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Ex1.xml" ContentType="application/vnd.ms-office.chartex+xml"/>
  <Override PartName="/xl/charts/style2.xml" ContentType="application/vnd.ms-office.chartstyle+xml"/>
  <Override PartName="/xl/charts/colors2.xml" ContentType="application/vnd.ms-office.chartcolorstyle+xml"/>
  <Override PartName="/xl/pivotTables/pivotTable7.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defaultThemeVersion="166925"/>
  <mc:AlternateContent xmlns:mc="http://schemas.openxmlformats.org/markup-compatibility/2006">
    <mc:Choice Requires="x15">
      <x15ac:absPath xmlns:x15ac="http://schemas.microsoft.com/office/spreadsheetml/2010/11/ac" url="C:\Users\dasmohammed\Desktop\RFA - Returnee From Abroad\Round 25\New folder\"/>
    </mc:Choice>
  </mc:AlternateContent>
  <xr:revisionPtr revIDLastSave="0" documentId="13_ncr:1_{25CBA256-9B6A-4BAA-BA66-D137AA99E986}" xr6:coauthVersionLast="47" xr6:coauthVersionMax="47" xr10:uidLastSave="{00000000-0000-0000-0000-000000000000}"/>
  <bookViews>
    <workbookView xWindow="-120" yWindow="-120" windowWidth="29040" windowHeight="15840" activeTab="1" xr2:uid="{8E27CA56-9EE9-47A7-8C99-A1431DB6A9CF}"/>
  </bookViews>
  <sheets>
    <sheet name="Settings" sheetId="1" r:id="rId1"/>
    <sheet name="Dashboard" sheetId="9" r:id="rId2"/>
    <sheet name="Analysis" sheetId="6" r:id="rId3"/>
    <sheet name="Data-Locations" sheetId="2" r:id="rId4"/>
    <sheet name="Data-Origin" sheetId="7" r:id="rId5"/>
    <sheet name="Dashboard_EN" sheetId="3" state="hidden" r:id="rId6"/>
    <sheet name="MapData" sheetId="8" r:id="rId7"/>
  </sheets>
  <definedNames>
    <definedName name="_xlnm._FilterDatabase" localSheetId="2" hidden="1">Analysis!$AF$5:$AJ$134</definedName>
    <definedName name="_xlchart.v5.0" hidden="1">Analysis!$S$6</definedName>
    <definedName name="_xlchart.v5.1" hidden="1">Analysis!$S$7:$S$11</definedName>
    <definedName name="_xlchart.v5.2" hidden="1">Analysis!$T$6</definedName>
    <definedName name="_xlchart.v5.3" hidden="1">Analysis!$T$7:$T$11</definedName>
    <definedName name="_xlchart.v5.4" hidden="1">Analysis!$W$6</definedName>
    <definedName name="_xlchart.v5.5" hidden="1">Analysis!$W$7:$W$11</definedName>
    <definedName name="_xlnm.Print_Area" localSheetId="1">Dashboard!$A$1:$M$77</definedName>
    <definedName name="_xlnm.Print_Area" localSheetId="5">Dashboard_EN!$A$1:$M$39</definedName>
  </definedNames>
  <calcPr calcId="191028"/>
  <pivotCaches>
    <pivotCache cacheId="34" r:id="rId8"/>
    <pivotCache cacheId="35" r:id="rId9"/>
    <pivotCache cacheId="36"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6" l="1" a="1"/>
  <c r="B4" i="6" s="1"/>
  <c r="B3" i="6" a="1"/>
  <c r="B3" i="6" s="1"/>
  <c r="B2" i="6" a="1"/>
  <c r="B2" i="6" s="1"/>
  <c r="P4272" i="7"/>
  <c r="P4273" i="7"/>
  <c r="P4274" i="7"/>
  <c r="P4275" i="7"/>
  <c r="P4276" i="7"/>
  <c r="P4277" i="7"/>
  <c r="P4278" i="7"/>
  <c r="P4279" i="7"/>
  <c r="P4280" i="7"/>
  <c r="P4281" i="7"/>
  <c r="P4282" i="7"/>
  <c r="P4283" i="7"/>
  <c r="P4284" i="7"/>
  <c r="P4285" i="7"/>
  <c r="P4286" i="7"/>
  <c r="P4287" i="7"/>
  <c r="P4288" i="7"/>
  <c r="P4289" i="7"/>
  <c r="P4290" i="7"/>
  <c r="P4291" i="7"/>
  <c r="P4292" i="7"/>
  <c r="P4293" i="7"/>
  <c r="P4294" i="7"/>
  <c r="P4295" i="7"/>
  <c r="P4296" i="7"/>
  <c r="P4297" i="7"/>
  <c r="P4298" i="7"/>
  <c r="P4299" i="7"/>
  <c r="P4300" i="7"/>
  <c r="P4301" i="7"/>
  <c r="P4302" i="7"/>
  <c r="P4303" i="7"/>
  <c r="P4304" i="7"/>
  <c r="P4305" i="7"/>
  <c r="P4306" i="7"/>
  <c r="P4307" i="7"/>
  <c r="P4308" i="7"/>
  <c r="P4309" i="7"/>
  <c r="P4310" i="7"/>
  <c r="P4311" i="7"/>
  <c r="P4312" i="7"/>
  <c r="P4313" i="7"/>
  <c r="P4314" i="7"/>
  <c r="P4315" i="7"/>
  <c r="P4316" i="7"/>
  <c r="P4317" i="7"/>
  <c r="P4318" i="7"/>
  <c r="P4319" i="7"/>
  <c r="P4320" i="7"/>
  <c r="P4321" i="7"/>
  <c r="P4322" i="7"/>
  <c r="P4323" i="7"/>
  <c r="P4324" i="7"/>
  <c r="P4325" i="7"/>
  <c r="P4326" i="7"/>
  <c r="P4327" i="7"/>
  <c r="P4328" i="7"/>
  <c r="P4329" i="7"/>
  <c r="P4330" i="7"/>
  <c r="P4331" i="7"/>
  <c r="P4332" i="7"/>
  <c r="P4333" i="7"/>
  <c r="P4334" i="7"/>
  <c r="P4335" i="7"/>
  <c r="P4336" i="7"/>
  <c r="P4337" i="7"/>
  <c r="P4338" i="7"/>
  <c r="P4339" i="7"/>
  <c r="P4340" i="7"/>
  <c r="P4341" i="7"/>
  <c r="P4342" i="7"/>
  <c r="P4343" i="7"/>
  <c r="P4344" i="7"/>
  <c r="P4345" i="7"/>
  <c r="P4346" i="7"/>
  <c r="P4347" i="7"/>
  <c r="P4348" i="7"/>
  <c r="P4349" i="7"/>
  <c r="P4350" i="7"/>
  <c r="P4351" i="7"/>
  <c r="P4352" i="7"/>
  <c r="P4353" i="7"/>
  <c r="P4354" i="7"/>
  <c r="P4355" i="7"/>
  <c r="P4356" i="7"/>
  <c r="P4357" i="7"/>
  <c r="P4358" i="7"/>
  <c r="P4359" i="7"/>
  <c r="P4360" i="7"/>
  <c r="P4361" i="7"/>
  <c r="P4362" i="7"/>
  <c r="P4363" i="7"/>
  <c r="P4364" i="7"/>
  <c r="P4365" i="7"/>
  <c r="P4366" i="7"/>
  <c r="P4367" i="7"/>
  <c r="P4368" i="7"/>
  <c r="P4369" i="7"/>
  <c r="P4370" i="7"/>
  <c r="P4371" i="7"/>
  <c r="P4372" i="7"/>
  <c r="P4373" i="7"/>
  <c r="P4374" i="7"/>
  <c r="P4375" i="7"/>
  <c r="P4376" i="7"/>
  <c r="P4377" i="7"/>
  <c r="P4378" i="7"/>
  <c r="P4379" i="7"/>
  <c r="P4380" i="7"/>
  <c r="P4381" i="7"/>
  <c r="P4382" i="7"/>
  <c r="P4383" i="7"/>
  <c r="P4384" i="7"/>
  <c r="P4385" i="7"/>
  <c r="P4386" i="7"/>
  <c r="P4387" i="7"/>
  <c r="P4388" i="7"/>
  <c r="P4389" i="7"/>
  <c r="P4390" i="7"/>
  <c r="P4391" i="7"/>
  <c r="P4392" i="7"/>
  <c r="P4393" i="7"/>
  <c r="P4394" i="7"/>
  <c r="P4395" i="7"/>
  <c r="P4396" i="7"/>
  <c r="P4397" i="7"/>
  <c r="P4398" i="7"/>
  <c r="P4399" i="7"/>
  <c r="P4400" i="7"/>
  <c r="P4401" i="7"/>
  <c r="P4402" i="7"/>
  <c r="P4403" i="7"/>
  <c r="P4404" i="7"/>
  <c r="P4405" i="7"/>
  <c r="P4406" i="7"/>
  <c r="P4407" i="7"/>
  <c r="P4408" i="7"/>
  <c r="P4409" i="7"/>
  <c r="P4410" i="7"/>
  <c r="P4411" i="7"/>
  <c r="P4412" i="7"/>
  <c r="P4413" i="7"/>
  <c r="P4414" i="7"/>
  <c r="P4415" i="7"/>
  <c r="P4416" i="7"/>
  <c r="P4417" i="7"/>
  <c r="P4418" i="7"/>
  <c r="P4419" i="7"/>
  <c r="P4420" i="7"/>
  <c r="P4421" i="7"/>
  <c r="P4422" i="7"/>
  <c r="P4423" i="7"/>
  <c r="P4424" i="7"/>
  <c r="P4425" i="7"/>
  <c r="P4426" i="7"/>
  <c r="P4427" i="7"/>
  <c r="P4428" i="7"/>
  <c r="P4429" i="7"/>
  <c r="P4430" i="7"/>
  <c r="P4431" i="7"/>
  <c r="P4432" i="7"/>
  <c r="P4433" i="7"/>
  <c r="P4434" i="7"/>
  <c r="P4435" i="7"/>
  <c r="P4436" i="7"/>
  <c r="P4437" i="7"/>
  <c r="P4438" i="7"/>
  <c r="P4439" i="7"/>
  <c r="P4440" i="7"/>
  <c r="P4441" i="7"/>
  <c r="P4442" i="7"/>
  <c r="P4443" i="7"/>
  <c r="P4444" i="7"/>
  <c r="P4445" i="7"/>
  <c r="P4446" i="7"/>
  <c r="P4447" i="7"/>
  <c r="P4448" i="7"/>
  <c r="P4449" i="7"/>
  <c r="P4450" i="7"/>
  <c r="P4451" i="7"/>
  <c r="P4452" i="7"/>
  <c r="P4453" i="7"/>
  <c r="P4454" i="7"/>
  <c r="P4455" i="7"/>
  <c r="P4456" i="7"/>
  <c r="P4457" i="7"/>
  <c r="P4458" i="7"/>
  <c r="P4459" i="7"/>
  <c r="P4460" i="7"/>
  <c r="Q9" i="3" l="1"/>
  <c r="N3520" i="2"/>
  <c r="N3521" i="2"/>
  <c r="N3522" i="2"/>
  <c r="N3523" i="2"/>
  <c r="N3524" i="2"/>
  <c r="N3525" i="2"/>
  <c r="N3526" i="2"/>
  <c r="N3527" i="2"/>
  <c r="N3528" i="2"/>
  <c r="N3529" i="2"/>
  <c r="N3530" i="2"/>
  <c r="N3531" i="2"/>
  <c r="N3532" i="2"/>
  <c r="N3533" i="2"/>
  <c r="N3534" i="2"/>
  <c r="N3535" i="2"/>
  <c r="N3536" i="2"/>
  <c r="N3537" i="2"/>
  <c r="N3538" i="2"/>
  <c r="N3539" i="2"/>
  <c r="N3540" i="2"/>
  <c r="N3541" i="2"/>
  <c r="N3542" i="2"/>
  <c r="N3543" i="2"/>
  <c r="N3544" i="2"/>
  <c r="N3545" i="2"/>
  <c r="N3546" i="2"/>
  <c r="N3547" i="2"/>
  <c r="N3548" i="2"/>
  <c r="N3549" i="2"/>
  <c r="N3550" i="2"/>
  <c r="N3551" i="2"/>
  <c r="N3552" i="2"/>
  <c r="N3553" i="2"/>
  <c r="N3554" i="2"/>
  <c r="N3555" i="2"/>
  <c r="N3556" i="2"/>
  <c r="N3557" i="2"/>
  <c r="N3558" i="2"/>
  <c r="N3559" i="2"/>
  <c r="N3560" i="2"/>
  <c r="N3561" i="2"/>
  <c r="N3562" i="2"/>
  <c r="N3563" i="2"/>
  <c r="N3564" i="2"/>
  <c r="N3565" i="2"/>
  <c r="N3566" i="2"/>
  <c r="N3567" i="2"/>
  <c r="N3568" i="2"/>
  <c r="N3569" i="2"/>
  <c r="N3570" i="2"/>
  <c r="N3571" i="2"/>
  <c r="N3572" i="2"/>
  <c r="N3573" i="2"/>
  <c r="N3574" i="2"/>
  <c r="N3575" i="2"/>
  <c r="N3576" i="2"/>
  <c r="N3577" i="2"/>
  <c r="N3578" i="2"/>
  <c r="N3579" i="2"/>
  <c r="N3580" i="2"/>
  <c r="N3581" i="2"/>
  <c r="N3582" i="2"/>
  <c r="N3583" i="2"/>
  <c r="N3584" i="2"/>
  <c r="N3585" i="2"/>
  <c r="N3586" i="2"/>
  <c r="N3587" i="2"/>
  <c r="N3588" i="2"/>
  <c r="N3589" i="2"/>
  <c r="N3590" i="2"/>
  <c r="N3591" i="2"/>
  <c r="N3592" i="2"/>
  <c r="N3593" i="2"/>
  <c r="N3594" i="2"/>
  <c r="N3595" i="2"/>
  <c r="N3596" i="2"/>
  <c r="N3597" i="2"/>
  <c r="N3598" i="2"/>
  <c r="N3599" i="2"/>
  <c r="N3600" i="2"/>
  <c r="N3601" i="2"/>
  <c r="N3602" i="2"/>
  <c r="N3603" i="2"/>
  <c r="N3604" i="2"/>
  <c r="N3605" i="2"/>
  <c r="N3606" i="2"/>
  <c r="N3607" i="2"/>
  <c r="N3608" i="2"/>
  <c r="N3609" i="2"/>
  <c r="N3610" i="2"/>
  <c r="N3611" i="2"/>
  <c r="N3612" i="2"/>
  <c r="N3613" i="2"/>
  <c r="N3614" i="2"/>
  <c r="N3615" i="2"/>
  <c r="N3616" i="2"/>
  <c r="N3617" i="2"/>
  <c r="N3618" i="2"/>
  <c r="N3619" i="2"/>
  <c r="N3620" i="2"/>
  <c r="N3621" i="2"/>
  <c r="N3622" i="2"/>
  <c r="N3623" i="2"/>
  <c r="N3624" i="2"/>
  <c r="N3625" i="2"/>
  <c r="N3626" i="2"/>
  <c r="N3627" i="2"/>
  <c r="N3628" i="2"/>
  <c r="N3629" i="2"/>
  <c r="N3630" i="2"/>
  <c r="N3631" i="2"/>
  <c r="N3632" i="2"/>
  <c r="N3633" i="2"/>
  <c r="N3634" i="2"/>
  <c r="N3635" i="2"/>
  <c r="N3636" i="2"/>
  <c r="N3637" i="2"/>
  <c r="N3638" i="2"/>
  <c r="N3639" i="2"/>
  <c r="N3640" i="2"/>
  <c r="N3641" i="2"/>
  <c r="N3642" i="2"/>
  <c r="N3643" i="2"/>
  <c r="N3644" i="2"/>
  <c r="N3645" i="2"/>
  <c r="N3646" i="2"/>
  <c r="N3647" i="2"/>
  <c r="N3648" i="2"/>
  <c r="N3649" i="2"/>
  <c r="N3650" i="2"/>
  <c r="N3651" i="2"/>
  <c r="N3652" i="2"/>
  <c r="N3653" i="2"/>
  <c r="N3654" i="2"/>
  <c r="N3655" i="2"/>
  <c r="N3656" i="2"/>
  <c r="N3657" i="2"/>
  <c r="N3658" i="2"/>
  <c r="N3659" i="2"/>
  <c r="N3660" i="2"/>
  <c r="N3661" i="2"/>
  <c r="N3662" i="2"/>
  <c r="N3663" i="2"/>
  <c r="N3664" i="2"/>
  <c r="N3665" i="2"/>
  <c r="N3666" i="2"/>
  <c r="N3667" i="2"/>
  <c r="N3668" i="2"/>
  <c r="N3669" i="2"/>
  <c r="N3670" i="2"/>
  <c r="N3671" i="2"/>
  <c r="N3672" i="2"/>
  <c r="N3673" i="2"/>
  <c r="N3674" i="2"/>
  <c r="N3675" i="2"/>
  <c r="N3676" i="2"/>
  <c r="N3677" i="2"/>
  <c r="N3678" i="2"/>
  <c r="N3679" i="2"/>
  <c r="N3680" i="2"/>
  <c r="N3681" i="2"/>
  <c r="N3682" i="2"/>
  <c r="N3683" i="2"/>
  <c r="N3684" i="2"/>
  <c r="N3685" i="2"/>
  <c r="N3686" i="2"/>
  <c r="N3687" i="2"/>
  <c r="N3688" i="2"/>
  <c r="N3689" i="2"/>
  <c r="N3690" i="2"/>
  <c r="N3691" i="2"/>
  <c r="N3692" i="2"/>
  <c r="N3693" i="2"/>
  <c r="N3694" i="2"/>
  <c r="N3695" i="2"/>
  <c r="N3696" i="2"/>
  <c r="N3697" i="2"/>
  <c r="N3698" i="2"/>
  <c r="N3699" i="2"/>
  <c r="N3700" i="2"/>
  <c r="N3701" i="2"/>
  <c r="N3702" i="2"/>
  <c r="N3703" i="2"/>
  <c r="N3704" i="2"/>
  <c r="N3705" i="2"/>
  <c r="N3706" i="2"/>
  <c r="N3707" i="2"/>
  <c r="N3708" i="2"/>
  <c r="O3520" i="2"/>
  <c r="O3521" i="2"/>
  <c r="O3522" i="2"/>
  <c r="O3523" i="2"/>
  <c r="O3524" i="2"/>
  <c r="O3525" i="2"/>
  <c r="O3526" i="2"/>
  <c r="O3527" i="2"/>
  <c r="O3528" i="2"/>
  <c r="O3529" i="2"/>
  <c r="O3530" i="2"/>
  <c r="O3531" i="2"/>
  <c r="O3532" i="2"/>
  <c r="O3533" i="2"/>
  <c r="O3534" i="2"/>
  <c r="O3535" i="2"/>
  <c r="O3536" i="2"/>
  <c r="O3537" i="2"/>
  <c r="O3538" i="2"/>
  <c r="O3539" i="2"/>
  <c r="O3540" i="2"/>
  <c r="O3541" i="2"/>
  <c r="O3542" i="2"/>
  <c r="O3543" i="2"/>
  <c r="O3544" i="2"/>
  <c r="O3545" i="2"/>
  <c r="O3546" i="2"/>
  <c r="O3547" i="2"/>
  <c r="O3548" i="2"/>
  <c r="O3549" i="2"/>
  <c r="O3550" i="2"/>
  <c r="O3551" i="2"/>
  <c r="O3552" i="2"/>
  <c r="O3553" i="2"/>
  <c r="O3554" i="2"/>
  <c r="O3555" i="2"/>
  <c r="O3556" i="2"/>
  <c r="O3557" i="2"/>
  <c r="O3558" i="2"/>
  <c r="O3559" i="2"/>
  <c r="O3560" i="2"/>
  <c r="O3561" i="2"/>
  <c r="O3562" i="2"/>
  <c r="O3563" i="2"/>
  <c r="O3564" i="2"/>
  <c r="O3565" i="2"/>
  <c r="O3566" i="2"/>
  <c r="O3567" i="2"/>
  <c r="O3568" i="2"/>
  <c r="O3569" i="2"/>
  <c r="O3570" i="2"/>
  <c r="O3571" i="2"/>
  <c r="O3572" i="2"/>
  <c r="O3573" i="2"/>
  <c r="O3574" i="2"/>
  <c r="O3575" i="2"/>
  <c r="O3576" i="2"/>
  <c r="O3577" i="2"/>
  <c r="O3578" i="2"/>
  <c r="O3579" i="2"/>
  <c r="O3580" i="2"/>
  <c r="O3581" i="2"/>
  <c r="O3582" i="2"/>
  <c r="O3583" i="2"/>
  <c r="O3584" i="2"/>
  <c r="O3585" i="2"/>
  <c r="O3586" i="2"/>
  <c r="O3587" i="2"/>
  <c r="O3588" i="2"/>
  <c r="O3589" i="2"/>
  <c r="O3590" i="2"/>
  <c r="O3591" i="2"/>
  <c r="O3592" i="2"/>
  <c r="O3593" i="2"/>
  <c r="O3594" i="2"/>
  <c r="O3595" i="2"/>
  <c r="O3596" i="2"/>
  <c r="O3597" i="2"/>
  <c r="O3598" i="2"/>
  <c r="O3599" i="2"/>
  <c r="O3600" i="2"/>
  <c r="O3601" i="2"/>
  <c r="O3602" i="2"/>
  <c r="O3603" i="2"/>
  <c r="O3604" i="2"/>
  <c r="O3605" i="2"/>
  <c r="O3606" i="2"/>
  <c r="O3607" i="2"/>
  <c r="O3608" i="2"/>
  <c r="O3609" i="2"/>
  <c r="O3610" i="2"/>
  <c r="O3611" i="2"/>
  <c r="O3612" i="2"/>
  <c r="O3613" i="2"/>
  <c r="O3614" i="2"/>
  <c r="O3615" i="2"/>
  <c r="O3616" i="2"/>
  <c r="O3617" i="2"/>
  <c r="O3618" i="2"/>
  <c r="O3619" i="2"/>
  <c r="O3620" i="2"/>
  <c r="O3621" i="2"/>
  <c r="O3622" i="2"/>
  <c r="O3623" i="2"/>
  <c r="O3624" i="2"/>
  <c r="O3625" i="2"/>
  <c r="O3626" i="2"/>
  <c r="O3627" i="2"/>
  <c r="O3628" i="2"/>
  <c r="O3629" i="2"/>
  <c r="O3630" i="2"/>
  <c r="O3631" i="2"/>
  <c r="O3632" i="2"/>
  <c r="O3633" i="2"/>
  <c r="O3634" i="2"/>
  <c r="O3635" i="2"/>
  <c r="O3636" i="2"/>
  <c r="O3637" i="2"/>
  <c r="O3638" i="2"/>
  <c r="O3639" i="2"/>
  <c r="O3640" i="2"/>
  <c r="O3641" i="2"/>
  <c r="O3642" i="2"/>
  <c r="O3643" i="2"/>
  <c r="O3644" i="2"/>
  <c r="O3645" i="2"/>
  <c r="O3646" i="2"/>
  <c r="O3647" i="2"/>
  <c r="O3648" i="2"/>
  <c r="O3649" i="2"/>
  <c r="O3650" i="2"/>
  <c r="O3651" i="2"/>
  <c r="O3652" i="2"/>
  <c r="O3653" i="2"/>
  <c r="O3654" i="2"/>
  <c r="O3655" i="2"/>
  <c r="O3656" i="2"/>
  <c r="O3657" i="2"/>
  <c r="O3658" i="2"/>
  <c r="O3659" i="2"/>
  <c r="O3660" i="2"/>
  <c r="O3661" i="2"/>
  <c r="O3662" i="2"/>
  <c r="O3663" i="2"/>
  <c r="O3664" i="2"/>
  <c r="O3665" i="2"/>
  <c r="O3666" i="2"/>
  <c r="O3667" i="2"/>
  <c r="O3668" i="2"/>
  <c r="O3669" i="2"/>
  <c r="O3670" i="2"/>
  <c r="O3671" i="2"/>
  <c r="O3672" i="2"/>
  <c r="O3673" i="2"/>
  <c r="O3674" i="2"/>
  <c r="O3675" i="2"/>
  <c r="O3676" i="2"/>
  <c r="O3677" i="2"/>
  <c r="O3678" i="2"/>
  <c r="O3679" i="2"/>
  <c r="O3680" i="2"/>
  <c r="O3681" i="2"/>
  <c r="O3682" i="2"/>
  <c r="O3683" i="2"/>
  <c r="O3684" i="2"/>
  <c r="O3685" i="2"/>
  <c r="O3686" i="2"/>
  <c r="O3687" i="2"/>
  <c r="O3688" i="2"/>
  <c r="O3689" i="2"/>
  <c r="O3690" i="2"/>
  <c r="O3691" i="2"/>
  <c r="O3692" i="2"/>
  <c r="O3693" i="2"/>
  <c r="O3694" i="2"/>
  <c r="O3695" i="2"/>
  <c r="O3696" i="2"/>
  <c r="O3697" i="2"/>
  <c r="O3698" i="2"/>
  <c r="O3699" i="2"/>
  <c r="O3700" i="2"/>
  <c r="O3701" i="2"/>
  <c r="O3702" i="2"/>
  <c r="O3703" i="2"/>
  <c r="O3704" i="2"/>
  <c r="O3705" i="2"/>
  <c r="O3706" i="2"/>
  <c r="O3707" i="2"/>
  <c r="O3708" i="2"/>
  <c r="P4064" i="7"/>
  <c r="P4065" i="7"/>
  <c r="P4066" i="7"/>
  <c r="P4067" i="7"/>
  <c r="P4068" i="7"/>
  <c r="P4069" i="7"/>
  <c r="P4070" i="7"/>
  <c r="P4071" i="7"/>
  <c r="P4072" i="7"/>
  <c r="P4073" i="7"/>
  <c r="P4074" i="7"/>
  <c r="P4075" i="7"/>
  <c r="P4076" i="7"/>
  <c r="P4077" i="7"/>
  <c r="P4078" i="7"/>
  <c r="P4079" i="7"/>
  <c r="P4080" i="7"/>
  <c r="P4081" i="7"/>
  <c r="P4082" i="7"/>
  <c r="P4083" i="7"/>
  <c r="P4084" i="7"/>
  <c r="P4085" i="7"/>
  <c r="P4086" i="7"/>
  <c r="P4087" i="7"/>
  <c r="P4088" i="7"/>
  <c r="P4089" i="7"/>
  <c r="P4090" i="7"/>
  <c r="P4091" i="7"/>
  <c r="P4092" i="7"/>
  <c r="P4093" i="7"/>
  <c r="P4094" i="7"/>
  <c r="P4095" i="7"/>
  <c r="P4096" i="7"/>
  <c r="P4097" i="7"/>
  <c r="P4098" i="7"/>
  <c r="P4099" i="7"/>
  <c r="P4100" i="7"/>
  <c r="P4101" i="7"/>
  <c r="P4102" i="7"/>
  <c r="P4103" i="7"/>
  <c r="P4104" i="7"/>
  <c r="P4105" i="7"/>
  <c r="P4106" i="7"/>
  <c r="P4107" i="7"/>
  <c r="P4108" i="7"/>
  <c r="P4109" i="7"/>
  <c r="P4110" i="7"/>
  <c r="P4111" i="7"/>
  <c r="P4112" i="7"/>
  <c r="P4113" i="7"/>
  <c r="P4114" i="7"/>
  <c r="P4115" i="7"/>
  <c r="P4116" i="7"/>
  <c r="P4117" i="7"/>
  <c r="P4118" i="7"/>
  <c r="P4119" i="7"/>
  <c r="P4120" i="7"/>
  <c r="P4121" i="7"/>
  <c r="P4122" i="7"/>
  <c r="P4123" i="7"/>
  <c r="P4124" i="7"/>
  <c r="P4125" i="7"/>
  <c r="P4126" i="7"/>
  <c r="P4127" i="7"/>
  <c r="P4128" i="7"/>
  <c r="P4129" i="7"/>
  <c r="P4130" i="7"/>
  <c r="P4131" i="7"/>
  <c r="P4132" i="7"/>
  <c r="P4133" i="7"/>
  <c r="P4134" i="7"/>
  <c r="P4135" i="7"/>
  <c r="P4136" i="7"/>
  <c r="P4137" i="7"/>
  <c r="P4138" i="7"/>
  <c r="P4139" i="7"/>
  <c r="P4140" i="7"/>
  <c r="P4141" i="7"/>
  <c r="P4142" i="7"/>
  <c r="P4143" i="7"/>
  <c r="P4144" i="7"/>
  <c r="P4145" i="7"/>
  <c r="P4146" i="7"/>
  <c r="P4147" i="7"/>
  <c r="P4148" i="7"/>
  <c r="P4149" i="7"/>
  <c r="P4150" i="7"/>
  <c r="P4151" i="7"/>
  <c r="P4152" i="7"/>
  <c r="P4153" i="7"/>
  <c r="P4154" i="7"/>
  <c r="P4155" i="7"/>
  <c r="P4156" i="7"/>
  <c r="P4157" i="7"/>
  <c r="P4158" i="7"/>
  <c r="P4159" i="7"/>
  <c r="P4160" i="7"/>
  <c r="P4161" i="7"/>
  <c r="P4162" i="7"/>
  <c r="P4163" i="7"/>
  <c r="P4164" i="7"/>
  <c r="P4165" i="7"/>
  <c r="P4166" i="7"/>
  <c r="P4167" i="7"/>
  <c r="P4168" i="7"/>
  <c r="P4169" i="7"/>
  <c r="P4170" i="7"/>
  <c r="P4171" i="7"/>
  <c r="P4172" i="7"/>
  <c r="P4173" i="7"/>
  <c r="P4174" i="7"/>
  <c r="P4175" i="7"/>
  <c r="P4176" i="7"/>
  <c r="P4177" i="7"/>
  <c r="P4178" i="7"/>
  <c r="P4179" i="7"/>
  <c r="P4180" i="7"/>
  <c r="P4181" i="7"/>
  <c r="P4182" i="7"/>
  <c r="P4183" i="7"/>
  <c r="P4184" i="7"/>
  <c r="P4185" i="7"/>
  <c r="P4186" i="7"/>
  <c r="P4187" i="7"/>
  <c r="P4188" i="7"/>
  <c r="P4189" i="7"/>
  <c r="P4190" i="7"/>
  <c r="P4191" i="7"/>
  <c r="P4192" i="7"/>
  <c r="P4193" i="7"/>
  <c r="P4194" i="7"/>
  <c r="P4195" i="7"/>
  <c r="P4196" i="7"/>
  <c r="P4197" i="7"/>
  <c r="P4198" i="7"/>
  <c r="P4199" i="7"/>
  <c r="P4200" i="7"/>
  <c r="P4201" i="7"/>
  <c r="P4202" i="7"/>
  <c r="P4203" i="7"/>
  <c r="P4204" i="7"/>
  <c r="P4205" i="7"/>
  <c r="P4206" i="7"/>
  <c r="P4207" i="7"/>
  <c r="P4208" i="7"/>
  <c r="P4209" i="7"/>
  <c r="P4210" i="7"/>
  <c r="P4211" i="7"/>
  <c r="P4212" i="7"/>
  <c r="P4213" i="7"/>
  <c r="P4214" i="7"/>
  <c r="P4215" i="7"/>
  <c r="P4216" i="7"/>
  <c r="P4217" i="7"/>
  <c r="P4218" i="7"/>
  <c r="P4219" i="7"/>
  <c r="P4220" i="7"/>
  <c r="P4221" i="7"/>
  <c r="P4222" i="7"/>
  <c r="P4223" i="7"/>
  <c r="P4224" i="7"/>
  <c r="P4225" i="7"/>
  <c r="P4226" i="7"/>
  <c r="P4227" i="7"/>
  <c r="P4228" i="7"/>
  <c r="P4229" i="7"/>
  <c r="P4230" i="7"/>
  <c r="P4231" i="7"/>
  <c r="P4232" i="7"/>
  <c r="P4233" i="7"/>
  <c r="P4234" i="7"/>
  <c r="P4235" i="7"/>
  <c r="P4236" i="7"/>
  <c r="P4237" i="7"/>
  <c r="P4238" i="7"/>
  <c r="P4239" i="7"/>
  <c r="P4240" i="7"/>
  <c r="P4241" i="7"/>
  <c r="P4242" i="7"/>
  <c r="P4243" i="7"/>
  <c r="P4244" i="7"/>
  <c r="P4245" i="7"/>
  <c r="P4246" i="7"/>
  <c r="P4247" i="7"/>
  <c r="P4248" i="7"/>
  <c r="P4249" i="7"/>
  <c r="P4250" i="7"/>
  <c r="P4251" i="7"/>
  <c r="P4252" i="7"/>
  <c r="P4253" i="7"/>
  <c r="P4254" i="7"/>
  <c r="P4255" i="7"/>
  <c r="P4256" i="7"/>
  <c r="P4257" i="7"/>
  <c r="P4258" i="7"/>
  <c r="P4259" i="7"/>
  <c r="P4260" i="7"/>
  <c r="P4261" i="7"/>
  <c r="P4262" i="7"/>
  <c r="P4263" i="7"/>
  <c r="P4264" i="7"/>
  <c r="P4265" i="7"/>
  <c r="P4266" i="7"/>
  <c r="P4267" i="7"/>
  <c r="P4268" i="7"/>
  <c r="P4269" i="7"/>
  <c r="P4270" i="7"/>
  <c r="P4271" i="7"/>
  <c r="N3312" i="2"/>
  <c r="N3313" i="2"/>
  <c r="N3314" i="2"/>
  <c r="N3315" i="2"/>
  <c r="N3316" i="2"/>
  <c r="N3317" i="2"/>
  <c r="N3318" i="2"/>
  <c r="N3319" i="2"/>
  <c r="N3320" i="2"/>
  <c r="N3321" i="2"/>
  <c r="N3322" i="2"/>
  <c r="N3323" i="2"/>
  <c r="N3324" i="2"/>
  <c r="N3325" i="2"/>
  <c r="N3326" i="2"/>
  <c r="N3327" i="2"/>
  <c r="N3328" i="2"/>
  <c r="N3329" i="2"/>
  <c r="N3330" i="2"/>
  <c r="N3331" i="2"/>
  <c r="N3332" i="2"/>
  <c r="N3333" i="2"/>
  <c r="N3334" i="2"/>
  <c r="N3335" i="2"/>
  <c r="N3336" i="2"/>
  <c r="N3337" i="2"/>
  <c r="N3338" i="2"/>
  <c r="N3339" i="2"/>
  <c r="N3340" i="2"/>
  <c r="N3341" i="2"/>
  <c r="N3342" i="2"/>
  <c r="N3343" i="2"/>
  <c r="N3344" i="2"/>
  <c r="N3345" i="2"/>
  <c r="N3346" i="2"/>
  <c r="N3347" i="2"/>
  <c r="N3348" i="2"/>
  <c r="N3349" i="2"/>
  <c r="N3350" i="2"/>
  <c r="N3351" i="2"/>
  <c r="N3352" i="2"/>
  <c r="N3353" i="2"/>
  <c r="N3354" i="2"/>
  <c r="N3355" i="2"/>
  <c r="N3356" i="2"/>
  <c r="N3357" i="2"/>
  <c r="N3358" i="2"/>
  <c r="N3359" i="2"/>
  <c r="N3360" i="2"/>
  <c r="N3361" i="2"/>
  <c r="N3362" i="2"/>
  <c r="N3363" i="2"/>
  <c r="N3364" i="2"/>
  <c r="N3365" i="2"/>
  <c r="N3366" i="2"/>
  <c r="N3367" i="2"/>
  <c r="N3368" i="2"/>
  <c r="N3369" i="2"/>
  <c r="N3370" i="2"/>
  <c r="N3371" i="2"/>
  <c r="N3372" i="2"/>
  <c r="N3373" i="2"/>
  <c r="N3374" i="2"/>
  <c r="N3375" i="2"/>
  <c r="N3376" i="2"/>
  <c r="N3377" i="2"/>
  <c r="N3378" i="2"/>
  <c r="N3379" i="2"/>
  <c r="N3380" i="2"/>
  <c r="N3381" i="2"/>
  <c r="N3382" i="2"/>
  <c r="N3383" i="2"/>
  <c r="N3384" i="2"/>
  <c r="N3385" i="2"/>
  <c r="N3386" i="2"/>
  <c r="N3387" i="2"/>
  <c r="N3388" i="2"/>
  <c r="N3389" i="2"/>
  <c r="N3390" i="2"/>
  <c r="N3391" i="2"/>
  <c r="N3392" i="2"/>
  <c r="N3393" i="2"/>
  <c r="N3394" i="2"/>
  <c r="N3395" i="2"/>
  <c r="N3396" i="2"/>
  <c r="N3397" i="2"/>
  <c r="N3398" i="2"/>
  <c r="N3399" i="2"/>
  <c r="N3400" i="2"/>
  <c r="N3401" i="2"/>
  <c r="N3402" i="2"/>
  <c r="N3403" i="2"/>
  <c r="N3404" i="2"/>
  <c r="N3405" i="2"/>
  <c r="N3406" i="2"/>
  <c r="N3407" i="2"/>
  <c r="N3408" i="2"/>
  <c r="N3409" i="2"/>
  <c r="N3410" i="2"/>
  <c r="N3411" i="2"/>
  <c r="N3412" i="2"/>
  <c r="N3413" i="2"/>
  <c r="N3414" i="2"/>
  <c r="N3415" i="2"/>
  <c r="N3416" i="2"/>
  <c r="N3417" i="2"/>
  <c r="N3418" i="2"/>
  <c r="N3419" i="2"/>
  <c r="N3420" i="2"/>
  <c r="N3421" i="2"/>
  <c r="N3422" i="2"/>
  <c r="N3423" i="2"/>
  <c r="N3424" i="2"/>
  <c r="N3425" i="2"/>
  <c r="N3426" i="2"/>
  <c r="N3427" i="2"/>
  <c r="N3428" i="2"/>
  <c r="N3429" i="2"/>
  <c r="N3430" i="2"/>
  <c r="N3431" i="2"/>
  <c r="N3432" i="2"/>
  <c r="N3433" i="2"/>
  <c r="N3434" i="2"/>
  <c r="N3435" i="2"/>
  <c r="N3436" i="2"/>
  <c r="N3437" i="2"/>
  <c r="N3438" i="2"/>
  <c r="N3439" i="2"/>
  <c r="N3440" i="2"/>
  <c r="N3441" i="2"/>
  <c r="N3442" i="2"/>
  <c r="N3443" i="2"/>
  <c r="N3444" i="2"/>
  <c r="N3445" i="2"/>
  <c r="N3446" i="2"/>
  <c r="N3447" i="2"/>
  <c r="N3448" i="2"/>
  <c r="N3449" i="2"/>
  <c r="N3450" i="2"/>
  <c r="N3451" i="2"/>
  <c r="N3452" i="2"/>
  <c r="N3453" i="2"/>
  <c r="N3454" i="2"/>
  <c r="N3455" i="2"/>
  <c r="N3456" i="2"/>
  <c r="N3457" i="2"/>
  <c r="N3458" i="2"/>
  <c r="N3459" i="2"/>
  <c r="N3460" i="2"/>
  <c r="N3461" i="2"/>
  <c r="N3462" i="2"/>
  <c r="N3463" i="2"/>
  <c r="N3464" i="2"/>
  <c r="N3465" i="2"/>
  <c r="N3466" i="2"/>
  <c r="N3467" i="2"/>
  <c r="N3468" i="2"/>
  <c r="N3469" i="2"/>
  <c r="N3470" i="2"/>
  <c r="N3471" i="2"/>
  <c r="N3472" i="2"/>
  <c r="N3473" i="2"/>
  <c r="N3474" i="2"/>
  <c r="N3475" i="2"/>
  <c r="N3476" i="2"/>
  <c r="N3477" i="2"/>
  <c r="N3478" i="2"/>
  <c r="N3479" i="2"/>
  <c r="N3480" i="2"/>
  <c r="N3481" i="2"/>
  <c r="N3482" i="2"/>
  <c r="N3483" i="2"/>
  <c r="N3484" i="2"/>
  <c r="N3485" i="2"/>
  <c r="N3486" i="2"/>
  <c r="N3487" i="2"/>
  <c r="N3488" i="2"/>
  <c r="N3489" i="2"/>
  <c r="N3490" i="2"/>
  <c r="N3491" i="2"/>
  <c r="N3492" i="2"/>
  <c r="N3493" i="2"/>
  <c r="N3494" i="2"/>
  <c r="N3495" i="2"/>
  <c r="N3496" i="2"/>
  <c r="N3497" i="2"/>
  <c r="N3498" i="2"/>
  <c r="N3499" i="2"/>
  <c r="N3500" i="2"/>
  <c r="N3501" i="2"/>
  <c r="N3502" i="2"/>
  <c r="N3503" i="2"/>
  <c r="N3504" i="2"/>
  <c r="N3505" i="2"/>
  <c r="N3506" i="2"/>
  <c r="N3507" i="2"/>
  <c r="N3508" i="2"/>
  <c r="N3509" i="2"/>
  <c r="N3510" i="2"/>
  <c r="N3511" i="2"/>
  <c r="N3512" i="2"/>
  <c r="N3513" i="2"/>
  <c r="N3514" i="2"/>
  <c r="N3515" i="2"/>
  <c r="N3516" i="2"/>
  <c r="N3517" i="2"/>
  <c r="N3518" i="2"/>
  <c r="N3519" i="2"/>
  <c r="O3312" i="2"/>
  <c r="O3313" i="2"/>
  <c r="O3314" i="2"/>
  <c r="O3315" i="2"/>
  <c r="O3316" i="2"/>
  <c r="O3317" i="2"/>
  <c r="O3318" i="2"/>
  <c r="O3319" i="2"/>
  <c r="O3320" i="2"/>
  <c r="O3321" i="2"/>
  <c r="O3322" i="2"/>
  <c r="O3323" i="2"/>
  <c r="O3324" i="2"/>
  <c r="O3325" i="2"/>
  <c r="O3326" i="2"/>
  <c r="O3327" i="2"/>
  <c r="O3328" i="2"/>
  <c r="O3329" i="2"/>
  <c r="O3330" i="2"/>
  <c r="O3331" i="2"/>
  <c r="O3332" i="2"/>
  <c r="O3333" i="2"/>
  <c r="O3334" i="2"/>
  <c r="O3335" i="2"/>
  <c r="O3336" i="2"/>
  <c r="O3337" i="2"/>
  <c r="O3338" i="2"/>
  <c r="O3339" i="2"/>
  <c r="O3340" i="2"/>
  <c r="O3341" i="2"/>
  <c r="O3342" i="2"/>
  <c r="O3343" i="2"/>
  <c r="O3344" i="2"/>
  <c r="O3345" i="2"/>
  <c r="O3346" i="2"/>
  <c r="O3347" i="2"/>
  <c r="O3348" i="2"/>
  <c r="O3349" i="2"/>
  <c r="O3350" i="2"/>
  <c r="O3351" i="2"/>
  <c r="O3352" i="2"/>
  <c r="O3353" i="2"/>
  <c r="O3354" i="2"/>
  <c r="O3355" i="2"/>
  <c r="O3356" i="2"/>
  <c r="O3357" i="2"/>
  <c r="O3358" i="2"/>
  <c r="O3359" i="2"/>
  <c r="O3360" i="2"/>
  <c r="O3361" i="2"/>
  <c r="O3362" i="2"/>
  <c r="O3363" i="2"/>
  <c r="O3364" i="2"/>
  <c r="O3365" i="2"/>
  <c r="O3366" i="2"/>
  <c r="O3367" i="2"/>
  <c r="O3368" i="2"/>
  <c r="O3369" i="2"/>
  <c r="O3370" i="2"/>
  <c r="O3371" i="2"/>
  <c r="O3372" i="2"/>
  <c r="O3373" i="2"/>
  <c r="O3374" i="2"/>
  <c r="O3375" i="2"/>
  <c r="O3376" i="2"/>
  <c r="O3377" i="2"/>
  <c r="O3378" i="2"/>
  <c r="O3379" i="2"/>
  <c r="O3380" i="2"/>
  <c r="O3381" i="2"/>
  <c r="O3382" i="2"/>
  <c r="O3383" i="2"/>
  <c r="O3384" i="2"/>
  <c r="O3385" i="2"/>
  <c r="O3386" i="2"/>
  <c r="O3387" i="2"/>
  <c r="O3388" i="2"/>
  <c r="O3389" i="2"/>
  <c r="O3390" i="2"/>
  <c r="O3391" i="2"/>
  <c r="O3392" i="2"/>
  <c r="O3393" i="2"/>
  <c r="O3394" i="2"/>
  <c r="O3395" i="2"/>
  <c r="O3396" i="2"/>
  <c r="O3397" i="2"/>
  <c r="O3398" i="2"/>
  <c r="O3399" i="2"/>
  <c r="O3400" i="2"/>
  <c r="O3401" i="2"/>
  <c r="O3402" i="2"/>
  <c r="O3403" i="2"/>
  <c r="O3404" i="2"/>
  <c r="O3405" i="2"/>
  <c r="O3406" i="2"/>
  <c r="O3407" i="2"/>
  <c r="O3408" i="2"/>
  <c r="O3409" i="2"/>
  <c r="O3410" i="2"/>
  <c r="O3411" i="2"/>
  <c r="O3412" i="2"/>
  <c r="O3413" i="2"/>
  <c r="O3414" i="2"/>
  <c r="O3415" i="2"/>
  <c r="O3416" i="2"/>
  <c r="O3417" i="2"/>
  <c r="O3418" i="2"/>
  <c r="O3419" i="2"/>
  <c r="O3420" i="2"/>
  <c r="O3421" i="2"/>
  <c r="O3422" i="2"/>
  <c r="O3423" i="2"/>
  <c r="O3424" i="2"/>
  <c r="O3425" i="2"/>
  <c r="O3426" i="2"/>
  <c r="O3427" i="2"/>
  <c r="O3428" i="2"/>
  <c r="O3429" i="2"/>
  <c r="O3430" i="2"/>
  <c r="O3431" i="2"/>
  <c r="O3432" i="2"/>
  <c r="O3433" i="2"/>
  <c r="O3434" i="2"/>
  <c r="O3435" i="2"/>
  <c r="O3436" i="2"/>
  <c r="O3437" i="2"/>
  <c r="O3438" i="2"/>
  <c r="O3439" i="2"/>
  <c r="O3440" i="2"/>
  <c r="O3441" i="2"/>
  <c r="O3442" i="2"/>
  <c r="O3443" i="2"/>
  <c r="O3444" i="2"/>
  <c r="O3445" i="2"/>
  <c r="O3446" i="2"/>
  <c r="O3447" i="2"/>
  <c r="O3448" i="2"/>
  <c r="O3449" i="2"/>
  <c r="O3450" i="2"/>
  <c r="O3451" i="2"/>
  <c r="O3452" i="2"/>
  <c r="O3453" i="2"/>
  <c r="O3454" i="2"/>
  <c r="O3455" i="2"/>
  <c r="O3456" i="2"/>
  <c r="O3457" i="2"/>
  <c r="O3458" i="2"/>
  <c r="O3459" i="2"/>
  <c r="O3460" i="2"/>
  <c r="O3461" i="2"/>
  <c r="O3462" i="2"/>
  <c r="O3463" i="2"/>
  <c r="O3464" i="2"/>
  <c r="O3465" i="2"/>
  <c r="O3466" i="2"/>
  <c r="O3467" i="2"/>
  <c r="O3468" i="2"/>
  <c r="O3469" i="2"/>
  <c r="O3470" i="2"/>
  <c r="O3471" i="2"/>
  <c r="O3472" i="2"/>
  <c r="O3473" i="2"/>
  <c r="O3474" i="2"/>
  <c r="O3475" i="2"/>
  <c r="O3476" i="2"/>
  <c r="O3477" i="2"/>
  <c r="O3478" i="2"/>
  <c r="O3479" i="2"/>
  <c r="O3480" i="2"/>
  <c r="O3481" i="2"/>
  <c r="O3482" i="2"/>
  <c r="O3483" i="2"/>
  <c r="O3484" i="2"/>
  <c r="O3485" i="2"/>
  <c r="O3486" i="2"/>
  <c r="O3487" i="2"/>
  <c r="O3488" i="2"/>
  <c r="O3489" i="2"/>
  <c r="O3490" i="2"/>
  <c r="O3491" i="2"/>
  <c r="O3492" i="2"/>
  <c r="O3493" i="2"/>
  <c r="O3494" i="2"/>
  <c r="O3495" i="2"/>
  <c r="O3496" i="2"/>
  <c r="O3497" i="2"/>
  <c r="O3498" i="2"/>
  <c r="O3499" i="2"/>
  <c r="O3500" i="2"/>
  <c r="O3501" i="2"/>
  <c r="O3502" i="2"/>
  <c r="O3503" i="2"/>
  <c r="O3504" i="2"/>
  <c r="O3505" i="2"/>
  <c r="O3506" i="2"/>
  <c r="O3507" i="2"/>
  <c r="O3508" i="2"/>
  <c r="O3509" i="2"/>
  <c r="O3510" i="2"/>
  <c r="O3511" i="2"/>
  <c r="O3512" i="2"/>
  <c r="O3513" i="2"/>
  <c r="O3514" i="2"/>
  <c r="O3515" i="2"/>
  <c r="O3516" i="2"/>
  <c r="O3517" i="2"/>
  <c r="O3518" i="2"/>
  <c r="O3519" i="2"/>
  <c r="P3876" i="7"/>
  <c r="P3877" i="7"/>
  <c r="P3878" i="7"/>
  <c r="P3879" i="7"/>
  <c r="P3880" i="7"/>
  <c r="P3881" i="7"/>
  <c r="P3882" i="7"/>
  <c r="P3883" i="7"/>
  <c r="P3884" i="7"/>
  <c r="P3885" i="7"/>
  <c r="P3886" i="7"/>
  <c r="P3887" i="7"/>
  <c r="P3888" i="7"/>
  <c r="P3889" i="7"/>
  <c r="P3890" i="7"/>
  <c r="P3891" i="7"/>
  <c r="P3892" i="7"/>
  <c r="P3893" i="7"/>
  <c r="P3894" i="7"/>
  <c r="P3895" i="7"/>
  <c r="P3896" i="7"/>
  <c r="P3897" i="7"/>
  <c r="P3898" i="7"/>
  <c r="P3899" i="7"/>
  <c r="P3900" i="7"/>
  <c r="P3901" i="7"/>
  <c r="P3902" i="7"/>
  <c r="P3903" i="7"/>
  <c r="P3904" i="7"/>
  <c r="P3905" i="7"/>
  <c r="P3906" i="7"/>
  <c r="P3907" i="7"/>
  <c r="P3908" i="7"/>
  <c r="P3909" i="7"/>
  <c r="P3910" i="7"/>
  <c r="P3911" i="7"/>
  <c r="P3912" i="7"/>
  <c r="P3913" i="7"/>
  <c r="P3914" i="7"/>
  <c r="P3915" i="7"/>
  <c r="P3916" i="7"/>
  <c r="P3917" i="7"/>
  <c r="P3918" i="7"/>
  <c r="P3919" i="7"/>
  <c r="P3920" i="7"/>
  <c r="P3921" i="7"/>
  <c r="P3922" i="7"/>
  <c r="P3923" i="7"/>
  <c r="P3924" i="7"/>
  <c r="P3925" i="7"/>
  <c r="P3926" i="7"/>
  <c r="P3927" i="7"/>
  <c r="P3928" i="7"/>
  <c r="P3929" i="7"/>
  <c r="P3930" i="7"/>
  <c r="P3931" i="7"/>
  <c r="P3932" i="7"/>
  <c r="P3933" i="7"/>
  <c r="P3934" i="7"/>
  <c r="P3935" i="7"/>
  <c r="P3936" i="7"/>
  <c r="P3937" i="7"/>
  <c r="P3938" i="7"/>
  <c r="P3939" i="7"/>
  <c r="P3940" i="7"/>
  <c r="P3941" i="7"/>
  <c r="P3942" i="7"/>
  <c r="P3943" i="7"/>
  <c r="P3944" i="7"/>
  <c r="P3945" i="7"/>
  <c r="P3946" i="7"/>
  <c r="P3947" i="7"/>
  <c r="P3948" i="7"/>
  <c r="P3949" i="7"/>
  <c r="P3950" i="7"/>
  <c r="P3951" i="7"/>
  <c r="P3952" i="7"/>
  <c r="P3953" i="7"/>
  <c r="P3954" i="7"/>
  <c r="P3955" i="7"/>
  <c r="P3956" i="7"/>
  <c r="P3957" i="7"/>
  <c r="P3958" i="7"/>
  <c r="P3959" i="7"/>
  <c r="P3960" i="7"/>
  <c r="P3961" i="7"/>
  <c r="P3962" i="7"/>
  <c r="P3963" i="7"/>
  <c r="P3964" i="7"/>
  <c r="P3965" i="7"/>
  <c r="P3966" i="7"/>
  <c r="P3967" i="7"/>
  <c r="P3968" i="7"/>
  <c r="P3969" i="7"/>
  <c r="P3970" i="7"/>
  <c r="P3971" i="7"/>
  <c r="P3972" i="7"/>
  <c r="P3973" i="7"/>
  <c r="P3974" i="7"/>
  <c r="P3975" i="7"/>
  <c r="P3976" i="7"/>
  <c r="P3977" i="7"/>
  <c r="P3978" i="7"/>
  <c r="P3979" i="7"/>
  <c r="P3980" i="7"/>
  <c r="P3981" i="7"/>
  <c r="P3982" i="7"/>
  <c r="P3983" i="7"/>
  <c r="P3984" i="7"/>
  <c r="P3985" i="7"/>
  <c r="P3986" i="7"/>
  <c r="P3987" i="7"/>
  <c r="P3988" i="7"/>
  <c r="P3989" i="7"/>
  <c r="P3990" i="7"/>
  <c r="P3991" i="7"/>
  <c r="P3992" i="7"/>
  <c r="P3993" i="7"/>
  <c r="P3994" i="7"/>
  <c r="P3995" i="7"/>
  <c r="P3996" i="7"/>
  <c r="P3997" i="7"/>
  <c r="P3998" i="7"/>
  <c r="P3999" i="7"/>
  <c r="P4000" i="7"/>
  <c r="P4001" i="7"/>
  <c r="P4002" i="7"/>
  <c r="P4003" i="7"/>
  <c r="P4004" i="7"/>
  <c r="P4005" i="7"/>
  <c r="P4006" i="7"/>
  <c r="P4007" i="7"/>
  <c r="P4008" i="7"/>
  <c r="P4009" i="7"/>
  <c r="P4010" i="7"/>
  <c r="P4011" i="7"/>
  <c r="P4012" i="7"/>
  <c r="P4013" i="7"/>
  <c r="P4014" i="7"/>
  <c r="P4015" i="7"/>
  <c r="P4016" i="7"/>
  <c r="P4017" i="7"/>
  <c r="P4018" i="7"/>
  <c r="P4019" i="7"/>
  <c r="P4020" i="7"/>
  <c r="P4021" i="7"/>
  <c r="P4022" i="7"/>
  <c r="P4023" i="7"/>
  <c r="P4024" i="7"/>
  <c r="P4025" i="7"/>
  <c r="P4026" i="7"/>
  <c r="P4027" i="7"/>
  <c r="P4028" i="7"/>
  <c r="P4029" i="7"/>
  <c r="P4030" i="7"/>
  <c r="P4031" i="7"/>
  <c r="P4032" i="7"/>
  <c r="P4033" i="7"/>
  <c r="P4034" i="7"/>
  <c r="P4035" i="7"/>
  <c r="P4036" i="7"/>
  <c r="P4037" i="7"/>
  <c r="P4038" i="7"/>
  <c r="P4039" i="7"/>
  <c r="P4040" i="7"/>
  <c r="P4041" i="7"/>
  <c r="P4042" i="7"/>
  <c r="P4043" i="7"/>
  <c r="P4044" i="7"/>
  <c r="P4045" i="7"/>
  <c r="P4046" i="7"/>
  <c r="P4047" i="7"/>
  <c r="P4048" i="7"/>
  <c r="P4049" i="7"/>
  <c r="P4050" i="7"/>
  <c r="P4051" i="7"/>
  <c r="P4052" i="7"/>
  <c r="P4053" i="7"/>
  <c r="P4054" i="7"/>
  <c r="P4055" i="7"/>
  <c r="P4056" i="7"/>
  <c r="P4057" i="7"/>
  <c r="P4058" i="7"/>
  <c r="P4059" i="7"/>
  <c r="P4060" i="7"/>
  <c r="P4061" i="7"/>
  <c r="P4062" i="7"/>
  <c r="P4063" i="7"/>
  <c r="N3124" i="2"/>
  <c r="N3125" i="2"/>
  <c r="N3126" i="2"/>
  <c r="N3127" i="2"/>
  <c r="N3128" i="2"/>
  <c r="N3129" i="2"/>
  <c r="N3130" i="2"/>
  <c r="N3131" i="2"/>
  <c r="N3132" i="2"/>
  <c r="N3133" i="2"/>
  <c r="N3134" i="2"/>
  <c r="N3135" i="2"/>
  <c r="N3136" i="2"/>
  <c r="N3137" i="2"/>
  <c r="N3138" i="2"/>
  <c r="N3139" i="2"/>
  <c r="N3140" i="2"/>
  <c r="N3141" i="2"/>
  <c r="N3142" i="2"/>
  <c r="N3143" i="2"/>
  <c r="N3144" i="2"/>
  <c r="N3145" i="2"/>
  <c r="N3146" i="2"/>
  <c r="N3147" i="2"/>
  <c r="N3148" i="2"/>
  <c r="N3149" i="2"/>
  <c r="N3150" i="2"/>
  <c r="N3151" i="2"/>
  <c r="N3152" i="2"/>
  <c r="N3153" i="2"/>
  <c r="N3154" i="2"/>
  <c r="N3155" i="2"/>
  <c r="N3156" i="2"/>
  <c r="N3157" i="2"/>
  <c r="N3158" i="2"/>
  <c r="N3159" i="2"/>
  <c r="N3160" i="2"/>
  <c r="N3161" i="2"/>
  <c r="N3162" i="2"/>
  <c r="N3163" i="2"/>
  <c r="N3164" i="2"/>
  <c r="N3165" i="2"/>
  <c r="N3166" i="2"/>
  <c r="N3167" i="2"/>
  <c r="N3168" i="2"/>
  <c r="N3169" i="2"/>
  <c r="N3170" i="2"/>
  <c r="N3171" i="2"/>
  <c r="N3172" i="2"/>
  <c r="N3173" i="2"/>
  <c r="N3174" i="2"/>
  <c r="N3175" i="2"/>
  <c r="N3176" i="2"/>
  <c r="N3177" i="2"/>
  <c r="N3178" i="2"/>
  <c r="N3179" i="2"/>
  <c r="N3180" i="2"/>
  <c r="N3181" i="2"/>
  <c r="N3182" i="2"/>
  <c r="N3183" i="2"/>
  <c r="N3184" i="2"/>
  <c r="N3185" i="2"/>
  <c r="N3186" i="2"/>
  <c r="N3187" i="2"/>
  <c r="N3188" i="2"/>
  <c r="N3189" i="2"/>
  <c r="N3190" i="2"/>
  <c r="N3191" i="2"/>
  <c r="N3192" i="2"/>
  <c r="N3193" i="2"/>
  <c r="N3194" i="2"/>
  <c r="N3195" i="2"/>
  <c r="N3196" i="2"/>
  <c r="N3197" i="2"/>
  <c r="N3198" i="2"/>
  <c r="N3199" i="2"/>
  <c r="N3200" i="2"/>
  <c r="N3201" i="2"/>
  <c r="N3202" i="2"/>
  <c r="N3203" i="2"/>
  <c r="N3204" i="2"/>
  <c r="N3205" i="2"/>
  <c r="N3206" i="2"/>
  <c r="N3207" i="2"/>
  <c r="N3208" i="2"/>
  <c r="N3209" i="2"/>
  <c r="N3210" i="2"/>
  <c r="N3211" i="2"/>
  <c r="N3212" i="2"/>
  <c r="N3213" i="2"/>
  <c r="N3214" i="2"/>
  <c r="N3215" i="2"/>
  <c r="N3216" i="2"/>
  <c r="N3217" i="2"/>
  <c r="N3218" i="2"/>
  <c r="N3219" i="2"/>
  <c r="N3220" i="2"/>
  <c r="N3221" i="2"/>
  <c r="N3222" i="2"/>
  <c r="N3223" i="2"/>
  <c r="N3224" i="2"/>
  <c r="N3225" i="2"/>
  <c r="N3226" i="2"/>
  <c r="N3227" i="2"/>
  <c r="N3228" i="2"/>
  <c r="N3229" i="2"/>
  <c r="N3230" i="2"/>
  <c r="N3231" i="2"/>
  <c r="N3232" i="2"/>
  <c r="N3233" i="2"/>
  <c r="N3234" i="2"/>
  <c r="N3235" i="2"/>
  <c r="N3236" i="2"/>
  <c r="N3237" i="2"/>
  <c r="N3238" i="2"/>
  <c r="N3239" i="2"/>
  <c r="N3240" i="2"/>
  <c r="N3241" i="2"/>
  <c r="N3242" i="2"/>
  <c r="N3243" i="2"/>
  <c r="N3244" i="2"/>
  <c r="N3245" i="2"/>
  <c r="N3246" i="2"/>
  <c r="N3247" i="2"/>
  <c r="N3248" i="2"/>
  <c r="N3249" i="2"/>
  <c r="N3250" i="2"/>
  <c r="N3251" i="2"/>
  <c r="N3252" i="2"/>
  <c r="N3253" i="2"/>
  <c r="N3254" i="2"/>
  <c r="N3255" i="2"/>
  <c r="N3256" i="2"/>
  <c r="N3257" i="2"/>
  <c r="N3258" i="2"/>
  <c r="N3259" i="2"/>
  <c r="N3260" i="2"/>
  <c r="N3261" i="2"/>
  <c r="N3262" i="2"/>
  <c r="N3263" i="2"/>
  <c r="N3264" i="2"/>
  <c r="N3265" i="2"/>
  <c r="N3266" i="2"/>
  <c r="N3267" i="2"/>
  <c r="N3268" i="2"/>
  <c r="N3269" i="2"/>
  <c r="N3270" i="2"/>
  <c r="N3271" i="2"/>
  <c r="N3272" i="2"/>
  <c r="N3273" i="2"/>
  <c r="N3274" i="2"/>
  <c r="N3275" i="2"/>
  <c r="N3276" i="2"/>
  <c r="N3277" i="2"/>
  <c r="N3278" i="2"/>
  <c r="N3279" i="2"/>
  <c r="N3280" i="2"/>
  <c r="N3281" i="2"/>
  <c r="N3282" i="2"/>
  <c r="N3283" i="2"/>
  <c r="N3284" i="2"/>
  <c r="N3285" i="2"/>
  <c r="N3286" i="2"/>
  <c r="N3287" i="2"/>
  <c r="N3288" i="2"/>
  <c r="N3289" i="2"/>
  <c r="N3290" i="2"/>
  <c r="N3291" i="2"/>
  <c r="N3292" i="2"/>
  <c r="N3293" i="2"/>
  <c r="N3294" i="2"/>
  <c r="N3295" i="2"/>
  <c r="N3296" i="2"/>
  <c r="N3297" i="2"/>
  <c r="N3298" i="2"/>
  <c r="N3299" i="2"/>
  <c r="N3300" i="2"/>
  <c r="N3301" i="2"/>
  <c r="N3302" i="2"/>
  <c r="N3303" i="2"/>
  <c r="N3304" i="2"/>
  <c r="N3305" i="2"/>
  <c r="N3306" i="2"/>
  <c r="N3307" i="2"/>
  <c r="N3308" i="2"/>
  <c r="N3309" i="2"/>
  <c r="N3310" i="2"/>
  <c r="N3311" i="2"/>
  <c r="O3124" i="2"/>
  <c r="O3125" i="2"/>
  <c r="O3126" i="2"/>
  <c r="O3127" i="2"/>
  <c r="O3128" i="2"/>
  <c r="O3129" i="2"/>
  <c r="O3130" i="2"/>
  <c r="O3131" i="2"/>
  <c r="O3132" i="2"/>
  <c r="O3133" i="2"/>
  <c r="O3134" i="2"/>
  <c r="O3135" i="2"/>
  <c r="O3136" i="2"/>
  <c r="O3137" i="2"/>
  <c r="O3138" i="2"/>
  <c r="O3139" i="2"/>
  <c r="O3140" i="2"/>
  <c r="O3141" i="2"/>
  <c r="O3142" i="2"/>
  <c r="O3143" i="2"/>
  <c r="O3144" i="2"/>
  <c r="O3145" i="2"/>
  <c r="O3146" i="2"/>
  <c r="O3147" i="2"/>
  <c r="O3148" i="2"/>
  <c r="O3149" i="2"/>
  <c r="O3150" i="2"/>
  <c r="O3151" i="2"/>
  <c r="O3152" i="2"/>
  <c r="O3153" i="2"/>
  <c r="O3154" i="2"/>
  <c r="O3155" i="2"/>
  <c r="O3156" i="2"/>
  <c r="O3157" i="2"/>
  <c r="O3158" i="2"/>
  <c r="O3159" i="2"/>
  <c r="O3160" i="2"/>
  <c r="O3161" i="2"/>
  <c r="O3162" i="2"/>
  <c r="O3163" i="2"/>
  <c r="O3164" i="2"/>
  <c r="O3165" i="2"/>
  <c r="O3166" i="2"/>
  <c r="O3167" i="2"/>
  <c r="O3168" i="2"/>
  <c r="O3169" i="2"/>
  <c r="O3170" i="2"/>
  <c r="O3171" i="2"/>
  <c r="O3172" i="2"/>
  <c r="O3173" i="2"/>
  <c r="O3174" i="2"/>
  <c r="O3175" i="2"/>
  <c r="O3176" i="2"/>
  <c r="O3177" i="2"/>
  <c r="O3178" i="2"/>
  <c r="O3179" i="2"/>
  <c r="O3180" i="2"/>
  <c r="O3181" i="2"/>
  <c r="O3182" i="2"/>
  <c r="O3183" i="2"/>
  <c r="O3184" i="2"/>
  <c r="O3185" i="2"/>
  <c r="O3186" i="2"/>
  <c r="O3187" i="2"/>
  <c r="O3188" i="2"/>
  <c r="O3189" i="2"/>
  <c r="O3190" i="2"/>
  <c r="O3191" i="2"/>
  <c r="O3192" i="2"/>
  <c r="O3193" i="2"/>
  <c r="O3194" i="2"/>
  <c r="O3195" i="2"/>
  <c r="O3196" i="2"/>
  <c r="O3197" i="2"/>
  <c r="O3198" i="2"/>
  <c r="O3199" i="2"/>
  <c r="O3200" i="2"/>
  <c r="O3201" i="2"/>
  <c r="O3202" i="2"/>
  <c r="O3203" i="2"/>
  <c r="O3204" i="2"/>
  <c r="O3205" i="2"/>
  <c r="O3206" i="2"/>
  <c r="O3207" i="2"/>
  <c r="O3208" i="2"/>
  <c r="O3209" i="2"/>
  <c r="O3210" i="2"/>
  <c r="O3211" i="2"/>
  <c r="O3212" i="2"/>
  <c r="O3213" i="2"/>
  <c r="O3214" i="2"/>
  <c r="O3215" i="2"/>
  <c r="O3216" i="2"/>
  <c r="O3217" i="2"/>
  <c r="O3218" i="2"/>
  <c r="O3219" i="2"/>
  <c r="O3220" i="2"/>
  <c r="O3221" i="2"/>
  <c r="O3222" i="2"/>
  <c r="O3223" i="2"/>
  <c r="O3224" i="2"/>
  <c r="O3225" i="2"/>
  <c r="O3226" i="2"/>
  <c r="O3227" i="2"/>
  <c r="O3228" i="2"/>
  <c r="O3229" i="2"/>
  <c r="O3230" i="2"/>
  <c r="O3231" i="2"/>
  <c r="O3232" i="2"/>
  <c r="O3233" i="2"/>
  <c r="O3234" i="2"/>
  <c r="O3235" i="2"/>
  <c r="O3236" i="2"/>
  <c r="O3237" i="2"/>
  <c r="O3238" i="2"/>
  <c r="O3239" i="2"/>
  <c r="O3240" i="2"/>
  <c r="O3241" i="2"/>
  <c r="O3242" i="2"/>
  <c r="O3243" i="2"/>
  <c r="O3244" i="2"/>
  <c r="O3245" i="2"/>
  <c r="O3246" i="2"/>
  <c r="O3247" i="2"/>
  <c r="O3248" i="2"/>
  <c r="O3249" i="2"/>
  <c r="O3250" i="2"/>
  <c r="O3251" i="2"/>
  <c r="O3252" i="2"/>
  <c r="O3253" i="2"/>
  <c r="O3254" i="2"/>
  <c r="O3255" i="2"/>
  <c r="O3256" i="2"/>
  <c r="O3257" i="2"/>
  <c r="O3258" i="2"/>
  <c r="O3259" i="2"/>
  <c r="O3260" i="2"/>
  <c r="O3261" i="2"/>
  <c r="O3262" i="2"/>
  <c r="O3263" i="2"/>
  <c r="O3264" i="2"/>
  <c r="O3265" i="2"/>
  <c r="O3266" i="2"/>
  <c r="O3267" i="2"/>
  <c r="O3268" i="2"/>
  <c r="O3269" i="2"/>
  <c r="O3270" i="2"/>
  <c r="O3271" i="2"/>
  <c r="O3272" i="2"/>
  <c r="O3273" i="2"/>
  <c r="O3274" i="2"/>
  <c r="O3275" i="2"/>
  <c r="O3276" i="2"/>
  <c r="O3277" i="2"/>
  <c r="O3278" i="2"/>
  <c r="O3279" i="2"/>
  <c r="O3280" i="2"/>
  <c r="O3281" i="2"/>
  <c r="O3282" i="2"/>
  <c r="O3283" i="2"/>
  <c r="O3284" i="2"/>
  <c r="O3285" i="2"/>
  <c r="O3286" i="2"/>
  <c r="O3287" i="2"/>
  <c r="O3288" i="2"/>
  <c r="O3289" i="2"/>
  <c r="O3290" i="2"/>
  <c r="O3291" i="2"/>
  <c r="O3292" i="2"/>
  <c r="O3293" i="2"/>
  <c r="O3294" i="2"/>
  <c r="O3295" i="2"/>
  <c r="O3296" i="2"/>
  <c r="O3297" i="2"/>
  <c r="O3298" i="2"/>
  <c r="O3299" i="2"/>
  <c r="O3300" i="2"/>
  <c r="O3301" i="2"/>
  <c r="O3302" i="2"/>
  <c r="O3303" i="2"/>
  <c r="O3304" i="2"/>
  <c r="O3305" i="2"/>
  <c r="O3306" i="2"/>
  <c r="O3307" i="2"/>
  <c r="O3308" i="2"/>
  <c r="O3309" i="2"/>
  <c r="O3310" i="2"/>
  <c r="O3311" i="2"/>
  <c r="P3674" i="7" l="1"/>
  <c r="P3675" i="7"/>
  <c r="P3676" i="7"/>
  <c r="P3677" i="7"/>
  <c r="P3678" i="7"/>
  <c r="P3679" i="7"/>
  <c r="P3680" i="7"/>
  <c r="P3681" i="7"/>
  <c r="P3682" i="7"/>
  <c r="P3683" i="7"/>
  <c r="P3684" i="7"/>
  <c r="P3685" i="7"/>
  <c r="P3686" i="7"/>
  <c r="P3687" i="7"/>
  <c r="P3688" i="7"/>
  <c r="P3689" i="7"/>
  <c r="P3690" i="7"/>
  <c r="P3691" i="7"/>
  <c r="P3692" i="7"/>
  <c r="P3693" i="7"/>
  <c r="P3694" i="7"/>
  <c r="P3695" i="7"/>
  <c r="P3696" i="7"/>
  <c r="P3697" i="7"/>
  <c r="P3698" i="7"/>
  <c r="P3699" i="7"/>
  <c r="P3700" i="7"/>
  <c r="P3701" i="7"/>
  <c r="P3702" i="7"/>
  <c r="P3703" i="7"/>
  <c r="P3704" i="7"/>
  <c r="P3705" i="7"/>
  <c r="P3706" i="7"/>
  <c r="P3707" i="7"/>
  <c r="P3708" i="7"/>
  <c r="P3709" i="7"/>
  <c r="P3710" i="7"/>
  <c r="P3711" i="7"/>
  <c r="P3712" i="7"/>
  <c r="P3713" i="7"/>
  <c r="P3714" i="7"/>
  <c r="P3715" i="7"/>
  <c r="P3716" i="7"/>
  <c r="P3717" i="7"/>
  <c r="P3718" i="7"/>
  <c r="P3719" i="7"/>
  <c r="P3720" i="7"/>
  <c r="P3721" i="7"/>
  <c r="P3722" i="7"/>
  <c r="P3723" i="7"/>
  <c r="P3724" i="7"/>
  <c r="P3725" i="7"/>
  <c r="P3726" i="7"/>
  <c r="P3727" i="7"/>
  <c r="P3728" i="7"/>
  <c r="P3729" i="7"/>
  <c r="P3730" i="7"/>
  <c r="P3731" i="7"/>
  <c r="P3732" i="7"/>
  <c r="P3733" i="7"/>
  <c r="P3734" i="7"/>
  <c r="P3735" i="7"/>
  <c r="P3736" i="7"/>
  <c r="P3737" i="7"/>
  <c r="P3738" i="7"/>
  <c r="P3739" i="7"/>
  <c r="P3740" i="7"/>
  <c r="P3741" i="7"/>
  <c r="P3742" i="7"/>
  <c r="P3743" i="7"/>
  <c r="P3744" i="7"/>
  <c r="P3745" i="7"/>
  <c r="P3746" i="7"/>
  <c r="P3747" i="7"/>
  <c r="P3748" i="7"/>
  <c r="P3749" i="7"/>
  <c r="P3750" i="7"/>
  <c r="P3751" i="7"/>
  <c r="P3752" i="7"/>
  <c r="P3753" i="7"/>
  <c r="P3754" i="7"/>
  <c r="P3755" i="7"/>
  <c r="P3756" i="7"/>
  <c r="P3757" i="7"/>
  <c r="P3758" i="7"/>
  <c r="P3759" i="7"/>
  <c r="P3760" i="7"/>
  <c r="P3761" i="7"/>
  <c r="P3762" i="7"/>
  <c r="P3763" i="7"/>
  <c r="P3764" i="7"/>
  <c r="P3765" i="7"/>
  <c r="P3766" i="7"/>
  <c r="P3767" i="7"/>
  <c r="P3768" i="7"/>
  <c r="P3769" i="7"/>
  <c r="P3770" i="7"/>
  <c r="P3771" i="7"/>
  <c r="P3772" i="7"/>
  <c r="P3773" i="7"/>
  <c r="P3774" i="7"/>
  <c r="P3775" i="7"/>
  <c r="P3776" i="7"/>
  <c r="P3777" i="7"/>
  <c r="P3778" i="7"/>
  <c r="P3779" i="7"/>
  <c r="P3780" i="7"/>
  <c r="P3781" i="7"/>
  <c r="P3782" i="7"/>
  <c r="P3783" i="7"/>
  <c r="P3784" i="7"/>
  <c r="P3785" i="7"/>
  <c r="P3786" i="7"/>
  <c r="P3787" i="7"/>
  <c r="P3788" i="7"/>
  <c r="P3789" i="7"/>
  <c r="P3790" i="7"/>
  <c r="P3791" i="7"/>
  <c r="P3792" i="7"/>
  <c r="P3793" i="7"/>
  <c r="P3794" i="7"/>
  <c r="P3795" i="7"/>
  <c r="P3796" i="7"/>
  <c r="P3797" i="7"/>
  <c r="P3798" i="7"/>
  <c r="P3799" i="7"/>
  <c r="P3800" i="7"/>
  <c r="P3801" i="7"/>
  <c r="P3802" i="7"/>
  <c r="P3803" i="7"/>
  <c r="P3804" i="7"/>
  <c r="P3805" i="7"/>
  <c r="P3806" i="7"/>
  <c r="P3807" i="7"/>
  <c r="P3808" i="7"/>
  <c r="P3809" i="7"/>
  <c r="P3810" i="7"/>
  <c r="P3811" i="7"/>
  <c r="P3812" i="7"/>
  <c r="P3813" i="7"/>
  <c r="P3814" i="7"/>
  <c r="P3815" i="7"/>
  <c r="P3816" i="7"/>
  <c r="P3817" i="7"/>
  <c r="P3818" i="7"/>
  <c r="P3819" i="7"/>
  <c r="P3820" i="7"/>
  <c r="P3821" i="7"/>
  <c r="P3822" i="7"/>
  <c r="P3823" i="7"/>
  <c r="P3824" i="7"/>
  <c r="P3825" i="7"/>
  <c r="P3826" i="7"/>
  <c r="P3827" i="7"/>
  <c r="P3828" i="7"/>
  <c r="P3829" i="7"/>
  <c r="P3830" i="7"/>
  <c r="P3831" i="7"/>
  <c r="P3832" i="7"/>
  <c r="P3833" i="7"/>
  <c r="P3834" i="7"/>
  <c r="P3835" i="7"/>
  <c r="P3836" i="7"/>
  <c r="P3837" i="7"/>
  <c r="P3838" i="7"/>
  <c r="P3839" i="7"/>
  <c r="P3840" i="7"/>
  <c r="P3841" i="7"/>
  <c r="P3842" i="7"/>
  <c r="P3843" i="7"/>
  <c r="P3844" i="7"/>
  <c r="P3845" i="7"/>
  <c r="P3846" i="7"/>
  <c r="P3847" i="7"/>
  <c r="P3848" i="7"/>
  <c r="P3849" i="7"/>
  <c r="P3850" i="7"/>
  <c r="P3851" i="7"/>
  <c r="P3852" i="7"/>
  <c r="P3853" i="7"/>
  <c r="P3854" i="7"/>
  <c r="P3855" i="7"/>
  <c r="P3856" i="7"/>
  <c r="P3857" i="7"/>
  <c r="P3858" i="7"/>
  <c r="P3859" i="7"/>
  <c r="P3860" i="7"/>
  <c r="P3861" i="7"/>
  <c r="P3862" i="7"/>
  <c r="P3863" i="7"/>
  <c r="P3864" i="7"/>
  <c r="P3865" i="7"/>
  <c r="P3866" i="7"/>
  <c r="P3867" i="7"/>
  <c r="P3868" i="7"/>
  <c r="P3869" i="7"/>
  <c r="P3870" i="7"/>
  <c r="P3871" i="7"/>
  <c r="P3872" i="7"/>
  <c r="P3873" i="7"/>
  <c r="P3874" i="7"/>
  <c r="P3875" i="7"/>
  <c r="N2927" i="2" l="1"/>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N3003" i="2"/>
  <c r="N3004" i="2"/>
  <c r="N3005" i="2"/>
  <c r="N3006" i="2"/>
  <c r="N3007" i="2"/>
  <c r="N3008" i="2"/>
  <c r="N3009" i="2"/>
  <c r="N3010" i="2"/>
  <c r="N3011" i="2"/>
  <c r="N3012" i="2"/>
  <c r="N3013" i="2"/>
  <c r="N3014" i="2"/>
  <c r="N3015" i="2"/>
  <c r="N3016" i="2"/>
  <c r="N3017" i="2"/>
  <c r="N3018" i="2"/>
  <c r="N3019" i="2"/>
  <c r="N3020" i="2"/>
  <c r="N3021" i="2"/>
  <c r="N3022" i="2"/>
  <c r="N3023" i="2"/>
  <c r="N3024" i="2"/>
  <c r="N3025" i="2"/>
  <c r="N3026" i="2"/>
  <c r="N3027" i="2"/>
  <c r="N3028" i="2"/>
  <c r="N3029" i="2"/>
  <c r="N3030" i="2"/>
  <c r="N3031" i="2"/>
  <c r="N3032" i="2"/>
  <c r="N3033" i="2"/>
  <c r="N3034" i="2"/>
  <c r="N3035" i="2"/>
  <c r="N3036" i="2"/>
  <c r="N3037" i="2"/>
  <c r="N3038" i="2"/>
  <c r="N3039" i="2"/>
  <c r="N3040" i="2"/>
  <c r="N3041" i="2"/>
  <c r="N3042" i="2"/>
  <c r="N3043" i="2"/>
  <c r="N3044" i="2"/>
  <c r="N3045" i="2"/>
  <c r="N3046" i="2"/>
  <c r="N3047" i="2"/>
  <c r="N3048" i="2"/>
  <c r="N3049" i="2"/>
  <c r="N3050" i="2"/>
  <c r="N3051" i="2"/>
  <c r="N3052" i="2"/>
  <c r="N3053" i="2"/>
  <c r="N3054" i="2"/>
  <c r="N3055" i="2"/>
  <c r="N3056" i="2"/>
  <c r="N3057" i="2"/>
  <c r="N3058" i="2"/>
  <c r="N3059" i="2"/>
  <c r="N3060" i="2"/>
  <c r="N3061" i="2"/>
  <c r="N3062" i="2"/>
  <c r="N3063" i="2"/>
  <c r="N3064" i="2"/>
  <c r="N3065" i="2"/>
  <c r="N3066" i="2"/>
  <c r="N3067" i="2"/>
  <c r="N3068" i="2"/>
  <c r="N3069" i="2"/>
  <c r="N3070" i="2"/>
  <c r="N3071" i="2"/>
  <c r="N3072" i="2"/>
  <c r="N3073" i="2"/>
  <c r="N3074" i="2"/>
  <c r="N3075" i="2"/>
  <c r="N3076" i="2"/>
  <c r="N3077" i="2"/>
  <c r="N3078" i="2"/>
  <c r="N3079" i="2"/>
  <c r="N3080" i="2"/>
  <c r="N3081" i="2"/>
  <c r="N3082" i="2"/>
  <c r="N3083" i="2"/>
  <c r="N3084" i="2"/>
  <c r="N3085" i="2"/>
  <c r="N3086" i="2"/>
  <c r="N3087" i="2"/>
  <c r="N3088" i="2"/>
  <c r="N3089" i="2"/>
  <c r="N3090" i="2"/>
  <c r="N3091" i="2"/>
  <c r="N3092" i="2"/>
  <c r="N3093" i="2"/>
  <c r="N3094" i="2"/>
  <c r="N3095" i="2"/>
  <c r="N3096" i="2"/>
  <c r="N3097" i="2"/>
  <c r="N3098" i="2"/>
  <c r="N3099" i="2"/>
  <c r="N3100" i="2"/>
  <c r="N3101" i="2"/>
  <c r="N3102" i="2"/>
  <c r="N3103" i="2"/>
  <c r="N3104" i="2"/>
  <c r="N3105" i="2"/>
  <c r="N3106" i="2"/>
  <c r="N3107" i="2"/>
  <c r="N3108" i="2"/>
  <c r="N3109" i="2"/>
  <c r="N3110" i="2"/>
  <c r="N3111" i="2"/>
  <c r="N3112" i="2"/>
  <c r="N3113" i="2"/>
  <c r="N3114" i="2"/>
  <c r="N3115" i="2"/>
  <c r="N3116" i="2"/>
  <c r="N3117" i="2"/>
  <c r="N3118" i="2"/>
  <c r="N3119" i="2"/>
  <c r="N3120" i="2"/>
  <c r="N3121" i="2"/>
  <c r="N3122" i="2"/>
  <c r="N3123" i="2"/>
  <c r="O2927" i="2"/>
  <c r="O2928" i="2"/>
  <c r="O2929" i="2"/>
  <c r="O2930" i="2"/>
  <c r="O2931" i="2"/>
  <c r="O2932" i="2"/>
  <c r="O2933" i="2"/>
  <c r="O2934" i="2"/>
  <c r="O2935" i="2"/>
  <c r="O2936" i="2"/>
  <c r="O2937" i="2"/>
  <c r="O2938" i="2"/>
  <c r="O2939" i="2"/>
  <c r="O2940" i="2"/>
  <c r="O2941" i="2"/>
  <c r="O2942" i="2"/>
  <c r="O2943" i="2"/>
  <c r="O2944" i="2"/>
  <c r="O2945" i="2"/>
  <c r="O2946" i="2"/>
  <c r="O2947" i="2"/>
  <c r="O2948" i="2"/>
  <c r="O2949" i="2"/>
  <c r="O2950" i="2"/>
  <c r="O2951" i="2"/>
  <c r="O2952" i="2"/>
  <c r="O2953" i="2"/>
  <c r="O2954" i="2"/>
  <c r="O2955" i="2"/>
  <c r="O2956" i="2"/>
  <c r="O2957" i="2"/>
  <c r="O2958" i="2"/>
  <c r="O2959" i="2"/>
  <c r="O2960" i="2"/>
  <c r="O2961" i="2"/>
  <c r="O2962" i="2"/>
  <c r="O2963" i="2"/>
  <c r="O2964" i="2"/>
  <c r="O2965" i="2"/>
  <c r="O2966" i="2"/>
  <c r="O2967" i="2"/>
  <c r="O2968" i="2"/>
  <c r="O2969" i="2"/>
  <c r="O2970" i="2"/>
  <c r="O2971" i="2"/>
  <c r="O2972" i="2"/>
  <c r="O2973" i="2"/>
  <c r="O2974" i="2"/>
  <c r="O2975" i="2"/>
  <c r="O2976" i="2"/>
  <c r="O2977" i="2"/>
  <c r="O2978" i="2"/>
  <c r="O2979" i="2"/>
  <c r="O2980" i="2"/>
  <c r="O2981" i="2"/>
  <c r="O2982" i="2"/>
  <c r="O2983" i="2"/>
  <c r="O2984" i="2"/>
  <c r="O2985" i="2"/>
  <c r="O2986" i="2"/>
  <c r="O2987" i="2"/>
  <c r="O2988" i="2"/>
  <c r="O2989" i="2"/>
  <c r="O2990" i="2"/>
  <c r="O2991" i="2"/>
  <c r="O2992" i="2"/>
  <c r="O2993" i="2"/>
  <c r="O2994" i="2"/>
  <c r="O2995" i="2"/>
  <c r="O2996" i="2"/>
  <c r="O2997" i="2"/>
  <c r="O2998" i="2"/>
  <c r="O2999" i="2"/>
  <c r="O3000" i="2"/>
  <c r="O3001" i="2"/>
  <c r="O3002" i="2"/>
  <c r="O3003" i="2"/>
  <c r="O3004" i="2"/>
  <c r="O3005" i="2"/>
  <c r="O3006" i="2"/>
  <c r="O3007" i="2"/>
  <c r="O3008" i="2"/>
  <c r="O3009" i="2"/>
  <c r="O3010" i="2"/>
  <c r="O3011" i="2"/>
  <c r="O3012" i="2"/>
  <c r="O3013" i="2"/>
  <c r="O3014" i="2"/>
  <c r="O3015" i="2"/>
  <c r="O3016" i="2"/>
  <c r="O3017" i="2"/>
  <c r="O3018" i="2"/>
  <c r="O3019" i="2"/>
  <c r="O3020" i="2"/>
  <c r="O3021" i="2"/>
  <c r="O3022" i="2"/>
  <c r="O3023" i="2"/>
  <c r="O3024" i="2"/>
  <c r="O3025" i="2"/>
  <c r="O3026" i="2"/>
  <c r="O3027" i="2"/>
  <c r="O3028" i="2"/>
  <c r="O3029" i="2"/>
  <c r="O3030" i="2"/>
  <c r="O3031" i="2"/>
  <c r="O3032" i="2"/>
  <c r="O3033" i="2"/>
  <c r="O3034" i="2"/>
  <c r="O3035" i="2"/>
  <c r="O3036" i="2"/>
  <c r="O3037" i="2"/>
  <c r="O3038" i="2"/>
  <c r="O3039" i="2"/>
  <c r="O3040" i="2"/>
  <c r="O3041" i="2"/>
  <c r="O3042" i="2"/>
  <c r="O3043" i="2"/>
  <c r="O3044" i="2"/>
  <c r="O3045" i="2"/>
  <c r="O3046" i="2"/>
  <c r="O3047" i="2"/>
  <c r="O3048" i="2"/>
  <c r="O3049" i="2"/>
  <c r="O3050" i="2"/>
  <c r="O3051" i="2"/>
  <c r="O3052" i="2"/>
  <c r="O3053" i="2"/>
  <c r="O3054" i="2"/>
  <c r="O3055" i="2"/>
  <c r="O3056" i="2"/>
  <c r="O3057" i="2"/>
  <c r="O3058" i="2"/>
  <c r="O3059" i="2"/>
  <c r="O3060" i="2"/>
  <c r="O3061" i="2"/>
  <c r="O3062" i="2"/>
  <c r="O3063" i="2"/>
  <c r="O3064" i="2"/>
  <c r="O3065" i="2"/>
  <c r="O3066" i="2"/>
  <c r="O3067" i="2"/>
  <c r="O3068" i="2"/>
  <c r="O3069" i="2"/>
  <c r="O3070" i="2"/>
  <c r="O3071" i="2"/>
  <c r="O3072" i="2"/>
  <c r="O3073" i="2"/>
  <c r="O3074" i="2"/>
  <c r="O3075" i="2"/>
  <c r="O3076" i="2"/>
  <c r="O3077" i="2"/>
  <c r="O3078" i="2"/>
  <c r="O3079" i="2"/>
  <c r="O3080" i="2"/>
  <c r="O3081" i="2"/>
  <c r="O3082" i="2"/>
  <c r="O3083" i="2"/>
  <c r="O3084" i="2"/>
  <c r="O3085" i="2"/>
  <c r="O3086" i="2"/>
  <c r="O3087" i="2"/>
  <c r="O3088" i="2"/>
  <c r="O3089" i="2"/>
  <c r="O3090" i="2"/>
  <c r="O3091" i="2"/>
  <c r="O3092" i="2"/>
  <c r="O3093" i="2"/>
  <c r="O3094" i="2"/>
  <c r="O3095" i="2"/>
  <c r="O3096" i="2"/>
  <c r="O3097" i="2"/>
  <c r="O3098" i="2"/>
  <c r="O3099" i="2"/>
  <c r="O3100" i="2"/>
  <c r="O3101" i="2"/>
  <c r="O3102" i="2"/>
  <c r="O3103" i="2"/>
  <c r="O3104" i="2"/>
  <c r="O3105" i="2"/>
  <c r="O3106" i="2"/>
  <c r="O3107" i="2"/>
  <c r="O3108" i="2"/>
  <c r="O3109" i="2"/>
  <c r="O3110" i="2"/>
  <c r="O3111" i="2"/>
  <c r="O3112" i="2"/>
  <c r="O3113" i="2"/>
  <c r="O3114" i="2"/>
  <c r="O3115" i="2"/>
  <c r="O3116" i="2"/>
  <c r="O3117" i="2"/>
  <c r="O3118" i="2"/>
  <c r="O3119" i="2"/>
  <c r="O3120" i="2"/>
  <c r="O3121" i="2"/>
  <c r="O3122" i="2"/>
  <c r="O3123" i="2"/>
  <c r="N2922" i="2"/>
  <c r="O2922" i="2"/>
  <c r="N2923" i="2"/>
  <c r="O2923" i="2"/>
  <c r="N2924" i="2"/>
  <c r="O2924" i="2"/>
  <c r="N2925" i="2"/>
  <c r="O2925" i="2"/>
  <c r="N2926" i="2"/>
  <c r="O2926" i="2"/>
  <c r="P3484" i="7" l="1"/>
  <c r="P3485" i="7"/>
  <c r="P3486" i="7"/>
  <c r="P3487" i="7"/>
  <c r="P3488" i="7"/>
  <c r="P3489" i="7"/>
  <c r="P3490" i="7"/>
  <c r="P3491" i="7"/>
  <c r="P3492" i="7"/>
  <c r="P3493" i="7"/>
  <c r="P3494" i="7"/>
  <c r="P3495" i="7"/>
  <c r="P3496" i="7"/>
  <c r="P3497" i="7"/>
  <c r="P3498" i="7"/>
  <c r="P3499" i="7"/>
  <c r="P3500" i="7"/>
  <c r="P3501" i="7"/>
  <c r="P3502" i="7"/>
  <c r="P3503" i="7"/>
  <c r="P3504" i="7"/>
  <c r="P3505" i="7"/>
  <c r="P3506" i="7"/>
  <c r="P3507" i="7"/>
  <c r="P3508" i="7"/>
  <c r="P3509" i="7"/>
  <c r="P3510" i="7"/>
  <c r="P3511" i="7"/>
  <c r="P3512" i="7"/>
  <c r="P3513" i="7"/>
  <c r="P3514" i="7"/>
  <c r="P3515" i="7"/>
  <c r="P3516" i="7"/>
  <c r="P3517" i="7"/>
  <c r="P3518" i="7"/>
  <c r="P3519" i="7"/>
  <c r="P3520" i="7"/>
  <c r="P3521" i="7"/>
  <c r="P3522" i="7"/>
  <c r="P3523" i="7"/>
  <c r="P3524" i="7"/>
  <c r="P3525" i="7"/>
  <c r="P3526" i="7"/>
  <c r="P3527" i="7"/>
  <c r="P3528" i="7"/>
  <c r="P3529" i="7"/>
  <c r="P3530" i="7"/>
  <c r="P3531" i="7"/>
  <c r="P3532" i="7"/>
  <c r="P3533" i="7"/>
  <c r="P3534" i="7"/>
  <c r="P3535" i="7"/>
  <c r="P3536" i="7"/>
  <c r="P3537" i="7"/>
  <c r="P3538" i="7"/>
  <c r="P3539" i="7"/>
  <c r="P3540" i="7"/>
  <c r="P3541" i="7"/>
  <c r="P3542" i="7"/>
  <c r="P3543" i="7"/>
  <c r="P3544" i="7"/>
  <c r="P3545" i="7"/>
  <c r="P3546" i="7"/>
  <c r="P3547" i="7"/>
  <c r="P3548" i="7"/>
  <c r="P3549" i="7"/>
  <c r="P3550" i="7"/>
  <c r="P3551" i="7"/>
  <c r="P3552" i="7"/>
  <c r="P3553" i="7"/>
  <c r="P3554" i="7"/>
  <c r="P3555" i="7"/>
  <c r="P3556" i="7"/>
  <c r="P3557" i="7"/>
  <c r="P3558" i="7"/>
  <c r="P3559" i="7"/>
  <c r="P3560" i="7"/>
  <c r="P3561" i="7"/>
  <c r="P3562" i="7"/>
  <c r="P3563" i="7"/>
  <c r="P3564" i="7"/>
  <c r="P3565" i="7"/>
  <c r="P3566" i="7"/>
  <c r="P3567" i="7"/>
  <c r="P3568" i="7"/>
  <c r="P3569" i="7"/>
  <c r="P3570" i="7"/>
  <c r="P3571" i="7"/>
  <c r="P3572" i="7"/>
  <c r="P3573" i="7"/>
  <c r="P3574" i="7"/>
  <c r="P3575" i="7"/>
  <c r="P3576" i="7"/>
  <c r="P3577" i="7"/>
  <c r="P3578" i="7"/>
  <c r="P3579" i="7"/>
  <c r="P3580" i="7"/>
  <c r="P3581" i="7"/>
  <c r="P3582" i="7"/>
  <c r="P3583" i="7"/>
  <c r="P3584" i="7"/>
  <c r="P3585" i="7"/>
  <c r="P3586" i="7"/>
  <c r="P3587" i="7"/>
  <c r="P3588" i="7"/>
  <c r="P3589" i="7"/>
  <c r="P3590" i="7"/>
  <c r="P3591" i="7"/>
  <c r="P3592" i="7"/>
  <c r="P3593" i="7"/>
  <c r="P3594" i="7"/>
  <c r="P3595" i="7"/>
  <c r="P3596" i="7"/>
  <c r="P3597" i="7"/>
  <c r="P3598" i="7"/>
  <c r="P3599" i="7"/>
  <c r="P3600" i="7"/>
  <c r="P3601" i="7"/>
  <c r="P3602" i="7"/>
  <c r="P3603" i="7"/>
  <c r="P3604" i="7"/>
  <c r="P3605" i="7"/>
  <c r="P3606" i="7"/>
  <c r="P3607" i="7"/>
  <c r="P3608" i="7"/>
  <c r="P3609" i="7"/>
  <c r="P3610" i="7"/>
  <c r="P3611" i="7"/>
  <c r="P3612" i="7"/>
  <c r="P3613" i="7"/>
  <c r="P3614" i="7"/>
  <c r="P3615" i="7"/>
  <c r="P3616" i="7"/>
  <c r="P3617" i="7"/>
  <c r="P3618" i="7"/>
  <c r="P3619" i="7"/>
  <c r="P3620" i="7"/>
  <c r="P3621" i="7"/>
  <c r="P3622" i="7"/>
  <c r="P3623" i="7"/>
  <c r="P3624" i="7"/>
  <c r="P3625" i="7"/>
  <c r="P3626" i="7"/>
  <c r="P3627" i="7"/>
  <c r="P3628" i="7"/>
  <c r="P3629" i="7"/>
  <c r="P3630" i="7"/>
  <c r="P3631" i="7"/>
  <c r="P3632" i="7"/>
  <c r="P3633" i="7"/>
  <c r="P3634" i="7"/>
  <c r="P3635" i="7"/>
  <c r="P3636" i="7"/>
  <c r="P3637" i="7"/>
  <c r="P3638" i="7"/>
  <c r="P3639" i="7"/>
  <c r="P3640" i="7"/>
  <c r="P3641" i="7"/>
  <c r="P3642" i="7"/>
  <c r="P3643" i="7"/>
  <c r="P3644" i="7"/>
  <c r="P3645" i="7"/>
  <c r="P3646" i="7"/>
  <c r="P3647" i="7"/>
  <c r="P3648" i="7"/>
  <c r="P3649" i="7"/>
  <c r="P3650" i="7"/>
  <c r="P3651" i="7"/>
  <c r="P3652" i="7"/>
  <c r="P3653" i="7"/>
  <c r="P3654" i="7"/>
  <c r="P3655" i="7"/>
  <c r="P3656" i="7"/>
  <c r="P3657" i="7"/>
  <c r="P3658" i="7"/>
  <c r="P3659" i="7"/>
  <c r="P3660" i="7"/>
  <c r="P3661" i="7"/>
  <c r="P3662" i="7"/>
  <c r="P3663" i="7"/>
  <c r="P3664" i="7"/>
  <c r="P3665" i="7"/>
  <c r="P3666" i="7"/>
  <c r="P3667" i="7"/>
  <c r="P3668" i="7"/>
  <c r="P3669" i="7"/>
  <c r="P3670" i="7"/>
  <c r="P3671" i="7"/>
  <c r="P3672" i="7"/>
  <c r="P3673" i="7"/>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O2732" i="2"/>
  <c r="O2733" i="2"/>
  <c r="O2734" i="2"/>
  <c r="O2735" i="2"/>
  <c r="O2736" i="2"/>
  <c r="O2737" i="2"/>
  <c r="O2738" i="2"/>
  <c r="O2739" i="2"/>
  <c r="O2740" i="2"/>
  <c r="O2741" i="2"/>
  <c r="O2742" i="2"/>
  <c r="O2743" i="2"/>
  <c r="O2744" i="2"/>
  <c r="O2745" i="2"/>
  <c r="O2746" i="2"/>
  <c r="O2747" i="2"/>
  <c r="O2748" i="2"/>
  <c r="O2749" i="2"/>
  <c r="O2750" i="2"/>
  <c r="O2751" i="2"/>
  <c r="O2752" i="2"/>
  <c r="O2753" i="2"/>
  <c r="O2754" i="2"/>
  <c r="O2755" i="2"/>
  <c r="O2756" i="2"/>
  <c r="O2757" i="2"/>
  <c r="O2758" i="2"/>
  <c r="O2759" i="2"/>
  <c r="O2760" i="2"/>
  <c r="O2761" i="2"/>
  <c r="O2762" i="2"/>
  <c r="O2763" i="2"/>
  <c r="O2764" i="2"/>
  <c r="O2765" i="2"/>
  <c r="O2766" i="2"/>
  <c r="O2767" i="2"/>
  <c r="O2768" i="2"/>
  <c r="O2769" i="2"/>
  <c r="O2770" i="2"/>
  <c r="O2771" i="2"/>
  <c r="O2772" i="2"/>
  <c r="O2773" i="2"/>
  <c r="O2774" i="2"/>
  <c r="O2775" i="2"/>
  <c r="O2776" i="2"/>
  <c r="O2777" i="2"/>
  <c r="O2778" i="2"/>
  <c r="O2779" i="2"/>
  <c r="O2780" i="2"/>
  <c r="O2781" i="2"/>
  <c r="O2782" i="2"/>
  <c r="O2783" i="2"/>
  <c r="O2784" i="2"/>
  <c r="O2785" i="2"/>
  <c r="O2786" i="2"/>
  <c r="O2787" i="2"/>
  <c r="O2788" i="2"/>
  <c r="O2789" i="2"/>
  <c r="O2790" i="2"/>
  <c r="O2791" i="2"/>
  <c r="O2792" i="2"/>
  <c r="O2793" i="2"/>
  <c r="O2794" i="2"/>
  <c r="O2795" i="2"/>
  <c r="O2796" i="2"/>
  <c r="O2797" i="2"/>
  <c r="O2798" i="2"/>
  <c r="O2799" i="2"/>
  <c r="O2800" i="2"/>
  <c r="O2801" i="2"/>
  <c r="O2802" i="2"/>
  <c r="O2803" i="2"/>
  <c r="O2804" i="2"/>
  <c r="O2805" i="2"/>
  <c r="O2806" i="2"/>
  <c r="O2807" i="2"/>
  <c r="O2808" i="2"/>
  <c r="O2809" i="2"/>
  <c r="O2810" i="2"/>
  <c r="O2811" i="2"/>
  <c r="O2812" i="2"/>
  <c r="O2813" i="2"/>
  <c r="O2814" i="2"/>
  <c r="O2815" i="2"/>
  <c r="O2816" i="2"/>
  <c r="O2817" i="2"/>
  <c r="O2818" i="2"/>
  <c r="O2819" i="2"/>
  <c r="O2820" i="2"/>
  <c r="O2821" i="2"/>
  <c r="O2822" i="2"/>
  <c r="O2823" i="2"/>
  <c r="O2824" i="2"/>
  <c r="O2825" i="2"/>
  <c r="O2826" i="2"/>
  <c r="O2827" i="2"/>
  <c r="O2828" i="2"/>
  <c r="O2829" i="2"/>
  <c r="O2830" i="2"/>
  <c r="O2831" i="2"/>
  <c r="O2832" i="2"/>
  <c r="O2833" i="2"/>
  <c r="O2834" i="2"/>
  <c r="O2835" i="2"/>
  <c r="O2836" i="2"/>
  <c r="O2837" i="2"/>
  <c r="O2838" i="2"/>
  <c r="O2839" i="2"/>
  <c r="O2840" i="2"/>
  <c r="O2841" i="2"/>
  <c r="O2842" i="2"/>
  <c r="O2843" i="2"/>
  <c r="O2844" i="2"/>
  <c r="O2845" i="2"/>
  <c r="O2846" i="2"/>
  <c r="O2847" i="2"/>
  <c r="O2848" i="2"/>
  <c r="O2849" i="2"/>
  <c r="O2850" i="2"/>
  <c r="O2851" i="2"/>
  <c r="O2852" i="2"/>
  <c r="O2853" i="2"/>
  <c r="O2854" i="2"/>
  <c r="O2855" i="2"/>
  <c r="O2856" i="2"/>
  <c r="O2857" i="2"/>
  <c r="O2858" i="2"/>
  <c r="O2859" i="2"/>
  <c r="O2860" i="2"/>
  <c r="O2861" i="2"/>
  <c r="O2862" i="2"/>
  <c r="O2863" i="2"/>
  <c r="O2864" i="2"/>
  <c r="O2865" i="2"/>
  <c r="O2866" i="2"/>
  <c r="O2867" i="2"/>
  <c r="O2868" i="2"/>
  <c r="O2869" i="2"/>
  <c r="O2870" i="2"/>
  <c r="O2871" i="2"/>
  <c r="O2872" i="2"/>
  <c r="O2873" i="2"/>
  <c r="O2874" i="2"/>
  <c r="O2875" i="2"/>
  <c r="O2876" i="2"/>
  <c r="O2877" i="2"/>
  <c r="O2878" i="2"/>
  <c r="O2879" i="2"/>
  <c r="O2880" i="2"/>
  <c r="O2881" i="2"/>
  <c r="O2882" i="2"/>
  <c r="O2883" i="2"/>
  <c r="O2884" i="2"/>
  <c r="O2885" i="2"/>
  <c r="O2886" i="2"/>
  <c r="O2887" i="2"/>
  <c r="O2888" i="2"/>
  <c r="O2889" i="2"/>
  <c r="O2890" i="2"/>
  <c r="O2891" i="2"/>
  <c r="O2892" i="2"/>
  <c r="O2893" i="2"/>
  <c r="O2894" i="2"/>
  <c r="O2895" i="2"/>
  <c r="O2896" i="2"/>
  <c r="O2897" i="2"/>
  <c r="O2898" i="2"/>
  <c r="O2899" i="2"/>
  <c r="O2900" i="2"/>
  <c r="O2901" i="2"/>
  <c r="O2902" i="2"/>
  <c r="O2903" i="2"/>
  <c r="O2904" i="2"/>
  <c r="O2905" i="2"/>
  <c r="O2906" i="2"/>
  <c r="O2907" i="2"/>
  <c r="O2908" i="2"/>
  <c r="O2909" i="2"/>
  <c r="O2910" i="2"/>
  <c r="O2911" i="2"/>
  <c r="O2912" i="2"/>
  <c r="O2913" i="2"/>
  <c r="O2914" i="2"/>
  <c r="O2915" i="2"/>
  <c r="O2916" i="2"/>
  <c r="O2917" i="2"/>
  <c r="O2918" i="2"/>
  <c r="O2919" i="2"/>
  <c r="O2920" i="2"/>
  <c r="O2921" i="2"/>
  <c r="E3" i="6"/>
  <c r="Q12" i="9" l="1"/>
  <c r="N2444" i="2" l="1"/>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O2444" i="2"/>
  <c r="O2445" i="2"/>
  <c r="O2446" i="2"/>
  <c r="O2447" i="2"/>
  <c r="O2448" i="2"/>
  <c r="O2449" i="2"/>
  <c r="O2450" i="2"/>
  <c r="O2451" i="2"/>
  <c r="O2452" i="2"/>
  <c r="O2453" i="2"/>
  <c r="O2454" i="2"/>
  <c r="O2455" i="2"/>
  <c r="O2456" i="2"/>
  <c r="O2457" i="2"/>
  <c r="O2458" i="2"/>
  <c r="O2459" i="2"/>
  <c r="O2460" i="2"/>
  <c r="O2461" i="2"/>
  <c r="O2462" i="2"/>
  <c r="O2463" i="2"/>
  <c r="O2464" i="2"/>
  <c r="O2465" i="2"/>
  <c r="O2466" i="2"/>
  <c r="O2467" i="2"/>
  <c r="O2468" i="2"/>
  <c r="O2469" i="2"/>
  <c r="O2470" i="2"/>
  <c r="O2471" i="2"/>
  <c r="O2472" i="2"/>
  <c r="O2473" i="2"/>
  <c r="O2474" i="2"/>
  <c r="O2475" i="2"/>
  <c r="O2476" i="2"/>
  <c r="O2477" i="2"/>
  <c r="O2478" i="2"/>
  <c r="O2479" i="2"/>
  <c r="O2480" i="2"/>
  <c r="O2481" i="2"/>
  <c r="O2482" i="2"/>
  <c r="O2483" i="2"/>
  <c r="O2484" i="2"/>
  <c r="O2485" i="2"/>
  <c r="O2486" i="2"/>
  <c r="O2487" i="2"/>
  <c r="O2488" i="2"/>
  <c r="O2489" i="2"/>
  <c r="O2490" i="2"/>
  <c r="O2491" i="2"/>
  <c r="O2492" i="2"/>
  <c r="O2493" i="2"/>
  <c r="O2494" i="2"/>
  <c r="O2495" i="2"/>
  <c r="O2496" i="2"/>
  <c r="O2497" i="2"/>
  <c r="O2498" i="2"/>
  <c r="O2499" i="2"/>
  <c r="O2500" i="2"/>
  <c r="O2501" i="2"/>
  <c r="O2502" i="2"/>
  <c r="O2503" i="2"/>
  <c r="O2504" i="2"/>
  <c r="O2505" i="2"/>
  <c r="O2506" i="2"/>
  <c r="O2507" i="2"/>
  <c r="O2508" i="2"/>
  <c r="O2509" i="2"/>
  <c r="O2510" i="2"/>
  <c r="O2511" i="2"/>
  <c r="O2512" i="2"/>
  <c r="O2513" i="2"/>
  <c r="O2514" i="2"/>
  <c r="O2515" i="2"/>
  <c r="O2516" i="2"/>
  <c r="O2517" i="2"/>
  <c r="O2518" i="2"/>
  <c r="O2519" i="2"/>
  <c r="O2520" i="2"/>
  <c r="O2521" i="2"/>
  <c r="O2522" i="2"/>
  <c r="O2523" i="2"/>
  <c r="O2524" i="2"/>
  <c r="O2525" i="2"/>
  <c r="O2526" i="2"/>
  <c r="O2527" i="2"/>
  <c r="O2528" i="2"/>
  <c r="O2529" i="2"/>
  <c r="O2530" i="2"/>
  <c r="O2531" i="2"/>
  <c r="O2532" i="2"/>
  <c r="O2533" i="2"/>
  <c r="O2534" i="2"/>
  <c r="O2535" i="2"/>
  <c r="O2536" i="2"/>
  <c r="O2537" i="2"/>
  <c r="O2538" i="2"/>
  <c r="O2539" i="2"/>
  <c r="O2540" i="2"/>
  <c r="O2541" i="2"/>
  <c r="O2542" i="2"/>
  <c r="O2543" i="2"/>
  <c r="O2544" i="2"/>
  <c r="O2545" i="2"/>
  <c r="O2546" i="2"/>
  <c r="O2547" i="2"/>
  <c r="O2548" i="2"/>
  <c r="O2549" i="2"/>
  <c r="O2550" i="2"/>
  <c r="O2551" i="2"/>
  <c r="O2552" i="2"/>
  <c r="O2553" i="2"/>
  <c r="O2554" i="2"/>
  <c r="O2555" i="2"/>
  <c r="O2556" i="2"/>
  <c r="O2557" i="2"/>
  <c r="O2558" i="2"/>
  <c r="O2559" i="2"/>
  <c r="O2560" i="2"/>
  <c r="O2561" i="2"/>
  <c r="O2562" i="2"/>
  <c r="O2563" i="2"/>
  <c r="O2564" i="2"/>
  <c r="O2565" i="2"/>
  <c r="O2566" i="2"/>
  <c r="O2567" i="2"/>
  <c r="O2568" i="2"/>
  <c r="O2569" i="2"/>
  <c r="O2570" i="2"/>
  <c r="O2571" i="2"/>
  <c r="O2572" i="2"/>
  <c r="O2573" i="2"/>
  <c r="O2574" i="2"/>
  <c r="O2575" i="2"/>
  <c r="O2576" i="2"/>
  <c r="O2577" i="2"/>
  <c r="O2578" i="2"/>
  <c r="O2579" i="2"/>
  <c r="O2580" i="2"/>
  <c r="O2581" i="2"/>
  <c r="O2582" i="2"/>
  <c r="O2583" i="2"/>
  <c r="O2584" i="2"/>
  <c r="O2585" i="2"/>
  <c r="O2586" i="2"/>
  <c r="O2587" i="2"/>
  <c r="O2588" i="2"/>
  <c r="O2589" i="2"/>
  <c r="O2590" i="2"/>
  <c r="O2591" i="2"/>
  <c r="O2592" i="2"/>
  <c r="O2593" i="2"/>
  <c r="O2594" i="2"/>
  <c r="O2595" i="2"/>
  <c r="O2596" i="2"/>
  <c r="O2597" i="2"/>
  <c r="O2598" i="2"/>
  <c r="O2599" i="2"/>
  <c r="O2600" i="2"/>
  <c r="O2601" i="2"/>
  <c r="O2602" i="2"/>
  <c r="O2603" i="2"/>
  <c r="O2604" i="2"/>
  <c r="O2605" i="2"/>
  <c r="O2606" i="2"/>
  <c r="O2607" i="2"/>
  <c r="O2608" i="2"/>
  <c r="O2609" i="2"/>
  <c r="O2610" i="2"/>
  <c r="O2611" i="2"/>
  <c r="O2612" i="2"/>
  <c r="O2613" i="2"/>
  <c r="O2614" i="2"/>
  <c r="O2615" i="2"/>
  <c r="O2616" i="2"/>
  <c r="O2617" i="2"/>
  <c r="O2618" i="2"/>
  <c r="O2619" i="2"/>
  <c r="O2620" i="2"/>
  <c r="O2621" i="2"/>
  <c r="O2622" i="2"/>
  <c r="O2623" i="2"/>
  <c r="O2624" i="2"/>
  <c r="O2625" i="2"/>
  <c r="O2626" i="2"/>
  <c r="O2627" i="2"/>
  <c r="O2628" i="2"/>
  <c r="O2629" i="2"/>
  <c r="O2630" i="2"/>
  <c r="O2631" i="2"/>
  <c r="O2632" i="2"/>
  <c r="O2633" i="2"/>
  <c r="O2634" i="2"/>
  <c r="O2635" i="2"/>
  <c r="O2636" i="2"/>
  <c r="O2637" i="2"/>
  <c r="O2638" i="2"/>
  <c r="O2639" i="2"/>
  <c r="O2640" i="2"/>
  <c r="O2641" i="2"/>
  <c r="O2642" i="2"/>
  <c r="O2643" i="2"/>
  <c r="O2644" i="2"/>
  <c r="O2645" i="2"/>
  <c r="O2646" i="2"/>
  <c r="O2647" i="2"/>
  <c r="O2648" i="2"/>
  <c r="O2649" i="2"/>
  <c r="O2650" i="2"/>
  <c r="O2651" i="2"/>
  <c r="O2652" i="2"/>
  <c r="O2653" i="2"/>
  <c r="O2654" i="2"/>
  <c r="O2655" i="2"/>
  <c r="O2656" i="2"/>
  <c r="O2657" i="2"/>
  <c r="O2658" i="2"/>
  <c r="O2659" i="2"/>
  <c r="O2660" i="2"/>
  <c r="O2661" i="2"/>
  <c r="O2662" i="2"/>
  <c r="O2663" i="2"/>
  <c r="O2664" i="2"/>
  <c r="O2665" i="2"/>
  <c r="O2666" i="2"/>
  <c r="O2667" i="2"/>
  <c r="O2668" i="2"/>
  <c r="O2669" i="2"/>
  <c r="O2670" i="2"/>
  <c r="O2671" i="2"/>
  <c r="O2672" i="2"/>
  <c r="O2673" i="2"/>
  <c r="O2674" i="2"/>
  <c r="O2675" i="2"/>
  <c r="O2676" i="2"/>
  <c r="O2677" i="2"/>
  <c r="O2678" i="2"/>
  <c r="O2679" i="2"/>
  <c r="O2680" i="2"/>
  <c r="O2681" i="2"/>
  <c r="O2682" i="2"/>
  <c r="O2683" i="2"/>
  <c r="O2684" i="2"/>
  <c r="O2685" i="2"/>
  <c r="O2686" i="2"/>
  <c r="O2687" i="2"/>
  <c r="O2688" i="2"/>
  <c r="O2689" i="2"/>
  <c r="O2690" i="2"/>
  <c r="O2691" i="2"/>
  <c r="O2692" i="2"/>
  <c r="O2693" i="2"/>
  <c r="O2694" i="2"/>
  <c r="O2695" i="2"/>
  <c r="O2696" i="2"/>
  <c r="O2697" i="2"/>
  <c r="O2698" i="2"/>
  <c r="O2699" i="2"/>
  <c r="O2700" i="2"/>
  <c r="O2701" i="2"/>
  <c r="O2702" i="2"/>
  <c r="O2703" i="2"/>
  <c r="O2704" i="2"/>
  <c r="O2705" i="2"/>
  <c r="O2706" i="2"/>
  <c r="O2707" i="2"/>
  <c r="O2708" i="2"/>
  <c r="O2709" i="2"/>
  <c r="O2710" i="2"/>
  <c r="O2711" i="2"/>
  <c r="O2712" i="2"/>
  <c r="O2713" i="2"/>
  <c r="O2714" i="2"/>
  <c r="O2715" i="2"/>
  <c r="O2716" i="2"/>
  <c r="O2717" i="2"/>
  <c r="O2718" i="2"/>
  <c r="O2719" i="2"/>
  <c r="O2720" i="2"/>
  <c r="O2721" i="2"/>
  <c r="O2722" i="2"/>
  <c r="O2723" i="2"/>
  <c r="O2724" i="2"/>
  <c r="O2725" i="2"/>
  <c r="O2726" i="2"/>
  <c r="O2727" i="2"/>
  <c r="O2728" i="2"/>
  <c r="O2729" i="2"/>
  <c r="O2730" i="2"/>
  <c r="O2731" i="2"/>
  <c r="P3197" i="7"/>
  <c r="P3198" i="7"/>
  <c r="P3199" i="7"/>
  <c r="P3200" i="7"/>
  <c r="P3201" i="7"/>
  <c r="P3202" i="7"/>
  <c r="P3203" i="7"/>
  <c r="P3204" i="7"/>
  <c r="P3205" i="7"/>
  <c r="P3206" i="7"/>
  <c r="P3207" i="7"/>
  <c r="P3208" i="7"/>
  <c r="P3209" i="7"/>
  <c r="P3210" i="7"/>
  <c r="P3211" i="7"/>
  <c r="P3212" i="7"/>
  <c r="P3213" i="7"/>
  <c r="P3214" i="7"/>
  <c r="P3215" i="7"/>
  <c r="P3216" i="7"/>
  <c r="P3217" i="7"/>
  <c r="P3218" i="7"/>
  <c r="P3219" i="7"/>
  <c r="P3220" i="7"/>
  <c r="P3221" i="7"/>
  <c r="P3222" i="7"/>
  <c r="P3223" i="7"/>
  <c r="P3224" i="7"/>
  <c r="P3225" i="7"/>
  <c r="P3226" i="7"/>
  <c r="P3227" i="7"/>
  <c r="P3228" i="7"/>
  <c r="P3229" i="7"/>
  <c r="P3230" i="7"/>
  <c r="P3231" i="7"/>
  <c r="P3232" i="7"/>
  <c r="P3233" i="7"/>
  <c r="P3234" i="7"/>
  <c r="P3235" i="7"/>
  <c r="P3236" i="7"/>
  <c r="P3237" i="7"/>
  <c r="P3238" i="7"/>
  <c r="P3239" i="7"/>
  <c r="P3240" i="7"/>
  <c r="P3241" i="7"/>
  <c r="P3242" i="7"/>
  <c r="P3243" i="7"/>
  <c r="P3244" i="7"/>
  <c r="P3245" i="7"/>
  <c r="P3246" i="7"/>
  <c r="P3247" i="7"/>
  <c r="P3248" i="7"/>
  <c r="P3249" i="7"/>
  <c r="P3250" i="7"/>
  <c r="P3251" i="7"/>
  <c r="P3252" i="7"/>
  <c r="P3253" i="7"/>
  <c r="P3254" i="7"/>
  <c r="P3255" i="7"/>
  <c r="P3256" i="7"/>
  <c r="P3257" i="7"/>
  <c r="P3258" i="7"/>
  <c r="P3259" i="7"/>
  <c r="P3260" i="7"/>
  <c r="P3261" i="7"/>
  <c r="P3262" i="7"/>
  <c r="P3263" i="7"/>
  <c r="P3264" i="7"/>
  <c r="P3265" i="7"/>
  <c r="P3266" i="7"/>
  <c r="P3267" i="7"/>
  <c r="P3268" i="7"/>
  <c r="P3269" i="7"/>
  <c r="P3270" i="7"/>
  <c r="P3271" i="7"/>
  <c r="P3272" i="7"/>
  <c r="P3273" i="7"/>
  <c r="P3274" i="7"/>
  <c r="P3275" i="7"/>
  <c r="P3276" i="7"/>
  <c r="P3277" i="7"/>
  <c r="P3278" i="7"/>
  <c r="P3279" i="7"/>
  <c r="P3280" i="7"/>
  <c r="P3281" i="7"/>
  <c r="P3282" i="7"/>
  <c r="P3283" i="7"/>
  <c r="P3284" i="7"/>
  <c r="P3285" i="7"/>
  <c r="P3286" i="7"/>
  <c r="P3287" i="7"/>
  <c r="P3288" i="7"/>
  <c r="P3289" i="7"/>
  <c r="P3290" i="7"/>
  <c r="P3291" i="7"/>
  <c r="P3292" i="7"/>
  <c r="P3293" i="7"/>
  <c r="P3294" i="7"/>
  <c r="P3295" i="7"/>
  <c r="P3296" i="7"/>
  <c r="P3297" i="7"/>
  <c r="P3298" i="7"/>
  <c r="P3299" i="7"/>
  <c r="P3300" i="7"/>
  <c r="P3301" i="7"/>
  <c r="P3302" i="7"/>
  <c r="P3303" i="7"/>
  <c r="P3304" i="7"/>
  <c r="P3305" i="7"/>
  <c r="P3306" i="7"/>
  <c r="P3307" i="7"/>
  <c r="P3308" i="7"/>
  <c r="P3309" i="7"/>
  <c r="P3310" i="7"/>
  <c r="P3311" i="7"/>
  <c r="P3312" i="7"/>
  <c r="P3313" i="7"/>
  <c r="P3314" i="7"/>
  <c r="P3315" i="7"/>
  <c r="P3316" i="7"/>
  <c r="P3317" i="7"/>
  <c r="P3318" i="7"/>
  <c r="P3319" i="7"/>
  <c r="P3320" i="7"/>
  <c r="P3321" i="7"/>
  <c r="P3322" i="7"/>
  <c r="P3323" i="7"/>
  <c r="P3324" i="7"/>
  <c r="P3325" i="7"/>
  <c r="P3326" i="7"/>
  <c r="P3327" i="7"/>
  <c r="P3328" i="7"/>
  <c r="P3329" i="7"/>
  <c r="P3330" i="7"/>
  <c r="P3331" i="7"/>
  <c r="P3332" i="7"/>
  <c r="P3333" i="7"/>
  <c r="P3334" i="7"/>
  <c r="P3335" i="7"/>
  <c r="P3336" i="7"/>
  <c r="P3337" i="7"/>
  <c r="P3338" i="7"/>
  <c r="P3339" i="7"/>
  <c r="P3340" i="7"/>
  <c r="P3341" i="7"/>
  <c r="P3342" i="7"/>
  <c r="P3343" i="7"/>
  <c r="P3344" i="7"/>
  <c r="P3345" i="7"/>
  <c r="P3346" i="7"/>
  <c r="P3347" i="7"/>
  <c r="P3348" i="7"/>
  <c r="P3349" i="7"/>
  <c r="P3350" i="7"/>
  <c r="P3351" i="7"/>
  <c r="P3352" i="7"/>
  <c r="P3353" i="7"/>
  <c r="P3354" i="7"/>
  <c r="P3355" i="7"/>
  <c r="P3356" i="7"/>
  <c r="P3357" i="7"/>
  <c r="P3358" i="7"/>
  <c r="P3359" i="7"/>
  <c r="P3360" i="7"/>
  <c r="P3361" i="7"/>
  <c r="P3362" i="7"/>
  <c r="P3363" i="7"/>
  <c r="P3364" i="7"/>
  <c r="P3365" i="7"/>
  <c r="P3366" i="7"/>
  <c r="P3367" i="7"/>
  <c r="P3368" i="7"/>
  <c r="P3369" i="7"/>
  <c r="P3370" i="7"/>
  <c r="P3371" i="7"/>
  <c r="P3372" i="7"/>
  <c r="P3373" i="7"/>
  <c r="P3374" i="7"/>
  <c r="P3375" i="7"/>
  <c r="P3376" i="7"/>
  <c r="P3377" i="7"/>
  <c r="P3378" i="7"/>
  <c r="P3379" i="7"/>
  <c r="P3380" i="7"/>
  <c r="P3381" i="7"/>
  <c r="P3382" i="7"/>
  <c r="P3383" i="7"/>
  <c r="P3384" i="7"/>
  <c r="P3385" i="7"/>
  <c r="P3386" i="7"/>
  <c r="P3387" i="7"/>
  <c r="P3388" i="7"/>
  <c r="P3389" i="7"/>
  <c r="P3390" i="7"/>
  <c r="P3391" i="7"/>
  <c r="P3392" i="7"/>
  <c r="P3393" i="7"/>
  <c r="P3394" i="7"/>
  <c r="P3395" i="7"/>
  <c r="P3396" i="7"/>
  <c r="P3397" i="7"/>
  <c r="P3398" i="7"/>
  <c r="P3399" i="7"/>
  <c r="P3400" i="7"/>
  <c r="P3401" i="7"/>
  <c r="P3402" i="7"/>
  <c r="P3403" i="7"/>
  <c r="P3404" i="7"/>
  <c r="P3405" i="7"/>
  <c r="P3406" i="7"/>
  <c r="P3407" i="7"/>
  <c r="P3408" i="7"/>
  <c r="P3409" i="7"/>
  <c r="P3410" i="7"/>
  <c r="P3411" i="7"/>
  <c r="P3412" i="7"/>
  <c r="P3413" i="7"/>
  <c r="P3414" i="7"/>
  <c r="P3415" i="7"/>
  <c r="P3416" i="7"/>
  <c r="P3417" i="7"/>
  <c r="P3418" i="7"/>
  <c r="P3419" i="7"/>
  <c r="P3420" i="7"/>
  <c r="P3421" i="7"/>
  <c r="P3422" i="7"/>
  <c r="P3423" i="7"/>
  <c r="P3424" i="7"/>
  <c r="P3425" i="7"/>
  <c r="P3426" i="7"/>
  <c r="P3427" i="7"/>
  <c r="P3428" i="7"/>
  <c r="P3429" i="7"/>
  <c r="P3430" i="7"/>
  <c r="P3431" i="7"/>
  <c r="P3432" i="7"/>
  <c r="P3433" i="7"/>
  <c r="P3434" i="7"/>
  <c r="P3435" i="7"/>
  <c r="P3436" i="7"/>
  <c r="P3437" i="7"/>
  <c r="P3438" i="7"/>
  <c r="P3439" i="7"/>
  <c r="P3440" i="7"/>
  <c r="P3441" i="7"/>
  <c r="P3442" i="7"/>
  <c r="P3443" i="7"/>
  <c r="P3444" i="7"/>
  <c r="P3445" i="7"/>
  <c r="P3446" i="7"/>
  <c r="P3447" i="7"/>
  <c r="P3448" i="7"/>
  <c r="P3449" i="7"/>
  <c r="P3450" i="7"/>
  <c r="P3451" i="7"/>
  <c r="P3452" i="7"/>
  <c r="P3453" i="7"/>
  <c r="P3454" i="7"/>
  <c r="P3455" i="7"/>
  <c r="P3456" i="7"/>
  <c r="P3457" i="7"/>
  <c r="P3458" i="7"/>
  <c r="P3459" i="7"/>
  <c r="P3460" i="7"/>
  <c r="P3461" i="7"/>
  <c r="P3462" i="7"/>
  <c r="P3463" i="7"/>
  <c r="P3464" i="7"/>
  <c r="P3465" i="7"/>
  <c r="P3466" i="7"/>
  <c r="P3467" i="7"/>
  <c r="P3468" i="7"/>
  <c r="P3469" i="7"/>
  <c r="P3470" i="7"/>
  <c r="P3471" i="7"/>
  <c r="P3472" i="7"/>
  <c r="P3473" i="7"/>
  <c r="P3474" i="7"/>
  <c r="P3475" i="7"/>
  <c r="P3476" i="7"/>
  <c r="P3477" i="7"/>
  <c r="P3478" i="7"/>
  <c r="P3479" i="7"/>
  <c r="P3480" i="7"/>
  <c r="P3481" i="7"/>
  <c r="P3482" i="7"/>
  <c r="P3483" i="7"/>
  <c r="P3196" i="7"/>
  <c r="P3195" i="7" l="1"/>
  <c r="F6" i="1" l="1"/>
  <c r="P2983" i="7"/>
  <c r="P2984" i="7"/>
  <c r="P2985" i="7"/>
  <c r="P2986" i="7"/>
  <c r="P2987" i="7"/>
  <c r="P2988" i="7"/>
  <c r="P2989" i="7"/>
  <c r="P2990" i="7"/>
  <c r="P2991" i="7"/>
  <c r="P2992" i="7"/>
  <c r="P2993" i="7"/>
  <c r="P2994" i="7"/>
  <c r="P2995" i="7"/>
  <c r="P2996" i="7"/>
  <c r="P2997" i="7"/>
  <c r="P2998" i="7"/>
  <c r="P2999" i="7"/>
  <c r="P3000" i="7"/>
  <c r="P3001" i="7"/>
  <c r="P3002" i="7"/>
  <c r="P3003" i="7"/>
  <c r="P3004" i="7"/>
  <c r="P3005" i="7"/>
  <c r="P3006" i="7"/>
  <c r="P3007" i="7"/>
  <c r="P3008" i="7"/>
  <c r="P3009" i="7"/>
  <c r="P3010" i="7"/>
  <c r="P3011" i="7"/>
  <c r="P3012" i="7"/>
  <c r="P3013" i="7"/>
  <c r="P3014" i="7"/>
  <c r="P3015" i="7"/>
  <c r="P3016" i="7"/>
  <c r="P3017" i="7"/>
  <c r="P3018" i="7"/>
  <c r="P3019" i="7"/>
  <c r="P3020" i="7"/>
  <c r="P3021" i="7"/>
  <c r="P3022" i="7"/>
  <c r="P3023" i="7"/>
  <c r="P3024" i="7"/>
  <c r="P3025" i="7"/>
  <c r="P3026" i="7"/>
  <c r="P3027" i="7"/>
  <c r="P3028" i="7"/>
  <c r="P3029" i="7"/>
  <c r="P3030" i="7"/>
  <c r="P3031" i="7"/>
  <c r="P3032" i="7"/>
  <c r="P3033" i="7"/>
  <c r="P3034" i="7"/>
  <c r="P3035" i="7"/>
  <c r="P3036" i="7"/>
  <c r="P3037" i="7"/>
  <c r="P3038" i="7"/>
  <c r="P3039" i="7"/>
  <c r="P3040" i="7"/>
  <c r="P3041" i="7"/>
  <c r="P3042" i="7"/>
  <c r="P3043" i="7"/>
  <c r="P3044" i="7"/>
  <c r="P3045" i="7"/>
  <c r="P3046" i="7"/>
  <c r="P3047" i="7"/>
  <c r="P3048" i="7"/>
  <c r="P3049" i="7"/>
  <c r="P3050" i="7"/>
  <c r="P3051" i="7"/>
  <c r="P3052" i="7"/>
  <c r="P3053" i="7"/>
  <c r="P3054" i="7"/>
  <c r="P3055" i="7"/>
  <c r="P3056" i="7"/>
  <c r="P3057" i="7"/>
  <c r="P3058" i="7"/>
  <c r="P3059" i="7"/>
  <c r="P3060" i="7"/>
  <c r="P3061" i="7"/>
  <c r="P3062" i="7"/>
  <c r="P3063" i="7"/>
  <c r="P3064" i="7"/>
  <c r="P3065" i="7"/>
  <c r="P3066" i="7"/>
  <c r="P3067" i="7"/>
  <c r="P3068" i="7"/>
  <c r="P3069" i="7"/>
  <c r="P3070" i="7"/>
  <c r="P3071" i="7"/>
  <c r="P3072" i="7"/>
  <c r="P3073" i="7"/>
  <c r="P3074" i="7"/>
  <c r="P3075" i="7"/>
  <c r="P3076" i="7"/>
  <c r="P3077" i="7"/>
  <c r="P3078" i="7"/>
  <c r="P3079" i="7"/>
  <c r="P3080" i="7"/>
  <c r="P3081" i="7"/>
  <c r="P3082" i="7"/>
  <c r="P3083" i="7"/>
  <c r="P3084" i="7"/>
  <c r="P3085" i="7"/>
  <c r="P3086" i="7"/>
  <c r="P3087" i="7"/>
  <c r="P3088" i="7"/>
  <c r="P3089" i="7"/>
  <c r="P3090" i="7"/>
  <c r="P3091" i="7"/>
  <c r="P3092" i="7"/>
  <c r="P3093" i="7"/>
  <c r="P3094" i="7"/>
  <c r="P3095" i="7"/>
  <c r="P3096" i="7"/>
  <c r="P3097" i="7"/>
  <c r="P3098" i="7"/>
  <c r="P3099" i="7"/>
  <c r="P3100" i="7"/>
  <c r="P3101" i="7"/>
  <c r="P3102" i="7"/>
  <c r="P3103" i="7"/>
  <c r="P3104" i="7"/>
  <c r="P3105" i="7"/>
  <c r="P3106" i="7"/>
  <c r="P3107" i="7"/>
  <c r="P3108" i="7"/>
  <c r="P3109" i="7"/>
  <c r="P3110" i="7"/>
  <c r="P3111" i="7"/>
  <c r="P3112" i="7"/>
  <c r="P3113" i="7"/>
  <c r="P3114" i="7"/>
  <c r="P3115" i="7"/>
  <c r="P3116" i="7"/>
  <c r="P3117" i="7"/>
  <c r="P3118" i="7"/>
  <c r="P3119" i="7"/>
  <c r="P3120" i="7"/>
  <c r="P3121" i="7"/>
  <c r="P3122" i="7"/>
  <c r="P3123" i="7"/>
  <c r="P3124" i="7"/>
  <c r="P3125" i="7"/>
  <c r="P3126" i="7"/>
  <c r="P3127" i="7"/>
  <c r="P3128" i="7"/>
  <c r="P3129" i="7"/>
  <c r="P3130" i="7"/>
  <c r="P3131" i="7"/>
  <c r="P3132" i="7"/>
  <c r="P3133" i="7"/>
  <c r="P3134" i="7"/>
  <c r="P3135" i="7"/>
  <c r="P3136" i="7"/>
  <c r="P3137" i="7"/>
  <c r="P3138" i="7"/>
  <c r="P3139" i="7"/>
  <c r="P3140" i="7"/>
  <c r="P3141" i="7"/>
  <c r="P3142" i="7"/>
  <c r="P3143" i="7"/>
  <c r="P3144" i="7"/>
  <c r="P3145" i="7"/>
  <c r="P3146" i="7"/>
  <c r="P3147" i="7"/>
  <c r="P3148" i="7"/>
  <c r="P3149" i="7"/>
  <c r="P3150" i="7"/>
  <c r="P3151" i="7"/>
  <c r="P3152" i="7"/>
  <c r="P3153" i="7"/>
  <c r="P3154" i="7"/>
  <c r="P3155" i="7"/>
  <c r="P3156" i="7"/>
  <c r="P3157" i="7"/>
  <c r="P3158" i="7"/>
  <c r="P3159" i="7"/>
  <c r="P3160" i="7"/>
  <c r="P3161" i="7"/>
  <c r="P3162" i="7"/>
  <c r="P3163" i="7"/>
  <c r="P3164" i="7"/>
  <c r="P3165" i="7"/>
  <c r="P3166" i="7"/>
  <c r="P3167" i="7"/>
  <c r="P3168" i="7"/>
  <c r="P3169" i="7"/>
  <c r="P3170" i="7"/>
  <c r="P3171" i="7"/>
  <c r="P3172" i="7"/>
  <c r="P3173" i="7"/>
  <c r="P3174" i="7"/>
  <c r="P3175" i="7"/>
  <c r="P3176" i="7"/>
  <c r="P3177" i="7"/>
  <c r="P3178" i="7"/>
  <c r="P3179" i="7"/>
  <c r="P3180" i="7"/>
  <c r="P3181" i="7"/>
  <c r="P3182" i="7"/>
  <c r="P3183" i="7"/>
  <c r="P3184" i="7"/>
  <c r="P3185" i="7"/>
  <c r="P3186" i="7"/>
  <c r="P3187" i="7"/>
  <c r="P3188" i="7"/>
  <c r="P3189" i="7"/>
  <c r="P3190" i="7"/>
  <c r="P3191" i="7"/>
  <c r="P3192" i="7"/>
  <c r="P3193" i="7"/>
  <c r="P3194" i="7"/>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O2231" i="2"/>
  <c r="O2232" i="2"/>
  <c r="O2233" i="2"/>
  <c r="O2234" i="2"/>
  <c r="O2235" i="2"/>
  <c r="O2236" i="2"/>
  <c r="O2237" i="2"/>
  <c r="O2238" i="2"/>
  <c r="O2239" i="2"/>
  <c r="O2240" i="2"/>
  <c r="O2241" i="2"/>
  <c r="O2242" i="2"/>
  <c r="O2243" i="2"/>
  <c r="O2244" i="2"/>
  <c r="O2245" i="2"/>
  <c r="O2246" i="2"/>
  <c r="O2247" i="2"/>
  <c r="O2248" i="2"/>
  <c r="O2249" i="2"/>
  <c r="O2250" i="2"/>
  <c r="O2251" i="2"/>
  <c r="O2252" i="2"/>
  <c r="O2253" i="2"/>
  <c r="O2254" i="2"/>
  <c r="O2255" i="2"/>
  <c r="O2256" i="2"/>
  <c r="O2257" i="2"/>
  <c r="O2258" i="2"/>
  <c r="O2259" i="2"/>
  <c r="O2260" i="2"/>
  <c r="O2261" i="2"/>
  <c r="O2262" i="2"/>
  <c r="O2263" i="2"/>
  <c r="O2264" i="2"/>
  <c r="O2265" i="2"/>
  <c r="O2266" i="2"/>
  <c r="O2267" i="2"/>
  <c r="O2268" i="2"/>
  <c r="O2269" i="2"/>
  <c r="O2270" i="2"/>
  <c r="O2271" i="2"/>
  <c r="O2272" i="2"/>
  <c r="O2273" i="2"/>
  <c r="O2274" i="2"/>
  <c r="O2275" i="2"/>
  <c r="O2276" i="2"/>
  <c r="O2277" i="2"/>
  <c r="O2278" i="2"/>
  <c r="O2279" i="2"/>
  <c r="O2280" i="2"/>
  <c r="O2281" i="2"/>
  <c r="O2282" i="2"/>
  <c r="O2283" i="2"/>
  <c r="O2284" i="2"/>
  <c r="O2285" i="2"/>
  <c r="O2286" i="2"/>
  <c r="O2287" i="2"/>
  <c r="O2288" i="2"/>
  <c r="O2289" i="2"/>
  <c r="O2290" i="2"/>
  <c r="O2291" i="2"/>
  <c r="O2292" i="2"/>
  <c r="O2293" i="2"/>
  <c r="O2294" i="2"/>
  <c r="O2295" i="2"/>
  <c r="O2296" i="2"/>
  <c r="O2297" i="2"/>
  <c r="O2298" i="2"/>
  <c r="O2299" i="2"/>
  <c r="O2300" i="2"/>
  <c r="O2301" i="2"/>
  <c r="O2302" i="2"/>
  <c r="O2303" i="2"/>
  <c r="O2304" i="2"/>
  <c r="O2305" i="2"/>
  <c r="O2306" i="2"/>
  <c r="O2307" i="2"/>
  <c r="O2308" i="2"/>
  <c r="O2309" i="2"/>
  <c r="O2310" i="2"/>
  <c r="O2311" i="2"/>
  <c r="O2312" i="2"/>
  <c r="O2313" i="2"/>
  <c r="O2314" i="2"/>
  <c r="O2315" i="2"/>
  <c r="O2316" i="2"/>
  <c r="O2317" i="2"/>
  <c r="O2318" i="2"/>
  <c r="O2319" i="2"/>
  <c r="O2320" i="2"/>
  <c r="O2321" i="2"/>
  <c r="O2322" i="2"/>
  <c r="O2323" i="2"/>
  <c r="O2324" i="2"/>
  <c r="O2325" i="2"/>
  <c r="O2326" i="2"/>
  <c r="O2327" i="2"/>
  <c r="O2328" i="2"/>
  <c r="O2329" i="2"/>
  <c r="O2330" i="2"/>
  <c r="O2331" i="2"/>
  <c r="O2332" i="2"/>
  <c r="O2333" i="2"/>
  <c r="O2334" i="2"/>
  <c r="O2335" i="2"/>
  <c r="O2336" i="2"/>
  <c r="O2337" i="2"/>
  <c r="O2338" i="2"/>
  <c r="O2339" i="2"/>
  <c r="O2340" i="2"/>
  <c r="O2341" i="2"/>
  <c r="O2342" i="2"/>
  <c r="O2343" i="2"/>
  <c r="O2344" i="2"/>
  <c r="O2345" i="2"/>
  <c r="O2346" i="2"/>
  <c r="O2347" i="2"/>
  <c r="O2348" i="2"/>
  <c r="O2349" i="2"/>
  <c r="O2350" i="2"/>
  <c r="O2351" i="2"/>
  <c r="O2352" i="2"/>
  <c r="O2353" i="2"/>
  <c r="O2354" i="2"/>
  <c r="O2355" i="2"/>
  <c r="O2356" i="2"/>
  <c r="O2357" i="2"/>
  <c r="O2358" i="2"/>
  <c r="O2359" i="2"/>
  <c r="O2360" i="2"/>
  <c r="O2361" i="2"/>
  <c r="O2362" i="2"/>
  <c r="O2363" i="2"/>
  <c r="O2364" i="2"/>
  <c r="O2365" i="2"/>
  <c r="O2366" i="2"/>
  <c r="O2367" i="2"/>
  <c r="O2368" i="2"/>
  <c r="O2369" i="2"/>
  <c r="O2370" i="2"/>
  <c r="O2371" i="2"/>
  <c r="O2372" i="2"/>
  <c r="O2373" i="2"/>
  <c r="O2374" i="2"/>
  <c r="O2375" i="2"/>
  <c r="O2376" i="2"/>
  <c r="O2377" i="2"/>
  <c r="O2378" i="2"/>
  <c r="O2379" i="2"/>
  <c r="O2380" i="2"/>
  <c r="O2381" i="2"/>
  <c r="O2382" i="2"/>
  <c r="O2383" i="2"/>
  <c r="O2384" i="2"/>
  <c r="O2385" i="2"/>
  <c r="O2386" i="2"/>
  <c r="O2387" i="2"/>
  <c r="O2388" i="2"/>
  <c r="O2389" i="2"/>
  <c r="O2390" i="2"/>
  <c r="O2391" i="2"/>
  <c r="O2392" i="2"/>
  <c r="O2393" i="2"/>
  <c r="O2394" i="2"/>
  <c r="O2395" i="2"/>
  <c r="O2396" i="2"/>
  <c r="O2397" i="2"/>
  <c r="O2398" i="2"/>
  <c r="O2399" i="2"/>
  <c r="O2400" i="2"/>
  <c r="O2401" i="2"/>
  <c r="O2402" i="2"/>
  <c r="O2403" i="2"/>
  <c r="O2404" i="2"/>
  <c r="O2405" i="2"/>
  <c r="O2406" i="2"/>
  <c r="O2407" i="2"/>
  <c r="O2408" i="2"/>
  <c r="O2409" i="2"/>
  <c r="O2410" i="2"/>
  <c r="O2411" i="2"/>
  <c r="O2412" i="2"/>
  <c r="O2413" i="2"/>
  <c r="O2414" i="2"/>
  <c r="O2415" i="2"/>
  <c r="O2416" i="2"/>
  <c r="O2417" i="2"/>
  <c r="O2418" i="2"/>
  <c r="O2419" i="2"/>
  <c r="O2420" i="2"/>
  <c r="O2421" i="2"/>
  <c r="O2422" i="2"/>
  <c r="O2423" i="2"/>
  <c r="O2424" i="2"/>
  <c r="O2425" i="2"/>
  <c r="O2426" i="2"/>
  <c r="O2427" i="2"/>
  <c r="O2428" i="2"/>
  <c r="O2429" i="2"/>
  <c r="O2430" i="2"/>
  <c r="O2431" i="2"/>
  <c r="O2432" i="2"/>
  <c r="O2433" i="2"/>
  <c r="O2434" i="2"/>
  <c r="O2435" i="2"/>
  <c r="O2436" i="2"/>
  <c r="O2437" i="2"/>
  <c r="O2438" i="2"/>
  <c r="O2439" i="2"/>
  <c r="O2440" i="2"/>
  <c r="O2441" i="2"/>
  <c r="O2442" i="2"/>
  <c r="O2443" i="2"/>
  <c r="P2741" i="7" l="1"/>
  <c r="P2742" i="7"/>
  <c r="P2743" i="7"/>
  <c r="P2744" i="7"/>
  <c r="P2745" i="7"/>
  <c r="P2746" i="7"/>
  <c r="P2747" i="7"/>
  <c r="P2748" i="7"/>
  <c r="P2749" i="7"/>
  <c r="P2750" i="7"/>
  <c r="P2751" i="7"/>
  <c r="P2752" i="7"/>
  <c r="P2753" i="7"/>
  <c r="P2754" i="7"/>
  <c r="P2755" i="7"/>
  <c r="P2756" i="7"/>
  <c r="P2757" i="7"/>
  <c r="P2758" i="7"/>
  <c r="P2759" i="7"/>
  <c r="P2760" i="7"/>
  <c r="P2761" i="7"/>
  <c r="P2762" i="7"/>
  <c r="P2763" i="7"/>
  <c r="P2764" i="7"/>
  <c r="P2765" i="7"/>
  <c r="P2766" i="7"/>
  <c r="P2767" i="7"/>
  <c r="P2768" i="7"/>
  <c r="P2769" i="7"/>
  <c r="P2770" i="7"/>
  <c r="P2771" i="7"/>
  <c r="P2772" i="7"/>
  <c r="P2773" i="7"/>
  <c r="P2774" i="7"/>
  <c r="P2775" i="7"/>
  <c r="P2776" i="7"/>
  <c r="P2777" i="7"/>
  <c r="P2778" i="7"/>
  <c r="P2779" i="7"/>
  <c r="P2780" i="7"/>
  <c r="P2781" i="7"/>
  <c r="P2782" i="7"/>
  <c r="P2783" i="7"/>
  <c r="P2784" i="7"/>
  <c r="P2785" i="7"/>
  <c r="P2786" i="7"/>
  <c r="P2787" i="7"/>
  <c r="P2788" i="7"/>
  <c r="P2789" i="7"/>
  <c r="P2790" i="7"/>
  <c r="P2791" i="7"/>
  <c r="P2792" i="7"/>
  <c r="P2793" i="7"/>
  <c r="P2794" i="7"/>
  <c r="P2795" i="7"/>
  <c r="P2796" i="7"/>
  <c r="P2797" i="7"/>
  <c r="P2798" i="7"/>
  <c r="P2799" i="7"/>
  <c r="P2800" i="7"/>
  <c r="P2801" i="7"/>
  <c r="P2802" i="7"/>
  <c r="P2803" i="7"/>
  <c r="P2804" i="7"/>
  <c r="P2805" i="7"/>
  <c r="P2806" i="7"/>
  <c r="P2807" i="7"/>
  <c r="P2808" i="7"/>
  <c r="P2809" i="7"/>
  <c r="P2810" i="7"/>
  <c r="P2811" i="7"/>
  <c r="P2812" i="7"/>
  <c r="P2813" i="7"/>
  <c r="P2814" i="7"/>
  <c r="P2815" i="7"/>
  <c r="P2816" i="7"/>
  <c r="P2817" i="7"/>
  <c r="P2818" i="7"/>
  <c r="P2819" i="7"/>
  <c r="P2820" i="7"/>
  <c r="P2821" i="7"/>
  <c r="P2822" i="7"/>
  <c r="P2823" i="7"/>
  <c r="P2824" i="7"/>
  <c r="P2825" i="7"/>
  <c r="P2826" i="7"/>
  <c r="P2827" i="7"/>
  <c r="P2828" i="7"/>
  <c r="P2829" i="7"/>
  <c r="P2830" i="7"/>
  <c r="P2831" i="7"/>
  <c r="P2832" i="7"/>
  <c r="P2833" i="7"/>
  <c r="P2834" i="7"/>
  <c r="P2835" i="7"/>
  <c r="P2836" i="7"/>
  <c r="P2837" i="7"/>
  <c r="P2838" i="7"/>
  <c r="P2839" i="7"/>
  <c r="P2840" i="7"/>
  <c r="P2841" i="7"/>
  <c r="P2842" i="7"/>
  <c r="P2843" i="7"/>
  <c r="P2844" i="7"/>
  <c r="P2845" i="7"/>
  <c r="P2846" i="7"/>
  <c r="P2847" i="7"/>
  <c r="P2848" i="7"/>
  <c r="P2849" i="7"/>
  <c r="P2850" i="7"/>
  <c r="P2851" i="7"/>
  <c r="P2852" i="7"/>
  <c r="P2853" i="7"/>
  <c r="P2854" i="7"/>
  <c r="P2855" i="7"/>
  <c r="P2856" i="7"/>
  <c r="P2857" i="7"/>
  <c r="P2858" i="7"/>
  <c r="P2859" i="7"/>
  <c r="P2860" i="7"/>
  <c r="P2861" i="7"/>
  <c r="P2862" i="7"/>
  <c r="P2863" i="7"/>
  <c r="P2864" i="7"/>
  <c r="P2865" i="7"/>
  <c r="P2866" i="7"/>
  <c r="P2867" i="7"/>
  <c r="P2868" i="7"/>
  <c r="P2869" i="7"/>
  <c r="P2870" i="7"/>
  <c r="P2871" i="7"/>
  <c r="P2872" i="7"/>
  <c r="P2873" i="7"/>
  <c r="P2874" i="7"/>
  <c r="P2875" i="7"/>
  <c r="P2876" i="7"/>
  <c r="P2877" i="7"/>
  <c r="P2878" i="7"/>
  <c r="P2879" i="7"/>
  <c r="P2880" i="7"/>
  <c r="P2881" i="7"/>
  <c r="P2882" i="7"/>
  <c r="P2883" i="7"/>
  <c r="P2884" i="7"/>
  <c r="P2885" i="7"/>
  <c r="P2886" i="7"/>
  <c r="P2887" i="7"/>
  <c r="P2888" i="7"/>
  <c r="P2889" i="7"/>
  <c r="P2890" i="7"/>
  <c r="P2891" i="7"/>
  <c r="P2892" i="7"/>
  <c r="P2893" i="7"/>
  <c r="P2894" i="7"/>
  <c r="P2895" i="7"/>
  <c r="P2896" i="7"/>
  <c r="P2897" i="7"/>
  <c r="P2898" i="7"/>
  <c r="P2899" i="7"/>
  <c r="P2900" i="7"/>
  <c r="P2901" i="7"/>
  <c r="P2902" i="7"/>
  <c r="P2903" i="7"/>
  <c r="P2904" i="7"/>
  <c r="P2905" i="7"/>
  <c r="P2906" i="7"/>
  <c r="P2907" i="7"/>
  <c r="P2908" i="7"/>
  <c r="P2909" i="7"/>
  <c r="P2910" i="7"/>
  <c r="P2911" i="7"/>
  <c r="P2912" i="7"/>
  <c r="P2913" i="7"/>
  <c r="P2914" i="7"/>
  <c r="P2915" i="7"/>
  <c r="P2916" i="7"/>
  <c r="P2917" i="7"/>
  <c r="P2918" i="7"/>
  <c r="P2919" i="7"/>
  <c r="P2920" i="7"/>
  <c r="P2921" i="7"/>
  <c r="P2922" i="7"/>
  <c r="P2923" i="7"/>
  <c r="P2924" i="7"/>
  <c r="P2925" i="7"/>
  <c r="P2926" i="7"/>
  <c r="P2927" i="7"/>
  <c r="P2928" i="7"/>
  <c r="P2929" i="7"/>
  <c r="P2930" i="7"/>
  <c r="P2931" i="7"/>
  <c r="P2932" i="7"/>
  <c r="P2933" i="7"/>
  <c r="P2934" i="7"/>
  <c r="P2935" i="7"/>
  <c r="P2936" i="7"/>
  <c r="P2937" i="7"/>
  <c r="P2938" i="7"/>
  <c r="P2939" i="7"/>
  <c r="P2940" i="7"/>
  <c r="P2941" i="7"/>
  <c r="P2942" i="7"/>
  <c r="P2943" i="7"/>
  <c r="P2944" i="7"/>
  <c r="P2945" i="7"/>
  <c r="P2946" i="7"/>
  <c r="P2947" i="7"/>
  <c r="P2948" i="7"/>
  <c r="P2949" i="7"/>
  <c r="P2950" i="7"/>
  <c r="P2951" i="7"/>
  <c r="P2952" i="7"/>
  <c r="P2953" i="7"/>
  <c r="P2954" i="7"/>
  <c r="P2955" i="7"/>
  <c r="P2956" i="7"/>
  <c r="P2957" i="7"/>
  <c r="P2958" i="7"/>
  <c r="P2959" i="7"/>
  <c r="P2960" i="7"/>
  <c r="P2961" i="7"/>
  <c r="P2962" i="7"/>
  <c r="P2963" i="7"/>
  <c r="P2964" i="7"/>
  <c r="P2965" i="7"/>
  <c r="P2966" i="7"/>
  <c r="P2967" i="7"/>
  <c r="P2968" i="7"/>
  <c r="P2969" i="7"/>
  <c r="P2970" i="7"/>
  <c r="P2971" i="7"/>
  <c r="P2972" i="7"/>
  <c r="P2973" i="7"/>
  <c r="P2974" i="7"/>
  <c r="P2975" i="7"/>
  <c r="P2976" i="7"/>
  <c r="P2977" i="7"/>
  <c r="P2978" i="7"/>
  <c r="P2979" i="7"/>
  <c r="P2980" i="7"/>
  <c r="P2981" i="7"/>
  <c r="P2982" i="7"/>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O1989" i="2"/>
  <c r="O1990" i="2"/>
  <c r="O1991" i="2"/>
  <c r="O1992" i="2"/>
  <c r="O1993" i="2"/>
  <c r="O1994" i="2"/>
  <c r="O1995" i="2"/>
  <c r="O1996" i="2"/>
  <c r="O1997" i="2"/>
  <c r="O1998" i="2"/>
  <c r="O1999" i="2"/>
  <c r="O2000" i="2"/>
  <c r="O2001" i="2"/>
  <c r="O2002" i="2"/>
  <c r="O2003" i="2"/>
  <c r="O2004" i="2"/>
  <c r="O2005" i="2"/>
  <c r="O2006" i="2"/>
  <c r="O2007" i="2"/>
  <c r="O2008" i="2"/>
  <c r="O2009" i="2"/>
  <c r="O2010" i="2"/>
  <c r="O2011" i="2"/>
  <c r="O2012" i="2"/>
  <c r="O2013" i="2"/>
  <c r="O2014" i="2"/>
  <c r="O2015" i="2"/>
  <c r="O2016" i="2"/>
  <c r="O2017" i="2"/>
  <c r="O2018" i="2"/>
  <c r="O2019" i="2"/>
  <c r="O2020" i="2"/>
  <c r="O2021" i="2"/>
  <c r="O2022" i="2"/>
  <c r="O2023" i="2"/>
  <c r="O2024" i="2"/>
  <c r="O2025" i="2"/>
  <c r="O2026" i="2"/>
  <c r="O2027" i="2"/>
  <c r="O2028" i="2"/>
  <c r="O2029" i="2"/>
  <c r="O2030" i="2"/>
  <c r="O2031" i="2"/>
  <c r="O2032" i="2"/>
  <c r="O2033" i="2"/>
  <c r="O2034" i="2"/>
  <c r="O2035" i="2"/>
  <c r="O2036" i="2"/>
  <c r="O2037" i="2"/>
  <c r="O2038" i="2"/>
  <c r="O2039" i="2"/>
  <c r="O2040" i="2"/>
  <c r="O2041" i="2"/>
  <c r="O2042" i="2"/>
  <c r="O2043" i="2"/>
  <c r="O2044" i="2"/>
  <c r="O2045" i="2"/>
  <c r="O2046" i="2"/>
  <c r="O2047" i="2"/>
  <c r="O2048" i="2"/>
  <c r="O2049" i="2"/>
  <c r="O2050" i="2"/>
  <c r="O2051" i="2"/>
  <c r="O2052" i="2"/>
  <c r="O2053" i="2"/>
  <c r="O2054" i="2"/>
  <c r="O2055" i="2"/>
  <c r="O2056" i="2"/>
  <c r="O2057" i="2"/>
  <c r="O2058" i="2"/>
  <c r="O2059" i="2"/>
  <c r="O2060" i="2"/>
  <c r="O2061" i="2"/>
  <c r="O2062" i="2"/>
  <c r="O2063" i="2"/>
  <c r="O2064" i="2"/>
  <c r="O2065" i="2"/>
  <c r="O2066" i="2"/>
  <c r="O2067" i="2"/>
  <c r="O2068" i="2"/>
  <c r="O2069" i="2"/>
  <c r="O2070" i="2"/>
  <c r="O2071" i="2"/>
  <c r="O2072" i="2"/>
  <c r="O2073" i="2"/>
  <c r="O2074" i="2"/>
  <c r="O2075" i="2"/>
  <c r="O2076" i="2"/>
  <c r="O2077" i="2"/>
  <c r="O2078" i="2"/>
  <c r="O2079" i="2"/>
  <c r="O2080" i="2"/>
  <c r="O2081" i="2"/>
  <c r="O2082" i="2"/>
  <c r="O2083" i="2"/>
  <c r="O2084" i="2"/>
  <c r="O2085" i="2"/>
  <c r="O2086" i="2"/>
  <c r="O2087" i="2"/>
  <c r="O2088" i="2"/>
  <c r="O2089" i="2"/>
  <c r="O2090" i="2"/>
  <c r="O2091" i="2"/>
  <c r="O2092" i="2"/>
  <c r="O2093" i="2"/>
  <c r="O2094" i="2"/>
  <c r="O2095" i="2"/>
  <c r="O2096" i="2"/>
  <c r="O2097" i="2"/>
  <c r="O2098" i="2"/>
  <c r="O2099" i="2"/>
  <c r="O2100" i="2"/>
  <c r="O2101" i="2"/>
  <c r="O2102" i="2"/>
  <c r="O2103" i="2"/>
  <c r="O2104" i="2"/>
  <c r="O2105" i="2"/>
  <c r="O2106" i="2"/>
  <c r="O2107" i="2"/>
  <c r="O2108" i="2"/>
  <c r="O2109" i="2"/>
  <c r="O2110" i="2"/>
  <c r="O2111" i="2"/>
  <c r="O2112" i="2"/>
  <c r="O2113" i="2"/>
  <c r="O2114" i="2"/>
  <c r="O2115" i="2"/>
  <c r="O2116" i="2"/>
  <c r="O2117" i="2"/>
  <c r="O2118" i="2"/>
  <c r="O2119" i="2"/>
  <c r="O2120" i="2"/>
  <c r="O2121" i="2"/>
  <c r="O2122" i="2"/>
  <c r="O2123" i="2"/>
  <c r="O2124" i="2"/>
  <c r="O2125" i="2"/>
  <c r="O2126" i="2"/>
  <c r="O2127" i="2"/>
  <c r="O2128" i="2"/>
  <c r="O2129" i="2"/>
  <c r="O2130" i="2"/>
  <c r="O2131" i="2"/>
  <c r="O2132" i="2"/>
  <c r="O2133" i="2"/>
  <c r="O2134" i="2"/>
  <c r="O2135" i="2"/>
  <c r="O2136" i="2"/>
  <c r="O2137" i="2"/>
  <c r="O2138" i="2"/>
  <c r="O2139" i="2"/>
  <c r="O2140" i="2"/>
  <c r="O2141" i="2"/>
  <c r="O2142" i="2"/>
  <c r="O2143" i="2"/>
  <c r="O2144" i="2"/>
  <c r="O2145" i="2"/>
  <c r="O2146" i="2"/>
  <c r="O2147" i="2"/>
  <c r="O2148" i="2"/>
  <c r="O2149" i="2"/>
  <c r="O2150" i="2"/>
  <c r="O2151" i="2"/>
  <c r="O2152" i="2"/>
  <c r="O2153" i="2"/>
  <c r="O2154" i="2"/>
  <c r="O2155" i="2"/>
  <c r="O2156" i="2"/>
  <c r="O2157" i="2"/>
  <c r="O2158" i="2"/>
  <c r="O2159" i="2"/>
  <c r="O2160" i="2"/>
  <c r="O2161" i="2"/>
  <c r="O2162" i="2"/>
  <c r="O2163" i="2"/>
  <c r="O2164" i="2"/>
  <c r="O2165" i="2"/>
  <c r="O2166" i="2"/>
  <c r="O2167" i="2"/>
  <c r="O2168" i="2"/>
  <c r="O2169" i="2"/>
  <c r="O2170" i="2"/>
  <c r="O2171" i="2"/>
  <c r="O2172" i="2"/>
  <c r="O2173" i="2"/>
  <c r="O2174" i="2"/>
  <c r="O2175" i="2"/>
  <c r="O2176" i="2"/>
  <c r="O2177" i="2"/>
  <c r="O2178" i="2"/>
  <c r="O2179" i="2"/>
  <c r="O2180" i="2"/>
  <c r="O2181" i="2"/>
  <c r="O2182" i="2"/>
  <c r="O2183" i="2"/>
  <c r="O2184" i="2"/>
  <c r="O2185" i="2"/>
  <c r="O2186" i="2"/>
  <c r="O2187" i="2"/>
  <c r="O2188" i="2"/>
  <c r="O2189" i="2"/>
  <c r="O2190" i="2"/>
  <c r="O2191" i="2"/>
  <c r="O2192" i="2"/>
  <c r="O2193" i="2"/>
  <c r="O2194" i="2"/>
  <c r="O2195" i="2"/>
  <c r="O2196" i="2"/>
  <c r="O2197" i="2"/>
  <c r="O2198" i="2"/>
  <c r="O2199" i="2"/>
  <c r="O2200" i="2"/>
  <c r="O2201" i="2"/>
  <c r="O2202" i="2"/>
  <c r="O2203" i="2"/>
  <c r="O2204" i="2"/>
  <c r="O2205" i="2"/>
  <c r="O2206" i="2"/>
  <c r="O2207" i="2"/>
  <c r="O2208" i="2"/>
  <c r="O2209" i="2"/>
  <c r="O2210" i="2"/>
  <c r="O2211" i="2"/>
  <c r="O2212" i="2"/>
  <c r="O2213" i="2"/>
  <c r="O2214" i="2"/>
  <c r="O2215" i="2"/>
  <c r="O2216" i="2"/>
  <c r="O2217" i="2"/>
  <c r="O2218" i="2"/>
  <c r="O2219" i="2"/>
  <c r="O2220" i="2"/>
  <c r="O2221" i="2"/>
  <c r="O2222" i="2"/>
  <c r="O2223" i="2"/>
  <c r="O2224" i="2"/>
  <c r="O2225" i="2"/>
  <c r="O2226" i="2"/>
  <c r="O2227" i="2"/>
  <c r="O2228" i="2"/>
  <c r="O2229" i="2"/>
  <c r="O2230" i="2"/>
  <c r="P2480" i="7" l="1"/>
  <c r="P2481" i="7"/>
  <c r="P2482" i="7"/>
  <c r="P2483" i="7"/>
  <c r="P2484" i="7"/>
  <c r="P2485" i="7"/>
  <c r="P2486" i="7"/>
  <c r="P2487" i="7"/>
  <c r="P2488" i="7"/>
  <c r="P2489" i="7"/>
  <c r="P2490" i="7"/>
  <c r="P2491" i="7"/>
  <c r="P2492" i="7"/>
  <c r="P2493" i="7"/>
  <c r="P2494" i="7"/>
  <c r="P2495" i="7"/>
  <c r="P2496" i="7"/>
  <c r="P2497" i="7"/>
  <c r="P2498" i="7"/>
  <c r="P2499" i="7"/>
  <c r="P2500" i="7"/>
  <c r="P2501" i="7"/>
  <c r="P2502" i="7"/>
  <c r="P2503" i="7"/>
  <c r="P2504" i="7"/>
  <c r="P2505" i="7"/>
  <c r="P2506" i="7"/>
  <c r="P2507" i="7"/>
  <c r="P2508" i="7"/>
  <c r="P2509" i="7"/>
  <c r="P2510" i="7"/>
  <c r="P2511" i="7"/>
  <c r="P2512" i="7"/>
  <c r="P2513" i="7"/>
  <c r="P2514" i="7"/>
  <c r="P2515" i="7"/>
  <c r="P2516" i="7"/>
  <c r="P2517" i="7"/>
  <c r="P2518" i="7"/>
  <c r="P2519" i="7"/>
  <c r="P2520" i="7"/>
  <c r="P2521" i="7"/>
  <c r="P2522" i="7"/>
  <c r="P2523" i="7"/>
  <c r="P2524" i="7"/>
  <c r="P2525" i="7"/>
  <c r="P2526" i="7"/>
  <c r="P2527" i="7"/>
  <c r="P2528" i="7"/>
  <c r="P2529" i="7"/>
  <c r="P2530" i="7"/>
  <c r="P2531" i="7"/>
  <c r="P2532" i="7"/>
  <c r="P2533" i="7"/>
  <c r="P2534" i="7"/>
  <c r="P2535" i="7"/>
  <c r="P2536" i="7"/>
  <c r="P2537" i="7"/>
  <c r="P2538" i="7"/>
  <c r="P2539" i="7"/>
  <c r="P2540" i="7"/>
  <c r="P2541" i="7"/>
  <c r="P2542" i="7"/>
  <c r="P2543" i="7"/>
  <c r="P2544" i="7"/>
  <c r="P2545" i="7"/>
  <c r="P2546" i="7"/>
  <c r="P2547" i="7"/>
  <c r="P2548" i="7"/>
  <c r="P2549" i="7"/>
  <c r="P2550" i="7"/>
  <c r="P2551" i="7"/>
  <c r="P2552" i="7"/>
  <c r="P2553" i="7"/>
  <c r="P2554" i="7"/>
  <c r="P2555" i="7"/>
  <c r="P2556" i="7"/>
  <c r="P2557" i="7"/>
  <c r="P2558" i="7"/>
  <c r="P2559" i="7"/>
  <c r="P2560" i="7"/>
  <c r="P2561" i="7"/>
  <c r="P2562" i="7"/>
  <c r="P2563" i="7"/>
  <c r="P2564" i="7"/>
  <c r="P2565" i="7"/>
  <c r="P2566" i="7"/>
  <c r="P2567" i="7"/>
  <c r="P2568" i="7"/>
  <c r="P2569" i="7"/>
  <c r="P2570" i="7"/>
  <c r="P2571" i="7"/>
  <c r="P2572" i="7"/>
  <c r="P2573" i="7"/>
  <c r="P2574" i="7"/>
  <c r="P2575" i="7"/>
  <c r="P2576" i="7"/>
  <c r="P2577" i="7"/>
  <c r="P2578" i="7"/>
  <c r="P2579" i="7"/>
  <c r="P2580" i="7"/>
  <c r="P2581" i="7"/>
  <c r="P2582" i="7"/>
  <c r="P2583" i="7"/>
  <c r="P2584" i="7"/>
  <c r="P2585" i="7"/>
  <c r="P2586" i="7"/>
  <c r="P2587" i="7"/>
  <c r="P2588" i="7"/>
  <c r="P2589" i="7"/>
  <c r="P2590" i="7"/>
  <c r="P2591" i="7"/>
  <c r="P2592" i="7"/>
  <c r="P2593" i="7"/>
  <c r="P2594" i="7"/>
  <c r="P2595" i="7"/>
  <c r="P2596" i="7"/>
  <c r="P2597" i="7"/>
  <c r="P2598" i="7"/>
  <c r="P2599" i="7"/>
  <c r="P2600" i="7"/>
  <c r="P2601" i="7"/>
  <c r="P2602" i="7"/>
  <c r="P2603" i="7"/>
  <c r="P2604" i="7"/>
  <c r="P2605" i="7"/>
  <c r="P2606" i="7"/>
  <c r="P2607" i="7"/>
  <c r="P2608" i="7"/>
  <c r="P2609" i="7"/>
  <c r="P2610" i="7"/>
  <c r="P2611" i="7"/>
  <c r="P2612" i="7"/>
  <c r="P2613" i="7"/>
  <c r="P2614" i="7"/>
  <c r="P2615" i="7"/>
  <c r="P2616" i="7"/>
  <c r="P2617" i="7"/>
  <c r="P2618" i="7"/>
  <c r="P2619" i="7"/>
  <c r="P2620" i="7"/>
  <c r="P2621" i="7"/>
  <c r="P2622" i="7"/>
  <c r="P2623" i="7"/>
  <c r="P2624" i="7"/>
  <c r="P2625" i="7"/>
  <c r="P2626" i="7"/>
  <c r="P2627" i="7"/>
  <c r="P2628" i="7"/>
  <c r="P2629" i="7"/>
  <c r="P2630" i="7"/>
  <c r="P2631" i="7"/>
  <c r="P2632" i="7"/>
  <c r="P2633" i="7"/>
  <c r="P2634" i="7"/>
  <c r="P2635" i="7"/>
  <c r="P2636" i="7"/>
  <c r="P2637" i="7"/>
  <c r="P2638" i="7"/>
  <c r="P2639" i="7"/>
  <c r="P2640" i="7"/>
  <c r="P2641" i="7"/>
  <c r="P2642" i="7"/>
  <c r="P2643" i="7"/>
  <c r="P2644" i="7"/>
  <c r="P2645" i="7"/>
  <c r="P2646" i="7"/>
  <c r="P2647" i="7"/>
  <c r="P2648" i="7"/>
  <c r="P2649" i="7"/>
  <c r="P2650" i="7"/>
  <c r="P2651" i="7"/>
  <c r="P2652" i="7"/>
  <c r="P2653" i="7"/>
  <c r="P2654" i="7"/>
  <c r="P2655" i="7"/>
  <c r="P2656" i="7"/>
  <c r="P2657" i="7"/>
  <c r="P2658" i="7"/>
  <c r="P2659" i="7"/>
  <c r="P2660" i="7"/>
  <c r="P2661" i="7"/>
  <c r="P2662" i="7"/>
  <c r="P2663" i="7"/>
  <c r="P2664" i="7"/>
  <c r="P2665" i="7"/>
  <c r="P2666" i="7"/>
  <c r="P2667" i="7"/>
  <c r="P2668" i="7"/>
  <c r="P2669" i="7"/>
  <c r="P2670" i="7"/>
  <c r="P2671" i="7"/>
  <c r="P2672" i="7"/>
  <c r="P2673" i="7"/>
  <c r="P2674" i="7"/>
  <c r="P2675" i="7"/>
  <c r="P2676" i="7"/>
  <c r="P2677" i="7"/>
  <c r="P2678" i="7"/>
  <c r="P2679" i="7"/>
  <c r="P2680" i="7"/>
  <c r="P2681" i="7"/>
  <c r="P2682" i="7"/>
  <c r="P2683" i="7"/>
  <c r="P2684" i="7"/>
  <c r="P2685" i="7"/>
  <c r="P2686" i="7"/>
  <c r="P2687" i="7"/>
  <c r="P2688" i="7"/>
  <c r="P2689" i="7"/>
  <c r="P2690" i="7"/>
  <c r="P2691" i="7"/>
  <c r="P2692" i="7"/>
  <c r="P2693" i="7"/>
  <c r="P2694" i="7"/>
  <c r="P2695" i="7"/>
  <c r="P2696" i="7"/>
  <c r="P2697" i="7"/>
  <c r="P2698" i="7"/>
  <c r="P2699" i="7"/>
  <c r="P2700" i="7"/>
  <c r="P2701" i="7"/>
  <c r="P2702" i="7"/>
  <c r="P2703" i="7"/>
  <c r="P2704" i="7"/>
  <c r="P2705" i="7"/>
  <c r="P2706" i="7"/>
  <c r="P2707" i="7"/>
  <c r="P2708" i="7"/>
  <c r="P2709" i="7"/>
  <c r="P2710" i="7"/>
  <c r="P2711" i="7"/>
  <c r="P2712" i="7"/>
  <c r="P2713" i="7"/>
  <c r="P2714" i="7"/>
  <c r="P2715" i="7"/>
  <c r="P2716" i="7"/>
  <c r="P2717" i="7"/>
  <c r="P2718" i="7"/>
  <c r="P2719" i="7"/>
  <c r="P2720" i="7"/>
  <c r="P2721" i="7"/>
  <c r="P2722" i="7"/>
  <c r="P2723" i="7"/>
  <c r="P2724" i="7"/>
  <c r="P2725" i="7"/>
  <c r="P2726" i="7"/>
  <c r="P2727" i="7"/>
  <c r="P2728" i="7"/>
  <c r="P2729" i="7"/>
  <c r="P2730" i="7"/>
  <c r="P2731" i="7"/>
  <c r="P2732" i="7"/>
  <c r="P2733" i="7"/>
  <c r="P2734" i="7"/>
  <c r="P2735" i="7"/>
  <c r="P2736" i="7"/>
  <c r="P2737" i="7"/>
  <c r="P2738" i="7"/>
  <c r="P2739" i="7"/>
  <c r="P2740" i="7"/>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O1728" i="2"/>
  <c r="O1729" i="2"/>
  <c r="O1730" i="2"/>
  <c r="O1731" i="2"/>
  <c r="O1732" i="2"/>
  <c r="O1733" i="2"/>
  <c r="O1734" i="2"/>
  <c r="O1735" i="2"/>
  <c r="O1736" i="2"/>
  <c r="O1737" i="2"/>
  <c r="O1738" i="2"/>
  <c r="O1739" i="2"/>
  <c r="O1740" i="2"/>
  <c r="O1741" i="2"/>
  <c r="O1742" i="2"/>
  <c r="O1743" i="2"/>
  <c r="O1744" i="2"/>
  <c r="O1745" i="2"/>
  <c r="O1746" i="2"/>
  <c r="O1747" i="2"/>
  <c r="O1748" i="2"/>
  <c r="O1749" i="2"/>
  <c r="O1750" i="2"/>
  <c r="O1751" i="2"/>
  <c r="O1752" i="2"/>
  <c r="O1753" i="2"/>
  <c r="O1754" i="2"/>
  <c r="O1755" i="2"/>
  <c r="O1756" i="2"/>
  <c r="O1757" i="2"/>
  <c r="O1758" i="2"/>
  <c r="O1759" i="2"/>
  <c r="O1760" i="2"/>
  <c r="O1761" i="2"/>
  <c r="O1762" i="2"/>
  <c r="O1763" i="2"/>
  <c r="O1764" i="2"/>
  <c r="O1765" i="2"/>
  <c r="O1766" i="2"/>
  <c r="O1767" i="2"/>
  <c r="O1768" i="2"/>
  <c r="O1769" i="2"/>
  <c r="O1770" i="2"/>
  <c r="O1771" i="2"/>
  <c r="O1772" i="2"/>
  <c r="O1773" i="2"/>
  <c r="O1774" i="2"/>
  <c r="O1775" i="2"/>
  <c r="O1776" i="2"/>
  <c r="O1777" i="2"/>
  <c r="O1778" i="2"/>
  <c r="O1779" i="2"/>
  <c r="O1780" i="2"/>
  <c r="O1781" i="2"/>
  <c r="O1782" i="2"/>
  <c r="O1783" i="2"/>
  <c r="O1784" i="2"/>
  <c r="O1785" i="2"/>
  <c r="O1786" i="2"/>
  <c r="O1787" i="2"/>
  <c r="O1788" i="2"/>
  <c r="O1789" i="2"/>
  <c r="O1790" i="2"/>
  <c r="O1791" i="2"/>
  <c r="O1792" i="2"/>
  <c r="O1793" i="2"/>
  <c r="O1794" i="2"/>
  <c r="O1795" i="2"/>
  <c r="O1796" i="2"/>
  <c r="O1797" i="2"/>
  <c r="O1798" i="2"/>
  <c r="O1799" i="2"/>
  <c r="O1800" i="2"/>
  <c r="O1801" i="2"/>
  <c r="O1802" i="2"/>
  <c r="O1803" i="2"/>
  <c r="O1804" i="2"/>
  <c r="O1805" i="2"/>
  <c r="O1806" i="2"/>
  <c r="O1807" i="2"/>
  <c r="O1808" i="2"/>
  <c r="O1809" i="2"/>
  <c r="O1810" i="2"/>
  <c r="O1811" i="2"/>
  <c r="O1812" i="2"/>
  <c r="O1813" i="2"/>
  <c r="O1814" i="2"/>
  <c r="O1815" i="2"/>
  <c r="O1816" i="2"/>
  <c r="O1817" i="2"/>
  <c r="O1818" i="2"/>
  <c r="O1819" i="2"/>
  <c r="O1820" i="2"/>
  <c r="O1821" i="2"/>
  <c r="O1822" i="2"/>
  <c r="O1823" i="2"/>
  <c r="O1824" i="2"/>
  <c r="O1825" i="2"/>
  <c r="O1826" i="2"/>
  <c r="O1827" i="2"/>
  <c r="O1828" i="2"/>
  <c r="O1829" i="2"/>
  <c r="O1830" i="2"/>
  <c r="O1831" i="2"/>
  <c r="O1832" i="2"/>
  <c r="O1833" i="2"/>
  <c r="O1834" i="2"/>
  <c r="O1835" i="2"/>
  <c r="O1836" i="2"/>
  <c r="O1837" i="2"/>
  <c r="O1838" i="2"/>
  <c r="O1839" i="2"/>
  <c r="O1840" i="2"/>
  <c r="O1841" i="2"/>
  <c r="O1842" i="2"/>
  <c r="O1843" i="2"/>
  <c r="O1844" i="2"/>
  <c r="O1845" i="2"/>
  <c r="O1846" i="2"/>
  <c r="O1847" i="2"/>
  <c r="O1848" i="2"/>
  <c r="O1849" i="2"/>
  <c r="O1850" i="2"/>
  <c r="O1851" i="2"/>
  <c r="O1852" i="2"/>
  <c r="O1853" i="2"/>
  <c r="O1854" i="2"/>
  <c r="O1855" i="2"/>
  <c r="O1856" i="2"/>
  <c r="O1857" i="2"/>
  <c r="O1858" i="2"/>
  <c r="O1859" i="2"/>
  <c r="O1860" i="2"/>
  <c r="O1861" i="2"/>
  <c r="O1862" i="2"/>
  <c r="O1863" i="2"/>
  <c r="O1864" i="2"/>
  <c r="O1865" i="2"/>
  <c r="O1866" i="2"/>
  <c r="O1867" i="2"/>
  <c r="O1868" i="2"/>
  <c r="O1869" i="2"/>
  <c r="O1870" i="2"/>
  <c r="O1871" i="2"/>
  <c r="O1872" i="2"/>
  <c r="O1873" i="2"/>
  <c r="O1874" i="2"/>
  <c r="O1875" i="2"/>
  <c r="O1876" i="2"/>
  <c r="O1877" i="2"/>
  <c r="O1878" i="2"/>
  <c r="O1879" i="2"/>
  <c r="O1880" i="2"/>
  <c r="O1881" i="2"/>
  <c r="O1882" i="2"/>
  <c r="O1883" i="2"/>
  <c r="O1884" i="2"/>
  <c r="O1885" i="2"/>
  <c r="O1886" i="2"/>
  <c r="O1887" i="2"/>
  <c r="O1888" i="2"/>
  <c r="O1889" i="2"/>
  <c r="O1890" i="2"/>
  <c r="O1891" i="2"/>
  <c r="O1892" i="2"/>
  <c r="O1893" i="2"/>
  <c r="O1894" i="2"/>
  <c r="O1895" i="2"/>
  <c r="O1896" i="2"/>
  <c r="O1897" i="2"/>
  <c r="O1898" i="2"/>
  <c r="O1899" i="2"/>
  <c r="O1900" i="2"/>
  <c r="O1901" i="2"/>
  <c r="O1902" i="2"/>
  <c r="O1903" i="2"/>
  <c r="O1904" i="2"/>
  <c r="O1905" i="2"/>
  <c r="O1906" i="2"/>
  <c r="O1907" i="2"/>
  <c r="O1908" i="2"/>
  <c r="O1909" i="2"/>
  <c r="O1910" i="2"/>
  <c r="O1911" i="2"/>
  <c r="O1912" i="2"/>
  <c r="O1913" i="2"/>
  <c r="O1914" i="2"/>
  <c r="O1915" i="2"/>
  <c r="O1916" i="2"/>
  <c r="O1917" i="2"/>
  <c r="O1918" i="2"/>
  <c r="O1919" i="2"/>
  <c r="O1920" i="2"/>
  <c r="O1921" i="2"/>
  <c r="O1922" i="2"/>
  <c r="O1923" i="2"/>
  <c r="O1924" i="2"/>
  <c r="O1925" i="2"/>
  <c r="O1926" i="2"/>
  <c r="O1927" i="2"/>
  <c r="O1928" i="2"/>
  <c r="O1929" i="2"/>
  <c r="O1930" i="2"/>
  <c r="O1931" i="2"/>
  <c r="O1932" i="2"/>
  <c r="O1933" i="2"/>
  <c r="O1934" i="2"/>
  <c r="O1935" i="2"/>
  <c r="O1936" i="2"/>
  <c r="O1937" i="2"/>
  <c r="O1938" i="2"/>
  <c r="O1939" i="2"/>
  <c r="O1940" i="2"/>
  <c r="O1941" i="2"/>
  <c r="O1942" i="2"/>
  <c r="O1943" i="2"/>
  <c r="O1944" i="2"/>
  <c r="O1945" i="2"/>
  <c r="O1946" i="2"/>
  <c r="O1947" i="2"/>
  <c r="O1948" i="2"/>
  <c r="O1949" i="2"/>
  <c r="O1950" i="2"/>
  <c r="O1951" i="2"/>
  <c r="O1952" i="2"/>
  <c r="O1953" i="2"/>
  <c r="O1954" i="2"/>
  <c r="O1955" i="2"/>
  <c r="O1956" i="2"/>
  <c r="O1957" i="2"/>
  <c r="O1958" i="2"/>
  <c r="O1959" i="2"/>
  <c r="O1960" i="2"/>
  <c r="O1961" i="2"/>
  <c r="O1962" i="2"/>
  <c r="O1963" i="2"/>
  <c r="O1964" i="2"/>
  <c r="O1965" i="2"/>
  <c r="O1966" i="2"/>
  <c r="O1967" i="2"/>
  <c r="O1968" i="2"/>
  <c r="O1969" i="2"/>
  <c r="O1970" i="2"/>
  <c r="O1971" i="2"/>
  <c r="O1972" i="2"/>
  <c r="O1973" i="2"/>
  <c r="O1974" i="2"/>
  <c r="O1975" i="2"/>
  <c r="O1976" i="2"/>
  <c r="O1977" i="2"/>
  <c r="O1978" i="2"/>
  <c r="O1979" i="2"/>
  <c r="O1980" i="2"/>
  <c r="O1981" i="2"/>
  <c r="O1982" i="2"/>
  <c r="O1983" i="2"/>
  <c r="O1984" i="2"/>
  <c r="O1985" i="2"/>
  <c r="O1986" i="2"/>
  <c r="O1987" i="2"/>
  <c r="O1988" i="2"/>
  <c r="P2329" i="7" l="1"/>
  <c r="P2330" i="7"/>
  <c r="P2331" i="7"/>
  <c r="P2332" i="7"/>
  <c r="P2333" i="7"/>
  <c r="P2334" i="7"/>
  <c r="P2335" i="7"/>
  <c r="P2336" i="7"/>
  <c r="P2337" i="7"/>
  <c r="P2338" i="7"/>
  <c r="P2339" i="7"/>
  <c r="P2340" i="7"/>
  <c r="P2341" i="7"/>
  <c r="P2342" i="7"/>
  <c r="P2343" i="7"/>
  <c r="P2344" i="7"/>
  <c r="P2345" i="7"/>
  <c r="P2346" i="7"/>
  <c r="P2347" i="7"/>
  <c r="P2348" i="7"/>
  <c r="P2349" i="7"/>
  <c r="P2350" i="7"/>
  <c r="P2351" i="7"/>
  <c r="P2352" i="7"/>
  <c r="P2353" i="7"/>
  <c r="P2354" i="7"/>
  <c r="P2355" i="7"/>
  <c r="P2356" i="7"/>
  <c r="P2357" i="7"/>
  <c r="P2358" i="7"/>
  <c r="P2359" i="7"/>
  <c r="P2360" i="7"/>
  <c r="P2361" i="7"/>
  <c r="P2362" i="7"/>
  <c r="P2363" i="7"/>
  <c r="P2364" i="7"/>
  <c r="P2365" i="7"/>
  <c r="P2366" i="7"/>
  <c r="P2367" i="7"/>
  <c r="P2368" i="7"/>
  <c r="P2369" i="7"/>
  <c r="P2370" i="7"/>
  <c r="P2371" i="7"/>
  <c r="P2372" i="7"/>
  <c r="P2373" i="7"/>
  <c r="P2374" i="7"/>
  <c r="P2375" i="7"/>
  <c r="P2376" i="7"/>
  <c r="P2377" i="7"/>
  <c r="P2378" i="7"/>
  <c r="P2379" i="7"/>
  <c r="P2380" i="7"/>
  <c r="P2381" i="7"/>
  <c r="P2382" i="7"/>
  <c r="P2383" i="7"/>
  <c r="P2384" i="7"/>
  <c r="P2385" i="7"/>
  <c r="P2386" i="7"/>
  <c r="P2387" i="7"/>
  <c r="P2388" i="7"/>
  <c r="P2389" i="7"/>
  <c r="P2390" i="7"/>
  <c r="P2391" i="7"/>
  <c r="P2392" i="7"/>
  <c r="P2393" i="7"/>
  <c r="P2394" i="7"/>
  <c r="P2395" i="7"/>
  <c r="P2396" i="7"/>
  <c r="P2397" i="7"/>
  <c r="P2398" i="7"/>
  <c r="P2399" i="7"/>
  <c r="P2400" i="7"/>
  <c r="P2401" i="7"/>
  <c r="P2402" i="7"/>
  <c r="P2403" i="7"/>
  <c r="P2404" i="7"/>
  <c r="P2405" i="7"/>
  <c r="P2406" i="7"/>
  <c r="P2407" i="7"/>
  <c r="P2408" i="7"/>
  <c r="P2409" i="7"/>
  <c r="P2410" i="7"/>
  <c r="P2411" i="7"/>
  <c r="P2412" i="7"/>
  <c r="P2413" i="7"/>
  <c r="P2414" i="7"/>
  <c r="P2415" i="7"/>
  <c r="P2416" i="7"/>
  <c r="P2417" i="7"/>
  <c r="P2418" i="7"/>
  <c r="P2419" i="7"/>
  <c r="P2420" i="7"/>
  <c r="P2421" i="7"/>
  <c r="P2422" i="7"/>
  <c r="P2423" i="7"/>
  <c r="P2424" i="7"/>
  <c r="P2425" i="7"/>
  <c r="P2426" i="7"/>
  <c r="P2427" i="7"/>
  <c r="P2428" i="7"/>
  <c r="P2429" i="7"/>
  <c r="P2430" i="7"/>
  <c r="P2431" i="7"/>
  <c r="P2432" i="7"/>
  <c r="P2433" i="7"/>
  <c r="P2434" i="7"/>
  <c r="P2435" i="7"/>
  <c r="P2436" i="7"/>
  <c r="P2437" i="7"/>
  <c r="P2438" i="7"/>
  <c r="P2439" i="7"/>
  <c r="P2440" i="7"/>
  <c r="P2441" i="7"/>
  <c r="P2442" i="7"/>
  <c r="P2443" i="7"/>
  <c r="P2444" i="7"/>
  <c r="P2445" i="7"/>
  <c r="P2446" i="7"/>
  <c r="P2447" i="7"/>
  <c r="P2448" i="7"/>
  <c r="P2449" i="7"/>
  <c r="P2450" i="7"/>
  <c r="P2451" i="7"/>
  <c r="P2452" i="7"/>
  <c r="P2453" i="7"/>
  <c r="P2454" i="7"/>
  <c r="P2455" i="7"/>
  <c r="P2456" i="7"/>
  <c r="P2457" i="7"/>
  <c r="P2458" i="7"/>
  <c r="P2459" i="7"/>
  <c r="P2460" i="7"/>
  <c r="P2461" i="7"/>
  <c r="P2462" i="7"/>
  <c r="P2463" i="7"/>
  <c r="P2464" i="7"/>
  <c r="P2465" i="7"/>
  <c r="P2466" i="7"/>
  <c r="P2467" i="7"/>
  <c r="P2468" i="7"/>
  <c r="P2469" i="7"/>
  <c r="P2470" i="7"/>
  <c r="P2471" i="7"/>
  <c r="P2472" i="7"/>
  <c r="P2473" i="7"/>
  <c r="P2474" i="7"/>
  <c r="P2475" i="7"/>
  <c r="P2476" i="7"/>
  <c r="P2477" i="7"/>
  <c r="P2478" i="7"/>
  <c r="P2479" i="7"/>
  <c r="F7" i="1" l="1"/>
  <c r="F8" i="1"/>
  <c r="P2162" i="7"/>
  <c r="P2163" i="7"/>
  <c r="P2164" i="7"/>
  <c r="P2165" i="7"/>
  <c r="P2166" i="7"/>
  <c r="P2167" i="7"/>
  <c r="P2168" i="7"/>
  <c r="P2169" i="7"/>
  <c r="P2170" i="7"/>
  <c r="P2171" i="7"/>
  <c r="P2172" i="7"/>
  <c r="P2173" i="7"/>
  <c r="P2174" i="7"/>
  <c r="P2175" i="7"/>
  <c r="P2176" i="7"/>
  <c r="P2177" i="7"/>
  <c r="P2178" i="7"/>
  <c r="P2179" i="7"/>
  <c r="P2180" i="7"/>
  <c r="P2181" i="7"/>
  <c r="P2182" i="7"/>
  <c r="P2183" i="7"/>
  <c r="P2184" i="7"/>
  <c r="P2185" i="7"/>
  <c r="P2186" i="7"/>
  <c r="P2187" i="7"/>
  <c r="P2188" i="7"/>
  <c r="P2189" i="7"/>
  <c r="P2190" i="7"/>
  <c r="P2191" i="7"/>
  <c r="P2192" i="7"/>
  <c r="P2193" i="7"/>
  <c r="P2194" i="7"/>
  <c r="P2195" i="7"/>
  <c r="P2196" i="7"/>
  <c r="P2197" i="7"/>
  <c r="P2198" i="7"/>
  <c r="P2199" i="7"/>
  <c r="P2200" i="7"/>
  <c r="P2201" i="7"/>
  <c r="P2202" i="7"/>
  <c r="P2203" i="7"/>
  <c r="P2204" i="7"/>
  <c r="P2205" i="7"/>
  <c r="P2206" i="7"/>
  <c r="P2207" i="7"/>
  <c r="P2208" i="7"/>
  <c r="P2209" i="7"/>
  <c r="P2210" i="7"/>
  <c r="P2211" i="7"/>
  <c r="P2212" i="7"/>
  <c r="P2213" i="7"/>
  <c r="P2214" i="7"/>
  <c r="P2215" i="7"/>
  <c r="P2216" i="7"/>
  <c r="P2217" i="7"/>
  <c r="P2218" i="7"/>
  <c r="P2219" i="7"/>
  <c r="P2220" i="7"/>
  <c r="P2221" i="7"/>
  <c r="P2222" i="7"/>
  <c r="P2223" i="7"/>
  <c r="P2224" i="7"/>
  <c r="P2225" i="7"/>
  <c r="P2226" i="7"/>
  <c r="P2227" i="7"/>
  <c r="P2228" i="7"/>
  <c r="P2229" i="7"/>
  <c r="P2230" i="7"/>
  <c r="P2231" i="7"/>
  <c r="P2232" i="7"/>
  <c r="P2233" i="7"/>
  <c r="P2234" i="7"/>
  <c r="P2235" i="7"/>
  <c r="P2236" i="7"/>
  <c r="P2237" i="7"/>
  <c r="P2238" i="7"/>
  <c r="P2239" i="7"/>
  <c r="P2240" i="7"/>
  <c r="P2241" i="7"/>
  <c r="P2242" i="7"/>
  <c r="P2243" i="7"/>
  <c r="P2244" i="7"/>
  <c r="P2245" i="7"/>
  <c r="P2246" i="7"/>
  <c r="P2247" i="7"/>
  <c r="P2248" i="7"/>
  <c r="P2249" i="7"/>
  <c r="P2250" i="7"/>
  <c r="P2251" i="7"/>
  <c r="P2252" i="7"/>
  <c r="P2253" i="7"/>
  <c r="P2254" i="7"/>
  <c r="P2255" i="7"/>
  <c r="P2256" i="7"/>
  <c r="P2257" i="7"/>
  <c r="P2258" i="7"/>
  <c r="P2259" i="7"/>
  <c r="P2260" i="7"/>
  <c r="P2261" i="7"/>
  <c r="P2262" i="7"/>
  <c r="P2263" i="7"/>
  <c r="P2264" i="7"/>
  <c r="P2265" i="7"/>
  <c r="P2266" i="7"/>
  <c r="P2267" i="7"/>
  <c r="P2268" i="7"/>
  <c r="P2269" i="7"/>
  <c r="P2270" i="7"/>
  <c r="P2271" i="7"/>
  <c r="P2272" i="7"/>
  <c r="P2273" i="7"/>
  <c r="P2274" i="7"/>
  <c r="P2275" i="7"/>
  <c r="P2276" i="7"/>
  <c r="P2277" i="7"/>
  <c r="P2278" i="7"/>
  <c r="P2279" i="7"/>
  <c r="P2280" i="7"/>
  <c r="P2281" i="7"/>
  <c r="P2282" i="7"/>
  <c r="P2283" i="7"/>
  <c r="P2284" i="7"/>
  <c r="P2285" i="7"/>
  <c r="P2286" i="7"/>
  <c r="P2287" i="7"/>
  <c r="P2288" i="7"/>
  <c r="P2289" i="7"/>
  <c r="P2290" i="7"/>
  <c r="P2291" i="7"/>
  <c r="P2292" i="7"/>
  <c r="P2293" i="7"/>
  <c r="P2294" i="7"/>
  <c r="P2295" i="7"/>
  <c r="P2296" i="7"/>
  <c r="P2297" i="7"/>
  <c r="P2298" i="7"/>
  <c r="P2299" i="7"/>
  <c r="P2300" i="7"/>
  <c r="P2301" i="7"/>
  <c r="P2302" i="7"/>
  <c r="P2303" i="7"/>
  <c r="P2304" i="7"/>
  <c r="P2305" i="7"/>
  <c r="P2306" i="7"/>
  <c r="P2307" i="7"/>
  <c r="P2308" i="7"/>
  <c r="P2309" i="7"/>
  <c r="P2310" i="7"/>
  <c r="P2311" i="7"/>
  <c r="P2312" i="7"/>
  <c r="P2313" i="7"/>
  <c r="P2314" i="7"/>
  <c r="P2315" i="7"/>
  <c r="P2316" i="7"/>
  <c r="P2317" i="7"/>
  <c r="P2318" i="7"/>
  <c r="P2319" i="7"/>
  <c r="P2320" i="7"/>
  <c r="P2321" i="7"/>
  <c r="P2322" i="7"/>
  <c r="P2323" i="7"/>
  <c r="P2324" i="7"/>
  <c r="P2325" i="7"/>
  <c r="P2326" i="7"/>
  <c r="P2327" i="7"/>
  <c r="P2328" i="7"/>
  <c r="P2149" i="7"/>
  <c r="P2150" i="7"/>
  <c r="P2151" i="7"/>
  <c r="P2152" i="7"/>
  <c r="P2153" i="7"/>
  <c r="P2154" i="7"/>
  <c r="P2155" i="7"/>
  <c r="P2156" i="7"/>
  <c r="P2157" i="7"/>
  <c r="P2158" i="7"/>
  <c r="P2159" i="7"/>
  <c r="P2160" i="7"/>
  <c r="P2161" i="7"/>
  <c r="O1488" i="2" l="1"/>
  <c r="O1489" i="2"/>
  <c r="O1490" i="2"/>
  <c r="O1491" i="2"/>
  <c r="O1492" i="2"/>
  <c r="O1493" i="2"/>
  <c r="O1494" i="2"/>
  <c r="O1495" i="2"/>
  <c r="O1496" i="2"/>
  <c r="O1497" i="2"/>
  <c r="O1498" i="2"/>
  <c r="O1499" i="2"/>
  <c r="O1500" i="2"/>
  <c r="O1501" i="2"/>
  <c r="O1502" i="2"/>
  <c r="O1503" i="2"/>
  <c r="O1504" i="2"/>
  <c r="O1505" i="2"/>
  <c r="O1506" i="2"/>
  <c r="O1507" i="2"/>
  <c r="O1508" i="2"/>
  <c r="O1509" i="2"/>
  <c r="O1510" i="2"/>
  <c r="O1511" i="2"/>
  <c r="O1512" i="2"/>
  <c r="O1513" i="2"/>
  <c r="O1514" i="2"/>
  <c r="O1515" i="2"/>
  <c r="O1516" i="2"/>
  <c r="O1517" i="2"/>
  <c r="O1518" i="2"/>
  <c r="O1519" i="2"/>
  <c r="O1520" i="2"/>
  <c r="O1521" i="2"/>
  <c r="O1522" i="2"/>
  <c r="O1523" i="2"/>
  <c r="O1524" i="2"/>
  <c r="O1525" i="2"/>
  <c r="O1526" i="2"/>
  <c r="O1527" i="2"/>
  <c r="O1528" i="2"/>
  <c r="O1529" i="2"/>
  <c r="O1530" i="2"/>
  <c r="O1531" i="2"/>
  <c r="O1532" i="2"/>
  <c r="O1533" i="2"/>
  <c r="O1534" i="2"/>
  <c r="O1535" i="2"/>
  <c r="O1536" i="2"/>
  <c r="O1537" i="2"/>
  <c r="O1538" i="2"/>
  <c r="O1539" i="2"/>
  <c r="O1540" i="2"/>
  <c r="O1541" i="2"/>
  <c r="O1542" i="2"/>
  <c r="O1543" i="2"/>
  <c r="O1544" i="2"/>
  <c r="O1545" i="2"/>
  <c r="O1546" i="2"/>
  <c r="O1547" i="2"/>
  <c r="O1548" i="2"/>
  <c r="O1549" i="2"/>
  <c r="O1550" i="2"/>
  <c r="O1551" i="2"/>
  <c r="O1552" i="2"/>
  <c r="O1553" i="2"/>
  <c r="O1554" i="2"/>
  <c r="O1555" i="2"/>
  <c r="O1556" i="2"/>
  <c r="O1557" i="2"/>
  <c r="O1558" i="2"/>
  <c r="O1559" i="2"/>
  <c r="O1560" i="2"/>
  <c r="O1561" i="2"/>
  <c r="O1562" i="2"/>
  <c r="O1563" i="2"/>
  <c r="O1564" i="2"/>
  <c r="O1565" i="2"/>
  <c r="O1566" i="2"/>
  <c r="O1567" i="2"/>
  <c r="O1568" i="2"/>
  <c r="O1569" i="2"/>
  <c r="O1570" i="2"/>
  <c r="O1571" i="2"/>
  <c r="O1572" i="2"/>
  <c r="O1573" i="2"/>
  <c r="O1574" i="2"/>
  <c r="O1575" i="2"/>
  <c r="O1576" i="2"/>
  <c r="O1577" i="2"/>
  <c r="O1578" i="2"/>
  <c r="O1579" i="2"/>
  <c r="O1580" i="2"/>
  <c r="O1581" i="2"/>
  <c r="O1582" i="2"/>
  <c r="O1583" i="2"/>
  <c r="O1584" i="2"/>
  <c r="O1585" i="2"/>
  <c r="O1586" i="2"/>
  <c r="O1587" i="2"/>
  <c r="O1588" i="2"/>
  <c r="O1589" i="2"/>
  <c r="O1590" i="2"/>
  <c r="O1591" i="2"/>
  <c r="O1592" i="2"/>
  <c r="O1593" i="2"/>
  <c r="O1594" i="2"/>
  <c r="O1595" i="2"/>
  <c r="O1596" i="2"/>
  <c r="O1597" i="2"/>
  <c r="O1598" i="2"/>
  <c r="O1599" i="2"/>
  <c r="O1600" i="2"/>
  <c r="O1601" i="2"/>
  <c r="O1602" i="2"/>
  <c r="O1603" i="2"/>
  <c r="O1604" i="2"/>
  <c r="O1605" i="2"/>
  <c r="O1606" i="2"/>
  <c r="O1607" i="2"/>
  <c r="O1608" i="2"/>
  <c r="O1609" i="2"/>
  <c r="O1610" i="2"/>
  <c r="O1611" i="2"/>
  <c r="O1612" i="2"/>
  <c r="O1613" i="2"/>
  <c r="O1614" i="2"/>
  <c r="O1615" i="2"/>
  <c r="O1616" i="2"/>
  <c r="O1617" i="2"/>
  <c r="O1618" i="2"/>
  <c r="O1619" i="2"/>
  <c r="O1620" i="2"/>
  <c r="O1621" i="2"/>
  <c r="O1622" i="2"/>
  <c r="O1623" i="2"/>
  <c r="O1624" i="2"/>
  <c r="O1625" i="2"/>
  <c r="O1626" i="2"/>
  <c r="O1627" i="2"/>
  <c r="O1628" i="2"/>
  <c r="O1629" i="2"/>
  <c r="O1630" i="2"/>
  <c r="O1631" i="2"/>
  <c r="O1632" i="2"/>
  <c r="O1633" i="2"/>
  <c r="O1634" i="2"/>
  <c r="O1635" i="2"/>
  <c r="O1636" i="2"/>
  <c r="O1637" i="2"/>
  <c r="O1638" i="2"/>
  <c r="O1639" i="2"/>
  <c r="O1640" i="2"/>
  <c r="O1641" i="2"/>
  <c r="O1642" i="2"/>
  <c r="O1643" i="2"/>
  <c r="O1644" i="2"/>
  <c r="O1645" i="2"/>
  <c r="O1646" i="2"/>
  <c r="O1647" i="2"/>
  <c r="O1648" i="2"/>
  <c r="O1649" i="2"/>
  <c r="O1650" i="2"/>
  <c r="O1651" i="2"/>
  <c r="O1652" i="2"/>
  <c r="O1653" i="2"/>
  <c r="O1654" i="2"/>
  <c r="O1655" i="2"/>
  <c r="O1656" i="2"/>
  <c r="O1657" i="2"/>
  <c r="O1658" i="2"/>
  <c r="O1659" i="2"/>
  <c r="O1660" i="2"/>
  <c r="O1661" i="2"/>
  <c r="O1662" i="2"/>
  <c r="O1663" i="2"/>
  <c r="O1664" i="2"/>
  <c r="O1665" i="2"/>
  <c r="O1666" i="2"/>
  <c r="O1667" i="2"/>
  <c r="O1668" i="2"/>
  <c r="O1669" i="2"/>
  <c r="O1670" i="2"/>
  <c r="O1671" i="2"/>
  <c r="O1672" i="2"/>
  <c r="O1673" i="2"/>
  <c r="O1674" i="2"/>
  <c r="O1675" i="2"/>
  <c r="O1676" i="2"/>
  <c r="O1677" i="2"/>
  <c r="O1678" i="2"/>
  <c r="O1679" i="2"/>
  <c r="O1680" i="2"/>
  <c r="O1681" i="2"/>
  <c r="O1682" i="2"/>
  <c r="O1683" i="2"/>
  <c r="O1684" i="2"/>
  <c r="O1685" i="2"/>
  <c r="O1686" i="2"/>
  <c r="O1687" i="2"/>
  <c r="O1688" i="2"/>
  <c r="O1689" i="2"/>
  <c r="O1690" i="2"/>
  <c r="O1691" i="2"/>
  <c r="O1692" i="2"/>
  <c r="O1693" i="2"/>
  <c r="O1694" i="2"/>
  <c r="O1695" i="2"/>
  <c r="O1696" i="2"/>
  <c r="O1697" i="2"/>
  <c r="O1698" i="2"/>
  <c r="O1699" i="2"/>
  <c r="O1700" i="2"/>
  <c r="O1701" i="2"/>
  <c r="O1702" i="2"/>
  <c r="O1703" i="2"/>
  <c r="O1704" i="2"/>
  <c r="O1705" i="2"/>
  <c r="O1706" i="2"/>
  <c r="O1707" i="2"/>
  <c r="O1708" i="2"/>
  <c r="O1709" i="2"/>
  <c r="O1710" i="2"/>
  <c r="O1711" i="2"/>
  <c r="O1712" i="2"/>
  <c r="O1713" i="2"/>
  <c r="O1714" i="2"/>
  <c r="O1715" i="2"/>
  <c r="O1716" i="2"/>
  <c r="O1717" i="2"/>
  <c r="O1718" i="2"/>
  <c r="O1719" i="2"/>
  <c r="O1720" i="2"/>
  <c r="O1721" i="2"/>
  <c r="O1722" i="2"/>
  <c r="O1723" i="2"/>
  <c r="O1724" i="2"/>
  <c r="O1725" i="2"/>
  <c r="O1726" i="2"/>
  <c r="O172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P1972" i="7" l="1"/>
  <c r="P1973" i="7"/>
  <c r="P1974" i="7"/>
  <c r="P1975" i="7"/>
  <c r="P1976" i="7"/>
  <c r="P1977" i="7"/>
  <c r="P1978" i="7"/>
  <c r="P1979" i="7"/>
  <c r="P1980" i="7"/>
  <c r="P1981" i="7"/>
  <c r="P1982" i="7"/>
  <c r="P1983" i="7"/>
  <c r="P1984" i="7"/>
  <c r="P1985" i="7"/>
  <c r="P1986" i="7"/>
  <c r="P1987" i="7"/>
  <c r="P1988" i="7"/>
  <c r="P1989" i="7"/>
  <c r="P1990" i="7"/>
  <c r="P1991" i="7"/>
  <c r="P1992" i="7"/>
  <c r="P1993" i="7"/>
  <c r="P1994" i="7"/>
  <c r="P1995" i="7"/>
  <c r="P1996" i="7"/>
  <c r="P1997" i="7"/>
  <c r="P1998" i="7"/>
  <c r="P1999" i="7"/>
  <c r="P2000" i="7"/>
  <c r="P2001" i="7"/>
  <c r="P2002" i="7"/>
  <c r="P2003" i="7"/>
  <c r="P2004" i="7"/>
  <c r="P2005" i="7"/>
  <c r="P2006" i="7"/>
  <c r="P2007" i="7"/>
  <c r="P2008" i="7"/>
  <c r="P2009" i="7"/>
  <c r="P2010" i="7"/>
  <c r="P2011" i="7"/>
  <c r="P2012" i="7"/>
  <c r="P2013" i="7"/>
  <c r="P2014" i="7"/>
  <c r="P2015" i="7"/>
  <c r="P2016" i="7"/>
  <c r="P2017" i="7"/>
  <c r="P2018" i="7"/>
  <c r="P2019" i="7"/>
  <c r="P2020" i="7"/>
  <c r="P2021" i="7"/>
  <c r="P2022" i="7"/>
  <c r="P2023" i="7"/>
  <c r="P2024" i="7"/>
  <c r="P2025" i="7"/>
  <c r="P2026" i="7"/>
  <c r="P2027" i="7"/>
  <c r="P2028" i="7"/>
  <c r="P2029" i="7"/>
  <c r="P2030" i="7"/>
  <c r="P2031" i="7"/>
  <c r="P2032" i="7"/>
  <c r="P2033" i="7"/>
  <c r="P2034" i="7"/>
  <c r="P2035" i="7"/>
  <c r="P2036" i="7"/>
  <c r="P2037" i="7"/>
  <c r="P2038" i="7"/>
  <c r="P2039" i="7"/>
  <c r="P2040" i="7"/>
  <c r="P2041" i="7"/>
  <c r="P2042" i="7"/>
  <c r="P2043" i="7"/>
  <c r="P2044" i="7"/>
  <c r="P2045" i="7"/>
  <c r="P2046" i="7"/>
  <c r="P2047" i="7"/>
  <c r="P2048" i="7"/>
  <c r="P2049" i="7"/>
  <c r="P2050" i="7"/>
  <c r="P2051" i="7"/>
  <c r="P2052" i="7"/>
  <c r="P2053" i="7"/>
  <c r="P2054" i="7"/>
  <c r="P2055" i="7"/>
  <c r="P2056" i="7"/>
  <c r="P2057" i="7"/>
  <c r="P2058" i="7"/>
  <c r="P2059" i="7"/>
  <c r="P2060" i="7"/>
  <c r="P2061" i="7"/>
  <c r="P2062" i="7"/>
  <c r="P2063" i="7"/>
  <c r="P2064" i="7"/>
  <c r="P2065" i="7"/>
  <c r="P2066" i="7"/>
  <c r="P2067" i="7"/>
  <c r="P2068" i="7"/>
  <c r="P2069" i="7"/>
  <c r="P2070" i="7"/>
  <c r="P2071" i="7"/>
  <c r="P2072" i="7"/>
  <c r="P2073" i="7"/>
  <c r="P2074" i="7"/>
  <c r="P2075" i="7"/>
  <c r="P2076" i="7"/>
  <c r="P2077" i="7"/>
  <c r="P2078" i="7"/>
  <c r="P2079" i="7"/>
  <c r="P2080" i="7"/>
  <c r="P2081" i="7"/>
  <c r="P2082" i="7"/>
  <c r="P2083" i="7"/>
  <c r="P2084" i="7"/>
  <c r="P2085" i="7"/>
  <c r="P2086" i="7"/>
  <c r="P2087" i="7"/>
  <c r="P2088" i="7"/>
  <c r="P2089" i="7"/>
  <c r="P2090" i="7"/>
  <c r="P2091" i="7"/>
  <c r="P2092" i="7"/>
  <c r="P2093" i="7"/>
  <c r="P2094" i="7"/>
  <c r="P2095" i="7"/>
  <c r="P2096" i="7"/>
  <c r="P2097" i="7"/>
  <c r="P2098" i="7"/>
  <c r="P2099" i="7"/>
  <c r="P2100" i="7"/>
  <c r="P2101" i="7"/>
  <c r="P2102" i="7"/>
  <c r="P2103" i="7"/>
  <c r="P2104" i="7"/>
  <c r="P2105" i="7"/>
  <c r="P2106" i="7"/>
  <c r="P2107" i="7"/>
  <c r="P2108" i="7"/>
  <c r="P2109" i="7"/>
  <c r="P2110" i="7"/>
  <c r="P2111" i="7"/>
  <c r="P2112" i="7"/>
  <c r="P2113" i="7"/>
  <c r="P2114" i="7"/>
  <c r="P2115" i="7"/>
  <c r="P2116" i="7"/>
  <c r="P2117" i="7"/>
  <c r="P2118" i="7"/>
  <c r="P2119" i="7"/>
  <c r="P2120" i="7"/>
  <c r="P2121" i="7"/>
  <c r="P2122" i="7"/>
  <c r="P2123" i="7"/>
  <c r="P2124" i="7"/>
  <c r="P2125" i="7"/>
  <c r="P2126" i="7"/>
  <c r="P2127" i="7"/>
  <c r="P2128" i="7"/>
  <c r="P2129" i="7"/>
  <c r="P2130" i="7"/>
  <c r="P2131" i="7"/>
  <c r="P2132" i="7"/>
  <c r="P2133" i="7"/>
  <c r="P2134" i="7"/>
  <c r="P2135" i="7"/>
  <c r="P2136" i="7"/>
  <c r="P2137" i="7"/>
  <c r="P2138" i="7"/>
  <c r="P2139" i="7"/>
  <c r="P2140" i="7"/>
  <c r="P2141" i="7"/>
  <c r="P2142" i="7"/>
  <c r="P2143" i="7"/>
  <c r="P2144" i="7"/>
  <c r="P2145" i="7"/>
  <c r="P2146" i="7"/>
  <c r="P2147" i="7"/>
  <c r="P2148" i="7"/>
  <c r="N2" i="2"/>
  <c r="O2" i="2"/>
  <c r="N3" i="2"/>
  <c r="O3" i="2"/>
  <c r="N4" i="2"/>
  <c r="O4" i="2"/>
  <c r="N5" i="2"/>
  <c r="O5" i="2"/>
  <c r="N6" i="2"/>
  <c r="O6" i="2"/>
  <c r="N7" i="2"/>
  <c r="O7" i="2"/>
  <c r="N8" i="2"/>
  <c r="O8" i="2"/>
  <c r="N9" i="2"/>
  <c r="O9" i="2"/>
  <c r="N10" i="2"/>
  <c r="O10" i="2"/>
  <c r="N11" i="2"/>
  <c r="O11" i="2"/>
  <c r="N12" i="2"/>
  <c r="O12" i="2"/>
  <c r="N13" i="2"/>
  <c r="O13" i="2"/>
  <c r="N14" i="2"/>
  <c r="O14" i="2"/>
  <c r="N15" i="2"/>
  <c r="O15" i="2"/>
  <c r="N16" i="2"/>
  <c r="O16" i="2"/>
  <c r="N17" i="2"/>
  <c r="O17" i="2"/>
  <c r="N18" i="2"/>
  <c r="O18" i="2"/>
  <c r="N19" i="2"/>
  <c r="O19" i="2"/>
  <c r="N20" i="2"/>
  <c r="O20" i="2"/>
  <c r="N21" i="2"/>
  <c r="O21" i="2"/>
  <c r="N22" i="2"/>
  <c r="O22" i="2"/>
  <c r="N23" i="2"/>
  <c r="O23" i="2"/>
  <c r="N24" i="2"/>
  <c r="O24" i="2"/>
  <c r="N25" i="2"/>
  <c r="O25" i="2"/>
  <c r="N26" i="2"/>
  <c r="O26" i="2"/>
  <c r="N27" i="2"/>
  <c r="O27" i="2"/>
  <c r="N28" i="2"/>
  <c r="O28" i="2"/>
  <c r="N29" i="2"/>
  <c r="O29" i="2"/>
  <c r="N30" i="2"/>
  <c r="O30" i="2"/>
  <c r="N31" i="2"/>
  <c r="O31" i="2"/>
  <c r="N32" i="2"/>
  <c r="O32" i="2"/>
  <c r="N33" i="2"/>
  <c r="O33" i="2"/>
  <c r="N34" i="2"/>
  <c r="O34" i="2"/>
  <c r="N35" i="2"/>
  <c r="O35" i="2"/>
  <c r="N36" i="2"/>
  <c r="O36" i="2"/>
  <c r="N37" i="2"/>
  <c r="O37" i="2"/>
  <c r="N38" i="2"/>
  <c r="O38" i="2"/>
  <c r="N39" i="2"/>
  <c r="O39" i="2"/>
  <c r="N40" i="2"/>
  <c r="O40" i="2"/>
  <c r="N41" i="2"/>
  <c r="O41" i="2"/>
  <c r="N42" i="2"/>
  <c r="O42" i="2"/>
  <c r="N43" i="2"/>
  <c r="O43" i="2"/>
  <c r="N44" i="2"/>
  <c r="O44" i="2"/>
  <c r="N45" i="2"/>
  <c r="O45" i="2"/>
  <c r="N46" i="2"/>
  <c r="O46" i="2"/>
  <c r="N47" i="2"/>
  <c r="O47"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4" i="2"/>
  <c r="O64" i="2"/>
  <c r="N65" i="2"/>
  <c r="O65" i="2"/>
  <c r="N66" i="2"/>
  <c r="O66" i="2"/>
  <c r="N67" i="2"/>
  <c r="O67" i="2"/>
  <c r="N68" i="2"/>
  <c r="O68" i="2"/>
  <c r="N69" i="2"/>
  <c r="O69" i="2"/>
  <c r="N70" i="2"/>
  <c r="O70" i="2"/>
  <c r="N71" i="2"/>
  <c r="O71" i="2"/>
  <c r="N72" i="2"/>
  <c r="O72" i="2"/>
  <c r="N73" i="2"/>
  <c r="O73" i="2"/>
  <c r="N74" i="2"/>
  <c r="O74" i="2"/>
  <c r="N75" i="2"/>
  <c r="O75" i="2"/>
  <c r="N76" i="2"/>
  <c r="O76" i="2"/>
  <c r="N77" i="2"/>
  <c r="O77" i="2"/>
  <c r="N78" i="2"/>
  <c r="O78" i="2"/>
  <c r="N79" i="2"/>
  <c r="O79" i="2"/>
  <c r="N80" i="2"/>
  <c r="O80" i="2"/>
  <c r="N81" i="2"/>
  <c r="O81" i="2"/>
  <c r="N82" i="2"/>
  <c r="O82" i="2"/>
  <c r="N83" i="2"/>
  <c r="O83" i="2"/>
  <c r="N84" i="2"/>
  <c r="O84" i="2"/>
  <c r="N85" i="2"/>
  <c r="O85" i="2"/>
  <c r="N86" i="2"/>
  <c r="O86" i="2"/>
  <c r="N87" i="2"/>
  <c r="O87" i="2"/>
  <c r="N88" i="2"/>
  <c r="O88" i="2"/>
  <c r="N89" i="2"/>
  <c r="O89" i="2"/>
  <c r="N90" i="2"/>
  <c r="O90" i="2"/>
  <c r="N91" i="2"/>
  <c r="O91" i="2"/>
  <c r="N92" i="2"/>
  <c r="O92" i="2"/>
  <c r="N93" i="2"/>
  <c r="O93" i="2"/>
  <c r="N94" i="2"/>
  <c r="O94" i="2"/>
  <c r="N95" i="2"/>
  <c r="O95" i="2"/>
  <c r="N96" i="2"/>
  <c r="O96" i="2"/>
  <c r="N97" i="2"/>
  <c r="O97" i="2"/>
  <c r="N98" i="2"/>
  <c r="O98" i="2"/>
  <c r="N99" i="2"/>
  <c r="O99" i="2"/>
  <c r="N100" i="2"/>
  <c r="O100" i="2"/>
  <c r="N101" i="2"/>
  <c r="O101" i="2"/>
  <c r="N102" i="2"/>
  <c r="O102" i="2"/>
  <c r="N103" i="2"/>
  <c r="O103" i="2"/>
  <c r="N104" i="2"/>
  <c r="O104" i="2"/>
  <c r="N105" i="2"/>
  <c r="O105" i="2"/>
  <c r="N106" i="2"/>
  <c r="O106" i="2"/>
  <c r="N107" i="2"/>
  <c r="O107" i="2"/>
  <c r="N108" i="2"/>
  <c r="O108" i="2"/>
  <c r="N109" i="2"/>
  <c r="O109" i="2"/>
  <c r="N110" i="2"/>
  <c r="O110" i="2"/>
  <c r="N111" i="2"/>
  <c r="O111" i="2"/>
  <c r="N112" i="2"/>
  <c r="O112" i="2"/>
  <c r="N113" i="2"/>
  <c r="O113" i="2"/>
  <c r="N114" i="2"/>
  <c r="O114" i="2"/>
  <c r="N115" i="2"/>
  <c r="O115" i="2"/>
  <c r="N116" i="2"/>
  <c r="O116" i="2"/>
  <c r="N117" i="2"/>
  <c r="O117" i="2"/>
  <c r="N118" i="2"/>
  <c r="O118" i="2"/>
  <c r="N119" i="2"/>
  <c r="O119" i="2"/>
  <c r="N120" i="2"/>
  <c r="O120" i="2"/>
  <c r="N121" i="2"/>
  <c r="O121" i="2"/>
  <c r="N122" i="2"/>
  <c r="O122" i="2"/>
  <c r="N123" i="2"/>
  <c r="O123" i="2"/>
  <c r="N124" i="2"/>
  <c r="O124" i="2"/>
  <c r="N125" i="2"/>
  <c r="O125" i="2"/>
  <c r="N126" i="2"/>
  <c r="O126" i="2"/>
  <c r="N127" i="2"/>
  <c r="O127" i="2"/>
  <c r="N128" i="2"/>
  <c r="O128" i="2"/>
  <c r="N129" i="2"/>
  <c r="O129" i="2"/>
  <c r="N130" i="2"/>
  <c r="O130" i="2"/>
  <c r="N131" i="2"/>
  <c r="O131" i="2"/>
  <c r="N132" i="2"/>
  <c r="O132" i="2"/>
  <c r="N133" i="2"/>
  <c r="O133" i="2"/>
  <c r="N134" i="2"/>
  <c r="O134" i="2"/>
  <c r="N135" i="2"/>
  <c r="O135" i="2"/>
  <c r="N136" i="2"/>
  <c r="O136" i="2"/>
  <c r="N137" i="2"/>
  <c r="O137" i="2"/>
  <c r="N138" i="2"/>
  <c r="O138" i="2"/>
  <c r="N139" i="2"/>
  <c r="O139" i="2"/>
  <c r="N140" i="2"/>
  <c r="O140" i="2"/>
  <c r="N141" i="2"/>
  <c r="O141" i="2"/>
  <c r="N142" i="2"/>
  <c r="O142" i="2"/>
  <c r="N143" i="2"/>
  <c r="O143" i="2"/>
  <c r="N144" i="2"/>
  <c r="O144" i="2"/>
  <c r="N145" i="2"/>
  <c r="O145" i="2"/>
  <c r="N146" i="2"/>
  <c r="O146" i="2"/>
  <c r="N147" i="2"/>
  <c r="O147" i="2"/>
  <c r="N148" i="2"/>
  <c r="O148" i="2"/>
  <c r="N149" i="2"/>
  <c r="O149" i="2"/>
  <c r="N150" i="2"/>
  <c r="O150" i="2"/>
  <c r="N151" i="2"/>
  <c r="O151" i="2"/>
  <c r="N152" i="2"/>
  <c r="O152" i="2"/>
  <c r="N153" i="2"/>
  <c r="O153" i="2"/>
  <c r="N154" i="2"/>
  <c r="O154" i="2"/>
  <c r="N155" i="2"/>
  <c r="O155" i="2"/>
  <c r="N156" i="2"/>
  <c r="O156" i="2"/>
  <c r="N157" i="2"/>
  <c r="O157" i="2"/>
  <c r="N158" i="2"/>
  <c r="O158" i="2"/>
  <c r="N159" i="2"/>
  <c r="O159" i="2"/>
  <c r="N160" i="2"/>
  <c r="O160" i="2"/>
  <c r="N161" i="2"/>
  <c r="O161" i="2"/>
  <c r="N162" i="2"/>
  <c r="O162" i="2"/>
  <c r="N163" i="2"/>
  <c r="O163" i="2"/>
  <c r="N164" i="2"/>
  <c r="O164" i="2"/>
  <c r="N165" i="2"/>
  <c r="O165" i="2"/>
  <c r="N166" i="2"/>
  <c r="O166" i="2"/>
  <c r="N167" i="2"/>
  <c r="O167" i="2"/>
  <c r="N168" i="2"/>
  <c r="O168" i="2"/>
  <c r="N169" i="2"/>
  <c r="O169" i="2"/>
  <c r="N170" i="2"/>
  <c r="O170" i="2"/>
  <c r="N171" i="2"/>
  <c r="O171" i="2"/>
  <c r="N172" i="2"/>
  <c r="O172" i="2"/>
  <c r="N173" i="2"/>
  <c r="O173" i="2"/>
  <c r="N174" i="2"/>
  <c r="O174" i="2"/>
  <c r="N175" i="2"/>
  <c r="O175" i="2"/>
  <c r="N176" i="2"/>
  <c r="O176" i="2"/>
  <c r="N177" i="2"/>
  <c r="O177" i="2"/>
  <c r="N178" i="2"/>
  <c r="O178" i="2"/>
  <c r="N179" i="2"/>
  <c r="O179" i="2"/>
  <c r="N180" i="2"/>
  <c r="O180" i="2"/>
  <c r="N181" i="2"/>
  <c r="O181" i="2"/>
  <c r="N182" i="2"/>
  <c r="O182" i="2"/>
  <c r="N183" i="2"/>
  <c r="O183" i="2"/>
  <c r="N184" i="2"/>
  <c r="O184" i="2"/>
  <c r="N185" i="2"/>
  <c r="O185" i="2"/>
  <c r="N186" i="2"/>
  <c r="O186" i="2"/>
  <c r="N187" i="2"/>
  <c r="O187" i="2"/>
  <c r="N188" i="2"/>
  <c r="O188" i="2"/>
  <c r="N189" i="2"/>
  <c r="O189" i="2"/>
  <c r="N190" i="2"/>
  <c r="O190" i="2"/>
  <c r="N191" i="2"/>
  <c r="O191" i="2"/>
  <c r="N192" i="2"/>
  <c r="O192" i="2"/>
  <c r="N193" i="2"/>
  <c r="O193" i="2"/>
  <c r="N194" i="2"/>
  <c r="O194" i="2"/>
  <c r="N195" i="2"/>
  <c r="O195" i="2"/>
  <c r="N196" i="2"/>
  <c r="O196" i="2"/>
  <c r="N197" i="2"/>
  <c r="O197" i="2"/>
  <c r="N198" i="2"/>
  <c r="O198" i="2"/>
  <c r="N199" i="2"/>
  <c r="O199" i="2"/>
  <c r="N200" i="2"/>
  <c r="O200" i="2"/>
  <c r="N201" i="2"/>
  <c r="O201" i="2"/>
  <c r="N202" i="2"/>
  <c r="O202" i="2"/>
  <c r="N203" i="2"/>
  <c r="O203" i="2"/>
  <c r="N204" i="2"/>
  <c r="O204" i="2"/>
  <c r="N205" i="2"/>
  <c r="O205" i="2"/>
  <c r="N206" i="2"/>
  <c r="O206" i="2"/>
  <c r="N207" i="2"/>
  <c r="O207" i="2"/>
  <c r="N208" i="2"/>
  <c r="O208" i="2"/>
  <c r="N209" i="2"/>
  <c r="O209" i="2"/>
  <c r="N210" i="2"/>
  <c r="O210" i="2"/>
  <c r="N211" i="2"/>
  <c r="O211" i="2"/>
  <c r="N212" i="2"/>
  <c r="O212" i="2"/>
  <c r="N213" i="2"/>
  <c r="O213" i="2"/>
  <c r="N214" i="2"/>
  <c r="O214" i="2"/>
  <c r="N215" i="2"/>
  <c r="O215" i="2"/>
  <c r="N216" i="2"/>
  <c r="O216" i="2"/>
  <c r="N217" i="2"/>
  <c r="O217" i="2"/>
  <c r="N218" i="2"/>
  <c r="O218" i="2"/>
  <c r="N219" i="2"/>
  <c r="O219" i="2"/>
  <c r="N220" i="2"/>
  <c r="O220" i="2"/>
  <c r="N221" i="2"/>
  <c r="O221" i="2"/>
  <c r="N222" i="2"/>
  <c r="O222" i="2"/>
  <c r="N223" i="2"/>
  <c r="O223" i="2"/>
  <c r="N224" i="2"/>
  <c r="O224" i="2"/>
  <c r="N225" i="2"/>
  <c r="O225" i="2"/>
  <c r="N226" i="2"/>
  <c r="O226" i="2"/>
  <c r="N227" i="2"/>
  <c r="O227" i="2"/>
  <c r="N228" i="2"/>
  <c r="O228" i="2"/>
  <c r="N229" i="2"/>
  <c r="O229" i="2"/>
  <c r="N230" i="2"/>
  <c r="O230" i="2"/>
  <c r="N231" i="2"/>
  <c r="O231" i="2"/>
  <c r="N232" i="2"/>
  <c r="O232" i="2"/>
  <c r="N233" i="2"/>
  <c r="O233" i="2"/>
  <c r="N234" i="2"/>
  <c r="O234" i="2"/>
  <c r="N235" i="2"/>
  <c r="O235" i="2"/>
  <c r="N236" i="2"/>
  <c r="O236" i="2"/>
  <c r="N237" i="2"/>
  <c r="O237" i="2"/>
  <c r="N238" i="2"/>
  <c r="O238" i="2"/>
  <c r="N239" i="2"/>
  <c r="O239" i="2"/>
  <c r="N240" i="2"/>
  <c r="O240" i="2"/>
  <c r="N241" i="2"/>
  <c r="O241" i="2"/>
  <c r="N242" i="2"/>
  <c r="O242" i="2"/>
  <c r="N243" i="2"/>
  <c r="O243" i="2"/>
  <c r="N244" i="2"/>
  <c r="O244" i="2"/>
  <c r="N245" i="2"/>
  <c r="O245" i="2"/>
  <c r="N246" i="2"/>
  <c r="O246" i="2"/>
  <c r="N247" i="2"/>
  <c r="O247" i="2"/>
  <c r="N248" i="2"/>
  <c r="O248" i="2"/>
  <c r="N249" i="2"/>
  <c r="O249" i="2"/>
  <c r="N250" i="2"/>
  <c r="O250" i="2"/>
  <c r="N251" i="2"/>
  <c r="O251" i="2"/>
  <c r="N252" i="2"/>
  <c r="O252" i="2"/>
  <c r="N253" i="2"/>
  <c r="O253" i="2"/>
  <c r="N254" i="2"/>
  <c r="O254" i="2"/>
  <c r="N255" i="2"/>
  <c r="O255" i="2"/>
  <c r="N256" i="2"/>
  <c r="O256" i="2"/>
  <c r="N257" i="2"/>
  <c r="O257" i="2"/>
  <c r="N258" i="2"/>
  <c r="O258" i="2"/>
  <c r="N259" i="2"/>
  <c r="O259" i="2"/>
  <c r="N260" i="2"/>
  <c r="O260" i="2"/>
  <c r="N261" i="2"/>
  <c r="O261" i="2"/>
  <c r="N262" i="2"/>
  <c r="O262" i="2"/>
  <c r="N263" i="2"/>
  <c r="O263" i="2"/>
  <c r="N264" i="2"/>
  <c r="O264" i="2"/>
  <c r="N265" i="2"/>
  <c r="O265" i="2"/>
  <c r="N266" i="2"/>
  <c r="O266" i="2"/>
  <c r="N267" i="2"/>
  <c r="O267" i="2"/>
  <c r="N268" i="2"/>
  <c r="O268" i="2"/>
  <c r="N269" i="2"/>
  <c r="O269" i="2"/>
  <c r="N270" i="2"/>
  <c r="O270" i="2"/>
  <c r="N271" i="2"/>
  <c r="O271" i="2"/>
  <c r="N272" i="2"/>
  <c r="O272" i="2"/>
  <c r="N273" i="2"/>
  <c r="O273" i="2"/>
  <c r="N274" i="2"/>
  <c r="O274" i="2"/>
  <c r="N275" i="2"/>
  <c r="O275" i="2"/>
  <c r="N276" i="2"/>
  <c r="O276" i="2"/>
  <c r="N277" i="2"/>
  <c r="O277" i="2"/>
  <c r="N278" i="2"/>
  <c r="O278" i="2"/>
  <c r="N279" i="2"/>
  <c r="O279" i="2"/>
  <c r="N280" i="2"/>
  <c r="O280" i="2"/>
  <c r="N281" i="2"/>
  <c r="O281" i="2"/>
  <c r="N282" i="2"/>
  <c r="O282" i="2"/>
  <c r="N283" i="2"/>
  <c r="O283" i="2"/>
  <c r="N284" i="2"/>
  <c r="O284" i="2"/>
  <c r="N285" i="2"/>
  <c r="O285" i="2"/>
  <c r="N286" i="2"/>
  <c r="O286" i="2"/>
  <c r="N287" i="2"/>
  <c r="O287" i="2"/>
  <c r="N288" i="2"/>
  <c r="O288" i="2"/>
  <c r="N289" i="2"/>
  <c r="O289" i="2"/>
  <c r="N290" i="2"/>
  <c r="O290" i="2"/>
  <c r="N291" i="2"/>
  <c r="O291" i="2"/>
  <c r="N292" i="2"/>
  <c r="O292" i="2"/>
  <c r="N293" i="2"/>
  <c r="O293" i="2"/>
  <c r="N294" i="2"/>
  <c r="O294" i="2"/>
  <c r="N295" i="2"/>
  <c r="O295" i="2"/>
  <c r="N296" i="2"/>
  <c r="O296" i="2"/>
  <c r="N297" i="2"/>
  <c r="O297" i="2"/>
  <c r="N298" i="2"/>
  <c r="O298" i="2"/>
  <c r="N299" i="2"/>
  <c r="O299" i="2"/>
  <c r="N300" i="2"/>
  <c r="O300" i="2"/>
  <c r="N301" i="2"/>
  <c r="O301" i="2"/>
  <c r="N302" i="2"/>
  <c r="O302" i="2"/>
  <c r="N303" i="2"/>
  <c r="O303" i="2"/>
  <c r="N304" i="2"/>
  <c r="O304" i="2"/>
  <c r="N305" i="2"/>
  <c r="O305" i="2"/>
  <c r="N306" i="2"/>
  <c r="O306" i="2"/>
  <c r="N307" i="2"/>
  <c r="O307" i="2"/>
  <c r="N308" i="2"/>
  <c r="O308" i="2"/>
  <c r="N309" i="2"/>
  <c r="O309" i="2"/>
  <c r="N310" i="2"/>
  <c r="O310" i="2"/>
  <c r="N311" i="2"/>
  <c r="O311" i="2"/>
  <c r="N312" i="2"/>
  <c r="O312" i="2"/>
  <c r="N313" i="2"/>
  <c r="O313" i="2"/>
  <c r="N314" i="2"/>
  <c r="O314" i="2"/>
  <c r="N315" i="2"/>
  <c r="O315" i="2"/>
  <c r="N316" i="2"/>
  <c r="O316" i="2"/>
  <c r="N317" i="2"/>
  <c r="O317" i="2"/>
  <c r="N318" i="2"/>
  <c r="O318" i="2"/>
  <c r="N319" i="2"/>
  <c r="O319" i="2"/>
  <c r="N320" i="2"/>
  <c r="O320" i="2"/>
  <c r="N321" i="2"/>
  <c r="O321" i="2"/>
  <c r="N322" i="2"/>
  <c r="O322" i="2"/>
  <c r="N323" i="2"/>
  <c r="O323" i="2"/>
  <c r="N324" i="2"/>
  <c r="O324" i="2"/>
  <c r="N325" i="2"/>
  <c r="O325" i="2"/>
  <c r="N326" i="2"/>
  <c r="O326" i="2"/>
  <c r="N327" i="2"/>
  <c r="O327" i="2"/>
  <c r="N328" i="2"/>
  <c r="O328" i="2"/>
  <c r="N329" i="2"/>
  <c r="O329" i="2"/>
  <c r="N330" i="2"/>
  <c r="O330" i="2"/>
  <c r="N331" i="2"/>
  <c r="O331" i="2"/>
  <c r="N332" i="2"/>
  <c r="O332" i="2"/>
  <c r="N333" i="2"/>
  <c r="O333" i="2"/>
  <c r="N334" i="2"/>
  <c r="O334" i="2"/>
  <c r="N335" i="2"/>
  <c r="O335" i="2"/>
  <c r="N336" i="2"/>
  <c r="O336" i="2"/>
  <c r="N337" i="2"/>
  <c r="O337" i="2"/>
  <c r="N338" i="2"/>
  <c r="O338" i="2"/>
  <c r="N339" i="2"/>
  <c r="O339" i="2"/>
  <c r="N340" i="2"/>
  <c r="O340" i="2"/>
  <c r="N341" i="2"/>
  <c r="O341" i="2"/>
  <c r="N342" i="2"/>
  <c r="O342" i="2"/>
  <c r="N343" i="2"/>
  <c r="O343" i="2"/>
  <c r="N344" i="2"/>
  <c r="O344" i="2"/>
  <c r="N345" i="2"/>
  <c r="O345" i="2"/>
  <c r="N346" i="2"/>
  <c r="O346" i="2"/>
  <c r="N347" i="2"/>
  <c r="O347" i="2"/>
  <c r="N348" i="2"/>
  <c r="O348" i="2"/>
  <c r="N349" i="2"/>
  <c r="O349" i="2"/>
  <c r="N350" i="2"/>
  <c r="O350" i="2"/>
  <c r="N351" i="2"/>
  <c r="O351" i="2"/>
  <c r="N352" i="2"/>
  <c r="O352" i="2"/>
  <c r="N353" i="2"/>
  <c r="O353" i="2"/>
  <c r="N354" i="2"/>
  <c r="O354" i="2"/>
  <c r="N355" i="2"/>
  <c r="O355" i="2"/>
  <c r="N356" i="2"/>
  <c r="O356" i="2"/>
  <c r="N357" i="2"/>
  <c r="O357" i="2"/>
  <c r="N358" i="2"/>
  <c r="O358" i="2"/>
  <c r="N359" i="2"/>
  <c r="O359" i="2"/>
  <c r="N360" i="2"/>
  <c r="O360" i="2"/>
  <c r="N361" i="2"/>
  <c r="O361" i="2"/>
  <c r="N362" i="2"/>
  <c r="O362" i="2"/>
  <c r="N363" i="2"/>
  <c r="O363" i="2"/>
  <c r="N364" i="2"/>
  <c r="O364" i="2"/>
  <c r="N365" i="2"/>
  <c r="O365" i="2"/>
  <c r="N366" i="2"/>
  <c r="O366" i="2"/>
  <c r="N367" i="2"/>
  <c r="O367" i="2"/>
  <c r="N368" i="2"/>
  <c r="O368" i="2"/>
  <c r="N369" i="2"/>
  <c r="O369" i="2"/>
  <c r="N370" i="2"/>
  <c r="O370" i="2"/>
  <c r="N371" i="2"/>
  <c r="O371" i="2"/>
  <c r="N372" i="2"/>
  <c r="O372" i="2"/>
  <c r="N373" i="2"/>
  <c r="O373" i="2"/>
  <c r="N374" i="2"/>
  <c r="O374" i="2"/>
  <c r="N375" i="2"/>
  <c r="O375" i="2"/>
  <c r="N376" i="2"/>
  <c r="O376" i="2"/>
  <c r="N377" i="2"/>
  <c r="O377" i="2"/>
  <c r="N378" i="2"/>
  <c r="O378" i="2"/>
  <c r="N379" i="2"/>
  <c r="O379" i="2"/>
  <c r="N380" i="2"/>
  <c r="O380" i="2"/>
  <c r="N381" i="2"/>
  <c r="O381" i="2"/>
  <c r="N382" i="2"/>
  <c r="O382" i="2"/>
  <c r="N383" i="2"/>
  <c r="O383" i="2"/>
  <c r="N384" i="2"/>
  <c r="O384" i="2"/>
  <c r="N385" i="2"/>
  <c r="O385" i="2"/>
  <c r="N386" i="2"/>
  <c r="O386" i="2"/>
  <c r="N387" i="2"/>
  <c r="O387" i="2"/>
  <c r="N388" i="2"/>
  <c r="O388" i="2"/>
  <c r="N389" i="2"/>
  <c r="O389" i="2"/>
  <c r="N390" i="2"/>
  <c r="O390" i="2"/>
  <c r="N391" i="2"/>
  <c r="O391" i="2"/>
  <c r="N392" i="2"/>
  <c r="O392" i="2"/>
  <c r="N393" i="2"/>
  <c r="O393" i="2"/>
  <c r="N394" i="2"/>
  <c r="O394" i="2"/>
  <c r="N395" i="2"/>
  <c r="O395" i="2"/>
  <c r="N396" i="2"/>
  <c r="O396" i="2"/>
  <c r="N397" i="2"/>
  <c r="O397" i="2"/>
  <c r="N398" i="2"/>
  <c r="O398" i="2"/>
  <c r="N399" i="2"/>
  <c r="O399" i="2"/>
  <c r="N400" i="2"/>
  <c r="O400" i="2"/>
  <c r="N401" i="2"/>
  <c r="O401" i="2"/>
  <c r="N402" i="2"/>
  <c r="O402" i="2"/>
  <c r="N403" i="2"/>
  <c r="O403" i="2"/>
  <c r="N404" i="2"/>
  <c r="O404" i="2"/>
  <c r="N405" i="2"/>
  <c r="O405" i="2"/>
  <c r="N406" i="2"/>
  <c r="O406" i="2"/>
  <c r="N407" i="2"/>
  <c r="O407" i="2"/>
  <c r="N408" i="2"/>
  <c r="O408" i="2"/>
  <c r="N409" i="2"/>
  <c r="O409" i="2"/>
  <c r="N410" i="2"/>
  <c r="O410" i="2"/>
  <c r="N411" i="2"/>
  <c r="O411" i="2"/>
  <c r="N412" i="2"/>
  <c r="O412" i="2"/>
  <c r="N413" i="2"/>
  <c r="O413" i="2"/>
  <c r="N414" i="2"/>
  <c r="O414" i="2"/>
  <c r="N415" i="2"/>
  <c r="O415" i="2"/>
  <c r="N416" i="2"/>
  <c r="O416" i="2"/>
  <c r="N417" i="2"/>
  <c r="O417" i="2"/>
  <c r="N418" i="2"/>
  <c r="O418" i="2"/>
  <c r="N419" i="2"/>
  <c r="O419" i="2"/>
  <c r="N420" i="2"/>
  <c r="O420" i="2"/>
  <c r="N421" i="2"/>
  <c r="O421" i="2"/>
  <c r="N422" i="2"/>
  <c r="O422" i="2"/>
  <c r="N423" i="2"/>
  <c r="O423" i="2"/>
  <c r="N424" i="2"/>
  <c r="O424" i="2"/>
  <c r="N425" i="2"/>
  <c r="O425" i="2"/>
  <c r="N426" i="2"/>
  <c r="O426" i="2"/>
  <c r="N427" i="2"/>
  <c r="O427" i="2"/>
  <c r="N428" i="2"/>
  <c r="O428" i="2"/>
  <c r="N429" i="2"/>
  <c r="O429" i="2"/>
  <c r="N430" i="2"/>
  <c r="O430" i="2"/>
  <c r="N431" i="2"/>
  <c r="O431" i="2"/>
  <c r="N432" i="2"/>
  <c r="O432" i="2"/>
  <c r="N433" i="2"/>
  <c r="O433" i="2"/>
  <c r="N434" i="2"/>
  <c r="O434" i="2"/>
  <c r="N435" i="2"/>
  <c r="O435" i="2"/>
  <c r="N436" i="2"/>
  <c r="O436" i="2"/>
  <c r="N437" i="2"/>
  <c r="O437" i="2"/>
  <c r="N438" i="2"/>
  <c r="O438" i="2"/>
  <c r="N439" i="2"/>
  <c r="O439" i="2"/>
  <c r="N440" i="2"/>
  <c r="O440" i="2"/>
  <c r="N441" i="2"/>
  <c r="O441" i="2"/>
  <c r="N442" i="2"/>
  <c r="O442" i="2"/>
  <c r="N443" i="2"/>
  <c r="O443" i="2"/>
  <c r="N444" i="2"/>
  <c r="O444" i="2"/>
  <c r="N445" i="2"/>
  <c r="O445" i="2"/>
  <c r="N446" i="2"/>
  <c r="O446" i="2"/>
  <c r="N447" i="2"/>
  <c r="O447" i="2"/>
  <c r="N448" i="2"/>
  <c r="O448" i="2"/>
  <c r="N449" i="2"/>
  <c r="O449" i="2"/>
  <c r="N450" i="2"/>
  <c r="O450" i="2"/>
  <c r="N451" i="2"/>
  <c r="O451" i="2"/>
  <c r="N452" i="2"/>
  <c r="O452" i="2"/>
  <c r="N453" i="2"/>
  <c r="O453" i="2"/>
  <c r="N454" i="2"/>
  <c r="O454" i="2"/>
  <c r="N455" i="2"/>
  <c r="O455" i="2"/>
  <c r="N456" i="2"/>
  <c r="O456" i="2"/>
  <c r="N457" i="2"/>
  <c r="O457" i="2"/>
  <c r="N458" i="2"/>
  <c r="O458" i="2"/>
  <c r="N459" i="2"/>
  <c r="O459" i="2"/>
  <c r="N460" i="2"/>
  <c r="O460" i="2"/>
  <c r="N461" i="2"/>
  <c r="O461" i="2"/>
  <c r="N462" i="2"/>
  <c r="O462" i="2"/>
  <c r="N463" i="2"/>
  <c r="O463" i="2"/>
  <c r="N464" i="2"/>
  <c r="O464" i="2"/>
  <c r="N465" i="2"/>
  <c r="O465" i="2"/>
  <c r="N466" i="2"/>
  <c r="O466" i="2"/>
  <c r="N467" i="2"/>
  <c r="O467" i="2"/>
  <c r="N468" i="2"/>
  <c r="O468" i="2"/>
  <c r="N469" i="2"/>
  <c r="O469" i="2"/>
  <c r="N470" i="2"/>
  <c r="O470" i="2"/>
  <c r="N471" i="2"/>
  <c r="O471" i="2"/>
  <c r="N472" i="2"/>
  <c r="O472" i="2"/>
  <c r="N473" i="2"/>
  <c r="O473" i="2"/>
  <c r="N474" i="2"/>
  <c r="O474" i="2"/>
  <c r="N475" i="2"/>
  <c r="O475" i="2"/>
  <c r="N476" i="2"/>
  <c r="O476" i="2"/>
  <c r="N477" i="2"/>
  <c r="O477" i="2"/>
  <c r="N478" i="2"/>
  <c r="O478" i="2"/>
  <c r="N479" i="2"/>
  <c r="O479" i="2"/>
  <c r="N480" i="2"/>
  <c r="O480" i="2"/>
  <c r="N481" i="2"/>
  <c r="O481" i="2"/>
  <c r="N482" i="2"/>
  <c r="O482" i="2"/>
  <c r="N483" i="2"/>
  <c r="O483" i="2"/>
  <c r="N484" i="2"/>
  <c r="O484" i="2"/>
  <c r="N485" i="2"/>
  <c r="O485" i="2"/>
  <c r="N486" i="2"/>
  <c r="O486" i="2"/>
  <c r="N487" i="2"/>
  <c r="O487" i="2"/>
  <c r="N488" i="2"/>
  <c r="O488" i="2"/>
  <c r="N489" i="2"/>
  <c r="O489" i="2"/>
  <c r="N490" i="2"/>
  <c r="O490" i="2"/>
  <c r="N491" i="2"/>
  <c r="O491" i="2"/>
  <c r="N492" i="2"/>
  <c r="O492" i="2"/>
  <c r="N493" i="2"/>
  <c r="O493" i="2"/>
  <c r="N494" i="2"/>
  <c r="O494" i="2"/>
  <c r="N495" i="2"/>
  <c r="O495" i="2"/>
  <c r="N496" i="2"/>
  <c r="O496" i="2"/>
  <c r="N497" i="2"/>
  <c r="O497" i="2"/>
  <c r="N498" i="2"/>
  <c r="O498" i="2"/>
  <c r="N499" i="2"/>
  <c r="O499" i="2"/>
  <c r="N500" i="2"/>
  <c r="O500" i="2"/>
  <c r="N501" i="2"/>
  <c r="O501" i="2"/>
  <c r="N502" i="2"/>
  <c r="O502" i="2"/>
  <c r="N503" i="2"/>
  <c r="O503" i="2"/>
  <c r="N504" i="2"/>
  <c r="O504" i="2"/>
  <c r="N505" i="2"/>
  <c r="O505" i="2"/>
  <c r="N506" i="2"/>
  <c r="O506" i="2"/>
  <c r="N507" i="2"/>
  <c r="O507" i="2"/>
  <c r="N508" i="2"/>
  <c r="O508" i="2"/>
  <c r="N509" i="2"/>
  <c r="O509" i="2"/>
  <c r="N510" i="2"/>
  <c r="O510" i="2"/>
  <c r="N511" i="2"/>
  <c r="O511" i="2"/>
  <c r="N512" i="2"/>
  <c r="O512" i="2"/>
  <c r="N513" i="2"/>
  <c r="O513" i="2"/>
  <c r="N514" i="2"/>
  <c r="O514" i="2"/>
  <c r="N515" i="2"/>
  <c r="O515" i="2"/>
  <c r="N516" i="2"/>
  <c r="O516" i="2"/>
  <c r="N517" i="2"/>
  <c r="O517" i="2"/>
  <c r="N518" i="2"/>
  <c r="O518" i="2"/>
  <c r="N519" i="2"/>
  <c r="O519" i="2"/>
  <c r="N520" i="2"/>
  <c r="O520" i="2"/>
  <c r="N521" i="2"/>
  <c r="O521" i="2"/>
  <c r="N522" i="2"/>
  <c r="O522" i="2"/>
  <c r="N523" i="2"/>
  <c r="O523" i="2"/>
  <c r="N524" i="2"/>
  <c r="O524" i="2"/>
  <c r="N525" i="2"/>
  <c r="O525" i="2"/>
  <c r="N526" i="2"/>
  <c r="O526" i="2"/>
  <c r="N527" i="2"/>
  <c r="O527" i="2"/>
  <c r="N528" i="2"/>
  <c r="O528" i="2"/>
  <c r="N529" i="2"/>
  <c r="O529" i="2"/>
  <c r="N530" i="2"/>
  <c r="O530" i="2"/>
  <c r="N531" i="2"/>
  <c r="O531" i="2"/>
  <c r="N532" i="2"/>
  <c r="O532" i="2"/>
  <c r="N533" i="2"/>
  <c r="O533" i="2"/>
  <c r="N534" i="2"/>
  <c r="O534" i="2"/>
  <c r="N535" i="2"/>
  <c r="O535" i="2"/>
  <c r="N536" i="2"/>
  <c r="O536" i="2"/>
  <c r="N537" i="2"/>
  <c r="O537" i="2"/>
  <c r="N538" i="2"/>
  <c r="O538" i="2"/>
  <c r="N539" i="2"/>
  <c r="O539" i="2"/>
  <c r="N540" i="2"/>
  <c r="O540" i="2"/>
  <c r="N541" i="2"/>
  <c r="O541" i="2"/>
  <c r="N542" i="2"/>
  <c r="O542" i="2"/>
  <c r="N543" i="2"/>
  <c r="O543" i="2"/>
  <c r="N544" i="2"/>
  <c r="O544" i="2"/>
  <c r="N545" i="2"/>
  <c r="O545" i="2"/>
  <c r="N546" i="2"/>
  <c r="O546" i="2"/>
  <c r="N547" i="2"/>
  <c r="O547" i="2"/>
  <c r="N548" i="2"/>
  <c r="O548" i="2"/>
  <c r="N549" i="2"/>
  <c r="O549" i="2"/>
  <c r="N550" i="2"/>
  <c r="O550" i="2"/>
  <c r="N551" i="2"/>
  <c r="O551" i="2"/>
  <c r="N552" i="2"/>
  <c r="O552" i="2"/>
  <c r="N553" i="2"/>
  <c r="O553" i="2"/>
  <c r="N554" i="2"/>
  <c r="O554" i="2"/>
  <c r="N555" i="2"/>
  <c r="O555" i="2"/>
  <c r="N556" i="2"/>
  <c r="O556" i="2"/>
  <c r="N557" i="2"/>
  <c r="O557" i="2"/>
  <c r="N558" i="2"/>
  <c r="O558" i="2"/>
  <c r="N559" i="2"/>
  <c r="O559" i="2"/>
  <c r="N560" i="2"/>
  <c r="O560" i="2"/>
  <c r="N561" i="2"/>
  <c r="O561" i="2"/>
  <c r="N562" i="2"/>
  <c r="O562" i="2"/>
  <c r="N563" i="2"/>
  <c r="O563" i="2"/>
  <c r="N564" i="2"/>
  <c r="O564" i="2"/>
  <c r="N565" i="2"/>
  <c r="O565" i="2"/>
  <c r="N566" i="2"/>
  <c r="O566" i="2"/>
  <c r="N567" i="2"/>
  <c r="O567" i="2"/>
  <c r="N568" i="2"/>
  <c r="O568" i="2"/>
  <c r="N569" i="2"/>
  <c r="O569" i="2"/>
  <c r="N570" i="2"/>
  <c r="O570" i="2"/>
  <c r="N571" i="2"/>
  <c r="O571" i="2"/>
  <c r="N572" i="2"/>
  <c r="O572" i="2"/>
  <c r="N573" i="2"/>
  <c r="O573" i="2"/>
  <c r="N574" i="2"/>
  <c r="O574" i="2"/>
  <c r="N575" i="2"/>
  <c r="O575" i="2"/>
  <c r="N576" i="2"/>
  <c r="O576" i="2"/>
  <c r="N577" i="2"/>
  <c r="O577" i="2"/>
  <c r="N578" i="2"/>
  <c r="O578" i="2"/>
  <c r="N579" i="2"/>
  <c r="O579" i="2"/>
  <c r="N580" i="2"/>
  <c r="O580" i="2"/>
  <c r="N581" i="2"/>
  <c r="O581" i="2"/>
  <c r="N582" i="2"/>
  <c r="O582" i="2"/>
  <c r="N583" i="2"/>
  <c r="O583" i="2"/>
  <c r="N584" i="2"/>
  <c r="O584" i="2"/>
  <c r="N585" i="2"/>
  <c r="O585" i="2"/>
  <c r="N586" i="2"/>
  <c r="O586" i="2"/>
  <c r="N587" i="2"/>
  <c r="O587" i="2"/>
  <c r="N588" i="2"/>
  <c r="O588" i="2"/>
  <c r="N589" i="2"/>
  <c r="O589" i="2"/>
  <c r="N590" i="2"/>
  <c r="O590" i="2"/>
  <c r="N591" i="2"/>
  <c r="O591" i="2"/>
  <c r="N592" i="2"/>
  <c r="O592" i="2"/>
  <c r="N593" i="2"/>
  <c r="O593" i="2"/>
  <c r="N594" i="2"/>
  <c r="O594" i="2"/>
  <c r="N595" i="2"/>
  <c r="O595" i="2"/>
  <c r="N596" i="2"/>
  <c r="O596" i="2"/>
  <c r="N597" i="2"/>
  <c r="O597" i="2"/>
  <c r="N598" i="2"/>
  <c r="O598" i="2"/>
  <c r="N599" i="2"/>
  <c r="O599" i="2"/>
  <c r="N600" i="2"/>
  <c r="O600" i="2"/>
  <c r="N601" i="2"/>
  <c r="O601" i="2"/>
  <c r="N602" i="2"/>
  <c r="O602" i="2"/>
  <c r="N603" i="2"/>
  <c r="O603" i="2"/>
  <c r="N604" i="2"/>
  <c r="O604" i="2"/>
  <c r="N605" i="2"/>
  <c r="O605" i="2"/>
  <c r="N606" i="2"/>
  <c r="O606" i="2"/>
  <c r="N607" i="2"/>
  <c r="O607" i="2"/>
  <c r="N608" i="2"/>
  <c r="O608" i="2"/>
  <c r="N609" i="2"/>
  <c r="O609" i="2"/>
  <c r="N610" i="2"/>
  <c r="O610" i="2"/>
  <c r="N611" i="2"/>
  <c r="O611" i="2"/>
  <c r="N612" i="2"/>
  <c r="O612" i="2"/>
  <c r="N613" i="2"/>
  <c r="O613" i="2"/>
  <c r="N614" i="2"/>
  <c r="O614" i="2"/>
  <c r="N615" i="2"/>
  <c r="O615" i="2"/>
  <c r="N616" i="2"/>
  <c r="O616" i="2"/>
  <c r="N617" i="2"/>
  <c r="O617" i="2"/>
  <c r="N618" i="2"/>
  <c r="O618" i="2"/>
  <c r="N619" i="2"/>
  <c r="O619" i="2"/>
  <c r="N620" i="2"/>
  <c r="O620" i="2"/>
  <c r="N621" i="2"/>
  <c r="O621" i="2"/>
  <c r="N622" i="2"/>
  <c r="O622" i="2"/>
  <c r="N623" i="2"/>
  <c r="O623" i="2"/>
  <c r="N624" i="2"/>
  <c r="O624" i="2"/>
  <c r="N625" i="2"/>
  <c r="O625" i="2"/>
  <c r="N626" i="2"/>
  <c r="O626" i="2"/>
  <c r="N627" i="2"/>
  <c r="O627" i="2"/>
  <c r="N628" i="2"/>
  <c r="O628" i="2"/>
  <c r="N629" i="2"/>
  <c r="O629" i="2"/>
  <c r="N630" i="2"/>
  <c r="O630" i="2"/>
  <c r="N631" i="2"/>
  <c r="O631" i="2"/>
  <c r="N632" i="2"/>
  <c r="O632" i="2"/>
  <c r="N633" i="2"/>
  <c r="O633" i="2"/>
  <c r="N634" i="2"/>
  <c r="O634" i="2"/>
  <c r="N635" i="2"/>
  <c r="O635" i="2"/>
  <c r="N636" i="2"/>
  <c r="O636" i="2"/>
  <c r="N637" i="2"/>
  <c r="O637" i="2"/>
  <c r="N638" i="2"/>
  <c r="O638" i="2"/>
  <c r="N639" i="2"/>
  <c r="O639" i="2"/>
  <c r="N640" i="2"/>
  <c r="O640" i="2"/>
  <c r="N641" i="2"/>
  <c r="O641" i="2"/>
  <c r="N642" i="2"/>
  <c r="O642" i="2"/>
  <c r="N643" i="2"/>
  <c r="O643" i="2"/>
  <c r="N644" i="2"/>
  <c r="O644" i="2"/>
  <c r="N645" i="2"/>
  <c r="O645" i="2"/>
  <c r="N646" i="2"/>
  <c r="O646" i="2"/>
  <c r="N647" i="2"/>
  <c r="O647" i="2"/>
  <c r="N648" i="2"/>
  <c r="O648" i="2"/>
  <c r="N649" i="2"/>
  <c r="O649" i="2"/>
  <c r="N650" i="2"/>
  <c r="O650" i="2"/>
  <c r="N651" i="2"/>
  <c r="O651" i="2"/>
  <c r="N652" i="2"/>
  <c r="O652" i="2"/>
  <c r="N653" i="2"/>
  <c r="O653" i="2"/>
  <c r="N654" i="2"/>
  <c r="O654" i="2"/>
  <c r="N655" i="2"/>
  <c r="O655" i="2"/>
  <c r="N656" i="2"/>
  <c r="O656" i="2"/>
  <c r="N657" i="2"/>
  <c r="O657" i="2"/>
  <c r="N658" i="2"/>
  <c r="O658" i="2"/>
  <c r="N659" i="2"/>
  <c r="O659" i="2"/>
  <c r="N660" i="2"/>
  <c r="O660" i="2"/>
  <c r="N661" i="2"/>
  <c r="O661" i="2"/>
  <c r="N662" i="2"/>
  <c r="O662" i="2"/>
  <c r="N663" i="2"/>
  <c r="O663" i="2"/>
  <c r="N664" i="2"/>
  <c r="O664" i="2"/>
  <c r="N665" i="2"/>
  <c r="O665" i="2"/>
  <c r="N666" i="2"/>
  <c r="O666" i="2"/>
  <c r="N667" i="2"/>
  <c r="O667" i="2"/>
  <c r="N668" i="2"/>
  <c r="O668" i="2"/>
  <c r="N669" i="2"/>
  <c r="O669" i="2"/>
  <c r="N670" i="2"/>
  <c r="O670" i="2"/>
  <c r="N671" i="2"/>
  <c r="O671" i="2"/>
  <c r="N672" i="2"/>
  <c r="O672" i="2"/>
  <c r="N673" i="2"/>
  <c r="O673" i="2"/>
  <c r="N674" i="2"/>
  <c r="O674" i="2"/>
  <c r="N675" i="2"/>
  <c r="O675" i="2"/>
  <c r="N676" i="2"/>
  <c r="O676" i="2"/>
  <c r="N677" i="2"/>
  <c r="O677" i="2"/>
  <c r="N678" i="2"/>
  <c r="O678" i="2"/>
  <c r="N679" i="2"/>
  <c r="O679" i="2"/>
  <c r="N680" i="2"/>
  <c r="O680" i="2"/>
  <c r="N681" i="2"/>
  <c r="O681" i="2"/>
  <c r="N682" i="2"/>
  <c r="O682" i="2"/>
  <c r="N683" i="2"/>
  <c r="O683" i="2"/>
  <c r="N684" i="2"/>
  <c r="O684" i="2"/>
  <c r="N685" i="2"/>
  <c r="O685" i="2"/>
  <c r="N686" i="2"/>
  <c r="O686" i="2"/>
  <c r="N687" i="2"/>
  <c r="O687" i="2"/>
  <c r="N688" i="2"/>
  <c r="O688" i="2"/>
  <c r="N689" i="2"/>
  <c r="O689" i="2"/>
  <c r="N690" i="2"/>
  <c r="O690" i="2"/>
  <c r="N691" i="2"/>
  <c r="O691" i="2"/>
  <c r="N692" i="2"/>
  <c r="O692" i="2"/>
  <c r="N693" i="2"/>
  <c r="O693" i="2"/>
  <c r="N694" i="2"/>
  <c r="O694" i="2"/>
  <c r="N695" i="2"/>
  <c r="O695" i="2"/>
  <c r="N696" i="2"/>
  <c r="O696" i="2"/>
  <c r="N697" i="2"/>
  <c r="O697" i="2"/>
  <c r="N698" i="2"/>
  <c r="O698" i="2"/>
  <c r="N699" i="2"/>
  <c r="O699" i="2"/>
  <c r="N700" i="2"/>
  <c r="O700" i="2"/>
  <c r="N701" i="2"/>
  <c r="O701" i="2"/>
  <c r="N702" i="2"/>
  <c r="O702" i="2"/>
  <c r="N703" i="2"/>
  <c r="O703" i="2"/>
  <c r="N704" i="2"/>
  <c r="O704" i="2"/>
  <c r="N705" i="2"/>
  <c r="O705" i="2"/>
  <c r="N706" i="2"/>
  <c r="O706" i="2"/>
  <c r="N707" i="2"/>
  <c r="O707" i="2"/>
  <c r="N708" i="2"/>
  <c r="O708" i="2"/>
  <c r="N709" i="2"/>
  <c r="O709" i="2"/>
  <c r="N710" i="2"/>
  <c r="O710" i="2"/>
  <c r="N711" i="2"/>
  <c r="O711" i="2"/>
  <c r="N712" i="2"/>
  <c r="O712" i="2"/>
  <c r="N713" i="2"/>
  <c r="O713" i="2"/>
  <c r="N714" i="2"/>
  <c r="O714" i="2"/>
  <c r="N715" i="2"/>
  <c r="O715" i="2"/>
  <c r="N716" i="2"/>
  <c r="O716" i="2"/>
  <c r="N717" i="2"/>
  <c r="O717" i="2"/>
  <c r="N718" i="2"/>
  <c r="O718" i="2"/>
  <c r="N719" i="2"/>
  <c r="O719" i="2"/>
  <c r="N720" i="2"/>
  <c r="O720" i="2"/>
  <c r="N721" i="2"/>
  <c r="O721" i="2"/>
  <c r="N722" i="2"/>
  <c r="O722" i="2"/>
  <c r="N723" i="2"/>
  <c r="O723" i="2"/>
  <c r="N724" i="2"/>
  <c r="O724" i="2"/>
  <c r="N725" i="2"/>
  <c r="O725" i="2"/>
  <c r="N726" i="2"/>
  <c r="O726" i="2"/>
  <c r="N727" i="2"/>
  <c r="O727" i="2"/>
  <c r="N728" i="2"/>
  <c r="O728" i="2"/>
  <c r="N729" i="2"/>
  <c r="O729" i="2"/>
  <c r="N730" i="2"/>
  <c r="O730" i="2"/>
  <c r="N731" i="2"/>
  <c r="O731" i="2"/>
  <c r="N732" i="2"/>
  <c r="O732" i="2"/>
  <c r="N733" i="2"/>
  <c r="O733" i="2"/>
  <c r="N734" i="2"/>
  <c r="O734" i="2"/>
  <c r="N735" i="2"/>
  <c r="O735" i="2"/>
  <c r="N736" i="2"/>
  <c r="O736" i="2"/>
  <c r="N737" i="2"/>
  <c r="O737" i="2"/>
  <c r="N738" i="2"/>
  <c r="O738" i="2"/>
  <c r="N739" i="2"/>
  <c r="O739" i="2"/>
  <c r="N740" i="2"/>
  <c r="O740" i="2"/>
  <c r="N741" i="2"/>
  <c r="O741" i="2"/>
  <c r="N742" i="2"/>
  <c r="O742" i="2"/>
  <c r="N743" i="2"/>
  <c r="O743" i="2"/>
  <c r="N744" i="2"/>
  <c r="O744" i="2"/>
  <c r="N745" i="2"/>
  <c r="O745" i="2"/>
  <c r="N746" i="2"/>
  <c r="O746" i="2"/>
  <c r="N747" i="2"/>
  <c r="O747" i="2"/>
  <c r="N748" i="2"/>
  <c r="O748" i="2"/>
  <c r="N749" i="2"/>
  <c r="O749" i="2"/>
  <c r="N750" i="2"/>
  <c r="O750" i="2"/>
  <c r="N751" i="2"/>
  <c r="O751" i="2"/>
  <c r="N752" i="2"/>
  <c r="O752" i="2"/>
  <c r="N753" i="2"/>
  <c r="O753" i="2"/>
  <c r="N754" i="2"/>
  <c r="O754" i="2"/>
  <c r="N755" i="2"/>
  <c r="O755" i="2"/>
  <c r="N756" i="2"/>
  <c r="O756" i="2"/>
  <c r="N757" i="2"/>
  <c r="O757" i="2"/>
  <c r="N758" i="2"/>
  <c r="O758" i="2"/>
  <c r="N759" i="2"/>
  <c r="O759" i="2"/>
  <c r="N760" i="2"/>
  <c r="O760" i="2"/>
  <c r="N761" i="2"/>
  <c r="O761" i="2"/>
  <c r="N762" i="2"/>
  <c r="O762" i="2"/>
  <c r="N763" i="2"/>
  <c r="O763" i="2"/>
  <c r="N764" i="2"/>
  <c r="O764" i="2"/>
  <c r="N765" i="2"/>
  <c r="O765" i="2"/>
  <c r="N766" i="2"/>
  <c r="O766" i="2"/>
  <c r="N767" i="2"/>
  <c r="O767" i="2"/>
  <c r="N768" i="2"/>
  <c r="O768" i="2"/>
  <c r="N769" i="2"/>
  <c r="O769" i="2"/>
  <c r="N770" i="2"/>
  <c r="O770" i="2"/>
  <c r="N771" i="2"/>
  <c r="O771" i="2"/>
  <c r="N772" i="2"/>
  <c r="O772" i="2"/>
  <c r="N773" i="2"/>
  <c r="O773" i="2"/>
  <c r="N774" i="2"/>
  <c r="O774" i="2"/>
  <c r="N775" i="2"/>
  <c r="O775" i="2"/>
  <c r="N776" i="2"/>
  <c r="O776" i="2"/>
  <c r="N777" i="2"/>
  <c r="O777" i="2"/>
  <c r="N778" i="2"/>
  <c r="O778" i="2"/>
  <c r="N779" i="2"/>
  <c r="O779" i="2"/>
  <c r="N780" i="2"/>
  <c r="O780" i="2"/>
  <c r="N781" i="2"/>
  <c r="O781" i="2"/>
  <c r="N782" i="2"/>
  <c r="O782" i="2"/>
  <c r="N783" i="2"/>
  <c r="O783" i="2"/>
  <c r="N784" i="2"/>
  <c r="O784" i="2"/>
  <c r="N785" i="2"/>
  <c r="O785" i="2"/>
  <c r="N786" i="2"/>
  <c r="O786" i="2"/>
  <c r="N787" i="2"/>
  <c r="O787" i="2"/>
  <c r="N788" i="2"/>
  <c r="O788" i="2"/>
  <c r="N789" i="2"/>
  <c r="O789" i="2"/>
  <c r="N790" i="2"/>
  <c r="O790" i="2"/>
  <c r="N791" i="2"/>
  <c r="O791" i="2"/>
  <c r="N792" i="2"/>
  <c r="O792" i="2"/>
  <c r="N793" i="2"/>
  <c r="O793" i="2"/>
  <c r="N794" i="2"/>
  <c r="O794" i="2"/>
  <c r="N795" i="2"/>
  <c r="O795" i="2"/>
  <c r="N796" i="2"/>
  <c r="O796" i="2"/>
  <c r="N797" i="2"/>
  <c r="O797" i="2"/>
  <c r="N798" i="2"/>
  <c r="O798" i="2"/>
  <c r="N799" i="2"/>
  <c r="O799" i="2"/>
  <c r="N800" i="2"/>
  <c r="O800" i="2"/>
  <c r="N801" i="2"/>
  <c r="O801" i="2"/>
  <c r="N802" i="2"/>
  <c r="O802" i="2"/>
  <c r="N803" i="2"/>
  <c r="O803" i="2"/>
  <c r="N804" i="2"/>
  <c r="O804" i="2"/>
  <c r="N805" i="2"/>
  <c r="O805" i="2"/>
  <c r="N806" i="2"/>
  <c r="O806" i="2"/>
  <c r="N807" i="2"/>
  <c r="O807" i="2"/>
  <c r="N808" i="2"/>
  <c r="O808" i="2"/>
  <c r="N809" i="2"/>
  <c r="O809" i="2"/>
  <c r="N810" i="2"/>
  <c r="O810" i="2"/>
  <c r="N811" i="2"/>
  <c r="O811" i="2"/>
  <c r="N812" i="2"/>
  <c r="O812" i="2"/>
  <c r="N813" i="2"/>
  <c r="O813" i="2"/>
  <c r="N814" i="2"/>
  <c r="O814" i="2"/>
  <c r="N815" i="2"/>
  <c r="O815" i="2"/>
  <c r="N816" i="2"/>
  <c r="O816" i="2"/>
  <c r="N817" i="2"/>
  <c r="O817" i="2"/>
  <c r="N818" i="2"/>
  <c r="O818" i="2"/>
  <c r="N819" i="2"/>
  <c r="O819" i="2"/>
  <c r="N820" i="2"/>
  <c r="O820" i="2"/>
  <c r="N821" i="2"/>
  <c r="O821" i="2"/>
  <c r="N822" i="2"/>
  <c r="O822" i="2"/>
  <c r="N823" i="2"/>
  <c r="O823" i="2"/>
  <c r="N824" i="2"/>
  <c r="O824" i="2"/>
  <c r="N825" i="2"/>
  <c r="O825" i="2"/>
  <c r="N826" i="2"/>
  <c r="O826" i="2"/>
  <c r="N827" i="2"/>
  <c r="O827" i="2"/>
  <c r="N828" i="2"/>
  <c r="O828" i="2"/>
  <c r="N829" i="2"/>
  <c r="O829" i="2"/>
  <c r="N830" i="2"/>
  <c r="O830" i="2"/>
  <c r="N831" i="2"/>
  <c r="O831" i="2"/>
  <c r="N832" i="2"/>
  <c r="O832" i="2"/>
  <c r="N833" i="2"/>
  <c r="O833" i="2"/>
  <c r="N834" i="2"/>
  <c r="O834" i="2"/>
  <c r="N835" i="2"/>
  <c r="O835" i="2"/>
  <c r="N836" i="2"/>
  <c r="O836" i="2"/>
  <c r="N837" i="2"/>
  <c r="O837" i="2"/>
  <c r="N838" i="2"/>
  <c r="O838" i="2"/>
  <c r="N839" i="2"/>
  <c r="O839" i="2"/>
  <c r="N840" i="2"/>
  <c r="O840" i="2"/>
  <c r="N841" i="2"/>
  <c r="O841" i="2"/>
  <c r="N842" i="2"/>
  <c r="O842" i="2"/>
  <c r="N843" i="2"/>
  <c r="O843" i="2"/>
  <c r="N844" i="2"/>
  <c r="O844" i="2"/>
  <c r="N845" i="2"/>
  <c r="O845" i="2"/>
  <c r="N846" i="2"/>
  <c r="O846" i="2"/>
  <c r="N847" i="2"/>
  <c r="O847" i="2"/>
  <c r="N848" i="2"/>
  <c r="O848" i="2"/>
  <c r="N849" i="2"/>
  <c r="O849" i="2"/>
  <c r="N850" i="2"/>
  <c r="O850" i="2"/>
  <c r="N851" i="2"/>
  <c r="O851" i="2"/>
  <c r="N852" i="2"/>
  <c r="O852" i="2"/>
  <c r="N853" i="2"/>
  <c r="O853" i="2"/>
  <c r="N854" i="2"/>
  <c r="O854" i="2"/>
  <c r="N855" i="2"/>
  <c r="O855" i="2"/>
  <c r="N856" i="2"/>
  <c r="O856" i="2"/>
  <c r="N857" i="2"/>
  <c r="O857" i="2"/>
  <c r="N858" i="2"/>
  <c r="O858" i="2"/>
  <c r="N859" i="2"/>
  <c r="O859" i="2"/>
  <c r="N860" i="2"/>
  <c r="O860" i="2"/>
  <c r="N861" i="2"/>
  <c r="O861" i="2"/>
  <c r="N862" i="2"/>
  <c r="O862" i="2"/>
  <c r="N863" i="2"/>
  <c r="O863" i="2"/>
  <c r="N864" i="2"/>
  <c r="O864" i="2"/>
  <c r="N865" i="2"/>
  <c r="O865" i="2"/>
  <c r="N866" i="2"/>
  <c r="O866" i="2"/>
  <c r="N867" i="2"/>
  <c r="O867" i="2"/>
  <c r="N868" i="2"/>
  <c r="O868" i="2"/>
  <c r="N869" i="2"/>
  <c r="O869" i="2"/>
  <c r="N870" i="2"/>
  <c r="O870" i="2"/>
  <c r="N871" i="2"/>
  <c r="O871" i="2"/>
  <c r="N872" i="2"/>
  <c r="O872" i="2"/>
  <c r="N873" i="2"/>
  <c r="O873" i="2"/>
  <c r="N874" i="2"/>
  <c r="O874" i="2"/>
  <c r="N875" i="2"/>
  <c r="O875" i="2"/>
  <c r="N876" i="2"/>
  <c r="O876" i="2"/>
  <c r="N877" i="2"/>
  <c r="O877" i="2"/>
  <c r="N878" i="2"/>
  <c r="O878" i="2"/>
  <c r="N879" i="2"/>
  <c r="O879" i="2"/>
  <c r="N880" i="2"/>
  <c r="O880" i="2"/>
  <c r="N881" i="2"/>
  <c r="O881" i="2"/>
  <c r="N882" i="2"/>
  <c r="O882" i="2"/>
  <c r="N883" i="2"/>
  <c r="O883" i="2"/>
  <c r="N884" i="2"/>
  <c r="O884" i="2"/>
  <c r="N885" i="2"/>
  <c r="O885" i="2"/>
  <c r="N886" i="2"/>
  <c r="O886" i="2"/>
  <c r="N887" i="2"/>
  <c r="O887" i="2"/>
  <c r="N888" i="2"/>
  <c r="O888" i="2"/>
  <c r="N889" i="2"/>
  <c r="O889" i="2"/>
  <c r="N890" i="2"/>
  <c r="O890" i="2"/>
  <c r="N891" i="2"/>
  <c r="O891" i="2"/>
  <c r="N892" i="2"/>
  <c r="O892" i="2"/>
  <c r="N893" i="2"/>
  <c r="O893" i="2"/>
  <c r="N894" i="2"/>
  <c r="O894" i="2"/>
  <c r="N895" i="2"/>
  <c r="O895" i="2"/>
  <c r="N896" i="2"/>
  <c r="O896" i="2"/>
  <c r="N897" i="2"/>
  <c r="O897" i="2"/>
  <c r="N898" i="2"/>
  <c r="O898" i="2"/>
  <c r="N899" i="2"/>
  <c r="O899" i="2"/>
  <c r="N900" i="2"/>
  <c r="O900" i="2"/>
  <c r="N901" i="2"/>
  <c r="O901" i="2"/>
  <c r="N902" i="2"/>
  <c r="O902" i="2"/>
  <c r="N903" i="2"/>
  <c r="O903" i="2"/>
  <c r="N904" i="2"/>
  <c r="O904" i="2"/>
  <c r="N905" i="2"/>
  <c r="O905" i="2"/>
  <c r="N906" i="2"/>
  <c r="O906" i="2"/>
  <c r="N907" i="2"/>
  <c r="O907" i="2"/>
  <c r="N908" i="2"/>
  <c r="O908" i="2"/>
  <c r="N909" i="2"/>
  <c r="O909" i="2"/>
  <c r="N910" i="2"/>
  <c r="O910" i="2"/>
  <c r="N911" i="2"/>
  <c r="O911" i="2"/>
  <c r="N912" i="2"/>
  <c r="O912" i="2"/>
  <c r="N913" i="2"/>
  <c r="O913" i="2"/>
  <c r="N914" i="2"/>
  <c r="O914" i="2"/>
  <c r="N915" i="2"/>
  <c r="O915" i="2"/>
  <c r="N916" i="2"/>
  <c r="O916" i="2"/>
  <c r="N917" i="2"/>
  <c r="O917" i="2"/>
  <c r="N918" i="2"/>
  <c r="O918" i="2"/>
  <c r="N919" i="2"/>
  <c r="O919" i="2"/>
  <c r="N920" i="2"/>
  <c r="O920" i="2"/>
  <c r="N921" i="2"/>
  <c r="O921" i="2"/>
  <c r="N922" i="2"/>
  <c r="O922" i="2"/>
  <c r="N923" i="2"/>
  <c r="O923" i="2"/>
  <c r="N924" i="2"/>
  <c r="O924" i="2"/>
  <c r="N925" i="2"/>
  <c r="O925" i="2"/>
  <c r="N926" i="2"/>
  <c r="O926" i="2"/>
  <c r="N927" i="2"/>
  <c r="O927" i="2"/>
  <c r="N928" i="2"/>
  <c r="O928" i="2"/>
  <c r="N929" i="2"/>
  <c r="O929" i="2"/>
  <c r="N930" i="2"/>
  <c r="O930" i="2"/>
  <c r="N931" i="2"/>
  <c r="O931" i="2"/>
  <c r="N932" i="2"/>
  <c r="O932" i="2"/>
  <c r="N933" i="2"/>
  <c r="O933" i="2"/>
  <c r="N934" i="2"/>
  <c r="O934" i="2"/>
  <c r="N935" i="2"/>
  <c r="O935" i="2"/>
  <c r="N936" i="2"/>
  <c r="O936" i="2"/>
  <c r="N937" i="2"/>
  <c r="O937" i="2"/>
  <c r="N938" i="2"/>
  <c r="O938" i="2"/>
  <c r="N939" i="2"/>
  <c r="O939" i="2"/>
  <c r="N940" i="2"/>
  <c r="O940" i="2"/>
  <c r="N941" i="2"/>
  <c r="O941" i="2"/>
  <c r="N942" i="2"/>
  <c r="O942" i="2"/>
  <c r="N943" i="2"/>
  <c r="O943" i="2"/>
  <c r="N944" i="2"/>
  <c r="O944" i="2"/>
  <c r="N945" i="2"/>
  <c r="O945" i="2"/>
  <c r="N946" i="2"/>
  <c r="O946" i="2"/>
  <c r="N947" i="2"/>
  <c r="O947" i="2"/>
  <c r="N948" i="2"/>
  <c r="O948" i="2"/>
  <c r="N949" i="2"/>
  <c r="O949" i="2"/>
  <c r="N950" i="2"/>
  <c r="O950" i="2"/>
  <c r="N951" i="2"/>
  <c r="O951" i="2"/>
  <c r="N952" i="2"/>
  <c r="O952" i="2"/>
  <c r="N953" i="2"/>
  <c r="O953" i="2"/>
  <c r="N954" i="2"/>
  <c r="O954" i="2"/>
  <c r="N955" i="2"/>
  <c r="O955" i="2"/>
  <c r="N956" i="2"/>
  <c r="O956" i="2"/>
  <c r="N957" i="2"/>
  <c r="O957" i="2"/>
  <c r="N958" i="2"/>
  <c r="O958" i="2"/>
  <c r="N959" i="2"/>
  <c r="O959" i="2"/>
  <c r="N960" i="2"/>
  <c r="O960" i="2"/>
  <c r="N961" i="2"/>
  <c r="O961" i="2"/>
  <c r="N962" i="2"/>
  <c r="O962" i="2"/>
  <c r="N963" i="2"/>
  <c r="O963" i="2"/>
  <c r="N964" i="2"/>
  <c r="O964" i="2"/>
  <c r="N965" i="2"/>
  <c r="O965" i="2"/>
  <c r="N966" i="2"/>
  <c r="O966" i="2"/>
  <c r="N967" i="2"/>
  <c r="O967" i="2"/>
  <c r="N968" i="2"/>
  <c r="O968" i="2"/>
  <c r="N969" i="2"/>
  <c r="O969" i="2"/>
  <c r="N970" i="2"/>
  <c r="O970" i="2"/>
  <c r="N971" i="2"/>
  <c r="O971" i="2"/>
  <c r="N972" i="2"/>
  <c r="O972" i="2"/>
  <c r="N973" i="2"/>
  <c r="O973" i="2"/>
  <c r="N974" i="2"/>
  <c r="O974" i="2"/>
  <c r="N975" i="2"/>
  <c r="O975" i="2"/>
  <c r="N976" i="2"/>
  <c r="O976" i="2"/>
  <c r="N977" i="2"/>
  <c r="O977" i="2"/>
  <c r="N978" i="2"/>
  <c r="O978" i="2"/>
  <c r="N979" i="2"/>
  <c r="O979" i="2"/>
  <c r="N980" i="2"/>
  <c r="O980" i="2"/>
  <c r="N981" i="2"/>
  <c r="O981" i="2"/>
  <c r="N982" i="2"/>
  <c r="O982" i="2"/>
  <c r="N983" i="2"/>
  <c r="O983" i="2"/>
  <c r="N984" i="2"/>
  <c r="O984" i="2"/>
  <c r="N985" i="2"/>
  <c r="O985" i="2"/>
  <c r="N986" i="2"/>
  <c r="O986" i="2"/>
  <c r="N987" i="2"/>
  <c r="O987" i="2"/>
  <c r="N988" i="2"/>
  <c r="O988" i="2"/>
  <c r="N989" i="2"/>
  <c r="O989" i="2"/>
  <c r="N990" i="2"/>
  <c r="O990" i="2"/>
  <c r="N991" i="2"/>
  <c r="O991" i="2"/>
  <c r="N992" i="2"/>
  <c r="O992" i="2"/>
  <c r="N993" i="2"/>
  <c r="O993" i="2"/>
  <c r="N994" i="2"/>
  <c r="O994" i="2"/>
  <c r="N995" i="2"/>
  <c r="O995" i="2"/>
  <c r="N996" i="2"/>
  <c r="O996" i="2"/>
  <c r="N997" i="2"/>
  <c r="O997" i="2"/>
  <c r="N998" i="2"/>
  <c r="O998" i="2"/>
  <c r="N999" i="2"/>
  <c r="O999" i="2"/>
  <c r="N1000" i="2"/>
  <c r="O1000" i="2"/>
  <c r="N1001" i="2"/>
  <c r="O1001" i="2"/>
  <c r="N1002" i="2"/>
  <c r="O1002" i="2"/>
  <c r="N1003" i="2"/>
  <c r="O1003" i="2"/>
  <c r="N1004" i="2"/>
  <c r="O1004" i="2"/>
  <c r="N1005" i="2"/>
  <c r="O1005" i="2"/>
  <c r="N1006" i="2"/>
  <c r="O1006" i="2"/>
  <c r="N1007" i="2"/>
  <c r="O1007" i="2"/>
  <c r="N1008" i="2"/>
  <c r="O1008" i="2"/>
  <c r="N1009" i="2"/>
  <c r="O1009" i="2"/>
  <c r="N1010" i="2"/>
  <c r="O1010" i="2"/>
  <c r="N1011" i="2"/>
  <c r="O1011" i="2"/>
  <c r="N1012" i="2"/>
  <c r="O1012" i="2"/>
  <c r="N1013" i="2"/>
  <c r="O1013" i="2"/>
  <c r="N1014" i="2"/>
  <c r="O1014" i="2"/>
  <c r="N1015" i="2"/>
  <c r="O1015" i="2"/>
  <c r="N1016" i="2"/>
  <c r="O1016" i="2"/>
  <c r="N1017" i="2"/>
  <c r="O1017" i="2"/>
  <c r="N1018" i="2"/>
  <c r="O1018" i="2"/>
  <c r="N1019" i="2"/>
  <c r="O1019" i="2"/>
  <c r="N1020" i="2"/>
  <c r="O1020" i="2"/>
  <c r="N1021" i="2"/>
  <c r="O1021" i="2"/>
  <c r="N1022" i="2"/>
  <c r="O1022" i="2"/>
  <c r="N1023" i="2"/>
  <c r="O1023" i="2"/>
  <c r="N1024" i="2"/>
  <c r="O1024" i="2"/>
  <c r="N1025" i="2"/>
  <c r="O1025" i="2"/>
  <c r="N1026" i="2"/>
  <c r="O1026" i="2"/>
  <c r="N1027" i="2"/>
  <c r="O1027" i="2"/>
  <c r="N1028" i="2"/>
  <c r="O1028" i="2"/>
  <c r="N1029" i="2"/>
  <c r="O1029" i="2"/>
  <c r="N1030" i="2"/>
  <c r="O1030" i="2"/>
  <c r="N1031" i="2"/>
  <c r="O1031" i="2"/>
  <c r="N1032" i="2"/>
  <c r="O1032" i="2"/>
  <c r="N1033" i="2"/>
  <c r="O1033" i="2"/>
  <c r="N1034" i="2"/>
  <c r="O1034" i="2"/>
  <c r="N1035" i="2"/>
  <c r="O1035" i="2"/>
  <c r="N1036" i="2"/>
  <c r="O1036" i="2"/>
  <c r="N1037" i="2"/>
  <c r="O1037" i="2"/>
  <c r="N1038" i="2"/>
  <c r="O1038" i="2"/>
  <c r="N1039" i="2"/>
  <c r="O1039" i="2"/>
  <c r="N1040" i="2"/>
  <c r="O1040" i="2"/>
  <c r="N1041" i="2"/>
  <c r="O1041" i="2"/>
  <c r="N1042" i="2"/>
  <c r="O1042" i="2"/>
  <c r="N1043" i="2"/>
  <c r="O1043" i="2"/>
  <c r="N1044" i="2"/>
  <c r="O1044" i="2"/>
  <c r="N1045" i="2"/>
  <c r="O1045" i="2"/>
  <c r="N1046" i="2"/>
  <c r="O1046" i="2"/>
  <c r="N1047" i="2"/>
  <c r="O1047" i="2"/>
  <c r="N1048" i="2"/>
  <c r="O1048" i="2"/>
  <c r="N1049" i="2"/>
  <c r="O1049" i="2"/>
  <c r="N1050" i="2"/>
  <c r="O1050" i="2"/>
  <c r="N1051" i="2"/>
  <c r="O1051" i="2"/>
  <c r="N1052" i="2"/>
  <c r="O1052" i="2"/>
  <c r="N1053" i="2"/>
  <c r="O1053" i="2"/>
  <c r="N1054" i="2"/>
  <c r="O1054" i="2"/>
  <c r="N1055" i="2"/>
  <c r="O1055" i="2"/>
  <c r="N1056" i="2"/>
  <c r="O1056" i="2"/>
  <c r="N1057" i="2"/>
  <c r="O1057" i="2"/>
  <c r="N1058" i="2"/>
  <c r="O1058" i="2"/>
  <c r="N1059" i="2"/>
  <c r="O1059" i="2"/>
  <c r="N1060" i="2"/>
  <c r="O1060" i="2"/>
  <c r="N1061" i="2"/>
  <c r="O1061" i="2"/>
  <c r="N1062" i="2"/>
  <c r="O1062" i="2"/>
  <c r="N1063" i="2"/>
  <c r="O1063" i="2"/>
  <c r="N1064" i="2"/>
  <c r="O1064" i="2"/>
  <c r="N1065" i="2"/>
  <c r="O1065" i="2"/>
  <c r="N1066" i="2"/>
  <c r="O1066" i="2"/>
  <c r="N1067" i="2"/>
  <c r="O1067" i="2"/>
  <c r="N1068" i="2"/>
  <c r="O1068" i="2"/>
  <c r="N1069" i="2"/>
  <c r="O1069" i="2"/>
  <c r="N1070" i="2"/>
  <c r="O1070" i="2"/>
  <c r="N1071" i="2"/>
  <c r="O1071" i="2"/>
  <c r="N1072" i="2"/>
  <c r="O1072" i="2"/>
  <c r="N1073" i="2"/>
  <c r="O1073" i="2"/>
  <c r="N1074" i="2"/>
  <c r="O1074" i="2"/>
  <c r="N1075" i="2"/>
  <c r="O1075" i="2"/>
  <c r="N1076" i="2"/>
  <c r="O1076" i="2"/>
  <c r="N1077" i="2"/>
  <c r="O1077" i="2"/>
  <c r="N1078" i="2"/>
  <c r="O1078" i="2"/>
  <c r="N1079" i="2"/>
  <c r="O1079" i="2"/>
  <c r="N1080" i="2"/>
  <c r="O1080" i="2"/>
  <c r="N1081" i="2"/>
  <c r="O1081" i="2"/>
  <c r="N1082" i="2"/>
  <c r="O1082" i="2"/>
  <c r="N1083" i="2"/>
  <c r="O1083" i="2"/>
  <c r="N1084" i="2"/>
  <c r="O1084" i="2"/>
  <c r="N1085" i="2"/>
  <c r="O1085" i="2"/>
  <c r="N1086" i="2"/>
  <c r="O1086" i="2"/>
  <c r="N1087" i="2"/>
  <c r="O1087" i="2"/>
  <c r="N1088" i="2"/>
  <c r="O1088" i="2"/>
  <c r="N1089" i="2"/>
  <c r="O1089" i="2"/>
  <c r="N1090" i="2"/>
  <c r="O1090" i="2"/>
  <c r="N1091" i="2"/>
  <c r="O1091" i="2"/>
  <c r="N1092" i="2"/>
  <c r="O1092" i="2"/>
  <c r="N1093" i="2"/>
  <c r="O1093" i="2"/>
  <c r="N1094" i="2"/>
  <c r="O1094" i="2"/>
  <c r="N1095" i="2"/>
  <c r="O1095" i="2"/>
  <c r="N1096" i="2"/>
  <c r="O1096" i="2"/>
  <c r="N1097" i="2"/>
  <c r="O1097" i="2"/>
  <c r="N1098" i="2"/>
  <c r="O1098" i="2"/>
  <c r="N1099" i="2"/>
  <c r="O1099" i="2"/>
  <c r="N1100" i="2"/>
  <c r="O1100" i="2"/>
  <c r="N1101" i="2"/>
  <c r="O1101" i="2"/>
  <c r="N1102" i="2"/>
  <c r="O1102" i="2"/>
  <c r="N1103" i="2"/>
  <c r="O1103" i="2"/>
  <c r="N1104" i="2"/>
  <c r="O1104" i="2"/>
  <c r="N1105" i="2"/>
  <c r="O1105" i="2"/>
  <c r="N1106" i="2"/>
  <c r="O1106" i="2"/>
  <c r="N1107" i="2"/>
  <c r="O1107" i="2"/>
  <c r="N1108" i="2"/>
  <c r="O1108" i="2"/>
  <c r="N1109" i="2"/>
  <c r="O1109" i="2"/>
  <c r="N1110" i="2"/>
  <c r="O1110" i="2"/>
  <c r="N1111" i="2"/>
  <c r="O1111" i="2"/>
  <c r="N1112" i="2"/>
  <c r="O1112" i="2"/>
  <c r="N1113" i="2"/>
  <c r="O1113" i="2"/>
  <c r="N1114" i="2"/>
  <c r="O1114" i="2"/>
  <c r="N1115" i="2"/>
  <c r="O1115" i="2"/>
  <c r="N1116" i="2"/>
  <c r="O1116" i="2"/>
  <c r="N1117" i="2"/>
  <c r="O1117" i="2"/>
  <c r="N1118" i="2"/>
  <c r="O1118" i="2"/>
  <c r="N1119" i="2"/>
  <c r="O1119" i="2"/>
  <c r="N1120" i="2"/>
  <c r="O1120" i="2"/>
  <c r="N1121" i="2"/>
  <c r="O1121" i="2"/>
  <c r="N1122" i="2"/>
  <c r="O1122" i="2"/>
  <c r="N1123" i="2"/>
  <c r="O1123" i="2"/>
  <c r="N1124" i="2"/>
  <c r="O1124" i="2"/>
  <c r="N1125" i="2"/>
  <c r="O1125" i="2"/>
  <c r="N1126" i="2"/>
  <c r="O1126" i="2"/>
  <c r="N1127" i="2"/>
  <c r="O1127" i="2"/>
  <c r="N1128" i="2"/>
  <c r="O1128" i="2"/>
  <c r="N1129" i="2"/>
  <c r="O1129" i="2"/>
  <c r="N1130" i="2"/>
  <c r="O1130" i="2"/>
  <c r="N1131" i="2"/>
  <c r="O1131" i="2"/>
  <c r="N1132" i="2"/>
  <c r="O1132" i="2"/>
  <c r="N1133" i="2"/>
  <c r="O1133" i="2"/>
  <c r="N1134" i="2"/>
  <c r="O1134" i="2"/>
  <c r="N1135" i="2"/>
  <c r="O1135" i="2"/>
  <c r="N1136" i="2"/>
  <c r="O1136" i="2"/>
  <c r="N1137" i="2"/>
  <c r="O1137" i="2"/>
  <c r="N1138" i="2"/>
  <c r="O1138" i="2"/>
  <c r="N1139" i="2"/>
  <c r="O1139" i="2"/>
  <c r="N1140" i="2"/>
  <c r="O1140" i="2"/>
  <c r="N1141" i="2"/>
  <c r="O1141" i="2"/>
  <c r="N1142" i="2"/>
  <c r="O1142" i="2"/>
  <c r="N1143" i="2"/>
  <c r="O1143" i="2"/>
  <c r="N1144" i="2"/>
  <c r="O1144" i="2"/>
  <c r="N1145" i="2"/>
  <c r="O1145" i="2"/>
  <c r="N1146" i="2"/>
  <c r="O1146" i="2"/>
  <c r="N1147" i="2"/>
  <c r="O1147" i="2"/>
  <c r="N1148" i="2"/>
  <c r="O1148" i="2"/>
  <c r="N1149" i="2"/>
  <c r="O1149" i="2"/>
  <c r="N1150" i="2"/>
  <c r="O1150" i="2"/>
  <c r="N1151" i="2"/>
  <c r="O1151" i="2"/>
  <c r="N1152" i="2"/>
  <c r="O1152" i="2"/>
  <c r="N1153" i="2"/>
  <c r="O1153" i="2"/>
  <c r="N1154" i="2"/>
  <c r="O1154" i="2"/>
  <c r="N1155" i="2"/>
  <c r="O1155" i="2"/>
  <c r="N1156" i="2"/>
  <c r="O1156" i="2"/>
  <c r="N1157" i="2"/>
  <c r="O1157" i="2"/>
  <c r="N1158" i="2"/>
  <c r="O1158" i="2"/>
  <c r="N1159" i="2"/>
  <c r="O1159" i="2"/>
  <c r="N1160" i="2"/>
  <c r="O1160" i="2"/>
  <c r="N1161" i="2"/>
  <c r="O1161" i="2"/>
  <c r="N1162" i="2"/>
  <c r="O1162" i="2"/>
  <c r="N1163" i="2"/>
  <c r="O1163" i="2"/>
  <c r="N1164" i="2"/>
  <c r="O1164" i="2"/>
  <c r="N1165" i="2"/>
  <c r="O1165" i="2"/>
  <c r="N1166" i="2"/>
  <c r="O1166" i="2"/>
  <c r="N1167" i="2"/>
  <c r="O1167" i="2"/>
  <c r="N1168" i="2"/>
  <c r="O1168" i="2"/>
  <c r="N1169" i="2"/>
  <c r="O1169" i="2"/>
  <c r="N1170" i="2"/>
  <c r="O1170" i="2"/>
  <c r="N1171" i="2"/>
  <c r="O1171" i="2"/>
  <c r="N1172" i="2"/>
  <c r="O1172" i="2"/>
  <c r="N1173" i="2"/>
  <c r="O1173" i="2"/>
  <c r="N1174" i="2"/>
  <c r="O1174" i="2"/>
  <c r="N1175" i="2"/>
  <c r="O1175" i="2"/>
  <c r="N1176" i="2"/>
  <c r="O1176" i="2"/>
  <c r="N1177" i="2"/>
  <c r="O1177" i="2"/>
  <c r="N1178" i="2"/>
  <c r="O1178" i="2"/>
  <c r="N1179" i="2"/>
  <c r="O1179" i="2"/>
  <c r="N1180" i="2"/>
  <c r="O1180" i="2"/>
  <c r="N1181" i="2"/>
  <c r="O1181" i="2"/>
  <c r="N1182" i="2"/>
  <c r="O1182" i="2"/>
  <c r="N1183" i="2"/>
  <c r="O1183" i="2"/>
  <c r="N1184" i="2"/>
  <c r="O1184" i="2"/>
  <c r="N1185" i="2"/>
  <c r="O1185" i="2"/>
  <c r="N1186" i="2"/>
  <c r="O1186" i="2"/>
  <c r="N1187" i="2"/>
  <c r="O1187" i="2"/>
  <c r="N1188" i="2"/>
  <c r="O1188" i="2"/>
  <c r="N1189" i="2"/>
  <c r="O1189" i="2"/>
  <c r="N1190" i="2"/>
  <c r="O1190" i="2"/>
  <c r="N1191" i="2"/>
  <c r="O1191" i="2"/>
  <c r="N1192" i="2"/>
  <c r="O1192" i="2"/>
  <c r="N1193" i="2"/>
  <c r="O1193" i="2"/>
  <c r="N1194" i="2"/>
  <c r="O1194" i="2"/>
  <c r="N1195" i="2"/>
  <c r="O1195" i="2"/>
  <c r="N1196" i="2"/>
  <c r="O1196" i="2"/>
  <c r="N1197" i="2"/>
  <c r="O1197" i="2"/>
  <c r="N1198" i="2"/>
  <c r="O1198" i="2"/>
  <c r="N1199" i="2"/>
  <c r="O1199" i="2"/>
  <c r="N1200" i="2"/>
  <c r="O1200" i="2"/>
  <c r="N1201" i="2"/>
  <c r="O1201" i="2"/>
  <c r="N1202" i="2"/>
  <c r="O1202" i="2"/>
  <c r="N1203" i="2"/>
  <c r="O1203" i="2"/>
  <c r="N1204" i="2"/>
  <c r="O1204" i="2"/>
  <c r="N1205" i="2"/>
  <c r="O1205" i="2"/>
  <c r="N1206" i="2"/>
  <c r="O1206" i="2"/>
  <c r="N1207" i="2"/>
  <c r="O1207" i="2"/>
  <c r="N1208" i="2"/>
  <c r="O1208" i="2"/>
  <c r="N1209" i="2"/>
  <c r="O1209" i="2"/>
  <c r="N1210" i="2"/>
  <c r="O1210" i="2"/>
  <c r="N1211" i="2"/>
  <c r="O1211" i="2"/>
  <c r="N1212" i="2"/>
  <c r="O1212" i="2"/>
  <c r="N1213" i="2"/>
  <c r="O1213" i="2"/>
  <c r="N1214" i="2"/>
  <c r="O1214" i="2"/>
  <c r="N1215" i="2"/>
  <c r="O1215" i="2"/>
  <c r="N1216" i="2"/>
  <c r="O1216" i="2"/>
  <c r="N1217" i="2"/>
  <c r="O1217" i="2"/>
  <c r="N1218" i="2"/>
  <c r="O1218" i="2"/>
  <c r="N1219" i="2"/>
  <c r="O1219" i="2"/>
  <c r="N1220" i="2"/>
  <c r="O1220" i="2"/>
  <c r="N1221" i="2"/>
  <c r="O1221" i="2"/>
  <c r="N1222" i="2"/>
  <c r="O1222" i="2"/>
  <c r="N1223" i="2"/>
  <c r="O1223" i="2"/>
  <c r="N1224" i="2"/>
  <c r="O1224" i="2"/>
  <c r="N1225" i="2"/>
  <c r="O1225" i="2"/>
  <c r="N1226" i="2"/>
  <c r="O1226" i="2"/>
  <c r="N1227" i="2"/>
  <c r="O1227" i="2"/>
  <c r="N1228" i="2"/>
  <c r="O1228" i="2"/>
  <c r="N1229" i="2"/>
  <c r="O1229" i="2"/>
  <c r="N1230" i="2"/>
  <c r="O1230" i="2"/>
  <c r="N1231" i="2"/>
  <c r="O1231" i="2"/>
  <c r="N1232" i="2"/>
  <c r="O1232" i="2"/>
  <c r="N1233" i="2"/>
  <c r="O1233" i="2"/>
  <c r="N1234" i="2"/>
  <c r="O1234" i="2"/>
  <c r="N1235" i="2"/>
  <c r="O1235" i="2"/>
  <c r="N1236" i="2"/>
  <c r="O1236" i="2"/>
  <c r="N1237" i="2"/>
  <c r="O1237" i="2"/>
  <c r="N1238" i="2"/>
  <c r="O1238" i="2"/>
  <c r="N1239" i="2"/>
  <c r="O1239" i="2"/>
  <c r="N1240" i="2"/>
  <c r="O1240" i="2"/>
  <c r="N1241" i="2"/>
  <c r="O1241" i="2"/>
  <c r="N1242" i="2"/>
  <c r="O1242" i="2"/>
  <c r="N1243" i="2"/>
  <c r="O1243" i="2"/>
  <c r="N1244" i="2"/>
  <c r="O1244" i="2"/>
  <c r="N1245" i="2"/>
  <c r="O1245" i="2"/>
  <c r="N1246" i="2"/>
  <c r="O1246" i="2"/>
  <c r="N1247" i="2"/>
  <c r="O1247" i="2"/>
  <c r="N1248" i="2"/>
  <c r="O1248" i="2"/>
  <c r="N1249" i="2"/>
  <c r="O1249" i="2"/>
  <c r="N1250" i="2"/>
  <c r="O1250" i="2"/>
  <c r="N1251" i="2"/>
  <c r="O1251" i="2"/>
  <c r="N1252" i="2"/>
  <c r="O1252" i="2"/>
  <c r="N1253" i="2"/>
  <c r="O1253" i="2"/>
  <c r="N1254" i="2"/>
  <c r="O1254" i="2"/>
  <c r="N1255" i="2"/>
  <c r="O1255" i="2"/>
  <c r="N1256" i="2"/>
  <c r="O1256" i="2"/>
  <c r="N1257" i="2"/>
  <c r="O1257" i="2"/>
  <c r="N1258" i="2"/>
  <c r="O1258" i="2"/>
  <c r="N1259" i="2"/>
  <c r="O1259" i="2"/>
  <c r="N1260" i="2"/>
  <c r="O1260" i="2"/>
  <c r="N1261" i="2"/>
  <c r="O1261" i="2"/>
  <c r="N1262" i="2"/>
  <c r="O1262" i="2"/>
  <c r="N1263" i="2"/>
  <c r="O1263" i="2"/>
  <c r="N1264" i="2"/>
  <c r="O1264" i="2"/>
  <c r="N1265" i="2"/>
  <c r="O1265" i="2"/>
  <c r="N1266" i="2"/>
  <c r="O1266" i="2"/>
  <c r="N1267" i="2"/>
  <c r="O1267" i="2"/>
  <c r="N1268" i="2"/>
  <c r="O1268" i="2"/>
  <c r="N1269" i="2"/>
  <c r="O1269" i="2"/>
  <c r="N1270" i="2"/>
  <c r="O1270" i="2"/>
  <c r="N1271" i="2"/>
  <c r="O1271" i="2"/>
  <c r="N1272" i="2"/>
  <c r="O1272" i="2"/>
  <c r="N1273" i="2"/>
  <c r="O1273" i="2"/>
  <c r="N1274" i="2"/>
  <c r="O1274" i="2"/>
  <c r="N1275" i="2"/>
  <c r="O1275" i="2"/>
  <c r="N1276" i="2"/>
  <c r="O1276" i="2"/>
  <c r="N1277" i="2"/>
  <c r="O1277" i="2"/>
  <c r="N1278" i="2"/>
  <c r="O1278" i="2"/>
  <c r="N1279" i="2"/>
  <c r="O1279" i="2"/>
  <c r="N1280" i="2"/>
  <c r="O1280" i="2"/>
  <c r="N1281" i="2"/>
  <c r="O1281" i="2"/>
  <c r="N1282" i="2"/>
  <c r="O1282" i="2"/>
  <c r="N1283" i="2"/>
  <c r="O1283" i="2"/>
  <c r="N1284" i="2"/>
  <c r="O1284" i="2"/>
  <c r="N1285" i="2"/>
  <c r="O1285" i="2"/>
  <c r="N1286" i="2"/>
  <c r="O1286" i="2"/>
  <c r="N1287" i="2"/>
  <c r="O1287" i="2"/>
  <c r="N1288" i="2"/>
  <c r="O1288" i="2"/>
  <c r="N1289" i="2"/>
  <c r="O1289" i="2"/>
  <c r="N1290" i="2"/>
  <c r="O1290" i="2"/>
  <c r="N1291" i="2"/>
  <c r="O1291" i="2"/>
  <c r="N1292" i="2"/>
  <c r="O1292" i="2"/>
  <c r="N1293" i="2"/>
  <c r="O1293" i="2"/>
  <c r="N1294" i="2"/>
  <c r="O1294" i="2"/>
  <c r="N1295" i="2"/>
  <c r="O1295" i="2"/>
  <c r="N1296" i="2"/>
  <c r="O1296" i="2"/>
  <c r="N1297" i="2"/>
  <c r="O1297" i="2"/>
  <c r="N1298" i="2"/>
  <c r="O1298" i="2"/>
  <c r="N1299" i="2"/>
  <c r="O1299" i="2"/>
  <c r="N1300" i="2"/>
  <c r="O1300" i="2"/>
  <c r="N1301" i="2"/>
  <c r="O1301" i="2"/>
  <c r="N1302" i="2"/>
  <c r="O1302" i="2"/>
  <c r="N1303" i="2"/>
  <c r="O1303" i="2"/>
  <c r="N1304" i="2"/>
  <c r="O1304" i="2"/>
  <c r="N1305" i="2"/>
  <c r="O1305" i="2"/>
  <c r="N1306" i="2"/>
  <c r="O1306" i="2"/>
  <c r="N1307" i="2"/>
  <c r="O1307" i="2"/>
  <c r="N1308" i="2"/>
  <c r="O1308" i="2"/>
  <c r="N1309" i="2"/>
  <c r="O1309" i="2"/>
  <c r="N1310" i="2"/>
  <c r="O1310" i="2"/>
  <c r="N1311" i="2"/>
  <c r="O1311" i="2"/>
  <c r="N1312" i="2"/>
  <c r="O1312" i="2"/>
  <c r="N1313" i="2"/>
  <c r="O1313" i="2"/>
  <c r="N1314" i="2"/>
  <c r="O1314" i="2"/>
  <c r="N1315" i="2"/>
  <c r="O1315" i="2"/>
  <c r="N1316" i="2"/>
  <c r="O1316" i="2"/>
  <c r="N1317" i="2"/>
  <c r="O1317" i="2"/>
  <c r="N1318" i="2"/>
  <c r="O1318" i="2"/>
  <c r="N1319" i="2"/>
  <c r="O1319" i="2"/>
  <c r="N1320" i="2"/>
  <c r="O1320" i="2"/>
  <c r="N1321" i="2"/>
  <c r="O1321" i="2"/>
  <c r="N1322" i="2"/>
  <c r="O1322" i="2"/>
  <c r="N1323" i="2"/>
  <c r="O1323" i="2"/>
  <c r="N1324" i="2"/>
  <c r="O1324" i="2"/>
  <c r="N1325" i="2"/>
  <c r="O1325" i="2"/>
  <c r="N1326" i="2"/>
  <c r="O1326" i="2"/>
  <c r="N1327" i="2"/>
  <c r="O1327" i="2"/>
  <c r="N1328" i="2"/>
  <c r="O1328" i="2"/>
  <c r="N1329" i="2"/>
  <c r="O1329" i="2"/>
  <c r="N1330" i="2"/>
  <c r="O1330" i="2"/>
  <c r="N1331" i="2"/>
  <c r="O1331" i="2"/>
  <c r="N1332" i="2"/>
  <c r="O1332" i="2"/>
  <c r="N1333" i="2"/>
  <c r="O1333" i="2"/>
  <c r="N1334" i="2"/>
  <c r="O1334" i="2"/>
  <c r="N1335" i="2"/>
  <c r="O1335" i="2"/>
  <c r="N1336" i="2"/>
  <c r="O1336" i="2"/>
  <c r="N1337" i="2"/>
  <c r="O1337" i="2"/>
  <c r="N1338" i="2"/>
  <c r="O1338" i="2"/>
  <c r="N1339" i="2"/>
  <c r="O1339" i="2"/>
  <c r="N1340" i="2"/>
  <c r="O1340" i="2"/>
  <c r="N1341" i="2"/>
  <c r="O1341" i="2"/>
  <c r="N1342" i="2"/>
  <c r="O1342" i="2"/>
  <c r="N1343" i="2"/>
  <c r="O1343" i="2"/>
  <c r="N1344" i="2"/>
  <c r="O1344" i="2"/>
  <c r="N1345" i="2"/>
  <c r="O1345" i="2"/>
  <c r="N1346" i="2"/>
  <c r="O1346" i="2"/>
  <c r="N1347" i="2"/>
  <c r="O1347" i="2"/>
  <c r="N1348" i="2"/>
  <c r="O1348" i="2"/>
  <c r="N1349" i="2"/>
  <c r="O1349" i="2"/>
  <c r="N1350" i="2"/>
  <c r="O1350" i="2"/>
  <c r="N1351" i="2"/>
  <c r="O1351" i="2"/>
  <c r="N1352" i="2"/>
  <c r="O1352" i="2"/>
  <c r="N1353" i="2"/>
  <c r="O1353" i="2"/>
  <c r="N1354" i="2"/>
  <c r="O1354" i="2"/>
  <c r="N1355" i="2"/>
  <c r="O1355" i="2"/>
  <c r="N1356" i="2"/>
  <c r="O1356" i="2"/>
  <c r="N1357" i="2"/>
  <c r="O1357" i="2"/>
  <c r="N1358" i="2"/>
  <c r="O1358" i="2"/>
  <c r="N1359" i="2"/>
  <c r="O1359" i="2"/>
  <c r="N1360" i="2"/>
  <c r="O1360" i="2"/>
  <c r="N1361" i="2"/>
  <c r="O1361" i="2"/>
  <c r="N1362" i="2"/>
  <c r="O1362" i="2"/>
  <c r="N1363" i="2"/>
  <c r="O1363" i="2"/>
  <c r="N1364" i="2"/>
  <c r="O1364" i="2"/>
  <c r="N1365" i="2"/>
  <c r="O1365" i="2"/>
  <c r="N1366" i="2"/>
  <c r="O1366" i="2"/>
  <c r="N1367" i="2"/>
  <c r="O1367" i="2"/>
  <c r="N1368" i="2"/>
  <c r="O1368" i="2"/>
  <c r="N1369" i="2"/>
  <c r="O1369" i="2"/>
  <c r="N1370" i="2"/>
  <c r="O1370" i="2"/>
  <c r="N1371" i="2"/>
  <c r="O1371" i="2"/>
  <c r="N1372" i="2"/>
  <c r="O1372" i="2"/>
  <c r="N1373" i="2"/>
  <c r="O1373" i="2"/>
  <c r="N1374" i="2"/>
  <c r="O1374" i="2"/>
  <c r="N1375" i="2"/>
  <c r="O1375" i="2"/>
  <c r="N1376" i="2"/>
  <c r="O1376" i="2"/>
  <c r="N1377" i="2"/>
  <c r="O1377" i="2"/>
  <c r="N1378" i="2"/>
  <c r="O1378" i="2"/>
  <c r="N1379" i="2"/>
  <c r="O1379" i="2"/>
  <c r="N1380" i="2"/>
  <c r="O1380" i="2"/>
  <c r="N1381" i="2"/>
  <c r="O1381" i="2"/>
  <c r="N1382" i="2"/>
  <c r="O1382" i="2"/>
  <c r="N1383" i="2"/>
  <c r="O1383" i="2"/>
  <c r="N1384" i="2"/>
  <c r="O1384" i="2"/>
  <c r="N1385" i="2"/>
  <c r="O1385" i="2"/>
  <c r="N1386" i="2"/>
  <c r="O1386" i="2"/>
  <c r="N1387" i="2"/>
  <c r="O1387" i="2"/>
  <c r="N1388" i="2"/>
  <c r="O1388" i="2"/>
  <c r="N1389" i="2"/>
  <c r="O1389" i="2"/>
  <c r="N1390" i="2"/>
  <c r="O1390" i="2"/>
  <c r="N1391" i="2"/>
  <c r="O1391" i="2"/>
  <c r="N1392" i="2"/>
  <c r="O1392" i="2"/>
  <c r="N1393" i="2"/>
  <c r="O1393" i="2"/>
  <c r="N1394" i="2"/>
  <c r="O1394" i="2"/>
  <c r="N1395" i="2"/>
  <c r="O1395" i="2"/>
  <c r="N1396" i="2"/>
  <c r="O1396" i="2"/>
  <c r="N1397" i="2"/>
  <c r="O1397" i="2"/>
  <c r="N1398" i="2"/>
  <c r="O1398" i="2"/>
  <c r="N1399" i="2"/>
  <c r="O1399" i="2"/>
  <c r="N1400" i="2"/>
  <c r="O1400" i="2"/>
  <c r="N1401" i="2"/>
  <c r="O1401" i="2"/>
  <c r="N1402" i="2"/>
  <c r="O1402" i="2"/>
  <c r="N1403" i="2"/>
  <c r="O1403" i="2"/>
  <c r="N1404" i="2"/>
  <c r="O1404" i="2"/>
  <c r="N1405" i="2"/>
  <c r="O1405" i="2"/>
  <c r="N1406" i="2"/>
  <c r="O1406" i="2"/>
  <c r="N1407" i="2"/>
  <c r="O1407" i="2"/>
  <c r="N1408" i="2"/>
  <c r="O1408" i="2"/>
  <c r="N1409" i="2"/>
  <c r="O1409" i="2"/>
  <c r="N1410" i="2"/>
  <c r="O1410" i="2"/>
  <c r="N1411" i="2"/>
  <c r="O1411" i="2"/>
  <c r="N1412" i="2"/>
  <c r="O1412" i="2"/>
  <c r="N1413" i="2"/>
  <c r="O1413" i="2"/>
  <c r="N1414" i="2"/>
  <c r="O1414" i="2"/>
  <c r="N1415" i="2"/>
  <c r="O1415" i="2"/>
  <c r="N1416" i="2"/>
  <c r="O1416" i="2"/>
  <c r="N1417" i="2"/>
  <c r="O1417" i="2"/>
  <c r="N1418" i="2"/>
  <c r="O1418" i="2"/>
  <c r="N1419" i="2"/>
  <c r="O1419" i="2"/>
  <c r="N1420" i="2"/>
  <c r="O1420" i="2"/>
  <c r="N1421" i="2"/>
  <c r="O1421" i="2"/>
  <c r="N1422" i="2"/>
  <c r="O1422" i="2"/>
  <c r="N1423" i="2"/>
  <c r="O1423" i="2"/>
  <c r="N1424" i="2"/>
  <c r="O1424" i="2"/>
  <c r="N1425" i="2"/>
  <c r="O1425" i="2"/>
  <c r="N1426" i="2"/>
  <c r="O1426" i="2"/>
  <c r="N1427" i="2"/>
  <c r="O1427" i="2"/>
  <c r="N1428" i="2"/>
  <c r="O1428" i="2"/>
  <c r="N1429" i="2"/>
  <c r="O1429" i="2"/>
  <c r="N1430" i="2"/>
  <c r="O1430" i="2"/>
  <c r="N1431" i="2"/>
  <c r="O1431" i="2"/>
  <c r="N1432" i="2"/>
  <c r="O1432" i="2"/>
  <c r="N1433" i="2"/>
  <c r="O1433" i="2"/>
  <c r="N1434" i="2"/>
  <c r="O1434" i="2"/>
  <c r="N1435" i="2"/>
  <c r="O1435" i="2"/>
  <c r="N1436" i="2"/>
  <c r="O1436" i="2"/>
  <c r="N1437" i="2"/>
  <c r="O1437" i="2"/>
  <c r="N1438" i="2"/>
  <c r="O1438" i="2"/>
  <c r="N1439" i="2"/>
  <c r="O1439" i="2"/>
  <c r="N1440" i="2"/>
  <c r="O1440" i="2"/>
  <c r="N1441" i="2"/>
  <c r="O1441" i="2"/>
  <c r="N1442" i="2"/>
  <c r="O1442" i="2"/>
  <c r="N1443" i="2"/>
  <c r="O1443" i="2"/>
  <c r="N1444" i="2"/>
  <c r="O1444" i="2"/>
  <c r="N1445" i="2"/>
  <c r="O1445" i="2"/>
  <c r="N1446" i="2"/>
  <c r="O1446" i="2"/>
  <c r="N1447" i="2"/>
  <c r="O1447" i="2"/>
  <c r="N1448" i="2"/>
  <c r="O1448" i="2"/>
  <c r="N1449" i="2"/>
  <c r="O1449" i="2"/>
  <c r="N1450" i="2"/>
  <c r="O1450" i="2"/>
  <c r="N1451" i="2"/>
  <c r="O1451" i="2"/>
  <c r="N1452" i="2"/>
  <c r="O1452" i="2"/>
  <c r="N1453" i="2"/>
  <c r="O1453" i="2"/>
  <c r="N1454" i="2"/>
  <c r="O1454" i="2"/>
  <c r="N1455" i="2"/>
  <c r="O1455" i="2"/>
  <c r="N1456" i="2"/>
  <c r="O1456" i="2"/>
  <c r="N1457" i="2"/>
  <c r="O1457" i="2"/>
  <c r="N1458" i="2"/>
  <c r="O1458" i="2"/>
  <c r="N1459" i="2"/>
  <c r="O1459" i="2"/>
  <c r="N1460" i="2"/>
  <c r="O1460" i="2"/>
  <c r="N1461" i="2"/>
  <c r="O1461" i="2"/>
  <c r="N1462" i="2"/>
  <c r="O1462" i="2"/>
  <c r="N1463" i="2"/>
  <c r="O1463" i="2"/>
  <c r="N1464" i="2"/>
  <c r="O1464" i="2"/>
  <c r="N1465" i="2"/>
  <c r="O1465" i="2"/>
  <c r="N1466" i="2"/>
  <c r="O1466" i="2"/>
  <c r="N1467" i="2"/>
  <c r="O1467" i="2"/>
  <c r="N1468" i="2"/>
  <c r="O1468" i="2"/>
  <c r="N1469" i="2"/>
  <c r="O1469" i="2"/>
  <c r="N1470" i="2"/>
  <c r="O1470" i="2"/>
  <c r="N1471" i="2"/>
  <c r="O1471" i="2"/>
  <c r="N1472" i="2"/>
  <c r="O1472" i="2"/>
  <c r="N1473" i="2"/>
  <c r="O1473" i="2"/>
  <c r="N1474" i="2"/>
  <c r="O1474" i="2"/>
  <c r="N1475" i="2"/>
  <c r="O1475" i="2"/>
  <c r="N1476" i="2"/>
  <c r="O1476" i="2"/>
  <c r="N1477" i="2"/>
  <c r="O1477" i="2"/>
  <c r="N1478" i="2"/>
  <c r="O1478" i="2"/>
  <c r="N1479" i="2"/>
  <c r="O1479" i="2"/>
  <c r="N1480" i="2"/>
  <c r="O1480" i="2"/>
  <c r="N1481" i="2"/>
  <c r="O1481" i="2"/>
  <c r="N1482" i="2"/>
  <c r="O1482" i="2"/>
  <c r="N1483" i="2"/>
  <c r="O1483" i="2"/>
  <c r="N1484" i="2"/>
  <c r="O1484" i="2"/>
  <c r="N1485" i="2"/>
  <c r="O1485" i="2"/>
  <c r="N1486" i="2"/>
  <c r="O1486" i="2"/>
  <c r="N1487" i="2"/>
  <c r="O1487" i="2"/>
  <c r="F9" i="1" l="1"/>
  <c r="P1809" i="7" l="1"/>
  <c r="P1810" i="7"/>
  <c r="P1811" i="7"/>
  <c r="P1812" i="7"/>
  <c r="P1813" i="7"/>
  <c r="P1814" i="7"/>
  <c r="P1815" i="7"/>
  <c r="P1816" i="7"/>
  <c r="P1817" i="7"/>
  <c r="P1818" i="7"/>
  <c r="P1819" i="7"/>
  <c r="P1820" i="7"/>
  <c r="P1821" i="7"/>
  <c r="P1822" i="7"/>
  <c r="P1823" i="7"/>
  <c r="P1824" i="7"/>
  <c r="P1825" i="7"/>
  <c r="P1826" i="7"/>
  <c r="P1827" i="7"/>
  <c r="P1828" i="7"/>
  <c r="P1829" i="7"/>
  <c r="P1830" i="7"/>
  <c r="P1831" i="7"/>
  <c r="P1832" i="7"/>
  <c r="P1833" i="7"/>
  <c r="P1834" i="7"/>
  <c r="P1835" i="7"/>
  <c r="P1836" i="7"/>
  <c r="P1837" i="7"/>
  <c r="P1838" i="7"/>
  <c r="P1839" i="7"/>
  <c r="P1840" i="7"/>
  <c r="P1841" i="7"/>
  <c r="P1842" i="7"/>
  <c r="P1843" i="7"/>
  <c r="P1844" i="7"/>
  <c r="P1845" i="7"/>
  <c r="P1846" i="7"/>
  <c r="P1847" i="7"/>
  <c r="P1848" i="7"/>
  <c r="P1849" i="7"/>
  <c r="P1850" i="7"/>
  <c r="P1851" i="7"/>
  <c r="P1852" i="7"/>
  <c r="P1853" i="7"/>
  <c r="P1854" i="7"/>
  <c r="P1855" i="7"/>
  <c r="P1856" i="7"/>
  <c r="P1857" i="7"/>
  <c r="P1858" i="7"/>
  <c r="P1859" i="7"/>
  <c r="P1860" i="7"/>
  <c r="P1861" i="7"/>
  <c r="P1862" i="7"/>
  <c r="P1863" i="7"/>
  <c r="P1864" i="7"/>
  <c r="P1865" i="7"/>
  <c r="P1866" i="7"/>
  <c r="P1867" i="7"/>
  <c r="P1868" i="7"/>
  <c r="P1869" i="7"/>
  <c r="P1870" i="7"/>
  <c r="P1871" i="7"/>
  <c r="P1872" i="7"/>
  <c r="P1873" i="7"/>
  <c r="P1874" i="7"/>
  <c r="P1875" i="7"/>
  <c r="P1876" i="7"/>
  <c r="P1877" i="7"/>
  <c r="P1878" i="7"/>
  <c r="P1879" i="7"/>
  <c r="P1880" i="7"/>
  <c r="P1881" i="7"/>
  <c r="P1882" i="7"/>
  <c r="P1883" i="7"/>
  <c r="P1884" i="7"/>
  <c r="P1885" i="7"/>
  <c r="P1886" i="7"/>
  <c r="P1887" i="7"/>
  <c r="P1888" i="7"/>
  <c r="P1889" i="7"/>
  <c r="P1890" i="7"/>
  <c r="P1891" i="7"/>
  <c r="P1892" i="7"/>
  <c r="P1893" i="7"/>
  <c r="P1894" i="7"/>
  <c r="P1895" i="7"/>
  <c r="P1896" i="7"/>
  <c r="P1897" i="7"/>
  <c r="P1898" i="7"/>
  <c r="P1899" i="7"/>
  <c r="P1900" i="7"/>
  <c r="P1901" i="7"/>
  <c r="P1902" i="7"/>
  <c r="P1903" i="7"/>
  <c r="P1904" i="7"/>
  <c r="P1905" i="7"/>
  <c r="P1906" i="7"/>
  <c r="P1907" i="7"/>
  <c r="P1908" i="7"/>
  <c r="P1909" i="7"/>
  <c r="P1910" i="7"/>
  <c r="P1911" i="7"/>
  <c r="P1912" i="7"/>
  <c r="P1913" i="7"/>
  <c r="P1914" i="7"/>
  <c r="P1915" i="7"/>
  <c r="P1916" i="7"/>
  <c r="P1917" i="7"/>
  <c r="P1918" i="7"/>
  <c r="P1919" i="7"/>
  <c r="P1920" i="7"/>
  <c r="P1921" i="7"/>
  <c r="P1922" i="7"/>
  <c r="P1923" i="7"/>
  <c r="P1924" i="7"/>
  <c r="P1925" i="7"/>
  <c r="P1926" i="7"/>
  <c r="P1927" i="7"/>
  <c r="P1928" i="7"/>
  <c r="P1929" i="7"/>
  <c r="P1930" i="7"/>
  <c r="P1931" i="7"/>
  <c r="P1932" i="7"/>
  <c r="P1933" i="7"/>
  <c r="P1934" i="7"/>
  <c r="P1935" i="7"/>
  <c r="P1936" i="7"/>
  <c r="P1937" i="7"/>
  <c r="P1938" i="7"/>
  <c r="P1939" i="7"/>
  <c r="P1940" i="7"/>
  <c r="P1941" i="7"/>
  <c r="P1942" i="7"/>
  <c r="P1943" i="7"/>
  <c r="P1944" i="7"/>
  <c r="P1945" i="7"/>
  <c r="P1946" i="7"/>
  <c r="P1947" i="7"/>
  <c r="P1948" i="7"/>
  <c r="P1949" i="7"/>
  <c r="P1950" i="7"/>
  <c r="P1951" i="7"/>
  <c r="P1952" i="7"/>
  <c r="P1953" i="7"/>
  <c r="P1954" i="7"/>
  <c r="P1955" i="7"/>
  <c r="P1956" i="7"/>
  <c r="P1957" i="7"/>
  <c r="P1958" i="7"/>
  <c r="P1959" i="7"/>
  <c r="P1960" i="7"/>
  <c r="P1961" i="7"/>
  <c r="P1962" i="7"/>
  <c r="P1963" i="7"/>
  <c r="P1964" i="7"/>
  <c r="P1965" i="7"/>
  <c r="P1966" i="7"/>
  <c r="P1967" i="7"/>
  <c r="P1968" i="7"/>
  <c r="P1969" i="7"/>
  <c r="P1970" i="7"/>
  <c r="P1971" i="7"/>
  <c r="P1807" i="7"/>
  <c r="P1808" i="7"/>
  <c r="P1592" i="7" l="1"/>
  <c r="P1593" i="7"/>
  <c r="P1594" i="7"/>
  <c r="P1595" i="7"/>
  <c r="P1596" i="7"/>
  <c r="P1597" i="7"/>
  <c r="P1598" i="7"/>
  <c r="P1599" i="7"/>
  <c r="P1600" i="7"/>
  <c r="P1601" i="7"/>
  <c r="P1602" i="7"/>
  <c r="P1603" i="7"/>
  <c r="P1604" i="7"/>
  <c r="P1605" i="7"/>
  <c r="P1606" i="7"/>
  <c r="P1607" i="7"/>
  <c r="P1608" i="7"/>
  <c r="P1609" i="7"/>
  <c r="P1610" i="7"/>
  <c r="P1611" i="7"/>
  <c r="P1612" i="7"/>
  <c r="P1613" i="7"/>
  <c r="P1614" i="7"/>
  <c r="P1615" i="7"/>
  <c r="P1616" i="7"/>
  <c r="P1617" i="7"/>
  <c r="P1618" i="7"/>
  <c r="P1619" i="7"/>
  <c r="P1620" i="7"/>
  <c r="P1621" i="7"/>
  <c r="P1622" i="7"/>
  <c r="P1623" i="7"/>
  <c r="P1624" i="7"/>
  <c r="P1625" i="7"/>
  <c r="P1626" i="7"/>
  <c r="P1627" i="7"/>
  <c r="P1628" i="7"/>
  <c r="P1629" i="7"/>
  <c r="P1630" i="7"/>
  <c r="P1631" i="7"/>
  <c r="P1632" i="7"/>
  <c r="P1633" i="7"/>
  <c r="P1634" i="7"/>
  <c r="P1635" i="7"/>
  <c r="P1636" i="7"/>
  <c r="P1637" i="7"/>
  <c r="P1638" i="7"/>
  <c r="P1639" i="7"/>
  <c r="P1640" i="7"/>
  <c r="P1641" i="7"/>
  <c r="P1642" i="7"/>
  <c r="P1643" i="7"/>
  <c r="P1644" i="7"/>
  <c r="P1645" i="7"/>
  <c r="P1646" i="7"/>
  <c r="P1647" i="7"/>
  <c r="P1648" i="7"/>
  <c r="P1649" i="7"/>
  <c r="P1650" i="7"/>
  <c r="P1651" i="7"/>
  <c r="P1652" i="7"/>
  <c r="P1653" i="7"/>
  <c r="P1654" i="7"/>
  <c r="P1655" i="7"/>
  <c r="P1656" i="7"/>
  <c r="P1657" i="7"/>
  <c r="P1658" i="7"/>
  <c r="P1659" i="7"/>
  <c r="P1660" i="7"/>
  <c r="P1661" i="7"/>
  <c r="P1662" i="7"/>
  <c r="P1663" i="7"/>
  <c r="P1664" i="7"/>
  <c r="P1665" i="7"/>
  <c r="P1666" i="7"/>
  <c r="P1667" i="7"/>
  <c r="P1668" i="7"/>
  <c r="P1669" i="7"/>
  <c r="P1670" i="7"/>
  <c r="P1671" i="7"/>
  <c r="P1672" i="7"/>
  <c r="P1673" i="7"/>
  <c r="P1674" i="7"/>
  <c r="P1675" i="7"/>
  <c r="P1676" i="7"/>
  <c r="P1677" i="7"/>
  <c r="P1678" i="7"/>
  <c r="P1679" i="7"/>
  <c r="P1680" i="7"/>
  <c r="P1681" i="7"/>
  <c r="P1682" i="7"/>
  <c r="P1683" i="7"/>
  <c r="P1684" i="7"/>
  <c r="P1685" i="7"/>
  <c r="P1686" i="7"/>
  <c r="P1687" i="7"/>
  <c r="P1688" i="7"/>
  <c r="P1689" i="7"/>
  <c r="P1690" i="7"/>
  <c r="P1691" i="7"/>
  <c r="P1692" i="7"/>
  <c r="P1693" i="7"/>
  <c r="P1694" i="7"/>
  <c r="P1695" i="7"/>
  <c r="P1696" i="7"/>
  <c r="P1697" i="7"/>
  <c r="P1698" i="7"/>
  <c r="P1699" i="7"/>
  <c r="P1700" i="7"/>
  <c r="P1701" i="7"/>
  <c r="P1702" i="7"/>
  <c r="P1703" i="7"/>
  <c r="P1704" i="7"/>
  <c r="P1705" i="7"/>
  <c r="P1706" i="7"/>
  <c r="P1707" i="7"/>
  <c r="P1708" i="7"/>
  <c r="P1709" i="7"/>
  <c r="P1710" i="7"/>
  <c r="P1711" i="7"/>
  <c r="P1712" i="7"/>
  <c r="P1713" i="7"/>
  <c r="P1714" i="7"/>
  <c r="P1715" i="7"/>
  <c r="P1716" i="7"/>
  <c r="P1717" i="7"/>
  <c r="P1718" i="7"/>
  <c r="P1719" i="7"/>
  <c r="P1720" i="7"/>
  <c r="P1721" i="7"/>
  <c r="P1722" i="7"/>
  <c r="P1723" i="7"/>
  <c r="P1724" i="7"/>
  <c r="P1725" i="7"/>
  <c r="P1726" i="7"/>
  <c r="P1727" i="7"/>
  <c r="P1728" i="7"/>
  <c r="P1729" i="7"/>
  <c r="P1730" i="7"/>
  <c r="P1731" i="7"/>
  <c r="P1732" i="7"/>
  <c r="P1733" i="7"/>
  <c r="P1734" i="7"/>
  <c r="P1735" i="7"/>
  <c r="P1736" i="7"/>
  <c r="P1737" i="7"/>
  <c r="P1738" i="7"/>
  <c r="P1739" i="7"/>
  <c r="P1740" i="7"/>
  <c r="P1741" i="7"/>
  <c r="P1742" i="7"/>
  <c r="P1743" i="7"/>
  <c r="P1744" i="7"/>
  <c r="P1745" i="7"/>
  <c r="P1746" i="7"/>
  <c r="P1747" i="7"/>
  <c r="P1748" i="7"/>
  <c r="P1749" i="7"/>
  <c r="P1750" i="7"/>
  <c r="P1751" i="7"/>
  <c r="P1752" i="7"/>
  <c r="P1753" i="7"/>
  <c r="P1754" i="7"/>
  <c r="P1755" i="7"/>
  <c r="P1756" i="7"/>
  <c r="P1757" i="7"/>
  <c r="P1758" i="7"/>
  <c r="P1759" i="7"/>
  <c r="P1760" i="7"/>
  <c r="P1761" i="7"/>
  <c r="P1762" i="7"/>
  <c r="P1763" i="7"/>
  <c r="P1764" i="7"/>
  <c r="P1765" i="7"/>
  <c r="P1766" i="7"/>
  <c r="P1767" i="7"/>
  <c r="P1768" i="7"/>
  <c r="P1769" i="7"/>
  <c r="P1770" i="7"/>
  <c r="P1771" i="7"/>
  <c r="P1772" i="7"/>
  <c r="P1773" i="7"/>
  <c r="P1774" i="7"/>
  <c r="P1775" i="7"/>
  <c r="P1776" i="7"/>
  <c r="P1777" i="7"/>
  <c r="P1778" i="7"/>
  <c r="P1779" i="7"/>
  <c r="P1780" i="7"/>
  <c r="P1781" i="7"/>
  <c r="P1782" i="7"/>
  <c r="P1783" i="7"/>
  <c r="P1784" i="7"/>
  <c r="P1785" i="7"/>
  <c r="P1786" i="7"/>
  <c r="P1787" i="7"/>
  <c r="P1788" i="7"/>
  <c r="P1789" i="7"/>
  <c r="P1790" i="7"/>
  <c r="P1791" i="7"/>
  <c r="P1792" i="7"/>
  <c r="P1793" i="7"/>
  <c r="P1794" i="7"/>
  <c r="P1795" i="7"/>
  <c r="P1796" i="7"/>
  <c r="P1797" i="7"/>
  <c r="P1798" i="7"/>
  <c r="P1799" i="7"/>
  <c r="P1800" i="7"/>
  <c r="P1801" i="7"/>
  <c r="P1802" i="7"/>
  <c r="P1803" i="7"/>
  <c r="P1804" i="7"/>
  <c r="P1805" i="7"/>
  <c r="P1806" i="7"/>
  <c r="P2" i="7" l="1"/>
  <c r="P3" i="7"/>
  <c r="P4" i="7"/>
  <c r="P5" i="7"/>
  <c r="P6" i="7"/>
  <c r="P7" i="7"/>
  <c r="P8" i="7"/>
  <c r="P9" i="7"/>
  <c r="P10" i="7"/>
  <c r="P11" i="7"/>
  <c r="P12" i="7"/>
  <c r="P13" i="7"/>
  <c r="P14" i="7"/>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69" i="7"/>
  <c r="P70" i="7"/>
  <c r="P71" i="7"/>
  <c r="P72" i="7"/>
  <c r="P73" i="7"/>
  <c r="P74" i="7"/>
  <c r="P75" i="7"/>
  <c r="P76" i="7"/>
  <c r="P77" i="7"/>
  <c r="P78" i="7"/>
  <c r="P79" i="7"/>
  <c r="P80" i="7"/>
  <c r="P81" i="7"/>
  <c r="P82" i="7"/>
  <c r="P83" i="7"/>
  <c r="P84" i="7"/>
  <c r="P85" i="7"/>
  <c r="P86" i="7"/>
  <c r="P87" i="7"/>
  <c r="P88" i="7"/>
  <c r="P89" i="7"/>
  <c r="P90" i="7"/>
  <c r="P91" i="7"/>
  <c r="P92" i="7"/>
  <c r="P93" i="7"/>
  <c r="P94" i="7"/>
  <c r="P95" i="7"/>
  <c r="P96" i="7"/>
  <c r="P97" i="7"/>
  <c r="P98" i="7"/>
  <c r="P99" i="7"/>
  <c r="P100" i="7"/>
  <c r="P101" i="7"/>
  <c r="P102" i="7"/>
  <c r="P103" i="7"/>
  <c r="P104" i="7"/>
  <c r="P105" i="7"/>
  <c r="P106" i="7"/>
  <c r="P107" i="7"/>
  <c r="P108" i="7"/>
  <c r="P109" i="7"/>
  <c r="P110" i="7"/>
  <c r="P111" i="7"/>
  <c r="P112" i="7"/>
  <c r="P113" i="7"/>
  <c r="P114" i="7"/>
  <c r="P115" i="7"/>
  <c r="P116" i="7"/>
  <c r="P117" i="7"/>
  <c r="P118" i="7"/>
  <c r="P119" i="7"/>
  <c r="P120" i="7"/>
  <c r="P121" i="7"/>
  <c r="P122" i="7"/>
  <c r="P123" i="7"/>
  <c r="P124" i="7"/>
  <c r="P125" i="7"/>
  <c r="P126" i="7"/>
  <c r="P127" i="7"/>
  <c r="P128" i="7"/>
  <c r="P129" i="7"/>
  <c r="P130" i="7"/>
  <c r="P131" i="7"/>
  <c r="P132" i="7"/>
  <c r="P133" i="7"/>
  <c r="P134" i="7"/>
  <c r="P135" i="7"/>
  <c r="P136" i="7"/>
  <c r="P137" i="7"/>
  <c r="P138" i="7"/>
  <c r="P139" i="7"/>
  <c r="P140" i="7"/>
  <c r="P141" i="7"/>
  <c r="P142" i="7"/>
  <c r="P143" i="7"/>
  <c r="P144" i="7"/>
  <c r="P145" i="7"/>
  <c r="P146" i="7"/>
  <c r="P147" i="7"/>
  <c r="P148" i="7"/>
  <c r="P149" i="7"/>
  <c r="P150" i="7"/>
  <c r="P151" i="7"/>
  <c r="P152" i="7"/>
  <c r="P153" i="7"/>
  <c r="P154" i="7"/>
  <c r="P155" i="7"/>
  <c r="P156" i="7"/>
  <c r="P157" i="7"/>
  <c r="P158" i="7"/>
  <c r="P159" i="7"/>
  <c r="P160" i="7"/>
  <c r="P161" i="7"/>
  <c r="P162" i="7"/>
  <c r="P163" i="7"/>
  <c r="P164" i="7"/>
  <c r="P165" i="7"/>
  <c r="P166" i="7"/>
  <c r="P167" i="7"/>
  <c r="P168" i="7"/>
  <c r="P169" i="7"/>
  <c r="P170" i="7"/>
  <c r="P171" i="7"/>
  <c r="P172" i="7"/>
  <c r="P173" i="7"/>
  <c r="P174" i="7"/>
  <c r="P175" i="7"/>
  <c r="P176" i="7"/>
  <c r="P177" i="7"/>
  <c r="P178" i="7"/>
  <c r="P179" i="7"/>
  <c r="P180" i="7"/>
  <c r="P181" i="7"/>
  <c r="P182" i="7"/>
  <c r="P183" i="7"/>
  <c r="P184" i="7"/>
  <c r="P185" i="7"/>
  <c r="P186" i="7"/>
  <c r="P187" i="7"/>
  <c r="P188" i="7"/>
  <c r="P189" i="7"/>
  <c r="P190" i="7"/>
  <c r="P191" i="7"/>
  <c r="P192" i="7"/>
  <c r="P193" i="7"/>
  <c r="P194" i="7"/>
  <c r="P195" i="7"/>
  <c r="P196" i="7"/>
  <c r="P197" i="7"/>
  <c r="P198" i="7"/>
  <c r="P199" i="7"/>
  <c r="P200" i="7"/>
  <c r="P201" i="7"/>
  <c r="P202" i="7"/>
  <c r="P203" i="7"/>
  <c r="P204" i="7"/>
  <c r="P205" i="7"/>
  <c r="P206" i="7"/>
  <c r="P207" i="7"/>
  <c r="P208" i="7"/>
  <c r="P209" i="7"/>
  <c r="P210" i="7"/>
  <c r="P211" i="7"/>
  <c r="P212" i="7"/>
  <c r="P213" i="7"/>
  <c r="P214" i="7"/>
  <c r="P215" i="7"/>
  <c r="P216" i="7"/>
  <c r="P217" i="7"/>
  <c r="P218" i="7"/>
  <c r="P219" i="7"/>
  <c r="P220" i="7"/>
  <c r="P221" i="7"/>
  <c r="P222" i="7"/>
  <c r="P223" i="7"/>
  <c r="P224" i="7"/>
  <c r="P225" i="7"/>
  <c r="P226" i="7"/>
  <c r="P227" i="7"/>
  <c r="P228" i="7"/>
  <c r="P229" i="7"/>
  <c r="P230" i="7"/>
  <c r="P231" i="7"/>
  <c r="P232" i="7"/>
  <c r="P233" i="7"/>
  <c r="P234" i="7"/>
  <c r="P235" i="7"/>
  <c r="P236" i="7"/>
  <c r="P237" i="7"/>
  <c r="P238" i="7"/>
  <c r="P239" i="7"/>
  <c r="P240" i="7"/>
  <c r="P241" i="7"/>
  <c r="P242" i="7"/>
  <c r="P243" i="7"/>
  <c r="P244" i="7"/>
  <c r="P245" i="7"/>
  <c r="P246" i="7"/>
  <c r="P247" i="7"/>
  <c r="P248" i="7"/>
  <c r="P249" i="7"/>
  <c r="P250" i="7"/>
  <c r="P251" i="7"/>
  <c r="P252" i="7"/>
  <c r="P253" i="7"/>
  <c r="P254" i="7"/>
  <c r="P255" i="7"/>
  <c r="P256" i="7"/>
  <c r="P257" i="7"/>
  <c r="P258" i="7"/>
  <c r="P259" i="7"/>
  <c r="P260" i="7"/>
  <c r="P261" i="7"/>
  <c r="P262" i="7"/>
  <c r="P263" i="7"/>
  <c r="P264" i="7"/>
  <c r="P265" i="7"/>
  <c r="P266" i="7"/>
  <c r="P267" i="7"/>
  <c r="P268" i="7"/>
  <c r="P269" i="7"/>
  <c r="P270" i="7"/>
  <c r="P271" i="7"/>
  <c r="P272" i="7"/>
  <c r="P273" i="7"/>
  <c r="P274" i="7"/>
  <c r="P275" i="7"/>
  <c r="P276" i="7"/>
  <c r="P277" i="7"/>
  <c r="P278" i="7"/>
  <c r="P279" i="7"/>
  <c r="P280" i="7"/>
  <c r="P281" i="7"/>
  <c r="P282" i="7"/>
  <c r="P283" i="7"/>
  <c r="P284" i="7"/>
  <c r="P285" i="7"/>
  <c r="P286" i="7"/>
  <c r="P287" i="7"/>
  <c r="P288" i="7"/>
  <c r="P289" i="7"/>
  <c r="P290" i="7"/>
  <c r="P291" i="7"/>
  <c r="P292" i="7"/>
  <c r="P293" i="7"/>
  <c r="P294" i="7"/>
  <c r="P295" i="7"/>
  <c r="P296" i="7"/>
  <c r="P297" i="7"/>
  <c r="P298" i="7"/>
  <c r="P299" i="7"/>
  <c r="P300" i="7"/>
  <c r="P301" i="7"/>
  <c r="P302" i="7"/>
  <c r="P303" i="7"/>
  <c r="P304" i="7"/>
  <c r="P305" i="7"/>
  <c r="P306" i="7"/>
  <c r="P307" i="7"/>
  <c r="P308" i="7"/>
  <c r="P309" i="7"/>
  <c r="P310" i="7"/>
  <c r="P311" i="7"/>
  <c r="P312" i="7"/>
  <c r="P313" i="7"/>
  <c r="P314" i="7"/>
  <c r="P315" i="7"/>
  <c r="P316" i="7"/>
  <c r="P317" i="7"/>
  <c r="P318" i="7"/>
  <c r="P319" i="7"/>
  <c r="P320" i="7"/>
  <c r="P321" i="7"/>
  <c r="P322" i="7"/>
  <c r="P323" i="7"/>
  <c r="P324" i="7"/>
  <c r="P325" i="7"/>
  <c r="P326" i="7"/>
  <c r="P327" i="7"/>
  <c r="P328" i="7"/>
  <c r="P329" i="7"/>
  <c r="P330" i="7"/>
  <c r="P331" i="7"/>
  <c r="P332" i="7"/>
  <c r="P333" i="7"/>
  <c r="P334" i="7"/>
  <c r="P335" i="7"/>
  <c r="P336" i="7"/>
  <c r="P337" i="7"/>
  <c r="P338" i="7"/>
  <c r="P339" i="7"/>
  <c r="P340" i="7"/>
  <c r="P341" i="7"/>
  <c r="P342" i="7"/>
  <c r="P343" i="7"/>
  <c r="P344" i="7"/>
  <c r="P345" i="7"/>
  <c r="P346" i="7"/>
  <c r="P347" i="7"/>
  <c r="P348" i="7"/>
  <c r="P349" i="7"/>
  <c r="P350" i="7"/>
  <c r="P351" i="7"/>
  <c r="P352" i="7"/>
  <c r="P353" i="7"/>
  <c r="P354" i="7"/>
  <c r="P355" i="7"/>
  <c r="P356" i="7"/>
  <c r="P357" i="7"/>
  <c r="P358" i="7"/>
  <c r="P359" i="7"/>
  <c r="P360" i="7"/>
  <c r="P361" i="7"/>
  <c r="P362" i="7"/>
  <c r="P363" i="7"/>
  <c r="P364" i="7"/>
  <c r="P365" i="7"/>
  <c r="P366" i="7"/>
  <c r="P367" i="7"/>
  <c r="P368" i="7"/>
  <c r="P369" i="7"/>
  <c r="P370" i="7"/>
  <c r="P371" i="7"/>
  <c r="P372" i="7"/>
  <c r="P373" i="7"/>
  <c r="P374" i="7"/>
  <c r="P375" i="7"/>
  <c r="P376" i="7"/>
  <c r="P377" i="7"/>
  <c r="P378" i="7"/>
  <c r="P379" i="7"/>
  <c r="P380" i="7"/>
  <c r="P381" i="7"/>
  <c r="P382" i="7"/>
  <c r="P383" i="7"/>
  <c r="P384" i="7"/>
  <c r="P385" i="7"/>
  <c r="P386" i="7"/>
  <c r="P387" i="7"/>
  <c r="P388" i="7"/>
  <c r="P389" i="7"/>
  <c r="P390" i="7"/>
  <c r="P391" i="7"/>
  <c r="P392" i="7"/>
  <c r="P393" i="7"/>
  <c r="P394" i="7"/>
  <c r="P395" i="7"/>
  <c r="P396" i="7"/>
  <c r="P397" i="7"/>
  <c r="P398" i="7"/>
  <c r="P399" i="7"/>
  <c r="P400" i="7"/>
  <c r="P401" i="7"/>
  <c r="P402" i="7"/>
  <c r="P403" i="7"/>
  <c r="P404" i="7"/>
  <c r="P405" i="7"/>
  <c r="P406" i="7"/>
  <c r="P407" i="7"/>
  <c r="P408" i="7"/>
  <c r="P409" i="7"/>
  <c r="P410" i="7"/>
  <c r="P411" i="7"/>
  <c r="P412" i="7"/>
  <c r="P413" i="7"/>
  <c r="P414" i="7"/>
  <c r="P415" i="7"/>
  <c r="P416" i="7"/>
  <c r="P417" i="7"/>
  <c r="P418" i="7"/>
  <c r="P419" i="7"/>
  <c r="P420" i="7"/>
  <c r="P421" i="7"/>
  <c r="P422" i="7"/>
  <c r="P423" i="7"/>
  <c r="P424" i="7"/>
  <c r="P425" i="7"/>
  <c r="P426" i="7"/>
  <c r="P427" i="7"/>
  <c r="P428" i="7"/>
  <c r="P429" i="7"/>
  <c r="P430" i="7"/>
  <c r="P431" i="7"/>
  <c r="P432" i="7"/>
  <c r="P433" i="7"/>
  <c r="P434" i="7"/>
  <c r="P435" i="7"/>
  <c r="P436" i="7"/>
  <c r="P437" i="7"/>
  <c r="P438" i="7"/>
  <c r="P439" i="7"/>
  <c r="P440" i="7"/>
  <c r="P441" i="7"/>
  <c r="P442" i="7"/>
  <c r="P443" i="7"/>
  <c r="P444" i="7"/>
  <c r="P445" i="7"/>
  <c r="P446" i="7"/>
  <c r="P447" i="7"/>
  <c r="P448" i="7"/>
  <c r="P449" i="7"/>
  <c r="P450" i="7"/>
  <c r="P451" i="7"/>
  <c r="P452" i="7"/>
  <c r="P453" i="7"/>
  <c r="P454" i="7"/>
  <c r="P455" i="7"/>
  <c r="P456" i="7"/>
  <c r="P457" i="7"/>
  <c r="P458" i="7"/>
  <c r="P459" i="7"/>
  <c r="P460" i="7"/>
  <c r="P461" i="7"/>
  <c r="P462" i="7"/>
  <c r="P463" i="7"/>
  <c r="P464" i="7"/>
  <c r="P465" i="7"/>
  <c r="P466" i="7"/>
  <c r="P467" i="7"/>
  <c r="P468" i="7"/>
  <c r="P469" i="7"/>
  <c r="P470" i="7"/>
  <c r="P471" i="7"/>
  <c r="P472" i="7"/>
  <c r="P473" i="7"/>
  <c r="P474" i="7"/>
  <c r="P475" i="7"/>
  <c r="P476" i="7"/>
  <c r="P477" i="7"/>
  <c r="P478" i="7"/>
  <c r="P479" i="7"/>
  <c r="P480" i="7"/>
  <c r="P481" i="7"/>
  <c r="P482" i="7"/>
  <c r="P483" i="7"/>
  <c r="P484" i="7"/>
  <c r="P485" i="7"/>
  <c r="P486" i="7"/>
  <c r="P487" i="7"/>
  <c r="P488" i="7"/>
  <c r="P489" i="7"/>
  <c r="P490" i="7"/>
  <c r="P491" i="7"/>
  <c r="P492" i="7"/>
  <c r="P493" i="7"/>
  <c r="P494" i="7"/>
  <c r="P495" i="7"/>
  <c r="P496" i="7"/>
  <c r="P497" i="7"/>
  <c r="P498" i="7"/>
  <c r="P499" i="7"/>
  <c r="P500" i="7"/>
  <c r="P501" i="7"/>
  <c r="P502" i="7"/>
  <c r="P503" i="7"/>
  <c r="P504" i="7"/>
  <c r="P505" i="7"/>
  <c r="P506" i="7"/>
  <c r="P507" i="7"/>
  <c r="P508" i="7"/>
  <c r="P509" i="7"/>
  <c r="P510" i="7"/>
  <c r="P511" i="7"/>
  <c r="P512" i="7"/>
  <c r="P513" i="7"/>
  <c r="P514" i="7"/>
  <c r="P515" i="7"/>
  <c r="P516" i="7"/>
  <c r="P517" i="7"/>
  <c r="P518" i="7"/>
  <c r="P519" i="7"/>
  <c r="P520" i="7"/>
  <c r="P521" i="7"/>
  <c r="P522" i="7"/>
  <c r="P523" i="7"/>
  <c r="P524" i="7"/>
  <c r="P525" i="7"/>
  <c r="P526" i="7"/>
  <c r="P527" i="7"/>
  <c r="P528" i="7"/>
  <c r="P529" i="7"/>
  <c r="P530" i="7"/>
  <c r="P531" i="7"/>
  <c r="P532" i="7"/>
  <c r="P533" i="7"/>
  <c r="P534" i="7"/>
  <c r="P535" i="7"/>
  <c r="P536" i="7"/>
  <c r="P537" i="7"/>
  <c r="P538" i="7"/>
  <c r="P539" i="7"/>
  <c r="P540" i="7"/>
  <c r="P541" i="7"/>
  <c r="P542" i="7"/>
  <c r="P543" i="7"/>
  <c r="P544" i="7"/>
  <c r="P545" i="7"/>
  <c r="P546" i="7"/>
  <c r="P547" i="7"/>
  <c r="P548" i="7"/>
  <c r="P549" i="7"/>
  <c r="P550" i="7"/>
  <c r="P551" i="7"/>
  <c r="P552" i="7"/>
  <c r="P553" i="7"/>
  <c r="P554" i="7"/>
  <c r="P555" i="7"/>
  <c r="P556" i="7"/>
  <c r="P557" i="7"/>
  <c r="P558" i="7"/>
  <c r="P559" i="7"/>
  <c r="P560" i="7"/>
  <c r="P561" i="7"/>
  <c r="P562" i="7"/>
  <c r="P563" i="7"/>
  <c r="P564" i="7"/>
  <c r="P565" i="7"/>
  <c r="P566" i="7"/>
  <c r="P567" i="7"/>
  <c r="P568" i="7"/>
  <c r="P569" i="7"/>
  <c r="P570" i="7"/>
  <c r="P571" i="7"/>
  <c r="P572" i="7"/>
  <c r="P573" i="7"/>
  <c r="P574" i="7"/>
  <c r="P575" i="7"/>
  <c r="P576" i="7"/>
  <c r="P577" i="7"/>
  <c r="P578" i="7"/>
  <c r="P579" i="7"/>
  <c r="P580" i="7"/>
  <c r="P581" i="7"/>
  <c r="P582" i="7"/>
  <c r="P583" i="7"/>
  <c r="P584" i="7"/>
  <c r="P585" i="7"/>
  <c r="P586" i="7"/>
  <c r="P587" i="7"/>
  <c r="P588" i="7"/>
  <c r="P589" i="7"/>
  <c r="P590" i="7"/>
  <c r="P591" i="7"/>
  <c r="P592" i="7"/>
  <c r="P593" i="7"/>
  <c r="P594" i="7"/>
  <c r="P595" i="7"/>
  <c r="P596" i="7"/>
  <c r="P597" i="7"/>
  <c r="P598" i="7"/>
  <c r="P599" i="7"/>
  <c r="P600" i="7"/>
  <c r="P601" i="7"/>
  <c r="P602" i="7"/>
  <c r="P603" i="7"/>
  <c r="P604" i="7"/>
  <c r="P605" i="7"/>
  <c r="P606" i="7"/>
  <c r="P607" i="7"/>
  <c r="P608" i="7"/>
  <c r="P609" i="7"/>
  <c r="P610" i="7"/>
  <c r="P611" i="7"/>
  <c r="P612" i="7"/>
  <c r="P613" i="7"/>
  <c r="P614" i="7"/>
  <c r="P615" i="7"/>
  <c r="P616" i="7"/>
  <c r="P617" i="7"/>
  <c r="P618" i="7"/>
  <c r="P619" i="7"/>
  <c r="P620" i="7"/>
  <c r="P621" i="7"/>
  <c r="P622" i="7"/>
  <c r="P623" i="7"/>
  <c r="P624" i="7"/>
  <c r="P625" i="7"/>
  <c r="P626" i="7"/>
  <c r="P627" i="7"/>
  <c r="P628" i="7"/>
  <c r="P629" i="7"/>
  <c r="P630" i="7"/>
  <c r="P631" i="7"/>
  <c r="P632" i="7"/>
  <c r="P633" i="7"/>
  <c r="P634" i="7"/>
  <c r="P635" i="7"/>
  <c r="P636" i="7"/>
  <c r="P637" i="7"/>
  <c r="P638" i="7"/>
  <c r="P639" i="7"/>
  <c r="P640" i="7"/>
  <c r="P641" i="7"/>
  <c r="P642" i="7"/>
  <c r="P643" i="7"/>
  <c r="P644" i="7"/>
  <c r="P645" i="7"/>
  <c r="P646" i="7"/>
  <c r="P647" i="7"/>
  <c r="P648" i="7"/>
  <c r="P649" i="7"/>
  <c r="P650" i="7"/>
  <c r="P651" i="7"/>
  <c r="P652" i="7"/>
  <c r="P653" i="7"/>
  <c r="P654" i="7"/>
  <c r="P655" i="7"/>
  <c r="P656" i="7"/>
  <c r="P657" i="7"/>
  <c r="P658" i="7"/>
  <c r="P659" i="7"/>
  <c r="P660" i="7"/>
  <c r="P661" i="7"/>
  <c r="P662" i="7"/>
  <c r="P663" i="7"/>
  <c r="P664" i="7"/>
  <c r="P665" i="7"/>
  <c r="P666" i="7"/>
  <c r="P667" i="7"/>
  <c r="P668" i="7"/>
  <c r="P669" i="7"/>
  <c r="P670" i="7"/>
  <c r="P671" i="7"/>
  <c r="P672" i="7"/>
  <c r="P673" i="7"/>
  <c r="P674" i="7"/>
  <c r="P675" i="7"/>
  <c r="P676" i="7"/>
  <c r="P677" i="7"/>
  <c r="P678" i="7"/>
  <c r="P679" i="7"/>
  <c r="P680" i="7"/>
  <c r="P681" i="7"/>
  <c r="P682" i="7"/>
  <c r="P683" i="7"/>
  <c r="P684" i="7"/>
  <c r="P685" i="7"/>
  <c r="P686" i="7"/>
  <c r="P687" i="7"/>
  <c r="P688" i="7"/>
  <c r="P689" i="7"/>
  <c r="P690" i="7"/>
  <c r="P691" i="7"/>
  <c r="P692" i="7"/>
  <c r="P693" i="7"/>
  <c r="P694" i="7"/>
  <c r="P695" i="7"/>
  <c r="P696" i="7"/>
  <c r="P697" i="7"/>
  <c r="P698" i="7"/>
  <c r="P699" i="7"/>
  <c r="P700" i="7"/>
  <c r="P701" i="7"/>
  <c r="P702" i="7"/>
  <c r="P703" i="7"/>
  <c r="P704" i="7"/>
  <c r="P705" i="7"/>
  <c r="P706" i="7"/>
  <c r="P707" i="7"/>
  <c r="P708" i="7"/>
  <c r="P709" i="7"/>
  <c r="P710" i="7"/>
  <c r="P711" i="7"/>
  <c r="P712" i="7"/>
  <c r="P713" i="7"/>
  <c r="P714" i="7"/>
  <c r="P715" i="7"/>
  <c r="P716" i="7"/>
  <c r="P717" i="7"/>
  <c r="P718" i="7"/>
  <c r="P719" i="7"/>
  <c r="P720" i="7"/>
  <c r="P721" i="7"/>
  <c r="P722" i="7"/>
  <c r="P723" i="7"/>
  <c r="P724" i="7"/>
  <c r="P725" i="7"/>
  <c r="P726" i="7"/>
  <c r="P727" i="7"/>
  <c r="P728" i="7"/>
  <c r="P729" i="7"/>
  <c r="P730" i="7"/>
  <c r="P731" i="7"/>
  <c r="P732" i="7"/>
  <c r="P733" i="7"/>
  <c r="P734" i="7"/>
  <c r="P735" i="7"/>
  <c r="P736" i="7"/>
  <c r="P737" i="7"/>
  <c r="P738" i="7"/>
  <c r="P739" i="7"/>
  <c r="P740" i="7"/>
  <c r="P741" i="7"/>
  <c r="P742" i="7"/>
  <c r="P743" i="7"/>
  <c r="P744" i="7"/>
  <c r="P745" i="7"/>
  <c r="P746" i="7"/>
  <c r="P747" i="7"/>
  <c r="P748" i="7"/>
  <c r="P749" i="7"/>
  <c r="P750" i="7"/>
  <c r="P751" i="7"/>
  <c r="P752" i="7"/>
  <c r="P753" i="7"/>
  <c r="P754" i="7"/>
  <c r="P755" i="7"/>
  <c r="P756" i="7"/>
  <c r="P757" i="7"/>
  <c r="P758" i="7"/>
  <c r="P759" i="7"/>
  <c r="P760" i="7"/>
  <c r="P761" i="7"/>
  <c r="P762" i="7"/>
  <c r="P763" i="7"/>
  <c r="P764" i="7"/>
  <c r="P765" i="7"/>
  <c r="P766" i="7"/>
  <c r="P767" i="7"/>
  <c r="P768" i="7"/>
  <c r="P769" i="7"/>
  <c r="P770" i="7"/>
  <c r="P771" i="7"/>
  <c r="P772" i="7"/>
  <c r="P773" i="7"/>
  <c r="P774" i="7"/>
  <c r="P775" i="7"/>
  <c r="P776" i="7"/>
  <c r="P777" i="7"/>
  <c r="P778" i="7"/>
  <c r="P779" i="7"/>
  <c r="P780" i="7"/>
  <c r="P781" i="7"/>
  <c r="P782" i="7"/>
  <c r="P783" i="7"/>
  <c r="P784" i="7"/>
  <c r="P785" i="7"/>
  <c r="P786" i="7"/>
  <c r="P787" i="7"/>
  <c r="P788" i="7"/>
  <c r="P789" i="7"/>
  <c r="P790" i="7"/>
  <c r="P791" i="7"/>
  <c r="P792" i="7"/>
  <c r="P793" i="7"/>
  <c r="P794" i="7"/>
  <c r="P795" i="7"/>
  <c r="P796" i="7"/>
  <c r="P797" i="7"/>
  <c r="P798" i="7"/>
  <c r="P799" i="7"/>
  <c r="P800" i="7"/>
  <c r="P801" i="7"/>
  <c r="P802" i="7"/>
  <c r="P803" i="7"/>
  <c r="P804" i="7"/>
  <c r="P805" i="7"/>
  <c r="P806" i="7"/>
  <c r="P807" i="7"/>
  <c r="P808" i="7"/>
  <c r="P809" i="7"/>
  <c r="P810" i="7"/>
  <c r="P811" i="7"/>
  <c r="P812" i="7"/>
  <c r="P813" i="7"/>
  <c r="P814" i="7"/>
  <c r="P815" i="7"/>
  <c r="P816" i="7"/>
  <c r="P817" i="7"/>
  <c r="P818" i="7"/>
  <c r="P819" i="7"/>
  <c r="P820" i="7"/>
  <c r="P821" i="7"/>
  <c r="P822" i="7"/>
  <c r="P823" i="7"/>
  <c r="P824" i="7"/>
  <c r="P825" i="7"/>
  <c r="P826" i="7"/>
  <c r="P827" i="7"/>
  <c r="P828" i="7"/>
  <c r="P829" i="7"/>
  <c r="P830" i="7"/>
  <c r="P831" i="7"/>
  <c r="P832" i="7"/>
  <c r="P833" i="7"/>
  <c r="P834" i="7"/>
  <c r="P835" i="7"/>
  <c r="P836" i="7"/>
  <c r="P837" i="7"/>
  <c r="P838" i="7"/>
  <c r="P839" i="7"/>
  <c r="P840" i="7"/>
  <c r="P841" i="7"/>
  <c r="P842" i="7"/>
  <c r="P843" i="7"/>
  <c r="P844" i="7"/>
  <c r="P845" i="7"/>
  <c r="P846" i="7"/>
  <c r="P847" i="7"/>
  <c r="P848" i="7"/>
  <c r="P849" i="7"/>
  <c r="P850" i="7"/>
  <c r="P851" i="7"/>
  <c r="P852" i="7"/>
  <c r="P853" i="7"/>
  <c r="P854" i="7"/>
  <c r="P855" i="7"/>
  <c r="P856" i="7"/>
  <c r="P857" i="7"/>
  <c r="P858" i="7"/>
  <c r="P859" i="7"/>
  <c r="P860" i="7"/>
  <c r="P861" i="7"/>
  <c r="P862" i="7"/>
  <c r="P863" i="7"/>
  <c r="P864" i="7"/>
  <c r="P865" i="7"/>
  <c r="P866" i="7"/>
  <c r="P867" i="7"/>
  <c r="P868" i="7"/>
  <c r="P869" i="7"/>
  <c r="P870" i="7"/>
  <c r="P871" i="7"/>
  <c r="P872" i="7"/>
  <c r="P873" i="7"/>
  <c r="P874" i="7"/>
  <c r="P875" i="7"/>
  <c r="P876" i="7"/>
  <c r="P877" i="7"/>
  <c r="P878" i="7"/>
  <c r="P879" i="7"/>
  <c r="P880" i="7"/>
  <c r="P881" i="7"/>
  <c r="P882" i="7"/>
  <c r="P883" i="7"/>
  <c r="P884" i="7"/>
  <c r="P885" i="7"/>
  <c r="P886" i="7"/>
  <c r="P887" i="7"/>
  <c r="P888" i="7"/>
  <c r="P889" i="7"/>
  <c r="P890" i="7"/>
  <c r="P891" i="7"/>
  <c r="P892" i="7"/>
  <c r="P893" i="7"/>
  <c r="P894" i="7"/>
  <c r="P895" i="7"/>
  <c r="P896" i="7"/>
  <c r="P897" i="7"/>
  <c r="P898" i="7"/>
  <c r="P899" i="7"/>
  <c r="P900" i="7"/>
  <c r="P901" i="7"/>
  <c r="P902" i="7"/>
  <c r="P903" i="7"/>
  <c r="P904" i="7"/>
  <c r="P905" i="7"/>
  <c r="P906" i="7"/>
  <c r="P907" i="7"/>
  <c r="P908" i="7"/>
  <c r="P909" i="7"/>
  <c r="P910" i="7"/>
  <c r="P911" i="7"/>
  <c r="P912" i="7"/>
  <c r="P913" i="7"/>
  <c r="P914" i="7"/>
  <c r="P915" i="7"/>
  <c r="P916" i="7"/>
  <c r="P917" i="7"/>
  <c r="P918" i="7"/>
  <c r="P919" i="7"/>
  <c r="P920" i="7"/>
  <c r="P921" i="7"/>
  <c r="P922" i="7"/>
  <c r="P923" i="7"/>
  <c r="P924" i="7"/>
  <c r="P925" i="7"/>
  <c r="P926" i="7"/>
  <c r="P927" i="7"/>
  <c r="P928" i="7"/>
  <c r="P929" i="7"/>
  <c r="P930" i="7"/>
  <c r="P931" i="7"/>
  <c r="P932" i="7"/>
  <c r="P933" i="7"/>
  <c r="P934" i="7"/>
  <c r="P935" i="7"/>
  <c r="P936" i="7"/>
  <c r="P937" i="7"/>
  <c r="P938" i="7"/>
  <c r="P939" i="7"/>
  <c r="P940" i="7"/>
  <c r="P941" i="7"/>
  <c r="P942" i="7"/>
  <c r="P943" i="7"/>
  <c r="P944" i="7"/>
  <c r="P945" i="7"/>
  <c r="P946" i="7"/>
  <c r="P947" i="7"/>
  <c r="P948" i="7"/>
  <c r="P949" i="7"/>
  <c r="P950" i="7"/>
  <c r="P951" i="7"/>
  <c r="P952" i="7"/>
  <c r="P953" i="7"/>
  <c r="P954" i="7"/>
  <c r="P955" i="7"/>
  <c r="P956" i="7"/>
  <c r="P957" i="7"/>
  <c r="P958" i="7"/>
  <c r="P959" i="7"/>
  <c r="P960" i="7"/>
  <c r="P961" i="7"/>
  <c r="P962" i="7"/>
  <c r="P963" i="7"/>
  <c r="P964" i="7"/>
  <c r="P965" i="7"/>
  <c r="P966" i="7"/>
  <c r="P967" i="7"/>
  <c r="P968" i="7"/>
  <c r="P969" i="7"/>
  <c r="P970" i="7"/>
  <c r="P971" i="7"/>
  <c r="P972" i="7"/>
  <c r="P973" i="7"/>
  <c r="P974" i="7"/>
  <c r="P975" i="7"/>
  <c r="P976" i="7"/>
  <c r="P977" i="7"/>
  <c r="P978" i="7"/>
  <c r="P979" i="7"/>
  <c r="P980" i="7"/>
  <c r="P981" i="7"/>
  <c r="P982" i="7"/>
  <c r="P983" i="7"/>
  <c r="P984" i="7"/>
  <c r="P985" i="7"/>
  <c r="P986" i="7"/>
  <c r="P987" i="7"/>
  <c r="P988" i="7"/>
  <c r="P989" i="7"/>
  <c r="P990" i="7"/>
  <c r="P991" i="7"/>
  <c r="P992" i="7"/>
  <c r="P993" i="7"/>
  <c r="P994" i="7"/>
  <c r="P995" i="7"/>
  <c r="P996" i="7"/>
  <c r="P997" i="7"/>
  <c r="P998" i="7"/>
  <c r="P999" i="7"/>
  <c r="P1000" i="7"/>
  <c r="P1001" i="7"/>
  <c r="P1002" i="7"/>
  <c r="P1003" i="7"/>
  <c r="P1004" i="7"/>
  <c r="P1005" i="7"/>
  <c r="P1006" i="7"/>
  <c r="P1007" i="7"/>
  <c r="P1008" i="7"/>
  <c r="P1009" i="7"/>
  <c r="P1010" i="7"/>
  <c r="P1011" i="7"/>
  <c r="P1012" i="7"/>
  <c r="P1013" i="7"/>
  <c r="P1014" i="7"/>
  <c r="P1015" i="7"/>
  <c r="P1016" i="7"/>
  <c r="P1017" i="7"/>
  <c r="P1018" i="7"/>
  <c r="P1019" i="7"/>
  <c r="P1020" i="7"/>
  <c r="P1021" i="7"/>
  <c r="P1022" i="7"/>
  <c r="P1023" i="7"/>
  <c r="P1024" i="7"/>
  <c r="P1025" i="7"/>
  <c r="P1026" i="7"/>
  <c r="P1027" i="7"/>
  <c r="P1028" i="7"/>
  <c r="P1029" i="7"/>
  <c r="P1030" i="7"/>
  <c r="P1031" i="7"/>
  <c r="P1032" i="7"/>
  <c r="P1033" i="7"/>
  <c r="P1034" i="7"/>
  <c r="P1035" i="7"/>
  <c r="P1036" i="7"/>
  <c r="P1037" i="7"/>
  <c r="P1038" i="7"/>
  <c r="P1039" i="7"/>
  <c r="P1040" i="7"/>
  <c r="P1041" i="7"/>
  <c r="P1042" i="7"/>
  <c r="P1043" i="7"/>
  <c r="P1044" i="7"/>
  <c r="P1045" i="7"/>
  <c r="P1046" i="7"/>
  <c r="P1047" i="7"/>
  <c r="P1048" i="7"/>
  <c r="P1049" i="7"/>
  <c r="P1050" i="7"/>
  <c r="P1051" i="7"/>
  <c r="P1052" i="7"/>
  <c r="P1053" i="7"/>
  <c r="P1054" i="7"/>
  <c r="P1055" i="7"/>
  <c r="P1056" i="7"/>
  <c r="P1057" i="7"/>
  <c r="P1058" i="7"/>
  <c r="P1059" i="7"/>
  <c r="P1060" i="7"/>
  <c r="P1061" i="7"/>
  <c r="P1062" i="7"/>
  <c r="P1063" i="7"/>
  <c r="P1064" i="7"/>
  <c r="P1065" i="7"/>
  <c r="P1066" i="7"/>
  <c r="P1067" i="7"/>
  <c r="P1068" i="7"/>
  <c r="P1069" i="7"/>
  <c r="P1070" i="7"/>
  <c r="P1071" i="7"/>
  <c r="P1072" i="7"/>
  <c r="P1073" i="7"/>
  <c r="P1074" i="7"/>
  <c r="P1075" i="7"/>
  <c r="P1076" i="7"/>
  <c r="P1077" i="7"/>
  <c r="P1078" i="7"/>
  <c r="P1079" i="7"/>
  <c r="P1080" i="7"/>
  <c r="P1081" i="7"/>
  <c r="P1082" i="7"/>
  <c r="P1083" i="7"/>
  <c r="P1084" i="7"/>
  <c r="P1085" i="7"/>
  <c r="P1086" i="7"/>
  <c r="P1087" i="7"/>
  <c r="P1088" i="7"/>
  <c r="P1089" i="7"/>
  <c r="P1090" i="7"/>
  <c r="P1091" i="7"/>
  <c r="P1092" i="7"/>
  <c r="P1093" i="7"/>
  <c r="P1094" i="7"/>
  <c r="P1095" i="7"/>
  <c r="P1096" i="7"/>
  <c r="P1097" i="7"/>
  <c r="P1098" i="7"/>
  <c r="P1099" i="7"/>
  <c r="P1100" i="7"/>
  <c r="P1101" i="7"/>
  <c r="P1102" i="7"/>
  <c r="P1103" i="7"/>
  <c r="P1104" i="7"/>
  <c r="P1105" i="7"/>
  <c r="P1106" i="7"/>
  <c r="P1107" i="7"/>
  <c r="P1108" i="7"/>
  <c r="P1109" i="7"/>
  <c r="P1110" i="7"/>
  <c r="P1111" i="7"/>
  <c r="P1112" i="7"/>
  <c r="P1113" i="7"/>
  <c r="P1114" i="7"/>
  <c r="P1115" i="7"/>
  <c r="P1116" i="7"/>
  <c r="P1117" i="7"/>
  <c r="P1118" i="7"/>
  <c r="P1119" i="7"/>
  <c r="P1120" i="7"/>
  <c r="P1121" i="7"/>
  <c r="P1122" i="7"/>
  <c r="P1123" i="7"/>
  <c r="P1124" i="7"/>
  <c r="P1125" i="7"/>
  <c r="P1126" i="7"/>
  <c r="P1127" i="7"/>
  <c r="P1128" i="7"/>
  <c r="P1129" i="7"/>
  <c r="P1130" i="7"/>
  <c r="P1131" i="7"/>
  <c r="P1132" i="7"/>
  <c r="P1133" i="7"/>
  <c r="P1134" i="7"/>
  <c r="P1135" i="7"/>
  <c r="P1136" i="7"/>
  <c r="P1137" i="7"/>
  <c r="P1138" i="7"/>
  <c r="P1139" i="7"/>
  <c r="P1140" i="7"/>
  <c r="P1141" i="7"/>
  <c r="P1142" i="7"/>
  <c r="P1143" i="7"/>
  <c r="P1144" i="7"/>
  <c r="P1145" i="7"/>
  <c r="P1146" i="7"/>
  <c r="P1147" i="7"/>
  <c r="P1148" i="7"/>
  <c r="P1149" i="7"/>
  <c r="P1150" i="7"/>
  <c r="P1151" i="7"/>
  <c r="P1152" i="7"/>
  <c r="P1153" i="7"/>
  <c r="P1154" i="7"/>
  <c r="P1155" i="7"/>
  <c r="P1156" i="7"/>
  <c r="P1157" i="7"/>
  <c r="P1158" i="7"/>
  <c r="P1159" i="7"/>
  <c r="P1160" i="7"/>
  <c r="P1161" i="7"/>
  <c r="P1162" i="7"/>
  <c r="P1163" i="7"/>
  <c r="P1164" i="7"/>
  <c r="P1165" i="7"/>
  <c r="P1166" i="7"/>
  <c r="P1167" i="7"/>
  <c r="P1168" i="7"/>
  <c r="P1169" i="7"/>
  <c r="P1170" i="7"/>
  <c r="P1171" i="7"/>
  <c r="P1172" i="7"/>
  <c r="P1173" i="7"/>
  <c r="P1174" i="7"/>
  <c r="P1175" i="7"/>
  <c r="P1176" i="7"/>
  <c r="P1177" i="7"/>
  <c r="P1178" i="7"/>
  <c r="P1179" i="7"/>
  <c r="P1180" i="7"/>
  <c r="P1181" i="7"/>
  <c r="P1182" i="7"/>
  <c r="P1183" i="7"/>
  <c r="P1184" i="7"/>
  <c r="P1185" i="7"/>
  <c r="P1186" i="7"/>
  <c r="P1187" i="7"/>
  <c r="P1188" i="7"/>
  <c r="P1189" i="7"/>
  <c r="P1190" i="7"/>
  <c r="P1191" i="7"/>
  <c r="P1192" i="7"/>
  <c r="P1193" i="7"/>
  <c r="P1194" i="7"/>
  <c r="P1195" i="7"/>
  <c r="P1196" i="7"/>
  <c r="P1197" i="7"/>
  <c r="P1198" i="7"/>
  <c r="P1199" i="7"/>
  <c r="P1200" i="7"/>
  <c r="P1201" i="7"/>
  <c r="P1202" i="7"/>
  <c r="P1203" i="7"/>
  <c r="P1204" i="7"/>
  <c r="P1205" i="7"/>
  <c r="P1206" i="7"/>
  <c r="P1207" i="7"/>
  <c r="P1208" i="7"/>
  <c r="P1209" i="7"/>
  <c r="P1210" i="7"/>
  <c r="P1211" i="7"/>
  <c r="P1212" i="7"/>
  <c r="P1213" i="7"/>
  <c r="P1214" i="7"/>
  <c r="P1215" i="7"/>
  <c r="P1216" i="7"/>
  <c r="P1217" i="7"/>
  <c r="P1218" i="7"/>
  <c r="P1219" i="7"/>
  <c r="P1220" i="7"/>
  <c r="P1221" i="7"/>
  <c r="P1222" i="7"/>
  <c r="P1223" i="7"/>
  <c r="P1224" i="7"/>
  <c r="P1225" i="7"/>
  <c r="P1226" i="7"/>
  <c r="P1227" i="7"/>
  <c r="P1228" i="7"/>
  <c r="P1229" i="7"/>
  <c r="P1230" i="7"/>
  <c r="P1231" i="7"/>
  <c r="P1232" i="7"/>
  <c r="P1233" i="7"/>
  <c r="P1234" i="7"/>
  <c r="P1235" i="7"/>
  <c r="P1236" i="7"/>
  <c r="P1237" i="7"/>
  <c r="P1238" i="7"/>
  <c r="P1239" i="7"/>
  <c r="P1240" i="7"/>
  <c r="P1241" i="7"/>
  <c r="P1242" i="7"/>
  <c r="P1243" i="7"/>
  <c r="P1244" i="7"/>
  <c r="P1245" i="7"/>
  <c r="P1246" i="7"/>
  <c r="P1247" i="7"/>
  <c r="P1248" i="7"/>
  <c r="P1249" i="7"/>
  <c r="P1250" i="7"/>
  <c r="P1251" i="7"/>
  <c r="P1252" i="7"/>
  <c r="P1253" i="7"/>
  <c r="P1254" i="7"/>
  <c r="P1255" i="7"/>
  <c r="P1256" i="7"/>
  <c r="P1257" i="7"/>
  <c r="P1258" i="7"/>
  <c r="P1259" i="7"/>
  <c r="P1260" i="7"/>
  <c r="P1261" i="7"/>
  <c r="P1262" i="7"/>
  <c r="P1263" i="7"/>
  <c r="P1264" i="7"/>
  <c r="P1265" i="7"/>
  <c r="P1266" i="7"/>
  <c r="P1267" i="7"/>
  <c r="P1268" i="7"/>
  <c r="P1269" i="7"/>
  <c r="P1270" i="7"/>
  <c r="P1271" i="7"/>
  <c r="P1272" i="7"/>
  <c r="P1273" i="7"/>
  <c r="P1274" i="7"/>
  <c r="P1275" i="7"/>
  <c r="P1276" i="7"/>
  <c r="P1277" i="7"/>
  <c r="P1278" i="7"/>
  <c r="P1279" i="7"/>
  <c r="P1280" i="7"/>
  <c r="P1281" i="7"/>
  <c r="P1282" i="7"/>
  <c r="P1283" i="7"/>
  <c r="P1284" i="7"/>
  <c r="P1285" i="7"/>
  <c r="P1286" i="7"/>
  <c r="P1287" i="7"/>
  <c r="P1288" i="7"/>
  <c r="P1289" i="7"/>
  <c r="P1290" i="7"/>
  <c r="P1291" i="7"/>
  <c r="P1292" i="7"/>
  <c r="P1293" i="7"/>
  <c r="P1294" i="7"/>
  <c r="P1295" i="7"/>
  <c r="P1296" i="7"/>
  <c r="P1297" i="7"/>
  <c r="P1298" i="7"/>
  <c r="P1299" i="7"/>
  <c r="P1300" i="7"/>
  <c r="P1301" i="7"/>
  <c r="P1302" i="7"/>
  <c r="P1303" i="7"/>
  <c r="P1304" i="7"/>
  <c r="P1305" i="7"/>
  <c r="P1306" i="7"/>
  <c r="P1307" i="7"/>
  <c r="P1308" i="7"/>
  <c r="P1309" i="7"/>
  <c r="P1310" i="7"/>
  <c r="P1311" i="7"/>
  <c r="P1312" i="7"/>
  <c r="P1313" i="7"/>
  <c r="P1314" i="7"/>
  <c r="P1315" i="7"/>
  <c r="P1316" i="7"/>
  <c r="P1317" i="7"/>
  <c r="P1318" i="7"/>
  <c r="P1319" i="7"/>
  <c r="P1320" i="7"/>
  <c r="P1321" i="7"/>
  <c r="P1322" i="7"/>
  <c r="P1323" i="7"/>
  <c r="P1324" i="7"/>
  <c r="P1325" i="7"/>
  <c r="P1326" i="7"/>
  <c r="P1327" i="7"/>
  <c r="P1328" i="7"/>
  <c r="P1329" i="7"/>
  <c r="P1330" i="7"/>
  <c r="P1331" i="7"/>
  <c r="P1332" i="7"/>
  <c r="P1333" i="7"/>
  <c r="P1334" i="7"/>
  <c r="P1335" i="7"/>
  <c r="P1336" i="7"/>
  <c r="P1337" i="7"/>
  <c r="P1338" i="7"/>
  <c r="P1339" i="7"/>
  <c r="P1340" i="7"/>
  <c r="P1341" i="7"/>
  <c r="P1342" i="7"/>
  <c r="P1343" i="7"/>
  <c r="P1344" i="7"/>
  <c r="P1345" i="7"/>
  <c r="P1346" i="7"/>
  <c r="P1347" i="7"/>
  <c r="P1348" i="7"/>
  <c r="P1349" i="7"/>
  <c r="P1350" i="7"/>
  <c r="P1351" i="7"/>
  <c r="P1352" i="7"/>
  <c r="P1353" i="7"/>
  <c r="P1354" i="7"/>
  <c r="P1355" i="7"/>
  <c r="P1356" i="7"/>
  <c r="P1357" i="7"/>
  <c r="P1358" i="7"/>
  <c r="P1359" i="7"/>
  <c r="P1360" i="7"/>
  <c r="P1361" i="7"/>
  <c r="P1362" i="7"/>
  <c r="P1363" i="7"/>
  <c r="P1364" i="7"/>
  <c r="P1365" i="7"/>
  <c r="P1366" i="7"/>
  <c r="P1367" i="7"/>
  <c r="P1368" i="7"/>
  <c r="P1369" i="7"/>
  <c r="P1370" i="7"/>
  <c r="P1371" i="7"/>
  <c r="P1372" i="7"/>
  <c r="P1373" i="7"/>
  <c r="P1374" i="7"/>
  <c r="P1375" i="7"/>
  <c r="P1376" i="7"/>
  <c r="P1377" i="7"/>
  <c r="P1378" i="7"/>
  <c r="P1379" i="7"/>
  <c r="P1380" i="7"/>
  <c r="P1381" i="7"/>
  <c r="P1382" i="7"/>
  <c r="P1383" i="7"/>
  <c r="P1384" i="7"/>
  <c r="P1385" i="7"/>
  <c r="P1386" i="7"/>
  <c r="P1387" i="7"/>
  <c r="P1388" i="7"/>
  <c r="P1389" i="7"/>
  <c r="P1390" i="7"/>
  <c r="P1391" i="7"/>
  <c r="P1392" i="7"/>
  <c r="P1393" i="7"/>
  <c r="P1394" i="7"/>
  <c r="P1395" i="7"/>
  <c r="P1396" i="7"/>
  <c r="P1397" i="7"/>
  <c r="P1398" i="7"/>
  <c r="P1399" i="7"/>
  <c r="P1400" i="7"/>
  <c r="P1401" i="7"/>
  <c r="P1402" i="7"/>
  <c r="P1403" i="7"/>
  <c r="P1404" i="7"/>
  <c r="P1405" i="7"/>
  <c r="P1406" i="7"/>
  <c r="P1407" i="7"/>
  <c r="P1408" i="7"/>
  <c r="P1409" i="7"/>
  <c r="P1410" i="7"/>
  <c r="P1411" i="7"/>
  <c r="P1412" i="7"/>
  <c r="P1413" i="7"/>
  <c r="P1414" i="7"/>
  <c r="P1415" i="7"/>
  <c r="P1416" i="7"/>
  <c r="P1417" i="7"/>
  <c r="P1418" i="7"/>
  <c r="P1419" i="7"/>
  <c r="P1420" i="7"/>
  <c r="P1421" i="7"/>
  <c r="P1422" i="7"/>
  <c r="P1423" i="7"/>
  <c r="P1424" i="7"/>
  <c r="P1425" i="7"/>
  <c r="P1426" i="7"/>
  <c r="P1427" i="7"/>
  <c r="P1428" i="7"/>
  <c r="P1429" i="7"/>
  <c r="P1430" i="7"/>
  <c r="P1431" i="7"/>
  <c r="P1432" i="7"/>
  <c r="P1433" i="7"/>
  <c r="P1434" i="7"/>
  <c r="P1435" i="7"/>
  <c r="P1436" i="7"/>
  <c r="P1437" i="7"/>
  <c r="P1438" i="7"/>
  <c r="P1439" i="7"/>
  <c r="P1440" i="7"/>
  <c r="P1441" i="7"/>
  <c r="P1442" i="7"/>
  <c r="P1443" i="7"/>
  <c r="P1444" i="7"/>
  <c r="P1445" i="7"/>
  <c r="P1446" i="7"/>
  <c r="P1447" i="7"/>
  <c r="P1448" i="7"/>
  <c r="P1449" i="7"/>
  <c r="P1450" i="7"/>
  <c r="P1451" i="7"/>
  <c r="P1452" i="7"/>
  <c r="P1453" i="7"/>
  <c r="P1454" i="7"/>
  <c r="P1455" i="7"/>
  <c r="P1456" i="7"/>
  <c r="P1457" i="7"/>
  <c r="P1458" i="7"/>
  <c r="P1459" i="7"/>
  <c r="P1460" i="7"/>
  <c r="P1461" i="7"/>
  <c r="P1462" i="7"/>
  <c r="P1463" i="7"/>
  <c r="P1464" i="7"/>
  <c r="P1465" i="7"/>
  <c r="P1466" i="7"/>
  <c r="P1467" i="7"/>
  <c r="P1468" i="7"/>
  <c r="P1469" i="7"/>
  <c r="P1470" i="7"/>
  <c r="P1471" i="7"/>
  <c r="P1472" i="7"/>
  <c r="P1473" i="7"/>
  <c r="P1474" i="7"/>
  <c r="P1475" i="7"/>
  <c r="P1476" i="7"/>
  <c r="P1477" i="7"/>
  <c r="P1478" i="7"/>
  <c r="P1479" i="7"/>
  <c r="P1480" i="7"/>
  <c r="P1481" i="7"/>
  <c r="P1482" i="7"/>
  <c r="P1483" i="7"/>
  <c r="P1484" i="7"/>
  <c r="P1485" i="7"/>
  <c r="P1486" i="7"/>
  <c r="P1487" i="7"/>
  <c r="P1488" i="7"/>
  <c r="P1489" i="7"/>
  <c r="P1490" i="7"/>
  <c r="P1491" i="7"/>
  <c r="P1492" i="7"/>
  <c r="P1493" i="7"/>
  <c r="P1494" i="7"/>
  <c r="P1495" i="7"/>
  <c r="P1496" i="7"/>
  <c r="P1497" i="7"/>
  <c r="P1498" i="7"/>
  <c r="P1499" i="7"/>
  <c r="P1500" i="7"/>
  <c r="P1501" i="7"/>
  <c r="P1502" i="7"/>
  <c r="P1503" i="7"/>
  <c r="P1504" i="7"/>
  <c r="P1505" i="7"/>
  <c r="P1506" i="7"/>
  <c r="P1507" i="7"/>
  <c r="P1508" i="7"/>
  <c r="P1509" i="7"/>
  <c r="P1510" i="7"/>
  <c r="P1511" i="7"/>
  <c r="P1512" i="7"/>
  <c r="P1513" i="7"/>
  <c r="P1514" i="7"/>
  <c r="P1515" i="7"/>
  <c r="P1516" i="7"/>
  <c r="P1517" i="7"/>
  <c r="P1518" i="7"/>
  <c r="P1519" i="7"/>
  <c r="P1520" i="7"/>
  <c r="P1521" i="7"/>
  <c r="P1522" i="7"/>
  <c r="P1523" i="7"/>
  <c r="P1524" i="7"/>
  <c r="P1525" i="7"/>
  <c r="P1526" i="7"/>
  <c r="P1527" i="7"/>
  <c r="P1528" i="7"/>
  <c r="P1529" i="7"/>
  <c r="P1530" i="7"/>
  <c r="P1531" i="7"/>
  <c r="P1532" i="7"/>
  <c r="P1533" i="7"/>
  <c r="P1534" i="7"/>
  <c r="P1535" i="7"/>
  <c r="P1536" i="7"/>
  <c r="P1537" i="7"/>
  <c r="P1538" i="7"/>
  <c r="P1539" i="7"/>
  <c r="P1540" i="7"/>
  <c r="P1541" i="7"/>
  <c r="P1542" i="7"/>
  <c r="P1543" i="7"/>
  <c r="P1544" i="7"/>
  <c r="P1545" i="7"/>
  <c r="P1546" i="7"/>
  <c r="P1547" i="7"/>
  <c r="P1548" i="7"/>
  <c r="P1549" i="7"/>
  <c r="P1550" i="7"/>
  <c r="P1551" i="7"/>
  <c r="P1552" i="7"/>
  <c r="P1553" i="7"/>
  <c r="P1554" i="7"/>
  <c r="P1555" i="7"/>
  <c r="P1556" i="7"/>
  <c r="P1557" i="7"/>
  <c r="P1558" i="7"/>
  <c r="P1559" i="7"/>
  <c r="P1560" i="7"/>
  <c r="P1561" i="7"/>
  <c r="P1562" i="7"/>
  <c r="P1563" i="7"/>
  <c r="P1564" i="7"/>
  <c r="P1565" i="7"/>
  <c r="P1566" i="7"/>
  <c r="P1567" i="7"/>
  <c r="P1568" i="7"/>
  <c r="P1569" i="7"/>
  <c r="P1570" i="7"/>
  <c r="P1571" i="7"/>
  <c r="P1572" i="7"/>
  <c r="P1573" i="7"/>
  <c r="P1574" i="7"/>
  <c r="P1575" i="7"/>
  <c r="P1576" i="7"/>
  <c r="P1577" i="7"/>
  <c r="P1578" i="7"/>
  <c r="P1579" i="7"/>
  <c r="P1580" i="7"/>
  <c r="P1581" i="7"/>
  <c r="P1582" i="7"/>
  <c r="P1583" i="7"/>
  <c r="P1584" i="7"/>
  <c r="P1585" i="7"/>
  <c r="P1586" i="7"/>
  <c r="P1587" i="7"/>
  <c r="P1588" i="7"/>
  <c r="P1589" i="7"/>
  <c r="P1590" i="7"/>
  <c r="P1591" i="7"/>
  <c r="P11" i="6" l="1"/>
  <c r="P10" i="6"/>
  <c r="P9" i="6"/>
  <c r="P8" i="6"/>
  <c r="P7" i="6"/>
  <c r="Q11" i="6"/>
  <c r="Q9" i="6"/>
  <c r="Q7" i="6"/>
  <c r="Q10" i="6"/>
  <c r="Q8" i="6"/>
  <c r="Q12" i="6" l="1"/>
  <c r="Q11" i="9" l="1"/>
  <c r="Q13" i="9"/>
  <c r="O14" i="3" l="1"/>
  <c r="O15" i="3" s="1"/>
  <c r="Q10" i="9" l="1"/>
  <c r="O15" i="9" s="1"/>
  <c r="Q8" i="3"/>
  <c r="O11" i="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B7EFBAD-6C43-4A46-A488-327C4C31F999}" keepAlive="1" name="Requête - Tableau3" description="Connexion à la requête « Tableau3 » dans le classeur." type="5" refreshedVersion="6" background="1">
    <dbPr connection="Provider=Microsoft.Mashup.OleDb.1;Data Source=$Workbook$;Location=Tableau3;Extended Properties=&quot;&quot;" command="SELECT * FROM [Tableau3]"/>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<sst xmlns="http://schemas.openxmlformats.org/spreadsheetml/2006/main" count="48640" uniqueCount="1795">
  <si>
    <t>Month</t>
  </si>
  <si>
    <t>Nb Days</t>
  </si>
  <si>
    <t>English</t>
  </si>
  <si>
    <t>Arabic</t>
  </si>
  <si>
    <t>Turkish</t>
  </si>
  <si>
    <t>IDENTIFICATION</t>
  </si>
  <si>
    <t>FORMATS</t>
  </si>
  <si>
    <t>January</t>
  </si>
  <si>
    <t>February</t>
  </si>
  <si>
    <t>Report #</t>
  </si>
  <si>
    <t>Number English format</t>
  </si>
  <si>
    <t>[&gt;1000000]#","###","###;[&gt;1000]#","###;#</t>
  </si>
  <si>
    <t>March</t>
  </si>
  <si>
    <t>Year</t>
  </si>
  <si>
    <t>Start date</t>
  </si>
  <si>
    <t>April</t>
  </si>
  <si>
    <t>End date</t>
  </si>
  <si>
    <t>May</t>
  </si>
  <si>
    <t>Period</t>
  </si>
  <si>
    <t>June</t>
  </si>
  <si>
    <t>July</t>
  </si>
  <si>
    <t>LABELS</t>
  </si>
  <si>
    <t>August</t>
  </si>
  <si>
    <t>September</t>
  </si>
  <si>
    <t>MAP</t>
  </si>
  <si>
    <t>RETURNEES BY GOVERNORATE OF RETURN</t>
  </si>
  <si>
    <t>October</t>
  </si>
  <si>
    <t>BAR</t>
  </si>
  <si>
    <t>RETURNS OVER TIME</t>
  </si>
  <si>
    <t>November</t>
  </si>
  <si>
    <t>SANKEY</t>
  </si>
  <si>
    <t>RETURNEES BY COUNTRY OF DEPARTURE AND GOVERNORATE OF RETURN</t>
  </si>
  <si>
    <t>December</t>
  </si>
  <si>
    <t>METHODO</t>
  </si>
  <si>
    <t>METHODOLOGY</t>
  </si>
  <si>
    <t>COUNTRY OF ORIGIN</t>
  </si>
  <si>
    <t>PROPORTION OF RETURNEES BY TOP COUNTRIES OF DEPARTURE</t>
  </si>
  <si>
    <t>English format</t>
  </si>
  <si>
    <t>[&gt;1000000]#","###","##0;[&gt;1000]#","##0;0</t>
  </si>
  <si>
    <t>Total Number of returnees</t>
  </si>
  <si>
    <t># governorates</t>
  </si>
  <si>
    <t># Districts</t>
  </si>
  <si>
    <t># Locations</t>
  </si>
  <si>
    <t>SUMMARY</t>
  </si>
  <si>
    <t>GOVERNORATES OR RETURN</t>
  </si>
  <si>
    <t>COUNTRIES OF ORIGIN without Other</t>
  </si>
  <si>
    <t>COUNTRIES OF ORIGIN</t>
  </si>
  <si>
    <t>MONTH OF RETURN</t>
  </si>
  <si>
    <t>COUNTRY OF MIGRATION AND GOVERNORATES OF RETURN</t>
  </si>
  <si>
    <t># Governorates</t>
  </si>
  <si>
    <t>MigrationCountry</t>
  </si>
  <si>
    <t>(All)</t>
  </si>
  <si>
    <t>Total # Returnees</t>
  </si>
  <si>
    <t>GovernorateE</t>
  </si>
  <si>
    <t>https://app.rawgraphs.io/</t>
  </si>
  <si>
    <t>/!\ Automatic - do not change manually</t>
  </si>
  <si>
    <t>MigrationCountry2</t>
  </si>
  <si>
    <t>GovernorateE2</t>
  </si>
  <si>
    <t># Migrants</t>
  </si>
  <si>
    <t>Row Labels</t>
  </si>
  <si>
    <t># Returnees</t>
  </si>
  <si>
    <t>% Returnees</t>
  </si>
  <si>
    <t>% in Governorate</t>
  </si>
  <si>
    <t>Country</t>
  </si>
  <si>
    <t>Percentage</t>
  </si>
  <si>
    <t>Count of LocationID</t>
  </si>
  <si>
    <t>Turkey</t>
  </si>
  <si>
    <t>Anbar</t>
  </si>
  <si>
    <t>Thi-Qar</t>
  </si>
  <si>
    <t>Group1</t>
  </si>
  <si>
    <t>Other</t>
  </si>
  <si>
    <t>other</t>
  </si>
  <si>
    <t>Ninewa</t>
  </si>
  <si>
    <t>Nassriya</t>
  </si>
  <si>
    <t>Syrian Arab Republic</t>
  </si>
  <si>
    <t>Australia</t>
  </si>
  <si>
    <t>Kirkuk</t>
  </si>
  <si>
    <t>Suq Al-Shoyokh</t>
  </si>
  <si>
    <t>Germany</t>
  </si>
  <si>
    <t>Egypt</t>
  </si>
  <si>
    <t>Sulaymaniyah</t>
  </si>
  <si>
    <t>Al-Rifa'i</t>
  </si>
  <si>
    <t>Finland</t>
  </si>
  <si>
    <t>Norway</t>
  </si>
  <si>
    <t>Salah al-Din</t>
  </si>
  <si>
    <t>Basrah</t>
  </si>
  <si>
    <t>Al-Shatra</t>
  </si>
  <si>
    <t>Greece</t>
  </si>
  <si>
    <t>Bulgaria</t>
  </si>
  <si>
    <t>Dahuk</t>
  </si>
  <si>
    <t>Belgium</t>
  </si>
  <si>
    <t>Denmark</t>
  </si>
  <si>
    <t>Baghdad</t>
  </si>
  <si>
    <t>Telafar</t>
  </si>
  <si>
    <t>Iran</t>
  </si>
  <si>
    <t>United Arab Emirates</t>
  </si>
  <si>
    <t>Qadissiya</t>
  </si>
  <si>
    <t>Sinjar</t>
  </si>
  <si>
    <t>Libya</t>
  </si>
  <si>
    <t>Kerbala</t>
  </si>
  <si>
    <t>Mosul</t>
  </si>
  <si>
    <t>Sweden</t>
  </si>
  <si>
    <t>Lebanon</t>
  </si>
  <si>
    <t>Al-Ba'aj</t>
  </si>
  <si>
    <t>Saudi Arabia</t>
  </si>
  <si>
    <t>France</t>
  </si>
  <si>
    <t>Muthanna</t>
  </si>
  <si>
    <t>Al-Shikhan</t>
  </si>
  <si>
    <t>Netherlands</t>
  </si>
  <si>
    <t>Italy</t>
  </si>
  <si>
    <t>Wassit</t>
  </si>
  <si>
    <t>Tilkaif</t>
  </si>
  <si>
    <t>United Kingdom</t>
  </si>
  <si>
    <t>Canada</t>
  </si>
  <si>
    <t>Erbil</t>
  </si>
  <si>
    <t>Akre</t>
  </si>
  <si>
    <t>Jordan</t>
  </si>
  <si>
    <t>Kuwait</t>
  </si>
  <si>
    <t>Missan</t>
  </si>
  <si>
    <t>USA</t>
  </si>
  <si>
    <t>Yemen</t>
  </si>
  <si>
    <t>Ana</t>
  </si>
  <si>
    <t>Austria</t>
  </si>
  <si>
    <t>India</t>
  </si>
  <si>
    <t>Babylon</t>
  </si>
  <si>
    <t>Al-Ka'im</t>
  </si>
  <si>
    <t>Algeria</t>
  </si>
  <si>
    <t>Diyala</t>
  </si>
  <si>
    <t>Falluja</t>
  </si>
  <si>
    <t xml:space="preserve"> Australia</t>
  </si>
  <si>
    <t>Oman</t>
  </si>
  <si>
    <t>Najaf</t>
  </si>
  <si>
    <t>Heet</t>
  </si>
  <si>
    <t xml:space="preserve"> Austria</t>
  </si>
  <si>
    <t>Romania</t>
  </si>
  <si>
    <t>Grand Total</t>
  </si>
  <si>
    <t>Ramadi</t>
  </si>
  <si>
    <t>Switzerland</t>
  </si>
  <si>
    <t>Haditha</t>
  </si>
  <si>
    <t>Belarus</t>
  </si>
  <si>
    <t>Morocco</t>
  </si>
  <si>
    <t>Ra'ua</t>
  </si>
  <si>
    <t>Malaysia</t>
  </si>
  <si>
    <t>Sulaymaniya</t>
  </si>
  <si>
    <t>Halabja</t>
  </si>
  <si>
    <t>Dokan</t>
  </si>
  <si>
    <t>Rania</t>
  </si>
  <si>
    <t>Chamchamal</t>
  </si>
  <si>
    <t>Kalar</t>
  </si>
  <si>
    <t>Darbandikhan</t>
  </si>
  <si>
    <t>Pshdar</t>
  </si>
  <si>
    <t>Poland</t>
  </si>
  <si>
    <t>Sharbazher</t>
  </si>
  <si>
    <t>Shatt Al-Arab</t>
  </si>
  <si>
    <t>Al-Qurna</t>
  </si>
  <si>
    <t>Al-Zubair</t>
  </si>
  <si>
    <t>Al-Midaina</t>
  </si>
  <si>
    <t>Abu Al-Khaseeb</t>
  </si>
  <si>
    <t>Latvia</t>
  </si>
  <si>
    <t>New Zealand</t>
  </si>
  <si>
    <t>Amedi</t>
  </si>
  <si>
    <t>Lithuania</t>
  </si>
  <si>
    <t>Zakho</t>
  </si>
  <si>
    <t>Sumel</t>
  </si>
  <si>
    <t>Adhamia</t>
  </si>
  <si>
    <t>Abu Ghraib</t>
  </si>
  <si>
    <t>Karkh</t>
  </si>
  <si>
    <t>Kadhimia</t>
  </si>
  <si>
    <t>Al Resafa</t>
  </si>
  <si>
    <t>Tarmia</t>
  </si>
  <si>
    <t>Thawra2</t>
  </si>
  <si>
    <t>Mahmoudiya</t>
  </si>
  <si>
    <t>Thawra1</t>
  </si>
  <si>
    <t>Diwaniya</t>
  </si>
  <si>
    <t>Afaq</t>
  </si>
  <si>
    <t>Al-Shamiya</t>
  </si>
  <si>
    <t>Hamza</t>
  </si>
  <si>
    <t>Al-Hindiya</t>
  </si>
  <si>
    <t>Al-Shirqat</t>
  </si>
  <si>
    <t>Tikrit</t>
  </si>
  <si>
    <t>Tooz</t>
  </si>
  <si>
    <t>Al-Rumaitha</t>
  </si>
  <si>
    <t>Al-Samawa</t>
  </si>
  <si>
    <t>Al-Khidhir</t>
  </si>
  <si>
    <t>Al-Suwaira</t>
  </si>
  <si>
    <t>Al-Azezia</t>
  </si>
  <si>
    <t>Kut</t>
  </si>
  <si>
    <t>Al-Hai</t>
  </si>
  <si>
    <t>Soran</t>
  </si>
  <si>
    <t>Shaqlawa</t>
  </si>
  <si>
    <t>Amara</t>
  </si>
  <si>
    <t>Dabes</t>
  </si>
  <si>
    <t>Al-Hawiga</t>
  </si>
  <si>
    <t>Hilla</t>
  </si>
  <si>
    <t>Al-Musayab</t>
  </si>
  <si>
    <t>Kifri</t>
  </si>
  <si>
    <t>Al-Muqdadiya</t>
  </si>
  <si>
    <t>Ba'quba</t>
  </si>
  <si>
    <t>LocationID</t>
  </si>
  <si>
    <t>MasterID</t>
  </si>
  <si>
    <t>PlaceId</t>
  </si>
  <si>
    <t>ODK_DateOfSubmission</t>
  </si>
  <si>
    <t>ReturneeIndexRoundNum</t>
  </si>
  <si>
    <t>DistrictE</t>
  </si>
  <si>
    <t>SubDistrictE</t>
  </si>
  <si>
    <t>LocationE</t>
  </si>
  <si>
    <t>LocationA</t>
  </si>
  <si>
    <t>Latitude</t>
  </si>
  <si>
    <t>Longitude</t>
  </si>
  <si>
    <t>ReturneeFromAbroadIndividualsNum</t>
  </si>
  <si>
    <t>Date</t>
  </si>
  <si>
    <t>Al-Obiadi</t>
  </si>
  <si>
    <t>Al Aubaidi Al Qadima</t>
  </si>
  <si>
    <t xml:space="preserve">العبيدي القديمة </t>
  </si>
  <si>
    <t>Markaz Al-Ka'im</t>
  </si>
  <si>
    <t>Hay Al Shuhadaa</t>
  </si>
  <si>
    <t>حي الشهداء</t>
  </si>
  <si>
    <t>Markaz Ana</t>
  </si>
  <si>
    <t>Al bor (Shishan)</t>
  </si>
  <si>
    <t>حي العبور</t>
  </si>
  <si>
    <t>Al Tadamon</t>
  </si>
  <si>
    <t>حي التضامن</t>
  </si>
  <si>
    <t>Hay Al Nasir</t>
  </si>
  <si>
    <t>حي النصر</t>
  </si>
  <si>
    <t>Hay Al Qadissiyah</t>
  </si>
  <si>
    <t>حي القادسية</t>
  </si>
  <si>
    <t>Hay Al Salam</t>
  </si>
  <si>
    <t>حي السلام</t>
  </si>
  <si>
    <t>Hay Al Tammem</t>
  </si>
  <si>
    <t>حي التأميم</t>
  </si>
  <si>
    <t>Markaz Ra'ua</t>
  </si>
  <si>
    <t>Al Askaree</t>
  </si>
  <si>
    <t>حي العسكري</t>
  </si>
  <si>
    <t>Al-Amirya</t>
  </si>
  <si>
    <t>Al Husi</t>
  </si>
  <si>
    <t>الحصي</t>
  </si>
  <si>
    <t>Markaz Falluja</t>
  </si>
  <si>
    <t>Al Shurta</t>
  </si>
  <si>
    <t>حي الشرطة</t>
  </si>
  <si>
    <t>Albu Aifan</t>
  </si>
  <si>
    <t>البوعيفان</t>
  </si>
  <si>
    <t>Al-jamhuriya</t>
  </si>
  <si>
    <t>الجمهورية</t>
  </si>
  <si>
    <t>Al-Zuwayiah</t>
  </si>
  <si>
    <t xml:space="preserve">قرية الزوية </t>
  </si>
  <si>
    <t>Nazal</t>
  </si>
  <si>
    <t>حي نزال</t>
  </si>
  <si>
    <t>Hay Al Askari</t>
  </si>
  <si>
    <t>الحي العسكري</t>
  </si>
  <si>
    <t>Hay Al Dhubbat</t>
  </si>
  <si>
    <t>حي الضباط</t>
  </si>
  <si>
    <t>Al Jaghify Al Thaniya</t>
  </si>
  <si>
    <t>الجغيفي الثانية</t>
  </si>
  <si>
    <t>Al-Ekhaa Compaund</t>
  </si>
  <si>
    <t>مجمع الاخاء السكني</t>
  </si>
  <si>
    <t>Markaz Haditha</t>
  </si>
  <si>
    <t>Hay Al Rifay</t>
  </si>
  <si>
    <t>حي الرفاعي</t>
  </si>
  <si>
    <t>Hay Al-shikh Al Hadid</t>
  </si>
  <si>
    <t>حي شيخ حديد</t>
  </si>
  <si>
    <t>Al-Haqlaniya</t>
  </si>
  <si>
    <t>Hay K 28</t>
  </si>
  <si>
    <t>مجمع ك 28 (( كي ثري ))</t>
  </si>
  <si>
    <t>Markaz Heet</t>
  </si>
  <si>
    <t>Al Muhamdee</t>
  </si>
  <si>
    <t xml:space="preserve">المحمدي </t>
  </si>
  <si>
    <t>Al Salkah</t>
  </si>
  <si>
    <t>السكلة</t>
  </si>
  <si>
    <t>Kubaisa</t>
  </si>
  <si>
    <t>Al Shuqaq</t>
  </si>
  <si>
    <t>الشقق</t>
  </si>
  <si>
    <t>Al-Baghdady</t>
  </si>
  <si>
    <t>Al-Mujama Al-Sakani</t>
  </si>
  <si>
    <t>الحي السكني</t>
  </si>
  <si>
    <t>Al-Qalqalah</t>
  </si>
  <si>
    <t xml:space="preserve">القلقة </t>
  </si>
  <si>
    <t>Al-shuhda?a</t>
  </si>
  <si>
    <t>الشهداء</t>
  </si>
  <si>
    <t>Al-Sikak</t>
  </si>
  <si>
    <t>السكك</t>
  </si>
  <si>
    <t>Hay al Jury</t>
  </si>
  <si>
    <t>الجري</t>
  </si>
  <si>
    <t>Hay Al-Jabal</t>
  </si>
  <si>
    <t xml:space="preserve">الجبل </t>
  </si>
  <si>
    <t>Hay Al-Zuhoor</t>
  </si>
  <si>
    <t>حي الزهور</t>
  </si>
  <si>
    <t>Jubbah</t>
  </si>
  <si>
    <t xml:space="preserve">جبة </t>
  </si>
  <si>
    <t>Kubaisa Al-qadimah</t>
  </si>
  <si>
    <t>كبيسة القديمة</t>
  </si>
  <si>
    <t>Mualmeen</t>
  </si>
  <si>
    <t>المعلمين</t>
  </si>
  <si>
    <t>Markaz Ramadi</t>
  </si>
  <si>
    <t>5 Kilo</t>
  </si>
  <si>
    <t>الخمسة كيلو</t>
  </si>
  <si>
    <t>Al Rimilah</t>
  </si>
  <si>
    <t>الرميلة</t>
  </si>
  <si>
    <t>Al Sofeya</t>
  </si>
  <si>
    <t>الصوفية</t>
  </si>
  <si>
    <t>Warar</t>
  </si>
  <si>
    <t>الورار</t>
  </si>
  <si>
    <t>Al Aadil</t>
  </si>
  <si>
    <t>العادل</t>
  </si>
  <si>
    <t>Al Katanah</t>
  </si>
  <si>
    <t>الكطانة</t>
  </si>
  <si>
    <t>Al-Shareka</t>
  </si>
  <si>
    <t>الشركة</t>
  </si>
  <si>
    <t>Hay Al Malab</t>
  </si>
  <si>
    <t>الملعب</t>
  </si>
  <si>
    <t>Al Jamiyah</t>
  </si>
  <si>
    <t>الجمعية</t>
  </si>
  <si>
    <t>Albu Alwan</t>
  </si>
  <si>
    <t>البوعلوان</t>
  </si>
  <si>
    <t>Markaz Al-Muqdadiya</t>
  </si>
  <si>
    <t>Al-Arda village</t>
  </si>
  <si>
    <t>قرية العردة</t>
  </si>
  <si>
    <t>Al Qalaa Village</t>
  </si>
  <si>
    <t>قرية القلعة</t>
  </si>
  <si>
    <t>Al Karama Qtr</t>
  </si>
  <si>
    <t>حي الكرامة</t>
  </si>
  <si>
    <t>Markaz Al-Hawiga</t>
  </si>
  <si>
    <t>Hay Al-Qusoor</t>
  </si>
  <si>
    <t>حي القصور</t>
  </si>
  <si>
    <t>Markaz Dabes</t>
  </si>
  <si>
    <t>Hay Diyarbakir</t>
  </si>
  <si>
    <t>حي دياربكر</t>
  </si>
  <si>
    <t>Markaz Mosul</t>
  </si>
  <si>
    <t>Al rasheediya</t>
  </si>
  <si>
    <t>الرشيدية</t>
  </si>
  <si>
    <t>Al tahreer</t>
  </si>
  <si>
    <t>التحرير</t>
  </si>
  <si>
    <t>Al-Bareed</t>
  </si>
  <si>
    <t>حي البريد</t>
  </si>
  <si>
    <t>Al-Hadbaa</t>
  </si>
  <si>
    <t>الحدباء</t>
  </si>
  <si>
    <t>Al-Khadraa</t>
  </si>
  <si>
    <t>الخضراء</t>
  </si>
  <si>
    <t>Al-Maamon</t>
  </si>
  <si>
    <t>المامون</t>
  </si>
  <si>
    <t>Al-Mansour</t>
  </si>
  <si>
    <t>المنصور</t>
  </si>
  <si>
    <t>Al-Methaq</t>
  </si>
  <si>
    <t>الميثاق</t>
  </si>
  <si>
    <t>Al-Muhandiseen</t>
  </si>
  <si>
    <t>المهندسين</t>
  </si>
  <si>
    <t>Al-Muharibeen</t>
  </si>
  <si>
    <t>المحاربين</t>
  </si>
  <si>
    <t>Al-Noor</t>
  </si>
  <si>
    <t>النور</t>
  </si>
  <si>
    <t>Al-Risalah</t>
  </si>
  <si>
    <t>الرسالة</t>
  </si>
  <si>
    <t>Al-Zuhor</t>
  </si>
  <si>
    <t>الزهور</t>
  </si>
  <si>
    <t>Hay Al Arabi</t>
  </si>
  <si>
    <t>حي العربي</t>
  </si>
  <si>
    <t>Mosul Jadida</t>
  </si>
  <si>
    <t>موصل الجديدة</t>
  </si>
  <si>
    <t>Tal Al-Rumman</t>
  </si>
  <si>
    <t>تل الرمان</t>
  </si>
  <si>
    <t>Baashiqa</t>
  </si>
  <si>
    <t>Qara Tabba Village</t>
  </si>
  <si>
    <t>قرية قره تبة</t>
  </si>
  <si>
    <t>Al-Amil</t>
  </si>
  <si>
    <t>العامل</t>
  </si>
  <si>
    <t>Nabi Younis</t>
  </si>
  <si>
    <t>حي النبي يونس</t>
  </si>
  <si>
    <t>Hay Adan</t>
  </si>
  <si>
    <t>حي عدن</t>
  </si>
  <si>
    <t>Bysan</t>
  </si>
  <si>
    <t>بيسان</t>
  </si>
  <si>
    <t>Alshuhadaa</t>
  </si>
  <si>
    <t>Hay alsedeeq</t>
  </si>
  <si>
    <t>حي الصديق</t>
  </si>
  <si>
    <t>Al-sukar</t>
  </si>
  <si>
    <t>حي السكر</t>
  </si>
  <si>
    <t>Al-Swais</t>
  </si>
  <si>
    <t>السويس</t>
  </si>
  <si>
    <t>Al-Baladyat</t>
  </si>
  <si>
    <t>البلديات</t>
  </si>
  <si>
    <t>Al-Moalemen</t>
  </si>
  <si>
    <t>حي المعلمين</t>
  </si>
  <si>
    <t>Al-Mothana</t>
  </si>
  <si>
    <t>حي المثنى</t>
  </si>
  <si>
    <t>AL-Refaq</t>
  </si>
  <si>
    <t>حي الرفاق</t>
  </si>
  <si>
    <t>Al-Baath</t>
  </si>
  <si>
    <t>حي البعث</t>
  </si>
  <si>
    <t>Al-smood</t>
  </si>
  <si>
    <t>حي الصمود</t>
  </si>
  <si>
    <t>Al-Moalimen</t>
  </si>
  <si>
    <t>Al-Jawsaq</t>
  </si>
  <si>
    <t>الجوسق</t>
  </si>
  <si>
    <t>Wadi Al-Ain</t>
  </si>
  <si>
    <t>وادي العين</t>
  </si>
  <si>
    <t>Door Al-Sukar</t>
  </si>
  <si>
    <t>دور السكر</t>
  </si>
  <si>
    <t>Al-Nafit</t>
  </si>
  <si>
    <t>حي النفط</t>
  </si>
  <si>
    <t>Danadan</t>
  </si>
  <si>
    <t>الدندان</t>
  </si>
  <si>
    <t>Al-Shurta</t>
  </si>
  <si>
    <t>Al-Ziraee</t>
  </si>
  <si>
    <t>الزراعي</t>
  </si>
  <si>
    <t>Al-Fisaliyah</t>
  </si>
  <si>
    <t>الفيصلية</t>
  </si>
  <si>
    <t>Al-Shamal</t>
  </si>
  <si>
    <t>Khana sor</t>
  </si>
  <si>
    <t>خانصور</t>
  </si>
  <si>
    <t>Sinuni center</t>
  </si>
  <si>
    <t>مركز سنوني</t>
  </si>
  <si>
    <t>Dokri</t>
  </si>
  <si>
    <t>دوكري</t>
  </si>
  <si>
    <t xml:space="preserve">Dohola </t>
  </si>
  <si>
    <t xml:space="preserve">دهولا </t>
  </si>
  <si>
    <t>Borek</t>
  </si>
  <si>
    <t xml:space="preserve">بورك </t>
  </si>
  <si>
    <t>Quwasi</t>
  </si>
  <si>
    <t>قويسي</t>
  </si>
  <si>
    <t>Osiva</t>
  </si>
  <si>
    <t>اوسفا</t>
  </si>
  <si>
    <t>Balif</t>
  </si>
  <si>
    <t>بليف</t>
  </si>
  <si>
    <t>Adika</t>
  </si>
  <si>
    <t>اديكا</t>
  </si>
  <si>
    <t>Nakhsye</t>
  </si>
  <si>
    <t>نخسي</t>
  </si>
  <si>
    <t>Sharaf Alddin</t>
  </si>
  <si>
    <t>شرف الدين</t>
  </si>
  <si>
    <t xml:space="preserve">Bakera </t>
  </si>
  <si>
    <t>بكرا</t>
  </si>
  <si>
    <t>Markaz Sinjar</t>
  </si>
  <si>
    <t>Solagh</t>
  </si>
  <si>
    <t>صولاغ</t>
  </si>
  <si>
    <t>Markaz Telafar</t>
  </si>
  <si>
    <t>Al Hay Al Askare</t>
  </si>
  <si>
    <t>Hay Al Muthana</t>
  </si>
  <si>
    <t>Hay Al Uroba</t>
  </si>
  <si>
    <t>حي العروبة</t>
  </si>
  <si>
    <t>Zummar</t>
  </si>
  <si>
    <t>Qasabat Zummar</t>
  </si>
  <si>
    <t>قصبة زمار</t>
  </si>
  <si>
    <t>Telafar-Al Noor</t>
  </si>
  <si>
    <t>حي النور</t>
  </si>
  <si>
    <t>Al karab Al kabeer Village</t>
  </si>
  <si>
    <t>قرية الخراب الكبير</t>
  </si>
  <si>
    <t>Ain Hilwa Upper</t>
  </si>
  <si>
    <t>قرية عين حلوة العليا</t>
  </si>
  <si>
    <t>Hay Al-Mualemen</t>
  </si>
  <si>
    <t>Tal Mus</t>
  </si>
  <si>
    <t>قرية تل موس</t>
  </si>
  <si>
    <t>kirver village</t>
  </si>
  <si>
    <t>قرية كرفر</t>
  </si>
  <si>
    <t>Ain Zalah</t>
  </si>
  <si>
    <t xml:space="preserve">عين زاله </t>
  </si>
  <si>
    <t>AL-mazraa Al-awola Village</t>
  </si>
  <si>
    <t>قرية المزرعة الاولى</t>
  </si>
  <si>
    <t>Al-Qadisiya Alawla</t>
  </si>
  <si>
    <t>حي القادسية الاولى</t>
  </si>
  <si>
    <t>Hay Al wahda</t>
  </si>
  <si>
    <t>حي الوحدة</t>
  </si>
  <si>
    <t>Hay Al jazira</t>
  </si>
  <si>
    <t>حي الجزيرة</t>
  </si>
  <si>
    <t>Hay Al khadraa</t>
  </si>
  <si>
    <t>حي الخضراء</t>
  </si>
  <si>
    <t>Hay Al Uroba al thanya</t>
  </si>
  <si>
    <t>حي العروبة الثانية</t>
  </si>
  <si>
    <t>Al-Qadisiya Al-thaniya</t>
  </si>
  <si>
    <t>حي القادسية الثانية</t>
  </si>
  <si>
    <t>Hay Al-Rabeea</t>
  </si>
  <si>
    <t>حي الربيع</t>
  </si>
  <si>
    <t>Hay saad</t>
  </si>
  <si>
    <t>حي سعد</t>
  </si>
  <si>
    <t>Al rahma Village</t>
  </si>
  <si>
    <t>قرية الرحمة</t>
  </si>
  <si>
    <t>Al Alolea Vilage</t>
  </si>
  <si>
    <t>قرية العلولية</t>
  </si>
  <si>
    <t>Mohamed saeed Bashar Vilage</t>
  </si>
  <si>
    <t>قرية محمد سعيد بشار</t>
  </si>
  <si>
    <t>Ayadiya</t>
  </si>
  <si>
    <t>Faqah Village</t>
  </si>
  <si>
    <t>قرية فقه</t>
  </si>
  <si>
    <t>Qasabat Ayadiya</t>
  </si>
  <si>
    <t>قصبة العياضية</t>
  </si>
  <si>
    <t>Markaz Tilkaif</t>
  </si>
  <si>
    <t>Al Qawsiyat</t>
  </si>
  <si>
    <t>القوسيات</t>
  </si>
  <si>
    <t>Al-Qosh</t>
  </si>
  <si>
    <t>Tallsquf</t>
  </si>
  <si>
    <t>تللسقف</t>
  </si>
  <si>
    <t>Tilkaif Center</t>
  </si>
  <si>
    <t>مركز تلكيف</t>
  </si>
  <si>
    <t>Wanna</t>
  </si>
  <si>
    <t>Dwanish</t>
  </si>
  <si>
    <t>قرية الدوانش</t>
  </si>
  <si>
    <t>Markaz Al-Shirqat</t>
  </si>
  <si>
    <t>Al Fajir village(Al Tasni)</t>
  </si>
  <si>
    <t>قرية الفجر</t>
  </si>
  <si>
    <t>Hay Al Jumiala</t>
  </si>
  <si>
    <t>حي الجميلة</t>
  </si>
  <si>
    <t>Baaja</t>
  </si>
  <si>
    <t>حاوي بعاجه حاوي-حضر</t>
  </si>
  <si>
    <t>Hay Al Qasbah</t>
  </si>
  <si>
    <t>حي القصبة</t>
  </si>
  <si>
    <t>Tal Al Jumiala area</t>
  </si>
  <si>
    <t xml:space="preserve">تل بعاجة 1 وتل اجميلة </t>
  </si>
  <si>
    <t>Al-Horya Al-Qadema village</t>
  </si>
  <si>
    <t>قرية الحورية القديمة</t>
  </si>
  <si>
    <t>Hay Al-Khasim Al-Qadem village</t>
  </si>
  <si>
    <t>قرية الخصم القديمة</t>
  </si>
  <si>
    <t>Hay Tal Baajah</t>
  </si>
  <si>
    <t>حي تل بعاجة</t>
  </si>
  <si>
    <t>Hay Al-noor</t>
  </si>
  <si>
    <t>Al-Sfeena Village</t>
  </si>
  <si>
    <t>قرية السفينة</t>
  </si>
  <si>
    <t>Sudayrah Aulya Village</t>
  </si>
  <si>
    <t>قرية سديره عليا</t>
  </si>
  <si>
    <t>Al-Salman village</t>
  </si>
  <si>
    <t>قرية السلمان</t>
  </si>
  <si>
    <t>Awegylah Village</t>
  </si>
  <si>
    <t>قرية عويجيلة</t>
  </si>
  <si>
    <t>Markaz Tikrit</t>
  </si>
  <si>
    <t>Qadisya 2 500 Area</t>
  </si>
  <si>
    <t>حي المطاردة(قادسية2)مقاطعة 7 محله 218 – قطعه 500</t>
  </si>
  <si>
    <t>Hay Al Anwaa Mahala 420</t>
  </si>
  <si>
    <t>حي الانواء-محلة 420</t>
  </si>
  <si>
    <t>Hay Al Zuhour-422</t>
  </si>
  <si>
    <t>حي الزهور محلة-422</t>
  </si>
  <si>
    <t>Qadisya 1 Mahala 214</t>
  </si>
  <si>
    <t>حي المطاردة(قادسية1)مقاطعة 7-محله 214</t>
  </si>
  <si>
    <t>Qadisya 2 Mahala 216</t>
  </si>
  <si>
    <t>حي المطاردة(قادسية2)مقاطعة 7-محله 216</t>
  </si>
  <si>
    <t>Hay Al-Wihda</t>
  </si>
  <si>
    <t>Hay Al-Sikak</t>
  </si>
  <si>
    <t>حي السكك</t>
  </si>
  <si>
    <t>Markaz Tooz</t>
  </si>
  <si>
    <t>Hay Rizgari-114</t>
  </si>
  <si>
    <t>حي رزكاري م(5-الطوز)محلة 114</t>
  </si>
  <si>
    <t>Markaz Tooz-Hay Brayati</t>
  </si>
  <si>
    <t>محلة برايتي</t>
  </si>
  <si>
    <t>Markaz Tooz-Hay Imam Ahmed</t>
  </si>
  <si>
    <t>حي امام احمد</t>
  </si>
  <si>
    <t>ILA IV</t>
  </si>
  <si>
    <t>Markaz Amedi</t>
  </si>
  <si>
    <t>عمادية</t>
  </si>
  <si>
    <t>Deralook</t>
  </si>
  <si>
    <t>Deraluk</t>
  </si>
  <si>
    <t>ديرلوك</t>
  </si>
  <si>
    <t>Kaniya Mala</t>
  </si>
  <si>
    <t>كانيا مالا</t>
  </si>
  <si>
    <t>Sarsink</t>
  </si>
  <si>
    <t>سرسنك</t>
  </si>
  <si>
    <t>Sheladze</t>
  </si>
  <si>
    <t>Sheladize Collective</t>
  </si>
  <si>
    <t>شيلادزي</t>
  </si>
  <si>
    <t>Kani</t>
  </si>
  <si>
    <t>كاني</t>
  </si>
  <si>
    <t>Markaz Dahuk</t>
  </si>
  <si>
    <t>Shorash (Al Jamyah)</t>
  </si>
  <si>
    <t>شورش (الجمعية)</t>
  </si>
  <si>
    <t>Al Sinaah</t>
  </si>
  <si>
    <t>الصناعة</t>
  </si>
  <si>
    <t>Ashti</t>
  </si>
  <si>
    <t>آشتي</t>
  </si>
  <si>
    <t>Zawita</t>
  </si>
  <si>
    <t>Bagera</t>
  </si>
  <si>
    <t>باكيرا</t>
  </si>
  <si>
    <t>Baroshke Complex</t>
  </si>
  <si>
    <t>مجمع بروشكي</t>
  </si>
  <si>
    <t>Gali Dohuk</t>
  </si>
  <si>
    <t>كلي دهوك</t>
  </si>
  <si>
    <t>Etit</t>
  </si>
  <si>
    <t>ايتيت</t>
  </si>
  <si>
    <t>Khabat Kojar</t>
  </si>
  <si>
    <t>خبات(كوجر)</t>
  </si>
  <si>
    <t>Kora</t>
  </si>
  <si>
    <t>كورا</t>
  </si>
  <si>
    <t>Lower Malta</t>
  </si>
  <si>
    <t>مالتا سفلى</t>
  </si>
  <si>
    <t>Masik-2</t>
  </si>
  <si>
    <t>ماسيك 2</t>
  </si>
  <si>
    <t>Naor</t>
  </si>
  <si>
    <t>ناعور</t>
  </si>
  <si>
    <t>Raza</t>
  </si>
  <si>
    <t>رزا</t>
  </si>
  <si>
    <t>Shahidan</t>
  </si>
  <si>
    <t>شهيدان</t>
  </si>
  <si>
    <t>Shakhke</t>
  </si>
  <si>
    <t>شاخكي</t>
  </si>
  <si>
    <t>Shele</t>
  </si>
  <si>
    <t>شيلي</t>
  </si>
  <si>
    <t>Shindukha</t>
  </si>
  <si>
    <t>شندوخا</t>
  </si>
  <si>
    <t>زاويتة</t>
  </si>
  <si>
    <t>Zeri Land</t>
  </si>
  <si>
    <t>زري لاند</t>
  </si>
  <si>
    <t>Zozan</t>
  </si>
  <si>
    <t>زوزان</t>
  </si>
  <si>
    <t>Markaz Sumel</t>
  </si>
  <si>
    <t>Seje</t>
  </si>
  <si>
    <t>سيجي</t>
  </si>
  <si>
    <t>Semel</t>
  </si>
  <si>
    <t>سيميل</t>
  </si>
  <si>
    <t>Tanahi</t>
  </si>
  <si>
    <t>تناهي</t>
  </si>
  <si>
    <t>Fayida</t>
  </si>
  <si>
    <t>Domiz-Halat</t>
  </si>
  <si>
    <t>دوميز هلات</t>
  </si>
  <si>
    <t>Marina</t>
  </si>
  <si>
    <t>مرينا</t>
  </si>
  <si>
    <t>Rizgari</t>
  </si>
  <si>
    <t>Afirma</t>
  </si>
  <si>
    <t>افرما</t>
  </si>
  <si>
    <t>Batifa</t>
  </si>
  <si>
    <t>باتيفا</t>
  </si>
  <si>
    <t>Chamkork</t>
  </si>
  <si>
    <t>جم كورك</t>
  </si>
  <si>
    <t>Darkar</t>
  </si>
  <si>
    <t>دركار</t>
  </si>
  <si>
    <t>Markaz Zakho</t>
  </si>
  <si>
    <t>Khrababka Sector</t>
  </si>
  <si>
    <t>قطاع خرابابكا</t>
  </si>
  <si>
    <t>Hizawa</t>
  </si>
  <si>
    <t>هيزاوا</t>
  </si>
  <si>
    <t>Grksindi</t>
  </si>
  <si>
    <t>كركسندي</t>
  </si>
  <si>
    <t>Bakorman</t>
  </si>
  <si>
    <t>باكورمان</t>
  </si>
  <si>
    <t>Markaz Chamchamal</t>
  </si>
  <si>
    <t>Azady</t>
  </si>
  <si>
    <t>ازادى</t>
  </si>
  <si>
    <t>Markaz Dokan</t>
  </si>
  <si>
    <t>Farmanbaran</t>
  </si>
  <si>
    <t>فرمانبران</t>
  </si>
  <si>
    <t>Pyramaqrun</t>
  </si>
  <si>
    <t>Shaheedan</t>
  </si>
  <si>
    <t>Markaz Halabja</t>
  </si>
  <si>
    <t>Gulan</t>
  </si>
  <si>
    <t>كولان</t>
  </si>
  <si>
    <t>Markaz Sharazoor</t>
  </si>
  <si>
    <t>Azadi</t>
  </si>
  <si>
    <t>ازادي</t>
  </si>
  <si>
    <t>Mordana</t>
  </si>
  <si>
    <t>موردانه</t>
  </si>
  <si>
    <t>Sarray</t>
  </si>
  <si>
    <t>ساراى</t>
  </si>
  <si>
    <t>Qaragul</t>
  </si>
  <si>
    <t>قرة كول</t>
  </si>
  <si>
    <t>Kani ishqan</t>
  </si>
  <si>
    <t>كاني عيشقان</t>
  </si>
  <si>
    <t>Sangasar</t>
  </si>
  <si>
    <t>Asos</t>
  </si>
  <si>
    <t>اسوس</t>
  </si>
  <si>
    <t>Zharawa</t>
  </si>
  <si>
    <t>زاراوا</t>
  </si>
  <si>
    <t>Markaz Rania</t>
  </si>
  <si>
    <t>Nawroz</t>
  </si>
  <si>
    <t>نوروز</t>
  </si>
  <si>
    <t>Qalat</t>
  </si>
  <si>
    <t>قلات</t>
  </si>
  <si>
    <t>Hajiawa</t>
  </si>
  <si>
    <t>Tekoshar</t>
  </si>
  <si>
    <t>تيكوشر</t>
  </si>
  <si>
    <t>Bosken</t>
  </si>
  <si>
    <t>بوسكين</t>
  </si>
  <si>
    <t>Sytak</t>
  </si>
  <si>
    <t>Tagaran</t>
  </si>
  <si>
    <t>تكران</t>
  </si>
  <si>
    <t>Bazyan</t>
  </si>
  <si>
    <t>Bazian-Allaye</t>
  </si>
  <si>
    <t>اللاهى</t>
  </si>
  <si>
    <t>Markaz Sulaymaniya</t>
  </si>
  <si>
    <t>Ashty 106 &amp; 104</t>
  </si>
  <si>
    <t>اشتي 106 &amp;104</t>
  </si>
  <si>
    <t>Ashty-Bazyan</t>
  </si>
  <si>
    <t>اشتي-بازيان</t>
  </si>
  <si>
    <t>Bakrajo</t>
  </si>
  <si>
    <t>Bakrajo-Sardawa</t>
  </si>
  <si>
    <t>بكرجو-سرداراوا</t>
  </si>
  <si>
    <t>Bardaqarman-gopala</t>
  </si>
  <si>
    <t>كوباله-بردةقارمان</t>
  </si>
  <si>
    <t>Bazian-Surgrma</t>
  </si>
  <si>
    <t>سركرما</t>
  </si>
  <si>
    <t>Bazyan-Tainal</t>
  </si>
  <si>
    <t>بازيان-تينال</t>
  </si>
  <si>
    <t>Diya City</t>
  </si>
  <si>
    <t>دييه ستى</t>
  </si>
  <si>
    <t>Goyzha City</t>
  </si>
  <si>
    <t>كويزة ستى</t>
  </si>
  <si>
    <t>Hwana</t>
  </si>
  <si>
    <t>هوانة</t>
  </si>
  <si>
    <t>Kanakawa</t>
  </si>
  <si>
    <t>كنكوة</t>
  </si>
  <si>
    <t>Kanda Sura</t>
  </si>
  <si>
    <t>كنه سوره</t>
  </si>
  <si>
    <t>Kani shaitan-Kani Shaitan</t>
  </si>
  <si>
    <t>كاني شيطان</t>
  </si>
  <si>
    <t>Khabat 306+304+308</t>
  </si>
  <si>
    <t>خبات 306+304+308</t>
  </si>
  <si>
    <t>Kurd city</t>
  </si>
  <si>
    <t>كورد ستى</t>
  </si>
  <si>
    <t>Malkanidy</t>
  </si>
  <si>
    <t>ملكندى</t>
  </si>
  <si>
    <t>Mashkhalan</t>
  </si>
  <si>
    <t>مشخلان</t>
  </si>
  <si>
    <t>Bazian-peshwa</t>
  </si>
  <si>
    <t>بيشوا</t>
  </si>
  <si>
    <t>Roz city</t>
  </si>
  <si>
    <t>روز ستى</t>
  </si>
  <si>
    <t>Sarchnar</t>
  </si>
  <si>
    <t>سرجنار</t>
  </si>
  <si>
    <t>Sharaf khan</t>
  </si>
  <si>
    <t>شرف خان</t>
  </si>
  <si>
    <t>Tasluja</t>
  </si>
  <si>
    <t>طاسلوجة</t>
  </si>
  <si>
    <t>bekas</t>
  </si>
  <si>
    <t>بيكس</t>
  </si>
  <si>
    <t>Slemani taza</t>
  </si>
  <si>
    <t>سليماني تازة</t>
  </si>
  <si>
    <t>Sarchea 705</t>
  </si>
  <si>
    <t>سةرجيا 705</t>
  </si>
  <si>
    <t>Srosht 333</t>
  </si>
  <si>
    <t>سروشت 333</t>
  </si>
  <si>
    <t>Mardin 327</t>
  </si>
  <si>
    <t>ماردين 327</t>
  </si>
  <si>
    <t>Hewa 311</t>
  </si>
  <si>
    <t>هيوا 311</t>
  </si>
  <si>
    <t>Kani 317</t>
  </si>
  <si>
    <t>كاني 317</t>
  </si>
  <si>
    <t>Gula bakh 335</t>
  </si>
  <si>
    <t>كولة باخ 335</t>
  </si>
  <si>
    <t>Bazyan-mahmoodya</t>
  </si>
  <si>
    <t>بازيان-محمودية</t>
  </si>
  <si>
    <t>Khwar kurdsat 134</t>
  </si>
  <si>
    <t>خوار كوردسات 134</t>
  </si>
  <si>
    <t>Tavga</t>
  </si>
  <si>
    <t>تافكا</t>
  </si>
  <si>
    <t xml:space="preserve">Chnarok </t>
  </si>
  <si>
    <t>جناروك</t>
  </si>
  <si>
    <t>Bakhtawary</t>
  </si>
  <si>
    <t>بختةواري</t>
  </si>
  <si>
    <t>Zirak</t>
  </si>
  <si>
    <t>زيراك</t>
  </si>
  <si>
    <t>Kewstan</t>
  </si>
  <si>
    <t>كويستان</t>
  </si>
  <si>
    <t>Kani Spika 130</t>
  </si>
  <si>
    <t>كاني سبيكة 130</t>
  </si>
  <si>
    <t>Andaziaran 105</t>
  </si>
  <si>
    <t>اندازياران 105</t>
  </si>
  <si>
    <t>Markaz Al-Musayab</t>
  </si>
  <si>
    <t>Albo Hamdan</t>
  </si>
  <si>
    <t>البو حمدان</t>
  </si>
  <si>
    <t>Markaz Abu Ghraib</t>
  </si>
  <si>
    <t>1 Athar</t>
  </si>
  <si>
    <t>1 اذار</t>
  </si>
  <si>
    <t>1 Huzairan</t>
  </si>
  <si>
    <t>1 حزيران</t>
  </si>
  <si>
    <t>Al Emarat Al Sakaniyah</t>
  </si>
  <si>
    <t>العمارات السكنية</t>
  </si>
  <si>
    <t>Al Zaitoon</t>
  </si>
  <si>
    <t>الزيتون</t>
  </si>
  <si>
    <t>North Khernabat</t>
  </si>
  <si>
    <t>خرنابات الشمالية</t>
  </si>
  <si>
    <t>Shuhada Markza-Shuhdda the second</t>
  </si>
  <si>
    <t>الشهداء المركز-شهداء الثانية</t>
  </si>
  <si>
    <t>Shuhada Markza-Shuhadda the third</t>
  </si>
  <si>
    <t>الشهداء المركز-شهداء الثالثة</t>
  </si>
  <si>
    <t>Markaz Al Adhamia</t>
  </si>
  <si>
    <t>Al Qahira-324</t>
  </si>
  <si>
    <t>القاهرة-324</t>
  </si>
  <si>
    <t>Al-Shaheed Al-Sader</t>
  </si>
  <si>
    <t>Al Hussayniya-207</t>
  </si>
  <si>
    <t>الحسينية-207</t>
  </si>
  <si>
    <t>Al Maghreb-304</t>
  </si>
  <si>
    <t>المغرب-304</t>
  </si>
  <si>
    <t>Al Qahira-307</t>
  </si>
  <si>
    <t>القاهرة-307</t>
  </si>
  <si>
    <t>Hay Al Rabee-332</t>
  </si>
  <si>
    <t>حي الربيع-332</t>
  </si>
  <si>
    <t>Al Shaab-339</t>
  </si>
  <si>
    <t>الشعب-339</t>
  </si>
  <si>
    <t>AL Shaab-335</t>
  </si>
  <si>
    <t>الشعب-335</t>
  </si>
  <si>
    <t>AL Shaab-337</t>
  </si>
  <si>
    <t>الشعب-337</t>
  </si>
  <si>
    <t>AL Shaab-357</t>
  </si>
  <si>
    <t>الشعب-357</t>
  </si>
  <si>
    <t>Al Shamasiyah-320</t>
  </si>
  <si>
    <t>الشماسية-320</t>
  </si>
  <si>
    <t>Al Shamasiyah-316</t>
  </si>
  <si>
    <t>الشماسية-316</t>
  </si>
  <si>
    <t>Al Shamasiyah-318</t>
  </si>
  <si>
    <t>الشماسية-318</t>
  </si>
  <si>
    <t>Al Waziriyah-301</t>
  </si>
  <si>
    <t>الوزيرية-301</t>
  </si>
  <si>
    <t>Al Biydhaa-315</t>
  </si>
  <si>
    <t>البيضاء-315</t>
  </si>
  <si>
    <t>Hay Al Rabee-340</t>
  </si>
  <si>
    <t>حي الربيع-340</t>
  </si>
  <si>
    <t>Hay Al Rabee-342</t>
  </si>
  <si>
    <t>حي الربيع-342</t>
  </si>
  <si>
    <t>Saba Qusor</t>
  </si>
  <si>
    <t>سبع قصور</t>
  </si>
  <si>
    <t>Tunis-326</t>
  </si>
  <si>
    <t>تونس-326</t>
  </si>
  <si>
    <t>Tunis-330</t>
  </si>
  <si>
    <t>تونس-330</t>
  </si>
  <si>
    <t>Tunis-328</t>
  </si>
  <si>
    <t>تونس-328</t>
  </si>
  <si>
    <t>Hay Al Rabee-334</t>
  </si>
  <si>
    <t>حي الربيع-334</t>
  </si>
  <si>
    <t>Hay Al Rabee-336</t>
  </si>
  <si>
    <t>حي الربيع-336</t>
  </si>
  <si>
    <t>Sadir 1</t>
  </si>
  <si>
    <t>Al Sadir-527</t>
  </si>
  <si>
    <t>الصدر-527</t>
  </si>
  <si>
    <t>Sadir 2</t>
  </si>
  <si>
    <t>Al Sadir 2-515</t>
  </si>
  <si>
    <t>الصدر-515</t>
  </si>
  <si>
    <t>Al Sadir3-535</t>
  </si>
  <si>
    <t>الصدر-535</t>
  </si>
  <si>
    <t>Sadir 5</t>
  </si>
  <si>
    <t>Al Sadir6-573</t>
  </si>
  <si>
    <t>الصدر-573</t>
  </si>
  <si>
    <t>Al Sadir6-575</t>
  </si>
  <si>
    <t>الصدر-575</t>
  </si>
  <si>
    <t>Markaz Al-Resafa</t>
  </si>
  <si>
    <t>14 Tamoz-510</t>
  </si>
  <si>
    <t>510-14 تموز</t>
  </si>
  <si>
    <t>9 Nissan</t>
  </si>
  <si>
    <t>Al Mashtal-751</t>
  </si>
  <si>
    <t>المشتل-751</t>
  </si>
  <si>
    <t>Al muthana-710</t>
  </si>
  <si>
    <t>المثنى-710</t>
  </si>
  <si>
    <t>Al Muthana-712</t>
  </si>
  <si>
    <t>المثنى-712</t>
  </si>
  <si>
    <t>Al Nidhal-103</t>
  </si>
  <si>
    <t>النضال-103</t>
  </si>
  <si>
    <t>Al Edreesiy-505</t>
  </si>
  <si>
    <t>الأدريسي-505</t>
  </si>
  <si>
    <t>Markz Al Kadhimia</t>
  </si>
  <si>
    <t>Shoala-446</t>
  </si>
  <si>
    <t>الشعلة-446</t>
  </si>
  <si>
    <t>Shoala-448</t>
  </si>
  <si>
    <t>الشعلة-448</t>
  </si>
  <si>
    <t>Shoala-450</t>
  </si>
  <si>
    <t>الشعلة-450</t>
  </si>
  <si>
    <t>Shoala-454</t>
  </si>
  <si>
    <t>الشعلة-454</t>
  </si>
  <si>
    <t>Shoala-458</t>
  </si>
  <si>
    <t>الشعلة-458</t>
  </si>
  <si>
    <t>Shoala-460</t>
  </si>
  <si>
    <t>الشعلة-460</t>
  </si>
  <si>
    <t>Shoala-464</t>
  </si>
  <si>
    <t>الشعلة-464</t>
  </si>
  <si>
    <t>Shoala-Al Doanam</t>
  </si>
  <si>
    <t>الشعلة-الدوانم</t>
  </si>
  <si>
    <t>Shoala-Khatib</t>
  </si>
  <si>
    <t>الشعلة-الخطيب</t>
  </si>
  <si>
    <t>Al-Rasheed</t>
  </si>
  <si>
    <t>Al Bayaa-817</t>
  </si>
  <si>
    <t>البياع-817</t>
  </si>
  <si>
    <t>Al Forat-893</t>
  </si>
  <si>
    <t>الفرات-893</t>
  </si>
  <si>
    <t>Al Khadraa-639</t>
  </si>
  <si>
    <t>الخضراء-639</t>
  </si>
  <si>
    <t>Al Amerya-634</t>
  </si>
  <si>
    <t>العامرية-634</t>
  </si>
  <si>
    <t>Al Amreya-628</t>
  </si>
  <si>
    <t>العامرية-628</t>
  </si>
  <si>
    <t>Al Amreya-630</t>
  </si>
  <si>
    <t>العامرية-630</t>
  </si>
  <si>
    <t>Hay Al Jehad-891</t>
  </si>
  <si>
    <t>حي الجهاد-891</t>
  </si>
  <si>
    <t>Hay Al Jehad-879</t>
  </si>
  <si>
    <t>حي الجهاد-879</t>
  </si>
  <si>
    <t>Markaz Mahmudiya</t>
  </si>
  <si>
    <t>Hay Al Modhafeen-210</t>
  </si>
  <si>
    <t>حي الموظفين-210</t>
  </si>
  <si>
    <t>Hay Al-Rubaiy-204</t>
  </si>
  <si>
    <t>حي الربيعي-204</t>
  </si>
  <si>
    <t>Meshahda</t>
  </si>
  <si>
    <t>Nadeem-1 Village</t>
  </si>
  <si>
    <t>قرية نديم-1</t>
  </si>
  <si>
    <t>Markaz Al-Hindiya</t>
  </si>
  <si>
    <t>Al Jamyah</t>
  </si>
  <si>
    <t xml:space="preserve">الجمعية </t>
  </si>
  <si>
    <t>Markaz Kerbela</t>
  </si>
  <si>
    <t>Abo Akab</t>
  </si>
  <si>
    <t>ابو عكب</t>
  </si>
  <si>
    <t>Al-Hassainya</t>
  </si>
  <si>
    <t>Al Jarya</t>
  </si>
  <si>
    <t>الجرية</t>
  </si>
  <si>
    <t>Al Rawdhatain</t>
  </si>
  <si>
    <t xml:space="preserve">الروضتين </t>
  </si>
  <si>
    <t>Badat Aesha</t>
  </si>
  <si>
    <t>بدعة عيشه</t>
  </si>
  <si>
    <t>Hay Al Husain</t>
  </si>
  <si>
    <t>حي الحسين</t>
  </si>
  <si>
    <t>Al-hussainya-Hay Al Rasool</t>
  </si>
  <si>
    <t>الحسينيه-حي الرسول</t>
  </si>
  <si>
    <t>Al-hussainya-Hay Al Zahraa</t>
  </si>
  <si>
    <t>الحسينيه-حي الزهراء</t>
  </si>
  <si>
    <t>Maitham Al Tammar</t>
  </si>
  <si>
    <t xml:space="preserve">ميثم التمار </t>
  </si>
  <si>
    <t>Malhak Dubbat Al-Mudfeen</t>
  </si>
  <si>
    <t>ملحق ضباط الموظفين</t>
  </si>
  <si>
    <t>Al-hadi</t>
  </si>
  <si>
    <t>الهادي</t>
  </si>
  <si>
    <t>Bjeel</t>
  </si>
  <si>
    <t>Bjil</t>
  </si>
  <si>
    <t>بجيل</t>
  </si>
  <si>
    <t>Ba'adre</t>
  </si>
  <si>
    <t>Baadre</t>
  </si>
  <si>
    <t>باعدري</t>
  </si>
  <si>
    <t>Esiyan Village</t>
  </si>
  <si>
    <t>قرية ايسيان</t>
  </si>
  <si>
    <t>Kalakchi</t>
  </si>
  <si>
    <t>كلكجي</t>
  </si>
  <si>
    <t>Borak</t>
  </si>
  <si>
    <t>Guhbal and shorka</t>
  </si>
  <si>
    <t>كهبل +شوركا  </t>
  </si>
  <si>
    <t xml:space="preserve">Karsi </t>
  </si>
  <si>
    <t>كرسي</t>
  </si>
  <si>
    <t>Kolka</t>
  </si>
  <si>
    <t>كولكا</t>
  </si>
  <si>
    <t>Semi-Hester</t>
  </si>
  <si>
    <t>سمي هيستر</t>
  </si>
  <si>
    <t>Melik</t>
  </si>
  <si>
    <t>ملك</t>
  </si>
  <si>
    <t>Shyebl Qasim</t>
  </si>
  <si>
    <t>شيبل قاسم</t>
  </si>
  <si>
    <t>Ashti &amp; Heriko</t>
  </si>
  <si>
    <t>اشتي و هريكو</t>
  </si>
  <si>
    <t>Zorava and zirwa</t>
  </si>
  <si>
    <t xml:space="preserve">زورافا+زيروا </t>
  </si>
  <si>
    <t>Hay Al-Noor</t>
  </si>
  <si>
    <t>Markaz Abu al Khaseeb</t>
  </si>
  <si>
    <t>Awaisian</t>
  </si>
  <si>
    <t>عويسيان</t>
  </si>
  <si>
    <t>Hamdan</t>
  </si>
  <si>
    <t>البصرة-ابو الخصيب-حمدن</t>
  </si>
  <si>
    <t>Markaz Al-Midaina</t>
  </si>
  <si>
    <t>Abo Shaoui</t>
  </si>
  <si>
    <t>ابو شاوي</t>
  </si>
  <si>
    <t>Eaz Al Din Selem</t>
  </si>
  <si>
    <t>Al Khas</t>
  </si>
  <si>
    <t>الخاص</t>
  </si>
  <si>
    <t>Al-Emam Al-Sadq</t>
  </si>
  <si>
    <t>Al-rahmaniyah</t>
  </si>
  <si>
    <t xml:space="preserve">الرحمانية </t>
  </si>
  <si>
    <t>Markaz Al-Qurna</t>
  </si>
  <si>
    <t>Al Jelaa</t>
  </si>
  <si>
    <t>البصره-القرنه-الجلعه</t>
  </si>
  <si>
    <t>Al-nehairat</t>
  </si>
  <si>
    <t>النهيرات</t>
  </si>
  <si>
    <t>Hay al-juma_a</t>
  </si>
  <si>
    <t>البصرة-القرنة-حي جمعة</t>
  </si>
  <si>
    <t>Al-Dair</t>
  </si>
  <si>
    <t>Al Dair-Hay Al-Amil</t>
  </si>
  <si>
    <t>الدير-حي العامل</t>
  </si>
  <si>
    <t>Al Sharsh Shalhat Al-Hassan</t>
  </si>
  <si>
    <t>الشرش-شلهة الحسن</t>
  </si>
  <si>
    <t>Markaz Al-Zubair</t>
  </si>
  <si>
    <t>Al-Shemal Area</t>
  </si>
  <si>
    <t>البصرة-الزبير-محلة الشمال</t>
  </si>
  <si>
    <t>Al-Shuaiba Hay Al-Murtadh</t>
  </si>
  <si>
    <t>الشعيبة حي المرتضى</t>
  </si>
  <si>
    <t>Mahalat Al-Arab</t>
  </si>
  <si>
    <t>البصرة-الزبير-محلة العرب</t>
  </si>
  <si>
    <t>khor Al Zubair-Hay Al Baqer Al Thaniyah</t>
  </si>
  <si>
    <t>خور الزبير-الباقر الثانية</t>
  </si>
  <si>
    <t>Markaz Al-Basrah</t>
  </si>
  <si>
    <t>Al Amn Al Dakhly</t>
  </si>
  <si>
    <t xml:space="preserve">البصرة-الامن الداخلي </t>
  </si>
  <si>
    <t>Al Ashar Center</t>
  </si>
  <si>
    <t>مركز العشار</t>
  </si>
  <si>
    <t>Markaz Shat Al-Arab</t>
  </si>
  <si>
    <t>Al Jazira-2</t>
  </si>
  <si>
    <t>البصرة-شط العرب-الجزيرة 2</t>
  </si>
  <si>
    <t>Al Kaim 1</t>
  </si>
  <si>
    <t>القائم 1</t>
  </si>
  <si>
    <t>Al Khaleej4</t>
  </si>
  <si>
    <t>البصرة-الجمعيات-حي الخليج 4</t>
  </si>
  <si>
    <t>AL Mowafaqiah</t>
  </si>
  <si>
    <t>البصرة-الموفقية</t>
  </si>
  <si>
    <t>AL Qiziza</t>
  </si>
  <si>
    <t>الكزيزه</t>
  </si>
  <si>
    <t>Al-Baker &amp; Al-Ahrar</t>
  </si>
  <si>
    <t>البكر والاحرار</t>
  </si>
  <si>
    <t>Al-bradhia</t>
  </si>
  <si>
    <t>البصرة-البراضعية</t>
  </si>
  <si>
    <t>Al-hakeem</t>
  </si>
  <si>
    <t>البصرة-القبلة-حي الحكيم</t>
  </si>
  <si>
    <t>Al-hakemia</t>
  </si>
  <si>
    <t>البصرة-الحكيمية</t>
  </si>
  <si>
    <t>Al-Jnaina</t>
  </si>
  <si>
    <t xml:space="preserve">الجنينة </t>
  </si>
  <si>
    <t>Al-jubaila_</t>
  </si>
  <si>
    <t>الجبيله</t>
  </si>
  <si>
    <t>Al-mutaiha</t>
  </si>
  <si>
    <t xml:space="preserve">المطيحة </t>
  </si>
  <si>
    <t>As-safat-Al Qadima</t>
  </si>
  <si>
    <t>البصرة القديمة-الصفاة</t>
  </si>
  <si>
    <t>Braiha</t>
  </si>
  <si>
    <t xml:space="preserve">بريهة </t>
  </si>
  <si>
    <t>Hai al-kafa_at</t>
  </si>
  <si>
    <t>البصرة-حي الكفاءات</t>
  </si>
  <si>
    <t>Hai al-mohandesin</t>
  </si>
  <si>
    <t>البصرة-حي المهندسين</t>
  </si>
  <si>
    <t>Hay Al Jamiah</t>
  </si>
  <si>
    <t>البصرة-القبلة-حي الجامعة</t>
  </si>
  <si>
    <t>Hay Al Risalah</t>
  </si>
  <si>
    <t>البصرة-حي الرسالة</t>
  </si>
  <si>
    <t>Hay Al-Asdiqaa</t>
  </si>
  <si>
    <t>حي الاصدقاء</t>
  </si>
  <si>
    <t>Hay Al-Husain 3</t>
  </si>
  <si>
    <t>البصرة-الحيانية-حي الحسين 3</t>
  </si>
  <si>
    <t>Manawi pasha</t>
  </si>
  <si>
    <t>مناوي باشا</t>
  </si>
  <si>
    <t>Mosa Kadhim</t>
  </si>
  <si>
    <t>البصرة-القبلة-موسى الكاظم</t>
  </si>
  <si>
    <t>Nadhran</t>
  </si>
  <si>
    <t>البصرة-نظران</t>
  </si>
  <si>
    <t>Um Al Neajj</t>
  </si>
  <si>
    <t>البصرة-منطقة ام النعاج</t>
  </si>
  <si>
    <t>Al Khaleej2</t>
  </si>
  <si>
    <t>البصرة-الجمعيات-حي الخليج 2</t>
  </si>
  <si>
    <t>Al Khaleej1</t>
  </si>
  <si>
    <t>البصرة-الجمعيات-حي الخليج 1</t>
  </si>
  <si>
    <t>Hay Al-Morabaa</t>
  </si>
  <si>
    <t>الحيانية حي المربع</t>
  </si>
  <si>
    <t>Al Hota</t>
  </si>
  <si>
    <t xml:space="preserve">الحوطة </t>
  </si>
  <si>
    <t>As salehiyah</t>
  </si>
  <si>
    <t xml:space="preserve">الصالحية </t>
  </si>
  <si>
    <t>Markaz Al-Amara</t>
  </si>
  <si>
    <t>Hay 15 Sahaban</t>
  </si>
  <si>
    <t>حي 15 شعبان</t>
  </si>
  <si>
    <t>Hay Al-Ameer</t>
  </si>
  <si>
    <t>حي الامير</t>
  </si>
  <si>
    <t>Hay Al-Mahmoudia</t>
  </si>
  <si>
    <t>حي المحموديه</t>
  </si>
  <si>
    <t>Hay Awasha</t>
  </si>
  <si>
    <t>حي عواشه</t>
  </si>
  <si>
    <t>Markaz Al-Samawa</t>
  </si>
  <si>
    <t>Al Zahra</t>
  </si>
  <si>
    <t>الزهراء</t>
  </si>
  <si>
    <t>Markaz Al-Rifa'i</t>
  </si>
  <si>
    <t>Al-Nasr</t>
  </si>
  <si>
    <t>Markaz Al Nasr</t>
  </si>
  <si>
    <t>مركز النصر</t>
  </si>
  <si>
    <t>Hay Al Hussien</t>
  </si>
  <si>
    <t>Jiser Al Rifay</t>
  </si>
  <si>
    <t>جسر الرفاعي</t>
  </si>
  <si>
    <t>Qalat Siker</t>
  </si>
  <si>
    <t>Markaz Qal at Sukhar</t>
  </si>
  <si>
    <t>مركز قلعة سكر</t>
  </si>
  <si>
    <t>Refai</t>
  </si>
  <si>
    <t xml:space="preserve">مركز الرفاعي </t>
  </si>
  <si>
    <t>Markaz Al-Nassriya</t>
  </si>
  <si>
    <t>Al Aker</t>
  </si>
  <si>
    <t>العكر</t>
  </si>
  <si>
    <t>Al Aoeh</t>
  </si>
  <si>
    <t>قرية العوية</t>
  </si>
  <si>
    <t>Al Emarat</t>
  </si>
  <si>
    <t>العمارات</t>
  </si>
  <si>
    <t>Al Iskan Al Sinaie</t>
  </si>
  <si>
    <t>الاسكان الصناعي</t>
  </si>
  <si>
    <t>Al Saih</t>
  </si>
  <si>
    <t>منطقة السائح</t>
  </si>
  <si>
    <t>Al Sharqiya</t>
  </si>
  <si>
    <t>الشرقيه</t>
  </si>
  <si>
    <t>Al Shoula</t>
  </si>
  <si>
    <t>الشعلة</t>
  </si>
  <si>
    <t>Al Shumokh</t>
  </si>
  <si>
    <t>حي الشموخ</t>
  </si>
  <si>
    <t>Al-hay al-askary</t>
  </si>
  <si>
    <t xml:space="preserve">الحي العسكري </t>
  </si>
  <si>
    <t>Al-Salhiya</t>
  </si>
  <si>
    <t>حي الصالحية</t>
  </si>
  <si>
    <t>Al-Thawrah</t>
  </si>
  <si>
    <t>الثوره</t>
  </si>
  <si>
    <t>Al-zielat</t>
  </si>
  <si>
    <t>الزعيلات</t>
  </si>
  <si>
    <t>Aredo</t>
  </si>
  <si>
    <t>حي اريدو</t>
  </si>
  <si>
    <t>Baghdad Street</t>
  </si>
  <si>
    <t>شارع بغداد</t>
  </si>
  <si>
    <t>Hay Al Ameer</t>
  </si>
  <si>
    <t>Hay Al Fidaa</t>
  </si>
  <si>
    <t>حي الفداء</t>
  </si>
  <si>
    <t>Hay Al Mualimeen</t>
  </si>
  <si>
    <t>Hay Al Shoula 1</t>
  </si>
  <si>
    <t>حي الشعله 1</t>
  </si>
  <si>
    <t>Hay Al Tadhihiya</t>
  </si>
  <si>
    <t>حي التضحية</t>
  </si>
  <si>
    <t>Hay Mehidiya</t>
  </si>
  <si>
    <t>حي المهيديه</t>
  </si>
  <si>
    <t>Nassriya-Hey 400</t>
  </si>
  <si>
    <t>حي 400</t>
  </si>
  <si>
    <t>Sadir City</t>
  </si>
  <si>
    <t>حي مدينة الصدر</t>
  </si>
  <si>
    <t>Ur</t>
  </si>
  <si>
    <t>Sindaliyah-Sidenaweyah</t>
  </si>
  <si>
    <t>حي السديناويه</t>
  </si>
  <si>
    <t>Markaz Said Dekhil</t>
  </si>
  <si>
    <t>Markaz Syied Dakhil</t>
  </si>
  <si>
    <t>مركز سيد دخيل</t>
  </si>
  <si>
    <t>Um Al Dood</t>
  </si>
  <si>
    <t>ام الدود</t>
  </si>
  <si>
    <t>Hay AL-Mansouria</t>
  </si>
  <si>
    <t xml:space="preserve">المنصورية </t>
  </si>
  <si>
    <t>Al-Fadhliya</t>
  </si>
  <si>
    <t>Al Barid Street</t>
  </si>
  <si>
    <t>شارع البريد</t>
  </si>
  <si>
    <t>Markaz Suq Al-Shoyokh</t>
  </si>
  <si>
    <t>Al Kibla</t>
  </si>
  <si>
    <t>القبله</t>
  </si>
  <si>
    <t>الشموخ</t>
  </si>
  <si>
    <t>Akaika</t>
  </si>
  <si>
    <t>Markaz Al-akaekah</t>
  </si>
  <si>
    <t>مركز العكيكه</t>
  </si>
  <si>
    <t>Al-hey Al-Askarey</t>
  </si>
  <si>
    <t>Al-Shuhadaa</t>
  </si>
  <si>
    <t>Hey al-ghadeir</t>
  </si>
  <si>
    <t>حي الغدير</t>
  </si>
  <si>
    <t>Hey al-zahraa</t>
  </si>
  <si>
    <t>حي الزهراء</t>
  </si>
  <si>
    <t>Garmat Beni Said</t>
  </si>
  <si>
    <t>Markaz Karmat Bani Said</t>
  </si>
  <si>
    <t>مركز كرمة بني سعيد</t>
  </si>
  <si>
    <t>Markaz Al-Shamiya</t>
  </si>
  <si>
    <t>Hay Al-aaskary al-gharby</t>
  </si>
  <si>
    <t>حي العسكري الغربي</t>
  </si>
  <si>
    <t>Hay Al-aaskary al-sharqy</t>
  </si>
  <si>
    <t xml:space="preserve">حي العسكري الشرقي </t>
  </si>
  <si>
    <t>Mahlat al-souq</t>
  </si>
  <si>
    <t>محلة السوق</t>
  </si>
  <si>
    <t>Markaz Al-Diwaniya</t>
  </si>
  <si>
    <t>Hay Al Jamiaa</t>
  </si>
  <si>
    <t>حي الجامعة</t>
  </si>
  <si>
    <t>Hay Al Furat-2</t>
  </si>
  <si>
    <t>حي الفرات الثانية</t>
  </si>
  <si>
    <t>Hay Al Sadir 3</t>
  </si>
  <si>
    <t>حي الصدر الثالث</t>
  </si>
  <si>
    <t>Al-Saniya</t>
  </si>
  <si>
    <t>Hay Al-Askary</t>
  </si>
  <si>
    <t>Hay Al-Dhubat 2</t>
  </si>
  <si>
    <t>حي الضباط الثاني</t>
  </si>
  <si>
    <t>Hay Al-Sadir 4</t>
  </si>
  <si>
    <t>حي الصدر الرابعة</t>
  </si>
  <si>
    <t>ILA V</t>
  </si>
  <si>
    <t>Takia</t>
  </si>
  <si>
    <t>Takya-Azadi</t>
  </si>
  <si>
    <t>تكية-ازادى</t>
  </si>
  <si>
    <t>Sangaw</t>
  </si>
  <si>
    <t>Hazar kani</t>
  </si>
  <si>
    <t>هزار كاني</t>
  </si>
  <si>
    <t>Aghjalar</t>
  </si>
  <si>
    <t>Kani Spika</t>
  </si>
  <si>
    <t>كاني سبيكة</t>
  </si>
  <si>
    <t>Warmawa</t>
  </si>
  <si>
    <t>Kani mil</t>
  </si>
  <si>
    <t>كاني ميل</t>
  </si>
  <si>
    <t>Banwan</t>
  </si>
  <si>
    <t>بانوان</t>
  </si>
  <si>
    <t>Chawa spy</t>
  </si>
  <si>
    <t>جوسبى</t>
  </si>
  <si>
    <t>Qamchugha</t>
  </si>
  <si>
    <t>قمجوغة</t>
  </si>
  <si>
    <t>Sara</t>
  </si>
  <si>
    <t>سارا</t>
  </si>
  <si>
    <t>Sarcham</t>
  </si>
  <si>
    <t>سرجم</t>
  </si>
  <si>
    <t>Tokma</t>
  </si>
  <si>
    <t>توكمة</t>
  </si>
  <si>
    <t>Marzboto</t>
  </si>
  <si>
    <t>مرزى بوتو</t>
  </si>
  <si>
    <t>Sharwani</t>
  </si>
  <si>
    <t>شارواني</t>
  </si>
  <si>
    <t>Kulajo</t>
  </si>
  <si>
    <t>Shaykh Lankar</t>
  </si>
  <si>
    <t>شيخ لنكر</t>
  </si>
  <si>
    <t>Chwarchra</t>
  </si>
  <si>
    <t>جوارجرا</t>
  </si>
  <si>
    <t>Chwarqurna</t>
  </si>
  <si>
    <t>Raparine</t>
  </si>
  <si>
    <t>رابرين</t>
  </si>
  <si>
    <t>kurdistan</t>
  </si>
  <si>
    <t>كوردستان</t>
  </si>
  <si>
    <t>Rasha merk</t>
  </si>
  <si>
    <t>رةشتة ميرك</t>
  </si>
  <si>
    <t>Bakrajo-Qularaese Taza</t>
  </si>
  <si>
    <t>قولريسى تاره</t>
  </si>
  <si>
    <t>Tanjaro</t>
  </si>
  <si>
    <t>Bardakar</t>
  </si>
  <si>
    <t>برده كر</t>
  </si>
  <si>
    <t>Bardaqaraman-Piramerd</t>
  </si>
  <si>
    <t>بيرميرد-بردةقارمان</t>
  </si>
  <si>
    <t>Chwar Chra</t>
  </si>
  <si>
    <t>Haware Shar</t>
  </si>
  <si>
    <t>هوارى شار</t>
  </si>
  <si>
    <t>Hawari Taza</t>
  </si>
  <si>
    <t>هوارى تازة</t>
  </si>
  <si>
    <t>Ibrahim Ahmad</t>
  </si>
  <si>
    <t>ابراهيم احمد</t>
  </si>
  <si>
    <t>Ibrahim pasha</t>
  </si>
  <si>
    <t>ابراهيم باشا</t>
  </si>
  <si>
    <t>Bardaqarman-Kupala</t>
  </si>
  <si>
    <t>كوبله-بردةقارمان</t>
  </si>
  <si>
    <t>Majeed Bag</t>
  </si>
  <si>
    <t>مجيد بك</t>
  </si>
  <si>
    <t>Bardaqarman-Qala</t>
  </si>
  <si>
    <t>قلا-بردةقارمان</t>
  </si>
  <si>
    <t>Qirga 331+329</t>
  </si>
  <si>
    <t>قركة 331+329</t>
  </si>
  <si>
    <t>Qularaese Kon</t>
  </si>
  <si>
    <t>قولريسى كون</t>
  </si>
  <si>
    <t>Sabun karan Qt</t>
  </si>
  <si>
    <t>صابن كران</t>
  </si>
  <si>
    <t>Sardaw 140</t>
  </si>
  <si>
    <t>سارداو 140</t>
  </si>
  <si>
    <t>Toy malik</t>
  </si>
  <si>
    <t>توملك</t>
  </si>
  <si>
    <t>Zargwez</t>
  </si>
  <si>
    <t>زركويز</t>
  </si>
  <si>
    <t>Asaish 323+325</t>
  </si>
  <si>
    <t>اسايش 323+325</t>
  </si>
  <si>
    <t>Bastan 160</t>
  </si>
  <si>
    <t>باستان 160</t>
  </si>
  <si>
    <t>Qaiwan</t>
  </si>
  <si>
    <t>قيوان</t>
  </si>
  <si>
    <t>Naghda</t>
  </si>
  <si>
    <t>ناغدا</t>
  </si>
  <si>
    <t>Raparine-Arya</t>
  </si>
  <si>
    <t>رابرين-اريا</t>
  </si>
  <si>
    <t>Awbarik 405 + 403</t>
  </si>
  <si>
    <t>اوباريك 405+403</t>
  </si>
  <si>
    <t>Al Angaa</t>
  </si>
  <si>
    <t>حي العنقاء</t>
  </si>
  <si>
    <t>Al Nahda Al-Sharqiyah</t>
  </si>
  <si>
    <t>حي النهضة الشرقية</t>
  </si>
  <si>
    <t>Al-Rummaneh</t>
  </si>
  <si>
    <t>Albu Hardan</t>
  </si>
  <si>
    <t>قرية البوحردان</t>
  </si>
  <si>
    <t>Albu Ubaid</t>
  </si>
  <si>
    <t>قرية البوعبيد</t>
  </si>
  <si>
    <t>Al-Rabet</t>
  </si>
  <si>
    <t>قرية الربط</t>
  </si>
  <si>
    <t>Hay Al Askary</t>
  </si>
  <si>
    <t>Hay Al Sinay</t>
  </si>
  <si>
    <t>حي الصناعي</t>
  </si>
  <si>
    <t>Hay Al-Athar</t>
  </si>
  <si>
    <t>حي الاثار</t>
  </si>
  <si>
    <t>Hay Al-Makarim</t>
  </si>
  <si>
    <t>حي المكارم</t>
  </si>
  <si>
    <t>Wazeeriya</t>
  </si>
  <si>
    <t>حي الوزيرية</t>
  </si>
  <si>
    <t>Dghima village</t>
  </si>
  <si>
    <t>قرية دغيمة</t>
  </si>
  <si>
    <t xml:space="preserve">Al Baghoz village </t>
  </si>
  <si>
    <t>قرية الباغوز</t>
  </si>
  <si>
    <t>AI Nahda AI Gharbi</t>
  </si>
  <si>
    <t>حي النهضة الغربية</t>
  </si>
  <si>
    <t xml:space="preserve">  Hay Alzaytun</t>
  </si>
  <si>
    <t>حي الزيتون</t>
  </si>
  <si>
    <t>Yarmouk</t>
  </si>
  <si>
    <t>حي اليرموك</t>
  </si>
  <si>
    <t xml:space="preserve">حي السلام </t>
  </si>
  <si>
    <t>Rawa Al Qadima</t>
  </si>
  <si>
    <t>حي راوة قديمة</t>
  </si>
  <si>
    <t>Hay Al-Sadiq</t>
  </si>
  <si>
    <t>Al Hooz</t>
  </si>
  <si>
    <t>الحوز</t>
  </si>
  <si>
    <t>Markaz Al-Hussieniya</t>
  </si>
  <si>
    <t>Al Husayniya-225</t>
  </si>
  <si>
    <t>الحسينية-225</t>
  </si>
  <si>
    <t>Bob Al Sham-367</t>
  </si>
  <si>
    <t>بوب الشام-367</t>
  </si>
  <si>
    <t>Markaz Al-Ba'aj</t>
  </si>
  <si>
    <t xml:space="preserve"> Al Intisar</t>
  </si>
  <si>
    <t>حي الانتصار</t>
  </si>
  <si>
    <t>Al-Yarmuk</t>
  </si>
  <si>
    <t>Hay 17 July</t>
  </si>
  <si>
    <t>حي 17 تموز</t>
  </si>
  <si>
    <t>Hay 30 July</t>
  </si>
  <si>
    <t>حي 30 تموز</t>
  </si>
  <si>
    <t>Wadi Hajar</t>
  </si>
  <si>
    <t>وادي حجر</t>
  </si>
  <si>
    <t>Al- Muhalabiya</t>
  </si>
  <si>
    <t>Muhalabya center</t>
  </si>
  <si>
    <t>مركز المحلبية</t>
  </si>
  <si>
    <t>Al-eakedat</t>
  </si>
  <si>
    <t>حي العكيدات</t>
  </si>
  <si>
    <t>Al-Rabeea</t>
  </si>
  <si>
    <t>Al-Iqtisadieen</t>
  </si>
  <si>
    <t>حي الاقتصاديين</t>
  </si>
  <si>
    <t>Hay Al-Maliyah</t>
  </si>
  <si>
    <t>حي المالية</t>
  </si>
  <si>
    <t>Domiz</t>
  </si>
  <si>
    <t>دوميز</t>
  </si>
  <si>
    <t>Sheikh Ibrahim Village</t>
  </si>
  <si>
    <t>قرية شيخ ابراهيم</t>
  </si>
  <si>
    <t>eayan alwaah</t>
  </si>
  <si>
    <t>عين الواح</t>
  </si>
  <si>
    <t>بورك</t>
  </si>
  <si>
    <t>Rubiya</t>
  </si>
  <si>
    <t>Hay Alasreya</t>
  </si>
  <si>
    <t>حي العصرية</t>
  </si>
  <si>
    <t>Hay Al laban</t>
  </si>
  <si>
    <t>حي اللبن</t>
  </si>
  <si>
    <t>Hay Al Qadisya</t>
  </si>
  <si>
    <t>Hay Al Sikak</t>
  </si>
  <si>
    <t>Al Mafri</t>
  </si>
  <si>
    <t>قرية مفري</t>
  </si>
  <si>
    <t>Salihiat alrawia vilage</t>
  </si>
  <si>
    <t>قرية صالحية الراوية</t>
  </si>
  <si>
    <t>Al karab Al kabeer Al thaneya Village</t>
  </si>
  <si>
    <t>قرية الخراب الكبير الثانية</t>
  </si>
  <si>
    <t>Hay Al Noor Al Thania</t>
  </si>
  <si>
    <t xml:space="preserve">حي النور الثانية </t>
  </si>
  <si>
    <t>Hay Al Muthana Al Thania</t>
  </si>
  <si>
    <t>حي المثنى الثانية</t>
  </si>
  <si>
    <t>Al-Zubaidiya</t>
  </si>
  <si>
    <t>Hay Al-Amer</t>
  </si>
  <si>
    <t>Markaz Al-Kut</t>
  </si>
  <si>
    <t>Damook 150</t>
  </si>
  <si>
    <t>داموك 150</t>
  </si>
  <si>
    <t>Hay AL Hussainyia</t>
  </si>
  <si>
    <t>البصرة-حي الحسينية</t>
  </si>
  <si>
    <t>Al-Warka</t>
  </si>
  <si>
    <t>Al-Warka-Al-Shuhada</t>
  </si>
  <si>
    <t>Al Warkaa-Hay Al Zahra</t>
  </si>
  <si>
    <t>حي الزهراء-الوركاء</t>
  </si>
  <si>
    <t>Al-Omal</t>
  </si>
  <si>
    <t>حي العمال</t>
  </si>
  <si>
    <t>Hay Al-Husein</t>
  </si>
  <si>
    <t>Al-Mustshfah</t>
  </si>
  <si>
    <t>حي المستشفى</t>
  </si>
  <si>
    <t>Al-Sadrein</t>
  </si>
  <si>
    <t>حي الصدرين</t>
  </si>
  <si>
    <t>Al Dhubat</t>
  </si>
  <si>
    <t>Hay Al-Askery</t>
  </si>
  <si>
    <t>Al-Hadhar</t>
  </si>
  <si>
    <t>الحضر</t>
  </si>
  <si>
    <t>Markaz Al-Khidhir</t>
  </si>
  <si>
    <t>Hay Al Zahra</t>
  </si>
  <si>
    <t>Hay AlKawthar</t>
  </si>
  <si>
    <t>حي الكوثر</t>
  </si>
  <si>
    <t>Um Al Khail 3</t>
  </si>
  <si>
    <t>ام الخيل الثالثه</t>
  </si>
  <si>
    <t>Hey Al-Rafdeen</t>
  </si>
  <si>
    <t>حي الرافدين</t>
  </si>
  <si>
    <t>Al Iskan</t>
  </si>
  <si>
    <t>الاسكان</t>
  </si>
  <si>
    <t>Al-hussainyh-Hay Al-Abas</t>
  </si>
  <si>
    <t>الحسينية-حي العباس</t>
  </si>
  <si>
    <t>Hay al-askan</t>
  </si>
  <si>
    <t>حي الاسكان</t>
  </si>
  <si>
    <t>Hay al-Usrah</t>
  </si>
  <si>
    <t>حي الاسرة</t>
  </si>
  <si>
    <t>Al Amam Aon</t>
  </si>
  <si>
    <t>الامام عون</t>
  </si>
  <si>
    <t>Al-Jazaair 1</t>
  </si>
  <si>
    <t>الجزائر الاولى</t>
  </si>
  <si>
    <t>Al-Sadiq(2)</t>
  </si>
  <si>
    <t>الصادق الثانية</t>
  </si>
  <si>
    <t>Hay 9 Nissan</t>
  </si>
  <si>
    <t>حي 9 نيسان</t>
  </si>
  <si>
    <t>Al-Shuhada</t>
  </si>
  <si>
    <t xml:space="preserve">Hay Al Gharbi </t>
  </si>
  <si>
    <t>حي الغربي</t>
  </si>
  <si>
    <t>Hay Alansar 1</t>
  </si>
  <si>
    <t>البصرة-الزبير-حي الانصار 1</t>
  </si>
  <si>
    <t>القبلة-حي الشهداء</t>
  </si>
  <si>
    <t>Hai Al-Khadhraa</t>
  </si>
  <si>
    <t>Bamarni</t>
  </si>
  <si>
    <t>Dhe</t>
  </si>
  <si>
    <t>دهي</t>
  </si>
  <si>
    <t>Al-Abasiah Al-Sharkeiah</t>
  </si>
  <si>
    <t>العباسيه الشرقيه</t>
  </si>
  <si>
    <t>Hay al-mualmein</t>
  </si>
  <si>
    <t>Hay Al-Ghadeer 4</t>
  </si>
  <si>
    <t>حي الغدير4</t>
  </si>
  <si>
    <t>Al-Shebanat</t>
  </si>
  <si>
    <t xml:space="preserve">ألشبانات </t>
  </si>
  <si>
    <t>Hay al-baldya</t>
  </si>
  <si>
    <t>البلديه</t>
  </si>
  <si>
    <t>Al-Hartha</t>
  </si>
  <si>
    <t>Al Harthah-Allatief-2</t>
  </si>
  <si>
    <t>الهارثة-اللطيف-2</t>
  </si>
  <si>
    <t>Al-tahseeniya al-qadeema</t>
  </si>
  <si>
    <t>التحسينية القديمة</t>
  </si>
  <si>
    <t>Markaz Al-Hilla</t>
  </si>
  <si>
    <t>Al-Shawi</t>
  </si>
  <si>
    <t>الشاوي</t>
  </si>
  <si>
    <t>Al Hukam Al Rafdeen</t>
  </si>
  <si>
    <t>الحكام والرافدين</t>
  </si>
  <si>
    <t>Hilla-Jamaiat Al Moalmeen</t>
  </si>
  <si>
    <t>جمعية المعلمين</t>
  </si>
  <si>
    <t>Al-Jamiea</t>
  </si>
  <si>
    <t>حي الجمعية</t>
  </si>
  <si>
    <t>Hay Al Amil-5</t>
  </si>
  <si>
    <t>حي العامل5</t>
  </si>
  <si>
    <t>Markaz Al-Shatra</t>
  </si>
  <si>
    <t>Hay al Zahraa</t>
  </si>
  <si>
    <t>Al Shomali</t>
  </si>
  <si>
    <t>الشوملي</t>
  </si>
  <si>
    <t>Share Eshreen</t>
  </si>
  <si>
    <t>شارع عشرين</t>
  </si>
  <si>
    <t>Al-hawi</t>
  </si>
  <si>
    <t>حي الحاوي</t>
  </si>
  <si>
    <t>Markaz Al-Najaf</t>
  </si>
  <si>
    <t>Aljadidah althalthah</t>
  </si>
  <si>
    <t>الجديدة الثالثة</t>
  </si>
  <si>
    <t>Hay al-askary</t>
  </si>
  <si>
    <t>Al Salam-1</t>
  </si>
  <si>
    <t>السلام1</t>
  </si>
  <si>
    <t>Al Salam-2</t>
  </si>
  <si>
    <t>السلام 2</t>
  </si>
  <si>
    <t>Shuihadaa Al Amam Ali</t>
  </si>
  <si>
    <t>شهداء الامام علي 2</t>
  </si>
  <si>
    <t>Hay Al Moatnen 1</t>
  </si>
  <si>
    <t>حي المواطنين 1</t>
  </si>
  <si>
    <t>Hay Alnadhem</t>
  </si>
  <si>
    <t>حي الناظم</t>
  </si>
  <si>
    <t>Al thawra 2</t>
  </si>
  <si>
    <t>الثورة2</t>
  </si>
  <si>
    <t>Um Al-Banin</t>
  </si>
  <si>
    <t>ام البنين</t>
  </si>
  <si>
    <t>Al Esmaelya 2</t>
  </si>
  <si>
    <t>الاسماعيليه 2</t>
  </si>
  <si>
    <t>Al Tameemiya</t>
  </si>
  <si>
    <t>البصرة-التميمية</t>
  </si>
  <si>
    <t>Al-Battha'a</t>
  </si>
  <si>
    <t>Hay Al-Zahraa</t>
  </si>
  <si>
    <t>حي اور</t>
  </si>
  <si>
    <t>Hay Al-Hakim</t>
  </si>
  <si>
    <t>حي الحكيم</t>
  </si>
  <si>
    <t>Hay al-shohadaa</t>
  </si>
  <si>
    <t>Al Tifige</t>
  </si>
  <si>
    <t>التيفيج</t>
  </si>
  <si>
    <t xml:space="preserve">Dwaed </t>
  </si>
  <si>
    <t xml:space="preserve">دويد </t>
  </si>
  <si>
    <t>Al hamoo</t>
  </si>
  <si>
    <t>الحمو</t>
  </si>
  <si>
    <t>Hay Alfirdous</t>
  </si>
  <si>
    <t>حي الفردوس(البو عبيد)مقاطعة-5 محلة 428</t>
  </si>
  <si>
    <t>حي الرساله</t>
  </si>
  <si>
    <t>Hateen</t>
  </si>
  <si>
    <t>حي حطين</t>
  </si>
  <si>
    <t>Al-Mutaradah 204</t>
  </si>
  <si>
    <t>حي الشهداء مقاطعة 7-المطاردة محلة 204</t>
  </si>
  <si>
    <t>Dawadia</t>
  </si>
  <si>
    <t>مخيم داودية</t>
  </si>
  <si>
    <t>Blijanke</t>
  </si>
  <si>
    <t>بليجانكي</t>
  </si>
  <si>
    <t>Karezawshk</t>
  </si>
  <si>
    <t>كاريزوشك</t>
  </si>
  <si>
    <t>Qazi mohammed 110</t>
  </si>
  <si>
    <t>قازي محمد 110</t>
  </si>
  <si>
    <t>13 Al Dhabat-Albo Shanedakh village</t>
  </si>
  <si>
    <t>الضبات13-قرية البو شنيدخ</t>
  </si>
  <si>
    <t>15 Masaaod-Al Anaz village</t>
  </si>
  <si>
    <t>15 مسعود-قرية العناز</t>
  </si>
  <si>
    <t>15 Masaaod-Hatem al Mutlak village</t>
  </si>
  <si>
    <t>15مسعود-قرية حاتم المطلك</t>
  </si>
  <si>
    <t>13 Al Dhabat-Albou Jari</t>
  </si>
  <si>
    <t>13 ضبات-قرية البوجاري</t>
  </si>
  <si>
    <t>Salah Al Ajaj village</t>
  </si>
  <si>
    <t>قرية صالح العجاج</t>
  </si>
  <si>
    <t>Al-Dubaat</t>
  </si>
  <si>
    <t>Qadish Collective</t>
  </si>
  <si>
    <t>قدش</t>
  </si>
  <si>
    <t>Markaz Al-Gharraf</t>
  </si>
  <si>
    <t>Hay Al-Shouhdaa</t>
  </si>
  <si>
    <t>14 Ramadan</t>
  </si>
  <si>
    <t>حي 14 رمضان</t>
  </si>
  <si>
    <t>Al-fatahiyah</t>
  </si>
  <si>
    <t>حي الفتاحية</t>
  </si>
  <si>
    <t>Al Asrriyah Village</t>
  </si>
  <si>
    <t>القرية العصرية</t>
  </si>
  <si>
    <t>Al Mahaliyah</t>
  </si>
  <si>
    <t>المحليه</t>
  </si>
  <si>
    <t>Al-Berid</t>
  </si>
  <si>
    <t>البريد</t>
  </si>
  <si>
    <t>Al-shofah</t>
  </si>
  <si>
    <t>قرية الشوفة</t>
  </si>
  <si>
    <t>Hay Al Al Ghadeer</t>
  </si>
  <si>
    <t>Hay Al Khadraa</t>
  </si>
  <si>
    <t>Hey Al-Ariml</t>
  </si>
  <si>
    <t>حي الارامل</t>
  </si>
  <si>
    <t>Hey Al-Mtanzh</t>
  </si>
  <si>
    <t>حي المتنزة</t>
  </si>
  <si>
    <t>Sharaa Al-hklas</t>
  </si>
  <si>
    <t>شارع الاخلاص</t>
  </si>
  <si>
    <t>Al Ubaydi-1</t>
  </si>
  <si>
    <t>العبيدي-مرحلة أولى</t>
  </si>
  <si>
    <t>Al Ubaydi-2</t>
  </si>
  <si>
    <t xml:space="preserve">مرحلة الثانية </t>
  </si>
  <si>
    <t>Al Ubaydi-3</t>
  </si>
  <si>
    <t>العبيدي-مرحلة ثالثة</t>
  </si>
  <si>
    <t>Al A'bara</t>
  </si>
  <si>
    <t>Markaz Al Abara</t>
  </si>
  <si>
    <t>مركز ناحية العبارة</t>
  </si>
  <si>
    <t>Al-Samawa-Hay Al-Hakim</t>
  </si>
  <si>
    <t>Al Basasteen Al Shirqia</t>
  </si>
  <si>
    <t>البساتين الشرقية</t>
  </si>
  <si>
    <t>Hay Al Siagh</t>
  </si>
  <si>
    <t>حي الصياغ</t>
  </si>
  <si>
    <t xml:space="preserve">حي الامير </t>
  </si>
  <si>
    <t>ILA VI</t>
  </si>
  <si>
    <t>Kala rashi</t>
  </si>
  <si>
    <t>كلة راشي</t>
  </si>
  <si>
    <t>Zarayan Kon</t>
  </si>
  <si>
    <t>زرايان كون</t>
  </si>
  <si>
    <t>Shari Spi</t>
  </si>
  <si>
    <t>شاري سبي</t>
  </si>
  <si>
    <t>Markaz Kifri</t>
  </si>
  <si>
    <t>sar qala</t>
  </si>
  <si>
    <t>سةرقةلا</t>
  </si>
  <si>
    <t>Barwana</t>
  </si>
  <si>
    <t>Hay Al Rahman</t>
  </si>
  <si>
    <t>حي الرحمن</t>
  </si>
  <si>
    <t>Hay Al-Subhani</t>
  </si>
  <si>
    <t>حي السبحاني</t>
  </si>
  <si>
    <t>Markaz Sharbazher</t>
  </si>
  <si>
    <t>Chwarta</t>
  </si>
  <si>
    <t>جوارتا</t>
  </si>
  <si>
    <t>Soreen 120</t>
  </si>
  <si>
    <t>سورين 120</t>
  </si>
  <si>
    <t>Al Amam Al Ridhah</t>
  </si>
  <si>
    <t>الامام الرضا</t>
  </si>
  <si>
    <t>The Abu Athm</t>
  </si>
  <si>
    <t>منطقة ال ابو عظم</t>
  </si>
  <si>
    <t>Al-Bdair</t>
  </si>
  <si>
    <t>Hay Al-sakban</t>
  </si>
  <si>
    <t>حي الصكبان</t>
  </si>
  <si>
    <t>Hay al-jihad</t>
  </si>
  <si>
    <t>حي الجهاد</t>
  </si>
  <si>
    <t>Hay Al-Sadrain</t>
  </si>
  <si>
    <t>Markaz Afaq</t>
  </si>
  <si>
    <t>Hay Al-Hussein</t>
  </si>
  <si>
    <t>AL-Qati</t>
  </si>
  <si>
    <t>القاطع</t>
  </si>
  <si>
    <t>Sumer</t>
  </si>
  <si>
    <t>Hay Al Jumhoriyah</t>
  </si>
  <si>
    <t xml:space="preserve">حي الجمهورية </t>
  </si>
  <si>
    <t>Ghammas</t>
  </si>
  <si>
    <t>Ghammas Al-Garb</t>
  </si>
  <si>
    <t>غماس الغرب</t>
  </si>
  <si>
    <t>Hay Al Tabqa</t>
  </si>
  <si>
    <t>حي الطبكة</t>
  </si>
  <si>
    <t>Hay al-mualamien</t>
  </si>
  <si>
    <t xml:space="preserve">حي المعلمين </t>
  </si>
  <si>
    <t>Hay Al-Shuhada</t>
  </si>
  <si>
    <t>حي الشهادة</t>
  </si>
  <si>
    <t>Al-Daghara</t>
  </si>
  <si>
    <t>Hay Al Mulmeen</t>
  </si>
  <si>
    <t>Hay Al-Hussain</t>
  </si>
  <si>
    <t>Hay Al Waely</t>
  </si>
  <si>
    <t>حي الوائلي</t>
  </si>
  <si>
    <t>Al-Shafeia</t>
  </si>
  <si>
    <t>Sayed Talib Village</t>
  </si>
  <si>
    <t>قرية سيد طالب</t>
  </si>
  <si>
    <t>Hay Al Sadir 1</t>
  </si>
  <si>
    <t>حي الصدر الاول</t>
  </si>
  <si>
    <t>Hay Al Sadir 2</t>
  </si>
  <si>
    <t>حي الصدر الثاني</t>
  </si>
  <si>
    <t>Hay Al Wihda 1</t>
  </si>
  <si>
    <t>حي الوحده الاولى</t>
  </si>
  <si>
    <t>Hay Al-Asry-118</t>
  </si>
  <si>
    <t>حي العصري محلة 118</t>
  </si>
  <si>
    <t>Hay Al-Hadarah</t>
  </si>
  <si>
    <t>حي الحضارة</t>
  </si>
  <si>
    <t>Hay al-muaalmien</t>
  </si>
  <si>
    <t>Hay Al-Naseej</t>
  </si>
  <si>
    <t>حي النسيج</t>
  </si>
  <si>
    <t>Hay Al-Zaieem</t>
  </si>
  <si>
    <t>حي الزعيم</t>
  </si>
  <si>
    <t>Hay Ramadan</t>
  </si>
  <si>
    <t>حي رمضان</t>
  </si>
  <si>
    <t>Al-Taamem-2</t>
  </si>
  <si>
    <t>التأميم الثانية</t>
  </si>
  <si>
    <t>Al-Taqiya 2</t>
  </si>
  <si>
    <t>التقية الثانية</t>
  </si>
  <si>
    <t>Al Mojamaa Al Sakani</t>
  </si>
  <si>
    <t>المجمع السكني</t>
  </si>
  <si>
    <t>Al hamad village</t>
  </si>
  <si>
    <t>قرية الحمد</t>
  </si>
  <si>
    <t>Hay Al Jumhori Al Sharqi</t>
  </si>
  <si>
    <t>حي الجمهوري الشرقي</t>
  </si>
  <si>
    <t>Hay Al Nahda 3</t>
  </si>
  <si>
    <t>حي النهضة 3</t>
  </si>
  <si>
    <t>Hay Al Wihda 3</t>
  </si>
  <si>
    <t>حي الوحده الثالثه</t>
  </si>
  <si>
    <t>AL-Jamiyah 2</t>
  </si>
  <si>
    <t>الجمعية الثانية</t>
  </si>
  <si>
    <t>Al-Jazaair 2</t>
  </si>
  <si>
    <t>الجزائر الثانية</t>
  </si>
  <si>
    <t>Al-Sudair</t>
  </si>
  <si>
    <t>Al-Marshad village</t>
  </si>
  <si>
    <t>قرية المرشد</t>
  </si>
  <si>
    <t>Markaz Al-Hamza</t>
  </si>
  <si>
    <t>Hay Hussain</t>
  </si>
  <si>
    <t>Al-Qahtaniya</t>
  </si>
  <si>
    <t>Um jurais</t>
  </si>
  <si>
    <t>ام جريص</t>
  </si>
  <si>
    <t>Raqabt alfaras</t>
  </si>
  <si>
    <t>رقبة الفرس</t>
  </si>
  <si>
    <t>Maisaloun</t>
  </si>
  <si>
    <t>مجمع ميسلون</t>
  </si>
  <si>
    <t>Chaier khifas</t>
  </si>
  <si>
    <t>جاير غلفاص</t>
  </si>
  <si>
    <t xml:space="preserve">Al-Thawrah </t>
  </si>
  <si>
    <t>MAMOSTAYAN</t>
  </si>
  <si>
    <t>ماموستايان</t>
  </si>
  <si>
    <t>Hay Al Jehad-883</t>
  </si>
  <si>
    <t>حي الجهاد-883</t>
  </si>
  <si>
    <t>Hay Al-Askari</t>
  </si>
  <si>
    <t xml:space="preserve">حي العسكري </t>
  </si>
  <si>
    <t>Hay Al Hurriya</t>
  </si>
  <si>
    <t>حي الحرية</t>
  </si>
  <si>
    <t>Hay Al Shahada</t>
  </si>
  <si>
    <t xml:space="preserve">حي الشهداء </t>
  </si>
  <si>
    <t>Hay Al-Askaary</t>
  </si>
  <si>
    <t>Hay Al-Amin 2</t>
  </si>
  <si>
    <t>حي الامين 2</t>
  </si>
  <si>
    <t>Mantaket Al-Jethaa</t>
  </si>
  <si>
    <t>منطقة الجذع</t>
  </si>
  <si>
    <t>Hay Al Jamiaa-Al-Hawli</t>
  </si>
  <si>
    <t>حي الجامعة-الحولي</t>
  </si>
  <si>
    <t>Hay Al-Nahtha 1</t>
  </si>
  <si>
    <t>حي النهضة 1</t>
  </si>
  <si>
    <t>Qaryat Al Ensaf</t>
  </si>
  <si>
    <t>قرية الانصاف</t>
  </si>
  <si>
    <t>Hay Al-Hur</t>
  </si>
  <si>
    <t>حي الحر</t>
  </si>
  <si>
    <t>Al-ayaine</t>
  </si>
  <si>
    <t>العواني</t>
  </si>
  <si>
    <t>Alqadisya</t>
  </si>
  <si>
    <t>حي القادسيه</t>
  </si>
  <si>
    <t>Markaz Kalar</t>
  </si>
  <si>
    <t>Bingrd</t>
  </si>
  <si>
    <t>بنكرد</t>
  </si>
  <si>
    <t>Wluba 326</t>
  </si>
  <si>
    <t>ولوبه 326</t>
  </si>
  <si>
    <t>Hay Al Jehad-881</t>
  </si>
  <si>
    <t>حي الجهاد-881</t>
  </si>
  <si>
    <t>Hay Al Jehad-887</t>
  </si>
  <si>
    <t>حي الجهاد-887</t>
  </si>
  <si>
    <t>Hay Al Askary 2</t>
  </si>
  <si>
    <t>حي العسكري2</t>
  </si>
  <si>
    <t>Hay Al Zahraa</t>
  </si>
  <si>
    <t>Hay Al Shomos</t>
  </si>
  <si>
    <t>حي الشموس</t>
  </si>
  <si>
    <t>Mantaket Al-Giwam</t>
  </si>
  <si>
    <t>منطقة الكوام</t>
  </si>
  <si>
    <t>ILA VII</t>
  </si>
  <si>
    <t>Sadah</t>
  </si>
  <si>
    <t>قرية سعده</t>
  </si>
  <si>
    <t xml:space="preserve">       Hay  Al Forat            </t>
  </si>
  <si>
    <t>حي الفرات</t>
  </si>
  <si>
    <t>Hay Ghaza</t>
  </si>
  <si>
    <t>حي غزه</t>
  </si>
  <si>
    <t>Jreejib Village</t>
  </si>
  <si>
    <t>قرية جريجب</t>
  </si>
  <si>
    <t>Al-Amen</t>
  </si>
  <si>
    <t>حي الامين</t>
  </si>
  <si>
    <t>AinKawa</t>
  </si>
  <si>
    <t>Rustm palace center</t>
  </si>
  <si>
    <t xml:space="preserve">مركز قصر رستم </t>
  </si>
  <si>
    <t>Banslawa - Kasnazan</t>
  </si>
  <si>
    <t>Aweney Shar</t>
  </si>
  <si>
    <t>اوينا شار</t>
  </si>
  <si>
    <t>Ashty</t>
  </si>
  <si>
    <t>اشتي</t>
  </si>
  <si>
    <t>Chwarchra-Banslawa</t>
  </si>
  <si>
    <t>جوارجرا-بنصلاوة</t>
  </si>
  <si>
    <t>Khoragr</t>
  </si>
  <si>
    <t>خوراكر</t>
  </si>
  <si>
    <t>Nawroz-Banslawa</t>
  </si>
  <si>
    <t>نوروز-بنصلاوة</t>
  </si>
  <si>
    <t>Markaz Erbil</t>
  </si>
  <si>
    <t>Sharawany</t>
  </si>
  <si>
    <t>Shorsh</t>
  </si>
  <si>
    <t>شورش</t>
  </si>
  <si>
    <t>Hay Askary</t>
  </si>
  <si>
    <t>حي عسكري</t>
  </si>
  <si>
    <t>Markaz Shaqlawa</t>
  </si>
  <si>
    <t>Sarmidan-1(Ashti)</t>
  </si>
  <si>
    <t>سرميدان 1(اشتي)</t>
  </si>
  <si>
    <t>Markaz Soran</t>
  </si>
  <si>
    <t>Soran District</t>
  </si>
  <si>
    <t>مركز قضاء سوران</t>
  </si>
  <si>
    <t>Soran(hay al etfaa)</t>
  </si>
  <si>
    <t>سوران(حي الاطفاء)</t>
  </si>
  <si>
    <t>Ahmad Al Waely St</t>
  </si>
  <si>
    <t>شارع احمد الوائلي</t>
  </si>
  <si>
    <t>Al-Thawra</t>
  </si>
  <si>
    <t>حي الثوره</t>
  </si>
  <si>
    <t>Bekas</t>
  </si>
  <si>
    <t>SANGAWIAKAN</t>
  </si>
  <si>
    <t>سنكاويكان</t>
  </si>
  <si>
    <t>Markaz Darbandihkan</t>
  </si>
  <si>
    <t>Kanisard</t>
  </si>
  <si>
    <t>كانى سارد</t>
  </si>
  <si>
    <t>Kanito</t>
  </si>
  <si>
    <t>كانى توو</t>
  </si>
  <si>
    <t>Soose</t>
  </si>
  <si>
    <t>سوسي</t>
  </si>
  <si>
    <t>Markaz Saidsadiq</t>
  </si>
  <si>
    <t>Hassar</t>
  </si>
  <si>
    <t>حسار</t>
  </si>
  <si>
    <t>Shikhan</t>
  </si>
  <si>
    <t>شيخان</t>
  </si>
  <si>
    <t>Soreen</t>
  </si>
  <si>
    <t>سورين</t>
  </si>
  <si>
    <t>Hawaran</t>
  </si>
  <si>
    <t>هواران</t>
  </si>
  <si>
    <t>Kalar Kon</t>
  </si>
  <si>
    <t>كلار كون</t>
  </si>
  <si>
    <t>Azadi-tasluja</t>
  </si>
  <si>
    <t>ازادي-طاسلوجة</t>
  </si>
  <si>
    <t>Malik mahmood 401</t>
  </si>
  <si>
    <t>مليك محمود 401</t>
  </si>
  <si>
    <t>Kurdsat 138+136</t>
  </si>
  <si>
    <t>كوردسات 136+138</t>
  </si>
  <si>
    <t>Sana 313</t>
  </si>
  <si>
    <t>سانا313</t>
  </si>
  <si>
    <t>Chrakhan 322</t>
  </si>
  <si>
    <t>جراخان 322</t>
  </si>
  <si>
    <t>Al-Hafriya</t>
  </si>
  <si>
    <t>Taj al-dien center 1</t>
  </si>
  <si>
    <t>مركز تاج الدين 1</t>
  </si>
  <si>
    <t>Markaz Al-Azezia</t>
  </si>
  <si>
    <t>Al-Sarai</t>
  </si>
  <si>
    <t>السراي</t>
  </si>
  <si>
    <t>Al Shabab 1</t>
  </si>
  <si>
    <t>الشباب الاولى</t>
  </si>
  <si>
    <t>Markaz Al-Hay</t>
  </si>
  <si>
    <t>Hay Al-Saray</t>
  </si>
  <si>
    <t>حي السراي</t>
  </si>
  <si>
    <t>Hay al-muaalimen al-thaniyah</t>
  </si>
  <si>
    <t>حي المعلمين الثانية</t>
  </si>
  <si>
    <t>Hay Al-Wehda(Mahala al-arab)</t>
  </si>
  <si>
    <t>حي الوحدة-محلة العرب</t>
  </si>
  <si>
    <t>Hay Al-Jameya</t>
  </si>
  <si>
    <t>Markaz Al-Suwaira</t>
  </si>
  <si>
    <t>Hay Al-Jihad</t>
  </si>
  <si>
    <t>Hay Al-askary</t>
  </si>
  <si>
    <t>Hay Al-Hakeem</t>
  </si>
  <si>
    <t>Al-Umarat-Al-Mutamaizeen</t>
  </si>
  <si>
    <t>العمارات المتميزين</t>
  </si>
  <si>
    <t>Wassit Sub District</t>
  </si>
  <si>
    <t>Al Uroba 1</t>
  </si>
  <si>
    <t>العروبة الاولى</t>
  </si>
  <si>
    <t>Hay Al-Salam</t>
  </si>
  <si>
    <t>Al Rumanah Al Sharqiyah</t>
  </si>
  <si>
    <t>حي الرمانة الشرقية</t>
  </si>
  <si>
    <t>Al-Husayniyah / Al-Jazera</t>
  </si>
  <si>
    <t xml:space="preserve">الحسنية / الجزيرة </t>
  </si>
  <si>
    <t>Bazar Sector</t>
  </si>
  <si>
    <t>قطاع بازار</t>
  </si>
  <si>
    <t>Bedar Sector</t>
  </si>
  <si>
    <t>قطاع بيدار</t>
  </si>
  <si>
    <t>Kochka Honari</t>
  </si>
  <si>
    <t>قطاع كوجكا هوناري</t>
  </si>
  <si>
    <t>Basaten Al Naqeeb</t>
  </si>
  <si>
    <t>بساتين النقيب</t>
  </si>
  <si>
    <t>Zilkan</t>
  </si>
  <si>
    <t>Mahad</t>
  </si>
  <si>
    <t>مهد</t>
  </si>
  <si>
    <t>IndividualsNum</t>
  </si>
  <si>
    <t>Number of governorates</t>
  </si>
  <si>
    <t xml:space="preserve">                            </t>
  </si>
  <si>
    <t>Hay 12 Rabee Alawal</t>
  </si>
  <si>
    <t>حي 12ربيع الاول</t>
  </si>
  <si>
    <t>Hay Al Haqlaniyah Qadim</t>
  </si>
  <si>
    <t>حي حقلانية القديمة</t>
  </si>
  <si>
    <t>Albadiah</t>
  </si>
  <si>
    <t>مجمع البادية</t>
  </si>
  <si>
    <t>Alsmood</t>
  </si>
  <si>
    <t>الصمود</t>
  </si>
  <si>
    <t>Hay Al Intisar</t>
  </si>
  <si>
    <t>الانتصار</t>
  </si>
  <si>
    <t>Gilbarat Village</t>
  </si>
  <si>
    <t>قرية جلبارات</t>
  </si>
  <si>
    <t>Zirka</t>
  </si>
  <si>
    <t>زركا</t>
  </si>
  <si>
    <t>Albu Mandeel  Village</t>
  </si>
  <si>
    <t>قرية البو منديل</t>
  </si>
  <si>
    <t>Essian</t>
  </si>
  <si>
    <t>مخيم ايسيان</t>
  </si>
  <si>
    <t>LocationID2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</si>
</sst>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yy\ hh:mm:ss"/>
    <numFmt numFmtId="165" formatCode="[&gt;1000000]#&quot;,&quot;###&quot;,&quot;##0;[&gt;1000]#&quot;,&quot;##0;0"/>
    <numFmt numFmtId="166" formatCode="0.0%"/>
    <numFmt numFmtId="167" formatCode="dd/mm/yyyy"/>
  </numFmts>
  <fonts count="10" x14ac:knownFonts="1">
    <font>
      <sz val="11"/>
      <color theme="1"/>
      <name val="Calibri"/>
      <family val="2"/>
      <scheme val="minor"/>
    </font>
    <font>
      <b/>
      <sz val="11"/>
      <color theme="0"/>
      <name val="Calibri"/>
      <family val="2"/>
      <scheme val="minor"/>
    </font>
    <font>
      <sz val="11"/>
      <color theme="0"/>
      <name val="Calibri"/>
      <family val="2"/>
      <scheme val="minor"/>
    </font>
    <font>
      <sz val="11"/>
      <color theme="1"/>
      <name val="Calibri"/>
      <family val="2"/>
      <scheme val="minor"/>
    </font>
    <font>
      <sz val="11"/>
      <color rgb="FFFF0000"/>
      <name val="Calibri"/>
      <family val="2"/>
      <scheme val="minor"/>
    </font>
    <font>
      <sz val="11"/>
      <color theme="1"/>
      <name val="Gill Sans MT"/>
      <family val="2"/>
    </font>
    <font>
      <b/>
      <sz val="11"/>
      <color theme="1"/>
      <name val="Calibri"/>
      <family val="2"/>
      <scheme val="minor"/>
    </font>
    <font>
      <sz val="8"/>
      <name val="Calibri"/>
      <family val="2"/>
      <scheme val="minor"/>
    </font>
    <font>
      <sz val="11"/>
      <color rgb="FF000000"/>
      <name val="Calibri"/>
      <family val="2"/>
      <scheme val="minor"/>
    </font>
    <font>
      <u/>
      <sz val="11"/>
      <color theme="10"/>
      <name val="Calibri"/>
      <family val="2"/>
      <scheme val="minor"/>
    </font>
  </fonts>
  <fills count="11">
    <fill>
      <patternFill patternType="none"/>
    </fill>
    <fill>
      <patternFill patternType="gray125"/>
    </fill>
    <fill>
      <patternFill patternType="solid">
        <fgColor theme="7" tint="0.59999389629810485"/>
        <bgColor indexed="64"/>
      </patternFill>
    </fill>
    <fill>
      <patternFill patternType="solid">
        <fgColor theme="6" tint="-0.499984740745262"/>
        <bgColor indexed="64"/>
      </patternFill>
    </fill>
    <fill>
      <patternFill patternType="solid">
        <fgColor theme="4" tint="0.39997558519241921"/>
        <bgColor indexed="64"/>
      </patternFill>
    </fill>
    <fill>
      <patternFill patternType="solid">
        <fgColor theme="1" tint="0.34998626667073579"/>
        <bgColor indexed="64"/>
      </patternFill>
    </fill>
    <fill>
      <patternFill patternType="solid">
        <fgColor theme="5" tint="-0.249977111117893"/>
        <bgColor indexed="64"/>
      </patternFill>
    </fill>
    <fill>
      <patternFill patternType="solid">
        <fgColor rgb="FF0033A1"/>
        <bgColor indexed="64"/>
      </patternFill>
    </fill>
    <fill>
      <patternFill patternType="solid">
        <fgColor rgb="FFF9F9F9"/>
        <bgColor indexed="64"/>
      </patternFill>
    </fill>
    <fill>
      <patternFill patternType="solid">
        <fgColor theme="4" tint="0.59999389629810485"/>
        <bgColor indexed="64"/>
      </patternFill>
    </fill>
    <fill>
      <patternFill patternType="solid">
        <fgColor theme="4" tint="0.79998168889431442"/>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ck">
        <color rgb="FF0033A1"/>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theme="4" tint="0.39997558519241921"/>
      </bottom>
      <diagonal/>
    </border>
    <border>
      <left style="thin">
        <color indexed="64"/>
      </left>
      <right/>
      <top style="thin">
        <color indexed="64"/>
      </top>
      <bottom/>
      <diagonal/>
    </border>
  </borders>
  <cellStyleXfs count="3">
    <xf numFmtId="0" fontId="0" fillId="0" borderId="0"/>
    <xf numFmtId="9" fontId="3" fillId="0" borderId="0" applyFont="0" applyFill="0" applyBorder="0" applyAlignment="0" applyProtection="0"/>
    <xf numFmtId="0" fontId="9" fillId="0" borderId="0" applyNumberFormat="0" applyFill="0" applyBorder="0" applyAlignment="0" applyProtection="0"/>
  </cellStyleXfs>
  <cellXfs count="70">
    <xf numFmtId="0" fontId="0" fillId="0" borderId="0" xfId="0"/>
    <xf numFmtId="0" fontId="0" fillId="0" borderId="1" xfId="0" applyBorder="1"/>
    <xf numFmtId="0" fontId="0" fillId="2" borderId="1" xfId="0" applyFill="1" applyBorder="1"/>
    <xf numFmtId="0" fontId="0" fillId="0" borderId="2" xfId="0" applyBorder="1"/>
    <xf numFmtId="0" fontId="0" fillId="4" borderId="1" xfId="0" applyFill="1" applyBorder="1"/>
    <xf numFmtId="164" fontId="0" fillId="4" borderId="1" xfId="0" applyNumberFormat="1" applyFill="1" applyBorder="1"/>
    <xf numFmtId="164" fontId="0" fillId="0" borderId="1" xfId="0" applyNumberFormat="1" applyBorder="1"/>
    <xf numFmtId="0" fontId="0" fillId="0" borderId="0" xfId="0" pivotButton="1"/>
    <xf numFmtId="0" fontId="0" fillId="0" borderId="0" xfId="0" applyAlignment="1">
      <alignment horizontal="left"/>
    </xf>
    <xf numFmtId="14" fontId="0" fillId="0" borderId="1" xfId="0" applyNumberFormat="1" applyBorder="1"/>
    <xf numFmtId="164" fontId="0" fillId="0" borderId="0" xfId="0" applyNumberFormat="1"/>
    <xf numFmtId="0" fontId="0" fillId="4" borderId="3" xfId="0" applyFill="1" applyBorder="1"/>
    <xf numFmtId="0" fontId="0" fillId="4" borderId="4" xfId="0" applyFill="1" applyBorder="1"/>
    <xf numFmtId="0" fontId="0" fillId="0" borderId="4" xfId="0" applyBorder="1"/>
    <xf numFmtId="165" fontId="0" fillId="0" borderId="0" xfId="0" applyNumberFormat="1"/>
    <xf numFmtId="10" fontId="0" fillId="0" borderId="0" xfId="0" applyNumberFormat="1"/>
    <xf numFmtId="0" fontId="0" fillId="6" borderId="0" xfId="0" applyFill="1"/>
    <xf numFmtId="0" fontId="2" fillId="6" borderId="0" xfId="0" applyFont="1" applyFill="1"/>
    <xf numFmtId="0" fontId="1" fillId="6" borderId="0" xfId="0" applyFont="1" applyFill="1"/>
    <xf numFmtId="0" fontId="4" fillId="0" borderId="0" xfId="0" applyFont="1"/>
    <xf numFmtId="9" fontId="0" fillId="0" borderId="0" xfId="0" applyNumberFormat="1"/>
    <xf numFmtId="0" fontId="0" fillId="0" borderId="0" xfId="0" applyAlignment="1">
      <alignment horizontal="left" indent="1"/>
    </xf>
    <xf numFmtId="0" fontId="0" fillId="7" borderId="0" xfId="0" applyFill="1"/>
    <xf numFmtId="0" fontId="0" fillId="0" borderId="5" xfId="0" applyBorder="1"/>
    <xf numFmtId="0" fontId="5" fillId="0" borderId="0" xfId="0" applyFont="1"/>
    <xf numFmtId="0" fontId="0" fillId="8" borderId="0" xfId="0" applyFill="1"/>
    <xf numFmtId="0" fontId="0" fillId="9" borderId="1" xfId="0" applyFill="1" applyBorder="1"/>
    <xf numFmtId="0" fontId="0" fillId="9" borderId="6" xfId="0" applyFill="1" applyBorder="1"/>
    <xf numFmtId="0" fontId="0" fillId="9" borderId="4" xfId="0" applyFill="1" applyBorder="1"/>
    <xf numFmtId="164" fontId="0" fillId="9" borderId="1" xfId="0" applyNumberFormat="1" applyFill="1" applyBorder="1"/>
    <xf numFmtId="0" fontId="6" fillId="0" borderId="0" xfId="0" applyFont="1" applyAlignment="1">
      <alignment horizontal="left"/>
    </xf>
    <xf numFmtId="0" fontId="0" fillId="0" borderId="7" xfId="0" applyBorder="1"/>
    <xf numFmtId="0" fontId="0" fillId="0" borderId="6" xfId="0" applyBorder="1"/>
    <xf numFmtId="0" fontId="8" fillId="0" borderId="0" xfId="0" applyFont="1"/>
    <xf numFmtId="0" fontId="6" fillId="0" borderId="8" xfId="0" applyFont="1" applyBorder="1" applyAlignment="1">
      <alignment horizontal="left"/>
    </xf>
    <xf numFmtId="165" fontId="6" fillId="0" borderId="8" xfId="0" applyNumberFormat="1" applyFont="1" applyBorder="1"/>
    <xf numFmtId="9" fontId="6" fillId="0" borderId="8" xfId="0" applyNumberFormat="1" applyFont="1" applyBorder="1"/>
    <xf numFmtId="9" fontId="0" fillId="0" borderId="1" xfId="1" applyFont="1" applyBorder="1"/>
    <xf numFmtId="0" fontId="6" fillId="10" borderId="8" xfId="0" applyFont="1" applyFill="1" applyBorder="1"/>
    <xf numFmtId="14" fontId="0" fillId="0" borderId="0" xfId="0" applyNumberFormat="1" applyAlignment="1">
      <alignment horizontal="left"/>
    </xf>
    <xf numFmtId="0" fontId="0" fillId="8" borderId="0" xfId="0" applyFill="1" applyAlignment="1">
      <alignment horizontal="left" indent="1"/>
    </xf>
    <xf numFmtId="9" fontId="0" fillId="8" borderId="0" xfId="0" applyNumberFormat="1" applyFill="1"/>
    <xf numFmtId="10" fontId="0" fillId="8" borderId="0" xfId="0" applyNumberFormat="1" applyFill="1"/>
    <xf numFmtId="0" fontId="8" fillId="7" borderId="0" xfId="0" applyFont="1" applyFill="1"/>
    <xf numFmtId="0" fontId="6" fillId="8" borderId="8" xfId="0" applyFont="1" applyFill="1" applyBorder="1" applyAlignment="1">
      <alignment horizontal="left"/>
    </xf>
    <xf numFmtId="165" fontId="6" fillId="8" borderId="8" xfId="0" applyNumberFormat="1" applyFont="1" applyFill="1" applyBorder="1"/>
    <xf numFmtId="9" fontId="6" fillId="8" borderId="8" xfId="0" applyNumberFormat="1" applyFont="1" applyFill="1" applyBorder="1"/>
    <xf numFmtId="10" fontId="6" fillId="8" borderId="8" xfId="0" applyNumberFormat="1" applyFont="1" applyFill="1" applyBorder="1"/>
    <xf numFmtId="166" fontId="0" fillId="0" borderId="1" xfId="1" applyNumberFormat="1" applyFont="1" applyBorder="1"/>
    <xf numFmtId="0" fontId="0" fillId="0" borderId="1" xfId="0" pivotButton="1" applyBorder="1"/>
    <xf numFmtId="9" fontId="0" fillId="0" borderId="0" xfId="1" applyFont="1"/>
    <xf numFmtId="0" fontId="9" fillId="0" borderId="0" xfId="2"/>
    <xf numFmtId="164" fontId="0" fillId="0" borderId="6" xfId="0" applyNumberFormat="1" applyBorder="1"/>
    <xf numFmtId="164" fontId="0" fillId="10" borderId="1" xfId="0" applyNumberFormat="1" applyFill="1" applyBorder="1"/>
    <xf numFmtId="0" fontId="0" fillId="0" borderId="1" xfId="0" applyBorder="1" applyAlignment="1">
      <alignment horizontal="right"/>
    </xf>
    <xf numFmtId="0" fontId="0" fillId="4" borderId="1" xfId="0" applyFill="1" applyBorder="1" applyAlignment="1">
      <alignment horizontal="left"/>
    </xf>
    <xf numFmtId="0" fontId="0" fillId="0" borderId="1" xfId="0" applyBorder="1" applyAlignment="1">
      <alignment horizontal="left"/>
    </xf>
    <xf numFmtId="0" fontId="0" fillId="4" borderId="1" xfId="0" applyFill="1" applyBorder="1" applyAlignment="1">
      <alignment horizontal="right"/>
    </xf>
    <xf numFmtId="0" fontId="0" fillId="0" borderId="6" xfId="0" applyBorder="1" applyAlignment="1">
      <alignment horizontal="right"/>
    </xf>
    <xf numFmtId="0" fontId="0" fillId="0" borderId="6" xfId="0" applyBorder="1" applyAlignment="1">
      <alignment horizontal="left"/>
    </xf>
    <xf numFmtId="14" fontId="0" fillId="0" borderId="6" xfId="0" applyNumberFormat="1" applyBorder="1"/>
    <xf numFmtId="0" fontId="0" fillId="0" borderId="9" xfId="0" applyBorder="1"/>
    <xf numFmtId="14" fontId="0" fillId="4" borderId="1" xfId="0" applyNumberFormat="1" applyFill="1" applyBorder="1" applyAlignment="1">
      <alignment horizontal="right"/>
    </xf>
    <xf numFmtId="14" fontId="0" fillId="0" borderId="1" xfId="0" applyNumberFormat="1" applyBorder="1" applyAlignment="1">
      <alignment horizontal="right"/>
    </xf>
    <xf numFmtId="14" fontId="0" fillId="0" borderId="6" xfId="0" applyNumberFormat="1" applyBorder="1" applyAlignment="1">
      <alignment horizontal="right"/>
    </xf>
    <xf numFmtId="3" fontId="0" fillId="0" borderId="1" xfId="0" applyNumberFormat="1" applyBorder="1"/>
    <xf numFmtId="167" fontId="0" fillId="0" borderId="1" xfId="0" applyNumberFormat="1" applyBorder="1" applyAlignment="1">
      <alignment horizontal="right"/>
    </xf>
    <xf numFmtId="167" fontId="0" fillId="0" borderId="6" xfId="0" applyNumberFormat="1" applyBorder="1" applyAlignment="1">
      <alignment horizontal="right"/>
    </xf>
    <xf numFmtId="0" fontId="1" fillId="3" borderId="0" xfId="0" applyFont="1" applyFill="1" applyAlignment="1">
      <alignment horizontal="center"/>
    </xf>
    <xf numFmtId="0" fontId="1" fillId="5" borderId="0" xfId="0" applyFont="1" applyFill="1" applyAlignment="1">
      <alignment horizontal="center"/>
    </xf>
  </cellXfs>
  <cellStyles count="3">
    <cellStyle name="Hyperlink" xfId="2" builtinId="8"/>
    <cellStyle name="Normal" xfId="0" builtinId="0"/>
    <cellStyle name="Percent" xfId="1" builtinId="5"/>
  </cellStyles>
  <dxfs count="78">
    <dxf>
      <font>
        <color rgb="FF9C0006"/>
      </font>
      <fill>
        <patternFill>
          <bgColor rgb="FFFFC7CE"/>
        </patternFill>
      </fill>
    </dxf>
    <dxf>
      <font>
        <color rgb="FF9C0006"/>
      </font>
      <fill>
        <patternFill>
          <bgColor rgb="FFFFC7CE"/>
        </patternFill>
      </fill>
    </dxf>
    <dxf>
      <border diagonalUp="0" diagonalDown="0">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167" formatCode="dd/mm/yyyy"/>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gt;1000000]#&quot;,&quot;###&quot;,&quot;##0;[&gt;1000]#&quot;,&quot;##0;0"/>
    </dxf>
    <dxf>
      <numFmt numFmtId="0" formatCode="General"/>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164" formatCode="mm\-dd\-yyyy\ hh:mm:ss"/>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left style="thin">
          <color indexed="64"/>
        </left>
      </border>
    </dxf>
    <dxf>
      <fill>
        <patternFill patternType="solid">
          <fgColor indexed="64"/>
          <bgColor theme="4" tint="0.39997558519241921"/>
        </patternFill>
      </fill>
      <border diagonalUp="0" diagonalDown="0" outline="0">
        <left style="thin">
          <color indexed="64"/>
        </left>
        <right style="thin">
          <color indexed="64"/>
        </right>
        <top/>
        <bottom/>
      </border>
    </dxf>
    <dxf>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numFmt numFmtId="19" formatCode="m/d/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ill>
        <patternFill patternType="solid">
          <fgColor indexed="64"/>
          <bgColor theme="4"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4" formatCode="0.00%"/>
    </dxf>
    <dxf>
      <numFmt numFmtId="13" formatCode="0%"/>
    </dxf>
    <dxf>
      <numFmt numFmtId="166" formatCode="0.0%"/>
    </dxf>
    <dxf>
      <numFmt numFmtId="14" formatCode="0.00%"/>
    </dxf>
    <dxf>
      <numFmt numFmtId="165" formatCode="[&gt;1000000]#&quot;,&quot;###&quot;,&quot;##0;[&gt;1000]#&quot;,&quot;##0;0"/>
    </dxf>
    <dxf>
      <numFmt numFmtId="165" formatCode="[&gt;1000000]#&quot;,&quot;###&quot;,&quot;##0;[&gt;1000]#&quot;,&quot;##0;0"/>
    </dxf>
    <dxf>
      <font>
        <b/>
      </font>
    </dxf>
    <dxf>
      <font>
        <b/>
      </font>
    </dxf>
    <dxf>
      <font>
        <b/>
      </font>
    </dxf>
    <dxf>
      <font>
        <b/>
      </font>
    </dxf>
    <dxf>
      <font>
        <b/>
      </font>
    </dxf>
    <dxf>
      <font>
        <b/>
      </font>
    </dxf>
    <dxf>
      <font>
        <b/>
      </font>
    </dxf>
    <dxf>
      <font>
        <b/>
      </font>
    </dxf>
    <dxf>
      <font>
        <b/>
      </font>
    </dxf>
    <dxf>
      <font>
        <b/>
      </font>
    </dxf>
    <dxf>
      <font>
        <b/>
      </font>
    </dxf>
    <dxf>
      <numFmt numFmtId="13" formatCode="0%"/>
    </dxf>
    <dxf>
      <numFmt numFmtId="166" formatCode="0.0%"/>
    </dxf>
    <dxf>
      <numFmt numFmtId="14" formatCode="0.00%"/>
    </dxf>
    <dxf>
      <numFmt numFmtId="165" formatCode="[&gt;1000000]#&quot;,&quot;###&quot;,&quot;##0;[&gt;1000]#&quot;,&quot;##0;0"/>
    </dxf>
    <dxf>
      <numFmt numFmtId="165" formatCode="[&gt;1000000]#&quot;,&quot;###&quot;,&quot;##0;[&gt;1000]#&quot;,&quot;##0;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2" defaultPivotStyle="PivotStyleLight16"/>
  <colors>
    <mruColors>
      <color rgb="FF0033A1"/>
      <color rgb="FFF9F9F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pivotCacheDefinition" Target="pivotCache/pivotCacheDefinition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 Id="rId22" Type="http://schemas.openxmlformats.org/officeDocument/2006/relationships/customXml" Target="../customXml/item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[IRQ_RFA_25_December_2023.xlsx]Analysis!Tableau croisé dynamique3</c:name>
    <c:fmtId val="2"/>
  </c:pivotSource>
  <c:chart>
    <c:autoTitleDeleted val="1"/>
    <c:pivotFmts>
      <c:pivotFmt>
        <c:idx val="0"/>
        <c:dLbl>
          <c:idx val="0"/>
          <c:showLegendKey val="0"/>
          <c:showVal val="1"/>
          <c:showCatName val="0"/>
          <c:showSerName val="0"/>
          <c:showPercent val="0"/>
          <c:showBubbleSize val="0"/>
          <c:extLst>
            <c:ext xmlns:c15="http://schemas.microsoft.com/office/drawing/2012/chart" uri="{CE6537A1-D6FC-4f65-9D91-7224C49458BB}"/>
          </c:extLst>
        </c:dLbl>
      </c:pivotFmt>
      <c:pivotFmt>
        <c:idx val="1"/>
        <c:dLbl>
          <c:idx val="0"/>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solidFill>
                  <a:latin typeface="Gill Sans MT" panose="020B0502020104020203" pitchFamily="34" charset="0"/>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shade val="76000"/>
                    </a:schemeClr>
                  </a:solidFill>
                  <a:latin typeface="Gill Sans MT" panose="020B0502020104020203" pitchFamily="34" charset="0"/>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Analysis!$AA$6</c:f>
              <c:strCache>
                <c:ptCount val="1"/>
                <c:pt idx="0">
                  <c:v># Returnees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solidFill>
                    <a:latin typeface="Gill Sans MT" panose="020B0502020104020203"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Analysis!$Z$7:$Z$606</c:f>
              <c:strCache>
                <c:ptCount val="599"/>
                <c:pt idx="0">
                  <c:v>6/10/2018</c:v>
                </c:pt>
                <c:pt idx="1">
                  <c:v>6/7/2018</c:v>
                </c:pt>
                <c:pt idx="2">
                  <c:v>6/6/2018</c:v>
                </c:pt>
                <c:pt idx="3">
                  <c:v>7/27/2018</c:v>
                </c:pt>
                <c:pt idx="4">
                  <c:v>8/30/2018</c:v>
                </c:pt>
                <c:pt idx="5">
                  <c:v>10/26/2018</c:v>
                </c:pt>
                <c:pt idx="6">
                  <c:v>6/9/2018</c:v>
                </c:pt>
                <c:pt idx="7">
                  <c:v>7/28/2018</c:v>
                </c:pt>
                <c:pt idx="8">
                  <c:v>8/31/2018</c:v>
                </c:pt>
                <c:pt idx="9">
                  <c:v>10/27/2018</c:v>
                </c:pt>
                <c:pt idx="10">
                  <c:v>6/5/2018</c:v>
                </c:pt>
                <c:pt idx="11">
                  <c:v>7/11/2018</c:v>
                </c:pt>
                <c:pt idx="12">
                  <c:v>5/13/2018</c:v>
                </c:pt>
                <c:pt idx="13">
                  <c:v>9/14/2018</c:v>
                </c:pt>
                <c:pt idx="14">
                  <c:v>8/17/2018</c:v>
                </c:pt>
                <c:pt idx="15">
                  <c:v>8/16/2018</c:v>
                </c:pt>
                <c:pt idx="16">
                  <c:v>5/12/2018</c:v>
                </c:pt>
                <c:pt idx="17">
                  <c:v>7/16/2018</c:v>
                </c:pt>
                <c:pt idx="18">
                  <c:v>5/14/2018</c:v>
                </c:pt>
                <c:pt idx="19">
                  <c:v>7/15/2018</c:v>
                </c:pt>
                <c:pt idx="20">
                  <c:v>8/19/2018</c:v>
                </c:pt>
                <c:pt idx="21">
                  <c:v>1/21/2019</c:v>
                </c:pt>
                <c:pt idx="22">
                  <c:v>5/22/2018</c:v>
                </c:pt>
                <c:pt idx="23">
                  <c:v>5/27/2018</c:v>
                </c:pt>
                <c:pt idx="24">
                  <c:v>9/26/2018</c:v>
                </c:pt>
                <c:pt idx="25">
                  <c:v>5/23/2018</c:v>
                </c:pt>
                <c:pt idx="26">
                  <c:v>7/29/2018</c:v>
                </c:pt>
                <c:pt idx="27">
                  <c:v>5/24/2018</c:v>
                </c:pt>
                <c:pt idx="28">
                  <c:v>5/20/2018</c:v>
                </c:pt>
                <c:pt idx="29">
                  <c:v>5/21/2018</c:v>
                </c:pt>
                <c:pt idx="30">
                  <c:v>8/28/2018</c:v>
                </c:pt>
                <c:pt idx="31">
                  <c:v>7/10/2018</c:v>
                </c:pt>
                <c:pt idx="32">
                  <c:v>7/12/2018</c:v>
                </c:pt>
                <c:pt idx="33">
                  <c:v>5/31/2018</c:v>
                </c:pt>
                <c:pt idx="34">
                  <c:v>7/22/2018</c:v>
                </c:pt>
                <c:pt idx="35">
                  <c:v>7/30/2018</c:v>
                </c:pt>
                <c:pt idx="36">
                  <c:v>3/25/2019</c:v>
                </c:pt>
                <c:pt idx="37">
                  <c:v>9/29/2018</c:v>
                </c:pt>
                <c:pt idx="38">
                  <c:v>12/9/2018</c:v>
                </c:pt>
                <c:pt idx="39">
                  <c:v>10/29/2018</c:v>
                </c:pt>
                <c:pt idx="40">
                  <c:v>2/4/2019</c:v>
                </c:pt>
                <c:pt idx="41">
                  <c:v>5/11/2018</c:v>
                </c:pt>
                <c:pt idx="42">
                  <c:v>5/19/2018</c:v>
                </c:pt>
                <c:pt idx="43">
                  <c:v>5/26/2018</c:v>
                </c:pt>
                <c:pt idx="44">
                  <c:v>8/29/2018</c:v>
                </c:pt>
                <c:pt idx="45">
                  <c:v>12/10/2018</c:v>
                </c:pt>
                <c:pt idx="46">
                  <c:v>1/26/2019</c:v>
                </c:pt>
                <c:pt idx="47">
                  <c:v>5/18/2018</c:v>
                </c:pt>
                <c:pt idx="48">
                  <c:v>5/28/2018</c:v>
                </c:pt>
                <c:pt idx="49">
                  <c:v>3/18/2019</c:v>
                </c:pt>
                <c:pt idx="50">
                  <c:v>6/2/2018</c:v>
                </c:pt>
                <c:pt idx="51">
                  <c:v>4/2/2019</c:v>
                </c:pt>
                <c:pt idx="52">
                  <c:v>10/30/2018</c:v>
                </c:pt>
                <c:pt idx="53">
                  <c:v>12/8/2018</c:v>
                </c:pt>
                <c:pt idx="54">
                  <c:v>10/14/2018</c:v>
                </c:pt>
                <c:pt idx="55">
                  <c:v>4/11/2019</c:v>
                </c:pt>
                <c:pt idx="56">
                  <c:v>7/14/2018</c:v>
                </c:pt>
                <c:pt idx="57">
                  <c:v>8/13/2018</c:v>
                </c:pt>
                <c:pt idx="58">
                  <c:v>9/15/2018</c:v>
                </c:pt>
                <c:pt idx="59">
                  <c:v>2/3/2019</c:v>
                </c:pt>
                <c:pt idx="60">
                  <c:v>2/1/2019</c:v>
                </c:pt>
                <c:pt idx="61">
                  <c:v>4/3/2019</c:v>
                </c:pt>
                <c:pt idx="62">
                  <c:v>5/10/2018</c:v>
                </c:pt>
                <c:pt idx="63">
                  <c:v>3/30/2019</c:v>
                </c:pt>
                <c:pt idx="64">
                  <c:v>8/14/2018</c:v>
                </c:pt>
                <c:pt idx="65">
                  <c:v>7/13/2018</c:v>
                </c:pt>
                <c:pt idx="66">
                  <c:v>9/28/2018</c:v>
                </c:pt>
                <c:pt idx="67">
                  <c:v>12/11/2018</c:v>
                </c:pt>
                <c:pt idx="68">
                  <c:v>3/27/2019</c:v>
                </c:pt>
                <c:pt idx="69">
                  <c:v>7/26/2018</c:v>
                </c:pt>
                <c:pt idx="70">
                  <c:v>7/21/2018</c:v>
                </c:pt>
                <c:pt idx="71">
                  <c:v>7/25/2018</c:v>
                </c:pt>
                <c:pt idx="72">
                  <c:v>6/3/2018</c:v>
                </c:pt>
                <c:pt idx="73">
                  <c:v>6/1/2018</c:v>
                </c:pt>
                <c:pt idx="74">
                  <c:v>5/17/2018</c:v>
                </c:pt>
                <c:pt idx="75">
                  <c:v>5/9/2019</c:v>
                </c:pt>
                <c:pt idx="76">
                  <c:v>5/8/2019</c:v>
                </c:pt>
                <c:pt idx="77">
                  <c:v>5/19/2019</c:v>
                </c:pt>
                <c:pt idx="78">
                  <c:v>5/21/2019</c:v>
                </c:pt>
                <c:pt idx="79">
                  <c:v>6/12/2019</c:v>
                </c:pt>
                <c:pt idx="80">
                  <c:v>5/22/2019</c:v>
                </c:pt>
                <c:pt idx="81">
                  <c:v>5/15/2019</c:v>
                </c:pt>
                <c:pt idx="82">
                  <c:v>5/20/2019</c:v>
                </c:pt>
                <c:pt idx="83">
                  <c:v>6/11/2019</c:v>
                </c:pt>
                <c:pt idx="84">
                  <c:v>6/9/2019</c:v>
                </c:pt>
                <c:pt idx="85">
                  <c:v>5/27/2019</c:v>
                </c:pt>
                <c:pt idx="86">
                  <c:v>5/14/2019</c:v>
                </c:pt>
                <c:pt idx="87">
                  <c:v>5/26/2019</c:v>
                </c:pt>
                <c:pt idx="88">
                  <c:v>5/30/2019</c:v>
                </c:pt>
                <c:pt idx="89">
                  <c:v>6/19/2019</c:v>
                </c:pt>
                <c:pt idx="90">
                  <c:v>5/25/2019</c:v>
                </c:pt>
                <c:pt idx="91">
                  <c:v>6/10/2019</c:v>
                </c:pt>
                <c:pt idx="92">
                  <c:v>6/4/2019</c:v>
                </c:pt>
                <c:pt idx="93">
                  <c:v>5/6/2019</c:v>
                </c:pt>
                <c:pt idx="94">
                  <c:v>5/12/2019</c:v>
                </c:pt>
                <c:pt idx="95">
                  <c:v>6/16/2019</c:v>
                </c:pt>
                <c:pt idx="96">
                  <c:v>5/7/2019</c:v>
                </c:pt>
                <c:pt idx="97">
                  <c:v>5/16/2019</c:v>
                </c:pt>
                <c:pt idx="98">
                  <c:v>5/13/2019</c:v>
                </c:pt>
                <c:pt idx="99">
                  <c:v>5/23/2019</c:v>
                </c:pt>
                <c:pt idx="100">
                  <c:v>5/28/2019</c:v>
                </c:pt>
                <c:pt idx="101">
                  <c:v>6/17/2019</c:v>
                </c:pt>
                <c:pt idx="102">
                  <c:v>6/13/2019</c:v>
                </c:pt>
                <c:pt idx="103">
                  <c:v>6/2/2019</c:v>
                </c:pt>
                <c:pt idx="104">
                  <c:v>6/20/2019</c:v>
                </c:pt>
                <c:pt idx="105">
                  <c:v>6/18/2019</c:v>
                </c:pt>
                <c:pt idx="106">
                  <c:v>5/5/2019</c:v>
                </c:pt>
                <c:pt idx="107">
                  <c:v>6/26/2019</c:v>
                </c:pt>
                <c:pt idx="108">
                  <c:v>5/29/2019</c:v>
                </c:pt>
                <c:pt idx="109">
                  <c:v>6/14/2019</c:v>
                </c:pt>
                <c:pt idx="110">
                  <c:v>7/27/2020</c:v>
                </c:pt>
                <c:pt idx="111">
                  <c:v>8/25/2020</c:v>
                </c:pt>
                <c:pt idx="112">
                  <c:v>8/24/2020</c:v>
                </c:pt>
                <c:pt idx="113">
                  <c:v>7/30/2020</c:v>
                </c:pt>
                <c:pt idx="114">
                  <c:v>8/9/2020</c:v>
                </c:pt>
                <c:pt idx="115">
                  <c:v>8/22/2020</c:v>
                </c:pt>
                <c:pt idx="116">
                  <c:v>8/28/2020</c:v>
                </c:pt>
                <c:pt idx="117">
                  <c:v>8/13/2020</c:v>
                </c:pt>
                <c:pt idx="118">
                  <c:v>8/17/2020</c:v>
                </c:pt>
                <c:pt idx="119">
                  <c:v>8/26/2020</c:v>
                </c:pt>
                <c:pt idx="120">
                  <c:v>8/15/2020</c:v>
                </c:pt>
                <c:pt idx="121">
                  <c:v>7/28/2020</c:v>
                </c:pt>
                <c:pt idx="122">
                  <c:v>8/19/2020</c:v>
                </c:pt>
                <c:pt idx="123">
                  <c:v>8/27/2020</c:v>
                </c:pt>
                <c:pt idx="124">
                  <c:v>8/16/2020</c:v>
                </c:pt>
                <c:pt idx="125">
                  <c:v>7/14/2020</c:v>
                </c:pt>
                <c:pt idx="126">
                  <c:v>7/20/2020</c:v>
                </c:pt>
                <c:pt idx="127">
                  <c:v>7/24/2020</c:v>
                </c:pt>
                <c:pt idx="128">
                  <c:v>7/22/2020</c:v>
                </c:pt>
                <c:pt idx="129">
                  <c:v>7/12/2020</c:v>
                </c:pt>
                <c:pt idx="130">
                  <c:v>7/15/2020</c:v>
                </c:pt>
                <c:pt idx="131">
                  <c:v>7/21/2020</c:v>
                </c:pt>
                <c:pt idx="132">
                  <c:v>7/23/2020</c:v>
                </c:pt>
                <c:pt idx="133">
                  <c:v>8/18/2020</c:v>
                </c:pt>
                <c:pt idx="134">
                  <c:v>7/18/2020</c:v>
                </c:pt>
                <c:pt idx="135">
                  <c:v>7/26/2020</c:v>
                </c:pt>
                <c:pt idx="136">
                  <c:v>7/13/2020</c:v>
                </c:pt>
                <c:pt idx="137">
                  <c:v>7/25/2020</c:v>
                </c:pt>
                <c:pt idx="138">
                  <c:v>7/16/2020</c:v>
                </c:pt>
                <c:pt idx="139">
                  <c:v>8/21/2020</c:v>
                </c:pt>
                <c:pt idx="140">
                  <c:v>8/11/2020</c:v>
                </c:pt>
                <c:pt idx="141">
                  <c:v>7/19/2020</c:v>
                </c:pt>
                <c:pt idx="142">
                  <c:v>8/8/2020</c:v>
                </c:pt>
                <c:pt idx="143">
                  <c:v>7/11/2020</c:v>
                </c:pt>
                <c:pt idx="144">
                  <c:v>8/12/2020</c:v>
                </c:pt>
                <c:pt idx="145">
                  <c:v>8/3/2020</c:v>
                </c:pt>
                <c:pt idx="146">
                  <c:v>8/14/2020</c:v>
                </c:pt>
                <c:pt idx="147">
                  <c:v>8/4/2020</c:v>
                </c:pt>
                <c:pt idx="148">
                  <c:v>7/10/2020</c:v>
                </c:pt>
                <c:pt idx="149">
                  <c:v>8/5/2020</c:v>
                </c:pt>
                <c:pt idx="150">
                  <c:v>7/29/2020</c:v>
                </c:pt>
                <c:pt idx="151">
                  <c:v>8/7/2020</c:v>
                </c:pt>
                <c:pt idx="152">
                  <c:v>8/23/2020</c:v>
                </c:pt>
                <c:pt idx="153">
                  <c:v>8/6/2020</c:v>
                </c:pt>
                <c:pt idx="154">
                  <c:v>8/10/2020</c:v>
                </c:pt>
                <c:pt idx="155">
                  <c:v>7/9/2020</c:v>
                </c:pt>
                <c:pt idx="156">
                  <c:v>9/21/2020</c:v>
                </c:pt>
                <c:pt idx="157">
                  <c:v>9/22/2020</c:v>
                </c:pt>
                <c:pt idx="158">
                  <c:v>9/23/2020</c:v>
                </c:pt>
                <c:pt idx="159">
                  <c:v>9/24/2020</c:v>
                </c:pt>
                <c:pt idx="160">
                  <c:v>9/25/2020</c:v>
                </c:pt>
                <c:pt idx="161">
                  <c:v>9/27/2020</c:v>
                </c:pt>
                <c:pt idx="162">
                  <c:v>9/28/2020</c:v>
                </c:pt>
                <c:pt idx="163">
                  <c:v>9/29/2020</c:v>
                </c:pt>
                <c:pt idx="164">
                  <c:v>9/30/2020</c:v>
                </c:pt>
                <c:pt idx="165">
                  <c:v>10/3/2020</c:v>
                </c:pt>
                <c:pt idx="166">
                  <c:v>10/4/2020</c:v>
                </c:pt>
                <c:pt idx="167">
                  <c:v>10/5/2020</c:v>
                </c:pt>
                <c:pt idx="168">
                  <c:v>10/6/2020</c:v>
                </c:pt>
                <c:pt idx="169">
                  <c:v>10/7/2020</c:v>
                </c:pt>
                <c:pt idx="170">
                  <c:v>10/8/2020</c:v>
                </c:pt>
                <c:pt idx="171">
                  <c:v>10/9/2020</c:v>
                </c:pt>
                <c:pt idx="172">
                  <c:v>10/10/2020</c:v>
                </c:pt>
                <c:pt idx="173">
                  <c:v>10/11/2020</c:v>
                </c:pt>
                <c:pt idx="174">
                  <c:v>10/12/2020</c:v>
                </c:pt>
                <c:pt idx="175">
                  <c:v>10/13/2020</c:v>
                </c:pt>
                <c:pt idx="176">
                  <c:v>10/14/2020</c:v>
                </c:pt>
                <c:pt idx="177">
                  <c:v>10/15/2020</c:v>
                </c:pt>
                <c:pt idx="178">
                  <c:v>10/17/2020</c:v>
                </c:pt>
                <c:pt idx="179">
                  <c:v>10/19/2020</c:v>
                </c:pt>
                <c:pt idx="180">
                  <c:v>10/20/2020</c:v>
                </c:pt>
                <c:pt idx="181">
                  <c:v>10/21/2020</c:v>
                </c:pt>
                <c:pt idx="182">
                  <c:v>10/22/2020</c:v>
                </c:pt>
                <c:pt idx="183">
                  <c:v>10/23/2020</c:v>
                </c:pt>
                <c:pt idx="184">
                  <c:v>10/25/2020</c:v>
                </c:pt>
                <c:pt idx="185">
                  <c:v>10/26/2020</c:v>
                </c:pt>
                <c:pt idx="186">
                  <c:v>10/27/2020</c:v>
                </c:pt>
                <c:pt idx="187">
                  <c:v>10/28/2020</c:v>
                </c:pt>
                <c:pt idx="188">
                  <c:v>9/26/2020</c:v>
                </c:pt>
                <c:pt idx="189">
                  <c:v>10/24/2020</c:v>
                </c:pt>
                <c:pt idx="190">
                  <c:v>10/29/2020</c:v>
                </c:pt>
                <c:pt idx="191">
                  <c:v>10/30/2020</c:v>
                </c:pt>
                <c:pt idx="192">
                  <c:v>10/31/2020</c:v>
                </c:pt>
                <c:pt idx="193">
                  <c:v>11/1/2020</c:v>
                </c:pt>
                <c:pt idx="194">
                  <c:v>11/2/2020</c:v>
                </c:pt>
                <c:pt idx="195">
                  <c:v>11/3/2020</c:v>
                </c:pt>
                <c:pt idx="196">
                  <c:v>11/4/2020</c:v>
                </c:pt>
                <c:pt idx="197">
                  <c:v>11/5/2020</c:v>
                </c:pt>
                <c:pt idx="198">
                  <c:v>11/6/2020</c:v>
                </c:pt>
                <c:pt idx="199">
                  <c:v>11/7/2020</c:v>
                </c:pt>
                <c:pt idx="200">
                  <c:v>11/8/2020</c:v>
                </c:pt>
                <c:pt idx="201">
                  <c:v>11/9/2020</c:v>
                </c:pt>
                <c:pt idx="202">
                  <c:v>11/10/2020</c:v>
                </c:pt>
                <c:pt idx="203">
                  <c:v>11/11/2020</c:v>
                </c:pt>
                <c:pt idx="204">
                  <c:v>11/12/2020</c:v>
                </c:pt>
                <c:pt idx="205">
                  <c:v>11/13/2020</c:v>
                </c:pt>
                <c:pt idx="206">
                  <c:v>11/14/2020</c:v>
                </c:pt>
                <c:pt idx="207">
                  <c:v>11/15/2020</c:v>
                </c:pt>
                <c:pt idx="208">
                  <c:v>11/16/2020</c:v>
                </c:pt>
                <c:pt idx="209">
                  <c:v>11/17/2020</c:v>
                </c:pt>
                <c:pt idx="210">
                  <c:v>11/18/2020</c:v>
                </c:pt>
                <c:pt idx="211">
                  <c:v>11/19/2020</c:v>
                </c:pt>
                <c:pt idx="212">
                  <c:v>11/20/2020</c:v>
                </c:pt>
                <c:pt idx="213">
                  <c:v>11/21/2020</c:v>
                </c:pt>
                <c:pt idx="214">
                  <c:v>11/22/2020</c:v>
                </c:pt>
                <c:pt idx="215">
                  <c:v>11/23/2020</c:v>
                </c:pt>
                <c:pt idx="216">
                  <c:v>11/24/2020</c:v>
                </c:pt>
                <c:pt idx="217">
                  <c:v>11/25/2020</c:v>
                </c:pt>
                <c:pt idx="218">
                  <c:v>11/26/2020</c:v>
                </c:pt>
                <c:pt idx="219">
                  <c:v>11/27/2020</c:v>
                </c:pt>
                <c:pt idx="220">
                  <c:v>11/28/2020</c:v>
                </c:pt>
                <c:pt idx="221">
                  <c:v>11/29/2020</c:v>
                </c:pt>
                <c:pt idx="222">
                  <c:v>11/30/2020</c:v>
                </c:pt>
                <c:pt idx="223">
                  <c:v>12/1/2020</c:v>
                </c:pt>
                <c:pt idx="224">
                  <c:v>12/2/2020</c:v>
                </c:pt>
                <c:pt idx="225">
                  <c:v>12/3/2020</c:v>
                </c:pt>
                <c:pt idx="226">
                  <c:v>12/4/2020</c:v>
                </c:pt>
                <c:pt idx="227">
                  <c:v>12/5/2020</c:v>
                </c:pt>
                <c:pt idx="228">
                  <c:v>12/6/2020</c:v>
                </c:pt>
                <c:pt idx="229">
                  <c:v>12/7/2020</c:v>
                </c:pt>
                <c:pt idx="230">
                  <c:v>12/8/2020</c:v>
                </c:pt>
                <c:pt idx="231">
                  <c:v>12/9/2020</c:v>
                </c:pt>
                <c:pt idx="232">
                  <c:v>12/10/2020</c:v>
                </c:pt>
                <c:pt idx="233">
                  <c:v>12/11/2020</c:v>
                </c:pt>
                <c:pt idx="234">
                  <c:v>12/12/2020</c:v>
                </c:pt>
                <c:pt idx="235">
                  <c:v>12/13/2020</c:v>
                </c:pt>
                <c:pt idx="236">
                  <c:v>12/14/2020</c:v>
                </c:pt>
                <c:pt idx="237">
                  <c:v>12/15/2020</c:v>
                </c:pt>
                <c:pt idx="238">
                  <c:v>12/16/2020</c:v>
                </c:pt>
                <c:pt idx="239">
                  <c:v>12/17/2020</c:v>
                </c:pt>
                <c:pt idx="240">
                  <c:v>12/18/2020</c:v>
                </c:pt>
                <c:pt idx="241">
                  <c:v>12/19/2020</c:v>
                </c:pt>
                <c:pt idx="242">
                  <c:v>12/20/2020</c:v>
                </c:pt>
                <c:pt idx="243">
                  <c:v>12/21/2020</c:v>
                </c:pt>
                <c:pt idx="244">
                  <c:v>12/22/2020</c:v>
                </c:pt>
                <c:pt idx="245">
                  <c:v>12/23/2020</c:v>
                </c:pt>
                <c:pt idx="246">
                  <c:v>12/24/2020</c:v>
                </c:pt>
                <c:pt idx="247">
                  <c:v>12/25/2020</c:v>
                </c:pt>
                <c:pt idx="248">
                  <c:v>12/26/2020</c:v>
                </c:pt>
                <c:pt idx="249">
                  <c:v>12/27/2020</c:v>
                </c:pt>
                <c:pt idx="250">
                  <c:v>12/28/2020</c:v>
                </c:pt>
                <c:pt idx="251">
                  <c:v>12/29/2020</c:v>
                </c:pt>
                <c:pt idx="252">
                  <c:v>12/30/2020</c:v>
                </c:pt>
                <c:pt idx="253">
                  <c:v>12/31/2020</c:v>
                </c:pt>
                <c:pt idx="254">
                  <c:v>1/1/2021</c:v>
                </c:pt>
                <c:pt idx="255">
                  <c:v>1/2/2021</c:v>
                </c:pt>
                <c:pt idx="256">
                  <c:v>1/3/2021</c:v>
                </c:pt>
                <c:pt idx="257">
                  <c:v>1/4/2021</c:v>
                </c:pt>
                <c:pt idx="258">
                  <c:v>1/5/2021</c:v>
                </c:pt>
                <c:pt idx="259">
                  <c:v>1/6/2021</c:v>
                </c:pt>
                <c:pt idx="260">
                  <c:v>1/7/2021</c:v>
                </c:pt>
                <c:pt idx="261">
                  <c:v>1/8/2021</c:v>
                </c:pt>
                <c:pt idx="262">
                  <c:v>1/9/2021</c:v>
                </c:pt>
                <c:pt idx="263">
                  <c:v>1/10/2021</c:v>
                </c:pt>
                <c:pt idx="264">
                  <c:v>1/11/2021</c:v>
                </c:pt>
                <c:pt idx="265">
                  <c:v>1/12/2021</c:v>
                </c:pt>
                <c:pt idx="266">
                  <c:v>1/13/2021</c:v>
                </c:pt>
                <c:pt idx="267">
                  <c:v>1/14/2021</c:v>
                </c:pt>
                <c:pt idx="268">
                  <c:v>1/15/2021</c:v>
                </c:pt>
                <c:pt idx="269">
                  <c:v>1/16/2021</c:v>
                </c:pt>
                <c:pt idx="270">
                  <c:v>1/17/2021</c:v>
                </c:pt>
                <c:pt idx="271">
                  <c:v>1/18/2021</c:v>
                </c:pt>
                <c:pt idx="272">
                  <c:v>1/19/2021</c:v>
                </c:pt>
                <c:pt idx="273">
                  <c:v>1/20/2021</c:v>
                </c:pt>
                <c:pt idx="274">
                  <c:v>1/21/2021</c:v>
                </c:pt>
                <c:pt idx="275">
                  <c:v>1/22/2021</c:v>
                </c:pt>
                <c:pt idx="276">
                  <c:v>1/23/2021</c:v>
                </c:pt>
                <c:pt idx="277">
                  <c:v>1/24/2021</c:v>
                </c:pt>
                <c:pt idx="278">
                  <c:v>1/25/2021</c:v>
                </c:pt>
                <c:pt idx="279">
                  <c:v>1/26/2021</c:v>
                </c:pt>
                <c:pt idx="280">
                  <c:v>1/27/2021</c:v>
                </c:pt>
                <c:pt idx="281">
                  <c:v>1/28/2021</c:v>
                </c:pt>
                <c:pt idx="282">
                  <c:v>1/29/2021</c:v>
                </c:pt>
                <c:pt idx="283">
                  <c:v>1/30/2021</c:v>
                </c:pt>
                <c:pt idx="284">
                  <c:v>1/31/2021</c:v>
                </c:pt>
                <c:pt idx="285">
                  <c:v>2/1/2021</c:v>
                </c:pt>
                <c:pt idx="286">
                  <c:v>2/2/2021</c:v>
                </c:pt>
                <c:pt idx="287">
                  <c:v>2/3/2021</c:v>
                </c:pt>
                <c:pt idx="288">
                  <c:v>2/4/2021</c:v>
                </c:pt>
                <c:pt idx="289">
                  <c:v>2/5/2021</c:v>
                </c:pt>
                <c:pt idx="290">
                  <c:v>2/6/2021</c:v>
                </c:pt>
                <c:pt idx="291">
                  <c:v>2/7/2021</c:v>
                </c:pt>
                <c:pt idx="292">
                  <c:v>2/8/2021</c:v>
                </c:pt>
                <c:pt idx="293">
                  <c:v>2/9/2021</c:v>
                </c:pt>
                <c:pt idx="294">
                  <c:v>2/10/2021</c:v>
                </c:pt>
                <c:pt idx="295">
                  <c:v>2/11/2021</c:v>
                </c:pt>
                <c:pt idx="296">
                  <c:v>2/12/2021</c:v>
                </c:pt>
                <c:pt idx="297">
                  <c:v>2/13/2021</c:v>
                </c:pt>
                <c:pt idx="298">
                  <c:v>2/14/2021</c:v>
                </c:pt>
                <c:pt idx="299">
                  <c:v>2/15/2021</c:v>
                </c:pt>
                <c:pt idx="300">
                  <c:v>2/16/2021</c:v>
                </c:pt>
                <c:pt idx="301">
                  <c:v>2/17/2021</c:v>
                </c:pt>
                <c:pt idx="302">
                  <c:v>2/18/2021</c:v>
                </c:pt>
                <c:pt idx="303">
                  <c:v>2/19/2021</c:v>
                </c:pt>
                <c:pt idx="304">
                  <c:v>2/20/2021</c:v>
                </c:pt>
                <c:pt idx="305">
                  <c:v>2/21/2021</c:v>
                </c:pt>
                <c:pt idx="306">
                  <c:v>2/22/2021</c:v>
                </c:pt>
                <c:pt idx="307">
                  <c:v>2/23/2021</c:v>
                </c:pt>
                <c:pt idx="308">
                  <c:v>2/24/2021</c:v>
                </c:pt>
                <c:pt idx="309">
                  <c:v>2/25/2021</c:v>
                </c:pt>
                <c:pt idx="310">
                  <c:v>2/26/2021</c:v>
                </c:pt>
                <c:pt idx="311">
                  <c:v>2/27/2021</c:v>
                </c:pt>
                <c:pt idx="312">
                  <c:v>2/28/2021</c:v>
                </c:pt>
                <c:pt idx="313">
                  <c:v>3/1/2021</c:v>
                </c:pt>
                <c:pt idx="314">
                  <c:v>3/2/2021</c:v>
                </c:pt>
                <c:pt idx="315">
                  <c:v>3/3/2021</c:v>
                </c:pt>
                <c:pt idx="316">
                  <c:v>3/4/2021</c:v>
                </c:pt>
                <c:pt idx="317">
                  <c:v>3/5/2021</c:v>
                </c:pt>
                <c:pt idx="318">
                  <c:v>3/6/2021</c:v>
                </c:pt>
                <c:pt idx="319">
                  <c:v>3/7/2021</c:v>
                </c:pt>
                <c:pt idx="320">
                  <c:v>3/8/2021</c:v>
                </c:pt>
                <c:pt idx="321">
                  <c:v>3/9/2021</c:v>
                </c:pt>
                <c:pt idx="322">
                  <c:v>3/10/2021</c:v>
                </c:pt>
                <c:pt idx="323">
                  <c:v>3/11/2021</c:v>
                </c:pt>
                <c:pt idx="324">
                  <c:v>3/12/2021</c:v>
                </c:pt>
                <c:pt idx="325">
                  <c:v>3/13/2021</c:v>
                </c:pt>
                <c:pt idx="326">
                  <c:v>3/14/2021</c:v>
                </c:pt>
                <c:pt idx="327">
                  <c:v>3/15/2021</c:v>
                </c:pt>
                <c:pt idx="328">
                  <c:v>3/16/2021</c:v>
                </c:pt>
                <c:pt idx="329">
                  <c:v>3/17/2021</c:v>
                </c:pt>
                <c:pt idx="330">
                  <c:v>3/18/2021</c:v>
                </c:pt>
                <c:pt idx="331">
                  <c:v>3/19/2021</c:v>
                </c:pt>
                <c:pt idx="332">
                  <c:v>3/20/2021</c:v>
                </c:pt>
                <c:pt idx="333">
                  <c:v>3/21/2021</c:v>
                </c:pt>
                <c:pt idx="334">
                  <c:v>3/22/2021</c:v>
                </c:pt>
                <c:pt idx="335">
                  <c:v>3/23/2021</c:v>
                </c:pt>
                <c:pt idx="336">
                  <c:v>3/24/2021</c:v>
                </c:pt>
                <c:pt idx="337">
                  <c:v>3/25/2021</c:v>
                </c:pt>
                <c:pt idx="338">
                  <c:v>3/26/2021</c:v>
                </c:pt>
                <c:pt idx="339">
                  <c:v>3/27/2021</c:v>
                </c:pt>
                <c:pt idx="340">
                  <c:v>3/28/2021</c:v>
                </c:pt>
                <c:pt idx="341">
                  <c:v>3/29/2021</c:v>
                </c:pt>
                <c:pt idx="342">
                  <c:v>3/30/2021</c:v>
                </c:pt>
                <c:pt idx="343">
                  <c:v>3/31/2021</c:v>
                </c:pt>
                <c:pt idx="344">
                  <c:v>4/1/2021</c:v>
                </c:pt>
                <c:pt idx="345">
                  <c:v>4/2/2021</c:v>
                </c:pt>
                <c:pt idx="346">
                  <c:v>4/3/2021</c:v>
                </c:pt>
                <c:pt idx="347">
                  <c:v>4/4/2021</c:v>
                </c:pt>
                <c:pt idx="348">
                  <c:v>4/10/2021</c:v>
                </c:pt>
                <c:pt idx="349">
                  <c:v>4/21/2021</c:v>
                </c:pt>
                <c:pt idx="350">
                  <c:v>4/17/2021</c:v>
                </c:pt>
                <c:pt idx="351">
                  <c:v>4/12/2021</c:v>
                </c:pt>
                <c:pt idx="352">
                  <c:v>4/14/2021</c:v>
                </c:pt>
                <c:pt idx="353">
                  <c:v>4/9/2021</c:v>
                </c:pt>
                <c:pt idx="354">
                  <c:v>4/6/2021</c:v>
                </c:pt>
                <c:pt idx="355">
                  <c:v>4/8/2021</c:v>
                </c:pt>
                <c:pt idx="356">
                  <c:v>4/19/2021</c:v>
                </c:pt>
                <c:pt idx="357">
                  <c:v>4/5/2021</c:v>
                </c:pt>
                <c:pt idx="358">
                  <c:v>4/25/2021</c:v>
                </c:pt>
                <c:pt idx="359">
                  <c:v>4/7/2021</c:v>
                </c:pt>
                <c:pt idx="360">
                  <c:v>4/18/2021</c:v>
                </c:pt>
                <c:pt idx="361">
                  <c:v>6/12/2021</c:v>
                </c:pt>
                <c:pt idx="362">
                  <c:v>7/15/2021</c:v>
                </c:pt>
                <c:pt idx="363">
                  <c:v>6/17/2021</c:v>
                </c:pt>
                <c:pt idx="364">
                  <c:v>7/10/2021</c:v>
                </c:pt>
                <c:pt idx="365">
                  <c:v>7/3/2021</c:v>
                </c:pt>
                <c:pt idx="366">
                  <c:v>7/12/2021</c:v>
                </c:pt>
                <c:pt idx="367">
                  <c:v>6/19/2021</c:v>
                </c:pt>
                <c:pt idx="368">
                  <c:v>6/20/2021</c:v>
                </c:pt>
                <c:pt idx="369">
                  <c:v>6/7/2021</c:v>
                </c:pt>
                <c:pt idx="370">
                  <c:v>6/16/2021</c:v>
                </c:pt>
                <c:pt idx="371">
                  <c:v>7/28/2021</c:v>
                </c:pt>
                <c:pt idx="372">
                  <c:v>6/29/2021</c:v>
                </c:pt>
                <c:pt idx="373">
                  <c:v>7/7/2021</c:v>
                </c:pt>
                <c:pt idx="374">
                  <c:v>7/4/2021</c:v>
                </c:pt>
                <c:pt idx="375">
                  <c:v>6/14/2021</c:v>
                </c:pt>
                <c:pt idx="376">
                  <c:v>7/5/2021</c:v>
                </c:pt>
                <c:pt idx="377">
                  <c:v>6/5/2021</c:v>
                </c:pt>
                <c:pt idx="378">
                  <c:v>6/26/2021</c:v>
                </c:pt>
                <c:pt idx="379">
                  <c:v>7/9/2021</c:v>
                </c:pt>
                <c:pt idx="380">
                  <c:v>5/28/2021</c:v>
                </c:pt>
                <c:pt idx="381">
                  <c:v>7/2/2021</c:v>
                </c:pt>
                <c:pt idx="382">
                  <c:v>6/2/2021</c:v>
                </c:pt>
                <c:pt idx="383">
                  <c:v>6/25/2021</c:v>
                </c:pt>
                <c:pt idx="384">
                  <c:v>7/27/2021</c:v>
                </c:pt>
                <c:pt idx="385">
                  <c:v>6/22/2021</c:v>
                </c:pt>
                <c:pt idx="386">
                  <c:v>6/21/2021</c:v>
                </c:pt>
                <c:pt idx="387">
                  <c:v>6/28/2021</c:v>
                </c:pt>
                <c:pt idx="388">
                  <c:v>5/19/2021</c:v>
                </c:pt>
                <c:pt idx="389">
                  <c:v>6/9/2021</c:v>
                </c:pt>
                <c:pt idx="390">
                  <c:v>9/3/2021</c:v>
                </c:pt>
                <c:pt idx="391">
                  <c:v>9/7/2021</c:v>
                </c:pt>
                <c:pt idx="392">
                  <c:v>9/25/2021</c:v>
                </c:pt>
                <c:pt idx="393">
                  <c:v>9/27/2021</c:v>
                </c:pt>
                <c:pt idx="394">
                  <c:v>8/28/2021</c:v>
                </c:pt>
                <c:pt idx="395">
                  <c:v>9/28/2021</c:v>
                </c:pt>
                <c:pt idx="396">
                  <c:v>9/11/2021</c:v>
                </c:pt>
                <c:pt idx="397">
                  <c:v>9/18/2021</c:v>
                </c:pt>
                <c:pt idx="398">
                  <c:v>9/9/2021</c:v>
                </c:pt>
                <c:pt idx="399">
                  <c:v>8/30/2021</c:v>
                </c:pt>
                <c:pt idx="400">
                  <c:v>9/22/2021</c:v>
                </c:pt>
                <c:pt idx="401">
                  <c:v>9/2/2021</c:v>
                </c:pt>
                <c:pt idx="402">
                  <c:v>9/4/2021</c:v>
                </c:pt>
                <c:pt idx="403">
                  <c:v>9/20/2021</c:v>
                </c:pt>
                <c:pt idx="404">
                  <c:v>9/15/2021</c:v>
                </c:pt>
                <c:pt idx="405">
                  <c:v>9/12/2021</c:v>
                </c:pt>
                <c:pt idx="406">
                  <c:v>9/6/2021</c:v>
                </c:pt>
                <c:pt idx="407">
                  <c:v>8/31/2021</c:v>
                </c:pt>
                <c:pt idx="408">
                  <c:v>8/26/2021</c:v>
                </c:pt>
                <c:pt idx="409">
                  <c:v>9/16/2021</c:v>
                </c:pt>
                <c:pt idx="410">
                  <c:v>8/29/2021</c:v>
                </c:pt>
                <c:pt idx="411">
                  <c:v>8/27/2021</c:v>
                </c:pt>
                <c:pt idx="412">
                  <c:v>9/19/2021</c:v>
                </c:pt>
                <c:pt idx="413">
                  <c:v>9/14/2021</c:v>
                </c:pt>
                <c:pt idx="414">
                  <c:v>12/23/2021</c:v>
                </c:pt>
                <c:pt idx="415">
                  <c:v>12/27/2021</c:v>
                </c:pt>
                <c:pt idx="416">
                  <c:v>12/26/2021</c:v>
                </c:pt>
                <c:pt idx="417">
                  <c:v>11/11/2021</c:v>
                </c:pt>
                <c:pt idx="418">
                  <c:v>11/15/2021</c:v>
                </c:pt>
                <c:pt idx="419">
                  <c:v>12/24/2021</c:v>
                </c:pt>
                <c:pt idx="420">
                  <c:v>12/25/2021</c:v>
                </c:pt>
                <c:pt idx="421">
                  <c:v>11/9/2021</c:v>
                </c:pt>
                <c:pt idx="422">
                  <c:v>3/7/2022</c:v>
                </c:pt>
                <c:pt idx="423">
                  <c:v>3/21/2022</c:v>
                </c:pt>
                <c:pt idx="424">
                  <c:v>3/20/2022</c:v>
                </c:pt>
                <c:pt idx="425">
                  <c:v>2/5/2022</c:v>
                </c:pt>
                <c:pt idx="426">
                  <c:v>3/23/2022</c:v>
                </c:pt>
                <c:pt idx="427">
                  <c:v>2/23/2022</c:v>
                </c:pt>
                <c:pt idx="428">
                  <c:v>3/24/2022</c:v>
                </c:pt>
                <c:pt idx="429">
                  <c:v>3/25/2022</c:v>
                </c:pt>
                <c:pt idx="430">
                  <c:v>3/14/2022</c:v>
                </c:pt>
                <c:pt idx="431">
                  <c:v>3/9/2022</c:v>
                </c:pt>
                <c:pt idx="432">
                  <c:v>3/13/2022</c:v>
                </c:pt>
                <c:pt idx="433">
                  <c:v>3/27/2022</c:v>
                </c:pt>
                <c:pt idx="434">
                  <c:v>2/13/2022</c:v>
                </c:pt>
                <c:pt idx="435">
                  <c:v>2/17/2022</c:v>
                </c:pt>
                <c:pt idx="436">
                  <c:v>3/4/2022</c:v>
                </c:pt>
                <c:pt idx="437">
                  <c:v>2/27/2022</c:v>
                </c:pt>
                <c:pt idx="438">
                  <c:v>3/8/2022</c:v>
                </c:pt>
                <c:pt idx="439">
                  <c:v>3/3/2022</c:v>
                </c:pt>
                <c:pt idx="440">
                  <c:v>5/9/2022</c:v>
                </c:pt>
                <c:pt idx="441">
                  <c:v>6/15/2022</c:v>
                </c:pt>
                <c:pt idx="442">
                  <c:v>6/21/2022</c:v>
                </c:pt>
                <c:pt idx="443">
                  <c:v>5/12/2022</c:v>
                </c:pt>
                <c:pt idx="444">
                  <c:v>6/30/2022</c:v>
                </c:pt>
                <c:pt idx="445">
                  <c:v>6/2/2022</c:v>
                </c:pt>
                <c:pt idx="446">
                  <c:v>4/28/2022</c:v>
                </c:pt>
                <c:pt idx="447">
                  <c:v>5/19/2022</c:v>
                </c:pt>
                <c:pt idx="448">
                  <c:v>5/25/2022</c:v>
                </c:pt>
                <c:pt idx="449">
                  <c:v>6/22/2022</c:v>
                </c:pt>
                <c:pt idx="450">
                  <c:v>5/26/2022</c:v>
                </c:pt>
                <c:pt idx="451">
                  <c:v>6/26/2022</c:v>
                </c:pt>
                <c:pt idx="452">
                  <c:v>6/5/2022</c:v>
                </c:pt>
                <c:pt idx="453">
                  <c:v>6/23/2022</c:v>
                </c:pt>
                <c:pt idx="454">
                  <c:v>6/12/2022</c:v>
                </c:pt>
                <c:pt idx="455">
                  <c:v>6/13/2022</c:v>
                </c:pt>
                <c:pt idx="456">
                  <c:v>5/14/2022</c:v>
                </c:pt>
                <c:pt idx="457">
                  <c:v>5/28/2022</c:v>
                </c:pt>
                <c:pt idx="458">
                  <c:v>6/3/2022</c:v>
                </c:pt>
                <c:pt idx="459">
                  <c:v>6/25/2022</c:v>
                </c:pt>
                <c:pt idx="460">
                  <c:v>6/11/2022</c:v>
                </c:pt>
                <c:pt idx="461">
                  <c:v>6/17/2022</c:v>
                </c:pt>
                <c:pt idx="462">
                  <c:v>6/20/2022</c:v>
                </c:pt>
                <c:pt idx="463">
                  <c:v>6/4/2022</c:v>
                </c:pt>
                <c:pt idx="464">
                  <c:v>5/22/2022</c:v>
                </c:pt>
                <c:pt idx="465">
                  <c:v>5/23/2022</c:v>
                </c:pt>
                <c:pt idx="466">
                  <c:v>5/16/2022</c:v>
                </c:pt>
                <c:pt idx="467">
                  <c:v>5/17/2022</c:v>
                </c:pt>
                <c:pt idx="468">
                  <c:v>5/15/2022</c:v>
                </c:pt>
                <c:pt idx="469">
                  <c:v>5/18/2022</c:v>
                </c:pt>
                <c:pt idx="470">
                  <c:v>5/30/2022</c:v>
                </c:pt>
                <c:pt idx="471">
                  <c:v>6/6/2022</c:v>
                </c:pt>
                <c:pt idx="472">
                  <c:v>5/31/2022</c:v>
                </c:pt>
                <c:pt idx="473">
                  <c:v>6/8/2022</c:v>
                </c:pt>
                <c:pt idx="474">
                  <c:v>5/24/2022</c:v>
                </c:pt>
                <c:pt idx="475">
                  <c:v>7/6/2022</c:v>
                </c:pt>
                <c:pt idx="476">
                  <c:v>6/7/2022</c:v>
                </c:pt>
                <c:pt idx="477">
                  <c:v>6/16/2022</c:v>
                </c:pt>
                <c:pt idx="478">
                  <c:v>6/9/2022</c:v>
                </c:pt>
                <c:pt idx="479">
                  <c:v>5/21/2022</c:v>
                </c:pt>
                <c:pt idx="480">
                  <c:v>5/27/2022</c:v>
                </c:pt>
                <c:pt idx="481">
                  <c:v>9/1/2022</c:v>
                </c:pt>
                <c:pt idx="482">
                  <c:v>8/27/2022</c:v>
                </c:pt>
                <c:pt idx="483">
                  <c:v>9/19/2022</c:v>
                </c:pt>
                <c:pt idx="484">
                  <c:v>9/21/2022</c:v>
                </c:pt>
                <c:pt idx="485">
                  <c:v>9/17/2022</c:v>
                </c:pt>
                <c:pt idx="486">
                  <c:v>9/10/2022</c:v>
                </c:pt>
                <c:pt idx="487">
                  <c:v>9/22/2022</c:v>
                </c:pt>
                <c:pt idx="488">
                  <c:v>9/23/2022</c:v>
                </c:pt>
                <c:pt idx="489">
                  <c:v>9/16/2022</c:v>
                </c:pt>
                <c:pt idx="490">
                  <c:v>8/16/2022</c:v>
                </c:pt>
                <c:pt idx="491">
                  <c:v>8/20/2022</c:v>
                </c:pt>
                <c:pt idx="492">
                  <c:v>9/15/2022</c:v>
                </c:pt>
                <c:pt idx="493">
                  <c:v>9/11/2022</c:v>
                </c:pt>
                <c:pt idx="494">
                  <c:v>9/24/2022</c:v>
                </c:pt>
                <c:pt idx="495">
                  <c:v>9/13/2022</c:v>
                </c:pt>
                <c:pt idx="496">
                  <c:v>10/5/2022</c:v>
                </c:pt>
                <c:pt idx="497">
                  <c:v>8/24/2022</c:v>
                </c:pt>
                <c:pt idx="498">
                  <c:v>8/31/2022</c:v>
                </c:pt>
                <c:pt idx="499">
                  <c:v>9/8/2022</c:v>
                </c:pt>
                <c:pt idx="500">
                  <c:v>9/3/2022</c:v>
                </c:pt>
                <c:pt idx="501">
                  <c:v>9/2/2022</c:v>
                </c:pt>
                <c:pt idx="502">
                  <c:v>12/11/2022</c:v>
                </c:pt>
                <c:pt idx="503">
                  <c:v>11/7/2022</c:v>
                </c:pt>
                <c:pt idx="504">
                  <c:v>12/17/2022</c:v>
                </c:pt>
                <c:pt idx="505">
                  <c:v>12/10/2022</c:v>
                </c:pt>
                <c:pt idx="506">
                  <c:v>11/17/2022</c:v>
                </c:pt>
                <c:pt idx="507">
                  <c:v>12/22/2022</c:v>
                </c:pt>
                <c:pt idx="508">
                  <c:v>12/14/2022</c:v>
                </c:pt>
                <c:pt idx="509">
                  <c:v>11/13/2022</c:v>
                </c:pt>
                <c:pt idx="510">
                  <c:v>12/5/2022</c:v>
                </c:pt>
                <c:pt idx="511">
                  <c:v>11/14/2022</c:v>
                </c:pt>
                <c:pt idx="512">
                  <c:v>11/15/2022</c:v>
                </c:pt>
                <c:pt idx="513">
                  <c:v>11/21/2022</c:v>
                </c:pt>
                <c:pt idx="514">
                  <c:v>11/29/2022</c:v>
                </c:pt>
                <c:pt idx="515">
                  <c:v>12/4/2022</c:v>
                </c:pt>
                <c:pt idx="516">
                  <c:v>12/15/2022</c:v>
                </c:pt>
                <c:pt idx="517">
                  <c:v>12/7/2022</c:v>
                </c:pt>
                <c:pt idx="518">
                  <c:v>12/9/2022</c:v>
                </c:pt>
                <c:pt idx="519">
                  <c:v>11/23/2022</c:v>
                </c:pt>
                <c:pt idx="520">
                  <c:v>11/28/2022</c:v>
                </c:pt>
                <c:pt idx="521">
                  <c:v>12/19/2022</c:v>
                </c:pt>
                <c:pt idx="522">
                  <c:v>11/25/2022</c:v>
                </c:pt>
                <c:pt idx="523">
                  <c:v>11/20/2022</c:v>
                </c:pt>
                <c:pt idx="524">
                  <c:v>2/18/2023</c:v>
                </c:pt>
                <c:pt idx="525">
                  <c:v>2/5/2023</c:v>
                </c:pt>
                <c:pt idx="526">
                  <c:v>3/13/2023</c:v>
                </c:pt>
                <c:pt idx="527">
                  <c:v>3/16/2023</c:v>
                </c:pt>
                <c:pt idx="528">
                  <c:v>3/17/2023</c:v>
                </c:pt>
                <c:pt idx="529">
                  <c:v>3/19/2023</c:v>
                </c:pt>
                <c:pt idx="530">
                  <c:v>3/18/2023</c:v>
                </c:pt>
                <c:pt idx="531">
                  <c:v>2/26/2023</c:v>
                </c:pt>
                <c:pt idx="532">
                  <c:v>2/27/2023</c:v>
                </c:pt>
                <c:pt idx="533">
                  <c:v>2/11/2023</c:v>
                </c:pt>
                <c:pt idx="534">
                  <c:v>2/7/2023</c:v>
                </c:pt>
                <c:pt idx="535">
                  <c:v>2/13/2023</c:v>
                </c:pt>
                <c:pt idx="536">
                  <c:v>2/12/2023</c:v>
                </c:pt>
                <c:pt idx="537">
                  <c:v>2/15/2023</c:v>
                </c:pt>
                <c:pt idx="538">
                  <c:v>3/1/2023</c:v>
                </c:pt>
                <c:pt idx="539">
                  <c:v>2/25/2023</c:v>
                </c:pt>
                <c:pt idx="540">
                  <c:v>3/6/2023</c:v>
                </c:pt>
                <c:pt idx="541">
                  <c:v>1/26/2023</c:v>
                </c:pt>
                <c:pt idx="542">
                  <c:v>3/5/2023</c:v>
                </c:pt>
                <c:pt idx="543">
                  <c:v>2/28/2023</c:v>
                </c:pt>
                <c:pt idx="544">
                  <c:v>7/2/2023</c:v>
                </c:pt>
                <c:pt idx="545">
                  <c:v>6/26/2023</c:v>
                </c:pt>
                <c:pt idx="546">
                  <c:v>7/8/2023</c:v>
                </c:pt>
                <c:pt idx="547">
                  <c:v>8/19/2023</c:v>
                </c:pt>
                <c:pt idx="548">
                  <c:v>8/5/2023</c:v>
                </c:pt>
                <c:pt idx="549">
                  <c:v>6/17/2023</c:v>
                </c:pt>
                <c:pt idx="550">
                  <c:v>8/20/2023</c:v>
                </c:pt>
                <c:pt idx="551">
                  <c:v>8/14/2023</c:v>
                </c:pt>
                <c:pt idx="552">
                  <c:v>8/12/2023</c:v>
                </c:pt>
                <c:pt idx="553">
                  <c:v>6/10/2023</c:v>
                </c:pt>
                <c:pt idx="554">
                  <c:v>8/16/2023</c:v>
                </c:pt>
                <c:pt idx="555">
                  <c:v>7/4/2023</c:v>
                </c:pt>
                <c:pt idx="556">
                  <c:v>8/1/2023</c:v>
                </c:pt>
                <c:pt idx="557">
                  <c:v>7/14/2023</c:v>
                </c:pt>
                <c:pt idx="558">
                  <c:v>7/20/2023</c:v>
                </c:pt>
                <c:pt idx="559">
                  <c:v>7/3/2023</c:v>
                </c:pt>
                <c:pt idx="560">
                  <c:v>6/18/2023</c:v>
                </c:pt>
                <c:pt idx="561">
                  <c:v>6/20/2023</c:v>
                </c:pt>
                <c:pt idx="562">
                  <c:v>7/11/2023</c:v>
                </c:pt>
                <c:pt idx="563">
                  <c:v>7/22/2023</c:v>
                </c:pt>
                <c:pt idx="564">
                  <c:v>7/9/2023</c:v>
                </c:pt>
                <c:pt idx="565">
                  <c:v>7/13/2023</c:v>
                </c:pt>
                <c:pt idx="566">
                  <c:v>7/5/2023</c:v>
                </c:pt>
                <c:pt idx="567">
                  <c:v>6/28/2023</c:v>
                </c:pt>
                <c:pt idx="568">
                  <c:v>7/10/2023</c:v>
                </c:pt>
                <c:pt idx="569">
                  <c:v>8/6/2023</c:v>
                </c:pt>
                <c:pt idx="570">
                  <c:v>6/11/2023</c:v>
                </c:pt>
                <c:pt idx="571">
                  <c:v>7/17/2023</c:v>
                </c:pt>
                <c:pt idx="572">
                  <c:v>6/27/2023</c:v>
                </c:pt>
                <c:pt idx="573">
                  <c:v>6/13/2023</c:v>
                </c:pt>
                <c:pt idx="574">
                  <c:v>11/20/2023</c:v>
                </c:pt>
                <c:pt idx="575">
                  <c:v>11/19/2023</c:v>
                </c:pt>
                <c:pt idx="576">
                  <c:v>12/19/2023</c:v>
                </c:pt>
                <c:pt idx="577">
                  <c:v>12/20/2023</c:v>
                </c:pt>
                <c:pt idx="578">
                  <c:v>11/15/2023</c:v>
                </c:pt>
                <c:pt idx="579">
                  <c:v>11/28/2023</c:v>
                </c:pt>
                <c:pt idx="580">
                  <c:v>11/29/2023</c:v>
                </c:pt>
                <c:pt idx="581">
                  <c:v>10/17/2023</c:v>
                </c:pt>
                <c:pt idx="582">
                  <c:v>10/15/2023</c:v>
                </c:pt>
                <c:pt idx="583">
                  <c:v>11/26/2023</c:v>
                </c:pt>
                <c:pt idx="584">
                  <c:v>12/7/2023</c:v>
                </c:pt>
                <c:pt idx="585">
                  <c:v>11/30/2023</c:v>
                </c:pt>
                <c:pt idx="586">
                  <c:v>11/25/2023</c:v>
                </c:pt>
                <c:pt idx="587">
                  <c:v>12/3/2023</c:v>
                </c:pt>
                <c:pt idx="588">
                  <c:v>11/10/2023</c:v>
                </c:pt>
                <c:pt idx="589">
                  <c:v>11/13/2023</c:v>
                </c:pt>
                <c:pt idx="590">
                  <c:v>11/14/2023</c:v>
                </c:pt>
                <c:pt idx="591">
                  <c:v>11/12/2023</c:v>
                </c:pt>
                <c:pt idx="592">
                  <c:v>11/6/2023</c:v>
                </c:pt>
                <c:pt idx="593">
                  <c:v>11/24/2023</c:v>
                </c:pt>
                <c:pt idx="594">
                  <c:v>12/15/2023</c:v>
                </c:pt>
                <c:pt idx="595">
                  <c:v>12/23/2023</c:v>
                </c:pt>
                <c:pt idx="596">
                  <c:v>12/24/2023</c:v>
                </c:pt>
                <c:pt idx="597">
                  <c:v>12/16/2023</c:v>
                </c:pt>
                <c:pt idx="598">
                  <c:v>12/21/2023</c:v>
                </c:pt>
              </c:strCache>
            </c:strRef>
          </c:cat>
          <c:val>
            <c:numRef>
              <c:f>Analysis!$AA$7:$AA$606</c:f>
              <c:numCache>
                <c:formatCode>[&gt;1000000]#","###","##0;[&gt;1000]#","##0;0</c:formatCode>
                <c:ptCount val="599"/>
                <c:pt idx="0">
                  <c:v>930</c:v>
                </c:pt>
                <c:pt idx="1">
                  <c:v>110</c:v>
                </c:pt>
                <c:pt idx="2">
                  <c:v>37</c:v>
                </c:pt>
                <c:pt idx="3">
                  <c:v>84</c:v>
                </c:pt>
                <c:pt idx="4">
                  <c:v>182</c:v>
                </c:pt>
                <c:pt idx="5">
                  <c:v>77</c:v>
                </c:pt>
                <c:pt idx="6">
                  <c:v>156</c:v>
                </c:pt>
                <c:pt idx="7">
                  <c:v>171</c:v>
                </c:pt>
                <c:pt idx="8">
                  <c:v>50</c:v>
                </c:pt>
                <c:pt idx="9">
                  <c:v>138</c:v>
                </c:pt>
                <c:pt idx="10">
                  <c:v>4</c:v>
                </c:pt>
                <c:pt idx="11">
                  <c:v>16</c:v>
                </c:pt>
                <c:pt idx="12">
                  <c:v>923</c:v>
                </c:pt>
                <c:pt idx="13">
                  <c:v>4</c:v>
                </c:pt>
                <c:pt idx="14">
                  <c:v>2</c:v>
                </c:pt>
                <c:pt idx="15">
                  <c:v>3</c:v>
                </c:pt>
                <c:pt idx="16">
                  <c:v>23</c:v>
                </c:pt>
                <c:pt idx="17">
                  <c:v>15</c:v>
                </c:pt>
                <c:pt idx="18">
                  <c:v>32</c:v>
                </c:pt>
                <c:pt idx="19">
                  <c:v>6</c:v>
                </c:pt>
                <c:pt idx="20">
                  <c:v>2</c:v>
                </c:pt>
                <c:pt idx="21">
                  <c:v>6</c:v>
                </c:pt>
                <c:pt idx="22">
                  <c:v>56</c:v>
                </c:pt>
                <c:pt idx="23">
                  <c:v>6</c:v>
                </c:pt>
                <c:pt idx="24">
                  <c:v>2</c:v>
                </c:pt>
                <c:pt idx="25">
                  <c:v>19</c:v>
                </c:pt>
                <c:pt idx="26">
                  <c:v>42</c:v>
                </c:pt>
                <c:pt idx="27">
                  <c:v>35</c:v>
                </c:pt>
                <c:pt idx="28">
                  <c:v>21</c:v>
                </c:pt>
                <c:pt idx="29">
                  <c:v>43</c:v>
                </c:pt>
                <c:pt idx="30">
                  <c:v>2</c:v>
                </c:pt>
                <c:pt idx="31">
                  <c:v>3</c:v>
                </c:pt>
                <c:pt idx="32">
                  <c:v>2</c:v>
                </c:pt>
                <c:pt idx="33">
                  <c:v>15</c:v>
                </c:pt>
                <c:pt idx="34">
                  <c:v>7</c:v>
                </c:pt>
                <c:pt idx="35">
                  <c:v>1</c:v>
                </c:pt>
                <c:pt idx="36">
                  <c:v>6</c:v>
                </c:pt>
                <c:pt idx="37">
                  <c:v>49</c:v>
                </c:pt>
                <c:pt idx="38">
                  <c:v>6</c:v>
                </c:pt>
                <c:pt idx="39">
                  <c:v>12</c:v>
                </c:pt>
                <c:pt idx="40">
                  <c:v>5</c:v>
                </c:pt>
                <c:pt idx="41">
                  <c:v>233</c:v>
                </c:pt>
                <c:pt idx="42">
                  <c:v>89</c:v>
                </c:pt>
                <c:pt idx="43">
                  <c:v>74</c:v>
                </c:pt>
                <c:pt idx="44">
                  <c:v>13</c:v>
                </c:pt>
                <c:pt idx="45">
                  <c:v>241</c:v>
                </c:pt>
                <c:pt idx="46">
                  <c:v>10</c:v>
                </c:pt>
                <c:pt idx="47">
                  <c:v>6</c:v>
                </c:pt>
                <c:pt idx="48">
                  <c:v>17</c:v>
                </c:pt>
                <c:pt idx="49">
                  <c:v>65</c:v>
                </c:pt>
                <c:pt idx="50">
                  <c:v>195</c:v>
                </c:pt>
                <c:pt idx="51">
                  <c:v>2</c:v>
                </c:pt>
                <c:pt idx="52">
                  <c:v>35</c:v>
                </c:pt>
                <c:pt idx="53">
                  <c:v>50</c:v>
                </c:pt>
                <c:pt idx="54">
                  <c:v>570</c:v>
                </c:pt>
                <c:pt idx="55">
                  <c:v>2</c:v>
                </c:pt>
                <c:pt idx="56">
                  <c:v>215</c:v>
                </c:pt>
                <c:pt idx="57">
                  <c:v>230</c:v>
                </c:pt>
                <c:pt idx="58">
                  <c:v>368</c:v>
                </c:pt>
                <c:pt idx="59">
                  <c:v>47</c:v>
                </c:pt>
                <c:pt idx="60">
                  <c:v>257</c:v>
                </c:pt>
                <c:pt idx="61">
                  <c:v>4</c:v>
                </c:pt>
                <c:pt idx="62">
                  <c:v>1</c:v>
                </c:pt>
                <c:pt idx="63">
                  <c:v>42</c:v>
                </c:pt>
                <c:pt idx="64">
                  <c:v>80</c:v>
                </c:pt>
                <c:pt idx="65">
                  <c:v>25</c:v>
                </c:pt>
                <c:pt idx="66">
                  <c:v>5</c:v>
                </c:pt>
                <c:pt idx="67">
                  <c:v>50</c:v>
                </c:pt>
                <c:pt idx="68">
                  <c:v>10</c:v>
                </c:pt>
                <c:pt idx="69">
                  <c:v>1</c:v>
                </c:pt>
                <c:pt idx="70">
                  <c:v>1</c:v>
                </c:pt>
                <c:pt idx="71">
                  <c:v>2</c:v>
                </c:pt>
                <c:pt idx="72">
                  <c:v>2</c:v>
                </c:pt>
                <c:pt idx="73">
                  <c:v>1</c:v>
                </c:pt>
                <c:pt idx="74">
                  <c:v>9</c:v>
                </c:pt>
                <c:pt idx="75">
                  <c:v>92</c:v>
                </c:pt>
                <c:pt idx="76">
                  <c:v>116</c:v>
                </c:pt>
                <c:pt idx="77">
                  <c:v>912</c:v>
                </c:pt>
                <c:pt idx="78">
                  <c:v>266</c:v>
                </c:pt>
                <c:pt idx="79">
                  <c:v>134</c:v>
                </c:pt>
                <c:pt idx="80">
                  <c:v>58</c:v>
                </c:pt>
                <c:pt idx="81">
                  <c:v>147</c:v>
                </c:pt>
                <c:pt idx="82">
                  <c:v>376</c:v>
                </c:pt>
                <c:pt idx="83">
                  <c:v>146</c:v>
                </c:pt>
                <c:pt idx="84">
                  <c:v>77</c:v>
                </c:pt>
                <c:pt idx="85">
                  <c:v>156</c:v>
                </c:pt>
                <c:pt idx="86">
                  <c:v>360</c:v>
                </c:pt>
                <c:pt idx="87">
                  <c:v>32</c:v>
                </c:pt>
                <c:pt idx="88">
                  <c:v>255</c:v>
                </c:pt>
                <c:pt idx="89">
                  <c:v>120</c:v>
                </c:pt>
                <c:pt idx="90">
                  <c:v>7</c:v>
                </c:pt>
                <c:pt idx="91">
                  <c:v>613</c:v>
                </c:pt>
                <c:pt idx="92">
                  <c:v>78</c:v>
                </c:pt>
                <c:pt idx="93">
                  <c:v>42</c:v>
                </c:pt>
                <c:pt idx="94">
                  <c:v>231</c:v>
                </c:pt>
                <c:pt idx="95">
                  <c:v>282</c:v>
                </c:pt>
                <c:pt idx="96">
                  <c:v>235</c:v>
                </c:pt>
                <c:pt idx="97">
                  <c:v>15</c:v>
                </c:pt>
                <c:pt idx="98">
                  <c:v>89</c:v>
                </c:pt>
                <c:pt idx="99">
                  <c:v>38</c:v>
                </c:pt>
                <c:pt idx="100">
                  <c:v>168</c:v>
                </c:pt>
                <c:pt idx="101">
                  <c:v>120</c:v>
                </c:pt>
                <c:pt idx="102">
                  <c:v>169</c:v>
                </c:pt>
                <c:pt idx="103">
                  <c:v>37</c:v>
                </c:pt>
                <c:pt idx="104">
                  <c:v>99</c:v>
                </c:pt>
                <c:pt idx="105">
                  <c:v>44</c:v>
                </c:pt>
                <c:pt idx="106">
                  <c:v>31</c:v>
                </c:pt>
                <c:pt idx="107">
                  <c:v>41</c:v>
                </c:pt>
                <c:pt idx="108">
                  <c:v>36</c:v>
                </c:pt>
                <c:pt idx="109">
                  <c:v>19</c:v>
                </c:pt>
                <c:pt idx="110">
                  <c:v>216</c:v>
                </c:pt>
                <c:pt idx="111">
                  <c:v>35</c:v>
                </c:pt>
                <c:pt idx="112">
                  <c:v>5</c:v>
                </c:pt>
                <c:pt idx="113">
                  <c:v>131</c:v>
                </c:pt>
                <c:pt idx="114">
                  <c:v>84</c:v>
                </c:pt>
                <c:pt idx="115">
                  <c:v>33</c:v>
                </c:pt>
                <c:pt idx="116">
                  <c:v>39</c:v>
                </c:pt>
                <c:pt idx="117">
                  <c:v>109</c:v>
                </c:pt>
                <c:pt idx="118">
                  <c:v>109</c:v>
                </c:pt>
                <c:pt idx="119">
                  <c:v>19</c:v>
                </c:pt>
                <c:pt idx="120">
                  <c:v>446</c:v>
                </c:pt>
                <c:pt idx="121">
                  <c:v>1291</c:v>
                </c:pt>
                <c:pt idx="122">
                  <c:v>2169</c:v>
                </c:pt>
                <c:pt idx="123">
                  <c:v>20</c:v>
                </c:pt>
                <c:pt idx="124">
                  <c:v>1342</c:v>
                </c:pt>
                <c:pt idx="125">
                  <c:v>969</c:v>
                </c:pt>
                <c:pt idx="126">
                  <c:v>112</c:v>
                </c:pt>
                <c:pt idx="127">
                  <c:v>74</c:v>
                </c:pt>
                <c:pt idx="128">
                  <c:v>166</c:v>
                </c:pt>
                <c:pt idx="129">
                  <c:v>95</c:v>
                </c:pt>
                <c:pt idx="130">
                  <c:v>16</c:v>
                </c:pt>
                <c:pt idx="131">
                  <c:v>45</c:v>
                </c:pt>
                <c:pt idx="132">
                  <c:v>8</c:v>
                </c:pt>
                <c:pt idx="133">
                  <c:v>277</c:v>
                </c:pt>
                <c:pt idx="134">
                  <c:v>88</c:v>
                </c:pt>
                <c:pt idx="135">
                  <c:v>98</c:v>
                </c:pt>
                <c:pt idx="136">
                  <c:v>25</c:v>
                </c:pt>
                <c:pt idx="137">
                  <c:v>568</c:v>
                </c:pt>
                <c:pt idx="138">
                  <c:v>15</c:v>
                </c:pt>
                <c:pt idx="139">
                  <c:v>4</c:v>
                </c:pt>
                <c:pt idx="140">
                  <c:v>359</c:v>
                </c:pt>
                <c:pt idx="141">
                  <c:v>39</c:v>
                </c:pt>
                <c:pt idx="142">
                  <c:v>1930</c:v>
                </c:pt>
                <c:pt idx="143">
                  <c:v>38</c:v>
                </c:pt>
                <c:pt idx="144">
                  <c:v>8</c:v>
                </c:pt>
                <c:pt idx="145">
                  <c:v>75</c:v>
                </c:pt>
                <c:pt idx="146">
                  <c:v>24</c:v>
                </c:pt>
                <c:pt idx="147">
                  <c:v>215</c:v>
                </c:pt>
                <c:pt idx="148">
                  <c:v>100</c:v>
                </c:pt>
                <c:pt idx="149">
                  <c:v>2</c:v>
                </c:pt>
                <c:pt idx="150">
                  <c:v>12</c:v>
                </c:pt>
                <c:pt idx="151">
                  <c:v>14</c:v>
                </c:pt>
                <c:pt idx="152">
                  <c:v>49</c:v>
                </c:pt>
                <c:pt idx="153">
                  <c:v>30</c:v>
                </c:pt>
                <c:pt idx="154">
                  <c:v>51</c:v>
                </c:pt>
                <c:pt idx="155">
                  <c:v>7</c:v>
                </c:pt>
                <c:pt idx="156">
                  <c:v>11</c:v>
                </c:pt>
                <c:pt idx="157">
                  <c:v>1</c:v>
                </c:pt>
                <c:pt idx="158">
                  <c:v>5</c:v>
                </c:pt>
                <c:pt idx="159">
                  <c:v>1</c:v>
                </c:pt>
                <c:pt idx="160">
                  <c:v>3</c:v>
                </c:pt>
                <c:pt idx="161">
                  <c:v>12</c:v>
                </c:pt>
                <c:pt idx="162">
                  <c:v>23</c:v>
                </c:pt>
                <c:pt idx="163">
                  <c:v>2</c:v>
                </c:pt>
                <c:pt idx="164">
                  <c:v>4</c:v>
                </c:pt>
                <c:pt idx="165">
                  <c:v>3</c:v>
                </c:pt>
                <c:pt idx="166">
                  <c:v>2</c:v>
                </c:pt>
                <c:pt idx="167">
                  <c:v>11</c:v>
                </c:pt>
                <c:pt idx="168">
                  <c:v>20</c:v>
                </c:pt>
                <c:pt idx="169">
                  <c:v>30</c:v>
                </c:pt>
                <c:pt idx="170">
                  <c:v>1</c:v>
                </c:pt>
                <c:pt idx="171">
                  <c:v>1</c:v>
                </c:pt>
                <c:pt idx="172">
                  <c:v>3</c:v>
                </c:pt>
                <c:pt idx="173">
                  <c:v>10</c:v>
                </c:pt>
                <c:pt idx="174">
                  <c:v>13</c:v>
                </c:pt>
                <c:pt idx="175">
                  <c:v>55</c:v>
                </c:pt>
                <c:pt idx="176">
                  <c:v>29</c:v>
                </c:pt>
                <c:pt idx="177">
                  <c:v>5</c:v>
                </c:pt>
                <c:pt idx="178">
                  <c:v>26</c:v>
                </c:pt>
                <c:pt idx="179">
                  <c:v>160</c:v>
                </c:pt>
                <c:pt idx="180">
                  <c:v>4</c:v>
                </c:pt>
                <c:pt idx="181">
                  <c:v>87</c:v>
                </c:pt>
                <c:pt idx="182">
                  <c:v>59</c:v>
                </c:pt>
                <c:pt idx="183">
                  <c:v>257</c:v>
                </c:pt>
                <c:pt idx="184">
                  <c:v>839</c:v>
                </c:pt>
                <c:pt idx="185">
                  <c:v>101</c:v>
                </c:pt>
                <c:pt idx="186">
                  <c:v>41</c:v>
                </c:pt>
                <c:pt idx="187">
                  <c:v>69</c:v>
                </c:pt>
                <c:pt idx="188">
                  <c:v>8</c:v>
                </c:pt>
                <c:pt idx="189">
                  <c:v>26</c:v>
                </c:pt>
                <c:pt idx="190">
                  <c:v>6</c:v>
                </c:pt>
                <c:pt idx="191">
                  <c:v>5</c:v>
                </c:pt>
                <c:pt idx="192">
                  <c:v>10</c:v>
                </c:pt>
                <c:pt idx="193">
                  <c:v>12</c:v>
                </c:pt>
                <c:pt idx="194">
                  <c:v>73</c:v>
                </c:pt>
                <c:pt idx="195">
                  <c:v>5</c:v>
                </c:pt>
                <c:pt idx="196">
                  <c:v>2</c:v>
                </c:pt>
                <c:pt idx="197">
                  <c:v>3</c:v>
                </c:pt>
                <c:pt idx="198">
                  <c:v>8</c:v>
                </c:pt>
                <c:pt idx="199">
                  <c:v>3</c:v>
                </c:pt>
                <c:pt idx="200">
                  <c:v>4</c:v>
                </c:pt>
                <c:pt idx="201">
                  <c:v>3</c:v>
                </c:pt>
                <c:pt idx="202">
                  <c:v>2</c:v>
                </c:pt>
                <c:pt idx="203">
                  <c:v>1</c:v>
                </c:pt>
                <c:pt idx="204">
                  <c:v>1</c:v>
                </c:pt>
                <c:pt idx="205">
                  <c:v>2</c:v>
                </c:pt>
                <c:pt idx="206">
                  <c:v>1</c:v>
                </c:pt>
                <c:pt idx="207">
                  <c:v>4</c:v>
                </c:pt>
                <c:pt idx="208">
                  <c:v>4</c:v>
                </c:pt>
                <c:pt idx="209">
                  <c:v>3</c:v>
                </c:pt>
                <c:pt idx="210">
                  <c:v>7</c:v>
                </c:pt>
                <c:pt idx="211">
                  <c:v>3</c:v>
                </c:pt>
                <c:pt idx="212">
                  <c:v>4</c:v>
                </c:pt>
                <c:pt idx="213">
                  <c:v>1</c:v>
                </c:pt>
                <c:pt idx="214">
                  <c:v>1</c:v>
                </c:pt>
                <c:pt idx="215">
                  <c:v>1</c:v>
                </c:pt>
                <c:pt idx="216">
                  <c:v>2</c:v>
                </c:pt>
                <c:pt idx="217">
                  <c:v>4</c:v>
                </c:pt>
                <c:pt idx="218">
                  <c:v>5</c:v>
                </c:pt>
                <c:pt idx="219">
                  <c:v>3</c:v>
                </c:pt>
                <c:pt idx="220">
                  <c:v>3</c:v>
                </c:pt>
                <c:pt idx="221">
                  <c:v>4</c:v>
                </c:pt>
                <c:pt idx="222">
                  <c:v>6</c:v>
                </c:pt>
                <c:pt idx="223">
                  <c:v>2</c:v>
                </c:pt>
                <c:pt idx="224">
                  <c:v>3</c:v>
                </c:pt>
                <c:pt idx="225">
                  <c:v>15</c:v>
                </c:pt>
                <c:pt idx="226">
                  <c:v>25</c:v>
                </c:pt>
                <c:pt idx="227">
                  <c:v>5</c:v>
                </c:pt>
                <c:pt idx="228">
                  <c:v>50</c:v>
                </c:pt>
                <c:pt idx="229">
                  <c:v>40</c:v>
                </c:pt>
                <c:pt idx="230">
                  <c:v>15</c:v>
                </c:pt>
                <c:pt idx="231">
                  <c:v>20</c:v>
                </c:pt>
                <c:pt idx="232">
                  <c:v>10</c:v>
                </c:pt>
                <c:pt idx="233">
                  <c:v>4</c:v>
                </c:pt>
                <c:pt idx="234">
                  <c:v>5</c:v>
                </c:pt>
                <c:pt idx="235">
                  <c:v>5</c:v>
                </c:pt>
                <c:pt idx="236">
                  <c:v>10</c:v>
                </c:pt>
                <c:pt idx="237">
                  <c:v>15</c:v>
                </c:pt>
                <c:pt idx="238">
                  <c:v>12</c:v>
                </c:pt>
                <c:pt idx="239">
                  <c:v>3</c:v>
                </c:pt>
                <c:pt idx="240">
                  <c:v>10</c:v>
                </c:pt>
                <c:pt idx="241">
                  <c:v>10</c:v>
                </c:pt>
                <c:pt idx="242">
                  <c:v>200</c:v>
                </c:pt>
                <c:pt idx="243">
                  <c:v>150</c:v>
                </c:pt>
                <c:pt idx="244">
                  <c:v>10</c:v>
                </c:pt>
                <c:pt idx="245">
                  <c:v>250</c:v>
                </c:pt>
                <c:pt idx="246">
                  <c:v>20</c:v>
                </c:pt>
                <c:pt idx="247">
                  <c:v>15</c:v>
                </c:pt>
                <c:pt idx="248">
                  <c:v>5</c:v>
                </c:pt>
                <c:pt idx="249">
                  <c:v>10</c:v>
                </c:pt>
                <c:pt idx="250">
                  <c:v>3</c:v>
                </c:pt>
                <c:pt idx="251">
                  <c:v>1</c:v>
                </c:pt>
                <c:pt idx="252">
                  <c:v>4</c:v>
                </c:pt>
                <c:pt idx="253">
                  <c:v>4</c:v>
                </c:pt>
                <c:pt idx="254">
                  <c:v>6</c:v>
                </c:pt>
                <c:pt idx="255">
                  <c:v>21</c:v>
                </c:pt>
                <c:pt idx="256">
                  <c:v>35</c:v>
                </c:pt>
                <c:pt idx="257">
                  <c:v>45</c:v>
                </c:pt>
                <c:pt idx="258">
                  <c:v>5</c:v>
                </c:pt>
                <c:pt idx="259">
                  <c:v>5</c:v>
                </c:pt>
                <c:pt idx="260">
                  <c:v>23</c:v>
                </c:pt>
                <c:pt idx="261">
                  <c:v>1</c:v>
                </c:pt>
                <c:pt idx="262">
                  <c:v>15</c:v>
                </c:pt>
                <c:pt idx="263">
                  <c:v>10</c:v>
                </c:pt>
                <c:pt idx="264">
                  <c:v>20</c:v>
                </c:pt>
                <c:pt idx="265">
                  <c:v>6</c:v>
                </c:pt>
                <c:pt idx="266">
                  <c:v>4</c:v>
                </c:pt>
                <c:pt idx="267">
                  <c:v>8</c:v>
                </c:pt>
                <c:pt idx="268">
                  <c:v>10</c:v>
                </c:pt>
                <c:pt idx="269">
                  <c:v>20</c:v>
                </c:pt>
                <c:pt idx="270">
                  <c:v>15</c:v>
                </c:pt>
                <c:pt idx="271">
                  <c:v>10</c:v>
                </c:pt>
                <c:pt idx="272">
                  <c:v>20</c:v>
                </c:pt>
                <c:pt idx="273">
                  <c:v>2</c:v>
                </c:pt>
                <c:pt idx="274">
                  <c:v>5</c:v>
                </c:pt>
                <c:pt idx="275">
                  <c:v>10</c:v>
                </c:pt>
                <c:pt idx="276">
                  <c:v>13</c:v>
                </c:pt>
                <c:pt idx="277">
                  <c:v>8</c:v>
                </c:pt>
                <c:pt idx="278">
                  <c:v>14</c:v>
                </c:pt>
                <c:pt idx="279">
                  <c:v>765</c:v>
                </c:pt>
                <c:pt idx="280">
                  <c:v>9</c:v>
                </c:pt>
                <c:pt idx="281">
                  <c:v>6</c:v>
                </c:pt>
                <c:pt idx="282">
                  <c:v>11</c:v>
                </c:pt>
                <c:pt idx="283">
                  <c:v>41</c:v>
                </c:pt>
                <c:pt idx="284">
                  <c:v>7</c:v>
                </c:pt>
                <c:pt idx="285">
                  <c:v>29</c:v>
                </c:pt>
                <c:pt idx="286">
                  <c:v>10</c:v>
                </c:pt>
                <c:pt idx="287">
                  <c:v>5</c:v>
                </c:pt>
                <c:pt idx="288">
                  <c:v>46</c:v>
                </c:pt>
                <c:pt idx="289">
                  <c:v>3</c:v>
                </c:pt>
                <c:pt idx="290">
                  <c:v>146</c:v>
                </c:pt>
                <c:pt idx="291">
                  <c:v>14</c:v>
                </c:pt>
                <c:pt idx="292">
                  <c:v>10</c:v>
                </c:pt>
                <c:pt idx="293">
                  <c:v>2</c:v>
                </c:pt>
                <c:pt idx="294">
                  <c:v>76</c:v>
                </c:pt>
                <c:pt idx="295">
                  <c:v>99</c:v>
                </c:pt>
                <c:pt idx="296">
                  <c:v>28</c:v>
                </c:pt>
                <c:pt idx="297">
                  <c:v>8</c:v>
                </c:pt>
                <c:pt idx="298">
                  <c:v>77</c:v>
                </c:pt>
                <c:pt idx="299">
                  <c:v>98</c:v>
                </c:pt>
                <c:pt idx="300">
                  <c:v>66</c:v>
                </c:pt>
                <c:pt idx="301">
                  <c:v>4</c:v>
                </c:pt>
                <c:pt idx="302">
                  <c:v>49</c:v>
                </c:pt>
                <c:pt idx="303">
                  <c:v>232</c:v>
                </c:pt>
                <c:pt idx="304">
                  <c:v>2</c:v>
                </c:pt>
                <c:pt idx="305">
                  <c:v>15</c:v>
                </c:pt>
                <c:pt idx="306">
                  <c:v>195</c:v>
                </c:pt>
                <c:pt idx="307">
                  <c:v>200</c:v>
                </c:pt>
                <c:pt idx="308">
                  <c:v>15</c:v>
                </c:pt>
                <c:pt idx="309">
                  <c:v>7</c:v>
                </c:pt>
                <c:pt idx="310">
                  <c:v>31</c:v>
                </c:pt>
                <c:pt idx="311">
                  <c:v>5</c:v>
                </c:pt>
                <c:pt idx="312">
                  <c:v>15</c:v>
                </c:pt>
                <c:pt idx="313">
                  <c:v>10</c:v>
                </c:pt>
                <c:pt idx="314">
                  <c:v>3</c:v>
                </c:pt>
                <c:pt idx="315">
                  <c:v>2</c:v>
                </c:pt>
                <c:pt idx="316">
                  <c:v>2</c:v>
                </c:pt>
                <c:pt idx="317">
                  <c:v>2</c:v>
                </c:pt>
                <c:pt idx="318">
                  <c:v>15</c:v>
                </c:pt>
                <c:pt idx="319">
                  <c:v>15</c:v>
                </c:pt>
                <c:pt idx="320">
                  <c:v>4</c:v>
                </c:pt>
                <c:pt idx="321">
                  <c:v>5</c:v>
                </c:pt>
                <c:pt idx="322">
                  <c:v>5</c:v>
                </c:pt>
                <c:pt idx="323">
                  <c:v>2</c:v>
                </c:pt>
                <c:pt idx="324">
                  <c:v>5</c:v>
                </c:pt>
                <c:pt idx="325">
                  <c:v>2</c:v>
                </c:pt>
                <c:pt idx="326">
                  <c:v>5</c:v>
                </c:pt>
                <c:pt idx="327">
                  <c:v>5</c:v>
                </c:pt>
                <c:pt idx="328">
                  <c:v>31</c:v>
                </c:pt>
                <c:pt idx="329">
                  <c:v>10</c:v>
                </c:pt>
                <c:pt idx="330">
                  <c:v>1</c:v>
                </c:pt>
                <c:pt idx="331">
                  <c:v>5</c:v>
                </c:pt>
                <c:pt idx="332">
                  <c:v>4</c:v>
                </c:pt>
                <c:pt idx="333">
                  <c:v>32</c:v>
                </c:pt>
                <c:pt idx="334">
                  <c:v>1</c:v>
                </c:pt>
                <c:pt idx="335">
                  <c:v>885</c:v>
                </c:pt>
                <c:pt idx="336">
                  <c:v>5</c:v>
                </c:pt>
                <c:pt idx="337">
                  <c:v>3</c:v>
                </c:pt>
                <c:pt idx="338">
                  <c:v>5</c:v>
                </c:pt>
                <c:pt idx="339">
                  <c:v>4</c:v>
                </c:pt>
                <c:pt idx="340">
                  <c:v>30</c:v>
                </c:pt>
                <c:pt idx="341">
                  <c:v>2</c:v>
                </c:pt>
                <c:pt idx="342">
                  <c:v>49</c:v>
                </c:pt>
                <c:pt idx="343">
                  <c:v>4</c:v>
                </c:pt>
                <c:pt idx="344">
                  <c:v>4</c:v>
                </c:pt>
                <c:pt idx="345">
                  <c:v>4</c:v>
                </c:pt>
                <c:pt idx="346">
                  <c:v>18</c:v>
                </c:pt>
                <c:pt idx="347">
                  <c:v>3</c:v>
                </c:pt>
                <c:pt idx="348">
                  <c:v>9</c:v>
                </c:pt>
                <c:pt idx="349">
                  <c:v>229</c:v>
                </c:pt>
                <c:pt idx="350">
                  <c:v>40</c:v>
                </c:pt>
                <c:pt idx="351">
                  <c:v>2</c:v>
                </c:pt>
                <c:pt idx="352">
                  <c:v>8</c:v>
                </c:pt>
                <c:pt idx="353">
                  <c:v>34</c:v>
                </c:pt>
                <c:pt idx="354">
                  <c:v>156</c:v>
                </c:pt>
                <c:pt idx="355">
                  <c:v>68</c:v>
                </c:pt>
                <c:pt idx="356">
                  <c:v>60</c:v>
                </c:pt>
                <c:pt idx="357">
                  <c:v>232</c:v>
                </c:pt>
                <c:pt idx="358">
                  <c:v>13</c:v>
                </c:pt>
                <c:pt idx="359">
                  <c:v>3</c:v>
                </c:pt>
                <c:pt idx="360">
                  <c:v>13</c:v>
                </c:pt>
                <c:pt idx="361">
                  <c:v>8</c:v>
                </c:pt>
                <c:pt idx="362">
                  <c:v>13</c:v>
                </c:pt>
                <c:pt idx="363">
                  <c:v>9</c:v>
                </c:pt>
                <c:pt idx="364">
                  <c:v>2</c:v>
                </c:pt>
                <c:pt idx="365">
                  <c:v>57</c:v>
                </c:pt>
                <c:pt idx="366">
                  <c:v>36</c:v>
                </c:pt>
                <c:pt idx="367">
                  <c:v>26</c:v>
                </c:pt>
                <c:pt idx="368">
                  <c:v>100</c:v>
                </c:pt>
                <c:pt idx="369">
                  <c:v>13</c:v>
                </c:pt>
                <c:pt idx="370">
                  <c:v>61</c:v>
                </c:pt>
                <c:pt idx="371">
                  <c:v>8</c:v>
                </c:pt>
                <c:pt idx="372">
                  <c:v>58</c:v>
                </c:pt>
                <c:pt idx="373">
                  <c:v>5</c:v>
                </c:pt>
                <c:pt idx="374">
                  <c:v>671</c:v>
                </c:pt>
                <c:pt idx="375">
                  <c:v>30</c:v>
                </c:pt>
                <c:pt idx="376">
                  <c:v>48</c:v>
                </c:pt>
                <c:pt idx="377">
                  <c:v>13</c:v>
                </c:pt>
                <c:pt idx="378">
                  <c:v>32</c:v>
                </c:pt>
                <c:pt idx="379">
                  <c:v>74</c:v>
                </c:pt>
                <c:pt idx="380">
                  <c:v>95</c:v>
                </c:pt>
                <c:pt idx="381">
                  <c:v>45</c:v>
                </c:pt>
                <c:pt idx="382">
                  <c:v>184</c:v>
                </c:pt>
                <c:pt idx="383">
                  <c:v>30</c:v>
                </c:pt>
                <c:pt idx="384">
                  <c:v>80</c:v>
                </c:pt>
                <c:pt idx="385">
                  <c:v>124</c:v>
                </c:pt>
                <c:pt idx="386">
                  <c:v>30</c:v>
                </c:pt>
                <c:pt idx="387">
                  <c:v>26</c:v>
                </c:pt>
                <c:pt idx="388">
                  <c:v>5</c:v>
                </c:pt>
                <c:pt idx="389">
                  <c:v>3</c:v>
                </c:pt>
                <c:pt idx="390">
                  <c:v>22</c:v>
                </c:pt>
                <c:pt idx="391">
                  <c:v>33</c:v>
                </c:pt>
                <c:pt idx="392">
                  <c:v>52</c:v>
                </c:pt>
                <c:pt idx="393">
                  <c:v>6</c:v>
                </c:pt>
                <c:pt idx="394">
                  <c:v>31</c:v>
                </c:pt>
                <c:pt idx="395">
                  <c:v>62</c:v>
                </c:pt>
                <c:pt idx="396">
                  <c:v>12</c:v>
                </c:pt>
                <c:pt idx="397">
                  <c:v>925</c:v>
                </c:pt>
                <c:pt idx="398">
                  <c:v>142</c:v>
                </c:pt>
                <c:pt idx="399">
                  <c:v>13</c:v>
                </c:pt>
                <c:pt idx="400">
                  <c:v>388</c:v>
                </c:pt>
                <c:pt idx="401">
                  <c:v>21</c:v>
                </c:pt>
                <c:pt idx="402">
                  <c:v>13</c:v>
                </c:pt>
                <c:pt idx="403">
                  <c:v>402</c:v>
                </c:pt>
                <c:pt idx="404">
                  <c:v>43</c:v>
                </c:pt>
                <c:pt idx="405">
                  <c:v>2</c:v>
                </c:pt>
                <c:pt idx="406">
                  <c:v>1</c:v>
                </c:pt>
                <c:pt idx="407">
                  <c:v>10</c:v>
                </c:pt>
                <c:pt idx="408">
                  <c:v>8</c:v>
                </c:pt>
                <c:pt idx="409">
                  <c:v>2</c:v>
                </c:pt>
                <c:pt idx="410">
                  <c:v>6</c:v>
                </c:pt>
                <c:pt idx="411">
                  <c:v>10</c:v>
                </c:pt>
                <c:pt idx="412">
                  <c:v>2</c:v>
                </c:pt>
                <c:pt idx="413">
                  <c:v>3</c:v>
                </c:pt>
                <c:pt idx="414">
                  <c:v>1626</c:v>
                </c:pt>
                <c:pt idx="415">
                  <c:v>228</c:v>
                </c:pt>
                <c:pt idx="416">
                  <c:v>16</c:v>
                </c:pt>
                <c:pt idx="417">
                  <c:v>41</c:v>
                </c:pt>
                <c:pt idx="418">
                  <c:v>322</c:v>
                </c:pt>
                <c:pt idx="419">
                  <c:v>1</c:v>
                </c:pt>
                <c:pt idx="420">
                  <c:v>6</c:v>
                </c:pt>
                <c:pt idx="421">
                  <c:v>3</c:v>
                </c:pt>
                <c:pt idx="422">
                  <c:v>1</c:v>
                </c:pt>
                <c:pt idx="423">
                  <c:v>230</c:v>
                </c:pt>
                <c:pt idx="424">
                  <c:v>640</c:v>
                </c:pt>
                <c:pt idx="425">
                  <c:v>5</c:v>
                </c:pt>
                <c:pt idx="426">
                  <c:v>807</c:v>
                </c:pt>
                <c:pt idx="427">
                  <c:v>5</c:v>
                </c:pt>
                <c:pt idx="428">
                  <c:v>110</c:v>
                </c:pt>
                <c:pt idx="429">
                  <c:v>710</c:v>
                </c:pt>
                <c:pt idx="430">
                  <c:v>24</c:v>
                </c:pt>
                <c:pt idx="431">
                  <c:v>95</c:v>
                </c:pt>
                <c:pt idx="432">
                  <c:v>99</c:v>
                </c:pt>
                <c:pt idx="433">
                  <c:v>39</c:v>
                </c:pt>
                <c:pt idx="434">
                  <c:v>2</c:v>
                </c:pt>
                <c:pt idx="435">
                  <c:v>2</c:v>
                </c:pt>
                <c:pt idx="436">
                  <c:v>2</c:v>
                </c:pt>
                <c:pt idx="437">
                  <c:v>7</c:v>
                </c:pt>
                <c:pt idx="438">
                  <c:v>2</c:v>
                </c:pt>
                <c:pt idx="439">
                  <c:v>2</c:v>
                </c:pt>
                <c:pt idx="440">
                  <c:v>3</c:v>
                </c:pt>
                <c:pt idx="441">
                  <c:v>3</c:v>
                </c:pt>
                <c:pt idx="442">
                  <c:v>3</c:v>
                </c:pt>
                <c:pt idx="443">
                  <c:v>74</c:v>
                </c:pt>
                <c:pt idx="444">
                  <c:v>26</c:v>
                </c:pt>
                <c:pt idx="445">
                  <c:v>26</c:v>
                </c:pt>
                <c:pt idx="446">
                  <c:v>1</c:v>
                </c:pt>
                <c:pt idx="447">
                  <c:v>9</c:v>
                </c:pt>
                <c:pt idx="448">
                  <c:v>66</c:v>
                </c:pt>
                <c:pt idx="449">
                  <c:v>31</c:v>
                </c:pt>
                <c:pt idx="450">
                  <c:v>137</c:v>
                </c:pt>
                <c:pt idx="451">
                  <c:v>117</c:v>
                </c:pt>
                <c:pt idx="452">
                  <c:v>20</c:v>
                </c:pt>
                <c:pt idx="453">
                  <c:v>3</c:v>
                </c:pt>
                <c:pt idx="454">
                  <c:v>14</c:v>
                </c:pt>
                <c:pt idx="455">
                  <c:v>21</c:v>
                </c:pt>
                <c:pt idx="456">
                  <c:v>195</c:v>
                </c:pt>
                <c:pt idx="457">
                  <c:v>50</c:v>
                </c:pt>
                <c:pt idx="458">
                  <c:v>82</c:v>
                </c:pt>
                <c:pt idx="459">
                  <c:v>3</c:v>
                </c:pt>
                <c:pt idx="460">
                  <c:v>21</c:v>
                </c:pt>
                <c:pt idx="461">
                  <c:v>25</c:v>
                </c:pt>
                <c:pt idx="462">
                  <c:v>33</c:v>
                </c:pt>
                <c:pt idx="463">
                  <c:v>823</c:v>
                </c:pt>
                <c:pt idx="464">
                  <c:v>18</c:v>
                </c:pt>
                <c:pt idx="465">
                  <c:v>131</c:v>
                </c:pt>
                <c:pt idx="466">
                  <c:v>7</c:v>
                </c:pt>
                <c:pt idx="467">
                  <c:v>3</c:v>
                </c:pt>
                <c:pt idx="468">
                  <c:v>2</c:v>
                </c:pt>
                <c:pt idx="469">
                  <c:v>4</c:v>
                </c:pt>
                <c:pt idx="470">
                  <c:v>5</c:v>
                </c:pt>
                <c:pt idx="471">
                  <c:v>36</c:v>
                </c:pt>
                <c:pt idx="472">
                  <c:v>149</c:v>
                </c:pt>
                <c:pt idx="473">
                  <c:v>149</c:v>
                </c:pt>
                <c:pt idx="474">
                  <c:v>30</c:v>
                </c:pt>
                <c:pt idx="475">
                  <c:v>13</c:v>
                </c:pt>
                <c:pt idx="476">
                  <c:v>31</c:v>
                </c:pt>
                <c:pt idx="477">
                  <c:v>2</c:v>
                </c:pt>
                <c:pt idx="478">
                  <c:v>2</c:v>
                </c:pt>
                <c:pt idx="479">
                  <c:v>9</c:v>
                </c:pt>
                <c:pt idx="480">
                  <c:v>4</c:v>
                </c:pt>
                <c:pt idx="481">
                  <c:v>5</c:v>
                </c:pt>
                <c:pt idx="482">
                  <c:v>3</c:v>
                </c:pt>
                <c:pt idx="483">
                  <c:v>22</c:v>
                </c:pt>
                <c:pt idx="484">
                  <c:v>332</c:v>
                </c:pt>
                <c:pt idx="485">
                  <c:v>79</c:v>
                </c:pt>
                <c:pt idx="486">
                  <c:v>53</c:v>
                </c:pt>
                <c:pt idx="487">
                  <c:v>314</c:v>
                </c:pt>
                <c:pt idx="488">
                  <c:v>46</c:v>
                </c:pt>
                <c:pt idx="489">
                  <c:v>28</c:v>
                </c:pt>
                <c:pt idx="490">
                  <c:v>18</c:v>
                </c:pt>
                <c:pt idx="491">
                  <c:v>30</c:v>
                </c:pt>
                <c:pt idx="492">
                  <c:v>18</c:v>
                </c:pt>
                <c:pt idx="493">
                  <c:v>64</c:v>
                </c:pt>
                <c:pt idx="494">
                  <c:v>681</c:v>
                </c:pt>
                <c:pt idx="495">
                  <c:v>129</c:v>
                </c:pt>
                <c:pt idx="496">
                  <c:v>95</c:v>
                </c:pt>
                <c:pt idx="497">
                  <c:v>2</c:v>
                </c:pt>
                <c:pt idx="498">
                  <c:v>1</c:v>
                </c:pt>
                <c:pt idx="499">
                  <c:v>1</c:v>
                </c:pt>
                <c:pt idx="500">
                  <c:v>1</c:v>
                </c:pt>
                <c:pt idx="501">
                  <c:v>2</c:v>
                </c:pt>
                <c:pt idx="502">
                  <c:v>940</c:v>
                </c:pt>
                <c:pt idx="503">
                  <c:v>4</c:v>
                </c:pt>
                <c:pt idx="504">
                  <c:v>39</c:v>
                </c:pt>
                <c:pt idx="505">
                  <c:v>56</c:v>
                </c:pt>
                <c:pt idx="506">
                  <c:v>22</c:v>
                </c:pt>
                <c:pt idx="507">
                  <c:v>5</c:v>
                </c:pt>
                <c:pt idx="508">
                  <c:v>10</c:v>
                </c:pt>
                <c:pt idx="509">
                  <c:v>12</c:v>
                </c:pt>
                <c:pt idx="510">
                  <c:v>52</c:v>
                </c:pt>
                <c:pt idx="511">
                  <c:v>24</c:v>
                </c:pt>
                <c:pt idx="512">
                  <c:v>16</c:v>
                </c:pt>
                <c:pt idx="513">
                  <c:v>13</c:v>
                </c:pt>
                <c:pt idx="514">
                  <c:v>250</c:v>
                </c:pt>
                <c:pt idx="515">
                  <c:v>44</c:v>
                </c:pt>
                <c:pt idx="516">
                  <c:v>49</c:v>
                </c:pt>
                <c:pt idx="517">
                  <c:v>188</c:v>
                </c:pt>
                <c:pt idx="518">
                  <c:v>45</c:v>
                </c:pt>
                <c:pt idx="519">
                  <c:v>165</c:v>
                </c:pt>
                <c:pt idx="520">
                  <c:v>4</c:v>
                </c:pt>
                <c:pt idx="521">
                  <c:v>1</c:v>
                </c:pt>
                <c:pt idx="522">
                  <c:v>1</c:v>
                </c:pt>
                <c:pt idx="523">
                  <c:v>1</c:v>
                </c:pt>
                <c:pt idx="524">
                  <c:v>7</c:v>
                </c:pt>
                <c:pt idx="525">
                  <c:v>8</c:v>
                </c:pt>
                <c:pt idx="526">
                  <c:v>2</c:v>
                </c:pt>
                <c:pt idx="527">
                  <c:v>9</c:v>
                </c:pt>
                <c:pt idx="528">
                  <c:v>27</c:v>
                </c:pt>
                <c:pt idx="529">
                  <c:v>43</c:v>
                </c:pt>
                <c:pt idx="530">
                  <c:v>15</c:v>
                </c:pt>
                <c:pt idx="531">
                  <c:v>46</c:v>
                </c:pt>
                <c:pt idx="532">
                  <c:v>38</c:v>
                </c:pt>
                <c:pt idx="533">
                  <c:v>24</c:v>
                </c:pt>
                <c:pt idx="534">
                  <c:v>11</c:v>
                </c:pt>
                <c:pt idx="535">
                  <c:v>53</c:v>
                </c:pt>
                <c:pt idx="536">
                  <c:v>132</c:v>
                </c:pt>
                <c:pt idx="537">
                  <c:v>447</c:v>
                </c:pt>
                <c:pt idx="538">
                  <c:v>63</c:v>
                </c:pt>
                <c:pt idx="539">
                  <c:v>44</c:v>
                </c:pt>
                <c:pt idx="540">
                  <c:v>779</c:v>
                </c:pt>
                <c:pt idx="541">
                  <c:v>6</c:v>
                </c:pt>
                <c:pt idx="542">
                  <c:v>202</c:v>
                </c:pt>
                <c:pt idx="543">
                  <c:v>2</c:v>
                </c:pt>
                <c:pt idx="544">
                  <c:v>4</c:v>
                </c:pt>
                <c:pt idx="545">
                  <c:v>1</c:v>
                </c:pt>
                <c:pt idx="546">
                  <c:v>19</c:v>
                </c:pt>
                <c:pt idx="547">
                  <c:v>115</c:v>
                </c:pt>
                <c:pt idx="548">
                  <c:v>452</c:v>
                </c:pt>
                <c:pt idx="549">
                  <c:v>54</c:v>
                </c:pt>
                <c:pt idx="550">
                  <c:v>22</c:v>
                </c:pt>
                <c:pt idx="551">
                  <c:v>44</c:v>
                </c:pt>
                <c:pt idx="552">
                  <c:v>1</c:v>
                </c:pt>
                <c:pt idx="553">
                  <c:v>8</c:v>
                </c:pt>
                <c:pt idx="554">
                  <c:v>2</c:v>
                </c:pt>
                <c:pt idx="555">
                  <c:v>5</c:v>
                </c:pt>
                <c:pt idx="556">
                  <c:v>109</c:v>
                </c:pt>
                <c:pt idx="557">
                  <c:v>4</c:v>
                </c:pt>
                <c:pt idx="558">
                  <c:v>155</c:v>
                </c:pt>
                <c:pt idx="559">
                  <c:v>27</c:v>
                </c:pt>
                <c:pt idx="560">
                  <c:v>12</c:v>
                </c:pt>
                <c:pt idx="561">
                  <c:v>35</c:v>
                </c:pt>
                <c:pt idx="562">
                  <c:v>76</c:v>
                </c:pt>
                <c:pt idx="563">
                  <c:v>905</c:v>
                </c:pt>
                <c:pt idx="564">
                  <c:v>42</c:v>
                </c:pt>
                <c:pt idx="565">
                  <c:v>48</c:v>
                </c:pt>
                <c:pt idx="566">
                  <c:v>13</c:v>
                </c:pt>
                <c:pt idx="567">
                  <c:v>141</c:v>
                </c:pt>
                <c:pt idx="568">
                  <c:v>124</c:v>
                </c:pt>
                <c:pt idx="569">
                  <c:v>46</c:v>
                </c:pt>
                <c:pt idx="570">
                  <c:v>2</c:v>
                </c:pt>
                <c:pt idx="571">
                  <c:v>1</c:v>
                </c:pt>
                <c:pt idx="572">
                  <c:v>1</c:v>
                </c:pt>
                <c:pt idx="573">
                  <c:v>2</c:v>
                </c:pt>
                <c:pt idx="574">
                  <c:v>4</c:v>
                </c:pt>
                <c:pt idx="575">
                  <c:v>18</c:v>
                </c:pt>
                <c:pt idx="576">
                  <c:v>28</c:v>
                </c:pt>
                <c:pt idx="577">
                  <c:v>40</c:v>
                </c:pt>
                <c:pt idx="578">
                  <c:v>106</c:v>
                </c:pt>
                <c:pt idx="579">
                  <c:v>197</c:v>
                </c:pt>
                <c:pt idx="580">
                  <c:v>978</c:v>
                </c:pt>
                <c:pt idx="581">
                  <c:v>16</c:v>
                </c:pt>
                <c:pt idx="582">
                  <c:v>3</c:v>
                </c:pt>
                <c:pt idx="583">
                  <c:v>209</c:v>
                </c:pt>
                <c:pt idx="584">
                  <c:v>72</c:v>
                </c:pt>
                <c:pt idx="585">
                  <c:v>14</c:v>
                </c:pt>
                <c:pt idx="586">
                  <c:v>12</c:v>
                </c:pt>
                <c:pt idx="587">
                  <c:v>124</c:v>
                </c:pt>
                <c:pt idx="588">
                  <c:v>20</c:v>
                </c:pt>
                <c:pt idx="589">
                  <c:v>5</c:v>
                </c:pt>
                <c:pt idx="590">
                  <c:v>45</c:v>
                </c:pt>
                <c:pt idx="591">
                  <c:v>3</c:v>
                </c:pt>
                <c:pt idx="592">
                  <c:v>1</c:v>
                </c:pt>
                <c:pt idx="593">
                  <c:v>1</c:v>
                </c:pt>
                <c:pt idx="594">
                  <c:v>1</c:v>
                </c:pt>
                <c:pt idx="595">
                  <c:v>1</c:v>
                </c:pt>
                <c:pt idx="596">
                  <c:v>2</c:v>
                </c:pt>
                <c:pt idx="597">
                  <c:v>2</c:v>
                </c:pt>
                <c:pt idx="598">
                  <c:v>2</c:v>
                </c:pt>
              </c:numCache>
            </c:numRef>
          </c:val>
          <c:extLst>
            <c:ext xmlns:c16="http://schemas.microsoft.com/office/drawing/2014/chart" uri="{C3380CC4-5D6E-409C-BE32-E72D297353CC}">
              <c16:uniqueId val="{00000000-65F7-48EF-84F9-95FB76AE7C98}"/>
            </c:ext>
          </c:extLst>
        </c:ser>
        <c:ser>
          <c:idx val="1"/>
          <c:order val="1"/>
          <c:tx>
            <c:strRef>
              <c:f>Analysis!$AB$6</c:f>
              <c:strCache>
                <c:ptCount val="1"/>
                <c:pt idx="0">
                  <c:v>Count of LocationID</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shade val="76000"/>
                      </a:schemeClr>
                    </a:solidFill>
                    <a:latin typeface="Gill Sans MT" panose="020B0502020104020203"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Analysis!$Z$7:$Z$606</c:f>
              <c:strCache>
                <c:ptCount val="599"/>
                <c:pt idx="0">
                  <c:v>6/10/2018</c:v>
                </c:pt>
                <c:pt idx="1">
                  <c:v>6/7/2018</c:v>
                </c:pt>
                <c:pt idx="2">
                  <c:v>6/6/2018</c:v>
                </c:pt>
                <c:pt idx="3">
                  <c:v>7/27/2018</c:v>
                </c:pt>
                <c:pt idx="4">
                  <c:v>8/30/2018</c:v>
                </c:pt>
                <c:pt idx="5">
                  <c:v>10/26/2018</c:v>
                </c:pt>
                <c:pt idx="6">
                  <c:v>6/9/2018</c:v>
                </c:pt>
                <c:pt idx="7">
                  <c:v>7/28/2018</c:v>
                </c:pt>
                <c:pt idx="8">
                  <c:v>8/31/2018</c:v>
                </c:pt>
                <c:pt idx="9">
                  <c:v>10/27/2018</c:v>
                </c:pt>
                <c:pt idx="10">
                  <c:v>6/5/2018</c:v>
                </c:pt>
                <c:pt idx="11">
                  <c:v>7/11/2018</c:v>
                </c:pt>
                <c:pt idx="12">
                  <c:v>5/13/2018</c:v>
                </c:pt>
                <c:pt idx="13">
                  <c:v>9/14/2018</c:v>
                </c:pt>
                <c:pt idx="14">
                  <c:v>8/17/2018</c:v>
                </c:pt>
                <c:pt idx="15">
                  <c:v>8/16/2018</c:v>
                </c:pt>
                <c:pt idx="16">
                  <c:v>5/12/2018</c:v>
                </c:pt>
                <c:pt idx="17">
                  <c:v>7/16/2018</c:v>
                </c:pt>
                <c:pt idx="18">
                  <c:v>5/14/2018</c:v>
                </c:pt>
                <c:pt idx="19">
                  <c:v>7/15/2018</c:v>
                </c:pt>
                <c:pt idx="20">
                  <c:v>8/19/2018</c:v>
                </c:pt>
                <c:pt idx="21">
                  <c:v>1/21/2019</c:v>
                </c:pt>
                <c:pt idx="22">
                  <c:v>5/22/2018</c:v>
                </c:pt>
                <c:pt idx="23">
                  <c:v>5/27/2018</c:v>
                </c:pt>
                <c:pt idx="24">
                  <c:v>9/26/2018</c:v>
                </c:pt>
                <c:pt idx="25">
                  <c:v>5/23/2018</c:v>
                </c:pt>
                <c:pt idx="26">
                  <c:v>7/29/2018</c:v>
                </c:pt>
                <c:pt idx="27">
                  <c:v>5/24/2018</c:v>
                </c:pt>
                <c:pt idx="28">
                  <c:v>5/20/2018</c:v>
                </c:pt>
                <c:pt idx="29">
                  <c:v>5/21/2018</c:v>
                </c:pt>
                <c:pt idx="30">
                  <c:v>8/28/2018</c:v>
                </c:pt>
                <c:pt idx="31">
                  <c:v>7/10/2018</c:v>
                </c:pt>
                <c:pt idx="32">
                  <c:v>7/12/2018</c:v>
                </c:pt>
                <c:pt idx="33">
                  <c:v>5/31/2018</c:v>
                </c:pt>
                <c:pt idx="34">
                  <c:v>7/22/2018</c:v>
                </c:pt>
                <c:pt idx="35">
                  <c:v>7/30/2018</c:v>
                </c:pt>
                <c:pt idx="36">
                  <c:v>3/25/2019</c:v>
                </c:pt>
                <c:pt idx="37">
                  <c:v>9/29/2018</c:v>
                </c:pt>
                <c:pt idx="38">
                  <c:v>12/9/2018</c:v>
                </c:pt>
                <c:pt idx="39">
                  <c:v>10/29/2018</c:v>
                </c:pt>
                <c:pt idx="40">
                  <c:v>2/4/2019</c:v>
                </c:pt>
                <c:pt idx="41">
                  <c:v>5/11/2018</c:v>
                </c:pt>
                <c:pt idx="42">
                  <c:v>5/19/2018</c:v>
                </c:pt>
                <c:pt idx="43">
                  <c:v>5/26/2018</c:v>
                </c:pt>
                <c:pt idx="44">
                  <c:v>8/29/2018</c:v>
                </c:pt>
                <c:pt idx="45">
                  <c:v>12/10/2018</c:v>
                </c:pt>
                <c:pt idx="46">
                  <c:v>1/26/2019</c:v>
                </c:pt>
                <c:pt idx="47">
                  <c:v>5/18/2018</c:v>
                </c:pt>
                <c:pt idx="48">
                  <c:v>5/28/2018</c:v>
                </c:pt>
                <c:pt idx="49">
                  <c:v>3/18/2019</c:v>
                </c:pt>
                <c:pt idx="50">
                  <c:v>6/2/2018</c:v>
                </c:pt>
                <c:pt idx="51">
                  <c:v>4/2/2019</c:v>
                </c:pt>
                <c:pt idx="52">
                  <c:v>10/30/2018</c:v>
                </c:pt>
                <c:pt idx="53">
                  <c:v>12/8/2018</c:v>
                </c:pt>
                <c:pt idx="54">
                  <c:v>10/14/2018</c:v>
                </c:pt>
                <c:pt idx="55">
                  <c:v>4/11/2019</c:v>
                </c:pt>
                <c:pt idx="56">
                  <c:v>7/14/2018</c:v>
                </c:pt>
                <c:pt idx="57">
                  <c:v>8/13/2018</c:v>
                </c:pt>
                <c:pt idx="58">
                  <c:v>9/15/2018</c:v>
                </c:pt>
                <c:pt idx="59">
                  <c:v>2/3/2019</c:v>
                </c:pt>
                <c:pt idx="60">
                  <c:v>2/1/2019</c:v>
                </c:pt>
                <c:pt idx="61">
                  <c:v>4/3/2019</c:v>
                </c:pt>
                <c:pt idx="62">
                  <c:v>5/10/2018</c:v>
                </c:pt>
                <c:pt idx="63">
                  <c:v>3/30/2019</c:v>
                </c:pt>
                <c:pt idx="64">
                  <c:v>8/14/2018</c:v>
                </c:pt>
                <c:pt idx="65">
                  <c:v>7/13/2018</c:v>
                </c:pt>
                <c:pt idx="66">
                  <c:v>9/28/2018</c:v>
                </c:pt>
                <c:pt idx="67">
                  <c:v>12/11/2018</c:v>
                </c:pt>
                <c:pt idx="68">
                  <c:v>3/27/2019</c:v>
                </c:pt>
                <c:pt idx="69">
                  <c:v>7/26/2018</c:v>
                </c:pt>
                <c:pt idx="70">
                  <c:v>7/21/2018</c:v>
                </c:pt>
                <c:pt idx="71">
                  <c:v>7/25/2018</c:v>
                </c:pt>
                <c:pt idx="72">
                  <c:v>6/3/2018</c:v>
                </c:pt>
                <c:pt idx="73">
                  <c:v>6/1/2018</c:v>
                </c:pt>
                <c:pt idx="74">
                  <c:v>5/17/2018</c:v>
                </c:pt>
                <c:pt idx="75">
                  <c:v>5/9/2019</c:v>
                </c:pt>
                <c:pt idx="76">
                  <c:v>5/8/2019</c:v>
                </c:pt>
                <c:pt idx="77">
                  <c:v>5/19/2019</c:v>
                </c:pt>
                <c:pt idx="78">
                  <c:v>5/21/2019</c:v>
                </c:pt>
                <c:pt idx="79">
                  <c:v>6/12/2019</c:v>
                </c:pt>
                <c:pt idx="80">
                  <c:v>5/22/2019</c:v>
                </c:pt>
                <c:pt idx="81">
                  <c:v>5/15/2019</c:v>
                </c:pt>
                <c:pt idx="82">
                  <c:v>5/20/2019</c:v>
                </c:pt>
                <c:pt idx="83">
                  <c:v>6/11/2019</c:v>
                </c:pt>
                <c:pt idx="84">
                  <c:v>6/9/2019</c:v>
                </c:pt>
                <c:pt idx="85">
                  <c:v>5/27/2019</c:v>
                </c:pt>
                <c:pt idx="86">
                  <c:v>5/14/2019</c:v>
                </c:pt>
                <c:pt idx="87">
                  <c:v>5/26/2019</c:v>
                </c:pt>
                <c:pt idx="88">
                  <c:v>5/30/2019</c:v>
                </c:pt>
                <c:pt idx="89">
                  <c:v>6/19/2019</c:v>
                </c:pt>
                <c:pt idx="90">
                  <c:v>5/25/2019</c:v>
                </c:pt>
                <c:pt idx="91">
                  <c:v>6/10/2019</c:v>
                </c:pt>
                <c:pt idx="92">
                  <c:v>6/4/2019</c:v>
                </c:pt>
                <c:pt idx="93">
                  <c:v>5/6/2019</c:v>
                </c:pt>
                <c:pt idx="94">
                  <c:v>5/12/2019</c:v>
                </c:pt>
                <c:pt idx="95">
                  <c:v>6/16/2019</c:v>
                </c:pt>
                <c:pt idx="96">
                  <c:v>5/7/2019</c:v>
                </c:pt>
                <c:pt idx="97">
                  <c:v>5/16/2019</c:v>
                </c:pt>
                <c:pt idx="98">
                  <c:v>5/13/2019</c:v>
                </c:pt>
                <c:pt idx="99">
                  <c:v>5/23/2019</c:v>
                </c:pt>
                <c:pt idx="100">
                  <c:v>5/28/2019</c:v>
                </c:pt>
                <c:pt idx="101">
                  <c:v>6/17/2019</c:v>
                </c:pt>
                <c:pt idx="102">
                  <c:v>6/13/2019</c:v>
                </c:pt>
                <c:pt idx="103">
                  <c:v>6/2/2019</c:v>
                </c:pt>
                <c:pt idx="104">
                  <c:v>6/20/2019</c:v>
                </c:pt>
                <c:pt idx="105">
                  <c:v>6/18/2019</c:v>
                </c:pt>
                <c:pt idx="106">
                  <c:v>5/5/2019</c:v>
                </c:pt>
                <c:pt idx="107">
                  <c:v>6/26/2019</c:v>
                </c:pt>
                <c:pt idx="108">
                  <c:v>5/29/2019</c:v>
                </c:pt>
                <c:pt idx="109">
                  <c:v>6/14/2019</c:v>
                </c:pt>
                <c:pt idx="110">
                  <c:v>7/27/2020</c:v>
                </c:pt>
                <c:pt idx="111">
                  <c:v>8/25/2020</c:v>
                </c:pt>
                <c:pt idx="112">
                  <c:v>8/24/2020</c:v>
                </c:pt>
                <c:pt idx="113">
                  <c:v>7/30/2020</c:v>
                </c:pt>
                <c:pt idx="114">
                  <c:v>8/9/2020</c:v>
                </c:pt>
                <c:pt idx="115">
                  <c:v>8/22/2020</c:v>
                </c:pt>
                <c:pt idx="116">
                  <c:v>8/28/2020</c:v>
                </c:pt>
                <c:pt idx="117">
                  <c:v>8/13/2020</c:v>
                </c:pt>
                <c:pt idx="118">
                  <c:v>8/17/2020</c:v>
                </c:pt>
                <c:pt idx="119">
                  <c:v>8/26/2020</c:v>
                </c:pt>
                <c:pt idx="120">
                  <c:v>8/15/2020</c:v>
                </c:pt>
                <c:pt idx="121">
                  <c:v>7/28/2020</c:v>
                </c:pt>
                <c:pt idx="122">
                  <c:v>8/19/2020</c:v>
                </c:pt>
                <c:pt idx="123">
                  <c:v>8/27/2020</c:v>
                </c:pt>
                <c:pt idx="124">
                  <c:v>8/16/2020</c:v>
                </c:pt>
                <c:pt idx="125">
                  <c:v>7/14/2020</c:v>
                </c:pt>
                <c:pt idx="126">
                  <c:v>7/20/2020</c:v>
                </c:pt>
                <c:pt idx="127">
                  <c:v>7/24/2020</c:v>
                </c:pt>
                <c:pt idx="128">
                  <c:v>7/22/2020</c:v>
                </c:pt>
                <c:pt idx="129">
                  <c:v>7/12/2020</c:v>
                </c:pt>
                <c:pt idx="130">
                  <c:v>7/15/2020</c:v>
                </c:pt>
                <c:pt idx="131">
                  <c:v>7/21/2020</c:v>
                </c:pt>
                <c:pt idx="132">
                  <c:v>7/23/2020</c:v>
                </c:pt>
                <c:pt idx="133">
                  <c:v>8/18/2020</c:v>
                </c:pt>
                <c:pt idx="134">
                  <c:v>7/18/2020</c:v>
                </c:pt>
                <c:pt idx="135">
                  <c:v>7/26/2020</c:v>
                </c:pt>
                <c:pt idx="136">
                  <c:v>7/13/2020</c:v>
                </c:pt>
                <c:pt idx="137">
                  <c:v>7/25/2020</c:v>
                </c:pt>
                <c:pt idx="138">
                  <c:v>7/16/2020</c:v>
                </c:pt>
                <c:pt idx="139">
                  <c:v>8/21/2020</c:v>
                </c:pt>
                <c:pt idx="140">
                  <c:v>8/11/2020</c:v>
                </c:pt>
                <c:pt idx="141">
                  <c:v>7/19/2020</c:v>
                </c:pt>
                <c:pt idx="142">
                  <c:v>8/8/2020</c:v>
                </c:pt>
                <c:pt idx="143">
                  <c:v>7/11/2020</c:v>
                </c:pt>
                <c:pt idx="144">
                  <c:v>8/12/2020</c:v>
                </c:pt>
                <c:pt idx="145">
                  <c:v>8/3/2020</c:v>
                </c:pt>
                <c:pt idx="146">
                  <c:v>8/14/2020</c:v>
                </c:pt>
                <c:pt idx="147">
                  <c:v>8/4/2020</c:v>
                </c:pt>
                <c:pt idx="148">
                  <c:v>7/10/2020</c:v>
                </c:pt>
                <c:pt idx="149">
                  <c:v>8/5/2020</c:v>
                </c:pt>
                <c:pt idx="150">
                  <c:v>7/29/2020</c:v>
                </c:pt>
                <c:pt idx="151">
                  <c:v>8/7/2020</c:v>
                </c:pt>
                <c:pt idx="152">
                  <c:v>8/23/2020</c:v>
                </c:pt>
                <c:pt idx="153">
                  <c:v>8/6/2020</c:v>
                </c:pt>
                <c:pt idx="154">
                  <c:v>8/10/2020</c:v>
                </c:pt>
                <c:pt idx="155">
                  <c:v>7/9/2020</c:v>
                </c:pt>
                <c:pt idx="156">
                  <c:v>9/21/2020</c:v>
                </c:pt>
                <c:pt idx="157">
                  <c:v>9/22/2020</c:v>
                </c:pt>
                <c:pt idx="158">
                  <c:v>9/23/2020</c:v>
                </c:pt>
                <c:pt idx="159">
                  <c:v>9/24/2020</c:v>
                </c:pt>
                <c:pt idx="160">
                  <c:v>9/25/2020</c:v>
                </c:pt>
                <c:pt idx="161">
                  <c:v>9/27/2020</c:v>
                </c:pt>
                <c:pt idx="162">
                  <c:v>9/28/2020</c:v>
                </c:pt>
                <c:pt idx="163">
                  <c:v>9/29/2020</c:v>
                </c:pt>
                <c:pt idx="164">
                  <c:v>9/30/2020</c:v>
                </c:pt>
                <c:pt idx="165">
                  <c:v>10/3/2020</c:v>
                </c:pt>
                <c:pt idx="166">
                  <c:v>10/4/2020</c:v>
                </c:pt>
                <c:pt idx="167">
                  <c:v>10/5/2020</c:v>
                </c:pt>
                <c:pt idx="168">
                  <c:v>10/6/2020</c:v>
                </c:pt>
                <c:pt idx="169">
                  <c:v>10/7/2020</c:v>
                </c:pt>
                <c:pt idx="170">
                  <c:v>10/8/2020</c:v>
                </c:pt>
                <c:pt idx="171">
                  <c:v>10/9/2020</c:v>
                </c:pt>
                <c:pt idx="172">
                  <c:v>10/10/2020</c:v>
                </c:pt>
                <c:pt idx="173">
                  <c:v>10/11/2020</c:v>
                </c:pt>
                <c:pt idx="174">
                  <c:v>10/12/2020</c:v>
                </c:pt>
                <c:pt idx="175">
                  <c:v>10/13/2020</c:v>
                </c:pt>
                <c:pt idx="176">
                  <c:v>10/14/2020</c:v>
                </c:pt>
                <c:pt idx="177">
                  <c:v>10/15/2020</c:v>
                </c:pt>
                <c:pt idx="178">
                  <c:v>10/17/2020</c:v>
                </c:pt>
                <c:pt idx="179">
                  <c:v>10/19/2020</c:v>
                </c:pt>
                <c:pt idx="180">
                  <c:v>10/20/2020</c:v>
                </c:pt>
                <c:pt idx="181">
                  <c:v>10/21/2020</c:v>
                </c:pt>
                <c:pt idx="182">
                  <c:v>10/22/2020</c:v>
                </c:pt>
                <c:pt idx="183">
                  <c:v>10/23/2020</c:v>
                </c:pt>
                <c:pt idx="184">
                  <c:v>10/25/2020</c:v>
                </c:pt>
                <c:pt idx="185">
                  <c:v>10/26/2020</c:v>
                </c:pt>
                <c:pt idx="186">
                  <c:v>10/27/2020</c:v>
                </c:pt>
                <c:pt idx="187">
                  <c:v>10/28/2020</c:v>
                </c:pt>
                <c:pt idx="188">
                  <c:v>9/26/2020</c:v>
                </c:pt>
                <c:pt idx="189">
                  <c:v>10/24/2020</c:v>
                </c:pt>
                <c:pt idx="190">
                  <c:v>10/29/2020</c:v>
                </c:pt>
                <c:pt idx="191">
                  <c:v>10/30/2020</c:v>
                </c:pt>
                <c:pt idx="192">
                  <c:v>10/31/2020</c:v>
                </c:pt>
                <c:pt idx="193">
                  <c:v>11/1/2020</c:v>
                </c:pt>
                <c:pt idx="194">
                  <c:v>11/2/2020</c:v>
                </c:pt>
                <c:pt idx="195">
                  <c:v>11/3/2020</c:v>
                </c:pt>
                <c:pt idx="196">
                  <c:v>11/4/2020</c:v>
                </c:pt>
                <c:pt idx="197">
                  <c:v>11/5/2020</c:v>
                </c:pt>
                <c:pt idx="198">
                  <c:v>11/6/2020</c:v>
                </c:pt>
                <c:pt idx="199">
                  <c:v>11/7/2020</c:v>
                </c:pt>
                <c:pt idx="200">
                  <c:v>11/8/2020</c:v>
                </c:pt>
                <c:pt idx="201">
                  <c:v>11/9/2020</c:v>
                </c:pt>
                <c:pt idx="202">
                  <c:v>11/10/2020</c:v>
                </c:pt>
                <c:pt idx="203">
                  <c:v>11/11/2020</c:v>
                </c:pt>
                <c:pt idx="204">
                  <c:v>11/12/2020</c:v>
                </c:pt>
                <c:pt idx="205">
                  <c:v>11/13/2020</c:v>
                </c:pt>
                <c:pt idx="206">
                  <c:v>11/14/2020</c:v>
                </c:pt>
                <c:pt idx="207">
                  <c:v>11/15/2020</c:v>
                </c:pt>
                <c:pt idx="208">
                  <c:v>11/16/2020</c:v>
                </c:pt>
                <c:pt idx="209">
                  <c:v>11/17/2020</c:v>
                </c:pt>
                <c:pt idx="210">
                  <c:v>11/18/2020</c:v>
                </c:pt>
                <c:pt idx="211">
                  <c:v>11/19/2020</c:v>
                </c:pt>
                <c:pt idx="212">
                  <c:v>11/20/2020</c:v>
                </c:pt>
                <c:pt idx="213">
                  <c:v>11/21/2020</c:v>
                </c:pt>
                <c:pt idx="214">
                  <c:v>11/22/2020</c:v>
                </c:pt>
                <c:pt idx="215">
                  <c:v>11/23/2020</c:v>
                </c:pt>
                <c:pt idx="216">
                  <c:v>11/24/2020</c:v>
                </c:pt>
                <c:pt idx="217">
                  <c:v>11/25/2020</c:v>
                </c:pt>
                <c:pt idx="218">
                  <c:v>11/26/2020</c:v>
                </c:pt>
                <c:pt idx="219">
                  <c:v>11/27/2020</c:v>
                </c:pt>
                <c:pt idx="220">
                  <c:v>11/28/2020</c:v>
                </c:pt>
                <c:pt idx="221">
                  <c:v>11/29/2020</c:v>
                </c:pt>
                <c:pt idx="222">
                  <c:v>11/30/2020</c:v>
                </c:pt>
                <c:pt idx="223">
                  <c:v>12/1/2020</c:v>
                </c:pt>
                <c:pt idx="224">
                  <c:v>12/2/2020</c:v>
                </c:pt>
                <c:pt idx="225">
                  <c:v>12/3/2020</c:v>
                </c:pt>
                <c:pt idx="226">
                  <c:v>12/4/2020</c:v>
                </c:pt>
                <c:pt idx="227">
                  <c:v>12/5/2020</c:v>
                </c:pt>
                <c:pt idx="228">
                  <c:v>12/6/2020</c:v>
                </c:pt>
                <c:pt idx="229">
                  <c:v>12/7/2020</c:v>
                </c:pt>
                <c:pt idx="230">
                  <c:v>12/8/2020</c:v>
                </c:pt>
                <c:pt idx="231">
                  <c:v>12/9/2020</c:v>
                </c:pt>
                <c:pt idx="232">
                  <c:v>12/10/2020</c:v>
                </c:pt>
                <c:pt idx="233">
                  <c:v>12/11/2020</c:v>
                </c:pt>
                <c:pt idx="234">
                  <c:v>12/12/2020</c:v>
                </c:pt>
                <c:pt idx="235">
                  <c:v>12/13/2020</c:v>
                </c:pt>
                <c:pt idx="236">
                  <c:v>12/14/2020</c:v>
                </c:pt>
                <c:pt idx="237">
                  <c:v>12/15/2020</c:v>
                </c:pt>
                <c:pt idx="238">
                  <c:v>12/16/2020</c:v>
                </c:pt>
                <c:pt idx="239">
                  <c:v>12/17/2020</c:v>
                </c:pt>
                <c:pt idx="240">
                  <c:v>12/18/2020</c:v>
                </c:pt>
                <c:pt idx="241">
                  <c:v>12/19/2020</c:v>
                </c:pt>
                <c:pt idx="242">
                  <c:v>12/20/2020</c:v>
                </c:pt>
                <c:pt idx="243">
                  <c:v>12/21/2020</c:v>
                </c:pt>
                <c:pt idx="244">
                  <c:v>12/22/2020</c:v>
                </c:pt>
                <c:pt idx="245">
                  <c:v>12/23/2020</c:v>
                </c:pt>
                <c:pt idx="246">
                  <c:v>12/24/2020</c:v>
                </c:pt>
                <c:pt idx="247">
                  <c:v>12/25/2020</c:v>
                </c:pt>
                <c:pt idx="248">
                  <c:v>12/26/2020</c:v>
                </c:pt>
                <c:pt idx="249">
                  <c:v>12/27/2020</c:v>
                </c:pt>
                <c:pt idx="250">
                  <c:v>12/28/2020</c:v>
                </c:pt>
                <c:pt idx="251">
                  <c:v>12/29/2020</c:v>
                </c:pt>
                <c:pt idx="252">
                  <c:v>12/30/2020</c:v>
                </c:pt>
                <c:pt idx="253">
                  <c:v>12/31/2020</c:v>
                </c:pt>
                <c:pt idx="254">
                  <c:v>1/1/2021</c:v>
                </c:pt>
                <c:pt idx="255">
                  <c:v>1/2/2021</c:v>
                </c:pt>
                <c:pt idx="256">
                  <c:v>1/3/2021</c:v>
                </c:pt>
                <c:pt idx="257">
                  <c:v>1/4/2021</c:v>
                </c:pt>
                <c:pt idx="258">
                  <c:v>1/5/2021</c:v>
                </c:pt>
                <c:pt idx="259">
                  <c:v>1/6/2021</c:v>
                </c:pt>
                <c:pt idx="260">
                  <c:v>1/7/2021</c:v>
                </c:pt>
                <c:pt idx="261">
                  <c:v>1/8/2021</c:v>
                </c:pt>
                <c:pt idx="262">
                  <c:v>1/9/2021</c:v>
                </c:pt>
                <c:pt idx="263">
                  <c:v>1/10/2021</c:v>
                </c:pt>
                <c:pt idx="264">
                  <c:v>1/11/2021</c:v>
                </c:pt>
                <c:pt idx="265">
                  <c:v>1/12/2021</c:v>
                </c:pt>
                <c:pt idx="266">
                  <c:v>1/13/2021</c:v>
                </c:pt>
                <c:pt idx="267">
                  <c:v>1/14/2021</c:v>
                </c:pt>
                <c:pt idx="268">
                  <c:v>1/15/2021</c:v>
                </c:pt>
                <c:pt idx="269">
                  <c:v>1/16/2021</c:v>
                </c:pt>
                <c:pt idx="270">
                  <c:v>1/17/2021</c:v>
                </c:pt>
                <c:pt idx="271">
                  <c:v>1/18/2021</c:v>
                </c:pt>
                <c:pt idx="272">
                  <c:v>1/19/2021</c:v>
                </c:pt>
                <c:pt idx="273">
                  <c:v>1/20/2021</c:v>
                </c:pt>
                <c:pt idx="274">
                  <c:v>1/21/2021</c:v>
                </c:pt>
                <c:pt idx="275">
                  <c:v>1/22/2021</c:v>
                </c:pt>
                <c:pt idx="276">
                  <c:v>1/23/2021</c:v>
                </c:pt>
                <c:pt idx="277">
                  <c:v>1/24/2021</c:v>
                </c:pt>
                <c:pt idx="278">
                  <c:v>1/25/2021</c:v>
                </c:pt>
                <c:pt idx="279">
                  <c:v>1/26/2021</c:v>
                </c:pt>
                <c:pt idx="280">
                  <c:v>1/27/2021</c:v>
                </c:pt>
                <c:pt idx="281">
                  <c:v>1/28/2021</c:v>
                </c:pt>
                <c:pt idx="282">
                  <c:v>1/29/2021</c:v>
                </c:pt>
                <c:pt idx="283">
                  <c:v>1/30/2021</c:v>
                </c:pt>
                <c:pt idx="284">
                  <c:v>1/31/2021</c:v>
                </c:pt>
                <c:pt idx="285">
                  <c:v>2/1/2021</c:v>
                </c:pt>
                <c:pt idx="286">
                  <c:v>2/2/2021</c:v>
                </c:pt>
                <c:pt idx="287">
                  <c:v>2/3/2021</c:v>
                </c:pt>
                <c:pt idx="288">
                  <c:v>2/4/2021</c:v>
                </c:pt>
                <c:pt idx="289">
                  <c:v>2/5/2021</c:v>
                </c:pt>
                <c:pt idx="290">
                  <c:v>2/6/2021</c:v>
                </c:pt>
                <c:pt idx="291">
                  <c:v>2/7/2021</c:v>
                </c:pt>
                <c:pt idx="292">
                  <c:v>2/8/2021</c:v>
                </c:pt>
                <c:pt idx="293">
                  <c:v>2/9/2021</c:v>
                </c:pt>
                <c:pt idx="294">
                  <c:v>2/10/2021</c:v>
                </c:pt>
                <c:pt idx="295">
                  <c:v>2/11/2021</c:v>
                </c:pt>
                <c:pt idx="296">
                  <c:v>2/12/2021</c:v>
                </c:pt>
                <c:pt idx="297">
                  <c:v>2/13/2021</c:v>
                </c:pt>
                <c:pt idx="298">
                  <c:v>2/14/2021</c:v>
                </c:pt>
                <c:pt idx="299">
                  <c:v>2/15/2021</c:v>
                </c:pt>
                <c:pt idx="300">
                  <c:v>2/16/2021</c:v>
                </c:pt>
                <c:pt idx="301">
                  <c:v>2/17/2021</c:v>
                </c:pt>
                <c:pt idx="302">
                  <c:v>2/18/2021</c:v>
                </c:pt>
                <c:pt idx="303">
                  <c:v>2/19/2021</c:v>
                </c:pt>
                <c:pt idx="304">
                  <c:v>2/20/2021</c:v>
                </c:pt>
                <c:pt idx="305">
                  <c:v>2/21/2021</c:v>
                </c:pt>
                <c:pt idx="306">
                  <c:v>2/22/2021</c:v>
                </c:pt>
                <c:pt idx="307">
                  <c:v>2/23/2021</c:v>
                </c:pt>
                <c:pt idx="308">
                  <c:v>2/24/2021</c:v>
                </c:pt>
                <c:pt idx="309">
                  <c:v>2/25/2021</c:v>
                </c:pt>
                <c:pt idx="310">
                  <c:v>2/26/2021</c:v>
                </c:pt>
                <c:pt idx="311">
                  <c:v>2/27/2021</c:v>
                </c:pt>
                <c:pt idx="312">
                  <c:v>2/28/2021</c:v>
                </c:pt>
                <c:pt idx="313">
                  <c:v>3/1/2021</c:v>
                </c:pt>
                <c:pt idx="314">
                  <c:v>3/2/2021</c:v>
                </c:pt>
                <c:pt idx="315">
                  <c:v>3/3/2021</c:v>
                </c:pt>
                <c:pt idx="316">
                  <c:v>3/4/2021</c:v>
                </c:pt>
                <c:pt idx="317">
                  <c:v>3/5/2021</c:v>
                </c:pt>
                <c:pt idx="318">
                  <c:v>3/6/2021</c:v>
                </c:pt>
                <c:pt idx="319">
                  <c:v>3/7/2021</c:v>
                </c:pt>
                <c:pt idx="320">
                  <c:v>3/8/2021</c:v>
                </c:pt>
                <c:pt idx="321">
                  <c:v>3/9/2021</c:v>
                </c:pt>
                <c:pt idx="322">
                  <c:v>3/10/2021</c:v>
                </c:pt>
                <c:pt idx="323">
                  <c:v>3/11/2021</c:v>
                </c:pt>
                <c:pt idx="324">
                  <c:v>3/12/2021</c:v>
                </c:pt>
                <c:pt idx="325">
                  <c:v>3/13/2021</c:v>
                </c:pt>
                <c:pt idx="326">
                  <c:v>3/14/2021</c:v>
                </c:pt>
                <c:pt idx="327">
                  <c:v>3/15/2021</c:v>
                </c:pt>
                <c:pt idx="328">
                  <c:v>3/16/2021</c:v>
                </c:pt>
                <c:pt idx="329">
                  <c:v>3/17/2021</c:v>
                </c:pt>
                <c:pt idx="330">
                  <c:v>3/18/2021</c:v>
                </c:pt>
                <c:pt idx="331">
                  <c:v>3/19/2021</c:v>
                </c:pt>
                <c:pt idx="332">
                  <c:v>3/20/2021</c:v>
                </c:pt>
                <c:pt idx="333">
                  <c:v>3/21/2021</c:v>
                </c:pt>
                <c:pt idx="334">
                  <c:v>3/22/2021</c:v>
                </c:pt>
                <c:pt idx="335">
                  <c:v>3/23/2021</c:v>
                </c:pt>
                <c:pt idx="336">
                  <c:v>3/24/2021</c:v>
                </c:pt>
                <c:pt idx="337">
                  <c:v>3/25/2021</c:v>
                </c:pt>
                <c:pt idx="338">
                  <c:v>3/26/2021</c:v>
                </c:pt>
                <c:pt idx="339">
                  <c:v>3/27/2021</c:v>
                </c:pt>
                <c:pt idx="340">
                  <c:v>3/28/2021</c:v>
                </c:pt>
                <c:pt idx="341">
                  <c:v>3/29/2021</c:v>
                </c:pt>
                <c:pt idx="342">
                  <c:v>3/30/2021</c:v>
                </c:pt>
                <c:pt idx="343">
                  <c:v>3/31/2021</c:v>
                </c:pt>
                <c:pt idx="344">
                  <c:v>4/1/2021</c:v>
                </c:pt>
                <c:pt idx="345">
                  <c:v>4/2/2021</c:v>
                </c:pt>
                <c:pt idx="346">
                  <c:v>4/3/2021</c:v>
                </c:pt>
                <c:pt idx="347">
                  <c:v>4/4/2021</c:v>
                </c:pt>
                <c:pt idx="348">
                  <c:v>4/10/2021</c:v>
                </c:pt>
                <c:pt idx="349">
                  <c:v>4/21/2021</c:v>
                </c:pt>
                <c:pt idx="350">
                  <c:v>4/17/2021</c:v>
                </c:pt>
                <c:pt idx="351">
                  <c:v>4/12/2021</c:v>
                </c:pt>
                <c:pt idx="352">
                  <c:v>4/14/2021</c:v>
                </c:pt>
                <c:pt idx="353">
                  <c:v>4/9/2021</c:v>
                </c:pt>
                <c:pt idx="354">
                  <c:v>4/6/2021</c:v>
                </c:pt>
                <c:pt idx="355">
                  <c:v>4/8/2021</c:v>
                </c:pt>
                <c:pt idx="356">
                  <c:v>4/19/2021</c:v>
                </c:pt>
                <c:pt idx="357">
                  <c:v>4/5/2021</c:v>
                </c:pt>
                <c:pt idx="358">
                  <c:v>4/25/2021</c:v>
                </c:pt>
                <c:pt idx="359">
                  <c:v>4/7/2021</c:v>
                </c:pt>
                <c:pt idx="360">
                  <c:v>4/18/2021</c:v>
                </c:pt>
                <c:pt idx="361">
                  <c:v>6/12/2021</c:v>
                </c:pt>
                <c:pt idx="362">
                  <c:v>7/15/2021</c:v>
                </c:pt>
                <c:pt idx="363">
                  <c:v>6/17/2021</c:v>
                </c:pt>
                <c:pt idx="364">
                  <c:v>7/10/2021</c:v>
                </c:pt>
                <c:pt idx="365">
                  <c:v>7/3/2021</c:v>
                </c:pt>
                <c:pt idx="366">
                  <c:v>7/12/2021</c:v>
                </c:pt>
                <c:pt idx="367">
                  <c:v>6/19/2021</c:v>
                </c:pt>
                <c:pt idx="368">
                  <c:v>6/20/2021</c:v>
                </c:pt>
                <c:pt idx="369">
                  <c:v>6/7/2021</c:v>
                </c:pt>
                <c:pt idx="370">
                  <c:v>6/16/2021</c:v>
                </c:pt>
                <c:pt idx="371">
                  <c:v>7/28/2021</c:v>
                </c:pt>
                <c:pt idx="372">
                  <c:v>6/29/2021</c:v>
                </c:pt>
                <c:pt idx="373">
                  <c:v>7/7/2021</c:v>
                </c:pt>
                <c:pt idx="374">
                  <c:v>7/4/2021</c:v>
                </c:pt>
                <c:pt idx="375">
                  <c:v>6/14/2021</c:v>
                </c:pt>
                <c:pt idx="376">
                  <c:v>7/5/2021</c:v>
                </c:pt>
                <c:pt idx="377">
                  <c:v>6/5/2021</c:v>
                </c:pt>
                <c:pt idx="378">
                  <c:v>6/26/2021</c:v>
                </c:pt>
                <c:pt idx="379">
                  <c:v>7/9/2021</c:v>
                </c:pt>
                <c:pt idx="380">
                  <c:v>5/28/2021</c:v>
                </c:pt>
                <c:pt idx="381">
                  <c:v>7/2/2021</c:v>
                </c:pt>
                <c:pt idx="382">
                  <c:v>6/2/2021</c:v>
                </c:pt>
                <c:pt idx="383">
                  <c:v>6/25/2021</c:v>
                </c:pt>
                <c:pt idx="384">
                  <c:v>7/27/2021</c:v>
                </c:pt>
                <c:pt idx="385">
                  <c:v>6/22/2021</c:v>
                </c:pt>
                <c:pt idx="386">
                  <c:v>6/21/2021</c:v>
                </c:pt>
                <c:pt idx="387">
                  <c:v>6/28/2021</c:v>
                </c:pt>
                <c:pt idx="388">
                  <c:v>5/19/2021</c:v>
                </c:pt>
                <c:pt idx="389">
                  <c:v>6/9/2021</c:v>
                </c:pt>
                <c:pt idx="390">
                  <c:v>9/3/2021</c:v>
                </c:pt>
                <c:pt idx="391">
                  <c:v>9/7/2021</c:v>
                </c:pt>
                <c:pt idx="392">
                  <c:v>9/25/2021</c:v>
                </c:pt>
                <c:pt idx="393">
                  <c:v>9/27/2021</c:v>
                </c:pt>
                <c:pt idx="394">
                  <c:v>8/28/2021</c:v>
                </c:pt>
                <c:pt idx="395">
                  <c:v>9/28/2021</c:v>
                </c:pt>
                <c:pt idx="396">
                  <c:v>9/11/2021</c:v>
                </c:pt>
                <c:pt idx="397">
                  <c:v>9/18/2021</c:v>
                </c:pt>
                <c:pt idx="398">
                  <c:v>9/9/2021</c:v>
                </c:pt>
                <c:pt idx="399">
                  <c:v>8/30/2021</c:v>
                </c:pt>
                <c:pt idx="400">
                  <c:v>9/22/2021</c:v>
                </c:pt>
                <c:pt idx="401">
                  <c:v>9/2/2021</c:v>
                </c:pt>
                <c:pt idx="402">
                  <c:v>9/4/2021</c:v>
                </c:pt>
                <c:pt idx="403">
                  <c:v>9/20/2021</c:v>
                </c:pt>
                <c:pt idx="404">
                  <c:v>9/15/2021</c:v>
                </c:pt>
                <c:pt idx="405">
                  <c:v>9/12/2021</c:v>
                </c:pt>
                <c:pt idx="406">
                  <c:v>9/6/2021</c:v>
                </c:pt>
                <c:pt idx="407">
                  <c:v>8/31/2021</c:v>
                </c:pt>
                <c:pt idx="408">
                  <c:v>8/26/2021</c:v>
                </c:pt>
                <c:pt idx="409">
                  <c:v>9/16/2021</c:v>
                </c:pt>
                <c:pt idx="410">
                  <c:v>8/29/2021</c:v>
                </c:pt>
                <c:pt idx="411">
                  <c:v>8/27/2021</c:v>
                </c:pt>
                <c:pt idx="412">
                  <c:v>9/19/2021</c:v>
                </c:pt>
                <c:pt idx="413">
                  <c:v>9/14/2021</c:v>
                </c:pt>
                <c:pt idx="414">
                  <c:v>12/23/2021</c:v>
                </c:pt>
                <c:pt idx="415">
                  <c:v>12/27/2021</c:v>
                </c:pt>
                <c:pt idx="416">
                  <c:v>12/26/2021</c:v>
                </c:pt>
                <c:pt idx="417">
                  <c:v>11/11/2021</c:v>
                </c:pt>
                <c:pt idx="418">
                  <c:v>11/15/2021</c:v>
                </c:pt>
                <c:pt idx="419">
                  <c:v>12/24/2021</c:v>
                </c:pt>
                <c:pt idx="420">
                  <c:v>12/25/2021</c:v>
                </c:pt>
                <c:pt idx="421">
                  <c:v>11/9/2021</c:v>
                </c:pt>
                <c:pt idx="422">
                  <c:v>3/7/2022</c:v>
                </c:pt>
                <c:pt idx="423">
                  <c:v>3/21/2022</c:v>
                </c:pt>
                <c:pt idx="424">
                  <c:v>3/20/2022</c:v>
                </c:pt>
                <c:pt idx="425">
                  <c:v>2/5/2022</c:v>
                </c:pt>
                <c:pt idx="426">
                  <c:v>3/23/2022</c:v>
                </c:pt>
                <c:pt idx="427">
                  <c:v>2/23/2022</c:v>
                </c:pt>
                <c:pt idx="428">
                  <c:v>3/24/2022</c:v>
                </c:pt>
                <c:pt idx="429">
                  <c:v>3/25/2022</c:v>
                </c:pt>
                <c:pt idx="430">
                  <c:v>3/14/2022</c:v>
                </c:pt>
                <c:pt idx="431">
                  <c:v>3/9/2022</c:v>
                </c:pt>
                <c:pt idx="432">
                  <c:v>3/13/2022</c:v>
                </c:pt>
                <c:pt idx="433">
                  <c:v>3/27/2022</c:v>
                </c:pt>
                <c:pt idx="434">
                  <c:v>2/13/2022</c:v>
                </c:pt>
                <c:pt idx="435">
                  <c:v>2/17/2022</c:v>
                </c:pt>
                <c:pt idx="436">
                  <c:v>3/4/2022</c:v>
                </c:pt>
                <c:pt idx="437">
                  <c:v>2/27/2022</c:v>
                </c:pt>
                <c:pt idx="438">
                  <c:v>3/8/2022</c:v>
                </c:pt>
                <c:pt idx="439">
                  <c:v>3/3/2022</c:v>
                </c:pt>
                <c:pt idx="440">
                  <c:v>5/9/2022</c:v>
                </c:pt>
                <c:pt idx="441">
                  <c:v>6/15/2022</c:v>
                </c:pt>
                <c:pt idx="442">
                  <c:v>6/21/2022</c:v>
                </c:pt>
                <c:pt idx="443">
                  <c:v>5/12/2022</c:v>
                </c:pt>
                <c:pt idx="444">
                  <c:v>6/30/2022</c:v>
                </c:pt>
                <c:pt idx="445">
                  <c:v>6/2/2022</c:v>
                </c:pt>
                <c:pt idx="446">
                  <c:v>4/28/2022</c:v>
                </c:pt>
                <c:pt idx="447">
                  <c:v>5/19/2022</c:v>
                </c:pt>
                <c:pt idx="448">
                  <c:v>5/25/2022</c:v>
                </c:pt>
                <c:pt idx="449">
                  <c:v>6/22/2022</c:v>
                </c:pt>
                <c:pt idx="450">
                  <c:v>5/26/2022</c:v>
                </c:pt>
                <c:pt idx="451">
                  <c:v>6/26/2022</c:v>
                </c:pt>
                <c:pt idx="452">
                  <c:v>6/5/2022</c:v>
                </c:pt>
                <c:pt idx="453">
                  <c:v>6/23/2022</c:v>
                </c:pt>
                <c:pt idx="454">
                  <c:v>6/12/2022</c:v>
                </c:pt>
                <c:pt idx="455">
                  <c:v>6/13/2022</c:v>
                </c:pt>
                <c:pt idx="456">
                  <c:v>5/14/2022</c:v>
                </c:pt>
                <c:pt idx="457">
                  <c:v>5/28/2022</c:v>
                </c:pt>
                <c:pt idx="458">
                  <c:v>6/3/2022</c:v>
                </c:pt>
                <c:pt idx="459">
                  <c:v>6/25/2022</c:v>
                </c:pt>
                <c:pt idx="460">
                  <c:v>6/11/2022</c:v>
                </c:pt>
                <c:pt idx="461">
                  <c:v>6/17/2022</c:v>
                </c:pt>
                <c:pt idx="462">
                  <c:v>6/20/2022</c:v>
                </c:pt>
                <c:pt idx="463">
                  <c:v>6/4/2022</c:v>
                </c:pt>
                <c:pt idx="464">
                  <c:v>5/22/2022</c:v>
                </c:pt>
                <c:pt idx="465">
                  <c:v>5/23/2022</c:v>
                </c:pt>
                <c:pt idx="466">
                  <c:v>5/16/2022</c:v>
                </c:pt>
                <c:pt idx="467">
                  <c:v>5/17/2022</c:v>
                </c:pt>
                <c:pt idx="468">
                  <c:v>5/15/2022</c:v>
                </c:pt>
                <c:pt idx="469">
                  <c:v>5/18/2022</c:v>
                </c:pt>
                <c:pt idx="470">
                  <c:v>5/30/2022</c:v>
                </c:pt>
                <c:pt idx="471">
                  <c:v>6/6/2022</c:v>
                </c:pt>
                <c:pt idx="472">
                  <c:v>5/31/2022</c:v>
                </c:pt>
                <c:pt idx="473">
                  <c:v>6/8/2022</c:v>
                </c:pt>
                <c:pt idx="474">
                  <c:v>5/24/2022</c:v>
                </c:pt>
                <c:pt idx="475">
                  <c:v>7/6/2022</c:v>
                </c:pt>
                <c:pt idx="476">
                  <c:v>6/7/2022</c:v>
                </c:pt>
                <c:pt idx="477">
                  <c:v>6/16/2022</c:v>
                </c:pt>
                <c:pt idx="478">
                  <c:v>6/9/2022</c:v>
                </c:pt>
                <c:pt idx="479">
                  <c:v>5/21/2022</c:v>
                </c:pt>
                <c:pt idx="480">
                  <c:v>5/27/2022</c:v>
                </c:pt>
                <c:pt idx="481">
                  <c:v>9/1/2022</c:v>
                </c:pt>
                <c:pt idx="482">
                  <c:v>8/27/2022</c:v>
                </c:pt>
                <c:pt idx="483">
                  <c:v>9/19/2022</c:v>
                </c:pt>
                <c:pt idx="484">
                  <c:v>9/21/2022</c:v>
                </c:pt>
                <c:pt idx="485">
                  <c:v>9/17/2022</c:v>
                </c:pt>
                <c:pt idx="486">
                  <c:v>9/10/2022</c:v>
                </c:pt>
                <c:pt idx="487">
                  <c:v>9/22/2022</c:v>
                </c:pt>
                <c:pt idx="488">
                  <c:v>9/23/2022</c:v>
                </c:pt>
                <c:pt idx="489">
                  <c:v>9/16/2022</c:v>
                </c:pt>
                <c:pt idx="490">
                  <c:v>8/16/2022</c:v>
                </c:pt>
                <c:pt idx="491">
                  <c:v>8/20/2022</c:v>
                </c:pt>
                <c:pt idx="492">
                  <c:v>9/15/2022</c:v>
                </c:pt>
                <c:pt idx="493">
                  <c:v>9/11/2022</c:v>
                </c:pt>
                <c:pt idx="494">
                  <c:v>9/24/2022</c:v>
                </c:pt>
                <c:pt idx="495">
                  <c:v>9/13/2022</c:v>
                </c:pt>
                <c:pt idx="496">
                  <c:v>10/5/2022</c:v>
                </c:pt>
                <c:pt idx="497">
                  <c:v>8/24/2022</c:v>
                </c:pt>
                <c:pt idx="498">
                  <c:v>8/31/2022</c:v>
                </c:pt>
                <c:pt idx="499">
                  <c:v>9/8/2022</c:v>
                </c:pt>
                <c:pt idx="500">
                  <c:v>9/3/2022</c:v>
                </c:pt>
                <c:pt idx="501">
                  <c:v>9/2/2022</c:v>
                </c:pt>
                <c:pt idx="502">
                  <c:v>12/11/2022</c:v>
                </c:pt>
                <c:pt idx="503">
                  <c:v>11/7/2022</c:v>
                </c:pt>
                <c:pt idx="504">
                  <c:v>12/17/2022</c:v>
                </c:pt>
                <c:pt idx="505">
                  <c:v>12/10/2022</c:v>
                </c:pt>
                <c:pt idx="506">
                  <c:v>11/17/2022</c:v>
                </c:pt>
                <c:pt idx="507">
                  <c:v>12/22/2022</c:v>
                </c:pt>
                <c:pt idx="508">
                  <c:v>12/14/2022</c:v>
                </c:pt>
                <c:pt idx="509">
                  <c:v>11/13/2022</c:v>
                </c:pt>
                <c:pt idx="510">
                  <c:v>12/5/2022</c:v>
                </c:pt>
                <c:pt idx="511">
                  <c:v>11/14/2022</c:v>
                </c:pt>
                <c:pt idx="512">
                  <c:v>11/15/2022</c:v>
                </c:pt>
                <c:pt idx="513">
                  <c:v>11/21/2022</c:v>
                </c:pt>
                <c:pt idx="514">
                  <c:v>11/29/2022</c:v>
                </c:pt>
                <c:pt idx="515">
                  <c:v>12/4/2022</c:v>
                </c:pt>
                <c:pt idx="516">
                  <c:v>12/15/2022</c:v>
                </c:pt>
                <c:pt idx="517">
                  <c:v>12/7/2022</c:v>
                </c:pt>
                <c:pt idx="518">
                  <c:v>12/9/2022</c:v>
                </c:pt>
                <c:pt idx="519">
                  <c:v>11/23/2022</c:v>
                </c:pt>
                <c:pt idx="520">
                  <c:v>11/28/2022</c:v>
                </c:pt>
                <c:pt idx="521">
                  <c:v>12/19/2022</c:v>
                </c:pt>
                <c:pt idx="522">
                  <c:v>11/25/2022</c:v>
                </c:pt>
                <c:pt idx="523">
                  <c:v>11/20/2022</c:v>
                </c:pt>
                <c:pt idx="524">
                  <c:v>2/18/2023</c:v>
                </c:pt>
                <c:pt idx="525">
                  <c:v>2/5/2023</c:v>
                </c:pt>
                <c:pt idx="526">
                  <c:v>3/13/2023</c:v>
                </c:pt>
                <c:pt idx="527">
                  <c:v>3/16/2023</c:v>
                </c:pt>
                <c:pt idx="528">
                  <c:v>3/17/2023</c:v>
                </c:pt>
                <c:pt idx="529">
                  <c:v>3/19/2023</c:v>
                </c:pt>
                <c:pt idx="530">
                  <c:v>3/18/2023</c:v>
                </c:pt>
                <c:pt idx="531">
                  <c:v>2/26/2023</c:v>
                </c:pt>
                <c:pt idx="532">
                  <c:v>2/27/2023</c:v>
                </c:pt>
                <c:pt idx="533">
                  <c:v>2/11/2023</c:v>
                </c:pt>
                <c:pt idx="534">
                  <c:v>2/7/2023</c:v>
                </c:pt>
                <c:pt idx="535">
                  <c:v>2/13/2023</c:v>
                </c:pt>
                <c:pt idx="536">
                  <c:v>2/12/2023</c:v>
                </c:pt>
                <c:pt idx="537">
                  <c:v>2/15/2023</c:v>
                </c:pt>
                <c:pt idx="538">
                  <c:v>3/1/2023</c:v>
                </c:pt>
                <c:pt idx="539">
                  <c:v>2/25/2023</c:v>
                </c:pt>
                <c:pt idx="540">
                  <c:v>3/6/2023</c:v>
                </c:pt>
                <c:pt idx="541">
                  <c:v>1/26/2023</c:v>
                </c:pt>
                <c:pt idx="542">
                  <c:v>3/5/2023</c:v>
                </c:pt>
                <c:pt idx="543">
                  <c:v>2/28/2023</c:v>
                </c:pt>
                <c:pt idx="544">
                  <c:v>7/2/2023</c:v>
                </c:pt>
                <c:pt idx="545">
                  <c:v>6/26/2023</c:v>
                </c:pt>
                <c:pt idx="546">
                  <c:v>7/8/2023</c:v>
                </c:pt>
                <c:pt idx="547">
                  <c:v>8/19/2023</c:v>
                </c:pt>
                <c:pt idx="548">
                  <c:v>8/5/2023</c:v>
                </c:pt>
                <c:pt idx="549">
                  <c:v>6/17/2023</c:v>
                </c:pt>
                <c:pt idx="550">
                  <c:v>8/20/2023</c:v>
                </c:pt>
                <c:pt idx="551">
                  <c:v>8/14/2023</c:v>
                </c:pt>
                <c:pt idx="552">
                  <c:v>8/12/2023</c:v>
                </c:pt>
                <c:pt idx="553">
                  <c:v>6/10/2023</c:v>
                </c:pt>
                <c:pt idx="554">
                  <c:v>8/16/2023</c:v>
                </c:pt>
                <c:pt idx="555">
                  <c:v>7/4/2023</c:v>
                </c:pt>
                <c:pt idx="556">
                  <c:v>8/1/2023</c:v>
                </c:pt>
                <c:pt idx="557">
                  <c:v>7/14/2023</c:v>
                </c:pt>
                <c:pt idx="558">
                  <c:v>7/20/2023</c:v>
                </c:pt>
                <c:pt idx="559">
                  <c:v>7/3/2023</c:v>
                </c:pt>
                <c:pt idx="560">
                  <c:v>6/18/2023</c:v>
                </c:pt>
                <c:pt idx="561">
                  <c:v>6/20/2023</c:v>
                </c:pt>
                <c:pt idx="562">
                  <c:v>7/11/2023</c:v>
                </c:pt>
                <c:pt idx="563">
                  <c:v>7/22/2023</c:v>
                </c:pt>
                <c:pt idx="564">
                  <c:v>7/9/2023</c:v>
                </c:pt>
                <c:pt idx="565">
                  <c:v>7/13/2023</c:v>
                </c:pt>
                <c:pt idx="566">
                  <c:v>7/5/2023</c:v>
                </c:pt>
                <c:pt idx="567">
                  <c:v>6/28/2023</c:v>
                </c:pt>
                <c:pt idx="568">
                  <c:v>7/10/2023</c:v>
                </c:pt>
                <c:pt idx="569">
                  <c:v>8/6/2023</c:v>
                </c:pt>
                <c:pt idx="570">
                  <c:v>6/11/2023</c:v>
                </c:pt>
                <c:pt idx="571">
                  <c:v>7/17/2023</c:v>
                </c:pt>
                <c:pt idx="572">
                  <c:v>6/27/2023</c:v>
                </c:pt>
                <c:pt idx="573">
                  <c:v>6/13/2023</c:v>
                </c:pt>
                <c:pt idx="574">
                  <c:v>11/20/2023</c:v>
                </c:pt>
                <c:pt idx="575">
                  <c:v>11/19/2023</c:v>
                </c:pt>
                <c:pt idx="576">
                  <c:v>12/19/2023</c:v>
                </c:pt>
                <c:pt idx="577">
                  <c:v>12/20/2023</c:v>
                </c:pt>
                <c:pt idx="578">
                  <c:v>11/15/2023</c:v>
                </c:pt>
                <c:pt idx="579">
                  <c:v>11/28/2023</c:v>
                </c:pt>
                <c:pt idx="580">
                  <c:v>11/29/2023</c:v>
                </c:pt>
                <c:pt idx="581">
                  <c:v>10/17/2023</c:v>
                </c:pt>
                <c:pt idx="582">
                  <c:v>10/15/2023</c:v>
                </c:pt>
                <c:pt idx="583">
                  <c:v>11/26/2023</c:v>
                </c:pt>
                <c:pt idx="584">
                  <c:v>12/7/2023</c:v>
                </c:pt>
                <c:pt idx="585">
                  <c:v>11/30/2023</c:v>
                </c:pt>
                <c:pt idx="586">
                  <c:v>11/25/2023</c:v>
                </c:pt>
                <c:pt idx="587">
                  <c:v>12/3/2023</c:v>
                </c:pt>
                <c:pt idx="588">
                  <c:v>11/10/2023</c:v>
                </c:pt>
                <c:pt idx="589">
                  <c:v>11/13/2023</c:v>
                </c:pt>
                <c:pt idx="590">
                  <c:v>11/14/2023</c:v>
                </c:pt>
                <c:pt idx="591">
                  <c:v>11/12/2023</c:v>
                </c:pt>
                <c:pt idx="592">
                  <c:v>11/6/2023</c:v>
                </c:pt>
                <c:pt idx="593">
                  <c:v>11/24/2023</c:v>
                </c:pt>
                <c:pt idx="594">
                  <c:v>12/15/2023</c:v>
                </c:pt>
                <c:pt idx="595">
                  <c:v>12/23/2023</c:v>
                </c:pt>
                <c:pt idx="596">
                  <c:v>12/24/2023</c:v>
                </c:pt>
                <c:pt idx="597">
                  <c:v>12/16/2023</c:v>
                </c:pt>
                <c:pt idx="598">
                  <c:v>12/21/2023</c:v>
                </c:pt>
              </c:strCache>
            </c:strRef>
          </c:cat>
          <c:val>
            <c:numRef>
              <c:f>Analysis!$AB$7:$AB$606</c:f>
              <c:numCache>
                <c:formatCode>[&gt;1000000]#","###","##0;[&gt;1000]#","##0;0</c:formatCode>
                <c:ptCount val="599"/>
                <c:pt idx="0">
                  <c:v>4</c:v>
                </c:pt>
                <c:pt idx="1">
                  <c:v>12</c:v>
                </c:pt>
                <c:pt idx="2">
                  <c:v>3</c:v>
                </c:pt>
                <c:pt idx="3">
                  <c:v>5</c:v>
                </c:pt>
                <c:pt idx="4">
                  <c:v>6</c:v>
                </c:pt>
                <c:pt idx="5">
                  <c:v>3</c:v>
                </c:pt>
                <c:pt idx="6">
                  <c:v>6</c:v>
                </c:pt>
                <c:pt idx="7">
                  <c:v>12</c:v>
                </c:pt>
                <c:pt idx="8">
                  <c:v>3</c:v>
                </c:pt>
                <c:pt idx="9">
                  <c:v>3</c:v>
                </c:pt>
                <c:pt idx="10">
                  <c:v>2</c:v>
                </c:pt>
                <c:pt idx="11">
                  <c:v>6</c:v>
                </c:pt>
                <c:pt idx="12">
                  <c:v>15</c:v>
                </c:pt>
                <c:pt idx="13">
                  <c:v>1</c:v>
                </c:pt>
                <c:pt idx="14">
                  <c:v>1</c:v>
                </c:pt>
                <c:pt idx="15">
                  <c:v>1</c:v>
                </c:pt>
                <c:pt idx="16">
                  <c:v>3</c:v>
                </c:pt>
                <c:pt idx="17">
                  <c:v>2</c:v>
                </c:pt>
                <c:pt idx="18">
                  <c:v>2</c:v>
                </c:pt>
                <c:pt idx="19">
                  <c:v>1</c:v>
                </c:pt>
                <c:pt idx="20">
                  <c:v>1</c:v>
                </c:pt>
                <c:pt idx="21">
                  <c:v>2</c:v>
                </c:pt>
                <c:pt idx="22">
                  <c:v>7</c:v>
                </c:pt>
                <c:pt idx="23">
                  <c:v>1</c:v>
                </c:pt>
                <c:pt idx="24">
                  <c:v>1</c:v>
                </c:pt>
                <c:pt idx="25">
                  <c:v>2</c:v>
                </c:pt>
                <c:pt idx="26">
                  <c:v>9</c:v>
                </c:pt>
                <c:pt idx="27">
                  <c:v>3</c:v>
                </c:pt>
                <c:pt idx="28">
                  <c:v>3</c:v>
                </c:pt>
                <c:pt idx="29">
                  <c:v>7</c:v>
                </c:pt>
                <c:pt idx="30">
                  <c:v>1</c:v>
                </c:pt>
                <c:pt idx="31">
                  <c:v>2</c:v>
                </c:pt>
                <c:pt idx="32">
                  <c:v>1</c:v>
                </c:pt>
                <c:pt idx="33">
                  <c:v>2</c:v>
                </c:pt>
                <c:pt idx="34">
                  <c:v>4</c:v>
                </c:pt>
                <c:pt idx="35">
                  <c:v>1</c:v>
                </c:pt>
                <c:pt idx="36">
                  <c:v>1</c:v>
                </c:pt>
                <c:pt idx="37">
                  <c:v>6</c:v>
                </c:pt>
                <c:pt idx="38">
                  <c:v>2</c:v>
                </c:pt>
                <c:pt idx="39">
                  <c:v>5</c:v>
                </c:pt>
                <c:pt idx="40">
                  <c:v>2</c:v>
                </c:pt>
                <c:pt idx="41">
                  <c:v>8</c:v>
                </c:pt>
                <c:pt idx="42">
                  <c:v>10</c:v>
                </c:pt>
                <c:pt idx="43">
                  <c:v>6</c:v>
                </c:pt>
                <c:pt idx="44">
                  <c:v>4</c:v>
                </c:pt>
                <c:pt idx="45">
                  <c:v>15</c:v>
                </c:pt>
                <c:pt idx="46">
                  <c:v>1</c:v>
                </c:pt>
                <c:pt idx="47">
                  <c:v>2</c:v>
                </c:pt>
                <c:pt idx="48">
                  <c:v>2</c:v>
                </c:pt>
                <c:pt idx="49">
                  <c:v>3</c:v>
                </c:pt>
                <c:pt idx="50">
                  <c:v>7</c:v>
                </c:pt>
                <c:pt idx="51">
                  <c:v>1</c:v>
                </c:pt>
                <c:pt idx="52">
                  <c:v>2</c:v>
                </c:pt>
                <c:pt idx="53">
                  <c:v>1</c:v>
                </c:pt>
                <c:pt idx="54">
                  <c:v>15</c:v>
                </c:pt>
                <c:pt idx="55">
                  <c:v>1</c:v>
                </c:pt>
                <c:pt idx="56">
                  <c:v>8</c:v>
                </c:pt>
                <c:pt idx="57">
                  <c:v>10</c:v>
                </c:pt>
                <c:pt idx="58">
                  <c:v>15</c:v>
                </c:pt>
                <c:pt idx="59">
                  <c:v>3</c:v>
                </c:pt>
                <c:pt idx="60">
                  <c:v>5</c:v>
                </c:pt>
                <c:pt idx="61">
                  <c:v>1</c:v>
                </c:pt>
                <c:pt idx="62">
                  <c:v>1</c:v>
                </c:pt>
                <c:pt idx="63">
                  <c:v>4</c:v>
                </c:pt>
                <c:pt idx="64">
                  <c:v>4</c:v>
                </c:pt>
                <c:pt idx="65">
                  <c:v>1</c:v>
                </c:pt>
                <c:pt idx="66">
                  <c:v>1</c:v>
                </c:pt>
                <c:pt idx="67">
                  <c:v>1</c:v>
                </c:pt>
                <c:pt idx="68">
                  <c:v>1</c:v>
                </c:pt>
                <c:pt idx="69">
                  <c:v>1</c:v>
                </c:pt>
                <c:pt idx="70">
                  <c:v>1</c:v>
                </c:pt>
                <c:pt idx="71">
                  <c:v>2</c:v>
                </c:pt>
                <c:pt idx="72">
                  <c:v>1</c:v>
                </c:pt>
                <c:pt idx="73">
                  <c:v>1</c:v>
                </c:pt>
                <c:pt idx="74">
                  <c:v>1</c:v>
                </c:pt>
                <c:pt idx="75">
                  <c:v>8</c:v>
                </c:pt>
                <c:pt idx="76">
                  <c:v>8</c:v>
                </c:pt>
                <c:pt idx="77">
                  <c:v>10</c:v>
                </c:pt>
                <c:pt idx="78">
                  <c:v>12</c:v>
                </c:pt>
                <c:pt idx="79">
                  <c:v>13</c:v>
                </c:pt>
                <c:pt idx="80">
                  <c:v>8</c:v>
                </c:pt>
                <c:pt idx="81">
                  <c:v>8</c:v>
                </c:pt>
                <c:pt idx="82">
                  <c:v>30</c:v>
                </c:pt>
                <c:pt idx="83">
                  <c:v>7</c:v>
                </c:pt>
                <c:pt idx="84">
                  <c:v>8</c:v>
                </c:pt>
                <c:pt idx="85">
                  <c:v>17</c:v>
                </c:pt>
                <c:pt idx="86">
                  <c:v>14</c:v>
                </c:pt>
                <c:pt idx="87">
                  <c:v>10</c:v>
                </c:pt>
                <c:pt idx="88">
                  <c:v>6</c:v>
                </c:pt>
                <c:pt idx="89">
                  <c:v>10</c:v>
                </c:pt>
                <c:pt idx="90">
                  <c:v>2</c:v>
                </c:pt>
                <c:pt idx="91">
                  <c:v>16</c:v>
                </c:pt>
                <c:pt idx="92">
                  <c:v>4</c:v>
                </c:pt>
                <c:pt idx="93">
                  <c:v>9</c:v>
                </c:pt>
                <c:pt idx="94">
                  <c:v>18</c:v>
                </c:pt>
                <c:pt idx="95">
                  <c:v>21</c:v>
                </c:pt>
                <c:pt idx="96">
                  <c:v>9</c:v>
                </c:pt>
                <c:pt idx="97">
                  <c:v>6</c:v>
                </c:pt>
                <c:pt idx="98">
                  <c:v>6</c:v>
                </c:pt>
                <c:pt idx="99">
                  <c:v>4</c:v>
                </c:pt>
                <c:pt idx="100">
                  <c:v>5</c:v>
                </c:pt>
                <c:pt idx="101">
                  <c:v>8</c:v>
                </c:pt>
                <c:pt idx="102">
                  <c:v>5</c:v>
                </c:pt>
                <c:pt idx="103">
                  <c:v>6</c:v>
                </c:pt>
                <c:pt idx="104">
                  <c:v>3</c:v>
                </c:pt>
                <c:pt idx="105">
                  <c:v>5</c:v>
                </c:pt>
                <c:pt idx="106">
                  <c:v>2</c:v>
                </c:pt>
                <c:pt idx="107">
                  <c:v>1</c:v>
                </c:pt>
                <c:pt idx="108">
                  <c:v>1</c:v>
                </c:pt>
                <c:pt idx="109">
                  <c:v>1</c:v>
                </c:pt>
                <c:pt idx="110">
                  <c:v>18</c:v>
                </c:pt>
                <c:pt idx="111">
                  <c:v>6</c:v>
                </c:pt>
                <c:pt idx="112">
                  <c:v>1</c:v>
                </c:pt>
                <c:pt idx="113">
                  <c:v>3</c:v>
                </c:pt>
                <c:pt idx="114">
                  <c:v>5</c:v>
                </c:pt>
                <c:pt idx="115">
                  <c:v>12</c:v>
                </c:pt>
                <c:pt idx="116">
                  <c:v>8</c:v>
                </c:pt>
                <c:pt idx="117">
                  <c:v>12</c:v>
                </c:pt>
                <c:pt idx="118">
                  <c:v>8</c:v>
                </c:pt>
                <c:pt idx="119">
                  <c:v>5</c:v>
                </c:pt>
                <c:pt idx="120">
                  <c:v>22</c:v>
                </c:pt>
                <c:pt idx="121">
                  <c:v>32</c:v>
                </c:pt>
                <c:pt idx="122">
                  <c:v>17</c:v>
                </c:pt>
                <c:pt idx="123">
                  <c:v>4</c:v>
                </c:pt>
                <c:pt idx="124">
                  <c:v>34</c:v>
                </c:pt>
                <c:pt idx="125">
                  <c:v>9</c:v>
                </c:pt>
                <c:pt idx="126">
                  <c:v>5</c:v>
                </c:pt>
                <c:pt idx="127">
                  <c:v>4</c:v>
                </c:pt>
                <c:pt idx="128">
                  <c:v>8</c:v>
                </c:pt>
                <c:pt idx="129">
                  <c:v>4</c:v>
                </c:pt>
                <c:pt idx="130">
                  <c:v>2</c:v>
                </c:pt>
                <c:pt idx="131">
                  <c:v>5</c:v>
                </c:pt>
                <c:pt idx="132">
                  <c:v>2</c:v>
                </c:pt>
                <c:pt idx="133">
                  <c:v>12</c:v>
                </c:pt>
                <c:pt idx="134">
                  <c:v>6</c:v>
                </c:pt>
                <c:pt idx="135">
                  <c:v>9</c:v>
                </c:pt>
                <c:pt idx="136">
                  <c:v>3</c:v>
                </c:pt>
                <c:pt idx="137">
                  <c:v>9</c:v>
                </c:pt>
                <c:pt idx="138">
                  <c:v>8</c:v>
                </c:pt>
                <c:pt idx="139">
                  <c:v>1</c:v>
                </c:pt>
                <c:pt idx="140">
                  <c:v>11</c:v>
                </c:pt>
                <c:pt idx="141">
                  <c:v>4</c:v>
                </c:pt>
                <c:pt idx="142">
                  <c:v>18</c:v>
                </c:pt>
                <c:pt idx="143">
                  <c:v>3</c:v>
                </c:pt>
                <c:pt idx="144">
                  <c:v>2</c:v>
                </c:pt>
                <c:pt idx="145">
                  <c:v>2</c:v>
                </c:pt>
                <c:pt idx="146">
                  <c:v>3</c:v>
                </c:pt>
                <c:pt idx="147">
                  <c:v>1</c:v>
                </c:pt>
                <c:pt idx="148">
                  <c:v>1</c:v>
                </c:pt>
                <c:pt idx="149">
                  <c:v>1</c:v>
                </c:pt>
                <c:pt idx="150">
                  <c:v>1</c:v>
                </c:pt>
                <c:pt idx="151">
                  <c:v>1</c:v>
                </c:pt>
                <c:pt idx="152">
                  <c:v>5</c:v>
                </c:pt>
                <c:pt idx="153">
                  <c:v>1</c:v>
                </c:pt>
                <c:pt idx="154">
                  <c:v>4</c:v>
                </c:pt>
                <c:pt idx="155">
                  <c:v>2</c:v>
                </c:pt>
                <c:pt idx="156">
                  <c:v>6</c:v>
                </c:pt>
                <c:pt idx="157">
                  <c:v>1</c:v>
                </c:pt>
                <c:pt idx="158">
                  <c:v>2</c:v>
                </c:pt>
                <c:pt idx="159">
                  <c:v>1</c:v>
                </c:pt>
                <c:pt idx="160">
                  <c:v>1</c:v>
                </c:pt>
                <c:pt idx="161">
                  <c:v>5</c:v>
                </c:pt>
                <c:pt idx="162">
                  <c:v>13</c:v>
                </c:pt>
                <c:pt idx="163">
                  <c:v>1</c:v>
                </c:pt>
                <c:pt idx="164">
                  <c:v>1</c:v>
                </c:pt>
                <c:pt idx="165">
                  <c:v>3</c:v>
                </c:pt>
                <c:pt idx="166">
                  <c:v>2</c:v>
                </c:pt>
                <c:pt idx="167">
                  <c:v>8</c:v>
                </c:pt>
                <c:pt idx="168">
                  <c:v>3</c:v>
                </c:pt>
                <c:pt idx="169">
                  <c:v>4</c:v>
                </c:pt>
                <c:pt idx="170">
                  <c:v>1</c:v>
                </c:pt>
                <c:pt idx="171">
                  <c:v>1</c:v>
                </c:pt>
                <c:pt idx="172">
                  <c:v>1</c:v>
                </c:pt>
                <c:pt idx="173">
                  <c:v>7</c:v>
                </c:pt>
                <c:pt idx="174">
                  <c:v>7</c:v>
                </c:pt>
                <c:pt idx="175">
                  <c:v>13</c:v>
                </c:pt>
                <c:pt idx="176">
                  <c:v>6</c:v>
                </c:pt>
                <c:pt idx="177">
                  <c:v>4</c:v>
                </c:pt>
                <c:pt idx="178">
                  <c:v>5</c:v>
                </c:pt>
                <c:pt idx="179">
                  <c:v>17</c:v>
                </c:pt>
                <c:pt idx="180">
                  <c:v>2</c:v>
                </c:pt>
                <c:pt idx="181">
                  <c:v>23</c:v>
                </c:pt>
                <c:pt idx="182">
                  <c:v>17</c:v>
                </c:pt>
                <c:pt idx="183">
                  <c:v>15</c:v>
                </c:pt>
                <c:pt idx="184">
                  <c:v>27</c:v>
                </c:pt>
                <c:pt idx="185">
                  <c:v>11</c:v>
                </c:pt>
                <c:pt idx="186">
                  <c:v>5</c:v>
                </c:pt>
                <c:pt idx="187">
                  <c:v>7</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22</c:v>
                </c:pt>
                <c:pt idx="280">
                  <c:v>1</c:v>
                </c:pt>
                <c:pt idx="281">
                  <c:v>1</c:v>
                </c:pt>
                <c:pt idx="282">
                  <c:v>1</c:v>
                </c:pt>
                <c:pt idx="283">
                  <c:v>3</c:v>
                </c:pt>
                <c:pt idx="284">
                  <c:v>1</c:v>
                </c:pt>
                <c:pt idx="285">
                  <c:v>4</c:v>
                </c:pt>
                <c:pt idx="286">
                  <c:v>3</c:v>
                </c:pt>
                <c:pt idx="287">
                  <c:v>1</c:v>
                </c:pt>
                <c:pt idx="288">
                  <c:v>4</c:v>
                </c:pt>
                <c:pt idx="289">
                  <c:v>1</c:v>
                </c:pt>
                <c:pt idx="290">
                  <c:v>8</c:v>
                </c:pt>
                <c:pt idx="291">
                  <c:v>2</c:v>
                </c:pt>
                <c:pt idx="292">
                  <c:v>1</c:v>
                </c:pt>
                <c:pt idx="293">
                  <c:v>2</c:v>
                </c:pt>
                <c:pt idx="294">
                  <c:v>10</c:v>
                </c:pt>
                <c:pt idx="295">
                  <c:v>23</c:v>
                </c:pt>
                <c:pt idx="296">
                  <c:v>5</c:v>
                </c:pt>
                <c:pt idx="297">
                  <c:v>4</c:v>
                </c:pt>
                <c:pt idx="298">
                  <c:v>13</c:v>
                </c:pt>
                <c:pt idx="299">
                  <c:v>16</c:v>
                </c:pt>
                <c:pt idx="300">
                  <c:v>28</c:v>
                </c:pt>
                <c:pt idx="301">
                  <c:v>1</c:v>
                </c:pt>
                <c:pt idx="302">
                  <c:v>4</c:v>
                </c:pt>
                <c:pt idx="303">
                  <c:v>11</c:v>
                </c:pt>
                <c:pt idx="304">
                  <c:v>1</c:v>
                </c:pt>
                <c:pt idx="305">
                  <c:v>1</c:v>
                </c:pt>
                <c:pt idx="306">
                  <c:v>15</c:v>
                </c:pt>
                <c:pt idx="307">
                  <c:v>17</c:v>
                </c:pt>
                <c:pt idx="308">
                  <c:v>3</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4</c:v>
                </c:pt>
                <c:pt idx="329">
                  <c:v>1</c:v>
                </c:pt>
                <c:pt idx="330">
                  <c:v>1</c:v>
                </c:pt>
                <c:pt idx="331">
                  <c:v>1</c:v>
                </c:pt>
                <c:pt idx="332">
                  <c:v>1</c:v>
                </c:pt>
                <c:pt idx="333">
                  <c:v>3</c:v>
                </c:pt>
                <c:pt idx="334">
                  <c:v>1</c:v>
                </c:pt>
                <c:pt idx="335">
                  <c:v>21</c:v>
                </c:pt>
                <c:pt idx="336">
                  <c:v>1</c:v>
                </c:pt>
                <c:pt idx="337">
                  <c:v>1</c:v>
                </c:pt>
                <c:pt idx="338">
                  <c:v>1</c:v>
                </c:pt>
                <c:pt idx="339">
                  <c:v>1</c:v>
                </c:pt>
                <c:pt idx="340">
                  <c:v>8</c:v>
                </c:pt>
                <c:pt idx="341">
                  <c:v>1</c:v>
                </c:pt>
                <c:pt idx="342">
                  <c:v>8</c:v>
                </c:pt>
                <c:pt idx="343">
                  <c:v>1</c:v>
                </c:pt>
                <c:pt idx="344">
                  <c:v>1</c:v>
                </c:pt>
                <c:pt idx="345">
                  <c:v>1</c:v>
                </c:pt>
                <c:pt idx="346">
                  <c:v>4</c:v>
                </c:pt>
                <c:pt idx="347">
                  <c:v>1</c:v>
                </c:pt>
                <c:pt idx="348">
                  <c:v>3</c:v>
                </c:pt>
                <c:pt idx="349">
                  <c:v>24</c:v>
                </c:pt>
                <c:pt idx="350">
                  <c:v>11</c:v>
                </c:pt>
                <c:pt idx="351">
                  <c:v>1</c:v>
                </c:pt>
                <c:pt idx="352">
                  <c:v>2</c:v>
                </c:pt>
                <c:pt idx="353">
                  <c:v>14</c:v>
                </c:pt>
                <c:pt idx="354">
                  <c:v>24</c:v>
                </c:pt>
                <c:pt idx="355">
                  <c:v>21</c:v>
                </c:pt>
                <c:pt idx="356">
                  <c:v>9</c:v>
                </c:pt>
                <c:pt idx="357">
                  <c:v>20</c:v>
                </c:pt>
                <c:pt idx="358">
                  <c:v>4</c:v>
                </c:pt>
                <c:pt idx="359">
                  <c:v>1</c:v>
                </c:pt>
                <c:pt idx="360">
                  <c:v>4</c:v>
                </c:pt>
                <c:pt idx="361">
                  <c:v>1</c:v>
                </c:pt>
                <c:pt idx="362">
                  <c:v>6</c:v>
                </c:pt>
                <c:pt idx="363">
                  <c:v>5</c:v>
                </c:pt>
                <c:pt idx="364">
                  <c:v>1</c:v>
                </c:pt>
                <c:pt idx="365">
                  <c:v>5</c:v>
                </c:pt>
                <c:pt idx="366">
                  <c:v>1</c:v>
                </c:pt>
                <c:pt idx="367">
                  <c:v>2</c:v>
                </c:pt>
                <c:pt idx="368">
                  <c:v>1</c:v>
                </c:pt>
                <c:pt idx="369">
                  <c:v>2</c:v>
                </c:pt>
                <c:pt idx="370">
                  <c:v>3</c:v>
                </c:pt>
                <c:pt idx="371">
                  <c:v>1</c:v>
                </c:pt>
                <c:pt idx="372">
                  <c:v>3</c:v>
                </c:pt>
                <c:pt idx="373">
                  <c:v>1</c:v>
                </c:pt>
                <c:pt idx="374">
                  <c:v>3</c:v>
                </c:pt>
                <c:pt idx="375">
                  <c:v>1</c:v>
                </c:pt>
                <c:pt idx="376">
                  <c:v>2</c:v>
                </c:pt>
                <c:pt idx="377">
                  <c:v>1</c:v>
                </c:pt>
                <c:pt idx="378">
                  <c:v>2</c:v>
                </c:pt>
                <c:pt idx="379">
                  <c:v>1</c:v>
                </c:pt>
                <c:pt idx="380">
                  <c:v>1</c:v>
                </c:pt>
                <c:pt idx="381">
                  <c:v>5</c:v>
                </c:pt>
                <c:pt idx="382">
                  <c:v>3</c:v>
                </c:pt>
                <c:pt idx="383">
                  <c:v>1</c:v>
                </c:pt>
                <c:pt idx="384">
                  <c:v>2</c:v>
                </c:pt>
                <c:pt idx="385">
                  <c:v>1</c:v>
                </c:pt>
                <c:pt idx="386">
                  <c:v>1</c:v>
                </c:pt>
                <c:pt idx="387">
                  <c:v>2</c:v>
                </c:pt>
                <c:pt idx="388">
                  <c:v>1</c:v>
                </c:pt>
                <c:pt idx="389">
                  <c:v>1</c:v>
                </c:pt>
                <c:pt idx="390">
                  <c:v>8</c:v>
                </c:pt>
                <c:pt idx="391">
                  <c:v>11</c:v>
                </c:pt>
                <c:pt idx="392">
                  <c:v>3</c:v>
                </c:pt>
                <c:pt idx="393">
                  <c:v>1</c:v>
                </c:pt>
                <c:pt idx="394">
                  <c:v>8</c:v>
                </c:pt>
                <c:pt idx="395">
                  <c:v>11</c:v>
                </c:pt>
                <c:pt idx="396">
                  <c:v>6</c:v>
                </c:pt>
                <c:pt idx="397">
                  <c:v>39</c:v>
                </c:pt>
                <c:pt idx="398">
                  <c:v>21</c:v>
                </c:pt>
                <c:pt idx="399">
                  <c:v>11</c:v>
                </c:pt>
                <c:pt idx="400">
                  <c:v>47</c:v>
                </c:pt>
                <c:pt idx="401">
                  <c:v>13</c:v>
                </c:pt>
                <c:pt idx="402">
                  <c:v>8</c:v>
                </c:pt>
                <c:pt idx="403">
                  <c:v>34</c:v>
                </c:pt>
                <c:pt idx="404">
                  <c:v>13</c:v>
                </c:pt>
                <c:pt idx="405">
                  <c:v>2</c:v>
                </c:pt>
                <c:pt idx="406">
                  <c:v>1</c:v>
                </c:pt>
                <c:pt idx="407">
                  <c:v>7</c:v>
                </c:pt>
                <c:pt idx="408">
                  <c:v>3</c:v>
                </c:pt>
                <c:pt idx="409">
                  <c:v>2</c:v>
                </c:pt>
                <c:pt idx="410">
                  <c:v>4</c:v>
                </c:pt>
                <c:pt idx="411">
                  <c:v>3</c:v>
                </c:pt>
                <c:pt idx="412">
                  <c:v>2</c:v>
                </c:pt>
                <c:pt idx="413">
                  <c:v>3</c:v>
                </c:pt>
                <c:pt idx="414">
                  <c:v>158</c:v>
                </c:pt>
                <c:pt idx="415">
                  <c:v>48</c:v>
                </c:pt>
                <c:pt idx="416">
                  <c:v>4</c:v>
                </c:pt>
                <c:pt idx="417">
                  <c:v>7</c:v>
                </c:pt>
                <c:pt idx="418">
                  <c:v>17</c:v>
                </c:pt>
                <c:pt idx="419">
                  <c:v>1</c:v>
                </c:pt>
                <c:pt idx="420">
                  <c:v>5</c:v>
                </c:pt>
                <c:pt idx="421">
                  <c:v>2</c:v>
                </c:pt>
                <c:pt idx="422">
                  <c:v>1</c:v>
                </c:pt>
                <c:pt idx="423">
                  <c:v>5</c:v>
                </c:pt>
                <c:pt idx="424">
                  <c:v>10</c:v>
                </c:pt>
                <c:pt idx="425">
                  <c:v>1</c:v>
                </c:pt>
                <c:pt idx="426">
                  <c:v>109</c:v>
                </c:pt>
                <c:pt idx="427">
                  <c:v>2</c:v>
                </c:pt>
                <c:pt idx="428">
                  <c:v>27</c:v>
                </c:pt>
                <c:pt idx="429">
                  <c:v>14</c:v>
                </c:pt>
                <c:pt idx="430">
                  <c:v>8</c:v>
                </c:pt>
                <c:pt idx="431">
                  <c:v>5</c:v>
                </c:pt>
                <c:pt idx="432">
                  <c:v>12</c:v>
                </c:pt>
                <c:pt idx="433">
                  <c:v>5</c:v>
                </c:pt>
                <c:pt idx="434">
                  <c:v>2</c:v>
                </c:pt>
                <c:pt idx="435">
                  <c:v>2</c:v>
                </c:pt>
                <c:pt idx="436">
                  <c:v>1</c:v>
                </c:pt>
                <c:pt idx="437">
                  <c:v>5</c:v>
                </c:pt>
                <c:pt idx="438">
                  <c:v>2</c:v>
                </c:pt>
                <c:pt idx="439">
                  <c:v>2</c:v>
                </c:pt>
                <c:pt idx="440">
                  <c:v>1</c:v>
                </c:pt>
                <c:pt idx="441">
                  <c:v>3</c:v>
                </c:pt>
                <c:pt idx="442">
                  <c:v>3</c:v>
                </c:pt>
                <c:pt idx="443">
                  <c:v>7</c:v>
                </c:pt>
                <c:pt idx="444">
                  <c:v>4</c:v>
                </c:pt>
                <c:pt idx="445">
                  <c:v>8</c:v>
                </c:pt>
                <c:pt idx="446">
                  <c:v>1</c:v>
                </c:pt>
                <c:pt idx="447">
                  <c:v>4</c:v>
                </c:pt>
                <c:pt idx="448">
                  <c:v>17</c:v>
                </c:pt>
                <c:pt idx="449">
                  <c:v>9</c:v>
                </c:pt>
                <c:pt idx="450">
                  <c:v>12</c:v>
                </c:pt>
                <c:pt idx="451">
                  <c:v>17</c:v>
                </c:pt>
                <c:pt idx="452">
                  <c:v>13</c:v>
                </c:pt>
                <c:pt idx="453">
                  <c:v>2</c:v>
                </c:pt>
                <c:pt idx="454">
                  <c:v>5</c:v>
                </c:pt>
                <c:pt idx="455">
                  <c:v>6</c:v>
                </c:pt>
                <c:pt idx="456">
                  <c:v>12</c:v>
                </c:pt>
                <c:pt idx="457">
                  <c:v>5</c:v>
                </c:pt>
                <c:pt idx="458">
                  <c:v>3</c:v>
                </c:pt>
                <c:pt idx="459">
                  <c:v>1</c:v>
                </c:pt>
                <c:pt idx="460">
                  <c:v>5</c:v>
                </c:pt>
                <c:pt idx="461">
                  <c:v>5</c:v>
                </c:pt>
                <c:pt idx="462">
                  <c:v>4</c:v>
                </c:pt>
                <c:pt idx="463">
                  <c:v>29</c:v>
                </c:pt>
                <c:pt idx="464">
                  <c:v>14</c:v>
                </c:pt>
                <c:pt idx="465">
                  <c:v>11</c:v>
                </c:pt>
                <c:pt idx="466">
                  <c:v>2</c:v>
                </c:pt>
                <c:pt idx="467">
                  <c:v>1</c:v>
                </c:pt>
                <c:pt idx="468">
                  <c:v>1</c:v>
                </c:pt>
                <c:pt idx="469">
                  <c:v>4</c:v>
                </c:pt>
                <c:pt idx="470">
                  <c:v>4</c:v>
                </c:pt>
                <c:pt idx="471">
                  <c:v>9</c:v>
                </c:pt>
                <c:pt idx="472">
                  <c:v>25</c:v>
                </c:pt>
                <c:pt idx="473">
                  <c:v>10</c:v>
                </c:pt>
                <c:pt idx="474">
                  <c:v>4</c:v>
                </c:pt>
                <c:pt idx="475">
                  <c:v>2</c:v>
                </c:pt>
                <c:pt idx="476">
                  <c:v>9</c:v>
                </c:pt>
                <c:pt idx="477">
                  <c:v>2</c:v>
                </c:pt>
                <c:pt idx="478">
                  <c:v>2</c:v>
                </c:pt>
                <c:pt idx="479">
                  <c:v>8</c:v>
                </c:pt>
                <c:pt idx="480">
                  <c:v>4</c:v>
                </c:pt>
                <c:pt idx="481">
                  <c:v>1</c:v>
                </c:pt>
                <c:pt idx="482">
                  <c:v>1</c:v>
                </c:pt>
                <c:pt idx="483">
                  <c:v>3</c:v>
                </c:pt>
                <c:pt idx="484">
                  <c:v>30</c:v>
                </c:pt>
                <c:pt idx="485">
                  <c:v>14</c:v>
                </c:pt>
                <c:pt idx="486">
                  <c:v>18</c:v>
                </c:pt>
                <c:pt idx="487">
                  <c:v>33</c:v>
                </c:pt>
                <c:pt idx="488">
                  <c:v>12</c:v>
                </c:pt>
                <c:pt idx="489">
                  <c:v>8</c:v>
                </c:pt>
                <c:pt idx="490">
                  <c:v>6</c:v>
                </c:pt>
                <c:pt idx="491">
                  <c:v>5</c:v>
                </c:pt>
                <c:pt idx="492">
                  <c:v>7</c:v>
                </c:pt>
                <c:pt idx="493">
                  <c:v>15</c:v>
                </c:pt>
                <c:pt idx="494">
                  <c:v>8</c:v>
                </c:pt>
                <c:pt idx="495">
                  <c:v>19</c:v>
                </c:pt>
                <c:pt idx="496">
                  <c:v>5</c:v>
                </c:pt>
                <c:pt idx="497">
                  <c:v>1</c:v>
                </c:pt>
                <c:pt idx="498">
                  <c:v>1</c:v>
                </c:pt>
                <c:pt idx="499">
                  <c:v>1</c:v>
                </c:pt>
                <c:pt idx="500">
                  <c:v>1</c:v>
                </c:pt>
                <c:pt idx="501">
                  <c:v>1</c:v>
                </c:pt>
                <c:pt idx="502">
                  <c:v>37</c:v>
                </c:pt>
                <c:pt idx="503">
                  <c:v>1</c:v>
                </c:pt>
                <c:pt idx="504">
                  <c:v>8</c:v>
                </c:pt>
                <c:pt idx="505">
                  <c:v>8</c:v>
                </c:pt>
                <c:pt idx="506">
                  <c:v>10</c:v>
                </c:pt>
                <c:pt idx="507">
                  <c:v>2</c:v>
                </c:pt>
                <c:pt idx="508">
                  <c:v>5</c:v>
                </c:pt>
                <c:pt idx="509">
                  <c:v>9</c:v>
                </c:pt>
                <c:pt idx="510">
                  <c:v>16</c:v>
                </c:pt>
                <c:pt idx="511">
                  <c:v>9</c:v>
                </c:pt>
                <c:pt idx="512">
                  <c:v>4</c:v>
                </c:pt>
                <c:pt idx="513">
                  <c:v>4</c:v>
                </c:pt>
                <c:pt idx="514">
                  <c:v>23</c:v>
                </c:pt>
                <c:pt idx="515">
                  <c:v>6</c:v>
                </c:pt>
                <c:pt idx="516">
                  <c:v>8</c:v>
                </c:pt>
                <c:pt idx="517">
                  <c:v>19</c:v>
                </c:pt>
                <c:pt idx="518">
                  <c:v>13</c:v>
                </c:pt>
                <c:pt idx="519">
                  <c:v>15</c:v>
                </c:pt>
                <c:pt idx="520">
                  <c:v>2</c:v>
                </c:pt>
                <c:pt idx="521">
                  <c:v>1</c:v>
                </c:pt>
                <c:pt idx="522">
                  <c:v>1</c:v>
                </c:pt>
                <c:pt idx="523">
                  <c:v>1</c:v>
                </c:pt>
                <c:pt idx="524">
                  <c:v>1</c:v>
                </c:pt>
                <c:pt idx="525">
                  <c:v>2</c:v>
                </c:pt>
                <c:pt idx="526">
                  <c:v>1</c:v>
                </c:pt>
                <c:pt idx="527">
                  <c:v>2</c:v>
                </c:pt>
                <c:pt idx="528">
                  <c:v>2</c:v>
                </c:pt>
                <c:pt idx="529">
                  <c:v>1</c:v>
                </c:pt>
                <c:pt idx="530">
                  <c:v>3</c:v>
                </c:pt>
                <c:pt idx="531">
                  <c:v>14</c:v>
                </c:pt>
                <c:pt idx="532">
                  <c:v>10</c:v>
                </c:pt>
                <c:pt idx="533">
                  <c:v>9</c:v>
                </c:pt>
                <c:pt idx="534">
                  <c:v>10</c:v>
                </c:pt>
                <c:pt idx="535">
                  <c:v>5</c:v>
                </c:pt>
                <c:pt idx="536">
                  <c:v>29</c:v>
                </c:pt>
                <c:pt idx="537">
                  <c:v>34</c:v>
                </c:pt>
                <c:pt idx="538">
                  <c:v>9</c:v>
                </c:pt>
                <c:pt idx="539">
                  <c:v>6</c:v>
                </c:pt>
                <c:pt idx="540">
                  <c:v>26</c:v>
                </c:pt>
                <c:pt idx="541">
                  <c:v>3</c:v>
                </c:pt>
                <c:pt idx="542">
                  <c:v>20</c:v>
                </c:pt>
                <c:pt idx="543">
                  <c:v>1</c:v>
                </c:pt>
                <c:pt idx="544">
                  <c:v>1</c:v>
                </c:pt>
                <c:pt idx="545">
                  <c:v>1</c:v>
                </c:pt>
                <c:pt idx="546">
                  <c:v>1</c:v>
                </c:pt>
                <c:pt idx="547">
                  <c:v>6</c:v>
                </c:pt>
                <c:pt idx="548">
                  <c:v>21</c:v>
                </c:pt>
                <c:pt idx="549">
                  <c:v>2</c:v>
                </c:pt>
                <c:pt idx="550">
                  <c:v>5</c:v>
                </c:pt>
                <c:pt idx="551">
                  <c:v>2</c:v>
                </c:pt>
                <c:pt idx="552">
                  <c:v>1</c:v>
                </c:pt>
                <c:pt idx="553">
                  <c:v>1</c:v>
                </c:pt>
                <c:pt idx="554">
                  <c:v>1</c:v>
                </c:pt>
                <c:pt idx="555">
                  <c:v>3</c:v>
                </c:pt>
                <c:pt idx="556">
                  <c:v>14</c:v>
                </c:pt>
                <c:pt idx="557">
                  <c:v>1</c:v>
                </c:pt>
                <c:pt idx="558">
                  <c:v>22</c:v>
                </c:pt>
                <c:pt idx="559">
                  <c:v>9</c:v>
                </c:pt>
                <c:pt idx="560">
                  <c:v>11</c:v>
                </c:pt>
                <c:pt idx="561">
                  <c:v>15</c:v>
                </c:pt>
                <c:pt idx="562">
                  <c:v>16</c:v>
                </c:pt>
                <c:pt idx="563">
                  <c:v>20</c:v>
                </c:pt>
                <c:pt idx="564">
                  <c:v>9</c:v>
                </c:pt>
                <c:pt idx="565">
                  <c:v>13</c:v>
                </c:pt>
                <c:pt idx="566">
                  <c:v>4</c:v>
                </c:pt>
                <c:pt idx="567">
                  <c:v>12</c:v>
                </c:pt>
                <c:pt idx="568">
                  <c:v>6</c:v>
                </c:pt>
                <c:pt idx="569">
                  <c:v>7</c:v>
                </c:pt>
                <c:pt idx="570">
                  <c:v>1</c:v>
                </c:pt>
                <c:pt idx="571">
                  <c:v>1</c:v>
                </c:pt>
                <c:pt idx="572">
                  <c:v>1</c:v>
                </c:pt>
                <c:pt idx="573">
                  <c:v>1</c:v>
                </c:pt>
                <c:pt idx="574">
                  <c:v>1</c:v>
                </c:pt>
                <c:pt idx="575">
                  <c:v>1</c:v>
                </c:pt>
                <c:pt idx="576">
                  <c:v>5</c:v>
                </c:pt>
                <c:pt idx="577">
                  <c:v>6</c:v>
                </c:pt>
                <c:pt idx="578">
                  <c:v>18</c:v>
                </c:pt>
                <c:pt idx="579">
                  <c:v>11</c:v>
                </c:pt>
                <c:pt idx="580">
                  <c:v>49</c:v>
                </c:pt>
                <c:pt idx="581">
                  <c:v>9</c:v>
                </c:pt>
                <c:pt idx="582">
                  <c:v>3</c:v>
                </c:pt>
                <c:pt idx="583">
                  <c:v>19</c:v>
                </c:pt>
                <c:pt idx="584">
                  <c:v>12</c:v>
                </c:pt>
                <c:pt idx="585">
                  <c:v>5</c:v>
                </c:pt>
                <c:pt idx="586">
                  <c:v>6</c:v>
                </c:pt>
                <c:pt idx="587">
                  <c:v>14</c:v>
                </c:pt>
                <c:pt idx="588">
                  <c:v>6</c:v>
                </c:pt>
                <c:pt idx="589">
                  <c:v>3</c:v>
                </c:pt>
                <c:pt idx="590">
                  <c:v>12</c:v>
                </c:pt>
                <c:pt idx="591">
                  <c:v>1</c:v>
                </c:pt>
                <c:pt idx="592">
                  <c:v>1</c:v>
                </c:pt>
                <c:pt idx="593">
                  <c:v>1</c:v>
                </c:pt>
                <c:pt idx="594">
                  <c:v>1</c:v>
                </c:pt>
                <c:pt idx="595">
                  <c:v>1</c:v>
                </c:pt>
                <c:pt idx="596">
                  <c:v>1</c:v>
                </c:pt>
                <c:pt idx="597">
                  <c:v>1</c:v>
                </c:pt>
                <c:pt idx="598">
                  <c:v>2</c:v>
                </c:pt>
              </c:numCache>
            </c:numRef>
          </c:val>
          <c:extLst>
            <c:ext xmlns:c16="http://schemas.microsoft.com/office/drawing/2014/chart" uri="{C3380CC4-5D6E-409C-BE32-E72D297353CC}">
              <c16:uniqueId val="{00000000-3324-407B-B674-99C2B8B72D8A}"/>
            </c:ext>
          </c:extLst>
        </c:ser>
        <c:dLbls>
          <c:dLblPos val="outEnd"/>
          <c:showLegendKey val="0"/>
          <c:showVal val="1"/>
          <c:showCatName val="0"/>
          <c:showSerName val="0"/>
          <c:showPercent val="0"/>
          <c:showBubbleSize val="0"/>
        </c:dLbls>
        <c:gapWidth val="219"/>
        <c:axId val="1089415360"/>
        <c:axId val="1089416016"/>
      </c:barChart>
      <c:catAx>
        <c:axId val="108941536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latin typeface="Gill Sans MT" panose="020B0502020104020203" pitchFamily="34" charset="0"/>
                <a:ea typeface="+mn-ea"/>
                <a:cs typeface="+mn-cs"/>
              </a:defRPr>
            </a:pPr>
            <a:endParaRPr lang="en-US"/>
          </a:p>
        </c:txPr>
        <c:crossAx val="1089416016"/>
        <c:crosses val="autoZero"/>
        <c:auto val="1"/>
        <c:lblAlgn val="ctr"/>
        <c:lblOffset val="100"/>
        <c:noMultiLvlLbl val="0"/>
      </c:catAx>
      <c:valAx>
        <c:axId val="1089416016"/>
        <c:scaling>
          <c:orientation val="minMax"/>
        </c:scaling>
        <c:delete val="1"/>
        <c:axPos val="l"/>
        <c:numFmt formatCode="[&gt;1000000]#&quot;,&quot;###&quot;,&quot;##0;[&gt;1000]#&quot;,&quot;##0;0" sourceLinked="1"/>
        <c:majorTickMark val="none"/>
        <c:minorTickMark val="none"/>
        <c:tickLblPos val="nextTo"/>
        <c:crossAx val="10894153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noFill/>
      <a:round/>
    </a:ln>
    <a:effectLst/>
  </c:spPr>
  <c:txPr>
    <a:bodyPr/>
    <a:lstStyle/>
    <a:p>
      <a:pPr>
        <a:defRPr sz="800">
          <a:latin typeface="Gill Sans MT" panose="020B0502020104020203" pitchFamily="34" charset="0"/>
        </a:defRPr>
      </a:pPr>
      <a:endParaRPr lang="en-US"/>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olorStr">
        <cx:f>_xlchart.v5.3</cx:f>
        <cx:nf>_xlchart.v5.2</cx:nf>
      </cx:strDim>
      <cx:strDim type="cat">
        <cx:f>_xlchart.v5.1</cx:f>
        <cx:nf>_xlchart.v5.0</cx:nf>
      </cx:strDim>
    </cx:data>
    <cx:data id="1">
      <cx:strDim type="colorStr">
        <cx:f>_xlchart.v5.5</cx:f>
        <cx:nf>_xlchart.v5.4</cx:nf>
      </cx:strDim>
      <cx:strDim type="cat">
        <cx:f>_xlchart.v5.1</cx:f>
        <cx:nf>_xlchart.v5.0</cx:nf>
      </cx:strDim>
    </cx:data>
  </cx:chartData>
  <cx:chart>
    <cx:title pos="t" align="ctr" overlay="0"/>
    <cx:plotArea>
      <cx:plotAreaRegion>
        <cx:series layoutId="regionMap" uniqueId="{357E5F64-D9D2-44F9-9161-51547D46A403}" formatIdx="0">
          <cx:tx>
            <cx:txData>
              <cx:f>_xlchart.v5.2</cx:f>
              <cx:v>MigrationCountry</cx:v>
            </cx:txData>
          </cx:tx>
          <cx:dataId val="0"/>
          <cx:layoutPr>
            <cx:geography cultureLanguage="fr-FR" cultureRegion="FR" attribution="Optimisé par Bing">
              <cx:geoCache provider="{E9337A44-BEBE-4D9F-B70C-5C5E7DAFC167}">
                <cx:binary>7HpLkq24suVU0k67yAQBkrh285mVgP2PHbHjc34dLE58kAQCAUIStN40ago1jhpJjaQ84tx8+ams
+2mUvUZVh71BEgjJffny5fz1yf/lqX15HH/wqu2mvzz5nz9wY/RffvppeuIv6nH6UYmnsZ/6V/Pj
U69+6l9fxdPLT8/joxNd/RMKo+SnJ/44mhf/4d/+CnerX/pT//RoRN9d5pdxuX2Z5tZMf6ftT5t+
eOrnzrwNr+FOP3/YiK597J4//PDSGWGW+0W//Pzhd30+/PDTH+/0vz31hxYmZuZnGIuTH9MoozSj
cZQmKMPZhx/avqv/1ozwj4iiLCNRHMUJwSn+5dHnRwXD/zafl1+u/tmE3qfz+Pw8vkzTD3/7/e3I
303/tw1i6vPvr5/3b3Pd7N9f7qffL++//fUPF+B1/3DlNzvwx7X5R01/3ID9+Nj9vZf911Y/Rj+m
OEEYxVkYxZhEv1/9NPkxDuEyIlmYIhInyS+P/r76/2gyf77y30f9YdW/X/zjiu9v//NX/L+2LThg
3f1dG/vXlj2NfoxQREMSgtlTCgv8O6OPwh+TMMRZQhMSwW/8h2X/p2b052v/m6F/2IDftPxxF4ry
P38Xti+jeuyWX+zvz/z8/+9B3/1fxZ5/Bmz/tU34fw/9/8+R4T+iZPFoHsv38Pqb4PD3W3+JKn8Y
+vei9PcAvn/++QOJfxOz3+7wt2HfMf5//Hez9Pp//vt/E8vjL973y6iXx8n8/CEhP2YURySLU8A0
jJPoww/u5a0FwkuWZRS9AR1CNI0genf9aPjPH6LkR5q9gVsSIRRHSZJ++GHq57emGNAPJUAKwjRF
mMQAf7+8303fLvW7lX+PwX87/6Gb1U0vOjP9/CFFITxFf+/4faIJyYA5JHGGcYgpSUJof3q8BeIE
/aP/4sfUuqT2nPG5XTcxfRhGfpOKYcjHPnZsEVps2nrYIjuYfYrlOaGjvxns+LmZB8skdvNWe/O5
71NyVm6UOdz6IU2fY4+ap8jQHeZ98DokYdFEHMNzktcZWyRZcsgqTSXz2UPojBIMV1UeNA2/1G3s
mURmLlGkzKZrfXS/2qzZRxrbnK5NdC/8EFyhTH96PzM6tudMin096002d9m3mcqRVarbcOXSPake
bNrMubIz36xmWc/Ep1+MtPShXfsCj2l07Bx9wa2gD9b17VWA5pYlb6fxONlT3EYTexvzPjibG3wM
+yn83mNs+MKShFSbaOiOw2vthrnoelXtFWrJwSMTMMdFxAbXZTdc2EvYJrmjs9kipQoXB/4qbKOy
ipC57u1MrtJMXYkWRbe+H6JbIrpPVlSv3TDVW9rX7i5MtN8EUz/lZmwLYWnPslmpg+3NK4L7li4d
fK6m8a7tDNa5qcWrCkRwNCmZ7/Awm51cO5v3Qeyve2F249t11b0MYqxvv3cCUlSgTkQb0vQHUml3
zhq0SW3stqHNrqsRZ0wjG5dNtr7Ea8Tztc6SHcrg8ToNctmu8bZ1kp5Fm5zsWH3N5NQw4by4bikq
GxMtG4UFLqMokEwSGZYx7TSL3Y7w2B+UrsXWxvxOR+mVsyMvJrIKRibU5o01JQrUbU9bsUNhOuRU
B0/KY35w4bKXbtetvWJWnFW7iGOTus/juk6llF1YBNLjPJVJ0WWZyY0L40J29lC78InUjWFpxO+q
YcpyK4+RX8UhW+k1oa7d15Th1M1MJfXXuSdXbaO6vHuhNUlYLD8mZGqPY9b1LED1lHuUnRDnw2Zd
k2tVDcEWreKqM17vGosuXswur7G4TeORsywWTLXBo2yilemoe64XvjcBVqzzm6VZbpIA18x2JTil
b1Rz1fBUsMrcNML4fKz1VM7ZELFE8k8qsZ/B06MynpcyNrIUQYYY5mbeTOmoGO9hmSleG+Zwzypi
O4baZGUJDimLJpXrZSwNmaN8dbJmgQte0VDigXJWreha4u6mW7Pw0E+vOBEzgMB03+P2YUrdna/7
Q8JHRsJhKJUK10Ko+RnTbBdJcoOsvRtWVWTUeNb2AZvCtskXciez7hTj7nXlQm0iPB6kXLaxCoK8
Ws2hVrD7JA7uxuk668aDp4FjiR4OjW9bNgzaMx3TfSqa+56mho1ZCm9TxRtfDfmip6+N6r+Mcy4H
RhG9fxvZreERd+2uirqdzNMG3/e9y8oUoZd66Itm9myJ08IE5GOjWVo9kZTuovRJG0LzsHLRZhgD
MAKl8gFwpqQ2u8tEEWGasmZYiymINeto2+W6GxqWqvBhCofPJtAtM234EdcjU4OkeUtly1YVzGxG
lNVT9LW2oin6sbtWY2ryzvaMRDq8Tl11wzOyV+0oNl2qonKZUT4SW6I4PEUZD/MxWJiWsiqIcHEO
bpqVuE4066Upg7C+ssMyMyPsZ0eqmkVrcz3a+nZ2K3OZu1lacmW8fNYy3tAgd4u1u1k0Wz3Sl2FN
7lCrj0tjjlE3bOmSfavDK2zmbR2Iom47yaJINLl09EkN4nbsxIMhyx0K7HHx1ZNVLbOcFsqv3Zvt
lauGJ5usZiL1N46P27b+Nvn1G66zG4sHwmqAcRHElpnqQQe+6HX7itTy0U122lbxsl0xbzaBGzYd
ro/B1Fxpwo8N1/uQunJJ7GHsCd52dbLmKsRfefqq1/ReJnS+W7z7KqJ9r4YELDWpt93U5Ynic45H
s26moa6ukX7rdgemVkZhOLK4F0Nep27JA4rGnLar2WR0+apnCz6CtH+h7sG7oCAt+F/m23Ily9du
mvvc9YEsZUWTwqam5Kpn3GQur4gXeUuaXKSAsbJa1l1i11wnJm6ZW8CbXVWZwuC4O7bJqA96+LyG
qzrO66COVEm28rnbdZrDzeNhYIuNNJNtTMoYN/5EPKByhQgteJzjIUy3WFaf9TpOp94NZWoMTG2V
FTiwLK20627pUcrGTiVFKOlhiqahqJLWsAoPnyXNeC4gRuWhmD/FHFbMGvGp1lqymAt0a9yASukn
X4rhyQhObzW/DSa4GFZDXYyhyQfPIRYmTciaUNx57M9z/zTQPthYf26RH4qBLIaBr+kDakN9CFQi
S9MMCJairKo5zGXnpn3dq31a6zR3OB1zIcIpH1sdlLOZTS4nVxcu0r6oQE3Z1Ytpc6Jlde767qyr
UZRIqiHPNG3KyYkRZmZlHs1rW2YjkI465dE+ASZBhHrOlDNHXalCU7HsBuEVMyh7cI3Lp74lLA4a
iAd40vlwi6dgPXczHo+8abdN1QHOjWW6xp8byleG3/pXFvxgQis8SiLWNP0M2Dtu0cLmql9fhahK
qdb4QCsdFosY+jLkqTwEhuJdWpGxwDMt0oSEn30yqX2YhPtmGkSO4nj8pHUkCt9wsh9TOh27NZAw
y/WZVi0/t0GfPVTd/AlxEZx1PE2n7o3WIEvuY5rgc5Ks+qEfICzQxePT+ymt3EVpcs6wVqXD4ilK
B3rBS0PYPK16l6Ce+djG1zpc9WWdqdpnHKBtWYZSTFqdwWmCm3aKghue1i84pe0BMKW5gafPdUau
VbDUW+PagPVZ7OCubxdxuCzMpzbZ+qyj1zop4wRVZ5SM83W6RKdltuARoicpIw7N1w6lm7QNptP7
WdIDDvhmOWV+OGvd43Iw0aaVqsPgtaQ+4rfD+7/3g+6WGvo3/AihUBaZCioAScSPMw/gIA0/vp+m
EwXPXZLoMqo12Hzv8tb63u/X0y5YLM7/OO69fXy77a89v9/x1/P3f5EhcZ6AAPqbW7zf7Pt02gaM
AQhnPYf0umlXXxpayYuouqxY687cmr7SxRRF8Z0ZUZJrheQD8NA+Hy1xH1vqMUtmXH+2IjZACqT/
YrNQsE6O8rHv+VfdIPSts8FFtbV59pU59m6Wr977TSsqUjM8tXkH7EAw3ZwsGTPg8BxobNrDHzyx
OUlmzsKwL13VR681jveODNWzyKJrgYLuyY7dp9o24aNAw6uoMiBTDYRmsbbuswsUYiGS9ac3M8k5
vOoDsNk1DwPX3mvvITQ6hW/1QlCh0tZfqKVD2VdBf+O1rTdKCnndJTjeYFpXV50f3DbJWnIagmXY
4VGnR6uN2rcNTg+JBd+axhTv2yUWx6Fpql3iOnmaiBO7plvbqwleYqtE1p/BOtxGRmK+plONS9Xg
8KaaUFMu0maXKgXACVGl7tzcBDnH43I/x3jOgZ0GD67GAauFnj+5dl2YMFX2WchYsaBe7de6WZ+E
T8U3iNj3beZjYBvJFQFzfwnTbpfppK3ZGkGmokEdZsh8k53CkmXs+/Lj4NMwjY1gFgd526RjzXqP
t3RKlpe26a7e5LSnfm3vaTZ130wVfeuiKvwKpK9lc9CLL1JPnk29XT6hfqnY7Cf5cWwGk+texPcN
XbO8DuPhjjtriyqU/LapM1GaOUpuuonGZd2k/noJgWEuQzOdg8SprZOov1rStt5ZY9WpRRPZkcW3
R4JNsm+kVYdMOnRYbdXvZRahowe9fScFiU8QWJdtaoGRIEitN8SZ4BzhWWz4Stub1WdTyV1nLkG/
JEWsCLrtcdUWadDze3D/KM8GPj8MHqA/CDz5yAGjWBTM42ecQGYYO0G/YD/VjDSNfaSOQ8AGdJPd
eLPiOn2eUnWIJLav0xCVad1qzuZlZaTlUrI2Lb+vu2j2NkBEMEEoE8hxzkjVbsIZahVZkB3COPXP
M9fA9TX9JoP2S5aS7jGNYs7UaKMv4EUTU5NoP9O6T9napdFHbiGyBl3UPcRzB0igHblLA+CkidD+
dhAtKaK56y9JHdtySnl9E+mo3QyDBQif22yTJhJdgcWgbRyv60kZ4naVTP1xVdzseRsth6hzw4GM
fbgHjqmPqajiXUiy4eTcTLe+Hc2V9LPcrlUAeV89jpvYEHTtpjoCWK+yGxHwurRqVbciqU1RZ0D9
g3gkeWQXej/qZoScZBg+hnalzOg0+RTWiWWz6/QX7oEQr2tHvppxetSmt99G1d5V7Syf1WhOwKzw
i5y6rU/xAjmPXfKONkYAKN82GQbJoH+M13SRDA2SASoizlZI4rhIqtc3xYH4Rb0gHp7TunJPDQke
ajeTRx+RZ+lG/RWM+lAjBdT5jqd4g51XG+eEvO0sQZs1GHgx9zbbOacgS7GZuOmTQswZ3s7DihnQ
37ij9IJWRy8Q5IAsgVhTvp/acEAHOk7fJpvErKHTdkRVUMomBGWkQtPMWkmnvfQIX0jVmKtshI1o
ki8GUgxvOlSqZXFgepFhug1OlYrXEw32qQ3RtbZ9t6W263OTDtWlJ902qggHj/ef08Q0+SpxtAsG
yFDT5sqNKL2emm9hUPGLCWa6lyTizAyDuPAly9dlJdtEugmoVTKUhGaqRLa2N031Atlo3vtwONum
Ty8cR9nGJbZiFjItAElzIr081ro3W8erlyoN9g0Nu4tYbS6UEtdBX/eXhScL5LVttJmAfOFwkwiY
Os0gIAd+BB7YKV6MSfOSZsPOi7E6zX48V7jtTpNpgpv3AxkNwKVDbmfovBwhXn0coqUqw24xRQv5
KTCGpAiiRuxAAwMOFkX6NpoQi5LhUeB12pNgXgNmR3/yVjB4enIUtI8u9duBjq5USRifFy3xvqnG
p0D1u0ar7EquDsAH+ytv8TUZ5uGUZqS9pMua95pWZ+5QeA6nKq/t6DbaNFNOIdlmIuId7J2TBYgH
eZ1k+DwoN1wa4ucC7y3sQinA6y5R0gyXtHK4GFLYgPfT3jt9PQAdJattSyfXoHjvy/sElIBldjvg
WbskG6ctnR3APAmny0AtLzxa9MZbLQ5LP7zJJHq6BHXgczQYtyVxhHPgypeZOpxn70syAhc9hIl/
XlCAzgkZitE1YxFMb05gQrcdNG7yKdZN7uTgt+08N5cwFuOe67hnUdu2lwASbahN0qsI1c2uWSD7
tTvfhvzSNcFmxJXO12SArUd3K++zjTFrkoeeJpf3A55gF6XxfDPqMrI8vjFWd5coRrZwASgY76dt
HE9H4uMHkkldrm8rls742tc8PFFgG5uwaoA0uPbUObIw7LBmKOp4Dj3khcexvHSjHwCH/NcBuGuZ
/of7Ipw1LMAoD1BDtnWC7E2WJdWVo1nha1Coujc0iIKGXhYS3VcB7Q7jDly42vax/zT349XUY54x
CEsxo12vt6oGNatp7QWSAHuJakv3iLjbvg0LkCfBXUfAyIOvgFQnV2MEzizm/kYOA2dDqvG57+yu
tfgxFf34mQvI3r0MBOubc89x3bD60reDhl9XCiUkq2ODTy0gEyPYXaVp220wRKz95EHLskBrPk+g
oDFTV+tHrkmXg1QIYma88lNAgyhvHeH3czOTvK0Kw/3nQAl9NnNTsakT/cfJTUMeNRl/iFV2cAlR
TAyE3sHCqKJKu/XGLxOgdH1M5bQBvgJySQO1eSTs1ijYjzd19mDqsSoGW0EcBYEJ39B+ju+qpreM
E4123AIYLcieKhrcQUgd826xbu9TVB/4nHwhVD/LUa/XJAlUAUFOoCT4FCl0g2Juc28qyJHszTD7
5k6NKCrHOIkKyBCASyJ5WJsBgoFZiqHtfMHnaj9loWeQQk5nXrmthzV+Mw9IZiLOC+k7UqAmQptM
tiUW8rFzQcuWOXhtoBy8ja0ED49A626WsORraM7LpFFhMkXzpQV+rFcylYB3yRV+O7z/60IB2VwD
GfZci4wtNBvLPo3SHEz1UaukZxrw6opHahuiVO7U3EQfDSEVo61ajtL38kqIoWVxahFbXCLyRmem
4APIolk0XXpFn6chIaAdJGVTRw9KTbvEeNDKXPfSeCCIODaQjnNvt8i5Ym2buzh8gi8M0tum0umt
qJtX30anIZoHFnqY2/tlvqxyF6zBlNu6Sm6Dt/465p+St7lmCtYucz1mAScdwPSllpPJPUUg4q3q
4IFw0uSk5Oy2uDP1uT7MxDcbkFjFLXzrEOZtMgSfhI8h2RDt1vpu2I2++9qs8XMTkXGDhlkzBZeP
s2mWfLWxPgNI1SwRWbVvXDyxrMbm9v1g8LIfeyTzQEhbhPE6XgcgbhauTuaNqvqgsLPWu0AgdAuK
3FZrZfMxEV+5WcI8GLW5xq0GyWheq3JZ0Ynb6roexv0ydfHWTvUOJ3G77celLRZ8RtUE+L2olPU8
PsdgiJe500W4Bgikk2Fkdc2aGi871DKB23A7Zr6gYIb7UbRRsVTcs7Uh8kaCgseiVKkvQSiyoq7a
dNeSJzU29b0Lgam6sWrzZR5Al4GkJSZYsEWG9XZ0awrimJU7sMFh21YeCjUj6Eh9D+yJVsGQYx8v
JwRao8GezZDt2KGiJahjjjmRmiNgVFBGJpmvbcu/zS06gq12XxpZgbBada+xrIJDNXFzBamnyWuR
QlECxELILWD5q/hqrta8aoJ0NwdDd+j5TdhUIveBeOZV+miW+KN8o0ETb27snMZXegB3SiFPDVJ9
9mpKGO7WFTQWM7EFtraslYY8z44sC1V11Q4N2moFn6QsAehrAmJrpYnYUPIN+OWaoyWtC4mSXUrT
o5xkva9kfSPUNyEx30Z0csU4QMlpXkBrtab7Gtv2o1nfKNTgWI8iWTSJCFmYpYopSkvXjyDIIeD6
9aIsixufAMKBZqrSPgDTXtyNB/E1nk7ZGrXXQ5LRax7Yr6qDcpioxAX2qqC1qp5iDcpPYGIKKQP3
edOme4s0BY64j8DA2aCBDPt2Fbth7TdyjCE7H/tPTRUGoErzaQPJZAD6cKUY1f1XwhtZ0D6ELYOK
EaDeU8eBeIg3lS2q+TbpKaj6AxZQwbKe9QZKd3wx5jC81RcS65iSq9mOftnE3EhgjF9s0PcFDXqZ
Y2FBBtBZLipMQRAz29UqwjDI6Xk/X+JWDXsIRQPT42Y2CiocWJ/6oZ3KKti4uVY7EkGFzyfqejBp
k1sSTNtAWCgbZGuarymvDjVJC87lc7XMMlex3mqACNcPYd5NRJdzf3JIFl3tABaD0DENEnCuouxh
2cwRtWWoTJ27rHuYrcrXLouZXb3KIfPEAMn+CjVDtam1K8z0CukFPYzTq/KZOIdkja6HrF/2TV3f
Zk7RneDVpk/sSUeQuTfDDlEyF0k9NPnoPnrXgqg482sXUBYkCWQbXFyNLf2cpQJBOgx1FAVFEEKW
6Ogzb3PnM5BZ3dIfew/lJBv3u9QDajEsiD8KqThEfcQmOy+HLKqavZ6h9hEQ4GMuhHwJJfOhhkzl
kAKor6G2h2CdyEn1uGh4hY90mNAWdK0OKpH+DDsN0VgG8/XydlDG71Ptpg0yy3WDhS6B7S5vhaHu
KBv1hYACCoYjoLhU0VMS6JxCinmz1IbuVVx/akgnDqMwezxLCPB1W+/neU6LuK+mEod2vGChil4k
wdYG6iOaAqgaQoRvOl0VS2oZeEy9STOtbxo3btolBGkBpONc74lJsiuNg0sQC8ie0qc4lOs9qdQV
tibNF7zgTY+tP4083IGxJmyIcLzVywr2EIW+gIpadVRoC5CLNt2icYGNO0eZ3sYrRRDYW5BraXxo
4GO5XI4VaHsiu0OrhGpzO0DtTn9xJBkOawQKhIpJu8GSxEz4oC64E/Mxq1EASiLdebXc9c0y3zQt
fsErqDeyVbu1kbdJ515TpKAbRyTvQMsoE2CADEH1juEsioq+OptwJddN375qiz8BH5VfQD3+klIl
oAoUpODeybo3k/XAXxUkrTPuDpqDJa3EdHtIdSIWj10DsWrKtpJSdxsMcQjYOGCg8UA6wqiDpBzA
CgJLWlXdHkWZ2w+yfuxGsqGQ04LWE7LOAgkAUyJXlrTi3IYqyheo9RVQeOkPGOmCdOAzk9s2Qb9u
VxPxzWAznYO7y2LpMS3Qso43UPGuWa0y/WUexrSIDM/2URbyL/EnyPCHL9ks171N06AY3075Yp+T
iCQ3HPDz++D36x1u0wITne0p7/iX5ivq5+xjp+Yvg85OnBh/fj+oPvHnykh/DtsaFy2xoKO9tb43
hFBA2GtlgDkJcYyIjG9Ay7cPeAwvU7VaKEnDGfC+L81k9Nm21j5IqLiyaiTN1ftpjwPDwEj4SQXE
PoCsCYIzj+rje2sSEp0Ta+JyAZma1WtvzmNSyU2XBOHNEElaZJLyO3jhNOfAfR5Il1GoC2HzuY3T
lmGJh0fk5ANfoOY5+mrXrE0ChTY1MDJiiCay3+sVvgVgmidlTQ16iQHdody7CfAyvRI65ym4LQh5
81kkY8cZXVvIraH23LuUQlnS8n2W1VCO8HT4CJ9PVBunx6R0qx4/Spw0ZbyGEXyRAa0hfJiSZxPk
H2mExo8qhqKpBFns9N4qsP/UjUpfz14Oue0WV3LQbrZoihSU/erhnof4cV6xeqr58DkYV3IPZTq6
jQP6T3RIIU+95zh4jJfxT+/g3h5RqezXDihR5P7XOQCYfZ/D7+/wDzu8T7Jamu7XtzBJ1x8niRWo
ONT8LxLOZLltHQqiX4QqcAABbElqlmxZnr1hJXFMAuAIkuDw9a+Vt3HFtiJLwnRv92ls6Wyj1A/y
/rmgtLwF3uu/b/594cwxNKjQev59y6gzl5FN/z8i4H3/PNWoPCvVB6d/jyBlTfY8g/pC78/4//8S
WVoQ69Cc4Eeeg6yjeuLuY2OBX8jo2pd5+u/Z/j1CqalJYDkH+3+PsBnJz4Ajv//98t+X1ZPvdevD
lRkxNa0T42mIpIVmC53MG7mBoYaxUyiwhD9kz2JtyrRY+LqL7t8G67wcx2CGHpNH2bPsi+w5HFPG
V9jnuZhOec6HJKhCtNdlM0PDGL19o6s+HcvRbiQf4ZRNL5wEZOtp6I7EdC+dHJ69HMdmQX5Tl71N
1TqAmbDY9/+aii3bZhmaA38anPj05qlBu1ENca5h/oXVLyL6S12sn0POaVz0OYs7rMR4DdsxcQw1
v1w2cMWvC6d53Mnu1WVd3JQgNha/v/XNwOIq5zj082o61apIWTe1G0Mg2a1eVu6Fh890MCxeMihx
I/G8uB579LTmLZC13IocoMXQq+u4jqn15ydVZQHaYverc+wGoyY4wS724rGkB4VTxigYlvihK0oJ
82XO98IKvhNls+lHChG6FAqn5SQPK6sO84Czh0Kuaxs0RnVYvZA1WjbzSAv038NwwEp+0MT8peE4
b5xnLNr8nVtRpKIz6ROKPUIMU5FwuwaHpp28hwGC97Es+cO/73glupNYUJtwGCbB0P7NidFfLlCb
MvPJkYiU1lPK0PtVw/Q5Mw9yUo9xJr+Le2VoQTfArcEUWmuoRSBZzr0tfPjBUVI2PpAYi5GlFEgW
HzBA3E6pr3kXz8L9KpqKPnmVSVius9tqnsZmW9PuLwppkCzllk3qh67mLWPNZ6s2VdS5pJ8OU5UX
CTTpDFXd/IPicF/N7pVJ6lIdwnaAgmhN6+K2g15RQxT3AS7E4bzYtF78YI+eRmYNDksSE2Ajg8j9
WMpsTvRS/jLaXAczdUkAMCMeg7imdIh768PkKnsdC7skc7b2SS1tGWfT+NBGHuqsSB4gZsqYBPyN
GrizM+ZXqnIf75zho/fTmss/WDZL3JMiZmTk6BiW8DB0S4fC9lyM8gcFSraxn6URMWyT8fd696ZL
rmu87eakAjxcFGhrhlWBg+vatFaDODG5bupp5ckQDc1mlpW3BWV3IfDH4qmYP+k0d09O548QeeHT
Nj1P2hFeS5XZpAgo1hHQdFA7bgvawMblWExxp6GJk6rYe/n0yRtUD1m9HCtFdpMHkTrPN8rdjYyO
k82AhnED8ySLwRXGoPMGlB9eDhtx3KKUeSmKdtMWQTprU2wbEcFtqaYEcBZMJqsSWtMmBaID2SOc
8LF3j7CMd71sAXd4+k9rk1VKmorVvgJr4WAnChqzYyVmfR6W6mPQhj15qKRBbyn0glNXmCRy1MVL
g6Eey/mlodDbo5HuyrLY+WJpoXpBxeg0vfFAu5g2WcI9AGHtRNF4QJZ/buXDtBqzQY4CC6sSx6z2
qtizmDB9wZ9C1A8BUJpjQLI+XrUVsXTeRkh9Q8IE+2PW2liQCgc23pQatJ8Y0pGNFfLX6MRXHbR5
gh0tipnyyK7jzTmaud4EfNApcLTfywxzh9fE7GrGtrOGe9Fr3u47hxZtHqrz4GMazX5/pV5XJl0P
eYawEUwMNLOxO5V2JnHZ6YPul+XJLfo4+D1LXdgSNBI629RYqxuNubCyMoVrduyrboHGgLqZNvm1
i8aL6iNACUH3afylAf1T70KH7mwO5dUSb88CdeEUuueSo+flDSZ/HeSYuWUR92P13GdjnXjVpOBz
+H/DCsdGMfsVzg4/dqzOY1aIajcId7BTPsaEBruxkFDyjA1R2WB/HMvflRp4OtL1nDWgWVRxJ3qG
Loj7mGg7A5nIk26lPxDYAIsVER7SjHA/fL5taBuvrsfbRRualn10RQHn7/Tq3l17tGKGKgC4wVMP
ai26dLacbAtqlphDwwwXjLZ+du0y7jiZv7J8z1xDE2yxJBZBPcMJCO8wHEZ/chDKCTdB4kfBdNbL
2YTZiQyq3U5B9lZwbC1daWQCQaMU4XfEsh96diNOumqFFztvq3VBk13c2NoUqe97Fztk2B1kH4uZ
zQ9C8iv0CfUgIfPKB2g25iQmadJyAZ1FyabIoUjz/j4fArHHFoH9t3zMR1MldYGyuiTde1/anyCf
kzrCkapUvqk8v49tIMfYDuTcE/1OsoGkbaT9tGxxSE5yTanKn6p5+lRRhS2+XHcBp79RZH6s7MDq
+uB58tTBadv7ufvK1jYuhPmb1VYkBWSY9rvO7C6r2t9Z+WepOghsjokkCua9DaYiXub+Oyjtxo3X
ylMafBFdwHzMJnZeyA7CT+fGJ5DMq+kG2d/t7chVUmd9Du3Xm6bYX4R/kDl3NwJi64q9LVlWU1TJ
HX/eehWw1v+/p2b9aglknX8P9lcPiqoQ5/+favb9ZmN96zb/fvvvzy0dOI7cGNiWePY5mNwJpsOf
6f5S/v1ITiEBdznku///gkeBv82Vd/33EN6CcwYlSuPy36vteZXFbIG29O/ZA+UtT76LcWyIy6Ix
iVheFdscQMkickDTOvquuftuM/msSnPVoGnkko7t8t2LaYVxx4s4J1ieecCPEi51PNTNEDc0lDuu
5BSbyod9l+csGXh9y2vzntXqM49sncw0CuB0JmYyXzriZ8/DiLcV+Q103CVr1aQgok0KmlqfdNHG
GeTUxyEyKavLT3j4Hyqfb+gx0iw6wAHRiab1AK9CqsTNPg7MdODgNyicmreWt6dwleQ1JED7WBQ9
iWBLh+Y7ACddt2xIG1p9tA3IEz3cWqVepBGv41LRNMjzz7lv986WxyKMknyV3rbV9tbK5TYUJXBL
O/0a+vdm9qClofoK3MGtjMW9d+elCFBUaqJDHqiDnKYhKeoMBfM0x5kKJbqsMVnqodrc/8EHo7eS
wiOMCIyHrnd7DvOg8MxnDpwWih4+t6Avsa8PQyJGBvaUwy/sFTCvdduoBkB5K24Q47/83n8XQAQS
B+W3n30Kwb/7E472LHL7TXJ0+6y2X2tWdklYC6jDU/Yy4sE7CfE5KkFM+tFbVG6Hjs5Jv+prv/Lw
mcOBSPvRR3+vyk0zq2431u61ZeI3YSgT8b/4hkbtptDMPg65+U2IBI0h7S9VT9kO3GEG6c47myAY
9xlFV8Hy56yG6Wpr70uXDKvOoV7MRBvETV8s2zBaINgNS8ID5cCV65R062c7k+9smlHkUhpgcxVV
wu4gV0MEnHmCJcgKmLW8CD/BEDrMjgWukw+OEdqalJrvSNCd+d2MKpn3aKtab+7qaJGDhOQVRAIc
yxByXNzNbUwrpjZLKfME+FCZjlVN4nk104lFFcoUOAxJH3oPa9S6NF+8aRvQtgBLOwOlpX7iFvWI
ycxjPANN3SmALLhR2INUddd6py8h0TmbwryMnl2B9dYvYVAkIOFxLpdpVGrI49bWaUWzd217kyrC
3iO/foIiROH1FOVmKNiJXdjQ3ljfHvxqBFGk1RPEytMamNfa3/UtmMm2Skzglbt1Li+0l+V59Ptf
iCd0VzJN2zFg9SXL17jipr9mbmlvqGA0i9RV4Kck0vbqVN6cUfeeIe1uXUD4I2d19QzIo8TkH3bl
IudkDMMfjX7qiUMQoqZ8rGuDtYi/UvBxT6bmr4jCIV2mNbyf0uZFYJfvo4Rai4q6e/ZrvZ7yFZEG
NBoyUiThOejCQGP6eTUcurw121ogmyAX8eyKpKBAn3PTwpev+k2J1uQQ2iczzGQ7LzWD8Cnfppb/
0a3+oxu/OTGB6Ec/eWWM7Io55MiNXEPPyURGjds6XcjEwNbdVr7oLjhRD01vPpq1RiAgJ9uKQYpU
i3si8wxemZUvsD3MAxOke4EhjUMk4nI3qyVMXNeFO9NfPFO+arvYvVq7tOovmRLyaQjq7EmLuT7Z
IPtF0MLt8pZ7KfFhYmAnxFkFyjHuNZCmMvKCfZPNz2Mt1HbIWII9KLhr1ktqjBelraM43ssOVG7e
wYjJxWODQMCuAfyEliBrHirzy466QXgj0PuWZf7VW9gvNpQK1kc97tup+jLQpHsJCGco9QwxXqst
tyxEl1HZB4MNonHYZ2xIyX6qy/5FlTX2Mpw70VKXSYbCMwF0tmIg2mjfmuWkehoCXFJhOrE3+KcQ
BrT5bMcQDPC/L8gabb2xf+KQjRJbzk3KrKVpNdsqwd9KNeCxwyTR0Q6dl++rxakkkuhEdQC/LVrQ
hbJ6SQyUafDIi0q6PIyZbfxknolJGmXQhrEOB1tzkwqGFgDtGaLlA1Xlya9B16NzVA6mgZhxdARR
87qWECgdzozY5yPa2UhgOmmazLUp4dCYwzB4ZtPJEdBVgYeCdfpBGYwOhIGjmxy030I+rUyJpNaw
T0ACoy7V5hR186XybXWIbPMI3Li+dR4QZz9HczP58jjarrlMq0Cz5Wq9XSKXwzuKetA6S4vlEVqQ
s/KyKm2SLpAiCdx68ucgSsLMwx7CzG70zYowhS5wOhQPFIGWKprOo7XvquJsg8zH+6CCy5pPx1J6
sBDLiILbgg/CsvlR9vy1ww6U1hWRHzPiSnFOc0AgvWvTygEN6gr5Tmd6mjpKkzHL/P3MwIfNFco5
NGyYt6rxdyaKVsShoGTn9D2HvBx3WVicG9l83Y2LpxlFy2M5IHblmfZBZKCvIjaLjasD0E/l8tg7
2b90UXDK2k8HduW9KeEBwEe2MDYnnppcT0A3BQoMS2xarCFA+Sz3Ey2lw+HffGcO66cO2aNZpdiE
LwGxDQCZCnaqzTdhHQ1bs7j5I5s6aGB2fUMzG53XDbr6AB9IwF97U5e7UKImV5O6qqAmiQpG7P0N
2nH0gv3JAzzSzM8LmUfUvYZshFkuWYltZWVIm1mbo7g2OUlAO6ITL6MphZ30ZgrhP9a6hAnqVW/e
NIAp4tHvHHbnMGl0zC0UB6fuGY+1+VCehOQ3d5e5wOKdBaVAzDmQWgfwB2xhSGDzSZNvPemqTd5x
iv6Sm41EYmc39dMfSBTXzHjzDZWyB+o80/tu6P9WGuw/67psVzDYXD6L7rtGdpzyV+3KedMHGd5V
fp/EtbegWePFrgqyRxfQn34yfRoFa7+LhPmOinFOinZ573OsoKNAqAddZtckHh/fuVmCbV/x6OjP
Ykpw0M+pqQk5Nqt+8epZoS7zzrTSEIHCbCfUSI6BsQV6zbDfDV4Jh3vCxp+BfUroUnTnsF6fKmLo
W20YXMWeNXFfoYMZhp/JL9KAMW9Tz8jmjJDPL1koX8NtCMnxfUVheehHjtxKpR/9rt1bMsGgjmwy
B9DESbsUb8AQIUFm7DceiLofuFY1UxIXWRhuyMC2hsN57sHd2Sm7QFyDHhOQbkfGBT4wmq1H7GPZ
o0T9d+RVFA+8eqTQQhJvxqGF3BiCAVnGUn+i1Y3CdirmlR6nsjygyngtnKWQsQoXq9pLMml/R/P6
JAfIRexhqbuntRDrQRg6Jpm1t07c042EnCqytpeBwaTianllo2Pw+JoMtSqWZVGFHKg8uWJA/w4+
hripwXoVEG+6UQNiAn8Zs2barStxKRe9QCHZnNeO85ST94Kw/Clr1K5BF2JQkrEAE70aHByj0aUB
ce12CQCXrV6QMG7J1RuxnMsVgGB5fyOuQ04LDX4um7POnoZ5rPZela1p3VcpjtCfqqr/jJbbVxvO
P8vkRxfcV5ClypyCTIcfsoF3Q8omHawLr7roXpelua2z4IlFYSfnNtybsPA3YtVDMnXDS+dLL+YD
i15c7T2Lav6/W6nY2qa5WfptVOb6vbDlg4j6AjjrlWAU4n5eiouZPby9sikxadUx6JpPwOfsWnrF
g/UNPqh1HT5RxCamck/9yNZrGUBugsEUbXKPNEk/Fv45QxEf62l6EK16C8FBPwZ9uL75lYh7WlTg
iqT/TFv1U46CfTWi/gG9oY5VDf8KYsHJ5vQhpzL6SKJlOatoOAgr3S5YJDuhr0sRGKqeqA+7aoSK
UXgCLvi9Lh2D4Rrk7U8YtRdbLShPW9EdHGwmGQKEacMaBWkxffRed2lWINBDBrvVE8xPcHa3G93A
wGl1C8gKuQfR1UnJ4CUxvrBdHdX5rVyhfCJLp7YICz3OwBIADM43GpYwkJRv6uswUGhAg232tBmA
TkSiQKU4g2yfPBmzNj8GirjEWLIPbEcglku9Ax6LNtHX32pth40m4irvzYmjUbExZg7SSVfupKgb
U0eRwMxnepR+dvOcXU4DHXAUehc3Qq72GT+WotQP4NLGLe1AZFR29eK+W2Bb9GQ8aR/qscdRTn2O
+Ph2GFr0zb1Tx36q30M+gbsOROrWsUsDuWxBn7kHVU1k53Vem/wrjFdR5buK4gxEkjlMeQCGHNuH
SCFHAs7J7UOYe8M5z3Cym6EgO6R3n1cWuDPDBL9VLRhaFiVB2VQXKET9RhXTmoZIvcQlidRuuPVB
VZ7DIWvPCDW0Zy7XHBk+1Eh1LarT/1/yGV0CiXre3HW2btN1JWIdTVn//3sgmP12Xcr3rAUqOcEA
THANy3ri3rCeAo0I0qwcTwoUA+DreHhCv8t3EWCHo+ugC4ZAzVMqRJ74dSjSBiEePEtkU+dX+dn1
q0mqPMBWMjvrJS06reMEuaCMRYcGBhooqmiA1aeQlO2GL5hVs2vGjbWQ0bAI2HHRkZ+uEtDdNI7u
CMLWHf89TWCGPl3szONqnTt4u3y3LogP5lgjs3VRCmASfAsLJVa27m+DVXvw+Z9DUJBNvS5gfPu4
GbsLm139uaxItHUXFNTVqSuKT10HLzhoJSoUD7ADWMWkx4mWtKY69OEfofxlt7T1i668L2Qud72S
S+wp+ifIujBpNAbCnvwCx7LXqK85Iw/1Yp4qx8okDLoKkjJGmM7RZrbAK8ZwMwbLD2brgKqb1Ume
iKh6Q/uyHzu8Qt78ySO8EW+Qv5ZufDIYfyQ2pyXuSH3MGgkdDnGXUGXAfjJznoLwZ2lIlqjCf9Ay
qPcNghFG2aeajQfiIYiIijwZq/KP5hN8+CLbgEvqIcoVCNsg4zI06wbwicVwFDfoBNF2kg3kq+rJ
x4tm9gYw4KUNXlolkK4tBmSyFXuatPiNQPFT3fjQLyroj7IekO7rOpwZwM4Xt0PV80eGEvifhBWz
RqVNq3tKlK8QqDvvORunTeRlXrwQ+hgu9e+WKWSlK8hG/gQ/TQRQtvNrY+3DHKhhp22jNpwOOeDr
x74BueuA2xkGjtoijBhRIEJOh94+8Pun0uVHRGY5+h/xoKOnsZyy2PTQrAIGD6XTWOTCQwpm+ELW
AjuR3/y1CpRSnCONj/G9u0f+nf8Y9XbK532LGOWGAFwKwXDFUE+aNLBv/pg0jpvtBG471n10u5NF
CYh/swNqexJZDQXBm+KBOpF04fQG4HTnSf9tQbG3CeWjM2u3N6N6reErgE57LIx66btRpSjrL3Zp
n+gIQ68JADEGeGE1LzHV/fE5Dz10x+HaxK4Kz7TER1GXRbABEP1BUBsLABU6BIYSen/E6u+6nDwh
N73lvD90YfYquGSbXrgegeLoCmxJHYuODAnJTVrVEObb5tWEy7nXZLhAF/d2s/dLr+sLoW7fNPxP
HqLUMqPZMdaFaVTxPw3VUxyFxSHI/C6lFeoclId7U06/So1CD/swCjDxkJsS3MsYo3YAz445GusQ
kHAYYnMm6rlkKDfcuOn88BDmCvo8BgNF/QrHC25VU08H1WMosBs1soKXMZ8MlGkEStzzghIIFQY2
wqwOmmRe+FuGtJwhQZgsIOHsCL1/ZfNN8eE5QhBa+OWrJfWlnNhNsDW6n3IaE0VjNy7QgjJUX7MN
H8sWC8MPQauP7k6E+m+klAdFgX5j29g2vfiYmKFpWOE+hsCnYwrY5xmI9lF40Xs3haDsC+QPxtNI
cQ7KPtsWA3kjC4SaqESQuqOHaIGCbKurjtQnCanYat6/wrRMwNm/lXVRJ3owEKml8eAOsAUZGvvb
g55HZgDsEs0p3BTwkcEfoscO1bxroSpOb7gqwsCdnfO4L6w5uSx6aMt+myEwTMaH0eRzjL67iS3h
FSzj9Vm71kOWq92oCX4QQbdJPPCc4zgB2hkQS7F9nZZeXd9D8CinWopgUw/Pj/z1gfH3c3a8f8Yo
uSaYnwDqJpJtkKJGA871g6Nqk0lE+LIZF1n0elvM+eu6juoEZDsxEXpXPqNRhljeJK33WWkkkRgI
b6SLhxcmzmMwnSyNENsgD86hulYsqY2GyU2iB9vp536Bvy04trTcu0YC+BH1UNk3XlzcLduiW35D
A5keTdUFW7gC3sYPy71aSHUp+2Anff6O8/4wQZqVcJlj2mGEvVeEWj+b3ByCujFJ1jZ7XXJsiVm/
b1Y03+BcwxAUISH8zyAWDMD81Ch4T21e74XufmRWfPu03rGMVInM4QHlWdqu8qWj3qO0DPeA9C+M
uetEyNtoQayD0EjTOVo/FkshqaGux1Ipv3HCg5CHkOWffaDJQT0ccI8D21NLkLcDd8nFJQcYhil6
QeoZNsyChE4mgksm28OoyKVs9GtelL+zsD+BIH4bpTg25oIpEyXDitC+hBOQwHHeDoXqYM1qxMXK
8eip+TAOfuyHiCtFHnL8OVJ7qkFcQswI6RNk+SdkWEGGeD7muqoxapG5BWYzrviUAZUpgrrM9kgY
OdR99xagg6ShsgtapS/Zoh136/BIF3VTC5ANJ8Rl9Zek8M0XLsv4XRH7MeDGhjYKPnAdBZJVwdk6
e0F+ERrpWD5SAvyNtX4YWwHFEohQPCNFJQf66sAw1a28ILr20NdZ7OVlkmu9z6w727k5hHdTpXD7
OiD7yHhX6fdf1fCFlNt+KOwr6/Kb8qO/rmNviyzC1DTYmrHZ3zgHgDsF0PQzsbwzOF1A1OYwi8sQ
r2P28m+y1D/GI2+s4wAY/FdvIXrnsjZIss1UI/jdPHcMvbYIL2Dfv0Q5nEwJN4WNxwE3CkCxf/TG
zwwAzlpgQPOCQPipj36o4Cj5IdqL0TwES3kAqw7ttIabHzXdYxfN12r90+Qa13503lvnL3WCu2Vg
6tHzUOOhdwXNWfUyDeZqcEdMGoR4UYvxq22ASlzLJnFh9ZpDgE8Wm8mUgB+dpzsGiRm6TAUMqSwt
B3m5L+Nce2eeTSddLtu8xCle6e+gaQ7LeKd2OyyGXLMUEnfKUKXTInzPQdnjppjt0EMkwrlyCQoP
ooePLAfN1vcBV4Igr9YjUg5JvqWf2vUn7QFfx+0pdcPqWFF1iyhPV2AgWYN5uur8xvO0hYhCouI3
dHG9QcTpx6lLRWAPW+PfCyLySa3PY4uYU+yv7hBKbz/iBMbNKcgitLJv0qm5FksAi264LSt7AwT8
7YrxqKIQHyKZn2ZMubnvDoOPi4Ty+ob9bEo5KwDE5fwz59MOiZwggWhZp4tHnqJifi6H8K8nx696
qsGQFJCvNcy2yYyXzgZpSNcbzGbaY1kXBVIw/lA8jGP1Ix2S+NbGE0q2BFjmmdA6UbMKQXL7XyUP
fvV4axBs2x0AybhfWHbFcZKQ1u1FNu5WwOKwFVyMLBPccBc5BOpRexlcoYBDDoGENRG8qzFrkPFf
sifpmgNQmDrNCTiZFXfZ7CoUrCiPwgSgDfQe5FjKEdO7vCd/5J5PAxiqBQRj7u2WcU2d68utXGuw
/gBe+V+BU8jzTXRsG2zW6J7D7SsS1fWF3MtRab4b08IELBnu87gukGA1g2+q5ENT4XoPIIdqC8kw
JTlQQWwXPjAtiyN3Gyk48wKcTT+BCYTgdl4H9xXgIoN7reT1M0wXD2SQHfv4vh5GJn4CPNudX+Sx
7GDL6wagCPiiDQuy+eyMoUkb5bto1QaIgPwwj4KXIkY89Xsg7VcDmBiTdl8WJS5wCMnHsgJ0iWas
f+a9z8o8gN34zqWnN76PFGmNhbIg6EkkNnAUrFAsg19Vxifk9ul+tbhsIPQ7kGLwp5KqpRsxiyDN
v6chhEDJmkMwlzgGrsL0PyvB1TAcOxHrZToh+zENHiTuAKF5XMnTaYV7IyrE3SjCX9WCy1oGJJ/T
mTQvs4Pb7gtUEJNeUPFhnolRn5wvvoayxWUYMs0K/jcrvGdf5j9QE+GU1o9KVj+NLV5tlj8gZIdo
IYT0DlDabgnXPMnbFTNVx1NF2ZEi+U37fD022E6SsUcAji319BT6/prysPE2sE5MShaybNqshBUG
wiSc6KZVbSqcjA5NN5Wb0FVo2Dt1YmWD1HZnH53DBzBi9kEXiRuFNFrvHgnu7IqdXD8GoKPohkqI
hwKe0PKRNdMW8Z1HTeXH6Jnj2tMVIL5mu6D90Rl7hKxnDxmaEAhj26mgr+UIE9u8CZ/fCqigOMnW
6zgvp0mFm6GWv0LcZDLm8ylXqLjHkD+yDmEgX4F9avLXxfp3i+xcFeeFQAyFdnResDGU/Xwt1vax
HaYUQbn3MXdp24Atnny44j/W02+jCdimNNBOw3tkRv7gmN4GCjtDF7RrrLVHcHuY/gVP/TcuHcHE
JPRUwWhv3cLhprYHuNaXURLYF8AMzZDtMxj5NhQbOljvVLbYRbIW6i3IOkj+JLLbJkN8vxZLnM24
1oCHJP2PsjNZjlvZsuwX4ZmjcwCTGkQA0UewFylOYGood/R9+/W1Qpn53qscpFVOaFe6lCgGA+7n
7LP3OrNHGrKyiiBqyWqF7mptrSxG2E5m/6jKmKQ26pKdpJdByi/toBr6ZjRWzyh3zZ/KJfO8Ltdx
Mg3CK4Lv3eW9XXhXSlUcWF6w6R2YFkX52xQW7AzyI8heyyi4pTR6i7JejTTpTvGi8qi2Sng7PnMP
pYcuHDVAnaJ7mcaJqZ8LqMEZzBczKEPPPK5yXDHxDR9lShGYTsAl1kSTWW5OOCm/5c1lNItd1mew
pAQTSbydWTgmnO9QQzaVc28bZRzpgIh7m44v7iA+bQaAWzSQoD6X1VKGGV5rt19Ofv9D5nR3VTA/
4l6s9zkCIAJivpv4crSFPX00HCMf4xkttLUpSv1NkHvervmMZ8u6No37Zrecyj4d0ja1im2RVR9K
MpuYUNKYjrqX3pRHOpmaVtp5nqZu5WtTZeZ5/CuwQIoEmfdUb3lh/GN1l6ST9jKt6950UGsJ4Pyw
B+tVZvaDmdjZPU305M0ouxL0jSoqVM142Fl1s6vG4jBiOzmqruz3rlP+tBPS67X/y8TPZwcEvwYx
GDyqeBY7gv2Hskwgrhn2i1oCsb0zTYSagi2QJkHCRk77ybOhMDHbbTnl9JqOe4W/zkwdiAdtcKVK
3aFLfNpESmSznvtcXkzPvR/zFE+zAHOMRXn1yt9tXx+lqcO+qPRtrN1HuqurEYy7euiDaFBNWI7r
RbVmaE6cYQzej9ZkHIzY9yB2eFhDP2I3e9AO5aP9rUzkx5qY635Uqts3Pi2c83OVd/OcTnHQ1nTa
/Uug7LcSfXcbF+unZ+VHS5g+FUjSfc9cylw7yHssUjKJ/K7M9ryg2LBE+10ZdrkvZBYT1uVzPaWO
y5xar36XyQu24vvwzpYfTb0xS4P7WzDzjlfDDQvVfM+TUzJ5KuLb+MjHxrnVurp1yzB8WrPD0H4a
7JO0+bOADvXZVeIzxRoP8spqT9PctFtROcHFxxly5E36rLt+p1u+sX6wkie/kr8DH9ZS6eya4q0s
jWet7JKyrd8meezdx+UbECSn2e7fV78GddKIg6McaHpZTTY40HuYAZybs8Xct27dc+MlMLGcu1Fi
LF56Kwl2uqvt0G2zQ5s+lr4lQ21gGY19GQrsqItV3WTSTnfAEAcWVll3nvbGEptRXqitseJLU25M
UlRVYUxOv2uXfdzSDteV/bIKiZe39Jpt0/vebhDyWQb5c5vq85T3B3wV5c5JnZ/Yn7pQpwZSyMQx
js0MHdTwnuwOsdy5v4WqB7+OO6L/5IOMOQWJZZYRyaHnUVrMiHERQILqmNolHZVf9kmQtOA+TLiT
nFer4+CxlMi2fj9+ZOtzqVsMa64IS/cFUMqTSPgEppbxNjaCiEr5mtRCHiYAVTKeKanmn4jlRahn
8SDVteiQJ0ZKg5wi3RMy2dnIjWaXVlEwjPSo9uhs+9YIu1gxA19fWlkBE0kpDDn8CpM7ffSOa19i
z0vferP85TbyGKT0IoUIpihbwyCnNc/Kh6bQzx6V3FnHz/HoFQerVgeraB/sXH6bR5wWyWx6JPA4
krrqYPT8HQyqx7BRSItiOrkjT3E7OeHcGRzga7fcc2lM9aGy9X7bhSQo3xJlWlvXxuogTQvT7fd4
ruNdW+afQT5JUApq69W0YEI0p0RANkSNGbaHQtG2Fgz11YhlZ8Ze2/VoNqtVcONm9rHLBuwHTGmi
1rGPvkBLLQr7KSUsSyCe/IluJt4fmf3Wg2DcZGaVwX1Ib7jarJNZiA8s6DJKmJgu26EnAdkmBRki
WXwUbhlssKehHJdNmFucr7Ydg47gZDyNhmxOBewBnpx0Cjmi7NPSGyXFUc14Iw0s4C/LGokhtV+m
oCO3g7nVsD7Tub2C1lkV3oS3YbL1H+mpH3RF2QcDbGcL04dM/TlO9a+lrj/BmZQYUkgRij7PD9JE
gSixqc0JDo0Rf7aELkRU1vhyNclrEqjPWPFzjkt3g9WQhwvvykeqK7XVcCLeRFWjkukvQR3whGQO
XSKBNpAvj20RfKzt8AfBlUCq4XUnDDQ0cEyqlrDHxcQcOdjm2upPfz9I2rggP+fzB7Sx5lxxfjgF
7se7uYJhYFZHRI08VMJ2DjseXJBf1ICm3Z0WY+BDo/rT31/+6wPA2N8tkY3oX78l7p/293MZAh+6
zhIkD0oXA+zknv/+F47Y7KAtmpaizMCBTEpHzA9/Ifuup0L0XUEx7S0n1fTrCYLSeiqn9p2fTbr7
+6tkBWQDNIVScwZSkFpPwUJCxmbGtPMbauQhdePrMC5HIx3jA1IsSkniPCZxziAgSZm5JuNvbZ2n
fuZZl8HJzgFBeMNT7nbPcz8qgqEmD2O2HEZn+MCXCwnmiwoxPvRWnO0SR/KCg9Gr85YWp5I/jOqN
tKlNI0thS/4ufmcMg+GtqYK9RjsO2xRjHB2J67nBcaYu4gAZTyLQ9GtJm+6UnXIoKNvBuXoVxei9
ATuNUrwPn4nh8F8kzI/l4A/vguwIdw2GA0wDeXsoHVNGXQFTtB1LRDSvvhlpYLx0CDaX5e4WjotM
f6ZcyajM0/Lol5bcLSk5D8MlYhW0i/6M7TjbetjwpIRgQLQ7qvnLjg6iLKKpdwy8+WAILMKNyr9g
+kF/zJpvlmcAWupQ1xuHAFcWo/BVpv3hNHo5WuX4u3LJAbeKYWLetHk0WHPkDaLalBkg2VgJeZsc
ZNchmazPOMeFp1I1PLo8Bbds6rDsG2A94GM0+/neNGfSz59QI8drsXBL/v1jhq1/e6WNxWqp/Y0r
lyrCe2b+x//sZf0x6op8TCBhfyXwOWVt1bd8HeAG/EA/woiZg04FCrX3NFmHbtVUyHg+xywXO63v
QwkIEhwP/c7RQ7OzrO4lry9ZwNiARLwDLnZ8SK1Zv8vJoSTNMmdTxpJsYpySy/biB7fwFVmeKUzv
eM2khRXXA+fY9KjkluKKmedkQgRwv7zOfhh4JLCboL14lxGnyVkmcGSciZ5T9MMPjUSuu0oDSxRR
TtWAdeouoxIujJl6emk9nv/+178+WNXwRt6j3rm1622wpV+E6560aKN0ss+Nj35c85pe7NZ4aNO8
DwV+DAKDns3EU7dRuWA9dPyvIlZt2K+S84WxzOrchzlWnOCc5JRIPFCvNBshfSyB4Cmh7LZJbJC7
aEXEIzPPIZrZHk5j/TCl1cuix9+ZxUFvDsjBq0Z4mB38kH4Yx8wkFB0MhzOldY9jZTIvci3GE3N8
4FXliKlcmAeOVw6qO6qwGYdXLk6YqGBTEqVi7KzNybfGhZ+qFO+ucVC7RmNj8zFynijF2jD3u4BB
ST2d7EDBa4CpUG4LP75WBYOsoUieRSDA4yw0S9VvbqkwS+bhYDeB+TJ1s3NaXK/flKrdCdxvRzHk
zVEZ7ww29m5gPepMtpSugPsUDTlm64iA5xA5Q/CrKVB2VkYjvKHAZQpwL+s9ykF2bVPRSbrpp7CD
30a9+ruhPPmDvvqG5Z3MhcCTWNyvNm4fumTYS0UebqRC9gdzk2qj2K1z4h4JZOIOK8doCvRrWnrz
VU7r8rZWqC2pHVpyelHJnO/bAUE4R04r86U84P4S+yKZP5N4jc/ILc0hyLBkLZN7KrQawv5u8RgX
TvKO2aUl67OZJNvJhXFdDFHWLFEbe7tEu98rLb5POca5FI9f1cXxLi5TQbKFDxBvHCgdg7/tTC6d
td0ucXpEyFShw5jjZMM62AhjzXaj1zyuDQezMZDjwnVTbgFZj5tyzRiGFsS27GTZabfiH7HWv7ya
Nx3SHPCI67/vQPh/OOS/KljBidL/uV3ln7/8P9f/Wtnydx/Iv37/vp/lX786RM/R//gJ15fd63//
hDtG/p9/xb+g/3d6+z+3j/w3GPzz130DzH+R1P83//P/DyOPL+J/4sjfEvXV/jtA/u/n/wdB3nTh
xLsSX6Kg53ft4J8EefEPk9vDgSIvHGlbrvTZhfGfCHnL/odrucK+by4xhc+f/idC3jT/gdMzYGxp
WZ5whef/rxDytgmN/t8R8pbvOML0fBjOtn1fyMGelH9HyK9uZQI2qqBMT2FtUCVValioQ/13Z9Wk
yYC7PUrre0nEAWM+1ymYM72t5+LLLSoQ3iUxKdcyjrkyHopD0K3PYOfqrbPGLbhWUofzscw8xq4T
xua+Sp6AVQbwIXQyCHIu6dFo4/Vg3j0aDUcmtl1i+iBEUagv1pREw4Dahxc37LlhyM38kszg+iw+
dfWSRiR3/nhVrZ6mu3MdR0p2KFtX3LLuzUTqoRbH6cf9Zc5G+5hyvlE7emNIpNMIzYr8Hf1UHYkK
/O7kpu0hm2as8elHQ3roWAGEvJaxscWs+qaVV55dj+9dJu4UFf676lbzFOOzOWVTfm6S1D0Aik4P
OKJu8Sr0odHTztRLcwa3sEaNeR+zV984lYkDZhoAlIf+QErTIrBYutzWuYpcJgj9kvm7usW5MKO8
o0l9oQWBD6iIpPRF+wh9YOC5j79XZoC8V6Un5ElGPCRpqHdwBUFWxkX0UjMT2OuA9tLpaVtybxmu
bYxdccj16xhk9tecG9Hk6vaBaCW+KcJiUVL/zma3PxpF2j0ucxF10FA2mfU9N6Eju63lnBpijAIE
x4c3Dvj7VOJRMpt3YyVuF78YdugDez067XNgTa+2BxZyXkDzJo4b1UAsI35WDnaDQX9fc/2gZyAN
ZX5X8pi1VpnThEM5/HQEVkKjs+DfQsitGS+Qnf0Sq71E/PHIy/NgT33Dva0VU910GrAqcPMZY/rq
yFzu/GLS0R2tExZsaQixUrS3tBG4BBdvP7X5+8LNHy5j38KoWHB7mpzdjHu8qy4wBZCwTZlPhyny
6smrvHAKCnkY3O4aLDR+eQ5MLPbsaid863lyiANvhE/yiccaNDCyCgZjkAcBHt4kb7Eyr858Alww
n+pxVlHpQsshuHdwMmRSmXE/YeoYvbswMJ2mDID8kptbiZ5CvYW6sZS3Jv8hxDRe8VXrEHQxlmB/
/C10/qcZjS+qXqhkIJ9ClFv7QVeQPYmnscKgy48YWRqzt668+opmok+rboP9yvpW0ixvWhCwyZA4
P23Y/7Mb6z9xbr8qSZIFf9a4611YXHbMjLvSpga/Pn8pIWiy62A4rAzn3LWHy9nS3Isxv5GOibqg
ELtZqgWpvM1uWRF/LEVeHe4zOlGoZKNa1YV5OxyYQyQ7qinw/LDRcZc3e4ZLrx5TugzNJcTCSUiY
eSGwNrQQGlASRjirTkK5pzlv8pst10O24W5nlDfrW9HI57GUFupW9Q1JI9nVAV+YIfUtqEZ9W4MB
rGUKlNMzs323DlCGFsLo431nRbsefOKgv2IqbwJabjkklHKqDufJa8+QnJqgcM5mS43het4Qap6p
NbejQafsrOhRFgKjAfJEgEt4zdn6rCZvvbSpKyJH4RSg0UOvS0vi5GWptrnBoEppOmKM8pgVXSWx
Xv8iANbf2Ygr/kL1Lbd/ybxnQwUQeU+ty6n1nIuRLPUe8b4+0Gp9J+Z6t+6jOy0IoBRW8aXAk+jV
SfVMaBFBKDAJMg7Zd0/AkiFpvRRe/1jXOeUMSk0grdhn8IDhDGHB39l2EZqzrxGr+S1rL/rgV2f3
T3PBO7XX7GgAUgXUkG+hGiYrYr6ktw6uhtALwCEu5OLdrp9or5R4CYx437qJt+nnBhRZCp4xz5zr
2opd6Yv+qFSF21VL/2Vxev8FnZrntgsey2D1Hn1yzMC93HvcKQiDGMZrM2fPRMLixzb5lmRPpuFU
j1PQ109PdV8WT1N1Utx2x0kXjBvLUzYM2ZMWwKKmxBZ7H1rB6rT9098PpU+5ay52vOFmkBibH6C+
qLDEB7ibBYJ5qrR3ksNOZY17nGwC2pifkNpUGalgbd5KPIUerK1L5XkMinoIdL6Plxth43NYg8Oc
uq8lp+u01PapDn5weLU35RJ6HebQw+Yd1Q5kJ0Y1L0bGshEGfe7RMOS2tYbPWsEUkX0cVh6bGhoY
E7JMeK0QNplLvZqrfml59g/1ShovDipOYhuGQiIz/xt+Vyxc9TzjivX6V1v1WCYAuMjPoasB1kzg
VPAbCPi8KY7NnAjLsnbN3jSG4JLjoDrIpjfDzqZiT7LKPo6Dw+RxKbqz5WTdYSyG/NpPKLEtjj0A
0IisWQrmGLQpYT0UX7Kj2VO3yC4KGqMjTDu5UZnd8kxbj4YFHwUH8XOzwJepKvs+DxrqTZsnL2h5
fsQb/lNOon0STOBHdZSNMRzblHRslwV/KjEme0bY3KmG8dtJiRjrZEbvMoM49E03i7J6eMxT23zt
rSWS6Eq44ZynJJE2NJjn3mqvtuWcm8bGjRKk79PEv3ppymnfWjs0+vS1B7pPWNqUP61hjNAHgz9c
bKeqTcQlj/nXg5o8oTdO2zTz861kbrUn3nEYK1qPeEnMENqQwpVCWM5O25Nr9XIPlqw9IQjzCM65
pHu7YZI2js5Sn1b22TFnlWVo+f5+WfyaCcLscU6wz2FmGUCWQHZQXXFxmdNe25oVAolnOcTI898y
zULHJUZtuOlHFowtBQnx2njCo9e1bR+amiUUiX6Auoo5ANVxAw4l4Gc/n3o3OKXuHdO+tcylwhwr
vqM4E87Ov08Tg9rMlV9C9sN5HZ46uriLtahuxyA43RQDOSOeKDKaSdcecIIcY2vg1aiECosEzaTA
qhhkL8hZ/mPdnyrXKg/N4idRVoSFLl8gOnxNsVmfMs/6puzxyg/f2TAagDoU3GCipBzTpPJXm+dl
wbs7zNbbJOr5xuvVPpTBnTCCzmHHbvDk5CvMfP1s6gTvVgHZ1mOXTgD0M6EW6gN4EgMplWCdT0GF
81LO8Wb5g5GP7EiQ05mu17yeTwT59gMmg9LEv6Qa+Vn3xgPQSeNjSrWzs6iMgT+Ko9vleEvSkYRj
ZvBAMO5rWu4I0HohDdhpVuVj4AavDCaLi2GGcDJgQnu8Ryg9njvTeLODbtgafXOdchgI5j2N7CwO
YxQECFlzH9iPY9m9gbSZ9laQ39vv2d0w//hJUJyXW4CESOvvHXM6r/jdi9bcrVnZ7YqxYl1P1Q3X
jFkbBl4G0k69j401YCEJbNa27g5U2be64cuU8USBa7+UxlGJ8Tq7xXQYO4yEVn6y55TSrVCkSCvk
DlUYDrgQhY9iqh50PD52acHUuI4KVTXbWEGzARN7nkxCaFSqyT6DdOvjxpqdVu/iQKbhuvD0xH6J
UUEzJ1F75SX+PjE5W2sifg8gU33cZs2JExwewMQsGvLtqeMC3UjVo3I2bbMhMNFuVSHaHYxnzUIj
UXcKqzjZqHG5hwXXId5mDG+GJH1Lh3yfBPUOwbLcVPVQMXovr3Unv2GIw9vbIgDi3cfPD2rad+yN
SPpzGgj4b01fPBvfjbL/HBxRHmdz/NYXgrpKNpgWPUygnrU8pXiAI6ElFkVb7Toql3CY0fswT3oh
bd534qKXwPGyB/U3g1uBiat8RLZV4DwcDYDZBZlfiU19Fdlzb8blXi9ood6CCh5ghonKlI0jyr3/
/M32zgO/H7qjRzPhfdSmegQilCArMYezOzNsDCa0NRpJPNbUNcuzUrxoYNmeUqOOlM2PR3rzN7sp
Mbck7g4DoXXTpjkckT+hdDj7tl1+1CnqpkQMw5ldAV27v6FQprQkJMQ2go8CIsU6YlqRgNAZPZW7
hgkFXuUW8KmXGhs7YU6PrJmcPCx1kTvUbZhM/A0VOjeyISY/4M4A+xlFKTTAPp10uDT4SJze+iZm
DGi5Xx2mADwf0RNjWyY3y63ffKiJu4LVEydNEH6TGTUs1fvPz4DGMy/MNKyV2H/uPffZyjyLvGRS
O/YhLqEqYW90ZfPUgc8ILV3vWzk9dPJEjvsIRgRrczu+aQnRz59MOzS86g/hkrPASJYbhRvWAfaI
pH6vSyhFSZqsu7q38Ch5BVnJXD920r7npsA6u820hRkORSQwXGZ2tH6Twg9AcOXPZHWP02IXh9bf
uz70hJ5zMhoaoUOCTkyYlv6ACZTGr837aO1kh+Pd5Z6owYaO9ecs8mYXg/TGvrZDGXqq+FmRqYdZ
2KrlQkQni/R9ArIUZ7KHhJ46OW3HgLgs72lssgpgydLW5J+9PjK4h7Zr5R57SBCv4Ep/m0OyN02A
do4kmJ86ONOcND9wlpWvrlmoUHK+vAx214Z+wP4KiZIQ9j7iZEq6zCDckld2dxXG/FxCuNe2zx3J
uJT1PJrTqjz2E0UusVoGcU7mbgthVbuuFYDXkuE5r+0vw0mql9zuXzwajjpw9s20iFuDD9WoO9wt
jrd3R0iiRVq/CbsmKe5i/ssJEZoNnnVOZyqt1DobE6r+JvS6+I9T8Io5/rxdY5Mih+gvrhWqctzt
sSs2Y8U9ra3gWszFA1RmdQSfPPWBvOf69gHAvZAIr7l3vOHoJNOei2R8dKQcj36HZNG5BMlYhoZK
F68PKP2vRunGJz8jLVXjW4wCdObZ9qDuOIn3IgeQ+0iYIVcLMJkxTs7dQsSXuR/Xc441LcHyLVtb
RfRR5to81cHYhZNYb06DyirvyUw3HTZiAjLTL7o4a9NpI7YkYJ9fmKd5GYviRirfFaT9HlfhM61H
2BTSC5vA1SjutK0cx+I4JbAf83uIbpJONIq8f1Z2jlMNU//OanemZf5M/34LKaYIcqxXauz10Mzx
swvzNhQjYCFY3I9kAN6xJhtnjMDxrbAW7NOENOcEHWK11xHacAZhpME3JOOCyVdLq5czJ3JB6FFI
bIcg97ZFas/npq32Q1+yWMnN8XnF7AOzglXsWr94z1eWRleN3nUivhot/LTUXfeVXg2KVTz2gWRu
NarlkIECPCfVijM/GCBpW7e/MzmzGfpdZzw5rnwDWfBYgLfai3X8k07sU3FdooOiff3bjP/9kK0e
YhSjQmbg9WWFR7B376vU4O5uigmfsJsm+zqvIc8CBk6aP/zdhdct0d+v9veDvj8Tdmozyox7wAr8
ITFoTBJCVdsGVyYxtcw+2ctQ8IYkNZQpTebahk2+6L6+dkLAwEtgsLegXITfoRmwCgn758NsvS+0
cFuS+B968n+TL7Mu+Qix1ZqedPss6D52NjRNSkT/qm3ufL3447kzhRdlrLzapXhkOa69IX4r1vu1
lCEiDbPYDQRZN0bDGVvEpslBxj87gaPbx/aT6ZfwKZd1n2sO8pTY22G2YwC+U/De1caPRdt/7B5t
H2flY8vTvy063Ip1+k1nfoJleAMzgWFwwU4AgFxMwfKCY7IkOlrD+Pr7gcbW3xbNPpg7wlvdD8LJ
x5WU8VvDPTTdb1cQHXO4Ot6ZL/DHxR71WFTDvl2r8VebpKhodibuI0NsMAv7GgJDsUxh+GOPXKAA
9ajZSux4dpERYhuGI49TLF6SjF57itsLi/uwtGDxmUnRJ0blXBrhfxsXcSgmgLBpG7x5lvESJOtH
ObzGvn4mefSequBz8HpwHSXv17YkacCeAR8qHk2dJrLmLM0DZyMjtbTi39gnbsQQocWIqZ4t4zwJ
9QMza7OxanI7C3DO3awGguf9aczXzxLcIEdn/tTdm/dhC+Sy2eAB/ukY9lW28w1iwo/WJ6w2imwf
T0yO/SGhhb71KRlEWt3IinENectX7FRkLCbcpRimg1T9GRQ8JyiGj665vKBE3womTF2DA02OP9wF
h5W8MHs51x54KrY2FPf86caZFWrOynsDq0U7PBGPY84G7K3pSIw7HtCBtj9lvnmoS//nqNo/kGtu
uvjZrOtZFu5ZIFKxcQVY/fSQsERtoyHnEEo+zyZVu0Yp3OQzjKluOYpqfWMBUrTgLswCbkn20PVE
sBLQkJGKE8xCKwPIjgV55b1+ZECs110u2+9sALhlwiWNZfsVNlbAFlJ8cm9rdgg0NBJGc6jZwRO5
jf7lBe07hi7UxQHVU03xLVv6B9La6Ek/pZiP7PYEVoJVGY/t0XfcN1PNOzTnYFNkHaFypAkxnTuf
FmZuxoditeACFphG8h9KM/ixkwmJrnZP4xhscjXEG3suqRvzuy0c8IZnFT8qs3ld1ubnRBpj5Fmm
E2KaB3ahJv9URiDWwIymuJZiJqkJU6KNDcYupykyJWCyosZ6kRb6nErD2jVsAKLYQySC07OlqHy2
Yt75Pca+yv45jmSsocIiK8pt0Ts/lqQkeV4BbaSXNnMm0ApAdqlfl5kXj8UjYTqQB1Ha9zmXttY9
z9WtP1Oo45t0DM4tEfUhY0EgG3gQyk7VHV6QAhTHNT2fFhsbT8eUHL7cI1zz16V9o+F9LlXJ+JP9
n3YNGQ1JhC2S9bVCyGCwy2mxZkAtPbSatS7X3VpgNxrkpzXaR1Xbn4rmfK05QElEpOn8AHrjin+a
aXn2hPb9gFEYgMxIKInSGHTgucb7HgcdfY7pXqa5uzZTorccmPO2mdaf9jK/684L46a4VBUErMQs
uItB5xKUAdHQ70l1sjdg/Im4soUJccdBkR2ZyUNsq4WfDuTp2+hDjspKfONOw0Qyvqg7nryuGnNv
NeguLli0NGtPHKwZgG4QOrHEwAVImcnIY0UGrc6dAplVnLtGXjrLY2Mj3WZ8X8wSvMR4bLniMVd2
MZNHr50eiKK+40m6BEZ29P3q5nMLuN+EYUOHz27pgneSuqfr6rfJwIbpErW1GAP5BrveQP6HaTLv
NI0zuUnbWSceS+ezpMpAU5DWWbXLwdTdoTMSmxjD+nuys6e6hXzmB+kve4jsygFORdafDgRyvFtx
rV/Qiphj9n+gPfrwsEB11Tg2uiHbwAb0E6QOUrJxWodssPtcObRrAzV0MT/ndVRbioApsok0NhS2
YslvejCuSUPwW1dPjJWJyVfHXsF0zA0qhrvEy+6UgcI/nyxgxf4rz8LBx6tKGBCrKuU8CSESjmlj
HABpoK2k1vOwDD+ocKzQt02xqZFq0JTWmYUpJK0ciOtm3548yoM4f02a5RGAmIbAsbEVOfgEp0Na
uN8DfvYj7FndWHsifkb3RFZmkwSm/VIhUANJmzEy7ZNqfM/y+jkzQFAI/1RnBImMyYncyaOjbh8s
ez4Sf4emzMZJ/M0J8wn5IAPGB6z7SBcWDCYcIwaBhybe1mOGMT23Lp1wiQQJyHgZYiF4tFcsMBdb
B+4maeILif1Pb5Rt1HS4BQagWrTkTmKdho61IY5ZPymHyZ3un4dsPHpy2HMaOluHKsXIvUfm+++t
vdKvJ780s298bsRuEmu3xN5l6kcKPsDunqM+Kp9Os+f9WieMCxv790TP7/OWbe6bkIZtVjmPLUAA
RTiHRzQ2g6tjVDdDrPl+MuNrxsmaVLehr/1DuyqUhPJiZcE5Hw2+efRmk/qUI7kvPaqL/L43Zjk3
znIX079kB7nufnU17ECGxmBvS8X1RJSeA7PxXl2PqEFp7iW8dyoAgGyc1R5bm7IkeGPVJhVt/sdI
2TtqO29VnamIZmxvduI0ZtNz2rE8wR/xNy8U87mdAozlAAbWfeWd/1pTPVD/EiCuCdU7UWI/kRZD
elkIa7kmph6QQk63Utnx4NlW8GpivtG9+OUriOUXYVZRqvJLT9AtZHNYti/eXSG/2+A8qNfXA+yG
KwXcbirQhcriTuUZAFcV6tfSjl/euM/nl3lujkGGgxOQz7OJjXGJKRYw3v7kyn/z8q7EQA/ZIKcI
yX1cl3NanVF20ekX64IbnQ2p4NGb5XW2n4fOarZA/sDrU8H5XfMesOJmwzzFJHQCEW3AZJhRGntW
9qJUfmO1AWkFlgA4Ql5Sth8Mukl2f5elwmetwOMTk/ZUAUwpDx6KHD/nRU7WQwcJZt9TgVbB+g7o
5sc6SBamGO1n2ulf+QoqTLqfLOJjKARdrmOxeD9SJTQFpsms2hYuMsrofwY/l9n0WVQiyUzeY94d
xr/YOySu6d3+figrmH+ET84T7CpIuWjIpgHQsq4JB81ljsEDa1zUKeSKZEHTGkbOY8JEZnD7+yEG
7VQx5d9brf+YjBBjhv/L1JktxQ1sWfSLFKHUmHqteaAKihleFDYGzXNKKenre4nb0bdfKsoYY0BS
Zp5z9l5bsWwDvHRWzxoH6o5A4XIz96W36VUf2oiFumJHE0MoGA0BI7fVnEzZwUp+6Gf4l7B3Walz
xpT4uYfiOZ8aeWn8Bjdx4CSbwkFzpOMj3Iz+lDJ76G1O0YRwMj9D3153rbMeCTHb1rX/robiTUSl
5CmzYcoOxi6Syd9pkNY5rTkeFEaFwkfAYZ28aedVtrirMvOummqHxAQekskdEMzmtAGnkvMNp5Jk
M/VTsJvy5dKODsN0+JUI5FH/xmyLqyETgGwxKGpiPR1o65twgmiRWdVfaWb1AW39wbIashcY2JFh
Tis36db+xFzaiqgnW2Aq0o0OTRuqXV0xfOlgKDH5NB5l+x3F8zfCs+kAeytGPEpfmOFF5gZIrKg+
Acvb2KJjmv02wYGN1O1qibA6NWPaHOJwQcZEtJW60actVLMzAVGA8UJLjX5CGH0P4AnIL4HqWy7d
cbgYE+nBshXuPkcW2v6gVMVb0VlL654+cZrYe/IiMNWHrDyqQ02nJlRc5KTHBa3BNKInlGdUe4zc
8G/hPKiie8MsJId/ZuqxonyPXAByLkkxKc6HgvqwdOIaUoPK7xnBXjirfZDHR59HOJQQTHDPoe18
YYJ6THustDPnW6Lf0OvbEDn6Mnk05CO0qTUwgj8+DIm1tEJ/i3IYH1dacHTmZrwQJpMqAndVH+96
L00ezPqKYukFhTdie93tLfAfh8pNznX2ApnReq7BI61kVu4mHYk3WxqEuxbWuB/R6hJT1e3Hie2P
pxlaXXZXUIydiD2AcxAc69L5dIb6O8kbewsr4sBxEwn1tG9Ur+/TkVOM7Dr5x4V6t0oKMeydHNwo
Pc2qIfQgqFSz6kqHBkymN4XVPgU1CR5Dxy9vGuU5NaZPJA3DXGV/RguEDVHI9dEFAkHstvmI+fgZ
QX98Lx2k7SzpmEPMrnnw4hZ9PXcNtOBkk5tGD3Z/dHcN1UBU3nyQGUaG5MCdAOoJ3QUHN7LrHVqd
oxtAA1DtP4XNGlVelj93dMN4xMaDf+ghT7vSO1cmLgvQl1y5+Z6ch4AYn5m8QPvWc3bbleVgcl4R
JZ3U0FyR7pXexjJFz1aHb7pr1xlzBExyD0wmjWceZUjLw3yJ6Uhffe6OzWh5TyKTHAVDAw/tPGF3
K4JH+nL0h5Z33RB3G0QM95EMp2NhWBfD5Mw/4hEM+tq4MfOgENcR+juVHeYK3l7SEYzq2yHBInU7
beeRvco2SfskDQUMrWHsggkLaRLPZyIdyUIKy0PIGb3LYTgbIb4bU3MuBXspd2NR9IepAZMWgrg4
1TFxtZamy8fpeTwNk8rORtlXB0fCBpgIN+0Moo5wx9oPldWITWARGJ92gA6YcKebCKT6QTVQWSZU
IeXU/q2UDWwxGxAn0dCO439iJtM+rdjLzOU2jkW+RKzmYeW+yIA1DV7a1uLQ+ZW4+I6UPWQvgTo1
WMs3tdWUj3Ri8i1Xo3wIG4lj30DWCkX2ZONS3uOftEAMD+LgAT07k+DGZNxMrGNB1N6ZIdfn4oXf
tJOXXBrMcXvf0/bVWDJPBbj/B6ev0m2nTdTtFTbPAaZJg/v1OYTBs070tNBbQHAYhOURBpZGH8lv
XediTJkK96GhJoKdjCPHbtSPP7uHUqVknIQD38Von2l4Pc0CWqttv8aCnG40VvNOOcQCVGFhPTQD
Tem4n//OY/TPHolPjTJOPbBg6rcsIotnQg6xkSEwMs4R8YaBvPk4m2W01X0zPmQEpNp2pU7SjuDs
LCjIQGS8QZvuugDeEZnhYwJ7TdG97dtQH1t3XJYCdEqhR06uXc0nQAPzSYzVT41Rin5gPZ9/X0i9
bLoCjJdbPKuKvR6iA3FqQQ2iAn2XXs4mdI1NhxsdAOJZgDkkxmRfm+UVVEd+pqvz/1/++7HGc/+Y
tc53v5+hpnHeW1V9CdA0MCjPJRxxJgd0pNZdRPNJRgBOySghkWB5qSKvPRbk1ajUZAJuC72RsV2d
fUNBwUG3Aei64ERJQIq1o9FNHrLY2hOjAa+OQgAE3LsuSbTc9V9Gi1TEavzD7y+vLBcDDRlG9fKr
nEeX8EnhmmudRa5zMFy3OySh2id2hRVzeUmiQpwC82m2C+T5kMBPv+84TAYnzJFMX0zzj7Ds4vx7
hX7f/X5tGPbTxCf99+/C5RKmRkADz8R3m5tlck5EGBNLr5OzSW1F83xwKbB7hr+uQ4s7/u68FjOd
3dFGsER8/n3XViVm6rRFqKCeEUpFd9owVwm73kqrLzmkjOHK0OQ8BqQT2RNZSA6nbNm7/d4S3kto
YtuMx3Dr4G0xfaAh/McpVb2NIq9MoWQ3GaVQhKr77velWBqLKRhAZbFuuknG9AIjO+2V6uwxSpdu
ejFtQpFdw7d35VL4m1psw66d7yp4fIIitKosc+O3xEb6baQ433L89SQ5hpoB2l54yU/iR95dj7Pp
7vddQhrzMBAaVMTQUhJsBmGJXkvgAqMp5Y/WyWMGxMQwZpCHb8w2/eRaciFXM4T8nTeqG604Jkpy
5lZDww11KkyQK0HSEwUGfuIeckjh0ZfM5qurhnRPrNnWQHdJelFF0TeoO1JYaRw5odxniDIZwxje
I6g3fPINQ5XOG85x3DbQQcAWTe78d4pETtOjzS+OjnYEZ0QnGhD9nWJSvR+7ECMc5h9qwi2ow5+o
srAhQWyslNijaOd7iuucaZfZ7h3RkN/MPvxRes05E8TZDaYN+C6mY9XrDl0RpnL+ApB8Mtp0t53k
PHlF8z71fwOduq++21UX31eAKtqyQxUDDdxrsnhb6Jr59ky0AANW/a4i4qi00Tyng+dd+3qJprec
4b0KUhIJMHsf4IFUy2d2XbSbXXyOq4gDG0iX8Dvt47fAAx2BCB6mDUE88VyN904MIn2O8nxHd3KP
BsS6zwaGwj49pUUOe2dbo/GAApMG5Vz9aVOPJtTUnuk7W+jTxo+E4fguzaPu1KLG2QaJzwh/sN6c
8NUFDfo3aTiVJ6QPH6WmbWuG7gnOFYWtBc465yR9F3J6A4viZMBb25TYcVnddzmmalM1/Zczv1ut
9xpL33lNoQLBxXm3sWCwarkcHJzsILqeHppsU/RWA6ZeI+UwpuTiT9iXUfS3I5WPpgfevkZT6FRC
2MfyIclxgscGy38iYXFZqpDkyTSXtjfHxzhjOTUR5b6ObJ/ASA8Tae8TOP+oT4YHOzXEucqB97cL
2iLSyWd+LyCv/M0ULkiwRhHj2jl+UCNgibwVwQ3RE/Ru6Z9bbxJP88JN0IvmYuQ3TzBg5aXgbBN5
9iPyGwBsHYwaNAqDAQRvNq68vsrIihNK7pIW41kal+46qAr1N8ec6KZz9QGwrNzxBIgj4iRYHZ2i
BG7zb1+m/V9vJGA9GpfExzYAlqe4etPUKRw2hGWFrtT7KIRvpgtIjhXIhJlOyQ0//JEtpHohhjE5
67pSgOz64rPvxYsM21viwRmJemPveAU3XFf+0fGbnEOF5mcmD5LuKRvi8mcbWxGrzu/r70fZKxoq
3ejdccLPsGMDypsR+OzyUjTJJY+CYg/O06KXL5EP/9+734/17YBNZ5bY+cYXJinBBVJjdsdtvB6t
MrwMy8vvx3/fDU5pUviDvUsSuDzEcUb737/AK1mSXXoCRpreUXyusxlGAttSR2SdjIBUrRqaztyn
8Qj4p6Jfm8fbyYu669SToDvT/kPcl59Dt3FgwTOXtUxjw6AQ0ZXtOrgM0Qdf0ZIV11yrLRfrcRhS
tf/9cL78nVv1DFXViA5PjdSt1G2/H098n3+zfEa2vIMK9jYP5La5dbd16i65/r7MRYICC+AZPPSK
I11K3QwAu7H4Aar2rSqD4YrFabjqvvrfdzLC7lhDHlnL+D1r4pvp4+8M6YcdOmkBZepo43BkxsvE
I0GYxz6rR9AeKo/2c9IYT6Xl5mfO29tZWbRHfhifOMdGkGTkZHtEEyTFFe6VZui01kTRCdsabpy1
wgdlTvu+gFcnbHxEiYOYSA0WqgfXTPeugJM+DpzZ0wzvZrFMxELnQdEUdIY22KUBE2liafSzEnD8
pW3eoH6NT7XxUFfiM2QqHdSROPbMklEVP6G7lVt8Q87Wy8cDfhaS1wx9ppv5GVldua0W8z/nAvGc
69a54RXd2EYdorEkXbOKQ3lfWg2lbfpgtN5j4XU1pkIj3LQmItaxZeIkciiUWP/HXUsS3jO2wOIs
PLDRBGfPmMI1yBSiYJ7hxw9Dt0Yw1a7KuqjPZAr9UC60R9w4xyiI/3m6dk65hmqXA7Ot2X7lhNcx
7H2a4cwS+75Yk3RN5WQ4bzV6+Y3XpfM1CU3v6LSmQ52e7ugqo7NtMPnHZTZdExtNUWZNf1wlxM2M
8RqSq3E3uzy/Shh/gpKIRZaGW2+CQ6gL68bZQ24zdGToCmniC8Zdg4KjIdumfe0TDw0YjnsXqfLO
HvAvjCvTTeufRpJ5jLJUvmSgkbfaxz5Ulu7AKINpoKNvOVlaT6lK8CXiWg2ibEZ2AEYOVqFsp+F7
aGgoZe6YnYvBmVZukWS4IJo1s3X7NHRNeRtqiIIV5/pT2+FH6mj5rL0wcE/V5DbvAerUrHbUK5ZG
zOD4GrLZ3Au3PtcxOhCEE8QQG834RNpR3Y96G7Si3zI9t255q/pjYnOQEkyB9nHc/RhN/zHJmDPr
ZFfbKM92DrTYFUhOc1+R7Cy7sb6zqgK0i80Mcwr6o1Z+d597qtsWzBfxJms2fsMbtxHe887V9cnV
OP6buWcK6aZPMF1g6PRYKQUeBxpGVUdibu0wdQ+dRantXBmDTdf8zcz8rdRWfEbxUOdGsm3NmjK/
fsKJPl201ZpXLQYP0Mf8+funNKtt5Cfmn8Kz5mu/fMLgmmRoiaJljsfHUE9Yd0sDK61HddDQFiu9
Vr0AmTmijZkQHA/9q7OIrGE/5UysjYARrqzta2r7/prjwAcR3DinZDuAXwaALouJ2Q/fkJPY/+y4
YgY9BdhUikMF9IGlvAe1lljtVukc3XHZXvJiVFfOQOpKtpDiwaR299xjB57kmFjldA/VkhrWpU+U
222xquZIcEf30XEcvXfBuRQ3ucCbUp85G3LuTszm6tt1cy1kYe3IK3/JCL73QkYBUeU9d92wR4Rc
gL9p+Ka6EpIE03oOR97etKv26s+1omqiF4rt5GyTuGY1NdV5YHwkA5jQmZkxXrK3AAe8kdKTjoWb
3oVuQTNPo7+a6Sj2FazsPp9TiuXM57EhlKtLCTQacrSHI/rNlQPK7uqGy1boFuKKmsck3mrScFK2
JDw2bx/t6MVXaEoNouoyeAiVfjYTmgUWlIfdmLPgeobLk9frZjcqTX/QzIKjCDUHwMx8k/Uz4ebN
K0YPr83uyXn5Jth7fCMuMT/YxoyDDnD5VOvhDWvsvEYK7ICeoC533Fkf63A6TaU/PxplYT9y02Cb
ccc7HLg+q1pfnGrwepsuYdhTd6x+s1oSRCtWeifE4GMbk/0w9/6ry51uzGX5EjnOdK/66h9ervGV
Z5Avbu69ofVxLWXyrZaSXJZOxheaTYQE+B242XitGqXeAjoiF3NEUxUQ3fCsvXlnQovZzQh89kbU
pu8ELX2mEvGNGMd+LVCqPplNsu/xnGy7Sbo0nWluqgTRVapTcRIm1BadJCFm32I+tX2cv9N6Xxsp
Ld5cO/JcMTi4Dho9vytk/p5pfEJyZlYQxFT/bMJAcEzYY47dPpRt6D7pkdhWJv6NFzUvccN+18cx
yHILqJ/QlPUJdFnQy+cugT7YgiW4YJKKJ9N5bcX+99oU7pI+xH9eOLngtFe558hDk4TnkVjnAE6l
QysM1zfDVPIP7lKDvj5zebHvxna4NU39NI1u8jzB+W+l7A9+CQHa6Lg0YVv0d6gFfuCPIkldrhbE
rOLR9r27KICuk7Ad3HVD5x3iOnstLPydMPqz92gq5WpYZvYEx5zSJsnfBut5xir0Hlv4O/1+OPdN
B3q3Dew3z2cr59d/5MSA/L2b9HsxkyFjyPCli4gZsQlExuu31L5l/M5YRWwpd0LQ4r59clTrr9PE
fHKnqliISbA3hVdSFq1C13mZJZmM9HIkGuWw3AZV9uo1OaQiYcbQflqc13jV7n6/cmydYGmjXGxR
3MGCypdriXbX99TW6unF+b6ssch27R6vbwNz7twU7atRRPnN7kB15AXKw6D3LkTBOhvBlONosaDg
hbN2tdHH23Toq/c+m4lDJ5Z6NNAXiJnoaYSsH1ldabJrviIxukRmp++C6fLFZCSycrrafwN5QDCq
wTpgAETeT/bUvANReDAbWKgj/fxhZpJtd8anrm3xXs+kPIOt32FOUvsoGfJ3l+Fp56szgq7pRkVE
Coivi0Phy8+oO5Q4Mm6z1X/nVYTJChbq1hXBF/kcH0kuvUOSJT+joR+IRqsf+2r5Zgfrj0MewYW+
SLAKskTv/D4v98uh953a6SVveQYVamw/iYaboCHYTv5IQjTXZO5z8k1hGaP3xLlkweJNG+fRdwdY
k446w+3+/v2u2+FPz769neIlcUaaz9Fs9rdqGi+Zz6IzLbe9rJr6YZzVl1fX0ztqZOCgeus6bbBP
khJygRr3zpwNmxmx3b5wgomdr6M4Su3uPa4H0MVSG3QHw5XfzC6/PKbv3Vw9VwGFn5NwNBXsv4uR
fnxPXfebOIKYjCAkKqbPKp70jSbJBPVcY9wGfyCJIQyci3bIzahMFgDtZd2upRDeOJxhj+yiAuZ9
Ve3pSdBpn94SGQdnml/E/swOqwCBCfZkQmiK0uEO4UqxD0LD5DSKnNfTxlsblXqtY0SYs8l9bzB1
ZipT33V+Gq2m5bvD8mPcV7El75i0PWB2fEzHWrxHqPf3nFDQIzu++Y489oXFHmULNfJhTqdqcXq+
Gmk0vreVDTy2jR9oqMeIVCfrPYzzp7Aaw9vvFlKEbALxUP0TBWZFRnH4olBSrdkc2K1ITifca2b2
U9rcS9C0TY3an4NCtCdzHZUcmyhlUY6HhqvmzozhTWm0x8nECJk2PD3j6GzomDUvriq8S0RFSXjz
pN4lT+cWQwk7OhHGxxzu6jaL842fJNOriCJwdG2Tb0pl7zx6K09j+e20lCEijj8710fSsfwwuOkJ
C+l6aV6pPtujW1Eg4YH4/XaI6mE/nnYmSXN3DWjSF7v7yypGW8N5rww/PSK+Jm4AGSNHto8Jkg0N
4EuaOdGtSNsHYPzNeUzlxxwAcMDv6SYURDXNiy0GW/eQmu69X5bFAzGbT8qxOnCDDrKDNnulQaNf
jIG+eTQY96OLTpUr6t2CGUpZGtTPBgHkr/QUNlZVTZ923CxqwjK8m3ZBNiEGcHFPWGU+v6cz85sx
jQ8weuLjHMqHCfrcySzar6QngiXH1jp2xrfKMH26GTvdiEqh8sS4V6+SwzwNWMK6am7powyjRfwG
W0TkzXtohE/0xNofhImMklB0yrQIn2bcN6ts9IuXPOCaTB5gT6+zpiM5Tl/eXMMQy2aOkTpGWQVQ
3ABQ9JBj8FiPRFiqxAmeW394kp7t/8jss/UtHqBZBU99nj8ldlLtMoe1yFpQjqmXLyFvcAwJNP/h
PIL0IUgkIiLiMbMBiFvix80+7+uaBFY+pvBI3qQMXuMmf+hNWfwQTLidGr/865NHsTYDgZou6ZIj
KZbe1mNUeqliGRx8ykhsKYQuKRLMdQTdtmnaU+NP6bPlt48AaZGBuPkTZ2CEcn31VfEAwTIUF8lo
8pbUeb+prHS67xFWMP8ZMIL50YnOfnbRLqVmpwwPtqdV78Y0TRFSDNknzsUHvBZETzIaVFOFeq4V
HYf7GyvA+CFs8L/aG6MnpzW8LRKx/lJrLlRvoPGlh+6xDkTORdaOjxtBDY+J43AtAzaPJpSYDIEr
Et7QlQwtEPFRRRuywlsz1//otA/fbmt+W7Ip3hqpig3mhZcZgjQQoyTco6srTsopikuxuGB9rBJP
zA7Ir5y7mBCg0mS6hXNAWcy5+dcz2BZ+DvCz+WjEfxrBTC4rCd7pfMc8mnnlbrTRKSTnhFy5oxCn
xuVYGU8c6xryzXeE24/sTgmSG4gN7/6c/bEJ7V1ra8wPBcuSuRI0lbathavrP38uG53th1GAF+eg
ejGrPjrTB96z3POnyQcUyxObrO0os7aZnSbXTIQPzSYdivYIGi4iETT5x1MeXH5fuI/CCwkr0Vbi
cKdcnZmIqwC5VDwZl5JQ08s4JBVdiWQGU41bwlf+JXc0ntWJcGCObulRj6lz6liE+bSWc71RFVdH
OCYcOvzhTSZn1kx8u0oQmFos3/d/PpiK54y+7Z2wnBTngWT4mnuXOGC72kDeKSnwWFliA9h4Pxck
PS8/D1P+5NoXeUKKxQsABZyBBlkGqUWnYjDpMgnwcjhEY4RY6AjyqyhSShoPJehAoAKWSXYtNJIo
hKKxuv6+y0EMogdVPw5D222B3h5xlpFd//Pll3dhh8spDMwLKhSxm6oAh3JMA2Uwq/99KRN+40XL
BqxM6wPpWbSdZ8zbTV28dFy1XZ/EzWlGSUbuqetvjDlnhNV7SC0W3rJTuxzh2/SUVgrJiRL31Szm
naYqOpUdOOPfFzyfE/7HyVvPI+CUGpsd2dzJijqQMjJBR04by2Y2aCBSpi1DqhQvQtuvwIWMbbL8
yZmwNXDf4LeVChMouRRVbURnKyV40G3DvdPL5jDmwzbN7Qbg6mA8RHnFZDD29Mkjl6GpfTjVV7uJ
MKuAFFi5Mv3nlHGKD+VQLBb3xGjwuYcIwX7F8lKCPEuuo6NAqYqi3+SNx8iInh0DSjsPOMI2b4yK
J6BqHqEzQfrcec2uZKDOkBn7SyehhHJstleedl8KNf5z5dRDwMUlmRaUCREXWzfGGv5iexrr+h8R
UopAlB0BjO4eudHWqnFYY32zDinNY5am5hR00WsYxRHngSbiuEFEosDnmMVxcxRlile7NiD+z7oF
cGn4m5qrYpXjLjIaaIK0+IClrUMrxK1jZQMLXAH4oEMlY4qiPP2+Iz8h26J7XK48Q2YnJuqj98ad
Ucp5F+n0hvISyg7JjTto3rdOtzjUUbzjZfcO3O8rFvniiLJdLegHh7R0GqbRehZCgj7lEWEAjFF0
ufxdYkC/G0nSahcia5nQ0TIYLrKiTyfYT+QztiMR2lSleROlO8ufX36vk+78XTeE4V752UPpEFQj
mQrvfQ7/tg2+J7OSP2OFEXgg3dUgnHjc1n5Pxe0IRJF2dI5UqE9gDwzESZiJU9KqDywei1HRR4Oh
PELglNslzzDn7bXv6/bQKY5UriGsA9M+5xB1rOLcvykuaNejGp6dy5LjMpvpSVvOCIbHsaA3MNAk
Rmrigky4GXiQcgn/2yy2GZS2Om2mE5gVCjfwRySJ9Sd36bT/vmsMwUB3CPepr9QWs/Y3Xfpy4zQT
NZVcNZFPZcFXxsJHhqhboYP8/XcAOoj8HgtiBTyejTzmlC8GgFN+TTMwCY+tPyJ4qHFkLBGWkYVV
3J6Ppd//5/qOEfq1NFEvubCak+WO75Vj5bs2U+u6CMD5yf5Zh/VTljG4dmptbtxI0b8uxmwLD6oM
1ItReBRlZvvqjR2qfA2Vt61xg9kM2K0wjNcshmCofVuBL8Ox2NvGjeZsdQc/F32+xcSMeWBL4lVb
3xCnnTOC2XCFQa/Ic+CTWVRRogTFJgeouTzcHF4W+DOBIJGZw0PvOiAFpQfIozGebVCwuLnNrQlJ
NU0OHGKw6Ewcs3K2Xu4Td6XDzL9ERnRv9RMbSwyr0W6BN7iWX2xzTEVriohspbWtDobBbmhyZGXJ
88+mCScLtuG9m9eXEg/Hidt7mwY8rNWmbNFnhfmlLmjfiQijIl7OU4Q1iTqmg+pfIUhSwzoHrn1Y
FBI2NSn1F3GllTue25bizBbrKf909Li3IyzbsnAe2bwAS4IvWPc94HAjjGFGV5iU9RK844lgpU1n
ZCydOOexOIOhVAdPOC/Iga/g07ItVhosMF6/RZUCx8nP9aMRoxSeC/CfuAUPth98Cag0WTY033rW
z1NAPJPvNNkpI8Gd7hGiqAZcBhl9qLK0jaYpNC11WP4Llzofu7oXHV2HHPImRWvCdfogT3dEccB2
hwbAj/LHDAEUHoaLRVG379yXdm43YdbsQ5s8zwh6CYnzKDJ6i/QTA2mOpbmIav5I+znd9yZYY6Ma
ytN/X2bJNjV7CRONGGsMuX63vHP2xujqQ8hs2SG+3IKcu0XVgJW7gimztml6rqH/VSdMcdlGe8Hv
LjztiHd7QlzE8+XeGDJPG3eAVAXwsTmpPAD2abOiwRwsYAiXYMntSiPMAfBrGycOxfFBsaTWHX8q
l5dGyGMatc1etveBR3CxKfnh/NRWG5nCbzPNnkNol+7bLjgWfWLsw6Tg4k142TMQ9UCzgSyjl8On
7e+ZZUU0ta2vcdJ6qyIimhFtmwxLJD9X7w9npOaeO9VnjuAeqUQEAv5+PbTBhBtoSB46XUx3JSwT
ah91zuc8ISrLDzHic98UQYs6S7H4AxazEN07/4Kqj1dxbr2IafpSPQ0suscfM8feHbPLW9/YYi9B
iJ79kWWtwI33+5UsxIyoEZtki7b8eUpjDIZx0t3lQYEgPlDRTme0dpvAu4Ue8k0/VS9BOmJxxo5B
qTYS1RLoP11HDyB1ld6m9ewdukwTk4FR2B3QHs8T54AVBW949jBJ6dQiOjk0vnQIRlS007MqUcpl
OD9WVRC/0OZiKrO8RKUZ7tLMfzbtLt2G7gyD3HyWRdKd4uorRNe7Q9iD43JxYhMeRerp8kIYF3eJ
4hCqcthPUF8xVX/qIrR2XQkKTQ0vDLxKKMXZhoXVPBJpOvI7Jd1GmG1w0uhZEom8Bln82a8Qb5MV
sfJN+P0lDYQj4SU0EbPxXNYjos6pO1kdViQnA6OBaw3ou02oeonfNPSjQ4codMixExOwlGcnwxhf
JUwez2zkwTChs+SytnZ6JLfOIoxo3QrfRRQYbNh6vT1nHn0aqTtigVeDn/wNVTLaIOala42MjpvT
vIdA0RxJCUPdFTPLKXWx5c5FxtlTHxcVze3Aw0VqVveWLkauLUdL+mM/hZXRnOkc2g8VxW0tOnln
0QM4z/4E/S8g+GLW+XNgPWc+cq4slYC/GRfc1+U+DaNbmjbifR6oh9LaiV9lJDOOrCxTgzmUpFRp
IsoKspZDqBfgSxuLFvBd3c1iDxT6EHuFhlmJkdNT8tPrycsRscdvK8OMypB3nZf4khNg/dSGXya/
0N00jk8QGuAOhfLm5fqfZbCNtPByCz8GVVvVf6YlzzUah48vuB/puo/qGRSUJTAHAM5EW1Cs/OA8
5y6pckX2j9KUbVcscMkIf4kpHujJfBTQkQ9R9C0bxbDYSON9W2RrlwWPW57bIBVDstEylisY73TP
xdiQCUBCxuh9OGAREVSbLlRis9xFA41m8g6e+8JPjomCmaKj5n7Of2zoIQf0of9mbOt35FcT6oJu
dzsFP4YzVfthcloymwgfYhlgGUevFmwVJ6h1Rf2PLpNJRZYzUMnkPRKA6kQzy0A1TYunTi5swPQb
kLBsM5Cr56y2EOiwnZ3b4bOMclbVaUBY7EE5BALjI6zCTJ23WXAgMEjv6uZBO69zZczXukQxNnrO
ruDKa9dPoQIyM2+X0Necpy2d/jAU+wurEY1slctjHiOiLOS/UPnBDvcHAhkvbzQhs5hIWd1wFmAw
KjAUbCPKVTo4i7vNy9xVa2KbMGqQGzZBMduxplQjHjBPcFpPgFMhvBaXqOhxK8QSTtbkPtm2S2iO
zbVVcYUhzA7CKwIUE4y79ez5g3rWBdqEOqM1JWJFVNqA/qJrjyr3EMCRAZUN5leuqv5QLst2lLBa
94r8qITekQvN1U03sAXWbuYH2MUKtpXQ/lfGQc8sWbxSIFz6dM6uFC5rU+I8j4L2BRBAt/jxyQfs
QuvJ18nGaInPc3GObCdzPIUjhwlMhdGuc9t/jetUe7odG4jZBLCPykYEau6jRuWchi1vPZDUGSUW
mVCYMNcA391NJs14PZfVBStBdgHiRbuGby5Ws72VJTIddw6AfcRygs2QfydOmJ9JoP9ywrmE1tLd
Yd2lB2ND3DTmc39wO+ebljxxIT19eUZE1UyDPoswi3cJW7vkVwzGjY5qkQdrd3FxmN3zqGuLFpvA
PDMN+46Q4TWEJhdLCCwLZ8a1mzj3Q/Q9jmN9z++W/xongBJpu1csaEYvHnmYaBoBasVUS6LGREB5
QfAVhCh7M9byphPjK5/gxw4pZnEnDMJ1nHZXoyWGQHXiZVIdPH4a92guCCeMObzGRvWkhuHHGcj0
4fZrQhK9vAFCRROJzcBBt40DBByT3dyMgoCTmKgVD6IsiqxoTVsu3M25/XdKJclOlbPKyKGhjp32
GcGNK8II7c2cw+eIwUFtIpfySDEz25k6vtkG1mCnvP4Pd2fW3DiSZem/UpbPg2w4AAfgZp31wJ0U
RYlaQgy9wMSQhH3f8evng2q6KypqLNP6caYeuqozFSEQBNyv33vOdzKjIf6rAuhltg6hONV5dGFi
JxG2BdcPmIf7frZUXn5rRQ0qbV72pePpINlANmAhkecaD/quseXnnBpBJioax14Rz+vhley+F5np
rJDYbDFKu9uWoQv4oRXXCZgjw3ziMhzbjmn/odzOuzWVfPZLclT8LLs0eXwqxgZog4mtqsMsGPFY
rlrHo8fvEBkNomKZCnJEUfqtOBoiYKmKPfKr5VCJcmnmGYnOdT9tQo5tVWN/xtI6Rl2I6tv+7DAV
3oUCrkZgxrt2Kk59YwOcrqkVp/E7RQmoPELiOW4uUhOxQKaZcNMYLa5Yl5YOIuVlbfUovzhbpyk5
eXWKwnIMatw4jNbWbkEjcaBHupgGW6ywReRGwR6JBTMGSdVKssUaP1yxBpM55Qw6c0uCNoiaWQQx
5maswy9hWL8VRSN5+CibUrI616R3PUHqgKzoI2zt+32qE1JepYjKAoVvP/OpUaJoxdN2GSOIgCp6
YIxMzoDvwDxMsZwNzrA07chc5i5MwgJWjXsTV/U3Wfk78hhxls/+61iviKJ3Cbrh2OA6/Z5Uz3Hh
ZjOguNfmafU5Ve5rHMzpCCQNOVNOwIVH4J+aIp6UVe8To1ZaLeCZkogRVT5qkBg2tIjJVBjbVV82
d1M5QL4fkQSUvL2w9ToN/StllqZCsTRgPRyYwc8LEpF0CscSXGh7l2kiP5BNxwgB5xS49nxEwiOT
bdoEcvvP5hGmrksAoQXHB2WyxzEem0GvH4CKfwRzymiYY8ew9JZOgTGdseNpKz3w77IJIHSFtY4O
DJgTJwDhrCatowosH9Oc0O6JKJCmciFtejqYOILNyqgNP5zWRQKH99cirCEjHv3gpsmHMIudmWOW
IaOc0BvM2/HY1muzqlF2uu4nqibvhIqCBTzswtdizk+2DzX4hm8q8S+tTN5sYkT6To5nLz6zmPKi
XfWhFLeRtcjTQu6QveCFmxeEMSAxyAoI/aHXRDGkyuLB3zQA5fpCfSdy3f9WsMzg+W0Wsu2tB3wP
Pzi8eQv+XXBT1Lqgu8n+32JKukvd5E3Y+ZNZl3BwOiIrrb4KVvlEdG5XYoNQmrgbc+uJkeO1qNRF
pTBA8StyqvMCldwMjRdt41Z7mPoG503AYXmU/nrE2bzQoqFGcl3s4y+Pm2LOq9P+XdmRH++4nQhy
7IJ6GkiNY/V3YkKRi1n71iESbhtho2jwGhci/S7i6J6kLRoo+p6GQH0buR5irMQMtqUh04vrI2al
zI9NXDShbuMLU/dBrn0y6wZVbKlFYfM6d210r9r59NxYDmkA/KAvsHSFxEUvNXc/uRP4G9zHkqzc
jYMtBhoDEh8cVfMhSGF9qNobHDfNFs4DG1NFTCzwf1pgd81AMKXfm88NNUITeT0Bi0BQiEB8QYQx
PEBDpNUCh3jwA2+XqNpgh6job9QawZmkVkLTKQlLTGic+hLRTa/EnvBSC79PlXKKS8oVR6p1Tcou
VamX7DKyU0RH7a1z7FjK3N+HuVntVNFu2pbyZ8JYXcbpAVF6PXl3jdEXTEf0YVPERE5kuLZPZjJ8
p04mhBMt2hLBxnnwmd0HabStYwHrscekND/JcY3ThzCYCUe+g76dgyxIFJpaXCfrZxIra023b9eZ
AglROfHw3pTaQ5r08d4X7dmnJF+0kbsbEYdjjXNeDe9HSRLHunOAcJmY+IPGYbY+L44Cc9LAfGkN
8vFOxNP7oBfDqsQiF+gTr3maf9aw5EQywzLQtPsjgj0Z0hdiZOXhlMk430EkzM1pYwTOvaiKYTG5
3cFEHJ436tO0GeTKczhaD5L+B5Ef4N2m7Ko3OOOdYxV8NCGS3xQJCyRsP9g3bv7Q+g4fG8A1eoQ4
231xJRRwA6EjrNKKPaiFVRsQcGhHTgHzu3svfGxwfJcnNHcSpZ8fPblJhS6504JVSboe6X0VFE1l
vMx5EJsxRFvdxor0G/CdeBJ5vbW+zm68Fj/AlD+Yo7Suk+4iLcd9T0DpGN+gWVPgQvpibZiCIjHB
pEMy/c4LKd6mBC1Yxq8kJbi8y5g9ilbXd7mvVgj3rA1DZSg35oMOoyhv8kdk40wjq+SM1fs40Ncz
+YY7C/NQHtExRaicL3nMJYAyiGyPEougRx2hq+rR8Gh4paOL/Ha2b82y6qimn4KYzLbmJnL/jE0V
PadmvOnrsDGeSUVnnezwTHb4YRibr/0AObyVPGzyjFwfm1aJb6HXiaeWAnnAO45rm1Zw+W2yXTou
teS1wK7AsY3etEe8WzNfYIctfuOQ6zmF95HsHD7MHOcEIHWTDxXjBWv67k/1cFS6phBDC/p8SWvv
Cau7jRnKkgMXjhScgTgWTblMUqvc+WN9owvv6BScKRwb4kvX5TCYwwkqYhEQUVtEtLlG2g2QAel8
hK61czE+L3wiBxapRavDh+PU+LdDLL7XRQk1ivGn6zyjl+VsV+CdDK++qPDVOChgkrC6ju5jL9JX
J5GfdFEpc+V4CAXlTiLjV09gMbSMTWwI9nNzVtzMh93em0gNLZBQhDppV/U1KNpDqj2WlJh0rIdx
Z9fOK9r8G594I745nxduZI1DNY+uG5BrUFjtGrdrsw8t47tRpHdWhYMeV92aRkW/SEuOMYkbPRMn
fUxytXed4SF1isNrqwkdySsRqimA1WUt0LCpsu7nVkKP1OLB9BVzwqmcQ6H4jaZ3W1Edrr0Ys5ln
Jdk+qNSpbqSNXwjpLx2/YC3HFEMMe4Zv3Ng8dEtVFCCjfYiHpbXnjS52ntVvXSgNmFOdc9y/54pq
BXUdDZC88m+GbEw3ra2/sxtGdNdUtQYCVW31pDCWM8BrlcL9PrZCJyPKrumvVtqWfi+sK3RFLDem
T7IOfoQ+0466Y8UrveWGMIBVWxLft77gxOUo9KN6HMGmUsONY0Z0A6xsE/hevGpaiD3R2DNPv0vN
+hXEJOQzSsObitdqUff1Y81UpkIuuM4DEhCNuttUBHMuayylEN8QrYQNXIzsJpRHwzt7sr5MMsvh
6aTqxiJ9xyQXbqJszlPl3zhN/cNtujXa4mI/jGW7WXo6e3nq6M2LRzZJDfUsb4b57A3QV5ANvXBi
ZHWsHVMGdpR0A+PBCKxvvd5wyKYJahnVc9LX/T7rw12Z93dVa13ctMx3IhdyWU7eLhLCWmUqzZY4
yxxrHFYRbJzEh3gXV+hC6QSmqVfvEQFg7ZBRvpMVqUcSXHo/MjVrsvE2aIYDE7BFmTt7PQaOSBpt
H9LCNpVFbo1Z0cfWGxijHqYluAq8ssYegyJ9bo4RelPIswCcYcktdGCAb3HHzKP3ngyswUQrt7eU
X5d++FF1bLpFkkxbn2g2xZRKB4WyRIJho8O2biYUBsgYi52Nd9yOcB750sAVH2agBMvmNARKo34g
ccecsYqYr0LEDFM8PVndlhApf4Mc78rzZSxUFH+WdGRB2Xr3iWbjk8Ohyj30Iqagr22TFncQcYmm
zOr1/zycYPdXsQMvaMGKj/fw7dfsgZ+jB/7+/0g4gaEbfxZOcN9+VE3+t4fwR/5zRMHXn/pHRIFm
y98NQyBHsA1T8l/S/u1v/Ufd/PGbZju/K8uyJXoWA6cElcx/ZxQI93d+VFooRGxdWrb7U0aB87vr
WlIo6Ti6YZu28z/JKOCd+ZeIAiltgdYL1g1zA9NF+EeGws8RBVnY+V0S1Rw/S4Qu4/xWo0bJmR+4
9qYCJIcRGnUUk7c2h30jFnUw3vExF9porWe3GGaHvZkUO8ux93XItsIe+2GDyC7bB5ILbwyPkxsh
RoQOL4yi3hOxt+noX4y5vRI6JGuEkPSzlr7VrkRZbC2CPJJ+09bFMcCgkDA8L531GOf3lulsAtPa
5n26BESChtjZJ5I4kYjgVjQ5BMXufLcmNThhgpiu2FcxMMdHNHNrTww3OFOXLHPweEBUNaSMBO7J
aa1tnxHSa6h7CwI4Qsa7ZrqlBDgOCFx7WOman9x3rk3SgrfOam+R0gJjl0lh6JIBcDKS5Bjh2vZc
a9u2w1ad7Vae6nRAKcAyEOMMstG73FfglGOOhHnySYbrDqXwIyTNN9JWNkDpaNgnR4aZq9hoDnz5
xwxJh2v2G6X1d6Q4BgzRypR8dHOHQOg2yrtDGxbbn57e/xM+8resTe/zMGvqP34z9V8eBobGriFs
XbmEp+NC4LH7+WHATCJCRlbpegz3rKgLBDagAxF5tfC6TXvtFeRiU9XW/Ajp43BG42VdPBg67Uyu
PTHZswQ2KX4cHdDODXCjle+Ge/YEfOyRvbDiD6BzMYCvF0gFspJlmCbGn3+O+TLzZPTzbP/+x28S
bZYLXlrYwpBoYmzBO/fzx5j6QGvSEYN1V0r6WK5cdV5ywoz+ynHk2APtmmaDwp//0vkv/bNf6vzr
L23VMIWMXZmqNGhkrcsAla1k1A6UTD39+a8S//49uSafUHfkvBZY1vxS/3h7CDOfb1X8r6Y1AYU1
IZJBvZzBF1Rs/V4ZMXSzeFHKgYJKiz7L4mIb2vXPf7dBPMuvn1MqUxC6wvJjO/KXz2kHBYS4gogP
19MOUwoQSj/E+brRg0040WdOGLMUxbIgBdIL5Tb2zIMsYRhV7XOFertV0R0xXYxqy6fUuOZlewzI
LdGqY+oO939+rb/kr3w9CBIEtGU7LoIGR5/v40/3yc47oYoo1FZ0go4D+7ql5DaKjPMk3adgIHwp
4aRRYLdIMFDW6iJG90eJALlST/oQ/8Wt+79fjssuoGzTMgznl1sXysmsp8zzwAfrG9NyaobB4TUY
Mlhm1aXQQ4y+7cZLnDvPR/yTpJ/1DBLxgZK30Wdnl49/cX90Z06g+eWpVXS30XOaDA8c95eEGjMb
NAsMV8gJiu+u/FbI8pTgWVuYvnyZD1V29Anw8SmXm8myydyaPNoitjz7gVnDcy5M2sbFJadA7a2X
qbgFhv3NMqNPM0yOhQHE3E85L3LOfqpd6xyk+rqCziRrxTpsJR89XUXQCIdGJFeEyU/oFc4uIBm3
kNfcRLWVIsCVZyXURvlXV7NPFcHnEOYY753MjDjZbjoPq5RsEnp6zBiC8irNejWY4tZoxEYG2alF
O1c5yTXTgk9otnslyE2dD1nkOmJHqZhQmo/CEO/IkOlzkdVT1hWa5PwIUfw8mbFJIEwIGsWcG+an
2MMWxGfJK4m21CEOtbfOluM/t/Z5GJIjqm3sO7MbtK1v6ByegsQ+5eRFxG1yaq34c770vgHjN3+y
WnCioFpVLP9murQ5OOqp8V73alUM4ixHG40V+xzyKz8vkWsOHGSdk1MDzhnTawfcfyHLjP+TeN/7
CRIJraBlWJs4pzyAw1wbQYXbUlASp+Q9Qm9y9hjzXlxckSNtBQJUMthT8smO1JmAhauGyJoU72nN
nYDy16qlVTEgDGEkL4ouPY5VugJYsYlqXqix14aFgVcL9/p7LtgxRfwZlskyM5ytVbrkw7ruUz85
+yG2zi0oSqNgpjiGigPPLKplgmRMu6ZrXgtA9t6E/7khz0WDgd7S7yqnWZDVt8161PxXvYDZEVok
PFNdD30XL7MphWA4U+0akhFhYAN0O5UmFQKS8u865CaOIvq+HZT7j2t1CQbscsIEmpxeYkMgn67r
x9T57lvyoKVBxEAM20Xbctgs+/LORxMe+M+Gh8oiK9MrwuPT0LmnfEyPZungN/9MCx4jWtIzXQQL
q5afNSfYj6W6AwMwMCnjwQmJzNXydu/wBBu8GvGcdVEMHNziIEVtWXL6mBjXBigopA2nw2ICvMYD
noXZ3J9zTkLyJc9jbkVrfdAcWlCOeS7i9Out6PsfQ1W98zcucmYsyqkvhYJrXJjqqetbqpPxISzm
bzAf1HLwgXzFCsaCtpvfKc/JjlHD+IjTKDff4C/3tPCzVd46iRyxbBIaGB2fhQjEazuQD1Jf4Iho
a4uuOBaVib9yfhBhMy4LjeC0wWJNdZ0csZg62F38BlDme450fTUiOZ+GR5+80bVTswTOa+04d6v9
5Dpa/meqcDWRPvkgHO1+fsfKLAHg5ZyopfdJn17hZvAxZq/XjNzpnXcv54UrR9vl8Uz2Gq4uzcuO
8zWOGW+ZSV/TF9mrhXChEuOHjMwz28UThNpT7Y6sNdRyLB2YaRjScifKSGwzzdtTsJG6c6+C5kLd
x5OME75Xw/ccgx7WBH6ayK1ny/fgjURcFkscaUGGad9qjvsgoZFQZsKo/Lo0gp6uZmfeTaK58Xw4
2WpsKwbZzpFm0WVeU7yZnj2W3cppRAz35zRZJh6t5BNE+XGueek97r9ueIehc6lVNIcIB9BZHfC0
IYroufz+nA/Tm5lGbBvZagYT2572JFvEnZIzsO2cXC27aqjYxnJ81ie+vrmk9gp7P3h8Z2bq3Jf2
JvbSA8IB42up1zlyKnu4BY8Icr4TDWo8xutT9OA7KTZC7oYLLhGLFPz+8j4y+h86Z+AlFgyD11ZH
x0YpXfhTtxwN92n+YnLTOQ4RwUXzE2ko3liXO+KE5wI39jCl1MFQsWsuaH6AdRkCK0QVTVtsDWMZ
Fr7gC2vt8gIlHQ5/A9lRhp9C1o+qam7zngg0ffo276omu02UEO+kWefG19aDa7PzaEmxdFL2oFAZ
hyhSOzf07+q5I50ocS5hjdBBuesw1YYdd0GLMEGjUD5mTXpl4vzETPtzYk8rqgPBSDd6iyui4Gfm
nTFCnGcSDp3LaDt2+Chi4H5thdwkecqs6pJEfGi/IlzTodc/pvEnTUUqkYm/urJPQS9u9bf5f5W6
eira7keR3UbipOqZeyJZm7og/VGWkBut83zvBhbY+ZMiQH4iMeQ8f9GhZ/AwtM1t1N5g1se8fNNI
6D5RsxHdfFfnZcO1T6bRXHyPF9uMfUXLRJ1gYp2/rtCwfWKxuUWjwx/Qw/TqTTGKD3ZGIz9aWnHR
NLKJjI63yTiiXmSOjbRS76Gz9Y35XqbjwbNRQDgZu8BIQ99J5WNXt9/yGnyETHk1x6ldtba6q/DL
JAJqmxZu8nk/bqLqovvBNTPF2U8nhs3CXs4ftArLexqNcxtNe4Kmm84C7/lfmH7+icjgVX+GkLuq
XfHoWM5T2ueXqX1zBtScbN1zueXP1ge/oLnLTGPe6CMc7Dwxp/nnUReepOufiw7DdV88MIi94WRG
XWE/sqV/iMpbR1l9IRH9HJ9L0sSgQxjnMueaSySIyI6H+xIIAeOzCiTgstAtyI44N1jhxvnRwyPE
Ko/5kNpPEBsBK9DWWNgBR/gtheDEhSAnXtYbHfn02rVI6gxrjOh2b2UrvfG3DvbrNZwaDjk4AYxX
y+f74Yi/snrtUdacAjqfBqYfHmoruEryxI2erYMIqLU0xKUnWWLRFcl1rs6jSPsAvn5jKB5Rfvpr
6SfIeWSkP072dxLnmdlR1gNkqel5i3WYQqksags9Z39MgE0tGdTvQ24CaRJnVbBNug70TVTnNAQq
J7giFLjkvXaO/HOSt+ikLaoQx+YOBHP56AZcnJniXMejl92aDn0IQdX5tR9pBeu05j4NoXoKdf1T
gRtJsuw4MpoCZaWttcE4kzdLOsKFMhUduOChmXfdoOBr0fhGvNTe95H/Wm41MGzzSzKM8adjm6fG
BxRY9dOirwQfruNZj8f5Y1bxjylzPuq5jfZV5zIyBYIwVDsnANtSilShQoSBqweooiM2vcpuzp1R
fepzm9Cw5L4orD0D7uWs89RJiUHiFn4mykMwIjZZ737zKc4IoNm6SfRZVBQDZsaaNKoMFp+L3ofn
qHaHHfrWcxJTIVRYM2DNQOjotzmOqrXd+tekD69JYm2HQW155948RUmmG7zKHgqOdV2cJz/It1mK
UYrsYQci9Aj9JQHpZ8k7EYr70GFjK1AqrT0HrcD8yIqGC0k0C3KBNiHMScuNjM4GnfoxGiBq9/Uq
QG1G5gH+mZKftQI5z+5ue9ic68xt350KZQcGt2YpRWhswzD6lAiHILj1FfWBvyXs/C2tPZ7x8GjF
nChMzPfLJpMXQ7QE1lDBJp62hlHCjQh2VVpdCGW+NvqzXVcnY2DgDXaEWK3cpH1gJCsfoL8PqxMZ
TQ2L35NnWZHrIXOKnLBUa5FP5j6w5gJHVZsw4nFXIxr8wm+4tcrfVrY42OD3N7bv3RiDYcJXBqeh
8caGQjBGAjRg55O1nYo5Soj2SMOqlnXcLwBf9/GXfYR7kc+PHGI8usc1cvncOphyclfCdvDKNNGN
Rfw87Ak0KvN26EESGVsEEvrgwf9lzg2jimeFdJWVwLwLKV4311VZwy1NdeaK2YOWJ7zYBgYmSzIx
q+QbVBxiRGY2oQCb3PlEBdddAffE8w6JnTEAYty8zpPuSxCLy6xE2Gg0FrDZMiCdT3MHdAobLDDZ
MrKVwqYqv+uDGBEQMEXKLM40NLZuk15dxxpZbdd7b6pmtxNBC+a7Tu+7ymYUTGVrgumY/81EySBy
ZkEkTq6Tmo/69Y/ph5J5zZTbAASKmiMSvFdJzTuHR/mZSvMptsUZwwxswUzyKNrLMKwe6OufoXag
IW1Zu9whJjKyBOXutPWq6Ky3QUpKaKRMPXYzOueQzf15j+2885jZa+zIvDoELK6OnujdjS+ai2G7
H4y4W9BjLbJ/ewDxmFzn41tJ8Qhkjh25hJK96lzqPJMDbVOV1OPeXdFVl6/TGz0oMCDaiX+w6gdW
EA8nNweU21pncUrS7rNn0jEvZcTJL0SrLpgXjvOvSF15Uk10LSO5j0mvdBr/aE3NpabuRzJx8ER9
qSWXMe8G8xNTmuFLo+/IVb/Opa1mGNsEIAYcuAWL1N18uJjbFWPq76qe1Xzi2ZzmZaDNgs+hjj87
jU8x74D9TNI2vYFKluhq2aA90bLo6gzxN5NowWRAzBfsinOao7cvy3cbEZYZnMM8/TFHmhNmtxmj
YlHjX2vo0HbFRONYWwdjg4jDeA4n74feuE+Z4S/7ISMqcEJwQBOOEJSi6F/Rbd4L8A8RcDPHi3bw
R3c64K+qgqzlxDfxqNGcm9h0amYizBvTLRFOtAs6tYw6nCNVyE6LnN9Xiuo65h61Iceceq7uNIf9
nBArDV5i2b+kAU1H5MgPHTQEonqe6QmzOOK3LtJVqbcFsluHHYRv2ksf08w/thl+c2HvpNjUfvrC
xrrHsPTYWeKFvsLTEMA0NI8MAZGRxbitiNJaeK3+TuokcV6lXBo9hSqjKsZhSHSL4kdW8Og7MUVW
rD25ncmkkWbpwuPVbPv8vvKCa9LxDsR+eu9UDtCMYSV6jl8tG95YBNcQWgXzrvATuXcKcBMMatk+
Fq2++3oGdY/flYnqwsTr6o/epuwIAUpqagyMfmevE/tKfYSj/+0vOke/jg1cgsVtChFbt3lpHWfu
Ev7UWTNTJhPZMAXroictvtX7le1oT3MDoAy6vYeBTQNvCNQcN82uD/H6TyHg2WjgjKOhZvzzy/m3
hq+tG8IwiO5zWPUcx/jXq8kLh6Nt6Gor2+DUjGehYOex0WF992X0EhXsivNb8Oe/lIHMr80zfq3D
0s2vFtwF85d+ntGaJHR4ECWyeUXPvREPbLomQiugEP7q7yVQwVFNASnArzpyCc2AKZYOCTVkSyNm
bgWNOMwXKbt457kn8jvB5RvLr1dY9s1lPv+0UfdS8rcwGKYjMp8Ie85t8/EwNbpbYV9HM77GWILn
hlI1qKfUqS5d5u7HELNqUF8US1XcsdWlTnqkXbEvC05GpEt4wcywN8tLO0Gy4mA8uPOqwbnfLyjd
59OwORePc8nfzmtI7nWXjoOHXXEgl/U6ntTd3EHQJvs0F9TzZ9QYekzUMHNfrFXlxcrea5oRHGl5
U1Pm0XXXXTLqIXKgWcf01YjsDiv23skl3D3vCR3mhW7nZeK0mJruOU3WZRxejbC8NJp+JmXrkuTA
M0fnqWcWYk0H2ygueCBORs/lzwez+Y/XUCI5aGHtCSmVGVbzxhrZEoP359cJh0UPfxq683jehnAl
jls/wFvXrKuIfd33KEN0HeEBVfeyktZ59FlINP2JlYaBB2B1JYx0W5g6aBd2Sq2hYlA1JXEYs6Gg
+Y7Af2svmt0cO+WfvSw/GA1fYRhV35KRIwl8nxX9xWvF4GQkd5mc74/5AGrySedOkZ8XFwcVBuab
fZ/TwsoS5uEWqcdMlMFuuB3SuiuWmpeA9f8vXioG0f/+fDMb1KWuuwTriV+bw8NIfAT9SWo5p7uL
crEiRq0JDmFXbbRArneRr99pk3an3PIQkxmcY1lt6eaBiyL1NVxOABuvyJkXPdxLg5DEzKVoyAXb
KxROOh0W5+fICrbYvx76WiMumG8srZ2XuI8f5ufbaP0j6NE7TC/LUAelWx6zttzo1daO7oTdL2Ts
rqba3zagKSnfVpmH6SNkD3t1eS8p+ARlxnzUhNsMcT5becQAkO57KsfqUVfRvvUJ94piTPP+no2j
V0+1X1EyeMsq1zFC+QhveT/LQR6ImHpGv0Jrs12ysW0iI6Hqyemw2Ec99jaGgXQf3QO0uLWar2ck
SiYJr3iIqVUwVsy6VJvDtwyIzdVugpojytyOI8qhpxvu3ETpJbZ4FqlP5xwoZGVDfXAG935+E2Ih
9yZnKjOjocqADiUbYgb6z2borQvakTKyiH+lfxWE107IxzIZN6GHX1KLWpYLr9/4hbqtm/iuYt/T
8W8vGviGK+wfAxvqdPBN+ejLbTra+lJabFalUrxl1ofSi11pFfuiGm+RQPhRecJWuhQQGmgM7XJa
yAt7sDB7+Mc4QhPrAb3SjMPXgvsfKAP8j/z+H2OJ+u//+bNS4Jf/9+9/qT/YfuSnt/Sj/v9BfiAs
dpT/+Loh3KDVW/P2t4+sCZtx/oR//HZsh4/0mreV/7P64OsP/UN9YP8uDdcCT2xIx3Vm/cF/iQ/k
747J4FDxH4O5GCKD/9YeSP13JAHKcvADIkIxFNdQY6wO/vjNUr/PggWmRORMK0MgS/ivi/uXb++f
3+bP02b5NSr85/DJ0VlxpCVN2zQQOrhC/2U8N86wEjzZBNLWFAxDbNPpxoDLy85+XSKCMeJ8h1pm
3cU2W6TIPVKPX4YCcFFUeRAIinDi9NmtrWrSZuhjtsHK+0PzKohJ6ex9mnCaexWQpZqohBTVtNcD
Q+PsSCiyliy0KTKW9OWurVOf+7hZTRqSoInwnhVDJPJ+kLMaxbbEzOQXZbWsCN0bm5uqx9deokZw
aTpC8r2xW4LNAQSvxRwtXprDsbPcq/DEMqRuIbHNOxMxtLKDHgyi31drM6yfa8cgMaXzlpqGk1N6
xRonBlxYotHa9OShyli1uXFnW+N3OqOnMFF7Qgi2kSl3adbdDplNzIfK7hqPXC6JNdgA9rUUnv+d
qJkIs0m/hHo1ZGSfWBMbYBpib6DwQBWsPZDWZ6Pj53CoKaYoPiVZl0LhLbIMEzPq4aGoIQjnzrsY
FGmjPvo5Z8KM7jXW1fdgr5HjpnZkNl4BytHInqdkqurpYsn8wY9xtJifCWleuU7nc9SvdJn7bdX0
+9iIz+YAwhEmQU8rZdMq21qSNGkt8TizTtWwBZraf08I9CT5Hbmj3g+YRCpSitLx2arpO0Wncva1
qcy6YHda0pQ6dRUpai69MOY1n2hnrj47ZKBpd12VEztTPjkymTaZ6J/qwf4GyiNeFROVlubQ/OCE
uIwMPmgPJX/DuOkYi+kdahhpafWuSjigToOBTHCNmocbCHcb3Jn7ViEXflctIMQaZCT75JM9mO9a
jjmDmrjcCN19Ca3qDRwgt8cp7vHtWSu3wOMgNZ55Tvr9LXrsejGVrvXg6lZDvluDJ02OC1vJ9ug1
Br3hhtMsx5aF3zvPmc5gwiXwsUTNt8hdK8ImD89PUhMWBuXMRD9pUZb0aCZHrO1aLBzuua69ivhi
pFW2mZrpG3IgbReg8V1hjd9U5BD0au164QG/e7+qJRqGASVrPnA2aQjmzOx00U7d1oChtzD1fjvl
iIH8rmlh0z2XA4BLWVTfzJGZVdcF9iLi8DOeHaPfhap8NiMcFyNmS84mBIC18pvd5k86Je8yNb1D
2asj5/qHJOi+GdAz3Z6EbK166gs6y+Hain/IvsYp1VnQgodjKCwTTz9EXsuwbxFRv3C2Wjhp+U0Z
zSoJRuI8NLJMPNqrlkd+RCC6F6nxNematbaM8rEWJeHUdXfbWC2s8bg9ZgNFjKiv0EJQy4MlwIlE
44vLjmZPQ9Xdezo0VVOV32vP3A7msSwBLpKQ7JWdu4iS+IeZTva6LSNMUG7z6ovowO1ZTTJ8iw0N
Fv4iGApvGbarUUeolB7axuyAQI9oiJW4Vh21+NwHY1K61vzsWc6oGM+D6NGV27GN3vKYDnEyyB9Z
EiSLVM06DyOsiOpDZupTiQMsvVRGRihYTDBb3hk3oq/3zYQ1xkKTbjfjxacpsfSH+Jij0rRrixHa
kLxFIsR2FAUvQT0wsXQjUuWr9nuc64eQXL05tydKu3sE9BtJ4bbrNIq4DphWq2msI+N0HC3jgBSX
Vh5yxTUJnlDAeutWs/zgTmgV/gwH6EzJ8wf84KaBlLciE3yOZMR6pxLCt+1gVQ37Hgst/zC9ED/G
60C3R4hF2WirLug/m55jFCRNQdlRPjbTMK4s5BSJGe6rwj9gvr5NGzJrm2HYpx0ej6rVlpVLt6Pu
beNUpc1OTDla8/qQVZjHbbG3NL6PvGfA3RSf/5u7M1tuG9my9qv0C6AC83BLEiQ4aJZlSzcI2WUD
SMwzEk//f6mq08dWue04F/9Fd0S345QkmxQBZO7ce61vYR6LAuKqtv4qMZJoDJsJOyLx6zkHB86+
c4mZUdULVeowr4+9syUGNpFsNQBIoeRb9j4nniW09BJgXIz6Sc+1bQ5oZEs1u9LP8M5aU69M7N2Y
ZPtKXJjjQdUMsdv6x3QccGW5OrHtboC3p+m3BH98NDrroGnJ9eA1NMoJo9MwyBvMTo/4IbdToN+6
QuC+a+MRz2t8P6QsyMb6Srv20TBGYp8zeCLLSPZzJYpPmTMXikIPwUWue1ageO/H08ElpCZUK9fG
JouldvyV9mQsDwxqYdeCkLxmUdYip1UtWxpvmtEd4xRkqQRDNKxI5vG7MdHHd+ZkRHO0GMM20NQ3
pofq2aQZlHbzfM2A0aeLUmL90v3Ih7rKXKfuFCyAOQfjekHu9I1WGM5upTrBpifPDo1NHPKcxixx
1enjvJWcOEYLq5zZpKDSknI73cV+dpuBxT+lafOsB+5HkbrZrq04HbQJNMYmwDhVX+u1ihGuGbcy
fUNGBfi7MCDHwDXYmsEruvUbN0vzG2vsxFONt3/Uxlsnjv9chX834DAPViAPWdCwgYlPSTunbAvx
AAdwJfYr7ojbO86gWAqKlk3CLGTxYAI7jfUl620D5XcF3Rd0yeyMpIC45R4nD5EvGsSn5SZYPABd
MJG6vvpWF2Sr4fBQvBiEAsoYeqAD+UVALEP7PdFcka/1yNzMGJYkEuk3J0k+gdwGY+U+JZpFr9Sa
rmLwKWYwED5FWw1XUbOpg/45iEe5qXQPbIg7K8Pf5f9Dsf5/Syzs0Hb6n6v1D388/PFfT0RaZNV/
HfvilabH92W7qf72v0TD9h8OhlYKcxudX+Crg/m/RMPOH7rvUJx7b2UzCsf/LtwRDaPZRAll2xil
TBzh/124G94fLuYNXWnhPNN1XPM/Kdz/0RZwfCSi8EMRJlu8m3dtL803abNUZoyqjvTqTB6kH4ff
fTR/nxW+Pxuof+LfJ4M34d4PL/FOiOoi7AysmZdgqHjl1yljGZL6aO3VzGPS+fzrV/tH+/DtF2K0
ofPRBDTzfmwfDhqQhEHXQbRDDKuqmxoqLHRFWmcMlhAAo9v59QsaP3tFww0MxKk4PDhM/fiKgVN3
ra4SA/xpOlNl6cW5pkmZU2WTNXtoFWDXwlwmkwMsrFNWyutB2pFMLBxvRDFM1Zbsi42uub+RBP70
jXmubvi6Q4s0eNfXhbptwDDDs1yn2n1jFVE6J6Ddx3OirnXnf0iK5fo3H4bqzr6/2MZ3r6nut+96
ybaZ0HBgcsrnPYXItghBfCWsHI46Zed6aIZsu1TM40eBEAPW4hL8tVb90Ff4/m772Q39/Rvgmfr+
DQxEyDsdYetYOMRW6Cl5DHn0m19SfXDvf0k38E0eHc+33Pf3mPDkVBOgwBWP61vSn14qHF0ar5WL
62CSR7e0ryZ3PPeD2AZDfZsY29WrDr95F+o3ef8uPB1vgY94V7feP7qd7Yz04bp4504vVDC7nApq
ZWhGnH2UV8GlaVPERBuJeEA4ATcADT351Jb+hxRC46/fjKUeq3+8GawHtBMMFGzvu/YkRfmJNZXx
zgL8EttUtmUUkHGWo+lBRMbck+ASD2Om7n9gkIJLHlveOIdkOZwC+l5DSzI5xi2fJAgfG/BoINBv
6c05XEWeWV0wuITOnisRy7TubVx2DS1DgUuUk/avf5t/GCkQnbPGcoXR0Ds82e8WkbbjiERYbrwb
gAuwem8HMo1gTnLcYMrYqrDeescEkD4FYTe2Azm5ABP/nFJF/vqtqMXj/ecKctFyad9YNnBsvv/d
81TGHg/wXMVEruxwAu+htGM0Lm+begotgXjTzPbpb+5v+2cPsa/7dJNQ3rMNvdsUrMQ34g6f8i7X
H4VLmjKUUUKvTm3lMkid9yX4jjz9RAoVWSPOSUz2qU0SLG7aRa1oZMuFgdQupgwuY8YUd0w4gK1w
vh1I6FidveTOzfH2BQAf0QADTrDcB0vKgy6hDYhkz2Acr3J7g84Mu73cqVmw2WI3DQqQIWPI+5JO
+psH6ifLJZ0rCwWAYfPbv58AafBV67xoA3BM4LOs0BXmTmAdbEjEsYjm0IaXX19bDLE/u7pI2X2m
bjpWo3f3GVQMP9cg0OzcmAQju9w1BJYVZeRbL+YynYtyOE7rrdtzLIpJRgWzMwyMc6QWVnLcZ8t4
xOO6l0zqhvyV9KowKKFpWuSS1tnzspAIZ9NOdgbmtzctTxIC8W0jgcvEznZtg4tnTHugDXiByqjy
pn3RQRKc3WhFDwjTNqLGxl6hhcoBWEBi68aWI0ARLSbgG2vdJdTjVels1A2irrDOyLQHzigBO/E9
tHktwiAEkDANvX4Ol9aJusHZ2PWePnmUBpwhUu3a3WAErFsYLPO1jlDGfU4eu7Q5S1Pbux5cWbor
AcBTmziIReJBCFjthHnlWiNzF2Y+SYmSdiLBzNnWGb+GJQ8Mv0L11tyF6e2cHGZE2UwAtiNqUhOd
4EAGOc+3WzzjwDtb3XoQZn+cIZr3PWQ6SCYyFScaRSelIYj9YTPLW90C3sgnPwBNrC0EsMm8N0kO
WrokLBy5M61p3w7cKvxTrIKbwCTbjdO7YV75iTxMLsjuYUIg7u/qnujmMiHLvX5lxwyXnjac5oGG
7xZGX/xitv9UGtk9E+cbr0/uYyZI9mPb9PvSxQC+pqe+mfac8+86uOBJDk+uT7cB7GktSUPIrje+
rx0JLQ3dJY9ajwxnpsn1in2VhJlm4iGyolgLdoH5wbHsiBbYk1BbssP7lgGxGbuFg/woQufgWFc5
GqmJRVkt0LX7LeXqql1PXfG2uKHpvLOq0G5fpBM/FmkXNbggM4I61S2SEgK5JHZkuby5btwbZBhT
mETMh9x15zDyEDoBFzz7rPx4N0uKp/GszQT1ZBoYVe2iXg708wFv9k3Av+alcYiUdmcHA4lxDzli
0NKrbtWLeY48rJBciWLZZ3wSU8Inxe6jpEk4cFBxVUcU69zGFxec96Ktx5TBazceByQkWo1QSKD1
C5YDOdQXUbkRGj16mqC02QS0TMcG49A2hl6THhBWQl5zogQ9pz2m90U/b4C0RGjeD+vs7MZvMGj2
s5bfQYo1xYB3jcqv1PaCSOqcOBLtQX3FmbjeXJKlH4/Aofa+z8fiuB96cqaWoUPjp3lnztJ7H8la
Su0sSLc2PeDDvKVmVGgxTGxGf+xbd6uz/VbcnHiYoGRwg05r1OdbF0VSW56MZH37W0pLa/Ryp3Mt
Vi4iXv8N7UK4XEHIRrR1ZliwFr+/2MpkwYKtXqjYqU/U5x4j7WNnScRaxEFWM8VdMoXkf55za6UJ
uOKTZ5Vx5aHCg5/n2LzNOJzpZxqmaiPPG02pnvn/sWf/599TWrzMlTtBrVA460GbBk7eMwbkPNIT
HIVC2y8TFXSy7KcUdXsPOR401SHVD4vunbrkG8cvIrzW3Qx9aF5S9JDJBk3MyWExmsvyttPN/ZjQ
tkIIn7Ktm8kDPvDQRgkOsiVyzUffGFEji5ODJTDh6qqiJU/yrdFlz4SQbmxgcBlmMzs+xywKU1lG
88yL5PLAcJPfyWG0/PzrTeJnW0Tgmrj5dNrROEV/LADWrnULfzADSK3djecP26RaDqNj/mbP/4ld
0KekRchgcHIiWeNd3Szw2DctPP5dCwK0hCbHgHXTueTFFfWtWtvgnm915PeZLKPJlDsln61xsLfc
FUTC+dS6MY/f2q+HYCHuRufCOfFHCwJ6YjwO9J/jpruJWVj84aOHcorJDRqS39ZuP6uYAn4XSnOf
M6D17tQzWKTilTGxbEkmnuP5xmnTsHfAoSgtxcpCBnwO20EkTOu0qBTRHDdO9Wy44+fVMq9shwdf
AGhA28+B8TflnKVMx+8LOqqMIGBKxsV03ottCtgg5YCMcdfYLMGsAiPvze+SPXlXXqBwdeRNoJf0
UGKpH1HHRiXaHc2SdE/nFM8Aq3jq+7zYlie7hdcKiUXaE1WZGTmyYCEvLkC4dgK9pJUOx7xiN9Rj
ooHAu5BfBQYqbOcpnAleXukl8tfLBSIAFw8z35XvlpfJDQ7r5wRDJ+bAh4UQStH2N4ZkDOcHlyy3
rsCfnoYOw1HinPIeFWPJ9tyJuxIElDc5kVlDy41zRMPjeRyJjB3Sez5wvWgvXQHvdNzl5KpBYRoW
ChiRhkNjRQOLgV87G8sfw5kXVSdEtYLZAQ8/JcfI15AxnNUlbQpqoyq50pjtIbo0xuGGsPBwough
gZ6Qn/XgUyujZFI2RZa67kZjE9GadOsyJaNfHalNngcdLIgqEvQVuxdaV43JJEEzpyRFaufnkcVB
2cYno32u6u6mZV+Y+ACdbD3kYtq7QISAih0NYwpVwWC0TOr0PWC3sJqKKKZqSXVS2fPk4BCcOszJ
SZvjcPDMkw19zY0jpxFn9XzJzj7F5kvWxveFnYaMD3Lt3Ac4cXU+7jq49APPzORfLKLpCpJFe+JQ
12k/4O01xuSAyWfLyCUkvemg91Td/aP0RETDYiuVa4bLG6+Ayiga0ulVyx/cYtonFGVo3beKINoP
wUV6JLF36WlG9KSuxDS0N4zX7gMJq7rYNw3lEf9ABgKqKqFnwOEOQL1wCFusq7l/sZwicijtCWw9
BCW1U54eFi5HOn0Wc7MvEf3DIKszZ2sHlFEw0zIWejOXu8LrT6X7xa1e+D8mNdT5yWEkHXRABNcN
ZAYWBYSaAo3fsWcTIVrGaOUhk1MY6MaXDhyIi1Kh15ZdkHgfYs4fcUDlVMlr9TYDFhtSXHaeeOOg
hUkAEnNlxyU5yHFBDpc3vftojfVFwJeq+hdXoSvm8lZ1qsi2O5jOfEBadJrL6djI9ARvB8UF0P4M
KBf6mKTm4Muhtnbyu4qDruqnOcOJSvqqmtKwg7WpdVwG/qmxXaGPaTE4YZk/U+jYy77XIE/TjlH3
LSSWQ9Ktu2km04pnTq24ZdAfgUsSEbbCLCuj1kWXYoNo9TBdxzw+0F9NithM4U+ZCXTaGLolHbAE
wjQBal7Nx6xxuTIuEPWg0VFZzI8yvV714XdW3X/0R9AguDQ7oXGjOaBC/3HPCgwdkYp0KC0T7UGV
aSUwadMezyuVj7rV1AKb5cmDB0Qps+Whj+FqWsH9r7fOf7i4eRu+QW/EdzBYM2D68W2QLK93urUE
O8RqYU9xFyNPiLlDJSHav36pn3YMgsAz37oxhvt2pP7unA6Ecy4sxteQU6kCteHY18PWrtbPy7Ae
hpLkDFiclulsPb/HjdK+ZmTOtp4dVTjvfv1efloxfPdW3m2Ay1RqyK54K461XHtg72GBN6+i9x5/
/TqWqWqPH5oTqv+FctSEGQrX4v11NqpAqyqNLCDbEUq/AKZVDgBp+vQeWmBBA3Y021fVp+nt/E5z
0rDlLJ1a8jrV/pw5XYzOcMPk9V7WSKImVmvLPOnB4zKyqKbzvgWzri3zZxd3gopYhMbLMMyfzwsR
TYKXK8cPVi1eJMAlukzaReTZaZbwyGA513KIBl9nUq1uOk6HDTGQY+ZEhqTqRwbmm/Nhdset6kEC
jSLa2pcHT66HGcIbZL08iuPxTE7Qqfasqzrn3Ml5s/eyewrR+54lqezma6jFB0KMUcfPyy4dZvQv
+ktA8t+cPxDSEdUF3r2MGXpfeut2TJOPggwfla92XRnEVzGI22TldG7cC4Cza90JHsyVE3bFfoYj
3+7cq3wuGE/uKyu700BnDF1JQg4lljMYX1zLIQSANULL9z1RLj2PecXZ1YzvF7PcqTJ9aV7g5WzI
LQ3ZbJGvYvVPduoIW3D8yAz/YZjqF7NM2aXSkyvWyGUTk3oR2fbwWYN4JhcXWbNPb0A+DFqAEpDG
A4umRuOHOeK9M/SvqFfPDFUjbYofapdyy4JpmrTapcyTj8zGwyzgtMjoOO1hL7Xxn0za0QJA93qa
G45ImTjFfnU7gENnoopAj/diAvOYaXBYvA/VDuqT5L4d9D37rpVTGgH20MzgIedt0Am9MwhPU7t4
q3MQIIddSoZmtAQKbFNq5QGiHlqVHWGHoKlnniSdDcsldTozdwtKG6i7Q5OeGgH/skvu1a7pNd4H
Y6423qAQSNUFyuZ2yJnANwjj1EsFIsIUf8wqoltpZKH+590Xkdo/g7Tc5c6yixmnuj0wB6Q88IR2
6OLv1EHX9YKneObklfPr9wVZ0X/qRC3nIhMbQY2grffl7H8mBSgqqgnlofa0CdSIcrbdRxRPoKTz
beJ/i1HVVMFMsJgd9So52I45IJPtILMPA6jYuBB7Yh526hzUOY+Fbz8I/WIMCV6DEcxfcffWIAjK
U8okmPOdYEtWVb3TQdHWh882p9N0HuEHtCoS4JObKbMwegbCHF7Jm9y46KoaWdwNg/fUWvlWW7Ko
N/1720me50GE2Rw/SxMfjjcgqvHLWxvoeeXOe7zXqomgDoAzN3Hc+38uKMvfegSUMCYMd83NKWnQ
6hQj8dcOvRyI0A1bSk0TrKEWcL1DbVinYHxxM9jTLLWyvum04TPRGncYkk5qPp3RklQ/xRyKjBZa
yF1+6XsIvqnbXSVfVGmWtd2rb3TQq7Qn314o14xTWt5avuDsh2YIn4YmjWmruq4Qal9Xs9uL0gJb
6VCx2+lJreRinX+zmv9kjfV1BH4eol2ODO+nSwNt0VKSqLDzg5nDACoFSkLV+Ort6qJ6Br9e1A21
N/+4pivKCtuDZdkGE4530yw9c9PFwjy6mwTPr5lDxE6uUi6Q7qpiUlMKmdCtI6mZv9tD/7lf23S5
wU9zfKP57r7rhpIx6buuPYP1xPWzSvB6nOY5YkbqqK7SfGmF4dDKXyz9NSV4dfbzS5aCX8egqNoB
Cffurz+NnwFSlLQR9DDOAC7Cu9M3YM1MMweLjO+5eMb/eaXOE3VnAy/Ekc3pQLUMqikOPeowdSwr
VxVqT3hCd6M+LNXxCuLuzcjeBcElqW/qlqPaSHcjHX8z+vwZk4Q2MhWP53KKN413O7+byK4A6wQm
ueakQ2WcUkX2Gr2xDxQnGwles3aQc3Nyx1ex80aOuWt+p/o5Ja3SX392/7hxHQoCC6weDUPd4eb9
sfrShGel7aIHaCFeFmC3UDPwVpPow6NYVH9PYf8jPfFV9qWr+/rb8Eu98G9Vx/9LeGYOj8f/rFDY
1kWNx/z1e1mC+hv/UiW4f6h2j+mZTBAp4hSv7G9Vgm/84TE519Eam39979+qBOsPixaRH1BSe67t
KqbU33JizYaN5mMrYNqF7QlpgvWfyBLM98MYnjdUzmoe4/AmHP3dWhCIFjwEUasMOYZ1X3s97d7e
/sgOEJPG0tQc/JrsGcwteYUOuBCD7SjDSnns0BTdSKGNsH4NfDi9vM2H1n0w+/KrlMLGymWRsdAP
ydHSC/8qPY9JZpNJ6XlXHQT4FWwftYNJCvxWjGnwmxXlH88oHy2/jcsH79gWYya1CH53UHBZ+mJ/
YUsOYFFz6MUCk1pfJS6TQ+7PC6MYo7srl2gWmVr7CAJt2y/1ZN/XdlWdK33RUSPR6fnu5rj9a33/
fmqurvcPy77jGS7NMvYq5OCG5b//vIHECr0qk70/SYMR55I+9FYPhtcNzt0SM1xIgvmktU6/G7Oa
qiVbHP1Zwc7aLlmOv343DN2cH94PVatt6S5vxPI4UbEVqO9/9zG1BFfI3spyNnPoCiqijWnlY9xD
KvVz3w5Fp0fUP9XFNFuGzr0kQpBoxaM7y3v6OrUJaG7MrwUU1kuHoatL87k+V4vPidhNL2/fhNWf
X8+FPK7mPJ8III2vZI2zyEDfvO+cXqULdsZOmoRDV6MdEDPEj6zLmETO6n0hHxIZ4DgPt2myDse3
v/D2YxZjhbd/0lY//9ePvX0Dqre/80mMwRLGd8xZmzZenC971Lnm1Qp4G7drwCyrFN4xGX3a87Ut
rKtqHbRTtjb7v35kSnAoZ1NzJF3Yuvrr79a9GY6xjDexErcf3r5oZ8mwoQg29t99UZMtUFynubz9
5XmonWPmWfhNLIjnTiLyfQJJmMG6+u9gYjrgNY2PdnEM6ELxBwGOYHgmshnUf7193aDV+Nc3h56w
AduLX4EhvJZd4lzlBE/3h9aGd1eY7fnta5W0GeziyFV9cztBods6V2/fefuD2dW1baKjePt6Tfwi
eOjc2L99893PKhD8ZUo/o2Knp983eUuUT5/tuhqcVMqVHmN0OAOu4G1euHJF6u74V1L9kQbJemXE
qKuHdjy8fb3MjGXbt722e/uJfER2R7ZxzhRyibdljUEpXb4h92FOQC3GJy5exbyS8WCgkaWcqp5M
pOtqRh1v1mlWCXttu5UrqKOyEMF10u9rk0RbnO1fC891woaFhkYMvZKKG247OwbKpYaEJbSLWLmR
PoLKtxFtFsBWgKvSEhtM5qoIbGOtvJjBAhLA9u7KSi6XThR0kgKOAG2D7rDMtDoshmGNjJwDKtBY
fVuSFnLiw7x2WcW3btPQUvJBI0gNc3k66vHWHpI7pjzxfvDlJ9S+B5tAHI7/HcA1HThpkpyqB0t4
n4Sj8nY0bSA8N4YRPSHnNgiN6JGCwHc2vmYL6XxeNjzTjGJOMOF/E2LdGNpzscsxCwT6ePLH4XaN
k/3cMsKzASbFHeYt6dR7nvWHkihd4r9qXHNxd2oGEjJGVKhJy/zaTbPhnFYqasB/qHuHvm8Sf8nT
+cG14svcMmzKekjslcPdFMtt66zawW1NY2MiJ97qZXUmClVkVVjA9dgkdFSF3kf5iBA/XYlq7WnA
51kZLcV4BoDAYA6m28AVQqd/IUDuQ5J+JcLgwbT419WTE5Zavbct5yqQyTfdUTmv4PUTfenCDIgF
7LctJqz5kPRVZAx42cmxmqZlO3vFp9qYL5rHzBUUZVhVz6waL4m0v6xxh3+mwHFg5tnV2+fLxvHU
ADPZmHV36D39dqG5ATr93vLiu5VhoCHgt3jtrYvqLBPlDVTPK6ZHGeSC+iZeJy9ca8QUY2KKXbsE
AXtsc+PFY0f2YHyXVk168OZ2M+p9H5qFAzd1PKSa5RL5N4Lf4z93BVDzwPC+TkFQ0ArghjP42PIF
9LpuC/LZ7exKG8YGV4imHwy6GVutTaKhRt3tgY3Ore7RaU1SFxhKLwP2D/pL17VHciPBYstg97us
dCM5jxn37bIcmAk3IvXDfoUanzMTyS3d3pGg/tzNdRx13tBvbZssvEF/MPrstjXrjKavDROuKaq9
di+lU5zGKa2OiW/usUFkh97VQxP0xqmxuUyZXeyX2nxJC22vWxyvjcSM0swbD8A28kOaejthwMZq
vfWF9DEsOmv9ceYYRSzBrvNAlGeFqElaSYN9Ohiqu+KjBW/kyUuyFDBaZ0AkzTrk7qfOVv4ATy8f
80C/Ydmvn8v01LU2kZYD74PQy7AdOhl5vnbX+UMQ6TPt56rsT29/eF0wF5tmdhX7WsZbt9fG88Q9
+Pf/TGtCKabShhiVO5/nilA1+J58Lc6MmrwnzIFR6+h7kkz707//SAKa8P/+z7f/ZTpKDoEOOm/k
UTbFkwtdqaviF80sbnLTUkh0HnOCrZF7o8Z2VtlxtufIHU+RLSnD7PVqbYdPhmhZZsrmYLDLmXqD
z1ef2KWNu1iDDbEaVR6KTKKfwMdiXw0uUsFC6FgMnPt4XuxNQljwxnDCdCa9K6sDxGQlVrKMiY6x
EMcwJbAB7GDa5kR8biUsJ3B4G405Hj3HRopdYGN3qaMSwjTxpXn2wes7Ul3w4acOqJcRbypErOfM
XAUyBf8KYsZNXlmPMTvADsFfDItsvORTFi5AykMc49Gky1sf7drGsD82wv3W2d21bogHAH7fAtTo
rkt8ReHtXZacfd5wF4Oo34nGqnZmz++Ui/GjcMe7SvQfq3w26Cxg/QaERnD61MhNnLkhHbd9qTlT
WGInY9PkVafurLuYdZCJZH5Zhh4BFVILbq06bzG2WURsjLdN4nXgFYDATWDf5AKRsCo68rYH80GP
Hxa9JNvB8LZ63X1C2Zdsxs5BGNOZfzZ96HrzrZj4VNsUa5BtOqcGQz4XDPNTFlqtdiTJagP+GuLG
TBpvuTGmNLIrjDEaddWeJLNr120uFjuolr2KYCANBCjJIEhY64xx3XZx96VdJ5flaoMgEai5fie4
A1wEOoWG0knj1a3ADJFJC7zADkYGaLNa0pANY43PI0Fht5oATpD5tx3xemwEYIw5TFzFQ3kGhIUZ
oHoO0HYYgs6vqI62b9xhoEQD0Pck8JkbRyOpu6XNOuX+J0S6kCPyU1EsN87sH0hYaPUWE8dcRXng
HuuxpvZssbFkPuYMFl2jEPeBJ7/W09Js/Gq96Wb7jvby7ZDIjOKgvSo67HA9+6EvanhZ1lmfTOh7
MPbADXwSjQd7J9gx7yXDme0HOGDYtz6iEbLntDha3bbYF27BNqpJf9sMEkZONSrfIcYA7HGBBnoo
WKH5zkN6TrT1izkoioQWEORMoHoLTycTxnEIki9rk/Cw4vFhsodvC0rYDSytgQyQDmYcJx2Q6HAl
deltWo/PfhXrh1LH3danarIIr7LNh0g2uJ7XBQeVKDwUImzZaSkvuUvOtQ38pslignkaLkSCuCTp
vmExxjAGMHP92q+NtdM9FBTcQA354MxkCYRBRUliDa5O+nImbeCpERt3nT4Vcv5gasnHCWe5TwsK
8CLJVpljwp8frg3TguLY2E9pQTLNgA4lHoiyoo9IjBbj/5L2bCbWi6WBqLIbmqrmpFm7oldP1OPs
0OA1qS7E3H+zOpDX4JH9Kr2t5fh1WvBVCbu6x9B0ESOOqcGPb3zQ0QmpU5qM2Za9cYvAdtklWiO2
wFSrEYMoy+t2TYyUaaC38Q1S3yZJWJDXHlK5nmub5cqspEG2XMb2YTuX1eogJhDyYHa4QmjslBtk
7flW2h/r2CjCdepQY61eZKT4AJ2ZbIGO3IBd2aaXta/LyKkgoNmeMshOH2Zpecx+fabhXnfSp3zc
QOB/dgh+HJIeMZeYAwhJNr3pcGxgMiRmWOrCA16ZgfVCmDdPGIsGgy1i2QawSU+ccAAKFOjJiBTI
iFiKFlEes5FPLFAJvyUxr4Rf1tUFf6kGI9G+8TFoYh8j4ifXvcNIjtpOD/4sZHCbCP+r4eN8sh1a
Y9RCZ6Thd5aZfytjGqeL6M9N0PbwoAgMddBpNHxyfgxSsBh44hack5NIQIrpA6clIQHdVtT2zYd4
hP8ZrGRcrwtL+2jDacEk7CdwgoLCQP/B9bATJlWpPV11k/fYtiiorBx7GHfPFGXHIEub0Bth/VmA
wErEv8Bn6pxcnuCjFjd3wmj/lCosVjdFuaLntipkMjloVSoI8D1izleIr/zPtuBMtzHUD7z91F9/
4e3vopD21/Dtq/3bTwXuUyGm65jd39BQ7wXe0alABr8RSm25VUQBtzPh0S12OATBdWrAhpD2C2YO
rI6ZOnVo/dfRAN1bQCjKq/LF6B2Dhcq7tLHP2If+ezF5xNSNpFiy+sEHXIO9S4Lu6LWfrNHyNlpv
fGGWd+lqvArCIJhJwZ9K7ZxNFFCmP1ysCY1qDYko0Vj9G0Mj8dpmfqdiReD6bnMna+A+4cM0v2nZ
waqMD3SRwB4jGLVAUdXg2vrRu069NNvPE4YrjNy+ZsCDrVf2aVCZYUAM7JIqxqCH5m62sFibCmWw
Au6oKFeInRwaHUhQA39LbwsQru1DuZKs5aNwmVbjceLghu96H5fAOgLtOrGIuZo7dl5fu24b74kx
C6w9RAx1h7XVqqHmFtZlMJmRmuv4RZcNMZAzCrW1PEuKA9T79h5ijE1PgJDveWEMJvGYYn+0CWH3
bvi1ybQ0l/o0+jZpKXNA6hxXqFWZslL0qEYz6GWIqHQD/fbMrW+CLJ/WiaxYS3/QjareZxYx2Xg1
k02jE0G5ess+YUq3p/my6xyUhYHZd5zm8ASDB0h2hjdRPbltNBmLdbArQGwpqIwCwHHjFQ/cvagG
wsEc2o0xExU9jDxORUXLuRINOebJeaxqxlj909gSp64X5SP3aHqg/3MD86o/2TBRqFExEqMstvvY
3o8AUlpIhxs9b7+aMykdRke2/JKNf/8xVNX9VCqMfDE/QgE7NN1U7owi/TLlHUNUYnlH97HzKgu9
adIDkZ4gjZv6wSbDclvFpZL4ASrt++mTKsIa36aoLN29rtMqaEbj2e7JLKizdu8aMxCc/mMsQFYM
Nm5JYMwtwAs+RbOdvK2RlgRY18o1wF3S1Eh9V91ZKYMou7LRMoh4ZTSIfRymLnn05rLOB3g1nP34
d+Ah7pcZzX+31t+Q9xEyCyCHpFh4gwTUIYP2NrEhT42Dz77kaLAtktFEu4KqeNKfNE1v1Engc81t
QJNyRUFI6VbpL5ProDw0x2falGQOJX66L4Pj5M+3gdVePHeIRHHXtbQ6YcImCBWMK8tYvJDYHtTM
LoIezMhmv37pqzw/LK1P1h+fibzuxPIwzqe8BZ9ZpR0RNkQsdyMQEztujrFt65vcjZ/cIg5gaHEv
oFnBUK154ZCVqHVvx06y8HomMDGP4MupPLTjzICzkK+aYxzGXkPtOuJLbuLugGftW1tgh2wzuACa
JraeKKjfJ+9uIm9J8/Zm9WWcm/GKpJan1RcvRhCRTKafYVoEW8joHybUopu0vYG1Ze1iV3sZArOF
Oj98S9y83LT+CsfQbx5EyeMw6uz8i/a5npsny+lumEXPm9h2X8RgZXAgeqLBjOALxcvJaccQ+N9T
UwTzzmNvEKNu8isLY+cuZNP7LbxokShAin6tdw+5XKqN46Hyo/tpbPRrZ65YbeB1bevRPi4FaVqD
AJVGUwcm1EyA5OzTr0XtnZQevhvSxUqZfsjzcdlyUk6ionga5u5IdgCY3+WbLcYyAuli7JwctW7t
GRwEfcR/VoP+SAtWElDbhV7SQk2FEWWT7Uj4Hh8anLsjrfhNbk3H/8fReS05qmRR9IuIwJtXCXmp
VN69EF2OJHGJTeDr79J9nOnp6SoJMo/Ze+3G0jlOWc7CwY5VprdB0s1rEUw1sVT2CQ1NuE57uLSV
45drAWMiHo3subENEO853KIEcTBvByJZSaZMtjUHIA3WUHMWNvJLttpDqURKpdk1UAmcZCQaOJQo
nrD/JkZ9oAmxTgrb2uSWI1EPOLmnpEq2bmqeneyxM/cMzo2trkZ7lxtPbYtmvJn+hQOz+hJoFIyZ
tIPdgfKlsxlHLFxE1f8peMRvELwG+MAsN1DqnFdzkgcXcXNM5rXcRTdWkz1tbcdptirhUctFc/Zm
hly063HthLDg/IuweP4Gz3wfQXzmw5ddUXyUoyV3BuME5vk0OdFEnm2INBz6LyChYS2GGSxPp3EX
kEC4M7xHdOcEkntEFkMApU1c9lVmBXHp43VXt1rKoULatLOVbG+zOReseeDP5dr1hEWA0F6WLc2U
sI0Y1uI+6onTVoHY4g34oSbjnqw8eMkRywdp2Zg56C5uEWIOudsybTZmPbngkotr4vjvojYRqPDy
rbogoaglwUvAP4kUKuQkr3n2LELhlqo7diSOc/TLMI4GpJCRN5uoXdAzWrU6L61XbhbDBuujVbsT
7hAHeVgiqlzO+muiufIKdexMLsNyUP52cP85KOOwz2NxSNOD74LvhwthkXU8/+vsVm6GlsQ3VjNf
7WJPRxPWxMxYDBW5u8J4cpoQJ+ZMh3Yj0XdVu5ynZUTu4C/dqpS0F/zjrWF/m7dBYJVzgpgBfA3T
uKWnspePwqFgqOnz0EU49geohbbJGBoAXJvVr3bh0lmC34+mqI/NUjAZHsw3D54CLPILgFRj1ZTu
i4J7sRrhvRGVzO5e5mG79ZtgB1CPcF8qyx1YlqeyFcVxbLKf2vD8vc2YOCTbdHLxfXtz+mK34xmb
/rQWeXZKRuPbal8y4dCjWsxK7XA6L+P81dvzK2ILWPy34keH5nFIia7NFNxsB5KeCB/DUMKYVQMK
Pbs/uFNoX71Rk8HwrKB5wtgO40Ylz3JSLVxlvW8EgncGHMw4E8aTPLG8QuaMJNUNODk6rhOBzFZm
XYeQYYhp78eYBwsfeo8IKRDNimENsA8M7kPX/FQWZgBQJYWvpktz0z9XqYBSk80O02K1cLZ718S1
GH/4e25GniLHsSgsrD1aU2i24/ihyhuUI21fK2uUxyES0xVVBlKdLmhjwx4fDbP5trwWAC/7cHQa
vTfbZzLKN0Fa3ZUMELbCH5nCMURp6dDaLrj63XIO54YdwA0qVw7AKZtDPzMRzIv0wVU1IOniykM7
E4aHykSjn7EhGe8M4d3xzCoygUuBHQCqjMBxgxr80bA380L0oRkItYansTZ42zYJ05tVyz2wGQJv
OsyIAoG2rvoAIWZBnCBG7Du/HEIMIvVHr3S31cTNwhXN6E2tfHfrEyzXyB/det61M5uwoig2Vhm8
TxVZeyZm0E3U2HDCp2ra5xyjvHQIAJIuLhVhDb7+EszDeMdtTlif2ULTf/mz1W1a+HqhS8uNpjCh
t+JGuQ2ray/7NSNVQnoh1RDw1zVQMXYmKD0TR4Dpda/atv1N1tLCZmb3zdia69wx38o8zyDsVSXD
Ubqk1Li9OdT4Sd6LHWz1ZRzU0zAR3sdrhOIiOfiq5uLznMNscuhUwWcocTOiGxx3I46OdHZ+pJ5B
qgfFldvTJL6dDO/Ej/gtW/0qbSikUVliAXBYy4JOX5XKojRQOCeyFqYeNdqNs3aMLKamrZ4Yu8Sy
8YGTjQNQ4uwmTSBcKZa6vNhYuXw2RSszIsatphZzjXa9JE20M53iKOvjmEUfwIjuKdqDjbABts4L
hUc2M+S6aQateSTuKalXLYr22/DEYSC454L8AMzPUTvYv+nwyelCSG4HMM5Km+/Iq65SGUznmmrZ
dvgVIwEClM0mKZvLsgPrAMEdrkmLvXelrYVkR7PHpoS6O218qtAu2i5qpEuMzPWcu+3KJwllRWDn
gcj3Zp8ntA6Fvv//o/Mq9zVKvG8v5ygV5iMGH3SOPtKxRNEv9QJdUoUyLG64s4PF/RCFhPaQ+zcW
DR3MNMh0zcqU/LiUuyFc2pjGAS0TUQO0QOskZHwWtW6PkxEaHELb51oPFYlgmX+tp2Y3gmddqaK7
GdSqYwWBhqyV7FQXzEUqLhE26ix1/IbUSiH3SF7gHVcURTmfc9cRj1xUc7Et55HrabYeJ8Mxmcoa
677MD4GFZbJsa0pN9llBObdcpzX1ykBxZpnsWeWdVWFX6PwChaORgJ1MXgLeDMRz3RO53wkKdH7q
MgecXlr0e+wzNcyUePETJElt96FU+y9V0BPLxAb0YZ6CVjBbbqhQw2i8D2r3Y0Dv2eRyjcUgWbUZ
YqFvp0i3ddJxERes6LRiwJtxx9TJjY7LP6bNEAuSs6+TcCTLkMcUCtg6p4z0jfGY+c3VteuTBxPR
GVkAIvkDMVUx/bGmV5/6fnIrwjPDazVLjbsSoQ8zw8CC9AoMoGLwbxHJFRMsfcoaW228qnwTAERc
p2YYugdp/FMVxaNsxxMBN9hwZOy5UJGqGkROkItP02zfTGMna2amsM5MQNjGT+K32V5b0W8OBjSm
8+7Mr0y+Li25wE0ovh3b+eNWO1Xkq5SQj41uPrj6aJXDs6xugsAQODgAotwC+j/7qbkuPOjdeYb8
EUb9wtCLgwbtrLuT0y3SlTM/5IrY6FKnWxaTQCWOOVtMms6KI5EFfezPzQcyzaOy3mZrKE/j6Nw3
QwhlODGMnVEGR7PjszbM8GIm/SNTMTxkzJ3hmxGNDC315EwUWUkv7lNUH8TBWPsxWspVr7oF6slA
uAC1DpOuaryfQrzBaape4dfXJ6I57zOr+UtzaJVZ6a7z0EQyFrGbqtSBvutqSLW3PEFy+s0qNwev
ATriSWTkZozBiAG0/zZN33rzpVusdK5OjVX/gOZeTmPBvmjmB2ZnxGBtmoCczVj/xELGhmFfMvix
K9dSb+WSu2cLFcDWmGbyqXLlrYkq/fVatqMsxMaYbcSj1OkP0FV3oGB0a/6qvEVfNEvzF7WHmUF8
MdR7HYKzdJpxWcdpzmvAFfgDCeAfGHD/vXoHdXZHlEu/9t3l184cXKf5cKo+aLOZEmk6awrKJ5P+
Am8RlsUuVOdBm+MucNZDiMjPiRTmYEM9J4L5YFRAJV2QuqoZX+bYbzphm1tktd4Gp/jWqrL8Gjip
WIV9uK0zdKeR5pBnWGTDA1tppfSe/NLP2kmJwPTdW/xqw7IaQbI35N/1Te0aSq7iOfvuJpxzMnef
nYmMoKJheJUmfx3ZU7mfNndpjue90fk92/j7THv6IBFgJzP2S79jouTejleAl/e4LM2tx2j30lbW
XZ122V1Z2evtPOQEa6uIAF8krmxszG2lfB8Ke380/AKLSlmsAhKd+ygptvgHsi0m79e64lrsaW8Q
fBrkWSv/mDiTz83svnJ9nJpQvywmAaO+kWwzNDUru0i4H8LPhPwY89ZU5YwI+PN+OTiOccJPSPua
uyiqrelLdT0NdiTGk9tknGNceEVZk7odgsr3QI46tb1tzYhkV16AyAjvGJGbwbeSFRN71wEdnbPu
8kW0E+Xibme6R2OBDOznr8wdAWtjJ9tb9nRWjJOaoX+e/YT5i6yS68yChe2Tvy+xf7ntsRXNpfIZ
GSREcOjEv7A4whBVZLiTdHMi7gZnE2pgn4yofHYB7Df9qQq8pyL8hHiLTWtcqvXIUKNl/XYHU329
zAWL/iCUm661TpqK153McE1G/HLuIoPbrlA7sDqPPcy3iegldOvix231g+i6diVrZePTpSYJ0/GJ
GGvrTNb2d5KgmDQ091IFwt9L73nRsthJzWYVBAzTWpeNHLhB7hghcc4g15lZ3J4SU/8lzXrq9dXr
0aWAXyMVnJYDly0SZTOGN/Xol8tTMEcnBZFyr/DGrfWlq52bAoQXNShmPLR05yog5TBfhnepX+nq
HjTtjV3Me9TafHY3T7MT3jmy+ZDM3rZJwqTfcwc2Kflr0QwOsAjtHIwwuleT+rCrKlovtoO5Kcwu
bsPkMFu6e22ExVotzHWi1P4KsUKQ67TPeFEJRtZom6z2E/0BG5twOlKDkSzRzLh2wxHbMpkDXkYr
SdKnzBCbE/IC/Hwo2PM50SWwM6YhHTwWLwuOWLFMPgin2qJSQLc6L4rAkuxJl3a6V4VNBExRszFO
B8jF1SebiFVBEXBRgOQXZ0zPRhFR7VnzJuFvdUv9O7qjZA9uAXX3JoPOnF6lHU6+SEm5TYMhjkqT
CisDf2i394EMWJ+a/Xm207ehG5MtdcibWzb8O3n1iIypp3YHnU/+ZOc2u8Y0IxLo+Q85I+husRv0
PfO6zOiW+24424qn00pITp+KIPYqrc+VHDWTaR2tvWA+eK1yEFQlvwoWYB+hq9KSFsBuugcto2xf
WeRWw7+0t6brPXIvvhV1qOKcF4GqqnrrHPWL6ifa8Wy/JTc85g2qSnvWHaGJ+6QFdNHJJxZqXeUB
Ch/15oepeexxRCNmxndak3g/BnEPxuSoyrqJO+CKh9pMQQiE00NCrHYp+DdqD15xDjmzqzB2NLZZ
oCSrnit2dyuj7dJ7WQ6XwU1AvfkRMXFetneWbFezDGXylQXrwCXDGU/OacxeUIsE5ELonGmVvBoj
tgWf5sHr2KOkgo0KoDpWW7B9UzwLOyOwDnZfoIdcN93NJ+PRXmco4B2efwD4j2NHLx7QHIGM29iq
mveVmSFOwW/eRsQskWJ8qEKuB6JEP+1yoMbk3G5C9aeCwdxcajvq1qWUDklvxkMxQwnxGavYObEt
UzYFK0HL0YuCDosxMSZ0GgztrBnIp9cosz4Myq1oIUYu4JNMlu0YZXITyorhdqjtmLB0uUJ8Yh8t
/eY1wY+u1WFuqydZhAwlzP41mYDTuUtBWGWC5DPp1kFVsE1V7C+lJMecGQtGya0sGLmOReKh2ige
3SOTP3mXpDyE5OzcLzesjVk1R49fYz1Gu04MxAUgwtzWQ/npsJ/tZHNWgfGQlBYAiD5/au2SzUrd
pIDh7XWpDwORXwTXL0ache19XrL3M61uK0oUNjUBJ2vdZV9Y4j5Avb9VIX/JnzLw82+GDJ0LqIFL
x5IjavJPzzc8bKjOhdmkuoMeQF5oyC6tIbElEW9tUO4MZeTkLqT7Sh0bQwP+dHW6p+t/JAEPumdZ
wn8HvUpQTHwLoW6LrYe+DZ3IPMaepE5F6RiL2WhvkUfkf8DB4UwOIw54ppb7Rgc0TXW/E6P3naWl
gOTo5Hs/jfYJtcAa3BWz5X7ez0VJ5a2J0KhJUl93fiPj0brZZhKck5lBPNKwNrMbte8s3B69TLPR
YgpXbsHixw0asfPN8jsa9LDPtPiuDPsvV1h+0Ury9U1XiPTgFFNG2Ra1Aqsk45+i0437fA/jotiM
g1w2SckLNiCYNCJclD4L+3UOpBCn6bddEC08+MknmqmNOc7rlAIZ0EGVbfF1HQeSyS6h/Zqq7hqS
Pbqa2EzR91HRfy6+YobVQLdhVBsqvp2pQVRhS0AYKDYXWqh6PWvmr1ZKj0OQDhbbACz9rbZmy3Hp
g348hCacpPr2QYtbAo7FlGIWijH0xCKCtUy2Mtv+s03lzxi5D1XWx5mZX0traU7oMTRVHKYQcbYG
X2znQpNCVPFWNMt9aKT50V2gF/us1opRu9cJl7Sxm6UHCV8xao0cRiZgQkHN4ppq+IX58CVg8Xog
769CNZUmd4DQ2iMX5hvLLX22g2ZbKMaUDsOMdTmyRx0m+ofMMdZOHTz3Y5+dimC6plEZbNtE37dS
7yCkRi+RdeyNglOjirrYLdtL5EFPSTP97Bv4P9zb8+3SMK5zF3dPXvy52n2U/mLsfd//DjLrs+jg
qdqJ8Q0V42espEGHMzNGpBU0F1ggAoVs8mdbfRaHutKH0ghi01/uIYLRBE6KfjRxtrmby00d6nAV
tvwvA7MnbfOfsuaT60+KEn/mrxsOKKqo2tXh7QqzKAC1BDys0VgkhWZVrKZnApa6UkMH5Y92aAxX
ATORRUz3jZVW7Cfl02IquUM6Yxa39ni069g1hjtpSs7zZPoZHJhGucBNnU7BU+u0UO61tfUHbCfW
+EgiVtSryxSNJMQMwxNwBrQP2bOV2B4WK94zjyLRszqbnQro654FIzlHibWZeYCUxntBk35UTeVt
eqthJ5Wh9kSWuHMhk64Qo/ARVGGJo3y6j6qgp8fL7HVFLbVvR+Oz4jITzkS9k/XWsfFZJpj19cZg
7bThok4z0UUPWHF6YjEA6lBHup+eyWddjmFFTpr31HXdetDFBNKDwqZ3me8peWdMr/kEiQMN2cZv
6aqTzv/zgyLbJrBMVm5vKs6d2DD4xZOEBeLyYM/ZAyfPo6u8FUDkP7fn7FBOEDBseEeiVNC8S2tL
TtIL+KyNTItLOrXlgb3hsW7C4pD65csihmcPwVKNhWDlasFcTaIHqFoIOs1dmSN0SRsLKZkzZ8T5
MZkjGf7VmE3oPS01lSnDnVuXwcGsCmjEyJCm1G7PVh7VDHS5aVNriClS0rhQTrvBKlScixwFvVS6
vKsTxhVdYa89u01fO0/GtpLOFgXXJ0gAG5xOZr2IzjgjDOAzd63u0eVkpuBms21WyW/Nhn2bQVQG
PYu6IUAQhijJjUWXzZvWWTbZZ167HokO3rczInoc8k1hUK4TzLrjgjfekGFsMrLcz+lNyJ+ROAJd
xHjFSx/tQgOkM5lu6yIY+UcX85swJqo/7Z09q66x4rvP02T1rFcYHbWs6Q98uygtO6bedtlDqqAS
aLVD1Mlslg86H6tYGc4FA1+0n6J0i7uCeqtHmLP45KwkKTlKQ/LPDKdvT+eCanQBUzsyi9UfISKs
DQAgeclKunoVPQQAY8Zpzu/qiIHUyCh/hbn2oTCm8MzOKa4jvs+hJbJHLG6+7e0FmJBj3yGAvtrK
+bLqPRtuuXEIWO0p/cnG4OZ05+4qWQDwU15kRvRMSpW+o40Hyb1MwN+BJ5eZeeocuml/pn5mepA5
06UUXbVOrOjPe2Tp7GKPQL1XBfNbbuYEwms2bnVhY08M3256cqcFAh/isNOS5LBoYgzpYDsUI74D
qPaDZumVo30cy+qpnRfNVgLUrosvJJvas0D0PfT1p1FoNmDL/dghn8iCSKwTbbIk90iWsthb3NJo
jaF8VgX6tMAvkST0qDbcPuTXsNRr1OJLVv3f/FF1xSsT10fE9jUfq09Hynw0sWsQGCR/tajWEqWu
RRadYE0cCqkbFkzy5IQNE+eWa87ug7hJ1Gcyq327pP0q7+Vf7g9HevBqHWJJX6doz1HXw3+Ha6LI
2uHGYa7fLdNzwAq7mPkp7dpm+9LzXAWJfcTok7EYHDaBnvVa3qBdovL2Paag3WKjBk/M6XsQxknn
A2ozgkXq0YvlBHarTC3mr7M7UDcj9ajI75iF+cr8KtimDhJ0PheR9xiW7zyBwitZ7LsMJceDlzib
SpePodYsWnr1mbV4w/vbsVBVRGylbZ6B4PIOoQ3zp5DhhwS9u6patU2HXMeb7dxXDdXMrdmUTxi9
GZq2YY4BG/WiPwHgRz+z6YIKvjaVuIjakfVMdMOaKQBd7r7H8ool9sUqzIsOMryQbc13QPIMfJAe
Cc/KW5iyW0yPDK+DypFb72WQ3GfDLmxoSyw/eOWKI764s7cK/DQ1OvdIV0d3QRlM+8mwOCoEt4gR
YQ8WwQMoc4po5yWXrBMatobrohBvyL3oyQtw9oyoIqnUqq1RwmY45nNWUnktvqGzuAB9yDxABG7F
Mngo9C96egT9fV6wR/JGzpWZeLohQkZVPfllj9Z/qQ+ILghIa7kd/Hx6zrqMRtAUm8AxGe6xTR2k
fCyTjGUNFZHRFwvWbeBaApaL3QZ23AIsWvUNCURLZPvnYE75nRDMQtj3vCSNy4Hg2SxJ9r2j0WKa
CMBK+emyeCMHGwtmKmMBZ/wEv5D0H8Bc/fLejOhFlvl7tIDOJ4qsUj9aDslIEZaAkb5h7egW8B4j
UfNm+vUqRUqvwq3jhfcD7+oqDKZNU6tsN5jht7bTDzN48UrtwiDhzFTIoPCocPdOfn3vlGB+UhXu
opzZ+qDK39zicRU3Oa1LVAFBx+iV+0kz1KUyc9WwFTY+J/b9mv0SMPvSQXntCPLXilxyzWachJH3
KahGNmaOFj9UvOlLM6D4bLZdZtFEiuV5gDO99ti4YsEzV9Anz05I2o7g1K9fEFORepHQjSlWeIiv
T66AZm7CRl8GorbhAYL79pCFMua5IiuA5hGMz02mnrPMf27Sf4aYP2xNj6t7kyrPxgEF70yMSNHy
c0Urxe+av9ndzIPz6wlYLcIAelKGpP+adJ0XBlp3kxNcZjF/2xbIeseYjwxhiKJG7Ibc1HoQofEe
lOreHrOdbbobu9SPxuC9Y4t/6qbgGqIxY+c/flqVINkgoi5vJb+s9Mb3pkBQqLqveUkvQ5rialte
GtTkEl3NCc4iMYiyDUkesB+bIOGrDHY2lvgbmV6wZrpLJgScfXNwG/ETapfo0GD4sUF3bt/CbDmg
i1sLleRsS7iRdW2djPQGQK1Nd+3Mjb70ZnU0ovC19a36afH1MYhKP3Y8OPfSwoFie4azCcWv76DH
gj7/t7CTP/YDnnmVM8r0HdBHDGgaXp9luMoUoKEUz73EPMPXsRqSZeBZkM6eWDysnCkzJYwCVhby
DLUsHoYGLbfI7tJK9DH9KGam4hBaCnB7GFQbXaiztBsYrj5fsjL6XTYkdwxFOoTK8PaCNHmTQNTS
UFxRap/TYLx36czXUgiGLCb0yAhOm/vIZUqoQwCzo+wn1GUVs7nqlGYomaeseE6M9oGd/27IvTCe
Lec+wAsglHuItD0xMMveZtG9hUDuZuiKJhnugGSxpdwEvgvWhnYKzjYQBsRv6bkvMXYYKTDCrHwS
bU7iyLLRBvaR1LOeTYFyfMgYvabJQ9vbLyxl3+bRMFY25pn1kDBBVEs97nSerXueraS0qTcH5FSj
s65p6VFizuYpP05JqvdlYUJ7Mt1fizGaxyvRIBtFEwIRoW0ow+1vThNMXgvxWDWFjiOfOdOjXVLN
V1GLr6AoP9AeMyfoGDBVjNq0zTjGxaC9UdbE/1WeAtAQ0YGYm5cxJZoP9ADLPR9SolN2e3RgTlqd
mH1c83AeIav+MUDMAC3SkKihjjbtyKIm1V+5B67T6jQrgeIaZGMOUS87MNn7a/SXKVw0tGSHy74+
Wv70WzVtuxXT7RyNwDElfPi2St2Y4BkMbIp+ImG7u7D3sy33JjMvXsti59fDlmngXpqZjjOnf+Pz
uHPVCLbCe3MkZ17jW89TIK9zYO7Hm0jQtbZgsMQxIb0e2XNHyEREk9O8a3b06PgJeXCmgO4l2gGr
e7E5hjB8kMXGGZGKj95n4FqNr9z0BytheGKP0Xfe43Bw2BqDnXyyevZDgmtkYF9bZiMLuYiW1MH/
UAbFnWugkFluUFVxjpplXhc90+TEDF/rtDkFCqXd4C7WFn/XOiIA46iminTVEoscN3kUVY+Q3g8z
cfIbIyfVGV4uswsmvtslc+atX7k/U5gfu7B+rBEhlF52pNYBNrgs71Y4AIkUpzGXb6Uy9T26tNVQ
khxAxwwTi9aw1JqxfrIDP/vYlvKdwTgTdSQbXmqcCWxhX2u8kv9AfATSZ0bivFomXdJk80eiN1HB
DJ+zq6NtmjBT46RqUGNPFxNT1FJqnBFmQMsT5HhcAphI0YholJElOlU0+xqD/mDcc0wgMEiMOG2Z
9MIPI9H6tuzLcwewpnrSqtmKDuVxBOLI6ICPevn0tTDAQ9TLOVSG+dWK6q9UzPu0YlsrTOlThLFq
LVqVgU+YmoeuTd9xXT0g6QbkYI31EeVPAT8ryfWDFtB3Uf6/GgvvpcaTeSskWTRpgo+iOuHyi5xL
6944diMMr0xz8BBcB2Io2Fc9YU5pPdes+oKjZffHsjBuUqOK1oupl+9Fn3wCjy6qyNmc/6bhJSOo
5htmwbXp4Z1Zpb1fApJEWVKuZxkFOyMrmLEslFwoJcj4nYxz1UQkKgqjAkjbq3gcepAVRZJfpeM4
JyWH/eC2gkAa9K9OGtyVduvfDeiQWJqkt2Sm5M2n/ISTp4y7whDBhW9OLkV4teuA68NluI9h+TM/
JW2SXZW3p0Hs7xqMgzdBWbg3LbKBcG/Y1KTuyWcrfekn3J4uichzUBywb00rOYXv7FzxmOq93bLS
gIYnq2abavk1NXyFU5lbPIPJB3tjrj6736Pmu2ToH1NTnv2o2eTYfupvgjlnwNvu6w2yj7dYvjgd
T3NgD6+OBI7Ztce8+DAQbFEAD58KBqvAuLhPI7FKYZkco/5nGggTEeX4M5XBM06WCWAN2vneCwnQ
Hs9KnQo/FDFTdn0k2GjdmgVS9wSnOW3hRob288BQKmwatTGaGR8eL4bvyBdZpjVzc3WcXecfW8yP
YuFHw6+TR1o8Aa0hg+w0JgSaLyR71oV5X4+5Ok4y+2vd8JE6eN9LgjiWxR3X/i8OFfvksJrRqVvH
E+5F3xw5gkAqIwJviKMV/gEv7MEhX93Dn7rW4tb22GxLTN//S7vokpoUudXyGE7dfdNY92PCy5Ku
GQfGeoEaNIQeMq7pSSfmO4NxQppxgaBkwSrE7Iz4daPGlFn18Faj6dRhLlBu/RVY6jccSTZKbyiR
2wg5YO1o1T4bjwFBfmcVKW9XebvlUOy3EFKt5mpo79cvqh1Fb7tunOGeJWjG3RZuIissT5UWF1kS
jjW03VvpNh2RhsS34Vniu5LXpXBb+FsmxCEV7m3EVZkdPVelb5BARd6QwGwQd9Fj3gb/7GjlqpIf
YaQI7MvG204Tk1DdU5eMhOLmSeodehRK5VxWBPXmdwEi0ZlUqK09WR+e0wUH6cHy69oLCLCzK835
6AT1i7DLR5srq3OSfzXhU4wjohn5cXs3tV2zd0htXcmBKjcZ5ZftaGLPf0J3MZklZ1z9ZcOLkFqI
cSjR6gFugA7So6emU57kCAQZGcSGV08vvLvxFB3Q+mQPUILqVR6k/T6KvkQlh12dLs/a5sTMlWIV
Xof+xZrCC9Tgf4ORlI99Xl0GezFJfMYcN/njgWIKc5E/vA1O+U7kvQUGMNkq0V5cp/hDRyNXrWQY
l6ODZqu6lthZtyFROty1KnYML7j0izKgNJKfvFDy4id3jjMsMdNB0TCIuDRwRgVt3TFE6u5c6D7Q
rbnstfc+0NeFMhC4kxznIhAoisKFCmwG66Yab/1GtZwmhMnJnL6lTccv27g75Hxxzu764I4l/Wa0
KBpueg0iJZ1yQJ0XWX/2gKYJYMIOSWi7QU8G3lNm57FHGF+M3TUIKvvmJN7q0O5gjTunQXrV2rLN
V+12dziD6pNvpwezXY5z18FuyJCMql1SMOYS1sDAeVXWHHTTiPptGOtn9FRmXIbKpQqg2XfMwVkj
liFcuri3F66YusQMMWXO3hRiiG1GpaBRQTyicxBbM91Ww+TuivvFda2dkX8GnkHal2i63VR5L0Yx
3KTPDeCNyH3v0hxvYOW+TbGDloOtmsRLhxPOhgQ13B6RMU/Wve3rk5N/2AZuPOXBpQtSVig++tyD
a7uxjaVgn7S/1UCeapv4WyMYHoy+fQE59IQ7rzsMWcgguWK2ZiYInN3svCh0R6aVLBxe2MSDSr8o
J7qD7cNxzIo81tQEmwKXBm7kiJ9DDFHMO4j3VexGW5SIU/xf9io7mFFqP2e0xtE2cYoRf8SpjHx5
LF199vsvsQz78qZCLLJwi6SIL6dbSKfFH4uo69NpCysWFNF4SgMkWdZE4SepT9vuGR2Zu/LT8NUV
kA3z3vsXqMw5lhOM9UhXu2opKaUHi2lSP11NFwlOlPzDvXWyhwi0V+7km3bARtosHmOp4tlP+DED
3LiMUdC4RdktSmy4MAMQW/7bOELLsWuX7g210R9avAppZcQ4KEdMatwyVtrlx+lxdVHrI/cRGJIw
y7AIxyew8yyGaQZHr2aGusPSZ8fL0j8Z6bwxFV53c3YQf3bQNFqDKRlj6bi2AEfASqbxTfWTNU9k
XlX/cI92gK69e3bZj2VARhoCU7mxOA7S5T+2zmu3cWXduk9EoIqZt8pZluV8Q7TtXsyxmJ/+DGrt
g33w478xJLfb7bao4hfmHBN9qsbQOPdVu558dpgN26qZh5CjamJGNCSZXPTENOWV6D/b/o/yiT8Y
rasauYelsWKKHAzRKpcNd2NLJhsTiOxmVv16xleAng0T6vgqp+jV1rRp5VV8nWMjoM+GZyNIr4Ng
gWmRpH5BbrUkYeY8kYezFFbwITnK19OIXEKQ4ODhZSAW/Zjn3S2Nw50eNf1LI7EJO1qzJBz3amQB
wXY5Tq1GKnL2pL9oGn9bSq/aIF0DIoJgHa8moJWkq0+9fAn5YUZdtZs+qJtVQD7mwuwE79exQgTE
cd+VjaD0B+YYpZizM0MYHHVsf/Qcd8XAV8XTxG5Kn568On5P9P6JzVu8yTK5dgfyvwqIB+t2yLCg
CX4CiQdwrgpPBsEUtzDV/Q0+pnKDhtTGA+amm8DjpHdIPmJ2PH4WdpAfXDfwll3eo+LizdwZUca5
cKPV7Vn8cTqF012T3AO6UGTPMnO5L5FcaSLla3L7ufXG9sD/o14Gne1A38uiQyNTtWkmhAdyoqxr
3f7N0Zl5DizwOoRo+waWx/sUpPs8I9uMw/IJRaS5cSde4FH9BMjHXyO4oLfRVhfdyu1zXOeXPKVX
iop/4l5+p3kh964Z3ZE2qidJfRrFl0y+eLACqmHSDq6yVzrEupOdBPkV0Il+apTDzaDyGKoUctM5
IRTOyPa2pUs654BlArcjNvPB5QKxKxYPEM3AErfXvO1/NctCr6t10W3S7UWY6wnuE7vfhRAertNQ
8I917RN3MTQvVFVxVJzSDDBnoUfTtWzSYDlk8+rem+65OA4YEESAjZAVTrXpSldDTd3rT3AussWI
rk5jQMsURxrJL4ZWsZoKXh9DHzDKWWJeVl0KSbpFQ4riIiifujoKNo1RnJzGZFielcdci7LXwFbj
AQgA6gDLR+UazK+t0AgGF0X62hXEXHcqaE7x2LnHzImZ3Kj6pEWJeZno3S6PR6liUm1HSOftSWrb
lMC3rZvX4dlqZbSoNNPdOE0YnruK2HDVw+NTrjqP+NoPtL1ymyEMefLQ/bHBn/wPUhMarzqFaTJ+
ZLxSW1zTLrR7ntYTzRomNnmVkZfc5y+zMQeQNSj059SNbLaVldntev2uOVa1oq31rlPSetfHo2bU
ngN074fHp9zJ14iCNFqcu/ReBRinr38fZaV7GVzHm3ET2q6Lu5fSxyvx+CAGzxErOIAb/nfx8fE5
GKrwKuNIrIG7Wns23oiqO1nexkF7D1wUmhMNxmay7H4OORrOLHAi4KIVW64A5ZVFj0T98USEw4dK
+TGsWpt9NVl98ifbeOmmcafYhH46cR5vYYiHWx8azDFRhoCk2qylFxivgZZ1zybPXOj/u8wwc9hM
6Z1sS/PVzxy8LOpHpln2bGheuqiiWjvQs4lDYRZyWSQIKFqkp+GK5PtpF2vdsgpt5G4WiZsU606+
sVBLJOvQYNSWCI9QDSyCrDM8iyKFe11gccOQts+QFQnURSZVgdKSd4iwuivXPRdjb8m17F31XFVF
89yN6RkOHuniZiH2aW4GT1oxslxsy/ELe6yNI9XC9EnlsGVZCTq9Ac3EQCDrXkbNLJA4aPRv81M/
LgFGh665aVigvGR2WK+R8ryC4CqXj6+ICWa5+pZ2fjx7fFXUUQXpev08ClYhjlvb68EM1DFQ1bmC
DJOQxtWgTEu5r3IGh6htUrZGvst7VW8SYnoNp/nb+38wJMmfSYzIi9AZPtuitreVGpp9rDvGFbkS
wNlIWjsmNykpCc6Pwzbzz/zA+98HJAtpr5VZP2uZu6mdzoDbNrqHyUsF5RpPiW+zEMGqi9TcYdu4
sjh7fjasy6E1Xlgl0kbB8P+JzBDjQAm6tEjKk41KF6K07x2x6JR3xylfXK829mNYZetyJIRUszmn
7bpMPy2YM1H1aXamACaU88uehRYsPsH/ewEXP49Sn3gZCkIiUXOjJ+O8+h5Ly94qQlwx/vRmcp58
yowEUUnN0r8SOzbtezkR/xFV0sLP6BuHtvW0Zg9+Tp0GK+xXSd7YJytriouUGTaYvsp+DHVUjeOd
qdiKZK03ubVKpkBdKxeuJ0AjSu35aSe06TAvlBpD67ehE5UbsyzHj7EKfrwOhJQTMZo1iaNtoiT7
SVzx2c6apyH08uJKwx7BWdeACpSopNL6rQZD8aw6pNRlDqA5q5vuavaNuZgKQAwCpxSYGSv2UDPZ
XFlFzSwVVb22852wu1MFZkdrAMfru+HwbBp3FtLiVPAir0Qkwu+OtIKeXJDPSffIHg2aEUArbmVX
WiXwpNbYmWnHb27o23CLSCIGDx0BRh78qvxk5WGxrQrFhvpRXHqzFZuEZuLfR3ipja2bcNZYgpc/
Mgv1WZX6HuGM/duY5TPlcCDL5N76Rnhq0Nkue0Y9X1bfvLYWSIo8MrVLGETBUji+eEO4ouE045Gm
hf/53ONP3UYOe1d55iqvwi83CuxfLW92qmytT0ptFjFGu209WXAsp026Lmtd34Hwiz+EC+ei0scv
N2fzi4b4aFdjcA/JakbxzI8ZmG+joXuHwpUkyabuR9dZ0ff8AENMd9WZneazIauVXQIeowbWyUS5
H6qNgNHzpKfMK1G/nhKTb2vFhXVl2AFeiXJyafKnW0t09Y1mxF/wmmnbmgnVBk0H07UhU7eYNIR/
/2AUnXlqLLrU+bByyAKsgZqeHs+Q+3RnQwsv86ehtO/hg+JJ1CpohLFOZRBF5m4y7fIymhqZUHCn
TkmjpL2N83bzOBordmuX/3tIftRxmJ7tjtK31PXyalbIkPJBDWcdDzulFrMAsmyabSBxRxxJaWfi
QwkW2sPvAH12AYxHv3elh0XO5hiK9fYfBBZIW/OW+ER0s+/A2ohlAoqoElvfeSMycacIr6oP2cp4
4T0YZL1x7B7Ol641SKLcmho3AGbX9yjbDZUFu8fn2JxPq0q4+muokv98ScGi6NRlcFLKfqxvSeDX
J+X2TNqxaesJ9zBMQTEiY26Gn8WYN88z0HFpphWYfdtSz4ZP4aA6ALZh27A4EwR7tUWHrDCpPsvI
RMoStR4X8zzJ/uNmOm8HU9C/VwhIp0Z5W4lG7tmPUiTHLPG/I+9nCO353p8eTAXCcWVWstmipDm4
TvoTD539a2EwqePZ/VFqMM2T1kYCrPw5g4VjulLp7b+PCoy+/+/n/vun/300Mz8o2fRlm/riq0XI
4Co/+uXGw2Cja7pnexjGXShyyhqHhYGdZuD0uvj5cX83a7LgUiYHu2k+izMDLIqT9M9RYr0CZeM3
FtTjh0HCFLGFznDwKjqGIqY1o+uub0ZaWMdQdHfAePVtkrG60ZOOtKIxJ70ACBql9FQt26Zrg716
jRDVWFaAha+6ieEt9EixdllBmpGuf0+6/u8D+b8P5j/q6uZTlupEaxk/l6w+z50MWJIzaGTPH9BA
Z6SzdMQ8nurJso6+1BFuy26rsvnb+Ozl0j7/pd8jwqAzXtOysW/zs66yS3YQk6WwKudq6/cuySrz
BwkABXQUCrfHU5MjEc+LgT45L8AXrinH8+Wjogh6zp9Gl/bh8Vbt43S8eiVaMzvg29ajaR+MPunf
G+sct9H4QX+CeDVinOquMHHH536uzto4S45ycqmFdPQeLXa/MEM9YopTFcp4N6X288Dpe/JJbF5H
LpCuMMuZjuiIR5xYu7dROM9YgJ7RLK1Np7WPSp4LMECs1XaQFY3X0jf9+Ulf1z2AxcHaJzIKz7lj
BufJTfpjL7g70klXbCVf1UDnnQ2fRfVaRN48GEZ79/99ZLLPlshMLkhy0m0psFw4bB0+HdHtB8vq
mBl4cl9NjGHKqiQeh/T1Zn5lKiv4v09TJMTzFgiBoFANQTiW/Se6IcMIv83AzdcN4LNDyoqrigby
r73ROTMQd44QGVd1y84pz9nTSfWKQTVYiaIn30rfdl2u7+yo/GLMhWimlzv0YYjolVpxhwu3vYdo
ewoZqXZV178hHeYU7Fw4DjTgZs32Am8EbxxMlwQKvFqID02j/21G+4yu+9ok2da3Gw4EUngGaKc5
LV8md5aDT9sKvsbExu2qtnWlvjWN6O04QqqU58VfBpKup/3BYtjuTA23WMwFDJocHyclCWMY/6CH
AshfPBXM5qKV0qPnQmCIs6J/Cpb5Iu+dw4RbO4EasjXdiLGuXFHSlhutQuNVB3t4NM1a1BhGppL6
20NtliVYjmVsQ0xadbMUbGJ9YOONxWCEsdlmBoo21GFrDVmUugXpEba4rSqGC1CVT23e9JPpFO1S
4BMLe05s77vss7Hmfxto5kJzAFzUpgShF6Dromor1uSYMCT3oqMzyEOdeBBTNaTWeLc3ZeC+6C2I
DaEzNtWZAIDqqf9YmWy3EiQfemGfJU/vn52g+4DvHVeIIsMxRxtDT0OqT7OsI0YTrq8+AKvYGzIh
4IFKE26mBlzEQ4dh5Dk5bpIfLtIhYYVs7/SIubowzLcogXXmQ8Gg9E+rDWPIYN5dF5UoVlqzqQyS
xtMsolXR7O9y6rGflq1c07iTV5anG7Iyv3kL7Ar320IzvWwjVRxxk93Sev63DIPlrZXgw3mjqBUb
naKYpPheDP2+6LIL1JgSiqIR7lRv34q6IIxCYtuZYLMiumehkUj7VnbdVxJ62qoamSNpUc3lPGcJ
Wt2XSb+gBQTrVAnGNQNMUjoHK7PHSTd1zxKHdLXf3O2KlVNDqlF4nKKKr9T1dhc6BCUNszqfAcTY
MRH1234lQsUo0rD6RZOz48CnFcpDVgYWCk3+S7Hr/RRT82FMt6DGbcidMdyW46tShrdmowsIuKk/
AN+/NL7FCGZCXjba5Rbd51ri2t6JKguXZVA9F5mptq2Pr1A0LiKGvxPvxqWuVLK384y2Ox8vjjE7
+Iz+KRaYSazUgQGjNjSqPZevER+5as6CGLu+yYt1TWr7xvJFA3invqS5faThxutlSP0wvta95zwb
UcfFbat631CHOEHv3EoXWFCZxLuIQPtrbbvTLgvwPOct4cR6hr0lC6t217k3jZAtZFrOOeoQuY1I
WLLM/6edqxWnrre1MBABBnnyVSck5fp9j0gnC85B2GJ+4ITORiqeu5MUfzOmwU8u0g2vTuKTY10i
zzA2eVjJdY5c8cl2HQ5qBed3aBl+5+0fLBPx1kmtPzmi+X3XgGkieWsPETRbOkZ39waOQE16495h
7VUXNgi8Ka73oqQxtmnWxtKH8cWOUZsC6wCZUNwGX9smERdljz1FtfLMDMW4xbZu3FDfYZ/iGsnq
/Jwjrb+1ZuacMTlsGBC8qzQeOVbTfYtk4pZkzjFndIRMHV0pXECXnQlylSyoin1OLYTtzxPU5WNz
F0LN6dJd9AWk7oZmDnAMUpF2XifjM7u5RZ1/SXCH6OF/AaE0z48PGfpvW9eG6+NZ36ZQbEAS7B/1
ddQJ4zCp9ttvYdoFiYDrW1OLUnJbF922OHSExXHexOGrMcX/2MB9fkNTrIs8tr+sLPpsCu0Ifc54
5XgGzKzN5rj5pimc/mBaRQYKwQtPrGmLcwsJe1WzQ37lrkG0Wpz9iK5d2vFY83O7J8vK4ve0Vj8t
pp+XzEQAmcbGBUaWumaRn16Z28eh+AJbl/2kofqM6VRe/tOFifGtzy2iqJi7mLt0DkNzZYh/zPHz
ZGHpTruPUxyjfhp020cLIeJxXDM6MpePYU/axvARO/SJmk3VZ3fx60SVOTs5/gitM3Yx0oyVMHq1
hBNvHR8TFVyBeb1Qgu+E5YnsBHwW6PBzFOJNg7zCFz9FgL+omYbsvW9cKFtuM95M7tibSJXlCQ3c
ujTAeUCrqE+jqNTp8ejxwc75+UOcU6Bt7L1htsMr71EYTkZFYkimyWOcDGy0ep9JTNCwYLRGDn5n
qnmOdnXhRbmxKZHBLtXkmHdTMkjGc4Sh358uPbrkTZ5hUKc5d3OH0dGkvAbs1jxZgo3Ncvx9gI1w
bWRtPoU5GqYUz8XC5TzdPZ6yKjOfqCsH0lyIrNYfFWFUH9DQ2P1K9vqLqUSzqy27wm4wwbcpizM3
CLqgx8PYH4uzbss/vmnWeKMyugjao0UYhPIUzx+EH8T8gmbTDWiFPROG8fj4EHkDItH/Pn888nUm
2pjYYB8E1dlKKv/y+ODq4j+PrLI7a2KUh8fnletxj3z81IOhPzum0QAE9Brmb5i8uJUPrCbnDygo
iBB+VLCMQaA2BMnHMNjefWZ57m3bSTZAP+OvGVfIbBEnVW2pJ1In3mRQxq8xVCdoPUO967MwenFk
86MPjIxYG+grMqZAluim2GEb118fT4cMlDpvr/vIPQ2rg6ipn23rjsyu2sdDSKwOSWy7SmFRDaWV
PTnhVOyaBndvpCf5E7S+fpnVo3foKmOrV8XwUTRkGAaG1R3IKNGezFgjKqMvFWNqTP7+iCDOMs3v
UstBWgZ1+WwxmNtiE3f2eGOA/dpE1rJ6fDzKi9HYjWNgH9GqGKQiBSwbnBpC1Dx/SsY8PD8e8Zdn
hOOy6g2ESoZeYHWY2NIhn62OidFA+UHaSYoywMnNYwrpRnOs4mS82FyPSrdigmHrEmVSFtoHPB/b
TCcpT1GOvNea+cuKQv6tnY+8KGs0jrl20ZTmvGlksvZ+wfpAZ0r++L3+9+mjIbaSjDtOMPGSte0O
PoT8dI2TrbLpY2T8tbeAh64dbRJY1Oq3hEnkc41ee1HYdUUWuvs31QcD+V5qbKs0IU4biPV7QFkc
iXjVIsna/Hd4Kotsi2DMu1g2VVIVy+oYDP4/rp21T2EyyCfYOH8fjbIJH2Kl7J5lmmFKhKqig+7m
sTfx8uHkRg6NY+Rpa68Dnoc4xAgqdx6tZy9xhkCy1KyB4Z2RvTig4lZmhOejD7Sr0bPJ04Mx+6no
ctk3W59Z5SmYhCYEgAJLfEL7gFeIFy8uSUn1tTL7d6A4n49dDxMG9ym3+92ol/WOIUS2w88T3eVc
Fz7aZqePNt5U+J9uNJor1+NNXE83fzCnpZdk1ceYRH+GTBp/nQq/cdhy13JMb+Ye1a+DGxzq3kc1
h4V0jV+ne4nMQR4T7oMLfX6qaRovgJ9R5GgjW8Xms2DKe6LGZTdcOP7XNBvb57mhlG2zLNsovv73
K0BK+V8DX2FIMhf+fcNLPeyWkEDePTCX15QR2htwEadru7epN/Und/RvNCzYFpwOjUPKgCvv92OK
BSWa+9HMtXiBLGil/x5PEwfSJ7hJudLBALF+nzXkdqyulHrqyjTcoraaW1s10m+j5OVsH1vkmdk4
ues4GxEslFC4p75gYOZoRPxypAerpsz9kxw6XnQqvnuskRqlgIF8jbl18i2Tyz4YUXvC2+L0SDxI
vPPVj2VZf3W0Dg3u2C4ff8Z9AZlv3PiHJJiZAVWhH207yVEUZS9McHPwQ3X2Axx3CVYGsyUM7MVM
NXgm0RunnaFfJ5yYK7324X4B0sBECphL1aGFELrvtr4+YKgvWov1IsrXAZPQenDaLx0+1q4PcT0o
EfxjtYqpH9/CG0dzB7DEqgM2ErkVLWySfXaJqg6+Nvvt0u5n6Iz7OJbOLsVF36WXxEm0m0XIJsP2
DMNA9hw2qOWSnkGZOXV7jOLmXo7gYGyug0Vn3kNBVOVUcIbZTHrX1exqGJTC66ZAQ1UV0taRxIpe
g67iz+lsSbnC1AwqWI+uQ0bXEKbOO0tphdsfJTt6fgLTXgZPw1OtMgI1+3gN5jI1TR2Qk0l8VY7T
lffF2tSKYCuEwEMDeHKRjf4+4B637CeHXhQrSh9G0aLOmHUFfbRFfl/h8pJvuqvXeJnCjTnp4hxQ
7KaTcNcM1r+UOeNx+S0shDuDyVgHWUHoLqnQp53u3OoJfy5Kzt2QQF2aku7iARC+9DK81Vxxe7M1
SSo2HS42R36IHpM+KqdsZQjExV5Jw9pr+rRyM3EWms6y3y6nDe1aiUxyWrH9IuLbeQ64n/0iLkrd
NdYl0pjC3noubN3e4qlq11XeqpULDCeMUbgSIQKqxzHgPQf4qefoBQBrbKQqMsPVAHa90gZalvqa
dAXiezc39gacedxBEB9Gk56zxqe2QmHGkKdEQNSE8igN/wVA2hmZfrPP2resQuhUA/yK0hPDwuIk
RX4eCmuEklkdat9o12EW/Nroqph3kNSHH57wuQpmPMI4YMNgYoe/nUHTIByx8Qd2oCmLqrSUP4FB
hrLKr/00im0OyT/hGljVcyhpEJq7LEFdIrubR5+Ifwr7kzl7YS0htwXMgo0XPwUVV3fMlyODP3vs
bWZswNtghIxANYEfWZYk4s21GNNXhY7hPA7tzgIRE4VYVEqXjAo//zLbwmFQIXbQoNbCHCqM5aPB
rLPY6vrkrPUBoHd6NjxUB5qGRSZo3Fnkymd9zW+21eDvoCq99NXI9Npq8xUVZ7koADzRSvoHIBYk
Uob5NmsBLkEeU0xyQo4K+TfPo/chqBoEZYAHQmsXRWCyAEp0Syc8ZKMG5U23qw0iX8BbVfDtyWyZ
ZiI9KbtAK96kl76zqwVoDYrwtrohZJvl5aO1xQlHirqa4k3rOcYuLOKtlZU6afAs9fvJpR4BFr9p
Z07Y8KoqciFqA/zoIJpxE5oLh9/jepiADeWTgJOO0DnFxS0AX6bsVxcleh4neR1Cif5J7wWofcHI
XoTk1Mxc7cDqL1VU4AAnqcPRtT0ptV9z7IJd2i6/XPoQknL8lRgFCrpOEFk59XdLRv3OqVV8dmSF
sB/MpG52jFM6+o2CKBaMJSFEhSYHLyt+GnNl8WrmMfDimllIw17XN/aO4zxhE/DPKVLpM6LZD9RP
xVagSOhtbjWgyPEm9PEeK+XftPbP7jBCiTLdc184H9Dsvho3PLr+CAAhXbml9dM6aFHQI53sCQIA
LpdhS1EYgILzNP2DKmrcGqh4eJ/cA8N/7gF77soa/J0ekFVQOMS7ll9NiNvbK4v3One3jgVt201Q
rNglqR7WPwlxk0vW1NsKVStDpOLW56ONYAyMWKk2OV6eXR4q46T3LlymN/boBhEs3V/UAwnaehdh
86TWoR+9FKb3DZIAaG60bhndLBqRuGuWCAybTNieEW9XwS1Nd9J3I4n+BqhmQ9Pjfx5xQheooCrX
tFeyk/AL3Y+MwjOqTul8bVpN9s1tFKoT9IROb4tNknuIY6jOFtmxLIaX2vCTjajsD5YSpEbjdZS8
uaMiViuLWoe9YkBe9BQ89VG1ooW9MqQ8VK1z9qWL3TQHXBLlvBDuMTE3lCKvKdL+TU1gNL3PTCQj
6DUzymOZOnDP6s7emP6y0O2/rotvvBUVk3Jh3Nvqp48hbfeKngO55D6v3fqZLBG8AkYcU0vp8SX4
zvA47wplP8OJX0yCdExKHW5KvNy6yaxORwuyVK44KZQ8KWtESOEQsvhLoHOKJe9lxwEw1U4mTBVS
BjqAx8setXsxpc6yQ8m3GOHfHeO6Zk8XhBsyfVta5e4JcSybbZ0dTuuJvY5FdAXB+VIPM2zXrQeY
hCVygg5ISwM3i1lJxL9RJAkCpFMQU0Hyi+5Wmid/gd4YzH+QOMqflqgtHEQ1zPlQARp1EKHONkjR
gBMRhKWwgQ0xeCyRiioGHcDCVe/0yyAT70Y4oP2e8Wi13HeJPMSzZyY18i2XOu+/Ers8ySjhNo+M
e1b6iO9J5J4kcmLmt8Ct4L80rGx74h22JIehNi8zWjfjN/LCF6upapaazWqgN8jIGo0QUGJ3zEHD
1hRFU20eMj35HpTnX/zW3+teokiaqF4bQoSuY9rerFTsI8kcddKYBrSSAzdUTrlko7udTPBhXVTD
AGvHdW47d7OG6OYHBBC0Y8MwG0ikrnvBE/f++R6TAzEH/Ui70jGJV0g5rXzl60ylZWWt7d50dizb
cW50zGYro3rXZDk9y7ECLjpHgQ+TydfG41McJvE2TvTwElpuumDHDdJGNX9j/LmIEqfitUo/0l6z
TwwozGxfxRBShwk7c13XGMXM8SBaF3zhWIsVwx4FZ5IL12pHDOINeQ1xeCp0enBMGBr3uWWmKJlw
mqS6ETGDRTKWJGovW/PoUgeuO308NxXW6cJDI4/lf4+krFppysIuYceb+abHzB0BMb6ElZyG395g
HOVbPpFdurssxhHvc/IRK/BwuSs/g058u+EnlyYmcBuGkF7NEQPulG1zPDG6Zz0Zgf06ATdG2tiG
u1pIBJqhfTSq5AVbHpXIZDAjrxug2Whz+sSmLvd+wgn451gjt0ryC2fbFypJxF7ebwA30c9yZr4M
xhem5fiLkqYQG6QGm8mBJ1d066mRb2ZJsTUpF9odx4pkMWO4EPijmFEQBv8lOHg9Yw4uhsZ+Qmnw
qjC4hV0MMyqCs93FyXPUY+dloZizlnFd/EDxqPKVhS48RUqkaS9xITNUP+ht3EZ7HdHGLd2wJ1Ue
kIbeLALXaRa6TR06WEv2/5gzh6ZY+G2+6ecodqdEHTaQkMfrWC49kq5W0tF6/JqqWBqy1i9hOLw5
AcsRqwajgiwez0qAGkw6uIjt5NYrLTkIb8zWWCSnRRoMn9BUBVvOeFVUjJ0RiYlNW0Uvhqm+/VTM
Tba6ChX8SceLVSNxmro/jQPgTbLSWfocVBRTkHZyhNMkLklmfMiSrQV8NhDqjvZS4nvuGxtBXHD2
a+SP7WRgsqbaw1rS/Lgdfp6qdglok/3SqV+SLL2lfvFBA0HvgX3EzuyzNYb0wDigNB0PYAXvqOZu
lgQWb0ZeuJWXdHcNkUgyFjZXtxdtO3BWHHKkKqvYvteD9pIoh9e1x8CsBsKpe4lvGElQUqO1coTG
sWO69qLVgfqStSI1hMkYHCFSZss3UrNBahVBtlfzqW8kmyh3NFARmFd61EgsLRfEuWBt6OTe2Q91
dQ/9rHyJLXEduNxcLz0TNrcEdkcDTU0Ss/ZNs10zKqxkFTUnUdVjth0cec4T46cKM2wrEcPgXPdf
dfOa+l2OPbkIVrXQ7oY3HFyhcyibxnmw4ld8TTskD/te815ituGLOk+/iCfBvd3haJMMFUJjo6GE
Xzh7B9oy2T/NrGLsLkViI5MuzKMjXWLNySTidCVvCb15Gezh0Hng+ao9LNULjjwFECK9t4gsl+Tl
HiuTUHkXRR7lSbMJimo/mJ82v1UvmyknYfrlozhcyAg4lOcO/I4bNIaRAiaq1xDGJ5T9ra3hlgVx
BIXI6/6qsf0h4OlxjTV2yfrz1ZJXkkH4Ih3aUtMYRGVQhGYaLxz3xgVTb5ClYly7UnsxmA+vhgLx
QoTLy+7How1k0PUjdjTsPox+vmKjnWwA+6etzpv6pIeAJ7uuGvfB5O9Mt/yxqJs605st9Nj3G6e6
w3VGAOrduCcO2x47nts7P66Ud8PHqJ0IdW/dOERUMN4w8Jwsw/gTBsXWr+hbbU19IVxeC7f+Ncce
xI6lym1h/qPjJNKj1trn6fhmCPeTUxh9obcifGipWJ0GVfWkV3H7TXscYhKBroK6MkwIcvCZw9IB
7mrIlUFCR+u2T53Gzh6yYM5/03zSI9zBshmvtWBPEzXjUxF6KypGLncz/zsCsFr7FYE5vkATEwvu
oBOTRJq9IUm/xqZ/UzQ/C1Z11pIpO5cFcjTRopBpWUuO72bCqlPU3rs1On+AVPzjOIA9+H71kO61
OvqFFWIvOtTKpMi9Y3IlF05cbWENS3CIMsWjmpPV6IDCxzP4UsXeH9+zvHVavyfo6lfkAvyJI9CU
ZFPszUD/QT0LSMI7eWOTLUn+m5CBsPSjCxn68qNhzsSEwn1xuzfT6ch56tSpYU2g+QzHPI0FeGxQ
SRhlgUfARqxRe6C0OnpUbA+sJCFHtNGOm7KkMWd54wli0Aq8W526Wzb+RrS5xSxJ2kwBDj4OhhUU
SSpPD7mwI7cIZPKLo5z3qDz0prwVgzDwKKgjFfUTeDgs9YELyIdQ5syD9+hS6LoBlSEBdCynTXw8
ipql+OO52t4e2HNJKGdbK8I3aMGR27R2sAmD8VcxwJhM3kwFRxDquVOOl7UscZkH3j0V2i1Tw1Pr
NHJtBMRgtApli6WMv0ETn+qge0rgIWpWcowz/69ZHYg7rJhh579tSJUOnKpgUEGH90vg/Uorejg0
yj/0cV+vsJiuQJZjRBdWApmf8TYV8NZzBpQXWnrOsNXN91S7zXc2LvZpok7ooDb4enScjbtJz11x
1FjxYsf8ygP1Npr5NbStc1Kn3wnWgnBWd7GjDDjExKAwWc7G2h65L8gFDCJUCbXnk5/Vcx/4H+rO
Y7t1ZNuyv5LjtAv5YAOIGu/eBr0RKYoSKUodDB4ZeO/x9TVxMt+rzFujXKMa1ck8cpQIEhE79l5r
LtOHeo5ZA1HwMHd0LZ4b5ucQ9CZn5krOqnqWEOSeClJZMoXtncLgIOLirXxSBpPJLTsrOtNiDRn2
nOu0dwY9LejNHBkwkwFUV90S8PJzZ4PUSfxvskcTbIQwbnRt5vRUdB4ugXFkAIq6BSNrUqBoBB4S
XgFhYglnkjFrvPBNBW3eJEhqideCUBk+5vTdZq2R/qwvnb60fSqOsSFhQCVv3Ox69hGXezwvac6W
/jPhlf0M8c01luWDEzUXNZEZ2hT7bhnRDRIIx7dA+4hzgFZ6Jk5pzwLfElcoghticMSVIaYU4uOf
ufGf4rS6lESaYLDlVDIl5w0NZgTRkj0g4slkriAsy996RYEoG2Zgj8jP0SmqEQ3BDgvJPMG5dG8a
hrNucxJVhh8IuDVV8iqFUUVfFRW9IO02g5rogNlaq31xDe1gSsHDvI5ZfVumCXCUtF4NjvZktpSC
fZduaaQCrjFTZzY6W/hW76DtlTFh5KRUpFXE0c/c0RdZbbsLK2L8b+kPI+UmhyXQIXYKyinFj+UX
SPudkIWsD5Jl7L02dfuAF+VZGJPKwLXep06hQ2t7hvYYBaqs25m5Qt8bph+qppzdVoFR43UShssi
Ir4HCH+HUR/pQNXmOxnH7wlUEAyymJ0HpogpkOydkj10Za2h3x9OQ5HeVEivy0odl5PGlniaBf22
vSesjyQuFo3hPjkV21TV9ESlY1eyR1iT7UCkE2pbtHz5d4EAp2vhfQRS81dCieBU5DcrMVBpGBzB
E6JJazvbVEq4jXTn1WQGZNGx5WD7GNXNNRy8c6SphAbj2GazbMvy1qDuJCTs1BesrHaYrH26WIUr
Thqem720lQLK1UGNONewb608U7TznmSNcvym+0AP2O0ZpsIEKGpSbZPGapa4LS/JJBcstJKZfZpd
0tJ8qlVuroFNl9U5WQW4YZmmbt0RlXJmPla1COmd48Z3YK8MnFlgfL4OkqqhKAll8xS/XdJH3yGK
13GGDPdG+0lPqOBuBqoU6O56DOIbyQUJHVLnkJGHQda885A34XtO6SdicbDJrVvqXUhxrBjgwMuO
VT1sd54AYZ65C+HUxk6L0g1chWoeYkonzxBuEiymVChgn4Ibuq1bl4u1M6jbUrc/QuFuw7Z44no8
oJt7THJ7nAcg1zC4vupBOuniqaBC/E/uIBeDUj/QFiJLoRn2gWlJCCkGIX3OVzcQfZELeBz1vm/Z
1in5Lk2if+QmWovcRcXvmahsmSx6yotqcKOU3KCZxleJKnuh8+wM0kR3YzlUQB78ehVigIcCF+8B
6z0onqFsn12YNbDfDwaFkgwa9agI3vaI3jAdMA0HB5Uu0pLf7wfjc+S3yN6tHe+FT/Tu2A/wlcKC
oC3I/pdqQ8dKfu4iNM5Bz1B9cCX83RLgWTf1p0dxRd/EZEpvWB/RprSackL7QsvPtY/T8+h7wmWB
NzYJlIh8ZJfF5GMAr8GKRcpfBCwN3ylC+Om+8GjD+fa75wbfyhCaS4MdKI1zcFptUvPWI7sqpyLo
sgB3F4uTyWlFEUByLdIHSFfygpSyFRc2royHuU24E/QRD750VLzEETHr1FAfwVgfmoyBN+eqGWR0
qLF4BUZvgDVPdeGakq4J7wzG4mh4o41ffpt+17IGTVAlOZbLzOm5cAuMuWCbDYxEg6QSgZoDAgOL
dO0kj6NWExRgYlHT8GdgHC8MwgNKtHl98kiRO/mBiVwynjpWQxpKcleZoIKlStmVp80HdcpI4JxB
cDhaknKdh9ZNyYe9k1SrzCP+R2VaSms8JDQ9Nj1YxEnAqEqWpzF/KPL2g3iOVTHJPZy0aNeSfMlw
jDY5NmEIcQhe2FcsX73Rlniw8uJZmtYWhh6dTKKkUFhPFt+lyDVAFl0BN9Az34pgIOpKPcnQ4DXT
OI4Cl2nq9OJGLrcaTduZyHZS+I+FrtzrAo841C69sC/xZ1zAGk8MdDVAyTcYkbKFE6c4Lovu1Umv
rdPcBl2z106vPzW+lawwwUTYFi9KCO7AMZ6qkMhapI1k6WEv77RXbwpkjc1mr2Y5LH00yEbcewyR
inNSO0SxBWczu6Uyuwe1FaxCJX4gERisFQLYudGknPxpc9OgcT7wC871UClmpaJ+EZzAhR3Ua4/2
zoUeOU+V6kLP/70L/TPhOOTJZSdvIDaVrF6Sytiv1IDQ1kR7//WcE/Ula9sDx3QcRz3tJeVoj3Sf
xcT8MUT8OfJe3klyuFFUWU8x9vHBpaGSyMSir1+/y8xPl3AyEkLnTiicrzh/8Hciza/adl8A7cca
nG7w2QOSkMVZyGaOg4dYLrZHvQJPQ2nkk2AA+im4pSUu4o73HNtgw2NGluAYXuAwLduHUvqvMBNu
aQ2dKyjs7wEmEwNTaWmHigSyVomIlnf0hxbOLm0vpI/pJlGin+rI8NtINrpC+y+yIsRxeJFnmHEv
ReM/Mp4kuo0FQfvKk+y9TMpPTwXpZnN0TGh9Qn44IG8vZ00lvroUCUtWUvmMNeB5MTyi3CMAO0Zx
jdJMTQBy9V17pkuDrQbW4RA1KyAW5wgaXYTznQL/CW9mt7LAIek4QjRUFuZJDfHDwCxMN7SW8RCp
DAKH+DrET0IoN13vaeGY2gG0S0/fmmk8Mwq6JkcyU+bEyTYLL/bPsnAeOJSDpXS1A1HJz6ajrggY
WEBgUDaThDTCNrIIa3psnhOdME471IbjNCJZdW4/t51+VqAFWKh6e6v4vOPWP+lF7Tt8CFvXVi6J
o26nGzexLpmGTpukLI5z1DmCgGDJvT4jFh4deqtcW3KMZ47N6Mqusidi3j9hAiwzEx6WmYEV58Az
ZULncfaI5uXDSptdqsKxKXOaz1HorYQXLZxWgTzcIQ1svStUnBc79j5zDcCgN06Fd0axL9vnoRg5
moTntEdsiQ5p5qn9lm3OnmVcXMk6pLX6DfPTQ5o82CmJHGrsz0UiuW0cZ43KTV8POFUri2IqGw4T
P29mGZwvpRE8uTn0CUpLt0ifXbqblKnuCnjKIfastQ7pq3LqE8SqqxYHnyo2w1EfP1JikuaGVV2Y
j10VU7syo9q3Fnn3NUcDiceX6mNhU+VRFDvPupl+9gYeaYfhTT+FeYRB86xQEA6mfS1jliS9K8Ht
tma0Hhka0xfbtMjO1iSUqCuPMAk6fXOlG9t3KLQzvNKLtNLMpUSTS2zicKqs/GftXOFdvVmoyoAp
0aBT4mrnsxiSx/3UDmupRpNikU3JQLiA5JsQk7HaBq2L0TTYabQ9Fr4A10+cwjKv+fRg3eIseyRz
lU+KpyT3L/7ACbsT1XYKIJYoTwUJ95LMdrx/UWssFdoEbP5sFv1IPyxJSDOANi8WrNOPka0sVY0Q
A8ejbUnu9b4HGZRnH6RUlaF1RWO2Mmq/BD3u7626eXbxMDpRf6xCcImNHB/SXHk014ZDSF8SDwq9
InJaqxaVYlzcHaW+Eh2kPsIz2Ee5bR1tt6XlkxjX+JOxIc+5OLIUEU6u6dfKKx7DERSpfcLUhUTX
zrZF64MCJxgKnwyQKqVbEMKKio9gQJEnWyOrtwKhqDucDEm8imfxSqctBCSLca3TML6B7Z5P8dPj
0EcLIBQ06EG6d9S6vGOCETUOlrI2zC6B7AT26myjNPCLc1ZxFZsPtl1Ecm0Vv2oA9KIe0FEfsZ/G
1kAyFl7ntuhX4C4m9UX7XHPSWNfaEG8iFlS2COjZoXzSKXhXUUI4UfNaUGuWI5PgpBErI1KU+ZDU
B1SbhEUz3WHbfk5sODW2hQxrbLZTqjMokE3aU1VFgTjbGn27TLyIiDWtYE3DIjKl8cU3L5jCGh28
vFTBC9S3yKX1Bw41D4adl9tpPqBASFxkBl0+PBYUADFHjTx252NIhlXrkTOR63SrEuY8uDHbgVsf
kjHkwv7QK+GN2be9abPoucozbdE6Jaf4pStGHyn3O84eGnQ9QqKG4BZg+mRixtVagRWjmvnOS9ZI
4pC2q99leyjG9L3oknwVdhngHEMjMiziAKU7gDS6oseJ0x3gosD8xMvPoJTMB0YypcZ3Jzgn2i46
GPZYHU0uS1ki8ZctiTg5zcfGyFdJPmWrqF+NB0MDr8RtUxoFN57gzrb9Y9h6nx0yn0OjVrv2w6uB
vUbaEocuSSzW+OH1Xr2mNX/zaNn5XvLWxji27Aw9ZlXoeyIDixXo6Gc1SXRgDulX3Mli0osGi5Ij
0VASoIvIv8mm/OX8w9Z9TqX8RfT0NlnHTBAYEXwgBqcczoOw+FRLK94G1avWULz6gJIWVP67VgdW
RokjXQ9Gg7IDUXUZirBaR9abUCiSaGUihtBr4MnK1yAxf1Bth3MawZblL9JxfJRQUDl2w2Rs6+c6
SPHfExK/ZANZNMDVmOd8SvJdZhSE6GdxKQ6ZtXPSSZGrXy00Uryh6HZV2UdTNSBaBNX4lLLt5MYD
1EnI/db4jPT/Sqz8l24Y6y62r6jlr+x702tmEVyL1IIRjcQK2VFgtB7c33QL280/ujkrJowNLdSo
2SH9lJlzVy+Qi947oqWQ6zEzcCPUsTFhpDiUZhKl0Sx6spqRwa2dfKMsa2bYAlnp3c/MLbSFGxFK
5HufYUC/GGoDUX4x+K0pqaqrS7boONkZ/rcetQgeFViaJvMzL9e1eQKzOUPhWBp5MVfTDIccSn3H
RpyDgj6sHbnxDNqjTYqMEThiB60y/tl4BpZpn5srMcNno6w+I0Xb2GieYVk3DFDFkxGhhgP5ofVW
xth9y3Cb25HbZxZX4QXN09DQaZUEfbFBh0dEu0ynEg4iWuQaaDuahVvJ16Svnvu6ZDM0afrKsD6n
BrZk+jvVIsprRFiyeKHfddSTgudCpoXXfU0tgXQCcIacNx2cv1ZAZZKQXDSPKwiPBalrXUp2DO3/
eWeNL5wJzNk3/c7ziOFiVvc9zSyBpF2Uy6gC8DMAk8hGHQEM+eVh3Z3QRQNBpxipXXCDhfddRHLP
6HBf8SxhG8SnyCueaE9OdcrocUgv4/HF3wPlh5k3Wk+tUySbMSOHTq7KOkMlMtDZCzGLcTMB4bAO
qavDEMMrUjcrMtYUzBLlVxC+egO+G4hDCxQOV+LV8dcjWnDG5xFTJGKuF1GwiJJoCJ5rAonfhiq8
wjyEChQOdFGycmu01IKMEAOac8EnASqrUqG/44BtALmIkqVemIDOEaOnAd0ojYJznmNRohhDVZdW
BemfyVNKYmbgMMLTcpj7Y9KrSwm5Xk+rGzfRJgq0gRqUnDZDvTYTzq1Kv0VHf7wQ49EcD3o70o4o
CMHww6mrjj1rp6U/1RTDRsC0v+7br0mOPseXviRv1WWxzogaHRETNjZtWUXpb7Qn41kF5W+h1DmT
RwjfFJgCgH1F5KJH06drqYnpeXP8z8F3KsScmCK3lopO1s9Af5geMQFKCXgJf/wsNflr1D/zwZob
tND0gllfofFAUuHIrq092ch5auQ7vzrnlZowmBBPOUkrPpFTpGwys2dnJlK8rjAXoRfhr4LhlLz2
Di3sxr4Rwo2qKsqXlDToyeLi1KMW4ynZzOKMatX2xmOf414DlvLk1HSoAQW/qUGkbOLWenGC5B1e
E2Cz8ZRbLWS+AMWK3n90MJJ9BJPzRjK6zklXYkrSboPcAkFHWAv8b2hOqj4w5GMk6Ij7r0+4eQpM
GeR5y0nO9uARQXNmr1T9p2jqfIzag/TxgoP0YcxfkR2cCmuTAKCAQEfhxpOK5Js7WCUsmrlMeW27
0dwZEHLdcXwScGCX8BwuhljpcUuUqmsVDC0k4/aU7pazDer+nV7HwLQ0ftf7Yd/TW28D48YbTNK0
ssAueFOcBt558HkXJxHEXsvwTAQ4WKHCOSBM7Tn9IsbymCZUItww0biJRpmbEb1hK4ZCG3ePrJuL
RhufCACa6WaCHhk8FuVBWJDvasiFPTz1+NETHeFXThu3KtynQqVPBxrgraf2KXzAJLrRH8e+MMBq
phFefPS+mkDrbzKWS7swv4K+EXNawMpek3B9gILvC92Wb0KKXRLSNmCYAtlLGbubE3O+NYJ3v67r
KQEmXKvE9Lw3YJKDOj2JXsPFVBg5O4fSLw0qkCtL38ptxq3iO9nFIXBw57vMbvPez941PX4ZDDKH
FdPK9wN+igcvglOl6tTszGpvMsk5HSetvgbFqR/GnNOvnsI84NxtYW2Ny2Pq59WWvhUFV+/eLQqc
945kugUCXGOvtEnxwlwJM62I32OZ71TbLuYtu8c2Fi1BFS/wUtWd0Lp6UQYoe2Xr4p74biffddKA
m8UW+1Ch05lXxPFVOa7xAC9v1OQ7I7CshTnU/qM+sk1HMXNeR7fPZWonh7wsYAMGicKMEKEPJ/Ts
kZ1i6QyUaaiuEJdMF5LOGI9cps3DkGbq83QRSfDzTplhESxcqyW8EZz9ehNcSquYfG+4DIaM7NMA
tS3TFEJUaZuLDpll0OGOZ3ggNfeSjCWdDvnSecLfxbXxUxqc35CtnHGMcdoaEbtCibGxYDagrlWY
M1393rpsqin6BnKNAdMK/9sK4C+hZCDdD7NbomFGli9eYa+jnMl/mG6VNCkepjll53TAtZ3oXcNT
tYS0686gBWKrFKDlq3AyB0Rr+OOfwC/qZU1fUi9Wo6v6K7vgAmVVsEA2R23cBktortPZktaMIQ+h
k5gLO0H37tCU8333qtjqGwQN4ERp3C5BHVrONmcytwgsUiuCMftpjGjWEVLQtpkMPYb1GYgajKqh
nxLFeCtUg3dEdxAkYm+MoMlm4QCTlJFIP4gXwj+1U0eB2aUPuekFT60iBDGZK5/48llmI11EPKKT
aUrzm0nysElhaosMpa7Sk/6T7uI8u5QaSOV4x8HVmeeKMa6GUMPcGNX+qkMI7FigkyXEUnXQyac3
yzn8PGbeXVTg7kiAGRCRlDziRTLWiCRK8gbHvW9Y2soNGEFKjAlEE+UrNOEpjV768oE1QmP3FboL
cbE0DHXDMa0NiDAO2h4ojoVYWrGJLnrTeuyxnawQILffdZO23CwccMkZQRxIU9oHq7sRTknNrzBt
UcL4ppCNvvMAoNdj62Fg8eZpMsQLq0JXbBN2udTCzwwG1VZzw0thy2D+47d/++e//9tH/1+9r+xE
2pGXpdU//52PP7J8gMiEzvzvH/5zszwvf/3Ef37Hv3zDa4By5+szuP8vv+vwvHr512+Y/o7/fFR+
759/1+Je3//2wTLF5zc8NV/lcP6qmrj+9RfwDKbv/D/94m9fvx7lZci//vHjI2vSeno0L8jSH39+
afv5jx+m/esK/XGBpof/82vHe8KPze9Dck9/Q6Z6J+34X3/u617V//ih2PJ3G8M/cEUIOQytbevH
b93Xry852u8m4ktVNSyT/wCm+/FbmpW1/48fGj/FeNqGgy8MyzZ1/cdvVdb8+SVdAEh3eFhDM5C1
//iPC/C3l/C/v6S/pU1yIu2nrv7xQ7f5JfkfL/X0DC3L0g2I4hLXq0VKt2YYfP3jfg6YI/N3/JcO
4saIEdRYySakCqfhtvQ7lsbGWoFueShqGH0MVTcF1vEZaZTk48XIjdtsDelqZsjk3qgDLWRWi1RD
wQxUZj9m6lWa9lpK97n20zu9a+ZmkbqnlKOmjjB2MEqgQ4dh3dRzdNNwS41+M3AOjI1ubvioc0P7
yAz308yf6wjVFZ/Wh2pHqCCCa5lR2j6aaqrtDas4xCSTQXidwKcFfwIZImzxTELyYbwWtTgO8bCP
gv48YlGhnVhN8c6AXaHtzDQc6MTLDtc8KocFwVJnHSianbE55+EIbQ8DIlndHP8IXDtDRmBQlZOT
lvTtg0Qy3NVoq1qDx4WIscF2tNeN9hoI/04P4qhGyqO0ESUnA56SmpglFVmaEu8U5ipO3J8bG+1Q
Oox7t3Jnfh/fDc5UlFpwVYV1nH57RdwZdpp9Z+GldC9D+F7V/cqHAOqNjFrt5sxIjYCXaxKYeLeG
iz6FGxUj4SBvQy33reivRMju9Sq4K4WJFbI9I+W+WqN61TgxjVMiCUdKiGH9XtGje1I0yNSNjUAj
Nrk57iViT1tPN9OFqbG3NCbGUXBvBdcnyiwGBd0505HoQFW4RpNyrV2Tqn0PaY79eisVDaMfHh1T
5Z6m8b4RyaJwttOHoqJJ3AtmxfUiG61jUXGBzSlOz+o+A388CiO424qx8XiG0w/QgDn27b1K5bEx
xXFsxmuqNGdfbdjzuV3H7ixwnZuMlquOatZAWREQwAlx4D0K4jtxYgkuHPVdt4JtUw3qrERXFDWc
FHQZfoPLActoHdEncG4bZtN7G+cpNfi4NyPnyDqMWHJ8I4ZhKQRIHq4yqgygR/F98NARcuGnlxGF
xlE435aI2V2s1Jj84y+Df07d/o+noQxoxzCr94fpxRk084gNeK92cFXVcj79uj4XkzDyW894a7gD
Ajn6tG4pdwoeWzhQyHmc8I41Hk10vu/M4Juy6B7zHOn3z/OqW/cMQK0+5GNa/4o4Rkp7jUsEwpSK
sh8P04s7vUgEZnHRe94Xxs+R9PLpN6fhqRH4agaxtz1AtjgogF3DsZBio47G8dd9yOkFtYPanzmA
XtEs3Pucu1MNxnathOGV0XVYht9O0J494Nueg8mcfgg1snn8y8L757L212XMUf+HVQy0GR19XZWW
Y2oG6+VfVzH0oFYWB762mv6aKIvuXtUACKItYUTfMlKvbClXoevXQsm2rcw2vmJthiT+dpX+LMro
rnTiSKbrT486vEhtrlX0nUimFlXFDQmOY2r4UzDGw41DxaxpGSkDL39UAx2GLvLs1vW/p18+kjNT
ynIHpu27rNQrx72rk7CCtN3ZLpNvXB6LVibbbFospzWCAYeLhjLRNACQkBkGWI3YZWiE+PxmHF+f
WK6WvxYda1q6CKl+JvRrHor6PC0D0+JVxspX2YakN+FZGALgusE9jTDuJkHwPd23dCyYKV5rkg1p
IrZXeHYL0XDPagngfhjyFZgfwBYbpePOt8zN/+b1mXaRv+8yFludNB1D1eluCXbBv74+HF+9rFIK
RgJsD7XwE5SN7dkV6pMjyq3jcwE7FqpM2xFUeskcY+tgHuy0dtLCcJuzoXTK8DNuzGU4Lf5WwIxx
zHhF+vKGHu8em8tSL187sz8j+wI4T2pfjJRlPb0ZSHxFmPEyvf6itRNa+fKjoSWSs7dDtgXUAAcq
Y5+y+UcdJd+WUq5impPxoH1Nr1HWkVzAA6GLWJEl/JqlPRYp6zqtl/kY3YX074XkNveT7yiklP51
z5uetY1HzNk1tvv2+dc3uJYVY5ZjnFK5NbZvGdMdn7i7Ubf+41HQZdUAPKexrRlyLoONOlfz4NuJ
g29YgN+/XtdM1dcT60kjqLUo2vP/g0pv/ZVNdVD1r3XcX8u4f/5/UujpNgsKtfD/rNIDE/zbOivv
fy3yfv3MH1Werv5uOCz1KoWe5qCH/48aT3N+Ny12ahV/nSZVk9vizwrPNH6n6hO2pPIS/EPnjviz
wjO13x3TVk0JX3sq8IT4v6nwNFv/+81HnegYBgWoLU3+ElsX8u83n1u3RERrMU2eKHxWqoyk6Wiv
cuTI1dcWSzpF40FT7I1wxTU1m43j508ytuYKEiQdEnIrcoCUmEWpS8kzkOac4QSqTnNAlJpe1LxY
W0TfzLww2xAxg76yuTiRQsRhSz89VoJXYtIYGSmo9bPwgkGEW5vVbeo6H0fIddA9zOdGA4QvC63B
0YCtWVNg0yY55g1jS/MGBa9NuywJbzV41HnTqgypopNI+6e2Sr6kJOy5c8Ehdqp8iPBss/Rl60Bk
99gjWxm6J62xZGf3jT8ntQu8iJORofbWB9E5jIk31dmV6Ly7O8dDF1JEzpvrNnezrPaY5W+iTZ+r
eEPA3BvhGC/k4tZo79qC9KHQw1oatm++Z5WzgXBmBCzBQygwPlV0kciwS169OnWvauEiCwNf+aiB
+1gVSV0datcmcj1Pnxm7usu8ekFb8Q5f71JIUjyj8s2TEFobRW0WZsfFFKayHosXcwgUKnSkwpKz
4KwKkQMO+gUTEn3XGsBkW1UhBnCGg9LYuqTrzUbN9ZHM4R2zFCB7DfmwM711phoxZ1d3z+hYepLX
r4b4aYuwX9hmTL+KRlqf5UxMC5OcTL9ySCU6K3yXNg0oe7zfTZQhsBkBu8VGNtCzXsHWh9s1uGdr
tNGO0PCyKjD2iHM8cv1SABWMJ/p+FUyOnwHXf+3GmFFeRUDh4hWnIAKO4HToY+qo/zQ6FxYnG0QY
W+tKWM1KR0/MM9Qkc83HsBTqIja/RgWbyJi4r31VH1K/X1WInWa6Hy1NY7yhYSDfGgH+EL8mdGh5
0GybwfPb+uY32G65cyKEGaMu8FAhDifAYtXY8m6L5DAQxZR67hWlcTlXRc2k33iUNUtzp/ZzU7qf
rQCaCUsFcGBUXwrM1H3A/A2zrbcojPQ2guuiun+Z7GO2kMeoL17LKt04arLxh/Eg6ZoZsXFEMHCh
7D7IUEPEF5ImEWKMDZHoNOlkhCOAeqiNfW6WW30E+A2rlw6I9tFitOi19E0RNoejfERe2HXYe71D
WVv7HP+To4ORSrLkbooDSSTxPKlMiN+TuwOEKTVwyth+fM79cIeQFFVMjlkWhlo/H8Q7yOJTSYk8
CzgSbOrc+dnx/l/Wjf7KsIcfhrIpuz1sbNDen70mV5AO6FdPRsc0678QmWGovYwIQVwcz3Pp23s/
a/a0tTR4CjTWVpJ7p090/JA1igFCTXTl25seJCDeoPfjdVt1l9AuCOBGxRrSKQTVBWRMiJMm6GWN
Om9s0JKf0fABbYpmcV09AyQ+krWEwYWnoY93DUdlO/TPZk1gGqftnUnsyzx45eLViTbHwqGSq9Ui
qLV/SqAN5D7ck1SMK6XU75VPlSRzIrlh5jEYtzHpAFrpeFcjhY2AeQBgifGuy+qx7e1Xke1VmR2S
5kESSKrqys5S+5XTYiCx051NqKdNHpjWZRuYK3hdvKNJMuZQrHOj28SUM4XnYZYvF44drgfDWyqG
ubTaasHLN5tcatWI1M/DRyEXnj5suvyEC4oca+8SdMYyD9qHCoOeqbhzSEmM/tMtRPG5fnWhNiV9
/cBtvfENddePhGbzkxq5gA7hfDZ5jEjMlvoQrkFB7YX2FKJZN5ka1Ar904sw3kxz2ERpubYxxfP7
TWQSYX4jWpmIC/VUBMo6RYPSIJq0uuAIUWdBpYrFC7aq62C60R/hAZpOv3HDAWJMtg8xkqpxujFz
1rd0wij7y+maNEhhPV8sbByKeV8fG1BFmBPnpVZig5QEsWEVn6RoWp3uRgMDbWg+NlW5b6DqxiOD
2xSNUpIcZPvthnsicBceEiOPXCd0vtzmC7KUN42ebYcsW0rD3hIoOstYzOwWCUrKe0DdoE9Yloh7
ndxbQQf8dbUAiG6TQltP/28V/95k3VGhTK9ubaGCQoG543kXJMFzIOtwuYM1Xchnzkdrr0EZG752
afgQFRj/uK4hQWA9Q6vpOoMlWfYN6aKVtXCIFJSlO1fBSev+Y9bbG7e1EWPlj6KWU+NY3xdqPXOG
/MPPYugjUXYKbe8IyWhvGhLCLF1B5XPEfiPcA2k86ESxHED64cyCLJO0FlYinQ2SbvM4y7Lmkhnx
zei6ixHX79PHZYStTAwnRTUeXWG85hmASSYCVmmAC0iILkpOZh+dIiahdZWcyrjYExrPDgk5QhyZ
jb6Mwp+jhduogOFsDu5IJ8jWQrSXx6eyVXfAGkg+TU99317w571ELKKx0SMXrdeycN/0gO8b24ti
6ydt9Imvc2Y48A+jR2Efhcm2sWZloL0SwHHQ+5+l4C1Wq2uCn9/rIf4pXUyv5NN5mvfUr1o9vMEj
esL1Y9tENAvS/rDNMxI4405+VVr32SiSOTaeI8no5NiNTQWaGuGmpu5CSJE5QnsD9VJDmLcssdKl
aDhMpkbDVpKGWICKJP3vgayew5DsTIQuetWcWyMo5hm3dGlAOYjX9AXXaR48gabZjWHLENlkEfWu
0kuXtMmX0oP8ralLeiH7hOD5YaIR+auMl14d0y/1DRb6GVTJMc3tLdPbu2l257g+ou69K5H/qpvi
DWQcSt9APSXqzc8XdTSZkNMDSDi0hovs4OXDjq2aUIz+dXDCp+meEVq1EJn5RXbVnHQmcK7aqaA1
h1V0T+oAzuOarlkltAMNyp9x0X93PWP3cCQFarzapf8ayZiwkuY9NrVTn2DWVR46Iz3gnSYW0jKW
+N8fZFaj6kUy0g1rm+Z9mXtLs1AWjImOtCNvWbcP5F2v1/V4cDGqRUjNOR3NkmabFfhLuCg1MP0h
Hw6gKXdm4axjj865BbfeS7I9uPhDY/O2tgPvsTebqx3RA4rb/juK3fci/ukQXF6CLdD2vY/PF4jH
YDbPeAKeCIC65aO7ZUBASNRow+eKAb1syhhYdmn8NJHIIsx7qX2F58Q9504JUCLsyLkzNqPZnANf
p0DGqNd7ADE905ibJdUA490auFf0s8gvHcJ/kNHQc7pHlnGoiDPas0vP1iFbRDfPR0HBnEsSg1Hl
1UPlns3kDqaNbBe9uWhlcA6a6DSUYhPS3/J8rp4PNbPSgE0a+0iWR0VzjsMYnbpMbBXgral4SIL+
4hfO0TF5uZUZKL5nNsBLXCmXTLQXs+emgKSdZ9+Vrzx3mkaqirIhR+ZBhvaFBeQZ6+tTa/dbwWRK
6O5zODrPvhxeURueGp3YE5/sVZ2SLUxOfcfaMZrz6L9RdybLjSPpln4ilGFyDFuSIMFJFDVFhDYw
SSFhnhyDA9jdd+sH6w95y7rv3bRZL3rRm6qsqswoiQTc/+Gc78zxQ6Fy5GYdu+am+aJZwUbemh8q
pYQUfQOQlIDPzZwfDCT6kYuQt4yw7GFBkDE8JAeTcu7dpT17jNHcS5nl1264AwEgz/ZvgmskqGfX
2VpO4+0ysAUAc4xtR4hVP5no/tkO91YE8N29wlvjk1qOAqNDpMuwisUd+q3JybeybqMFAmrzNAmG
ZFNiIi839AlNH9s3nPTU3PgEmIaSL7iEEpT4afapdbQpPTlslfOYKPKZ6FY3cZmDdyATNAnpw+/Z
pWvtZQIthIlOwjVPpIuOAHGCaC8U1oqQVWCSUQPL1oKWs9N5lCQJOdiLLlEkLkadMkJV48r1uzVx
+wec7FNXzoxJYR+x4X6d5gR5kK/7cDGsgNyBaMtMMrSFeu2c6lo2vCJ9VT7gNUq4ZxxvL5IsrLEl
NaUk6rQjjFkDm91jAkys9GFa0Jx5dlHubUOeKwNhGY1XMMLC2fQavU2S4jgBrPwRQUhJLWp03aHO
6UneJUKQZSu2vSZ3gtrUA73qvjpBDtVoH8DIVg99vgJ2xuGPXLDsLaZcDj5fc6Z7c+jVOFEWvf3w
VUFZgQkY6iWrVdQnZWcBRcEZ3lZJiOxxP7kjS7ehRWPP21Z8ohszA4g2qLcGINZgvkw8VJH1Y4zJ
tx6BMXNJLjE9f+DgU7RDwn1cWExg9Vmgt/pmCSs9rgAgSSzLHqcU+TbEA04NhJ7+J7XbYiuTdrkp
X69IAsHTqUZsjA2rdFAUMcpFR0FcVh1EO2cK5QQ4haYkDVVbRnuTtTH1ecJ1G9Hnlq3tIO5Fd29x
hsqpMW82kshGijJwo5J6xlVkmgAqsuvRDzJy786tZb4UI4INi991J2scsu2oLqnxhJ4gf627jPrZ
YdcoFjKA6gzGqChnUms0a9i50JyRyg8wDFZAFKc2lhD/E1dEtGFo9w0H+1x4XbeG05QbDbcBjzoM
NsfmWURH52CRz/kNXFy7Ga7d2i2Ay1oJZpk4nXa6Yr+r8iNfArk+CiNgymtjuHlxadJIBVad/8Uf
hidtgqVtLP0xn702HAjcaU12PMK4+6U+ASqBaBb7Pv0ScrcRbABSJhFYqK5LheTS9H2aRxOwj9dH
vI3kmekOag86QgscBInjlpaGvbC7Y4Qr21zoqjiASv+WTzHGEiR4ZLvB+GZFhQK0Q0yfmZtOVR8k
lp3cBby3y3XKd1+wqBibK3Xlj+9sjchYLYLp+EsO7pvTWN8jM9cPFCIFattjEhEJ1a9ktCyiQW0N
bnskSOJCRO18KPz0mzN1vvFtVLQ+/r6F7D1k3omZrXuSsvv3XzWeNxwNon2Mzkv5+kEpYTRFTW4T
Lb16Jaqsji7jKlX0M9YI5Vw9WlZi8ZBMpKmuc5UoTsY3Ucm9n5A9JgGUIKPE7Z8Vj4Q2m0ee43k7
WfUndnrx7ALx0yPU3yX3mJN/abVXv8XYF2NT3hKezdM4wbiJZ108IQxnIkvQ1C33UWKRZcaebEWx
M9FC8YxM6B/KZwfwaDcP+le8EJSsZRQfeAJCvHckCyeZf54X7BK5jS24TixiZJk+03GdYLVFR81s
l71ftb8n3y7DLMbCkg7N3TO/F3fR7vzRrBA4M0KCtompiuhsHKvd8rE+JckvZeI8IwPoq/IL/49g
bWShzftuTbTR4/JG7ORxXnBuOqRKjH6R0KFEp6rNQ90yz0iMiI+ySQCru3fIdvc61ajSDyjG3hPi
vql1Nnpevndl8dbY6YnXe193y6E2kRXmvnFXtn1APIkStLjmeFjmRGYbS4rQrbTAbVzYNicYiWjY
Ov8F7J+/hQlMKkNDfSAI6vxnrWLWZIZK/gAdalR/iukYsBDO1UE02hd+h1PqNE9+1n2TXoV8j6iN
LTkDu6ZEQDDFsYPpps82bCS6YgN2lmKWknMIRuSowuetWThStkPi7dXihw7yYm9f1PjF/Prdm6xf
3XJNiVgoxr8+zgHZSDj1ZWCTLBTb7rGVxXMxheMcvc8R2EODYZJBrNpGm2P+VDN+iZbpRnD8JVkK
SDlDQxaMegHltMAOIewYW9xmNOZrOZWfJdJAU8Bxqf31VDmg9E6vDKMQvkYnXei/2u5QaNkP2IMH
25VbS7EgqIa/AzgIHeWLq2EqMKL4idMkZDf3HmeTDmECx0jMTAQf8I8qLOStjXVP3ehl/XcrglbR
x09Fcbfr9NOxKN+oe64Sng9+fQTWFe/4KiF/iFxQX6KjWjosQLvR/Jf0nkJn1tl8Nsi9MG7K36CD
PEO+Kr269IP7wiDm2dfcvTLsg+z9qydu4D6R5mai25Qy/ok8uuYs+6oVwYYOOloiht/EzHaYDJRD
XyOSqvvQBFtiJIJhajb3QSyTT3MRSJ9phOMoJykKS6hnPhgLP0VdQRRKojmQSXksdTIlff21aBns
LBWO5oXPpCoLVOHV+KLpXoagjzWcmybJbuzMTTzNeWAt7DvStj1INIWRblAV49VZSL0Y9fQ5Sd3X
eUx2rRwoavgyVOpsyDf4tIooWH9T168e81Q+Y1QCzC5DLfb/GrPzp+TL3+aVdhpcm46dQafpvRDZ
dxr5qIaWt8Ornb1bM9qrx08j0c5jaYeZMd5HtOqE9yB+DZ0WJ51iItWV5YURwZcPJ4D2MflUSgSF
Of+4/B0j3K9NJRwoxAnrNfbq/LW3THTgYGBu8xTv2/lUSeeueyUHz4pB7NltIyEL7bKik/M+iMtQ
14XomBTIWt9QKQ7Zk0rKQPh50DnDtRqseySch74iN3fwdhIXeqqnGLf4WdHkPGQaht82v2POApjh
oNt+sXifPQ9MFbHHHj9oZUcnfOzJRlXVYy/4qSPmHZumGUPcBPBPOC0R9XtIgWskQ8TNorowkjCp
kAMRVgkoxDl2FU9qwSlpkZ7GSqrvy+fILhh3T7dFtr9jnaes0srnurbueW1TzPbrrN/zn4eYD4fE
kwI5gvsiM5oTOObr8N0JZyPQvArzxsTPR3bMEVHiQnbEidinTzelfug1gx+VfyZtYAeM9lfsuHv8
O+s4d9PO3l6zq4tlIKqMJIwEg8/KAX+U4uHhMQ1nPJwgasSDbHpkxvmPA2kXqVT1NunFjXkaEdob
zzwpI/+BcL1TGiYIPvguKX6snhWb5fg7cjePveRHhop5WVe5qFPsneF/W0PKCqCtHl0v+ew+y1pn
s6HRMPonVFmf8QQLzSoCu1/eDCivMUABaf5Ba7KvuRx6XzvFmg8PrXpPY/NueeCFmdS1gud0dvLP
ruN0tZLxeq57DgHYwaQ/yW1jaPCt1i9UzE+MG7aaXVzG0XkYoupZmvad+/DZj70jlJx9QVJyBXdc
6vWHh7la8kxPC2uWrG9/R/qA8X/IP39YckJupimwtdOcm3fEs3s4FRjAKj77uDPvQOJQvuPdxv7y
x/Xe2l9G5R/LmpYD8Vq9o1wp2CGkf4thOoyCHb7HPjKKETQ0v7NFvdkSLUWhsYmkT4caTpti1Y8W
naSTqjeXgUKb+uSSV+89g9AJeL4E3L2F79JQy4lA9gjIu+rZRrkNSIRLhFe8ioK61r7GnqcXyxVJ
j0AAJnSwbnrts/KUjkj4RZp+MuUtLfoV11JvY/LlDDLfux2HsaUcvKCEOxqISlnzMjgjtBf/L943
7jVhjBftBc4qW9n6eUycfdtpQZE6h48YFDFRuWHLKMLLl7e6LgIrco7rI0u++ee8GBvWx/CgxLj1
ZgTqrfvQWM5xDZ5IpX1Yr+80wmaUilBV5p0znnrA48TUxiNmgJ2I60ejZHCr80elcfU4J9Zh9vqr
AwV7Y0vO+Smef1EO804C7FFD9xvd799Kh81Vtjy9bY+YyH1KicwcNfTOI9JftkJiD7SZFdoumngC
qlaEQuMHFatewrXTNMiZI25s5jtMsmiwjIBH/6bFWDLHMb8AU3/BoI/vdolciqdkpAKpsCOibrKn
rgy7DOVnHXWP4ximMUwWbI9rYn2l74bc2mFgw1bOuxlka26TAhqE1yz//n+wV/7/ZGWMj/X/tDJ+
+G7+x38U/3Vf/M8/8J/7Ys/7l8Hi1xTCMdDf2RZ/1H+KAj39X7pwTNoL499L4X/viy39Xzb585ht
HQ44h2P6f+2LTedflnBcHaEsIcVoX7z/m30xq+FVjPG/xRqoDXVhW4wzhauzhRa28d/3xZ3dciB4
qcQL5hErbJFRs+A7ZiRA7e/tGpWSC8rz33BNh7FT3urIeBLoT7ZiUZ+5AUKmUmV/n2JAYkZPiYew
j0m8hTEEJXecOZwqS3qrvFHsh3j6sfO4POnWsZB2tJ/St8jsLc6i8VJQ3OK5q1SI2ROkuuC5thbv
C4O7tjPyHlv9DPGt0bywcTHptiO7ttYOxsT9krMJj8AxbkMsKbx0O90oxfTV6PXXXjA5LoBNVyZN
Q55Ne5UOtyxLvpPJIEtdil2l+quFo9/4u6C4YMHN4FSQ5V101tlEbrZNVUcWD6wC/1ZFXhdQEZHy
Rrc8wP5l5Fe9j+N8SYd1WeTPb0aNzbgrftcZ57Q2/URzTgZiYj1amnvAixDvTL8brrYm/iYmd2Wc
+gCYKMx8/jemUXgt+6QoD+SLs+2I9YMtdZDRWfQnaueQ75GRFxgDyM99yesc35E6t3uZkEud4Gfg
cGnPuGU/GeDcqoUGmwiVaOvZEekcM+bzYXiEW4SAqj8ZqRzPqUo8Zt+Mm+cG+j1D1QSv5ku3dtIT
1hk5zxAqY5uQ4a578zHxxJLJla8TlUP8ws7pZ+ZcwH3a0e2DsiYbuy7X/9vBeeoWZzo5Q1luJ8Sg
YZm2xS4Zl+OcN2Cdr83SgRoZi99rwvo4eeikevEONe0pdciOsZdB4LZM9zpY7yt/1LC3evZqoDN3
pgQtEustGcZL8bIi/oyRaA/DGP/Uorh2Obc2I6XNHHfLvjckCQGEhDAAhw8+SXDZi/aOygotejHu
RJNWl6JLX+0YpxiZjvrOYOtRSVowt70tgKwQGRYPBZSeq5TjvWHBtnCD+dNkMXqSbVB0g7y1w3R3
Z4TZGqBgOnr618b22K/m7u/RwBVn9emjQwpaoWdsrizrkmbASbpuwgtI+DBTYxbmCbOIyDE3dvwD
vEOemgKHH78QYOfi6PsOtMUKuJjf0OnO/Q1z1jc79+40aP7Fk3UQszZ+cWW360x/urQIMVQ1JZCL
EHiA3dvlI0A3Wzgnb2FAb2ADHJbkJtucz2eg3FZ+X/GIsTcyKibU6ZfJTfngU/ur2YBkmHiPAFv0
XS6mz9Tx40OpTINqDYnikG4axjiwOTxSi0p72k9ypPr2QCCMao9Z45EZQbFvxuSnzbSTETnjbkl0
VjT5qjB00ox4CprNrMb7rmXmmeiEW+0itnAtFjl4X6hd2t7fm31zBNBrXAgoPRAJMu19PDNh36an
1mUdDTC5C11qVHoEthnw4PTe1jYkglBiKIhRHTMG5p52u5vZs9qprpCslibGb+vVRqdMZMej5rnN
ETcwM+3J/farkTDpzGq2TIMAiCZMiklt21is68HFdBSqvNxNvuZZFumtcTFwFAwtwq504FHhknKd
z6yC4TRqDMQ71bxpfTgNqwmJ8GogsWYFqby7DrOpf8OpPkvV/zZ4OHEqH1Nwd5BiaBNao1OrVOeQ
8R3mFV3ERI26wwHIyMIs98qM+fUI3/IxqV9ntAJ06xEojvK3Qye4x0v8LFjPUdX2WByN+jx3836F
wALgyC9Gpj1Wvfmbt+ct173lriYVGPP4MkbO2auH6G0u3deKFJx+NePRDjEVW5YztafJxPRkKfBQ
FDHxTZ/kmyOm3UypAwk+P5t8/Bc3UI037vwW2ytrRT+HVZFPAliPDz3BZv5J8FsMgQN7ocZvj49f
3swkyXZY3oG6129tWfPqJdLcGT3+RxUP+qttZO88fdSY8kFWyA2JUMfnEnEoS8WoQm+3om0JTE3Z
RlVjFgfxDAWn46Tc+W7z1mBhdzuRB4Zg0lzNdkx2WEhqbHEAF4gLcb12NFtB4Wastcny7DblebMV
6gNDHAk2+UA4YQ4Ury/3wouuqWM4V5sNEWy9En6YkeDFA2HMA3hRCqPXqGmHhiHvrLLXoqQ87j2y
Z7nreBgHZvADbwBhcxT+NP7JnJ7dKBPYKUk9dQafNL3WtnZlqUGNkvW5WAWGCYKFOevtsOrFyukr
3jqYqttR0LmMw6MR9xrBrmj5Lf9ou97WsRhg8ZPdO1GtqaFcBvbTpJc3NfrLy1Sd/TYZHsysvgze
gfjy/Br55NMN4o5bEvGq07Jlpx3arn+1R7/4XFdw7GThZ7uGwaC7PGbKfmf6fCJG+z2CpsVMUaPN
1wHd9e5+zIBSpUfyOL3VI54DHWrarTtpOYevfdAL17xKDN4bKyWFQaLdwBrg7urOZmXXMUXP6Izy
BAwFsg8kRV7C8TXzyDHhya2HvAO1W4LRJ8T5jEfIBtfPBaQSsekN4tx0J+23hu+InWI0Dd0P5Fnd
Yus0TKJaR4EfXc8eOmCGAWLRZN1ksmd12AUm3cGNzHW4FgGXaFFxLLGFG1wSAIaTjViIWj8gP3t1
Fo7oitQ+onki92p2NlnQKn+ysvZVxWkLCqTNDs2MpRvMxIgMGKq76T9lYnZObS303RjF7zoHdBp1
34x7I9Ik8nzX6wwz9DbBMdQeZs5ksIKl2BOhVG+kD48mgz0TFiLei4z4tIWpyq4HFLs+n1u31/42
zD/srpPss+VbqpPV6/uPFhiXSpykDbhAlPiTJvxkK488Ue7IsoQH0wD1jgJgBF9OjgYsNokVCiBd
82XYLHDlsngXzyFLMS8IdRxzRpU5b4HVt99zWvmHuXnHgGCd+iYNpojMTNZY/tWImRervj5O+Dq3
zUyhQ9rmBq6vu48xpk6jgdbJWDCnC/7rlttNvg0G6xfWfvciLjlqTQZJU8S0d0KU0fqmt4thySQM
rII00XB2p9HBbFaph25WG9v24mBO/aBt/0SxST7vwo4Mk8pXPY1YFXwP9LmpbbljqIXRmxgZ47Sc
1ZOZZcHcH9kGkIMC6xovyXYsmCX7BqXQKGnfOi09RAD9Q41zWXDKFjoHb9X3bxxkYQMT/EG0FmVX
Q1RIh7Sqm1PA7gDoCeAADZxpry4xCTvV4vqEwI6DDB14Gstjl0h6v2i9Y80h0IeELxhcD/Zsn6le
rZxjVQEJUwJismP2tH+rtsDsnoxR3tLJaT+MlTufnNC1cYUXABqyKonOnEQjCE5KSnbXMlcn+oaz
GqXal3363afItgg7Z266bh61nH1fLI1bwpb9PBpec/SyOYynY0GptfcjgIpd6nz3mV7yvpwJdiYE
uRxYNTXmPcrM8lo7eENMp4s+UVmUbIrcBEITm3qUgy+xZJu0WACcPbVnPQv+WG/CosSK2ltGOERO
fBCu/1nxJjCnzmmUTZJnk9Yh78k239hPYWiXcxpAtJYoPmPjHK0/YZWUF0hxyQ34837sWOpCP9Mv
xN9wblRpwgSbstJNMY4QiStj2PJ5znM4GB6v7cwuU6tryWEwkB45igevUXkwcgodkNTfM9xcRw14
oqpyECFMgAzhBT6hVtvF8rMLOQYXbtQIsivPk2lr8FlNPdTNujjASf8i8m0L0PBnrJv3BO2tw3VX
WgWZMH35pwD6PZtMJgwZ9eDW59BEdv7cqrHktiUsKc/88qbzGz5nagwIWndHyld+vbvmZsWhMpY/
UZ5LTKTGR2oX9T7rq3ccwMg9EAOSsDzrqyCNmMB9CV/jgCpiSJC16iYbUBPge273+SGfzG9le8c6
IRLNgmnCUet9ZSmDxt4emus4gdUCfAyl6IPySexBZKqddKLino6QduYU8y7pLhJwA5jaG/s+SJgV
/D+NifsAcWXl9RmHEsXebRD8cpU1/fRJebcheAai1N7THJVKXDyRif5TL5URLCoVO3+mVEPP3Mvi
EarnbkojZ+W1QIJZ3C0pHXh8RvdRNNZnrOSLZ7RXN/KnYxxzFxeO+4JbgnVvkz2NRfLbW6zil11q
b24K4rk92AVe3wbdNF0p52omk1OlU5r6njiZjFnA+61EdWfnIAUPfda5S2k/u8ZMdlBmImsrGPBP
bGUJOSizcICWsaZ7qNJxYB2juGUv3ey8Bo81BIxjoiuKy0l++9a6gW3zk2alW1Qry0HgbQw8OsmB
XAeMwj1PmX+MWmFgB7UJZqjA87s8u1Z5kdVjDVN0k6IVv6LNiHe2XpdnlZyQsjBzS9u3xWeH77n1
D1OiaOtPNX2lmA9VJMhJmNnUpAQCAA5Kj8wy/GPvgP+rkBV1FM2My+htajk/iJ6SPCVfobNnQNrJ
ZWIccrVmfMZ+NEY7s5U1qq/qYOnQw4e5QM+yMqW6Lmdj6f61Yy26438CSj5g/DdNOIDIbVZ3LFXw
MLmb3uzKPTKgQ9GyAYPZERH4sKA354rR6Olom1HX8Swhkse2kWLVinUY3JzWeL6nxiJNxCbgpBPI
l03zB4ozyO8hPhETmmzZznJX+aJHZJmn5yzq905ppyGRJ5BuY/yGwGVpERe2v3bqkSA4sdu3q5Gk
AKg+S4UQVY+AoldN9Z6vAPhkirzdjHye5cLswHF9tQA1N6skYKi9+KHDmLhVyQpEHO198gZeov3L
IQs3Z34vWNluXPVX0021yzuuBgcswdWQA5E/JL9TTSIQUJDy8AXD+uypUrnvSBpY9Ad9tpYgLmro
CKJxdqwUl1rIs1gZ1mKJznOjrDv+zP7sJfxNZDPltuoDIyfEIE7oGkynPKy3PKw59+LVVX6xluac
mex31MySGpSjuII+PQMOLELuzo88i2hLsvdeNdo+UujkpOJRa94Xx6noLO1j7rr1m0/KLsmSWRwt
gVUQHx/1yc7Qi19tk76OVgvTeNH+LGdfxATAnOyufh0zPABuKf9EgA6hSnyUou0vDNARATheti86
ZkcU65Sa1gIU5h3pCOg2h8Mpwl28F3mCwDFZx8vNrqtLIqQ3jl8vp1Gx0EZH4JEeCBbH5kUOiAky
SGNZTlPHyoRIZScorNfcIL9R2e4vmSriTdL2EeAFNPX0KEuUMRzSpEz0MXrBGjKx00Q3s0eF77ao
K7xr2skUagRLNM3Oq+OkIroajvSlHnLiQrKHetG4+XKDNtoDdYPKytvaA+mwC4Y/CKNb3fWXq9XE
3wTfvpmjg/O+AOpPQj1NM0oz3R3zZ8L2eLjJRcfZoJEzGKn31CYna2ZU0tDJYQ2AVxqlt8lzzKfW
rz87zptorS7Krg1jA+X4VND9Tgb75ZSy2ARYTLwQCeGybd55y+vdkC6/LCFGtGkTVg4nAoqVkwRn
T9T1Zt5ciMQ09rklDilyqKNNvvymG8aJs3B5rewV773gRhs7546k3N1QQawMPag/Uy6KjU7mLl/q
HCBhMjfV/DV3U3FPWLb7RXXp7AhVWGRYIblkqKg+y6QwgXtPj2DRz07uHJSMUNUB7l2qkN3BfLIG
43tRrNIk4VyromRkMOEcoxrasOcsGtxd90wOwHHMFbxdmsZeFCzRBzY9mT2GMHRisKYNiybYRK8F
W0BF9HVI+mUbaAVkkCVTJ4DM4jiUkxcIuI0j8RWujsPTJgBZOdUjS26PJj/vyQoNzErqBxftozuW
N+EvfLgr0NZrbHdDkPJ4Qi1A6TTNRcCDhiyuh4hj5CFzfp89Uwk2MxcrUOKewB2FsKw54fc84sO1
I5TbqvJZUXULamsfBBaABEGVsmsa5KGRVb/YLquCYimLB2AlwdSpc4Mw8SFVA682cqcd9U1sUyrP
3k1rIbFEkA9Uo9q70+MHmnj3y69K683HoZtYGDIYVInNsQXvJxcmnZXzUXpJf2701Rrhs84cVwJj
mRrxeSnvSB/nA6xYhKeioLvBLOFma+UgJvIGK/LWMJOzpy2IIcsEA7gkNrdugYkwg3eK/O7aV+7O
MY0n1SxWIKbhjZBA+1JP7nOGYi2YmcFv+w6Aj2hjtW3law6je5dzmTqFgZaGa6PpLCjmn70ly32r
L8NGtohO9BwvcZT8wRbphgbMHICK6jQ7kJEYiaY3n7ZwKOrHcYhCg2jHY5RU/ukAnL68eVkXuHmW
PBMNP2plgSfXwXxa6L9siOzEkN7Q8JqMAo/kJ9UHALFwVrh6et6XXdtZMUzgj1a52mOxuDD2JQFV
BiIZMI0AMXvSbboGhrw1SoSEjap2Pb3piZPkMW7QY9B346KSOFq8SG/O48ojTwheHlb3jyXZWCI3
3fZLSq+26u6mxD1ojeHv4LmlAVO6nSxKhlqt8VzkzXTja0VtU8A7IfgXJSVF3DJ77lO50J8OybeF
w+gsLOe3Ndsi9B3/cYh8bjxMJan3hZT12majeey8ghpV3ZfRQxA0SdK26wXikorfo5b89n5k5zli
5EIxxoBjmGhcI9KrNGzuOPYr5+Bm1lPuIgyxQajmI3t7UumSROh7d0mfdEm9gRq32xRd+2Plw0s0
SGooEkXZJJSMsjkSS7jscePve2CEUAL0cWuhrR1B0yTtfGw++c3VwWvW3Vtkb+YKZU7jjAXh7dMv
Ru0bnkDG1hVvk5EWas1JDAliLAOoAwrc/fI78phFpnPPFpB3yx0Z0pVDjOHC/JCMxcJy1QIwT3xL
OM1OTeI0j5Xv7Fqtdfc64yKAXQBCM4BHXca83YpY4xmolKNKLUGjNX2ggOZsayvGEExO7tEb0Lwo
yFJ53NeXsdAuHbIv+gSRha4Em5O15T1f2E1XlF8INjV163VjPNepeRvm4aWxHCwVNnoop6LndLrQ
GRUpXOmxYsfuJsQ3WQNQc3LcIQ/YBWde+dnHlB5LvG5rIDSxE/BxpS6I7C1ur9rQgKPL5KGUHXHm
ffE6mSp/IPBvQ8LnI2jV/MTa4bdZphduFUhVJH1egIh9o2/CsdD1/qX1f2TlN4cUCQADjDa7TMN4
XCrHuPzzL8Kr67CtjNdyimnFxkUQ+Y5JV9VtE3S2lhxNRIxeZZPX5f2ppwRBSTlfRVtT5rksR/15
8YOkb099mT42rv6eWcxV5O8EMHeosDoyYK4C9OnwCTQz7KPJDKid9wu5b6dUEBUIoAFUrYZUIaaS
lkxxbtkqtmE71Rxi8+zmrLyKCCB7J91Lk/s/xDielor1s255H1NOWuGcdH9F08HR9aV/hG24d/Sk
f7AStrsps+TUsd5Hj5DmAsEdfRHIyxjR4r4vYxi/ug5koCVilKAu4oV0/1wvcQjIDCRb6j5PMrk3
fnbyB2+EgAriSLrR7zqdQVDI9oFjCvSdljy4yfBljvpTZyXlbWBLpvvGJ9/rNyDT7kgyrs3z3f8R
VkYYSuR6VIMf/4xuibUjlaNp29A1DF5X4pShuffLUU+ram846kd01huLSD1smGoRalKzuJpcaqnP
Va7pkDj7PTAAZR0oZ6s9leR+NLhZdx4j011kd0+ZxXfFQyj3ngnbnh93CFUXP5boSXfocGTQpogl
epk6QTK5T1HHCLN00YoqzVqjYaodtA5MdfmFbM8sdBxyY/MYbnHyDHQXWc84hY2THIy8Hk9alD3r
Gh1SxZaUGNfKP+sew/w+6vbaOHx5EBMC8sgoIQpRXhPulHkx68NQShfMMeQw7CRxQK4u48K4eUgP
MpkfkwEButZHISAmw5t6ugKW7vXR7WGE6/gNwrnxCN3WglTXbjzixPy5qD7ytB+2fC6h2cAhL40q
QeI8Wftl0Z+7dTvGJqDuoaQNpEUZhQPEqWX0s+hA+KxFfEiAgkjrhqF/RN/x5nAJPJjQwTcRyVcB
p7a/Ez0vqDB+agZik1OQDdLqWtha00MVEZpQZtrC4Ip2lqBGJUlfzpfxiXz0jT6ZF99uWDKaDNC9
mXkd1NSgIbb+ya/L98GWASE/5a5GSM2UxANR3bgveads1jBGOMpFbqfc+5X0BRNB0JEXIx8+7ZbZ
lidSpu1C6cA/Kmvrdebfgutso0uqFVpommvA9Ap526ZLUj1oZ/1p8luKB7V2YUsVtDDxGZkfPEGg
BEMwOk5fPo1ZpgXR4BLNMrMSqoeFKoMQHqDy3VspZKAN6tnlKd9BnmIqI/E49H1YTMMTBl5+EWJw
5vknEa25c1D1YcOiCGboQXrnED0oMLFyMp8yPj5itRDHGxVsrXZCqds+GtI4tDw3k/HT7RKjv6eS
Bqkzn+qGJ6ZPcHfpLBMylEkiHlz0/orRx9L9mCUDp95Nj8hiJBok7FM6NVRdyod25ilNvBzZ/BrD
7IMOLBP5REaDrvytZlZHyycLlMji89gmd+xGP7am/VVF9YJlhHF70dy1rH2p1624I9pqu2jiWhav
ssEkLKT706rkopfTErpgIknl23cTN7nuXT2nP2f5gPOUkS3j118SZMaMUxJXlk7m6yY3iz9egmze
L8d3Q7lnq874D+1ysaruKJt1B1YD2OnndY464Btrv5qGni8qnehc4UtkPoQ55H9Sd2bLbSPdln4i
nEAmhgRuRYIzKVGULMk3CNuyMc8znr4/sLq7XPWfropz2VERKoOkbIkEkDv3Xutb5qlL0XraEWuF
XLsNDjSQHid6pw+2htXFoW8TMSg3kuaQ+WQwJ4G2KRyxaVSyD1LxoyINcj36iD/7oMXmUAM2z74Y
nXtrQ+CQ5F8TDNpykfIXAlVuyUM/NCbDRTmEzUM3QtKZsx8OjMmgJ6CwhCLdMhbdxF2/NQgO8/Ps
U+NsBYC0Z53FAhQZ9O0jrOxuw0dDBHn1oLTmu+iBdnLyQFo0kpSkFdxdaOx2FnJfCKJA4nW73umh
9mAl6VubpbsApXlhmP3arJOjok6FZiOxdgYQ57r2DS0/0ohQe2bvjMZhErhme4T9dUANNNfaZmw+
J3FpCi5eaRpPqewUyCOQJkUSP0Xa/Nwk8ykYrWdD+lCPVfhIv/OFxs/GdONu6/trI3GeSES/1iLF
AhnIL6mjLr1hvPDhUI8U06fBaevpKjjBsHvMYsKs3GxDMprtzb9aZwrXJaBQ6vy14RhvnakQApjV
dWjBH+GvsX0d7mIACXeQnOH5bL0Yw6dOppGIcvqGXzCdvWkdjSAaVIJJIOLeFpLiXM5nO/GPBeYT
SJLIKgeaNQQwQELlTIkoFrYqVx2RWxIOnG9/6KGxA41GYCUQDmCvKaU7LlG/KPFO5N/KITzHNW5b
JZ1+Z/iMVEsyJr5lbvqD9Jni6vjXOcQmok/kZN+/ZFaLXkCmw8oczT0Q3u/OYH4IPzM3ZZrQrJcN
vnAiRO0mOfSYgDnNE21flKW+9bHGHljpqpMuKcYZgp36uLVPrVWWK4LjSWQg9itopsWmbbCtmtjY
T1kGBi2BZ58nb1FW7QPfeXaG2Pfc1ok95bB5KSFobhxhY4kvNBw7bc0oKnbf6bOCxcrKg4gTT6V4
TENdcI1P7RtT9gaxybSlzSFp3GsVkgEyrSs08kPZjofakR52xn074PEZDedrHJEwUBYJw6iwIsxa
iV2NQ+Hoq4+yr4+yIuw3tHqFe/2cNcyzYzUAvnaa3dwVRy5d0EMsW3qhrHVt9e4madn+t4n/U1ri
vXO5fgr2QczXuAIB80SeBqJ8pdU29swkOOb6/Exsplxr6mtjIk2dZQqxTNOiTVK55Sosa9zO/U4Q
HnHB5vUI0bSE6k0GFQnfXjslj2aUJ1sjlhsRxcWmz9HrkGwKVxxqn/1ripqzHw6EFLdPZJOwsJAX
VOboQon3RB73Kbvup127R0purnaoLVb9RvfshDSWsbT80aXjzeAmDEiRUBKsNZ4eYm2rK3a36B0Z
pOsXo6RthDECxXd6mZLpMYgWffg5JF+pCciMlb5+kKORremWf4bczsFchh7KGwaL5GQ8dBE2iAn5
GatY+8Q961in7Tar6pey1a92z5xZ4hZadaUNgM1+K4r23VGvrqXQ/yL9ictfQpxdwrvwUFKwZDyU
OddAzLWntwKcw5YMtmcEnUi+Ho4tt/SHLjNhsYsWjIbwmlQR6xiyhYD2TfXUs0C1ttibMUon+3tt
d8F2snyXMFR9q/vtO6Z0dtL+e9o1e6uuj1rm/LR17RP4x4fpMi2T0sX/wmnK8jLOo2A10F9CM/+y
nE354MCTHSPincksGSbzZYxKNvHOWWC3YJRPDklQpQTIZ8HjoLpX0UFEpxG40Rn/PXAjYPuNyoH3
BYIO48VtmATbVkO+bDZxiEGVVAWzGic2hejqlTAfySfifpqcfCRlNnM7sn/SbenqayvJ8eLtLFws
q4JpKAlJNr8rI2CZ1utGQYvPC0ZaIRJommXnxs+8IOP9iaPkhbHxt9YE/hPm/ROTAmAd+sbNICBQ
AthVeBQW4wG4+5jtkp/2WOK3hxpZ9Uwymmf8rccgTA3cPrRbkd+hjukY7BQ/En86mhaFNfwG0nln
/Xut9RsNsleHgT+HsNq5eFqDU2ykJ93Snnnfn625OgqneMRPvAlN6TlNt+0QKFlpSRx0GTMKdA6d
WKkEsnYCXx5BVEnmdh8xV1vmnTMBXXm3pEek5nHI01OoIqpOQKl9w0a6rxCvDXaJL6IAXIkKgjxk
eCi1/ZLZjrtit4QLDxM6rqOJSSdrm6836tEZk3BjAWyeFQulzh5IpWC8ciwqIBXpQYiWYS1SoaCk
7IassZ5Nko70qjP2rYUMa1jKgpA4mJBqux5jTPk0aqtlkhsOrlcjV//ZdebHFKG06pos9Nw5fzXK
PoXIoNQBCt0mQ33OLG4+UyLcAl6zS2M0DC9+ncTHAAoUyUrcJjHbIKYaohNCebZdcXdunfyaUO9r
IVUjlFzHU3F00TT8Rsv6U01MykAfLy4Pp7+S0TruUqfHcV09p3rdvkeqYq6YCSzSZH2s4LtUABeQ
4GnGG+q46THH8R+4urYvu4Z9oiirPaLOHR3g9pQoHUm0zU24njF4gAomcyWeL+5ANmFsa8Vm7nT9
Vcjpm5OUzTNs4s+Sqs0LllvklCc/mDbfHGHSEBzFRaM1joTZXzQ66T4bfmlZ1m0zk51Z5tt4rcmb
FRMfQNYz0LK06jWxMTpyReVKIuRjN2mgE3qoUlAEpdg45GbvZRTrR5+kVa8ftWsuhxngRdofyGK1
UIkVz+YwNVu/dL6Qe6donx6kgK1n5VW9dqnO+6Cqb4B+0aar7lc9VLdMsS9x+GWPKZmDLO0ZyL40
3TXosFYiB7UuwnyrNRUpM/TEykTfV2Y6e7NeQvFwJgHZC0wMei7DDcljldwk2PoHh1LZH1U7iPcJ
JvBGN+cXp9bo/WazdlJuRhgCIRnCL55L5lglp+NVTs82iPNVJlL/sSnAwkKUpWB2iajm8qWjbwjj
pCcVNO92YkQTnW1tASWzix1GlNkhoeJ9hRqDhs611+AkqDoVXl+WyKEqBgswiBFucR/O8jxfJc5M
DoES9WMdFZAl4vIQ6095gtzJB6bujQw+ipOJWWadJ2iLwuKFwiQ4Rz2kFVq8/iYPiYGkVKYNg01H
Q7sV5HygNYneI9dwHACeZdkOy/Ssd+5adUSO1GVkrqlTGWlZm9LIztXUv9nwAowWuuJUJWshHIv1
zvY0ItPRIAB7S1DKR8wPV7zjt1QZH0gG2L9rOFudqWXYQOKK6/7yRfAFzwE8Q4e3IgT2Jo0Zmfyk
n52GrkOrYZ0cYFiQx41IKFklffPopLilIfTt8J65oNoeyH6ptwZ8ZcswHgv7FwOdfbI4nVPu63Fl
vqfMK/aRhG1ZC4R0yXe9hp2sG+hMq9FCtJWz4gX10Z99KMO409nfzC4wSqs7wEAhrggM8Rg0+cbo
UTrhv+vXyOXMKjtYcnyLosUKUCw/byzdrVh0GqNsUddxB94oq/+ByZvR7sIrbK1gZeoZySk2W4zM
7Cvc3CWVbrJL3EhB3kxAyafkMbWlDM+l+3N0jXZrh6w3HfzPDQJA6EoPJGgXhGTOqOH8JLvwe5Du
OxHQVKDcQKHYzkhjy2tkDSOX5sydmNjnCXOUJgguIHyi3nZOWjMCGy5Stlcu+ngVOeGL7dJjq6wT
SjoGQemlZHD3wDiGX8l2Dzm6Buob7MO0CG5lx3w67oYfXU1oNRTXgdRbp3/Vu/mnn5s7vaYh0GvB
T3iizJXZevVk5yFmkevMbaB3lsN4JI0n+Qkh2d5GJVVBzIZeatylg+SxSmYX46SnhZTKUvk7I0jh
HDXheVQOsSBeGIREw8YMHDRpIleCbijjmREsVRk6JmkOqJI+cJgUh7inKJ2rPthNtvVE6WpSTnSr
vmxe68jnpm1LT3Sx+STjDvTJQqzRQtu5ZTFre5aO9AEW86AO2vW1qvTxVOY6gD4CLk28ure+7jBx
TD/arIY0QHYnaxGQqsCigZc5VPQa/JA6JufFKU+JbD5T0b8oBTCLabi7XvAQQmHYK+bRXXECecaI
Y35GD+bVdrNJOe1SsWz9starGjNZ14nNwKdgV1GaJuuL33mDTkADs8J4M04doQMNwoWW5gPQfRqN
obr2KDCngfW3tsySUAGie1RRMU4dPNUGW0en+KUWAEzowi/thg8K9V3LP61oNm5pZRbLiagBd1SI
s/S0PzfofliXQeessOlTfdcgiwbZPtK2obNukrbRWIwprOmQTDOqJ0bceHvs/YCy/6HJ6YAPCb6p
w2S074w71LrOJoqwML+nYO0nBE1JLxFrJ64FkZOtvKOqlyyzo0M7kRLY6Nim46TY6YqgXAJwdHSR
DJzLp4I9YxrKi17g2W9rrhlNIGpoFUOZRdeR0RTaAILf6AVNASPIzFUOw0Q1dnuqfP8xiYj77p0v
PVhdOPu4dQK32okhjE9o/ZVL90PP62rbGunBt6Z4byXN1m5UeSqyT7oB/spI8GEnuEvRJXQH4Ttn
P538i4ZUkCn9CvOokXUXU9J8Rjz1RITLk4aSZifpZCmpCJDSEs0jCcQ6dQNLNuGUuWf16Sk2I43Y
n1ri9FSMq8P+kKIswYCQDRejeIZ86gKD78NzN1gNYVYUyFOZDW9ZNAivYDzkja7GH8jBHFX5q6/5
6KLcep3jKl6lrsSLFbTPYW8+wDlghBNSQBa9jzjpBpYdn4evaK82aGeXEatyTggLAERP02uJ3HqB
FJR6tFP62Oy0TDwZcXtym5axiF88zAiWNFe/pnV5xc57ixZ9bOta72JedRGdwCLpvuoldyOiE3Ed
AAsuB/XajUR5moSX4lTcDMbwTkskPgrpa89WZtzqyqehV+GyNcq2eu7ste+yNLiWwdirhu1SIbtv
EfkyMlpm2iHAZhexlICQ7H/EZXFqjHaxhXSx19fvLpoKhLLiqXFDQIqAnR50pNtbhQt7mxrUpJPW
cGeFr4vL1AmeRyN/7enXI+yIH6WbPqUkf4H2ORI2NHlwhy84pClXazSmmmJbB/D2PDO1X/kloS6W
hjOGhKKuhcRgIyjPmEKv6BA9Cylf02F8ZQ1qtvReiZ1KDgnbs8KkwOvPY4NkK87Q0CHH7nf9+LXN
XPJXZyLB8EFvIOp9+oVEQBrW1ybyPUIgLwIj94MscETQyv2Io69jydYn9huNbax1SVV3kkS0MrgI
twQJRXSbcX/To2RzxW18oFdzKIvI3jsW1X79ytRv1/eS64lxo1Z8F4nh1YjYPHMwitW3ztk5ed4e
hozVY/AV6oUWz1pbdZ4TDfFz1Kd0xBydi29wvLoOTxm8ioO18CesTtLnGikXZJ/tZ70/9a2ZHlKi
mx4GNdBVtNG9Vjla5Y7kIGoX+r1ByT6/BsSgZ6VFmhLc1wG46kNI5AdlMNdqmxO3oRBrZOTUtr3a
LZYjZNN08gZ2xPj3CP22m4smLRbm6RMUAuabaoSeiVkEopC7ck350xBfqqZvvbDr4osLBJasJGTL
BXdWQzKfLUlOgMtopiiINBqAEUUXlEzrzWj8r0CbP1u9BIWWG8a6r4qN5aJnV2ZJWKuOoTioX/QE
8IuDmyU3l8FnFZjcweoDKW/GyQi/0CFqg/6l6dTzZLXhOXOtJ1gND7mbE7ONumZnD0+VzkA9H3Jy
bbiAjXxS7NmML9CY/M2SYES0JO5BI+ezMUbnaGbpIxggi5Ld/zqyp0cXP1GB8hPNISF5k3as4ukp
CIDGdHGrbZDuRVtcoQKVQUTg/Bw/LtOsHYALd1XowEETfTjURoMMPTsy0tgmJtVC6Re32sHQq/FN
kbnv6MWsnTj4UBpRI/ZQvxY1AWNl3DFk0r08VMtkUULC0Hhrs774kFA113OEEF8yQnswu5NdDVye
vAF9oj9Trb8Vgk1gxA5M6AH83j7mo0LuNGGeJZF13AECWQOQQAiaEMdbVaE3DOMHWiR2BiTYlnmA
O1pHJ88mMOwIsusi+1uY4n9RuOmXVC/yq2nHsWZOETarot2oroif6PfTwbWStYySfTky963R0Lw2
3firJm1sWzn22sJAY5eWs6vQE9CpKIGdmE61iRfKfVa16S41aWQbpOpl8J5ojhtP0GPWZUseWUmi
yUaWSFJLhQQsYY4C+FCnCRNX24DGEzlM36q67PZ98MNA6nYIKkQKtQjdFZXMT7QrvxqQrqusN5JN
Rdzy1hzMcpfTp/jOLDF4xhTdV9xwYfvR0uduu1WJ0FYxmpNRZdFLWeXTobD4LILq5mB32dp9eyCp
zM4KL4rzeK1pGnoNxzOqgFNviD66NLuopVfF/1E6kSwMO+A4AaTuKhbhcmxsNqbzI7LKeENxVD93
SOTxuMC821K6UbwO7LPTeUtr7MNx6ccz6NSp/MRBAcOkXx7x0WsE7Q4Ebg6Ma/T0RaTw3DA6NV5a
QyhJbTRxmeGHa3tcPi6m92vHKN11aRjdKm/9aD0xAJ96u31y9Og4A7bNIoIT2CaigSR/Ey93xh4L
CuehcZyPQAAEz0dkMjbp2yAOA10UIFlCIAbRnqBU4p+DmRBLwk6wAuCZdkHyByQ65gx/le5zYs7J
vJY4IABbQOspYMljpD9VOu5DE0hIWzWrQeiU/DP8+MYlEd2Pu1MYCLFLh/ZFG2B5ZvHin5+aDwdL
pScCW38QRuwc8VW/wIxJd0afnLmN2jQGQpgFs0UV5yb4pBedXg+IignEIWux4DBIIqC7jo5GCtkP
gCFz9eR7ZEXEGqjgaArYnq566+z0AUaji8Us+GAy1tP6AWelJdkWnSzt/AHfHamN4+xOa7SuLasu
oGKszNF5MAuoNHRzEOXboFH8n2Eiy/X/3JJ8jn7URVP8av8RZf2v0Sf/vxiXTazD/2/W9fnb57fg
W/PjW/0X8/LyTX+Yly2cyKRpu/piXFZ4h/9wLgO0luSUuOQdwlHXlf4n61oT4r9Q26nFMqMcFw71
n+Zllsf/slyhoyUgBEWYtvk/ci8L/qbfvMsObHlhClfyw1mSf8xeggJ+jzPpudRaur9oCunG4iON
F3O8ibjX+QlzCN5OR9WHMunnbEUrErFIUM7oKLSQB3CIVO/mWD3VhEQ8yDr5bo/ff3svn/4wUf8e
VCD+Grey/Hwmnm/bcXifqC3/DsI32JE1M3au1aCAjOa0yh6ES9pHaUyrYjI+GcIQqqqnF9uUn3ML
iiSa3lQ3fSnGpbnbIgbHRREtsbL//JNZ//nOgQc3heI/kmos52+ub6tCeW6NKlkFsTFvkfLocCV0
8o6yBWes75wRdEE6z0R3sTO1AhDLsgJ861Q4q9u4CXd6wPwxded10w300rFprYxcf8kS+SWiT018
4c9FqoNUm8JHmNeglVctR+MyG8QQmlZOPxuGqr/EzwCf+ZGLs+XSw0EIwKiC6cLKiO2HQqePxnoZ
rSL7uxAMyhFNxWscfjSQffHgOrr0LGG8+oLIKJTy7o7dp+I+A2PFHdWmG1p0WcQwxai9sWwV6drR
DCaGebsexvmLETlPEJun1T+/we5fMezLR2/ppu3SNZLoFTHZ//XUdHHkBirm1CzpQ21mQ9N3rTvv
aAF3p5gPta0m7XFawmsaE/W1dL4LKL4vNS1R2U32TjR2xFZNfEAYQdmBXB5pZ+DvhuGMAeRmoF7i
Bu7w68LVdrNAntmt00Jlx+PYKR1vTUdor8GoI4PsINxBMjDq6MNWluvZFmueFuBcr1IGIY6lbTq0
vpduzvfQOmlspajSdCc51s507gxEhPUi6RazP5Pkkh9p9+B/UoGx0lMr2ZnZ9MYYYYSKNy855/V6
0qzpksOyHvp+mRtXu8F3ik1VTJepR4lNd15I7Nmo2fyVwhzKyCa9WM2kn+qkFBgROREltjj6HTq1
WRQyN5tszI6zGTOq0TqSMpvTmInnIA4Lesn2kzaQ8JeElXhYQLD5QHGskTG+DdpwVeoxtkfTfs9D
p1lHCmGw7Nu16BmMmGaOST4dn/75FJD/3SmgDF3YLme0IdTy/G93J8Im0spBUU2bEuGWRWMIXaG4
GNUL/W6xrtlwoCuiRaeJfTGJV3w4yOuqq5M2tDKpwldxnS1b83aNeh8TaWU0a2uwvjI9Ni9pVyCv
hKYTavm/nLwwJP5+X7WEw+3Kkty5iCRY7h6//eQYShwSKaiJI9GegkBiKHMLdkYyzTeWtlib2bzG
BVHUgsH+Q9wTCJyTb0rDYFWMQeT1GWO8nlIdAEyzilw39BiaXwDrg7SuBnMNzBPv+PwCAQc6P5hV
9jEDM9fEPSfIGFZ1EhX/Eksi/kq6WC5JB6bzEsFFLIltGsvd+rffytQIysMJwoVUXIzIoic3Lx3q
GAOE2dGRtPtTpFcfeXGZ/IOtMcIWM5Nc220PpglF3ZDyXxYI469JNsuPxGrIuqocA3Wb+PttmB+4
qmRZ4g2mEbcxNHNcDzMdyxoliuvMp96PN9wmP1EH2N4IRYCGBE6q0jyNIbhZjf36SmAAXOmI0EmP
ZrstKWKD2D/OtDtXKjadje+C0MsWd2+4MOLQ7IPhmi6wA194P4r1EECvj9zm397v/ziLTFIzWP5s
3QTtY+l/O4vsbhxprGNJDuhlbpyoekmsdZP2IckKMaYTg1H50va28Vwi+nJXgMp9FEjTj9DEt5Bw
M6fhcws0BiSmAbWC/bP3z9eo+x8fAOeDwTJNPeJSQ9yjhn47JxLBDBBbKyDhOH5EGS1fE6fpSbfO
r0Reu6e2lcMGGCY0HjFNG11vpoMWjtWma5Joz8UfwiqzrnAlGsZceXArYqveTx2OG81IxVVlXx2h
yauwiBMYNHyDeMl2RSj0G7tgdQ7C6nl23KlaoQB8q+2IVrsQ2RfmDxF9hQLqLPkIG8viRIhAB4yd
CwPLpCtbEZK7nrsh87AK8AaBKAvIp+on85DTxl6ZU2lugs5hHTXYEvoA2nnL02YTYZXftJ2e7V3j
gFjcfqy1+MAeKziJcbGe6kR8Gi9FZQ7bzgZa3QBkSGpNEEdrbTWnaG4HDWPmuVHalfv0kba05xAB
urY0AsO0gVYvqLWbSWwVkkl9eIptaJa2jYu8leEmXSwuzhQPqzaV8bbKTToBSXhsDZveh9HeBCK0
PSTUrdSLfB2ravPPH7p0pPzbDc5RyqL8cTg/hWE595y83z72AJWGxh6IOgENp6a1QXouLMDifut3
YEUSdVAMIA9RItXBSctvKFc07/44sCes3ekcfmkLVrJZyyUR0mV9axoVHjtVtCdcME9OIrXjUJOF
gBKr/SCuDTkF3eBLwODpuSnd6/1xH4Cj1wXAY4086D6c/Gfbm+YbkBoWqCX4IBXQxodp0PbBlI2e
NUqxiaqgeXX0hWkSldi8lkO7zKytOer6GuNz/RpPaAdnq4DTsjyro9c6+OFCZodMc2V/tA1FZREf
q9HUc+3nLE3tZ/BXjQfzD/748lhNs5cpMXDkvAmu91fUczBvZ51B+/3J+xc3yp/IzurPPgI3rle4
iaYj44tIQiIOtGA7BHkKqZqj+0P3J++HaCyjhzrQJf3E+atKGZGb/PRekQ4MJ610UYT7kOUD6DCQ
9Vg+Y8I5z0g4mVnd/6jbzVPtC3jsVhN4Vq4br6JX/ZaojMATvS1/O5xHXwDa1ClYW1q7KTyKPcKr
6T1xhzUzmf61jsl/azKsuxPNzmae1QcFFpuK1HDAMOLAUn6yjblu35OJnvyiQ7C5Wk9dFMEgmadg
Sy99Ige8sZ9m0ru1OWk2QeqGG+CJCOEtVALHlmBiovfqH6Gv5ys52ylNRPDxaY4sN9KI7qJK7rys
1WKuhiH0MoJYIIeV0TKogxUZf/pBK74gOauufYkIWGn6lx602ynzZ0YXyyFS7HIf+wjvUiwpCpPn
KZ/L+GqbBfnzNbiAlKWOlrKWm4jO9ZKgrSm6orpSe71d6vlu9FctUdhb34yG21hIEhZah668BE7L
cOeWxOLddjJ1uh85kdC35H7BsVteoWdLe4UNmze3nobr8Hb/Ek6a8zAQZg3Pg8ekhe54VBSpusqt
28jg5sbrRxAXyWCKZ8rX+lVQSWCmRJdrivoVavWOZN/ien9OmfGzn5hgi5ZXQkD5qam8P9+PsEB6
Vg0EOpBBjZAFgvv9S4D/5+zgrzm3NdVNhwCJXh3jFcddhiz311guXJc8W1pny6v//GZ3+WsMoD/x
0HxDW70ILXl7oiY+9VLw9ggyH/w8IEUkkgahwAxE1cwup6TPhr47BPPS5uZlcEmkb/W3sE7l+f5I
Xcxfy8LVQCYq1JZ1Wa2VSHHn1/5SiEypc8mj4nlMZkLJZ/fSI7omtoPabIHsXfTQ6n47bBYw8f0L
zOC6NxNSkjLzjy99ySkeDnxUYzmYp3Ky0Azen/ajmWYzU7orJK1y1wJkR7wMnsNrAB+s7gsZEZYB
tK4QpFMcMQqoB7nXGwOs7/3QYprmj831/toAP/ZFDfnWXpZAFevyGiiLfpGLczXLN9VQGq/IjqyL
KJq3vuEda5Yjg6P7c0DN7ftzDFv+93Od3v3x3H/zfctz/lyYKwALcotkf7riUtTWxGHh1VsO71+q
hA+jrfN5g/1j/uMx2Uc4sDJFbfJ/H1Muu3O31G5628cbl0v1uUym8IIu4HQ/un+RC70pp4ewRWU0
7M2eIMlaqOFqjO4F5MN8uh+1y0NVWW8tvWf5Y74OYIAee+WMklgj7Jar+eQub92QDsOVcYr2SJoQ
HiyObBQpWHGLU0DA56PUcFyIcghoWRvJdei/s9FQj2OMDQFJGpaSTk/PGWGn14p/oUYPD10YGCU+
dpBVcBkf01gwJjZSLd+Hlfl1irrskSJJnhCrwj1YHMJOqh2Nzpr3WIhQBRf6JgRnuCpmB3lkP7ZP
2fIndJkIvp7+fHRmo8gMKOoRR/Ci+xOIeYAQpO7t/i1/Pm4Z+msW9ebh/vj9pZbo9Q34k5Yo7w4v
Qx3VBxTlzq2IovNYJP7lfjSBukACPE8bQbLaDSpEcdL96lcxWEPNtMvwbBZm2uPSuTXpGEEAkXLL
3vCbH1oOPKTM2DRhgg4odqZXUfDpuarKPL/op1fk83KbFZa1vh8mDbfyagq69bi82LSmHf4BbW9k
BgrSqDVWaTQ7q6DsgUnJSp3SwDQPNXvMR1D2R9PwiYkthulxlKQ5PljU7qVjXu4P6Y4O6nzuR1Bq
OXkB8QCEjn/1hejYjlwcAz2IGw4v5uBXwJUW0NTybBE41tWHEXZ/Muto0ciiPFoVgQH3h+5/21jM
T1lWu6sZ5X3D2N0OT6aPuH9e/tSJ5sjNZT6nRbiL2nR+rDO3vskUepSOqdmrqrK5tWgDrtOcUW5y
dH+FIwnu8ukJ7Hr+jpu1LA0IH97vr7g/NIbjpw3183R/KJgMoL4LJ+n+ZNk2P/2Mn7YZrSuKQeOU
FUH+3EeDuuDt2dyP7l8SDJ7btKZQVISkPd8f01DmrFSY9bs/HzNQkqPtjp+qImW/XEGUBu/pbOhS
gX8J8+qls5d1qo8/70cuHpAXnKpxxBp0f2QMSXolOg4Yq0OvA8m/eU36Vtywn5M2k4iFdUHJXpZz
t49aW3vgTRO3ePmSE7nKztVwaf9Hdj2cML/yOWEOGTZWv/AN2jG6SIgjZ7J60iyPLvdHICEHyCzb
Pc4Sda3H+tDH8BLuR1Y7y6eo+XI/6HwYUaHQzg6ap3MHIdaq0pS7B76ztWVPCHbdEAeaZU3HsDqY
YLQ+cMw8RFU9HmYxRIcEzU4PK4j02dQ6i8ZI6PuMkGOG3jrL5cv9TzV36FPLd/r4Dx7ABkZnKBzi
rQhWjl1F78qtfvbxJBZhXRickjFrrqaOvyUN2mBv87uHiJn+z7EVg+iQAR+7E+XqEAsY8B1uxzeN
u9wmcIMOx8AYvNUlwhPHzeUBP5dC4oFwLykt80E2y/hhaLSbaVT+NloqElvN/k238FeVGiHGaMUf
XTtABmcOYHLROr/YLLLPqWhX9OQ4Ei0mdV9zuLyJAl7Uxd5QauMZP/t0Hifz1WUmvWYCRiRASzos
Adb0P5kcKWM4AfAHotE56muQi+fMKKd9Hhix1zqMoWQ2kOejNZcBZI2XEQ0r0S10p5rA2aO0K/MN
XLknk0NKgMXTlEXTE5k8IY74diMYBnkpP/7mXqSGAwE9VYwWHKPTw1R0zorf0V5lbomhZMQFihcL
lpsday6lS/kNRTKGLosdaFM34B2SOjsEmWWwWsXx2czmeROOzNQL29Ve/vjImnboTkXlQxFqo/BR
ZeajHy7/HK1pG+COG0LDLq80LJwdk//27A/EprErIRjIQOGna/Ea8qW9V0EKPi5M6V0NtvFIcnPa
g6ugidHAzS2iJ27Lw0Gfgccw4dnoFqCY2i+tq7YgDEN8p65sebsNYRHPQn95WfbrrCxfObAzdED9
7BaH+xu2kGku9AQ5hYT1ghIlfTYZHt6PhtYQL9g7hnHdNa199ZdjHy3UQ+RmFQp99HltR/Nsn/dE
yOpu/Nhl/Rl/af4SGDR8azeiDMaT8eSOCBRMLaeRSsV+BjH3NkclFPLcHb5O9jvWrPD7nGfGOjJ9
eaRnwH46D+OJWonzy+9Ccw1JcNjbekXNmRikD871STMrFlM3OisRiMdgsImhio3XcHoZC/qX/kRZ
lsdauB1JT5LkM8ryksm88vRIMVT3ixiaXL9L2kbYW8uH3VXE04ManewlxMDjMd0kC4O45/tfSwXB
hDUIbvEhjvmIUf05F78b5o0NN+ZZ6kNLIy4KAHQXb7EWhRc3jcE2AsZRAqXc/UfGxVd4GAqyFQK+
aA0qCGFVya6eOzPioJlfpvTL6Mw2R64nLKx9s2/Gstjkxf+i7kyaI1ey7PxXymqPFhxwTDJVL2Ie
GWQwOOUGlmQyMY+O+dfrQ7zXelUtmdq01KJgiGAWqxgBOK7fe8534m4P/STGZBa8WczZEXQ21q4b
RbyBTxJuVVuWb+QC04uSGMLCkefdkPH3eXHMolowV7BsIc9Qd9b3omfUeIIAFr3a92IpwQF5yOPh
l8fnf7LL5kkPQnEVYOZhUxvT+v7SBwSHhaYayJKZViMRvo/3Kg03XrZLOpvOIvumfEn5/GKLLN8K
Yb/VpuFdDKv2LowqaZBESi3vL+8/8AcRA6ZXX2VeWs0WWyMPpKTTViGiSBhFwlqmWqtxZRG6gt5d
fPRENZU4I39lmfrIAQwd9QI7vc224sQj2l10/Mo3KpV4a4L+gEgaJW+C2MulgyKASql4MSprYq0f
dMQSARlxFl4Z38rVxdGbB12F5XOvF/tgCnGx1wWN7qiNb6JLnaun3vTWjm+WLLxnnM6Vpx1rM5ij
NeI9oUfzlcWhIBlpHY6QqlstpVAEocAQZ9YXSBh2bqXJJ9OrrCdR6iUShCBn9MN7pXDKA77KsN0H
GHkPPB8xkDlxdBGKzLPJ4OFral6ypx/45Ya5s++NY5ej37PJVPxOmb11tnoL03aX1qZ+Kuv6Dak0
mdWOReen4VnQaw5LixESFDobjacUeG0yWziSpajc+kROgzrdzxIetPDKCmMTJOqjKGT36EgGHVXp
62sYqUCouuBGdEux4xYh4qUYzHUTdeOpb9PxxB35jQw13/Rpgi3bzIW3RuhDpdSWzKT0lDDAJpDx
Ohc2GsppF5lj8FgK0Z40W6H4EXDvdVNWe5iw1pq0dpam+UNqGsCY8waNvW6uNkk3+ejJkZ+z9U1h
5apw0xA7OxZ2iLKrr17jUf9EuQOXQpLrQCyJecwoNwqfhQzR8w/gxtm+GfvmhE2GK3iu0xKjOacT
7cISaBtV0pLLktBU7RDXPE6SmtGMzsB90pVceWmjVmbKeF7pyHGaoIwv8CvyTV232A9gGcpepHRY
kwLlj9jnMZWA6r0M0TsQgSlWDFaaBPwboQc7FFnP2BCHE5zqge0/H+VfL72pOBlpVPK7EoI0UCYW
xdT/Gv7jBHXMH+/MPwos8DzoMSJM0O7wqNpm4kmK3UpvglttYF8c8axSRgFo8JmkrGwClJc6ojRG
BXwH2GWKfmv6bEM9q7h1IbRV32oIGfQl0L26sHcdcnmNvsnNDdrfQZBc2UnrJ7NBnVZWBhCECtVj
hEYH5pFIn5WGZ1aya8or2qdJDYzPgQ1GVaMQeBLM2yfpcHB9VLClaoKjFUixjzSDe7iWmyr5QtEA
NIv+OsL/gUj32KhecfeEO9w9/fl+KAAenHFMEmZFP3mVatm2sXrj5FuwRQanLx6bkgA4Izz0Lv4R
WnbTurLMaSmdKr3EeZBePDYbCEQCZjIFiQfsXZpjGM6pj+QJrRo9AxmgCbmyo1yeR3c0z5Pmmkzy
mJrSQOjSqN2MMt5YgYPPpNGLA1ObM0yc9ACczoHLKQmMzar2YMQdkNgB9ZVoGRWWTtt9k5pVnkSv
q13MxbyUYKK39Rxp5FoeQhibFl4r3KPp2dEmN71gHbfyd11DSCHlljgsQlBYBU6lY/5mNzUSRUGD
kfCel9hzox0+9Wg/9oXDDYZRNEcas8BoOXGDeiQb4jD2C6KYjQFriy9ORdt/V/QY35mjnektX0qU
h7vC40Fj1oX+hJ46eYiK4To6pGMp9ZYPTXcYpMSeDcFZSeldQ31Yl5gUPmTZii3/3X7jZtjkspRF
pw/9VZhW3vuo8xu0aYB604ztQwW4So5sARY1fKxNxnZ/ph2fYzGdRe+qa/Zrauv0qg8ZtKg8OYtG
f8pCNrTCKn5JJx+2jonOqoB6sneI5VymEtAbN4iGuJrAp5DlfT/W1fgonZcyAtPQm9ge2UkdEYIH
B5/K4PF+6FRFzKfnQFc13mm4fPqVDVs6AW5rICPYaj2pzXWPUwxJbXaAOxas+ADNtyRkIDcO2bin
mN8HsUr2oFOj2xx534zO8K715bjrtHYOpWF+W3YSWzjzQL62/E3jOt0auEh3owvzTebzLsqf03vm
Hlc11YfB+hg9P9vHBJJTuviImUSmJoCUUXgOPBcC7BA8mkMdHJmeDGz+2uIGYa8gziXJ3hjq88V4
DvBiVoHcdZ+MqXfnLqY9Mxr2cASwbpIwQjbp77owb5j068myjoxE8XiP742LQyAUOUUdoLYTFPYn
qyGnOes7ijT+P717LbbQ2tpasxVygekGv/U83KgzjUdRi+2l9+Yc7IKIdBTcBf774uQYVgtLZdhQ
FYc3Yz4oI3yztYjmY5AIbsikXTeJE+96tOIwebB8Z1E2B9sAoNOqVn31MXk8Q4ezXdPEzhCojeFo
I5fjwCf8g3xU7RR1fb77ozz0ZK020g7ZbHeoW/EReSe/bK2ta5v2UcnXKg3Cc0XS7Lz1yT7I+kwW
Wu499rUXgyah+2VgntmPlvPZFmN5vB9w70Cz8YialTD674cqTS64bbpdUXQ4RKPM26Ql8G09rftt
4DgXOWTe1lCeztO/s9ZOC4hen3zcELYZfNPTp1kXHXszzFeGEN5Zk82VvRzPF93yHzMBhcygTbci
w6g7FHnVHVzdQbOuC0b+bCDJPBOkrjp6/RxX5ZYuFY47NRbwIwil67wKOKzetIhAwo9EGckmrVPi
3UaYP3TBqznrMtvQS52VtdGhbvSLLBL3ULiwR9HDdJtKGZvQbsqH0AbtqxcxHkjbWRhAkZDKMv5D
984VOJashna+SceEgbHTEz9rKfusKyxj2oQLeGKe9l7ki0IiVqReM6QV7QaMWIs6RJ5hlS5kMYyk
o8mOVLQPCHFMgN0OtuexK7alZqJkCVEG8STKd3kUA/nGuElJM3YbKZt4nXnJczYG5kHC6FnJye5Q
TVuLVEzOoZ0QyxWzumT0ZzFr5qD8HojoS6bqJ+gGGx9FGGTsEUfuIsagMQoQTwIUDwS8pURbQKPA
jF+dzV4Q/Wm27knpKcz6JnAPPvlPiV57Owt43aKwKnHwtFAcunrcTQNbQLbizgG5pb9yC3HFMCIJ
dOtNxgfD0i6j+uwRddKx0yH8abrGefTkpCIAYDa6J91GchmF6dmzymdmrYi7QyW2GvbsrkcgiNR4
ESBN3aRpkeyFhdHBLEkpc8Li1bGoukr0zKldG1SM/B2BxRQ5sXGfxMGgXRX+oidMiuWSzJaPvDJ1
Et29t35iItNFyTUAu2B4sUccchtfdJuNLu3PgG4r7V6fEEPY48ShKj8lwdxCb451Jj1hP9U2Xa/4
MCLnQIKvdoybRrsMfd2cpiIGJiMkT6NanjxTEDrvDMFOBFSiboOaRk6qvLaSasStVZfyS8p14OE7
IyGN+lUnERnDFp+BNhCoQSztCDbhcz7pq5nGFCcQyQvaIlNQ6lfXk69e2N4cN+ltcjZ6Un/ZRSN5
R6adbg2/a49d2vZLA8Exd5uqNkOlRbcaNufRCZq3vBk+WF0LRElcaxWSL6SmU3okr9JgUBXQMRnd
4j31caQjEbvpTW89aC7BRa0YQvz1OovsqCqGBKLWIe3DLRk7QajAMMnnvorFLmgE8VJc32crcdFt
Oapc5+xM5mwFmuU2CITMbBaIblHpZoOCWkh0ezJCEdWboj5KVty40/nlQ1HvO9kZLwIg/iLIUmMT
G+VABhz8yCCb2k2bEyPu+6hqiUKNEqWRC6+yJW1J/VEqhEBYUWNwDkzzgjFMLr6jUArVzmpwzfGx
M+wHNZFBrbthctbB3Y1j82rG/hfyKB7LiFT3CFZAo1l+ehhJhsUj6myVjDO+YVjlXI7nKhm/jSTA
muZjVGkYwC06I121Y0xORoOjpkx75BlKsx9GC02t6gJkHxmyalKsSvicWK/KJsbRDOXESnD5g3wt
dka5l7Vb4sr0wzXy56PTiOxEf86CKvPYpjzUAC+9ekk9POhu/+mFZ3Q53SfX8edQFfJWz8HaSekG
exOf1j7to2BVZNlXD68NfF+sLvdD4zD/n10oUbbJtMz5CIBwI+N35gKlHH9MauMEufFaE4ur8cA+
ScGMrMsC72ZFDAJaFVFXkHOYeYXc5KhAl23rPBmtlv2soQAuexmrM9EyzAw67jiAVfYtSMDDgFTu
LwGj0U1cT/0ljD5sfH1PuWbnh7JBof3HPn8w8k1OagN6p2B4TnxAoeP8FPYNd5nG0yPAE+dnVNPg
YruovUU6gSM1XoZbopU9aGk7fGp1rlIdysB9C4kPhOwMq0iQJiVEsxks63knqQIaEyNeqFlfdVM5
j5kxxUQQE9hOlML7EAFG9WX7yaO7WqYVY/4yDbfE9NYHnjLBjjt1orXWjauUFIzXZr6fbN8ZvhJB
kFachOQID+VHCGVzZemkCavJv/ZTo530uPkIqdxonjEnJHvDP94PZm4aq4E2IubJtj6ltR2c8Osr
0f8ySd57xn/Q7riDgc0PZKmXMsPQ0cSvrfXN32S+BQ7sHJv1hIKYYBYDzi5ya4k/gzCEB8ODeyGn
MFq18SA/RXP1bFv97HrUGDx0No7JRSS9bc7/1/cOvsSJ7xslW5ciDwvcaYsvpTxpqbtCRI9zvYi+
+rIrHrAb9XwE4KR90jcwpKIGURpQZyrHDZ5cWhM1EVmt79dn/Q1qYf9UDGm9GC1Ir3MbT2+8jpF2
90tEGvxXQPxE0tincYjnvMolyQIpmngcNOD6ulp+4KYjNgEf3MZrh3Hfeg750Bi6hpdWxNZrNdkw
R2zaemEetw+qB9AbTyG71dGPt7pb6DsMBHgQUHSiByMtwWiDJyzA1VWRLOh0CuOasUPUBGXKDqcP
UMdEcmEobwxfrm0ncQhZ8IJj7w7jO0Rd/iLMiOY40C0Tzrmo6SxIqlcDhs22GHtxwnLoUAzyxSkH
VwfBgvaH6ABV4ro2PsKRPUCqUKZoqfUO2X0AO/01xEzwvc7rHmnS6/ug43r067y4KRs5Aol8cmEb
cfjU+cZ5Si33FcCvpE1nt/smjdXVt0fQ74lQh2YI07XdYUug3GJCmJTVa0MTd5Bl+T6oyD6EFtQQ
1Zjlu9/NKo1k+iz92twyLQpPBapGOK+duBn2HHTM2PhZINknYO7i1tVAQNpkbL1ynAlqFIWTqPBk
h/q0dOvod927zTfRiovMaOzPDHPHMtRm03foUv80oTrEYbmZoNJjdvGcp0ifGuqOzlk3si+2iTYM
T0OfvFR1tM1gtb5WNjsQKNjOk5MM46rwCRYM6sRjEJ/Ih9DV1B4/D+pjUROyOlf+afxL1xx5JBsi
pdYZgl8Ss3KQ1dl7nkwU4sYK96h3KpXIHyKFHrFsEzxWKuHBw+rfpghCePo92Z3OTE+LiDcJ1FNr
WVe+5jKB83JtDbJTDEN+G16RHtiIMDkDTM6sIgQXKROjX/reLKXNnQYt0juD2+Yaj8o7YLSwFl2n
/Wj7wnpx84JocOhvUWUSMamK+CTcWQQWDm9jb1zMPBvOtBmAD9Mx2dmujtNWTu5hmoUVys+voFvO
zSRsepUj6dKemdIXl9NCWrF8FFP7wuBa21sG8XD3JkWsEwZWuOspab0LCGwPLErG/Xj/sDKjri9p
k1rPVb1nfwZcY254C9pwJEebzUpj+3waHQPYVdmk+xRXiSzI27Ky7OrkQJ2qXDm7ogvEBwVVrA0X
K0LNbVFZMpAObpbdFE9FWL9lBSJAkJx8F604D50UpNom0aMXvnPH+YgDnHFbtgOQwqbzHyrZZqsY
H+aTz07uo6BKg3uVF5cgzIpNMWoMlz2vpHUu9RMK+GnV6mQv8l/IUOygUsOMfBzsQK7GPBzODtCF
2k15JGAGMnaqcB4JkwxIFyVHqSkmuJS4jjeJL7NVBmTvAaAYMOwQBcA8TBqbwXhK0zMKge4WAz26
jd74HJXqNcJNRPh20J61AVNAg7NqTfMNnjXGnSolIj4veeCwkIbswIZ0nY0FcJj5D+vKIT/EEium
IuzzWOKtO9qpieYWSw97QBBhbbVCQJLt0kaP98rMXilJps/5pIi18X5ize+YTfJ6P5l/5Hq2eXQ8
dLn2gGbZypvwsTUTeWjsSFszxpFvzugeickWXz5EpgVg+41DwjDwGH04WGu6UcMvNUBvEn3T3+i4
e2usRzhiMe4B+uuzo6YZv910GFYlm6gtDBbxbLAcFVPWvphZXrx4D7iMi7XgAbgsbPoqO5JV84OF
RyA0mLmHSZcRTcYhGQO6BHpsP3hVr8MzGHkyGkN9rKvfRsbEzUd1cOggQZfSu9yrRz5vsTYxYRAS
4SUnNjDJCe7+yXBU+CBK0Md5UppslZ3u1mf2Y61Cb6f0YJfoCHgXsFbNh9IYML/l0XcYvEu9EW9d
6j0ahefAD6rIjfLbB5yl8oHQCwmzLg7QvTr1ExOWftN2Gstp4nm7qTTgAeKzWsH4t5/ozfXFUiOa
cW8nTkprXyP2QPQfCPPttXCRBxJZ0n9o5m1W/CFvS411i5TtBOfIpY+cuW/U3cM6khQgRhV6b63Z
vCdm3zwmXRTdhMXamAhnV7Ui3SSDTY8w1vMH2PUWuOlm2hCmXt/skKiOLkq7H7YjluBuJI3AdIBc
OHdvgPad4spl5KfbZ5uR21eptd+ZFpQ3SYLk1sXFi9kV4JBjTZBDCabzTf+DYj/ZDU3WbAin1j60
KdqwV0Q5F0TdAyI3PKkVtIGEofaHawBRZJYUpJsoaX64c3iFrpncbPZ8GrZwwPrBbpZWSDSB27vB
GdUGEDca84BUeKmHtrNDfnIZo+pMgpH8icF5G8x5aiR0TGh0aosyPjzKxrnKe88nBN6ya4Kw2fVt
+Bn2bINRJmOaX9h4NzZTP8zo+OSRIrY56/hG/jikWN+HmW/dnMvDpKx0qzllyEQnbS3m5jWZVa6g
YyMiMjfoLkzmGH2OY4KcJeSxlYy3nsfTqSQVBX3lsCBs3dzZZmNfTQbtl5LhnA44IscRLoHDtEW9
6SX1UV6r9kS+PFQb0LBrUVTWq1/BA9H6HPmu5T/JudN8PzRGnNICJBBoVdr1Ga78bjKM6189unlu
0ThCZ7aREuCiO6FxUb5zNctsONxf3Q+uQxNLG1w6YgqY2VT14c3RzeA2Dr+TVvbXtNf8g+DCYwRu
PCSR6TzXgdVQppJPJ5NG+/CHmkSkMUgePazPyyAHn0uwz7DBFSof8lb/86yf36Mx0awQQaA5YsZ3
oj63toXjvtxfpaZjAFLEElR12lMJtfLXWLj7oJT2b1Ux52gV3m5dfwwqsGSCFhrjbdM6mG5rHYJR
5fnij9P5Ta+3TwHK/J05d6RbBVyRvGgMMPPLtDc+RnwLV2GLV1z+7VueAZgVpps82KZ02JyN+UKH
ax4XKZFN0WjWMOWsaTG0Wb0d2zJ4AMm8vS8B/rwOoAAgtimZvlDYjJsWCjvmo5qYPPaAz5qOXNhm
BPjqMp9GKJhqH73d/PDwQelaL24lxLud1RBXp1VKvVYlWqnEEeGmLbT6FSMxiIuRFquRNxWpkUxH
uzY3L6WBRpwIoGtuApXOIwdeHGDGfRhGqLGlgSG7Umy6Ae4SROmEYBP/5SyxjeiP9zA8NZRoZbfB
YC8u90NldzZcH8I67i+nsk3X8cACVbkkgAWjn+9bwxhec3SBi7wzu1PVuv2rW4tzMu9oDQDctvwF
ATd5hozt7Aem7Rthob7tpU1tkOcvqiNPL8daPCJlfexRuBB4aTsPlkcS5/yqTNgxOnJYmlkDo5q/
Z88Q8OBr1G9WMweNuuy0oS8Mq7rlygkLr9vlxthfNSd0n6pwe3/RO1l/rbUAqVhlDewA+Aclg8nj
ZOYw/BgIqs0AIYILpfvzkDtmfAjrqC92xDLuJkJUN42a6i2bGeu97uyzKBoNPK5Sl9H55A+AOE9M
FZIEgUyUAtqGHpdj4XCoP9YE3KCCmBc7axi1w/3svgzez+6HkVwGB/5jjcVq15d69V7iD7xv0ln0
ys1f70vGriGBnz/6+X3JxJfiROAQ46G1dhMdK6Km021gtVNMPr2SMX8XIIFt4zcm/79hMTffuvyO
2xJ0bhUgX+rDWRGhf4CaCVbWiDYX0JZz7ubD/czP8j/P6DNuuJwsZq+Jc6h85RwGW/x59td7lYn7
II+eg35MziZ79/P9jAgt3MlgqBFp2/u/fnh//69/BgMmOYf5WK8JlvMXf/2AZJ54bYTsQRulhpNH
XNaC21W7BeAXHg05HbOpDl6CzilA0m0RltsLRQ8BKFbmM1iMjeCo2e6yhDG7h7oxQtsg245SFMNK
La1ffv9N29r/BCCx73SkT3yn3laZY3bxyGhZhDkjctqMn8xmm+VAf+DBFYIASV1u0UPg22lC8Vk7
3mLw4/SHyXZy3eTudGBsAMmln5gwous63Q+Dp/95VjXstv/4AX/dOp8JO5pL+LjHYN5MS3WJvEld
PKsNHizG5vQY1aUpOnbFZW8dpyYlKi4pCXvFub0YNX/FXjv84XrTgSn93m8krDmwRQcY1+zEWl6a
Xt6tDIpxeMvF0hnaz4QPiokJrr2M3Alw+yHPYAxciy41s63TwhQx+uJdR4t3G6BhXntfLi3Pc28p
4Cvmd4Tm0R4l5AUN3P0AD4CWewctf9N049sQztTVXiOpC6QE/Lbg6f7W/UBWdo7/iX8RIJVflwL0
ct8K89D+r4MXKy1bxAiTD05fghgwkDeEzWjuaUITdtTXZn70cSH9eeqVbX7sizQ/3s8oz5c1bqoV
sdvJ9j5d7GrrB9xj9ViaZfEs7f4ABQoHvy6i7VihTmPaxERdO/gS1FuX9uM7ubB4fpyWMUwReLse
tuo2QjrxQNb3vOCE/3Em00tadPmjyIMfZuHn5C0weidkzFt5HqGYnUjH55KUMwu1hAydoxohI1UF
+CZ+08rJcWiz2/5FCiP3tZEywNc7/zGvJLo/LYt/TdWLo2XTp6YPNgPVWBwtz1wSKlqf/zoMxfhl
Y0Le3t+KkH6ThZO/aBWodVfRWgzwK3FTW7+5Qhf4gJFq1fq7RQTD2qwsHMH12K5N3TFXpVdph8B0
fyP3wbIa2BpJuWSqaiybu9TzNb5+z9wiGrJoMxvHQNTpd16Ioxa7yV8nWjEe7GMM3RJ6ydxT8jQm
MSHz4zzWVzB73RNbdpe9RfbnGU1695TQ8dibWot6AylW1cqll3v6yTLJEl7cT+8HZ37zfqZjvTgo
/t39Lef+7xib4lOd6oesd6tnx78Ojupu98Nkhc8txLIH5obdjdVCLIe+ZMvYZ1BHoi45RGMePBJB
gvXR6fSvxl0PhBLAFN75TvUzshP3tdes8lBqc8c8HN1XFRqEeIUMnof5JTmEoPYYNx3y0pdsqPig
ADmGVEEMRBJ0Due7J+q/fQ3/Pfgu/vSqq3//H7z+Ksqxjqhn/9PLf/8vmQdvURKV37+in/9XdML/
J2QEw3H+yTa2+tn8/Nt3jmJufPiZff/j7xCw6lb97eXhbw/fbVP/TP/2o8i//5mScP8Ff1ASTPPf
YCQANnR1yXDHnkPU/wAlmAbAA2CbkFoMiQNkRiiAfm3Cf/zdtP4NcsHML3CFznVp4Y9URXv/keT3
SZMuDbpE/ndM+f8S8m7/K4aAYbRu29KSFrZuQxjuf8YQRHZnGZ3oyX/RxSpqQYTOPnoabS4zspoI
Srggq6GK37Uc8DNUUnd2G/vwX4c4fwvG6WBPbADNoFMoYcgSYzjs+w9+fqgJ53aigO6kvWrIBBEs
LbrPDIXVHdVITHQmOTcz82i+mwTYg5T4APJgUVp62wnND3rmvRi7VdpG72WkIUsQ60jAeVN1SdcY
pl7jr9uwqFY9rBtSw7Zd1bzKmk2CJtehu9HKZR+4tDm+BopEdIkgS4fg5ATZG6Kma43Qm1X8qDD9
+wxDSXG6/tN18X+gPODs/xc34f/2+TryX43FinBOExM1CS1CPRn0T1e5mxPOjZxjFajgQLH+rGII
4Yb2O82Kn7YiiYUgl4XM2HQCchpi7xr1UH+spDtMNhIr0b2YESjQkAw/AMH2Gb3ItGAEeTNc+dPN
io8yTk9l0/wGlLsgk3gkIYCPlvCgC+pwRnXArxVFfo8plS6y+7NhRkWKdb/Kp/ysxukGdsXf+Ga9
B4a8yol2yOlIkBAI994lQywWmbkUfUHSqJCPdlF+EQPwahvdOY3T5yGKUXeL8hCGTrXsqQtoJdxw
Q55M4Z4KNJxGw1wb9UUzvU2VRSyMsWqnYquyaMFk+4Sp4jTm1nGU0/MgqBfSZJW1/AdhaY1plSR2
BjG5ehnLYB8ofxWnEQoTGG6Jje92Y5cBwlt3hVSNmOhukU36atJIvtHHpaC+ScMfpvw26bknfQJF
V1qwJIyL15UXZ0LKLBWXYPfk2u6tH4Brdwn0Zmfqrr3brgfhs91HV2LCKJyqNyvoGbNNy97Vn83A
5dL2AfBFDN6O5eR8iko7U/ZGa/TopyR/Lu8jJvq3zshkLydW10yG42AWqzHAdm7Dt2HKsC+7+ODb
9bDgybKiQbSrNP1M6Pm5zUnq1vytXdgEszIIjAKKU73chihxCa1EIAAdIQH/XviEKHssS9R5kE/J
OCnSds3DZFnEwwvu8Jmk7K31km8x7nZybHHMOFnCThxWGjsh9BcS91eaKxotYlN507WWJsV+4r6z
y9/YKSSifqo+NOl9aSHBdQjJGUKQLRM5G1oZLAvEJMA3o5WPKbaDLUnNuIsEI1WN+kUOrxmdFzYV
NdE9KA29vvwVlgZzqLq/lbF/Urb7o3OHa1U2PxoIMkAkzBSQdvAG1OtH3YAohJdFotBjY5E9C7ds
wmOKWVhtyRRjaYk0CLKWvUfKEJy5VMjoxlyQ+zi1segswHyf3czdR1Z+jgcKVYnsE6GxI8srVdea
NtlVax672H8cTes3Y3VASc7wFCrzTcngO+pzcEfqs2D/qobqqMc+KTaR9szl9qPJoi96tU8DAZfN
oL+TV8/mXJDHRuRWWD0aHS4mNur1ojMJFoyCkm+RSUnquL919sZHGcE2rACVGCharGq8hQ5qI1me
WkIMFm4Kg5ICgc6i/OlnjF5MQorrZBdQq1vxQAkynkXt3lrJXkWrXX8ZaAFARvXM0GvVBGKFF8fC
IFNIbZuwI7OLiJoUTmFS18hmsTyxd1+y3XjDqWEyiXdFQM/bR7PUHnqFJjdMf/KNXmQp162iCpHv
I1HXFCdrXR8fkt6F4TUDV3ColdlBIyWjT/UNVplllZMmyu3Uj/WLIJyvrauX0bcvhaZjRYzORH35
cCNKRh8qFuA+KJUHz0kRxU6vKKZ/gqqsiZuvDiNxzJVl/9TiwkZ7o/0udUlyjls+KJk2a8PkoWZM
vfwv8ACmnJfuP8A++1//+Pu8tDu6wbOYwRHcKdueGQf/ZBRvKtqskUU31DJ/Ba35IXGxBHVwQ8hx
KYqfWOm3of6pz6RQCZ+bdh26fTa71yprD5F8zuvwt+dNFaOcaa8q0sTSgZC2soLN6xnmtgDMrMjZ
bDp8a1L01yTPH52K+bgfPuGXfiOsoVnCqEVvWaxxuWJWVQvwspvBIyEBGmU7JPCSe+Tn0TqzfDhd
hraPM9Y7K/R/zemcYR7MoZTBc5q7h7jx9l1Cg8P7FWXFdnLkzi60o5YgJrITa48oe+mH8mnw2gVj
F0K36QhMZvswtd4Bn9waReDXWDQX0USPJoYkgx0s+uCVavRXqw7WGWRnqyCIsyYHstDMR9fxfuNX
IxiwfRuc6cFm6AUKeRWHNcpShzQYhiadhjcktEDcEngZ2OwywfewJA505fVS7VzWTIfxMcAYbdu0
0zlyKwCFZCfkstiCOTgzdjqZ5kCfWlYXmTiPXsCouo+fmTc/prX7IQ39rBFDYzXa96jFP2j9/YjK
AQyy/1K2JXpLSZYOMe4rVw8fxTDsQhokzUSzcSzQGyu1bUT65aUASo2czY+p+i9TIR4LNS5x96gI
8VL0BBZDGf3MRXGwUx2z6FqVKMBY8hEGUz1heJ5eQ/wKfls8GmoEhQLoZw7f84StbVPbJaQLBa6l
IdUTC2Yn3Hbjr17L0e+ZLB7GEUP6QRHQDbgnR5UcpdMu7A2koCYB1oxpkPP2lnUucg3vE74ha+r2
yBnW0nJpRIiFILZnSAQTjWumV7+7yqCDOjxW9O/rPnzJ4V8yf9NWRJDSEBSXcvS3LBkn0qOektx8
jviDgfEwMQPAW+Iy0aonHU3EIqbDCq/o6mFAaqFtrQwEYQHFXD26Cx0xzUpVKFzzMdw4PkkkJmmV
i7QZD61f7pvI/cybjI/TOHeTuBoTcrwGQsqySrR064bdV4kkcUFJRFR4oP+wC/lRjzrXuX12cIUw
b8ivvRYbi6jMiGzszGsUpB8ej8YVBLFkX+vWZczFbTKNq8oUqKkB7w2Bmv+Ts/Nact1au+sT4S9g
ISzgxlUGwdxk53iD6oic0wKex2/iF/OgLLukLVmq41N1LqSt3WySANYX5hxzsq9DYH4iG9ExG2un
Ejsl5JnlPo9g5852WJm3YtNb7C7alA9sfo9FvmkKmrSe527s7nVTlZsxqQ7wMm/iUruO0hyGr7ER
ITsEq1zrFQDUUbqM36rkKW9YtbQW13CGl+ZgVJR5RU3aeVp+SjfZevbX2Mf6VhTxY2c5t93AWWLA
ypk8j7WQ2LZlePKmfFVMZCq1HqOy0tvODmp49WyL55iZmokp60PLnEdKJkqb6uIw8huRnPT82lBw
4Ek6IlTRNJC4oYf3l1p/1EvtzXDG67RQW+TbjL5GsXEXxh4XO0U/xhtoV0tQ9MbO9dQjhNIb0h+e
jQbY8Txtu6k/l+YFoM4SuDCWbd08VmN6FAkxjH0CD6LeeHZ3lzXhTpThLck2DjLE+AA3A5GCif6M
JPD6UJFm18f3CDKuXVlvtKG+7tLx+Z8L918ATTzcHakD3THJdfMkPrRfADWkBhRcNug5LuPqujeP
meZBhtTpe0KH42qM37SaqKLGukMa8zwj7p4RXPhGLB9lV5KOVg07j/1xaWtfErF2n1rImewtAtQe
W6+4ko35v6k6/1Gj/v+PMLy8zB/7/99f9tL9/rffmnqGBZd/WP/WCd8O3+18942Sof9tcvAf/uHv
/fTDXNNPf1YDqhV+GtHk5R/baJqp/zef8L8v//N/tB/v8+f7r3/n/+IJ2YYB2UJD4eg02vy03wmF
1n9JaemGNC+WRWQ//MnvjbcFoFC3HewH1u9/8H/abve/TE/qXAi2bsDrM8R/0nb/Anfi8uKnmOxs
XKwLruT3+3PtMA8MxUU3Foza6zEIE3djIjYkJgBPvpW6m7bKFM9i1pmVHoYHhj9HtkXX5FvU+B8i
J9DYkAc5/gE0b1Rnad0cFg45YkxXGsUr6q0RCLHc9TZGonym0hq0VTtq6Q3q8OTAIprnhWMfRKTU
vwAEjb8URvZlbMHEWlIbwYD8pTBaSlTZbYVzx9Xkq2zmc3yZWnvy3LvOu7CGe0D8T2FVEArdyk+3
Ma5M4mkcc3il8//+wzXxdx043+UfqzTT5gbmCmAWqjvQKsUvDThMr772sqxcawwxKtm9dm51m8ia
/aNNzK61yx0U61A+YCURfB/X1MPpeHJK5yfKRAodIPzQzRipQueAFFzqFdIySCUpJ9AlzaHuPaqj
YqUn7pcRu88mqffrwQHmYQV2RdwKrSWh1m1qBYnd32qLm9O0advJyf/lmfVnppZEe6ZzOfNeEVzo
whG/PLKKEWaC5kY6dBs7PAoYd1tLf3LAj6+LBFCgloXmUY/+5dv+y+d7eVXP5j5iJ+oY+i+0yHTO
U4u9qb7uDPc2jWmXU6fYzNDR/oU8xwjuz1+k4H4xIIbpApynqf9yVaGCE4mNgQtu+ohYu2jWk5ao
w4gfQI8IeWFiFK7/+eL5m5e0wcHhTdAdz+Ad/vkuJdzZ7o2hQpKEzQ1Nc0uCSy9vvYIjq+MA2qoU
0vQ/v6bxZ+zYb1+jjSzKtgyeTnyov6DojBpcQDJ1ak1HYh/y8EAo9OM4s4OoYSWZitySZRsZxIBV
g2ME//zqf3MNYQlBA+aw5eWT/uW5JPOIMVBYqksUBWh+Ct3ZpYYvqQhT/MmVo4FpKf8FuvV3LwqT
nEeiZRlQY3+5cLVQEaflpPPazrvrSDzYAEAnMocRob2qESPCYqHn+ec3yvP6L5eTw+UqHd0WfNbQ
Zv/UvXnh3LO+y+a1YzVvGt7nNhLnCu9DEDpeFoB++7SG+MpF3xLE/uhou4LQh3+5pv/m5sFCr7uc
UtBIuX/+/EvUJJXIzsn5rhO1wyKV0tVzfVXJ9z+/28sn+IdW9fJokLwQ3EaD5QmPhz+/jiv6VF/m
Bk4maXh1Pq8zgGQk2F+uZpQCvpGKoBHv//yitvWXz9jifzyBqaa4mLmw/vyy0ZDKObYAdSaWHDZu
Fd9GmoY+yyBhNcTuZTPxGg25N5DdZ6r84oq8uO7iBgtE/6FdUuPZykcX5ZUq013ihY+s6jFdROa6
GMuvXssfqYJPZZbBHkXcOA4a7nFiA6iZGW9p+qPzPg7mTWfHLDSV92XU9EL4DBMMqCp7mOLyszWy
VzMp4L/jpyiiN1BT17SkZP89RI09+ez9/dismZCDYlEZ9C/EYr5sZ/jgufEuK8kANsbMGD2lnfqp
EgY6bVXc0FkFbvYZc+6qyF1hX3wRGvbMLLltVHiup5b57kozih0W3D2WyTsJyCDUZ3zZYlepEUJp
irmzPVsJqYWLC77FhQQkuvsWb0QSgnFv0G6Ba0HAbwiCcpmVWmRjE3zSnmqrQEXoo6NhICUQFBVx
IHBzbfAVkEhsNR/WRfRiKe1h7tmv2n16o5rY/YqnFmWa7rZHPkPSv4yjaBLjGIM2Yo5se3vg3faq
qR9JGxyuSje/VWDcjwnx2gLPm49gft5abgjsLBrgvOg6yH+GZ5N5dgrCiwqtfiOxmdgiyoMVIzn4
KWN+X1tPIW4G354YqPboDdGhdie+zJ9M0Wl5JpFXXlUFcGbXZihJFRckgSvSWFZhAXekmhfziFym
l7G1Gi18ztivwVSc4iWkXUtHN+ic8DGb9mJZOnywol0jpru3ejFdVQRRp2MMKyatyQO39PBg19qL
jFhl915+0K0ERDlrybBCBj5l5BHHOfmLic0MOWrDXYSOMIqJDcqcO6kn85WGBPQSz4IqtyDCwx6H
G/J69rxlEwGyTu5cro6QdZJnM2xeAJXcZo1Y60olhFN060VZIFzZZCZVdld7070pHpXS+nvN6Xci
/opc5nbE3oVrTahXa7HmA9HIhCp6ZbIyzVw/xgT92t2ZLCMG4SymgmZ0fpqS6YF+Qb4olX7WHskR
bqMTSueN14mx8XTSP6xkOGsSiwDW6GBhAx8YmkmwUSjJABNJUCb1Y+nNX9bgPWUMckhJw5HAapMb
lUKIezVPcLl0C7dcZ8l+N/BB9XKcDsJFaBGayOFS3XgHAXFJ1IHQz+P9mkl3nZq3bm9hw2lZ1sSO
vYUrhMWOSgfLXow7Cof6rsqZ4ww6biYA31OwzAXdJZddb0bz2prPrumFQOH0+ZQIY2UOiXota3EX
SgbmDf4LwE0twxZvdDdN6Wpcs7j4h4JrVDb1LnGs4VC7qbOZ5+Q2cw3nWIbZDbJsa4uSg/D4STe5
cuvyysB1UM5Lf2qTnnGL12A/QrPMooUqcy/G5AUhq33xmcAbs9rXuexXeWXd5iMaNwCiYtufiL1N
DuM4on5uwsDpOpKRJ+SyRj3scI2Ol6hW7FncHwGL7jsPJTrJx+6Xp6r3sjOvC6Sl/MaA2Hrw5Xn0
enZzxkfdqJ2WqJ9XcBgYFzagwjL9M9biY1IQPEMw9B1EGyCioj8PgAECOIQYb2HLNKH6EeFcrMfO
vsNFF28xsUQ9j2W9JymIrIZuVcHE9NOIhCdd0e3X9qpjTrqyEaTLOr9xySf0Rcp6bsqIgMN/u/ec
tT1bL6rITzNZ534IapnUCyCEULyNgZZlfqlqMrOKpSdsufPmh5kUbvzX2FqMeTWOA8NrUZPJpBT+
TcvdYhL5KBXzlq5ObwhVP4qle4vfANPfokXiuhvZBtUPfWqvLwPi0Dui/CVB0UWtowOakRWMtBLK
z0tsEYszzUV4inhqkdOnl+QzEN9cQmqQeq32RFtcwu36N36hcp8lpQxs5aDF0iXJqyi5fdEogpDM
WK4j2oQVdMPqesYiwaZ0URdnIPEFCuGq7YgdYvZtdslqGeYF8ZfQNPgb8BWGWt+OfRIdxUyDxuxq
bIBBMNvjlmmrQLINCNznsomJTqiNaD2QHbRLFdu9XL/ka5vuE/lQm8k18EazJdN43PkyZzUl2xYd
n5Dfg1ccjbB8nJlw+cTUxMCwGDY7ZflmmCVXAPFtJoynfEqBGcj84lMh48tLzKMQYgoQ12AyhDD3
OWAMUoIRsslQZ6k2orY/JT7MDcvc8xAVN1HSiyAslrs+rZ+nMdwaWnyf5dpXnV4YUVp+Lqd7fHHl
emlJ6+swHbP6u6yNUMLH5GqyOH3uclwIVeocDcd8b+bF4jutnkk79hgWElFiF5LMRlZMhPZaN0KW
TKPvkz5WV6rRaz9hwk30aogWveb5Pep4ltuJQyEdr+OO/zqyujer845G3z0yCaq5TJA8OfH9lDq3
I7Z80Za9T9T1V+1utVmg5tH0uyIUrxjpV04l02sQc/ktBF65atJ27eQIfEpOSegT7uWGng5Nn/2g
9NhZZneky/gAYb1errDR6QTEpB8OEvWDGXn7EsofebYNFGSHS0afv+OpIKB1cCmJ7AULZCYeYP3Z
u3+u0sy/VN82CgPqbktc2g2mXn8u0khpSHhyoBfT1VCR9OqB+uxHAqM8i506easI/4pD21JfKOx1
B62mDmpa/BAXusc06+9VSReUc80xbrUAjYz9rq+HeS/Z7VGmlFcugoGV6F6WoWT5VMQfhQ61Nazv
+rwM4EXl53Sev8m1zQ7sN68wkr8vAxi+PJ8hulWaCsK+2SOS1c7Ny7+8fdv9ZVxhMothYEEkhStM
B8XFpUj/wx5n6N3ByvBRrpX+jZ9s8Bs6Wt/r5HtVpB8YsdUeZbRPYEOxk2OzLxVHr0UjveiWsZ0y
hxOLphynGRvPtBtfoxDa7ZCnaNAQUrSFe4kt/VESYdzg9tfuZIpN9RvBxlTTNVE5Bz4u8gqIm910
qLaulFVKfyqEHhiqGo9J2fJEtQXcPQCxlISZ61+TZyYPNqnVIOka+5IYnvMRJ839JGeyvhnCTgKP
j5UVwZiSxdozciWJK9+HaVkfJmxrPOlgozjc0RZRU54U13FZmdjMo3BdX2sG04oqMdkwOMUd86rX
eqncbZQhRSBQPln3Vjyt0OgiYDLZVCkrfSF2hqHIILJj0+JW5eRkREKJU5KNlBE/jLF1Wg7gFKq9
m0Q/juxf64ySQo0cRvaiqXv9u9L1kXPNGLZtNko0vi1bEPSaZHNQu7T6VTEX1r5R1nGYLjpnUa9F
Q8Bazie6YlI/bnRk0Fi0qeOY/Fy56t2KxbiJytTCzek129QQF4N9kQUOMnL29YVxhDhziU+fDzEz
rW1dULBT3OdbKCF+op0HhaWYWOe3aiDoUsupFnQvO2ULXUZIKOiuINg20LNp2eqJ99au7bAbduWU
1YHCLLv22lFfeTk3mWXmgM9m0lPNIX9s089Gupt4EdlezepGxN0QNHr6VRIMjO9X9hssvMjrzetw
hOCZLAlhtX2M8wtotGbl32Zt0UMxHSCDytwaUwciwa5fKvjSvjsmM/tSviaHrXwwshwOyFtQqzhB
ohDlqgX7qY7I87vFcK9JqjfYtrr92u5mexNm3kcpEnCVqIZWXQnzIiSxAXyhPeOVjVOOIKCoq1g4
KeC8aV4RzNSfE2rxaS0QFW37aNi7KVCQPowOotTejdIur/QazEXZELrS65oioXB4yzsmmnVcdWvH
FIembsaNYBvkV2WkHok82JArMR4aLT9OMfUhk1XWBaa7BHXtHepx0p4mPKqjl+UnJyeAmARqTP9K
XbIivKdweCPeLhiIkz1WAuMlsPyLe5meAYDq0QBGsZpdNfnYEKJbFi897MXpNEb0njHa+L2DDWJF
5dSjHFzQPxSyOFaTBQm3BfwZxfCBCoixrml9Ti2eNay00xFNO5bTdA6PWssJb0x7lNXGTeuQFeaB
TMA0q92adXYkQHC6amK4QpTqBN5F3bTT5rFhKHltso6/SS2C00RRnVs5XpeTx7xLa32Wid02DUlP
kAWCirnwCO9Ds1qJYtg3y3vYVWB2YuuYOsmwz1KMgJs8HYp9W7CDsWxxRzhWfIo5sDddQ9OI4Y44
ldo4RXN2stN2Oqjpx1DYn0OzoPoNOYjQtsJBX7JNrYoPEqC/vAHEad9pu9rFNu/pC3IEkwAsYHbu
pubpFCQcgAARozwwxFMzgiPrpm9RRT0H/4zNf+i/c5BF24js9n1FkHNXbzozyp4yeyIuveqQPvf4
6A3hEcy7UIil9Q7O4EPC/+nNrKCC60bFj8q6l8MJFCNBAYNRBJrTBuNSv2r6LEH0qpd8Ht11TrMK
EAIzapgZRlA0dC9WWr5pvfcYphi1pM8VAXfIM5+TFHQcW+7ToHHfRUQaIYvLjzGQmVfyo3MBRJ0w
PA9FyvSlu8t3F/E+J7sZAj5oXMX1FSbd6yyyYz9Pp/fC0B4nozjMY5ddDeYE5Q4lHRHieBXKXF83
aHBWLPHtdYeolj1/ecoaFBfaKc3b7KF3l2vHsZtzRgbAROUvylPMZeBHmXK3koKp5tmxaRviSJdx
Stck3VCDaNVWj3NtJyy8YqDBg2ji0wcblvoSe5ivixlKuoHCjAnysXCdkvsKcHqo6WIHko7daIiZ
5JJf3VtcO6UX1QCIdNIjStBzeknQBDz/giyTqVkn5zwNq6sErfKGCvOb0OljMgwrZ0E3E81vIaq1
UzpDiF1GbTek2bfdWtfNZUHIfpWQo+zbpYwIyEEifSZk/gIjdWtpOG9zRhrm0t6GWfbV42UPGtku
OydvCA9pvX3j2vhCKcCWjoo/thJ26NEUQwOLm30odmWt2XdDJ/PrSX0aYbKNJz17ReTVePRphUWA
CaHdSLaTCGNUXFpru7mgGZ7UZC8UJcxOsiJ/wep/1XR6ytjB6ulPpk+2T/paKZokJ/H2mQuOo45d
2KeDDT4zF/ZKtCg1PDDrfjiar603IOCNyVGVWCgNFDPMhAhcuU9asBxoEDZuHvpLOIVbG6yflnWS
FSQ2kA6GCYFISMzb8yKY7uB3hvrkVG8otViIj0O2spNx3DCmh56B0nLjpMOhZXYyLqCVlmVINzR9
RzWWyQa7QU1yJJKmpqV7lDwGJ6BrBze9VmU1rmWIG9PpqLq7cC5XmnDAQRbOsoFu5ue+BRGeNQh4
yzT3rpQXpPzCm8yikokjOGG5daHla9la5iwfwrQrYDcOawgBmOFj7DgA6pgKZDu9ugT4WUG+lIex
N7gdm+wb8xy5fsD1wH5+Fh4ToKx/mQanRehnHWsokicVmg+TCE2S7mhIZeul+CQteysLmvxozPdL
1yEj4OX0pSuZpMPqkmBx7A4ImWmzkq/JpoRPiMBU/bgTo1/EAYdFaVRnTKIIKLnkctaGH7lE6U1z
rp8E1tWVIm2XGwzleenwJdhkU/kDx46eh9WpYLmI7hUkDcPur2FghL5woJ2xTbUiSgbooL5HLMrR
ZFtzzNPmJ8w6XOtedpwmaWztxS34aXgQrMLWA24Xz+e2Nq8i8/zbZLr2EFHBbwM9wl2S5t85UJws
B44WudmKmUO0bskyhSVDY+q4WUWqRoziw/AYvsTlROw91Slkhs0gtXE9Jqa+pgG9C8H6PFiAvABd
3mqNJ1eG0gfEJlm6JWpMpw3NQQzxOF95em/v0D+MUXtDqNdwnhdiRIrccaDpTOtQ8WywVS1XU5l8
AJxqjuGk6usmqc6FJW+cJCxuTXaEfmZHDuayabxCIlvDcaz6wNFAhUED09AWZvGJ9LC9wsi8QgKU
3uZm/th1ZEtNSi92Ya3aa2RSL6O5Kx3Xfmxt7SL7hOKhgSsBSSoCC21sUdbJS+tB0OnVsIui2gwm
SeiTN8Xuuua94zhvtlbvdhRyTbRerAb7planJ6h+BRyls1DwYDtgFXAD1/Go1dt8GRlcq/kmN8jo
mWOH2tjkeIsz84ivM96MlfKu+9LBKzHo08bAoHdV2QQlDohfZsmQW/Oq8UBGDqm1RWre0E1qEC4g
/5XzEWtOtDEXXAO1jCZubYBGuT2AqljwkkAdWewarZQgD8mui+cBzjOk7SINRHZeers8G5Zd7KOm
uK/1eSLw8TPsTUbBTZqs0yE6MpJG6MMFbl4UuNUEwcpWy+tUZ/pHluFISYcVuJbuhsYJdYhCFajD
OvooTo5WHRi/ZcDJ0uGUC8Y32eh+Zo0HLobhV8+PwjhfPyRmdRdrHadji6jHzUwngEisQZotqztW
XMMaqSemELe8TnnGAX7Df9RerONWZX4UdaN9dBAhky4vfoZCBDK9cKksz7oNIe7VoVG9eItCm+V6
N72B3lZphXpBSWvppoY4LgkhmZqYA7np8zJzrnqYq34nJbF/cnocQlnsYxe5MvUWadIbHbHvdlRs
bHkrG8drv0pskBDL6nylnCPdShwsoXgcllbeRQUzlwY8pR/TRWzaOK0eZTuGDBXZEtZWcmzQr/ke
BKc9yBrq6jm85ICsGuGesGhqAZyKd7tYHpQXaUE4yk+YaPmFsD7XRKinzVcuab5hsi/AofN2Gysm
tM6CGAg7ZHLsxstRPzWe39bj0WrcGN1Xc6P6sdvpIwPDyYuw5fR7jNMQsj0yzkuLqOLsK52S8UAW
1CPO536n91Q7PGScVaNLeIXJiOkeuxN5ZAVzrpQyXNFtsMYeb+FByW1LZxKbi1opl3QU8IiPcuRf
O6UaTmxpKDXbgR0JTEwjNK5nO0oDMuTxCTX6rpiE2raDR5qLKazVAizhqJfdd+wUB6+0tDP15joa
oAeJkt1QvBRXDtNy3zYaXq/L79i91yvNAzvmxt2DUeJ3JREAIJtSre/F9gdKo2LjAEnjLO5runj9
Xlg1qe6yAnilWlYyIwcYmIk5iuHwWdn72LVvHGuN72msOucCw/M833NHn13KZH4qgZA1cqyg0phn
0oSnIyDky/DcZJrqZ4UZbzQ0tEHUs0pz5+LWGph3LK5boCPf91gwDp4CHRdVM6e15JjK4V11IdQb
uwTYXJPMl+XMQiW2KJ0rHQeR9lRPP5rJ9TfKW0dSTURlsTBeqLblnBZ71cJlDFFGLvDifLdIJLFw
97XNSa61wHHRfOEQKL8GkRMR55gKRVp37QKDXzSsF6xhqQPtz4itN1cdVr8JpR4zh+6LNDf6MFfH
OBchkVe4dkmmlC2q34ZkPtDul3Cmz3Q86A6UeauayHMvFEirxrrSB9LeZP00Ow3xg4TaC6Ac6apz
Y4g7xLT7tjdu+TIT/+I23U69OvUu4mkNSx3RurzNXresnejBdQHnJZvWYoJtKG8FRizccCzeUgo7
J+oUtXLr1lqXXvNAl+bS1Q1tUHYc90Z8oeylDKm94id3eFj3VTNfoS34oiV3aDyKs+mxR0EQ6Lvg
4GdGV/wWjDqLak9X/S7tE8LY9wS9h++QkO0jk7lyGZ/6UWozMClzniG6syMKZdXmqcIsWeJxHvEk
e1gdmRB+gq5/kGN5VRj9Myu192ouytUSEimjUOD4Vhhvujn+HG1rt4w060rqXwqufgDN1AV0vcI6
QkfV8vBOMCQgdXtDMRmvx6pwAg50blopGIxOJ+qSN1F7XxXmazia3XuWZsAPR35ZU3XcB4Gu2XyH
pMetCh3C4mLWD45OvGSu8cZF3t6kFZtAEhIxqF/BuPgsbAdVukoqf4DkwpvewpyoA6M0fiIR3sf6
iEQeKyz9HEe68nPLtGCFmfc6737xyufeLqKgJVbcxywI8qW8Ix8ZBJ+Y/GZ2nsIUBVPPIQvQt2Jf
dVmjefG3GHZItgkLhdztlxAnbo0pvFXa1KxSV1RXBcN/Wqy3emlunEnxeE3KHwc8Uh43bpDDB1wJ
T2yGRDt6YUZkccrRqWfyq4H5y5vrsw0P0W20aBhn2hkks72Cv8Dl102OP8QAhF1IyRciRJNEDx5P
o6tcitTPETrrxBJtrKgoGCCVB1GIV601ViU1ymqo6iGoNWZfCygZKlHOoHokXN5mByO96EfKNrAc
eSwh0nKhAgBilOYO5bji2cVe3dhlii1Rie/Hc5uf2pSPqNnhbYifhJBH30tfsg7xtDt5IjAj62HO
SdoGNAjyzGZaMU83M+U+mW72FBg4JnlH5jrBTLtxa7WtsuiT5TIZnFzjkKI8NEzLuo+gioes4fxl
IjOi5F6gMDuEC9fdlBmVb2LYDQcS3TX7YGdsPfKZz4KmiPF21uVr11LMJDoCy+c9aQIRgzgNn6+p
90xgerXJFvk8dNFL2d47IUP+fEmvYqlBM8aTgx5iM5k68YKa92k76biaQ7hji8zE2syMW/BhhR82
o74bGKSkeWjfl1CNqnY4GMoV96lr1cd60scgXa4Z0Q+raSrYyDU/DlsOEBIX/3OEuLfQfC0vjrWc
QE1W6nY0tO9+aCXzaxNRdG93T7Lm4A4d4B4tTEFwzR+4laagniv2eMY7GqDGJwuJRHLCGlaOw8EO
9WpeWaOW+7ac5TkOFTtgttLAiHeGC+Bvao1zyV/Euy+f+IkZTNRBd19mL39Ui6xXRjF86bWzMufq
uTRIajUrRBhpeZWRIOZ7Fb0bDI+y7Z+rrmCT47g0URhBndeQmCVqQOZcTLW8YNabh9yD1TtDYJjF
9JnacOc9p95Vombt6JrQzfVbvYkfpSofi7y/cVX3qSlvM6TVveEZTwB12W/H7o1IGHAtLaLm1Kje
oJM/sRF/7Hk8JBXeYmL/Ins+gLY4h0X25Fl3paCOvUzxKWc4PLMdwBqHGcZbqQAM5KC6a3HVKe+z
Z4zMKnI4kxV+F3fW0fOGhv96OkJ8ObkjbKD8zCSHEw16Mj6w5m5kA8WDxSL1wSKkgFIJzUOocmeV
SafYdnFH1X+JCL+eihcwdbeDRZm/yHANXJp9xZXMp21rFYQe5lvWlNpk0a1dSCRLfdG/24dWIK8y
aBwXbxHsybrLBvt26MK7yo1uowtvSBbdlV4wP1ymSxoIxL7MgXhix7UJfIq/mgkHj5yZXtboxsEY
4Wsok125RjTKQDcrihRc1mQgC86vB6//mG1qgUzHkDcvJL7iC1EDUobQmTZwWGNFswz1n4RHlfKd
WuSMGTSs5fia9s6+KXliuDIryf1aKC+ia5PwKT8BRF4tRJTpllw7cwK3XBaHydBBg0UcKQtsssWC
FMkzM+p3TnSX626gkeyhF8NWmNyReey9E6SC9zuxbrSleEr64VXL9GPX1wTSz+d6UR/4h3kej/fl
wsBWTx9brz1TTMHDMdVVgdhqJU15f/mHVoCoG3PYCAnJgUI6QWz200p3kjVwzUNtQ9vWbTzmjy04
QDx9+ksbhfcD6vR50KqgAsG4bcwWYAio9MU1t60asT8MWJisGeIdPsK6xN7fWiwAY8vI2CRxCKXR
1pvDl97xPk0xnu2GTV2C+IV9qHyt4kT4RJ6VQaxVHzKND2YJBNUumQR6FT+sZw/u9CHqUJuHbJq8
OzGNe69z1qV812mHKo7+BRzhDMC0v3iklP7AdaatpqVOzuak+UgutobeNDcjx2hA1wzDxWWNy/pK
e5aKPd9AptduZPu5Id7obEf5/ABZZ1xZpCHaVRs9t9l1AqOUPxWnqs4R74/aQTrqDm4K8GXVPoee
yLYJM4CtcKtnUKwckMV7jG09p2J6nG0T6FDnriuBNyWLCCcIneUnN/m4NbPasN+WbXPnmvyp0+s3
mOFI/APHTnxvA1ZPMSuQAyLW2gR8naK2p9ztLJBlGfOLxPA6NntDihZAAmitCfNo4b8RHJ07x9Dy
HubFfkWdsksHddYGh5NLGy/pvsEc35uI4iv5Ek98EtU+dLphhaHyDUExpY6TDQzy4TdOq7hLjBWp
evGW5GvfREtfR8Vprhj8ofPFDpE2voxtcoH69i713HpbRd2TJTFmtpKNZC9aRoTwENmCw3cpUs2v
vWoAh3I7NWN5pwqQ/HVI9m196bq76h1RV3kaEXG1o4gO0/hQP4cx2GSFYAvdhRavWxYm/nxJAoqF
SneZfRk4t0ArDQepMHyXNmdSJvFcmV4dsIqeDmMUchpYHbdG4ddZX9w0zkrNCJSoxhXF3YT7JKFV
MWm1iqVbuci2OzyMSEyjFZPbk2OlHBeDCH0twgPDpp8rVts1hXaOc/0RJTX9lBN+T0l7DxTzzRby
Op+J9KOGyTrUPvQTp8HVXtuBqnkI26f68nWGPPn2qeDJH22VMYcrKyanwDBdZ6+VbBhIANpH7pNp
DOslNkL6Mp51urc3zPo2zKM7ptXtClOZSeak35ralwrrC4cKjp54iTQeaZdfQjdbbX2xgpuo0wyr
y1AszeSJxCIoZ+OSy+6VAbfUY6TlF4O5d0jxo/tj7R2nIXykURl4hFILJOMA5ZqccBf5RuaSfSpy
84U9PiZfYOx+qihmGx1CL5FcXMbIzWPG03HMx7/M/bh2R0KFdStMALq1hOd1qC7DYl0qJN+K2KMK
ZpdkyA+n6mzEzBYnTlB9OGV9brDedDDF8sjt3Whb2gtkHtwuW1x7sT9xMVnL+Ggqw9qP0fCVsufX
X4yxQ/citadKeKA/4p/Z03leROo4y+bWyUMeq3EN+RtSsbOkb4yum3VTTKxcFyD8kfzMkqS5tp3E
XFlheBM74GwThsYbdzAJzTK4ZrLwwl1jBwyJkabd+V/MncmS40ibXV9FprXwGyaHA4vuBQmS4MyY
hw0sRszzjGfTTi+mgyy1dXdJbW3SSpuoyrTMSAYJONzvd++5iEdWvmvm2AubUaXvw+CkSsF6SckC
MUy2hf3MSbKjLD2qeZBY6lcUW8kmG35zYti70OJ4zHiAHSDRLEVEP2TK96WFX7/Frw/cd9o4kr2h
GoMZGthHbLvGuBHHu4FcRXPI5EqK6la3tgE2PD30Rtmd8NINDPOMiBk3JB5bFhcfqnmi9uYFl96q
sYZb17ffTjWO6yaotuDk801IM+S7idUxLewRqdCA+6fYvxzKSTmWibmTo/KbZP13J97DZgkpGe2z
GY4/PIa2BXSCtil/ROU4m57pZzhOnqzsCPs4Fjy6a1tMGK2r5hrSVsmpoB7Nb7yHhLzJhVkW+8mZ
4YjeBFSjAXhykp1h0lLURFwZjf6gGkWwKsuJA43SaO64NFVbqXxUEiRUeNYcdTMEqEC/x1nySCxu
GTcGFFXkRz7WxJU+ONYoGaj4GXBPpsMSCwBfHzXKTtirsOpvWQ3ic7Spi04Zeqa+jjCWcF6gu6Ab
n03htbzMo8mePEu71u1a+GtRwssirHhVa870+fJpO225Lhz+VOQjhXMSKccpWQdIuidRPYFLeC0H
84p6k1TKR23SBBOM6PPFEUBjAzYyfDVIfYeSY7QGyFh/xzxOgrQwuXlHnV1EeU7M4ZWqBMhGCq0F
nYYDLM6pNUIxlG5gc36jBCBYBXpzm83sUhcoTT63tgvzzqhLCvzGxNzLkWm7OtXGikZFKkArC3bV
oLwiWp/CjBI4qxgJLGrZFuwy7xRTm9lKtRPmOt/qP4khvOt+eTMNNk9O/iB7O9ujPFjL5HiXAZUY
2l/I85sGzyqsKO4GXHurApD8qhp/ZmpHqURGVc2Lj7DieZiAQB4r3HMFnta1TENIUlntyi7Egqnf
GWNoeTocn0q0nlTFSrOCYhVUWrs1bixCjNcip8W6ItmBgHUA+AS1XIwvkO/vE4qA8D436w6DgyUG
LylzuetmHRPvCJWOo3wb4QkUtcHIotXgA4wJPNvonvKmlc0A7VHY9KdPWVPv7Ezetbaqv+hxv5Uh
ZeS9tYheDLhOMsZAn9TUlWIvZHuZVOMWBN2miBILopF1r5Gv78P5iyoJZvlDfwyV8mOsTM+xqERT
QuhjXa9eqeShT3CbKJP6wv7yjm04d4Wt3GHxRI2reXhFDWpslQuAqyK51CxlK6uqLgEEAbze/oFN
42M5EavXfY5f0FkJSEt2GgXpVmypWK1806hWyST3iV/KSwlqbdbvpuQJ0wSRJWejqT0+zZhl1Q+W
R8db5ezVTunWKdIJ4zFMOXUZnn2hfhNV4A2G/nXrTRtFYR6e/ig8RaRtUsEH1UHZ2DO398jlIovS
RMJSoLpcfr8zxlMMeUw/hJ/knsPSCJjEYZNQ08PWWlwbdtoWG7SgbLM4Cloo+mcjXFw/mbYNJKUE
o2VGmwqJasMhcFjVVRu5MrE/HRvhWHJCuPpqI6+UTPGaw2Q86KO2nVqGAISfBecLtWGjHJ20yoKW
ybaTqr9q59BI4yCTuXEN+8eiIMcPEI84BXb4gDUtiIjeENMOeibJppPcpE8okdK9uGaYZ0IL4L/G
B/wq8hxN6fYckldwOh8k3XRrlcwo5RUs7goZTIYnLG2EtPTw2WResELrnVZr5hHk0rkjVrmS9x66
Q7KC+H2q88HYosd/siczVj0ypg9CG9gG/jcyYFKXv4ojqFumcyEJS+Hq8p52pADQvUMamLNzwNRm
oypcqrZKcZu+FLFmwbnsmXfXOHfDlodLG4cbQzE/+oUoZWUax0a4DQHrT8FPaiA0F9UypI50pjKN
dchD+aipOBmSINnoiUYREO11FVVUCk9pSHpgXCk1icS9Yi2CG1R/zrGb2U/7nWmi9Dra3bg88Thz
Cjg3MEqsWn32kcnhmV/qnglg2YUqVdkWD/di6bkkrFqBFt5QLYTQhGMfSwjDGoQxbsIlmz0lr4WJ
5XFMaF9gb/UVzEG9a1vnJVXCd+iA8zYadS8xnHlnWeHH0tySJo0BwNJo12o+PGlq/sCDsFibox3w
gyrbWEvQXcLxyVr8uQBIYk8vtH2jtR3iR37rx8H0eFqa7OevM4AzKG3oqpqVtPtJQnXQ8RrM5vBc
mAneKQeQctvURNI3DcejfZ3Q9hUk13jKzV1omAeqHEF+EjXGrRze0na4C9q23tNhBHJ0gcsNDwuy
pgiUmR2xlW8sXSqXXIKOd6yfTBMKWdjKv0MHmM6xlR4ohpkVjLOzOgQ3R8gZW0WB+1Wvr4MsKlTn
iER4rr6PBpMEriSkwGuEMge34h2Sn8ctdptr48GJ2S/kO0MR7GcaT1eb9wc9FF6lN+9+Oj8Jc4Fn
dvdDHhzR0s+iozIkF9pja+e7KUt2Ix7hyNyY/B1MYDDs2FJ1UIUSZQ9IwnWmyatAnJgmQBMa6lZR
Vj19B2b1Uunpoufc21kDlC2+L8DjJPbMc9atptwTc/5MNoNhey5/Jr17olz5zhp7l9g7/TPKzO0a
boLK6Ndy8J8aks6F4MZIwx5lt8g/k4h/bcTKwRjUYmeUdANrOCWsSjx94XPBTRDeypladZB9qX3s
UvO5M+V9WozXMo7O4AN3qr8qeuoDKjgty4uHX/sO6d0NjHcqV3ZCix+1oPhlNHOCsfMCZ/a9b+L7
OhyutW4Bvq282BmOmT5ejUhW6ODd/WyFn07MZjFP3rS6vgCeDxTzMBTtc5Db5SpjuVxN3F66M734
zFHWZsBjCf0PCKtxN0C0dgOtL1xqnsJBMpi0sb3LGTwqfxvbcLJqkva56vrXygjvgDjt+rxjQiEH
D/fB3p7bC1N0b+4eyWvRt1EvRruniLeu7wEvyFMUx1u/Dw4JaYvgYrf+h1/TnBK+ObVzKUUKY4Wa
PqEBKzCe7cXggtY0ZE/sh1wlLk3kuvIc18ODtoxPn8yuu4X9/OD4z6rIjn5h3WV99zZO/kG91JRT
ptFTHqWHzIDWCe6YPLmXz4rX+sqDZQbPQ2HuKNy5VXRywJ1glHaoqvBe8yG0tA49u+14CZ2uc+1u
DNcRI5R50D59Mb+0sfna9oRCdDgJiiepDwXtUXEA0y+MrZeL9ToHztksgBBUqC9oTGPqsN93flmq
z3LYN0O3s0u4vxjPJgpMVnWHPorjY04ir9PaYxAzluviM4rL0S5JahWgFwccBjaOBU4ak/6c8hhe
cTi11qKhOjAVj1minTsVj3Q7XK2BqkzT3A/JtFYY3UUaPhxk+WbtYKwvS7jZpJn9+LFoUE5q5T7t
iheNjiozSR7mzEHlmz01ZmA1Tw/EFXbVYtdRpvvIt185WzzK2n7GFNkxdqG8F19RcjH567UxHwyI
FqYhTmVZP0yvNkX1GOQpp9GzXvemOd3IimRKl77rIn4vaZZebmc9kXccOk69Vmes9ARmdbaHQOs9
gzNkC84YwO5dOam31Czu5mTYRWrh0qZAUVB+UTNxzqTmQrjczKJ+EJbxQh3No2nwL2Spp3asoynt
OjwcSyY3fVS9Jjxp3L7QH+uRE2el3mrb/BnIntEAzSWgvyhK+VqKF1XLNMhYbO1R39maq+3BtNiE
+OK3KniUdsp4azHeUfNJMkCq4xeQ42+bfhYLKHb3qqvtZ82Jyc/VnxAJb0Xn4jKCX6wt02kp+9Kz
4UdZvLo1A/ssMCFR4LCjwHD5IHTU9alhr5qxxqlL3VAR1KfQ0YjThXtDT8/LW9j2lERY7YNBNLds
9MeWAjfxQJL9Q4QzsoqKlp54ZSbe7YIAhPHU5+adJrvXOdDuoSqg/yYuEbV7qTNjDLPmmbHE2VbK
ox2Ou3WgyfOAKQNV2PhVFnl4+SMW8qnDM5G+7Y2vJBfDll+5CN8GO/IWtBxTw02Eh7CunwRmX0UN
L2P53APhCkQH4V/eUYKBv9wXK6oxoG1MDL1Uu/oqqdittelRmsVngWvG9AVYyQRNNm7ER+L3TzGR
g7C9MdndL/7bEm8iZdrbNAhOQU09ntYfpXC8zuCuz7KzGXo1VZ1x5L+pPr1eLQBSEp/hqgzlB9rk
JkUwNRLlszWcm93YpzKfzw5z9tqyTja4rzUNeDcNYZDs1qHC+5Tk+EqdWzDEW+Q8NuJi/Aa1qqxD
ob1WlfGxsKlXCWWSdeoyM/EMjpwcvrdlaJz1sDsmKjx9dqimOeypAtq0YGycrGdPAZI8St+M1via
o3qdJdd54Uqh/6jxgBkCZJWD5YoWOeJ6ewcphQ9udIuZUyBqBOOru8jgRi4iz0jznWjlIQ8OmlT2
fWceG+6WksTBCoELQ2W+t4wTIgdafrdhDTiCUdmbPuS09CpiBqetc09N1XlujF2LrpelH7aqsezH
3rKA0Xjn0UzlFnF1lxT2BQudHZnIsRPN2iB2G21PVvNCnQukF+26XE+aQfl0uOcVJ7nyMHXjuQyn
+xxEj+p3Oxrn8RZvwwgOrwLJGu1qXSQ12lB94uniOJegIFxST+flhyFyuMs6kFjwWuKs33eDcmfX
zbUr1PsipAmKTpAHhkwuKN034qVsShwcGFlBzkwaRCrSXznr93xuR8oN3Zi9SpTFXv3UxNFdgC2w
oJeZc+qeGfIr+/w7rS6+bNacOHfN7D0GC7U877Vuuk51cE3plTMZSZZd/NyH7INVuecQhrjFgdfF
DlyveSD6TXYJw19/zt+JFT2FQ3OjnesuVg+yxeoMDrbGz0bKbzYOQEbbHQWFW0HAaxNJRq8d1vUm
7XASUAWQ12e1rd26F/Z9XWDnixp/HRfGQOpRDpuiREzjmfJMVsyPw9atRyFgGM7bSneCFVnaEsmb
xwM1kCmlcRSFRbkl7mb5yTuP0B5pr75GvWBJF+aaNuHyaiXOzky8Bh/2rirs3ms4sDrmZoKPc5tQ
d+nny1+yMtuXEfT8VraOS6dqtZrKCvnX1ud9Xo8HCXXnuFhGJjuovW6A8Rd1hzDuOGSgVdInXW3q
WH2fzbi4+TqA++ElZAjYTb56X8fNh0HEcU8K70CbC/YovBZ0TkhXY16JmzBOvW6MANH3JV1DzYAN
Ba8HsaDSTStSBe0gntuxKQ6cgtGW4jrPnpkGsJPNprcw9gVXdpRvLZX5wbSMNyIzJGTiWIPXm5S9
qvSf7SYSDKvCss2zQv07/WgbJ1zyBzV28QGad4E/QRtr21WjEXMtjmsXgeKN3uCUudE8P2EYvjPH
4ls6IV1lLTyL0ax1FAX8LrVWiDOa5cVqldm1/N7rLXU68glQ+tWVpbw2HBjB2oETpO+ak2jEw6dj
vE9VgbJVRyc/NXK80s/VHOMyeqmXktrQUgk/aYgwzXhV4njwpn6K1vhuuJKLAeyJYVyDPkteU46v
dmax9cmG+lQaKLCFZpkbajPoGiebb2TNdAopYt42vVag8DXrsNX0XeNz7uv8vH+oMn7iMtM4JzBx
JwwWKy+6weSHE1Q9j/VnaVjUqWe7TiJDDkH2mjaacsvYpcZ1khxw7WFPbpnrcvQ/tPOtKcN0qwQq
vDrtJa6wHcBLtfbYqvetAG8zD/HZLOd43VowrobKOHFt76ZasVaDwuAtFt0xLYwdbdUnqkx+WuVX
7eY3NsKgXqQRLO5bphPEAxuillMXHujh4BkhkRvCNrjHEovOnn4KzkeoF+lPbbO7wpHcWgoI1FQS
1na2YdUw8629PMUIo1UQiUysAvheWh45JdmdOD32fnpI7YQUCapNYLJ7hPPNkL1YVxH/TaXg/DZP
+wa94M8vij55k4qzjXLtw3QwVWgZdeDdhG2jEi9NweSH8IQbN+3jnCKUB7M8E8kz1qjZ9yM8U9Ty
9MPSokvUHjOItCveWHtFDpDSbUktsYhdPsZmo8lwCQPq76kRx7vCp/k2V+INVVHJOknskFxdJpiP
YlqOMgLcqbXJsai7NnaCxVuk4MQJNmUxHYCfXzh/bABamHA+GYJHlDsTpVzny7uKIY4e5CRP1/Rb
Zg1WFD5lujMA0OmQYvBm2h+EFuJVE76Bknwo2EGqDEjWIAK6DRdTdGnTYRt1Tb4zBQ8ArvZtbyrV
uiPvrXQ5J5CxegN6Hp9x491Xev3G8+KmdPFn2VYeyG2KQQ2G+vYcy7XvKxRKqjyHm+oHXN5b+Jzl
mr9t/P5ZT9KTrsb8JM5vvjBNg8Ly3cpXvgRsCqLa4X5elxoz0VDG+KCE/10wFAOhwCUnXqXYTr3/
HDbVu69aMO9D4urJ1ByGWTwMo7mfKt1fUz7xVRfBfhk4l9C2tazZlHaDiCQ6IuncmvQfP8xo5bmO
mD8QhnKLikENwLlum/bxg1I9dcym3LYttJUhFtMlVbsaHsaGSbKrxhRP4yMHka9VL4biSy/og5OV
C8MNBYHxriBWGG19e3gI+7w6wSWS7MI8hffUFJN+jhTooHWFTm6z6V/C5qX1PU7qbxf4t2SOUft0
PD9NyM2u4lNRuE2yEVG6c8iRRc2lNrT7IkjO9FF9Dykmiug2ZnQoFsWpVbHl+biNdn0aa9Di44ve
L5JeoqxV7G4ue5Zvm2FbYmLNN7lgkMWwXo4BpEGfy8TI5CPMu0eG9gKyHsm1mcluaZwoOOHsoRoE
JYbYCxYjEtzLws0EAGCTF8EuizrqhJktvprEYP6p6TwJu1zlCfVO7cW8DkL5XRrZPhv6LQ3U7FLN
7m5yTOwuv2OGxo/q+B6Yz9nENGpCHbL4x9Ge94XJrO8yZ+XFULPrEPnrVul/ZYx4JWioxDd4qkX3
2VnzQi34zkr7SjBGTPNjZY0vrL/wOKtbUFsvXHIEUozs3QAUapjWLqQrhLN/0yPWk0Dj/gEes0pr
lMVyjAlCzi1erXHna8n3nNDZNw8dYs6sv/tEm1qcuMnV6ouHunA+cjYQTPXVnICg/h46BdeOGVy4
1uu9pQ50+LAq2Gxh8bwxb5YOU3/0Hh80Kw31PLbUjTXDvuv6byWK90qRPDpxDrIC0BxMGXykE9YG
MrRhnruTUE/KMlzPQfRbxo3OvZ9kChEhGPTDnwprnCv5wBLoqJA//mhDvBG+mj7hsAgwvc8PQRhc
EcWesRzdm3G7nIF6wP54VIP8u9fDYxjGz4pWemrp301+yYPTpKZxlxuvVcCn029UmtA5D7ggv2B7
xMfl94IWsRqWLTN2Wt/UlaXaZxzurp3l93pbe3IG1yWvuZFtO5sHqUGWNNMuncgeqeC6suV6qEzk
Ir/Jr7ntuKbq7BgDPmYjNtLW0t6QVl8alU2ExYhKQ8Ir6g/qVLd2rLhK095Ta3ofkarncpxeMqc8
sufaKZH6Hgp9kzeFwW1AaEmPmm3yB0mdsZJOASsa/beAh18dZ4KPYlRUvfVoI6zXY9MWJF8MT0G0
LsL8IcfcwXAxp4114qIxrBtmoskKKLaub1XOGywSLpSx3wAZuzGkySr1yyeTw5G92k5NdBcGkvFJ
cG7pYdTK7WTZ7MblG6eOFyMbn0zuj2z294U64oWoL3q+B+p2kyoGt7oNPu1CACle0GPvVpa/pxOg
g9r/gSSr+tZ309OHENE2HU39ozGwPBsFY+/sfuaTHQ3O5mmLNOCExd2UWxua3Wo6ga1b2yS3SsUD
lfj0K2sKmEadoVqW0N0YK58DTUNdbD5PCUs2NLJ9my0iua+/xIp+GfyR4maTQQJD7Bm76x3P4Q9C
OD9xsK95uPqj+cb2kdWti39lmZz7kUZPhEax7L9MRk0aH8PaXsynqPFO/WXEFkpSzCr83+wRiwVJ
QPisjX6t8cvQp4hXqBXDcP7zxe4UCgUxUFCMTGJUWjEEhGhVKv4ycQGiYrV3EwwLl91mf2hUysqV
aUmcDdHRsbYc5Ll9zLxct8Rp2PwRhmMM/UzVzYrykL8C6/8LN3j7C1v0t/6Bv/3yn//fKYf/FnL4
z/+nOoL/9A8sL/T/M06ivoT6/2NS4uP/+O91kv3kUdP+e1bin7/3Fy3Rsv7Bh6eDc8Fu6lh/ygj+
oiUK/R8klfhNnB8AMYVDfv5faIn6P6QjhClNWxiYCi0AUP/CSxT/0EzQe6rhAE+zgO/93/AStf8N
YGVqtiUhsfOtsKT/nSRVDfYw0BDvbCYkEZcqrno16xFIoDhU0BGX5N541nP2ctNitUrHMjhpNTcd
TbmdSwyNTGkJB4Iwvgsyn0iQHgKS78LvSteVv65QPvd/7cv4L3mX3Yoob5t/+q9/AIf/DrfFa3R0
3k9LCooajIWL9W+IAqU9513CfnJD5ZqNrde0XafRd1atNQROdW1HHvatX5oLOx3LL8B8cDJqfrR8
KqXrJqu3NDWMazb6iVdP0VM1ASFVqoxmzy5ixRvyx5jR7VNMun9tMvVh51RNmdcXzi12EmCLlC//
1QLyH/5Qf4Bo/+6HAh/GSF5VYV/i99f+BvNKbBWKZAmdBrMNs+6hXRaGIX0PxgXoM1FvFk/ltA4N
AwliyY336kgQQQTRy6jp8TYyOHasUAeH/ch0ux785mj6yUdMlgQna6ZjZkLpKnPqJAYeAZ6tA+1Q
7cm5Yb16sQhHHmJdJ/k1jkcK4IiBtBBjl4hOUHB44CWZuqficp4WaALooGnd5VEGMWp0PDUjhBET
Row08VjPtEr0Pmo5ITU0xmatAWe4sKN7k+i7/wlTT0j97yA0YLLcIMIUCwoN8qfxtwsiUxGWHb1h
PorL3sC5ulIy9IlAwkTAoO71YRFQJ0MsxaAp8MGv4bRNMrNf9dx4S4di+okpxCXUSA4IM//Jto5N
LeRJw/nhphbvmFaUPIgg96i40AINaoDUlYeAZP/a32B5hLeP13E3d43HQ9XszOfGbFNX9pyzKjyh
pF/8Y6sn0VZMPJiTLjiomt0cjKF/SjoIdZkzsTNlo8aDlRFxX75FHNxonStshCgqo2yaa4eMY0op
99nye6Kj1b1tGT43B4vN4djlw02RmNJ72gfcjgzxwRGoHnaLWzuBht9Ww/NUzZtIIGdUpBW3hdEw
cElnKuv1CGscIkuHbKbgtgFmobtCjPrK6oPGUwAWr+a2ixnL/1gh6cK8CjgGhDhe1OksMH8FVXT0
q3sVL/iKjB5WA6P4QVyKGPaDcKMdi40kLRaErJv7DtxDZUBnnWzeQ3gS8hBnYJaUqNi2oBVwj1Qp
oBZ4oY045mH3a4bNnSBKQwyf0BsSvK5GVyfnHrZnespyeT+3TH9NluCNETI/KDR2SnqCVQPZtfIK
JG63o7Fpm5swkYU/nIYQhpVWdQe/bg5c62BZaBlVCh/tGVkq7+1mCVY5a6eQqkvkeef73YOYqmqv
BCkekmUnTJw5bcmTkFkOWrbDE3mDOgrWscbbU1fs2CB3b7CbvAUxw4mQ7adhwUEZVNjtKGD4QibI
/0lNgltGCu0UwjnYY8CgV0Z3egJ6nePn4NkcLrBwzyzSMzb6sSM8pai0z6riQdjYMYJUeZ7GyUDQ
D8o1E96XhtOKx6p8iyZIBeyDPM20qPmMegTF4MhWBzBIENUnJd83LRskGjtaCBT9gHWEzIZQhXJo
8AwbYke6i4pF+6+R+33TMGm2bTvf0sOwn0ctcgMAbpnR9mug6YR4HMU6pCEnC10SgA+zXjuUo2Jv
GLu94yDh2gwa9TDIMPZS8DNUpctzrgZv2VyOy6w5vswFFi/yP24v62BHXLrBvpRUFyhOJTyXKV5A
OXHCOHNeA+ljyMholysSlxY1WXo+G1scBjsZxXiwmZFuM77/rotCwtH4uGvh47J22MraAW4sPFKH
pKQxLDK7U1UOzOTV2qNHliBiTQg4yEvCgX86rYtRVqQx5KM0/JeyNuzLIFgfiKxmpDKQMkx8ousW
QNLGsbk8NKWK9npQfM3hPF6a0lrEbBvtGooJudEXZzDmo54/V5KTa9oSqkwry1oXOjtPfeDcioVG
c41eCbyJieO2KSPqLfBnFRk1pxY4pz4HN5CGwU7VrTOujVtdGGA5rCcYrummDikojipeIpYaIrd9
HK1Lw0YGVNsTQPCzkpyiJieG1KdUtk6JdBuNeZrvR64fGmLbKpOyzqhwVkoxkaToHNKrFJ61RGEi
LeXwXYISwuWPtapz6m1uOWRJ/BgQWEKHWaAcaajsXdoc3piyoVEwvigDzdyq5vhUjDicIODzMc9i
S2PDl+2oCHP0nvBvxmtTyulNyaMPOWHNhS4yebTwQK7i9agcD2+d5psHtUYKYXUfjswnTuy36q1W
YuwzlOYXW227C8vGo/ZD83J/cYtIvrtWWNHFzDE604McudDTVRwUbLQJPhFizTBqYZauQv4AhzLt
WenRSZ2OHRLKCWfH9jehLIdgQj7yqABYWyb066l44leLAe3Ah4GpmNzMbjKT5Tz6ZPX+sCdzgbDI
UU4Zg3qThfPs0pkHHRHQDNIlX5rQOKlRYnj4qobTqJrqwdLLxRz7ZWmafzYafD09NkF/HuqjP3ed
F0vFciOpPyVjPd+B8dNuRhp+SjqNgBMl0yGoQrmFxGps41yJXiNRbQzUbZV42G00jOJKhxbJUofp
kV3PBRa+QV0RT5+vI4v2JWjpDzBRtk4qBByX4JvvKDezYdAp9PHUTIF97hyG510wemLgWxb59V+/
TCCXKNSxtqHJJ405MV07nYlnVzEftVmIjUmkcBvWs/k4yzrZz3XPQpwM1r4duQZa6O+XIRZ3lqjL
x1RrCGjoYJirYFzBDMzXYii1HZyeaJGlIZNmG9oGfZyTNGAJhesSlwKVAwm3yZhW6cUmPcmkt94D
RmESz1AQ6ttXYIBCwM3/LPQ8P1ea6RUx2ZSeKCYh3g+us/wY71WFOylxcA4Ahf1q8Fu4Q9W8d3QR
NpZxtifxpaaKtU04UtPFp1eHP//350sf5eGWZfBJCLs8yKy2VLoyNRZxFb+7SSGNGUbeGNuOV7ZL
PNYOI/Z2VbIx4MS92EF7NwAnf8k0/Qle56GenfCQluUAMTMiMeS/wXXpPeKAa2G31uHPlwwjwQEM
qIBwNMlNV1VkW9SG/EAbFi+A8H5sTE3XPO6bJ805SEyp6zTsmAz1mXFE8R1LNkW9z5aUTehm7BDX
iiGnDSnEioezE8aSvp2xOqhUHJ5bkyht003mFsArgJWxDE99v4mLTjxVmXqW4wCNwTcwwGX4+hWl
pWmZTi04hnPPqHBcvmQOHLCyGoF0peQSmmbas4nwj/28EDCW+7Lht9s5b24GwQ92rRMJ9PlEhPdD
NWfKWIfS4Ta0jrPV6GQuUBLmQdDyF0RvYRQwbY7CiRwT8rC5tDW14zRv/cUPEtbx5C4267FNBlR+
+nYEiW+ld076IpkXhmF7ERUxK6WX7IwWugltRyWwDNfCjOA2ybyLIxYzzY7Ib6QWw7o405lv8+5J
KsfReHClD0yPilHTqNURK91QwUL35aOpdfsaxh/pVzs7ZhXmYJm+iaac2N0PnyQOyEkVfrexMXwy
cvTR/6ZfGiJjYg2kUpn5fI+RWm6MgpmTv/DToKkdOk6W57xGHfLZ1ax7xPZNJ4sj2k9zkZAWALMY
9WLXtY+S+inVpHg21yKSLA4Jq4FyFd0CwNBOSruTMtgCCiMm6isAMESfXfIRI8UQoPqNKfNBBVX6
wBKm7DTL2cEwVIlzxQHGB+RrfezwHzJyT0LEVpAXnLHUB046VHtq3dqwB7EXpUXPp49hI/6pgaYB
x2mG9cS5ZxT6OU7s6BzrXIEjTCFGXU+gaTjXMZFb2/aI7Z9+o96WH6MamHdowG9mA+9utJ/egzkN
6PsqnqUuzIsu8flPLWHHMQ++Miw4myyoKoY0VUVixwRqEhFHZCO1n6jPdG2bnGhpF813a98tfLJQ
i8W5JPm5jfznurNWZT03t7AKPE1NPrssSbaDFNyrENulXJbuyKLgXZwdqYYepKTumI8WC8A4MNgw
KOHRignOZACNsYnss022IAkG2nacDmZnhXVK8DTLI42UinWn2bitG/OSlXw2Yz8QWLKGJ1bGXprG
htOq4CZTVnLQOV701Ju0nqlt1UaM+8FA9FSDAnsPXkyZc8IPHbKndXuehk49ZA0pgZiIxhpv/NWy
63bJ5isrslHf6tzKDcsqW5OkH8l+zPYGOH26rkt2I36I3X4yp+zUJfMpLSfeVJJsA6UMq0TnQTbj
R5uDfs2rN1kfBlJYxb4iKbEOl8htw+yq3AyOyVud28NhIOnIaMp8RHpD5Q1ChEubAUVjEVzvwNn2
JtU87dBtNTI4qHy1cSVlsZtjpmcCENzkGzeImexKO25PK9oNqsKRQcKZZ4/FMpfTVBpzInNgVig1
/cpd9h5M5SuWjkFUn7Scn0WBX1wfYlal5hZoFMDovL0AQWhApe4ED3ILk2kgUXmeli8znhsOTQo/
MYj7sXSkO+pztJEQUI9qVrwEih94A45v7u+hIuDBFx/HYM2T6LpskrKRAnajPM6cxO8CRgXnZu6O
dCH4VvuYp2gQk5h+OKjeN/PYXkPcPk9FFT8NahZdU5vKmbBoBV4U89qaiPlj1v1Pos6rSW4bzKK/
iFUEmF875+7J0rywJFlmzgRA8tfvaW9t7UuXLcvSTE8T+MK95zafS4bMNQOf6obvykCejpC2rXy3
YSZpid8TzY476+Xn+IS3lK3NaoJHPAzRfzg0knhQ6ui769U2aEXwTz5W/z41wx/CmumLZxgoLM9p
YnUniMIQ3srHcvjHzbytBNKp2diO3BMMVTm8e3LBQS+gaRox/wH6ClhQLO4+T9DsjAnqK3Z89oUn
59wF1XzSof4VS395CaLW26YjPv+FuLKw09nRq3EWVK6O7xrAQLzpM1Ao8dirS64eXQWYgUoYJSNZ
gWe0Y3Jl+Uu40VAf9+MTiOvYg9rHNZsRqhm4ZjVpuRYylmFBUD860tkBs/Xfi8XLD3lS/h1D8QP8
S/5V2Tk8NsOJ781q2ElpkoNVA7bOvfALoB84IcM9M2fzPm3i8Q0nJfIcv9bbIZfTiZsbJxoEqPsU
QGpUQXdUo5wOgdPgH45oBUAZ5IgsMF06Jr7zU5mQfyBIK6eA98vzI0QazQ92n2nTjO/RlEW3zqGB
RDqzww7xETxTHCeJaKvVe38q0VJkbr2xjHkzepnOVarWXVog+NIHCEHsNMKi3DW1CQ7KnxsUd98+
ke9fpXZQjouF9rGemKI7JrpWcfTXHnp2BWJ5NW5gPVqhPuf8xs/G+mpCxh0uS7NDwI6XJz5EAZPQ
aOMceps7rFBxZlJQuMvFKjgjkQNNPPCBtXMjdGpz49pfqQ9WuACArvVgb/zg0jHO2MVLR45a4tns
XbzmmGj/lnWOfLgW4nnIf7+wNTqvs0HRopCo5WWhdk8HovVE+wFCToYh+wxccwotqgkf7My3R4Qp
nMj2T/Vkf0eE6DFbAPg1ejOC2aoddzljv3dXo8ktSvg8UQJUyzw355XzDPxDGQNjxzJQKHr5CQr7
YxnG4K5yzF0mKG7pYP/mQoFjAgptHaJ+/FiYf64HbvYj+ZHOdrY8QYUO868edXisCn/5sKfTPLFm
WBLf3ETMTqJK7KPK9/UQRh++G1pvFnd0pTT/RrLxq8ZlivZ9BQe2/hi7UV2DJ5dHLEv+pWKnOMQZ
CSqMpIqvrOQo7oK5O/73X4kH+CddQiCwz/84Bxc/tfLPmgdfYRO7uJZ3sSHUfmoMOVfAtDXt1mI+
ARoUpzYQC1M+/nXq/G5vl9grxi9aPPTIMYjpWcqQWlQvFK72oRNW+UZgPIpcYa7//S7y7LJTx+Wx
MSojEbEM580wmPL43/80OM17aQUeR0pl3sPK/t/fhcU9PBca+a72XUAGi/OJZ+53DSQg1W376Zrh
0/jiCXMElpZrtmzzcmhrlmz5OOL+B28gvRY5WyYhQZGYNQHTxAUCk2XWVLWt4mF2GZJk8k6VydAv
BapfYHhbKRs8t+3HchvUQq+cmFIhkMzNGJHFxzlMD2nDlDYP7ra3iadMPhYbb+84F1zccoxwneHV
w2dDyDgKVY89GEqRJ5vOe/R1jhmGrovlN9lnxLKweyriNSmuC6539wS2kSozwPSaPfXtym+ISYRA
ArsbDnyBp42qZW83ROUNWSDOLF7BDhTFrQ07pLT+Z+42aLx1XFB5Pw2k0JtIKVgPAQCM0WLF5tmZ
85h7KVbP6LoELeNmdOrg4HcUNLIvrkpSCtD/tI9yHr6XCMKUSRC81ZSHBT9SNAyR2FCzlUcyaZfr
ABZxDbkQ2fFPKKPdTg72twr4aIfIVDZjj5JgwuK6Gnny5hk0DpNYvXMYM+tesf8c1LHMF7EqTsKg
dA6AC5z99K81+v/gBtfrXi1QzF3cNz1ZeQpbT7g0xzwGtxshEJ7zxAbYWZCTmSL9035+aJeq2+S4
41Po0KsILsFLH6XzZheFfbZj6PMiJ9Tcotq3o4/GLbumIQqPRFnuKlFFcrZw/eUzMk57IehukD3F
g/hVtcGwdlV5HiloNhIN7dqDabQOUZyzkeW2jbEytS37RvaE77lKsaT2ySdzkBcv7ZvDXMZ/g2Fq
VxMTuZDngbvTspAIWyPqxsraKXRVq6wsboUrmEgAlNjMgnNpBjVWJN9jm/4ccHi3/NQJoZMMS/07
PHtyrCT4m7oOh8tSVDdEN3t4YkiEmQfVULYvqgNdOYN2es+k9QjHnyicnHMxzdsRLTWzy9w5Lws9
G5iEDVCLajfG/g85cY7Ucc4EyNfRvsAYvm29adzWYXdoLe8Xg06DtEtsmlZiI6/SBj0TVktS4ttt
4md/k7K18FyN15Txz3aGakDQ7JrchXrT1OLksNZdTw5zYk6cEdnIssvHuT+XA1jgdujRiM4VgAg5
jMeyoBBoekzj2Dv6Z2R27YuLFWJQaG26e7Zgp5JYg42scyKjLLlLRvmmYRFhRHCufTHy4/IKODuG
+IeGSRNL9mLTA0xhR4S0vaxw5hXIxsk6FO8wZfVzzn3HDci+HbnQOkdTwkjcgbg+/WVadbOgeOxE
FO5bRrKZ378iLGe5jn3qrNvwPFPVreyg/B0FwUciRLtPouV7pDBjouVVebwT4iOXIj1MNYrVIqqf
dLOZi8RkJcUg1A2LGwzH3yUJySy2R2a0TWxBmauDfkfnAY+GUI8YOyj31phLOCpZezFNG6I5oX0d
AGOUbrlJO77QLuuvZcafF8o0O0HdkblzxCt8yt1xE1pPDRij2HUbJz8iPZOmANtg5QYThYuYDs4S
7hY0ewd/GflUW+Uxdaxbi8iTdnc6hcTAAyfb9Jyq51XBLvsSlpTUXB8EkQt9GN2+OrSzzzaAfDlu
sgZU0RCMF9jmIMQM792ThBNoINs9eh1hiheDNeukgDp4ETbizEVbH+fLfGJCiX6lPgfWUh89Tsxy
qEmeUPrDQhS/93zrk0zw5bJImJDZnANqbDDkk6+2tef0YDl3j4nDsQHmxWE0Z+89o11viO9RrKpb
hDhlrEKkD6Touny131BJ/a3BZnvU/dsErPejTdTDqiAQNgIgZOXJnVSFvU2fv+TlqOzIgka4sI+S
IH79rwYSEMfHODZvijeKTwfS4QIBY8V2AZQKuQFZW75OI5ms9RCd7Sjyad1og7xW/BKBRoooRhBK
7ngSohlBVI27NGYfhgyRbZ/v/BaMatd9Kuw1ZrAYim629vvl6ZMHIFMXoTw6Rf9AHHHxNUubqVXt
0e+gXMWO6VfZOOh1SXmM1Tz8W1G5GF2YLWCBZWU+4Mk26ylf5FXNdIA+AQWrDszHtnWDb4tYmZul
+c5tuNeomD4pnvo79kQb/BbVhCk862qZ9Avx98U1kd44ooThmxMBmiQIVHCbHnq3+jtZ4pY4zc+x
yGw0k8yVm8Aj+bekd+qdX2G9iQPT3WMnXs8TdBXHdH/SvtsbF61i1z79tBzD685k0ChQ3UQIrZFN
P6DOgx8aq2gLLxIaV41WRUVbaHN/vKelNQjAr9kDawg1gggAAnL1bNB6Q232NYEzhK6X8dP/skOp
8pp5Llq6kTCxYnljh8Rl2LT+ea64UyffvBGgHZ4ZU5utbpeDp9xj9mRmEXrMyeFqioDQXEOPTQ69
2oKTgDUQOymRdsFFRvh6s7J6I8cm2Orqh5bCvhMHei5romgmqBuVQpHC8mE/tDWaNzGINYhhoFmi
Dfd5VXbAFokEFQ6XfVI387ZTpOlZhdZvuBSfmmhQWul4aQOi4U3ODHYJb9AsEGtLTzC55CZZBta/
uelolydmZ41N9KB/go+XH1TirpNYBZtgWu5DpSnT7II6ZELU07O5amAeMYNiQAebmZW7bW0qWYfH
AbbOBNztUEDdxluPxEkoaA0xECTb4A+qEEG3o+SYpUn0IJqu4RlbbM+eII7F/Vt1SMSgDluaoa8U
zZ9R40CThgqCGMGIWOtNZICgabyPhTPO+8q13nsn/UwSAxp7Ys5luU9hNNiKvPSdjYc3aHbJ5CVv
yex9F8ISeuDQRwcQeUyK/HfSGsoLFZDYQSVrGfh3wL0Yw51lSDCAk5LYg/A86oadyeCozY56S2R/
i5uhW5ug/kusa35CtvlUFPmCmf9wtCyGtTzBPTS08N0zTy7EiYAJ/63DrDf7RJkHnoUKcGrWQTF8
Z2Pk84Xp/cSubG1LcOua+BO+/k87zD6tIv+ZMi6CSKFfaAjxIeIrPFUx48iSdWXkFQes6K/aR2rf
TQE4Nmx1J3/yUFV01sE4f5TbYvhe5oOhgl/P0F5G+E3Hfh4PM+r/A4ul+lz7zSPv0MhZc4tlPtmT
AL8O2qjajiErFTfCuEZw16+iwfQC1wPERibBP9LPH9wZE262gEEzZt0BFt4nTQ1qOPe2VVPscALD
gQkVhUpptlz8mJq9IUO/mr+hjSQksiT9SoUojDuVf8x6it67IGId3LT73sA1MoFw1ord4B56XQL6
hiMgp5TrRw9DofMhGnBSSje/0IokL9SwP8wSJa+pk/irnkclNHV0tSaGWV64E94VlRcGn2CItrIS
J3S0SA88zAJePlw9ADO07zPZ22H4GMkk4oyrO5BQ9s6TxbhWCVgp7GEzUoAX2GcgzaWvtrYC9zew
GUFUiRo6XZgrk9FQnolB+BgsHxUkb4EsVcD4l0jywYlzRAfMTVO4R8SwYQxdvhsmL59Q3rjm7WOj
Wn9LsVgf+gkwiTU1VNS4zLcFiTDMl1227AHdt2em78mdpqtK8So2f7usQhhO7+O3YXFjFg3SzQJ7
ZCPjBzcO2WhZ0vmYN0H7EC7lP4TSYRvQRR4JJL1nBLb8G3TjekGEc6DMbM58TruOmhHKDyHVJnbJ
3whWYSPeB5aTe5XU72GQvSK0eqEUQ0POrE4NatjESjHb/+MTZEgZSARUEVW/LWQ//RSQE+4+nRrS
/cTGx0WHmWMzsVFp0KPnKTrWusTINoHNnRoGi1QqvzqWveS8hj+aQqTbMMdV4vQjHmV1T6e2PVZJ
8+i5sQ8aD1hSThejR8yNnGSuy5rGc8BAGaIksNUVu9FxrhFRS0fGy3DsGDgcPGneEsI94G5C3zF+
bF/L+qCLIL8yove2JCRJtLzJfCyi4OjpEX6v60FljXz1iBDwonVZ7nnCDcjUuFKZwUuHUsPRLLfm
Ov43EwzgUfkyy7Q/qdooCJ8uKatX/2TKQOLwc1jKscQhCnuJ6eayTdDyB42l95km+GpGo0XNUr8G
RzYe3dUdlvNAvuHJ8DGp3LMC23j23AeHxjUkcGwfFVazHUSB2Zha/ZykEZiLheKtsk+WGzN+tzDf
JOmJuj6CwPqEZz6d06zd+QGYGTvoPhwneW6WMmAwS4wavKdublIsoO0DFum4zasAN3yPQKkiOgEa
ucsza5ld5cNAyBq/waiGQAqGLog8jvCwnahDSE67qoFLvSompk1cCJMo24MmAcoHwGp+O4nj8WvP
T5SkhEwhB+YZ97+j7Ir3b5eg1L90wbMkr/yMsiBHPiSm7dJKdBw1Iuc0eG2yKAUOSK5UPGRvJvQ/
lQ+LW6FQY9Tiql3f9oeQNOA9ZkOPJK/uRyRifobG38os91gNU+0XuY/lj721IjPBFqS7Fc+p9FC3
lIjBUOzHbOlh9jT9rfKbf+WUajz2vFmdA2NnpLDKmqUj9QCflC/kwS3MHy5DPlt5/CuMBb4Wm0lJ
ilSaR/fCpmEQHdv559/k6+Iaod1eTcjGh9KyjqqGnzIP4W/jPeeMg1S7AcG5ZaLHYLFUiNR+soZL
XVdMwPo8XKuZLm756oPkOzHTX1eXalWB5xVTxzpNNtEGl+V8zq35fVkwbo2mvOLm0xBWnn8Tp9ka
HBLRDI7CNWTjy1jcjynXZBvESMFVdh+74bgkHn6ogKY2AGFWuSR7+Xk8HpWSLx6QqrmQe3dUeuXD
+TM+qWOGTXjkFyCcwmGfCvm6eFm6b8PxSZPz/6n61l7rOP1hLaV1jquKCDyAfjXi243M4fNbpI11
+JQ2yHfeiijJkFTxbnUWIvLCuQxZep6Zq27KFpau5K7dlQCOwIxkf+OZ3CoG1vm2r6MDVkBsFUFK
kYQQyc1cwHs0/TOkpmqwbNo80mWPLYDhDocTVEcSZoG1BTu9ZAi/W4i+kWzfs7iT7D7pJRMCLo5a
EBsUS3ePfORQDDZLFx6GvR5r9Q6TDxbYGuPWhOOEOoJ2Y9c94ReBj/YutxOKEsFDDTl3i/0XrTku
xSL1Xv2B+ZNb5rcgyPy9tmMDuyB7UMnd694f9zGhOUuVJA+v0+cmKGHSekl/H4Z0i/TG3xvgXIys
Sv0JYY4zV8XdzU2bnYuuGWxG91OyeVkp5ifn+b9fyi9FZJKPps54dKX/JmrH2jesPxJQR2HTOo+A
EzGhwVn54zxsjfgnrEdSKgZlrQaKV273fjvN+dGM8hgY5iqxI4JNv7CwKbT4Sry2eKMgfvFBmupJ
EPEosYtY6ZA+9sFscS2XePly7dCQhvtB1/GJ2LEPkFJm53V/9IxtshjC68Tce+1WWUFNO7zPpBrx
50MypoVpsOwBvw4QlyLimrYgue+FYTMJSA0sbUaikxPm/yQgT1dBniOnGwjD6fSlQ6KFHhWA+9Ut
lxDcBolSuGvzDb040w3YgVsm3EJF//gp9qFR+p8tCNqLwSQQMcmGnYbqgKMqZwoL8JxELW1FmHcs
PitVXe3RoX84QVjDN7Nfraiy9xWrq4SLsQAywDCGDJwwQxmBSs27jrRch7zHyRMsGVKQJfzD+JVR
H1mxaV1+upSiq1pC06qK93zs3mScbRPTOId5udpZIo7Zon9Yce+ePXYzJGmJdY87ZHTG95llIqb6
JzccPGQISX12QZk5jj4knmvfiQoLTizrfwd4sMo2RBIzjBwvBqhY3Z6jJl7Rakt4vwVdxJLhyyAT
KquanAMq2zsYW+dlLrdVXMG11c7M3q/8KLIouJbTADeZkjeomRmJGvlqUBXudkmGclNAeMYzN0/n
bupK9vhxR1iQQHnwfGkjZPqjLfKtFeX9Jm75sdhECZ6jMkjO9jOFg7zcfVPPydmYdjxM5JeO0HDo
jOJonXWS4BKSLk3MtstV7Tdfavh89KVW4QFqC3B0456tgPs1aeTXyM21y33HPpvSwnbg6J0vGGmg
M/u3RTlzNkvSntXzJWzg1j8VIm2G90y3gPH+7wlfJCobxiUWo4s6zuJd3nZkyrbcKkIVR+Oi642X
6p+5s9lC9tl1Fv/kdsN2fIoeGgHI+f9f5il/CUOV7HmX/WM0VquOEpWfYvNZFONC/edlZ5YM2Vn7
AAZn/5lC+4yNqbIcqvJsb3VMsuLsOMG2dIetZYIFkdjz4nTxfySoOnVeBpsmcKf1IibI0hpKX170
mOg5VwKWj7AZvK2KYg3tBwE34qKjGJJTx2drqzucW30dmAuH2ANCSXeQwCDXXT+5m1BQQSVOzbxy
jn+OXvOPEQw+UsILd7Ftw97HdmIVCabC8c3OMcEYl5FzlY80zGEJOoxBtzMgIm6D4gwiCf0nRWPj
D/8OOvnTKcfaLoF8FTQ5m9puT106e2sb4MRGdd98/XieupTZTw4CZ8aQOrK2J+xevPau3x1bWSGh
y4BCWXOaXYMR1JVhKcg8AnZHA9dtyOvmPmG0y3HG6/Z319ibXFi/girw/uYYV1CukFgylMGxQdBM
8gCxXrn23vpeTa8F0MfBeROCqmwepL2uU5w6futXfxSLqtoCATZNf2XZ3HT2k2iMO7NWxsuOYw4u
u4xdH8X5zqmqL9YC/bXrxatlAV+qga98uVl67coZUbC2LaAm4vnGKb1VLMs3IhgIlijrdleV+Wnp
llfLTvqb40BKYSX9+I/R3J7smSE9NvEnj6sisIM4MTRNIxBUG1QH4/9llSUEQkezyK6GZojvB/xl
hqW3r2khSjYkMk43gyf8qxifm7OapJIZwdQ5i6hylIEiNaAvB7z5yxv9RzSkACSi/iLDIj2wwn7m
uhf4vcCN2g796CIQAvtiMLs6BVyXTB3j6CQpNnnYV1esrS+9casdtN7mZA3sBFTcTKDKeryFjYk2
Nqkjh3IALoQ1NWOpQEPFYPjXJI08W1n3aCMnfnOJW2Kn+Mlo27l1o5UeQ5Ejntdb4TLoWxi3H6pF
EU8xZ7cQks6rN0fza+qhaUBKf++K6AcJYugaJNHRZYsr1DYTrHWWhluR3XPohjfbK77DtPEhDljp
Tdf2HwewuTNVzmdcNnLDG0+A11jsi1pFl9h3kE8IeO8kM5DRriOksp4zbhlRQgBI3WBjXP4rjhWb
i4OlZZvDJlGSNYTy+S194lkbPT8hiVHCpkW4zRqMkY0MO0wvvWtyRptltZ+XnHgE8hWjBqFJUPwI
fSgm1kRv/9Hb832ASnvQDHN7M2TnMAisk7thjpFsnLZPgd8klw5TIxsPBu8C4DgUpnztJJj+gbxJ
Tm9Mj6aKT64pBUuymVBezs4TU/xlTa3FA2gxHKaPZ9HVOdeWTBTykzpr443FlwP+YM8j4l9AxAUX
V8NUYSgPOjNHkD1oRQOW9CEijKGDOxBOwMkLQMwTdTWBuKcyEO0lf77Mc7BPe3An/eKIVQAizuIT
ciEW7WPh4Tk2jik2U9jMRJGUREKnnb8PIVieKsu9DEUDHYF35arEJ7mo9bFyQRDLXO4wLxCCVQGh
6XqOY4VmHPJUGyO2MVzHjHbpsNx1rYJ6Z+VU4c3cw5MYuxlfDBZoVPmZ1OktHcNN0ZbZ69La5kae
7j6TcDpDqqjtUsJaFql1iyJrOaWFfC2mbh1pZ7r/9xI8/8kEx8mP6u3A+cwzSaGKPjDa4U1HyjMF
eh+MARi5zNy92e2vsx6fSuy17Pr0u4Xpsk51V7HQoi6eOCtX0lLJ9yKiIyrTGIlfGO8yDa0EI/dW
h+BzsPo7vyMVb4BnV1t0Did2+88jBvDSBB1pZ8fJPRhN/znlR+Bwq5IVz08HxTrSPANsSdC1qN4B
mBzJB56Q7FC7hso0C5sTzG3CeaOPMrTT96INr01D/GLb+j8DA1UFfTUzdJMmGyBZ5uymMYglhPmi
ZIIkJR3YYLU+U0GAo88QTaXmr/oJ+dayJEaq6udHW0bPLf559hjo0xRlcPRF8aDMwdaM8xf9ZLRs
MYp9xHWf3gzjX0QW+o15TraRfeMjRQQyVI79h52iCAAkAkgbrfYNKw90rqq9IiTZjWz91PJV9rm6
ZSSifDAj7dkvDtklh8L+kbiqoYUCcN+73lGWw8R4Nv6Q1sBoACcRy38O27SvdiDum03S+kBkZlIU
ODr11nMgFrsdQIJ4lMs7kF8v96PTxKp4E9BsYYFFaBkTG/iU736K0Hwq4dpvfVD9IfSALEdVl/dU
RD+IsdoHLINfB+KIV8y5vRvz8sT3x58crN3GWcYRFU3e7l2VfuL3YRTbRvaq6JXzKqwnbmj2rG1k
wpeiTsg1jOW8G7SV35L+hOU+3HcJW7RlYq0UchXtuYrIRZxic4UEzA6FbVgquFv7Asxywzh2TNBJ
qPms2JJvHBt/BDw4rFVeYmAxkBO8BPUZxrC8lCOUyRiB0VYMnd4YRJ8XF4j5JssSeYCbMLivjZV7
rwl6x109O1Qh0lql1WJfCXDu12IB5cPZhhiGpK0jzg10CkkCahN6hqcJVm964MiMKRYaS9YlboNE
0EZW3Geet9NDWF0z76JYfudFkv1iQ7HwZBlxt1OdnSqnWnb1svXaBs2JLNg6LepPnSCWKpfp3Wuy
YN+iFyWOywEk5Lfv3KfEZMXhoU1F2JI/AkGTBnDTZnynNCfj478XgXv6gLkbhTvhQCvyqEAw9p1z
TpyWH80EeSMEzIODn2CARhWCjIjPGK/PMWzNB5iW4Trk3V6LWJ0SQSU+iAgJxdzCFYyH7yobrdOC
FAIWkzxRvZevUNTKVxRYG1vK4rulCF24K3na9G9GY/HJkJIsaFVQc8/+rR7FZ6Mw8hsxHzPNMn9O
CrGFvMr3KYEdjFMr701L9o02h4EEzFvDgHndRK17JL0MCwg2276c0g/jIhPQ2fRZEsBzHKawgiFk
py9WAapU9lhLgDlCwkkkJJl7Qu4RsTLoXkQW3xbflPcY296LqWZDB0M4YDqhGAQ7RrRinGO+8qcv
zwAtHNZIpbI3yCpf2UyWVoiS7mFhzFw1icfxVddHwWCANg34OJFxL0ot+qVtfjQ0JgffwVuGIgIQ
oZ/8Sx0KBMeyxb6E30lVFcwbXHD5OoPvd6lKYlpyNm2wfbNrHc90vhapC1pMCekfTxDsMpq7iUih
EUuI8KZbAn0dnRevgYmboF62OeYRW6TQPvJw2BZW8N6S1sZTQVSG75yUoyCSS3AekgXc47+XwqWN
UfSrMGvMaS695r0mhfLFahQUoZENcteBqO66ZjubJIR0ziMVkwjgesy0IhtqF5HWzc3WNmzF2Gzz
1uSnICC0Tox2hXxWk5FRzA8EZswZMUGe62ccQ9rbWza4/sF3JbSQ5y4wiOuXVpLpwx+DE8ux5bkL
TbgRHt9MjxxwNyYT90bcNueWMRkbVUHUhBvIa93sij68+c/Ku+A0GekifnlZeW7Jr6K+FEw+FlaM
SDvJC866z2pAItSEH/6zLqJKhbdRywkUciWPZRLAdayin3aRuHftjETceWxjrcLSEHrAIeAWc/a2
n0znoFs+nVKRSDrDnQ3VMUPocFuMM99mGf4aZuGcJIPyYzEjIgNZi/SrwaKaWZW5s43W93qBx7ss
ltjb0NmucBa/HdyLeP8Kn9PFAfdALnHXemcoBOEDV8C+WeCwZk3PpwlpBsp/Wx4LOtmzhoqPgCgj
BXTIFCQfQfpoUX8TZXYlMETdB9MFxxxT5krNnbfrfLfaVGES3RMft2A6tue+pZXWPiAwaK1E6I7x
dpKAS+wObyojwK+M0A/GLgkS0U1Yz9YZ0+xuWmJ6XKemtWowsy6qSfdumXxhXuU7tMTVIep4Y1fL
8hjSgpgd17G/szkm7NLXv6rS81BgddsWjSEPOskzVazaNREWjcUycMbQ4CD0JgqWX1Tel9/kh2gG
jzmYd62j+SaJrH/MKvxQUAhOpqumbd3W3smHxI18OOqOLly5VdxP/hXVHX+TbxAUkGqxYzWbHrLS
tjF00Rh4sz2A6OGLZRT8BxHCm0MZSOwX7N4kaZ4JEv6b6ygqNzMOF1n0JLFnHKXxrOCRS/ZedfVo
21uuin9NYgUnyNBXV5JjTQjwhyl1tu3VryFhvCzr7obHNbxpwtRxrsXD3n1qewVuq4D7h4WiBlvt
+smWSZ5Y2ZI6Ccq1uyppL77DOmXyTs98dyxl3yHTk/sbmq+IOfHvBEPtqvOt9s0Jh+KYKvPUcdSf
DuvhFajn6R5Ke+tNHoJRshsRPY/+/Sk9qU1YvI2m+FcB7riQs0rsyn//OIYWUewZTDFJXfIM8tjV
wTieMows1+T5MjjqxfOQfSi3H+Cc62sTLvYtnZ35uMxPuYJe0zwurxLc5RVBNO5Ky0VY04cvvcOE
11WFXk8ev9Ov5+iSNONHxIR6MxusS0V06RpGE2nzM7dH/xaAPOYxLQkTaAElO539VvVCrgegaC//
vSQax1wPUDlrfnhaNjtTufGRU8N6ESm0M9JiYQyWMMb9mYabZbRp5ZF2JHypImL2cLRf/dqXP0Wl
YW01CmBwGr/rOm0v5Ci8duHyXkg3fpN2U60na4LWjztrGwxqfNETquqQe9aLwZjgYU9wIRxx2qDF
QNAzsKcDSHJJDGQJP86LD+bYYuuTNA0vh7evXWz3OtJQrsYRng/ZSUdGZWpTRN5E0HWyK/x+AGvf
uy/u+DGlOfkFlRV/+2nEU5xk+YfKuNhkTvRzEILZ6R27uCBEFJvckz/KSD1m18pfS90Xr4RNfNeF
5+4Zyd2dCpS3/8VOcsBRQ35CiIz1nWfT3vAuil0nE6JsXC0/FIfjgYPEe/dpR57H6C55kuqqTtYf
zfCiM5AxcRpfG4/kUN9hCDkLO/1BQXdESqzeUqTzO3Idh5ujvF89BNdrVevp7k9sikSk4VWPzxFY
0HCygPD/tqI75o83v24Pno0715ODvi15Z32iKEXxxyyacVBLJVm3G5JtOZK5LbIY+qSdLtlnTg9U
phajyLLqjnJoq1s2Mf0jXnNl2aTKxsy2m1pWZ3toLgvO+YcbkQip8tcw3A2YYH5GSLE6R/yNliC8
8E1cmHqA/RQWu1xeVo6M7ZsdBd7N7+DAhG6HAp0mjEiU5q1lQjN2xj7IfklOmCLai7Z854gcYtyh
EIge/73YT154Xh6xLLt4Ei+DzUxC2WS/cHkynWXKdkUaumzgnKBjXKpbO0QHPTvQm/H37kxf+Ac7
mz9ntDn7wSuJaaQrpVDlPG8zyXKm6x54zA+qDdxr+hwwLy7Lsv9h7jyWI2fWJPsq1+4e16DFoheT
WpFMJpMiuYFRQosAAkAATz8H9bd1/9ZtM2a96w2ryBIkkwAiwj/344nJecwo7GBrtGg7GT+pdd/J
5DB604m9R7B1uBcPoKyY3Fb+Jg2N544z1V7rzeJa+97Wq/sR4ZZBcT1U3qGxLayg1ixslu19kE0L
qG79NiAbsG3McVqKsPVAEfxOveHsLQMHylDrpCpc0zRWlMX5C8roBA3FHBt14TF3Yre8DSNatgFM
EUdXrvoUM+iNaZXVTubB9yx3V9gD7pXIpWqS6T0YWwJQFdNEx3+ImuHBzGLaXIq0uthetuUZSnFp
YtUPI/UjixLxZeZsAzKKzPjaR8Wxw6+5ZHQUb0jZmycrp+u64triJEug0bHl01hRKhgArpw7Q/37
JjPEpXLdJ6fs4nOqjy9S6e5DKXr+gs8gpZyly1BnQt44VXFp0+JrxAnMGmLDvOx6VGg8J3hFmntN
iDdyb9autursHtUA3KRDuRVq3EZ3B3mV0o7XcaLHqxha27GgNOnYpCgADHK2Grzog5902sGd34ig
Zic3R8SxhJ+muTAiRJyUielC/MHn03sWbN1Mu3dkH97zZwV8raWfqGmbh751TyWd2AV4TVtTyeOf
NwbnwuOU4VDRa27urEo25JToxLawGdVMJu4UM6O7oXcSkikon8KXLtvtqdo5FQ6MvOzkRUKTZVEt
qm07QZdieAmuxM2me4eBJBFTeTXbhCtes+o5MyWvBZ5o/EcjQ3wjWEc9VTZLyxnzFaNBsanoyEIc
d6y9MmklVggnKmbFMCpvPDYurnZHeE9TpeWn1BheotBotnnMpUX53LPOWBZ8Z/Pvb8z53UbrdpPo
tF1VeCwef0KPWoy+6JflQ8v4H1zCEgyj/x743baqz71vEWXge1lUdf2qOwYFzXhyG4Z+qD7BkmAe
k02tqxZBFH3nc5FFx1zVK6iJBEtJa0cYISIHZK29a4ncntkJ3+tILWA74iIxILskwEZ5RNQR4kXy
Kk1zx7lmqbLwd+J/Xsq2pFqFbOGfv4JKhTlTFD/Zi5jCt9KKwfMNdccCcsksv7vTBBNAgjaUTcVO
vbDmQKuqr+lQvIwMNzlN+UsSETTidrgzSJov/BKb7Gi6uzDyN0ILv2Y/mp1lp7IIb34VPbhzTEdT
xTqBqYg4H7wm1LcRniS/NI6gqdR06zpxGrGE7xMUI+TanJYEbjfF0H/Rc9HcJ0gF1OFiaUN1l/Eb
IcAHyxQ3dtJsdCJ2kmItpUNHg/vei+C5a9w7hL1DO9SrFP2WvSDgSVQs3TN+Y18+Eay6lUxZUDRm
3IN2Db36onRzR4+BxokV9m1uYMoeDGfdM03CTgoGiw1yMbMxrBc7NO7icbii1yIhet++CNU+coDF
1cXAWb9OyEliP1zb5QxR7kuc+vZ7h5drcD+sHi2kEVFP12gMfJQmjX0yuitln4ysQ85xLoWR72U2
D95QQAJ10qL4s5+4o6aShGFTVrsBEWDhCBOXylvbtJ95lvfrwSF+bYR77tCIAr3kywQRZKv6dawD
tQWKxsYq9p6NmJ0XPQkPVqQ9DMNErU9I82JhfqTecIvRrjkS8RRgFTmAgn5NegbveDH4BLPa1qAZ
bapw/CqVb+09Rjgr1y4zxk4te33VnwdE6g2P7gcX9uuqzGr90GejDU4gfZMpKXUd/OCKx3C16lJG
SA4zV9J+xiXL6p8AXmbWlsHZgIDLQJtdTcZRJdWT6mnSYwAx65GM7SMHRgZUzF1vBlCClaW6kPZR
/YWZaLRjgputM/ogk7zLZ2WOSyopOEILp4OJ4J9yRVy9/1MDA2wFjud7LQ+ezQ6aOnReHNRv5j4G
MnzpL5w+ZgKedK9aBLiR1WFRcxw0JpAlnWefizLaBEb+jdZDqNgdf624/SA0yHLARzlfM8aCWToF
PV0mbP7mD+g27VyRjTUq5MbK/xyje9wu8Ah+iqR4c2AikDo5chXSjRhglDXZqjU4oKrxWWX5E6Te
R8EwphM0o3GsMpPo1RwRh5qcyLBFGYncZ6J6AqjxBFxhGWFOHXQMT7giX1nUmV8gSIwgV60T/Ihn
G2wrVq0t9Z1//RdxzVk7KfNLin1+5FdBK/gcuv6NneYwgp3ywcDj9L6OVv+bm96WaSkncDqJ3I54
ZpHRHjJCu6tj4v6t7q2zJORcV9kL02ERnL4pibkwY8mXjkutSvlmiPGdvs2IV8i7mQZsfdC9lB3t
lQhvtaCAS6eWnBLjs0m2eAHd4wcYwqsp023hGwT3x0+XfSZbU3Nv98U2cxkwFYYyl5OcodPWZ5qb
H1o3fNeJfWE3zIlVXH0O84hpPU9Qzd9ZTvee++poNdl964TtMncox2i9fWBF/tJ0HPI1UXIlkcQx
C9a3XkLcjaDAXqwu+OG8B4V2uljI7ej160DMj+g0AjcYB8+QAc6symt/0O9F5PHY9Dd0nPH9qhPC
/RP0J8gfNlVY2THXnGfX0L7DunzvzOoeZBSynwHtKDsorFlu7XyWVXm14ncCBUcMpM9hbX+Hcf9q
x9omLySZz/Y+QmJHBKUAgIy6RbGTMnVYIZ66ZaH7GwMr4MDb7ED17pC3dQrYRiq5qTxwVPBiyznh
zEGzaoBh5Jzrps4vlzFbsiQPHritv5OIkexIDWo/+A/+/WQRcChJ9i1i7uClT8MyExtSiIp6nPl4
anv52VEgpqf65LNjBJfKfxun5l63BF5tV2J5KKvvqX7si4oC4Uz80i35VSX7IDcoCgkIPIdee9cB
eIEpRtVL5HF8Lg+2/yQbh04eCb03GH6JGj+w1bmE6Qjo2tRvgLnTrNqoorwHJfQGdQNPQkdP5Ijg
EzPXb7ad4VGI7HHc1HHOsv8u92kNoLfSyNrTQd/SAQAtUzjWmQrgUtBmrYVwOhDE4remuWnhtMLJ
u4Y5/Zi67kNDeC30c7pi/JOdU1LE3LA2mfWPz6bkCRJY1Vv7QlvfvaszZ0ldsjxefmTAFS/9pkem
Y0xSV+a+8lmVKqelRM3PbzJMHqeC6YCYvknUIRg4lABB/fnyJ/MZlfKzqcJmqeazdS6N2dSITtCS
BgAkgrkpOMd41RdZESv8xfG1NGiyq0FIpHKrMZv1RxiiiLfCg71SE9D0W3Lzbs2C0BUHwy4+0oLH
uszXk6lfnWYmbp8qg0KzQICUwId/SbAx8SqVurYDQPRC3ggCKgjhqd8ZTSqXlg0ps2EoTqvX9JGu
WbyyRTxYT9+ZPhw8BeYkHW+Rbt3DmpFwWcFADEwJbZ3slyIxR/WxxKRYGzzK/0AclpVDyD7Xd7kj
362yeU6a9NMdsSxYOLVaM3nSUi7/oP0NveBDn3DeN95Kz+Uzc4NzUNQPTVq9esk95LZVWmX8mr9Z
eJJfMH49NB7x34piB10+1SRHZBPyGKSjsKZvx4uPeQLKzcguGZdM13F6sWX75JOZWTn1sxMPZxc3
J5nCq7I8suT9g2kTbI2kdWHb82kCVymk4MYen+p01Vgxpjf1ToASJq/Yirx8nwo6tygUozWzbPYp
yACR9z53WPDEnukZnYz1xQpYfugJ8kP9SdojeTLj2mK0CbXpy4mzc1ZMW9g070FqPJsGRDAUILfl
SBXASlpQPv04ThyTHHVrTIdrIw/fhsc0sK8icL4tzFyLpLd4vtIIJKwv13mw4nRvReWXHmHPHFqa
fOJoPGDeJyRToZGPMGQJqNtQmGQECZrBhGn++I4Cfoa+tghK9aHHy1rvb8gkGAR9+7sSL5Q/PfKc
ujqFAZCTG9Err53yXiboz0g178aoH1pQyDUq98J20Sxpa+jb5NexgE2bMXV2fsGGZb6DGusWUc6a
oDKyI6HtW33EprMLesAylRlBTwVtovMVZtqD0cn3UQMfoWvAobVTb+FGC03wfl5SPxSMD1ypvZGf
7oFG8IrlEHgnj3YtNV/JnmkfDZ1m5SL5IiDAnlD7YhT+KLem376rOCCdFFxqrhaNBWbSIyIRDZ5j
3Dmdl78aCJJUW7RwwDCXwoJ+CFR7dqkFalS993T/ZtLEzYC4v8aWuzLN8eTCgGJsZb60Li99A1ug
dgO8mwhaLf6KAXAOWg+3ZARnHn2YoQWBfhAjKTESk2F3+4wA8qE58qMRhPct/XPCRDaJ+rfT2GoP
Ey5xRh9bDJU8rRrgrSgsi0QVr2Vgf6Wl821o7p3Ow4QC1/uG4zQXjXYWFPtZiU1EM6vvCEAum74+
kg052J14HoT6jBxB1zb5On/C1iArfkCSDb/DbLawUVtwClzysr9DML4kOeFlN8oX5QTJA2nHnujz
KmycplHx2wifiKCFqZLDRctKHhXlm463FHM4mUs96045bdeNNNj6DopHM8WTyKjAA42lKNH9i8Zn
Q2rVn45Dr86k0w4+5PzEs2Y/BNDhBGZsRhn1krjJVwazaQCstBjRfcGQcKSRXv9lUFXYUufZaMFv
jr2GLlluDN2DL9T9BHXBfZlqD+lgUBztcwuDWFjo3XesYxLpk+qDaR8kl0DsWoJdZUfEyTAjnNuu
R/KLhLpm8JN3u29j9qGj42igRLLLWPJtEOQeycHr19Hvf2OTv9eTDoJQ4W/VAJ63TGPqdideGeDw
xzj/jAQemml+TMyfWQUdsVrtaYiJi4aT8y3DX7/n2TRh8CAvTsyrmdtqRyKKkT0cMEhcVUbaslBk
ruvC+tbaHBVSrTV8aAsqNN6CaqxwmTG+Sid9kdqtzX8cP4aduGCoV7zgfKoBbxJqeyb1cf5pf4YW
XO7Q/wi8F2YKNwnWm/kqVj0D94yl5TFWTZ0segrnMrl3ptmFrj/kZIpWMKCZ3uz0nmGV7eMadLQO
HZ93cH7QpLGMK8bRvo/hB8+QbxrHROqfRhldwrHBMcdJQcRzQQZPhDLW+5kn9VjxSIjd4aLV7Qvg
ZS5J5WHpANQeYDZaU7L+FNLOymE9OGmsTCR/DmY1voCo2wzs6ssUzANAStvpnsXEpzbG/kXi/NCd
gZiHId1FSmeMwqQuezAPfflWa1W65CxD3achdyS4uVPN+oh/4zN2SHEWXQgPjd0UTOz3PPbuXO+n
TtWpC4pfoawLMfG3ruuvWQai3CF3HgbbSdv1GtYhOLcvAGfOTVJcxwEvTlkT7Ru5KEbnBUS5E8qX
tI6BQy9k5G4JpYrIPbv4aon42Igmhf0Di3pJHe4VW8mP7kIMpIzs3u9C7jTyh8RZ6oBBI5NNEq2a
icsXwLShpcd0Sh5ND29g/WbFXJqVA2k9kWCSoLObGLcWJMsTtivKWEJgxPbK8aidXrIwfyGvPEZX
ja9emsEFLBbdrhbT0chf1XhF8VWvupHHwehLZusdw7rvBHiLR++nbnJDFiPW4ap6oAcJwkN3sMc9
LECc4MDzyGiyh/ZeWt+/KTN7InOEe9Dp9p7pnv2UoQ8+MqBPQ/CZ8NjpHYnnHp4A2L7yw7Ple98P
XDD5SXrqbhqC+84bd1QrAkCzHnkxjxnsGZQ0+ZbF4urm8hxl+9a6Ivc+sEX4MoMqXpDIZR0J7VOW
/7oTp5G4fXf8kA4lroyArtWRQW0OMQbsw4PTVR8V1R+Ui0KFspqtYXObOCV4+dgga55bzl3rWDyS
XDR4s90DNMxQj1SIWZAkbm8BFIy8ZEfRDYGT14ZW4DnBdLRNfgqthD1EK/hmdIDjOLKhDtNKthhq
Lmbp3gU1AQQxbPOmXY4ZSRgsMp3evUKgfAkN5yFthgUJsiODCroKBIm7MPvBOqpTMBpUPlKGt3fB
nCZ4i8a4PhOJfcc+eHKIMrZ9etI7/Un449ae40jpTlfWaYKXFhrVlmTQIpu5KXzKxOdQL6eTDgMJ
CsTZNDd+Vj0r4prsUHaeKveK1DhE2xPq/i0TLHhtx7PKvyQ1v+2Lo89uxrNKakKZFIEW0SjcIWhp
WRPN9LF7cFVCVAjDbUgUfyicJ9WoT8wtR8ckhCBnEr6Nkdan3z7gCUVNloW6ZWERiVd5hgWV3sSS
zR0Mu4Espo7dfTnNTyqYwTz1vGvuJXI5WjwLlVsdKHr51TFh8cxmadJTXNyjDjOmdZyl0JoKUMTG
tYAmNRZiP2ouQ7M+BvFwY3JOW9z80WpglXXDY9SQqwGs8GaNAZk1yTSxJnWqzdFaTIIkXt3szdTb
fYAnZ3TzjyZgIW1F8TuNxgvyEBiAzyHz77OhPDhe8wgbYTvk1zgfd6aYB8lQQ4zwYMn0mZeQgvbR
vnYeD/E8tvaJr93L8W3Q81er8C8Y+062Eb2AfdqkUXWflpIOEQY7Wt+9GyHpw1CES99FPdjHlK8Z
IdQ+OsKoHKBGNx/eEz3cVP08EGsssQoTHMI9VpMEOSSx2BHEif/VVTu3lPgl2otBbswNNrN1edI6
XOny1Zr9VoNmvGXdtKvMcN0UyU2v7KtfaJ+Oaf+kpX52K/Eo65laxfy0NbaRO/pr5nQbzfQ2bHG3
k6/kQnLSjWOj2PlJS9S8PSR/pKF6GWf2l8VP1Z+GT9vwL3FpnEPXuVdufG6y76qliqpAyG0CbtHJ
tt+wEg4R9gVMTANUAxqz+yjaKCBuyzqncDNYIVVtal+xHAiEcOIpDNObaw6OnsmvZAvUkfzR04du
6J4bMkcc7Npz2XeUt98IeD4MKfFYJQ40tqyhtSXLCdGVnBCggFq+ujinSY4DSVEYx2BLWsgQJ0Nl
AO8Kbct0KkYL0c5Sb78xhCxHzgJtmR+C0t+4XvSU2uMVEH5+zbrqlET6prCiD3ihi97396F/a7r2
JYuZcdYR+ALNC19SOE11rv/WMwfDKpiMOp14Cowj4ZVb6bLeF+WnPQUsDlV8GIBPYFGC/+zipIk4
aKtzRaNqeBdPxiPIkdem1e8DaZ+77BZqxTFq5ZFWHXRDps0JdQEpK5LrsmRKht3jhI+cE/FzgICf
l+orY4xC/9/8YAgt1JjiUqQTIVw9+1VDvXM9sctCtrZ6+BpI6mra8FgwXqegCb8aZFHL/gpi7TwS
WTLz/I5bl2209ZyQRkgd7TSldBIMA3rqJ0OLH11C+i3mlwMFm0ekcy41HiFdJl4Scz3mLGmgs4io
N+q32rGuv8KdeU0gpI6dse3bHql4XPcOWoR7wTBzyM2fNo73TtEcAyN9tJiwKqiOdqjOpSIXxqnJ
QVdd2jUgpKri0ddW6neeqFh+8SXglYC8YlNFf/fGaVoJKoR8LjzJk5V+dZr3nKbVR2dbd/HQzz+D
D0EotAJ2NeBwMFwt5PnGkwT3KhpoXh3bvl95KUjASG9+HU97nQiv5LXaKLBDgC6eEBpoBalugKp1
UZwkdVFJhGqpadZbEN/DHX4dGvfBlN0zoKZqkbs6nMjw4Jmdu+3cmcPmc+UHqsnPZfJdt+SGgUON
p8RIU/LE8abM8hBmhiDTrlu/pSMIhY1qGzRe84wd7qcL8a5rBLpOdS83laiq99SbmLH/sB4w5RM2
BnPXxYM/9cNRYzq0YbNOZ2dZJwiHWca+3UmvU08APB/goBnxhelBvdGKz7iLtF3a90y1PSrDRhBC
VVZclR+KnaLFqqaTbKU3RnNvoJQvI9CYHPv7Jm62TQLmKC86cx1au9TmsgkMbAFcsIc/b4oiN//6
nSGDfF1RUkwoYmgOrAbiMETsOSVfCu3uzbQcCu52dozKI6qElVyJla3F2tGc3+BtCCkbpFvOGjN3
iSWtOzYq649/foe+CabOnEg1qZwlpqKk0H63gdUc23pW+CIzHTcEUz4Mk8eQHmibQI2CzIUnjlFf
i2OY5wTp//N9AZ1o5cfQgVpDnd3ROceUu1R5f/K77GEwwlcd1A52bkqKYM45cQvZuZo8mla2VUv2
YUoHbWFOPKhcbFlUhtzR54w/2PO+By06pYm6WXbRAf71suXYjfi3J/ngQDEnJ4NLKMCrhWQlKaqB
9ONYWXZEYCTc7GJazJW1rGiV2eiBOGVKf42i+IOsLEosVdadGbx4ElhU4DzhwcqxDhHVNfXytQDp
yNB5brgLZq93bNyl7WcIYGIVNEnGuc79qe0DXkl9hxM3QxIAmQrPzM/cT0fz1LLClrhIxS95Gn09
FNZj6U9POpTUxIDz1MFBKY2lLe19ZqTtakztNYj1YelplFZNUhD34Ka1J+0bS90nFw4FsmG1wTPS
7SRtpqwkBpJRP2/ba9htHrPH0nLvJ5YSdnafeOCfoMy/DRbURehW724BUWbsruSuMWgPOtSpkoWQ
avnaxXxLHZ65SA3s84wekY+SPSPAr1Z0Z18yQrIG1S3X0vWPOlaEGOwqpJBHYVfMX4jzpkR+IZvf
6pb7dmbXJC2gOr6koDSRkkr9gq25IEm0N63oEwJ3vqKrez1O+H/Il4fHUAUrl5D25s/P1dBpg/P8
/GTU5VOVTcgKB5gZPoQQGCUy/o4DfUaDajuBT3+ymk2ocRKFIYrj1UReZS2wx/FU+6uW2UyjxCsq
OiXBd1roeCTkjZNg8SRXxN6GuCf+ynlA6PlrJ4yuqlX9wvDoM3bUC+BFsUhbRMIkeClb91oPw83I
w2eALfna1KptLHn5po49oEU5s46ai1DFeDpGEdHC7r2JfvwJqqERpK+iLb2Vq7DaUlrH1qZzYVOB
PmLktCe3ijIXm7fcstnBQKvO7HIZwn5YaU3zRpMvGR1Cw90tz0YwoOkxrugkJSv6W2lDujJ6fSNN
wSaymGqidNTHV8RHzIUHz249BAH9w1KjDdOTK6/+SeEActImcFIXvJao9klorG2Ecw5rLItC0IiM
NLLUSVcQRIwIH1F7hXx9F8bT2S2f0xj83KQol8ZwluWUb0e8CisW+GKlw8fBv9dvpBzwlOYwhuqw
+appoh9EdASG5B4ysebg+poOVGih3a8wAWV7bHxXAyPTklJZlTJbzYhsw/6h7Jqgl03Oo3IZpuhh
sbHNNF15kzUuwGcjqeIK3ldxfPLt9Ejq+aktYKRDUoAPrXN+83Imc4nH8BXPEH1BizKobtg35+x+
uGKD9lUH8suvOwRGUUJ8UkdGghrMJqQf37N3qVntB3JZYDqZw6OLSyba8xSABzdZGKwMZKisL6L2
ilEf0KtYa7G4qGDa9FLfIJhQ4+AEJDDaskELuNPGEgYMpsob9oulaxnJs9XdiHS3u2newWOD2qYK
zmOcQ9tCA1oDF84OZjB9eVWqb1JVTku74Khk48roF+1oRRu/PQPOYTqd5vayYqux0nDLsGkuQMFg
mwioTllidGo3CiPvIiuFucGdEN2j7WHJ8iJqE4IKc3cE2dDqpq2ZTOne0+LndqrsuzylfxDp7IhB
jedn4W4LciZrJSh+sGcGiEJkW4/dH/HCB8qoZysjGj+1OOtvY7Vr2hIyG2NZq3JZA+hf2GnZSE82
YrAB+WyZlvZI1bZuHKkpex8Z8R7dzvlKU4EjVuNM13u4rqPd5FXtsjNNkqR+GG0Di5LSImdRZdWz
VrVuM5xJupxdt1HO/TjlXZ2aBYpogRF0ftcdUmPlSvfxn3PB0P+Wkqb/hR1MxtxJ9P/uYPo/+T+O
3fAxyn/+4wdnihz33//2zz//5q/+Jdv/l20ZwBh8X3dxs1m0LP3Vv2S7/3Iczwl027ddI6BV6T/6
lyz9X3oAkjMwPNizlmvRKwMlW8ZzJ9G/OM65uu8apu7qju39T/qXHNehoebv7T9u4PCJdN8xddvl
q+OL+HulEbAhEQkJRs8RHXzMmqGUMRJFjZJ8Z5FiOQwUv+LTcY3hAEjUW1mS6Ws4JYUJt4MVAfre
DmBVf4jCsT94utcf/vNdARpxpVvoZGkxRyhi1+4O+fy3/3o/5A7L50ia5vAH5STAoTey7Gbi0F7r
3rKe22jM1gTBsImNgXEpFRa9EoXWh06xpovtGoh4oNmXkA4IwrXtlgptJYhXY8JDSjk1EewsRN0Q
WJOTplZLo8t/nNLIOFV2/rK/6sBk1xkj9G0Uk6vXfIwAWrmyOKZTjsgcqZ6alRO148p3yuLRYaOt
9+2uiQLmM/MXhnXoRUWefuMmnZwGk0jpeGzaGuaprUAlLXN36+R0QEl8l1sOvKuBvvezqhlL+LpD
73PS7cyofYwLAVR2BO1KMSYKBVubVVFfIoWzRzPs7ZBVdzR4Ri/FVPb3mbBXMfs704j6E81J8YYo
n7MoBtM7S7BhKu5CHmAK3gbPhja182PczFnlrMm3eYdYJ4VFk2LUH1wafEBwsB62LMTskv3FnNJ9
qOJ9CuGbmkKi3RZmLbvH1hJ2A1b1HMiAl+VqhXMme5xOEHZ9nLt45rpUPFWgW0CqnLzpLh9za1d0
HBqDdpwOPWfweZB1N89ZqZGjE0iuGVxuGepeRlLDERN032D4rgmCSWZG248a/PjOnxpy2/JW6n62
y/FHEfvBl+BlwVI0GRANnAJghhBpAs427AaU1F88ZuXctwzx3Y54OcKdyeGSNqP8GavxUvi+txRz
xLdPxKlOY/aeom/2HARBbbn5afTMt2kEvBTiS+6I2yK+y3aVxaO/AkZ0iyp8foNkCDfJacO0yOUC
KyAfZMVicGoNcvH8neDzW/cR3n8aWru1Hh6ocWAbWDCMhpWLwJzD/+qjfGen2tq0e3gbKkI2sfSN
YaO0Y9h4wDy1lUWT7zAqv44T16g9oYfNmGorIbtE3rVYDxUmo0QFAaCxlrGJCokXjE2M5wQyVMDa
VIKyWyWVDou/ctTaNkR2wLR3Z3BTb7W0P5fMCQBQwEGwRkNtubq0LV0GjAfrIcOAY04vzGpPJJqu
fWy7Z0cSp4wpal/aQjyUMqgeoTMYWC1kvxU6rZ5T2mDdHCd9C8Llh1TGYYSZdLAzs1+5Bvv9zAaR
IYPTnze1wOzltdO9b0yMnmrEHadwdz0ou6chhIfFHgh/D1my3CtfPJEH284Wa9gq9YMyV3G9Jy34
JUC3rJhvWHsXnZHLCO1bC5iaxRVuEb8ypx3ujnTaTHrGNclIZehykgTkxbZZ/pUwnF2lLsMLuA1I
0rLBW9f5K+68bslYluLS+TqgpicC5MlZIJMjCoQF8q5jSOWYH6SLyfzAa99OXrdkX8cMGerVqfcZ
GNkyJJ7uzkM8EQcLuMVnMHY+ZmjvUptVdfQKAlVxuDHxNtqCB1WomdGmaXHb2VFDTM8GuEGFDKMR
J1uzH+CKHLHYi0ctsnvmNqBuutGH5KJ7KKMT3DM8OBjAQQm2PZCzoULhtXLiGB6u9k3iBD9jJZ5C
fuSPUZDO1kbrPkqEPGih+Uv7z/BoJUI9ErhP9ixqoIfnj9GD9V0Vg3HgMglISKHo5in0yCHNu33t
ljdPF+1Bh4VyyBsNEyeqCLcYIeauzDSxczv3YJaR2HqaR8S4kfLwB6v5tzcql7skbC5MA9INgU4Q
asYEfac26jPfykbEPHf0vL7PcT3eT5PpLJ08GbiGlLFuXCtdmTgiqWVxTr2X4FFP6aeQZmev087g
KiQuPChNw+DrOzfkp1Uie56qUazvoAjbB6cdEJnBlLDbfuyGrHhssTsRlFTF1mFueTRE+tTOfyg8
LId1kCFm0kjbMnF/p1KmN33zg1hHs+ZO6UF/91io0uwuDEobXy2RDCVM7RGBI7pkvmDMHQbOtjZ9
ytFK5zXt2rtp6tLvzjI/GKqnNO0obQMJJVnkM0bTa1z9EWob2qTeBfsShk4trfye3iRgEBUttD2A
0jUXO5eOdHdj0BoHhkltN8T3fBdAmw2x7nmAvdXNcB+bxUNRJPZTBqx42Tspne6tae+JXOCrMUb3
VJuSztxqxDGlZz8MWS1wI98MvmyifpW4WJHytlpEQ+vgNd7Sk3x2xzI6DHPetlKNw1rjQdKJ8MWV
NN5QJ+8dJSRB/nmTXfmHlIgI57HhlgoKQQOhO3LQj+ypObkZEw1GhCbIZd4ddZ4eeZQS8nOL9sQl
xXHtz2//vDECvdvrKtiGOkZ3dlRUQCTJgOYROO0pHGza5Dh6r4tYSoLLpjxFVv8Dn8Xe/PlQkUfd
CZ3V3WWec4wmi8gbAfEOS4Vw6ElkdxIm+ckGYMSSJvpNDcbkRMW0jy7x561N7y79OuoxAP67Npix
0YNiJZQZUQMxhu9NHt4H1KSbZZXdtNpzl7miTD0WHQYFOY/fucI4N0zpHfwgk1IzxLlUc19CgAdM
Dkbo30XRbTOmqQtfo+Wub9szThQmmAD4QUnNtOb4UDdwnHz9hF7ln6TT0uuR5ONS9l1IRGRoeJJN
3ap00XMohJghZNUZRx4LamkYxwLY9+jK+3AYvEcVIAvFocbtfU6M3uAE53gPaogo+CuVdma3omH+
M9zD33bW/14Q+4+/9W/a+n/brLrsVp3AYrvqkaf8L5tVPeNmJuTVrerWTTitdz+NVjzKyRpYt2Zj
ewxkpXAOPAnFyjMzCh4ij0FLro3k98MPHgpfldapkxnhYKO1DEYMw9XeU/QVBuBI+votZnDJ0VVf
ZmORncDtLIJcFkCB2ffYrnZXE8aguUGAs4/naLPWr3ClIUYFS71qQH/AhBqmwlhO3ttUoB4CRFKL
//8LYTj/fdvuUr3Gnt2CzRxY8wHh79v2Rjm050nGe6ZbyVPPTm/LkVNfKSRNuw5ZTZ1kWDqZ9n/Z
O68kx7Ety44Iz4AL/UtCUJNO1/EDCwmtNWbU4+iJ9QIz+6WosnxW//VDc6dHkO4gcHHuOXuvbRFn
GBS70ShzB+08GIia6znPpEtKleZME5EcXbhwjxkVwutl6TMCbCZMOFRSkwS+lNXjLYaMtzCrIVtI
/YLZTNuFEhdCqjDGXSsYXeVOWCA19SRS0rZmYhT7SCvgU1rJLwqxVdlovclyn+Ell3/phgr/24rF
AZthmKqqP+CZQfeaXUWdlp/xCDsxsl9AMCYM5/viotTRO4zhtaUDdbeMMGPOco/aQImPldUVHthO
lLgdzb3W/oq71g2izvimhcWTJZnVLkhJvO9SREklYjO8LbqnjHggIXZT0lPBK0PhF52FvkBuqS+S
U6ymw6ZmFL9TZ4gLQ0t40Lxg/BX6pW1DVOFy5xr2ssFhAbTVbHxLpZawydoCgBPsDHSY62Dgm64x
EzGGvHWaHJy3Mvd0tNe8IzOx/VLLruxcjC2EdigpoJZj7KIaO5JDIl6hoYFALqfEDZb6GZ6xDsK8
D1wD3guadrv1oBgyNRnqW1KS4tmk6TuAFXxuOkybto9npwP2vW1kiAipEM1zYU7vtVR9q1J0DXSB
fUlUH43OmoSthV9T10g7SF61gN8ZNhSoy0tiT+TVmdE9Mui+haY6bJMQpOE4WZdCT6NzjmJ7E8Sf
5mxqL4WKYk4NxTHMPhmfPuUIKMxFafYKQz2YIvJzOv9EbGqQLtKkBHbk/yHOVl/jav+6obVMkoQV
QyiahgF4vXL+lNGbGVWqDkxAnblTAL0HHCrZjG6KihxWi14EiXQIroAaDQGnA1XCACk5thiZgwex
jvqwvEky8018Dnfowgxuc/1eZcSZCtt28PfqLRuBdNoHfbYXS+VyAy83sFpfslkcpfWOYi6YCDLR
zoc5LN5EmX/ak/4166gC7QGZF0oga+UuGIL0g5kACK3DprdCPLFtDo6iEzFW08Kra5nhHTqahJkd
06StpnaTl1v01yprhEttqZ6aqpobCAHwsel+W2b+t9nzHThD18z3n2FcFn9p3Bj/2Ow5/9//M8Xf
y//yP35r9UiW8S9T0PsxLEuogtsTade/9XokRbH+pZq6RhNIVywoquYfzR7CtrGAIBsRlgz7RqND
9HuzR9H+pauqZthClhVV49b+P2r2/PX2qcumKlTVkBkAKpoQssUb/fnSaFSWy6IAurou2iD1NGdA
N3zP+wnbVKsiejNvEROds2bG828Pxr+/QlVCLlkXSqgpB3/Gvgc68nskMaIRBglhcGJJVlXJ15A7
OXsbQbOGWemmndXbhF3F4qyzihw7AfZhzJvumWbKeMs1nY41tOQ8G2RXXd8tqBqE/NAZMEmllwzI
yc8km/YDA4QvZkzicFEfuaIbOr6zGfk9coMNuQXt1RiAt5RTXGwJ/G2vEWyyf77t/i0qW1dkktL1
tZVncjDXL/56AAsy7zDBK+Mxzn4UPfotI5Sh0rfa4tSQMbcAnUMP1J/+PJbY46dBabxRozOlUC37
qt6pr3oZvUcg224InGdKi746Z4tQ3w1sJUnxo7OtaYcSsYRaoIdIl6uhPFv9CDaE/KnXzNCJxh70
Fp0eIXjlqDAPM1Lj+0zCdVhn33RDouJAP+pLjVxuYplOSFaygquQ1tdBGzefMP9SVYZwm2YcyNct
7SeCENFWEs32TeTLqyqZzn84cH/NyX4cOEycDJ5NWWejK9Yz80+LMil8koG6qzuC68qu0JRpU7UT
ZPUQXf+3OastgNIUjWU9Rc9Nyv61itkkK2So3lkgg625xsbUU9PdbVN7H+2U/pza1JcZhqUzmqP9
yobF2lhzSwySboxnTsdyp9VYNPFsVJvUUpeXvJ4jD+NJeGqYpLh6rydeNsnIJgkH3NpFh32FhJ8A
5OwpXT+UoacN1oXDqzF3Ky20Vd1FQ6XUY2X+9s+HSJHX4vWPG9d6Qmlc/CZ1rW7Z9Hz/lsMek6kR
pV01AM/FJujMWUkvRYL41keTtetEm5/rAEX1qCIFUuUuvwUpplJ2aghW2AA5MBYjlN2QQChhfmBi
/xbJUXELZpHfbC0fcB1YZFdFyqkyKA1sTFTbeP2W3GEGWGZSHGdtMAFvrqbVoFbf5TqWth0K264p
sw8pvo6zWX0WggZAvYBEzXO4dQk6DV90OmO0VChPwyCNuwyyOXCGqD52dVKd0Djg7Wq7XS9WXUke
z7c5UqcbfjAiEwinY9Q4bpO5XIMI0/Qp7BA9oIYbDpFaFaBXkNbFo30MeyGfJVDhTtE3aFrXr2II
zncmTUMewDatDfHWZUyshQjt7wjZXHOFaNKqyN1GLOMhkOj3VVmiX00595ZEWo5FO+PhHJZjkpr5
y+Nh7BVsRol9RXFLsNJg4uvj4B/bBWhjz7n5BaXTPqlfpaCyfmoMhspmIsonCrD2iFH5tWTtzcIX
y10f+XE9IEob4hgatDGN/+Hi0v/Lsm6pptDpE5uy8d+cOEJmYaHLpJzUBX/QtsmB0Pa1Gj0PRpdc
Sb3zgq5PqBOFHR+JGJe/qdCVt4Sb9gcb0j4Y6WF4UYAagOUU/uM7RhMU2wltkDAqqAzlwTJeswGC
hGyi0pQzouS1bMipY/O4Pg4uUBDjJ9FXiE0bRbx0y1WOh3jbjAiKVKMZ9mpgK9sHbIFZ17Afax1q
U+eOzE4H4l4UpbYtVH2meYz16vtoMlTZLhIvkVtmufoyZ8gki3wKrFw5KebbP19+5t+vPvxWuo4T
31J1JiuK8bd7Y4oRXlSqTlfzcfUh4dPvhTKGTh2wm1oyuSKkkuyhrtTEOUq6mDxBNVgIVjDley+x
wsYxeU1mkCv3x3Pmt6mNu3vHHlskCy2OOuQTEubZRELzpIuxvCmpyqVKYtdXZsP5XgwGSGBy7Ql1
KWunIBWXO2WnvzSa/BGrc8YiYMdupAFXGFcjO7LGYH1oCtQiSrfwYoVFvGsWb7s4hYS2pNytleRO
v0E+lqLU3GwckpucYjcZamO6TdOCaAEPgKOaYfUOOYvcgDkWu7QwtqOqym8Noupej2O2AqR5LHqY
nwTT4hTL6hmD5ryXku5nuK4z9rrOPL4qLVooAqRyOVb/obx/zKP+tEoqsrAtplWqaisKczH7b6uk
Us6KJk1o3wOlqY9zM39q4xoFabJTlNr0B/A8FK0WYlepM2Bmh51Jcxl+H59+9Z4pFbzVIGYGiy76
vWskzGdbMejDdWxD43lZsDZ0iAg8TOzXeFZkeVtDqs1Nqbigen/WFbXc6+xeLDX4rMPSYudTzxfV
qKZDFGr5tgKWZenBhSphuT4eIqtMTjYQLZOY8atBQNjun89dsW72/3JMVFvXCDihDWComv73czcv
tIKZylgfDatIvaqzxrtlGieEhNK7GDOYCLBhSBA1UGhOee7YJZd/uvTB9/ig0sH70UzsOgMCYG5G
GFVci+HkVUb2aojWt5pVoYoIqDyg5q2BW4YM5//5L9D+m7+A9Uvh0mNip9gWhfOf6wO22Bk3iwpJ
s0zdlxPxKk9Dfe9yIV6DxXYlLanBs3UHQ7O7S2Zb5GHimgP4FILHVNn6GlRCTTItT7U8rnK+Yfmq
hSaEsa4p6FFn2QkQEc0/hJwKBF47V+sLG1fcrWlx++OB2wr9AaUy3QiqL1co+QyydPmtoDTbV6W1
g709RxDf0oi8OTNQL5GZSZ6e00bQ60ojr7x//efDo65//p8/YJ09AIuSZQsqz3U78NfDUxPWZ4Ua
oZ3FSJcGPk/7pM5rvMuqwhoIYSKIk33jYtD41qXx3PYqdOOwBf4ngznvusZ8a1Li4npSxV+kgqli
KemWs4xtfgVhtCuzRP0hhPGcZPX8VRrZv4o8kj9oEeJdpQHmF7o6ukpAidYk2gcDjdnjnfL9VJX5
E3Q9vxfmSbFD9bXIWVjW70Qk8+mRV7P558Mh/tr84jTRNM20hMapLjg02t+2+JKhZao9t/XBkJRk
AtIbhxdc+fkosVOnIQKjLyJcMyIjo7RGIn3NpmQs0PwCt2BtaEuomEEmbLLMBbFn9WyB2pRVQNqa
llW9l6UKun+ZxXboo+/kjlvWppfm1wGdyn848RW2fX/9ZDXNMNnaGcLmpiOMvxXGQGX5lNSiOjBS
VZ6q+Osoq8vnVDRXlf6N39Arfw7jSTpqBbTmtO70TRqCaqimkTHUYgkaRFS6mzbHRjMj/3L6Vaby
zwdcWaUFf/tF2dMqCioFXXCJycrjD/lTBd/iOQhKqRr8FSCH7hA/nv06kiTTTDdByEPUnfvy2Yor
YtyUXWMqq29mGyBx0tLsMsBkiebpUCuwEaENhF11Tsxwp9INSZbuuYFBjw9xbMWR/3rqhHKJJsCi
8Hurtv9SRuorNM/2a6rVVxEG+0h052S0zrlCMd6dYBBtDAKRPseqRwVgXDJkckFNDG1hfXRgRro4
9okU8FEi+VGwwbR8KmrlrNRXwGG43VZu7+hVBMDScnfFgNbBfFXR68waa4YyvCyi5szPOdhcGnMF
1gxLDNFdTqOa14zmIV1MF/aRM6Y/7eQzsT7z+VWN6YJjBDhmwV6vdnQl0a1Ozwg9k+/YxnLDkfML
Cd/ci6/ZreSPxU4Xyy+N/mu0xk1EMRUFfsgGJWqfGuk6aW8SPCMgyPY3WXoOGtTX1lFFTNHlTkvW
DfJG3cm0XWtsk8oxCT4BHBCg9zND2yNE2aHhVc67ZOLDiih8J+FNi/Q+1CkDvcSRU3lfPYhJx0iM
oKHlJ0Ou/SrOXNCM98AoXwaix5SZXEoixpBohKm5i+feHRPMpuyWdvGQ+LLZMiBbDog02UswN4rN
F1DEONGDzQLavsrGTQYzqBqObdRhE/0SItKPROGZ+UcVqOdMWXw76Z/CXAP/rLmtyZLeZ9YzbpJq
mHa6Sj4KIUq6jNGDkcelR/kfk24cLEQ6YSPUV/NetZ32GePbUPnC7W0DcgPT7m0imlJB/FWFt7Z5
S/GJRViPOoC6ZsSLxeNHiN7EWrDkRTutD07RLQjDNyY/pzCKyYVJx1/otw7k332Lw2EfWlhuQ9vN
SGkQLm5zvFVMhRZ5cYwmYD/ZH+eZ0wVF7Fsbvls5Pm79MGmvOrNqKHKJJ161EB/511yKHNwgW2n+
0SP3xDPp2Yg4UmKoUmgEpfLRFxgg+mdGT1sb/BZ5UCp7MO2laz7T6RWjXhV+aY3b0L0MEJax8YB0
gMmcP8VIy+f4AOmWF4vsg2Q32w6THG3a+pUpGgLm3BkJdxfmsUZYl9j7JfD6+LB6Mum6F8Gn8YmB
QVNvmfLJ/YJRY/llSLdt6ROs1WGzY7oKNLthy40ZTNPxNIdfgrxzOpPuuBTviUNkrcDyFC1OlZIw
HefOoGP2hekjN7Seu/YmxcKvxjc5DS7A/bbWT6F2/pTKu1SfPXqg20e5jFgnIcU2VONd2q1Tg5g/
sXeGonAjKC0chlmUfqF1Lj0tt0VI0cXrMHsrS5BbGEpTLG3ZazMx0/yOHsQoT3uV0z8NaFclT2Vd
49QgmF7Rtwwy3IngQaOms2T3ewmBgDnYjhSSrt4QIo5ecFbOVBv7NqkuFo4ZIzD2teg3UTOc2k4c
BnwlCKGfw6nEEqP568ZqzLl3ZzKj+dQNkXFI8B8MRDHLeIJI0yMkn1CPpvtMuubRE5HnZPFVGKyi
Xa36kJ2Wep+QggW/MzwBxCX8iOBufTlF9pexmbbZ/CZSBAyo7zt4Q03l2lHm6yrgdE1be3hnRO9O
FBDx1FDhzPlguhUX3XECS73j73rLSUd3WiUIPgs992MFjjuUrfaszd3PjOHzCx0QxWOZyUZddUWd
07SJjKc8RtpMyBjm5ZCws3xIvaW6JlYA5D+jXhmlTNvXwD0dfWm+peWcMT80xmdCssiloUxOIkRS
FQCsvWJLsSNb+UEFQnGv0tnA5CLvJ0Qn6L+s0lUTxvPmEtHDtOPXzNT6K9P3PfMyH61w/ZFb9eS1
8Aj9prTTfdW0lqNKwyftAoW+ytVmHEVqExJ73F5+VOu+GOzmo6NW3uNesJ0Gg+CHbAy4/2szx8Jd
iLfHGGD9Z5U1mIdZSizKBr4NpxxkVtyyE+4YuTFQ5AZDHpGIuvexaMQpL6k1zWR8UycjfyonUBsU
bzZIL2340KiqR+BwrxOgkXM5asomAx/xMdqT5UzEu+zpu1wmWZnu6+hpjkCALP0woTbirCAj4vcH
oposuCDJ+fF8udiwOGQsAZxY7Yq1mXXqoXby5bnaa4NWHRjkwHchVmOr//uVGh2nJcLTfdWmXwKm
W64lBYoTWGzUGyhHrhGmX0sx/f6ej//4eHg898e3j1/rj+dmw/LzkAu808pydbzJdJNzAze6BNXB
VTOrOOAFYJPxsH+MsNcWhA1YfnOjsJzHj+L154+HqMj5TR5fFhhwMyzzxridetxCiaUWdHkyCWmv
ejEkvPC97GV955ZkZJYaiUbNk8GL59F4GAyJloyxUXT87wopXgJbNxylBelQihd8qBLXaLj2w+4y
CpUba+skBbCx1UBZEl1QjnusAntJfPYyNZFyHk0s9JJyyQMqEIALENT6WfhB9CURbBY7QrczoM4K
aXw1iPNofilrdQ87k0EkxIKmYuG07225ELUd+Rj7fXVgwSAdW54bLCXpAVYYfbTG52Du1vwLu8Xm
DEtXM91aFk6Od9mozG0Sp2fREJ2mHTMrOs0i9sBAuGVisAi2iKI1FDeJ32JWCOm/FwnhOnTuGHKQ
g0gMX0S+K9dvNo8ruhw7hY5LN/XzRPGlQPOrynbn7aKl+7AyvlQ6dBk07VBcHJxJ2J8TJCvSvoQ/
iNPYiWLjBj4PHKZ2xWYKvmTaUvtCKewPA8CQXCrOmqw+D0vztWbb1TTvWc99KkBpZi7f9Oy1Nzuf
6vxktq0/WPweQrlGUncu4+oWG/0eWybJOn5nAnPhw+sHUpVZ+MBP7qREOo2EJSbEkjQQpGZir8T8
MhDvles4XpbW1eGy5B0uNpLalTW3GwlRVUnbYEh3cJAOXPuAGbqtHaUfdjI/l0W3U4rWBykRhbpv
k4ZkM3EYodn/TGUAXFyz6aT5EdDoOJC9FDiV2QgvylDMokCzugMNoH2cVQeTBU0njRpsMMWk5Ult
gYFT50zdSLrtg5R30fG4HV7RIj/BUnVbtXaF+CzBXyerPnI0HI3AwtJSNrIquz02/L6UcP8fpIIU
UTL6ZrSKlry3y55Ao8g3AlITctkjA+Wgl6zNH6Ni3WqsaQOfcCiXqHwmjzg5nDTJMxq8/ShzCXWt
l6x42N4XU+xJSXo0Z+yWUuaZZJfbFUsDHmfmFMjq+BWmhQCPN5kKQykTktAL19QM7vUKbeMYabq0
GdZq1SKRxWqPhjodS0MCslaj7pkAR94Wq/LADzgdeQVA8hwdaKzIUjeOxJrf5gEQdFb5BQ5cxw4l
nBqc1kg6Awxpeeji9+borZ4LJPqBL1O/2LXMxHs+2VhxOAD3WsTHpi5PQ4xjhzBpARa0pLinQt1r
X8g8IEy6Oi8hHgwWSlNXXtkZ7Y28Oway4vUW3GpClZdRPizT5BniCQLwYawmt2OMW/df0G6gmSxR
zqC8JIQYqcAzO4oPueyuAM1f8xJOZHU1SM0dtIarvSTOsHGYU+xkrTzDTjnYA/kF43O5+lVWPh3R
JmAz/IZpWRjjZdYgQS2Kh1dWhi8UgUYZm2CbDOTMLsy4wydgsJ7W6vt8vcdGMskO2UFvxLbuGX3P
6QH42b3sKvTD75jrTsl4aUXurT15bTG9PORcU3UKH+ug9ITsEC6LvGOLqn3Hzd6fk/lE6+ml1ha/
WKrDUL4ZONeJIrqHy/Q9M5q93cfH3AblIBH3mXt9oBOtru4rPdirtPn5NFElm09N5Abom5Ub4TK+
SCc+1gaKdHqOhYHoMnQH8rFkUi3L4tta5wtR7ejKOUKDy5hKOxBdihx7NetviAgGNM2W7aorxVjP
lMzPKZDyyRuqwm2slshMTmbziXatq9TS19oOdjYoJUyhe6G1noFbuCr5HFmb5wyel9f1yMxggQj0
gNMG8eZXWtufdaMdyn4+9yRezojMJ1ytxrLl9uJOOaL5+WhJIyti65uNjOk22EjAmDhBckhyq31m
TAglnbHOq9divkaL/nMcn1F13titbrS2uM+Rjh2dCBQVmuit1tJTNct7cm68BW65KX+TGwR97bS3
6ZLDz3dpILh6p/t1mbqyhXwLPbfd3vE7X0ngOeTVuGfO7OhGf0dLuJnFKdHYFOxiQXdYo7vrBbS1
g4ZoNM1rNCRU+E/CnBOYJralVV8akr4w/PKpQzWt2G4r3gQAsQlwFknR1pBzvyhMVy2hrQTduYb+
s5HBXPV1dgZRfupk+SA09QQyZKvRoGZy+o7rFFGj+hyt6F4QKjuNCOXkMlN4rPHhRrJ64ZIX6sEn
rdbuKSGlBhGQpX1n5n0FxQ3G5RIGB2vkfkg+6RdATq5RnYzRtSELBN6UXq3m1f4WwIFiG6rofpO8
BISCZmjiWmLlDDDUiPLi8lUygdgq1bYwyS3PliML8j6WrQMijQ+YOD8GM/zET+gi4z9ETeRlWXla
739T3R/WXkNGzC1eq51p8MtE2lnRzXvRj8epfa5YOSS3CAu3gnOlLNl2IDg9zvRd+6yRjFIaurNI
oCOWbq+P2d1E0mHU476PTLA00YvRfgKOcQCe7EVX7mV5pgPSedgRncXsiAoZDnrV7fMcgTl7ywjA
RYC8KyreZjFcGMt6hFM7tSB7IlgOU/4UtsMunz5L1T4pMGylINvpIgT+kXmRaUAzQ2tOsWmqb9lL
s3Bv11HFi2ORraULrg5A8sQMGWj/kmOlx2coPBuS6X1YGrshiPG6QmDgrZtluihscuI8xgEOS044
Q8TtM6NDUogdbZpLDMeGMdm+iYZ7RewQlteDJUc7847zDConbkPinVc9vEwKEY3fQ0F2mIY9rIEP
U9X52UhTtucYJSQM9pICDqjbWWGx0y0S14IAA4X1Jmz1Rh/+3k3GNa7Ti4Y4OOvRd8WFm0jdU57b
Z4JFd4vaHQhNdzAX7oj38TNJuVXrfrmRvUBfbpnodpBMLqFSvM7B8pQmy4nwikzqbmaivTCnPWU6
NVym7rWRXVDNBUajymqJqDBQxYZ3LBRnEoFOltD36FgtEOFYT3yyoHdyUL/aefdmBd8zDO5hSzcg
bK+K4QzT6OfyRNh6uAN+eKw5C0ZYatoa2g3OrC/nd3UJdmnWQd4tPqtEf2+i+SmXg9dWKe/tqkFf
V8pYRrc17eZS/mSlfLOp6vQ6cHIE2gaDBDtoP40lIIO43ytdCZt1K8oWT2P5JHfK0Yp+ZcX4NUYF
slT9rS3KNdzXNyKygUTiEsotj0SfhP0utKPnnhFVXWqH1cchYytWavOOToZXad46s7ysQmzmpZuM
DEfN2I01KbVJ+GTlJEfN2QUW1aGNlacmabfBpLsJhnlGKptMLu5hEX0pIvNgUOqvpzgsti+ZMezT
vneV0bz3tXac1L00MDlYpqNhj8csy26WaRxbNoXT9Cpza+yL2it4BbqE35ciPFQ1vQgRbBHn633n
KFxedq14qklUlGhOPZRHpBJZ/1YJEme08D7q7a4PzCMd5HYk0tvgk9fqkWUGN2ApqY5tfsLKhgFU
nZgzHgZNAOLO6M535QZQ5ZBF70Mbf2ip+myGSKeJDUFocK1ArFj60exjAggEzJ3sxIjnPMBjkrXg
ENjSLpj9GSeHOUnb3pIdGdKCariFYsDsnHzzO8Znbx5VF5TOdkgIi02Xax/Kt4TLOOQqXVRm2Cqx
B4zEAqivZeVnRrtH6vDcy+YROrkHxuecSgJt7+yFxjvOxkMVASXo2OK/K9qCvbn2ZSp4YWWHTF4O
iAovwH6fejay7PG2SUK/zkiOoAwuKmECduLHMkXrQvcjXo4IOd4krrexHx2pDrmuKAElQZ3T7Y0O
m7StHOAwjzNceWNHD6eAAMEtNF5FnIE7dzVXTbRn7yuZys3EqlzHPbeV/qy0xTVPOYUBXs4M7EtV
/TEU3ZHRDYjeDmAyJk3A5WUsoxuVr6aqvmaZwjo9/hwwmsnkGjAHA9BJwMRbJmv7LCeKW07PfTzQ
hwMLUOMmtnO8I3n5JC3Wq2mad9QkN2WEPwRIMWMCO+B+yi4TsMChSw9SMrJxp9ucK7th7tZO5kkr
8G9UkHNyau1WOxj6dBxgxuGqvrIXvwD2PGn9tJebr1McnYZA+5zz+UXvxXeTgHBDm3fjEJzSQtup
Q38oacsOcX8EinVIlHepH7ZWziLGH1BBW+rh1s9Jy0rVHfcVKQsmSZqmqJh3WA4RVL7Wm9zWilMC
nJRIRW+cPpBlP01W8bkU0kfchzcpIMuEPQbC686l3TVN1FuTC3BPn5xqJiAtdlVZdwnR82qWvXim
BsK20wk8taIHOCQcdGrIkaVdO0CjV39K+a9WA48jw0Ojcms59Yw69WAt6rQ6JNOfcIlMQeuReEus
SOAGMlm6FMGKRFrsatf/Wkfh3pJKzkIb/YjslPEb1+CRBeom+nYXl8o9Htn8AAaS54LN4wUpDv1I
yVMC4i4KZReG007gXlAKbkXQp4ioOSW2stMJV6yDq5nm54C4lHSkWJkX9mRs6hsaKIXae6TlGcTv
RfxmOikH4VUaVLqi/26tPLohtt7Tr3g8+fj+0Sd5fPt4eLRu/vi2b6uMkLoOQFuBiOUv7R5oO3/u
/qQ2ybHBsDMh1m9GEdEKaCO6EOacKxSaTALgCha0FXioAlCFUpGDcpXq3597fFXkaKt++4dxqtGH
jKEFV8qAwCCdl+JQh5K1hqMW7Fgs+KWiqg9dHNWHuqefJLcNt2bF5ERFMEE0b/P7Q5WYGVPZx/f0
DNbC6v//fCU6IUqcdo+nNEIpDr1Z8a//+CePJx//+ffX+eMllhYXXdMS4/I4jo/mz+MwYdpSN3mR
sCKvhwkswLta2OD8JVXBjcRDgssDL0dCmarkNJ+SIGe+quS/fZWhA+HQweSn0//erwetWw/V46t+
PRTSEFb7LKDUXDtsj4/s8VY42WuXydyPjAQuJucQ+zcNoS0OTQaO7eMFCrEe0d9ea31pS0++Byb9
eRIi+cjqCvSJRkTh+o6wQ/Lf3vbx1eO5WrFM+ksLo7AkYyfBSzxe7I9/+3guQXdH3uf648dPkjYx
2bqlz23K4SfCkLmjth7rrqkaT5qRVJHsjFtvvgxV61czdMu58kz6RoHo/LFDioywa/zVsU/KYdXb
w7CVep39geJrbe3meu6C2fD7EbV3N23TaX6pZ/ubVJ3BLyiDtQmvDQiW0YidfPiFGuemipZd2eiW
9MTlta+Qzpf5VxcwAVyWvdy3xzzpPcwOUNfpAJF8FmaOOSTuTJIUIzDI6uaT0pRXprM+6C4GoXGr
8MEUt3IRx0qOjnpZnLNGdqOu8CV1S5Ti0FJUzwZpQrZXSOUu7MND2Ab4wbgFpemFCGRM+JnEWWmv
N0XZ6U1xDJLpkpr1C+2UXwSijEF5HCbEBH1TPiMhOPQVn1tfebGq78hgIE+xG5JtSh5QNPQbieOR
xaXPIP7YNMuppHiQ82QnWvugSZ/BYDxB1diMw4/1MCyB4Rp56nBGomagR7fULlmITiqTVVLj3rN6
CuOfLRCFCFZGbMDdwX5aEzrWn/SBqlGOnQzGEZkujkqoqExxgumSbVe4q3RpW1F6pAjliMNxOhgk
RJMAQa29dGEPUC6nXgUWtFg4lankSKurFYJuFQzAHUB6KmYgCxtrKL2KVmZnzn44Ro6FR5LdVZq0
XkkJE/EWA+mVs2VcE5XZfHVXzekFGOpOS+OXThto1WfOvLC3jZQn8kBO686xywjeZfHuB20LQD/e
CLm7hzDNlDJwQSpTQDI6we08axg8CdjTymazcoXaQvEh77sVPuSo052ECihl0CoTQQsceSuHcKTp
UKZF4UX8ecOaErXaHgLS26T3VpaAzNAx68NtGr1AQCNOhcRL2xlV3HM4oPJzsqeLvJFzscksPIEA
pqViF0t3bdTgSXQAz37E+oeR/VI7AjtBL+YTgd6QytPCM7rKGzAiViqB7lmPcjHbBjXN54pYu7x2
5ZFwCdK3a2N0kJ86Zv1UEmMRgjZZx6cGOTtCS7YT6S+LiahwXuPspK0Mmq8kqlsIMgwmw60JipNS
rFy64Y7BhSlhZNLJTLsbmLrPGNNHy5sl5FyTkeRqqf51KRl+rIpwCxhMAFIlWGF/qRNzSwlp6fXL
15p2k8nsC9pVqhDvS2h6SV88TF5WV20EiYSgW8lgAB3a8Nk0mgjwS7PGCXH/9hpzcUlHDLjmFQOh
7bttDnNUHuaDGZnf2LyhYgbYFlZvJuGIvRUe9IEpQSXQ4GVbu5O2Eou1glYL99YqZ6R73G1rvF1J
qDupn/yYE3xHzVmElpsFi1th3CFJ2YoAvst8WDp2UQzSTHkIYoD1ljpjILhFjz75XN5iBDfmca7a
cflYFDYjf0RyQjW3s0hDimz6lIjnUhSKHTuk/0fXeSzHDWzL9osQAW+m7dm+6aUJghIleBRQQMF9
/V2Azr0n3uBNOtgQRYpid6Eqd+ZK1f2m0281ymhLCvxsVYCsguAYp4TG/GLttQ3RdzbfnbMZFcIV
NHUsi1m69dJ6F0jzMIzxmljjxul5tWGTyCZsk0womt7Z9SPAxpEXZ1GjEPzR1a+C4KTPt6a+aE3m
pLCP0ZAQJEoZgOibHCW0japDksJtogdpStonSQmGRtokCv+OtPkVho5y5kAq4neaA0uV2nSbxuIg
aBQK7WzrMVEejPgcZCAs0Ypth20U63GKXpTnf1VIpwjDR79uDzHnCRU2BKbZcFsnM8eAgowZF/mx
KoNr5H1aAx2ztsa7itxV+O4UFQN8j3Attg1ckzm3DKdzKU9m5qnZOx/PivDKve1pG42lsglsvMjm
KtAAwrTUa3F4mRPenLCP0Sj2fvWbZpJVawUrpZrZ27PCB6hquoAQTopT6+ivse6ge+vHuqaGiFGq
GqKj0bTsdW9h6jwMj2lEXb00Lrk2VTennoT+6DMsho9H3cJEjjmsqd3AhZ68C93ZaUG7rVK0bxbP
MMgOhqrXXYVruL7b8PcrWhi7pGB0P64NeEdm0G8RaVhzBSnxYO9ObFJorXId/zS63XpmNxsIgh59
IQULL8xJXgM+IXtwmYx8+l5fjyLalN5NcQ4FYQuGOn3UrPSJGyMb6Bsyxdc6tbbBFCCB2hwDqkOO
8ydoyNsS3nMnfL3NTE+NUDCNh5Y4+1iZTwNcZBqj4vHFqrpp3XjzAMo5qth6J8W3LbroyeZ/OsmH
rY/ZvDAvkRU9Gawgmhw/K5W8DW15t2zxGYn4p9VKkpHlU5n5n4xn1/TbsnHj9DGfiN0sQq0j3FeA
wOAHs82riJmlcUt3W+fUYXaqjPs0aE9GqS5J8WIG3SVNxpc46H6YifM9SU5BwnmTIIecKkFAnZxz
bOrPDbDuOizWiT2siZY11iMz8qutSGFnbHW6gROeBkIj3FfCuERB8jKDXWUY/RCa9uob3FtK9Qo6
96wS72AmagcGFWF6V9Bk6rUKgSoiPIkJHwMCzsuXaeeE5r0fklMtpg0C0FaUYgOUdgc8ecuRc0MX
MWW63C7TmJo52FzcumkvlwJx1whONIQe5/8Gc3yKdfQKSrnLuSzGTBk74+mVD3+ynqgfixQ7hCjG
8kA138jNoksvgW1fWA7ntz2pZJvl4Y4OtrYYqUTDeNCUd3MYREZJhjtLe6IB8Qiw6Ni4F7TON2ma
5zLwTjTUHXsi//DKrymkNklfMyWZG6quwYX/HMLgOBI3Tkz15FPwpwP4Sy1/K5HDe4TvLA3YSZ5T
7WdvwVXB/5238QbS6YaR9lplDUHq36SBVh3Zwaj6rXyaxO6e8U7r8KqEGdNsdXvuv/p0jVdjuhf4
EunRAHk8bXIElvQUeg/R/Z3se33Q4rtSfwrOX5w1Vzb8+1a9Wv2+MQ+Byev+Ae7Y0rA0PY3vRggQ
fSNfzYSOkyf9T7EOb+IzATpRbRrSMvo6+GV/BR+sKcXawLx2ra4AaZ/s1fCKJ4BNRs2vjUH7i2Kp
tIFC7qg7oqwdbvzfDsoB+nnG/YlDtJtK7nd9e8+8bmLQltmnyfejK5niaoNx2XhVWf+S9JKptl6y
xoj2Gam4PjoD9T+Ga8CHj0yXSQ52O74RjRdjDOdu9BSGeBz75FxLAHg56Ib5aZ6k40GW/KPsXD9H
SnnfjdBfHOCzV83r6t91rNh5hZbXb8dBlivbENpxcP2ON0NLi1KlnWpQaUXQE59Hv4QlrjlsUsvE
26UZW9tMZiVDCQiHu6wDgjLM2YxyYKBuj8Pd8cCddGVe79MIlJWhtPQ9mCim1tHc+in2t34Hpzdg
TXvLxhFE2iiMcxATJxF6AfRnTpfE//egje7BLKh1SulhvCRuIDaJQy1yhtPtslzLyqI5hGqCCA1E
+qzN7VmiNsefFGU8NVDsynwwXgU9Lo/FV2MGxutyKTMqAp9lyNuIQbU+R1Wl0sU1wRfLnRB6JNrl
dXmw4yxBl8IqZJzdKhLnUsjxKtNoon3VoPPWC1FRavvncompMOfYIrl2YrRuk4aAO/9mlt8W50nO
rhlv/mgad/UcddDZm26I6kSHodWGl3Q0sGYyT0toQd0sf3N5qNKvxDCtR5g5AFNHPdgZtS/PoZc3
5+UjR4N0MOTX2s2M4/KVMaGgMhhKbl29+qOluvOi2pppoIjbTcG+8WInbLPn+B5AkOESd2QnTH65
nRLh0abk8dSTX6M0SqSPStfAufWM2T2rilYpjT6bLij4bOnT6bzSWwpb4qmYvrL4y3YB2QNMnnY6
bQkHepHDN9wOp5wytLgoqmfdkuFF2oSac3OwPoqCAXmf/MHNAmooo99q4iPRywuKvGujVAUPfTCc
A8eH5oVDVrxK06n43fvhM4leNnG+AcnP7o6aLKxz2qHZ14QX7pnFO4vW9mDXzE+DsXyqaGu+hzRP
xU7bXHO0nxW7wmxT2Pb4GVvgasy+7s9zUcEH1aBUP9CxLGmj1KPcfSpU3lOHEPXbiDj2iUihYSj3
W9WOycSXonXyAHODvbTpPTaS+AJPbZyc7Bzp2l1vG1B7Go0QhpemVxH2zQa4YrJtex33TDLcMeZb
fy3lQWsMk+8hHtG4Nd5bSaodDV1U9Jk2bgozRfvLIOUSObX1LfrsIsA/9lIhahUHr40BH5Uyvky1
Tk9BzsCfdAh9fPBHKcRxKBxL+pPj1t4mb2Tyq6puE2c9hvxmtl1eJrUL5TTNX2zV8S4fAqiDYxlf
EBiiS6ab0IKe0fwFpA13OEvU+HMWU5Qk6vinCyv1yfIkPQlB32NGQ0TLRM639wMIgWB77+7ASgbR
4q3v8/Flnng3FjiKwa4Y6CJHubaw/8aGuUdK8r7clhJu6omtDS1izMjn90x0SFMfe3VjEhXatX3R
P0eWAFydmy8CnXig9fRdEiK6RkFA1NzrnffYNDFPdfBJArs2qBC0fG7WJWNum6KRQhnda1SGzs0U
qJtB3L8CauQAMZbVuiaw/coO847HyLkGo9a9AnaDbym8CEEAjpRLj/kJFAsLCOzntLx4Udx/DQaN
mnqh6jerZIomIV3srLzjrmjT5hNEvIIb/UA5dfot5ldko/T+7jYYzJxKZOvQhNUjqix6tXW8w9nQ
ud82pwWU7/iXlNymiqYM2RpmPtO7PkHINfKjFpW0BAwAkaZGb16mgp/CxKDReg65OJqUbsQ4nAtp
WfKUCl5XlLU3BRpyBaZtepppaNsAxxtaqwTLLYWHW2aOF6qROim2sBzOSmYnuVbcXSPymdyNdF3M
oYjlQY8M0LduO8K/wRhmyQ7thN9TGqTiJZrfPZPnr9Ix9xgYUs6aUaq59usivpAUIhwWptUjwukS
VbAf0uU7e2ZnQ9M3xc8iwFRh9g4Bzpp5Re/zerTG6NJDlaSVjrZMLWjEtWkBg/tmab22Ds6PMiAE
Nj/YOnR6DVP6rkgCAwwCMbIxbdNHP5kfAhzJYUqbZtvNs1BdMbxLBrJbZsOOYslzEHbMNhKcx5HV
/LPuHfvD9qjLqxLPuMF76w9+vvu3AphUVa3l5BD2oCHnhNiDd0EBR5gmQEESCXPJ7OZGNHHoKHb+
HNtdLi0PnW8c8kLXz54D4bK01e+mjtltM6Blp5kAzGMdRDk5Wfj45QrVMTyNGofA0KIEE2QAEAOP
Dt8NExZ2JeaQYWZN6mPshvlJToK4DEz6jzyJcCkV6Xeq7B+dcr/+ZUELU6Pb0XZjipzc4WI5zt21
VPyyPLCQgxnLLO3QYjc8xO5cBJBnd1238ZymPgMB12meEav2xZjZV2jbOAlTI90JcxQUaGLtYBc4
2Vs36TjmhCP9BoGdngnBs8AFbs/QbInLGSP/V7VfjtflwegtZCCHyHI1/ufSoAyyuD37cHZ8UGhG
+dMBtrPpGre4gIV1z3xf6vqAKjKEDY0DPlJ4ZT8NWYE/Cc0aHL0Yf+ISouJvo2xd2/ISMykACEfy
PJLmMxw1jhxyqn68/BL1JdTz+enyEdMTDaelefjvJUXUZEPIx54TBMZ5sJV+Vq39nwfNEjNkzyt3
mu3B9fCa2f86GPV4bLJ0Iz2/PFfzg6E1/t7R/MdyySUZ8e/68tF/rpl7P8iKY26k3CfLPMIUA2zM
cuoLDiVAbpXT1Yymed5qgnRLHmIMk/UCvbvRENn8ewgClvZOSBSk/73U1rK5efN1wecv1y1ZNk+9
oGuIyrnupSL8nyVO/1iemcTNNkJ43Q4gWvLsu7+KwqxvPidIOtlwMM0P3P3sdSA149+1bP6MkM/o
iP5uyGVBgK/YclR0Pa0zcMA/EhNBB/dCeacjxqXSLodvNP9BpDpjXXTFH1dq9l7Fen3uRoknb4jz
W+TJM8Yc7yBN5C6DreRzkxn6cz9vqP2q7Y7TfM2KRTmnkaOM0WSEfIYxjmPShP7pOnV+trL+Qp2B
dbcbw3/CLgkyoMNmHg3mNgJt+2gt9o7KT7snL2aatVyL/bw6V8F4WXawmVEb50xavIn18Zs4rKLi
dYhMCFZuNVxSM30nSQCMzA637O/RRLC9b/qBJp+1bb93w9C89lMbMZdq6V70s2wboI2cKOfV7o7e
DSsjtNWvJJ0eEjjkWzDZxcH+TcO8PLhdbt7k6JUI39L+0FP/0+MedPRBkWzstip3o+IsiiPJegvC
5P+egs4VQ3H1CiCDheiuS84toGPYAeH+L9SoJ+Wf1EDNnqaQKFVcvJo5s7qVn40ay42p1mChWOI5
SOOm9jPs8CYFS4aDdMJm5z2ye85LuhnvO3x47GCL8GnkdTH7dZqLBxp5h2TWoGSyYcitcnqbm81I
8a16pwx+t0G65nBo/00c65bZ/fAD//S0DoCWPapeMWVWaXfMK1VeQhvOEkSg56xwxYewkCH9vIQ4
Pj/NmnBfQvs4YsaQK2dqzTdzupdVP70usVqexLb5bnl5+Mjp7twz/BKHGv/OezKmF+qZR7qulHdM
Ep1+UgvP0mBxImd0jffBp+Lh6JXW+O+LBeF9rAx6qYgK7OKhdLZmOfcQ1aAZ+8QNiXcUDJx1PaOD
wQNLhzt92wRB8jzBGFrHiqLaWATaxa+qF63zzbulOf1bJbPV8rNBUry05mjODXyYroey+mhhNe+n
Hqi05jb8uNlPrLbmLhuRXT1dZ+Pulpl5M6YLHqxkXQfMczyzENeaDpfr8lEUTYxwAiyOaduRATcV
7k9TloeU+90haIPhhJ+OWq5I1SdAsBDfIyzJepCR4p+vyaCq6N3pCBzJ9EU0UX3674M/c/SXp0at
SNoUBRbW+VMqRVczhwx71xcwl/ZValhbfe7ELHu42CuRUHwT+/1puStEwL6PdSPPYr5R6HVbmSvq
a2/9EBUHJ3ScU230zH0gFnJCAM/gzdeMij5sptvZqxe+LNHntpTGevCN/koBoXHKNICTTXWAF1Tu
lZP5H8qbmDk38S/f3mq1HsLIpJ3EkKX1VpldsRU9n7m8dHLGwOtYw1rt6siWcwGBFN1/Hly6BU8O
2E2bqYHWrr0Gj19TRSOuhoh+XSEVcr3TBiW6PMLaeyBaLX2tTL14ciYI6I6XpNfOcnYl6ZnHBC3/
Uet2cm3/n0tTIJ+8ildE54qrPfXhI9Wy8GEBLj/YQ5Svl2vLA//xr+bE3ksrKQtO5sNTNj94Mb3U
eobbRCtH6+6Ek36qA/2Sl1Z/SWiEP0v/2jOIvXA4GP5dHjM840rhNUzRd0aXNs5tpFfDnhgy93ox
EXxVCeSHvi/7w6S33ZZASf3C5O7ZB2S4MXykHTGvjzJAwe4rO74Mjfcnj+v8gylUsaFivbhrwPTI
HoUJ4mDyZ8KncrA9M3nALyBVZczFcsGrnhFAGoLs1tAz/Rpq1CQTUUgxqFnlg2ZCvFq9fWmq8vAv
YV95DZZvCm52hK4CCog9waQrAx4+OAyC4tkrq8+BVQ6H8hTavPsUexmvMd3vhkklae3y19QGJ4MQ
KWr2VB+Z3iSfXoc0WtbTK+txj4lM/0s3efrJ3yNarEWOfXDzON0MsfXMV3APuls43JFcrIZhU/6J
8QsCemJ9Pbmu9ehajBHLMzY/xX7K3a8F2FHgXblDVIv3SUOzUTwn7JdrtUdurpTJM4UEuoyK5zhW
3Uuq4n6jD5O/W55OVNxgE4ofnAYC6BEfVR2NewbYHYZ+K/qR5fbDhkf17MZ+fUsdi34vz29P5C0a
piRwdOwUGX/5j1wexrErN4Htj6usQYBejoAhzAZCaJrPFKSFMPZvqwyqvKUIePA+nCF8ioa4OozL
KRoFCYJHLMgWZOF0Xz5K60qfK9e4VkefsSvcg8fp6ihq4kUCMPzFl8kf7OSvTd6NP2mxiDcTxeAn
JwTujHFV2/gCErLn0/iwRMK5CSTMz+mb2orq2W0N/d4kKadTvTkvzwbHwOumIm9tdb2xhU4E44Em
67tJaJz0DPnvelLy4I/QkPFScSOnNuFsZq08O75cL3Rlx479+yC9vT1WzWW5tDzAisArXkE6CcPS
Oct6ekNdJoIUj9k5nugEirrePwxp3V88Xxa7WNd7RPKMO3VWpO+qDGZpIqRTvFI3KZrmYRcMCsrC
CAg0w3qUURNfhV2EW0evnEceWNGmqUPtjRYR6u2C3vxZIg2lI6V6vQmrbYB3YoxV/OykeMOrIvsb
UdEcj6L/2XcmVDu3VG9uzs4wbDpubL7TE1MwDxHH32OqKJwf2s5mh9zD7CMc+O+jab4Wz38aDY59
+f9+nhDrRpuMA3ET68OQ0zOKW/kYJcO2qCLqH9HHwQG/mkieT8kmqozpBcbdfz6K/+/a8qf//Tzh
Ns5RuCQ3l0+Z5i/w76OxS5/tbiQOGP9tvI6bt27q3XaUqOyVFNlzb4UsFWBtd5R7fyW17ZwWaAdT
AwcupP/SwyMu0ISbDd3MxkqQ9TksS05lYShVoU9DbOdWL2TCJiHlJXCQQMGfWG/LU29+2s7gAuwO
bFmzZNh0IbmJmBPMp6b4KVOJSa7njvkZOS9S+c5TPQf1NDYR2WboBM09Q6SrDZXT2NsWWs7yMKBm
S6Q9kWg5sPTk76IlEhGuvazB64gumbnjHANy8i0ggd0/SS83mQFadItRhuv/hBISYHdNrZdiaKZt
7BfWRSuUAtbRe1jZfHXNRU/iV/X6a1UrOkWFH35JrLlhGL8wshFvrUGutkqc8EUaQB+lYFiq/Mw5
NbrAnsW6+BIPlILYTtu9m6P7nt+0wol+aG0pjhO4oc3ytK/5qTvZGpQj5+WL6TgX9Ot4N4gkO7Qj
OMXO6MZ9lcn6h0HnGff08a0f3fIsA1T5qAiqH4WEnpy6amIgRHUexEZCrrnjngdvAO1sGHSltJ17
nhBLISfrZBT0qNpZLSQWZ36oAYYByc2ICFSNR6+YpnYqN6t4Z+dVc4uygamgI55qcKNsWn3MS26l
C3b9JDb+CZrSo4XVRFS2uhwvxyxK2xSn8u+l7maRp50x4rQaZMzAaaDb9wYThf8oezZkHopDw3Xi
AK1fLvZQvbcdqHRY4mbbmLTitfUJTFh94scI/PXyoRQ2vV2NZtYk302KOWcFmRNRc8az81b2St8v
l5aH/yrLphWrHf7gaFWx365XgC71U9p7xMHDVj9131aQqhPiUVevlivLJywPOItHuowyxoRTYZ8t
BmwMGK3E4EbcAnLKC1q53WKOShfzh4HvW+fleR9xrihwc0++orNYD64tu37epX1uXljl/BUivbOF
BZrMoQ8biIonX7LmPYxDRUVgapR3nv0TsZy4Xp5lQ9E8Rr9od71I7I02dggvULT+KfHgAYqdTP1s
18zHIgXV+N+fSt0335Y/XT5ZmswYgjzq9lQwyQd5q7XntdWtmL/6cqnRQHLmaXVbni30jfmzUnPA
WSunh7Cz9BobTMX6SMUU0tf5htGrzYkhUJ/FsIFp0gDFNX/lkengDobNy0BVZzTeZk/sfWk/MUf9
3a47EmlBb/AOmv8U4XvlESggENofaTxPPsOJvmSfggKwfeJGoQPK+XLd5S/h6EO4jrb//pM0mle2
y/PlH+yPhoe1Hx2h1onzp5H2v5+4PKe3dAvqT2Prqrvn5cGJwv989N9r0oppLRwNkOkR1cXA3Hj7
2mwcDeJNzc9aFTvaUNZDMpjoMbS89+NcZ8z8SvdMatldxM+g3OsGenKpA9411HuQTXs/MaqtpqCp
ltPTINl+Rzak8rbHogF4FdjnzBYD5IP+u2u03+wvmX62sF9CeRJ2uiuaaY8pqdlO0rgrjf5TWxKD
CobGX7t+fVWV9cgrP6WgqzxbKqI2MK0/YI1hPQsPs6COxYYjHh6nQLNu3PpJnLJ7ZxE28uqLaFVz
1k2ToVJtvinA8iutUgwRBUIJ9t0gDBlexw+wpHNHdceEam5ww4QrggLnZvZFUuaZQfLODCfBELIi
DZjO+gfOdzy3Q9CfC5NcJGzPZyfA6hIlzgWEL/5inflMIlrOW2l3CF10mBiVvvDfdBBLvNv8l7gY
znGKahH2Qbqi4vqcsNRQrhr8CIV8opH6bV5LqOoINkUrPtwBDGCXlQ+Hl59j2esi+9WU0X2I1K/5
V5paFrtIQThcx1XEBDBafbYu7+feRcsYJ++a9hrZD2WeRz9gyEoANiOyF6Th+9QZr3kZ3JixERvJ
QJqSfftl1t0n61m5MrThQTZa7AvL2Cjm17Vt/rFi91sTn4Lei1VRKzKK9bMMU/JWzRp577sX6rvW
8nMlOVgGE4kIv213fKedGyGnaJTRdikvpjzaZShPK8lWG9K4aW0sRtw29sZspmFoJNka6VIKlq7n
yHPIPDyX017PegzPstkVbv4sJuslLN0rmlm6dtGuaipMVu2QvNbS/EiCIdoa9njsPGzUNPrGOLbd
u0mPUh3lxc4CG5f2apf0+s0HsxwE1i0XDa6qvqbGOD+NpAsw65C18N+ZwPlj+9V0AV1rjoMRh6Q5
qS/D0711bDE+JbygIuuXr5GFjGbG8aiRTs5cfHiUkJmhHNkEtod6EDckoy8nxlWJu5LbHOVp0ZB/
Rya4o7qN7uhjCtdNvY3T7rNy/A8z0FDYnPzEKDlbxX76ZFTtUWNl3aYFJXQZR7Zh9qNVIZ3fSkWb
Ci1AVHio/Wof1W5E6wc3ykmnyUi/1VVeb+0x3wcDzVHw1om3UCYRY7RfdY54sN8405drQMhsCStk
9Ew10rmQiYwYOStsXBu2ou3sXaEYta2re2vkr4FD5S51UtyICIo7wvYhsPeQjFzSnS6dXj3VhkRz
8VW5kNkcXuuixs43RH8qZxdim95w96hQyApWNmYi4CCPvJcrFg8OLU39rPsJBaWZYH8fkNYNOtoH
CW3jjCH2Tin3PqHHDPrGmX8ay888AcwwZFZthEVfxkey6o9Uer/zpKHRdwouxsBXLpHUyuk7wMOG
w4JEcgwNoUFQ3ym8wiv42lbGkXIkyWgSYR6MA03FOcwH3ViPWN3r4hZWEdV+XvOhxfKPz8B1xjzQ
OL8vO1GuJ0P7o7naZ4kJRUR4olxJySa2W3lUg3sSdGyCS8k3oo2YXhaau5Kl/cPJWA1zc/wV+aFF
MFF3VmQM6q0RczT3bAs3oq7xw03ccINon6BdsftFmJyybm+lGkYMt2VRHZuXOm8/2Dz9IXj47MXh
NzvfvS8owfAJxtuD2XIIknTe/SIf9Zy16ZtGmkt2f5EvOWNpjoHVhGBJGm8sgdXGpN9uHUVEf7OU
mbIl5nFH81NJle36il+KXpsrmRj8gPFESjH7ZRfN1xhACCFU7SgNo5JR/SSMy2uhm4tIbeMJ8OJe
yG/Hg8VeFskjtKkoZ/X1XBydWeyPO9OtNwD92zOjqy/lgan141NZj/luzLAaduVrN2XfEcT3FQeO
DyuzFBKB9QcwhLMuCeQOI2nJQB6iaTIuXTG8xF1DkBgqTG8dgqwpaAdwrW3qpTCCQAvoHj0sKdFT
UKnaOg+pEE7C+BRk2ADhV1guTL3S+aMN4wdOdvRSg8/w4aLWTeyvpi68FaV6mhSb1YhxeoefQ+un
bYjwlNmb/BoI/4eyoKow7Lux5TxanoPLEGLDCuHv1Qj5miIwAEJSM6qDJvBT89swMGXFhN3NWS6H
Dv8WClxLfcR8vKRjCR0LcI53pr/dWvuWgXeiozTEmrzfjjtgqpHtmxbEW1+2dDDa7Wn01aty103G
JHGwqre6HCOiUene8OhzcP1AX1lgln2qqbYa5Yt52a3tMDh4yvz2G/y6PgsQEeVhPcJrWnH/fteo
RZeG/zcqQtquywKyk2N1EFssg5Bod+/y/m+PUO7bLJtxXnyy1Xjn1aN2piUfI34/Y9J1Murqj4mK
ua5osxq0rKJ9KceKmePkY9p0xFB/6ZPwWuK9zCVOU0McNbeD8ybHDaHwP2auNZteFNz+tV3MfiMv
CV+FFiAo9gO3PtomA5Ciui45lDU/babyq0wZ70Bri7XgjbEaWvWLUniGquF4ln16ixSBYc+vJNY9
yI07Nfci49WiZrWcyLXSI+Ll7jMVdepaqrDcjiiwK7BuZJGJzEKAGvDD+5iAHdBd7Htw62D7ACES
wT2d8vJqugTV02yYkO3Ua4ch4gmzVj/Z/BuC8lI1BUlwiUwQJ5jLnCn44OUJB9I6mKZJCWuFtJQm
+kemknSDHZMxbNVzbtBH8nn0JemEdPJ27gWeGylaLxxwzjf+K2rNpnfM+Orl9e+lTarUArxvFPuk
C6B5fmCYM+0xZLSrNJPNFZqSz573qg/l774Z5GvkXEFT6SmQm0PbIlqkhfYb0FURCYX4NkEUEtzM
k9rijKsHHKPaOOXkkO2Mqfoug7S6m60hyTQIrDUQBRpRbhjIJ8yQ+c/rEiyx4LfcWH0Fg82kRroM
KbdJ2/dXs+YVarkjC24VnDAdgcFgUc1y9oFNkB5pXb4XHuuxX+XUNUnwTcWuqZx87zpxClcGO78K
22eJu4UAlsh2RH/D1SDyXzkrt+mATyrd/uDYnr7X5fSries//kgAxORUvKoCY2Ykkf6khBrhPW5r
zHs5L2egWk3sjSd6YjC6918c5wh+hxDi2sZ5s/3W3VZmjkEWfb2PtNc69XPU8Jo9gPrOsTisYv0i
8xjomtP8GBrtW2IajypqfW0fopiXJrfuKQno+e4GOushbEqCCcNHmlC+EgTmuLG65N421l9oarnX
/ciCWRVs5gKExMQnKLnL99iVu8RFb2eBsCHheIF5KDnZhGPh7hqfjXpO53aVvES1tvcjSBRiGChU
Zf+T6GQHu66cjiNmcFxFgBiFblOIxRRkivAm8VoHWMdPjLMdrP7EDHHyf4P28reT1gpodJhoKz30
t80Q/9QA/Xtz30VIj5zWd1easq9jVTVbTcOAwGajsk13V1V8bUC7Xz5/r5sG/Zh7gp42Ustl/ZiE
+a2zQ2sn78upjG/X1m8VWSQi0btqYBfsjByrpXbGMjcrxhGmjNKOYSkfGeQcYuSLjaBOjd8JbZdF
3PmHgF4Mr5+0Ndu1O9V6KcW+1Xc8InCbgYRNgs4RU0ihjoECm2QU4ZdTaNOq1/6OyRRu9aa9AVcW
c3CBHWmYinXded2bTQy1T8ePEtkE2C0cWlV/VXFMI113sWOn3NEEb+H92BsaxmRnQAzPItw6Oi9u
y2RyYCL0r+wajc6sxp3mhje7kQwUeGuttHnI6Qr28w6Au1g8gqodTnpWnI044hbsdx/wEnZjRGO0
RfvdSjq5Dw4BP2c5vPdBOc6cjwkZwcAM6RrFyrXTj9ipz6AfrS0d8Q4Qq5rqrYGgr8H3Fg07Xocq
r76C81mBpKZvpRyacK04LlLg5r8n27JFjyAZEeHzODkx37JSjCSUnRNk84DcdgYaqSfJeTj00m5N
m/scXCMyuu5ERjMBXpE1JCq6J0fgUBYOiyxLJHkASFAt5TuxRk686ziWgVCeUzzYaem9YOtWJmeh
W3LdWHQApe6JgGtxLAQ/sZY06XF2Q0ZiQidiud760RvTRKjkGalSX1SHIXaokLGbE7Y0jnsmp18v
K7d6nXqcoSHO6qqmvsu2wPzot3RKLpNneofSK/oVOt1OKgLdaJnYETtOwh3bfk+vqyeTPNuqdRDr
8Cace6zqqNwXtxfY5BtWsSKgFpx17cG9Gocu7JHQYq8aNYiHzH37VVcTCvbQrJ982jNgh+EdD2KY
bThDvbW8dzpEQk67grkkhz1eeurBioM9pTnScYHh1mR3VbQHOBagdFX4EwDgYDq/DBSitd4O8j5N
oN1dOk1WrjB/cEABuJ2T5xU1vdam0FZK0QputeVXo0/DdszY+KsC5dCyn8zcCQiiwZJqAiZQeVrf
B6f6tvtVLypa1eKB9EvBZEfD85W7rrEFBcvLQkM1H/6HqzNbalzJougXKUJDanr1bGzAZoYXBQVV
mucpU1/fS6L71o1+UdjGBmNLOZyz99odUbkd+STkFmVrbV6fFWOXbXS4jIbnfAoGsN0QilMqs7Vh
N+le15w7qyKx3ELIO5q8CqKSwzsaGFiBCxFvcojR87LOdkhpdvU1tJC9kWMcGI3wLaSRs+lyguZc
PX8lXeDJHcSd3bMZgkNDndfeO1Qb5yS5cp35Jc4x3XjNMok3wkaA5yeSPcO8KoJeRUgCWmIrpCKJ
MF5Dis6U/kJv8bGOCYaDz4LDYEK93Fooq8M/iXJJNtbfos632KAICkes6wzbqjCnGei3Ie3FU3ur
WfkfTyYYhHMWudQc3lCi36PKarYsU92V6TJmckViaEgjjElhxDh8CHROmHIQv+FuHFVDC6FSHb0K
LuFhgNkywEQquey3XWOZK1sPx7UuabpReKZtYwIos7OrjZuilSRntq73nZlMlKF731YClJt3LEnb
ZNWFwlC62KWm+0J4D26RnfGqFbD70Ry5EVwpkjgj1l10ppK2px1pcVYawr8NkGYE6V3vm6/eqBOl
MsVnWojHVNUYGluBJMz88gL3K3ahWJI0H7sCLqRXI6Mv7vwBdw2FGS4mBOvYOGCji57c4eCXiyYN
IB0RBaPxu5r/XIire9XF2XuqQ3bUW4bQnvY9awfj03MVXuzgj20Qlgdv65g47EuHDpwj23gCqrrH
sVH7FkUcTVUW6ew19qJ1Xtqc1GivF1wT4AF9HMue1WsHUzglNQg8gp77UbmkEja+OrquhDqeY0n2
RYzwRb7lEVUmNy/psnZELxSVeetlJL3rbRawjP4TavlBGVb+sBwS+gn7EMXhernbstPCq+Mh5FV+
fWRxuc89UEJRiqkOLAgBiPlg3Ey8x5tagZ5JbIXmlZEU8/zM2ZHwBbLoJsrT+1rPu2M3RCSL5v4B
it1TNYtLU+0LrTtbJeYIauR0JILkkE3VtO466bMJtEY0BT7R21jTQcRNG9/SXyu30u4KxYQb6+FZ
V5j3NB1jug/1a1DEIrYGnqzQp8VvhM0Zn7K+guTbHwfbfXeqM0iaN1EQUetV+UpSVTrSSXnK4vxL
UpAaOvlIJEh1gGPcsNIfo9VYxI8+VditD5NqGqs9lBLmMslihALzey7yx8yqT3Zr4okHt91HdAVK
N7/X3O7OG6e3wfX2TpbcCR8ATNLgnbQ8zIRpgUyG9S/jVP0WZ+UFENdGZC8GGsfbCeu7pVnRSqGw
ZObxkWQ1N1kLTDamd5ERuL5yXUgu3uC2GyPCrjDgNepda91AZ5y8ghV2n98gP7jztILNsB5uA778
usWsEhQzaIpanenCysleHZroSYDxIzLlfV2WH5WZfmqNfdKQR+3aSQJa550gmA2rcE+vLIDgK6yN
PhLhFybD2nKHYt2V3mttYm40LTC/JaJQ2IvU4vLHHKn+yZUuGA1Ob7gHbn1ym6nbzf9U7+b2zqRg
Fhj5NTeTgIZ98qshEACRetZAJh3jN1mAujEM1rLgFwVefQurW8xOhggBmjvj2SPFLEg6wWgJxB8p
XdaiTLKLmA549BFa5pYhgATifAbVldEm1GAi9iZjkolJpKs6gZUwwneoAxUfKgqOvhg+BmzIadWi
HDOczz4IP9kcP8Ztf5uW/V07FuvSanAaFiCmJ2N49aLsowdSv6oIyGS3Hh5NO3wcwvaYCPU1EcGz
qUfzjpDJiqF0MNcuTDLyFQYvfLLAQ+qF9pTbzCba7H4crYckvSd7JiLSii1y6vdnqwSsHN3jYD21
sb2Ng4J2v/ULxT1kC2pn24EWXJpSGjLMT856MKD+cNPW2RG5k1wDXb9T8T50+3BHtbwiNRlHZ9uZ
33Uc7WAr3tCGoDKafTUkQ7ISsIwtRLLfKqEgoTfsCEK+6D5v7JXIHRJ7M3FCLv7oJ/YGXwo1EzFc
x7r5hYbyBjmpvhqK0j+Y1P3Ia781dJzks5fVQ6aPYpthuB79F1oDu3Bsv9qKlXrc1GfOH2ry4Vlr
6Ku2nfEeTUGGW85feZypTX9nmMPRm1PrVcKn3RgjYmEMqPoYA+dlZh46+5deqbfak4fRypCtN6+5
uskAfVJNVmiyQ5I4840TOY+2bb50OiDXvn0JneCz+lbKepSBs2E5dRYB+EeuEa5eC/6rO5ynKL4o
cpV3gH+eai+HWN1iHajVG9RVKGL4OqEoUNMNu6uYjHPPh1WLbf07iMIraLdLXzIeFPP2UNC08Jhy
ZMPsFEBwoANGlC1Kxdk2E9riqbQnPobOm8jS5ARJMErK2nhL2HBv3N64An0hjjJuQJrXGh+E9QJx
/EO8N42zi2WEOpbl28osh3e7BqmW4gg1Tl3A/ONTvp15cWxSsbMXYf8Uj8arTF/76BvqxdU202B1
SRqxb0MJzdGXz+CRj8VEXRgb0apFXCIqxa5zzvKVRsKmUOtebJ1ZjITKXxGasp1N/3RrqPE8Kbik
ysYSQN0NYSCro0Z8VlZDRoZbrSfcqVzf8tSn9kuFOxIF5y17zmHVN8VdoLV/EDXtEpV+OiaoAL//
8C5t5B86S97rFPxrT+OqDdl7K0+Dm1OCW1H956Dib6qZNlzD6nvyc84ZfGs4TQ6hpT4kA+1+4jM2
2RPL6Zsescs+gkJkYdWHwZr33y3t2zSHslgE2TmKv1PydzaaBumZLDuaOcTJlg7FzGIOUCxI8FAq
0FaVnoP13FGK57TpipWdWSxAMzfeBqXPR2eN5U4VI3im+suoWKlGjDOR8g/ZOP2KtAHnkh3v2pBd
YF7c1VTMUU5+ycq7MQpEr1QGYFuDpiz5dikhQZBU7JYxlsXP1BbuWncPJzf1R4T7HlS1VplUmqgL
+B61Ex2JHL69/s1OYAoCTWxaYqslXEdKEHsB62M7ZHABe3UMht5ixsCq7bf0DnvtVc+j75xRYe1b
/ptbCtbzLYBHQmMZGWJ/jTdwDV2potJ4sLr+3hgwulMvc9mChdne2Na1iXmzwW5cf4Wz1LSgjoff
C3V3yYgcFSbGjuRGePItMwEDUBsQM2NmrBgFwwqh3TGJKEriwcuxD6iYlR7r57qKrC0kRoZzlnKd
6d/wxWJRuG3nuLCm39tRTGHWuinsYhNrnsZZsIwtyYkpQa5LNMsr19Gsles/gHZ+64ckAChBI2S0
r76uD5swGB70vix2fe4/B2J8RjaKn6QYkRJFJ8u072ODjoCOXo6lC0mZtjgTPXJruMEGlyjO9oml
e4CyZp/HD7WmP1lWFaG399/DgUUKdIfbKclvYyqIKze2r21qPnr9qm3bYp3j2d+R9oXvjtiCMvIF
WMjpgzSkNWxVTtbui6r2O0aH6xhRaTRyvG5Kc758Au0d662gAMdWmMcCwkLbaV6xAjvRSwJeGoyM
fmTfFB0fl58/NyXakSTz7y1s0lpOsnbbvOl+3q5KlkiEAzdsy7PxYNkU/n092VM7QFBqdxvPNoF9
pjRTkGoarAjXMRKlTWIaDwBx/bUJYX7siqOTgNHwCQ8qCv0TohWcZ3dWijNEORkF08CYrjGxMGuW
uhBkPJCFdvObTgRcjtT608cRLixQLxE8p66hJ1xpyt86WBBYXwEFUC7ySDRjCSqoYJur7pELCgJJ
ZP0SUftushc81SA/igmxjaft8J0xcKGj02oGYYGZlcYTdgPt0SX+BJ3HzmpPZdy9lQkd5lAG5Ira
r3bd3zYyZBLCqbaKZH5rj+KuNxApB1UNGMVllxbU7bMubxJHftD52g8t7ThK5hkOQl/FfzJBkGYU
kUnaJPkdDalzKMenEYoJC4OZrpTAv9PNz4Yihtbh+41dKIl43dd1gXdcJCc6WfGqYSnsdQW9hyp4
roVLjBqoUaOhu9oIDZD+UH3oVnlDce1BNQnDSP0OCh3u+BBeZhLthAePVp/aJBLeBg4837wJ8va3
lrvErti3wZjwP3tr3Q5hleb0P4KI6mtRsees8cREQA4dS66SMj32BF/SQvMa/zY26mztpHUN+GIg
+zwKf5le8czmhrlXwwYcDXsEc+Pazf37BDzT3hvHXy4VdCdMLqGU1dHtL/RSpvU0t7RszIaUDMat
KcfnwIYn65TzcitrT82WotZvF0ohu2zilJyMAZH+DAPPRLMScKVZc/o49WsYJUQh2eI6UnLB8P5p
enLjE8aaeYO8m+yC9FBTfjmhMa18h81y4BQvLMteUpYxjs+OwMf+i/jbGXFQIncO3OI295xdjYAM
NQWijMidqLwUvyiJ32XWM7aZcO3RpV+xx/sziOZs5vm+60vws2bnbqIaaWeKQmFK+ntbK/dlEp+d
BB9rofi6u/SW+tN3xRy0oqyPN+K1mAbv2OcQF3U9R0oSEutG+bmhFLUude1QJRQ+W4+BI6IF7gP1
GKFmUfNyyBdHkjD2H0zJMSrlZmUynU4j0p9WNE/U2+2DbZMXD0/kHHwH0+hdc8qZTvfE3trBbvhA
JtEMXYQBkzMHFo9jMuYYA7E3DyYdNbKj8Qq6tDiUOxJDP1jgWkAT+KELbCWF4z+0r0JDV5Rh6Kc0
m8VnLqseo9xGcNJ47XDr5vWOKcjcsSHbzCUk0dI2KsPhNEVoOT1LUuXW/Yc20o+J3WeHxu+fTbPm
qjJZD7AH/Y0e/8mbECA4fQh7JGGW6EIUNJnHOdFRgBleQVazHHC4TCPI7/jKiOZALwLq6diobs92
E3GV3DYsMFnIRq8kKzor3WHxK9B8dnADV0WcDuyuHECoUfI++FGBhKAI5w78h9fjrqEKb/ndxeFL
n7LqlZ0vgT3TcDMm3u9Q6eOqIwQjh7yzysryUflno1UOAScImT0/Owx4CWLFxyhdL/5IBk2uGKX6
dVqzrOzGYkeZrQzI1ZAHEQuQLj21ivBu6N0zYxUDZzoQGqKdDJW9JFVKYaR6ZWXWHzN9fNNH1GM4
yt301FQU/eygp7CHWzcAZNhkPXxtMGtxHO9cSJIrY0znFBrWHLFHCW4q2P+sulo7kjS/N6fR3mbh
jGXtq2sf5Oem0Al7pIoFT4YdMVKHoUv5R8gjpVnbTlTj3N+lR4ZSVTjJNur7a+e1/DK2WWh7MsMi
9HtCJ2xT3N8TsfkIKhiaTKwhk0B2lOvlw4RscT2I/Ekf4uMYWtRBwanU029RgzhNsucuT7/62Hzv
PC42L9Oeo5ay7NTJDxHaH74JuDUZHWgHCuVYW44ry84OX6IhfDfRmk1WmZDJSUjLFfVOqu9sr1nR
syXzjand6WxP2ce/UyU6pPr4Qplo5VZcN2H2FE/Nh/rUm5Eim7ZJnL1eugY99/bIMt8lkIvqIYgr
ZN4eBsUaMRu8CVrMWzfEsAciZDeCACnVFQ3RqxGaX6Xqn6aJamVhZy+Nnzx1bYtr1luxZ8hlcjMy
TSvdvZvq7F3PECHZRgZkT4Iir6pnjAI0AYiD73Kxt0lbmei09U7s7m01nkRsbQ0sMHugl2fN0r5C
p5BkJxCBSReScWLENzlXPrGToqAe2S9v+gbQuwdQfwxAxwYdJCSDxT9kXgQjGdHj0rx0cbVtauez
sNyj6dd/6qy881pXrtqcdpN/NNhUr6s6gT+XOlC0aLNWRPfUoTziyyTi2oH3TUKOrlf3LGfgQXXU
ZVAtU7xjVh4JNRMtmDw/t+jyTuc4B3Sa1HdScS1hMKPKGsNaCN98ZMWrxKDm7oPpZ+VMmBVo6v3A
jEY7G2xZh9c+sMRXpaXfqSO+FUi7uMPd41Bq7l5HiefBTcxrp1GjmYMCWnTcKxI36Msb0yaXCLqd
Tm2ywbHWXZu/sjKBY4XMkKJmD2w8I06zmN8wKU6uxHc++c8QOFizRBMcoNwOrshF4rbEpeV650ZE
MEv2sTDqdS0JKwixKhJ3azD2Dga6luTT8lryamIB6aoZN2bRb5uhIN5twuqggbkGHINZka4MS/2N
0amL2RcQu6zxY0rLp5hckV+Y86IDQWxUbQjUZMglRxKQ7VQwDrrghoTOV0Io4i22oXA9Zv65zOSr
pVt3ve68l5m+cQPzT1rSu1Sqd9dtuO7Rw2wMZ/A/AzDR87rJgHDUFie/jp4xaWGqZ37Ioi/dTEd2
9W9Iw79Ni+ICYpzPPFOvcmQN2UZMG54REl9QAcsDDpZn7LobgSgQcQPI3ZexNh4coensyyNojey6
grAE1WVIncGqNtbwabgMKHmty8C21mQ4vugK9pygNW92eAhQEwd0hbqGYaRL6+ehwchiMM/VdD4G
/bNo1DGc/HbrWNO97Ggb6hGZo0g5Sohrxa4lSmzjJEjzY6TccLtepiirdnot+43uu/0Ob/dXNjAj
aYK+p8ZOKwYwOhmAS6PhCfnURu/4hUGiXwX/AMwfKz56PqVjk9WMOAS10rFWTG+VhGsVmtTNWYJ8
g3VieGDfIQ0LMdGw6ZGMrKcBhYIeftYZxX699n5NBptZIHfXoWaV29u3g4S/VXbTQOmJPhBOEPEx
UUoOihhOi0O5PSYmXpndq5ObpJp3NMKJiMJsJFINDHG+s9tWblqHjVHaAs6jqGfriSDjh228UgSf
muMMUKE2vW7ADa8rs//qNTe4a8RH2VJFd0w3Y1ky/WY06W7pXe1aCUyd8m6s/en5Id9zj880pAk9
hAZJ6ZHLxrLaGQUCBQ/YiZq7B35r6GcVsxLNvGtU+OpgiYLdsBqrrd1loMuNcY8trdnVmpPyuJcf
OubnrRekH4MZEgaSB9RYAXMKGE4PZboHsS1jc1oFAaBFL77kXfvd1XqJYRvstHLViy8hpktBjS0R
QORCLL69Gc16nao70KIFFAHOWWcRlqK+XqN+mproNbfQe1uDHhEWop/ZvEusiAnVyIzRX6UJzUf/
rGmJsfIH/71zgZhlg/zTeYpiLCeVhi9Br6hVQh9dw20BCt5ZB1mLmj2BiHcGQn/ObWOeaPE5JODz
iiYtKRH0Z3ZbRlSWiJ9m2USIr6Tq+rMDJcqkUb+tyOPZNWN9k7TiPQPsQSG+uRUiO5Jl+awltGpM
a6dRgaLACVbONg1nHRnJfdUB0DYphoSo5/YTtIwVvi0GpHAn5yYMOlM6TE2HL9V9FQ4rbH1k2+g5
5oGauH5VOi1UhJZHO+2Cq4n3BTE7ZDKnANDu1/amMNARSkV5DcsemWiMmQkfTDlV0RnPNd1vYBWr
KGWq5BSajIB/Ri/sVT7SCXOpOpiVD6opk0+FoX+Xph7sDY/4DGBoivmSz64vWUROZHiBPiLlVEto
Z7fuQHAJO4BWY/V2Mjkl0zgptqJV9U0jIJ8uh+WuUzXVnIv34FFHhjdt0fS254idn5s4txpU6iUy
ngEDATY7VKnNoDhOoYdfM7DZvLddiTyxPSOQ03ZJaOJmnR9aDkjH2bIJ++T0yP7FHJfz9xDNwTjJ
ko5DRu4B2+u6n9GhOKABgy63Zgbo37vlDLqy4DQzA8r8puIKTX9u6jNtVM2HIA/ofmO8ZJcKGnU5
aPH/bi13vRmcSoxoB8TuqJXMN1UOPJDFMzeXA2EQ5HuI8iJmdm06Z/MkTG4ripbkrs691OXQBUXz
cyv3/MHYLg9ismsR8s5Pygyz5g2pj3y+6JrIGWGRy/8ehIjZVI9nK480jD7ml58BOHR5h2wzjLVL
UYwFgg80MtD0hjfhDHxVmSRtis6IyEuqrS2ix2CkidU4IKnMcSI4YP5kln94ucVShw+hS+51zQZr
gCV0CjOgcDcptu0bFK07x5anfP52B/HctIjGohAlnnLWrlVWMPxTCyxAKGjTEI4IHf80anzqekzy
xd9vZvm2lkM7f29BR6QD4iMifD6W8yBWwt/2hvhIWnT4xUn7LUJqEZIPyTEeFVLWTV7W9OfYi1vG
NwXR32TXaXjNMbp2/JZJ69sb8FP4uuqZ+pz83+ciaJ8RyH5YPqufH9PfZtKyfRaBdSfpxc+Q3ka3
4cctN8fUBHRb52NLdKLz9fPYgE7n58f9cjOsnfJmOYz5zH6uHYQFC004djsv5SKbT9j5NLXNySXi
LX01WzaePyfT/59Xy8kVpHmwg2B3Zo4M6rfllOwGA+RtCfHFkEmC4Co6hggc9stH6i0E3uXDlv9c
Gj/Xxz93izZHqooIw+FrzUEF3Cy3ynCibNfQZ0QYQUm0bpubn4Pu//fW8onRTaDd29DBj+puuslY
ON0omaJjmg+prXVIBFmSFOhi2HEDJRzqOr5284G2Qr/2IOTshBuwb1SCKMK6YJ4E1xRdfZXw5Zp1
QiObsm5cUxoRcnKxUvrOhR6SfR5jddPllrXu/ahDzQTupVkO1Pcj2tF3f59voFNbmV3SHpeXLz8w
I494iIIywfKq5QeVirtDMrmYC2PDOtmWfwn00L/UrkmblsJwXvAQSWioalygr5abD/fLMwhD9y/C
6j+Qgc8RSv97Zd7DCg8rRmtlZpuKsvPV1rzw6tSjvqUk1P08NhoyvGpeQcxLXZpovbm7HIjDlScL
/szyquX1WI/ae8Uk0f/zrJ+n4jEqqry/i/L44umlc0rqXlxItsSYgC2afXIiLtH8mMIHvc1pem8m
kUWwcViJMxA278tT/j7PiU8QILX75ReNE5tjToBpi+YD/a68xJVt/vyR5Qm4cAQpiRMbOHySjIL8
Od2uvL2WhYSnIphEFxChidfLgFp77GwznbyqVWan9kVo/U09BdZZza9lfLcvGhkA6xwz7n55bDkw
/doscSgE/H3MUEl2nteDitz6o6zlH2qR8bVyU3Wpqq2k7nX1IG46yO/uwNmaF8dRj0mqF6eui6zL
8lCv6Aq6pERtNKQey0PLDxOU60fHZDOwPLYcfEu1fNn/fkSr2fOFbKmESTzO36cWYwvdqZL08Oen
LD9IbLKoOke8/v3ry+MwjVZp4xJi8s+78ll8UZKmL788Q81vPu+6Ztc7Gnigyq2JsV8Xnh3cV/Oh
8eDVCpLnhgkDkBeO9sUoXfuiMyKvS0fVSA95DPyTfYFxLmdSKZ2w+bHl4EOKOLXjegId8ff0SjQ7
u3OET8PtNFKYWqV17261CUhpPZAOiVz+WTpJcpKo5+kKIx7oXfrDkpUobO/x0tWPIpoem471+uTK
Daa/z7ZLtUs9H4pGRrvIDKK5dB5clh/oJXnLJjntKxsdLY4GmaW3Ug7H5Sk/jzXBqWbPf/m5l2jG
lZyL02gKc591RnSoNII2sBtPd8gCVlNJ/Mzc6YrL8Rw29icz1kvbErEVsM1KZIzyvqWdnt7ZaDFW
UjPijd+Ozxbu6ik2npLB9FdlTS9WGt5zZQaHFmBqG/CGGTVWduOsHBclSevfjviTFE63TobflQ+r
Ma7ceNOWzqomY6fNA38XZ913MPbHxMAwVsdBs+rNtFn5ZfYlU0JGcfUWpvzt1JkOCPwYFhZVL2dQ
qzCoPoVvWAcrjIn+QLzNFX3LUG3fTCzWK37NbS6nX6FGHinX/kmh4agx6XJzOTidp7O+G11tvdwU
8/3lJ3ZWghaC/Nyl91MrGTaWJ/hZEvz3ucv9ysgMoKa8qvnnVlBM6mbKv8knIW5s+eH/PffnJ8sr
vKTdBIRIHmtNg7r+99k/f7SHQo2aZv7d/DcvWdUFu+V1//rly09/3tgEuMHtEuKK57dEYdNaNcoU
G+UF/3vby7P/9Wt/XphYXbVpqhjv0/zKv+/X+Pu///zJv/+xHyUNll3/6+9D//rH/v+TsnXlHQRp
YWi1+Q7+vkZCB1tjvgOkqeRjbdvJHpS7XQl5LatqeNBi6R9CFbgr0ghmxq5AsgrPLTlaiTE8CH2s
rgPVmPnO8kjiNnJfeRF58jFGSnrVRzcb0CW0jCC3aujVqSrHi6X2PWEdL9LRmjvE9AQCJ9J9ENlA
EWL2yZ7sqVF0gVJl0wyNqZpabMNV4yM94vkbTUzDw3IrLNDv0n1OTujbG6rsfr/TLa19cNjhUd4C
PMNGw2DbVTjDo4+KdI73bjIDG1ZFlLHhjf56Qkq6X161HLS82KStOHo1hFSH+LuzKejO+K59Y6dD
era5lle14ZEEY9vUtwv0YJEgUGjw5XSsgU4s90hPmGggoDUpWoxqIfCB+xhG965QBSbn+ZZWhslx
pF8U0NvzfNpL/UNGWNcjeE+DyKcZV6j3mPKwYDB1qo8qGN+jnH/eK9jg6zpy0cpugxOSEKIAzcZ9
yQt3j3uVtLpYEu40Wre0XMM1dB333bPoE9MHzu9E6mhXrfDfRjoL73Xl3eVm9hJ4gfoQCTIg2huP
PtuCU2abFZXGyr9D/4BRqdReKOm613pS9T0vxqeSUcRhP0CZzZ7ezDDHBhTU1qvLCKQ0ET/4WkEi
dtHPUFsDtIM34xU1mrG3ZUbUHQEyNeWTLgVe2Z/s5RzIYlr3nIYUE7G839usSg8VZT2gPtFueZcQ
cdaTaRKN008HTWrU8Sl5oZZtsXQUevBUgSqYm3TjbUgw6Y2j9HAtcuM7tQt1oeYrfw51SmWOyPT9
KNs/0LAaC726dA+uTgmmIDQ7mFQPuBz3haupfa1L+vium4DvbTv8CQiBNPT2PtFSd38P2ny3GdtL
XmbrfsaYdQBLcKPEtBbmu02nC84oX16AYFJUqJ6zPBR/cDs9w6Ro32iCwm8vqm4XxCQilM4eSoPb
riPpYSInjPZsYt9fdYo2LcE92O4NdmKnwLGCUzf0wc+tVPxKilE7R6mqrE2NjI2II6N6sGcUHTLv
5ybQ/GtNj4VLCEmf1juQPWtpYHNIWFsGgWdDrUFQOyRefmPmwXhLAaLFSxfs0Ax0R5RC1SsfGNxr
ghRNwbxZpQLmGvLvUcvqa2tVX55Ko1eoinKDLDq57wOEdnZFG8yq5FeMxoFIAgArkWPuxFjVFM8B
ro4RlUSzpT8gDMwwcUsdRKW9fz9a7LPSiWWbPt9dHgN7cuNXNVEZ06g+YuYN0Xbvow/gPmOBt0tZ
UTGmRBFVs4agJExoI8FDl38dsuY+9CrvJHxqk7kUEG3nYaSOucKKSb9kTlLdDnX4QIQAwZA6ba6T
soCKW6TB3hOM7N7QJI53A1SnFy0ur2mMGBnaYwBqqH8zhOG89qIqNlVtWvdNZxM+EKawHUxAtFXQ
n5tEsgumBbQj1pnYaCuyH72oDG9x7OC5UcfCj96tIGtJUs4UzZxayOWxXrdujQ7GxI41p3cNNcTG
NgZkibfh7FvUrYTtmTehRyx4NiNuouA3fRfvrhMsUUAkRayEXLeDP0axXmid/RjYTbP1kOLv2Nu5
5yqKv9B6lzeY8ECzaBEXNGjET08GyDEpfVytBsUtm/rwQx8BOpSBRaHSyU9RxayoO/onCb44v7So
uw7isZo8TluRpYhN3HZkd8e3hmUE06/hHBMr7eZBkXVtNzwbaaBY+HtfinQNIk2NHnENV69TkijP
lJUelytaDWZzwHw2rOTM1TRzeAU5PNqSXv1GxfMCTh+aqzfzBsp8oEw6BOiR5rs4P+w7dgX3fha4
t7EWVs8M08wxA4tYN9SPgKB5n4X92E6ueLSC+g9BRYVIjXM7cw1sG1a2UQ3FbT3fdee7kR7LNQYL
YolKJ74Dk4SpK07zL7vYp51qfqkZjRqht6sNx39H/X23kGshVa81ILGPGh8+JSqdIa0vyj/oV2bx
H0L8VWwn1BCwrJ0Dv4930dAaj/6UWsQFh/06aCXhYzMtsJJWTKHeLzlNuRujOTzpZLGBMefy1oy1
oTdrz7ZnYqTuxvtAl9+W52C8bFr6vMKZU2CZtSFyZETKjyK9dd6Z0upmq/MW1obblHdAJuTOjREc
w6+X4/AYdyBdKt0HBs69qKX9qYX4n0dOo7hJH3/G9wQY+xHGWgjI0+nea7u6dUUKhT6l/1sUA/81
Z/6a6xGt7TIC58vRH4meGKmM/oyGmDZQa2fWdVL0PyxC1bYtVsdraLnnGovqCzllWKtyHLnLXZw9
2gp1JVSshCt3GQZrAaQz881jEpfeHYm6+SFSUY63YjjjRdPfwWX4/BXh3E+ZTS/Aau0UNeVkPxV4
HuhZz+Xe2f3gmP+9pYVKrjH/gWCdEVIezKRD49CeSFRFk355kLSq11iP9inpeqPd9jtDj1j1Smms
oxCLdVS4xba1+vypQCYMHdj5Hj1ygYywMrYoKrpLhV4JJYr5vNzTa58e8k6Thv485k1+dmwqkuWM
cek0fDyjift5RAp4PzlqjeZLvXUNSk1E0tUxFnr0mOguAawq2SVS34uhRQa+zKgaW9ahpD6xPCba
CrDgqJrrkEb+rlFkgmhgCsc6/zIG56kUY3YjiKbYFTpGmrpxIFg6jnVZDpBjiBKh2IRqisciiZHB
I6t5WZTpwnIPphE1a5X0OOUNcvGiISMyA2P2Vs5veXRKJIYZCyn8jcbFCjHdc844344CRTmEX136
nPWACUrDi371FhGoxhSXD+Yk7RuIL3gDlxkzoO9AopvfXKGX+rvlP1vuGjoM0c71QZQiKtXZQz5a
kfVqC9w9BezlvQak9uoaHgUn9MrrmEvliSzgrhudx7ixhyf+6LfZNcF51IhajtPYGx7GNCYTJfTa
28rHhVZUmvvkm0Q9dHFR3xNmi6bX7R+Kwh/vTXblz4ZoHwZbyfvlC+6C8aE0puZUZ/UFZG186cOU
pc7gZl9BRGVUFMa76UT42/y4OIU6z2g0ALSEjYN86mkkaIxmZOMN/Sm0MuNX57J3jzRvQNLhFG9B
BUdeemV60Jq2eGuZ9V3ByiD1c/3qZsaDsIL8jUnE3+d1trMcVGH/oes8lhtHom37RYhIeGAqeiuJ
8jVBlKrUMAnvga9/K8G+t+MO3oRBUOpqiQIzT56z99oxEkcC7ZpNYbHMxnl5mu1iO2gBwYtF/6d3
0AW1PZyrPB9ISatC6yqwP9KTwYcYV81tEvkv36fBh5gBGmRQyCsM43daH/or4MroFfSSpi4cvFeP
EI3gA6cn1IbtS1/l3SManwQdwtNQ1+lPlT4HmI5+DP4Zym3De4NiunasQVmW4vIjjAXhIpnPxEld
NlQB4CNaZl4VNli7rUCFVb48O+5M7GGKz/O+7MSW7zC7gZVf6uRzlwlnkeVyeVj4+eRfYr70agfU
J1joth7di1b63nGmSgwRq8OyUK+RDcruwkZ76WsDr5KUGtSkmvxIPOhrb4KE+6BpL3BZ3Ef8r1yZ
3fSWWm56cmktPHU4P466Pn/TysRLU9bwqdVWt+x3DAMzSIIlDhQ2vrJOmpNZhW9C5N05G5RCV21N
xv+9/O+rWnShxvmnH5Px1sxefdBnJjwlmjq66dD1ltvQHQWD/kQn3DeO3bOjzSSZxcbVKBlbFcuW
3kQlW6UzFRvTogeW1VPyHiSkQ8P8SFoXSahoIvpwSCB6Oymu5lwa1K+dQU1K3/tBFmCd7ug6USC5
rz3R0zlgndIZtH3KfurXKG3FwVSXfWjvye6eb7l8JF7IfcxtTiGcD6fPbJBPbH0ls9nRfrEM82NE
jIaDL/xBoV8hCAVL1sR1gSQZ6km9UMtaCYeiYVbYT275FQsJ38TsP2zb8I5ZxNA8G/NqM7ptT/Fb
aBfa5zsgD/WzkxB43+TbkAS3a1y5EKicuaGm4GCIHhXdugX4Uy9C/eIKJupaHiavEcsUgTzeFsSo
WI0NYV6MQ7huklKsHChfz1rGfbe8sUUXIZIldWLlYJFdh0U9XlyN6BI6TN8IB9ATu7+0JPj53yea
Nn5XdmWdl39p0sVHLsbitKxfDeorbL+puEhphTju8UwRrNHCJiiHX+iUWYVvEqzjGiU2AC+vZl1P
6te6lK8c1InwVS8NLq2yyjbxmqgvjk3ZwaPBRrp8NfG83yQppNsyRKYqFQExE4gtBt13zzNMkjfS
vDbL67Za5CFZ+/fLMLQ/BG0DOs8dGZIITpfv8mar2BSAMmlrttW2jm1inXvrMwSy+jebOfbragMm
uavObeQamLv3sZPZf4pO/kkyXX4xsaZ3ONTROk0m6zAmNfqR0MeF3vXX1OCtYDK0tcidx9UGQN0f
O/+7J680sdwX6UXen37wN5nm5kjhQCMHRtL9+BoQjKS1P0lyKAkMQ9BKW4OCeAh3raMlWBm74azg
T9CiGFynaBNAB1XEfcC7AZkGaJEHdw1ENuQcGZSvw4cRmzTeXK959LUOLXxteXQci+ZSlOA2Ir3y
SKB1ja0iyqWgKCOp66++M3yRIa9fJhJBXieIByvO7MFeuOV25t6G5ovbyhm5PWUzOu9CahzDreQl
kBiMslmit7ctjre2SfzS8i3kkF8ZcYZoGhvjmFZj9ILbmBLUmZ6XK7Aj+Fc8upk9WTXLS1blRy/W
+E+ovsmTYn5qZgNB9P8cT/kVQLfqOvBfdVqdkT9vSxtFcSpLcqlMhyKrCJzfNFCZSijGn3A9Z6PV
Dg5HdTlV6IE8WKgyy+VX5BavHTkQ4UMInIYC7x+/CD/xh5znwB/PmSzk27h0WFKjqam3OgcPP1Df
+wcr7b3LWBEoxyocfDbddxR3+gelIAdv/sS+rOLvttMe+yxv3wLDFPuq7F6H3sFRV+VoFudUPOZZ
JFbtaK5lm9ovEAJs/iL8OKEYNU4xmbGayb97wjsF8Z/bDhzL1gtbHGFgFn471Z+k4hAAEEzflmx5
ONRl/G5Fw0pr9ctM5Y5KkFgbhP/mxTOZTRCkS34RsgRYa5FCKpBhMhN5Fvdhjmg5hKElwnjfZ4jC
4YS6ROmU4yUoyLxqu9LfpqPmXkvNo5djGG9l7WADsFjrNVdpnrK6e8L9hODQDRn/4uxnHoDSSVbG
jrp3fNKo1Z9Gv5f7MSe1R5SmtQlCj2LD7nq2d22P802R/Oa+Fftx7v+UjsNBOpwNkNHL/4k8uY0V
hKRaxG0Q7U1uN3BReOXHICI42syLT/gnRW8ilG7abcZSwC1qF1e9HUwmxu2L0Mv2AAXM3npF4hzp
DFmI45rmuReKcWErG+j8gq+12UAh02DQ2M3t/gDwHVOtAQ5osKp6WyRrKyZ2om/j9rY8jGlJgKRs
512Up9+hzOpbKFOoS2b5Aybq/kS9EkqIpbMRB8jpi2nLIbHYC5ykH8WwLzyf85cHnyMsGU7oNc9G
7qmiah+b2i0ee5m1ULgC8T3we+zJSiVULQnPC3iWAA3oYo4xQzjo4ivokAt5fZFK2qMhpfFWgfSu
9ccYeZnTB9r13j1tS5Gu4bigheihkXFujYYtarkdkVAKbG029BXHAo/GEB7ufwq8z9MmDmGPtJLS
xcv0M/dtehioRqAeUv2G3RO9gum5yfLipn4znBfhIJw/6knhTe6fUA700yAVjl3/6jhC9R9ba2eW
rv8emdNBNPnffk7MJ11vs13jQwJKm8xb3WmZWsj+4+blY9WgZFignWbpQw3L7FP0B3HleEUJiNJf
+cXvt08u0ksVaxqpAuW1i3S5SoG+nqAA+6c4xGW4pNGUATjHLvWjE+R4dBw5+hs59ABB9IIszbGW
hGwG0/QkftKKioBxFfm0ldD3y20wTcAUEBhFG0Q29D3ojCwPOtwbtNw4u8wcnjDznW1ojvJmqto9
CGt8wi17m2EbBEhN61BBM42s9nYxVKVtSujJBVQf0my03X5aRfx/eWtGRClMQZ4jaQc/7fAPxqzo
b64hwyobZFj3DJEE3W6NIzhbdzIp9qQePY86X/3vhzMzmvcEvN6XAciBQqyGmJ6TbPrmBGKSc70d
x9+efjI1lHm1hAPaiviGB1e/MSNf+/aQXT1vfO2yvn+NzLh/lUQPwV9+CXyzPhYFpyFCKFIqUNNo
XmvBzqc7GFTiqEMjqT5GjMt1JmLAm6xGCcOtY1+MRAFWGA26JmOpEMh7Q68T1/svZnZmtMPd6KL2
8sddhcxll/oI/hKJaaNIHW9nqdKdbkhFAnhmXVoCfJDbFY68iGFfu1BRQf7ZeyO1tY9uxDTF0eUw
VYp+3KWAYP7PF2Xh/zZn4V0XjGxN+XGpUAwvgMt0oIuKIuns9m29KsB6gURK0XJOIiWPIDSelr90
AoK1FTJi6FYb0ykqquGoJxxOx3j4WT45ucmMKUnyQxN6/qWyEg8CjScRZHWfbVZoeyK38JoH2lMH
GuArZVHCVRv5T3iwjJ2lmU9lF81rUx3zK0HUpx8wBjYUQbui6bpA5SliIa8sSxckUxINXP/YaHSM
/dHGC5V3c3WgPZ43nWIy0LHoB4UT4ZVQPkeZyx2LsXytudZ0GsMQ56HEdU5Dfv7t0al66GZU65qX
YjxuDe1kteW88XyjegJqyZ8Qv0WMJQcgcVHorIee/PnvidxEgcGkUZafSSDDTWnNGMd98XfM42mT
IBM40L+vWOKybk+LqLktp/dEhSrNRgOBqKOPBtESuRaQ9YcUg8a3EcZb3xysf7jHjr6TFjsHSN7G
9rPpgu8qfGj01PtNsU3kDb6jU+SV1p6KomAa7TNiZMfTLXSZftvt7usPKECCDTK7e3dJ9kyEnH8F
DpEI1ijpqgZjwNBe4Me3bJMmoE9cRG5gcDL9l7bGPDGoRgL91w415XQoVXOEhIx1XYGBkPUMeNLg
Pnbj7HlZ7Ks4fC4a3b4S2qUswXX2Jxl/hBDN7xId+Rou9KofgwliIZXUoHP/lsTDgEhq1stnCyBZ
extSUlJ1N+4Q3qDDU6BjjhvGOh2SmbxDjeBIgtAtO6abMImI4Tp8LNfWt8tK4aq1bJhnDO7Ib+9h
MfM4/iNYF58tMf6pUtjfQAGHVRBNOzD/1DtakX50/nufefMeXgbkTyMYj4WBra3NJ+MC8AD3oTa8
Zc6sfyA20teWF1ZXCJsdNKvq0qFZwjcCPg/HelUDvwqD1Tg4M/a24tUBEf9PrX/Tr7O38EyLzQgC
90JTfW2r1KWxnLKL2aMxHUgtWh6ayfVPdH7J9LVXIArix8bO/tzf5agyLks90JjoV4cWQAQdoL/U
5dqq6EbFIu/18+SkpOeFBI7ART/GBnuQqjF75u6XBlm8EABkylITTz15CkfZWydn6uleF2U8vMDB
t1GqZvUlw176QITO9OQKUIAZgduFm7p/vchEnFWOkNGzAIJFWL4EpBzijgIpOaGlQtEFk1ev+xXu
65DIHUg3Braa3Zhjcp2HlGDDHIewh2G+m1pxbKMRRi+oJqx2Iytm1e6WVTUJIYUZ9nzx40YHj+Mi
/g5NODve7L/MBK6gSR9eNMePd8tdVFvdeJTugBySCfD1vq8WrJSXUTKEACzlX2et/OtTl1MsD+Ai
84b2fWYfXQK0XmRhvCzZP3aB1zH15XPtp8+JybAmchv/6f4P1jHdkTCutzrRpOvYoXtGc8Pc2E5N
U7ZNGOCUv5I4PHmh3h1y1wovdK5MVLoUK5jEHqSTNI+d54wPbRdgEiIPyH30/HmmWfpedhWJBHPh
uGsQHszRVDHlDaxfVDCkAjoZUJIgKnW6uC624Kr6iPqCAJs4ntagTsQXZ9U/icUstUghRWH1u3lB
43Nog0ScdvFx1O0BsRdeu6KKO7xrPEvM/t9n0f8+mxGbjKKw3v7/3zuAosc7hkurZkEa5wJagAo3
YIqkYQ2m37yEGtBKhonovTS5uRu7zDjg5S+2hiXkV0yIGD7e/jvvDMT1vaVdKs8kf6QBwUZfxgx0
+atN5SEZOZmiG3/OzTT8dFz0vBH+wAt5eMGWRuElwLh+QDzH7DTr5qvdQh+XTdK+WlGhhCDgrCaN
qFMaCNtcaaWWun95ALzIuITuKDSWP0FV8JdNSfqxE9gPlgZyGN0Kh9sGv8tkCVK9lA4nEumwoada
byTZQYRB81DN5XBwKtOrdlFiV8Cd4bRn6oyZdfCh2nrGdZ+V8GBjGiyTQZOIObDxEHGWBJKKa0gH
WXtMsxxHF1aU935C/Yx1JdwtlzCgEDLxd485vRKiFUCMdhkbC3OKv2VI+etpf++xBZig6r1bGANt
fzyEE0alkz14wakM1NAfjfrCNxOeWVyWZ8tDQJOUcHMyw6LKijeGCRTPnC1xNLDELr/i8jBl74zN
is9En0+u2rdMBM05HONvC4zUFAJy2ObGYK1Fb7KDBulBEFyGtz40Tr16WF5vsn9T5PLIdLZEFM80
XBnccgeNHD64rZaAtqV8D8ruc2wIfrbhaNjSSp9wb9ngjDvcazLEgWDAjYiYohWBjz6ncIp9TrP4
PFboyKWG1QDMFrkLaqNZFosx8t/vP6lZE/NETqAHsQFxblcnp8nO2C9HuuB1akDo4gF3nX5qylJs
UjD6QHel/axhwWO+rr1HIeGgwLshkKtLvJTBmnG2vRkDY8TAFZvY4maUafv71AdI/iFGVw5gpYEF
5C4zK4KrYuKSM4BJLazPgu7AfwoOiy2BH/TXIkQwwGdjKAGaFY1l9jxaEhnFRNlJdnYi3exV8+xo
HU0pCvWWhLfYt5p13njP2pCOf/7vk5DSadai4GyRacHAF+Pl0pwyDNwHStF9dR0mAaHITn3tKAW/
DsvMFjhLtGWu3kVNvDPDevqs8Rac7otkZaT328oVJvqvRHB/5EE03u+6fB7GVVtjzxqz9DRWZfaW
80Zx4rVcogu8ZyI8VP+CabVbVck+LLFMRJHF4YOo0IcYD+Y298bycelRakWsX/WCoZ1sDhaajs0i
LKHI25i1p70HHKEPCWD3Fei8AlKVTpudfmBwAK/EOarKnXXiuh/6TE2/THFMivGnuHFgvfnDuLHV
pYzEUTSFfUxns9l4f3IXmrCpyifX14xbQhxelZuHWePlKdLrF8aF+zEpzQ+/yadjRGcR9dQfQkuC
k9GogD6yjniK3xAcc0xXgyRJOkhpQaZEh9pvUXpUyizBx5tYeg8kUS68cOvkcXsJSvrUDf2kUNVJ
oA+7g1YxSuQQAqTEUGhVI8L1D1LryPSvuIoY/wYT3oF2bmwQg6tNW3qMNOhzb6MNjGgxndIqu+ef
mTHLoMY8p5xz89HAk0S9pdYRNXe+n8ujMnNxbyT5a9jJcdt2giNQZWZE7OThGnU9f6O2Yaw/CTPa
j45/tquGeoRQyFIlpdjcWxcWjVPeJAWEZjMO8B/DrzHBd0Gk6KctobfG23JZR66xScEYBHVVBivA
HuecufweZWG1y5tGXOgO/vuMm/zfZ/llNKFR+ppkritQnWCV+LJsDd+iesj9CsJUqiRacZWfiTUp
H9NKvgohFZqtnXC/R8GwGdSOiS0XbJwgHff+DlV808rV0UcAXdHWlh9F53wILU4jRVzzcybyYqki
b9nu04jee1li7+0ApEhL715wABdKuZXwsbjZurejxybVu3N/i/LIOlv9cOrL9HNKJu0x9bTmXdqH
ZdyDeqy7Gqc5aP7qXRxgG0BIxAS/0Fd4VdckWUL40AoBYyKLf3uZfHH6rVvq0bddc/hHPJ6dhlGa
zziSd+jHmUZRtAvTupZgezl+xLNJc0vKV81gumZnLf63zu2Lnaub1oE87QBvZuysWnVSqLrc2zdB
hudyqfgY91+gUFS71jYoLvpEe+vKdoXdku7uXDNw8h3eafZFZ4ysI8oI5GIjnRXYZEOFG1WKb0W2
isJN6BriO+nyr0XF0ZqD+UK0gmdrl/thsPAHGvJBrp19bLE+TtkG0pHfR+bN9512Ty2e7DnX5TR+
GAD1GsGWQTeu9Xy1TK1Jdsyelmc5hDxP37SzQ70t2VfKmiM27T/7GsblG456+90QFviizEKf5dMV
B2nQsYxve7Km3kJP/0GneghN9oK0foIoSg/PzLm7llNt58XtMUyTZtNSdRwwxlTYDeVukYrodF1X
9LF31BfpTSdyYBU76fSVzPLWuiG94GSippDdhtG7f0DFIHejgRE38Zlx+oM6D9Dk2S6fk+Vjs1x6
Hs31ycq39phrj/g2o8duiJCiQC2CUko7Uh3tajXy9oog3d3n4/WEWTC0HoO8MvZL631wR2uLiUlu
lksvqtxjC4SDeHP2hm76S34TEdlKN+cnCYruMLYek8BonoXwv8oUoW5Wa7/ZAU5DzVBTPZlmb3oi
ZEGuZmEFagZOuIk69C8Pcg0Sd5+gw/4Oa+/NySf9fawdY0N+n3OSZjlc2nw2sJ5CRjdLRlWa7vpr
zdDiS2AP+RmY0y0TuMMlXehXjWRAmho52cFBeRibSHXXUUHUaH4Im6jReA00MqV0STZL+ubZMHqE
GgbNSvBddGD5V3YggrNj21rPyyYsC5Q6jdnqHFCxY+ZF0QPR5wPdaM0JbXb6aDFig75t+2tD5YbH
xLlcUWLCr5+raMMnMz9YUY3ES/CxFfCtH/WGPDIxivZjyuloGuJc9Zp3sK3CJQVRyU7Rf9AUEh2p
UlZ08swqui775JwhjcKs8tGMUFmXD5RdQXhssDe8h65JyhBW12gGpimXj6f6oNaqnXJfAGn/xzfb
6PQdx8lxtfwNvNHw17mS9M1AATdEA+aIjBzjDRG7faYgf9Rb0ppHbzQvg02JjG1BvDPS9LnDfAtx
trqcOfuGOsIrfq2YIOe2W5MpN9M5dOlSq1O7wbK/q80Op7fqs7WW+TEJKzqkSuOn13V29MyuWUuD
JbNytfmRNNb0MRHcf8uHZ/kCUG2YoBMESYPhyaXVoEXMlk/Lh5uhHxL3rdXYMLIMvohX88O6oUW3
X2kwCIg76R1Ew8jrMO67yOhMZbEoESt2GCwvHWUxw7Hs4JNL+uDpdUXcNgMDZH/Tk93BoJndlGQL
A4wdUgO+qlQywczDlDMiL7qv0JcCMvigPbWurTQciFdH7V3XitvyHuSFY790AOaTIKkOkxNAB8fj
egiE5Z9DF2Vtm+jNrStpj8T0VD+bxP4gPEHptDoXTLhDM9maKu+CrMepK1AkalGtR8wFlKnpE+ZA
c9/Hk7kXeh1dx6jYDEknHuyIEskkfm+n+oHQlMrwwzT9Zs22HR9E0ltrMmSSTU2O9VUL8Y353nC4
V6zwLDGJpfLv1JktdnAct6Y+RI//PfglE+1J6/7+9xImq20V99XZS0GnLqVaMTDGFCkU1JByZp17
cb+LFy+vehYuz6acSUqS4GXj9hiKGqRE10DOG7rnko40hmmrf9Vpp/u64d4ar5GHuPfqtebg4x08
5NMEgF9cG7qwuiKDjACPHrNdV18A582/GxtTtgtq7pjLmuz5XPuwice9BFiLVvbglvymo7FGToFl
AaflaegoiPCu66/W4HuQBWpizDTvoeT0uxoJcny41y8ujX9oWv/cdVbToMcbqf9PDOxgjN6hN5u9
qaZLOYX/Hrh1Ac+eS91mcljR9uEgVU6cmniY/vfZbM2s/J3YJ62PwsjVP6kAyeYhKgRsq5kkuwQJ
9OeUOtgsRPTd0F1BoeetzdbvPnRHf2/h4/0gxlqN6USOqZ6j1/aYjZn4oy/0aMoPj+bjTPPrzXFp
rNu2X2GP0HZ3EU8bGs9hHe4z7tZL2rL2KHVdpR6CyXTIRel3y9IlbUOsjYCgnCSqkW/UGEY8X7UH
QjzPDPfQfqFzZPZiXXt1FRNw+ZQaIB/I32KUoy6XL4SJ/0De77CJJLFjy4/hMareLpe66iIrogdd
0uQxqxUkQ52GIFell6w1fi1XNusrB2j0Sznt660Wzv3jf8+0RPXVycZdl00CIbB0AzxT82dBP/AW
9tHH1LbJis9dhRSPZ/Se2cbVs1i9pg3jv1+Ne361fCjv37u8vnzH8r15DKVaju5PQ+tib3uz3Oh+
an2YiUUPMYUyOxTO06JsSAYb8ef0Pphg6XWiv7dL4VSRV7sVTCNS6c0qIwpQrmpwBv702GkEPrpu
XByWb22brqJp3kk+UwQWBkYfneKplCfXAH+RapyGJg4Ab31baOsMr/AViAf7XgZXJhLNtx03zcdo
sgArvf7Uq6Dw0pIHAkRjUoHnF78FeJn1UfoU1VN/9qqcOB/hZu91oR81dMe2aKtbaSXNOyMqN/W1
tzQ2wxePdsjyatiD4vWm7s3Rjfo9HeR8RvLSP0xkgb/N1jWkBbEtZqXOdnr3pnusoMTJed8wH96a
JE7fgNdoO6hO2m65HNvkbfmG1leSKtt1yeThP1/+oaEaZkT2CsbWe9+jh98s9Opw63sRckFdD87a
WCJLIW/ld+z7T+Mct695VDTHsUVGWQIv/Y22AIBLGH36WBD3robbkky/6t2O6EYlaJba4cuEbn8g
tpSxsLrUZPtKlEp7y9uxu3ZkSkK85PUoaCZoDVV2nuivvukZTTKkuzRew0ulpr/dbGiHI65bKuKS
qZeBWuPQ5XG3rwGSnS0n26WFwXuDEm+9LI9jRz1YayQmWsiLONu1tym1gQzpQv7tiQgxRPvDe6tI
AH376sQjaUNR0a7GRICqaulvpJ0fbP0jwk/GKl1Yty8ACcU5zyjV7tdaiOchgCNeduObVpW08qn+
n0Q0uZw0tPqcy0A78Mvae5IAnMs0U4xVY3haaou0qJOnkMbLcoWDDPdX27sn8kvRjVCkDwZeBaeY
6lvj1vqeO9/bDTMrWMm5cUc55u4ar/cOhmXl17GAeZUOmv6em+OfDiLHPwmRLhzefyY0LQ8wSKJ0
iN4Gq0dkX7H5GPydT7U7EpWRpyQyF+xFs9WJH/9rFNa86WWlnakCqGU7UT93LMfnnPSsdW2a9e9M
1w8DESDvMQa0PX1UGNFQLpCkhhzuuS100oKVQCj2bGQ5Rskm2qbRF8N5krF4PIs4YVRmkyPWYABB
zJi84mNUoVRW9BcuK7z1uCGNxHwLbRqedoWlBLzp+GC1TPhi5hoterEOTsyJyX4De4RLWgHjOkDk
diCpq0W7QbBtF8B3w9Qz7h1Va+k2Pa7KQbazlB3La9X07vkQHaLCTre68JLbMIr5YOE9JXqYIfLy
Wl1Vv8o4ReeX44fvGaREG+gbOkMvruGMKkmb0ux3efm5uIo6o40O3qDttUjH+1RnSg5mqMQcipgO
kFuxasv0VFXOdCWISGM65VdHsD0Y7rrsvewFJPSkMrcuJPkvE2hQ0ZTjY5H4SrRMcSYrz9otimA4
cBuwNcGb46jsBZfpbgi4vmjy58yV2rNTGd0ZacmtVlCc5aGzarzjaXAdwU69cwNdcobD37nHkTUO
0xKbreWeIlsDRZL72VnLJiJfhsJ/MBBGqSxScTOjpMBlCTuvkvqNIbJ+kxLVEaJePHh+9Uu+LBUq
9TOZ1Zf0NpfhvDUyaX7kJiTGQHqChKy23bVjxOwDq+a0Ixwy0pHhlN6ZjGIUQFlOdHISK8XgnnTE
6sytxDykrbXmiFj7jRoEueJUTlfZUvOFo+fuLbwUT4k0QB+GbK1DYaRHsuqLa1ian1EfBw+9Kd33
5T9Af+i+cxILHhjBeQ9mOVqPkaIIhUn2x6SHtXJ7s330ZEuPtYm29Rw6ZyDNYsPcLFs5vv/Wucl4
Idq5f221lxpa5VtC5Xcs4rw/p6H1bJZefeLHwQEDI6lf16gq1tkS3c1kdEU1OjxXxu/MDOBdjaF2
XOofC1hHa6NMjg02JEn+2dpNIwv+hrczBhNtqCuanR4Gt7imOjc8khKTAsHQ3KssbnMAQYnCca2P
cfXVlYAUgt7IHlO1k4ZSv5QZMovnKk6V/iTtB9xcaCvtofwtY8c82w15HwQxRvt+cKBuFu6bpJbe
Fw2pZMuzmB4Ibga32vW42nYRrpdfCFqKblj5sxVB3xT/fqnTWC1qBH5Uicv6BjBPQvoyu6e+CKOj
ZugGuLBJvkKEi+TRzm+ZMU+PqZbmqCpGsM2z+OWiJ75YSCT3s2/fCM7M9h764QdkNPpb4VQ/YSW7
H9tgQmU35vecM74kmL18lvAZ9y7VSEOk1o7PdPksChTXgvTtv8a8LgrT+TtqyNqMcPIQ2KJHlxC2
CnjMGwG+9Hf9AySq/E2kYLg15mE4GJ1CL/dBfoxNuJhumeW/OwuKshoIFIm1RY35iyHzdMusnqg1
cDSEwfjTZ4RKsmgG7dWwEVM60/yOvrY5J42O8F61EMqa2pmtqrv4kNJI87I5C7poLl1sg9t4AGe8
InLmzdOHPX02cRWG713KCWQDBqT4u0pRrxbiuTU68yWvuniD3c/ad2o0ZfTt1WLxulkeSvAsc57Z
NqMV1sfiuJzeU41eJWYyaVHw9iZ+ImkPElsIjUzlzsqQYOACgIWVEzYNHHd+18IhJGOwFu95iLJQ
K37znqMVdmbSSUxU4L2Ox7r07eSm26qrZTw7c8qyatbBMR1pFFQxhWTu0WJNjRV9ccUtdNJPznHh
SQbluy9S+4wwgHpYzQnzhqDlBDEFKSLhW0WX7VIHJFkDfVhbwj0vHQEf4hnNxvpajnV7K2eWNWc2
hjXVOjX96LP60n0AH2FPNHPKWezzLEDqOuq+2kqD+/tV81HXEAPe/NApn/XSfCk0Xzwng7w5RsPq
S2jENu5inAyp+yPGLHyqvdy+BUFwwQf5FWaqKq4wcXH8+JIVbQEpbfOpY87/UBmISTKkRTj5OHaW
MWklEHl92LrqUApHAld2rp2a9LkbavOx7Ty0R/xV35DUgbn3LOu7S13alXX+a+kUgq181qOG7A1S
nh6DOjB3fZxFpyxFdj1MabPrgil6sgyA+2NPMlEFRG1rJGP2Sl1BYzLEA7lc0lLjRzWhxjiA/JaT
nGHyvf9dCnVp1U0GZcfyd93caoDmA6JiMfltlpsppktMe9UHh9Xqh/ubrhvUe3MxabvFqNPM+NZC
Ih8X707NXlKGBRR6lepVqhwXtxdER2t2h7NEvShwxTNKKMmQVJeG5iSPtIYvtVkG/3aKoHiSrW4c
l6OYVQ7y3JDgVhKW8KRVyRtvrPZO+o1x7ANy8SobX1HYkTjppf033S5sIrOoX9qyEdd2Ts8WVWi5
6g0yyRpH5EfawPVLSC11NGrokIJkeQPl9LWiT+BCnIozWOty2t+vyQhDGENU1aq0ifVJOuToBjAP
a1vn8HaAlJjHgE3Wwn2FlKNMN1qhWS9G6WnXkBAtH6jocgC8P0iNo6CbfTmaqwZbHAyX86NXjME2
83E6ziMcBUKX0m2MLSzuWlhjne+7KK5o7kmXQFkzjr0vBoN7N46h8CsVoeHyqfZ7F+Njv4lypvis
oHQOXKJAm7RxDlEq6vWyhIQFXYY0istTo1YUvResv0l+Q+JJrzeo0DQlTrf3rCZYL8360WWoNpBE
feh9d3xyW/NvEU2rzmnsDya23j5Bwb29d0LYOaIq8k5BM+coFtAUkwFk7RfJe5y9TtzSa4gs9ntl
kRaSO75+WC4bJjFg/FRnx4id9zqyN7XoTqU9xkedMv1isCiOiFA3Zc1+ELcEUVkxS4XHDY6SVrMK
7Bl1nh6X/pc/oV6BFnparnTVDfPgG68DXKrAFK3jUv4sD0Btj31Z1tfliuC49jhzKgJDn7bsnpRK
iW4WNGqFeCyyYCQTvq4OVaNrh7o2XyyhBp5KvjfkDZ8uL/iQQZMhFKgAVKnZTJVoEJ+ZDz87UNaO
TCbwnanL5QF5lkUcIMA4ayIw2DeY8y0fpbSZLgn539f7x2zw+T87Tn7/4vIdHQN9l9nIdbkKJYeL
qSNRIZ6ZyQojx1o3RsRuDByKamaT3QaJ3SkYGVMY1b8333IHFticmMfOOQqM/+lekIWLkYTgDikw
udlZ7q/+H2Nnst24kmXZX3nLx4VIwNAYUCsjByTYSpSo1l2aYKlF33cG/FF9R/1YbdBfZMTLzEFN
tERKLslJwMzuvefsE3VueJ+RLXItK+CTCHTvL0+FQ9vvGE/x1i/fcfmCpRU6Cqe53F2eu3xAHXG2
MM5Cua0y4J+i8/Y5MDxVCyaYwMn8GW+mSZRaHtyQCVZccfkdNYxTlGwu8SEDaTMjA54nQOMY5YC7
PRU6VpTLAG2YrNOl170ozMSUNFc2PGEcg/Wb7QngtouFBPVV5sdNEhwHFfU/C/aPviYvIS7c+4vw
Py/Gq6BheMCtNDx6jc0x0jS7DUzFBzkAHObMiyQQOk0JbQblNXjmYx448752GiTztLGhVS4fkqH/
87MWaNoBID/GyWDXBGJELs5OfDFLe0R2HGd7fI7bvN67pIus6nJUp9/T08Usf/lM1Pm9HjKlsjkQ
/n4qzgiZnSnWNp1Vi5vlr4KKG5yLC4nI7oKzXg2bTnjxzeX5ywdNM2IqUE6wlREABIkZQehG7NHc
F89RWmoHBpX6u1aqYUd4OjLDRGUvl8+Iq8h/f/b7OcHKS6NmpRdNe2fHdLlbDntbnFvxL6zIh9o0
mj0jHh2t47DTpqJ/mWMvWKTQ03UhmuFkSrf3U6vVfTutUS4E86tZ4LC4LOhDggYGdjc1XXYXV0g4
R3nMjcA9jr1tnvrlw+UzTDz5yal2vx+oxDqBByKIKEbiJi7u2diqPMI4cFleunnNlL7KZixPtlt2
O9jcw4Y0QMYzs2H7NP4q5vWm/jw5nlwFZWdfJcrVrvOqMWgtECIxZf3znIzmwYxbVoilqRQVNv0d
E5V9SaM/QJW4HxymW1EbBbgI3pvBpZGPhQY/TegdrPiWhbn6aSN495ie/LbpO5lzN89ZeD82/ZY4
PONq5KhWb8XErtDqb1QCRIV4FEgp9ICV0UnEw8sHiwL66vIQmClXmZIwL5Z5rSrS1zCx0q3n1ajW
BfZQsLOEFi8/XGdaeNUP/XgYmPD88ynTI5TxUgjrtYPBbjn2ITM3D2NMR/By8Ls8N6YuGamAKxDj
kDeGYagPS/OQx1VyM2REptI50gH7OdYxsDHLK9K0V78HdJfHLFx0anXeqiKK7L3hmfO1LcOEZi4z
DZmx5+TT2B6tMhtvbEjZzaYNunQd2qgP6248wwDLTgidz+6UmSdrsNb/csBlyphs53OjSFqLYg+G
yjKDujR4L58Vrjlhk0B1I5YPE8nVvq17i/arWtQ/eR1SxASxfMBDK55cubgTbe/BLnTzaa7+fFQu
IyVLH9S1U34yuYK8IGV4Y4RzAZiIh5xSbvPJkPf6UsLlpX2FGyB4MMs6PKYFwsIiWICRdeLu0KU0
67QZxSbIZiwkg1gC0PTY3hqZhpHCKQ0OejmeNKt3/nzscm7Z2pU9rI0+dc9uTsGXa0HvK3qa58tz
8D7Hg04rhViw5bkyVJzpgUfqSYlmnS2Tl/TemmsszZYe7lPN+/OzcdS+XAYUe6ZBrU9L0HuJGEYb
BQEGHByG2zCprqrRKt+mXLrsl/H8ELszfJipH7YaUln6EIN+i+AVqUAtUK9a8J4zzzmneYoaE603
IUpOYhMaVKPK7pMt8kH4NkNFGhLykitv+XB5ePkwxy10/Dk4A7Udr70uGOBK8xmpmZCbKlNdBQV2
VZ6OdDVea4FEVHJhZ2iEYKQtQdp6jaa/DFoyUf7zQ5ea2ikGjHbdMW0iTBJa5IK/KyoFeB45M8Bv
w/+98jpReT3Ta/t94MIaxB6rYxO7HLk68nP30yIo5HxvrFGQOceLhKY2OBAYVHMWwX53Lfl0l6fT
oaBao8rw+ultqqlLNFkadxXX17p0XUyEttLvLl9wFlKeVXfy8M/nlDOfLTfs6VQS5IbASKxLJZtb
EzLdKk6M4IgCol2nJZGK5MuZP6OACXOaj49sRt3ZyUmzXZ5uSEPG5YMjHGH11mQ3/QmB9yBABLx3
Ng2jyXTDM2coidynkD7qn/S9bVEPsYVGCQooBRfGXeAiLtXtri5799g4yzLvLg1K0l8fNLNmNXUm
983qQiJ1cYU5DCvdnGikaFQMt22L0XNKcLiqKQFDCxe4WadnQy6DILPQwPBwsm9xwH6W6WPUdeKL
ASMazzxqUAdXzsbpaEJDzqmua0q0DQlf4xPTzcVD6ImveXgBnhJ+CsPFtlK1v4KcqjtjkonNKZ3v
TEKLN5FFOauYruy4i7zrYHbEvoPEeGQ6q47AWbQ9YaIKkbJT75KAoAdKMZfhh8ru5EB1F7XTspsZ
d0yvAXxGrf7SmIKpdtp9eQnZmSByopUFKB49nfjKs/qZOAD3RY8DOmJMgh9jtxN+EXjRme4ZKgkO
r9cSgt4Rw7XYy+FUlFpwpSVIAqepsq4vn3EMN69DQoN2l8/++Vz81+fC1HaONDPJwVXFYaCDtbcT
R91MShJnMxv5U8SEGzFAkH4AX2dQoqBAzsBlwlQZ7xS9aiU0Vd7WpnOb4Mfz0ZQNt2bCQNyUuFm4
abwj/fJwD17EJUMaSPwUedFtjeF4snHEu22njrS6AAxLzqkj4haufx23EE6jrvLCe73m0oXOkP+e
+1H1jFqs3f3449/+498/1P8Ov8pzmU1UmX8UfX6mR9e1f/9hmz/+qH4/ffjkoQ1HEpuwKy3bEgSh
WBZf/3i7j6E///2H8b9sAMmNM+DDsmQHFkDL1B0ET6ILiBl/NR3r5NGa/xaCfKBetB+OS9CGZ4fV
oz1SnLgV4VNRPXZ+PhQ8jGXxODQRJCI7bz8YCvi9qjM/6sPq5DCAJsyqp8uR6fK21OYFxt21b22N
dbMtazZYCzMUHalxbS4FHsSe7q0sBTTVMPhClnhWcZIwGg7bGeEZmG0X//xvC3mCfA+t9j8eAqg3
rxQSnd9ftWWLefPiWM7LEQ79otC6yLSGGGQ/SrvV5XX9t7+8sO3lhf4g/gS1OK2Kvz78j/3mfvPv
y7/4z+/4L99wetg+/tdv+Mv38xP//I3+W/f2lwcE2MbddNd/NdP9V9tn3T/e9OU7/3+/+MfX5ac8
TtXX33/gNy665aeFcVn8+PNLy0WCEetfLqrl5//5xZu3nH+36+Pi//6fr//2L75AFP79hyb/5jCQ
ckj58HTHdXTT/vHH+HX5kmH/TZfsbp4lhecYXIA//iggwkf8TvE3RzrC8DxLZxBI6vWPP9qyX74k
/8YhiOvWMU1dMEo0f/zjv/7n9f77ffifr3/oMMsV/i93gLTpbGOkkRJJvWXqxnKH/MsdgFTNFZgp
NgkCRx828EdqjeSHtxyZaj0DXxPPtu80LmZT7Yz5v9oPxUT8UsAllQ3mnVaFIDiS9BpJAcnYgbgP
czfYumP95mHt5E7qIDeWtAWzb5KdkWwpgVu5/FUOaJU4O96Tq0PUeTNC6W18V6VPmtc8wW1/LIe3
yoU4ONYtVJrFrdwQ7KTpzcYkINGq9Oi6q1dxX35TUt8DRr82CN4zph7QHymjhDph3+jxOlMBJ4tW
P0D5NynUvcQNYA7lnF89EZnLmovEsRrZ0Q2n2bUOoVrEvzFx8hT+hiR8cNz6Nmsq7TDa3XOWNHdm
hgls6qiMhzgMWdNW5hw+xJN3Ozfp5Gt28Iy8B5zqo2aX36FZHevYCHfMTFqfg122ikzxkEFuWziN
shrfMQMQIJep/BQ5s99WBAUVQ/uKlfTV7o5WyH8a8xKyh4K0q9jcuhoSuNAgYakPyDlRgDM0r5hX
eN6vwlw8T3WCbzwJsrMBIIrWXkoyreNbg5sehbLeLJK+06pEM9w85W2ArNj+VBEKUMs5NEZADkYE
etMlEQ4XTWMSvSHTW80Jl4DnYG3imT5SWSMvqydHHiez5ew3dBtO0J8onki7yVVLElUy7HPNOimJ
0Dyy2VojJGxFZQMcTEOULtFnaOW8XUFc0YNC+OwmJ8yYFpEKmbkmZ5JmlzuSV5Hk4c5VmXEi04Ak
DM19nWkp3VS9hUJqke11CTI1lWZ+gvHm4ljOyudhtF8tzMU7d3LAz/WFX+pA5ErYOYltBCtNNwAF
t4fac8WDFhPg02ad2lU0PA1FDLNWGL+8mAyAMspIMC8JSwkAQvxWe+DJeQIAZB3ojfSLAebbRPC/
Cto+OoGFkPwHG7MWa8YnIF8kKNHWPSoBVb4C0OUXpYtqNSDqQadDjBnsYDtcSu3CO3AjET0SpvXc
JjTfEW/qo0Gl3bnSD2ijE2oV7YRrYGBEVOUblcduHSm8b8SZo4l0er+VpB9YqkZEnKrPmpp1w6ga
ZM/WUdW8p2wi1iM7e30lVgxSvCNVwzmedoHhiI+6HUtoPx/xmOd8f9ettN7eaW0QHYNAZ9odfFoF
P0UlRrqfgTp4OmOpsdEFJkgmginv43HUyxcmfNmqwFS0odgcz4Ae/M6Y54Ny+BOpTK702bSpXSAA
KeLTZzTUeG0HhBc98eUDlAOLqWBGcxOPVn4wSHtjMhms8Tk+EJpbQ7kxffrs7NzqOZoBR6TEysWF
E6251R6xdc1bq+2r9ahdCSEehVcBuDeaqyaeTqRcPAwTQ+QiwnuWEBRLZiyjJHtFA0YgPgo6QgLE
rgcV4IfWGPnSrWskXvYSPYG2VeakojjaNh6YiJRRCq2h1PWVm/B39COTDxooK970F2Y4RHJFdcs0
Un+R7RRxnenxIY5Oglshzpa7hy17JRwJes6AI3ZTMX7M9eS+yY4Bu+8anyUvLOpQ0ryvZW+OfueZ
LGEcb6UmTvpAGCX6Sd6KQB3GueG6U6Gzkc0H5oyIblsWHjXHPhq2wJRd0N9dxFADx0VabdWnE47n
vPI0EOGvqaH2lQXUPw3zcuMsaWGEFiPFztty20vA2GYrObW66Y4hF+kHIYl2qXiL3Tz0DXaGNev0
WbQkGLJqHFOC6TYumgagavbGi3Iy5xvef2AsxG7SAKfV9cLJyF0zaP2eelUhcFTZKmVuPRk3qjIe
u6H9ohJ+ZsGhc0wGKnI55mxz6PlerT4nt4ZiL4fNuyhqk4EHf2xaJdcGiPHZQjM8ogALyxbKBgPo
jIMvYhAKGo5HjvXodfm2JxGE0pWcMgPFCCHnjPvWpp4gRJxvEi86zAaOKxEnG3PJWimDoz5ZXLSD
5+ecX+ue17If45vaDl8pevDyZ7vRMMVqcDxIzPp0q2XV0QMSkc/1mXHSk04kUd+5216PbxN3YTsL
75z1bbceR3GrwYWMc9Y47YzRuwFXc4fvHJxPBqhu8kIUj1W21evzNOUcvIPXzmD3XT5JuuDFq2W+
luK5FTlHSwfOa1g/hR2Dt7590kbozIGoDo1I7iqH7pNNX5Nc1uxKa2nh90k5s1bO58qnmCapxFSf
otK+FFmSy8JHJPg84f9L91bXBitpUlU1YAm66jQWwDN6qz2jJtUIR/N+Aikxd2iX7wOkhyO55Wkm
oBTreJcLr4Jsk3YPinu9i+dNWOiH0ijfFAJ9c+DdS/QEk8T8XAFoWRBo63g4GxFVU8HYr0BtsldC
f7RM5zrv260cJECASQDzLpJNkjNynuBRooaUbzFGbcuspr0DOFyf3VXPseRG642SxYxlpK7PiQ6D
N6PPBJmK5rgX4PRCwIBlAF7hrTH3RGx5HZ6blIAqq4R8wgwOtR8VWxgPz8xC2qOR1r8Sd9jOdSWe
SrN4RbHQXwt3OKC/JBWHMdc6JA52Hdt9y9qv31fk220h3i4LOYP04Drx3rTZ/ibJvV9xAl6y6bJf
OtKodSWzd8NyPpjzQ1wlIwx56EcW5vui0IjV7YdxP3iIi9tdYFE0TJkIN6Pl3qqJ+QsAS0LyDKNf
gRovVbopDQc5kZs/x013Xdd8tbGLnwmHUWQN7OO64sAhxW2sCp0Gc/kQaKhupek+p9aw81LU8LPR
05ZKe8Mfq+ZA04HlravvOid7WsDUe093n3CrvskQa6tnu2s63ExfvQYHPQLDgm7ezu1vLWM6EQbB
NacAFs6AJY80qTI85uk27TG39OW6VVAaqujaLobnrvh0XXIq+kz/1lPJyqNYUsGFhX14344URKTU
s8PCCs4UFDPnow5eM/aQDXPkJVh4IF16xO0SNdZ1915rYGsEWio5B7sAk6KVyLXhFL9IySY6GOo+
Z6Scg41KfYQi2a6csacAJi5qKVEle2erSgktljOcmXbS/XS2jrj7802rkIpL94i0z1i0NbWf0ac5
pZNVg/BeMuOr1y5yk3Mh6VJ2ScxbNXETxv2rZZygZFnPbmjtsOoDj5ttvBROvEOBwMiZX8SUlxDY
DLP03nBjsXIUz5t6cN/DXAQHNuwBw8coGsxyN7Xli1k7nd+GIvVT5jigqkBNMpI4zWLJ7Wu+K8f7
8qacv787u7Y5bFWjyVWjDL+tJQGxpoNqiww8/KfkiNCWqqKEwUIIDZ5UBmxVX5qY5FoMd0OTNn7X
h94Rjf5NE0ufriAXsoRTpgzeuVwZd+FXyta7yR3oBw46EA4j1dGpQ8P30MutAAl89Sm6CdfSiPyC
D6LLeTzM2fga9R2hVJWJdc9KmWsiNurpKWL0QHDZcWjrrfQebwEN9uSI/nPaRkb2NaREHlqA6gvZ
OttmUZEUQjY7+g1bywJ4SE8duaTduUtezHeaJp9k3xJ+aWL6S+yTPaMnjBrDA7zmot8u7L1VWL4C
WEiE4ODgbYlcdJuU3F4NncKY1Q5NDNxT4BS7cez4d9VXCsMTdapFTlNSkrfnkEBkd0+k/l3P3viu
DOdOttpDiGBq/NA0HNbWC+kAh0LPXRyDVGhuzQumB185yrpV0XjD2tOtB7b7b2m4fgN2x0Sgv6JZ
sc28jpdGpa9uaqtrU2r6piijX3ZJUG1LLMc+1FrOJza/TYztZ5rLYU2cwUrmtU6xQaejZtR57Izx
DvE7L8NgXWcKjosbIIrSCKMapQaO1r1N8v4M4mm+5axFNig0cmktgsVQe7JbB7lOylrrfNZlvZmX
rdgYaDRREr9ZHq61tv1o8D1FNWyQuMPtJBH7cVOPDmbzALJEOuTmJueyIhI2uenjfVVQ99VjEiKa
WCtgozC1GEPxP9Y/+giOWTZdT3bwq3ThebWNtxctl1I18GOb6XbEwszWgHt46hICCdg7qk6rcVXf
qOEXh/BV13Kra4+tyyuVoOBDSmJ6q8DG6U3wbJaP941R3HSMEr12HVqVSVT1SLl5g1WZtjR4evub
YR1D35nI5yx8o8J7S4JHwxvCbTdH65HDcECkE5fn0aido9241SEUDs7Y3FczUZI1FrW1HRSPo5X8
7M3yHgjQ2atGEypsfSi9htepSddWPNjrHI/SBtTHZpT6rRJ0nieZYc0lMJ18RkgUc+d7/fwNRGKk
DbrnwCP8WgWPc6Ct4sZ5VkV3paKwRGQ8ba1sZM41fCn7eSrfISNR+SvnhgnI1o7mpynRn0fIfSsQ
C0tyk6NRAqa/VM6ch3Bz3D9mvZm6el+gw13JhsMqR8ylBe3m1Tslr1jnxByUAb7MgJOXdBhSTfR7
za8utU5jynSgzPNo5WDU5eJg3v0hQ4Aky8oeac/NgBFzLPvPwHhUTIRWDCCeROr68FnolQfZvrIp
p3WiOoy+Z/wbLViSzOKgsooEqgpdK/Hu27zR2UzTtyb4KX2MC/FTK3Aa9bUf6TWy+iF8s8AbrCOU
lkb5UHTjrWqbJwFVgQUj/9Vb+ryW1vCsD4JIhxBZxPCiQ1j94KjzVs/xdmbd90su8W2BKJffL01e
mO5ZE4lzQ6v1YSz6+IpWdrJqrYF8NSW/EQQOG5EeMDZ1eyeYCFmbSmst7cw7YOP8gBwXM4tm5TFE
Dd9FkNCr3cIRuuKuYf6b2QWsYY+aTmX8DidHSDla2xKTJvoTkFtWKNZSX/wplbRWzWSwRSWkLLhw
oKlNw80Uot5CUjJsgoWRXw/Zzq0ade0GzTEORm/dZULfMAuYrxpeQDtbol0b9o0+8Qpi7NFlucxs
KfIH86hJjMwx72hrgvs2CoZtETqClN1aaeoVUd/ekSMzOE9thCwrn0kk4cFUENiD70Id7YthdwSo
5Xsjq+wN0wga+dr8PRZwLGE9J0ur1FvVXNC9PVDB0s90kCtanPQBRJPRwSmspP/GbltwgcKybvs7
gnXua72x2XWjQxWYT7rH1JeZHPGHunca6vrD8aqZ1cU0N4w20SZObEGa3ZUb2rg/CwKbPKs6ESt5
PUgnO+C52tYeeXrSGL2d0Row90CfeIIbDFN/sSdQ9D7O84weF5ZgS6+oQaqDCfaOeYh3G0K660Er
3WUw0GkwE7XZIBrJRgqbdEQl1eMnD/Np17bGbSM0VNzTA/sB0Igp3ZkG6L0GxuohNeO9KWwI+zWH
pDz2y6bGZK+/eIpK0p23Wc9tZEvyQySjzyzvg2vDdhyy1qAHhG22EXjPIWHkLz2n40NR4H005E2T
2DTCxhSKbJ3eYl4cCExpbGAo7mZ6YfJW3w64GtFVrfoqeJUWR1QdxgwuWATPs+DtLoz+VwrgnYog
unGjD0HWrhz19cRyBhQMYoLUHzF3diTw9ZxVZUA2Q89miUnBQn/gK2uc6UYqiWZRw1udWDoJESRe
Rlnil0X8NjZx+UsRrqL7Vd2U51zqVP8dSTMOQ5iEgWjA7+ohHqLBdLDtJZrYloD8t3U9AvCux/e8
t3HzjdOGFnvlu8F3n7c1Owyz90bX7uti2KtekcybGr7Qgh07OXOcbM3qisOgAd0fTMVjzHWzxhN/
sW2+MgLF3FT6+G+3MhMfczR9QdJglcs2AWqLvWYWP43mhDztjKZurhv6YrRH0+mJHPbvGjHDphui
58I3wzHwMWVa4OOqHfLpZCv5/66pHa5T09wXs5ZsS8tiCGX+yil9wAXg5ArkL1mJzTzg7mNSiG24
4eWvu6fB0biOy8zd1O5iOr0FPY1viIPEKk/cnI7F8NCk9EmNHm08bU+fSeSV3ox4HGswYK6nYRc0
Sajvysep7T0S5NB6E8gxQCY3HuJacMqaiq9AdO8opON1U0UvVDxrB1JPO7XRhoRjVhSdu58+47oJ
KdUUGXU6kCjsK92qHJHYWfl4g7p079oDmmcdcr6cuF+lm2AdRg6+kZ16jIzyOx+YsKZTAnMj+RIm
dUHoF/BpcHkvAelaFfgzMN4ssW5z5Zm3QQ+VuLBOIZIyqqPcD4bQu9KdeWCzH/Sdmc97Sot3wKzI
0PNtiTaKCfg+sp7lFABDt9a2bJpd5vRHJ7UQfY82vYMghgdTK7ntsQ1VA4Eps3WmIQ10QBT3tt4f
0rxF/mUGhCDRc+ytkFkyWw7oBJWMN8omQTcQD5EWL94XHSN2+qKJjgNBi4fIKsI7xqReWzHOxpS0
0XLgK1zQpgvRsle/3Ky/HxPUAYPO2kxIACY7/N0aXTCUvQkHDOLTcbq/DFNJXnQxcDDursiN4Ea3
aAXPhXFuOhTSafMpCg/kNXnHaZLhj4LQSknVfjVNQmxlWl3loO8b7iHfGwAt4u7Et5/iRe/FxkG4
tR5aGloBc/0gWlQ/g19LgF1mam8C/AkbVZUj+hXWy7K1aBoDV5wyzg2zhUskaAGJCXdaDUzQdnWs
13s4BJ9p94nVc+aW9kqOfkNAPsF9EnTR9Wzmh9kZaLcCEfGjUX5nYVufR4JofIvGwzqifc6JB41s
bqdXIYDFrAc6aQQ2MuUCJ7gx1muj0rY9Ia4O2lp6o8m0uKjk0cxTdOFV6eGqixKiaBCn+24yujcs
TBMBxdgUevJpKGb5YNqy8zFYBmtRp87ks52IbefW89ImPXe5d8UBm8j3NAO3FzKASzSN7khgivXI
2S50RgafWOPWnKsPAvY5rza7tokkfcjI1ulxOlzXCS2KGfFo7eBGraiW8vQUpDA5s+FsT97ZcxhU
AlGyHH5BSPnYzN0T0RsntLrHKQWjyLAfNLQwd50WGCsjzXbWJvLMF83VSHLr8cS56Gps170XgMl3
kOiSNabAx54wkrKgv4lalTwvw9iTK6LtVPwOenTGH0GHWxfAWuZP9sTjpJH7quzi2PRC42Xm0KDF
t0Nmx1vTCxn5EqzcuPW9MNM9LH3optWKXtjtWHcDpwOX5ntb/CzDJ4tog1UDE2+m9GkKuCIOOomB
O9sr5/fcUMxNc18UmoOiJhawPWxfG8UhVNV3qwWoaKUZ+xZrUekhkOAgGzPwkblPdcBhT/TTdZJv
FYQca1T409Peugai8RIED7YIIIeWQ+L3gf6deuWbV9Crrk0k++QDeH0ifzackvu4+1kDw3MUrGE7
LlgRkGjTmEQ55p28gI1EwdCvs3RcGQZpramHaDSdME45Rm3dugYVOeva2kxihl9OcepmYOa1Ireb
ChkFfHZv6c2dEz9nM3yboe+0bTayLcGuZY2olxk79lDiS26jGKaEfTd0oiIQWF83tMfNoTp5MED8
MSnfpFk/Br1ojm4jdg5mmVVF6oA/ZwgUFCezAVGH3X0R+trg0cTJX4D896yt4aY/AzHdGAZkd9rz
qR7Lp6xfzkTDIVqiZ9Bb4xFOi5OZdWdPTqyi8qfZstrfz+kQ+uQy3CnSf2Hdk6nQhyRxzAa7ZR8x
46AU09KfOcxnNu15a4K890Wt+TZBZaveMW5mY9dLoJIqe/BMOh6TZe3aqrtBFQ0eWwXnCH90Cr+E
Dmz3lcuK0Vk19ps2n7dlx7m6l490vHay624NFzB62jFVojMY6la3LmNso9Lu3qrO2WebqFPkqyz0
K2WCuJhaeejB1DRDz/yv4pxnNfsO0cu+671fwpYna1HsMtUzJgw44hhbpKHFbF6q4lYIGRIByLnT
SNSEFjc/41Ji2b11LQeFzPidBS3DajM+dYb9WtaUfcqe9laAWaDUMIu0+kYbRMZq3iyDqfQGnv+0
BXX17GAd7LoP7GbzwSWHXEnWlJbiYzOobB+wCLRUxJtwlldaZgIms3MkRk54zFP3S2+tZDM56M0A
y95OrPsElrnr1mvudQsaVMIyZM2HvOLEkVX6zLsU51e0xKAyTdkj5NyT8uafTEiZdUBFCZ2EQc1I
3LgiSglP6TVKmYQrO6e0zF6FxnwK1JPeTd9WSI/PU929G+HBMe0vtbbkVHOb0mLtvVlfC2hna6I1
8qOr68PKqVKuEqEzP41xXqHhtMAuEKxCWWUj0kqOpgltTmtFuGV3ghm0surxc5Zk2QZ9BPWXl16U
He1rpgomt71PeEGJqVx2dMHBYqfBiWDhaT017vUQo5WPZifH0vESVDhW3AASIJrKL9ukTzu48cPs
jtNhQEd3lbfJBt03VA9AvWWltrWBmGY0E79GclNooGzGAgGPPIlqeo9zWgQOYWbcL4L7RZmv+VA+
ainOWIjGHFUeCnJ+9mxKkAkj77O0gyPMmg9MeEQbgxXhvEEMxyBeC0BSO8QkZ4NWcpT3qwgm2Y4J
zMao5ytlOjQzBvBhSUF6dKNfRV0M8PGmKJKroSL13GDu0HbtmfD6GN5rrOvx0aUnQ97k08AS1sUM
yMOENENC2/p1tSE26rmRNJnGJvPHfKSMTMfDiM6WKY3VpHvHiMsb5C7vOA4lvYoQYx0seN7+5yDs
fopHzTT0TTCQgaFN17adk+JezB0gxJaOAXJNp74HZPo05szd0MmiKcI4bSF8VDXJOoE1NsDJzHeW
9RqXbNb375ku2Ouvhnp+lxM8AyNOV2kHR1W3wmNV/IIxHq9Ird65pHdg6svJopxYQ6O1yMl+anH7
q6b/nIG3ottatbLvD0PS8Ifpfj0wuuqigWIykjsZOpz9A+dctFOysW37lok9hzpaUlIx+j4rzRFM
2sAEVOnwjmr/lPT0u+yRs2jl3YS6LegQDfTQx/B1dpqHpQvfjWN1U6N7LpR7pQXBmiAytRzqiWnC
Y5uUnBmhVAYwi9j/GwJMeyEobL/jUfCLDd4YW9FfdLwDkeVA9haufOYwEAs6Ckqtuk/aqPEpgh4a
JyO8TzLO7iOmQI5TH7J8ukICSU4gl28fsHu1TOHHeh+KWG3bZkIjlQhgVF7IabOMGNQWO3fgZ+Uu
xgLXO6eJVRNoU+67+rMnfKpN7UcIZWcOO6QppM6r4agctUdDSIUbbCabq3oIX4iAO+pl+XPTJBkl
VoqByDbSrRakT+bc99seqDDnzMx33OF5Fh6lc/OtF6FOumkFaqjbgqhBhUkyAAUBJsHkJfecVTDr
1Biy+BClYa0thNPk4mkfAEHqfQOteBGmPHuIjqlR9c/CTeWWSfuRkdvNXHBg1XvNXCtiIfzKvdDq
YNfA77kGG//iQP3qegs7kUuIOmA9/B3QQFGCxjeVY783mZnSnYiuaUnpvCfcp0R0hMrc1JyWSomZ
uHJgJOplnR2xg2wpd0Jit2sHOWkOBn9js3ODKkr3LClPw0gemNGlnxCPNALcm+ZKutkbjXAEALQ7
LXxmDh45TdM/gsSKNlXKdRFHiHmGqkcSgcQ3Kr/qQHtQGdiFEWWjqiiAMjEcJuYxNi+aL43ojlu8
8OPR8LuE29DpG/ZTk0K9S8ADWOVqsX7ZhBrNHTofxfki0r4SkYtNXLyUBeM9R+P0seS/BlDEOE90
WwxIwFXrgqxrzt6pp+ii6pDcaZsMev/TirNre8yQ3+bvKZLRzf/j7kyW20bWbf1E2IE+gSlJsBVF
qqc1QdiWlejbRJdPfz763NhR+57RucM7KEU1tlwUiWzWv9a3JF5UchYc2GPVbkzhPfZjqvcaEH1v
czNvl61hu00kXP2INenE0sW3tbtfSNfw3bLyzTe7L2AqbwRrplXm2+m295bvxoOelThnNUtu6vrb
7B211TWE2dagF9X/aM2R0XEdHMBz1ISPzoH2ushO7YllXFJ0Zmbwz+uHinbNssTa4bDB2HG68sbK
3OqSplb+xH4fArLt7dqjQATDdsKaE9vgaOaaC47wp/49VT2zdj//JEdxk66hf+PJzCYzfBIDEZ6k
Sw4M0XelgN8oBJ+yyZqTo5tCW3YH9pMyO019d1IeYPAlAzAdWrRfhgBF9iWDxV2cE8JTBF2h3FNt
kgxc6snfb+q097jhNDvt2bx0qaAKynkbyuJXmHUM+rmQYwhgwNy1auvYA9QrWPrZjPFhcBtQlJR7
JZS167L8ozhIEcEuLYoMQEDllK6stMhekY8hGAcTPLz63fU4snFa/qry6S2g2BoXO/dP9johHnsb
8nBec7xaFPePwnWDPYXxUQqC1wzVW17dJx3tqqPxm3GEoA3gCi6mXDWp92bl8886vTvTYAHDDWEK
NcIGSCKGzDuJCWlyqXObmvZrNuXZqpW1UqxgiQofAvCmvCB/4kQMsNsPjPXoZieJ3TRIiWalMi1p
NUn3lScjt0qLNeQ6BG/hHdmEbwDjBFGxYeTMGja76k6dMMgaiERDrO7N+fj3Szrl5Q4l4aIbP9vi
njAZKKp2Tf2HjxECYQuBkGzsp5d/V0t/R4LZHeoyB0ToJTsyk3IXB8MTVMXPCS7CJk58ufEG+tSW
qTxDWeadIWWwDFW/Eg3yHbko9dBN6gtptNrzSp5Itz8lvsl6XkpmOF3XraxF2VhImq8BNTDKk6FZ
KenCSZqQrCaHVquzZ3qMM4GuMdPMbhinDm434CzT4C78F6F6fF0DhiO/vLtd8eEeyTAgWHvZiZwA
y4PsdzYKSMPCtmpIXOyE3V3icQJ/8GYUmd7OQ+JGWYKZS8fWCVs5q7dEy+SDXYOTZOUqrciWyd61
2x+e6XSvFS5cq09udTbEqybBYiSUA19aZVenDb47zWmVmXdpUJfIIDpbjVP+tgS00mVU1Vt2+jXT
rLsvPfM1wfwVxUbZRGZmji/N4jasduQX8JGvGsncqXTkr9GjTcgU8sfcBDz/TntVTnguMDatF3tC
7JbZY889qsVfE+Sa8WHnP1CrUewFojQekvZayyCma9d/6uBorZF1OrvzLktM4H/ouoOI1YM3kp+S
qRHuJ+l86YIu2HgpaEXtw3ejz46CTZkrWEEqQ6v+jSV1X7DRwUHPcn4tiLBjL+VR0rOwsy0D1ZSi
6m6EzEIiBTSRdSAuTtA7HnCG1fKgSXhsEae7hmijwjfNYiP7rWfLV1e6GIQssyaVW7zavOtTqJNt
34d0opUWtzSBsOkl7cru+pmJHccepKG+rr5iZCZM92/c7KijNbL3CU8aDq0UAw4JE2vYZkIHmxwo
x9ZEzeEcNvJEjLeKCvVVOY0jShzs8aIkerXE1c7U8ZtZmNdZ0HjSi87fqLb5WZfuDUpkVM31U2GZ
lNglHrGLqoq4Q2NWHZb3lMzVPhxjaml69eDajFcoa7jVzqAvWPlfNDVY7XifI7jssakVm8dAQeOE
3zFbRsFwGz25AcSfZglKgen466y4za5FYjK1X5spO80jZwOuPxzpu7WprXnDCvFj8qBuiuB3YnZv
0K/4d0MXFXb6BtVq3FEUyWHFRqTpDXmsi/SchfQzLO1zTJeTnsRpaptN0XS0V7QYu8KuSSPvzq/u
7zOE5AJRessJn+0VnOkq5N3Dv19sdFoyEq0I+aYMg8RKo9zhZ2WbMck2N0vzOnhfBjOx9ajGABr7
DKp5gKDXG66P407sAwqQVv2U4HtytsaCRi/j/nnBgEZAuCVKKG4ymy+ByPimEge6IiuzSsL4oQgR
malF2TUtrUdDwypEwo94Io3t7GJ7wlJvQ1sf/Ya73AgOm1UVc1hczShGzI+7ifZfYcYRKurGX1o6
y9igEaFQIRJ4vBkGPEAeK5dkLphA7pOa3X6tLDWcUt8eTpyab0QH3VXCwYWxOBB6HG2nv1+q3u3b
1TiS3AG+QcypP86CNYsUEn/790suR3/fumNyNv2LQ8Pv0bOMd0PP3c6UjBYFiLPV1M/tGl7OeTLG
r84hqlVoxUgvA8HoNt+JktPWlvIHu30KWrYBROYmv8Owo3ynb39NpWU8A7Px/4KTa1Y2x/AFUqek
e9Dtth51uOiqpX2Z2EijsreDlWlzfk469HZgiJFn3VKf2t9EJwRzOAXaOBJhh+UfCQYXE+v/JjPj
mw7oigwW4vDySedwxcwcisMIHDf3oIXCDlkUgS9wb4RfRgYj/cfsDR9wJieWPR/rRlf87kynWBsY
s5NgyWhb9l5mFu+9xBI2xBkyFtRH4mrGsoFCO9DcnL4xatukpmcRqw5xxCXuD9nTWXefSRG4YqnB
dFRmqsEf94x/8eZTMSRJNsSTc0pB5yDEBfmKxhH94Gjm8ROeCSBIq1DS5hLLD8Ze3LUn89eYYbW0
h3Mm6G+f2uSLn+UijWzlu8sBR1jjki7yeqIqqpvfx3m+NHfgzH1Gw4hE/pn6cDtqa8ShtmC/ZbKw
Ys8XG4o96UGoxQNJU5hAWDVAO9c7cOYMeL36NAw4n3Gsr+Gx3Abm3Jt5lrdBoy8U2XwCvYHeOvMK
RLXOAuBaleGhJ4bsJPxBJ4Cnj0VDScgIfyDHk7mazOyeOjQf+MbmxPOW1QbKP3iaB62cI1VLq6pB
jaa4gTLxxPmusCTZun8pu/sxesDAKGott4k7YQQvnE1fW1j7IM3XPTCp3vscDW98rMevtB3KRy3C
+JTSvWrVA7aJO4oAPjG9Go+LGexpp8gpm+GxKpaUXvWReZnJfTBiGqwjHWNoiXX/4XSl3nHpqM4U
8W4LHeoDzelqFQ/pgEO56Fe8Ldgm/ObFUZxJZ8fIo8KIj07QDXuAZ8YxwMHfZoI7cp9Z64WLXNe4
4WPBZBCMafBZd+x6VI+nuNvqX6UNx5qmKBfTDsYbUqfQJqKSLDhQxQdgBB/OVP7iwPFhoDHGXoLX
axoOwyQfGYwF9FegGXT4IKmdO85F8MOmD9WLxYMM74hVMVxYkfdJF792Ze3wP4aBuda/ndKNamxn
q7aPP5di/OyH4UgtW6TRIjonkWuCTJRoT8PRVazD0LhhiWl1YYz9Ra72RbZfLUvaJrZ2FQ1qOnuz
dflBQTjOea95LrvuyaJviNaH8jL6/GY5D9+252FNHLpLUVvfFtez9cApH8HcvnSiqQ+xrXHHYu5j
vvKFHz7fO0v1UnUGHegDbBsE3GdtVvuk0F00TE0EDffqZel+YariEdY/xpPY9jSxb8y0ZvXJ+xNJ
5+Xazic3TKlUcCg89BGt8lj+6ZL5syaRGZmMOL25tHZOhfA4OboFmtg1dzPJ0eyC5Mjx4Fl31fIw
uBs1CU4RnWAPJ1YQVpC04GNsuLfKNROnnSL2bd25hlPn7xM4w0ZTPmPeK3eEcuWugW1wR6ZAI5G4
yhMyGEXcWrcOAhH1Ma/CTZr3yqzhEfUBvgTHxA6sffNoNai5PKfZc5k0e1Pqac8YZGJIY8bUg/tn
2ODbVj/arZ2uTeXtQW7DQtHDdKx6izTy2EapwRLiWKVxGrXah0v6aOOF25nw4062OjOqIXbO/Ei7
kvmRb/mbTgfbRnL3iJWcj+ldnpwpC43yFLj5IlW1wsVw9BD64fsFq3wcvB+AELItT7Z3KBdRU1Ij
3hrj0Q+T6ZUBpP1EbnxD8wdRXGCY+7mvnWc7q7uNZWWUhtz/MU035lIYDzM+kzvLoHgHKjWckolP
F8wo7+i6fcX+WPj71Bz5GdAh9+7NeohsZc87yADeOypWssYHH0dJKR6gxG8cDy1WA23ftFVp4RDC
simDd4fazjM1IzjPRjaHcIkMja2nyJrtaPO4qaq52rg3D2az5EcM4mjNtL+uwnS4cOG3I9EyxLIy
HELSq9QTA+AC2JZRvSwVK0cTtpI9KUNvXZyfDesrPsjvKjf8q9LySn0ElkcumM/TeoLV+zAMDfBO
Zdm71GmwZBX2i0fMfCMzz3uVlOhxoMvfOgolXmkGYr7J+EZyRttCrKHx1UypWXcm72kKIJUFoXrv
NOSfrj455P9OYmzkriuslTTg57VyqV9wQLCXxwj+NZRkUM79ldq4/rGlo3pM6uR1smIE+M65O+hr
XJbmkGydAd9Cc4cVeUGyGR1vV5Xp+DZyNu/M8BTKmL64YgRMqup71Ta30Hm8mlVb4eaev6y8ov37
bn8dR9s/ML18CodpwUVZKNY3Q2w7KqBhRbcyyvrpK2HeewKws23sM9gAcW2mgqlwRjobjeqR3kAQ
SPNQbui75VyXOnMUNqm/N/g9TDMy0wMrQ2YBm697sEhLHkzVc/Dx9NbiQh6VOhSb1KOuYCnewjpt
oin2GeQunjwNrv1VNbYkK+D+qbwy3tka/avF2UOxot0/deqGBuUfR786KN1nBz4iJtzkkvGl4AQq
yCivZIvbTQy8BEst9p7qkHGdqGk8AbeEZV0otSVEEm4yP+nOZnsM465+QeUUrVNdTBWkh8FhRljW
siVPeR/6JMJksmDiIypGhkp82CgR/8q66lVgrs+ZE2dJ85Le52SmT/IiG0EQ0E7IzXBqbnKw71XC
K0PG9334jopkalOf29guHuyUM54DApKixuqtqUlAFEa7Ya7bbWa7Rz9vEy6WWrMahLP7SP+l2MiZ
/UXO/U82OXMr2xEdCNPbJnWMr4BvhD3Nuavyo14nmFp9Ya26JrT3Ht3SME8866DosCTSW71MNXGj
OGTWX1EKcc0UjaDk4X0K74inmMm0vNhB8qQIbny2Fe1WjN23jUmVp30/eOAjKGmOIOcsM5oICbm+
12k9gwOr9YWew9uCblM3/vxhdsDREU35GNl2F8nJMVBGNcavHLGSbRuHkT08ZsJ6vSfLCTN5IcPM
3n200nmOjCE/D/TiRpxUXxdGVzsazMQDf34VLXzW15idjKMEQ7lucfuwJKcoAi5oCssKitXkZ1TS
a96SFM1kncXBl2cL9Vpmxm+Glu7viY0Rh1j4TilmZDNkwj48xR9lZl9TaYZf5gmf3jVzpvjZkDVD
V+AxpiM4nqnlSXrJjlulG9FHZu3ctH3/izsZJ+MplX2/se5XxkA6KbjSfGQn4siLw/Q5aRi2cB2h
x8e6ewmY+gEfIxU+zi2FapygIfHps+G1F7+9DK3y6Znmejr37WuLoRmDn5Neclt8tcPYHkQww2jM
iv7a01bOrcDZycWFOyRmmgoRl3C78WBW8alN+mDvN8G9IH5Eb56Et6I5dFqVLWe5TN+9WWbTcuml
3DSreqo/XVFxFqvpEYI+wC8V6y615kO7BCeSdITYtY9m2aNoeeZ8Vb51pmIlWMOjaqhccYHo21w3
FQDb22AYt8W/M6m7JruWgNK6PHlPElBZAXTTv92v+UQWE5W20l4YZYxLtlNmF69TeNVkN04sMfiC
KdFlTKPiSJBTAvIwgYOfpqdZVhhOiRhGi5a84MLzH/K8/eHg1tr0aeA+ODMK0DAoyi3zcDss5KXr
Xjonu+y4GCRbCy/ygwDwdaZyJdIWauhsQAEd6Ec/VmFuH/GQ/eUQT0GXQS5sgcI0VNwY1Q5C0YNT
1m+yGRlJDDmG2Bm2iDKz9ATIxImLnvIyBF7mW3pd+0qes+7bmRtMADr/g9R39iTHFLuz0PMbn1s/
bTBljoXNrOXHGLOl2GVkOLLgusvejgRTrRKZvhtJR0Gg9SMjWeiFywI8z340evFC8pLSIRNI6Qjy
oyeQNBe195bK7HdtMbwMXexlQInW/sSjaRK1OFbtW6xr922p4HaGhvvp0iPNqKqWmwBa78pdcKFq
KZ5cOa9CPToRCTrrUDrWp0tXk9nUmK80DDCcqp+4lmAQdnifZax+UTiYr+zUxx/lBuds0TPxPooH
4tylyA9yIXNoVmutg0PsUP1Te+5qGvh+CnQW1dzTdvDin0ZXTzuuFeUDXWgJBg7KaFlAVktt1k+2
O56Y5T0kQ7Fwr6XPJfAQs8elexRBTBex2+yBSDDJFU+VL19gcAvQRWF2SBY7CsBYuuPZDVH8uFsu
6zoXO5TN9bRQXW0r8SynzN8U9Q86vz8FcdJNBpCXBriztTCQBoV1cAdmWV5sMn9L7Aetcdv7zCMq
d81wb90gHI8eByu3iMM1wdanthGkFghzKbddm2FlY5p3bsWUfhtm+yvLrK+xrCmwv7vbqhAq7tD9
MFKfCrZ7SFpUORYwii60f28VC80XSRE0vB1371BTivcxC1YWpLW55ZFvgpknZtz6gvNk3u7ywXmf
x+XmuuEta+eXwedXz01Law9aa83Hb5UY3b6KY0k2IDgTvR7utsqgabhH3IbFp0MsVZek55CQJX+L
HfxbrputWw/eSswBtiStHoPWXKcx7fR5++BjRMGO5yGuLr9Uk+AqJHig+tfaDy7gP9F+mofKC85p
nJxDh/u8Y3OtxBIsto4xZusAQJenwTsGswDPbtjY4oPHusS+Eisgv4MaOT//DkH7b1QKmslpfyEi
E/sIgssyly+QAK/d7DyNg03zmQOIJH6wK2phm7q/OD1m1oHv4zq45oPG/ZCyXSe+OKiSsI85RlNb
cuZja6c6siCP5+J0Fd6ae80+9LplqxbK4xvB536Sp37uP20svvmYwxvsufyDe/GjkYJ6nh/WnCW3
Vq7lQMEZUeqJFtgh4CAvC3G41Zc+Y2kkrB0ZmbOWyyGUJqvFwqV4tLJH4RqknBaxobMFY3NBYkJb
1bNjW1+4GNQa9u/ZhVTXNvkz08frNHV8B+NHYRENxwalO/kcdntu8TPRDIsPi/qqhnje5gO+mgL+
qvJWHWbSFb5jgr7G6Jw6Kq2ZmSwMS0AkvfWuQ1wFg/HG8fMXVWsAtfcv2jJnUmmkb6x6M3nGa9M5
wePfL32CoS4jkMu9i1DRALt+QvRlcV+lVvnqVtShdtYw0TDW488KLX6+lIlsxFgS7MpgosTGNEUF
V3gMfbibe731oMteiU3vxtC/TmJMN4yjvtOa29yQLHuauDHl+om3oeaq2+CFs669fycnA1AikEKP
rTnP+5ijzMor7Z80HLD76SaaRequ49zahUvc7mqDKXdstPosmdrwCFcpiOvxZNDJddB4DtgeGRlZ
HcLr33/EtlQdWzIY1AzAoZqYwfN5be+Vg6j83b1Obw43zhxPXO/4EnYOP5qez0tjW87RXaS9MqyB
LcavjW05yafAV6+iBulX9s5HrybzONy/JFMhN0Y1b3mCf9MePR77xhmPbv/H4yB6aF0SuE6DTM8s
xCeXKEK11g1oJCbGy9FJQyIj9wmtkfRH36SWatnJynrBzJhGtCm5SOj8uC0XVgvvhOcZdUSCNecT
tvgbgS/04GfDXjIXWzt2jjhdGyfmJvARe7CGeZ8f2yr/zUSrPftauM/U7+1flkk9EpduXn2suUgL
QF7bRaT3l+2i8BAKCFOM7aJMNrylI5eo5gt6LZFqBg1Ye5vngV7iFQ/+a7V0Ypv1+bY2ix7bOpD2
QAJMnF1CXBK3wmzm55wE3qYlaww23lsB3kLPMAH5KXFXk2b/RFT47OrfSQwEYGpDmEcWtRTzGSwy
UDyje69EuG3VoM9gdfXaxk9cubb9gp/Mat85ENwx9AtvGWY9h638Eeju1k3a8kyNzcpT7o3/9QtZ
ud4DPCyKbYmVYEs/Cms+gJs0Jl4YTHB5aNtgbU9cB9pnkH31Ielf14ItSEKKg4+pj0mXfQcMlfaO
/ONNDHEDOf0EkEO3Ncl28o/1ly/yg8AB03ZsFobMv802rlZqwBx2Pz+Iq4BwUDZYHOcCd2rPEbQ0
cd+mSn5PQ3omW47bpN7eWcpsYWa5MfRyVok8clGnNHhWx25CHBk6oh5xad9myFPr+xayC5yyAW1O
r25wVuTzV2zlI+kDN48C7PAUcm+KQLdbmA4BhKPxG2zgUzsPPVs6js/GouzHQsqeW8AZpgz2duVz
XYiXrd/0r7iMn4CGWRHByEFgl8aww7g0+xGD86UClKLJTpm3sujCaMxRUxk4AzCKgBBO1FpeRVX6
nKTVj04Y3GGahZiJS9JqRtvH0wfjs8tvLTfwtRGSLCpKvnhLNuLt55Le+oF7bmR8ypO+iUhSP9lt
yPl2oUK4ypiNmkIQJw83KUgD2KXs3JP17FTjkeDqLsOJsJlTYBeOHdO0dBGDOUSxnz0TtH2BXL9S
zUnT+sJoP7Z3aqqryMUyTIMUPGNZPgf0mu4aBaiyFs2qVuwaVrm89qPkpAnanOC7qiAWhE1UKixN
SYZxdVlybCBTurNq62Z1coMgrqKiN5E9MDWNVs/Zf9E3P6gP9M5jI6XoCfoproR8Zosz9LorG67a
lSN3orXnvb9g4DLndo7yxlMbjUYc8+lyg/ahUzGIBVucJ1XgJxltcy37D0O58Zr/zLbZhFgFMa9t
yqpdOdbE2UsGDYzydh34/Y+ugcxgch0wSyenfbvd64lBtJYR+bK1HbfY8ctfHrabLMX9FMNkcdqO
MNtCK2ApfnVLF+6akmA5uaQ3MUksvPBLoNESByll1KWUYkqmWh4sXEx5OE6NMogSPCVYVDBUW8af
KgKh7GxTN3tm28G4zFjlk3t3s4rDcTp2snlTSbFfQvuWpt0vr1fvY8aOa9zRBPMyJTtmX/6q9n66
UpNS6/QV2MobY7mLSc6/VtMbvPOH0FI7u692c5X9akRzHEvfihzH5b6VPWYtPxSSkCTlMbWQucBh
l3y7FYR1Lz16zp2n0XrfMe0l2aARCcYbIbp0NAgytXituoZYNin0VWuMFy/xnZ3h5dT4pYpJfGdE
Dn7qbmndFSRBdju3fBCk+q6CrdKgpvwh0yiSNY/j5N5HEnX5zCco5hP1OHEWW5l+B/kfnO26HNyX
aUie/ZgoyThwmYy5OK+rnG7JDjP+WurlY1hTSeJdcgvPK3igo5kZaP+pR0Moym5spudceuaO3olb
KvJxHah0ZS75LxDJVPn0nP9ylKO8wqgYW+nnWJI0yJPPXt11YSByVGrdlRxg7Vykq3Hne+MLMu+p
yyyxDuJyxGjX4yQugMdgiUssEmxmU1LCbEwfXL8ouvcnB6JDfKp8QkZhH5yn1DI34+yPNHCgC2Hp
wmo9WFEnvXNeevwsTQglbiji3Ugnkm0TdDHmyts48fLdYJwtQn5gXrmQ5I/fcUMQ+YeTfM6M6VII
X3BA6j6WAeHOt7UAp87KZeLMNrBJbpzJ/z2NqHd1Pz06KiXUYTV7J/Hp3GWFp4L6wsfobPf4ruz+
Sqr7ymhkJaau3VuWOvklvtR5qk7J4FDB08bLAbvdoR/4OIuSgVuopsOM6JktS9RWS0lFI8t6ERRf
S5tSpsuM1bP1ZVDYylHDOFkbTOB9BYmjDph3DfNXDfuj4JiLwuhwNvBgsrQ0ucbEME1r0ZHhFpdY
zA+uRmYg/IaCOSAvx2H9WXcZTdJugKzDf4PP8imD4skzOAi0VNToqdQHW9Tv9JDQ2qVQGA17/tP4
z5Y/fQnsBMz/OAr4Wb2agKgwDDhOY95saiwQxyApPoSVnRMG3VissTwLDmygqPtzTC7XtvmFlh8e
R56K7cz1bJ37ThFRSuWsy+yW+UXkVxkmN4ew5QLLWHIJRan6dh2jPA9wrGu+p0/rN/D2+JzgqaFL
YlhnC2cOwmfrvrafRwl5yWucK5rJdSLP9cdLrd/Z2B80xjaS+VaBBn+Pa1T1UWt9C3C3OT1tUsES
fwXlS0kimAQKtlIob1HVw6n5YyIz0VaSngI3w13dWPC9u4aOEJtOwzg9uUp6a3fxrTutLVyVtmUS
mGTyqALv2QjJQgGBeJPucMmWcKVb8SvxqX4klmbjNObsElS824OjD32P7Sy3vYMnhjtLndIL06bH
qDfPBiLmOuwzSA2AkJjN4PvgprWesW5SysIoSy7ZebFnf5UH7WMsuI0WZf6nyuS7FriJZdtdkqlH
nMy3sQ7QeURDD1/9O6XgmaWzfscB/xEXDiwsp74hldP4Ud7tdOpBLfMvVebM0SvNVJoQvI/MuO1C
42qHY7PDV9Ls0667uLp29lliFienHV5wu7G9NOAtXEq9BGkT00JHG+u71ub7fMKJYxP/e4hHA3iF
CdTWqJ+w6yK6E6SZ5dHO8zuhu34nMAo9IFfo1+mno8ed1OEPiut6emsRWu7RT0p+TksyPsUEqT3T
+m2l5gONBLuOkX5fPzXlfMhmaPuGsPSG0RyqsW+KVdSA4mUgi64lUS1gnGZrk+gSkcfLCMVzg3vv
5AiGxGhNzHjodOa2VubI7Bza7z2CV8Rnm7m3T//6nyol2kCfxPNIRQJ6Ij9MxdYo6ihjohHZWczV
EVEl9/ZePG6TOXujFO5Hr3IiNcTxDZ66ODWbnUg4kMzNSSXi1QuTL4u3Pr4rC4ZlEv+a/c2d+xvZ
WBuFoz9SL+ZDauC5cvV7XwePo7poRjQo/wMFgEwOvdbhHFFPe9NgEjlmzfn+Vz+SRwSkBkamndit
MygxY5GzmLuJWo09Dgqr739UonvxAdokE0ge436skKgtNVsvddbWL26cJyA/FbIgfY/8XHc6Jsui
fPsxpItxG9rgv6zBYNzNXmNb18E76zx7XzJekJINluIZMrLLeynLJt4Hcb4zdq7Lud23SH7oBwsX
L8aX6dqYYbJBnD2Jyd9308LbwKHn0DjnpSlazNhdD9/D+TMnxRM31AGAVnus0pF3yKfrSzr1Ho5H
fOy6q1VSk5VDztoMMNX9tLwCsHiAk0wGkiJhRG02couEHGjb8C1JrbUB8GtrcnRY+zWJ08H6UIoP
s9fANDby4gPO26+5TnYZV8nDUrfTFZDzmrJDsc5D61frgzsLy7iK8ApwSLlHb5Z3G8FiM7BZQFMa
NCzMhfp11YDLUlcKzb6ruLx0vUgjs6ZHBpT7fnHBUg62y8Ms2GqngA+C7Dj708+80YaV7etwqLZM
te51lGhPbvGWxrzZStP7Hqqj79HaQsh2l8cci+8UP0cEyFTWZigsuTeWD1+RXkwSuM/Z8E6PPBmp
rH8lEHPVgf27d6adtAuMXzwoRRf8oQFl3Q3LrWo9SrYw86jBe/YQddd9Hz9j7YOHpO+qBDY2bu7b
vye3LLPf2SNs8F+InDBiaXlMPyzIgkywJjw/WMJLUcH1Bf7hLZ7aM/Z9D4APAQMI8+ynjUPpUP8Q
ccZWFY8nDAcC4HS/BfDRM7Eebugzw7G2Uo4MtsZkN4O18GyELw0eK6Aqk1MGUcFc/c4L342Wotl5
wXxqguukpwVwK2I0TL5LS6MpZF3mSl7BpAlzDAPAa+l1Dzl4aaXXpttOO1ftTcv+ciDl/D8QOc/p
767u62/1f1M3/wPS+f8LtxNk5r9RsP+D2rn/ufzs1c//AH3yG/4b2un6//IpcrCFECb9ymYIM/O/
mZ2u8y9kVSFCzzLdMGCM8m9kp2v9C3pm4IjQtiyXkFfwb2SnE/yLYgiPUSf0u8AOLPt/w+y0+Ub/
IHYKx7Ps0IMO6pjwywPTBk/6T2JnMPv94CRuGUEY3pMkRpmv6ndKkL4aleTbiSvuuin95Ik5V0XC
EtdusFNmCd8uwBLI6kuNiq+evLpH4xJhNPG4DYOZbWMSyJvO5Km2ON81Xjmd/34peqL3bYcEETPj
/MfP/f8gSf+J4OVADef0P18Q3F0ojKzqvucGbgAi9Z8vKJnm3reaIYvS2rvldXnzmyrbxWpIou42
ZDhBeoPrYTcXDR4dyjvzYJ/YZnGscUvjFbtURTNtjYHbQV9ibJmhm1uWH6Vu+rLI8cuE56Xajoz7
jKnGt5wVZqb+ZU7YtIbSADkUwpW0oYWMOv/kSvonv4ctePkJGozBoMmtr8xUz30dzmswZfGmarLP
xPZPtqWehjYo9/WUb7hzMf8JRmeNjYUr+AKHH0boeaqJiiv1x+tmBvHsMU7ILEl18ssa0w9UbnJ5
XkhmXLdvgTIZDRx9PT+lU391O+zSuvpMk2+jLx857qg6oCe1x/nZtyUAaVMcJi7/EOjevQ4jvjD3
SMQXrwMFo3FG369y1mfVb8yhYFTV/bYT9WSn081p0kMzKZo64Qtk6VP/lpXZPvf7fVyMG1Nmp8px
n528/k6Vd8Q+sNcmYXVZcltmTvzJ9sG2l724FhRUu7Ofzfq/yDuP3cqZdMu+0GWBNhic9OB4L28n
hDIlMWiC3j/9Xay6qEbXoIEe9ySBAvLPks4hIz6z99rdHcu5R8ccjgR+sSFS63Ka9yiUzlM9XVUx
XnjfbiXXQ3kp0/qucGpjrY1+Z8GS8MkxrdS1yYd9wtKzTU14C/NVNurZQZekjjZzjMAoz2Fk3Y1O
+qElUi/kzfRFR5lNpyB2nwXzGGqXMqkezDnb+Mo7BKXaFJodM6RLEnI7LKhmgy/Ojq9skB9F0r5V
c3bnhQga4iNkhnNKek5V1WiLrxFLkwasFcxnNHtpeVt+Gds3jkV0Eq1/Qiy8L8KIdGDjUsriQTby
Qs13HWsyDK2yxrRaHaWpP+oAk16J9j4BFIH4nG30Lkf+hx/PbZ2/Bvphz5s/6HmfOuQCdUERmk/H
Fk+m7I1bZ/VnBKQE0ve7xCAtwOkPfbWRar6ObFpXZeV8RQhF/Ra6Bb6875DIrlVhprua3DRpsEN2
rulsnDw7fhMId4gWxvIwyotiWZNFPP9peGmc4N5OjT+pM14IadsWyv+yY8w6dgtjYA6TTUypWRn+
JwwerfVVx9nB0MahLFGhONOhtGC0cZAQ8HdsIeu0qTyOUX/P9sfU0wss/q8kNzAZ5AHCWnakfVMT
Vmg+t4MiLZVLVC5EKCqEVW9SlusgWjdx8FD0wwU8zJNlv2KPuWUJT3/9kpAOga9sG5AIM8r4UGDP
dKX/N8yYFRSL6cXeCGe8ITp+jWouYq91fkf06BjQ/esuUOO/nqfWuy5/RVINrGiHHgP2PnVqMjC2
Hm2/ex9yl0RrB/3LodLeJ7ijg6zNjVDkLbvJF3rAp+5aNfYzGmcqT/wEBfy2OrjNXX6dR0ViHJr4
qL5Y1aK60NXL3DAjcJL5ztTBAQUxCUWsOCN320B6iuCurxw9/CDePpfzcIFOQi43m83WZf3f9eNP
z6nPpvBP3HXvpTgF7t7tmm9pjn+jRME8DkDK9sZ4XxeOyaLa+/VEeVNme9ITDwtS/hSxBrq+yls2
Ze9dYFOHMgRL0rtGuj9dZd43o+SwtZ+zIPM2Q1y9S9YkdJp/pgwoT1cfYBWjC9afjCOe4Ym+5QD+
lZtvQ495qsHEg7dl4szBNbrpW7R9bvVgjfY9IY4P2E2fbZuhAgmGhyyGzp/4286qNfphxIQ6eFAG
udB8hGGpP+35k44Cyiay51A59qH0AJfInNMw/gra9slxvIs996TNzCcnItF1TG8i0Q+4TbeDcydq
+Qo795kdwXtkTI9lCL0PWJE/T08NXmdjnA/LF+Gl6ROOkytnwFtjPJYNEEuDX85L7lRZRoeQric2
oBwSD76K6hE/47ROXPfoD81uqqa7MHD2OgDG2vjPGWZO0ysFpruQxXTyphrjLhvVRZGOHRF6UMSI
UrLx3OjsGrnGGdMUZGoq74LTp9PnscYUjLjxshxg7dDtSSyf2IjkMSMNPPi4ozG/VXuvAAQaoXFp
8zuvGjeNY99yD1OB5JyU4bJn33U9y8TEfTe8+Y2Agj+CzVbDwIoFcdltFNmzNahJLwYsWhXGQ4a3
JkmPuEavMrDvx8LldI5eO7yDxUz4QY0FhY2nDarRHxM2Y89NHF+s2zSht+i7D6MQD5anz2H4Gvfz
E9qNe8eKX7yd0U9P/GjXWrTu2nF8cLv0Fdg1AKBgY341PIvJvLsNOLjKARyJFb7TZ0vhfxUXORTv
oREekyRBmeJfdN8vF6LnZC91SmdMPKHZPWdNcQhYX6cQs8gsOwDZgiQC1xHx7oOI2vdGVK+SFFVM
JS4n1IQytbUr1jr0WIwHxoouQ8IdKJX1gCL4SABDstbAftf2OLwBgoKWhweaQGKqkbB6jZBswxCy
6/rm5OlHmMQ/plB/8DU+kk22kEaI5ua7BaTG4odDLe3u8J7iw9Wfnl++sZu4lHn2G/TqGb3oXjmf
gzI3g5N+jgX6Hs8djkUaEba7NlN3j/jrqtFs9a7/2GfuK/ie82yZJ5bzy30fWdMpSqe/IToTwMnD
2cdW6vARTQYvGv+cLPI/WmG3KT2fasJsN3IIXxRcKiauamsb871aBotMW/CWdA+z3b30uf8TALpB
85C/ohEFxgUta7q4ln2fxeox0M2Ti1Kzhkqg3OrtJ+GM6//1w6NzK+VueZ3hWGMUIPLGnHbSKvaa
f8XjgrZi+qZpP5NzwaptX3jWs+iQv8+JvuK9PZNk+Shc48PI5pfabrh7vMOzYzafRBEdXMPbF/sw
kTghauepbuP7rmlAfMefrKsZDUR3uUfB5JgHnZufXRYDofSLxZtA/VGAOww9NKsmA9F70xDFnRuf
UwFzOejYm3lV+JBbHoEagfjBfbj1uftvkRQ5Ux8WLCLtTyoYngzSOtmon6jy6qNuh4fJKjGANzkU
gRmvo+Oe4E/C8uR8TXGptLllHScwvG1TE7wd3bsE7uxMd3h1GJLNqF6YW6QtbyClqxnGyd4zSEjM
++9hHNxD5edsPDDBOIV1TExSmH0D14+pxpd0GezNjbHzRhmtPa8p1sorn9JheqHdodqb0RKi+aGE
TL9gIJr7KXAYaBjzLjWW0XzwZkxRvY+s8O+QNhXLUm4hH8IfzgpsGnPAjAdW/zyzhKWicxBgIOrj
63AQt1LodrHYFh0PMOQ4yWkS3xjwrSrbfq1D3MB4pYE+K2w+o3p0Z6vYEilOzBjUGezXwNBwEtSx
92gO+i4IsPz20d+4rC4l2JWwMowrnqeUqef8S3HyPDeCeF6kpEXPz4VEdOXqCYVmS0BrfRWjy3q8
An+B3uLLoZHYBjGxPHYJBNfVrzLgquhaPBT8GNCqC2x42Jg1i7W4jZuNgHcPeeKpGcGC9ba1qcuw
XgMX+Y0z86ZV+mvMqtgOi1lewbU3x/wP5auz41cnH4iBemFADGtJ21hVSwYjYY7jxJAKSTX2n9fS
wHhlYduaE5JKcRVx0gHMogtjoJ2AB8TKkiYNIB3A/s04Ol8eiYtpPY4bczhRaKBKM+J7NyindRXN
eAqYMi88pw/WVUaEVMHnVE/r0F2FDuvx0A0eiwERf8sGxK6E3gDPuAhlNphA0ZORI5bcORiOG0XO
jZp4pAyusjs5OuBVJSwOmco/TUWuid1VeBllWUMMcfGA+ZgD+0xbbM5B7OB7ujoDSGuPLjXAzbHt
RA55qrbLW8p5ug4JmVyLMMWxwCp1bVbw8Oba+S0sibKbFORWmuQEoF/pCwVzxMP97xUkNwEOZlk+
Dy+Qjakip/q+FDBODM/8bkp1bZkBQ9uCeyslOmLeY6U/LTsT0JMTsbXNfg+fjre4O1W8KzJkg73P
wtK/ZRMxUa5TrbBRLNp0S8B3H1OG4rW5B4lNWu4E+6aYxTMsZdTui+O2qm69RxMpvfSGzYStAHlf
q4DTfQX+KcYypR4tjStKxNkDQjzrbXKnXVXe8lKYd3WEEH+cxysjc6qp5gt3cX/O2AWAdfrrGfPj
2MrHqGFUCeFlm3lszMm+Qps6oFjOqRXWJeubC/7zcllAToCkBxwYsfNmFgFp4XO9t+JYs54KkaBR
joft4wQlbx+NgGfbHjpkafch1x23wWDhEGQMnZU5bAsPmLRRbwarwYxDrTqMxSMU2TdbI0msXCAp
LW4nGQftZrSIK3SJurDanS34oqSJAIlZ26Jqdkcl2H/ZD7JTBxsbIOtdqP1BAUOiwySRVbBIKp6N
ovhSVTnwKNDU1iyNsqzAWKyWWAHJOc6eKZTwwtrffA72iKn2MvK8U9+YxAIE+ZPHd+4QA4dM79MQ
/R/X+3BgI19EJNbche66BS6w8yrWicitMWwMl3IwGCUDSZjGHPW9n/PELYvpLpMOp2qAO4X8q3yw
N6CvLW6N7MYc995iMo09Ds3x2DCLT3Mm3D3U6lVsLCK3uF4w4sN7El0xkUoqt1mAY+EziYrPkVFy
MBX7GQwZsug31P7NoTxH3CFrw4Kkl1XG10QzMbh08OO7qF7UzBqiGqd0bWGSZPq/RhvOJDvAUeea
9QxLI4B4QxATZMVV31La51nXbpYo1Q4ZxxlrUdeNr2KC/EvYXtk6aMTQjtg2/k/bk59Z3d67ckV9
uo9jojdUNvCDDASeidIgQAtBZxoHxEyylcGelCj0/a5lPUeYfwIoJbkidiABBMWA031uBTgvQt2t
TVWi6CE1le3N6D5FYec812nzhteR0Cy0DWl8HRelpSrBnGHE+BiS6dEp/G8LFFVj5HSCmN83glfp
QtyzuzEU/H08p4ca2m4wJ+y10+bH7co3I4LkKOYfRy0Zmna86r3PTPffyOt/B3KU9oHL5rc05G/m
LevCgnLBozCKLcP+1PWQb9uo2oXVOK5tt/pu/O6+id1Vk2buDXT7wVxKZPCBwBTMGAMu7uDBKTsa
ZgLpRxP0ol/cj4H2oaXZm3CA7lt791i4mp1sOHBUzIVXz5AtdMU4qxLJqyNd+A/xz8jeegTDgNQN
R3Sh+d3z4TdJRAoh2fybx3UByKdzNpoSe0rqK3F6QJKCqd2Fk/s7WOZHHaQPNWEuK/j0HD8h9sDl
cjWBj0rH2mQM2tdtwTCqB2Tux7QGPrKsXZUMsGS5oFW27KKK60AMOu8K/juXTkPV+842tp1K77sk
eTTwW6wSzQ6wh2o4dUQQ5iU2nnaC3he4zksE6h4vzsXCF7dsUdaQuTdxISFMXkYAuauytknTBsZk
vjfk1vtN/wMMmifShLEZ1/YIZB2emmfF/qrweXMiiwOqan1k6bwvePeGjbSqRzfwTpXlwbgpqRQh
06AlXYw7cKiDMWeoEbTbRLtMECULB3u6QwFgMDxkZfW2BA3SdcYYlZnQ9Q60hKm+S5ma0/E3ZDoj
FvT8GkUPbVxtRs2mb9yjxr8LnxvB2ZQ+EhP32tsoZWNrOb6JI0hAwmIR+3bRkxN1xxtLui3HG3Z0
43tcMid6a/IPRc2iQKAIsUd3qbzVrSxCKEP6THrZyK5rZZfYRTrZB8BYPLJNjLtIgKNGe3FX+sOD
zFAn9GG1mdWNtQZWDWE/uGYybjgin2lI9yjpvtNQ2LR0ZF+lLxhLT9OokCa6A0hex0n2qd//tT6z
yCdQLSM0ugm0s/YbPW6bnK56aM1DSU5Sh08GYepSuQBtWANoHUC+ov8hlqJeO1hODOXMzxmB21UT
UE6zPjnOxBtuZdf9VvxgwYJLC+Nv7Tlo1pX3BxrZaRrSI/fqD6v/F2jY/F8grBlJ5qztmLXm+KYk
Ik126fcWLJxdnXKVKhm9+KXz2HohukbvapHvsOkWY04RgA1MXzqT3kXHF9omePvZucmbfIPg7g4m
CHqi9E9Q8swDIsWLQwzBoIzz4FWv9AqHBHNA0wc3h0372Giyuy3NVUAbg7H1qRiCVWG1T67z0+kF
/mdTXnT/bBtxqcJTQ8dg6nTLlWmfihJIt8k8sI7qLXJw0OopSCaPYIdRz+GhnSnGtK+OCUmfazlC
40sb83QhjYpAK8sZQdqUJMMX4Qc3ogEFGGRWRcIwOR2U1fZtbhCbg3ls1/0iHzUpE5PJweOjlnqD
6gAtMF7wSAdAKMD+lNRQ69FM6h06foUrUJ8o04pXzzGPY0/EKMEF3Vo9tqy7aiTuKXFMezWBtTFi
7xSm9lHmHvQaVBA0HYzEUPRumN5ckBsHCzTxPsoUS3C7xppqUjk1/IKxg8PfN4JtPpXMaIrA2A+g
BGfhmdz4anG8ELXIt7xHL8e3Rj5iMVTxit60PhU59EdKbw6yCjGNsE6j0aFlitUiRddfbaC9Lax2
gK62vy/n7oeMVRgsvfPGktFsw1Mgynu0FVcrNRg/GDAoanTFqTVnWzoKqnljOCVe8F7DCaOixJJa
kgQwDwC5o+IhgtiPeJlZFDh5THPRnP1MmvMtGqELdi1eU/R2LUSknpgv4F/lvZ81fyNOgU0wdu9N
bta7NOu/Zxe6v9lRckuf9yanHkcO+ocGjedQRe9GMDxqbEPQBmdO/rr/Bq/SbNjH1OlgnGyfY5um
GjpJdW90lOaDo8p9Slj2bugWr+UAiCzEhdETswmObQQKzWFJokGFJT79JEkN0/0ooYdVeN7IC3Rb
FC5jiV40ml3FOWSeNfAXO2AZWns1vz6kERTzACn4QWbDBgKu2+fKF+baLF1nTcxb22h9y534J4ut
7NX36StsK7XRf9FSBvGaD/8HB9FdZtvFLv4WKZEJhTO12Me8NyN7zdP+CVvDD+2P1RRn9A7HRlnP
BDd85lXGpMb+LmPgaNAwvlMYOg2P16YoPn1dg/EhHwHBDMwnAo1BgiJRVyMqPZLAulT9+E34PbaV
u2+nRYQqx01bflfEN619sI44ljMfk5+GjZM9eirYR4KKIbPOyJv37EiYEI17qw4R75kooBP4lyv0
TwzgMi+iYgTJNIFPVK4b87MnlwEI626AuxXVQAj96Q56U4fbKNPZU9l2C/g+1VuUer9WFTyEuXtq
zA4QfUcAEpk367hroEXCwsPfReypVVydsl0olnmIncm+jkV7Ggv8RvHNsLP7GZyoNlFCzzbrI2X8
1YJb3ubxFZmDNtXlE9wT+lEh2KMTi1t9tTxM7Pmgd1bP96Slg7WfQRNCw4wdvotnoyVz2+hnEMk5
2fCJM+Ejxici3N/cMqBE9D18VEHT7L8iEiEIiKaI845OHW62pBQrrTZ+Mw2eIKcjImtq4nafDVdw
+fybYfA4TegcCteHa9acRWt9ee6H8Nt3WZhv41B/iNT5ndLhM21sfm55rjwybJjaIFGEaJf0V4jS
WVECqHoXeNYIgaDCKNlBTZ35NqDOLmAVgLX7gCoUgzqee/zYXtIC9fR3hjojOli1NhPEzvKPpgGg
bBl26p54arVtavRWqWXUKxBQ8o+Ok44ZnoAGloHcMDnY2NS5R/TtwrSCDQf7wS+rrdbDq8nbCDhv
vBnaTq65hfWYa9NHPdHtOxV/5b3/60MV2JSjT3oNXxCKfbSXVrrPYRNNdulzg4Y3vTBlmFrh2knW
FgmHa2iF3PsNnqplICrH71RZkleSzPAm7b/tSe29jEvKjPVGYc4sQoxBaUwF45Y7ocsYwlgOPs1A
K90HP8iRTUgPamumwamXeF1KawkA8zYaYSvqzK/IpXCgajz5y33vB794uHAuGCBgpdGcS5cpYD1i
9gmdd4wCeEIfdAPSE32iv3F986tDx7kRj+IhqJRJr4bpqaIYa3qDRI9meFa2Me3FTHjT4Cpi6ciq
25AVnm0g9PKeDcmAqrxr8GVIzEFBwZ2j862uPZwtbb7LE2AL0WTeVJBXyCxYRRGd4eTErzkdRlkx
/AAhw+87TmKfBv2TXRC3JjSw/GjHsGBnMLZcR6042ibyEJ5FZDxIOlbCInG6YcqP11jgfVPhOi6D
uyQC6lOmC5Jo5MDaq5aNzjAfRFAdxBwnazvGsiS8h4ZEqEsIXq2WTvWBVIx4bd9lgTwzoVDj0vr2
1Unmi2+ys7JzUJJWNCTJwZEL3as48Xxako1aX+Ew8PC6i8nvL32a/21KCcBhwSUYsckiBNKvDT4z
YPyoK9FDWrfWcVMnq9aFpN53YEnzCRJ4Vuxljw8Hobm1hs29ySb3HVAYt29ZptsB5TulxOs0zawa
JQRbfY2bGIk79IrQm9e9fpqZIqxRwwCEzx7EWFEuSg7ZGJZHlDB0ZgkOsGnGwJcETJY8LoXBNglV
fLaV/zpyxoaJesWjhIO1Zf4Y2MGlCd1zNCLT4gY/wg28G1jcrmsVB9vCAHyb3PE5mOtCOqi8+Sp7
N9O7nm4UyuTrqHxC1MsEBFKDGQCgGpFEQXtVoH28es4vM+UlgyXojjDeAeNLTa64Ic5iSh8sZlw7
fn88Nf1UHsI22SMDRWaQqmjTeLbc0d3HmxiVHp6XTmyosB4TONAf1WCvEalNVwn1mjLz1jjRhCQf
2AyBa3szoJSngK+2LHDQGjU4lYsCuVuKAmRXlujYKiVITKyMFTpKvqUycR4Gjndxx/ky72XrRQwD
rS+iXrM9v39KpECOi4R6u+YhPUg3/FU+UxJPl2jAqXJjlpIZ3KWknqyD6xGEYlrfdVW/2IaIN7oA
SpoF1cboIF/bEinknGkgXP0NBUl4UNYuVEF/18qKJOAAms84Jn9HM8JAB+u17MWvDig6uq6QG7e5
EZK7gexvgtnOqf5zBxj+7E4ngj4+6twPt4YPBtRS36FoDwOqyCfbfiFe5kkV6SNars2Ei+fYqmYr
Bzfey8ZhRhg/JE377nVR8kbQzBl26rBN+0ULrgyGOKK7j90SK/9oUDLx0nEvkx5eyMc6hrUZFfcN
ZCIs4Qi9S3Iul2ptR3FUnpFv7xnaM7WINH6uqNu7pfEe0gEDiymxBPTA13IcDk5rD5feNJ4aE+ss
SZSA6YdjLcIXI8bVEs2hf2Nl6+DN6Vzs840P4h/stMt+/dwtl+DgRBqMF/YYO2R/AqVsKwLsVY0z
EwJmUDA4/m/PXP+qtH0OAru/2DKXaNxemdVmT+loHFSC26RvonENj/WTbzg99HB4He+3NE1Wk1EX
Xxy5yPnSfNpbJl+/cuhbhC7OmhdTDVV3KWGthYT/jKYXHKMQJZpVxdZ5tM4UDKRimLI+R0NNutzs
MVLp1X1V0Gw7o/HsyM47pS4OS40zUI3C3/U1hi0PvNkIaoj6rHD12ffra5SIajXa1xLH5Er3xiFV
Fwf6pmJpVzFAmezmifBjwuBmeeewkCypJbHkAWjDq1jZhMBhVWPyM7bTo8zaI97wg+uui6E+kNF2
k2n8AHTtTsr4fYjkOuoI50j/ujNc9ULfI7tcAqLGX3B8r7BUd6Lwr2lmfYlF9l6jw1wN6OqbfkQR
gUxX6GG1sM6wh6XPPntrFtqo/D9za363Y/2GGPODZ4HNxrNKDSomKsmSBecYfGM0/k16674iaWF6
ySOGcdEUcn93xsU3mwNBB/MRJtS1MTIQ+vl3HznbrMaABwntZciTg8GjRsJvjPJDP0An+AO6BlKe
aSrwmfm3yfJnKUTGmY0m0Twhn8+dG9gwtAvjHktpt8sS77HA5E4miys3/zXnBM7XiA8hSnCZO93H
koYaYG+ziQLSGZOkUetXy+2eGim+fEPc4IitjH5gyu59/FdiogINQLBvR5G9pbEBBQW6QuK1D36d
uJvShHsNJCDdCt5B4eAEksnWVvItFeE3ypQMbz6rEJadYQq+aOrx/WpIxBHtP2Fk9Srywz9GAnGZ
ASSUKrAm5TK9HRTx8rG/TUWwj91D3XnduoKaKn39UDTVRxJG7/81dfUIMqrXWyca0R4I72RkTE6s
tIrpyY3knsQKPcEV7jyhNomzMBCanlTC+hGG/7DOnQuboVNkpOXaoA8nsCgmJmaIxBJ7Ux5t9vZR
M5zRaxHXCQZ+XRU4ywzi4DGeEJk3u8O9lmKXyqTf/FPV9j9x5P8ja/uPxPP/+J//6/8vuaX8v+ot
919/iv9DbLn89X+pLS33Hzg2HeSUHtJGT9j/TkiX/xCBgMblIQUxPdCJ1r/VlvY/HNtGmRmYaC2l
zV/4t9rScP5BorllLVJLTzIkkP9PckvH9RZB5f+OSMf75wrho+CUAHCYNov/0CdOc5K0QwXKaBL5
GULhZhYWeUtOfxtBs/QpASbP6JCGSwOejr0mYrJYjzD+xeJeUA5EgoiyzERTqckEMibzhFoFwJDy
j8tec1LM8svFNGVPH13pWOfG9RTAUc1CtCt7mPUedu7aMg5m81cP+t2H/QPcqPevBtQSGs4TED0A
BMx9IRiMHnp5PAYVRvlN7lf+uUi8+YB14tvSMBoITlEnvw0wpdcj8QwoI22XyWlhGCAwhmuc6oA5
O1TgsvQ3qAnJ5qgGYwOMCVSMa+8i5SFAaM2XKo5qwhLG/GzMmshaYRK13OHBd8i75D8Cr4CZ7bck
8jTyzYU3Z9xSoThZhkQcU9XfTYFG2NfZl9EVQGXmudgPDZMXTz+CmXhKnHYJo2VRSDQKoogKmTzW
yYPXBekbWWLPwxTfQ0kkCSJyIVa9xVGZHoeeYXIrHFhtgJuUIUN+NPLUWkl8YILMwCHTpKwK9eCy
7FmXQhGJ3LgU6dFjRqjIc2sREqJNMe6QjPHf2cPj5A7L51HD0YW82UnzfQzo6DUFvoxT+SJnwb+b
VJtKMv0AupE+c4onK8JZI9ru2n1s9TNGoROpZmxXWHUFVUNz1SXIMqfoizjMv6Skm2e3DG8BEQ3I
MRY/ceXC1u8yBqMFpBJfgFLAqWGmGK3Kkc4fWxKRyvMujkkRFX0SbC08wJzVrLS9rN1pyWA5DKqZ
+qGe/ha6Mf8AfY4ET6Gqxp5dOsrbyahSYgWW3MbyLXajzbDYEqp0wfPPW1L86mOXul+R9sncavzX
nrd1h9Rqobcnrzye+mXQIJO7qCPlCEQg6ZiUpJMczR1703jfYbpwJbFPCJEtHBAMhzNGkGYKBMHt
bQN5avfjlqZ14uq6g0ZwIodK7eee36+1qPYl2SQHiPmDx2LG0/Cyxr7OLkGYNywkbdYG0FYrp2BE
bMWXxcWqEU0+Z+kcYYlHuWAn81PgOeekKnY03vOahPm72qRfSL1PnLccKKxDkL3tfRRYqvTVHd4n
oEkTeXeJiyvRidVT7Qr1ZCiYVa2HJSTza7S9dVQ8UxIEB4ucvJolatNMzW1SyBILoZ47zWLQj11x
cGcdP8MQwI0t5/OA00jrWu0pmP8atSXvyzw077H+AGc/e8Ubw3+Ma920A7qMb5gxIhFUgIeLBLau
4R2bTHs7kae4iPHV6TSqN/P0XZTM3iaDutw5NYJVvxCWcYIM+DL1nn9i6Hxhc28erSZ/mDOWwIwT
7+IQ6QGms2nteg9F0HRHo/IO0K/1KokhCgFuhL0doV4lrajl9JtfZwauW1PQrWVmj5vE4LEjy/5E
vxwypW2vTWkam2EaNqOag2tF1tmm9WWza3psTRPw1ROJafx40VzvjPRx6JzoOkV46jsshpEietkz
Z+TNVvkSmoBM0d61a9ZpP4apfwf8hPdx5n+YdWIzxzdZ8dLdrXLexi3hL+8O2fAkZ7ECluUJx/CP
D598VYECavFD7kubjXSphgdLan2Gsg+HFNVK12evQVnPx6IpW56TNSCg4jkdBAFNTAzjwH3tY6vZ
QhekF+wbBvad2JEdgX9p1vjqWiZGkzdfWOldXU7BB+mVX7yz2TaJnJyPQxCqEyTNtQ2QJUTFGb6j
2k1xSAk7WneJhV+p8MxjJcKfHCAmadbsHGobOfJYvU1yCZCtgKkXmH8mg6uiaQFlqqrYFnqID/5U
sjiKvYcli5eJHLLCbTwMmoFA2vCP1ssC582UXvKZxSxo/HDhC6Y84U6LHI+RfWxh6MecN7YRMKRm
iYrMmUUADwGwMEEozQFKw/gAoLhRCUVdXmenUcv+FEXtIWlqdafb5uaakrUbRy6o+IWy8c8/VIdo
wKfzt/38iQ8HZYGsmhrR5txki9WTHKLlj5hCeTW2c72pDWHtY9V+0HYnsfdb13AEplId64idxhAF
f1kA7jrL+mwh/ne5mu4VBq+VCW0P0b8drpM2Pgl3ICWsjZ+7MbQ3LmzBnU/47nE+JwbxkdFENk/W
YP3k3oQbHskvblt+IU7Ms2iAdBZBcsKev7iERHGQrYOmVRrf5sATyfnh72ROuqVHvJ+DxeluWmAI
yml+lF21WwPDEHafpznU3kcXxU9jg3Ys9IR3Ia+YFgTOAw7YcEv1fDCMXp56RD74iwcIFp76KQvU
WV1aALgfEGVYthkegcnywcIOffDq2jk0hfMaia7YdGlyFA1TINbS3d5J+2WONp8FkZWHGqD7JQ/w
+gYheJyUROsCijWqPsaFFh9a5oTixLZgnUZ8esz5fmUnjoTtdpesxyEM3N5zavOIJ2JH1nu/dWa0
c7oWxk41+S8VfXOlRP8g+uk8e46191gZrrus6rf6bIXhwIc847DP3cvE7s8OkYPasry5TNUI6ouA
/kpb4FnWw1Malg/Am60nd+4oikBlV+PCNejn5ABceF8il7+o3jpnWYYOCqfYKZfO2ohcZy+6zlmh
b15UnSMgiyE3tmHy4Y/4BG2TyFNUMMx3p1xseHHivY+3grpMe4S1TQMeSsEVI0cIHPSpe1u2hzam
SSf1JqQp4Qw0pXmLp9K6m6tq3BumByfTL9cTgxVUEijOUcLuUBKMW9hxYkiMjbWwCI2mPBFJZR/D
yJ833TBY67CDWxgWbcDyhuy2trZWOPIZKyY9QV+ivQTm8OpXIwxY9KZJJCFkTcgPZDSJszV2T/hI
H6XHNKOqJIz0YGKKpKs1Jz25BpXzzZycfUhpWEyf8KNh28sUwrG+kdY9WZAEV8KG09pdZQ2r5mhJ
FdIuUFATDWBFFRIyyd4NM7sCqNRrkTz7dp/v67bjH1xyBMzljyB7TEfVnsLcfijL7uhNbJvDZLyf
xPzsT96wK+ayQ9iHqNxs2pvuMdRxgw2rVJNTW3nBg6SBnp3PIIWcPiEDzg3nx0iZ7HcmJtmEHZiS
c3SOQ66F/6bszHYjB7Yr+yuG3wlwHgDbDznPg2bphZBUKs5jkEEGv74Xdd24cAPdbb8IkkolZSaT
ESfO2XttKyLTjvJtFVf+2fCjlDGB3Gj43D/SocUUjSMz7LKAbcE2z0WaYSSSsFdDtDhbF5+CPZjc
rUmvr0Wdqw2v+IH8v+HdnmLgjL6TYxCFKc9qe4BC52wGmM5MZgbPyu8NVOslAsBTqhvl82wOsSvA
Xflgf+OV4ZSTXHR8tvRzQc40tBKYQN4qtCUbUN1iOSNnzTbak0oVkG+jhTP+adg7rKahQKM2SWID
8maRMu3f9SaLru5J69kwj2aWTKSTstP4Rdg8qqB/qaeqeRYYra0JnxGzuOZAt1uR0V3lAaDKqr3j
VPg2pnrhF9ioi5FXTgo0ll7XkYsStCB7mdwvMm5E+L6vSJr+JCNA8Ubam/mBLfFYPZdMdTKlw3g2
KMAJIXvUw6I6JKgR3QLCjRMM2TGJPTxbxrj2EWksrDz/lq0zrfR0H0iAio6PqMYHH9Zm2RGOgk1O
uoGmE91WEzr+tXV7f+XdLISlC1Ihr9CG7J3eGNi+aPo2SfZcNnQrJ8SWHOwRUfiM853B1/deIZcl
o95zlmrk0gYyX3U2nF90aGRUKZAwYVnnRxdl8oupsd4BVLHPuiW7HUWIWLv+UmKZWU+WZP9FF9F1
on9xteDbTK2zlOYjIXgoxY3OWqcdk3vJCFBTbzr5xwjsyJ9nUmO85Q5hzV1osRTioKuZ3E09/82F
GbVJJufK4p4t0lxfO1agzn1U7xU1Nkai8KtS1TuYOO53pzjljeBkQ00eVJyhwpKeL0oabZEOrNCU
YWrXwz9g00XxzNBu6QJ0RvqWbgYSGA/k9lHRy3qvVc5L4xL3hHoTi34MPLH3t46OvN3N9AtCax9S
1KJzm/dOY+4SlG1z1wz53kKcerfKelrrDiETgc84J/BRl45j8hy1iOjxkHBmkhZJJNgbMIRtp6l9
MXFlXFoyhHJqHQnhYp9PZnNs2vQalKG7G6EHs9tPTHdi0vy0fjxYRkMzte5GxI0MrKPmZFUucXqA
kmYw4zko9dfWSPKt1zIdglNvziXw6LMYuXn5HsI5InSZTmv8wsAd+DwXGoiYhbjMV5t81E1uBtTf
vlNOl3zwrnXmvpquP12kpY/7oowCgprVqZK4GppA2KvkIcd8uxBR8yn6Vq4QZT0B9CiWUVy9GF2r
rxO/9i8is15Jl95oaUlMSsNt4scxwcN5f8XE0h00xmKwJ8ZPOenHtkmhtttEADtsHZo7inMKogVf
GZ44qBbraSQjGd4saYn+ehzQkUv7FKeJvhnFnPHIS2NItz/5EYf0NLYRb2c0On1IvIvZsbwOm5bI
1JS+d58lICXqdy0I5R1JtmkW40Xndhk6FTFjhj3rTQk0ts6fGTXC8C8BVKWjoWI0IU1w+f2Wlunh
0qvBk01l1h6N+QM8Hxj0gTjPVIcp3CAn0RYEhrQzzScDKqmS7YA8fEmEWr6JCjtijSm+fKszj5w/
zDty157Rn4KQybjHRk53RoUEtX1OxxgCYliJNNOPSvlEjxXJugbMsDH70bgzfuxKYk7sapi1HuUh
1buz6YwWwqzHwirMk90owgzkk+4hJUG9giEvZ+6uB/KkQ1kDBKTvbaNUz4AoPqIOUX026e2+dcjm
CuLmAui8XcWgJ5fgk9WKoQ6z4SxNDyrz79ixlhhqaEpU5ZNIe6hsF9wQksFl5vByFvJBd2yBt6qm
gvL/2sjml2PDvCpnXYDFxznXafHQdFWKATCLNkTH2rRhGYybP25r6Ds99Z4woXaH3w9M7G/1UNyt
5O7I1FjRIwGfKik8B6w8ZRPfaxPTW0lTBf7xVXdLuRYV9YLR4uLIRpsEgzQeT1lM08OYRVumFN42
N1CEB8n0jGm13cQxWbRZjy7PRjSLeUNLwWX2BZH3Bl3VovEYSVZzt0gaW1NNjOraAhtbAu56MENr
Ndn5p8kctoQp9CAj8deg978ImVfy+vFYY2J8VnBz0fehT/dT7WD0HuaZQP9xg+zTbyVgEoQWpzrS
i4URPPMiIBwEFIEzTnPvzui8iHoy9jZvA65chA+hNJsaHVJG7i+93n0IdCNUhbFT6Jg3HnIM3bqr
qZEr9NkZlvrqwRmAQaD2NAvawk7LnVbU+jO+203VwmEptUysEiaUUzj88NjLLTTlPYDbTRMWWD8t
eDy1IuEixEAJUOSE+zt/bI0HoJYuOU7+dyeDd8DRM4yJ85PtFsgOJnthVSkk9Dgqd0DKTQZs0dXM
jz6QNYIVE0pt6Z+tWZbVBvGnZgcvNdgHWiVJtB61q6+qC4XZlthLIFFkMK/9vLiq2Lh6MCSYHlfN
xCtP3NRqslhvkumNx2yyc42PdiHt9TTk32U3fE2oURvKQZCVb55fdNupffJ8ZH+wcbkWLXrRqYWV
pNyBHDfcDVHd+ns5BOy0rXfNLLYI+pXZjqu9EWQ6rNLMK7dF75JfC3KqfC2jOb4xoQ1ijFw61wqQ
HKtXQntysi2XmRTH+VG1bhIs63hWQZNMMYjd0BqAs+OChDaf4CwgigeMDYekHf4Cjcv+Ruhgi6WU
g7sHojuh4zKgAsaluW70fCkTlRDT5+Orbtn3GbEkhXuuazIoMwb+TH4vkFgd2CLo6BiAEFGXtJ1P
Y0bzl44bMkp0nHvjWThCKu1U6n89ckjZVRnNEIawKMW83hLbJt3pGTjmrQ+AX2v2IJeSwx173NpB
deS2nnvWBx9X1xQvdVxwy8ytzkU9JruwcD/sgDcndXEVGcarV3nbVH9IAm/akxGMTRPA5HFK5EYW
ChapNxhX2Y6fIn/U1XPiNwhs8gmpToEHioRiSzZ3iKnPpde1t6hjOJwnWMdlOsISS7VTgmoPNfEj
2QCrvja1O4jroUtrlm2keFXgDkwFOc5z/JauFOtiti/m6SZKvX5R2m5GWw13Y5PIY+v1aC3RGHFW
w602xqve1l06lh0+BAisbWJfS0y69CVWtBIiSDX5Hy3l/uceR/c6IquxtfDoaZrL8NuHH+YmCRgy
BBOlBU15DEhOQhxpOI9TFQnclLyiYtyPI6Qf2HnTzA7764XSWOvjHWYi+l+JyVK5+oPfGsepVze6
AMhILP01GhXaEbpExiDe0qn5CYGzT4ggWhe7WEEYibK3YKKivyGhaCN5Q3bXEoIxMhLCokWGBqCQ
tUO0ttnBNsmN/p2GwSKBd5NZMt3jQo6XvmG84zw/NswNcay+FXbXL5idQXSGBOPjAFsR5wMXitBk
DN+P6ajuWuxd9ZI/l3K1JwHZDy/HRJgoeS2+TycqjrtpO+osEL3USDfOepTDNHaqki0qULa11ooM
B3Q0rAnB/izMHi1+/VH9FB3dmiASbz4bNkOCc2eO3TqM+MGpzzeTHrx3IfpCoxBvru0xVEUjHjnm
rjR0xKeKRmw9+H+FQNLkZuQP58FFNv0PxFAOphoid87R12Ayn7VIx8utvhwscqjakLirInijkXMo
imjV6sQ9e4onDqzukEVqpGHGTLQJ8uug4CLXnKtwEX3Fg/3eFzplNEksyuExBOnHWNjfUAJYstA/
s0ucYu1GAGiydjTKhy7sH6Ie6P8QPuntLM2ireTq6IlaEpuifOwvfhC+8OaYUU/hPWz19yLQuDkL
52i6krA9tOFZlWORDQ5ZzptEBuol0allwyw8ur29SVysvyjBvYYQ5niqHzrmlTm0i9nk0AtkKS49
sbL3zonT35zEp/YqBlSw5eeQlvvSyjBaJ9HfEuYjUmqg6hogpoVCiVcln0k/7VstBbhbvTH4Otc+
/xZyEy0Kg1YlN/aHnWPVjsDWQuelu41biK4V4eQFVbfnJdewZweNQ3CLaekthvozrcM77fMBltG0
ElvP49QunWmN8HKuIsMP6GX4kNpHyJm0duWJHkxHpUMztY6e7Xz8iZidLMae7Z8m0j7tupuK/bvV
8o3CYtoQIojSbF4cwzBr6k3z0AhIepNtf4qhOnTNgxWgkSR2562y28+Gt8CaYhkiY2Ac+qh8Ja/6
R6nAXnTFeNOpstczAdWCF+6M+V/SDQ80L9vLFJ0jFz/N/IchrdDEafkzje446yzqbNpi+aH/Nodi
N2Tpzk1J6AR+miGfkmO+c0t4ES2eVM/sbgn1RJZ9lIF/KAxzo0pOirxvb8SWZkCRF/0U0reYne/k
N0hB80EC69oacJyjSZ7KRMGsm05pnl3ZTskDQMlsEpqjl/vCVY+6Zt1tJ15OJLRgxFNE9PyQ+0Oh
gqbazY1kCxzsYmbdq143cKS5ZBFaJVRaJddNbfAJqUVttEdM/KfYjgZWHPTDkU0HLhntc+EXzK9A
jOFbpsGBXjBvGdr49pZTgbHQGnQ1fbHPY48OWv5Wjx348aZ89k32t8bMD8HQpmuG4sQWwb+mvFoY
g0MwoVPsUjN/9m2gRtlbVgNPo+e6Z2b6rZSAQ9/nvJFCFw2U8aKNsY1ilEYqHSMV6CG2cUn1mZBV
oelkjTeGtkafywOfcsb8rfNF5t6zkeKJiEzkwYxPl3FSHTKsMQupZQd0kg++AtfaZ+QmDTpSkTku
u1LrnDomTcw1Rdk02i9u3W551M/YfGGJNO2jr4u3zuofIw8hO9xDGpIZ9DpWxZqni8Lny6qzYxfK
ryBvT0qTj5VPAoWQ3oSPQWQrw7U3ut5QsPndhfV1MkF3Gf3JVfbarSucNN5dxbMHovzjvSad9hK2
xk2ZwDanjF01rjzScMgQ7wjoTPMjZIMDhYe+aIrCAzTa/6GZdDJyPV6EOzmqW9F9T/UgsJ+QGpLk
XxV3uet597DKP5rO/pGlcUp66sTW2eNmSNciZVexCrF38atgdaTlyLDCttWuiDpAvGhbCid7Jttz
hWmW9EuQjETHggecJ6Ioq+clx279byxHnznxJ0uZHYhB4h0RN485Al9DMjbOyL0pI7RYot4awxyR
Ds4cR1v3pvf+d8SE0M9v0sXcMknOB0N9KmoEHT43n3A6YCTByivKgxagANFVcDJFdrP6nBzIllFf
6xGSrWf+Skj5giLzB/fpYyaLZ+US6uHjjERh1akThzponFh2YnY/3I/rMCEy1GITdtRVBAY29gGM
Q/hkGuIwJMDwo/i5M3FeBfXbSJw0J2achco/zD9cJ8FP6CNk8iCdprC8ijA/aW14N+p6V5gJuIbo
iw7LY+hHgFeH/KeOuNbMylHfBmiby8nfARckatHZAtI++aKAcEDmHuy+bK3HVCg4X98YJnM0TIKF
p/Xw/JzWJPrW/e5lsbcCym2r1/YqoGM0Gt4WwwolAHw3AjpwPI/5dMump8TKbrUHXZGwLtbnmm6v
nqdXfEjo/qmNUayTu7A1bP9bM6Cd0MPJEVaqFyAlqRcxuU32zuyucr1XWdt70JrFIs+eq9RFYmpU
+8LK2YDRBU36yLyu/ChCapcYY7jd5dChc/2WNupx6oyVzbkJ4ZvJwDVgRGbv2H/rWTANYbrpjozr
wAUVqM61C5r5pe6JWzI435j5UBCVxtmAOJPBqzdBYIY+Yi3CHUIk3Q4P2Rsxs5KR84IwlLIjOPcu
MIm5OBlQJaP+aDaAQPYoBzr0nKDI4ScC8uVsOfc4XB+HcxOxUqUj20aXPk1hdirzgqyA7hjPM4rc
fWOm+FZK8Ubx3G2TKtwr9N9TWG8R8d+NxopYcHnlCWre0D0lJMnEnpmwGDAZe4ugPmLW1rp6x5EJ
rj/3V+jO4oP8rx73X1XJhGjyz/7wPpTuqbMUoDkXMyqj2oPdCGxszgvnsn38iwIS06lO2wvNg3NU
OYjAv1NUzxlCp67qISdZR5ViKkUEmbEY6th9VSJueUkoA40dGNApafTqMe0rsmPUjzc9YOA7WkJu
gCQvFVQuvPmnMsrhrA7yXhaYwz1rwsGC6FIb20PaaNeaBVsX7QftNRaLOHoWNC3rmadZAw2dQOUN
il4vnRFzET2HxXDzGcfiD6Xw7bv+cdaxootU63AunqNyH5Jimuov9pB8eUbyd1LisfKYNhgJF0sw
HvWAKCnkPMvKKXHv5kCIi2phC+M7wJJCXNeJYNdDK6jD++GEU2tGDd6GITmVUGvCfdY7tzGlOCmi
56xutqEVPfjMAWls0pmXIb0l4O+TT6OnNS69SL7SwvlWkf82xP25xvR8GpHPzZlDN5tG69YJcf/7
k3023O7HTMg60N2z9DDDKJZnD9oG7Q/mTCcuwyM8UzAN+fBhIkZjakcOE79rdAnBdJ+inEg87ZPW
LjIIog+JdLv1dLkrWaN5ZpGxXLVVA+aaXH9oEb/V0fRiTtmVMc6Lzno3KT9mWyYvy0s/lMVEpxsO
E4zZRYWnC24cp+NwN6DKWQTKPY+j890NQb5MhiNAb2vbtA0u8+KdKpHgBAJjyJOhXNF8jSzhsp9o
Im0EDdqIKAalUMp5U4/sEYWCJd8o1QFN8ZRk6HzajSUW9rDrcQ4g1GM9TKIT7l63/VMr49472bXw
/U+4yZ/+FNOeTWbxD+39muy8AHNkGFHk0nDe6hQjrsOa1XQM/XGNLoHvbwLub1LEfvooxFCLX8yh
XG9yn+gSlTxLPTgXc/8gPekTb8xKAMw3Je7l3KqhkNtAh5wvWmMvDNWA5EwD+bn9n0yQqsp72BuT
a57acuupGWxPgNWkWk5DxCrHyYiplkyUopb0WsYdgAaFtwcZbOLNR6MkCBjSUMr4d9JM94Zk01Jl
7ADYfBSSx6dbA4HxNWioHoiWa/RLbWT84ZgxKbWhuyFNINnS+sfX71hnpXnU5jmcHqtMWOpw/5F6
Cl149pvWLacFbTC3Xsm6WDl0Gzxy2S4Ti9JIhFBp5/QNBZ45RE0SSlj8NWRqvJp/RlMIDsStvZxi
/xCqgGQ6gyZoTeho7XwWHTp/4CoMsGbeHka+gTxcvTjQp/+ue+wRaYthcnCsnZJ482q0K03wl85Z
thgKhDWGhtlTh/VNa/ZXNuEXMLKjcFUYpyALrk2PVotOAHG+ZXosXI32j9VtiSP+ckIaOU4jnwbU
2AVSgSW5FWxrNXhN2gDLWTbHIFBbMjNGD59eqQtRbDNYZBUpvfzNNZxtIhFflfrSRaWEsZDQ8e4W
WwBU0hGJCZwpoSPcIRcGmRK5p+n8Js/Zck+Eah9LxRnJ1GhuNBOBdemtScwNut0t8R3UPPpW0xhQ
OxWJtNZQbWVNoWiCRX43HtqIHlOGqXA62cI+D87wmicU6SHMF4HuBDjEhhs9RO8zlXQUGNPddSj+
AcN9G/D+4jWY6IK4BtkBVn8bfRLrOENB6ae5RYK66aOKT0XAWV4PidZO2OpTNCW/RU3Y1G+NLx/K
rHufKqq5sWfhH4RaC8LC2hdrtE7IkB/hWoyjzxiUphYSe8ghlHHUhftS2t+aLA5OyMaZVM2j60mQ
NGRNmr3+bg7qoyTLjrqCkV0+XROr+wkL6yWoULjwbM2AHAVhvhokqeVm52zkiE9R8c7pL2OGBdOs
ChsnTnzVPdAKqTG7pOxNoLSnEiE3cbAfia8QMDuzLIWDRgqFPtVeNWm+WPMBP0PZT+d4aQgAJ/R8
N7/rn4Y+L/fntMvu1kUF0tuRPISeMPTBBonYhojJCWLs7fHsOM1fmzKU8lgcaRZxAaYOABctdHlQ
tDciSVhM0Vb6gkiESmIDr7Pws9bmM4Mj7pmyPmSSG3uRMvPBuI4wBcF9Otc7FpXQ5Ds/bRM+ZNa3
R3m09CkV8WGXuz5UKC/Nv5Yy5bKVKlkxW2RzluxjFqIDmlcvTY7rusFnA7OuPujmsE3q6R0XNxsc
TFcNxYHeEvKpaf2jH6O+Kxad1Wz7vAo3CcyKBep1Tuxo5UjojiV9f/INtNX8/0oGHwsTjSTZhihW
kCDHfkKxwfFmoLKlnbjG2EnhUIffcdt8VA6eUHquUL+nHmQUmDYWdcIp/WNAKOYxSAzWLtuVy6Ve
EmWNywJgQ+D34vD7Nfjek0P3DL9zAjhbvFER2wcUFPjACRIf9gNnOQcX9hG1uL6iEscaaSq8pxqs
uYC9wG6z6QAsezpAk0gQQx4KOsHUbWTh/H67jHR7L5O3dsYiA0HGrdpOxsESFCRs+jESjoYzg+6z
JJHHgFIl7sQaWdmnRvzuuvOKQEcaW/aHwCFRrnCtNxLK1NIYiAY3TOeIljzfDhyffp/R74dUZgPR
IOmPURf6Thjki85P+Z8fKmX955dIBOkMk00FOQGn9BxScACHF+/j+ckB4jq484ffz6yWVWmohL3T
2osj7RpgcdxgwZX14Z9fAhjdxSKtd9S/CYdk/6mOYc2b7kidkFFE29WErZldotb7F08AbLIUfQzB
LDLsBg49HJmB0RQ0DydlzZ6G7zCmv2zQ/l56052Y0XbJNHLw/G0PgNhsteaQWgz0fz/880tb19Od
4SUc23o6bqDI6DsTJdExU+NGPDTdXDlEXf0xcLBY/34vdTLqmN9/+P10uoyTx5o3/zwK2QpLNB/+
+WXiOdw+Q/eoKvUZiAIYZ46dzwha5kK84/7xme9yoBtbvLl+HtDBNP5wDELGhZOaCeb8wZ6fRKxy
+vgdNrKGWvsAA59GGVpdDPxrVZD8UFf1RsX2j1PQJaqM7OqMAbWPOVaHdv7gJnV1MGNSYMTayZl3
mShXgSqQb3BovIR+sA2lBqzcEsrGbpySrzDXvyeXAUc1jm/YxZfcNzMYAj1tFZs4kSZOSB1rR4J4
bBEZ8Usk24csJnNBzwmVntrTbOLnUHQohDh5mfdjyL49GJ2/zonPuYSkKUc/QUXx1Zki4A/TEIsS
rr5jj0yYXMYXJd9uxpSWf7El/7y8jZmBzrpFPgfwf6Ps+Gs2ks5Jft0KdDozK5gfdYcGxE+PMtDB
pURIG/ZEhGobbU5D92cEVzk0694MBWnp07RybSPg3o+bXUeD0a+HvS9LhgKiF9eZIxkR5cpwC9KY
oV1N367fseRvWs55qxHNyqICZLOlbZvdzKE/jI7aaK3w9z5DuUWmo3jQYoKCgiBG2isZWWiYtg2N
nYQQIm2HA+89BGBIO8XnEiAYxAzlosZRr73VFifhUGt5CfnBtoXpJ7Z1GtVvYZ7YOMyYijdZ368L
TysvkfYF3z4dNwOnybXZmd65qfUnRLVUrnjnWqJREZPl8wFZ7f1v7gtltSfMghD8FZxHotFLDuPl
F81BRmMTE9y4autjgtavyTVrn5Ww2TUTWuM4FpyDu2FTZ/4pyjxkSpMu/hTW7PAWFZbpMG3WkcDq
hnv9kNf9u6HnJufG8epVHe1Mygv2EO8u/My+WOncV7C94cnVqJPG1jnUNSEkQtp8XxPOH4nT5ZzU
zL+bCLmIlzYf3BDbZuzAwMB/IS3S3gO73TlWHz8ixCRSnUSIfjRhGKC/rpy9Zqb+ozVyCAxH0FSB
Xe+8qW3w2VXxvsp5yprLwCUD4REVIrlbFu1OWqOIqdo0upDEs40Cyh+p2yd4jPsBDeQNwaq5HKTW
770M2d3oYkxULt2QKFmYUx6c8Mzx6DJ6UoYbk2evmd+50L0bqVBbbdLSIxh0ZoYoqWiYR+a9x0mp
2V4GA0NFm1bwEy6DVxAPqr3rrb0noKK8jia0CI1pHOfu7NAzinsqg6JaS2smXmqsKrGKq0uS9HMG
mx5vQoOUDDePGe3zepdpesPy//b7nlAT7gWDw+yuiKd7iZd4kY5V8WQU2QvYCwehe06ka80EzNKS
b4PcnPeE7I4mK5prVOQW8W9uTtBwRuRRahJlC3VGw0st3Y02dFxJM/nQBvuLgV26LO2JkOt+zLke
+Y6FA7HyYJGbPb/BJBkA9fxEY9wBDFhbFNAIN9kQrCMHMPegOSUYexcsJ5mq9Hx0ZHY1w/qqbZ1V
j9vz7PRINTTUlU5sIl9IqxdyYDciAqNWiSLZmgkiqZ5R6qkswlnBGD1kOT7CgI14B5fMXyqYFptc
pMW21KSN2De1njsBjdkjKWSHZ8Z4+n2w4azPCPs17C9sFfPdFZpsJw1HtaqK/H2H5GcfVL74Q6wR
VbXnV2dZOTYNFMC8Tlmws1QDrv5BO8PHffbJ48AowVdpkTl7KxEX8OLJspugaTgJjfg6DPyTJ7xg
4WJQPAlir0nFPXoJ34kMcg3iQLSr3z85WD16ocYUc8FDTFjCsV3Ewlz3WU93oKv3htMG17YbgfSD
H1zQnayOvx/gLvb/+CWkIxCXlU8hlp10L83UWRkFhFk9NJqTAemhlX7/hMkk2quwWweNR93JiPuF
2Jdq42tnOdnRUeFG3RA2w+AhGdAhKiM+qAYEIfM/0kyC+sGUyadicRutapn1Y3VJe4KGewtNw0Ac
dR2/jTXoJuTsYpnZS3MO2Y7CBtngCL2r9q2TNSj9hANnE3uddaocKmPVWMF5CumYlAMpDdZ8M4qJ
/iBbymGMfQ5VAgJFWwTuSpX6rcKYYXYuKxkrdZRp9sUBidqKzl8lItjgaRIPDOlfRBPGS4Iv4rUP
WJFx43TiCklyKaZ0O9EFJrqvTrZJm3arASQBHfV5EQsi+xwjGXjN7p5pKjB0JagzLc23NvTmPYyq
fTGqn7jq1NotFCfeZCd6PaZLYH2n5kCojeoY7uctGT7YQI52Z+BPx4S4F8Y48gJLDh1jvPn9VpyJ
4OZP5Qvh9OcwCeJdn1CmOxaBvM4QJFsh8nRlZk116dkM+pxHzBP76Vp5LVJL3KOILuPvky8duTdM
tlQ83g+I75KLBfE0rxCapDoIhKH+26PrN1sllkBi7b1VRtgHDIP7OnM2kIkgUcsuRonBcchWROR5
nu3vM4XVQ1WAiALHWcjcsd91BwMl6MOLgcAMdPIYXOVgfQeGLfdBUwRXU0p6vA5az1lGhc9rleTX
qPK7bxEouVBWTliQKIrtqLqfGAEhAjzT3dRN02/Nmpw9L6YN+Zu3DKyfrFtGiDFcr1uTC7RMYeRu
8bmL86isRwKYfqI8U2+WUAkRrDppkKKj8gHjq8XYoaKMaBFghvC4CFQd8u7kN1Ww+3393TGASWJz
uhkT9xgobvjfrddPi3wjbRJc7Q61Yg/3Wu+a6QoBwz+ZEf8p6PhrKnPcHchTCiHEy3ery9JDaAlc
N9a0jglsIcA3uYDx9L6Fp/2ptzjjsrdI+vGy7grvSbZptRonP7tK5ExGSHLdoLnNJiVQ46NEM6wZ
zIEMw3D3vG/ow5LRiS2II6se8g5heZRHhYZz0Ttq77pDdkdBg1Amn2l8CKhp+cYHe+LO6XIvXhEu
Ly865dqJBTw7JI3/+ftVqxFPmfhReR687tCDy183BvEg2Ja8Wyp0wU4Xq83gRp+lrZufik+GjCDS
+ZNIK7yFnWs6lcu0QdTevdE4gN4jELKzQ5brkmDHgyarnPDm//0Z0Vsn3tZy2zTRQOBRZZ5DXZWb
2Id9Eg6mQT8pbLd5qlGqed54Jj6cEVYDT6Hykp5wKzvZZMjuduP4ZKJAOIQNA5jEiskWL9rX0q0+
PY6pbTczdiVBjb8HykHoLapgXAyTMmHuqvpvutabPHxogf/RAHfkYRzIqxm84sXx58RaBl29biZv
0M3RmzPL0xBmtpWy92EZaRuRMVlVjW6uaen0lynkHjY6DAmlPkLaQEI/EvaQ/wwZ0zAt7XWEdnwW
6fK1cuhdTGPdbR0WtBPBLtuyGYJVaSpMkvMeknK3cft2aom0ida432Vb4bmoiqtNiaroQh5nQVjm
mHxpcX2aVFnOHmlv3TDigcDqbVrAYB+Wd9LrbniPgzzcCliFyynIPnwO+C/MJh60YXQ/XM41Xu+9
QmVqXuhp+Wtbaz7J4CxgCiBaJpEC2cDoFAD8EabZHqV2qj23OS0fVM/yYuKPcN2sP5Bkpa8RQrkf
w0B/PSpeqqI7VzoWQDut6xOxIdEtwzLKLMs3HiIFqtGa1LrvO+NbaTm7CQzrCFUjtHbqOEQMd6YD
Hzhl4lUEE+IRydIcV4H2WlE0H6P5H5IxQM2ma3TvQuiCk6NzskX9sZC+Xu54gI+xT1eAHgPZ4TK8
2oJWWKghJVEJkJrEMawjxX+5ooufblWF8d5Yg84yniRyW2hGoMfnO4cWK7lYnH9crafnbiWw0Ssq
DKn5r0k2irsjrHcEhvEHIVVVKt+6BPNRpPpNBA/jrR1tDx+bDSPPLupraCZnRMYfrjDdP9Djdkab
B+9xNL4DHf6a2mq4Mp/Sd+U0lnuCXIAd90wN6GbUkHuG8lGG6BLdlMQT7pdoS7QrQ/S0waTQaKep
hBw3Qdt48phX0ZMu/X2e6x8krIptYyKvH6s+WYlQIF0KU4s2DGzIdgzjnRm3r+iSLLInQ3R47GFL
fP46PBjxGPnkSdjkpP5jC2P3OLrOudeV+Eum1SctQRNIRKd2vQNOyPRb9+zS6Nk2yIl5i5VrYxTe
OyOEe+YNIxcN6t4UZe7eGLhyDsSvw//cov7/zfrh6iT1z5/k8/8ZGXR+3Dz9nz8wW+W/q1q1CU49
rPH/aZ2fk3j+yxfrsmMsdO9/WvXwI/q8+49/439GP9X8k//df/wXaIb8lidV//z7v35XfdnNvw1I
yX/xnJs2zu7/eybQMwv1n09s6b+/a//n3//1f7F3JsuRMlu2fpWyM778BjgO+KAm0XdSqG9ygikl
JX3r9G9Uz1Evdj/0n7I6dgdlVvM7wUKpTGUoAGf73mt96+cf/O1SF/Ivk4AaCAg+mCsTn/o//pkJ
ZKu/pCco23we7HBExX+71J2/bIsQPjwfUiwecvUvLnXrL8d3TAdBr2u7nlDyf5UJJGz+l381qVvm
8oOkcMG5WD6oFv6rfw3R8fBbOVkSPLhL1ns09M1xnq1LU+bfBBqDu3LiahdkabLJO/XpiS5eu1h9
bZyJL+7sn0VbPQKwOMi5frdDefYn9+oJ/zeZL4eROQ/7Mp/acCkMhIF3R3lPZFXHc/UM5tVaZ1P+
MbTOAbbVJjPye7vOnrIWJpfDXGZLlwWpgP8RuSpjGlCjzLD/pDPdWNUQusOm1qg/szx+qQoy6SPE
7mvZWjcDXYWVK6ovNGaZX/8W9GbII6hJ+mIm6Zo2dYk3fC6T9bUqbWPF//jAXubeNSNFN5PO9Owv
uWDlg42uKsYuhZ1lfCiW5UZQj3Ttb2BbdG7s7Ab1P1RuFd4nee28CRxjePX93JQwp0W1Yyi3KjtI
jVFs1OToLbpcdgaZfB6ahsZ/uzMz4xup7TKuAdChsdfAaklulQC3J2bzhEkWq7Ypf8zEe8LtKa5j
fZRLTGZa4rRg7NSxgLNdhSz6y+7mT6ue74aehFzT9V/zsSLIYCBvKG0RqyOIQ0tNclPf6i/bQfYR
1WpDya4WKv2Tkfx2WFBQQYUMPiZzy6aVfbVf3Hnke0ZVto8981sW4o1WuM9fK7ckVjxiPIpMknct
9Fk9MbFk4z5OzOOKS41BECxThQADhecAu9US021nW9tYDfW18C4gBIEPCozKGak0LZwQSxHGkIzV
rzpU72XX2nt/6km3j20C7tSvFon4mshtGqrT7cJx2IpSjtgzQ3ZCyKcynIdAXiCDshlVexvQzU0/
tRVQn0WliGEiSGS984Vz51v5sHatCXFzwsetUCzNdI9GHZ1wqn2WtgeaCloa1Tt0Za8dLlkXPtrz
5FIJ/tfBD0qT7UniYm5tl7Q8n6ig2t2Lxn7NtUIWDtsyMSqTu8U3z6XCSRY46SEo++IU4w5f1RKR
X2RiElpcrIBR/vXw82c/HleUEOZWCJcODVCZSpOjt8DNizIPTmNQrvNQIeEu8u+RDk88FxU4lZJN
HMEz5azoW2raqyex9EV/XiGoxG1Y0VvWLi1LOmunn1c/h6KGLjdPI+NJULD4K2g/oyQje0FP9akG
bXSqI68+GWXRcifUyEn9iXnCvHTc5uGBYQVNj+TniJLFJgzQvOditzZ9xqBNTL/teiJ16+rN9NTN
gnebhjaAs4VUaw8AtUOg1Ax57mnechYQHZz8OKT/KBnZGiWNsT4+VKgBG436lGtdzCsj71umjla1
Gy39+vNOfw6j16I7/3nTP187aCSx/g9iNYy4GRWjP5bkjx6CBTKHBwptqqMkyE/+co6UhZLp50u2
/XJNGg8I1dyx96r0ro3hYK9rkajPU9ef2J/1J70cgvCadPcZdqmjxpiU+4mHaKUtgY9z+Hn1cwgt
c9yWVR6u5tn97D3UO2UUodgo6+nkkad86tr0T7lAsRCmEcQeVu3p59XsSiZlE9LBZnrSKcPtqpZM
opDznozJ3hEIAUlpCL+DDBlA2bQoypcD2kyYpGJLyIpxjCzGHz+Hafnp//1lagoNRnPoWTJrTf5b
xKCIhFJz3dWyOcGJXKcL6FclpJ4kPv4aIngx2SyHn0t7FCo+ia85hfNpSqKYbaKBcmYaborqFs7Y
WrgOyd6c2LadPpI0cCA/mL8CwqZ2E9KpkxGX09Fyn/3IQ1UIHb1s/fY4E5ZVB2Sdxx3iGaIl70LD
YhpCllWdTIuvMC+MDc1NEKq4fbl0RiwWfsLwfKKhNPYqhZJgbDSShcPPNfxzTQiDpFbt5I9VNIqT
40lx+nkV+hmcb2khB+2WUHK78deFeXFn2e0b17mk5PjmSGCX41Skw6nI0EGsrGLcNYalUYctdH8Y
lf4ptBUXW8xTiM8RQVZecLtHWLJEyARbVsUZOyyMLevgdoZYBw6XoZddIpUgGhtR/NNttNn41Dd9
jbhiEbK3ZijXU2hlN1Sr2Y1X0Bmn916tRV/ctot2jpEUMjLTsTZg7tvCufVcey/DjqBQOTUXrjLz
KCYAIm11lzF3PVatCcxwZP0E1dyuK6rZdUE2vSVHyoCyQ6mScfJ8Xfi72Ibqp2Y6ZS4vr7l0X3x4
MH9/laaxf1C05N2yT+5nS/wJiyw5Mb3NEp4YC1+lMR0ClbwAcbaJjaT0wm4nK8vZIvE/2KJSH72A
tDtBlceOfS7aEfTqfOwjBHE1vputUXJitFPF74EgkTij1XokeBqmmh5vmG9GHiD+YcYzVPnWrUH3
rRx5Mrb4dckGh81TjHtteS9iTsl7c5YYdYRp6wpV4zENxzvolcZ5ynyP0bdxX7KCA3wwfoXY9bCL
TOlGwuaL4/HIFOarCbJnMQbepqk7n8CJhiuQEQEPIywuGPFR8pneNXRSMi4M3760RNsYYKuYk20A
RiMS9sZ6G2fRvEha4PrQJBLBxh6t7U3d1v7OySAFyVjG16HwDsMsasxW8ss0sr3diO3UwiWMZs84
WIItFBUSmex4TOrpqcvIPBqDsDtXG0YB0Rm+IjNGi6eisF/6HImv7lS9SlUZ78L+YYh4rtJOqOCD
HABSjIdSsAA5AGHokeebDFmSmevxkCTelfZsebbVG06WkRaWimk7Ezpg9pR9o7ONzR5lUogtlc4Q
6XOBhbGd8s7pNSar6KYBgLCZpfVps4e8adlZFujB8duuTGIBEOmDrG6Q2+MN9+j8LpKLLuklIxOi
+Or8CXfuIRHtMe+L+pallwxGR/sI9LuvqgefGIvyOLZybyYZOprAFLuqX5zz0ks27qBw/+drZZhc
I8DPNz2e72PUyotKgpPf1d4zeypcTHhMaA1VFu5F+0/sCwGArIzPRu2zLU5Czp1foWfAN2wGJA+L
srs4zTCBxdMYkZeIFdLwEpq/AfCVTl2DGnSaayfQykKcoL058JSbsJaOjUvKT4Xlq5kXaXT0oLT/
Tc4VnpFI0nT1m880KL8JkvvyComrNzBI1lDWQv7T4V74iXOKc+/ACoimX5BgXbfuQdbvjVqCaByC
4AtKHKbJ05VOQoErDn4eF6VDT3flliWp9eK5miCiYPw237PRf2ZeQM96IHKLxPai6sJ13hEmZruz
c4ndqAJpz2xpDPI/jjEyI9AOwTZBduM003WMi5cyaoYjb/9CYCA8/mAMVja3oWMfIXiTsV4U+A7b
Q9CLF3dYFLZu+ole6VxhP6MBAWcceay/7x10gW1HM8oeMXvykxtI897Kxgz4LlvkvGqBOiOxMcKx
3/Y1wYKtOPdGBFzdAfdZ4DLf+mj7DEDtqUoR2Venzhb10n/8ovf8VMdvfATyOrblpen84aWpWoeC
Lnt1dFyuQwdDAsxpHF1Jpsmy5hAiyf371c+XQaL6I6b/y3//ufDgDZl2Q6xCjJvXao3fofS8LYl8
f6Yw6x6AsKD6Q67RdugDMg2tpIyPPDDekr55itU43SAVomfGXMS1NOxB9zcx5sGhlvLBTperP+tM
IIcc7Kocd93i/oxy7XsnwuVZ0Oew2FggdOt9M3jTVoXoNzzb+MRRhPVINkiY28/OHcRrTzwGHeEK
Orh40375ZKajuMl86jnpFleiWD8zPG8HkXj9NmhmzSrs3OYxDRJBf1tyAw4pYi+6xvBnjTC9kFnv
bCJMjtSxW2iIx7SMEXSzSK+06/1G1/6bIJC9lWUP5hi8joRWpe4a+IO6RzpKYoHHMKMf7V+1xy5j
4lF414Uqve0M2h1+mti/grxLMIAi1DCniI96dsbTz8Hw+vFEePcfns89OBQci5JwvpLOsNS0aVQB
zkNr+2l0UrJgarKyav8+SFrUAmSgzslzaOrirEi+9WvvGqXT+9A2xsGHxbZqqsbd5tpBD2jn+7Ra
dmL+TA2UBMzfw5eSmesEO3H21F3kpcQ2AGiGI+xv2LLeRC7owzwp2ovFnQw3du/mOeKG+QNVh75N
gcSD280eqjCIN6URoL7NTSSbqb+feX5vaw07oJwJ/ZLm3syG+x6TcNRHz0rLdDc1akDqRLdUWO/A
JxJ0KWQe5dOIjjjtGrwNbO2abZ7oKylHzNBo2CKdgl/aAypZoco5GYsndajFeCo1E5kk2iIGJz+F
3iffczjP1Fpoi7VzmyRGQmmbPnphM19toHUNqAouD9AFg3b1iSCdBtsq7SkgvrdpgUV4agglY9jO
pftpl6OHH7CizMoQf/lj+WwNVrzOKug0nU8qk5OLk48Ladv50M5thKE6DQ+uMf92pONuaz7HWgcX
NbDA2kshAUNh15ptiZXeEGiYGKPKfNgOMcFJSF2jc21a+zST9dGq/eYSC6ZeMYoVImQ2ZofGdMBm
jPae0ApfTwdjVPj4GO5FEyO7KD4H47C1fZJTRw1aJw1YBak+u2JGxaZTD9Je160nw78hA9xnSoyw
iOmBidWFTxFXUV1BIw5IfJBAgACidOvOi8hCkJ1xS1PlrskXEfaBOSSNTW0ej81gjtx64MVDpY9e
J4G1gffYlN1Em2GCGGyM/tY0kdI17jwiZ1DH2gu/B9M4kOt135Ee21RcWXb4OFRIL2jnHo2R+rAs
cGbYgvGbaG7tkBU8xN1cGlWPNbHwdtRDyPJN+17Y3q9ZRv4epD1AOqYMNrwynHk8sbyRrYp3G6bT
Q4gLOvQFFCFWdrLup/Bo9PIAIyVEzGLS7E2mm6wxWLNJDpmyu8IBduRiL0P1jNXAK9h0D3wr1EDc
gggtncjadwLAvvn9xcaGs3ZR8WHuSnFC7ZGtizRB826Gn8rJkLfPKFIcoFZ+gOPZtOjHcK9n2tgS
bYAWbmLqasjJXIciPlpz/OahlPzgH1C2FQ9jl3cvHZFkZh1/F6byLjWtsYXae5t5n9UxhbIFFKWW
F+nYYtX2KXWah/7Z8AiWZw7rINAnSgl8TIP+o2L8A/B/Y0jvlxUX7qkOMICUtNxN1osABwSxHhHX
LJyxJlc7x9DPpstbrd0/cTG3175n/IN7iY5PDW89ToU4EUfyYvXpl9EN7kuWhVg7bHUcKbWW1DZj
3Yguf7YRTiPwvKAFj4nm1f6mWRA2U92jqqqHs50ueQiIXY2qmv7EYUG6t51+mIPZr2hNDs8uk6qy
MtY0NuW9zyu8qFrdZK7ucY2442nW+XCSxit7Tdy+WQVQAkzD0MTBHnzePRYWuYWXEW/Jf6bz1GG+
TBiIS3yTI2lENBIGfUz9fjz3PkWmQI/DFO5thqBwKIyhAWAw+htzmsZD506/pEvqoyrhEwxTdKDe
a4A3hwCoNXUXCzjW/JaqqrfVCUEh2nVity9QEREkD8Jf2dP4AWJ43sbO0O3H4TKHWp5/DiHZQH+/
krVEAdGbkj4g6Ihm8OGiEz2Nr4QUMXQCLTt0s9H7PmuR4gNLw33fpmZxKgHug7Gzzj8Hr2A1ryKW
D2WiRPDYmzBdSG+U61VnPyFrJqz0phZmfojJ/chllz3PqTpF4Fl+E9fKauGTUk7iYnjJ1UxYRlFO
v8dVPTXRDngU/SRoPZEzPDKrOrhBmQCF8/R9ncoXYALyLYB8t9NxPSAZyuSbq7oLxa1cpX1l7XUz
hVu/TMGjw+cDMbxRPUKluoqnKyjA6SqL4M234mBrT9gRR1K7zf7dwdl/9Pq43TYlJ3yio45Ik/rZ
zr0PqHAzJNAyXlUsf1urrfpjPEO1HGquXFgd28ZmchqQqYzpjIfPAJN5O0GGOvd22581Gn8ulvGP
8rL+dNcykYUjM+abzmYBINTW34iy0I+wfjZFnYTPVREbtxm+hFXD3fpm9QRnkfyQ7ytyWDbsDexj
5HQfnjEVd00sh0fkdccg6rM30+0oi4d8pXHwblDoH5qJygIOHGL4SOYIe+pPTy+1fc2kJmm/vMat
bpr8M45cPPM8rKg5xb2LKII5DnNs94GJIgEf9m1lls3NTLWzn+vso+3cCmpN+IfMmlvbfi1Tv9sU
qVOsgx3BrzBdi/jsN2W5oo3Hdi4p6Sp493KEG5GiXSrCMFi3U9Mco+y+zfNq1xGDtoUSeRwQRQJ5
jd8rIPRRzN61S0lGH1TxwUa/Og39q2vTwJttDFck+jYKNXucffkGaQX0EoP1FJjJjZU0CTnU8dc4
Bu7RZwKd6LzeWJ7/pFKkfBgE8tc+qe/jtjTfhtS9zG5NuvQALoD5WdQX2dWpy7uYmrhAA/oxlc69
H37bnq9uLIEv0XjJjRaEH96fuVEzmInqoahQcw8u3TrSKnPjcSxjQtstbt7kaljFpwNLQkq9dSoS
OzplTMzZwxXqQDo4sUSw0rd3aTek6yVRYgrSsyXfnLCLNr3L4qyWR+Pik22Vif0IjQaxAM0xkR28
ww4invjENvcsS7T9M1abSZLCHqUtjaqy2kAXhs8zBe9TmjzFhdfvLUUV0Sz2kQqd+6iTIx6caK9g
qrNlJtSxiIr65AiFMBVzOHT9VRcDHx+ljewdZyg9CI8N4Ny+zlGMaDtR5TprJM8ksrsa16d7O5SI
sZx8RNzlNUc5aflqGAbtGt+/j21DPpiaPBgveqyI4rgZExccl3TxUyzq42ppyP68+jkAxHsIpubg
MFJf6ZzgESMYr2h/KlY9w4RGK0FI+dldOYDEL/lRpQ2+LGJctZ+Z8Sb1/NLUeIQYURBqqE8WeR1J
z3Sgd19Nj60ZlA1N3+LU9taBO74O4uBZLKjVMgd6vlTpuXsLPLJEt+i9xPiTAF8dFMExJxlBEseE
ua288mbCd8dEYsxp1BNd5Bg2ui7ivUaSaog17DeW7/x26VJvaVteE8e/82mrdH3IHhFJ175B7BDn
wwMdLqA+UCtJXtrnjM42bTLceAt80e7r5DwMif8wCC4m1yrjrWafQ27IM4vKYQTnddS1yWXRRQ95
QqyrMwyPGrWBKgOJAHXG/xrEx1FoiApyJl/BB+0PEKG7JKBBntyShziM0m1a5NhiZtwK5DSOj30o
v0Lr1uHXxjoIym+w8L3mCOzV7KV35g7lM93X3Mv2BP36MFOW4a1x4A6XaODcw2LacusRYsIIMGpq
Nhi70RALw1vLrJjWJtUuvPRo3EaqNmmi8DfR6J+dRd2n8uZGoKGEX+U7EKJisKROxO3tts8WArXj
Al6RvCN7zIxjkeHEsCyCwo0X2VKI3ZvIdcAJ1wuA4j1roy98SuTPR/BiFavhbuw2vXbmCw+tHrsL
JU8c9S/mwpGyGuue3Y2m24nCYVLc21gnmtC1L/koX92cIYZRNgBflzo8zj6sFkH7PMJVczqaC2zY
bwm+Iy2geZIir29b9P8yiTQjcHarlTWdisUESpAZNVE6XA2RbrkP+Hx0fZ9bxdlUGJVAT8odP9m7
+zk0E0XMbFKfuK65abFArUamhWfXoO8vTl5ivVWaR34Wg/GPJq6zdjDJF0mc7OzopIfjhi+yc+xH
a7aru0iHIIbqZS1lOBJkmmAZfF77bDy0vXNK8vaX4R1Foj94n6dktr87U97l2mN2Q7YSe+Krqggx
bnR2aRz1y58h+xZWlF9KSs31kGjC4ERoXNQ8dNt2Rl4AyOaJEOgcXp3N8wlc+OD1ipGnZLs9BU/I
v+7Nagk6rA+qHoiKiGBeTgNWDNolQkQt3WR0L233FEjD2s+Gs5ae6TA/Umf4APE5SYv3KLafLMD/
L4bbDFvu1Jwd6hDeuFl9p3saFNoK6FURRgLLw0BLRg7WQkgIiEmua2rTJr+t/EYfXMYied30O9E3
N2VqoKxwgOjS6tzILl7Q0d55UreFC3ybCFMVsGFKYGsQUnRvYFgoUZWfapeJMd2odbbg/yhlRkTL
XXCakjA/cO8f2gbddWDP51zgecx06B3AaSRvHk3YIGn6X90c6V0PXuBQGU11m4H/TCa4HeVwssjo
xcSYu9uuSrprYmPLznDTvxVdBi1LimLRpLXoIrF0NV7yO2XVV1O0gRbb7yzTtNbEwEPekK7YATsO
7wAah9t0crNHQN3zOjQC8wVJ67BiOHNf18X4+u4ZWfXlVkR/eObY3TWGkMe2cwwI6Z188oX3lcD8
+rKi/kg23CqU2r9PBTIurGdIb4+mI+PHIgUdV5ux+Ap5z7HJCLRvcupoC5paFOHH8wSibb9qL0Iw
gWZ4Vr76unpsET2ScSbOsROPN+w6ulXQ2x8N6fYsDYkBs03ZKP+J6pEjM7U+KteiqvIv2HQxb7zy
OtgMtMrv4nryjjEEhd0YVe2T362dZYFLk757klopOr9uc8lMWIRdbqEmUNa8Jci1eLUaeT/7zvQF
j/DODDEltY2wLnIhFo5ceXgWdHycBIxOGWMsSE3Dv8a+GvCRAZHvioBnNjqBIU+87ymJ3oPMD15i
r0Efi2unu8AP9BHZOc+w+6J1aM1XJAn0bjEhHKyJqJggcF8Nh6DiNkd8HlbctopR7AzkNAma/AGj
yQUhEQbVzvcPKWjx9VRh7u4cd0IfXWeMdAVPLl0fmzEcQLv/oYu4GcHvr13XyfbCphlQBxORsWX0
5qiI2hqbUuTU0NgSg6dOfyQJUYMjo2HW1F/YnTM6g4Atyz7Y9nIESdP23ywQrTtfcs5gMyBVaxtC
mTir7DY7QoP4kTiiq41jDL8h9H8ghbotLIXbX7vEzNl3nkt6nzPbNOcYm1uh3NiJ/dnD9dzQt/im
bf1gWt3BUvw2MbDtbdRML7r8pV0Ym8YSZkdUB8qniB14IbGgY9aGEtF/ONiieI7ygUXD/M2u/DDl
w4vr5/cuGxTLox71YvalE+WRz0kIdJ/unMC4caP4CMfR3RQJvK+6El+t5RHJlD0gWPwePXEjZP+L
B9N2LP3gPgVUDy3J+sV72ZWScdBY6kfo75owUR7v9WCBHbxnCPjY+pAq7BRPKSZPclHnPz1Fg0je
GsMHoSyrdRYO+4z+ymI61fGlNwCVLci/rj0PUu9K19oJDEMOaYj03yg2mCWZ3alyCYmvPT88kY5F
16yt3/B8MpgkOQRuehsUE3cfXarG1i9hYd+Rr7ctzOSTYcxpsticoiDUGyegLg0ddXZSt1ilvpXt
quYrSAgpCnuxnr0+2clE/WY1vjRWG5zNDidAV+rrCBzG67Jzo6W/Y9zrJzZor3zkuRWIR2Ox0fUV
kUtTCJVVme9tqGgyAiLt+nR+GILkDXiu/92z1095lF85MzTummqlcsCk3Rw2D6gFCV0RlbNPLHWt
6ni6KTIhDnMbPptxvffdyrzl2rkEtY8DDw/1rZdS848a7TO+0mbtWSUQTD/51TRUJiDi+0oau7pN
yutciZfBjaOzzfNnFaX4dpGGEILlUeqHoV7LAuniUAcBnelrHAGGabokWcdRkWEuZQPvE91DKg7x
eIMD3KUdeLRYAE266LdyYNWxXzU3qSIKsIJzQ7xT1PivXYMtvem0YI6Ktb92znl0Nwf8yrZBwymY
+t9DkJHYFOl0ZwFxdtIk3c5qIrNgBAqabfOCy3cOcIqQkPuo6A0wyWP66DAhXtmyCs7MFggCkzT4
mdwktw7pdH8f/IpZPtxXuf/7G5pI5c0gqT9kpQ2ul//62z/fHguywux84HeGWH3whgoaCrCHVeXY
1ClW41JM0ULt8ujPzKxwKPNkVwOexz2vNtpHJmRGAxVil78blcKASuDWxrZJju2mvWGbe0/FH0T1
UBkj/KAWgHcKkZHO4FBulUupB7jTZtLuFXF+sZFnr0WkH20aJxvyiZDTmKqm0XGkIUHwhUP1FME7
UN3WKtMTWAVySSXxbg5Qi3nx57KArFC+baWvjpJ2DNFbActWW//2G4eJq7qvzNRkRVd3MXtM3Gxx
RHZWi2g3mleWU3xVizCqswn0S0Wxhll6X5IyQaNdN8CyYIlYNRuwoGO8NQrGuj4msMIsxBYgm7lm
5N7sBrO78+Pu7EzGpotA9BRt9mGOWBgLEBCDbh5kXDwOiDf26EgOgNfxHmZlvauSioF0KNQxN6C7
xwOLLHl0SMjzIbvEcvSPI8jIkKTck8RUwN6UiIi8BmAFqwmFaG69jTV719R6V1bxNY/wDWL0CJEA
LYoIVa1SjxmYREG21TGgmalBhJxdi8h+sZL4UxDGdzOZLJHEPz4KTCJgIrqESKTiYWgrMFao9gOZ
7PQc2OtJY5XLaypJySA2yj+EP0E2rJ5kz6g2hqZwQOVDom7ywSDlDx5qItvTyb5GRvZgq/CrwNKy
EQHXWk4cbY7ybcbWAwhNMZdE7XzuvOxPNZJ5X0Wg9qNAbRwJlpUs2l0/t+k5UyH9xaj4mBW9eRpY
Ed1f4uRzEE34S1eQWdXWJEx83+QsQwE1NqbwYO3K8SH02ofEjp89Mb3hfIAZmGOWcQuyqtDSZrfA
xJ3gsRzmm2Swv81i3g2iRYNS2mfmPXSIIjt/TkrijW37vfdbzlcXPzQ1hgddqXI7Y0pOkGmeRjN+
nx3YfQ2oQpKoTZS4DymYDm0Z8V0BViXN5UYMQJYS9CWr1uOS/f8K2v9ZQes4/5OA9uE//6Pqfmcx
nMB/+/rP/8jLz+aj/fur7t/WJZSpfxXXLj/rn9pa6y9hSmWZlgXnTbhC/Je21rL/sk3XtRUiHYtJ
kOI7BdKm6N//If8SvksAlG8toleX9ss//k2jIeRbhiX+cqREb4sQFjsV3/zfiGt5F579/6hrbc9m
qGzTj7ER2XrmEhH1+fEQF6H+939Y/ycakhE4FHwXNAvVOqgcBjoew7wmh39VNbXN1numGCKygjJE
nMa4jNcaH+xO0SQax8naoMP4VAYkKMttzFPiwTStnYlmzGKVZ0hMy8DXzjoIShgpHfo+yepOfBDL
qFLGNdPdvpsRck48r6CmpITU9zSsIAHw1AaevkQbDNNO0r6RmS9PXc7TLM2AJ9C2qjA8cph0Vp/U
FF6roaO8iHW7EuZ0nybCxCSLbSVnDFra87c9Tc0WbVF9GpZ/4nrYbuoFiI0VITiUrKBl21U7r5R/
COhm37QYyUkWluFJVJi+ofD988Bgn6jWwKPHj7tznDpKzRZMQhwPiI1hYnYpqa7W2LKKTMNM7z1f
OToiljQh2L6MCowF1WKgD3MAnY7h3jrLh6OMjagi//jzRbIoIX9eRU161XNq7UooZ6c6J8e2XRwv
Xmv1lKqPWMTyw5y2PBoJmPbG/N2knbtN2wGfC4FRInXv7NB9scoZL3j4kUwZhYnd1AS7ULcpT68B
c4P3TXloCtD5G5WFr7h65j15IIRqNA+TDVV2zi1o3mgiQJzfmS19+8I4BmN77qsJQ4Lsrn7b0gkX
TslkbPZIdhrviu4Pgl65kp5hb+Dh2Xd1GmOJNyzS4JFFrtpGZae4zdCGJsmqlJ3NGW3fpty7n0Pa
UCCHG9O7VSSUBtFR5Gy/aL2EkCsytU8ySjw+n02dW2xcicxUFjbGoQZd1jt3cWd/o+VL1qGruW4e
D43XOy+VOxD60FFB4exvtkNWbatRfwlaHnjCBrnvcxJhq/Sub5HBdfHIMm8w4wpqVlsnBOtJOe06
E+W6bMHBlrfCgubVWxGpRwEgX6MOt52XPqI8AXqhWjyekUkPr623tUMIV0o8KIOqidSkSiCwmb5I
NGSWOcxs2Vw9vuLC9qcR23VkfVSSJ33XHaicFONbQCUZmY1JOB1VWC3j1DemJp9FbvmIQ+t3qcnY
nEOAGOV06FkC1v2MfWVI8hLSLL5yGIMbWb+6gBrX2l2CKXR3axiY7VxAX0xf0vWUjeN6Jop9I5uc
rWQDywmt2EyyhlG/cBcoaG3uvENyt68HKQDgMMwc6QmmE2Np/P/ojTeRB0Sg6W7pWoCsbxCUKcg4
UO8ptSJJva3FYWjFKdAF1QWaIfJXIU43ajq4GieNFrCNihqDfuHKx0y2txOnwy9DEuOYre1SjONO
Jn9VTXzPuAU3O6j7DpmaLYk18eGNILNejLKAWgPjq028+Q2oV7uOeucSAK8+eQqkr8owkrlV8KvC
bQbmIDVu2AMh/Ujw18VDA3LRicpjRxefvOAXtuHPdhosTJ+OSbrrXP2OiBUcdrfaYk+CwZbuKued
2VB6ITY62ENP3nU0r+/Ie17RqkL/hsG8QGq+yarmldn6Yt33gZmXXImUyeslJwO9Nu36sjuyNj7a
ftXtxIJpqiUgGPRrcaSbdVDWGOccGEO9f8Bv8+xPSbJvcZtvp4CKUpDmy2KOMTZSNxTh0cbCr65Q
em3ipPxu8ADpeerZJRIwx4K87B3lo6Qk4ZNRIDAKUrUF+38fmT5JmXv66QhCXRP2+HjKmEoeEqO9
JNaSGqs8FyE22BBCazw7u4gGorsw9R9zBNSa9yR0C0o2c6xC0plI5G60eNZZh41VkeslubkJot0G
cjzjtPPXjPVNKFAoM9aaPMMzJn3gvewggfG6O3iuFjPeg8rzmxzoo58O1OgFEed0359mASVy6p1g
H8CdNKMmXvdR94uB0Wc47/8vU2e2FLcSbdsvUoSkTHWv1ag6CorGgHlRbANW3zcp6evPSPa9Z58X
h3tjqJKUa4055pDa7par+ZusmRYvonoOBIN9s5LjwSBWvLW5+WBP2fv2NFyB6Zj1+/d1MyXvlpte
A4Kna156B2XNr67Z3ypWjicVsV2GLrigEHgq4/KlKlZrj14/XFsFQckud2f6Q39MgecoR5dv3FPa
Y8TjbBagk20FqQxRYGW3JkbnI9fidOKAYad8LqqdXaRQxBaqvbhe/xTW91h/0g3/IeIW68zUA3MO
A7Fh9Zz6KyuC5omSr53IgVxYf22DNHruUoOkeINJiNg8dhyOp4SD0nNR9U8GpfOE8WBZme3PY07I
xbc+oqJ98wLFxWL6jiLat1mTIoiO9ETdzhmaSNcD7UglBv99z4CTunIG/cqxd2Y8TKfMr3fWSr5Y
DrSmNaRv5pG4YQabmxlx2PoKVYgywrJwmXWnNuEKjt91Shei8j5nMX0qy3iFAxAhMt6d/lDUnL/6
lYSK6a9uTDVeUuIGxk53mpCOsM5ZdrRr2ThPhEGTINy6P/32Ju9rymLz2PR9tM27m5kCS4+OT817
My5nWz0tOpnfGaRucMj6O23hh0Dyr9HZJo13yDg3li1jE56j0k3qMowQunIoa34DPPR3fPX5Ggcm
RlwE8c3S0zkrWNdWTIM2djZ+BuR8ssFDOLuyn75MMRwJTyjtbuU9asUM18xgeDKgypD5VUxkRusd
sIKdgWTDyyU/m0UXNtTYrG35ZzKieE+PE8c9uRcjq/OxhbTi2Wbfuw6nGgeMOwiae1pyoq0v6rcR
6AedYnv0irwOizZ5AFkbbnHkb9b+R4ihgtAm/Yu22CAB3q2cpjPe+1lt3dsNDFBSVS+LXoTEwi9C
yseGbWW8ZEXZEe+s2Ra5jbMdXahwYWwjsynOAsUZ8Zye+0a/ICSqpr8/tUX5ZISL7TwuPUOFyOgn
9ji85tuUQPcEhWgXbIR+XmX6Gm/x6dhHO4pX5ENDpYXZ1C0T5fiJJ836VDfV59QNfhjl63O0GNit
NUJWcxtOM1iICQMoUx/vb5li7nb7CAtPaQ1wfgz34pr1oIn/mjebz0XFM9Yx9HAU8xwiXvKFJ7fW
fmhLW12oWaCGkYv6Jm0M0kzIgXfuNIHB4m0tPErfBsLKqtJ4avXC673TDycHO1rfR8Z6YVYuWDQB
BWl8cdFjLyg1Aa5zA+KO/8+0YJVaPQS9ZT/c3NRSO0FZRLgwhLzmgf+WQ8sm8xQTnfdPS09Ksyme
AjvGPTBpArSkyK6tWR3U8sNynCOXIladwQWnKXtte0fda3r29cKRNzO7Fu/kGukJii7hKwagbLNo
Kv4wFE76ghdphEQlUsG7agNeXwUCYgdsH3emieGAaLZ0ab0DL3kfMuafkWfFO0b72LcJke8Dtt4e
Z5lLroAfaAdkgKwryCKHSe7MmwTD4N6AQQ0hzZjWf4qK+L614vaw2qQ8cyxv/BcDOjyqGPZbc5vu
LOMxc9CmSLUwfGNfLzwkIi4DNMII65Z9Z1kt73Opgj1dTgQzT5NHb48AOaDBtt1lzkK2Wm9m2K7l
e7p5HUYzzKE6me6YV/crIqWKBS9eo33cdRehpj/rvIaUgCckQ1IDQiCD4edpUGBJl4WGMYwk205z
GQP2uNm+mLpPXskzHz3GzCQn7UBdmDmtDIXnGXfxiEVxcv+JELnGbLvCAfsY+FC4DJQWjdP47ppw
drkjr60sx7ul6Q+JC4xhtpXJQ2bzkrAthrDCz9fFBZrwfM5Cf4jS0HM+XDVeBuMxb39ZyqY8d8U3
mNljaCv/cRrIrquJaLOKaG4SuXlJs/kOtts5dq0FCbd21jbI+6d+LTF6DvN1NtXnSrXHQ12Pf4i5
gYYGpkVp5XUaDFwGU+7eB9aAjp1tY4inJN9HXicO+NSsY+s5DFzJMJ5J/px8m+VN40XRtVCUWbgt
jJMYh9PsxjXvjuwOHGUn/Jl1zZC8O2qiM8LFRpkMxCMEENcp5fjAQ3ShVdVQ4HIS5WHpRsL9bh+i
Qsw/J9ZMUdb8QhQ3/2E1/M4iuAunoHePdcPCoUL7RwjTeYyH8tT5x8gS1nGoAk4MpKC3uCVSuMAB
By8+mROqtbkNzHvpeOw57Kl/CvLkd5lH+2yki03QRtLSsAnE1ex7I8EVAN314BlJAs0dvIB417yy
xi9Cot0DU9Br5frfBpnCexEcotVdH2ie/E4MFLN5F9wFHePa2R3xg7YW0sqO3XcQc5aaJq46lfkt
ZWNjPsdFZSVdtaWf7MgacCL3Oi2PS3GvSid7VtWfcZ34EtXrPdf06SybwmbEi3lCBWVOhu679VBM
sjxjXc3S4M6yXcVWaKZOQjS1Norykz/fCP29RQXajuyn8g4p7f/+2r9/ql+Ue1cnuXdHhIMJn8L2
FVDnMREQ4yd/fvm/PzNYcXBxzRe7ZOX57+9ofKcNwoTcG5K31v6/f/jff7hzrfQyG/X239/585fN
ls2fh+MJqE+jZv2/f+HnI/754b8fRWsxG4hwDv/8nPnz7/589/99+NrOHHiAyv99pP994P9+mPbS
zac5W0//fjw/v/zvn4YeQHlBiWv481f+97n4+aFrZIjWe9wpAZDU82D8RosOTbD2b6L13qmjXu4l
v67VIHJvoeA8m85yTSx1nKmnY/of+fdBjk89M5OUZtxumzaF+eJhbdTBlCVsDTc7siQZtyWru7ly
H4l/Ff949Y7qhV/rLJicBgUZK05BdV80j+VofvTJ0G7jOOHYYrJV+vkGZdI2i9G6eDVyJjFF/tWS
1unn14yRdj0eJFquhch58kAOe/Zm1IDQ/vgEJeUgOBKq+ycIbOtEZUXwHPfmB/DcH+UnzZGaEedX
VCU84/ioP35+iLfiiPSQMzwCh0MTG90L+sPxGC3nkpPjFo6hfKXszDgwD/bgTy3Gp6iyDrGRWZeq
m7PN2gp2RsV9w9XpcVQ1D7ftah/iZBaPWc8CQODib1XJdBifsB0E9QOPESTIev8m0AXviGkExzTv
TUBEeI2h9qc7MaC9iVyvPsha/mNMXbsZ+tEIa1bDr3nuUfqz+uXZdNFTRtGba7L4LNwzpG/w4KNV
3zPUY6xbi8Myr9NWSD4j3oJwqLDVuJG+W99m0s9X06BPN8miW9v06SvNZihHkvWvqsxHWls48Elp
XNnAP2azsv+CZgIwqng/Ccs4ra4LCQz70eCsSGeLVqWiMs4jqrYzA6G/hFDBqQhpfQ5dB7zhSqhJ
bQYxtWy5WWz9AJLANoz5J9hgTRTqd1n3eyVbHFseTzrmknWnEtvHYZ0tGBkE8zTdSHWqPM/aO5F5
P6XZ9O3iLxGm/eFzsjs2lsVUqWmXjaQ8Asmv/1j1pG2G3kAkKIXNE6+c3visYOQ17A+rpXCuDvhL
Cw3kzG1+oNy2fYzi9LNZESGliR6rsyapZmI3dU0/u5HgNB8kV7/Grlk2FKyBanzflAL/UaXx0gxp
fsTCw2lx5Gm1Ii7vQ0TVEtPRYlfRbvWQlzc+U8dydKizb2f7DqHUe+53Y1hplSgxqi/60zD39QmK
wYIHiXzz8wRoFN6yg7TRK87W3eGLG7dRpnzNCvv3ep1wl/K16Abct05i8FkugvrO6tFo4oHioUJH
J7NopT+tJy6wLMU7etf4ULH7vNi1t1x+vhcQVfNHDCRjy7U+l/y/4Wm+S4dphumJ5N4yh+TeJMVr
8bxooQm5M53nVmpGUquLk2ATOQmn4wjpmzFxoOuxc+0crhtg2fPjEFjqccYiABk3v84QM/vEMDjW
jzypJ2CW6OGTt7xY5WXpJ0p/Eut+6BKP2z3NDevSDLT9QOzSi5CWS31VjRM/Wy6WJoG3dVOmy+do
Z81ldtvkSXRSbFsvzw45nvq7TrW3bqZkIZuoBjbW/j1nXkU3UsZkSmb4YtdJ3Gym3jug/WSfySDd
USLl73nNi5uSXrD1fbhQQT9qPajqfnWgQzdZXlb30+rvRcmQdqyI3UIrDhtniBr682oUk7bzZuu4
Tdp4+GbK2DrUCK/OFEZMx8Gw3iaDMB/NEQky2TF4LhTK3BwzFI8FFTudlDGblyA9NWmFMmbOdkY/
YAWy++VaJ29jGhGySzBOd+3s7r2Yw2ERZx8jAoDQaMmiUz70rLI8PkxUM+3zDtY6F0Wzs4MajoQB
7KUiRHaY7fUpWBvjbOhvfr6XKGKoNAAAVzXs6Svza5IJx8TCrw8tA7YrIndaezJm91M5meARhntg
Ebs1mYPy+iOQtwjrNq5IqwWD+GAJbEiq355Sxd4itnuNsAo7cmaQ6RfLzWv2kH0TK8isfcpzrp+W
CXppGGRucCNuTC4Hx35gX5dVMwWMS95uRVb+Kvrlr1//CdreuhY9yYJ5Tfbo77843al78i7VLhqn
bJfNRnA3ova8G4siOeKNfkQIxuZLf4On0mXopIuqmeTaQMahSCfWeppuW4iJn/n6bbpqtS80f6Vk
cabfpdvMV/0ds7OkflCGnWhRiIo/i2OpK69GltVeCaM6TnvLSCTBWce5Zu8jmMK5CeglsK3q99hX
0Gjup4+Cz4gz0paAPGkq5g3WuOQWmfXMtGMEZgcVU1n60KGT2+e/LCchAF3yZk7s0DQiLsn9tfam
Acfq9MsoqIfpnPIF4WGiF3Xx1nTajzVDmsH5Bq78k6SKs1eTSaEUk0fmU84xW9pd207Xxpggqhsi
ncEjSRZZs2eFI2UGHY8sLbL0q/TzX3jReeglk9BwBJusD5SPeFJcLZXCOPUQMLXnWJGEonE0jk0s
cSWA4bMg6ZeSitlOJ1SeaZ+rAvnXISLiZq9+MnVMgedbka830KHTau7ExNHWS7uESJkfbDICLYmb
76Jcvet/nWa7nVsvFPL1VKAWVLPkHSfk9H5YghvhW9RCOWMfEkFcSBZOBJIXiXSZ9nj+2czMW8CJ
hskTt2c3UvtupQw06C/CIusoeu4fk1lSndadCNzaF4okT7YTsV4peNpZTFYpAtu01cSnYZ0fnKl/
dnGRckx4jkHp1nGcGf8H9saYnZNtK28nsvYEqDnAh/J5MrJNp58pOZBHrHKY8xdT9ei51d5ksnwf
eeOl1nfdWNI7gCzyldkietD2xR0xz6fJeBcF2N/h8Hgsld9En/MtmUk9EOW4ErOwgApsmVY6wQvD
N4zR5XMZlTZ+ApK6vTrPncHFuTqZKz3E6Zy9UjxQbl9cy0W211KTiG47cuflaXGqq8ggraKRML/P
9Kl1/bs1AyhcSEAWj4Eh9nOunG1vEynzSvpv1Fy/BWbq7mW0osaPy8c8qdVRkfDYMxnhqqzYn68X
HqsJkyw0v/J+M2IxA7S3y93Y+jZPTh8uKkY1Kjh1NXdPRd4dYz9h4ZA7lNqSuhwczAf8VZ2NL8XS
yQ6e2UZ6ZTUMwzpPcDXqW16/QvAEp23hs/kJlY02eP6pqr3jo0Vh4PNRKR7Mx64KWUgyYQJd3M5G
fjC4KTtinV+q6TDy4ZzbeN53lfOarTHViQmTBoTNALR8nec3mZUYtpiuM6iRf9pBPi8c5Aw0kig9
T6RZeQVak7XNGwVg7jHU5H2FTzQDfu7H6FPvovblUyNUeYi4lzTozvQkkaoplr4bzugITO4sIjU7
m0464HOTxX38bMJo771GcU4lUXOK+Pu2FMhV1GdgpIjFGfAveMsca9fP+qxpEBiiuaV6I9VhbW0K
E86UWDACFIY8rU1ynPl9SGzLYoO139oR8CPBXc/xySICYuTpeOOlY5/Iy3+z1gs2QWUUR5uR1hNE
4V8DSqpO0eCkxhRGU2NfGpuMI+Nwxg48U14G0UGgs306um1zsVJFeTv5u3DyJnWNWw79RYZloZg7
dc91d73C65EarZMobPI1PTgKDN/prn6EzyKyrIKvss89HZoi5GmBOFCKNJhbhq+oM8gD5D3cLS99
aT3VS/ERE0BHSB+pL5lKhwJMD4FI99tVTFS7kZhCKbthN6zJ3RAbDW/7sWGpQTDGSS0SjIVts71q
23Cy8q3nNulxLKbhjfIGy2pPLiGNx5E2AVlm9DK57UmVSczVaw3JiTu7IAp4Hwt2yf3C8tTHc7wD
mGYWogM+hL8JhI4+ryARWFscX+lDTCPZVjjlvPW9BL2LHnFy1WYVucHB0MH087bz25vFMXzTmBZq
oFWMhzzzsrA0DAcVEKLAniQDFRhbt+VNlXET23RM3nfRmn0hD3oqcC88QNNTpNE5f6ly+GeAjMk0
IkNyjEA51IyEnoHE/qeHprGN8q7NfEaAdcYQLMpD0Y6U0AHrdbA4noZypMZzajgdXhQszTS6Y8Pw
1In9ahQPK2RPnvBgwrLKp+kcGrLWABCcOSiQhoJM6KAISihaxe+AIURiincG2vSwpqx2Ow/yc2gp
85Fsps4DTyWZBpDAxX4k2nQQmPTi8hSfb+RoBKdiBMdLNcYkNNBkGvFJOQ6Ma9U81xOsDbPFVUNQ
JTRU2eE8hxzcmySxZngppcGpUSNUtYapAqiqwgFVKnvLPeLfaEnYJZDWGsNqfoAsK3isNaI1wWoN
0cBOBXoLR9/KfXkgdAjY5foN8p7euLUa+lqZNgZQYAY0mPIgmV0NiFk9Qhrf3bN20rp8vmb+ID8T
qDJH42UmnBnKSD4YHqzJWPTE13jkp/6Ta7adVuluzMAeu3J8Fhpf8zXIJtbUwHq/axbuGqVd78uF
1YInCMaMcHAcKmnTgIyLhXnIIeUExNzoxZTZY0viXFn/tjRWl0NRbMwFByrlSBtc0VnIJJFnqeQv
DHq3XTSgZxksxcCUofYM2f1iujgfSyCkbVCXCwR/nt8rTf11+ntc1YwdQiFCqLAMNm9CfhJRGa92
DDKbn9/4883PL+AE6LfeoNZdqeXEaoFc9UllUYQCcWZmwTMozHisNK5oFuxsWL6bcIyOBhptZsN4
aHJUEcCOBtSj0Pij0VOOW/Y3vqLyQrtvFczAgRqZtET0FiyXKSfnVsBUuhqudFKAhlL9sUtn2c44
zii3YpA/SofGZoIRkUEQ0E3G4jDNFcfaBHlHVXKHBeqUGu8UGvRk2vHJCQTATzNv1EjQa+p0yaUy
nVcUVPVDRuTtwBGx3OBxNfvyAxWQs0nTpdsOeZlDbYGLNziP7hlXTufRFbQ0mXTTt92hstJfWWII
jLQcH4zFeBA0JR5AueRx7IH9GotoaxRwm2x4IsJSkTxkjKXLcvG/iS28l51anwZfXps1DXYm/kmq
NyYut+kW4MI6S2hbMlrcBjSA2y8vNMIEoQ+ZS6U6rAuoLtemkCV4dFmgeLFg/6mg4ELVSC5xXX2z
3K+81esdzWiys744GgqGZtLGVRjGakwuWVN+lqzCOJ7eert/VRotHjVkvEAbs2HZTWn1q4dCnqll
ITVcICyjW46NPjJuTnLZ7N/iufyQsMwNTLOMBmbjoBQ9Q37L3fgdjr/6PWFJlTTzIWqCZtvCSNuk
JiLxAOX7FyUM24GS/iiXN2Ody2fjOe3diGrPHtWCxq8VHDapInSWURHCXn/kWVluuV3yuCWGPd6Z
D1YQTGQcbILVE56duwbau9TYd6QB8JaaXCWT+9K18tCnnEFiOyNymf5KakgQl77tNqgfXbW8LvDl
KZx5P6LRQdBFndFXAocuM/POw1e7Mbr04Embuw/OvTzgsYD5yWCZr8Rt633jgPL3iTrmRvRUFOI7
4z23Gx356WoknlIllihUUrjA8gnUfAk9T9dMBX1b3udw9XJd/9Bn2ux+KH62wGFdD+iii5nmP8/W
Dtl9rUF9dZiL5bvzbTafsxVR+Awcs5B2FfhFVnMmCt70p2JVJ1vFp0LNdvhD8fPle2DQ8043Crt/
HR5wdIyg4Hy1tUgWDP7fVgcNIpd5gMv/ZiGiwpgkps3B5vHKHHXyoM+DY75QBWSTX0h1kIFy8E3j
kCTl+Q/GlbRDpGMPAfkHFIzGJqYe7Wg0GDbqxXooSkb1KvN+uSW+oZLLlX1OUdNsy7ExXtMlowhi
IXLR14DIgEJJmS8PaZ/OUAdt8GAp0z+lomIqMZok65GpbiDgjI0TJ/adOUVoUzj1GPQwfYFpP0bT
Wr35BllAm5si0YNa0AiW93eBlUXMjb3xRXpQc3Q3DcoaXnAcROEiXO9kecV4sxJiGVALuB531AmX
X54oyFWWwBAxV5jKysTeKDA4TdpWaKe0ZDWo/heJHIpd6sXxnOirnykOHYb6LbMK7CTjOtwNC6aa
AMqmUxh4upl4uhvxEBqz4XWTRXx5SqfLnCJ7jgt0H7metIDgDNJ/9BHCN0qdJli4r36KvuTqOi9J
bzAqIQB3EtIfb63iiyUaq/ni1CnN+Y2FxGPv62aNvLdel2hlHGqWnGMsGe+F08e3eklk6EgMnE7t
WNt+ricMz4LSnPpA1v9PUZvslbiC3s+DUZFnZoviUI30btBLsRmTcaS4YHD3s9970BazOqNyKzm/
tToTpXQ6ijbyPjRYH3wQe+B5nQxVqdNUlc5VGQSsRp20MohcrTp7FVP3Tfs6eSwqYGFySj62tBnP
cZv1565Nj5aZPxq4ayOd65oJeK0EZ9P1nie6yxA42dkmCFbrRBhMkLGXU3cl0T+FjIM2GDn640yQ
rNOBMp0s43RJ68rIWb8idabTZwMxtEHn0TyCabZOqEmdVYs9Umt4MXi9EmTLCbQtOtlG1PNC97U8
G/j0o0laB7/sXwaLrpVS9neIRPe1TsolTn2Y3W7epm1zNFEtFG4MLBa9zDplN+u8na+TdyYRvFpn
8Vh7v4w6nRfpnF6mE3tzRnav0Sk+5sElAT6SfT0Rv1pn/SCjDpVO/7XEACvigLgGbjTGf1uxfcZh
/Y82nFntx0iIsCQJoDOFRkG6kAASpaW0tzF1TkLHSvhfB/J5EhAQyGzoU9aznFFnFrlbYhLVOUYi
pmpLjdg7Q9QArmxQXnaBRG02imqTXV7xAGJA1idD5d9+vvGH0g37lu35WDcX2ckWeRsrBondIJ0U
TCm7tBX/IZjhcqbQlphwyRw0DvZFOrf3rnhRhTSPnZPd1xPLZGMk2dtUGEeW9Z+CKspLt8zR3tMp
0Io4aK9zoQEBUYbTpHlJjHo6OxrjS3qkcuF3xhRb6XypqZOmSmdOlxGPABlUSt+7ndS51JKA6jL8
DnRe1dLJ1SdXp1hrXgajzrXWxU3onKubO8S1ya3bjkEZlfplrgUPOXmFjrZNnX2XestD4isCi+68
ZdvuEakD6+LIufPdaibjKwip4P7fKgWrUTu+F8IOdDth79IaaCEhtDsS3q0scA1QYOOo1y5j528K
HkgPCW7Ks39ozLJA3U0Qhh9vyHwRXWusdaeIfJMAXKJ2eV5clmAmW176GYd92rYJNR9d8BIQPOZ5
mpW8pdPINFgpcLQUwRZJZcAawsOElx1CzPRi1nufu35uEHtHIkay3HePvlX+AgF7I7GTItcnr1Ox
RBtfY1Vw6nNdIGGvZEEj2+0o24U6aEQha2VwaYNRqTkGjLTnIP3iUmtxpXtI56oPmS09JIV8GVUZ
UiUkth3hgBMvgEaK8Szc/sGucEyWzQGpAvRIcNcSjzm8TEAh2w6T/FaCfOT9S4RgNmv86G7sevQ2
1FhsnSneK8K6G70rQIIu9fCdcwa0HNvj4WCPPMZFg9rn1kzsBRso39sFSf2FX8y5KzzjUi4jn+h8
ck4Uxx9T14fOEsXKiY6QXsLk6CxtAA1bUPlRiIIqq0PMRWWjnVrV6N5ULsKx6+bjmkCAMjulZUDZ
Z2Lw3xgXaW2cG+xCPMxVpYd+Auxj57Dco8Hu/39jz30UlpIRCprhaDs70RpSUBg/uFRKNmXlXlxr
/cwGA4EtkgTSSAJ9n3oeygSLztzgsSQUV3p/a40BFhUoRtvg1etM7Y8YMciq3jsvEWXndtPzIwqi
d1LhRpzpkAt4ZPNyl6t+GV1gFpu9HWPPZ9fF8ZXPfcaiT8z8s1Vf+0dvJntfE/sv6vQpSzHN+Fa3
n6ZygV7IaJkpWRmaHsVrcffgOZNeKfESG1P3aGd/XKsg5VzlT1WakPnBFdLVw1YG1rXkhs6OnfdB
BKzatVNyaBtFah5dx96lQuQ4tT2IApPVbriQMq4RPuD26avgOWMkF5bB0m/Y3NNACcVHP9nFjF6V
b1pXd0Wg70487LVPehjQM7ino8kJnaIutk5Sv6Nc4VVrwpuskLyJO/6WFGDsKNrY4Riu9qCaMZh0
sY1NWua67D1bV+dcsmfzAl6jPUv+K70Rp5R5xgadqLsbh4WRFSBgmrr50ZEAVgqzT7zi2PEjsCpj
AAdZVXGSqeffGV7+B2rsy0wSPAcMQwHzuxuPMe3eGT2sEf6r3cMUEH9h3QA9Z1TVlSf3llfhYzb5
14RkzKHIo1dSD+OmW9pXD3kuiblvdJvbxKRLse294Mo87Q89sOKZWqc72WSsKCyMb3Ns3lHLAiWV
GE2YDN9tmdCMSrcfTDLurZlaoqCDm0UB/lYG9Ag3wW8HVRhQWFVzkcmfHEpFtpxbaaLOEUkzjbFp
Ft6vNg+aTsUxt+RAGicpZdFIIqRDBqpiTMYcqjy1mfjlJuo9dxietOA5Bv1k3ewY5yZlSuMcrch5
Lr3hF6ukryKR6VEw+gEaafaM3xl89jWblf6xmfITDwfE0HzrVsSUPSfY6VQgJ5ZaiFZrl0KnLEYk
Bb7CNLQFuUXsLWbrPc2nli0EBy0FUt7Yza+2i6B9PHveNiIgRFXOD7NbwJ/E7GTmwMdJkizHeeKE
a8l6y12FUvCMIqoYNHwu0CTKZrbgBPyjkWWhl9FJEeQUmUx8RiTxx80komSXYdjYdLI70LL47Mbg
4HPyxF1B7JrC+gigAb3Wf3Wq1NxNmf2IX4TcVoqKqMhpIJi7nWE3p0a06+azWZoLzrHqOHNwBW8/
TFHP/Nxx7x261baAniy93ACiJB2oOor+4U4Fyei2fymRjfmEe9j+Sl60cfrE49wBsOuZY+6rl4o9
ynQ8ZgLLrayuc4y9xhQZTZSJv518amZ6ksKbXxJEEkLimwfh/eo8kkWAfmLST0R8dDmG8hhVrOfU
oBuPYrFjmQI9SbbGkJpNFGKjC32W2a9R57x6Kp2exIT9TM+g5r+8Ts0ws9mJAuLQkCQdTla0e07u
8OqvDqoL2hGwHLfwP6q/j63yjzUzA51nrpalaC91Bd5a2nxEGM0e207+tVjAbxsmqwD83BRs+6FW
PE+lSQtU31bvkj6rfSNrLFskOIDUbHqDFsjbYnJoO3EyTKpuWDaELSHh3G6It0na+OEarfS1LOJm
SEYKVSt5zp++Ji4pG2JGAyYQ0gfKoKfO1Q5r33smJhpvx9ggkFquYYfSe2P6dbehCdCgV1eMjFvF
0W/UzXAbbm2oMzNZaXgl32c4HGksXk8p+e5Dn+HhousUXQvESvyEH7AD8SWGurC+3wwF9jhUyW+9
tG91YVdby8jSbVfvJj9iVVOXN2ZXGTl/ljJ2tu/szKJYj/tEwVcIAVvgbpIFDJ5bwNbjSW8DmJ3w
cj5GuR69pfyNceK+Lm1HQVAbu9uosrlmORDQiwAw8Ab3IZrtezMDcKT0EZ1P4HF/8eTBjo+ZoljY
b7qrS4VkGdMlDzjMLZS58Ub48UcUKZjsrj13kdi7E5Ws1ugHm9pHQZ8X933LNbayOZ9zIjw5hvm7
zoPPgvvczvAsKuS646TfmFFgMupvyzdv4pqWOua+GpFHDdN7a3lTOGfqOL7YETMzrOvndlnef/53
qSMxpKU5BD058abqryv32U0+MKIarJ2vM6or/0dhDiGZEjrfmP7tp1qElrF8Vi7dHmZ3rpk9oSM8
yeBQGc+ii/iv4V7YBOlw9uhs2zEprI8+G8Jth+Kv5VntOmCQwtt37ZQBpCQIIFZI0DIJlMjE6Snu
8ieulnyh8SVsy8E56tyB0cKc2SVrhJ5cEgFR6mOMcv2MpMfz25R9cMBAbOzNj00v8rCNKH+8oYtm
TmVUNHnVr7MYT+nEOwZQ/shpCKmz6cQYiuwnAACajbiPsuXrF3lVA0xS40yXAGufHay7OiLHliHr
4mJqXJAZHGYGAht6ftoHqZ/57XXHaIBdekM8Nv1l08K1rtP7jKDmMvNPdb39AM1MBsCwPPYY9nE2
5CVA1bBt5XpbWKXtpcmUqan2wqc9glSxbgq3xTs/XUK/UMGdmh15XOMzQQ22yNAH8dwHJYueHgpl
K9yUCTAV2akLCWakr5PIgjCOkU/ZxIQ2jfW4RGW5UeIzJUAAoCs3bPHvCnor1ZQvu5xbMjQG5Up0
2aZRyxeHjcNqWvum7J4XA4X2KPFIzM+IDFUYz1yNeVaQ2frc1zNP/kzA10TgYSzFl5RrR9AHgLxK
7rKaeaiNnVn0FZLURD6UwfBK9u82dNBhVj32u8lodRR+vuivv+85yPPAxWTVPNjzeK/G5b2lCyFr
+zEstM8WjeXWzOlhaMVLwbEE/OzFz6Nvh9JviEw77KbmsIp23sgB8KMIWxl4VyvgJ9rRujgl46KZ
xeQ2MDsAdlryOg7VR1yeD2qxqLxtCFkE/idH0a1a7fu58fc8o72u2fI6WVxGlwDM3SBdh2laNhUX
hxpRYh9R/agcKxyZk25I0zBz5CofcV1mdGLfZSbCE4crRWIa31Dr7mHAvRkNn0nih/0MPN9h3R7M
cpfx9KTzSffqxlpkOMKAARlZzl6yKbaU/xpBNY+T7rHkDXWS5Xqvi6jNIIdXRzUL3xmZYXN0g+Qr
5oXO8Yay7sB8FnJxwWcZJca9wrgXfUc2dxvLFLyn3eAU826FJ/aL7TD8D0nn1SQpki7RX4RZIANe
U+vS1Tn1gpVEQyAC9evvYe/Dzo7tznR3ZUII/9yPMxZREu+Z70T3xOv3iQuP2+XJ2vrBUjXcrpmB
t1xPMNmN2KRKDxh1rK59Yt2C3JgO/m+uLfn/H4Bb2A9xKFctd5x9YGNtiPrxKCPeH4CAB7PUvAC4
m3PPZ5SSPmLgX0gP8RENl2hLxT+fsUe4plNAXrUeB7AtK1+HDC1b0qJNdZH3Iurvoh4qEOyKj7ZW
Fwwnt4AhFphF0m1sg3vbUQ4VTzQSYfJvYz6WGZb1dppnBs70IEiOB3ulistUjCez5EjC1Dnhdwpw
uXmsDEPJpd4qTD5FWJUic55alY5bM89eipQ8NiGDfbk4IyTlurofBowFGNanroRqre/t0hiadSSH
Bpmv9YCB3O6KG+4H+Apm9l+fDZ+DUwVHhbYqcoAngG/ZbOW6W2QjkycENeEfzCfEKM/+T9jOS+o0
epWg3Ifmfegka0IzPgSC1ohZdjDKi+DkkNUgfMaNwupw7U8pn1460S/QmzQVZ3P7jFgT7jI13wsN
bjFL2DZ99lkmn8aKdstvYHbcSVv9x4Hkm0sdOth4SquheIhAzOtpm0HZXcUEeLddbmQHnUYER7up
O8yDyahBjTaLih89ODiN6hQjZc2djxvjJTL+SkMHeDlxWxqycM5E5TeRkvZxLsp0O9MyQ/5nZN7h
6/OgrT1EU/MS1/7J4TVBr1hXXeVevUa8zThGSGyAgJvn4FCn42EqXVywMvh2AwUPzJ7+plR+B2Xz
kSfg5Burv1YCAkyK8rY2knGbcqC2AsIviLer2izDYz9+doGTbtrEgFThkpRyWxzT9vgCYoh/GkBs
HJ6Lil2+g4mICWB4GWeisphGGTHhilHps1Tw+CbCxhEH7aj+rzJZH92aZKU/lsepEI/Unr+O2tlH
nHIYMOoX3QtY2XO2aU19Z+fl8u2t86B4oO/t2XOir7alCSLBlOAYh9pMLphEPyWbfwv0GNtV/pbK
6d7VGf0s47fUa2sCzzDwqpP1+S04E6IQPvjcy6mQa/Z0hJ5Htz4xNnzCmXjoqwqiC5+E3/LhIts6
Ts/w9mpN+wh+I+8U7Fu5zwrQ9VKn/6lG/CPM+dxxheZWvHOgLmgewihZdmfEGQCZip/XUeGrdNk8
4wUV3/Dued+Z1PesDq+GVR083tEVAtm5dVPCMsJ4isfg28fhj5kZo4wXEcyckx+KOR5ng+0qYnIp
xhfTshUXM0Z6lNVjtlg3YfXu6Px3lmLb5AaEm2Z+lCmDKpnvQgphuM+Nl0nUe050z1JAX8qJySKV
rKLGqzYpOCebomzOuaxvXCipASo3UUWmy+0fU+5rTpgKCJHNLsTn6tvFgWz11jLoAsQMcpwlVJ2O
rjndG9dQigtGioMvC74yFMZlEfazr1ZN2GDkA7NGuJkW40bi9DGPFXl2ukQC3rpQ+b8yVM+TgiXo
lvPax1hTuYgPQffBlObidFQ6eOaL5gqbWajM6UK7d7p7Ew4clWd5M2I32k7C//SzctOYrOoMMmGV
uuS3vaD9Vru2jZ7n4uxJccXhAn7vgFB512F3LoyZsQFva8eZmHQx8GTVnuyO1wNBalPZhgF3QzMw
iMTW9R1Gn1H8NhacZhrMmqGrTs7H0nwyvIdk8FgcnA3P2sl1o59oqI4Zk0Yv8q+uDoJ1WxGccdoP
7DKEWzjymVKE3JwVC3WzlHhQNRqKS+3kjymjpTpy33HgvkAKOFDdRLOTVe+xPO1K23ubneIhryXX
DCIkrsOvY08phTy4jSz4inNn3aeOQ38swHY1H8XE69Gjta9l3/1044OK5G8PDmBHg+ap4JK8bvL5
38QSTQVQf2+s7G30nKVd+k7TH1otReX03K081vIyYLMbdHWkju2U5+G3BPXmL0UG7n0kK925BW0s
PreKtZ/gIMmLxSljfIuCCWErGGXmUb6pPfXQxWzqU8muRf2GlVGA2xv7qRPBiafLjLuzH/VnhreE
tkPCNCMMnjJ9N0XxujSALdsC2KUH+mg+uiKkvA/5D5rYN/thnUS8JuwzLFq/lETfaevFaFPb+7HH
eY2yOqCWxf1wMVPj0wrcchvWyRfUOA4Fbs/ZHyYoanaWzP+KOW1WrROAyh0ZbGQBAJxyX1v2FsAp
SYcweCq65A1C7b868TyM7qDAm/Ivdtsz0zLcpszmiWvjlGFBOrSq/c8tGg5wnIZqBX5yVFgVg6Hl
oszI9lyL6dHA3krO4r2mV43UOJt+MU/vMcuCOSWoXuFl0G29drR+wbhwirMRgULk1659H5PiSDcH
eukoH7gZX22ax6g+GV9Cbb5jEA5XtSjfF+JNNOFbnqo9jQEknYIrlB94adSypkl9yD0Qnsje7Onz
P2pet8Tf77UyVgk12yhxw2ObVQ9DRygrv5U2dCUZhd/C7B/rMvxoMsgCHt8QjK53360Oju7uVhy/
2IGIuaErJLpXurO9DR27b6Xl/abDj29Ft9HnqulmP04eBusi55Gh/2objXQp4y/k5s1+AmtT5sgo
2RqW3w/QrD/tiAx2BPAE4H4Qp+x3PRCOGU2PuGwXXiUPktGRqDWy8XEK5ZMaaI7lbDo3APPrsXjz
vcFlKifWTe1SWSFZ6DwwbYYdPGGve3ZbRNmoG86YC7DGVPb7TMqM5HK24yH639dkqJL7uOALq+KF
vcuzkYzeO6HpX1ewORico3VAf2lV7YYuB8iV/8UNKtpr689/Wd4bANHGl+4PF515iuPhxW7fymx6
NfOOrTRpHsPg05vY0EWRIHb7pNYphRcMTHRfUEqMddZCQF4vq5q36hN0gOUloovoNtGjxSO0zWPW
YWudZIziISIcGVyyqO+7RQ3piiw/VogswnlUggBhqXdNo1D7bf+fZRunKhk3lGJ1UBOIdKY2Sy1Q
kJfUikwif+W/LG73LVE+/PxrN1T8OVvJPaqmW5yxNp85tblMo5O9meofh9gPntpWb3kKoHozOUeo
dioS3zvmcAV6tXE1nPFxTLFGWQnffz6i4NjZcxuXp7wmpDFMnLoL/C1BYL8ZXb6zNUjiOsPawYWz
MNhqeArjOfwqzBFrnsWnGzDvnOULj9c+EyMjitS5VY79kke8dbNCE5vyV6+LsX3YHQ7hy5S0+8gf
WK774kMV6dfgha+B9N9rAAhr562NeUWqHKB62YU7vIzM3ch5FzFHHYCOIRZK4zXCfhSPxcHSvH66
Lna8rGs0D6AKc85YW7J6MrrLxZvmeLVvJAgkrsED9p7FtsgMHS+gpcROWvwR0zT5KAYfcEUO8tSU
z641v+SFfEuCt7LCD+m01l1D2NinvXlKdPFoyeqDCrtqZybzNbQ8xiLeMo5u2QbnELS+dUPYf6qT
5KtzwpvBn73q+YK6pbuHU9s6pmsV6Z5toSkT/sbfhlN3tvpoOamOnIBeSkbo19Tlmzb64mFCCwjR
frvR/VaCquaRuhX8CyubdDa1WeQAcS3RiaSy4GX2mFjSosz+0lUP5O6YX9Dnw5TgUVr2sWUhiyIu
GMQOVnk4XeJ2/HUN46JL41vVNI609m9L7N2rszNm4BSXIgfYmhS5ga0jggkTp22yd6zgjZlMtSnt
5YoRtt2VH/JKG3GAoTa6rtOqe7IHFmORArIyG/bXwmswdU2P9sJKTcnBo2/yFRaiuzm+8RxwWqJM
BWQ1z70QRKEtCHVNOyM2L8X03A3fqtmEPDdA/y0dDDxF6x4dWdX0yaBGFzE+jmAqzqnEGoXIjlKj
k50w48/Wa6uj5WUvYen8TdZg7XoRs9En3Br5V/DwZMZlUPmPF3+gtCyiyPiLr4He1HtkAq/sxAvT
8JcBD/WkNGVbdXO1+ldmH8zd/SzbpIWg4STCB5fifglzdOPxKuyS8Clf4+wIvAO1ucdPKriYhPc+
z4eTi4BjzgSni+4o4QZstOaa4k/2rzcjCXteR6EEBYR8r3kiLjZ37BXqaLYZmVaJIbvJvArJtLVy
T+Dy4LS0Doxt8+ck2SqS6iM3oj+0wmWYOaB6qnbndBSx5KZ3n13qccpm52SOdxvMP7weJboljpos
o37EETasVkax1DpR9tctaFzcp3n2Jj08HmIwNwg0ydok1QNsz7yYif2upFRYyLs1RxXQuE31MT+X
eJ0xd/HuTTkUAkr47nZl8PNlwyYaOJiHUA74rdH9MvYoVLU2x7qUDMvI/ZecxcluYBWQJrw4CW6m
uDyQrH0j37vCBevvPKBRo1SvdcaXjnpvAwLlfJMtC5ZYdM8R2+mqaxHqnNchpGa+9JhQj/AI9rEK
HhIKAfaUm8IWgBiFD+nb7MoPL2eWOnU7Av3vFCqpfVlWPj8BxaQgcRT1xfyRqmUf8m9WzsmHMhtk
IJrYPG7LXuOuRY1UlOr6caqHR41KVMRmcMsd+xn0KXpZn+AeCIujnT1F7pfwqeIypoAPHkk3XUiC
Y+pcw4tsPONpsBPaRtWWrnKODEuyJ1PGJqYJh+g/0R3J2bOwrMesa78S2vHWE+5D4kH4UqXPoMVm
blWCREGHX/FT2ejOiHxt2sGOTMMzMBNCAoQhPMrdiRUhMlK1jdqE/hnX5T4hJ/kmdfympKA8Rma/
ftG9YJv0UArXeP25FHL/iBVrarAYJugLwtyUfvmRC9AioiiCU6Obe/cq4hJWtsGngKS6ArlD3Y79
WBl2d1bTrhMuyltK01GniZplac2m2DBtpcsANA9UBLxvROgtsy2PAAyRjHBHZ44Cmm5cO5PpL5Hj
d8dkHItwTNH4OzMZtITOkiUza418nlKRYwCk1Hg2DyWFbQNP0aPVh3u7Cp4i8k5LWd28dhq8XVUC
gDn2H2tHYk/1e4bgdojpYtzFWr4PdOYcuvFZdTMDDz4sCEUX3JzcQwggrs3Yh+pnXdDGzP9aAoxU
XkVvfcnPHbIqyaQ1HhSaUgTGoVMQXETMdCY1mLk09fOQTZT9hAAO5jbme57gAyT2peCgA2ScTa4c
GAg4JtaHjBm9hWjtuME7cjUvgCmjUxolUDARfRP1OtOKziLiqO2UBW9W7fi3VJIgZY8GnBr2VBwO
LxUyDgnejCkT2lAm+JCkiwFLEAnG3ZC+OHPymWsFJzy5as2pIgyBD/YjWvOIhaZjAxKUCVInqQZK
VN3nAe3Qs+3lEj3mR0Piq0Q88u1FXsiJo4QdMDQkUMvHID9IfTEc46xmDpXBtObpSlErLBiT+qX3
wBsgFdP1QTGk0Y7bgsOAnLKMcKeIjsQZ4w1dtIzD2/R56AkN5dPARaDBP+uz9+wBeq+HWr80bmzu
3P6tJuPxmJnDvxKhMWGqubZKfG8zamvEkQkYYoYiXLXdXrbPZhiU24ndej1zr17Be8BETSJ+JaCZ
DR77R+lRs0KDCoUJTfKn4/gQe9O4tesQ4MLYEoRqoF95RBM86CpmUzy00Nko2cjskzsvjVD9wCLd
udseTDx5QwLc4UQmHGs3oRs2oLq+SApyDmDxmm1uMCWiSt2Z+/9MA55kTPgpowUTHWTZgbS3jlz5
OMb2pmWGQzqmAzRUgnQp5cb102M64iOGCVnviCE/z5FTICvHlPAtE/ihgg3POWLPXelKDzNJIh7N
VLUhSkbym3its6PW5r+s6K/Iu0OJDC0zBE8LAyXganNtE6fDwejWZyIlO+iWRTD+mJFyD70e76WB
85W3ZoP7wz+nLnpMknrBVvlq19QdfXvKw+MRb41M8t+qzDaYr3QfYDQtC+sgZzVhBLVxXnHMoSKy
2Tb/Zl+5+6HQzc6LAOckP73RD0f46gHeJBuHnEV8uJbpv76M/nClvLpUnXEnZUbRVWNNsoeEKHYq
XQXrsIC6rJlCOo0bPFOeZW8zdZlkUh3K6lgsomeVRT9tsF9yCK5ZNTBHS3GdOBjb1nyrWn5qwxMv
urM/aYe5wzmFMN9FLinY/f+f4L1KbMneclcxeb+FS4+X/dlSDUMYGHEAVPqLiaGf41dIkPuTZPhA
UwEus9ScfrqOYDvSR9guACWW9hV0h3RTM6Qkq3+nRPyOa2SyQvPYDiyl/ZIkc6HBDM7GTxbzK3eA
YuR5brK3nlnFYRxguFOe9ZxanK4dEydpxVVX0Ms5q64/2B7n8JIsoFHYVy0p7qKqoTt4LJE7wmY3
twUCnU6wkGCFcRwP956UDswrhv+ZaXDKcsA/I7vsEhL7ERSaDc3NF5RnLkZGf20comujjvAhRS5g
UpMXemQEt4VsuYnzSHPkWM7Q2uHyP4x/jc7fpwX73RQ0jSrlkAMwi//k/KQUFochnbm1qRZST3fW
k/z08unus7eszL8g4lQKnuBrmvj0+pbCOQtqQh2xNIceRSRJ6P9GY/oa40TcBN2w8wHJo4iiBJL5
rYT8pdyN1mnuEuzGvFkmxlysfmA0srOcYpPcQeuvKrQ/AIgOkQ2j74ed6WPG8X19sSiN5SdBtzP/
qpETT1yE4CPi+jTGT0JyJlQFHre5l922wea+7qX8q93o25PNu1fgX0qW0ZQxPBmkydaenx+aoWFy
2ZdHndkoQCLcZOGI2lCqbhvMvDFPinqkrRqo99S5vHJk3aX19JbOZFINEspD1WzLqeHzPvk9EmdG
OoDwpI/aOM8ZIu6nz9lHKboeXOsAVztYa1qX1zKY3sd+yHdLuTJ1S0B5UJYZcEIoNM9xgtiZebhA
2wamDiMUersU/xqx4pvVNmSbav+cD3o+C/WR+QbQrtrmbSp845JnAXPUgSBI337REEfXbUH+vXfp
5pHNOK+iqYbnZuB4Cpr/JA5SI8CQjoN9XicRsSd6pRw6Sd4M3Iw4WiJC6Nk0Kui4MyZRzWtgpUT9
m47+w1zhcPD/Gwc4Nh7V2jbzsXWPKY3i1L46ZayLPYawtZm299K2WCiQmGL6abdpY/OnHuiNqVkT
Fs0m84Y3IDTNafDbX+UnVBwN3l2FrXGNO4kPMAlWVnOPWxoSbAhpVm8dFGNGhT2FU/Vsb3qEuj37
wgQqgpZYAqiZpkMmdsmXRC6X/racD5PQe0uARhSq/sDkdAttB2JAx4S/c1g3xRKIHQTTM/yugxb5
zjP9D0bU9oY2u2wFm+Mt8ca7jYlj70zWZYgOwhu/4NjLlVeW/0B4fzU4UoSYh0sHow3w12fqjbBA
g/aUdvyy4eDsosFKD3Po/oZcvdfNgiE2nH3gCKaWxOBNl8Qd0UcwO7Ibb0SMs8NkCowLkQkb337g
KN8dIkLzeQeGgnaefJNlvOuKigPUrgGDUf4lRE5E5S1ob2YoPg1e3wspv32f+gWLiL/YXsSpa8UX
TExGEWk2g/9IuFxhGYSQkO5LgPVexskG1Vh4RoSuldbM80Fowmp4TBvzBZjZMm8sj30LOJPbnJ2h
7s+FtYryt6gH5AWL1dzNU/whWjBMOvKNjeXzei0zI+5FtIBlJBaovXjHKnxi5BTsHeYXa5sbQmn8
EMX/bp1/Om3Jbmfzs6pasixO1fFdz+vSrAElOfqcCItrfQ42B3INIBW6ac3K13tXeA9klBcgTAXk
q3Des4Yp+6KFN2djrp9tpnN74T5pDtUej4nwEI4Igqi1n9PmO5bxqQqjq+BcAyeMb6o17Kepj3+a
koh5rZcpVVKaqwATIGsHN0VlhV9A8FJKKzSXKvx6jMZ58LX1zsQb9S95xIJO5r8i+gKRaO1H7IG5
FFil7KmCS+McJsm5ZOlWxr8TfdmSz9MxqDwbcBpK18ecjNOX6xd/1lqofcv5AhBF/AtaIloKP895
bSBFdtxPfCYbI4XtXB1m94I03NG01hWXIenukARgeVrxH4LICUg7tbKCQ5XHnapwCIs3WtgchqHX
Uryemkl1SSPuo6QrGKZMeNsJNB1GKT6ttH6pk/SNdu0ZWBJqFfues+F6XYmnUfrlg0jGYF2e6X7E
WOIP71OOGEMdF90aKakJlibEn00f4KWDJXuorEpvVIRrOJDO0e0JNfMEYmSmTCXNmpsZEFIol9JL
a8QdwyEmRtciB+QhnNrCR86H7EWXS76RPALjII1dEKBQNsHQH4Y8n/c+Pret9vRfXBGhz9l21470
4bJbmqcPj/AmW2h2s11+yCin8i5JxD6Bhk+4iEt2SmA+c/pDUkfJmkfc7GtmNGny3NdqPFMbiKN7
M3CLO4Wok/aXP9TOrVXN0YkCb4d4F5FdwJlPCe02NnnlVNp/U4H8xenc/DAogK1H8+Slk8tOMw0w
MatnNrKEgmOyhqkq6609Gfc8rR9qLvSbvE+ekxRmL3bLjbl8XwJzVsgURJtjdejb/rW3W2in9lDu
o9o8R1guTzLyCA6U8RF9WnIbaTQ2H8DHzrpBU1jNpE24J3OnLKOfZDDmg1s1m3piPBDN7EmUum/h
uQd7z4itbew+dGlur0vbSfdFH2HHAE3HYCBTWxnyUGAhHNkm0z9bbbpyak/UtlBAMtB4H4UMlPlM
yrihULfInvsZQQbz4m0AmUogJ0eq9/MXHdjjnmaAsM8OkuEJLmcKRsbBnBn4OFx0A4rcTNs/OGAX
D02TzCs3S+4IvfGekIWGdAvpz9JU0CpevFU1x3KTD3x/s+8TyCBS4pCWLVqwArU3ktopJ3ApyW0h
GawmjqnMSAYKZAm1Y5t2t/lAs3mQzV91BOjS3HPbpi/JgX3gt/FPZZF2EPln7phPbSrgd4omAQPx
k2gsi8r2vfUSSze7Z9rd4l3RJOXFcLEO0Y9X67G4huTBgWz1L7iyqUEY61dWsq2g734HKvXUQH7c
NDG0+0aUPFs+p1xRXzkPS5wzMj46D3SqiMWaR5QHJ9k6IAmWsDevAlUJJsKkqCfnEpm3PF2WwNS6
2bAr9pmb9Zu+u0ij2/WYX/ZtlL5RVMgnPPAD8r+SI5ZgnEDdtllK4Uzb3TQurylvS26BRroF1YmX
+C0OxNGxSj4GxXHW7EZM3JmZI8Zizu8/Me51B6LdCUbaFMKEHJudyKYXjTGb8Ufnr+PONSmQp8B8
7JCzHKvCLzC8B33unHHQWZLetpLeCM61zR2jC0nLBi+tGPBNLd6chNsrAMjbyLR3lzI1XksjM09K
ZysfBYvlgpMZMjbrwj3V6pMbNO3nbk73aozAllbzmhzpe4kgFpa0bBBcsrbq1iFgHLGrNWWTXU0/
elrOnXwNwn+wjGvazvXBxlGQN3xmggDgCVb7XRIqQkvEfhlhsSUkzHGaTsdi3UfRIXYqyDFE4Ofw
B6OTfUnND+2n/bH3kDhi9TtMWPZbWqUfnMz6GWfUpBLxe2Lir5MIzGaNT8SeXns13FQvY2T+ZNgT
5nlySJDtdYyRoRUjOK+T00E7b7TzQ+3ZUekRiDSl2gQCCWLMmLNDwTyo4gApU8zS8TRzbFWPELKY
+uGMWje+Pop+ov1Kh85RBCUNOd4qanl+qwQssI1UnE/tkyXliMIVfHYL/o7ZhtnpijJHo9nQ/qmp
LNKXcqgsHv2UGfUw7y0t6/2SjeGWXLcEzrsHBXZ1MxpPvSYrX4NQZBw15iBxoo7k1W9EmittfGY1
b77lwBMYxnfDtdKNrmqXZm5OpP1sTlvffaOpkZWOHD8We4P5HSXbxzm+t3WpD5SR0GNVj0/Q34N9
4tf/ibp5p0fG3yc5RSHlYO+SVBwKk5TczEmPOWJ6aYGnr2qb7zG3xnqbawmcWccPTWjUhyhRHv/n
DHxVQrRocB1XhTWdzYkSvKz5kz1brWok7GjoREx2tk4DZgHaBjR80QIpYKpG/mIhdM4/qBXhsdFJ
ufKnutygPxIsSgpnhxdA52jp0pv7i1vMdHibAVKO0uy4vcU4LV0KLbPXqcwebCnqIzChxYfDTluo
Thw0qKWl04WByxn2jnsFLr7qy9Q5MqINW4gIxNiidVVEtykzgISadPOlRE8QNaHrY6MRw6s99zfc
eiyBVX32JcQLvHK0vxZvkIzFVhkYfVAv1EoWJl72OG63oR/4K2mF1nUKnxwqfUh8cYIZu+++j41j
qvO///0HrNZJMurH2qyvmUP8aKh4cfzC3rE14x/1QpgwdUA3al5+xgOqAMwbz1wKOyOvfnMXea5K
obLIDg5OG3NxrgWZyYIzdmvnQILaawFlHP0OLDM5rTsnDOhfHOeLWH7L1Do7Nvo9FtZHXM7oNnnz
FLQud0M10VTkoTTH82OtYP97ZMQ4rWA2Fc0HLPruWCXuH++bXIsuHdZ1X14h1X/VRkkMzXqeswLm
Q8KuHWNbIMltb7yJxqlwnPwtRwUf/ZFjMaEPPNg+JmSV9RfDIxVG4przgEnnjs2Sh3vHosxo2xni
txrpQZJ99R0u+nQlPQp1Bje4WUA3OaogpFS41daeRylpUoC0tLnd6tLBazpjNM5qe0KBtv09o0is
4kAUUOm4YFR4NTOW+G1K/ZpVUB9ZSupM22Jy10GeEWkcwIYqysAI479lLSyPZRgeyfCDcMsuqkhl
jfiIagnCQIwFcZLRJykegsJj4LX4OpqNP9OiMDr9U1LEDxlHGkbFh0wm/xLM7hgesPcGQTbtimPf
cXgs1M2KkX7DgZ8ZYzaY85CYQkBb2GHbeWgG1gAcLM2ZtJi6vVJS9dWhkPH6EjdWlL0jFvePQc8W
Uvb84iLW1aGVjK+1ubd8SK/IJgD3cV9TdVwes6AauWGnT4MPPdybeSEG1y1O//tLQc+7ZJC+t5ua
wEyvd3Hk7XRFveesmcBgU6S4gOXSdYPvtst7TkKMiSwjfEgpptsHABnR5BnMDuIV+sMqabgDs5r6
sdfveEdLbF4ApYex/aO65M+08ytGrfCkfPtmZWJPALzdLG2069QkYQ/YruAWO5HKQMbYkNUh+2Z4
3cZu6HIu82OXdvpcaANPUYdIWZPTbYBXUmrhg9oqz21rVtjSxHdJKvxQsP0s9xR8M664cfYt6PxY
ooYy3UxxVOxI2dFVovMnWcCY0HmFJq/Gn7oltylKZhke56K1Gw3xrjfzx4LBDZlHoCwVF7TCzhEg
Aa1LD4eFP2IFgYbE8mv8h99140kj2eAFfahsme0SCE+Psoj3A4e+xevAAFuRpgQ/d8HRbK/ywX1y
OddzbahWdH8wyUH12kX/dePMPaqJ/jV2xYjH7faZ7w4PRb1Up0ewzxZmNdW621F6eGmiV9O3Ecuo
8N357SAeQ1S3dWWMNSNVUAwFzKXQT3gy4d82Vk0eI2PPkRZVmrLiCUV9whS8r3vjn3HKeYZeXcs4
wbdZ22N3iWLKl8oaDJbfRslWpd4EvCftL0wNnmLYQqSAaPSwZPBf50yHibu1YDG2DKE2jRHuKgyR
GyucHOIJS28nw/FettMqSkwKw3J66FLLqphc9yF2bXL1vQfCWpMjYmFfEFlh/0RgNllTLfuP0RsO
DRvSabbAp1kEKTvLwIzCWmNBW547QlwGnCrCjYz3JMTIwqSiIGTitcJjVZIZKb47lDkj71/AolJ/
2FY4h2vvaGkl1ilTAeIx+NatOb3V1sb1cGmhEJNdFttIQZyj/FGcWq/eBUaqjgPX6zi15KM7UThH
jiqylfsUS4yS2Jui1Hk3k9r4Eq1zkQAq+SUWgklHLEa1kwlQVR61U/w1oU/OM3sgxJAcOo8KkQUQ
SMkqf5lDE7Z6zQ2l1mdZ0bHJ9kPQlgRqFlnfqF/uJmmkSc1VWJw74eF0UlTgGcu5TIBt5rcj+QZ1
7Tqb6tNVHuOLYDQ+G218qAHIwiQZMNW+eI+ohsMat2Z+NnwLlxyBMQ63hFMUXvRim8ukf47876T0
8k0RNvEhsjqy4ZiBoEVU1dP8ibFmy3tFQmQZnA3CsXCTWbhPSBtzX0b79WbvEkA/NbLUf/H0XL/6
nRgY1uN3i2vX5YULXKZ37CPmzIlZ+Dhto4BjDXUN1YXKwFPad9M5mIed5YTtMTPN+GLWz2oUNSmP
6mAXmN2UA3UMVb+9ImdpZF9hbKrAzY/SlASFvDV9QROuzog134ek7Gq5j5IFyOhDDHMM5aDgziz3
Ir4WPQcxA7yR5Xkzclh78NNGnwphqqtIneBUTNY2ynT+QKyr3CaMPVO3WPw8zLvCKnkvpa1v81ij
KvG2cOcJSB0A40GHftLIZPuKLWNf2Vw6UDnhehc9ofVOvY6Z/mkVnbJlP7R7QPici9ryDwoAky8G
S2E0mFeJzgtLgklqE3CKbulUbRT0fWYmXDrQ7fSfEz5Ewkx/iRNCh39ySIyntnrOvUo+iB5D3Myq
ovA5R2rilWiDgz0Td12G+lY2wYOAixV4gByS3JWv+EkKpJcRAlFMBzSiwE3lxHAa1/uYnHgJtZX9
2yJJcMpZxvYl16PSg/FtBGSOwX4kBfoqB8yHQdFJibf3BWtKdEw7qBi+by44Bs9B0tMMMRqkfwdH
QkrP9xnMIaI12NrxoW6od415J2BmDmvhLvZKkt/Uvor3ESTkUbdFQv5YpEd2X+qWAhRPgAYDl2Q0
q6wkoUTA4a3SXrkPTUwgReWJk2nNGUw9xkhoRZyWo2oT2tB4ZOg8ktTI9w465+KIpPGt+vUTDyTl
MNMbNZMKzMUxz0f9UlBw64ddTD+26l4zb/RWoUOvHIRlnmM7mzcpoPJrYGEuVmjMO6OSYCaVrY6g
MINNKZoRz34ioTmG/lvkJBBBfL3Y7Jil+nYX3aEa7erGvMYOaSfPAFhSx/nRjBOUxwGjSTck7VuX
/x9XZ9YTNxNt7V9Ukl3l8bbnNg00dCCEGwtIKM/z/OvPY15950jfjUWjhIRuu2rX3ms9q2MQBX+U
Pg0vlTnmewaj8VFXQ/tChASmckyyZBwXhwSg+Qt2q2lfeny0Py8NYqU4qWbO8eclzjm8J+FLtKTx
mVXXhsd6kAv/mz5EnSVQLlaFu50kxZZD0/UpNpOHduHQXTtk6S1LIw/alfN5MTksZ17VIz/XsGmM
Mf/Axn9cmj79RmCHcc3e+/jK36MJk55bd8vBG9fKjapjp2ZV33jUMsh8OUriCUMYsVOoRRO3/TBa
7xRLFdigd169mRhVNWEP8HhTdgLl/jMA44f8HEH1uY09IYOGYPKri/h30s3VQ09twOnEiH8r4pXz
dICIDIhiJTqFY9sc1qN10I2cpOwcFRMyzegi6lbumgxxJNmiQ1CtF2xa3iZckErPC54rYZC7B2F4
OHp9U9I/zZkIZM7y8HMpkxrBSS7hnvhMJdDg/0tpFBIRcGtbq7/+XHqdDDvAVxlD4AwEpfAF6b26
OqP92SOuCrdWLCPqKfho/tI9LX79XYWSZAmSG2Rm2He0uQwP4onWHTqqClKVDV8DAp5zdvPiENHf
J3kmPicQEOnxq/RilPoh73MraJz6VKtsDn4udKxu4cgvI3EWoZgvM2x/8bxnNYRsWFJJIX657xWe
pEw4ryypzJyyTKDoYZXs/Fyf/IIyxBxaCcKxuteA444FbvUjWMtfRWVOjxhbqX0IhMcqIxjccazG
umfVx77Rq6Ch7IIk4b2qFnVSpQ3tNE/Pg6cfmOuMTxhZX1qTicSUMvLv40e6iY81y2wwcLSIO32/
2M1tgan+WE3ZfZIn48H16e90vvCDyZEMqXX7LI1ofgHWiZmU2gZcWvmAJ2SNQLaWs79QNVIiluQT
7Y2U4kuhRqBo30h7xKSvmvaO1mf12CrnZoohcEiy0BuFFpZKDlTJZCwXwpLp7Wlfn/Gt/I45hm+T
0a5I6e6956WBLdt+YeB2UAevl5qk3xmdYu84DwwIk19WO504+6bMF5H5WVYYBZPL1s8SDL3Oiu+6
WL+iwxtvPGQlUqNn0ZvVCbOh+ehn/g3LcM9mupJBKWBhvxbUMcUvw4E5JKLsu8uwYWqMKRu2eYNg
dP+T24BWV1GSTtIBiKrHm0U2J5VcJgNFZ8xWun9oNYWvGqV9EL7ML2lbo+uwe6Y7y3CMmsrCTBxb
W+IOBSg9/4Tj4p3UuPA0ye65H1r7JA3zUubp+JyGtbrX0fygyc7bmmhzdlY+jtjOl5ksiYT+H/HV
/LIIRMR8tgrbvKmyOTrg6QqYwUFehGRidsYdqIZzPeMk6RGXH6GjXAxYbDuIFX+F7z/Okg9ytmFT
FXWI2mpWe1BR+R1p4ZSnOESOSARyA9Cfpbt7tzDZN/BwC3OGoCyMJ2kyZZ1aouT4Rz6TLMzuzKiJ
WDLDYe/DPdvrWoFvFo19P2XoKrrK4JcHh5KY0YPHuN9GfXIXdwyi6DL9Ux5nRczq9bYcu7e+kB+D
XONcwY7RYIGgmeI3JkgrqtSvBVzx2Y2qta+ejicTFPCmDXEhQXc/0n3AI4AhzalHFwUN0tVxiRmp
Z/yaZeX8tmbsrj0o35bdMKgc+dKh2ab9Qz/AIakV2QZH8jJxQEuXgAbJAuPMNmV3UTE12wlHJEnL
9EqbXK3mROSvQtBHTCYD6hcTcK9D1NAsj13I2RjDgrn3STwBCEGpQZcq3NZS7cKI9dXPo18YSHJK
EaH/jLuRWKGtr9S5wWh6dJ2UxdrKOmJSxMOgDXUYtf9eQM7bN0DLEpxwv4hFunezoBy1uI+dEa7N
1GQnv+e0Dn+LuX13YtZ9F3Y0z3OCMhQryq7s5Nn9+dSJAlmFcjjmB9BabfvLjusmSEvsdu0qVI9i
WM1xSVPM64pVt54rqGx0MULKRlxkON2K1fAcmX/Qbt9SEbnnxvdoQk4jI8WS+ruI6OrztKS1FlfH
O+fSE9teIqjl7JHt42jNvXfoecbFo1ATU+s5u2iwnXu4HI0oUibpqbMBs76LrcUiiE2m65t03+Tl
jacpZyTrLfhtnCB2kWNkDcd4axAu1m9ORn2/VHc9kBoVmsdJZB5pRFiJfd0/NhVyQUqSdyMccCiV
2tnPifcmbd87pDnCZDK7fKO+tBGQLrvWQI/M8xzDGi6QjzXDNJzqsXqaLekECj6+VccuI0P/rTNM
ODKqpiRbOz5Fkd1UXDwP7hIsAzbQucdj0Jo7cI3NGTJPdJefcNC0ewVIFUGvf12RRtdWei6TIBco
qgqxlCoCj8KI22Tu36B9aOHiUHS+MC3hzpo/jSGVJ2vsNsO4Zh6HAG2MCvWl1AMabLYtrOWv5DDA
cSg1OU92zTkKqFmlGbA6jTg1kySdMbePs7mg8KkUbmbP+0hneHaeiUgqfFIcdFE3mnty4O4W3FDJ
gNFhNTkeo8F//8+nMvsnQSQywR7jro4Z44qaYN5oORlxezYNIpCSHCS25YNIMwVFs/Ent94G7x/D
MQoPEx95zmkXM3BhRjjvzfF5+JzDLrtn3UaL3eq3ts2mB1f734mNKp5aA6GmAD6t2rn8lHUIr4Hp
P+KvB7tgOFkv3u9Q+1f2babnQiw71fN4N4b7ScgVvrF02o9VFTA2Z4mwSSllfuqVSIX0COkct8wG
xYBi47zvayPgbIXpjBPvrkvDE7by1REFWrPQ9sCReqj3CYgTpUzjoDGFA9CLrjSfD27n0e3tCTWF
InJba7FwYgFOR6pgKeNgrKh4p7ANSHTA3pga4dXL5Q1uLiWxSJ/KHLqeV/TWhYGgoARq/ibxIPZO
o95DWz6JhKgallhkGumLP4eHxQxGv2O9asopEHn6MTWMr2Rk/atJqNqNU5Cu+mFJVtrRg5RzaMBB
G3384kB9YUkrPmwwMNsKEdieSnyLXuyPSmfcaEnoHReBiSJq8zeqGvO7Ty8xNdF/wnXLbr+lDXUk
YbU6Vow+9zqDbgSoydwtWJG2mhFs5ptXujntLi8tQsWs+N1xSeypvPo5iZLVWEc0VQUbemM09nTs
0GKNfVzdJTWACwuhQ5SUEGL8mnlBM4A2hsiPdKoqD2l7LmvOepFZn7oFE5iYeISWMX1J69UQ371T
7R7bpUDR30DV5dyHv49Qdau+2bIcEKhq/BC6PyU27Ype1p/djCqfGdMu6Q28kiDCQYiM95lhTi+W
j2es+t14CUE9CHUCFUCO/GB1pcibl78kfoOC4TxPK364horbGQXfsHAnecm2IxYMvmITxM7MztGl
v2oTZl9GVENEwsnQfFdZTbtRYxJzRAaNxh7fUBepex8RvKi/QEwXLBSoYGM6QCO+xQthWk9LNZzp
1MLY6WjGNqb4J6N9a3zn1nKqKYgn3KZbS3kfa6wnpC1GFVFTM3MSE0/Lim0yp6tjMGrDOhlhHKx+
80StxTs9KyDF+TnsbMjxduvu/eK4lHFG2KrFgdFsaGl35TaMmxc7lhWRuvh1aVOfMSfQenTJVM06
iTNzoCRKRLzsqzUos4qJ7OV8Rx+H98oWkpGC7zzoHEXv1IwcHefXFl8c3ZnpCHWCw/LinHNIMGPZ
JVBQJY+UyUObkCI2Oq+NLfZpO/FA8WoDTeCf6mL8J8N88YcqyENUCrn9ADuge/YdLAWpAmJQdP3R
b9ubGf9xa4AkTec85U7x16ztF22nr3H5MHQuHfH80ci6ale4zTFeyrPrImCmnzaEBHsB0TlPwqJn
Dw7EhmDrmxe6rX+wpUFOAoH7RM+S2TbCsp2VoIE2Muc1DcISHgbFwZPXJB+LE34xzbqavXM/0THm
QWWnW9R0baPo0wjxnGKPaZ1XnWCXbZIXYcfP8Nte4zaDxP1nGfJvI+3edNE+kYODOBWkTESzmVDl
9Ak+HeAxe7xVXXTGcBtIhEoeNg46qealMbGPCOMqlUMrxd/lYwluVHG4ZxJPwsAD5QFFAlE6BAyd
Go0FZ/yyluhmt4hIxFB0W6Uw6ljx3ykFmWMaLMPZSByECR8JVy7tGbKLNzq9Mzo0KbGJs84RxDqa
DEElgYAbtzTaqx5RDemYYaWnsotMELDGjam39JEDxoZIItz0vMpb2f2qTS35J8uODuLIMZppwfus
yveqU84+LJ6ABd48nf0VIHcTb3lDecJgtTyKmTjQDF/1Dpie6sLyaI7+lt/6DievRa+EGO+lWHyS
U7KnSHWfJhogRwMLHIlBiJ330swxmOkVlKXjd4PFEKAiom37wR81Sr6ZdHom/fDrrcZAUMJWke8q
kkIPZFSwGTAf99r63lklabDdKGZVsadO3TZmTv82EXdLFl7skDzaevb3Sxk0PdJjrFJonwo+e05t
3qqabDPjtXXnyzA594VgvVfh3xHZD2nej5PCEoYEG1Ozy47FXONKFu7VGZczBTR4xRytMypI6Ehv
CttEXYsbBMUPMaevxF8C2I1YNBYPD/KIUQEPYPw9zMbBWE2EKSyE0KmDzE5fPGU+kGnX7edoBmxB
zx9xzTn3eeh58J+K3Mt3hZMeQp8DBYclPveGkhmFJTs57pusDT+6Aglv2Ciwgs5C/yTVwDxYxxsD
YUVOeIAyKMuJpRqYQalPAtuXYzrQ2BIVkC5a+g+2jbAA+b4H6kg/573/i71Wbl6iiNG/q9D464tw
250cmOo2ifHGPcvUrUICA997cFyQ7DGGaIqVoIJycbBFRmwkJriBOD67RkRZxqxLbE2kJWE+1jUS
s0Rhu1X0EocRrdcYG69pDwvIsXflTEQ5oAW6vddCxfbOzhiW5nb0Ok7mZ58uDJ+bNt9iNb065vpO
I7V3EWMwS5wpegDlrsHBEyxoXfKTEgTE9z5WjG20txcFh9BrGv439FoMMtkp3KnXyVRhG0eKx2Rt
5yBLgHQ/kKZqCbykgMquGmzMnEIuBOSdQUNt5Z5Ua9agKSRlFNEtVbwXEyOP5BxZ4frlz6UdGzA1
6+X/vvffV6GtNkWvI8aKa7a7wxkgcLpfQiGwFhGQOBsXd+BU4Pm89TKOYtznZfGPlKPozguTdC3D
cCQvkKRIk2IwYSZxcpgmiyOmNDivZODZalQam85DEOHk7bwtKzXflcxi7XG29yDb3uuW1FyV4jWN
e3IwonFt6Toc/gmbaA+5MuQ+o+bfzpar7lm+afcL9TKg6v0Da8rZDVZcHIt+eCg8uLSj50I9Wb9C
l2odZ53sS3wDD10K2JYQvPxrqhj3O9mLRzL2H9VRGeERf8Q5Bka6SM+RKv135rD2XYPxoEqWD7OZ
ODdEeXwIlcfbnhbFFSsUkfNOZxx+Xqae9dHNZQO7DoYYWotfdRte6kVPbwhtGlxdlik3DOoEYW1e
wB1Me4fOAuefwjiBUaEJpjBzUCS8DdIMfy9D/DtUGY3OnImHy19WkccdKxf6qm4bCJesmEL3dxls
i/sJ+SaQBnMfNq215nuhssnt5mGlkW0ykYDJ1bw1qmuvJmk6h0ghvy7i6W6wUzTmbIWFTuR9KQh2
U0sgEZ/tcPJBMp97voohSszSOCWux9y9Lk6zF5+IFfm2VlwxfjYMBRFJqwh6tzZeZdIs/PmIvHBP
us+zKjr7KLrpEFotY4lkIc7FTsJfBPWlcHwJ5pqz/Vprx4vnICWlntRzM+yYFW2JKfxCmDaelPxN
a295qrFT3uomDUY2F/AqtXtwukYfNIg/uPEHx0vdjUGRvstNt0GjeXUpg2mN8Q71mHk2MW3bgG1Y
n53EwZugyUIqKZqIqcK5v6bk6r7BDt6ijaugt9zb5nQSjWfuxgUQWKE/qsVBS7bIrwHy5a6IKAls
26sAjXGhpcmlgBsw1gynUs3R5Od7biZR4ZOcRvcj7a1DXdbevs0s+qr+Q50PyaYuFlKzJf0nXwP7
n2Co7UDQvo6R1Meyj0ziQhC+0O/e1W11mAkaQnkTQtbA3cGJ5cuLKokRxXPfkcQf50YWfwaWG6ks
+yEuSV8L8wdQAhvbjVbbcRh4te8HpU/HFPkL7ZwQWMRXyghphwrvNXe7v2rmWJxwVjtUEi+RZqBr
UL/cTK8vg4lwkiwaP8U8X6XuLt2gi30Ea/hSTBZopmYEwaA9ZpZCU5uNAjZEJs+QPi6EYUC6ajzC
5Ia+vPt52fVnTG0U+6XzPCt71Zlxx5srFnAeX3sOOseym8KHDPfCfxen0x9oYMQeW+Amnt3q2YFk
CTtYWjublgjANjgmhyaf8qumg0wJvexLVQ2HNs+ei4Tkig3nFwa1hj/vdcfzbpAEsmGaM8OHrfO7
nlQTTxVUe0MRmG0rUuoRXv9cssnI9+nK0Td5QmKbbrxKcNPhxSqDYb38fPV/l5/vgRXEzDyECDuN
kgy0aUygRgmUHTUcxABanRfgJQeRnZBhn6sI3mQbuXUQyQStk7vqSS10qwKV8zkh8GH2Fd7Wav1A
fy5ONoQBvPbz7FjimGCJOvfc6rqlxbfxGRpcUlkbyJ+ZUlD+0HvuawYTaQC61MYlhu0jmSaWDcQW
eJDtJujMEaOBLpsARyGmG9TFPgF1dws8YzKtB7tAvCEfoHjDUZrlsM1xPm4jTAEoipmztV1hwEkW
qBNqlOozI6U76Iz1fxfY1BL1OqfhIbK+sed3+9R2V6ntQmN8SpfAhOdzJAr8YltTipxQ/JknfH+L
jTxnFNuadFJsZ+8jmwBNUlSnjMmYJyDSd4yObzXF3byY35lPPCvKtAzMO1mUCZWNWoHE2cz/BB0v
PGcaJsjq7ucoAtrsPBm1GA91910BEXtsbfNtQL8rkh4gUHRY5G8zcUFcLbyvDUKhrfLqW7zkKGvI
UUxVd85S86BQMNEq2HalDJIe4byiQLBV0NYI0IoJM0NzIDiSHr//bx4peRZdvowKckVDH5ShJNjZ
EHZ7cVfXfDR56dMCOI1Dj2iqCZl7Ut37JAulDITjBPw3NfhtqqwrwpnjjOrLnQra55IccGs6G6P9
6Ov8U4bRu2pJ3JlD1BHlyU143zqfLDbhKECo01EqeotUwC8gdNDP0RDJmFqE+Fb0HNEKvst9iKWV
Dv8RsXXxvC5IMTf3bg8db0UvLvqFKRxm43HZW4aB0HQIbDVfpx8YRvWYEie7ifrkJU6mb7MEv9bg
O3UqW+AxC0+N4X0ZqY04NfwqTOw2RjvCptH+SQ/IU60rKuijRhbkOtgJreqRjMKlyQ6TrL5dtznA
IQ5PUcdbmFQPCoFDNFAI9pXL4IIIjmk2nurwMDrRcIIX8D4aEJNk/MJ9Qgg9GSSpa/+Cs8KuVMtr
4ZKKyj529MPiE0cr8wUY6rYyXyoUpqADKkRpVHAwFfTGQqkVuUmQVdGzlzescFN4MP5aBm+dvb7N
63sVJx0B18xbHP7P2q1/j+OD8O1nnzPphs3/1ORxBrvgSLIQN7TJxwDYkGODfG+BvcVOlxyE6/+r
pvQ5bsInrdwTiwH7WM0tOY6cyrUs30ESvNWzepfpO3XuHUofWus2tvAEk9hujCqkxcBX7UzRJMmM
KwYU3BfkAkX58GHG3Bz1oHBJJN/ML14djqnzyN0OdvyX3QqNVZGzgIrRNwOuqHuHQa7mSN49Udc8
oP0P6kzcEmHqg5MIOqZVfYdO4qgKk7vN5lPlA8IlCS+P5wh/SNU9JiiHxkxcbG79jWna92mVmMzl
KTJn01o4luK7pvPECYK8Pc4MZUdQSv7olOFN+AZbmNHTuAyNY6gqBM85IXTULq6mpxFHBgAh3qCc
9OC+4wa0FcCCEEsn/Uw+DYzAa/cpfBgN0Ja+iXPHpN+qIqTJNfHRWOYAmoUb0fPvM7tYabVYbg1A
Xrf5V1rE3fYFnQNMVv8yCGh9E8AbFvh3Jfs30dZH8rlp3nT+xgR3M8zeM6qBXenYGLpF9OlW4tgK
chaleQB1cZpbbDG1LCXmVf6zBI4eZFPtlcSUmJMP4FrR1U/rk4chAP8ITGCPjEV8xWSgu8/+tQYm
uSVjh2bN8uTky7euxRmyHKpD5HW29MClgcZPh+fOsSISYIyLAZdKtZLg5vDSLN5HDN5hll8ix3tl
1J+saj1i/vB3naBtmkac+NV60kenEdglA+iQwR2hgxthIz0mc5cFYGAEnSxfbgmISZ099K8bHZp/
SMHy5KUAO84WBkJ0Je2ljOVz1/vn5NXbEL7Nmj/LuDzaEXG6Zm6QKtma/K7yBUgeUEGB/jJhA/YV
CnGjkaTfzKdlwDURNXRgRLLzeqzPeri2FObU0DykwqJF7FSrqnCK9go18yD525NL4yh0b2BkOQ49
kmL8JTXiwUnVySlPHX6JyboroZGp0RiD0JrevZK7ZaLaJ9DOOzhzDwbIQjbdDY/5CuRhwULt+b3Q
P0dBEZEGyQ5osRLTb+wOdl5dptL5zjHo8YaIzWzTvraK4t3Da3QsWfz82ftKG9MHI8PYsXv2CMnD
XAZSLsUaR8cSf7Ib8Y+SUDIyLsHxHObbJW4Jm60jZ9+mztd65xHpcIzotYEaGt57bMzouky2HhZs
JzWvY1o/xh4T0wJBtZwxJTPP6Kw1uhIL9aY40vz4FL2+Ftkqg/BmtM98SG0pEEWSpgCk89PJeUMt
tLOzDYW4WYb3wb4BvHwTipIzYeHbwtCj4l5/orKGK9pruvGNPnk9bp2kM7utZzocsUJOOdMhOSnh
wQRb5cUcCR4z4A1+Pa78E2cXCuI31QQou/f8Y9d3HaU2y2Nkq48csgsbtOFl6eq3r5kGLDeBrRWg
Z8EqA09MwXxJrBTgg4NiOXss7u3JZ8YiaYrV/iXmcJgQQD8rKjq51IHq62MblgTcWAHDsV3f4cBz
chvvJ+DmfWteK8Y122aR2KDN8o6Oxop2GtsdvZZqeKq9d8GtXndo8b1fM14jYcOMJXJxhcqVQcg8
eDPMeCOcATdY+uzW+llhmoiTHno3vd3Mf3WXGp2Xh5LG7h6l37HHAwakUnoagIgU/gBpxXmNfXJM
w/HWOMa+0/NvBP1qH0Z4X5DnVj0BfTUUOfqqpImVtP6KnEhUrT4TL/prmxZ9MZLvExDbYtXcUUFe
fFJR8bIzRBJHnVo3ILpOyArnu+BXEhfC33LradEKTBZZ9FklYANUymTPlseayVXulDhSynMhrEtT
5ECkABdv+ny6NE5+8jV31Ezm68qCmGGPHHvj4WdZWSDr2soNkvif79GwKUbztYkGciPlh5e1h6yG
65Nq/3VajCeoWEn6jrydnpvwT8mU/E3QA2QTUiN7FCQDhv8ywnXHv1VIoVc7TktHB/v7Iv/pGfpT
gR2+IZTBzc4QYwoI4xzKAJOJMUBg0DDImySm0ZlHxzeBBKRlEdSpvLa3GbnUaHPor6e/gPspb+vi
ZWl9kDU2AC/pQ+c4r/VwpZnhdqM6tX71Eo/2pxR1fa6VxgaywNocc++pcGiD2fCyZWL+KRpwAqM1
4IwaVhi/7Zwr7fyLomzGfI7S2bVsg0abMTETr4+jgafLM9meIYElMFPo7yC43DmJB3udoNVgNs1/
i2X6R98cnpxpcg6VFTE1kyFZdzOfk6NAg1VdsPTQT1AKfIo0vSN+ww3y2COCEfgI+dCIzRXscatF
1uB75v2gxFlbiTiTfXaNQ05RjqGrPX9/I1cDr/+Y2VBE2qhtaYJSCvgm3OLeGc4uJ9J0SI5dMcXH
yluSAwX+iux8RJjgB2MUFodhmD4x/UIJt2vQdb790rtNtO3sSELjHHcmhXAn6D8mLkN50K/RvuJE
AhU9R1I2RRU+EhB0B6mnfK+jcMeQYnhZQuNPA/1q1zd46fNEbOOZcTSaSPxKnGsQjIKRtOPRvXRZ
QY/ANmg3pLG8Q/hc7Cjm423b5BfC9mKCTTmv1+B5RIV9ZXCGckvBuPNs63dthBU9PYFAlu3KS28E
hKagBzR1YpTduxXAhElTx5QAgHQx/B0HVBGmA6Y3AXVFScbUZgAePfGYspFFHmKTLEIIC1fTXLpt
jlIZRPuzNaS33ECH2i7eIa4An9Z596qqH6d/8sGbj/S1QiRQ5M0184kIX6BKkfy6LeaSCNZT7Jlp
fHE8mg5Tcewy+5JEjXusFkQL67nZq4dvfLkphzNy71R7g3q72gf8f7T5op0sChofg1UFpsvE5uey
/O9XPy//vz9SZxpGaMO2HJce/gx+4/LcM/dPWnb0vmIgncoFgCMaui57bgSQcJeCAVk+qF1rP0S8
ibZk/tAb03SO0FMlHofNBuJXeoyLhsKU7kuXSvOIZVpcgWkn5xUDNbt/GJ35tLC6Ozu1Dm1EUzyu
ymsojH3EsJEoJxYq6Tv3XjYVDPO7YTf1JIO4/XFUEfHXcYHosB+fSk9JbLAWEEQSBV32dW4VrCzk
hoBx6mPcWRU2+pKyI7ZfMUu86EneJ7V1b8nhRl0Pg9wkuwiVXVGY1AwaYkYHgEIgPN/ZRvnYi/rW
ckc10MmtxudEjSvQacN7SWt0GwqUw5j7jW1UMD7CHVUrdTLwIeMuTf/G7rVnaz2UnQvUWdk3EL1f
GG1/ZRUwgEWO/ypj0CDX/K+wBB3TnWUsIY9Pz3pIzLOvW4bo66XpQ3pAZfhnmQ7Y/ziYAuPaIm1/
9KQ+Yy0MICU/iBgwSNURk4AQpC5ZhAeMCtj3Engn0b1pFiA6/SRAU/0wRN13No7WUawjbP9Rz8gv
JxayfbkgVPHFeKe9Oehh9SBQekZAxWjR61jogVXj98EeKYENMZaMO1IadfzL6O1n6gzEKFPylhH+
CfPnOq8I3JaZEsEYKcn2/QVVxONotP01XDA0h+X0x0+ZDPjLdESjfhemBrOnEnCDqk/Sk+eyhZm2
0FRv7PpsrqEhK/bXMoq/feNcpnhmktY+pl3yOvXLSdb2tQwfPJx7wAjKG6CDV0ebA8/Pd9onjMgU
AvI2NxhfN8w43qFpoIlYhmqnE0qYYZ3ZwcM1KWbDpPoETn3A0kDbI4fWLO0GmlRZbyI/3nk+E7di
kjfm9zjRNA06IniLe2m7KN1wa9nrfjqy+G6MMBEBze9yV/mfXoTNpfB7IDThwHc6MGxhidWmiY3n
MLE+qjksCHid1BnYBYjMGFtbmByd1F+RySiUQsNvAmGbtHV+vrTjDHhs00MFC333mJn2uV9bqZ2o
i+Cnqfrz1c/3/NOoPR9WCz6NUrrTnV3Z99Kr4qMDPpbndW02Rdb0YAvn78iglBhmelD9/zaiJlGD
tpwbGsz/7/uatJJjOI5HUgmz8c5u5zowEyvom7Q4uibcImi/be284eaCNyN30jNfKKyR7iJqQqoN
QrCxgduAbdklSfFsV/ObysxfkuAI1ltGcsSsppggNj8/W6aC819BfAtEO3bMOGr2kw10uyxzm/Ti
uPrjEbZOIkJl8wl1hNNpDxV4DXqUQyXQ7dEhi8ZnsrLmM1ODTocymjDg42ZaM8xbaB/9tEdgzx5q
kcK6NHSIC37e1mRxbJHTz6U4E/EcnaYodXbMlC7kII1GslyV372YjdOe1yz6jTMmZCqJGlg9T9hp
ArU3pdYKq8a9iTeU05cmNx7V3yppw5jP0cQNxTGKXSZPAwf1BPUCfRFAbJG+LEjrYuHBxQUBWk+q
Otj1xOo0ldOJvsl9GGqPIT+p4CsOHQmLuSemuwqKruvIBPHj+Nh5zGspXoOfCz+w+u8ra/1zPka3
LbR7IHrry5/L//25n5dGOzl8+OWxQhkVUNnrTS1CDLwLQSa1e4tyC7f1/7Zpa9KFg3a9/Hzv5+XP
V6g/QYXO0/nnlWID+O+PqZ8+bw9WK84lEqlk9easlxojWVCul5+XBaZtov2AGZXO6MJzm4CNdXib
yjbCD9ZA9xoWGhazOf73Q6x1e/TXn2R4qjzo3r+NumLSNba5GTC3Nv67uNp8ieFBr22KtU7YmIUD
mYL4cvgl+OwxHxnQm+bfYmy/skWUh9DjcLvM8WGeOONLMrYamIWLJnhqXG6LCZ+JwQs9HuzuDmBz
C+oMgYlADGl8/oomdSQWCM3hLnZkH9TUTCaLLvFjy+8qKZ/wLxuqPkST5+6jJWf09A3Mmm9G3ptP
UJ923Pu6ja+8N6+G5qjcTPs4q++XlPghMfMXXDu/xKmxHBzrnzXjtbOH5SstTW9nLvqa0QO1ej8+
9hMZk14lj92YrWi64Of3cLvqPJTdibn1V1dNVxVC6bOkHSThfBACc6W2/yaKW1yphbQwnNc7hZue
/uPM5m0O2y56mzpiHOhyfCB4pKvnUmbVeIYokxj3ZojCXJtbm+zPQ0UgylPo8bzVD/4sfHAHZC/0
6kmBgmN3UF0H5iD1Ppq8ZS8CvDGWzdMs6ZNiXFi4exuCKOqPommfaOS3u4QPcxMtwxGqQBA2yOpN
L3pTr7gdzzQPxhRMshG7zV673z0ooAfgwt5eLFJulsi+TXBcD8yWX8lPSQPR4KyJ/eyL3Rvd9xOo
yA9vMn7XPQjGXk7vZZR72MP6h2aqWuzeMnqK8uSIf+cLtj4A16bGtt4Qg+epv5EDIYOIov5Ye09i
eZNuA41sWYatKrO7xr5R0gGZtjnwWkbuHi3PpembqnNhcBYnWDo6IUU75PDEjsBlsj2JN1vmEaSa
pBYHyCVuLpX+xkC0Mx3JjaHG92KNY8ybl9LH1YD5llDMRJ1yb/mTNOKu0/jii5JCc2wROsVOj1GA
AvFnkK1DyI0RY020k2s2S0paZrzi7S2UZdJfx+fdHWIT4r6X6OzPy4XpdM+IEiinn0jsUSQq+8ho
W1xTMG4ok/6HujPrjdzYtvRfKdRz05cMMjg0rg10DsxZKaVmvRCaivM889f3x7LvueWy4dONfmoY
x3AdqZQpJhkRe++1vmWEHbVSQfyVxRk0QbjfOcRAMMkm+sd4agL6TY1An1RZeOU0xdPd5lQ0Ni7D
AcLEWD+WikLRluJ3KGgtjmRWooqaT9twhXqsiAtYAzR6NeT3cW6kK8fIN1ndfuhlNe7YnJk4QDNz
JDNeHRrb0EWorHonc2P4wUXv4otj7OQkF8NyOKco4q2hOa4VwZUpt9Mcxp776XPQqerGMce7oVQS
QuUIMU/SbUfc9QaYur4owKNwJhvHtUPDzldLl5k9DxnEvFVqZcBVc49cbFjxGDlxNwVFue594HqN
tWU9phUTRuFW73iYMfAW2zKymf1nhG0ZNm1iO6ZCkTeKwQMotPKUdZFcdQG+A5vibIGiNARcQgaE
EbpikFhdfH6QWd/r9DOYPNAr1TjGuo0euklk+ocpIq61zdkEgSjhhUkwjybtZ+lsk3ie4PH7YoBQ
92o++Wc9jSE4W9dFSdU2hIiy/Ua8h3r13pHBBySAKVIYu6ogHxK6dIONE+rTjWr03LEQkpdIl3c2
CRNQuIK1WuxMMdFIJFCOiNoycah6GnoOgRKQXdp77dYLc50tONzlMyiYaBGBd4dZIZEKjIhSXUM1
JedF2RT02M7w3fHDym895cB+8kGaQFI7BwYRTqM9nAwbL9VgD866uyIjjy6MrNdW3T5GtvYiipqb
YqQZUdH1zXr5zUaJEzrOY8dAeNnH9KF6R79YyYc9EEpFRdRRyOKyG6obGToIk2gO6RZ4nTabuaI9
9UYw+TdeckKDUS1oWZHR5+G7Cg5NDch5aFF3swoTQlarMKJVHSxfb8HLfKzRf5D4Y7qcnW9o27q9
Jm4zJ8OnrfsPueYz0NbGmJncMjA0jJOkai00vWBFEnJcD8hqZf0YmUR4WMpT6CjJWunHD5kQ/T1O
c9W9McMxcsV8vMgAJGhwaZXe8XGBDM8ammgUDQDO9KViWddekbzqEdhWEqBv4Y5uWi1/63TrsaxM
YoNyul0qpsn2zjAsJFW18eCkxbdehyM0OPVqMGqgcnR5F8SJwrlJ9sjwOWuJ6tKp8RnY30Wie0Be
6agMelOLeVX+mhFtYgyS7iw4GyYUCrk2/VKmJNoAPkM0WVuRG3XlKpXxt2CU91qX4XHp0JcoxUQG
hiZBE/SbCkUtKgubMKb2qKvWLSDO5GBE4qZrirNZG+a215p8bYn8Oiu7J2Qu5BAxQcEPzmC40FYM
SNnAwe9sONGfnUxT3MzGnV/1MENTUrRtRAxSMKbHNBO7nHU3FhNHW9fvZUu8KY/bqATMUAJrr7Zw
r+qoofZ5IaFhT/vcW0uN4RBaCdSnkljDYmLRKhqeu2GYvW8wJDuNxD6paM0qeenDUUVPCeUy6vti
0c5cxkkA6FSy/joYZ4xw2+0BcxLjI5nM5IPFTbLnhisCCtfa0U+jz5I/mRqzTb9khJ+iL4r2A8nD
Hk1hvLNWd0yS7iXT3dRNi6xZF5Ly2YSSWBtTu0sbjaZzthJAcuafQ9580QC4giG5RGgb232xAY8b
Lqce9lXKWHMT5vRXqG5VekegF31DeecpV7axdtXm3oNQtXCl48/goUYXqZIAlQwdirm10ZAiliZO
vi5RAQFc28QmaN8xfclGdnXFDm97XWwr0l7ZJqxtnw4wTwfsYb4FzNGw0FoT9gRrt1CvldDb2jWm
giZOhrVo25HqkUkYA4KnKIA8acQRwjpE4IecOAukbXQri/qj4yh/qEj0UkPKVTsBD+Vl6p1v9NRT
zDiYN+TNauqSQyNmXIQVXQ1h7a/SgmmXVPJ7hwTPXdbXEFxz+TCxNdJXVwi9gT8Id/vs1VBw6euj
LJlynMhGilNZZCsjVi/AYodbI4aIFEzNQ4YayJUMsxt+oqdwDI6KcqWje4c0RSgnVruNF5Ufld64
ttTGhWbDs4FzyxRwuClzjPE16db0apy9XjPH0OM4YuzLqdgahc7kAMAClgHyKoC5tF75WfXZsyfj
9zHufNp6+V3nOf6xT55VG+xHjvKKhpkTLKkpuk3rzcpAqIxtHm9Uhn0uDUX834OdrBqVOFuFhtbC
GG2ykaS9K7R02SoM9rDFBFgkqvxaBvSbSudjcKoJAQCbJLE+K1K2OZXDfZ4YTgLGslZjHtxNaugc
4ro59vD8XDCnYpuis556gwfKRzrnJdbRouuZ9vLJRJTlIkFfUr12OwDjKQo5+F3YaBjSlMO+tYLq
TGJ5zxmhHAf9CCOJpqAlmGHZcGwt26cgw3eEWeAD8+q0ruZs7syjY6zRYGs0iVBcJRwvQhZu5984
a58TP7uxeza0DB0BZliu7sRzs650AYqhZQcWgtLIerPqvNhYbYWRp/ZuPf69aB+TlM0crbBPio42
7CHc+QTOHAcnfYal4W/GejjSQbi1jfHcpMTEg58deFzsq1EtJM1l9dI0huPWnIv2dH1YxxKACRWg
fTunax+J7NAb5sUzfEkIAbnZ+ahzpS3/MNa8aaeQOAiBZQCpg0QEmXYiSQsvhsKSZ5jg7ucFNGXe
0qsgLx2B8D0eqV/9nFz6O7gZ/lYnyZw5V4ZMIilYOsEClUOGTTn0uaTs2KCwxm1i2h/wIaKDotPn
NAVajQT1CSMjuRTIBpFcqfMRktN3bcKm7yaobLLW3cIy7gtaX3oxKkthMRMRrXxzCD8kC7vaKbW6
zIaEiRuNv0W/5LmAMuOIU4KGweUAUOVtdCqqIsSPAyPDYHjrmnJg+o03PSIy+I5Qs2VmfAhHT5+M
nMAaM+ZtFLG9U/BldumzqRjAIVCDtWoFwF25rlP7OUob51ZoAjt5VF13VtXtU7vKz73NWIeGORFc
yZtFdOdimmOgUuYDtLwgmypOnG7CkTUij9Jy2yJAJBpbSW5NZVj2I3hNIDn8Vwb20UrC537022tw
2mQEbBGKQLwJMIcFmGTSTlj7ZpgbBI0KSEOBnqyONWyXcIaNXmwMVzN6MOEKx4+Jwq7gkIW9EfJg
IWyGAaer2+LYxw62hrpnAoA4dREaJEMS+Zq5Y2caSLv6GxiaKvEIAXZWyx63ORzDMhFQjga8b76c
pzQQAlazXcksYozoRp5CmmrJh0ZDSIY1p30FargTMZ4yMJZaZj9Sj3BEl7aDJot0FUPpjnVLlanW
8NBJqY4XKSZuJKcXvodTgWE+krdDNCNOv7waGAV5bJ1zge2BoVoUycwiMOA0w6Vc5hhZV3XzSRlf
gLKOlulUS3KtU4zVQOMlt8kmSTEyWqCum8BRwKsjTWj6xs29mrSEvF06XFiIRsRSesGpMKM98bmY
nUODbIgeT2UX76vSAegJ45S3h9CiTkgcMLvOYVVJui0zZrQQcbIdKkaZkho4G0k903AALIJYUbYW
qEzHTq/8Ttty4FI3SgpqqFTTfYcLzJ7IqTfCJdXHtJN6cFAUKGrUAHCYPW8LgvBIKvYN3OO3wiwj
8pGg3TVlcWCSNApT7mpGk2nh3aBSD11NRWnSOnxqXo0wekiqbUZr2PVCheXQSe7rWm2XWmjSeIx7
tsx8JufoOJywA+L03KqdTbdQwo/TfDIBQBFy/qtQATs3A0aaVdh2b5qTQcc1DR2DTjzFG6cqHvKy
cdzK6uRCMJhyUFJa4pwaIe3SsHLgw/vvTtU/1YxxO7iznF68h3bEPOCb6l2ngnZoh2EGYQ7jRoPZ
oUQ08cS8dJPN+TBGF8KhGKTSfKAhgPbOac709PEZNBoatSm7GWiiHFrtzp+CnMSRnoa8dg86pVqF
M81b0TRamASpw4GzH3wDP2kzDWcO7vGy6ODX9dCIM3Xc1YqxDYvyIfCGDxODQhIoAL8xt48G7c1+
AFwUx69dr5Epp5JdrKslqWwetOUEW0WIjoFAMszsUWntrFoizU0Yriho/3zjZkqZZefMpRzYIwx0
WAYAdbwM+qdng84I/bsoLJ6chiuRxepZTHN2J58iZ5jiVtopk02U/ItB8T8J+jr3a20U444AIMdF
q3xfZVq8pT0cQN2w3Rzhwxryx9pLUcWpQH7dHGY/ZoIdTIfJxRr7UmrxDSPklRVacmkPPGFaKjFT
5PZ11RF/RcTGsRiZiQ7WCCOThYAvD6siVPAJotZak/SCcpV6CGIgS4I1I3nQFAmdeXrybaxIcNSt
uW7vEDR2vpuniP17hxC0MuPkzS/BdpGt6WHoSyLHHpSeHp4SpSCxGCANndnuDUZb5E5BCZfzzhSm
IU616BrTKqmDg3dJy2g3lCnnXmTEFc9L3PQg/LXUmVHJHoJUY8NZtwgY607+CrJgtUHO+5aBP1zn
ytHKDexk/qgR6IGgMnWu9IgsbWOU4api3MGKoBORKpVFIFJ/jcqfUCefRWKMe3ekQdZLNcIpxsw7
rap+OwWc+ag/ppYH1YRQjrz4gHrv1MogXjkZM2gdoXQlSOwkXPU05KcyVNqVn7FvmCYogLqeh/3j
VaskHzDqAAUgVzeUm0J0LyShK27HfkpcUvldiVOHZAJ0RKfVflquguI4iwx91tDehsBmxuZjbPpv
ToNwyiutV3SJcMINRnBxoDmLmvqVqp3pHvVYGE+EKrM4TJynlb45olWb1dZYzaP5ZrWonwqHgAON
+XEHECWf56qjrH0365wTabbNVhliHLvTM9o76D8g/egL+BggW9+tvSE9+EF8QhZJyJletuuucJ44
qJjbwQvJsBRPHhPniCOhWxqEMQ0DeycBTyPK5UGFAt1K7sAxI8ZNoTUXctYZMrZcgwoI9/c7Nm5s
rQqCMYcFiFrVQx3O/mcM71OW+C7mMtAHHvxAKhLIgylsobmbH2fi2nAqtC600zcgZFbYWxhEMXpZ
1H3jL6rEv8h0iM4RVWEgRzj8w/SUzv0xoyM/IUOjPtNdeM5Jgt82hXlVjv0JzoC2VBAyhLbF7Fyf
8QUeOnM4Zsy/lTWmVkpAyZBJx2dJzBF8rwSygUpseoXbHY9VjM0xHTcBZtUxXU8toTH1HOSUizEg
rLwgLIbWJtAjG1LbaUBxv0jbFkoVgPNVDWW2MGeGSnmXTsBWRJN8q2T1iLN9F5l0S6ooUJawpdfJ
MKgIIcfHXmf9sg19BznoLQDa6YSI37C3JrKH9kkgY0Rb7oq77r5tzY8aa9SKRuS6lwDSEy2lrWML
bVn07HwU+r6KNjuS8AN1f6CiTuwQaQOcJ+rde/R/8CvlPOKxnJWhpMku1V+AD1/nHHZcv/BenxxT
ApPJgvI44EjLZwB4EYX7BAkSCoobUdr3YTw8BR1iR1x3clEVPRoGSV8xkvKi6T2tJ2UendMLKHPK
2piGyFJJLQRPvfQ3vUTiKKJSbsiIuePB42hL0ELhITCJwvSs6wdzjkuQSis2gz+xhMYrPSE2eGAM
BwvXRunQ1pt8Sm5ommL/QdrwXaGOno/DhwRRkWgKp3Eh/MMwDnLp90QRiLo/qqlsd3SkvKHs3DHg
oGmJZQfhek1r8RTElBs9A0MrpFFU0cjdBmmDVFTRnzn5ToekeKmT+bg5Zd3aiG/8nE5UNNyQ0GZz
u0m0GuorRuQPTMiPaUi3hXodxdIYPrbABbe+1W2JW/CXnj2ZexqOi0avtuqgJVfkurmaPVB+GcW1
71OG95hhV9BgzXUq0mIVdqO10qR14H/11hPtsJ1KnJZOQEZWl13GGZhvBIoCihONCYKjjY/RZRHo
LPG1370lGefDhgiv1MfmqBumnFUDe9tAuQe/lQGyugorpXA7OXwI6FtlQAuOVLwRmAdn+6lGTUuE
XLTriAXCcbGqDBzgid07PK90AR0U0zr25Y6Z0bL/lipU3S14YZ3ng4rLWdV9ym2pMDqr9zUUEe5j
AgFstXhImFqyIXXmemZgsOTMwsYkhFH4JhFf39kxCAtp3NdZnW51VX6LVdzxEo//oGFEJAdvRxy5
7vu0fALvgdRRZkg4ztGY7aK2EstIAS+l2dq4o/9IltKwMw3qXA9yydoaIbzXgJcV2zG3ieowrKZR
Ganoicwa7ZuSoNHLmRNhWvJcTAH3gaU+O6n1Pqj2qSr1a23qX80kBqmPLY6iUPvUBIc6GAZMeA0s
P+XVYAEtLRoIakqB46PgCe0iMIUlvkAgyPuarco1wUwsVHaCLE7or8WhtwFS9BSoxsWvYcKpg+92
jIZkC55D84Af0TC211qNxdI7EyfLCMRAEF+r1ckPrRcdRDcMFnkmA+oDX9uRUOsblVmwW4xM9+xe
HFruEsYpU74YE3qkI7WpUWLxNyqmVlitSRTeQYYLF7nDKQexlWUwBM4FJ7is7ukfcZh0lMrbkrsE
zNh7rWySiKxx+ERGVK7RrC3Vrt4JEeekkbXFIhgkbxCz7qb1i+jsB9rbmPKQynx6DTSmlV7S7LSR
8a5GKx1/+9hhcOG/vv8r5VyzRwqEij5jFUOjriYDRBiEkNawUdQE4zTDqFVnOe5Ir+aUhmd6CvbG
LmiTaQXTcWLDxmVSlsPGU8ZzV7BqklBibcNKfdPYljZqDhGirqszIu+IVG2hu1ZfMSr0aQaabWrP
gWHG1i9MBL8dK0iQw9tnL8CXNQZntNHXkjhltA+w8UrbdrMJf5cchnyDKvU1NlV9k6NwFXgmg5ar
OjbWhoH3q+YgE4rsniQCExiTLMcPrU2B1mT6RzQkZ0rQg4I+dGFV0XAgxqLc9Xr6qFSTtlcNthfU
R/eIJ50lPWHYnUEVXsVYX8oGZIgcxvGiPOeG7q8UdRTbIeTqHQy4j6smJbY4bIpTyOflluWUrksn
hZiD2SpIs6so2QQ6kEunoDTUhKGspSN3ahNeHKUldmM2RYGAoNqY8m9BxLvN8mGZmV28rrIzXvLL
ENneqhCPMh8hBPrFle8gs5A6DNMuFx9pUmnLwCaxXOepU1pHrsqGtaMSibaItXFDuKGtY04FcIOv
hY5tWfovwjI+mCDC1kk5ShdKtCkDrpszEwI0HeWdENq1kGRwpsIkZaN5h9Y7rUf8U32PiECo5YWM
kYESHsnmOChvIDxChjsRrNBSRMdCIheCZ7Nm0EkIWqIqS643hw9C9BhfaYywzTA4gmtD1g3ofYow
Y3ctwI/OpA+NTxJkgepv4ya8qlrrti68GTsElsRm9hNWuZs12rM9lNBzAVphWrEXDNnSjZMHBBb4
3HTtWNIiTKNtXQbijAM47KR5noMOINOZW13nJBSnu9H2jmqWSe46Hj9VjcCf2MZZImfmnIecYkf/
CfSlNcGpR2C6REt3qVvmd/NHBot/InGbUgmpAPjHaLjCTDnlNKc5RNa0wAyHaDjGik20worBmPp7
Vqv3mFbaNh7Lp4ihx4RoBpVrspYVXJDeYL6P/GFBZ5+mskK1MWT2zoIdbeYIo2Tfr7tGnc6062d/
RVvcI0x+qUJ9F4LHvxiGfiqr7AmtVLD0aAYjniWIs6QmXkuEbmJ4aqfG3uJ1AzoYIVDOB46bPmHP
QrkQZaVejxxWHCkLFwPdmy5iyIEAN/YQFo0l2iJ8DoF2hp3yrbtS9TpcM7nk0cG+AIZSRfEG4AXY
ERw1LhpWDcT8PGilJIC6MjcyFUjZmMyzZd3auoHrXVuZDpZTT0sQbE5xtJFVZbkAAlEwZTlj+760
TmLW/eudAfWt8zLuofCzB0VAAWAQFpeFI9FPpIPiREe/riv07RgYN5WzzQlmoHJTdo0ZkNF5NmcV
OpdFNMN3uTSYHAe0h8ySfe0bbGDpcKhybVbtxUstgPmg1s0W3u6wgkNHykYEYlfoYFDt0rx0ANRq
5Mlbgt7QFhGBgomeioxkBfLdWGHzsGJB0Ft3MPWAgk9foo360E2sDIxRqo2pE17Wmy8irFN3Akay
EqV2RcfKWYdu32B0IsAcnJdZAFFGQQy55tg2jFJ9Iv1WmBmeEabzYmNLlO7MzmS9tsuU+JZh0Gke
bcDigctif9sqmceBuBm3Pp/upmLElA/Tpgkyb0Ng7TZoPZRI5lSukD5ssXHc0k8dKcBAlONAwAnQ
Uz0w3Fj0DeNZntkbUjdTAgZoWPRmdK7sWCxropBpOtAPIwdVur6h4xgo2QcNmvM4lV6wocKkT/OX
AIEmJye3Z7pOP+KbaYaQ/HrzVlXbz0FSIucDaivlQq8TtlsRPMBh4cyaWU8jvMLVNI85rbjkqMxZ
xNULHPkTY9GNShIFQdMHqq9s5/TmcY4g4GRjwkez1+roiL2HWXuhF/kVZyACVXCALdU2fRUl3vbK
IoqzF/1ey/pHcQKP0W3ARzPki5FuGxbweGc4JbjT1kAmFNwMZJoWCYF2iHF0UMDLCXUmx394S9OU
XVRpeJtxqaZmuGoHDs9gTqx9P+FWI1najeTHAH4DuAb+GNVD4MKceZnW/d6qaXtLaVr0J1Wkxbgt
cCUouh/dZYm4G7HDEx8f75TY4xES6ns86gidt0MzniKiEpZZNMsLHRpVKYAy3aRHUmCTaAs4aIk6
fJLWQroJowOfowvthqmHBaH266TlsfQ1sUioWJWMKn3SEmVlKT1iAhYTLcaDqrudEZ2mhKcd+Tkb
TTE9aOSEZn0MvFvv91XMUmEJ44H1zV8Gtbq2Mg9YZnZbMluFZV0hiq4MYJis46OTPPXwL1exf3I0
891RwQMa+biSsjtT8Jek4nB7Tp21Sp38QUjy82xFZSIgaLYHDQy9ilhBQ9Qr30FRx8J3qSoHsTxc
uJxGQRwSKYXdguLMlue247crGppWZVMxgc2ueg//DSUNcB6AUW1EyrKZr1UaOyj4VAIr1uA9iKKF
QtOg2qj8CMGwjYCyCtncu1lra3LS15UPWSohiPT2gwPjamzwho8061fw/rdiP/+eSSIg4SQPOszQ
hTPj39MAvXJcPaKkpLbOw3eBYkmr83d8DS5sAZ80l+DY1p5cTaBZKm061l0ldwycp548MwKFxUjw
Ow6FXY55Vkct4gYlV4SW5y3wSm0d9vBHbL8+D4r+roMkhu2SvGsJwIXQzJ5mqapjGDyNtaTtj6xS
GD16gaol6MzDTeGAm3R9SYMgJOsY3jmLThCr5qrpUP0oWvKWRUxfes9SWFAZy/UOFRL8KWoty8Gn
n6N/+/rlP377z/94H/6n/5mDyR79PKt/+0/+/J4XYxX6QfPTH387he9IX/Jvzfe/9q9v+/Nf+m27
vqz/8RtOt+7dz98wv49//UBe94/3tXptXv/0h3XWsJTdtJ/VePkEId98f3F+g/k7/0+/+OXz+0+5
G4vPX7++523WzD/ND/Ps6x9f2n38+lV8v0C/X5/5p//xpavXlL/1v/gJfvv65TX7+LJ4rd7aj9ef
/u7na938+lUxtV9MVg1h2rqlSVuo+tcv/efvXxK/6IwZddPUdV1VLVv7+gWIfhP8+lWzfrEMVbMc
lckhJZ1hf/1S5+33L5m/ODrIZMe2pZA63/H1v67Bnz7F//5Uv2SEnuekCdW/fnWMr1+K3z/s+XdE
RmNaqjRpmPDOVIMTJ19/f72AkuG7tf/RMtNMTa8k5mwzbvp9dBz38OGP1rk4OmflHF8F1+lVepXz
T3nl7UGgH4ZdeLC26Tbf53t5aE/lEoDtKTmXp/IUnPOTcpWe4hNSstOce2bsiq3n8s/W3w37cEcc
3D4/BlflsT5GV+2RRJar/ogsejEelX2/63cMTjbFngiUvXFI9s1JHOJzceLgj9fMP3tX7SE6BSe5
Kw/6Lj+Mmx8+xz+u0I9X5G8uiKYayGuEPncEbevPFwTKSBvQNBl42KdVLCK3z6bV/9tL8OH+eM01
lqJIhzfIIq/TKyZ0CH3zP7+EJv/6uWrffwlLkrqmip9ew8PmGuphOhAkUZ+R28dNuhcayzIZhQuz
P5UyfE3jlLqidDvRX7POMj9Md7J5D5yMm53F409rxz9eU5ti05aWFDwC3NHqn3/hfPREzXJPN6UH
Zp/EOznJwz+/xF9+X17C1BxLSvK2eC54en+8pkrrmfA8GHOl8OOmJnMVho6GsN1/fhlNOD9fWB49
3Za4w2Dc2M78ZP74Qh4Gb502CkeHyfrIzPrWbspbqWfXxmQtJ/XK70Hp+aFxFcfyw3SazQibkJkv
ch4jvW4s5wGu2z2xpxi39D2xmfvYYkBGpan4FWfYkX9lmeESXflWImF3AzM9JClnrlrBHJbZw9px
ANkXBLDGzM5FJMDR1u1c+j+Yo1lDrkRfidpx2WjDC29nkavTE5U0fvUSy53Z77j9r0rDOzj2TWWw
aURMHNDaoXLncE+ehEHHwsLaxlFSqfRvHso8eujTSxuMb405kgUT8H4jY9jiVmBw2e/iZm+Y/rOS
YG2yqlvUVh3cmPgMXZGSH2Om0922rfjwYy5EBs2hDA5+mjGiVtjgh+YcKNXzlGO08UeO0Blp9Ohu
4J/pH4KFc01xRQcapUMfg3KUHTSuGlqCNnb4mWyqvxZVfqeFbgQThY2RVxla1LmRNV0ihEXJhIBU
sfi7MBJReNMPortV2E2/tNggQDhjR0dm9t6onO1J0YbzZdyURIHZDcpT7GDrjnt7YSZU/R24Db3K
NnVv3GZBe+uk4X3egUq0KuNgpPZVOrWUHox7/vnm++s9LjSNx8dwdKGzYP9064kBT0zJQX2Fi+NZ
jrGLmNclMvP5n19GzM/Kn/YEuvE/vs78CPywJ1R+zIi4nl8nC3fojF/RPCA2M6/zFvwkw7Xarg51
G2zbgLMRoWkdj7Yzh6CSBjjIZ2SfWldcck9ej+ncaItfyRrY6zLc/fM7Nf/ujWLflpxsEVL+fEHy
BOo6maTDKlLDOd177U3q/cDIxbfU4z+/lPaXfYGLYujs5OzYqgEa9M8XRTRB2KaO3lP5Za6tlGc0
Ho9B4/MIxJxWjKVS0FtShyU12d7q/StOw7dVrd6T1vVvPqC/eyuQiByNQ4MjbH2+LD98PgPOAWCl
BlEOWNrqpiSgV/ybX9fQ/u7aSsewOLII05HWTwcDhMFRWCsSrQ4biG5XQN6rS4jiWsV5MajNodOa
06wIGAqam/PF7/toF/YlPeHy4tO3s/zsEwLXnP9wD2gN6Y0lQQm8MMd1m8S7nd8988e1OdRbP1Au
U/piesmrHLQjHzZEmWLMVx1IIqcvVi3t3yUgTPoxmHdDRyzpjt+JDA9gWR3A7R5TrSBNpT7T0XOx
I+PD1e4tGhqifxwM3hHWudRSV4GXfOJ9AdJKzkMSv3pJsVcTfVFVpKABtCkoZLy0PjAWWg61T+4c
yIGWHi5qDxaJVUtBUQ0dqETovjldlZnnh+Fx/l6U1K+FDs139FiBHwmiXeDS2Axx/tzQvPdHZTVY
4bsXYpCzUjfuYH/RKcHyC1unCi65f0LAsgvNaDNfcWwj66jQ7qcm3Kk+qtCgpDgR6LOVtRq2F6dX
71GJxAtNacSiMsYV9+F1FZvXg4lu09G2E2NcXwbbxnROKRYR6RWXuE/3OMDOkK9YN1NnI5r6XPq+
W6ZEp8TpU8gIPnSLDmK1XT5PCiIWo0IIXJK50XnsTiMmvFCmRIMUq1QheBmQWd2ox3AU9wxAX5Lx
qlDwruGzZWCRPU8Aw0aqmokrU5fngQOVSSwOyzWZVOWhTovzFJtMRY+mzmeJ9YfV7zrPCxdD4uNc
Cvq1uDf9bJ8J7b2vpxMJ4MugoB8YPaSpdItBuRV5StiQbB8ZnB16m+5JaZ/wWB7ovV/Iq3OLPrjo
dLRU9WhnCoWvv4shzAcJnztorjYs+Qz8Ox7X13l9VVv7ui+DU31TsFu0zrluG+Z89SFrome7wruZ
cz2iolvd0x/bZVN14EK6Dg7LcoRNKdVjILHm6wzSU5LvNAI2tOJC7QcSHDpNkN81EBSJXeIW8+/q
jJ+W0xfLCv8q1vmotGHRCX2PrkgSC0MSYtgizSahCFhewLAClKJGsiHKePqdKA6BDmx8z7o2c/0+
MaZjxiepFC9jMx3Z0e8jH+1SZH2QCSlXxAWpK5iVnoo2tdBIn4f7cad0+rpBVw8rhhZOkvOBxnvm
dZTowEPmUNRJBfc94vfBfPqoKUxkJgcZm809MFI2+7fzeq/W1ouwu0+7q9Z52HzfKWJOHzgob2Ov
u1GLAWFcUx1MO9wBXbmd+nHTIZ2YP30lBunjJftUi9HfWPFnSLebd3tsO/U+0rp9j+2/766njnhh
FiNuRuYdyd5IK+iH9QHb/x5/ybs/5B9W/WQYyWvsNRelc+iC8iyN5S1sagYJGAUGYLGxvDZrdjLu
w4L3SjPtsWraxzxH+NlRifBUM+qbnYDBrg8AQzvZ3ta3jW+viklDiWVcT0N9KNr+GF2StkEpUzDA
qJEcJjUK97FgLJZtbO+1NO6b4mKHxikLdAQXCSLqiFO5EzaPJgfXTkn2bdeVCw9EwRDg6UjQgxpx
5s7fQQPnSENkzwFthcD02oMEPP8NFHXHQDOvFR/ZOclXwL0OTjgdQ5as0S4Pkmsq/BQ9d7ZVZkOn
br5pFQyjhJ1Jqc6Mp94d8P599QYAbSskDlx2+SFM93ZYnQ3LO0G5fVTo8pk4wxgD0n/ZeIF4aBTt
aHoBOIrEuZ7fomH5dyD7IOEEGyiXiLfLsyWizy6vDzHmSxo7wEUwU/X8XM87ESqH/ZxlfU6KnZ/Q
huOE5HkoxvLscPMgsv195/y/6mL82/7E5jOfi/z65x7Fjy2K3/4/aWIYQpUc3/5VrP2lkbHJk9fs
y/bze7/nxxbGH3/z9zaGLn+xHXRZtqYJjhyOyc/8vYvBV0y6BtRE/J+0OSTniD+aGLr+i86M3qL6
VOXc3uCc+UcTQxe/mPMh0zLwrf3eFfmpnPy99/T3TQzN+POJde6u0NeiG2obzDvnpsafT0QFvv7e
MRyV0T1lH3JLmn4ESPHU9pswrOAMIc6EI3o91pHDcm9eSbM1l4EvVni87vH63Y8mHVm7bP83c+ex
IzvSbtcn4gV9kNP0tirLmwlR5hQZZAS9f3ot3osLSBoIEKCBBn/jb3Sf6qzMZMRn9l57AMITHrrR
fUMo9UVQCa6ZdD6ghMC1qznDEcHlVX3X+RUOGYOFIkhkzsA+jTatlxG5srSp7dbR4fjFbkLvpIPZ
0GG+fI5zS782Dgl0WSBDPEZJdTe74WbCNMdAf9fXk9pJNt3bXo1TtUCwKWkF3ciATlevShNoJtR8
qP9lMOQvTjEfuBrcO3ta3N+IM4ZtnEbWezA3yb5t4Niw+8BY7aB/y0vodMxnl56/VtcmFxlbMIal
2M86BBMAVMJqXE8Tb2PmzC9NZxsryzOyBzKxw2nFNVGeeuqXB6ck6MJhx8xCF5xUcahJvmh6+Y4O
FpdN0J6VZx7Y/TuHkikr7oWFNkgLtkpi8SGn8imH/jDAbuIs4EAhnBtxoa2Bivh4tjuzYEnRhWPx
0xAosNGOADBJLMkxQV/7mgFAYDa/uJky4kVYsn1GMuteJmd4buDRgPfTxqXJlwn08ORM4s5lrmrh
4Ynz+uaP2buBnAvLv/dkwXTbzjDJ4Qf34h26CHEBGRllWrn3RZ4hYo/Id3IMnE6oatZZ11jYNWxI
YqBJzpPD6U6gORkMYS6vLDxdxE2QShmKE8rSxvdIkNhSuVyKLtOm/2oH/98eZm8yk+W/X/n1v59m
/x9OXN3/40m15kxGtf+/zGiXP/FfJ5Tl/4cVcqKE5JYwHqVP++8TKvgPHnzfMi2bY8L0ffd/GrM6
/8G5xAlpMWKlj/TpqP97zMrY1vbcMKT/EWZoMwf6vzihlkf8f+lVhbOcnFYITtQPQyZy//ug1Ux8
NVaTvevj4GqU1U5Xnto2rszYb/J1jHIMjGg1Zt1tB9k9E/mzg6O7VYW9zTgo1lHifltx8G1VxRnk
8SZq54ggb4TlbqmrdZKpIwpyRl51tlWLt61y3H/Efjx3hTRYTSQu9QQmB9Q4lPMSwDhToFXZqyfI
c/OpbXBQD9SdQ1K9m27GYtcP9bqJn7QdqLVCET5rFxqko5jVWh2dSbZDK/SBhpdtrIgu7OcOScm4
dygfOaSRHLscNZnxrzOK57BPs8NYiI1pQhyIZkYzMUa5WU6fZVZ9kGVAXlVm4rUgQMntmnYrAnIk
xg40BidvNuv3KsoPMi2GTVrazarHbxSZS4q9M+I1yvMDfrQSfSe6e5LaEKb6J6VD9maEWGfjOsI0
tQbwDkqfhY4U77DISR0uXXsnQ7Ede0LqZwR/Odh5FVjQaLxs7VaMwSBmMFf8AsQVVwMsuj5DKbjs
d5geIWXoSZmPseQOxU7a3X3sA6yzPGZMNtF8qmifZqFvbkNd1xVpvK797CwgeJuWdWP79W/ISygJ
KtrVL05VPOeEblDFgRv8DssghsSZPispfuQwPQ8BZJm6fTXcSe7DEp3tIOJ9a5LKNQ7EXFrF+zhA
G+lSwFZMoCgkSd90YygxabVPEvuNmrPcWotgk9A7k7Zp3gu7f0YzJi+2ae6or3/cySk3VsZeWQNK
7OswvhH9SWiPfNBs/B7oozeiRcE9uv1vPEPwNDTBQYbxhaTfwvsm4VzFFeonTugKR60vPxgsL5+I
8d254k1qP14zVizIpTRJriG8APErd8CfUeIBwxm2wNqcsQT9ypScXV0ZrQjunJgajmP+lixxh2rg
108RKJXJf3Ik2pPGS7dGxneHrx6lUxSgQkzsXVGNiGIhkxUjuEUnNaGd2QRI2mT3dAGWgphQXBuJ
3iatn8cl+IO15xUx1G9aWesg0QOvCUOFAu0U6segRN2m86+yzI/so8/si/M62GL5OC40sLCoXyC6
s9FFHdn61NRte9ZdsVARD6XjPLqQKlfFCWgKFngSVjeJWswxmM+y6anN2P56MgU615ge3uqdjy9h
5WSLLBhASlYR3iAQP3ro2yPjvoJyiooNsYqTj/TIlrtv6o73BIGBpIdD5Jo+TD70HbfG4oYPDj5J
hhBXMFrVM2rXWhvfhZu++BFIb6tFl+RFyGpwCDvIN3Gn3+w5fmwmUiwF0KgQSNrkAc5xXAJIhLiD
zfA0iohhrJGdWo/CJkLYyy6HuCI/u4gUx+hAkd8b5r7LZEiEkz65YAv2STOE+7HY4EJ7zoP2QTAo
ePSEOqTa8WEG4LMmdZLvX9ZseILso51lOwOyyVjUwybPnosx3pNeBoigAuLoIKiHh79re1TKIUEb
wv5XOjMQkRTdylDhnUamzgHK7+jKlNV63h8Wv3eProHsMPa62vkOhg/mnjdrENc27czHxjbMnTNk
PyDQb3bp5RttOsEJeSPSqBaZThQweJ/fOotzqmyHc1DSwbqxuIKuW5dFf2/YU/fHlHrj8xSfwpJ/
wjCT+oLA6FpfMbPbRGCYS2wmKM8e9dxmIPsPd4qIUdKM4N5pc+mEavvJcjo24FScX607nJRlFxdA
AzCLUSdnz1YlvPe24X1zYlyhVpcU2yAQZ7A3Ic5n9wFZTk1iBeyCbDwVDM1ikPHnMY3IT7WEPPlh
82g6ybQrCob6o4XHxymr4qj77CANJMfWQm4cTcs4ityFRJS53bXQTb6L1dQ/5M3TuICVwoInOAil
d/RMtE5aDKThzureiniKZIlczJpa51PNVHK9bWG1tkFTO+adMf1E6U+CZeDDqasXL4FcO+A/3AQp
whq/4clekMh1WX27SpHsknX+vSIFnOjIOLupNHyt9hYzF9ihiX+whuBFC//VZAbCWiTc+mZN9nIZ
bBSC+l3qtvoGIoE3r4+YBAYzTKjYse5NK/81jO51avxgYwZwi6ny5oUBm7oAisc52bbV8s1pKrwU
ZvUOBHXdWfPMZUwskG4erQDdE5LT0Q3dVVMs7KFhvNY2pPCQuRjkwabe1+FedeEzoTUro3EfsxF/
prvkYBi1/8bYCcSH6jhBu6B57eNm08bin5ix3PnRzlHQvli1rOLGhRCxXHIpJM0ReYGwh4MHYQAi
Btr9VHKH6fgRRtLOS61fhcmaP/Dnltajt4zjitb/mxL9iJcDfbkeX/J+IX/IvzZAojtKEM7E9V4G
Hrmoidatzo8ojR0of0C1tOyfAsWZWDXOgik/wGu4d/NsZ43GD2EtM2hk/YI66bcNP0mXe5FzmGxG
f7yQLv+X0Rj48cGsf7Mx+KgN+Y4suY2Oka4eiQ44+BAPzAjRhgbVdazWVQgXHnmqp7fkOPEUXZhT
MFQUxqNt5Pi5ISYjVzO+sxJmm6FnXPxx8SBQbomJeEQ8KyTqzfl9W/ubIocwR3H0qBz5qGL1w9Rr
U0Q41SIG1+wbrqNmgi9uIkAKlikUZjLFqvGIGOdEOt13CyEPLTKOfO1/C7RuyhiekNtxavvju4m5
SaYkoIiebIo8vDYNoaIEXSOleh8iRRRb8+MHPTdrQfzN0PtY1+GSVbzpqETQ2AxsnfIIwj4n86oP
4j8inRDJBhymnBak06nm1KdkHEEN4oYIB4iC2N6bBLlNBIuydu77KSe9ia+gk7TnCuY83M0vzNII
1OoFZUogjAGlgazM8qcymSYO0TgvLsUTlhAYMQUUiJo60m7Thg/GTlelO2DU4e9Uw9y/DAeADOmc
Q1tGE+xZ2XcKDZoQBGd6crX8Rmj/6bflS1B0xQZoI+Wq9ZhD1TXJntxXD1CCjf2k0PGFAMQ9ruVd
UDYnNSYvvcOcCO3VOgibV4zEyVomULZlcsrm6F/gDohIp+ZdGwn4ZAuRXdBf/aBEWRgwim9FxawT
SMM0e5B0MRpSZ3hfBXfZxnWimFMDxiCvB38PJOoqSsGUeXvgq9gHJzArAaQq4ocP3mJhN4bxLu+a
HWQKothKhwKreMOP9F5X3O0xuFevxgvSJ/rFgR3C3ONoBf4XcSlH0y9ApUJUXjGMGFZd/OaP7mrQ
FX+xfDxM/E420XG5O99GIrIm54Hsm3ceza2tFS7OCDD0gGHfar0eV7gJn8mTOx3r+4yswXWSBp+D
f2f177ETXcqQGnbgvdyJNH/JjPDbZK9AfM9ETltxCD2KilXMqcyHYX23lfHjYhAlMhwvvvYR65Uo
2yuifuOtlw9faPxz4rU1F3HwbHnqzUj9ry6t2TSX5jcW/lsGNHqFzzjf+Zdm8qs1UVrzylxCKYkv
XNOyP2Y4Jvc5btuVNIxbnUbiAqMJ5Jk/f3QAvcDeD+tWTDfYRtk6xjcVOKCTepIzmtJ8WjK5kHHC
wxDVvW9g9BlivtQMSPMyGtali2/WdeRwtgB8Mv+gZHRLXB8C+26lg1uvl3s/PzqJB3u2RiS4pE0g
Pf1peY/W4eAgfjRPY4Z3dg6WQ738Lq1U79vReRg6670r+fD6UXKHE1jODj9A0ud4ONTgVxQxtXdd
YSvIjItaqK89glBjLPEk2khrzZwiHnP+HOg9tRvmKPOhaGcJeiv/TAE7riYo8fhPaRtGfVRWQkAj
rnjs1gXUEQqpwQQQtgyx5oJCI1DdzqD73WAqVBtVm+XeKKiDZQvpJxx4foxQ/MtS0z07i4HJIakT
AwzfoSwpdq0wf3oRtffGDEivHneDCp5VxG7J8Tu8oXApU6G6U403QMXO/ZQDiA2BLpA2hRNy1P62
JcFoncbQDuNBkL0m7qXnDFvZYoI18yg7qxhPk0hwpkvOZo1FzsHtzbsmCZFu76eemtOO4B3kCx3C
4kUCMsEQo9W/uTEuSUaaMgCddEHQN3t7wUvE1ntEYbmAn+Q2RyhO68MfIeJyAoh3BsQKzA2leRnD
lazLu/G5r+N+P5CHxf4uMkAIctLNfb9T0lMooT2a0oTcbebvpBsF0HKMFohF8WkbHCD5QMa8cd+2
o/GW9CAEwu7BD4OnqZ5eZ5sPSMToOI175YNq7Lz+XGWkuPuRf6mgDjSpLeAfLl69soTi1b5Hqvn0
xsDdTA07oay7NSaNVs4UAHALyMci6A6xjnewg44VAIhHROv5Y7dQWD36G4zGUFyt0DqlPsln0Fdx
GcfQvisaAxg9+W3BRvrJpzR0QRZSVu8YTt6ctriHukG4mAV1PxTFez7vWCNKCuSSZQc2IAhpIQt+
0Kkl8dV8F1O72tSp5h1vIVJXAgK02SSvTgnBN/dw6grTeTAD0DP81pGm659IFKdQzLsd9cMTpF++
ZHmOQWpxBhUR2JcZM8FThNuALYe6uFN0KdSgXwQEJeYKBp91ql86dagxvq+V7fu7wgGBnSV1d4Ta
mO0yaV6QQzdARO11bUC4TwdaMRK8jqE1PLdODEXTk0/sa8INTEC1LjBbYlKdscupTw/uA/Awybez
Bz5jc22hD7pxXKN+JAjNq6fdYMT+NnAXwyERgaXtbYb+UcrqsZqT9lqr4XFqpldrUXg7KT8O4sDD
GOjXCkDXNgcDQxwa4A0cLoiAJ4hleFbeeqNcCNxhA4yM3K7O4tqY5XLrToc6UUc1NveTl8ZnRtck
bBI5X9SxdyWtm/a0uIVO9VKyf6L4ISdwhmacZ6S39HP0QdjT2uqjV5Uo5Oad2vqJdSvIyDuYOD/z
ABhE5KnP0i7uk9ZfZ3awjwrjrmUEdmhmZzHNcucHQCqjsZ9Y8BBGSMYJp80To5QIOkAK0LoEi6mg
nktqgb3BoeeG2uSO20SCN7rzYfyXGQ833xvf55sgctZoJX4eIEJ0h859Az4udad3m1EzwVrXKvAw
lXvO2Yoi8xwjpB1hZeImBHcLcsI1FgZZNWwkb5Cv1C1sXLEVSoXAUCsSq3pYEstDU9U/I7abuzSL
f0PnX0NO+KDK4ygaZIYjsVBmbJ96sr0cLHw4ZEW+G98H3F/bovbKMxN61O3iL0vjbsO2OOQVc2uO
sDwybd06DAer6hS0pHoN1IWbpXo1LD5Zt3ot+DzKtH6I/eXFQiY613pXL4VyY/fnaRouSQ80QYkJ
IUhWbczxY2AFBt3S5zIi7tEZ702CRPwBd5nB4J0ZVr8TQU1BA/NoAmZTT82XULHHvVt8KgYltFNh
jmEE/A7Cp30xUBVgfTlbOSGwkel+92V3amYyPav0F3fRY7tE5uWJecrabNfUjNMLeAHcH/mXDffb
TM6Nl926sT9kNudwRCtiYSXY8aTyz9nY70lMIAPtnxixv3nhZz3wne8yWFJ2X5OXFVzmlFKUuPuX
xmAbbOM8t7yRcsFE3UbTqTrStiJn07ftCUq/OLErlvckVPpbp4SSGbokjjEsRBPHlYj3dYs/YFyz
kIHzGNgne4j3NYaKo+2r+VCEJbgyjFdTfCjiTLyA7PRXlvCZvxjq0ssWsakn4X7ljvUwuy/zDKmC
y2bNQv9TuRQ3LcoO7TnFHZj9f2Vl36QyvDUDT2/bdT9ssNJtbHPckSVtnhv8ongRNuy2zYc4Jrwu
qvBzmcRLoS5oqU0qYROkAb4PkAOeg/Ac1bJ/UTLtDvAYOFRCx9mNtTFv5wHB2phy/MRW8VXqAr+c
CUSde7wAi2UdVSGxxjf4Y3oxsp7uHrg7UQ+xXbjzMwKerWq+V6JFNWIkBA90x9rW1nFs6q+qA4Vr
WF58AL3KDWrTkHlzjjN1Jq3CVSiv9BYvcUHCCo9vBVGLZQ7tcxXnGwW0pEqmYWPBAEwrF3RjzmxT
D/Lb99AKAhzdYcBgq+2D1hPyL6jDq5MC2sRwiy9Rvod4x7eRYZQHwuDvtCvEfoaYyzCGQjJXHiHI
0b+yd4utBYSYK4JnsctwJcBeQG5YbSf2KbAdsRdmGipr72ByiIEtcAQ9En5FW44kiHAM+1tbTc6o
dC0MxoRFVGJyG53DmOMxp15PNcHJAp0IoIezVrjvtTlGZIJXn4V/UwTUpLYhkBQ098UcBiSmkj7p
MNNYRVB0CPvsWUrht8MsAoXeZ/zaTDUKRc3518ObyideYuwFT3SH1xilB0423kpsIKR8DPIOxRJK
GrmNZwxuYVodm6G8D9jZQ6ZY5WG08Zzytzbzg8X0KK3mtc6IU8rH92IojpUkuQwj+S6qgH4ihUqn
rUETYSyxzEZ09Gv7CDqRXHr0/VtZWm/hBL2jUr/4veaTAy0uthZDMXEd2vSgY8GbHGREXGlkPXnU
UUTIDTzRmNdFp5kdFNY6GmS7MyJ/4qU0D9NMwLBwR/cBbxL1S7eG4tLda4OGUEXU7fzX5suSP8YI
y9iH08VMcFk27pIOXT1MhHfsg6S4mggGnMlh0JUNwPW9kmegSF6aIoo+cvQlQefSrukKxyHCwdBl
EEFS02dKaPcudeAi1A3xcmPLFIbhjRnAcx5HIl/109BkMH3M9CXI0T3lZAk9wOs5c8aB0gv6g4yr
+0xnUB6q9tnMscoOMX83TP7r5FmUB5ZfMAKALSiSp6bFrt3pP6dqm2MaX4SVv/MhdY0brWPajn0h
Y9z3A+xP76b4Q2lV+HuwezRpHZipguKE0vRIkliP5PFZwmrbNSbFGHLuNGiqBy+hXYuzR4NVzroy
vbPl1/d+MqNy2HORuAdIhfEmM4wjaGiuXmXyvQXfyIbSQXlaXlrP7feA87Abn/06/2U0RY/git1E
8DdDxVASVIHZvKLHT9x63EQhKQ5K55+YYwai6ag3FtBxEo7t1nN8F2WJ+ATZCBVjof47qGmIPLTH
belYfOSaxXKYQEiKe73jnb1zmc1turK/enH10U0ygF1VfucObBujFZ+lx0gCI063dWeSbxOcysgI
UeJE0WlIOcc6ZrylbdQ/oc0i26geQbUQwpi3bH9Cl4oRi3DtGb/0RnA9535n9dyhHvXoLulvqU3l
b/SZ8ySgEEjkbQwBag7xonvu3GYDK+w3HdBD854x6SMYDdlK2lPIe4HZQ4OO/Sdfqwe3VVc/UeoI
XBL4R6TgMLIrxrGM1XCc0AT7ngbVGrB8M403MVgjBX51Tr34FxQB73997lR5tunkNk29xPa4ut97
TlS/6l7dGWVjnpXDt7AfGRlgOCQFWzSb3JnQpjX9Qyfz/Ej+0gNhOgFNIEVEEMNcrCtjbRTNG18d
Zug19PxUtiAZixTduJOJbVxyrUaMGI2DKj020jNNTs3iiHKdprXNxn99FE/rMTFfSAZtOn2ayiCF
OmlJRsEg5qdwuLPEy8TRmInhIcgbooRHZcHl0VxQGcPcJoyzLVymJanWZjNeTXufpV5oiv5U9+bz
YGcKPVxGiRDqp6hz4l3Ca6NUcHZ+Ape0KkpxmRJngybhbI1xctdO9Z0rXXnxvOiVdhIUUoU71wOm
z+/m4grLbcrhB8bTJT8DVkSHmv1sK0aOEew+F7rNKuRpXzXTcqW1zEr7aumRzN/aAmHblz04XhMV
toTAPJHMSp36qyHX7AEB/cO+ffb5NKtowTsWBcOeGEJk48awU2V9VW3TbUVHejoc38bF3eanPLhD
SM67V3UbO+UBb6EpVY609vlIcQhfC3ZzB4UQN07M/GqjGw6zbB5R8HM6jAYSziBt+kM19Q3NtprX
2auy03Zl8vyRQY2MJGA/IlMMXiiL1f7PHpZQXiMyEFTBaOwOdiYYh4PbLGf/5tRE+TItgu2BzGGc
3U/ZMUNAZ4bfFGWzmCNitIWFzE7wP2duzn44fYiCDVfjJqeA02wsXJDWHAGmtXXM1kO16fPiYHN6
xCBkSZYcUKrlW2PyLX51gqMEy1yEnuHOIXgNySxBnG5O02560tkEc3mFCbPHiPAxNor4aKxwbc5V
iMSBgRT/HuveD4Kh0IuICgGY0fPLMKU0W9U/oN5BM1oydc0UMRTKqykT0uJtjMpiU6AX7q2A7JLw
NpLzdPAneY7EfJdAXyBfD5WsohyB/UxwTG7Q0NjFspcLBLp/v5eEBRoXnHhqk3fI06BNoy5+EoS4
9bl8c6JRwS/mHfFIVx3cbts2FOcgafIzTtJ9X0RMIWR6RWyN+jNp9VaYEv61y1QjsMc30neLo7WY
v5vCfcBzvLLJU1rNQjHjZZOUxNA+QyPaoUOvgPG27C3rv0L2n0kK54hFUrnJK0teY1HhbLd3iSAu
odE5Z2qNItgNxl9pZre2xRlrlA7jukic45ErUqVgxT0DRWU4bPpl617zTT7QDe3JQwb9CAslMhh1
ewtKltYX4ARGaZwWFAOBgf55HoOLd8eM4kGJuVklvXHxfWDlwoceVWCQBMFx1Lidlvb7GIf9hUqp
OdDtAc6MjPfede/IdEA7aM9yOxlkSs0zk0lEOMBkQaqMI+Hjg/afiZd6Smb6KIPinfcYNGMCdywv
XhjmKnIKmR9V3UgU01GaDoQmexxXc6ZfuWUE/60OxErHcNMc818co8MuQV3DooGg0TFI1mXlF8co
PunMC/lc3V2AiW5rMc+a89hcsVCrDpUP24LZAhk9XaAPQd3v/fYjHQift6MeU+5RDB05SdInYw66
QZq15wz8C25ryORhg9mZcKtb38zQNsuORYCVIDS1yHyQ9GZa1/vIml4xGkzYi6CVFkVbbmDRyg3r
81MFWWcLZmbeDB0AHQuu3RgfenupuLtz76VQxUEvHaawe+/DHTSo4thLQbIrdSeADSziSfja1+qf
r3NjZ7kleF+Rn0ymmYPZmpzcxTmruaqZHb6n3ZMuZu+AUJItbEzsKbcLTMTymJSAbUrW/YQf4ceC
NJeRae8bHipLzfhQlQTduQhl9iaTOT7ZJNr2NosG1l4fQ2npA+NSdMIGkpFkuKH/56NLatqKz8gV
T5ObHFxsHLK/LyyqlBydeNltrKk+dQ2mngijfXBS2IWYTzPe7Ae+E5SKurz5sF7cmoY23Pn6xG5N
FMO06hgTSHvRbbD5ZOyzSRzjHYv1MlYAqJ8H34VTHDHkP7J3Bn8jB4JR3ffE59sSU0l3sX+tJo87
pfvRw/xdUK8xyXKfu6qOt06s/0aN6tS1L8uUtekQg5W/VRRIeqPhFJL/uGLU88Z0c9048FALn0Pb
VneRKAMWlfOZ3QvPO5WG6t97Ew5Hrx6WDwa5G+bn8ouq5gHdyLEjv2JZW0o981hrsneS8MYwnvxl
rycWZbEOiUtdTTdHkwIZpdOJJ+LVsh7rJUjwFWUGej9ROBz1yc4cr17SP/qk2cpWXHI5PDrBEd0H
lNeieaTY2yZJR+JyWD5ybf3JoSWUpLWfova7iDHrmCSzPTOJsImZQGHbLH40xMChd4fddLUkYCR7
tlrZOmcHSiOQPDOfAUYCaw5C3oZzm/EEHo005v9U5YR0jxAieqvum0aoJ9cr3LIguOWlfWzG9NvT
TkbH7WGmj54KzG247eWROBJC2CIqkOxpqjjHDC8CsDlQ8yQMEoy6qrYdrMJlD/kZOJK5tDjVoEsY
2NOBBv6ROJYt/EZmneA5iZhZGcL7GSbvsYbHtCUFleOGlnNXF4deehz48HdtghE3qa9vS6rUnJlI
jdrwPdHzq/SMQ4JeUJrWqWkYsgNO9jaWwx5tWhIZsOztKhl0W5skJbM2j9SzfJqd+uQHfxaT+472
gsq6vXNEezMnZtyNq+4m4jBMW35bCZLA7r53+gl/BznyVrd34+GP2dozDx+LNwSCPRmZHfGchiYw
nu+YmUycyEwbo78mIc8Br/m5moL7xJePpNd8BrDeqAZ5IpIMUu6cUHoF2Z90zWOtHhPo0hz++rNF
OqL65KMK1H0dO+u+83eWkSB6B9dMum/CRUc97VlcNC2BeFxjKEJ5Ai3m5B56hhbHjVlCYyhSNl9x
6V3swKMUcwcTBSP4BXi1yzviiiXN76vRMwmbGliyD04k7u1r1yNFaEMH0QzPpAkC2lD6QXHCs5Uz
uQnsX5+aQ/PzYt/ZRxUsASYEoLFUxHqVfowaa2szyVubdVhvjZCLxOoNyOrd9NKo5NkqGIHntmC5
6oCxrblbZ3igUKlWdhreLEf123bqLjiEoOTX+9ljIqFn40Y5vkEb6HHCeEBFWo6mMfogrOylZ1DH
3rXmqCr/aqc9ctaR2OjRSJgw26PoRkgks3GPakTFXIci58cbP9W1EMWubiH5ylKw/eNZWtlVOyDQ
yO8LwgK3TddcArf8tL2WAIs5+I3idm8ueB5VcmKLGmzfMrubAcgWxV9YE+PlZker6ogtG8EhzNbr
BAaG2cjUrxzA4yziJPGB6I6jLLoLC/1c+HlzDyvqmDTcdrNFaRrUNz4SVh+gHxuGh8zuoe1QK12J
EIRvVVEkV/Vnys85tBOblDYPX7l0fQYoT3E3MD0skB13d7kv7Qu9PFsR0A7kojMym8drxC0SR9F7
DiVzFwzmVzhMd6ms5CbKAEIaYGkO+HEOVIPQaMYOuP0Qn+smmAAZQhW0LNgySbrTQeTvmSWYaxXl
92WHPrC56oq8W9DmHLfBIVhm62P1y3S1B8w28bjW8tseY1baKt3qobkpXu/a0gzdR6t99xz5JjrE
UZAAUSN9zfN0GU1orTKWwVo42SlWNMEtd4cPSwcYjwILTAHdTt9hJFH72uZPDKd5HfhTvIuE/6xr
U62TjqidOfyExofzpUOc/NzbqdjV+bFy52POxCbwsqd8lsnRqMorap1iRyAqI98AOi1dYEiIgY59
tUOWfC8WoGqMbGTl+u2X01DmJGBSV8vPQrtWk3K1bqbgWkAK2TPTZTPBCLEzXDzNjDNHKRecWkGv
N109BsVr3c72MULHxmAnCjgpjEw/xAOasCYBGgXp96dMit+MPU6K01ybPY9T4eEosr8qMLi0Odmz
NIvHPvO32BnrZw+Itu4ySEf58gSFXwHPtZV0cEga708pbLR+9WYW5osfRycMXZBCESJc0BNQoRnx
S5gWJOIai4SI55803IntpfM9xPGNO+7FoZXhsk0IQ0J4EUR86tLBFgjWacPJvoiOYjYVzrlrqSpq
7waPmKeRo9I2GtIsoBiCbaerQgWaFTSLrYGtykvYC7tAnZfpkpEM28SLHoZCrPFTXeKoq3cW8M0I
2/u602CrSp1u0cIxQUFw5ZjGqiJRYB1L8zib5jcbxG85w0CCkxufPZm8knhkHWt/Ir2chQK5K5V1
bazmYMbttzU1834OhnbttfPBMuf0FRMokFRiN9HUESEaIqDtXlJzgU5avTSOPBpTzb9j1tVHOZGr
YHWFcypMbnNapFJFCGQ881HlScJFb//muSCEp53sU0nIApTm5DeFJ+b6Y7gPuvhfqQfoY7r7M6V/
58wSW3looxDMWfPGNqJShDRoh9Iz2Q98zMMmCczgyiYYGCX4l00ZmnsfrftBMzhisgwjWQa32F6C
HZa/FCRerrtmQhTjP7fMhwomKDvlTtyA8MqgGGI+ZMG8lhUUVrPyT4mOj8JI32YrQHqYWfB+6IDT
vlyYLPa7HzTWgZVQ3AbxdQ4m52qVs7nzBFA6r7budf0oKlZShr8GVV4Oyl4j7pk2aRj8sFl5sWKK
sADuZGIE11yX4XWq5/AKweihwfq2shxcXNyphyQYjZPRmkfyJCHu9PBXIOCxOFYAuBuUUni1MGDM
Nzs6xwysRF2+VMys18Ag/bx+6cEviaZRB9edPv8z+atewNaVA+Z2HL7tFl9hNRsSxa0NDlq0F2Hf
ZbF4J0HmFkGUZTx/cpwY0lB7lbmz0chC0SpBogXpJLOfOfHfeRculel/IyZcrNJkuAXfQVNS19nt
zp/NZBMOxt8U+BWGCrgRIxJDUHjhtrEUGICWnWYZb2wfviimHH5v7y80rV8DKicXOPlEkAU+sjSj
hQj87xJOIL5atiNF9BJ0ERntBNH6LDiCQhA4M2egeM0W5Gv5FlPzELKJrPZ/cHVevZUq4bb9RUgU
FFXwunJ0Tu0XZLfb5BwK+PV3rH10daTz0vJOvdteUPWFOcckb8/q9mChzzF6h01cpR7g9K3S1ls4
KPf6SN7QY4dSPRrgnMZ+vEMvR0lRy58mv0khEGrvRtW9tOHyKCAi4tBhnlJbVCX5+NJE489i4e+1
wgiwvcMEzgOnlqfPg0YqpBgzD+nRYji6Svn2yGu+en4FyKzUj3EQnKJG3+G3lWLbBhPYQIp5YTlk
OZNzGrUoX8N4RNfg37XgCYZyhHErE42gnN7dDcEhDVwBLxnl2SoV4W2k8IGaHonjcVGZS808nxuP
DeFbUy6vsboNWTvWp7UInmrdPZEmdhrchNgdrvAFKkHjho9kKX3Ytza1XkaxTsNsnYRsYPNwPodB
+w6E6DoF/WsI+xSxvOswhgofHTW8xv4wbMswXqk+hWObNSdjfYem2yOWrNY+CjDCkNW5z9vPZJx2
kv3qjII6Sjj80lsQe2B4fWggLJBP+RQ+e6r7CJP8oCkgiir8yENn29YWjKfiEmZ05CkehXWNmCKp
CV0n1n0O2dtITWM/INDbJl6/cWaEdS5iZC1403UuPprpPFJiDW36kdzk2dWyjYZHB3PyRpEZtWpY
Cxb1sUgNOekVShfn0YssSOyeOk0F9EcTrd2+Z7ggfWfr1WDGKtTKXBBWl/z1DYtOwsW4RCjkc2mV
sDqDcF2Uwa9Ma6IXgx+E/+nVHslVJQB3tFil1CVnvJp/4tzhSIy7A1zok3saEnJ6LMyv67wu2JxB
drQH86qyBRpiPX7aFqtx9+Q64Qc4nd8IRQ2SgXOlRp/5vnvoagXdd2xPHQ78gzVXqJ0i60/SvcC2
AKHi3/TowOF57pkcMXe1Zw4Z+jfKjsIrvnvuKsBcLkA5pUhER1Pn2+2DzEjZrUx2Huf86mrsk2iA
7/oK1jsHC3SfS7hQwzldlGxlTGtC5sh+lPkZIlnOPop4priMSfyxCScLlBvsCUxgPgasdgUIcpsg
tj+VitYZ6e2B9PAUu8lR+sE7btnfLPycbfynpZJ4HDz714t/nRyHaA+C0E7R3oW6+7RjdDNhDXmP
z+p+8Uu813n3UP2kLKAuY3vXAGndh978EdhEjgWT/LYdhuOVIuM5k08eQIigqd/LIpVnU5AkzLaF
l4Kt1ZoBerAzSaORYMDpZxZGN17gi8M4V25CYOu8qjBrG9rfsWIMwCVjtjMpJxs/8ZyVP5OG68QI
07Jh2ZFrNXKj64fE9Q55DnW/GxiEGDLHpojHLBJYZ3X4bhdIBtxuIP+TYK9iCX3wJzkC5iDCJcNY
xu75ow/hyfFByFHAEvlMBiGC2uVI/Lve+QPw/LiNIdyWPSZcUW2jAmqY28Yvbo1ACV4mAd4oyPbD
zNTWqYiV90K97Yd63vBWfvqRt1deyKCUtjUqEP4nTlpegfa/t+kNU5yYX38UIWgvWHzgEFayZyoM
SWeVLT3Akgbt4xREb0thY7NrmwdTdAzNehRoMSHLmDd6WJ/kmxcyOZWM/Ufai3XSBYYDJT3aoGGf
DDrAgB2/9Ml+Kq0YPPsMNJLkP8F4LE6H6l5NDrvI3Gz6whpQmjWHPHrE/lDsF93/jCYlQmMQnwQn
fZvEIcxg7pGwOEz+GLq4Vv+Nmv6+r6OLyt2vbPCm7YQEaG2j8psSW53SAsCsk35EY/tTKPfD1xWZ
GUKie2wRm4MRGYMN/RDOS5i7jlPinFrex6wGEoz0Ymj9D7IDwObG9NUme4Pegy6wbl9LbwC1hhWm
Y8J3gtnyXLQdaMRm2ZIE/Yefr7ey/cqmSeJfTBVK0ijfk5SMTajF3V6j4g9pm8kUZpSFiV+DxZsX
IkiXJ3p0ZxzYzVKkXQbfIRvIFndIkQt+7u3RtAHRrI1/Lghq30dq/kwzQG2O7Z+QaEL7A69ao8MD
u+mfU6eb9t4rIukB+dAfqMrXqJ6anbkEVtZdMl2ji6tbmNUOPZyAErlBxLCNO/k3CMa9q4gaDkMe
i8Ya+BPGwTsQ/G2fhbfBibpq0/f7lvC3OfNe5QC0xIsFGDtbb9DWRhdHWdTRFj1u4nnMz5qAHhLl
YQJZezV51qeoPVJBmc2vB7c5h1P6lCVtcqmi+B/CkS8Mph9DoJjxwfJ2omsf5i9TVvY7xt7k55aA
2oOSM5sHZKU4U7mI2mjQpImF+IR8IBLjtylROOp6fseFhgHEC6ttDYFRiBhbT0K4xpLgysrzeFv5
qLvs0aOrliQOIJust00PEiDMn6D1MavPMYg1QWCtuwFZg7mBJrGb1FsXZZsql+hSlSN/WOYPLb9p
johsA+9tRcM1X1BVro2VLEBGQ8I1WtD9Grm9QXyC/sro9WCnT0PNCOuPqsbiIgt2+I3Fty4950s6
BDslDLX9XmxKh+hSpVkrMftjNUWcTTVwECBRYgqGA5/sK70adKTpnjSGAQ+WTpR1HJT9xiKz7OzO
eb7SQ7ZFdPcv7aKT0+rsqMo/Me61O09Ud0OZ3jmt8fZBQb9JESCO4jeqxBVFO8+vbcQjhM6WeRv4
kFDHZCNxsbsD158RMeLz6bb/bLP0oS81A0AUGFX96A85ypWqf4Kvex2UOfGOVHtm/v2xZKffX4Mo
3bej9eZ27luyEKloRYSuxuO29pdyq5SJyP9Iuj19AemGcfuAKw1I9Oify8KatjFKwPwJ1bZaFzto
HAVqX0EPz2CmxUqVoEJU6cuYdNyNgLDL6RUmdL/j3nifz54uQDtY84pNebkJbAVeKiQwJwZcDvo6
RkFHXxmpBHlPWK6MBww1DOWTUte2qi91ifmRo5v+YOBh8SaAlYLIMEQJ+HtcH2cbe3ZEWyFAKMlD
prAQxDbEL+E27pp8NrfmcEQcwYCbNxYt/n0b6vlIgPxTqoctl+mnPYjVOI7s8hJWbgTAX5fKPBTz
+O166k2lw6fHlJ6l+fBAWu1CivMgma9OGuOlmOp7PYhtFOllVVshKSJl/K1lc0AcqcmXUYibR//D
hZBRL+WzkM2E58J/bsocl6bJSOvGuizK+LMOqmiHmfnJxPnJGquf0vjPLRmmSLZOlkVEyJDz6s5I
0AhWWykLEIQx0yawGGlUDNhIWYAzTgpA26XfY+TdVIP2rYOqd0lE/WvRXPSmO85EDtJXlOlpNEO9
aYrwbKlJHBVb/VUs5UOKu5OLSb9kGoFQi96N8E8IHMz+bYiVpqy8TZliJGEwg+CrnCTKsi9FWYop
ICs2DWEqccZFo1vrXyM8tXe04qnS4066yI/zxLpz6pBpIiqndcSabhuL6rhE/jPOfIrKvP9RE4M0
D16aXyC7xuri7Yu5eOkg9kRN88pac9yOTBcBXoP+Y8SzbjQGIY67Yidr9ccyS8IW/Jcw2l+IVMvO
PA9Q7/YEeBQATfwD4fNI/0SsgIql9/2y5+5me5XeJ8Ys+xvJ1gBhzpqZoVdMMt5MFZH1SF1y7VyQ
wxN3gODRNO2XKvwv8mnQR4fpq8O7QYIHKV81hXdfEKnjKnDQprvFPaOq4PAJAy5FmsYscczWQdDb
hv/kUNzpFMB3MPAJdta9QXYQuOk+C8L5jmkg3k00xwSLZzsE2Ud8jhkbJHb6wewDhWZzvBQhAS5e
/aS0rra3tdWmruSzHjFMWov8lrzpu7ku7oBQc1wu9ueM1nwzIvzwEEjS936WbPvHuWpWnri1kJM8
JYP48plEXStUksaNJlaF1iaMmfigfwmGRCK7sqdN3ORXhHHJqh8Ix8hmm27+plxO/WFtOQSnk16+
9UPnQ9T9qy9aJuGsv1fR8o7hiUjzma9VjDq74wJYarjEbRbC+U79+0KMAZ9zV0MbRrdBnlDk316A
rsz3pF9t6HIYODFXxxSy6nsfY6PAaebO4paiozcepRcSarbXHuJ4GZTkILmTA4Zl+RtmRCp0ZMLu
s2Teys58S5RtbH0ZOcRddUhreEmRKeZNbGyzJ175JbFsqhjCUiEO3WUJYPWxIQvai5wn8Zg2nCNI
x7/LcNgOPeAbjbgcNQaim/gy+nQhpYko2Id+v45j3qF5mb5k5X8YEfpbYz3S7hKwUZkbW7on/tGR
2y5nzZfPOLt1lJ4Nm5ttOgYN9iOG8V1W3jEP/JgNOcGN219rHzfXQlG87vubI7c9zSgiMWI1tCip
/ZwllyXUbIDELVB81kwcEMWBd4/+qay6TH47ryQlyY5mg/XsY13mD9LvMHcolySZ7o4goAYxAH2W
To9xMAerxtjnxSN5wlROuy6mcN6C8LewqcbHEP48iWxBRqMEyn1o5nsC2KoUGIa21k1CVEMNH+kO
rf3Va+z6aKctS/64dXfV4PxbiGI5RSOblNAWQI0afWCbvsW/Z++bImIRibUbV8qHW3skuaDxWQs7
DDbEBlKQRNPGMPNC+wMGSGPt7PFkYNsDRt/Xyb4fHNTF6ftopx3BhRM/Nya0YfKhTEaGJfcMU7On
HpN1MTG8BsQ6Ig7Ciu+y6aNP9/2j8Po/o+ZaSsPuVAT6q+/0G714wFy6/G0wSeC5lutCyhathbyG
Q/+ryiY9DwSXlso+VphLmLxKuRdtu+kmnhKiqa5NjWllzsaH0Vq8bWdZ4lCMmEjEMNyXBMYzEKY/
5jaxNthmCeEOxKbvY+QaZIa1/ATQyd6ldoO91/DmkMLlQS/2j6PH/LdHwr9hGIjvZ+azXGwEi70Z
eVMKFBcIBQi1hlPeCE4H1TPdiE5ylpeUXV0bAq8uGbpt45zcg/9+8cx0DIUXH3Xq/RvjGoUy4qrc
QhJs4iU+09xynxS2XonFfSPZjD224lYBRMcbvKhLl8KuwyD/HMryVzFKRkxZvNTuH2movqaGwM9I
stovmm48NYLKcL7FNASagEWR/0RzsyMxDE9F3wU7saCgWrQutrKReo/GjO91YTFkh7zZWeBDNcJK
s2Lz0m2yeYIWZ94GGfOnc8CdViA/Mbl0KAF6eFOjmndjGvy1cIVvLYEwYo5TDzVs/l23ONosXTFo
CsUu7qvmPBtkctKX9p6QtlWonGEbNam1wXc+PsdxffotxpI7nH9LV0iNkGh9N7Le+s2Lowfo0ZIG
kt7+MzPzL7J3BnA5PiuLHvdOzT3fg1/z4CV5vpbC+xMN+c8SY74vS/HZVOnGz0h9IFbiX5MAd+nR
6kBbvwoj7ol8KRF5bqr+hnatnN0cJd7WOzHgEvvGpgoLZfzlu813ZvnR1rSo0gkVGox7P0X4UhB4
eVs049HK8W5uLld9lrk+8JCfq6kpT56cD8JKyGKPnHGbmQUAduF228FH8NJ7bwEsjK2qSKgBwA5Y
Ps32iApqRMIhEVXWaYpDtdXL8OGn7GAyCwlzjfrjvfcmJIaehW9/4W3r9CXoUUSLBWGiSoofFXVP
TIPRo2R8bobpR2TXSKwuWQQIIdPOubayF1SvHyMU9ZVpI3z8FQPCim6F1AqHhsWGlWVBhscyzE+b
xhuChXLJyYhdFjTgFu8mh/+nSeoPe+RqnwhRvf2geg4bmu9XbxrPZQTYg/8oWylbAJf1RLOuYzJ2
MBC8tAMBtrKj2MYxTQABHg7REaFJIDcFHmZNsNfg1x2zxuKhIFPWpOf1wd8qaH5ANrFFdouQQ2fc
lF74RNptQIsfvpS6LC5mOS99oFZuNDw1In9DWcC8VHjH0pn6U4qiRGfCOmsneS4l+X7cXIMoRnpk
/3xjx7E+OqmGiJtoIEA31eoaBkcx0LRGZN52UXVufOrFsERGD5Ts046Cny5F8Vr0oI38AS3VHBHN
MUlss2HhQzTYtTX8vwXfEwjYz6hGaJlzC2Zt+hrI4qwbhDjzgNJ38VnHoqmg8CInpBU2JA6aks3S
FleotrQKm0m09bnMUHXFPvL4AHVLWzAz9glyRkm+NyRaVCmeYVcly3pqi/tGNz8EK7nwEQnaLcds
P2vPPuik6tZNHHaEN/G8JvNSnvLYpTxfZtKZkyY/Q5EGdonsmeTpXWSuo58bdp/1gThq7xZf8uwQ
GRoO5W3lxWTCRGQzYOntHD7QYlBvpT3St08tSo7QYu+WO9kWcTYu5VjsBpNau5AnXFrzg8KEQ4LK
MZvUG4UrtjLvTQe1pJ1l/jiy649Rq7BRJUOlEVCjIDqy+5vdQ5SAhyIkdFeUS7qPbIfvEVMhyd7M
XQMBLdMxR79Wb2mcP3qnIeTJKR37kusTJwjm3vpEQPL4HPUtfssMM8YwwX4TGedVceFntiOqhmol
SZkDjlv6Y8T2VhyvxG1TF81kko/LwQ5JF4lugiMng5qaRajM9uZGUAJox8Y8dzmmCvt+6JVGJR28
8uYmz7JX5CEMC/4zzEjkCBLiHYgXkLUwPoP4uxMoeYrXKMNoYvvBxkS4QMdcX4lM/A6I1IXAo/X0
UMj8G3XUKhfNL9kXKDvU9Czq4GQ6+DdoJinDoTxUeODXU8ZhW7hYqsMES1KSoI5GDWZ64Au+5x4K
LIwo1c3BSfQtEpVpGz96LOFYABxHraWa3/ow+fVK+QaH5kIWs8/ueyE3NlS7xaUylNEI0THbzDE2
4rn/Ypxh7rt6EYeSgt7mG3iIKTqhAAxooyMfUoy76QHKH1z/UTkp06jM/iWl89AuREVZYcu5kJqP
pgvqg923j8wLfASQyVXNdn5I3GDT+D1dmT1f+rA6VqEdrcuWvXnnLxY9qdjjV6QF4N5YCZLb77gu
g41VhCTLF/Jep5yEFQP/9VSdazv+jLpxlymgXRaw6jQGzdwWrruRgjSdFkVnBx0REzbGYKQYDSoW
kBlcBEOhWH5PnJyccz0mq7Vkan2IiNnZOF3snCvvu5ToXyA/7EjbDU9dI7dx6LWnJNqCS3H285Td
30aohdd5xFbDZEa2ZWZTp8wkOnVmDaO5sVfSoG6I6ih6xmKMbMgW2Z+YKVFti2uQpgwPEVZK6TDW
NfVDHfhvuRgp6OPjtJhnhngdUcXdKbPe4Li/NnmBCeA3cSYkPBTsZd4ci5t1u1Jk9ejThBge5vQD
H/XXDC67VMBUmhF6DSm8iPybANSHHPZlkH6ThcsPHzkDNQe9XtBhUBTG31n1hIy60ekZ3Q//cGAJ
KeLxK2Bo11u8Agm/QbA41kZ1QYwwPQe7MhnQIRNpWZKhO5rK9Ng4hJ6kfU9Fb6ELzeT8o7LPpq+f
Jzz9T6CBXMbxkCIKS/HAMnsmIKDbGUOeiWfbH16bP+QtrWBJ9b6zrbGjTQUeK0mVWREBZG1xdSVb
gdmE5OULgF5O9oDRknamEKUccpR2ekljNu6Lt7+9fP0E1TKDp4JFCCEB3FpC0HsJIXc+RdT7vMfz
jdXtN2yoBCAgILAP2Uyn2RnGJjikzcopOg5+azjnQ/S6FFQVgT3jNI8584gnZ6Vg39ZW9hjvts/G
nZAN82L0LgTLoCPOxp554nVNRQnW7rOOkg+XkUuZiV1vH26nQ7nET4Pkk8kL+R4EVIQwa36wfYKO
SHHhpLA2YZEomPsYRa8WAumoY8BK0c0ndahCiO2BmEN4sMOuoDSxqXqo/eOnAh6oZ/P4C2OeKWPL
VVNgjhzWrSAECcBNyRIYMFY8/+3CZK99bdaLc7PFL9lLNMQ1ytf2wxd6g/H1zoF/M+XZa0IvHI/g
R3C5LvxYEdMCMsFjvQfy+qIn/jfjDTUq+90QYqipiz0XsbWZC4UbZSCL1rD+91zDg5n86LF6TaX6
bSfrX3qblk8UwOfKtjkOm7S7EMPZroqRnNyp8lHn2ohqs/kaDPSxnGhofoA2NKV1j0wAVrT3hoHi
2EZI2AaSuXvf/dEhKY2dwpHPtDrSDFHEAL8q9t6iP6Wed0lTfyxBtefZvu04XGvjj139kIpebZ08
QKAVJLuqFd2jWy97UTvpVnscu8RmXyKru19ETA+5sIEdaPZXyG8ZYRJF7jRbxEpMjE1UHWw6P4+e
feWps5RfDnT1qYann1kMb7JxD9z0vUiRNpE1vWX9/TaOBaJm6sQpQNStz6xSPtNIbIG8vqV8ClMi
afAYR65p/XjDm7eUxSFDCBz8BfWdiWjLzeDhgRDxC7bdrRhGYmyikbhAF60cIEic2LXYZM1jN9in
wbLDHWRmAewy7u8DJJ9xKDjxkA0ZZoJH5bEYGHJeIEsjw7Dj61JiPx01SUOEykdr0Q3+XrgMFhNl
0lOWt7x4DOp7jtfcJXhglXUM3bUUa3BSyYPfJkgEqEBGpiFrDFwBwggv3/iN7z9UneswyMKvoena
dd3QM3ptBZzKXldSf7lY2/4hX9zxETfoXnn252z68nu32jsJNDfXbfZyTDHi37Ycmv3P3hASeHIK
8zQJC5tV1c2rasBaG47zJU9b5ht4hOgQFayjBP24xs7/7czJk5wbxtMDqLuewSIH667pWCum7HiD
7P5WVyNq/TfFCEAU16hIsZgRkEQlSkwBKi3/JlXsX5NIfgKihW4AiNhkh3hO8MX1mmWLixmXSxaU
3R+bdTj7eZYVMj/OJkQ8IDCdDPQvlAlo+RsWVQyAw+faoSovrCg41nwunSRQlnNmN4fleMoU6opQ
LuiAbl/kRm5uGwFABdPr1PopVkb6Vdy/j/ZtIcSHeNAL8yhCsIZTnUxbJyDU2a0pk1QSNaeOok+r
ZN/OlMd3ua3fSiupzmDGyvWpHyhos8ySWzt17/syWQheSnA3y+9GW38JguH3q7w3uF7I1FNUZZil
CqF8khbYTg3RfRfPGarf5gUQCWea4tsMfJjEKr3FeM7zY4MwYZMpl1TltMcXWcUt6sdz6yBLbiuA
cF7FzsXy9G8taf/8Gn/9Ur6r0Tm2Cdl2vt+P+2RMH6KQlZopcENKz72jkYXFgxYMSSlCZRTnH7Vf
00MGVsHufiqRtyC94Y5HDpUei5k9WVn9OppSdXZ9fvyjf7WXnKcfmzx8BYDp9fQwyL92TGOnjdyz
cWV3FPanvKIkG20GAU0F1IRdOWNMb0zvrZqBIGhtGU7PWc9WZSrSSw9jeluJh3rBNN4EnKrQcN8s
n7TiG+A4mcxrEI3byYrvpkldFtcrd6yC0KKlz/4Mg93Cw7JVDfKGpAIe2g1cZszUM3LTSbVGqGa1
DOZKwN2rV1ugJMFbYgOAdb9uGU78eFKcZQGg/MmghIM+wFVUtAFnM0SVGmRCibcMjqywVoTNUSIj
yE8WEosZxqDsYMm2hGZv25NZiYgloSSeZuV6Ib6hUh483Cr7xdF3o6Et0BUcc+ys5tS68tG3kH0N
oXsNkNA+e630NoxUp02dtCj1zFjvuv622tc1W2MVMuPN2NlbMrnvVeedG2SSiYNIR4ZQ4Ny86B4X
t9qmRA9gpSIOT0wQMBmxMGPT5XfXLRLeUu1fUo6Lx7gy4Cgm66Frp4/Rx4QnLHBtAyclCgLnHPqF
uMxLjDw/RKwRL4y1QbswcbOANyozMu0ZQxYCCXxuPbdIb5Hr/gl1hayhrTqETaSQx3CH2TEt+CK6
5ihAFxUbPcS/JhozrD2IOEsJrGquxaVOUvd1HnMAahjkGWq5x6Wfx8ucwKINE3gg+dLdudXkPza1
+xSbeXgTZL87qpHvrqtOKlLF1UqDLyvF8UEtB5uy9YkNVSEiOJMSoViN+HtF8ZvY5mBVGGOHeWD3
h6lmtciJBrubknSfMzuctM43KDCcV28Wb6bJxbQuFVE0MAq85xTiwJExM5PK/hC447SNLEbbKuzj
axoR/hhE8dbTVv0nDvnEFje6snuQBzmOD60ZMr6I/1iQQhDHInMmXPdSNkG/ybqu+a4ouyluRR/a
9xIqxOOkFHQOA8P4FkLHskGSc9ngzoA+YvGRiIpaSVuMoDky2MMzBVkJRnIrADvlQ2kcDvSiLM/j
4p6dOSNmsycAQGTyofYr/8mWYXeXpHLrkA/AYjVhxu6W3amOkQobrDQnN6++euRWjyVaCByezT0C
WALZKJKpD+nDfae5T7h/1kioxg3gNWxS7rJlhhodMeIFmx4BwdEb9fdg6eghBii4sRvikDsUiRdg
QFsA24IBEb/clL1zm541Jqg1fXxwl/33beUBC/oOD+4W3qBzVaPrb4PCaDCnWAUn5gHPWTcu7Jtu
omJQY3J+Vo75iygbnWmTvIXtYN3VSQVGkuBo7YX+nQkwwimnqO4cm1t0rp58YsLX/UipkSQHTBc4
i6r+UJLgcOfewEAyqd8JJSj2eTjIO8sp0cD29TtM+Oe+omxyre5piWJoew7zTT8R+T5H+/TudO7j
NPcXq0nbw5RbxcPSJvBJyjsnnlwWpHxStcFwQMCs3isfS44X/mPy8K+fM+t1kjYsFJSy20nhuc/D
ZnlCu/dEvTa/SsBJ4JtiEZ1cOOTnYrE5HWxkEj0r4pMHG5epEAMc2fntfaEXFrheknxHbXsfl9HG
RYPxnka4VEioX968hNcnjLuUOHigQUxMgvtysL3dKNs7XxXmrP2SqlS37acd9IcxWIZ/s9futad5
LMv8ri/G8QWZrLdWlmUOkq6ji6bgPjRGPwYMYKy5efzvLwYXHR484vsqKF7iLhufOfDH587FnAZv
62jAxvhVNiOr/P+/iJS6JM1PWTYakF8xKUkocg640iY2SYCKnDG6evypj7HNe/ffy+fJZOcScXtG
FezeWQHs4P95VzoiMslAgMogFByfOdX6amxWaUUyPzhRNV3qeNlLjJzRpmfhgOs+Rwe9rbHXAbi7
+QhKr75YAOryCZYPl2URwGD7P18yQz6nJBXy560ZLfirfmL7Etg++SD0pKk7cRmm1Mla5cPT0NaE
WTyPowXTUi3HPC0QiQ7lfeQjqC0QyhKD4Gys1DykHVg+oknwtC5/A+pSB2mloKFYEWzWoM9kP1yg
kLcWJn7SP4YLCwNZxi8I6O+IRAVegOmy9B8tJNYwR7jEbAZfFB+F2NsJddto+HugjG6DmG7Ld9av
0rLpD/VyG0Bl0FEjGSIA1d8GJSRPJtQVN8JG1YMIjG0AcSWoB/YFnLX5YSHenQYB1To6mnjHnpne
ACdunqoXlqYcIFly03V9xd6TQyd+TkbrdfAxs79h49iNNHm21b/riKIfqG1Q39kBxBa/DCXd0a8J
k+i9JMs2q9wtj0ZxCLsYOXR/my+2YfIqp5veFt2uo53uzKUKti4qDsxTeU/AiviDYXM7zPv//gs/
ws15M9mVp//+OpcgfysvO0BauzUQsq1IUTXhhqGYd8L5gGpKA7qJGakvWYUIpcea42WgF7u+4hj1
GXBKxb3hiWnzv//gv6/+55f/9O15+KkgQxyXArqarKrhCD/TZv7gdTMlaqyb039fiZkEvLgeeTZx
2Z6GhjGOhUoCCPztSw4jpoefWP7Jpi4iIJNseIxHVLqa2z2Vc30cx+F343uSljD23fJEJVGeHJYn
+7Rx9mbSw2GBeFff4ouTtvmcLOz9GZXVTKeF4OQwuMNzrqgSJ0aE/DCydZjV5yoqBlTvzb61jLXJ
M0wSrHZXlscKDNt+M2DhgX8Z7tBD7d0bQCE7RtH4nEkAPbf/jun0vrhBF9N6+SMcA/6WDdMEFz6J
bPqnOH+D9MWGAYGzzmW5a8YZSNrsjOuiQHPgOmhJq/qgu4AZbZUyFSt+yiF6HoX/T6JsyELEVEvF
Bot01ARyV3ZlgSSOXao+WzU85l3LZJAHuaTRZfwFkAUbpzXg26JT/Srz6YSXGxv8c8iFiJy3P0t7
RFC79L/FtFxJDCDAzYd9IrJNv7h4eut5xbOGZiTsHzKffYPVL4imlrfZocqLF7lzBkrWKntyZklB
oiT6oI8SubEhF6uYGkXxRXunC5KJb54dBemxTDiX/X1GQjEogvheME3cm8wBkzzcoVQdpqElh7H3
dnay7FrnnfGvWQGRvvqVQHdnv8Vu/w/j/b3Jux32CASCsfgEK8vRxHbX0+MDlM1noW5Gzqg6pbn+
CyOTjHPcAcLdIBvDtcvedbWguXeBDlbexf1o4VqM3bxFzjKsUPpKmNrjn8aanlhvfnhxi7M3Jacu
wnZBhR5dSw0AWvhJxZSR3zUmh9BLkB/56ZG8Fk9Ax/KRka9IfDUYNegET76fP7E3f6R9ZlqVeZ9S
4cOJdnY87PSNjePZLRyq5Z2f+lUXELXgMybB2n6quHBR1gx196FlvacXoW6wgE6X4HYtUK1JwACg
Yt8d5Q8ZPG2BcLqYaSHCtD5/LBkDbpPi7zNQDHzXGtcYnS4Y4LB/pRMgRvUP2cGDNdLbkwp5c5uv
UXd54lZOVB9BhAho3oNoG1dyRt/iEtnLaqckZpZDmC0YTGcOOBvtkkHNazzzIJvxBbwq9IKw/p6U
2+9zxaCyTM/dDDg6CVp34yXWfUhKfB6FG0wdBXb4cWDJikzSttjskevOvpLkipXdBL+mrpncpK+N
YeaetECbK/ZhsLx/Ak6sykCH7SgdCZIKcLbaF9yKk882HYqH9sc94UcQTZbgxI3NksTpWO7/jGxv
7+nqv+elGvdI/ytQXzjqOXXoMB3GBnVzV3qocFU54rCzDEDCvn3Cog5Nf56I4eXSXqXpwCwqqWm5
hE+x4rlXzwruBvwGbIqZ1jdNdQIlaG7hyf+Pu/PosRtbs+xfKdSc2eQ5dAeo6sH1NrzVhAhFhOi9
56/vRWUBJUUGFHhdo+6JkO8hU+Qledz37b12u/TbltMEChvXbTEnkCBpUoxF0720ypwmcpXsPfe6
c4yHKMRAHVAFWLhUf0kp9FFuE8RYdW236nN0+8F05ZJcNI7EqwVesEG1qa3iCKgM/YRLAo/voVfh
7nqbJpReQcECCOvrwc9fy8R9tLph2KF1qVdm4pqbel6wND85QUXsdXXW7fi+SLg/D7TeIhggDNow
ZRLHffcMBUeh2ZStViyRBFJHs2Dq49cJe7VVPiR1R4XUm+cNFSgsqgbZ7Ge95G/6nrjuizDSS5r5
13bfvlV70CrspOPLZizRK/Y7tHeEgnjWC5s0pnOv3Fvx+GTOQRsT+eRjyO2AptPj8bkZyWPWpzUE
QoX3hK/clnQnDA3gRKk/FxV/o11Xcltax0IEfJ6D9VrU7rmbMUwWXpjMriDr+t/GLqZy0PSHQaJI
qdJvZemuxnFGQIz2ruuNB69LL+cpkIRyZglxM9CddCIdS+9P2XrxlMrigIv6yu4RrdZsffpJeyEw
XVn2na7cR6MmIQ8NbOuwCzPGb0FCADQosNs2RVYc40igIk28Xe8Y6I8a9yxDDkF2805yHFmq9Af8
akIbUEXNlZHT/M6y7uTb3dlucTGk1muDj62ujIsMHaqe5h2ridoUkb11yhjgu/Rv8L9spza8n9MK
9FaC4NmnMGb68MQzv7LSYseoOJV1/dTPrJlIPw0ZKfSh+dqy65s1aZlFt5JdKGFiOsJ5rB86GdRo
OqCJjGN9K13tXfZs2Fvx4E3Pup/tvSYDla+v46aHANtANEhsDCX0aRYciq60u97qBGOXLwbpCz4P
5OB5V2zrwnkVlrqbQj7A2AWTV+MPqNVlFJQH+u9vtpz85eTDAdC65loFOp2LmauYTcZbZNLfcemG
MJ1I42DqabwfkSaEQbDSozjfV5FbsQlycH260kfjZqcXdaQN25y61Fr0CUUaKcrDgPTp7z/8+X8G
Y3dDH+MWA/9c7M8aIjrZNeothr7SRevTZJBxf26QhnkjhQyIufrnP1p4zgb62psYZQa5qt3KjxrA
i7Bh6CepsDiY8x+hh9m8kziffIm0sCTjjiYR4xpbgmlwW5necnxAsHr4+UcikKM0vCvaemwN49Bj
01IDkBtd74BTEtWTiWYKEOeSfygPP//QBTqxuFYdQiPrMi20ix5HCUMpWldx/lTVnVzMVoqylFvQ
1Qcl7NdiGsSu0Sv4gJVlrqqOEjjM5ZWeS7SKArBMo103c5/L94K71jA5baccBYPyydXRDLK5A4Js
ydcJoyy7zCeZNrdKsisgbUK7oTNDnnlMac0b22AddEoCg4tmPRyeIoFj62lO5ylrH3EvHH3hbGAS
PGKFp7bIbOQMyWVN6YoaZHCImom9jN3fFCC42MyCgy1Obj85iMjpBbryXrRhfq27WKPJ4CXMojoq
baLGbT5ME9XBaOiDpeOEeztRzwjQNREFJy+LcekwgfmIdDaoZRDjwttgdzeZqlqx8vDfQD7XRbq3
lTwNE+VqkzMzU+1x6N2zVas7b3Zh1cAvxj5i9+AScu1p77UvCAt4M1AWg+cn/6jDnr8MsOxlCk5z
boXboDHPdj++GtJ4oKD7ZrE7ctoeaUppbjEsbzVtV4VkOGpVeztlkqObjHaDCEYqTECHoeIuTb51
fGfA3ihyBkOlNtrQPI0crnjVzIQsQmszwQxZDeEeK5haVwJXCL+FhHbmR7/cBUF2rwL6hWk90P4j
csvS6U8NfJSeRmmOmXXVefyaUeqnIrcvoPojEmkxw2Yi+VEb2aOTc+JiSYHzrWqfD4zJhcyXYWAr
brd9fAbXdGePN5bDG9HZDbQucGKjLmnQPZhTWWPAMKEY6pK/ig29k2kDR/7+1U4QGw1mhH7aqU+F
a7mrrsv3WhSEBywOGbV0toJat7Nai0JO3yNFhiAFvZh+9qodqtu+OUUqTO+rYdiWhnyA2Iqtna5g
eO4tYiltLmDG/vd25DgIzIqIYoEs1QjTVYchhqUdwVifrS1/+uZQdkLSjnjIQJeTFy79QGxr1KGW
skQV01TdoggTiVqhu80Tky0m3ZvJr+yLuNPA97Fbt4D6j7iV0Pa4lJTo0KI+09daRfvtiCd8FlWg
nTEofZUaPowyBEyd6/6piMwLq34zSA+dpI6kPWle2orzg1Yy0jtdrQ1p3fimvLciLkcVL3ZKPMaN
eSIj9rbBTbJtSBJDF/hGD/rORkq1EoJb8isCmCP5fTR9ShP2hTex+UF47bsxDRiThpsJgbl8KSkd
LXCFfxtSzmVecg20d2tP2Sq2+BeLFiBLbyUPE2hELPuC5iVfosVOLRgR+JqG3190ownNGitOMpRU
5/J8mxkcjLDdHyZNy1ZOkXJY7/W9rM2N56nxbtQSg9Be75yP/S3O8JsoBSVYVm+NZhCf2rEhmDru
uYW5CN4Iu0X7BDwDMYMS720XUEbU6GMagjdGd6veGll8kUm/P2h9fueFwePQO9E6srorygbVzgKz
Vlsl7k9NAjMYCHqhPHNhBpdVE7NPEyXLZZF9Q1n9bXTpwkiLWyhKMIDtvFmfS1lE/RgrV7ABiaaR
5G8YHaLmQU9tQSZFGoKMi3k+0pA4J9nmVjTzUERo2zwlp0NYQ48yXrsI3WplT7hbUFyZR3N0tU0X
EkugBSzSTrkDQ0EFtmiASFhWx2N2s7Ue0w42W6oayBD0/AUW2lM3cVSvjB7/rEzOTLwEFIQpO9be
kweg6tnAoTFgAyJLTFGR5HRqWuazq9V7UJ7Ijzua3a4uQBiC5yWxmZwkCmyXWvrQd7WiXsdRNUYQ
bjXDNWhiMgdECE4opOXWl857PsKyQKL13lTtkR17ufwZe/gvpamdw1cK+/mP5mNY2m/Rj7v1zfqP
/8L/I9mQiKv+lAx5eq/zJsh/zYT8+V/8nbcm1F+mbTmWEo4Dz9khDvvvQEjh/KUL8pl1Q9qG7kpF
ptp/BUJqwv3LwigAZ8BxHBKsXeLb/itvDb7CXzYEArIbMaiauin/lbw1A9jXb3lrLr0aw9aVoVuE
NNCWlXNk5C8h2WHVjHDhHI/+zsTeI4U5MMwWfdtGL0Zzjlj6Ju9WGDaLFVJYhA7Rc9T49r4gusxz
aJ0Y+gZp+MtkUGOx01LbJEFwK0oay2CFMW4EgNPCNt6XtX4xqXLvQu7GsA3sLC8pJA59y9GJibPW
unDf2dElOBZ7I2mOMWB1/EEs6AG6w07vH/XYdVf0XFg7R/ssclnCBQhd+j8ArJGqo9vW8fjR/lv5
XVtf4ZZkXVbwLL0GO3PgJjTM427vdNlWVIO/cJ97vcRNNkfAyEwddOr3aNvAyCH1ulGZcdtkHrqv
rLM3IZSNZQxPAVE2y57R4f3tvbW+NLOUQnoNRK23xbAR0a4fm5syQEsSuHuSkotlkzfaAihkvdKL
cI6xY72iYRdtxrRjM6B/G4vGvmISYvKIyUF0pCbIcRJzhnp6SN24O4W0SVTn+Cipmu/Y/+st0Myk
drs1UJhVYE83NqbKfcQyROfpuhLaM4AMi4RP9wr/y73V4JCucu1aIAUKXRsU+wARaAouVGk8Ory3
FBh7l2HIT2qj3Y1T8diz1CQ8+5K7XJQOdXGizJG0Q7kAIQeyMqXLCW7KUsg7orC611qfjW8geqrW
c55Wke9kw4JExhyCoK5NN6LgDNlRnDWZ/JuV7d66rIMr0eneKtfiHclm7bLuhUtXaWHoEb2jgCqi
6nCCD7m9gmre4phnI1bMu120QVus4tUxtTjmk+EHAz25GNgHLVDbdvy7VYDwavQQqVCTRJkazraw
6LtK9PVgjfEDWDEjD85oGjUNA0woCw2v06AfCqciZms4RqN78tOpvyoii8j1HJx2lRIX6gMsm7zm
3DtsbO12itgEFOZVoLY+b3ZhSRfZPOUBTBbN0ZY43mpL25jkhi2IycD6Y9fvQTPWmGA4nbSWvcsH
+lpBWD9StPfV1GxUopxlTefAjEkKLzvygBLl7d183Oi1/mN01KqrUOrExWwNSJBxA6Jn+YEGlSQ+
HwIGdMvwX7U5NsRySrWOMw2Hht1eaPrYbm1tZJR3vmA1vArbGjZxQlEl8I0tcVtLg/LUku0Z5O8R
hZXdaohalaKcI4lwaRJ/VcTWs2Nbd2nbbyJMhcsxpDXuF8WmYG+8LEaobbh13TN6SoalNWHkSvd4
YEjSiJ7rsByPcRru7DlYYAqby7zu9rKnXlX1b5bAXARV8165sMcn0RNVavaoOtHlofQfnlG0oHBK
xpRa9OQiBgu+ZQjzJuC5HGGQFeUQbNwOrbnAapOyeaZ06u6jwfyWCS84aGNLM+BQ+pBXEn9dhWTM
Cdnb4F3M21yOd8gCjlWuLmx2LAjch3HjWk9paBq7hONWHtj2yqUhRoOA0Ooy6Y7TLOxqnO5V+NhK
q3I/mCm/wbGKbSXsRRfIWeOa0PqfcI8wAoZ1bdJVpE4pYVJXlTpUpkuf1UHwOebPjW32W0TBt7Z+
pssBqflWTJm1YeDKxpPbIaVeL2kDU2uhhhtT+svyYg08ggq1H56wIaxE1Twmbn92BrdYEziGldrt
E4QM4uRDT93Rh1wIE/lgBcQBHWD0ZPSpfrDs8JuZT8Vey7s323A2OiE9dNyPja+9OkV8srv8qE/m
MaNV4Wg66nsXuKy30rudootajOayjAd9a4QaxczJYiYqBEnvk/+tLcxmO9akWxaOM5cxV8MQihW/
CFCMO1yndf/YN/hMbaDFucDQHpVxvB8onLhkeyoTAq7MjeGkovZaJ1wFZVAmNtYkB8qqEy4DL0PL
O7vl5ZspJbSCmf3dSHXVJGZ/5RHUFZUUT+ugNGe1/Q5pMAOB2IJ5rblq6xhjRwBcKWK1gjglNgbd
UuY0Z+sM6bhgLn2IMxvhBtAZYsa2dY40M8vHd9G612PdXHr02mQXpU/4hBCrDGqGxfXr1onRurAr
3Du8taEOL3LTZtcKhnfpEJO8Rn3fy7dK9RG16KCGjyVhZKOhzWo73/RjfK6mpt1WjUNrOt/77cgY
rMpnfUwISiDCpSewQWbdZWPF31FdrWKcCt8HxCuusQ2r7LvWY+qMAuqV9lyx82OgV7KiLB2iCC/E
c1IobHllCqetRmKh2EpnAdzHxjsWpIfsKhTqWaM9pYhWaX+nDmPIKioOxxwpEFXkHQrr0q6NjUq1
c3tPUImGNrOstoUd+xchBYZFXwQYY5NXFLKcvlL7IAz3UhtAFQKqoF0zDe0Opvna1SSvfirLRWoM
t03kQUgWPQhewCsWHl80CQWBbrfmmD85aY2Hy1TeLSORUyY5Cm3bPtG2uwVCnu5UeKcX2EpdP7ty
SVpeyBrZUZ/T+GuMA8Ar34weDXvcM3nGi9oIOdWzO98k370KZxBACliHVLF9d08PlTA+C0pyirIY
GoxDz4AGi45Kc7aopfEgVvXAS25c6z2v43wdR4CqoSoh4kGrtMhdnyYK0IbBQT0ho2rVF8leEULH
IXtWDDtsEvzG3xq+XS9qLKJ5HVBaJDuhh8ZmcgJb4Wh8N5mUFhYMgY1AXwvqmmZM2BxRldruCFLA
wwM75A+wXo8mT54SRdyuyjL61jTj3TyUmrx/Zxv2livSUBVEMavXFlUCoNLh76fC19JLaesX0mfl
uhXOS0BhWOV7FXTmWo7RszOghjDJcbXcai89exU6gqYoateESJAJhV2eRbQN7GlTUm5dRmrpNEa8
Lyhn6QqyjOb01bE3kjUe+XXNNsQUClmobvxwLWPFrAh2qjLejGmbtpO11BBHM9NQe5HQRMwpIR+1
CifMccwmmGzomF9aIqh5DrJbNlPyouvImqRPB7xyLiq3ufGaGv98BDYxbctbqkrPVoRmNJAJrN+R
Iy4MBASOHnmLVXzZWq+iRQSF7ppZ2klPakBWCAUk4vEOOAs4Ytmp+uZ3Lv5/m3er38jUwRVVFBSS
s4sAJtBubMYfxDvi7u1ox4W9ce+10IiqKMdFWVzmXmMenbZ5qLEFlakEa+wx7/R3QdXDyc2il6gD
NwJ+kBmeMM1VoetXVBtuVNKfpQmxBK8EoO7KfJgZfjSOF11k7tW2LEPcowA5cDr/AD19DDQIa3HY
XSRlfD9GBQkAxDhi9M9dkG/0xOmaENyQ1+F1hCfGcBoGg04jvVXxXgcPRAOKo3oAm29stb0K5V1R
IhxWGBIUMsPoBL/xrhhnW4Jd0A8vNkIrrB0QvJuss2gTFNdEnzyF7oG3aCzypDwP4L9Y7Z4IFQRi
FM72ikAszb4DHT2JFxxSr2bZnDnRzr0j7AkUq9eGcvXV2OtQNAoKq+Gm1S+ivj7DpUEWPIh3kQxL
2bL9YjE4TbVHzo55FEBwFsIoHwGQXBcSvaLlia1GeOJ6LCoSj2hnV/kPe3isPG+AZhhTFcqHLQYq
ngMJKTHh5rR4+F8OxQ1WIWbmRSoBuIK+A5KRuQ96PLzCOKkPhhf/6BqAWGnHPA+Oa8VxkG+Hggp9
HvfYw6UiuQh6Y0QgvL/p3eQlaGy6cFbxOnXjW5J/LyHFLMdExhe2r28hQ+mQMDx913bNN8fJ4H0A
i5CdWcLMqMkfKtN33LCt0629xvneYAwI++HbWFcIY+L6eXCPRIPs8PG9UCWBEIoYj3kSAbVtRxe6
0WPyMnEnBmnkr0d146NCXOedV61yKsWkN16jMsYYlI9vkY9ZniJshVthFWbYz6iEk02vXzjFlauX
I6rMGJRoQH11lmFndYW3IIuWnkDFPB9pVtnANorAz4Uy0ZQ1uXz29ZIHbkI6cGkMWE5WrV29PQt9
uqpK7Jg4yUp6N8Wt1aTOkv3vXVcqYEOiCzdIIa/wcljrXGRHFJg7uz4Ufr9FE8ORJsJfY4NRDaCc
bccIz2k63cpav/VblM1Bm1dLJQ2YoREbDCo3BmxSXfiX3tDfhcJ77i11aNyGSpLnPo60wxbSZd/W
pPr3WWyDsG6dtNjmU0Fr3RzpSnezUEyy+CyTB0I5Xr2cQC3XZa3uwBfkTvTNsRCdy+6HrsdbUOLV
+rlWLKcDMgbZ6meGMxmVkXVPLAvkVYqe6ax70jOBzhcReJE3ryolHcSo4btctujPaBcGNKm1npZE
cWt64Dsi5+jqN0bnP6Vj7u8twptAy6SrkSNdy2FZI38vihLzSrPZIlhkbDeTw+uKTU7aPuwMKpqL
RFPvWcAS0xhOhrfnmcidfI0E4zJPVY6VTBwaMxdnUjBodBTYKOZGY5xMZ3dIgcRHOvNAC1mdGR5T
IOrfKgQsnNpBir2ftaAc8Ypm7XRyqqyd6YInOADfR2SmZ9NIx7u8qRa1Y1HujXwFFHsWzXTZVTjZ
m6KHTdozjHqIwlu3oSohlfGQBdC59e6dAAreBVpltiqwPynA7eFzj3vybItVhBEOpPXIkT3fEeyT
ryusI9jkS73trqwKtERMXWLb0ZdOLgt/PGqaa+7tJiwhYEFDxzG/HkTknEemkCZtXpBXIO+y3GVD
bpMWa9RareiAJxj44z4vs7uaRlCt+d+1CEhDVqm9z+4ki+jQGvhIwY2/9WoacfRlF3YwUJbAnrzM
zGQbc/8rx/KHJaFVJ9204dWxVi5KducLO3Ce1DtaxKsMOyYvF2hHWa0j6Tz6CeLYVaBO7PdeQum/
BQObFEufWWGZufUK+5p4khYcDWJ0qEfUStEHENv2CGxP4jdW7qajd3YezEwDWkdyFDzxglTGBCZh
Qs1ZtsaNK1EQ1W/Y3jEm6I27iZzqgiousAHoewFdjiFF2Im7B+9neQvHHtWnx5ZOgGJCkvMex2Bv
R+lox6o/G/nRDbJrX7r3megu2oiibAoCoMkot5KG+doYSN4KBWJYmRZ2TxilfuCeUqtxOUErvGfN
pWHOHmJIYl1u8jqKu97O8X4I/eD0CBuDkBRAD2MgMBt1jIoK9l/8nQxFP62jU0TyH9Sl8XHw/W/s
sF5/aiw5sa7QzJdLWMQruEwYUwxSuUST31YoZ9Yeaop0bn8MAiOpo4/OCSJvvpcUnlLXJkJETa+V
mPj7x/5eR7JKi5x0GcIRVmfdZ8KUvnVDiglkLV9bhTKDXzv0R10U9Yk0HXgM7bbIbCTTBTZbedE5
tbGlOsN2MWJAg92tNsB6941sOSlQgpc9UXdUyq2Vhu5Nq8dq7xWIOqgMQaEcQAGVAjd0AftIpS9F
kQI8AoNSksckUv+I9A6BezB3laVv/l8Uk78sEz+GcVi8v4Uv/18Uk20qwP/rf/8HlXL/PV+9NC//
9g4zqxkvXtL3//z380vyFnbv9W/V5Pk/+bua7Mi/HDzs0nClpX4pJjviL1sJ5eBbtcRcZ/7vYrLz
l6HblmIzRAFaCRQ7/11L1v9yKLnoSlnCMi3Dpk33L1WTf68lOybXN7k8tyJcWzk2dfNfa8l1MM1d
q1BHaDxtm5ys83bV5rdRgfUEJotOfEJc7CzI2L88o6scMVSe/Rv8xisMAU39n/9uzH/x3//3/u0/
//3vC7N1MlydX2ljy//9wlnsDGXWNfqqNZ/UEKyRRJ8sSI8xp1zc1Mu21laFTZidS+OGU59Goceg
xDIOOn0UH9DP4Ys7+uxRoBOnpagj9tLnp/7ro8iorjD4SiI4dXsxCTQeyl5OgTwgYF24aCWhGlAV
CA7p1Z+vLD69Mo0sav22dAzx4SUggqgLc+JZiNyAPXJoU2c3NNpajPlLQti7p/1wDets+CZpK906
E+bBtpMd3TJEPj4yufE8ghECzNAMKwMn+J/vj9bFP14VdBAaH7QwpO1+uD1Nqg7nXKuvXNTAw62E
X5SG4qyXiK/G7NTCT52Qsf35oj8/gI8fCJZbnLUWH7luzXf1S5ejwLhEIhBXjd1hWcE+a/DX5+NV
Yj7l9JED1W0wQStvOP7PLmx/+DJtpamw0zt9VXRwr7HGk2/RkFX4ZJP3lyC77ovhQjfdOwpE6z9f
+x+DwjXmh2zYhmBSIF7g998sojzp9ECbVqEZLcUYzT2IpTc1LF3a5n92qQ9fu91glY5wVq+qBtQN
+FURjyuv0jaR0X/xKpn7fv9++FWMGWGbuAXmGef3X9UV+jToIU3ZAcpp3MUcZaAEy+T0519kGH++
jvvhxbldK6mVQjyc0E8VCO8jizbQ1B6nWYxIDSJL2JX51bIF6mOa6vbP1//HMJl/pqBubDqWZdvG
hyeKcr4Y2AkzTIwt3cClDd0iH30AmQN2KhouXD11zd2fr2rM3b7fxsmHy354ukHnJZi/ciaPA0Yo
ajME+KDUtOaS0KLRzYVAfmwaNKdDCI9fDZb5R/3j6lKXhs38IKX14ZnbkdSQqPJuPefJp9tlC9BR
43DRY5X3DW1dkDKqZS8u7sJ3GNy7mSXvynrvMHyRI+xgBFGd/moq//RVmI6p6OMKy1Af74rPsQgb
voS6/t5hBGhgazqauatLmGfxdCiHPdgrkCN4OYmgg49oHlo5NybybW6lV51rnaOtFhrHVN5/8b4+
vTdWcMkCbkvr47ymiHul68mKO78p+ZzmIN3IryywFeJ1Cemb0XkgXW2pud2iNUljBcIy5mgHeWSh
Zi5Gx19Pb5UQX0w+4rMvSbBv5qaQGdJg/n2cthp5ZK5kGRpNF31St9adcdtND34hloR5H3OhTnTI
7viob/DDnjkt0jjKyAtQdAOxpuxGkZ3Q7dyL49h0l0QOnNJ/dS3ia5c6J3lLKov1/sM9uqU39Rlw
rDlLYe0A2YkJGm4UnSAO1/NTcmJBde2rD8r85DM32YwZpu7+3ID9/mhsKxr9Ee/VyufwVw8sB3MY
UA+0ro7w/mYnobq1D4i3dWpyTqbZUnqWynuIvvq2P/t8bNRBum7ZCvPHfKe/LIt2j3s177ppVXiY
1bqa+hJiLiAHoWu8huELohqN637x0c6P9eMwR/TGymSyNDlsOn+7KsKzuKK5OYvtgQvirCm8O8Ws
mrIyej6dY7yNGNo3AW2ULy792Vfp6Fii2H84ynA+/GDA/JoRGcSPmVPwBH0HTf0dfuS1OzK7OGo/
p0Lb9d4us/V8BySxfzEuPp1hHYPoBxpH8275w8Re2rELXtbD05R1+OtgT6XjVhN48jGAIT8Uw7FC
WTBfPb4clfb0xRP47ONzBNOZbjhslI0PTyAJA5juLtefxnTX7McHAW+hyRUY24J+xnCh3IHmVb8a
MjxhcGBDqsNlVn31Jj77CJDFcPgAjGTaHz89k1qSEWXobiGFbGUbHCymVByLZKMEN1runeokOZG3
ehoq/6tnID/5AJl8DMY87TPxUxPzy2dfOHpvtQWr3Fz0Lsd0AaxEYlUTZnuMYY4rr9pbEGqF42GT
QEVe0DPWvvgSPht7jpKmxboiXfnxU3TTAn94zouIIJz2abguCPWGkzbzo7cGd+KKhUk2zZ/f/7zp
+zj2OAoKXTLcEf9Yv489PUPvpjR2aiXY5nlPKnRtXaXJbj6LwHP+YmNozH/fP67HUOdYaHAasT58
7gFcfJFokk2oD9gJxK+Z7pzmmMO4BCx3B2SGvCl0ibsekQzr2wn+wZ0W51ey+OpWPtvRoVl1TF48
k97H02kmg9rKFcjagQwwB+VRmF7VhTi7tX+TFjWZ88NFGxNrkZ1GL9r/+bkbn31zdO2VYMHhT93+
/cEb5LEPSQ4xJsV+HlBRlLa5d9PXKU+vSzG8kml18qqR7LjppLvayxh13xGvfHEXn4w6hj7aMV0i
8rXd+S5/+fIjN2qHyTIHdKxz9NvKUoQJlekqxpxQiwTniQXgZ9hmeIq/uPT8Az98Cb9d+sPEU8Uo
XUDmDHBAu/W8pY1ydOo2GhTvykzlGUrmocv8c2iEh2r4XjTtXaNGkijluYrUrWl8WTX4ZATyKITO
FhtdHPPx7w8jdgV5Iz1Mxp8HpCE6AMxBgmGeM16TZ7i3NXYyW/kHJwZXHNb7ySF8y4QkN+J+tAit
m6JreDK3Jnzuqf9yM/7Zy3IdiikOxmxh2x/uj9AiaIgO91eX/WZ0IV82CUpkmMsq+EGin91dQTHe
eO2Xi8SnV3a5JDgF3WCt/P3J+COejqzK+Fir4MYmaThuPGLy6mMMEdZR9dpzmuWPoapf//yRfLZr
RIWoeC14RyzL/PCTBYJxAgpMYh9STncCaE3Qbfqi3yA7XNIWgbEcXVus31YZYTW3CeO+rBE90Lvf
hfp8iP9RlD12fRRynXYj8euQTc6x4M/3+dkqblGHYzBLimv80+8PSFM9J97WG3lAC1lhKoQNjdfO
+Kb0+DmewBxVDhc3xrsesAhd9KUYvvp+P/l80Y86wkUcIeal9Pd7mOqChGqTbdQcs2rp6Q5p2zUl
6R0OkJ07piSCiAPpxF9tX+d38GEgoxWdL2jopvjHym0kNI8Km01jGQZbAddHf6kN85DQArJt6uxy
xPBuYW3TSD70lkP25S7uk7mUktq8fVRs3v+xfiPc6D0rKBiklY+PLtn1aXytSu2U9Bj6+qMw8ZRa
SL1tucs4Z4xDeKP57RdTuvj0NvCfUYmVkPBmmfCvk6nIIWWRZcOCgoLULMFiGwTmGlVLvdwakDyN
905J7rli/ET+S02wVeLQ5Sm6I+lz31ofeQdR2wSrrgqaIrp6w4OAIlMQxD4CiRrLL7Ycn63Gc7nX
oFRMsVR83PxZFGezWOp8LtK/JWj0VFuAaJsSTFJvA7cboSjcRzECRdhP5J8m28DH2gA4NJIXCfli
fx5G8uOa4JpMbsy+VJ9tmy/qwzAa8VtQCfCClV0qSFjWdYilrRb2BTmRF0EtFnEPiQc98crKDH0R
5YiRTAcWb66qV7eelSH50RQWjVEW8E4rLgDFYlogG0bV+AloYQ9nHcpt491oBnKZ1iOtaUyPhl0D
UKXJkgZ4ZTLCjrUWp4LgdTn5HJdDrNKff+u80fl11Pz8qS47XUHhilHz4afim7IKEqqIQabDkvcp
DmWg6D3sumrjzex2w1r8+Yoft3o/r0hv1tFNfW4NfNh6gajTM8S8sG/y9zGPr224n2UV3bAvvMLL
9cVo+EcN/u/LzTsbdrPUvT+MBmR1cRwbIK4cX153Sf3iKNb6CSEXMjiy1tQyas1tQ9y9b8211+xu
aAQuFsC5C2y9y3j2LThfHTY/TpLzXbmcNGlHUEejDfL7GA1zL0ffCPQ2BusUAXdOSZtJq3VLkH3e
VXhfC0Q42z8/efFxqzlfVQlWT9hvFi2Xj8uYFiTVYJvhqg6xvhTeD82FL1ynT11qV7z18VsrJ456
9qEixLNBRtQE9ho5HdS0FpR2u5OxCf2lRDNqD+apKDiIwK/HCP7nO/0p7//4WSr2wrDBJHugj+V4
ogyQ8tjkpXbjhe70Vy5WQxV51dIbDf0ok2+Jb927ZVOfGxq7Czxv96OD+LeygKe0CiCPr5HLRMQ0
Uoxhmq2HLa1MibZ9UelTTxoiTd9QEvmuVRbLkU7oFJK22JPpQU2gzlUzvTnpuBkzscvLxz//vs9G
neJ0aVEgc21d/7BGliD4Sboh/rDltwV9DHMynh7NNH2I2/yokV0J3tTe/Pmi/+g2/Hz9v1x1/jx+
2WUTslvKn4JQtjjEWV0Ven7gyOWRYNHDX1RxeeMUX2xJ5u3zP17kL9f88MnRrYY6afR0/vXkHMba
bgq/qhZ9Nlsznwh7brQZ+scjO3XbGpMsOlcDArwvjG9AfqEUZAjqqi9Wqp/NiQ8/h/ov1THGrFTq
4+kYrRCe7hFM3TRWpzEYrkdv1gVk+FL1hCSYAve+KN1NWekvpq8uJeJ7aF5xEm/afADVVdxILFoI
KYVcl6NzjSQuXJaIcWhDim1V5w8VGSxLJ8KguJDmV82X3z88lzoxvS3qn4Iyn83k9mHeybMRuUej
hZDG2uVtqN22JBQZqKAs2pBu5Hwxjq15+fjv5/XP683z4C+fHNs+q4DsE0ICrBfRMN2LCD65T1d/
UMw0HPcmMSHXhrShPCgaENJubPIcDY8o1hARjq/7N7SLriWNfxzX28i/79EWD6iJJtdbz4fFliQI
m2ySnP05dTNnQmMm2csU1sGJOCtMYsdu9dYfHkenerSH4Dm6aOamrNZvKWw892Zzkdq49fIa3b79
fzg7s964cSZc/yIB2pfb3t1u2/GSOPaNkEwS7fuuX38ees45n1sttDABZoIZ5IJNiiwWq95Fbl/a
TgebEJR4V6fljyYwDk1prnklHpOguG0rfm3bhN+uH0/94tvgyM0rA1aWTW+Mt8b5Wo01dGFZdgCF
pzD8Cx8NESzbMM7BAje1HlioreAeF0N5i4z8ydf0+5e66dZNlz90cAFXOEB9NRCndJLksQeU4spQ
SkJr5fka2ELzGZjQA+yXFvKUvrNwHm6wDNNw+h76PyR1RoIfnpTe+XV5q7jpnUaVmXwPkEy5UWgZ
Q93fF9lNi3O26QsukQKO/dAjfnt9Ic7PM3uGLj0FaEPUIVXaTSKB+LRn9D7UG3AnAapGkJEAJCvD
YyL/sptf18eZvOr+HYiWr0Lo4E4k/zwfSLNbveUxx2GuQMgcdUT6sfWBeFztcjl4cobToNoPoiVb
2s6zKUXviHcU7719j6wpetFoKKAPgKLXKhOenh3gNC96vP4jP3LfsxP0gVkgWSJMKlTIJrsCkQcq
sH0UIvUBxC6sX82qQGwBtHpf0+GjUJeZMJqae5yOm3GTptHOlfN7VyoWSqOT7OH/LhflGSpfNFAu
4myZgbupvDSEF4SlYdPdJWn5PErlaxF2d2iXnFSMFnvPOUp2/qXtiidDUR80lUeD9uxjNKV26k52
Ucq387tQV08qpT3BsV7ILyfX3P/9nXAU8ZuXTV2d1vERZJUsHHPxgRnuAv2o2D+BBxfWTWP8boA/
ktb77cv1r6Se1xMvx5yk0ViKSX0jxgRIuiqC/B5DrL3zT5xlQmD7DvURQMc5+M+YkB7E6JUp+b0P
J0i562mfqvTuKhxDokzwUpBCoI2n/zEilbZu/8WsFhLBj0ryZFNZwA5IP0S9nbbmZOdX1FGAH4dg
7vsvkl7scHKGzPzc6fnvBPG+3NHv9RT351HhXYL/IjU4w9IBbdk3SaPdNfV7PH7LOjBdtXWPrdIr
KsfNoK6x0Dq2ev3dzdRbcn9eEfT29GZtedFm7N7lzHhTteaLjDuA6aGNjjJgNHp7G6qLCkNeOLqM
pOWgLjL7rezWFR7yFi1Wo9GPORJcBnQS8f9+om6VBJlWaTtipq1CS7G8nVbmO5FBK1m9yTXq91X0
CDb8qWiKxxZWHv5/b+oIybvz37whfs5C0LJa9+60S6+Oi3tPJYJx2+J5S6vcnrZTbD2iaIru16bo
Rnwt8YGkB4tfSLPVCmD2oBHGL6EQCnuRs5smShdC6MWrxwIroyimJsPIVWijibTsUwwNjQgsv0Mx
REnbdYd9EwyAhzhCEqJVil7o0f3wmuZWSbW7xBnjFQYk7/4wbMyY/mus39XIMvZB9Tc1GuojOiUq
RafaPwlmXVjQ9PQ8mgsBWTsebPIq0CN4ZVCiJGruBXWrmh85evkjEmeQ3tG6k5M/10/rbL1BIfkG
EkYd05iiGDhlOM4MFGr8Au09LTnZWv7FSp0X02138XM46slqlNr71sl/hJH9HFbjyYm0mxiwcm8s
Ve3O731QYnwrlecg3S+ySl7i598qbgJXdYAkb6yg/GKG7TYZ7V/I3iN6lWCOi3leJv9zfQXmhtTo
8go4FtnGdMi6QoIe/6cBKyzgXpa8EZdc0kmUiSBY+nhcq0uffvr2FLPU4JzDf1Dp9HwAWz7tyDJ3
cgSoe0qoivXd9+UtKis8KX0Ugeg0e+WDW0iPnoIFYMfqV6j6XJ/y5CL9d5k1kV+hAQ5awpqkFYid
j0pd8gOgtYLVjbzXHty4Ivq9kXSyUFXUzeAx0yEt6hKolmbf9Jh9mspj/3b9p0wf/2IpKC3ZlCSA
DF0czixT1HboJZS/8OvOce6QMQuy4sfRvncwBMYLGFjE7vqYc8Ahg1KDopD7C2jBJPNXAxUVDYvS
cEAHwRmrB6XWb6R1utIKC0oTBldU8hHTRoqkX7huZqORKcO3pQTjUFGbjI2ycFCbI2QA5I423p/O
sJ+zur2t6u62tYyDLxkHhEepier0EjAZrIsHdHEOGSahvWZj1/TlLxbDpALCnWVp/KjJ/ec5Zpli
jwYYrA2PWEo8jWr1oKvevo/LBzOsHlI05/IhwTEpOijBeH99/MsNQKMTLKSAvQpBhcmJD8NO7nOP
9ciwcxYKcGN8NDz32eVe+hHJ7irID9dHnOkMMCT6HMRdx3YuZhybPuTsEJ9wRPag2GQNWpA3Tmre
loNGq/Fo5N5OtSWo4totuKZToC52b8Ss/pd0iANIT4vTR5lXJd2eZrI2IIbGjeOB1rp2EJFX61+7
pEbMZwTQDmSKdccyajcCsdKNb2EXL7xGP9ofF7/AIie0AQFzCU1uxdHTytjO6aSDJ9mLdo3V4Yj7
gUyKDqLHqFMEHY9p/qvA2x0rg5XvDwvpqQgz099AXd4A+GiJcsXk26eyNY6yk0EITpJDxBMTZ+LH
wMFgEnMzrGcWwp64UafD0dbglgMoRkNIbMVPYbeJOqWiWUSBienafbwpsKouOnOl0GC/vscWhtIn
h6qV8ZMuc4ZCNWytj1wm+Rckrday0S0Fs/P06t+t5Oj07S3aBVSrJkNlmp4Y1OMBArsN27Z8tAdr
15YQsdKC24OmvryWKwS+PNC8oYqtQ2a8hySYkue+X5/13Fl2DFaY9r1hg104X2D64QkvSwv4Y5Cd
KO/flKP94tvqnf+ESpLlecjxLKJUZo4SyZMMTol3MqidySaqqFT0Y4xUP4XcXQ1PJ9I8iKrSqdDb
7di4u7IODq30mrN95RwLgcH9en3aYlqTfcXbXKUGKyrJdG/Op53RZ1Zg6/Ub+Dl9toenhRDA9059
rbm+7GFxxjNfXOXWJl8DHQSG3zgfT6+KMkixBsVnNqF65h8xS3zWET9vf/uA8iRd2w1oreDl+FJS
N4ZB9KSifXZ90jPfmgBKR40JUz6bggetqjW1LpNQwsS0EJ3Qp7jtbvU4RKkLhaQCM4IheAMdend9
2JmQQcBURJdGI3maJvNp0dS9FhbdxqChr4F0LXJjXSLckaKKbUKMuj7c3Czp7HNHsOIUCSebq82w
F64cFPIHG4sZWqYWxbXGNOhVCDOK2wzUsVJESzfUZYKoigxY4V5GQYjM6PwLj2lOkz1EZrQF9dj0
L2YfIkYf7UnWoFzKsr/yoOoio6hWfxEk0Tyiz+DQOHfMKeIC01C9rjK922AfuSnU+NShvtjAitT9
aAHAPbe4FGEdKnwwW6DLnM8yRbwAEqaLzgOM00yLNxInR5aDm2rsdyHi4H5nHhq/X8g45q4+CmsI
OmkKlevL4o2ThkrmWN3G0X+7LcoaVbQrimLr+9k7ddZThtUPRh3YCe/9xHnuFBgZir1QJpkLGmD+
RcyiJXCRhKDxhzVPhgiPF/t7P4PAhbBugNSwW1LOdaRtbS7BAmbXW6e3KU6sOLPn662G6FykCfPu
SH090MW5Ua2j5jHUPSoawGs1lISahZtwJtnGBxB8DMqLdFWN6SXfmQiqACXvNoqTYHOFraunVAdX
bTaRtI8Euiyip+Y5p7glAwjU6ub6EZ5baMRgVHI+tpgqeFdnt35rVWakstCD2x4wm+FaGlJ/l9be
xkSzUls4u3MBCmSMQ2YFO+AiLuKJU9Ul0vXAX/xt4TfrKFTvLPmrnwArADJ4fXKTAt/H7a+aBmsL
gdQGti4SkU85jWn4ttwYMse1h1eL/XPxWxnNH6CQGrx7h4gkx3lE8mrhpr9YVEecVzAmvNIpLF4s
apABvMzgzJSKsi4Cc40kL29FNJQ8QWLptiA3/+tMP4a0qSKxthReJzPFTjRAoX6QNwD785WalHsp
62+dLKZhkWxy2zxhxFFuit5NII0tkT0+Ku1nlzzDEw15t/Nk5Z00uQlkTMB8s6M8IMkQStXwrbh3
UMteoZoSrHMz+YMi/k8HFzEbBfhEeoW9+UunmWRpsQrIxrgN4v5Vbd2FC+rjeXbxu0g9oNAqFPCn
5YtKMqOOOAILRXV++bH0LDX7oakPhu+ieibhJNWrCFcrAfoQDn4qCvqGaviAjKe9evXjvYMnbhsj
Hes/qo78jyW74B6U+i60ECIXHVGZm27EVwcrdf2ohePed61jmnhb7sulevXF4WGRHVnmI1OHUbB5
O9/NjRciHiX6URUKz00E7yGhjF91iClRdEWbZ2FPzY9nieqbSKemz7BaL81Blkt5gxHwXVF2u2D8
kfnPAu8tYL6pUt1obX+fxi8x2gE99HE87jZlhdd8770gAvgtNpWFDOeyIicWgfYt2Q2AXFmdXIte
MFRW07MIkfxSII7voFaXnPj1twjOxPgv1F6z05FjRpf7Lu22fdFsFViCS3XTizRT/A5aTlTGaApd
BG4JNRNEUoF/54FyUtAdzqvkznWrnwTTLTaam9Fs0f4O3qrG/oru5cmIkWhOFsL3pJ1AhBM/g9aF
TZkAlMj03Gt103aKIdiIWoz1DE6jWXgyBtpSHtqgive16bwnFE+OtZdvkbd4zE3ubaBk7tBuMVG5
l3iANFhOmpbz1PLq72XzqfOGux8ow30tDYCArb2Q2aji9Tw5lf92E8TyXfInjD7Jcylg7agj3Hrs
IbQbja++HryWVUWplSq3Z2lAVgE+IE0DbS0Ugjb6h44i8FuA7b190jBpM/jLMmt+xg1dfbo52xKX
B8z1pC/oTPhA6xYCymV1BLA7mpMKFyY1c+Ld+Rn0tDy3sQmAf4FpQVLYb5YiOjR3BlLeWh29Zal6
I6TsHASngkB+KfUlQNDMT6DHx3nkeUF5ggfG+U8YiojOcGaL+pz0Va25sBPUIZvyJum6n1WMC0F0
6lCfToNb0GBR7S8VaMUA559P9FwNnXCqCGzKZA1w8EPsVqOHHgz6sw1fbExPqBjeR92rLcfbKiNX
7Td6aP66HpAur1XG5fCToNEuuQBo1b6Fo2LLxH1Vv6tqsLS+dIrMnzUq5KL6jfTfwk69TCC4NASt
iBKsZl4SLeouKvDGAxuAZeY/tdqf7EJ+1N30i4+2XY7x5dg9dIZ+GEzkgq7PdvY7i3HZbgR9Y3qn
ul7uDrDbxg2mkr9q7i4dB7+sQHMDPw1nDfW2adSb0I8etY5bFKFmHsM/Fn7E7LcmN+WkWgKcM9ls
RRg1nZ04aLT1xcpEiaJw49NQO0/Gnes32yqqb7JbI4+ero97USESl7UJ/ISaBd39Kc5zkBTJ0Fxr
2DQlURRgbK1a28T6AZh9qUI0N0PYFPQceOsw3iQDHnq3iGWBhO5c6JBWBYMBM/Wfqf6QmQNcyRXG
Ths789/w13m7PsvLC5ZZ4tmnkbSxvaaVds/FdakeOUgeJquDBgq8Jq1Q/shCtLIwF3JvcTNOjy1t
LEqrjsLNOT22EjAKSXcI8Sht7XsI9divH5KquXV69yRaeaR2d80CFuBj+aajCgAnGRNFr4uXnIbL
zKiMHNrQzUAPK/+kkvoDXVHi7LfcVcCK7MKu+u738cFEUdLr3W3d0ZDtWxKsR1UBFVvjG9zIzsL5
mlt8h9c1rSaNDui0ihBJVdroUQcCngZD19UPXace4uLeIH9umqWy1NziwwvgsjMpHpAlnwdtv9WG
oE/po1lZdwOYiTT9LnfzXeZIB+g22En7NwXMjesbbC6G0NTlRaAKEjYl/fNhe3azLEvsMISjjsiT
ooXpb/oBu6XAEPIF9msfugc9qCkVjcUXJG2o5wcLh3kuisLBIF0iSREnbTL5hB5dgWw9LYXSf0bS
/nfpvSuD/5gM4c7SkIPykRc00cYx1X8WFmBm3akCgiGmtY6axDSIDiGFmioM2fToI3ctnX8hbYOO
R2UhUItMndn/jGL3VbC13SR+z4r6dy+j6luj0SSNJ8wFb7zOOJlYyCIwsfDrLipZAsZOcQcAviJQ
gpPomgEuH1OHPQiF6VBin9VGv1tuuNUA56C3clBkErahqFkb6QA/A8jX9V8wcwjgH2g8kmm2XWKG
5BK9QBMXuU2VyChh2r+6iP76uOOe3UajtLARZqI6NzeFDiAH4NOmyVPRuj0K43SzPN38ahj1TRz1
91KovKuhslTGUi+jHe0jijkivIJfnOx8H4puVwlZsVr5kmMxJKiCnhocc7AUGVLAxCScQcBxlV9B
F9mIOl1f2bmNh6IL0GQN+RroT+cnL8S+M6k83pZVoR+wNHjoS30/ouHqDgXuqf19nYFCMRemPfM9
VUY0BUxApekxmbXeG9xS8dBvCoq+7hhs6warz9A45kgRBrCx//MkwQVBROXpTgVperDxUgtsKUcB
pU+qB8QuO+NZk7yd43W3vfrmAorvR+cvcrIPcRiaKPxzgXOTPLyGq6LB0ir07hoF6UZfepHa7q5M
UEG9cZUnfEComoK9/IvZCkQvoHiCij15f5tp1+LeQS9J64f12Hzv8+OYKpve0w85flI+tP+/S0Gp
dsMiQYmAdH+an7g6SHtJYyPhbCVF4w0+kS9t024V1Fejm9J9bUYJ0ep64dOKmDy5t0GWCpoU54c7
a1JQ6pSy1nL0gDfCOd7XtKNGMT0f7WdlxP88wqhTX+J7zN0TKnhBmM28LihwTFo3ipkkQdm3AzaA
4dGVvT3jvQSpttYgz5U10jOhvtOCX5HmP17/tLOz/TTyZLa9JidSbhKIQx6g4fhq06ETGmmxse8H
eYVD9EJxZe6g8o7BuADZBpMU9zw89B5+5WZHi9toO6ooaCZiRG2M5S40uZi0hTR+JvAKsCwgAkAV
kP4mF3AwlEogo/69gS61zno4Z7AScdRGO25/fSHn8j3KgDZEDBswG5Xl84kFvW+kKnoYGxRN97I/
jGtEYsatjqp/XwJTlsvh6CqQooy4PxlWj/GueixwJFn5ZXtQmvxPn48rI8/sbTRgQZuN/7lJRg4M
kwa0G2GSUDlZ+hafy9QYWIxQ1Y7k33v403uXcgnqVjvUjhYugtldLZBEtOXgwYLZPl+RNhyDGDYN
Bzj0doGRnEY5fQ+79F0pT71JY9bfVeO3secNd/1bzG1qus3cPbzcVKie5wOrdlJYmR+Q4VrGRxm6
J2wEI2AGDHcDqdtVKIVcH3Lm1iNb5clm6zhoGlPWQDvaeuc6aCdpbbfCwfug5Jgb0Icd3nvII0kx
HhLkhq4POjdPqDE0UbACETv8fJ5e4ReDAWgF5cFspdjxIdLzh1iTN2jkYyfd31t84OtDzn5UAVSi
CgT16EICpCxqlDUNzm8dweuNENShziI1FGP6V0wVEcRFLMYq2cj2wtBzSww4C+YqdXbeVZOvOqZN
6Okj1LRwjPZmDWjaEO0xnDp0ZG3D72MhTCUWOhpzAYQeCoovgMwpNk6WuMfwwsKREixKHhxF4Zfs
SlgXb/6ixcr24aUCeYaddKlwAgUrbGKNoboMdi6IqhSlZo9ai1q5C1F/dikZiAIDIj8gDs83Tlx2
XdgPHBABFZBRPsqb7la8RAcZjy5b5+t53wdtKQ2ee5XBrfvfuJMYiZOsPMYSjxItPMXZm2TWq0G2
V/j9DbgpqQnQ0vR2QLAqeRAKOte37uxp0aiey+THl/opdajJoRA33hQtUuBht61q5xSF2clvMLKm
sUCn9fqI84cF8IfQSpmBJbSYa45tw+3aDkL0Vwn2UuShqlg+xJ1341saKtwtsPb0Xcv/Kl2keA1e
QDw7iErnH3mMKlWy2pKqIWDqMtxheoH+6LiPoBfE6wb98PAOqaSFp92EMiIK82xjujVUXGAnXhSK
NQmvGD8FQZbj3WW3PH6HEal8V0s3WnEnuRKd9Ua9MxL1H4Nuhec3N32cbETnYmhSpIIHd9928V3X
+xu7Q++dtxJitZYuiDjuTm+WtKTm9gXKGhRW2RaoNkzWyS+KQY2RzthY1rjPkeo2RkztRphPZfrF
wCdJXZISmh2RrqHAVVuiDX7+ZTz42I6D5vNGbrydMrrbFD24mkzAaN91Bk+xU7m+E+eyLirmDh+G
ZjsXxvmIldZXOEpUxE60g/RSvleqZGMN1osfKAd3cRPMThBJURnUFyjCaXPf1rWx63TMdxEkPzZ1
c+OU6amNiwdjb6TR1jOLhTxvdn6CtSckL3g1TL5hWY+OFcTMr3TuSmTy1aRZC3nBdHyIxyWQ5Fz0
JKFEoVOQsy8g+hTOQ8Qs2DA+LvKlUt+UxLHQ/FFVKlCcBxktfpx7/uL2E5tTNLqho0wfuK5bx6HX
lHxBA2E11XvyywAvYHmluPI2Sx20i9VHCSGN6xtnbq421UK+Im0Pgtj5xjFc2o6Vz7DJEGyDInqU
gLz43bAXOm9pFL8jjYC3/EKonr0ogLIRSui10OSbXLvjEHpGpDBs0OC4W21DDJTHZ0VF8wadNeR3
6Hq0sbVyzXKNo/f1Oc/tXrifZHLUanjfT+acFmkUpjIXcf5PNxq7TvcIBQ41arCTwl2mX9KVm1tk
bOaI0jRWL2G/eRLraq1jWiBAt6VErhEeqCXdFbJ2TKSvfWSteuOv0nNKUTKvIvaVOc0egW+g5OUB
y1SG+iZUobiAMk4gqcl+vBnl5iaM43fF/p2M8X/vIZMpfxpaHOdP8JQoqWppaFnhEUULLLgqjuow
YObqbmMr4mubCNVva/IgzbuJJMx8EI+5/pEvAUgiWydZBzUI++dC8tg2WlWG9sn0ZbT+Pe1ouMkN
z23rPRIMCzLb8ms9el8wt1l4K8ymBRTgBf2IW/Kidz3oZY3QCcjQzLqPsgZ9zv5b2civBbZTADKO
KZBgB8LzivD5ujBtEemn5Q0HTD3dRG0OGZQrJAajB/RjcJ/TAR1+2EUi9fNk96uSv9LPxWh67Wq/
+jFYczx/DUEFH6Fc2AMzh4xILbBXHzW0aXYyIF4QuXUPFNqgC1HRmEnSU+q5h8KJ1wE9+rxYwmDN
5PIMSUokemuI/4if9GnXyY6Kp4o0kmCTb/SRe3IaDJzvw7Q6LCyyuG4mi0zxEwqJ6DjJF1KBsYe+
QlJSqZMtxI7cmMf/uNIraTUi2ulJ+V7ti42JPF+MSc/C2Nrs2OBERN+Jot3kqg8cCXJWrjBLHW5z
YhyBnkGEPXa5/Lvv7Rdn+JUF3k1s+0+gpR7rNt+59s/rP2J2pSmCCFSUUOmcnG/HDJWRKhfga8X/
jiQsrhxZG93rkvbn+kCzu0j0aGWLtvwFIbxObDT8TWJYprstfhiseOtA1x+iTVWHlFisdqWZAAiv
DzsN2AIGIdIb/hRY6+mtGJeKaruD2iJ4Ke9FdcM1wb3E7Va3onWuhHs8gum0LGWqF9fiv+NadOUt
hIl5SJ3vYHinja2HCHGodbD1hOJb4K+9AimMAiAUbmRD8SLtK2D9ATJffmUsba5p9BA/wKa0wq2M
DOqFuEMpd/AiW63dmDhRVtl9hsuIJAXrCL1jI3wxb9ICt+EChFZERMd52I4fTVAE15d/+tU/fgW/
APQmG+yi1FYGsirhFgXR3+y2EijhmCuixDqhqrobpTB2BZWX60NexOyPMSHGIDwA8tqeHqtOCysn
K22MI6PgKDCrg7FWIu+WPtI6lg92+JXvAhH3vyZg/47rUMbiGMlwOc4/OSIaNClVVrxHilEb/e1Y
82LUFCys3HshR28jo8xbaSHdnJ7gj2FhXrHJTYpoijgBn2Jl5xZeaoHYxIPQOApB/iatHurqp9+o
S20NMYPPwVIMRSECZicjXZZY1DDADDYe0C1Vk42DYVvY4LkYOi+Ccpqpv7JOvk0idIf18kHrqlNU
LNZup/H635+AdJ3C3iaSTBZZqqOy1Iau26S/vKg7iIGxVASZK7+ozbOaI3uT6Xea/21hU01j9ce4
lCjpV2nk9Ib4Cp9WmW2qB2kJKtjDWzCMklUXFzTq4pNcv42hs6ddsJaxIDDon5tlu6VUuuZ9sHCq
56IZL8P//ysm0TpSMdoM1ar7kIX7YDMU4z6LupsMdrYHJEPIzgvo3MLsZ1ed8gSpILn2RfCOUC3L
NexCkRWi8wEQVW0gbfQ6MJ96lyXRLT2ulS/1ezlOFzbdzJQ1GqRU9uhCXNZG5FyqusgAtGnI/aqs
8XYI1is51Q6O+WJAgydxWagFiUWc7HJGFDguIFyA2CbJx2hVERmh323iAVDVqN/h9pigXTxaztYK
lsLV7Gho5JroYQB7mT7AG5I/yc3pOpS1gU8zEt2Y1pvpqZC/5c4SeXV2MUGDoshNYISAc76Lm0DN
fc8jNDZqcyOeMEXtbXsrWANCwMACww63+G4j1nN9/4im2MWKYo9A5ZtHOAWn82GVzKaHV6AzIhC6
kWLcVJnCh2sWTsdc5Ae/IQrPAgL54d3y+ZCGklJbo2y2Gz3ydh+0DDRgCys4RiEPUwNkmFHj2yUx
ZWnh1pldWYSGkYGDD3PBM3KHcMzyyPk3+LvNu5A4xhr3BGctYbKRDY8gWLKEmLld6WBwyyNNSf1u
2neVHE9qAf91G8F6h5d8rIMXy2xu4DUJ7KzzV1mFEPXmnU/hG27TpBydmLacuWWElI/Wbo0swz9T
OxRB9iXsT7W+R8pnL2wpAm56K2pIsLBRyA5pYS10rGZn/ul3TK6B3vaDiFrgv6yJNP2u9d98xduF
9bc+3XThYtt3JvwjMSDuPAOph4s6YJiWJOomp9QI+1tRB2wBDggod7SWFONLhvtu7Sf7UAdXirAy
JotfI1Nd2t8z9y9wbvrOQubgEqjW5p1nwBVpN2gc7lMU/lzbWPupuVUzaTMayMGE0hZROGG9U0BE
wvT9+kGe2+XQVDAFpa1j8xw8P8iktIC9ERpCnwR1MqlDgIPHd7WWldcA05OYHD61l6LH3KACSg/6
RxTUptHDzj3svMem3Wj4dooHoc+Lwd6j5NIqCeDhu6gbF3KqixYx1z1PIg1IlpAHIpM8n+ioFpUc
ttw6tCe/DBlvsfJQhOpKCrqV27705TPF9XWMmntsYWbbrmSz36MJsfUtG3PLO7scN5CUFnb9RSXk
42fBUCWbBnULXO38Z9l4ARpxYGDqiJ8jtveF+tCEt3rbrvIc6iovGvldMBoRglrYe3MHTvvfyFM+
tJyFSmwGJLeiaypI7oX32w1++uq7R4EP2cGF8WZjOakW73J69MbFLeynCpZlXc/7JdAPWncrVHua
judTt3Vq/8kdXtF6WTXJEn1y7j6m1qQLwV9TsIXOl1iPvaArk7bd+A0IbkShBcgDM2lgLPWTErm7
6ydqdjhTR2OYEy3eSefDuU2IiV1ftxQUjbUmNesM4XBHfTTSeJU3S/Xw2dGg/BrASUnlp6/SyCsT
tcGMYpOE/l6qUdQ21CMKyoCHST4U5+n65OZOrtirQHbFH9NwYQ1Fpg4JmyZt6T5DvBW9jKF+gzCw
wvARkVL08fOl+vvsKQH8L8IUQZK4cb6mYVOVktEpLVivnae9uAif+L8c3+CZK225ldCI38v6vq+c
/1ouFOfToH8H2QZa9UW/oXExZVcazmcnU3dX9EPoomhOtWEM3ZP23uOerddYtttLIgIzx5O0nHoZ
GFJsm2SRgX16npDf6FpaoWXvqekqMqSthLVJJRcAHJRVXelHwQC4/nFn9hLflCI4TwL4kpa4Mj8N
iV5pgDokNFtDQS4L5pCKS6dfnyLJ3Lj60t03s5UAQXPzgi8DIzsNyKmn91WdGs0mlWjC+eDQRXqB
h6uC0rO2p1m2bpR4YYqzg6Jrw4MLXRWS9PMpWk2UDA5or82dZdVbNaBYgrKRx1O+7NHWl4rdr+tr
Ohf1aIl99DJoyFFJOB+xtNqxJ7NpwRTdtOZPAfn1uUo0P0NO+iWUX9BY3YP2+pthofbSRoFncBFs
XU9vtd7jxMgtEYguuAA1uF186sNXKb6lWbUSrUfL/M+1fU4MjgU0kBRbCHlOm2VOaNcSpp/tRlHH
jXB+Kt2N2rWIs4FTCU+2kHJ9q9tiX0dLZIO5OMG7Qxi3ccvLF7EX7yN7TGU+r1CuEclsGxk8S14d
KdnCsIeb1vPSfAlBEeKv8d8Dv04hhXKopQL2miI1pVrr1VLHnzkpo62ipUdu2FvsgFoViEy0JNIz
u7GovtrQKgRTcnqt2ZHnhD2qi1TT402Ou6+Ns7RgRCnjQxj9gtihBMN+7Bb5zWLHTt5+omNviRvH
EHzj8x1tDG3nwfGFjZ9JW8dDPhaJvAgIG9CGFT174UglpOxFkLJQcfuLnQ0GFxwU4CvmP7kLqFn0
plSW7GwNX3tuvKAD8UUCb/ivYEwQjTfwPPC2kCUXyggXKgVia38eWsTsTwFSTVFnzYGkboTVhY92
oGO/dU22MiqMgeri2Ms3Jig7O9s1ZDhac6vD2VuYvshWLlYfFwHuJOIKtLTz3zA4TVHoesIuQ47K
RCIgk9K9sPHGBkoPAnA9Gz85CoSJGZpHs7C/Npl7Y2dLjdq5SCqAUqh+UIqnUnn+OxToX22uZ80m
DtvHzGp3Nu/GfjjYzrgWBkRBgW2ilC9Nf6ZuBayeSgD0eqp20wdyr2lRnDp1gxSgepTXgdzA+/2T
VelGd7AL5djLfn0zRkthXGRtk2Vnq1P8N4RwAW2l8+kCbYrAqTXNJmyMQ61BnIBAWpjPnmceAnTo
2fM/UOlFAzg+JPJSRXjusJ8NP9l5Wp0pRWhiDDtExlHOAUdDI3GA4MnlzukehLSq11SrAtTaf99v
jCw6SeKtDBX8fOJR7lh5V1EwCwAe5ClkTy7KEa5IsRWiaEGE04gk7QCtbQOsop8T6VEal1jhYjNN
V1/0eiiGQ1ph15//iDhog7EM3WbThz9s+48fm+sENe3l6CLW8WIgVZh8UYWhiThZZzvo5MhBKxXX
ZwM3EGnrusGxQqBJtfyVOFQGx2xhhee2lgJZCsV9KgEXzFYpLWUykrDdOLm/NXpjJaRlYIAf2sF+
6b73a6v0V6m+6sLwQP72vDD8zIlCckXjHc6bxbmwlrUj3GnimIMcSd0WxzJvcJ6yrILhXCBOhcOR
XfIfEjrKnbk4+EwUAeBCtgDBgWf59D1RIqwWRy2DF63/3a/aXSOFb32QPlqF8yRELOoIT/XRXclS
+sV16tskcU5KiWj0qFCuNnBlrG99Ry/XWvOEaN9SuLlMianBQTKBjCBedBf7ofD0ri3damPyGWx9
baFXGlX+3sXxr/GRbNWN57ZO310Xbo1pP2PGy9/9k8fjfe1J30T4pcWy8Ci53KSkzUJsiRYRVMLp
FSBD9U56Ta02ZfbWEAQ6v9uhSOQl76oVHcMkWooBswOCHQWnIoqSU4pEN7BHHaWvhPxBoLxZz21l
rASy0UgfW3UtJOpIPjbjCqz9ih4wCliiIdyuwuDQeEApuB8Xdq1+cVDF0+F/P2l6/dDODtyuqzZ5
pUMKNle62vD2RX6gMFY2Ds1JVdzw9H9CSXhlfg99FEEANcRmclj4JZfnB9Aw2AZg9hQ1LvRRvWhU
sChRSsQwjFWIAVOVN+sw5VdUaK4ESPpk+U3lBluC6G5h7MtUTIytgXEVjxn+PY+LdTqaUl2r5SZO
Hwz5S9OehM+AvSsDhdwAcTX/lAa/JWeJJn55bA1YldzAwMQwoZle/h7obz0e63LjOJiUIEdaZlTH
SubfPhRAiJHDWOfd48JsL7cho9Ku4zqi7XDhDg4GzFQqPSkxmvnXHbxOQLoCC++0XaQdDHfEMAU3
WXbB/yMddAg6aE61tlvCeQERwfO3Wr10Pc1gAygPCNY8wC1Ql1MIpC5L8NVcr9xIJJ9FQjEZ0f8a
49++9Y7i4WMS1sW4VhYdPro01tvC4lweCB4woKlgdROmLvryQy0Zgxo4kHyBdQU1PItjiExJ9i5+
SoLsRatESM4YK3S1P/IkAe2S0kWdNPGCPr9BDWCuGKgTmEjOjUmi5ERl3VWFVm5CmbZq9VLGP7Bs
osFarGpha+WtakLWcxhtdeeN3XN9GS7jNaMTEYVUBAFiimxS5SZ288guN74JsIzCJmqifXlvaekq
ACpxfbAP3MHFXDEl4gID0gXc6Pz4xeiE50MQVGz98oOPkel0okCvIRi+F5/fUY7SXelR1ijxg4oP
ihWfcAJbCoaX6ZEBOVGAFCjK0eOc/A7bGPQsG+AfvvvR+EWC1puh4FBaAJtR7BReuQJF4MCPEimM
hYZz60rbNqaZ1Wz+LCyKyMUmi8KvoH4kEKu4eUw2gJ0aSeRGXrHRqGgDRV5V9wow0ST+Znu/rTxa
ZUWxinkt5jdegw1cs1JX4aJt5WVSxZJ8+hUilnx6qnWtxP078P6omtMQRyB039vhiZ35XCKpmz6W
NlBPydhIerhJ2mphG87ER0F9A8BB8RABDHFYP40+pK4ytoqVw+gu16Lko/t4S9NGSwKsbdB0JuHb
uerX60s/O6pOE89EdoqKmliTT6MmgxemWW3kGz/Yxz1KO3x8IQImPGlLCI4SkrWludDNn3kUU26h
sMWAoo81rffYeSuBTyD22db34vB/ODuz3biRoEs/EQHuyy2LtWixNkuyrRuibbW57zuffr7UAPOr
WBxxetBXRgPKYjIZGXHixDnB7yjxovDawVEhqkuEx96n8pTMTwm22Z1ibWz02icIGwwogvuIwedl
ecL9YwSSVnL72jDAqEvGZ0N/E1eAqAenhu5diVFn+jbQiJ9M5F6FkjlF29dbv7oLnHVIf0Thyxtg
gDQeaXFafxBpRBOv7Xc5tzBzJzuhHixIYuKCFI08dOS9Eo3MuN4CyhcmGExSoNXOfA2NJJ0b6UIg
KnbS3HTGqPYKRceE+rqEwAKROX8o43uLYX7TP1nDnyKRXHiaqNG+Jkmzy6a79s2UdoNmuVX0XKYj
xJetN7VyeZNKc0GiaC1YXIs6ctSzVLIZofYcGhPN/KYeZxtnhOKNtLVGAW3jfaxcBCJBFAOB5Clc
ReffAi10aSiVovKGvrpPnJn2hAy1OK2t3+qk/xFuB4H6v+9okSNk3ESNmlNujHspsW6zYiKp8kFN
sE3Z+GkrCePHcDN7SGlBVXH+03K7LeVsVCuv1ubjMHQfQn0C+JYiAFNchvSWIZzeHcytWfILHTOO
h2iCoh0GPRaB/cVLULrKmkd1rkD2W3d+jgsG+EpuAlBaDLAochgrxEGtYbzQAdEQhzVu0NcLg6u8
fPrv+yBgWpEnQHag/j3fh9GZYFpiPOJNwbgf0u9zM7qpol7b+nTXBWB7sI+iKr81ja2B0Ys5KfZB
dBzQZxYiDRdjR3UxYWrcEp9VK/WYR0YR8jrFyzfEwhGqgTrFOxmTD0wyPUHeAejeWQW8mvFJM5M9
FnU7C63q7rcUmF6W9jd1NbigR1tBZeVeJ6KIuShSSqGLfr5DpLeNyqBc6TkMu9DjcrVmcMMARoD9
0HbSftLxbpUKT47uerO+wgrlmqpob6QUIHSMJl3bQkBXssyzXySuoE9XjBmN6IJPNlcME70O2A+m
m3Z6nTtvJtVPyxiVCHhir/isJ/OtIflUiv+fc8wQEHxB+FyU3ctzXMtxhlcet3tb/5zLR6n1kv5N
aOA1RJKxb3fiJIu3Jqi4lZRi7koeFAJjKFsl2No7ApVCUYVzDFVp8UnJg58lsRxWXqsn3LrOS03S
G6f5XdHd46J6JY/RD/FLpt7YddGb4NFg/vZhZSBmLoNNfFx8Nov8i5FZ7mICLQSXpZHEZERDOBcJ
3zgCwW20y2ymWFLVpw9yRBgO2W/kdM2/velEbom36kaVthLngcipzgi9lCFLjYGO9FsZUr5qoSDc
6zotYcOtGPVA6navJ5oXbs5JrV2+XCzI0wEL65cuoY1umtKsaeWHJbVj/WMFzU5Qdgesjkus0ewy
RWPhdgiLg61UV+wmzj8bw8orBBNm0IEAYAo79mVs7bO5RoPUKbxSNmlAHMMOex13mgml0O8a87lm
woamwC4xScv0bi8IxELjwY9zWjXvZdZdKX67ddusfLH8LDFxgqvJpdZuQ2+TwdOALzZvr1rrBbTx
GoF9fE64DTEPFShFW0be2L30uvox9kQ/x90OumtvSfBuOJSCQXAxMV8jTDNKSV16wRTttLbdSVZ2
bI5TnZwKvd2X3VMJ1SbHlzrBFDmi1+5sFUor3wY/gfYkhwVPNU07D1/qXIwk+2np6SpGm3l2Epna
7EPurdCiYsbMjCTqUukQ1d1dDtOtZJDh62tvJV4AczKFSZ4u+gni/3+KoE4B3FnmUenJhWCidEwK
cOlIzU6dtjhuK5/i2VKLREMresu3UpZyuh91EHwThBshf+wMwT4PCIjzj//6bHg40PnkM4BSCCZ2
/mwJDmsTo5uFJ2AwMQaqKtIBFXHs4Te+tstdFCuJ+E/KK4g25ytFvS5nvWUUHzYVkDNF/49p750U
b31Aqyt9qK5TzDFysjwyUpkkRdsVXk4QCVX1eprh/YPO68MWeLHS5eGpBIJEfwuNLn3Z5tBLPW3y
qfAGtDXJx7BiPtpGel1CR/O5NERDl14+7rCS+/Wb21x6cSzNMUJyphsKr2nqjwneuQB8r+HHyf8Y
o+42WuoWirMLCBkbS4tjeH5h8dRMtAhnbdy3Pkw6P30RVWnESl+Vhccn2BzaCbgKt8hshM58Y8XO
XrHvhvaY1P2d0ROvKB/sKDtlGWhjEe43rq8VKI9+pqBtc4dBUV86OcgS/KZBzjlZaHyO6Eq32a0U
HTtUyUVFqZeSlxrIqgh6VZW72zbtAqxZbgdgsmCqMU7A53R+tJMibW2/8/mIxu8O4HU18cVyg8TJ
M/5zUGFpDjGeWBKthm5LvWXttON/Ja5ScQyXpBwj1IsyQ5PaqxO+YJ2UmDoVNNGV+cA23rv4cpYP
CmudxEmQ5WnnLx40CZ1BhY2JnjXlMqdeaq7FPFOj3kygMiKR9FF8rhWilb1TqIjGeINMcPG4kLuA
SiFRgFZRni7CyMQVwFAVVJykD/YhmyyAA1r4CgXA108r3trZw4qVEADAHoMpeW0J0ZkphqZabOZe
Y+Ch2GYPeoC3j7pFUbiAgARbTRiUsq3oDC3hEHmkWTdmLDOO9CrD/Coy7V2KclUvO7eCFFOhHabF
W5zHy8JSrAsOhKiopsoXd/vQBGVYNVbuZZJ+be6LsqFD3O0iEy9EUm8J2F3F0adK4x0yTNdD2N2Q
we9DtbtBLfL49V5f3HvixzA1j/on/Ev0ec4PlhQyRmZKEjbGwYPDlFhOsA5yVMRdnGf/H1KstXf7
eb3FtddnFCqB4/PwzROCm67N5wljwqv86SgnPDWfqtW0GN/uP+pa0RgLo72T7LVi45hdJlk8O/A3
7AjmBzgFizu/0ooCfVfiuBHrrjBjyXNW19r4UZnmAv+y9GRN6WlOGQ0pe+Vh6sObVEYvv4i3tE7X
Pi6DmA4Qy7nnZJy/hjquc+Aobs6YirXJoz2Lk/0bu77QNx57Y6kl7A/3ZdIR7S042rh0NPGuowEl
sO54Mx+4cIuzxQ7DA+KRwLcv2vVVjrhT3NQF2AH6cBlmMBysNs//kScEEfT8e4RROYHFkzLtNbVa
e+f/TKbpZwa7fw6lnWWGG2ntxQUqfpHDHQq+BvhrL26MUPEdY865smTJ2AlqUtfFv6bOep8xahUW
T19/XutnjK6HQDqFzshivS5s8rjrYy4Jlc+8i/ZliyAzDm1oGuwrLo6hAOXm7DnO97wL9r2JvtAW
ffTyouapEeACvYHpR7q5uD4iBnBM3yRtkKQ3MWnl14dmnF0RxW2EhkzUlHz8dAPj1hiRV1C+b+yC
+PuLiE6mQMFPEg9/YYnxN0lUGNhUFnCQu6sSJZKxsXx3LmJIeP6d7t93NMFqX/OCcH79eu1LmBde
JRI2aFWxOO1Q8T18SplU2ihS0fuZ19R/cI0BuiSzhy0xBcNBlfpDLGaF5O6QMqQkJqQAY6De78Uo
Y953sMHoBvEhgn6d+uotC0y3GP79+jdecjE/fiOad9CnxcEUhemn35gAUI85hgCegDiFKqjsMGkI
n0Si4JkkfSfMXMXcrm4kWN5shYS184FLPaJ7gv4qvo/z9dO5qOymZY/G6AVrKFeAnML6LZ67Q8J0
g4r4HmLnx8APj7L9KNXZ4esdEJ/B4oDQF0G2DLFbh4ihnf+ANkympDQsfoBW7ehJPupYJ2rYN329
zOqDfl5nsdHqFAVyK9YBYyjnAaUmhmoG2guDD2iY7BonFhQ1JyXIC7hB2bpvV1+1gD5ogZp41S+H
EDUYD2FY6vRZaO9V+yLdd9qhReevtUnnAJPD7H0wZ9fMzP8e+Ol0MSLNICnbvCQiVK2h9waeetS1
ykEewlOaGF5LHpLXyQb2uZJV0F9HzlkoaNJVWHxziF1PJiGJuB7J96KtFoCcUKHxuXPdA2dE+caK
H5f18gTZoEmC+oYGkLp4s7M/T1ZYYaWjVsUOHWNQ12Rn9QjToK0YQ31VgVZFn1lX8CwOfICT6FpQ
ymE9CypkpKNrrm/UayspJvvwPz9qEf1nPSwogDhuPihSM3a7Znr+wDDwhfmgnaKW71Qbi17Wp0ST
z6sudl9LysyYxVYUcu4aNoQjyvH5h5L9TPzJZQbWjefStdsNaeP1dckk0egBMbpg9yR5omALjORA
Jb/linEyKUHFuIA+YApLY8LXX3s7ZOZli1OyGuOZd0FyEfAfRsdin81a78xAYuWZHjrO9m6ORTb+
Cz65tKMwVUwQb4d2Z02o9cgUE7Wya+Mrk5Gqj7KJOeA+1E8G1Icm6hFgBRWncfF18FFFELs4op9+
5eK9qHobJ7omCdPDf+jqFfJJHVVQAvTUIngQNJF8Q/XaK3Uq3CyR6Xm+7oIxRGbI3/uWJMiro/S3
yG7EmRVzynO8kR2tJWwEJ+FzDkZMj1h82J8uonJi7LEzotwrhY0bmznDlrUT9ZuJCagopyOYKl2a
eoIoFCLKKBhM08iXpfHl0SDKI2mj7vy/bJuQtgRjoF+82LZMz3C2s5Pcs18w2D7qJm0LqJcDGSVM
KvEDxacta/0BMy/Zr7yU+b9Z5ro2wyPAoitm9ILK3NXGXWUkv1obsHKQ/b3abnx54pecv2AL8ydO
P4Y/AhZYxCC51CorMbWIVOMWeNnT9eKga++6szWacxlfWQiRa8adFCEMv3hNlZSPIy6wkWelMrK8
nSfjuBfG6GLWNA3m3eBbG4d35WQIJXzaR0AtPN1y+NKITbujU4KJj5l9i6DtRarp9WF1DKopcn3L
f41L/c6Ouu9JnT86wCFtPpzkKtxJz1Ou4PuzNc63EvIF8IfFDaAIKjPLIRI1b8IxTDJ+kkUzb5L3
SRkep7l8tXv9MR2lkyknpzRErgmhHUV1G6X+xw+D74Eq/wlU15+A6OytXHvl1QAnoM7BtQfPaNmp
rZDcKQZtiJjXjdwQu8BOznbK+NRWrWdke13aWnD1zQiOK0Usrwfu+fk32/XW2MV9HHkEFyb+Zjez
cdgE98Pyy4xhE8U+EEd47OE5tZax1wU8ahr9OwxygI9AOyjBN2vot3Kty5wO5UEDBXghSkAZuAjK
HaWEpBpSiGxGeS03+o9Ykf/01Y82yPdF3D5HVXWQs+Ia59NgGv6Fj/vLQRkJj4U/SAV/HXvXNkmY
NwoTR8GoWLLiYQI1KH5STsozJzOs7zKpOXKgWzfD4DgsAStt7sUk2ZnKj5cqLq5mNZbdJqbbENr5
kcJxixi6EtgYfUJcGwAGqUuwoMWLo8MyoB+MfGjRX6UyGrNCva9Sf9QJQi5tEvBtZzWk0VZ1w+lW
7+efuoP7TaHkeynurobav2/0q0azX03K6VqGTC1p1NVMP4B5Jips5y0C/srxht9NSS+8miEGLF5q
38uj3Ac2v7nUbjs87vtqfpkU/3pQIaRH2p9qsq6VTPvr6OFjWqUn7RHpzpu2zmnGT+9tU6e7YhpC
Jt2MDShrBVhj+hMFCmBD2g/AKef7GXVtmyWII3i9r9wWkfrtqZLVuyQYXxhS+aE5jD6hBoXXmqeO
WD3E0a9Mvxrk6l+kk7eg8QtkGnxPSBIhqEvrDHbb+W9JkcGMpAbZuDl1XqImfEKh81UYpDXNvVVr
t3KcIqKPmJ/sPwmq1cZxF39+cRN9nCs4dVBcLxJw1UgdOS9jnBDkzEOUCEkkOswqLhs0D5Por4Vy
ThRyayrxYaoC6p7ktrbb350Rbk3tX9b+7AQoomVQd1CALBA/wFUmSNoA2VpUE9Bxvu3t9qoxw6d4
zh9kHQjACe/sEOQtn6TXjX0Qf/xiHxx6RILjSgIhUrJP+UwAlUqmQ4F6H/JQFhbxgnHaqLhDJN2B
TCzE+2OqnyPjmGvaxktY+VRgfevwC4WJzEV3H8vN2JQyq2cemKouSG/nYnCdHN+WeNoPDCI2mxbx
K9UlFTw4AtP0YLr6EkcE5S7lAuV4bwQ0ELooSY4XJAbQajC5lcMcq3UQaAan8pRJGw+8Ul2zOgQl
kYpbuPks0pJOz8z/7ebqYOji2n5ZM+Vg9W7fIebbTfiidSZSu3hTKHL1j5wJsYic/v+0EQkuyy6B
Y+BpDtYk2CaLwNo38SgZmTl4tl88QHV5HMLWk/18H9j1tQr6Bs0Twr9Rb9wyl1wpvnoaF7QTBMWF
Evf8uIHgaLUs2cMH0Wm2STGTYl9m3xJQ3QCLDhgtf5sw+q52ZKWm89TOqJkaNG/C9t+8VHdSkO7y
Ro34FHr8YePXKu1/G9p4J0S1vv401k6ngz2hkJkUckGLQK5IVTfbkoOvcU1NRHQYovi6R1AixWgV
XU8jTjZi4iX0yuZ8WnGRp0BH0WpoF8ho6RB8Qd46Vg3MPzakcJGO/+fn4+6EyAGcxpDxEvYzW1Ma
owyhxRi3w0LVrwsd/8zMZcb7qJjOrU4s/nrFteP/wSyno02xcuEq3MbZPCgtup1B81tDDKlPFK72
iPHO/jp7UwLSrlS9t8ripteLJ/pmf7/+AWIDF8EOGjetYVRbcFmQxQv4FOxsiXluNUdRcy6ia3Kz
m8CAvGOVp9QqDl8vtXJ6KBJhTjHxBad42enPqryZ0wllcKuId0JxAYuqfWdKXlJXDzgP1NEWa3il
xmeAFnM2cjdQQnLd86eT1XEO+5HddZhYSmkJWdVVntj5rg/QdESVXQmMU1H8DpKkJcWQXkek2XY4
t7iccHcE7Z1LHDwiUwNa7Vw/0419XQStG9j//vfNQbCHRERAqhcNvjCfuhJll8GzsLbgoJyUXvtW
AT0ETXJtgbVnzqYZ5crHRR7JTIOGooB60SAOeieTJJPIU+rzkZL5tmr163JM3MRPD6G+pQS9lmsB
p0MnpPBiyeVkeSi3WPzmPQmG9prH1iFX26tBbQ8aylDF1N9FV8bwYma7Ipd3Kb7WiiS7U0ThzQT6
RtRdu/Q+BqtBzoXo59K/pS1tGb3rdESaOUaHurhLtdcmSB9H+wpLCtip6r7SraMjtb8xlvnvNT/Z
Ddmm+QF2LgcJMJwygsIiwyiU+FrIcswSfr31ld5sDUp8aFkuv+8PPWp4WWTf1qJJWI59VDRCithK
8genGm9qU9/Xdv0iwA7J7g+qEz/FSnTSxvBKLfpvZRvcG9ywenIo0uLZavy7hgG0Nn4v5XSDZbR2
AD/9OHtx50LtDPPcH5DSHaJ9aHcHP4pg1Uow5lHwz+ONtFJcT8u9sIVhIbLFJNjLuc6yKMCpKrRm
Min+4Iv6lr5j6HwDfFoLqcAdcC4QkWVkaJHRxHVaVs2IZCCo22Tp9GJa+qVQMGjPfh00tlZavFzk
G8IsbskWxayomAJzTFyUDaStjY2tW4vdn55p2QBOAmqCoWSlvmAeHUWxQUGUV+shc4CsMZM/odz6
9cOttEGZtxBAlSi/mbtbBG89K+lMJmi3Cf6KQPAKNd4ZSneIVedYMUNg/x2nD33JfIJEw91cbcm8
rJ4Y8BEhxQu8udRFGiJyNidGjklE4ABK+qh0+203qbXvgGGB/7PM4sR0XZG3eC8zoQ7u3IX/dskr
fCgw1EO02UxayXOFtgijpaiTQqhefHN1FoR9a6GXI3ocgoxv0TRKK+kgad/adqKf6yM68t/1UGGK
kDQi8KEwT3sxO+V0aAyMPao1Udbf6HjVit3spu5Gi/I3KWo9J8h3Uq9fq739vHGQVrYX6jjxD6IE
/y2zAEbg/dqPTB5ZiEowS0CTUoy49inunN0LOklPcfm3TtLHxhl+ZJbeMabjDtH4ryRNNyBSr6Ge
/AxVe6P2WXkVpJmgS4IKh1y/+Lw/5V7oXFtVPlJwpzTYcmd6tKXbFNmFKjaesd22Yt9tqn7j7rk8
0oI8TUqtIDdBfS0269Oiid+BwsSIUKlOf9CtV5VYP+X/vW9IM4lpNepCJtbQMTlfxYjl0Zd0vYPu
+NQNT06L7KD8I9E3OniXb5ZlYMJynkT9uoT5J0mD7asqnQcjwW2k2i2LP7Riy/FbVW490kqrSsCA
xBxTlKmQ2s6fqbCVcrDnCpXsKb6T05r8sLsdHR9Rw/fOAjgrHLeNXlWIG18f4Mswz8Ig94gDANWi
WHa+cK5Z1ej3CAJ1pe+aEjSr2XH19JBuwosr+ykMRh1SE5ZRlj39Xs7VoFcRIymUq3j0IQT+bIpH
GmN1lm2cw8sbBbMeJFGhB4q235KLWxc53PDZocZOHKZ93rUMX+5Bcu3uFGUVtllbSitrC2I+jsAC
yArkmsXXBsCuNnPCgmPyZgf3o/krCD0GFYW/Tfz69RtbOysq4sQ81sf4lbyAFTVn1jF+sls0in++
1f6j071n7XWSHCrcU5Fk6359veBlKOFAgloQ0RkKQYbz/IiEUkohBBnK06v3aHzqkKqS8QrwT37O
XHj4t/E3kpyVkyIGDcSHoInCSvygT2EkNvo2zcwAqaa4oTOPsPkouEr+UZuvmEb9+ulWUgG0F9Dl
B6W1dJLmxadXTZJTljXSXwo2yrmTHHMzQkq9PpkZRV188EcQd8PYz4Z9k0Xd3fit1x/+f34DA9dk
dYLNuow1bSbbmRogIxNGT0N724/+MczkoxX5R0PN3NlJDnJpHeQpualdejjqFkFiJQwwckmfUKBU
KBEsDrAugUPWcdx5dZ67Vfq7LV/D6mmmp/n1k669WnGYuCeojuiVnb/aXK81pfJnlKdqexc02VWt
vShmcsjy4lA0379ebKVAgbrIS4XZAv54QTPzxzwajUxDoaa2diqjgoHyOPqjOzePZvWQzRoK278K
G1Ai+MXkcT5n+yEf9qr9R+UNDKfB+aWr0UbEXSkP+VVEXSSDxIz5MktKBiPvEszevNF4V4rhibGL
Qxa824l14zsjOqPNzcwUsGS/TiBxX2/JSqA6W3ux/0MwNaUyEYTTXLQj26PVN/SnX5S2PIxMegTp
FvtjfUU0R4FnaBA72vkb9625rDqfljAOqm5Nt4j63Y0KdGP7W6PBwr2QNzZ4fUVYtMh6oH21TKy1
Wrd7h8FQTw+HIy947l5wlT32CCRnyGr4479f7+lKfGRP/2e9RQCZ4rhuzBp5sTklUvTaDjM5KHoz
OszxvngPQfbH/J+v11y7BICTMdhE1kchRVnEyJakd2YUlnCv4iem/c5K7Ur2k51R/5E07TCYaCbO
kEfU08bC4oScF7qIuIpUWwhUCh7t+fvUU6j/EiqRnkoKKUMhGkuZ0au/6UDXvURoKu1p+BKiUguX
zC10Y+3dah94oqiaLjhjapM2MTAxq5exa6avufISOj+gsbbpXaxtnd0VVImHBVBkqATBIlgU5w+b
171t5WreeX1576AFMlDcN8pbqO3T4iobj37Ow5rhTu1/1qD4Ry25m7SrjR1fO1+8a3TlEeQkQVzs
+JBoscxkR+dZ40OtKruoiXAeZt7tNVF9rLB0Ty6fTBOx695NfVn8ICZwFGTHStc82V3tBkzIZdPG
sV+7MpAeo6XBb6PzutibFD/SwC9JQyLlWVQWSdzRq1bgq25Jjq9GTEbfEQ8mFSfzX9SVSigFeU8L
E4fXP9FfQdNHajtOmMwETadhV7ReJj+Nw0ZxtwLx8vrJCeDrgmOiX3z++p1IbaIx4FYM+11X4G9J
8GCC6KQOV7l53f3q/hjw14qjJL8BMRbRgTzFeXbo4MvXoelt1XTq6paTpwuRHpKxZQ+hjhLDzPWI
yie+znvFVYIHRuwwEnoe/NdGvYXk6KYaDiinvn2Zh7dAOnTVT7/4hkFnJz+W3eNrX2TuOB7M7CiX
ratFd/q0iQuufqQAzvBNkJIlsTrfNomhIQmd0c5Ts5sx8JCX7ooZ94HwNs3lU2Q9qIxGNc5v05kP
PVPOqX3TIM3mYxGIKGl5sDfZFmLFi6AFRqkwwkpFvKw9WuorHXEh0hvRWx60W3OsbkfCNa5ujZvH
2ZUs3wXKSw1PJjYyN5ay6zRNXXN2Ni7g1XSTIyzqViRP0E8+35wmVM2UkoXNCVCcDBpPDgb6cE9J
mLl50bhYNXuGlOxsrspOqV3tugw2vtyLJAyUEj1j7mIheEvVef4T8FunMZRNrWfrOrwH1s2JGHqy
k+kQbFTRl88rFkPMCSyCYIHbyfliU9A2QYXemJeHngSIpvxwmn8r/9qZXCXdN3DTQtfCGlqnFSZv
bPbHVX/23heLL5IPFXP5ABMSnlS57qLHZytxxYB37Q3h99n6Noc7INtdzW5LBxQIIvnbYO/L1NXS
R9nezadJjfGa/dXGw84KXEulwPLRrS12+W81CXeRHTPhqJwY7jio4UM531ftc+I8dnLqdjrazZXq
9sWzrGUuTh07TJx3eZjutLncKdOjku0Da5/av/ROditSbQMNxEFzA6zmsBOoXDM8MPAd9O8YWblG
YqH8hBqP28X0Dk9tdt/ADvr6rrm4atgvYqwYOGcS6QKGwFUgk6K8bbG0eBGTUEIlOJ88uAS0ytGG
IM5l5v7rNS/blAwbk0rQqCeHYuJgcUJSSeriWEIOUCCUgu0vRJdgaLgl/E3wsiJ5ixEzmYJfobFR
eK08L70pnpjeOBqazmLpPEucySnsD3FERQvEpL/u/JU03bV29Cy6ZIuuJG6qxYE8W3BxIOW8pnCP
nMYryCQiJsjNFjs0RoRz/h1IOFrwWWDpLUT4Nrb5IgaKbUYjVOA9ZBHy4hJ10iDnHuVZSyNyreAm
K0wXYdqdIGQLbTlZ/Zuy+YaZesqACp8QnhqHfbWVz6zu+affsShBanksnULjd/gztF5MPDWk3sqh
308y4kLSiK/p7JUbIe+Du7bceEggogBxuDyXMW9qNLnKI7P1+upX23yvnVObPPvpbtK/S/bR7v7t
SV+pvuI28oxj47t+tVfGQ1IdoWmLATFrC6S6vM15IYAqgpgLZsRNeR4ZVaecHdQ2AI3Gg1KfLOvk
TDdmjczFz/IkzVzybhK4jEKCmGetp9l3tewVkWv/KLRb42gNiFPtqndj2Dn+k5ZefX1ePsrQix37
n5/3UYF8QmGKGg+DPgL2iUOvmvdGdsBnrX6I0119X0/ochzGah/bfJe32a0Mh6bR+WJv5uI051e3
eeMmGhKKXivvQwUGwO4EAcAZHhVrI3580GovfiixCt1AaFXMT57vYxbHqT8r7KMy6XubXQsRi2Ji
5hUvxfc4YObeHrMrR8YC0FI8+pP7cVCvUqcrGLWpfyJ352Jv4nb+3zpOjnP5A12tfdWT6RvSfWL+
NWQGFaxTShvV/FZGFT18L5Ltkz0UJyNFlR7FPCoBLA9U55D7+QkC0ZVlPJID7CT1re1neiE/0VJs
ypek0h8iWT5Ad0uwNo269NRKyj+Yngpte1W4FL7GiVdN5k3YvcT5s2lexSFpnPFNz45ot7uJdBtK
1b6D9+7LD4H8t9MeIg4y/I4EK+1UPEh1XVCYFNb8EhbJIdXqKy2FyIPwMhfS18fEXAsrykeSDPUC
RGMRQg3HD8axULkyxK88NP8EN9WjMRxKtKG4HW/i7jTD9WWUTj0pJrQ2OjP7YdzpARIvOyYyKvVa
aXZO93CF+4kcJ26ooG+Vv3PA94ZxiEi66yu+Pu1R+da+ZYepJTbtHa7nv+atfytJd8zwxOOu1tFB
8QB7VONYxjdle+/bB5TR0iflrjo4D2EJy7h7ZVa9j48bm3CR8YpPGcI3ma3gNy6/Fb2ShkCr9Nab
umKf/+zyBxutxN/BvfSr4SvpLCxV//FBlkYO1WNm3yj1laLv9fRUwQXp7qz2yjBfw+Jn6hyqqGW2
bdc0nj6WbknzujpK+X4K1F2dA2O0UDiunPBeZVR7VjzymVk/MDGNQcJraBysRnMRzA2+wy0x7q34
fRhu8u4ucHbZS1b+Up1hlyjVoQruDB+7qoQQSCsIxsq95h9HVP/UIPCK7h0C420UbLUb1jYKdgZE
VKSIgQ8WOOMkq4VvqwPZIMNYIHJ8ksFemBC4efMGh3jj0ltbjjYYuTb9KIqmRSWSZJoSS1YOdB2O
ey73ojNPwuIgsf5qMX2xZIv8bqzc77CdGGuj/UVTcpHdO30SSoOctl7JMN9Uvgm5FqF0+/V521pl
EfFG/DsqOo+gICHRR3du5/FtUuqtZOWi3ORUkxkxpwrQcgk8ZGj0BWUqqIrdS8n0v8Psz0wYHYGm
lWS8yeZnJ7jvxQA617gyMbQ0DneQPPZ6TSHXbnXM1zJF8FwyREQumGpZKno7jMjGRo54NlU4wWVQ
7WsJFdTc/p3GP8Ne9SgqA1/xKkfZ+e3j15t+Cbmh/cA1Q2NCTJ0Q687vGZ+k2QxjDcxhqFyRuwmW
ohjMV/2/PiSJNERWDTpBUX//euWVjAn8Byo5xpsI9CwPVTc4WR/HALV2RBqMyKCKvkyi5TuT4dTi
3fGMbquTu/qwNJn4cnjLAI2LI5ZMXUYeFTeMDmHnGr6IqTDhFyJyVaF1KOAuPgHs19qNw732lkEO
AO0JqLJBq/d8nyO7mGUcAnjc5EdpvKeSOzUvYp+t+Flu7+2QqS4JDiXOalKyBR6v1MYfJF2IISgE
XDjgmJNhjgD0iBA7vpv096lAmVAINPo3w6q2HnWlHGDsFoQJh8wP8efzRy1RfraTmAGAGOq9VWcn
tToYyowt9L0YsGsaVBQtplPRX/36SK29X2HyQ+qJawHd0kUWniaWM3SOVXsoTe3M/k2owluCAx6+
Ekw+lHKUNyGUs7GuSAcWydrZuot0AS9itWNikgocqfmhfm/1W2U4OsYb1quuP+OZy75H2U7M8QVY
RXy9/ErgFNJW9J+IZ/TbFzVQOyj1UICI0oM2r9pJP5XDL3+Mth5SnNDlQ6KFRDGtizmj5SBYnkQ5
UaQlUuivU/dkgIgmVLBhnHu93h3w/jmYyCer7b3QFs+D4NCOtmvKT18/7Qr2AhGDb4jeLVUnyOn5
8UolBlOUCT0/E1ghRp5HR13SqH8UZOt28yhAt95wawetc5s6zJC8YUs69jJ28RNwiRAzH2RGy1a8
4ReFldp66YlJKg3RRDEEUGUMQ0bkfWhedGV0Pacbo7+XX/H5qos0A8fgOomEPGlaZicMDJArQFdd
P8FTvq3K/GFjny8/YzHlDRkFGJzL4QO//lQqKXaSZWHCpKePrTymxG5dK7u+YcIvtfFR2NUNLlK4
I4ekVxtLaxdHjWxT8FQYc6ZVsVRBMrqxIVrRLpydaxNVrRjiFboJnZrd5iVqycL8Gl6ZzhGMYWQK
HXFz3nJNvkyzzn7E8rNKyqgMYyOsPVkOsKJECTcyTjLjPCq+6/4M/2vLy/CyM8McBdI02CcgmgKO
Kb70T1te9VWba8pUeZVS7JMA0qApe7HWXlmVtBfiVyVT/qWEzYWhu4Uqed2QP7RpegoxkNS25pRX
ankx+YnKKyddtDkXYY28Z0jqcKy83gjpRxRu28fe7xR2b47WWdBAMqQ8DpDRNvqDcH4S96jQCzax
ssP5x8uy+wFaUYdusD2i/WBqEC3viw6bt9KFyeqBE319dD7E3M+jFD8VrjRS+6g6gvedb2E22Pak
TC3qp2O8Z0YPhQ0G1gEehAC9YzOcqQdujSSNanf7YO7cVH4QfhHRVd79o893HVeG3T6PPRaK3XUc
oATCaINAb+owvDYTXAHV6kqy663wKsLWxQ+nGSfYEtQRS9XyCkdJtbdQSc2TN59s3kTjbkAIGolW
IVxhNscZ5c6B35V2WznxyqcOdm7LVHtCKmt5b6KG35mSVnHuiGMiCRTyLcls7MryqGYoO2jYEubd
wWw2QtpaMD9beXHE8CLsaOfWlRdNWOigKSAEUYRwjFjd0q/tjKcnC+VfEWY8KiP81vvXR+ayESe6
J4IwC7F/Ra2oM7Vaauu+9LSB0TFRDkDyzJ3hUHTJSQZM1MHS22Q6JqhXGM8bq1/uPavjHwZNRlCt
l0MefVLkhRWrRHXJPDTzyXiQZuGnGe/i5Fvnn7DVOzZlf/h62cvgdr6quOw/RZq0YTDTnJSSHgJv
ufvW/MsnohjNVVokXmdt0NZXst/z5RaBDVrwqJUaDzmroQtdxp1CxFHwhEcPt0eSl3Mm9D+DhNfs
vwje0tePu/6OP9IW5thNmFHnz1vF+YyJtozUK7VrEz+rwUFOMi9N7R3z3KGRftjT9op/K4Mabywu
NvP80+bpPy3+v5g7j+TIsTTPXyWt9siCFmNdtQBcO93p1GRsYCQjCA08aHGa2c8x+mLzQ2RWd1JY
+FSvZpNWZWQQ6r33qb/4UGM10RjDTpxYYExbFNAU6Ctk2sHxmW1nEl0STvP5M+MbsEtrfRNmaI5j
yZmX547HLzJkbgU4mAVJFKLmx/asFeB43DXjLJedeKDD2+mumDqk8fJNH81W67dhVnMUnoNIfa66
gXOo6LzDmWLG+9E8llkLoMYJRbApKNfV9GMKHbcElAlP6EyL94uVTWk3l9NoGs756vsvHVoF4qhx
gxYYdkNqVHljqWNTztRLrGls7pLp5czn/XxyEyCRGWIuTLKCDNn7K5rCCkosCgpIBcPKIA+BoLke
uuOAH645Vq4x0AdjkB6uis6++/XFv3jaGVtLz4l0+LNkfVb5SgZoIV9g9rMRaXsIfReFpRDf6r6I
3obqx6+v98VSZqTEh2RcDxPq42wp09U00DI7X8hkv/KItFFQnQnhP7/Qh+0CXBCaCzK6oAc/QUMI
CbGdo2cn6cNq1FCDjo1DmBsHSH2rMX1ABWWDpDf0VvtuFmc1M/smGmp6k8WLo3ffyySYGD2Z+sJP
zEXg4A5mHwM7eUoMhAjaaTWGzq3fdy8txjBeXcYbw+gq10aScQEOZxXFUoDwhnrVha+/fnufBRI0
JoJz74lEDyHIj+RBDaNqKGRItEmAiqYm24R+cFOV0c7su32VXo5959oKqsFDdjEzYOZDEZrKujab
vaC+sNT6zNv+7Fcy3xLwdvYl2q60FN+v3hgtboB5qNaNAcuV1nU6kGmPuav1RGHU0SB9oefAFCvO
gfgX7iyYmI3qOpDP2rp9EQvf3cuH0s7XQzVUYB2h4UGeO5CwFeFTjaqBGaYXpt/sA07FCGd4OzgL
x/lqZc+MFXYw/wXY9/49kLYiNZBGxaJBHmzMgpWe96seIx4hbeaJ8eykpD8VgUGWq/08ovNBrCY5
OPdB5pTn4/JnoAeUUqHXZBofYmUxwOGdxjEHGQWJ0dgz4qR1nqBsZfxUURNm506mTD8BCxFEi4Zh
c2aVfnUHnGU6aoYzluIjeDiYUmUa6gKhPPnSopZX0HyaxfNHtGiR9/B8bBaMIVimVrBWNwZ+D7++
gS+CBScLTL+ZXg5ycv5Uf0lOlEyPDC0x2I0hw2MNTj3elzG1QhOLM5f6cvlTaKLaOCuDfhIFDKU4
b60+y7EIMpHx6paqcyEEgzXybCYZc0VT643XyBGTsNQdjBPYW7dXn//dR6aFA3xFR+f5J83y/SP3
lSQaVJXyha/KW8sO1w5i7FodEMXOrK/PvQsEcemczJoV0Eo/9kAnIcdWE8Of8XXZTUf7CKXs4Fjf
U39fo04pa/Gp77J/HzDDVQn/hoKND9qDH2Ik4ZpxW6OgVWfDLdaH9RSWe4ZImbRrs2jn5JWXO906
zrOl30QHTTK2UdufefQvjl9WExD8WQoGOtfH+rpIAivvJqiS0qAs2vx7XBtbyiG8z6VVblRMEtnt
47WtpFttSpbIPUmKvG7tCSGwaVNE2cOvv/oX6Rj8ZXYYXD0GSOAH3n/2HM1vKZdRD3HqdkeSsUAT
B06i/rMjXVc4JiGWZhkohI3y+tfX/rzJuPRs0TgLhxCJPpy10VgVlphUYBIs714hS3FOVhki1Rad
fn2lr1Ycmwt+J+o7eKDNx81ftnMttACnS0ZjUVhv0UN4yK3xDcvkRVt3kttYdrTsp+LcDPfrd/uX
y2rvL8ukLpSTWQMSPExJl0LsMjU59naVAD+oFp1TX/hysO9tneU2rH79zJ9lszi4GKeQgc4Y/U/l
fGyosWpU6LWJZls2YpuNxQvA/ZXk569hN24MFnl8SNTwScGRjcbeviqqi8lU3NFNxbe2yK5/fUef
M8WZKm/PqQdCOcT7968jTutKGSNO8nCodsq4d1rkgVLcUGhNd3JBiDHOnK1ffve/XHH++V++e9HX
hlkKgDhqeUQd9lay0nupeu19INZpfAgqMh/rf7Sj/vuiH7t27Qjaq5h4zNpcRNDho2xcjwnD3zFY
S5bwuihaNXF4sJ3gzON+/clZ6MRMhqWEr/fP2yWJYfldCP4nHdZmAe2ibi7KDJRJZOPzY+6SLF+l
auXVosCU1HYta1xo4h7Mxnfc649ULTdaYZw5en9qcr7PJ2ZlZLY5w0WO4I8b3TaGxJd8OHaDIV0E
URe6CehU3zwFwhGeyOt8PUVARQrU7Un/otLZlv5FBdfLUYPFVAUPUWBib+4XDeVrcVdPrYmbU7pF
7ev7FEveqNaXUIh+vVy/CMw/BZ0Z1c1kAFwY3r9Nu0x0jOSZ1TtApAf7TrRuY68DcLdWxnCnfxFD
c7QUNBv3CeaWMQPaNHReztzF59ru/V18iFth0hRQUamvYG4t+V7uY33lG2CVE2hVaMta0bSM9fQo
B/G5E+SrA3ruVMDDZaKBnvP7F5BYg52WBVYApVsX1ToNjLdWHhlQBsVl0KbbXnNWvWwv5aCmaTE8
+LKzCpWNVN8pGhS2/Mz58eV5OodOjKdnSe+P3eBByWtA+ijZVilwOy6WJsCc1SxclwGnlyNu08o5
9a0dMnQJ/1323NwaQ4UAKRQbK9ePNeGoR44ZtqSEgTyuK1uWXF3Uu8loVk5SHzW7CM/kCl8dl2gR
KLSRZ9vMj7JxqtxbWmVrzLYG7RKjrlVhtje+YRzwDNxI43hdB/n214ttrjA+btS/XvJDRAYvolkj
XX70Vdl7cbhqlcwLcmuJkskK1aMzr/SLptzcboRPPRv0OpQ87xcYg+9B1I5CFz4wtoh6uxMCvnKn
7EMSe9Bj1SKpCxd3mLcKi+NkTAGhhf25cl//XPQh2c6EAfosK/3TXLHRxj5TcS5ZGGheplq7tqT4
0BWAqHsz2qQaRWCbkZel920TbWIRPo1a+0A7Ff9Ipn+hpLyWMs3yiHGYX+nlIilT4O/2dG+l5crS
GhtfgegxNh4HFSSRaFfd2D/m2gAfObPBgurjhbAAoll1eJumsQZKKWfiM1QXcayv06z3NJFuDGGc
UDUe3F9/9M9qVjBw5oY/kZmo8UlEzscNsO+HdC5Awm+HaLLu7Thbm7WDBLpst67lA2+zx6e4a/ZK
0G+SVl12arCtw3QC963XXnwtmgwRGLIqXym9TdYHG3noz+SLnw9k4AvyTInhQ/GVPoY3P5qEKiVK
vBi1cV3LNapSyfUUapdpXkE/luvH/EVSymWYJW/BWL6YWvA8YrU0RefMPT7tzflOUEYgLJAzk8S+
X7hR2ja6LbgTq3cWZdVuG029RBfZldvSK6dkV/v+mSj6aW/Ol4TdSViniiEmvb+k6vth1+VWvPDh
flAP+EW1yrpmldjxxnTOveuvHhCEykwmRdYQsP37q8WqPeVRJ8eLRPmWMQAdyoap473TXHbPfXOm
pTfHkXfHDo+GuguBhkvN2Jj3F+uQqi6jEpVjTb3XpwCbuMaVinr563X+OXzMl2HEgWIXT4Ul7PvL
1EavGFh/JYvRqndJ04DkBPIET0dLu+scb7VYhZI0JYdaUW7OXPtTKOXaTAR5QE5yStAPuW8VNnKZ
jUBQQw3n43jcx2qyG1LrMcqVS8PIDjbUFaqh/VjYnjRjxbXkUA7dJVXqJrR8Jpxhe24/fXlTzPto
o2KSQXb2/oWoXRZUUh0mizROd1F9HAFTyB1qpK29jH34WFO7zf3yYtQd15F6N3XohI7DKZUnyCWj
ALlmnRGt+TwmmV8UCD+WOMUa8fb9PVl1loamJOFALdfL2KwuJHVY2xpTgdA8TTBPLV/2qOPR7Z/2
KFCd6wB+Xov0lVE8g4ZJQ5tg+P76uVAMSkURLwYGzMUklpJ/Mnr5zFr8/ObhDMwsfJIZ+Jbah6sM
o2MIdWCWLYv7VlwLmyp0OmCIszqz7j6FNtoa4Bg4hQHNAM35sO7kStJDVAkjrA4Lt2LKnEn3Ve+7
NlYkUN6bpXVq/PDMVT8fHlx0Fkc2iOmzk9X7d1goXWwUshUtchOQeF3PKpiuLGUblMH2mW65sn8m
V5rf1/sThCvCrAEZCsn+Uw9tzLVILoKI87ictvPwVlLFlepPq8yMDlnnnwmZXxwlgJ3IOyho2M+f
GPA1WoaFkfoxsPe5JEFp3pT3eKSdyt5ajmyhximXjl4FYCSM+zPfdN4CHx8WLdVZBH8eZ300CZtQ
n2yTyozRH/QXGaB13Zcv5YTpdTldhLYKhLle6dq0j9TEncoWJGWbnNmnnypr1tWsNgC/h7X1ia4s
R10e5DL3EI6lWxHwRru9sVPzaEX2Erefl8QZrpLqTML41VUhz1GJzPhZLv5+YaUVP5ArYiDUI/g2
k1sO6gNmcDdNaC9EKJ+ybLrv/Ldfv/Avr2qQIOFma3826SxaVQs5M+JFnb8ZfrWM8uFeUYerOLPx
+x2usUM+hmfpF198ZDCxHA3Eq8+UsRAMqmH7vOC2sldK6iyGbrq3KUQziQ+rt3dW/PLrx/yMhCBA
zSq2gK5MuDwfw0HoJKTdJSAeere7pHUO6DrHc9xB2UHfak13O8r1uofiEyRvnUwOooT9VV79D2IA
euoKD28ypuWOPpQFSFlmYRPDEczQdNLl4aqazO9mkRwkrb8KOxkrY/3IYr8blPh5cM6ZdH0Rg7i+
OSPpadPSG/1wOqt2TV7Uk91NifAMY/KMYoP0zapzS99fC4HjJPLCJu5gIF3PHS3zw33Y3eRCs18o
A7HP44DMceIK+iyZF1lKnwxXIrlwMIGMzPSgBNqlEtmrTA0XTWst2ZcH2a9ddDhWUnhWUWM+pz/d
CqU2y57S95NdkCEZwgqLkXxbHjdoDuYi3NB2OqqIDVdavU1aGVievQzz8iIonPsJMLGgWvz1uvxM
F2ddWoAt2QXobBPH3u/6OkQ9Pghnve+pWmrpeMImbyHQRJy9epNo3NTZdJP45pNW2qCKu3JVmXth
e1oZLPQCmw351Ujlb7qao9RvaF7Cn2in6Y+z6e+vw/8KfhSnP95L/c//4P+/FmKsoiBsPvzffz6A
XRA/vkfP/zH/s//6tff/6J+Hm9XtL39hs7xefvyFd3+Q6/55X4vn5vnd/1nmTdSMV+2Parz+Ubdp
8/PiPMH8m/+vP/ztx8+/cjuKH//422vR5s3814KoyP/254+23//xN6S2//Il57//5w+Pzxn/Dg/M
5j//92/ff6S/3T830etzXnz61z+e6+Yff1PU3+fSEw112pbIms4nT//jXz8B/QlKnzkkhFJ2Yl5U
TfiPv+nK77OhNoQQDioIQrNkY120//UjPAD4fQaYc/fkb/96Ce8+439/1t/yNjsVMHBr/vCHFApx
rTnEI50Mcn6e2XBzf20iN0JSg37QFLRH6Fe3V5F+5TfPvl8i2E9I2DAXsYYb2XRjZ3O5ysS1E12q
wNX8UF0wRHSlTKw07MQkZgB2dZuX93RcjfEu7O/k6RiWpxasYLx2cE6N6dr63mhfmcWrbR2D4cLy
r40/i5F/a6UeoteqqIu35uM6e7duv1qI737hq6X8/+NKpXz9+7/WwKeF6v5Ig6hsf/z2999+/s//
/D/v1in/9o9lav6OrhBdHZYVCfXsc/HHIlV/Z2iKlrTDmiPtVeZs/s9Vaii/zyPVGUhrazJcKf7Y
v1ap8zvDz1lTeRaRZM6t/zur9EOOMkOVZ443dRMIeIzwPpyR6OsPaTkX6n6q514WWsekNpZ9ld76
WrFzYv3GSBkvMsHf/uVV/bld/ro9tLkT8Jcg8ceVaRTM9LMvlBqjIij6mNYSir96j8dGchtL8a0R
1mtlehOavE2z5sJIQyRF9Hu/1x7kbnxu9elyCFDccnbZjpPWdy2l2zlaf7K0/nJfn+w2ONj1sZ1N
pct+G7TrQPOxSK9BP0t2fhqy/OnXD0J0//gS8aRjLEWiB+SBT/0x7rdj4Juy76ukO87oKXgm5IMF
/9ScHuKuUlZ667x0eT0r7nfOEhlw/A1yaV0X2lMwNC/wplx9qBzPZJboeVaKUp3mJ49xFwq3toa3
rmkrz/CFwt9NJs+RooM0+SHNPXsTwq/2hG89470H0iJTlrqW7iPN/BE42gy9QBaoRVPZqGC5a2US
rewhhQkMNtUb5f5b54QQFOOlaQfPfW6gsVFREUiZeiFZ3Z2fv2mPRn6FR8IrzQA3CiuED1tDhj5a
VahEcMNN0/oATaMEr2m3k5y3UcY6oAmlfev3p8KU9lOrx/eRViWXetxetvUL2tCqN6aY60U1TFgp
g3CoWTd2izlxXxVHTThvUZttEaoIgFdShial8+B01RN4ingn2dGpv9a1zMsY/C98UUzuZJe7Gtdt
r+7Sg9VqXqOj4GEIeU/1py6CTDEWSdanl3GdN67dacwZGF/KuM2w7P3N1NCsnOLE2UVV3x+1Id9p
VpC6JU3YSqSZ65AGrFJGj4Ge6GuGwQHqPgB6pJCCSq22RtLWC7OMLto6kDZOVEDyVJPMkyKMEfVM
JxvUxCoQA+IScTIucXhf5+rkr9JxIgmb3f5MhHaLOH0cW9rognko5JBRdctyuhXRi1E2FWpdwY1T
+jRXY6i5tDxPSdh7cm3V2yrw8VCdDTMahsZBeFQrDZMA+aGPRO0VaGouKlO+wQZFuPAQ7C1Nimlc
rbShjy+UTPK9Cegmag/OXqssgAOdjXjqICSv9cUGk/jWtU2fMtUxVrLe0OSd5Qpk4VWGV/fTbT40
MVJTyZWTFhdpELwkif00BtI335BpzutiacS1BRRn3AjjTUD8QVgF8ZzOVLZFVVzpVb0zLLGWhnYj
S4l2pPOHzDHwVw+321M7DFvsR2Iq1PBYi2CXaYiI+/6inYYRD6HyRmSI74R4m3gAKN9KxmrWoDCV
xojJtS5Tv3gc5il1PWzxvhNaMcKgQ+TG6Cz66a1sLpRhP0qiYjzWYJA9TMkGc9rwEm+ww5g5vDXI
fstGQXlj0tWdP04XHaLqbpRHyqqSVUzOxm4T+PKqyYfuNLTg+2IXMwwgse0T/dYahfdhcMc4fGBs
Cc5xSJ+NGhCx3kpun2UXCPjA/7Xkx6CB8Zbn+JX19VYvOnVfJfT11Fxd9lrxWCjW5WCZtTcYdkk6
y5qi/ZW6yWC85kkLE7EM1IVs5U+pjM2YuZ8aALu5U+H5p9zAbi+8sZH7RWyXF1YB0jQcJGVDhIIy
gDBKXlct99NhmJ6mK9+e+nVhVjeFWS4BfaMy0EJRMgp9pRUthBpHmkGLRu3OuyMZCvpDCnLRBTgg
a1905gVCUtR8DgtWrpC+Yha4rwvr2GomghtjfhNm/s7K/bcJbX530JXvqRhSL0sxJOlCBGHaqGKq
0VVrLdDS1WA2zNCMjtenGavJz2JgOTnDBNjZFDie5vhi4aQZvDU/ugkwSJa0AHRIDtsHYvgJlI5r
yeNNjanwturGpZbXS1bGRGtQtZfKiPCOrTdbYUe3fQEbzRQaGS8ldF2Ihe7YL4mCEJAZK+aDIlhj
jMDlb0KyArZf46/jrIFOX7eXGHm/aJr/5FeKdiUHYzoLLtM5Nn08mHZ6Oj1okGa8KpatRShdGVH3
ItmTek3r7zmM2daxfxfpfODMsgdUpRp1JSpzpZjirpJo1TRdfinl5iHqkS5qzOFK1uf+5yPlEDhD
J8TqUC1W9ANwuBc9X6WAu5hKoeK2U/LYT228r1DGQYXhKhmLB8MCyRJUtrJ28u1Y7KumQ+4i1Pfl
nSJYXLBoesW5zzSbbzsWz0MkiByCCUqXomfGdS5aXRRek0En9C2z8JR59p0NnmngPW+G5nOsKPdt
miNWGjuZqwylsvKNeC2mcvQSTewqm7EoIzEqRguEe6l4Q0L2UTUjQEZ/06XiqTLtBSgE6aLa55Pv
r5SwrNw+l+lrlG+1ll6WY7adAqDwlh+SJ+jZdVlk23Tyn1op1TYG3gvrJLIBUU0FQxDprY+cRxAv
KRDR6QaQlb/NRKGtkSycPFOqSyglwi1qbVoN7EN78otd6Yt4RVoXg+97Yi7x1Mq25NkhsggSnlFt
g5pmk5ilq5dm4GnoFDk1iMii+1ZkxbCFqXGlJsJeT3Z0MfqqtZSnmWjU76rsIIWW7FUtCgpRGT0M
MjQu6mQY7L2/Qj3DsxJ0P7osvZZ7fOllrHZVuxrcUNJeIiSy4iLYVxZkaJtYbN8SKr1A6B4jRtww
woU+u8coWWwjGKIL0LADJ2xvrYNKl9za1k4xX1AvbfNKrxFyNlvdhtEBrjVNID4o+gyaqNEcyepx
pxca44WaJcQAL8WA/WQM3eBGipKvNBM167j0r21LemlCJ1qY44B9t2091oN1k4+U5VmW7zu8IZ3u
nnyNZxHjwtBDlottL9Qe7YWprBeZ3R39Pgi2ZTFcFU0WuUlW3IUmB0kzviaqNW3TinhPbDu2ZTce
Iuzu3KpP7HWBZFBkPCqJ9azEF0UnN4cyqL8FsnKqBs6VxAqPU4EFhKMyHRWx+how5tnxzr2+HHgf
Wusf1Sy+kOp+q/qahFOGkq60vHmTfEZNrQtTTJKSYNn3BAu7RzakK1rh1XHYHDogpuq6HftjCcUV
nLd658sh9nvKnLioSbnpUbiBsQ6mME+tS9MQ5LjheIi1rIBVwXypRrPRDm5VzbmRKmHj1ybuBQRO
l7PMlcPm3mptzJp846W3rL0k6pWaG5dZZ3n90LwqFsy1QB0XbRDC3cjxhtaS/BtwOcttwVOByUU3
2JkU3M47cV2KCnBKLZZAunwvlp7tNmNbWjrN4K0c0Iqv9TT34ojj3u6Ta8Pol2IY83WnRsf5ZlQb
mdx6WA6GfN8Z6mXrDA9VA+igLKzyVEUaqcxkMyIiYJG6aOqq73OvGkWwt4iQQMWJY7J2ExX2tK9z
v1uPYX2HUtCwq4d64ySwT9IxhNnk21vUocaBibjfAztYx1rlLPDhS11R4Znbtcnj0CcmMK11JJH4
GIaEBMpQGTe6YnVeNMTqgZPkJrZRfBsUP1hgt7s1GohMJNsPdYrhdzU1xAWlvA11VWxaMcQHk4bS
YvSncK863wug0AvLmbucfdjtIlNvdwhwasuKu0EKMZwqMgwKEbnuIRvbKzh8gWcpmnAHLdcXWqN+
V6M+uxv9t7qDJZdDsoAihwYNGWonTcFhLI12B6B5KTVmvmAsEIOvr7d9k4rFLRmvcku43qpdxFIz
hvFiShPdzY3ptsVH9oEGyDKy9PpR1+k4V7FTr0YTIWVeGRrOiVktLHK9MPYppQy4+6iKCXAFbgpg
IXTyJwirNpKiD00YO8doarSlwtV8J3hx2ml0R798jQ2aF7lGfy3o/eBJy8SPpOyaUwpwcS8l5kFK
1Cvi3fRY1sKbhQQ8Q+TxskMs3LMD00RwSz1mhTysh0FP94qDnIwkh/UyKWp6p0PvjaGyl1sU3XQy
toU+G4P12kiF19pQvjRyIK2/UQbrINRiXAVGheQluFdPg93pS4VJPebwAjWvIDRZPUBddwKg68a+
qW6CSLuBtDEdjLbfxYr6rbBVJG7ayC3lwHJDDdm3iBJ8U0rwCoa0dxiapK402cINWvV17EExiBh1
sCKxHzWd00mUDdZxYXyZFeGeIi+VgkPWxI/Iuxj7PI02qlaTps7QWV0iqfv5H3PUgewbueb6PRi1
XjZPXSIX6wYn3740Vno9FgdzeNKbGhuMYKRqjjaOXNylI1p0mdnYe8OMEooQFGlG5RHvsnGFtQ/P
Okm3lSjVVaUbqwR5NcRrEMlsY5Siaj27GhUz2AXBUHoK1ymqhDAXEwt6mTTJjoErJUVVHvEhvBuK
wLwei+quRm2z6KTXYQjVrQU0L0+nfT+Zr1JK2AkYwTMOTiGo6urEKc80qyu6S/CM3yXMx3FlcMjp
psjZdX3l7ILJetSwhFiJfvKhxlcPg4guM0oATybHHHL0H+G77BMniV02D7QP5P1iGI9x2zpLOClr
UfolhWPIkYZpb+E7p6IKVVeJWuK8KvZ6m2ieqCMZ9Mf01PrhG1K9uVf00Q/quIZjnFShqGpnmXbD
BeY3tsvwrvS6ujc82PGZlw6l5Gm6OMaphZJS42NP1gwKCeXU7hPbwo5NVsU2bNn6QLW1vRGIPboD
0qM8IBhkSZ2y6jSUn5oQ/90uSrJtVEXIEsYUbLrZNggzxXhfT5XplWpXLbO8JaH2O3FsFQG/7tk2
+aStmdQkSAgSJp2GACGVSdX0pFKjYoF/Lo5G1z3UjnZS2ZOu0oWnjunmqs/I7GWzW2UaMpYUF0fJ
sW+1UirQUXxRgj1ygDGQen/Z6c4DYNtXfcIbt1D0Fbbp98A7xbZ8LUVJwJZGeUsYZAvnpjv5zUmC
6rKxM2ynJ9hVThKQmZdW7ralmzWKuSxn81KI6GPemetWw+NdjVZ52rwmfHi1Dcn4ultNr61LUrzI
VNt9O0qV16iF56RYLySjdjLt/LlxrNDrDLzY4Z+oN0mHN2dRU187bg+8kXnLsZHDR6Np5pRNYfhR
bPomlNdZm17opfUd2ECB5gGZh1EmTB8VY1zqYlZ0nLYDBGZPYkZ0TDpTQ9ZNTldFNGoznOlWMZJg
b0TC8ZRG5F4emx7gSrEm/jApyNJ9luIFq+dkDFEktn6O5n+2Dk0CUWfnNwohyyzDUzL0N13YL/WW
mB0y/hK0jQ9FQH83yzDKahEutgKFLPvR7lI6IuVEmWVjQdkZhYuzCXl8kMVrKfUfcyuXDlOPGqMU
R0cRNwm9GcvZKArYQksy936EApgcbrC3+xGEVHh6SG1TlZqH6iewrDyO1rPiRt+IatNapJIk0NXG
buCu2PllAogMHymfdoBy8NHfSwv1plTwRcGZh2mmdKsMCcXovOcMp5LYqnV3EW1lpi4uT27hKumI
XVnGx6qs6susMTbylCSUz3K7aJUuuAtTrd+hgOa4Kv7dnhxU5nrwG/W6E8omLAtjX5rSquyFfh1r
Zrc1MkmhzIhJ/dP2toi64BYg7ZrfwealPdkVzAteVuK1WS3cqZnq/c9fwuuNNhqilp6vQVALO5Ed
67xed4oqHQvIpIGC2GXQZe1KSIBpLNs5oWCAIGKcoD7aWLdW5Tj7trEWcp2ztTLF2dZ6staD6r6N
huz0x3+wr28EaE6ho90oDR6AInsTJdo+73v7cppNyAc17VZpp6yB5nZupOnh1u/KH32i3wKmC6iR
jXrt2+V1HFmhK0MHxFx4uHV6FNqRaQMgZC1LJzqQvmhLWyoehcbmNzIwhGNRV5dD0VyMcXsxOQOF
t156U60+mX1zMEL84h2zMxeTQhhPIuxTyHeKPQ0R1Y2FQZFsLUqcTo7TgCwKdPYgKU9NZb4VbXhn
DHXPcKwFmdHAVpw05mBI5lWBfF3n+1gg3Ye/1vdEwLjPyrWsRYdApqeHk28MgANanl+PmzyYkkWl
k8T4cybxbPmR7s47PLfkjTGaCaUFauVFU8rLsaYg84tpFUB/X9k1umtBxBvKemWloGi8xj8PmyZT
WG4WSouJPmGa0f3T08jfRwWxqysshSw6qlEeQOAhb3KFLTpwTsgbpxWxl3XJLkspX3UBT6/2xyfB
CMnDUnmGZoTc+PjCT4QX9XW6hGCyVMcBdeeCLRJl7Ys0kia0OeJTU3arRkhPD7mhulaJyVtfa8rS
VBmxwt02MFlapuOAaKXNxiM3EVWYrBy1uja68hV86dxT1ZfRkJvbaixfa1LfShXwKgd5gx6r6ppF
Xy6ROjRq9Ay1isrNksJsH2XTKtE0OhOG+j0XzzmXPVqmqN0sZ6QJ6g+lm4nii57HKQ3iHQ1OeeUv
LY3DOWhSxyv7uljulQHWcUQnCeGx5dCyjXUWT6XI0iqO6D1oivxctY6XponJ4e9fTyhHr2CWxV4K
A5xz8NLR/MlNZZ1rtdEpnMaDAXGDVTYaazW2FlDRXBMC2r09OG9o2b7kniaZT7FWkpa1/rd+UCCn
CUX1wpHTELZonHUGUhvD6FbzS64wbPVqkXmR6NqrggZc0xR4GGZNSEPVtg+J0mzEUOorR9CRzC0N
43fa724Bi8dNY7FptHzb10m2jAQxwzSTpWHGiG7LccHiUvd9GZM7KJh5E4smCgrhZNrCnDXm9bK8
gHtJTt9Ku6G4G8Mw22GlUBMBkeOEGRaYtcuXlK7tBpaIllueOYDOmuImXtdds24mvb0ItW4Zx4VM
klhuMWYavCL1LyJGJJ7Vu/0U1TCG77OC2m+oy2r1f5k7r93IkTZNXxEH9OaULn2mlLKlE6Kk6qIJ
eh+8+nny/2cWs9g93IMFGg10Q6WSkoyIL15r58uuWs9UnQDIpHsjT3PCjKv77DTEfon0iC9rPtnt
blzX72UxcBcU8qFA5u4oKrk3TG2vLuaXDTZWZhYbWCruZl0zR7lIJHKDki6KAgBW+HnbQdu4lKSv
E1YKpf3OVnYFspFuDskDAVlnEOCbHpg5+ZGPB7nZPuMI7UQiexNI+yOkRFcEzCUhznFRWWeazqLM
G3aFntU7Ohk+2soLN3NgpDS6ZFeWZyPO80aNbZDeoOzFZRF9tCSOe2ia/LMsNedgrwoLGzOSHLKT
PZEWqbHpFN3NGcuXLh/MI0U/z6btls9NtV6VXg3S0frRuulaFPXTMIqjgrJgyLw4TytGWHPaJ2K7
tJlULk39Rx8tuXOtbA30rTj2ql1y/XFWco+5/xutzgUqI6NpewQv66XpD0DQZD94GNVBEYkjQBjX
fi/DkMZ5Mv2ge9+5is4u4Hmxx+WHE91EPWDPT8s2eL5jCCcQytI98LrQW3m3GhSdgViLB+ya2jt8
RwJAzal4VnReKxUdUIgKTg1pF1AioT66V7qof/LRzQIlWQagGGJhLLvdt8MjlM1h5m6gvgOncnLw
eMrDC51hUHUKzW9oh7dr4tM8uw2MhDo4oN54TqbZN82L3XEF7F2QgTIfRVDz1SxrCxF6s+3tlWww
j0GwKPNLW2fs7k31nS95F3PQfXhNo3B56fuopuA0QHIs/LS2dl1LirRG3xpH3jf2k6RfbD/drlXn
Ep6t1hhA+FiJDbz3BikxHidTb36oORdZ1RjYBWrzL6E3OwUJxY53H7Ap5WhwC5in2XQP6No/xmpp
fEsrHH991JB1oOkUu9V4reULzpeIBFa2uyG/y23IAwg+tkbaZiLVbIj5nfFvNiufC+VUnjPPlyod
PmqrPTJE8viaMoC71Qhj2PeKQxbckkKxWPDthaZVsYq7uO2nm2z7a9uuWUBg/C9br/4ag/fe9/A4
9kLuqsPlQMevtqVVF6TW/OEt2vuUtRGcj7Vb8v42cDUj6vtDCohEiXkpaDfYmnR9BULa25Nz0CA5
Aj0xcXuaCYtx1gMv019sq3kTk6X4hfHHzbSBmlPkrsJSnzABsKMNE35c9V3bKnlclS3yaMWsifa0
rKGNx4xrciqQxQ6GckyV/ktzKjA8SRTDWukREw8zpjlPMUWC2oWSoJibE1maDnk20myuWzV+bnTY
HCZVPSSbtezrWv2V5EZ7nvgfOq4bV3LnbhOlI1t2fGpWym3zRRORqRff/ZjXIWIMLzSBiKV+wYkm
j0axHLbCqwPXIaqJDtWVShNJrmWnfElbDTK+0TFPiKgeS06P7LYQBhC0wrF3lrN82w6ZBKu5+qNp
TOAh6cR4kb1hASD+qo4MLf+LVMq7mbW5NxDim9WaXhUxQ7eQnBtUgkpeR30VBbuiCRBeKZ7PWTjE
k7ve0hFeJEmm/uRKkiTyhgVmLHzQObidPyET50wFH2LdQm85/qa5sIiufkSh7Z5GcB6OlxIwNsra
4p3G4mu7ZXbcivRT6VqsIfVqcs2BXkyL4jKZShkBWTP5qHpkZ+trIdt70etbkDvNvc6zez4z6+uq
gvFme9XXXvNzUcNPzPZ3YmqBAi7CD9G8NcVq+1S0IT6tl7+17TzJhCtcWq98UNzsaYjIgiyxx53w
3IhZJN8tglR9tdueW2lECQmF/trY42HrkfcNzXlcgIMX+DffKlsRy6oMqUmdotyuEJe6lXaUTBdF
yoLJxnUJ+9741rvubdEe2EKdU4Zrr7xQlX3cqjakX++4ycLYQyw8ZUoViLTmbkfbWFil5RIO04xn
32sOlFSc8I7t1aakKCFN87Dtzm21oPJygOMWI8o36e76vj1p42iF6gqO2Y/OPsnLFwAt4eBsJLOz
EhkJ3gjF/TopTs6YBNpgZTubYhdvqd88QQ+DkhhrlFBYpxZuPNK2w4C9r1Z5h8qjbMednucGIm7M
3yzX/lYbZg17fQQo2wVAqL0GbUkCwmYUCE0vSWUo+87YEtgclA3zRCeQMtR33uPv3E3/TtMVyxCp
59mm+43xaCyg4URyofPrrjm1XWlepF42O9mrblhZ/R+n7Ct/RNQwjQgwe7e5bwyu7vikTzNxUPXy
oW5rG/YzmVSGWPz10lPuisx4eZ87KwG9dp6nkg/fyfo/ja6/lgrlCCXYi5D2ZyfZ0HqnpGxNVjvZ
YurxSmaGSsDwa6J4L7c5O9SkrPpr31AGl+pxAtUe52t3BJoHKeFsD0j8LXcpbQbcJuGzMaocnNXu
g9QRTuwW2rXUlJv3GQsdxqdMJpIhcphTR7DuuVHJoPOGMhyH4d2tpn9IASgjMSE2UMf1q1fkSwUA
FUhvSj7M7QHdaIxkins3myy/rqp5tFfIVu6KrQ86KOKe9Hc/b+vP5y3FLDDOGlyaXN9VegMDEkV2
FjUVqArI/uyVt3mYW64I1hypvdMfvLS90219m2rtd/c4tf+lJvl/o7H6/1AhhZj9f8hl/g+J1EvZ
zP/Ug/jfFHz/+jP/lkbpaKD+S5JtIBfVH0K9/1Lw2f+BqYyCJTZ/ao3Q9/0vcZTp/QeOHww/uM/+
raf6b2mU8x8O0j3kfeifkf7htfxv8dZ/KZL+Lbz8vwv4GIYfgt3/qVFCX4VWn4HAgnLS9H854P6H
D7zdUmeb+3YOYOtqqln6+pAm3W4tCvvaauorbUfebhL6cnyQJ05VgmXbC1iCQ5L36F0NbVHi0p0R
DDSi2tul+ZqLwj4vEwVVssujxt7g+dbN3U9KjSw9HcbrYLh+tsrxVCuIUdU618PStZubzvf3t1nz
oq2y1KO7GTt1HPNXTbABV52nR8R+AD+sOexIxyiYMbcdYpwN7qFbl3NZ8hP0cjlZygz+OnKdqtmL
KBRBbLisCn8eus8f0b3uK7G8OCqHe6fucjPpw3YmzsGQoTslx0p6/4wV6Sqio+Jy1O7lwEy39gRG
5a44ya3dl2r6LpL62SyLdwYvvknJyMKwHdD4o8LgESm/apASuiaZdtU0sgTb72haYTMyPvduUl5y
dvU0tTqC6WX2oCopKVW0F6zqvhTjL4qg/pSq/Jsazc9kVFEn2GC9bF83D8CzuejleJ+AJctsPXVe
8+bMhGSUrvueFs1bOzgHjqofYyQZBoohLsvRimS/MnaJeFblky5R/+SMq6grPykrv9P1PfKEIK7T
7mcd3Xu1INLRwLfAcfM1NxAT5QkVhnOUaDo5nzK2yQpba3HHpHXTTfk21Wm8tO+jwjw+lcltdptX
aCh6h5xfxQMAsToQiCZBuWLNdTQButG6rXyJZLP3c9W+tHl+zDHGYnnP6mBrzX8sonMvnaIcAXtf
EOJ78SDRLHjrxj5uK1rsVgowMwRDIKZxV1m6GVZJSaMN7XRJVdu7vltHn83zuHS2utfrDmojN5Uw
mzyBbjWpYoftsFOmV2uT47vZj782VCWO1T/nqfZSpo9bsGIGal8GzoxyptThJyRCeD8Zqsjktrk5
G/h9zZUqTT1cuzMhJhLJGxhs2vi5Z3GCt8Nb2dUe/vwxj+d0+UnoZTmm3QyskJl+BkwaKlP72Qgn
lNQC6e4YmAvu/1Tj+DJy1F42vJnXZWog+z5IrPwkXQ9cH32YX3EHDzrtkisl8VsCe+1EUJVZlipM
RwIXVS+bbzTul1s4bpgoMgsn1YjrevRiu1kB63T7jpADCBVBP6o9zmch3iqZtrschoNJIL3VIxhJ
kVqtb6R5FVsV2qlKPdjbkhzrpPwnc+znwsgVJsDsj9two1+K/lZXUmWeLhn6Nc8veqOlt878HMAy
fGXhuXY5o5Hf80JkZjlfjHaNC3PSApsviVQ0N1ZOGrhlp2gLVQVtzNj+6rBBBCV3ljLXuOmlUzyk
M/0XJXrjJkfKlK1vcNZ/Zq9VAXAHrgMuDBdP7Ykv5JmI5LfrcAEUjxYWqdv/yAF3JelBNVVI5PiO
qA7X8qY+ZICGYpAQp9PJkfb6jq0c3Vj10TejieyQKLvqc10BnKZJJ924hHjXlWGvCbnuU4fQTHv4
npwHKlxUy5F0pd/gsWvkZHR353m224hnCUfnEflXZHdZ2lkEBQ0VMHTrTmuNjOz1mb1ML8udW4Zt
Ho9mieEwE2dDr5+0DVvVrMw3Y0OAIDFVM+CV40PK6LveaJ8Gxn3TS8QFxXi0kiUaeP2ls6eNB4KJ
XMoj2Z1WWCFUKpB/OQWV4SlXQzsnL3aceGU7cPWdTUPSMvAq5WZlI6VAjZnkgnDGuYx6MmMYQLqr
JzYILOlR0keX7qohsWC2IWODLQTYnau9xra/yHOW1FexfCH/ssIOmUXLxBaojniutFw/VMnjDpKB
LLSGexcyz27d4Ip9C7B2lAYodgLCF4yqSvOIaI8zf1mXUgywaBMx3gk0av6r6Kj7dLxn3BdUwZd7
oDEPZZ74MTbzXNFKFOZ6ZhLqOrxmA4i60aAKU6t6fqLjOL3rRYFqUmU3N1BAds6MLLP/GHrC003t
vI6lwsBe52EqSC1f8iXYSnm1mvqpdOskTqeCSMkNrKNuRBIbe0OD7PBAbDlfUx5ViOV3IQ3QLy0V
KLIX1wIRsC8y/YYA5Uwh7HndVDPqzbkK7WZ73L5bVg8RxBisRTgrHewDsN3iNofGaTrqcoobfqxL
YS5/UJRWRV4Sswc1ovHd/bR1OXbT7OaiFtrghB9ci45r1DlYau0wE2p/Gimt6ME+B1rJu1RvtkBk
l7HxcyGNh6nYdWp+y4tkilqXMmYXtZyfmUZQTSTTaqmYOObQUfTu+k1zAQOFs4VrytRZpHOcV7Ua
LVb+M5ZTpA+9RK6ZhbUk6QZjVbSOA7qPqSW9Y6vLvdnmr4O+RTDmRAbkKIW1kjKy0aYuLcvNf+oM
xV8xmmQY6+SkOv3vbSsRmpr5TqT27xRmLnZo+m5HemiSUSlJMp3phSF4JilVsatsIi/7kdgZmF50
qCnNFk7CViLTqz243alfPkx9MJ83942t1gPS5O8qZ69kDGGtmraVgfKnI3c8Mos0Xl8AlhyGbBG7
rGY7QEkX6mVScQ/uCxB16VCctCCoqQQaH0azEMEHnMm4/dVleVEoAcpLPaKX1/OtkU2o0LJgzTtB
LOtkR8Imc2zstQSxWypPc5c04QCOGbSAWpZYiFinEsNPG/oKqtE9UlXb+auqvfbF8CcHqqcpE1lA
YuYB3Zb91ZnXV3x0xEv1KeIBN20CAOASbFMrvD/T6jZhjUOUtyf/HhEANrMkaFy0w1O+dccsMcig
mBjRhvYHERLXr75x/HpcvutHa6kiuyLOWPn0b/1RO8vbT5omb5Vl8eqOoNZm6pCzmCVhUrbqzqRg
HA5asIC2a9oPKTu5Xu030XA3cVHSTuhXLmSH5oGVGz4pEFcF1RcAJpRlSD5TfcpS69YiEvE3XhOl
ksulLZyP0pP9YVOtjN/MU/xssF4l0SGKNj1ldfFbKHyo79JDY4nVhwxcOyIovti32vjleP2feR5q
qB8DuiVliwDNDa1t0HZVXnzrORfrxRszREk0xCYgdaSio3W0FopmRj0hLNIgH4OA8hTts+Jb2fKj
lhTJcgac1sT6i0IxErly3WzzjWpGtNQVQs582JBQdwNHmgw8j0owkXNGGd5vvQFtIua0iWznuSvH
IngERXnEsNcwj6Crfo/fF5bNeTYBHgJ3+B5Yfl/sQDNr+D3x7uRy+Jrxtbofpf34aG+MuQUBI3r2
1U2vo3nJ5E9bXSyywMun78L8Lsrfbva59E9bpQYG20Ze7HCZ15xIY8tAV1iIAH/PjDkN4mokZm36
jjsugBhfyj+dfli02+Mu7wVGFWtAwTPIZ+oSeZSx0M8rieNqyYtTVHwDmt7TR1+ig6Pd3ZF7HTcp
/Vfi3lOxNarbAa7jAqN2HVBdOYt1yMSM8fJTaWdGrWthc4dlbS0Nv+3Iyq6CocPF/5DSTWmQIrqi
IFGC+s1ubNF9MXbwocXvEa8us0k46wXYzgpVSxmi9mXM8LU7BATFxMalfSngzd7w7CHA1nPmrubb
VS9oPfadduvui9Ey269PEyrxubupwHm93YRmIuOxhX2u3uo5DUwkdCAMgVcRUPkxoz3r4RRtJbvz
pGIAp7BOCZculUCIMYg3b9/r16Uf0IIcCsHJ/DgecuJR3pzJRfpDA5nzCQGLdG5lvcZd+1fdKPpa
9XtOi7th95FXZ3uHg57xpqRamG92qpR532A0KAf9UI/bId8YKhjyMtLXXfimWtUQ50rfVp7ygvlH
vnR3ELnxyfyLFaEjzWUKi58W1kWH8V52wA/pdJ6noASALEkSDms02jLUnbh1oHxK3wrJTGiTzJ8X
dqa3xIu07jH1GdoZYTqmC/7N0XVGHpl82ZD9dzS3jColsjmB9sxv0aoNUYN6szi7z/WnLiM6xxZ6
f5Jbql1sgYmeQa7eNVsk1P2s/CYlJ1Ov9GqCTRZkxg9xcVjsk7CgYIvDzJ49RG7lxopzmFELNe9z
yRB5mZk+mVZGhWo2FFbMb+h1GyBYeTEoWcqd16Y4Vsu543My6+Pchb0Wkk9LIZulXBgIBtsf11Nu
o/38qH4/1PqxO79Z7Stba1/GGYrzatcJaM59C0bGyRDaz4k4llnyGBXTkZtsDKpUC6wW3PTCeovd
7aaWR0hgampSfddzTKOT6f6klGSa/xQVGlwOw4hH1uporWlz4S4RpOKQ35kfR/SYW6ADzG8RDQm9
fQd+a61odXEHiHN/7n7raPh95aV8ooJm8vtfbKw5wbIcuCO2HcopfTaJVCJwPaH4tSyKxIC3YoUL
CapHNVAadFQROy8du2zXmR0hFNf5tELzGcHo0o3+JAMT8aR3cbr9QG+Fs7NJaKlPJKvT1SqsWBaH
RkZSHK3kWMwe53S4aLtEO6p0EpjcX7ptX3U/S/On+NXemnxfd6GKOvtJmr75ZumBUb+yRiKl389D
ZJlRnVxKyaZzdpZT5b2o8MH8ZSlaHaEfea26Aan7bllC2fxpObHZO9xnIFQD8auo/y48L/n4qbbh
szRBYvUjb50Yz1ivg2Tbi/JF13b0nvEijk9EQyJHm77gJgXIGptdH7JEs/GT96wnTrw4rPQ5+9ZD
UnNK6qcK262kSo2fpkZdRrboDv4rB/jusKW8IOKA2+XWJFDwQd8/DUvoWiear1Jth7+m4p96Z/Sh
d7N+8jwQtu8eU9QSDDidb8XcaUeFbgW0tBE9hPYc9sbdffybDf4X6bSAmq5FjGXQ/E7Si6WFbhU1
6sEd78oPAexe9Uv0KAQDKAhaAIyncr2m7yl46Y/nHTs3gGJJHXBVzN8RspABLW4dcUCX7n5VyD1A
3RTY02/WOV0J7hplw9Gobxp9BZRPTr7MD3B09hphEYCwpIjUcW+ziCHIHD2of8bq7lrHvoj07NZr
ZzmHXf2ET6L1fK7fHXPPJ9AJTIfH0gW/TvtYfZjTuMhEaXHocH9MLItAGUKFEkC2F55+fiCSza6v
tG7K3yQlkxtLZJrnFr7G5r4Oz5a3E2QHwXZ6KrqHmCHDsyIcMQ0x4cRP+fgSFIKG9bCz42VlLjnb
03lpdk17AobFqbYrlDfD2wGqMbjO/XHMI9WLpPWcOzGqiK7cjcZTxa+dhlV99FxmtLj6zYMT7akF
PI6xIUTinq4h60iRcT3vtmGfMB5t1Auid0Ys99LyE8vkKpFFzcrFySJE6gSGOsM+Y7Ood7Z+FMZx
8wDS3z2cUMAs41mH35r3ApN+5BGJnkEynhblrrFXZ/md96ejlGNSnkrorHV98Yx38HLXCddcRlnq
HoZ3KoYUPTTE2dR3lAuP2W6ooxL3WkWO+5kTgkUKDoEWB5in8I4mephfqn0VX52BD+xdlBElBrMI
lp3BjgKLr1LU81J1cdLsJo4VGW0QDD2AnhLxQJwPRK0ESw82e5m/cFlLQmtvDCf+q3xxshutmXYd
g6yh2WcyCYHmK2o2H0ztUTBcmSEpfSqSNs4+c8/SkPqps0LCFNkzEKLCArOvLV/6X5vhiQKZMWwg
SMdbdqPTrQfUYuSlMDdgSTFJtPgCWcHcbJ248v6MEgXGSw+r20RzHwAnCQVW1x9hYJhwDTggRsA9
sgNko+gWdBRnZ3WLcrqnUc4ot3WMmIoG7cDJLQecL38Q0xTzbhhiPt5qDTXXjzl1s+cie+rVGMVs
ZewW9P9ms2PjleVhfBL6wV0DxD/2ldR3mHsDR01U8Et7O3ioRvmgTrVNbrq6d9bTphyz9FSYf2cS
Xw0EQntpxZ4WDtpznUWN9syEzrAbtulPbsJuI8hGOFjfeND0/AzJC2cPnpFyjACCuYOD3RCJl4XO
eFRVGKsTh6/C8eecvOSyzL+7gY+eTtFQKc7DRyHOUO1kus4wDe5NEI34TGIDizCatkN98Iyoaa6P
a6WNZtnee+OOOWCm+w+rn3JRtYMyHXvJ9kmpzptk80Ypyi3ph6XY0uvboOGpYru4KllstNH6Ybsn
lD7aK5/F2h9wvDjFmybjBieB8viFtDFK529K6rG/8ApUg0+zCLu14fmp8dqIQwK+1aPS2ulJxInN
6b3Mb5qC2oKGVMbNeFZifqWpj1d3x0BD8zwtZz06A8QhRQwF5VWXZg0AUNpY33ajdbDacNR8FN0T
/lWAHPMNPu0byM/YuPcH5Q9nruoFIyL2Gm9YQNiIBv5VBeu5fAWFYXdi3XDQskKYEDTtB8InqJdr
KhGJ35liUUy/KOmZpFuYv3gqd7W1x7W7Th92evjuXS6bwXyjFCEiSssfQbkzcSshHq2b7Z5b5OBf
avoyrCTL+3b3ZraxNrxk/OXithlvukXISCzYvEBOI2kcXfv0EFx1HbqUy+oQu3ZlvGI2KXFxMEov
exZOPt9azoF/Unbi7h+dHVU7TJc2Nr8YT+DjtDlAQcTjTY49Fh/rXGwnY9ynxqXm8qgfTAVNBVz1
2WxP6KIy04y4VbZAWukZUkzjUy6jQntRaD8w4q6BCd9Z8mNmNhqPUokqOwZgn+CqwbG8YLMiPlEU
pbDRBrqFf41QvfR8NryqzXwthKUe9mTEZtVXNkY1X8Z5MmMADDk5899FTlgx8jcfz5flXQy6mIyA
93iOsaJ56OzG41TvKrE3pZ+/m+qFgYQ5Vq8iZ/hksuWr+GGqOyd0PweaGuJa5hIP0OEpgFmP591q
vs6f6Pzlqr+bYLBnSneXkNet/2HoXDVcoPkER1+Z3zVrZtGOjI4esBkWB38bSD8y+imsdIxNN5XS
BQCnJbbKVwyBvOPucM9/S8nnw7O7J4fpjtUEucLynn3yzTD0jhGvh/0bnpNJUBXwor58U98Bno9u
cwKj40wsklt3dX42tDj3JA9W0E+LXtqwDOVbBd3CVntlZOSSgY6d/DAOkLXd281JwUS2Ois3wbvG
HrIRkFgLL07n8uDgzKOLKqwwY7pElQgmhSQfDoir6a+axoeustcPq+JGfGIZ/tzJezbAu2oim9H9
l5e6bNnun/RiOKRVghp09ifvgQsP26G17EhRzDfmr3QLtAO9UgV6uYs3+e2nsbwkG0xvwMPzzOi+
rjF+zU+I+qqK9AuO3fxdasdNxAxPtbvTmWrbgHscO0alRAz4XMN1fFKfRX4vfiVuyEXQYRJmmKWb
w4jh/Zmw+USQadtmbGUkmkOJT6xFBNCNfqDx0xWh4bHXBNQXD1289re5u3gvm/v4kdwEHWMo26cl
NZE+DdznC7+YX5z5owFvtDadMoq/k/B2upmfVmsNu+mN6LH4HVmVR3OBprLpXfN62y+4YmVv+1hQ
ZBst5s2V9y3fZUryvA2/8Cun6qXgjcrCNbkpACkzoF8WmPVfF/tpC3rVjcqxcZOg5s5WOIK+MbiM
tKwOiBImf0JIMSjzuXP7a5KxZjcocnykeHA7N5rWX4UaMsyh0pfa9+Rdl8V57bb5RJ4JbdOMkbe+
PHcMGnYkGVRzQ3vGQfZsoBNa1Dx8ya9J+7ACiuOEh3ylitXRkpO1nbx8ikCmD5MszmlX3LQeu6A1
na21p7qc/rDiYLFZr1Xrz0mF9iSogC65+MfNNUXPxfNZ7+oonMPqhUStjLQ3oq3Ev7LWWxF1TJRW
DayDa7mNjFVqSKInMj6HPi7X++ipY1xiDsyr6l3qIGH4sz697NdYJtj5paec1ZRhm7G7t+EXYDtG
/DoUGRRI6/2xnK3jOtoH3YaHTZXq0m6LOCP9fnTQqgoiSL1FU1X81VvDib1W+W3/8dhrcfiN5PwQ
z0pGAwHI65/WrU5zPz0107BXiuxtlHYdSK0g019+pSaHuqjVU4HVYmPjaaaUHaf7KkeoGfZCplhk
XR34JTD/Y/yxqxNKMlo23oq81Sna3hARevMWQztFAHwWemugSkNS1NHIFo4n/2e2BJumVbwJu7Qi
g/BcDY9maOrVi62nT6lCDXqHuzVoM6TkFF6N06dlIDqf8A42G710IJPq3GE19JwnrRm0K5nAO+ZE
tD1ZTQu4cAbyNQrKolLY1rH2EM3agIuJBr1sT6lvJlw/c4dtvkONqQoi/6zZLiM8C/TJepEzI9Up
Eoq9KjRZGaZFFK/1Xhc/S4Ud1+aTgCSb/mbNn6zPrech0/LQqJHIjS7wyCDeSoOJacyR+nZL7eOn
2G+d84/IWiOQMkXCVabwpUtQYnbyZwTe9LdsJerY7GF8cN9QqGPEqRFFZYxIpsMEq3m9uVOtfJea
odp7d2fxDpAIkrt1dZhNx2bqyj68bKgYJTjopaBr0RixwItqPk568aE5Dfu1ouIvqtol9GxoAx2D
AQyO+oovn/F7skzYJUTx3q/WsH6qkdZMTJBGgEmyOHsGuLcCMed7LRBoXaA/T4wvTVj/lDX6xx7Y
HdKm/dpykyPES2e4XfSEnT7tu3Z+Rv+fEa6A9r6EdFUsI8oe85qhf1vpuK8e6r1JMt8JzUaubDk+
7dltUGcFfvupSI4zWLU7VHGZiXfNaN5y240oBcAQJpGwuitSoDRDtC8TANYGWefQIKERVY8XjhMD
sJT43ezY2QPnucLrvLjvC/plCDCWWTdZvxYXh4Khfqs504RUuFY2ykGMC9cgUvQ2CB6cPPSvZTjF
fMfW3tInWyk1n5wSZg3MwIkOYpshQEU/pZ5cC3XRTBxvnIzrqyVIkNQr+afsabO2kOoWZF7GQiNc
PnWqP6LESOysXeXrQ4aVRrZx32BxriYwgtpVLPTo4xuaU5d5MeEmo30+0tFCFQImxikhx/VcTSM1
1GNZx8uynq3H7+6s/ddWIYLvC87iZuDywTEn5go3rfWyVkZMscBhQtfn60uRh4+YJT1z9Gviyr8T
stXVo6V9pdKJyQ0fp+es0Ap8WBSOcmAgTmBDsbMxQzZcfQ3Km96IPZvcXzunZT6jqEJtOhp1PXZ2
beYGlpYGbAMycZm+rj1jcl/czEqfIcvtgwZ1HplU2kDpY6sDlY7LZX5yS3lbZ0Am4QD0cnDnpePu
jWctp6mgtm9l6WW7RALRJJIfCQVlZHjFwU6b6jRq8lti/1msKuM3UzGNpUApUlydYf1LbiTWIZOu
uWm4WxsZAQ5xt1JD51sr1aedAxRA6SfSfh/1yMxRSYiVUb8V7CQZhL4vFqAmViESxJLSBh202HHc
2JieCBkiZTl74EBOfjIfLGYl5UdiKk9KV30mD6lfjxfv4SaCBrg0iZowjw10Xqy8QnavU7hR5ufa
FeA7Gso3gR1s7ocmqMhWsTNCDsJOxHCesV3DDGUWhrCHp0rXhg6Def+2SVyVqouvVbwohmy42gPs
EozJardcdtVyC4qOM1C3l9uW2MCxS/2+jeiBU1m/Y4UHFgSmmcwmLtDvEjuP/VsCHBECf3VtCA30
pYRuNCDvVhGhnuTa3MuRlGz9RfGUr5HhVefWnTASTLlxFJ07+JYw33Gf3BZD+5WN039Sdya7cSNr
t30iHrAJMoJTZTJ7tZYsWRNCkm32fc+n/xfp81/YroKNC9zJndSgUE06k4z4mr3XfrNldor15mCP
1EOZ8HrL3pAdES/mxAMwpNpmAlyHlqdVixp6VPEeEaAla26hMX/tEoaSSDZOQ9zc1ajj6gSEQFyW
T2Fif31Tev5q1BNbKuNLHqLsdxOXa7ZMnsdkEX4jYs17kV4JCjVS02i3Epptp8DaM/X2Ybz3JxS7
RuXGFEuPkZ6nlyFqX7hCZpy2xXvWu0+EjZKQU1+HrZ8uuloG1xk2Nkdn2yzsACeMGx7hqqsrN8N8
6Pb5pbAi6bnTa4fq2rMthri2jTltyNqtrbLbbtaIxzaS4+i470gK7QPL2yIaC68Y6o/JxxAUiZ4e
Ov7EHvJ+mIIPCcN2y/6EDHqTwe5AgiooFOcKy/JHFvZqWWpvszDtjoYIPiMONI5Gj/7awcy3jZMR
Z92M3Lq/hV0OWTHkJg1m7oBJ2RdQvB/j4B/rAuGTWTHHyoL+RmYNXB9eHyHC+giIjqlpXd0ZeXs3
m+bWNPmfAurW9kFBt9N1vuT5RZw+tRtZGIeIPimrFc3HjFi+k+Oh90PoXFmI+99H7cL7NYm7yoRm
nGbOq59r971l7du6fA6C+RuSCpMFCwsLdFUKA86E1XFTWfW4mVnzoDYnpKVl61Gln1DPMCJJEDT1
rnzDRCa2WjAw1pt2NRzeK9XSbrB0v6S6/DrYPioE/iS4YiXrQD3CzOUY9nDVyqFk1GUhi8XauXUW
w1rAWqotzfchROwtu/ytQlzkAX3BiTcNnpobWqaGWW6T+azQF2ucHzlemU+wMvv8cyp162Da9aOo
+mA3aujMowXkUn3oedJ7XPPDBs3gs6gFBnaHVYlBrnNrtN05y9xLxZV2IIcZG/OQD6gedLnUa+xt
IpegPDlsfPwLleY/depcBOq7H6QPcwU2r4Z5hOXD3KAWBe3UnA0psKDOIK6MusW5G8q9YNKcsnix
7OA1zb9ioshInjsG1VPYgJzQqmr0zLREGah9lgkzS93MZ65aru3atltSRxy1R0FLOi3mmI7RXzAe
Che2whBGCPYHcAFtznIOIT+2tnfRwSsaohy3eoTREoW/qVtvir7X1IwIdA3vrpUsOqlAYdNLh10w
YFtzwxfXqLSrYgy+lhbWVyew4CsEovNyhn2aRlNzAZdPUkpCtWS17p2vujvpBtgeqhcBn8tjMUpn
KfxnVTo3Vaszr4greeU+gVqYd3Xbvtv3btfRyUTN5znEhNBPt0pOzEjNwptHk525Hu/i+WDZGOT6
sf2SiJxP4cuDFbP+ayqjP0i78qaSeZNVP/Vjc6mL/EsSydvBCS9Ik75WWostiGF/fm5zprGVYFKC
ieJz2xURBBkm00H1YimqyTkxYdw4L+h10fOwNK0Y36I/Q10ewq6ye65uLUZzHsFBCRbPpQwrZyP5
uhpevbgeMlSIFtYg/OEWdjYq4Zj3XTOPxDcM84sR96XX+Ii9yuRzmJ8LM7sPJnTcgbTZ/7ekC7TK
Olb2csUXuIjx+G8y9JRIxHEu9FSuCXwlqnaXEec8P871eElGMqWMkuY5jsTrCLfBjsyOJW15zouS
5bpl6OjNpr3eWZ+6qd9nsyOvmoxZfxdVn6axeSozeQrx0uLSYVmUmZCcvdRKAmashe4JrXxWY7Yx
kVbxQGTgmILp3g90B8xRtwVmS9VRqXNVpT6LlsnTCoZB5UgHPQw0Ey7YAme09haZG30cxzd943JX
hfjUNdYwtjWdeq2rL2pIMR5Jzcfn5RwyA4FMy82wberxo62kvzctJ2fv5LKlycoGlzziarRN0sNa
883JmvzkS/to5KZ20Or0be5Ld2vhfUw0/4iBHfKYAQ/Az+oabR7fdVX72l6Edn2eRgwac+1fEL5X
t46T0lZgqWYMEXZniFTk8ZTOGJ/1sTomOrgUEiKRiM9HW4N5IqZqo2tDfnCGdOnDrzHDMWEN+jeE
h+UGDet4CLuSSmHQ2k3jFLA5EXjmQyIvAR5oDYXBneji/HpgSoeF6iaJ9IZ0uAhBljMwUylsXHrD
RavC4FR1rNqU8wFNNTilQz0c4kmdDYMuJLRdUj0nnKP2PIPqGtzdGFBwhxzpm9IaNyhvm0NvVe4m
GEV7KjoGbaZI0ocQADDOgUg/IUnr0qeg7LaBGHE4RvacHnAKen0Rh4eAUUaxuKodgbEI2THgvt7a
ro5yK5jcnXIZS6QR/Y/dcKAoHes2FOcltj3i9ExS5MSmV7jy1ieV+5pF+F4mw3RbLs93xbFUF7hu
Oa8rr+kpFXU/ptkyrf36v8hHt97ZEetImkdrlyUXjXxdxq9xBZQEeT4ZJuM+bYzXoST1rGyq760/
PiDQtDnXuJZiO+t3BmYfat7CwR3BHsuo0oi3ksPKdPB4C/5NNjqoyfTa6/VmOk7ZeEom3T3maPg5
KyvMhO426CacogrtYSnhvqWpxKnfq7eKoCQOq9jfRSVawCGAnxfDSJkNCTtwHvqLNCG9OTn9iQaB
cBiqa5TZJkOZtjhaffKmMsa3iZEFng5KTdfw6unDhK/RvwnsmVVkUsc7s4hRYaRIoUJOPZmFxyEe
0iN+EnQAiwR3ai2ErNWrBqIP0Wuco0+cqEdM3yArJdwWQ6h7SaNj3m3ccQdaJfe0SSHgTWGg5SNr
NCcS8tFmfJBJF7yeaN+aLtpXg793Os15cyzGEbkp3izkCFmNZqzBdHqryjg7l0Hd8hUB+DESce7T
BsWaRQgtHDhqj4ktsktRKhnx9vwXDmmTFdthVvy9CGDaqPefIJ4f0OlTtaZIXniPv8uJ7Xkjv5so
0g+iPejZEG+suH13NACPGXPC1FQTumrrsa+sjwEZbTLk+1Lo8kxw54kzUiCrjk58iegLqkJdAW9+
rHNsSwiwbjtEAiRaoSdph5e6mnLPlBHZuUK2G6iJKqFWQWtUXDV1cun9ZIJCxjoP6v13GBOuh08p
Yd5I4VR0xffQp0WcOPR2ARi+SHsWjYippbPYC0blzS2ftyKAZ+Ob6P97tzu09RAco/JkUftvLAeE
qkNNXCcMxKKRSUOOY7lkmZcOQXWIKN1DBwNixgf253m4jQX6JCnrj4Zgb8oyizkHhFaGinm4SeJu
aWR07Pm52Emy0BKdEUjQmCdXY9IcDBp0F1LFaJBrTPpnKaJp52bZeGhdNiTxaCxovpDdTlOJjZzZ
8ppRywodqXCbIN9ga+24oFpUMLJCYbFaCx4tF95qnvs8jnb63PjpAYNwrHfxloAhwGAaGwK3T+9m
DeVZVNvPDrMKSi3noKZkC+rdZynsf/LbZsF7vNn68qUVJbbCgMxyDD0OsI0jYQ9VlvDxJ5oVv7l1
B3+6TfdZ1ux8PdsLydx0SiPNcxgeIlwxJbFBkJKLWSF+8ZPuklbVruqsB9dFMakNfnWotPIYqBZ8
jiZ5+pCeJTma7sYJjy2jPaBlx1l11cGudCa1ejp7TqaggPrKRPDnojNu5p0d1GhQBsEEY8grr63m
irUhcAJnnE958K1rguwzl9neqEaC8YiuQHuo5wciYy5YtexDGrKPlDldaezwzMrhvjfGxzyag3tX
9ff8p1EJGyYhf1rzzL2PAZspuS9pMrptDqJyj18g3+gpy8oUYxQPwwg7kufgrOt+ui8bDgm8+KAD
+vzTWOywIeR3stR42hF4arJ7ces0YbkehPBd2OJVPtmwhmieh5B5eYLIkTauFNs5bmsvHpgXkEaF
wr9EAodxgNrQROSjETAjAsbpSEh6K/wSARrYFrX2BvSGtW5fAgmxxBPHwVTOmP0N3fIqk2JSFS5K
AgPTeOMgF+GW8CMKB7vmwYgWAKgcHuLFhwoH4qGsaNTbaFxoZjChENTl6bhQ7HGwYxc6NPiR2wJk
qknOZE3ADeNHxKv2ND7LzJj2rA70J63XnWsR8oVFUT3vHSuDjcUWYI6yJQgYMXCazc0xVWwVQhfT
C/rv/0Y9/b9xcv0Cwz78C7b9l3/g/xNatvNHWvb2Lc/e6uRnRPbyL3x7W3nt9n8MW9pLypJO3K6z
OLF++MDUf3RJ5g30frU6upYsuP+FZGP34l9ZApcVqyB4uP8Hkm2L/2DZMg3Y2q5Diqnj/t84wcSS
D/KzD0wHM88gx9IBeMPUlYtP7CcfGCXuVE+zqW+6UpHkHYVHGDO4i+EmYkfYKIqXm7ZA4NU55ywU
9dGBnDOBQmLHRqsyLuBNa6zOBqpfb+id4irwFT7XyXqNc/+lsqgT5jZn9I13xssb/6Eri9aLVXtv
LG27m6GEIN374uislvrFiF8ySAqJaBG+fefMCEAmp3Gu4WDAcaBrx+degFiNZPrsOunfku/Ur8Rr
kOWKLCpscbzE+PAA3f36hVgi8YUQI7q2eZ5OVdF+HmLgmo20GR7nvcHRO7/1S4/oo0+jqAloPR7z
oJGHGtVVmzr+qdWL26Zt8WQMku18RtkM4mgnZHLGVEEXV0M3wTdyDXmJ1IwqzhhsowvF7zUdmMMO
DF32ef8ekie0qRJ1gkiFWqDQCWIOnukz5kWSX+HiiLyeYAbqg+jDyj+bi/Qy5xJUVeuZjLq5uJFl
ZPQVTeOYW4F5Z5vCAT0ldUYdWytWmGAm8TY7e7oH/2QbeX00R8mc22pO9YiEtZJd/63zOWNKdowi
bl8SxWxBTDduhIaTwf0NGfb49NIZXuDctV4fi4/FSn+XzHe5+9lMosfU8vU97liWRlHZ7ifk3Vda
7H8zB+sYWQi1TDJYWczhqmIewarXv9N1ClIHWU3Tmnc/OTX/64f8mdAufwsw0A2dSG8ir4VD0iLX
8m9seE5ZA79QWrEoWBzcScoYTmPWlQ7au1J4YzSr/6b8AbVuiEh3gvu9maKpZ7OkYKJQXUBvbRks
MAKZZs2kzKGSkQV7hmUQyEjXw+qwndsQTmIeTFfZMvJSaM7gNJEQ36GF79z0Ygvs5AoWb4ECYPmL
yJgOc23yPCQ9nAj5PA+F69kDIuYpIPoVr112scuRlfKiCiMx+jg4qDDFLKtNgvllq+SeESm78n5u
0Frx5sbZ3SyJ44mCeN4JinJzZpIiKnGBXJHsm5HwkKmovoKSqz+FNRikIZqoM2jfmU8g2dLr/eCP
901AhxGMqf/F6WtgplVd7f/8w5jL2/XzcbT8MMReolpRynJhTfz69gkt4POFbHBmCa5vkFRFLZhK
INyHMqNHa7PGOIkxDc8laSt2xxpcgtKQdujuAzoGmbv0Ptj590UaXA+6daoM4spEMbIAU+h//Znz
C4BizdGFTufPH9/49fCQ63NlmpayJTnuBOUsz91Pp6nplHgB4IZs1gPCBFKMcUqQnAbX5MrQoTVW
/lwf10fJ0ebxBuZTXLDwb8OS19nP7sCK9dumT44k4+3bWEDWD9r26Oj98c+f1f7dAWzo5DCYjg7E
11aELiw3w0+fNW7QHqhuGYKlA0e8TkvZGenGKmhEmSt/Hmx0OUEDIIpkqdliByPN6otfghAw4uLR
D6sT/rN5h7YCnsFMG6AhLEDUmm6VSZw7ebPE8OSK/ZdN4QOna1F6xNm2AtWdeMVUpQz4yi/0c/0+
YmPAwlUci6y00MexYlAaI3kwWRS3gONymLYMbfd9/95O2WtQOc4udMsHYzk3DCv/1OOE36ABDsjD
Ga6xfbQXTcnPjkPHn5tOe9Bg4mhBeE0F1e0NleTbqmSD+udv1fgt6I0nwMak6uDS1nUlCJr79Vtl
tj13pDgwCh35YH6p95t4NhGBMitjQ16fmvDkM/FGfZpVvWcleIMSa35NC5b7y2dVFi+pkvN5djUP
5u32Lx/wX352RhdSLEcf4Q7Gb/dbtNhDBHGPm/WzVX5YcGaBkfe1wdNALWqCyMe+FP3OZ5MeUgGD
hLHow2g+sLBlWHBq91Gq/FuaRV/K1PrrS7S847+eAba0TGzpeOMNQjRIFfn5wezx0JRplDJWdBg/
TU3yfUgiekRE/n53n1ip5Tkt0hUnp7dhZJEgtSOVChpFsLe0b74eTp7EZLI1WTn/+dszfy+X+Hn5
cXllLCEsgu5++3kdFWH8HXzGMkV1zadEBJ+rBlcJhDHeM4oDsmuh4l4Vlv4SidoCMxTDYfdbFGIE
sR5KWCQoweIb3eQBn1IMoE3oIDKIn1hon3uLmZVpz5///LmN3yNJ+NzKZK9EuUhOnqP/fuEBn23o
fLoNnY22CRs8a0Ka14PrVhQcKSCk0uy3kGzKg+V23zc2M/O/HI4L8OD335VEI4EWhJA8CyjCr78r
iRcFfDMUb27xONou2b6AyndlZzz6NnRZp4N71t2AE8WVAKW8VPZu4HOjiLfYQpENualVmW7jNHzB
5TreSYn5eHkY2f8bp0qy0RBdRUl2Tpf7r7WwVS0WxTD525/kn08Bs33TNXkYuLAIMP31T2KVgW3H
mWDu0vMR4tQ/j8QyiFSwmZu8dB7AEy6F0HrOY6gdDzMT/dJaZFRojsxW+94peZx97cjO4nOLnANH
1KhOEN5PUKTiBzl3L39+BNx/PgKUtErwVvEYmMSX/fqhGfANbZ7yWoElOYY5kuUgb9y96OTN0BUf
VIRHx+dvVO1iGcph5UwzX7lttt769/sE+psI7LuhC19Ip17kGhzIRWd/1TjHsaNR+ZrlgGTVp6ZX
KZLxuBxRX8NxqasMv16PmU0TxGCUHy1ND5xvHJoEbxDMFFHSFpzkqRIXZopAftrbzICss1ZVKVwC
Aesb2ESMbiJ2N72eIXFH+uVPTXDPthc30tgIDIHlt06wBo2aZhvhpNqauf64nluOr6E2HhK2AETm
6BMEdohDDHZSLDRonYcNmqd5lw0zdjm1q3UYZ5YI5t201CJpGZDIgOe714r7QqP4khD9QRXKDRhD
bUGVv+ZsMx4iAyB/w2yDKXF8HURUJqnNoxj7vcZW1K72Wnu9PqH1yO8OImnJPqkBES0zR1Gbfzmz
xL/88IzOOKPZ8sP6sH478fnq49isMbdZCQZ1PdOKC/vts0YLdMm+BX3wUMlK3MBVfLcHEZ4wIIeo
YEB5Wz1y6ab1bKRffu8g09bnRytBf5xg4exbvjfspfe2QczA8rBkrE53CX8C6rhhW036V6PH8ZrH
7vUkaq5DG3VY1c24IwjSvRodsLw+QzSUC/OuLyUSQxojZir9pveVsS1hR//l21ia6t9OId5dwc3n
Ory+amnUf75duqTA8xew6QgKPF0wTcAtTOCVUGztNWPY+zY66FwvvvItwLZcOEcdDSvYVG3z5zfy
X6pFRyhpmJzMsPKItfz1o7htGxTA5VrGrtN40zUSJaJV3fjIKtZ3bxywdDB1fTPVgpy2gDg6o0RT
OmXvKkOBUY72CxoS2IhL/Rtlcq+hxmJgKv9SNdj/Ui063HwAxcntMoj4/u3wTvkDCH9M4Fq13bQd
G5ZK6zPsKgizxCm/Efl5O2v+wVB1co4HNKVASMibWZwoRCOlQf72oxoSEfRnLfvapIe16bOsjh5m
vnb6pN7ni0Kv1bCKCDl9jJoorsYZ79isd8GuEdLr/UpujeSpsFueFE1nQjoGn9bTANBWuB/0+Wtg
M6co2HqCyb6y6lzcalFbHhJiCLYOk9CmPfAHwNDijm+Oasv9NLFzjPXwhDZizybG3cdxIHlVpp2f
aoWH+BmVuC7zfOvAVzCbCPurrYVblkj3OuyYweamZx07HI0uJEVmeRn0oDSu6gXGGCTiXXaMhcEn
3iLWwtJEeAmWulEySaXbqfcaHgBd4Okgd/ziZHg/p2y4gcxDtwS9ts7fYzPtTlHibHuFobtwRjwz
OVtrsajfit63sXQWnxJEM9vZSYd9E+DjqxSsdErQwqjJADITvPmUmEa2vG6pWHjC2muWx+KsWfB1
tJ7SqklgRyduCm0y/w40bNwmJSlEk9U8hA2l6RDHb1qafJh0B3oN95r91LSbUxdpRj9gRAzbZ5qY
pyHBKzKaBjOFCHTiNBhPvTnheimIMhAKO6ol0fiDfT2FJBhUkYFGAyfq2WknxH2+/sg0nWmSYMXq
c2KsRzjL036/RG0GvX9a+/NxZugvGc3YsOq0fvwcRYGHD2LD+1xQocEDzTjotZ78mLQQL31doY52
uZvWahu2ve61Ld6PUWYgWQ1wnFAmrqgvd/XIOZS0JZJp/FxuR6Lo+sivp5yWgyMp3fxuXu4RhrX3
VculAYWRFKAQwDc+cUgssX82sIgNFbrtRssb4A3UBe5yN4KbbzlfSBkzarFf3+B6EbggXZVTkqHF
gm6gnPci5BNYyyemM/daJ/oasKaDUcaMSunlgY1lv2mE86Cni6N0rLx86aGSunjvUjaddY4vCgtE
4brA3zDugw3s+ePrCnpnw89m1B2Nnq43W0hyu7jKL24f68eqT/gOujDfrq8SUKYnam88Rs5Q3pZj
89E58tUojQykaqwdp7r30AVZVx2n1VYrnfO0oBAsu7WezNG8xEWkbeuMDx3xcz7kzDVuK7w9FQTp
xAmyB3Isqrt4/Ein4EIPTdNOIgLm0JnQc7cgLcGe7Z3TI0mYrS1/8NQTVvKSCfw9aq6Am3cGjg7V
ULJgsIjneN+B8tyFkYOPbTlJR4OdhwVstDXb/qyxSs8boAFaDMvNcsDOT/SO0+06B5NjignAhwLs
B4Nx8Wsf70pjvE8RQxrN4TnPVLloGkZGa8vvqvVteNFiFpTrYyn9JWk1XlwfScM4ieRmNBOadd0G
4aOMEEmhWNsZCJOQNWB851Dk/zfBYe+JU9p2o00DzSCK+VPjQqbj18/C5VUpl2SwcPRS39a2QcmP
rdsfga6JH39G6M/ufvafWZqissepBHLzLjdtmPFdCfd7keXbBSpGSu97Oc9fu8kUAGb4Bxjbagja
WVME7t73Yd2bDRYeK+RFJ46A4Blr7nAhwJpDOcoYAMs0byHcFZ5qC8y1E35FWVPsdW49cEnNO/Uo
T2bBPym0M8T1XQliaGGpnLq5lCe3rJh6LWOsPiMrJzaH5jaTiNNEFtwvS2tbA30ZJ1JDthru7BYH
rw4h5UrrOaHhDetd6WPuVtmh6/hZ+oIgvL5oLhMhXriNI3cvlxWlk+r1xRitT1ZnnPgHWanXn9bJ
GdV9T/XGBZyhYix7t76xFBNNFtvJMivLOAU1PTJA9Zl82+aEulZT+zZX/CXyH9yxOJPiJQ9BOX/R
iT84tTXJCY6OhRNaU7sztOabyuVDNPAxjIE7Wi16c/b3O7/LniMnem1SSC/LF1k06lqYsGXW2yOa
jSOdw44dlfLWoch6BPyYHInbHErCuZUBEJMQXtH6RuecA9oAzrwJeb9zo8PDq2cf6yQtr1EDj5KT
TCF02LsGF4NmpsZ7U8ftnnVfPXJdrofdejiWvfOYlIq0naS/XcsTM0OQnqbWSxrm10VlPBCQxt2Q
8FMYyIOgPd9AVQYRugy41hNDcIxw+gz1MTLaH2ODINc2Kf0xxscYL3mhPuKlWtaT8DHr6Xxbujm9
5YFbT5KKZBZPkpRyVWS+8ESFCYNN6maoys7zY7nndcfjVANxAQyOi4o/Yyf7z6PTI79a3sofP/Dy
uq5nZm/iFC4N9qvLCdnqeLr0UexCFsXrbbAezqHDsx4YILHcaOPItsUpR+eWOFQARB8UdX+KXRjq
zTjn20lrzqMCeJnryev6Ja99hb50QCN4UG7e8bXFErV0pGtzNE7WbaNDiiGxMeN/PUJSwJ+pNCYa
ehzz1i2qrankrYpRiGw0h2albDjlLPxpiwmpifOTxuGMTTHudjJF9DkyWdpwd/hNWlynbrWbUpXh
jSsunM3yzmyNg9Uz8LfRMgx8Z+tXyYRq4lCbMvyc8jCYWbohj3Ina+oxRcGFvbuJfmxg+hb4OBmW
xV/qSmOZO/w666GsZMpj2OxcDPZgv5bASeq3ErJTC+85NR9Lx3hhUMkcm5+nc0JtE8AN3AyBq3tB
xgY3jeMvmFnwMagkvBpsd/BkoP1tWPLP7YDDUozdmsHIZvl4v36osLH8zu2J8OwZnW8MZn3oJuxq
F0SDyzYinHBgGtgJkpq1UOTFXLq7v7QG/xwjOor8XIUGEwWns+z/fu5SGmhlExomhHKoBrFK8IR0
CQmruUJi6GSQuptSrzYIO+58zc+AXiBRq/USV0B0HckuuVZgtD2yzDYBxO1dFi+KYHAWf/6c65D4
t99PCWGYtmsxB5Hmb21BEbUi6iI44iRyRYgquELrxQLQpM2PHhf60JlRCp5UBEEsyNHR9GjjNc3H
6FyX3X5Y1vkEQxosIziCyN3hnYcIhcMYA5CaYeGkNNrO7Px4a5sqIxPTHh7aigdelOKjItq8pmaM
EER46+lREbaHo9L4MYQoncizTPgkIz4f7CW42LpJ37kFr1EChtDK1SPxiqBse0VaQuOjf43sk0y3
sLUYMAYvMyFV2AJC6zSgPRGU+NAkuLfcPvOaGOFGUn9ebyYy1jrs9bTLCoiSVgdcjzBYehui5HIC
lEaHGNJPkOak+37pBNa/nSMQoG3e//nHocf/x9vFwE1nlQLnk3mbWJ6yn0b8FamOo9KXfD6icgcd
1dy0NCrkIKqqAvpRWC/rDIhuLt4MlnhDcc7gI40fhqVMbsj9QrDYvg4WRJpIw1RTptM13guYzUsy
V2pl+8jmfB6HuXhOLApn/gdf0NXrW3a2mOxnNUPknnZDUjjPdVTEN4yDsF5zxKuYIJLZrr93DCJQ
+CxdV1A/ZOn0nMZUqetp2UeZs2XJRRAmpkUWhQ+ZZp7KPJkAptDAZNV1ri23MUks26J6KrIsw/vL
6bue/6aWR3shng3beqpY+l1yHCtXQi8ew1p+m43AAlEzdGAzKB1srcU1s/RGIqoQR2XzRVlpsWOC
y7I3acgwRYJSqKY+ZpQQmyGfn9Jvazcw+rGGghTukhXdVfACPeEM6iIRuRdIWNaChXUncmij/EJm
7W69KgwBBp9kNuT3mqawCJUv9QRSsxmzW0Wlh2LSequYx+5YfXxF2qL2FSLtvJ/hNSfjFyvP8r/N
JP7lQFa2QJXAAN42LHcZzv/0yPgdauzQ5YVel/1FRiO7/hAWdostanRAyM3tgDkye2/t7mx0HM1D
RV+XJM2rGUd3f3mG//kIM7E2DMYLJt4+8fvcgf1sljCIZ/M6ziAOilHb0rgekRabu7iH1lKbOev4
rj10kbpy7PpbM9WU2bC6w4IBtzCGqypU5V8urn9ZVPK5LIZqTJGW7PPf7ohKOtU4d9mAbqIRnjYh
uQ4KgbROH3cMGgn/K9DFLf23Lkq4fy7CSbhLLNTSbO8HoodcaT0VNahP/gv9Tj2z9KYzrBl5Rsh+
rho3kWfym85ZSfH0l29V/oP/y61iWYjpBUoSkxHU8hz89Ds7JLvx4gAGQkP92WBw4VKibIMhdbbg
ArsLPdq46ZXLEs6F4K035GxPcXvzWe+N7kZGr7qfRF5CfBNr5fZgYju9bQl1XCtR1OUYKQHJOBTr
I57jdTMY6/GrPuOc06fg2A0Oc8WqPUak6nmrIIJTxW7L0lsvg7q+ButPLV2c11lNaWwjZ8bmbYKE
7+JDuZSZP0pbDfOMCyTqx0S3Y+7LrI4Yo0zth8V5l7P2sBp9Mw4BKSm18b3wK3WVFYI9kt1/W9sQ
q896BKEgbbQ+uMuJ5vlRspVDlyzZpA+9O9+uI+1cmOdZBe1V2I0X1tXU3EtTFfHmb80meGjNp3Vt
WQMZjqIljGeZRK9fi1AwZRRyj8toJghiu8HriKrBY6VhqDRvzKg4tDSaLpzNXdwaX9zC/JJJ8FK9
xGn24waJaaUaA88t+jEudd1TklAKnZ5/u34B60qC6OC7kerxah4Y+dYw70CC1CAsjQOa9WuyYQj8
lMG1pF+4DLgeRs0FNGIjojOu2pIuDZSYV5ZYWNb5RuogAyDA7Uq3wlsqTtBdCB6ysvJ3jN7JCUwo
oUm6braDC8Z3Ni90H7g3Syg2yQQzfVpidNFkI0dqntfPKezyPFpMV4sQ06S2vC5uYIWeS/IJ+u8h
wmjCBhWrVe11Azyu2QWJJO2y3Npl+2pXOCUNOwV/IsZq64w1gUr13G2xbzD0M+QrFlIgSCgiISEB
4rHdacfXiL/TJ52zxNMcDX5OkF3AxY+SqGxuovvAjuvjWIRPuqz9c8rct8BRS4gELWKD+CFPSNuw
xuDepFmCqoioxZzpflQfk+e9SJmUNjLSIFOgMqD7tKztHT1pr/LQuAmBhB8jhZJxxl1X4gIahP5g
WkHziTSCXdUy35gNZpPLsMIgzOsKcMGc7mprYboCAyXws8PjVKuzLSb3ErjzYTZjwid92Co15TH2
OmI9uFZtBwwDPcPV2r/YvYZmi/CSTanDtEnYqG/WDkDr8L51PfyGnhNndMHRODXLq2hmHXJVjy3n
0mJLXd9IQgGRAJls4JKqQhBAFYNR9dOkX3FKIRHOeCHppVGIlCE5w7iB9GFIDuszsLYzy6oudyEH
sgmT2KVx97uNSymxDDaInIJUj6U+ymCSSNcymDumBA0sX0aA1B8MEJf+DxGOGiJckdu0jr6sj6eu
8pdExukW2wbs1cbe9fNMHgzXbyIQIK+VpZnj0O8BMlnm3ZDq7rY1yZ2ISJJPrAJHRSl2ZAhd9Rkh
sCyqiF5eVkztIoFipH0wanfai5ZPPgjtWJjdcCNJX23KhpiEE19bczUE0iXJppp3cwxIlt0DOjdj
j+At2nRGeMByyocqCQtYJ0imQzh41WM7ryJqXuUz98HgsYk1G1iyjvUpjFtuu1kjd0/H14P+yL+j
TsS+tbS0RYH3Coj4Va2HW67yJVME6sMy9yhKNZ2j+r2ZZHuxcwV+jYrazjmWXQybsNwssXdRx4Cu
SElNultHwuuYKYa8QWh6C4KT5Z0Zj+O27+m1lk0xsxrWQg5cCOpuwH0RNs/sezc6YtNJnQlnPvkH
XFQ8IQOh7AzMNg30agwVVPZdoiNtysxHF1vKRYvKxVBJNIqfq2enTBirNajR+7DzQZ/oTGpgCa6X
x9o7V8uGcJjp6fO8eSqsngxMsKN7PcKN3iyr1XC6sSewfMEoH+Mq+EBGD4W7XUadJhlg5K/HFtsl
LkWJCKr5H8LOa0dvI92iT0SAOdz+OXZuSe0bQlLLzJlVDE9/VpUGB7A9GAMjw+Ok7v7Jqi/svTYu
HfaS7YwNkTBpbDP05z7Dm4jCmMicoYElUJg/ysrAJDekwWUVdKZEQGBYU8VxG4uXooxAgTEJ3qU5
4FKvYqXpQMFlVwalAz9x2voX385aNhahUoIV+M/GR6uygD40MYD6tD/RjPRndyL0qakYc6tRX2vZ
PgCQ+NFRlayLQBSzQ4pLe58VFAlFaH8MDIx/33jp3GXnyKYhdNkoFEbDLQ6dmdBIlh1x84SZOw6e
luJzzHpIdos/P4lgeEni6b0QM6wpcgd2BKjUW723LWbc95XVPnTtR+KbErgiz50E3O408hPFcnpK
belc/Qh3lN5yt5zk9kQo0ajmTnnWNSwsNiYuzuxB2GPGmCaAGaLLyEgLSKzpy+RgFNbPhT66RzY0
SO1dBp7sxNWeofVXQpjNAuABq5rWI1l2aA309TaVPl6g73GtPinynPXHYRgEPpmOcw6y4qlfvuUl
zHAbU/g28debkzuXADMWmu/6U6+0J2N5S7r2Pa8oT/Tt7KVADgY/p0Xsmm4HOTw5+UHxTkoazkUB
ocVEf3B3w/Q+1Q2MLWle3KnqzgsAjjNDw2APlLak7eXSdJbhijT994vuy/rPxbdDlkiU8JagZqpS
1DTkbi8oVsg/x5SNr6V/FtGfsjZ5JhIqlGWOvnWx/TAsnKx5hOPPsfHjTyo7sA9LcKKuWp2xliKM
IPpWJEt2sZt3vQ/Qd7j+tto5oI/2TJKxVqfeVw0zzcqAvZ0bJf5ItdqW89wCA6ULxVxqHKwBHakx
Jk8x8oujEyT+KV5Cwgxl2XAmuWBIgoj+y8B66NslnmbG6WtwhNMw7cNZToeM1hvvUnjN62Tr01I9
yNL6apC4dSmpFA8kzSLpUm9Rmk3VaUwUrZU7Tk3eYlgRTTgGm6BHGG8pDE4xHns1CpxISe7IBMJR
ynkS4Jb4PeWlPQ3wckCcAOOIO+I/alLd8OkzbSq9DAtmAkXbt4gFOOm3LHrskQQemxyGHQkuH0Hw
bsyD/3OeZoh1cKIS0ME+I2g9adCtkF4GtDXUJDlxaPa+Q+yV+cvD9rqZkfshnDSAmSslbQCJIOhY
NuAH2S8uH8Lcg5U1+WI3gYl2xLPohJ0qPuc199AakcLhM8XWS1KTwLOD56CDFE10NT1rWCj24re0
RltYN1iDQim/SSGLvbKCwpZlm6LrJR9XWpjX/nle4g8ENyn+P9UN6wkzxpvZAVske+NLqh/8BlZS
YH9PebHU7DUMXQB1S3MqQ7bK+j1EdPq9SY2fGekJ56FibNuq3YCoMoJyp/RUOCLYxst4sOfHzkck
rd9zo+cVZr4KoaToXzqT/Ep9jINi6PbrN9dvfjQVRj+35rjRfyd1h8cO4wURIxCx6F2O9peEtfZN
qX/yDMp4uosDhgRhlT6zs8Q00VTMV7Hn0B7O26pBnaL+a3ojlDXRk2PbYF/UdqwajGOANoMIHBdi
a1z/Gpm6j01onYgoYGg0+W8TaCe7LDzGBc0bNqpLxvgVLLQyMqlhIxGAZ5+jJM0ajIMVyYIdZGKB
gO+gH42obz6DTKbH/3yK7DbM6T1fK7xManuCZl0NJdq3ovlzKKZu0yoNyQzIS5AcdJ49LvLAnD5r
z4Q1zM0CMosrvR7bV3xcD8WYcfAaIV/IyjcZJqwHfJA2QwELdeS5Wnjsi1I8zjXhA7NayuhRmP7Z
tlj5Nt7UPeREfQ6qopks7wdxJJvAQuenRIq6ciK8kIaNk7QtwhGzDVOaiBBoiOREP6nqNgnkj863
vv8erg9oYwKPCIJcmlu29BkHXNEjGE+rkz578iL69KrhI7dNjANBYe16W/zSr6RDtmDgY0luJwVT
Ej4p1nJg5FRgeSIfPsbVSIvNzcOpcRzDaY9V71CN7fDViajwPWG/k7OB2kGGP/V4HGkpzki7Prjs
VQ2PKkxPTHQ95IgQmJQxXjiTpfJVnvXXV6ROQxErQS9Dr0GbS2iYLjSga+JVWMdjGsRvusTMVO2g
i9GWjeQVARDakT9yJmqhQZy0KjMGHPhJmwyXZeNZI9FOgbNZ/OWr2TYNI6XiyyTIf5T99KlbQj9o
HwkCYc01hPElSuGl9LiInASisMdGIWY2AFQ1WpkBq7U8j0yoFG/9lL+UFS1NDpCUNWp/JgTwW27i
i7dx4LILITrMZyGtBc5ZNW5bx2byOMKSUQujrN2XM6rNYWKQ5YKfyQiFV8mNrG3UWgTbcXgsV6LN
qTWuyRSizqjHeQuC/dwDsRFhmB3DmGjWdID7vNp9i4gPKrS0h0d8qz+HkLEuZmLooYDbxCj2iUEA
jN9bziHuptcgxnKYIR1bZv++VIgqhl7ykZnxq2218jz30Tvx5vXGc9sjr9x0beo/DZd/wZjmo4/w
/prZIIYxpbRMwzuuq5PL10zeNoemlTUHlIEo/+pwo//DFk47kIRzuLMQXe7wsHJ/eoyZRTYtW7un
uh1E8h4uiN/ABKy42cArZs7EcEea7TZ38m/6HVmLDB+sYb3rQolE5Z8E48lzKE/2wqDdGFVPUuf5
qSuq19+digd3sjfG52jiHAG5wsxjqR7qST5Ogv7QBgjjsR15cSG6+2v4vcya+miQL3dLjhFJsMRS
UGxtQINszc7Ajhk1folkHNAxT/etSVC6O57hQmAbg7vZ8ootfhP3xJox8G4cLiCLceFOkja6JyaB
BZqgfFgMwhbKsH0eJFShwuuBCJR2fvVGPui+eMtihrdDhxrOSBuAbDN78pEZlw1C6RKKSmy7BWFX
3kN10+dtjg3klngwZkU/nwsOvwYZ7pP+MUt7pJrt/Z9L46tnjH3l0IPY8Pj2gL7KN103Nm31iuwA
XOA6oI7BgwgXCTT25L65btZ+xbU47sir33frIg+LnOXFMAgP7IjTPuj2pbUhGtoc27u+AL8a1GWs
enKL3wgFBB4o5NbsWo4yCQ2IL9U5FB1iqgYyjyRN+ej1uHeIF+zUKnRSOg0ScPOdVaXtJg6JL+mj
3NkLF1MoMwtwkcx8vnh9dsFNkb7kXn8jz0DcsRWisOVkKmXWHfOmC+G2e9+BLTAjrAz37gX8/Qqs
a7BawybIuE2LyR5u4KSnJAxxUq+fA9m6dRgT78ATAbess3Y8uzYsgdy/pu186ZEcxrKUl7Wybw0T
tdNIyA4tb/bL7wh8z82SXSz5J8d0rW+5SV8+npfFBfjkMxM3iMDunIa/EliHKYbI5IQxm0hjjvaJ
Al3UHgBy0GZNWfyYlBTdykf3HLGLXJblrbBg7nhonC/VjKR4ujtWXxymcPJOEBDoBCqeZ3eomanV
zfRoDHKPE2wlzmIimHsd5G7EpoQFDizcapAyzxRhdiKcP76ZsjVoXun4p520uK/gSnlbA9s27eX4
PLk9076+n/g0IizORS0OFeR+FF3TOVii/kvbZ4hSidKxY8LHyP5RCUTeVwVkKgiFKMZvaxelG30x
wpo5dEtQk1iN5Xo0TDQbYgbTjOTMMtjlMPIEJwJ3KWjrP7StCoXFXiwkVFsC26g5K6g33oMjUcu3
sUkhPVnrc6UGn2HVvwfWs1eCzLFX4tKSeFxfTUJscQPcCsr6exqP1fvYIRQLPONaFmZyqsTqvq31
NVlBwIZ9n51LeECv3L7pLitnwNoy+D4bY/osQ44ClAkhyBdCsCe4pQOC9JJ48pObchgXBQd7zpCH
nZyMr3Xk/Kxt8JWJrPOrNFmjpbJhjwHdOxLWtQiU2YRFc54zHfTn9Bj2qfFWWmSbhQ6//TqWT0tT
x2e7bm6JHPpjSfYTduxKHlsmt7BKPN47e+lOOUvojVxzEPwFAHoMq8ja0heVQcrqmjwPYaIxxfj7
MiGRCvKzY6bZrbIi8Ds+ggBO/RuNVL1fGoPgrjF9LOPV3CivyQ6ymHGYhmwinzmfAQ+P1XkulJF6
GrCCTCbLCXzb+DFP7LP8W+u08b5Y7OV18WYf34UIULCNJ6YVpCNabXjxmvEjGMrwrRoC89h23nIK
K7BOZORhefb9W2n4zuPC0OhxbePbKCmXK19Yd9oS+WWS6S3JyvAJI3uaMZhb2ia6yYkE0SrOTJa0
vgV5mzpODckR/xfDQaQR8dx9EVz0H+BPHWygbaeSaMlL59oQQgv2otmcZ1fDXMnOyMmJ5GcQX9cc
khBq5fLILovDZEhuPEHOSX9YqxOWZFVlXN7dUJ0dI5hudZu+DCtOkonn4VA3ZfValLjFjDmQUG4p
N5PFXs++wbafpZy6AEgSo2F9jlc3vupnR7rdH709o9NLPOsAC+ZziAyk0ya6AHbS/qEKLALkE296
CMd8fihFKndaY+MnQh7AsmyFaxtP4WA029WMVjKsU4wQcfxa5aH5rWVfExUobfK4sh7WPn2CqpSc
JaZU9r1KL8KXnrrgeEIxeqcwW+GCAuwbMihgDI/exoXPhDhW+8UB6r/Y31fUEY9awif6NiO0gCSO
kJyfLwVGCEK8XnNsF6+Dayo0o5UfV1/B8FZKpbqsqhsS2PRKcMyWKZ217czQficS09snHRwqGS1o
b/vdTACbyikptwW6z0emzlvlqLswF99PGUW5sONDmIEaTUYjho9snseIbIPe640naWYH0fY/mRE7
OCBI6CV5+O43RDE0/q+UMPU7rnf/mS0hI0RxD2S83smogkXfdtPeE6gm1pD3oXPNKyZ8+8I4wDs0
9HtPCWQgErvKG1yS6qb/rKlpPHt4isfaVyoPLfCYTGSuYTdYd6/JrLtdvQmEMNfc86ub7MHRGvXM
P0DmIjF1aQLNfLE4u+kHbrTUBxQBLNp9UnwiRhhXo+tpBlC0nGRPLZ5nKbSOaX7KmdCB3Tsv7Rjv
/fWnx+bsQRTGeK4T+70RvXuzPO6hFONrlIjvrbnmj6UMbMThldymnhU8WJFX79y+C7aBiOOdY3ou
r2Aw39hQT+CMKQPGlxW6W2DszbUUr/OMhsdIljNiElbIHQLgoamCO7ajlEAyIsXctp2g/E3NYTIS
pV+bs33vxfJIg1E88lRjkYGSNMVefaqYAz8gpIgfHEn8VVo087lbx93od+WTRZAT9k2/uLqkfRM+
4xFLDaJ+Ulvxtsh+VB7Q/gmBP9tKQXcX455WJt5pxhGaTTycpnXvZmxhdUoS0gibDhA6fDWVY4MY
lM4wQT6vq6kpaeF2iyv+poiWIG9ByDUW88/KYhKa+fWunH2gwgsVMb4uuc0QBuxYoHv1rVZifl9S
DuvqVK/hWQS+dVPu3d1lBAbK1AzBFRhqYf6Y89b5OmHmNop91pn2C0QPwMRZSNAGI/k9M79b44n5
IeqKJzKTKKOt/JObmZkEfHTEOZ3Se+qJXdsu391QhrAs1vD3akdwwG/76NEFhXgpaiYPSjvGrtuI
tnHffriEWF/zKmNDR4PaLPF5tKv6O2vK1Gf63A9VeMFlva1AgNyaiQimEWWQILfpFBnmmeugo39j
eqB728VUrhFmJ1idum+sqfAS5uBUgb0Bq0L8asHwg0R7EjMSvTqZkzOj351euq2G/0YmMpqECHBh
0S5EfXeQj8Mn5zkeLeNR2L+88BVOad6E4jEfZ4oqk7QKN47fZBjsbTmdBWjbC4BI1NpZxG64ZbQ1
Lm6IJs9HJimNr0hIu50VJwwyYCCyUEkfk5DlktIftAbfW+lBuTcXHlscwBatwWhhJhTAIv0ZBx9H
8Lkq3pCfkBYYfHFmu74HxG/Qd8xH25zu4B2PFrXWc2eaC4dBSXyHhBgZNUlyM9x+j0/h0YmG9uwM
xWPXL8PRNOWvYrVWagwXFT57GLZ+JBmb1nVGiQZ7DiwNcaz5lhHhtyokQiMTBYORNJuPllFf60RA
tVR/8AzuQWumb5AFazYUjgdhoJ/tLRemVIxVti/Na+I75hX3HXVo6/1irQVMnfGL0eM3nXGM7YMR
5XU8QK0chfUltMrkya6Ji2Qy3e3FDAKoqheSFgxyHhJjMp7AJNrlezFWxd6Ouvr0L7t0/5++No45
08VUYkX/xQ2W24zaTDSdWz3Rsch2XMhbI6MILefikRQfNw89/9TTUDj3oGlghsfxi5G5GYPnNSB3
lwwit5zQEskUFYsEXM/GHjpAUL9ZPW4Qp3Z70nwyLGNlQSqZ6iPjXroHArBf9Uni5+Z30ng/ACNZ
WyC/4cmySC0LU0XJY0m9qfrOBC5e/tnHFvtVsNOX2lIwpiRmHlg0cltaSMQymZ3iUgyPhvhGuYL2
caXC80Oyn0LpGMeiIeaoTK2PPjHkhaHBrWTXQsQgA9u2Z7NVWZaGaDE9VNJ+inhb+vY7umoJ98py
yabRwh8cqNSLtffUDN4ZmwBK+6B1nj/K9I5NI760Tnh1Wq/k4HGHY2lgj2bo9iUNS3b4eESWvldD
05TvdqVoRK4lgBEUgNs2aYAsS9oMES1HHDNbfvQYGzaUdtPexxqGGxk6o5tw+c/uziW6mGR6krWq
vryg8SVCQeEZYqrAA0zicdm7cxpdtUB0CO1fWbl80/8n6tdvTuP+0oPsOo/fhPI3CIx9uABRVxlz
vNMFSKyUTmiK0coQyaikoUnB6MUXsOxzNRLwmw+vi56KpU9PU2ucrDl45z4mKWIlM65wFhZMAOmk
S1/gM8mHle2Qe0IRqiSvWVF/eNbCzF49FyGf5aVoyPRxrHnPIPA1VYPMLk6a/VSlX2VuvUyLPeNZ
sH8mOX4hLaWQQfuNZcqBMctFn3mGgTktgR9l0h8UXv02AUvVW2O7do1T4A6fHnykf3mbnH9oL33f
CW3coWgfkahEf3Mp+qk/pqmbrpCz+ovlZDMYtdhnDxCQcx7gOgrz9atjxWA1i+TVDjxuUzzJjJrj
U5mb/bFxoGgpIzWf2r6S/WcqcW55VMfbMEK/bibniUhhFENIKJi3a108dQgzwMreSY/sFtNd3/Q6
+3+fFM4/rGc+S1AnZHYd+RwXfxd1dikLmMxJJjCc8t626ULDNGfP5GZ/xrYhTqbzh57h6/WGHgvp
azpjXLSFRXHLsmDC6+BjfyD4AzFyHvR/znH8YwZCfGwB72LLfLStptoINQBu2+9lLS/NavXMuVFy
kZxARGck4R9acOT/97dn/8NnyLfnBHx2SHkdH3beXyVFDQsYCFwjS7SWvJ8OBKbdTyQEzYSXua0k
x2QogPx5Rz1Y0iNkrdQLoMIi3uyTc6GGZ0VSvAKznfCxHrV3ZwxUvL2NgXpNf/7vr/mf+mO+ZjfA
Q4XiHW9y8De52wBSlbsMGVdqeCeyqM9ibd7wHYDZisr+1K7kuSKL2KhwXfgGItpP7tJcS/jDoyB9
Al/RvzoUlbb3L5paHyYJEAwFZUAa/XdNdGeXc96zvNqaJnG7I+jllv1iaM1PWTJEZJCyNO5jG0fp
Qh55a6q204nfjARlJ0zf67/8iMAp/JcvyLdtmBYWBCP+99cPFjLgMOSsHZRSzcYfQpx4yWlwMWz/
wuuTsLMbsyu6E/ilHvlYCF3MH5qAoaVbKZInzLCSgA8PNcGUoizva/lFPwb02ffSYtM9BN8aq4Yg
g9lq5yGtgC6TguwCPmF1LuEGdHnnfjaeC6XwcuIfiUn5K7L2WvQzE6d6RdkRruaj2TVn26p/5X3C
nEsdifyKL3pEGFTsABUXRctecxKEd8qov4zdY+t08eNcgc8DQHmsDer0mHJ2Y6VEmSxyIsgSuKrb
4ZwdmuJ74aXmdYKEQ55rbbwtUfDOugbT0xqTCplPw9c6nT6aahovenYs7MrcExKhopc5enKvPebe
CzQd8T53yafXjzUz/ry5+lxatLvBRf/sMOlDFJcWnE6/dS/Drygpna3jTPKbLYYvzDW5q8pXUjZA
BqX+nXbrz5nCqneD8dpETk2JRftpRgUBOmxWq5KkobmCSN1F6xlLlXEIlpzE6TVInlw6pqZD0NmQ
hEQ8uIW+jfzGenb2dd9TJjSJd1waxA1UOj/d4WcfRuW9T5QUDDLhNcRhBixirDarbaBJH13G9iYz
isk+epmChPgRPQlh3ANy3ceqR1NAtvtD7y9PKQp2mPEpspyEjFByfqNd19nZRS+2VoDHe89NEUnR
buAttsdw+b03NHsHc0N49nqc/r04znYYYVOnPCbGedorqTmzT40JsJltTOwJLz46/kqZ4Pid6S9X
m/WWl90LpDsbLWadlc1L5KR1/t5jpSQBKnVHVBlv0qk+0gHRs96da5nsNOAkSZbmPo3uD6vJmEWx
NZmpjZkeGUSmEcxRjOwGI/vmkBNExg07ZBV+zIKrZhW2ke5vWYKS82hdjyDtZFtwaeOuc3Zy8oev
HReGQNW39YxovNpfiqqzfkubspi9jX7UdaujFdEMgqJjXxv3oq+JDMIW5vOrj5CFDGNjEaZrP8s1
lfvW6KJNAApmsyToMtCObIOye9CXkLFG7q7Jpgvn0SGfUvsW2vJYRF580Etx7Lp8Nw7gy35dnxKT
jHPsROy5PrzG97EmCsIhQpz50vzZTZgLS/sJr07+4LXdUyKEebHI8UBaDv2Wxc62MywGsuBp14Kq
r559b4+a962zm2PBGPXJ6ZsbSPxu144FcQo+xEzRd6fJ6+atjwn3TO9zkgKWTZI4NYBxHJOoCLQg
MyMTh3Ql5JWl7R9K4X7kLpR3D1XDsTMatBBCfElb+nbHjX9WzoPolvXYk8V+8ApGbm1ENKvo6f6D
fjkPalBkY5tjHWbQKYIoJcLdCRqmu/F8ZH+SXXMjeVdIrt6dzuB4OfUm8TPOquoq1vruiuzcTEZ2
zss7pf3R7dz5qSpgWFdr8soCczqrT38Z3JvvdM7ZwgXhVUc9Dcbr/9VZ0/SxYdeQtKrRwF7OMiVd
XzuLOtjBKBQqlqatoja8AMVtCOu6R8lGe3rze1gjWROzoIzBTgToITbSMo4lFlNSc+praSeJoq93
lwr7nQuxoEotTL3WMt0aK/1irlgPrXjPKBSIVstS3wVReJXih66ntIdKKqGKgw/5hTKMqbJyeunD
m1DcH1KQPGOzFNVz+K7tfq1r+4dT1dZG1HVyztvspss4gLU/TWPwEVR74fFUr8gDmSl/10Vqx9SI
yRKpU4XbXCYcL1kVbaxmvSxgH397wOJMKS6qgsRI5embYWlvMit8gwLH1KBlRZASPlwJA3cvTF1r
b1XdfDQ7lJFCirObjGQNo7qqwnLe+J3EKCnnB3tmZy+Td0I4KCQd4eNSasstASb7ol053NUt9f8y
GX0FhFPwnE9soaTLXkXwNkTAf3SH8B9xgXXqDeRmgzqVWAI7E3QxH3WYrpW0kkGMbCZAY6abMMJL
kSPL1dMRXSgyNzyuSCP2aU30nux+GRqorNyKYFi5dGwfChkn4Ll2mj/izpx3lt89iCgn1Yr9ikfU
zy73AQzrbato55sSSHd5MZ7a/FN0/S6OZwKek+ReLeFwGQFcjGMtTylKhInq6GjYYb8duvIaK6RL
EiHbhZ22GaN+lxMGzOSTH5cWymYEwmyLJGaPCU4tl+JDC0fIDrn7eG5IZKaZSmbxCva8Jb6eVmxQ
9mht9c/ttHqUEXWx6UBxKFeQFHlGwLWpflx67mwgCEYnyjA+XM/6bLRhMF18twnutg3frhTZo4XA
qVaWEcVl5J5VNQTIs9+ecXukGqGxpm6tPyoX+W9pIEGFaMjmUJGu8sbdZg1z5TXMPlfh+vtxbYmc
b0P31Nf5j8Usom1qI47K5vWlCPOTwVvOkQ+ng81NxL5lGodqZ1fOFdN0dDRr+WQaTnYtc7JNMwdt
mSmhBMWgx4FUbNZ8joEGBOVRKxHcMkZm7+bncbIwo4+saIQridhFMAUyfse4/E+lGsIrsh7E4G1b
N4l3k4hYVCLM1s+MtwA37dbk16iyhYK3Iq7bI/OAz6pIBD8MlhAdfh6kKSnBuq14B/VgzjIgtDFF
Qo3aQ9U6VYVBKpqX7lo7P/turp7cZ0LLTMO6dcq6yNrpzcpjnPeKD6MvzrIrrI2TK1Q/ueLtQJ4i
LiJyUJWRB63yrgqrr05nV/ik2ksVPnrMHe9eOD9SlEwXy3JtKEV+dbSWPjnUNjmT3ohwC83axmrz
8tLa1kONm2jXpsNJFRw7LYKKQ0i/rQVvGrkZYprx1NUZ8W84fhrT6Z7Nqflp5PVZ/VJjMppmJ7xU
DoHB/OrMYn4y4/qh5Frr18RG68bZgI3+w4jb+qBVMuQX8eF6cKxBRMzTGYUtGZRw+Tc5yy8EFnV8
0UIDLzcfpzpc+WHus4AzkvX7r7pdbtpUNDbMBdPRoVV3ia2ekvxtmhNxRsz3JgdKqakFl7S4n6Ky
iIaFubbtrFANDveIF+cHxao9Aqy6+jYZsb+XMSHhGS1ie+2o1sYmxA7ktQvCxJTydJhINqxCirLE
yy5yWd/0vyd48sj1NRzi8Yx7BkX4lNbxSZeVaULuz6hQ0WvJDLdM8dIzWgTAZBp4DyreKRbl6aFv
sR4HAabJxs2f4zCncuj6vQsG9JC3aXaPaCqPcWR8TxZCkzoxwtrxyvBAghi3e4C6ThdjPnp1hplI
IWIDEPPeynL3qarW02/VulY+6jbaJb6i9BFmeBmoOdPwntMlbR6chJDUeckP2Ju5y+HGHyPibLWE
Z/YYRAmeWSfccQgxhlcygGRGXovvviGwRr80BUEJcraM3zrsqIWZucbdMYsX5vJc55YU6W/4kw3u
6495bE76LsOgcKysATUP4gwQdoCrXSbymkmxhOxYnEGhjbFpVuemo1AlUMfZeRLtqf50auR1WQoz
WH8Vo+AUyfPsrt9mjjQ2bw0LDdLFUtZ2SsbTAPTeqnJzgo+x15zzYPBBQ+fe1vWIL9WCn7T2tqaw
SBn1/8DeRWYOa50jBpq7/vvDSNeytuhGV1L8sE00ytyXHNFyE5kA9byFDXcRnGZj6zlHrX7M3Po5
Be/0hKpv9MhyJd0iIwvO/WNI7f4C+IpKgD6wJJ49yCg3dS2F1KSbcG8UMn1lPLYZ+dLvCSlEs2Dd
4S4OiOMkIHpjAtQjmhCUxRBA2WeIufHdsoI8VRGvQ34RKub0Sx4xCJfEptZpGR/J+rjr90rPH6XZ
r2gV+XfqwE3uEA0TciAoslVZpq8LPeuakd/Ttg0niH8KtdGjDTDO5Syik0kijH4g5wWzhKyi+Rb0
5tbrWvfBnxJk4h0bkMrtvsN8yC5GykaMfeBzAY5zFgnnamZ9umvlPQFuU/LA4atVYHYIIvbtblR+
jgUL69i96ts/cadlV4vuJZOkTverwRpO6YL1V9BxXRyJQVmBZdGqMRP0w+ipc4Obxi5ZVUkSHqG8
sktetOwrXLyvfUlsSaqUeajjgO2CtHOci2ZdzYwuL+A4Xif08eesnR8MFvps5lOyT8dTbi7HfpjN
hyLAVqoADiuQepJ+8vKUR6xflWJcz6RcBibDUDykbEX5rPNXMG7ltbBgsLMN2frCeWaRB3ndTqlP
0f4l0dLtY4sYrSGrX7RtxFe+uMxbwOAQmrTtYj4zZ5XpzikAgZigBbZtWyudd9hdmEjUIFVrbsWD
xOZEjHtzHe1ufmBT/zb7WUKMOg39TEKkZbSCDBNvPmvaQOHG4KyK9F0L0mfXao/xGARb3+1J5F0J
jmVz3pKk2jgHBs/kVvRENv/Wroq0Oa2R87x6Q0MzkE58BR5xLC0D5oFo69FZkEPkDTl3EId3WKbX
TcXV47YwBCKoKL+F2KmdIACcGKjXBoIGXCo/JCzMUy/No6SFJwgSpR6yYRgKWKMc8L9WUDNwEYq7
nMpPmUCXUEgGfa4QKHCvTZfI7NKgG+UFH1zh7JgNXJcYWAUAgq9Gk4YkQi53zebQNWYd0nVnRM/o
e0sG61OpQEMiYwEG3PltcWVJ7R9fNaiiIMeSH+eXTrE9xCJeMyHnfSizZlcZLeO8zPmk5Xuven5G
I8h/JE1wByaCPe70dxZAgu6ljQca1cn+fQz4c4QvltLzoYrxoBQ512wRVv7RannRn1Xdd0wTe2Lz
VzZXYmLgBPNysyHmGMgRRszB9FgiJdwOpuVDZkvckx+rKbJyKVioZQ5r9lRI7qOsoFG32VtkLe4O
aMPsVAZSnnKV6UEfBK+NQBtVtIzCKQ+pestrQQs+EUnDZ6Bn63XeoYLJfjYxzePSEMQS9M0D7dW/
IFv/2wDZAVnis2myTd+0/0afLMteRDNBjVufGF9M/pQl6U9LrWkK8I6XZjsrLIu+/DWhjlWeuvjR
7/PXn5ws+iDeCtk0QOE6/2IERnLCun5Ca2VuSEJIcbzYH1nF3Wgm0t+n8FEZ+Zf0WIQPbQY7Zh3i
9U/lQrSJa/6rK1WT6P4++YROCNgntGwXv+9fB43uWAJJ8QjCnu3gG64yzAblejan8C236NqAmZJn
bDKODVfYzY5ZEAxlune9/s4jlizQBi5kBPYs3wr3YoTUPUFv4FfOiVZzh8OMMO15QCWL1xMEbU+m
t8EqfgwuvkQptxDRvaQgA7ssOesaIvTn54oLSv0eUGCq8Gb2VxJeUCAwI9qpZiehMbC76oXZo3Ue
K3KTqrbZp4QzgKsodybb8B2hdQYEdf9hdQWCBzzCntoym7KinHsqg5hpw0IGimGY+Rax3qZUWWud
dKmsEtFdCXc4wSrC7NFwuDfgpKBayuoK7+NWz6zOGeBxB/mieJ4HY9uQIKNNixI836Ub/DdjiU42
cvpTlHTNdnBEtNE9eoiY0YvRnUbiD0fhAYuUH7/bLxaxB0N8m4GBZo94RKtoepkwRiJK7HdthIQ8
KZqbnU7F3lHVjkPZ09p2tSFiNiGUEbEWWxqJHTMjeCVc7umU+cj7Gu8B9x86GTQ0JxF6P/DcouZW
9WqZt7iQQSNZSE+2dTDmu8USEGnzmVvPPdpO2yBsI9ZcglkFFuCjyquCvSkpuBM3ZmtACHczOb8H
g5kiL44LBIbC3XXN/A1JRvEvdnn7v6x0Aswd7Dxch8cv/PsTW3EMZcxNfwNrGD1XjNjWdD8bgkLf
JQXU6mfEfXwpRPPAb1Jyav3dksp3HtTotEGbuTGDAUCXsG75LI+lueB27s14M+bRZ0mrsAM20+3/
92DfsdRy46+vW8iWgXZBGdjhIf7NA879T26HDfxLo8HSgPzeeJHU1NHyMGAOKoewe61cqhth0Ady
gcxbuunD2qDmgy/Gsw+3iAfNuPb9mGxL4tiMtYRm5WEaDdm0/R9157EbudZm2Vdp1Jw/6A3Q1YPw
PkIulakJkUrDQ3946Pn0vci8QN26gypUz3pCSBBSKYUYPJ/Ze20sabjNMiwYZAR4u8isnklM8g7C
Oy77Ab8Gyd365OPViGW2lj2s2ErzVppOsWSnX8XwvHSJkeqPDt3NPrSJ7pbuAZmoq9+bmXeFiGsu
u/DoZsnAWasdxiouL7b9YWry4Uf5V7MnDsesorfE9D/8GhnZAlhsG54EGcXQhnt9n8rAWMsaBFwD
Kue3S6GKC8x4wQx5ndlkVYAxsuAPNeV/ynFZuDYAHZKMqfBx3YHksUc3Y0T+pXRZ3o6k6YXK/cWC
lQnu+B3zZMG8DDh1+p4QG7hLjouJaRmKRLAVyxQN8DyF3jWSjBbNe3KD4bAseZN5dmXJ94x38tZR
hYer+WQSz71goZiW4hOceUtTgaMHyeKfFmGo0hNTPrwz8+otaVAC96jdZzRSFBuIsROVr/rGohqZ
SajLCFLOip6ZTlgHPH5I/mV2IAtJuqT20+ot71xawttE4lcZed+SKDx2GXoPCsThNtE2GJhg/wzX
UxNW64iW0nbUu0ihWy51tTPLfbyKUVWaMkOd3fE92suVLePnZYOemDOyodTXRu95K6gDCCN65rOs
QGlN5i51LN4YTsWnzPeRF8Txlu2FQOVhjedmYqHNcGpHTOtTC/7+sDSwtbUzzRJ34fzPCxkWRO/s
lOiGh+AA1KGfhjq7i9kqleYJygIytbvJ/PCTXu3RdnDcluK0/OvKq5g4qe5VyFPR8B3A1a7GRneP
QYHmB9fAhGJ8zwqKwYoIcxIrbFqZODboDyD+O90F+gZURK8/ovTk5J0JCVJhvWF9+2SxVAEDkT1H
E+OtJawBwIC1di3S+HC+bzHPGh7xlbyBrktAQ8Ksh/JjAkepwKrwuP8TAJDM4gDPQIv/522IMCFq
UJ5NkpxO/O6bNEEjrrekxAcgJha3l2osAcsu/BZNbNXRkKLQ0j3cS6HC5aUMcaumllSP4BXyw18g
e8K2R05WR1vbEQbBpfp3bXEeOaJ2WtGhqmUYgMziT6O63ATLiFMHe7qRGeG6y65LZ8Bd2vEs1pu/
YcjUxolINpgnZjZJa+s+bG5hw6M0dItmlWrBY4hiHPhe3x1qK3+uJpSuUxG+6RGtYZ1hIajd8Bo1
aIXY5eCp7kpSB+tPbRgR0fkeJrJkZKDvYyVed0yFHpNg3mdVuvbqdfVPoYb0XOMLWGqBQMch2UIW
uYmo/hYHY/ynapexe9QHw3wunOINVqUAVFQFhPeg21MW7kmn4e4VmUK21THrjHRMYjU6sSl3y71I
ymbjVaCE8665RoU4loNyXoDV7GQyDx+ljYaU7eF/xwBZEB//+fEfWLoV2I5j2Q5hAP9AmEzS7GHK
cr82gDFwLjK+TUfbuBl6Xm067P70FUG9y+ctB2GxHwIJ/6vLoA1OWX/qK5qqKGZw5XDqR1iLXsld
wsQNnHDKc4P+hljs1LJ/eNqwpX8vTzUqWd6lSD4L+wA5Cl5ASvMQ2HG4cTBKbPweVbhGlsZBc1vU
aIXzpmkfZIM6xGIJDySPSHYFY5a99CJ0zfmtI4Ph3piUK+nknZqSrsUbfeMQp8A94AYdU2Hb0CVI
K5dRa2+TnC3MPBlZvmjPWs6oS9VJtvlz3yPAFPN9b1lvsteyP24gHICnjLzUbS20ZOYxZvs+Kd/t
iTZtmRF4Ob4ULePHtbS1EbsfCwgDWUGxIVi2rp1nts3TdtGpyMwJtwrjsldG4355nvQzOGEZ4rcm
AcVmcK9phddJPKe3DGwJau+PlqoCq4ixoV5bY6o2y5ilH72QxjPb5Ai4wim+mQ6zzOX5bhV1fnbC
YCKRuX0LEtmdvfBHa7xVKYdH7HTWXmOajrsfDROk2HsxF3X2rBhdtCIloD1pMnYh6H6r6ul9iLpq
bSiCOX0t2pFnshSQCxsQynp7Hm3xtKwflw2qJrt+a2rpMbCDT4nvcF1U5GBBVGTTFWZXZ2Sq37It
/yPAGUmpXpv1YlBt0ICyn4wcjNlIcoo0b/eRrXjvzXqdZUQX9Xgv/bY/mjzqb6Erp1UpCAxTermb
hPNg/8voMWbwy2AfcUlMNt5i40MBxyjWsi6VbpGkN/tJ66H7OagYLUdk/LETTubgrq1JzVpXwQ8T
M44I0+on1Q6biBAhTW+1JYCb3dQP1iE0vQgQVQG0V7rp5b+u0lg9/LNK83AlgaMzvcA2iZH6R4nZ
dwa07kw6uLbjbu0JRx0MDJxw0G7BGBBL64SPwRlIDy+vcQOttTIlVRTar3L60lL7c6oTYubTJg9T
sms9tyR4kVgO+CG878p6LXrrqQ4JXGWnF3H7Z/qjTXtjB1qYsPGqJkzbe+YBv29hRq0a0yEUtHJe
pxQJcHbzpp7uyX2TKXZcRx9MclnhaEgW1ZGOONqh8fbIBl1Vgfq+bGQ6Z13aU8MO9VYaWXWfOnll
qaJ8gG1WVB6zT5L6cMRP7QfYXlJlO+dakjUzVLLH48gqoGH8G1kkUIeaBQIURdqqsY3qmmMjhb9K
YKBffzaIECjggGMUunY2wvGn54wjA8Spw8pewMQljLp0o5mvqgx2+9EB6RaUZuTfe2mkzsY08aop
vfrVddkX6BUVnSuydhfOEzOSIIi3lTERggzaa80p8DTFqVzxcMNRLA6JETurPFb9SjOG33aPdFab
61+TLsQv0wPD/x9Fal8S24CkKq+6jVleKjGsGvkzElq79tv8bdCrWU6RshGn1gn02xBkPDbzht+a
2SlGpG/IGWnTB4CvvdNb69ZP923YnEdr2EMynPbUAT/ytEB/FefPmBy7LQkqbLK7H61fkT7t/67r
iGMu/ghSEjiTkR870r4J7joMHvV+GpMLaPkfvYEYvyiHRzF5t3HMk9VAwrImENSp6tNo2p8WHmyZ
MLGhDjHL5qtvFjQSgl+Af2WjA8UoS/4BszGCRZKT0dU/oPp/79G+riZtAo7DCNAoHRtKBw8nvPr3
xDxXAUaRqfslUo5DzXPRJBJuJysbsIiB3n1so1NLFvPazbEuC4cV3dSMtyj7akTbprgLC7eVRy5g
W9v7UnPqVZ6U071sa2yyJjM/DGkH06P+qr0xW+kNWwxmqD+KiXyR1okg+zjmJxt91sixUT8ZCo6G
3sb4PJ3waqd8UCZMCfSXqcQv6AXaj7HvCB9iUBcajI7MAL/qUA7NSgvFnw70f5TF9/+Usvf/Ywwf
INS/PT0335vv/+sXQcL8Mb/nv/79316679nnd/Xz70F8yz/5k8Rn6f9yLJ6k8BD5gzFGQ1v6J4nP
0P/FwWZ5PFyZOPqOg3Rx3viKf/83f/6S7jtuMOsaLY+v1Ozm+Ypn/4tPLdclXGH5wv/537ym0a/y
8afIqv/x+d8DyRak6H/UYnxzqjCHn8xChWhAZfvHQ17H/4MDvep2PVYSdgI6vk4uBlYZgAxRjhHO
F/DfjYMxR0nYmzEInFs+Yx/SPAXbFCDiGUvb3mdWW9/aKHvHZ3Ygm9m4tqH/VUBDp5EM9WtHmBne
39Z1ji1OgKkmeLlDd8e2GZGczowi6oS18zkmNoPbv6b4KFjPB/HDIYR1Djfh8eD7oOndWGnHSvvw
ZsCHUYzeWVPWTkdX8RS22VZrE8ybeeTtYNUWr0XqUJ89Cs9vWABS6bYsmuO8M04iSi1M0nWFqi9J
H5yG3koECqeBGIJjaNPqM0SGPGiY6HsYymLjUWtFSg7w49Q6uV7916WMDBxLrTgaYZCcMXcm59YE
9QOMIuQXlMySvCYCUNDgcbJTdfYITd/oCflnJKZEz3+7+f76I//9jwo56D8d3W5AyBK3jm3abDMI
TfjnPNNXuTN1TqOzACVzvB6M8uh7hJS1vvE2UDPbNOeu/3Vyh2HvBAW8/EAv9yFUaYqMFX2PeKvl
1F+Rnder56TM9afSGfQnJ9Xi7dh0xdYXxjms0LLHgTsxFh7ECc4F/GAR3uzOGZ79pNaOEzPClVsH
NeI6DEG6T9MKMcOyus+wkTuqppEMdvvkS9EzD2QckOStf4wSlKewGXoPkJn1JR0Q7eO8cMOjRGwE
AX9tdUFCN8q0O/c6Z0uUuQ4Wk60OMbdJ29oPwrO3Zt6Gj24oTIQfo7bta4YJnUWQq2O0bz7qqHsw
AFaelVcTJ9ChGDMwBaVpf1R1dm+ZQFyGNkHS1VnmC2Nbwwgl5uiy3eqE4e2pGoFYKUu/GOCfADlj
PNj1XtaeKx0wr9u/NYy2TiQwFQcJVgwTCXA/u/GeiNaW68B1ipcqij9lZid7nXDrtTuWpN+AbIFB
5YuNa/XhGUtWrTXxrTHIR4+Rmq2DvE9XYz/oJ6uYgbCk2cF2tWzApLzQy/KzrggVcHGpbsl14C9q
sYS4QtsRD1WejDJqUY/1Pf+B/GrlmN8wf32z/D7axCEZxL0+inXi9OJ2xVaRxBuckOWuUixG+6Du
99P8ug8JGqKI4fdGedU3TRrDEXARIyyn9k9CxKmzUmYebIbaa8/SIWh4rG9eS1XlRsLcwspaps+V
ZjYXLLLrZaXf2DFZB073XbVddxtsq+KX1/DVD901JqsWmDvIOF9HrdH9XqBGjLQh7g6EXLK8S5nn
YiVI57+O3vi/yFW3bobnHgz68yEELDUFrLSJIyqf9MLf8vAjyyQzy1vfdBWxyyD/U38c78xmsIiW
3WumwiurOQQpeTBdpLZl1Z1DTTWj56hqB0h6lgV5LR6/evgfVzH4tSolOGP5pqYOobBDk79PKVKO
ejyaa37Sp0h68oLeMXyElvG1CqwvLkCsgwGG8M0z54FTSPRoRdSlnmHeNPCvV13I4r/U78vFRUsF
4HuqKaxnfEjrJB9x6K2DJqUqlvWrFCC+QzyBh7TwsROrzNh3Mohv4OmwWIeewqHDsoK74FvdoIOU
wRlfafPs5EOyd/04vglX3zuRFV7Mvv/lhmgrek+hck3sArAbyEy6sviEwCeDt+Y675YlXpJk36MO
fEJMZvCAn5M3Ozq0dUyqCSEZIjv7EtxXSl/oAAiCvHDRhD1cgvmSwkPCpKIDWy0C/YLbPCJ1m7pO
g8TltE/6DOFVHa+mSXZFznKNRwKthye78jqETg2pFfvfIrVY9mBa0J6GPNr0tuXeFVXbc6D1z1PW
HfrUbF/4lYyDGZNmgCEq25SSdZMVZvW9YGe1DTy4YIjLHU0519QXztWbP6oOXdT156FHLtgNvfti
BtzoVpyWV705Nkr7rQmPg6qsgfkRF2nsea0nvD4sbkzELI+unMyTnze3JvWnM7yI6Rwqnf63zr6L
ynDOsCESTsk02pHfwAC8Qga6vCAD6+c2t/pzgwj7v8F+2/4/zGQcGew1rSWclDIkMK1/GBIQQPoE
XGBYt8N+ZWiWd+1EKCGoxJJYVDK6+kFjip0nTxaio6fEDd85KsngGCMI+Mz6r0El2bYca7Pk8ZtN
zrYIOeQQQf6uisQ/SNMMb8SXQVdABrIZcJxew8besHcM1iji5XosfO26BNe40pxWaBtB/LpNu5N1
Wp9ax/naJzjwffTRJ1PzB+BceLEcYSB7teWFbD/zGpKNd0LGAUqItMz12KqvPgjWJi2dp6PIsVZk
Ee8IZcXihfcT6ejJhHrPViC5Q3/2L/mnIfOOZqiZCFaFfiGHAZlxDvGeIsHdE1MCPeuHJtPiOsKc
OHPzr11j5E/oRySzgk/YNDnwpWUy5UZuTQgD6iTnByaG8Fahsntw7LwprBigWK1vQRPEXwedFb0e
oI5RkUUMZmVnsLsIODe9Lns1x3udiuQeJrjF6lGQHIA+8BFp4Rog+W8P59LVqIdmg9dEZ7Rf0z4U
Jj5FH08g925ydfL+i4Zq8lyFrDL1KiUDPM/aQx26b6ZfNzd6dWJNM75j4kaf/AzhljYbBkDU3lJT
JOcCR/altJUkSp5+ooxNnGn+w1SFBTSHlalWwnPtxlQAu6Ro65gb74Cu9bMAbKQdbr+ADD22oMku
ITPplWmOsC4Y3R2GsGQdSk1XtH1yIk/cRPBTMqpREGhqVKQbHbjeXj+RzGu9Rn5v7IXd9ps8dcNL
1/U/0SmJW6Z197xoyJC1pf2w89zfhCPQWtbK+glV9nUKmnwT1WUBWS99qvw5GqSKP0PYfUMK3N4c
nCvZ8P6z4cUzt6Edibnxtl5aQAbEcc/ENH21tDS9BkBGxDg254TEg9Tsx2OVQ0Pgn5nH0U0pD3zj
7PWTcdZyf8/9Vh2mRg9OBOkOK4MwvJ0GLugeGTroDIP3jw8NYV8tpD17wrcwX6bqmDQT6bKJru8b
R1ivTYuK0yXLbfKGU9xKTJROX2OJaab7KGV64lnD+it7UWU4vNQy71ehrQ2bXDXG1qmRr2UaEyOZ
a85tHACKpljPH6ZPas0kxuEUETO300bjXZRZcPRgiSKuxtuNRXS2EQADQX39LFRSEz0Y3AJcL6+q
JOw5iVW0d8OB7ZUIonseBw21LuJ+WzJUmZSPrmGdA+i5eUZyzlEV3twkZnXcvbuj2X9AmyVmjJkE
c806e1QdXt7K2XkqmQdM6mfGIkCBC248CMIamW40AyuJuwbGbSd3YRdiDIfavCqY2Z29MrP2JfDR
22hg+cYJQik1yBm3n9xis+B4j5mZLYri3q7MjWNUxCZbGbuplG4ZtVT1Lc8dbS9xrF/TmuwhVZSY
T1j8X6j30kvOE0SvwrNV8B+AbmTuNRuNI0BNl6litivtwd1OvSkuujMz9NCTjFvX8PPzpE85rNQG
Paw7Ag6fexgzBOaMKuhS++7bELbmKZ9l8FlXHVFqAxOOoaXoRgLxVR+Ch6edpoZ5srSU95m6Ploa
zzo7qWGz/4Y5IEuMDGU2bNMhr59MhHrVGE6rOmoxkeRUuG4QvbrNGKF1BESkkWR113JFHCR0RaeH
DD7qatgRoUuEnskyAcV2/RbG063u5G9TJgiDSIlfI2ZEO6sV6ToM7GLdhunvdk6uifo8O6PVeCrD
VjzBXtg7hqwByxyXba1bzbHj8IUY++cz8IOK+xJwHyAHHn8kTT2nt31gmCWpZwxKKrIEayTrx7UC
Qbnx3ck5uNN08yvUf8v7qieBHNsqqgDewubou2uj6V3QYjHPraz+FDHoVXB+mCZ48ly6hDlcCtRZ
r0kmqPzIPemR6HdpUn9EpnwaxlZDnOtDi2mw2yAfbbdVja9pudR0BRwkjzDsCvTlFvzJ3im2k0Hw
r6HlXww2xvBTTOsaRqSmaWWof/IMAbVki3sTfJZeO5c/+rZqjL2TdeA0K2cIdsuN1eyksB3a794/
jTDR0f3PL5bM8gMYSf0M7mI6jzmp9KgKTzlGgXPVOfdBth4xFt1LUxjYxOpBO7Jn6oJsPEknMk9q
vnSg0/ivLKSaYyEvboSizvKLC5kj9imYdPuUqwodQwsuga6ixBaF0wNVbhaiJrZnlGoieM/NASaX
QkvqXdrR/FeqM+8ogbedq35ZIkemN4xsvVnJDdx4ACoLI7a2CuIm01t8Vp3eyjPt52a24l6nmqjF
dnTn9Lhkm5bTcInni2Im3kLOvCGps4kR8cxNkPQfiEBnvUceXBE+fg02xhTo+15o4oxDYY1Gf6BR
aInKSzO5QxcenpFiPZSm+9BWhHEtfe9Zy8S0zfKmfpDjZyPZZIOPPVW6PMLNMb74Q1HsCHJkJw6m
fDyKDE/4cgE1QJ8n+nsxxOeur9JrUvgnonXn2eDUMil2IzrXNDKP2Zg1EFPS/AC7ACpK46KDd/0W
JUPim+y1uPQFyW22Wz00hbS0dUlcMXKiuKoSAGc2jOy39FgVPNcxyIxBB9guu0mvM/ZFMGqnJva+
jMydDpGC/wuT66p3Rn5HVLcPO4e+cWIrFQipbSwVEHE4uvXVbL+4TV9fJWfZWDfDQcgM7hsB2JYW
wLSTEKGBVehIV23YWwDIunriQMK8oPnau6xZbLeWbeFQqHTIAzUy5z7Frg8H49rMxFwDM93mP6pw
0kswOZTABKfSJUjDyl8KWV+UhgoBC8et9JL6AF3RfI4GjlhBgl8OuUupVDtXqocPN3cc6FGhCHFS
T93on6tR3qbWFwe/+6GzpbmJvV/G7rdKEOpNtCfi52HbRUn05o43p2BVIGHV9qKorqSMf8s0fffH
zdQG+Qs++8ggQUPL22INh8R6E2lLGTSO31PTJ2zWdwHz4agL3ZTbwHQZ/tr+l0g0D9cfrYe+X0pZ
g8ClK3wqSEzKObEYai86W7qVQelwUIYRPzExSXN4HD2RFivZg2Mv52Bmnfkaa4kI6RvQGM9q6jOo
GPtge5Bi1JBdId7nV31sPlNZjft06Mg0Nyd7KzQJsEIV9rZS+B/jcsbxZRVW9QZMMWQx9Q4VI9wt
DzglgTVjjNoEuuNfUJSzHQZ8NUVDtiF5BgGJU7LH9CAzJDHzBUVbuDIS1aKOqhjaA5XYuolnX4a4
8nADzkTc+cG5XEhWXGeW4JyTJpWg3whiC3uq9Hg0ZhyzqiCg6o51Exg2IxHdMfD+JR9rqHZnFP61
AdB+pSz/adVtv8PcRFJe1Pig4SichshvD0H1WWMHvKJhLq8FFR15FfO3r92cHjx3jYfOjpfxlJVj
08ssmFZA3ku94EABLj5dQsROZ8LDV7jQOnwWvHNn4mdRwapyEtQrlIXLxZYcWZE/XYeyzDduC8Cd
So/dtJY2l1z2zkYVbo23HM+D22tnIIrQEAYWN8sjzTRddttNqgCgoJADaULe1qiLG7THVWvY+kum
DS0yaiXwRxnfu2GqeaoiO120p1pY0D3weJXGRKsReqO5clNTJ6Ea5V/L/HDDqPMDSSsuQYFQHVwK
yngtNLCqWTxa5svyUYcwZxuXnsZfN7SxHjIhYTskrgWmhm1b8wWHzcddm21gfoFCJzfiq+XzHsVq
Ft89jxKi5s1aJt6tmrNiCze+61+RF1Zfm0kHmoImlhEHRGte/qaL9Cf6JpYlzRigxnbfR6sUL6E0
4zu7tMNk1/5a6lV3bPNJXmtFTKEVlLeEquyu16q4U5aeawVl0Lb6KyhA9QRfod80wt0hxNYfgZ8Y
e5LDPomH7H6ZdKgnTN4/4io/LEYmVACvMEONR2SEDy23IdazCwZCoQdXW1Iv0sGesoJvrrLG36vM
fMsj6i2EF+apQIV8jJzPEftmsSrxlq+tjHdpjkJAeZ31nqXQbhxOpVUXD+3amcsNQ2budQJ3tpMZ
eRhiVP1lTLx9X07qqVNG+sj76iSzwXhqtXg8cCcaSL9y7T7g9FUpoRiWy4SrDDihgl4n+IDvj8bB
NNd6ysrUhQGDYL3CIY5wSZxx4+L55TXFJlhxPEs9xrkwdYDcoDGysO7Y+VnexepdshvBY67tsbVv
5nxxPWKWUk4mmD24Y7SoBDwiachMOZ5lCRglSVxGe1yyECrc4InfpEeCfq4YF5E/n4wI2FZuyTtG
zAbRpXaDenWLUV4QCsHC85Rl7RaiATEW5ns7WpxTs9EKe9OXLJQgDOYLSQPeGgEVoHLipybgikRv
cglDgE5CkUtbtyW7cL29pFlRg7wq7WvShxbhLMimzOmm9Y2+YytWXMVkzyNME6yV5k2UeCX0S9Rg
q6q0cJkLmkgfN9sIepOkgwjvPUkesMSHuPk6NAGpOIGZX+aCf2VAB9zN6ZuPctJzDEClsfI6QmRW
8CWIskBNvzXg4N6RBv/uQ0M/tbVJOpw1jdsW/cdzrbyjkpM8F7NxKZzMcyu952YYoyeGZh2Tn8yh
JBTxN9/6Pv+10zT3vwR6+0G4QbXxIkSufp12qFhM+4BejHbCsK6F5fwyWWO+jYWyrub0QGw1QFhV
MeoSunfglc3sDCPYoqh82IzKANJZU4Imo9rESdahDaTKFq75dS7+DoZPohT5rog0JOj4EDgL20JG
F2HmIJTXJkymgOpHHQO0oIF6cZR18ZqZUwHN2Y4Dc67yxDHLx2/e0KYfYH0wbvk7HX/zng4oPZfy
Pcyq/Fqhk55V9iyKwa63w7s0DetUzJekVcaO+KVXbeb9aaPvb4uk6eYWmYg0A8OX0LqbzgT5aljP
g6JDopmqLjF+URK1yHvW02jVlIl7nmZBj2d13dYNHQcfY4dNgmPFknZ8wzaXak76CFPMeOxqcxYG
fNrUjXeLg3eaMcy1UQlTqIFRVDB1JdOzAC3Zpm9xJqInZNNTchUNCGUtHua6bmj2GhXtDMitXpvY
759NjJwOjy8vI6YjnnGMSdgytRWYnSO9cW/xfNEoBCAgiJOhCEsseQmXbmnAZXHWB6Xo9WS5Y6Ar
tmaZgF5RwVOQ+P0ZWnV/9rUST64h7iZMsZ5b+4RVfVZic4miNL9Ug0Ul2wvCw+Zfqu81F6BQ+ysN
gu9GaqWoA8V4cUKJJWOQ1U6hbHky7V5Bvx1WGgDC0xgI9fDzKmS8StCYE/V3L8peGga8D8sEIRnC
FEWGmQSHzqx+2E2U3CuvBBGV6G99HkUPR0XTvnShfFN31+y/eCwxdmmvZcFfEqxDe53wZ4aFcxZC
284WyXsK5Q/pce+BULXNHUM3n0iOxvqitf0KOd6pSt3hp5XF+K9zF4OOsRWRndMNutYXCy5+bupH
apbh2YklQz6De5kT667HVfLsUfqv0M3DMJvru8QoEjQg1vcph66odwUWpNTm1h5NZ+XSonlkwVzh
fqyKninDSgPMMQfAptgc7r4BrdkfcSWZjv3Lq4bios8hsQVtricj8ZXd5UuqsTp0MfL4TpBuE4Bm
K6u06mOC0nDBWk6kimwrnxutdhLjUc2XzIMskbfvZePFJNY75ctk43TnHYxQukis/ehUj4pm87xc
ipbWyo3BlAh7UpdYAhBCtwWnOHDJX3JZU9WJVZ2XxcqfS7/v8jD/c9gtx17hmvSF+qkB7HQupEov
Q9GxA2z1Qx9qn1qN5QgSYkQ63aAj/GXGMdhpz+N98FCwuPl9QNBy76skutiY3iKjeOMw974fXVZp
MBuKcR8Jd2OXrfbV9mbDpYVj2nfpr2XpfCFL+sZeL30aXWKPgiD73enIVO32IDOwoxa3OMK3IDsz
1TUhpoOu3JfKeynnpLDeki2yVqFtbJOOVes1kpRiRfgX+hccCe2BR25DBR5GX/OoF6cpLsWzHTZs
V4hoIdc3ie6O70F9mdNvO6Ypaz+X03XUgJraVXBdLhm4MwBI4pzbibqSR9I826Dw1hZWrI2SMzZ7
po/mYLU3Ik8pziQBapUWcE/4/lMS+qzFAeXzrvGfgrzB7tK0mHxm9x+BuWRhhdnvpCzNFRDbcLW8
oAJhyp1hZ3tmYXOqAK7vVYn6J/MywwNY7APMZV60MYVdQbrl9kHup0/bqKC1Nmh9zzXPSOCc1jab
77tcdmj944gnk5nA1ncRd66V37wDBSeQMuLR4s2XsGyiioxIfLmcmco+C0/n0Tg/SpaPgvkhmcYo
d3tphChWqM27XgWguSeGiA7+M4yr6kLWC+u0sWL9NX9quup75Bflful6dTfw2pXTMaYJK7aLCrPB
JTJoS+ys+esjEbvVsQJsGePFYDkz1+mZHURXXrqPxnKACis/O7ZaRvSMLZF0VxpcXanQk9oEliSM
kS5mUvRrP64DMBfWL71mFMr8J3jRjPIeYYj+sMoBJwtHxTAg6W8HlRGD1sbEPAYZ8Y7NWY3Ws9C8
i9DUcG6YAVOI0TaokdlUnOrIEh3ouirMjlkRvCaZ49JRUXlwgLvbtMiiZ5fNYC0dRnzpWaZZ86IQ
GpPk1Lr7iH3xC1C1wRfkfUyl89mbO78emfPbPl6glES+hLfWdlnpAk81t2VWaCszKpnLl4F3zDAD
ZvNuaioIns7gOkHTnuKrYx6p+fQzv5B+Xj4SM9zQNkiAMEHzAMRwoGFzieeVk+qSuyFwkMRysE5D
4lrAHafxNDyXfqNZ+B0SosoiZj2mBrd7bZlGtbeBytLMKPuRkEvrAELYcm+WKQNtSotBeNqhtakJ
g951VrSawRM18niogrBeMQXwrmXn/MoE4r7lM4+Zay0SEuHACRxjaIOHwBynB7TSS+BVyTH1sQUv
l8ADlmnH4iundX0t5ktTVys3kMwyR08SuTY6sAdaghrtutxyOidXqRz9wrj7xREOT42OV2po0m/m
hBGNZqZMA3Y0eUbyh5veMovKXxDeHWINxZDOhYL8FR2F46IPCMNtWOrhhYQ87VIEMG3dWp1EHIZY
P3AeYn98thhdsbyW0XheLk5LREzSGsGOB0UNYiaJH67WgtE6RMkgL3aSVpflo0aouxRTfGD/Jy7w
NAXIbj4CQobDwzU/Bw2afWsbr+yiMcjODx/m0DWc3CHclWYWXDXVBxzH9mX5zGAWsfYaB37i/Lhv
dMjCFEecHgAai41iN33WE9OWq2b+0E5RI8/8VGjGjM8W9PNycXFfnXOjvdp2+IWkOUGYh9aJba96
Tm7jzayn6GyoPHgxh07tdfqGTQ6iZd3GMNC9tiEYugqQaodO7h5JLsDD2vhnHLzkyk0O6r04+Uxy
OABtEdtnK7Stcx8QxNFX1lFoNT+gh3RqnTVtB9QjYnI5F+5aFjgbfIZYNOa98XIJx0m/pAThKCZ3
y3Njucigb/F/qxcRtNR6xfh/uTqv5biRLcp+ESJgE8Brec+qopHULwhJlOC9TXz9rAR7bk/MS0ZR
fa9EFlHAMXuv/ZimNvswmKXIoT7JBAWw76YCJ7Hv37jKV12RlvvlpydVrdpabLfXszA8sarIOd/K
iAxwzSCUURfCJRpibF+cqnIvaQgIahfrITGJQ+h/TQ+XESJ3TLcdTDglDghl7pMEa3sUCcGEgs+o
qvNyUO1xD6/gpEZD+rdsw/r839EOE8mxYniqeJsNeunxuRyWp731noXX1x2Nh6NtBxyzj6zF2d6x
Rl77o1/9KoLpEOMA37RZZe0cPpNvqFPXGXPAp4fL1yOxxY7EWJBongzbQOtQKxYYFRdeOBpDa5dP
1Xedf/Hm2QTELEcz5fve0P7Rm+gfWwuanx3gX6T503vhZOixzYTdv5nZGCw9gX5iRgtaSftRuzQ8
AgbXY+BxFgrEHHPv6D+cHK2E24Zc9pq1BXKKMS0sYr41q3ZOtKYooxuMPVVf4ZxcJoTqQBlWXjRW
ZK3lHLlD6mytEU10WaMKGmNY8ePm21hHLtL2QfUmA7s92bH9iDt3x9LbOGW4E07Lq+UYa6CpGs1J
4J/iiTtNaLTJDZiyJDSM7KGWPIvrLKNbFI3jU/f0YJcoxkHldua+HPGm+bUbPzLDJo2sbIh36OS/
w98iwL0XARtB76AXMKqz438PlxqFHQbl+Ry/L4VSmBXiXqfl3QmbSpmDcWepFZGd/yk8LE0aDtV9
KMeIJVOHKjXxmrMd9YRrgY8eyLSSg4FCymvIBi0S/yVttOQYJPDHigqTs5uLYr8smEqnzA9uwipX
x+z4YlBZQHWNXvOYkDcvKliKFQ3sHK3BjobLFFVf8xn3ZPJmZMlkLPwL5nHrHM3UGX2/dS7r9Bup
xugIBxnfl9VwVQXHsPhpkYf0mouZ+brzCglKx42oprtm7306wJpvaZ73+Iti+TB9lE297j/6dpxP
iYNtRLRUTZN1HYTrnZsppP5oZKGvE8ryzdeWTySvhhjaEzNjGoGgMRkGYpGUJCWepsZKTrBjcYhG
2HoD1UHwQUWZz8w2VriOReWUpgTIeB3hsEu9thyWzwyfaokJOAEnXgQviJtowLRWBq9xrqcxjrEI
yEAUQbSTIZZDs/s1JB5wmkGtrX0NKgMbT0eDf8MztD7mbZs9mjz4JdqOEcfILqrsfZ7+9JNVrYZO
bLJ/JkPNlKsQL33H/xvGZfKS9qG4esa3/64c3nh5wo3Q4OAZk/w7Uwcq0ukc6RjUjEwO3/oc9x4x
C3DF2eftUc48XQZpK8cKch6EAm/c57I5tIMYzEKQ8GaHeDqK3GG1EZXtccLOvOlMORwbzIpru2vb
K+Y0SAuuFkAjwYZMpz2+6RVmhVmQeFXxVkzG5Ly2sgRPFGsHXJrRPiI18KsaMA0SHA2WLptcL380
4zRsoWGyWo7c9mLhSl5VYTm9TNF0Q9+XPgy7/z3FaX9itpQ+fBBRWxBexjbtqzV/vfckaah4h5By
obg3mHnp8wo5RPjim652A8eRnSf0bG3nb1MK0mqNTrBb2bn+F1c7BNO6wDRi2WZ4LPzhz9ib36zY
g+GgBvlOViNNEmzAGUiddCbwp+UV0p1s7YdQxH2T5EweRsuB/Sc/J1iJjNDPHq2OCw63pvONUQfJ
OOl4tinrN42mnBEYDM5l7w7nwaV/s4dkBMNnVtfZC+uroQ63L+DVFzCC0nDCXGCOZ7SzHz6kPoGV
jPjaQD1pl0M0Dex6japsiwI42Jde09z1AddfbAPTDk372dmBPOVR0R++NHs18t9TwLDxkqTjbuhm
cRNWH722fYH23E7rfdfo1aPS0FcaWdkSOUQGV1KgrieZLYs3o6CDCBxs+2GqwWBn6PwO/R8WFbe+
1TwyWkHEcFxK6OWqrbIOQK4UhFKmXBdzj5gXGwWATEYMp9BIj44TBMdspKvp6nH9pQaljgcalLJv
QbxFtG41n4XqHuCT+he/5jPCBGYvOwhXRZY5KFERKiqRhjAASq1wdYxYT0t3T6PG/UVD+mWk4C20
+BB2VvtRfAzcHYrYkI/WIKiHpo7YASUPm2H77RPlWu1N+rC4A/6WBYO8I3kydmGNUs5syoNVyZ5q
MmIu5lrTthlYJUWu4RHeyy5cb0xZrfwE7V0JzHpdYQu6dOagrSUULzhzWMPMikZp6wGzO3X5aH9d
aMnM5rgNtHCVmNxiTVUkga4xWfxEz97FHdU7bv+KFrJ69vNdK6U4SSXkSUIGty0xP9clZcBCFEXE
6Er6U/UDeLx2wVFy6sHfvxZmPpPKFOTrDFjxMzBcUj5NaojGjq4itfV9IyvqS8ueb5KrcGMkv/3e
9u+AFQg5okQ46jPFd6fwlsD36mPXJ84+673+2TixxV8kDrpWdtzHYnJYvHyFxCY7IFK1V0Ivutdq
IB0ss8xs286NgbSJca/Z6C8FQeY7dEZEHZj+gC5FLc+B5sUvTqC99qHjvWRlxG3O5Om5rCDdLs5A
R2TWly7Q799GORrfA5vxhcnd0ess/Gua/41dXXfPE42UYpS2r2MGFh5kSDY04WfAM3HdCF2/z7lN
NigqHzPSzXfIwQfb1Y3HWA/9k30ksNFm3Xf6+BbNOP1MUq/7ofOYZgXi3vQkuDoTdVhVwPaZVZOS
sjawaYa/fhJa8PrmqE8bqsiHE2HL9DXyGwnHK7bw/gg2b/riDyS7T8Yjq2U90saud4d/S0mQXiqs
4JdcQTKWV22Ll2VitwPQxfrEOVbwJAqMl+VIgQGvSfUgUUuPPmdZGm9xZYkneW3qNw06b26dV2Ha
JMZOlfceCyo1vTFOTVebBwTmUINq4h5Qob53JTchd3ZumlWdtbpskbn17jPrmEzXkHfTuveISOYt
i9GXrru+/UcKPT+wHKredcN/jkE2/xp97V7q3ueUS+486httrJ6/xCgvII8QRs9csyG/mCeD0YPl
M3dECWpuFwqkGJPiiqGSUAc+oz2G22sdmutKYycz56O5WYRqSJcwN2LPRFxhvg+FGe1S3e5vYKcO
E9Q86IlIeQOjf0Umam+sCUU7QBOMSWyRqacPlmGXQLQG+Y/GjseN7BhdNM//qsnR62ho130kVWJC
7CPz7ptVOcXRIGJvU1uJYKReltwgqcyryfQJ/UrFts4cd6ONIBpNnQTfIal3uodar/aKazaa47Nj
h3byyMVew+ed+djcC/WPlcOWBsslRNHrTlOXoE0NowidylQ/KrP6HBhON7aIXi1Xy3Aww+M3TCs/
+wVAaQ9J2rFmEnvsRf4Du3uzdnIt2CGR8h7Qs/Jz1mk/q9gWpyCnffDHonjT8vyv2Voj9yk7OhVU
PGuh4ZaIB2FDtm39D2YEH5mdBi9Jg94eeKm2TdrhmxuwN5ZGUb4GtCDrhBw+/F0ksA8yit4mo44f
mhdgp3LLl8I3DlPGG79ygsbeVyMBJqmrh1vX7Hm4xjHb79IzkUMtPQFXJYL2PmMqERnj96jA6YDg
ur87dctOCGP2Qfbdq2512n65VzoCbYanRUc7RQ2gGyYVSuRk/1gBNkWA6NrOCV3FBPDjp4zmB6OS
6rXVICP/b/XsU0VDcUwIUFSAtOVjWJqOIAoTiR0iOvhAnvNNIl0b8MBG3qWQKVNCM/4sYplvikD4
pzHNkh2f1GPcj4AB1KazrLSXZHLcY6SEblHUf1MfnoMjg5hiX/4tOj0gG0MLXlhLZeuhz6zd8mcV
C0KEG+bVrDzxUimrIOoC1gmZ/+aye1J20/ydBdC8HkUGO6H+8OqH7O88lOafkQWbSId6camm9GlI
7R+/96Gejrn5gRZ5E3czPuRBT89hor14XpEezGSUF7zY8kJuRE5Qs/XKP0aUmoRLvUlzej+oEfme
0Rp3dHVDE6nr7nuevetpcp27A2dpVBaa5XCUj4bUA3tvN41KDtJYUHOw6dSuBAd9+DzmS6zzcOd5
Z6a80pT0KFy5GRpxXx26P518dE8nizk7uA/dWTEl0m8lHry3PCzzncVKYEsVWB1GbHf4+g3nPujZ
DxZH+gkPkHNfjkSCrsr0/iCaiwEGroN3ysC0y+JvPQBOfsI+Pou+Mvd9bEZn35XFJpmjYFVwG6A8
VuaePscAmcYkLaihTlK4ebeKevcARklgmJrqI5Cei62UpB0r+DqQ7ZGATd6DZSmWEhVi81dkmW+e
EVqa5+WVNuodTTvTtCTfO43e9OzOdXlZDp6a4XrKkMssbSsLk3+7WGtiPh56HZ146zHQHShartNQ
zFfGeQS2oaMisRP0l7Vf5lTzwCaYMfCr9Dvz2OKkuPQyPnbAaF4icFUWaa8tFfVVScFXo2f9zvxu
Oi9Hmlj/vsrVq6J2mYuCnXU1do9r1L52j2KKpDG4Hrl/7/ig3TvDQsI2e69+yocFBPd9QMnxcIcE
1NvMjBnxyEYj/OvCf0xelm0Twy6b+kr/YQvJIqfUToOY5kuqNB7LsXypEwg6koZdYTuCa1Q2w8Wy
5UOfaM8Zm3+KRo7nAWLX2eij6eAO1QHg6My1QAMlW7MlFkh9XRmvSAzaU+XpkUqaGxL2umTzloQa
gd+w4ouYilwtPHiEEBZB4GeZ7orQN1Zd1rnnQR2onNxzYtGC5gSn7ipgryfLnF/8JDVfAhSfLyHD
440QCBLn0DD3xNjRnajNGMHu1s0Sh87y5C3OWxOBxouopLzBL5rqwv6Yk85nqWx2B8cZPjAaOgdM
3c5DI3O49blNEQjfAa7+jlU02Odt+RPbMTGJhLJ+K2Dw4vv17Avu4f4YA/tUTtZyb7csh5c9xLLn
ae3mQf9p7UVfs3KIxok3MR1PLZobsLVz0LO5zGmda9aaapOvq2OZ/sdB4RK5GmPOI/4vVBmAy9EM
ASI6SaauPek0NWrVMDqoawOTSpkvzFc0IdpZLsI4UZTf0yIK9sWiQujMsNraVZit+2I6AYhgt0yF
dlqOElHgqTeLPUpptooQ7rNwZAlj65flmOxevyxgFHNimGM117rzipttGBGxa4mHNJMvs8rG3T0i
DPWtzjZhuzt4vrhc/aH2jl7CnFipHJax6PIKywjyiM5Otv/fR7dHtQnjku4oVTuMRXW0HIlM/5Lc
ayO2ztInMRHzwST8rJ1HYNKZ1+NQRinAUPkV/dVHqDEojot8VcG+e2qtNhyqQf1+604y/tXpkghR
2CwF4H/1IGToA127cVweRZmF3TGIq3nbNPavIHJANyhhgamJX55uX4fRT089oSebxgfwNyqLhNez
1Vrq0oEubGU1UXV0RqJbYyPPt13uRPtJT6JTOPoWWRYupL+iy9aW6OxdCKbxqqtA0XhySLlsCPxj
JPJgptTdtF5AQ+3mcB300r0Jxw1Jr8SJt0fZ1X9mzI4rTBVPgMcC72eD+Ys38E4iln+Rwd/SBp2D
9CZ6hzAGOkgw4ecJvDxwYhgme/Qe8E9c633We/PX8iKNdaJywfDoXsKbxq513ExDaK9NzSzp8uAU
T+M4OatsujByFhM7OjK/lqrSZiUJ1wRKNQD4bV3IEO+OC8ZOyBPb4hR7u4N31eM+Ddsp/VKEeGET
bSSRePvZy71nBzeMMWx5kC4YF5FW4f6rdbcM6GvLoL8I5uJUovpCYdSPKkJV3JYDLyTT7EnuAOo9
jEIMxzwY+SV1lLf4VpUux6f5hS991io+Q5D/z9io6CnVP5NNtc62KNGuRqGNbxAzdjJZL66vxVpl
dxglK0bBHb7jtedoLCPbHOzSI0nm9Lh8cJbPTEH45FY0MRGyZRWeHXUsr+BHhucwq7MdqY81RWMT
rnUgdgdyT3X8W0l1NYD+Hgwrkqey/L0IGCduzonBOwaX7Z+UQQGwFUoW3y6Jq4mEjwaEYwqJhLWr
1N+UEwGupTeUtK8gOEYDMKQ3pe/XY+07yXM5mpisG81N6cubYWOW7JyZac/1yZoBZCsl93KEJRaO
1PVvVUCnsU5buziP5I7d5P+OzMjOkHQ3xJ7+Rl+R0zby/bwELfHKnke0sc1i6cUuc+3kD0wvUiap
l5Qx0hFzziHq0mydoMRAa8SUajnMqArWvYE6GVQxIxUdal0f6dDKasO/1mX6yfxaHFqnDh748LQH
3urDo64r1Jn4Ya5j71jXNLTzY44G7bjMo+NLYEBZNWufy9JLEb3HZEZMsU0u+dx6DGprjG+Bbe6t
cSJmc1Tz72V4oRYWKdSjQ6jXxc7BKMJuKyr8E0nEGSUTWgCG3zHMa+VE493XfWPrYgD+Gj9gNKCL
4ee2lWB9OXRmlNMnhZr+2sx1tUUGaUOEHrJDSXaSN3ouENlavzYd8zGteK+5xo9BX1/YI0SXRG26
liNQX8Z0QtgL4wEJMXnvY6mNh7GYsy11nboNOL+t0LlXtk+L0mb1W6WVt9oaq6frJhCxkC8g37U8
lnnC2DZM5TQh3VNJNwSTSU39NHBRiRVZh0q3fo615jw8hOfX1E8uy1cp39lZN8K/hdGITZ8BrzGd
znonaJsvXZKCXAu7DKuHXO3zF3FlBx2SmIOdRJbJmyinX1N1k/wTVaN6Qe+VdY9xdHvuFWEZ7Yj1
YQINKGZrkyI1sRx6KwCVFYntvixf1XWrvDIN5jnhbpffZYcy7d7NA9NuQ+6tApcCVEh4PU0SQicj
eeGrdh3nVh65hR4i5OP7oCl/zWkLimTC77rzKlTD1hjBMAIex60Z/VCg/owUU2+3VBhLzVHGkGxK
9OZh4kxnj+fMISNgYCUkt+G50dydBmJjNU+eu+Y/MFYnFoMWKHa3+HrYnzDJWPWZHTzoAjC2yu5l
MuCFGKVFUDq5op9eiIFTfQ7yIT44mUj5GysLLg7+E3qGmHzXeCX7CD2+ETpEVJRPFcb5Ay4ja6Co
Wxm4Mu/LwViWwJGAfAQvPjTLcF/zn7Xm2RhF7eaWqKFH/VcDqX1Y1GWd9k9udtoTRQmAuibIXy3f
/F64SKimAWOATWbqGo/8uJ1JwBo3lWZBJRsmCMBeHZ4Yn0XXGXHTNir/zEkvzmVnhRArYV/b6dD8
bEv3Aajuw4ky+wD8b3oWtLM0SeoxqdKRTctsdmNFlZtxzTr0/Q96aedgaDEE66I4RPDrN05lye+6
yIkN+ot/QvwY8D7uRDYYh4R4R7sl/Blb829SI0DIQ2Y5a72e3nXlwstzIeFeaul9+TPXS88TRceh
LHzWHpFjZWT+oP0njBRgqCw3WdUEhMEGzaWM3T86caPLmLBn6c1WKRuYqNGRm00trib7lms3gWr0
OnPauXVbXei9q8s8E7cT+QPE5YhtQemFIR1+015z7zWt8V70Si0cW8yyKmlRXYfF1lGpxf+Z52qC
U+BT82jdcv3Wx7mW18BOyewpiBOzBi5LJK/pqXZNT0GptYMJEvL/Wbp7kWdvOmMY177R4nuP5WW5
1RoiSC/Y8y6IzvtN3HbNdvlzSIjYavRrn1rKiEp8WyCpDyiPg3UeSw3/RhackWVn2NrNGrk1vz8j
x3/oOGzT1FKySIms9Hr5Bz0v+VJKEJG1aotAenXF9LXbQBgjtrdk5F+yVEgFcm68UMa2Zbi9WhZM
6ZdEm/uJbgMk8N0MLZtqDZcmMdfHJztsY6eN/p31Y7kXA7wkGMOyAaisEAZENlS7ZTUQq4VC1CoK
hZYra32Q7iOuYDxibbefGC8egHegdKURgk1cZAfQcCO+sAHdpaXnG1s2YPrUl/0ACWnsm2YVJYBR
pBFLnKEZK1wYGUXC2LVj2xYhseP7MGs2S1Gd5fs8AqC1BLDS/ohLvzZdk/m3OhavQ9mx5ZnN5BHm
/A+ZAzNss2KkL4S0Wph7uzdDq4erVKmdkFmTDTQQwniJhs32RdV95D2TF19D89PMOAyGUXcoWLk9
FaOTlrwhJVzBxLSPOGuOecmMbNX672FLLFTcWeVKuCJ7T5HMs/wpUa0y5doidEg2g5fKsx338uxG
ZMtZFrwSqbQxkVLJZEFsn5o2++GnAB2XHi8IMkRWAKZoi/cjOodpMorXeKiKVzTj2trMM2q1zjRf
ZWoBqE30eNv2hKX0g/0c9EQ/TMRu0ycn9lPq7LhM65/YMONjBOy0tLp4T1r6J+YoEe8NHi010azn
Wu8YMUj/j2FwSThq4LAcuXhk8FROnm6iXsYWZGxGFxRRp2q0rO+1E5G2L84yQS/6PNwnWbGbGql/
NIl/R9mSkREkm4dr+38adMw7XRFaPD5kxyKIcDhBPGL6jvhQ7Updg54enZwm4/ZmLo8UhAIIsiBJ
JlWGa2HGC77WtEszkNNmYS7Y1VqWfeRtgFClk4+cex440+E4Ze1H77G1tUYPwak67MweTjWuucqk
qg4MEyMUitp77DMMFWb9kxtXcira4J0oWe0olSSRzpXDNY/dkMnzGMh3NMvDfsHRBYHWnym3izUA
7XqzeHUGJSbMg+S3iPpXGIgo7wr34lBer02rulWqtkTYxI27AtWNwvZ3LkG9Jl3dnA1c07jdbBXK
ia4RtJ1V4DcbWyM4RzXPPLdty70xI38sI4HwHMsT5OZGXBs8Ol3dC3fjYQE1zYHw2YRixiIsjEvT
7gGBg33fTp38GxBE7JCykAdrHvi033OcAIawjb2wXfMUKx0YQFQ0aTbRLrlA6tPouBoqdRR1RQfF
EBrCB8TKVaJMD9iIMxZTNDRd5Ngnpy5Z9Rr6gODYd3bYfpwTo27nRJ9FgFtFGK6xNE1u4iD78/4g
5zVPGYKG0/IKsDBajIV6M4nn0FrNjmWnvumadNiw89WZtqC4n33xwDT+x2iwsNZaII+lCGbyRuDg
VKgCnNa6myBCVgFMmt0i8VkOdqP1GnZZtGXUtk4yOV/auBpMBH+at3ZheWywAZrXbpfPbgc47Ndi
o6ZiTa8D3ryTqdl3Oh10rCj9uJ7bEIBfQr9j9dmBTu+Q2J37CEbpHJkiN1QZu6GqrV1biXcIyRAs
6rgWKKf0/FyjrmycNYzFX6YRVntiF+oBmLJ8J9CJvbbSYWIoq85fr0gts2rroqsFrlSH70NuS5CE
riF/VGJrZdO+Cg2+D75TymQUPCufxcwuRp+BaqTkdqIN3gdzgoPRsXICi2I8GO4RMyacv2xZwfyr
5Z1vjwQoe87Rq8I7tOr+lquHuR7hwLMbnU8oEHa2cNz+eq/duw2T869RulU1E7E/uJNLho9uVtrv
Ptm65SqvnOSi9eV313XHp6+ONnFO8QzXJRTn2nTjl2Gcbbwv7CFz2qvLfwesRtywzYBEy83t839H
hmJqVYfIcTR/zq/LMWDav0RxPb3AxXoLRzDxXZVYD9vjktDw4bUTsrRGzSIHhuEnNFD3KUIg7pu6
9kQ5yBQkYFeHC+XaLdMeZfdt1aG12aeGqP2I/qh4NoIo0sEV0zbEhXW2KM3ZuNvy2KMRX775Kkh7
lskcySznnZ4bfyKCFs4ti9pzOUXOKlCWOAP7xqVGzMDQAkf+sxtIXhrbnFxItS/wMVVtx7ptWFW7
7aPvrEvaOelqEsI/fJXe+kQt0tX6mmfWfF6oIFHEOkpm0Ym1F09v9Qh3Cpw/pSn4sMSddixzS2xK
dqW0o3yJ47g7zQpZbuWtcyjNeH5ZqACGPTwx4Ghj0l4Ty/4QcjZO/x1d6xmnPFGrRLe4asj/0TwY
4zu4snALuPYDd71EwaN/R4pL9qHjZZcYLMCtMVqFCK7+sAryyHSwG3Z5Hnx0ln8/JM2i7vfuCb8l
gNCqYT6boiRJ0fS+G/8EysK8HKKX3hFL93qKYsKmMzBhe2T5K538h1s2DPVHXReXCOXdLotLtuxE
pGwFovbXkR6VIiWR35lBwuiDO5R1KOGd1k+9lUaG222sojWT0H0Uu+KcQtthkJohmFGv2B1C4GsC
l9sp4XOpMtOS9Ew6b05S+aoPe4KwE/Yyi2rQKH12aaksoqstNjlkcJSC1AF9RO4eCsNdFWJY0g3v
7lj+SMFZYkDk8m4pnma5IRIeTMfgRDdPHcsro3wDfYiZwPev3D9pGqTT3Uu+jwPFImydAl5Fbw6I
1pixLl8VqWle2SHhaoq0k1h8yurAjY+KicJ+XafB54gj7E3Zwt4gHokQ5RBpytbJ0rribegkWem9
85HFzb2uej7ZRXmTKpoELf68iXWjejH3y9A5jPvmVhb3WlW4TKKObEDSg7BqplrFiPWxZKe5SC3d
BdaTMp6wWcs07IJWMVtlAOKkXDDygdwmEHimQ1Id6INunnIfL8eU1q/pANXGLAnIdgnAQVs5opHj
lwBKMZstwAO+9c1vUdJ68axd/12UiaiJuFMBt2b63TzaCKK5b+UT1k//vdTs8qnbeXWrYxd7GXZP
X9eZZYVBeBharsMmRONPtFp96hREJjBtRiKFIw95UvwUSZD/BBAsxyrdj2birGj4Yh5ILpRV4NI4
r5MU8RW/6UNjy1smye/te4CiaesCbcS7iseCW7bI6+wwmWVOi+uSDMqm8tcgcUtTOyApU5OdRKXy
ILjB9eyg+AoRgyE3QMIuNbc7Zga1rtqd1QZ4Pim6u1dXv79aWjYxw3E2zPsiiB7suABP1OfXjlA/
0jRTHvCaM+MaDYsXTx2lrlvXNv+cO/SnRZmj1auwvoNcyh+Na5RnUARqpZBHJB2lBf4d+lB5YxM4
3aamDSlL8BUjXuA5BIcr2tQuTnavnZg+yPRbMZECtknjSDJRaexNlc8Wqo/4PKuOL+Euo6XedBzT
+t/ptxMa9ln6n4bqA8h2xvOsjM+TXysGSAU+UyNkbDVyJ7j8X3XD+KPSmLf/J3JY9A1fg9KWbM9D
V8p2wggU1FcN6gsu1PkN6hefgc6xz5p6/iwHy6qOkQf97daLO8bEjOYvwADzS6zN7znhi3tLpU6V
DgubF7MjnQKBUvvaz2Z85jZd8LwxtLMzVW+Ajf6Vcy7WhpnQmgtgQaRcthHGbzOJZW/J8BNKwQSf
lV9wBkbhlitVZjdTzA6JQK6bE9FpdJHxq++Kf/7OYr7Avtavy5HkOMlc/xwGPCX/O5rWnDeC3ihF
urZIQ6KRRsqL8GbkyGgvjV2Ae/CIEWAwgOqGKzqHatpNAo0MdhFjak7xUDx7tYVbDq7T7NI2yY0y
RdwdtSDVIpHeJ6ioGXRYEdj+LoMVeStkEwC+bl2ecll9XJbDk619WNSJMMWMl55q/TYgZPcWlbOb
FAytw/Lzyz+Awdw4hnTvtkKCNWQ+noVWzCWsguxDhFQfkTKllppmX0QikLO6Ysd0mmoXbfVGZ/2M
4bscv41Fon/1ufx++j0X3T02Cbf3ZTlhdJ/eaxAsO3scsnOimCToVGK8S0XD5jSIS2C8HhlrwjsA
ivvXNzMyUTgCooL8iHvQViCesIlHDKiU/ZjEGBNnTfhKN32Uno2uzpowmg+DvOa19hmmSXEyBFSL
ispLhAUahMiqToABB3vAawxKyo/yW6kN7A5Ro1MbGWN4T/eda0CDy5g9I0FDODlhVx38FlYj9Lee
Deqr40wdtMPwasf1FqNcck21fHzhGxhfZgzau07D/7H82YQO5kvOxyAIrf//+BWLFh0FDfBx5bPk
6m9WS8+WMtG+0Rq0t2a+Zsx3T5qVUYim5fDDaJ0eFg/b0hrv+3lEBTANxktqwB6KsEfegiat9noe
19d+FiTD+ukbT31mmnPMSiOhzJ99kOm91QRrKpGQAEuoDau4z4nI7iXxGbVZvw75/GnrfbZimoTU
Ti0nvSm+4VzUHz3dGUxuIyNwAde76YzlKvUn7WJUGEQXWaNFIMe28catV1n8zuIhPRthtjOJ4INf
5rJfQL9NXZJD/hn9b6M5kX5IW7r6r/0DW4R1J8GgNvgY5yoe8OsMLRldB9AhXznCIKTs6rIWm1nv
hhuOdWvDPcpbE7QJcXHpheoB01ruJeE2VfE6dp6R94C7zWIuuO5NQsJC5ddbjqzym4vQg9+wp6x9
3cUEFGfKsFoTLTGHgC0dYk99jP+P5cgS55gM/XTe5CkwMW5Vw9X1whUKZ0TQbB3P9JLeuaQ02yYm
3stkQvpXjy36P/VqOTxFoZqtcd4YSkxvqcPnOjmkaeoiTCuyPfZynrkOIvTj1x8OhEEuxdBSBsVh
Np0HNa5SW3VpRHjEIDF9vWLhQ4IIv37hYvVJ1MJz+X8ux+y3NmHxbjZ/eAWr7OXH0Nt+LaGJXxZE
HA4sFSFsy8Py5Mq8rF6ZY4AxNJ0SfinWuSuC8bYcdjXoRxQEz9gvmrU0Qpv12xhelkOfGH4PKReO
2tShFwnPQu2qbHU0XtOfUvMQqqWxH7b6yXNBFq1cpCMb5kf434ZwPgMfd9lpN3JjsWXlGxkkqgm0
mqLyErAMDTc27ny4jwAzYaBhEHdManfjyyk6u+oATaay3bXWhbsYv1kd9EqzbxFjO+olSh5DLZRV
BhiylEz15UiwTYhlLJ5hyL/G5HGpIE40DP/7j8srtxP57quMjSbzwP+rQ6KDkXPCtHH22/Ql7Zpu
D4CfMdc42dmZiaa7sscg31jKxuaoYyxT2Fw1I2m7Qi3RVdOVC3I+DnBLbqmF04UANXA4YQ3m1Ypg
O9QYYQXzs3fWDqTUISl61ZrQ3MwNu//Z9fvt19o/D4Cf010qIUBk2T+RIzU7E2szPz+H0cfY+4Yw
3Yki+p2MBhGzixw6AXOHgaAu2dwhnhJQki9dlCOmmqf02zjEdMnKQ1xQEDsJcIBu8RYnYXT+eqhP
cXSXyiy+HBmGmkukHOM1vLN9KePHvEfeh2VMq/r5XCbZDK0qfLhaFe8XN6OryFLLq8XhqI0iPWBa
OrAoEicPhPHXYWNZxjIVoAXgR7UsYO/LgTYBmO5svCmT4dfzbXnILY87bW7WWOvFyXBjaCpJ0/4f
ws5jyY1k27L/0uMOsxAeatATaJVAZjIpkpMwimJorf3re7mzrHi72uy+iRsAygQQHsfP2XvtS83V
qp/pzG1J3ijQj+Gcq86KVvJUElOKh7LIbdr5pNXZpuupq8vwfi0AN06TYbsHy6YnvVKfP4MCmOiS
D+sjDh8IxdqtDb1mL6wsuU3uSI/GhZd1geix+Zcgol0dviIMtnZ/5qRtDTQ0TLyvE9DDc+iunxPd
lejoOx5wG5OQBQ9533rgoWffcQh8IxkVEnDCCKWmo+lDj2YCeB6QJtBzt+Sh4SMXyu1UL079e5mU
5QktQHPlC8sOSi27g2+83vSict5Py9Dd2bcyeloDt8Dav5Z1ysyE7sxOP53b0dibnLw3gcAHSWqs
xU2iHktg+NTj9cVACabAn81GZM1wRR3KlQJo6WJnILVigEvIy1nh2n6nnjccFyXMPOc0NVksZXqq
rUR1K/v4tU97BUmbn+IgXeBgrc1BrggcyWvKDxmj4LdJdB51UlJeJpeGPyJ6FXzO1VlwTCHSQV2t
7NUjma+ULX96/PqR2SEokyueovey8BiFOfly5ea2XGelWvLcyjpjjsZ+QdpcbvSPDNgBMosSmz9m
xJceg8gRYeHCJK1V7CjwQh0cQdwy2M94v076Wew7L0vcOIxtM/E0qhlz0jj9FULhTtvQarH+7UrL
qurBbjugkXa+xvFrnDaAmUP6gae8TVDuwS3bdXlgH6ee1A/QWGjvvdc2ox9YFPUPbtntrm2yr3nN
G7+rW2ZgTsDmSiE3vrY1ooz1A8yA6alIneVDPWXmtqJldDJHeqeGhbwNK3/7bFn+wKRF9tCropLw
BZ9cEbokeuQhVdMkzDBK4Hqx06gGN4luZvU/VSMDECGtXTRskbDOm7m05voIrlCcgT+da9XTl+po
rw4xF6w75jYc2UHLCPS4IlsX6q4b+fGKgyNtD1rDM4hkvQXdPvY5cUm77Q8xeeH3foAHBXvQOFTj
at3QwSSn9TPhNsPe59D7CNVi0anDtO1m+96PnrlfZp+rrl1OdQBVp0mTQxK68jFHPfEII8M3yMHJ
gw4NSwOKrCGdB7Jm/6iV8LuDh83NDUSEzy3qHjLY3cmy/9i4hsXfPbrRRhbLtoYCWngNJnoIxvum
EfKWisG9WvZnwsqsjaW+BlploPUGSz/+StK0PRumZ6HYlYABB3jOMCE9kjMR5vjWYcJ2yyRkeOtX
v3oNkxTQZ2LizeiHS59Z8OOpBQH2BSnTLIPUMzVb+b3UBtpJjzEZUwC4h2qn07Q6XVaVnPo5DePL
SzSwXS2D44ynJaCXLj14IA3Dq6gSFOg8a63eP1dGiBWGRN7ozgHbergGE00z+1hPnXhHS+9vZk6L
d3Stw2mY0JqkRUEeR+14P8f0HTj6m7SUDx0d9LNvQWLLa+Q+JMaAq2giA5MNouekxTidrfYPtJ/m
sWnjGj6dNB9hJ2pIiH2/1Z0mZH/p755T4cbNJvXd4BAT5psRMHmRMkxRxHhsTgI/K9hnhYjTYi7f
dCuUevLNVD+8fkMapemsAApd1vXcywBeEBEQw762LUzvmjsHrrS9jnlzyP3h8btwA2BBGJoz0Z32
YyRKzOSQxio0qV7EuHLgjpeKgVbbnlxkzAdGDy/gN5YzLgRgfHHRnJETfk2Ymz9o5LZ7KjfzZJGM
te1ySZ0I4cTaLkzet3rOF9ctSps2OFqD8StNUa9PUdi9uCvpbVNpLjsXqm7sWePniHJEk+wK1YHT
j0rVhmt9EJcNM1FOq9NJQyrshMSZOZqBJKnqiIvj0KYzkb7qzKKPMIw+3XNn5y/F7NOJTAyLIjcw
nE1i0CDOyciM6TZVG+ABpO0NjFHWdEAYtExiRvLoo4q3aEj38UsJW+HZ9yj86bP6VJSJe0mkdC80
cn0lTQM6JiM8zbBWnNJd39jbrgEIlC3n5eDDmojsxSCCD4hB8IEQsAnvI8mTrvJPazCSXlL/PY1T
Jnv59BkOcHCCcj0zAeXLePeI4a5VIz8X722Aq0AP7mNO+MQxEK0aexng2y7ZjwZRvClguk+N5727
BXFPmW/xc1T5/JsmxuQquKlpktMhFesDiZiN7vFpoV73xGQ89CKaPtyEXZsdcG/6u9kRfMUFND+4
i0jrZxsqBjM3wjR5VOctzL+Z7G7D4m4ifXnG+gT9bTSrmWY6QaAGPL7jSKpS0DPmMoeyeZhm+ExO
OCZPBsu/75tdQ/JMGEt58ERg700fC1ZIZ+350zxHaHTqubksGjzZON27Gnnc5WxZ92mYwl0zb1zo
ZFtfNSDxYZOUB/IPJtIMzUAtwTLOJ85PJHuNyc/GJLbz9/0+8crLf09c8IJ/By5AZnNtgf3DtS2O
DP9KtMwc9L7zaoX7teJAnFZx8cCl/1ZGch2xNSPt00hyPSwlVQP9CfoSDi3BhXLa3Yd2+7OEhXMJ
zWLgbpe82ohB7osFM3MWHt9hD8V8yBb+1Pf2fSW/FDVY1VzGEQMekUJ5OFtb7URcO+yITEcYGvkQ
oRFiEj2nFgMI+86vu2Srwy9kX1qwltlQrftcRdOTDulgOkQqIncyAHTcNHvKFoZRq7GratAFTm1+
6dU4UYINuviwJ4+LRPVfdP6zKc6DZ5gXqM44LZfUYPzPFmnP7TebUy8dNc8j/AryER/VsIXnteND
L/aVOZVnfUFY1of//qm45Kr8R84oTHO0Xb7D6V5YrvD5fPj1H99eefv7//O/rP8tg0kYNpDovdMg
Vi/8aY/if2DWzlK1s3uIIyaiABn+fs2CDMqlM0cX/VvCPhkf6k8VBaC6Mo/T7dAb7htRjvBMp6U4
TOrpwDZzyibD+v2rjj8Ht1gln5vK4iVWw3yCbf+aOsxfd1pZHEcZShv0StDR1Ys6yES/iGT+nxex
pm1sFWLlRB0XHGdtRNlN/6Ln8n9e05vroHZY/ZrTTR3Oc0b3+jf/+X36Nf2b9WuJ6TX/Q7KfIJPm
/3m/yamxPeE4zNBMlMY69/U/3u84GlB4d21xbGiTzBT0Jx84A4lPwATWpn8uhPmziru3wesmCJgx
1FTynYtdEhSwPNv2ihdqvfQ1rr5x8tjhJ6Rghako6NSZSS6284KiYKCzcHDZx8neqoDIJBTypCx6
RFA4Mw58aJ8wC9jdadNj0kqXamcEuFOYEdO5j6fikpOcpArpPDTHjZl4ME8hD14WnwwsdQJhwNfv
QxNgQAh19H/YLGz2rf/vjSK/1bFo4oaWGdi22k7+440SNpHmE/2gowHX+Jirn1ovQcvZI3GNeK/r
nWxZ0BXBFUsCrNMOjibtYjOjz2k/z6/qhcSJwVAENpEokd1BCSPGckz7fIeoSj5bKKtAL8P6HE20
7H7RPnkrvuuqTH5ItVF0iDnOc7D83cDijftLSmqrP5i1mXbOpvPoo/acvpcODpXnyvJcieIHLfv1
1TbTnlyxebxxWZDa50+vId8EWJ7CeE0w0QDd1K2F2CAXobXriy6lKjX/ddISxk1iAnjqcnTnILds
VA4LIW5a1eN8qUvBabUfYaSOrs3sXqHkQIGEO3Ol70Yy53Iv6wudKpg+K3NA9EQB0Rfr5zROikc3
+oBVoZLuKaYkTeO6hUzGPDiHQa6RiGZc4dLHUrYx1aZG5V+dU8/e6ooVBpC/D2aSpJ3UlhdLLTGw
ACByLhspKSvVKZjrkexlsBleKb1L5oGUiXNv3OHebUDf7Sdp+riUc9CBhiceVmDl94maj+/Y9KA3
kyJtL+wT/+j0kLgyz4Fp/ZIYWY9cDgbK7nR92JQg2iaSAtoB7mUux7KljUfXdT42+NaYR6cN1EAk
eY3LHhKW4IBbxVvzq9Q4gP3KN44HuHmUBVDB0QzPUKKPKBbj6zAku0zVUY4S5ae5dQwg3RyXNloO
spq6Jyvs9rZlrXciaMtjlXyvjJasldrtH1BaMoJk0+TRJ0+EEW2drB//Avb4w6madMO1B1mYbMgH
BCcm48hie2EB7HWs9jnyImxdzue1MbNjoNqrsMbo1DZWG26n3P5W1/UA/AZBQUPi2a4h6G83dkxo
HVGbl7oZSLisyR9nnE4apW08JXxeSOfb+gHB7eECzz57Tm/cRoRvtyycC/ognAoSwsdx/84ko8wJ
FPQZ7fw69DSr8SEwLoo4yc1mJY8zsZNHDAnoVAkDfbbd8TzEw/xhTJRwI/I/IZM4tH4V3+hXSTj4
XAAh+5JOsjBCse4oJa2dqdDtXR+Nx7GpfxJSevpDM8p//a5wID9C3U5W8jWqpUPvlzK5Y2oU4C+5
IhVYTuvSXzqF9dKLVpdg1n8PpfAO3lJkt5bM1Utne5tIOQWdh8Vn8zxz9yP/6VPXRr+YKj97nScZ
yzQ0bTzehmRJ37wQU7JRBfbWHWLnSBgqOsZ2LgGJF++5kgGV6KaO0grbH3TA5q1mTg0eOScpVtQ9
2s2aqBag2ajAicdsG3H36G8ciNoiedpnot477U0XGHrxvWk514x9IIZFlz9LC4Ulqev1pBuEhZ9P
RwvttK3kGSS54KzL6Msb3rsC/o10N4bCJj+0dBdSpbv1aNFX3kY4E7YYF5LDpHrh0QiO2k+UD9jt
yeOxyxRcv8AQRCb6zzmv7VcxvdUTumz4a/aTlVgfBNlGG6RdLd8eBrAQM4tdOBMSg6bk7tfR9DpZ
QH5QLD5xs2epsfHNpTOQZ5EJckKMX0NHDNKfpU2sj7XprAdvsvAP/rOgjnegJAYVrq+ocfYyCN4z
E//7KRRGuAtsuCjY0EiyybvZOZkMoyWzYLT6S1BgTgRz+ylL+vFgI7q76EW63AzmjOPS0mDHTpUU
KQ38hIO4yey7x5Pdsa1w1AcBp55OkowwgSt1B7ygqnFjLRh16xXdYRo81tY5YSlpb3Vfh5ueVsRp
9KLgVZILsGZlCBYku7Ir0ZZX0hhm885V4Q8roL/nHkwKZzVnuozqURugr8LmfzLRlLAFgw7H1n9P
suRzKcLxOCnuk1BIg5FhLcdW+30ew0+ihEjVJHSxEWyWt4zu7BGaifk2ps2Lk617dzW+J6vZkiL/
Focxqa0kfaEzSK+uuzpnm/27U0I2Q5HuvWQz8z2/hhZpDFnSCJo25JFamPqgKi1Dyo2uqDcEaqS0
jWV66FQOj+VbxGQgufFwMZLRbTfdevPZI0Cp9k9/WGqFKZDuWNVRJscmmt+6VGDm6bmtT6bRnYPO
tm5EqaC3zLE9VbP1pbCiHysDPxwExDIZlZOh4qdhZhTBU5CX6zYaZqAUnRiudQ220GQD31dGH2wG
8KJSznD52XjJS+sgulb+Y+iy4dkbRwQD3qlIE5DkoJoPKUOtZ8DRWAgQpu0gPs5ML4sAd2XqvowC
q60nrKtoIfgPFm7ouHpHO7fmW9JXPumBekeY6EHP192x/dwkyIVkXnW3gTdrR0/270mVPaRswsxX
m/oh5tF6j2vra1sRGsDc4jaU9CHDXB4xRe8INkjO+oC9NAO48JgL1ozD50jSLgW0Bfyuw3QzWCVu
pZlNhFSurd5v9DLlw6fICZtoV9dv2nZITKd/qGvrB4I1/+yV/RFn9Ppoq9K5pYWgjLdyEHozDowg
BWSwRgtgxJmIkDZB+4W/eNn5TCUIJi68CzVVunMNj+Tl3l4hl7jFVQC6D4k+fMypgGrPgPEQKyjU
bKnOuYkfY+ihsWW2k/2GPDYqaSvOirOr9JwS6cN2VrdojaGmLbgwLQ4+pxUKd20zK3ybopS9nBpr
CI6S7WQ7xUQ3g/8uzhEzLjfuy+d1xaNn2rDcZll8bwdsixrRFdJQbxeEis6auM/B7P/sByZ1rb1+
DU3nnuHfhu4zXYgt4UKY8mfw49GpmmKIs4U80MlqTjWDgm0GYPylLhN5yQkzLRe5nKVtx9dFLQnH
c9uU1U1bss02ePVCzzpa5EaesQXu/uBF+6n9ATgbF7OPy6LLoY8vKpRwJGOEI1K08Q2ba1QFJ9aA
HQ71HHz1vHy5Rar91NoVogRr5+O6DQfriVZfd5eYC3Z1ga1Aa75LeH0nxh6Kb38UIbyUZswzGJBI
uceKutLJZgOvLHgRfXIOCsBgeVZv9OjHMdOfHc3iQzwgLhhbTJWdmxGG6LovhJEnOxcW9wERcLI1
DNyLgazjW2Cux5LUgs+G4yM1T+v8Y59UP0F5kp1EFkpXkY/dmH21x6bHaERpiBoPYymqss8lbWRC
pOOL4a7z2UYJgc8CMABlu7/zFsd8WSPL2NFtP6Z9omBmxH4Rfg1K3B/KF6OApVTGC4Ir0nw1zgut
BghJImXxbKYo8GfzLsx3/BnMS+zaRUh4zyBPKI1zj+QHR8gCEFcyhTImB2o9M+VtE1mMOpkWnHKa
PAcXPCpZhOlE944xESm9ORm2bBdBwMi9aOIfBuqmbUdlToWExCj3AK2L1sRJRDpKkQXup9SKXpMy
OvdqMp1WUnYMpJ2nkJjmUxhXX5AeO4eM3Mxj48gPgFOIB8gSd7sw5Spa2ve9YhxVnnNYQw4rmmZo
1oGpaEYSQESZA8DheyOgSoMVcA+NGm8w24R1XxnfHDBAaELXk+nl7q30ume3dO2TqdquMxL0i483
UdjWtGwW44vDFXsIO/e7Dn40BwSXKWhQQ8Wu5CpqAeFvzKmjzzYcDAvAX92LpAl3G7IyQxZJ4NvS
Lu5xWs1j6C7BU1Y7kHJpz+yRtetwvx7cy2znEOPIgNoVpPCMU/ULSlwOQvcl8af0S9+OF+aK6d7I
xXQae2NRqeggWRbP5JZWpQd3tXe1P1p0FpBduv24jxrLOpZjeWUH859E3f7FHIYjC7qMbdlhkCkn
8SurHHFrp5xuhj19wM5Nv46m/L6dG+djgGxt5XR4E2Vo7jNn/JEuRry1oNNxtwInatc0V7HTHfra
rJ9ilxumbUClSePwVCvEU23G+AEWGK4hzCp0gum2pAFwrdY52znFWN0c8PpoRuFI6AWf4m5MLMFF
wBy4yMlYUlRVEEa4oSYikvErSghB9cPx0GJFLpmNjB6PA2OdV5D5h8npxkOLtmdvBH27Hxv+oVBa
K0HSNd9SvGS3RmGCMwdBuxnFZ1KmUogfHzE2QzSjsc4/BrJdgiyzskmeOrMyL/SO5YVYsWL65qC4
PM0exLa2XrIPKN6mvxhxkt1BfNMJlwuxTope4IbLxwk18IdypjmBva+s3C+JeMM++QypZKdlIKQh
4mxyMuQpDCunqvnmIhRBtJ3KJ4OO8U5MAUT2aJJX2x+Rw8fOWwqR5omIphWmUD6dhtIbmZVHxZ4+
L1ocfBylN31wV1p2Naw5WNjj9w7yzTboYFrMaVJ8yFoMZOZaTdstw8fsaVRL3pMpmGV9j2nAjDfc
vIxTEU7QmpbW/Z5Jwf+LWcZt6u3xqLvv/gSZ3DOgpgrlMBlUsEmSOekhCiSCV7OW+1wK9z6p5AB/
oXUTEgl24Pyw6xqvv/UuO676mujxHYF0Gbb54OH47+1kJ3yfIKy6ym+FTwVfSYzpclBLjDXv6Jju
dyb/jDEWHMpyysl3X9Pc36zkNCK0IXU+zeOcuxQzjhxFwC7AcgDctGQ2lbnVxewJ9XLLtv0g/PSH
TUTgqZwm5+aO08fcIGSJ/+PAHwpDhvXe97kO7Zc0rg5dgejZhMz7EmHQINr32XXD7DA7zLRNl8wN
duj6zZFxsEsb+9VQdK9sICiuH8QTXh3rOiSZr+LtjmNCG6lUEy5q90+8weGhV/Nr5i/ZTg5y2f52
DvvKPpwgOFyKdtiN/IEbfY7uRiaXwAi5qy0izBF7GB6FsBGU/W1Cd6lMs3ohoWU9tEmM4koJL/US
O6SQxc6Wr7AxDQzapD0/xwM+bF17cLeKmZAihpNtCW6apWFCwt2TCI8gvADDR8ee1s1TG6Bzmfw0
3NNWIl4oze3oXKogBXXOABlAWeyJ7tviDQoMSfj8Bg3LcjHV0UQ/KsJnfsDm2ahK/OA4LmIjn7cV
hQFzbTyKJQX9BvuOcxhtpAzk6dG1DVKkgFXxYhImcOJwB6KhI/oOOsPPVvWidaVhKExxK+VViKS9
jKV5dYExPIoxJL8gtN+kj3dNTc31/NwShKNljQOuQo2NpxQrvuEEb2aA5rZFcbSbPKKRfHLfz3DE
EeRi4Zae8p37+XvuN1+TeslvtdOln0WQXv5Cpz7cm6DlsNBBBQ8EhZZjpAdZRsAp3P6zvqdUBhBm
KqvgVTA/lUF/BfqZX8BONK8ov3xswOReVtepy4enwP+EC8c9J53sSi7H5ZkgbuIsCsxg3OCii2VP
1Xa28ML9IcPadT4gg/SeE+FyOHTl/FvzkWdI7wwVoaaLTqCbTB/1cV5kESkkzPyjTCxn4JcPfUAb
6uY9lwlMzW4Zj2RLPQ0UFqWSq5nq9BkQkrxC59TMPXcEubn2WCpya5ooWOOPGlnd5WgmJ/DYpJgR
hjP3nBBoS1X7jkDjgzXmwXNdE3TpEXe6Q8lR7BCA0SoL4R+k3BAilcjpWt4I95ojxhFIZ7+Xqp8I
5C3kx+uXcxh8JCGUsVXBFEQXA1AsEd10zdOIDgqTRVDTMO7MnR3GiJdxO+Dv6ys33TcopglP5Ouf
Op5SyEADnBzRPUUG7bShmXmzh+U5gGy5T/iP8Wl9Tefle2sNK4dCKAI0lL8NPUFEfIUzwgf5s71n
m/clwAcZB7mxT4YeCyLA6MZYvnhpeW6SxT+nv2jaRFcXrCkQUXCiwMZ+ZCFZQ0FAY2ucTX4gmC4o
UeSTH04/Wmc8JypvpbK8DQSE5pLlTnGIxS/gEN1tqavK2LelkbwMZv69m9lEZ+5IG+lb8d3F/9TC
2MoDL70KmbG3ORMJCeujchiXY4my4BpVK9daB6HEdJOXvlJWReblh7zIz15kEK8CWbdtiDYeyqne
DR5vW0t8ZVfJ7sjJf9pJI7uMq0tOZ7p8579iHzib7kOxEBUzJ/2T2dUBudblkaDVGqrZgBfcHIjv
SAexSc6eul6FGfZH4j4osXQzlu7gJYeJhkKrJyLzmrV0KdJ8Bc9twhXJ+kcANY7qaCxuCzXPzexo
S6RRmXIU5s/OCYDFWTB85bQ9XatacKQ7abeL4Dh8pniW29YF9IcDZdoHvyWbTPOeQFB/dPt4fXLs
+UsUJnRpWmnvAxUCXI/jB8MeipMtx/TcxtFVH4IIr/4Z1rNxtjrT3DEaItydfPNizY33BKUc5H3e
KYGA1OSvkwm6u7SnX9YPmNiqoJEoePvgSIDZc0uk5bHNkdWCcPvY2/RGML3+WgOj/+zW42c6qjRD
XFcepGotRo581GhrznZOLeAoxjF+NHkJawtbd4LEgclxeEyRWNz1UvEJSiAohGuU2yRrncfSmzZU
IchdhcngfbbWv0ABZRejaJ075/ItBqr6CdqPta8XLrUSjcUmbuaJ1jclhdmah3Va0+fZwDoUMjzf
domS4HvgKhnVrLfcjp8Cw1xOcMzrW5EIZz+vAhmvImZ1iCWOgRl+yp1hfjJkdUptKitycoYTEtMS
DIWVv5al4KAYJyT7mFjBC4xGBzqtHifpV7+H6WY4K1EZS+d+OBGE+BpHeEp5+0mtKulwr1CmsQaR
EupZiiiQIaniUWVfF3+c7zqeGUHAGUSChaZwMo8cFJg92HzQ+VS+4YxE8ICbNMuYOvlJo4zbCEVa
qzmTAP0GDC/edwfaaQkKRyVurO5RWCLTq8rmufDqp4DYHqW8IqXV9sFgmZazi3KbE16dzS9xUH4M
4AYcKskHuygFbDeM37RAD7nYMTIZzKhsItjyBC4ZYJ1peQwXG4HpNsyARyj/wz6wwzdzSsQxBeaB
lwZvA+pkjFsRHsMaKjx56+hbL5q1zCiNjgspYkdz5QTiIntaodGi1Ku3fiiE2MaGj6jWg8OBaJs7
1ozISC8Ih7pTDhnmTztGPzK9jqSqCCtA55MuOTPEOhWdJBAyey1C0/2y8s3JOF7upvlv2R7ccdLA
S+adKG/FJQsCBg9kIplkilxC4Z5HzCjbuaaMDQfQZXppM1JbmwmNtpZ/2GFBLE/sM1o2M2r0zsix
S3XzoVguupPhSms54ecfNtjIF6hHE4dcr8KMwZRG41fRjJOU0WfHtWIExcb6tKRl/6Ar6R6FsJ4x
TIJRDoJ74yzh3Q9Sg0/03QygQLu0kHAtCPHkGvZ3I8fPU5VlBJXLEB9IYdtWcLB3qFOwZLSK46kO
trk64k5L9OZM5upuRRE0h9Wc43tIGsOhqgBxj/EHNNkUVq7xkrsokMpYflLAxaMT5/wgSk+ZZR9x
ZgD1CI381lP/H8I1qm5BNMOsENNLnkHznEouDRnm0Exyqv+irL82ygYkVD2hHy3T1dQqDjUiAZK2
sLfjrgLRee6pSB5kzBbQRGV7Jehn+kBTnne5YkyHYmomDpdg7yVKkeSPWCD7AmSCM9jzbebauzSZ
v3fRCU8iNI+jb0cd8aCRz2TO/NKtSXkd/lkkVliu4aLBrJZjIfvtrHUqlCLGaoQ07JxPhHE5z2TU
eq9dVmx6JKDSqbt70EftXT8aLHcz1pjIQzCVLVo1kWzQjLiHyBMNgJMl9/ddSANcQP/iJB/1RxJ5
Ii4qBij/OD8lLnuSbsvnEFryySbnbbEFEBsg8+O5dojoDCwPvdVKby5N5vy4pPPbjEvyopd+Jhgl
F8unCp7LIVYmDL0kHn3btiiQ8ajXQpUPkFGaJllGX1ttHHr3sJRIOnTLe1DRU0Z64iITE3F2EBHB
BJj5OQhQ4G21glxryVcwVpxo8S5jq3cRxkwBIinxwQC+yDtsjrQQxzLf5RzHSQGKsvSk7aytatyj
3Eu2s5PXO9DGf/uWh6EIjpSodwpOwb+etOVTUgzfumLu8Wa1LiTiKryvIbLB0Z0vg+m4fKFxXCHq
SbZ8EeatpnHGorYO3gxORT8d+QZ2vZwuVROQU6uPPtMWGIF7ya2bmPLykjaRI5ARMWsdUgQwtir7
/izWkoNuWgsoO8yoFvWeT9pEamHKnF3bPxrCX0c+dDrvIqSKdIvTHA7Jq8A5wxBPBhzvhm+CKIrj
0hOMCpfR3zFeAVSo+AG0qMp7N77zUe8tErIfWTW0rwzPf1V9Lo4d95ELA4N9HQ+4tRZ+2oKgn10W
FhUUnCEgU4ZDzg5Dy3oJe4iCYzsTfJAaDBF0llFnpRjwC+xtebLsFjqae+5e08VK+uKo3TYJxn+K
7fy8UBHRZWBiXKcmSRhTeFn04KzIDC5BqyfpKkhvtVq8sdl7AC/PrtI3x4pwNVqkAVPeY2ui12xm
AvmbA7gpUU7TKEa+WJMS2SAB6glFeKJLvTWzcb7+NtKVjkUHPOe+qtJOOOTzb/fjeTERVo9VEOK8
FB3BeYt89ufUuaa2+eiDNNhBeSVtzyzyR6ekbBJ0yA5NcbDVSClNUiGOnElKgXQrsUs3IJfIb65w
Oo3zYs9TeVJjHH0iHdX2wOGW+3bCX0O/b77oJSu9+eLJ+bWFhvUfQzAKx3CLcw6xk6ovDCWMzBw6
c1adfJnLbiACxHa3iGUkjmdD3KewXA4Rqvh948J7AwnJNIVv3iFu8Gz1iiqO1IIhsloK2592AvcM
l31z9FVNKCtA/J5Dr27TOPMnvMnRAdDoxbOK+DlQCzg/GCWxNE+VpIVXYBPeETYUPLLc67fMtjGx
Lo7/GIEeOz7tAijzyT4dUD5oV3gAiZepp3aJx/58zL311bMrcctK6aKQmZKNv+BxLQ37NeZEdg3z
mcVffGbCn3UiijbsunC7CURtw72L3vfE2WGT+HF2I6PLORaJ82EFwz9tVvUBz2qJFjRIICvKPQEW
dIyZmGnzkqW6LN1sz4yLoOIjErjkMjPOUQENWqGDJwYPj76NQibqfnWoHK5Fph/VK5rI5FSVc4V2
x/s82d0L0P+OKIebzbzsqg34BN2DGRkJ/wzq6EtqBNZBtuhF/RjzPo7OKICDClHQVbNUvViC/2tV
B4xXJDJbW7lKNWcmdZCQ/L6ldDZRK02LOZIdNBj2a9ySsTylWAJnGVnHyJqfNZbuT9q2CNafhZqu
0DAb4eJBH3djLgO9IJhh/1pmDMwjd4o9owUMRgWJ8bmPNB/rCYHRhuPg73DC68w08+oQxsUMe6/D
qf9oQuMgo8UWyXQbaX8CNZa3i2r6uAkXCDdwT0KDEMUXWEtMZFwkQ5yBlBx1ADIeoT7Lo+5rxL3h
0CibHrylmaZMfVp6h2Q8dg26YwHGUPJUjLHw9raN2tRvm+Epxp1EiAlBwt4kSPAI2GoA+NAF9AMS
LOkqfyRY0z+UDXCSrRjxKwxgnSoCKIvkR4GMBUJJ6t3nOrV/q/6SFulf3uPtbmcnPlnKD2IYx9RJ
XwtfTo9ZuDSkZvujzZHyNnl8MerIjh98bT8OUfuli4X16rl2BVjI9CA0gxQY0EZsgzh1jq6sfq4r
39aJQGIE6y2S67VVlrcuPloGe4P2lxejSVihyVWqC5E0iZdbnAT4y2db7GQ44oBnNL2XDaYtCdUN
JbPf4KOfFoBRZkV7SNSdPEV+emgEHgi9eGqPcrvqkzWicCj7RP2QJb9Npv2eKVx46+H8nKM0Oetn
fEgvmYDKpsMDUlsB9+iUDBJnyFBw0RfG2Dxbxhg9ApKxEHOiPKdd3pBQuaWAWmjr4tyxM/oCqnkL
NbY8ETj6ooE8g70iojPrvQ/h496O6InjJoPBDoy9m8gBADqZwKxhciFVPSFQTVz91rnG9P9PmhTk
qI7uYi3X/y6+FOG/NG4exANas24IwCywwn+LL7PBBFXtcuYwSSDawALdTUp/ppfSnf5+pJ9SP63k
8l3YL8giVG14vXi1PXCtTS/ZoBqxfdI83EmIEx0Lti0zxetEs5udr1FjrKqAxy0a3mfUFAykyWfI
UIu0JZTzHsxPXKGIKo25gyzFXYgJ3fi0mqivQhI59vro0ysDyC2zjOx9oBiYjEvfZ1eGMO4bnGfc
t/Rv+VxCOlPceQfd0zX8aPvf3znb/Lc80DMdy3TVm2d7bFP/VhMLDk62m5XTUaBHRTu33j21NJyC
7tLjWsBWYB70L9S+/x721EGe4fcXvQxWPvx+pJ+Kf36hCCQHd5qvOwur9+9ccVSlWCpIZ9EviX/y
xv881Y9QUbm7pS77rX6qF6n+kj47mcx8Ly55Kd42jZf0qpdCMBgA8sq9QnniFwVo/rP8ec169Db2
Uf1LVlZgDLDQVDhm/4r203hAsvB3lqK+6KcpDEofMXRxKR0Qjfo1vYRDGZz/L3dntts4tmbpVynk
PaPIzc2pUacuqNm2LNuyPN0QDtvBeZ759P1RjnNiqOzMLqAuGg1kCiYpK2QNe/j/tb41aMUL9B3X
jCgEJ7WCtpP2k3bV1sg8KMjgfCCtoFwpTuhTL7/yaqAIRoV5SMf5eI4YPp865wyfb6oKErgVa4+/
nQ+gdX/GEQuNkENInggV/nXu/Kvn35iiigUSpdHVGUkcoBy/kE6CuqxFWz/MEuzzufPVH4fYsbBt
n48/f/zt+vnwfJNOkI7PP30+Ttnnu0RNFmxwor1NBui8ba+mpYofYEHnjA7QfDMKKivL84++mGUv
CU3hbv6dH/cRM5/8xyGuzF1nUC/0qzmtZuYjtPRurgB70az0VACh86GFqLdmTZcgq/Ow0ib5NFxR
ZBiuNGTwC3h2APHmcz8u/DiM5guBITqYkSK5iBQ7uBZJdS3yjNmkCg4ZahcmrYRVm9aw4TJkN5e/
1fIzm9Sf1zFKOG2Jzwx308zm/swsnX86H7IqzgAX2qTume9ImcubkUoQAj22RZkDNQBVbI2McozA
n8w3Y5OwxvaaYA2o8hKkvNz6ADAuz90bw2E1OhMKZbD0tuZ1iUxu5fmRvkzIP7xJ55wGUiIhzMwy
7vM5ijzd4a/HC/N32bWpOWSyG5ahWaxNDUv8qibW4DdpRsquREuqmxRw0zflMAEWPLJy8z+b31ib
PbayfOnnVvj5BjYn4MgUuznZR8JbEir3/UrRlRiiyEiM1jR5KdbEZrZlp0bLfVS1m74utBuQ/NNB
FcfzgcCfv+/zYKXNVdvzTT23Zvy5Bvt/POxxDruhzhe8jO8H20w+Ah21G878WVlG+zBoHPOagK7v
N0WAhLWBBXg+BfP8+3kdvRblTJoVaWEezJnYd7aWUfcQmD+oJvkslo3LBCpLmhuIGaZ5w+eUCT96
CaEBf/1+6H/yfkiJ8sa2pG4jhP/t/RhlE9F2MIxNyCrqOrVtcev3GAdjOCoJYpLb86kAONBlZlSP
P05FuadtwwFJYDz/Uq1agCdY0qJhp//Wza33czvO4xO3G6b6QmRpPJBVzYUylUO7jOBeu7VkHfTT
JWboek0Uw7Ax0j5aleCaaEoDp3SDOQvOqZzVX78CcjZW5HikSZB5/8cfs9KH/ywhNN0xdcfWfnsF
nJiJS7UrucmAdVbJu9rBkTrflDKJ58jE8fvx+aQVB4RFIDpybZbNa4rbAWovNTmh3rM2CK7hx50P
w1zZgUMnFoyFourRRZ6TCXM/pEeXnm/t8wlz6DFr++t5q4NauIqti/OFn+5zPvnTdS91POB3mb1q
9CzclEixNjJt+uckjTG+BPopkcK4tG7+5qWaX4rfXip4ZZrUEKapQp6dRT9ZATxjjDWnM40NM2S0
Y0uTHEFJeJeTmrz7QaXlILR5YVoDC2uUVfT+M/pu8FVYzAIAYIqzFFZyFpxX/DSvuB2wLmT0Hp1E
x/hrFsQoD/5yGAhH4LthXNvzjT5GBouK6FoMbKTqAYV6Y+Szume+qt0GoT39dM/5ERwStQ3Woocs
iU5BEJm7IO0TApQ5db7R6Me7f/3q2OZvr44lNJWNtLAclVRZ4lV/HdqKBgFu53sInJssWv2YmM+T
7cjxIlCoJPO++RN55czn5/sEQZBSRu+e1chAT21h+PXHF8LjkHFEU3dPKC1k2TCqr86HBoqnpQyK
dHM+LLTKBoaBPPV8qBXjdD0/ECbF7v58qvFfzw+GEeLPHyyJ+p8fDITc9wcjFmy6pl14e36cgYzg
uQ/pNTtBczK0w/o+BJa/6R08M0PZ1feq2qJ6K7XHuDR7VADjdW6Y1fF817a2YzeuSlK557v6EUbi
UfhoPecHSrFsoVabhcDzVdkBGS97sfl8oEw4W1M42c35vnaB7DRIBm13PpyGkdx4tfWW50NN6UA4
4H/6fCRdscSR1u75mkozdfPX77rz+/DByGFZmi5VS8dKp+q/vevzP2cNg18Sx5TBRbZRUpxvolkV
XCvhc8PWgOILYlpUiDGqVdLh7wr0ndd5jR+ADxN8JbPJT13gsWesoiebcLELzK/mIlOmrQMX2BSA
3VHlkjd+7s6ff+rMmnYlCRUiQmYWe8kRIUB3ON/A/OkP9OnkItMSCPjzBZad3aGab5q6eAutchni
St2Vc/xVxcfqui/lhUNdCwQ1pwqRhyy+ZbSx5nPEJGX7UHEgmlj9VazSKpWz8vHHYYkebtlGRbEo
Z/vvp19PwRJ8PtTmn9T6uZnKDa9YhNOqLB7GzkD3q9XFsimmI4Et+VWXl/IaQQ27icarHrE9VaiC
KHYlA5FfpeweUctuZhT7M1UMe93S99jUFWlmXYYez5rTjp35xs4Cqi92CeQ47MlJDBGnuKEgdX5y
soadMFidC9J9vt9kIcrt84fj39+G/+V/5DefQ2P9n//B8VtejKD66ZH/evif29Xd6j/m3/jXPX67
w2MYh8XHe/j6l/faH9f3v9/hl0fl3/3+vJavzesvB6uMvvR4235U491H3SbN+RnwF8z3/L+9+G8f
50e5H4uPf/zxlrdZMz+aH+bZH98vzdPpPJdiEPv3n/+F75evX1N+8zon9vjf9q9vH+95Fr7+ye9+
vNbNP/4Q+hdVt5mTdYlPD8U6W/b+43xF/SJNif0HiZLKKtLi32Pn1wT/+EOKL/DXUCJoDs4+HH5c
qnN0r1xSv9js8h3bsaSpOrpl/PHP5/jL+/jjff03UMI3eZg1s/9S2LPt7cdcyFhvOxL3LNtfiXsQ
b/2vo32rodWjw5IsKmdYdSaYBb9vqD3aM1fUjVjdtt7sxIhwm5IZXVSnUbE3Mf149vrwlmHbYUrK
qA6SRWrn7aFVghdDXCtddDKa6amzYt/tFeXC8hkfIF6j2qhGAurCSpaIV8wneyqvksXYqKMLrhnZ
9BhcGqm3SWjjruMg2feTQ6Q5SwWwOc6qi9e9SnJlS9vFTWDleWre7DoleMWEct9HIl6pnpavhUH4
oi+KfqlM6QNaTt811EaBVKmKRRo3J890XpmTSQTB5Uj1mbQAFvwzoCaEekOM10hW8Ki9qWWxVw3x
DSHGbRFEw0WKQz/HGVF5d55Ob1NO8E8dowxdCTHaDchrx/6MGTUMM8tNJaFt1nNf0Jpv+ca6VUsB
xDi2wwDHY/CeQ+Qy7phTaC7C6VZQFS16BOYBwMzpzffRw1pEooQhQWIqVtmB7E7KPBoegm3fiAc9
of+qEVqErG5ZNdFtBjPZReB8oxuF7+aTfWkhRo+baZ+F3U2kIBwMQxizSqisappEbpSphQvh4cW0
ule1J0HE62mu5O26j20CWmhke7K8j2aFYBcfEuVFa5wH5PTMXtyE4WNVVF9LNvhq0F9A87xL8Vov
7R4It1iOxgRwAc3jUPmHrm6v8F9esUlAM5p8k4Vx2evBdadZ/ta2Y9XVVefeKAXtRfPN8LqH0EK4
bUi8xMpwqWpdxEwDPDL198r8bqqyZvulbQMpH5Qsu+2b5LbpRcC2CdWo2r9aJqFOojaXJLmi6aqI
8mmqHKJilp6KLj6adN6loeGfrjfp0N+EAW+RV5BapDKrFUNzLATtbuI83aLV0QMHqzRA5QgW4ahm
4ZbEFFLvXeJa5mRbMuIodFLtBJuVqrqPXr87Zvjy01B7ASZjLgoMZXlOGyQKQhD/VAtRdGez3JuJ
pkDeUS2Vrn/Ue+2xpGRqFe2+182NV6ebOG2x32grFUIrRDzis54RQpHVZ/qvSqDvplxEy0jYX7NM
O0GtWyl4Wlw17O4NHyA5be4LA61Y5aPeYByaScD0hCctR0aFldCBqFVKJObMKdDoqmUgF2avGyhm
CjipBqCs/nS+ajRKwY6nXYnaIXOIbJ2lp+ubdkjB3iY0ITP1vR1jLLTAuEMJuaXu4QfZi0IkX3ur
pn/ffbPl+DXk64/Lcxk7MdEhyBwQPV9ksKnAbKQ3fjenfdnDAaMlpffIwnRDg2KqmrVFrYLyPH8E
+WbI6uPZ+t3RmTSSR1qjq7TzUEFMK6h1t9Kq9wbWNE0NLgOKnYVMX8ksqt2HnKiqRSDiq2GU+8n3
9zjSdhJy0wBJQvO0h5HarasPxSKVWbnIED7glcWtSElcofxB37IVBE/rj11c1BgrkkdbCv58b5tO
87e7aFTS3GmGSyx7VaJEi8GvDwKSeOKgQ5Ms8e0o3QGE3jieRMgcYbyhib4iUgc1ttEDkmGPjTgn
dz1luJm66i6yAtSzrCTcpLnIk2Ciwaw+xL7dbRX+uqHxlI0zXdetyAkuSdqFxU7MH4uT7UQLL0y+
iQFZ+zD0RNMiXUmRDcV57mP1LnU6m9nWmpCDmNE3WSoDA3R51RZ27zYpJS5kHgst1pQFKx++MCQu
TL1Au17djQtNlNdpZ8KTnYwRO1B0yERDKkGX2csxG4AI463oCpVM0dgGa+Y/ZkXxMkkcq4IYweXU
G5tYpxcz+ABfimcEpTzN8hkY0ceQaY5bHRVUUDzp7hXaD37CWq+gvx1UMnEz3Oxs4PPLzjegmA/R
R0OwxcIp0CkzB+Ao4AumhepDFGmX0yQy2kQe4eyRczuW6BqHilDTwdxOFTDXpKaVPObq11G+EJEC
s0ilDdIocym/YzNcCLfuGqhsvLrASOZs1cg1e7ysmTJcqwVf+zBTPzwZn+BVH2m+vI92uBME3NG7
i5gmpxKBJH8L+/lgYYv6Af0oSQKNpEQ6nBJu2B+O+UIJVaJUQzDbNXnFGJAzp+J/GrFm0Lmdw+fd
y1ejl7JoJOrW5S27t1ESLxkWnrXyVmUGWBQORIvaeorwgbo5uYglfiZX4D52Lb042ggt6MeqYM+0
A5PfCMDUMheO/pUlWIY3RlrL2vROSYmJS3bedVbGV7rNJ6Y2DawMEchuG7G0SiRA+dYGF1INP6zy
ADPoaYqtm3aKV72dkvUgyxfNaHhXjPQR9de9IeLL2nxujOmhKtJnzSHLrktCkptqe1HOogmluC+8
5F04nkH4X023VVRgoWBVTqIiLXtclRqa7KpXgXYygfZdsSuK7GT5Av5MxSsS1gNmzRYKccyMZtXv
5lAWCzOniakDS+oYMxd8A4zKtF1fxU0Gqvy6QzbhThoTtuXEhZvQOTQK+5VMj1MkddrneXMPwmXt
aRolYymvC7+O14AxSAhN5L4lY9Rl54j+DepGX2qXCUwoPimNufM9+12QJG0r7IUTgry0Bf6YflHW
uoB4S2NYTVpss7jC3Sq3MEFWwKsMcbDqiKqTxXPG6PLSmKia55XLdJ+JiHdLCa68Rt93ysGfnFtw
QHy4KFtQIB4enFR8ZJUXLRw7vfODbs9wtxn8B/SH26g2HnRyiE1TXvTYLhQfRpixgHl1n6LcJ+lH
2zgKckcpT9EjvPHGLQpsNz2eZnpp8YYN5YU94GOArAgK1Z6DTaPmoAudjzBlaQTlLO7IT3aDgSYO
9l2/zh9lXIqNFdMaEWq6QDR82dftRe3BlEqrHbS6jU0egC+ezouylP5gHaxg9xMWk6nrHABVEllX
eVK9o2C7G1TgWICi1142vNV2cizV4mko43c7fEAl5qZt9K2pCUjqqCAstaI6AAKe+QKh4aIjAOBO
u5w1rGMm36KId9y3QVClsA6GksKyhzLUbX30TZkoryxR3pVtzBqSPfMqoc9APFSBjTB+qnqoz63i
4YCDNaDMe7kGwLaEXdv6N71KWESROG6TwXH2O1LDydfKbPmsSPA5DTIX+opRhUZ1EsVXz9EIzi4O
8zIxDc1db5j3Q87YM7DXQ3ifL82wtElzGL5GORM5ewUX66rq8vetxmQ4qQFak4okYrcKJ0gUUltN
gfnehOljJ6cL2TAx58H0AZWT4Qt2ahbYL/ix+gQjXn5HJDy9WuCrTL7k0OetcTd1cqcUYODtRGVC
KqJHi4ldyy4A2yYbFLPbmvzhjTKVH8OohKvA7Nt1Y3pQWqV/lfc6g9iUAc1h7bssK9TtwsdaY+ve
M2EyQJUqj4EsUK2trPOD0N+JZKgWUa0ANJ+cjaVpfAa67QDdfNWymrNQPC1r7IAISBDKdZnWuj68
7DWBs9kEMArEWpykoJkkZW+1cahxEyReWenCquNiWZI7QQQUVFpYbvf+MNgYuMSya8jGIAKCRf1Q
3I2iwmXWEtdca+M7mdBknSfDtTmpG0jUExFr9t5hyb3MrKon6iPdgmVtKVVEJz/wPmjDLIDlFwvM
jHx3tWeUIzB++3IJT5OJlBUKJKFoSzqUQ2q2PJrUVGAl6zFYDV9xQbhXAus+BY2Nd2XFiljp4pbO
M6F9ynToeplu7ZaVhaaxDPEZy6ualddArEhcTAYjdhouiBp/Ny2Idq2BDhJ/PcsYOQKaKKalQ9G1
Uq12C+VMhHDbUp1x2AAO1ulRuVRzFQ42s2dbQQ3WJ1LD5gVQOizkRIlEwUi82qh6X68ljQuXhdep
jrKOQeQGg5dL5hICGmKPKgiFINDesUQhxJ7aeNGO+S5Px6vRbG/nFKgRkADiB3VpGUG/aWvj2dAn
RqSK72wT5MtClprrt/RNowkVw8RMgJYaDMndiPotxl3DBjHn69bKpyn3bmmV3iJAgI1fiRU8AXYr
1UsTogTlY8Wioz7mfX4cvdadZB4uZMn7IhpqXykDKpMl+QJ677tOjrBEadvVVCE7gEOGycPk+doG
K36a8PT44sKg80ZWVaCQuIuzgXEz8vGrkcjZoespx9Bih2pe6a2FYCDVFojKuq3NqBlrct8n2YPX
JuthlpxBb+BrU+EYxBUYQvqOyV5ddErO1kFXTsQ0VYu44q0k5dnhQx0gK1H1+IlinblyOhhUyP20
DeifFe3gj6nsku1ohHPYi8fasuvDnRoT6ol4ZvIs4GKRvxBg1XceQThOiMeoJFZ+pzYYEXSt2+l5
5xwS2wBohYOsCRwq9GBSIJY0KwRHq5APWubgax8mnfpuQ0Syh44/M5+KMXOW05gegkz6pD7o/qFi
05SRn3UJqU6a3SpgCb9BLGC6RePNAW2dtiTz93aI2PzSYUeGMt4gQeuu6NxW8Ql0ZBUt6orPbtDC
L5nLX2cj+PlmiihQWph9tl4jKCQ6DbzfMWBOblukwf2T3mn+DiBSclVkj6WPadKINPZBSr9Y9A1T
G8yNfN1q0LSSVOxpm5gvab7vBN+owrpuvGTXjeyyM3Jy9SZ5qPX+K29thTB4KIgfTpRFPZYkLcw0
Yh+HjEoV3e+MbZ/gqmJinjYRUYC3futXF2yL8YIQGG9E5btX3gozK06gu66jcKbPN8ZHgHvSJX4C
6dUp9qP7UGWCrnRPh1OprXVFwQNV30fVvPAh3m2hoXdctiFful5nO6UCZ5DxImmb1k3AuS9akalu
4T/Wpq+6Rhv6i6ps7waMWGFnnKJEe9JNXCIqDQ4HABH05tu6TN9pzbyj4LxLbeuq0Y39gPuh9Zzu
NpUwMPShxYufHymVnqh4rimFbWOVPa2OD0OWIRkHQqGfBJOzUZq1wE7o2+Nt1djp0rJSY8U3alnr
SMRYvCWLoCtu/MB8tgEjr5RUIWBCWoDDwoqPCGjSKDG3mT1HELZkAalVso48EidnOWCIvdjVIzt0
1UE8DQHjt6+XGWu86NWOe/0iuwWUli5sVf9G0BDBFpoxN+4sggCsVWqwvSz9JCFUMM5oSHXrzsLK
rY57SxiHkI1gKfQLPnm+HzIQGvmztODhEZ6Gedb2v8bER5TVtNCF89bE6QuW0utmlG+jUj5rBAGC
+2i/+cqu8YpTzJ7ZrfTXoFc2Gd2BemKuiVOUuz2rj2IeDR0z29Vj/9FrSb1lcxJl4SHvGPltC+iR
Qk5HlN87ZXGlo8zq2OI4DmA+pxpYkaogNbHWaBhTugiHGzl/0yqjMMBqAAOtZKPS5fmCnh8rfx3V
zgzERDCIN+VgZN0L20EWo31sramgqYqyirBdBIG1rWd3c+NFFHkCCkhqxVvfHIdEPaJwjdyyhfZT
2XTqo3BaWuUcsdCy6WycbNnNZMM8Ssut51nYfEgRQKleTfZ70K3kdaLoy4CUP/Zd6N3SmmWSJQmm
hRAhUHyZjJiUJs3ckjvPMF+9KIGQo8orAaxqZfL6g5cc37tYmS7VNFvZJOddxL5zH07q45DEBIKY
pDRH9NhTs3z1zerbJKwbYHZkGaCacWLG7FqGxSJoPUpeXtSyaiRgu7FGjBPspMb0gr00gtJxSfdr
xakmsN5yuA82+z2PQibuXEpOYV/cVaz+ekO7bVOgdXjC7s3WetFqJKA5LC3Ehi3LP+B9cXXEGFDc
xVG8yyp7wpWqDxcQiHgZjMqgBV0tWxCpFiz/VeZVD50MVpU+JWt8ZRvZ596iDg3FNYb0lvRjY211
4s0bUcdkBk2tYHjpjD5da43OCzAQvQFs7Snxo/az9/w/2x/4s8r/L+2EP7vD/4utAeMvGwP7PHt9
y3/pB8y/8NkNsL5QStTZP9sQQDXhzNX4z24AV1Q5K0lIVqLejz3uRzdA/2KZcxtAJb9HwEaghfDP
bgCXBEw7B8XauR1g/3e6AcL4tTGO6g2Nm05LHfkgVVTNmeGOPzXGB8Ueo6hgawTjiZhDqvqR7TIz
LitzWHZHoPMjbIRipZcbFhB1co2n0iVkENR1a21M/1Go3wTrCcobKfdqb7vi1U/2VvVEBVrWx9i8
1UzitHZquWCHxVbcjewTu1HjLUNtau9EtEvenOEyMhhzWHBv47FYBkcMTbcYXrAsQZLIyIlaCA29
4cmyLiKGKBb3+rSLqnVjX+fYvFV71SJdnk0Cq2pkCVdfthLbzcVsArHBu7RuPO3NYhnzm+XqUhF0
nT9CeN3krJrWQguTBXLF9EWhHRHd+/pz0q+Np0y5CG/ZU7MLpVdhPMKmbGkckArpL8AVpQPoVb1k
O3gKWAgXm+SZZROF+v4134RX4Im+ecee9idEbdvNgo1T7YhPjbbypR2vAPUFa9g2SzQ4OfsNcFrL
fHMHitetFhYV0PzK/IYnXsManF1rPVJ1l9RRKv1IE1fkXm2RHxwrfUHwwStOwJ2P/uRQXKpb1g+2
sqUI2W2YLUC3tyx7lhaLH8r+uDYlpnrU/86+4/mA5KtO1lczQaXwbIAHSo6ed9M3d6G4l8YlaD2m
CVC5Day9eCG/JrQyFDdZwToOWeIw4DNwt3D2MNJugA0pDLizJntJlriGXo1CtUtl2IiviHzOpmvB
ZtlcM1UTsT5eJNWuGYnJJhhi2dB/os5AkDTi72PxLr+NaAnf0j0BUDc4pK46eYCYgBhV+h92XWdz
2t2tl+PFimppQK7TH8b2ImiXxhR9mytoK9VIPxW3/7Mj3/9fnVHBoPEXfVHYVr92Uuf7f45+mjS+
2IZmzz1Hmo5Spdf4OfqRkvAFtbJk3NFINNRncdM/e6HGF0OFLaNKS9q4VucG5ffRT6hfcGA5Blwm
nchYON7/ndFvHkZ/7oRaOtpDE12WhBNqISb7bfDLmStLgmn0e1hVRuUcDA94/ZDZ5SLUAu9wPne+
kQTRukbN2g0QdYJWwHKeUXpZWysTKq2/0UrR5WPPygeUXmXqHNTPhjzT4Z/3bXX9vz5XqcPeNMTc
vlXN+fpPA/UYQOnJ9F6/b/Ict0PN1sBtQxib5xvaCm3TbzowfDwLH09irHThjg27a9XCfKfTNNNe
y/aIg+chLUHyWL3xhu4nOHpS5Nde3KE7cVoTlvDk3NC6ad1Cs4OvcZgCKKNq7hE7Bpos2YnMG8hC
MgH+EYP8rGXOPjHGv9NbOr/q+yxb1+mGm3xA5r+Xm/n6T39wlCW15mRhchOgdmiXdZgZx6F24NhN
6VtXEWVITQnUd129WKVS7CzDs9eDn6gPea78dC9tnNK7ua3kDBiQ4ihAxtJcGE0mr/v5VGTHGMUb
K9ddBxKammmoOT01e/JwgEyWlR/TIKInbsav59O64kebKhnhFZNt+/mKk/taXlRtcIn3LdgrvpNf
2WJfF95qSG7ZPWhfJ8V/IOulue5aj70GYeOXeq6OFCZy60R8WvFsg40cNIR5NfLOm3JkR0mObUhl
czQQiGxIsG+21dDS9jWx5DfzT4EdPWfdNK77OiBwgjPn0+yETk42ZIexy62VWsh459u+eix8Vv9K
Yl2rdN5AZ/BTEhTKxiwx0KSAUsjNqS/aRqpXgG0JPjfxqLROptwmlX7VeS3ttSLpd001WHucrrVu
dxCtl7opGuYSTqLVbCZXKkO9RP9b/p1m/7cvAfJbFlGawZrIRLaPVOLXz0Q/tmVBKPJ0I0JEBeXM
+6rTVCy8OgjWhI1FN+dzbEadg3UMOssAtknBkgpbta/ilNjiWt2dj5Rh5PMM0W/XF9LaR1aNcdfk
y1xKxz6ECQ2eMqyFsv5pbPyux/hZfzELOX4ec84KYlZ8upC0GyxHm10JP32siZTUgLUrGem89USF
slAeGkV/aT3P/xqR/eCl+t5vPapuVtrfafYE9dT2nspE7V2t7AO3LUznIJS2oi2g1S/485eJp8nX
eGwhZ5eNd11OpUeoGpik8wXVwT7reeFDMVT9Nud1XWsEyoFEvJQjQF99JqMQ0WteKkrwXNJBuzvD
IxQ/SFcZrsiV3vh/Iz47i8t+EqHML4MppIpkkbfR0n5/J8fRCWkYFOUtRJKQrV7Jd6dHA9A5CRl2
Y/o2p6ZTGkc83WrtDBawCg9CU57fSTqUrrD74ITpIkf7URRoogmNeaIb0yCPfMJYjo9ZUKcarTI+
yq46qbkgAzcf07WiZPD/Pb17PP80UkJoYfK/ttPb6OQWlaQQUv5YhBdBbFcIXLzuLnWgKf71B+G/
jm/8/cI08OzwIcDPNE9OP30QkNN6lLuU9LaJwlMCIAjjrf34Ccz1ZJCfDyNt7LeR03gu3iHjKL3C
Y9uPXQK7jxvi/DjmbWJfmoPzRsRPcFTt8glcLTtbQVgKZQztoq/r5i72DRwb0P/ToK23ZGG3lL7A
nHm5mV55cFa3rUdYXJAa9VZ6CD5jqgBbWakYpqnkbCMN7BPqT6rDg5JeQ1Yql7T4yU/xvGw3KSY8
nUYBrxh/tEpmHAL80u7QxQb5UV67lqUcbkJpW1ti55SdMGOqRNhQGlGKtR0b8jiklEOzzniqmZM3
Dq60RSc7cSrTlxG73Of7GsqINm61TmpiyuHJfxNj0rxJCM09wShjOb6WFhpTZqkWGW8LE1l6T5Dy
B2RGsf5o52azzupqxifPqELKL8DLgy69UiEIrZFnPUdx5F9CW3ZQ5kT66XwI4NdxWwjGduA4kD0S
uZJ6gIS+6Ah2FXbzN1O99vvMJ2ddls7iBG45I8XvQwTwmqZ06HTtwYKUK92r7b1QsM3Pb3eToLsR
5nMxs+cbTHhRDneALF20WPNCbNWnNZw8/YRNcPobyf1vgnPLZtSVbBZ1S9WwS6FX+PUjK+LB1hVv
8G9omWHNZYukK8waZ8J3XuQtwpipxDhGUVaPuva+sNt4PZSOdRnWZQM2xpKzLShf+1CiNnpt72By
k8hbW+D+K9yhad2Zl+dDRZ0oyU4hfiiyei4bzwzIc7xo0EsgumGCOs9SkG/fCW2Q6/688BHVOK4q
iTKbOOONmXjTJpvC5NEfDSrzCImaMnCuDAaGe//ZMSfvmPXN1V9/r7GQ/Sqs5WWC2aGbNvpX1i9s
09VfXyYfCQADU20dDKEtkpK9qIKfddPYpXeQk0rRpw3K06DBOpVhxKYuCcpDWrXlIqWZdEkTtSB0
00B6JfmULmM/8G9VPZiO+N51SuaOBsKumY5GCJ8l68zj+aKfzcp+pSNNiQL1regGqvuNeJesRzGI
wh+EoxMDBi8uyxneUlu3OMu1u6ms9rXfdNupa4xtSUDqzvGmYp+R0LDqM2fYIHRqAP8gfqlN7Tnq
rIw/KB7QznwV0VRfK5HSH2MgqlosTHoaYXV11sK0WoCUjifl84V36emRF277z0lnAjNyiF0vrU5/
pHu/+fxLYxkE9wbz3kEtunulgDXqGbLYnr+KchTTog31jtfDSUl6Yh+odQSdtEPYEfKjfXUmX79Q
QkFsKHFYYDjv4Hl7996kG+uOkE9B1iBrPNLkySjohqWwfHod0NXreeFk5CM4f7UqaYlgN2rQJW6B
ZKBPsnRlMeI7xXfnVa8yt9e4i4JVJ2Jvpdp6vp+U5vsNYo0c/EBMBXoYV63dqy9NfCqlHZ/odR0x
sEb7XCPcp2za5jRW1lUlMi1b03pB5miaiEC0St4IpGpXWd3u2/koaf3vN8gjV/kovP2PUxqxNWWr
0T8Jm10Yq0RuCKW5NdVDl4I0WWDzn6O6FRUWowXUt8ybO6b04KasNMRcDZGSpv9kdhVgBEhHl1BD
h2vsm18jCyEiecpQIRqp5FCgkvDSIgFvXUwC7VJIjDLrdteqtIrI9TmsptbilU5vdo/XxV5TzkQ8
TnTORd0CB72lv5N0zviSkD61boQdbsBGrQNVsXZEgxdQZfrpwoJaIyw8AVrvKRe+g8Rp6IJXzVD3
U2BB6kjNx7wU44uaOCYKUhQzGnKWZ4W16aIfMZ1lWEgg0ZwmuUot3b/VPOvVDkqSaoN0emF+u9Zq
2EZGmfIGme0AwIyKhdXJuegweeO15m+cljauPeeXC3WIN58vhQZ+PMT8b5Ifk6j3xDZl+7TR6xUT
pw2sZ6JG0yjhcggo7Y9e/1rMqd7Vv258PfhW6hgoczlUN6WjUKknpbCCF3ZRwou4CZXoK0VlQrQj
xBjwsxqNYshyOEfznBH/IMWI+gmsVayFwR5/pbfEtQMxzhyZz0WoGrQ66OA6fU76l+NpFx0FwJ0H
KAM0Cnr6pWqxi9JbKnaJP9WQYbz3phbyQvNte9uE9Z0IymlPRLf/OWTwKoPX6XT1fxN2XsttY123
fSJUYQMb6ZYkGMWgZFm6QdluGzlnPP0/APpUtfWdaveFSrS71WLAxgpzjmnuEMbaN1GSxyLVdNrU
uZru71zsxMZMSvfvHYNGf+glm9bJD1+UKjYuoQ4JbfY/cYg4VzF/0Vr8rQHbFaMY2lNuFkhdp8f7
i+xjBSgnZT8iq5y0qIDLVrGV9s0zHOg5k1GDspsXK4aEsJNqLz/pc2mho1XrcO9k6U3RAWQzePiV
KuG11cJ+i4GGv5SheV1OLQ+a/r6pmeop1CIfOocirnKyCAwCrJ+HMqERGPRyrxOQSlCMTZdg6x1+
jm53f52LbIj2Nqt2hqaDMz04PZ/SQOb1AekYQd7qwZJA5uHMcHWBrT3lg/BYm5Woz+qGUCZdjR+y
oophL5NhPyUQsfVMSc3NGOXKg49xVelioEZEqEQeWdzcx7yT3ZXSrVR2fSmBnVx3ws9dYRzztmh2
fjzk57zXxl2eq7BI4MJ2hB/uu04SmgNn7prXGZvEoRIrK2AxNsTw5M0xfEcK/gjKXpBszrMvy+7D
g2W7Spssfyqz2m0lwzWjPI1Vrj7Jhu0cnvpxnUTJVY115nNXAr65dLjJRzsxX30iNx20tqpyrEaF
GtUMz9j//APICGKUCDHYgKfC/FklHgk6Okj/OVWH7tGj8PdYMScQ5qdyerl/7LB3/kyaxHg2aN1R
9c2R4JL55lgrR4YU/StSRjQHo9ay756361wZmSURC9vBSyHUYV0zA3+Niva7Ad8I4akHD0zK/IOB
QPFetJSSuSyZRYdqfsQPExLYjG60DRiA8+KOH36JPkyfy9blU0ZqdZcpcDTNUI332OnNAretVSmv
WLv6SxAwIDdasziMUw80PvTMW+RH6Y+qN58ksh5+4TLe8VP0DmGT73Uoz+4/WZNVfxklnWeumx6u
+IQjWrEvZdEw3pjw0WSpL56MwEJN7UdfnKy0tw0tIh9EP9AuSbfFMOw8Sk2t3LbUg+dIy04pa73T
8hqbozZPO3SQn4xq7SS/WYVeHhdYJdOTdZ+OlyEwva+0fxhuEQSsTN+TD23pX/OisPeMOYr3DtHc
oQvgmmdhHz5QeHqE2XWSrT3TX2CdpGCEMzsJYYTTOW8VOXV9bysHp6rKXb3UNP3UoI5LCpJN5i+R
0aUrpCkcnhBUbrmvdq5vZHxH0oV7f4YRBxGLLh8nHm9ulHjs02vRelthTqxGi4pn62X7KO+/3v8f
Pno8hEm6f+6dBGsjao9dZGwcK41+5b7zK9MNeb4XHn4zIFzMEbprTPJlcshYrd7QEhGpCKv+LGyo
Z6PEguADRtshXX5DEDKc7Swqd/degsokJ5lEddA7Tck5qRumMwEqlRD4swcpbg2JkNy1yMdkTxgT
ObriwQjJ46vChMm9payJxOL9jgYCTfVOrlPGVHsIDeMmiaPyiA7/TLRv8o3SE7k5vJ2XLG1Sl6wG
FNMEIbZTtothxfge+MjCkmCmhfBOfWpDIZH7qY2Mw1JJqXggV7kch1uhFQT+OCY7gKhHnlZ2Zepq
gXjJ8qLyV8U3J88DlIvpcEpUHIwM3JAQxVl2q0t0DGhz9Qe2OGTkcENG0LlTi3zaGbZk32ASrdIi
kJ1CUbxxTQenDEh+kBTqyjO0gkA+tfnKgkZTBvVsh+xgfN0k931igOqV5WPCxxyZFFG4EciqU5gT
SMNOajrXYbzRZY+vNoErtQoM3dsu3B1k1xGBzt4tZHk0c0vLr5nJRisQnOWxudFiLLiit+unMW7M
bTHmLBsKbrKVhI9TT+hhlw8nQirxHjZtfnMQOAu4Ka+91TZuMDFRsVTrm2aW8q1XCsKwJht0qA3Y
QmlAsU0G+USeYr8tZZafpc6WZw8ZxNf09VJxLHcgAC/9avT7cl9UefykeNWGecxw1ekor3rI+Y08
Gim53X4rlsN1Gr2tI+oBgWVCuQr5ZJMaWGVEDz0Ysnbo2pE9Kxox0LObHp+SLoZoMn8Xzd/l81NF
gBaccrsXYG5T53vTKRt1VFAaDF3oEuhVX7lE0ECiod12hPYMwE9vQadOBzMYCe2p8tNYBzWqe5t2
eGzVf0TgRKsujrEmEKE8EoVNv4c0AujfSZTaYXKccrv8eV/rv78T8591inzNePMudpz8rPsy/SGa
+pUQOWj7tcJJToVRbKXo3nw8/T+Nkeirnsp/qNByk/UFwgck2gbkKAcsxlPn0OIje0otpBRd7/c7
bB7biGNkFgdOrMYoJ0gYAPh4QbVA8Jgmbj3pEgDFI29tTYq61pp2OneDHh8N2zd3PbB9F1n3PHhS
C/jcIQvOwm+Cd0UYX5NGaD/1gpByTssjpunAzRI9JZKiNTdgqMwXPpTySK1IpiAQxpeOhgOhIJCD
jhBY4iza6ep77Xuoxdktnr+INiMogayYoFiD8M9vSzYeCj/mt5j0laQgPDRVhDvUSvoNaaRapYiv
VI392dwO43ZDalSppIBUw3nIYJBxnmgYQjIbCRvxGYHgCgKmbPJr9to1i5Vx41UWIxa9JfbNYAEZ
mlQrjYfcqPSV7ObUOU5oczR2y8s76jVMnqD7SsY0aUxzejiRhQrTvZMSO7u+7IzH2ALTPTC+eWQw
wDGUBawR1DC5zpSKJhksVENZ9GygJ8M+Fl6yiGox9GV6Tcb2pZzv1CDbsmvEI7M+pBxQSLr6j6Iy
Gij3Jn2mMZw93jHIQJg8S54E+Nn2UjICpoxWoDkt1W6deCBRcfATEcLLq1kiXSPSZAZo6t5JSwNS
05m9YlhnkQAjxv5i6CNqZisi93wuKUcbTG/P0+pC9QOnd0kpO4wnxhTkTqS1m8ZVuI1poF2jtwrI
+Vr7roYITs2cairLlS+8KA2Hut0TZCKzTQ7/YSPnfjMtLO5lpABtSmIhevLA1oIiYmcuBWifoN1f
DiL29fFeS8vsliOD22Z2SExvYkNvYfoUKjU0FS+63GsHMF/XspXZTfrlF93yizejHsAXdPFT3HIc
JiKI33SVtWigNj/z/qfemJrr2KEP+pVDSKAZVQoR3kwz9a5WiUvf6gxQDqx+TtAXtqYVz6HMQM4p
Wk/LmqF0iHNWZxHVHHgwO8e25mzVbnrwvMrExMyx1RRSOtpfIG/KScUdlJr46WowMemaKWdKH6KZ
bm7D8/aVNAHTRtYBuWN4M6rwgdlK+tq3RClXUn+yNH9YmdYUP/S2/ous8m5ring6jNRQFI9DE+Gb
g6SB1s7farbJJgKFJ+j9Bc8EI893DTxYRz/mBZHhcKF89w7tPMYD6plfwLY3a1CiZMKowueNneHF
PaHBLnxLVn9QLNd2VgVnNlIqxpGm2ZR4RAgZsgBE5mpxSmurJEiKzYuMde9R5P6pS5mPmhPbIE6c
l8xukDFMmbItriMdL8dshzcgiQ0msMucu+xYjSPftlFZZ0R050nsWhCJdEeLz6JqxhtX6a4PleJs
VnhnOJGrQxmnxj70Wrjq86DHyDy519Z14QwHVTfBk2eYsyl3V0syZa3p2SWoHVfFSgVnNCYIKMhu
OEKuQ4SdMDaLf7qO6YtocWSy3UTNrQ36W9Vwl+YeQ3YGxcbqXpfduyufMXC8hcRYvhtqNw8E6v6S
YRTI1KplHGmn+z6NuAkB1iOUcjlYmY2jvBuVS4hcaRXa1fBSNNk/GaKraOoZFCCi3fpBS8aqgtEg
jPvirR0Eiw6vu+Yl1oqkJJ+JHRRtsdDs1DVLka11fN/T3ObW0rTO9ytpDLUfxcQxYijZgxPAjGs7
Hegxr67bkWW4A6M1rIsRfp5lGvWTjDQS0mE5dIzZlWDI47+sgeaV+B9rIGbdUgKkMHTM9wRHfRql
5kYJoHTsm2uals6pKwrvHAiaAmtWGIZhHFxFYIfnWfu7PCoHses8WgVbM6fHkHdu7xiE5RjQGJ7V
2eHpyFVSVdm5iZXsvHynZt2XIQK3898TTu1/5tP87uzfLJazqjAtDMl/bC5qrvRImrK7+pHV7aUk
2wFLIVTdMS4vRcUYJmK415EhCdQGxJLJmu0yfUca1/wjcnFIGmTzZVGh3vYtPpQIASqC5vuvRac6
XNuKuZ58tX+uCWbGe8L2VKBt7khV/suk3bDnUey/11ASufbsuzbmlTp3qk/bODgohTEFYrrdLz4d
Q2NA+uXc0d5bg4pA3nRI68fUGtSHMp+egyQevypiLjWiCk9aF403X0LNkZwqoeCDh8h3VtD3jw0k
I7eGJeZ28/bGL8N9y3Z93/kTK4m5WY7NdF2w9V0Xc6eZ2vGWBpa8mWTy3RpYz77IERtrVlV/0Ypb
4cWHZbYRtCGOvyb43osIQc7oZpXS/XComvM0PTYECGxGMxEP03y3qFCtV20hOUjzcefoxnPvGF8H
WJ3VfL/1bIn/ZobpySI4IceHXzv/tjqGjPtcxW6CekcyLotdvXaOd6YGAFG3iZnvM6vLx+4j8Ibn
cMq75zycRQRwfld6XW7iuXUfiOc9E+j2BIH7vQFW/7DsMnAhkx7eVvqhoc7c9MBhNkWQtNPKMnQi
p2OL5Z76ezjc9z9JQN73aqt975Bws5AimU+TzUSyWX4kgDt6whh6bO3Ax6qRxE9ECEKhaxH+T71a
uw1JlK/0IESu6RO7E4yR68BcY17uv/nYOVyqYao/bdtFjtiFeTSdyDupNwI4ZC1wK6+AfOw5Iurv
+Lkhz3ZJ5GaWmbPIGBK5S1ryHRkJYFltZUJ9JspXMzP7A6mlxS5K8YFY5rj3feM7VgF0UIKoz+VL
nzjkyvlFsk2E8SLZF760hchfJAZUYCEvsdVM28SeZ3qU4qsyaofD0mFYvnUMCQl1M25+B0iJyllL
6P1thOBPnLzorkyj30z5aB0gkouVnM/mK3TiHjmBkzJUoh3A+8Z8dibcd1l7VHSSSJY/x0ww7ml1
8DMpMe/U8nj4kWBtu4HyTC9eSUwI3O5vDO6rK9ViST5FJrjl4VSZf15TUhlHDtFc97VmTub2/XFe
eM6xweJ/9EXaXnuDlmIeA9WEt7eNpjG5oO4bPdcqgp9th/4trHR5ut9sOjQyEAa0E4UybC0TMGtT
BdNG6Zkh4crXyOxKtHVUjvEZvrmpGGcZ+w1mL0Osl0vCx964qwLyLeM6LK4TbnuSJA/LzbOpmf6A
NmEINo8miTHPMBLXAy6ZGl10UjKHXErMMWeKOn+8ly+joZzNaaZoWjhAxunIsI1LnqPORTRzhcWI
o0yYDALCljltHTYvWTLCgbbq7kUtm+Tc9vV3Umz8l2Wi7ZVWjv3MJrUA8QVBiQZHieqD2IlieRGx
kYCzXkb0jnXDW9LAVtZvtjXeZsVmWGb6DZwuqWNhSwpIUcd7z7bZns63N8j0MzyuPHlzqvuQxcH2
fvItURyVgpgCMw6WIF6AG06yfsevRUrJQMLPsmAPNXkucy8k7RI2Tu5U+tbCfrtS2yS82Crt/NYv
h/29QqgEgsWarYrbN1ibBWfyycYYRNyAkhODxhWTaYNxw73mraWnOm+25WO9jEI3Uyd/a6P1Rjjo
S5c3gOawTQt7zV6pBVczohDPxq9xauZvLGv6g1VYSBBNnkFN7AWlvJCrngyUCxm+OLND46kVE9L3
ZbAKxglrV48sam0OsbIhQgS/ARfJ2VBrgjkboipm037WG/4a94WzRVXB4MEXFudhLU8YYyHcgvLG
bxVxz0ANNEJmtMUOHr90SWHhxCADwo2ktVcaVXxg6hoZBTnhmuwv/KT1VLB/L8iTiL2S5gZ8hmLP
DN7xZUwz3U3n8ytQCIwtcOEcYzK9z2UiG24r5AdoREyj/kD7SC0eb8usMF4FApecJHXwFpRfqOVf
lPSX3XS0omkPYEgLfbLxkiOXfvakiq7c3TuIGHjoqdOoIaPSbwlq8go3mFfOLRD9+7/SqwwoBeDy
Q0egusuHM1/dm/C6DL+w0pHPpHzgeKYGdXKfStdGxCH8ojlUIiBaypLRN8yhealrH7V02zynEKVy
SLOOC4OyUD+jig3n2yeuBDJg+KCSM2yRu6FSuNneQDIxkQ6OwGHC8mbn2MTyrPQ+disGJD+E8Dcp
RIB1JyX7pTnrDkENaRvkAF2Xj36QsQYmAASU4BxyroR0545pFyQBlT/yvjZeQI0kTxnTnNRy2Cti
NmtZ/p0HqeO/tkNmEtEY7kZTJZh+ftgykl7p+U2WZB7ogD7CihBBV0WKQ3JFr2xIKGjptGAsLYei
UlhwrxhOrpYzdwpI9UyMxtg1efU9xQV8BRQcvfmk/+H3VaRstk3qUeISpYC7md5xC0roV5QW8Q79
q7O5vzcsoFB/pd0v3Q9iQg+s/BBafefqYfXVjz3zHyMOdri7SO3EBhLLN8A0xon1LVbbtPuugyjf
yRnyNNWBdoIROR4D8TNXJ2tFlgHKm7QmJSBn0JdmN1PjeelDaW1rXaIprnJUZMus1Wdysqki56ZL
Pkk+Uc27+3B+GTi2avfdqozupmbRNstN47mKkt/drjJO0bWb51Cl92jAJgayZU67wMb73UejeJZl
yqBXBYrcTvCaZgkHQVTjr1ZNmicg5s9TN44MoP0NZm4UgLpmbLhRzAyqNL8Yg9jUWfSPj7ru1TbV
Yo2/5f2+9yOpFreZUb0vCOXe0vXb8oVe3QxxtVZ4ME92iKityDXrafmOKeilapTx5I+UdVJgOq6t
okEo0hUPZMOOx6nTrftksqRYOZTRY1X0xLRAy8Oxl3APgODwQPW2J2U6WultXxyXcUECA47pjPmi
OLYrzTFzof/J/TKJJFsdwsJSpkb8+ECoNtkGY00CBEEBksTatafgEvFVOrrAl+NfgMOfNbM2jYuK
cE03QRFxI/ofzazZVp6lpIIsRc/akXoDc2ccexjSfV+ykave2aujX0AxdMgTrdjI+SF2cHOTxZhn
nZ4AugjE5raNk+9ebCeXOtW0V0fPvpd+Mf6l0TL+P42WMCxhOY6u6qhKP1X4KYuZMKgkoIOslfV2
0jPtLSGRZIdINtyPqZO8RTbiDKSva2gu+mM9Isub46JAR7aHMQ1HtOdezwCEFjGWTuh6DYKgqTTL
rUlfvE+0AL3kRDj1WOv7llHFNYxy5xHlrPPWNj5cStvY3HeH0fjd7MFeqEmx18PikWwC9hXKWG4I
orEOGl35JeQ05HpjqNfIr/fjFZ4+LhQaw3mWBU07u404KFVSKM4UucXhsSEHd9u1GRYwA2OzEJ36
lzfeml+oP1slpJe2hpRbYBkR2iexdFIwGPEaU17VhK10jMGUnS6rAJtbyOreLNkx6PqdCXtm1SOQ
sWc5fxErz42qpS+WQ41q+GWx1WruAUagTg8Ey2wJGJ2O911ZRIz2g4EIY+WFXvUTN76tJU+EBrAT
H6wJVZs5nsPYbE+xF2h4W6eoXgmbq19LyF9OuopdWUdAokp2FWv46RvDgd9TfQTTO0R/zT9OQ2Up
wbc2rfNoDbHr5UbyocbVzQlBZRSSAXwXhqfa6/TXLI5+//deEM1aXBomR3ELNJVvg5ZzG5DhPuc+
Rcief13Ox8EquB+wFllkuuWUfeMuKqi+Ovv3jxpy/UdnIV0xu9zb/6U5/5/PO7IjlJOzfQjbL/LC
P5vzIughTIxddhVjG118/dG0vPJnPDWkCDS9/WrVnu+OlZZc9Dp7mzKTp0zD6sqiGL9CfqajhUR7
yYMqfkmacr/Ue4mWs+Ef0y9ESBn7hbFet5H4i7xXfGK6WraBvF0ywZgpZzNz5NNnDMF/ZiACiq5T
OVhEzjTIQgwpNzlFyyYS2gcpWoM71RHZikP2/S6NsL3RJuAp97fVHKWTtBQWsFgvy+010Ilnip2i
g2COvloPzCsRdfrr/Ejo/W5K0mYDiGdCAoHeVmlSWLaMP363/0HlqJd+kD8QLdlPlpVuwBApm94O
1Mc69JUN+DfnwVfkLRO9TiCPJr81qL70BmPgvXsGJiV3jjrgKA0Z2Tsiyx963/61VPnjOHHjlOl4
Nhts46Cw5MPkdN8lGrMTNzCY+I6mbGRmQpv2G++j0eR3omAZgDUxDJMOJQCy5RdZZWK7zK0BjsUX
v7e4hxczdBAxsyGQQ0dGQ1YGduh13/rJWqMOusRlHbqyTZtd0vU4XxdVpDOk1joyT2k7yRdt3n7x
wMz9H1oTMo/wJopxeDIbZWR9zYkptw0H2FbDP32RdvpNUi1vO30Cc6IR5Nz5ykczGlmwQT+eutLv
GRkV1WqqovaJyWn6orU5AB/GHTPfYb5Va7bKQsL2mJYE6nATI0JVXwBP1cmU2moNqgfaQ42a2yNz
3G7XfWUQE5t5MMAoIB7GHtv+ZBbqVSk1QUQMRlpZl7esjYCzdcy3JzJ0UcLHpyUwWGlrvGOm8gsP
KAUT0soz80PF/e8r8xOqf/lwY3OxNZWpNZOmz2MzvCFg4DTyj2gzx9NSa0VibHamdDB+pcXFto3r
0oJGtC43P9Tuj9i8iT38RrH140475HGqH4NO1w4RKisKifiaotRCe+QSeoYWok0cV6esqBH8Rjss
sx/dnPKqzrFUS96r0RJtWBTwjIweEY3aCkJTu/oh5QOwHpgguHE4Ziumq9NBIQX9sQ9JQCLYTPB6
hUSAIu6+dM3kbD3UcGcNlurKDIfxW9Lre/JB7F/997+8dp9PNQ4GtKeGhXJesyw43H+eaph8zTxo
beOCoiB8SAxdeVBk468prcEJ2uQPWjLzjmn2y8618ktQvvStV747U+Xt6xr0OAil7ajbdPZWqKIg
CdPdoInhloZ02ab0EYIMbBBzB9/bmP2CG0ARPT8ieMO/xrWzXf4FTvjg98Yfb2e0zm3pHEVqblsL
n7nAuY6deEgJ1PATqjbGTohV/YPNFAXQ7Lc8ccRf9Kba5/uygReIqgyDDMOi+Z8/X5piJKpwxFSM
qSP4ahd9+s23nB/GVIiDH0+6m7f6s+/78Y/5myCV4VNUYF0eZ7l4SOz0wQd8tbJy3tiQ88HtShnv
A5j6lG9ZdcWdE9Ni0JX/91uKwepTQcEvbjOR1XTKChDe8tNhX3Bdc5H7LR3l3OiUjv4WMShcC6nB
D/Ob93wiBm41xPjOpf5Bf5fPqybrS9Gyi46DKdkM8+6mljrpvzhoINNKTqoe4TCYhJ0ZZXJPwC9R
YrMusiTJcdPliDbbwGKdgOTuBLYAoE8JRVjxsrWhGTZb4qA5SdTLj04VlCsVHfZqnAnQdmBIt6Hb
J0IOzQpQuHjFvrjZp61tuQJkFIMQMGPRFOo3h2GmG5o9g059/KgLXzx5qDGXaKDly1DA99f6MN/R
rOSsqICYmfO4JYATEPYIfZBkdJ6LswxazDxlqmXKeGSeNt9ve/i1UPtP8B6pYe7fBbflpnL/e/g5
BBk67aGcTPVVqXmSRpPuUZDBeQ49DVoKmdd1NvjvgQ37stAODaniV8EvdY0j7Zc9ihhlzzwLV5hl
HRzWbSEdVtOX4CAAcHVqHX9hePgVfAbm9FhOb7UPEZqd6jel6FHCqkyNCMUKjo5ux+tFBkXHug6Q
/ENFYZudAxw0R3GpcjbnicbowhS8TnLWqz0uGhvUGP7eLBBzr2hjt0Gd2o+TThyl74/2o19owFYm
ytL9GGRPjmkyKAydA9dLtfbxp7nL9CgkbnGLeh0CQpYOZ63nc0XgzD5SzGo7JDwF+vPHRfXjecrD
MimAA5AfGx2zr2VOwIs8IITLRdOMfYWfVqWyFMTMtmyUD1NTW/MCgH1zqY/oP6s4vPSTPFP74dHQ
w/FaGP4tg6BnrAatBYu07MB6/opMRrXZ1cjGz37vgP+27Of7I3Ku1npShygVDfOQKpN1DVTmHVOm
adTZTcX88jlv6uj9v6/Npc76d60/+y8JCeSclTpc2gUh+y9vSlzos/CaVyqQ/0DbKL/0RVXe8Gve
yGYuYLdhSUt087H1teb/DWUTJ7l1Dik+vcYGIwtC8S7bpzGUFQ09MXxD5gvkWTaUDb2KvkU3u57s
j4Rkzq1tFpJA5U5dOa0zXMo5gSVSp3GTW0W0qalWXVPxM6QqmALiqUjO4CKUH/ARn2tEbzQc3s80
mG4xDpWHwCzbjV+pYE0KSJwjtcCAMZURhu9kh2VYUPVhsa0EhPukIrFtmoWAEcxlRrwFzXkWgHt2
hTZVLqoTNr1NahyqDHZTGE03D6skdGmwGkrbySdY0Ffhd+O5xVRd6A6bJJH8BV9v4Hj9o/ea3w+b
baHJYMIWGCj+POPnGKMc0n5HLqDjvThx/iBJG736giAD2PLrPKsH3OSmy1sUQS9pfik42F6m5lng
A72OQfPTbg8cN4BZrSq/hBhy8ertcJU2jy1kp2VYPYQVGivcG/tBsoOLWyFftcT4AHhzKobXegrq
D8xE/o5VHEiSZAzuujsRGeo6TXGZF2OZA/fS44tW+f84XTmthzYgIYvNoHtfxfrBoK6XDkKPMSeN
en9icna518pRGIxbYzalEpu1jvSGJRsNA5tPdgOV+MtsQP7PrXP20c6tLGkejAc+e2pJEc/iovOY
ZQ91gopa044j46GjWaURKWvnRDr+/YsVibe6LSaxycP+GIzer65pomusO+iw+9TZVyPE8r4YYLnv
usLPHxfFpa55waYIkUkJf2z3TUotEPe1vJpM8+VAWFg8b7r9RHvvhrx76iJ7ZELbciueHPh+UU74
s9eO5XvZ6D9/z2kNihG9TpgbF62y8gSHx39f/tqnj5tDkhReMBshoaaquvz8ugSeGel6UOjPfRFr
7tJV+U7Z8yRhZYZWWh3MITN2QLtQJNMR2yCLn9AV/+uRp7RsbDX91Ywz/VpoACOnkbiiDdNSkyUn
W8aBAdPZ9k/GfJ9emuW+0Kq1aCaj/ss7fZ9O/OtE40fNTaWJ0xvTm8Yl9OkKCn02c0TXP01Xhb8G
WWVZJOpg5tlUnUM5oWFf6ochfLp/EvXBIps7S8xTnGr6XjqWwaQvgcWp5gDK6mKf9bbxhc5h77AK
/RZVCpehpiHrNWM8tBnBBPMYvOZ+/jg/sgbBAsMLGAXP9pxGHdIduDTE6vPDsfOrdQ+X013UuA2k
/a3ec+9Z0iSVnui2pcRZ7v+NX8snoNYsckv1myrCLSZ0/ZK0Yjy2dezQB0z2231XpkdPlCDKadkX
KkrYnjiw9kGozr3goy7rNVIE8PaE/B1BSoojLoGPMuh2y6gDtea3LEl3Ol7nW2oywBkQCa+ruDFg
L1QDt0bWSVYWRWe17tjJmTULce7AK5shDvXLtEsQKR8p0Y5MNKP3EI0rMr5gPBs++zyLyikiUnxd
IVX5WlZ2vaoA25XQiLAczlYIrMU5aRz7oL+yvajWyWRQ8QXluRBeeKHMgoGRQh2SuY6DevYZseX+
0eQjjXqOkr8eczczNSwtEYsQX3u3W795SysfWqbZpkdTDsYWYQo89PZ5BLJ9tBoOtyEvXkcuxMeS
bm5ttfPwyRFHp2Iq28Xstv0cHsaoxhviJwl2/+8L0JiHNP/6tM5GO4eDCUCMgHfAKOfPTyt7NpwC
VL9XDybqZECeqoLocVn90wawTKM8VNPcOCzWJVh2xFPNkmVm8dEKO3/8Vg0g3/q+Gn+IQtsy5sqD
VYFR0my+ky4FIhFeSRV4O2OOPNM7ObfgstM2WiHHhzo3AmLK0b7oxPvtlofLl8SMy98lYVpZgCON
loUJsoGgT+MbXmHjxUflwf9YjKdYmamLXZMccejVa4PJAbG/hVgFgchPqjdC3Rx4ahZT4vt3qBD4
TscXl6NtdtMqLM9pgNIziUbru8eiJy8TCOoGYKP/fsWXI+3zK+4Ig3mZaTMm/kwb6HQEchS3xrXr
IsJGZ5GZmTBzkUU3b3I526fxRJJghZwi+rKUjJ5d/QqxVXAEVyC8fUfb12rxYAdh/RBXproK0QjC
Du7E/ZSnDYL9lpXTtazGBJUzeb7YGd37GjdB9HYTcDSlE4nHSOcdLuAvPuZ+97hc+qqnwVZtabib
mS+v8tG/iEjhz+ZrsNfzxvUcGDzcoFFMZaV5X5zavhcSgwoyyqJ7JxVo0UalkadefBVxPWpDP+Yo
qSdLPuuMYu+3OY8gd4R0M4q0aRrtAMTgES6ztcM0bT8oPXLV/34HlvnxH+8ATFtD527OzXj2UH7q
Y0OTvDCCLpIbek4I5FbTHKsu2sacgPd7sI4rZuUALY/dHC/fJvBjtrIhIRtyLuqnzn9A5akflBBD
TTAY3xatd1eMV01LsnM5W9/YuHsPiNt5LuSFddkxni1ptg6WqOxg+v/3c/ofj7e00BfNM3NIJtQX
6icnqFOEfhgziSDoWEncKqQXXfAVCfoujuzpSzByM09YGR1wWlIsRU1G2nNeQlay9aPVzcNFNuvr
BMNGpMbTh9+/5rWevIcGG/3GSmtITGgZ0gSL0Ng/+XXK3IIVE8iguUfwqNKPpkru8Bow5ni4f9aI
RwhWDnkma09r51j7tHsg9lu4GO9f/cEDVtTid5SJAFMwyxgGp8jWfgmxv5xHrGYTsutUYPaWSpY8
uJIb9jL7TvSyc+FHq4dpcqLn+1TfHsAbdVQI5RC0H4rpnJchIqsU/xwE8caevP6ilyP7qu51+flY
lXr87rdYZbHbq2FwC/1LmQX9Q1uBhNZA/rzQqubPjXxJ+sDa0s/B11+EgN4YhlCeuvGZkx53d6a+
Ntqk3grKGTCcNav+hLvdjvAyoHhRa6yaVm8PMtJjcpxCKhEmyWc1Vl+Q5AfPcB6rv5VX8+n95yfd
tsw5jgafsAUA7NMnnS1KW5RFblxNS4GfMowc0F06fdX1gvmoE78iQYfxX/naxk7VkAFNykiiiKPD
oq+vajxQMYLtjZmhrxnnJQz1D3OUvN8NAhfwYlsqR+CKBtBulIb9bhHsMhvp/iIGFGRl/vl0qBYZ
lptopB2gPdRBn55Oiy+mb1N2//Mgos7wuk4m/PEE7fH9u+XPxPxnVVRoLzHW+bw0HjC+HONk1Bum
APquqtLyLELoHqv/I+xMluRUtiz6RZjROQ7T6Psm+9QEUyol+r7n62tByN59dQdVkzAgIpUpAnD3
c/ZeO8j+yvHydAgJG9aQx08qaCvuaq4uhzlLVuUkDPfOKixrcCyQNHdViszkgWPR+lydAgP5jBm3
SYm/appTZsr4q9IduedZfyREuj9XjOvnNNzOSw4nRstVhigqVEK1982UPKCMpnssJg+nriAZn3db
VvIrGr7tsnQMcPosSikrqMar14X+Wm8RAeE3PbMqsJpNnFM9dwBMYn8qnBXOPPmaKzXNlAKTQT98
eFYvdq5Is3UyoAHHEu2skG7LDemI/XruVXiZKTcFmuOFrsTPvgjRSmhK1sFl84LtrJsaQL7seB76
y7DNdn6hZn+mjSyK8j8+G+F0ZNqYj0xved1Z7drxN+2iDWqO8ssVNuxgz6qeQ4w9GFfcaEPCY/3d
VxFa5ICeI/VQ5bnSwuGZGcOWIJnhmS5TfveH5MltWvlUBP0ehUJwVKcC++OP/8+uWkZn+L7xcxwY
I2dCxAcb0vKHmm1Elxef4LbzjdrYLTTsIFCXdmW3mH8ckOGN1r6kxKVj1WbtP+2hUkM25eY0MkC9
1qVCIHuZj5fSy8C6T0U3uyTeIkrc5PbPGwqAyQ3BHLqVLSI9NUhsbm5NGRLrgm7ukhchVa1B5p+m
olmgHwkPT10YpOjFzH3g6OohNQMqptNWMB3zxmhiyjy7SpxtwfXLd1JUN7oXBV9tkJhL4JG4MabS
H0aMAU9n5YP/9P1LUHEOOtUbzn6oOwelgmEyLyQGG0JeUw2fIb9gAwao33lSD699jdKqCpA8fZiF
xUPQSgQ5WamKCppAsrz1tM+xdl5lC45SM2knYMY3FqAwtE/p+j9dazAWtLiQBnRFaG9F9jLpRtVc
vsPl1ne9KpPNbK3O0Hx7mh8zH+d4kGraiuDwJQk85sXwQI5HwjvXhotrLBWjtTfL5InsH7H2MbMv
faQPF322s3Z9/p03ot4NnYGvup5Axxw7eD2cfdrU/cUrK+Op8AdQf1wANtqNzfwdBLVnLYRvK29x
BoMFU1jJ+A3IFh/Xeuyt9rkm2ea5bBzSqH15eNzfwhtqEFHZz0YEwZdQCPwQPoAVJy8xtpuFWI04
O78M41nGsfYj8VNnrXi5s4/aBuVnxJ3fgkEAAPUyv2DmB7LeOulx3sVoKDZOR5ZKMwAqkHVeXkzh
3+c3e5IOsQMNwZHFtf/YwuepPeVTbYjIl0tboYVeZpberowhbzZBNjFYgIrvI7OWd0zF7z1CumPP
I+I+HxptQoxy7YaTXt4bKzbOaIYP81tW3XprBK7RuuHOP+FWOo5xTzmAcUXeYl0gYUj867wn+lHe
iAcAeKIj8/Vb/dSOSviWjgOB4lH9wxuDhhzmTEc2roWnyi+BUTtKCItFnvJClN8yTD8TT2qvI74/
XC/KuCznOYSJdNnqDWXbVZ713A2adYgGPD9iWlaZJKdsFJGAjE4Fmc51p139fFh7aXduJlqU30l5
zkoPavi8XxhuuTAooHLZ2jy8EzKnNtaM6/DMYktyEdSRaVdRev9CFsxLgNiuWuptSYSe2d59DPYv
6WRvx3Ej9lhpf9ll2J7ayAX9WFcFQrLR3/e6omJ7ceVVl4M/rXnMD7MEcaYX1Z8UomKbd+kvPEc6
NwIaNydFm2F2pb2n84A7Tivdj1LN14Ga6F+kl1NblALZgezcE/TJbIWCSENSdQ7Stvs5tgFCYS/4
ST3AXotRk6+KNW4oRkimcXbHVu5uwy6Wn2Hxgqev+0hE3uwjnHHI/PiUP8hrvQoGo7zNqnGpmmfX
qKvbLAmKGuv8v98LfcqwgWaZy/98/J8PTB931ODfP5zmcNlJQsquzpBA4MAhaQk7vifgOp1R9Ld/
Xog5GW4843DI4ZahPmW/FXM1uw47sZ5rdTptxNNgips3j1bEHohFBDFg81/gOhVa0CbURb2MikAe
RgBo60yMzdtDi0/H13zrecxsOpkLyhUVfe3RlsvAyL1tRtDIEy1AgcPPan55IP+RsAHkSxKl3hdD
eJjb/70RlujbmFA/FMjzPvcwskD49IsHacqN0w96xMAdJpYFRUscXuh2t1obJXcNU/PcsXkIt+bN
JIrfCploPGLzpwSrOxZ6FQmA35x9ulU+mHZ1iyo+Xguf5CrLCRFfUrXdDKr2Yal9vSOcEA56G6U5
9lToIcbkC5NUrg96p93nVT3TD2K/MHYyk1hlxFTzfLGXjw2OTFJM2+qmwVJzXlIMPIRKEdbNc+Jp
RkF1JWlfjqoH64EUPyd3iJOqgmCvZIq9H9SccOjBIc5m3hzC4tnTAmU7h0PPh0qp/iQqnIAdU65j
ygs3CLLJS6noyVKItNrTQJia98UZj3Kz8OPAu7c+1Zqorb17l3R/t1RbZmuVfBencPcjDh0IPZb/
bE1VXqI0mm5on+YdHgtiHWh9R6PHqDDwju1T1tj96p+trClZ4wj8ZPPW491IeeOkoWCZreTOJINM
C+1UieFxaD6eJro892Bfw0pFp2x3+a3rEv+oqNaAs9etPgWxK8ZQJr/mT6C8sAif+9B8oB9N43TX
srTDcwxkO5x+hRrfIuaFF3/amX+DV3k/KOZIJCWYLmb7xfySBIGxkuALpxvloOLD/kZ7/cc1guYF
Llq1xeaR7u3QAXir5ObC96pho+rM9tUwvk8ivGeCJLsjIod8FfQUnJNCmAtFA2ET4vrczE7/lsIY
+jUDck0FzyPwQC2JKlU+GHE3wcQfyFLHWqRdo97AjpyYlk72mwi1aa1UB7RQ3DaKCXYDqa1JDb/V
mB9AAAhGekCV8YYXuvqTOfEnv6l6d4toWHm9ZV6ifKDFCDlzp1EMXdtD4kHLj0LEon377hrar24I
5G8RPz+0uqo7XqWqDye9CCwk+cB5ExfLkFUGxntWYEPUa1r8Q5qibhzLaq0PBbMNWTNT1U54+KLP
MYWSLfA0X0rVLA6onfytXoXlMytS8OzNpAum97cxk3HcYCLoVlHfIxAbTbp+duDfA9uwL9YQ7pin
UKupmt0D/ScnocwQiZLnEIW3EO3DMQwDLTmOqnYbLZ5q+zp2r5WwwqdaRBEupkScfMWALRJl8MAH
S/x0LsC7v1DJxZc0ce2vhyqOa4gzXGHlX+Y2/Wd7zKy1ZWZclYI8qxWTA3VltN6fjuDfvuvo51CT
5KGQxt5hOjbv+XpXXbvmrPiZvOhkgux8LmWiCrDfrUPfZMVo8O9Ufa5fHXU0oemoaO6F1dLTHyKs
d7WfHHAQhPeuUjekhGgv80sdEWcSlu6dmAfsJwacfJhb1SmA7LkUYRbvM+SFqwyj+PbxA8S1bxtO
8cqbfiJ3AuPIvJQLZtpVmHLi982cjdJ+R6rl5EuNBv6yKuJhh4u0fR5hsh4ZxjExe4V+DeEbF8JW
+IUZyI64HX6UvvI10MJ9cqhNnMq8/nvcrOzHcc3JEArQbsckphRrS4/Dt6wJfg9a5v7Ww7caJss3
PBikQTyGnyuae0StQwSmGz1zmELKk8WhQuT3QUpbskiKwryMad2+1hIxP8/OD+Ii3IMhgGbMu6ok
BR06he+CgsMdlHIK7fzqa6yYvDwt+H+w5TdpdoR0ck5kXaw7i1CrNPXRBmdPJdZJ4qOtAxk0JCTK
ElsF8bu/i1J7mlz6RaFq71LSfiP7oLwnFUJZJH0BNVlkP53aWts40jlfCoYXqExDlTx7uR2vfFsr
n8fUiGmMBwSdJMPfrX46Fk7vzp/zhFET4ZRgcCsZR91sFHvu8+ZGnQcpuOWm3/6GukT5TfoeMZYj
QA6vr7V9id5l27Ngfxl8648AMrssDNU79sOUpeD3EVohq3r38Z5lQ+7wCMIGwUhL+JqtPZl2Hz1B
heEJqhvvlBQIz0M7OXFjSFQUcflkcoEsojBOv8KO6DD7hBeh+3RB8239YqB9P3XK+gS4i/KztKnE
EgWaEw5HUgQFIFaq20ww2PWirbazbI0GTcCiGrPHgyQT6MNP1qCEWE3EAYRG0A+r4gzo1F3O2vVQ
7wjjosm1mXcjlVoTC19t/ygkqvWnHrvyOBcS0zzmm/BCIB8SQlYQJb+SptpmRRBdYfthovC7dJmN
WrMExJq/NMyZ13ks611XeOKjTNxN30vzpfJ8eU6IZFzMxylANSs9rsPDvFvEL4YWl+vA1rotCXj9
lWXjp2l0DHlWkBzylDXmvNvh2tlkBqCIKoqMFbZ5ZT2L6Tvf8ZdDaPebGbXiTeNVML3Mb1T+6K9V
Wa8YO+UZUZ08m9PLvBUbLvdvT2QEa0P1wFTunIf4MzBCZbDiafy50as1T7i0qvvhwKUAGBe5r2OX
/Yqcqv6tsnY2mpDiQpCRwUYi2x3jBLQk6rS7WjAdtolcJ9Cva6h6CLc5i+Ws+hiF1Z0LtYf1TjCu
d6rycGmwhFmVhDRuGqFj9ptewqpHhxnop3lPA6h4KZkbIeYNWFG+waQIyD1jLHXV3nmqR0I5ZhXK
9IkWPNgiAEhJMEutv/rtTxGO2UsRRwZ6SKNYhcMEmSpMMs08pTjOLcoZshvVtbPrLfX3fMhgLpBo
nCDFDCDxTue7kZDR1Nl2TpOWwMjaNN6r+EUkasNI6rFWoJyxKPHIrtK5TpVpYXFse7qAg1RHNClK
wnyrTq+5Skhr7aw0GmH7uU2WE69nA/3ZJ1FW7QLZr8qJo5cNRXcc/KJYzrupi2e1GjULe3qD7n0i
b7UIirAIeaxLIHLNMC4rJGK+T/sfWePbC0h25GdlLth3c9zI2fvX2j3QHf6eA/iLU5fCmro3EfX/
0ITnkw9+uVRzCyS8LxCj55QwNbToc9m4qcbyTIXozW9w/yuWiklWyuG5CeSjOOQHGGqNilFq0uTm
U7icDfEH6Z7xTmXwKejz5K67ifZcVs02p31OaCScmYpoDGBakfulpX+K2PV+JTOXW7gARKdGRg2y
eZfkJaWbqblBDMiwbYKsIxEvd8ZbwiN3LRNAH3ORAUjtRM1uutO828fNPrOMGvpucMgD21mVk3df
Mwd1o2k+Nb4J0mPaQXB2vPFnnqiTSzRsYW7ZyroxRX9CsRUAZHb8LfYj544ICC9nkwCFEvhoGvw8
NIu18ImeR7NVjCI6ZJIgoEoQEE8V8UgOLgkpKOEO1P5QzNBUfdW69lgpxhUAU3yePVa4yqAwWZsg
JBWncnpvY4ialjuyq402UExJUqonLD2zbW342pKEmeZHb/f7vO9QzGQZ9D8dDIBoiI6F6CJOmUZn
qcCC7pdj/QHqEftVctJG6uFbRSsqlvOUkTTF+ekMFjWT+QopmjpcK0UxntADfXUKZiMl8bcNrfhX
D1udNS2rxBBqlzhyV/2MPVBCXErkkvyYn6bzA1aBM7V0tWHYJUZXPeWVuavhbG+ciNqtMRTju2tb
h5SJ3/IhgOrTkumqp6efTflcTlOGxDOMTUPmzaYLCIkXsXoQrkf+l1+i7mld/xcMdZgOdox3GPO/
c7TUdQJ56kRPdBqY7CSW2wz88nrejaVCKcHJ6s3YxOomypXzjEKZX/KiHmnWlOHazEW7fdzHti3T
ra6MZGFkgEjn/9j8X0Qyc/VJodz0mj8ufLPJ3vNY3AyvjO48LfzXIbEfh9F2QKBqxX2QOqmS03PW
iePwPJI/tihqGd6UBJehSAdWnKG3E5mrwY6x/GodHzKV9UokLOqKlpnc3Kj4FogA3/2Kf1OWwGoy
DDtG65SnXvn12AuAMM5vtvR7/u8O2BSh/t+9DodYEamRXq4JzZqQAf8SeVKdMURH3+upbIS371lS
D/CfiAVsZfOUg418pnK2NHxVJwmrYxGqFMtMw2ExFxTUpl/PsNKaUPFLL5TbvMctlv8/bFvtXyQA
2u0q7XYUnuhRGSb+bW9hYoVFMkQu8VhUG6nPhY5h6XmWVD4eLwB1wF5MY70m0pXWxur7/3O6/t1L
4a8QGh4IFfAvZ835Vy+lSgIAYXYYPrXzw8rzi49mtJJfjslANLXPtHcMMQZQViXT3NWMtlPN8On/
/jN0epT/+t5ME3UyynPaVNQIEKzz/n8pAE1nMJzRsrK7Y0fBk9O3r4/WoR0o7h6PPksJu3I/fDdP
zdXooZPB77cHZaP+wLlJeZDi8nzmopR+jZoP+UXVyRRIcOx9GCBd1kYYUpEg6Y+Gc/6udel7nHNt
IxpO702uH/GihGB2MqbYangxhBU/j8E4bGneVXtkzs2NnjeCkICokUSLyIdzvPIAQ8BZFkODDlSl
hR7omrEek0bdGP7gUfGY6oD0VSKnI7Eu8rBcoDletKA0FzkQmP28NQLQ2bdW+TQOhN3S0cnojAbB
oWkYr0mw+/ZyX795uftjJHYRAonsNgm0uBUph8OyJp5+rerWUxD12i3Nq99RHBWfBtJjVisj+Vqp
d6onf1ee25ylwn0xJMaaxeh/pUmziqn5kTLsasTi9hmp4szuDVIMTgGV4RuUm37fz+SrltrZxkvE
T0SM5p/iLbG0/PZwYvF3U80OXDDioxnrF6n6pwRvYK143q8QleWCoZeO8aR8fCC34nJUYF2VLF4Z
iiFtZbdpr/R2YwT7u2ShHq80XwSg8ifbee2ZV8X5oihaPbRIHgBM30gA3VHrgFA6qXcivuTlwwUO
Z4E1ke4RzanYyVVA7V42eMcWmqFUTyklfrzO1NaDssCX4Kruwa4D4hIp4LeHYqI7wBNlJppQRSql
NE+ZWgSEp+vDMsN18ZLpPeFoRkTonPptACA1IOVjYkCq9Vn7sdnwsWmVE/nu6iGNCpmwbnGtF9u5
X0RNKeZCVFF3Sjtotr1fl493SEYzFfEcxuV9fqdx0IGNdWHcJfwlK2qjU102KypXwcFBFn6K4TMx
zVS+xMes2bFD9WetxN+q2nT7uYKYh2OzHVBMDm4FgmEMOlq6FhFi+bCq/KB9svGwPbbmY3ScbKYy
abuY5RtZH2xr+CpXp8OuvJ2/xipf2Ql/ydRUNAiE3JQOSnI9rzcuDqkfoZYvagmyQtphB2vYN1Z9
A/NvJlI5yTtmGmjmiqEuiowSx1hR26Jk8QyDd2XFwj13VX9SuGqf5raG2RDiPoRlsiEc5PT32VCR
XYtBbGWj/NoR2Wm8F6Z3eZx9O+rXig1UIIjK8hBMivxEb7t1R3T3Cq9RvaYFLxeBk/k7yyVwKan0
5qAGFr9ZT+VKV4NL3OX1IZwIn6GA8/RQ6nmqky6YUE2mfmqeO9PuLlkzvrg+npUAiEkcVOHeq+VL
T6DBIio07s7Jfjt/EWg6od9pobuoMecCixlfg0AjHWX0cDaGl3HyWzUTBdTrCEDVkBAI+m0nWYR7
S/blwVazDwPONBObpCCxswgdDAbYluw+d6+DsiFKFzn0GGbLLvtZjH3zZdPBIscTUt0KER5hdpYM
xVIrsNQH/AHnQaC1xL5I8wn76PJxf0olGvaFm0p0sIHYGJEkMXvaVWjv3AWEKqBtgJNp0l6H1FbO
iOz++8WNUeCrWTGskz/d2Fmnf8Sts8TGtgtjpTqiWRIhD7K1X88kuWDCyQXE7i7btm8elXDXTrQT
pXfEfX3/Pp9GRXVhdUiuT0kj6exW8d+XvOcre2hRbAET7X/300tFAx/RGIQ7zwhj6WfvNfASfNbh
nxi63+Wfl6SwgxU1aouFoL199BUMyrdnU3X+7rp6CFhWONZGzUi/VKbrvorV29hn7l5O0Sy9R++8
9x2mYUpf3XOli5alqiuvitLCZEwb/6THWrajdWquCBy9jare8G9AXjPzxnxOw57sQhanE0wBqrAo
0IpMsCmyNHGlqk6yUKRxjNAwXZXYMO/kEWzLwI/OntBfSmtCxXb5UlWxXc6jgh/0ZFk2/EwgKZoG
DWsPs270vVWvWqPzLywQgiNdq5J5qlxWNKwPiSmr1953ackSRa+T7JGmOFAfXnbQYffOpuY5y4XG
EHVfSCNBny3jhVtnNzqSyi6WPHpLq/NuShgsUWVqiLQ7Y1P1/dpsG+XcqXW0jvxmfI1iSmMdeQNY
G5r7P9qdQdMXhkaCLVGk3nnoZLUY48XoxvXbYMirpjX1Eu4QmulGKS66Vw4fegBQTu82sRNKc6eo
HUnBM35Uypb4B0t0ZKrW2eTt4p5RyehNmautUhaEOwVkBxXGc473dlPWWvMiIdstzMFEHEnv2myH
XY3s6GpNVdwW9u4xGzuFku/kfZ01/tN9uSahtaa8JA1a4DRdjPi1KmV0CM2qvqraNpMJz3tvVpK6
dHb68OfMf8I1OZDxxJok5sFvCbpH7ah2e1Y54cZltM+dyr6bDE23pqs/NWE2V18CNgt1jPngkPwb
kdNsmUhWXbf+7UQxWU0g4KJjO0IQna+nMJqWeeJuVoXYsNQRR9zP5TFi5rmcp1M42cPNrP0tW/07
cbp8Y7t5tnYKH/D/5KFqOqw0wRBuZQn+YQYtqfw4T3P1IHs3OhYjdY+HOTYtHQg/FM21PCZTxCNK
4nEjonEN1jOJzCL62ccjuEhkc41FoZ6SwECEEbqnRy8Ptpm/lIpSrHyi05F2g5y2lcJ7Ta0KfAUg
c7WpfinmpZ8xfZ6emeeWKKRL2Bk/rDHvd37S/7bpf++rODxQpK3Ojdpd5m9nsPlSZxiibvG1qaXj
ohBAyBeqZgKHXQFhMZXEBwJgdy21/g2sFHgZAAUSFeTjfM5a9dumG45QH5CMPLrd+DyrZZmK067u
k+qO0++GcGTjNdL/ClSxlmORfCip+6cwWJAkeP+2tKSzH90fz83uqhop735Ez7HW1TdIPTkANAl6
bqoLYKuSuLjiTVZ3ymLs+99Za2nXNAsSGp3x+dEqxV8DC8p1oIXBp5Jju5ttzCKA0xJ2rGaH/JyM
9XcbJwkDNUk81SRqYL2vlhNFIevSbTgatJoJ8zqzWEhP0Kfjdawg10Y5BG9WeNa6141xq4UeRVsl
3jjhcAULZn+Amk9WIef+kIe4z8SAUmSGd2eCwOEArteihtq2nM3fnvEno416GQfCiVPAPbAdoSo7
eRMzJdEJja7BVutoZ8GjkTgQ28GWszpuEDKqC/ir7jvmFQRZGPTXriIUtMqNJJjdyU95fDELhwwy
O6zp6RU3N8x/5J51nQtgrD2GE+aeBwSzsZg8h1ntbCu3OOZj3u1JAtJOpFgbBCsgcRt/Yec+9lVp
H2LXNi6dKqItmRr5FljXqovQFM8eL3DA8XIW2rcV+QRJAs9lIqYmceMsPbzUwAqhJqu5nZ9AIBtb
z+oOdiez8xBlMD3RFTzHifoGAz8748L6+yIGnT5FuSIpbTIqmhUm2bZmyVq/tYn/TM062eczCxr6
P7pdgLB7gLLV4J/nRn7aZx8dor3IK9r9g63gWumKgna5LRpj408Yl8RUtoVFVd31/VuXVfbpcX/0
dQQ3vijAoQaoOSG8XKTraOuyNkGdDBnPGr2140NN6RNzu1WuNSx6BMKXw6Y0saMM1WhQJiR2rB28
kGd2SI3EV3y5QJcbUzcM3mSsGO+iwseVFmKrlOPmHw9LYtOHUTqz/ju7FkSWeU1lrBBoxdtZs9U5
qrMLEfkuy57fP+YSBbkUPUWYBlH7ZJdoQwYuu8gwGUbNcxMaCFkqr/rCgqbGWkH2pZn6v3tPJbHz
tcklqV1umX13hRPuqkb5kQmreanz4FWiKfiydIuJX/bN4sU6zFIIPBJI4DWXXeByM20l8GiwPRgT
OERUCiHwxW3kAoyZybDT9Z4We6jIi+YYQHlgmC2TuBY/B+Dn6Gj8t3xUuh1KG31DgwsFtXwpE9IF
GuLffiNsaQv7d1m66cIuS/06jtGh69N272NWWdHdHj7qqfpvFBODv2ivmuuW+ATHTRqL4Gl+kk17
DbODp4F1z6H2e/RFraEd55cMhis/Tc6pKBRrPxkIvaYJu4XjhZcuEN6x83ssrA5kbhtJCZ56eRp1
Gb4P5GTQMmjHfV0TL4fg+inXv+IhyF4q5e1xRjyLb0Cn033JGxVnPgpJXc/VnUcizGzxazQeSWbn
5bd2MgA6JiWrRmTBhlW9d8pKnxmRZ9CMBSCPm3RqOKu1op9MokxQelYieplFO21nfKhanx5roZFT
UHQMejYM1jn3gqwYoGpgNp5E95wqbX+nKaE9+Y3wd2FUvuq18mOe7gjoQwtZxvZND6jVtea3VXTK
CcmUuaqSdFjO/O2kirCAe/3SGV2rWxkpcdB+1n/rJrb2vkzULY5SbR2ZyXqoOXePNnnfgN6eXiw/
rTfILOIlZ6Dm9htaHR5p4x5N7quT1IMUlGgvViRWW6ck9RhkIL6nY8svk5IoVcUdcc7FR51Sz9PM
AHeiBgYNhOGl2WMOba0kOAETF0vo3lx5yJeOTWFOBiID1lhTj1slDsyLowtICg0/S8f0w5mxdEmY
PM1ycE4G+SMGz3kd6wIagoWVh/q+nAqKfhLwrWf1XTOjbldDoVh6ifluCBpsURvW1ylDkdaUsegB
StwqjVWQNzB1rjXlTXPK34jvrYs3scTUGj1vOUaL1ot81Oi+8m1MAOVoYApYOPaChhJkfOcyr1If
azYbqcwGt1NzrogbUiAWAQOO/cscbVahmFvmeqStaICEFG6gcTxWEGrit0fByaRfT+Fi/ge7XrHO
TRwSTD/Gzon1AaLMvifDSIQ7tAwn2YjozQWVvyPTT13kdfldhmpmLmoafeZoMJbqfb8ghu6vE6NQ
qm07Dba6SuCtwsL4UjjD7wH/N5yb5iAh7vx4TNdsVzP26OgAv1VAM/zxmkWAI3xF44pARQN/mK/F
9nMP5NFUNQkrz9iq1DFz2q3PEIJcum+jw9MsURYVi8E3hZBcaN9AsdFsmH61T7vU/9BiyPz5FGtu
J0idFYSm9uAuh7z3Xx16x1cwR7+kj4YpYFRZGELU4yrHbXPwwu6PZZTZtUROgv9Gw850tZhpvyax
H+wUqX41Sdu+QJpfiSg27oB12JMdscVMpR7/z8cQkxvZu8rNvZ6BTVrZeUtfLY59oOLGZrjb448L
tih4yqWpjPp+gGuyjNvG3PmIMlZYOugu9rrNINwAJZ+SgnyyXNSglUvdrZj5MlwuJMEKj6VMhgji
xgyDWMDe5h14yKzeBibIC84liSJ9rmxKJZJbl6LPwZqkQyJwaoD1er63naY8EpUXL/y2QX+AS+xS
t2hASRalDeXl71XeWptqTAoow5E4zletESHxcBto2/Mva6IkoDqhZWhohrfM6F7tNqewJSOWOonv
JXtSPxdhEi7TIBEfGJsRXzbZD1gWm7bqf7citU7OoLQvZdVSHzSSnj6uVa/V2IvWs6q97SfjbJl6
qyrvN4XWiaMJRhbR+gQHmWeFpjeGdzdNsl3cjqRM66N4/890NR4Bz4Sy1ze4esvDPGKYSCYWdpQm
u6COqYSZUjzFngIrHBo8dUBz302IVzW097LHWLGipJCshmgo8eZPj8S21U4BtbzHKNAjh1kUoV+d
fNPjOp9e+oLOMSUBNMRBpt5z1b0+Cj0o4X4DunF+ugOpFGyggc9psHhy1cV09z3Hj5aFFLTrXfc4
Vjao48rQcQs6yfLvKqjrwk8b0hPlsbd5HPVC59uMGAIzFSVKEWYrL6+9i64am/kkhujBrhYNNLe6
JK6+afyxvppz6ydIhm0VDe/koRSXVFeVpxgvu2eb3SklHWFV2AXWfb01nvHnGOtC88pzj6VnabcS
OuRUgOqnAhSn2KMs16w9SR8wkZhUtK5KNmHZNvAsl37ZaV8QOgvykkLrpNvEUolc5isQe/gy3FFf
z1ddXPfDslfcrwzX3QUu/lMelcWnJckwF5YGiqOrqwWlLq712Ol/pKSxHKyo9rcBU4kFga3ZOZaQ
v+atMY3XaE/bbWmmp8gd/h5uOnzWFEDjBdYG7UCmsECYzEup19bBHT5xulrgP4V4vMS9Ze0ggoA+
r6qy2DQOUnDyzRmpPQ+bfCfpadJBHKSAOCSm8FxKH8oSgLgLJZ8Y3abjs7TeKCvmSn/OYabDwM8D
9TQ33JXS+iGJtaEpO7We5gacbyJEq5hA5c146vOih27fDR+5VSsUQkgannedtl/jIfVfp5ForYyj
W+/rzPmEwxlN+KDaaHgxO7LIbT88zcdkOBBV6yfPSQ6TPqLwXoJKOsVQ0q5mSzkEI3/yy6VcpZAk
8UOzAKJMCEtI5Op2bq2yZrWZutrqtsUW+co4ARok62+q4QxLfXKjzCsU4GNQdDPl5gvmAw8tBN/k
jeZK8iI6FtVDRZzCY5diyhUw8bHGPE02PfFi9EtIK4/rijZ9LYv7GLzWUTg+YX7CkWe13VJrfPqh
sit3tVLVxKXVe2lk2isP8/c0sv7Qw8DWGgW/giJ4bHgrpQzywxD3G6eeJoJjm/U7AhDe7dlpHAJF
s4JbPK17w+Gn5g/96a/c4tnvcX9iPvC5zGrn7KQ8xowo8RgmZPkZq9e5FDofRi4PlyPo3gIh8Umm
qLvIncKJGzbB8JEO4E8VsoF2Nc31jU4a1SYeiKya3OzZBtgqiVxuRzKjEt4ZMMZ7UlQvXRbbEJ+D
/+HsvLbbxrYs+is16h33Iocefe8DmCWKysF+wZAt+yCng/z1PQG6u8pqhx79IpMKJolwwt5rzWXu
FCnifW12+H3mPcfUcXSNRnUuyQFAIh707Qo9JgL6jiBcgE8mvkx9dOl8SijdIH522RjF62JGTKrS
TW4bJLNM9Xk1HsHpqkc2E4xwcwhPorF9P4+CEViJlZKGtUXRSBEwOfqAO9EI9iNoByqdxT2FvfiW
uGQNARuRBZQJ+7VnjhdgLopjldTlKffK9YAA/Gb5okckuxVRcx3mhnO5fMvunHujMautibjLWdd3
lgoJWsbDp2IU5UMzffxGBWnNXa7k1XZMWuD0M/Vv4f+FhtyftQxN7t0sHeZY9cLLSA++GtYI8nTM
1GuzGZHAutFjYdUESsyPpKli9iSf6GR2ZE6uKYOuhMIEqRaZ80ERI5CO1LQ/dCg82EWuxiQVvkmL
7nLR5zbc53uLDfSKMub4IkOj98s+jk+Z6Kn2xOibQoNTn6rJIQschY2rgwE7oSAGdGtb6I0JV3nq
WZEN+gbts3XQkppMW9O4pI+ICY5l3AZuYI2nLfUeRjtvfIAS5mcj1lder9Uv5x77pKNqyPL6del1
NHXfbO04kztPc9C09ol9tKjauSWgLzC10aNtTKtFgROOnDKz7Y6Zo5DWN29rukamPoKZgR02Gxxy
KeI1rJx+C1tX34ckbayXAWB5GogsXS8N+Rb3454IH1rEerU9BzyVttKvO5CQjPP10cIUd4+elQQw
Otx3sknLHZq56mKMXLHHvA+XNFY4/yI3Gx9pVLVTHQ0ZytL4DVU0JRjrsJGVNnxvsyhWul6pu1KH
mZyONHqGvC8vWCWzctZhfRlISzdRAIbGCZG9hKZmHSUqWhRTnuK73CFXStVW/qKTcOv8aCse1J/K
MC46KyDD2yGmofFuSBMq9rk2aWTkOe2tmedUbqw9bh3cdpMsYJ/0XkcxZX4ekhmF7uh0tl4akx7v
PJaOvkqwzGXaudvMFd41tF/v2mjZUsXEJK2W7y1fWur3l+wbbyCj+6pljPfLsU66laHfphHCAQzP
qX9+VIiMN6J+qEnRPMu9kiSiUteAdfpLEIZytvIHGt6HmWggMOA26z6y2w39ymplzKeckA4oHToJ
7qITcD4i113hyKT1J4py45WMa0nsIs+o9MJvqvpFn4BW0pw0b8JcM26sIXX8As7krmPfFLBOS0DS
BjS9uyhBNVYpBHWEOLdrzxb+6vzP/I1OdMlHWtukNgjQNKyzH4OmdlZIS2hEjgRXm5a4T8il4czh
FaI1mZ3NrqENQKpkCdwqDaEy44AAXY3FdSkCLK2dUl6k0rqgRNPfewnAnUzH/b9U3DPUgJsmdNJ9
hy6JYFV5l4wVd0iSvhqybXZVnxr5hRlqxkWFcpJa976Pg/RBNI55qtEcQvBsvUMc472JMoJvsOOq
+3rmNcy/mxrDt9/NHZxry/er4NHxWKQvlmCUhyxCImHdJD3tDKnrFPUrAsOWH0SUyTfZDHdKJiGv
66qW1x2Mr3VLWu5aCdv6NOYfOmbqe+Sfw8YuAwhl81NDzZ1rpyt2YlndhybFSXb4yUVrOS0oYGQK
7ryGOf9YRt02aproJjYn5VbWxTabVK7QFi6QGKaDyLlEo9k9FOb1tKLlTTcowFzhJrR3V8LVfSWq
8aXOosO6deKj0YyPRjIUux5v7BY5HuEnyVDe/fVIjsm0Jt+CBm1KwtRyaYNwhjoyNc15WeEgK9iY
LQDGriTUcBDWuJ8w6V5F6VT5Z1Q3E/RekaG5Hue9t2gJWPLMTu4ReypcXIR8NlV2OF9lBfwNq7K7
L0lTf2LZE73oTa1jKwf3FTqV5zd5/9UTiXlZKsJh1M27beGgjMyJ1yM7MTdfyx6yFA2CxunNBFJW
727TgDzdRIrPC1IVORG4jLCNbqpUS67GFhZUG036iwIgu5QxOzug47uFPNnO/ZjlUebuElUrroPY
ormII+8ZlNFqMKfgZjmdJE5HuGUoFC1PqTWI64DyPDO9t8IsG8pt6zICpHFEdoHmGIfIyG5LK0Un
nw8Yi6zeLlbL9bNcSdy38nr5gbSCglg5rq4mThG5L3JLocf9IWO8TfdnRSPRkN5+CdVewD1W3z4N
StmcgxM9d7gVQ1VuhCj6QxHY3kXRmzyq0OYWVF59mZUhtf6u/7g86ovw2yNt/l7sljsoGdlw6074
m4UNU1FAg/TNJcDeAyKwXaZYXAxfPctUMXvUl5NC9A8qjc1SfzI7Q0Gli7JPzGhnTR2/2ElPnWPU
s5sySx7qJqlPvYYQsxlbLJFzvMgy9ndddWVqSFGmOtPXXd0028piKRVq4BIuSVAiUXtuK9aRna4X
fY6M3HhlecVHMm9NJNDDfbxsR8wyMg9LfO4SpjtZzttol89npzXr02wG0SDZ1Xpn3JxF10FIdaSe
DdSUe2jRLw+XLwluzbl7uR0nmIqe2kQPiPwyn76h/Rap5Akr+o0c7eLemdnx6TQQTK0G1r0xWTgT
4/rj+eiFcd4p9+fTqrbddM/q79SJNP5gTWa8Hgjluh7tyfsm0FsqR0OrW0TRU8xTSthVnQVcc9H0
DV3QQfyxP6V5i0AhUqPLM4+oL/rwjnaesqOopZ4XAcvThMhNShuDsW6YclkoEhuqq8I+a3XhPK9G
ju5TresFESiV7QdCTLdNSLEtRu2rphmuWqfNr5CmAzUHbvzJqsY5ayH7SJvE3OgDiwbF1vM7b6fX
FhdNLNsvob6r9GqgtE0XVnSOfidDhhGzI+/XYzVx3Rl2tHaKPr2jPHgq6CL6YlLL20GZ+kuIc/Za
aeZmV3Bt6Upy7DI1WWVaLW5GNT8QKkxlvbGUS6Omk42fZ9wSUVHuWPMutDUNTIrv2nb1OFqMyFaH
lNtRuPcHBzMOEDMqsMRKrBtUT89I7kLqWYN8a8hs6+15WgT9v2XbeI9qcXxI6aGyedKcW+77aadH
ZkDCHF0PKUZj3Wk2aw5X3i06yiRuPJjRgP7btjQu2zi/S5ekP9Zq2lGgqfcdt602UR3jyKiMz6P9
kRZ3EPm55IHWrMzMHW/cwCt8Q0eEaMCghEU/wwKS0q3XgwH0hn5xwOZwMHPfTqYCfe84qggTWxjU
uQm+idzfKrDtY0en9fb816FN6dlIb/sOE1Oej+JNH5EZxNN1EMQJ+wiYKmTDWF9y1PRby5bes1u5
zqWdFSQJdrb+aOFKnmb0eOJq+iWxMNZ+eaQq0ma876j8mdU6sKwyWxO0R7PUCtZTODm7sz7RbfDq
Ck2HOjmNuEahfqSqtK6b2uJ2gtmyj0EGGH4xutFxcnryMOY2kTVeFFMUX3RIjQ4ys08LT6VqWNvk
ncmFkxWi2XthekQaBtJPJvKuG8ZjNoeCBRbIIVGW1lNBEzsuBQp7fVMEQvuaBKSzPTVjOa0XSXpR
94lvsRMlzCwcn9zpRpFqt24Ig9nFM+KyLZRbI0C7siSqGK3zUBhyyFJflowH7hxWArEQcVwyTPFF
qye7vwZ812ySbSna6jzWLz9YJgFniGYNmnEYq9rZ2HNA3RxrdtDyy9Q12PyEJjmefBe5mXWDnm+3
PLOpE64Cu7J3QBasdelqynrR9TSZgriHtfhl1DjXFNetQxB6j8JrtUsjIUBhefTXl+V7zhho7PDn
KdVrxoQWrRUNW2GTy97mcX+09Z543+Vhp1rdt+djN35xm9beDiWVE9vtrlsB9iMG0LJeZtXly+Ja
mzrgKCpvqktzzCPO+HXxwGDDInZ+0cbHVWnv6bdI5HO6vS00CmBwEGti/+rwfvSEepBBQsE/GQlG
KpxUfgAmvlJUwp/0nNrDsutzpvI1ndpwS5VErHJL1rdJGXqX3IJ3Up+yE12HGbtRAHFafipZu+4E
QoXVOeQjzMJ02zTHykR53rjj9NKC33cR8VzXFk6D5ZKcnLnvWZfqup4s47R8CUP8rFZvBiCc4/E2
EzDXi764GUR+sQzlIGMoZ6biSTaHsZXyFUM8YmI5djcECNWHKTU1n2H98/mNJHH9WJjtcLm8zdht
9F1bg+EgNafCUQ6lWyG/72go1uhPeqk8ErboXeRY1lb5+JFakPKpjwLsLRMCzMCdEI0o7jWJ1gQS
0vfdjUYY3Xu67OnO0bPM5L40mvgtp6DoK2iRbwdTsJEXvbp3dCe/TThxMOzL6bOW3i9/As9AUmTW
uvtsmIGblvJYq1NxIQ0HukNgTWvNKGiu62AeOURfIqlvnC7QXl1nrFaqFWW3aqXHe6qZJLYU8XCd
l4ybhd4PHzya71ra71z6tr5r6MMtscDWLqh644BeIDqZshtWy6iUgO8HCK4f+14oW0SD5Tbq6u7Z
tl3SLrMhJyCaqLep7c1TVYuVNcP1K7RToBXaD22sqiv7pUONSJGkEZdi/rI8qon24Led7iCFOBlS
rz56ZZET0ZRi/int8sPSrT9HrWOS2DvYpqk56NE+A285+m1v3xekLF+bCEUtLY0f5u/g336oyyCE
1oJMQSgTmLq8djcVFEKWtRDaIaftoMMZVxMl5bWYCIJhA0j8wjwIo/h7A572ZGHsRoLDBR7b08mW
trKPqFSyVwfUZM4dLtdQnGvwqUzpGovHYCblLj2pKo2bs6YdW6S2URvvaNUpzvDlqTFNmyGaNhYl
qJUnCQwBVm7rq2ze1ZeIhI6j1TL3RQG6HA7oWo1KsuFLNyZWFF3UwESwyYMcZo4XJbuhThsiY4nc
ROETvlTQ8W+LcawOoS37Q9DmN0vFAjyOdz316c1S3nSDes8An10FdoZEgjbnhRvjE0RB82XJwuwj
iWCgUardUucUCfqDCrNSz+CnynHV437dy0WZk2ZFdI15y5xXwc6+7ZKzLmOZkEvNrFcWfsIPcVuC
Q6aiIXL5GnmmpE+NICMEDr8qI2pJzRwONlMQzE44KPhoWC9PJftKxPLJvalPb7GGhnNpYbp9xECy
vAN7dJ8iVWUqG/Rn0jj0R20YJtAtTBV50DVbBa70SYm9ZpvDhnA9u7wgLzs4TckJsYh3KrDA+ZoV
aXtTlvKW6l3iB0VBpto82HsZHmoNyfgqSqZ4M6mOftAK7taY5vNTaPfPhCUdJflTT9P87XT+tjDF
Rel0ym0zxdolZ/lQFvj3zY4UJ9xJTGGDRl63HR8LmxRuoXKt6lWWHmyhExCQOdVBj4hBXeo1QBE3
gAje7PlAVgMiOKByEFDkJ5nU1AZNeFw59+NqEXWSlyH3uRU8LxoSY4QM5zgalSCHpXkmUZTH6NLs
pMw3ehnSg4kvFzBKHfY3udKUj3ndwTHWahIlA4UrW2/da0ME7kq3AaXFdGCPVIJQ1cR2RqA6bl7g
IM4dtXYkoDtnbPVnJ22cdWpN2RGqkntCfoamHg0Z2oqomVoEKpe0QJs7ivoD0seSD5KY2yUkKHKH
goIyehxB/O86jkodb1naXvRT6JI/ipXu4ZsGPRw36ghDRyer/rYfqKgvBBs1iO7z2jrEso4+EVW8
D7qgem6q/DWSUXZ0Zj9SjKYDeKNF4DmmLexB3hsLq2EfjMaJ8PbwcjHvu3Wy7ibMia6d3PVS3jg4
5O4rCne3Xmr6LU0lbLUdeKa6rJB+ttreqSyE8vNIYtJF2mvQX9fyNU6Qm8re6q9UdTZDtxBdaocQ
HNTGx9hWCHgf55Dq8wWdmbY1Fx8xvGsy3ns2UvexVj4h8K2uBRjC55JNC4TYXrEpWS0pbo6nYvXT
HuvPZhy8xGlCoPCMImy8oL+QUmAHJSfJy6UCYmZ8qZR22kRdTAg59TnEQBRmx5S4xSjVbtFbupuZ
lcGiDife0O71JQrWavGxWXP1txmeh7on3GsxOVaDTk9llgp3VFbX5AKibZlvnbrsH1glEoNLjedg
6JGs/JGm9/ljEjVAW65C2urFNZaC5WYuazd4YkI4auFQPffCHLYAt2PKXCbWJmKlvP3C7jLb/mIM
jO4i1wNxOOsKoBvkLwIr+irrEFBCdPyySDYWvEasS5J9XgdzTg3n1iQ/Zj74zezEUBLl2iit/EK4
GZb0cBiwaCSUy8vMqLedlRkr8vLcXUOoxuVc3yBEHSZKAeDlSLbgJbsq7RoTMhILunWRCdSkcqB+
LPeja4t6TxT2Vu+7y0XEVXbKNSUXdaPp4M9MCcU9s3Paq3NDK1ESa52wqWaJWuVIjkFfVk1wCm1q
TKp6EHoTflBHsjRwccE/yWtc/2zidoLq5kpii1yXaj7X98FWwxMzntEZkvjRU/FRZoWozKdVOxXx
Y92kclPUEeZjTUG1myFgr6sAuhgknOsitBgUR614Pp/kbuZnLxdRkMj2DK8zaOevF41pRsCJG2nM
qZ+7lgVhKXuj+iSmtl5norC3pGpm1HtIrJxy+aTOpg8nxpAvnLyAuw1uiwYoLCT27LvUrUOKq3C4
POgCFACC3gS+KaEsYOk4ZxgL7T5Qy/KgTw0bl9Z8irLqUUFadYhTtNPL0KcVVrfyDA+XUEDRf5ie
jEpP6IgMXx2PDs7cNhoJ0EQR3su1G9N/j3rKlVDa6D47yBWMWaTgqPWXwXXelmnHg33CleoKpHOx
Z1+YQ+lejh0ihJb2kR/UKrlNY3u/fMKJaHNuXEYaNdHkjZlON9VsJlBjm4jM2WByvqodNNp+Nw8m
kPa1VTfr3tXoyILCvnQ4jtuCzso9BHrgqbVZf06x8owqsHO9aeBuIX+ygy4H50vMXdigxUGTcS+H
SX8y43Avqrp+piv+YqII4AqtXfpHQ3YTAnhFf+weNWniJ0kHE51FDB+sB8YmvAKdSaFs0Ixxm7th
vV2AiBVMtA6k0dHUiuSSlPcNDG+UoqGtn+1E3czDXxZuJocR2Hsi9nMl2Dc12e1Eari7uqMTXUSv
ONo2i51OgbDwzc6xJILVRtbuzDDgx0Nyg4enQ1ikqxRnxw/ODke5fn/eIsKxtIhoRN6GHoilk/Dr
Jiu0tQLE5GI5vwhjkJleiWYixzFvuDlbiC9EU5NqTWQZpUFX6e4CV7+O1NF5ARyZ8U7Ebjl/y5em
/VD2rrrunMhdMx7nN3aFZDADmeHPVeqpaoZH1yu1q8y1NJ+8zfFlNPaFSbq1XV+0Xf+8MBqtxPm6
8OYNB/ABo2izU1McqqytSPcCiLpx5fkQxmRE0ifo7yzcYw8O3u6o3DRJNNxFKD7vIgsJLPpLNQi/
jKXW+FFYxif25rvFmbFMB2HazDHyBjrXsrrXc4u2YAlK7zz69bB2fLWCatEHobIOx7A4gQQWx+W8
/cZM+N4CalqaYdG9cYhc5/F7ZyW5X/hukka57Ujz3DgqknxnJhCGBoUw2pTabopqFXqcowHlGoDC
60FAwk3U7kMy8TZtU88RjN5F09fexezW2Jr58NykI6wdpE0rgSDmrnVdirtTwLBQ6DZFt9x6AIoP
XGqKvUdJLPAKfZBx+M2He++T9FxgwXhcMWzC2UXr/r1P0ksd8nj6wjslMJ8YLatv4ohFITF/4cpk
XeraTCD8KttRhTjoMX5NHSaDc+NQG5xHaITdZWNiiCK7c1ypDpR+q6cygPPeL8nfOlE2K8/ZMf/8
PPyH+FLcnJmj8t//yfPPRTnW9LObd0//fRV9rgtZfG3+c/6z//m17//o3/vN3eaXv3B1v314/wvf
/Ye87rf3tX5tXr97ssmbqBlv2y/1ePdFtmmzvDifYP7N/+sP//iy/C8PY/nlX3+SZZM38/+GtT3/
89uPDm//+tPh/Pzz7//9t5+dXjP+bPua0vbK3/7AacA/8o9/Lo/kH1evaRflr/L9f/XlVTb/+lOx
nH+QMIhpx3YNw/RslVfpvyw/srV/GFz0rquZqmt7momjNy/qJpz/TPuHqpnAZgwyzDydX/rzDwn1
b/mZ/g9PVS1ifbi8LDDC+p///ba/O69/nec/4AfMC45G/uvP729BgPZwZl3d1GbQ/99cvB5p4ONU
WQzACdWaPqe7ZDcwFOLgVTMgIDj1FfSMh78ds28v/vcXm63Bf+Ft/3qx99DygaRWTxuw78VUQ5QR
Z5u02RJgDb921XzXkLro//ql3tnL/3qtOVvobx+M2mdW9u1IUR+hGoVOhAIRexF10hqCyWSERIFI
cpoKpMb18qqCPx/aLLWKrp9IsWEISm25N6cKfkIJlnWIPoM3+B3HXZtTBX50KN6lDUCd9GQf6vm+
hQt6sNQw23WK+Tj23jHu3HmpgwGBIh1JNxWKZVc2X9Gie7ijaWelpbH/9WGaB6EfvY158PrbUUIO
HFuW7IjpREVSquqHoZMsC4R3G2rVpjBjsdINCMi915a7X7/kkmb2o9d852AnVAskCM7svaFrxbpm
VEfLC/hKFXfsqo8Tkch+5IZ3wRyACPqJ5nBKPm5tUqV1EfFZE7iDCrqlzDptruVe1QM2HB1jdTDY
H602feukYfg6OQAxNVlHZ73ueunkuyna8z502gOWOBoOKrAXwNwqhf/8a4t3YYMXPb2Y6ir0myb5
KtUk8mnVvDTSulds5zWWSol7G8leWuQejQqChFNaH2y15MnFvOdbyCY3bILIWqDOPXYOdQHL+dp7
YiTdSLgILfSeROPwUGC+LNDq+qKRI6rvadp1Tnopz9tiEjOhsrTArgKHsR4Y/6RHyBtMaN2hHWlE
mo05oMNBv2INla0pxHbQAj2S2YbQ+t1N9LMb9h2dPGnauuuDNt4bpn5jWVp28ky06w6bts2o2adQ
C7eTp55kygaR2y30DcozpCVy+KncIqiq6DT3pPLSuIZIS7LC797a91SG/7m/5wH171duDBin1x3M
Y32BmrgtxIui1MZGz6vw4MTBlRNFLz0SeowIFJKc0nj99eX7kztGnQfSv90xArKSZ7Cy27sOFFNw
vcCHe/cDyupbmZEQOwmKHGlbYogkPf43KSXfx6789WHfsRZyRU1KoOMFtQI4o4TabxNpmgS9E0Tv
RNn9rz+a9n3u2l8v824yYDGqxZ4gTSvpxYVb4f0wXcufynbWmXIUvaKkBSHS8ZCpvdwEvYLKlqYk
e2VpbUQ93Wl9od3+5t3M48EPxgn13WzR0jLEuBznBBjVDfaF5JGkvZm3Nd3UgXJXOtptJ6e3EcGL
jy+rPFQU8v+/l9e76UPngge7QG6zU72McX+ir/uCOpGo+BLXgBrAgi8Led+01R78Fvj6X3/on0zH
6rtpoYxjFeN6yxlAz+XHmvrE/fZWe85rk9DobYAoyloGv3k1lgo/PsTz9/92MbfEPXQmUoT9pKLf
1g0SUmnwznYdpaV7qkP1bo+99O6MsCa3BeflxutNcWkKcf3rD7wsNH50lt/NBqZXxKI0zGJPlwRF
ukOJt61ldq00NlZg41ZkIUxtOTEzuV/DYKj2HZKDlQyTAYrAWK/hiIxbsl7WmJPL3x2Yn52HdwNf
gMIGR2uf7imYI3Gprl2pEpzpZGjDAwnXoOrf0NT2fqX2d3ZeQVspNdZ7dH8Jm3lTPNKBEyLoAgFL
lGwYh5Q5OAy/e3s/HvwM793gNxqiMEz8XvtURBcZ9a5kUqJ7GSKMpHH/AUrjMTGGUfijYr3FpvzN
+m1JE/vfJ4tM8e+vFw2lVqKLUuy7DMJ9lMVMf2xOfS1B22aRULBW2+xTZFIu9jQm3bZE+t1eIuuG
HKbCeZwKzweZFq6Z7a09bCv6d/RRV6pwP7nFdDTaEtN2cwUh8qLx8mQOnvgMQvgJufYD8iwUUK4A
UNvVqxIm1cZsDPmbGGv7x4MsOQXff7gp1DMrAx2x9xqT2AAbLRHrAu8CmMPwMIxhctIy20XchyrF
LRvlqA1Gg+d1+FTH1kMeYb1BYMxxEJOysTvAdo1IroHbujSEwPi2XmLzf0epr+exhb4wiagY2PcK
VDYvxWTbU3Y7TGESryJCHUDO1GSVqo8iVz7UbfW1UOQ9UGDNdzzjvnExRGZWAv1NRCSvwqlRc4kD
yBJIJ3q92Q9zc7+oCbxOsWlPum6s8oJO/Djlnh+kHngrD9RSlIJUahqPha++a9TxkQ50glmx2jVd
lVMh1Hq/QHPi4wrGIqMa3XroytLPQHlvOmr/VFcefz0W/HhqhUDy/Qkg0QdlZCqDHQ7YwfdMu/NT
tdzlLjGMekXx3FJvpwbgK1Ws3w24y9n90SX9bpbpe6XO9SmHWdpgKp2zINb2YK8LL75VWu8+GUj8
nGr8FpqosJcL69UZyHBMlWrPypni0qC8EVjz3He6zr1f3wRt8Jim6NtEFzwyf25GG0Em8YLwvsb6
SkeYRkhSvR7roNh0OX2ZnuilVZ+WN2NQaSfUGR+CAstcmeBYgI9zDHDhrFTFxtmdV8dMpc2SFVm9
cobiSIcVbSpA4ZUn5GWFshH0nbi3xoxI2vqoGPAuAoRWq5oxFvAe27kizqHsEVUaz/udUgPoFqAv
90Wl7I2eXKwGqNr8C9yWMnsD+G74Xlg+mnXyordNsIKQNfmowt6EDsaJRF0+LUuwzH3SrMzaYiEk
bBe2XNqYM6SZPsXQ9DcT5Fu/USE4Oy6qoqLojn2pE0WSq8eiH2Hh5Scd2Z9fhfgxkwA0eebcONjj
KvpDftLEN02nX4lSOVaxbm1MLoLVry+8Hy9zDe/dZI+qF6Noqwc7JyARxp4MYpdGCB5ONlS+2rcR
zTdEMb9+sXc8sf9eZRneuzk+dhlK6ByIPQkYF+kEUUKR3RuZ6jf2mNLAy7jsLW7lkXKNn9aJt/7N
C//sY76b7ZETDjWvrOxqS36NBz6WUgSNX089MSb0DbdWYn/q2ummsUHUSm2Ok+hasbI7+mtlC9Ax
pNnHLmp4EX3HngVD8q/f2o+nW+M91KytMC8FU0y/uMquRdLfViG3nQd9nA6Ms00zRLiASM3fnG/j
Z0fi3fSuwYMs1XFiER8Hya5r2V6lCqXzjotMZtOziYdoPZUAdEREYkvUIX+vJwx9Novi3KVFFcYU
YNPhYorD9JR57g7e8g27uWc1S8VKxf+xQmHdbTCiXSow/tdeml2ltJpWY6qU/ugywM9tKWreBGnr
TnA7Cx0t02DcB3ZToPE8xCQW+LZgy/nro/yT5Z7hvls2EADSlZhisr30OtQEaVxjAQy8S6GN5S60
QrnKSowTZhrf0Sa5JNggXJFEcZOjUfvN1f+TI/8+N7bIwP6HqR0hg2wfKJuGF+YkvsR6cFebkK3I
lNn/+sNa8+30g4Hdnd/B39a20PPaTk+HAm8USWuZWncMSnLdNVRRcEtdaCmtASUZdmR/upcwGm7S
3KvWsmfh3ZpBRtF4+pyQLeR3GXGbTiTuTbuMaH/BVFM86ykooo9Rlie7UBAroKn9Qz8WybEYnZWZ
K/W+IGQDRy5s2LHB446ENEWXXb3ECaKdWIanRIUzp3i8lInR8QJoyoU92Td2Ydxg/mFAjqYbGdis
yU1VHoOEhRap1W+erKHCTAFNZgPlRqbtqrGx71QrSK/6Xmtffn0Af1KiwvL1/QGclFzkgAbDfUUQ
iS9C+xZVMriOkhzrkDXlUJofVek8tUp9kgRSH0pkqRdW25KuDaHpNxfMT9/Guwk6L6cU7ybnsUiY
TuIOZE2ms1WI5WShJqe24PRoDtI++VpO3VtGbcyoMu0qR8nmK0YufnP3/OzKfTdJVLoWMjwYdBR6
GV4Izb32BFGFWsrZlKRVK2H+m0v3J6Ph+yh73WnsBNl+tNdF8NqN7a0sUS/FEmuyJLJF2ka3MkX5
2yoPcU0/uVfezQxRg6SU6K58z8qXdUUY3hPDMM9Lve3jPXzwHG+NTkm7GmxohlURTSsBiXIddMrj
lHkkbNpW5TsTWam9ATp9RWnTJXaCta5TZsSRF4Cpprp4MDPnK3LZ8B4bIbHcg7slvbrc5mV7ysrG
wbUNUxPSIQwOVclXVMZwAZr9tB5bFzIb2s6N5bGuzUoB2kSFAjCp7TrXWRSShPdcJ+RhTxl667yY
rrMSUcRUUgIsPesNcd/WM9t9y7KHhXp2VDytp8Qa41FVlWmti/y+LOE0tkGWDv4AMfdVnQJvnSek
vNS0140J4wcShH1a3NGCTwgNCNy11MoO1leLO6IntkMdi13KpOAXDcIdhOebLjbj1FfKMPer3jNX
VVbafpcmNmZvj/BEFQJ4YXkG2ozS24Qu2wtnGiYc5OaHMg2wHirWaxuM93bMEbIw/FZK666DwiX8
1ZoUn/BCY2XbNWuHNFkNbXoEecC134HEHnpx6pVIPPU9cAJAeAAOOHD9Oh/JzJaFgXxrACZQzesd
y1PyfU2R8i0NoIwXYUC1Msg3laLC5KChNpvH+lb/NE6yJkgsDT+iwVs3MTVB2ccRpAukfJinWHdO
r4aWrPPBUVaoIg0+dfy1yPQ3W2qTX2RCuwrdZlwPrW2vTHrHMPNVibpRbYjPKJtVNsTxIRbKHu/T
MOd9HNNsVD4A82QB2rZonwwk54MzbKbR2Ux0FVkrh97VqLOqIrMoPzid1q1IDoqgmJXNldIqJpSv
VhpwYLzhIm4ZWZFdN1ftEAINEF62rnqi1OctJx4ka5cZ9rDPDVjzhlWdAIlTcp7K8Mp1g6tMrQhM
zJqn3lFP0VhFGyT6X8B9vABPvOwUtq5wzhI/L5zXHk31mtYxI3oY3oETHK+NovT8BBnbplK11ynV
sn2VOBexikaIvFX6n331tS21+7DIASao1Sy1G9Kjo3bZlcAAvAFLZK+8xFGvyNvjonK5J5V8gAAj
S0LNwB4gOfWR2Dg0FiZ9hWvJ2VScnw1J1taTmrJ6TiWAwVAblG1Yp9HOrIhwkfmoPimB6Z6SGjRI
h0udJXGgnxoMn+gYI28d5N5Wj/6LszNpjlPptugvIgISSJJpUb2aUms1E8KSLfq+59e/hd/Et8KS
Ir7h9bWjCgoyT56z99r11rXNtY8q66DX1R14G2Lny/YV82l+QJu5GeBo5IXc22zwo66ahz95RoFj
xG8St9LbhPhoL2t7W0Vlwxmz4fw8NPNN3gteUGVOoKpgTWUozz2j1x8EZ5DAB7jhh+a8auLqxzxW
16NjtA9toV9lfn2dmjWLkp4TNqMRHouA7S1Pxe+pEbu+L6YPgLLW3venaq0qdtNRa7Gyxlt8Y+Cw
B/BbcyKeJj9AZ0bpf0Umlf8R2K7YpVU4vdm9vhN+71xLlrh1ofcapIbe9RyiM1DAWgUrALHxRlxi
RU87i7iDrL/iREWIQZLh+zNhxpag2CyBz8WnLNm4vjlubTJGkHlo3tQlwa6TVbAd5o4kAjnt8Nx2
B1wm4nckrfc5CMH2pH2DjdnMdi45Ors81wh0lKVM90bYXVfJfB8iqkdY73oucXxeQ5is57QRXbsG
+YmNTG02XjJqQcLWQPKNiC2wu0OcaScJeE7c13oRrcskTH8vY7QCDpXzJDKN96qZ3+O8RnSvurXv
juHaIVwR6S9T7TGQDqYIrF8B4Ql9HSNe5N671hIWUmIKbfX+cXKyPPIGswlvsnZuI3I57OamLVES
N5Z9Zeuxs58dxJLkUsZynxTRb3JufjVt5O8bWW3MskvW1OQ7eJO3TopTkNsFh7KnvsK/6eXSJWN8
6h/DItk7EldJ0pZoeq0RwlJfbceKyCUdgQfq5bBk3IOCN7PlwZ2HvdGkSNfYCnf6aDBgT3vwmqKl
c2VxoUGLFImIJrVCLoRzHZaR1xuqOvrYDtfSVXKrFURaWQHpGZXRlY8Q5cZVyaQPMcNi0ySExsNe
pofjUxOGPwXYeEKNa1opGQWdnTOqQKTRM6b0ABiFW9/VgpW2cAqsGj+MXeqXemB0RCq0LvuWduub
w5sjBgJ9usp9CTR5dBz/oXAH+1loVrGtp0mg3Cg408Dw3wScvXlf5VM8Tw25r9iuctxQG9926BFA
w2F+lD2LFOER+xoKxNbt0Yb0vMm5XV3VtuiI+TPDrULShb1tvKgCkd4laXff4jzchV3yZMTWuCLO
o71IR3VtaI062pZiqgopj/joMLsSNAaoI1Nad7J+bkbzB02GGIAjIyPuU7XhbxE5NDTpzm2NcjtY
7kGxSBRF+Esm7k+tV1f6oKDElv3RDZYSe2mVA3UgjVhqTwzTadR2xfwStYU61QjKnnGTjlu0m3hi
3ObWhCT4YNbZhxMG+sYCYb3C9PomdR+RbaQYshhMPCsOhXvOhM1zyo8EWY3zMXnbDxyV0Ag2Wo6P
vOJH0sk7BC88r2mM09+gyMjAqq78Ec92ajORgso0eTOngnVrWITBhMVLWqOJC6LshtQcEygFcYCW
NtyWmh2tdJYabx5bHpiS5zGvh36rN+1j5KQnMQKbV6w5K9NpyzVeY3cVj+KRZHmbL4HnYAAfPLIy
ZgIyqtkC6IPsh5uYWsETC1qUQ325lVmDvtjALbppc0Sg3Vw+hVFqH4g/13bo3xvSePPMA3d+GYXF
I+RSc18ZQhDPirjaTDRqBZ9gGndkDwVek684r0x0m+UlbKj8rV+Uw4aKq83kmkc8bWoL0mI9oL/y
SLwhAxIs0VbDRx5N8mehooeSxJBNb0Z0rbIrRRplWVS/IUcnazuu3vD6WuvM9+8zQ11JF9mxn5b7
SCudVSUnHTJiajElnV/ZCPhWznAl/XxG5lqjllEWsZpYC6EmwXEw2EWqOuqoHLWjFA6xpPlNSqGx
Go3gSNzTexeEF7Fm8n/rbDjFnY+VbvwVSmbBS/ldcrBc25n7JAjcXdXIUCkmTQ+0FsMiw0y33dSr
n7pdzGu2UZfH0xwOutOrg5j8tz4z7hKXq0mHSO2nulWPNFAdDH7jLfHSTK7BYI5aRj1HjxOr/A/M
CuVmAHJ6ZFL9E+sJ/V0g4/D5nlBneH4lLpOhdnY5Nol1VZpH8KWMzENYDQ77ctZZGjYdpNWMR+ut
ssNrvWATFZIv7cva36uxjXCHzwAgHdBhktjaXBUJZysV0+hPfoXoI68yZK5vYaS0a2pOgzZml98N
qGvXVhiMt1piBuiCO55Yt54JtFOcYR3rrkvRz6XMTfZ2O/H09+xDqzkesQMwxT7mUZWuuzrhNa2L
lRqNmIe6Sdcii3+Ept2sANZJnHJEwplyyWAQuCB0umQ17kTbSoMQq48cSZkvnnXLn1FT9M6+IDSW
vZRSQBpR9aMz8lfI3qZHqBbnaXSGZZ3Q1AXV4DlqqLcTZhtKD/spnNyETAh72MAVF1vQMNo1SoUa
x/Ws7yGEPc5Ti3XN7dJNkBUWkVPkNaVUEu4gBQ1+NRLKhEOw5DTK5bTouNzurVruJgf1xJsqyFJA
JrUrw3D9l6mxBRlYWgxHJsYy3Sc7H07KqtFYiko6+1veHGM9+6Im02nhSQ3K3MJrKq8Zyj72JPr9
GGuhrUVHnA0jiq3flns6WwxZejtEZ+/U2CRsurl5huo1OZEs856QC+HxlaaXOc7Gtc22LMRYIiGw
yiuEKBEMsHIzAzpMrdq96JTQd7YvgvspmZxfZoDJM/OnH4vjml5pPa7Z5m+QCVzKCKwH5y6Y8g2K
tPYULCuz1ib5xoa1chfIots4kgI84DBNTQ95nMyaZ62iNMYOcEsY0q/RiOaVGIUO2CMg7rm4LRBf
oC8AO173b32MhEMvZnAWpCmtuthmuO/H3Z2Pn/ciVLP96nTFKev6p4RkLo4WwZPVhfDGymGnZ7TX
XKhSiHiX8Yle7kPb4D+sX32hn1qDF7XUDC9yOwSyg1TruGTn7iMjB0YaPg6K1l0foc2o2DcpitM1
qR+5JyANrAuOjThvKeDxG404Zqg7Rlu8gcYyV1HGVNX3NWtPGkn1MsRkb2XUB3uymbVD19T+hU0D
fMvt15+LWgFUoo1/O9lWdaGImdoYqag35JtnXkk+HXZKE65AYM7HwXVODSHf9mgBkpLc8NAR8z4e
AaQDJYhf/KnPMPmoO46Qt44M+o3hPKjOI6fNRSMz4vtPuS2MtQiWFw1SJ6dS+zjDS2d0qJ80Vyb7
XtN7z1huKD/0nShMklDzazdNlnwuQIYR/Vq8GzrOm0xPP9Asu6CLcnU1OtPOBPiyxYD1Ds0D5bGb
Jc2ekvueFPrGS2uGSZz4c/JZtfrojsZFJnl7TC0EwA4Qgt47QxUl002dWL/ilByGmgS+jW27+jt5
JNNawAJaF4Eqt3Uf3PA2J/tO9Bwa6AsAzmdwizE042popffAbjYJfYVVGTX9SmrNg0r1xzDPKi/S
NMF8sb2ZGnM3WJnPyu5sTANyIE45vIwJSXeRgyeL0vhqHOP5tvaDfMkB0FaDNjsMRUy5WSIMDnX2
g5qSjAAOBxt+iz1K02qTlQKJF+coYfvjqkbAvlKxJHIGbJAuogOeYGy4Lj+HYUL9pe58DxvHYbtn
V+yZeSPjx49WjhNH/yk7DGH+PhP7dlmGxlGry0tljYMnQjpfDDDo7/fSus5JYNhFk0VHYQajkTo1
oumcI7aFg3mtDVK/dKvUXBN26bwVIaUVjig8iUOIajoU6Milg2wqoOPfhu6J3yUj/HcGkV0wNXJQ
P2C8zcUuY1XFRNjFHBrlq4D+KGsLcIQ13AB1fyvH/nnmadBq5FsWqPnWLV/MfLzWDe1GF7Pc9a7i
JYkK4gFsf4fjJd0kyr7swkgnkI8lMK4+osI191Gz6MQrqI9zNRte3ELN1Ux4PnSGMCdkK36RGKRb
fpgSU1/VRO5s40LYq1CRmVAH7Q5XK1WR3T7k9bIEzmOwn5QBdKc2d4Q4NVi4inBV++wtlsh++dXS
RfHhI5dIybXarm8Y7zMgmiv81zqk3qWrgaU1WbUjv1cWZRtl0Sx1YuNaGrO5TmR2LdOCpdrI4Zmm
P5jOPQfQY5UEymN11W9wr48qwNc4Kh8M5KSGi0izck/58i7LEpO9sKL7Kl2WsLKxiCmFGj5xIvSW
R7brGErk6Oc93SAkoXP6GzPyXzTV7G1aCbpQ+paItKvGcI4hTsbVoP/hh3c3HD5crzbogy9TXuSm
kD3M6YZIuoGj4SRWItQekXDtHDMM8CxyA5bDv8jhWaiRo3ast8+AA7ZazZWXDV5ug2MKapHqrayr
ExU1+Igop0fc5ptQpM/TRJBY2vKUky142VLK7fjjdm0tmDw9J5bDVbo3wK5A5kSw2VwbTCZD3tBq
tAOoNf6RxiN86LB87gIz3tSIAgCaI6AGeUTJEmmUMdmpW6poLaYVphhjexhtuX9pvEdhSA5fmz3V
Y/gw1FV+Z5Icsu7S/may7ZfaTV/9gZS0gVn0SlUQDWa3pfcDfIJv5fxywhwxvcYhIbLQ6SeyWtJF
s+Q6rst4B7xBrBv89bwk2avfZiTEN8SZIcZHNwIr7SrUxnzvdFF9iMpc7rQoOqkqOoa4cL2YrXzF
/oGSzp8Al/TjCEgx7rdtUTAM63piU22Bd7fBdeKrE2FAt8CkfW9QI+dcYyR+hk7rujdD4QWQIbZF
XBseiFIcma12GN35ZxO3+CuTKl7j/JKrILWO9RBX+waJsmcqq7pGFmoS0Z2RnhkSY7hG3H47OJmE
vtg9ZIFyjiCeUWM2rb+Dcnwlxv4mqvDZ+JhhaEwS7Gw5JyGHgx3lJ2zLjK4rsIA0EX9isiRBojYu
kfEQ01P3MIWj8J7jrXOR9PJCdmym4B6edH/A8hnFl6RyqY0VcftyPWEISTIM7GMTXhhwA5VBrAX/
i15Na9d1SZerILkGLqX7VMXxe27nrQcGuqCJhcWyFx2PJhS5rRHMH7htKT9HjFF5c9T7Fjb5OF9k
VRqyOpnqos67E7qdaOOX3QSgsr9XHLw83aK1AnFgTUrIe8sbpcZ5gf/V24SZ5W7iclK3uGsDsj2t
odsPMu28RufU5EbZtmNi4PUWQEtrXBSjob0fq+ZUzYo3WDCUUqS2kpJghYQaCjSGNmwGxGYTLZTk
KTTzfqcb8pcQSbGpF7EseYSXOp5TzPY2kqOqeC208KXDNQ9oOV6bRWN4RqlYB2kewlIg94yUYE7L
ZPnKCkZ7adfzumr0eVMPdXbRV8U7Oc23umYH+EWbk4g4I0M9ig5Vb7x0CfDymvcIYlzhKRNczKrV
6owiIUw3k51f0I4HgFqhRgIjl3t61l45zXwVpiiSKAjuXUOnSxSNVwoIvGeWg7sqSKQ7RX79mmek
3Dhp5G+ieR7XnW89aUyhIE32/YFH+eRaDH9QFLVosoN7LXBRyuK2uTAzFV75tqqYX3DldSseCQWF
j1FUuF5LP750dfpfxC7cujK6d8OBPVlWW7Q5mAZ9gqJ0LWPpjjG+zI2+HpTLAp8ERzNh/VZ20QG5
ZGmF+OJcT708YKW5CttRP8ZASw8Gxl40rxlJD3bIPcd3rfW4O7UQBC3M9gu96B4IvZ+vgonLcfvw
UVhtscoIt9+m9Gsxf7wOZYyHvM+F13QGyRe2+bOda5/lkwZXVTitN1TUm6VdjmuMqRQGeXYZ9AZM
J5U562zs9LVynfvBcfSNTmN/XZO7TAKAIr1xGeaOXKtuBOWKVrEOL44GCCdLptDu9KFywzlEsnp3
uDUOeUrQTXoAH7o57HycJmsn4u0r/QE3HgT9VRtrBEsWw6XL8kZeUAoeGfAguzSM4USFUO4j3FZh
ont2Hf6CEw800alfRT7cBHK2drM2aN4Smu7lgf6Iu3FbVPYjLhkymOLuqiQXB7GBYsWYfhURPTKS
LYJNVCYHyfh0lWf6ba6L8mp2SnRMcfCSAI2F1mHQYRw4MiJNNVZN56BhjwwsTgiRvShKSmrLwGVe
FHfeGJDiLUHeOnxqp0XtOqcoXWnwW7vM5sbT2qGtGmoMUkYgzK34mCYn2k746tlV5LuJEuIItqXc
NtGM0Kug4YoHCIGN3r7LniD3xgeqNhJRBZv9GAq/Wkm9fPozjapS9JQ5HUBCKzhLpYQ1+A7VBJkW
6MfByDeuoPZEVkiQUuHi0WWh11KE35bqAUaXRb3DItXusfrziFopJ14acYD1P/AUvVIXN17dIUrW
G7n07riFSBkYZ+h5cl9Egh6fT4pOG6Ktqly506OICKiAaRWW6CUDYHgYHctZpbOJ6qnCEe7XH/Bu
WQZdkEkF2kZItliMaUhjMxQPCDnIcrE0uXHK9j3Cf8/TNh2QFrz0ofkWayD5Z/M26qwHNxsfRMtL
lVUUEkPpfNhFsg2t4r1hJLfV3e5H0epvfmOxH4po3KMFdvZQIZiTB9Vl5KBOoSuE/9Yv8qsWOCwV
F5YbZ/ZXZpSn96SKUqoV6dM0DTn0dbfadzojY/TK+KUC5zEMxAfBCRpVg6NdzpAWL8UY+Re90/gX
FQoJtBeORrFFbopREjLz9Vz9E5mhOhO81kWlZVYHqVkj+MIjD+Ro87quY2046Xb68fWHfDZCPhO4
jFHlBEWCkA8604lxsjqVDQhuG45F3wy7xGAqFgTQHf6nj1s8VH9rLcbZtuG9+cE+sGkcFy6jhc4N
X9qSNMQxcX4ACdyMnfX760/7ZBLvLBf9l7LDHFFJJK0MyH3JXhIDxUpBePYq7fVL0RC2OVTd9utP
+kSdbDpnIhIeJPKkKununIxZgvDLJ5lNNHMsP/dQShOzQAgZxwqHI75hPUZGAI8B8pCwgp+sH9A7
eHdQcjG1KKz+f7z+M2EG2qjljVM5C9PwoCrxMTKbXENjYdoR2Y9GIsXm6+u3F3HDP0Q0fzw8f91q
IkRhBepWstd8pok0MUDP+PDjRPCWpUvEaE/gRuIcYAiScuh3mKn7KvOauk73BAqoneMyoyF0KWVR
M2lUhrPnhvT0lGWDhomyV1SVdzrTMc/W0UQqRuMYHRQEcdvhL9HIAwTyiLvylcSoei3a8uTiVbYb
YwtXMLwajMZB9NoyPKeqlJxgqtJ99bv2YHUNCcT45+juI8umURMg0vabXUtHj5gyBXa8CfN1Gtgb
veD3jCwO5rmVgS71dRDWafzNy2iIT/Tazpl2ZHBdl6wdK9q7HR0kepT6rnHDggVd8pvV/l1lEZe5
LG5ToT1NaTZuSI+5rUszorcns43jts7G4NBzHPJmPDodFR1uBDhDqb3W6rpYWxkzNjsIAYVlsUY9
kBxE0mis/8yOlBklMDUJ2wEJQhAWjtRVp1CVWuUYbegp8AxjiwYNT1Ua5nO58pepm5gQQzMg1wVZ
dgbDD62jDWfSEn8U1URXusjTx9INaa0mFiN80WbTumxnGh1BV+/rybc2gcyeQ51unK4ziowjIHM+
UFB/4rxvCN7hKnwOuvACsHKwsaM6WFXBQEpBVpTiPtOA7TpjzFSqLe/1sK4Ip1hQaXmF64JJuaBp
gzjRxHc9682dRiDGGmlls06V/zA30IPmWhI4ibIWOrRdbW3alp6qLX1FrprFZiB/qtCWq7ru9FU8
M44Z9PInQJRbYgeDlVGEF5XgkJchh/Jo0lpbY7RY1SrEQNsqlQvbnHyjhFsbyGHfGrPchgCFPDBa
2jbu89wLQr3btpH7Nlf1QK1KOLfw1aWwrR9JMYvjZHWUlkW806WRE1mB567BybUiipR/LGOCSeL5
OxWT8dmjuMjl/nqjYwF+NG4GbTciSeaYWDCXZuwfLnizECMZs2noEIHaiEl3wG4EP79eSj4Rdztn
EqPSakiTSSyMptIFUNYzrgPmqTwfLG1IkM2KLAmoloarNmlDNsHXn/qZ5NE5222HMSrGbsDHY7vU
xk6SPKvlGQNP4RJqIs2jjdZ2g3oNX18nsZPH2XXrEFwQmPx+33yJT6SIztlujFdD0YfmiXfgvxPZ
mP8M3OknOxgjwoIX32gRgtB+MLd+IgqPYyFEPRT6B9wn5oVlMcv9+puIZYv4x3ouzzbqdBBgEOQQ
77Oa0M6AaUqyqMEJ6jqGdZ3fDvjoog6aoUwC85RnRrITmLuuiml80gwr2xKjeXLyhAh52UwXTaCF
jEaz/rrP/N/o1gyvKDV/beiy9OppTLZuMb5MOApWsSbkNxXUJ/u/PNv/2RroI5dhsR/ciOSqINiZ
4/jKDKjBPM/UbJbu3df365MySp5t/zkY7dYH17Cnt3CqOnJT6Hi9Fdi8PQzrSHzd6nea06f8+uP+
MAH+9fMsP9tfL2cJ+TOESBTsFfMalMSvRUP1ThTbRxG3t2qq6cTn+t3QjgP8z6ACg2jOJ7KV9l3V
/G6KIPXUoA7YFX7MLTgZ5RfmvoQu8839+Gz1kPZ/v6AGnBnFMHSJjgSVwzTACobyVMTVfY+YBjuL
sjZpqj1M4Dy8JRj6u/d4eV//dWfOdlCpmtFYFP97ERGMlid6vrJ7bd0QMbZxawjkWhv/TpBdHOYl
A8ev7Gdwjy9f/y5/nqx/ffrZoklijyrGkLsPF3P2kKOjjfRhz6R4JPAH3/pum3gEXUwHISQh7TbC
7Ray62rI2pQQMbPcxFX96M9JvSsqGWKTGqvDFPnuJtLGZqVbIXORuau2td2qLdokNpvIxwytzU/T
7E60XKlw9aQ4kitO550wxwPs/cCrmry+E9P0g87NCRvLc+SmKPcSAEa0TmImUHq0bRtxUUhQfmN/
sMjeXgEqGY7DoOQqgvjrGdxObxq0ZyYgFhAX8SNy7etCYxNaoEPQaplPuKG1E2GvXVm+/mK05Pgk
XXKVGeZbUIxXzJsbeqVaton0ngB3Pbop6Zou2WvBFZbBH1//Ep/sIlL89/lDM4SmO4TXZY7FOqrK
i7zTm11uaBd6h3I6US3Ki+6KudU3rrDPPvBs/5C9KocGrOxe4whaaxpiKLdBjmqWT21MNMOQPGWB
8D3JrHj/9TWK5WL+9bSdbRddrOQYlkkKfcA8oC4dPSyYBsysHt9jycGfeirYUFMTyehG6bqxBIES
sKUwRtFm45aXG/CL1xMCxF0hUAvrpimwmNuPvRicPY4WtEbhMiwZyrevv/RnG619trNgdoSxRJt8
P6fRUxmV9rqdhrfKngg0xY5oVn8myb+KuYTJGlrpKppc5kvIsL7RZxvLGvSP22afbQsIcqOqqptk
byWS6gn/3trqiA3wE+TrjUFXqsC62rjaFaQxfQfc+iU148OIEOB1aty3xE4zyLT17dd35JO9wz7b
O1xrjNgdOaU6eB2ZNRcDepCBF6V57jI8PhMhgwz08/8ntvwH2PI3W+OTnd0+2zoitzfSUlbarkRt
vHcSircuQTkryc4w6/yb9++zizpb/5H/5EOfl8ke3wOG4BKos96DacgJDDKpnGlNWm9WOPz8+h6a
n7x+f86lf22IGWz+vC0Rps+69ajArHhjCskdXC3zpYSOrn+wHBKNLAihi0llQBnDskCl13ftaszp
B+Z9/hxWzX1aAl4sJvTP+Wxru2U4wbDZZFI7lHCf6MkuB09acYzXZV0ifbPJu27LIdrnGgr01MS/
BvLrAWFAwpwGHW6jP81zfg/cCBtbLBBrMnZEbd38/vryP9tu/3hb/rp8P6vHKZs4N5oibRgwJBet
ph/FCElThSGj+hZkhaX9asrhLg7EN90c85N61T5bZWvcuEQ4mAu+s9rEXXKBmJNum0ZOT2SR8e3r
+oLNrO7M1Hd3qBUiDrEOUoBg/FFB5cAhagVbs3OQ54BbdReCbFphTG0TfC5aKhn7mC/N1OA1MKuY
6SM8vqJDtZWPmIllPK7LKUi2uVW+ZtXI3I9eyml0xG+HocY3VeRny8XZyr6gBTR2VfRu5CuuYM1H
23puL2N/CI//4893tpDD97VHHxPbXqtlv40ZHwY5evVBu2OA80j63Imsopu5Tx/CNNC/ua7PVmLr
bCUuc3wPZeUm2Ee035w77+bAehw19MVFkYdeMWYdEyzjCpXFxSA58DtjXmA09M1v9sxPFgnrbCEO
GkXoGyfHfbsk1KeDlm8RRz+Fo95vWaI2Ha/IRiKo+R9XfutsqSXf3p3SCEdlEUq8FBg3LBNDSKwf
x3RMLulM+2vpMGWaQs3fCG0ugP6H13Vnp8cKcbLnlAmZRUJO3yzGn92Bs8U4MKEuW5GldqOYTwHB
IVbpIuvR7P1QWR/U0HRRZhXuv3nOliL4HzufdbYqD6JyLVfHzoh8fmBUVZUPBn2VfW2El2iZPpAS
2l4SaUw+O9098Pf1C5M+/rqyu5kZACFwU6mJ3ddf57OLPyvV53kqSKXTiPWGV8EMyZ7WgS/6N23W
tq0d4R6jtXNNLo61+voDP+GWmNZZed62/ohOJYr2Zaw/jnZY7Sw1FZ7dWJelb4ebEjwbq7v4icBR
8zSJzhOARYCGHBrjkoipm49ffxXxyapinS2dM+9ekvoOpjka+2WmMDIh94O+nD/MHaLIqaFMk0Bm
F4LofErliOLQRIWeWtiTonyj0W/ew6wTwPjMeB3NubNtHTrJyaw0byCbbg2AaLEaNMGehfiH6nt1
DNL+m0JO2J90iBYe2X8OoaPo/RHZP+RxDi+D5C61Zm9ugqhR9A/r99w1J8aV1rSdNedd2X1052Z4
KnpB0t0UEU0xJ8bBLJvnscvJgSdoDx8ee3M0MlALDbZSRqtzIwEs6D0TCR05C7YjxoMZtPkuNHCw
gLw7NFrzISz+vAqHYmMz64TLdYA9rGN/YWqUxEX5bFTmMwMUVDxj+RYqTlNhVaETNG/MJcnAYbI5
ap25hnp5E+sQo4qmp+fZ9Blw2Blhgp/AJWbnx9cLkiJBu0gQwgZpAxoM2c87F7OoZYt0TyDDyUoI
rFZMhYugl1ckWERbqt7R07p+8gIzLzgGhhBjZ5cyw+kfE9KWtk6p7uj3kjEWGbugbq9k7KC4c2mI
reKSYW9QnQxBmuGgIoImtCNCngfUChw2/OZqIs59JbT6JEQlNl3BacOI6pMjECDFC0JWDUvi4GJI
GpzqRq/k6E08Rp4dxcNOc7krtoa6raQfXuZztDGy4aMc3fsmVfYPsFrvThEec135m2k0SA9R/hKC
VryjI53XqkAwUShENAUNsg05GQiq6uapXWLBoe7Om3CyWrbOFKEvp1cUBTT17WZk5o71lYbebdlM
z/pY3UOt/QCXiiliQH/Y5VA2MjYGz9EwGkx+9CDSHOOH7T7GBj65LEHG1hri59yr63JEkmnXsPLV
YKhdn+MTDwPIuAZWjYJh9mo2coa/Qfk6deiyAaRf68wPmPWWT11vTmu0A7sy5EFofQQERoMCFc0d
iPjUPAoxGQh0EjyB/S35NKc6Gi4twTxg0R8VM5mevtDuSd4mX6joU69IkCjay1Ott+rUBmoxL8zu
JSGCF7aZw5AAYdO6TrZlGv0q5/LVXu5qj6KM38C+tVVItpEWvPZ6TZJ60AxMIcUj71nuuU7/7PYD
Uq0pWCdW+g5fEuFRZTxYNmM7KOx3bR6JC9ufc1b1CnlLv4y/QEViS7f7qzaNHwufgUw9jJYXcR5L
pmxYJ4yqvUyiFQ0TmNB2rWE70LO7uC7uiKT1mT27OzAUTEhUBJkvrK9k2IltXTpHlPPDrmnrzDNS
/llM4b2eLUNudBhpiBkUbx3i3apDRkFVrUjgcnBJJ4j+jeUFHhfZgqYjxdTKydxIY7jI8uKIkQvP
p7Q+xsh9VriOjhMqRw8ge+kReqtO6HLuv16ZP6ulrbNirDLTqEdvw3lM5+A5EAzL+xocEq049iVJ
yflk37embnhtLg+agTLn6w9eipB/bM5/jjZ/1fClhOudORxhoJQDqCPaNmJ24aVGedSp7qmjE7X9
+qM+OS2ZZ4WXcK16FqWJah8fHjkXbzYqmR5/Lmtqw8uRLIhjdR1l6pvt7pOt/g9f4a9rk2EFA6iP
k71e40w1ow/0ojWi7Kn0ZF4Hh5FG3ZZM+e9qduOzm3lWWNWojn1DTSmgCOMjLES+7kwkiCItQHYY
UI/GEOlXHPLYl/UVNr3LwrJfYtWdklTGewZ76c5OuvhirP2RPAX5zUF1+fx//chnFVg7j3muQkBa
waRrx1JKhIngfdmyTn2dz9+U9p9d/VllVaMHdfKAqX40lpiEmE3VDQom2jmXvg3fMBbj+9dPkrFs
9v+6oLOSakJkQQ8V4twsVA/uoNzChUPAp2aSj9KK2DG4kKt5cB51CTHdrzrsXShtvv74zx7ksyoq
KslDwdHLgywGbNYuPVX8NLdG3GRoayWkZZU6C3DqUDiUdl9/6GcHJ/Os8BldJ7cHoUCGzlK/FjNA
yQxdJAK1BuhelJVbXBXlwUQfOsXak+mXUP1bhiKj4T98/R0+qx/Ns1UKmZXJsWSxEg3yfRixGuEe
73CV9MymXUkZbzdvZmi2d2MhLn0BGHOqx37V+hWmyDj9MYkY3nGpNMTaGEmR5NfMBPpgZbpIpZ2p
/Cg7C1AQQlJNRzw4duKBzvo3q+wnP5w4O3uqAPrmJEEXoJu6iYag2djyAeFb+kNY1iODIqxYtf7x
zc1aHsZ/PKTibL0zcPuQfscQOY9oYOPZYs7U+fIwtgZUpWVIIvM+89qUWXRsyF2XkKTiBMSehTWO
bPa+UkYnq27HlaH5P+3AfGlnEP72MgAvsxenwmyAg3tfmd+NQf+cSf/1nZd3+68lc1I+HqCiDvdd
6zY79BrvUG9rvq35Jnv7AhfLkcpSrGyihhZFOQBY0kcd1JFJbL8mkp593I6MnaPqoM0BdJIobXeZ
iN9CC8dxED1gMx6Y6conM0O3T7GLiJcnigpRPPwfYWey3LixbdEvQgR6IKckCJIiqb6fIKSShL5L
9Pn1b6HexOG45Zo4HLbLlMBEZp5z9l7bL8VX0cUpeZPzQiblcFcqQeRfIl6k6F0uvEz85+w4gG/b
zZOPS3/9RK2qYqokByHlRNgvxrfxi8Ble28QjP1rqbmt0UT5yzvwh0Pl9+zyH09oTqGd2jk9fvg5
+FrWS1bS9iTFT+MZC8hWYwPfla7zl4LnTxqf36/iPz6vj5Rr0zfMDxVtkzvf7qlUyWfT7Di/wtb4
lLg61BdrvnOIzd7klWYT7tcig9VpOpbzfBCy+RrL5JGs2vJve9EfijDzX1u9m/SWoSKSPSJVP6UD
eo18jB+zxXyvlUo2SaG9E7R+7Q2oEjWkXn/53D+cMOa/tv00GyhkSgaeyZRTHDe6ImdFvvkL1gMW
pP7gzPJvY9w/3ch+zz/+8eATzW3VVMblodbxvbtWE0Z1c0yzvGBRK+txNNDsFrwXbYcnrtL3/71t
/PFz/7XPUzQ31eIu0d5Yxa6mivbNlL17ynqyUHQEoi98nnZ2wShyLbXiL91AJn5/aA78lgf94xcu
AUdASEiyQ4uHFJ1OVATeYhibhKW9szLzq8rxTfmGpfbWqnYS83BbqeEJbeWy0ZI5uqotfdz4Ufpk
WBZ8A0X+cFpkS1BlA94Lh7GQx7LZGDqCM8JXnMBE2MwgIAWt4a5/dDFojoy9syV4oAspAA2EWSlz
wil9daP2c8JhWzA+9Qg0lP2VEccg3AoKhym1jqMFqkRo/RxQ1C9ESCRYyNdxX9pZJLsCZ74MefaG
YRoBQRPtpGnoG7uzSEDO4ldVrLZWTtUQHYzcpbK4ZmeOkEBSOvrYtzZz7X325oQgXadXBYpx2Wq0
jlFdn1wCzlauChBnUmQoSCn4Lc95Z61C2ivZ+vGp0OCfSVmRUp1iM78AK8M9t+AzycfGD4XRXKCs
JRhpnCFoMFyXvfVuxflnh/gnSEU+MysaL/ZkWORoFRQJDgBLLW+f69QqA9wONzgjJy5dOnbrNCMZ
ovJ+Rlt+jr42b6WX2ACHhvu4zoj+bpCUMAGHF1RBZalWfJ+TJDtGVGTZaf1W9pW/a4ae+GSahGk7
Yva2SwUu0HjMq+ZJJvg5aYhz7htKvxXWsGzGFp+NKpbPbgD/kwquvpidIzIn5gdjDciZTCQYU6HK
l1SA1ZRRvy3S6i3B4Exc2PDgue2zZWsgO4pK32qzuc8t8eLHDHOmNj/GdGU38bAUoY0rYqtM+51z
E17LqMqj5Tgo+NggYAqQr51ooP7iothK0y3w/jarZivrcf8jhJ+y8jZq2heSoG64z2C+IdZ3W/Td
tzZZN6hE02Culo9IAZRBvXhGNML11fEeHEe/yAV/xdx6+DfoV0MK+k460Wx0MeV3eZV+aLZ+A38U
1breY/ko6w9gPVcyT+0vYzBT1iWXNjeti6OZuKSKqPqZ+9MaUjmYAcnFyw738kepldq2N4oWyxZ+
TUztT+B1r6OkPwNmmUIZT/CrbbelVVt8xYjacEm8jjWRrMKq8l3n1ZhBxUA2GwzNfV5ZcWBjGNmA
jbxuSm6qFpPY0Fj6z9EdfukdIsRmHF9KUqODiozV42DgjMKMFe0GBUAjz+s7wD4dHQbxM7mLQMSm
mwjJREzDB3xKQmCW4VtvUY/2WfbLyeo7IsWnXl9Jqy4W4yI5Vx3Ot2Eky4zGSKZj/bAmS3tUKTJZ
VKnFLtLqE9GK16r1vW00oGVTtnvCQA/CivWw5O7TYE+4BlfCs6YLGo/Ne2Sh7HMG4B4uRFIzFibA
HDgEhdmAKLeNB1s103WaYe/j4ApVR3Fgjx4PY1oejWhIT3Lym0tvtt1WTeTT573HRQMG4jDStciH
27iO6dM0HKnCT3ewdWkT1YJcmzQ3tlrif4Jjdh+ZnraoJSDF2crG/ATQrVodObZVfCayXEMMo6Mc
JmNH+LzaTENVBNmcF8dChxZBQvsGq62NkSB6nIfh25kNc2NkJfr/WT7jd4/4V6LitYTXqjv9OSbH
62qAKPMwkDeZCb5QG/rOdb2mTHZSwBu3dExK5ROAYDw0dS2CVIqLp7THgVs62QHTBRcKSLS4d3e5
RJ40yuEJj8S7aa5qbCSvW+xT8RY8LJ9gy5ohEVLVpMZ/Z+iIbV1rRQ/TrtBB726iwfoETfzgx3Rk
SE0B3UEq4E6mPZ5rWo57Zdi3OD/IbijFr9Fp1dbDzo/vxgM7aI2hay2nOGbw6ZS4dAbUj4E/Eu07
MBrYjiZASM+OaB6aVbeLE/mRFdq+Bnm2iSzxNqQ22b8+vgJ+IOyZUjcYJ1g6Oo9WBak+45IlA/cs
SvtijWNojX2+N2z5Mug6J5Ufn0m6eiz1DGds5gEw8rQXxsU/Rp/QQQKWny7lNbsjM1X725qgOicq
v62JPQm5ol3SlF1yyolw6A2JsUgnorfpnPcFMB+If6jvDpozG05fIG3/u8gNVLUsxVarq11htAg2
eEKW1xyIcsW5GC84jAp6sZjkvzOrjHdTTlRRbPqPBG0/ylIuQHYxw0/9hzmaAuunRpBEYxfbKF5j
zCYacnDy7CDOcEFxpy63Vu5/zL6g+5ZA60BJvBApW2MXrkbOGBwxqbn42yVvqy1J7dHNNGJZQkyH
wUcDyKh+S3dkTD1jY+EjCg2sUjLeSgteQ6O77aHUkltttUGDfn3WYutTz6OvopgvGnlYO1NgAeKJ
ZhpPFPoJ9QNO5S1wmw8aNYz/nO5M04CQrFW+PiwwZs15/kkjODOJjWJjlM0bNf/v96IICm8AKdaM
5yUfxS7P6On7WkKmePSm4ha1rIf2mp4H7nCz97YZtjXct+lrEwO+zBbvxTBt+gTduEZg1Z/aUtkA
LtHSmoJ7g4rqny4eeXK95AmBYfBHggdrc3aY15Riy3DOv5la9yQ5FZ1ugrXC2t7Mjamz0MSL4QFP
oEf8PdM7zDr5S5ZCp9EVP49L1IWOMM5WJF7qHgdP2VeHVtDZ5CaFa3F4tYQjYZbY/mOJYGXXAW5i
VxuyUKsSBEbVuRx6mvP4aQPdHZ8YLh7jFh+dvX7VIkc5QsBfmmKY7pfSDIf1ErR6Qw8Fm9N+tkB8
emxkJ+yyP0s7XrXevDcHArZSb7giX4Pjo9YQg2C/4SUrsLnA89CX7qlTFvbrGcS8Blti/VGTbk2u
MHiPQd7fZ41z0wz6Nxv+WbpwtwhPphUrGtYVsAPMY9aNGCB7SBPbqhOdijqJ6bMCHMkSjPkWXf6x
5KhynfJpGOP7yE3uxxzDkeDd3jtS/3IxovKEQa5yWT4xpeHw0ktnJ+rxqPXTror9N6s3blkpuwWw
KBtJW4RVKT9EaX0DweAYHjIyMcwrrRFvGVtWICWSnIl/Wrb5ddobzpZbTLZV9vCVTNlM29k4jDap
2hUty00P7gGwYnqj0PNsq96/5HOxB1dqHjEjsGma7bRjoEN1WhpnrPK3lcRvpFzeOlJgSWEdUjOw
OqO7xBlaJwtmQqD1gBdGcvq2v9/kdIE6M0eNsbc6Gk2/GcwZv0xqTV2o1v3RZ4AD52+Mjzb2+IDh
ShkkbuUeIL3AoHBXzFIL+Admmx4gHrJuzLpoz9U4wNARYLSwZP+Ki+pDy5URNDXz2aTj1NatbGFp
eebqXWlgxWE986tIbq3S3S8KiXLqocr3LEb3JtBdTyswuusOetdyfM4Y5tLts/bNatnL/SqAqNEH
nTOnF8crqgtwOIiRrTgD/YBm67UHURrdPUVddxmHST766UKntq7MZVc6pOHopjWdhg4Z45w6ayDK
WO27liFHhsT0VuClesB5PzMkEz8yylZeRHax3T4JcSFvuxQDiu/LlCrDoztXkIuIRo01sD5qYXty
M8+tjrlYGqRsGxhX5xJD8kwOEIOT6TIkBVW+62CvlCkssShBUqjkt+Qm41nobg2/yjaMOaqgHp2P
nh5AOFEJc/mEuFPr/Urz0MRWpd5LrPsns+AJxgmNMfwn6JtprwSTzpgqW6pHo9Gj85hDLTJB/rgw
sVM/inZuHeUhFxSmtekQB1DIhqOeNXdMiQDDddGvwpnjW5t6eIOfB7wE9JSw4qDaemb0ZFQ9nKBO
PfgIYrXUO8QYNID9lk89BoKNmmtj700+EEiPCjtAh0d3HPSFcBh5jitxOyr1S0NQPLWQcZbF8mwm
PY2hFE9Lqk+/EmKht1i67kvJ1z0DlROG/wj+p3ywJ4F9pZvP2DuZ6RiDf5xNC0UD7AJAinV7niLE
UTXAEOIS/DxkpWF17ix1m5sG+s7C9EPNa/N7IjPfp9FeEKNy60w4hs5tOTK/cbMHVCI6O1bPvhAx
jCtZfrPtiqDpza/O6L1whlkBGX/+wWwHyEFLX6bZX1YevtxBfHjAufnqKKBoS+G/KCwO+3FmVeMe
Tbd1pjCOadoTEYvXjfK6kLvPZ6UYrCWReDRNe43BdfnHsvRC3PlzaHW8Yyptn5iG9c/kYjbcJJts
jU2kR9GxUEvf06gzKtgiGTFxQrY/XUbt1+bcspWEYl7xsLhANZz5Ro88ssVt0UQDEBVneih4Xpzu
4p7idNlXEjkB/P2PwY2iwBtIiLL9huul0Q87qzdR5dIVPibacKvN5Ytaa8tCfglWsTUmq8Yk/uXG
LfeppN25U0e3re1wpFJs2HejYWHVbNe7R2o8YSM+TaYhd0ZHHQxl48PXvApsfAnFRKzRMinHXmfN
LFpNxocutrwdbzpvghvXl4yV7cV2ejbWtIDUqH90WSaB7GN+V0goYAGnec/hFR/kiEiZmTeG6WTM
/MBknsrW1k70DZMT6+dq5FjZ9X6/Rm6g8xK50QaeNRjs5usDMxfzypu8/s6LoYs5KHEpUtNi32kl
j8ZUUDEY4bFyGnoAnHi5hvvSqRcXTQCTw5Ky6MX0Gj3ElWEh5zYckiGtGzyawJ8IRdz3EJB0Ht6c
7lGWwb6MimtjdrRT3VrudTK38uh2+a1AiMfduI/CIauh7GNSesaHP4WT1nY7YgXf51S7WSKXsG1w
3JSiGO0LHTuTv5rGhCue80V9JA4sG8t8YT++Q04ZH4UfYV2i1jRFtOdyznFKxvoiHh0EgKBN3lKq
igts+20qx4Pf9AfX5LLX9QmR1eSDqBSiQSOmO1h8hL0yn94bZolcfdHrbZ3An7OYx1Yg4uwmwdFU
lLcOcCPgIquw78C1cmu17YtLU3Tb9AR9OHxhgzNdSsKAz4PyLnMujO2SSuLFq6um/dY1D3LmLNJP
5ssqcJIa1cVMrigTgos/DNqhqHifVsqXXulXS1qj76A83wM3mg6q5NoEZLHe5838C6n3xeLKSQQ7
BQouZcx+KYUFgBJ91sVVrGVpqFHmZI1ehPlCK4Ec1Y00PYXZFDySNKI6GPJm2HJIP3dgfPhZMnOX
5vaL2Xr8Qe5ZiBvU3dQg6GDB3JUyi678BnMyO+2TTTMccaF8jVaXcmvZC3yPJX8zc/1cQq066hYG
zLQjhrTy8iS0+669jKm7ENM1IwYbANW7G32y5uuks5cLXt/4Vq+4heJM6e/iqBfbCEbl7QB36pKD
QQ0ry38t6WVtG5QwVHOqeyI4g+dPUg5J2n57MrN1S7TQ9pouBq+iyPSQFoVxzK3lxS7ax3k0Pkq3
n/ZGC0+ug0QQ9WZIwp95VNbcB1Rk6iVFTxPmSXLXz+k9Kco8wGRcQiPSnyeIH7RC3KuoLJnc6IRk
i3qh9nTWQFalPlyt4HAlMARJCVmWbQaomXeJIXMuoUhgNuRNITO4N3N1RWOhIbm5c8JeV1k41yrL
tiIDntHEIACHxEsuXes9M0jIAyueH8pp5Gbsu1yarcJqA9z+lDnCZqUMRPJeXNe+7XRzunie478a
9u/UhCVyHvOuhrE41OnGXRe5PdToS2j+zOKMf2PZ4xmdXuJFzWGbcJuqhfK3LpY8XjMSMdZ9JLCw
QoZTT3o5BvjkWE0NkGZSqEPN6UuY/BioCjQVeHGnNIzHURA83WmMIxuObHbgA+22iWt5UlxpNBgg
lkC5aE0EEqT+IUq3jBj9EfUKVtPoAFuq2uc5RGM4BEwWgGwUfiPvtYyOu47WIeCXkUdBr33FHkK3
8yaSVjRaGKktH6s48nZe3Sa/rLJ/cy2gM5pJbTWoklXNY9k34BBhYrU3mm3oO1XofE9l8iA5TYJG
WV+6j1EzsWkH12XrnZwyOgouiRtVj6gmS6rxrF3mndeSLjJH9B0rbQzZkFyUlMic/bJPArcAngOQ
6XlQ6pAYGl0it4LkFtebLhE7+CHLBo7kj9CaBkIq//c2MZ49lxtVP45vPgnZbZo6/GD150wFAFVi
GYI+xsgr3RZCLsjBtJ3kA3s34EcFnC5KVsL1kOPmlWoMuWRXN6qdbhczfm58g/ASkbahwY2cN7yx
uJVngLTLLN1PRppdT4LTvtFImmgjblPJxG3dRjUzpBgs8LXmfAscVggn3pGP4IBKCbmxZ/EGAmlB
DO0h4MuXADfSbWNbB7t2wbT6ctxxbSmA+M7BZKzyfxK0dwvN0Z09Z1ZgSvJiMZFugfX2W1YHr64n
BXQYcx0/xCUVBq5O6LmfzqwerSX6lpwe5CHQ/SAK+ZYBMXqKdmL1MVtljZPvm7l0cFszo18EeI3Y
dkU/yBFnjwTvjd7lpwhsOKEA9J0Ve1aD6v/RZfABz9UDj9mU1g7xwIdda3E42Pb//1d15E3bBNTS
1gUhxx8UNx7da3yCFDnsWIZIVkFjwR1fsQfYseHc2QWeqLkw6VfmIAGVApfotpfeH9t91iN58WLn
0R0hVcxaQx0VXxdJdjeLCpZOwuLSUDvVJja3SP/oovKh0fsfo6W4LHO72WakmW/WUtEvqdJphK0G
BrMJ/YIc5taHQkKAQAg5ZD/385tWu9/DUvnbMS1TDL20tU3VX9f1fOqMXAuw4/KJTDc3Te/80DOA
UzIy0E9I/0rd6o6V9RG57l6Wo7ut1+hANQzonMil7L3kbmT0HtDkg1bp2ddOtiTBPHfvmkvXwlro
2Uy1/1qU04DnV74m1drjZCktmXmwfe9jSLMfLzKXQJHsFVCNuYw1q0vs97+iFHYUq7DapWTMPGWC
iXJVpLdgPjknIhHSgGHB4AHeMS6Fw+qnbyyKYq95yXgz5fICJauEWmLfUmSvMrTlmVfhUBX4CyBB
A9xp5DP8lqdO4grOxGJvVTW0Qd9110k8kQZZc+nM3XQ/11q513uvCLU5HnZO4xwbZb4vs/62gHTE
7N70p4QCbC5tkDtT9DX1lJNO7jM8mvz1kq22WD3fDFuTyOBS9HDJTRIR/CMt98Yf6Tv7SbZXDpEU
vfxJlftsaf1ZWBFaOJUAXUdNvaFNDDClkfOFKLPHXBrvkW0L8iCg4m9b176KpH/lS1Z95GCLNAo1
nmpkcBs1shvpTIvCxoSdYEy2dhYowuH5A65x0voZNBO1Xh3Tra2s4aR06zaW8XIteERQx9XGAGdc
urw5Y8F/aOmF3MXDkAT5wPFUcYAfka634bJuzLrCT594yt5NY/NBRFYVcIxlVFtRckzW9a8DWCup
ATYTjKdBOLdLbZy5GHz0pvtoNt7F5OHQtbZj4J4iQtI4rZCZ+rMdKsHbyE5a0/ChjUKV09KqoSKb
uVoMLxro4+3CS1/5/nuT0qXCJvOWLmP26bUZZM2W042kqTfXXB9rga5R94yZBZVZG9B9z9CFlp1j
M7RTk3nXTdij8iUZ916Kyx0kgH1tLGgg41U16icDtV782TtTd5VmK2KqmxnlJSRzxRaTA/JOd0CH
fnWzoDcCbJZpqu/cRA3DFMNdu2dl++OWjR1og0yu4XO8Zw7vABszTUtO8wu/XbcRHYcuEtIMDLCj
QuWstu2Cy2QtqkfXRAQJ9n+NuqSg8PXmRNlY7BLLNRmUcXlfmsUPmMZcYssErD933DbqheMgzs6V
BYmm8Jo7Y8qu2oyXOU8HagPdjfeqce9tId7jMW6vO1kyJ63rfdMznJtKcStrc9gNUOI4klyekJxc
RQfDxEOJfHBDIvw7pzZ+ZWQcCpKo7s+vnja+ck8D+2rdCxOuscdl89ikItuS+hMzZ+DiOOoergAy
ifnKZfaQtHV1VJMVQ3AtzZOMRLGnrZzdVqKz3iXm/WO5wNqZ8rzf0Jc/RMVwiiY7PY6oYLez17Nd
CmgMJWQa6F150HujBmcNuCCjXDtnXmUXe6aeFpLhjO6vjs0J1Uf6BXQPkJgOBCct2X7YnNNn2QPp
i0s3DbvCoSXYoQAhFN48xBC0r6LYWY5LDf+eC9Cl7WHXmYxWAU3QMHRiuz8SMERLHUB7xAVxC5Jp
DBp3jNCVwNwk56Bg/IfeObdkFsZ+TDfXpZsCV1Re6QlFXDSt1DALzqVmq+JYWyCTVLMoKISlu4FY
z14yc5QyOpxCuuAzdv7ozlPoWk0vSw8IILtTk+vaWqHi8Of+S1fNdV5//100a+mNucxR2GieHYgW
VFXvDD3zIkq/lNbeoNcGFCN4fsVinqAqYtQyES1nGnCjhmoeJsW93kQlHZ6kuU4y8o3AflTByO67
cyILGPIqJ0ZX8Binvc4JBC2FPazeMbVlLFAm5q1ySXDgRh+URbGvDbs75Ym8Z33yW0/dU4FUIFxj
yCiLiz3EIfusE8jGG9nfVLPz6izdHdDQEHGPF8b2m1+fC9t/ptGEQjZH6t2JSDLgUNVhtmp5S6Wv
hVGTl+RZcOfGpHIXSX3vEoS9uG1+26NoZts0Sg4k+8YdYV5CNxt3XL2yazd13esa/Dbj2saD/gFd
jyJFO+UMMUNHEpSi2RBUcxujLISrJaydmb2HZICqVddzRnHieykds4i3fshMtjqSfrcas70QKlIS
Ejc4cwPVo9MwptqdOzXV3pqp2Y0055fUoZ+ac2wfKjTqm8ECcyf0EUgnRlQOYXLc7HY+tRqDmcgw
IM4tO56LDKOxukxxfZaD9HdQpgqmZ81jGw+vv/9kVnZohNvsyXIzbqRGc+cwko9yPN2SEIkdcjYv
MEmGflUakw4orRUDV50WJLEb8cwxhPs/DwScd6OmwZO59T5bf6TJnP0dEHkaP0iegkp4bgDeYN6U
kcFhJWxwJhqrev048lR0onaKK7Ogo9xDsN8C/KGO0eYVCX9B9liCGJte/YUBFLjtdwcx5pXsVvrI
+mGgCIDORtzFYAUs2zQev7lSg37gWDuWVn/pZu/BSEqqH9+/6UydyMclO1ZF++nl5aMcnV+VTr+U
pghEacBgNKoaWjREiuzS1ljTW5KXnsTA2EO7lrXdyypcqMiP4XVhLyHBog60lFjiEm3HNJnHXuvf
GtGR12nQLjDdFfw2+n04lcvFWhRDP4GEdom9T9fKCGvwGXMX1D6h23PXgPRKV96gweRisADol5kb
XWFEGKXzmgj4lfQFNqWoA4O4n7G1Kl4rSd9SGe+Jnb5jpYQktmTbaDLlvVUXeAiU4R2IX7i1ezhd
Jm6PrAO7WynrRUQ2EPcEDFnO8A+55U9U5d/LTGPe7otfANsl6ZnVlVtO97TduaCb+htvnQNoKLrP
UodBhMa837Rik66TVgZVLFgBcd1u7VLf0jwdd/3YP40jDVg5gnJvlnvNgxFqmf1d1Rj1gaRZ4xgZ
8g7KNEj3wcfQr6mLNsUMAWLzcSoJbhwXizYqW01Gjw48T1OyR87NJtER3dhMO3hw0Wler9eqTq+1
ToIxW7G66HjDxYQrxmvx0cg02Qq3tQ5EbEKAQ2XhSutL8t3uplleM/GJd3PuLrRoAXQ7zjFe2nyP
udAjw03NJP1E+Im4mxBbuXjlbnVCtW51O3jAMDUHg6UgAuZOFQNpTlH+wy2fVpRPMyRenjJ7ISaG
UVWzDj6MNgH64igSbMxnBRw58Ql6BZSL2RV5vKaMjeVld3TWPIZeWbmbFDLnsiWpwnBi+QB8l5Sb
qDxFrqyOuikpnCxkP5OCY07bcDgtNqV9WiEgwN+EubTkdjl7l1rW7wkk+b3eWirIVI/+ZxHtRggu
5jbpBfZCc7R3+B/OMzyetuoXEH7wCQu21YDsUBTn9GAZiz2UEYe9xeyM8raZd+T1foPQm2iwY1TR
fDe6F+nyZE8x6sIif7OJYmIS4hGq5syfOvjYTbN+EVLYWuBO8DUI6tvSYm+D2quM26JhDeGKvWCb
4eTwHCNwKOryYWLgrF6nvCn3nWM+uqtEq86iJyS5zoFrMjGawvzqbe/FzVvo3cIJRgF4VrM7biLE
Wm3cLO/CaU7K0FvsW7XqEbgTCfwSVX4eUmQq68+jcccy1gaVyhFTFTo+DS+/KeP2OOYAowqnWY69
yuiGqxldE5mqXFUZtrs203OgN6gyypgBq0eO6bjE81l4BR2ClUttFYDgJyaGErRFUDRCHEkjULTn
uyd0PmlgWfErINyVG+N+WdbgH5K1R0kUsrkrSWikxenva1JYNtwhUaIk/rT17PxDJn5/FeuLzR3D
HQ8IGuGXJ/P1kgwAFNpjLdkxBcGUG2FkV3M/PiTFfMdV5sS4Q+H0QpikTauIQ4ibJYt4lov1HFW0
4mUcoaNoaWC46XBFL3mmKaH/IKZ6KBDENynFab76exwxnubVdmjlxp0a1gsOs80RVvhmKRNoCHp7
HY3m2R5jrn30vQa7JNBsFXIl0wRXhrEDEPeEwedw1poxDUct1zZ+3R9VT9UgvehXP/juTlic3GZd
g0kF0RailBjYPQR1IWOIoJb00W2j+NU403vuw20VsriLFiPZjh5PignuUxbh/Rlt8j2MWRC8PtCB
ZiT0Veo4VQoNv3lrJy80G1yCY5oqlAwel2m09kODEDCyIPHZvbPvpHE9mmhgXEkXhWiaK8dn9ou4
85teEn3Ryn5MB2ZjfepbLHH7g9Yyci/XI6uh6vEsT/FTWXVLuAIWN2XLi5A4poM6BFeYPXbfTM7H
AIUXBZ5vM3aok5wwboZ+bUndZnbJ8OgWeraHMH6CW4zdxZHXtW30oceJ5eiMAmfdCs2BywlRsvOR
nAcDcVOM6DGtHos80oMm9bmKcadALeQkHLqDxFGKzNEpm6vKG1744thKXXlPQbXPHOtOyerTy/L4
vsN2hQ9OiTAlrgmAF23TpPd//UVJuqpx/4eY+zfH5x+CzjqhS+dT6B9K8tu2tkxufVHfDRLnANoV
Qr8L41SOtOgEGh1Wm3eVT+YHCLJVFeff0rn/m6b1D1J4499SeNg/mKnG7FA13o2te8+NZjwYor2C
0H3GCEdPMvGLQCto2Vj+YfRVAXo1PdC3ePjvh/EH2fZvy84/noWZGK5Z0dY9NG4N6BgeBfclZw/C
Drpv2XK8118LyvP//rQ/iXh/q7n/8XFL6ZV+YeJ5bhv3vZSpHfZ+/UrIRrZJJ+thGUYY47NXb8mJ
UCEK0b/Ixf9EZ/mNH/nHB/te3uYZygu6jorxYDt6Zyg/OY5VCmHZo8tscT1tF6jLt4vXwnVG7cIX
sNDNcu9rCNeR04+7rGZbS1D/bZg8EEmgOuZiBV4Ga0208uvpQ47p8b8f1h9cGb990//4kR3m/61o
VIwIoKjvotjz71otf15jlXpl97dGKeZrZgaQ8fAP/Pdn/klWb/xLSu7NOGlpn0GsoinhwRog6Pld
g5+9GU2QxoOi7MqnVb4TNVa46AgppxoihETuzUGkaPZUlvOTDsZD4WXl9i8/1h+E9b/NP/94FlZE
e8a1e28fIbQYSv1h8PL7aITD6I323umNH63Wv6uuO8IA+Zuc/09fwL8U51pT4X8lHnNfiHGnIz+T
3AC3tslQPrWLz1I3d34b3XS1Ux3++/f8k5Ho93vzj9/TbcaKbXjMcScU7lYaI4ELzjxuu4rbmZd0
3BCbA9PNZe0633RUMujP/K9ymr+KmM7mKLDwDrLW6NOjVxmm6tvQ0xuaeum2onzEv0ukuahJ7RNd
Neyrph6CvNFe//vnN36vk/+xt+r/shJ1uN/xJEttX3YN8Z/d1aRRzzvjVFzZNrlQrR7Jg8Z8EZVi
sgAaRYADm3m5zekQyNa/b8f5OYvaF9uHZCISX27nmTLXjNV0SRfDPTJnIbTUUbSJtXQIJyanJ0Pw
pc+tc0Lf4waz5yy7Oo7vcxeGj0lLlabosLfpvBIGkgBg7dTaQLiutKUPjX4G2ZxGztFxka/65KVs
HJSpiFQkbXXJiCLpe25HQIeIwtn6fvKDGoNoJZdrrGF8kszIhG02noBfAiDNvCboDI18vYauPSno
dP9Kd9gPDMavvIpUYyBvzXnIKbvRYHnoEdTRxMGD6JKQKN0+eRMPpqC8yHqTmbpphq5B5KhuKpsg
ilicsIEZN04Jr1Jq9WfhdagkqtIBGNr7Dw0NBKaP08RfipgWvsAzaUKWolpZrjHknfFy7YfJfkDm
Fg4r9B1dabsxFZpWgirMU16Uj2BaedGjWYfhrjEnz6N+2hSZ+1P1aHTGKvsgEuiZsd90sMkWJBA2
cY7tVGZHp/dXYWlu71zkmg+dAc7K0hz7L4aMP7gx9H8dmRgUxtGqnOyQ9+PyBeT9XV8Srt925P4f
eWeS5EiWZdethMRcPb82XxuRyhwAUPRmAKx3n6hYq33f66i4AC6A+yE3wpXwqLsz6e4VWcGclLCE
o3ALwACYQn/33r3n/glI56tb54/u4dlm88MgrGKzToTTsMyGaFWAzxYgVtm9D0oyoX7S0k3KNnYX
IRteZBwSYh8+KvloBTJZFHSZye6H4tyjqsJY7RrSPZISl3upWxVOfB0wjiSJspaC3mPxWihRv6RY
8Gd203+wootfzLZ4LPTaKCMb35zIt9BsrhPiGs54gZyd7zAgID4jK2n76E8W9a9srD+6Xr/YaDN6
yLZGFMDWUuNx02nhXY/WdoEguoQPJG4nVn1OroxnQt2SW46isWsRB9J5yJPCpjnqmhOtkU57NGqn
gMNGIBu3C5192w93oogPVkcjtVCyW8PCEq8OzbgwfSSZKM6o/WjRc6Da8/+3Fxq2C8Rw+cXMqGF9
zahrlGdF43bEF4eKEmjowqx9IlxqLBIRGmpKRfbZL7qTT8uDG1lFCE6gDse6lhkk97cUtgsiVqx6
acXRvgjj0u0Y7gXlmiWV6BvhAQbzidNi7fy2LfvLT2Cw+m//ws+veTECiQyaX37821X4WlF5+mj+
Zf61vz/t51/629a9cX99wk/P52W/v+3quXn+6Qc3g3s5Xtr3arx5r9uk+fra/ns+P/P/9sHf3r++
yt1YvP/199e8ZSLg1fwwz37//tDu7a+/03O3NItdxV9+fI/vT7h+TvndVficj23zHP52abO35/y3
v/x2+57Fz3Gr1EHe/I//+oev9/5cN3/9HV3yJ2mZKsVcQ5oChcvvv4GP//qI/on/ZRqOhf8CBSan
gSyvmuCvv2vyk6NZpu4IYUky7iSLVp233x/iqSbpC6omMbuyCfvfn/v87db/9m1xrb7//CPlbZ44
/s0AQV36iy3QyQmM9c1QvyqL6TGOkkcz4swXIUqnd3hWVVoPP1ywP3ijrweHP3onLvSPU1dJ0ONA
c1xchbnhbcoY6qSA4t3q+YPX1FeAo+8nk/NwaXoPilJuRSh3AnWtO0gQJpWyohG4VY32th+d2968
/MnHmndMf/SxtJ8/FnNpjvpIWlehiragHuVew3WWCeRMUQA5UzfPfSOPepifafKfw0y8fX3n/3/H
kSVskxvzh+s/j9WfxtHVc/I8Pv92IDIx+Z//+t/qeP5pU43Pb88/jqC/v9L3EWSYnwxhSw1jmCMt
Mfvpv48gQ36yTaoXpmUxKPDp/X0EGfonUwqpkS+CIEaVM+Hz+wjiId0UvKJla47E3PBPjaCft+Jg
5x0T6YhDmV9jJ6KKX4z2JD1WiZaJ6h7X40YCxEopnxaEJOQo1fnldZwWmygfTz9cuD8aT8bP241v
b+w4HIZt+uS6/atp3XRUrWwavbkPlH0f9LNtEFtmRTRxsMaDSLJwjbpOTV16TuRyIKLIYP+VfomV
paOPldc9VjZdEt8mN30Wr2qj3oOMXmtB+gVbphuEBeitDq6LcJOoXQ2YAFtBo3kIXMucVn3+oqZy
M6bZ0vTlJU3iu3wmJ9Vr0D1HTrUuPT2sxt1Vp5ZHxVI3s4clHvIduveV4JQb+LR4IvNzX1dfrPBG
Gs6daIS10EvSVz0HelAWHQOj2Ig6uXawK4MwfO4CmjNarr5CXAOKYd+Rv0lES/E59Bsslcai5okT
72Cw6czSR7M7pyJ4DAgOHkk6GmODKtZwg5cOSQZtvWVU2dd9Yt0V2AudcdjMb1g31a5DPbeolX4X
V3hH5hKxNQbBqm7ynQGDmgIg9tWjhehdodramnI1tMo+0owVQgDDBUWDwQ97ifBe04JefjYfjIcJ
KVoGCTJ6I+yxWaqWOHtJfdIwKCNcK54cFOTTFH9JlsNI79cu4dhQTX0QpKtrU+darPPCYO4HwlDQ
cbJ0kkcaw7yWqX0oKshWzT6jGKx6MYVyhxp5aa6qe3J6dkVhrqhmHlVbQaSeLhPvGu00JJBFQqzL
n9yfXw/A/2dm/Xp/asISppS2weBwfp346zLlCKJU932PQcNeiUEeAlmvnXJ0KbJejD7+MAdXN/uT
FoV3nekfAoc4Z/xYcWJdh1230mSyytDuFojCKT/viSZ+nML6yed6JA3XGYk89tEtZrNVhpG49t8D
lfSC0NhaqXaJQHoYWrEAj4xZQAf5kSfXgbVr6/44FZJ/vszWjCDgBovMIyn2+5HMJWyGK72nsuDT
d0SWqfRE1Q1N7E4MpjwnsV12p7psdhmunkFtbyg5kC6py6Ni625lU0kOy3MSsMlO5CYOuBOD5Itl
0xZP5LGsZ3pShjwsATwOVYJaZIpCpV21Y/GZpOc9ivZrS5PbppIk5kRbx0zPqWZhwRhOvj6cirK8
dXzMuoly8NQQ7uMpIAFZd7R7vFicHhMgWOnZYggPHCljrVpbxnDV+a8GTXG032wto1UVoFqjw1mq
nltQRtWTdGdn7Z7RcKQ/+CdnI/UPbwdVd5ijdc0AcfrL7dChvU2z3qT8L5y7wnTuIpGw53Yb8h8o
xD5NavKWo2zo1eEUDqRxN9FV02NqrnLKKpucBENPDifgl5uqJE7adkjb8NdFlBNwrV0VhNMC3z+b
nnJnoDoME+tYTOWu1bn8IiPUKLxV1IEDfbmTg9wYVneVDgQ7ym7ZWL2blC0Ga5PUcCT/HlOTbmwy
RnhkjQcvoLxOXnNO2Hm1h2m3Qt7wgg53EFhd8u0wtE8iiFZl1j9UnKOKVufzDW5OeqMJsyhuGsKt
cyKWmFyRko5CW3dEnJRNinV6/jqKc9dl22ikoBCTml6YRxLqGOr5Lm+yZVNgPdK7U6pDcam7RWoN
RKNNKPXVpR2cIxUVt6NROYEM19DmLysNCTv3ae5cB+WDYXYndBfbPH5zbGsxSTrdg4Wi5bXS+FM0
Zc93s2/rYqsOCrCCVUQ5etHk0FV1li5POf/7U8O8J/hhz/VtZlClTjSxpn7dxv6898KvCXUDjNy9
6SfbHMQRcmHVlxt/lMvagMmt1GtdB2DWyy3M+iVGp01ieefCQjoVFZsG67gCPjae76AhdzUZA4Jl
PiThvNnTZro2Ks2dx1dBisZEWnVF+pZnYrBxjK1aPXb+pfBmTED7SPzNTtN1hNXh6zzANCYDnyWs
Ir0e5OqutYqdpT9WjvNPkTG+XQRdsG2xhaHpJpuQn/bFBgJLy4yn5j7TjPt5PtR5514joQsWOMfI
6M8m5J+3+t/f0MBbzxA0pKX/OgCJ7UaYz37ByJs9kYxra2GtdDzPln9oSnmPVBRrpTwSAoNinoC9
+BFi4dps5bVKciIIwcz992+EeXv2042gU7XiL+eUq0ph6PYvpTldxr6l911/35MLOEWAaBw0+Ew+
k2lsy8w8dnSbyK8+pCBiKsvYoqVc1dktO3MA0XKdMhQnPmqjPJIZusQs6NqKc8g8t4G64PtvzAJu
0FrHPCif8O+co8w/lMzgWpftSN++0rr8bJMT3uS2G8oKh5t/6EqJcUu7J/SdlXlpNhylEV08prPh
UDr7QFKeT/RjVZprP/Lf0rTcdD7m57G9EqToTHJJWtBzzc5EM4dTHfGWbAdJ93bJpXbjEclr6Y8o
E9Axg5a2SZ0fH1SeuyjJAvBT/WLwpIWSsNpoyl0tzOOgBwcsHf2f3BPzPfbjEq2zLaZqKXRNqKq0
fu19FCpw2SDg+puKvq16YwOH+dt3/B90zPmpunB1u777T1BPYJH7YRj8mzPQsX3J/vt/+akC8fU3
vp11dPOTCejFFpQFhDkX4b+ddHT5SRWcfyyJjcikvc9x5nutQDc+cfAwqQioBvPX14e+n3R0/ZPg
bCJsZjDqD5KEs3+iVqDKX/JELD7YfM7RNJ26hMO/fyl11jU5Pxi5iUMflX1ApkydlgH8kPyqJRMa
iih7CsU7WaEcsDXikLOtIH7HT+y8dQHq4sr01UPQktAYRPFwFOq82A4P5EZYy7I07ItdgxmzDD1q
VoqfTW5jVslRH9l4ZRFGALxe6opq5kflx3j8YSYsY0W/liqiD5/38MTNRC8Pc3CBgb5NPnRbOi4r
EZFRxAis5ag421yPr9vB3/VtDrOjC58IPdw7Wr4ljHCdEP+JGlzfTwTCXnJVFntLlQRnDAnN9bg1
lQWF0ftBTGQj6DNg3I7bHa9dr2wFKoaMMmp16BZVDFnnjh7cllL7uDRpES0n3PVLQudfyaW0lnWM
D3aySx501IOHTw82Ko3PU+xYxcM4BclpwKhzW+t+cgl8hJPOCD/eM5UvYqpdBYHfIQwaTpu9vBNh
4z2oQaNtU9CMj3WgYRBO50nFir0cpU9xLhXnXavKJwso3ik26OanU3Yl1ebKmMBUcP0R+fRwEaAv
XLih3oli8LYZEE5RUS4dLWrNadfS/HXEdefFPVF8ygubrgvJznd493G1ZKmxyDCJrUiYf1fb4HXA
n4zbJkMaYfuXpuxQSvcrqNmgK0zklj5k6SKiZxRC8NQdkkaMngwTGkO3gYARKFTtoy4UCVylIAk5
KYuVOgp7Z2mEthv6flRsf+GUleFqosCXHNIt9gDB1FzrXWoYryg1h7ugzO4Cq/e3MlGjbZtOL3mm
7O3cQEechPe0e7RFXMjxiBe4xHGbtztf65/tDrXhFGPo0D3FWmC1fFbxiIIbqMJzI6PInfw6vxrj
BtctQIpjZHcGfBn5lsHBPqaCKGXLUdCpdg0xVXgvrwZdNqtcpVESDBiCQl9cj0p9BBu/64VQNpT8
PosxTO9S9EXPSVJgtw3bUeBK0+wj4JSyWsa+llwXrS2v2py8ezHiX65LW15I/R020srjJZGX0k3w
V6+likImyknI8lG0LSI6xfta7Z0d3pF6gy+6X6DXUPeiQjVXjTLFEFGitUgO3Ky2K5t+woZsGwda
NxFAfpSijlm0e1tawSEq4ydy3CM3kN1a04k69y311Gn+ye+dGL8VQb02FALIxN4LkhZjBR3rva2r
WWbtYKqWXXFIJx0pNSGju2LobzB+98spJaZdn/DBKL7sXIjjWEoBr+70zOn3VqW9J/q447tYUS5I
zlKmA5ChuLnNS5pOul4iQM14HfCy+tYzcNuREIv/qVvbGg7WCP86XdMm/ayXjfys6KW/h6R8UzZt
to/zkN2Fiv9HSjyDembeGFP1Zajj17bLDnGN8y1Jzl0DGRkf01MbZhc70HcokNZZNp0KZ7i3ekQx
lYEwvBwtKD2peRZV/FwH3orM9RMtNcxH9r3meQIhH61+lVTqRV/ZF6sl8NACYpArjePiZDe3nRwR
6GGdW2lZFi+hsiMJH7I7z8/vaZqRxd3GAKNijC1NP160otNWqaxqzhOtsuhNvDCJHPNr2o7btCkM
mg3smcjwIWmRGNtj3bSPQ12HK6vG9qbp6l01ZU/DYFFAaImUK1QFBrqI3LQyH+Ky39sgwxkuGM9N
cRdN/VONDn3VlrmJxSnJ2d1oF6fHuRoHOvs6XfGWY1a8FQV+LvqE1w0RN0IbLUBD8UNUNTuphTca
x1c2+A9tDZGrzkuAKGltnIpx7LAToXNM8xS1tO6ZC0ol/p64zpn0+1h15qk1exDQon7xs/y+5HSo
xs5d20YvNkyoZQq/a9ERyr3wbOU4MmywYR+bFgtCzxFt0TVZD9uRQhp456NZ9/omdtJL40TdwnTC
niAA5su2+ZLlAARKL7r4Ym4ghsBw0hgbyKhgzat4/bgxUDrJ28Gm2DAp5TPYfoT3Q3+Vp9YtbCba
ulF/3/Q1Ceih5A9rqbi3Rkb0ld+Ga9sEyFSyNy1wFbsazlBUUs5jUaFs9ZMAzodq8oQRlFDc35lT
arpZ5dmruneOvRld63HAjBnEroFyPA3FF6TOT6hCboinwG0fG/eUk15GliivdbZYit1JSK5i9eg0
8jlNyCPRyIpe0jY+RIXKzZt8NvB1LEVG6X7EnVCWzUXrEBw6nXVTx2KL2t81emJU1CF6H+z4veiN
c+IX78SpEAlPqjVTRnojOZ8SRoUri12yX+navao4IfScQbsxDSWkYtqSCdevywHL1NDu4pJoy0E8
CA/LA9l203I07Rs6CRDkfDtejYG4dBEkQ1ncOYrcA6xcQ3w8Ilk6OwHK+C74EmmzZTnoL6rpX3dV
cJdZgX9BhX02OlrqlIE6l2hh7Ake1dDAnWqH0PcJ67mJmF7LjI949sJNKYa+LNtIJXwqyJteKiqF
H0AjV1jEa/gElYkWTHNlGjzRedzZfQLQCqG5IWNEByOkiWBpYEivxGNDSrqvJETLDystb05j5uwN
1sEKR4thukG6S9X8xuyqpSqVW2tOEhIgfVYNxbQtzqoStVDXroQWrzpOp4ZCU7A14B1O21ELL9Mg
l6OjoDO+M6vH0bgptHEphnOKHTJp3pKqWegtHwiOUO8lz7MJoW0qVw+QUEuErXQiZ2eV2hjkl4+A
8Ub2V1TCwJtn2rtEnSsq/9AH11npEymJtnbyN7HS3bVyzhSoloRquRFK31E9QuOwuueUYFeEtpxz
zvlsC0ofI2+Au3OYaWPo85dF/NjkIZY8bWmndEupb3QQt8DDcVGRcpZ4j+qX3GHfNRYwFT/s/BZH
MUpvmqmRcEvE2Ilxh1UkYWG00SyCu1IjviT8p+W+6f2dHSZu5dMQjz9Pmka5pwYlckkECiLvwRqm
xeydAT0+R3VvGC7rObS6o3U7KtEaiONKpu8iIb5aOffRVV8CJ7RWgG0otberSbFcWR6aBHHovaNa
YKXGI2aznTY+lA0LQH3xwbPFeFrLXUOtEv2jXUy7HlV3W9gbb8huYjlt6/ymbnXgpGKjotmEtaGQ
PFRwGYRdL7scvH31ZpuYnUnvmWpCakWAuQSGxxhaaydhNsr0z139NKZHva+XQzpgfn3JJZ0BD1ou
nGOcjgvuo/1UsTLmn3HNXfdKcW8LiTsZACylKYMymJlffCqL4DFqFBsdsZaelm6HWHVZLnAQv6r4
7oKU7yh4MZp7u8UPoc7udcrtOQvO2EMvlEvbohU7uhjeF2LMVwH4FDV9tMeXEMairfnAT5pl1xOD
V1hunNVI9pmLo5YXiLiJudyRfzTgtJYDJumaBIwkwS0QvTpA+vGfXxt+e6ULA5kpnxXiItRGWhiL
GEqVZ70oLTCdBqU/ctkgYE8ffpgdyS1cJ9hOUIFe89DZQbhapiqlo2FcJHyrffbgwVDoyBFteGWz
0G/NoXgaWFLbhMoaM5+N0zvBuzpQfB8tls/2NmOVRFGD6p1tSgNXaDAJxmz3WvfRZQ9B/CC0h2b8
7CjZxXD6gwOBICE9zw/SV6uDcyDQ3MjxObS6BSJz3B0YgOAW2NPD6Bibzo6g59LP78N9qHibyNdf
IzV4aqjajo3nQhxClFx0q9x/9hM4KWq+4c5dlC3hVlgP0amh8j1rpVgFAPmq/CUkrxPs2AJizjIw
0kVt23dC9Iu0IHahBwFTMJbapxAIfx/LhV/0nzljLgjvXETRoZgUQI4Q8Li1UCcubf11GKnCipKL
vc2cUzQ7gBPrNMI4MguHGxjjjbrImXMVLKS5eSwGgWVaw1g9nQk3WXdT8IWqFSS89D3Ib9qp2kbl
vKY0WP1vAgfZfEEnI8/XTqCvZSr3g4W3rOFrn96rfKeRYGBP5E4Ud0kO7GwE1ZQQfQxJhKPYRECy
T1qK+hpjwfLNeFOAMB3FGsAYnV6L8k25GLPqzily1DQBTqLHJhVnS70bI+TMTJ7CVNdWH666/him
pxH1XYz3I5qiXWVw3bwv3nQczHQpsIxTvHmpZk9eUBKM421HfPcYp928N0HbFF/y5mayzM8aDMAg
PgMYWLVK+ahO6h7XyEaMxzZjkQMEarK6lPadReae3n/B4r4MQVFX0LMC8SGG4Wjl+cUSoZtHhus1
6fMInSNuseSN5racituGLDF9vsyT/kE0ln6VjYpcCmN0fbDdmpzGpdVaFMtMlzhu2nbZtBt8/2Ow
snvIT8eEFAB8YVz+0DI/qsQn5Yhu+ZhYG86jN/HgQ4Kt9wkyFDVdm8i/FlUt32TINqRRui9e7mw5
qq7NuDnWhfw8Vh92GbgC6zPHlYNmKrfkyj+ZcCNS5iXWlmsZy4tTN9wRHGyIo85zBXKq2LUKTtVe
uXdKaHldfWRNvR9hhqFGZsuquWQS3GhWdlfbwo0Uiymgs4BF4SOXVHIh/J81MLzr0grdtEvcJkeK
7nHUm8RtD49ky8ntnHROA5i0fwQHuHFssiCBtPpFez0CcQC8obkOt8MgcSjo9T2HsBc9ko8wEPd5
ae4oUrwpbbweK+051cU605RN06DWbb0nR5Z7XnwN5nSXtCy2qCjJo1vldAekXhwcjfRkrNEQz7kx
OUdxqCNVO6mp4jsKK5BaafeD7rGUOOuM9YOgGzNW+FOI/gNXFHHkI5hi9iFwq7JYzRttXONkdGtV
cjYF33SShDed6K+c2gyXUXSrpF86JItWJDnavbCILMxGYdc4buLKWLPJW4ZxssdbuXB0Y5EL5UYD
ZBpa750t2KZhzEiC/ZRP+M6hSeZETM+pz4ROl7lGHs8HdJfFzCqd/b5p6e3qCuq8F1vPnUFQsqdu
TEyRPkYuVg3eyw4eu0K/mvR6BWSO/0Y0xfxlSg4DbTMcfMFSya2n3iYZkhjuU2NytqwDgkTY7ypa
/ipb5o8iXwtnWOimtx/Jvl34TXtBZrIxhrcCyX6VWxyNYRg3+Cp86rwRUOMq2Acjpx/xDHEEqqL2
TH1506oNe/T5LwPc76gnp4/eSsoTDYWVaQ4hw5cpbtLC21Q6vpHc8W89q9yZ0j7CLAxpVhk3Rm2e
4dQucH8Mw5U6aMtMI4gcPuCbsKjUDBtHmFgQPlL9ed6HEG1M5GnT3KbxfcospVLijtaAswC4Zzdj
o5zADnJq6M5hdO979Pp8NnSd4NU38Nn3zgR5+gvEdhHcDP6tlId2ujF8LPV1/5CA0Wn1my65qQYI
jXd6/W7LR9PD5Kmw43uCgLiQJgHMm6F1K/IP7Tk/BxRDvvXGR5VOUHPKs7VZnXiPKNcfcM/siZVy
daC/2ExtX9l6+VFTKWo3N5DWl0X2MFE9Ao+SKPZBsHoUJbcI9KaiiJZQ+KjWb9QCVstUrUgcXddR
dGXRaUHUCsIJApmRrcvMo1uhLRnzFsFDFbtz/C4gYfrTTKZoXoz2wzbwIzmgPQVRUJVtP/q1+oIv
eXY7LjSLEsokHy3ffvCU9GGWobbT2c/2ARIFKAiZme5hFq1Ary/ZWR57Gy+ortXXHE5ukUlunOzB
1nqqU67Q4TbdFcZVA2wF4kjJQgDWEy3gymMdoIxC8JJhuypI3wHZhB6fTOfkR58d2k06EOgguUPk
fLBbrkX9CuBqkTXesqJghPGvN5/zmBoHDbpaezJ8Jp0C8+JkJ7tS9xhwI+ldRCmFDdwpqKG9oiEo
8NBIKQB2V0mfukVFm9qWSyLQNS9YR6S69raLgtttteIqGtgE1irTBX7FLPQ5hoRuDUuoDOiAs8ga
rFRmfqUAipVGs4FmGSAfNh4nFf9XreySODqSonHryPAAkGwte5Uq7JNW3s0a46kky4is3z4tGXhP
ScsW0T4KHbkG7X9r22ku8XLLQTHpbWsrx4ZJlHfqqmXyLLeWs6r9SzUoCy0+BwJlSC73ue2sa/KL
rXg8JZ485Xa1JYtvoZneZ9HYW8vYBPO2EZTKFD0X7dpHBeM55ioYfICK0zKY/NWUvgqNGbLw2B4m
VTsnKZeLSbto0VPo3zsWuhdCCw1GN0EQMDaoTNTKxYqTC9UinYRZ5lLCscqVEPwrx0uN6jnTV1mQ
IN2ebUwGbFiVkrCYbam6fFYrSlyZpPyWKYQtDPWuNoP7nEy2gyrtmdEcPZRavOsznWm32wFGO1vx
dGVH+AWbmDtraN4MwWza6PGdgToAdr25CkdBgkiXimd7JKkC64rh6kpFjA0EvWVTGSQDQSvcB6F4
qz1znS5rnCTbwGRBNGS4q2loaV6FszREzB1EpncsFaOlYB+ucUhdpCaGy2Co006E8Q1mDibu5zxI
EP5E1ZNRKvfWOIMYLSCaCr6skZL3egyiE7W3Gws7M1jRnHCv2buMPB0yhTIY7zQuOCFD7dx1JjVu
L/Q/WyEdP2uuKNvwEdRUuD7YcPy8a3S6axkXM4JQJZrGAH2rVB79+zxHocQhoo0ya0FpGbN6D4e5
n/UrXxsy/0E9q/lt/i6J/X9D4qrNndd/LG+9DbPmN7etm+cG+fiPSryvv/itM4UZ9JNjSNuykKSq
Du17WlDfmlOKSZ9JaA49ZsuWiElnccf37pRqfZKonci7omdEM8rmoe/dKR4yTBrSjpQo9XSLzKB/
ojtl/6zkRGU0K2mFgWtQRV1i6nP/+weNvJoBNCR+TV2JyLo2enPFOelCr4kSsr3jIGq0NxoGmkXX
PrZeup/89naCNJKQBV9FTDqcx9WEE2CdLsNLp8GggMVnJq6Kq1SrRhdH1ooo9E0ZmssuC+8Krb1p
KUfNKpFkzrdo2ZB3GWCdZm1byZ3qs/pKMM7FxuSwMsXKu8nLcchbOkl3gwR97RTh3NNhrwpxySH/
h7CwfGLQ9olLsXBlIISIO+UWyuZx1vErBdnoHEONWb+j55tW9w809Z+mprsSZrMPW0AQhrqGDohF
dLrPpuiDEtUe3c29bxrX7PdWZjjh4ED4F0Jh6faKyeaITXGm9d8Uiv/UKPojCfiPw+Nvj2EcFu9v
4fOvjd2fnvWfpPM7pxT941G2eE+eq7ZG9/rTCON3vrd+tU/z2HIsi3w1lDE2zdVv40vTP6mWjeXA
ML/pXHnk+/CSJg+pFmOLAqJAL47W5vvwkuonTSIhtyiO6+rXQflPDC9LnWW2P6oFhIF0CxUuxmjM
Vapq/KJ0LZ0JZzfvs+I4TKPJzZPboEgtasnjybbw2Os9JFAbdfdcXLhYifY6hT3bAWvKkUSQOa0B
SB44B2FVrLRDMpVQBwMyASq2yJJhgz+is4dbpbKtg+yVrW0rt43XnImCou7i3Gi6jSoHntoihcPn
TeFhrGmQmbWhImtSXlq9alw/e9FadT9M9F1oomxAjFOtqymgCWAZ9USltsyJ4egLOnmk2nsLp+hZ
HsG7K5HwlqZGJUdmGrpZqvGWWj/iBQnWAA8AkFgPuFno1KTgkhrYARRuMVLHwjjp/pesdNi9+52b
WN1beZkMEHF1ne9KLdS2VD82ut17m2ZFOJerQqatU4Bdo9m8lTK6H6v63GcvtGuoWen0rCVbe6nV
7hxZqgqJTlFXObc6e70P6SN0lLnaXt9OLRXTCUiqow173ZjWUZc+NCaEH7vWj3nJ8V4Y1CIApw4x
R0Snn/a1UAvXiMa9n6vlspteMZXAYrPfQ69UVl3J6TJAgQu+owlN5JP0yov8cf5GksT7MDKLBJFh
4ixkhPvKb7FrWf0Xwz7omiZcpXvA8fLxJBS6IcJv0B3D3x5TEkfh8w+oZwYCq/OiPuMlZxusnfug
6WfNsOc6Cog74VoczTdlQKU0owBel8VweMD+XLOR7eoljejVaBFFMVTtsly0hQYIc84GGXsakJbZ
P3pmQayZdwisyEP9NwFprIe7LJ22UWgS584T4R/qdwNaU1uvj8AmXNHK58CL261RlftwJM+Gyf3g
EHkGv5MIBStSzvrAd+EQ4+QWAzw7H6e7J/c+oJNFklLk8uqzPwXXtIaczXDKJyxWRD0RURKiyCPF
zCY7JXotPA4Igg2uF04vtK9P6SjGVdtL69jk6UshoShJKOR9Hi2bkm6YX+L2zwjlWQ1V4HqWYR1B
O/hLTW02DDl48FAN25RTtIc9cZHA6q91Svm9EuMzbB9sLxOouRl3WOI+6x6oTe62TVgitZ7gxdtq
8awKsrur6LWFqz1GsKP8DuaPf18hb1hELHdoC4gUCnWF+8UmDVqDQmDOpskehUXQ0WNtsHpQ1A3X
qqQJCOivvdRBs6XyTDPF7vNlgcxJ9iTWhIOx4VRDYBHREwajPtE81OK50BZdIFGWi/C1lCDpwFiB
P4/RS+L4ex272D44zqQdzC+jFRrHDjfWPmsz11M77bqsSejRwPms81GsRF/qJ5Hvc5CyG10jxISt
PE1Cq7wYwboh1uVcVWPuEtGCUhIoj94M6hFU0qXTSayQRURyAt1MeqrEB9XNLFguiVVgGgiUnFP5
qN/B5CEYl4hB1zftW7Gkr6efWiq7GLKcg6m45GVnblp8xPS/TxlNkSGKzGuNA3M6GY/SsYTb1e1B
UUb/QDbuYpxG+nqZfT/S8FkZuXwJp0nSa49d0naAAmn9U+Fk5kFMnjywD6vBixukMgS9cmh0KBrc
sLuqi5pj2TvDfoxgijRErsS6UaFLpSklnFpbST/cg5y4FFQ80Rur6Qme3TrQ/GijpePGJhAF4TUf
yLGo1DbTh+R0swNXuErNLFhlXtSuy/6qyj2wVXkZuRBfabkEjb8KCg1OWRs/lvOtC5jvAdHNs+8X
QLKnDGwj3TW7b49eB+pShSaSVVO7jdLeFWZSrUsJ4jqOmg2+nLvA+F8cncdy40gWRb8IEfBmS8LQ
S6RsaYOQVF3wQAIJ//VzMIvZ9HRVSySQ+cy954ao38ZIaapLM9yteBYhXwg5Jvsqj/+bEJfux9Ig
CtciSsECIYoeNkYBDXapd8RN11hsEcl8xt8jfAb5NVSQmV2AMD5d/Mw88IR2hdS0yTnJq1esJ8BG
u5PjcXKXltX6FpEB7pr+dgmEZ3VeP6a84wCsGt/NeN9YLjXkhO9MlziItFuPhtkwysc+RUs6SIT7
zBn17osgIUZEibFEpjt8rM38sbRMwQZLFTw0Jf5o15/1VueVhv+gSrqqfuk+1EnwGRBe0+ZQTEmE
AJrHCSs04z1p7ezMZGtfErxy5fK7NaMuHkv5U7sTklmnnG6urj0gfJ8qvlpg1QwSqi1GHIjjj3AM
gpxWy40maNpMm5Vpn7T6cGQEdlAxcrfkHz7jPkFCic4JqhJ5gztHGaprFXvfcgVWBJPI84m0wRyJ
gIeMZPFUZZQBWVu8t1Kqu8Qz03NrGOy2QGiCrmDY+TPqMA7RMAX1Oi5nD/7Nvoo8kRt3baw/S2d2
wnzwztID62V5tPqCA8hcF0kLOqlBXBVXXa+dyLIawERwspsY3nfuLqGnwLaLF1Tv5Bf8VNFK5MBP
4cFwz2b0o0VdvZBdgBiGoUEbMxdYbMZtnQtecwXeiRI6uYixE8fmS+EBOE/aiKq/rLBcIwltdaQa
DcCagWhnM06q54HcRccrSeLG+OybS/o7jeTvaIr7n+1ahGuXw8kQQidkesCikDsRqLk/dN8YGwRM
mlSg+DT6JKgHxpGeilhDjgWsJtzKiUwlSi9w5nErT6vGLawZzkXiklfbDMRx0R5nbfpP5PBzMUb3
r2trPKbtF7Iwf0ZJ0mHFbuQTdjrtWjtWy1w4/cyHbbpqhyVXCsOrNttpZQo31WG8UX6NunYBeY1k
rPaSQFjNyRNjc8VV7s9u7p5gujsQa8HgyqLaOpAy9SG5/LpKBT5ocMYzwKSW7gVdfp2qey3R/3Le
/elilRjoim0SY0WN2Q3gNWRrMfN3MizfQTaZx7ZtxdlJlpMmpuGG46KPjMbEKwhomb4fnD7h1p/a
xBlNkhORu2OFBad+CNcd/dlA6Z+qCctbgKkuUj1yB6qYTwFar8d0jh0iDaEiRRmIje6UNhUwq8FA
okKmGj9ZAmX9BvcGGZjdmntLUZ8Q5EHgbYoOpd3K/sHEPjSzuzWHiuUPYMPhGawYmaHS87WRwq7a
/u/B1P+REzWQbKMehlyGionzBpMwuzjdmkPo460fGy3YQ4J1Tqgg9DBfbOoG9G9EW9h+W55KYzTA
oC6v40g4erIBzyAZLujAuO/1f9VmjkcJtoSmeq9nbwn0bZTmMub3i7H4HgyGaGauVuiTwetktths
Q0wwgbHtHDmtoM8n5oT5kHMeGcdZPJXE3z1RnNm7upDxXt3w11qB7rgMxdrJiwfnrSU1nBckv6q4
IjeUavo8MdJ32rnwMzOV56ZxQxdcz2ldiEeeO9MJhpZkQVhgw14dStRXIOWtduGCHPtfmWDQKhVt
n6n4P3OzJAqjxbMmHB0eSg9ADKnTvtwkOsa6jMdVvC7c8/vaOaDfLkKjphicuzlcVnaF9nbDlLP5
r1Wm56moL0lnP3ls3i3sNDIWP9Owdfskqg/fU+GsAa/4UTFg5QNnOMZe5fB1fbJqXbM4PhCUwVdM
yEbfJI3vZRys0vDLNEu5ElKfkJGi7+KjAgYJLdb3Gs/VwcoUUo4dIwBKZuzMeDOVrF+llkGLejWX
FnBpzvbLHay7LbRAuGkbuYTSsG5c7pMDEtvGg59k+QlS8SNZ+iWUKZQCMQx2UGXTT9eQ1mzokDGN
3oNBqdZMa5E9qPVMDCIKwwb0nE+qW8eKrP/sJEJKA5NSOKE29Rp22msM4pKW8TDj9khn96iwT9jr
y+CFU2p71yKqx81ZJMGd5Un7XNdN9qxJ5Eo2lFJ/pDSuFLc+kRksd32iLbs0oQ7NmE3ojatfswS7
oSxRTSAdNFzRRQ1QBEJPlOxSeclx0wruqhTUaVcyDbd1kmlIvfOHtH4arNUI1RGFwdo5e01n1CKS
YvI7XSbRvK3tLcFmPhNk3pBppxoi2a8INPdxld5Wd75kM6NJLAcWKL4elRGjWq9ew8VQUTC4Dk+H
036ROcNYfYuLxEF008HTQdUgOaXiUasdZ8VysCBp0apfy1lPc0XwRT5lTTCgjZeIuty48mWNnqIX
GhKcAtCyqbxkVvMRJyj8VY9gtnUofnKCbDCTbes44qyKygmMnjYsB6I9JN1bZal1mLjshtwZOQSk
GpwMjcPCeD+irGMihNdBf6pNAk1juVD9udrZqcaghY7+WFdvr1sQG4mEIc2ng8Vbev0Hmw8iPez0
e+gAJZs8jlXdKoeefSy9X2oGTJlfq0adj179bANKO1B/+TLVeC90pferV4umg20xIlDT9m7znN6F
jRgnxcwAiHW8ZUoIBGEKKnr6HXq2V0JI5LmuTtacfLDQzvaFazuBbdADM4feVWpZbTadJ3XLup1X
39XXIepdiltCs+hi3eqgxXZkFwbszyp780TKNy5Zw+vOX5CDkGyb0R9B+O0MEHvO2Ptxsr6Qb/DZ
xzDFgZkjLQyhKVwsV+XgXF9NL35386Ujq75/uKpHd8cCvxvRCgO34Or1EtJLbt4mbLCBuNVW+yHx
1TGnUCI416QeQvpflobcUeLYRBFaI2V2MbxAP3b2rFDhwwyptzeqPAnZRwK9r8CKpaBQxjreK6UX
uNyFeWmcoM8DnYbRjBlFWckLcPzUXT5jt2P9LifqawwjEpAt+XGGrRH0vpjvlde/2467ZR4a64mC
8dgMrFdbV901CjmDovEynKfNd58r866sZ6JmjaM5gzh2GWQmIxliuTa/iXUh/qthX9mN2GDd4sGx
80n4cTqRbaZN44dDh8Fvl7GlHx12LdUvrxANl5A0DOyQt4L+8P9/u8kxRMbsIogQQuyS6QUDh6wR
V3fk+iP5DiDQgN5E4TyjOa/tfV6I4DgCdb4oElE5KR/lQSHJapdnG4wupTHJEBzpU05puLow9JpX
kxSFfeo6E/4nSXRqt8u1sbrFeFp5Z81PdUAyXTXyr+a2m0KNIZDE2DbVYGZlX+sHsxhfOFgiazSt
KFtAQcerdZdQn0HYMZfyFDw1Jv8l7oLx9p9ejbcimZbnvvGLMleullsE9ZTMF23Iz0r+OsZeH2So
m0gfkAiLR35NR2miPjefILh30Pxdi/SLsePPm3fVQxrUwc/uh+qvQyQQLOzs1LDr6hVjRhPfU/XG
td9X7b1pJRtIr79Lpr/gaIu7MVXP5FfgZ8OQuIMNglib9Oxp0JKgFRxiCo7CujwkLTm9EzGNTmyA
AlKNPwK9KmgYew5VC0TgoHv/CbuHaq9tXq45h0LYjdrJG/9mYLxvq6IdrKJIgty8Es9DU2tkX3G3
+PyZ5FIO9bVgdTfrGfisJn+t6PCAntI8LekVad0ttnT8xEQipYX3tko9Ii9C5YQZKISoowcRFoxs
iOjlTGEYD5JGz6/I/vyy0pO9irw+RDIa8Y70OYK5YiH8VSj1a1Jr/8axDWOktCbJMRSS546efh3G
P7wdVbCa7WnaImUqE/1Qh28WtSZztG9nIUmmL9ow0Xr7qSjOYs4J69XsoMsdlrfktrfAKzVjZPjz
RGvoW6oWpAsbeQ8tcxOv+9ob0bDpI/2EGeDwvRtxbIZmjva5cI9myqq1MziPzNJlMkbkqcBCpgoI
sn1gNbA+Ow2DF8rUadpLXT5yQmNw5/Nwstwe0/qyKMeVzNajybxu7mCsT2W3V9otNsttMKXQiGfm
ewyK0GXweHAK+SF7xGtUruhUajbmVTIgBIdAb+eMwPKyQuyZ5LTshPBubTQMZ2e7bIB8Mkxx7zSw
6c00GaGYU4+Tr0me3SxrbsBIzuVQlU+T0pFO1G9RwfYVJrAkyCwrz7bF/k8X61nraHuKJkymq5Hh
i2mH4mBb+QmBYseSHrRvtiICq/iZzgSI8yhXY9QP2443xtsOEYsvL+t+hoLlPqJokpIc/duJq5n8
b+IF85Vl9tSa5IywnOgLg/01K+gJT1DQ57XCbI9MkWpZnvIcr5yeVQ4emri5MrBF/KGlGPaJadnN
6vTttPEzECgllAx3GQlXqDvHjKKc2sSR9jcWkPFS9md39npffxeismFLzU/T0PK3WEbF40CeWm7r
tCmLG59K553xNhBnUJGVziNq6crdpLnaa2b1rHEt8nO6e4vZdJjrfPgDpFPPYF5S4BIKltU+FLMk
y7fiiRiL5Oqq12Fem3O9eO9MlDu8RwzfSkE4Tlalx0zXro2tSp65zre4ByHkiuxQYegtSnmrTMcJ
Nm8kH5P9pPFTrkOih06XtIilMlrrevrmRPZO3rIespEkGF2WdbByS/ilyXWlExPUp+Z0LtstbyTR
PSDnRuzXLYKZMpeHjsziHdA2gFHz6oSggRDAW3yldiGpm3mcbkLBpT8y45h5O6LZ1b6bESwqP47P
I/bCH8bhQOTCYZwIJyULWGdHjJs764zIrvr1S5HVjRSxlxb50pXtMVPULt1b3kAedW4+xnRkCoy4
HKFq1BUWQRlriwd0aAeAMADnHCFvllm9tv0bHjU2EQ4JXqOSHQgIgYBr6Ie6is+oPGtfg+Tpx8hJ
CtGYO5GQyrpCJBn7acdSSgdou6B35wYmpA2a5equ51VLQn4heVVVCmydSW+UU7YEizNgWupQBRue
uMZmbwWrfjIUbXmG7+wvBnNIO55PFkLGvb7q3GJ0bWgp3Z2XxS6ygvTd1XqWE2RNTMi6nuPGpKPD
xyrr5tmjkthnI/Eodm/5pY0MGtNPhOwaAAS2m51lMCyTGduP1YrBpav39t6Zw3QE6/GWA41HfVmv
PqEPfJ5qcgLa+deT06tLT1xOxj+FYqeK1+lqmfqX7qDLFKvvxKN37ramlbg6eWgbixwmVoJLN/8o
c/vITbYuVapQlHoeGSqmggQpoejscL7YzHxCVCo1ifH+MqMGrm24IFXOKKTLANPCW5OkGr/CRvEI
13pO9JkSw9CPtblxhGcmbMSfkSrer9dSMw9qhm+vAoMazPmr7urq8dki4RqlSPyUdtmjrLDmlj2d
vzES3OYtGIOdz0qM/yTTW5CXZeszTOcSYzpgLpk8kshukJdeEn1NUBXhxD2jsyzNDppIEYWYK90j
IupTV8MjnizXDeiiYXkgU29K+TZvyRoT/W1XGdduGh4ZEVmhXlg3sJOZbzoTOEQTEDGdHrKFotRC
Xf/o5uLejeTjGcI+uWXz5RoT5Zhg2Mi9t4ad555EGWcHo193WJEVCG043/HdcT6vPWK6LqKUGzn6
evNg2TETVaoLxGwPElp31qQbRPexFhKyPXDK/Vf2+nk0T0h6QWR7MZa0lMpNN8zRx+VESUiyFkMo
GkCNmLzWdaJsUnvWXVCdUy3yWn5dsDDgnAOr6Iz9YPwWbqVgig/M2igi2zt1JQsO7KooPwevPlhm
0h3aKf9KtHI8j4444ZHmIXK931w6KGKy7DpiNIqqjTQ42YLqr+RJL7PpJvS0YCjsxuy+bSwuOcNN
BR78nmiTNBQ1FyFLrWud9mcYduKIjYxQ414NTa3Q3r3+76CS5osdpfONZKdko7t3LUzL+Zh8Z2iL
iXHZZXOz2yZqjglzn7hbk99QpZahRyFl99+8/s21X9n8OO6XXP5QLxXVzU4+2r7eLORM4WrohbJB
6Dp5ShEV5YdTZN9dnLi+Yaw5dStN7AyLm9iG9aNO2BhkZJV3VvcXYxXJOZWnwAhJVqRn9lvj8X6r
KGyXUemZ1mqCX51XujE4r6RhhF2lXzygbxHa8RGETeLMB622vx0CX4VVf80WSZnOoH/aaCLD//pJ
fxqWpbvmnsH2oq4TBFWpzVRsBAcKBof8uenuFZ+izoHBaUT3FaKcD3pGHESiOCenyQLMPTHzdv1n
NVJrx6lnRFVXRpT1X9qsEi4xOTQe81+3p2iubGO6lKSrsAzFuw7r3gjZjnB0T2l1nUk8Hhb9gyeO
G6tzeujb+Z/8mzHPJga+Eyj7y+iOz8H8Wob8Ixmw/eVQmlPuPG3mxxtj7WSviXNc+USSpikvHCcI
Klf3ZYBlVDvZC8bG/CJTbHqoNbGZJsqNATq7lyR508vivGADYIGS/mvJ1I0s3BHNLOFMT6jLUmVV
I6ft/2s6+TAKGJtW85aPPQx7CQ7Tbj3kvJp7MtrqUdZYtIRI/jEff6U0NsKmZjXjmpxsKxFxcgBv
PRriyu94VyiQSaYxwgpBksDBySGsFKHMvO7c2yy+mPgm+Gx/E9aNzSZpmuP2ZMH+XEFTMet6GoXF
AL+w0XBJYkl0WpkROoFnxnuz9xhKMFoYVAxj3kKqkGnXoC7ggdTEApBNiHB/VWIrGNeW/tP6KSGl
scwRy7ksWONiOkRdosyPjSbaTDqK4bLmvZOVzlKMRBmXlHLYx681M9bXWdqPXke+v4009HQCasQo
5cyH4ndzZ70oTC7OjuZFZb0s+0aqvjmbaNol19icWeQdtd8kzzv3WEdqb5Kwu+swkd6cUr3CVqod
M7nKquhO/Vo/FYqrHoFeEyFMsQ0tYecFGrr1eNy46MxENjtn/cWw5aI1VWRi4yDdKRjM4jJl7zaf
IL453waigykuIivgJ52WHTvZYzozJmRpNF8dCQIeEoSTf5ble8WUuNUfKWQWdgZ+YzyQyrUYrypF
3w0tgk8qLrCLAKcJWViQiOaYLrvsvUh+JO4ghYJ3uwkFm1iNLX2F6L97ius/k/3VEBCQ1MUNDUek
JcXLzJc6GvZh7Zgtc5GiV9ZPiqa8VQZpxhNKbQXvEB7QnHk441FtIYWaSBvCwDVEr9bNGbVwzNtn
lUEXbxpW1QXCf5v/qV37n1fjqCqcaPtnGrv1ibGibO6yzo54GP1Bba/pLG+O1xNSsYLnMla2GP/1
KjcgqVMuFsZp/OstCKHSlu0HY3pWOADTdrmr3iXuB0XqWx3y2hjPNupXAQlbNZPfZfkHFY9P4p+s
v0oGWjmCdpE0UTN+5uNl8/gQ8bPLEpixHtd3yVBWVzbT5KeF9Bhv6Y5lNaOydzAzW35EMBcn1BET
Wvh81hE3GUHqoiKpy73D+KaAWFZMKcEy6EcdTGjxFqxoRBJokHCDtPjVh5MgpSJ1jzyvz/OSvC9u
hnA/C5Ymv0nybZvNwMVEMkGYyVdKk9N9QCIN+voTI/GuZ/nSauRLSBwMYtkV8I+M9t/Qzv7QH3R9
fF9I6+KNXJDhSs0+sVKCIaC/s44j1YCmT2PPk6RdCPzfX4oitJ05bBJ137SYzvXigzALyUCNMAsN
SST63RodhrfGz4t6N9DNVwa5BwZK25YQ9W0RLTlfvOkOsXZnyj8dm4w0JQIWKj+U1iqJz4a5RBQg
nGhIOS0tNJNbrPPd0QBob1t8IRudU6GLqLsv9Z25/bMhboWCboF9pWjP3vhq6DzE2O9AHmAZs4As
TfWn294rJw/I+vBLpSU+Y40G+zEBF1OpRhx+PiVJI0tMwZqR5Qp0npUGTQRupYockthXtTpoBga6
ZBI2dXPUit+e2ot3OjStb2vqdsPIQthRX4aEX4EpYX8aNYg+2ucmZdUAyzkTVlb9VhCUMGrlxc5J
/fXqHWJ3Vh9BNuHsQzZhVxuw+N+2KrCZcCdkPahyfKMAZhPJ14HbvLMOpPecmwUtXY4/ML5OzSMb
09+BhoQ/9DohwM6U4oyv84zmJNX/aBp/nE3GZmZ70MRhDCU2pt2nxGmkaX8XBs1jFV8rMzFfANsZ
rzWoKZVEtpsgrs1fccPu1hkSFc/IYGjeUfZl6ReyFkHVeh2+j3G5MwAb+dx741gU5SW3p+xmFl52
JKc1WsefKsaV8xUn32sl/z8kWAcBn++4ED09CAQJkMpUbYeRGgAUlUQ7xVizTYsfF+wfUmj1shnv
Ocg0K5Ca+ZXNM/sttfhsGDWRH0SNbSUqhztpPIScuXfFSxizk9tj2M0ciLhhwEE8r8IDY6vDP2fN
nyYG6GHS0o4TjUcGnUvWGqfJgKQmbZKzfCvn8W9RYh3qvo2aJ91z/cpocctrHDc8K7tOSbiY9Le6
084ZGO4tJ8r1ywnLEcctlwwXhLHC0tCWMJ+Lb0WwksVCqE8bhjA3mc22nwQCw1qvdnlRHytbOcJK
MtExW0xUq3OFVSTLnw2MR51W+HH9Vn64q/XoFttEbTZevLpn4QfErcqBwtl0b2SB4kyMXS51wvg4
SZxIeoSjZSsR7/xL0jHubPOOE3kxBPgebEON0lE5ZrPzQfgveoNMYWesX5Xq3FH2Tmp6oIX9EUTL
uABDHAyTDcSxMRbhkC4nkgJ9W0w/kkExtvTz4lbPBPn8R2iq174j3H+3KxkxyWt2EzIEGN57KoMq
/Rk9St0hsyKWMbSaaKmTzsHCMbzNrhtZ4IDRYTBFtoJem4lFHLULm/eaCnPbD3lXFgWb/okKb2b5
pYPScsMkxVOmoiZ10MKID7KJfGeBEKgoVLbI3nPvptE8WAKHJ6KNxfluBe/bXJl8ihMVXLoyj6r/
9FWOaAybn6vdZAIwxcnDqoXj1QwDTaJXH9ONOLWm5P7xaPGim4sM1ZzA2uq7yZpvfbV/cG1wsToM
k/qgdGcTtyucwDRWP2cTCYhjt36VkI+Fe9/iDja8GPA8b0QbD4TZjNoV+QR77x4KuyjNj1pxX9pW
u7bp0J/LDj1GUz5nhEpHa0cT7UhOSoWvclD3baZ9VEj1z2Wakn5sQYdk/jnRcI9GEqqy1jnWCJtP
FvJu9Sfy3LT3mmQqLX3VPcU+jWDjsMyzREpXlnRQ+fnuacQUMtDJMJE0AyO6ixHVVMnkICSYJkiJ
c4GCj9v3WOlHZpB7SwU5hoDYQNfm3WcmgEqxwseT/B22fJiK8W7EpNQRGNtf6lpcSyNrg7zFSK3E
vCZdbuW+SazyLi14OAxSEDlVy0vF/EaaWFAyFEITgBHNYfNv7icyg1Uk99t/u50+LFMgry+iOMvv
xvJj6DULdwXIBUAWjorJISkcyHW42W/n2T623af8zLIHeUHlJNB67m1jD8UdwTSrNQ8b92ERuNox
kfUfDs7m0fP7uUXzRjY4MiNsu8v4Jx+6MKEAKx01hPO41TnRqP0BS4Gaiwria6E07Ex72uX6/CC6
mt0CEHNkbXKzMrtzNDH6pYmMKT39rIKZN1Q5WwlA2kuJfFuzVRw1GD69uPolZICB8UzaD1XpqRWD
h1+EklDKb0V33ssYQPxKNNyy5Tv3iTjNrMEDc0luNbZmu55PCdB0r05ey7W4KrgSmc6V7ok83l8N
QWYAspRnxc5wxss/IoZPP9XWzeZ9O3WO4u711pqDagZTMRAWSvCe6xjPS2c9PFm+EkITdYt+dVAA
1c3K4rvP8O+0BEvkX43bnJh+/tGptFsvsk0E2+TUmTxbLt8vLnaw4a9iVeHklVFaPusYDBFgXbfm
E8Jn89PIC1wArYFCyIUmgCsUn2VKrT/ikstcDEvkt+HZatiTcZmvmvOCrzvHAJegElco9QBMHOLs
tduEcfU/dYifCjj+ZDv6BVZi0iUjV9s4B3FAQFhAfMwe93S0iDqw2xdV6a4e+71eM98Etyp0m2vB
tAwoC6VX8ztnMmDCGXruczOeyZp8ymoEHDmz+eFHsEigyghX8t+xyO5zgHXD9NnzyJXJw1ae63GO
VKsPVRzcCdm/YGK5V/uDGFnkvXkqkd4gcyYm5DrC/SHtooxw9HZ6X9cqUHuCP+lUkH82Q6SLF06q
XVdgXkG7pgJ1ow6dEoIalCRyjG1QTnbYmh4WioouzXeU+Pwd8a5H6zWSkMcnsBM1Q5R58vuV1K+V
MUR3KKY2mHhIWH7uO3QG9F5OOBcdUsugG4IWFSAKqglc5EqJ3jlvSXvBIOtvxRe65VoaB3iQx9yB
WOth2YZMJ8byiXB2Jv3sH+TFVbsD6ucgXe0oYV0pyuNoOi+j04KzhkLJujZm9FalkAhGfKntn2xh
L4g8tLX/qzItXEgy76EW7Va1pHEm7Z3NWVAWxZVNkc2WmuK0spDnlOZ/pTKfJKhE8q4oSi5m4mVU
Xp5PksDOXVU4rDGtJf9JIR6lN4fDJG5NrqEMzoOs5mRctZdiyAHRJGPru+AO07q3iFrvsI4zpM1+
M+5OQXCWbNE6eNccux6aS4AaV2yfgYSCo2GlqAp8xPU2jDAip5mCbSxdNOcUz1gBPbar+4Oc+msL
CcNi6zOiq03bbdCZnrS1CCZyPzxSnnaTlS2+ngznfEBILnDaqUanXZQG/S4X51/AADtT5LfScl9j
Q7nQafjYFJ/AUcoSEYIOPYh9GdAOBW1cGTtvHos0AlN1XE8aP+Z3pSM6MtyGpCaKVRclyWaClBoe
OGWXY28il8sX9TOT7wMvl6tplwJbn1FP/zL8w8wjAVs4uXppSOmmi6YOqHPWdUsSSJln/JXdf6ae
/opifSgeT9oK7o88cjYeByt3/6VCXnIWuWGqpAAOCIhVIK62yhMYL8irDaFK837OGRgouXWaZtkd
TNne05Gg8ZQVO49+gndrZ4/yIdHeBEn2Zo80bYkDRkAubutjX1cGYYWgBgmqNFUUkHrFXM+bEQyz
8ozV0PWKl6RDG+lVH9745ZWfTsouGK1J4TH8my6c1iEBa3YL6SqTeythiVN0n8DSgpb1pJ6+SyK6
EQDjpSWOT0OQ+DywdzjoqS6CUkVnugwaOuz+WjFpjmV3rhL5WrrMFdSu6XyoD8YwVCc5UTYu6S6X
MqEl8455vv6MpsmJl5kEqlj5vVjdv2n/bq0C1IOtPFaQMIrzLdRL26Ca1NhcLX83pAESnq13U/zO
aSPN0N91kC+2K74IKA8KE2LL5mjt4FWYv7NjvEEliKx1y8+a8rDx/puylECxpqfA1G5OgltVYk3H
T4s/MxmRy7LouzJc34LbvINWFMGizZE2OS+Flvws47nIoUihETu1AAe6nK6ynMtIH8NyyZ7YA7EQ
RuvoTslljRfnkHnLs6IWCySjITkrGk9qX2CH0mjtyVZp5ukAxSxyZPzWeYoJziA/mTXtmZoqVwNR
zaDYVdRwRLDW1F85bz8TUi8o9TUmppPyLHq6MgsVVt+bIIbh1XbpeWqIuqlXfddOHTA7InRzIa60
GEe9ah6E0KFokNB6ZHWoXBUkl0nbrP2WPRd+DMEqzbpPdZuflHNoWNrZTeVTVhgYeG9ZPR2TRH+Z
h+WQqktktCLMGhQBq47GKTsje97BCvcdNDbopf7US/sxtTDD+0H1FWfxrVm8Dmt9NAyeMUP77fo+
cnrjjf9R+Qw1NmsACSgW2OmdJJudnbblbzd2g/bSaX/0aSzPSGIfvacGrqC8ISrcVbOv1XOBkOTW
KzXzxV7Bt2Q4GZXuCU/Pk1bE5g7LzTNfa2TnGGzX8QL7uQ8LNhjq0kJIyXuuY4Od0jQ36hObc9yj
9d7KvUuXij+Q0OHyWOLMyOQ1SUuGo85TX2kYUewnIcZzjca4Mbfxq2BLwWbOawuK5eMEwQ+Ttndf
J6w3k/nIih/0AH7uzIwtk+LvboVEUZtoPzcn9gxQftRuyIJRaknjnLicrsDRSuThytkejXtVYfy2
vCjP/haiCxpWBZ36viCTHnsdthtfPw2jmvo6kKPBFC+N2j1WMd1mVswmjXPvxQ+71XbIQnER+QTV
h71Z+2Y2H3JA8S2IlrKNHwbFGBzAk9L9IJIax1fY2ATYT2Gnu3QXlI2F9e1CeOtpFI2l3xsrH6D1
YTABqhgIGwqeZ+YFYrwawyUHc2LYie+lCRj17Nwo6UmavJD8kRMaCtjgZvw2gujzkimSXB+FfnEd
lnj/pyIB7T2Cm7gKYz5Szzwbi3HpTZ7XTu3DrGCkx0RpAwwQAOCSbSyc7CnRGQk2XdSPMugm41UY
LpIC85GiJE9n9ZjBRUQRt+c06J0TAIadUFEkYHiK63+w6m4r06BlKyNt8wEafQi0tcHd+F5m5jHp
NSdaautgaj9rjDNlmZjFWRA68prTKg2TxLRDwtDOGMdfR/IBkJWyoqzH9LVEdE7ganZXkmbx87vq
Fn9y6oIxbV70qf/Uhuyi2WsTimEt7+uCDWKOHwvrlkRdIdh6r0mh+DHEKmSy1CEmjt4X8rghxrB6
MZfufWHlizM46GPl3A2/KrCJePxEcBR6bA60VIma2A3tedoPxK7iS/SrTEZDh6sJ9e+69t9O1Vbg
0foTbzVDHuIJ6KXPdj6GSNF6v3WTc81Ez0n002KSPRpvWBpb9J9eb4cZMkNZWREzhT7q+VdGrMhp
b4STN8x41d3T0Mfbw4ivW87UbZrrHYVq487HLaqQUrKNTOWvh8HFoxOy3fwSl/8j6byWHEeuIPpF
FQFvXmlATzabzXYviHYDoOALHl+vw1WEYqWVtDPTJFAmb+ZJrH+UAeW5/Vz78b5vgNW8xj3h+PCt
GkvuZyRcIsJWow5I3poGrtSD8QNaDtNJ7e7UTOKzGPx1p8ckofjPnK5JV802GKSQR8o/WD6GyVVY
ratxOnHMrDFWY0Zj7ucGRSfEiha+O89IGj5ZOqeDCs/WmmbANb2kYuEaSFOtiyBp092s65sigSf+
uNaFPW3Avlvf3PihhaX4IfvfYbJoqM7mwwTouJE9D3Bn7rvZ/Ybe+ZMTO6WEF4cmO15rOBXZWGZr
QAXaAucf5QS5Oa79LD75JQMlz7YQb1ncPffIZ8J8I7yNEFWXpk60FQdPmsbvlFjgmnVopnAYXMK7
3+hjlXJbhqoaZ1STuw9PGW1frVoWuoJumjzEEB5D2hDNCIeSYXVrV4/GtQsh1SCasoYd7iwZ/q66
ud3brTM+e1V9p//9nnrYI5J5zQkB1kOOGz5sMu5tkOIhv88vIcZK1wHNNmIBdEz7m/XjDiqHRfZz
dLx1H3L5ypsgkfEmAR1VoROVxAOXk8i+scFr+NECk3oFsDpchGXFJtMwifbiX4UTkGnbR1GWF/tB
xgXfEcmY12TiMO5fCkbNxlAhlHFOqSzjaDr+cyiosALIEd3ifZ6nez/zT41FwInjZGi018lGPTOB
o+byXjkGoJqXxh1uYYvYr2DQlhz1e9q1hwpSlHbQGQNPdXKvhjvt55Uz7iLPfhrsKPAL+eqJKWeE
5W0tgKQq0y/dqF9SzhoNfDhGv3XgsR650bdtneJS55L6J71kmWRqMxp/ab6fcHA7wMpGOgnVcBfY
BBRjJ3B4S+dRfY6RgJu9k9GxKhJEIeSpYk7WlJVYS6kpvLnmizTVPTXyjzD3jwazGa00TqmFjbur
GVPEdbr2ZHeGhEEIKXyNsmdncHdumq7YMHdxE/6WEquDq6/MjvmYmd64/WPIkS+DaDpQqgB4RU9K
gpnLJq8VXiftpDfOJiUo1F9j4e1rOf4tPDoUKaQuJ+dNIA8NimI1kGfY622aTNSAWlZeGg24KPew
0i5fNKvaT02ypfLv5ujpxpc4NWOTXrO6njF0g7xoXXSLuoweTpp8lRGgs3TzID0gsYX+7cFtJzKC
mQjsXQBcFHRVDkzcoq5DHqJcJzqVv9LOFJO+Tc/M99/QTMFVAm6El4QHft222nOo0aUdI6Fy42bB
2dIGwSzVaTCrZNEqR/FhT11jDQ+46p6iEDa+gaPMdH9inevlWKQ3LQw3FB7vSBdtbc46jfhyE54m
FiYe+MsALqNzkHgHRhW8GnrxisrIg5+9JHXEsR8ipMl1IuJmNoKF1RsXqfcji6fvVG2MWWeVq+Mf
hJtdY2Ynjv//VMgdIIlBt2YPUbYNXxq9vPYgZEi8/+vlfDJt83nCPIgpY1MBRR85WlBXtdFI0Idu
eTDGGY7bB6RkMjVespN6sY8kQA8v6reh4emYNOtvHMFfGDUg3jDcs4kDiITLrujNZ5QTQ1X7KMk+
m2yAW5LWtzFlM8sZDaZ0VkZd+h5W2R8V4v+8UX1YIbHFpnGJYLCUN9FZDoxBmuc4npkrMeBKiB3m
Eeo9cQ/j0cSBdJ7rW2ixCyafb7kt9kk24J/le0LuzQtoRKVhLwYptoI8wUoW+kY4CQaHhrcG+ve5
jYZ/U+h8m4ySGrL8m7bUbgL/hYIC16fh0XKN99DqGmTx6SNJy+PEAHBI1L4gHkdgmA8eHzts7dmE
asJ2Q8h7ObDDSIS32F6O/ltejnsyfmR0ufxmM1fYVINNbeN2012SY0Z8dR8GXryXis/YNHGfYGuJ
Ipf3ClGacUJJhHGCwyZXcbkLe/ae6NdwmQ6Xe8XqMCRfMxJoIzii48kDKZln2qr02mphKPPXdZDV
bS0vVmBm9EpbDSZEcJMllkOsoq8T3/8RXeAVWXAJ/BUJPiI6BiCI3k5TlECAmq/axPfmb/NIgNHP
thqiSVlBdBm8lfTkps6ooGnkc+rmd/wbt7QE1zURMxsKfOtFUDJrU1bLVdr1VlVZP6s0vepiekt3
noKR1zU1LB25S9wf0pX7ygqf6bjM1sZjpAS8K4zEDQfMdi6JkAHYj9cTiMgiVxs3ND7qmGcKhWFr
T+CEQkLm1Cgdandrl9UPqZUzuTXcKln1xb3qRk1BuW6jx6Habpagyn4AqWxlFV7n7rfBXgCz0IdH
81CuqGnuHJJdfuHfm6Q/TTEtQj1NP6Se8ccm4S9e4iVt3x9Awb8aZDW7YvSDa/xKNlmR9Q7J+VgU
PypgcYSajsnk/bnIFuQ0Mc46oX9wi9eC03Dtj5va9gF0efVr40gUPLkEaVxpH10M8WceeTl5lCO3
3Da+8W44Nl51RrciLdatPV7jwb4QkN+nPjaYqViqjkEbrSzHqI3Xujfdww68mcEYmdDLbJX30cZW
1xiwBaPExoJbE9+ZQwZTI0ULnHzIqbvvNYMLehIwgCb/raa/7fRTQNYYvPrJr6sdm9WXId0gTjMO
oeXZS4o1RoldnWOCrKItRzcIU5jVujsJs+fKRa8xs2nvNd49Mu+hkBd/dmkSwufcMiW0y2+vYgaG
/TM3Zu4WALMeHetwzYKxPvrZcLP0eNV75abI2R2zYZWretnh/y2M8CXhrkG0+ObJ9kSknYhKw2tg
4sVSIohaEeLhwu6ra8fZjM6Kwp9SJByOCFub18TgaGZBF7HChSQSG1nY88nXbnOR7gsK/YiVpJ+a
+EyQrms73yTmF7O9wzgMKw/dA/PRPvNJoUYWH7i6Ogrbk+leHscwS1vUOMUpv3xDWFYKgRvWYRfz
KU75PuTMW2ke4q9NNRgrW+IW5ypmTud1zXciQAuZLrOU5iXhm220eOlUzs31+BWS6Zgbr/V8Iw+x
BKe0UjY2CCFeIoMf2rZ+mV8u+M69gCgt0cO8WXIMZbqRYcg2glhZSy3xFsRMCMa1WMszatZsqrYq
VqW6k2BH9Zsw3yvTeClZ2TDFrGryL1mGdGtMchfPD3kUg17eBfTwfrTgcqOieyYdHpRxvgqliFZF
JGkQIvLTnrMiQ5GRDCaZ+8y+hTI9VVetq9YDee4Y5TmEMWNWDWRuj3rR5CUb5I5WSOY/0wvRzu+2
cIIB464ck8ust9cy2rPnotTnTxpqj2P1OBTGdWR72H98VHR8cTp8Cj8G+/X/Jh97bniW4DATA9aC
NM9fbcIjjP6QesKTIJ/QJDRJSTLalLgNpf/c69dmfrJsYzt05sHARyVOnf+b5WKpRp/jGZTbB6JA
oAxgrjAVBl84jubkMRhVG0evCRS7X8ow2TCuSaXutqm9dzMKsRN2m7r6iDMK1R7mVKuiNWoejhAE
9pxP0lUm3a0csxcTGbtz+ucu3OvlExC3Z7s1157mruiDXI4xkXoDD6XB9+zNQZd351HherDPwnR2
AEh+GDMHeYvEzpHcwjhi5dk+qfunuuI6NEO4qOA4qL+2RTWWDDLyajpKswqsxww1i14KC1/9QJ6b
S7k5GuCKkdeoX3I3DOm+Sg20MHc009WOnBBuCaHIBRrml8cBWmfQ2STvc64vuwq9txsj/2Ek/sIA
qXNTWw5tf8aWGy8z6aCYkrOYxKqOi0ByttI1hhAAQoushH1IiXETHyfN0TaWHXPRsxIks+h57txT
NuYv5SQ+dIuhvBoOYai/CK6gfnRO5nyXFqTxpp9OWe+NbR9HHHIy8higpzb8MJb9TIHRYCZCum/D
trPtPIzxTngonH1U3Su2ig5OXdkXq9JlyG2Yh76HEw9dD1P4Vk0YKKfBv5vtg4tZHyaOGnFprol7
bB0RJBp2kHCS9N6bWyM/qrT+V1vizTeZwqQcVKJh71jztuPqRU0CVSAcdyalTizWy9ZDsqeleaX7
072lRMvKp6cK/ULw0sRGfsnYEEuocqlfMT/rIerRfcWTtKiGjJFD6FyNB1oyQluVJUJVPVNWkAjR
ri0vCxEx8MiMmreJDGM7kljhrkuKXR+3A8aGLHGuQ38tdMIeaeMjkGZHxcJoNkTkMxJG2GGtgcew
mJ5ikX2RpnyfoYqvHgOmFK1oKmaeKMf6dLqcOPMmLx8lIEzc2kAykZ0qHT08Kk6NEEfPiha6+aGi
dx/KbinzL994UCC6gwJanWjGpkaiZo2avwtHv0yNH4z5Gmv3stSP4dAHECJphMoWieP9Ko1MLIm2
eFF4+jVp5gcIFFlFdXRYZYHhZjHUTp1kQe2feURoligbZvTmpyk0cxlWuAhkvA21nnFRajMothNq
F61ldOPWEKiMc24ZPmm92MZcXdNI58Coe7cszjdCAtfpPbb1By5ETKhUDVrSG01L1zYkMY/biHBD
RTrdaH7QPOfF9MDlMPl9LMC5lZ9gOnYIwCK2TtXY7omf7PGXUm4sSUt1PML1U+j94VtDAKd5CYC+
iXg3cbjy2kXSEWCzVoxXW2Z5k/ZPn3D1h8lRtRYvg8+9P9pq+ptnjQRt8E/JDVIuziLMUdkyjJnG
pw9DZvQ0IrPXWAcWyjdf6RpZcQKz1WvMLz2XdOn95OHdlVvGG38JR6YiLW8a594kmXdRXmzkmF+0
+UlOzT7t418hzCWG0+XQte+RpfYkPI0JR0xR2GBJNM4kD4NhAa/eoTie3jUAf6vRAq5NvUvNJigE
1vLI+KT4ac07f+zMau0kH1GzH8l5hmxxBclhYjixtJf59OJyVAJdLFDx+w1jEo6AkGFJcPSlWD4n
5N3xuS0RONZ+n+6dEVZZbh3aiJFC0+wnXNMePQKJzsvEuCsM/7K82/gdRFT7VyPTlEfPrvo3Ip3a
cFElYXpb36fefPX8/klTa8Mpt4BJ/Q6kYuuiTbP30srWfw30rNMuqnit0FwiJ8KqRVRC6vx6N6v/
EJNYRpRP1Kwwqvw0Mw3wz7Me13cnfZw37YtICfKlW9kokBPYH/WMN9SyfS53/s7ETbKIB+3cJBpW
Znp/NNYuK3OHJzmSlTbjfN+7BR11w7GBfugW/UpTRNiSMx8iIAc8R/4nA4xzTmdmeorYksUjEsyb
4aQ3gUFosKjGKVGwTLp+aRcBUbCVw8tjFQSCS6fHtDSFvLrZLxs8IYoRtv7wLy+LjWDU2+f/amPE
H1CtxjJ9MasnV5Jo/Zcw7zTMEbfKAVZry9Vbat+eswV1sIytW2sXG91XQM3ZxZMXJ7xKDObsTvQk
lSvYkIOFLjRdOHMbTGJVDb6SXQhbrKGQB/AymipPg2zQOB3F5F76ovnGXPgRdQ7/T+VtjMS5sd8s
22tjMz9PJLn5rJreZNH/MxwDVLbVdivwJ9nSQ7XYmtkPN68ohXTPu2Pk+FqZs7Xtp9FL+z6M3hlq
waYn0nZ0B8KDQ6edY4DTdVdSwRHV76qn2jKidvS1r6dfvY5GbMakxMLEXzk6WTbQNjvPpjrDDm8k
MmCkz3y2hmZ9zNn8JwHNxKLlF4RxHzaklFAe440qDGwdblGuC15ex0sA+k12tisM3dnRlRIhqPQ/
GiHzhTNpzdYtn+EJVU959sK0fQoYUWKYrZUGab/JYSvcbRbXKfweWAChVpTuD9p0OX+qfivqP4PS
2nw3YL/O/buBSZFGhoUM88AiWa0jX4SQ6KEZZ8Z7NxUBapnSuDBReevvlAM2LA2gjtjV18zC3zNW
mXDQco7kgWzWLiidOcBAxUi4xZpZWhgb+dgj5xDZ76QTPfpWJCSO+uLAlwgRIcvrwNMsTEEzpRfo
xqZiQMAilFVQAykNavE4lQFhXg5KVzWgDl4aLva1/Yen2JKM7omFOz10YNgq6xbEhEHXzYxHwrrT
/8vhbacKwEoRJIhh3Tj4z9WfxB6SzGpDeHRp+/+U6IIa7AFd3cu8YpTV8Nz+0Qm4ejDMnK0V85Zr
gXI54+KDUzizHzfaiOUYm8/o/8nhZMT3ltaSKtlX8W+rngRofMv7Hoe17G8pajCZkj2SkfQxAYIM
zr2QP9tLqA51mMEwsJbl/Fx1JgYFDQHmEA07j/U3V3vSK0AaT5KQTTdR4HUG5hv3f7V+8P/6iQuv
vudNWQq5K6v3vFJYsJJjwSSvbOShVece7Sfs3ugg06i10GTPKgrSqA6KnncLKZK7+qKGphBqbwDx
Fm71ochyimmVZ0efY7dFEVmLbm/H/QqxZfnwEuhMqh2uuqXzXNXoG1jH1UJD8zeiMzW7XeWvfP0D
5AFQmEXEG8+kjIyh12HS5tJiSDxB1bKFtcqTg5gRDiQLtXKj55wavEegfOtQ3Byh25Tt2k3KFYHO
AamzhRHf6c+O/Rk13mqwNj7ssTnlPWBD8ucLFwkweZV5dPSN5VzTm0UasVYYdDiAzHIP4Ihswsye
v5Sd3Al2aYaHPuFjwlfMyKHlMGPE12Xj89trM2FvPpqcaM1EeruhpUfz85UhjZXLR5OW784jwBu+
+CPiL0JaxHlUlm+lMWI//8xM0g0cE1V8jV06ThuYztzhatZKsYz7j5ZP2WKTMlikKv59IKvXudfI
JulaQvpyF53W7DzMREX1hs0PzcVrzz0O8tz+wikQauwQtDanAySxhJQvAY8UBsRQbwwU/WQIEmcT
coqsrW1D6U6IB4ZLIug1InYOD8O1He4hYAIFRy2vfguKwDJiBoP9qZI9vpftYEug8c1irjGbYBzF
DwMBJYJQkgQF08/HA2OtPOqx03LbMWIiVrtM7C+XT62ibrWavjTFDzU/F8pagDNQTbftrHvPnjxK
npn+HzZNnCZYcBkyMQcqWK4kI1Knx2vNpNJgjGp2KTgWEIgTiKJ27/YgF5njzyPGqgR/+bT2bK7X
rCSgX/H4cU9kwEwfA7rhj4EoHcekI3C3+eVLGRcvSn8818RK7YJDCHV8EE6x/zGt4b3W+COk4qWI
QQoNUcqA3YsRr4zuuxUOQJBpfhooQu7K1Yx+WTHcqeCoC+Nmw/NiHBFwvEvUGgQ2OZQ6LCAkYbbM
O9MC6URUp0jVqvTVQ4lEcA1pBsSZPHaBbB+sjSk3N7VMiUTxgzIloMkEanIiNnUUPVlJsVKD5q9G
JJ84Koo1fuzhzWVUjb3mp8wqzu2CzrgytZNz0mmv4S2szI7RhtReo7TB9Sezl45r1sF2+5uJG3kA
OfiAqUgH5dJhwotrFnOArQYOrG+pHeMI1tn3JMIRojN+7n4WgP2OurwUvYUp392YfLEdMzjufEhF
1XKiDRhq1W5mYMVighWyP8TZterfO4KMoXE2y1+ScYvo1NHip8/7R4mTOze7EBXHxBvGVrf2LFRY
ndigZudvpg4ZJKdd8fjfX0wGvenY6weLC5zOlNw3yR9rJRVG5dBQmYhDONIg3SeT/h0NUR/YNSOk
KISAZA/+s+bYnO4T9etz5VtQ0LgadaO/Po5njAeoHOm1pdlCzhAwvmu6upYxPWmBWcdPrplyKpcf
qYPPorIIOhK+I8HcmdSOed0p91GQXCWsTwm9SiWceNxVOhIHiUo6KhS97ODG89El99S6SGdPU8XA
SKOcvmpRN92JtIAGVsp9RBNqSOGyyaflUNqADXvijnPxRmH1+9BOxzI3fgce31dBdhOKXLSZnCw5
iKp6kmljvbk1jHRLpEfoSJwGNgPPk8TgQ+YfLOEDaTnNGVbnfdcRC9JIbjWrBqsW77BvTofU0hHe
WJHL+NTO9Y2u1aeac7lt8d11R10D0oaTVIu9d+A3OjEdENYi7ygDsG//GG2dtflZFempyCMPtiNd
XOHBqcfPduqDOguvsdmdCpvvss4YNrpMCz3/D+dOu4gw25WpeazN2HlgTi6Zbb0SGL3WXOwsloah
hFGpn3pODC0/lI1+3uAEoOI6JkuiQX6LteFj7Jtvw5ZYZdvlZGhLi6gHwWjsCkxieFijfDgYvX0r
wJ7L4qvBVFnX/Nc9Gz9KYSP+lNVde+7YI1nxlsR7wY7BPo1q/JfLL1E+T9pz0p5pSAwyzWEji3Z6
9VK43x0Ow9ord5nWBxOly/anGd1qQg0k/lZ2LMELGssmP+kpswl81FWEEatkSIRts1pVplz4/EC1
nV4TNmmSUxAv7hnaoj8h6GnMp2IsiS0Gow1nvJJF/mF694r3oUH9b7tXU/yN1tsc8YcCgORo7y12
TFlYXG5+ecv3ZWxiVys2rzl3mynVN4o0ia2Sez6pYJJD0Ie/RVqv85azypTK4HHuj4MwagIZ27ua
3a7IprMJMmFRDmZgZfaXTJ5NnTso+2OEA9KocDCkyONdOm9HttVhIlQ7ASKCUFJP7T7TtLXik51H
d9NlTNMoaPtI3PG5GKnntnBY0SjzQyn4Pu16oPv2olYnBpqrHu9S5cnX0jjotGp53BOsRFuNzBxr
zHz1xxR+qLL46LVx6Yr8pkJINR5DPsI9qESr4pqTlqdYb+mnyXJGCK0s57nnOs7MFAbtdW6gxaVt
vaex46L010Sq98SGz+VMi5bF2wWLUX/7OdVVRnGpS2cPx2ZZ0pwScWAVyF5mQorY61AUaDzyXRzM
EVlhTAiDi+jeB1Gyi0V/kSkcvGmlhVwuDOusELMsxvIWCU8vOjsNS5c+rIuUVG23UpF4DZl8GDX9
5lyIYwBUPiVZLn6KTiAtcN3TUO9wSmcwdro2PiXW1aZtataZOXWrjH+J+DL4CWzdoCsEjwq424ZM
X9NyoNI/ehJzZTOQ7djYLWITSM2Gvd2w+8+eqii5gU/Btt2vMt+F4Mu9xKCSz8S+WzjWa8oXUHCN
tdUDmMTIV/hLMU9Ye/tNqsmTySWca5KInFWeq3WvmleO+L6I+UgOudHwWLX7x/xd9gwhDeTnvuek
QFsPoTWwMuRg5t9p+mOauU+1EOfHSdP7bfLvXyxN/mF2guYOg4BqOQbspXnMsZJW1iEWBjRdHjZs
JFlfrePo1+6G9VSgjEGlmuSd9X/ReNEJp/hHK29DxhEEHyPZj6eQO4tjjE+0QwZW6lzhva4FVRKT
ExJO57w+0Rli4MhQ7I5dKPCGMC010o+H7anT9J3jhutRVMdQUgvHR52G1wrCY8laNih9h4V25c2g
nrSvIp34fTHpamJ+SXqWg3nYg+Z71zkKSdqMDJNxpuYGtZFvCl8QKW+eRwhz7Cn16C+Qm5BJaHOI
zBjNTjs8XNJa/D1CEXB67jZxffXAZPQTsB7zWhIMIKOw2wAgXPlj9xMX6vY4WukYTpZx2O1q8jc+
BfRcd6IFrvuVYTj7kfB/AQpAyIOBXbeFOM/iwnMDMFGE/NM5739PlxByIe9wAYuQ9lS62TYRZJTS
s3Z5bW/ozqAoM1Cd+icwDMq2OaSGfmu4C0zhKSouHiTXUcu+qrkIrN8xvlhNu/PG7kw7YRQRTyJI
OvDGwdVgZoMvzJh2mi2erX48MGc7NoQrsqaGKGYszFC2nLzLXTFs2bQurm5dWo0LLSV02ngzZ/AI
ae/9xVxik+7NsRVrZRrAhrqTo9gmGCXaJhgRRm0ukY7/K6wK3hOTS/GMplf4Jg1I1V0O03b4KSnZ
cgkAEcPdOYbPR51O28YBE+mqj85Hi5mZ1ryO2tbnTpJb9SHWS2gcZpCoq6TPWE7lqTb9hfX4fuAi
W97e9l5DjpWjPl/cR1LmMdPh9fDQt5iaFKK9CG9YZd57XG6s+S+b8qBnWuHEQBhk/ie74sXk4Rek
G3jxOKrvNA1KCt7oGMRNOjWbCap/5XZ7nfKurhU/MFWfACq1Ir6JlECYNez1Dg8NGEyd3pCe2naw
iGfqtLY6w+gI2yoBkFOJTumUuHKZeks+nzowY/ESDwCI7H7TWwZxMCJBNIa1dbzUi6ecvui6yQIi
SMy54CPsdTYB8y8aHniJhcnV3BHhOpV3MoSe6W7TCkIRGRU3jF/8wd80fX3uqx9PoWTFvPpcD2p4
Oz2lhOhfESdas31uq5qWXiBosls7DUwUnYY9c7rkunzv54tCqC+NP9Xd09iBV5M+fAisqRsjrvat
1cKNq/AojBhk2a/x82pptS24l6RV9BsVnKw5/Pj5/BbNZzfX/mwVAL7eZMmMO+zV7i2A5TiWvzFo
ABAKn+asA/cc/kroJ6X6KPLvhOkb8eQYP2KfFJcYPukBhX7b0tQg6Z/ke0S3JQOdVK+DfgUuBWCV
cQ3uI4OGkelx4YrWzrdI200H9EfDVxZl3cZO+L31T458nzVndIKPBHygh5N9LJA6c/RQdGxmfmxF
53JG9BXTAudebrWI25+pBVsv/zRKcqXSfdNcSJrTuwr/mkJftVycw3brN99pNW5Ex6Fa0545peoM
muBw71znDaNWoErG/BRVlRx7y/RYquvsZs/CuQ2e+BLOU0YHE4P7RdRhjHH/pYV9hFSzIF1Z1dFX
gU3W6ORaqwQwYcDaYqA1DKzd/M9gmx+znT3i3QHaw3F7U1v/ppiCi1LsHGJ0uXE3yxeAlVD86FLC
HjY3DGtBO8Ikwl5Y7nruoXDXHiVxwWM835ME8evzI+bm6LRAspjFeJezvAi8CR5dI79iAxp9Pjzn
kVxSDA18Md6KKggHRgoT8Trn1hTsbt6TmdnXR26poMctYeY+goTQyiawk3oLBmY//oUVoMoO8EYy
NquISEJnq5WGjW7BMBLujBVg5dqlkYbUN/wkgDK465FFVn6KsxBEOUTBraQQw9qpO4MWwQE02/ZX
/qThrB3G80gq2JVPSXbFCI79VNQ2csxrGF9kDwjvV0NxiwI028F/ifvLPG+G9JjE5N1W7qdfPmBc
HyXGvI6GR2nUa6FY6fbQC3dUcljOP2P0A4v5ugXBv2HH8qZjr3dLB8Ry3/BsXeLkMaz3b06BIDWm
R6aXk5KH2vI34PcOXoOeZP9iB+DhwX/vczwQ5qJXiJKNc+Wd4nzc817FG9oFEGiai9X/K2iAUubJ
Yk+DicXdw7zHetwvBnWhUqGNmoPLhl6PRGWHpSEubVwFYyvO3kG2dweIR2rcI3TNKXd3ePXdfA9w
cSVzndHRQTFyzBmJeueW331U449m5pSVx0ZzKcfPPIJzJsbojE2iWAlQZU6n6Ngc5KGnDm+fxB3V
r4B42RbCHHoXp3YXQ8KU2WsNB0s/Te1rxJ+EbC3yPGSoqVv1SENwgvBxpDI3tvpQvLg+3mGtTlZz
qorLHDXaFVfdKpwV7A0iN2tbVv46SnVIiZZnMZJFH2l0aFcpKfGVh6UA/8pS+MXab+i1zTObvD9s
rAnw1l2rNmReWwDgrAiN5xr7UY/OnQN+bITSxpItrGQVR/VXi/OOyXv+bughrWX2DrZOEoSx+Y+Z
0FfXFfJUQKVmwY/2Gnj0YwhJkeGdz60R4Druhn0C4OvQgk/DIl5Vp1jYOT0UTcZYh2uuGfbRm231
sADhEm3++9vGBTmW+BXO0Mf/SjZgq8vJfKa7IX/B1+5wsm8wz/zIEi+A3ksaswbTOaSthSdaFLw/
NjqY/ajscNvimj76p8jFaN4+1ivn4qXQuNp2lkFhU6dpOaW+mtvZ25STj4JRePYBCfg3sSbocab3
qdPSwPGKejEavsShqWIgiOlM/x9tFPDFdAkLpba/B5Vph5bR0sEvu38FoMyg6TRq5nVa8mDVkPKE
1kT6yx+3quIWMRlzsx0mZnmj39tb382f/HGq+U1tGKVeFAa9DZK/q3GkGLgb/QcUoO+rGtetSg9O
I+kJ9isX5cUU+6zrBD9gf1XmWAZ506+SGMBj/NDmNA+0atZOxj7KCmerwNGluXAOLtmFqYOcXLr2
Iccmy2PYPNUFXYRGR36S8yjomWS4AB329q1C/Q61MeHsYVibPI6SY5yc7WHWD2X3mnhOdQTBaHQJ
rhnT7Mi3opPpBVBsV0/QHcIZ61tX17si2kKTIw1E2CiwiubTT3rwqmy4jgQbaUWJoqGOB1tjFvk0
d1c+OPugqeWYJGo38wBD6ISob3gIz7iesqywT7b2D74Ji1hZfWAzn3HAiKcG+CZHwIjJXmd429ll
GyIcdJoJ7cwiSPXwZ9QqOJg0GHtxNexjK2Upr8rPBKvVSYlwq88q30VO+TdMKPL4tSEGhcmhGcWe
ujF6qcO6XEvDWhewV9dcVZHVRJZu2rzfs7XdWog4IoSZEWuMzuI+jQ8M9mDegMHxzfC1myhr9FPq
qitqahZdN/m4ojZz2IXbVnBiL61DPduw7Um9MYm3cWHlISeDESMEuL5xTh+2QqgGscp2MRkZYl/D
iZw0gSfuDPWOQtOej/khtyeEDQeXYEfma0REmMRPJYWMYJ00bQqJvlwiZpVb1wC/k7sf7YPi7T0i
jNZcv9iifqB0enMz1s3dMwmzyby6QPdjbFCOGpzjwjraxb2Bjr3rHYybCIybMkNeK8Ev1iUYvcg6
ZZ02bSsbBcnsIcXCgac3gV2UhgvWqtxi/ioApM4zpyKnAxIxAjiFZhowewOHOtEpPuo6NtAEL3mN
KzO0QvXmcKDZarG9Gh5B2KTjspfmyaPUg9Ht/6g7k+XIkTU7v4vW7dcAOMaFNhGIkREMjskkNzAm
mQQc8+AYH6RfSC+mDyXJrLVpWS+1qE3dqltMBsLh//nP+U48VfdWvppgOJKNpE/23mj1tyHphhu2
4i+7TbPTApojLq1r0cJxKYa1K1Ph8lK8svz8YeFh2ODTCrbFgo23U3AFg8r/cixO9Cwx18kx5qpU
UKZTeNCqgQ+xknXX0yF/afviF9g2NpvE5ptET3uqFsnfewnlHWJ8syipg9meGfugf6mV0dzLRP21
M1sdDLKluFqFF3a9A5AtQ6gwKiAAvfKOM8GV14zwYeCNS2iJirSpcp8CwRJNrpKFDn4pKkl3lt1/
N/nAPnowKNM5Yn4tKO0yndDAOlYW5PdBlVEuT+sHd6eAr2/Ri52Ri28aG5ALLLKEwCoUznoMKd1M
m3YdQWSbpf/b6jVxISDjp8glG4vUt0nPAijXBSE9bHsWOEEJ5NDW1qud0MsaBeO0cYzpm7peiHGq
dHFzl68LQ1iOUAvViM+qjNuDWK605qXbscaqB6WJFDa9P7IPiOHX0En/YdqXfXNXJ9On33k5oXHG
k1ZiXy3WcOhSjd9jH1dXds3VNTV/pnjyz5E5uYd68R7MKcvOngvKVvTpRbQNOpApdzPw8I1aYPkO
LOC4GZPi7ufxBA3ybkb0ujSYESLcIVFnPCdI36dAZ9u2JuBeA+rZ2H8IL/mb9RlvovE7E+aXqMyz
jMEL+51bnxZ21BleoThznrF+OBl88sQjDOSK+QlTmf0YNB9zbB3R8WzCnzDf4omZrU9Md5Na7Y4k
1gj1sY12zRpejydeTX1xMKV2gd0ZZz4zYxcYZR766Oy6qe6jusG1zstl57E+tySzS1L01FzBY1Yj
tmCoZzaDQDucExf2RYFpzUuXgDbfADa8LUiUA46RWVbRkzB19OaOm8StzutDfr84YLsEwhautI70
31MjZHwUONq8Grh/lXH45uKCG/Td92qk5TzYLnGdX5EiB5pnbypw8rvGjFhIzk1DYIF2j9aAlSDe
3Mk+F2XlE7fyeBfE+gCmmVFA9Dtq5ajDHoqaqbb1CYj0UDY9izG8wtsUeIY+5QFeQf2ha8++0i9L
QA7HWuTV941vpaSVuZjxfqpCFlAFenwc73JRi3MRqXfHHEj65pycSqxxscqCj8cqp530R6L1T+54
3KBLGyBw2R2NmZuFIIG0A7meWeDIuqA7FzEubTPu1C5g3rfLJNkb0v1bx95b2lo7/udky5nvHyK6
KMO8MElxsp4lRfqet/54t2j/CQOeQ3wN3qjrByDWHb5L/eCSQ8QBGDT8fc36cvZrXp4kGe3IoQo9
m8BVQOMgp0Ja3vc75r+k+UZQeszyFaA0xc6xL4iuZaKmfj7wajRFEq4JBNKvGfbWmqlpCyySSTY+
DH2tD0lmvXR15lxLKhVA3GCEhZdtIAmxY3zAl38FbS1fo5jN60hB+77v7D8wqcxT1ZEun5Y4uC6r
DXtkeHAG65jXNJI6uHRS/huXGufJ1uafp65l1seZ9ya25OIXUMJi38D8JZEW34wG8uOSLXw0NTxd
q/tjBOJ3nA5cayAAulXT4odAh2ybad9I8hupxhSJbgFkuveB5K+dgMzM3eDoJ7YOJ5NCLCJMwTlJ
AfBLBe2LcR/0LKNj2BTuCF95EvvWd1Z4m7wYeELYtOoN1Bgmac888SvEfKZZk9MxCiSycJPQnSIS
rxlPD7BfAoD2zUQ/2aicdk8IssXezG9tU9uvrQ+TrQKwqiyR7mauP78z4yNxpukd6V7QKhAaFfaz
Nh+asy5xS9iW9YtQwHPDvfK2ZOrsMDvcA8a/Z/Mz7LmqveKWp8nNwodVdfxE9eztFxc3AGBuoHmu
1/HVctkBdNdBVpfFIU4xg1/denTAM4vmEle0QI+NFvkBU/Vzmt8GPblXnXo65O5eN9Z3ORXGdcbE
YDqsLx0jvkKP6O4ciFym22C3rlygHwwGalJXz2f56OTBnWmI92jCtceQiZZoroGE4HXui1UiHKEr
ztkTMg/CptFcPLrCn0t4ccDWg3MdG6dBMLfgQ+53Vs6baMzk3TTp7MamdduI6L2GrI4fZ7e4sPRG
6FSbIRD4nBVuOThswRCgVtCK9+AtAw53WlrHMSouwfxIM2GMj2QtRvFQmgoG8jQL6JVvNclZkQwn
5eehDRILn9eFsAAcH3N4JwB/mlUuafCdv0tDOAdP3Q20XJU2ixzty03vuKzVy/6HehUyLQqVacDn
SyMzW5ke5y8fH3AIq7kUMFfJTkbjNpPtx+jbDBhVBOgs/rD8+ZV356FjGD+6M2fX2INEk5ryN6uk
55bwA9CtgYDr2NXi2rI1LKdsgnHtnvJ25sTC1Gv4y7NrVsGtmKwQXKLHC3wGxKsR8wGWUPnErSUu
W0xMcK0w+OanovdXb4R6T/pY0qELOlIkANtacz6SXYNQIsdftSaUqWzgMuXqc/TN6eSngHdLvxiP
7CS+tYGgj0EETHVqumFGuMdMuic2gECTAEUeRz5oMvhF5+mLF/V7qfhxKR+42r3VH5beSXH7Blho
0no+iiIyiXVKFiYOdz4eZcrXDHko+3RfW8+43XGQ4IHdZE32B6M4G3pBQXtcBLfWyZ6TFpuq5JAJ
EzenuqA1QAZOEAAtr+0PfuB8W06LjJmU8Nub4FJq5dFfl4XNZC3h5FL3gJp5F0tdvys8eVnQtAwB
eYUJIHiwhCALf5oEIQetwcEsdDJNLY5ClNhQ8X3eFOVKrsqSH1qOYJekmJQWD2bvRBp3HLuDh++u
kfZ9PXW/jFjQ7lMnj66NNzGLbRbOeHa1N41vlF4vGg7sGLNPYQii18LsJuJWybjHK028t2wvXY9/
xXK7k7m4Py0EtzBeSLUj7IRxMAx0WTKqTFO/mYLG2jHPYONM78ZZw95JqnugkBGQhUM2O4RcyGyS
dP+iuyuAZVjd8ZzI/b8ZdBbQ8TPEu8R8MoV3qYknEp0LWwJGobdofDHqbLf9uB85JY8V9rIOSnsY
zxgp4c3oEB/ytM2X4PhvVZ5aQHXsJYRzoMKOynO79oBYO2DKXfy3JFK1h1s6U++leKojjCmV6igg
tF6CyB2P//SX/pcaXq/qq6266kf/pwWu/88e2P9PGl5N+z9reP0f/97pv237V30l/7Hidf2X/lfF
q+n9y8RpiT3CldJwKCz+PxWvwb8c6QRG4DqWZ0DTNqiF/d8Vr3bwL8P0DCeQlgsXwl+7nLuKTeV/
/2+2+y/p+YZtSFN6luEZ8r/SoEwwmArn/6vi1ZJGwH+D1F7gBLb0KGv+jx3Kaax04i80i1JmAxzP
KIt9PUxgZrnRVGD7eaGkWIveIJBvNVVrp3heiaXTXTSQdHNd91jlVcPJwD1LBzKc4+5DFol9oOSR
MjyagxiaN57HVbFmRUs9BntBuTgnm37E2HCfdK/8kJviL160LwbvM51AugfOBssLxxqgSvzIMWaL
USksGepxsIvHaSGgQQgAXqjqL3M8fka+1qSpSxcqT/bhC6qhKCFJt3e+YToPRcGswL7a2ZBJhGnH
XgA90TlM2auINBp4DMq76t/yAmBcOwQ/FOlp0CFciHRFJw8TFAuDez9wE4JewclRUYDhhg0vPXZc
v+2AiKunk+NkAMAOuD2Z7Eja+BVqt+mrp9FG/w5uCfnjfR247BMTUKx2s0s83Vy7ennKjfnqusk9
F85fdPhEK1eWjSeXJKl/w0RDdB7mrYMqFBJSpT/TRLk1BZSD1aroGM9cYQG8z215yGLoeVH0x3TJ
FvnteHFq4MNCguzRsGFCkSCWQl3GUKixprMv2jqji4OXyBL2diYv21qo/WIvYGmy9zl3TGAQ5VGN
yMMExMKiJtE9rHwZTeeaPROuMODEbDl/uWL48+OA+yRUhJVVIsyw0N/YJOqto8WPXGJ4kVPPtiXL
nBAgPItlWVkXD17frtQpXM24/FIqdbfz2jkXQWGhLIDkJ8oRO84k3eaiW3ZyIrcdAWgYrOWEh+lV
FiWDpPJZClbmEc0KeVViW/L1HGwGNwY213WCt35wbGFytA6T37IOaTM3DitBAsdCRrmN5q3scy9E
CNi4fTDdm0n6wv31qdDek5dw9UbrzMD9bJ2BnWC/HFnSbygwcLgMuD2fgUehTuw9+hbpBUkMrJLM
f53SECIFPm1DB0E400uW0mm8rfDW7Xw3+xtZwXyieryBb0u3pDCrDnYDFlFMWFudlfZe8KfftJpB
jG7PB4Nu2v1o8aa2M/L2vC4/ULf1lo2s+cpS9S3xOjTTSHE7uBC993bBautN5dSEE7Wy+8i089OM
VQa2JZZYCFbnRmFFzyzcJVgg7GZj0XIRCnzBYx68J0qslYzkVrJKPAVkezazCy3caSkM4YuzLesm
xZZS+2GTolD6Q7wvjHUjT1ZS+LO5i3v2s43DfQdZJKdLYpOQneKb073MLhO9pR+ZSmAqE6XQJoSI
VskvXHQgddzhKF1MgZiud0htrKUCslzuVDxUoyi2XBNZreUt1lhgD5XB7NzpEUc0TH2MiXlHogwX
hFhqeLNRdSAzwkCkFUiIZCUDPE1Lm7y5RvYKBRrpgWqJQ2soEpIDU5COaWtciH039F3xWd0D+T5O
sYf7jVXVAVcNSZfSr3ZMRAcQ/BZdSJncVRyDLkww6pHorG58r980Sjq7EgRXl5ufSVDku1QW36Bc
yrCk/w5DKG65PhAWzMtzGggKFciHbVO3PSc+2/NpMG4s7p6GBiy5kUCyy7zo2qRvyDyHrE3xVFnJ
t3RRVht8gwuXA4rOIJc6A/NMTM8CcTccmy7aQiPhw/ruvUm3zr7XREQ1ELsSN9ARfuQvu5IRbwW+
RpRyE47K0k8MBPnZwtBvZvu+gfGmLNoSUlY0FYQ9/pDjyerMWzrtAwnnbRIsv8wW/SjQQ33gtfCW
ZxTlDbQ0REFE4aycPvuIJqjI8jy2/PFbkyxnot1qjZA+YTCVLKkR1zEtRk59ZnFyV3KHZ2QQ4dJj
OANN1oRVA78WyboEGtqzw8FSbviCJkkOad9ftZA6fXAYBw9e6VPzqnCW5To5u0niHD0aZDiBYIh5
tQSe6b2ZlScOQYUDp6VtjSBrcVqQ6NdKuJZFI10qgLm0eeX2LbE4Dwpd7taCMKONAk7dbNKc4cuz
L2z7YEQd22pUO4CX3S/lvjk4dO2VqymNpjzRgHNQFLnt4bpdcIMpfNU2faAY73vpPFVD82M0bFmU
Vuz3cuMy2CuFP6D8fBJ/KieYwxjzapfqg1k7ZF6cjgcp6B/S/p8nKz8bErCRUUEzbeebAG0fYga8
uQ3WrXk8RmK5j73IeR71xc/S/qzTmcfVglThAJzVGrFlqdGngOnyA7BOhNsAEYQZCjlBHixHkOUm
07pn92dq/H3TzG7ci0+ULCWMHcWNr4N/mCL5o2387r0w35NMjSGLOSpP60fVQpVsMpzrMoXkTLsy
F59D1sQ61LGEObHw5nY6OvaGAQQpYcNswAQgFaKYsXrMVr8scJbihDMnCTk4uIpggI7YR5S9cQc0
a8SxoXPnCBslOBQGJ0PvByGqRg8uxlIbnYLDzqtXw2zLvSp5ChJYp0lVpmcYiQ3mMxZTkWKNEXdY
6+txy8Nqtv5OFWb3aBG+FxTG2HQtxU1KBxJzR9G/2jVoO5lQp+Elf6QDPj9qSjBScd+w+mjY9uBC
neOMymbbuXiB98otKxPp2xwhco98Agn3iNowBXOEx83M+ZQOrAs/6imKYP9V+pfJ97rjZIvjuJKF
lH/KwfZFqvkE03bpSlE9eMRQdWW+sW0OdsQi+NfotqoHROoMZIWsynv04R6kpHlXKs6AEbd26zDk
Z2hom9aOOJNsRNIB9wEYqhuZ2n5baNMKIYFknIPhXOXxUTPvDaP7kDXECrQirCJn79Akc8sH5Fv7
iUBWOeHeA7ND/Dz3ydVZ6iQGb89LSXBVctNj5Pm/jDcf/+5xGEf/COprYWrdRYsyLk6coFww3LWR
iVO8oAJkjOZ37jCEtWMcZXWq3hbuQF08Q32MyvQIEbfaKtiR2Jt/rGF4juMRb7qcX3HStTtsghjX
hgeVaiR0i0BvZoy/FwJNO8nOEjWxJqM/4vWjicbZkeqfLwsP2Gzp5RwrT+xGpwEWkPK9HO3euBCZ
dI/SLOIr9Wd3bc447S4RbkwW72RlWcIvJLpnQMZMlfZwyIHHxhObbtsGIQEND1MnxwNDhLg2Hfa0
Ec3LtSIHJLnJERJL+EBRhmGLmly7ZM4tjVdNArGI4/PkIbyXWFTHHNa+TV6Cifw0mXCnCL5u2XY6
Z7OLkbaq+qXquMHXrU9a3hTEMgPQNT1ncEj0sKw9AwwJjVXx+M2KH+f0NOwT0iTDFBQnVAJeIEsJ
x0aAiGlcf7m3bKzPQnc3YWDJg5ZUHCI+nFsXdbdYrAmdhmxmF6qYdXfXt39Zol7aCv+Wa5DwS93P
QhvREQDhs5WwFwiQF8hqH2cjcjZp67wZAtBo3ZcPDjF7sldmFWJX47JBXWuUHxcnf6uAs3M7RTMy
WptKS2M4BDHhPPDrN1Z2Pg9thuBK8xYyGFZDFcoOeUugvOwzoHRMBibHW1FMR99WM8r0XcnLfUOB
yl0CPu8QCV7+qNcWll374OOZ1dzJJF0KZBknTseUWiuLhQUlMpI0a0K0gc3+F4srA6LVMt5KRgXl
emsGca1SifG/dHmN8ZA2ExrMukxIGqAhHLKJP9vkTqC/Q/jDTw2x7CgsSktJYHHuaX5pdLn+U8oM
ZtZHYR6S35Vxcgu/3OuuGrZ22f6kpIQJNkzZyfPLYGdP1o9jsrn2BoLNus0oIuLoy3qDc3neYD7m
m10Sa5IwRvCiz78NWoOBcEeU0VQ30SX9QaULpX2Y7zCdkf1GpNLrbyFI1NmExoFfvjoQyiB+I780
0k+BVBdGBT+vJ4I3O6Wem4j/djSPkoJmNK3oZ71ntw0bBKRNzhob0Y9tLKXVlhN6wbGXEaFY2yKJ
56dPi66jo4XVuRaUeCe2/8tq2P+VkXv2Znz5TT0wsZnPswLswv602c6BfMjET1/qj6mJTynzAV5U
dZC1xKV218wTkb3iklcsBHG4X/h1Vnc+9kp2n/yWpP1JMbG/cwP/5KUx9fTIzBYqvfS4zw5tvjW7
8dMPlh8/mg6ZgkqUY/VChMGR01fcwMuqBg3MP4iR3z4og3fW1BVy4wpQos0seUnQGUw027RFvoNm
eu6JqWa0tJ+GzI8Oac23rI1eRYdqj8GGrOB1gG8Vlq1BbpQMcTAQSCxl89Rx9QljXd+SRKIiWgnp
NOKCWdsT6nmXhctPI+kBGxSfcuI5f6dx5r9boETisPb2FtGLMMDFwKWHVBH7ZX1iodRvsdE+9WYw
3pHx2MRdP2DjrKnhLakAiFPy62TfWSMPu8lLSEjN4rfvJLc8ZcUgW5tXUcb/G0jWIda4MjSxdt++
ZDji4sDrb7kEOYAUvq05MLb+C6dhEJbJCm5Y8BD4gHF3ZNbrnefgzx7Ia03gDbsO5lvptgxvbeti
tV5TzYOR3bWuY+O9mL7npK0O7mDdm9oB2VfrParc8ADbvrs1w4uJ2V6ZqXgZeaB2tkppTZTTV+/5
98I2HzrSWtAXew2OUFAXmcck9y0P48ocjU8E7199XX1J/HabpOFMwSayiUiYGgDOWqd9bqHSANf2
vyqv5VaQv4qF9QBMsl9cY9ZIDTcHJ/FZjniTv2HLitd18tYXvH8awaSFYplufUWxlDKig2/LT8GY
Ia3x6CT1MbXhxIL+ItzPh1qgasI1pVGZ3bg5s07vnPwsDTyoVtmTrIwjfMrxYVnIbzCzk+GnOPUo
nI4wegkdwC7rw9QDIDC9ktut/Edm9p/B/+ht1BHIrKTY0bPwbkpWtn0NYTpVL2K05THW8tlajYsm
XRaexGWoc2peOCWOYurOiVGb9NNcvKkQ9/E19ViwVeVagFoHLEMS/MutZ+7VeaFsli86+Ra1mFfa
yfa1z+AYK4A1aAVX5GFSEnzmqEfNyfiOk0jB07ub4SzslC+ObsJuQ5pevrOdkazW+qG4Ch4rMtR6
WHOH9zMS9lxnYB9m9TYZ66tRt3csim9p1dDHlHlv2QxdIPUwlM1VAnEmoH3DRqffjZTdldy42HKS
Oidfabv+RabWr2DmJkXZ96HtuYsPDdspDa+VWeTU8QnsXZyDPn8tbAExJALoVhVZKOqzPmo33plg
2kgf4XxrWOyTPlkjIOjiFhPeAOSHRR5EkEbgARpBOE8gYOpJpSB7t9gsotOEn9GxjyLAMO52P53Q
V9vITb5rI+NbpQ+Euu/zebhiuDzlw3RfjOupb1P2kOuaWSqNfseKj5gWdNq2aQ2QnlGe0llg4gw+
+7y/Lh1W/Waazn3OjywY25E7aQ5t34pTFbEac4X/N6uIAqq43tkMetvKQHQp8DfmNdwKTD3b2gkG
iHZ4bNIqPfsmIWWvVJjHOgsP1PDaL/fMi0ccM+TCFxCixuA9umo6dxxXEGZEsWeNeRu5AIOJ4Cbs
mZO1c+IpbBMMmQ0VY8hq/NEiXuZsZQhpleaT9j0Eubz8k7GGDpOVr5pl5nP5SDZLA31PP4IRNokw
Hiv8bscANyVvE/99iEmW97zjopm0M0MikTooOkvb5nfQ9taQOJ9T4H46DunA/sPvk2NZ9q8uYwg3
NXVOK/PkwfNTC7ydoBjDvuMbO/KKz0y3JnlQMR3K74JBitmEIozf6EUrRBcyfTqd+fH2IJ6I6do+
U/H0x5+xeSuDzj6NMT/hWWLQ2kQCmCV+pmGXsPZxhXdl4TJubCe78bwCjcXM5/YuiANqQDqR/p67
5Gd2gQz3Iv9msf/WG02Ps975EbZ3FshvU2r+xgPMJXKBI9Ot+eApYFE4YTJh9IycvU3LRpEvCxvD
O78mfR6v7vOkAcdkl2Qm3Y4MZkYNR84L1uhjjDJZ9uTFk43rPz7LDL0wqOsB3AZW5IladEExrung
yLIn7idrDtNjWfTUe/Gt9Jnk8GsQujRJb8LPjOiwogTNtsMhBkFWY5pKJ1oTeWQQJiK6gIgUG9aL
J8gFjxUHQGvTP6kJHee+hTGxh+s9++5mTXY6ZKWdIXjEEWWe7WD8yh6svCxJ82FpTZ4kclRYt0YE
6Kd47okFcL/PTv0c/QIlY/IltWnkzOYtdR7ka3Gq4sisl13ZZXQ4dW+xmT66AUVno+9Xe8dxT2OC
3syLrrgbgoHrZ4VxcsjLc+QEHz20XSp0v4ym+2UNUXTGGNij7TXm+vV0k2/PK5/pW/hj95IGFjgw
Q5Gc++RX414MGRmHma3vRjo9Z1dHLCj4mYDi7GJh/a6HGX0M1ziV8zYLfp490DnSGgTVBWJn81Bd
PKRWkXLMUQpagjzAZJfUJY6K3txGYqQ6rT3xLYaHJfx3fpyW4CHkVJNCMNjDpBSCnWebJwyJ3wGR
lKQjhYjzCcISZbVl4EBvH7HAxvx80vQvpp0WodHwNGdg8JaKA0lZGi7ByIvTnL8pnACB0MgnYNzY
7ur+pym4TY4WxV7KA3NYzmdjWkCwDwZB9KWk1IcMltGk5W5yMO8u8hp72Z2uc5MrXvA9xxJD+pAf
mhGPF2UqR5VxCHjEJB/zFtcy33LW4JX920deuKeC76KVPVHiRYCXoqDMRBrsHJwHRU9TgQYPPVfE
6DJSlm3z4aLRi1/UwwRiBB6divLYlRVYiIdBAFty4ug+jdLXuEBGzSMi3fwQaOC/4XmEief/8Zr5
PZ7oHSuy6DVzfw0abrUyFAkeR10KrR67Xja7geJXVgzltcSvQq8OZDif05hLHt/W0frT1n/xJaOu
rNvwAvILygkuBjDTPXEUayRKGRHBSayeHgMyK0WHOC1tkhLDGCNdmI+1Nr4b9HqMmey9S/VQkXsU
y2UejKeEBegUVW8dye1w6DMDGHe8mhCPcdXGp1riVSiJkyHa0kzbsvHR5Xhn89t4sXNafwrsFHw6
ZzTml5yfMu9xY3RpIzdT0n0Uk8P84NFnVcGyGAvzPMoANvEYYR7iEptSVECVr8rwqwIJad9gOAF/
oDHMMC31KEr3kfKKU1Sun68Dcq1yp3sEimXrY1EOLRfjjUqumRRPVlHwquA42TqIR7RI7NLeefRX
XnG/qmufPkym0Zw/nHS+Kzh0nIzgE9xqUIsxv//nkZRws8iH3ByPtcX0z01U9vYBli3rbOL8ldvc
d0mogvjvev4szU8OQ7cdgZ4GkoEU3eXkmO2dxTvLxPZVZdYfl8wbEeWCNb7eT/zldA7uHOVCN7gf
K46H1ZQ7D9WzLjuyR8S0wxjgRHIkxI7ygp9VGcVP7lN0jJ5wUdqKaHJv8ovy+aOO+ujXBdGvxX+n
C9jfxaNhbbNOdsd0tQ2gpjyXlhUuKGsHOe+Ey29eSCoYIp1RShbcXJteZByaxACrdn7qK/SpmMtN
g/C7GTYmysBd1/rl3cBdHbSXj5A5P6yh/zHQzSkzilfq/bwnv7SfWmd1mFn6oUEkP+cKGmJfdOUh
8ZZ7mBEewrr3bhlTf20rsrlOci1LjH+Fz0Jk6NL3Ue9cQnQcLDHWzUrerUgRx5hfWm+Qb5GDEOLS
Nxl2/DIwoB/dMXmOGqxtQevcvJrekcqyL73dPxDIdHcBHbu6gzcMiTg9xO8o/smmqyI0RHYNfTb9
SezmpzJx2tCEdiwiPAf0Kvm1/OuXA2U21NH18I6p6U7u45ScaY1fnV2TeVkm/e519TUbCzLy8fSx
Fl0uHvAZIeqblRZHNA2yRDFbu9Zut+hr89EncL/FDHXrOoSaguhgbZYQt1OHzGWTvUxlkDzUE0fM
xBv9iKhtYF3e2Ai6WA4nVjUVWFUi30t2FzO0sYB1ibVlhUOSa62lopqA3agNDJQdH/F07IE48yHn
TvW6XpXH0QAULdpXOxefMysPsy/+isg7iVkecdXaDisO6ukwKtGn+lzW+W9xkg3W6Kz3sMj6Pfrt
QKFhw/M6sO3682y5tncnMu5ygJDOZQ7CuCTMW9dqvRvhHhz9KRwFV8qR11vIy+hhSHH5MnxJCqQu
Xk/kI+mLx7r4h/DHvxuz+JW5OwJjTK7e7D7lvcDpRSIzrDUNk31Tc+fT6JKm+Cl7eH7GbB3dYdkm
eRUg32XNxcb0y0hlv0aGht8wpiCxC4jzTQLuTLrWl2zEsFP5bJECwBZkeFN3M8mgAgFZayFNfxeY
1FvRLjLukJBJ9dI5SuNCzk9ZEwncLiO4O+lknwH3dxMMnmkGWOEQ5ftBfQ64otBgMBerKn2zkNY3
oyQUjr1+y7nibazY+MIdf6hTYBtdS+yI6/YFzFvJk+8UeycFqchv8WQredROsELQ+JPwrhLA1FY5
AXKFnxnHBI/r0WZR3/ckaJsIiJbvY+aKXkzHf3PgN5otCf3WSm/sz/Dgx8WTdoz7ouU0aafxzJnf
0qyNWxq59rN0R+fi2uWVcvNbwWe6U2ZLT80Y/25IoaDDAzkKxMl24vuC0pi9s5LGJdKvipFAerLu
o8kT3EJfaKKMLH+Wf/Ld8Ui78UoZ14BuXn3bVWPxrBIJ5MeqeP6VZcE47he+4e4lSMh4uNDha+8j
HqGeKcmKgHKzr1LhK/UbYujmCAWgNNUzPg16ZoKEx6yvO77feH3YlJ6c3D6VUIgBj06HNH9iXfEW
aCxOyYTk5q1cZAf1MWxMF2CisBh2SsTapAC2G7FNYkLmmsRbOofblVk7NtHGnkP/aJryYnVT91gk
yd/gsU1uQTy8QOVHY8zSD74Lw3ag8VgoFW2Wzg0Ok/MoHMH8wjMqTdLbYIt4cQ3G2+Bj2OwmxNCY
7YGdqIDpAZhCoYmJcQ0hMmXufSf7PSfksBneJ+oDF8iDpXdzA1DREfWbGriszNUTNrJ+1/cG8pJF
BrecjRMSI9E1mNoMrXXDgjGSNBQ1R38S723AOdGytdpS8A6+r0seKblWD2rkspeZADow8zHbJj9q
XD50hJNk9OWHaxX9xfUgfqm4/Bx6koXL1LI1WnBKoIh0RO8T6j9oFlqaL/pT1JEGmYsS2KbYUJIS
quXvgCejs/NfScsgqoKR+rfa6+gkop/Er0MBo5tFKOUu1L9tWmGwjy6Ju9At9S6rU+8jVXTp2fVv
nXKQjGva4JN53gOKwaXIVSy1G8gBNvT+aqiQ9JJp3kcupRSZoMu0SqKLxbuLqhZATCgDBqvpvKqT
O59bDJ5qkrkts3NE2ytj0cSti5ommlVCO2Xw9Bp37+fvWeatFbkyPfQZEJRIsN6Gibg1CDgT53WO
CZoZAF8wDYk1v8iUBhR+viIHihZUX23cA+ThJstNBw96yu3ELg1nuwTGc+dyy+4GsRtUhYbbUilW
A8veZAV6nuE4xdl3K3yqEzvwXItX0nOSQjR3N81gN5M0qXb4UxA5CAjp7w4n9dhjUUxGLlZ1M2Hn
LdoqbDSyuwtk8ij8VrOpzE9RVrsHa2Kr7hxYYXKqpBo+sMS+2PQLHTfdgWHQOvIqdIiXGq2bhbYd
Uzbx2GvckG2b8copu7WedAHxEZBaou8Erl7QGzQXxsvexDiet8I8TKbo0OfroxjLr2kiW0lAgPZO
G+BX14PLThxW4sTxoCIEGf5ZbDYyX50RNspjkjJc06T4FRRrgag9QDZYDUXD3KEn2wRqEFY7k6pK
ve4eswTruM0N2FtRcT7XDZd5LsaJENnm2wjjdFPjR9irieC9h8s3FNlf7Zrkwxc6SofmT7TwTE7V
Avx3wsWkHfM6ZfMj4Qgu5HfJRJ/rWk9WE1FR/5O681iSHM2y86uU9ZqogRZm7DajOwDXKnTEBuah
oLXGjo9DmxWfYTjvxQ+ZLTKzaypZsxpusjLSy8MFfvzi3nO+YykfxHKZ9LGkrdxssykqllFC4PU0
6xCaFIQI1fn0ZGbGO4Kewc28R6iofGs43cwiRmmK9Ngt201T1djTZErGSjd1NOisAgXNoPPR/NMo
k1JUpi3eU3ZFQ8D2puWWjATq/2lM79mg3tCC8SrmBrlfGMSW46ZMDeaccny1cmkZSMl4AOE34DQc
9lMmvE0w7B1DYecVoBsbafBzqhSOXIJyJwInZqRZAd894NDtGAOp6STm5AynRV1613BaRnnTH3oa
ZSg7ac7G6fjqe8NjZzSdg6VtHRRFSyIzKuJBFlE6DwMxC4kC27KRigWdPMwF+aUCIEX9Lt9OGkah
ARvcYuwQ6pDXASg+Z5oacMfB2O5GvXboDvnws+rHgNXANj0QjYMC9Tg95AR7qMWtNlEAjn28s5T0
5IFREM+kRLqYSpgIlOH1Jz+ly5kUFRqAKVpHGoeaIkM542P7w+R8tejc2ASCE47X4puzfPZVdaIT
+IkDsOhJSgTnWzg3llfXt3l5PxTCPiDKEDrc5BToyfziRGKstmqF9pOaVelMXkE1WGGjHYP+g9v6
nlaEQlZWj2O/oFKE4qOkLdIVE1sXk+55FI9cnJgjRBA8yRAddkbCio8cXhMp0jTEdLOMTc2uFFK8
Iw9S4sGuFNlYk1HRILgOtQ36iK2xyiaR7Zg/MUiBcVPDN29qvQJ1E+6i2IDrxdrqECtaUwk0mKfc
MhDWVVRZeP8pUOpoqwK/uPRNQYNKotLDSYEKSx6dcfiOrkS7bxkadAUVupB4t4jpnjOB6asmtmj5
mVOMDh4/2aZajMndCRFV3EQRfiFRlZDCCi7IVIvgOXyXVshlRui3Cg350oV9RQWjpYASjDuJCUjK
y13cTge/UtLl2CbGVgs03M5jclPKmm6b5XQNZeTOQRY4Ypzug6HXjmgM1SwDDZCIt31r9Xv6qBt0
lc2i1cmGxIZJG4vcikmG68hS1y0NJr5RYF/tNb1TN+I2Vpudn7N9QFExtymjzjElD9EJ5ysjFRgV
8y2kSlTUBC1GkhmE4HWMBw8RO1ARkhQ0Id+JfnJbFP7n2KIDztNOdiKJaCwPH3PDhTU9uX9BpfUm
CNVVxTG7FDNATn5c0dVR8quI6GtQA8WR/QJloPZRK3ED2FSuyTJMLrWXhauKQRSz3lPJVw/G8Jmr
FFHZ8kqU5Ug2TfNydLEJzjF5GBqnwALJVG47bchPXoJtRDe5+FGO2D29GTuwN1YCxzR6HdRaYo0K
74oaXSj71SXzRmcrOonIWvAQksBKtt1R7EBjpzpprYnkuXKkq0eZtgpErFDa9WLHrg2/ioPI4UVL
B5sObodxF+dfr1BY9gDUNnq8tJiNMVsi/NbVipVXL+5lTLTI97XbFrKyMQfvIc6kHauQxxRLyFza
ttrir9GtIjt2uLcpUzbFKpiJITICeynmGpgSyLgYgHBS6Ap8uksVcjVpQVMjwsq0CvR6V8oCsjfe
pO2ZmBFpDrD6WnGNIoKuLlV7342I76KZ264ifYx3LatfpyKm8xq8GwVwBc4+4JcGkX+b0MKKbCFt
TYUOkDfXrpeOeMSow2fKWtaRmnewBhZqnwEfV/37jGhMXd9qXl6sOtJAcFaIKRq6whHMSdpHGT4M
HTJMZfKsMNQ4+inysY0UgFImYs9GedbLZKuhAUb69QbQAvtjClE0U71twebN0EmhX5V6c0vpNnuU
JerIqCyBB9Ub7Ci3iB2R/3sEECT6IyMAf108QZobzoaP+ZI0qwXcq2AzGLM/OjpwOBNUOxF7Y41K
RmR/0B+iwmDUB5wSZRp10uynSNP0sQ/1LZ+CTjl0PNSXdKGbeE9IB0nFQmfTNTkJMv01SQ3BBdNs
MVuK40m29vzoNZo6nP+1SrA2ONMgkuDNxgju5cKeSH7YhKTGUu1mvc8C0pwazhk43LDF12o5ANLh
sNBGEVtVekl6NZC1VyFPNkxwpkNOiDYSsykglsgYC/yo2gAVZmT6EIdto8Bn4eiNbmNuahnXuMrZ
g03oFWjycpZOxVedjZKQBTbgIwgfVnilQNrvguomoe6s1YHukkRrwkA11r6kKo7Qsoyrno/OT4+s
lWjtzDHQ8NyaZ6OQD2M5MLYltdxPs5dKOxDzdS5nQOKkSwpSWs7VyBlap/BJwQNEN2Oq7hOzB9vB
Ho0FV45rt5ulEiExmHHDVQhAuFL3hk9Qahwq5d6uC/q0jU4a4AiLpyeAwmlhrPvDcxdOt0kO9UqT
kHsDBVlIAuDzhjU94jS2MiQ1dRDXLuoi9Q5zmxWn4lJHLjJNbLuHeTnLhQwT8NyN1CzMDlIEDbLP
Lhrrty1Sgqb1EO48KxCOGaq9tQI9gEC61wb8lK3pQwNQwIuWmCUpbqkGcB+tmWwVINNA+xh6Boi5
TFwLVXdJLeNzfiCJomEdd+3HIEPe8XNT3gZy/2BNqEOm0LcbeAarKWHBIFfIQb2IbjJm0TAhMOTK
B1LaaZUNA4IZ4xpJbBGoV2cbuo+I6NSkIXMBVZAZWEfq48skJoDA8xS09bQe9WopVxO83bB7kqIC
zmyMNJ6RuhQ9uNT5SFpiqo6LGCfVXCkj3m5UDvg1K8WkkYHBVRBpfE5jXbg+aulF64kP4TAYi3Im
LvuQAZWx4KQKtMDtZO6WsID2ZQIe6iX1zgtRuE6+T9CeKu+orucoQmWF2oIGFCYN2V/WxwJ2oI3S
w2PF38YYf1RTv/UrEfONfhwbmgNeVLb0tAlzQ1y6RvvBh0vlws1VUbJLwVyxcTZQUSbvoUTqFBSm
ZlBdVcOkX07DzO9b9yaAKCgoxgJTheCKhgQ6rxNXStTA0S6YKMpoXaBVXIZ+2y+6jN4E+3ImiJJo
R7Em1KCV10apbSONuDrs+SCeKuxrgBoYEXLiVl1zqw1EW2CsbFxFG7kmOAPwS0arGtQKGqy1zwFu
qsk71EcyfSsIoMTfCW8xlOpNKfsEMGbVBVtzo5EvIlBFhkQv0sozravskQ1eCB2LgJTW29rDR53R
n+yQWriNfMxjw98zfC+gH2XO8Tow9pGQtz6T10VLB5newptHdqfDWZzsDl0vSVBHTxRHGCR6Bdix
RgBxYHHYaHTTd71JtRuk1iUdmbfIgP+VvjRNIq80P1tNrXBpuYI2ss8JXJg32tzrsm6uw4STrVHD
ujQhj/hWSgaG7qEcSTehgoasMjap1xXHNu2gKcM0WfkKyD3evWvpOTjRNLlhEUucQu9waxYbfSq2
AekizRA9VbIEa940WcrKkc48pd3FEImAjJLmoQk5lKCMGFlLBjena5K3iMgKTb5Iao4FoXuQaXo/
tmimDKs9KCMt1HkjTeldf2xnecBUbQar3atdTVizQiIE/QoyqmqxdzyR3kuvsMLp5TPnjHcxKYpN
aaCUFeV7L6MJHaZweOJ8sq22pRMdoDJgEWFHoOKXN9NJx7KcQzLzkQ8OIrJiDpD7vqATRe9O2CpZ
DM9QszBkVumyKDec6yTeUv+O4BlBGMTX0aRoSkkog9cgjzLuFqjWvaKdC1gWiUFxd5TvFPQzC3xq
BAE37AwNEX30oFcZoscG8dIs8enN+FyhPF7KhPQQKGRzKGBmapBd+lH/0sQVc6mCggud70Kg1eYp
gnqOcKVuBpkMpthTmKiy+lbM2sdKe4sD3PoUoQU3T64xyQ/ULcpVEdf70LKqbQhVJm388YAr+lUS
472Xg6blpPCamgXDR4CGUg8zvLIoKTElKchHajVTzLKJlw0PhowqPJ7R96kuP7cdalkPSbyeKxpz
yUsewHaMcRqg3kNw2wD4QqWNETUnRkMvbYWKv1s08q6a7lsFQ4ngAR8mH6BvzNTF6XGURAnBemZ+
RH0bEOzCMXqakMEEALOgF1Q7vaf1RQMeSEn+LoxAglWR2DiNgiHV3Em24RRD4UzU0Q4H7zQqCtkn
AKFBMbJbktfMgR69RMT1LM9KRZiSJxUCq1zCWT2EnIgks5WmO7md/UbKQKusJyAmD7s3iliEqEMq
TGYmb5lXV/rfxJSREj4l+qXP0o3ZTT1LCaXdllCJSfCQkwjBMwlZYqDKkJ8MbDEstiwpO0ZYcaJ4
+qAr+pMsy6fQJDsyLePbWCeuY+QeW9UxTVHp0e+xYHkhxyRCVWWymUi2wOzZw/iyrZGuh1f3w4GD
Q8CxNQz1g+GJJry2tFwNYd7ZGgu3p6WbkiqDnfvROkYkPvQ1ozo2MkejTmk3kxWsOZ9lJLjO1TEE
qEjFmqOQsiGTRNLNLBMHYuop4apUIJqZkgFf1KcdJ3W1zA0vEDWl8+1mPRXkCek7rpFhVc8lDmtq
UtcfFY0YDSbTPJER9qlzWi1+aDJHSRXkKEyonvaqJ6QKC1A2F31Ak6wE/rOQNAgHmZAdwpjKeaxC
2etLjcMopAZkCxTCyundqxSJQ2VNj9YSV0QlntQEduEQitUBzKQfjBMrKV6f0XPSgOhPb74/zEpa
6H1WrLHaL1JB9nfKgG8pk1rC52ZOYfgKZk9Z1W1INUAjZRcXc7tUC8rJipQdfS+nPRGjk2qNfT4o
+U6JaOJ2Xk+fqVx1gAUcglkI1bCq2fQ6uvQ1uZuGDj90EX2aAnrErtXivTaVwFEZqj0u3KYyHksZ
VkGpl6FLqBcnu5qBE0XRA6BnDj5DeMuawr+g3m9akp+SQUkdEI5UM3VCXAtomjXIEOUkUWBazsaf
Pi1SqEzsHtT81ixJM9Cm9F1jkBJ2ldiZZHHsO42jlJx9AV+AJyMokyJbDrGRi73GecZ6qYXkaFmB
vmAqoFvSPkh6dR5IHN76Bo4BXyze1BBTSeQZt55QEgcbw7brSeywII04gydg0/BZ1VUTee4oQnhk
9e57KgVjyfKiiinfmDDElPT99GC8q1rhVuS+Qp2p6xXb8XxSvQPL2ESa3paExFOSjOXstUDIK4p7
CwKPwyGuZNLIXcqS1bYgzjeWOKojE0VsbMWU1Vsg46U2PCtz+pBVUlcNclTszThI60QT7CHLrG0m
vItwwtiK0os24i676SFXmG3Jdh4IObbI7twqAFSykexJFEcpTdc7cYJGZFxSyJC2B8IpEvpN5HGJ
ZSt3wmHGUNA9cMhwzNZN1AssXXACvCEf935HPzCzBhGrokgzvyXbUIRQM/rQQiQhcmmssl7Vsxsa
i9na8jI3iNM1JZFmn9CdXcuj9+ZH+hK9FE1VZXiHzKEvsqlHmqugFteHWd1OeNJCNEhHjPOaWN4J
uDR9skOlkSsKaApSeIeVyyzFgywNBzbg934VnosC1a1IlQrctTH7SALKx21+LsP0oDYmqgAoeKgY
jJWc36aRONqjTqY4UjFMXOyh5gTpobKCPWc0dqg+qJamUAlSFfM1i1S5/OOW5t8yK8+e6Le8GKvQ
D5r6L1/Mzv5Hbl+b63c/4EnEuXdpP+h2f9Rt0vzlv/PMv/6f/68P/vLx5bfcjcXHn//0lrdZM/82
P8yz72zF8CYkw8LC+y/fvshfn3y8pjz5f7z++7/+cvj3f63/z//87ad+9SVr2q+iZqCAUKFf6Tjx
pb/5kudHJPzKomJYumLqBi/3V1+yrP1qiYYsmZaCrF1TdSzLHHlnXzIPmbqpcwgzFElVNUX6I75k
jVf/1pWsGJqBMYm3Iem6aVqi+L0rWcUloyHzUGwcEzu9KzYVrpkafAjr5znVk9VUWW7aj/AESRIw
6ORAb6BruAtHcZ3Fza7tXrPW3FScNCAIuVmSnGrduPPzkOS5lIxKcjIqAtfqD5Bar5g/5jiqSPO3
YlbdFyH8oyS9mQr5pOnjqs6USzNpp7zZNsH4YEnmzmjUHQ5eKU1vEWozcsEZ9ySd4msMwmxlCtMt
5wxStqb85o+P1/+8Bf+/4KjWJK7ufzygb69h1vyyuFZN8G//K/lIx2+H9Zfnfh3Rgi7/ajBWdENS
qNKamOv/NqTnh8BmEKds6mwNDZAwfx/TGPQtVTMs04SQIaJeNv4+pnnIBPHCY5qmqAzEPzKkze9G
tKZxb5j466lGm/JsuZ8ff7veQFqp//wn6b+1U2MkE9s7m4zgo7fJ1vk+toPDN9/MmWwBP89+Ybdz
xj3QzM/D/v/tjfPXlzElBTsYXn+c5N+/DC1Lgihk2tRI/YvgGuBNJ2IOdwCCCxOG64ljAjATjE8j
QkkKBmwSMPYAJPYWFD/US/eMNRuLPhqRnfyKZG94hqLC9kqlHn0gvMZHkP8Z14sSHzRYXOI7pmXz
bp6F+/AOWSkBgObJSFfULjEre7QxbumNdydPWIjFot5PV+qryifBgqBanOK5eBRbcJ+YrZZTOf8l
uJYX8Ywzh7/7ALpevGbrs+Lfhhd2llBCae6SF6cktsW2Gxk1SsV63Xwick0ekheobAQfJLggsbDJ
CIWBtDuE2oSPP/mqf/OCmqqhkHhqSYoK2OHbCyrosLGnirPE4LYr4ag68RaPFofd0S1WxYrsFVe2
o60hLPxHpVj85NXn3/71+m/e//ynv13nf7w6hIhvXz3J+6nvFYWTzIJroSPOXtCps/HaLKjfLoHr
HTA2/+RFf/aRfxhc2kAxrggavMlk1LwjTUen2b3SZ28IHmfMLrTLhH5yP24GFP9UZA5lvv3996Bz
p/7wwbmFJQ1kBXcre/h55fjmPhopg3tqTXXFe5krYbjUP+k+Zbf6argTju2LvxMv+iq9VJv6o3mP
V9ED+gl1o21hfqFqFFzk2Q172QuUMKDMK+tZOsSu4GaHyJEcw/Ges1f1rFyElbFV7lFBudZZezdf
lHN6a520Da7W4YSoB2s7HfHc/v2PJ/3s482Pf/PxVKUJ82H+eOHDuEWKTncneayfkrX1QX7RK3El
P3lB0fx+rZ2H0vff6A8EENMXBatKemTkb+o1PWp33TsLLcdH1XJCTk0mlWLb6Gh8LtSDfysfmAEs
IluSjd/dFOfxEF+154pSwE2wLwkNB2reu1AfKTGX6WfjbZN+hz0O5AILJrRWtNQkcCCnymdqJFEJ
a4w2BkAkQkIuzRtFENQlJWFM3EJ3ZeRSMiZhNrov+H0UalJ3uEtfjSesSbBRtchVoQgHR2TzRUIL
xdZVBMg4JNBYcqxb9ZZdvY2cQc13qbmzlD0x490GYk46Iau9UVNp1Rj3nVvoe061WkcRaZ2XdldQ
7SR8a34v5k2OTzRadsqSM5exVqMNVb+C3k64wIKBpeqQivuxWk23+TV9JSSLOup8Sgi2xrn+7JtF
fxlfUROEJ7j55Q6iAF2rbD++jluqJzAZAshxFIqLZQVQDz3CjfdCtZntO6yM8kiLcW5bnRpro1MV
SLAULNt+YxLtV69OVm1rDYWem8bbMN2nV//V8mlJO2CFmsfiPAcrYPJIDyObGBNL5SEhxpW8Sivc
K/K70YMRSVzOtIvevM2VrZxDYIPZiXcG0WP5Vk3nUbeTJ5X2LzJQlO71DTh+yV9XvGFF3tWQ+D8p
7emPs07q2r4iXhMRZZ+lp/w1n7M7Fgjz/GQtqE4H6S2DV+E01XagMaaGt20CMWE1yEiiFyEVr3RF
JKCPKdy3+f0kA0rGTVAfOuFAHjZJn0F9W5VrAGY4ApCiYvMgXABzQyS9l7Fd4AhBXwGhplpFk60/
5xhbkTlgGfFW5PzALQ0cpabQrr9RAMg4w7OHdEm+CiTg0Th9F8FHcpnrwTMiBIKqjYuomta54EZM
IgMyqX1r7gnOYOoHjuWtuurOqg8mGbHJqcifSJkAg98+hxdSbGD/kTzkM9jOSrxlgRN6p1BcM3LJ
JijwZUrsZOnZzuENHC2BGANaPVXRKR7urGKrtrZ8P58gqwP8LiNfjC/WqwUgZE4YgVS6nJ6pcUGr
8h8pmEt8OM3WoxXVapTcKr2qdKndo/NO/RWJzNg7pVXrL8k8lefOGiyeJdIrv7IlCTIC9wE+sR1g
VmpFWGjQbfKOBFKTVJv4TR2bW7Xq5R2czLnZ1q6wjebRJqVPphNcsBq7+5mjiouPSI+RABAMp4u0
OcEiRHHHqm0GGzVZQ4alzit+jkeLVYP1O+E5jvUhIlSgl8tXpKxy8v5gDI7pIiIZUlvoVI/LFWLN
IFyysYhjJ+UOQ/nwDsiHDOsmwABLixvaBgDrzVi6Zo644VSoa3oOBTkpQbsw/Sv7ErSDBoXw1O0M
7ql57tnJ3moynijbmb4NtCgnRwjb7pzBm+DL2kbtmyyds/KhVpBWbaZpHYAp+/T33i3VP2wVFCyq
aieNtpY7c4tmXGKSTHY4NDV9a3aHjWo6jPr+SjetIM0X186s6FozPsmJ0MrXKtqgJ8fWpImb6YZ7
PXigIdorD/tJd70RBvzTaGwIUFHrNbkryLaN/NqCeDwV23ofn6EFprQbUoBFu6q9RozrZsHmrNok
G0DXa8j0cr9UpUV0hctSTThWANbu6uxGN/ZJ/yEK9DqISl+h0G36c0bQY/MkVowDorvXKIgig674
RiebIz7rwBWz3bDF1VdKNj0si6S9+BgRgRTUj5lwhxJVotoLuph+ykP8SJqLjL+VW2tJC7DH0Das
C9EWhw2rxfBIw8ocViD8AMlJHVI+l5S/ufgVUR9biiqa1IUIkt9WC9ZuAg53+ILl5BwBYVVcnfUY
IJGCQZ3wTramiNANm2uEygpajNXee/voNNQ3XCdM1zFy/TWh7p9sAbppowJG7ZW3WNzFytEKTj0M
wpfm1VLBMS+UR9qiRr7hpCl2B7VYmLcWHpoOgb2b3Wcv+bN/BcKG2oGGJZutCFDDIxePrRjG9Ll9
lNiSsGTlBIOK6iURXeQ7vNnOdEemSMMh79hQV3R0s1N0kvb6VjmBMICeTCqHzeyrvflHIqYAQyFN
uzE8u2Mp+cB+n7wRKJWq80sBaeBmLg/x2ocqRVoCDGGWknN2tdiab6xXqptyhmWeijyFOodRUCH3
IogW5DJ/geAOBgImyWz42TOGiht6LHwk8Vw5qkvSgghY8oShncAFw9jIF9Jti4/iI5Jc70LGbBgT
ck2CzpJEUWSvReKkxbyVwDxBb2U2p9CxCiEXPonTESlCj17XQpN0iE3itpbVC19qkToGeGAoGxhQ
PQ75RMUvZy0YbU7O+Y/mY/YJPZt1kOHLcaFeCDuSUVz2oRHoJYAc/WIeCGzXJtanJRkl9Gdb0OBM
txq9WYBliJfYfdh0mD2WS+PY4DibCdFU1BfUgyfifN4k2uSsOfLaVDa5dZcx023NJxW630xZpXRH
Q8whZVOEHvyBidQXbeOBtmMgux4dFMJKQJ3ZxZtxx/8dfEzn/NmAHMyikbsA9qtjf1c+YhbtoaOT
OBq6KDKil7lZ8IHZkgpitrB3I/CweSU0CRx4oo7ei8v0oQd8fyyeZnAyYXSqPRl7PtuaSDKF75Zs
8QLwwyU20Uzeai2QK0Iw1tQeTKpwPsvjUnL4kk1UCwH9YXRES/mE3DN4sLjeT6m2gbSD+rwABGd0
GyKCh9gplqEtNKOdXANH7c70FTuNEL5FzFApL9OqRHuIWfK2vJHJT+VuT9jiXUf/UxLPmN+p/ZGh
BdY497dSBTOFFLJ9Pez0yR11x6MdxXYTCVV07ostKaHFiA5roQlIeTYEDYbA/YmOZaqfGdbQKFkz
lLf6om+bZxTm0rCtUPniyysduDKTuBafYBRcSLdk8plsjKKTHe6tbXev3aXSctyw5XtsVuYT/Txa
Hf4JiThNh7haNQP5nnur25TK1fC3hbCe81MPI0gJ2mlLwteYAPfBBSBTavunBGX7Ir6KIDgX1p23
G3fmUd02B7jU0oO1IVX1Rl3r9xz8iqNyLXcNNc0DizwfLorPYnuc8MGru8KgsO4gQIECkJ7wIkUH
ZkjjOb/KR/8p413TXmvvAuzm6wKr99W7R5GBXH5j7uodYG4CJ5Vb8j3xl/7+mUD+53Pe9yeCH462
UiRNVgxnyZ7s/OodLJf83p1+lh4ztzilB42exDwOSC/Y+ufc9hwSVo+m6x2zD+3cr8PX338/cz3o
n898siyqEKgtSVJ/OBTFSetltcp+q3O7TfeInWoD4p/1fpnvfv+llPlXfX+u5qPLmkrRR4aIqPxQ
eDTBzqVNwhHXeizjN+B3knXxR1vXIFfNS5LMzZvRyl629+0zOCCKFASD0EAXaeMDki5crT0h3G3z
bSvsqotZO8oDAFOru8spuPg/u1S//dX84/3+cBzuGiUXaj6RPVuu2VgYtnpPEJ4F/VZ2rXpRXIcb
7SW7MR8JFofYQFXmgrFbTX/yRmbC5e9+cT9co1wYKwQzXCPeSHCXRYtpLa3iVXxpdt4agKCJVd+t
f3K5pLni8HuX64ezK627Ie07zq4UtzgVYe3zHsicTw0HkVV4Vl8F7lF4g+gorunz+LOv/6fD5Yc7
BQD75JUyZZj0io6J/a5+Lc7Ka3enOuZ+Nvyi5X/VDhwhuk+EHuw6mquJ98hlaklf1R1WbZZN7YmV
4pWd9aO0+f3xrP7mraxZJFBoaLqomfAFflNPMMW20FDacbg/9zfkArGGv0a30122156AmbtsQEUH
Acyd7MDsWdUH/149kdzreCckL2vUGZtk1TnSxT/3bIk+oYJwNoJv6QhrxIqPwiYhWot5cifuyp9c
Xes3x5RBmcegaGrSq/j+zavgPlRtwI6YemDwHBJvgOepwZI84harv50/COID1Mi8XNLFb+7aT25Y
8wC/waeFdkUMAimco3ap3UVYvq0VT0flRmyhwpafkAlzEc1JDJxP6KTDzVj61mogPtwpD8kbpbym
cLi1VWginJBZhkCiouihCkk8b+B4dwY+VSKa2cDQMV3Eh/yJSuWAvWIO18Z01J6hG3pvIkliLdiK
dUFy0R1TgthtJRMq4IkEjOBY7IKbmGIFPnph6RMoW7rt47hlVzVIVCQuRHT8/qhQfnNUoP+mbok2
0fixSpxMZSDF823Tbmt9kbz7DIuMArHLnqMOkI5zC5cpNsAD/hTQLonCKrNOe9TQK4WuJ+G0WA5e
0xBw3jI9pPdsQQmYCP3VEG3MaiP6gO8Whrjm+NwKdnH/++9fopL/z7c9BXvZoMhN0X5+/JtR3SEe
aS2P28486Nv+EDyn4bI/qnfjyTuJe3kXnqJ15TRb5B23FDZ+8uq/OSz/8erqD/dUHXsAIDruqeFN
GnbNuaNWRTGcesFnhj6GyKvcYTsl4l16/fLSfwi//Fu9ym9blX95DOOw+HgPrz/ymf8L9n4sQ1dJ
aPjmAsz91e8amoThvee//Msvd9f4A/Bpev22//P353/tATHD0bJhmvva0xTn6nH/UTd0SuZHdBVv
rkofyDLncv1fu5qK8asM+FizJE1jQLHJ+HsHaH5I4S3CCBZljf6Q/kdaQD8Ud2lAIWI0ZVUzaaLS
CTJ/GDiyaE25QHLqxU8/I/V+IPC6imvbYGuMYQUtsb/M4eFAV8QrMWNIqp8N3e/bQ//8Dn7YLgS4
uBWKvfmlLGgUTMOihjSZM9P1h5G88xjvwyVsX1K9QewkwXl4/+MD+D/fvPxumP9/wg+XJRqK/3F3
06mL67/97+/G9JdnfB3P6q8K3Xb1y17Ugvo9N9y/jmdBMn8FET7/I71J8HwSl/Jv+HDlV4YM7X28
1PxHNP4xoGXjVx14uG4abAfmDvsfGtAqVJ/vZ2J9vl8kQ1UNSZbhkss/bMCKUaxB6nSfYYkDXpID
b0USVQW3KGluMuBBvd/fhpo7Nll2Dzi2ytTqgjmAqB0lbJwCcOYx1lSSmacwfat1b9wSfpFtWo00
9wAT6zEQxVPW5/4yHtN6Vcz+pLAgyLnOClyvWr+TAX9vBENDUomLGl0Xhz8jUFS3JR1n0VaDcdC6
sLyXJKogiaA8giCVF3CqYjvWBxNidCJe5RiHXNWTM9MJgovnn9YjWTWVaMr3qqTh5460mEqvWR4k
nBNAnmD/wrOJ73CLSc6kvgEAGc9erUknP0cuKwznrkkfYrJmts00WafSp+/RJ6Dg5EgOt0mZ3SSZ
DzMmxU+xN8WtiWPdqXsjJl7LVJzG4LA5oFvHgw0Ya9u0z3Ba4wvs3OngDZqHxd333rv5d+tziEUQ
9mw0jH5T19ZAZbNrdmnZh2sRj4nTWEa0yYy+sbtaxC+bExgdRB3JNRqaqy/PN7P83QuIuvvydoso
3gEJGNZCY5prUeGgTuhNfBRjGZ2wEJ6KSRiPQeTLa2v0qNyPrbXxwyGP3aig8lwZBrlB1ihsv/yt
mH/8x78pNUGCWcW8MwkCxu+agKbCzMajXozjsVHM8YgPn/RBP12qtUAFu2zPcQPsvA3Hp34Kk1WE
4nDV9pl4o/oHpZmxruI0Kmfo7Br0vxblf1s2a01pg9tUQPiYatY5QQeHSK9gvKmSX60FRGK7L380
EcWe0VNpVl3EDJqaFsbqoxn1zQqGHxnT5h0AKn1f5J5K/qb81IfPKh3ssUrfGmmYS0jz21TQI5fE
KC0FSPZ7UUXTHcQV7BcsCsvMKvXVKEX1RQ51mOvEpjl+Ss1MF0IcJ/OVVKzMPH39NCYEjE0CxvyM
zG8AdEE6cxuG+ADmPwzPW1tlK6xjb8IzNf9RRJpEqXh+GxiJaE5GgrqNBkgOY9m1Nz32dp1Ydt9n
k4y72s1UQXot43SjzJmeuNwPcaQKaOV0cR1rHCIzIRlxk1D+kgGbkdalgkiDPDZuGVII/izNW+To
OM8a2+UxUN+rmmJnQzQA4P17vewDvqlBscFdY7+d0jc1WxU5ZUuxIgp7irPsbBlSZjedCu5MU2W2
1GYq7QGsiHvpXRPLcO8r9DCqWm+3X78VOtBOR9bXZcpLA90ep65RiZ97LTEfhI7dt9CZb1lamMev
P6mRtMaB5c2gJbBieMPQqbWUokLpXsYuFWChsKY59xapgVyFlPYm/H19j7jb+PqDNf9zJ0oUw9JW
2od4okpLupNy7a4l1JoTQB2cmcWLZ7PVX4Ymyy9mmHyaQ0cFe/5Ji83YEaK4X3/9pGbiP+RZPYCB
KYwzEvhbtuki8CHoNV7SvuPtBtpdqNnaCo3qkhRNuYAGGAsKvMyS+PQ6Uh286Kkt4NFbDRM16S//
pyB4GoI56hVyTMoZBjYHoexyNIwGQslnQCIqogg1OAZl17+MPd5AnOMeIhVuWx1p6L6X0GNURMdZ
ZC7aol7kr8wsWta9JkH+f5k6r+W2gSSKfhGqkMMrcyaVwwtKtiRkYBAHg6/fA7pqd19YomzTEgnM
9HTfey44zrpEbuWSSmrO2VZa533HKXm4iVAV+aOu+dLn4bdbMJTC+IvZy66P2CGDS1IT7q1y3VkX
gSOR78sLRfTNTYzqPBqj85RF8lcRRoFbZhiOVZ4F68GYvCuiGiA1PccI7IqzcHWE2CcZstyvmW5g
iNmybdBjbeK9bFyULXF5A6xy4V2bjqyTr1oapU9a5O4JZoQVBJIPuP0UWyxA7lMV5u/k3mXrJlZk
0JY+YUHzV/cHXfg0/Bx3l6JlT0u7Xw65VO9oeRSuuTQAxMidM4lJHSdMa6KLmkOedb/6fI83jq8d
/i3g4LzbnT2qnS2L4tbXcfmcpHjaGpKalJlsVa+SDeBT8RYMnGVR9zADdmyGYX5zuj+YLkHagf5W
6qvexmfTRjJeWk6YHiqI86wfTNZEe5Xgxq8ukj5mhaRv924/njNB06fOcAzcox9lXwK8UCFSujZy
n4pGvDhFNxzAetOy7RTSzfmnjzrM4XWn8OSju7yI+YFsI5xt4/RQ+rq+9DEir/yyic9dAM18sKvr
/SL0S7A6rMqQcv9kff8W1SaDzEBzUIskzMIj0hxxQqEpwuD+aEn9CN/TYmFkZVxkVVV8pnl5du3K
/u07lOvu38LTMPGbxISIFqmfaFDXZrZHjjdYCjAGwnoRfsMv5Oswb5Lm1lkMERxfqPfKVs9YKpii
47Q6xzLB2mUMwIO5eW2y8Q5t3bRXx8poDxvRxygeKt3oCZzkc0V8Tb81dJttSbD5AkDc+JDaOXsb
Ljtj4UxafiIwattNnfU6xskXjub6XbcHWrtwAy1onYdMeMaR9DlC6kfI0ZgD1JOMdUKS1EQ7JVXN
t24e9LjCjGiSZt5mjnMpgHGQUis9K35z/Co9Fjj4lxpcUFa3djj5JMWtPCDDu2oq8TW6Rf0x9oN5
iiSw0UQgAfj/L6IogpXYmWhdHI1YUYXdkUAsXPmQS6r7Gj9waZwMk/B5pZCOxSF5elbcw3vBEtqN
pvyS1VdpFMdIVu57MCt0B7O1Hs2Uv5ng7N1bDdKL0iN2nr5qTE03En+SNfWHE/C/aAq7sxVq+zpJ
rRcjp1kyumqvtMbcmjpY3/vD/K0URsxeE81D0JQTHlP33Uc6LCoADlYyPONDGp4b32WjDIMLLGzs
mbknDqWeHrEmd092PnXXscDXNyVNcvDiWkIxEWgYGDYOKHkfzdL+4p4K3EM0Ve2+MktjR8kaUO7Y
+g60IWGpVBIkmEnAAUVor2LpeWdyee2jdMRzhECCQSVrXdxE1SrOIoINWJWN+aHbT21/hkZfvmk6
zMuJZOOHwFTJthvoD4MmiwPTe0lIhrO1sPkKyXlFV6Kbpymc5CmEQDVGVUujCJP7OFnTLdG1z2mI
4Ypqofvd1APSamZ+lhyLMzQF91xBe4AwIMQbLtSPweZGcNBwb8ZU1R/pqB8TXzhHt6AJHRXip57R
WEkPVsCQobE23dp+ay2mLnpQ5sfWAenkgrbXo9h41PzWeMRmt5IWFiQriYZt0uNVHxXTeaJcq1Vi
6/HTJHuDOGuoiKm4eFnqvPoVusC6Z15mNWH3SNYe0PLMzL5C29qLmL5Q67Vf41ijG7AZf0mz2dju
sBi73Pge+HbVD/GDDFNSltFHHIYSj1A2Fu1DEsJZ7SK8yxITRRLoM+HxqGPtP9uh8Dc8ce7fHbTD
fSvxehNU7Ui3r+gRihllyphNNLCTPF+euPCZypQtg+iiHM5j21QHxO7Wdqx4C2t//PjflqC7hAuW
UXW67w3aAHjIE5nL+IgrKOu74cqWABZwMBFLpJiv8BoMy6kkoq2wA0yhQTDeiBVj7luEKIs8F7nO
IOHRZMSz7si97M8caPjl2yl9gNFdr3ISMF56gImLOmr6YxcDa4OL6RziyT3ca+X7g8I8uiD6B2Kc
AyywIyyhl84sqgr0jQOfG7O4JaAD+Cw6VdThDpUoMdkFvucvxj5t311He2ps6zWE7ba3w7y9WmkK
TK7RaVDkZUfBkWYnyA2zRyL9ntruF+YEdkz2NAyMsOjSYnTPvikQ8Pz3q/mDlZMPKGf+/v/+Bn0z
u4E7hRunf4ztEU9qOYoLdZ5YSZ32GQslY39VYMuPgSBZOjPNe+VsgnwPUt40r7ToAIuYRkavBAAb
A0uwgaGDfNH2RFjb4V+NUA9R9UmNMaN81N82gAB/Py3g8nFWadq8QF9jM03H8teYSINZxWCTV14L
WQm3+DNHmOHZ1NVWd3PzZqc2jRFTO2kcDy4zmpSsDh/WQLyQBGmdWqfL9H3XuQK0ZPEeCwafNtfc
gdTavQcs4TzN58TEdk9Da2SnXIGyc0Y+OTzfEUKpKI3xwdADzusCPdIwxKRMwNXRUjamFYvbUtlj
dCD01ToTuGud66myz/enMTcPwdIttKjA3AYCsYgdB9EzUVV/yzjxEI+NzSZp4k8QYNkzgLK5sMmS
bQ5v8A3t8qGOauOPTnQwlMgQw3ecXGEEQl+Ocw9vWDk8qTydro7Z7CgvezJJntk+iscCi8i/gnB+
hrGRTAfofQRdM9vo++7Wj2S4NIU6EcTZ3+7fuj/koGNUjLo/H8QR+I/2AK41fBiaXTWM1UMWDgmk
cBxEvWm1l2wkOgeyIyeppvv39N5FKAoCfTQ3c0GL5gbiVCt6jKLicxi7Tz4hedK6pHkKraDD5Gd2
y8nDaoq5v1+mPbQu4kiqRx1KNTpi9KFjkKFosvnvUWxznvKMZ+H1BrW+virGoT8NLv/IxRi3rXOt
eIzTIoIZA11sCkbx4QF8udYtwh0ZWdq29xjsD2W4ISy+/igsax9ivH0agoKd2MnIDNGqnKgWL8IG
qk9DQ5UFh7oznb9h7nGpZ173UsItWkXabxoE6n2op21vBgjhkphgybB8rUgmOvaw+TjMdJj75oBE
4H5F+W5r1cWehz9I41d2qTwUC5THwL8szh64c+8FdVyjuYx6aK1lONTbSXP1gzK1HxVF+VZ3hnKj
jJbDMFoR5cn0mg6df2jGsMAwZKpVa03jJhrHdmmlkoNcGwfdoZZ1vu2tut+g/k7cqH0gGnS4aikT
98KldYMLTKjH0h2+XDN9SKY5VcSgAg1wlusiL8FsPPla9QQS6YUCjvRI6uOF8wtFGINp8Fr4Oeah
9MXO/D8O9mrLRc0+TfWpDiBmJAXHeLt9JCTdaVGe4v1HJAopzNcztufmsY2JjXGlWpONnmrZpUsm
0roHHaVDv45FfYDXsiU0hbaRZLRoNe6umPxPgnVZffwXvXIe/QZifUL7Igyb52pIzCOU+FPo4fFq
ZK+WXo3fUQQNzR3VrvSgbWZX9FYzEIAA6++PATixbqjCj9xlxyin3zzpELaHaF8aA8Eo7tlV0ZIt
liWBhzuRY2pneQv8OCCW4B6c8/qvkRQFQcM+y4L69DTiuF0dhbNMT30M8mMSl8CMg3Xp4/hVjrkN
DVpOIrPshRzNBwsdDGhRAm9y/JGi35QFraYSuYRGuNiVbLt2FZDMgoKU+Leqqy9uitQDy469M2uV
75JeuIScT3BABVdH6L7FecxZ3mi7vVdK7YnMgs9kihGGqOk18hOWlhJ4tqeBPJ+Z6HqJSDjUQeIJ
4zpo+lfrFHIfCHfTZ0O0D5VkG6jS/uxH2pwKtM3aKj4F7BinmjbaWBtiL7kBYfG1qyLTUQgO3dr+
m2tMs9KWtF+X7axT7cVyn+9c0t401xWA85cRDtTUBw9B0QbfbXXNgQl6vXKvZcFNVFtqOrmju7SB
T4xaau/JpziETdSB1OgReVjjQ55a0SqFsceJlAxPRM3+ZCK5iemdELGx7MUI+JBjI1UeRlAfeGJQ
4+yuAlT7eZstksF/yBMoVeRGlTtV4I9Opscqo/9IgF+6qps99rlmZWo5ZKfRfMOt6zxnPnnPdjPb
iwNSlBrgJgtSrP1zAtcwAeZfEx8yCYvctxE9qwOEl0iT2a5rlQ+aGn85QPxCuUjWU4AWzBTA6P3Z
ZwshZWHIfhNoNTPJKDrWqKtEEq6tyELgY6AdIxOHY4aqLl7pHAZhrNM85LAqwi31bvIwg//LoNzr
Oi6Slr7CMqa/MQcTI+nupL1tBNryrtKrszJO+gAnti7EdPAN3pGpN4juM/Nd7kGGM4mzymYYWQtO
ealSVe2HsNnqvvdrRfS4ktRIQYjoDGfH+F343S/G/qm6NYmO7EmREujgQiFEBQ8xbLGUBp5nvfay
idYCvtGSpfwwOg2cnKlEUEsLD0vcrjXsYy67Y9BpM2VCLS3ysGlnkyyVlMbTSO5YGCQtkNwEIzuJ
wEHrlXSTSuOtaaJd0GYHM6rMcz+IK/FCt2RyvnPpbrS6uCjVQdzO0JKRLfgIBqnf9FpdHqaIwQ9Q
6HhFM43W8KyUsorh4Hnygsv/lFmhs9eIRQdEKg9BBL8lnY04/vCXLarFo41NbWyffAkeqYRhaJMq
uSu9z6QDg8B7YiwfSRw46Eas4T1FQ4pJFeglmn2zRcrWKNc7DLp8p0ufr4js/NB0rz4KZ6HHVr6h
6c/tYNc2VWOV8eKHdoJg0UzvQd69hFnyO78Hq8BD6mmq31q3YuBfXoauuruSFvprNio9kxCSEhs0
ZOchMh8czhY0OLSkStZGXgYXwaJ8yrJyRQMT0apv7i1YHHz2trmdLMmG3vnRo31TLdOEJIFhIzrP
Z/TuXPlF0iXkTo26E6m3F7akA07KWY7T1W/N4DDOknEhpk0cvMYG8tWJg0DhETZjeM+OlX6HjoV8
LSUyyeQyaFqjWeUwY7lhyy2nfpLpci5Nr51pmxWG99h8iyf11nTAOL0yIPsYvUuTFr9Tb+OWqOg2
dzXCdGI0JbxdlLpePZhgvvzZDJFrh0piJS/Cfp1J9WvM6wrF1Fp55S23tAtgN2iHo0yPfgIysbQP
0E7X2kSi3lRPYiNr3UcPIT6txm45ihaPmJ5p0oamz7LC8ZMEm0UFo+tdEa0T2xg3pN8ke/KfIVsn
4pZ3tdqCSz8N0r32utYfAPSYzRwr3Bs1tW8DI7NGzaI12Td9eMD2qZVtBEBf1j1X3JJyuFDj/inA
KVGZgcQIrtlcSyVabhDoMODCccAUTrBDQOSW5PggXp8IbVi7DcjduLJPCog3PQ9YBwbKkqCvtevg
PUvS5tZWbr7wcm9lXjZ7gzKHs9+IgFHXiXoTLr18KmZg1QhlFSnq0InKPywpXzUOb6ousDVqhhmx
oKA+HX4mu/6RHhe7Bbk361KPa7jbmq1ZfdZTcAo5kZkgx6/XvAHaX2bYAYgxW2hk1Uw5IwTQt1z6
/ieTNRwZif0DSIdEhcRALOs6t8ivxqVKzA+XTYzGDZgDoG9IYgr/La0Ca1uLl1pUzqsuuh+Lptem
QSxq2U1/rUh23vCe/QC+4bQWvuvSCPbcJC+ugXVKABdeWm7dLqmuwcgxt8rcIjzUFRa6Hpm9ZxHU
5sCQAZfSkjEzZcaGMMHQnXWoRpbB0sC7BALYtswf1zH+YnSlw0CvZp2p5CUVqMPJHyV5KtSZwgwf
cYUyuyAJGMF4c1ac7+p6vAaFBWMhzHFq99knS9O373FY6d3ssa3GZo1EWSDLLyNvRLTfQ4JI+uml
jbrtKGbkhcdBp9BopbpYWsIhSjbFEvbWAvBjs+793Cd/YqwX7Bm0JnsgxjCWFxrBXY9J/JMKGiG2
t+ttsu0SWCvTnM4BzhOPD508luWcIk4M3BvhKizdeD8BgN2XbP1DB+u/GcyrkUmEmYm58RsyrGgb
RDCDwCMHQskNP1V4sz1YD5rbbhlkgRByqexCwkCldcMM3B9K4ZS72GgZjqXhRgsgPETEHyvXsj9t
txgB/llgd8iUEZl+SYoNTnbyfdsUigSzwoWhIwHrCzICKDzRGktiChN+ZeHohAD5rbYRIxCkzNC3
dl/tEwjoHE7oaNvQebuivCqGUChzEYLWfg9bhjth0KwAgE10c6o6Bkrja/up/8m8xiU7qyLAq3dO
seLTdQcpl11fnsgTOY1FDqSH1g3H5XPqhn+slO5kHnXFg57kh9hBayuwAsioGHYuZMIFYxFxDh3m
NkQffkxTl68rQ9DItVW18GpcFanHUgKyLDTa/DQYSF+cPGYJLeJ13ni06MTUHQSMXVruwcdYhcM1
dsdTQNx7wHrIJMzZ+lNRH9yRGIm2Apapz7R5j0jhsLqF0ZADxKiuljPWF9vTV4AKLW7tQBEfgBu0
TL/9tK1BfApMNcqnF9A07KhpvlSOQhjJ1hFq/l8g2jBOSnpoOSWPFyI4J5j+QYt9mpWFW0HMRwIR
Aori3wHOMR2NP4A+tBCSLkMn1ftcKxUtIg0NkiXHxPpW+lF19AJFNhFJGPzqYBb5LLc1aRiBSddN
kFlBnQrtj4N1Myh/F2V/YndqNowFaMdmpDQk1kW3GUtpozNRHQwQ5t30w5oQmGUddyxHxMKKSDPl
TEnmi94cbBMlmirSgxnTS/LNPCaHF17DZOrpdioypn7uW6Nbv3nK7Lyxb8BQsdOE6SUGtd5jnbOF
KJijGNhnjOopinmm59Me/PebNgMgrTC1V3sXaHqsxpJSYWAt9OOYANH221B1S2ciTA6k7a1RzqgT
M2K6MmNoHkdrGE+SpNmFxsboljqHJJJH5TEKEKWTHryvtOKtmRzrMkKRnMHKL8kQWDcL7g2aSUTr
JJVat/v3Kn/rChdzWOxQLGh65xyTANCHDmxZmal3Zn5PrTLFnFl5JvQYs2BmZ6ukcmh8T1n/oVe2
v9UjU2wrH+121Nv6Y+Ha7cGtS/HvqYd29WYxt6oSeZuIiXlzJ6A3NC9oTekhaRq+N6wzH6RJTlA4
PLeEaTJ8RFFl8EV8ztcFqZqbUWOlsVPkBFh0iyOpfwxOY92PjsU8shkE0KmpDPu9MBDVxfbUnIST
Gjz1N0A7y5XhYKmRHSaPaaossK0B5g9wn+t/LxV0qASyMWnWahqHN0ysXZQyPDZizHWpX9zsjMDe
QMMl4Es/OhsRJpMmIZQwCX+IKy1vUH/Lm21Pn2YBVDwIHEW2HQeKMazFBz1sFJ2lJc9WW6zLyI4+
Spk8ZgXRTfCi0XwHTvpIz5Jg5MY6eVOePfpTxxrlSTs720OqbnnTf4ixcZ6CKcYaEP7MUgu3w9cm
pGoeIoK6UtfYsI+HG0+K+qNRaI8qr99G8X2KA45LMlzajcqMbhTSa8nB7yzCKTorLTi6oFYGwTnt
/hD3PkzVaNnOypLIdCE4WDhUKtW9R3pU/JHoRfXctF8Aa67F6KMP9v1FMpb2/l8/tOznbaqNiDLI
wUP52pAf60js6lF4R3PS8bZkjv0EkPVhkEm4E43fdxhg7WUOMxqHSUKf1pawCs080jfGwHkn4gIk
rSPq+dR8sKQD9Ru5OR4CYAe+o3KI3gkpTYCbBrVxiOAIYcjrRX2MBx7sEehtWxOytUX64a3iySZJ
3MigKBuIEOirMPauMsAwBfqQS9mN4UXVpst5UbC2zWIABXL0SBr5t5VocsN6uEo4RJ4KhhfUUOO2
cBRLdOyM3a7vADzScCcsan61+4NGNxOLWEMZVcMEZs7HSD7QSD7Ky/Q4qlVamA40F7PfVC6RFpHA
lhr7RvOUJoSp/nv1Dl1w7cCPqrLQeIrCkJO/7gGqo65AKS2C8Hj/WQM9RJF77x3lNh6I5v4Ot5se
dD0+ZHGs9Jaqe1ZyTLQVXU/HUOMh+6DyZ1PKQxhMZX0VLUAbm4Rnusqo6hiLQOoCx6eUfKoh8wiw
8ddwDvlMM3IcO1WSJdMOBXQoKf8GKcNppbvcj1Eb8BHQ0nXyZDgw5Pkb9Y3YOWZRXUagzzjeoM+V
Tts89GG0C2E7Ys8MLSI65jc1TwSqb070R6G77/drHnRmsu4Ygi+joDeOVmYbrIV8JWJA833Qk5HU
euTS2H/v/4vNWZnoIuJxuwrL0tA8/lsCO8hFlHPYoSMTN19lpEdNTUTPZBklR9TB6+qj6tw2NJr/
fZVG1qEnEe/+bt8vivtbXiFqWOqQZ0nRyTiPwXIjGHi+3lw6TMHgT7hEE39zv6s6x5nYV43OvDZx
8fvvGhpqCiHXT+Ggh86DCSJzV7hZf2SERZvatN58SUjtaPX2uWjtH1N3xi1t/GTXp4XH1C3TztTc
ACSISF5Oiattacaqd4hwJ9/S8qeh9d2VSCsXYQL03XyGR6Bo2d4vAzpyjN4PKUeQPm/da05yoNsx
colkpq/ijuhYQ9Rg0tNiy8pTfpWe33IebCiG6NfCxFDZBkladfA1QMX35isl5amTDFLuy2jlRtnh
3x/4zfiTaTHW0SLqVjlJ0k8KNGIcVPatZdNwGJcPA/poxGwBd1+WL6Oq6E/CIJUJJYxOwGZJCgWX
3iLwCpfKiwtVIEXbE3SOJ5acQQxfJQmALb6srmvFVrMT/wVNxCPaheKvmCpCG+bhzRDW76A6OUZZ
+Cfbuwji38YAoBabVY3hbrBN+9hUBGoEDkowUO/ddxo+xW3Y7SQRahtDN6o9keDOshviiGJp7hyr
uXk9OkKtfNuNH6p97er9WVOqgZWVqH8as7tGSQwjyWsNHnmJisvoBlyJwtOx7WUssYwKfyJr1N7+
3dD+WK7jNP2WUaU+dRcqNhBzcHj3EUxgRtANpUQJM1iktMbDSedDTDGov5n3v+HG5bfmYarx9PzR
DCI0JzyLiLsmNM1BD8NE7CWMGmir0DsNneyFthvPjqu5G1LcfMzKxmqwB/NFuqjt5x0PbQmJq/wz
UaQQjUcaeqVnOHJVFzROM83sCKpGt26PlvkJbWY9+fBe7/s4QEmditfusU5LlD++BiMgB9pHZSzY
FKZIEdzUs+J3s0ZrtHv9VOtiOxmx8TKaxWOUCQiBTvUYjTTNzAkXBpyF3uiyTdGB87uvKVNQaBwP
uSaMVmbb0K4kBnRqJdXSr+4ygESRKf/YcM7qOUDPyFNn3zd28yq9eJtkDO7mNrzZpDdWIbqxxPgZ
T7QZz/eNPY5cuTN79fVvZTIctWeDK1ECs4F2ec+GYDMTtUML7p3IP4AaPkyql3853m4sux9f7tIe
wuF9ceiYcv1tEsb7fkZzh09gUPtCFUDsWhcWRBX+GhG0T8fTKC4Kpr9Oo5D+DVTrfgAWOiW4eI04
xFg7CPpOLmKOU9ASiuj6gzoYFgfZsdaS58SS245D7trwD9BevVNPbtAizJunuyYOhYVxUvp8Hw2s
qJ1dxls5nVO2mVSLN15nNQfNSDkijxyxaqj8ZOdIVEdRvTHmyyoZ0fSkXrA3Cstf9rEVHDpbVtsw
Q5pSRxMhVwzJD4Xjl9dMatOyIkR1A/pM37b6ns549ec+/uklPHMn0tYgFfOTME02VKjml8JPBYmd
mffUWOmfVmvqpyzHFDw2FuxdBFCOFF9Z4lonyxiezByPsaMPzUOm4nyJLK8hq6TDeJjLXUm/mWnS
eyE7XHBcO7tyfprH8knRMTnff47Mdd8z5WbH0nc/7pNn2/DF2RoUQ+8q+arG4EGaXvyo9+W4ztLw
6z5edamvYV9ALbbo/9xkIz0UODQHktqrmXeCMWfGwJwgMpzLgAYA9QzZV9x6HhIFp3Laazv2czSS
j1emMndaof5wgrYQhvXd3rIka2MznkFgDij69GAzOS6o77H/Q0rqRCDtlOyb2vKhJNhQZa2IpSmM
VLW+b/iJn48bO5UZaLm4RbEhZjjs5d8iGSO5lfkznQS6X3OlWZVTy1iddc2XxWx1GqpL+Ief2jgQ
XjNc7wrENIVBkDGhASCBfSxIC9RzdjiuNS+Orm5l/zXoWLzR67D3jcRAawofa59rIXlRr9L2H42p
T7+1InoRoZu/FoSAbjxIiSTSeTmEjWCnpwRC/bspbbNrbrp6A/yYvDvMd4xZqAevCVuhMvfeYM+N
K+JI6Pqh/NNJ8PS8ggpYGjiskvxyH9jdH5L5feTlD00453hV+c3t+uRgdyFrfaJe4qmYvnREMYte
0+2FQnmwoWmI57+Xz+2kiw9D5Jc2pTj3JV10Y1b0EQHMQDuDMhInyZMdQtGGjhdt6SFOx9QHX+J7
nrg1BB7OxwUEyf2tNG395kcTbitqEaxOmv5X3oXLQVFxFDWpqs3O9M61R2no9qZH6EI/HEavB0s7
XsuGs6sVMgin5B1nrjUixSgdFq1vXEMPT6wKf6OIgHRb881bH+ZIBOA/NFXHJAMtDCnIJmnW8WuL
/2PHcZgebtA/WPN4yWOe3jZajxASxza+cfKLLkOEt2oIHX2t1Xsr8vKbEz26RkAjlVkMRO8bgY8A
3PKNowHIsroWxpzmXVvIJAmqlg1pJem6aInjI0NikSZVuyVjjikKo0dpOxyKmWyju8yTFek9yUqG
wRcKZbiGgXssihwLYBy9hdNZT7GSdR7BetKk/5SdS7LiHXd8p9bQN5kfnLnCrG3kdR3VJXp2hG6s
iG61s0v6JeS/5UkKbd1HUcXZ8quL3HAFZewHUvJvXfXBVk/DUzRGKw3J2zIOiaCl0//HnbTtAJh3
l7YD54HY/+gpSvdjkh1N0Acl4k3M95nYgRMDdwsux+4EsQqib2HNI7xg0AUFPHmq8/hATXxVnnkY
EAQSfj3SgPtqi8Q+IGHeEl/VQtyE/wBKHAI8cRo5ZRgqvB87rH3U6pCW60AM6xr+cvrjGyY4E8O4
dYG6ECkuyFwEIS/h7i4jhGt2fW6fALyNez6rj9oBemIPADR8Iff94GiPQoNw0iZvhZNq5FsYu6Ds
oqtMFolJnBYzGEAa/Vcx0hofXAPZfy2bfYPynda0Py/RdC3E9BPljVrqJjntxpjt2hzOYFPTa67z
lGKjMfbm1BCvTNI89Hg6SmXehnvNav82ZDLu0gY3f5jSNxiM7FJJCRhlnsELtFTS0jfILnvyzlqO
3R5YHIQ9zFnqhPvZXUYOd4GazXmD7mxtxCAD/ZXj0I9fU60vkzqN57M9HAOu7oXuq2MyekS65pmz
TAVtOtZPuoOswinv+2LU6ReGlrgNU5Pz0WBK0OeLduItiutqaab1ScXBk1vaNWmz2pqzDiIiMuk7
tziP0oAagzbI1NytRZE7evVN6Vv6TgqLn+gYDBLLgh2TqcOFs0W8Ayjs0Bx8kRgRlgVZdYvKb5AN
Q/df+J17JoqWCyjNyExuGfa32AIWBDKudM3192UYH+TS8OuQRMSEiZddPHDMXtslNsQhKxWcXFrI
Mt9Azkfq4qJBnxLnNVHiKwlndQFj0a5tv/PIPTFYCFF/Q8DQu1oekry4BSQpjGn0ntEmWyJX/0We
/EAyMNbPCNw8Z+QbWzxrT5n+qZ36/TgNLrmD4IH8pFpYXhqsSWlWx759IP2Q1DVFQ6DcpJYD/8ZF
zhsy55H9yzDp9UpHOmFMrHeA3Cc6jBhFe9v5kVROGFPyRwCd0VZ6Zr2URf/WOfZLn9bcZfN2kZEK
N0ZuvUPyucxrzmg9JGJDosg3Y1IeE8f98tN6RWuG6YhBYK4FGjWecxWG6ksSIzD6Nt3LiGC1LANc
W/pqnTZTtgsh1fD5iwF4Reo1C+XnzTbCemrDQuqaRjuoyvmZpmljVsyBWXSmuGGmPimMv05irQnK
xopQ5s8B/by1LbLXngtpXSPc9kh3XXFFv9qC5Smr8EX2pc79YBPm2acXoszFWnPCkbQeVO2N7gDO
5xm66GtNdMTCrFrETSTL1DYRKJ7T7ygx9qVqv3Sd2Vw5hQsGjHhMFpWynqf22Y0YOJW1v6GTTJRv
Z0JVn9z9CE92A8tj+pBRdw4RHRD9050D2TxWg14eqHTJ5WXs/CTikHqqBjc7VGBQpvCP3tNBBF++
VLIhOXHAkis7GoqNb5+skpOybxfjWrrma6ycVT+NEnEYGdUOMc9RfNXa7JNRMhd7QU5do42boMg/
UaKydLYxzGPVPyUTvCdkLDe7MX5EA3MpCIgJzkoC5mBIxTHyO0aCB/QFbE+c5j4k4eMQdH+5dtSy
a+gPprhYKocTT0XqDffrrTIKoPj1tcpbsio5hJFQQ/KtQ7wTUUombf0evH+KiWqyT0TA4coIDReO
mHayE9IEas43S38kTgQGOjEpIUAbs/jg1yJ+PWTyUgXlkwohObkA3lsZeGSRQk6l2Q6/t3xFM+mt
a8rdhZlGG7fWplWZdt66jI8Dr9P2KCo1nPhD9jiS9wk7jPZMawKVANe/QKKDwYDUtEV3SZGzLlyU
qsgwAE/XlrMTBYGInBABJbNuLupYzIfgjkZ5k7+gHIAIUkWPOfsSe6QOuIIlwgV8U9WtpIc1MT2h
Ce4RQS4C+m6ItshDJQ+kbOGCBIjtGDw+eFH+NQ76lyVJewjtk1NH2kpHA7z3Ag0WFCojhlCaD2e/
NhgagF5IKY0B0zQCpYJpRMd0UB//Ie9MkiNX0u66FZnmKAPggAMYaKDo+2CwT05gzA596+hH0i60
IK1EK9FBsGT/e6/M6tk/1iTqkcliMoOAw/27956LkrcwMPBtVcdT2I025VB1x9rtUTV/U7RNNslA
qo872HKDGy79ATaYCyQriaaf9NImV0Vbn856vTDGCIIIjWGkwC6FGTyX1BbQ5ygvurlrdPu36sN+
PVr92ismymc080l1zmk2oO0yzpaxwPeRBy4z5I7bgTprckHSXbsF5x2RDEvHxedBZ/2ayoCp6/J1
E6OSgvw3WazJFviaRt9IIbhM2tlHZU0LvXTVxsSvuTAewiSH/t5BRFL1PrdoGFF9h/vGpKUYXlVm
boQZ/0pcMyLghNeZtf/i8BblLm0qA5UUoq2qzTjU/bJuYtDrkcbmiYLD5hGT/bOv929NRkpP5w5e
WfgLFk3PV1jUck5k1Ok72WcOldCt+YQ+Q08PTVkoYUCZ+vakmRA7tDF7J5hGVVrYwAmij1gDF8bo
CEs/p5Ol8mM8Em+pUdQIc3izMoEGYzjuNoOZ1pSJs9Giie08OwF+yqHLgABrH01LiQIqJDejx2An
qKdoZZrGZ2Fnr3WOiXzElFXTyuPaAyUaLc5gb8bqFeG4wNWsxLjHbByCMz/Lwd7xe8bwUfonzLsA
xgLjYVIuulNEc7zK4dYTlsK2SS24YJFWpyK2u6UogLI1OIEWsqIoS5sN1/mr8vGHxclbUFtXKpjs
FdPvnRT2izYyXiKd9tGB9FI0DhguGMxwJrYBdGnbcNWlacPNEnU8h/kxXEhpg6vNhZyY4qYADzXb
pzDWP1nY69PUv3jCw60/9I+y4PzHVTNz8wjm9UiFMxxZPCJ/JKN2MwYf+de/OawQOVy3YsizNd2m
K00NL0qq4MGV4toCch0oAiPfMjdSuUs9cvHhoNJvxmCGwRU/W/PUw6dhmsofRxUEwLyj+sGatDOh
NHduR96wKEVHHaaPAoKS6Xqw1vr2kzIsxDxYiFEFeV4WydUbv1F5fE1NQCm9qUOOxca3daLqg9UO
FVPr00Od6B8oDu2qqI1lDCadtoxo2iAWrIdOvdASu3ftDqx6y4qWlzU0DM5JvJtMZtxM3tLOOw1o
ynXifKsYqYI2nNCdgPrZeOBZlMJmXXtQGCITIEWhzr6Ln4I2L/AV4ZFBM+RMSrlm4+YaQQdGvKiu
ItDGQzJ2t15HDcXwDJCO8QZcOZaizNKqdVWuWr16KFOTvyiZ6XNRR2sAeCxjqEwqEjgzjoajEwCx
LmWe9ScA+DEPpSmkU29wqM1w+X3nqa02CcReP1HykHVtvMbRB6ZPAewUZfFp2b7ibUP5C0rxOOjh
D9+nBooVfWKrCJCtL+iAxAI32RG/U2Kvi14TaGpd8eEZFAVhDrCXOi3eLFnkXy2Sflam7VwzqBeR
VaLKz2bmiX4njjS7scKtab6N2XQll0TjmfIijmQCSFUWmWsadNE5vV3od6doqt7qAodaNpsJA4s9
9TzjQXF7EKN7tAxqVyNNXN2hjDeyo3Uqcn4PXlfh9mG1mnoamUMiVpTIGpRgUXKV65WHhSnS1gbr
1c67KRrgmaOmgIEEN8hc0jnAzheAj03Y7psKiTIIuf0tDmzeIMOjNr/07JMgJRPJ2kc/o6lBZuQb
rpQuj9g7rM3ojazZGb53bC7Y9+J+K3Ea4DHxUP28FXtLtp60e60aVr4KonOBN2IT0RdTeNBuR1h5
afeSxuOe81q00JB4VQvgbZgOvQ6ewzNblkSeDhkLTpj3PzIB4VIX+7iB25VNKNskMk8uiTvJWaAz
CJR1Bjg7QSuAX8GzjALv9zB4637gTi0VWW0Dm64wh9XYRM/2WDz7lKwxatylikAjOEJ3bnuzneOA
Iw9zydRvNNR6gXMh6v1rAMdqqIOPiRNzW2Znqg/6DVXYJE8qnEb+Ow8CSI8laLpQKw9GYS0H6XcP
Y1OyEx4URhwegVzPW0ZW6aowaZ6qX1vOOG6u6Qg+vr9K8w6zKTbide4brEZMWJBrW0lio/8et4jz
5jTKhSiBzcyudz8HvBpqT45Bnnccwng9aA8aZ8zFZAT6QTYuMURVB9gEmmknDfazzqfB8Qw0diqP
kCNdAZIpj+V77RmMHoGP8rMCmsdLOXolEEAi6ZwcgnWcsxIGUbrPJBZMEu0fedO8OJkzz/b6etOJ
7t0vm3cnkkiPLgMV0floRp+dKalGy5HBnGU1YjOORwzuVUcCu2Q2ubFGrkVLD7yNTzGJbioEeve3
ycaBObiVHeGYZMchC/NjXT7BhMlODaHwygymB0MM6anXNboiWv3YYjr9eikHE0Yo4O0sM82ln336
iqAlp0d4aD31uGPqr7swd3fJJB8IX3wPhASlGdQA1yiny+iMXocdl389bLuaeZ3hPnrWdGbcGu7t
JqCfEzl117hjshy7bDyzp1nnyy7kKdl1ibcaY0JpRZ4AmAn9TRFlGSxTBovp0PFwIZw3n/9ggyrF
pFP9gGQGH5Gx3kKZHaWPwY9u3kvXWvnue6V2jJyC1KjHdMlqxdK0c/CG9Ft0c2UjCubSUIpct08f
TGNqayacE22FuOkFp1K7UK8RuvTSE0/xaN1UnL84o+ssMmgGTmLam2kcXrqYBGbXUHRh2ZlaljVs
5Ea2G7MOfwk6bNaMxPoLLoMbslTKFNVjPuqIM0LLyCBg4q+gBE/5wToNcnWl+ON70qXO1i2ohCyq
7gdq5+C6+aZtIx3AIxSEwChw5ETZPiBCtEA6qmhj+2loIVDiSN9mWeGsZb6jVRbsiMIHI7QkOYfx
iv4Eg2lUeos6DFu6VeFMr59VU7lXTww8hTjReHW3JmL5aCCAYwjYZMi0ydgwG+Q+YySAybsxh6Pt
B1yb3BXE7yNcAhEWRcPivFw+JxSAY/2RLb8q65fnDBSbyAG0Hq5HtnA1adgk/dWak9oWcTztO7vb
yMY6eWX0NO+0V1VpPEPQrVR70+IL0nfFRrV6pLPlJVYPJcnGh7Lld8pVstaMPHm3NUZLlsPuOiM5
4Y3RMg+DGhNfWq0Ln7WFRzc0U7sYFtbYv1FWSO9NlvI7IIeEzEPXWpSLdRTawSYc5W87fAJqqWvZ
LwscaYK1i9yDazPXq1+mINXnu5RHcAxIk83ght12s/eV+04+micKVs6F9Det0dcUiG6bWANA1Rgt
zqD8U0x0rRmj155Ls9gqieE+cABS+FN745wSVQAuqDRDRTHY/vl2/ntKiVPHkXsyu+IdBAWG0UDD
1ccXTwxDvdba2VWtnV2myOc+MF5LDq+AZW3I/RaA08z/0MTETZowv8yZm/tPHU10h14gakPdtsdx
N4ShXMqKNdNrH33fn7a1Ta+WEbN956lArOhXJNdTbZCK1vi5AGyY69bCotURfO/DoVi3+/QwlvIh
KtNXwE7VLvHyj7Sl7bv3NH3ncJWvnTbYEPE56i3loYzmvwvV7WhPylfFhMzqo8eNWUX8lDVvXSSh
hd0j+TnVAcbNniit2XJPoILWj+j2wZJz7W4a8vElKwZCcfoAwEwD+O5a3YZC3QCpprDY83CMG2JQ
4XYyGTsj8T4HRDq2J0xVdegF6QgkVDNr/Zoe/KJzbt0AaiDFwRO3TCHb4ZdWGoew54Sla6rlzP4t
GtofSnzQaLZsiaz42TgP4t2tsOW3xgNbHL70hjsehoYQeOZdh2rejygLS8Jr3PbI2XQeIsQZPMOc
abxMufhMIYo0U5VCbSasJMQ2Gwi+IeU8gJE5I4MuJDbd1ks4Lk9MCEZa/MIG5B9DIQyM34f8yVCm
/4BfcB76YuAoc7GiSdk+zmo0onV4LU336NvWb67J6jksmmZbpcpd+Z1xRlItvH4VOvZnbSevM0q4
n4a1yEW66+N0nfLTLKqxzXeVkTmbJJmxtRXzQ73mXMlb+8oBziD7XNNHiXfXUpjZaMoDxTtYD41J
vscU4kCHxbRv6TKUNjk8t4Sa0PGNnG3V6s/TkD6yDleka2S48USgH5Ecfw+YPE0He0CN7K2ZrLfh
xLyuV5pcxyLiBJ0Hp9bCv5v580N96rYdDvqK/ezde5PZDX43eL9Wp504AG9NSa6nVTSKhpYN4Dbo
gX07zTYc+edEGuYhi31M6unrzBzWyjedF/z7PsZHSjYu3Lj62mOssJgNnBcM8DiIH0LN8/ZmCUZ5
TIt4QxfjPh6US/aEom3vu1JkP120LIYC5m4M+dnszOGi6MxNZZHTq9WitUd3qWziC3aqZpZ2PO4c
OdJ+GUFmHwt+nVqVvmGz3HKEAaUa40W1POjsgdYXyEiUy3oMAz3RbHWNOaM2lrco985pyH6iTV/0
0aTVaXqq4m5rTRuN6NtSZAPsHor4SImTqwdT0odMFToqgpcYbgnRtG9lje1OmNVHhPxBINOx9ras
nirtGVDCu2b5r7AaSG9Q01UUyVNaVQbLakCBpEeCF5WacP4kF/h4bpavfeZCU9Bd3IspMsC88UTx
WJU0S9JoJMwryuadirq1MvrsfLHTHIVzOX0Icx+ganhxmxxXrT99OPuyd69lCuoVcxeDuyJgsCWt
bS+ghmumSxdzl28rNlM0W3dU9WHjsoueGIwoCgjc4UuQjB89xmCuUT4zQ7FoOP/d/KozzveD8N7R
QL8RXabHa87DyQ98vWvXYwxR88Sli+iiBbwrqGULPap+Sg/6il2UzyRcX1GEGF8wtuWiHJau3299
NVqc3Vx+cyU2iXuu02EQlceeBS67+GfU8/75qh1CAMDOqz5QeGSVozpi70x2YS8PRuOoY1D72eEL
FaTxPM7mGseMKC+pihE17v5So0x4RNJ2Ba6xBXEEeazsVntllH5mtY9vWNw4JeD2znDvMGSliW90
6gJEgmcfRjIEGifIJ9uOeWwMyUXYwubh0evrTpLK63tmqUXPViMIrWTfdKAFGV+bL/cPLcQhZiSJ
9hTE9qI1NeIOSsvORqEPR5VZycaxzYC1m0uqxqu9R5XkFsQRnonS+igm0WJrM7ozOnCwjX0idZOp
HqeGNV3mJeMkytBXNlFtpjAOvknfimfBaZPX7XgbVPQdw1z00MawoL08c06DT8k9bdga9VwHF9bC
9Us+tsr44rOfOkaCx0s89eNHazYXJahGczyDBDNJkXn9qu6CdWPzNyZlhI+nHkklzhJ0EHWv4JKw
aE/hVYQY8liXaO6bwRpdUOH/sTfKTE9V2o0fhQXiWUQxWnwUw+GYMj4UyW/mfNnzfZ9alMoELBW6
HCsordBpl13JbLI29E03k8x+mD7SAKz90Pfyc9W69n5+k7jK6/0dWhTSVpMl9OmQ/c79asVz8I6c
q4BDTSdnUAx+s+gbadP+gPyE2TeZrr7rjx8+xq6V7H/bMrNPNm7SfdgO1EYOgXN2HIuUomJqZVZ4
Uyc3Zm0qDNXuv0go7G31lRQIQ0boRddqDk91MadcWjALquK5OWrMZ5+pzt7Qit3xYQoO3ay2Mzi3
u7g9G66G4jfbRluDS9kpsfR8fW+NkyVzxVNkmB9tN8oHT+/kwQ8bgykv/4A/YNoevhizf6xaMv+C
npUO5DPbsm1bkqCFoQnm7Y8MyqqwAEQI75fhWayUozzg4kLCze1jH1ty303ptxiIVmmG4jnGw7O2
sVJB/QjYnnw5ce52nIygOrHB4RS7SGmOEvG+qorwxh2/GMGXrOY8dN70a1dSyxm1FHT+zT9kZv79
gaHLP0S6ninobjOkDg70L60+rux4SBcTHrlKQguo9a2ZVY9ho61LEHNrxlnVfrba60Xw7FZtMKO5
fg82W+gxgsTCxpADJ6aH3Gar7Hds+MEH8HiT5lWLtOMQBtrfYAydvxA4Je82b77u6p6F38DR/0Kd
64kiB2EV5Tg0uwzRJrOybVJl+ValzPYT4jvf6sbcu6MmSIInwT6fDOisPUWuaJgm+VhGN9tClgM2
yZRmDLDfAMCMJ+XEh8yyxnesfjggXfPozS7q+0tZhivpB9Uqc33/wCOwu+D4Z0JKX94icZgPxJWJ
z3aaaAN3kqdQn8y1Z0nKaGY3ihWjw+ge/J/G0k9qfrn/l2zEh4BAARDHYgAFyuvMWLpd0t44bEcf
4lTOBnpiVv2AukqiwaUzILAnvAyW477nLS2ZmhZeK0er3+Y1KFRl8dQo7einkXXpZEwgSE89phbK
uiRhP+yGgT1tWWIQw0XLnWi+MuHWjph24sdOms1DwXYoEaL+m3vG+5d7xgVBycVmCf7HAk/453uG
nWPIBEwD+MGjPiooTS6n4GlsZH2OSmLzAPnNUJPZ1tQo4hA1x51SR3C7Q91gONhPgQvUP4HXT1C2
3PYzSqmxc/xAyIP7+4etLEn2lTOAQW8eqzZN9lqoEWphNvpYRZRbgm9zt5Zb82iwjH7dQRNlJcK4
Ug3hk6qnJzk6ybmObBytE2fZYCgu2UDQWHgIepGX2ycpqQWPMQjdl+vRGbqVnIwUrnbXLVAto6Nt
WcF69D2mv67Kjhg0dkmqO68ufLZd7aZctllHpidMNSa8KWAiACSgDe4f25U40aKOOkBk7amWEQ2p
nfs2ZN7t7j+9v2AgvoFDw7lj+fRWZa2+9tk1vhQannUh9eGlqY0HvxIc4YcMB4dlMp8Z5154O0f4
SEhEnIJ4sldhbpcfKDurMvfsH+7s3Ota4GCyI0LWSY1HAqlygg+pd56i/Dtb62T3z88VgfybEjv5
LwvSTHWFx0qZHwo44Ik/XyVaKDkYGRBkyJV6G4WL+jSm9Ilodg8wxQr1XTNh4AkcnZFDr7yzJ5L2
SdBIy9bE5miD1Q10YleSnHUx/zmRsTI08dK1UXNrtTG8Tva7I231WMUM6AI/YhdWc/yJjZuumgyq
jZb+Lvv0t1dOZ6ya2tFuOdIONepIOfXavoyFWpchvuo7KWVSWDt7Q2zjiMLePkjHq0sMKKrd4un+
UrTU7tgQup7Nkj3LOAwullLdXgp4YutmXgvuDsZkirN9bxu/ojRS3zRgsLCEm7cA6B78hMxmmKin
r+AaKfcbdWv7758EFnTcPz8JPJZ/j+ZAz+ORxnv/5zdeiLG1SUUBg3Y9UiOyLDGaZ0W2c8Raz/qP
WE8mAHehvozzQp780gd/kavP2krqS63j7oox2WHmKpBw8F0w73SCs7KdhyCJh8c4pirDyjjfWvVc
menVNxZX5+D4w7e76fr+4rcF4wQj+O5SmU6jUeeZL2B6Nojx+lJX7bD0ITYy1MhqnEmhceqtfjoZ
nHbZCzObgRkaCHqX//17Y4h5bfrjYxLj0dzfyIPSpMTR1P8C74WuSFt1WMG9Zry6vUMjq6Lzjzjv
AM+XykUfcPpjYbcMqa2iyT+TzvoRFOFHZ9v1LSTQTw6+ASCVMcMXDc43bv1hW9d6exyazjlM4Ax3
ZYNV3GisWy8b6OJ1FZzCSmTM0/HITq1boJF8u3/G4T494potAIbzBWMU11et8PXvXtKu+iQuN8oq
+1M0GMbBtSNjK0ZbzU8fpuoGkVZXSm8b982+DcP8h+rlo1U6F9ZcGnZmL2CnO6xMsQfcruonSoQ7
gKgagLuEhjCmHAckhfJ7ZDGyCJmHvJJDLRaRPl1xyPsnq/Oev0ILGg60lrgAGAADQ5RHJBy+WT6X
ljOwpHC1yp90aXwPWyf8PsFMiUb6gIJ6fGfwnq+FMuQOxWaVKgcdLdR7KvH4g2XYNjqC6gi3blAx
cI2KuGAKNAqRR3MvX2tsVODNqxyjunr4/uaAVI+/ZzlWwC7ILKjr/QbuVauObHlnaMbwwNSZPpi0
BSE7f9jNMNfErm7CzU53v6aYTZv6qgC/dhZ56fEOWgSGIq+5ZkqNKwKFxatnG+gyQBDJcWLWkEpb
3w8OqpLLMdVGyELpqosH3lFTQ0VmoX6LGVHiMPP8LSBCLv421tUWNWVaTqqfvqXpcJWit36DNFoa
rFJ/s68Cav0vFzl7Ws90ba52S4LJ/vMKoOAiln6VAHFxwnCrjYG+A4fEmTIsd3fmmUugVTJfYrbt
LO1cFy8sYCphY/W1CS8p8PIRm54yEfUcF+36OLWDfxJO/2bLADURCJlxvPMp20b+YlpggMtVBzMz
1IuW681hIE1HO1Kwj5U/ro2kENBOevpL8ewil0TvRPRCWGMmDXsQos5m7yIYWUV2jlqfwf6EAOSN
XrhXIXDrNHeztcYm/JVDtge6zF8NetKfu1Q0DIA8eUNoxz7GssFWwSRe0y++rtap86eVjVl6db9Q
UhskKhkY8gk5YKykNBj1d4a+nHfCAoDcNZoKWpbSqt8Y84f3z7kInTutioCLkh4KqhgIsS2nddt4
3A6D9R3oM+p0UdBnZthrpFbq5qvBGI+V1IiCumF/GGNmIHYjreda1BeWGtCtrfOB+ep37sflDXQU
INYE7/udjqtBaMC+QXBXTg9EfZPHcg7tYfL9CRqUZpv5o6Bso795fBjWvAT+eYm0HJ7Nlu457FWl
/Zft3RQMzP0qg1NAnCSAAKt0FfO3vQ4QNqkmGYOfAGcIJ7dOsHDgN6KrK3LWZnUzpXEdTCN+acdr
A2HvWurxLp9CACIItoygAym2CWruooGbAKAZgIifxBglbbCpqBdTuHZS3Tw2cUxLpE7Ez3Ho2Yqj
iJ0mwkVsKvuhs532pSyKhZpxeanh2eemZ9GiRsyM8+cSmfbRGWhFmtfTJhyah6/TQu3RyxD1pJ11
YR3aSoRP0ohwreT1wegb8i8yirNT/s1pwvB8f7mDMe2GXRILss70bD3hdl+EFKi+jczWqShhBbKc
oHxLGvksPQJfoQVMr8OkQeuQpPqzR3yuGje/8HOVK1toZFFmt/z9pQ9shy1QIr4+F+BSxS6PDc+2
xvaAgpOu9Ep4Z0U6elELNzkwhSDSNocKPCa6i6buYOhQSoT1C7GqISM+5p1z0aIR7Qj+F9rs7Ws8
YYzdOdM+B8sed7aeuLj6Tf9aZ9JZpm4VHktcbMvCMNKtCz8SRkGsrvUcA3Dyp6jtddBJotj27LbZ
yyJuqFn+5lqtD2zWrUe6xleY1MwXUzjBpZaY4ZL6K72Jje7dHYb06PvAzfRR/xbBebt0s/czGg0w
pHnvtTs3SzibSW5mvNXofHZF36E5GVuTIX6Hyx2/3QVzuLb797uCvzQlOaYuTfRJac0bA90CNvPn
9TLsjXG0Eh+XEWmQ1LR3ToIDoZgeQ27HEn7qrmRGzJSTqOvg7g2riHdN8CAESqgfvoa4qGNZ0RqY
H52+Fc9+ml+8wF1/rSIG3itDQVYYdOxSaO7xsmTP2TLL3csm/5tWEO/PLHf+Mdy10mZ3Izxp82bN
rSF/aNWYUFgZIym6mCNt2ib4UN6sEpHsHgUxSx62wQzyikQ1QZlot1ZfkXmcD016WWFwVP3BQP4l
ZcAJO8g8/An30BpZ22g/QZzFbji+dQ7cA8oJy0LInyQWUKLj6uPrK2XXaIh9GkY1o92khk/F21SZ
YAe7aX1PHIwDd07LRiSarU8RKStRpdjD7lFGB+fjsbaNra17MZxssLilj6PLjAA8Biifz0xUnHUz
JNbJHZ7SEVEnJo8rtcZ+ItLSn4076LpKf5PLJODVZwWIgIoUBrc6q+o4HXDUFBet33b0IBNThjtB
UakyveQ8KnwCnDebdd7T+BdajMcb/2eY+IjEZd/tNM/eT6C4l0NcijcPjNwSZ3d+6LN8eV+645fA
9vvd4KKy3sHlVar/AJnmHTvlRyBIkwfhQ2asTSbncR3Yu/uHJeyzv7mw3T+f1B0TgIQwXNdALBZ4
ou7FR3+4FuxQwquXzc9ihlaO05xiN+/vTSlmBDTLy6LUA+0hnslOvmueHeLSj1ZK6W/cdewf5ttf
G5nizsS03BmwhLdzaafQ/CVpz+QsQijXfYu+xDxwE+dsRAks+Ms0rjv88dZII6vqHsaWYr1ZnTLY
mu95EoLG8VtxKBJqee6XBKWG99ycmiMzdZ4G224kw2C6VvltNu3ZrHFmr/drbrDpYHoZE20+CWEf
2qruSEwTplnNQaTTJMacoz7I8nJQ23TI1C2eoBsnUwV8+B6HluVVIjMDF60gNUc9kJzYV5D9b/44
Lgtf6Iv7rAbf/niKzOy5JwVz0LoC7XP+r6CXdBS3bfE4uTxy8pMplQuaKYDaEkzHhjZ1NyqrU2r8
DpXdciiIGcbj+PL8zyitn//9AnZvyvmPR/b99+zqHGkcaMeG7bp/OdWASXNSu0h/DuZrL5zua5PH
4btc8UztdlEa1tdsYs/VJuGrY4Y7UI3jh9HBRmjih69Loo/ImcRNx8ljZCxlUT0Plbr6VvmMCbK0
Ji8zOuU3bJLw3m915qSfeHF+TNJNnrS0Sw7lYIs1fItlwCL1PQj6YZkINo2c7Mpll6+0SQTn+4s7
P2Chgf/7d4G96Z92LvPbQL2UbQhMxga8O+cvM1BGfhFHY+aXfZ3hoDM4d8SdOX3aKZh0P/jIc52O
1Th9G2t+NwTCaMY0Sb8CcC53OCcL+ANsXXSBQyxCE/+s8i0YvbNwVf3NDnk6pakFNTQs38uQB/KY
RePD/cXFFXqwwgmolv9uZAXhQP5DV5zeGhm8zx9M/++znBUUUem3Pq8TPDYgqkhUVsv7hiSa9yfS
0p4R6YoLmBGqf6cJAxfzws0UBFvuKBcpD0hxjrUS5w8grDBucS+C/C0+xwyzCXnI+hxIb2HNMk7T
Re/tYCeEQMoffZW3V0doj4j2ySkf/PduosYj5fd7tiKt3aYNT3aCpGpxn05FmVccVSJ+CnMCUCIJ
bOOsZBYfFzsiuNZb5Qsod5L0Ul3X4Of91n7pQgtoXwyqnNTpzpRvDBx+1vN9XYqm5BmSk6iOanhI
OA0PnSAowk3ulcv7nKxrhLW93/bW2Ji7dB7ZYQD4+iKbHDgNyHNALM4fmvGf7GIqHzAxwdzcGQNG
kqH3fw1NRt6HlGpdg80gEa2OYn7h4KKOpHHsXk+OjF7N3df51vQLh+ZcOb5EMlv5cbf5yvoFddI/
3rOd02BfvUFc/CjJz10d+GfaPZhDpojVX98jGZyrnsU1sPq3Et/7G96ZM9ZBbYPZtFxDwwi/Q60o
PcWQeaxwRwU5G7D22WRe+5KFIZH61t2VFsFlT+TdQ1nIEQBbah1KKdu9afXoLJx+C31Kt3kbBkut
dp7zYixuQqTNpkCn32WF+ZSNhXazGwfjUdWcZ40KNG/iHTSho9wMorkUDvbEaWqbNRhRa2WPcFUh
9KSrpm4dfOBRcTBM2ngL6QTwMaHnaLamn8u80l8nsBg7u3PSHzLHTn5Xxnz9RwsYE75h0uyyatrR
nTSe/Wn0L0EPu9OyA7Gd+x8Plq6Rse6KHw3LFiGF8dVif3xRcMl2WF+2eTASRKo88ZYCGl9XqkLX
lLAwRk4VxvA2jn4NHZH9h+i0GJwgE6hK0Npl8nZouUVLgLBgMRYbvKbfgym+wLFtgPrqzTYhu7vx
26DfKTtudt2o4wGq1D6QyXDu8fXqjZE+Cuh8oLWcx9py+tUdthrb2Xj4QhHTM8XC4Pbn3Ncfgzjy
/okiNu10SaSU6lI6oNukT9dB702visk+42iYhAYHJtItfjrA+8rz7EnvrOZ2XwT/U91i/39VM1Ga
9IfnxL8Uj/339L/8n//xv/b1//6f1R8rx+7/r3/WM7n/IBXq6Y5A5J23zXy//l43Jtx/eIYhBA9U
OW9MLA4GeVE34X/7r3SKsaPSLV0wY2TPPYtXqmjnPzK9f/DlUrq0NXqeRN36z9SNCYS8Pz/WhPQQ
KF2XBxogTEP8VdpLMyvHw6VjngJ23Fg+ZxM1bLTJsc/cMxw067SHQpo14963tOFcK+fWD4QXJCPd
57IInYUy3KPDA+7a+b620UUs9gFniAcGg9s0tbm5KQFYs70CWpn4+d5pLGc7WjpmvBw5p64iemE6
AHEY+qwETDhx6pe6ceXJGvDTxDbhGvACw1UFulxmLaMjFudrmmF5YhF8b0wQcd2c0zRkeAmmaySY
ZwY+iA/PnSn/OPxKGsyOJniAhWeE2cWJuq0RkUxAFsCT4aXGzVaC5ngfEqLeWtrGGMz4hZjip+Z4
8c8ua8+Todtvae0fiyqVQEaZvfp6EzximQwehWVYTGyA8yYAPs+qGF8M2NQHJ5f1uq5q8dmpPZBe
+0ObVM6jPn/Bx4ujO7HTm92mTxzOzWNrolK6HQcq0+2yG5UcKRSln7AhTABdrXUwZaHvRsAeq8DD
0I4c+63oMsLXPQMmPMuHkMsKE8MMe89qsS9VLk+EfHY5HJYVtnqAr1Cn1nntYFlC3bxk8BcvpOkX
BN1ADQTVQziBPPUTGbCvMvC9B+1jgMlrx7XbHP7jJQ7N5kB0tTlkdV5tCQgf/JEffSfx2hxyyZk2
VEmKpbjiQ6qJDimKfMcTbZ/EbnfTLGQAPeg8dkE94+c8+WlGU3+bLA6yVZpHezOqhtv9c75v/tbC
qjkYQhcXzY3X3mgMt6GongrkwjmTGq9svs1jlYGDSb043UH7pqkzTUmrO9AjAwThS6BHT5SO5Ou8
qbEUzjh20h0nkwsONIuqMGTh7mmgU5xEj9uxh/jJuwzy6P5iJkm9yuVsKI/hX0Isb54rV/qP+vDD
HQz1f4k6s65IlXWL/iLGoG9es+9N09RUXxiWpUBA0DcBv/5O6pwz7otbrdqWpkB8zVpz3RXehcn1
xhcjczbxYJnPTuDUr36oXYIRCA0zYNC5TPJWg9dj3LbY59NPh7CxPf88Cs87jCmxS7Icjpiu/vsm
bCLulzEgkykbtsA8k3PvxdO+MSvz4iDwz8tHbbfmyWy8DG08Om7RdN1xTOQLjxFIITTBK9khnFWh
GvcZhkO8bCZa3czJNwDlD1j62Fp0BIXHWJ9RpzNxIJwJ3wYYuG1kjPrKYJkCtE0+RebRDSjMIDtl
u6jCJl7PcMIIlb/JplHrUSQ3ZbWt/DbbEtICXyZxWX5qDyfoWWHHNl8I+LllNuD0VHAs7AKSkyhP
qvDso+5p4tjXmoYpMFgJCGGnEOT0scZpubGHIX2JqvGAre6bvXV4A/bMnoIpOLs3KjYN5s4S3h48
vYxY5nDE9BeZ5FoJRGsAFpFg035kYbL0eXlm48ZLTM6ubwMRNkV5bBMpjonrf7vZd68LdWLHAu9J
DoshUHjMK6RYXjVSKvW1PGfJUwwL8Gpk8T4eTbzhBUvfQekb07D+6jVxz1LkK2XVEiBQzytZoJFw
g7WdgATLu77LiFhE4Vv+e7dWPuzYjnwA8Cc2nN3//yNIdQQHzR9HQTns0rqc4XX//dS/z6fzh/8+
958vxqIOexGMwL2blMXh3xuDWTNzNGym1kyBrk1FtzmjoP+916WmyBiN2W8GsFOgu3p5+EeL7r2S
Zj6Ynim+ifVusurgRF11KAyzOsQjYl1sQ//7+N8fmy5eyYU3f/Lfn/x7o8nGWetaQLfSf4RhZK//
/8/+/dVu+rD6OalqnMZtT6fyUplxd8gS/Bk4yKN7HHbBC861rNT3fUdJptgqkZbLmeFYrXHgpY3u
ViHL7ahH+LHmDyfndwJhdzYAxMmb3ynvJRnM+N6X+Tky7Pjp30eTFojVaG4JF+K3VDo2GIg2XDkl
hoPC8BcW/O4/TVQeslZYx9GpNfTs2A/QGt0iLZPQOFDTAo7CUlnW+xbDCvlu09bqJv+i1+WTJ5K7
3SE/7Z1KX1d9uUwKCHzR2AB9Hb2dm3Q/DZ64VcLaa+nH7dbBH/oiwvbgKASQPkriprYh33v+tDJQ
Gr4q79l1rRALxL5MO+jiXonfVMQrTIOvU2/fpdBeh7Zad02QrbxGu9b19EQhsMCouc7x0HQh3GYi
/2AB7FItfUcQ2vFlGKnPgs/cxAzlFajd9MtYKv5SlP1YbXUzmLAMGsbcBH69mUbZMuvfAMbrC6Oo
/nCD40HEQWC42HzsSzv59y6I1wpWBZ2/d6SlePYd+8BEfdlkCYhTBcZVKQa+N62oLxCG1wGIaCyL
8t139HcljLOJhAg+YKc3F5i9nMnvrs5KKZcIrtv6mXHDcwTNvoyR+TcwdqHWaQQWV753zHz3nSZj
xlX2P+5csBTEtfeFhS5H+0uGCXkIpbzqun2kU27bu2NOa8+ut51wmGMgODPr5IfgiB9FiY1vJGnk
i8uSvszsda4mVHRguicHI5+2i3LWgS7JjTglwuIPE8b7/GXIm/1tzey1FPyiWmSPIkEwWhtIaitR
PgV2SdoHcNpeYIp0u5tV4HFj1lLUu1ZUIJGMO/KeLbP0wxQMPAnUWh2FncHK5PdiUvN7WvawK/+5
77Wl3gKsqZKd0ocbqvZnQGW5UF/MuzmUi/4q7fuEzAy1+Xh3J+s7qsq7Ps3SenK9B+1EdMBblttv
dL6XQbq/GSuFprg1fsU+DUqC5/6LF4L+HXXDMi6Y0jLN1NW6H4oXJyrJa6wzvJXgU7KhfkoSkItC
IPNr/T84Gj4Yot08/lbb5JupHO/tkDz1Kj4PTfoUIVRx0qPvTNfJMq64TXZlpP0ZkubqItFJhsVU
KhSGiAIIJdmEVfITNdHNixxUszZ/yZ12bSbfBQef6IydjjWpcGHcJIxgcVV1CzNADV4OOPo4BjIF
NcLU1Hs7zs8VRPN4VhaNBePLxSqDtOAj5xXUc/OR6OqhkdjXqGRcKCgvC8vMzkglnkZnbfTVrpMW
pkC17KzhtRm5tUJwGoWd/8xQY8QZv72hvZuVjcV+pjKrRZgCHRG9ZE0Tyo+k8B5ptLOZAsy65yjk
ZLIqAKLCkxoO8GaZ59XrAJ0d+v8nok2km5GSyyx2r/kEV2hw38jd9i2Ws5OL5cj3PZjR9pNZQrgs
Ah9xCI7FUiuf66pFu2PFuxA8a2vF+VJ5IVDQCY1ZObb+AqJEEQLGJ/yX3XlLdgGHvFrA0BlezKZ8
6jLUr1g5C4+fTiQfY3QINefV1PJXBEaKyS9IUD3gSoJPa2vmPqlnvkoaBwtu+Q9bQpw3R2iT5IsO
E1FNqaYtYWuvIBW/Tqn5TgTqR+8FWwMbYdErsdSi+qsX1R92ROx+pxFdTY+rak420LV0OXjpJ+5n
b9PA6w4seTPa2UMMd01gmFKOmy/zBpOhYPhuu/ll4M3s6fr2CTZM6uIodG50quqldIObjA1cPs6c
jNgx3HKAlFbRu2PjoqOCJSYBgMSCy45FYHo36hi9NOqwvIV+LpMUSltuLJ0ofh0L68VteXRmGkx/
P2Gsl+FUADt10pviQXPAYy3pAI9H46aQzXelDwFwGUYaMcJsk8VOR2M2lwMnUMPr3jEHsHMgwh5R
i6dcmbhx4AetptF00H8qzhHG4qFpzYX7XxGEZ4REOhYKcLil37uL0I6RKCMmTu2fJNby5WRWjwnm
giAVAJVtGOUfeh286wmvwFgEOFVKLjZIG1lCLk/PBdJj1kB4ZfyYfri1sSbMX4uIjtcSc9DCy+JX
LeCAACmCMaFYZLnxhT+DwHjTfLKwiuc5I5uWgSGm3J+pBEOS+5cpQUg/5t0KTctthCcl6RFq0BfB
2N3UiGFYzCeRVayxoADG6O5264I/Vq/TxFhzCEDk+MZuKqJfWYKEs7vqAhb+p9RSirA+vAMqIVNQ
/4qypkJnnzxEsk968d752Gwm86cX5q3VupWf5CQ1ufIxGs4rDKaVjJ2b6kYoehUzzpgqrgZwOvkR
5NXqgpPmuwZK5OpYGd/jyN75SscSQq3p19lT6NqnQSoIfN22bpP3JuYYt+sPz60BQKBgjk0CNAoH
WqsZ+QCBuLOnHUf/25Tg9fIo1L0f3TA+/bDCE5O8612LzIybJbCHewz/wG69i0dShhfrr8yVX3xB
EGidITb0H+mMVazim621f6dNO9g3DNX7sp/BpROgIbI9siXZCGAJ8KyG3ipsoWo0bQO5DPAgkAOe
Kzuvq27ZhICgG9XfeAiWpaXIR2x6Ah10iHTf3B/gP2T2AyZm3uw336zBZ7OI5z53XUMGYP5H02No
GvmIBCFPfrgRMcA1HvfgOLoXZ5Lnwhk+s9BBID8ly7ZyfquyveqjBY8ILRR4IQM2fq3w4SdO+SdK
n3N6ZLoJ7jY639fSMjcY0798vqVsNL/VVJFQ+cU/eBmS7DwM7lmawR5M8nfolXcG1Lo0njuHft+s
mOpPLSeLhouA4Qubs1h7zBIVWsFu4UoBKF6k7/RTvWX/hoH5ZsEkhGh6ROrHTJ2XGsvCKRUt0Jh4
N4LzNrv4rhfFuUzSkx3i2ND9vVk5ZwRKN1Uxq0guXWRdgqHZ1Gmz42xEIK8KTDMaUBEDuEtsnuq+
vzI0npQs2K3FlLYYiq3aebUNxJjV1vHEVYCJcDW1M+lSR8ysmOFkxwkQKxBAo9K3/UBKRlsceiSL
S9KbvIXKc7L3oh686r2F/evL5ir198BQkFv9P4Ven0eVnGBScfZ0/gWIJW2v3Fo8P6Ip+WHyAwyM
2B2wDTrhPOUpd8uzTqIZZM2ZGQLKKw5YRVe+9jHaxcZJtZM52U9eb/zkQGhJ3IG7Ektv2+o2EURR
dRRS7LwpfrRKXrNSgxQ4js/kXi21LCjX4aQ/wx2650b9lAezxtNzKf4s/Qbd5r1ugGx2Eh4ISO85
Lye9s/Gl1RyNH0bp+UL4OuEy7vgytfiC0M/Fi3r0OQxC549qs9eiMfiK+nNvSYeIB/HB+YI7Z1zP
yo1VgGyzw2u8K4toDYQRTbLm2+uk54Sfbnnbvfa1fSeyZ+4DMSAd4ONAexjZaSRmEj2asWY6HUdn
FHfDup4g50yV/EvEEx4oIq5iYg+qdENVDfOKc2+bRTYXXF9QRrF8XsezgqkIcYM73QMp9rsdz4lZ
LDn1/mRa69GX2QY07+dkusyFLVx3eDblzkb0pNvindlk/V7jRFh56lOYmbVxasDcEba/cGz+ELu0
i4LZFz5erCSOj6MOE1bTpiemAEunNS4QHHKcli7pG9TelUdd0o+2uSJgc7wbuby2gy/OkqRtbtTu
rarM8i3o85Obua8dyYWfSYlYXXMr4ltqnLAgZdxkXGsu/uExn8EWoreXU81wwQDsu2AAepEWvhwd
YOiy8FKiTztw/lGOHcUAoc0WKyYeJ2uPuMTiryL9Zt5IDriFAdzN6FqtQXuDCI8PjM1uH9c1zkOD
zDbtUzgiZ4ApNh1/RldFTEdvG9gkNX8nMLAs901F0EPo1jkY8eLOUZyG5sao0Cep8GwkWcZqqCbL
hZmZFsHi4/Ei1xPK4SUaR2h/6QhX1npm99umhbEth/oVnMyauLStqp5dklsWFfaXhTX/qA71/hBi
2+ttmSwNBKBsjtOdXldP5NhDUPWKT6N0JcIt2DN5kW0SlL4IhSsiTCoNp0iffmkhpHH7r8EmgIej
Ve8bvK6lwHDRuMXa1HDmNPYc5xAOLPt4MRNp0+AAPBpVX64K+iY0TunGbKx7zf7rhF8LRU7ktTyV
nIPjvJkaTNQucNYJGMSazJWdgZcYVL64jqIwGBJTFA1iLA82USkjfSWqYDBATtfsm/csYzg7ddpP
j+uH0Rm1YmhcYJil9GbqFGrprTU88FuZe8AMw+2AbZzlJhOCjlacfWCkqOPTK+ieX1UNZBe7vrNJ
ZXOB+VOudCP4ZojEoEk0f1NRgUygIyDMQF9xM39WMdyTwafRjGyf2m3Izprj6qsB1tnSscJfmsVx
HsEAGcidZYeDY4t466c05K9NfNaqk4egHvTV+GUWfrbRROMsgLk8gFP7WFTDdaPktE6M2jxUNVOq
3gxjFDI4KWc6+CCS4gT3nCVmH68qRuNooBX0f4DtThf39JREKcT21WYbcGKqwYOrDPJtSA5JmeLm
h0d+GsOWKy0Y3gd/SkHmQUuhjMGR9jeyS6hQU/nrsmpCHsZRxqqT0aW6tUSsaK28WJy7Z7ML0YxX
IIPrFCCXs4ck0zwHVv83N4IP3S+SpR3UPHKa4nkkt3PjldVVhvmso74mvKoH1xbduvOMD7+kL35M
JgBXeBHpahItiOJ66dgJeOSqvToJaux2tFisShueshl+2SY1CxF6pCJbKdm+7TQsG68+ehHIK1Vs
5Zinj8Icj1B9ob6xD6XeCtYxHrFNFPELjKrvimQdPPT4vazZwGDAmHIhHQZJNq1UN9Qrq3uJKBlI
vCQANr+JbPwBZl3qhreaFNhUA+ufT7bILUo8GwgeyL1YY1DtBPLLyL25T2CJ77g8HVJcIIxaCJqL
nHwtjcDFSZQ/52PAvPtkNS3RupTSgV4fvCH+cBm0rgX2RB5ehQavU6/gEFu/XVm+TYbyKdfA8mEN
5tvuXbmhZn/TDe1A7GM2Knnhv/7MugJwJxdGbn7VTfeSd6pb6QNFdSDpEYYgKzeT0WuLZjKfRGc+
QERwCGMToE996tJDppb8rMMSTgYtYGQypNK6W+2xHAf3NhHrbZgcWlqqfqwS7l4w7AqCHCL5Xo3q
vXF4vKZ9BYQCXkwfX4PSv8FYfmvI/SQMRYQgCYwC2ha5c6nqAPNV7bscIPh5Nugg1TK+smnSiYMp
tl4JF9X35SZQRNJqUQpRrHtVbZ1vjYYyr8Bp4XaGAVlvcPdNop8mYfI0WXmUyjySKa90n2cvuJwA
pGip+79NfqOvPOf9tHXHbp8H9plTYpc59gZ5xiokqNP0cC/3R8sx9r7oX5TwngwY3hHSANNuXy13
LBatv+1qHgRtGPwis2YY6mQfjX6usw1Mr08CsH9ZlHwPGrt9nn/wHduznQ5XJMF1Yd0morcCGV2Q
tEAq5+jwMMr01s4JLPJW/S0ImqcgHMpF0Mob9ZHK5uBb96yqahd4xrHSnBnDfeyov7pwbozxhjl/
tMyJkJR7F4iRG9hLmJOscxzQx7FLMNlDuDEbYY6MqvJ3nWU9Udif5m/NczDo8/M5qXW1s/JiFOxP
SueZ2SbcWX3ZCmIasSAgp+ThwILYxsUtP7WGAZX1zByDRUYDlcJ+6InLINUoPnF4HMeuuVZ2j2pl
3DRW80phTUWxjjWE0bbzwvTte/KDrameScpeNBE8b3+2RvMqTHAB/LG4Wj7JbI2zBxcYoO7JHcmY
hpBtL2cflUcLQnWxUdsNIhVCAixgZm4Ojg1s4y5V2ZY5Oiesex3c9JNQDJwg/VXYPGN778FoaBOa
DrbV8OJSXk3jX9b+NxtdBZL4FQuzp/mfawi0yIrxWgq14el0Qb2Lk/XWd9yoCT9QSK76AqnJmmHv
xU0AIVEiaUr/BqwyLSbpAx7o+j9d+WUXyYcscDb3o8E6q7T23TB38kHq7q1+qpam/eE1CTwNxGag
RmOM4BrGIpKU6k/Z6HuCyFeeTLe2ajd2HubnmmyeRVgiPB410gqMWfU34SzOuG8KJ9gTWcur04TL
wOAgc2w8K3RPcHfORLRkvdjoM8TSEOdkXPV05JKXLYtgBMvyt7f3aFHfoqbdcZTchzdWhXvdAkXP
BQUPZo9p8Kqxmqr0bl8XNor9lYrUubCNeWW5ds1+FlVcvDr5nKB5uMOwVbZAKrEQuTrWMn7y6+lb
5dqVtMWLPhXHyr/q0ro4yfBBB7fuTZ6acXnuU670WH5CgL/EHlgwJybBzyOnNcYNb1dTiuoP64UT
Xll4Hz3KNUsdzSqHi2HfU8Qri8oeXrrO2Eck6vAU6i8g73CYioM3gTlBKmX09hnNFBai4SLLklY6
htGa5dsoJxc5jbRT5IoXmWxInTgJL0dLTkCM4ZIxZU3gomDQWPWt9jXUSWXAbMI2VqaAWI+9eOPa
zlGiAIqjnuQc8d2P3lPoRM+Tk74MvrVWkf0sB/+uu9g4AQXdlRU/6YW2zGRBG12dQ73EAmWcgQZ8
x1Z1MWixefx/B2MN3sT7wDfynhnGKeN7irngSnQ9eSeuTUkbHvR/Zp5DxyFVuJgWhDqMrN2aKrtR
EFv29JTzzdacxn6MyHLksdudM1OgVYp33JB33w8vab3RvOgYKfb0VXdwzPYzTKZDEkN3qruVwLQf
xx/I9p5nigG31mrUvTcx6Mf5+3B5tLrUkHoFI1TCDRo2tmkcjCz/9VxuMSLGWu0jMPKnzKpOw/TO
g/cCMf+19oznwhhfhGJMnVc/ocCh7QbGvc+nN3yDzIBgzbXJ0RyGO/7aF9fl0sd/eVdh/x5CX3bM
jw6t1SIIE/JSW7H1A+2bH7T1JOJSpR2bAJP6WGJclyegp6M/be2+fEFZY2/jrPgmaGGHJ5GVXPNn
/nt49I7KIDY6Di6BfZCVZrJCcMCGjuVOClbFyCk9rpVCvPmD99Aj/9r4xR3b+clj0sdU1I9akPok
UqGonV/FFFabWTqUtA3EKDrCGs6vdNZ9difPeDN/hzpiVAacTzTWD0qllRdATivdHW0xyVpN5qyi
lo5Htk9CIR6SajvE5t60KEUAJnfe3Xbco9cmG8KgvrAUJhye5UuvpVcFkbIe9X3gxGez9p5Nw30J
YpMoZEM+4U5ZNat6RMklUvGnN4arjVLarTXk/uRHsRBdJAW+VLZZwRo30bSQZbDO0iBYFkUPf9f8
jUJql0K3f/VOxOfIx6+QVQ/VB8WirJPLkIFFNvJro3vt0q5JJhWuOKAaXoCVM2jQjW0oDbolEnJa
L06WHeEJy9xgmqbl2kazt02fVHvUI9EKRNHnnNuwqP7JDhJxbXs1T8QgkzqtrHcABp81s0xftUL6
y1ZKIO497000EvsciPiGTeE5FNfM7MZ1kUkCSjvI/sHw1mD+YSNci62R05eROoTNxTyQE+gt4yo/
h62xhpCdripOiaVpFijgBgZWbdnwfChA7LOEXzZF8D5g6Kq9xl+3Mn40Krq1DKjhnaN88zlwy0gx
tC8eDQXhKvWYK+g+wWwVGJth4I1Drh93cnJI3IyQhrj4BlNFqIODia0ESVF2L/7EKC4MddjCQLOt
oYCXSCLhjH3WJl4QWRVi2RPOxi6C9hwbyNSmOYlNZAymuEV4xUC4C4LIlr1L2SNCb8lRg4uVZcGq
j07NyKBR6bVOyPKAHt3C7sfDiGVAV+6TPBtPaTUtgd+zgR6Mx8AO/pRIumGqfl6QUzR5xtKwdsVE
Mo7FZLp21KnzSKDJdHkXwZBts29RBTxWNWTBEQxdWB6MeUs4u0TKBVsPs6DXmLgI07+e7XyLGQ0W
UYlv0yluNyxV0cUXLB1caiKJW8+NjQ6iF8dekW9wPPZrbATOzKghKVTOA7/PDG75BuqyWI9j8YXQ
4RqbqECs4EPWGq6wqXkEDk15gOyHJhu/XZ8Tg+izR9L8k+32R6MdbuRuTotysNifldMLzRoTcekn
uwFa49JsxBtq9XzVdmDSRptypwuBj5btJdL0I3B4aBl4TtYCNi8Ijf7UocyUADpXBPjkqxJLMPnp
A+175OAHSeoF/YHLiRfI9SCadZR0yzQQ1PK5tzYC+MUw1SlQNFKQuDoNXGrJ+1yFEP5T3QY9/Mnr
CfvyZM5GH33d4HS2FP1Cx6V6mGL0k07UxMshxxZZsUh1uzfEj8WKlu+C+mVLcfBrlaTTuaV1yMY6
Ibq4WfL9VJsoc5+Koja3eFEJvDK3urK+FbNQlgn9COIUkwSKzizC2lKW4V2CXSroCZkptCctUX8T
aeCM9xmzQfVF/azTWKSo1kMnOFWFehMVtPKRETaRbYO1T7P20TsB2iQ6ktpl4O83zM9h3p16R4C3
yaudDAOytV1ajSQkhYEv8NTkGF6MelvY4BSADp4cQoLjWtsDWbjWEfvS0IuxkYnH5EyHrtOsFTyu
Yq2MG20ZZBtdsX2yHNLWbA+9Cs+FBQFNOnMKWexa4jBo7PsXP5xeNAPeEphGGM+BMR6Ssv7142kF
OZkltwp3DSsbTBz6N8j8VGTOc+7bIUc4+HXXIVEo0R6lCcqTq+qnlvZbhKOQLV8AqtyLn3qsaZEV
j5syqL40duOsv9+HmCCnahQbWwMLKQy8JHZG1kFhX8Y5zDNV+h1n4LEKjY/Ib25OiX9aQb9daeVO
b+iAAlF/hclP56e3IvR+y06wUrL1YUWYyFJUurr4U3MZICFaEqhe6NLHaw2rMGEEwERyFCotHK1F
QoXkWwSCStEDXPdw0AjvbEnvFtITbr2+PITl2LNUZOdYQUfUUsn0O+yeEt85mRV8qTj1sk3nsl4N
IF08zQsmSL7uoeujvx7KJsKLvg3TgbnuiU+FZLvjN7QG4GWvMqVtWZqn1KhrDXgFu9lkr+jUll1T
viCvnNh3C0lWCkyCugNUXTsI3JBhHFVn/NqNOmcI7Q8jRWGq1x0hbfEicnRvn/oGIWI69XqZFB95
I8ql1IPXeqmoF80K1BCJbXvflJc+nQ4aB3auNYcksZs3rRTQL/Nl01XjuyST1hNZgPeacViugkNj
J1+ljMilke6XQ3cepOm+RnEQMo2jFkY1YVnRFnC/xj8UXmKLaxrSqbEZ33THmQOgzIUE/sYwMsPA
GHfPhOxSr2CBW5P8V2P8z/dRjenK94dfafGKQQC9ptmDAyDdVvxf20KvJAW2d6GPL04aUI8eVQn/
RUwmoqObhMOKvOFFxbh5QRoN0xS29vvIttZhUn4Tu5ScDNP9kqZl0SNC/5rAb2K7JK4zNrcRPynJ
fy6Z6pxM/97hCmLvqpf+tvEI0ktclJM5DMkowcLsUOwuVUIodlG7Fw+tMrsqUHZ165GCGlPBuSo+
VtDuGEDAKg2m9jm2ZvIsE0WZD9Gu6KI/JJdpa99KDpRxfyd+I0a/y/TGfnYQJLEooc6m+uoNZuBY
IMZVhHMBlQLJMgxmV1J7HcFQb/2Z7spGMFtOOGg73MVL2XNZ5BoxJj59xMoq2lfbf8Lw8YYUlqKp
YPyNvW6GiacUxBNJLU3w2pZ6yoCjOrUSgDHzuBcf6CMK2hk4ips2KPxXjdw3I02M1yLlHPSBH6bv
7kSmZhGwEfR60zsGQXgqiGolOSl8ZooCgg8RXpi8Oqr7sW2I5GhCkYho9dME4iQkVPAemt9pV8L4
UtURtIUBZ4CoC57/TvnO2b3HROBtoLN25KAa7KI6yC46cqYeFTk/jLl2MRyB58NOArsL8hyAJ4Oc
xjaz5PYR6uolKHIkXjRpWHVOzji8GCjNl8rhK4U9F2gRmmumscgKEu64nofmMQ5IxfYD4+hpLJrz
Mmy3BZrQXd8074Xjtju2tjbDsoirKidvZdC8BXTxNKD/Dius5I2b0w+wpBwJDQ5QXBBLsKYL1NfU
nJ95nwCMKOtjkqmbYzZECMgGaWOQsnAK3nSTf8oEVL3kFwUTv+neMVrlqy4t2lXSuIgryCnox5DJ
WzDCq2IDUtKsVnp9UY1XYRLOa0bYKByDsmLwpfUnB1BnVjsl1Wp1NMAcn+3SWVharB1bI/mrBe7J
wf7maZEGm4M2smjGky2ibz1k3AWoqtgEAsMQtuYFCEsCNIN0PaYpg1IkrjacKE4HyldF++tUcXSJ
EYuylXtFM+WuCdS4GcN30Tg8vIr0yvT4t27SbYFncQ+B7I8kNW+RVXPUfAFf2fW2iT8AmjFfItz0
HYyUnUZxneZATEU5Bqsuyq9TQDk+5nA7PMaKdSc+NMz8KxECtY3VsmlJ5OXqAYvX411iNgNRnyzS
mJga6HU6T3ihiB0H5Y13juIxLklNFzrDAHB5itR2OsVrBKRvI03mkoUpPofGxz1GLLeuOg1kRLB1
kTis21H8cdCWrYaJyiQN1D58T3heASRkeDw0/UY4bri0Qwg4VOxXTbdXrZzilawDMtACfDhZTEhS
7fP01fnpWyfZJb07HYhDX9Medas0j/tNRRwawHBQbMUlQ4YHTvky5hsNRdyy7MYaUgxX9tBqyArJ
YgHAzF78pDvsNduCF0C5igaSlDmg3d+1n7zYTp8u2h49H/FTQ5GiDEt9CwtM8nCs5py4U7uE27VW
QwoNIQWi80dZDr6ZmDEP21+DKir4HOMjHibzW6QVa9PBzCk7h4qnROHupwbLWF/DP28Yonw18JYw
5i4Ty/e+wprnXHZo+O8DbkwKajCr7mME+zWYhH5N9I4erp1rV8rt1sCml0gK4EZDxNlPYjxFLRqw
XGjqwxOqx21sxOsoMIJ9b5SPNk7tY5q01oaon6FEKEcpAMnwbYRp8JlZ7rBo6GheCoJqi0zjwSi6
jlF+yDAwuU0i8F8Nyf62HMFXRKN7Iu1CHf2MxYufGdNXZbjML8bpXdkMaTrdOmJ/j3adiopVXLGk
ZAffX5JEfzWxQe5h63HmwIJqjlXJ4gTjFeRdE2swXup13Xd+snVzxzpVEa1sJ88+SmW7bk5e1vrt
yhKZPNMcMYCQDWx503EX0kzHbR2wN8r9fPqahvDvRDzBDfNowhlE6DZczemLKFe0zly1ICb0J84B
bTOEbrUD0RuvG8FsbhC5zZrnf2+CGvlxL1k5d2aRnEUk71ovy502jMn536cQZNqLoR+J24Grxi2m
VTEz9AA6jhIkrTgJu1ex1ccKyfEc8wMfWCRh99AMpovgmeEyG0P3IDGPZZHQg4tPIs6DxUlrtj95
RHDBUAzqUhSYpuiZ2oem08TYzsAqnel5WbnD3m609gjwxYJgW5jgIeeP3flNVOV8sktCH+JEqQ5S
hgRqVAOgZNkVj0xVT9II4fNQ2+4Bz8Gu7OnKAXVsuzQd9n5rlM8Zs7UF2/bOkzqHMlqp4783xRBY
q3AAftQTevocBbuwrphMFM6rBAeLsAbnQzNVK7v6sOM8PoGkmg7oEs4eYWXnUBXTXh+is2+S0Gj2
QXQoqYo1/B3swuOVN/9oejxWx8nAI07j8p+P9Dytj/8+r1Kv+s97WuGkB12PGUQb8jA4jjz8ew/x
vEAbryerPtARZs5vAjcThyKqtm3ooBdtveaWXI2hlb9FQ0kdmIX16jEOchyAFQDFWb3XLti4ghFi
XdT+unIERyb1fum8VoWZv+Y+e5Zh/3/Undly28qapV+lo64bbkyZACKqzgXnQaJGWrZuELYlIzHP
4wvVg/SL9Qdqn21t1Tl794moi+4LK0wSBEGQTGT+/1rf4nJVslJI3cfKOkwUPc9ONU6PdXSPOtA+
DxkQf8OY9fTpc1ub1jmk7dYxJ1hK3/nSKUXeC5Mkroys8iOxslw9BYfaKWRKoWC6gMmjzIsHyPU9
hhrELb6pN9Tg5PTgO3vXUFBOMsv8HLJOPqAMQI8i20fLYhwMLZC6ji/X5lTGjxWtx33IrASqix89
DkES3hVAmxOb2VY0/8mH5gHLUni63GU0QIFrAG1M9+U27WvxyMxnNTjmuC6azONDG+UjaSYDuvXe
WXjzzaTpzZO0gofLg7TANznQxls7+4qyzXmszNh99DhIE/PoHdVz9zHy6ZjmVY8ZmIS8NIrUnV9S
jlKhaPZSRP4jwUmQRAZ73FiJ5T2qNNO2CNvLOXBs29pC3bUZ7x3zs7mIrEJ7jETdnDTlnC+3XMus
7lOwpBqvm6MzuRvhbp2H/MX04+GhYxnK/E6dEKSZN5eHrN5eDWb3ALCGAUhrwzOVfcKiMlvft4YT
ItQy4Y85Hgun+dGSsi9eSIuqBhOQsmnj88BFfY5ZdfhsVHyuPC89ViX61MvNhtOY6c21GArGLT05
D8ocbwfZHS63JHjrh5Z6clYF3kPtnvGgpees/CFivhddyPJvJOr4PJKBWySpeafKoCZ5SJwcCFyI
NtNtq6fN2TTKr2abFqfLLYyU8dzSd64GR9RnkpAoSqO02EgjPZdC0N3LWH41VtscLjeBVELfiPgY
PGBQ56rLaXBqpGahK8ZCHTT9uRkY/POMcu3l5jCM0OZ9LdwmUvTnoZ3EunLsW32wgaUVwXiWaZdv
oiYPNkPUjGc3IhYk82dryUbXOu06qIaYz58/tUtkqsrHY6Ml8R0nnPsNxEBdmTYoeLjvspmmR8D2
p6Df/roPQlkJsaGX61+701tlgbvEyP9rfwhrq21HIWn56748qfI9RVtqsL+/RlnUzdEc1PnXXVR9
xXVhJCyh/n7AvkJhqQVvx/Z2vPP7KCaSp8gHuPl1l64xBUY4fTWWeXDdia4ksW4n+6I/uXM21OVP
PAUh6aRACEO0cG9/Ate7wa4Gg9P/7S6Lee9tldxeHi9EK6+GOgmWbW8kN2MY489rJ9bx/eCigRDc
tJwygY7HVQsnSwOBmQ0didELKV25TrQgu2tysS7dllnWfOvyJ6PoQzSBecVy58nW9HxVC7O8zVL8
zQQt5d9ZWd9NlV6crREFW13qyZbqKBkeZeOR3FjflCastDR0fuRV0D/GpJltUyTNu2xklHMpecxz
p+m6oJa4slsbuel88/KHVuaEoi3Q327mBYLrWoOl9Ou+D9vpRfw1SOt0924n8/Mve7rcl1Bi5gsd
Hj/sQ2PKcE1mnrxqwtOHZ/+6acMI2RcaH+DvR/Xrwct9cRSrLTZHys+/3se8MXGg4NCbnqjIgWvv
u7dplkRJrNzUSoDaOwW6sXnLy9PfnoTp5xtSIkPm8H5TUT/p5PXZVVOda9fubz2ZnS9318yC9kGB
nepyU3BJAcSWabvLzQJqNv156yZs8uJzad9YY9o8FU3nX2vtHKQx7xnwjrGVoCrWl0e1xG6XaCuC
o5g3JtLhUOAWvNeArz0Ugt/w/KQc6/kxNjj+y5NsYmQ2tNVS+GY8CZshy2b0PtfExjVPJt2LSqTt
OdHK9jZqjLdjrwB77/2CcsLlSc6EP6NtrWB/eVIlta/UA+WNE8+g/Oz+8rpxnrvXXk536vIcnfiE
bRKRC3S5GWaiWZLOEL4dO+VNcMNiuFdDljyAWdhd9lwa5XBEugV5ONsh/rchgYc/JFveJRlh9U0M
9tiqM3IxKit9aPIqvLf8+5y8mofLBtK0mpWjOrm53FdohXnjaB5asvnZ83MiaM9LpdXV7rIF/eH+
Osz8u3Tex+UuzS1G2tkqPFzuC8upOyZo5dAasZPLn9osXrAk+8fLLd+b9H0xIfK53HzbU+qeHFd7
sMvBvWoGOl+0vKDqJcr7luBbKirAz1JZFj5FBebNn9pz46mbUXbetyksiYBLfQdGCifVkQOVl/mZ
nqftVaYZn8sUREgmZb3VA995arp0c9mgNjA5pOGkXSVhw+o3AftDs9391iMoJw2kfLTdDqhRCPM7
Ntv22SjOl8dn8szKhAN2TGPPZaCjyHV5AAEdNZs6iu75vuApdDHeXx4QzU3QT2iq3UFt7FbX9xU9
EK762efL40FOtJeSjnZjTYFzVRQouSjBe99CUsW6IY6+VOC2UKjTiTXxNn72HfNw2YBJxRwHWamT
hRrsJF3Y6ZfzQhnvFMTKOLuEhO282JObtA60L61nLqUZjl8A5WEGRvumWWN0XcfdcOogbs0aKeu7
56MMHabxK7NfGgMRCZgQYCgw2/TWLlv0lX9Xi2Y6B7nubB1LBTuCnAkf89RDOe9CeXh2ZCm1u7E2
skOhJizZZoISnXw0hWrnO+sPenhxZZ1irfKvtMFikL68ereLxtT5RlaltzI8E0WMw7lB6+2/vbik
sDmGynzCBG9t9LLI9kk4Ng+mXr5edq2y8PvYt+7D4HbebkSEDR3TTJ50qBGXDSrUL4smMprbuuza
o2aTcjm0LoGt8eNlg0AbwxXvm3a6quiht8P0dmpGDEh4cJ2vDBnWuvb84RCE1XDnsJBBVMf70rmq
oolwz7qEEmHBjN+NZh6fmTa/7Tt1rAwheZ/dO0ZPvoMbRxtEVeqrFrDYmneR86LLKMr9UyoN68oI
i3olQBp9l/mKMxN/L6QhViMhyCyolLjRXdw3l2dOdbzDgoeaHEDmJhv1eh6IkgdBifzt8DyvePZd
j+m1iU8ba3y8jfB2fObf8bILqBIExoLsvQ1gqh6pI+U4pDrt2VAvlw2KETdiqXv9tRUBpKgLKvuX
D073tYUdj8mznkr8MnlgE4uYQKnUUMm8vbExu+n4GuDaiMSaq651TEWmkVQz/xd7PpIvNXkWzNL5
XjTE6hBVlMh/bfTuv5cnuU5qHy//o8YG+CoOUK1YpfRW73YXzfu8bHTZ+9sjl9tvu6OyFs/LyM1Y
SxN41nw0/3Dzt8dDA7lVqRo4k79v+fbqlxd6d4hvrzQn7+wiEpMvm1+2+Xgcb0+/PG7wq6GOGUU/
68TPNr+O4/K/XNjF4b+RszHTOn7kfKZhoJr6b//+G71jZlP84cY6a8JmvGtfq/H+tYYp9rd/55nB
az5v+X/74P94vezlcSxe/+PffuQtvnj2RjBd9p534YKB+1/vd//b007fUp728C3+VjXda5J/fM5v
iAz5CSyFC0rUMHGyOIb3d0SGrX/SWS5C6HEdYQOp4HV+Q2TY1ifhShs8hilgKzgeuKb6DZFhG590
YQtdF47nWhgr/yVEhvORf4VU0DQ9x7Shndq6Z5ozEPUd50xl9CKnugHjUKcT+D4Mrz/arqd0ZmJ7
GICmx6SOOzUDfBTxq4YAzBpOGA4qPZe+fjG+VnXILy5RVGWHyrAfO1+Na3dohm2Mv32F+4duP+2z
ndETpExSSx1QIpHeTeOP+lIVLq6CtA32QQ08DbGBudD9UiFzd7i8dNjNE2eo9qExQ0QlRgHgr2Rc
lGb2Mpq1ts9dsuo8UxLxxuITf48TbIcQq/lQJD0FA/k6IRdYpjE2+z4fnauaytlSZW5SIoyBWARt
1F8y3H+Npzi4L0f9W1QT5mL0vkK2T/ISs1X3JYrhvhVObGNNxxXTVBjAEHDphHjCNMwr4htaYjMW
Efk/G73RvR3Fe7GxC3DCBuyBY9Ma2inNVLxlxGQdGKKAkUMDyLZlmUMiVwAOk8q5nVFPoWKLUkAF
LMqowuCKiVLyUzJHbCqLcc+J5qicnCtBMdcWREd1nClecDUNTnTTW9JHnDojHioVH0ofFwpZEFgQ
vd4gwLiEMs9RLkoqRPgAg/iLyvN+VcQ2kHRzojEKY2MduSABaBKYsxYgWVZGSmlGNP4MHvYQLpRE
dJgKinFA/Pq258u/RmKZ7BoBo5kCjPNadrJ+sbmm3JqeH18Xw+TfWa5BRKeXVf1RgSOZ0NU61lGb
aAnaOC6sQ+bRh3aVIXeabSdXVeNN3+FeeTulC4y4uTzoA2VqnFX2tzFHtuOJoPrSljLgO2jFUbCM
MywNLiPMrZOOz9LuLEq7QVac3cTr1ZJIoHHT9fiuZBFFz2VrT7denI63HS5GZDBJi5+1NeMShU6f
7HC+t/vIVBUgaUrKC5m48U2bZfamjMLkamhFeR/p1XjtQWpBEzzZNKwQ1H+34Se9Ijm04FQN/iNg
lP6hKam9VXVpftFzUz+GBv68vdIseydlUCJlc/xvPQy9QwSF+uC5VbSmoJufi8Ytf06V1d26hYXV
NBF6cmTiaRxaT8tvR1FIpJjltE+sRD2WLRF3jiOMz1Rh43wNyVDbV1kA2yYx8IPr9KTum4TcmMm3
9VM8uP4BHa6gUBVYN2baNkeqoy3XTlFtRFTLcAHlUL74dt9dZbkYv9pZx9hQNFV9DflxIo0XEU/E
3CWFaGaOP0Mfw0nu5CnGZMJblhUu6h2oG+/Rk5i8srAfF22cheekRrG6Lqwu+tFkBhSXKa3QjBBZ
GJ4iL7S/inws70PaMPrSoGHD+k5AsMPpjHZh4cZT+S0l8wsj/Tg8dtTN90Zu4P+KB2XcWoONhZEi
XbfstZhoCtsNreu21JqQ9byLopGQ7PDeHfVhTlWkD4celipdJamy5rWlYSVnrrkchT1CkcjSHFxK
EKHKoK47embyrEUBgkyqz9ZLZo0aEelMc8h45HPdNHGD9aRmmk7EBINSt9TSor2j4Kj0BdI8zIR9
0KL0t8sUYeJI1CBWbsrKlq60OxrN2Io11/hua1pwqPOgfcosQrwQNNmbbqhRizI9wI7vxHSuzAwF
F2ybAPe1if9ky7dkOPRVQ7hCOvQuE7x2rmoYrFJWpRWnW4cUr2PgiXRVt+Ckwey3dzkByodubO1r
Ad8UIYqmULA2KJu+4tyS13bHl2iDHJ6Jv6sZlNHNtDMPtcrKmz4283rB8AMCLabMgVFuYIT2g/on
/G5gCFNoAkaTLpqTjuskpt4I1LRGKZCkeIL2gnVTD762pAtA8FOegnIhShfkTCeTraHlwR4HXXmt
ECSo2V0nZ+/G0D2a0UQXMesZ3nASYpMvfVJD6Zu9wmQyCek1KOJaRUTaRTaW0zq2HN2mTBBA7m6N
pWbO5dReInxM+1BtjKwwrgZvgHxhlOYezaiOnNdpRuK/RkZwffLgKAglrtwos168Qp8ImZuD71Dw
/jDbcLj2lCxuXT9RX2Av4WRK6+kF8EsIPNGafsBT+BJ14bCK+8D6GVUN52oIzISvlTk9CMdJvvKO
FWOtASXNFOiIprTsf5pOPO6CxtSeddZV3wOfyF07SFuxlEXMcqDro2KXa8H003c79I+qhaMLyRJ5
i6L3eVMlsb719Fr7ClEeAU4SFqG+6jSaI0BO2ytyB8qz6vT0Vqtd7WSUffgjxGSyMoeGemiDaMsc
Y/LMey+/VSPwWlfSp4UZISgSDKJaqCCoK3hYtXWf2APpj4Yjd44TUUV0dG+FLZ/+nDkGtAxlS0rr
mPTdqiTRF/1U58rPieu1pwqpx+uIa2orCWK6VXmmbxgD+F3gyiMWxgzntxziGOppwOjaKtSU2IaS
oLHADdzXPmgE66PMvMPEZ/+URWpeU3jWXx0xId4JJy/dDqkAwJtiRrsdbdy5mp4hDpNjDsa1sodj
r/KC0FzV9ru+Nt2fE44YDfGbbJ7csW34DkbeWlShs1V55d2NnuYBb2jqkThQaWs3boRFnWYrLARt
siswOjY032wSAFCws9EWKfXU3UZFkfurfJhl8kkUhXO3E9gUhQCrWlitnX0v2z62NiWttW6RQxXw
dxMmjWpFMAAHiK9Aom4OXLRGXYl3CYcBvszPQ10ML04Qt98iokmpDQKyWuG21Z2D67l+wygmhj0d
3fB+JH7pOhsT93vmOR0oShVjwujUxDW8EHHgLCJsWPjLpNjHhk5eS0chhAu2Lb09TRFpvpBLjQ4W
bjsOoKCrIxwMtrXHuRgvfU8wTDUSMFgBLv0BP56VLhynfBmos2Dycqtzi9tg2CDBt50doTDVaoJU
SCb5mJDiYNW04q5rLZvshY2QAwl7Trt0GmYdV0oZVItDd81FTW45Ja7cmr7RMdpndXdoQy/dmHYh
r2Uj8iOhwgp5aeP4eGzt8jvzdcjIHtPWJSv8+hrHDoamSM9Qok2Jv8wcnyqDT/GiK8LwXCERwg9m
wMFBEePqFCFFLemFmda9ZuXtjRhjLJe1LZjR9V2G+DsiLI0xnvbn2qiYZHU0jG9NDZE6Gl2yGpdp
EovdELW8rYhQkk1KdZu4eyHVDWbD7N4dIv+LILV+6fW5+DHVXfMSJ27lLdyAuKLYK7UzBU6s2akl
0oUeAP/ecCU+pKoROBz0CCuahRJYOCPEroHriGuSxTO2skThrHXhQ9k3+Pj8st16itL3Qi9JriJn
O15PhgzBg5FlES0YrSy2CguuAD5e60ozhs1gYWPkv/YDOrJmlSclXphMrwHclfLbCNtny1fH3RZN
MxDOXPnk+Y1BPZ2QBdRfCCMAusb4iJqFwECHeIziMLFUeaxTN3mKQbsRtKrB16PTRelmbGg1akWP
52TyxwyGlBtbgLlk2BB5EChnBcurE4B/yGkGbGbegRksH5Sr9UfZ6NrIuGTbxcKxK1Svo6x6DZmd
3XQ4Z4KADPWoyJEZB/gaFiV4lpzrkKj0dQzk8imAIf+QR415Mk2Vb0dDJV9pKoY37CtBDqoAyHCB
78CrpMFzmZftE6wBxrYpQssl7TQKZ8IJE3eRdZD1zCoyqWl21ZUzViPXGLp6TWPhKa30EemBMUac
psR1H52wTm5BZ0y3Nl8BtTJ0i6Fd7yP/zhE6Sd5YhhDMDip8JjEgPTBlQ98UklBuWj3t5nDmqpCS
+ZAlFVHjmZL2I2rGeVbQFz5ajXr80UhpBNgVDGChFMDWqrHbKz1X3pJ2xviNaq97jUiv2nVByTDg
qBYMmDXl2tXE3NteFn3B4D/1gfvAvJgWrhBGiGwAd9uip/GXQvttwpssCs17VXvNtG7y3uSyFeBd
sfk9o6J3tJPp2aQMR+TsgLLIvOhOR8xHOp7R95sCAP2OK0Wm8AKqH6i7JVbrLtPTraZMUOlDB7dr
UbUjoJK2hXfKlJ1U7o7YVjowUHaS0IWiNrmGdtsETfh8yQZMNZ8SjqLpi+YNNYfbQ4lQk6ODZaAH
WrSBd0/izEiulRMidexF8RLWc376lB6TIW9/xEGFB7uGs/P1v7FK8r5I8rfd+n59qZP8Xjd5q5T8
fvP/jTIKBYY/q6OcqzZov43viyiXZ7xVUTRhfdIdw/aA+uiuPaNB/15G0YT7yfYQFnlUTARmaAFP
9Lc6CkzeTzqwLUs3bGFKSzqUN34rpGiW+EQtAcGPBeTdJMzQ/Vdgo3Md5132h2YatsPynPSoPxZQ
BiXSQc/42RCktkctuCNFbNWtAH+vjV13DLb6VXNSx/IGOeXNuzN0m8NQyLP3EYxzuMLbvfuX//i3
31/SnQ/lXc1mVI4zFBRz1oRty89cD/LPJrKD9C/ScOa0q3+0+w8xCH4thrgcCJ33dWc96F6wT7ps
WHvISpd//gb+2St8yElpA+mZhhmSYpA7t9SnaUIUx7r2b/9893+Emv86Px9g5jYoALT07L7roWCy
FpQYk+kV0M+VE8tEaxpvoVM2f8GS/2cfx4fUsDAIJnugnLMeivCcxcZSYhX683fyz07U/JLvPukk
LxoUZgkqRhgETJVhHTEXiSLED3/+An8E5f46VXMkxrsX8GprstKYEBXRT+JBURq6GtJAYaWsAajn
Yfry56/zz87RhzJjQ2Ems2Q0QYaL3Y3rERY5Tona/vneSWn6J9/Z+f5372NsyZnVi8LGpGMnrbFx
Ks20qq1jiNQgopq5WrgumMgRXKizVqqYxDqPZlokz5RcwuueZdWXvqPgRsfDkOVjrUAhUlibxgIM
k+f81McuWkVVSZZJCXIe+lG6rV2JzsUwpmxpd9VAFs/YiPquSEJUQovUEjAokL35Bzh+Gri0aNyE
Ke4rpumaf9BKgexp9GD0QCDX4xXx2wR7oA7Uix2Li6r70sFz5OLuhmelig5v2yBeWqZwC5fEo8ex
h3lFgG0yPQVRkAz0MkxVX1U5FbUd6y9WbrktyVzKXtHdY4srh6I9uyX1KlCmVdyjx/duFQHpIBfQ
MW/ICez3WSzcr41XqyfDyOO9QWEAdIhH9JzRsvBqdDEkV4bmEKhps3bUNokm4IGRiUy1w6rkID/b
0BBSOHr4PKjy6JZ7YIaucM1CZn8REWb5kxO3xrgMKvJfZJxnL0BLFQQsg/4npA2tVs9hXVLATD3J
+enyodzleW4+jUntf09oIxULiinVdRNgh+JnQsaJnU3HSPXJwdTz+NnH5I76xIwO8VDUBZxkhZQ3
paa54qsCnzgERFJbRrBOKOIu25YGf2C5kIhI6lsVgibXvu2QemRMTG3CtIfsh25XDmHicjxQSokJ
8EAsVllDvfcaVbBsI/ClViHZ60R+G3vP8CkohZPlbDrFIGqG0bhEnACDDTgwU2HSvSdW3ltFvO2O
RdCIKaZK0z2pEUiAB6kzE2umK75YyRq1GRKYzgieY6JqgcsY/pF6PdLPIPOvexagC0KaoqUdwBfo
czs5h3gzpLPXW83fGSP6XIswsysPA8TEF6FjEcFwUl2HpaEOMVnqS6dvApadpPT+VEPVrWaNFn1f
29iRVNRDHI6QiluN+0Un+wxDio4bQaDso8IySPMpFJ2o6Z8Xor4ekmK40QNbO7lh2Bw98ovBw6nm
ljCF+BFkHUrGYehIaFBi8Bcdi6irqdb615Hzc4pMb9hVKBcxouAwpsTm74E16Xt0J9oGt4Xa1T2r
QMhW/qrMQZbB3EDDVhFficbf3jexAf0Wz8S06jMWXlPXQz4bsnBriJk3F9pRfZj0vHwpk5zOstLx
msbmcKIxm/4E+99eVfRgP6fUMzjQLrwfVM1PzegS9yhM29tWyrE3CUcGVLuUWLEtnFdplbZfZZvY
26HrqoPZlpO9allhQzdosahZlRnuc4ygmOfd+phXCTZccp2AmU3mTljSOI2Ee21FgbtAZ55LqTJz
9oDZkHH7UbDWbC+4TShB4oRJ0h9TGwyoQs1xN+S28yMuy/CoMSXCBFiJkxGbSHSL1t+0zryEn9wh
X0KwNndl3487EZWoGKhTLKtcsw7WYOo3IpTWwUxc7YbfsnOM5cgyMLd8NO6p8ZDBysas4BYhQ5eM
D6EeOw8ewyfN1rJ+dkRJNlvVu/jebdJuRl2VN349tdsy16rVKIitylm0nercifDndFm9davYvSph
RNOqxL0K0SrfG5WrnlIKkQk/RdneAj5mTOg8mBFWW+jbyKj7z22S+cTjsThbxvSOrvQ487Zi0Gh0
1PpgZDAgSvtnXWvm9xhr1JIcU5Mq4wjGeGFOSbcJlZ1sCFVrgHv1AvCH024cP1abmKh3fpui2JQO
nWlId+0pn0bwfaWNvt4lRdGFAILNlfhrHMKKuAMWddsCwNNjGmIL7kmPOiQERUGNrqs9hR7iQrq4
3LRjPJxkmjMYmX104Arrn3Td9p68LsXKaNK/NxwWzFka4FPXp3AHKdBdScNo1mFYN8uW5x4FtqpD
NGTQEZLcQKYu0IYONVrHWCsRNRhtB6yoxRxJWZ+IycIstnZYtRurS2JsqG7GsED4LvbG2Ska2LdZ
LAk0TcriikJusq7sAEB0Y2W7UJB97tiAjEqX2iiUuLp81Dw7XaWdco+ZW6Q3Skj9OPaSY4iUPJFG
CdkRuvFj2pHZTZk7+ow9Jj84lGGXeV1o13RzOYRRqlWGSXZLrcXaOsPk3LQmVLSFUXBZhAAQf04s
FDHN1BTL2qJQm7K4JvOiaOi9zVrsfCBRJ9b21ADxt0wJfnLH0dWyAnm7Z80dEzU0RLdaFcorx/FH
ArKrbIUGp7vx29a/xkUFl28CJjXYFCZLN/KKBdayHwOFm6UxhIBfFBgCJ3fGhGKO9G9pMA6z7FU7
pF1PSBkhJHuPLKdVX5ZkpgRocwpXDM8evtF9Cn3rPIZ0LVM8DqylYQz2EI2ZTTv1RrmiNNDb4iPW
Pb2/oxZeaEvLa8qbwIqobWp1A3bBzkDONQ4G52XnaVCFUwcQjBYH5o2r8iBb0nz0b6aBaCGqqe2r
cjFFJ51lXPtJYT61vVZgSVNtdR56CtuLoA/MuwyRT4nSKeyuItn24K3tbg191NYgldZjv3FQK2Ej
SNta5xrJfJqvh4M8VmNEU+uM0llFyL0Y1MqekoYIxxms2IP2thelbtswPh2b5ilAUTOl2NHqHeDt
1vpuhe3Yrwxf654RmETmwiLpCUeYNI45jumDbXKSx8lCxj06LXaGxrLir1k+eM9knbrGJg1gzKyK
ThQYb1DWdxCD2oCS/owKSnzq6Q4NtwfLB5y6FUp3vpp27m9U1w1osWQJdgmdLd1b3tNKyAFfTcxv
88g3r873A5Y9izt0MiEQftkW+IKcomFDEzim/ecPD1y+gd6EsePcM6lzDlne8a2JXK3Cvpib1bJO
7UASw4CgYk1EXeKvRpp12dZLqgHsXWkEFuNzT6MxKAjHgriI5Ty2IrUOc2ln62TEBgs0xewfEulV
yboxA2NaKtSI8dqqwvYZdQy+dzkk+sYiUA6BkGXqwF0jAVVSlvRUDL0vqYvr8Lm2uZmgWnaAt6ZL
nbRwfYfcB4/1NCHpW3Zd670AXQlxb3VV+xWiDtsZ9LDcmRnJ59laRpwtNXqiP8eyScwVgA/I+ZMk
EWhRDwDC8al0AA0jgrQOCbai9NhZYWKtGq4PBineTubuOroEaDOVwVtftgNNHyLUuuFz1lbCPgDO
0ojQsfwWkzDfZQZRuAj+eFM54WiRJ64XHb6O1GaxDbVEug7wtRKXgnEgqyPDMfw/PQy544AweR3V
1FujCjNWpofeBgdks7qsMv6loJh/VHT5Q1XmKYzD4vUl/Pb/QWmGptu7ddZ/yYG5zv/3f35Lv4dl
+/q+PHN51m8iF/2TazmCYHuJOVzqBsvL33Jg9E+m4ViGh8AFSiGP/irOGPon29EpmVDN0RHImCwW
/16cMeUnFk/S8XRbgpdwhfcvFWf+WAlgPMLlZjiEO3qm7RLN+qHgENhhUNdZgRXXI0FLo/Bq5pi0
7ah4TeE0bQ1isxddp8xTk3MJ6fLaX2DXuXPrDIoBLYqNV+I+UVDYer0PD70Wnd6d0n9Qy5mjd95V
Wy6HSGGLoq1HV4yK1IeiRWl6rZ2bU78A/tUcqlp4G3PCvwwqfnogSyVqnmzkJ0tN55qkqVAeHBAw
+YAHY4hxu3h+ZazJu4qp2RvRMZD0lEt+P+uJadwqmg2DUz89/8VR/7Hq9XbUnukgRyI2ndX0h6NW
vooDt58dvwOLISx6HkABN3+udRxlwFG/050vV4iK8V2DQyF+bhVZUtzpBqblgF/wHQhwb+MiZylj
lHogqx60QPQnY6ySozGKBwcpUir8tY6NYjXV5Lg4Zv7TlAWlYYWm0LY6QsTGqvqLisjHd2bhhzEM
z7CJOueNfXxneFuZAuDJoFfQ6XtdSzcoTowTRp92HTsV+qS2j6A2adNSF39RxzDmssuv0ptr8OLS
1ecQamHqgu/EH8sZRYNikakOAQW1dUQ8hkNZmGdbMgNQbmtttJCmNsj3aZ8Ga/rZOKl1jXx5qH5l
2fzFmbhowD4cjWNZruW6/IJMYX88msAxR1Z3IyqaYtgQxP0NckN0zThgbZKmRo4kuuYqFQ7MxiBU
Kz0TPYz8GldkaD9SfnefhPS+h73JzNd6Cf3RvgvNotloc1HFGXUYhVoIbrGOw7+oMBpzYenDsfOb
FxZDj038wsdaKQKlpPApbhEprBA94MGWkbHNZTbPheqrPE7MxWi2AxnXKdN94MG7zpnXkAbf4D//
sYj/ciyeRIZmE41nGS6ivvnxd0WqqUVWVSeOsyA5EIdkaEPPjsEiWhrrREwZnA87viIllQkKyRTM
nvi16GB1IXr7cqEKOay5UubXlz/8sHa9lWi7PnKNY5hBmujD4+VGUyXmEQpttjbCuHWXFEP8Be6T
gb7Yl9qFb6OV/cos3eoq9Zi3LXKjOmhJMt1MdVoS9Wwmh4BpGlwnGtv2nA7rlvFDPvasB7BCnNoq
EleNZwGFDSoLrH2x8jTVnxEsdfvSU9naQzMGuzcgchk12bSWXhQd//x8Ssr/Hz5dl/o9FmVWSVSR
yOydy43vzmiG334QAoxOnEWvQgXtvmH+EybSWcVNAahEyF0VWxnzfCino/reIWY4YlQwaOPO/w0M
wX/LMcfBJGVzvPzv4yPB2A90ipnLXR6u7eRaB6W3Y6DtURNqv/0hQTAiYGS+nfqDt+ZMzVmQbJNf
Hplji99tfnmERiN0IaNlwgOH8tcOL/dfdvVrs8vN3gqDVePMSFLpnCYdlAee3ysk0HyMdRlsY4ly
LBXNg4BWdZ277VevkcUxMIvxroj/D1lnttS4sm3RL1KE+ubVfYcxtoGCFwVUFerbVColff0d8r6x
z7lxH7YDy6Y2GDsz11pzjhncSuQQ0d7SHPOkFSmZIiYHpDC17oMax+3gCW+LWI6yBsor8AIwUgl0
0LEzYA7XJeaDcNp6o2m9lAlxz1rSN7wJOuOWzjfN3VARQdDaCHkYiofYRnFrHJLUY77YFPO4bBmE
0TqsIuMUxsOboCTHK+B7r6GVQvycsj9pPF6SLnOOzRB9EBcWHBnv0z+qHH9vCY/USYSxy1A3gdw5
Um5pTuHPB3TNSHOs9lFkE6mbtfk9iyli+riv/ow9Ppa8xMVf5G/0UegQoiGPxW3y/Y0RpNYBcTv8
3Kk9ASRtcUDDMqJM3XDWLl6hVuRPxQA2biAxodZ7alsYQRbl0WuTgcMRTWBehMNKPBoRSScuMUJo
jTYTzYNtjn1in3u/A4amRZ3RR0019y2sECHqtmw3kZ4CRTTLU6PZzd5W2tkKoSD6Hp/QjjIba4pV
rkzhTVhnDELNM2GSFAUOxxfRa02BuDXyAVx4ZWufheW9JWNf3SJbF8e+71F1uqW5pWctGOfoqJQG
W5zJEujPSo5zEs7kfKV0nqbGla9O6Pk7mkUT2ADf+DAhTDyeYCuSTt3OxkbtVt5LyqBbD77L1Hfe
PLoaByo8EzyddN7KMCCgWkvbzeNuLFoi0p3E3z/uzqmlCyz1NXwfnhx2yZp5xnQjNwC6RmRSBNjs
+nUwnhNgvzc2eZbjCn0WTJY5t4dHIyLW/+tR9jzJdZ78uInz7KibNvjLzDsFZqRdGTNYO4u4S+ok
Pbw6VhVeife+edJJnh6XwqDx92kJkuFx9/FdSTH9YZmwjo9LmhLZMSho0D7u8gfJNwK1Lx61oV3R
bjYpO5gs5/ONGrJgY5h8pquk0S4ZyOMX1/Hzg4zDP49nPK4noi7O49ggBOZZj+uPf8NtLYAxUfH8
n+t9XL4rxvnLvMUoiv03eUnNIn2hQaLjzdblronH9J9rVQ2kyhzIc348hV0tfbFLqdaTnY4rKuI2
Wprh1G91eF7Lf+4Xkm5SJgIUhQBKNrqP5nm0NZxFfoGaD9nRklwPgivma5Uk4tc17HH3uPt4IMEL
rUqzfTZbziVEJZtrAZKFxjEyryAjJqTtk/Y20XNmV7w9rkDNwgkXeBn7BdcyWwR71IRgz+bnP66N
2M+JIr4+7gxe9Ne1LNxvbfZEsl5KZ9AFvTrTFuym+l2EuXuN6R0fQCjFLL6Wi/AD93c2pog1hP+m
uWSi8o7scNeP6VGKbtroQeHcNE0jhMTSs79Iq3xy7v9OMcOMNuycu9sYyabR5FcgIATUSNpeOj9B
gpH03lds0iloxj54oSPVsJkUPvKlyIOkjQsVHc+n1ueCCPeuQH8rgntVDi//fGcdoisF6Ppc1iXz
pzCO1rYfFtesjcxVFE+cChKkHfASRxNoITSAvCdjwWmD55ap9jOJEMEz5PBiLescMHHFOuzKlM5U
7pgbXNvaLmjDiRnXCkFJ3nVMmfLau8S1pTMSimbx5JTcWHD3bt24LcAk3kdRFqplYvKG0n0TN/I4
vHRN91/3nFhBumnggiEE3wf2ZO5JSQ+IfMyaD2AkBEnJ6WIUk37WKn3ERUYMABEMk3ViiWXLMSNz
5wv97KnaOgXzTeIzYiDT6KOd/5+RSPlBp/QmNWku9fpYDIV4yeabZiqtZw8RepB47UswvWfKKS7l
EJP5BwLcKgCD8WGAN1nUxtkcLA1vJMr/ngTQ8+NmmL8a2Ze2lcGME2eSwk4/30ylP0twtF2eGvUT
kS3/e70DoJ7o44dBKugS1MuK+GAxLCxmHcMCDzYHG4HHIQUF/Vr25SWGEPH8uEffEpKl7LXT467s
0mBhIkQ4yNHho2QRFucSNB2kfvOkct2911G/HSMZf4hQGOsKItAJJAfGAZXcDEvzj48b69+vXMeu
QbvGr4/relKzUf77YBCDHQDPtFNjkx/RB+XHNisnxlutYLvPBOGHzKikF4UwIrr+TCnV043mqxBJ
M6Hs5kqjLfhf1x8PWkZMn96pb0VOhluwqZypuynliVvDkQcClgcMMHprEv/H8uYRY6QTXZ6WTnKM
83ztcDa8lYiEV5OT5tuiGeKbZLIR+039pfUS3H3sJgNJpTr5meUgjrpjnDh8gCgOUHsV/oeZVYKS
B4Zii7T1FjDPXJC8SLHboGoFeUi2R4p1+TTVXnLK1HQGbkH5zBlg4XVKe3rciMqq1yoqstdAG5tL
BtOUMiD2dqkPpZAkCKgr08Rwwqv90+MrHdHPYSi9mT1ndoyIAuVHT06c8Es+vgR/PHH8JoWk1uUC
EG8FgZXfzyBeUehjsbGcLNx4TW99ZCTUhZaev3G8yY4IQgvIHlw3OMoAE0H2mjEseuYptFURfx2n
CB6kHI0Eann8BvlOHsClt/7Cdd38UJfGiRHfQi9MFFRFLbwnUGreE8xJfD0mJNGwbjjRF/xspeMc
Reush6Q03mXUEbAFvfpSZUcDde+rhQ3yUOuwz8Ja/fiNsUVVKV8Lr3ub9e/L1NDqw+OD2vScfAw+
WMG0jplC8gpb7Ymy5xfIve4lqCC1t4VLLkjf2GeJ6r9qDLi1tW/iHeF1ceo8hjxY71x6hs+PdwaD
uz8aQ69V4dCAzFqNHK+GOdl6FgCjkI+IKsrDy+OmLO5JEL5ljHbuTcb/kbf7+nFP68zpnsM+0rti
A8tiOsIq8S4uM4ZLFVQ/dUHWV0TrYhfndrAjD3E8pvNXA7aEY9pZ/Sqaz0cAda5VUHj7llEiDWnu
woKTZ1cJJKcEpy8ZUPiHgrUDCbxCJSsbe1umbXh53AQe8ayunfORMFMCyUxsMoXVeC8ys7KV55Bg
Yfddc2mDzyyKjROWuP+9SYeW+faoh6CXRvJETIpqSNt0XJk7SqwK4JweH6wEkiIaZOfHcDL4gFD0
mOM2iIL9sAJoTGpx5Y/9NrKb2eVqbwyFl6MptIxosgqUsq/AZUFRQqUqC47mQUUCh/uiYYlYgLfA
1lMRvxXUvOc9zuXLZKYWMQ4ONuh3n8GZM04rs/LTMIu3APfT3zgnUgsK8iarLWcPUCtejm2KfrCm
6UML7Ss1/OyzbLRk1U04ozKoRgvRW+ow6uoUVLL6lGOTrbG1hPsS6/ZbqIr147qVkA9So2/fZb2I
P2L9orprRETR3wqNZNp7JLGkkriVqe7uwPSStV8wgR4NPElDDPoYUXN+Ar3gbmLT/OobWsTzkZ+Q
rzA45gR6HSaKzB225p50SEAcaNqxkzqQF/H/mK96d1IN/ENfGvF9wEmxTtRgnrFPiF01DNiOAQid
MNzoG1Hl4oXaKFgWWpC/53aE3j5Sb5GJEyixk2MmJBE+nAx7PWnnfSJZlWPq/lXCvDohMCxmRjgA
+jh8Q8OB6p1MvsZy3zLA3IvIjezfRDWuDR1vyGJiDpN71fgHAd1PkpPjl7SBuxS8ak+p1dE5M/OX
VgdKMmqjtjPQ+b48brrWpETuzGYLMR4JKMCleqWNlrcmGZ7Ut5ZuTwBHEMVuIs50F9R+Cib8Mtx7
XPrPTeFXACyVCQOVD8JQxgObKDdt2OfHAWPSBLpgn7Sd3LTkVH8MFixGQhy/W43YxcgwxalWIHB1
RwHQBL0yOJPcS2Krzo9tKHWFOlPSv5koSRaBW4vtYxVKhJ6uKzMRW8FZgtMDd5v5blTgcuvjaDgn
jY/2GVA0VrNfZDd4P1AYr8y99M/aJ8WIc1Z01cKeHx9UcFaOw81WUPYfXz2u2Z6jbo+vhkSD8gwv
fOeCxcerbhRnv6qnXUGEzqGJhvZkIzzc1EPvXQJJFvZkaMlbVhVMLQlz/HbIa0yUBaSr7hcmAIX5
zyfPWpHfmOt2702a7/we4tzC1S51hwZ74dMGbDpildmgDt04bGRRpH/ZQu4Nu8370BBrGdKhODn2
pE6u34p1YU7Ju215d/pQ1aFDQbJJW/2aO4b12qAa2HKMVbuQzfwuDftbpDL+XXvOh212iqhMRr92
UTpbzgv1q21mr48nwDaG32dO9a2vRbR33BE9hdsxHAYJt9B8GdLatTo2PVe8Jq44VI05fkaDjsWB
DsE/1/NW/nM9g6r7X8//93oc/L9/J2K92kJSkJsMeu4B6UdJy7UPXxuNzmxMV3ZJuTqHpOFEGQWC
isejoiCTqOoIhqJ5Gb5ODAC2Harg9ePRgcnZJih8Gsvzo10IByoYGTxiabAWKlfTnZNssCMfYFpa
ejrRTggYXlvm2z/3xqC5Y2543Hk8vQKJVJWmPMv5mxmNEVzj5fX+8QwGd/0Gc2Kw1Ab8T23sAMfo
nGsSPeWUny+ckJzrAEhtOw2zyeLfJxSVd474FZ8eT+8SpzyMCUvD424x/xO1aYMvbEBw2lpM5dta
3c2rrOngNhP1+3z3cWNV+lGjlXIGUkj6SuXNUT6js3o8CJwhhjijQe6zwLtRTZwTGrqXgSnbBYVI
tWiHFjUY5+l/rgWEnK0c3uHrRPqS5kkmu93jiao8F0baPtVT1wI/7lKoviTRbVllvx4PPG4SW2G4
9JOTgFvwZCeA4SJKPcOOqqvjJRxmsM+sHURzR2++ybQkPZLGpXamM7tWlbFTWDw/pxDfbBfFpF0Q
o4ZdcKEhtvugUix3WDaajZ4U2geRSxutD8PXiA2S9JJx9XhzGhDcetQ/v5rWNGGHegXxEbxpK3CX
/7ke5kaxoQ87ff7f5yOF+8BxRlsckcKrH0Q2MnQfBMoMl0Ib4WwdqNboqCL5OhqTv5smQlUej6b8
OofGpkP5+F6TEepai/1fBj/oSrIwflfmgaWu+XJ85g0sZhZBPAP2WRfU8OMJwJ4/QyomKFBTv3es
hhiEFjzhBHbtBLrky+96+5wLS7x1ykFehNMxarCZ2aE4hLH97gZazTfr8TEeQ8hqUiu+QpKeMCsR
XlAH3s5IVXm3vfzqDuIJr7W/z8psuqkwqDf6kMXrgYyDW5nAA2dGDaycnX8e5ZinJCvJkYsjd99U
bnoSBuDh2nLbdVdWP4/yTTn2zcFrx2kif/FH3/0dF8nXqLE/yjdXh50XK3/pMxh/ZlwsXsqxaM/B
QHjAW1z02UcLKOmAWd1Y0cvOP4ysA7yp0v4ZAx6UfwRRpLKYATsZUV6tNgyHPhD6Fg2JeWl1j554
67e/xjB7RxkOEJq83sG09R830r9shyRsPxN3RuLxioKjOQRE2v5iGdy4mV/esQhHF0cU34/LOmEO
27jAkNUN2L5S2UQHx4h5H1skPgyBdL5hsN54wfDXBeyzxjh80RTLbz4k1wUBs+VvHE4v7Pbwv23S
QfFutoRj89dsZC32Tpi1tzpIyZnggBYN0OJh2ztvo4agtmL4uQbnCJqZfkNKAwWLTv9tg3pfGsQn
bvBEUo/IMde2rK3lwkUTfezLNFg2TlJu+5qR4VDkNcvH1O8cW4Pp21kny83ewyaw3lG50bSDaXiJ
urhYU+4mh9bw3wrCpVbh4fHXtFBBrswyjVaPJuo86FhKQuWOZsD4DxePesptF93KNJ3iFEwnRwVx
yjWP8AN85GcznVUnHGRXbj+C6o+LE+a8GJcKbVhtkXsh3JbYMY+xoRXr1tn5sdSfjNQG60G2Nrmv
2XhBTCJ34aCe9Dbau83sq+yj1eAGpF6IHBZ2tiY6ZTmRCclLKz9jYeWrqsuHM26Ss1QJ0eHzD9MZ
c0R3Tt8C6O6uZ3zwweclXscquTRJuxbu5FgzVZNqynU2E943Iis8kloMYe90L3dw4Ev7nPTMQzr3
WBZAvJPJPPVtweogNbR/oxtuWy3mQGmKIzWctY9IQ8VTVmVEsuIrV531pghh2rK2pHdz3AaeZ70k
UXocZM8LM03JuJSdzNeJ5a4UfvT9Y+rTDqm3Z4Vc5XFdPT1uQgdRsCqcVarq+uoEs7NqoJZxRPvS
doN+mP+3c0ARmiWA1qsuddWrI+vXAmRrWDTOU+am4tnpieOddK3dPO7ODzaqwkOe7tuQ3l+SWeJZ
GgHObj/65vDHKl2DgYScixuJSnfeVs1sw935NNxHzlKHlnmYpHp2KofvFfpJeKU81kWjlroU6UaM
qfM80dRZauCHd2oYAOaRTEzkRsqh1bno+QiydRLHIlZiW/msQlo5jrvKT+x1FkoSk9mBmKKx72Hi
3Ht6/+pYWTnzQPnx42ld6lWwEZnudqi932QvgUe1vUbgBSVnJqs5Uas2D3WkaMHpzT1Oi+bc0OVx
WulcSZsjcw4FHiI3664BUxU9n6DFIJLuOv4NWTXxEafhSQ9151ip3uYvF/bfKdRWW6HuxO+1Q5pM
6h3j7UcL29Hrbum1XUWdU6xVkMNhn0gnIbR01Tkdr/YMTLJTTsFafGVp9S5NLe9eVDmHToffXziw
0sFJlRsStY9+U5CeEpj9oh6vhWzDg2Be1Ja+ekL+tPVslb+xU/Aza20Q7Yzo7BPXDFH9GhdVs+Sn
xScfxfWwHz33zXE09VS59fCkdRMfT1bl9ZTRhgbBSnyoliTHcHzJoE6SOVr31RmR9n2qsG9WSvdO
kdP426oh7Lhps7+x8rynuc9Hl8hkvo7Otbec5I6W0qOn8AN2aNw6WtBstZLVg4myuc0Ecyn60gYx
HgmQ+UktGR2TxYC3lvqZsV43DVuNwfM5qIw/aIb0/YCH8oy2cAlQ1r4khrcc0WYTVYacVxgTMiYp
ngNFQgwFnbHoJv1dTJxMVFDcsbzJnZlZ2Mhyxz21nvFFGJPY9rml7TPN9HidBnovSZ3VyyjTqYyt
1juWwvpFr3086pHjrOzSJmMWkcE6aQuscaV881BNQxvk008Nx4LglZeaLtTByGTwXKToT70q9Lea
gejRczJAkROdm6qY/dhFQ6OxvdiY4ll4hHqPsoLoQMN7LqIJzKYHzC7xveFpmn5X0uVgB+Njn2q1
dx489TdzWnpfvcO8UKtnxVXOCzJ2r7gB4q0Z1O0hzsPxHE2iXZFPYJG8ZLRbpw6IGzAsdgCCZUnA
yaejV9ifYeNw6Mx0avExekc0VJ/NqFt2srYuvMuYQGrGytcEKDsgCJu8QM6Zh+Zt4pWeVJ8wX5wA
URVPUWYnK0tvQIrHjKjHHKTclEMEQ0MebTzF6Ig2Mpl+ymhWHCjDdWv0BMyLUrKy5lgfUT6Euqy3
KEgX/oAohdCHhiJDWBsIiuWiSMoMIhdYfgCRd9HnK4OB2U6bRht3RlyjrvRXXRUrlObJpe/D3TBa
coVj1NlYLZl4WU6vD5LNsmgJAc4m65p35V9N02t6DVAJfIM0o5yGRTKWHxwriDBHXEz4TLioqqwE
MEx8TZw9xRjd8ZG4RMcUZL1rdqytotQzFrZDQymKwaaJnFcjnn8JkreiE0kqd82vml1D4Npjy21b
N53jcA/sHhVpgYa5tRuk5kUMOab38gbb9FDS5/t0v0N/mF5KxsJ55BOOhns2FF5znXTz/NIXqr33
CIUWam4NIzKttrYVxJ86ouK1O/D+U4Wmn2RmFyetTFc+2Tm8ziB8m6IM10Hk/iaxsTlHun0YSM7Q
mdSsKolOl6x4INsWFiw6aKiEW/2tkWSDkhyU72tZg0VNTEL00iC4VbFDU1jAFNcrfKMCDeMKg3G2
LTgybc2YP58gMANEuvgsNELM8fXRuvHCVx3/7h6H/5cPKvGaCf9DmycYjsBlkDW0okYHq3ySbDqG
xBjE8460ZgubMkiGLUWRWLQtp7+wzVvgD8USj7GDTqUn1oBo2RLFRc+oGaL+0hHjL21Inmks8ybm
PLIzjFI7pxNxN3OHHfg7klVykC+9/12PDCbDeqq2xhT/znLjC5HaDxuidYfBgEgBjQ96gmjJ6M89
JwE/AmOTrZ3l9BVVgO+nIcc2haqE073kQ5C3l2RMo61vw+aUAefryYJGiPd7AwibyS7aVc5J40by
3evGm4wl4iwoPzaIRBwBNY5o55XJ0hbK0C7klIGU5ziYBCpwRq9/4T4C9+SZz/EASKjxVbWqTEFy
sgTrBNeBrml8aKTci652X0uQArUZIdsqQ2Lt2c+ILdF1ckSdQqyh51SzGQCmRlL1K7/Nuvuk4fdC
PcpuAounqcLF0MqeUEPea1JT9SYqxtlOZWpro/exCpuZee26aGlPQbJ2K/Ea5qG4xIRnCr+hSZN9
U6WI/chH6xxniVpBFUs+tCw7+V12qdQIJqQhoybMuvQtwSAwkAVvBWl8Ya/E04E2ZsNUZl1WPqsj
W/oqGoLgVzEJteik1Z3HJM2Qogc9aaO6sWkKxbLLkhNn4iobK76FYtOQanAeodgAyX0akpaAiM7U
bk2XaGt0scPaiWuSj9HmcLzgfeURXAVHEZimQdxknSW7yHGzc0fM107P6QG0zAvRT1ylHQ0vQo+u
kBoxrwMwWcnaBOaTluEXPYmCoJ1PVZ05oUwL3rLiNbbD6KlpKSkc+AhPXmh+d8PW7VNjg+532ed1
SaK7cw9RD+6E46MOd9czqepA27RYZwJcxZjBsAbMIfdh0frvXq6d9F4XjCX1+GqSrOgEjNZiGtP2
FO15rY0XtL102myj+oPZBhyvlbFQZmT/sBA+U0HgZcliVPo5H5l2UTdVd/XITejsVq0c5dKms4bg
HQ3CV40E4GkkVmhBg5zEIRtVgJ8PeBVoAOTZwD/ciJNpk5XTxjHTbM1I114duGS84XiHH5TfgXQs
dLjKAdsHLTzDX4okvBqUXBiwyP3tUll9W6ZRkd/toOrUsdDM4EqCxJZ0eD7lAOZrqI4K3/dhGCZ3
EzK2WGA0SaquPvhkVK1j4LWlLf8yMdaWjp8F64ntfxMH+RENXEAIBvQWjWPfNrCyDZNRIk2KzeCF
07K0QKvmYbruQYAuUkL/YH4MaxihYpXlKdRKt38rFTP8ErjG1SnUdtIk3ULpia/GVe9F0DS/bdo2
om822P3uSm//5k2O0hkQyCEuyIsIGb2ixEPn1on0o7cZxwdjtdZaw3pBe0iums1xgcC0g0TxsWyS
/iVtzew4sVyttJS6iZDV1OnLDz1niDkjVoMyhOSaUgn2Aej0ujE1zvR/SwJyRJemF4uDfdEQS0JY
B1QOXjFOt9j4ES20A4kzUXxtDD+56sJuOddq9lLn51oCmb10SowHoaebks4jUn1k/xqhf5ox3unY
ZOQ9ugmK3OzNHRk4Ikf3Fsms4h2AHiy1kroLFYaxJ+WvX4JC7oFlResW09FTGF1jrSYfgzp8NSf7
VH06bSNpbjtvuJaTaROYF4OoymgUdBPnFGFVGmRhLuXWLxSY2kofSngieWDtQoeQKqIZ47Pu/LbK
v7pZAipoO+hhSf4DK+U1haV6MlRPugAAuo3v08lDlux+s7/FFnjwofDKTcvheK3V7ran87vMJM/M
bP5gnqV6QkFcsVKxkW/SSP0KAmvLzuntrBJPKIHyL+kUVZ94JaNlPzQxVQx1ALY04svn4rnE0yXi
0AeY49srYlqWjqxChvAhrJmWENUafDBBWas+4qNvOcYvW65pXPULzenkUU/eBFGaz6M5sRP62pOv
jHgrBzKt0L4+aSq1T3EnJXVclexSyKpVZe/1sOQzCfVsctW5Qs5LgdFsmSeBEKzUmjxlQfADEyvM
bfqqrWgNqMCmZ93UIN4VDhFK0vRg1WqjIi89annJD5VcDRG9C8N4rwIX0Ws17XLVvWk9w6GsM957
va9W7BrjrRYVB2/weIIBJQulrZ48k64vtbm78lz5B5VtRTZOnKJ4JANNugmBzH511JrwKrsArEiK
/5Jj4q8ps5dzzolyh4jdrFkSR890JsjeYVGLLTMsOFpW9NmR5uIXKb8HIDwxBIrwvJGgJaIlsdFg
s+ubgE7OHCwW0t8x1JpsyWg1qhJVpvZqlZyzvFbtxqzJFtItAbQ64beNkX89QN4zSBBF0CGJVyFw
FfXkxs3FR0gvm2Zr/Wm0LUsbhcDQN1Bvx4ggco94cEHiS05CGm99jpMuBXw4pKgSFEVczqFOh1Zc
JJ/V4Oan2gXr7nXobZk2U7jYOTEvGolHva79MRoSh1BpCzB4jLh7M9qXhBqSyEXOl60RRJ9hZcmx
7gTCoGM2DSjmGEf1NMsXfencRlfbEXU4gPvCHsjR40hJCfBpsDfx6NXXro6vftC8KUuH2xL+IHa+
590Amt8zNxS7t2AyzB3hJgE7uFD3gu2EzJznZIzNAwffxVRYxWm0IvYXWnmV5MCfdRoErezYyqq/
qQZ2ZJnWEnIOKtkgHhkqRSflDcT+6M6zQ3Df2kviu6c3u87dMCQnBgZGlTuaL337BTLxozd0cyWU
PFDBAm8jJAWxZGnNmSyoL1maxmOth3/8qPjdDMlPFHwDhBVAy/ybmZCMUurmtfWcZBnkDS5L0n74
16JkNfjRL9yH9Cf59CxHuG1+o9crBI3xUsZuv0ojPdqLql8mPTxJZdXmHpQK1Q4J57pepLBMNHGr
KXtP1mG0SJKdMCzs/V7nL+1V34DFF1MQDCA57eyqXLxGASGwWGXwlkpnXdjtnbbiK2F4aOiDZCMt
OF697EbOOR+UUc1CdwnZjDgTLbIA+b3rtetshE0UmEH/PqYnR3TqbQgBKwL8yVb2MHxxjiCeyyfK
SBr6QdNbkxkwO2b/k0WzFyyyXlLV6Quf/zQXEiZxxQfBSvI8RSA/aUwMp3BPFUZfA0hyw2h7XQ6V
uci2Wsrf366gdzESUJX24rNbnQspvcNUo1qTOvMyGBXBhtTldFW25IkD6Ech1pnjCisQjBova2bD
F4Kb4pKP2J2dEmamdW67HyxhJblg05wVvA3lh8BBtMqygABywyRTqo/fKV11Fjz482gbYHpNO+zp
BKUF6pUUSZIXm+lk0pnHkkbWRaQ5h8Bpo6NB+bd07YbsOaHPbnybGoLXTKJnNegVzL77BeEe9b5K
woOXuQvP1W+0MX+NNkXUUHt3IKy4ycaQsbQ8sNwzvuLjz1lyoNcRNNG+z1EzGJGNl0paq1Yjy96V
4gpR+mzN1Sf2UJSa/TP8bLJUo6ggWQUOX7orJ+s9X9glnTSapXJdGwnvVZT9SOkyzHRIPkE3MlDo
s3QlxvI9bJ/CkLG66ZH6WxZFsg58o9yLFGeXNhEOHFTTU+uk9Snm6NIr47k3lLd0HWrDpI82mDhC
EGmr0UJA0Y17Wi9shD7nOzo7+QllACdf6Z5LmWz80nspcls9E76EvdmvlkPVEZSXecvY0b4IeFqU
fDZ3uEQo8mgIOCnxWt6UXAx8e5QS7smf4h2Ck1Dlz5FUFbX8PmVFOFK4ebhtWeFZDs4p4tQl8TZ0
AwNavPbzNPXB0e3Du244+7rK+N0MoTPnQ8+ucLgvTGyLALUOtAcBEQzHomiPANPEUQK+nMqJw0PZ
8/dtvw1frmMY48SOduWKbdKK4temIRczNfJ+LgN+dDWyuicJfokKvqsdrASMQGLWn5sM2i5C/G3s
GnsHpfbWFTQj/YGB4lA9s7oivM5pAYDleq7KmzcozhC6gU1+jpTwwqXgo4KhtftFkPNx9BEZ+SQQ
w9PiPRDo6bFrApYPH0tdQwxrOMCTtwri82TbOquiohpMxgsuGHy7zP6XqNVWLZnP4Co3IRGRu0ha
O88DAGWNg/2uA82m+DMPadqFlNk1MY5ZVtJ/B3YOe2WHgvmSxVm/IQJ6WNncbvpC9KQcu/lS6nOV
gh2Z7C6MBsiVwVbSK+wnZqylL5dxy/82CZ7aTjeIcSMEbw5kC8VT1yTOAUP/isEtCU8UD2CELhoN
qcOk4aN1qnDPHlkv/cT/RdxQsOYDzbyHBC3K+OotyuNdgRQkDjlQDLHf7yWCvsQ0vpPyuXCbZK8k
8YXpE/KpcumQXUdNq+0KhJ2rOKPrOOXjq9acTLaT07AtGfbFYz4uUesnpLqNWDtK/TmKFMcFHYlS
EhRPNCHihRJkANqdIirG+WmV8xKUSD9l9mXbI5+PaZiByHiqxE3X+2tLoAgdDEq/mtBUjSPiYpI/
Rky6jWUimKv1nzYto23fOIf5V2KQto4id8X28KeKZk6teCqa4NQDpaftjuxrKu6F2X7H7I6cqPwT
x7tmkZM2oFzJJtwWK6Wcn7hveJN0Lfas6BBULYLYKVv2I+4yZXjHQvn5YkAGsRJhckdJfWjadZol
ZC7X8htryQ9/3e0gu47RAYuxYpVtMjvkSJ3oC3N+9xVosxe2cXLmGPTIm5Mo3ekDpFi61fz8vK0K
Zazs0Pu2JejpMDxw0vPTXYD/ZSHTNz7zv7K8QjARquey++vkOKy7oNsqPC6LVCafDBeZPprBNgjw
JaGdAXRr9Wt70EbOrCGnr8e1xw2M5g02DXgFfvxhNT0JU3p7qH1EWNNLivjqf4g6r+VIlSyKfhER
QGJfCyirkivZfiFaUjcm8S6Br59Fx0zMw1S07p2rlqqAPGbvtU+NcMedNvY2z53SPmsjSeuaVB2O
4W6MXD9j5adSNBgQOcYRc4c3Y37RBOJPrpg8FVoQF0TJttphgXiGi2+Kz1TW8blLcw8CXYPH0Dfz
/chyfcf8etsHqVM3dA6AIfuPMZeM5FKWEpy2S86gcILrfBmGQTIzHTlhQGX2TMqHkm8H+oHTYawF
gb4zWGHLBNApJ6qkvI06ltSM8BvE7LZS19EV+XER+O2EBtp+1XFyWJgVnsztBfnjRg6uNh8NkeEm
MBiGi+UAnS4OEP18QUPu75Oa+YiZahnuIHrQXB+epuYiONKfdUNrotlewIiKvr35Cf8ttd6/hdjB
KnE6aKPOzDi33tNOv3W1J2gncv8qaXScgjGBXMbbv5ekRYqoJ85nR/BauI7tdPPQbaLzw6BiLA6e
A9QYe2/MtIfS3ULWxoItwNKhztK3KIaCoaaK31dyJs7sLHwEml66QYVfahb1fJbWl9c1yQmYxxVS
r/7w78WztqPc9seQec+776Xo8J15OpOE/KHP0PeQlj5ioZMhkE8wikWMy8DFD32dnda770Tq74rZ
x/hR6HRZZXKTqLXPyL6bR6+OEQLKZw3K6VG3WOgoc9TC5ime2XiWWLKYGDIpIFsDzKfF7BdjewCf
CCzfYv+GiiIeJvcehy73j74ue4KwH1xEbjSd8r0z1/F+sLGMjwwqARZ3B4PgnZuTA/+RTuLtR6v/
cFevPwzFT8r+8Fha9W3Jsuxekql31SHF6myQJ3N8UOTWEiAs0T5PCdpSfcoP7XTmzQn4vdaTz8Dq
4qPaYNBHNmYXy/u4gzIfTDJJzhuzIMb0npXVG5Ax67ga1MKJB7XdYmj2kHxjolOXYvFAdkmq+FHj
jiGkZ2d5UG3mv82sGKeTSr5WGqGmI0Fr82mCbvBSSUjZqOSuiRl02Mae6wIDupT5ISEz05yIMuhE
XhbArbRP6CbvyLRIFQZTcK7izDpTMkLfAfaw9KUBN2ihN6WEY17SECOSvK/Q0MNEal44Zc3fRcdx
ZSEMvIfOQEy5U62P2iekI3LhCnN9thnuhb0muzCLy62+ZrLWl4n3CDCJORRJtVeQRglrBNDFAu3S
WXU2SYQa+4mlZh+XuWo5m9WpQinLnu4ePg/JyjPo5cHr907H5VFncA8E6rmnBU4uQMuk/46BecZk
mH3YghIa3gOPF8nBSh9pwCAZRdD0ef073zaFmfNo4DaKBNjLPSpuJ6gMfTxAx/WpWRPnIIfFokon
+qPMWIhzfBZP09R/J7n2vRYewtGkkaeyXp8Rdb/reKJ+PDJA1VfCbPiX28yvCukiG40wNTLzV+/3
wEsX0715VcvTstCyeyYn6Sl3TURwWrIXg7Ve484WkQ+R80aAOPaoZeLGHNtXa5h3Wh4zk8ySP9g0
m+dx4Y0SpTjlnq4fXcfCr9t37p1oxDebg5CIAfns103D4rAYkcSjKkXgfubASBki1uqtV/q3Gozy
rzXei1H6P43b9DtOc4SsymD8VttaBG6lIhildS5Kt5Fg1JPHSp9H6zyCSLOQV46MGiTalsH/KNiB
vVd57QDegJ2aruR8otqVc8t8vfC7o81amb/BY2/fl8PVYfgY5eVkvblp8kurevsPn2awitg+t70J
6lRrSViaikNHsXyxMyPINYr5FDt1qBtlddZdUZ3nevrvy/+/pCeqInsCpAUS/gufD8FyMTYJEP0I
xYvZeEkKMuPySXs2sFq+xGP5VY84Ev59ZZS5CJSaWYaTM1gjjXph3gZtXChcPtuX8YjPgJreYb/F
lxVsI4mT55p20LQMThJ30JyDg8JE51wDCfW/F65Zg46WAlVj8/Tvn89i/e//o06G9n7UXjz4DW07
40ZrvvxmO3bTnH+iuJgrewEDLPpPzerxJK6+gOOV1HdmCU2w2v7UdFhoRWETn7sSbmBMDDCaWYes
LHPhX0TmebvFnlGsbl8OYxJjbkv51ywIfSg7BefOTBLp9m9hV8aXbLOeABIpI4tw+JouDqprDlBg
tzBXXd1tW5uM3/Mw+meP5FtKyPSCDxDwOc8yOdvWUSONamtk98LvbkQzXSdWkvBy9b+xU118ff0u
uL8BUw/R1KrujlXZ1iGy2S8A46fEwNv4zepZ0b/HZ4Pm2OiRYSAiIRVjzh/8Rd00iwTpuRe7VS5v
ntchciYvI5AeAenpOAWulqMvFPJLaBrAq1o/I0PHqRqgyoij2VrOPN9BVOVuGunbACJOdWb526Cr
yF4NTd8aF57aQCAC5DSXzS9h6O2HZzJjY5RZV08IEEDiSLEjFgtX5uxiQEleVZKyjErhr67XPucb
58LIWelypq7DcvYMpONzyvQ3rvw7mzc9ZQ+IfOilU9l68kqWcEXV/gA0SXb64nXHfKDWsUnHlNoz
/KrTwBFqs+UOGtZ42BGyH3s1ZrB/xoMeD+zNHZ1hd01X2gx3hgvzSE7cghPzA98Kmb7S/xBooJQo
Q53HSoehpXPa6dOfsggQ94ZtFoTwSI0Ly6qvDLblE6vqB6QZe89oT8tsnya3/jQT/JiiRabCgkoG
hYX7NvFDVm11IGqYYaZpzgdkmxDeKsEMFGtQYxhogJruucQboMYG9R2/PlJhIDRxceeU4JLs5c1W
A9K1xnrenuOrpLSMtWtGHtWxMRKmXSwBkGL4D2arP3czZ60e23jeEZSdUCBF6MkdFs9zEmGE4Dzu
EI3OQ0VwmHf1FTI2COq7wRBGZHWOvWNnI3FXA5GKL7nKZEhiZYylQRLb0Ui4t4b9qjqL6HnouWHn
Ib5OWRhog/W9mgv8ZgBUzJ3ha+mIdEG3bj9PvnNHkFhqJOmtcPudU8a3mbVibNDqaRY6PkKdzjD6
4l1ZGT5DbYYRY3o0ne1iksWbGVMqODRfiw5Zopr3mk5EHrtuMennwV7uq7qGzPVg2pJOmtCaaKU2
y+QDpurfC/1qRqq5lcUPQquZPeTECNbd5o+Dkmbo1sfc3DHfdqOhsxQld4zUns+k49aLiKF1Wdzu
ZMMiPKvhvxuwb6i6afpTU0Ux5Ch3K13wIrFhGjf0NFyDWvvqrTgaibXh0jVPqFnokFmdaPC2UCGp
3dgeDTFg/u+sJZgNpjyEwyPqJYqlfylXZ+YZRwmkzPTABP40GRWddZ/0kbEdFUAY8DjM/cV2RBzQ
tJbIeI1/l19UTIzyvK1WQYhxwJgXOn0HgrKTUUE5KXFhtvCT9vR6q0ajCCXqI9PFk0pwsDY4Snaz
XE5Gg+RtLKRJaPjOVO6TBDPJVjnPgR+3fyvXZ77Y3znZchMWoyAhtddcFb/YOWXEiie7f7WzJZMy
WjISdWT6h6BKhpL59C6njPptjfkw84dZ1Oo8TSkuF4wUO6TlTySgiL3sHSTk20uPfCQUTVbv/NlJ
L17iv/aKVAsz6+g4TAwGVb4fbH7XPHd54MinytUwaLo/JobEuWJj0tTghKga2N+sKg836nOpmxjS
BfoQTfbB0hL0V5Y0E4bR7R0fSxr5evSqZqIiy5kO3WJ+LB5yEEtn0Ep1SgTvCoXSlup7NLLpjJH2
b81m3Cra8bJk63sbD18sXENP+AQjxRgMuM2LgvEHyhzzS9PavTMV3HxS7tZq4KkfewUz7OKnMu3+
4kGCNAh4DTl12HN1j5pibVO5hAPZbn5UZeoE1iudCKRDfZ2CcnkaMOzoNWMfJoYDcQWBLkntw2p3
THjHsSL2UaIVf/RpGQ55jRJhSj6YMb90PrgZ3oqcHmmmhZ48KFnbGh8vXMqaqjm5/EiRLnyigXxE
NzRILOEInt8lraEfvZmeR3n1sdS791K384BaimKRqVuTn9C8IhEpDBhN7gvK/HDCYRbkHlu92eCJ
PndWsCFZtRnVX51NJM8hjeA6CkrhUZwkiF10tMZzMUQpV3+opyvrDBxnA1OdTja7TNPbkznznpgt
MkK2hExpaviwR5voxp1jTkEC3Xj1pyKqBvMNvyXbB/u7ydAm6Svb5Wl5thCIAk/oIIPGdUCHxjJr
fkb7cxkLhHi9G+/nwf3mLuN01FuGtj3CeKBdM9X8yi3A05lnhGGav2pEAezcawxt/PDdwJI3RoZX
+j23I5+lAPjF6t+OnIy3mGSOoaC+J4VnjdRKJENuDhEEPyrbMWEwxbFHHUjouKdBmVfIOSoKYknA
34pSmtynQR2Mvnbo3eEkmGnzN+NHPrPYZwRR3kYzDqzSPSYsife1sZx1fyQmYFhxmkiVgXevCHag
2EJRAeksa49ZgVg05iTFXRom7WqfcnvtD4RYPbmeS3IATNWaT7gy/nQjAiqzIj6QxW+fAsrLfPsO
JzT6mtkuLyvwB3YTzclLOzyGJPfs9JPhUMJxXK7HKuVjWcM2Ta/OzO+ZkXfL7dzuNdf8RewIvb5d
QL/Vk4MxIwN0yueKYvcIEiHkYcnn6pBugdYPtcduVPpdUyp19JS3IupT/b745hR/ThJJ/4XuJawA
8TlkSAu9L+77Qn2QPl6c3Q4S3yTuBk+dhcM83bSr105Oz3IhBCZz+9dR7nDPEstQtTaHC3lDEArJ
RZBdVM7mnV702bWf7EC1/RN53BS4Y+XtVxsnibY1AU6qwknpcBTX9VfFW0otzsNmAmTveAWqlAoe
IdEZByy0WcDf+L5xzejB4xIqTcJsgyaKiqBGLrYrRyC6I11tb90Wl1uoto1fMThf07HIG5H3M/LO
sEDLiRfwEFc98dMPhtFWKMbprw1v+klkhm9AiwPdW0J96TbB3mPZ5OrgwcOIaLse9Rg1YCIIiRft
AYDfUa1zfGYYyfjPxMJF9JYRVozBb8I9LIoq0UJfFQ1plNfaiZQ5do8WwWZxP5M+Znb7LiuK42hU
tyYTv8VgU85YZn6UMCEYA3eo5vZm501HC68buupoHeJ612+VtOsc7D7OT41KuF3V31bHViOIhz6s
DW5T8ZZb+KswgOzZEauTHFw/6G2C5nuhmBL7/R5t7DdBCTr1kLshWuUjejPBTc3MO+Gt2ccThq3c
bk+5RQZc0/+uRHHTnYygAaQZtTk/UYD/mJPWHjms96Pv+gd6M+Y12e+y7q85fsed5U5kSVQ2Nvay
fF48ok/WtWaC0CxM9nFZR8r7YOH4Wfe/57H1QgyeL03jXmD9sWbmmBxX0MNd4rS7pBseXeWsYSG/
2G7vNdNDa59an26PlbKDwnggO6Tawf99riRet7ISxtFzUPotE7edrWHWp2tDeXfLsrw+oQuIWnAo
uzwBSL1ZQjelPdKwSh26dn0r5/yvPp8o5T9osVEBjHrY9ERNqZWPvFkhlLIYCqXjA1IctWtnKpZm
cNYQJnCM2RRq55wpJvajk1hjujCHuyY3X9nPW7vUTn6LGQV4OvdsdHrKYXzOJ7Pf27SBZyPbuoQE
EY3/qzQahBO+/+I6jH8Nn4V53j4bk/lBDshEVCCxDg6/voas31nS5obPrgtM5mh7B9uqvlhM6YrV
O5jYG6KaaD2lE2OSv6WFlgbNEK2kCIGs3Rx/Bs3UQL4qT/SgHoanoiv7o2VT3TERRcAwrcT8tAhC
5fuiMOaCr+BkyQkhmlqXCwCIt7L047jEzmOZSvIm4F+gz3M07bFqHefc1zEYRngTfP6Lg36fqqrK
OPHyVVIlF86urLtDWpQGY9EJx1hjPE46f7WxaX2x9p0LC8YtI57dpD8zh4MH2wifmxjXFikbO2Gx
6fUzTkFm7jWPABJO1aM5sxZZXI8CFu8g0E5Yv5rxx1QIBWph+9FS2vs5JwdUI1999R1JJWm3gdaD
yTHigybHOagb2w1Zm4mAnERgsHxO+ar9ZMLf5GsS8SqD6cDmCXxwwbv3Xi/uKvlk4EUklko8LuSN
VUWxd4X9Q0FLWcz4OdLT+TJokqWq0Fl/+gk+kNX4q4EC3sd1JUNHGCHEYi4ibQ29TSKVGdYvYtff
O6D7tJkNEzDhHAc6072h/G9Tb+/XQUO8Mbb5fpWiZi2WFHtvWR/QaoGf0MbyavszYqIChrUwUd+r
SQKLLvRA79a/cF3dyCfEyHU+ml5nnEX2xAFqrh/wTCUCGSO3Z47ecUNpW82KA1JzL0Ixgfdjp4ge
+Yfs7YjdowvlmtUzaAvjClwb+PMuFuKX7SvrwYc05DGyZ39GUW3o+c1yhIoYLjyzcr1w/jeHSm9Z
fqBQBhbSyZeiJ6gIpm6Q+Zp21G2eFW1e3a9NtwO8cZcjsfxKGnRt69AHoxqT8wxnxHMLtmJj3xwc
wspAEZNnwl8I2CTBCx9qTtqGseMHLpV+YM4FKg3beUHBUwZzEUda1Vxi0WlHq2JGUuDiIm0N6AL4
3icw+pvCpfT2oJBbHn/OFyvEB29SNHa55aIU8yjCUi9SfWMFjuJ88qVZofLZREVsvHWeQa707NdY
e+YHIP8JahYrnyYchj+JAexBa/34MFXt07RM7+mkX/0kXo5iuBgYIfbA1DkGnA176mc142Jy4dKm
+pWV03BV5djiwMr8ALgD5Wk1C+jgwdAMyOE0n8ziYksV3UZMLrb/KiVMCN7xPkmK5SY1/7nX8r8r
svhJo422cPcFzajtV89fEFZC/zc83EeyZsxZluJsgfnZtcJ1goat8M6CAUamGqrmIxpiFu8FpVE3
MZxOabf6d9tmUeG7d6Dfrso2kNVpFPiz2hvMOk1h6gH5SNU+BY9K04FBbMyuRNuocJsK5CVwBLcp
vvqhLQ+ZId+WtiuPKZdu1rlDVJDfbtL3s1hurmSBM0aFVRgxxO+QvxHqKqzpRWL2JhWbZgfk8Mht
6luQ3adjycwFeN/yaOlb5v1CmeFoRFcKsz97ZReTWUo/0XUmysElORtDkTFDRoSckk6a8v7KhaEd
RyUa9y0RTlrQugWgYSyenaVdhs30+e+r1dfmK/kMd8i462d3qbqoEasKczTKLZPxfWFf0FR+595t
oAp8HGHtP7MJyU8cZzTEy0KnJJPhBBMvBf+uIymw6reuYGevG7N4Vr0WAqItH6weCZIzl/OBFi9+
MmZM1JqgChrUl9EY9Ln9aO0rZ70X7aCefNvG1ZNW92Y80MFn/lOHofA2lChcdCe2Dktatrt8znI4
JTxtPD9jxTP4D7GpDy+ZMYwvTLxx7UM5Mlb9QgE23XsiQzSVrzqKjc4DbIIpf1pcC7MHsjrZu6HD
Yi3s5/269Pj1W4qaLumH+38vOvSGPSu4ib3PtXIn77FUkItUS6+FqhBEQCKLEynrQyJepL0+4f7U
9sx0DT4SzXlV30VSlte1nXp+wC5KfXhaDNzRxeUoEjFTt+B67tMcdBOBm398ZSyP1UoGRHznWhKZ
VNbyac5+8kaq3bLrQO6QpM6X9YSlayqR3tGelgfPIUOBeynb6SAydi2OI64ysih0v6ruLf91rLVj
RRwoZMLJ3bHp9O91ZV3BaSz4XEfkcIt+s4c1PSF5ps6lU7N8lbxplPs0pDxPbYm6buwJai9q7Y34
xi+moOVDNbbMY7LCOtU6pLiUGW9OGKzKwCrga0KAQCdqPsd+3J5SMSHQA6Y62em9yW7+IGG189ia
xP1MREWdedd/X0AyFlDZcsBciZ7tc88qr2OHcq2avTOfr7WwFVv8ynsY88V9gNP4TO0ngyaPC7Sw
0zmZKQcZrhAUIKf+yR3LB0ctDCGNvH/qITTvQUVjHfCHfe74frjyec1AuLL26mEFYu7pWJGLW8zr
KB/seb061LkPJVEARyvDafHvT8j+8L3YRYXZqgDD7gnoFRhVDih5t4urSx+y7aVZmHkiXwCKQ8zI
jgDR/PbvhdA65rHtp8KNRfhsmzz/e1Gs5LXYv3aKt7wC4LJfunZ5xLy7b+oxP6Lp5/DH6NxyAs+d
W4Usgpz1WWwXQLoC+HAHnnQc8v1jYaTYNj1CCQpqfH90g14M1Ys/W9NzSU60mBnRYtRXfd89GlZp
vaxGddRrVztiMGc+1/vlbZjoazj42Yd0J8MSUez0f8y6hIbqHmWWACgsGS0njQgSzLBX0RrLXdnh
V24mVJyqYzJtCfM8xhkxF9yMZTWP+9zHSDkCOGC5kDBrjmEZ5cYvmc1s2mf7kuAl4PaMGlyAx8oa
3jXqbYSZ4mGQIPVAzrTaAhunPg38L0eLH3cTK5FlwlSecSu0xVcVi+k0LUWIySSCO6NCaaP4Sw0z
qH/YwaG3sx9aZ1JHvZOHnODG11kezB6MYOlnn1XmGgGxD86hI5siMHluJ2MPKKn8GmLZXMtmfXNn
0KYSwxmDOR9TVBefti7R3IQ0RWk9ihTh2jihPy4nJp9L5hlHOzlhesgInTgrDtVjUdVof53p7MQ6
9QRaWtdtnkRZv6IIM3Z4h9zQS32G4tMcTtBz+Q5Nfl4yAOikq4EbLqdwO/l3cEjN3H638NR+uOpJ
+NoRL9BjTGv0GGfmH5vblA1oe87Qqu6txvnpSoqGZaKgKQeKNt8YzrG9wIpioOpSGJ9NlxEztvg+
quQfrWmwUdSMfsYshVw0suPVevh8KOb5478XKtxuHxfVm1vpHvM24ON4enbWgg7u30u+/fcdaxhG
vstlkk2N9QwEwnBJe/HTG1Yf1thnm9zz0dXS9WybRbfHgOBshugk6+5YJJp6NxzSridZ0fGWoHZ6
smUS81vFHj27jhulJewjgJB7ZigGes5EPmnGlANqYroFJmIIJoSsk8AJ3Lm9dRnX5aUtSPDw6xI1
3AX4kIL6uyxPVVP+8XK17uVsfOSwmTGcj2E2Oj+1mH91Na6Dofoizm4OlPmATJFCGLcllnidodJg
Bo2k6Ynjiwt+043V38pOmVF19r5dTqvRLOxbyntU5H9nxVCjK1PST5RJ20qeKZp2phA1apXDxIIT
RDvA+9HJqYsx92S1nA/z2ur4P0egJ+6M3kOYJyaTbxjgc5wuiEzc8kCtGNbD9ENSN/Zeh0AX9tNr
z0jeqnuNxfKm2Uq+6Gi5lEdUXzTl51jR3pIsWsJ9DwcCE2PfcfdDn2A4cEV91je6XU2LNGxytd4u
2BMo2ZIaYtArlvp0rTt7iQzVGzsqciuUjbsgggT+kNpBX4opKMr5pcNRwRFsfhMSk9+RjEqcrtb7
UT1Uv5IWSMI82FAUsp5gdWZNhBTiRcUvi+KrzWGYbUt6qw6KmeRFwzG/oeSewSAdjcoK0xaKd6f7
d7VPVNCEcynU/Sdkcs/0Cp2gBUUXyeY04xL1uDsYxwh+nemeNcNjYi7GztSLl5IRzNh7GVPqRQ+c
pPzLlfLYNPWjuXJ86CSejRZT2tl/Kzq1jRpsBrJ77F9bpDhLCV91F5BQf2zsd5uG4xtn4s1J0nSX
e4t1SouO9ofAhKxx04fYdtMA8ADOwl5uiQPzCmERwR+yHZ85nHqmQeZDIcs75i4L2ilm4tb9yUe/
iPJNJ/XvJSblNYBhUgRO6yM+PHhlYZ61YtARh9Y3TE7O2cL4EcVm/0h2KG8TAFqHzvUwl+LotYwQ
0MDel1PP1c7QfZerrj+un+7sVwdpKDxobKaN5rux8/mM2YQlgK7f0bQhBLLVPvHm+B5f3bwblvEC
GdLd4wlFqze66OhuVjz0UTvb37lr/3UTOskA9sKFuW7+0Dm6SRDOnLIs6/lQ5/fKKO56RgQEWIjx
yrDhrUYCdQDZnUZrl6yv0rJsPOmMPKl5P3W3NY5pzsqax+5kY6WJCRy7FMPr5CF3zBJ3pNAZr5Np
oR5LLG+HzLZNx2O/JioAnsE8VOtzxmh8H5+LynQq6yIsVgVM4tFgbAulhLhpLrKTnVMiFebNYeO9
W0SHhrO2jsjxvQAVERdVj8W0PubpBFW0ZoclgX9HG/xNas50l5LExVg/sFID1G4MymZGwYvELnla
yXtnYW+f3br/FiC9dlU1klorG855URGxh6NLqwZ71zW9F40mUnjTYM9uZ2YS+hWt7pBOywl503EQ
1o28rCrUPYeewH0ju3y5mDFUzbxFKJ35zzpASulThJLqNr1AEZ33oF2Pqja/asf4ckGKqQZCF6aG
cOzoCKyWwW5HcG5OnG6w6FilirGO0tl40CZH7Ro3eYJH/FssKyZSu8UK7dAs6/NbiSH8MpfTmaE6
2jo2CIU3fiQTWQDKcIYP222OvvT6o1Suty9qgTOT2oAFeHnUZBsNHkLGiUL+3LR6OEzDO0Km4aXG
7/8UF3bIkFk7aUjDGH9xjjt1mR05/8ja011corpxrqvU3nv4ocG9u/rFs9VyoCi7ZeznEQYj11du
YQH7TCnDM/fZH5s1GIEUo6BGK2C8jmPyO0ec/zSTqxU2Ujs4GRbJeF5ckqfeEV1mpKCza9FjM8OZ
Vdy7pq7fkLaGY7KIMM+Gs2u35CLP6Ofc2vyL7SEAG1buoFhMYcGSerbyLyUdFdKtvzESlKeBrUsw
acUzHgyK6NQ7qh6agYVjilZwS8YirTpIivJ3ioEPChmSE6NOsA/R8Bht+hM32Qh5ADXINGcsdzu0
QYtTvAI6ZPeiRkRmyXjPOChBgQy11XegfU/NI8MdcUzy+acsU1qWTh/2hH4ZIL36e9eVcYCFvqLb
ZpmfONqty/CgrP69vzp/nNX/tbQ9nf4odrUwFev51dwprFb524rGZ1jUo6JJKhsbUD2ZfpTW+rsJ
9eQgYGAI9nbMYDEP94akbuhZgtf9j1nmv3AQmnc233HI6a8sTzy3+kAyeEUjWff2Ia4ZFuLBRL9f
lui8UYDblEhG/MBJeOp7+TlrwGSQiKORsL3PtFveCGu/2rXx2JhFfCxrnrANqfd06VeyR41dag7f
FmroaG0fBbm0kbBKGsPcjo8ECLG8WHZms1qRB9GGtX92M3WWU4X0zB0mNqFZScD2i7jsjc/ZV87Z
w/rLIyn3+XzuHXJbIs11MfdSxy4zVwN8s30/ZWj+MzTKkGQ3s5LJRNn4lDjmoMn2X1aFWx5f1U5P
4+wAshcnzBgox3MinFSKZyBDMtHGB8szKXxFuAovpb+NibHjUtcXvo83eTYrzwRzFX30ZrVwEivZ
59oIz8K7K4h/3hNfXaO0tr8KlFrr4H3HQHTCWqseiNdjD4faE0tVZFqMCmYnJraG7GbWj3XAIs5q
H9LUeTCxtUV4sF+cWcyMdEmKMoqITxOvUWs30ShcGbkM7NyJ7XY+5vJSMlhoVuMRLMx4dBvOdHRs
LTZd8wN/uXkdUDkQPPbt++C98o1EheuxjY2bifZ1+pnW5seGljxJC9tf4/6umbTErd7tiOpA9WDf
skSIO61e7xdr4qdhMQZwG6jm/ej+iLYkNrlzfuzMekrnp8neRrKyAVoxktFDxqOTpb8L6ZCFM930
rMKHUk3f4DKWX7Jhs1qi/ayyO82RzsleeQihM7AHzT+1kwn8iuiyiCACidd59fH7FUy4C3gotiKh
MtOCLCETJYVLFcg27sgORBcgtLsOnV5u0iPlqcm0Z6fwSZKI6FItWnSbjBn8dttRSqo8A9boLsY/
bi37Pp9liExrH3cDzBm5FtHEUxjDInOFqnJmSkZ/4FrtL3hhWDeCR0V2FRZN/ePBjnk0MxytQAU3
xAyeZ/wGrDTTKyZU+ZxAsWVjWLrrcFwH99NK/OJeIGzHV7w8xHISUWWuv3M/WQMYh5/zb6+HE6tv
9J8U+I8HkRLvGxZg0tA/oKa3aBN/jEEevXijaS+Gs0+y5uCrs0FPs0+JjDN7EhGow3y0d5h72N+T
mHG2PXnuY7qI1ebJUZPo6HQfxqqATmrNtRkkTn7oE71b3yjrYN5AQXXcTd4/u3+mBUDREidgO77a
GVlCX5uPUzm10dKpBzEbOvJSTJz6yujbXbWgHeYhNJUnQ0Oy0a+MHEjPtJTHMaGjX2DV70Ts4b5s
NE6rhK+GkYcc6Fu3hFih28TCzklLwbYNfVLxAWX31DnFBSLM3dijH3WWAmFlmwRA/x8zKEKfHtQz
6ZavNcp/oCQej9bcQIJFeT4StFbWfzorh1pi3ESueMowrtZwbBf6Wu4LnwT2ybFA8lvufY7DEuaK
VkfGypPSgFI2AS4qZyOwWfyl5WSc05j1io4SZM2FtoMHRNEylj/NaG6PKkLN8hqTwJCSMZkSa4LK
GOPi3A8PjCD8oMjq42T27V0+NPdsN/6OQCfRHqCEgNH9xmpbAiAjF3BkA8VDG6j49icsv82B+fRN
L+dxtzTqzww1KvQUTlyt5RAnd7FI5reeeFTeV++ulMTKzq0SoSzhA8Vcv0nipvu6fmwT3HOQ9K7j
WLByyKvfuVKfbcet05jInP2YagEHfBNRcu+LNn0a1sl57bj5rNk8NPC/CDP/PaCXZS0M9IpxH8+s
qGWmeOgn2R8XL2ax2LAFbqwLxoaGe0ahgAawemq0youS7DPTjRxHkIEhh/q3UkvYA59/hCODJF/W
YaUJEFn+q37nF3EZJjZUNC0b64fR9LciwTkjBlLHNGX525QSSQ5CrTKvwmpmOGbbjIVb5z/Uncly
5EiWZX8lJdeNbFVMCoh01sLmkcZ52kBIdzrmecbX94ExqioiKiVLUqQ2tTEnjU53MxgA1ffevee6
N5h98l3bkKjk4ALDu4TJnLjTjmFXUve8GesOBXKy9egweJC7LOXdF9ihuJLzrSAiEzq9uSj4OBnO
IeXzMA4yf7HsBQX8XRgypE+zjUoRo2CDIypZlyH7Onbb6ZSbUA0yyjOR/cLMzQEYBU7ZjNqttwSn
7K0Wxg9TVH3hIdiEnf7D8PvDDJWoawzzcR+dh2aoAckSKRhXHjVjEV/ikTo2a8gGQvj+6I/uATIA
8uhjN+0Ho4+3nEfjwqjDTWF30yJwMXyCYHm04+oeOmLE+Gc1Ihve5hSLrqm/KDKTaMUPaDobjc2b
4REWOeLSsP2w3Bo2TvjGtU8jNCSDm/zJVCVgh3j60YfBxbFhVgSOetS0Av2KkLND55Pl5dPoipux
GtdRgbO0c5hLAY0/2FN0Y+fKgKNcbKOkOMLtNd5q8xctfJRDhW0sLY0uIZsRgy4ysY+9F19UIcIX
t9LSY8x8qMOZulD+mB0qC3pq2VYHAr980Fqw+ZEzt5vSDJ9HPignbT4aIy83Y6Qppl3uLT7llr6h
fYxN/Ai4f7ptJ4r7MeVXI2TfJDJYzHrc6YQ03uDejvn7V5Mx7Pf90VkGtgPOwjj1eUon2AMUYjGg
WnqqeIC3bJ2CuDzoOiTYkGmkFSDDDwtB54T2Q9KUO9fPqAtZmhKPi4czCGVZYkZsTYgbLTzoHGnn
vZQJH/IA5DUUh3Ca8N6q+HEYJWUiBuslIdlYmkwWlwz3XKKl+cr15DtD3LuQq/XR9iDL5al22wbV
TdFr6pJNBP50BTfrSZA2jFJBLejNK7Il2ap41iaZSm+hNIIv6kz/CSeA09dS2XNCCs9SpMZXE+cW
fZgYW93cX/YIkJwXY6Ok7mq7FHC0leenbBTohbAXEA7CyZqMw7YYkr3jMK9raTrhIGXghCn+fRyx
55YDrNqkKm4aOEQrUN+HrBLmNsQ+lfR+s4YssG7RjK7k7BTXjOroJHc6uvml7NhB1OZEkIWPm2/w
w5SJoSYf7BBII/hBmbCfE/gUeq1+SVxUdGHtCvQs2WvPSDOuEFCXFAKaY7kLAc0q7r23koDlRZui
1UPbs3YyI99i9xgQ2XFB2Y4sXpBgf3YRmoHesTEGNKSAkMH+KFIbmYWnHe3aNh8smq5EJOO08WZn
dWugZa5aEe27DjtnXudijwzny6iBpZGZw3WGtmxrO725derwyWJ3C4DIrHde65B6PXhzQomTo9+O
vpJADYdSH77iiLPRU2l4toNGYKCZ1l4L4kXqXrVJq9zcWOCZGYCAA3fNIroHy8hVJUmekOBATbFE
FdLuBQ0GWDcdxU4qZ0V6VbO3QJNqTmP2Xhrmr96zjWNqWwOYrPiJSUe7I9+z2pkUoIwSusMQoS1E
IpkR1w1/lMhW+ABWHL07k/qIja+s/8CD85SF0fBGa4WuHR837G/iZTIBM95PMEwkR2DG3I3gGxM5
IW/aKFtAtOUiSxmYpuR8bBtNL/Z6K56aLv8RUcZBmM1e0laz6axx76sqQkpzbjHsoU56YuQXX7F9
G6ZWOzVM0FiD2a/ZtkOWffkTZU9HfyEX63BI7bWeAG3nmRw8NfqMONoL0yRaIJN3oiyScx3iB6yq
Mbx30HKXNQo6P9wTbF0RJTaExNzAowG+9aI1s2zT4saAxunBjyVN0F9xSYN2sKNyN5nFiwfLdNG0
dUp3CA6HcOfM4hz6hkNFc/Ggh6xn/TSzYaagTRbtagKmF4mFgBYW7LAqkTwcHWcbD5xYmbSDG9jS
7b4vMh99JDgSzuKOXtTG+9SN6TkIobJbFrbgxHU9eo9VtTTCItzGbb1RUGYbuoF0eKEt6X5Ibmfp
s024uAqRM3UvRv8Y3yfdEB9zWUIT0hzw5cXNglWpIEelHu7m5fGui8YfwVCaB1gPZBGH4w+SlwvG
fGmwcY3qbEPcObpwpDANyBvE28ZdEBT30Ba1VdaRIUCDUGMc1ZW71tXfS/ZYxxHkHpfOe090z9bo
nPYOEY88TFP2E/fgDlexw/yhu5du33IWfBq280NF5rTBZuwj8jT2lYqJPfDmXVVtH7WKMblhBTSB
R0PegpMaaWjdxj7mSyFNsWrhzdQWZsn57EbpE4yPVRbLo5UMq2GwMYOTxo65ANlpJjza10f+Rbow
0ODptzHfP8i2HQ9wxRj8d2G71vOxW8OLYQvoBO1mUuObA9z0qFnpuhC4z+m+nVQTBTcxsuyizcej
MIFp9pF+GFsMrx5K5GXTDw4daoPxaeW/VgKheAfN90Z5qt7BG5pQEBevUcIsr24GuA4RSmEyDfAQ
6dZqck5s2rplF9pPURimOGXY489M80ZzzEOV/QiSMiUrgwepYv3gThhZgRtFRE/P4RYDcyRK5dqk
CNckHrcgR0VSderS1CNVdArbkjtp+hC0Rrv37csUsZ+KrcK96fKR6Dkl38hALjYgN50tGAp/7cy3
Zl3fE7BLsYNqXNQpitfcPKo32Lb2oXCRyeeTS879uG0777b34CIAy0ZClqB/rRmkQTlDHmRb3FV8
/wkJsrfpcTOoWneOKTHG5LbSRGA7lJ206RDn5ixwogof/MfaswhUA6p/Ikdi2YIMudg2JWMILq9Q
uXidarqUc4Q9qd3nuMIYnLL7vKmL9IXOBEEccYH6t/hFLXtoID2hfDEkqCXBFMQk8kGVm1x55skK
AgsJ5TyZVdVxEJWDlcWxF4XB/jiq8yc39eedJmMOx7X2Rn+xItOEfbIh4bzcCkI/zYBGm9Il6CrD
gcFEzzYeiFUxKWSmOlo7JKrQfkofzdbAVZolfCRJ1Ow1jkA5p/L5M/Q1NiMiqcYLmWH+BnDpmnYs
iAFou8vUMvfQcIF3jBweJkOLOO7SnQu6Cvygd5RJGS1p3mUAESJocZq9tz2CkQ1kjbRVP6VtPISa
WW2rFp82/k48NPRZRk/u7UGxBUyLey2n0nVFFqzssPdPOgkeZcPaneN7XNEPqloa7lowbZvCZNuU
YgeqIQ0EaOTZI5TrzvC+MIrstLaaNgPSsIKXsOqpnhYdOyE0c3mhXrE0nhB1zfIHGoqZn+98T/Eq
kn72MRN1dtIKZP5gEG2EOdlzGIpw28f53P2hdnBw7S393H0WJWAjMesCBhKae+QI/ga6cniQgb3M
S0/tCLrbWJBxwUFSGNpUkXocnLJEvI6jVS9Rnv/qB/cmIkzjYIfeI7wf3pbvXCKRv0WuPif5YFGI
UbSvB+c1IRQKMe1SBuCb8rjftgCmowbZooR+itLVX9uRgKHgFJDnMQmCGYaYkRuMcyKLd1PpikIW
RfApCF5qw9ep/uN2Z9njeWq5ykl+hBjSVlt/SB7qKJUUhr5aDXiBYvggd6xb8yBo2IxYGHDq2Guk
iu3BFN4vXRJv1FonXGnexo843ABzN6oJ3v0xfC4YIQZzhHjcUmXlXqXvpQzUpjd7G3NoS74qTWz0
8xARRVOFDFvopQWkKDFWX3gtCI2x4IK2nObDRyJBj4jsOALyzhW0eAWaysW7ezcrBVdK24+xE25t
TQhiSXJc/sxLFrl6jBGHLLKq+RoyRFAIhlf6xIaz7+OHdIYSx/NDXcKFgBnB7reQ5XaGUAJbKfe1
FRxoKcoT+n4wuAV7QqQRp8pX6kajbOM0QuEeHHDRQXaRF+nr8Z4hQ4HvxmbzQOPzAlWAqKEk0ZZ6
x+ChwZ1P461WByHLYqeHHqMi7jbxj0Jwy6TAWMcpn2c7MK7AlHYXy/uQwQmde9b+wR67U6OxWc7S
hjs8BwjrEVpFGHKo14K+24sUJm2chRh/4xA/hhe2h6QS7aGyI7VlL7Dnb3kk9A09qUuTtxVudITH
Mq4mdr6MrBrc7F2HApqmcWAUX1oO2A469XgAkQ+5fH6gPx8Tz85nWAzmh6+Jgyf6V6fnoBBevrR8
VrEmKg5GniNqD8PHwRpp6nrsi4Hk4OSZGTm979DchDPkgMd3ii+9hRZIFcHqOuF1yKxB3PmCZsuo
+89OM6zL2pQHy47TrYlThnUvTjaDQE6oULqRB23s/U53dkgFV1QyMyqCdqHwMVm19RxJOk4Zolfs
9rIhI84YPBe9+Nh2h+8vW99AvpVFNAe56DYF2BVsiXepSye/MqBxRQFaWRG7w6EaW7bCA4wmhnDN
AehgtYLkP9FM9JyDVQq5/j/+iN8egzas0Dq+cdqJFPS4j/edlg6viFLpb9f2Y47O94ZhT7NoEdC/
NqVHf5gwqd31266cKKjyG81ocC9ombHTMv2m6sZp5zuJDUIh1ICZ//tDZGkVSBo7W8M5+/0Prn9F
p8O4GjFrTD3YeCbUR1u23WWcwfpw9vjEsbbtrj90KeG/w2//Z4PKzw+bx/8FGeUGedn/99/+Hxnr
/lf+XyLKbz66j7r++Mu+Tj6yn79PKZ9/7+ujbv7+V7qlfxMC279pKQuvIRbjf08pv/5IV66NxEeA
vcOP8h8x5dL5myl1ZbnKEQ4p53OC8G8p5fzIcJBMECiuA5PTrX8po1z+MQHcsggnt7EZSBRLDopl
8acwW9q5pSV7ieAWmkjdfBY26ygUa3oWi4x+Rn3BkrHoNK6qFXv3qbO20KIXraA5z/Ilkpu4+7SZ
Dccnhf+UnmfOAEaMyMfufNoBIvjZ9DcBxQW/CbVviV4MmNOHFt2ZJbZP/xzX78o8dOPKiTeZdZiQ
eBq75FeRnsvwvTFBF14S/1yIrSGRmhtbxga686wwNszPQWTwmAFb0PAH2gMbQdlnw2w/avKVBArg
Z6wKT7bJtmdvsFVK77rmIuTI7Bl7Ms7Kijr1BxBLDzIthKys39X23kzORvVU6cd+WAv/vU/PdbrO
hy8j+6zbGyV3nXg1iqfJRnWNGmNV20wwb0vEfy7jRATBDF7DjdU9TCHiffdgxZ/XM+1fuspewjgs
vn6GH3++kjhff+QF4Fk/aP7tf8mlpuvqn11rt9VHE3w1f3kMPsLfX2nXX/u+1Mhk/pttuIYylAIJ
ZzvkNvdf80Xoqr9hQbB12zH4S+b1Jxnu2uDvf9XF30zE/K4QuMYMnNtcg79daPxrkksXKY/QuXht
x/xXrjTzj+nqcBW40IgD1x2uNkPp/Gt/+X1qtCjawsUr1+wCDcJgxh54Q1tJIEaN85s59LBxS/DA
WXSxGqARSsKn69KKXhQw/Ocp1mCVF4ecOdr70DhrwEbuJrS6YI+fYp6b1OFOtN1TE4by1DamODkj
npKKen6intkOXdvjnnPL9/ihj1X3qDcIk3B3mOIw6TCuK9DLAwEK50gvcjgk0cEI9PoCaOpkgsJ9
iKvGohow/V0o+8PvPsvb72T0v2RtepuHWVNz1Ocw9++n9z///tf54BhQF4n3NaXSTVtxLvz+4Fhx
EXRZAq8r76Pw1NrtcOb+MzRCO5dB1y78CUEr/hlCmjUClXQA160vIQQ3vrewzL7dMCBJ8RDFdGEi
d3wIlBdtZt/65vt9RpE/T0sIT4QqnTClmLMHsr5Yjv4we3G1/gEQVrQar1/hmFn883co53fw+3eo
LKELZVpSWbowMB7/8R0qynzVtfmwnUO2t8ruihMxMzsCqbTtRHNbOmbxNqE7zzWsn7Y1p6JEQbGu
iFRZaZMBEhMN/FZDtrPMels/hq7/65+/Rv3Pp6jiSgBHoLusVIYrlP3H18gcPvQaBulb5mzZyQpx
LpOZSKtrstMf03Egy4Cz0a8voiCMFkV3szWzdDgDvXuo2s14BFVQLe1apHdN4sNmdRGNEkJ0KNDM
InGqrAdklOX+n7/seXH946GdL2BbohkxXVeA//vjy+5ps+ttAEGGci9jC4XKztc6DKCKbRvs8AMx
YdVTYPcHNGzTHaOj52pgDO1Z2aengfGLyP07BegJKEbH4h11zErYUAopvM652QdHxsWbwPbxVSqb
JgbxwCjZ7Gd9rNIfCZZLLuad1Fr5JMsphzErv/dU3/uKf3B9yPnI/+HsYaV3bPAQuoNI2Pnz9TFS
DhfTSPFmXK9ajJphZNA5OOv9KO/5Lar5OMtuS6Dg+65mjNu4xSIafeeOm0y5LefkjSxB2Gv8dye2
9Q9eGltuyxImdY4lxB+PPpFek9kbotpyrzL3fZrEe79v6kOgA4tostg4QpMk+t2kFB8zqO1G8Ype
m34oNh/K5BDswGJ0h+Ltvzkt/uvZbLEQ2DpHiz+xSfzxhfkMlmTbRM126HUaLFfV+4AuHPqLFRNT
4RX5aZx6UrdyXRLewoIBcBHHtVJ3udZjnojDiUhqd/pQNAq7RHdXY8YOhhqHyPbSqU6FDmAKBWa2
ZgZigxwHyxQYwy3lfQaisgHuqYlhkalE/TTNy0iWt6dPwzmwgWL987frcDL8+ZPA8KksZZgmdxqa
VX+6iQY9AbaGk8MJaAghhkyvxgMxWfM+KXKBTSVswYaHgB7jsqfhtfDU+DyPiTHfpHs7iF3MdLe2
W3U7U9BfQIaH8Uh3wQKKDPIOWEMsG+kC6/6zLu1XkDUMnwEUrPGCbOoKlQgVLUEaNQ6HMsTwHgZK
4S0MH1IYrHvQZl9mQueLZi5BA7riZqIz2jZcqciOEPaqplpjfh2d85ZMalrnS120wBRRIi/CrnwJ
wtvRYLYyBBC7uFoWWPtxAJFc05vZTysv3iOFn4iM6rabelwwwUnJPFh7lbDWXjE3hBxpnRQ6NcA9
+FW9UaI8TXHs4eMhjZoMpJVOd00lM6Y99G+Djv/aSuuf8McvHmEWPicTbJWftoFDxB1etHH0T11K
9InCXGdNtxKEriTqeBPU8YjTX2MYEtnG1gnk7aAd/Hsj0y49skqqwnzZjqG3D/UU3x3/NfK5pdEx
pgpzt1jbSGLwhfv5tJps9pQpoHROtnBbVQASAsUCiSDlmI3GAuM9cmVsIosomAiI9xF0Txnwti5k
UstSk2nRU1h3nz3oQWJO0wUKJ96udOHhhB3xsX0O7PLDw4Qdhgm97VAx3KNPgpL1zFq0GXPtSVju
Z8M8o82/SqRxK1+XdLWZquuyBaUfYF/tTFBDhftj5udLLhgE7jygySbyc1Z+quyJWeC09EAqrPRK
QwlmiV8DcXGiqPSd5leIxGtoMXpf4quH9uJYkdjnXDjBmD1HrVgkSAo60T+KQO2Ksr21HVUCd8F6
YEbtR9C7BxsJyWTRilvWtbnyJG4bZH7FWvc5hZ3QOyto8Y3X6xtznE/6BM+p377rNZWFbXRHEnQR
mzIUtVtkxoGdLbhe62UlEZhF2YY54gKs4GNtIoyXKNhA3xtvnkn0RYjdTAZlA3n+ji4g5E4D8QDY
nvfRn9DZjlhTan/Y5TFtVlnFAZLk6qybw0vNvmWof5gmin3Dql5KbkZeW72HZnOqSgt3FUqDUvrv
eaeeq5FJv9asXWnRvshRrBUNmXfFpx+31hKByIufiG5VNc7OHuE7QD0jTCBx16WLjqzs6SeKWKNB
n8L16RWnugHdl3SydUZaAjftAfAa04HW824CXgGRBEeyxCwgyeIx8RFidCiCllprqsUkUVbkQIWd
ptuNDS/fDfwYdl5S7AZiYMPiJiJnaFvr3B9ae3oFNdA82ukzTUtjJWEXLxQ0sNB9zbTwxTItBjVs
QBd2wcautn+A48OX1vpndDq3jYbWO+rd8V7JZFcWufVsAhkaJGSIEIDXGsSH+kjPIhTBZ5tm+Ro2
vzqgCyRaTmEdZjK1hGGiX5rGhEZSCXprwDZvIZ4BT6VF+VgT3zx2mIKIqa521bxniSv7Uc43Iu4b
2oOJ5gMCX6p+CtSBCUF6n+Vw51XQR+2esJIYPfmrJe4zUx9fcnhcR0T5dL57w37twpmfC1j65MnO
fG7RI44sYRvZoOTyfbvdFQm2S3Rd8m1iH4/7MXgsxwC0XANKYfCVeBMlDOC6IvsGI3RyRNmFtEAa
F0eB7fbc6m4snO5I9tFLnTXJCWvxa1HSXPRbU9wrskmWQ4+1Z8CGEfqQWfS+vmiWGDdTQqp7YFWL
69Eb5fjhJk50MUtzuAXoaVF7hM/TvFAnPtJxFvn+Da4XpDcF4kIpbVHUZJ8Du+SGMMYHCxPHilmv
flc7AIf47OgNNOPaBlkAW1x+FhYD/zCwHnsrPcdApM52axmbzof5WatuZXsVJG/6/aexN6uTlqyR
b7Ft102S7PEN1DUiunQwkBznKytnOhSjAnssjTq6q2YDiVvGm3aS9ro3He1RM7dM4vWn3HH2rQ2+
cdQqULW1cF+aPkS7MjVfmkTlXdRw10wmfEpPKc3YmC8mTtbzZAQFWY5DvtPbpDroHqc+IkVOaxPr
/TSUKLsiyOqccixyQZw+xo58pl8ffILPGxEgqeHWMVV8YsLQInAakQmnKj+7HrM+wCW0UxCB98Wg
CEGcTonibhqmmKCajFx3dzTjORmZYT+rG/gHovj0NPtgjJOsHbafBybr0WOmaffX5x1iKTDsosws
kcQsemAaFzMp6ksfJtE2Z6yFNmjiw4+t5KQ0lzQHo7nV9ZJZjFOQV40s8rafnyvZDxxEaLw4RGEt
kT+CMy595yaZH65fFaQWGgR//scT1QRAlPuDTSM4RJAXFPoGVFp0KcX02wOaFLBGCBmX1x/QiGeK
l4OHKp1pPHG+jyQ8IMpe5K61kGHjg6jguYbL//un//mtlZIXnvTFWXM3fl3LW0WM4201j3iLxohQ
M7XNPoqZZSzwprEXYIAWxc7quosGqkLpUGQBnAZp3cRW+aDKrDnXhEXmARGLyxQhNJUpAsASrN0S
9Gd+6YMwgouth4TO9+x3EINv4xxKaiWru0JjTbruaQeX7Kq57FRzIl49x/V4ZfEGKfocT3gmyfkc
CLOI8cooT+AtJLAUDwX0AdToXaymdwUwH9dQqh51E7t5N7Zglgvi7IWTPaHgascuu5XmU5XX9R26
t+kmmkMnhIqw5kJagI92/v4uoh28S9kJNGnLzUJD6HUMHd3eaw3LfqdsWAG55R+Cjhl5MJaoyLUZ
neAkLklzVbW65rtfH64/lvPfcaqyPvjFwJLH4oasDqgLx8NHU/CDWZDRMjK0b6PWeul7LTv24LHY
01RfRCc6lzLP2Hfb1sMM1Ugx3AVQ3zh0uusbT7rDGJJ4t4d4NOulnL7vRLk5Drde74+bTJn+mV0y
rMlUojntbP1JaPYm0+oE+DF+LWXQ6Nf80vgxQQsqqJDus8hhqpuxxXVLZjSAF/WY82zOVrL06F5X
VAD50FDDuJVOJcckJxnS+k4O6gm/b7Zg8lUdEyKhz1X7NF3Lh1pLqHqNNngwcjIDkFFB1NBAkV9v
N14efrH/pdRvpb3No/IhZ7QNKB6XTjKXlCWsVM9iiYgSGpRB2tOWiUcNpNDsYu1xcO9F3TyZc+gL
EsQvU5a/utaILyPGlJU1mt6N0xO+OID2vrQxE5muMMQB3VTyIE393Y+iHIpCE+7sznho+iB41Qqg
NGYl7ycaYisMqvmNlarV9/9dSqM69FBilz65OuyW+/Yliy/50PkHI4FEoQsnukcwLxYFioH99dvO
T5++f93IMrmO52MGe71Fy+sSENDaHfvLaFxfs0HDOvypLKvbXr8TqH8R4eAfykGnr7ImZZ/eYCM1
nEHbYPOYrRxtcx956b2QrX1q8EjWaB4Q/Dsy3RNdZiPBec3QpQtv2uZ5Yu/YNoa3cNXBpTTrmjCj
2w7BHQiR8FyZnUSW0XaPktewANWCjLXwnBsfBeR3TmiZuh9Fbtg/Ta9aKBscQo3pBQEQq8XN3cCc
7r5uiHud14eIzNrfjpxIARj0NnQD3W7sixwFHJ98zwejv0w2iurOgqhvNRlxr40DVjejrTIvqJ1L
qB0cM+OxG5xwjxU42hZlXzybyXBbpyghTbJzT+QpclNHnsYXJsmO9AYF1uOBJFrVP0E0r88VFyUQ
XS6Y3se0Ec4RiXWWAR8K3FPPLp+pbXC+PiCdvP1uJygJ9IVXyUadi88KxCXE6rs12yTdj6WFSN3i
l21n5glPailbWR0DkdvxOQ47cWD65e9JLPupNaQ4tq9Vb4RvNUySnRVE/VKV1c+kHK3LhHRwbfkO
wS7e+MCePmGkhVaBXc3p+vnHuvil9+dCwUercOPfGOQfUKQRmTh3x9jFYetoG8QNcfmmJPxJGRTE
1TVpsKyrrD9Y5mBtcMvh6qh0RtXc5FfX3EL2HYww697aX7+9np7X5+SkmXucbJgkEm/Yewa8l2CK
a/YdQ/fST4gLisF9LUjS6rPmMJZdCne8MJ4AxP/2LTLk5K72k7u+J3iiJvrh8R99RbvnyUozBcyE
NdhocUAj/Krx+S2I+gvuoI4Ap5gtS/HgL6zZE1NcjHnzFfeWfzQrgNXgGcCZgVpkfJlK0PrjExp0
43ZgbL6li8FoWIeHQSys+TRAUEHn1ZlPfV4jGk3D3766/vT8fW9OytjdSqPz2FoZ6eH77I8LEJ96
NuWbABbO1k8j4CSFabEFmVeysWNugykyJLzGI7YLRa5Y99uQxPFFUhl8ln4gT5lIX0jGrkCm6AqN
Vq3OXRNP+9xIzgoIAniLMcq3Ydb+MFkraNlRCp/xhxWtyG9kSXtcZ97JAkmo3/U5va2cAxQXeFwA
sGDcvKX0zrmcyK4utTxFrOYj4Jp7x5OkBMmMKIQnx7BWztml2CAoGTqqEKbS+BBNA0y31tUgGvJ3
SuKe6XlNC9ZFHBBb/k0Ca8+xxxuv7X97CL2c9kBD3c1+wjwLa/xibYuP2YQ4CCvg0mXH/TBwr1ql
NfxvEUYHONvjO0Y0sArzHS6mZrwj1qlZ0alhcl8WzoFKPErt/CUnYecmLrUvkVZAqGJHnEcrhLSe
W7BSA5q/gyAr3o9MucAXkHBy1DSEB6tdpb2BnEpFxQ5BuYm9rsbylNvNWq8CRdAtvYZNJIJwRUbB
9OiivCvjO7euf+INsMEOs3TFndlhBRzhp1fiE/wy2bNjIQ5EHQXnDKkNDRTcsAWjTkjmAZuTXuWn
xAwIGI1yjNJxDvajmSb3gra5AlQCgbWk4XozoUJwTHuAoZwXu6jV1KvZfXVpFj5mTnCZZKlv07iK
N/GI1BOqKMukZCnEpDM3LTWBr/raru+dCIOv1mQsTAEfqE4ujUVkGO7/Ib/pEryLkZtdEtlkB9FA
nL/uFXwF+rg3otvKShzWwd5fIRftN1mpj+8J4YF1mhziJreeogoh52RgDG1kc0qCrj4XXwLd0ift
gyWg2ubUm4p+oeV10W1r4fvxmuCTRRBGFDARgAtzZKaq7rRGS1YiIUah4HxsEPgCJJF4rZbd/FLj
oXv4nkDoAHYz2196Dvmdk5kjGUk0Yw92AL1rw7y1p7W7qAttzcejP/Fxfmm+ZT1kfbJlGyoPJp5u
bBo44eI28vaBU7PcXY8WDL3+VBFREVv6+HDddYrJgd83gU8l28o+yIodLVSe6J4RGHkOMxIk6mSE
yowTgoiK9+sB7PExnLIGw18vo4ywP+hI38vvhPOYbIDhvgChg/mi7IhlnrvQepTsw7KzvWMc5BDO
EDRx/tf7SLfdsz84z1nexIxxhk9haPW9TEbz1BI/GTj49TA5AguaK1noRPkhnZxf3fzdRBtyEQdQ
F11aEAfX45NvvWrfVbV2gzzkpyfpw02BHA7D9WMq5kP5fep4+QAOoajIjJz/qUqfB9Wt4yGsNsb3
yWoAJbsIYkx9EG+NrW1G3xeHBCLsBTn2nCgWv0iPcUIUZw9ebhA0FFRMokFBxZNuvIxNhFWIlGlg
Ro+pNx30HgH60Pb90TR67dkzs4udesldZ4tx7Sr0fHWdx0czK3r6HVH1Ev+KxyxgQaQMzuPoswy8
6BD4MAj9HE/6MHder7UFLahx1yUt5vqEu2impca20F9ym2Kxl3Z5jyYZx0DqP2bcUTZaD9CdsPJ8
61e8rdlmSfrPtL9+hSl32vfzc9evNIQ2C1VP3pr8P6gM8VjdD2mE3J+PFptEW87dVhavef2hlksZ
kvRjSECCMf/n/tivx6JgelWHtNKQJiKYsceT2/Ywof1M9M9AtOQerAAuLv0j9ASBBV5Y7ZPBDJcZ
t6BFjoBuf32fdkpKhJHE1jYoh6fcdYdbYrpvr0vQ9QHV3tJu0uI81dV6yGPj5EN42xJNDdwCItei
p1d+UzZSO9iZRmzlXPszpXfzCIC4R7niMAjdVEo5p7B2jH2C5QtSpXUhVaGio5O9cxQNDNwAw0bI
nRQ1kQ37HRGSFs1BXRE+sR64WjTf5A3OiA025gUslOC75mu7ANrkkHw5oU7fIjloNA0ih5QMN1tm
fkCnh0Limcx6JMbBPWZng1wJFf32lQ/sMy68fl3gxjukESCtgsXo3aXyxLLXfUax/oY51tmFjvFL
ayexwQJZQ/aijKIXRdpZhEUpUNoy8geAQVg4SNc5hERDoP412VaN6UthYluES98tnXbu7pOzRSQ8
jrKE7Je4ggyP3SpKqxX9TkWmG8WdWenRyewfUU0fJ6N95ib3oSLosyxDtG5EsLNKhPI4RZkx0GXN
OpNmLhA2axeYFQ3OXrgA8mePyYAAigCJncsSvZIGhWjg+2+qo13SuMGyS40PLZuzSkdvH88NDaOn
W2j4yY/JzA4Sxr+joxKNmd7NBKY5pX1CzA8EptCC7kh01DkPdiLrULDXNoWVDtwCThKt6mCr3BqL
Od8BJUkuJPPoS0VLlNUbL5nsI+7hhR8sWc4ixJ+Shls44jb2vgpe7boUPeZCfF+aluxiia63SoLw
iGoUBH0QMBUYHnrj/3N0XkuOIlsU/SIiIPGvEgK58qUy/UKU6cZD4km+fhbzciPmTk91SUKZx+y9
tnzoSi0/AynU4gnatPSAEgzEHsKU0mZJ3Bm7Kc/DCluSmtBmkNTpYjicioQmkuGt8lXgbKhtHtsv
W6ewEaS8BsOvoffiNNpETPe9e4Fs18VsFCgCu33mAQDEozPGBjOpwi1CpUd5C/nQ0fFJNRZhw3XG
ZCUnsatKOqI40fTwdKen5ReTmhFObEeWTNQHt3uHYsfeiid+c7hFNn6E3njLmKyvG6piJADOKNbn
MYEwUgvvRp+QBdOKqhflWrQ02OPGSQckOfU3Nzd2sKu1+xlbaUZo6N4qK5ywG4uHlDVl4aAT2TdN
75+4z7poMr8qjRtJz52r5fn9bikd3Jf8d7Rd0wGWBSt7lb9PmeDt7KH5aPWp86vyDQQqY/rO/wBb
zF2q4m8b2rplI8mvsTLsss5YcGMkV2nbP4vq2fRlQ+TDBAy4+I1jKQD+IAmEPdXdmxKDjlQiFEIY
vBDjLB2kG6lPtjwxEm99T5B0Mtz3lrBO60kvvTfocgabo5L0xNzSok01v0uo4dBFH+m6f1WKJWxp
+oD17NVGVA68CgGk+mQQ1xjpY+2nC76nrIyQYL7F1fgN4FsFGom84GFv5jY4z1w7DgkHPjQVDFm3
qsowA+jQGtlnvsQqgjbBpo63voI2HQFvuZvy9Jud1otKcRIRKMWF6MWatkUff3BkxuDlyW/SpiyC
Cshsf/iXbC6itAdcNqmvGT3SkMzFXvMH9nKeXHbjsBDJkMD0jGv/rvFmE1BhxgZvyZF5caA5lYq2
EMNxyqzXCakG6N4RMLj81B2POHHQlXSd73nXSeIJu2er8kmVBGGjahmgkPuEYY7OWdefCAfKcH79
c5rQBajBzJPd/kJs0FaBkuPelJ+6oiTycpyDBXbw2CMPpH5x4I1RDCX7rKzXTS17MJr4xcZluo8T
Lio1FzCn/1/vp9Wt7UDNeo3xRwM1lMzErRBBcXHyND6agpwhq/7yII6jRGPT1yTWsPUTmBDSGDSD
bCNRVs/07/VhIDGXQQ7t+cIkJ+TtYeHp2snBsqyAC2qIjKH64euNt6cY6NAxQjNIdvaly9TdxTdn
2NbnaRDJ1wLpgz4YhY7WktqHgaxiP+Stmn4wAHftgQmUeIi/8qyeA62XTDrs6mcSGNxwm30MIPx2
nZIHcg25u1ikpVqNaL0ujtbi4pVqEdJm+acoHFD0df3V66fUJEUJ4gBY+vp33GilyywxEvcuizIh
8WfH5cEnbbUTgrqpn3o0cczDRzM0EzZgTIssGlQorENx089TaRqRSKrTWAMt6dkY7VbCkzG2YGbX
RqANg5Y/ALE7bFwbbBhE9pXatp1jLrnzkecQP1wEcO2jdUNpVf3zYnOLSktEhV7Ye0J48V3D+rUY
3KpX0mHUbiXDcT/9TFke83RaED7b9iHpAPn1zJECqW9IJHS7M0LwKzQAC7KQnUUTGrODaSJ69mbl
POT+A0Ldf7rFvGscbd4ZMEfaqDW8M+1r1ZsnzD8c7x6vmnbz3hNPbP0AtrjNr+3lf2pACJ+k24Nl
hiRUqkKd60QR6ZFPBHkDKyCfzb7hzUfX6NcIjUus/jOkCsHsuPVdQHPajYuEUFGDiEdtoIOBPyQb
qT3NHQsYr9B1Fm34zorS+8wWoQVtshwajc2w2yKab/M/czqAEC5IBsbtSkR3Cs3WqPciBsjFeRgs
DigbnUEsMKZjsxJGbRNNEiU+O0lWl3MHIFhgC4wnfg8qu3upkfdAsDvpEC7QoATWoJFXPw6DyL51
GaesZEq4DKsJK3rrqvKQekDukt79BC0PwMSMI58ucmUkzgrbQG+98XdcEzTUcPAWwACydorQBGfQ
ah6j2FE+JojV9pZ/n5GaS9ynICIpR+olfTtqXVySPDCnddKCLuv6i2633mEgix4MylEq3b/glL1z
ZGk+qGWIVq5Axsb9I3O2E789YY9rLMCLNIccbH64yuXviON2wktvwrk/0TSmQaHFBtld+dXkU85H
ont7zJpTMgFi8aV57tWfPGGFvOJL20gMOs5H2HPTXjPB4RkLI7tKkVE92xJPYrPCvF2Obl34QZkq
CD7Dn4oDMrbpN023ZDPiQ5xPKnHOklIGXjstlNlPlldUB3xnF7A/aTjI7jqzVMSZR0gN7/u+WVbk
WSMwHjICf3MRzCkuVgFRIa+d8ToTjsAS+w8b0SEi2HjdmaMPDUO2O9Mv1anS2TMlZKOvLWm2wlc7
3ZJnO++cY+JPjDX076YEXDtLpnMr2L4DjofxaOICnnr/rV95Iwjp+K6xFEbwcXdo4wNHa0SI8QBi
fEVisN8+VZtQZlXJBXwxS2MNFHaVVHy+GIbG2fidhcA4OOH/z+HgQLf/q8fGY6HpsHBgslCuUPhZ
Q0yLY6BWafX3xaccsBSPqmYd+lW3Tu5EydexuvUWhBZriwYHmBzrlJ7I8sIJ8rHj0JWKC1Yn171d
DSBPnPtVxa3SOcanVaf4jEV8bDOAOQWlv6QVPqhFviL2vOJPM/Ye1SD2A0qbkZgAgPGpZ6rdNGjE
n7GpCzTxS17Zl7eh9wYUbDsvZ0KkaJSmvLF2RBzGEF6qsKfr36WV/gYsvAa2nF2TET+nP7ldsEzk
MkIPqCNHEuDu+7dVGstz/cqE7k3B5jRCGIjU/bH9NKRm5Dh00yBCuUEhvSDX+ILGu+ek7OGvMdhz
Rz3yOqb+1XKtoEChhRa3zsdnKqycElNw9Npbp1MmPEUN8kqb1MnqQ2jVa5KpfTEU2slOf9APvVPT
I5g6SOTi1qZ9szKyyYyaaNl97cbvYqq7SJIczpCaFE1rQBZWZZ8KlPEO45J/brTlKUHArRNFcvDj
Pg2YQjUeVw6mEPCItF0BVMsmmBawEMXypQyDVFaz3IsMJHxutewRR/4RV+p+sB2+NukIx55OA7AF
mXItqBMPLQnr/ucSO5uWVJ+lfNCH4VNjDgeLfx1oDxZvX9qCAQvNqLmVNQ3nbdQbDbQfNzsnWFP3
STdW+8odKDA6jzUFBBl/7pEtEWabFDwHedLjBi6w+or+GzoR9HesKJe7tlExCbwyPVQu8kGWttuS
zDwLgoxA1CSQvmOaFplyfrr5CR/bKwMVZ+/lvXfSHPsTpFm6L9gGBQtuQyT2HwTfDYdhWmCrkuMA
Y9jm3StpLxyLB2QCUZlxjWRmAnghfRVcstt1w8TUfsaoD+l45oFkLPrhNIUVmjFEmNxunruUBKJ+
chRsKe082c+LsCcAoGl15A4NE3DSja4e8roINXtuiJmcrgscywcbBJRNc7JXhmCCs4oaToAL7wwf
MMZsd8KvOwCYMUBB1oM1bJmgd2bFnH7q3iHs8KChYpLpxddWJsxqht+gcEAZy9tc43CUbIxgrJOy
kCaHrh/eBwKZ7N77zoT/WSXISdzcP8XoeMko9jvWufMR1ix5O5mw9wZ4TiKSv8fVvxS4v5mcwvJB
jH1Oqg+ma+adiRtRdxJWUJZvUgoYkclpemcPLeD2B62L5XkQ1j+7xWzGcqMzLIcb0EHfFzMHGh3i
L4Xdn+Z2zfYt2U+eHrgJIPJECI35/Rxq+eIS+NTroaEl17Eef0EEAq/8KhpwMhxBGDyl8Sa8DNAK
1BZWYfikyLpBZkFmhrZwHdZE4BLCgpe7HIL6ZKtixu3LHqvlq0eFQRL0lG0xsD5Atyn9WpKYqAiB
uaOV4zeJooSdIO7LWjLlM8tbYQHY/zQDXag9wWwYl9oNtv+rQ6bk63/BYk8ngsSGAPgggXt5eeR+
W662mXyzTwHO14gr6d29Q0x0sv08oYgEqw3wkVZs7p2UfPa0zvd6j6Mfu9WmJDIfKw/y9IyghN3L
9BknXXqZB4hXA6RDm+nuxUfAwXQv309963wuJX+wrxAstJ8qU/7BvnZDKUKo9oLMkgTkmvZvYoOy
91uHM1TPu/M0Fx/6wj6ro+zcr8P6QEjgL4G0RqiPDJvJeyH3AxdJ6Vd/cbI7O08qTlbQf4OqbugZ
iODsnW/Ndv9g/n+zY5jxvg5wkO/5odZxrXs1jJ+B4JtUV/uZv5+rKDmm2+g5FZzz1gJ2Qx8perOS
alTY+sGFVBGZM1CwdRZ8Xetnlavu4BMlRYfIqd/2V9jq/Ols+TFgr3PfA/LxUTdT930iJG33OdOM
/cCbr5catf/Cep4TsKFclzMsOlPXwkwQctPL5pQZH+OEn5c8BMJzTJJqx5YLedX+ND0sKr9dOPm2
/+liew249IcD+rENfLYAM8Ko4Mwaj56Ux2muyK8tDRvpITsEyVjbdqa/CMaJwjBWk5bG5WFy0bRA
h7AHMnBMNC1bRbVLMudKTcZhxWjDHWuT9YcTOKwJW59UYm9d3pnGM9cRp17nMm96StK5VqHoHQI2
iK6aE+pYo+rCesZJOOEEsgw428hK2D8wYBfmy6gkW7ljlXlvKAg119GZKd8P20a/QjZJgUM4t9/x
I3ILNK9x15kwhrfDu85NdBQxuSVZqwPY9WEgEcaKm7Magn6TS3Ya1y9IXwMR9Z9mnNuD1XUJrsY1
7CFsovaJr3olScRt3F3Kvod8RQS2JgIvXWMce5pT46HxLD9q8+xQ02LuJd82fdYj3V6Lo1a6zzqw
PDTHZIRJYyvZuEAtHYLfmP5iZu5ItWlvI3lLzIlDpnAw8Sp5zu3ybbOlmzGQcbSWN1u3g6lS/jO6
hi3SID8pCy1n0TQxEw5D7LqG2LDOoabwMKs8OaaK5kNXmnTF4MnCumr+5e1iMphZXCSef6TVArvj
DWo7zeT5JOh5rKjB8JgQJIDIG80plgyshcOxZSv+jLvwzdfZqMYpasDRDewCchFD33xvYE8+ZHCd
d1sHGFhGeQel/sYudIpEN6DaSqxoKScRQOx14fzsM/aIFICgbbO6oahwkHY5kHBZce2rMYnmZlFB
q40kZfjeFwvpQoljvoX6pZr/SJABrdpKYHWXFFf0nex2IOU65IETkXvE+zyhGxkDZcNplL08VJZ4
1Dr5TvwN5+iC+79p8j84bW+o7rxTvpZHGcc/fX4/oS0nfszjlWGZIEIwyiYeu7IcL6UAW4IP6Fb7
3j9/9vf+QuxnVQI8HUiTqrk7AIFfVVUN14k7yktyUpsySR6j7/7RcCCnRfKipfNwFRCE+jETT8nE
MNgy1J0GJzfUOqRT8TSeeEL7Q5y4JXlTZFzPNfBnOI+Sc/Fgp+KbjLjPce5RSutptS/q5ZrqxRgJ
bEATaPLcHWNUjVwwsn2CJvm8CkBvbd8fhQnJuFQgqvvUfpZzgxs/psCfTYvBYDOxkWjAFhfeYh5s
D7dcz7TYb+OjXAr3oiPxXKG0Nd34oZiYjQTRH1rn2rc2eIEOPIDiNj0CQ30pSteIUr1tSJTr+5e/
7qp3LyxWbr7s4mtSeSumb+Mo3IEtYnY/Iuy6tIZ96zt0kz3ld1B5V78nlqLAWnLuaRztys8CZLiX
vLOxabM34uNfgKpYYkPFjHFEKxQgViAPd3aZOulGGZlcxH3CsrhZc+Aas3coMiKPmoLJudmb/9bR
9iBDI4iRFPo5Ma3kMSbky2xRkBb/BGvGo9MRYWk5/UG33SJaXAINyXJiAlyQ/o6KDaR8WOBJCe30
s0Bnrvn1i/DR/sSJWR770XtqahFYNo2c9Mc2HPL5XS8lDdFQ/xpths4oBhjq2emR6pC+yxr5hhFr
wO8SpbNGzYrI52R57C+m4jnOeg15RMd9PwzOdcbcuXhc8PkAQmwYDKRIRXcCXISwnFHd6iJFkojY
mpIhvSq9e7YRoa743gPJZMIkyuJaQuzMC6JvAb3N+6bH+UFr/9UnFPeII4Z6IivPG49WGx+oE+tg
bmzCWl0E2lkuVdT6zMJHLZHMpDGez6P/SK52hdOg4yi3j5ZiROaUXs2YQZkX9KEvmg6zIy7MJ8qG
CwvkMZw6+72BrYgszLsBX0TBDb/y3DDiXUaM3slofExVdSsdLseu505yvGSfN2SQ6j2/TgMWYWdl
09+0HcF8VvMDpg77UmIqCFrZ4kW1UWN67O9CvTMQ4Kf5eJI88jtrsL+gm/QXmzuxdTVFcW2wmUKs
z8m8HqvR+aub4tn3+YQKcoVQgS8glC8lPEGK6IfSnX8cZPhIOc1LO41oYfloOjczo7W0gJeX2nxw
TC9Sa/EYW/bzAIiHjPOlOfCqEKC16UwRSZPc1xr6Cck2Nu1oWdkKxUQIOH263gBmoFwh/lVz0zXo
9GrARyfo/3G4JtKHe9yox1EO8WVZY1DtIjSg4DEVqMUlbZyndYS3Lb05ok/IQl/5+1aUNeYEVR1M
dK5oN96poKZH30U2IDlcCwMhPEy39XWIq2o7Wd7myfQjq0cqMJp60CSzfQBxdtRntPS+Njwm+U9R
0pI50zGX6SktpvyGCP1O2szx27w5eHjporFTzanf4uZoNLx90/Ggtrg5X9bBCYsc7kZOBDWjavFI
deKxoZyeLYa58ErW+T1zxHX1ParbOpaXqbprFjO55hYkeD12T1mcIuHXvwukW0FO+c7NaL7xKKXY
NJO3OWe3ncFmJYCiOM2dDtyRnzH/JVUjJZQ99WGwUqTCuk9ZO4z6rn0q5HrPF1V/aD2+nMRgZ5fS
f+r19gUfJ91SxzmycQLY6jIHStSl1vwX1fXiHmnMyWVqmg36P0qIOyVZmXkETwWCzpbogARGIS6l
8yQdjCCzd/IFOzQfrPPoFQaYQFgoJoCSV8+LbwnB9ERSLR8FE+aQh54N/aAHmt4cVTM/xQO8LclN
PHZE3Y84IZvkpGdzf2krJCo2MxO3ILipThHG9rn72VBimpP2tCg4GBQEYdUQ0pXkfLetLWsoS/nm
pDJAstnusUT9oyzYYPj+a4dinvbIf/MEhKo+HwMCCT9iAe8oHQhZNdFFqLU9jb1bBAsSWCa/C6E5
5bXUyCS0a0rtofC0UEMS3yXYsKzmWUkgTmsuXQo3LaBJzy7YfPZW4Iy5xxCbKlFVpAg3IkYf6K+M
ikd3YeyHSBih3D5tpm/PmTTqBMahpmzfeZz/9NMnGwHrax0fzQ5ndyJscZHiyy0MFWJiYvfk2leG
iV1AqfDjOmYLVjT9ndA5oEWhQagT/QVS3BEhDA2U65A1yQ05kfvlj/aHIazd0FXtaSmaX1lYLzUT
PFhQXji45ZPVN/1jP95ZyLkCdtZPVcfA8GeGongtF1Jcd7JaAD/EfbnPTBIKlix97JYti2BKmjMu
+nnyd4CW1h08An5U9rywOGWPw5J6yadhq4zYI0i4vEv/5fSN+ajN9GUrzKd5KumZ7HB0Kyp8aRyc
tPxWLYEgWcWbp7VWuJBqWnV09H1sElfVTRuin8eO4nndaNeqf0dM8OhArNrZNjKTlvbxbCXIrerV
Qwo+YQbMZu2Ef/S9UfejJDy7soj8dUARx6JEYJ39aWLnCdMOB9CCd4iOW+1NmRM7VZN2ouUJ6Z5V
RDwg9HdboBn9zqDNRWU98hizZQh9m3BUxBGvbfG1maM2Fb0pAcWMYEvLH4y6p3LYKqIKYnWHOcjJ
ekJ2AXw6szSvZete+2kwT3jJd3E/kcNC2kmIae0+dxocb14NMQ/4Hg+zHcGLeUS3FHgSPh+VQWgS
+3OkZg+VsfxNkHsEZprplx1vEPOi3LGQcBbHPCZPmVsUfx68PCc3Lq5lmgdHSuYq1ifJssDwJMks
5lhFlAbJ3rQ0A1iZG43Z1ISWJJbQLJrpZWmLnVYmYdkzG0Zv+U1oVL0HTKWOuMh6VjTps2WSUmNk
Dnv+hLtQccHtJzN7wBUfWBnr70l70Qs9f+21Lw3pMVgZ/DYztFhSdTeQDsG5djMTQTWODsIy/gLy
H7gfYQ4Xq2KxwTp3X+t6erLFyDW0tGdORZwIQZZPC672Cgz6C1nSTBYr1hfrwJbR9y91UpE/Nrti
b+jaM6OsNDT18WYWVPe4pe4s4PUPzi9D0zSsJy73Yj6yMGHXUwO3Yn2Xsptoe59vguk3H1r+bK6C
h+i+8+7yjICA5WR68sVnSBFZgqcQQaFtLhjnMqQrFAd/MWXv401G4VY0bmXGZUraS9o7H+tksWWu
poMLCZtOnSoZO1hSeHe2xqZOz8nCJO8BT3RNaFID0UJXzTmJ9cvYuS9+QUiwJYevuDTOKM/Wg6eR
hzzlr8LLbbRCJi/Cd/cFZdIrWMG7Na/uuxUPSz9XfLzIZOqh1s7ViAqeB/xfY45gqNvyVnmpTeYo
azgEGoFmrJAGq5XwUHKo/faLnE6O8hycaKJ7E6Mcdt3pXH9Q2xX08VMPj1W7botv0NkH9pTFg3RZ
ULjOerZ7Rt+mYqln5W8sxmiB1mm+MmO/h7L4xoSmDFmgU7cbN3f+K1GUOlvkE0w64rRqMxr15D5J
jrYa8OlBGy1Z7+xwhiFuKIntqCwF2rvkBSEUW+mJaDB4CWaYKlLbHKa2J0y7dCT+2h1sd3hjrZiF
haTXV13gJBctJYg3bYch4hR5MZMQgtZxsJYbPVWgyhi0t7A4sWzj31C4MNrme7NTN1uUemQ0LE2w
CPLEl5hvrHjDAgLwhMS1tzBdWClEtW6g/7ctUwccgi63TZh2WBLW1qK/YLr/ciZ1XzbuVeGI3jks
7KTHqZPZr2ZONgU5CAZyorNbchpqpHzOa/ngFzIacioXfWJGjEDo1YENHyYtcxOCXiJ8iERXOLk8
+AfLuIxWI6NWjFfTMt+z0rjzC45mdZUtyQMjERZdZx2tNT/Ea0qapcofZTmS+SPK+xSe86GE+ZaX
7tUuMFAtDCdHDeAtAjtjZ4j0T4++uYUMgaSeHp9N0F22To/jYtURiAJ0uiDOV9vkTFqW/kAFyGtf
EfZmC/Niv3nOWTT3Rv2EUv9pIKgqf8t1/rSerE9u5t4Kh0CzRbbHhhXVWV8hUEBvXgJXz89SaNEk
/ajA14VFFjeuSLyvdRBEjaVGwTCPeEjhvQh3fVJ+/m/SDffQMyLOUv3g46t3ELSmmvcocnej0rOu
jbdsMASM2Mvh0dTd2+ZbbiF5EIlOxUR41mthQZDPesJX0kK9j8ZyHfD1jCaw68QVSC24wKeMeRvk
v8BbixOwgIAzkK/nkp8auwBl5Q8HV6OxtIDMAa/9h0DEgjwF7Ryx6rRv9bcWR3IKn1arsXgihqN4
ypM3p02YKPewltLpp1dPpof6n3X2yB4YmBfjk9o55CmodObTSVHjuGwApzlVsJWteGBvqYDg3L2Z
YnnwhfFAcLjY9UaidrLFKutvYp4JVRNjp9uPs/Ay4LDzwhTYrba1WYoRrZn+Zh7OoRRrMPM5ngVJ
J6r3/mdqeUlE/BFmfJLy0vFptmI0KSMkEnUWTB0HBF+xt0a9HGBLMp7NxuLDrrp/evLoejP9wFCA
opehUZB3Qgzvzi+cp76fbiREvZOHTYHblbRv2aVFLKFl8YfnJn9ru7VDvnpnPJ6X0UWQ2Pm3Js7K
Y8rUxdTtbVEPIpVyE8v5gy7mnzrDO8wYE4DWe7NwHeox42+EjvjzIbnrBhCTZMVFy1tjenl6aP2Z
GHH3MnEpo9clp8rVChedS/eu1p8UalpubQWDJwc2pSg+uIY9nYG+O3Tm+Wuli6UTi69t5/52oGMC
S18us00UYpfmP7Wn/2Vw9Sf3yxPb4vRQz6gb5HIXh1lj/WsSlOes31mnxs/cvRJVLwm+3P6Iq+vI
auy7Cr/pYIszB/KucJx+T3/Oghjjl5awIvEFfTLx2yo/1GzbrK15XgtctgOjfatLon7+LMhXCNs1
iTwE9/tEDWHHfjjYPgKzFbdETLcx77+sKvlBhxROgPiTJvU3MfIRTNGxluY/ANbMARPzRETRy/aU
5q3zOKl/ABqQiQ3+3UotDBNy1y70gS3pMgt8u7aj5mC8xK3HIVkufFfsgsF8Wx5w+D45CXM2mCak
Gvrtm5unj3gHkNFgO66R+tysbhQ7l+mzS2IjY1lc7zUlFjIZRVAZ2a+2yF5bD3El2wpiGUtv1wvB
NMFhekCQ4qGeKgzCzIZ3M/HTgYaChiE4YjwjvWVQGneU7s9TNjuHpcrUSaR/Gaa8rY7z29f8WcE4
DZPuPkaeyR4FXIK6jm7+F2Htn1owygH0GtZj8btys+311H9oMjc9OC2+1GxyME4NsF3T9IEf/kBi
XSQ0kNhzSTsGAdRPkizIyoO2GTgnhiYtUey21f9t8/S8juQOtWQBufQAs58Qme7crCfL1+Nnvft2
8ZlGa6bTx1j+KS+XHlhmVV2rFDN/O6WY6x0hthaH+NeJMYgR/1tZIodSc4ZgtqprS5Ei3ycEm0Gf
I02IYQqww0VM2FsQsxVn5URutiL4eV0NltniHg4BWQaZ/T4OLNR9bbsS0W2M2K946JpLwRbiWD46
NsbzWM4suepPVmu7WRo2ywKKL3NhiJ6ZHMaVw1Q8bqhmxylyVXMsTWXsWNzIFCDeHB9qMj5obRZA
If4IIh9K74w+etGL37alIRZtQ3KqskNXPCMksC9GCm9r1u/4F+RhTHDEoPQDDC70h9hnapRXikJ6
KgMoxaQ59QAFoCSK6qNVJaOx/tvwOqjPVOIhQImgHcdLY9NezXx9osVDrsN28JjpeVAN3M+VKu0d
hTfZ9b7zV8b6i6GVXw2HNfsx42XGJrUznQZUbdN8kcDw4ddH2UFpysa5CnJ7+QPpJGcmjDZExWhu
Fr29U9U2+ytiyty16i726sKTYI+U6R+uC2/MVyGZfdzmI2lZiYSMlk9feY292IzTv/GavzS5abF1
NU9dpQ/Mw4mG05BiEy4XkdjQPGr2j2uUP95g3k2mFhBv3PMXIvwlCDtCF+qe52f67btZFvaRBzIN
Ki0uojipoiamCzBcbop2Ydwl2cm503iuhC6PeMWyA9r3mzFDd+hN52RO4zaLPiuGMrXZXsexte59
9L0QD7sDjNpQsjNbkxouKk28Hsfn1r8y0wSsmh0LwlI7k1++6nvYb13/xQOIn6IMYU392HanmJXR
vA7gNSF5Hyl6jnPBGNZ3pt+24TYqaMDY0GH8m86uMu4YjrN/VUQmxF2Dfchfd4OFGzhZy9eSJHjk
Rbdqou8opgm/tMbVUA3+PsX0zFLHTU6myN6VfgLjzpw21e3d5rnZSYLRwDqUOpFgdK9g2YNJQx4J
Gwu4vbHcWRz/qNGWryxNrgYTksL0SC5H5NPSEu5SM4v3jii37PLm0qbnypqTSI64XJQpt0+61gNH
dy6qH2s+JOWy1cPUa48bGHjR93ij7m0Iy9DSbXku5rtKNe862NMzEtt7oDvQq2z54vR5A0welSqz
KMxG6i11WZwiQJ0PY7bBKmEpI1pICMRbiF/u0FWjUb34ie0fiU45gbSNAwy7cdCMWyYHKmYTWjBb
XPtJDaxl4kaey7Z9BOfJUJ2fuxts6wjPibBAiYAvK7SLXZQordq3sf1yavthxNkXjj3J25nXny0w
DejDsqu1DqCkTGEelEtmrj1q1Cik2LeMOwKJLvw4AhCgCWM9sPaHdLaW/QrZhJ3pDwqByPM6ssSH
LXapwslUO1NogV+fCzya+C/SnS/WnJNXu2GJ40RL0nlv4I48uP53OUCRQER5MVs8mXYMgLaooewn
JVGG8T3dI7R0t1o4ZBviQzeDShOD4DUv7KYHQr6XT5E3uLLO6TC2ARHJR4x37d4xSTmusuGrNKa/
el2nIYce7aVSr3kHatasvjyGWnxCXPNW+wTIFsChftcN1J9+U0Q42gfqdJNfCmuOvjLU2rS0i2Sh
MTmQJgycxibeCY7ifqsznDyQicS1WpBFpDmfBQMEhlI6Uvf8YmGPQeDnP0ggRigo2ifNXtLILF7c
ZaL7YZR6QB/xKOQEUcRp/3Tr8DzDXmN/t6A8XIGzK53Xa945Hg2+OeYSAQnzAWO4MxeiI2QDL6jT
j1OVNTdIzCV07XW94yZ9n71xCgm7y7DSlBd7xqyh+GKvaRo1BfTyXFClcL0gcbKsaJ0b0rs0fnha
FA9lg8AuLjl+EAkuEreKZ1vqrAzY3Im8Ka0qkHr518xFJbl4YafVxlV56afWoWi1dF4OlriG4QxV
N18tr6reOFZf3C3JRfFRLvauyFcZpbQkbN8oF/nPCm8KVz9nsJkdlhhFqLsQuUyC6uBmyBZccwjy
tUI3SAEUV8SmODGPCEPWrnWTS+5/wjWjf/UH0mIUf0OpxjfdY68GpK8IrIRdT/9YuP6yd1N2mgzv
wr4jHRWJGu9t7Z+XLIn3dgpnByave/YSPGWNd102tt9ks7ucU+fZI+UjmEuYvVXcvNozCSCpn4RM
o3krfNMj1m4++c4P/iLs7NCZAjfz3xiKb37RGUVah3uktdLjMnkMHMr+SWQYPTx//TY2iXLbdj7P
U08SSAbOjK0/RBYrvTaJ8di+cZSXVF0Z0On+iWlv87C4BtUdcySDCypmtsCJ7OhRpvji5dnNAAzV
zhdPodoWwxY1QClZW845Hr97zZ+vyvAk6+B/lD4s7s0adpR0Tp7kjQFzXAO1KN66VFxLT2Pkuznk
9O6s0legdck9+mm+N/h4lxRTAuJ2NE9tbQCl4B+HfsXlNfEFTQgUu5saDxAcmQ8Nzhc6x3ynd4U4
gXAKk/84Oo/txpEsiH4RzoHJhNmSoJUoyrsNjlzB2wQS5uv7ohezmJmqFlsE0ryIuFGRJQXrcMcS
G5wa30uZpIBuzjgzbdycQa5O62HtSeXaQrmNKhNv0/kVymR+sd0FHcCId1VgZxANFPAOljAVDf9U
40+7KHNffANPRYFtlh8+8+xJaDjAlGjXUctTFEmqLixOksVdiuEt5BRQYuTgAixr88fH4tRPxpc2
cVX6Y9eGRB053FpfsKNayM32xa3WOmc6l80AfTwpDE7AUXNCV1C55EyerRpS8eoWNFxFDi9GMzMH
mhhnYIRjP1pu45bu3EbWHnOTG13RMQBsHyd93H4bJZQcf5x+wCn+MpPGFOWIrd9HdIYYDns//I9g
Me8bYvCpWb9bFm1g3rJvhfeb09m1WrfqvY/3LOCksaUjW3G4Og8lZVxl1NobXDGLTn+LKbI40kXf
vkM5mSa1LYZebxhAX1ibyisCcNg3AnBTXt3ha+A+gRwZ+yTrFn5pquN8Y2Am3lPvsG0W2yUnShfP
OMHBMq34yZ0Tm2ZF8jidrwzipIx0Ipq2tqNN7zmQaY5IZrwlvo/wG3Ejh+OmiM8yW13oNMRAn+6c
0XWPnuovUZTLXWpyJs7b/tE1aMEGdQNgHNY/LKSsTf58P3trgr2cRrgVG88DA5X/dmb9lCV9waig
+MtGNdFqbt65MiOvL888noeARrWhVl89Iw46V3KUqGmi3bHu77TW9P6IA3mCW84O91U8vud4Q4fB
ZBboXn1tn2Z7PbG23iWmGXxs06c1jFOvNY5GQUKu1i4GTwpDq+HddQjslEb5MU3UsAnP/7FhquOk
281pfI5x3xg0ECd5G5bmgp+F1JzVGbf0PNLo7FtPlv5uR16xNDmgxr7nynjIcQjaTKFF/aKT8oQp
knOkd6rm2jkjRYdjSjls2kkaj8qKngRMQFykjXLhhgWVL7HX1ugyBy/PGDpGyzgZpUEoMLgK3zxL
M/i1JhO//vIGTRtyRyeWk+y9O8bhh2hgSGC1awVLwTACyxMdMQM/LoCIZbZlcSS6x7FgKNujdpY/
q6U3AFUCSY67G/KXPVWn0ovbwxw3BTdoQopWxrlNWuZ2vSyMalEhhbvd0fd2nhNQSZNYVM7n4jtw
1IM3K4uEGFvYFLfNYwz/SsA7qZnc8YhzUnJq/IWYupho0fnc9vtlSoYjJ7I57NXW74bVRXTy8ro4
RRFzm2VSOjRF723LhTzOYp99z9+5Ky/WF7BcMn1rRPLiDLTEwsl38oE+ZxE8tQPnrcDPn6zSvbU1
x9/c4qvXVkVpSmd/TDXG4zjq9/EUK4b11OuNDPTYWeeHwmRq5QXwDX0YKaLMDyVdWmEg5EZmOJ0b
qiC9ojl7lfESifbS+9QtEU2iy2vYVENtHNg6WM9bRiy0FautYwcPlGVzXXLjnRUb6733b4j1bWx2
481gThCgAqZqPwGjqhAQabzT3V4K99aNC7VvGgy25oQmZM3JeyVtEgaLTa5pbvdNtPwNkFMRv/oq
5D8YO1TxXKKks9WVw96WKWeDxNp7TkoNPEOWMGqYiwTEFddxNp3KRDzFhNSjj71s/xgpfHWM8y+e
l+4QDn+wEq1tPbu5rIODVH9VPbwqFwj+rLpHWD0Eg5vmEEEqqtoLtKl71iauOpK7+DAeh7a7SXsO
zU1M76hHBFfh8Jm/OZ2ON8UCWmdGpSHdgA6CSuq5MsKwb90mmkxAIeWfWlxcJmU24/hzkdUw27hg
pzjfms/J5CVg4OJl39nMh3wDtzliKQNa9cNx0gzHVYD2OoASefHBYBNYIv9DMiZMZDnBxDQCDfWg
biOKVDb6M0pYJ0lpNxe/mOgR80gVmrWZ7EtYO7bLx+ut9yHhkEokeBP4gWYnPtua6GPMIu8Sijlh
GLmDuQb0MS5OfctZIBir5M5IWwpX6AX0G4xjdMaHNuYDcjD+tmnE21pQxn9j1PdC+k8fKL9jUIPC
BxcA6fw71aQZhU/tqyUxUFOwLatc3RY0LuzHQpz7yt1jR95BMKLRDGqn0Zn7uETzKGx9Ki3W+WoZ
ltsxVucBcfCSU2YXczKlYhF+q9kDW5Ez2WASMHUdX2jXlNxt3tSkxzBXGZxjYuIgAFPkxyU7tbN9
oFu0YSKGYBAbgq7C0NExx0kj/pSYcsYSnY8IR5jzEbXCKE5cBJlwKYqDaHhCKqqha4cZIC/LYezt
Q9Ela5/k2pFrs+mlEZlPbR1Lhtx76GJECXHEG3Ac2lE9Nt188l0DGkuuDskMC4d8T2CNWNom92Ik
wVvAfU2tpdbS7cVzjSq/5FgxXYPMVtqN5Bfw5qw2R09Bv8kWRj7J3Lxxwd67ffqiA7LazFMOOYGZ
aGjtk412S/6Jv56lLHNDKRO0dExkuAOGoCMgVkSssrwFepkItklPH1L7KZmq5kjrzkvhU7wdueCg
psq9pEZTw4JznX0QFGHu4qbstcNrzQuQDuANLYUDustOymLAqU1kc2aVGEf5DWHLIkeXY4BYaOQR
ebZSs/RXJOej3/dvWUt8neEwp7Uouq2HgOyZIDqXUSLS0RCxeExrghzXwAT+Bw9T+ZxVDtMoq+eg
bB8DRX26JvS+yYx3pxj1RcmfcuS4TC47w4DrFfbDhKSJa9Z7qlqHeqpS7opU0MbNu4BZc9p3VgwH
jO+fm9ijaeEpKpfqMEfTV1bMHrePDyvmoZXL+Inx4jInDWjVRd17wn4RMSoB0aDfwY6YFxAKqzsm
Bn0AdKzyIQfpBjU0K3bV7Ic+Zoo9esWLEvOnFzPYaOz+URUWCrGdyI0fm5j0SvoszWTeJpqpRjWK
eBOl2RtVNMhBAoAF+IhHzSQTgyq/hMS7i9wW3i0K683Se7etfVvhutglyyjQxlZBt6KlVnPUU8n9
MNbXMjAu0qaDFbozdjHcCkXs7fhXXdGe1q07dd2uccRfz+0czygs7sTzWW0y4IBBwsgmaserGw3B
NupL5HJ5xExCtnixss1ETyo3AZyJDVTk0MNhqZrlmKdf9aQi1kSWMZ8/bOKqwJYUP0HRQsQVCKCm
5/1leewdOaxtiow1x/UDjG6Bf+batLHi9jjiODrw9fabbEJ8w960GoWKjZ3Rs0gglobprHvMJvSA
pOSum+aYUzxfHoSY7mg4ifAwEWIqo2nfxsUT6+VyyNREsmJgzGEm9mpAOrsjJt2u5FYQ5XReJxaN
762pOQVgRkLBcfjxcAFRJhAPaEG5tlXcIN8Py860s3xNW+uD3+N6I9RRdoGg8toRuDKLmhymzb+t
vwNQ9N7m0cuU+R5+5QTrGP0qozVjn+sc+h4tReWVcR0mehqIRLdHWN0bi7FR2FDktmmO6Qq9tV1M
Z5YF76VhbFN5XHt6nSDzVwTfOhekSBqHJiTOxu0Y/njNGZXmkMeue8Dki3Yng4uKnWNquE990NqM
49l7pcZNGzmovrQQPQau/cjIm0BPBj7ASWsWHnyRmE3rLLpPOACSSW/VQ9Sw5Da1TTNMXLS3kz8/
GWv4a5i0zbl6YGhtmId5gBtr4JwhkHUyXKxqXWntfVdFoRXzp7n8NSsZpNp03L0vS0lnlrkchkCg
AjnBQ5MZEGQqAk5OhuhPOagTXWcafZ+5SPslV/I2n+Cp4QkSc1SfmQoysSvHJXRp3hyM6tM1Rwn6
cwZi1J2lE7hcHppi304pZO5luDO1/EDUeiTgnW3roE3IdvE7sYvPzK/7U0cAJs3jX03dPFHPal9Y
LF1l4p/0nBfbTGHTrkHsbaPsVsXUB1ZMZyWT/01rnNDw0TKr6NtsgUWtLeW96T46Ctd+o/UlifAR
J7Ab9ynbuYfHtVY297XSxauSY8pqn6OOq5nXJOwDJpKGK6ECZM+R3Z9QXK8WwGaMpTUSMGEvtJDs
Wo0ebOdkhnQxR1zLkG56SWWIJuSHQzS+xZuUtOneL5SLIEdcH+LSYchSguLup0Wgd9eIbFlH1keO
mlSUuV0Fnct4jdeKkAnV9sQMNGzWVLmJzWAzeiChzfEPaGiy8/G6jKlzN7npxclIQAIc3QiuJhxL
M59Igx3gE3V2TSy59VJHue3kfCkViGFWyl946q/CXegg0mT8rG65rRogyYkUOA088W5gGdl5Sf7P
97AIAXdrd217ZjqgoJJaMCGcmEq7pkO34wFyGFPGLoNV0TA1M+fLmEb3DuS4LiffjeAPrV+Wt7WU
gJ995xzkQAbNVbfQZqZYfr2MWThrhSp089UXIjSJN5EQ3zV5+RTb5EuKEfuvl/7ZvdrPQOmZap9V
leHc6OglyKv8oxQIEL1zxyo57rATPy/9+GOn1t71sTELB1jBIqO7ptbOUZU8N4nf0xoIPq1ZsHdB
JMhZrDHK0EK08QkoIyySPWykAZMMx4YxRzTtkbmeRjC/FnMGv1OAL4erpRmHdhXEPpn3304LA0k0
Tz35j81SWtiLucYBZcA0ZdwHOHC3XQcTOSuqswBSUbKic2SvsSmz3zrxP9Z73O7dUN0DPA0Hp3wm
PLMtbWM6e7qGvZes+Krcou0Xo+f6kXQLglT7PSOSBJxiICH4ktWsYhzkTeY9Nj7Rh2p4ECMjjSBn
lGLRzk7CPueynaEBWdD5NCJsZxxL33prsIIPVIDZJjk8cFRBwstRdiWaH0nOYHbvihLfQOuCv70O
LkH1oMiiN4ZUYFXB981QKgrMXLkmloKDbZN1TCQYG7yIBTNqrMHwDoRQDQnFk0m4FXTwQfhLLqzJ
XWsYP/hx72RCmzI9o1s8q3aY4wqmIdjFhN3cVIH3D28W25Gohp0vXhXBlzCp5HedR1inpUl/PWET
xUJma/NS5tFTPrXf0muIqlH0lZYvnbwDkYxvvOH1ITx91Tns0d5Kg/3Q0GpGHhVBapvM8CTSsr3z
ZtwTpo6uujLw1BS03GXg/Qr/nlqvtX4necj4l2UOOh+q1QzFPRMqpZOyCTnuaug4tomfhbpeC6rr
GYvoGyP0OhrPQ70wPfDZHmtn2aYNYT1IAi/lPPaHMaApoNNMxwRT41BG+edELmgrMuZWmrCj563I
1CQl6wwiYivwTNyJnrDPYG4lOvWVjFLOII3DAenRoWp/p75RHMiRNtzLVLMfjxGlQlOPvKlPBlfN
QYkPX//rmRoi/gXljsXaS+dmK9aoV+LA/tGNdc0t4xsu9yYJiPmBd/8cSU7S9BVV/QJxW8pjPIw3
bGhCj22o7BnuYUJp2zDjIuzrBhhUnGOpTJebhetlv6gtRZsAWvXZdro/cgXPEu/CMNMP59nrX2Z1
SvwoB3URXPLBnhkIO1vdRp9UgxNz7Yd/Q0zbieE7960kp1FbmI48tTJSWqiqDViIpXzySrc/SRhj
m/g9kvwJP6hwZ/v1M31xCLBdsUfcpHIybBywGW4DEcezs1fwEdwFrwqMWygiESb4NJgDwnpxaohA
8dHj/9kQlJMYAJguDOKP0SBdsTGBjd85b+8HDtZIFda1zBuCXGN+LiBPlk55M5okalXXYiZq76qS
gx4YJGrYeqD++G7aNDAZjsy3qk6+DWZrJRFZnMA3uf3cCMr9YoxGuiH4gDJJ72f0Uc6RvcHOfRs3
yTXig0YYOoxuwuxt1cD1eF2IlYb4KLcg5XRY0kuCkzp7cFcChMQcmwN5KQSLylDkLNKTdYXX8Abq
HKEp7r8rdoF+aUKdmBc1dn8LF/jMHUnPWm3Al+L+BXP2G2QkoojLw08KGCPL6Lt21N0cmHusl2cN
1jUo9fuSTSkUYvY5a2+7PvVyPUHlfvacjaNmHI6UKE72dN+ZzaVuKn71Xce8t3zEGwAcpuWomtAl
yHO4m7LxnjjPfZuwQnYdbYF5KUnQ05tAhNQzMTMzz0LN4blk4C0PMupZNnvBBQAJ0D0YYg2h6fSd
09CV2lDuCaJ5pnb6JWsmc9eYc7QjT0HXjH/WqXkSy6s1D6ci8GlvRk+VlEcbbOyzxVwlKWAIuTgU
Qezfc4R5kOnERNfjUjKPJwVgb2o7oPrejW3Z15QAQDqv6H2ney7n/tIY1TfT4we7vymD4iVqu3NU
BOjwjHogueElfhsHIgaGc+xpqaRAjy3A3i8dzQ98DAyal650/7kex2o0+F2ajl9Loy/BgN2lF7vC
WZ4r+BdixjxmWhAepNxVds4cKPkJjOktAjJvWgY/THJRw/NtV48Ta9ucPxD8ODG9HGlab+pVo9H+
s0rSizH0XDEiXDGoWsa8z9RyHgr5wm/8JWPmOxnNih2t4CmX2auLqQNKC+uH13xMhiBqEpXQqhYB
L7ef3nqmHhBCub9mC6ZK8pCtr6bQILI4BidXqRDnbljG4N8qXlNzwr29EFORQFeR2NcPZ3aEVofg
QkHpNl4Y+YuYEadP5i3z/Xd38j6jIObUmo5/VVF9W4M/hVmcXs32Y4J9QHnItlT+MVels5U2lmgt
3z3tEjCFIidoybEqcQP6JURteAt0F3Z2ivBxHN1lP0fjCwW+92k2HTVBG7eXNf6v5p2UI+5X5x28
1KU24x8SnOu6Kw/IkJxoUQewJXUhQqhTT5/NwvtoqouJ8sNzxp8YEzQVL/5ar1NIdhIGGNHIBSfA
zGJlGZ9BCwR2tKE8DHVNXq7t2NvcXVp0lLfB9Q/Uia5VfAXub5IYj2UG2x1f+TkrFw4oufVmGOPH
/79wjVCNHwuLaw59Q2ToBPa6XHQ4eGzGUGQFEfVfuoxgBIE4zzymw78FGkuc1U+iLWDubbKR1OaU
wNoVHmO3kSVgIEPNShwa43LbJT2zGbLETpKdMo3qt37TY5l+5lPyorlgbRpKOv3hLul/bKhJxG/G
sM/qV0voo+mTQRBYRExE0nAYbQBmbXO2y+pxqLMdGKxjrMetMzns3e2T4BrPjdy396VpfkeYqnDh
Ou6+m/q9RMW8tM50i2MJj3ArRwbQ5UNNYfWGNCkmBmHsgJAgpZPhaXBpte18Hw0lcVcK+ZJ+3M8B
EJgmMF6MDMHUEwKpCp9r9pDreT4tXXMVgCc5xQ17V+Cc+H/CMfblhymiXZI4dzLCSsZc74LW8z0E
vABj/a5Qm8ph8KAABRTFmxZwg2J+RtLKfPUaSw1K34tf/VUI6hw4mPSGYRi891L3QCBx2mhn3iXR
QNbgf7qcwBI6ndrYfciSOafDbOvI4C9WvDB126Vb3xc/RgfjgBnBS87VZavQWnNgjc5wSWyfSo0O
97fjZHeu2ncdWZnJi54acDLMkLlAJdGvyhZM4DfciulZsbddOx2Rny5tCeUuTR7GoitCo5reqmfl
uqcVBaUGiBaNMm9YsmEq1yXsP8okkGXyL4PyxMp126OXPXp19TCaFCssB4qhL2Lyv0cfnN0kCPiL
TxMw4o5qAB5OB78gD2w1Vc+FNQ2h1QFryakEMJM2bHrrpZX0akcN5Am6cs7SQPlMKjC++Ibx71jP
TWuNN66LqA9JcQ6dkkMbrzfGhDp1zk7pDExZ9YcempOP0xciLPUyKD3ByYZPsNgLaBOwyBtLc7Aq
TfHP7vn1QOy0bjGEbqpgvulm3DFQklxKi50jvKJb2xm/sF9x3ky6v2Z+DqaMaT7DLMwVPe3aMZjs
WiNBP/VMdbaJmagbbCJma/9KYzrh0UYTnBRtp8DJWgySqxv2biQohdMVej2fA4O8hVBSDtxAmcn7
/4+akwv2/PaYLtazraZ4r0ll2t2VZRlnfcJpsftOUNNDxXa265l+b0nmfaqFyBVpzkDEwVH7HE7J
sEZ60ttiiG6puMfd67NccC+HHpEcigL2MkVXGcshvqwi+pcIHgksh5t5YqYZj+hjUc6I2u3OtIzT
GymBx8y28TT33Z2WrXFgM3/I5nSXePJqtJ3eWYbxuejiBprvu+SgTbqy9biuexc4smvpFhS95iD8
8TI6kjRSqW6icbgNfByTqlNkIIiSbgrk9GU093QVcKYo7O85idk4MD5h3Sg2KSeLbVUN08mjIrpu
6ftBWT3yDeQmV0VhZeceWR3XDJ47C/yi36d2uKRHz9UHVsxi03odQUbgTCkd0l5T9hsbMe1gGdyd
utk6StMD3KIMAtuCEZZoPffOXG6CAct7Mqeh40CM4KniZ+Bp4oRkEuXEN8b596PKrL/GsYub0hnp
mUmyrcM0f1O7RK/Rys6zaSwHTn2Ur5gNkWtsPcLrMD9ngukfSCRs2QgO1nI7sWdQuDSQuN12Rlpe
sEFiKELxAobASIN9hsKWrfJ798Ix/dz6tCgEbs8TLsevxLSf+55clNMVqyl+ZVNeHbLoZ8/mwG/K
EUnGHxcye/29OU4TYxlPhRDw/6l52tcxd0Onpu5d2lft2U88+BYwYYuEdFk+wQX5ri3zABmCwVLp
TbuBjXSjMj89Eg1FH+jvoPFwGDVh3JHiuvrG1TQj+KCzdTss8bejCirrxwzbGD2DCNvbOUfaAF36
I3BMCOM4KAqOyLgwWs7u+4HHa+kStU1lcJOaXPqbca3zcsU/x5xe3BR9nusJlunuZBDQ3bhFbR4a
P7nRc3EiFrFVtqHupkjvO6bAHERLxZAKD1qBWafidFqrlmltFQmmAgSTxVS/QRnVB0XlFHoW0mJs
YDDoGj90qu5KWuBZ+QZnkhE5NROJ2tXJPXFKtAETn7/hUCHvNkB7eaTxg23o8MKBJOT7YMo7b7lq
Enb0eLRZOCSPtreCo5h+c3bRO4FASCeNBbcAvrUc2mtUlAsb2nQiLFLjFDSM7XKTG4wKonzcZj3w
g76g4rp2jB9M5RTXuZ8JCJudWC2CrsChXiIbpLIvTj7UP9onkERnWJBbo2geB8hecEBoYstUxZ9n
DydixkFHu95b5oD9qCYl9jpKrsxOnmTrOdv5YLb+S4pJbqvBVO4C8HAT6vWGswEOn7H1QjMo4N8A
vI9aB4sDHoguUODLCSQ000icyy2SPRBAWjRWSKthsDQCKw5KCr9NiwxwUd8VasR963mfTNRtsqA5
5x7RUzDdIRHJ2gdLBFFnlLeOGpJjhm9tk2CjTWYicXRg5UTV20fXBlBHI6eVEbRqKu+2aSzSOwEz
gwAlY8zLB9sn1VZL/VXjml2zSDfzuLz4vf0wLC2MjGjfK18d6Az8N+v4Os6aBXt4R0Z/sMYedJvs
t9HsVAffpo8UujEEfN7dIM7OGv/TSJg2SrrHegzecNLCZNSJ2DZbNDuPwTBUGtgVmHJq/UuWgMEY
6r0b0JGHSUrwHBhbDnU5/7gg2KPT0gVG3Hh24XaSWRA+XE8PUT94FC2W/ISVFqO4RGRdjH+2337R
5DyFadRhvnSOlq1eNHtUqEV/1UnEEI3h/6hGAr2dRTIt/iMxjtMo/eodeC3sjfB+4v6ZY/4vitZB
ttl5UuN9S1sXlLL8B4WO34b484ryWvZeixK0fOEtjPcGt3TAZlmahgFE0QcZodx18bHwp19pxeNB
mMmblfLbTYxXs2nhc8tgu2j4Yx3Es43TGnrvBhUXRRK/m9XB2cr0R5n9Q2U4dMkSfe9dRj04rjy8
oh7BkjogDu/an9qIbjrF0xWjeWLBc94HonpxAV/TyXHNtOiGm5RxEc7a6QlfEETdQ8BNG/lPLXw1
bHgKmb2ZA3YdjPnoLed/3PlejTVC3RofSz49suRQiRYh1cwOec2JGY7NDy+wxbhxxMnEb/9c1/hi
64Rsav90ixz3vSV4K+zkgN30vWKAUFpYsipjgJXBGtdK+KRyeBH9Aj8EmTOKP6xIPWvBlc1jZSAY
jbU7Lf5UW4Cs5xfV5YDBuPG/dJBgIj/9hCnNEx14OO2wJnx0qTvAZ0h3Pb3Z22kCAhW75akR923D
y9VN/qEClMqAqGc2mrEckAlEjnk20/ZGBr0XDgHHhraM965TxlvPj75EwyNDZ9Q/F+Ger6U8cy52
Arit9siNjsAL1xn2dh6Je8gJHbN6gX8WzNRQcZMw8mlbOssp9nGw6nIM9gWor3m9BbXM4TzZfLre
SOWdF7FCRNFBL8SOMTxy5mVzgf7MXGNZsNgnyV2VeWXIjAW2okWL4STydwqZ+GZm5OBmmK69iQ4v
ffZHGn9frAi5aWYf2ZB//WcJql1kSkicfMA2OXTe/OTG0yEZMBfMi48y9ZBwCd3T84aBQmRftolg
tDTpx7Iy9Zj88ZDCICjT/FZ6A5N1XpUKJ2Pp6xNC1VM3UqQndH2feS3uz/oucDDRIn6RmDZ/I9aw
0QJ1s7g55l2fsi4KpW9z1fDcpscBaM+5/CFC8uEMxGAzb5UI0ARBMC7RniXQTe8oBzl1NkNchvEM
U2v9vnLdEfo3LAnPHjhqDg8M6GKOEHmEzKEbd3VNBHt8dVcufoe2dO+LAqBBxFM2LhGodEFYT+Pt
+//C69PCjNjLyMlgSmgP3+WUnNqmh9LZBMfOHacd/MQVpMggBwWFr1pXW6qyfobChprFhAB0mP2R
a0fg+PhMc2vZ+4oUVdt/1Gn3E6w7UOIsDuDY5aYtPgs0Kjq62Bs9JsM7nFBXgraTM4Q4d4F8tLTL
2OI3diy8GX5xF8U3VM5QUrXQ1i5sdchg51v8U5BF5MliyrkHqP7npKeuwJ9h54zCTVvCJenHs9U/
zjyczNz4sNnG453muu6VTJoWbiaJuseufuMuMLgH2yLxwNkyJULBhNv+rrl48dIMPfObMr5Vlcd3
oCQJj7IElmdgH/bK6aFxYIsUQgBw6TluxSR/Ww5FsH+Btq6CLPbJhLVkC7AlIyTGl4b/1sn47gxv
xOaV3k5B4u7H6cd0CLwb2Tr+dDgYBq6Bri5Zi2ZRvDTO+NEtEw5pf976yYiNaqJFusBrggeQoyPB
QNh3KS0Zk8SypPrbKk/j3WxXb0TGQxdrzXZ4w/P+VkEAgf83JeEQdzezi1gD+Qv8YTuA40Z05llH
a289sgLQMknJFJgXQHscFg+ujV5vTlwLzQgSth8wcx8y6L+5J451N+/wrxbbebLLkNWKH91hzK2J
EfWiOXYMbTia8lDBLBu7dFeOzaOEgmPl8X2S1F9Zm3Nu65ofCFmLCOROmtkrEerllrBZWNjcQKhQ
hqNCXcOcYWkZZO9sTYNpu6ip+Gzi946+zeuEv9x2jUfV6V9y4ssera8Pe3HnN3EZjnP8xUzkVQa/
i4a1OkaY42JTaCpPyB5MkXHvmYhzFgcpx+lfTLN7HGXCfW/NktmR/lgXDVFCCZwT76nIsqsblz9G
Yv4ugBc3To6ghZzUe2jq0WAPzOLeLM2grAATHKXji00QP5za+dgW7W8BymxXOfWj1xWfg59KhqY5
zEK6tsJcVu9qclyAZepbMtTFQRezP3LSkkwP/OrN8hIV+i4ZJo3Ve55fKBCbOELlp2T6sliH00o/
kPt7xxp4jtaZfGfXX1HJK9EJ91XLie3J8CnI5EaSSe8cqzd7dYTP9eSBo2TOtMpsSJ/9FjhJdptj
6TaX6q0KoDdyJPku7facVYi6doRo5fMdmaZvb3kV6Z7lMaWptzSzu5zWFiafDFs0uSVZg7Lnlj0u
aYVVHKSLcNJHJ2AMp6zia0rmu0mV2YbOOe6ui7cGt/Jd1JNSdXJsTK3LmljHai8y95eiouqQEImb
y/44+1BeZ0VShDk/2Y/n1IG+qOsfUcIFqy0SGS0+MG8wQyogIF1U+knCGkGH9B+jsX9XTO7B4HgY
A7eyST0uHTyJGP7Tbdub5Q6bejT1wYaR6b+GEs+80g11JLzZHKz7jUbRhlNOeXqS/lScCrHK1/zT
u+6oPOCpiIlmVn3ZqntwNf0eqfGrCqg6TEh2losUVzeaCGENRcgjbqnG8UdC0fv/v4yJxCfaAYWb
KsnclF6AWDT3AvcKMGZ8oGlzWztc+fOZ3Sxa9BtljDtXW2Rc2xaXLx8tB7R+4DyOWF8cmgpvv+H4
31i6wkwxYnI8riMMnCZ4AUSUUAq5dqBBOcs3nZVbfFpQOYLutQOTbCv1t/So++sHFQ1JtDhvPiVH
hHARrLNGFe2C2rl0CvUel77hm4y0STFbHpzHnNlegW8fQhzu9PUDm8I/1uD4iT9Y/O28uc+R6Av7
nET967z+5Nhqy50tDS/0dAiFYKPt5akm0gO9Dl2Uh+JcgtaaiYjv2tR6TLhDEEg+SQe+GYnZgPyP
c3AkLT5x8+dyc9y4I58h80hgyeammMkWemNoTezKnMJxlQTF1mzE64g9nhHhePU7dJPurp/iTzKe
EOKE86PpR1kq8E1RKXG1TMMbIJgdTDE2XIZ4RqScg02lZNStVEWkaTPmXmm0Dd5RQXw1sqMbJlsk
U0cwkZURI2cgHrN3jYx0sbuqrblGHCK/ulJAw6yXPocip11Sr8U7KUnQPdb+jbdwteVcZLD5yNvW
2dqmaBDwcXJHcY1QmTGlRUh09kZs/wuc+ci8CYLAkIg9miW5bPg5AUKiBHrLOMGC5EseQYn0lblQ
etvqw1hZz4uj8Tf105Os3XCICucQdEHJ7gu3bQKsF1ckRd0GcorMz2Y1FVvJgVawoocpw8xDsFxd
Q9IbzpUdJDmgUeIDm4lGHxApfMtBymFYiOqNacR8Bypo2nTLZ1ePzZ7oZMfMdp0gr99UWbwFI+b+
qF8VSrI6ZO0msSUk9Q/2LjfjzNl1E9pOXX84fn2KTEqE2U/CuOfTxRROMDPDNxBDVoG7yjgetBFO
SG6fWDkPgXWm4Q4eBwVEsOEz5z/mzmy5bizNzq+SkddGNrCBDWx0dFWEeeaR86QbBEUqMc8z7vw8
fgXf2X4vf6CyqyUqW+nylaOilKJIHpyDYQ//v9a3FpNeLXWIdhdNiMNVMAxApXk2La9bdNSdZcu5
N5zmMVeJDsSbpUslKASI6TMhtJdjNJVLvTUhRNPu1MqRQXr4Ha3S5yArKXsPAXEQFKiaknfqEj5G
0BFRSAsLo9ww+LuytG7iiHxaapmEceHkQqUhcX0HZFdV2fQCjkaujZ5wFKv/Uuh9sfVREeX6BHfG
KncUmTLudUyiGaIiNEXV55o+1oUxudmaMb3T0NWZfnNCMwSRiE4bPedwJH806ZsDfzlRpUKFBvma
uedcFKsqxv0fWK0FzIJJGxApMp/UZ8F2KBUFMSvHYeCVqUZ7bRYbJQZXm+p9iGD3wp0bEsQT3ZnZ
702bSbrVpBMFRPmhBYQMPqywWU5rp3LpuoKngpJkL9phwlPBk7Qg5qpfhSZbFZdZjBnK2ZTefU9l
1GxBhIT3ZqtqGrHWrUDsZXbBqs0Q9FCVfUzK7JZ9CWpYzgLZUsPozKyL9btvLSLqZCxgHGBrQCfb
GscwQB8tB8byQrIetqm6s9ZaD5PPnek6V6lhrEjlpdyG7X6hCUq4unE/pfo6stNim5omNKtOXjQF
mev0accLvzkQtYvWL3xsQ3YWk/clEzXrh2Zh4vc7Unx5tGeUv4Ev52Jq8lcqpJ/zblaQCnDXRASm
eAHWCLjbBA14OPvduoGGPdtxHE71xZjQ4aI/oXqeT5/tAFJ7UrjBFOD7oT9ozFarKdYoVUXhZRLB
VBY4lBcOuwe2a30Gg702bspevKUWT6BKRzJwprC8Mu3E2eoThjC7wEFu1LI5KNcsr7DI3WgRzlk7
p1+VRR4dWgIc2hLieToy6IyMOPZIUxlr9z2l9H7ZxZ3atL4LmM4LX4i/eqg61d75E+2KRolL4eXd
XdPGMY8XCl4UjDt2gt0jnb1D22gNlS47vI2Q6Ipk7DiXPdy3SdFJqABGlkJscCcPn4iwLVZJTYmE
EN5nb45O653W2kmgAdy00GCxOR5iO6ov5VhTbOxmg8UESGGv29EnY2qjtyrSzy7ZUY/ZOL25Ax2l
lZTsxhz0Dfe+3c1Fr+bGVQO4xCSEiVp0RbUytUYuMw+QK7Fd5h5bQnEz0U5wHDq9hgo+e3HHYgts
ww0f7GXOsHWF7u3oS9GSigixpXUaHXPUv8dgHJ/zbiL5oGzUbswi195r5kHNYYnvfxiW/1S/h7Jh
x0Xqajf+KRTQyvqRBXkw+fRMXEsCqXM0Kpl6O9FmezJ6VeOEAXrgpZR1UKRTsDHI5fQKeptRmK8C
maYb1fVfOqoJW20y/ZOhgRWpLGzESQmOeP6nWGjaBsTlbUkY8aEaUhILJQVqJKIJT+K1p6qtZ0z4
OFprYxnERsk833slEVWjDXdLs2A1Cp0IQ6fUrGsGQHktHOEu/DAUa2JYYwDxabWy7LE7J5nbnSPg
m4DcPNb2/RwkGJjziuP90rDCKDbcSs66Rb2/swwib8va9k1qj7CBvST3DgXcFkx47PXfI5QzHwJe
xu+tSWsszt4IynnCb7KInWb+kQRltk0fHWtouCQfKfyc2bTKLTipX0/6JKzx8K6RMR0nPrsEgcgx
GLdFo23fk0CrjNTtWHT4rJ2IbaYbnHppg36f/2ZZE/C0uMlw1Y3gpw2oSORoPMRB0CxLU/cPRm/P
E1ICeNcRxAE4Ib5qklG3RjIjFubAYnPO8eTSmMeAC7CRMHmo2UuHGTp+YmKKdoOtTdc6XMhtaGko
hShu+oZig1ohyB2hIdLfibK7Ubr+XXpTzhNaLYjLwirVPk4S05pDLL3dPhr+UJrsIdfGnJnq8yWe
DO5EXwTxoa4RR84Bmz48s2VaRdZOB6QKRwOheMPCa282KUIVrfbLKyseHxor8/bN13s3nb0p80vF
OPq2hWvd+nY8nKyQBDp7vnORrUTHUUbaORmqB6TR41WU1uHJUTHdCXMMP/d0WC7CAt0OIsB824V1
dcig2OE04HXHDmRsiq2kZ5kKKNoEq0Hpj4VHFKy/PvvQUUDaG+iQqAxHDGs6bVO/O319i1CdvNV7
bKQh/OIiQiyw9nOEQCD939JEjI8j7Ai9GPDfuuhhavwip/cbsZIV4iDLSLc8zR0qzyHa0YeimGRP
YF2sFmtknr1pUcMorwfW3X/8LfNjRCvzWeOBIKnMn8EnIm+2fV2+OYFpr1LimRYGn9LFQnBkrs1I
I63KxYQBchtUvtpL45UmxnAazSI9pOCxzFzWl4EQt+/XCMjN7Lqm8kBqRX6cdF3exTYCtqAwnjsn
b5aJzjYyRAJoNQfuiBxzpuPtovuoq6wVCRJcLysi8BwR4YXQM3k3NMT8WZBmEa17lKIacFNBKhY2
ruhLwhYoikBeVWa5r6CdXqYtqw/llteYVG5YqNtXue009yVb0CAtlpNR0W+WdOjgqFZHqfTkSDgU
+KJxjTQZ8Ocwlrc2aaalVnwOXXd8KnVbp9XSk3bhtKuw9in0J0N8kGZJAcaqo2vHLc+ic92VoXv5
NfVPvAHE0i79ej4b7oQvUvfBebPbXSCO6k/4SDU8D+QU41EObqpeXVcdWV1F3d9ABrR3bNkRZ8V9
8ZgOv3vBtLJglQx4L259z5W3tqXYsMjoE/ArfRFpbIH9pjwrA/u9ZcF8spojpFftMmPMnEOn6OlH
AuiNZWRHr/AQ1ELUOMMK1a98jNMs/CfzAmxW562JHjpT7mBHYpROAaD9tc/MYDdUmJUKG69i55Pd
ZOPnZj8KB093/PETjhKWtkG1yRUsuK5yVmKs0tc+gWoL8so4mUZGosxQPmL1AwAZwRj0JfL8iJLs
LYgPIgC0NHqjd7AZh2BfNYV9X6KuXTTQtq76uL2e1amruOsLKE/Y9Z08J1EzhV/z/lj0Ig6P3jjp
x17TB9o1xAQC6+em6Sz3JlxqeI9Asqv4TK2KeMlKhkcZJOQ2KoiD1UgiYWJa7D5655BbrKHx36f7
hmLL3hwR0wR3OmUykMh2tZjKvtw50qk2WQHxVmZWzkCJugyk9IZeodxOsVIr6RPMhIHs1BpsbqLA
YJjHPBipCFJ0B1ExFQNBsBQEekB/QdZdDigbQagilQmjjOK85ZLLyqCOeFE7mxh7pBkv4GafYgK5
twkxIAiLciAa+rFjvNg0Ta/D85wuTT3veQzRbYY0S1domHmYekgA/TCBUHGdRVkRxFuTSLwaBP4t
G7dZpFVXTgxSXiHBBUEMqaFptwG6drCKNxV4CXgr/bIHonFEw+VuY+ZRMuYILUGrTvpliN+DGTWE
JtofFZRSgOFJvExpYVlJRRiOSKmJQFylhBOQZFs4W0ECaT5ULGpTxVao8+5bla6U582zk/dZq9Jp
RmlRLGvr1VTKm8p0/Y2wXXnhFmLjZLWzbRL9ORPWA+uIlKVroRaTQiDoCki9Jo8GzhQAsl28TbkZ
s8g3TuFAosuIWp9mmkLQqR8Y23L2ZciLMi18SZmhZI0uShks67s63djclKuobYxNnuToY8Jn+mDh
BYM6HiUMl5Cnb9tU+xTO499Ym1cdgziF1fJyjO1TMNLQ1wN9Wpqd/mBSrVqgTp+1X04MafGI8nh4
4O3QFUStk5N8McLuJF3JunKyEdqCvWdXQwfG4kUHiB+zOYZKEYJBXD3WGs/B0g+seJcw5GY4b5xU
+z3X4BYasgQC0ifNKgcDMDQoQc0wIbek8/dDFz4XLNQRR0M0wMxwPxQ53PmJwMB4+n0wUoe4Sg7L
7LSGZ+EtEe2edIGVbEZ8EB8W7EK9x1M4rXOnZ9tO22mhWwMtvNKZKzILy4uqg0vu8yAwNiq9vClN
88SCN+epqd4qyvVOIqmqoUQqbA0rNT8mZaBItk6d3WQo5K3lk5V7l43Rv3k9JtK6tj+5bNxiJQ9c
0WbjWfHWGEzk3874AAiLyNC4v9SyrtyFDeGV3dytbFKDei2K4IpCcCNJ24g63AdgywN2+/W90eRq
Bbc5J/6VZZdtFEelVLDppE6cKu0RuDFoYU0aFLUZU+Us0iUbeqIl5hdtyuFhMDU2yYlhcQqqnNg5
QsjJ3KwscztlBY6ZPNqYSfPWgMha+P5Nag/NcQitYkkb52jlGQkQPQ0jzT50MbTubrpMUyT+lTHu
C9quGzeuH0Yh9u9vJJ7gzBDPcHHNwkU/eZmRLi1JyCNpoAwTF2GCuZ+SLDngdXftxJxlTVWQKNEE
pGV3jRk/WWLP3hNT9GAAg7gwO3DnuEgJURz128gcn2tu4mUz+1acCCGjoiCGxDB+LlvWRnOMiowt
1P7B9Zjr/bMdIXjJXiNJFbCLIW45E0ZlW9/FWvdAgtiDPTJfhicFABsQeAGXaySnjZF4nn2f6ARQ
F54121MI6FvPDk0ZvdYOlLHRWFs9dg1Lcx9aMsq2BYMa4nlaISWCjaANrqOp/WxVFLVI80uWuISf
M+lgEkuNK3vU720NGSobKSo+efIJsaO9Ih5QVu0uY3VwUeYUhHJB7coD4aakRACtKKrDcwTaFlG8
jebu8FbzqtcaJ4k/yhcS5yGm1O/nT0kDZXZYrl0T51nNZ42LkoKUA/6Lvsv7Q5ZX5TU9FDgeU0qy
BO/HDfRdlqFrlum4pxbr3fjUjho7/FJY7CHczr8rYOUQXc4exMp1xH4Evf76y7/8/d9eh3/1v+RX
OdaYPPsla9OrPMya+m+/CvfXX4qv/7x7+9uv8AClNIXSlUnalC4MS/H915cbiIf8tPFfYhY4MCYC
Krou0iU8NwQbDW19mftJd6Szbe6AmF7aHcX9EusqFkTWK5TJXyqwMOtKirn8a3AK5x9FUX6l7NK9
79Cg1BXDRk3DeIWXkl1VQro67YjxihyWcvcek0wXA2MBLTc1ui2ljsS6/vnHM/UfP57lSEthYFK2
0MX8/W8+XhEbSo5Cl5uv0e8Ym8wNQ0G+rKowua1bwC4Un30Uulp1w8Uwz3o2yZNEhEo0UMBNjF5y
R28Xg/XQvY2RkaIMpORZi7Q4iyYrLpzGjW80gABsveMDPnCTaRItamwRkM3S3wYGS+jzemhy9xDi
wr/yQ0jfP/+gxnydvruOtqABrIRuSFc3HN34/oOyEZUClCleTK0Ac0/0SWkGt1EVhbdtTmGZ3Ui/
JnNt4Q8tSIbxSVGxf2sn57IVZfo46YW3wqMPolfzzEPkdQCkQnQBP3+bwv7xbQJCsFhiSNu10ZF/
/zYNAAjoa0tcOL5BXLQx4rLyh25F7gThT3Y7nOxA0OwLCBhYeIyvn4LG3xK9OZueu+HKH9RnPwjD
/dd9TDZm7gbHqmPQXQ0A6Z014imv6epdAIefbg0B0kiEVLfft231YIjV+yf6l++eoPr9iXrNi7GC
UNl8+PLvp9v13b/Nv/GPn/j+5/++Xd2sfvoDp/C1Il3t9+bjT333qhz3j/e1fGlevvtilTUkkl23
X6rx5kvdJs2/jwHzT/7ffvOXL++vgmrny99+fc3brJlfzQ/z7Nc/vjWPGcJgDPnHGDO//h/fPL+k
/N5/rX+5/d///e1//bcff+nLS9387VdT/cYNoIiVkVIaLJO5lfsv83eE8ZuyTEtXUlnStRzh/PpL
RkxAwLfEb0LHAg0flccY65v49Zc6b+dvqd9sh5aCS0Y6946YX+/fP/wfA+DX6/XnA+J8A37zHJmC
bRGHsGzHcjH7vt/A3wwYaDDK1IwoXSej5z4gc64fCoQt35yRPw767aj74SngII7Byzvzn5al6/P3
vznI6CWaAqONArfqm5Ubd6Dj4Bksp8pG6R0QhflPHo/TCSJd6rZpE0T88XgKgYBySgxikD6m7eRk
NABtFb2mZPuSelLHTz8/nvFh2DU5f1wtnUtooTpHvfD9B9S1xuswXDi4IWec7GScOsPYcdm7VVlh
o0CYi/QmZWZ1G0Q4QA/8i5+/BfnxOvIOHGY1adgWt4X68A5ojRg16aNMTBPA5lJzl3mCxFtCuPmL
MY2b8vs7xuLlDcdkN8ZEKo0PQ5qo+yFvCEC8UDbNN+iDuIYLsSoq43Kgj0Ust7//+Wf74faxbM6p
a+uWYVj6D/eo8kgIBJ4CF5ICgmm1z0oYwIxg1AIHoLPw86P98ETMR5Omzn0KxIfn8vtrGSM9lWVO
350CKlgH4soe2FWB7fz5Yf7kgkmpW9Jx2bzNH+z7w5ijVetejdzepUG5LzLZH1hv9s+E3sVfx+zv
huyfPn6WzWJHsvYxDJu12fxWvnn8cun0LlBFGycaTVSF+iCJALOJ+A6Ub/sXn+tPbo/vDvbhWWf9
p1GcTjjY3Oug431tx2KdBelNHtBMpJYQ/sURPywF5ofPNgzhWIhMmPXlhzWPWZhFh68MaoBCb5q7
s3uj02iXNNAzvHBBuXPl4zj6+fX7k9vENpBSzc+9oFvz4ahdHPEQRyMwJgrwpzyq7TsfjLj2Fx/u
rw5jfn/tEpsIS2oMOCeRNx8QO1kvVi2G7C8e6h/vRkeyPGHpaJqITdwPn8abyqGbSggvfTGAgNHN
rlGMWmiqqOy1db/8+cn7sArnkjEP8j8hmXqsH57okRxrr8/QyWcjqKyLTLhEReL/6xBQp7gki5Lm
baphjA78tv69bGhq/PwdvD9f3018H97C/Ba/eSgs2/UDGkf0PouRJsOIBAGG7cbsJUEgbaKtp8R/
Ef1wojezaYzhrmWlduFV1nPe0i0sJlhhP39L74vz79+S6+AisIlmEvOScb7Rv3lLpW4JgJY5Rf+o
wgppCP1JZkTGmHBMNxmiq7Xd4vQp2rA+2DoxTC0to1OdIsmafJ2NyRRBA8yNZo+7ftpgnTXpUtBR
NHRDbZq4q/Gsa4gZf/6+f3zi57etWOAyzStpzrfwN287DNuikQ2UTddG+9lD6fZGoApBvAnYzl3k
Q3jz8wP+eLNyhlyTGYHxTDc+nifoxkPTYSsFvjUQGRO3xYkZLz0mOoDa/5dD8cmErug72OL7zzaW
o23EajZpm6hDyAXCwj+R7Kd0oLw/P9SPT7pLwo3JKgLhohQfP1UOxjbyQm7I3g0RRDVODD4bpePP
j/JnF4vNiLINZZiQwT/cY8PEzetyFdGwaNewAl9hRaY4HusdkRcEFyjn8PMDCmseor69refln2Ux
MhnOPKd+XBzR0kx1+kJ3padmMUAD8WYCxqehmXmDy5IBFze93DbeWrMW0c7xEYMie3IJJYLGOTZz
npIM86h4mSor8I29VTZJg0OqZNlal8gaH027yEdFgKksK2RlDNlQu2JRSe2ayWpCCTTamWHWKzSi
MH23SRN48pwNjePsgqCLDIhYUQolaU85LW6QlPkGVUFKiuMMEBlKkKfLBO+IuYnoM8LOKiZFpWsz
O019KvIevJKbbCB0RV9WqiU+dgMSyJj2mGYTiUZ+RqaHoNB73S8v8riKeCJDk2Z8ROhEoQSG/0lJ
gaOB6mO7lLZD+3sNe2tQ26lrSvs57VShrHVmISokC8bzFHUTv8JxZxeFW772tpXAocuUa0/ZOu5L
3J4JC7UWzCrSVLANTZfL8UTp2w5BO8T+bMHv9Tgia1Wz4vu+MWptDggtEYMTaiBwwA4kDr+NXFQT
1xpmhzn3Qw8ch8+Px42MD2LGzTdSXGhH0kgzSoBBYAwd/UswmVN8zgve4GNq5ln1KO0EgFszKR+i
IrLwqN4lgHOnt7wt4hlok8KAfsLy0gYJ7JWyJE0CSUzWjVCX+ko6Fw2NI3nSBnA1IaDAzk8/IfjV
mp3mYn9+rdApW3MZKqGlTX0qjhPocr2P5I6vepb9hpW9m/g8vQxfY2UWLo5O1eHlN8LBdR4H6TvZ
bhxZw96JyIkR4uNny7N+09CXZpdNFkk810AKPlKJDIh8v1VudYMHvLIfw1lrahqiBCtnedjjk4HR
HtCPGTKRxGJgL0am1NiLg02yQHTjDbqTkCUVO6M4NBbscZJdAFM9aoJG/iHq9KTTVuwhY/Q5xGsg
j52IWURfBBKtAa17EYFvH9eu0Tr5NhA42vd6XTXTwcc2XF0OXZvVaIBD1GzGohp7379rOh0LEq4v
F+aAl9rcKVwNWjxvLu4CvICDAt/xRQW4e3BNVSApXtygHf1n38ZC8aJCE5XKBdB8Y4CtG2tTsQ7C
ivZrYNAd/DzpXdbvBrCQ3rGPI8c5gEBsnBffMvxJw8CSoYwVkUHrhxApcmi6KWtPEeOBAf3dzCts
IIHXI290Dcs2n2VA0M8MC9cYdCyQBXbRURvFe4mAXiPCPt1RuLVYyTPx0MoOFkEYwNsjznEiIRnM
hqZk8qRRW0x7Mr8r+DP6rSwAnemEkjNPcSU7yfZ9H1PGBNLPlRv9chHWadkXnAG0kF/KhFbGI9nT
tbxKCymdl0YPEl+RBzFUYNNI+6pxtUU6IiDA2UiZFoCpdEACtbFuR2xsh8yp0fzgguvSV1Fq3i6v
sjDE2h/k1hX3mKNaZHsWtNglGKK24xw7SY51V7PHiUyi1KWm6tPtrouUhbRfuQNaY2csu08DKZj5
JaOwS+yeoWcpkeo8Rka0TnAeKHB90NWcO69B71SbIZRtLqio1nHckz4DSh95/lvqyTjEVmdElbqU
SVO0n0Avh7gb0qFR0d3kl/AKYZcUZDEQZZwRarbNUyOgm1cFrT0QaMirPjq+QgAegSBhLC6YKIez
VRp68MT9LawN+0f1xRU2O2baOkIfjwPX3ou+zjv/XKHqPyszfVe7+rNq1f+PdSiTddB/Xoe6+5//
o4rD8ct3pav5V75WoSzrN8WKSTENz2sMnoZ/VKEkBSXT0V0197CZp9mx/VGFssRv7Bsl07dhsVlF
v/qPKpQpf+OJsIRLJUX+MwUo+WF3z3rBIQ6J2YPNMEUy88MOp6gg/Dim3S4q5bYbyrgXztg4eyhL
OQ7dkEzssIiLl1p2EIITbnDmMYuGTIdVxvJ0fz1FendrmX5xKQTLQXWfh2e83NWReu6wV0jS4SEZ
g9gz1RH/rcefxWBZa7Qf7d5t2HZrwVulEp4po4ZWnKfkYTOiF7c6OYS1GgPjYqrIxSH+4Ir0nfEU
tCzQdG78tdm5eKQaef3+TQ+vOzZVAIt5+Xvvuvl1qM18FECKpGBGhxEl03ZkcbbqEmeFE1s/uWEm
1lpEaKcPBgIfw+mbe+BPKm/okz/Upji/ioINlUS2q9RQ7A8rvritKduXQBTSOTrJRuwFQqH2zhXJ
PWdC+PBt0BxYaW3/OZR+cjY6W9wHXf+5IeSUhUdyi5oJWW5PpGWhahY2ZaoOQcQKq85m7QzWgfQ4
ieP7L2ZMwXelfyIz2LwfxAMNToSwA/1EYirMRysYrrKJ1lAxhsw0WDoWnCyxe//d9y9hBte7nHR6
Sw3X00QuaZIP8990LoOnEwUch3vbcMu7uHjo7ZTIkaSNtij5wlvUFOnOR0n1LtIhMdNOFzXc08fU
8uJT4BNDB+M5gwJl5Dt36vSt2yCrZjs9PJhjgIpVJebaGlv7Psf1FMfBMSACpTVNBzB4rc5or/HR
wszHhd/F9lrviCDxq+ipiaBE5HJ+WfCgT2Gp9qKFbkQu1Y5tZYD8lYtLqESVp2vSvIhGx50/YeF+
ZEGiLXpThPv3L/GuXVZtP1ybgYWy2RyyZVfo2qmUU4S9KJ0+gYRdS0Vxj4hx0nAtN95NZp6jIt+8
f1gYJuIc2fEuU83Bb52A68pILOs62GfdzGmKys5dlIALer8NniMMaltK7DbkOB8vuN5usyAKidsb
tThZi043Tz1Nd4SehzAt1qljcNLsIdvWODnPViW9K70MFkVrWae0dZ8LqHtH00jNlTGREyyaSdZr
naL2IhRA3UiZJ+VhvpSTRTiSo+dw98BR92N8H9Eqc8ph2IZO45xMzXROgzHcCgiAG9uT8vD+B0uM
gok9H5f0Qc7Y5eNdU5X5yQ18eeyhT5aFdSbEvT/Cdl+alDRo98+aAK/WTkja8bXlpZVv29p/GbTx
mAVEyAeh65waLYCK0CA9GYfIurEstR56B1XD/JWWdOiCFFqkIKjrDSs8xOl9hLlGgsAnVrZ4Jp0X
91KZBqcqMc++5mKPzKszern6cmid227UknOnIyEnxqDHhvpKvg7dR3TjFXWsU10OR9a6JRqaOt26
KUFKmP/YfkJgu3DQgR79QL51emUecjt5nMAbQx1v0ZVExbG0utvU8N1b1jG7LqneBNzGTWhU9iJB
sHLJouZGqfilHGznivAEmpEoWj75jrqV5IB0Mi9PRZk3N7RE1G7CL5CNxL7XT7J0g1tSYpBeMcEc
u46Op4OnJaqdEAu6GR6qHitvGrm3/dyGE1VxbxT9jVepC6/o8pOa//ARGh6sGfGBmuYMnAao19jF
EIC6ZGcqOu4V6ShX9jA5VwNaqTWcSGrL1rAVgTPtbSt3TkITPeGNdoErY4CjGFUGNB64PHwRlvo6
EXp3qmzPuWoBRGJLKTLAk7wgoS8xQCXNWVcMIAuIZ+NOzwxazpITjfXVXky53rIWGT4RsOJedUnr
4FHBFaxVhrpionGvmlxUq7FAU/Qf/0bf2N3WIqwv3n/EzBDEDOzFDh0q/qUwCd90+yy707oSk8Ik
kK5BJ79zDT6qFcfr928m40gWS42MMA+RMft9nHyaUDp+/dvXfxs0xHSTqRO4QONehvXvjRmekthx
njELsbqHgLz9OiK7eAQWWiWG1dCL9jlN8lVvkxnuVtDqyjAy72WcGjvQQM6SLAL8tENV3GAvyxfV
RK4t0PKZNGDEy5zhcuHb6jEAibAilgnOCOtXQGikxmA7crWr9z/aPntWXiMJTrFN9sNiY9bkxvrq
PDrJqnete61xsyVO/HuqUC67W2zz01Odq+vICk+p52L6DS9KaldjEhxqU6wCa9wE5QPwkBuj0zZ4
jmnX8081QWwB/M18wvlD3g0g1VDF3FTapoT/gmkW09uJovojcbhAd1y1DqJsiZBt2w4EVhFkopB+
jnG11yBHpe6LiKp14+Hl5KUE6QIZGHGjd1YdW3tQxisivgA02qtYN7AVBcuRHBOhGWA2nI0txVok
JjOWXEwJI3w+7numAb1Pd1WYXnt2vSIuiOxngpwyto6N5l5XYbzzpLvEgdj08pLhdG1WBAjrPBut
t9OldWKdc5P4kKy9/oQZD5HoeiKfF0XhGosd8+V4Mih/iIhdD81icMLkVS46pJCm56yqINg0ub/1
UJHFql6ZXbaKQeO1QX/sEvcwn8T5REyOdkVY8aJt022LdxiWIFonSF3sWZE0Ns8tAfRieJLThNPo
QTe1HdnBF6wcyHBMV05JUISBaVyDqB5AgGbgSlK1TmKyK8v15IG8gYWOG2djDsaqAfESEl7UT90y
SfieORxMgrnwiBDi4O8KLA/tbDlwrdM0WJeeRnDKQC5FGT/YMPCnJD/V08B1ICuUzMzey3Y+BOsK
fLNR9kevxUXhDAdtTB6qXJ27CIgdWIJ2JOG6xq2Kkisa26Vr5usa8ZlzJQiZ9lG6aQRbiQ4zX3BQ
Q75rvTfk7jscw+s0C49u7hFjY884ii2JzdehWcGlAc8gltaQrpFLLmrMxEk/bXIi0ebUlSaZNvCP
rnW/XjU+0J/RR4vjqk8BR9O5t/CwMm9Y6DqRqInOXpQGoes6PAC1k014xjK4bpDUmujRmdWXvuMu
B71agC87wC69FCpbJYW/UkDAVaduymoXiH6d8MFeAlw/UaJOMAzXyiW60S0+Y34h0Anx5HxMF8dj
azrbeMQN4NVbs7A2+Bm5wX5vkvpTqLzdWAdHlHlL5vOVBygh2OqO9lr25lLhcFWiWnay2utELmhS
W4V8Knhc61TTrkJfPkR+fZpfJbyr8D91JPrK4sbwWfFw5yTOPOr51y2wiNaV557gp8bPwHuTpKeN
mzbWFm7XLeNIrD1fu+2Kt7JW24AwihIHjJdaJKOEgK5jrup4yprmodbJAwunK4LliPwh7x5UbVyT
Kp7uQy9EkgyVt8cKlNub+d/dykEznR/LSOyoDyzaXD8ButtHbbqWPNAtYi1LT5emPV5aKKTE0Ozn
/9a6OoaDxcWbNyqnNFM70wpOXjXsPUkGGI7BzioXFZdyvsYUBHT0fZTbVoka90Z9nC8ycaroeAsm
wHqBIfWIRg5lqXlZhvL9zfXCQtU1UDmckxxJy2IsTN3xnLOxqJ8CQ8y55WuloGE66XWctttW6M9j
b1zQZvPxnojx3DusS43VOLaknb/O41lyYHaDvWuvqsnddSJFCh4xirULrivcLHnHom3RYFGOxvjK
IKNYhxw4mMW6F+aVnPFAsftkymlvDtGBvK56eKpcf0W7+TRfhUaT14bPK9pkYJeQs4zx5GIOT6rs
qUPLPv9fzlpmah0aocIXQ6G9MtHijxyea987Iy1e1IkNXhI/raFvFdTAJmwvGSQWaSo2M51Pm3hw
iI4YELESPL0WTodj2dv52YvpkPqU2zeDVCEiNO8MaHvZd96pjbQ7kjI8qilFeKQ9ucmZ9bDA7yBO
URLz94XkTLXjCbT8TeGopT+YJGXOHe2cqRyyptS7HXjigyn6rZjMrZ/JZ9nZRMVSyGoQHPbEmtHR
Z1kD4TLTH6OY2KekDD+BRoGegaKy6dWqx2zumvd1HF97XndIXPKPHU5m7zQbZ0gAh2DntU1xVqGz
kE3LubKfosrLyLVpj6E/PDfcv7ZePGXjdkRIuSgKbe/UCl1XeOxJFcv8Tya2Id99bAK5RM55iSH0
VJX2AVggdHiA6m528ATZCUHqP6dadq/PUfD13PKDSSe1gt+2XjB9P1mdBd0Wm6kd6+jrARBYeCtE
wIjYbRMv3gLzH2UMuxG92cWknPuC0NaMTCTinJGd+g6RCb7iJhXX2KgxOGC5ZBH1hbX+kUC5N5Ij
P8k2XHWYS9Ap9Ct8eqdAmz6F0drUOcumZnP64/9D2ZntRq5kWfaLDKBx5qs7fR7kGkPSCyEpIjgY
B+M8fH0vD9RDZTXQhQYSwo1E4qZCctLs7LP32o9/TIoqa8P9dsvYZlWgf5iMzsBptnrudm2xPNop
TSyiXE5lzfKOlrk8fzQVvkxl6W49eu73SItuO10nWz/GqXix+/YWNfKpH/fpfXHrJ68BZBal1RaP
KXKgMby7jVEi6+mnJlrLYqK826Ocay7/0Iz5WS3vdK2/GRpk69A0n10fw480vlKAeK49voEbwnEb
VRe6jV86198uCYhreiMYs3cNsCjpGHvQPV9A2r8sfn3lVOERm0iqtLuFSEFGbIoP1bogrzZ49Ttm
F1jVgIVG85rUzfOUBh+uix+3FuUxpYIzOWEH3ZZ6Yg4Lg4Yxu7LeFDXWDXkAc8yuorq2pv9kzfml
o+rDS7Lfg4KK2kR/DUU9jOBwrbKbA6d/GvUx5X1YcT1rA+ecBT2XFHmcjBfHaB8zOX+XU/FQx8GT
w/tv9LAMataPHpcH45U7bmgbMgxk99tKGaWwIgca+ITo/H5tQT0zf7Vs6zsuDzm5ZMnvunI+Koqe
EN/NbPqVZvq99ocnPjM4afWHFNzHEYTrKv+9TPpqEyxa9127d3nwS074oWSattX0wBixZ+FpiOxk
Rp8SCFhP5q9Zqt9jKzSa0XKFHO+saVrHBp7uKdi8QllLtf3gL4j4Uy1+d9wfVvZv9k7mugcvvZ5Z
/jS58VM194ADsjsszCC0+U3d0bXCIwamk3MX8TKTdNbEFqU7m0keFVgPpKPyIc2CC+InwXPandN5
VwmU4VhZ36mXHwF3r2wX2qYa4CV27chtTJ1yUxwX02Z3g7CrC5s3LQPYTnsaMA7U0c4mo+MBLO59
KTYL7EbBlWBlQJlv7b1OUh7/4NeSBXuDV0xaOHvdlUO4GNN3Ybjbjuw1HuVNp/yP2bJCXJwcrtVR
Se8rEO2tsp0QdjWx5GnTeD7tL5vAoJNxoKSXt/4g543U3S7LqLUeule0/fNA2MWNh0dBvUpu3STF
cmn06cUBkRbYEvDP66HcuwWIjb4yBS8ccgn+pY59M+xljdUm4CgT1GtMk6b4jlfnYtRs2o182uBu
vJP3S7BG/FdezSIAJswWylK3deP6mZO9XNd3OC5x5h8FrYedEW5ryK2bkVCrENaOONs6KjRouAmM
QUwFy2qOXWr74mG3KOtiau+REvBqzm5LMz2SH+farvrPqXy2B7hYPhA0w99bBOdWEXTI1dL/LGo5
od8fkDgeO698BPxMSiajzWaQr4Nsv/2CByEi45wRA2m8/qT8lFPmyZz1MY7FdXGQYy4DhQCYzoN9
DX5Viuxvi80e1mv5Ce91ZTHt2zXpAky3vDHPHay4THiPZgFVAJOtU8ZPfTo8SNi1Dbm9JDa3cZ9u
a5FyIzAOhYkJpn8beidcInUORhAdhferjktKpZNtYt3N4K+VDo6dikAQ4P/OvwWHkDHrS4pPaG07
0SVg4olGbqVci1emIEA0pgfbem3iYtOOyWHR3/nYhMRENgHtHaXyYNtAfOFCL4nwte70nJcw0E1e
P6in7z316YLY08ZoT7JlYeppc9qrCjhZWpSHnhQcG8YNLW73dlX7YUCMYVckPxhin/2+GM5dwK+Q
8sDNKOLtPHtPQ0QHMMQPJbKzC+MHWwt3t3Y3Qjml4rBOnFd/IlHB5kENxTVYYJAY2uSoeUJZ45gl
cC/iBxkV29p3n8EdPiDubjPsF0kRXLwh300WrdrRX5tzv5h/+x0TRr0ceXS7dV2WV0Pam4kay6Ac
99pIQ3t2H20v3rIH3WRcAJdI/C11tG1UdeHeaTRf7JjfJmls24JC5qr9M97Rf4O1duFoBEXMOeYe
ywY6DirxNsXgjFuG6csQBKvIw/eKfLcb4h548ZKRgipW5iYrUihCiQXlL/0RbnWIhdwULqgMeJhu
Qc9HmsYPAXdTw+qOuof7n8OypMAI4v+bfmzJg+o8nP54zXC8J2I6kLBOQO20R48CL5oPO273o2Fu
eodsrbFcZjs6jP6931tvSGY09K5zLgbE3dyn1KQb2YXqkDpIfaMXf7sFcKCutzZV2/1tZITBPsWI
4/8qB8Wf9cGJKHh05A1AGi/tivAp+y8T3YE9vrNTrb/zp3Y/GQH0P/+v0hf3fhpFZKiogGuNN5VN
+0D7JyPiSRnNVQ+30e70RllPuqcWnj1KKp2rtQynhrrolm4wOzGw3Di3zBWnKDe3Q9XdHAq2qSg9
o0jefL9jQOKBMxJinrwZTU0gpXrvhp+0T+FSRFuKjdcGlvKhzxBz/HWTqW/oA2FjFxvcVXQzexv2
e0fot5dWgmD1aIAveWtLDdqpMtn6wohXXKADTXWoT055qb6H+ziJE3Gym20b5Vt24SHG4/mcuAAk
MhhJYY4egjuBBKAhy1BFC/mx6COiCalpgxPZQ7Eae/1g0Qae88jk1mdv5j+Tz7sTXzCax5vDpnuM
jV3Mu2x2frcNFWjx/NDX0WmphrCyJ979MNzNhR9ygXq55IeyKb9H58ubPrQRhY1n//ZFd2o7vapJ
DqEKbwt7fh/G7LkNEkRRUjpmblOcgmQfixWC+iryYeYAxBB3AkgLDqdnTJ4CBIsZ2oU7rSGZ0khC
Q7xVvAAAPtY0r0yNRMSyopAP2UYO+072zwEbaJAVzkWX/ZroNlklZzvG1m3k3+ohLvOkrghnrmua
T6q7a49UkHnrA8aB/CVyv0rzyH9qmJ0AWfbxQm3X6AxvLMR3lQUOdgyO8GxLAoBVkRxmwybzmO7m
jBC9sKHpU+mUOcuja3Rhk9DgLZZj2kWnLh8vSx5t0As/68G3Vy3oDlAlMymt4WQvAT24y9syZWCD
kBo5oo/5lGhCWSu/Co79cL9KT6DjcwbbOrtfRdYz7V6teVY56D7uuBElUjDNV6OrD7wfnjsaLFPf
Ofo8Q1UleQUlx9aI96BB6AOmpMGTO2+IjoaTP9oVQR5dqu1gZaGF/FTO4FBgAmga6Q6qDR2qdbfw
JK+A0lZ5Q440w8KMrYKrzU2hBniyvcrCRAwpefdC0TC/p5ocXRCb+Gteivu1zQvmr7qfQtVbTwtA
WmTsl3H5UzMq21nyMVawVImHI7gy5LeHokbdvTtUWcTtTZu+I2c31u2uN89zM+0MN3iJu3THXf6r
HCNSreLKcmQ3zN/2oWWQoP9JrHqxPDUgJgOtr8YMz1T96eFbxhGNQhnzuDA3k2bQRe2xB//V6W1c
JtYeL93aGsatpNeNTOWijT9EaM7pYOIuylwiGvxVfT7tC+zqwd94g/iyB2Y/uylDNynOzRB8pkT/
pvwgO7kvc3EV1BtaHsvLgQT3ygjqS9s8tIt/GBv+L+oMMrH/rJAD8eTw07UK+IHEg+H2JAYtLkZ8
yIAr9Y6/TrNq5/onm44/cFeBNLcJioCDoKnpb6AfGRzJNKUnBot1zAvIAgCE+3i/6GoDkzEGSzNt
8e0APCD2jn0apWldxmRD3f7ItLu3W/j/o7hlJpdU2Autoy+mR76yoldTVBtBpNPXz/PYhq7dkXKk
t6t/MpoNYeQ2a3+CqNq0vQiTtAOE1J697jOfjxkdyh1rt2q5FPec3I+qfrs9oweWkfGRAR5PAQKv
Ea21PPj+ofDjvVF+CPliZK+G+sKcsfZ+R2ZwWwKqBzgKhgjSUypoWkxJ4ILaOLjNfORVvBgdUiPe
7YadVM592PsaKQfMLG/jwqBj040UV62o+Vu59rIqdzqmBFhuxinbMAS66amN3mj5BLbqXQbuW6aE
baYXdrT74sy5WLRg+8f+6I9HAUuDKYmoJQygUkEBf2ddeTIhAFvkjN0EobQzb3H52YlfwISC6JTZ
9rUZiEN3f+gVgBJWdns5e1fDOwQgcRz1N81glNvQ5/yNck6TH609BxqH4SJofTpDFC5aXFFzTQ92
Zde95wVggxTd3rj3swDTYlV99L29TNuDy1skv+cbxS+8amdmMW4ARboeDfHt6+Xm03kw7fsGQAti
VSTWhuVc1UJZgTZ2EKB2GXWcYNjXygW4WLY7HGAPKhePSZ4dfPzkXoH6V6wdTfzTpPvyXpqp+PXP
2PNHJLtZcne5A4NIy5stXZoa42Ef2Ds3ns8AOmhlnBCXqu5ognmPUOrGwQn2wJQlx4Kht/FI37VW
1q2yNkrW9LHGiQR0HOxZRNPtTG3BY3L/0qB7m07/6GaDT8OjDsJSB8254c7AxRRsJR/F2QOWMHWs
8Zpjr4GKFtiRSoWcWbFwOU+NSk6mD6/cdbh6wQ65KBYrhyGB4lBPjfNsyERtKiqcGLEEaJvAOHts
SliLUBkrrPJQT2P0px2tM1LnL7iL816k1FYbdiJ3wmv/sracT0LO0PZ1PJ/+/bGxjHalCkr5/v3x
35c6cD4p3/zlNrJ5zEanuHk0sg31N1s8ByyHGdZYPR7+fUnHxIPmS+9LKRvn1FMpGeSx/JVLpUOH
Cf+hV2eebyLGaSrPAdbjHRYz9vZzHCVU2kXGE9B5dD+t6o0/zMaTbtyncp5B8MMkWpe1OUPXx0RB
0j5DyC1ptY6W+JLPHBoAqO2trenwKDRYuqCLnOe+VKd4hNjrDa/TjD4nPPpEHGZc4HV48bDUJucp
6pjl2/ZBSAPi25Q23wGl5o4Y0ROnHGHRdze+V8THf/9UIuvuYrPgNuWxC6CWgx23ILScURuqu8Cl
9Ntu1904jPQ5+uar1idIks6LH/doWDDoTukCEcGY0ncRT/+f1u1/JovAtaRPCUBg+M7/8AnXJX1o
+QACUUQQRXr6to6McPmbl3Via9u0OXbQDykzp+ujupR40c6WduPzsqMIcFdFDgtGM78Vw8KlSEUU
QXX4xmaZmC+SQf5/MQGb93Tkf7PkYr83PMOybUdazj0QcncJ/zfLtoR92gd3bcxpiSX2UgxhT6Ey
MtxwL+Hbs9TpX/CKxdzxaQsX5gGmO2QD8AYcWKM+lPaxsfJrfMfMOCz2mp4B1glq440APlNoNnr/
i+n7Hob7z++ZvGfg4jJ3TAA5rOj+83vGZ9hZMY0169qKwVWNC9+dXq6iI1USU60JhAV6C6V/V9Xf
1/EuJScKVMouj5YIai2BBh/+L2fTFhTq8ljOeazXrl3/bsCAnFw/j04YKiCj3hE37Mk3CcCoh39f
wIz9KeTr/9ubI/9v51NAnMlw+WUEOLPM/2Gcj8u7hzFPDBrIUv/cYmF4aFq+zaoS10myAbEqwcwC
RWbnuTo9ChAc68gdX1VBzsTwXOeJD+O6+scxApW2+1++v/9h3OZDzdvA8e5m9MC+e+3/8yc+xIEz
CBMaluIDil5NbrW0+Glb2Yj/Si1oNjh+q9CzhU9T9suC53OX89O7/vsSD9Hm//0d4c3+n59cUioe
jjFydiChfLIq//k9VXXZcu1nIQfas/iFQL1OFroiBEziwK5ZUUsJv6BI1o4zYZigmBXeSat7qOpx
iE/ZPFSTBVQUF3baVsbWlxHrkLY5BqhfVNN4qCvFjfIYGZYGLmOY3U7mZOu2aAC84S3Jag43io8X
wt3LdbHhAyUwsn1Z0ScYdeuBssUQJacdUm7pyHE5iI7jAiW/WqzomTfxGi8agGFKl/ECt5eaHq9V
d+9jWfKSXro0Y5NH++RI591KOMPHENPdl0Hzi1wcouB6flPO95lja97QTcK2igo17KBc5WpcsPwY
UJeseO3mFJa6AN5l1FWbZrTem2Kc1va9ntWgHb6zagguPST9xncOcLOPxYz0HmQihUQ1nzGdn9yO
5vPC3quUIhqrX8TGyThau4GyggFTEy1ofyIZPKeQJI/oz0+epT+FP221X5db3kLPtnDMveePGD/8
bTZMf0zZ0I4ubJf6SsZsgJLo8+fZoLzSNB4gJLBHZzgtyvljHDSjrQMEQsa7yYczabtZiCefWMsy
vHuxhZC1RG+5eKqW0v019MGZ3r47aRaTW2PUazkquDMdwgRYvPLIDBrWFdJENSjaBUrG1voODBcD
VXdoBa+gMGlR6A+xmk9eMF5M036082OAQZlOEW/tyvmjC1iYRcwfA/klq/DM7QRYnl4lA2GpnNel
0M9Dk/+hDjZfM3brNVALZjbKpUrRbKIishhxI4w9WfIKWQFBjfVvB3+UNQZtOGP9gmmfTHgxtBsY
evkmTyBiLuNJDfgZ0CgSuKRsUpn5CkqR+MYdmh4g7tsOGmMcy/39NR1FzKvjGH9yfAOxC/pXvk11
dzPnK9m3GM25SK+X9tmnWXjnpgHLDkHLQKVOVp2fcxCpmxr3/ra1XDpHM8YSVQW7Aq2E6TagNksl
+1nMAZ7MfaOj/KAq843LzF/ta3PNjgkft5Uaz106baH+vDSYlHe62wyVij8GTBNyl/l8KMy49I52
T6vV3SaBm3HbG2wTXK99nRmxsNpAPzLNU1VFf+refbVmGpDKKdpBVqwpTlj1jZu/uWNoOUX/FWfB
LdVdGDvYzXwRfXn63Wymg1WoMzWDB69NXqlIhmzsQdhA0YMC4N6aNqbhnKwBsM+suDaozJvRkC3A
vhvGUvk4+YX/5DSuYjGnlv0jVU4+8y1fxnT28TcLEPbplQJS+h4Wj7bBXAdrPVbeyU/NaVV3Fp3h
Q+I/aydjGVbbZ27r/nq0xRdLXrHRMtFh11B6N1ZPg5xYjycdJPlYfGNyfEmk8yj84twDFroOTL3j
FBjXxBPtCsI76e3JuC1Qeswy6cAl9ztXOj82KaA9FqtfjcGVF9/TNooqMKD4CkXsPBWxVZAD4Xnz
Y+ek8CSCF/rTarp/WHz/7RXYBy525ppg2pe23I/WQrylnXC/SO5UDmX0a1UuF9HWzs22q0cBrmen
K4RMNjF+xi0QE2d/Zx0qXnBBc+V/cGzJT+wDf5n3iMk7Y/LqY5pS3pUM8SVpgbjIJLC2g++os9Fx
Wrc2QHoiLUjV2653jDNFomEnC6BKvRyvDbbN0GC10huqXREgai+WlSQ3PPs3bUy8/aYZP5FKoClP
qI90eB88TK9rIQq9idPkJQoG40xHCtQXUZaU5RE0jmrKLtSbFzvApLBv4lQljoVQhcUtpkCjqbbV
bGo+/+258oD2xgx8jiHn57o8Qfo8YBYNzg6Pzs1qMfOpuj5NZjfgjLHp2qauyixij15391n4lAOJ
Z5AP3hZWZbOpPRNS+WDAjTXg/gdcQFDyGd61gWtI6SHsuKVMXnEVVmvs+sKkIiEaXhGRNvH0Ct+Y
w8yRJKzi0b/RTrzWolLPNtjPIPfb01iO9WUuQQNn2HyMbgnOrXyMLShcJHv+Ug6TY6aanAPiGPpG
1e5o3boDhcfVUPuwdSdzCJ0x7k5M0tu0BjQVGca1zevkCgufnNyMAJGauzLtrxMcinVsofSUAzsg
Lw/h9sZbQtHtheDWsQs6SGMBFdGpqM5VnZ204S83l+k7cXFoOQLhsZ7U00BthZFw7aj8KMB8Acyt
8b87y654vfLGNnmi8ARdU629W5QYqLDm9FJhedyirCZ7e27perTj+hoAw/aneDrkghq9XNBiVKjy
ycAQlOmuCiW6wdpa7gBbuufotaaoMS6769T0CYWtwbZtqBzL8nbm8ojzY0LY7cr+OLkl5aYEx68L
frUtpiZ5THFbU5lbt+thNLtjRotYgNS1I3uy56efnP99IYeK1KuGK1hcoKjsYzZtqcZrIqL0gOTx
sXSx88Dx2++iqsKJ3uOa9Bb1Hs36OxoU0n2HHSEaMmy1C/dw4Ivw6S346K1HHfqcRFfhu8O25xQB
d+MHp//68uArAjl6OOQmNgvWNGyzwRVgPGAeBNi09tIBarHsgP26xSbwEpfVwRyctV+m9Bka783d
RQ6HjuxOi1Vf5mxfCss86gIMc1+lSCSZ7k/9whlP8P6kVRRdLLSEsYeftKiuCIe8PCF0s57143g8
lSa1m7pxWMx5i7NPI9q20uyjLVrwVenrorECuWX+mlGFvsEih6dLdjAylSm3VmW86dalOIIp9UhF
HfuhYKKv14JMPUxL89pp+8mDLYJ0SstoIWwJoyb4yXqnPyM6hwygnMyWdezi+7QKlnA75HH1gGf9
gp7fr9Iq4iLpaXozihaZO0g4wsbm3gmhp2vgYJrxgQfIvm5PGrcqqkyjLqbUlF+zIGyjO/soz2+B
wuznu9Eb7k7q46Pcgd7GYq0x41uWsB+xC/r0SO2NLEtDkjWHimKQnTP1Ggon9jNzgqVr6SYNI1o7
tiMIaHbSGLPKVCCULA5UPc2+LnYKcGaUME7YPiTvaVrKMuvgC4D6BZPOmMwRVfSyPIDkP5nwyR5G
hbjTW/W8ybPzALiylXXzxLN4lQZMTBb9X31w9VRF9Sp5T4RN9wcqXbStgnafYlQlb79gm2o0WHJD
NRe7pIXM4iLV6W5fkhUgqPAAOY96zUxc/Fj2G8pfjmWCyd8h9XRXSeV6UH24CDM6EOR7aYEpnFLB
Xab3jH5Tz0GyFRV9eq5b2fsxwQXgIuJeKAus3UcWXvm51QiPHveo0JLINBo09cquk/jK7U9cFtc5
d30x7rGRJ4NLVNPse4TABl9ed6WVt3maTW5MXBzfZ4+9x2j89DMusHgwQ2G5BpcS3pncDvaiya5L
w1kR9JiqvQV/bO05NsfLAd5ieRwLJmfWX6rCPeXFoSjYNKaxWR2BFPzXl39/rNhz0Cra/CLJqc7/
vhBT6FYjd94tmD0IfKmLpO/Pv1yjl48elsdw6eBuDUCDF8XLerGhPWbjdpi8EQJ5/JjajY/rtTWO
bjGFwl7aYzsb1rql9JvPlVBXjyLP60ATz3VJW2DU0plXnVGyrqEW40qeUF3//ROyjboWsz+B3E6y
TW+g6uSLaA4VacbnXmAcAltPrwy2TZdesoD9zzYL6AwdA/PRsuiRB/hGGYt/i4UyVlbA02/Hxakr
Or23ArDHEcUUNI5j4Spo3OQkBROrUJhSgnvMZA9LLH4NU1JztdP2yqjlcKRD+7LUZsx7DtvebAU/
ME+eC6UoFnQfo7Q/t0vN2JY9pBP2AKEecGuPKxc/BAhH+5db9Hdi1atq479x5SJYl09O3UXrSYu/
Tl1gQ1+qXepZnIHcsxWmXplPT0GevyuB79qoqUMGb1ZwvIHMHsPU7opdEzkHAx/2ygEltsJNDDDY
otNJOOl3sFSnLFN6bU4jzxdbPEoEbSKfO5KKJJQydwfcpAurkb1ghFOUsl8sQ1aDah2wKYoXsKd1
QEeSt8QvzgKkNVC/6iWx6XXnkzVFf9uhNjajO4Omi/Nnihx+zESQYtULwyXkcxxjZD7ii4WGGAbE
ooKWFIo3xhgFZkQGhu/1xHebXNXg1GE319dUPdfz0oF9KYctGikuI+hS/56c1kn3DToHNoto4zAQ
rjrf5GJOv9F2UnZCrTNr4ihCxq2nvcB8t4bPtbXJlq3cbsGM+kUp83wYR43xGlCfkxffNRaqjWVE
O64H4uQs3PhGxGGepc++qAE4kiyipvGxG0DbA9LbEcbi+KcdB78DjVEUWaBytWt/quPQszb0RXCF
iNi0z7AygUZaC3mgrmOjk1LbEOEXjGHDMl/mH1Zdb90WR5gl0AC4Nd8GELahAWKUu9H8WSDp0LzR
bePWfk5HINbZ3q1MVlw19sPcwFLUt8N3mbbLoW7Vjvjv36xSt7GPq50x/jDpPY0KgdMr2te4dR/+
vZbU5CUrkgQcY2yu7LTGhKLULfcCteEjew04MZOoLTdtTUu2wcdgx0nAv8ygRjED7dJrQQU46DDp
n4n8/F6aRpwIV96vr/nFBxsx9XFNDKBm7q1glur6ONGuACOza7ATJ81GG8011ibOEL/9VgErYO4r
2wAwKQe8e+0UYjhdCiWX0P4dyyivY6MEpGd6gIyDN0AzGXZNngLbbJcw4UFpHN2ciiG9VE36qW0q
p3OwSB5VExyNl4rcFrbA+iXyPbU3XNxneU8dDX/VHKQwiSEoHJjBN6XjdgR22vcSJX1f6KjbuQIz
xuwH8hQH3WOfFdWpSh1n7RIlWJeRCV65pfrD6ae9QYMKgJHxWeiowsWnWK+WmHZ5UUCijYodbRPI
Q9z0fQgDh8yMP8AWVJty6TE5RD0vf+mT/uZfNZnyQtc6tmwv88jZy0Pn6Pc5xeBKye+ydlZMIqyR
xmRfFL+jxi1fSpjgpt89eENBCsCdQHDW0x+q0l5BEdYbFuNFHD3acRXj16asdjA9SB0J2PllcbYu
RW7aH1lVUBqcytdoCaB8+K9qmtPT0EQjeQb9Z4R2OXHO8PlszknPmIGs+0rA4mQ0NdWcHgSjugK8
4MFRXlWyerPLWzYNr4pmGo7ZLsa+j5BU1I1cixlHs23Q5AK1f5sGA+EeYJxGa4UBeiVVZRPSQT+H
dIwA5pXlS6GWH7R/SA2FbVPnPLHFoask+O1xrqONiA1J4++8HOM9sYAwtppl7y90GFKdGc5ZHdCd
4yZ4qQA70bQdRmTgCCtiQSsblyGbxwpnBGMbbe6Utchyk7j9pfHksCoNTWWmy0jqlW51qzHF/fsH
UZdkCRJzVywJPrwlVmHqpq+9O1h7w3S/fN7F56grfireY04KSoSKFIqHNGNRQokJNL8xzLL4xGFF
aCGvnz06eVSsq/M4O9dqutM8bT47tmGrnW+9FU1zM/kwrFXW/xU1Pz7YvwedmMTo7/7k3OoQRpL+
MXAZMfKpUzsx8gllqfNUv9S2JbcxJAw41GjYNdRmZVnxLuboCNLWvtZS/PaVOuD5OdKp9lUVuL0b
O/3i7xkcGxtXBqPJxjRZzuU4L0ZCQI1QZ1fl3VvDztKzWZlhxgnM4upSCmvV9BZhvdlSBEtVeCZL
zXdVf8j7fTpjwcdt4b6ZRENUsdlfZxybTpt3R+pnLrKy/wb4wk4lu0khkQB0ZWXopVUROi37IMb7
Z8Y8WlrG7LDM/FD9iWUllaxcgfa6xMZvEkhmh1uvVVt8alNltzRdfqx+YuTMfueydo8p9RzO3MOG
HbQEUpcU22IYylXiO+cq6h8i6mAvOo9DUszw6PXMkjdujuBVqp1ZeE925l00H5Ndng17z0JkcJ3u
aeLp4nYMUTWVgRci3bA1c3tacYsm3Q5tC/CZ54XHbVUty7PR4FFv/EeM7f7eRvGj2+MbRxlDnBtE
OxoY8fAkCa2ZyS321VajN4RYutGCnOxPpzGWZunQnURH5R3Bx41Lc8jK7rn4R4n/QiDxTr1P2cbA
349kUhx64kLasy6Awp2XMdvVWayPxf2zn3K+vskgCm1N6edoes3rnepA2qrR/tWrBbjYYCHsSqXL
RJqwcPyDYdQLNr/lradshDwmwV5C+NgoSW/YAldDSoTFS5cP9Gp1mcF6lq4YD/rfYDLtyTO8Rvru
dJ/pFdH+Ha7QmAH2PO/LsNj8L9ZPKfLgrPixwP4G2+E1yA5OG1NtqaD/Qlial/bi4zXYEKNWjCxQ
dof7m0rOw76qICrx/QG4jQwc5U58qSa32drlWTVGsSsqUWzNMgatpyGZKlyxdX+Yvf6ls8SjoU9e
SRyiGwMG99xXhwohSNB/N4yHIPGGSzFTbD06WANQkDaU13MPxpeSx1m/qlX2ZvWj2lPZDIlqrL8p
xZqoeFOfiTvdAljMm8DhdzPzkJm1z7LJXnZZVGIhbXUTRtrG3WO+pTlEl+xvEhAhmRzvgKPqtHDs
7cEpMLtL4krx8gxdAlTHLhWTQnNd4Pyk700gHilsvgQyf8wHqTYtWzQbkIo3eJ+dNdLli4CzMiEZ
I9JhJ/EZehr8KpM54bq1HqMB9YkmMUbfiewBBkgornI9umW70a7kcjP1kkuOxNQRDfONV1jYRvWb
bTIVc6x+99oaD0AhpqBujx3gbG7/za2wnsnDo6B1AHoWGRC5c81tnlzFgg+B8oF6m6bWxeIVy8Lb
uTad+7twawD19zKQbGCKx4Cy7ugwCo02pTmkmg+2TYWILJKHtJDFgSVNwq06M5+yxItxI7KfoBh3
7TO9+x3WYa+Woc69GjNyc5PuOGyYqcmlIsBBoX+YhP9nyXR5JDr+IfVjYd/3IufJybx116rPXGMk
RUhOZeo8+AF/mTIfn5wFl9yS8I7yiP7RhtrfE+PcOJNLm8r36a6Knr2yeSKjeRrbDtoN0iBtA4Kp
kUqjGpsr2YlqUw+tuxLgmkI/168DV441nU9yR1T6xRiyA4cuH1cRPdBFYIVLD8XFbJbfWdrIJwMg
zW7G/9GSEER4w+bblZL7BF1UMuJXrHydr8YS/LuV1tQ0j1TEVxhrJU0XIfwwkM4EipeEY7I+jPKN
jsdDK9hbgQDIQncKKJPyUmeLKa9i6xN9BA0nI1HUEM/vSA9fmWuOUtv8Nerkp4dJtvL/D1HntSSp
sUXRLyICl5jX8rarvXshxgKJJ4EEvv4uam6EXirUkkbq7ioyj9l77d6gIHcYUPcu8Q+5m5zabvzu
+PizMA0Qk8bV0K8SLpy1V73IFFG2gNO0bZryUIXm38AJvuKBLIaeX0UTcmJTH8ljS/DFoy1hJ+ex
Q3U1ZYgA4jHc2VE2rbGwjkAE0muajObN7nYApYpzPLL0CZe9QMxRVWZVfagGiETR6F6KnIA31ldv
aWwxhnmvInT3aug/AlW/+TjqYaglBjJ4HYcns78lKk027PaqfUv+q0j6r5ZiEZ1m/kLWwxVbMBL8
BGdyY1nRhsumb0p5sVDrM7fDR4+K4lxHEeIad2FOYpXYuaLGa8heXzPaQnHBoMWUBKcNKkNoCE+F
NwyLIxUf814jjE6SEIKsGIgArndD2n44KQJlVDzpVpaC7Xsw7QSXO4MYZqXj8GiTEmSNMN+mcusW
v1BPHtI+5qEE2V7DVmscpmpOD8Kp60zE6XwwpmTlqTzeKdzbOILJDYZgsGpJ1QrJXdrMyKbHKD1D
7FzjimUe2yQbc/K/PD7M54qeiK23V15wmqBnJIKVk1yvLS95CiHOXLACmEBF03VSY5MWgui6aZr2
+cwAnsFe7EGdVidG7gRXZ60mRCHnM2yfSNEqHxu/OsdkUcqS891o2q3VdesiIq0AK3B9yBQJBFNp
BiQ6FhhwiwlRq/lszn25xhpYnSTpCtveC452gFOrJmfxpLhpsCsTvjfnDVO0ptv3GQnhZZ8wmUYs
OznpgS6kWBtEbWxqYrZJmdz6rj73+XAcbfHa1PX7LCLSISwo+SpjvlPfTHaZ6zy0FhmS2lDaPVSQ
UBnvOdWW0B4mjeRB9lHQbzy0arGM+ks+dCOqsHWSo+b3BY6tpEEG65RLXnf4GG9tj5jT0DT9nTtm
77nJIAF4No74+KNqw193YH9NTAb+QGdFXjN17jRl25KwOK5aZvlsOsNiuLZmsMfTXrPz63CgTMG7
l7zWBI4wYRAPSeFNO1PwOe7ncT2m/AIlkY/RmHZbfpN/PWUXe9Xb4w5oGv7VUl3YUNSP/qKnbnnS
6hpJMIodhseJv7HKNtqp4IkZ0YMVM7ZomTOFlLrjIK8e5LKdaVTjhoVVt9WNj2Yl42ZvQGKgemh2
FMDu1p+ceW26o7enXA/xfE9fAqVI5gl9HXT7WgnJNtjOGRvO8adVGl+VKeRJx42z7S566F+bPsdS
En/Vas+w7DpNFYVJxrxRjNOJxMjXvvETVBGWxc3FZINkOuc1pm9jFuN92HZYQ2lpbXxFeEZcYmNW
/kSEhGRpyMC1/GB/cvNG7Fb2fJsYYpzwZupV4WdPpWUbb0mBl0IyIdWmq44q13u/G8RDiFFmPcz2
hAxR5BS1bPsq2ztatiTo0SBBKGlpBMPmUOfeqyNZ2JaWXHc8SZvRYI86FAv5LcB47OUR6St1ILdW
7P0VYKwWGNc6glO/Lyu/ecwN6bGoV++s+6JDVOfRTZdwnrD0Nl9jfOilT9BCZH0igJv2jTiKzGgO
odIEWABwGLs2PfVXS8x0QgMQgaJyn2bUc7Fov1TVkvimWLo7Q/pZ++rYsFAZnC+yQrHoo/btagm0
K+H5hA+tEwWrxM0ZiqWTuakDxipBZK7BN90qRNcussUR+eZ6Ed/IqDgamkZ+xDuJevMSdvyTIMO4
acjkfcp9cjxd2tBXKqpN4IJ7KwkpWlWSS7bP4s9EVuNNkrlFSUDO3tjIPZyepyCSW9R9BPBMLwYJ
AnrubpMl+hM8OIpXcWRc8KVs+T4iqrOSIdsGNDSrYnI/PTRxTQcKjY525oTJ2XxjpvQHoAco51DD
8WTOiqGe1w2vVLpb32ZjmhrtUyzNJyrEaNOx397qrPwFVG/AWHJfoPLL59vaxDTk1ckNJDt2suh4
s8y/UW8RQFLaBOcM7DpHp11bOZpuUjt892yn5lEFTvNlpMQdkpuHpPDJQT6+8jTsWpKWDqGeD2lH
lYyDKX/vIs58Fhty07T+rYT8s0477a3NKnwWliQh2KBaEH5nr2ob5CDshaMcGdGw9diBr6Nvxn/q
ii/ldi9V3nr7vuOt9PWfVjjWyi2Bpdh2/zhh1M+ZQZHIbT5UkqVo2JW4I4W1ojIrt8bSpYwsZ2u0
2WuniDCXRRAjAIwu+1kUmKOb9JuGPc/a6mA5dHn/mlWu3lMigvKhvRodJOneDd8OCLiN8LFP4kqn
9sittX0bFbEjRfOpxnpA+TGSX2uoM2ddwvQ97bGL/Q0y3tekk+WpmqIXe0x+0CO82WBnKcutkw4M
1moh70eyZdNi7qYh/JMY3n6qyonRW82ozq13Zl6TGzUPu84lSmPGG5kn5Q4e0B5k6u+5AWCRJ0x/
7GD8PRJephHG2SkuKXtkQEVmgNU6xHKGmhTAKr7NNs9mlbJrQee4V0gZgjnAgF1SxUCYQMAb/S3m
7IfNWQLSxN/NI/GoMo3pvOz5wezgrvSaZJeFzBTmB6bz4abhd5pjbvXMhJ1tlUumwR6dMOd1OBg/
EX8bSAxbz1qVaUIslz56rD1Ynmyt3qIZyZKvkOhOPp+WGew6v90blgE4gxEB/IEo6L7qlsExMpi5
Nz8AODKSeii5LePx5HSftd0cMdzMvr46VKYow1atGPRBWR7ABGuNuu7bz5y/k26/wsr8aGr9GRbf
fmf9YIlVuz7TFIsMkyoKn0mzZqjjXWeFrcrti2JjEYawoD/SjzBFfGzYO+1ASifCY1WUtC/ll4va
aFuwqkbnhOeVsOdVHtgdfQChTbNDjaiZ3KJqYQywAHKDdWNw2kbGxdbibA8RHaOmhUSzQFJMdYUd
WW7hKjfrinTF+dvPnWnj8HCXXrTEe/9CjNkgFiXn2yRMobXKR1z8D1O1Xs4ZAeeosXoMP5ZGWtM1
3IZUPQnhMFNq1gcu6I5QGQr02EqxgrmseYwno+3+ljlxzFXXmyuqzZfOiU4uwX4h6SNMb6zUvkSJ
ke1MRfEpgIzSA68APIwoqAU9GJpEVHdLmrHJ56G2WIpEhFDOPr1vGOM1sM6orXZhG8EHLZ/RPl+a
nO6lxMK98WrcxML93aOewdRGzeqO7n7Ikj9FIP/Y2vjuwAWrxK825YQYwhzxSxGf9bMkyIQ5w7dZ
FURG5fMJmd3vfEZe50bub9T3h8i1vlXlvPo1OjJVnRdigpz/zIZ6Seb3RIuP2pm6rWcVrMz/4qSr
8KGjrJzVH7oHWi+HBV1m70nAcgGlWPl75aR/elUUD1hdrNp11q1PJl1QdK8ma5L13PRkuCck2Uyx
RGgLYCnkI2RPFulSLvwPVg5T7SLd63xz7bbWI30LdjvIYE1GA+Pp4ruyfXTcNvopuplb67SUDgIg
S5prmNeM2PKKVmR0knofDy2ZTbJ5jCD/kvZLixWn8RnPLYk6aiPb4TdZV4rHG2k4kDFI5/FnI3Ac
1Ur8NMshZKngo2whmtp0K0T4+fC7K812F439ZzJy+AW5+iWi+lHPGIH9rm83Nnicru9OCe+SO3Fl
xW31ZzHRb6jvWXIAhSF5K66eTO09wKmkIePzq1A4rvCSfDqGxqPArw8xLO7bVvJ0JBiV0Sydp0I/
FS2dB2kM175uOJhKeQg81kAqou4v6DBxZkw4quRt1tGtrYiraSXzGTmFH1VR8wbbpcHT6R0yKI87
dD4820hyQW6hR5hWvsONQxt0alCWclb0epfE6MvtMAN1Aofv5npFvk0tNESC9PK9CMovp7XX5kyq
l5nD7TS/oyGfdlYD1L0XfDJGuy6OUhL4qNs2/qImwBkERA5u95pxUY1ARsKkk6vE1y5TYbM4jpgp
4rYILktELukXaxI20FmiKWxwkLE16n5G5JqXKVKlRnz2Zq7xwHJr8bE+zmVwLfHprnwzOMBjXrUI
Z8B3X3sirpww/yGbDzi8HJuk4SygiCUxioUwIpViYPEvc6ABpQ1GyqfEtNxvrM7ergWp0QQFKaNs
mOFQtfRRrWZ+45E136TmYxMlZ6aKw77M5/wl2JRaWIdAWmdEUxGJmygKQtVsM8O8FTPeGR92xRac
3qIVjbdy2FE4VuvS5/uJc+OTmUejyOI0s4WaSumUReNHkfjfuBO60GTTzL/I3r7ZVoC0KCPZYnOx
rbJk+omF+ldURd9y8tTFK5DBpvUMjG07tZoeJE15gkKzYw053qwp/W1nCCtQPjBHi7Fm2tSSSNDU
KsD0s5yOUndfwgp/RqP3KKtD1mSsj0bI/Srgqah1/bsXa5qedRM7w9HT+Yc98SY3imsePhOq2Cem
0v0q7vVjqHo2NhWxsBPYBHcuV01ADFDVER/MT5LsIj9+BKm667PppiWjwo5Br+BbrnHHrbuOvjwe
0k0rsHIBPHjwlDmeisx1VoGPRQgP5rOD+ShmwMutVVnURa7H2kdAmLRIEWWnTlFAhbe2o1/A5I+m
6FLAP8ZvWsvfOoCDRT7vohbjv9ZHYNcJwWQAVf+KVGisFEf0KjTCH2PYvQ7oKoA2OIQoUXbBEPO2
IQgnaTlHPSvoPwThruoqOEU6/9WNPhPV7hNv4Ketoo+YIvoNdv+fnCkEZhP/ZqnwM/VLvDOzy4w4
G3bMNXZTHVz9qJ32zPHl2iPrXFbRb7YT32WTX1F2b9gszCsb1QK5MyzX65KJNiLWtPwsMIKlrgMO
2Ur4s954osV6SnvCDP29rsWhZaRj0rZtsuXHLbyIeN3UPXeZtYehjmDVmLAV+S9Ipk5kv3OzsR8u
zBF83Cl2W7idFjN4ElfXVR6ipdxkqPROyd+otO3t7DY9zwbq1VI825GgRpY3y08v8IZi5h5HOMqM
8ruKWiGgswlEtcOUhPjDAOydBr96EldWS3PGrqlY+EWh+mssQp6gXGBu8JaoG+pdUDWMiQNE7D0m
jYM5mTj9CS7ezxAx3ebC9vSHTIzr4MY/FLfxhnk60zqv+XRa0S7n2nc4lZvaGf42i0s+vpgl50ed
/+lH4gwoPloLk5PtMPEBN75zLZ+H1Jufxhi4o+6mdev0P0bbbm9pXSJwld8ZBQVlG9mMkTmJY0ZR
Te7fuHp008XoW226/jcV8oE0sx9acxXL9xQhy9Et0XJ5rmLwEbNwmAO9SUx6sayoiXVv0n0eT28W
ClOuqM8hjDE0M6rfIFjbpCzhmDIG4JOSF9FF3SGE275RZMUKE5xNhG4LmPp2FOMSqWkxt4WovJuM
Uz1Zf1NMzZ7VgT2V3gM1x7wmpvrip0yDJ2buPTGm2N5IUQh6qGqGtbbQe60SEezaMvkwYQqjuGGu
aAigaEUGWlg5hA27+Sfvzi6pommXghZoTP0m5fyVN/NzoPVfC9t0oRHIJvitlkGvi1piE1v5F2tc
qDYREPmZ9nRjz/NGE8yHxPFNFgaM0IZjz2Vejp5csB3iCA95gLjhIhbEfbjrXftXOdlwtopgvCdM
rhqOSsIlvY1p4osdkbCEZZo/ZOYsXpav3BBMKJ/A8aRKt30CC/ISoGUbYAEh33Py9lqr8kUbkfc7
SWDZoN5ZY6LW+zjsl202L4lxqaR2bjGDj8rvrVet2/zWm93LkIrROug4Ube7XSsgj3ybh7gpQ/QR
wObGL6Gy9z4Oqr+p+N02+H0LPlID0smnkpMWGR30EAMB9tRZ4VUawNhBmCC/RqFmXP978WAA1RlH
uR0WD7jH0R66Iv85hGW8Syg5f6rAoPy7YbiqmDFi5C8Ssna1aOSPQQWnZkymD3QOV0uhS/Ma1W99
0lKQm9UWy5Q0fWvC4ebMSXVGhxLcGDiNW57lagOIjo+mhZI27jIyQ/OKPPjRYYCcRSu7TgsENPqh
K+GLrxw7fopNj8XyYq9Ti7OOCvBxBJ65OEHaUxy2+ZNXFKz8ZmiGohx+2mAeVB1GbzVW9w3jRA/T
Oi2DU+m5gL1QXK2E+fHyDcyGZ71OXkV8PXzSJSC5VmvFkIyzbX5OM65gEejxkdhGAm96xzvHEtNf
SrTk8Z/HiIBPVFrRUF6oKemV7TcVDf5znvp/otZPD503cO0NQNlkN5g/c8+Lng2I3kCD8Nu6VGAQ
lHjvDJk/Ao9waDP9PxN+xpV0C+caZZ3gT472fi64y9GVhzeRvlaqxDo9ZmbBtGc03ixcEbvCs2G+
FExr8iiCw8hs3IWUTAi02pdhyDi7s4z3mQNqNcu2vPhOdXXsNADrh/zSVM2ESiAet0Y9aBZMld1w
ile8VQZsjGDBrjZwr7juolds5exl5uKVho+Kvs3GTTy74TpJjIJO6pUnyr/KBfMKLI9gaV2cWoiL
m7u38P7im8sQA/HfzsIl90Ad169Hjs27jQ7aJB4HLz6FdWq9pmbDNYELd+dNcgfzXp0m7bYX03m2
86B/aUE4lqPpAiJag0ZpX5xoq2kRnu9fdEE0b5hB/87snuSSKX7P0S3DM33XuZ4+PUCtKrDEOUgG
3mLPjnBFcMGflG//ub897PdsjGXYSg6TDJbBWEUcyfQN2M/GW969O8rZFmaCSip09k6fNM9YZ5uG
ajNB6AW4IAI/QzDMlo3G+Y42LQUfKdGWJ2WYwO56CqRgiMYQnyPtUyXFeVL8uk1WnoYnb3ar5Y0W
gaCYu6/NGVW1tTSZ5W54ceY+fHTc/pkwgr/5RHQmIBykeg3a+I+CTGzGO9NTmfroFo0weFsSd4cR
p+boGQ/3dzW1YLRS2b4ORt9e+n4IkPUzpFJNpi/tFDWrrjxSevyop3J+mzv2rVmpwBiM4WcV/qR8
Hd76cjxrgUoyga7NXg09OYHVWzc0i9dpFPPm/kFJLErIidTkdVJiQFTYnmoUN21ib/GehPuIzvMR
vYi/GXzUIUk9/Ox0U/zyE/ERh/a2bUZ5iDvX3le1orrR6jbh9tqIsVOQlP35MJhFiGZDlnzuY7O9
jG7+EY5qAp4KPIBWxtsNjJmfpVaoPrrXwHbrl8aeOfySAK7WHaFsNozh8IoEKysPyZgbHGvjsC8u
utRAgJV0V8dy7Y1v9PnBzsG3ONrxz620flS5a1/aET8xMk2ACe0Y7xoXeWoEnPj+wh4wOShhfFi+
rc6B0zH2Wv4qsqcHlSFHJ7sjgZg5ambOeQgrM2CZz+umCej0dZs0l5zqKeDIOegyqA/DUFDCTv4m
DwW1yDSSVdU0cBABz0jDtGi2OUJi13wacvbiUPKu95dOYKweHEZuOIHDm8eS/9rocDvHyFQcndRv
LLJrBEztHpKjxsZlnSYJr8L3yvllzNL52LIlYWDhY41IFMoZp/yjIY5xEj4zxsrPATbkVeb46O2c
9seUge8ohFjSC5wHXCLqQsD4axPUOAs8ZRCPFjP28sfHYWp/yMlpL9Lrqp28h5pKQl8pJYg/UVWK
NjWpqyuRPdhcyQA8GPZAZ+VnPoDGVkBnNZrtHCG9aNpaPnILmk98/+92P1lM6/p0X9MCP9FdLI5/
ML6QBcHa2gYcQuFOhzzEBpCTyvUSpCmAwBwUnJcN6EgkOlVLKtiMVO2MtZpD0Ib22pGs8voiiiGI
m8MVp1p0JhGaDs5il6LDDuNCjYLXoIxfDaRxnXvkLufJnItzxoxxF6nOqNYyxrdVLC7L+0vW4/Vz
ehZmRZvBWViehby21uNMeSpgDtz/LcNVybVgjNHYEfBtCz2B5Rjq+f6SznTGkLh57JHhJqb9Jptl
wMom5kA+7mj01btoKd5iP6mO0gOV5KVZc8pNKjfbJUvejXsLVzm8VYyK4dOEBKHUSbo3PMJBRMA3
N8BhOjHKepF1MF2ETU5J2egn4qnYp4OcjkqAI1ZSQmbqQq7zPnpHzohYOFVotNLkGBOn8xOpETii
9J3Yx0MsQrHVUdYfvEGOx9jrHxvCmx/6sP1hLUAJrwdSUEdHZ5xPU5z+MQI7PtZmTcI94+THJARj
ks78nIUffE4D+kgLMACBMv9egrF8cvKuuhVm6u5pCb+0j8DJQ2/4pTRAA8uYfs6TxxQIzWHrD86H
U8zUxlWtL0ULHnswLspwL4MJhlQAh3zwl5dYF29JukRt6zY8+U0Ynu5/ZXZmeKqtOj9MUX/o4r45
m0y1/r2UYws0K8uTv0HIkDhg7Kn9gxWa3w6hN1vVQj/PEf6fbfpl+NLe5f5C4ot3YXJ1+2fZJXhp
Pvx3qFAC+xsvx9TGjGpwV4ahH3xYVKd/lwmA1AKV86GI5o6WKWrl2Y+zhL53MuQJXY+9xYPhANpz
nTMrTGJ0ly/jXKZ7VnrMRsr6IpYXjLR5h7IV6WVSwFxk83EFecbeeGn4EEQFFztjSiMg2V4kTjB0
lyZcYG8M1C4pjXGv3WZj9v6OPJSRU6YeL54fjJdyCvN+ReDIQ4NgEJOLPW0HjuutMaH59YR6pqD1
UVZu718w3+mek2FQhyYm5KF2x2Md+h3gdIrPxpwx7jpsL3icFU92UW7vpXA18Mutu+cUy+BLyPjJ
j5T8QBSeA7ArBloaT35UQQ5gjDp5b5EhXjvqgVF991DHpBDevzSiCKKwKm51xzeZOaxF7u8aPWV1
/e/l398rUeFjv2UbZu4bVrvnHiTCYZ7TW+7qjjX6UjbN9AdXDjeqV/JN+8FlNeEKZ104SPLNpfJA
CYdaoZCsswlVEFzLb9Wof99BEZXRPwIVbvZdUXvvfgGLOV+wBLHvsVIgicbMQ35kVNlzkZEUM/Tp
KehjquBKM2eVabm7Ryrzx0GrBizvFlH0Jl+iJYrFcZQp6kIjb9gIOkCamlbdsmDiZnKTBwmiDnRI
bJ4qJEAsBp+bGY2YEdntYxUsMsomd2+Wu7t/EXESUBQZ301ZsYQwez6D7Ky+Kj+7zE29k11UPFhL
4AQWC84cO3him1icZAIjfBAWPJouKOj1fWKhnDk81Eagd8ouo53p5OOL6bE39j2ZHJMY7YOQ0OY0
QCY/Jgk8zLnDghxLhyNZwmRe/5p6/d4oAxs5N0sda2jr/b+Txxr41I2boEuSaxabCOqbLj3gCHfJ
EWWaIpqW/AFtGVfD1zCW8/ZXp+hSQuqI135qwq1rBfnFFqxAylRwDpnUGxmBqm6qf1XRyc8m+XSv
OCsnz/dMduC+27TPI+/c/cb2HQcW2ICermRPCdKaH2mB2DwzCdoGDe5jpgJ6XQgw6xubOeB2bqIw
P5oqjg+WEOcUhTcbj7w6jEC/Ze5bl3IxrsvcjXelxqlTL19y76FYm523qG3Puu/DQ0jQECBXEjlW
CMXCTQJi74yzWlQoH+yFLVwUW3sY4cjLyENYMsOhY2PcsWoIkePHzvjTU4uyfBrQxC4Vv9PN5jFy
89926cQ31PfcrssbL83uV2mKm+0q42ymCTW2t/FR8zMoT1ikdCDJM8SjrlfxKxinAAbp/QcWHSKA
+9GKqf7/R6sdOZ+DGbngwSnx2TyQSxErkiaCAIZ1gj/Mih+IpZkv93rAxxKCvo6G4c5TCXCdbAnW
CVcels1plbat3hlp+mjW/cFyPHCfaqHB04sgkvrLAjA+IFvH3GZl7j6OibskTcKqLqUat1PVe3vi
Uf7+VwuiGTOuXde/S8IgDiWTwUsEYIhUpwazWmf3uwqB26pdEBbR7EZnG3D1NgReC3xoQJ6f1Bnf
VExLTYe1V3ycT6MbBBvhlhs/g5exAggeiI7Ft2SjkLgDC0utotWAzWqfwo+hx+wfrbyGk1PwNiRz
El99zHMihVGaTMm3bjU74yKFVYOHiFSq/ppyAW/6Mfj0Cx/GmRofXIuHbyzz7tsxms0Q5CdqbOt1
YKL5JOt+yyi4i8L2icUaFra4nY9ynrYEt3hfxmTF27YTgIykd+yZuTyhZQRz3nArNSSItR0o2By/
fpCxJ7PC2AH/0qJyC9NwXy28V8E4doUk8ZdiNiZSpC2rCgULpEmbJ+JO0DAouGUheNBTKpKVY2EG
ZuTpHdkFnoP72IJNKpNq61pgJ/FhcHRHN9A9SvjEPrsZVsK+wxFW1A1Oa0Y9y+1Pz5B0bzP8QYHX
8f9/iqnE55iV5aNq+Gd4fhEZr/vGKw9NUpnr+7dtBazV41642MxhTRC0c9WMLtf/2ju4Denh/sDP
zhgvAvtjqjhBhZt6m38fe9zaG2caSDVzw5jGAmJPliuaT1kc73dKxy9mWxFJELto7HDS1ZhMHtsU
iZedDp+yUIILKwpPJCDNT4P9pPIAvSuTQVrxEUHBEoiEH2lYe0vjDyBGbDo2STReMtrGQKWOUDqB
cLjoZRKVPPpOAJctyh/Q6FQPFh509+CqsD6RtzdePRyZwBuXEreds480bt/+Pc6xTvWRqBEEe7V7
iCLbfxtqCC9Yuf7d8b1VifUozWFv2IbYltBHtkPkuzuLmRm5GK06MTa5eCKoDqqn0L235Vgf5lzD
VRyeuNHap5RuBGMHK1lVq6epcL8MGSaX0tU8I60S1xwjFJCfnpGtyzMep+2RiDn2MhYevph4kXvm
UWAPL0CfWBMMfJSCKjtpnrd15kfOAy0h0t1E2ac4nd0PUTI0DqdjXebF1a5wbVo9bAB0h2fBPUqg
EsOtqeMPM1Ng6MwYZSDG5nxvLowiuvy7l7yIkp6wm+3YDP3zVJtq2bHn78odP6ZBMrDwdPCkwxwJ
DPfy/SUcPAxQEwkSYe6//1d+2JPL/mcGMaEgDF/iiNMjQjW4/Xe6z1jSNkOZsEL2OYkSz/pMkn54
8fLs8d9bZ2v8WlSt/9Wvs4tdE0l01V5EzdjU7c1Lv/zH7y8twSTEKZZy68ESurR9T1UHLoIlXY0H
a/l7kaucA7F5jxnn8o3JByjVrq3X91GE0wcktzB04AaP+OZCE/+miygHNy+5UoVP/WHUvrl301Tv
wBTdCN0rnuwqzp5jhLGKXjnIh/Ld9Cgvk6LrcEUNFNOe8o8MiM5QvT9KIH0nH6xVsDKcoDv6Ewsb
4LWgqspLMYGWcMc4Pv8rsiXStXjiI9sK49UAXnkyqyZ/59CHTLb4zo3GZlfSwkWJYnasana/osEs
c0hbkdmudZEdvaxn8dp0V9mwYMin1rkUtW9tQ1ZHCwjtGXn/T3Jsupu2rQi2rlV8K4BrAMMU73I2
v1YEKUkRGlflht/lwjcLenqh+4CRIpG0pqixzgBnL/fOvjfAGi5FDlsVvU1dL95bKIAOM7OdNR9T
zssiMxjYxFTenhgeSJAq96IyWvy3fGkuIQGDnB5i0Q8IU0jYaFPlPIyeIJGrVOF+rCo2a44jzp0h
b0bK5KSJq/BaBpb97JnNS23jcWoFxTvjH8SnwtQParB+QYeYLrEun9OUxMzECK/tDNq2MgegMJHC
o75sClRjw1fHaJFA2/JXKRlHq96hyG/njgnQpmo0pBUQI1QGUp2SmkS55UNI5Uq+gBYmxwZ0FojF
7DR4cJLhT1wbLn6xWLO/TAmp9UNit3tWgIQ+cZ3PXg8ITS5IuAU1l1JV49mOvO39c2mLEHuMl51Q
2EWHFhbYuipGSpbIO3tQQvZG2CLSIWmaAxK6tk0DfDGmIti4TcjWzyWwrXIpi0oxx8f78+xObQVO
L6K0yvP8KGS7n4ETnKTW5gUTdwt1hzqoEm127HtsPm6d4ABeptKWj+iushRMg3xkFe8m37J28nc7
BmONU9BmMQ+37H5JRAGBJFM8IDoJzEuYSERhMg9PLCvmXe+wX6fk84jfsPs1M+jxU1A/rkvb32ow
BVtn6t0HI66IuJwargJ+NRaKxbkUzR7VTbu36MfPD5mLW5NhDOdR/OiYYnp2RcIWvYVCNrCixj0i
KXvvh2ip52xraLj+jKjHR6F+kRNaHrrJ6rFGYEltB0OcKqALRtdMN2I58DfcMwItkwAvBEXZVQ7F
N8188RwY5leWjcZOFH57mlvaBz+Jrl4njohOi1cQ1Tij+xe2qs+l4zRrntRw4+hAPZNeAEUkMYZr
0g76gW3w8wARaN/d/19FZHYbNurBHsaBg4F6HA86BwBV6IjCcJYFePlFTTQvA51+me/c/yqwJaWJ
7T3GY4bhLk8bDPXQcRB82BCSR5w0c0CMA204Swfm09y7HHG+Uxzg9ocbog2GjVraq06OP+5jEntC
xklBaCwF4dzxI+X2ZdQ23tNlLsWsQhNozTxF5H7+mBM8MpXGtz+0PDOa0VAsEaD+u8DamgdCN0w5
3CpZ4oi8ymTkX9TrtG/eOkcws3Sx+Ve1TQxMk9wYopJSU6TTI94xBysrIWk+c+ZN7QKQNwJ3Ey3g
RJnY5nZwGoF+i67DrohtgJ/kIp4oK4gKE6KexAztSzph722tV3fJSRPCifZ2nA+bxrgmlDJ/86D6
GXUUFhScwX4kx6h0sDR3kC8OEfaVY2h62Urw7eHbr9g4Mhzdajds93gfOajN+EQ0aXOuYR4cQweG
iXZ5aiRHD/oyI/fB3y4pdDO+IhzmYQZmyBEvkQ2fGBnXFPi/A8SA1FdYg0se4r3pJ92JjRii7bgB
VBf6LPCWAkNGU3Fxyv//Ys0uMv+AucPKVlrngXOFTsZBrAV04GgM6t3QxfzTkEX73FQOaoulIUKq
ZZ5UuKsGsayRhXxyFtmI4Zb/Y+5MltvWtmz7KzdOHydRFy/yZkOsSVEFqcJ2ByFXqGtgYwNf/wZo
Z16b15ReqvU6J8K2DigC2NVac47pzQaCuFZsWV6qoQdEUcmNoHywJLuVzgHlmTk78YL4us56ShM2
87XHOdAxS1AhVPEXto/4jw6LWLklBQen9if0QVwdhsg/CplxFpD0K1wfkVwqYKWEuK28KlsTLCbv
Us8ubzo/F8feMlY2Htm1Nq166K+7TeNY25gQ0GsKaMZd2Xc0gnR2/diu5lZElowWPYq68lZk4F4V
tTmR2NPhKgMfsjFY7WjP6temqxezgsDcW0eBWVwQLWdNBZ7awdPBAulv3OCFqRfA1HSpBrnT1olw
diPqjqcoKLB6xSd9BF2mJnxwzoq9jXTDvWuiUoArcj5Q6U0fazorihWjlwp7TgsE9bB1HQEvY+M+
tUJI+iY+pQi7tYI3VFFr0H1TkxfX8UIJFGtXpXpxM9jZVy23h7UhMjzz0y3Fv1/REbe/47DFI8Qk
xCMBrh7VnboMrbzZey2OA7pDRI5ncbnziuajplD5ditVkmZqM58anI3LMdrkpU29zNI3Rp5JhmC6
RRlqbLQcLS+2tvGxGxD0w83f+ZZp32q2B9ITsLQSN4CZ7QpE7vQ7FXlro5ngBMDJw9g7OKDn47S6
GTXdF1k4xhzBMsjVLN9hIhl3rheUC4IWrit02Zi6pmj2xHxui+ZLH/TWNjWIn1BAWwJKqeV+wAw7
cQJJbe0y+Jyw01psLTrM4yQL1rGJtCrs8SWdeqZBaySrNuCgqDeT8J0Yt6k6dqqJOb7Vr9X+mNji
MHQhOH9B6XQ3/VFrDvFYGOh9pUSt1XVIw+sSWI5o0o1dsqxYffdUUc6eBCQe0tiUdVnTQGlnFsJw
3ult1RQe5HzV35DMvD0dbXoQvXsxEpqqVEQ+MKR1/NotPX8BhNUiTytIdGVj6iEMPp02HnAB/iEN
mEwY7oah3pRKVM9OXYqSzT5shaLZgli/Zz+WzVAh+HtSbF3cwZa5L0aw0/gLr+3CMHFTsdLJghoF
naWdMAJ9Z4FEWwRllq6TlmzDohshvQVFd9uwu3jSHSa21kqamd2FhJog9SX8EECr6oZHWOHMM0tI
PvHXssJGXVgyXrH3wT7kNukKqy1rV+PmV6PBNKrVIwWCUHYzclMz4geUrYjd7E5MMpVcMb+A9OJI
qY7Prq6kAF18aImpD7HClclauskByT/yQ5cf0iajZNxmd6TfrvukTD9UnbVCzxkQWKU8ovyeKa7r
7EJk/NfMG1TSw88NR14IWfKa7QNyPr/bjnGBZBukUhyo7W5Qwn4emLV5NbTGwSl8d5Vn4woRZrqH
L0aCmXLrUyGjYBYfc80NPzvuLDdVsATJqOx1miRIyr9O8pQVoPrkGkPmEaq/ugVgePAy3DFq8QhG
oLgjeLNZO7pI5jKfPF8BNEZwr1f4GCUFVB2gK3oMANB+RR2MPbEC2ykJkZPGZUHLeBplVSHDtT21
MtpMbvPMU9lmqMMirCzOKRYWPy8sFJzua00YYpebnLlbKnC1ZPz4h2bq6TSFxhqq6tdAwdz5MD2m
OFa//4tRWunt2hToGJK6+ohjEEt072izUTOpZenS5OnrxqrKO87rbNFcDKob2dFgHqT2KXVRg1Mu
Hj5YQ9gtWteBQTa9VmWZqzeoJaiG8lWHynk4IY2RWm1HC0mQm1U+faGs3BlTc9Ry4n7Lppi2nXMj
YCoQ7txThxNbIdzwWhXlR3sMsy3qMwe4B4XRtq3sRdyVzf60uROp3t51gPhMN/CPRUK2qWTnsYyG
ysRzzpJiJvBHAsdHN1HqL9yiRYVMoKukdtSw9m96zrDYGBRvBiiiWjQjRApYXPF1bZNXTwDKSKUU
1bmrIhfnQJLO6lQMpOq2MeJRTh+N4qy7AqBlq9p3CbWJvdEjLzvdAOx5zhEETjdzA7n0qb99gCtR
WM2t4xTa+nTSM5EYXXtp3dI5ZX+j90+mD/3PziI419Kl7Mu+WlEHd54hG5i1Stts/aZ5ji1iOnWv
+RRYQXzFJEOkUmq4+yDru5WFCdxS4KvVp53eEOKUpQyFIZrKL3Vx+0f3PI3qdMsqOG26v/X8YjUj
Gt/d6ab0fc/UWhdDv+308F4dw1Wv6urN6PhiH0fF7keRYoznGG6UVTlxZWFXNx97L3hShy91HX/U
JDyL09mBqdzfZmk3rilOIRcZB2tlKF97cJQ3Mp6ro8vmJ6f2z+EYv4HRxnRc0vK+T+G+uQgO6K7g
n2wnBUEsx2AXjpIK7iQMVKImeTDz8TlUSKZGP1ETZNFz7O91zjenybUjXW5EEmyRNupXxrMHbGR6
Q9WaUyPt3h2+fhXt51pJ/ewFER+iUEEx3S5eQPgsqMw6V15V3dZTPPSkDtEcUidPz6/G4O8YOpnT
hGWvzPEAx4fZkQWa4yFTSEf2jQsQ6q7BBHagAshlMcGtCguvCaqwcddTLV0lYw8smeCrBV4z66pJ
I3jmI+JZaNBs+Kfjl6qxf6f0TFEz9StqofIYtDAmvGnSUMzEIwkENYHhAG7CKGdQCRiNyXHq3TlB
RmuoUIwr0epbmmHFYnD8cpOC+UETWNOCm/bViQvdPx5IPFAMP9/a45dAMfDwn6qBVTXH/qs8hLAB
Z7rAv1454pABObgNI3tbEMOTXMWf69zt99jBoquxRjNGwYddGrroWVAO2RJOKHaYzoVVVrInw9Yo
7yqkZELVwgddZ0eHaGgfWkC6EHABpE9V76qqmF9cMwOwiWoTuJ8nr5tAfC4bFBgmHfxdLGJlZ6ib
jtC9Jc0sdXGaSacqoCLb9C4kriSIgKmY3TyaZACi4zhehH26iibNR0/WydjF8rNrYysc3IcBmCPy
dus28uk9qapSr8te8FypI8yFzMMlZjv8ytN4R5yxRtyYEtKaTFQgdAdW567sEYZg16vD0nczDTXo
g96llI8THZgV1sKIIoBrw2/m0H11wsNT/sGLdTrEBi65bLZWeLe5g/28N6hbBbzdQebRspiU6yHO
y11fUwqjaksVVAscsbSC+onYh3Gt9ALQPv18AMD+Lgq7VWwWW4F0yFxPEsZG5x0X4+jdqhK0T5cQ
BhQBfLcC0D6BhiLew2KzLpRkih0GtzCNFrMUd73Wyx2MWLFU8The1eQK2mEslw2l6Gz2HGSYQaw2
lfeBnbZI5QDHp5W6hW36WeuD9DayeGQKraLpje6qIiKPih5vXeYfClQca6eY7lrTe9PBFYGMJDwc
GMYGEFv/gMkjmNeN+OQwA8zzRD7l0aisBh3HbtrC6lRyG3Tp9CqfFrIArupScII4LRYJVUAstxSn
2qoDA+x+HMeeB2KgEntKaQVPmxZVoLaln2D80LAUbjxeG/qw08rReyr9Zwfp2LIe1G4+dTJPBTKq
i8+nYuPokaOYkdJATCqhXnSDygUFIWZcQewt9l2VqHR4qUkCwrcMmWhPTaE8QdzkSlIrZezFZFng
L49DStY49oulfbLPge9VrzK8PEExfPImBp9XL09HF2WY8hQq9p2nsg8nFufWdJxD60DagH48i9X6
xkH/ssE3WV/jF5vLqdFR9UBZc9V45LyIkO90Cmp5Kb2+k7vT424MPZ1XvN1H5WucWkh285iitE2t
wYzCpaM2/lq3FZyRsVs8s/XlfOY18abVScBLI89aOVZLqp4C8ECm9tzXO2+nGp8M8NZU3AEWgf3L
tx5IH9/UB/bdDaCyE67dGYIEydhUj1AJK/FilPEDMZIU4KpVlTr+ssoikFp0KRTP43DtRN4+MAhH
GSgE0tIQ+Y40hvqqA0GZD7n345hquY5+RzkDU2LA5ltKwFks0QqCxDWNX2Vfe0iWqR9LtV6hKE/u
yqiGzQJTfcO4HEg2C44sf9W0iYh2rTW+9EYRHkdwlPeDhBVokBa0+VH2yLvaBhbdVwSgFPmShKby
yZhixbEoXdHzja5NnNE/GjSJSRaHkvc8LFcCFocrUI4uVWPLqADuVdWxqbWpxVqi1+K8qsGDuEVC
BEuHDMBr4Q/fiz7vFuAkqgOk5kcrG9XnkVT0RCBGB3XN/Jv6LxYbOyFtsS9B5u6jxADtoqGAUSzt
JiVHtxcPHerOD6OAYCgRa12dxC88iQdPItPpa4s6kjTYeWjao9tRcqDlhuHLQ90XRxZwvqkrRwXi
Bksw4kOVStu0AtPhW3lp3N/2DbauZpD+A8UDFOw9xnROG9mp8mdpwbaPOu/HZoK+oreHKIig6Ngz
Hua5X374wds/bTYcfdoKG3V7gH19RYKnN4vJaL/qGsW61nQvnkejYc0E1fZlYgLXSwen3RZlWpP2
xZKJwhCkOUCBTa2qcMAKyhVbu46MZ05SHYtFsuFLI2GIgnJc960sbyzXe4qU/gNC5gWqgPQeSqi7
808/VRWVySLHBmdMqmPo9o9BUBMnxVCGfZHO0ulkK7vUBmLQyI3EvW4IQb+cDQjiEnZPElXcOm80
9E+dhRMCf35EsOWmGAmDp5ajblys5zNCfFeouJPbsonDfUpgDcigRS3lcBi06hoSabCzOtRbZduT
fDvtgnNMcSXS0CWX6rdj8UIyCikqROSpUQYurnPFlj1MygF2o6CZHqa3ugW9JMwlQY/toYn1G7J0
7U1lUvmysUDT6GFVa1MbxExwE9GivaX8hGB6WinqIKTP0huLqaNxm+PNmyNHxtimfE9tTYERNja3
gpFatba/FSl6HUM1PxeVRVBYi2LaiNXgQ5l1lCjILlAs76kyw3HrA5chugC000k46bDHnHOo/Jq6
CD4bqsEPuaF872nyQi+wv3rOdZHeN/pYPBcdae9h0zzWHnzpZNSN56500e3LFqceUTYE/rIinbYN
p/lR8Wgoj0WYLazQVZ6SxqCSr4fkQ0w1TaOoVicINZ4SeNr+xF2fOjuVwebPC7Dns94ma9dE4nc6
6jRaiTkrczXk9Hy/VPdrMJm4tCLsZuRILfLOSeaDrzLjT0c/Tc9ear7DJkchlDM8tSQZ5uSRVB89
9LJXewo2xQFROaIkq+gXP7YNRap4NAx6CDlau6lr0jODXgBO9r3l6MJCydmZLU8vW107914g0IkB
9H7otSq7wtZ82wKwRlTDOqTjkl2OU3e8iOyvp7tj15SXUyQzB7MHj9habAJP+lhKO1DhpkqQPcHZ
kD0689N83cSVzqluKtQWXkTjwmqNR1TsgMgJKKTkot00geJskOMJCoz4pvDkTWcWVHbkGRQRNSi3
95YqcYlXtp4SvCNzchqaML9FDjwsVKSXu6S8q5XQOiQhXXSndW80vYVJ6Hypp/RDODHhLKux7/Y2
SVSRN0V74ITVs/Y+ou2wPnViEaxt6ureU+RdM53w6qh60mR+zY6r/KiXpB9iGkG2XWWc1ADu1lbi
P+I5pL0v/S31Q5xYvdNtmwFmTjQUsPtx7qzhmZAwZGUffDxjKslCrYcKpxIONgm8lLiPy+GTY5AE
hoCaCE95FeMPXPWjAPMUU74sJnKPBfLd8F26niJcjlmgzDqtNu/6WuDXKytaUeyigvvywdN90Ck1
1CRhQ9ER1eSIKY8GTK0vxhSXh7CFYlCfsQtzsnh7ehXGLip3tkFrXhtleispF1zJIrqumsb8+b73
Y6hsqUhC/fEBBNsc9n8u1Sg9s9nIY63A7mDoO20dWL8z5DAGGqCSljJUQ0aF6dB58Aaq430st2rQ
IauOSuCeFgip0ytC8bHYhOCo21CUcMLtD/aYJofSs+JD58n7qYZO7ERxndaVv2ndkPuQa0ehGuI5
UK/aIQvv/PheCbLothtx9KXJ6FxHZrsey9IAfIicBiq1OOIQaWhA4VBLgShcnd7yH9MbDWAUzEhm
WEQeRpKDyR+Xmz4xY3Iu64Wh9eHt6T8RisrWgV4ORc8EDS3DZYsedynHlrwvpyw2PeGkcw/3EaLJ
4fp0zigqf50XSrWnW8aZS4U/Z2WBuTFr+oaiEeGjBtSJOB1+CVI/Tjs2S1c8CGYtlYshL+aR6acr
/I6GXrcf4oogr3AwERAIRayEgvaciGpYdA5E17yfjCdZmGTPYV7ceV2YPLt5s4w0VPNlFBuPSZmA
nSBNfNZo6Iuwqj7jIsjmlUkHJ/Pc+8ijwXOqKJmeR882QHGEMouDAfRpI/DVzcDKzBUJrc4Flk82
ieBXsVkWwPJzYm1NZ2zWeYQkZoaYNBseaxHocO+sOzwh6km6jwjpRvHBVmuNcZBILta0XuP1ZHgn
SEgj214dFxwCWvj+insI0nbfgptH4oWpErYfqILBpILTGSGp8JntPTV2sOgGW103Tvloe662twrD
mPArjrPtE3mvdWl0U3f151Yhu9Fyw+Igdcp8ngeIvKabTIXm8xBJLDTOeDjNbDijQsK2yQ4fzBbI
fk+lKIw80PORUe5/HtscR98OjfvkeX3wTB6exB7vsqw28EuHKRBLaxuOmjiqNhmTN8cJBMS1R/sN
OG1crRvEXjst0faFAS29Ihs78IVYwyv4TglO3UW4ERY1zp15PXURYk5TiYOXy9JdCp5jYFDYFw/M
mMqEWrXEteqV9QwZDRV2b4iA98oNg46dpQzTbm5m+nD9Y+ydZETrNqUj4HVlCFsOQWbOeXBGeX68
TqBoUIZQ1YOM/XCbd/kzaQ7hxq/iz3yb8IiUqL0SsabvKtspnxzqzQupSHTtgr2A2rXpQtVj8qjd
wTrazV067fhK6XVbxQ2XVl9HBzcbYY7YXy2hEnhRNM29E2b1Qsmiry6O1QMrP91BQ01XkElYV/OC
yMwIQkGu9vRprAEEhsjIyxsaZx431bhDXghrYwyBw4zZF9MrPgcRkWeAPVFyD6qQV7LJ6l1XJeZ1
3Ko7rSdZFlNf/dml1ZuF6XcjqZxn0MOclWL7mzOoT1PHYSkdwIFZVN4TLgSKbo8QSXCu4kblKM3n
Ws1KgNMaQAb4jZk29QSx1iR7yOHIJkAMUZRtUaaqqeE9+FWmr2GzO2jDEnuHcAt+Rp26z+DEECyb
QfhJ7ZRs62nQgUSnZYtEdJNeyQQ9U0TFnjp6PM9UGviMg/ggvfrBncAqos60hSl1cV1jElnapn9w
ajujfgjVosuU4LpPv6ki4kgc9pQZfrzErgP9Fo0I3qBAPBp0z3dGiQ9iDHM8wG21j4QvbtMmgkiW
K+PPrUetIBE9tezwPVEl7cJ8hZ8VcimVpk3Kr7nudPSgnapHH/TepRSVZsmeUObxGV4BZU52zhzP
52Jyf/RBd223pUXbHGtIktAtQ7RzVB3sIQVC0gfXU3MoptS7WhGYCFgK5yYPcKRMfxJZll/nCW4E
jqbWU4GKdG6bdBnBQUVrZ0QTBHb6s+k6RBSd6i12aF6fcv30CDEnaFU1TTiw5NFRjTr3aAYYXUPO
RHmdfFCsRO7DCe6v4+kwQjrNgUGd3+i6Yp2F7rioc18BMsOAOB2f4iYPMMEUxMFkJClLVZd7QecL
EFKGMuRUhPDTl+QkJ2wtmBq9l+7MLjPWRVx3O8NdqUNHzMNUfWR+NugVg2iaNvbEl/Z1CRSlkWxv
RbeOjE69tUzvaaSFCgOKLCUN7wEeZrAVStc9JKiNSKSvxucg8UAw8LPgbzg7ykBB8dkgvvGCHMlm
Yyzp5msfk4hybJep10PQfhwnHWJvwCcLLMXYSqcRDzhYXlrkmQugwZjxrU55kr2zDWi4H0RXzpDZ
Y6+qW/2elR6GdpHSXc+aCFCX2Pq4sHjPO5IH6kJf+FxU2J1EtZNtktNWW/MiZ17URXLQHS++9bIa
z0ucfmi+Um+T+xRBxo86DERQbC1ZYe0pDkBlbAtlo9GQm0NJJPYSvfHSm9x/oWMV8EAEK1JS64sg
DIIDC8NntmMY+RvSm4mSWKdJuu+oZe6sqQoX68l3+K4mM0+vzWU6HE6NyrGNvJs0LT7Seumvld6h
WT4uYB+MG/aQJixwYW/IMZcbfOjyKh/XFAloSpR0z2uRidWphAyJfyE6lU5gCnC1baVYOakjZ0WR
hLNI5sWXPirR0YTZk981H0oatleW0JO72FWiPeY3ezaxsMzPAZEiOctbQa+R2JLKqAB5pc1TXDd3
odqgy53+lKoQfA2Zbs1BrxZMiimLNIGNSqEefVloj8iBCM+gnwfXLlvSV3c2tRYGMwqX+aOTbpOU
6HqSktHHGfdTmgHaSnqQQf0CFfB2UHBkdKPKbcLOUqJL4TtgePQsq0AgRf2gppAVa1CvuiqFGiKs
g0ntZkFxZALfwmCoISi3mduusMKBZ0YfH4eoY/x7S+nTOe21GodGR3RJXdg3Y6YL0nO7o0baDtYP
yLhK7TxXHhSAOifGaOQQjV+XtcoB3+hCbAEokOwi2c53p8S5//gi/0/wrbj7kYnY/Nd/8ucvRTnU
URC2Z3/8r/XisPjP6f/4n5/4/ef/a39cPpz/wG8/zxV/fuL8pX357Q+LnLCR4b77Vg+Hb02Xtqdr
87tNP/n/+o//+Ha6ysNQfvvnX1+KLm+nqwVRkf/18582X//5l6Zqqk2yzi+Ze9OH/PyJm5eM//nu
BaC98iWMXpSm6f78f39DGffPvxzvb1t3dItLatSqHc376x/9t5//go4VJZ/qGirzt0YYZs5sEP7z
L8P4W/ccQ3MI63Bd/fRPTQF0hX/S/7Z0G4wPv6ahuXQ9//rvW/HbY/rXY/tH3mV3BWbVhu/Gj/8a
F6nomumgnrHNs2jLhAERpzlxvTZ1zRs16QsQH2pHwozuHlutiDlImULuaC0qyCiAAV55QKXwEsfN
ofJyiaXNU8xtMKYf8Gd+GruquSHYlj1wnj3YtZAz1chXrkk5hi8awr3BgDHi75jRz2QFC/riTqVq
GGNkDNuDYMxvqNLTIxZu5WyTqtfR4ihsA/p6+NYSTjnX7eahytNPOZ6NGYMW8wb+kGXoFvoszAQZ
PVHozoRGMkNeGWKmG8ned7VmnnmmdqsOtrtN/XBY90I3Zh7eZVSPEjG/Vdv12mqU/gs9Ju8o3D6/
F9whOEBhUH9TisFcDSNgL35nAMGGtR+S/GPDkohvJlFtQmZMmixML/2TWpv20naz5KbPAncXZkn7
WbJVm1GlBA5IB+wGBn6/kxyBln1WDdejZ4gFhx7rVjXSr348otQwAWI1WeXQcBA1WS3VF0+Mypzg
6+a2EnVzg/8+2To+WJcgh909k6WVrZzSHjau4XtfSL7ImFd6b3xwCGajNKhaFaERfqPeyCAOEWJk
LnbPOgU0GDYbdwDEJmKAcFIDvuJIchtEECZ3FqXNtdkO3dLsgFCAKwZ55Dq4XdmSriMCQmHmgmxN
8SUtwWDhPJG9suYI9RBzW6mPCuums8i8EZU2rMOseuFE+VAQYoz4jFR4EaYPkG2zb047fmsjY8S2
2nagTICctnVR3JLLXhwBkVNtD4vys65bPutt+w0s2Rd0Oxg9XfotsBjjz0FYl3seaI7LF3+uZrVw
UwuPbJcal3dfKYhgPT9Y24NHsGSUf0vY6t+g7iDZOwWQ6kCynv3vJ8Z99IV6U/G9PZ/8fpsr/zR9
/v84O2rEn/7Hf085/zYxbvKv0ctv8+H08z+mQs/52/Ac5jxL1T3dwxj031Oh7f5N39hwPc8ybM1g
wvvXVGj9zY8z2xmmZVJldkl//TkV2n87lg24kWRvR8cTYFr/m6lwSpH9V9bvz4lQ41P4+18yfl3T
1B3JaXQhiJBPr1rc2kTQGyAir365ET/n3l/n2ksfcBZf29pNIQyjJ0UrGPxvHAWUY66E5fF9V+du
//rr57oxyijR/QVuAFdCdyZb/dpvrGD9vuufJTZ3ndaSo2g5iyaFi9bK1pgFLrqO9119irH95ebX
Vc5BStOcRVcazOSQu1RvRrxL+/T69aeH+KeHq/5+fVOoXaHbxLYXba8t29ZQV4NRFqvE0Mf56x9x
4fEa0wL7y1cgokrFklQ5i5iCOna9LhHeAvFzY73vHhlnUb7TmmaojSANITbQcaqB+ZFdIxr713//
C7fIONsIeHbYBpnZQ+fPsSC64rMJE4bf/31vv3EWjkwypMGkT6HQ6NGOUXqjA4xVP3DeuP1/3Mdo
7KZ+v/2+1aDKVAgXCOKSdoiUBkgvGR3HxjRWYJ2rg9aO0RqmE5oeaBSIvF+/b5ee+/T3vzz33DeH
lN2CuXDZ3hvLYDCmBIGyi7XF6x9w6cGcjeyCHNNijGOSIHAUBFfFUNIuG+HGpLOyM4bkjRv4e274
/8x/xtkALzVNlTKS1oKQrmeIDQulrFg22w5AEfiAEujQ+77P2VgPUttFcGCaiz62P3W5DnGyMdFD
WP3wzkdyNtr7rsIMlCjmog1aby3MLlzletm+kfd94XnoZwO9xmTLZn2Ka8iSDyj1t0o2QmFuxfO7
7o9+Ns51He93p5dYQyo2bJJ3fTY4ao5BqCjf+AoXnrU+/f0v7yypSCnTh20uwg6SrJrOdZqb1T6Y
SDHK+x6C/m8DvgkGrdfMhY68ViWFT6mT961F+tlYdwyAWp0/+KtS5GlKNy+39blBPqK+fP0RXBjT
50nzyPmyAB64sxqGSo63iT3iSEF9JMc3vsGld+hsTCvkpY64UVx0isqw1wdfXisoLdZ1S/DG+77D
2XgGBBygoSNkLumN8NFyMu1Gz4Txxmxx6QucDeLeaWBbqBkHiIrSDKYdNVQffJlxcsyz3rWOr3+J
6WX5w7qtn41kiSzbDxvUK7EOFo8gFJuY+K7Xm4fcJc9dC+r3rX7T6fzXESGawFHTwYKX5GAY0yqz
oU1i5jI6BEpKIej1r3Nh3GlnQ1uFB5/2TemuAhLAq1lHYytHiWPiSaF5Dio8aFU61n0vIOO+/pEX
XmXtbKh7GRhsqydQoIB0N6OwqW+iovMX77v62SCvlKhte9TlSyXNqk9056ZXwWjt/euXv/D4tbOB
rsY65gSIfyut6xKdyTB2+2Fb0dlQ+BZCUQ7tKFCpvP5pl27V9Pe/zIpqW/ZNGlvOqtD0nNRA0QV0
FDNIdm+M+kuP/2zUE8tEx5sc31VS0465htMBQlUzCaWiK12VG0FKarnrgtIV75sEptLSr1/JN3p7
WtaDJSrmlHAWwHoC5vsb30ebhuEfhqd2NgvIrm6T1kGOVQ7pgCVZswJwxXXj5cteobLwBBwU4b3J
ud64BaDoj9coyG3nA5ZUKd/5hp/NEaOa2n6WEepA16j/0prW10rB7/jG1S+8gurZxNDZOSncI5wJ
T2TKlWe0X3XXHTccRfsFpDPjjXfvwnyqns0MIM8GxVVbh5ZTnNMhcYXuH3NUPTYYuVz3Xt71iqtn
s0GDu4eKMNKLJi9lskDEos7hmIEjff36F95w9Ww+8DSy3gOygFfd6DbeBvS/1z9oVanyNaqQGZyO
bB18Z3eD2P31j/zznaOg8PsrnpAoXRThyPa4cjqymvx0DV8CUEA9aNevf8SFiUE9m4aSPqcPToDA
qhrL+FGfAHx5nfdvfIFLV5/+/pdpZ5QkhsqwdRY5yV+bDpsWwO6ieOeLdTbnqFiLc0QHzqIKExUU
dOWPR2qhsO1kYmc3r9+gS4Pk7Bmgx8Gs4U8WFQpxh3AQ4b5q4PnkWIB2uhyy901n6tl8UxhIAPKy
HVfkOtKxpdM9at3X17/DpcdwNo0EYFDALBXjClLR1z4ah5nvGskb4+LPN0j3zmYRIzYxcOjhuCp9
0KnId0dy5oEYHD0iHA52gXPgjS3GpU86m0hyTlFKHGvWIiyUWzNVnkgqXUjVYoc2vDEc/jzIaVD8
/sLmbewQe5nKFRXX6MlyyBQwW8W8x5lDCDWefGMRj6Dn3vNcKBf+/ml2M5S+l8H67ZyaHrgnxRGb
TxK/Mb//+bHr3tnYNp1Ohx3I5SEgbXsQGHVpvfHQL81MZwO7iQkOKMg5WSmYjAIPiDJouUOqZG+8
sZeufza0sZvANFadflUTanvlD9a2J3AcSkf/xr259AFnwy33ilEbe96lWoaLsS/WPQm+2HnfmJou
vUdnIw7j3AB5C6jOAK54a6U42nmv8A5r+kPiUp0jGkW+71m45wMQvgqCTQ7VXnjw4o+m+yjSL+96
Qadq9q/zd+qZZDH3rbUwjaG4jtJCmyOsrd+YWi88A/dssEVlqTSZllrEc30IlO8+SnLzjft/6dJn
I6slfYZkSYJ5SCrEnQ8emhNW9MbLeWFcudOH/rKqcYQuy8IOwV6RUz/iiYnTN648/Xr/vunUp0bA
r1dG1+9MdmVzgd9m4WWPyXinRh4S7rvXn+el23I2rArYCi69c+pTdbTObTzNQ7Yoo+Cdd/1srQzV
kl2jW5iLsVnoyUBaorXNPr7vVz8bsMIjzz6I4TRwarlqSHUHstCX29cvfumJng1XnXxAENlI2sG/
LnNCCVJNf2NFuXBp52x0qmWLg7kp9UWkuzui0laWlG/c7kuXPhudrjm6JmbXdumq7niDDipaGDWN
1nfdE+dsdPbjaBC4UMmF3QUITdtmBFlGYO37rn42QIcGvXEEO2yhyd7d9X0b733bLN743S+MI+ds
hBJzR5xAovZknYujmkdLU4gnoZbLoarftV/TnbOhKtRUln7eE27ZBB+L3LS2uubWbxQHLj3Zs3Fa
iQFDR08uZ9zEdzReP5WG8/z6jZ8e3x+mGOdsjOZwJ1M75y0Ju3HpVwikoSo9RUUET6hf+CW259c/
6NJ3OBuwpaOl2djoYlFgZsYKsU6AT7x+6ekx/uk7nA1XVNg493BfLChlfScBdt0gajM08b530z4b
spCWicxrQJV1PqFGQzBT23j++m9+4cW0z4ds3+iQaUW3qDD+1ppcihFsvXzsQOu8/gkX7o09Pfdf
Fic7ifQoNfmEdriJquse5I0Lte71i1+oiuj22bBtdTMLQum3i9DQbhBVLyXCx46Y76yWM5JZZ7Q/
+DwCOKz+jbn54meeDeZqsLQkJAhrEYgXtQ1XSfbZSJ6NkkZk+dUUwawg2gSt4hvf8cJ7a09//8sN
9MPEVTrL7VaNaRIVY1hS82CG9iJ7Y2BcegfOBndd68LrAFmspB6nx9DAnI4lrQBGWhWfB4JL37c8
2Gcj3cOr1fpp2q3G3q2PrtGnG1BIwf3rr8Kl9+xseGM6h++Ymt0KEdlxhE0wNPKbI6xPr1/+0k06
G+KKdKBiKn67SsIpvcy/GUAFeF17X5Xa8fWPmMbcH2aRk2zslwcdtRy0uybCb4c4/6oX/aoERxYE
+Z0uo8fs/3J2bs1x4lwX/kWqQgiQuKWbptvHOI6TODdUnAMgBIijgF//rU59Fx5e01T11cx4qkQj
bW0Jae316OkTZ/XGvF/pLXcx7yf4ZjKHATvvMT4erX9UmyaD6cLUtxthRVcC113MfDB7XFwoxFME
adOXGc6jEayC0zCDIH3HJXvyoc6CEZ6Ax3ICKFFuThrsjkB3HBxvAuvvGQ63l7t27XUXaUJkA24Z
ZN9HfVt/B3ryr6khVhoG+e1y+yvR4Z6f+27oah8Ve0w20JCykT7InBR3s+WmP3BiVoWWDZj1dc9Z
5ALOBTTeCUgaY4q74k7TAfZsR5DkQdapN1ab8/B8FIaLdKAI3LUNxiYavBE0wTHdoZi82RWQPMKx
x4eTwbT1VbQWIYuM4EHk3ShUa8DLN8NtPt2jxmZjx7I2Iot0ADcRAYNYOC3JSQDWrFFIQ/Uj03Ba
UDnqyS6Px9oLLLJCUuYWjuUL4L0t99AMLbCzv65q2Vmu+b7h7lxIJOWKfAIy/JgLfrzc9MpkcBZz
v3bKFq7QSReqpvlGDWobdRzWMBa8rlOWMtdMd47hDn56qq2dsqpQlf8v8fuP9Hlb12U7i3lMcIrR
o6QD83jOv3hqOOhavlzulZWAWWrSaGUXjVPHbQiKQzTPqNbNUXJMYIw84OLlyq5ZzF8Bw68mj308
xJSho2vgzarXy79/bVQX01YYihMvjqZxTRi0CtaP8Il34OJ7ufm17llMVcWTuiceFgwXlhgwDIVp
GBw3UJHQ7HV7NsTHkffny49ae5PF1M1SfxriElUBQFGZx6mFIdzYaHprpX62v/yItbdZzNu5Q0hO
BG+jC/NlKuwbasjvso9/9npL97HyiKVGbfCYAxJN2UZxxl/IrEAucJ8z0z+Mfvv78lusZJ+lSo3G
cKZLbdqgttObA87nh7YrN/LnyiqwlKiVvcDMNfCitEFHbJ3+i5s7X+GrCdNG1CrSfmPWrb3Cuffe
LZyWqYVQjWki+I6D+DeONH3M8qLYWJf/qWw+WMyWUjXIt3qukrqNhu/WV/tP+6N+ae+rF/aW/RiP
6WN5Kx/goniEhfJJ79kJlYg3+kf3o3rMn6uN37ASzuz86u9eEe4lswLwrwXR7uwz5MNT2p1eBz+9
MgoWE5/4HSlhwwM4j3yh3n1O3i5H11oELGY8yqhV6cLiMZLwn42BgaOeBvoWlddAV7Ts0+WnrAXA
YrIPYEbZHrwHo6qYTpgxD51BFc51bS9meaecvLOEbKOWdnC6hMZVfHGxyz5c1fxSnCZKXMWhtRam
ujC9vu+S58vtnpf4D2J2KUorYKCKYimniUQ7gAaj9+MT0Q8WO3lwHlFwS8JObCOrr/T+UpxmVyMw
tZPdwNmk/ELdLLTqdGOXsdb0YmYbGfu6G9IWW6O6jcPeGPh3MpTu6f3lblpJsEtlmowhfVJENZEz
+o92C3YsBd4Pbqs/bW/8e/kZ5y3RR0Nxfrl3c7c00jFJhiJAkIzTPbTkD/VIQj+nTxNqQRRp4eMK
nMXlh60kCnsxkXFpiVr5DC/keuyRdePz1J4d1q3213XtLyZ07vPZkSiCg9MyHLR9mIlnKJPhG79+
bbwXE5kyLpK8d5vIuPlL4sVfYRGbX9n2YiKzrkK5wAhT8T4pdzX/JZufl7tkJcctpWgSpV7gek1N
FFtfdPJA8gmUMo565F8s27hU+qef+yCGlkK0kaqshS0c4tQd6sBKzT3q276rAhhu7tt0h/97sFV7
bCV81WEi/QaSwVNM8jtUL91Z1fzKpsYNONR+TjtrMH1Qgp1Me1iubqkiVgJvqVszrGhnWJ4hC6Ts
kw1VSeBp+WR6Z+PKYSWh0UUqgP0ld4GEbyIgRhNYjkzNPuvgNk1iCrdsVgIPB6xdx1/Kdt4Y2JVo
XKrZUtuB0aRGxPgJSUI6w6uVy77aSD1rHbZMC14BM7uC1JHT0aOTTDcwMNznsPa6HJUrme1czfM+
6+h6aow+91dLowEW0mV/ZuA9wzzsygfY/32Akn0xqRGALTity6ghKJG1/fw1hZdCoL02uvwaa2Ow
yAildOpC5vDW7wEP7XoHHgjOxrq1NgCLhOAY0CQMKg2iZvg+9mnQ8Qc1f7/qZy9VaGnpAU4wWWh7
QqFlYEYOMHvMRbzx21dmw1J+BrOqlKBwoYb8zAlRNLSPJ7grk9u0+k0sL7LgxdiUWyrYlY5aitD6
qZmENeNlrPnes2AlZZ0tKrY2WCvpcylBs0RLTQHTuYj6BiSAzx07lbkX8PwPz64LoqUeTHIwHfMB
j7A1DM/416bkG+Ow1jWLSWxj7matGGDxB6pT38w4UweT2JQbOeLf/v6DvG8tZrEcYBEmRrTfHMBh
OoAhe3JCsMojtYfJ1iEP610WgtDxFL8mEbuxD92u2lf7MgSfJEpD9QQvp30a6vstCenaCy9mfabH
VNQTvMSEM8n6Xoh2VvfQ95bN77yaho1938dPoUsNkWI29IhxU0cFPCda9mwn4LcYfdWg0aWEKNEl
zP+krqPJuE/IMDqAH+9nAXel8JrZT/1FVHQqhWllXCDeJFM9iKaJ9cd0ivZXxTP1F1EBgHZtOGqQ
oxkOZAKEFulvRdzH+ZYu1ZlpCVNAzG8dqRKGfRAEArYYdNKF7cHlvvl4aFEg+t9lY/InYgMyhWUv
hiUHTHfhucG7LfXvWuuLnJ4JEJATFORE4B7t6oQHJv1RNOTKwDln43c7+RnnC/jaQesz7OXKn27y
1JCtK86PvxKof/77u7Y5RberViHk+/EJW8rdPPJdiZLo1gaooFYwOmIbQ7A2xudM/O5RXtamuFNo
6whkBpgiOTHYvVqbq+6xqb8YYDuhDT4CXR3JWZx83n+GwvEFRfmfLsfP2o9fjHAqZAUIkdFRysmv
vIKLIiAx9sa17MfhQ5eqsxju+Y4LDUQEiFyUSvu7BdORusyvm7dL5VkMO7OOQJMc4T522FlwDNyV
cFm8bliXyjMH4C/ax7aOYK31UGb1TSm2bvpWrqupWO6+c+g8s3bQ0dlue4hG95T/gLUe/ENNBpv3
AAbNl4d3bQTOf38XmwkHXgxGLogecXL5DwHHOLHxBXEO7/9dS+lShwa3J2tIHUvDdO4e5O4dzQ1M
aQDpHVLU2VynT4XRx+IFOqevJh/xWaWe8x2w9QyGb7FUbCMHrcS/sP/bPu2LDP5OeAu48cQyaqXM
zc6uPJhZXB6BtQcs5i+DUVpXFxhqznTIYhaqfmtZX8lxYjF3ZzICHs/RtJhbFPnWFmwxy7e2bseg
99gfmHTcty75fdV7LDVqMxxyAS/twK4FPcmB5WtA+Jbe6OOPK8qXydpkA6QCeBFVP6HymkzVURQW
8J/XlZfQpU7NsayWK5vgx0/wUe9HGMjN3W0LUsB1o7xU1GSQ5cPCb6wiXsxPKWtuHAm3wcs9vzKH
+SJZjHCopdIDIqCTyX0BRA0IrD4KjS63vhKfSxncNE/w6hROFbXgw7RTesfSrQ+dfxcTH6SIpf4N
lVFSmp5VkVvIpniGgK81tySdZxLA8zVX502LpEe3Bp381s9QVIRzNpma22RQE/1h4Lfi3bm+VeOD
jHJGTqaRib3TOptz2OOwxOwtyXMODoqdj2GbVIWCKY9M3APKucvqa2xXvf3JkXOsf9ZFb/kP1GGx
88RMnpygqxhuptqu4j9Dx03zyghQC3d1V8FaALq0JLsHDa+ioZIWGIEymT36CScLxfhaTXQur1uB
l3IphwMq1ie0ijruZZ+pS+N7LuEfdNXweosFAOxPkwwlmGJFN2Zwfz2724H8Wm6cpK2koKUQCiib
yQgvx8yd/EObZ3tHvTGKQyUVcvglqz/XvcViFSg0tCcTzooiRwOdizDBvcHxctMrs2upgIJdU0fd
cgDrjngmbAam4TUJ6DTutbe04CvpzVssAWmTsBkemhpKnqNrZVHqne8RWiCo1cZavPISfNE/neNL
W9UFVrFafgIYcZ9peFnCpvKqPlrqQd0KwALYeleo5PBxMDgFfT7uUq8Or2t+0T+wsUJpf40UZLRB
PXBVgxUNdiqgPBu/fy3HLRbKyVW69XofrnRCFDwSBC77wayKsThdfoOVByzVoI3uwLLr5yqyCwaH
aaJQh4kj2+saX6yOwrebPpPYiNpkNkGWdwBpiuHpusYXXaPOydjvamSf0aNAWfJP4Mn9utz2Stwv
xXPG6tokFz7adobsUOvyrZnVl7YavxEPxK7LD1kJ/aVqLiEwhkF9BbahjRm8MBUdjNHGdn6BX7u7
Ve6/Mr5L2Zyb2Ex7IN1Af1UP5V6mWfLg24BM7C+/xFpPnf/+bpsONyGfN4VAEpqy5M1S/fgVXprQ
e/KhcP+CKFJsfdGvPencje+ehI+OpE0pggkiYzAJCpmkfy03p9+rBAqMwPdBD9gYmZVOcxZJiZUi
nfQI0lGMM62psW65ZhtffiuD7tj/fQvWCZioW3kVwWTWDjAazyhd+52DfHJ5PNbaX2QkKBHrSs3Y
7ML/ClQ+D37YXthY7XVrjnvusXeDQHXL+DSq88T4k8I/Wn+1xiuzhbvo9VGlTp3JFJRMy/1izVQB
EDFWz1f1i7vo9yqfVeuJEpm6+VrGt3lyazsbXb4SLe6iy2UOy1iYQFS4uQeostpp68rzSXeR4jIC
UCFMjytwY+gngnrEZNBd4HG50Skrv3wpC1RW7ieVqVCvFzPxN8+8mu1tF5U3+6s6fakNRJlXFtdA
MoJ7qgAWuC/sPyX4tJcbX/vxi8OrJtGFLHzMJGueA2t6cNzrtiRLWaBjfJsNJMOewfnll/eOiVr4
9F7+0f/uaT/4sFgKA0k8EwIXTkDUwvIkInZId2qfhNl9e5h3YxgH7q7ZpSHZi93lJ66kTefcfe9m
rAcTltkpMcYkgwecHvouSBx59Lv8S1yWV65lziJS20qNnXs+FnIJTrV0OQDIwFsd5tO4dWbAzm19
0HVLDVw6oTgjFVMZqdOwd6Ju35wgKQ7jG3awQyt0dmzfR0Vk9mM47esTiSz8W3uC23jY7ZLdHPrX
hfVSKTd3JkdJwFhGpBhgPcz3sEePRlgTXx6xlcBeiuViWCkbz8WSKtsZEDLaKPdNTqV9nUwHAMD/
RoTFeqZHB59tQC6UN6iuG+9F3frfr/v1i2XaMAUUGMeuZhpBrzlxCe+2pIaq87rPwqUADmoWnnIm
SnwW6gMvoSdPh42OXzkXZOy/HaNyQfOxQ9NwkKcFoDLC92KAqXCBG7lUMnZwMisvDhqW8P5Gslkb
7OXiga/4HIQifB8W4CrvmqbzcIg6JSieum48Fgsf94XfNT2iyZl6ou+SeuJkz4ucuBtbgpUE82+6
vkswuNbWvG3hFJzF5CWl/YGV8jVRdmTPauMRK5uapTbOiC6DxxOHrT8EhL2QL61n/zxbZl7uopVx
X0rkqmRwdAXsTvTP+btwAmv8DtIYoHX1zss3PlfW3mGxXAH4NsL4X6ObpHWXdqfK6JCMzUZKWgmj
pWdb2cS88quO7OGDAS4S/NnBVsJRxnUddH6nd0PcN8R0Hm1ARZDafxR0iHcgyqQY8caDidtcwPUf
lPvLD/tncfRBnl96uFlOBS2GV5XA/s5jQCvxMBhgHlycnIm8/mkzpw+8OjtBDHIisX+aCdsZk75c
fvxKOC91c20TUw/MhAL0oJ9dXAS9SvZeDBAJDL8uP2FtrBYzMq3q2q8ow72Sm4w3tlc0dgC+Enc2
2l97g0VKyYu4A0rEKmCMYf0sAcne1Q4/wDRmAlmpqjaS5XnsPxqlxYrfx6qxzXzeUNdWR+59NeXJ
oQegswl7uPrRP5c7658j1QfPWYrqULruxUlVk73lSLGbKq5MUBurRVVh5UXTQOJdN8vyc6rP7GUs
Ot8sWRuA1TngnRvvujJiS9Gd07lCMDvBGbltYvgusq4GCRDcgq2v6LVrtaVoboIfu7DBOI+GRH4q
wDPUcBYCuIXsCbjN2rMODkkepZ/mAUo+rksaSyWdJas4TSQcQnoHPvBwd5Vh3U/JdRNpKZrLGj1m
UrZFlCRnAjROwqfEfeld+PRYjdmI9bWROf/9XWZy4Ktr9TFFN7XpY+PqJ8aAD7oceisRvhTOTWaG
Pt3vAI3njyDYI8wAm5yuDKlFEsh6OkMa0qio1zSKveHQz83G3fVanyzmPzTGYPXyUoHEpu4N1L/j
oK6MmMWkH2RtgyNdqajx/XLnnzEx6Uw3fvdK3lpK5Yasr/xcob9L8IZunMERUcGm+cgaPgSlM/iH
y+O60j9LyZyfyko3Nrre7UFew6p8gmnjdTV8dCmRYzkdZJNkKpJlapodM8ze9+OIJeuaH28tLZyc
mU6+dk0exU33qjr6FwzmjR3Kx9sga6m1Sl3TWECo4lOmmoB0wA1j6tYHmXg/yml6ba8sl0KN53/n
rNtRbmWc5hH2oK3Za3+YyN0wOmy+Ayh7etC6x4b7cneJj1eppabQqXqGWrNWRTF4oq5V3Q2u2tns
czWRoz35AZHZlVG1eCtH+aQZZaGiMUllMJdeWOfjlmR9JRVZizSHstCBzSWmNG4aYfzbG4v8bNzR
ipoYIu7LXbX2jMXXDxG4ucQeUkV8MO3n/IyfGY1PsZ2n/vPlR6zN8EXSg1uXBGYHrzFyUEJKVNSe
p58HXl/yh8fi5+WnrM3vRf7z7EormFfKKKGp2+1RN+IMO2+qJN+4M1nrqUUWzIDPnuFcqCIyaHPI
Wa/u4JAJIEmTZhtz8V/dyf9ue6yl71zhwaKtBuovKpln+GPuCjDAfOAM/SOPy+LMiZ74MW2MjbW1
bdwOXclwrP9Mi65uf4ux5t5LLguT7gsnSyaoxxo4jidUl5+GOZU3hdQ2z4KEgjt+2ynfL8AvdsDo
1CKrrZMCT8Q+jonozb1CZJAdNiJl/ueaIbKWGjftCwvcOjcNi86bjwkD8RVX1dnb5dY/DjNrqbq0
7NifVebmEfd97ylLgTxstFN/dWuvCGOP+Vd9llpL9aWBBgBeWUMe2XnK9kWsDBCorE3ByK5ttbFR
+DjYrKUOE3iIuBiNSkLd66I94Gy/2ZEx8ULisYqHl3tsLfUvpgwZfUM7WeSREQpXKTn9yUvn0Xdx
9JnHX6A22PKqX3ubxdQZprzSEJycu6zIghKGKwGjcx64Ofl6+VU+nv3WUrk3qdJLk7NSj5LsyeNw
98cx5HVNnxeZd5tNrLZZBrQT2XecmlftKnNTejB4u9z6StcsVXu+PXoNkAf+3jWc0MfBFuPRG7pq
OnUS9n0bMbvWPec58+4dNMTNA7dbGU1+p0OXKhwHs3yr1mSt9fO7vWu9T1MNewegpmPmg+5ck+7Q
D93WIfNKlC51e9gzMKjGVLxv8289+z7YxS3IbIHOoWxvt76e14ZhsQyCNwJFzXB+CC2xjH9P3N/5
9OfyEK8kpqVkz2dZMkoni/dSAplM4D8Wxilsw3UxgEE/9xv57+NNj3Vm8bwfBRhtChg8E3+fyf6L
YpQFraCP9qSPbZndNGViB0OsNnbta0O+mNFjKThcZhIZ9b3nB0A0JUdVXal/sJbavR4SLGewK7Do
B4XKNqtCbEkL7lv7yyOyMtpL/d7o6iZx49LfA0a6B3T44OrqFx+3zrJWRmKp3ovryidwBkjDyjjj
D5JZj3U+AUvo5H8mmT7H8dQExJrsK99mMbkhNdK0VIC41tI4uF1OSnMoG4YKvMSutub4ylmFtdTd
gfOGXUSdAM3hodLv1sOKym+x4TLmzvequXoCLK/i37AzKQFusy27ecMxQ2IdepMSteEosBJ2S91Q
M8WdxwUOPNshy9UJgPa0OEzwYtkqrFqLjPOD36WyGPALKsqR79U4y2cLGCV9ptPxPEjivN14i5WM
tpQnQTsnY3vEDRItxb1h2bijFgTI2su/DUlt9pmdX3VtYvFFTkjBA9XTnPJ9mdKvyu+63VyCeX15
Fq0NxiIHtLbHajinxnvGNP8c+776UQ+t9/ly6ysjsZQo9WUM/FbfAvNqd7fazAcipq+TNf643PzK
j1+a1iWFbxHfAUXW9+r+j01yiA0nuy9frmv+PPTv4miA6ClOLNbhkG1m87Hpkya/rRwOD6HrHrCY
9A40qAlXDR6QqiduJz+BEf91XdPnEXn320ktcpTYyw6FhaJvUWvrDz+61Npaz9d6fjHFUmjP6sJ1
W5j5yTpiM9OPgy+3JvDKYustFvK2iyv4wbl9GMMqo9vnOHFz/zh+k5BHDlmSwD435aW4bl+1FMZw
Xzk1Lzr/4MreH3fAfvLsrhi45326PBZrs8D+71io3Kq6ymrasC/Uw+SyZyiTf+V8Dq9rfpEfqpxL
fHsIcegYEc6xHTNhRyBF99ORDF2bb6hu14Z8kSlwwk0bCJub0Oi6gZVi9b1lW3ZmKz20FO0VfE5n
IEKbUBGfRMKGAQVzWX2aS38LGbayni8le1RaShlP9CEhzZeiNLsU8tvKn44tKV7Kpgmn4TozY2sp
3JsK8O2b0TQhDt9kQNvyh5tM4A5bemNy/7vv/+CIwV0kjhFOFDgTSMVB9eldNp3a/FlbWYBsGM4K
ppDTvB+HT3bx7M1AsZs/BgQfgc8RW3+y3Tog7ZMtedBM39I+34FYtCtwZ46brSDO8iCT9B7a2GM2
lzvZ2LdTD3hbkh5UQgMXZcOApsOm3wD9wQ5s6wRzxaDHWjrnNSAcZgzT/lC2JXAAEtx4fqhFulce
2NauuJnS+ls9+vcearIPFdQ9qmp2QzY92rBIC1BhjhJt1wMR9RHbzmAA4owlvzrbD62ewrIDbu1e
xaoAFIwj7VRY5FsmACvGDtZS/eb0WYGNTOXs5xzjneM7/zWVlEVgE8qXGeTTPUiIMU7jsmpXlbV1
U0oO1DXtPrueVkeIUtJAp+NrrZCo4aNVgpMaGNlAQOI3r4Wy4o0N/0peXSrpynTUfZlW/MBsM4XE
4PbSSc9lod40Jc8j6eDJelVOWgrryICaf2LHHgS4nB+8wbVQu+MmKsvucsXIFjPs4xJ6sE3/m1kn
k6s6bVsVxr0KhuZbm30tnSfS/RE1jFMQrmzrtooCl4pGP5h0S8mdcFGiMQitQsBV23basTqnXIcc
5wo4DW3JUIpnagNav4cluEpOtSqd5Hcr/FgUO5+wgfNdJk2G5OmlY+2FPSSwfr5zU8sqHjPqxfyh
cRDH9qmWdAQKGLriQckAx2CFf0uLITG7jKUusbGz7Xp9zHObVj9Jb8v5B+SAjfhRwhEh+TbSQfk7
SoZ+fJaWJxUgyYNjaBY4jHplEVSNVDI/DW05IcFy1NLnGv9wLeu33ziq6HfYKDvuqQTsTQyBaNQ0
v4KW3vbjbipTLe6tykddDOQuxie/Gqw7ZAxQ05aO2c6dMqUePLiViL0hLWmejDHEv58pvqCehjZX
9DOsnl3xQwrLZtgzq1QXN1PCW3vPeQP/Dzh88zooutnvP9fZqKuA0irrAvg207e+HSxmByPxXavB
7RJIbrd6EtP8bR4MaT5POGjQ33opa795qDRALG9s7MFYzvCB1QWoLy5BWR6E/1P2cvIeRVZZLEx6
Z9QwFkhssUunsRmirLB7uJQIz5P7OCubDCW8KNK+qROg/OgOOgBpyAGMVrs8J9mMKBXSLK8ofDra
GW5AOPKQtDnMEhgtkLc9CMFu/ImxKbtj7pBmN1ZJUVsUsH4a/QTY+DiZwUEjseM0YR0Pc1adWJkM
6JYkLuHPGpAxltXJijnNqqDE0S5KIugwZX2geW7bAYbc/ow7OPFq66EOG1o1kCO6s3lK4bkrd3Kq
7M8+4sK9GbTl62HnA4SlT6Jp+KkgQuCml3U6PcZOPdC9AAte3VpyQs0TYlF+Bq8DibcGl9oPu3w2
847QMW7bnepAjo5w+FJ2IrBzuzSgc8M8Jv0FBRO879q6qGk4OfVchVnFCnKwk8I09b6N3ZoUO5e7
CfuGfs9hol/i5q2/RdTOv3WeFFDGOLzDBXdb+PKW5YMU+97MKH/DbQp2/zsxNNN3128IMHVWMf+q
J9zP7lih4viQtJloAqcfxR2zY/tPN/Gy3oPRNdZ76pQy38GErcWMiElCdx2ZlBUA0DiIT03vWGXY
ST2Pez7JWIZ6GkYDf5ret3duRyp1EpVXJDD7tkoSYP5TuDJTPrIQ98+ue0gcPYCVPsczLjQYTGwP
I6Wk/ARpugtYl+TsOTWAlGMFNlrv0hyCkr1pZleeEmW533y7V/qUDFbc7Gs+QGUy+JC57XFGPuCT
3B1KBCbIYsWpTNqhu0/Ba76huWj8Z3cYmuaPI+AcdcLmZlZh4tmIYGNr6t56c9nKI0kN/x7rAqkT
12uTeaqquPrjzXx0dsI4anqJvaafbygKZKZvwOz6E1IfwzVmgBpruKkR6Y75W8GghRHBpPMs/syz
Mo7BVixgConxmpF5OC1iGLqTKc5fCqhBpn3nUyHfuBxld4RHRHo0sK6DyNUnyZvXJRZuLKuRpSLw
mKvyn35Zec493MMz+25k0FHgIw8upfFfbtVGHTExx/FY+p3oj6YqCvpNucD9/ZJOabAcE5Dx4jta
zrY5ZV1bHQSdH+D4bjsH5Vk9CWkbC/SpneTDs47zzDzEk/Ti24GWJruDhsnyYD8AiQoC28wNcFcd
8TKBQlFcfj4a3xrat9GYevzu2V2hH6kSmWf2Tml3IhRxFfuPsHFpJHwG0BMhpLZpf5/nEy5Nd7zp
ZecHfUVaGwwGas0vkKBruYPTNwWUJQVg91tK2ye/8GY38n1Hc9y0Oi+tgEN+kE7Y1mK+xIb0Bnj7
ritPlSgSEubxTLOb3htj6+By3ZMbrCi5OtjGxP19irpmGFylKenlzuflFGjcHtpvZeFjTYJVhMfy
IsBdlZLH1hm0+FJLVDFhD+n2DFkfB96joneV7Vgwbs7qF3S4/uX6STFDemlNY/ECIpHjwm+pJ/KT
r6C9gRN7EQ+FOajJ0/H3qoCPqAm0SAb/zsc+30+DRJIUEhAQNUzlBHYGfsyt8GRFDswjbX4cnTQR
d72cISkTYJnPu8QIye70XBanERCy/CuOrKuxPCvPJifCpYswb/bIeHxDzjll35UlcXc9Jcw7GDCO
kn2R+fV5MygFt+CDFuPuLvBMl2W/ipn62QOYyUN1wq3kPH7SvYDaMKhcAVMuEmtqv+jKEuzLmCJc
H0qcaeW32oI3xgMZGjUA8FK2HcRnST7G6X3bDMb7npW6r++SuQYRkI0D725xGAZaV0hcValQIZy6
36prbGxY+eA3gFJWZibNMUaflFYe8AxrHyyDYMI4w0lh/gnr2/S1h3RzeMOul1vDroFM3AkUlmMT
pCrp1B5e8XG76+phADFKlb0MGELqjjP0aFhUXq7+9pPMkyfaCGIfUYdow7Stai3X+TKVmYUqXZCz
sn0iipz9lh78u16qGSW8bdARBMXfNE1H8hdNaFyhNy3hY9SU3jz9JM0MhzywmT31GVetMX3wZMGs
k2vPsM3vWNZbP5ocZGqMWtbEogsa6YpuRkLp+lTuWuJb/v0A6yu5GwmK5O3d3CVj+zmxHJ38AEsn
93AdVVil04Z8yhw7D+zCSbBeaKaKE8eWbP5FSjokf+GJoutX3sNdOmqIjXrcQE+yqb5ltW+JG0f0
TqNgpJ2xstlRxorxKJkgSYtqn1il37sUH6Vz0Pe+hiJPuxiqT9jTWM6bhUKS6lkNpSvgbVhU+AIx
uBXgNyBH2/zQ1Ikx7a6B/rEvYOEmU5KBVADqzc+kHvv2BnC4wbsbnZy29y7c0fK30hM+vhwyw9rm
NifNgMvDGRvo5IdDYZ3xRVQy6e6IkgV5yQHsiXMoOWXOdsIrXPsbtpiCh4J3Y4o7BFzVi2gqSJHo
oE9iSxeB2/KRHLN6sKojBCVAaO9I7CUmpLgd877ASjRNWBDDHUlFyVh55FYXKA+Lj4A4FPOBqni2
dq5UafypHxkr1R3PUfBuB2QubPu1y5OafUYJPHX6/VB1rDg20Bpjde1KMDe+sLzD2W83AQjRBL6p
9PgqFG8RPH02GYjzVSxHujcWG5PwvCx7vzhspOGJ2GcWu8UXbuzsbSuGXHCcmO/jw06NSXnfZ5Cu
a2hgGjq/VYOE94FAkZsblr1rZ3+MGEWMNb9oM4YfzGJ1m2JPQ4+zn08vHtSC4DENWeplLyC+Wzbm
ks8M7D1mw3qo4Tms5ICU4Gn3NDiO1b40lMX0uyCZrXGNPwsHMUWNlxpMDCz8yUHh29+O5kE002sp
KM5PHJZbCQs97M4bZJPBmzhqR0Y+4b/avh9ps7Pl/1H3Zcut41qyv9JR76wGSQAEIvqcB5KSJdmW
J3naLwxPmwRnECQ4/FF/x/2xm3TV6a7tOFW7+7x1VMSOcEmWKQ7AWpm5MqUJsMZBZkEih029cQEf
kJnC4SyZJ/7YJLhlDwmkDOTo4g5B1M44NEUTQvbu0Lui7hvclKbpxirEYt3W78IzNofwK0vRi4aN
NLLPoiwJjPuty11ELuO+n2CcEo59u7rztb6f6D0owcp7zfPGS/oQkbl4isNGZE1nw77KvTH2Wm/x
4hH+uvamdfJgFKFlECDFw7r13Sa4icWFqgV2xFYH3nzgKSH1R14PRXfFGj4P/kbDeNBq9MdTxe+G
Ara/6Ic1CIHHgsPxKyzyYVlu1QiF43HJ01meEGsdyGfOJuespqgEn1Pl8fFhsWg8N1Uncufk9U0y
RmmJ9EgeWoPEuQj1Zhk86CLv+MMssmx50sA/tIrzhHJ3ClFe+s65BwcA783MFjYpboPFPsomRF1y
xGgmTpOFCU6Xs1kogUMxsvi4vpAVscmOQecDtCUj84jxEk9wesprgtzksFs81EIIbGnyfOf1ICUu
ZerDmH7nImW03vkqT+2V23l8iUQddK0J/bzt2lMCSMarz+Tkjj1uKypNeoCXHrGhqUgrtksqA42U
MqC95rwd+rx5yqaqT4/txGd1ozCbiKwYR7ojQo4TJc8xbZ52ly1g5jbqkm5xUbeNzGsQVZ2R4UEJ
bOlVuAISSewuWtst8N065rJmdRv1Bunxl0uverKTqNh1tZWTqRjkeKnrKRpykAkLluk2B3UUdtiS
nF2hsZHusPHn5RV3KiJPfTBXCjKuYL0BU9qZrXI9aGEw09/bjWCJfam6vsyv0gy62o1wZJnaDRLf
Ugq/F8OWbW5bJsNEalEep3RO83u+EN+9oPjQ5XqsUZ5GNqucY66pBxUrgVHSkU5oTliYkVTiWjcD
+tgyRA3H2H0B7K86w0qdnwubdtkLV1bM+wrvSZ7MyMflTA3OMByJMy3NM0XxKeMsQaDkN3QQhYmI
0Ik8Mihyh0sHM1vJfVc7S7/N6DKorcOlEY+4JWD9IKHIyKqQehpWdk4GlxycLw/awKsugPQE2wZ3
fP88oO48fi+cVvj3Hc0rb2dMY5BZDFxcZo8t4q+WVxXAWvVZqqlhByFEBxqtyU3bi8iyphnPZ1eJ
+siKcXBhclLXGWxTVQ5zO8hPNEYwXGTRTQrNUDaZ64IPNN/MdZBBqJwXuZKwtkWseMyWcoaY3mko
8ns2Dl3q8eSkfuMdpZ+NRQ7ei8FXM4IiOUv2lY9V4cE0zoRce3h9ohEjnYtxtUjyeuRvtSBwmoOl
PvXoNwq1t7qlvmOdZ83KWV+jLK6KDd7EyusghfsCfG8X1F4PGKYfk61qnMzmUSlrdzk3MNVwSDiz
3ATROM/WAsOtmvYhgfjfPaWVrlGkYPZsui4ItxzOyblqN2lWpLuRpE1RbjKvDBTqn7IY4PBP+XIw
KALGK1toMm7HoIJ81dNSJGeFi5hVP8z8gg1P1k6TuBPIchX7TIFpOWjt4nDDYATUv4QLs9NwaNGF
oGhUKkh4WOe9p/fFRJLiGhMrRak2btIo/5rMTZUTFDDu1GyBe3J1qGCGZfZkJLWv4eBfWH2pMBsc
bF0mAn7RVAjjKMNkkKzzYpkRZmIM4AatEzYFN+pMZQ1JMT0cLC0SHhNrIjUGdR45FcKggYI4FfK0
uMzERkvTWCBnqY+xpRAj/5ZBOeGUCttXOihUEjHWvNqha2B6DYzIZE5GYNjaNEvl7rtGi6SMA+7m
KMlzKFI8GqH2KdgNbkDpPppuhrPLjfBnXIaIgm7uD77MGSqaqmzxsfAUSwmALsVVwGOXM+loUN5W
qjRuswVfOyYofPsE+TCVEB+1rTKk4ZWTVy8HnKXGOcEgaPJuEpNP/tUs4DXyJhaqs6eGScmugg7/
VWHZti6/mD1OJBq0ps/gW+ctgoC6skViQwYENID3S1MDnjMSQWS3rC09OLBkFhXYKfWdlJ4wt+DZ
m9ppiX8zV1ovmInlnsY+XCisTR2gDCzTE7a8k6kTFLxZk1czkjzTacEMIwLB5EWzSg3nCAlODCoV
x9rAD2IyYxwHFim9N16wCjjaxVjAuuCOklSsUM0qA4cndNfVUblgsvA4LTAaiBpHJ+mpbUXVIep5
Im4dFQlJ+dYOjucfMPvqtUhs9P3lsXYQqHzRGTEl0BWkDZZ83ppGhdlEphw3tmeC5HHo++yk3XKp
bOT3aIq6sLJUeS9zVtviBpO1QxlBxkwU2WCg33ocsx3jMqCqFK6LAWpPVbY7U0gaR8oivLgz9pDm
1YpTtJ5lp2w2SXeGJXMIThrYQtltCuZQOOpA89Jd1sbY6hpRpMiucN0r3tbNaSVtxOswC7FZ9Jgu
FxlfWrLtRtTSV1xXVu5dOhffUTPydcopoc0VestR3pWpJOQwspT1hyLQS3fJMKuTIghmQgGqi8KR
B4cLL7jEMkVLHom+9lx07pOjexN7mNweVKy5b5clMsXMVBuP1kV5uW1IYRcvmtBb6R7GIb0X9Hsz
5G2DrS6FM2UNI5GRGS9EVjLJP3hBA/IdrjWeTPCY+a77Vrc41Mgi5XU4L2lWO4/SdnZ5FzO6nw2f
6ny+MP4ocG6Rl2W6+wLC0vweSRi1usMpc+aTtdXcVaA6sKc9L61f+G9Z1ZugxjNeo9QoTF1l59rC
yHnT+EONfjtQgwcSRMkRJnYhERw9DjRMzCVvTSl9dmg4y50rgQ4N2AlslGY4iiCtaRBXTdpMAOpE
A+4iQRlBPsQIr+Z94rjBfGs7ZQ5D5/MPMcN47FCi5jabekmSM3dpbPU+Yu1CLI6yCraIJEfedhvk
fYz9kxw073zvbaJ8Tt6x14zVszcjZiKkQd3T/bDYCU61qJ4c3HwYrlli4pSSv5EcPQaOkk/MfW9J
bYpvtCRixoI+mOZSBaMEncX61AX5MKqU+pukqPEc87RB6hP2GzE/9SkLkgCk12KRN4CcKgoOWEK5
4A0hBRjjPeUzYJZ1BeAfgRwrYGO+PXcVcCU00da2e97ko31nLgRDFxmmT8vnqsekWB2uO18QFS7t
5etMU4/daar6jsJ9tyetDuFk3nbAWxjSqBhgfjY7KK+pbMQ7xidKtp1kvlQygnF4gPi6IW9cBddW
gqeeYO6syg3w72EoO4yJGc6BX5ZDWZTRoLlEXJNGz2NfJySDA+ZMRtsn6K46hO5NoSgZH+ew0UmW
d6F1QRYXmxZWVJC0sYmDgA31glMFmzcAGNoPawB7fIzavkZjFbmem8xNzItMsm/NMGT6Z851fxIW
Rr4aDwy8b6HPFsGWjfm00wCajmi+PVj0ABS8ZN0idgKlPeAQ44fpYjAI4PYGVZdBSw7FbXLOWjgE
q2Xt7v+azPqce/pnzM8XIYizBOUwWHCTAwiENvQwh/0hMSVVhr5qK8RXO9ILNgs8GJ50CTfd0NQl
IkMdhgbg0BYOwDQ50ryNYDEfvE0txh9Xq/N/ceycfLU98AfiUAyVBNvEFlMaMxSfQzg4DQ7tr8/A
n/DzX60PgNdWiE1jfBsQN0C1zQDHIYSSaOfQY4Nv/6WJavLV8GAJPKrrhrItTTI3gnB+iR05/Mzx
6U8UW1+tYcomKWU1J2xb0UPZ3DKsQQE/lc13mA/9a2qqrxYxcCrMXEj2+XbqVp1BEga+9zN165/o
L+gXmUfWzF7NgwCHj4jnEF2JFwaiffrrC/xnH/6FSLUowsrcKXCBywmwyXjfBPm/Nm5Kvpo/JH4H
O3+F1WwEokTejY+8ovMpCApzJMSlPwt6+5Ov8NXagU+Oo9MUQfIyK5eHkXUjLO2Gn03+/hnJ/9Xa
QbXUasjB6Nb21fiaM9O1kXInALJtj/iINASHt1yOCVWPHdEEVvGo9hBcC86o2PiOBoafD8kxrRW7
w3xc+1YaCQORJi2Ta507vDkUdeBDEr0QZCKGHHk442935b//kJZm/v4f+PmtaedOpVn/5ce/PyJB
r/14Vy//sf7af73tx1/6+25zu/n6hh/ej4/9/c/GL/3LDz9sagAA883w0c23HwYM4ednpx/N+s7/
6Yv/9vH5Kae5/fjbL28N7ErXT0tVU//y+0v797/9soou//2PH//7a8eXCr+2Kf/t7qW0L+9N9/WX
Pl5M/7dfHBH8yiUElZJjrUHExmrmO358viTJr67HfJ8hAQ9Ozf4qla2brs/+9otLf6WUEbzg+oTi
X8grTDN8vuT/6jLPdyXgYpd6mIP8x9Fd/7aP/HY5cDJ+//mP2XYAOX68lxlj1JMwX6T4UDidiq+y
+YAuADcXzoB4JKceNofwSsaz/ygcfmwqEDIz6/xQBN6xn5K9TegRIoE8QtKYGxGMlxV5WUWgcTZS
f3oj+IisKeWZQbRJmY0Ee4Q2oc3hTFRm6bbmqKCDLptD9PVDVHZVAuwqHyKphsPIA2eTK89BDRUq
F0AYzyeIXRgKn8AgRiY4Tk6iotYHPCeS55q/L9gzQtNhn05scFq/gt+g8HU5kp3rqEpVhOh0QN8o
L5IW/7hFsE8z30C7739vh2OH0Vo3e/18zdPpPTD2vUpaH2Qtxp8K5DcNbJTRGhMaDGMelznfIMHE
RhqZFlFa45Py1gX63MTQQ5zgwZ9jyAfgdd/hGMcBA/zFy3pYU99Ct+OyPeL+TqXVMkJXF03ZDPpd
nLymeM1dOBUFpB2hhGrfhyX7RhJgHstgROymVagLM4ewBt3kGcbjqCpeIdtFXmYF8F26JnSQIRHp
6hvnoM8AH79WbY9v7edXnranCicfRl86atjyltTTBRo+uBbEwsY97U66TR/5iKGbT06prnLI0en3
z/+jpXpzmmeEpoLC9smTxr1SpfY2XTy4jCbwKqsoyhMzRnqA9tAC3e6zIxsCf+vkHY36XO9p1/cb
4aJ8GpNiyzPyVKFV3VF527D6OAW+BSPublmHotMUAUADjmWqW0t15yI1dbEhJLkOmjfcwEvYVfQk
luHJrfTeK6s+hBvrfVeMMEjJn7VAGnO1jmf4cnwNJP4k/LTDUWQdSJskBs9WhLOcbtNyJNG2RwbN
UeDchXCx2Kt552rhnAGJ2UNCNO2LpNyjLV3O4aCRRqxVBAWtB6130VVHqPBQzjv0ulvOPRBLISZz
ukg56e1IGZRiixeihAQeBzSVmPYV0WxzWADBRKdAxbZphjW/4hY9V3Bu8zmuAEAC2AEOqwevDDOT
ZxEFHxAWKTpQlm5V3n4nuYt1H4ktGxbQZ8vMHANtfC5dt95UdePFednpsLWWXqN8vSNzve9aBDC1
+ZJvysW9ZmS67uesi3A93AhE1UXXwTw4MymsEwgkVFLcMDQLG8AgRcTHR8xgPk49PLqwE93k7Xvu
qOkqQzRVvfNI9u5B4xA3dNn3Jn9G7EMCsUmyVxyiH1Sl6JyT22mWb2B2trYtcAujO6sDACJZ1e4T
PEDeAilKVnoxKaE8aeHG5GbYWJNnUo+QLIvsjrvjfGlamuJw0vYC172L5MScM5OmFHc/dEGJVAe7
6Oq8tv5eqYYekkRllx1TMa46DTtMrEaVnU41VqKpJU8uhAM7IYo6AmX8PqrRbh3TiPNhNHGWyvR+
BJLbDRnFhGSQ7iyzoZsgR8Fn9XIW9NbsGg33Qp8VWzliRg1z48+9nat4SM1p4pj+ghyliwoedesF
YcoL7moEroR1wM5bYPNbbe+4bdqY2PERg3TfAv+sHfIr5ZcptFxYdAEVoQADGlwXlzKfvsHv81nO
KXC3NCZq6uN+mbcjoLZ4nJYSxqXoYMbkhJEBRJMnsZRbaF67cL73tUEULbWvKm1szBwsYiJP3a2E
+wdBd0kFADJIFESoNZpAqiiLZDvtfNHdUuFXkW8TqE8yn+H35G7wAcqMzrJqDwgL6aRvamhHYoxu
A3Wu3gnql7B29akXJT4N4Q2Zsf6BJvU9YHVEl4v+RqjrlGD+1gYyiKHWsfsh/bBc1WFSbulcbizz
jwYEfVR59LtjFhO6kPTQEWA35I97WA1CsVXhrwNASl0goujkH3jmJRdcJSYG5/JsavbN9LDhaNmk
o74dyrhvIC2RpbppWVbFPKtlhAnzYdeWpImGucqu1ewkMIwrsUhkULV72KG2zkdTTWfkpcDhOB7m
4TwpcRMJELTICcWyIBu0xx6LhxL3aBqqCj6XhKaHcS7PVqFA2HoD4C74LGdAcmLjDYA72/S6kw54
GP8waowVLFx8D8D3wmtY1AdW8TrKEFRxhlzVgpCrmc536Pjf+LgbMRsWOn27c0TNDyKrkw2UMXE5
9suRLpAXIAraHBcBsg7qvyvWyTlCeTJsTTVeINcEI2Ztep61c71Fw90VVYBv1BzK8b31bvvR6fcM
EasXIoNKaCzmuwb+X/nkiDioLBD+YdoWg/Julxm+F7nVTcRn3twWGOIhbQblVFJhN+yPMxnvuatT
CASc7QS2L1JpXiJeykExwMzesqp8kFMCQiYKsKFBBKjvqGpsqEgAzRomEaEMLr4BZK13Hem+w9Wv
2XNs6qyaJmQLLRUORm6QKZ/ttJjys0JsLDiYbSL0c5ebcwn5bkLuWOtsnd6tD5izghgbi9wwiDPL
sFFyri5OHVdH0xTXc5VfEpVCFVRlz30g9GaB9xZD3O1hyNTetM6NpxCu6XBgQX0BPgJFgqExKJsB
lNSoNk3iFqFcJhOqk93QvGEx1SI91iD9ewKmVDnYiyb4w7h0YxP34Lr6CiRqPDsxza7nWlwVbncE
vYnKhSm7SSb/rqQYBDOSXfR4kONpSPczGy5Y4prYdgj+ziCSA7lpQajsZAs1IBTJc5NlF0kGOzwP
xuLgGMBsNfRtMiOImhBDckdbtbce1y22Y+7CdwqmUzCRaxo3jZEiVBlnqxQk24lZAEmm5ym3yAAB
MNa58mnpfGB6tx0Szt0K/E7pzZd1UtMwHeHZkEBqc88KFHEWW7GY4Ag9gmG39lx7GBV34SqHCKQ8
YCDn/Kbftwm8MBzY920Dx9MxJvrGKDDUiZsULL0AVAeJQVj2DonBzxdge5J6Nw8IeZ8AAE6z2pZI
7ftekx03WQ+9odHXI09ICHN1WEYXaR53djZh5XBywTAsOyT3whmn8woUYtA3l4iLHPduoOewh1vg
IN5zNKpgJ7CqsOPUzqe0phC7MnauLPlOVCKAQvcw4MmTQ1Jn7KpCEjtEQ3s8aLdDm3zPG/voVM3z
MhUhQI1biLdAXsCvPFKl974wd+egOIsBqOwV6z6ESs4xk2kA/kzNxqU0HgHRYx8ErTy4TQiYHLQ7
nW8hsa1ix3VChc1pVNWrFBYru6/GM03tpuj1eROoRwyEA3lF84eiV9x2TRlNHb6/2RYUQHjq+AAx
y7eOnDppd4k3vrsC5TrY9BFVEDp/4t4FM7vOsuqUV/QMGHwWCYVrkJWg7VO32o30Pq2nHgrIqsQy
3EH32XnRmK+gkOpwQ3Q+2lK5bfvlski9D1k82Oa8wcAc2AweOg7u/IIKUK74wCQYIzi7QkFfNemm
9nL4JpryWHH9UJUrWeS4oUzF43DVDuo5cOom9Etxt0z5KxXILkyCnSyPbTpfBdJV++wb490RjhVX
QxUcbduIfS6K+06U+3JpwhKgVWigxd3VCQ4+hcgv6W870u+aFqVVYxIZGp1VB6jiL4OB2+PkTmC3
sVUf3F6zOHfthZvZAbW3vvDKAdIjzV/cMqsucTFj6BduwEV3J0w5t2eEYXEFD/Ikr0G7J4cUehnc
ONOMj3Dg7WweWpPxy8mnY5jwhpwV2bNJDYblqEWYlfSKA4Re5xwUFyazt447iHjCNUaUIyqsVgV7
GBOeEoouIMtnGRn0HdKgqsIzBmWiBVwwbuHQsBtkBUkL+jk8aHlER/+xqc6CtVfwRgU1oD+/UcgR
4GBlYpahyxLphJo9Ja9uisHAFkppwA0ZSo1RIH9QcGyN6SZJGCY7AsdGleOfdOKIMyF4nKQTiSpI
yjd4aO4bHwoD2vRHmjTrGt+EFTRv4OpwmLjhTUx75Bn6I0RMY5+HtqXORvEDKbMs9obitUm8LnS5
vcrMILHRAlx2bLajtJMorgaJ04TVFV88dz2DegOlE+nFqZAaozEaSZdEQ9tO6w9xBJo9g2YDG6Zf
puzh870VNNfh55mwuoelXL1Vjnpdku55BMPdZuo1TdHW8RZbeJDclgbt4efv2BJy4PW9FWcgM+cK
e5vmYQst3krjR0q6IB5G9tbWt2UdLDfA6g+s8P2DAo4ubBaBB53PXWiPUL3AIo+7xSsCeYeohlpg
k1njbvuRzudDj1mitSVIdNrfwqT+aMkMpoHQIi6Fc11OtNqUbdadOcNlVxVeZCCBx8Vb7mktxM1Y
0YtK4iJg2haXxXmhTmWvFofFHuv9+9aSEPP+ESnK+RI4yUbbBh/V1248oLIlqfOGfkGH/Vy+fvab
gwj2y9pUSe/7f513PouHcR326d1sN/eE7AOKewbiqx4q8VUPL7O7tpsh0pnHg5n1RVvXBfpQmF0P
E4bWDopkyx5pCLdTDbJddJfgVLK6lxeYH7lEtEWwz+sK7U6SYAZn9ppDFwAYH/CczCBBtqXueIyk
Hmymoz8fm7FAjyF5gRiuNN2lSRy4Exyp8vSJz5h3Ac3NlsQBQDDDACZfDtOCBbMlSKNSODnpfJNA
xymTTY3uy6d8X3b5EHbetAGO+YokVTy92W0JyKKR8oTZtUuI6t7H/N3tR75pV+jEet4V/Bq+NRVu
GTRvJp4DuDtyEE1o3bFvW9hB49YBr2DBnpAq0vCPUJB05U4fK/iIhhanukrxqK/nWWDcJyy07SKD
awF5yFRcpAXFO4MNJFNXKNFOfoKnIs2cU4nuA7DLcQENGNKx9sMuxTEhtAn/5OLo5UMa9Q/18JK4
mAOS2XDNEqTToD3wsVclJzasO/e6QuQufvI8CTaPbXHOhnAFLXLFjw4Qg2S6/HwciId1ZDDla2D4
3tPYQZXO96rG0jRMLQ5qxtdACeRXhCHlBCnoONcC760y/uZYGkI8Jc+KCegJuAAblSJ7y6ZmPyQB
ZA+uB+u+wcQjpcd5cW2UBWxf1bCiyR9LFC7rzbnel8TDN+3T/jovdshF264LopMvx7TIt7pRyzbF
oEXooQtkKbAjZoEsrR+VpP0lwknLkJDilaDA+e1wkoWjDVlXJcA7rXU21VokYYUFYAGRwgxddwkL
oWhgPkK/0YXlFOhQuy4IHUYXalQdHXQRdsCSjdnMV/irYs8xy05o9Nx1gw0nE8sOahes5vNT5TbB
57lxfCx1Hn3SeRVEpMSa+3k56HrMtTrRwX/RGJf4vBDa8JM7OnAjTTe6caGTcRECZzGM3gfB0ydk
llf4uM/zO6+I2TJCVZvTYlv1w3Fi021epmFZVQda0E2dP0pdvPhLd1OqqYw97i27UoD1aeQSbNg4
kXCkIEp7gWoFNDV0a46xmwXcJMwRqohP3bI10jlVM+61dYH8XLinVKMks288ABjUTRgmtNv18n9u
ARPvNTZ5tv18qx/gqmAE6hrl6I5CN7Cf/XSOnWQsDqAh66gBCw8as9BxQet0h+XcYF8GLrk+JtBp
b1nTsYhmgMxoEHN/r7HUhjWzJu4meSIQgLWtuS9a7EN/AID/CaTqAyD+w+zWCqiCW6dB4CLjdIVw
19f/MBbNoUFt0wQMk0Nx18z5bhyq86BYwgLKfAncr+7fFG44OgVHMKN5+Akalm1yWo/MQWgI8J6n
dRFYHzIqy3fRQ+N7mGoNFJ/tNW5CiCSP6EY2K5wpW8ixRzz5LKXQknu3XhL+9Vf6cRrt92/E1kEp
6XEGT+AfvxGFuEz2jLDtigmDOkf9DmSMqVc43Zw10/DEC4CJmPL5CRX4ZQzutz/sMfh6YHEB6/fV
ctmrawVJhMWp7PS2gb6/FOy4wsB97mwwSnikWJbXVaRdkIC0bvkDZOfVol6hBEDDL599lA8zOUco
3UM29OHgVR90LW4GPM1Zqnaia+IBBw6q4HWtGWaNTabhP5ln/jJE+9sXCVzKmQslCbB2/8cz6OeU
kGxW4Kc8PHjrka/r31hMN8bBwEv+2truCvf8Xis8vkGBJUyj7oDCEsAeSg+K1UHhsCC3eQ2mbps3
x3WJhyf/cfCB/a6L3Oy+LQx7ZtP4YTDjF/x/FEKUYjVd6xjji7sZru7r6VuvJSTir5+3yv+K//ln
zM4PRND/jCC6vNue/g8QRJ+ps3/OEJ0Nqv5//4mGzJiX4Y8c0efv/U4Suf6v3MfNIanvEcxirP4b
v5NELv81IEzitmF81TetjsP/IIm8X7kggcBITsBw1/M/kETkV7l+GpgjPK8M0vv/DUv0SVv/tyiB
BT4kShQ+LQREkWT861DvgJsSm6a+CuBgMGb5u1/k81UHof3SeO92QlkktZ8cxPBNzN4x4YW+KAcC
ezAvawGmUrW12mlRTCGvq83TZwCFCHYdDI+9RfHLprUHqB/4hheDCFnZ+xGduvycN8IHEjFnoULz
BUmPUjuqZ/8qc3kMxQ7ZZ0nKdpAo79qK3kIGRzDTdK1R0XTo/gLHj6Gnxpgew94lNCZ4/npd/Bzo
/3JeqBvAKwBnh7qYgPjxsS46WPBKWMsaMWCYnKBzRvbSErudeXVcduZ5l3pKETtPK0DNqr3BpGsI
c3oa56i78RDbJaqUcLdNDeu5Uc5uDDYwBxw7bYN2AcTTkvdWO/VFOycvjWUtWmWPHhzhnpfSYxEG
OPMLRVUFn1U/21eIEUd0eD57M1q4oDxr53lXBHWBqRA9XSfilcsyUhzzvhWuOKilUWEGalFwkgHJ
1MAvdzvQER5/pr2SSTZvIT6CoI80cZahvQ/khzNl3gGtPowAAv3Y1tpGYvDVtv+ZfxBd5QBfzy0Y
yYASj1GB4vLHc+vpQiyWO0cMOKyxLLdGVFj0FueM9sTds8lfNlk3FbHSDwYCf8fkPuKXyCkwY1jq
tribSBa34+TE6MxRmzE4/kEh24YyQEGaV26JMgnrrDf3dqu6/JISv9u56yhml4KYAQ+JwcJO1dta
iXJr8qqJZn+AWcDIDnSaMNe+eOZM4vm8Tnq6mWdovXtqHigelp/UFF9J2vUBpNQVQUC47wE5/nKj
ycCfMXbkHMsx3wSaJzGEQALaqO+0R4j4ZxcLlHIOxXyTzvS+hY45z2HSkE9zjMiZAiIBr0YiglIY
2gas9+pk0FYFXt4CLCy/6xwI5CTQpOSJmjZ//ZR8bm5frySFxJRyUEHwQfxSENnFddxslse80smV
O2go+vs4w2zctiqnCDoGE64M3dDXaG4MP6cZ0HWJN4WLMW9/fTCfS9WXgwHRLXEKORYznNYfbyuu
O9joBQqc6Kr3YhXiPm0D3TKHKUK1JAO6vcrdTLJs7sgEZnUazBVSk16mPMDUnmzyeyzs1zULzrLE
ybeWB5d8ZYddgwnoAVyEMg6/kMw5XodoDvQp0fMT3FLUBhPjSdz7zAkznkwHn0FWSUqg2Jpc+jV0
7TmXmJ533FckGiZhVYp2Dwk+wGwmuohJPGqOrsV21PN19f+pO48luZVsy34RyhzCIaYBIBA6UgtO
YJTQWuPre0Xesu7LrH6XVsM3SaMwMjMg3I/vs/c6k7Z6eO+Xyy1DNu1UsVibzErEacifZJwc48Lc
/fOV+1zD3J5B/AgUYY4hqck+oxOJlnBGaw2E8qneNkW0Y/wkQabWljt7uiVsEldIcr2kGLCtdmbu
lumloHILZIwObE4DNgCDWOrEiPolXAJmq8udOUxe3Z04ZZ5XU7MOSlFvU8vSD1YEPlrjALJbiCzM
EjeAYik28o8Y9xKhSjySMag2kvaFy6LacBzgmf7nD/2JK/+x81lCmDgj2Eqp3D6tQsALSHmq4pLP
cxKoI0dqoQapzmQGBgHMvhUn9XYxd6HVHLprOQrzD6X3pzEH//4BVKoD08Yqgl3k9+e1m0kKtqF+
YWXBtT6kv/RqZyrIPYte3Je0Dqm7FTdMxRNX7iAbVjQW7j9dh4+5KZ9eG9YeVeiGVKlRPh6Ovx1q
RJRbuTOJC/OCAr2PEp8JX2ER2feM5Oo3ytCeta7JzlNtPogqfMudzDgwJW9B34gsNyxt9p12lLvB
EuWJmTVuSUaOJ+A17Qptgx+4IKi8an4x0Xgj9k6m3Yq8dV0MjLJUwI4OedR0oq9N2O8SPFKXIep7
zyQsiRZOduSf77t1WwY+f15VcyypMwHF0f+Ddk3znwOjuECGuJvUEUNmWZXPbRTU0l4uud7OG0oM
TxGlfd8cptVEQS1Wequwt2XLMHClmS8FTWm6ptyNGuGGDhjrG9npzbDkF0cbQxreP7q+swPATffk
tIjpLAwrJ5YG1zda/NvA1oNZz5ob5tpWLvTJDeyypaXKnRYbXwjrPaRFvPhqW9/VAkGhbxJlQ8S0
8Fop7WNejUg1ixkxId6Z/cF0XmQQVvq6zywsY3QLYuy+23CYIGDFq+Tz4DjRasbJAxYuXbI8yXFa
UzQAR9+OodPeJ9b9FIvkbHcX68mxr6Q6o0NNMqnrjWrb4sveMyKHwEm9zZPCoJBDEfznm/MxZOPz
zdEc41b86rx85icnYdxPaZQow6XTlY5gKVaCXq2+0IJuDkJj1VhXJoQWdbRpmQzj1vD/rZT4UlnS
H2xLb2hq7PXm+JImhHdDGkoTQeotHpWSAa+6lys6y7g99i4pjT+g/D6rA7dV1JK3BfRWUqsUab+/
z+lkK0ZJb1Rq8Vcqj/Y0rsIfRyVy6YLYnpDLk60G0ZRkntMN02FgLEfH3/VZELdAhpqKB4Oc1Gs1
ZFiXmyIw2xjpKJyvSp+mlyiR1aZt1V3alrYXlQW5AgUzjdrOldellrPTppx2StbVnq3RVa/DePqv
2D9/rVkOMgj1Coh7hJDfPyNtBHgpbX1ZJnYCY+73EVulu3YLOfLs4Z8fhv/fi8rpSMUix/r0Ya/7
u9pS53Y4NW15yYq5hgCR/FJQsrf//D3+o2gwbqcvXhgWA01F1fm0CBeVJpC6tUvWDjcFmP4xEBYn
mI3koGUG8+Vu+txYbagBDa9Cidxk1A4ZhJZAagSoKaeNhRCY1kPyqOLAUGQgnBgWDBYkBmCMYMJj
Y1+lR8OCM7RUW4gemBUG41FpzS/hreNVL8ndgjjujWqDFB9V1OO3+q3lQcMad2WUKmakpaKiIza0
mbv6mbAccE9Lapu0JZy9Dk6z0RtBCakXp5ZhFfqI9FfHmlueiXBxqJD03v9w7X63QlO/Y8li67Q4
OGJp5Kj0+8Ow1mrUNkVzwdHy1EVGBBFUpAj27ehGHQ4eSyieYyiZW+s49gyLupzBcy/gxF8WEwJE
Ht56WbrYEWnbxx3vKPPac28qKrFtFgWZo/X0mrPfikMBclCL7sa9sciiequeaG5k2q81+TgXbYsW
i5LQ2OYtJ7JD3lzvg1ws3M9eE0dZ1fdVlySeWsNrx7hoBhXv3FbNnGnbrXm260TKHjcKnyTlO4Qj
8uyRQ5CqjPyVRSWJPTN95xRtHWfN/jHWceMva/MAzED+gdTJZvRpi7pdWIPK3xGqzdnkcz1WdVAP
LK29WKlJ4i7X1IcVZMha1DvC6CoNcNTWuJr/2ot1SWQgzFTVBch0Pwo5bHKO0x6QpoRZ43A0Ehla
ewkuQ3KcjCYYHQ1Qj72NKykGYnRuOxsNaZooysEfRMwL24C3bvxR1CAs5HjW9EbzATG8do6h7ovJ
KU6pgRclMb7EsQmbqSoJb62t6me5BXSBk79XJ6zSo91pbtbS9Z3tb+VUIfbr/UILfL5ky0Hrpm4z
OxrygclcNeLU6raxq69ZoZm7rCcMRCqRkqK4i9YxAGSi4UN01uPIJqWuCm2Hvsvv8kx6dMIovbe1
1UbekC0qrzMfJ5JeREeK40eCjTEbWk/EiN69TBp8VuVFk3Zywtz1fbkduW5p1wUa0p2sEvLFpcO7
DK5pUmMK3CI+Vb1FNrAOyNFYZPUjcVAPcWkSlGNqGHKNy6Hip5FGtSd7EIcLW2trVvOhAR1lqvYJ
OkGyYUbEU8hVvsAsjFxdwHRjUcIomo7BqNu6S6Zm3VpGMW+lHiuuRaZxX1bC062iuMqi/lVryq35
oZ1B7/hRhONs6fqgnOZb4Ki7mOMPYlSq+1EpRtkQ/aFslrcV/u879O3ZdAwOq4IBgY79eYdemSC4
2nVxUbJ02tkQB1iZEhxURedsNBnmrpykxIBO/U6mWNnnunwKBbnSsTUwS8FQ9OaZt7iOCMDU4lKl
+rpxcM2ePkTNvlCE6+T91V7UbLsotY869oNTr4WTihOdIsNLXBDKV3uHC6XvScLYJ9skjTuMM31J
BhwU4+JpWs2QAZH3nsOx0J9uD+KSWo+hiZVZG9a7DKvjLnFutruxRBe5BZmM5KfZQ0JyuGc4AOst
xqPzoEIIWYH6eIoyzj6Zo4q7USfBP6+m6mdVhAvrYCSjEFdxgFufzyNExOGDtMq5H9SBplJKx3Ac
6Q0tTL8SVhYgpenu+iyW/iyz+A+F16expB9ruYPV2rYQI7Ctfz48t2Ooh4q0z7hJ3DZuMXflR9Wk
M6zRnXaHFAhylZrBMnS+HtN0SWFgBJ0qSs+Bi0FC3Vs0/co8cZL4uY4D5E8jmT8mYX168MACOJaG
+qnx+H06r1kRvr/Bcc5T7KjurP+wswFDUDV/nXp+FGLN9zRq3WY235dBxp6zoBbpS0YijWVniRyI
WgOu3YsTYqb8w70zPsZy/PbTkQYVBn5/aj96Gp9PUaYFIBQj8dnqnC01YrhpiAQ+SWW8Ym9eb7gL
9ADLzA5hHC77uGjvViSSTauyt7TweehDrmwobpxUNu3FLjqXVW+/ZPPXxK5Bxsd0M9I0n7wWB17u
2GCLJkZUTk3sMtTIfBlUZw6cCeptPhnmC8EFxqEuvbmLIlruJefxg0OTeAMmFTjaWhUvecoLaLej
AmCDbVHoD3HfqNuhBr/x8VsjVp2dUCiiw3z0VjzP90s/TE9OfZ2F81yoZf1It1bu4UelvCq2fLct
G1uGXn9bx+GQ5FO5yfok3jqaUfLh8p7mTD0fcHtyuC+cLe400yuBcmxwmd1gcBY2nDPFTHhUnaUI
7CW5DGu/0/gXx1gxFnax1m8Xo9qIRsdpoMR0gU1zN/R0I03nYg3OFozK2WmU8K6b6smzDUyVBCR3
5STShxhrgcsQBPVgGnH9Ugql3rTDEp9Hc6hf6h42wZieZ8r7t54JrMZiZztnTIptbmRLQPomDhYA
NgHcs4fIVn+OrbkTmVp4nQPywl6DFX+WG4vC8PDzDS6UUIMIuUtkotv2hre05XIiyvmQ2VmCqA4e
LW5rD/ZHE2iErHfGXKjBqoQg1lOJdXr+YqvpT72aNC9uQpsOd3a/mEfHiNY7ttKj7bSQWM2R5x2P
jaFgfpiZiNAPKXgo7U6bG5+BKC0RImTqMukepln61pqNXqrXjyLhpCFT7UcM48Mh0e5SGFT7SWrX
3hgMtx5CJMZbWsAy2pvlakfu4VcqaUP2VnVlLRMuRrf7HDMxdBEU8LV4heHxTKmqDUFTchA2zO+V
bj3a0/KjWvursvKPJ8JomHmmw0wCdDPeXNFswQ9CWMj842HOxy91F34pMzwR0Jj8aJ2+m1OzGceM
nEdKM7CAaGUNVzI6jmeE1inM9W2vhpjmzUMJeRaiWrNRh8p2+ym6xNOwD7EibtI+PzsyfW2d9Bub
+mucmqecUr9cFD9qbx6GEBl97tbHHDFeRu23ORng3rV15E6l8mUWxs3lnYQXs1heEh4kN1k4pDrk
AbBJKwcsy8OuUMLDoiuZ3w525nVK+6jENk1ss8J03FfYfyxAVcXqrARWkEoJ5p+NtlgDTRlelZkg
Aivgiu/XnnwzBwYlby0TpQMDmRGdBOwW7qxulhdni8sYnb/iOqW6daLdGh7TZigu9fhjUuR46SVX
csSLAbXMxSHtObnuJQYzsWwAXFtryDtipc7g6mv3yKAkV431XyXwJ1aVUt0sYYxXVz0so96fsgoz
E3QibJzZVa01cZop9+Emodh1tVvUpgmhNLs0xlIfGww3lSILL7PjwncGi8jOvDGg8W0itOsjeEoy
b9HbWAzCs5L4HZA2r2ZTXEu0i9nIwdupeoWONBBboNYvIQH1lTl4KVBYL61yA1u7Xnvtao0QE8Mt
UMGfQtYxMeaSWzbP16GdX8yOCHoDonuDyG+xgiwRbuRy2oxN/APyjeHF2nAeUk4Ok/iGZ0sETvRq
R7Kl4ZNqZIQ3K/QCrJ7hih0R5wt8SDLSuTzCBvwq+8Hn5P2mZQ+FSSMrAaZJVERs17ZoXKUVv6bY
eHfgQ23MWFE5mlD9DtlzstaDa9X56pkrhm+y1Uht5cqFdJYdmuVjZGMvCBf2EcEcSEZQfncYgeIO
tZg2fT6/stK/hnU6bXHkb4pogbnqdO+tbf1INer3ossBdgh/DROYqfl6UKonwFTvgnwpzkxSFVn2
SvK38C0wYeoIYDg1hbIx1TdYRilI+ZZdQKt2ZafZmwjOk19Es3bFTmRtwGpvU3h5PvYBfgcsBqut
aeySec/ypTwoXfMNQYnGiRF/X5Nac/WKSLgeRe9Q+abtYtS/KiTifQHkBg5L5s3K+MPQ2/Pc4ea3
M5V3l9J2E4m5ZSaz8mJkRXpQzWvLnKpzgjtnxcvIp8u0Z9GTDV2l7s/d15vneUe8/TYBtT1Wk1oc
wjbvV7/H2rjNUizoDIHi9KMVXlkUYFAS/IPbmQXZKdTdorTtbgaeBKS6w3akTvdO4zi31eGYrc07
ijFOa1oDKVM1Dvn//UIBXh2GqARSyEmD/JYGXSThJltflw5HDRt9jweypwSA1ktOKMsL7+MfwXhJ
8s3HLz/+u6yfX5EnLT+VWXX4+CLavFtht60MZYvtYErCanU//uYjS9DlX9uqkL5o6ze5oHMjGEcU
jLPCTJYy1vg8A0FlrOrmY7y0v3rzfhnUC172x4x6CFmZ77/q8x4UBq6/AkBx0S/aoSwtMmC2fBEZ
eLBZ094H2VscCcGI2kp86kpwLon6qs3481cov3ph4MvjijvFXByAKgSTxj9oKvk04xoWgJeMJefG
KnjpAREoj9rtJV9iKLztLWKy2pC44BgzX5WRGJTnByirRyqt9WFRnTWIlsZdkxtivyprn54U3UqU
zhGYDsdcS5ypCLCLoXI6pkVZoM2b3ArlZjXsjtqgRnqrabNa02hc1HDyYVQ8NdD89g5IkfrF6Yfk
YicdBDx7wTM7e5JBaianTngLTnlqFOsNtHGPOa1+GPoGkkMa/lLasnymt71eZ53RTcrUbtFj72p7
Vd1mqXLOu/JNWoLKXWhYnvX4Lu1OltE4Z7guHhjf3uM0km6EoRf+2qZovBxqz1S71SYbzMqHJrM1
OyChDqKfwDk/T/hIWr2+V7P8JdGj8IS7RdkXVrNNipHKpmp71xaRcK0omo4MWrhgLZ62TaQH9M3f
zb4Ve6GE8T3qWnjspXrniDW+r5fo1K46vsBRfmuSuzRKjRNqZb4z2cNHvIA8swNRlKZ/FqVTBMZ3
QNFPU9lnJDCm3Y0Gh9XOehUmVmx7USxv0n9IM1w9+GrpLicyv+sXemQ1J5qZBvHzWHTHISxJK6an
ZbA4AmeHKLEQw/TooS+ny8A9B0OF83WA4NnwTLLyTxeTmnRNwRcxRid0W1pqGNKzYzwV+fHjV1aP
lW81kId5xrsgBRu1qdbw1S7Vo+wwwkEHntEwAsuSxDvG7GsC1BwoRirZx2NlU67N22o6ZKLy0tUx
NrhMP92perQe4Fkq+14Hm7sMNWTe+dFZyl2xVF1QcfzfrLSsq6SWbhnqP9NY5EeT92lmvblajfFT
H3PALZGDLK+bN+IHWmFM4sIgUVPbxPJ1mVS/+saozw3+cyB8rOBL8yjKsvbUJR3fgBc/JNWcH9Sq
d3y5mpQkqh6fJ9HiW8+SU8RUcHzcjQa8ObePmc2CZvevE3rHIdaLcyEKMyjibdPKb63ylSFv6UXE
04XfhyebDCVWv/c0GaZzUVs05rX6kK3xw9RkihshQF0M1H/TIbMxQVX0p6oh4tX2TBqMasDpBZlI
xnl2wQpTYu2UA4GDecfwh8QtURH3ZIRxecvMeeit5Dsd0RqaMQ4wCNr5CSB0v4NpFINX2YZ50V64
i3AO92zbhpuGo3BXs3thUOhKkoCNDtjUDsEQr+aqHzSwyBdt1K4554NTWRKQKQRlNQlRlqsVYN0s
BPY6/lx2HVybAcNYz17mClO5mv0sdorkPWtDAXeyGK7ETEhtZHm2/4DBCvPIDta7qU6tSDXR+5W6
6hhvk0teOPpmKQaL5ArwmXRQxj3GEM+0EvN51JbKTU00hkwCf63R75CSTxlMMbbO5LGc2mFPssMd
iaEB6cYfEsHFFnCHg9Yw3hIG1R5SUXxpnKg7WIPlK8viEyYwH2JlOCamfZfaSnhNDEzIMNjIeujZ
Bedk7bJM6k3tnMCpPvTS5Mjc5XKX4c1wodEYTTMcgOaVm6bFQNlbjrnNR/hWpKNY0wdN9ausbu/M
/qau0YklTt68FUBy51DpjwznVbyR5qJLq7VnVVKXIGckN7j152yadg4dLzdt1MZLeW5IxJoUqgrp
nmEeTI/4ccoGYMdHmY/FxzZwXxWhuHPIgWl9a39FctiEt9uThPpwicF34b+1H2pOlju96F5bNSKQ
4mCqCVfWe2UMo/eYNKcy3IO5ab+u4i6dyuEAhZeJl0P2K0sRBBxevyMcLpJzcfND5dMHIOFZsIeO
M99ofU/aws2mZT52WTQfpVyeR24lry9ZYluNIE+CPeW0vzPUSnvFXWw0MjmOILZ74DG1Wc5HKpll
q8SGqxXqsme0A4mPmHoqQRZkWZdnQ2ktn1znTpSiv6D8B8DfaV5p1Rtm6vhqVR1uYhMclTWkPtZn
4F+zGFy1E18S+4u6GO1pEpwic2v2lRV0N0D7IJfxBP65mj0MFnCUGmTQeTGyoOZozBEvrI6xaLYm
SbOA+ORjxhHXr5EJqhxafTJpg993bbgzbloJ4Pby2HdygzF2espv4jDcSQLyGtt1wkripqXDpbfU
Fekherf1SBznIr2QuHzTrVHsItN6ItDYbHlKsTkiBlw0PC4uBlfnisJ9SuvyApMxebU7Q92AtH3T
0H4C47Yo0C5IDBE/RpQPsUKvKRxnMthpXB7yPnK7Xxml3+PclmCel/FIfdxzcArT+9TJ9oNRLx6+
UTqoRaQfbktR0ed8ers3g8RQ70AyrKc6VUhVpVedkS4e4FDjkM2EWBsslllBoKSTYXZiIUQ2L7Jy
6wjCnQwPSXxkMo0HX/Bg95HpMZSg9M106t2sX5WdpazLMRsQQ8o8fkeczk+DGF6jKZ18WWfUWSMM
aJsUJ0Qssl1G6wRMR6Z+zLrwMiDpWhCQRezcT328yViyllWL98Z0UmWTXJRKl8c5C89dKJzjzSw8
lqAJHeAfHtOyD86aNoiV6c9iTnHqZ9lMFrJpn7Sl9Pu2w4TMGIej3rZv1kL2UU+V8Vg13bZNsvtO
5slO5Mu0bZs49cwi3fVmNVyzhnSSsWAmAqjIrwy8pkUZMoYttqpNOidyg1w5Bcs0PyQjnnwbjriG
FdZHsCxcZKQdCYN2r6r6PUSwyrNnmQSEvgJjscwz7YSHzLJex1Qnpk2zo1X4q97Eig5vlUchOibd
cppohPozRQbxZ3lXW/VXDgwF1NRcBKulNEQSv401OmW0HyDKX1rsQB2AeV/EkTyG8ts45LROc438
rRFAm6bSrk20j9RkBEabBFBQXwUgsmPJWEAW4/gky5e0WpwTGs0l6jgGYz+ywEBGyi7KiFvpyip3
t4tP/h2CLdn5lpOdLvQzjVgOfeh7FhKch5zMZmAyjyOJur2R62+mOaFbyg6bozMlWL08ctq52zgE
N4Wxek1OiBQjm68ORRQwNqD4Eo1up/Ozw2I8F2n1ZGRxdDLK4gdQfGunjW/U9c5JYN/YqNiREXBg
TkDx/zWYGhFbAbdQzQ5StlowVQysmEil9XFo0+90wJTDUJDlQlqoOkRDTd/TdH5EAzVNxG4d5HnP
yXlVyG2LPPTr7G1W+2Ebh2W7b/Po2YrpjlLSZedMjX6o+fKC5XHDBHTBY6s9kRjKd5ySZk6zrcPS
h9dZs2yv19aLqKPvatkMkCjZKyL0zzsVm9Og0lae6msXMnJeK+44UezkVGlPSFGbNJLVIVyGwq1z
cn0JJqy9oCoQ0yzOqVJHPiIbcTiNP4dGnXt0205Wow7PWfus1pR1SnPsytLYFSIxttCA2yAjM3KN
GC+0WZuMOWFrBe5EwgdQVsXwjKmAmkj5emDuBTMcVfTEzjg541Gwk9+newXVye2o5I5KyZ1s9djx
UAnYaJPpuIiWuG/RY2hFkJ50s/fJHI6eBbvD1W6simRoXyxzYOyEqQDX6OT9kiXJ07RUJ+2U45I8
NyxKTPyBa9qV450ydmRb/wrh97NLk8QOzGE51RqzjSp9/rZyuvLSlt3a7IU/Demwx1J61xUKk92m
mKxMkTZuKCb1qB/6GjdLWHekhqvpYQAY7SrwGsmwRH63GE9KG80b3rZs047zi7bGtLZHvpkgpISZ
60I456tDh4phCsrzZOhkTfUifIzGiZzMml2Thv0xvuE0kz6LA4CpD+bMK5JOYjnYNqMxyowma1vQ
Rsg73c3W/KFxlO7R7izOR2EvrsAfvqeDZp8AGz/zduNCOWRaK74NjW27gJ6B/rEz2HrKrImVk9sI
KOIKVr7j9TnmWTl6XVcS/Wa0EPtI7SfjMjMrJVbhw8kaCWX6AT1G4zGtEvBSrHFzrfbbYsHRV04c
opxali5szUtWW/qRKR5cElPUu6VT9mFH6ipSOkRzhk1smKrREGmyJCbh5AJ48IDVN3cdXfmpr6yZ
Sxbb+47EZKtADNEUBLEIvB7pz3WbheT3cw6innEDzaI4YcYFaUej08RXmZpHm0L8nmTSmYmft6va
P605Zpk5TrZzGxcu2holna1s2R5UF0QBw9Y7MoW23WCd1pY7h+5AYEdUTevi4MtLyhPz3rnQBQiK
3qS0NSJlujI36MFYnLdkylj/4se0nM19xAwb96O3S9BQhzjL99Hk+BoP2XbsqubIfOfjaI/Nrtaj
GCQI+JF+kPQiILTr+B8ghZSaq3S0/kTUbyFhBUlLM3ARKyFy7Gb+wJLvmp0kcl6PhLcT6zmTi37I
tQQ/zbTeC3VMghz2ETCMXG5sJsVmY/mg9l5YxeGxE8/daMoLlluYqtZwwHOcuoSXkF7pUyQT8tjA
WBDsCwOvCbNbQHi2gLiSSGvuNaeBt1+1L/NEx1cU+OEjMII+8XAq34yUHDO4om3HTAq34Tx5GqAr
LOvao0n29oM+x6eszu8mRdV9XVVSP8r6EqS7Vt8VY8loFml6gzC1h+pGIpmc2KsKeAOVli4BHTYn
bOSxt0oP68a6ITV3UBVbYrDVwR/U1Ul1So/y9hQzagnvwr3CicbTZ3eYx3ELoHdBH+tflFvX1eiz
7+ycxWYRN4G30TCzOb8Ab2MbVspwRxfJHdfpGb9R+ldX7L8KjJyT70AfOa9+jnv8lhr5Y6zkf0tg
5MZ1+58DI/df169N13/9jUKm3v7NX2ERgGJ4nejB4qixsKyYGGr+yooY5r/oKjqWg9QkbEyapEj+
HRWR8l+k0ujF458xOZ7dKGT/5okZ4l/SNElwOfB+aC5jbvovgGLa751//neh4kixmAZJWgRjys2v
9TejqB0NdHZtnAlz1Kuv1E00dw6LJor3EnGyN00O+2MHcyLZ5CxgwTiXguiyTYUaLX99GWoSC2RE
se/k6hUIwUTmdbUPICcW9rcdPlm3ZUbBdYHevJlwLN+Fer3/20W/+6sp+3cy2ke27P/1am8fRBKF
NTTyLpapY1z//YPEjH5exaTMW1tj5Y+nUD+nty8jq+S+gGCjDE2/W2cYvfmkrns7Rdju0mFrCT8s
HYHAgoCgQB4HN1GeWyYvAQ2bsr2i4/5u6iWjuqzdvNQn4MAPubDWE6Cps1FEpUdqhDeOOWyP9GTX
c0RkOLOkimBgaCd9EekfHHvydxvdX5/WERjjVR2v23/Y6OZOL+CpG8uWktUIGCmP+VYzZvgnRu6B
m6djFPUxdqGKyszJCK2xd7i9M9yNjCWkBjIEc9dBE3ULujzFlcnoR0qFpU/0HQT36oKWCDxdTdVd
3NWzn63apViRA8JFZXIUzqSnsFg7Ty3WimiQb0+revz4Yi0CW1Nu1PRQeuuMWyP2dEZyJc7aXcVq
CSzZ+UuKhg7oeVauULWuzcQwBCujFdUWs86EFTg/GZv6DhwO1nsCzlCZU4awreWBoSdDTMrX6uw/
dPxvsa2/2WBQbbEkWriIuawYB6XFq/r3lwG5LostPc+2CW0f6AmwtW0FnE8nuEh52OImWdQ9Q5AQ
eMofuihKhFMcO23Tv0iVMDxtlsGL+hZY/4KGkd42fI5Xft0tcYAe9rO3cpsyDzMn2BqHYRvJQzuK
9r4HSNc0I5983FfjUl9VE7O+IQrQPunCdhL2VK58i7NuxCd7fo6dfNzZFUGlxACpZVf3FScKtA/J
lJ/M8XCFnfsbpyUtG9VTk9u5zOHRWEraWILKVZbDN3vR1S1CN+mgqafl1PXmt3T8kiqWfcLimtyj
5cDe6GMnQIuMoC71r1Fsjk88+MxH0WmQGrJ+KZiapJIpLvn+s/7czxKuFMXTH2ydH2vR315xXWoq
dlzWShZGVsbPr3hkMTqKGbnllqey8SnAsj1IecvneZ18xSSrsFiuomc2JwJdCwha/mTuX3cyBhAm
Mo7GoDAzZlmssZ/LtYDq1Uq66kbjx7bCHTEWuDogLfy2NMrLTzPtnxqIym7YWWS3tKj0ywnBfOCR
fnDqPArWEtzCOodvBij/r0vOayaj8Gc2zgcK25QcJ2NLOdrlYdmclrnTdtiYvq90j0amdf1hBVQN
+4OE/PcrhLtPkvnlb4SO8eez3QhYtNHZo24E2poLlyoTyFpMB1Pr+veEQXq0Ihd5DrstKChaWFCQ
HExPZNyy/cxg1U3Vjz9t4n9Dklt3FbI3gtUmsrnPsZrTa65NjGj0W7rK0jd1Nn+7UZ6ZhViZM4SM
gbEXNko7Tba6u4/pleYZWA3ZKO8jNCcY5E3R+F0e/TLqk0ipBys0U1zCnOq6KQrQOh70yjnETB66
YJxwUd6rIDTq11vxa2Ey6eG8bEPjZt2NRA+fzjNpvXtDojQ7HeiRHNBepYEbAZ9vAgUzfyBtd13N
Mtkj3wNjYn3cM6vNz7N6QICjq6aV2dPYNKpbkMHj558t9gWNx54ZSllPhuNGYbJdazKHQ6QOm7jR
5oCDmGsAfvY7E+pUn4QlG0q5rUbKQkXMByKiFrjs/JV+I/QRhbxgiOfAdko0znV8V9Mwpif2c9Lq
FaPr+DoJwJqqFUK30zPcleKJnY4unlHfl6w8Xsve6kNWBV7uxLiR6/Lq2IhUzLh7tzPcdVG8uk3p
lHfT9xByAzNppnf+ix15V8kImXnA7F+xF1nhrrYz6zyoy3cNJkWpfdWbMjykuJ43tGu+EGoxtwqj
O1wDms8+ndZ5A7CqbYaRttvEVL5ckInQoAwqrYcg87IMg/VVNNOXgu6jJ6vp+wgmkt6yRj8ESOaa
WATIQomNcJG7MJkeQyace7Twxl1Cp4mttxkBM9q0ROP1jlBM5KtzEe4NOAUcON+HsRO3FPbKEaPo
D5FjeByV+6Cdpx/Z/+HozJbbRrIg+kWIQBX2VwLgvoiSKEt+QUhtG/u+FfD1czgP09E9MeO2KbBw
K2/mSacPI6wPjlMHFiPKbp6XD9uD8kcEFFZaFoXDM/9use/30lJwVj6ZSCuf+5w3tt/UlfBtNz7o
jhVmNpIWhRImgo6frJm1lamLLOc6Mc7+3+46n12La948tagubYJTG+haQIcumrCbvnUTPUCIE5cY
BEcgEhy7nt3S4OJwPaqmfsdD4Oycejb8GCPI2e2Hj2Iw/xlwAHcN5SGbdgYQNSXFLVpaImNUmRGC
IIhiJ9HFsEbbH6MJLW8Xr155xR6aRaJG9PBMgJE68h+QR08iFHt/7fHDBWvgQ1sbt2JE6qBwFhTb
oLaUxxysxo4PDr4Bvf2Sicc+zeP7MkE+1OO/VQcWIk/Ub7Bx3Y7jodxpPWyvKBlYDNdfJQFarq3j
tW1wdlZdcizjOQmqsZaQ6fg+K5YPY04GjMpEbCFWkBr3PPPS+zga/PDsT6dy609eL1hsSrlsIuj3
2MbvWdq2e2+o/mULuk5iVcdF9FfqVF7M1WqCYSoJuAzsi3pRvD4XCqPdP2Q3vk9e/BbF458YC9QZ
PGsJjXF5biTrgJ5NEi6E/q8ZstFmTvxMUjTrUTBZm+nEnzOJcYBOxjklfTHVEG8FhgFAg9plEdbN
1mwU+hacSl2jB6Y5EwGlvQlADioDLBUt56VEivas6aOOlmMKjGQXd80aEKqG+NqxtnQS7+I07kAb
D1i+0rxFyMkbTvI+aLTqhdfVO5YeFCw1HgipUSNgdH/pN4n8NLcTuhstBzcP/stSsFFusuKt1wwP
PKNvTykdjgaBrE66GRmR+k6aEaKSNkS72CEFySHs07Vx7z28QY2LDPb8xKsE00cByWul2ILeufyi
Vuu9IRO3BUJWY5Wl17AlAxl6qYaX2bsSHcQqNhnXJ13i3im+z9ECCbZZetoGalJfxFfKM+Hz28ga
wh8d6Bm1Yf82tdXeGY7qw9WQ3+16sxceghgf/zEv3uKh+Qv/T3uorEYipblZc0uGR/kPzrtFrTgT
ywS2RSpNXYwbRK858KLufeQPF5TyXinjs0+ZuPVRw8rqgR1h69M03qaYxJukQ8RQNP0aEYFG3XmJ
mrkMR9o4EnTO91LnJyrj+Z+qlbvtB0SpjBMbCuF3VQsHhwXqTmWonT1xnXFMrd1RLdPw/p78qVFL
OD/N0k30e4hxxluVxe5rgFEiBhNLCpjlK1Nsfx+z4u9cYcDqyPscNG9+7ScW/vTBPDrjFw33v9mJ
GGcGxj+uMT7qotK49/+1lQEEbF2hbzrfzEU/9pCKkG6JE6f7yFtYWEeql8EUrTHlWsP8q9NWjrla
u6sS6Tk1zFN5TMCqH4noMcgwWj7SufstGnsK6GvCIOdAVhQxefCmJxNIn2Pk2camEC0VNH0bsXxZ
mpAiU9taKHHhhzzVZrdlqKU3LqpeVMLbBcoWXZnqYQNZczBn+TaPRAAbnVQG5pmNlPlW6suphAGK
C/c+s5Za6D/c8OMy/cgEXgXSNGieRhvj6XJkEL+3XDQg9yxHeMW6P8TOPaczw4yE5IQeIIDogliN
1HB4e9PREGXPjQY/IXEuGpDHJd7xCM+nuFrtIK4bw4/+VCuWyNmcQLDn3aYVech0zHxDB6s9wCyz
4OrmjNBHC4BwJD/WpXuhRgGdiJo2cEDN1cH+iLtBjb6+8MsicKYDH8yqer7aUfMu4TsuosQ4nZhi
X4A29YvWq7cwAsNpLuQlzh3Mvea4HLY1WUWRpkT+ZcKbQcONDd7mObrAZKRH98dbk/ow5SN21qgN
2DR+aYKBJUb69B1UUo3JnMzftEAgafysZpKjE3hTpzmB31V/oh+5DltIk4B/yIEQeM/WhkCdYaZ+
dIgr+4zvrX11K+acgpwvRZBSbHJvvBhc/2jrBU9MEwpL5SLaztTF+HTbCn+hvFhqjEj0mmY324D3
shbas8CsDxGECdov9nGdHPsonn9B0WVLWdS/u0H8xFn9x+hZIfQxcZzyQ06zcxm6MiZvuhJt7B+0
mnm+FTtwGNhqNSuJhMIZIaV18ADtcWfKubmafORxxzeXVwqjcNiliQ6yARJjZX2YExihQtfnAzQo
/B01XsXGdDZojn5JlqBPuDI5MgE6jmtcU9m9RCbfsRHjrU5ybCef0c9EWuk1Fz1WXLgrOw+35QmQ
UBEYUCIZG2Jzr6tqn2jZxM+m2Q+d4/qMXvFG9rRM1/O5WD1xaHs2DfUc0RpV1re+xto5LyPVvFz3
/DyOVtxUsI/Bk7VDdROA8o6cz7/mirNxRYIwDG1rm1A33TU9wWVzN6kGYrIwsmlPAwxIv8nAvNkA
8yvGsCF1CuiPFlpZRAfJ7lAhmPBw8XSXFKtjzEZLj+FAb3pIyCpnHd6OybaZku886k6UKiHmll6D
kQW4l902X5NbtDdFatguKnuXZ7TPShN45XOH5DuKTRpCxL6mFzDqUBEKY0cjWfFwUFqAoMVJKJb6
nZFOXmdqmnF22SEcdib4ljJkw1D5tvHUDy8p511MeIJ044qVnYKyhgPXGzbDs2yVyqcjp6uOxsRu
Vco12tdDgTK70hckNeyTCf+6J/yW9veu20UdSNekKj/UMO77XL6WWaNhqWznvZX0IY7ecq/GW206
8DS7gNYM8HAjv4TnVt5dfE1iXs4SlarQxuZFr57blt4yD/Ng8C0ttY+kz6/PZGigLBl6q6Ve+E92
aVp317tZE5YTTZg5Ncx7EhpgAkQ97XCIoCp8qhpCfakRJTQ2VssXvpNcZ13WtvBI3U+3nthh4PLy
jX41WDHKDLQg05ES/btymun55WD3L5J6P85oEtAOf3qQpMTkrD+rPcW7YuofaWo2ew7sCndQ/zPV
swqLfvawzD898O69WPnSm5l2cbjR3Uzen8YAfYJgIDPNgq23cKc7zd3OXmR8FlifHDmIXVLoDP1k
K//oBtwXdl1JkDwdapUuf2B/56zml+9hFrD8IhtGNymBo24OZ2VVL/Hc2Qerfh6VjjpQIWnubBKN
USXb7dJR2FqPJs3szC8+8ujdYTcQ2JNDpmpQ061lbXGjkJjAr36KqtXZ1XLf1hAKkfFAPTZEq9yC
c2uBh3n8/18cHL/0r/DLseAmmER1X+M5Pktcrh8U1h07V99Law3NCYB6xM8t0kvvbUIC8mb1LjQT
fSRbU1w5zyhRoQFetookRH7bVH2i7yLaXbnBNqlf06W+Merle9Yf7DMAQmkDW5Q1PhvwMLeY3O8d
Ta+qZkqxFHeqqYXiR8PyU9vCpyINVndDl75TH70EVYP1Y61/GU1ysIuI0GDUnOKE8jHTmLb//5ul
03MwxOSvJpwfW2uy8oC9SGlppPiVZ4fm6qDLujFBqRR3wzQN9JkVOdYWW25zcVN1Y24dPFRtrBHQ
tLBcwrSV2zRf5C3K1vfSK97XVbo7vMkSpU9rjk82XlOmyy8qIEPK0VQIvM3cxzVmOINStWcIO1q1
05pFM4aOHC8SjYORVnLzxE0zNpbC3JwQa4Nj8jDpma9X6J5A89INxT7eB0228xtmOQek4rpd2hyK
hoh2ybSGjE1MIN6wbaFybCZ3nz9LLp01PtiL5wX/Zwkl3WEa8Uy1iEWh6/KOiuk+mYUeX6QZ31cA
PEeUoD8se2zyJIwcvbHNOf6DpKirLUUp4+vKTvPWYVLo5k7f6SsDNftYjAHGawlLPhtyeXbZZL1A
ZSaQAQ7FU4bnL+6vKMfIX8f0ytoA8s9zmx1Hl4jm4oF9MKpgwVJxKXlhnEcBRYk98VzN4j6gZGbU
wl6N2fgGAzgc6NkN6qpFVCS05mSzuVdPcPuic+OJgUc2Btsgm0zBmiKIKLuqwOnaIkgjgs1m5IUA
DLxNvt4IJP5ptKH2qyQl8LH8moXDXGgS7+z14rhk89uayqvevjC636MKV8eMfodZJGF+VSPGfkC0
nD2j7quI+qy8Wdaj22W7GTv/qVuS8vT/vzPmqTi1BTOslr5EVoX63pJAqrOPEeYFwLliWyR6xZix
IAkLJ8TTQwUWN2y7GOV5MbWTYoFrRxKP+/RUk6rvztE4qqnZ8FtN3Zziy+zctyV1/iI+TVbMHdrL
WXeDSE7lkoVRaqN9ijS5QEveSpxIIV9WPI3ibxEX317Gtzrqf/QFv//oDrdOd7go1/beVj1QXKOm
EzPb9ZoGpGieDun0Z8zjmyQ8iGsYc7fRF4exx1+H5a/h/sSHsyb9VxNxY6m65mqZ3bWdnAsz4j4Z
IERkQ4Mqz9QU1+W7AXSCZjaUGqfCvwRxGLCzhX8q8TCWdbhkPAnMRtNw0FnmvslPGndd1j/J3vJY
6Pfs0eFYwoySS0jlnrGLyMgOsrL9umz/UjtsHZ0nWs5IEyoazHSnjx/w57TA7lXEMxi9FY73z0rw
8VqzrSBpStQXI1zNmEsxOWSMyAy4zdodDAnfIMO71UdZsc3wiW6kRtV8pmUEbRMMTrhyeqd8hS+D
Kt/xWK3rKV6Ha3xzsG+CFPbBPv3RxbyP8gmuePONt2AJiwVVrx64UyKu8h6NrXAkRjdlB8mbWK0t
ttvuNKl32VpL6E4dhPqp3ncOx4ObDgRzoiigm/WRkbnP3Ma8Dnqy5x42bNqxJ3hfVwGFI/awnpzO
cu6ka1ARHWUH02Qey0Znbx2PxkvCTLpZ9e4rXtZ8C8b6J7XWY+qsJkgP7680rOVc9uTjJk2cV/Gv
XuC7zpPisSWG4CnnpNtpc6715mybXrY1G/l7JOg3DB1Yz0J8T3B0MGU+o6UDdg1F//kL4UU86M47
TsIknL5G5tIzzS44L7imDKBhNpCd240bpecVXLKXtG80jWY7WuIGTs7aIYXLPERX7StB5/5cGK+5
5SxHZ6I1ii56PdBLY0IvpdFFYSYKbI1YIbtLLRh6NQfOOqHg4gSya2aTrJc7ZtBt7kYOmlnzLRKd
LuW4/917PT985w+OQHob6A/kxgEEu6vadE+T6ZUyBHEu6w7KyFK1DLgc5ymNKEzC964p9xWc/+cz
IO8If6XfU3fiT5r7SS3MfK1X6rGIFXQnMHMU9VkNU6Jh4H0xD2xC1+2Y23Ifi/jbBqLcc6jth+cD
OnrZsl3kPukY9sbeMl5KKbZ6Vr+JCHttoZN7TD36NzrgykE56IIK7+RhG+mblcj+ZkntQgQ2h9hY
HuZOxoceFsA5orUYnK/RhPR4c02bxBcrHO2YZgBfSYnUuvY+w5IJDMx62J7ERqkpZSdYP6swgLAm
McCO0YwCWhPHYNbHhx1rP9EQfzR1uexyXTuZ0LTOLZ7/9BehgOJg4N+0CH+CG+WTYpCuPyLRWGc2
tNvULI+LKpOrXg2MZ2r+Pan0X6T1X3Y2tWggxBDYQNIv2XwtONfCpY/PSd3ixcAXTLYwAhszfKO8
+Vncf6gkEacPZuqC7wP6XOK5W7Nv/kvL/E+d1vFutvOno6pmyUfeZ55/6RRxBw63KoAyyV7P2ne9
nN/IasinERcwcbcQCdfT/zDWcasrV+75AMAAK1RWQKELEjd+pEWZNzp0243JqLKxSoppshhz8jSC
sBnrcU+NuXNc9CONxSBzKvFvMA3IWXKmg2iQ4Ux1iNEtF7OB1rHYEkObXm+XmN9xjNQ/zDP4TbOk
C8lqIHKYnU7Wwl7poaLQZTBRdN3cZezrY2pwCGMVGPHg942hQb+tn/UMEbXDsmix511XzvO140ne
jAJNGRDQvLEY/4HD0Rxfuc+Le2/sG4ckYOkt2nHqzQvbB5bJKD+xxaJHfCjBdUzk1ns32fIwTdnn
bJrfuUj/09su993yhbTaK4stccACTJSnY/sX67MTDit4koT7GQ+fw6lcttPFqx4129jXhlTbotR6
SITRH7Oezpukjh6YL+UZg+5+pCUOcYU53OL5x7/a5L7S9CYsyDRuBudhTJ62dYv1EnF+hH2ag4TW
hq+4YwtptGm8b9vn6sUK3EEqf4DMyCuq4T7EDOTnOXyvobxJluYv1koeIkYI5b/8ktjZCuglWRYf
Kmu4QJDctw45qlW3XnsPCq6kKjAzzDWUaUUg2aNzrCxDLGJk9JnzI57csWupBhu710GL6O8WZ6PE
+RJ5TcXbIfmPo9vemg4ZTomrccM2ZSKix1xrnI3ROFlza1wE4Stsk/NtbODqtojw1kpurZLj3fSQ
U5Cq8F+OEEesOcGhrz/SnPf3mGCsswGn+0pgdUfLJRRJkDYcKk0jDAk+34wQKMd5b5dtc5rsEhb+
BMKtsSykF0I5nurFxu4EaZU4+tONdGRj/XgVwtYOSGIfhghcrWWNgPyyGyrscVbU+B0ZDqK3D3qw
2zs2M7mV5oTYtPwj1Sx2+hMNI58+bIPtHhgTyi5HwaiHFZJtSfvtISChKRlMgvR1x7m2+hV7My1a
X1b4GbulT9dNPGSA+fs4uU5RFY6UGZ8yXPFZltXMDd7v3Bn22sjM5FJc1bi9fhkG7qUocMC/+p8V
0P1myGQVGOmjAXm5k3nzjfHiNIxxG0D+fxlwBxF8cOBhpPYcpgVnbdfhXKKqixRMvjzlz2FrWevs
R/jAw1pBBBvzdY82V21qq3U30pnpRPWaD/yXTZBNpY7F69dQ2gRwLQ2DpXmzIHbzpwEWBquFhreO
x2Cy6d3KJHmMVmextHwiSFZLMV1Z9m6rxWuOnquf4hQ0mUaJPdvvqA5XaMH7tbAfmObR77Nk2htV
/7Cfw09rhoZE4UvauDuYAk2KDOJfnhlyV1Z5GW3Cq33ip+T9qT3isJ+RAiLQKDjUVA4mIwrlgBW8
SKThE7e4p8P8Nc56G2YGTrvGYRyZ5rI7WuT5DB3u2pP6PXSrFiQQMN1l3VlxdjSKNj3VdgFipYXp
r+MUlSt3aYIme7sJVxaHmCu5pbmMjPYSf1CPJZgU588hd+/Mff9hlMhPtd6PuyGKQAUBmXZL3bsP
rvpFoIMwUtx/CVH3t3UQpyxfeA03lcdnhT9uJmOzKdboOEmMHdCP8cUuMjsNdlW8jbb9aQw3Nxrk
lgR/vUWd6nJipXDo90NOWpQe5bcI5AYBw3Y64jAxAkWKHr1cZfAHO7aFiQGNZmEbZeFyFNqnk+Gq
nTNxnxvcilzDX73CSc5miQ9daOwvPRJCrLKMFzh2q1871nQUnfVK5pRt5vgga5LA8JRHu58Oea//
F6GBo7gPCy3uBmEAsrJEm8U2Zmh8yj50a4ZU+H1XKQpBLt5iw/waEokLuKk+hKldUlSi2G7+qjj7
RVaDtSw15gynUXwkp+D3oB+Oc/NrIK68MWcKF1pzbyzZw+mlcSVLf+0jh4a1qbuDi38og+R+mpHs
U5p5jWpBu2I7bvVIqR2ekiMmBAd9CAmtk3QnaSwAg7apicOZT1cqoA6nSC5EGWcQHV7x4Ah4TbWS
BQ829J2ryutQ2QfSX8PRcFLuVAY+VYTyftfX02uC55BPl04WfiGMIXxJnakMSVk/nSRpmEjzMSXR
DHmsKb4YIPEAI+SostIBy81NmKRIgMQ0H2yb21NnFVv6HQ6S1tataZvjTndxPhQVoFbdm3DBSPUb
oJffTVPoJUn93sXiR3SXsY7z9yUnRIRwsFEj/q9oYWutEyShQlIyFqwS9/wa+/XEZ9TUGvaI2vDZ
ucmjULF1oPOBd2C57CkNude2YQJUZRncVemJJAt6nUGHckXlel+JJeCmDWqKhdeakwVgaXNtKtrg
3IGzmWpUf0oswaJ18aMh40lZ0bmiOH7hsTeex8cvozspVXY3tx7eCUjomQbWvU/1c+W476mOCayF
OrNPiyQ/gKmlFjx6j6IZ4E9CMHtJcJhmrghWjijftlb6UOiT1ORAFj9L6uCpdu+mJ817oN2v45LO
8FigNOB8woCqAcnhD+/F/bId7WW/Eu+kflfPgpHJdsRoZbDPwJoUCQ3BzeZEUcq4pqZ8tRDuAl2v
eeWw1hC1gdjWkKVt/0PMG7jPt/4SzczRbp1t2sjyNmaKyF1akWIThjgo+19z/+oZJbdMy760dfbj
mYhb4/irWNzfZlUnATW1GIBDLcavbGQnL6Myij7L4bmg/WrN6C/lU/z7Xc4TA/yjKWGJRsmhp5kY
+inarK318lJ+rKn5is2EF05OcrsRxKXXpv61UHPOYUlwVhIHCZpkIqU+J/dMzVwhBdgCmSX/eq+k
1pQuTk1+jqW6IzV6oca3joK4Vu4IpwFkcDrb1wlvb5Tbt7usmcygFZ+INfoz73qonlewVvIaqxi2
927s/pA83cwFLNi6m82T7na4x4fmIeO2AYD1rEayj1NTjVd6KCM29A1iHYKQVBNUS0gfmD122D8v
Vrosfk70f7sWZLLWmEa5KSWNMmuBi+lgWN3ikvbgMVvW8S/PmVEY7X8DzoZgaHJaH6yZQHqm/eZ2
hqvFVkGEq//dYkBvXLN/SdX6Z8pgdIyx7Wep818sGyOU0CZ3zGYUfrtFUPCFjYxUsIUR5c1o+yoE
b9NTsLoAFSlpL1G6Ih7kwPBOxLdM2WavsrSo6nN/mYRF566oA7wZbPLzpAT48komedrBdj5TagaK
mtAw+3pRbuktG49W/tosYP3riNBp3hwdyppmCzq1a7m872vER0gNTYbHDB8nK4yMHSEQgQOXYJgM
WoskTfrDbtfykGRZEPXLH+p0+Zq67iftM6yF06McqCeBpMXcrIp9VKr3Xk4vOM9ZSKwulLyZ1rh8
+jBsMd7dKn7E2ciViM+VkCAO9FGj5kVEgD1XxTaLVjZjocR28OD6kSaXCw+oQXjJH4xSUKxGZVLb
4g9QGNa5djyJTVQS9Fle+Mby11gmoh5QuTtbFTsroQhmyBLCRrH8Yqb/ab1GXkwiiKzskaqKlCGX
i5B3m3ungqybo8mNsjpGVtnRGqryQ0bhX4XtDpdFvNGlN1yz1JKBKVMnwOD/n9mi6AhK5k9ak6PP
jMn0YSExMMzkhKhsllIqmX4ID5qLuWX7rocGX+BSeJeCO9phbtdzXanHCAx4OzLvbNuGGASdYqiP
tBwUqXnNV44HhhpE0V49XGHxu8y/nJVbtpuHBG42BFuyHcv+xzNSwNBMIFIrPoCr2pvEtFtAfmTy
gXqH9Kpts8kGAA49OJhrjUahH5MLE6U6EVsLCn+PUabt4tRLzuPSIPlRu8oe91BYlJJm5hC0tpEf
EVCS0Mlnm7Mrzk+Lp3AVKJYYqy0Ax8SYYECmF7uqsuJrbPM20gs5+FVNPeRmRpmPlARtZRVhvaZl
2K+UYskkDbtuKViZ8HsbrGFT2W1+KiAs+IMLXy3DdHMszedB4P54sacjwmHOsbOSRHb9klhD+WIn
0z8t3XZiLvB0JZtlIDUcUcUSDhzjvmEPvzWuD9uqkMxs/Uz236yrvSqwCjMzPBpzYqYc4zx0MNsT
aQeAijy300WVA1yqs0OGPybI47p+pV+Iml5H++zJl/mltHeKzrst6RXchan2Zq4KT9sT95dX4PJc
VjnbNV2HHWS3cbMIuCpG9LSmlU9Qovct5dKFEXU7yBpqU3UifoYfjtqiLHSlbwxB3xrFjufYJnes
ZkRS+Dc7DW4jaCUSJ4tCmk1Ft1JRq32DD/7LZ76eScKVpXhldjV96ErVkYasq60hgVqAoWSn7QgX
D347tNsSMeLSouhQZy1Y0tQIzCI5OtkK6AALiYzU6tsmU+RsNb+zFgbZ0nsQHXizxC3q9pOwQONg
/TzLuNw63fDRsAXI8+RkDwhK1QLRgW96C5QAFgtQvigdrw1pc6xk3IzcjsxmY3H3qxuU3Z7sX1tJ
1ldlcshHfT+lVnbWVDVutNYILR38oYY9glh2yRsafKHN3OZVebtZmp7+zxh9lHLfydBs6sbUfNX7
+jSu5ok90Bwk5jgx9nP9wRbKlUBM39MIeICNNrbmJ2Atb+AJJxmtbStERXcBXQ3ALmjdksRpPIst
nqvQKHPLX7qFJWRmcZNt0rM9A8arzUD1GteqWAXmhF9CtXa69drqVY+ViSWyOgwD4S79KDB5bHhv
OvQBN29d6Wj7pfzn0LJHf6GWfXlV9+D0xyogWDrGyfyPba55M2f7NUlZ+rT4BM6DKv9a2GB3Sukf
Q8pFkcZL21xQLbk7EPmdodtGxzztukPTxZZfZtOlROfbOSWCnwXWJZEaIa71xzGnO7Qm7ZLDHpqF
PGoyvnkWCxWQQy7RGxkHYND2xgwHQYiv1vtKJ665A5yYoMqK9VSaWw/PNXbzpuV/04aRzaOO5e4V
5uSxWIo/Ar4dscWXWiNlqDJ33wigcXbxqYFyEq0NSkGdZ4nakrnccVmaKH9ayMa2hrvVJVTWicuu
h5vfb5hDqNWqX4Su3grVecRY2fsPej4HzEjrxn12NkSTfFBnw9DR11bYD//FZfSf6+AX7Z606Ny1
zwzl7VZWpHflriwoKi4SrHRE4i/CmrYzHkffssNirNgPP1Xf7nNRXU8uYTtazzsNQlbQjdrC8jn6
wHyJGGT9DIn1XpVPeZBzoQH1vlsL6MFVP8VYvy2aQvGWb0ir4PlJ4svQ4I3qYfwswBuYQtKz5VXv
bh2xr26oYu0MNEiS3cs0/m2lG79YMcJiLJ4uDJhM0wwCx+yFtx27fLiMpWRmoQAxZdyx2xqwKblK
PzZ+A3d9FPq4BrlWfmIE5qWW5R+6M9/d8UGOMg+qAWtl4R4wG/DrTiSgS34/gTY6ayCB1LCCcilY
RzvbjTXcrsKmmHSR7acHoKwUSGScnrqsL3ZKrBli0mZmEcTXaGCfLCJQq2CWDZb+dQG4rx5rwY+U
sdP1uAfzqDJalnW1gweoNjQ5GluC9rVfcBal2foriqD1pVnW+3kbfTMJMULruXHFdEhtYqp/exGb
zLLLv+bOxNaMcpV50NgQ5fmqMWaD7PBCk6QNkkUE828CyENx7iYaibW283cZDy8eKWijq967lAFJ
S11amN2Kz4Qz0RDdsVXer9yhg55GZ4n32u1xleDCpNB4PuSmOqQwhjZlVJz6bvxras4ZLCWbwira
DkjBPpX067Pz/uwtBlV/ES1N/D94T/J+DeI1ods1ik9On71kDbHBoYMJINKflPUNt4fh7Hk2L//k
e3aQfPS5+OxSAIIyA+wBryDNKv0V8E391im5i6j2bQfk32F5Jnab0GyploRHo/w5KnaJygDqMECy
2Xyw+aMaPX1J2NC8svjDO52VVxYbZyoTR6p64+SQIGbFdjex9ePnYDvtfVblSSqMdpgCkaPr+GWQ
7uSDDb21GvbMrqNv2B2ZZwdxtW11HkeO3r4qjFDPEFi4CpGVAZ/VQZaQZTpuGT8rh9yM3f3EhApu
g/uvLbEeeMR/A6dkWVkVaPPRhDbbMX4pU/X+AkF4Mef0lqe3csByEvduEkrXuutpB24AY4OPCZ+d
OXI5xLv9xPvVqIg2oilXu0aCwmmZwE4prpdx7NcXw45etOy3AznnXLu8GcclbfdKy4uXNuI6HrnG
PuGxRKG11CZrvOGSATZwYJ5gApKEcaNGh7sjtlGZdGfoXLmMp/3otCPmrS/YjNGProutw41pFSl/
zsgheOoJlqx2m30Jtkd+z3YSB+v61XeJ9ZhYdKrSYDMq2oteRfQbuo+on9Yj/jTcKI49PiojAeoD
POkxuwAQeJMMH3Fsa9Sy6HvU3urWws7bjUW3Wy2xbBJ+86NyBDW6XBtkor3g0NJehFTHyhTtycTX
J7FpvXZrSzR9jnRsRNoWodWmftlbj7nu8C0oreww6iX11SSQKwIJfsEPXpoiPmNrypGCpz65lM+d
sGaBAoewyMHCPy0TmJnlOb/QVsiIpbsUNKB6lcqlakRvTg00EN997hCtV6t1usNc0njo1DJ6WHP6
2XQlOzzNafhhk1Yt3fwVWwC9gRBRAk+8gI10j0Xlfhsoo3stYtfTUAtx6GAvwNHJEHujjgppAlqb
Wth8IHqdbQmdtm/oZZ9j59S+pekjmmA3gbdbTA5h62TEnYnid25boH00Nj+0IT/NwuSGNFrfQ4M1
JLOGW07E5DChA2JcVC+Y+p8cB2UdqazEstISMKc787FYVXuET8uypDfNHWKsuVsWxizm5I+5wTtK
o+muMfvvelH93smmLzYnOEobnzSWcWaLrB/SsdiTVhiP7epwQU2jidqCUV30vqNPE3VpW+vLB/PJ
ir9KHkrqwx9GZw9bO43PQi+1p14No2SJ3jPsAxhqMvpMZ9Lz9BLLM/XXv3Xh/NOnvrwR03tqIzPU
cCs+jUQ8TrJvGuBK1auROcldgUb2M5G9kulhWkeJPo+KzgBzco+ex37TblLjfzyd2XKcSrtEn4gI
5oLbnufWaEm+IWRZhmKGopie/iz07zg3HZb2DlvqBqoqv8yV7+AEv+t6Lh7a1vm284bIwFYvQNWx
89Qv8Jwbz1ps5qm8qtrE+K+Ta1ZlG4icHBBFjaOqk5BNBbchMvYlMLaZ5dUUxmBlSXJZ3NxOFbef
P2FIdSmRiOQK+SNfDzRSPrHGyEM883yYW/OpbmjtlLTDHdGY04M/R58gtYk9gNn5JP63HEXCt9zi
SBpJF0FDjqBKK44z81TYm7Hx9mGEWm8p7zJ3BRJx5u7T2J/YEGI8DXL3LepaRIqk+eyLmMuN4DtB
Ft7hWFhwm1k+xqz7HSe4UATFQkyItAWtp15PnOuzedMBxl/lufAhjV3T2eVSKAty1Xk+bkB7iI2m
ub2acEUXI9T8ro1+lRF2zNnrg2sQ9jRUOhpSDgXjRyv2P1LmbIcu/gM8o9grMWw8L14IbIfOixT5
Cso7mjjZj+F0mSEEHdwsO82T7vH65P2piAjJFEhDpPLX7Ad2oFr63xoFy1kEeehw7aPdjjMeN5dQ
POw9J8To1eRsts3E2LnhkB6I8MwntzWexrw9cmJ4w/iNG3mcP7qpDR5Mm7y2bcvmWunkhFIVrms7
xFBIOhGxsmF3GDg0qvkk8xJF1SFztSht5a5JrPKkZc1kEQIi062kuLa14klVz+WBhK8JFi+c39rc
P0zS+pydlCeVvMsoLK4TOuy1cnPzPEQFisnEWA/D0C5hp/BgouJuS+XD8XC50bCxAtfrcdcOqn92
IRseyO6OS1sPRwbeFrQmnDZxTcqgpaxwn6c4E6xo5tpIH4Ap/lMeU1VOSUZoniYDdIed/60jc4Kb
18mN0oQWNOo4NeJYsbhS0Km94pyy0VvZljoWmg5gj4pir5PpnvnbSxgWqF/25F4bSNQwp8ONnmCt
TKB8RsRDngNynRUkqJyRIG3LYryzcPtjwY/xsuA6FHRotA2EpFDn8WbSCWKmYzegTZgfQVWvdoLr
fiF+LxMRjj2xJWhol9Uma8lkTF62NNy5TwzZ+f0FJV99PHwx9qMWvqCbeJRfg5yGdYlUib4zDzvK
it8hvyXnuR7oJ/FREyPg7z/K3FjPehcMRCGIWb4U4iWdhTrrhp0SyyO7s2hmauZvW9oyDjghVnPP
SCaHPAUXq6eaKxVoUg1PN/Z8xc5L5wskoHcbBYsmE94znDvNVCZHg2DA3kF/1sHD4DTkM2KsKjOx
U7WY0Br112dOk+1mWGNrR+BE51149VMLT8YIz5Wfxl5jkAsPwIqybTxM62oGkus6pDupAXrQY3DV
gBRXxGIsBrg2TDPlFo96usE95FrCFzmn8/c0zVvVdycbu8uhj9zmUPTqOEiG1ql4zYcxg1wzn1Ai
Nw1V0KCT2ZL5I83udVgdsefQK+g480NSpS8szwVUJW3APyxfQhlkK07+9m7KIZ9mAxtPT7JtXGoQ
7Iw0SFvGrDyttbdgnWhDcf/h+9twZGd1raEimWa9pq3nbnNGPMDtex+08xZJr6HhkKPQDOUFNgst
vlFvnaf8uSucdzMvyPmEztESNVAelA7KI2iJi/3mFW4vY+Fmyg9hHK3NvhT3cmwATo3jASPEX7/N
uLeHes2KxbloSDTs3nA41qVJVFRkbyQ47jbZF2Tw4JswEQFmVJQSRuxRlGQLc/m7H2R1I8ZXEnle
wgZm9ZuJdLWnwfodxtFLgP7vi76/uQE7Jcs2WaabCTM7ASDMUSbSkT61Ws/7wJLrnI3Y2Yvs56zV
LJTYUg8+i70xxQU0ounTcM340ov0JW5AcPgNEeqcUQNu8PyWlvMDe6pvmURf2rfSY1LW3iZlcgpp
bQkviv4ZERVZQVCEoEw80VEXHi2V2GdhQgLo6eXWYP473ynP7rXnwIPrDm963wRYPtN1OMfcwhbR
ORZu6Ieemez7JPwO56w4z3p89gEprdIqjPaOR9TASqlnUGPyYlfDdLcJ1c0yzh6LqDxQwsjWtnBL
eEYcZ3QGiVFSkN0p5uFaVgfVuatg9rNr3spuPwmnXWMVJLGXMaDjjV+LIEa6MjlVWHl6jm2OgrUh
qAdMvcuUCHGbh4E2X6iZ+9LIW5o2pMDw0/zGakclnxoeZ0qfwIuoL733yEepBqlsCmh+DLnQZ+fA
Qbo4k7c9ljkC/8Bxq8n98GHGAJo0BuV5fLYPNWRRPYvy4pCIhwV2JkvCkAhkkYLkakNbvJtlKk8Y
TR9pT2xw8jnZtmlMcwXNjDk2sALNMufZFihkFY971ROnydhqHfBtfVY6xzPujJ+JVT+nZkt7D/cB
3pf+W81A5FHdkz08nmBTWh0sdSwOxpCkJ2H01DBYEZv3DJGXfZ8JUOhAKZ1/5YBxTMRybB7a+j3M
tbc1e/ZIVu7V70nRPoY9PmApm7feTh/azO/3LRgAaPFbm5j5JscK5nXLNeE5n5oRx0q1+UNfWtfQ
LZsnAidfaT5at1BFEwYOZpDzzoGjunajxNtUlX6bQu5FEtlAvKvFioPLkmcqEGqSGDPst26ew7uH
xEErJu9Z0otnKxjdi4Gxn8JmZ+M6dY+zdyEyF5sETB+eYHH+uX0cM/UBCPE/la3KL1PLX19GZr6t
ly99z8ovDZYijKNgr8QcVSdrsoYD2/SdL+xgW8VWv3Pn4A27OiJMm8tt2MDA9JewUmTbVFflOxfr
lu0U9TJKtLZKdR+a6QHcbbrE6EPBNQQQ8dSzW9rjCngRLsJM0pAxH7R1TDJRvKRV9VlrU+2cRLKz
xvFp17AV/TBIMcD6ctN0PEZYA9NnaJP1JZyLRycqL1lmugfwYMOeptNH0pKkNbHdFBi9u9goj0Ze
fMwcr7ylEe+97yk0Lf3+niV9usn8LHmKD9AAdkEGkl1hutx6nmXtkppBHEaWbqFR4angyqwKu981
+LoZf7CdwnLH9Ht8RNEIU3UjDuOtleQKnIl+0S2b7JQG8QMhg0GjHteTgAbX8COtCmYd1FhjSkwi
tTHBqKB5Da/+WLFKNMR+fA/I10A3UGIn2H/i+9jAgGNpHED4OGiBiqem7NkLJNZ2iIihBOXvSv4F
f2E/2hFyth2+dTUmXiFDn7gG57rQJM8af/QuuqvtGSETFBZTp85RZ3v3JSxs3KxRadzzvAGuVP7J
3bnbMhacggUa1Os/YcM4ZF645+noXHqd2TuzMr7nNFmGnLQ3p1gber/t7mmlNjkj8xWAZftINOtX
5kHyUuQi+6aGY0SJ45Ys56ZbKhgpBWj2AWawXo0nWlZwPEHuWGELPk3EbBF8E7WzWVDsvJ/OZZM9
JWZ/UXoIIAvOhxRQ08GspxeXJysq52Z2POdSuM4et8780Ceszi7BzUPe85i3cXqFaiweCn7caxBE
N9eJsHx6wy8IIPM9hU67yhXu3MoHrUYWBJ55zGcxMPm/t5l8M/t6OndxgaIMDpgbb9iHFYxw9EB3
J4PpnhsB/iSf39OjbIugZFMdNXVozxP1D1jYy93cDxZenQKIUjd+1FkLXSCiNnU2Fbz+4F/ekd3H
ZGtvDJD2HJEzkO22eppqSnRijPmMRaSzMUMKAqw2Eyf8U9QFlAXax2CdXFHejBHsgFMF57Q3AQqr
5Oa2C+ulZp9eC9pDl+Fflf02ZjVu6hjWmOiRGMfW2cY5hgCmgPvCsbGv0dbrJXmya8v3SuhzrcNg
lUuNsakgMMa1jz3fJcFXFe4j7aHUjxKjruMQkX5jondsHI38jdUBgpvNvz5E+AxFr189z3MedRuR
0LWhR/NeOYdyjGyWOX5zy0h62Jyg5BvmgEG8IyFsrdNBvjom1oIcKy2yBojzdB5WeGJxObN7WwNQ
V2f0gAmlsL4H6TlTzX1iAYC3Uv/TAfviIGIC6hcflV/Y3qrgtLzJmpjTwFgIaLD9t2gQepVvTPvI
/Pas/sRMJTxXagnQuUQSqh0BV3njXOTmy8zbzVdGpr27CE6xX0Z7bXYfrRz/al2lqITtHnUFpS3t
4kfDIuLfNi+MZD22iqThrHY/GabDTUUdz7J0ROzSD2OUR5AH4uqJ+Pa4odmV+DtvCBYP7+Laqrly
+10DC02E025HWEg8+qksv1yS8nHZ63fthTDAlKB+YMp5AmGUPNE/AEp1hCEytDy2nLpgdjDQOmbu
8DekiIWegCyhuft4qNYr4LpiY0t5NB2y4f3s/yOVO3xSdmFu0xw/hd1Q5M5UjnBpTeracXxx1Bs5
ETXpp/DPaOMYDZ3pDYqRdXfq+M3ipmIvakfbJMHaOOmIizOe6fr1HqUAGgYrFMN4zhhh1M095xHm
4JQ52aEudnREZKCGAZlhruAU2mafVkM/fda67aEn1bkZGdKLX6yHFi0JmkhR1Nc3G+Y+pg8osp6p
P2dD6IPNTU4e0D6HLIsYqYNwS0OrxwWBuoF509Ts5AqTvW2XXOH2q51Gpd3Pi8vGWl5E0DobTXI6
1zmXmgw5pgXQQziBaMbOWWW+KOvL0ZA42SQeB9cyHmSh7nKRK1NMIodAu8ERr+qHV0TdNulwkDgc
utY0pCxvAGSBmWcfi7h9kmDFu+Hkt2xitLzC3KpYwIl52hI8RITtO5FsXGVvV/ek8u9FALWlNZwb
uaiDZVC0HPr1X5/uiVB0Rz1/Jl66g1ZhP4gEQkRPGQStFLiGuRDHVZFuvYZLLSYfue6KtgLmyuAh
LyoeQlmiqZVIP+bHoo+qXRbziIbsqk0xPU/urPcWUvmaBiZQ6I17b5isAe9YmgHLlZe19hlLN/6k
tMzPhKN2VlwuFQ3o0WRs/b0ttLVqPOLVUAd2Kqj9c02zWm3ywKoGjui4BTmOqfKhzBwg0I15KLzw
NzyXHsiAY9CQlGDkjTzv7K7MlkxUYfkEYCJ6RApprTDZnQr8Wru652JvPOpqzbIg+tC+GUkyHV0R
HGMkORxWHDttQTxhdgSXxkKxxAPcNozX4+FIQRJMet9BqXeN02g2LVlqPj8fGpBl7o2UJgw/9Mp9
nsx/5w4ZOgq9fyb9A3P+bsLh+K3GF+n4fIyuOhKtCPBZCmxZ1JMcJ4yfG+mR0ZtczUh/xtfgWAdI
Aek685153zk+wP2KYJKscp8sLyUQZpncfB1AH+tTLIT8m7vRYkzAOLF+s0S7oTloIq1cGHfEt/zk
2pa9q8jIvQbjeOQ5ShNJPF26wL2xxlRcxW138JRvcnMgqGYvaTAvwE5HXiQGcZdW51i6xC+ztFtX
usQNazUXDE39CeorXhn/U9DOc/EM0exmj+hNLpprhzmSMzBrPgNSBPzJgC6ZUdRV2TFz5SVwxN/q
H0pD43hhOuao/qFKOVU30HgLHJ/QsCTbWALFWTPEmCDhYUzs+NlEW1ClkhqHYqp+xbn1xAUrH1Bo
9TYsYmj/XUTy3wUV4Cwr5s8LdqzveXIj5Nulkyc+Q9m4JgRtMRTh458MZ+uKKt6IIb2LlEyJ67AI
TCW9ZpZSFg8bXnAWgWyc8ElbCtpYJ45FNHZ3tHPYIQVGF1KK7tFkz7rwWvBBZPNHNuCe7XC+Wnbl
HGwnOJo9gO4UA2LkYPDRymRnbKeY9211BADlvXYTnh+PXsBdJuinwbos9+005Bi92jtTBw+sDfPA
qIDZwXQku/Qe22UpcF/3rX8lv/7uu8pjxFG1h2pKzpgE7dMsnGxjRtCQmZic8Inwvkexe+wm5Twp
EAAsUnb4vpAFBi0vuZwI8VjqNW9OrQqgq7lMg/qxfp60/WRVQfEqYqK/LOj49FR4YqoyP6pBb/sM
W0/VMJ4IestjoYmHjzGvmHPgc699DDBqejScfDhgQJ019mprNOhjYioqrPT3qAvy36bMDj2TltGi
16gCgWmyzheUO4G300y1o+Ed2zewe8bkLPmrhM/2O6WBKKrr5K8sA+alEr3ESefoKLxK3erZaBkV
h7AVIodZqIgvJUTUA7V/05aTHB5NjDALTqU751o+BZ3QT3UQKcgkpAcKm2hFKYfx0HbhP07DxtaC
qB6St3uAvbWiu8NDQsBQ7LrJX9MXBlv5kSCMVEx33Sp8rIvSODVJh1HVDtM/xT4v3PhgjZCanIlH
sh6BNDc9G+o+9h+tOvin4aVw+3OIi50mOvkDs7+6Id00Vj2eIWqvbIOCwUqrap/R0bCnxFHualJr
mED7P21W7wMZtAentfRDTqforQf32esyvUaVOgyaDg4DNvl6ZhS3rVNCP5S+HWsurpSWt1sNZf9e
RDq619C313OB0hMw3dOl+9dW6XQxbe+uyxCav+EQGqWMSyh+PZb6S99Tuz6V2dsXiaWHhlH50fbo
sASlfmRP+UGpm9hjoHavnXxpsa1wpPVNApgIDm3ofboCcqHMs6XXs6Z/Pq3Bew88y6X4w1C42zq+
+pg6nKU06GUBqQH61Mwr5OaRRwiPl8GnPtHHq8E2utsWCST4evST5a0k1qvFB1ZTBvlTSZguzR8n
GdIIUBbes6Gsg2MZ+1F46rUWMLhsOnga9jkO6BAXVysGznPSNf4vPzgWBYp+3op/YZeVR2f++Nmg
T9VjnVnpua2YsWYdY+IqS+vr1A7Z2RP1ph6+sqTsbjRpe3eP6Nixj82vfvby2/ThppO6Oa61hzdF
eV6GF3kIkn8pU0uChd9K+PNZL3Olfskzo+huqAd8q9JllTa/ETFCMkcNrmUmSCLGdmsMaJdpS70e
91bJoCEpoch8cNqNd1RdrROnq55xieLc9ExqtPP6+edbHLvymchtb+B8UrG9CwtqSHGE4I5fEo6G
8T5zXt2ZAiMQ/uedG83h0Q3xkwlw/nAdxNW3kwahrbkU1kCrSgSWIkxoaZH2mxHRA0EqHZI71l20
ZIIdJUispE8QH/IcMysD2L5KoAgpcYvKTFzH7HmO6+biz0xCq5Q3VqoOOP+CRw8tnrnCsPXPufBq
Uimc+nBnOBx+AN0+O8IsXsuOCgRFTJAmV2xfOjSOQWiQMAydeSvLGGpHx1sbBMre5maG/rkk95Fi
2q2Yoj9DE5Cth6JpK3s4VK3zOZbQIKbZOdYpfpxZ1W+1O32FRDwvuujCm7TL6+BNt6j2uJZiiHLJ
NPEk7hg1TBasjSQdULG659511TaDqHbB4XfpW0w8tA3jcHRjgzSprfxz0RyDwIqY1n6QzbWviYjd
jTUTu+07891Sk7MDA+ytap1CuC6n4lKzt+iag1u2l6qZ1YlpgDrJmstjcAdEm1y2x7bLTkY5sA1L
oyMwMOp0ZrCbxcQFY1rZp7JEt52MYD0klAIFE43WTd+9ACWebyxT67FneRtzcHvQjADWmFCdg4HQ
jcDq1XPpwNw5zC1U+cAdLQI38iuJov6xeoQXJrepHKlFD8kKQJglauf2G4b6KAKAOEPjH7EUjPdx
d2oifaCC2N1DEtEnK6B6h93tBVMZvh4fEAFVkIAnGrEtHKu5a4areCMO7hw/x21X07NKg1ETmGj2
Cg6DQ9D19PNS64x7aaCPlbjQCK2Ed6TvuUBsLEQ0Zpht/RI7PagPIPQ/awCm2cTYCyQKQnsHKyhf
zDLnRJmnpFK02GEh4jlsFt+y5NrjiBsDONiheacMX7Ph0SHUcPUGb0/TEG9RTGaBJkqPYDdkOFiZ
ObJUqsFrzrL5I+l2XVf4KDj/0a/iJIKZnjWdzDF8VdIbLwFNU7LjKDHPd/7mjjx7x65V//vZIEWR
yymIjyWbwIBno3EzObk6K0koEO45+Hw7/7SpmcgVAlHMW08Ywj86FYf6wJ25XdP3ftTe5ecl65i/
ovu/1fH8q4fdxyYqP8BLFBtlE8wJvKw4oP0xLzKSl2DSROjKeLxg2kHNzB8Yy914/CQnpY1oNSaF
ATy33WU9pwaSeh9FitNs2I0d6M86o35y0KVecqOkJ2x1rUWf7sADsFufGvB6w3DPnfZ3BF9xI0fU
hpoyRgzdvY+HYnkJy9T870/Ura7CzqS8ijzzFnDMNyEVyuoYx6Dgu8Z+aIn5NrY627N3ZPk4alwF
vG9jfi88+wwhEwMgpze44danZ3clmYpGnfBX6nXthvWOpjcS0XrsNq1nP6U2OEBdeZuBiPkKBllz
cgCWrJI5GUALQHk0LcL1sYNTLgn6a5QwjfYWQF7FeernB8eETKiZalaMeeExsppdWTq/KH/Hd9AU
6mTFPIqVQ6GMiQgFcZHSUGL/z0Mb7ZW1VM1W7alOKyjFafK7taf9xMWGZ+HNab3s9LNUcBKqsWGK
4hjYxq7RpTyEJS1UfoLpBOse4w3YLzvw6UuHKEoTwSlHoPTr2fqajXJDEdB4it2QTVnUn+dB1odU
a9SasCJVZzNhVHEhjnmZhyDELAxpGBx+K0QvbCFDviVZSWWYa8jtYL6X8KZuBT3RRwPcxAEZqb4U
5XhEU08AzrkXjNYEw0eOOI43MRhk13LgcGfBB9lWVIueqZE1H5C27ZViBv2n8QAYthjBZNL8RtLc
UIPIgNDEf26aoXEhSdgsEQf9KyLchb2bO9COTsziKBQqKC3u6hosCQS8PTD6+drgk8kGJqym4TZ0
d97NwXlmPfFf/dbN9wVDsePggFYfgkU/daCdVGqYrnVAlLho/E8NpG7VkkjQnTfugRExSzVewtl3
yZobxQ5WcPqrtvu3cJjUNS7prYLlREN5OZpn7Y9LV/lgIlmAJw7npyxN6QgLQHUM9ridUG73xhgd
7CLBuZtPYjXN0XyWmDe3eejY0EG9ClYmkAJZjChlcv5KvfHfMObGs2pIEha+uS26pMVbYQ7PRUYN
Weot/vzJPTe97b9FLhVeRhiIxbYg7tg5CUcka5Fn4kvUJ5dB8p9YJ8G6rYrhhqYUnK0JQ5pSjXyv
snOYUax2l4YCnRXf8KkymPCo8fMxxYg+OUYDYX5OYbrLv1oHUJCfS6rcE4sYV9ddwQkMR5WMr6PA
rp0krFlVRJTUnOO9oN710oqOmkeRfJnl1L6BUKo2ILyDe9j0+SFlMcPKoh8HsOEXnWaPnKX+EXtd
wl/vjUfRmTsW/W00gl1r1BFGuI5WWICehzQON3Hfh18+Vo8VOTKy6CO+Bw3CetVOgf1WowmvGtDa
cHZoLOrUeIOGAPQ1ba7woF6IAutj56f006QqRuoR09E3xVuz9NG4tqleCw7H1jy4/+ykerTaLv6E
bEcVjmRC3dZOjqHeLh+9hbDVWDbdjByfL7k4cSgQB4Gx4xSiuJzHLsoPfRDB+qrLvz5QjJ1nSOeh
Mzo8NUJ5tHoMdHwYSfYmBdYPNxTO77lofrFtcXc2/q6TymoynOzFVhPEFxoz6+8qER8ctOIPejup
MOnIzE1twcYYHKbVBwv5Kq4vBmC3ixMRbR5K03uZmor/Wvicv9lLifFNu9QkkE3hkYj8YC4wN4m1
lkYpZojl2S/9ZK8K3Ji2houRy49oJoXD+xrCN1/8DdzNqZzk3aVuuPer6tvjtp7cZymt5E/gNrAc
WqjfmuywP4p26R8gFpAmzj3jbACDbEs7CDvxZ9V1YuNltvVgquCRoAZTG8dvX4HCJSsm+RQlpIxk
YMGhPzfiO+oxFkc8rYyibW5wCfBnFvFDk9Qg+bAfMpHqQHzM1GbX+sjouOTHDi5xwHhaWUSB2mn8
ndzDQgBTirgPXTw/X5JErT2+2L3nfJEBuRlIE1+yeXWaGEm/cT/s+rVuIX2IzvGu+LvrO+gjEm4T
QCvmCzn5oQwCj0WrlIFi+EaRzEaGTvDC0dKmJiPP1q02/3iT8t4IwgM8gnLDmZMvFdnZFZ6U5mJL
w31D1UJtoQslc2FzubldL/sVUKD4Hd6GxAdJQXIsmmGk+z/xscAaD4XtAAO34vo1o6nk5GqiOm4q
bUB0WK0taUVns2QHG3dx+zp2/VtU+Db43BM/HiPacjCeYeVOj0lMjbtFgL2LKIuxNO/zxPTkiTUD
VL3OX//3Eh9iBrgvYqGw9TW+u1bXj55u8EwCErZ719iaiKFBHA73b8cQyWtkohf22EpPaEgUPeON
2GTdZOyb5UuSQBlkY6YCA1yf/Uh2BKaClx5cg6qs8Oefweh0srEcrUPm7A9JVCDsJyZrB4U7hRIp
II5pvAdZd//5qlWt/0Smef3zVS1SXCyNkZ18YuAcMyjAYDd9SlQRX0OFdNcsvc5qaMZ9wv6Ik31U
vAk3I3Htl+r081+dynkCDFCtbJW3J7eyCkbZpExTOKyuanIoYxNDlBjjJMNFAFExvSld9+JL2PRd
Fz34rgjPdltd647pljYYjnU94MEiwglik9g+k2FytqMBaKXFdL928V1uibugdCF1ghVesDv1Jq/G
3WSk5r4qXVbljIAIx+LH2m/VPo/9ywCJkGc+T0QjnffGXB+ixk6O+YwLCfPuVqP1rnop/40WxTHx
GDhkCuxTKMv+Zi0rCz/Byue3xLWdRuTpgmeRee6znrbCpYlhokv7kJsxCrkX/nOhXqwNT0bbFrwS
kQ+2HiLemyXzIfATAwvw1C3b8b3T5vrSZnSgRpm1hRUX7Nhr2Scx56hVwysHlpmpVUZVRLM46GZ9
k05lYNvo1VN5nFLGvfQHotXSHbnKeU4elJd+ikrKfUOb5Fq65sHyzb+2kQKHnonoDHP5alVTu2c0
NiCHKygqMZ4DbHU9EhBAl4Re8WHI9mXim1fR0syGyL0rXPxDsHL6IwoXYGVJmVzqEnhpRzOBIMMP
mnlWtM1KTqhYGYYgLw+ZxHCJ1LZ2W59Bp4ctElaixvC1zUaruiMPvvCb+XvtzjsAQd7jz8tcL1ZS
ZOaTMn0CVA5JZHusoBF+9ezFSNV68yb0Yg8n1LTujAGhsbWSXWLUF9beFIWFM67Dh4IvedvWVv0w
NemTgXmdDAvTqHZJNPX0Em25/fMzsvTA09G3MebQhF3lcE2rjokPJhvu90FCRJxTcTDViXlZfWrz
3gNJ0j+3QTTseJtMVrjR2DbK+SxtMZ6Ln85Drz1Zjh6O7fQHyMJ0ieAtR8uxWXVhc7BYpx+Uk46w
fWOk3IFOS9gDVwc267HwmTEOF4ZGHHnb/heQG0UZKgHzpvjX+3F9oBL6DbsARIzJ5sxO9qQhRIfn
hdX6gZkOXEpsa+yhl296OVhYa06YEtfyTecyOOrMgeHx/y/pbOwtqd1dIuRfmcoB4wfL+JlHOc1t
RES2tZsWGMK9aiMSMjcNDRF7U9LJscIW8mIOQX+qK3ARANXloZ287kHEYXqYrWkiO53ph6XlDnNF
j+AqiA6i151FOzT3zowE8y0pllQyJqoehdAMPkUw6JMW+lK7jvkImIshZ6fASPlXO0r9889XTTsw
6RHzxzTmv4xAFisjatMNtqvmloYA3by6+ahdJh2IpmRTOG5ftNvCDCAZI1JKyXlk+5tClW+1j5Om
JgeSptK4KZfGrRzscV3a/baWjfHg1UX4oDhZZALdvLF3w6DCZ5RZ/zwVxFOKIf2tsTZfa3dw73U4
3gvyJftsaTIgWzacZ2zRFGAEu9L1vtuKCq6BxO/gzcOx9+aA3HHDRgiDyKozm+k81KLGEmjGm0Im
zstgTsPFUGlKPEEEB5B75FKg/LBRx782L6E5+14YAVkFmHKrrgtuLvria5kC4G0zx2bC4FvbNB6h
XqjqRTiVt5uWul+36j9oswjBZ3AczIsSjrSJqjskGVnuYLxTz7WyRmLMnlN9DXMrnmypfzOyk+s4
geGckey2xsXbN6d454DzxiXbKZXrW2MQRpANMCTb5ECUKsC1sdvsBKPyPJt5jObpLYjKl55D+iqv
+/IKxDGEBif+hpN5c/iNjq7HOa5q0svPC4/B//6E+r20szMs/PleaUQhe7j4LbLq6dFPjA+bMO0q
jrpyq6xpfIzHqr1wQvzmg/3Fc5ZujkDoe451UKXmDn7HuWbp26ASDL87rwBXlzx5+VTfunzo6T0r
KHabyZjCnXlWonuuMfFfbHbQqEkFvsICzkIfDPGdLswChvWCKRsi+9iF8auJ0nJ3xuZSuUuJcp9l
a5/rsmC2sR6lDnAoka0j9VB38678CCkbvZjDH9fiiKsK/wXFxD+ZpCYhUJMZ6Ag0ksa56QAaOMUT
3nABhiyvsD2Sa9gG3TGjQNON/ZeWbPI24FH7mI3gii1mIuuJWj+Qbb13gJ2UoZz5H2OX4MozZIm9
qH/T7Yxnh+ITjED5QNiCjylLMbNx0gYOYbvZ9eel0m2ybeKZeknGBf99DyW2ReabYE4tQipHw2kp
bK9BmTNTT+dT5A9/c0fWv5AlcG5W5V8l1M6zaEQrUPoSiRo9ddGrEFEAHLvD6KFGLrHGuYe56zyM
bruJFeSBIMaMS6nO+L+GWdHkwz6z6mGbE2/HNw/yJ8sV1tsQV5l2nI3Ar27Oobz+vCiY/chS3q1N
1fzYloyRPBCSJK1LM8frNsfANoQJ2ZAV6b1vUfrRSNyboUT2qoGP/Xx/+UNB//vD/7F0HktyI9kS
/SKYQQXENhOpRWm5gbHJIrSKgAjg698B523KprvHyKosiBt+3Y8PbL5vy8gGfGiLCHk+PoXWPG40
CACALdML+3bn9A8z1rAC3htdoKIu/JyET26LEOwxaydAlekKlHRA0PfF48DaaIeVXW06AZguMKS4
LVUcX7vxKTccQl8dJz0kkR+RimNYrmMgLlYZqnAPdDnYxZab31TT0D4LVwH9W96C1dwdloTqIbR8
JW02brKMa18G3mH0OnRPuAV0M3yXCc32/74EtgngnbdIUZWwjZ2+P+RuBl7Tt50XM20pmi+ay1h8
8UlaG5CYPGQs/6Mo/KMAdc7V4T02QYKglxuYBDD8KmeuD5XCjxGy8WISYWk+0LfZxBx3V/oDy9vg
L4sqQpnpROq8z94Iela8ymdEOtz3qVNCCPQoUqQicOtUYJzNJRYXChm8yzjzCmm4q7FBW/ve8H8H
ue9e2x7XompiiHlxcMy1511M7RjnEGZE0WBEwY/YPbvrl9YhJ+q+msHASmTkLs0Rvg4tM/zD3BnE
e/IO31hM/I2sZ0grthPv1iilRVniLhti9O8a7Fgj1UDkZxiYYCPbQNfDPdhf0M2mHeFpqB6zC0JS
VKBW+vQCOGIjhgodeS1UGPFsXYG6Q18x9FtJQxYYE8LEo9EQebHj8k4PEGoVGt82SewXKHfv6IMM
q1VFtXtZfjL/56/giH8rx/wdCGpaktU8aeR8a5XhP8WQwi+qLzhuePojn3uUH1+Kl5S4CT3KztYm
R7fnAexgu9sMBluCPHaOPdtgjwhokdBtMyEReza+rEQgldf+mxVLZ2Wqjwc6a52LVXXHwk3iQzBR
AFEy0/wbu4CRFXyKc7XnmfCV4RW4pCmOeapPb5R9g+2s9LTjTBxupnE1ZrpsjKtUrEHGNX8H9wT5
7oIOH+wmfomMDk0IMVhOZ8faitKjhmSFdqW901y9WBSo5yVPg6z/Km3QYMonZZf3TbsT0sRWpeQZ
rykr2kDgDmzpbKoCluOPcuK/tMZqHhs6Wk4o6uE4T7lzWzqAimLrcwzpQvaTnHJwG2hMnwXRAliP
Fo72iWyZOiR6FNgW0C0IcRjnYv1ST+X/f1F9rVjkuMnOTonMNfBodw4kZqpoANWJisNFFrrvgZNV
R9WuZVx5Yh9tmdwItUy3nFaRwkUAXdlsTm9PV3u2PouwNSOHvBybR7ETjRceReKKs5LPVpt2Z349
Mz6v+KJpmd7MfV89ZzOZes+/+L5dXoq6utnZHBAPK6cdMrjEzhU2gJ8RqoccWF1SD98WztjzQory
loFtblgcktWZ4BYO7xDm24ge6S7dgQvDuMKaA8qI+UZibUdFbvg4NhICRczxr7PFW9bp5ZjYlr83
ILRsez8teBPkPI9t56zdWt2nzgNTD6PS79xkn7SSlGqlLkUC3aMupx/fNfU1yUeNWYB53/frZ0tU
xLkC9jK+5wscjOGhC8acFEf33vHrJ3itHsN6OZLQCE4U1KdRkNuvokRHqby1STvEOgd7iGuNLPL/
vqTdg1qPAOwxWa592lb+01ucrHFGBJvexhjjW8+JTWRchyuIsGwJ42PuZPFyYyOKhc/NYMNnA7Z+
nv0Ui0c+tZ9XEYzB9d//Klile2zEddXvGkFQ1SooBCyM8Ckb8dtSvkyIwATmPui52ZGYX0lhPAbw
KfIa8PCktHxAdsiZm07UqpwvCGx6z6YvPkFl+4VT/tkJWTh5pvfjsG/cjn6PUyWl6SvmcvwwW32q
oSiaoTc8y7bKHxTnmjhy0sl4jcPYeKbFflPY4Y9pZuiLjBEE+SE6Lc78hnOpPf/74oxuS3SP+D68
znOFJh5nJoZNzENTgiND0aB7cEWdEeJAI5FeuKkcqLo8/B4XSpwjsa72wZ7bUe7EZ5Ak3HVpVnBe
noK33P/MZi9eny8OVyi1R45fndUcS5qB4F5lTXriuXRA93txM6xSi9/bsL3DL27A4gkn/0doDGe/
zxlbZ/g+PYaJI2S5XmqfUnCQUGQ7LVI9OOFod8UYwqXTsn6GIuqAKJ47+4xN9r92mkkTZO18AnxK
MUtJcYkz4W9GVVqIdC/Tk928NcH46Ou+O7dWefTSVS8fjPJFVVQ7EbDdWYAheHzRYudWioqftO+v
kkRmv6n8nCGNi4nwU+9jCkvIlaPpXUZJdC2zxqFDIqsN0MqJhwUkbR84umQ45Yie9mQ6fMXxRAIw
0s4TR30eziACPLFaTspZbw2T556cwnyntHz0HBHpGJj3NAfXtMf0CNPmCZn90G8yUkzXuOMOTruy
3yZk387aK/+mTvu2WCbdQTDSsGLbYqfF+AsExLDzqoDQg2tdlOG+Cg03AfNfvUf7bDfrrg0HCX+S
O60t33QJhH354A0rNJWuK7PxvU2P2wnqTHVL5EiVWIrnNzcMmCJx+iqsECJaBmRRrIk86qX0bWrg
JasGbCFCU3vpKF6x2QJTzjb698b4lSE+XGjrIP3LgLmZatlc4nlK3v2JV/Gc4cSyXTYMaQC2ZjLZ
BibFwfNbeSmyBvcCpTJx1ALbZoJXXgSZZ+tZ9VfOMXsfNxhSRG4y5Gpcnm2McseL65pInGADsjPX
1fIIfuunbuMGFHWCppxhS8Znv3EHX1yyxs0j2QYsFTQolST7DORPqxXvvsmqNijcHNQkdBmbeZCl
TnlrnQSHuoNFnVeqwsxfRSy+VSR5dO8UOCShZX4xHX/ruug0Nm27lAhaj2SfZ/oGliexYJ30ZPXM
L7vZ1ym0t2q9+srFhkJQtA81L8cjeztydtgDN8ov/5YDeYZxMuD0ppLGJ+0TMqxhDOMA3LhOqe41
i8oHPoCYVXlF4hRSS2tiRp8kOB454mjpoc+k5fjuJz4WDFqjaVPpJ6A91YySkWWUgQzNnQIffRaZ
QFw3CZdhpthbbPc6NwCnXIF+ddnTJoL1ICWVZOrnybuG3gz2lie2i6+Z1p4iAH/v03RjBJcRh2FE
1LOMxhU/1q+ShTwvLb9n256eJwhNI9feZnCBlZtL8W2VVDEFxm+ifPJM91FzqZMMGPLUsM/4guBH
ZAZuFHRr3pSu0RufmVZ/+JOfmGWTFxLZP2JJxnfpjx+NZx4IImD4tSpEp1GI/ajla90iwGUhsXot
JVtn+ioiX1aRZbCWrjm/8Eh3zxMfziXVdR7ZKGQc8sIj9Yz7qmuf7MVP74rfWR6eppG4OcalAWxj
Zdzw3z3OMUYFwe5i2EyaMQR3jDwSxXG39VLR9VH7/Jlzcctije1owVY2uQGIOFMNB0lbzxEHGzh2
qjh7bPe6DrJzUfT/BZPGmhXnNF1PYxRHzTKOZ1Jyn9gNjQMsEuDehD3BakzzC5X1IAXgEWymZpz3
WrftGWwT5H7dPE4jsciG8/iObfke07Y+6DJ7DAdwRyFRGW3Ds6V7w72EZkvicq6xPUGvvv77QoVZ
5BStfQV3RpzxrVa98Yw5m4BzPa6g1eHUViiHHCVX0BSQ3aV/4/07HmOB51YEvxjQ2jPU9vyxIpBD
sASDZHszejAVuMcpHx25vvwCIhn985jlvPhaLSBo8768eW4L9NKWNq50T95s9rTkEQyKMYXCHvB3
jq06qnBjcA7pvvOp1UcYe+pWL9Sp5PCaD3DaA0DKJ7si0Qd13o/d6cUdNWIJ+IDCDcSB9wUJW4lH
HbzMwZcmna0U/zQFi+hWcYQRMrshr5qnZvmE99ndrdL5O8oXjx6D79blNx+nkFFBxzJKZ7F1GXO4
l31oMnJXQG0Wo7BPbmJHWfY4MS4ggWO/GWzjWE6GJpK3sMnR+RHVq6IELlyIdwU7Cls17G+26gAA
MgJ283AHgB/YU4rpSln7Vq/7MpZxTsWezKwT76gmSnpC3vGwOzDSlB66FEFP/1YYoBgHJo1dW8Xm
oznTz2GkcI7MBHNUmoQ+FbQANcuQH7OzR8yS8XjKU7wcJCK8rdUeeLawN/WqISpYjf/PbDt6GuTh
UpKx9iqWQQE8VttY9QzqEOyyOMwmrpdQmec2SSOssOPjP3dii0Ukc6YLYz5EwNFinyxrcRkyzdmp
4vC5LLn14E2mfUkrcAclqmuzYLwIjKG6lYFb3VoaWqOFesWNHRsvRk2xEEyKPSVv1RO+dswfeBmC
igA8tPMEICBjhabdZytdL32RHFkPjQEXoPE47uDFDg5MCF16LzUGMLYW/t5UnrpZw3Tuc889+GiO
h35M750SMPoS17gC+912dn+y5yA5Q8n9E9cJfqUkv7k+G/d65GbgRcDgOs1HdmQOdWqDGzkGElKJ
7Dx21M9wvWKDZDvoJal3Qfa6B6P77jmNj2Y+H+gkfNEJilZa1Nu8b+l1y5LHkCAoYh1pRkHp0wL1
+8X1l0dt9qCn5jS+KnKEMpBLtLQJtkeP6KptDS+OoGNCmmtxDQnNyDNjZ+edqE/1bgKv6FDL+lyH
5X0UUuMVfYmrkOxyUvfHKhx3rtOA5J6d/+KAssgpDb67BpdgqsKDn+VA1GfvFooeK5lFdYVMnvO8
vy5e0j9Q1kWfNDU2eXkcTCwHLSG5bp7x+iiyGCnRRpZouB8nMzjGssK3uQhmyVeD4PQ+YYe1oYCU
u8ASjPzuiOKMmksLBsJ7ERBoobwoowUUkUMiCtOVV0T/HmkpuVx+Sv/Yzp5/LknOb8oUC67Ooc9K
asI3qtQH+DOMQXn6WUA5AaNk3izppA8537LG1rtNShtfAvZZ7KrJp22MT2uKzTFgQVdvmXYQOlvn
TM/kEKVDrreu6QDYM2lJshTfiV/h6XSxCMflNfxSg2iOcewFSPPxSch1qdhaf3Ao7a0FWJ5tMMxn
0iPGxLYty70z0cY7yrx5Mo0gQGRTLIPCkNybYf9uY6HOvnZYW/CrRZl0kOMYjzrvQD30iWf0nqnn
FlCUWXTzcjd9zybFHf7X6vGik7r9ZTQBorFxD4MMG0ZSP5BuNLdUqcL5lhQNMRGBjA7qs2V2Q8TR
Pt8unRf59dTXm6Du/fO/x75dW+42s/SL5XXfDYPlrRYOJxI5NrvfxtB2F/MlnHq1024APRMC3dXK
jGvYJv2Tv36Z/BRjGCodTqRTRtDHD0uWOaTcNnFN2APmACkxnnmcUmaum/J36BTylgWAD5egOsWC
k/tkfdQZUQp6CtVOGUlyZRO7qTVzi5K0s8SsTHyyhTCgxmVtJEvwHzkh2g1B04PMhwVsoPVQ0eR1
5nt88Nt5vk/Yeu5dVRS7OUMMMR34QagrV3sKvlnf8/R2xtsMPQtseXrqTBpqKjjakTURNMTR1myn
MQSpU89XXrGntC+A443tQKe2oy9iIiWSV2wZaiemD9aiid21zn2/QD/D201E/8Jq8k8/pf3ZJWdF
MKj6GiSlpnVuf3u4I1OIWe3MG7RxOaExnNL8JkgFw907UvM64lLLd5ldPTVJlx7LUnwS6IgPgj4H
u66wSZglWgFlEJ+NC4Bu4GjTILY4GNtCanu1FfWMopgu7A3uzeouQwqkFt++2Yw6MSJkWE9khylU
MWFV862L5dBZ8bst8Zwi2B2V0lScWBifEoaGeqBbD+shP8rI9XQBrBCiJoqPpbHdqx+3HOL6+Kts
gmznE23eFhyjWHf6zpkSDneX+uOLMlLOJCjB3C8kCAqf1MBSm0TY1XQDIuGu65azl039qYd+dLMS
M9v7dfj/P+u/H9jPmvamEy6DGTYzuFECCut38O9L4vfQ8ypXvrYd8dPUptSCtDhLrIBXjhiaPU0l
+sFo1i6toeNJHdTzffZBCegZvvq/fxzWK8cQ8cBrezXhrv84a6LLWO23tD+Bvhqpsm+MJd/Pvcc+
3/DAstuJ3+xsTFSTSsTVcAgEtro8GgyBh6Up31UBSQWII16cyrxl2Z8+LQzIjh3T/zC9d3FbRYMF
ca+ZsQNw1b9aU3D0JzJhSwZ8YaJeelvT4q7XJyAFY0+VyZ5EsOuldG+5DqReMzfHvqAXva3Lern7
hZ9vWZyNB3MmyFuaEHxV3aALW+C0q6bdtvV0i+Oi20s2aBRIteXNcRJio4LsXbjYV/b1bGXmSZF9
gNpRNyj9Rg743bNuVcnEVYYBIXIGhckK5LMPeA9rHVQ0kpJ7k3NZYcTmrZVIA8DvLiHnxksVH73B
SHdUjzFTp7T+ZhKqL1fCVrdEJwxz7niBYTZrYmTpyVue+eW8ecDQjpNBc51bcvFYxRjV/DuGAftg
9zRC535/cCzntTbazwG7PB6sOpIVz+ocFgCca0DMgceUFxjdxfZ7GhhIdAv6aWAj+fU+YCWwEUH+
OxOU8RlVHdxcgTPbN01MYjV7k745Uwr2H36ZRz1UddTHOL47ACEDncSPOdMcwxYNJ1UiH/swcdje
NcUL1n91nM3yz6SMJ7zF1r7KeXnCga/w2E1nHz/3s25pT858/9a2zZ3Gmv0o+w4d2Zr32MWOwul/
siTo36BI8TKddR6NPtoarOPwWLkKKTWQ7y7htW3VBJRjZVSJ92uvRIqPKsI/zsgpNIduXYyXxKID
se94LrO+3Carcu8NFRq1HwKZmhhgXPspdTmMJPSCnCfem2xdgKi36F1pAwXDJRR9SJwXVBPxIqzG
PIipps6SvxLAkKP2gT+veyrbOrrS/Ts17nSwlvh51hXMu8KrXyWWCQJDHY6be2FX+VOd5emGhFp4
+PcmGjkt0R7YUomW/bTB/KxPKbCaKwmoaJSYv92i6ik+ewkmyh3xMo6CzWDzXebTvnRwNLA4OoUU
Xx0E8Y989JerwaY1UME9H355S3gOWQJEWdV8igIeVSXfahcPRF7F1FwM6RX43z1g4N9kgOkTkH/2
er9VK5YwqNUBWPoPSKp6n87lhQx+F81Ec6IBlbH0XlLN6iCraLWNI3gHHwGPoEjSCbBZgnuTTc7W
7fSv2U/+04AayS/hKe7t7i/T1xNt6JyeJy+DNbas9GoXh/dcYnAwL1045CezZYnSMlH0xL7OSfqe
UUZw46LYWA0e/bxzuXtNXgqjEp9jZWjKUzQTi+FTcWupM2SWfUMl+bntrBNxSgg8WZLt2qLFfkiR
nchYtqQu0gMJMxAKaWbsRpo8R2Rhnix0Bc4BhMpm4aYg536yNS3T3qqa9P4XucsNrwNeaZS0Ur6X
R4zjDOD4X6d4fixSGtc4er9bmYIumma4KdmabRU1ZYQpgF8boz1s3R5ja8wTNqnNJ3Mq7jEtE0HB
OpQ8QrH3cFeuL2pzTXv3MA4c9Py8In8pShsvZmgAT+fwWAPCTEW7lzGgIO4EicYwrhLmo5XT88AM
Mm9nSu02IfAWa1UCjEVf6mb8IzVe9KrModEHUj4id73UU7vw0ppgIJl4rsBBfcuAW16xCMWezNXM
oz6YwtdxsINbjYsBpzB7/oYCFcsO62vIMzFtgYfaTcHkIGl21Yi9ysF75DsYZCglONpJ4Oxqh/nC
tjaGwjw2C8iRnTlczRwPE/fNSXv219jSRh1UIETBczSHeIQ3LwhMOtiqcdjdLbHWKQogSQspUnKz
oTqwfMmOgRzYD7vsBLsy6hZx7EqbjCkwlqulfjBSMDWKJ5mQvpMuLTk5gZuwpU/GtPQfBrCCKqSe
xX1THjT8DzwtNjc+xroCXjqgdvlM7/lE5tfGFHTwB+oV2FREDM1/RpPkBNOhs3EgymmH0T+GzYvC
8u2UbDkUFk5onUGDG9rjM60AXE5If3UCSEJIXmF9aKHGYrFqjynt3OsF324wYhB9613o3aVBDIra
sEOCW3ZusoPv+jSh9PBYaIraTa0ZnhYdhJcPyzDpNp7DR4d8Ksyx5d0wKucE7+S5cQwqB4Bpeh3y
3uTgap7Eb0Dn1i7NGe9nNlqdQUzTIcnEMQazopMFIB94kzQ+6kZLesrMCU0YPpngrEz+BAvGwrmf
PjJJFzGuvmQnZjqPyXDv8d7jl3HfGVSbbbN68ENBxdhY/riaSIN/CTX5KkW+eB/L+dtyUXwCswKa
7oYE7YqPkScHhBkyLKBHtoQUBcljTvN2QOY3bJ9Rk5OIGmp6BJbwFQsS/nPiXNNClbtdrf5T41L1
5GiLfMQ94h+HkQp6vA0sKCz2VaaGhTmiBYpnPNVrESzFocbMRo08KntOZk2vbTziJRXCDjEDhsXq
CHD0F9/9bxbQzR2/Az3XjgPzbu02R69bcF6QysPFntB8NRPfWm+idudNPb4l9p1aM2pZio2TxFQI
7r99pZhjiCyrcHeWUeE7WiacEcnKlSuX6izsNxpNgZMZyvyycCzkGBM2adsRZTtDKwan2S83r/Ge
TcxnD4vXJaewdf/CLeK+dmq5KyfBGdmjm5jOsSeHvxZsFS+g1Hymwad7b/GW1eo3y1RiGOlzRwHG
Rg2ztwvs+HWwiDTiKTHWZcAWl49+RJcjHZeDhsPTfCpWfFa1fqkndZrtMj/aGINYaMYR5oS/tndK
J3b+omNdmPUYlluiVz1Zcn8iLMJSpW6RZ2JkAg4JbBMNH+yYnQzHwcn/SnPGB0A2v2L3HvXHkW4b
yps9nI40A6iBo2qdVN+tURxhdmQEBaZXjcdgG7ccpeQ8/IZB8+NjOcSbOT6ybD4pmFbbbgkoNqrk
fpjD6qrK6iMtCffU1UxWsEY7nmv7x5prkp72n05on7DesJ9WSlfld+k5Az3ZINWfw4HHJ3i2jPeF
ywRbyu7AWzK71rBiywk+b+vHt7JJ35kbeVt5oX2tm+zvZJA0aVP3aR1ALTpbDk4G3IUzWkHu3964
fSz2suAB3+nxkKy2t3xEc+T/iq9iSBsM3uJAs9JrORf7fgwudG33J7pb+OiJnDrpej/BrAtbVdwc
L6XkqRJEaiAhkV3rMYB5bKc3jcI95IeQbKYy2WsxKOY4G8yUoR6DQZ5CWVg3KgzYlMJLqyfO4kZl
5/wruIGqlX+qRf/YnQZJYjkoHG1VHD08zbP0nG0Ttm3kzngrpyV+FcNPiRy1AfhFOUWqD16nlvOk
YPwP/OVMurpDwhPNqejFTaQreYxoQZQ2v12orNc+3SewtAPEwkcs6LsgNW1WcNwNQ1j4Tw774FtY
Eaj13iC1ukfXpLyQhPgCXQEdIlYs3Ay6vRE/MWkWBIbnEEU+R9iJlvVwZwj7VUmx7vy9I1NhGxEm
xto9VO9xOrLO9I0PpY366P42Q5Uclez8aCQHxOJJvIXN39J0rrjhYWaS6d9OrAKsWu4RNjE0Q7qE
WROzj/Kml3HUX0pwW8bI7TsQS+Vp7lU0NYoW5faZ03i7o2KAlepAK2g5n/q73cZ/W/WsvIKdRspd
YPpuf2xCfajx5u0Lb/qyRfxaGcuJrrq1inUgVkuf0K4u0veAjjzyQLKmuNzvrmM876oQ7qKNnS51
MHk0KXv3UHVUxjVLeu6t16znNh7jyTip1ejmJv2Nkz28psbCAGXz54IdoSnA/qR59cxntq1kT1Ux
ET8PVCQdYBXkELw63IEUI5ugkAeQnVaXofSJ7E9tOSZV6uXTvzXUOqhLfg6jNd653Iqz7f5KTRzR
HO1e3ClFdg68+pmH4LYw+4SjKK9JA+8KLkRj10/s87PqgQItd5unytlKCdTdtZ2odEtnj0MxBQgW
bDwViGNupwmLMxjxM7F5TKiI6ug9u0LidrJqQsAV2hRh1JwKNVAgt5KNnSBLp6fubxCE4bHMCejy
ibH5p6oaBc76k5M7T2L92ZRaR/kw/rECtEYW+wd7Kh5pD3qtWQBvTTgUG19oRlHLelxaqAfI6IQq
1yBiV03BTtE0uuG3rMkU4og1rezv+lba2+SPIyU4yJqCYAzGSGwkNLPuGJ5t0PjD74Gm+aToPe4k
Ba5isN0DqKfT4ImL4iR2MItuKwabbUdcSqQMrvKWV+6mKHH6rGclaKXr55zyOoIygZDvUR4xXOp0
ZsQuK+fc4xwpJTkLMfBgCgXsDh8oH8RZeqJQbgnyoYt8ZB6MJ7n8wy+0eGjT8dwrd8+UrI5hR09l
EkNiUYF/lQjfJ5Sek61gjnYCuYIIX3Wvnfbg90bO9+BYV0xbUUk6fNUkCIkZ6phVPOocMDpgBLpz
P1uvhXMKzYYokBUeMm17Tz2T3dFOIYWw+PZrFyu7AVCHa4aPUmTXIfsacqCGyr9hYp5wR5h6u6JZ
hdp3MkxphC1gHCPIXPvQfndqcNIhPnedyfpa6Q8TGviDoibnhJ3+00X/OJV5uM2uRAJjeomSOTJT
XmhWx7Tu4npeGA2PvFdQNkb70Y6tjU2VBdxuc6PclJQtExpxpvrYWEZy6VxX7DKDkwqHVfOYG2iV
1ZJuuxVy19T9t11iWryOc3MYwQwiZYVI1zbyR+Mb9d1sZH339jPrzZTS7AcogcOmg2sA0JaWjphH
HK4gUIVqYKZqEvMIyEFveuhdQKFEsDHt1rj0urmPKXQvyL53eLnfaQNjq6H7QPeZQ4Uea3FT0wjt
G7SGutSLjikDPjqvOpKt0byqMcrFWkKa8mnq/of+K6h1rUBBnfo1nrDau7GZ0f4+0p00VHiNvIpp
P/BacaiCV0wgfD4G0PUFdn3ZWOcZ2XWXUCkyjR6GvrTYVQ3boRZii9lOxRWG3oblkXtOhHTB/KX0
m7vq4q8Za9j/Oy/veuzgwYch9X6MeCVQQeutLbzgCTo18PJlNYe1d9zZueJuscjlt3XybIhO4qDM
rg4ST88o8tAsz2EW6AicKi23HC2tphKbUC7y0dTJdKTcgKUhlQ3DSBNQ0yhuVuxYMsAsOq1hZdYn
9ZGSGR/vqBHvbdPvHyxVYVjO6G1LZ+pHuyGpEO2Gcjs434AH6BJVFeuyPnhBTUbHB7bPdxMEO36Q
H2JELqaO9ZS79gHkgrl7toFyswfaxkrCr9bhwI0sDgFWO12bIPTKoT/FTcqhnkBZIAZ4vy5rLL95
sctAnNHeBfBeTVMRUlriugguap0asSEh70p5sAyqqVXCNdWNw7rAKOhWaxi3x3kxnmLqGDf+dzyb
rEtzAUOWZJjhwkvwXv0GP6nyEFSYmY0lLF4xQ19Mn5p1J2z/sxQLxQFQ/YMbjTVea+b837knTxgY
YHJbg46GEVSSdJobpqBmaw0/IuccPUBD2SQlhUGFd4xXxGSXEweoCICT4jAL7zUoMr0frD8cNs+k
mYJjNecRbs7+lDVw6ZN479Vp85k73kmNWJN7ZEc00oBsBAV5ecm5vDPjl2U9CpbJhNmdgvtDbhqI
NCGOpgC5Bi9vEX7ZMWf6bo56mC2UW6dHR5jLMwM5mWzbUywNpnfTebEseDuNYXxQJyxv4Eq3nc+q
YC4JHhiEpbLVDVixMO6MhKVwktZfcNf7LTNdENvLCV8djD3Oisz3xRcvlOBS6tI7ezyraxdfx9KS
v8a6ECkeLl/9Eu/mwmfnmmIA6HK3PJMhvjSlTLAHMfQPrAmbvl2FexevpT/6h0TRn2Ca3nmBvqVn
qz0PuaCLZF1mdKwFdadwNMZQXUdD80RbXBzWJnExZPqdIt4NcgnmBb1cyKDYdKN61Y54dWyGVr4C
lVtuE/GAeMFsiwf+xSlozFzYVszp9NOa+YfruM6pH+ePNLMvRevG99J5DUufXvnCxKajckWkOTw5
4Fc5mTXltZUNWTsuf9QXO9wtRXkLJ2t+hCD9HTSBT/PVrwIAOb++pX/Gln61kzDeTQHHSBmSlxRi
xH2zao5lK88VECPWEmDt0hY20Cb9WxPTvGYa0pvp/M0N3hltwXnHZvw7T4sPTT2oCP94Xn/pSFju
HP7zfhgL/4CLhfNgB1UIghL3iHnN3enBc+KRJHxoXgXGygg/Jy+KbtyV5LygGX3osC32UyEQp0MJ
AMAvyCSaIX4KMO51yytiYGG/mWUF5BEjJbTwqO9S8Gpl40Rew/ZZmn29zVbIiGwb0s8eHetdzR4m
SHvOKsmzD5iHkW/dg/N6pcmHro6kVbsOpuCuMetPk13OMbPJ2vohYRzsZEY0jUt2icseSS2wrVeV
dvdezmeE9emtUZSJz021N0tcV8W86GcunKshnEMaIiJZvjVe9TxyXjn43bsM2+a/JqFpIabOYUH2
PSTh6N2UA5FpdPRDQo3cmdAv7IB0owJzeK6CFLKRdt1Nw8k9CdBJMfCRoPZpVs2890Ck23ZtlsS6
+4Ajmt9n7Fe7xqMVZFL6Vpt8Zr53qUMrfOs6UMj4joDLI/0AZXlAd6PZSyTHAU9qVNfe3nA/l4Hs
D0UvW1ASdCoVuGnMxiiptu+zFRX7y8jcaz908qTBBJ7CwTkBsIMoQYnRltWhLXKBW1Imp9ZEto6F
DI5D7T/lVBDzIwzdie2g52bJV28dDMOpPs3YCs+cb39Cz33sYNm9Nm6/8+LOxmhuFnsrrw6Y/GCP
CkFt52R3/PtyAhoZmhcSaqg0gQyuXd+/NI49bXRLF0XZ+O81J6BdEE6/2mnBOoorRNMWeWq7/+xp
RAqeqvKCOLQba0edEDOcy1QEP0Dm8W+G+rltAJ+Uxodr0WDlBfIcd34cFYoVLbRvsu0eOUrW38di
xr2mwC/Qxx7wcNAYyBjOUgJ68bJbsnc36P2ndPUrMyHlhDyI7FcgMQdZBgDp1R228R89DM7GWKZf
Tsg2ZlJexvK9Po5J/ZaRs6e/lXVvOu6cAkNc6BbyOYaa8GwqTpjCuc/l4HAnD/kbLl5eXALzOlAS
fI3hnWTVdgEBcJNL+X8cnddy20gURL8IVUiD8EoSALNEBUv2C2ol28h5EAZfvwd+0dpbtixRIDC3
b/fpJ1ejZQGl6+XfB60ffhcDoxflLhicOE3T6s5ivh0/C8rsw9xDwJcluZDYyOo7xsPqQHYV0qU9
QLLCM4dNsjlPaR1CtYTpCOTgyURSvVOxBB48paXOF+xs+lVHV8sN7FythBrrU44l/5qS7VTh0kXj
k2Wc2+GTo/QQWNwUsE5xiWPIWzmJ+X00lA4YgAZTOOrq11KzdWJp4ewt6qu8JruzZWdLx2k+0Ksi
xqhhxzcTIOYqSy2ESRH5xmaigZgTqHhrK11sCm8n7OpemQwbVaY6F91EZXO89ewlSxKadvOn7ZIa
ML3curAG65wNaqMzMUp1AWUU5rmJ+QlRcAyNgXW0juKVDBKnQjOOIc5A8+x5ZNjSuGgfML0ivzZ/
MmNKqFmOOvnPWrq+csZAGEsqwL6UiXDhc9BpBWVDNNq1WaaFluX89MdbmwGcXRa+9rI2mOGdZpvf
3ZH1GK0qsWgPScWVvPD6nn3joymzJbL76UMCb5pJWfFI58bcCdRzw5YXbaZGajUFEy2kYMQVjoXp
dv03M7wrjmq2b4U8EIZHOgnmxRyWNHrDgfiD88rDBwqE0R6zzc49MA6h9uKlxB7lBFW3iQarMe3o
ps8D7MYiLJP+91C7d5sm6Wc4pHtgprJPxYs+9t3TjBurWePvkrRzJLzR3nXLYkYOtFPObTNsPtMk
cdySLQNVnDviNvmu+LDWTI8sLXMDJREkXALGEU5tsLomOAyGgn1BkQkmvfYnvlfjOfXiN6zR9pFB
FnSjqtUHT/1ndirnmGgkEyf4cK0C2wFyZ3EoAvB+Od366GI3SvsFNpblMnlT3/KUpRX1PZ1IgjGx
qN/t2OskVvGYHV44vvZzqglY37pi/ZCdWr/TIav3xQPrDpyMeciidvaxfLWQ7J3tL+IlRMc4dnN8
UYZ+gY/kY5AwL04/2SdPm4gsDy6bttl9tFql7xvMadDIuvWeCdj8nOeyYBCBw39PQzl8lCuBxmmg
NLBay++NF3k22k57Ih8NdM0obXCdEssBEbG9cCwzhJvKVtu4cwpLntzaaMKKqig2zyyoN7L25BFM
7i3uQ75r/+d11MOZm/+1T1fGT8ufn+3tA/0I6BbmC61VJa0ZvUdRfU7EHBjgU2uuCAllmjCwKLYN
oInCAfLlcUm8UG7ZhNUc9VNq6ziQ8sHadXZLkQZ5Fhs3As43jzeKT/8nCIOOkwjLWdWgCTvTDEE3
PvbJ1iypm/RnWG1+1CfE447nWj96r4bLg6uRUcdId3I1dzjXWodpLMNBgr9UXf59MOmD33EaEWRQ
8JalWE62jDav0OLu/0nCRc/m1MQcG9iu5cOuY4hNrLw+xCXY7/Kj5LQM08ri/GewlODnuBz81Bl2
cTlNOxfQJWvK4oPWenAz5e/V70kAMUI9JzxVYUZtnbxMDETQQjM1hwd10jjzJLRGyWXIWGm+5T0j
GJBMMGl0SMUVyoNzIg0SIbZ0D9lV451Hy4ESJP2qeZVxXX2Uo7KoIwgrzI5Petr12JJI7hAkjfx8
mfjBxtWrT9CSumtKaAzLIAHXNqHlwrvLhrW5N4ZBa1nvl1dSoBeFsHF3q1f66OYPduVMKd0EPzAv
7jKZ00hR/UU9CYEzr9UlbqSk31stKL5eXVKDw08OoW1eXqH9xL+p0j1iCd8gPJBJDNCPxIc4b+oL
t6p6zU6F81Ulg33p8yRsLINpuLPw1C6ISeXfvFT1PWc0vMD1iWoSrlc1lL/BrOBCNLiA+KKpb61y
nCi2v8/7/nUCNJ3ve1JVOrhYDvqkDsVKnogeCBJSPF33mse9p6MDiDCQBKqwffAUbRo2WD1EukIU
1lO/lF+a/6u0CjqO17Z8Sb32vqrh1YuX4k0YQCZ0l5vS4uMt02Do97gAo9nqHqtTGncB0QPdHarm
WuVnj74/LrMYsrgPN96RxaHJhydCc3/Qa9kqKvL9W5rCMCmm9/otzpUU1yZf29Okv0iFZ39NrQMo
VtxY0/LFwGddaSJlG7a1ZhRWM0dKrFgS3f7Cjco6a8N9ISxFU3X+3mjtelq339nG/NOoGu50ufa7
Jh9yZC1lWRiawF3+GryZUmCv+kpKz2E9PXpHfx7fHVx1j5LFLTPWd5wNZwGL5qAhyUWWojnNsE9N
ZnGUbYD1jfHQBR3GjAI0DBR7qKPVPHJQh8OjeBzvLU0zSMOAvnAyL1gp1mI7b5oXHC6fLhuEXhn4
+UG+HEZp9GBXljdjTAaskmxtBx89dkzZ69BMm4S1cTZiWgLSGTq7sMCGOR0ricxDfKS7xjzWrkB+
op0EsM8Rh6q7x2J8YXmR7NveMwIscZdc+eWTXfEyjohIa0maDCJhxvaGTHZSZaeqrgJRIr5Vqe5E
g56Me50sAJ+PG1FObEx5W605WEEk2fdFh16vSXyoWFeDDKCRxeb9LVm6BOhrA4B6rP4CV8H9RVUL
dop2T0UHsH8tda4TeTizxwX+L0zjFz3HghLCAWl8lM9kIeNPZvzuNmy3gGCc/XqDRWENWXObeCBM
HXYW/2kd8CjVjM4b/jiYebCzDc1MabMN3VSyU+0Ja88LrvHO/7InJjwCdjcIaszNHqvO+JMx+CkX
CPOMu+c0jQEOrB+tpb03/F0aIIy/a0Z/8+zTG1lM1N7IahOiM3UYTfdRIX/eixlMc/2sQUiLcI2S
kEoXh8f3Vjyk2A21CGxL+pZPTotOQiGGlzVgAchpNgLIZGEORmT7619dj7PTyBoWm5+Dq5LQRqV+
dg53CmnBnzIyTHf6RPiL0DpLyo3WKsf/fD3DgZ62rGvSmfXLKO5urn6Qx/CebLfKcaY1WzFIHjm6
de7q/jbmVJqk6PNuR8+ymXzDH2IsRyPcsx689rxjbDqfeCRoEG8GwYHan8JMbjq12VMOjq1521sS
SzXDUffnfbtlc26KSZb9l6nvkM/wOQ2XhcXrYY7Hmz7i0PWq4csEMDnk27c0Mpba5B54G5xaGx/m
wuF3lrCuJaXSjSO9i+2Ij7wf4xMzNNhIZs7ZWpKLU7EyEFwekYa4sDYu1W0GGYbWIm5v9KQ/bd6z
4SycD5y11rVeTONQ4DdohXWN06Z8xp5FFscRpD5nuVtrgyGI2qXYwHs/pMyLIAy0fZY477a0liON
akM7E7fAjNbY5rfqkFUtiN2xNxoX6oPeppazSXEdmylnNSzI/Q2UeJmU+9nocESC0mBt+yEMmtwh
j1kTNgRjGcOw1mWJbDB0HOvhYGPBYcdLHGM7JhCZ45/ZYkaYC1l0Tw0cd5tWcmrAQXkYrG7mbTUA
wXa5LcSD28KGpVA2ivXLWr6KtdI4YXSvdMjSOeszRCf9txWPL6X3UG2HNlqwyMdNwiHJPpil0hEC
fBl6VH8fVVf0gU6FBjezZ9wmdTQ03etYaPbdVboR8agIW/IZB2Nr8sg7jsWc6JFV2d+bAzjrak73
nku2z5vocRs3rJipgzm5dyO0GyjqcodXFJujcoaHJVCCreFupn3+VFOp4L0qnv0XhQyGPWGqosI1
/KDTMePX0KwizIwL/MBZHOoKFqChA4mKqcNiWboVnFMAtIJPYLuqss01QRvkhmAZ2EOtan5mn4hf
J175wpEIE3snZ+VchEkMEImq/0EKVDbI3T7FAEFFbx5Y1hzURscOW9c196BN8muc+iZy0IbaxCF4
K9dhLwj2Zum60+mO7WT/H/+igDzifferpPjHaC96Pvxlpbocyn5kbLHxLBub/ab+sKomvY9pdgIO
+sbrjbEi6YKa7+mUu3OI6zDSpkl/2/DiA0J/IAyeA30j82NRZlelz++pSTF9E3McTEcmeAqt1K86
Gx9rYo6BCzSIwhvW4Tbp0aj88iu6zU2b9YZMcYYC6rpPrcGKHBFi+C2X2j9qfmfvBxrQ/eIXkNOP
0TU/RyyzC7eng1IoyyLG+EtTAxnKQBkCw/qQHOCk0ZxMLVU7UJDQ9uCG7dI/pJLOhdHZFnDcbQ6x
hxlKM38yZTPTsa6wdHKvnm1CZWxsca0t1g/5oL1TIvWSWWO2S9htnaaYdrjV1M7oqWi8iFJ7XjHg
HutyLzIqSHqMZw0q6sZa6D02I8IG/VTTT3xM9Bx73RDZcpmeHGzABzps6tAGTHXBHRSMGu4LaDOB
lRAWnjYhLyG317ESVkMfLS2rmXRsca8A/Xwtjabeu6LA2jFNZcjkoYdC9fkeKNPRWmY4EvnS4cUA
6cTD6TQqExIKxiU2GX/zmFNpI2mjq0S2cT14rFgNCQaukqeuha6jYhJr9QTMq8WYnxaWetN9JHRW
nj4A+puD0PgDmAyXnk1vHLjYaDKp303YN0Wlw10eUfOd9RZNdZ4tTx3QhRfshh1ng4YiUYq4dhng
hzvWEZxBPdI2ysX8mgrtEhMMPNXO8mQSQyYQzFNZWhV7Yt8h91Gm57UXEAzSr5UugKJCcRNgPFkP
TS9jgmoiEGTwr7wvU4ZVoF1JI/WSb64s57uARvEwZ3Gb6xq1dJ5AhUzdpY3H30qDzcDRx9nZuIsS
iSBttz7u6nleTjhl24NL5VOy591q30pHfGfY9YoBXZ85LDllcXEmFtadyF0TSRQ2wWf1x04RNxdu
2sQfKO+haCuhx0WnC0vnwb/IlsUba4fQbfVvh+PwwyC/Dlmfvm8tlcZBE3Z1KvRRhX1StWFZLf6J
+VZsARUOlZ6njk2Scc6Q8l2kwEW47nTHnz5TYm5nIvVkTeIhkp1XPojjkE2wvf+YEn56KVYPnej6
VasI+ln68OrqG9TNtsj3lUA84UkMrV6ccJj1J5GwFW6BgO0w3j2xAyOt5pEOgkUGc5cLSbNSVhqV
zlzpipNjGO0Lbeo4VwwkorggJ2+olbQPInvQNd7LaqsvxxE/pxWfRy9mfMK1PC9zKWBiU/NeZXbg
4HptiC3trKn/G4vqY2bTfFyM6snVM9YFnYm+32cfcOw1qAJB/jIs9RyoBoqt4ALLIdkgIpjZwUy/
hpn7QqfzgNMVc5HeeKzPZv6AlODE0g+VabhnpPyDwWy3ykTHakGdvW1XCpRA8ewX8igcjse+lfHX
JckELroUE/9e4kRjVm+XIHYw0iM7gHzcQakpoVfIY+H3P1kvH4jR4fXwi8+60/ZWr4bdYir9Rznz
9XHRREUc6R6O2YWN2c+0jm+2nl6ddPQPcGI56Ni5c4OJWUeFGv7q61WUxnzDd39Ps9aK2inj0UB4
vl+d6hsTElGYwaEIsEOlj6UoIJJl3i5dJIqgIB5LzRzbRiDdV0KQe6fznMc8aZhaHfItEsh0NDsa
gc++JIbqc6zEgg05KGt0ViHcB2qXDUiPBMixZdjQ2zx8PU975WByc1xwBLNucHvX+pJ1QUJgZ3GA
/MTFtNdjwi0Aij6WuOPR00KW0dbvNf1pW1NoeXp/z/n395ZvfFIGEJeZ/uJp6beGxWmlrnPHiD6E
EDg+2rJN32RT/yegFNSWQlPozZDEER5kAKfhYFv1w5M1JolZfxJ8oj1lRwA9PPeHfMsWfDkM0Jif
0v5RVmb2J56ZPWrBiiQbv/tNIURWeRGa9T6b/d3uCjZ8gskhy8qROTy5pg2crX8fKGf39/FIJ2QH
7adKmzBeY+q9lj4BAl+Lo84+Az+7fmxyGrXZL2Js40aVlhpCaidH5rH+7ma1fK1ai29W2eQhExG2
w2tV1SrqF4CMMTvQaGwqFG6B+nBA9+S+KBGuamozwE38gKoJpQYuDsLhhg8AG4tx/qc3gvceCutj
TdugN10nUBSRAlOa8+4Ntg5yemp/eTHL33Z2XmtZ/5clJiYCrXvLWOuAtRlZALmddXSXHwjxt9GL
jwSCWKm/OF6UmLN+7OLhLWN3u3OH4vPWEVJ4DL7zizdAuGTeL4yfH6quRkTG9hyP7kficBPTmq1v
ySn+8Mmr0LG0rdkgtULFCAjd9SPpBVGbnsUSR42D3Hxu3T6jnmRHnvKcIa7WXqjbjExW23psxzAO
JfEKN2D7QKqRlbX1lTaOCkq3/cFI6xzmmfIY9gN7bkHTHYtQtaMo797aRHJtw9jP8L4Odvqy+AYw
uNXAF0byGC0iPiTgQ7Jlwkwj/8QGCKw191D/AKAEJXM+63s4+uuIZI+cP7bxyXG9QFqeGRVp9uoA
/PEcOB4utbOoyunOIkinYBjy0C5ZQ6fEbJMhDQa3agPoMhPBR4VunqZ3w+G0Y09vtN9sQc3BCjLB
3UI63yYNCOnCWsG28WZOGrp+LWNYYI59lonA3jolxMiS13WiPc+9el3tMZY18OenLEJc+dPTXRqi
dVHjxMqb4rzjsACxkAKfvQ4Tlw4il5MYeH9dfApo4s1Mtx4jFj6usfmYJ+Odvo9Un9icJ3gLYrCj
Df+TJ/PZkxBt+TbxP49QbGbtuRBxfnCRwHYoCxkxDxCVHqMQjX7FZxFjr51H96yS6dyTz/erIQur
FcpPUnFt29YoQ0xof6u55NG4YCnJpxuluVxKbGh2s0l7aodGF6S1ctnNY73JEU7tXiCa9IR1RwNr
WQuUPGmxkJZF/+QME/4WamMPBcNJMKh10/yRMEtnIZBDp+5qAolYmvp1NuzqkDOZHhCjzgPPHf5Q
41A1VP+aFT0COk+YsU7AUYq/E/Syo/SwoibkDcBff3Q1w0imj/YelwKxIQcvw6ErbIy2L2VqsJf3
qPcZ0ukxG/MY2aQW9rlufNKCYV4LOs+6Xix7iVd3R6tNbE3sM9ntAnJhCO/cb9q3GUY27BFkKIZJ
U63hoNNQoXxKSCxRPvzR/eVO2rqn3/utzRhUxsWNltWqoqqoUKzB3lD5yswQK2tzghmBjXR76LaU
urumD9QNJmvaAXsCXtVW+jwyB8yMfvAaBWbT+C0tq7e6t3ALdJJZorX+q1ayiplogtF3n2CqRWyG
TsYXhLIaJoBdhCio6WEREc6lhIqJZusf6K5lon8wNYFY97an1cLb0Yyh+lgIDTJIhKC4Xv7XpOvd
EcZ9Slz3QIcmwCGf+Yscwn6MP3PDuBXJ2oC5/bRJnQXsKl4g274OwoTkbqsDCHHqW1uIfhxG7bGQ
Jw10hvKW+zIJ5DN19DWEe44S885lLcuQepyWIvJ07Udde0sECOjD6PsPMWU7BIXQriis6t32Zpoc
yXnFk0A3eW0RHeB1OzMV85P73Ft0eLnKwEWM+8fP609ZzedavGlFbQUdJkz+bPcT0ixF0Vtf6b2r
MSzR+3JY5urslEm+oxAGbSNMC/sbL1EqxKOMNwgT0r7ZFjsfTpOArFPW1x5ChXAoS9dHvTulA0oK
R/YbvlrYQLsinnGQ4GnPqBMIep1Tm6yIQHAOXf2t9Gj+tKTxywYefyL1CTpquSQJb59MLb/LkkHM
G4p7map98b6pShsr4UDb5k+FnK4tGeCwGLQrC5AfjPk/xngn1Jevj1bkqvzJZKm7E4ai2nW2NPwn
h/K5zjHrVi2PtbnhuOB9G4VeX8rZZ0fopcGWu98Je1xCo8YPaCTDPWYp3HLH2QM1ZANRYKeUyfpU
zUd79P2wb13zCElPD7sY929B/R+LXpWd/Xwwn6FFEZ/1Z53wgMfXn/zqsUNGmEk3J0vlP42xuFVg
ko4lLUBH4ubXTqfqokrwd6msvXorL7IaoDuiN2zoZIpQ0ShCFgcVCbouAP/EbSLVeLNxrYUT8rlJ
GSsTJEYEuiVWwFdkLfrOuRX+VGGSJ7nL/2aP1j3GAhdttYDK6Rs4iAsLjJ3TklYnQnAieGvTx20O
VyaWd7uumyup/fe2Z0OxZZFxOwezfmlJLUf0QfzN2+rNdNEp+EmeJ6d5V3Gab4JsjyIQyNqxgVQP
MZVVCzczqYLFVe/ewP2Ert88RFovQt4tZIZAoR8MS71MVvv+D3LmcEDjflZjlthIZ6CbmjDrEVLm
HADlbJhfPcbffQUO5m5OXszdOOlZCXPcTy1Ti9KC9pIOB3YAmPiCxUwFUBN3o6oEiRqUMX5Ce2a2
4dvaDu/QRIgSGcZrp2FzyH3s3xr4O7Ddz8RO/wye6UasismEJX+0JKWfW0zNtkOjQ6Gt/sxGAgy6
A6/Kzc4/Zqn5qtfUitRMXVMXL0eFtCA5Z3MB5uQFfTK6CebK07x48jzP+l8dtYPjDmM7HVw/SuWb
F62UGO/8/SKy9UxN3e8uM9lXErrXgDEtC7wIL9ERgc6F6vu91GtOZ6CcXEIUum4HQ0PMEZlNHXXL
vumzam8+gJPRLHnMGZn77LEee05r7VebjBNFbXP1NOS4sPP0kGF8Qvnqv9ceGSLrKnEGq7MVwOKt
G3yrDiWCzl6uyX9cmydOINOxLotr0jbsKIFRBixeicmumGi6peEpZnYZo/lm5gOfxbZSAc425XRx
l/5jBjMY+q2DxCXbt5nH195N7Z2i1n7XEakkT5+nlwy+ainwWPXNyYCUFWh0kJgzZdGsi7spSY5W
nEC9xhk2Chsy2KL9Tc3YRBpyzKOxwutdmYP3Fu2+e+IM5Y2lYHmbB8UDt0IgysB7riZl9C3+vVxD
3sRqv5jaVeBitgwyNjBx8YMk7OM4E53R09prabm0nnIhswaVgcynp7ZwfvcZqT+mAFq5VwJMbRLf
REIZrUl8nm3YRDSl2AI8JWgQTSe+v87LHJrO8rsOOwpar+ZCiYcxDWxmp4JoDqfXAINgU6VPdNzt
8PHI56ZIdbzM6GW538hnvRmueV37oZmDJprynrP2otOxUn2pPC0x6SRBGfO5YU/eXAj+GOAo4Joc
To+VU3yNmmvSB7l8EEOxj2SBzgBtDtpIN7jjsdZOPZHfKq2h02oGoulBUSTHwqaj4zykcJhMM0Fq
aedXth1/1waDa2bK7tQxR6tlQrxBV+UNdIOecPfN+Xc3uca9TvtnIzafZefYdzJ2XdB39q12ahnk
VIKB6dJGugXNKdLa6oU2EP1kO4yC9kHa80brwl3PRXlJM6KB4NzhW5Ed3WESTA6lFSk4/DfMEF4+
vyRTk4eezekMqJq9KxmPE4k9GnAdsdHJIl5g5fds8u0nHIRHipDGY+UuN4vY93mtxFdrk4EcZ/dd
ZlTnmjaYWBbFC7cdUnUIur0h6eQCCV3TrX0a3eaYsYrdNxYnK63RnysdNzgkE0juIz+eDmE2nbSI
Jjd5NgZG+7lnPPiHSADCrcJxiH9qFmP0utUEtuzYL32dhUQJm92MxyPYGlLQ3Wp4BhghOIdqH4IW
En0UH2ZOOURBdQRvyVc95vutS85II72ShVEeE9hy0dJ02H2plUAdTFDJCUvv66LpooyvmP6rWsc6
7R+H3K/v4/w6bW/KKh30aMq96nnNnV9r0beR6aEWMRRPoYDSf9N1ecFwSbFrudLNp/MeaxBfVsiy
7FZ6y7uzRuJO3Mrbv9+NzXZnimcG0Fm/K/Dh+yrGf7/RmxIw0bt81NUts1oDI4VtBGgNE3ZNpIM4
w+c6Ny59cxVmf9XdYlbF+7RrnR+rB6GWOGrqN8nVt1f53us0wChOMWYMZacDhUnwc2xD8gHauV9F
aE5Ldp43OnHujiCKDW6m1FeflbLb0DIb1j8NcJw8X8TNGXdObtU3kbe0okgbzpQK4t/l5DyxOBQP
+OHOTYksMnjy3/yC04agZnnfGLynsiqLcslgV4tkMx4XfwVhyZNJsnKjc3oESzEKAjGgmAyWpSaA
9oshaI24uthtysFD2LfJMngr9boeJFS9muqjThcO6gPSqCvLq5YuFpppc9WL5OLyTHxlxw76Of0w
YpX/1+vZH0myIWmN7F5x4L72UQXYZr8aJWY/ZVDXXOODIROwgz7Aftc0b0NCxqWU+R+eQMkRfee3
xSo6gOPj7iiMM856iw1kmoFdzSkhzbyB+G83HvMJndkHzD2XtqX+Xc0Yq4kROri9p/gqSxFf//2K
pNt7jlrGj8mJCCzgeC9XjUwGhVK8U5d9meuvA0iyiGQZa8GZIcXB6PDmu7UetqOBh78ZiNrgAzx4
ywfZj25f10t/NDHes6IkueciMe6kxz6HF9GbhQyruEJvX3wIdnidM18+MoIpl0xC6IoZoCljNKb7
BFogR849ETp679vxhz3g3lfu/G6Z8KfLKrceNse+bCvpkuaynr1ue/Pz8ODRAvph7I33aq7hPpfI
/y1fCDSPyT7wmtHq5edu6LWkOnDJuEhpJFyHzeKJ8kaV8I+SkS7vES6Mqge20MW/qLVjSaPDGtw3
61fcAtvpPBoL/UwVux7vVqNXlNjR5nhcwHx7XZdfRE6PH4VbZ5mv/5HWbh6LlsGDMquwkK73lAeN
p7Qn18wRNUfKezW/pvWT6nReiJWKrrT5BR/ZBUFFcM8hiXdY4MHSDk2m0RPd1a2aQMocmkvBU6uy
7eIkqDM7e/CVL2tWL8dOn4++bbjPalhDlkG8CVVqRospHjMQD6a2MlJ1/ohTSRLHrn1U3Y5FIzQJ
9jOLHo7EANxhqcI8402IJh5fwOh7h3YEYeg2SCrF4LD3xqK8X+tkjtxmfsR5rchoyvIg637dsxOS
hzjvidcHBre9zxbeQRD3nnP0Kn3+ORkR4GnrEzuifXInncCpVtn0dzDEpjjCOpwOQT1q2COtyXse
Etd79mfaMhFIf66sxZe0qp7/fZi2X1HlgVE5B6RecE4CZkzfcutOhKRaKnRWfUMesaUOaD54pGNG
PsMjexmbhLuN7OCrLz0TWM/R29d55tk33uYEwK1JzxWv3HyjBHbDBZMhl35IqGE45CuYhCbGRpWB
eNDQMJ321+hxdwY9tCs5dAMEy+oo0f1rpi3G0bTHiFWqd6gbh/IbLT9Vjb3cp2zdKskr+sWSL7/Q
P9KC6th1AV/F0oj9QUHy3im+gS6ooM/FfGHmuKIUzC+Z/o8KdOqznCtrsX+CHlzDTD+PND0c0M/e
lgXLLkZU0piUHNsaB2wv1bhbUJr5TOsWbvbCOWCAcjdczFb4WelkRib3ZPmbwWfEwsK+mkBKPQWZ
ShukAWpTle6p0ONtT4Gejbmmnq6mYT+Z0DV3poVWSZRiJbzYRZStbMHXCj46a5p6lRDWrFee8EuQ
9/FTXo1TQN5AsGgiWjQxdaLJKAMwVH+UNht4K4aEDQKdGjrJIiSBd7NfeqFu0sGD0zc6kpblvwyZ
CgGed2EpneYUK8Vmry3xHo4Rxp2e9yxm49QzHh7SVmRaLuK0h53eBEI3D95Xq+z8gT7L8zP1WaK4
25rL9wOh6+cKRcjhhrdHrlZHHIpEOubmSbML9Tytdbd3C9Ss2PULpj0bG3jHUJ9NzX+eP4CpxvYb
kWDJo9wCxGiBeG599eT4HKcVh3nO3zydybeNmFRhFYkxw0vdURg1ztnR7rIqap0xyBz1r/9iPE7C
o0fYyGzIWiP1sZP8BrFg4TzxAB30XeC2Iz79MnvAYZqOI32FfgZ0a+3G/4olx1AxGdnl369odX+L
3XHAQuPBrZ1ghHaNFRAf6855tc74Jq6tlR4Ha4S+PI6npI5fO6f+hapBUHaO31ZrCCpRyE+qcJcT
zhWO6rNxsJZGcqBhuB/wXT1GM8Y01Kbms4FoG+iTE3Jon6OxWNWJdiwdWId4EwkM24R3oeNCLPCc
5RcOv0Nv6No39EwCbv1cviwCSp5puAcpJGWm9hjjF7XEnhwxpAACPNLdVJfCT37ZWvyh0d36kvbT
Cph9IwLC2KJZW7zOqxzukD8udtk1hz7rAV0VQ3wfTDO+d9uHZGyTs88qVzTGEaxu9dhclAsv3YSJ
sgRbHw0a5/HWN9eILzNGdiy3CZZ4xxqVxtad6Az3zNHojjDaKvz321pO8o41Mb8k7GDCytZfFn3y
cbTfKyMzr9U0CD5NOoZ6QfftTIkgRl2DPZaS07VVGd+tNtGu47NNyiEejrU4mfm4cxmpENIW+26k
vRdyYwKFMsuOaD8fKt24xaUaTgimf1mt0iaHw8ugg/fZ1TIahXSwAjMVZXe7aN5Ua7rBYlbroZ8K
FurpOL02rkda1OEyMNQfkWCE6osvMU0pzWeDe6gM5AbK6XDbZMZnj8LkqdzFHFvRC9Rz2Eq3sEfc
m5/walkVtWZ3LCcEwZZQzyDg7pgDhYDUwuqh42IsBwNtEYZbzWdRl5RN1i151plCVJS3z6Vp371m
GR5mO1DVgn0TIcKMjJy+jxV03wT5jYhLWmDHZmsEk4sAs2keHUeLnxoAwm/cbRKoGLMbsS7p9tKj
vFl0cn6wC0YdbdbjqFixIREmzzhp/1Axupdmbv/SDBDOKci7E3g+8YPrIFTjpD9vxdys7EeSlWXa
HFjEJD/SQhlRKbMkgFqW/MiF3JJgAxZ7PyGykMU/ZoKZL2XJOctE8zPJ0Gg1MaypQz/O3M75yaTr
ujnlXSp7+LoGeTPJ8LYhqnhj/iHZslF+wr9MvDT/WLyCh4pd8uqRNXni2feRu+5bTMQEs9CURz5K
+XuFso37xpIvOIyTYBm8XYH/8qARFURG9fs7gVt/sdyn2MdHly0k/pIp857+fWCChjz9rz1PzTc7
9QmVNTFA2tF4zyFbjQn5kHYqn/51t9gW8VFzFV4AcYVFz2D4YTfSK5DQkRYUvUmJ4wC8rSv/rFg6
Q3gYCRqdG7Wrc9MtihVY0v70dfNKqfBPbRntH1NPhxWmpf+pOq/lSLUgi34REXjzWt47eb0QLXU3
noPnwNfPAt2Ze+elQoBKKpUoyJO599qQGuusPxr4PFaWyFejE1QvfF62ucXooTGVP6ill4WGNT9t
2ztSjJutxxAvbWy3flm/67HL4rfAcjLW2dkG3gM3c2KMEkMlgtE6hqWO9FsJmlPT18fKVv4End2t
WRzyjjm+ccGlgu5PXGSlGhcLRtUFHNqu8UrGyeHIfb5fJgkwpi6vj5xhu2qU+Rlz6aV1gBd4Awvo
BpEM89qs3bHqSzZmThWPwENZZzjBFpT4IUY/9SWZeFRdXCD3BKm/cnNbu2kuQeYFV0HyEPFES1ut
Ged78SHyfHozGktZuzZOtRdjHVNL8zOeRrVl84bkNflMUPO5Om2brHLyHdmHGnd3bEzyb437cRkB
AkcDoOzpBn7UCqkjZRENV5RVeC35t0hbf5UyfhlKtd7Rahz3SOT3Pn6xrWaNzgVKv00WQAIhJfRu
wvKeCoO0sRqTylq84RXPn6MwjM6RLL7jKFE3krJw5eMCudPhaXG+GS9Oz3yo4g9+RIxfR1oieE7A
M7mujWDSlbtCah+JJO3qE+3bcO/z7leaNApBV1G5rEiq2szBOHmJHlCJ2p1JdjaGHidZdlp5Kzae
Zx9M/j/58G5wY6Q5UD9FXPeXddc2z2q81IFrXojaSICO1GgVaCEhLKO+SWzFuOLUx03v0zd1MrIt
R8mABTbIbzlnJRdTbLLHanEdezAue1iuft9ANwhp/HUVC4ZRJkSa+SapLiGYe8stDtb0oI3jhpDI
hRmpEMTaIWUsiMIeKUBwMHJCydW67bmBxp/S0btj5pb1AU0MRZqiruIJEdjQrtpLt776cZcdQ8+C
ZDE43EQcg54e3lUVj/kWqfhRrRgWly0yOSdQSezFi/NoAm6spOkGw4QOjRgX2qH15jii2HoMbnZ6
5d9l2Q6XdJTP+P8JtjQ/w0OVa5PFJrTvscX1OvS2ZeKPCOvhq8TCeC3A1hNV2kaBdssSXq/PYnel
K/oxiOi9Rczvg8GNr1jaSFrvRfvcUUOpWfaWwTF67T0q6oG7jEOx8263YIx6m0Gj5299BtP7iuST
0XjqRrAt+NPOMVPHq2srl0JrI6wWrGLG9jkbtfcRLfCGETTEhWaojsxdNx6jAlJsdR1/zOAtzSwk
UgBSKbMHIY4BFq2LmaNZjUHHbhyU2Kh1TVbYZDhuWaSyHKRFDvQ1rvK1JpYpQTLUGr3xZCNwW9ta
gyYfquFCOLJ7B+YSLTtPp61OAoJjJt1H/KkI49sdhuzqt7F9tRz/JRheg6AqP/TSi1aBVtP1Y52x
asjy2xqS9Y1Sk2kncnUCPX8rIEzxMroZkZIDnyGyZK3el6e/jtGqf4JJ6OzVzGci6RhnIxTnxiEM
WGhuTLxHcitgaFg56sDYZ06Lh3ir+EN35bkWFWzl72sjvzbWhOPL06khkpDuVASIgdGLrihsEWBQ
1rLoZm3VJDqBOPSA8QUddGswHplmP0nAGXoXli+N0YYoqsA3eLF3cBn5LgJb6VDQML5lyfPcdka/
HbnxnOT0kMAk2Qxj+FeBmg8MGltL09prO6m/aDOiKs9IR+aDwzAx0JiRKgbUh48xt/tLRjdumbUF
FGhMXkHO/7bR/IDcPEY6xKEtai3zzpUGxzeDzrOOv4RDq7PK/V0WGtoWPPEfnd4oyQzZa606v5R4
8tr0fCRSRME533TmOmytndRtFykWQaSh0I5rvbY3TMVVs2AQ6ac6skd5iDXnglT5y0klvgstgWmS
Et5Mebesaq4g0fhVBuQHc7dHMIIjXk8BeI1GC2KMnxPLFoTqNJrCxr+0kwQ2fddvMkFN3qkqyvzo
GbUK7XhDFkun3xotFh60HA9yl5CQBuPJcabExtJ7gSTz7VXvRdFJulnUth3KCtxGW9u60ldmQp8S
40FLHoDg+Dst+ddqgXvsMPYuek2FNa9Fh1L91ZQG6YCV/FTlN5nl/iLi1rxEd/2nU6koM+1vpE63
e5sHp0sxN8jvoODeEiZwQQbAnF19HdQyX0NnJW5ozN9NLg6cPkq3pubvTadYNQ3og5b87EBQGRoG
YHGl5I1pUrpNQfC7qHpsYJBGgfvfam4pALqm03ZqfUS4oQvfW/m+bCay0R1/C+oMTr27GvQ6ZIxk
hQI2vmfY64NlEO8xvtL5n7dCDRqwPTbneLr/Clr0CROBo+Jl1lnPtB0pvfJghnQr513+SDMNJGno
b4Oy+Z4P6NPRriaVhH4rT4NWgc+oVFU6P2zCLfwk3N3dkBNKUzcu2iPN9ub472bTiCmIQ6mhIjJA
IJe3AXZgg8DMfp40f3+SXwbEyDcb//2BWeXvCmzAneDT+v7/d6nTLvN/v2vemr81FNXPEzEC6DTU
UxyGYFue/BQbHdPAEh07my4qlmNvJX9/Ds7f4Zu/elMn25OF7FOTyl2PUZiWmTccWyVmmTVA1hTk
v/7yAy6rZHkt9aEOHr7evFIG9g9yDY+xi+waRDdKLLwtgA5HspusKdvNSe70D71bSVzBC/noabWH
5GbdA5OZLUOnBMcr5wYkji+pO6SlCK3aV9zm1pY5JudQsHA2qSA25HEd0RYGnx0DqmXlaN9IibWz
6k6Zj3BOlmFlpw/dSYel6/YV6XhccmWnX51Byuc2Km6uYJCUlJoBCcC1r2GhvkYVKzHa5zvNBmuL
ibbc49MkiyJLXqs6Z+hVKwePefHGcxwmJIhUH6XVYsc3f7GW4FJKfhb9DQZK7djBKpLOc6YRzSSs
4uJaTckbmWBQMpV92baSrrMpabaEA7ljbJpSNZYOTjHSHK7ozoqP3O+zHVrdceGa469UeM2DAA2u
9/QKiBQgpt7EktOG0Dwt/4/dRxcjTZ3niZ+6x2fUtfCeFg7vwmpqmG2Q3mYZCj/JaM/j1gfoc3Co
eVNZVjhVFUpluC3zA2DPv9zBtHMVKB8R4qcjEm807EEasQzGswUaleaJHWb5Va0y78nK6fSE4kTt
B6fWEs7BjTzyxzXlaIGnXWhZRryxyqJykppEQ5092Vq3tjC158h0Di0uQL2OGDe0Yj8kaNpggZKp
04/7Gi6GXcEXCyO/fQNp72x7Vo6MvvhJvTCSjUt3/1IwxLrUHiQLW8+6DaJXxJ4hU7GlUTOIhBdH
n6dBl9UVgpcB62bXDCgso8KuH574sBNv2/c1C7AaV7ttwZMNw3TdOyAUFyWOSvDGiOaSEG0zNsXq
LEI8DKbqnsDGAewWeg7ZJRVnwOwOMnYmmdnUhtDvXZAm559D0/HUAxWbjebZ4365QkMULyy9BUAV
du9xIIZHWCNQKpxxaVuADc1GhQfKJG7ZQa7ZSCN+U5R0/Br5z6tEWdnKePYysUeBqm8sUzhnwy2X
XmSazB8BgNGwkYjw6x7Kk97tylG9NHncn+Ynz/vnr+Z9cKCMXQoAiOQEPdwQ1hIfad40fHwB+4ya
S3d8gOVRBxewbtoZrfgnnl0LAaY3PHwzWlZKZT/Pu9pxpB1YD/d5azTIcO+ZUwZ9h3ZaYYj+rJih
qp0s7JMthJ93NzFfc0J4Aio1rNZD8xc31bdouuINaPK54/1hoDaIK5eXaG/mzbhLgsEDTumip0+Q
2SupV3xM/5JlQLUOsbp6tTGVnEMNVIw3VgpTKzSy2JQlGd+RAIkky2VvRORqOEi3dd3RUaHGlJ6i
XIvENJYNiohD0JrGm0NAG2nz5brNfbJW8FWerSg3mSqVBYhPSnJfqbzT/IBqHlSA4ilnRVfCX2ql
dU8U+O6y5/axCBuRwNWkQ6DTwX30WmcsALd9DFjxeaehmnuuRb2vy71bq/hpnBF1r5v9kaxLTszR
v3CTN0+VTSlTxOfQbwnBE767VJQoeJJGpMJf7ewX1BLlqH05LcPGpMXJ3xeduARJ9hJL1ESd6Q/X
3BwVVDsO9hsPmZIHmWgAqkg/tT6qU4TiqBTlQat/cQFnXoPGjEVbbSRbtdXkORa9jUOa4PWAWz3c
j1zbm5a89lnuXBMmTzmdR2aNKZ77BESsB1LRpoV/XVVBm3GCxVWx4x1Sjgq+gmMpOuYT3dGXw3cV
JxWOU04awrUQo5safgDvbFZvmHOzOxo9SdMUEojjZRUz0KB/0BxBjzeWYiesbIvm4+Lqqn+xpwdi
maKDYRVyR4GzAORYE41amEcmm8ETVI0vVekJ1jPw2RmBuepLOge0fOujIz4deoEHwmzX9VgqT71e
PNxBcx5NTOSt62TKtvNcaK90N+o4agmHsNem7+DRNVo+ETEfwPv84AFJWwAfc5I8upoBC31ibV77
0fqyKKOf3FTYO0VBWL6MBZP6+Y4/39WT1lnmkDSuA9OBZQDJkLsgnctOGoLrGasEQOG5w+lMd3H+
0AbCvFRgCrbz1qgxiycNKJy6qumrK5p66dljeTCUIX1NY4lKWdFTohE4mhcgsQHqLmyJCzc3bOVq
m51yJYkh2JYtxs1i2ld6mn1Ka7GHxT3uSxtzGvh6eB0xoyTc/uMpa59Glp37uAufLXQAnlOVJ1iN
+CAHWIoWfoJNXBEcZFM+v3F+gB2YnEN5MDK9KTlTzXypY2A6ji5ejsbX/LOowgbZEGe2RCmGFayP
PjOrfqq0PnzqaeRsGc3te8XTzgNMOOLVR/GWBNx36D00a1sg70sZUZ8K02AlVkdgGlMqcE0fxZqS
03qKGObmXhnegzK4Bow895hqBZUF3fgkV3a+Qoq9YRFcjXrM2uZRXhwbp/0DSVvbp7nRn6UlHwBV
7V1jVSaFMfV6GBbGrgncF8yL9tpCIzHlG3pX5vQurKmMvy6KtFMsxVmUMtsL1TlQXLqnLK7+ogfD
1lzRcwdB3F6qgdCtxMnsE0R9ZKIh5jqr1QdkzOCTMsJeLrkdL+uIEaZh2R7/hJh4mQ4qRUnWdTkV
k7LMGMkpcCk0YA8gh271vLtJU5oq1WOaFu10TpOXQHvtlLY65Y73m4GtuRl6s6JegQIoGLS0ixYR
zdJM7VdELRkXJ9B/oO6P8zvh2ZO5J3wfmqCBhhtpzyzViSbzXLmsJpst8DzzOZ8G03im0zfXTz/i
i4edlWUGMy3POeaqi8gnYMbjelGw8RKNJLYShLhi8iekBG2AnauGy/zgkycAmwjRaqXu0XLJr0Tp
XiHt1V+sBz3xVdZo6upAzzdqiHaNLsvNM0v9FCFh2CRBpK7tSE7kWNZzQD+QEIfNEmyZdpdeF55c
0vmWdRb2rxqgDoCTkZee834ISdGt7gjPcd/ZCXhI6aqb0fO+bIi01zzNEK3GI3UCbhW96/wF1WIF
O3OsTn5G7VXDut2ic33MW+j4v1rQkA8kDksDtkZ9GStd3JScuAZL86MTZlHse3jzD02Z5+80o8F4
OS9h3vYv2UAXMszpZ4PjoZ4EIeBOjZk6GPB1lRH0F8gmWV182pJAiKqpgz1OLfHe4YWd9+e1DVYp
q+1t2zAH1ZgFgMjuWD8fyj4S28bOwZx4SvmhFR+xHXqfcReBlDJUd0eye/amBf3aLktx63wP6WSP
l0VVEdJyyQOoCCdz43F3fy3a6iUSSvPbc5IrwbH6m5OSJ20YvnagMFi11BLrxs/1Zz9Xu8OYgrkr
JtZSSirLVTXCM5IcvV3m5R1ynXLUPP3dYoLIotc2roHW/KZFWeznXca0f/5K0U46clq0Q8rJzqPw
gYIgPJtgXuatxHHas+TuAq/adr6UolGOUtOH/cCqIxXY5Lh5WNiF4pXndua36cp9LBFO1JBqdwIb
FEig8ESJoR+1qqEHgkNRtbBQ1m3l7VQXbWM9WBe3UY1PqcKrIkxy77Z5c/fwJC+Zao0LpBfYbE1X
O9LRRcKlgJQIBtq2wnqlqWBfwBd/GykUZ6ml/lnpiMVTDUanMqQPnkugArUkiqGdHkjy0gP6P5Za
bQen7p65Rm1LaXp7EbT0miNUJkzaDGurGfJeWHB5is5elfjKlcFOblhM9RercC5oGlJg/43+Mh2b
t9AuvxYhp6ir6vW2D/pimVs1LOnpIVCSZlsZFf0LGznQMKRyoyS+ewC7/eWS3LkuLTR6NJsQzixU
Nx0O+vQQQ0ZSbQrieVfilBsFQugpyIi8raLQvga61Hch7pXFvBlrMnfAA2hnnbBL9DIVNmxZeXgK
gcJda1X5SMrO2Fdcdq7OA4l886gG9IWuzh0tnTbnfUkakOhh+9eEE+xht3l9SEvgkEQZgzSj9cK1
527EunWeotXO+vTQMzckpqDEQjUdMCYd8fwVVKwtHT8cL6ODI3lQC3nClCJPbUNrGQI/9/dpXxy6
AFfMCL94F+XY57TotxMozcZJe20viZTlX4yPy1SQ0vuSaO/2o/e96h7GxVbksXJup63/2zUEQEKA
VhPlPecxdWHEX55iGudOe+i8Md8PJQXGCEtyaKFKQvXJ+oEZMckSP3tKmZYbtWOcrbRwU20tvyol
i3RHWtq1sDISDghYIXLTX3dlmDPrlchPseQeTE/NnkXau5uxiO1V45r88IRMi5BY34s/6cH6arLP
uBE+/g79epflqN+1KLzPD/131JbWTSpNeM850XwsRjuvjr/mk7AO0S+LIPuyXUi3GJFs8sV7KimZ
3AYn3pjCqrE56N0BKuVdMpk46Y1A1NYZOblZqgeqjqXmaBQROa3+fTo310GMCkuxY2dtW6wzSejY
jxazLMUafxlBPnke6mGbte7SyYW3cjO9+Eh1eByNh93LsTCY+M2lLov2MnYqwzlFH1ep5pOFDLCi
Vc3x2aMny6LiZd7wu5tCDNUT0O2Vh/HoGrK2/Fm5tKWar0Rv+jtp5XeJcmtlEyOeYMyEVuxHBuYN
woECk/vG/JAXXnWi2xEubM0dNzOt0B8AGA6J/Bs665xFzq2ozGSnVh0nV4FpcunRXTsqUmQPQnW9
W1OZKjD1zL+Qq9mtCfaG8CRj88zYzd2mZfHN91c7W9WeXaD+x/myJBKbOoS8wip3+7MYfICBAbA0
iRf47HuOfRCQWqosz9eiUocj2vGJiY+Zno+b85YP/J01VYKTEFFrJeRGIE0iYtdZdiYU7Dg0T0rR
etu8ULU90/6tBlDxoyohN9uY2Y6w7WALJYO/0Sx0HnDskSV79UPlU08urOoeFyQ2TPEfY/FR6aXy
5mmIRlqvvwa9r27tqd5um6y+upJ0GSRrD0oZoma8K3UTBFRAFkt6tItxcKJ7SMTdrdQAu3iDc3an
JTa5qRb0V2Rib65Z58Wqt2ICY+A8k2aluCBKndLBmlhJdaqjUeL7gb2JpuRFe3o+FgouYdzMKLPh
OsEgS58hwg1LZ0y0ZwWhHEnpHfx8d8B/6an+zUTYsMZaCeMPLfvY6+UmHw0anqbBC4kH3tLYo8+L
arw+1tMDyLv6iHwaJwE2hRVNiAmCYaS3tmW0F5LedmARDT8UHZ0RxeYttJN47YnSWhnlqB/KsH6P
yta8seIhKq8DKvqokM6u4RY9AjXfWElo7FpsHZR0Qa6fDfItSXYhzR6M4apmBEvOl/LbZ0p1C8Cs
3sIWo4bhICOjn8q/W+ZX+iyYY+Kq22CAo/3cMWs09dQ7FWpr3JraDRb4YVWTIffS1Vy56Qe6BLDF
T8X0EBhZiEMgz1CpYTwcS95vdZpRY2UH5ls63amqzXCTWlI5FtZQnAJNOGsvqdWzDWjBSkr/0ukB
2g8SbdfzenHeNz+oRLHuCbT9dGj1njo6BDkhBM8w/6aM9aT9U6qPtKkCcIQKobpRXD4Ql2jbjJTf
PTe9/krK91cw0CO3BmQWURsN7w5Z6Jrva6+yx0lFNY272R8/R0DN54Z6dh8xnl0bkVV+xBhwAdD5
t5Lu5k1jdIWzOGDQFsUwyfJePTQDLu5pxA392ir5qIThWSG0+ix990ghsus0zdn5bdnfgo6Hto/b
bWDqPjiR9jnF6XQQjGq4VdZ5sBpC/pOutgDVGK2KvDCfGogEAOvyBXgpymosovahaZjRL5DSWygY
8JE0QyuPpQFGNE/N6/zgevZLnlntKSTzN3LwHBou52EwQAAjlauHdW2aJv326aHqjZoFvPHXHhxx
dKcHrlZiUwzYNyxhlHQcsc3DgoqI1FZ+A7+1bhSi3oZqE00hFqzMltUDMsU0rqAjLUb9XJGee3L9
CAdGxVSwguq3DUvCJah685OTK8rL2NM46m2/P6flr06pqpNJaOJeF8jOUEl9kx6nbnyjLPb9CAaB
qic61WbfLN0RukITD851fnAjRVuU3CvjGiBPPXZISWtKBgVEeNcZeCrBBUYjoZ40Xj+RBPcnK8/k
2UZfBzqKfFjmwLhu32XaD+9F+uXw4bwV5lCTupp+GlWV3jNPxLTNxq7dcjmCyhSg3iQeA/iF340O
GBmbto0Ki32fWwVpHW7Pa5/ajQAJGb7YACu4ICe7f/uQg4SGbnatcs6DZgs8BQKvVUN8tp3wCcoQ
2cyRMpH9oneHVcUiLWC0643unOevZCNfwpa0shwD3GpU7PRIXKXxSHXzy2FJ8gvIiEm3JxmQ1zn2
Wakgn1lw90piqx+goMRDMc3vgbHscd6lm9zH8W0tEYzY4C2Ulu5FW91hbT+leZy+DyL1iLvrzLVN
TMZ7MWDdGPP2S/csCikH3ZzpqPKBjKCE1xL2T5mOwL1EiPFclB6WVcduX2A1bX0USUvVSWtMgKby
pE6xkDmyHGysHhZTFkbruK+xP3T49XqghXRARgUtXdQh2qArmHRte9YRNl5HKXDVUTTDx6GrmDWt
dsnC/NGIotrHIMHODEuCy/yVx6pvWYZAXkIkvzQ41EDs0761uTq6yi7orGKZSf0lYxb9ym8sdqbR
OSs+eOZr5DS/mWeSL1d52iY3IRRqwBLBInTgDfRzoonxnIvqBaOjcWLl1yzjPnU+grAkuSgCLtry
Ce0EkdI1DZl1VeXF2nIasWPO7dCIY+INR/uWDvZTgybowK/vV9ib449ygGvvjqAMcvUSwkuntyCS
DcW+toCfaSE8cA/0PwNWyiFQV6V5zX0Ldzx6wjbyxdYV8A7cGP1dj6sg5UR9deHhrYeeEUytcQEz
dNTlsdd/UsrRacStILI02HkAvV+J0UMYVJ/CGGip1bj1kT7TJ6KdYdMkRHoFSY3ip8pQy6NqcTuw
xKzC/ja5+cAcUm8AjCaPFLmVoJ28LZCEo/snrDBWWZQlSh89+EDRN0iLdq8bAe1qKBMIa/uVqkC4
ixwunbGSoSaAIlbHFwRWePDpxiwtZYR3WVG6V+Vwq2uiVVubeLSioOSFyGmuWcq89Xmc7PsZnSeR
tBbDuaW3iJNrACZhRtx9cBtagqyttukwH4pvPxD9qUv7L7wC2LOnjEqR/g39ND8mjlbQ/OEBZckK
c0V1aFmIMCCdhN7TMAI3Rrkli/UNpPwp0VVjN9jVXghv2Ctm45xY2wTHKVOkcadQDJu2RFEiI1DK
L6y5CgkmuIJ0AsExD9rGwdGn/AMVTUA/J5aE2O5HmC1GbZ6Tzp4Ws6BlHAJwsimZF0atwCdqaEw4
/cE+tZ3JSTqJVEOLUZUDVHtN15bwsfwlMOtk7Rkud8onS1TGaUwTdS0JdetJ81iqGnGNaVyLLTSf
5Gq2zSXyLWVrJhb+8QIfemU3ESkySk5bCCuroUoc+YkE2qdzUzWqLthjiMBBIhzoKOpIaxaL/L4M
kXCkwh0x9OrGNnfU+CSgg9gJId5TF5e5KNxObQKFqeOOYDjrJZiap1Ms6c7syz8aCNR1SbY55l2N
mJlgCKDHg3YrIM1BkZT7XjPo3SShe9QixXzzYfcNfuxvSofVQVcq0TPd3qdCww1blHTgqyCKXwzY
tiWERCZ+0TnpSUjsukg7UlTFmXkvo+6bUaCxToRP9GekftpuHuxFm0hM/hn+mFhUd8+ZKqCYlJvI
rbJzPgznnK7SMRV6uu5qYrEKy8+3o4EbyMkkrSiVIhL7wNYvpDyabdRtBl+ezca+VZn/qNLfrRjF
igMtXQ8I0XET3EgHKrYJLD18g+a4KAB+lbkOtkcYW0+1zoVDHmlFyQoq5SRjYrhNFQGxPomymTU8
o5Wgl1sqhLgOZUeUDF5+JnIwT0YURTr6lCGCodiqPl6hND6U5ClvVIeMTfwaZL5mOsseHEeiU5UT
KUPrvihvmlKEv7XWe+8JtYBynj7pCI481fhdmSWUD8PomX7lhyYjTaO3X32luDStzxcDPbRk5VWg
urDJpq2EhxMNJriMnj6l/eK5OT1T7xXKY73rUJ2tAB5HN6FaKYEf9etgW/VbPbqs1yDs5g2Va9rR
VO+ZfuvEpl1HJ2cEIPtVFw1bdXqnCqv0n7tQvvruWO8qupCY9An+qxOyTRoJH9Ki+R2m/QUDzN0Y
jV9tpYLQ8ocv8ooJ/qgUsVJ88zGYHsE7XfCt1wG0P3tL2J3DJWhIjhn0hl79rpCXHvssblYdDrcx
nrIQxUJ4QtC5EAupcJFh9U1KRSmYmPbVbxpgpni4PUIRGYM+0aPfQZRkJ/S0dF2418ZDCt6mRlta
7bLIrQGb4zVp0NWVkBEWtY6ZWYQDgscOYbMHYiQZC4XunUkWNuCyVezuEj227i7nCcvKhkw0mgij
YTjYmdQbuIV+l1lkFaZQLdU4RCatwiiJlCg+SsVC8z7ti9LmVVNh+9utpgyE+nT5QVcE+TvFSPd2
AQBLZjuXLNRDk3fk6BJqkR965h0jCin0vot2/nr+jvnZ8zfMm/NXP88ypmf9/Kx57/zwn519Qxje
Pz/q5wfML2f+8j9Pm5/xn50/T/vPC/t5ST+7/bAP6+PPnp+v/31V//nV7fyrtdAd/vk7/31tKFH+
d+d/fgcq+0n0+59XPP/cnx3zk//zzT+/fv51P7/o58t/37P5CRIpy6qBboztV15GDaG/40/yY42C
1LrXbnU0jYFPiu7v1UFDGAC+vwuwdVDG+tlrRFTvBsnppVDqX3nuPGFOB2tUZMcBdUBUuB5ToGap
WOHf0FVy8FxEKneR9WyM2lLzQVroQ5QwhAttoqFgtGtOuFdaUmQwaYV2bNOIxWgfGN4lqSr3VFXD
sgrCYeeEzV9NQb1YYUwhcNZyyHStXvxGYsggchRLDAXoKo7UnvTIDIq71vB5c6FGBCMJSqgKWMMy
kOsTG/ONttXd8rPxBzp6qghRK2ZVe5EKRCR1YVoF6mkPRwbBRu5lMIEult0FiFN4BXNB/3NMgl1a
7QwsZ7wTZnS2Y38Bvcq+qCVU4D6DMJyQCXQJ1On+NH01H41BqTHtJ8plEMqySowex5VbbDpCgpc+
qLZ1jvt4GXWo5LNMIX/ELXDvKq2UOyPN/owB8Rwkoaz6Dh5rkNHGGUs9A34t7lpkmRd1iOlX1/yz
XLUNt/M+p7JRCQakr5mlihjd7BrMgrFzFvUDKLX18/owDgMnnTZJmpd0AUkenzfpUy8stY7PoNjt
i9m4zDLJvQBAjxe+avG9F7AhrZaMeBlOwt6WcWZBGkrfKfDZiOi76KURHIXMDh6Tq4tkiLazMW0j
KUKuqVXpXqUP2OJTvDBtxWiD1taaXgmePWPjw7TlLtkyaOwJJZA46oOOxK7WaPyNJ1X8ztMcTVT6
S55fpeUau7mCC2tHpddHQVbA5tm4bROeMk6RPuuKBdOknj+BSVw3kHc5v0/zQ2caI0PTvl7PmzFM
8yX5HOGGUSsTeGtAyazg4Sj4IHGvp6YVuOVY3QYszC1uhJsARTlF1imeTheiEjejBNdX+py10xvY
iupJV0afUxXUSU5/50or58OUwSFoEvJ4raDBpURy8jBg9K1FR4ULR2ibGlp5VRPRQHEUn1RyjIZ8
z1so9NAZyfAPsu10lU90dR1zxYJ5AvDuztv3S18ty5s6wPMUNmUgdEuaeJFyzDE6ohKBZzOX4rTM
SmaElMZQUJBW5vqLQh3oW9XLvDH2S8Ufxc9GNK7UPkxf1FDVXwh4yVje/PNtCFewHj7PRzp6BgT8
Ps8/IANK4Nr6z5GkvUW9Nzzr8w+onrLO6n6O+N2r0LX65zml9akEv4m1cx7zzxD9b8Lb0mfuC+WG
ZRz1NCMXt+rbzdjnCR6uZAGpzL+1uP+WcF2GrT8FWWglMETwxr9pfiorNMbWcSA08JTTP27LMkKK
+arSx7xWeLwYikTt2UmGQ2Y6i7wMo0PMfWth9+PwouNnz6bXU+jZ8IL9YdNg7Xn8HIsSnCAgFOdj
FQwgLwy723wscymXQk1HhMHzfBS5fpErl59jtfzUyTa7zMdGtf2b5hj052NaD/QWdop7mg/idaTa
FVn+s5mVhKHpRTccf47q6NrqOPYP86bpQ4tPWrf82UztoUP+K8z9fDRVASWyxoD0Pr2kYGwpLwl4
3v3zXBC3CSD93fwyAurtlatV4/bnaByKdQIUYTsf7QLsRZbExjofRTwXb9TaTzfzUUVmclMIkul/
jiqCiZEH8mU+apDZtg2LzF/NR406xKIXgFieN3NH73cyQxE7byJtiPZD5DpLGHryZYhR4JYJ47X5
qG3F+cFIFEI7pr9oUDP7UNpY8X6Oum0LfaQGQD8dtZIuOimsNX7+r5bGuqaDR/JzNCrT5mwnVvBz
1K1FfAlK+9f8VJkU9sUo6te+Ny9e04+vRYWPY5KpPplDjHk1/v4f5s5jOXJsvdav0lHji9YGsOEU
OmeQSKRP+iJZnCBYNPDeY6bn0WscvZc+ZHV3dZ+4V6GR4g4KkY5kJTKxzf+v9a08xnEQprmyige7
2SpGPdFoVtZVVQZP4Uecx3AvutnYmn7cnS6HcGy7E8iR91jJEWzlyVVjAUNXEZkFObKrLDaemDEl
iJ0ehrd8wsnYPUjb/lRK1rCQqqOHsmsdr1NCccKvge9mYVXnQ31kJ5vcUlRT3KkhFkrNKaipPcpj
LRlfpPOtVBTjk779g1Wa2nMy97YrO2O4wV2KnK8DC40b/sUa7tKgTHaWou1Zt4rNxExEPkVrXgvD
iYmlnje+pX4Egs8+XNg2pv7VJ7gSV8vsv7R6eg1dFNekLMbrABG1yuSUKGR2jEb9QoLbfTDn6N9N
67bt+CjgctqoiREZDG3Db0Pxc1A7A35FrUoiOAbyblT/q22Xw9lZtPhj2Fc7Kv66Z7Dt6u3Sxjb3
YebL36kc7QC41Xg1LRArLEKOY6O2N0aXM48mtnI9+wB3Eeix6k4NrqigdA6pZQEkglV7rY26T4dK
dA+dk5FGzNeOdnpwZweXLNbpALVNPIy+GBFLVF9T+hUrf54LLLSEsWXsSq2SXAdYHCfsDhFBsQza
NKniczBGBLEud2sceEAD8EQ8+L2e7aizPUXNGO7U3ErPGd5oJx3tw1gW2JujyTnRwzQoFVSFgapc
fSslxLTZxxrh+9jZMxjwMBQURVsPuX4iifPVUWMmPCSuawyfzglSBZ8sP90pJZJAOziKhD55d0EX
/HHQ9B67dqCH6ymrnFXrxGg56sRTTRsBgD3fzXDedlrAku3nIbBiHZi6AZVxeZOYgp4lkfMEEGoz
TExqLqOqAduvIHedms6f92027EGJN+dcIdHT8O2QSjK+adIDxUmY4QClqYX8bFOfCKeILczyo5cD
oYZw+5DwI5yfX8vKurZzH/26Uw1uilX/lFDePWXLoTPBIdThuKMG1zMABGAgsdng7NBHT1o5ldZF
6NsS+UWq94+byT51kkMS0/bP1PSpjUfXqobkSDhTeh4XtEbY0/cW4IJ6aZvbKPWvS9pFx7EV23Ly
7R0Xgjg20ogOLY3BrGhD0C5XlRHqR4LrOFxu/XGwx2HpkgafF1VYsmymWiUfYe9gb0v9Gd48XU2T
YjzxO5dGYjQGGVX6wGuxYB6HUAmP3XJI2pYQz5YCcmxiskjA/216HyZoSd42NICKYmkb2m4yNHvb
KGuXLmMGyi/Ylh1b3THxvyZqPR6aDqFeIrRNE89bonXkAUM+/MTllqHLad8VyPwQdc8iP6N/YNTA
CwYMkt7xiDBhNRk91NeYdp2l4CzBHXHIQI2DOtEr/zBY1U4bR4sFWnvVk9x65JvzWoXGa6CESxh2
7KkaZfSZcldjxCA8Mq2+DigGoB2l9BtG6rbuCv02Gp3vENwmj3RWiWAUXgSfY+FPyi6ObMo9JI/T
9Yq9JoaN0BV0tUeNYBF3tMAAxnhHwAASvyhsyIiZ3o7bQhbJbaoNOjx2Ms2q5S7Vd6wMHYt3Q8Io
w9O2GS1wGxX97LVMFcavtdIYD5WaPElJI76vwGZKm3pMBe6xKZRz0lJvdVpzbQn4KA35tcciSNYB
NuAD5ofL2e2Iu6BSAbMNNhZFzbjypiWpCuTI02wgI1mqGLKT34YKB5gkShwk84oot8DDLqjUBSsi
HOpr8iXEPrkXTvlm4T++NdOiQ1tMYAaaaXkiQ5u9vwUQSYcEXaUPCxQjkoGDBAn/lN2UkPIVfBOB
DTGwcxFzDt+kgYbTh8C0KqimsSFy1LVdsT5wZnETKA6eAcJlcIwj/+mGiaajSdAXKanyu8liAVHp
WtrhfPSpWzLQyStTiAinFDsztVQR1SmEBxpg3/tSlMe5ZgkQR1rwAqf2e6tHxZUDuRnEtzzLpmep
TH7DSxDR77OyfL7R6okIaJTiKzrvK+Ae1dHHV860MvfExb2PKI5ukjHpNhBSunXvYL0bO+c8hsnT
RIDTQ0Om21ItzQ4IdYLervbmaCMVJmUAuyK5eFUgaQ/2Ewl5gD/v49CA5TUThNXN5qYZ/fbYNck2
Erp1DwonpXyuwOBSWK/NjVqB+rMTdrLV4lCBrlSa03HUFtiz1S3fLAXm9WnOCI3ME+ssAqHf0tkR
t413uZ2yQzDRlV1J3aZxoVLckal2a8ogvsYNSbuJXJvlRjV3r2zhxS1SI3GLi20RcTqkiyoE0Zms
evslrTZeFfncHEibbQ+YSmjs5HA2tIVIkOJCOcjlVkAiNaHtN2lLaN6qT3DhBK0/HAwU9moCoAt6
Dt1Ju1hQMshUtCDcxNr4uLTNvTFVPxNm2gMq0RQuLzCR1h6IYbFKIrSFD/oNAnx9UOipUsCGwCL8
ZmAx17a7cVQ9y8z1TYzkwBs6+7pG3udlkji2EOa8S5Ec32OTyltic8xViNB7Q7Mdr20iDsC/mdlq
sgpyGHttVyAn4nJh4ZqcnJiNV8Ow1FKD0vMMKTmJdKqGKAeOe4pcIYJADKjP6MJbWhTs2rVuWQk4
BLbRhqU8LOhz87XykQBoBuRKvodnXYUr33fRG+a/cGMq31Xftva2mG8LM5k3/XamGnFoB2A6kusH
aSwh3b6OBVZ+rzFh7Vn0rrtGx2u0cGDGOb9VsHsSkYIGfugcEsKn13Ec+o1FqiWRcv4ePahDs+D3
g9Mn065NKYzmxhuu8nazEBVb63g50PaydrNpgwbMlOPl0M++zXXSmOhvnfQmAxBGv9hH3ZYJuTNA
mP7wnPQdwfL9UpbPY5p+xsyCRgHnndW6OP242eeLlwXlvscVExBkNyigT3ia/LVkX/rWAYdvdcps
JaXjEd2ADU8BavkT4dEZjic8eKssYFquazAyAKgt7/IDF8hbwiC3Ina1ZjHdFWRPcVBMJyJcN7fC
Q7jsAR3LdHvoIIDBeTauT/iv6yODGM62cIYgOFhArezUYCALQYnHRKjgogJb1D1PnJvjjwOVyR+3
KoyU5HaUpTstjzU4JA4ZsScqVv3j5QBpI/lx63K3sNLPHLX7Rizn1yoderP9kjNa5CB0l8lc+CI+
Xub2yyH07WZtaA6km+U3UXg/9Lq2781R9wqKNUefmNCl0EyyTAcaWU/t/NA3bYHruoF7wPtf2yHQ
JdhH+prw83erMyowbWi7aLNoLjZzua185zZHokImDQvdgPhNV0l7VnDZ74dJ0UFNNdmfH/PlIY2j
+BCApdbdmCCoA+O/xpayeRrQl3tYopod8IZtMsDsi7QKi95aMU39uxNftexVX/30I9aN6gzu8KZn
XD13RVkCUAVcEjWpfbQluK2yyj+rtncoqfR3WpJxWcvxuM66iViaulihxSddwNLFGq9j7PBpFLpx
P8fZQStYm+RO/j2pwk/Yl9mmb/K3UrU7T7YDU5akK2o68bYfp+9EiyhH3k8JzU4QThfEN5kc7+IC
a0fNmpum8h1j9oPiaGhCSRnK+mVBQXc+Th7ZV901LL9OgjbTpgS6uEhM9YEsaYypYilqtOEnVHus
lgh3V/hWtzU6Usfwn7u4WhOrd4LZ+r0tFxa2SK+xqSwCFXs19OozsstT0ztHaSMUt8uaBmZ1MxGF
mRrZS1qAk/JxBmqksQ9PnFYatDkazRHbSdxgMl0T8pNfV0YsaUd4V6ibEVo5rLs6e6/D/HHDesFc
681DFmJZBEDjRMYHNvu2G9W7CZn2Kp77VQmBBqyZW0UwVBRInDtfZqmHoCpC1zPM17OoFGTbNLij
oVsLizVRX6vdSotQoStDsO+zOj6VoenpKPtXRj3iScZEsrYFyQ4kwhuP9mCto6p5NcL00xQJIKLZ
iF3arzcJrTHssDGmF4zTO0sWp5rZm2w2dqECSp3bwmG9MmUuXPaw2q5ml+HXU/ruh4m66tPAv22T
wd6BE9G3Tay8mQjitnaapysH3C8+UeXFCnLYgMUwb2qrvoV/RDhd3UFfMeF8yTbO7/0sGm6oBtAa
vSucWX+4HCr0uLa+T6lv8iTUbqY5P9NZbM18J7Eb6tuR0BW4mHTvZAb5gU5ZsYqdgMo1OUtuSW8H
oqnkUyEdYiycJRCSoYk5hlV99RhYwQN7Vvsi715Vw7wiLhV8M5pCT1RMbbXD1JPKmxLEmDtZEyoF
hwLy3AWHL7/8y9//7V/exn8NPoqbIgXzmDd//zfuvyH/r6PFjP7Xu38/R281w8dne/mxP172T6/a
eXfef/uC8/3m4Z9fsPw//viF/N3f/l/r1/b1L3c84oDa6bb7qKe7j6ZL28sf5x0sr/yfPvnLx+W3
QND5+NuXN0o4MAjvPoKoyL/89tT+/W9fVKEKtrzW5Tz9OE3LH/ntFVevGT98/5oH//ef+Xht2r99
sZxfpeqww3Mcx0CvpTpffhk+Ls/YvzqqpTmWbuq4EDTjyy/sL9vwb1909VdpaJrjEFcu+GlH+/JL
Ax5/eUr86kjHtB0bPLeq6cL48vv7/8sn+PMT/SXvspuCFISGN2SrX36BZbV80ssbVDRVWtLWTWny
+NvrXZQHy8v+j8RqrXHJ2VtIKZALBwCEas9yX80B/CiwEFjWBBHshBwPVjTjqBik5aUzlJE8Vaej
6CgCE72ZuTnxr18VtZEsHdhX6lFvvOUFhQEtI9dWqxKxpfBMQ93P4SQGFVG0c297wEkDYFG0VdOg
7fbRRO5skOXEBGhwzgbYbOup7wE24psY9QzsxoQHt0b34aInnW/qAPZyNluEr42iX/kDwmilsl8x
Gp7pO7IPqX11WYPQqjbCTZlrs9tn4vvUlEdzAEMNm+OgI9MlLoO2PTW6HfW1TY8FzaM5SqBK1Msb
eg07XdHA3BmgJ0uzJv0pjZodkssd5CLjOvMxIIVWReKZBbrBzHoApxXtcpAK30TaT5siAuQQINjg
P1qcwflC3gE3PA7Kq4Ycdp2TOrRhQKrWth4++GFk7OO0fsL2FWxSe2o9mZOWpQQJ3eSa3UARAFeo
ze4bRiymAeXdcJYdKXLifVBrGQHbInBJjB09IxnOANRI0tFJ0tFZnq0R41+XeBPoXnR3fZU+JhQf
1w76Yhc9K9Q2wNfbviFAyAwsuS7gIeETVu4xh0XLLqY6zyPO32hG1WQXTQnrkThiergsxvet0L6R
6vnm6Pomo09O/9poQc9PZ7/D6lGOdL7YJK8SAX0uktnVQJ19T1vr1azDrz5+I5i9N8DJx02dMdB1
A36xWQBrikuAMWqYwfyXRO50qY5rp8oU2jZ2w0rSyDHmitktgtH0SF5xoM7VypaI8WQTphBlsfQx
JwQUp4e8Ps2yz+GVS/Q3vgb+IJb6oaqWRKQlCyADWIHNj0ajqpeQ6jUBWZOI+PceV6ebIhN8RihK
daid5N5pQZ3GNKmpoCXwrUlur1p6iA7fhtU0QvD53xyE/38cY00GN6ah/8fwev7P/6j/8R/tP/49
j6Z//PtfBtrlB3+MsYr8FSy5aQnBYGogGpA89WOQVVTrV2EyVtqWvRjmdJ2R7rdhVrN+1RxbENsu
hCYlyLs/hllV/mqphiEdyVALpJOnfv8v/g+G2eXP/2mUxfSLZ5h4U0MwmTgmUq6/jraBXDy1oXhu
65GEhyQ1sC/Iu0xDlaFZ4RVSuP46r1S5ApVXv4Zq8B7EarDLCBLRmPPj5kgt3r/K8BycknamXGYF
+IH8+z/8PSEBFDf25FMkCND3SVRjA1AE2ydE1oGsSrTyEYvPfI6NVAM0qpWHqmMdEanfykGZ1vbg
E5FiOvZB6BkwmGh6BRS2gKiuc3webkPs4fpPH+RvZ+nPk49klvvn82JKoTLJ6cJhCtKXD+DPs1Ch
KcFkZSHurfIGZsS7pk9o2CQpfEr3dYRjAerRJDmwola/WIYgyMRbw+6vO32IvDHmYV/VjoZOHAoU
En1dBPVzUDZgjZPoKrf7r5SXzRVllrfCNvcJsKpDq5GxZQ/v0iRiQYufKiZZ165JwY2bcSMgql2B
TYbWoSCqzzgFFdEh7gjY7WzmRAJVBTQyswwXywETj74YiU1rpExDEDoDRUSNiMaBGj9YjY59fRyO
kJHR7oS+wEwlKcHnu9a0GUqFvw3jGRiGTzQdW64GBxEboIDEdEw43UuH3QLGAyUImBow1tHX+EtM
HpGRA7iUsE9exzB9HIH6rehvxiTDZEF5nsz2EQOS9HJooSuka2uLzRR6VYSSIxxBa3xnp/+YReWd
Nju3vY2iG+Oo7fWdRdZnjJHNtNO9GcJKIMDMTcPxQLeB39L0LENVaKxlS34R/a0WWZYaAdO21AlV
60Be3LhgwsHL7PMeVxmM7jaq1E2lw94hTRCpjU1MkUZc4GqorZAU9mh2p177TLsIvd4UvggfhE9s
+OOmYXfslrZPniT9Y5eGel539TWSk/G6dexsIyfmeA0ZtVb4Z7ucn9RGpF7cD9qu05rzHNcV+rSI
7EucCZEks6mO0wORw45H6aVdsd7/nsTBjtLYIXDoyRXqLNaFmAK3N41d1226gbJ1PS/a3gUmh3SQ
qyF0EUUTWFuGd1RktgGoJ9M/UxxHoD5eaYA8t3aFDIXcxAQxAsngKWpKQQ6KKohZGeAL1YN9J4Dw
mmmD/M5MIbktixyn39ZVvEgELAiaEuI+igR07Rsj0rEJjkQIkXSi7hrIzFoPty4SyAAdQ3/pWpB3
ik4TGL8hIvhjN4IdpsqBe8wY7EMWmCl1a2z1fVDvGEjdzAw2JL08gvCb98KkgdqHnM7er0pvplRB
rPw0ggXABQAAfFxrfVKiaHDSVar3vmuS8LsG+xK6ml6im51w4k5l8FWFU1OoU+aFoPu3vR++OUN0
0pOrYtDE85QA+utE9okZqvXw6G/iJCx3jmXkp26GAS2a6KXL0hDZBHrjzPLtdaWDnbOq9sMpWfrA
iLIwkGb0KfVuHeRmcIZpAOgqyrpjEzebAjKTpsv8BsPYa61X/WsikLQ5gyKvSAsHJdIcZlp9Qzot
XcMh8MIIrUWlUkjBtieUtj40LSHuWn3bRs5OS2tYmLgY4Yx2NE6sztoHtIvPcVJiZY6VI145Qi96
v/D6QrnrE/vYOWwuF0WbA9fqSK3sQdMyxfO7mwBl1wphz7SalI6qTclvLHWy6SvrEVPhYZgKgA+R
DXnVbynJGAo6+cUyrVNWwGqDmlguX2q2/o5h3haR8dzYuXxYmhiF7LyJKAMP1AAiQapuK358YmgE
cTD6wzHNnEeAzsMR4DhdsgZv45TM16zUvwJbv/bFBL03wFeYY0pdNEsTKo4Vm+e7KgNpr1AXJsl6
TQyu5ZWgG1bt3Dio/edDVsZ7U8fJILBTtPYUnDB2ywXPscnC0etkQ0hJX72MRLEYU/jZDYyYqcYC
LyBmFEjZdYOieSJNc2xMfd+0wKwilDrLynVCC5VaoA/VuVC9TkXu0Mj6GebXgBNNQUBskVVpW0vt
PPeikMKDHF4qgg63AkIcPi5CzlAjsHZEsRFAG04BJmwYLlleOitRv8Gou66I1dmH1bmOQgb5gTVy
2YoRgJT9FFLegFmq3irWuI2V+tVC5IkBkIVhn42Ir5LnkogEXM7C3lZWsxT9QeL5/mKBfteInyVp
rT8MOfGaSemxK6gOkf7CXl+sVYxb7ujD40kzhAwzMgJAkcOpDmjo6332xooc1ZD9iTJNbOjP6Cuc
bQGkNaqAMJP9KLkn/nDaAtlgHlvoaonVXRmGol1VEKv1eAJ+26QUPPwUkA3hGgJOYQ5I8RCX+JLj
qqaAiHFYG69Jw8Wnho2NxXo3u6OIC2+06yWHHcMvAcXGpJEpDurEg30+UW5TW+BX9Y1COus+iTrC
qKB0AOquCZzVKiRsU7ge0Id6FK/cXC5xDmimdoVavhrSzLfFKKxdw8xYMG4RcCCg3E7U77IZTDOM
NGPOH+bqgV4g9S9r+NRmklIoBYkWF8AQgTywlVBdMivEQTXGGXiaoOfVVcW2oToC/+Fl4pJY9V1G
2JsavDhkWcIoMcNjI0as8qP/oCkIAJyMuIkshRfT+8M2S3VE8+30XQOlyXqAA1AQ9Uoakzdjr19B
SyFFF9rtVRE59gkqH+ENHkKKq0hBTkKPYlPMDA+VrRL56pDxahAG7RL/lqDAKD8yvbZfexYouZ+H
z2HQw+/oALAbwydeL1pnBg1tHYA5yGf2FbryHo7OsoV09SgwzhnEmgwYu2dVnNeJweVKK+r8ingh
6Vawa8BwyQTRXA28zmFD2Cf+ugu4suy4N1yuFqTUlpbObmAkxYHQpMeG+sNGUyxk0ZqwvtUy4ENR
dHxmTD5lcWj6oDjoy62sTZ6yCafB5aFiDLR9VB+nIuqY5kMSN/UNgAFCBZslGwBqHTrA4xjbYNPb
Cn7U8hcvh0u5ukLkL5y+28112swAT3mWVlzBGnTXlVLuL3dEkj3A1/0YABWgQFPXFbltB90h7Tsp
AtTmKi6HYtCfgONXxGr/Xgy/3BKd+pw3vo8Fczsbt9RW8C7YaroaHf05JMU0BM5N1mFlr7G9I+gj
GPtAmOPv/5EyYFYhxJFc4Ceg8MWa0IVbREopsScxSW5Eapy73ZAQlMSoU7gE5+U7ekt7MWiPYxK2
m1apOOHLYci6rxTPqWdQUl5JLBywkMctcwCKx+WAehLHgpluHI3mWpWTl1bhXVwOEBk4wADzQtv6
rlGqWfpzxaHqJy4EvJmRF6d4SSLKBGULbdMCfJWnLRb0NKCMqdTGRsmN8+WkqF2Vk0k+IapP4d4T
fmk+//xofp7By2Na0hvruqYyHdJf4m/RJeYjCkITpznmEpYD1UQGlgTKuyJYrO5KOt8oHFbgVVgq
TltnjMTu8lG2pHWutMygapDa5H5dzrZmIDIeOjITL3eRZDHd6sVxQgKJ+nh591FiPNtpz95+CH87
IRTIRs+p84+wqcJNndofmAkfiUEkcEEdwZh1DUE9ikpcQjbQz7t8AhkxFIRRJow3UuxpUVd6kxwC
1al/HNIqQxO/3NVke2KT+NXBpK8BPnZVqy8PWi9LBLYvfmsS5Ayva2VBLmgoAuG65UCmaLYrIlY3
l3saLcxMD2kdUhTjmNIzhdCB0Ez6YFphVpJ7FK+sLhDE1NSnkiCSQ01VkH6qT648w9ThcvBrcuW5
wJnPjVuxVTIU1ngSQ8ZxvSzWWTmRQKcOFDUqoz5cbo3Ls3SZtTUhO+1KG5P2GJnNt7hl7TfFQ3cw
M0OmK9mxx6hawnL+uDZ/XDiMC74waI8m5hmvS3NQW/nV6kDbVnw4lz+ev/XFXAFwnp6JqPoqldS6
So2YcDEkWEy3QbhumJzXMK70K+QCJI7lKJSu6ANE8Ndpb83hLluevBx0iMNXlupvK5CobpoRqt3i
fregw8RToV1dDnDcfruF23bq1fzHwz6WMzylU71mItOuQmXEE48fy73cdWbnqvLr5EAZfrgKzWa4
StPkRaGUuZsLkz3U5Qkn1uTZSE8/X3V5qTqH41UcmgjFFZZjP5+1O3+k94H6u1Eb2HRyZO2qRow4
bfKeyqS8MYhSvJvJk748XJE4ujVaKX68SpTmo9On1a0Mi+y2zsXT5VWIBykdDmYBd0tNn/UwXpeb
SimWVMK6PA2OKE9WS5L6z7uXx1B1/PYsK6Z3rHn65vKKy2svr/j5Az8fE5PzPlJ4o3nsw5fEqhxW
S7JIKOD9tHudRRCaTwNtYCtf6Vzh8BcrEkPLVRmn786s7LUuPsXgsWLLpnN7+UPMV9EqE2RbJHqJ
1CV77NtFe7X0feGGEmKW2FB2iQxtu/hQN9sR4h2JQcFr1MqbyiqZVjPYf9p0NzWG9BT0oUilFLeI
la+oPUIP4sge85zv0Zg6xFFN2qBBkFJq7g2a+l7p0/4RMcFDMupzNCn+nZ76YIrjODvlEIT/dMDH
9RiblYBdD6dUM5xdro0eMUQ4aZoGPRVQ1AwKPTJq2w7Y8hQ4WAyozO27YSrlFiH+9RJf1rJP2ZCD
AnuEXQT8Vn1kziZs4KyJ6DQNw42G9qxdVQSSevjztmzyPtos22TSeOnSiaZnfTAnnPMAaojkCE/p
PCQHVi1rrSIYZBpZp0whlaN2nJ09QR9g09n3Y7C8DyQNesNeaSRrr1UD+2vUOdAz5WsKtdfDEZ2t
CKzD/0eYQj2+U3BIVhN1dOI7Uq/kq7PTc4KLYr070UPrTpz68IDtx2tMB9ih0ygM//6uzBzAYPZM
87EuH0YlxYyasB+Wy9dzHhRIUv2UnwJlSa8OJjh2omOn0AFnlA7dRGvYYQDfyzh6zqCKui0uhF3T
z1cIWZHlNYTdjexPh7RJ3bwG4WAp426GZwejloxIUvua0+VQtkV0grh2uaPrxS6ZA+n503inDwbc
zRhxlDo3oB6Ia/ZmlPSkX41kGWsPtANs8oWBY+H+r5DVgDb2pc+HbCG5cKKjxswxqvKhmjPqz4TY
uYWjEY5jOfvLt1t0SXkU2VuuKm8iDIiIJpkexG5JtqS/t1PTXuFdoJSSioM+xRM7gZFCkUnDejT0
Q7T86RjcExl1vB1biylvQLJm/XbTj8r98i9pJnhz80id3GkQXAwp9SOf6NrSeSCBbnW5Uy/ndc7r
Dzmep6ivWBb6SDvmxjrhtmaDY9aZW4/t2Ur1A9SweG+xvj+ZbZWcYgZMZDT8ysW2oamsQq0Q5ZmG
ZEJZ4v4si48cLiC+HedlsrNgI7jQV4ORxR6EAWLfNSob6nJAm7NG70fKxDIqJQoZ6qkPWCGNclbv
Pe2WkvQXTOZuRBsO3GL82dNmoOIXebbT16tMnd6NINg2BUqOkhTlSvZA0MJEnOBTaAdEHzSgbwkm
krzfkaDOhAIe8xVFFz0JEKoAC9BNL1/Osxim7zZy17nrcAz7xRPqInaDXf/pJIA+ffNo6kNwqFRQ
HXH/1c7a9+XrSKLsg6GBM4/J4fCKEB2SjoIXaxtJi3SknAT3ksMKkF2H8GasRWTeNCfEP81JQKHf
zlr0mJgGarqU0SOwd7HU1G2yjDwiytEG6M66aaN7p+JiKymgIbt4gmbWrJQqudcC85r1jqdm4Ttt
BjhqCnlXjxpNhb7Wds5YJCwRClgFMTpKLJCQbMadWg3jrujsb4qvX8Pt8F1ftjA18v5rOZbmNrMH
58ReygFflPg/bgX2jCADJZF7ecIo2F0Hefpql9Ob2pJr9PMg6IyjHJ9/e2xeVsrwt/Y/X0F546iF
CHmIiWm2QWQ/Saiya1YDjTu8yLFtPR1W4GrGc4588ikrCpVMJq4rgOZgiHTqIGYO1D2MtsDr5DaS
8WOWEKg8ipRgMgMUlznFFCD175nsKfym1RVe8ueFYr7Tyuk4q9YEdbWiF4TtFURPAucU77MDCZNq
RIUiWdG3kjPXdwHo9D6o3FIyAhiIjXwtiU+sOg03pEW51tpu1ZsdaNu+psi7ELPdWUV9Ni0nQiWW
6gT8EJoDv3qcSQyOe+UeKclaZuZwis14PBl21h2AIXj2CA4j9M01GJG7oV6Ey2VTewwLBt7X0amL
3ZjqL01EOF/ddOui13q3I6mevIqZ+qRPcBWaIiSJmuzFgX/8pgmHVZtSccNts9PL4F5aT7GmlMfL
zJ7ZTUtSEu8jqZa8ibxzG1Ecw6KKPHihj1aaemPfjwczwHpOWk61gvTXUjbMP1U0WRuzMduTPqD4
k7i8KO7kI/Bcvs6X0dkil24tx+gdceE2K/P25KeiOWVNAubQZMKfGNlFN15L2SpeAw4O1d5AYdtA
x1sG+4EvCpouNK5pqTIDOTsVZQv8ZcTDFWb0qRosTyahse5nYgHTjIpBCw/D5f8Gf1IgdJLWR8B0
ribtfaMxs/TUYr1KiBghyQupUyiUZ2QR/pDuslbsw1AfT6ROZR1NVG5e7icZqxTV4buAP4TkBhAg
EeVxZ2od9zJ5qazlDpMQ0I7FS2qlDiUhFOG+rxRerkav9GS3smbiHVTQM9ryeeRdeo8UHDV6S51c
1gUef3qlWW8EJ8OKwpNmqLYXyApgZ09dpor3Y99sZEONCoDi5M4wU1zd4WrPOx33dUMiJMRlfUOR
qVvM8bD2Z3SIRWHuWxsNahPFiqsuiyptmg6dCeWIjNTKNfPutU97ZVPiHl/HVPXcrm3H0+X9k5wU
rssCf2dtRy8TbTB2h+HV2LFOKS0l8zQwHOzcdtnI9NMYw1WZdJ+h3oJxQZvkVvY8nXos6G5Pdhqy
POshEpQmsKGAYEael3c4ywOzhycIOMThwi47PspBqe7Hnml50trQawEs8X1QDvApiG9L2niNYqb2
oDRiUjdvkk4xXBGRHOOw2Uipra7aiih6tknZSh38J5zXCTMh2BAnuYtabd75xO+6dvtQhgrtbQHW
ZDJOiRydXbDg6qT/3uuc4AGVeQo7rImaChMyGjx9fkcXr60dGBqusUw4XSyeQ6vLdk2dLDF12DZk
ip08jM/pbCzMRYbLrJaHHon9Nsyqt2VqNMwXjSuDaonGyNCeySTdKnw1KFlrg7fPfP+rhk8f5Hh/
TENNoqlgltnISmHIwfDpc46cxiVuh+8Dqnsn+WYVbJAHhQW5XlnzmpIP2nCD0DtKaWsadetSrcx1
aCG39Ik30pQReldLUcGgInVI7dJDE3oN46feKo3ptapCaY9e6tq04Yuy5TGX01iXgglI/95X4SsJ
eHzNCTRyeye6E1NCoHBcx+d2ZivBt+str+JnILYGDDd/jWyS8mcYHsze+lZRmuHKBtyWFO7MZzT7
knIYJw75S96uRn8+xmQar8JA+xjoMAAIspkVrOKo2YimG0o6JA/Ob1JvfDY/WNgns/y8fGunQfie
0wUNkSkBVoypRsLfLclgM6NKuKw3idqkh7AcLncR42abkvXM6vJYrzIRx1r4NVJ0/4SvryG5ZWGb
64p9nKLSOaYWe07LAYTDEE/jlADEksXFj2F/mRN/rP8v896Pm5enyD7cJaIc9pefA3XDHuHH3Lj8
HhQu9E+c/yLvTJYkVbYs+0WkgNJPzbDevO9jgkR4XKfvQVEY1W/U79WX1IK4L/29JykpleOKAYLh
nbmHGXr0nL3XzgfsR5g2N+tq2s1lHEQpemrX0NQlTHkbFJN7TGXuYMXtlX/AyFnuv9sxa6ds3ZL/
27X14b81a/5H19ZP/t72f3/7f7u2PoPv77ye/c+v/b/+tO9v/1/90t/X/vtn8P10vz/v+5pyJgdn
KO6eSMJaJsIUo1827PBVvEJKXjFkOBoLZppZemu26N3HqGrP7dJjKQzxocaGSpOpzCR/27X5mM7E
IWq0Hp/wg9wDtJg/CB8Wu54ey7GfRfhSauaungOtqtUHQmhJg78t9nFj6xfoZchGQ1g/piwfxy67
ybqaMtUlHCU1HPfDyUFsSNswL6nNmI0+4il2ppE5CQjteJ4k+LaaG2QN4n4a9G28fBGNs+0ScfyW
VkYJbYaMLgU140PTvVeiaerHaZIh7DdEoev1Yhr9zUCO4tG0/CffL9hyQH0+U3FtLMRrH9gpumOK
kXPXaI+lit9GzWsffXgrtBrc14zQ3isWLrSioeO9OxpAQjtpiqunZ8Zr2FngjFjVs655H8zIh7eF
9RrDL02VXnvXkIUaMCJfhVAdq71G/tByfeKX3RaJkV7RDk+vHv1scM/auwfVGpCMl5J2UhJ1i/Dt
Q6u8F5Vm5aPfwN8YbSx3PqESj1MTPc6pD9XC7TFkWKRgehoxo57UUVO54k0lYMKIK0hIQOmDxret
Z5Zif3lxtNcMYW6fGfljSQD78ptBEa3PKMe7Pw9nLdsBy3qYZu/Om4EUdr526gmhve0m98ke1A5i
BuSCOKGUJ90UaNISp4nACH1qStIzSaTxMGoQoLrHyG6Tx4EIyXvReJ+ZaYv3KSVjqC288AAvlp71
2JyZmZlPYw9QFs1Cs6krsnV7Yj6CWv419PzBaseKySCbyqPetulewyKv6czZir49giPOt3F/gayH
77Fg9ptqCXD9WCYfZDe49O10/FLCvWdmdXRtkbynfskiVTJBocQ48BSXXF7KMZkW76aV/4xdp75v
57x/8nwb3lo9750M+0eNPmA7ZUx7oTGhHJ4HjKIwG9gZ1jQ7quOEh+fsmESoEvltXiNcpFtEvv47
qYBi68aEy1VQGN5c92H90wtGobCBOj1w0957lw2Ln2TMdStzW3+S/FYTyjd+O6DkSneofWj177Bs
f+gNfXcAPGevSOWHOTEVVvB5bycJkGhZmba96/zFgPyQUlmex1pz3wt0NqP1rgGMh2RIG269OnkJ
/CBbRtuk65udrs/mK4I/G/nbOzo18Psmqr/14ex0eaBwQh/MpD16Lt08D9Nv3bTes+cUyZ1tJ4Ak
l+ujVw97XjDZoccBtAkH3puqkL/UAqxpYx/UEmnUFNbp+1wW4qR6JuCLbuLkO9hD7BKWtEPvClYf
b4eW5KW3BvLPmOvVi5njrzVS5zeORfnGjgo3mb5siZix0V57011+ozSrjOv6MBufJ72Tr0DYuoAI
yB6zJ0sp5RSEIrdzriS/VEenJbiQt3f61vOPWtrKQCWb8p4W/5NOHjgb8di4ncHlv/XyL8t1CXHP
kvTqD0V9p6Xm1/rD6hqye7IM97uZm4K+UJfoQXB3lpa4mpOy3rL0FVdd99qrsbgkKX5Um+KTsA7x
1sVheyiZV+1Hgvne6pIUW8fBuj0tD6PqpydGYMOyePZIsbprLe9rIH7sLbESsMm20HfrwyquCQez
zJ+JwRDVtxv9LUPm0JIysenHHshc2Jh3bqV/ekXrvaGkmQ+6C8TKlHTx9MR9i2BzbJJyjDAGGM6b
Lndk2xfo8sE8O54AzxNH7KoWsNQSFQKCUzj79Q+QCixOBA+Vt22rs+GXp6lSzLlci3yHeZhx+/NO
Cw3t2PgV27vJ7M7tmKb7uRGvVazMs+nSVFoE7megwTAg8G0HtbVI8rm360x6FdqEFpasS11YrIAd
tegTeoBUBxGW+xQxHJVg7tID+3O+fnz9/PXsv3o4Ld/t3z6l0Oi7ImTnm38f1s9ZP/ufPlxE/OUg
FJMCuQzEF6/XetbTkeNWxkH+51kYF7G+XS9GzdgysshseuM6QN7lJ4UL5SeKGn4y+9UbXzLaZZdf
nYErVefM42muZ+s1v4FKUwkWI2cZZ7b0c86oK9wAFXOOVYzJT6jpLPQ0E46m7m6wuVHFcwdvz+uB
5s/fZ4nK3ltzdnfJ8kGn4/fol6mPq9jIVwYduzEZmrPn52RqU6SSAsZD8r1oSSxWge+HSZcV5/He
qR25F577UIM5OOukxBXQKKw7LwZZIsZ4OntRwohNsp13onk6m1XDNQyLBz8Mr2gdYXJHXb1Ll58B
bJiVp4t+rT/x+8d+P1yfHrvxkiH5aX3+rVXzvNweKNt62jYYhdniFMSIx83ZXqZf34f1Wiehg/ez
ukepU2CRK06e9KyT3SmmgesTGYW3y7UhOX7/wsPU7aHmagexDtWWg6ujJ8/UgKI6ImhkZy4TTl/i
IG0z1oll4ugs8871LF/mszrtIG7+9NKndRAm45tE+khCFo3DepgKh8liimSJba7ekL2BY1U0ug1u
yNOLo02s13Ho0q1fwKOZbBsozXL2fSCXt4C+6b2WEIB36ystTrnkRlR4WwOTPQEq7GqKpq+2ess7
VXbJ4sXi0P/nWeW72snsNiErRwZSgB8RD4M3baeBDKG0BwCzfmtnfW9+/5TBYMRpRtnP9UW8HjBs
LfFXy4t6PXi44mvCQE718kpeX9O+vdCsaxkHyh3U3y9qbQw/CRy7BwM+MDmceJ3T8//7oMVVdWoL
PDXRMhasy+FsL97P9cwF9kk0U3ytYlfHE56H+IRt3WF7mWi/HUeWOokUBtIAMj4NLciJ6D11tHlX
++j6fTxqxD/fcb1G3x8F4Hrx3z7HW360quntGizXgU8C2nk94Ob9+2x96HUJ/GO1BHOlTIeNjqFw
Jazh77P1mpfqB93yWHWzjrDj9TbTqebkp1+EbTVMbQtw10ydHcQjTHTGThzn2GlatUfhTcNNF/25
zpPjvIi6QgfKwDC1b2USEuZAIgSWvNTfw/S5n4jjvX4fGh/ggk722T7yB5IAQiYmflftDKLkMfWK
6GLO3UNlRBZKwa6+6oWBrKWCj1S8S9HLy3qoSeepGTVW72qsyEYrNOeCBcq9zACS/5ytD1G26Ttv
eXZm1dJ30fAgLp+RgKq4RMthPVs/aIInaDxdHEhRREzXJzs6ZSAdZQRla2mtPlTmXwYQzkM54zCm
psbAFv0e+5HIDZh5OMjS8agxNQ3mAht+WvXZFbJGeEwSEtbAX9iIyvyJp/JbSdO4MlnxTgkmUWwg
EWH39M55p2ytjhpW1am2I9LEL7XoV4QZJxindiRKKCU+yBYLjWBkKIn89Zh2qHArmWQ3Y+NFe7OA
rk8iijM27dFF9xMQUdk+WUXxu9SN5EojTiJREyLoaUXdJfDQoe4qb78+XA+44G7nPtNQu6FVafuU
pLlSyrv1YFTafIuEFBX1gveyWGusXA8EdjCUukTA6DHpf8oXdCSobsqtY7gNkMnqZZji8eiBnYXK
meGsltqSKgEmyplUvYsbPwOP/o8Dkdb51dC6T0TYNFCX63q4+BfrOPj+VNox4zaKigwpVdNdtaXj
up51XTQcWlrqK1Tb6tQTkuTxYLPFQ3TIARulezEVdYzb0jee5szZFYbBzLXVnQ6T8wDTr2ySQMfi
ef1zESOLfRFaIJaeZb50L+n5QkhgpAbHLdlrA3POpGGiWLh3MPmjE8GoW6PtPvwcxRt9lrNYmipu
J7wLKWH0ucjl2Q0zETjQEk6TRDNFH5CgWd5m8Ig6Zj9GfMV4Fl+T3vjd9YYXoBo+5svkQuo062Kj
R0tgIG5Kq+hHlTUfdjuYJHUshzxhyMG0A8V2iPilWIh2kwJKsvSCllX3GvXJg6I0X0Mp2H4pXOQc
BjDoBqnezkBvzUR6DymX5UXO3p4m6LDRRWWSWjpoZ8MaxaF2vDNZAERsLAedPHF4k0ovafOTLGJr
/Qc6Ov6+NNDPTI+p05YzrxJXXVrxYS0srBaenKIrFawlhqZzE/6uONZrENu9bWn27p+KQ2u6fy47
1ocp/lY46BitVknJWnL8OXXbsj3MWYaChGXcH0iY3K7LOpNY1EQxZGqur+t3lLGcr+v3erYeYozB
dtbOR1ZiFKx4Kj5am1usX8L9XKobazkoGDnuYKt9DMPXIDmRb1QQXLixeKfQrCWQiX0hdcK6tEvc
yYaci5OJxDagoYlcoo6TzaxsRtE5mlejbuHII4Bjc9Be8oUtUjiEDm6c6ocqUdJEbvfXRC4sya18
bD0r+5HxTTIfkEGzoOrLwv3nFEJSdbRJb5pNhWdgXb6r0QCK5y9LrxbtvSi0MZVTMq4Lub9UkOvZ
em0shyNqsfGQW2nBS3756Fo3Mpz5gZtoXoid1RnBGRui0B4iBHOpEhs316NATzv8GetCvNaVApE/
btqYxsdsgXyIGgfZ1HJY1w+xrO52P/8UquXPtRyM5S+yfjBrnCwI42qRWuTqkJnxqV+kPXI5JOUi
/1mrHioY55Q4x7Xe0Zc6qFqkOuvZem19aORtUGvk3IjQidtjKftHMjn6fdn2PUN+IXDPLqemC5tV
qmzPmAPZe7ysgMv13KQaWM/Wazjghy0JoRUvVT6wHjr4OOdmOawPtdCjQT2h38LE3Zg7S+U9kj43
QJE078uouVvLl+/CPEXuniXZFcDEI9F/QAeHuL43av12YppCF0BgY2V3F0WpvHVm8330lXERgKlA
1Yy3neY9DgzdwVR17pZmF+Z5B0JwEAq/3Oba9FyT9h2aZvhhCJrGKXeekVHZqfMUozI8egyl4hxC
OgfDL66u1bQb+nlql0SNeU9SNY0/thzxIporFo3hekY+p4s0zBTMCTvrdmzQbnkdOhCcMymDh/E4
m9a765q8Z7FHHr2miG9QVr9Nvpsfu2GGSKCHtKkb881DrTEQnT2G4zWE6bofsxZAN8LSjWmRESwT
+M2ePx01RNvUsbZ7C3bbhHdH6YwXm4Dz5GsxsMmE7jN66vhepOh5Ua7454zFcgNkcwex/L1g8370
0qY4YIMlER4g0J0c++yxsrKXLOcWiyBM7GQ+PRleCOZkyLwmQI4KhFPL/j4Is/hhOdUuYuy2USAi
N7E+X6UxTA8Zq0yHsPoNPAw3sJKxlk8cVFvY7Xs7AZStHBycyhrbrd5ptC+HMZwOCQiLJ9X5PydY
itf1UTYO4aEvmLV5UQToeXbfRUcUd2641tlscvd9y4txfBD+6AS6Vm3sNOHWVxv6UYz3XuciD86n
N2zg2iu2R0KutRCU9vIQM8JBkFT2yAstfU5Je7XMUXu1lngXTWsZlVji0Ii+PCTDpB56n0GQ7Otj
47nRtuLeuY0sz7spSsN4yGLtlxbbPyK96J9y8sDpprjyxbYJ3aDwAbw/OMQ26Y+Um/XdH2tXoTOo
r5xa3fB9HmY8R2zlkm0pZ7/eqtxGqzAZxzQP00s+Fdl1KvvbPk4golNrZzmCb98iLV6VOuFIOYPa
ESjlj1QXzNen+TXLGGHZo2pecz+/FrFRPGARa14jwBFzLIZn5SUn2drDTVnP0b6KuVeR6SXuyTQS
9wLCx3Wa9JtKe24Ni461k6c721AGUswMZ0gN6mPKn9d4HIkWi+rI0be5ReevdkpxaWbfu/i8YvYZ
KfHKKV8bNeV7YhD8V56rLVrjfhq9k9202s16CGdEualibhb2mNkLkd2Ntj9TI8PZKfMBd4aXoz3n
Lvwoo/gRFTZIVFhsuFd551mOA4FAs06NlBPofV+9R6XLfLMu+iCsJVl7umwfGCayCRI3CbO1opOP
mZz5bcBi3+KmGZdMQUMQzGsOR/x6ZMawpbmZiEaqniOnbZ5mCE575XUk2WhNwXQURToEh31lpPkv
X5yTdC4+2YIjsy708raDcHmFASeDXvTjc5IRFukhYnMtmtLgKknps5+lr0+36yOW0CUxuEP6unyw
J0w86AbU22ZfPNFwJ7ov60OShy0a+9MBKyy1NMzSg5Q23hXzNhWievzz8ppxL+2iVlOB3nj2Zezn
nur+QToQ5GtcGDdqus9oFWKY9qM/B3+GjZdZPsjknxgkQC1Blz6FwAyfWmDep9zFVkuW1aaEiPTL
6KK30SkfQ7PXX6zJefKStH3ynE67WPTBAsajGDGQ0pN7WAamPsCgRoqlNjkxAGeSfUc2HhOJAzwx
OXnI7kd162YM9bUw8t5HNyGCqy2JfoXOajv8r5vDAuvM6oMOI/DJDQHZxmRZiI6RCAS7nEr5pSoj
9SLlznOH4lnH8FxIceLz02s5Ylwbyim5E85UgkqL4bJ52sN6AGKW6DTkhsm+tydjfHEzYrCGbnx0
ukS94Iw/Mh4ZHtaPFZkBoW4cLloJ/javkzvyUWI4QA6TEbdiPLw8jOz57w8U5EXTvNBv1ut0gvF7
DBjO5GQWN+uhdSNtEXIt7xby0vE84VaimA9ThtbwLopH1b6g5+ifrOXQz6w3sTtjsRrd7qnqlY20
Qb6vj2jjid2kkHCCjJ5t8kKH8JyGDmg1HeEX+dI+CBSTa92E6yZTN+5UjYDil+G3ZY3zVTkwUSz/
6OI7vxB2qNhBLKdV0Y+X9Ux3HXkxRvFllqh44tAlVZI7KKK4OXVPXWX9ecQco76s12NbJUHm6NM2
TQdEEJPXTTeCsvRGtSZBpjFYJ19MN1GlfkOoI0ka5ca9k/TkTfUNt5rl4Vwk030sK3G2wuRtvZQb
Thlu8D4dCQDTrrReebh+mZLj318mHKkCoxJY6nWzZXuQxLiF+v5J6H50m+NyDQWP1kvW4od0EUvC
IeOawVvwxCuI7K7lC9ZrC/W/1kgDm6e4f5oFFUJc9nQYli+QtLHuM2Ht1g8SZPUaxZQwiRWjEWOL
XtjejW757lOX5nPQuZq2nyMTK/mQLh6XTr+YDS2r9VOAGHtPPRP02ZPjw3qp9m3BghdWRz9uvCeR
o1ntIof2tAfSJvVvmDw0aAxK5JJaigIQYmtgGfl4wj4oGcDjr5AKgjIQza2fZfVeEXZzr3Aw7eOk
xVKnMKaVwnVPDPTFi64tkZfuvCchqsHZ53ikqo3eLXt+ttQVOWqiwHYYueWlCq3orFyTuLg6iIlH
rBRdUdnP0G4weOCbMIkILFUhdrU5/SYNndwwKo16c06+JIEwDfkf7nsORmMvUrB5Rle+pq75YKvp
vQdQuiklEvgeS80AP4gifUtY06Ofu10ALYb8+o2VTxdqQQ13C1kDcGX81EqXuE0Knxbp4sTfEnrK
syPyWxmiXA0LtESmhmDK1VvkXpZjXKLHIp0/kSja28RoRDCcvcx9HZvG2uYoAefc7za19dsms7su
0L7rQPmeMtg/cKB2U8mLcy7dT9CA87H1VE3opPqE5+wfUaV0wZRD+RtteWfOWGXHHqMohLNHMoSu
SMUu02gMtAKdKuhr9duj6FxUluG+trCEatQ2G3fMB2yIRKeTE06rHx8eSdUBd90B4pSziGarNvBg
xnRFfStRDaIbJcFdHwnvrr3fRukSpGsBF/Pl/JAJ/MzdXOyAFcQQIcstpPA3s6Q5UjTNFkHW3nZg
sndhQnQOWPNoHm+YrX1ODauAr7nHSHMOtpc/ZZPtHwgIuasTgm1Q5NDFCxHVWS+jWaMib8ROq8bP
OBVPUpMiqKOcsZK/3LZLBucTiAynQlqe2NhGGoS94Zst7RTvnkkmAHoXnDpmS6qHbMtfWp/UJ5RN
VeBgyh74Yx+GTPscL3HUxwtZ71DY6mT5Y7uHQZYcO3BTG89YNBdYL/rpq4I9v0zeiLBp7lCz/VSu
xezXMD5nt0muZkgF1Ke0Zn1pQjm376oQux5d+Zb9HBz5VnMlBOJqD84E7SG+7GjqvhJZkXEcVfEB
zNolK3yMw5AlGV3h1aOv4Di4IhPdrXeNEISadgXhGwSuNclzQgD6ASTGT5W4tNlsZ9xmiFCysHJv
h6IgGDjPNm5kPSqPnbKK47ui7F9Hd0hu8DxaF+WS12rXDZJjCSKgTh9QtKC3vJP8qocqr3/VkXeQ
noEbjFfDagaRUbedSpNs03KC/EWgSpfd4MoZNrBnKTxq73lk1L0pUR4dB7t7qB39Oa2GZN8DlPJS
BxUiLexUvx3NHMYxAZUe2CZX6L/Chu1jqhtVQND4Yzo2N05LIrg9efKsdaRwSIzCZcX7xLVwajdo
kvj/F6rYjChCAyaat3kbvRegA06moiQYLB9Ws4ppDUkaluSJVACbsT3tYtssYJKkvO1KfgMl9mBO
EZB72Ruu347E2ugy6OXRVPFdqZvazq/ZJpAKGao8eoJu+5LOzuLCpvwWd3rHrHawHTw5PU0gRRTT
xuwgAmM2P+ApPo42QBZDYYZqNCTM3CChdH/JujYfIguSrajz8tDbDEyM/tVzp2RL5iXv4pSo94EC
1221iLnBdJ6wCQZN9JGUIw5VgIEbPK3tBqc4AofeQyhFe2qbxe+jUW/JovQyAgh46VN8bMrJ+KvO
3R9R5X1qCNvovaQvLbiWrMOi4eboEeb+CwQs9M6qfS+LPjq2CY4cXU6XSjp4nQVK7rkm16zVAZm2
uR+Y1WNu+tOTyoxLh35R3BpaaWwllSu9wv6l8W+rQuuoTvSKlJTkJ1W69GZWzzC5WPxP0UYdmSKC
+9pYTKj4gXdTAXbdyCigXJVtflOhEXMu1cRipYHk8RpQQyyvQOiRgAHkCMzOfyTm56PA6H6FBfCz
6uw70ZtfsyYAQmjlQ+21nyH1JBl6VYNirnZ6yIITEWXAZN9ch+fF9isuCBkXWpHfpti2feJHDqRy
+5s50U/pbN4Xhr0bBhNGUeXgnOr9TZHPNy57WFvqgO2T8Pfcc//ytECSf/ZOpsS+HNMbc6r2UQM7
z+5QzVlB4nlVYDvZY63cF89kGDM5p8Kgvmw7i1uTTqIQki4mwx0LItmzVfYzSsiDSbL0lxt5BPPZ
b15RIWEX1g+yvZ5BAe7LiTw+a66WXVB0QG6B3FPMP60SNBEFNroUsesM+62kqJpkdW3C+c6mjz0D
E6e5LhBPd/CB5n0uWNtqZ0i3zeCCXXSImZdhoQK/6I0NXNpTCMqbsJp8I3VdW2Rqe3KPeXdHLYqQ
lK6vSPIH+G2FbvAq98ytE9Kh8DVmfiQdpwPveXEZUUtDCeEF7ReMDmcaeXTM0S2m5IBnI1olcaQd
8WZXilvzZL21JqMAhIFfPp4AvFkIVbuEPgH/Fznw6F0cOa9ivI4uoNncYDGZmKxZuMs7B31037dM
f3LCDUdXr47xEH4UVWpso9Ydt2Z8TFTybLoC9wwS8VCTz76CTg0Mi3e14d4KPcSDQ2+OipsEywFW
oGsGbtxMdPd9Yg+n2b++NgYFJ9JcNi1VHugCfOisTx4ebsgkXcMtvUN0GNAWijYISG/pA+39Kbok
ccTeJ/OKbeQvqRYq+iRuy2SB4EWrmY/02chgGMGUumQy0XJ4QnSJ5i9vbMTY86/It5+jaABrXJ6S
MZLPUfuUCC/ZEsN+JfDBvvO1jU0los1VixAaafvQ0HXMxt+p/ctq5J1r4P2nz0S274yFo2tZ1VEd
DaRWYjafq03CH2er6dalapDWeqP5xaCxgpjpzAdlQVJMq/qLlux+9sbslFRo++EXzNFvw59u7Vlg
yLHQUmRaG9Dbbe+ViTZBs2m/d8gP/JYKCRzA3kRLQzFi7WnNgiIZoEF2Nm+XqJefUw/BT89pmLPh
3Jh4IAl74xbub1FVHJXWgJv2LmzB5x0MjUvrB4hdaOPGzbIgpZ06jML5reXFMTcs+Lo6tzLDmf7q
E4NXRWjLhVOy9br2l1SWcVUFo+myWoahHnhb9O47zcX2UmbEYJLbcdL9jJCWosUNk/I6KM3yNbSS
H3rMbcujoxbSsdzmiF5b/GGBN9efE6ovjIl3OtK0DakZ99asXgrHfLVqBxpqYW+63v8yRfxjhlRJ
GdilWC155fUhwVm5OyJBB6CpwvJ1Itgr6GJCv/A9YJFObkc5WkE6WOfKFndR7Q4niV9pl+vub5b7
+64JfyeRb2zbCn+v3vXQBiuaApGzDMNRx2y8UnhbO4SIxs6uw0OzzTw57xaAg+kLYy/n9KExjYPm
TyYiveyhyewgEoiXG8MBQcnoC/c5qos2M19NJ/3VOt3rPNF+ZBacRCgCizTpH/qWe62S1mLCYEW0
9R5Mj6n2gi+j8ZvtIoJnNmJGaI1wLhir5i+itS92On6iZDKYE6ZBnPnN3k8oaysNTncy9wevT0aU
QP0RfWELYlqjetOgWjRIhQ9FQTwwkQi7dop/Jha+j5nJ6cBbjM76fBP1/OioLu9G+oIH26jeEBMF
od7siwr8dGsdsYAxsgJnt8vKu6GRMOPJyyMHOoLqamAfNHosGB2CMAjMm9KKPxhv7AcN0bFIiWhO
MgVWE5r8FH6M0yauOsbVI2ohI/1qlUPTMEW5k8ofVfekOXJALQmd0p4N9aA9axRbO3hyOIhAc5Lo
wvugjFh3CgM/AoTXS0mSjUrFi2eTkxChVmNnFF1a3jpnK2Mj2imsmJrT7UKLfG8reywANr2ThOAx
cj2gCgu3TCrVtnAA+VUSQ2xFib0RR0xKBVVdXQZSMkkdvBHOJvYM9hYvSsSk3Lp/NS0mCDet0L5a
vBnyxLAC5jWE3UOKYYjqpTca6uUNwM2doXlk241ABobyy4MFt5nHn6E7Pudz9KYbcGFkb35qvurh
4MDgRjngHBxLw9HooNMZmqLf8YooeZJZsiX26TkJT4YE1lZ1oR3kWfQ2u87VH/URnkP/w4jY4qXY
NbIWW4HX3EUOfZVWAen+CjERPEFhRQvp59XeWCofBZfBnvXi1rCbD8bnKcjANtywCVRW4rzyF93O
cW+cohIF2gyO72VOY1wLSXg7KP1GllaAp+wQzvZrSv8nxhSwUQy6qjphFOnDb+XuaZC7cFN3pAH5
E4FoQ7elwGsCRLKnhlcPyNPxxVGLND086IU+bZLQfRlqkiXZ1de0aGybgY9zIe3uR4xko1466hnl
k3Sq9JK03Q8ZelsdPVSjmRfcmh3Y/FA3H00wTUE9J9zIC0KsdJqkdp6iHQeaUyGj2GjVgNQzwR7P
6GlQ2LSKkMZ1vRSSeNPK3DkwbODWZZO3nIUhQxOcGkTw9rtYr7d5xPdpbI+SKj83lldt4XL3izIx
yT7zwfe2rE7JwY+7GbA+rGHdQ+Yvk7LZq8qKd13+nLJEoTAgDy/t4gdRJPouJY4u8LtHo/P5z0f0
wNDM9QmWoSYffXQQ0wKnpbbi5nTS2JMXofqyKvR7VFB7d/R+6cpyj1BU0kOV3UVaVWwdW//dj7mF
C4VbNwkn7wY5qapFr7BeTtQnrRCQgnGmbUjL/Rl1UAtTW+Sgv6zp5AveMZ3Dgj3NySarz6zuBN2V
5S8USjVbRpKZEm/al0rBuRT15xAGsIn6QyZ6EZDWlgcUj8mGOG28XZ4NWJmYD133D6kXfriw0CEQ
5E/j7NxM49JUBSQZS5OpCpOpKEG3mTPoO0aWHqIJYznU8iaCZMhi6Gsli1QV3s4JUYweN7gT0mas
DVIj4IWBzuBza5WjxKGlu/jfiWki5/xHrKs8iEEgZR3J61bp7KzJpm1FakZQ3wzAWu5VEqFmMLCI
2XV6rqpG4qvF9+uynUDb8QvLbf84gcmqeUYytOqnnPSiTaIxKOmast0brferjtWEaZd7lm9s7NF0
992YWgE3OZbrcQyI3zb2c0uYSp3RTzSdGSxuKo5i6J4me2ofYARtZYRWVBXRvdStMtBN84Z83lOl
iLzARXkThYaHoJcCMFzm7SIfekqrstxOTpMfU9HvNNl8DC4zsGgmvLNr3qThPEPAGt8Qed905bwv
Mke9ocMbLsRo12zJMNL64tfKtPubRfsv6L9/ZtX+M7r2/zdGrvHf4nE/kq79+X/+1//+K/8XduPy
RX/Yjab9H44HeEn3DVP3bCJj/4FuNK3/ELASDV0gMxC6aUBV/Acg14TcqHvU5BAdPct1gDr+DcgV
8HZ9A66g7uu+JUzP/J+QG11jQTN+A3Jd4eoC6Y5v2JZwTZTr1r8iCsGUoHm3+narGczpAkAkw3M8
aeIRdKF6R7AhBzZ7JvdGY5QipSKhmMBf6v6YlADMWlo1VZ9J5MB9FMGKJTJb3Vq1rn55EGSOg8nW
xicQDRRYjmeNoK5uXzcRMJW4ZTQtFMEQem1o1gbcqG/vvbCqPywGvVVQKUzWGpHGztZHP/ilTyb9
bro99nJj7BWuyxhyUFCnTGx4q0CD0qiI9n0NgbDoRXmPNj8MXOJD33zuww9ORO41f530p2ml409A
qJkAFqCROexn1pnAjRAB7CIqZmph4FWUpp3vJ+a2H0kzWH+p0AKj3zgKybpVAA53AcsygZQ2eQuD
5jjhHjgDAQqo9TlW/ViZX76eGkWAWyWxURs42cCwTDXiGM2kSG+p9LgzxMRjyI020WjaF16N8G9S
PVpq7JBaTlIYQJGT7DWqlWQGoWBE+nyjeyBr+GXGxyisM4hNTve51FMBi+l8rlrVHpuc+/YsDWy+
RlZ79yDB262vJlzfxNyjgcJxIxwfKUQT0oKPlUBWa8QSHg0hEzD2e/8V26h+l/ttzgJC0BZbKLTC
X04+it9aNkU/onaIKYsbo370+9pj8+BEAYkJPFclh/ajzhDJIV8xlI0vJkP4QKbQzdTTRP6/7J1X
cuPclqWn0hPAH7DnAK/0FCmKFCnHF4QsvPeYTo2l59UfmLfqZv4ddW/Uc/eLQqRSShDmmL3X+hbD
ecpdZVLFoC82s5EFPw0Z+WBjFUR8VcMQ4aen+vvSZ0+FZ9PDZ+/BTiOCZJOGBvtl37ojaOJixPq3
Vbk/daIQDdj4cxMg0Fxt0eJog7xvQkU8VqP/KEw6tWnivnBLfntgMoo6A5LvON08NJWPOKGgq4Pm
SRFJzrwyrB7JGyOmndR5NqPl0qgEG6wqkBsDVHvgBP4Mw2a79jQAf/xXw7daNfbj2DfKuijCCBVi
UpwsH6QfS/SR69DbxmokSHjSw6fdvSIN/WSNXnBnivxe1jWRElWcnnO7fkwTc9gPRhieKidtiZoQ
31WMAoKVz0Q21LExB0G+G9CHUQ1qSatVCAJc5smUsEIAPGZRIht4qD4jVksYbCXbZcOZbk+XTkDj
IfRkT4y0+8vO/HKOiJhccdsim9aMPtw+fzGsxlhFZEk5HbUUtzTTFU7AM2D3C2t84Bo1GkbAceWM
yAWxDXswilqrAnD3ZMbSOLFngnbOLK+6nAcNsgE2FSwzlZyeHX1lJfJAOZJUU51scM59HIrP2MrQ
p/PPFKd8r4RPcHFU78uEPAIWlayzx6Oddv0y9WivdrGMHmnR0viL0xfPtB51lV61n3jZCsWomKlQ
V5aRRZED5YExd/MsmKtOnLB/1Vlqpu5bm8RbdtjZ3MKtCABSfCSR9Y5gXFuwZCwRNuEhASWmni2b
TBA0Oc8W8eFLCLZirYxDvAG+Gy3yKKMlBkxx1lUhbboY8Sh5RcZancaIPOnkJMYZ56ZJhdw0+uBe
7VmZBJ2bA09w813t8SSCt9J4qkn8dgyFQDm64gs9EA8oYTKSExHntjVGlywMSM9AnM9SA+RMTkII
XT1CLDW9v4I1YelSVcRpk0WF7Mlg1LJTi4xr18s/9VZi7a9C7jPQh4nxFWaRvwjzgq5ayOI38ORb
ooN3jtAM0DsUONvdoZgorsZLh5+QZUSYL5Mwie59GVRzP4UwyxVL9yCb2KciT8Fu0ULIrAI4Q0Fi
Li1loDMkK6x8hV6xpyoKgQDXFPcNtbgfqTTsmKn6fWnZBFh0WWctR4gUiCjT+zohdgn05zkcsDy1
0P/0xpfcaLaEhVC6CzUzJ4JiolEiMN+oqnjzyZ04twMBnE6fqqNF6G0R/E5hDxAMEOFTDuyqTCzb
idxIxtpnMADTjhWwWQI27YrQ9uCRfNez0xCeJnSVna1SP/BscudIOcfTrH4U0zZcm3m1jo4JyhN7
e60lSkEx2KkyRtfomKyHJn4Y1V1G19C5H51V2SJUKy/Z+FF3qHyMrSQ60YqLpWf5VFC16kFz5Kow
f3L9PRsPTf5Cj3nuWwWqTRxkc51VuZBbxvyaPVi2oBm+wdf5lDfVPTQSe5EIhHPOvV2eidFhE0xk
zLlk21k8D/XKK08GakauvZedk8Zbjon5nSbjQTXZjcRMqkWIJdPVJJHc9O1epG8RVNSvC3HnexcE
VMihRYsKCZ7B0sVtv1BqehF5/eP32o9npU/CptblawCjyPzyXPUkgPDmn4aYq8l3BX8vkmU/a+tP
m9hERPTI61fUEm04uTRnQORzThSPzUyuzqwERJw+C2yoWtVOD85KREY9QJDIiDY+Wk3LotRCfhL6
LH+qvnnvRUERg3i3IcseGg0khtWsLefDK4a9GsDUpW9rptOfn55tA+ptyyie6OPKswBB98Y1LjCc
0mySLGwa41GQIGmlB4cgHz6XUhfHRLXBEZ6cER2m0a517Uu3uoBcYL4MYHyASS80pT4iP0LVthaC
Mp0BSZKt2NoX3gb4JJNIsSLzir1mlMHRY/hBoryrVYk+9TWyvot2E9qfenj0zWtCX6nkCo7dax4k
LQ8m5RjXprlqb8P2pPTvkXIdB86ffHGcO613l9SZFpp2GcQKSM86COSyyred+2g1D01YzbPgYCPR
IKKH2qf5GAXPdXFoS7Guo3sCeLSgO5RZda9V2tWlbz1aV1PV4NnRs8oLjGCAb1Q21gCeZrznKAd6
BPTXnjScf6iK91qbb5XwnNlvJuoOsttgrIHGd+5Db2I4+f4asuGuS+7piswc/zk39mOJmpECX0gX
u8Hyqovl2G585ayb0I5BD2L1ybU7mEc0VTJqm95WLe1DEJjAqKvl2Efca+kl1dy7tKtQsZgVzD+a
d6a397QEMmokdyr7c8+PHlTWfL2UZzqgRxZWF9tgRgIg+lQ28WOXK2dZBftqNO/1Pl0ZHkHCeRZa
FyXsfAY01SM3xT6nevhc6wLuDnYiznZHqd3g1BNHGsmAo8ndO7X0ornuNhsvCo5JNF6BaS0DBEp0
uYcvuOhfuqr7/tJMpEo2URIpyYNHMqdcUqlgCQVkll5hBCYGeYlNhkoY4MlUVHmyUtiEc8yRAQhb
cqYhANcNO0YNhkjiNwZdS4ozao7Mz/Zy81TVakm0mVMvPKPUsYig3L9kTW7pELvli1JoYwGTKGrm
cMcJenQR38yAZzXfSlOQ8JI55WDPAub0+mgWetryzGdsdtlU0EFv06Q793asYDdWXA2YQdqZibfx
QB0zp6BvjeM1JSkYoblDSQ4pTuaA8nRc+YjIott1nUd4kXQdxX+mS8iKeIZyz45pNzYAcOeVH9JS
p/1PUy2P4+bC3DwcZOYQiKqwl4r+nw8icP7lRvb0/r//4738YxM7/cKvTayl/SV022SfKGxJjsuv
7AFL/UtaBKeqGm0sNo8T/v4/owfEX5qNJp19JXtbS3P4pf/cwJp/maQ5GTa7WlMS9qL/TzawU7zM
7/tXQ7J+JUdGI+jFJkzGmqIJfgt60fMiRHcKnIsMDrZH6SIV5EGWlIVUiNHsou64z19NtA4YVCUG
hpkXmRD8BpXirsvd6Olz9JJLpJbPpmvgGUmb461o8ivRgcXOlDbzv35PoZmO4bc9Nt5U2Cg2CQCq
YXHAmvHnMUajqYUqxeaFPSiXYdjUhv8T+genp1sFNpJuLRwR6dGg1dj0tX2IY+TfhBH8mUQgb4dA
449igqbBP9G5Hr+fJjOq2R+kKtBSDQKLIi6hZl+os6Lt991L2WF7xoUUzf71J9en6sGfn5y7wtEl
nV0hBD23P//bHHESjSQ3QxRUgloivx74e5MKBnNaTJ2yimgw+wZQu6Bf2Bi2qEFs8/BZz1gjIz8e
MwULnjUXZfQyENxK/tWmN5Wr7YT3gUT1Ggr/310tU52ux9+Omo2yodIuRQFG2ebPo4a+1tdmTcPK
souSdKp6H40Te8ko1PmomoI+WOxtNGhqiEuqaE7OWQ/vk7XvgOzyhQfijVKJ9d1ayyze+KlFF0uM
hwiB7ughoGXDgYZlOcbdzqiS+8y29iEzrjLU65AWKmKfxyTIjsqQrXM6ZcIhXzmwrrmabxGVr/BB
bVMqpHZfrlAMqElOEdHYuI6+FeKpJpNn7G3s1ATa0GaW4SqHtdqYqz5XNpgR0O43W93KlrjslmZM
tkHGhN1Vc+Gna1GEtJPH+6o3EEo2W7oJd2GkstSyFsNPFeBrEB6B7sNB6++yUAI0I/8oj4DWIg9M
/bXWEFLc0ns9e5X/2Dvp3nXNneG5K1HQ8CCrwIm7EwBxSI4PhcMMT+hoZbOt9Qsx14rsMoIFdnLc
sSP50Sp4bEI/cqNehlMbmpLuCNMmo+d7Vsv+zHy0sHKxhfV5bbRqO63PG3MycdVLVrRrOyFzXO93
iSon+v05xyuAtOdOglgbCvvgJdZCCfJLbo+bohg+TFdsMqwHs5BFHGo6N6YSPJlq7pSMNaUyKcxa
FFJ+cO925txXiGNgRqpbIGq49jGyrPDXE1ISr1LrLaYy3ZbuAb7YCifysnL0tZDGo0WWjwNJK1Nr
uInDJujggSUE0moobPV1WXUrZy2DdgtBca0Fw1OCwcxsgpeiIG/Nb5/8Ir9n94ANWh4NN6sXZsfI
gTR/SjAI0MRVT7E55DNd1p+eHq7pMV59mMB4OdH79a1cON146hKjWgQBYAxAk9i7FWrGsYtMlIBO
y15XOes63V0hw6AIwIolTVaAYFciLvH6C+2JXgnrweGp4m/5ZfzZqNWSdN0HlNKPhPueIOR6EM/s
Q6cmL5IYZLIdFgb7QRaUwT1NF1KSaEZZVzXgSVFjaunmPcKfJzV6Y6+8MLzxiDdg6iyPzgLCJpqG
8juuLLqs6aqqnu1w2Fm4CETdbUT9o6jR2kcDZpXJrtPohclmaQT2JmcfviQoFit1g0+ymZDAaZ3t
2dqiTJfv3mTFVMYp11DNl+lgI3aPMMs1I7QOYy2c5q6B2GQT+kFA/EmpHICg3tpz1EUH8LvRJo/e
RkdFOK3FYFAdK+tiGcXKBjRjV5gyQWTURX9XAIMXYIx9xGWNMXSoxfCJGbj1k34rAKxbYbIwkH9O
Q+PY9VvkyxvMACevtx6bfrhz6/io+jhIa3OthuOGQ2CX24F6OcZyX9Ws2oO93hn4pfWN6ZACRofI
r00Gpg6DbrsbfeK5HLo5I574ojmBZJ12fZDU1c10fRM0AKmXbYPgRfPDOffZHa3SeT7KAzR9EHzt
nTDB4g4gJ2Na4b2QDy4KZgJpkCk91/aXCUcSPfm2Sog/tJpl6Ser6RoNmruKAhQ5bE1mIw4NYGUH
BOLNuKrxgdlhf3L7fquY8b5WgJLIpZZZa7NrlrlER+UYDB5HNyPGJjKRpVqInJ87kquzGjgvHW/H
fWTQfSzS+CcOuJSNYX51dnbSap9AirBdeFIZ8NVy93m0/FyzPBu1cVJrjfjbrKJz70XfkFy5jg53
HBSGRTU2yhyQ7sJ1AmjOUd7MKTVsulTdj3ZP8mq4DZNgI3PrFXzDArcXtixHINiylPfWc8+IlI9Y
yqDhWV27sHDJUKYeyZBJf+iZRcsiMe6V/IF94afQh1VvhqTN+A/DaJDM6SWAOdT0rIlV1pvryIvP
mjLBM9kE0fsOyENOTe9E+M5aYvI0sf/PEiV6CVT9Ka9xBIANbNVm7oXpc6XEClvX+JCDCfTgcnZa
dTKifhd1NCCLtFqkRvPqqxEDv4drClcDcZUN40Ghw+RJQ9YueRRsB6e6Q+ZZL/Wx0mdhIFUgdmBd
pW9cS4BnhXcJSSlC92trr2qS3KntgB801NxZx9mrY5xkelFvIuHnSxJpWNbTor49eoqhvihxyUUk
8qwiwGIW+ek+Nvd1ol1aGfy4SXzNdHJbwgwyDHuVMnuWVX41qKkEXXpOk+i1oMQpWmQ6IHenSY/4
YxcpNGu+HMWHr795HoWCTBDKOcA8HDwwttPfQK2hQk/PrsOYXO02vpbR++D5d/C5WSElfIawxU8c
mYjQDSt4gGN3mgBscz+2NnSnj8J0LnYW/riktkM2QiMXpPclCHUOpzsOwR3suR9ZFN9VTbUxkjbl
3+CnoYNCmWNgbLOiRSbY5yfmW5lFu0CLMwijaI24MGQL5+k1lUZPgiwyheyAciOOs58oRV1Q5Ugo
0z2OWp5Xlz1bX3NuJbc1WUYBbF8bjS8FysSKf4xQWPPbaWnRQwKWhU+q92slA4aUuYyPATZgKb2l
CL0lWG9toVl8yiBF3ugZDwQYoFUJlGe9QBQcUkfn6fkoetRQbs0ybQI1BSzVNHzUs6oZHkUbfsra
pDLhhLSj22ilWwkMjPQzbWPiQIfgR/j8qVrholuSwVmzA5bAFmew5K50UbvYoY4xPOB6Co2IIa8l
GaOkHrsKDeTbPAKU4Fd+RRRU3aVHia1zNtI60VjLexojvYLLNh1ChUo4sDAdfXig7L2IHzclfxRp
1M90/rKcDQIc6KfUTt+ASFk8I8Y8DeTalf2mQv8IN+rLCVCcQL25pm5yX7L1nfkyOfqyf218n4qs
viG+4DX1XFjKpvgyc5xYVbhNC4iBpn9RIdfifMDzL7pg3eNKUtwfVBxs1IvkmiTOOeDZ8QxVRamV
EObBGbGJdyl75VQKSoKTvjaUFKia4snQ3Q0PHsFPI5k1ZUxzO2IRhAxuALTT2vEcj/PebN1yETPY
ibLctkimzYQoWMntBZkDujbLaizNYhX2MD0UMdIdmDpSCWFPiKE+LKoCYV6bk86bzb6KW1fSNRtt
+xB7rcfKrCV9xKJ/wexiGcF7l2NK7tySCiZHkOuaOjPzR9l175r5FGXRz+35DFv3MpK1onbZLjK5
A2CjtYi7jE3S8iqdNkK30xA0nIvb3dx2xJR56aM/QkD0OTG6y3krNGOb9/VZNbNjp0U/5FMczZb2
Qtbt+il0oXHc6VaaGX6PAkmEw3ra+tTdlxQOuvSyYFVXWrhaTpg5/IVWU0DSaXGqGg9XCDvV4b6W
2oankhFFCwTIeOSCQVatRVPgZfGW6hRNWygs7xH9XDSKZSHTl8DoPNPR2s3blsaYlyFZzrivvZru
g2Ybj06FQpQYKD687v3UiFq62py46A7A8gRur8uCJKf7yabgbtTgojb6UqfotRbY/xybSU6U8U9l
2x9ZbDOCc2+M0+PjViheu/zd0QgcESzQC4I1WN5zYmlbEWlakU+aeUetjZ+GnP9lLAeS0KVzDCij
sXBFR9vE2o4zdNaGNli7bRoAIxr5+5xmZxqIkwa6iFvMDZzzsuUndZglpD2rSzE9xh24pmEoP4pO
8iE0i+paH85desh0/OyLa/rJHKjuVU1BGqghpg4bV5FrJz8eO1R0zuxT6iUJnjQorZjFMr1Jc5hu
fgRUslYPMUAd4sSglPn4xI2K+UTPQ4JiJc+SwsHKIxAP2HdMvKGvfGbww9vWvsM6YyLV1Vz3W82D
n8z2fzyt82aCDVCfGixEBCUsqdHmG4pTliOerLXhAru2W2imzrrCoaDPu+kgLnoojj2rrEgkR1Vj
Cok8fjmA0sQZvypKsI95iuteXrI+OaJRR9TF7kHV+/c2NwlkZWoqS6Yr1TSfqrI5dM7DEPP5B5uJ
plbio5Iwrxj5UQ0/0AJQ7XUvdHuOWL+Zjdxiq8YdwS7iovpMVOaQ4lbG3aVF2650ILQzttFzAm0j
268yhR87MsyEGo9FMviImGgDALvXl0kc/FSlc2lpsKmExza+h47bQk9XT3uBAiYHR2lxq7hVeOXB
V2e089WZHluXxCUKpAieb/dHXPG3B4Z16kibHGVor1DX0ET4Mz2cLN+uReE+TA+razChyvKJ8JlD
HtoXRNj7fMIZTr9Nl/LcEOcnwut0lWon3ktmZbNlq1LiFS+1+8D5SEnkgUZ3O8FezXFV9mUaHaLB
uEQeS3pGfqz0+jKzUe+qOUDrjyADg9ZkjP5RztnPgmIZ+pwuH9zadHKqoXpwEv90O8OWzvpAa5Nt
qhaYIyum5+hdZ4BbkHZwDVxvRWD1hqT6p9twe/sdmTsPVuj8utcnQgcKy2PE+TWQvN+eH5NraDM2
lI1yAWKCj7bFbYDjgAJINcPcdDQr7qcou5Y9xzldFyWk2q8olAWKAx3RD18yWbHXvRZNeoUzx68V
15Q6Aa3du8ag21s3+QMfjEpXGj+7qbJLqTQEaY4jsXlPkjOrJ6SGNnYOF+k7J5VtdUEok92CyPXA
V9c0L0x34YfOSx6NL76urm6f4PZRYmc9dsUmtcI7GVFFm+68XHAYhI1+hYek4LZAh4AE/dXSrY8A
93U+DR+3kULx0mtjUe0y0FyEI2fqS42HKzmUW1OrXzO8C6WHZg3HAM67K8mp3BTTA9FZjDXTk5ml
yUflLxlkoJC5NKRqjsHQ8fvTJ4/Zsk8huMpAcJGBHI9usDOv7HrOeMvnMu/8PmlQZGpzi3iJUFW3
MfITVDjzTtawhyZhIX5WTGP5fRcYP1qRYOjSgVg23+kwXgxy3utGnEZHW2oULepqPxKSxaDNQjIv
jqHj/TA/HDWWRcRGLqkv4GvRV9MU7bnR1SOZY1or6jZwIKsyZsJKlpQIbitcXIs/o9beWcluev5v
C6NgmjUDn+MrnrPWu2CrX8WW8zLU2kiFvzr1PQvsyqNBInp/5jsk73RATlKjZQxgbeMzViYlo880
9XVZeE2IJ7BESa+pONXcRlbi/VBGmXci3qth9OMpMIW202Af6pDdRlo9PH6krDEAl9PlkDwDA3Xh
WXxomgYwlf7usrQDAsfWpKw+3WgsUN4kWz/AFFv1JGEQUKcV753FyBU3JBYzR69sZ3yHdH2KK3Pl
A5FuqfeHOFba6jqNqRmXf+RwcMUdXYwatzFDLVwkxsp3zimeno3pqUXWri+9it/uqetwB7h9BTGg
f7TLF5fbrUySfRM4l+lxSZ1mlyTBaRpc0tHYiJ4lyu0vB2F6nEa9soyvbcAkF8HzPFSm8oqa4hop
9xizEe63axxqz7f72wHvgyeD3JGsXPV+swmDPF+qDjYTjwF5uoJjk+5vi9EsHT5jkLzTCmU6/z63
SZa1myyxrn2uOUzLw4NlUKHOGjCueflBRigAZ4Ux6BCG4lsBRoFscXV73gM0Wgzr2Vz27FTTAg0+
VytK48VQ6P7KVcmu7qtqq4FGmKPpWYiE/WRcE2eRDbtpAJ7OR19FP1YpD0xNi4lAPWT+E7jrn1yN
r3CBoFd349ltmtOtMj12jGCiEzsva5+mE3S7QabZpPde3LgnNUkfhrnoi6+2YyptbM5BD/wbZVNE
bZ4534E/PhtHlwkl6xY10UYMGZUAq8FdpTr52Qc1YSLyX/T9GK2mny26xH9nvx1tJ5lwWohxAwpi
qVheDNVAskXNfM6qjfAYbejIB4X73dv9jjyqYd36YgsjJZ0pjXjGiIVFLeI4ckVBnsAxWl0dr7XI
WYOfaBU2TU11MzUmw1JhLpg3GpwJg1mw9tPoQdY2ZlSEoLLC3D6UCnF1zPZxSpJWXXY+1v3sCnNy
WA+UAmdO7gQbQyHhG6TDex7BfFcs0BeiQHBX98xMOg6NAHraXdiop8KqZ5Kog7lZFv7SrSnOvYUF
umjCCMFtFKhC+64r6YhFwQ5BCImRzJd9IdunoSieLHqruE/lG4kOhJ70r2qp+oxOunapnETB3XrU
lRYfBL04etEOYA/KwBsjS3wao9hoxi79bhrLIH4vEWs/rb6MPjRREPBWL+Aexx7ua96ZaAtqZ2mL
VubKFF9GLeJfdw60qSHxtxq8tGxhGDQrpFTF3yKlXcVGWhI42WKqzMYtEbeZtTBR2Kk+TLkYEVS7
Z26/E2q4Kh13Jc23xodH3+n3lq1ubkfz/2Wvn1mT1uXwOOks0j+afxpZ1f99bPk2/crS7yp4/79+
51fDkEDxv1Rdk2yOCAW3tanf9Ktp6Fh/6aqpq9TCTFU3zEkP+4+m4aSUVQ3HsR1TaqZhWf9sGiqa
+pejWlgs+Vv0k2gn/Y+6hrd+12+3F61Cna4UiRGSRZXU7Kmt+FvbEDqUljdkRqwyoKo08BkEVDu0
73HvRf/4bqL/uZUC01+P0iOKLUz33fh4e5WwsiDEEmMzTDZ7ERYOdFUzAt1g8QU/iNiFhnpwLAVW
w6i9FyGWKo/B8TFq/JbJTytfaZp+hPzVLzXS5w4ht4icCOzovar4apzmB8WI9UI4ygfe3FMEDouC
nafQ2Sj7XasG4w6QnbOqEqM/6V5EIS7Mxavl+c+xxJU0iAxYne6q/S6GNYbNo9J2k6z1XEcgYRjK
rxGx7QsPR/hu7IR6Vv360ZrsAW5tt/jx8/glZbu4CGqWUDewDGjP8nR7L8/0Hwfv1M4Z/INvqv55
MDL/7GmUGXP0Ev4ijVA1MFNhuY5M//72nWKWwa/v/vner+88LPFFXhNJBZ5kRaNsuKbhJ+FCzqs1
9qTITG9Xurcf09ARdxiEKMea8b2SKeqahm58P1A//PXd7b0hxkPskA+2j62jE7bRuTKgpZSu1k5w
WW93e1klZDCTxga4Ep/CUHstEFSmqg5K+7TupPHTCeXtt++i/lnWb4HeVQ/e9MVw4+qhLpRujphV
Lm/vxXa2/+3hOv66L//oINt/699yv0rV0HWLjjkdSUP8rX+rlkFZS9ujLwTWeZNorDaE672N1JyX
JRy4KSvC2Hl1/hSp1bADv1qd1KyMmQ17pDONUu06lHe7evouHzH5cybl/PYD4pUHByfssFAbuw3B
uyZIIIPyNb8kqBVfvT4v1mqbuGvCBZT71MG+zhnS3rpSoDEuu1nheu4pGDBaVU4VPNKKz5eZ6Tx6
EWSa0W2MOx+YxK/vbu/103vh9J7XawnmSLNeiKIIDplNl7AsovJlSOqXzorcqyKL/bbp3egzT6mS
El3Q3fdNMty7sR4umlEkn/RG/vixivSUgia17jLPrQ3okGobgow+cKWKZZ2PGLg0kx1PWlCiyIy1
XwdHOg8DHgtr3Y+O+S5CFtHMT85jokbtqop7a9NAJSRPo3pUcJcs0sSvVreXty+s4NZVONyZ8eQO
x4Zs762x1p8C1GvkKC1Cgne3OWD2uwGC9cKUH7XsTGIQGDaWAODzixteDSf3d0rg60cjRPwVdN+B
qX03aZS89L3gKbb95IgMzVp7pUWCr16pm0pRMS5ND/RIr4MSZpuf0lqPl2wtvuLGlA82SPA27obX
kgiSFbcXuX5Ix7qsBcSt3wRTRkvnpUI6pYOQ162asiM+XHKfFMJQouBDTWJM1Gxzjr0w2w3GLAz/
vXPvOWP1EExfjDivHpCBKXfT+7dXt/ezHOElwAfqNYyFXsSzp1X9hfiN4Zjhj3tQ2Gq5cRhuZNtZ
7AA4TtXHiRfwTLDKi9lgEx+JpdR40VGTbQ0bVsHtpQ3q2G2LdF02HmE5BYlRS7WBQNc0DriK6ahC
p+qWtdLo87CWyWGw/H4bYzmlO4hKlni7HI74EKkX1hAY1xqbXWU3hVuDlt7fvsS5U+6tvhO/BEb/
rSrERE3z+wrHtjUNbZdtOGgyDFMz/zYF1aOdaWhT+hWeBWVKCI3upgJwOlQdWFHxYyvVunMT8eWm
wQfBcupT5yn4orpuuKvQtk0DrqY5G5aR/sNtDEYW+DOOXeJy+6Wn0hT+GQ0aUDQKAwJV/NlAbaE3
oTgYAd1Wm/oAxb6qPDGe6cfMHPqjHpT6UbLsPtbqjnKctnfyJKOlkYqZNEwU7BJy4T5uGkKmLWaY
utGzAxp9Ku9fGPuUh1/fg9T/NytC8aeWBPkMdhgdlY8wNHrktviblkSAosw9tBCrqjaHJfFf2YGM
dnypUZOum5rsXyqrMEXi4Iy7vWAnV1jP+JpTAOHPllXrJ9LiSD0zrOesS/R9AxaRchwvdTo8KNXw
2Cp5tM0qp3npOhXTnWf+pJ52wCIi3iQ5CUjkVfhqdVDjTqBkWrouHsjaTg9SpytTjB6wso+hsMSD
SPRjGYQGK/N/vKoSXf/nq76o3lrPq49JWGk0hcty6cURJle9KWaRRh3UQBXXJylLlNpg8Q12beuz
hdoKTS947ghWcQtpwA5COJjLUDybCnktOjawDytp77RwGP7NNGT9KYy5XQKTSgUFUnRbLJumW/q3
VZPbpaJpk3FYxZnzLWvfx7HAFzst//HdoBMtoNmbIMX5tGmNJ5xtw8aO1PaxjRlBOiUJvyBrLoo0
0a6DtFu606K+T9uAm6rw3YWnTfXoDKXtL7oTNfxyz9jn7TpIRIA/qn2U6lBxdMziN4CTGbnPg9HK
Q4WY50la8pm0W3mIMoqGcIgEKED8IP5Ac80uiKek7ChC3EVFpD0W0xddbwvsmVNibWzTOupRw1pW
c1JqU32sSxQxgzKU8yrt6n8zBnDj/jEI2Pg2icFWpZREOavMCX+7qRt2N4Keu7Uqs4eUatyLg5VJ
DhaxA4RCivWAhhpREPQIQ/GQtzQ5rgzHffNBej5kmm88I3AhuTKZW4JB23SQYNwWd4nqARmMq+fW
Eub2n+/7tUJ8Trn1S5Z89IjSlaeDJQhamkKd3sfbyjoPjcjPTdK2FyOiSxekVrf3ddleoo44LEgJ
xRoNyBSiUqT3QUzQoRZJ90gB2L7nQ0Rzr+3cjcOgt/DNMF6XFtM7qW7WOezL+qjjrOTyIxiuy3zr
gwy9tAVgqKjSH27/q2I2EV1eU9/+eilgompasoOS0z/KkYk7k7H8Ks2tzy541zFELeCzVXutsMtf
X+zpZVIYBej52jn6OhBVmsflY5/3e6co7ip78LVZbUp/rnTZuOlGgAq+a+HmaIX+ZNhuuyjyAT5S
DLuTFbW1SGOIFuI2CPZwXPeGtbuNnl3isXRHXQVsY7pmUTvPA91FjO9+tmarP7Wxc3Sbvtomlfy8
3bO3n//XqzA27SXuMWNdCU9/GIRHHOdEunRLgDedBs+v6nRwSqVD8J4j84Vn52LWVWm07oZOPil+
sHL8XHsTLJhQuKvMHJ5U33o/mBIhX4EQ5g8dS4QdFFiBUNvJ30gbVjGe6dTLBtpukc2UKPPqaAQW
9GmwZaDkynBz+7dY5AmuH7zHMhRbpc4QoiSjXNwWHX0S7/oiT55sK8FjFdMJM5LoreqeSyzM18zx
9JXbd9FGGZH18DaJi8EWL3i3BBtkbAoTWFTQ4O+nDI4iP2bfxLahuLi2tk70vH35N2tpyU72t4mX
Z84xLAfRqiYByqFS/ZvlMU9FmzgJfg1PFBDOXN176EvnSZuu+3+9sgApPZEtUt3pQb/szPD/EHYe
O3Ij0bb9lzsnQG8Gd5Lel1dJNSHkmt5F0H/9W8HUa6MLdE8IZpZUhklGHLPP2sxyeznozcCeXqfq
sQchsxK521+Xf4lHDAZNUjmmBgVxjtabP7xqcq+lU7E5F7j/GMHRz9D7AIdC7jk0xWs+FgcrEtPn
NOwtZEQdeZNV0sAiTxLMNrva83KWRd2vMzbkp6jO9cMwOXtK4U/QML6jqpZPkTroZb0pNQ2tjlfX
B9BjE/yO8iOIpvZmBpH11rj1h8Sr7kbuZi6vHDl6u5KgaaN507wVehR8Gsf+1TYL78c4YBtnO+F2
LvN6d7/1Q7X/0216IpGtAU30xcagrbrprFBVJJvavrXI1FeiMeIDdivWraRZTGNiIKazI2pey+/b
szSvk/TNl6I6hwjD1u1EF93RsEQcnMQ8m6zNK0caHVZ5cQdOVx3kOJufELbsiq49C50EDbdxe+cp
4rA/+NH9kGmzvSp9aW9LxZ7NRx/eZ8uAuKMN17SOaC1m2feMKfM9Aqt2bXUSfFtnsv5wXwpEhvl7
NjXxW97b9r4u5+YweDV+3F1ObMUwJh7bihhq2xH9jxx0u4WX76FP6C+MTcLIem9zE+eTeKWksc8C
mb7I3ubvT3vtlrkpKePYyQeylrNdT/Gq7LA0Jto/lbIOGJxQZyGd2Gn0z5EnYRN207SPh6H5Ykbh
NkzL+Q39ankBuEf3uOd9UDVbJ0Fr1eY+sXA0Mi6mYhKrCvBCWm6tdvkVKDQML3GuH7HK6D78MlNT
U0n/WHQaIrqqCg9EUfRO4+o4tawmdK2KmzYEwS7yhv1ge1yCf38iafn/9kTiU+BSjqG6Y6MWtk31
xP4truBDHQR3RnIa7AjdYFLRrwgnvbp2rcmsqklLrvTYBDyfDYI2vlVryY8aL/Su8370MbyMsWmw
U3IEMjr1VztGox2cMT1UwqIK0Uuc5/Fh0A2ruESu/tjk8moxzhTVIbCkPEUAGwh306doPE3EOHLn
NI1SIMzhY8JwL+CC+KX262btLOkdOolhjTo0wzRRZBdh6dkl5qM/tmF4wAHJBSfB9PKXezI4scWR
ngSs28zlXscyHq+mTweMbA7Nn3RQuoDk9EERo+bJtm1zFPgkyx0xr3NmQtU9dxXyyTkY6y9O6LUs
H7k8G73xKcLeWTl8dqT2oXgkCTRsTTW7iIRac7wWTWatNB6FM/oK7lN1LUkdAVMDftrJRsiH5eB/
3C8933PeMnmLb1OSfB6rIt9nrSYZMEvct3lIb4wTIx5VfjgxTX3MZxBlVipF8ihdrEi8NB4lLbwg
VBFrkNDR1i6L8SpKf7gGEGeHTdeiEmJpPmRwQzfLcrIcfLWwGKMV7frldrWZ+UGext7eU/O6gDYD
KliMJ6sDGeoPKcOfJJPXJmx8NLoxG28+UoubhyoDHGHm2m75IW52Xr6zNxgekiogabxNIVz8FIZj
nNPJ0Xfo9v1VgEnzsWjG+AXTg6uteQg29MD6qLMigVfuCCh4XAEMrlD4aVbcreeu6XfFVLO8kXoK
KJQD5ZOkETHe4HN4Xg4TLtRntw5+vXQS/LYKxqnh3beAKUejO3ZhACZCHZb38qbtjm3rfbRDzNje
aNgPoWeIE8W5V0u90tvIeVjOZtMh3nOAqiwvse+1eAqmPN5ARQIU/+eln5u+3SfUcYSfU57ggXvs
Uof4UjUrdk5J8ILfg6JrwEoFhsTmXBcMj6uXuoz6lfDamj4JSVdqmRggZdVrSl6YgUa1GKa4TLS0
L7ObG5dIG1q6hER0Y8yI7ThGmEWalnErSKMgQlX5rxqJbHmm7G4ldXMCNzsf/31ZcX7f51lJAsuC
beAz/6NjAP7PVcVTxeRKF/JkmdaZpk+zbt3YfFvOfKodt7nz0o2fGM5r2zjmxs41sbeM2H3N0Yzu
5yqZNhh3uK9N2pZwS1PkSlXnvs5VbD7kbXFd/quXji0Gv0arAjdVc63GKN3rbXcayDU/N930eN+F
1Fa07ECiEfl+CBDi1AON3N63EEEY43nG0mS9xG0Ftu8rwDfOA659xqPQEKgs8V2eRGIDW4+wZamy
hn7Tv6OsWFWVBSuM+A0j3US+WDQb/2OCxPo9VQlMNisGbHQSFRu/hN8u5xA7sYgR/p7q2HpM48lc
+Y5h4jzfmdg+WOlDNXsJGJgUAlnhyINUW9xysCpHPgw5snIm+EFIMMGrOUCZl8PgduPVpRi/tzrh
HsVgO6vacLVd2vXTyS3s50ob55uQydZrbEb7EdyJY1dbmI42/jw/IpAc9vGsaZsl3/7r5ZJwyxmt
5H/cWGqw6R8RJF0Nx/L5CVwOxzUC9fW/7VeNAMo9W3Fzhjk/bniY2rOGY2pBU4x+pCcMLH/wK+Z2
ETxbKUBVtzw1s2G8uWG3HcR332raPyJUFIDKYGaqwI/ho0fgBu7zYNDeaokPv/eIoDo72owXoVLb
DtLVm39qhpq8OqamAbX1HGeGt81rZi67MYsuhHrxLoa1e9O7ClDdVpqieoL7XROS8sEiqEbIu+WS
Zsex7qubPZfNJTOnbVRBLwvCCq/jwNHfk3hC6Zq6X0xJNxN1zSciVZzSIQU/tLJ7cqsMVkU82M9S
ZremTo3D5OM/5qo6E74OTCl0z7kt0fhoJlY3eRvi1Cb6c0Lh68p2Mmx6iTl7bUNnNd05OpvjOG2k
yhkYzLqmblUc74sV+NBfRRac8Q5w2745ao+/l1xU8YUo/A9jKV0z51p6dnTNkFFfl7MwLLMDbXEW
Zgs09MryW/gUQRl8oOBjWgHEniq2xbsyrP0ztNdfK7FI3Cdp2zFGA/TMkUz3W8Tw+uNylqqzKqw/
N5EWH1NdHmNVASvgOT8GnpPfTLi3PO8GTzgGMiMbGCOepvMHwDFW/wEcFWRVamttripqupFu78Xg
uTamzRIgwiaW+wAOxjqJbI8ahs4XQrZwP3Psl0xnQAA424ieJXdehK3B+rQS4FSVG69TyBbfa3fi
75y7c62B5KP2nkWscNRoBwNUrKaFoCFiJci3R+irPtP9z17EB6Kl8XhpLH7PSSe7SRkAMaOp+F6k
mYPoK/7wmdUi4laPYsrofjCJfZompOeiVK6nPXr1YWR39goSlb3fvSZWOIGmD1k/Q+ggACMiAiwq
AS6Nc2u4NonD+EdAE98u8/bkmf3hrw84iRwBYAu7wSWXWPKLUdMbPl2GVVR6AbfGXgc+Jn/Ld0t7
MogGf9uNIZpkD6NNbrIptI8929QpLsxfZzIHTC6BjyytrXrMeSBSJhqWJtdQxw+Ap+3j7LjDtV+W
qD7+Ek7VZYCR9igGRkz8Of18vw7LyzEemIaKjpgoTx8gr5ADWwO7/lTUL00/oJIUL9EYTcw0oyR7
ckv9S+9wQyeZvs0tP3rhDq6fBV230H9ZTBb6mhak2aTVi5TrRlKoH5l0fOz1QVFeyRTuwWioTXAT
jF+BpRVDn3AkGtofmeoC2f0YbFsfD6yi8ahRGgm/Ypx98kfzE+gsJvC89q17ydX2NCo9fGcxyrVs
WZQRP/s5lgX04g1msQL9WEdp9alHlrIkMEIt8cvtmrIn7gPgQQj/mRVbBY7r8cAxmL2U4QFFy12S
yjNNMuL40GXUp8EkfHDxMsO2iPVSHbDuORZ0WRAtZcYDcTJFCJGGG2cuLKzG7XTjjslhWQBhZHSn
+2IWGjXuhNS/uHd152WQkfsymKBgmwq2SgXOLiAcOcAizXZ4WfvY1THSh6OpvWUX0Z4HT8eTRI4C
mR0idm1g/Iq5JxQasgo2sWvN+6Vo06uXRArGNncYyoZMdGMmYUvEbNMHdRDdiMHYo7GLrNVUY3hs
iAnad2bfnNq5xZqsN4I6FKIaGg5rZq8KcB+Yn1YskNcsZgIyaeL4Ql8Vh5IcIxevNuJvfdhfNHgL
mjZaX2FufiwnWhV+lHpvPRkF2haWM7gxhtjMTTqeBs/1uYR5qp2jhOn9pbCRkMddSh3gAKkqrj9j
n73BSZWqWbxi4oi5ek5Qt+TLyZ9fGnKYe/LVKLrutRlsTOPlII84FEXvlYF2kj9lE+AMgrWpqe39
0vK3VWxNn8u+2Tl18GZV3XBKVPpUjC1FPrETtlK1XSdPVLd4iqsb+2K9GewRErpq2VAQKCCR+BcM
YyE8NTqTO3K6WJkx3GAZGXRymoc+SuP90PXU8AbjBl/Gar6lfunfWhVG1+ngPMJI1IYSY6rCLfbU
J61bbvKrrdqetc1MgWBzNZ8BT7L5dhNVKoZ3nZcu95Ffh9I4NuD1XsZiSChqyHDvzEoIbqBxK9QO
sxwgdt9vQScHiVlhQ5eqv2BZZmN11mUW2j8xvgkmzJgXCh6Wg12XmDZOAKr/ei/1ZH69F321vvzE
o8jUU+4kW11dqOVqFXUYker++ZWaP+hG8GAiyCqumqal+7Irg19nif44p5F7WmJOQtPoWoU7J+eK
ycbLXiKbjMWOgvRkqMoQVdLm/hJpZrkB/WLsDHSSD03/KZid8TFU8oblzIq5TTAmTLd1Jd/ivref
ZzbkZyzJMqOKy/XsiGHXUkXaxPATeR0qx9m+vy3/NsvzYSdcc6eNjB4sRULXj5+I+fwX6c79+a/3
4yD92/tNS+WTp3NtpUx+uim16xAPwt3y+1NnLoETZ2rCpLXeQt0Yt+3wBCWDzxlHhY/05/KjTCSl
5DHOuK8oyvFuDnyM+U3NuuRJAC91FLjAgR3895hxiY7vjf3jj//9H2bTXR8MnE4uYusODbTf9Exe
J4MG/Ji5111zJD2t37M6lN+yrrufqHf0AYXX0DBM/OfXRSLfR+GODH3wzCmTqp4hAxLqe5pbhyNl
WIjiK4o2P+9Bo5G/wXCVb1M8fmJBcvtnYxpflz8+cwXwbEfa+3//6wz9n50h/jyqEyh9bENxApAn
qK//LSL2wi7GOwYBVmwPE0viyKNjle7FLtyPUb1KRYhmHCOpX1FH0yIfDwdzgppDyk19a6a7PQ87
E5ZPsySpum8PB8edx6ujCndSIJ+LgAEg7ovnzZygV6kqBH+jOpvVe4uYoGyn4uzFqBoHwC6N1ZeP
4OvEQ5MH03bZnK3muyPjz2PY1F/Q71yphNEyVXJuQz1rdlpDJpa5vq7DObouhyBAriiY4WQCUMPm
WFViLMup97Lupk0Zdazts2NhZBCy+tea/dTowe2+QDmjoLPIgrWaA7A8igbN/CMxHaMDu9pjPrZU
h6kEjmx+TZuG6ArPVBZi/Xxfnsakc45Lnabo0gzkhhvtAI3FuFXl4OtVsQ/l5eYeDlhQUeEiA1yx
AOOtqpRVSUTmJjdHG3BUuJ59GpWroMCAcaipHhHEG+Bt/I0R+y+pnKZXpqIzRmO6+RamwjthSpNu
UjuBsEtSDGCOJbZSkbIzymL7H7eS+Xue6UBEpPrlu4j+aI3rvxUDe83vO2LudF/06QgxgDSFmh3V
7aye9iEg98+lDd14YKD0ocpFc8akY9fUjSa2rLmros21FzvCUAHmbvDDqZndrcOf1OowZ0D08pDa
zvcRUOAaJnXwtW777WRU4c8hGZ+Tsqo+86S2mwkM/4Rd1kOUTt8spRRAfPIeC7T7ndMrPxCUk53t
F6+sad+qkMXacYLiEDZF8ECZROzJxBzC8TF40BJpeCrqH1YVAwX7qcDkoYjr8opz+i0jF3x1MQY7
z5nVbwwvwuEsjh7wEN1OFGvZKGX/ygdCcT1OTKyreRnL0d7mVGe2y8sR7dZpbiJ0C2XPkOrss6dp
ZHARJeOLZic/S9V9663YeWmgFuXx4FOtsPRtgzlkSC3PSBkNRdJqWumMbBlLKtcMs0OjynYwcRyI
Gq0HW5uX9HmOUB/Fi5YGX0ucG7/+eYLT6jctnSioUUmAqOew2Qgm2rYSAVZmqgEAFdLMBQVmiE1v
Rjabh9wt/N1IWvhZAbqNIso2WTtlF/jLBRCwhNEyFLJvZtgelobTYA4d8WWAvaMTXEIncs/EyUjp
U3ajnjLDCtpm+xPxCUovK/ret0x8VJSGn3Btyw8dI9IMJ4fDf9y49u9FAW5ZIJ9M6qjyCLfubxKt
rtHiInGn/uj0tnsz04J5NWa1rMKKH+2luWAbU7a/J10MitdbbUw/O6oiqzmdTgXMJp0bApa/JSYh
p/ZXDopsY1VEY3q+lwnu4jxnBNTVGc13A/jVPVuKTK2+pLC6sjmSD5iiRQxgBa8OcEOCK1W1dzqj
2g71q8zS+XnJG0evQLjG0n1IVRpZCrT6g1fsxtyirFi41XtNtMFAeFJBreAlju/Pnhz8RzTe7su/
P/mWrZrdf+2Rvhug7QwCExEoRnpO4KiV4W+bSNcIxrPHwoK1YNjbYSjLjT29ebJOd/0S6hnuH7nS
qS3FfDsnz7aC/BxPjAlMwB9SihY7RxUg6lmmT1XsMBL17HjP3pKToH07zHIytn0ZzK9GZlznyf7D
kw1F3dACO6fs75hhDORWmDL8HNhbF21GXsbV55Ch2R3UgeaUiewTA3TVdklDfCtTBvY+FlATmHNG
jBFn4pEWquyAGLNZxyn6hrkpHqOsC7+PnKRBGCwnUbbv6hi3zqw16K+aw7ru0midLRVlPoge/6pO
7lLbt9fTMMhziihtM6XuuKdRzXJnGsZejBS4LB9152KwqeEcSQbkv3IxmXECiL5vkgBPUaOjzR43
t1ZHADG58Iqlnzf7MeoflppNZisQFLDPNko71J8DnZB0Lh8kwJhl+QXuWF5sSDNw3mkvmJKe5dBT
YDBEicwlLGk0WF17uvcAKpPh0tRHdh63pvdS2Wjlo5MwbLEfjZ4KPY4g88bw7frLHHo6fKyg3VV6
EN6WsyjDrqXyTMrZwPyBIQ/t0cWW87Flp2ReJn1PHQ//TKf43mgjRRrjrWK49GOMrHRFEyU42g5e
eBb2YEoZZ3nRBeq4sYZlPsJ90PQTTVX6y9ksHsOkyTZSk/LdtOSPdrYVz7OShwFvB1IpkI/RPhBa
TVJpBxRo9/SBvHfW50595c9/krMxwCvFDODeEsAdvXwc5lqx3vlo72V5gPRLlNaM7VchA/EKXo+H
LE8hmUCIhPWB1VDYZ48zFLpVN8Gg9yu0VE4j9MOIIyajtey+RdLFB4/RmPUiAxNhxixeNLhHpwTI
WNgd87xKnmpKss1qwMZkKY85UQPpyA9vi2bJEIFz8XHDXaKeRKViWKSvETH1WxlGP6dEPAqvR3bX
h/XRYDfcuCKx3gsNSl1CCadhyv4uIFt0EH2CdQ51/BxkH822KmGYGHe7gKoPzdI+xNdtAG1+750W
lV08VHSp+8aKX3TMEKBmljs2BOt9xkUNULrz7Oh59Kzp4tYZUK8Fiuzjoin0jHpc02p7bWJPQ30A
Yz3RfQ8z5ZmZ0GNfpt3zsg6UfaxhDT67K8cufhhA/+XGaFAj3pdYRE7xahjpJzsBTZtKZXyhORQP
aV6dMZKwd5MN63ER+VIaZbzH8vCcqOLmopCYjE5wFmNCu/USGCkqx4xcLMS8xhW7dmmIW0GHo5KB
KIYBl1J2QmmKQdCi5AvKeQKP0dPDMum4rGSFNGVSyko90oja49k4AJLFSTB1f2BgYb/36FhWMXXx
63Kd4p+MLeGfOsYYxqjbYmg9c9eUlgUwueku7jB+5E4zYykC253mRKBm1/5ITI9oUpZk7+MUbZqp
DA4gDdtzrFdEg1FgMXHsmvtSBeZUN1B0BJIOTVn9XErqmpu4V/WqNiMNJQKWDAmuxggXvB9xl73a
stc+ubh6DFpE8y42zPvHatSMI6aT4V515mpfJfdDMFJh1QyM5hZZ4VLHWA75OL7LxrKxg/FIe+y0
vOo9I7gmxVC0OtyhM9zmw3IZ+kl+a6RpP9QIXovRb0FfEMbT2mVWR3CNY8f/7gd0tjuqHv/RFnGW
5vQ/dy2b/qDj6brnMINr/7bvt1ZTg0Wo5xPFlh/M1GMiiccpLnxUQSwBfzXPrM+IWcLtUoiprMxb
dT71Q8i02sUrCjqmJsNRpyWdH6u5xjTQuGaBkX0VBRVrVX01LIbfM/vhvg/absOckwSQ9VctYjmD
APjJQk0aI94rzoHq0zoqW7TUgWZmtXWtqdgavkY40KfdtUqS+HWK23M/efWXSXR8EgbSnBLvehMZ
JUD6WJ4Zx3awRoFvOCbNl1AY1SGtkmjHskx5aejmvSsTZWGWJMbFKmOWbmTPpmM26wJbhudezzkU
PQFpIRSIJu4eEFidKkProLf25vNfZ6or4gsPsqfqmWaqj0pO5UKNVK9JKe9/25xzPcryEeeZ8rEZ
cjySZnqJy0sXLw7am34BeMN8rp0GTXJqBls9guYgB2UdhD/KR0QZdCXrG7zT8rokqZGPGfuoMWMn
EYe8NMSf6ttnvv21JPg7Lj8xrOz01Pv2p0VpEA3RqY8Cg65JnmxcX0nJwinY9XlYHVtmWi7LHgf2
Zd7PURlvy074jG7M6W35QmbkuJUsSluGKAFEqx2xwrLm0Cj1aIID0T7SJBXZyMEjQXJDVEqU72A0
QASYH0ZAfJt0SLW9qTQ9Oh8BZRdextK9NXlqoec3rTdB+Wxt66VzbOamfqpkBq+9ch+jETW15V2X
ZtAStfSqLTQ2JjQRodnbQhkHL19gtDQNU/wPVI/GxceiLbMPacfMXVg1s3hqaoO358m3VrKvaUbQ
7z/Y9VA+5Yybrwuh9d8DbLgKqCha1z80uAbH68RnesHD3TK16+O99xEpaCV01K05dfYtdKZ3d9DL
41JLXQ7SGbFiUUl4hCPh3b+38SZz15qIS/X0WS+1/uK5jnxG/SnPled+b+JOPlsCeIUdTsDIU+ri
ec/0j60kWEPWXxIzYq7fEM45tIP6BEx8fPSKKVhZBf68XayPj5Nopkdc4eW+abfQM6cP8uXxpAfO
uBGZu0rH3v3hQ24D4uHaLzoCiI0daeU72kOxl06lrXVsiveaVmY3baP1Uj+29lDtFWQTq5zKuji1
aX8i+VpV3vANzXx2tVNqqPcd3LITEPj9ANt5is3jsu9qugOjf+n6xwwMqJgosa21l0/5hxPET8pY
gl+sdp4qpe73NIsZlsbD9NO1Xx0sZZcPtCGh3tDU3N+/072uWbM0rxZB5BLkLYGfMPVu05tmeWhm
sUqgwJzvcoyw7Jk3XQINw6wGwke13cIdbaAwFGIn1VY39mDrLTus10t7Luo99l6AS0J1NZtac3aB
I4Dsq4bnnGL74qmXLMAH0prgSjoUn0OE0uCaaLOUZnzT5NBsKxjcayJs7KOlzwM0MV8fZeHPCmqW
irx53wQd5PVFc5o7291q4WStgjE/tKOAb9W02DKpCGiSArpR64fH5LTk/aHokg1bF17oxEqbPNJ0
fPMyc98vbVvgwexx43xeLiL5+lsip3az6MocyWz20lI0GchYZwKHlsGcP5Yf1KjibVS1O5f58Cd0
Oq/D7FUPi0yvzJJXrZm/FKNO20T9WkuIVtYImRddSoS9zV/iDiN+CKVlXhLbREaqmmuEreVzF59g
Kelf/Iw0NC3rYOflvrEVjkYS0VR04yare1gCzXsDb+RDh2yyiNbTdkfIUZ/yvA73Bn2qtesaLLpJ
MI1wJQIkNstv4tpOd6nHEMVpDe/J76fq1tEzJ1TsjauBMH0tve4pjPEcXe5WhtaD62A0u0FPX2nE
AtJT4aGJ3nJf6Mhn1Iq3/BJeaaWohwLQDdSBUY0PG3+O9F025f059xjTt9tO3/VIhA4J0t2NlffD
1hSYgrcyGC7S7OxLqfjvdGKjDTNyFgfztZJd8A1t5muVUSqCYRCd5igKj4wQn5g8Rptl4ZNFDpHB
he9jCnFYEFE9s96NcR6348CaIY3xa7mItUTOjWOJy1+HLkw7qprNrZh9hl+m9M0kyvtG64/KBKpK
D3UmhCvbpHEior1Um6a/7J89Sd7WX1REUZDva0v3NtjPkC3VLn5JKP2bTVXolAWd7I+lqeJin0Sz
yZ8es+FnYNfaN9DXLJ5CWA94FfatxwyMiNTTQ2GkrMX5Lm8rEWqtfOYKlg2umnXaUnzeSkiiFGi+
pweblLJlmSIjCq0kv5ra5yVAgQ7BwySQHlB82/pJJl4bn6F5IKgNTG3rk2TayI7H4qHO+wPqBPO0
hCbeZQh6/0JMMZ7wuzpNKBxWgZ/vqtzBfz7J3L3INfx60BrV+hvEqvmzxWAmLKDhXSOd3PvKe8Eb
RrGd+IOGIMO8ym69TTP0UBQZD3Ljqjrj39GtRVO568ypTGhVGBRPNKdOBU/VmvqD2M89Jjy2ejj1
uWUfAR51am0fA78Yh5N/r2oAvP0/VQ0U9o7rUhx3KI8Hv8mN49yo2HFt/9RLhhH8icUuUQ36wu1f
2JXlqSutYi1qS+41BE0HZvN78Bz1Lo7048GFegiCdHDOQfKJ2w8EfZi+4Huxcgr9OawN8zUPcYTV
tbE7mXacPtShvw39aviKdL9slGci8MLVODcWc1GWtibZfM0hNl2XG0iq1JFxtm9V6UcXvZxx17DT
frfkPBUl8q0Hs/Xs4k+UziTbGU7pbqAQXBEwx6XhKqoJp7YS8/HlpdMYWIPOgBlU7HQP0oQG3ayc
r1hSqhuN/G3XljGcGRWkeR2EH9rPJuUyJU6jFW/A38wD5JnwTQl3/PtZrN6brXFaRzxL/aigoqMX
7RblsAymP5LcReGyKDSJSgF+4KgFbGyOr2CWqAsA54PybjTUGIS3m2GH3n+iSQN5aWhTPW02dLD9
DaygHR2y9KutN2s/xTwEB9pmPSSN+6XLTO8wK8HbpARvy8FC4rGpQ6IUP7eHfTs5sP7UiJaVvfxS
3qBCY5Av2frMZD/ZbZSgEpQ0rS2MlscRbfgqxiN3zzaHoQ5r3K6m4bx2aNaxGBFOLfuwH9F9jrM3
qALFmwCaS/PS9TlV+2ccrLUgvvVVm76PIZaJXq6z7KrywhxPb9aIi2aYe+ZDHdU3E+LUFyzAhjXA
J/mkGbMgNQ8NhErpdeYpM9q+b4EC2MBU1KHyQUn5lfmx3BtiSrrrBDgsEr6LgN8LH8oJ/Q1DWP/V
PFsgzv9MsTzPChzU+iQf3CHYIf29MFiEXgQ6qNBOgR/r2yEbgXeU+nd1go/1/cRJRfFud/VX3+62
ZWz0tHvN+dhFqENsI84vTom3ixIwNiyDxzRm2thy9Itvsw8vFbCprrtD5wY/7xEQa/Z20YaIyIqu
U1BhnJbgfuZ04mX5KLS6gieXiBfhEVWo8vOqrYFS0lv+Jv7/Sab1n+hh07VOGc5crlykKjMyw7rW
GyRG3EwQL4dlsW54n/awvIA4jv5jLaIg/X/WIqqsILMDC6aCzvk/L2Q5R0xaZl5+poO6W/pGaSSN
i0hBRyp1yL3cjMcgS3Pn1BUh+pzsRksYF7sJzHMbvy053hR75U4krGciKLWnGBzGVSQaI6V++ATe
PXwq5w4cD30crBl4bzlETDOsxqo6CW2ar7PhWmc0Hg6q3mpkbRMXNx2569r6YamtelP6OqtXNSPA
LAPoiw2Ir3CozNQ/hSbUlWjILn5rJReM+xbd75LohkX95Z4lZrWjP4FvZFap9JynPjC6A4SWZl/m
LAzVBN8NzOZtHmv6d/ivfGR6y9d6XIXN6bToE5eDG0826LHUXi95IpivjaE78dPS6KRikm68lV8b
5bFRWT/jvkjTPQQWy+BBBvFxBh1d0aP7APz0VTpG+dy2hcQOtEUh4ciHkomEGzNLSFQBdcQ6jTvB
Wbu08DIzYn5fNfPUV63C+6b8ej6rt+//QP1T25Z0LWEiPjCcvzMQbHwVnhT4fZbVk5OG2t5rh6Nd
Tt1jA4NsucL4JOP1SI79GDfFLe2L7oc6mWOGtjTdLdkpAe2Kvp/3Tl1Pn7WuevBxs8AO2796VuXt
KU91W7f8wzxpgquDmrqHR4hsLMGioqv79iBqJo0dnMHwaYJukFlnZ95URm+vBGTsNcACgHUdPsvW
2dbnn3OIUUwB8Ggc46M3aN9Ls7FxaoxAA3gfKK7LrVV2+AoZwTZKLaSPxdcZp2ke1Y1m1gQwwvxk
SveYNgZzzjGMqgjzIO17ZBgAUwdUAthp/OjSdlU3WYg4ZgpOPLoaG1qCXUeyS2As23LkO9YBUQqK
ccEoGmAWW2xtkfHX4//Qh93eo7mN24PbMYGhn5jIAYQ4FtlGeV63u9olg66a/G1ooTrSOEDvfskS
xjUcmZ51bjJV6Ke869U7mxF4o9m3Xn9jOmWH07cDj5iflw1vqY7CJutEeemk4D4g8k59k/wzDwEr
VuswN6ZLHkQU+6WMnsmtQ28NvQansBPSs+ewLKLdMMuLZEgL8UhlHh3naPgiuHjCYgahSnEn5iLE
fj+euqwcT1pRvrquaaxismvQ0jQ3E+QrUdfDBS3HDZboK6Ngk+6G6lhL+bkh9mNtnS91k2DTTEmy
sX/MNkXdWf+wjcfYpeZiYh/ZS0yCPIzbomlAe+79QK7CnZ527cEPA/rU8Mh6b37Jg7Rma9MOJaZR
xypCbEx3M1/3VdKhv3ZOU4ldkeeaV6PUfgjDeFTU/6nv/Ac97K554Z69tJ3XeuZemp7nuSXMZ/q0
5PpF06lleijQEnNtiJSMyer2SHYRrQn/wL6Lhm0MMvyi6IhrPLd+I680TF6cAe5lUDzJ8g+94MIr
76ze/IKay92OggEP7F0Du7TXiJMl9GW9eLVaVQ/q4ouvi/dBzX0sGsVJnbXOqrKEdjDqzttZfm5+
ktl0oz72PRFTQNEJ1DbjodAbZ71/ScvhNCTURawua7d0mKsbVTkFmyVk9Pr2bTKC9un/EXZeS24j
Tbd9IkTAFFDALb1ttldLNwhZeO/x9GcVOP/RjL6ImRsGieZoummqsjL3Xjv0i/KpHdp3Lx8eUoMZ
4G8Jw8zk99zMBP/qafkQqjV+AHa4rzaaVmQPeZ/lcGizPT8hklRuSMLJLBvE3wzrsN1IFCsGRNaU
7xk40B4Xps9bNvJyZROM0Kmjt0vSR//CEXYVDpScU/dcSO/BF6SBO+8xYQPtxIA+SDlWCBo8j1H0
pUT+a1jdMW4vjSzJuvsprMvgxBxvb7pzaNxDgG+4x2WS6Tv40H0ZrdLgY+6cvYSe6r2AaUijD6J+
11XAiZDEN9O7eunWTZotI+AulnzyTsyks/pkoLrA2bk2dI2Up3eENB7Q9E8YNr7lLDw3N3l2cY+c
uy43yEIhFK8utWfPzYOz39HJ8/XH2LVJlwJYeTZydyc762KlJ3100d4VY37OR+qpQWQ/A2RUyKlF
eDPmjjPMF2sgOQh9/hCnJNL7gGPtflprIcHZo0j6TzXe8VmaUKyRboRuBuLB9PpT0n92bTluO5eY
hsbPtnR7PhHysg6aAoVd2jPyTqpr2kHVrlx55tunH0n9wumhhhvTXLBJED65wfVzANGm5sgGCgGW
kals0uPoaGcMOd1GziOfdIykQVgTtTaJG/QC/wme9qpLvhd7WLTV1muNr1JMkDlFPK5SJjK7LsV1
VB+DZBbH1Mq+Jt6n1ocS64r2O3qMIkfF5j0u/Zwq7Petyz6MQ3YAP3YWZlMe3FKvLkE1HhwnCS+6
L0G+MF+kn0rIlJspA1jsnBwiZg5z4lG+CYLWYoLInrOitDlpwIPsiZZeO13g7VxLRULbg/XQ0Dja
2YW0HiDaQo8RqbhfW36KpRI3kNXYyXWw4lcEIRcNd/mZ3ObqQS5HcGQjFNtNJKBENsOnRvdpnlXG
ftEN3f9TZK3dwTAq6H+Bzc5QwDSfapJtGy88uBUWj1mJ60QJLIBpJt4wQiqdspSXvIuntanr4ZYq
Sr+WBZLNZbrWNmDKvcwVu6hhHs9bRgSfGulPnRGsEbjOOwwkaAYQQIGejEnuXaTVzhi8YMu09zYS
WSb27XV5zRkecgxUD4sE+LalkM+LqFkMpX+ugUA2Jtm5917Gvx99TfOfqjDKS+wLhNlSaRJnysfl
DylPTEVUtLUWXCaBQz2NBxqH0k0BdOoDJ0MF++Nv/BaJ9l1zKcGQ7fPaRbJ+snK7xUOn/1weLULm
IC0BFpY6J3zmzUJ3jnxXwVyQvHKCCgvykMzKLC1gNnjJpTQZ5fui+FpqV6yjEifFZF2IJiq/wvew
UMHK7rXPSYqWg9AuwEbWulFa27Iyo8/wRnfL2GX2NAo7rRwxRHbyFIDYXVdZo8E+nIj3U5Xbb4eL
soduo6g94XWEud1WPNkfIyqLdjAOoVXlD3zWj4v9FUcPsQBxqTOdxC0yj/Mhs6rwCSUZbypIJ1rX
5urO47nLuiiTeDXZEqxOvMmi+RomvvMjns39kPtAyl0TFZTNxrul8kjPPr7cNEIlMwxs24YkAJGk
jZQAkZZhaYfdWrNbJMaJeDL7crfMCICx7ROiT56W4jALxT7NynUEIZ5IgfJZ6pM4EaRabSl1w29H
w4qaz0MecAqbYukelo9laUPKYcSJAFmG8ZY2Tr9Kk/EBandzShvOu3ffRk6yRVA52KHzyls1be0f
lhZz7XbH0QdnnFZjwqJDTS2nztzHcGqeHcbRq9bmP7jPSTUzj/fW6LkIj93gWHF8fZwkC4A+oHeZ
Z898hAM4aLxQ4xDOcIp4QuI+xwYd5FWf+ErOV4gNa9Fzyjt1Xr5oIkSS44H7W81IwQ6loQebmSSk
q5/1O8nq88t2LCrpIvnqYX5B4CCb59rJD4rzs03iTiCwstuXckTy1wmYzotcUNlqa3sq16Ou1U8d
U7J9Gbnz0Qhm7cHK62rT9dGjQyjtejCGFejA6cGfTOjiyltCLMa8bupcv+pUALtAj7rb73uuWz97
Zk3QCN2uXurNczL43ZEAVrETFJODU2+hgrt7M0usT5xnfzhzMt2q2ujfXIfpuJW+2rW4S4G1Jqz3
pJmRJkmESJnlu1z309OC1zB7ljk9y7PTQjbIFc2wpijEnmbv/CYtrstNz+lhWzu1CUHt/64t90QN
MxsF+tGg6LjGLrbmlpj2812y9u/rj0LJ/VNPpLREnjL52zZmP+8PUWrpOs3stLMHOKLJt4mSOHlO
YJ2sTO9X94OcuibJNvXksUm75P5tXr7SrZDVIdEByC8HtNK2X8FLAB+TbtOeoyA0Lim+38tov7ml
a96vlK386PymOy0NharxLsHc5g9ktKPUGxMSQWjyH8sInwkY7Ab+SNE+sw+TvqsFjBRgIxwmaRgc
rP/9tVCBW3++Fp6NU42UWIfmrfvHUpxM9C1KS/pnFIlPU947G90t2+MySzTkvIkqo33zM02wWqLM
Xa6PoI5JV57aY1bkEk2B4sLZlQt12p4PzRSXUCey+cvomCtGheUHuY7zgV4NRkmlcnYje7zFk4x2
1Lgjjcsw3i3XAoIJdomLR0rK5i1n2ZmaPHtx/cx7VnSDRmFOsME551k3sRmhi30u59bBM5wVeO2U
eTCcSSvWW+1EvGp+NZXrcHR/AZFtbkK1VOoYuSGzADTxHAHhNTgx7Y1oHUF+eFwuLTeiLcqttOHc
/b62PCWNjGMcz8Vlua6X+soavO7qdMOgcCfjlwRkBtTzNrl1RarffB9rkz5wKUqy775ZI13I8k96
Y0+7NqC1Wtu0pJX3f7kRau+IzezDc0f9aFIcH3n0JbGE1DeR/AmETVx8VjBos4muDMZs3KiAtKsW
Vad//3D8L4oK6Z1wXRMCjanbCHD/2RZCV98QbWHZ+wIBCYCKrrsGgLwxFc/R92D7l/41jzdiTMiG
akR39fWG9AVIhzFRja1mXZeiLWyLH2JCT+iUDufTYdEd5m5/yauJc0PALrLcowtRPePO0DfLvVxv
v97Ns7LubBKJaQyQr41Z3Ip/hmY2bsj+Lp4sdEGtgTg7tQfMgSRJf2ROebby3sdqKLXHgkH3HJbR
RzMF3j5Cqb7tdDP6iIZsYhdy/6u57/6zwFGyd50wVsNysMNyIpZ/KBZbbYpiw0ii/X2PzkMLcBqv
35tBnRJ7zIpZN7o3r8ACNtbZjVmipwiKQMyIezJTvdu29jBcyQVXB0Lu1SjdVrU+xqex+5h0Ub8u
W7MLxCXQqn0WKxE8gKO1pOLe6W36gdikOC5Teq3J0otlYljz/buTMnEma3sknsLcW8oWMVgm1qu+
eVlqWD0Oz51osLphBT/GfTfS+Ciq5wCECCYRMX9nur/K41S158lldUuSppY5Zz87t1J4zCwFM805
980z/Q+PATPAWbuJXp3Ejl4rWX3vwppjdjszlLQn31LujG6vleh1l5FNiZse/v9gXjjao1VLkuoo
vSZHvobm3FG1UZQa5tZ3mNLmhsQeWDHDbhTMUePU9YzdTyVbo8MO6O/8+/dikez+7jurt9dcgvtI
7QPNZBp/bCDAEPQhxr++j4ymumRkQqMpkOP9Xp7F9Wmyxeb3pRK0Ed0MsiuSIKhZSUvCYJVaYhbB
r5Rx283xfyzbud1ZwYHeEj1/tbt7mJ2Ptei/OqKQVz8PnCtjMI/o8lbdLFdnMFt7M9CLFTKv5gYX
znOS+1q3aP1s54lJMsquoGxPk+MRyrzczcoCbDfI0Y2lm5d0xkZW0CIa0tn74SdASeBlT6+hjCwO
T3l/qujoPni4I4m015wv2E+3rRl7P5gg/JBmJaGVxPOGSbJzHvmg7iGXPyNics6JuqlFUuMOKjnz
l6Fy2CYpADDdNlaLY2DxDtB7Gu/X9PYxLPXma166AU9www9wyjRBUVi8hHNVbo3cC25R0Yp9Bljl
HCIaOM1T4f2HgUWFWP5te1TvNOGEEqWBJVSD/M8vMuI6DclFn+wLJmqbSh2witgojnEnv8bq9LXc
LNfjBuH2u+t6z/RBrE/dGATHkdSOzaK/RcRjrCqvxlnH+x71GeHxlvbJC+BQBjpMl0Xgr67PJem1
XpKc8KoYih1nPJCsogPPx7itJ0G9W36wXFt+auejeU2n57qf9aPUEXIHgbsRIq82g01LR5qjghoW
JxpV/jPd5h+54YbfLLQA+P0G46mLjdchn/JtxpRnEUktI7rlZpjzg19K8zWZem+PQNrdLZYhEBkD
OK7NUI/uXlfwSyFtbe3mGihm9RCV/3TUpzzCywbKwo6ib2WHCaHS4vyhaszyoSapet10wfQfb9qi
B//99XQdW0KicxSLjhrPsLw/Vt8sI5yc7Nd5X7iEeCd1xu+ghpRB1D03QtanvBcKdjHyNdJbd1e1
cQVPw5yfHQ/XpAP0wstj7WibM6YdhyHtgyRHbwPfDxpEIFeB6QbPlWuYLwVCR2W8WOwW9Zi+SQKB
ceVxKQtOynP8hEJX3kJL/jLxHj2reJDcaexTHvQ0oV1aPTBETrkr5+Mf9xYREK0o2F5uza6gFuqm
QuprODmaiCR7WKyI9PCjXVEi21yMik5lMyvGMbtCqiqd/ObbffMfhYH1v3w6qYCztg2fkr3uf07w
daWXZdiQ8+iFMngYdY5FTK/d92WQ1qelvan6xIUjqxcPkUXsCmfKToWRrE2zM1a6O6IcVh+TNs3i
W9AA03pLBl07NKTE0MnVtgsAqxZudMwH0AUemW6NmmWK0KcsHFK5oTViTyubHYlvpRnp9gGPWLDC
S58QSaHn64oJstwEZXUw9bKDn4rlNmiIf/WjNN6OeWkRgYkPf9kCR+jSONpLg9JgKrb9BB93AbXE
/x/Z8hve0rhOteoFaZSDM/gbL3AEJ201g8rV6Olvd/HHbmLwoeux7ssnpHUJee46EHdVM8tJrBfU
QNMlD6BTio+xJGSLzoN3wVmGHrFgtxuCRD41ABZXhkKuitz/qYWGzRY3NqdoJKMrob8EF0QVwlMT
F4d+9OddmGRiuwhmlodazMPYYORfuEF1WPxvpPxReyLM38aKZe3bJbD7hVMGhy/d+2k633wnfV7O
/WnjTLfSy58DSYMyHTu5mjKvPmPZZCBRpN5nP6JVU5vgjEYqQaPKkrXE+HZlGEqEUK6wya4/faER
QJBe3O7/+GGmFPm//6uB9dOJZucpHet3XFb+gyjC+BwMpNUGSWweiqSX57/fs/PNvGBO739DCjWB
7ywqGn4dBroRpgQSwgpyzLXAFgdjwXbFvWNfNLoVe5PAgKNom+BlruN3744x1auXWP1e5RB/ZQpa
PEe9Jy7zaOrrOvcqQg7VG1kQ/bMawwn/pZE2e0qW8Vo4TbMHC/HXPXIsj6GdH/sRQYcdxOOV1bjZ
W+reqK411nCZTB+JhfqiUxybrFDVeG5GIBx3cQLBkkFIrVyoqjkYitXdLd8AZztrgn7IqoNNeaEX
PRwiNicR2K9kuevPmY8i3xqH/MxsLHkYEvrSTEPlPitnb38JE49kP5fAH4tJ7O/DSCydLxBYWuDB
EdL/3CNgbn5f9KTQfuYdB+xbVprdk9Lh3duK/3gUO1X3VCfyYNMVZigbvNHnbM6RT1ftLs7oIeNp
X1zNyw9Z3qP65FSJGEY9nirzK3a8DMOov2PCKH7pJL6GSpybujFwOCUPYyBqoWYZ5mPiG+32/qbV
2PwQ+PDGLxqqGnHyLq+b/K5DLlhx9nwOsU+181tvi/glLOKY7LBfHU3Vh2U5qe1qAk+oSLY6IRke
bhpOleS0+/jLyStp3q0EdsRyvTXdnkVDG3ZLKaN7zibDWPmwPAo6F2+Gl6NX4quxjzQ3vuaYDKU9
d+bNLnr7ihrpziSefG/nZCNtNdq+BjBVMZL/MBI90VvrxZxtzlC4SD1d3fsifILG09QCnZ60NDgt
7Ts1I4zKoT/cD1kmnbq51IIXagx/M2duvFteuNGTryPcEF7avpgJsK3xQ3N2u2qwPuBZ5LeixaXE
jEvfRWpxWG5GQkx3XpvtGseZLrj3cMwrdfHdKo4GFdtid1uk5ZXyBFZ64G772hTYU7qSyQwo8N/1
XqdhIx/RNPS429DnEF/nqcZWrHcCrGod7Mi8yh8XcjCv1iUCB7QaQLO89YX9ZdHMYepkMxj8z53/
eVxOlSEv+HHZK+2UM4RlFPAVGc6s9MjCbbmcHhFbvjFZ0FaxQpBk7stv/pquG8mGSbW9aWhT3/QO
8zi/0vI7LDcIs/+jB2NIpVP5e8ECtBgXu01OmOFgVBZ/NGFqT04ZIGgYmpaTrXVaqdlGb8ndYcwo
13qOnwdPTkieUa4QkTW0/5EmOe1D8ZAOKARM48q6MDwGafrJTjXrk2XEI+GERbyNgrR5kNYSwTvT
Koh1WNIUlat0avxvM5ImW/GMC/3ZU2oyZYJxZ+grv0tAXR/qnaja98BKEdqN3vA9Kx+XNjPnRto5
E96iMS18XvbauzHbd+sYdYZlerflSuAxesgG+B19KR+rYH4YFM070Cm2ojIPblIBP4si1tdRL+CM
+0O8Xzo2ywFGA/l6Eaik4N2mH8WAQrXx+7/ula6NqKGdHw1knDs8SmC9kii9IYZC0+Td/DgKbiSa
ipswcyTVRIN381vmte1TCyX6yQ2K94mon5NTVJxFwA3Oq0YSWdo67IBdTY3o6Kl7LeqGfdbHmfre
ZHV56/PMv+RRfBevJi4DTEuI6EJ06MUv+vAFy4S4yYwPnuafdWe8j108+H2w8qb3ZbXMQmZ+iH02
CQ4g8MTNmYlE+G0koGwdl978EPX0dMVsX2zOIBf698mFrV9JXdRju61e/2p4C8RrWjFlu9x0qxv+
zqmqxEFHPrkFml99Dr3mW4fc6cnRtegxaDnembMWbtA2MMsCn0H/ru2ZjmjJmZZbsO9TETwXuEjJ
tJaBGv5CpAFSlSgh+6AZv7QRn5XUh1e/Q0Dld0V+cEK9+QSzczcPbfNVNNqwgTU6nwGSls+2GH8K
za+/CupmKujUuFlz8D2as6veev2FCMfhkhrVyBQ0OOjzMFxAhjG6TUvB7fKcrtlL22o+VxFE+ikq
3mQtoIgkfIh90YM5XiR+/37YX/jh//hySpJFaH5JxTFwjD/h1kbP/JmWVH5y/KFAyUADYxQRItm2
ebyTP+/lRjEa8rxwrz0Fv4YFk/HmWpc8JaB+WuqSDi8gFgc276nBZbLO4KZh1271TVPYWyPz5GVp
EKOG4Skh+QK4XruNCV9gX7eGcexrRI7M0fFtqIetehgqYIeugUPSK9fahAjwnpd7gZFFz4vUEVrd
Y1mSi7Qs/a4xJo/6TJKQm07b+yZQdz36hKhsLtBSxUPhFPx/EnzU5chkIp2bHzhhvZdUIoXLqszY
U6MirJeO2LQCsX2IoH7VuuP04XBy4s+b/stH/T/YPo7isNUAZZgmDiHzz649C2dmWmmYkztP4B4n
uPfBpCgQ5omlhzkeHpsrXb3ka1lCpHJcv3p1pSRBrQec4du5cSj8eO1FILNHcjc79ctmAc7AmhP3
dYq9jC4MAHFliSJV6kueZuGhVruYMLT0eO9cmqjkjxOj39boig8IzzhUu77Y0TAav6jriICsFUQJ
68Do6ifrFMwRBOtX0qV+LS65//9I8xO5dnLGX/Uwu+e5T6LVcqBbbvqq3RlZ1Z///dNs2vJPN7Xr
uZbCcqA5tnVH/ummbvqi68ecuMy7pJuzQ7Hyozl+avusPSnj1040mOvGPGUUl2UJ3Ef5Y0n80Jso
3ekzE4nlYZZiShVt8gAEQ8fo/H/75CBjhG5zV29KffyW4fQ5LZt+aUCKzRpIMCzi7sbsYGkPXRte
HAJzFtcUOapPIxjma+KSVDArVbKChIjOy17qZtsEDOscXpXj4hxr+7B+cpq7jcywMAWz9JsnCukM
yAXoA8TbJEf4hUkGt03eB9/bTRSY3UVvs3jj6bWz6sOxONxpqcReOJiXSgAOnMc2mo8SNJecCZgK
FutBQRJKPatehmRD8FS9uRvv48KIIM+M2WtCE3WLiVtsm8HLXs3Gc85hGiiCK2DGwsjEOlnQB1Ej
vrq6+DBxnx0G9Tk0kMyVbT4997a1Mqx5PprGUB7qLg+Uky3e8KlKP8Jhfseg6jz7Wvjxm2n+G3FO
r6rZ3h06mHvpz8FbIwNeDlt4ZI7c0JyJqXrpy0iMkHNSRSsviFRoCIKzUvi//NxgpAgLDI1elh0n
hfl0orLewuNCHeJaxbWXQ3VszPQ6ay1TPQ1v4AaqbrA1K1Sw+VJf1VHVX0zzo2P8QnpGC6W56ogK
Yf9PjO3CwhBhRyJlmTwtj37fOBYixNmwKhSF6JLijtzi1DIg4bYCV5I2z1Q87tVw/Oh5tmfr2TS0
01LyNCZjCru9DS0HFjPvksNSfCxlSF7F2c0letYR8e2OawUiUq3TyXr2CKpkhDAbL8C896aXik8e
2/aONBy5obRX1C5VaCVSVJumBOyoRZKPYZ4DZzZsBsaBIZrtfSafF4Z+0/h0rCJb9i9tCnK9IXPx
aLQr+vRiV1tR+JIj73nMoZ3lubgwms8fOYtlr/b4vcOEg31PgR9dl2QdvSlBdBPi2Wam+ZaL+f5o
OdYvP0vFm8Eeo3mvvRpnO7GJkyN3P3DrCohUOnGVMjMeIoMJnZJq5krMJn2aWBq5sotkYvJ0fYdB
zdouD/06Mu4Px8j6yOLOftZc7WrKQr7xtjSHlAi7vYFO/2MgpDRCM6YUB77d/ZRpn7yh5mAc7hoa
8jB88R6Rfw95p0Ub4abWF9eRfEdafVumTbCfjLh5csQOsAiG1mkaDp0y1y03rYUzLlEhDbMy13Vj
6a2NWRFM4pCE1t+e4MUinLlZwzoC1mbNHuwzyzascyhhJdCHzK+oG0h7Vy31qjhhIu5vy9ECyKq/
oQmNfC5Jq21WRmRA9oVzk/n0NnXxY5BP9TeDQibH8/CzyZtX1BsuoYb941QAHyplnZ3a3imwKobG
BtzCuL2fAp2pebzXIzgXqAqJCbbbz8VCJEPCIdNgJKZwrK6A6MZ9rO556hqqaLkWPslAOgK5fTDK
6vr7yVofo34w/vb830+wneIbaY7Yhsduo2WYibSSDkWbqfaR574XqhAEID2CbQ/loe9wcLcI8U5I
7PdL6o2IQbUTIK09Bpbdnwj4YhwTVtrFHCpS2QdKATgnyA+GlBiDQAUCq75uGuUHc1YJB2VWH4q2
+QgS2//JgHfd1W36nee4SAezcJu4Rb9fFh/sNz+moskO6GWkP7c/Tf1b58/JDz/MAUJZYfNC8EO4
rkb/SVRN/DlrPqULsoHKZ1cHBcSWKTzZfdntWmBW4RrNFEaxKryfu9sYSlxP+OShFOZ3WffW8fcG
VcXGxteZ/cUgI29mUsTHumqaQ6xXxqMX8XdhmGZvsgQAZSWpjOv0icnJdGyKjKNTZXfThfblyifR
FpY2M5mxa27YKLYBytJxrC1W1zTmayTsxwJb+wNOfmbcKJgW64AtK+2atI2Buclby1J8Wv4BIczB
pqvWmMfMdD6lZrK9v6HuBHYj9o1Vnmr92Ws7sAAmSq9VHvU4WzgYn0IIjHcBDyqZcE19Zl4SFAPv
aRgTrGrFL7lK3tItfxMZJMct9/Js1p+mMiH6oTNPdTKXeDLLYDrrfTmd74+zLI+ZhJcAhpU86NeI
Tu7Dx9zzF/M89Lp67TNLJ/aA0Ubfe5ekFQZobwFZvUmHE1O0H0E65BiEqumFz07907OhhMRTWj/c
t6sBPgJVQcTEUsnBQ3Q4H8lQqc1DPE1B5jS7OdMox+ZxRVmgv7QgznYj7v2zpk3hVaPttvXM4otb
pdFTYIfAOUXxbAOneE5n6xyFzvCm5Uw1d0PU96yR6UqrPOuT5L28xFbmrUynEp/aydrUjqzPY4TF
bZVD9jiWQ/2t1kV4EQEyZZ/oQszPAhcSssaVTwIC0SBRs51TGpPSSpPTqE63FcK9uWQqp4msfB3S
7FNkpu03+EafsENxPLIOOPJ/JawWLxOCG05PTEBbL3+b6yR6qKrJQ8edZEfC//IHQ0dxbbQi+qAt
QIhfPrwiD5puXhT+Wi5PuaHtmGiMO0s9y0BOQnsFssbMCFTMJioI/L8IofelHfUfoSdQnhRmdwqb
EivwTO4vsWiuTFio8JncyBmpYYlnGFRMt3t0o3o8VGXiH1yUqef7O5JacpM1rth6hOSsLFknYGiN
3NqlJV67THfCzajH2ICdtqSLSngEco9Pju6fWlJL7seYKqPCYRB1b2jdvaOew4mG2nojJ8d4yzo5
Xo00A58WWjNZnyQ2LGMGwqXNVWn3/S6ATDoH3q+MChPFd1QcNKTlx0h43c1NFaQsIpbEk72S6s2s
RYaIr/VkFu8jr/Ko4J4LBNkaa/oiTds/uoZFC7UgrkbrOnlzxtEjfVX466gwM2qgjBNsoX9URt0e
HL3qdnXLKCgwQihsejcxLsz8zfIXLg9jr2afUec2F2VqNJe7BoD4Lp1N61MtGIwGmdCunZjnG+f+
01BY3/VpcgFWmtE1dwLiq9TalyXiEcSDfi4tplp40Tr8RYOLMVP3WQd82Y1vUYRUN/PKz20KrFyr
mQRYPlhiyfiZ01yNrkiPtdUIpPywDOqWa81BgQmelwsAc5yDjEYXr4EDNTJv2HJVC5D1KH90Ncfb
5i1xMVHOabaitXwBuVKf4hZ/f7ukKSZVSZ9cvz/S+m53/yVJs9ot9byj6wDy4S9A9EJoVUdDfGqn
cceQEqKR0SJhwy52koXj7WzXxB1a8Oe5KabOMXLSr6zCSOzHeT1Ho3Yr6wlbUgXFBI+nuzWqIb/k
mHxPM43SIsuyfRBAJlnuhUnz173YICS8zhHsl0X4OS216WGhaTOQ+hz0FozU0ToEI+j1OAv8l7GZ
/XXhzh6sXq4Fo11t7/hoaKuku9C4K9ZBVwRr+vL1EzdIydBIfcQROvWxGcuNExNkqHiiFuNzrcZx
MmPUOMZSz97QBd8a/BNfHXts1mT5jNuwHyu2elVgRllNi6CLSKwPfO0dDQ2Bv2J+rdm1nrtcP/Ib
glbRp/6Cms5ckUTW7MzGYHdFcLBm9U8fp2pKSDwQA/WJO3xGPH3X7/zxDGHxh+XuKtT77EuUylU1
Rca3lgi+dRgZ8rrctORPrJcfOLYSEXrZF6hbOsq+woDzVA5PVuG2q7ToLnc3vCjcehv5M9gFkoiu
kTOe79O/yQ6uLfx4+EB89SI7JK1BfcqWzxt/RrGlZXwYYoT/0Jia46CP5W2K0CBBf/A/0qa+dVX8
dRzF+GJoUce/UxqvZddNW2Oe82vDInjqUprbg/+eag9L261vaV9WhsuG7V9VREw6ackr3T9WzQYr
JywK1Vw+M3Ss+D1tzuXoHq4CrVu1gHppGKX8+6oWtbR53On2GG49K5nv4JlUG94zKafHnrcazatD
tk2XtVuk9tZjjtZ1G6l7gbq23FuuBfU83IKR/HRCbFYLt2dRRXh0Bo7LtaWwDMGSbS3Tzw8h+e90
iKf+0SO59BRrDTwordWx4mECM9r4R1ciwodWjwi9NTEKU360Gml1CaehqDbSTQPK/TQK91kQMP5O
XZ3vmMvoJ6sejJtNRPea1Ul+z1/bzsA95PrzcdEHtNnc7n1dAqtUZt4g/hSmnv+GQhElOlOSRC+C
XWLMPqLlCM59qMsdDRT6eB5W1otBzg3GUXqvw8VXNzJG4Iw0mjypMPbxTyTRCTKB/8y5132qM++h
kgCntHhmxdHRT8uKgYwzdMZnL9GfE1RYz8GQOVcxsKCXfWB81nIVWSq7+mp6QPH8xCDKqLa09+ty
izeoeLRShA9IKj41QydOUzp16zKVDiEMIju4abiPOXT+Mhg7AR+2f83cSdUV9aPEhYDXevNwiSP2
zNChQKj8wXisNHrihVJYENL3lGkv1iDpu/qd+wwe4UxKSPxBAmt6rPXZ3sS5FuFaIV4ukhitPTEQ
603wBS44fKNzlxevnmHkuzArrLPmN9PFZH6w1bVHUNLRxdUM66kOhrcZmT+HLmNHMF1xbag5r8u9
3zd15+ZHkouuIsr+IoSjbs/ebVPeJCKyn43ANz2H9VcaUA3955uUfrI1iyy6ULwXV6jwcqMLTFVl
UZ4MwRkCdzmJuwsttPTDQznSUZCwtb7EhMgimYl/9B6T/z4ZcgQhoTigo3D2c4ahTSs5NIE0/9AI
k7kDJTHLO2cznGlqE3ZVKg3scmO1mmSIVSd7n0/gg6aHuz9c1u4Ys2r6JN5PTfeczaZ/ywzHIKly
pOmSJjTAESbxYUVrPwxUbFQ22labhMMUwH1HCl19btTJiHmiPPC9tl+irD8o7Anwg+ad8EGBFamj
BaVq3GoI/nYdyvXPIXVedSezh79yZsySxLK4xL9R/cxHeLBZ5ot9Z8qP38YrN9KxCnjVJ9pbG/rh
yac8y5BFUHtsIXwMa0kbZfe3QIDW6n8ytAAVJ41zoIl3ZtHWo4Zk/n4zlt9pHHQ3ZtzifiUYbDJ1
LLPFBNN2x4V9hrMfRmjmF9t5xEuzbuNNXYzTMx2i8CW2fbyT6odam3ebAJLTWgBXAYKo92JfjR1v
sEpZAOCB8N05tMqpzxaUXEFi73r1SKYaibbh/L6QSJZ+qjY24TWRUDtori491eWyo0OwSooAwIHJ
UCObMnBh4NKYsM6PY2glu0LLMqY9koYrHobtMt52lkG+Gnb7s4lVpffPpbpZ7v0/ws5jSW5kyaJf
BDNosU2tS7KKxQ2MEloG9NfPiUi+5uuesZ5NGpBFUSkQ8HC/91z1YDF2Pxto6MIXYC/uj7msyR2w
8+CZQszaZ01c/J4VUDGZW/JVsF/qIvyCYXZvkq7zMwkakiL9AQ0EdZqS20ceyUXs3padynOgXH9w
c187TBrYK2cyiiM+2fFhxK2zaao5fIp1tKaS7a0e4EBWO9uziAfK+t/PtW7dne817zJrP+K4eUM8
bbGYEm5vdGyY1WlHvurahGFZTrF2mSSHKRf9cqhVggO7VP7XyHjNgiL4NpXW/WD4z4H8UeywD8kd
98v//efipIY22bUbXU+hUzLhWVrnaYJh/G43PTkLZKVetFwPLqLH+1S5RfkZ9cRtlBFb9pRkDP20
aeOkaXUqdHv4nOeHXF51BvjgQ0EiKVXjJrb76j0thnrTCbc7dlLMPWbFR60FDj0zndDYFqvfaL8p
N0IyJs7FHujlq9OUsm4V9TqlNalSA1brs2u8FPKE/Y18gIxyd51EfDmfq35D8kISrRBwrhRhRj30
Zh2dwg6DiYIRzkvvn6ECzMizPcqtaJpfBlQVq7oiOKe2D4NfYFkT/qPCUSNRAKlhRo8UXvNmYMd3
DjVBfvTCDF70o/2sJcPedVuGO14ZvjXR1J6VS2mqRzbCOpxHLxusjwB1h3LLTAMjScgP5SXoG8hg
mU/HDnsq3TDgwp1l7OJkQBgiWYY2yWSJ3Ma1nv/LylCu+WNW4jgPgQTPYth0A6Kc3ql0pmNxBCV0
QYKoB8Uz6J6Kyu6B7kSw/cdR3BEdp55L1REtz01tLOLAxXZW3z97ENoxMRdKE/ntNKL00M3lF5fk
sq/8F/tYdnuEaz8kbuZxb3MPZZ9bayz80SGFJf0+tj14stEPrgvI9XcLYlhPI/u17F8ql3wJR3K8
lyl3TqHeMcT1n5kwkvlaE8s3s69cFTm4N2f0wzMcRIyJsX0K3Uk7KZh+Zkd7vYuh3Eq0vlV186Yo
gxRGW1sdqwAo/X3a9uc8dWCj2sSJ7o3lpRuS5lF9RrGh1/v71lZAHZEkush1xp/yQOBZUAcEMYUX
KGhE6vqBc26LknuWPFIPeItoB9TSWs7zGZMKZgniqm5jWei4QDosf0O0R/dczEmOfpnAZVwxOMxT
0f8MRbZiRRKkqiTROtFr72mYI21vO9wYrLoNH8ZSWGvCFaL9iAp5l1v2r4Us2S/ENf4a6+L3QVJa
fBPbRxThxSaumOuo5q9b/hydLnwb0mW5dBEJROrpQOBgbEtyHf0cLJlkq3WKV64OfWDXgU4eZkMZ
KqPtVKodegBW7Fizh02KbBuyBinh1HY45+U2N//rNMQ5/TT34Va1/ZzZX87lom+rxGitTdFbJfD6
pT2i+LkrHNFmiRd1JoUlWRl0x3sE3TiYJbnVGIuW0pge9dpqjjXd/S0YaOmKD8+BfFBHHTY+2GbG
PB5z1WXzg+FXB29q8f3kcmcw42mzoo0ShiZQlMhvS6JHr5zOd0REkpL+MQ4EFXWeVe4G1Q/SEjDz
rRMax5rs3/VsBv41COzlFlgxvVEpzzMLoIlFDf0lqk4y++GsMbTcVHR016YWa/dfUP0gAMDQhBRq
EtSuqBtj3RhrFyT8Nsbnqu9Tyz2LNp77n6A4qg34z5unm97ezmzj/OdhQTGGzVeKq4Nh8deKjsh2
6zcnUZ0app0ewiC/tYx/ESOVwzaRppg/6BGz6z+VNTvP+1sGF3RYJSUJQvTgYQFhTr/mdhBdA2vA
/WfqUX/E6fRSlpmzLVrQCr3I2ldytkis6ZavbLpSBiyGdQtNcqc01yyRdxBG3A2NdNxm31ytT5+X
yPMv1eLO6wEP0J7Z3bjR5R3SrtMz0EOfAGDOVCBGZ0XeqYjdJ/ygDQPyoIREYkYLbWyyEB3PZoie
dgXGSpmSWH++f3GMXLPZ6dONTIMh26JdJQ5eDh7UcwKfxrYCdr1Vw4iWHkOntfaxm7Lh3JvdcBby
QR2p5ybP5LnEp/ccFYfG6x76NrRPamYxyUnFEsQjsSymOKjBBe8g1aIN87JfeDOpavo7qNrAaHXl
hrNXNbqeEW5pLyGuIFnB/3lQtXzgBdm5mMRZRuFYtDGv95sMxu29Pq/6OC6/63X4Y0l9jxXNeL8v
Yx2a0G+WQfLyYgXf+9HtVlafWK90H+Ztly35QZpOgiVkB9O71ZYIqO0cYy4JXTc/GAHiwMh0HTyA
1md1pTDy/WqLGZQthv9L38hqStOtdTITB79u9fSA8o1k22S096kBpTgIw5eAec8n9F/9npwi45Dk
dIENMDar0OyzL0QN7GZEI+rf7wogGcJppsdap1sXhKA8tNpKPuSf0OflR4lx4Jm3CZSoMfcnM07E
JwvSohVnFtmEAoE29ZuxKw1EAiQXvtRVZBwKCJefXe6qypdW6T5EYSs69viydjO77GcLIywoD2d8
+I+rlr/OBuSgfiuktEAvpm6+kNeCIEs2x0fgVloV1MfEyeGrtMz7Y5QpEeKOhunECR32+Bktbk/6
SzY12relGX8OIo/f5iRot6K142u/+BZd9I7cY7k3TydCtbpZR12bz/72Dt+zM/J7bB3jfkOk5R25
bYL8ODdFU+8s2ON3Bp1OWtCWYR0bV6T671q+mWi3KdRULGN2wE8Faz9y3oj4AlZHcffKrfWr0ILu
Ke/1z46s6oWTf9PiQRwMyw/WWU3/oy6CrypFMCXdvp+j6R2D4mqQdGasBNNxqT1rtQS5e7Aoce8V
upAqVDAGO8cMw2M+RvHeTttxP8w4khWRqmlgRRjO+KT+W4WdRjjNhWHo2b6xx/Y16d3bYJsPvQf5
PtZyBBUyCBjTyp7dan5DmwxTxCGcSBlQUbNlV3U6N0Vy7nGFrLlDRFsn1EE7Sr2u4oLGJs6/LrLM
zViQeVF4Wnlz88vvIjzO2quDYvChwTz6UCZVs7fKEFy8TUroykLki9s/5FtErglhYhasEUHToFys
HRhBByFpIZ6slsakV2IqTUEI3v/lydaHTRUFX9LEN7/KA9F39wN9dNLPbl6d3KzamYML37Ivimd5
prxzKWhoAMwx8uwuROwuooOQi5kqZ9VziHfqHZSerfqgx64inBbDlT9r4f6+R6Al7t2qgTyJ2bsZ
cj1Vm5DQEO0hm8g9QmNrPORjt/Q/7aDh4xpmv9pU2tBuC7wUYHXKp2iJqmOSBL99R38cSEZlZzDd
fWPdSSl+GxnW4c7KcvodiWss8oYWbFtLkBa25Nmzeg7dIsLirDePkT0nj/RdngtrcNd3+qtXL/Ou
kJbt3Jm2WWb3D2NAUFeHjPt+1MojRLjcMLvBfpva6VYwsf7E0tYfZiLaYVui1ru//wzxvnpLJr0o
9bvr1Jip+rJmpLlU78U0a3s6Lc3WtM3sFM5atNYdMqOYb6wmVEmPeM7sR3WULtpzXC7Mh+Tz1mJX
B28qzOabTpzrDn4A23vzWQ35wdaeRTOUW10jfVXZuRT63ak67doaKF4UOJOaM1jnFCB7D2//c5fj
L69sR0fkTdXQlOP3u1ulNZxdS6W3bogA29zZDjk3D/5+j6oba0PILAlxLhjpWGWNvd8/Awv55P5P
14GV2tvMc1etA/01XTzgvXFJy8vQBqoOAhIQBjAtks3INKvMbZyntGPlUVX0cPt84jZGGQYiBQmM
Nea9Vdv5Gpio5e6RK8JslHi7nJlFFyDBxgJ0VE0C1RvovASNgmMcsyFY9qLPKafkd8a2bedkpNp3
D3kvoNyVaJ32B+W9tqrRw64BDafbiCiMF4JY4Vi6g3egZ+m8zI4Vru4vlFYKw5Vy2Zt64V+0YYG2
UOFVA84RzOy9qu7Vmru9WkZaU9/cvxm/aZ02+d4Ww5L7ZjMsrHpHclBCN3qy3su4KQEA011WCRyj
xhQnlGZjhQW1bH88/L7MDf4ZnWXj6gethzGRLmDmutvAT5DvII0jrDs5kFm6rC2qFW8jSq08Oknz
HuB+WbthPG3VJFiAjQO0CgDqT8tEeEaEHZLMp46quc2Fj9BShhoHMSlBbewcFRK275L2OGnVFr3c
54Zm32OdafNzJMJbpYvhyspLeqDStXBpraSHH4odAhcXMj0xmdxoo7Sc93UOpkSlCpgOsyLUTAb9
Yp+9YjpZD+po1PL5aOo23r+g+aWc/2Svm7iuq18MS5PL/f0SzStNp+GQMnN5mkNMpEztnB9bDPO/
7u+bXn0sRu/+sAs4DtyVaWPQkgk8l7xhm/gcJT5nN1IcJg9jpzrVMrziqrjXexaw2k026qMlvSdf
G70pLlPVySOfRvAIfXodmD1FighgLYvlV9bo9dV2y/YysvdfVz3QZlad92DyPGwsab8BygiXzta9
E+9p91xlzUSyUL6Nm8683SeGbmlv+ebrl1ga/zOjMS7VoE3ntP6Whs5zGVrDe5mx+9Wiqv+gySF7
nthQemaL9MVBVpzsOGFuGiLrPqEZIVZeAMoouC7v46UpNNepaKrDZFXioo6iehaXWD63yOeAXv7n
p1kQru8TF2Nx4/trCjJjVw0po9LZ4OtU2fWht0zzNjKy3OZ143GfIlsrFJr7kVvTq11O+i8zeO1q
KLg5U/R1pzE87c383Soi1h91DcTRBMFciqN6uKRrkbnsG0Lfuvn6HO7jRM+g8KJWdyr86vQs1zA2
EZc0uWBJUXuHU5nG4o7Hrf86gvmuH/tw3Jf1cy2Jw0vsTq+R8ay0k2Lq1In6iT+MRB8tVXPQyrLY
2xanVk6QqYqCiKtoRKooRzSOPWZPbq6V+3hupq3d6P1bM2jZ1jFia5/28fCW6M1AgHAgI974aRdM
5aqOFnFdyrJ/S+3uNuWx/xh2rYOUkOARh4n/OtUoF7Tcn566MPsFRd554xvLtw2N9o7gZ/Z6IPK2
QEeCt7rpX0vsVhede/nOzkmS7GTUag7veNDSFXuokUAWhoQd4CtKrOfRpE3rdc2DOhOjPh6qCFLH
VHz7IyTRQgYXCZyqXGZ6onxFgaKbNR3L5B2ykXgnNcXeuIaT3Nqwbk9DPsKUaMOvZjoAAyFhfJXr
lv+tTmBaTWP4EyvQfoI3rxK+CyPzMV8XzcWyBom+sX9UoVNJb94AzUzy4DN2X5rVWNs6XYyjXRc/
1N+cpHJwNsXXu34lmSs0ecrVouVDsolcyj9tgZ+pHnwpmJ4bWA3uFALRbxPz0SRokDYUAzm/WB7c
MbZvWuN+ol7A7C/VNuDxrXYIb2q9TIrG3Thhr4NBxHSO6yxdqURclWeUC5raCx2xPpPpItOkbYKR
TQLx1AX69Ww+eYwNV0QdouIUmGkQSLvhsKx90+12WZuV4aoxkP/YhQQGuSwXZliP9y/8/YttbDN9
MW4zi/wqZUeUXf2sqFdd2WHg99CuJmaafLL7hVgVxE0/UEis/BL+w6g1HhA1ghuGrGBAI+83ItMe
m6QbnoIOAAWp0iT5eJQT6RB12AEBnDez91AUbfaqns/l84VGxlQZydjnIFmo/If46Bid/Wphmhbj
lHzD3WCvEts7dwZJmpKknoQVM9QKm7E8K0rtZVKb6vsmqOLCuRiG1WMJKN8UAe3PQz508/nPqTqa
CbGAP4xOsgxj+GKSeCGGVRWjJJ7rBVXkXRHnjmawHiCf7qCrUayVAfwN1JHcGSsaoSZfaTkEvi/z
k7MeRsSianFVy+z4gntq4FYYh5guRLwb9JBGhrz2pXTyQKepXMUArw95GgppFrE+GWUSI/Exh6ta
PP6cqp+iU/39U3MGbGYOMfNdo6PLkUTvfQi9q63tdGWEQ/SewNYCNwelU/10yEsSuwj3UIBsMvaM
Q9f0Smwb2XvPmvlVgohLt8PFIeEepNL+WiwEM32q2Tsa2DBKZUX+p83hcLNYWcIcD37jOjuaQMEa
2Yn+1JProNpr6mzkTLmv1BntvEPA4MJI+4vKoOX3iY+NTApJs9k6A43LN+omZzv0VyNtelHPM2rL
N3Wle2fTmU16WGXzxO7/gUSB+j3BfHga41lfO/JUhh9uU09s7M5F61SaAFRHGWU38wsvVtjduIKY
bUSYXgcjjPZ5ENyj3VD6krDTsZKAtmkffRsb85TbsMZbrXW77TjnI6sCJVVmZQCrmr5ADJ8wT8NG
YV/q8oW4huE4eRGRVXD5Xoq5L48VzVQu8/A1qefwwvoWvxgy6sy2ymfbDmKw83F7UkdRuCK7eH5A
LcOgWYppNPx1q5AVEIh+6j10dYfXhBf2SorKuZSX4dT5H6LK08faLHxUVLDi+X6SKld0EKq99mIZ
YDWz1K/ek2byd0lF0aamHFqFkT8qBqaYJsaDEuzp3o8tXh1yg5XBaHql9mpIjwemaA0jbps7i6pm
esJGjuxuQz4QUGyu7HqrU/UA3GHlvWX0xh3nmv11lTijyHftTKHBvvlrVWsQCbMaLFfFjUXrJgh1
6s4UZn5+K32nOWdlA2gSyOZUUBw7QXLVJaLMsb8TtcYmVgwJGX1kE0P0+0yUAkmHnvXV0ejR3b/q
v0uYloZhKCOtlLoWOBIh4hmw9qx3vv+7d+H/cC4EtkOgjjR/OGyB/mGTQ2Gl0bejtyLKl0RLqv2f
EXEi5G3ISx9Va93WOmjJaIdhsrY0YdjQqrmBmiD8Y5ZgEbe0u6eotqBOWR9DxmujiA95W/2qpYFd
qc3U83fd2ZReWoY3pxreioflOMKjSyE30IzHWrvKnSJ7rVq+XYWXT6fYSlC+zZW/rT0W574Yhtc6
gTbqpAH7QvnTDgSkNjknBeBrzGU6sc0iy43LwS8tn7FrGS+oERN46ROqQ8LGuAcIm7FBDVKBCQNo
1YDFvTUTKlyrmj6B5tx5guTGYJq4ihD73u5OH8jN6PBxeB4ap3JXNCdRYEueihcN4/9DYrD1f5pN
IDDopm14lqG7gLpV/O1/RffpbZVBnrLak0aPZI/eEHNEmNrnMKiWazI2Bq3QBdxfNCSwHnXEeEtg
HJUDxi/o0LVzWa0L90TK+Z0+Zw9Jfsvq/lsjYQBDaROX4o/fyjR8ReFYfZCbsgwJazUHxG3O36ve
exfpWD9GqDbOCVUdQ36b1A4L1pRL5HWcmzBckfqQlElmpWB8m3SRfmoksplA4bLUzB0CKMIoh2w6
JqTCbL0hfZ7BYlx0a9yrFVkYHltVIZyD7hv1w1wsCM/RxwgoCkcleuu6NjiUQd2sw9ryTpMDAKpY
8OSOVfVkpGP5mg5asjZd8P62mZYkETrZejCt7mnQ3GjbEsBDtYpqOcMOcXUCDyCQW4lb0fn6K2EC
FLpfQ8vVnxnDWJ/0FIcN2S3PUnXE4BTdD2tdC9Uv/g5lqH5BLw3dmwCRFyT35q6FQXSuoYsTLWAb
l8EJ3VNpmC+YkMpHMVvWdcHx5bN+XUOlPwZ0p+1Q7kHjlLe11ksBd8YxmsWFcdA4hZfUdKFdYUSn
USq0k2lb5joxHAy+ct0qpoqyF3IUPaU4WSMUkRuWuLpSP7CMBcH8uXAyEu1x3uCmg3vCRsnc9dqi
PZUdoSWWPh1NxMTbZPDIgTILhiv90DNwca3wPLpE5ZTyXdAI4LyW5qjv70e6FA6WJnp1oIXZIYDK
si/soFyNXTZf28L/EpSivepLLqaViw72ej8PuvJcmDmcTp5SDySXyj8yXbW6tS9qitkm035qICan
xfxL2pDP3lLpT+6UHdTHUla9s6tcnK/ROOK/jC0gIjq7lMl3vt07PUUSsIUWPZaSieRAKMfot23t
Z1inb7Hf2B/QkEixz6L46DK8ADnQvXlIfH9otSTPoh5emdWq7t0pWYkx3uamO/wMTW76/twg7hEY
A4IUsqymNetSp9GfNf6XOUuTs5OKhHkLRySPMeQIyTOQUQbWOBNqIJMN/MqLMEPIMJCmDoa9mbsf
Dol+hxhqNe7D3rFJSZQpY6WDCGawGwjdMPq3zLeSEauMM7EZ7zCYsjge8JONG1V7qlN7cIfNgDv5
ljj2h90E9Jh7f16NcKiPul6MWxsR7XaqRv2a9OlVdczUg1mGxrbWk4Dxd/EplTkac3eqIbJ88xbq
Iis9s9eOX+q5Q/AW9KTqqaXSFPoXL3etzRLqzlmXofd1WXw4lt4x3aDHPbedvTEGAgAcq0XblXxX
I1Ph0XJ1cejqWlM9iogYv0kLWGOc4tLNxEUxvfoxDF7zKXTDdueki38izKqB+DIaXKhMZBh0XSe9
qPcTdnTkVikhDW0kTsqBVIj+WIVR+jK2lFwmKYT90TerI7LYFKVt+6qy5A33YYgR66osIfVQaPFH
mxBVT27VIwUIquOuQ+wvj6I+AoGgdd4tdrtn27XGB4XWDP3heaxAH84wR7C/4O6hFw/4O5+sCy1Y
f8v/HL/WnoRw24jb7u02LZvai6AbXtZz/i1pWfFoLzsPQ4VqwliyZwOm4jqcww6wITv5DrP4/XQc
U3Nz35tH81Kv1PaPjgGC+3xhmkCnDYwxTqaRluPBnur84vfjsYTShEiPL2Fdasvlhi1bv2C2J7pc
+X7NKCcrXN4W3Irixejm5m66JqsLQxucX8DnJVzvmvtPHP3MZY6hLoRGgozatc9CvpW5iZAFnmPE
l7bPq+CW4SRV1oca995+cnCoi8Vxzr4Yv9j+WrRl9aPOiAYC3YDyNy/sQ8rac6+PLBiPHxQl8XqW
Cg0+FqxjctSiHlAN0pfBO40+C36gAgZ2Eh3IiA+zh5pazYhjZVh5LFfOmrncKYqaj0jvu2Os+d8Q
35GsJB9U1d8DROLPm8TDhnW0caIy2KcFo1fSnvGrabQayggl8L+XZncX9H+7pAND3up1XLiADCyu
ub+jAs22nl29Fvm5c1ivqFcoXfzO3WQgkNZV5MXne99IxXFQqB7EYNhvbad/8O3B4hXMy25k430d
g3GTMy15GfQOUIGnHRzHbWDiM37u/ZHvyBinH45wNn06lG9TDfpAJdBY1Q8jflZXZzyORF2i2TwH
yF/OqMkyNNToh7Arhi+FiYeqrk1y+0RAQFHWnwi8pI8KQ20+RLb22k1wsaEpfY2dmhwgRAuvVqov
Ow+IzqagDQ5qHI9NLQihcmWuMHTqeRN5wfdxoQ1p5cPyMulGsqkE0Pqx2CCqbt41j03PWHjZNe5t
0kyrY9w03i1PBkGrBPOOfBl5k6brbPB5f4byKZs8HWd+725G6YMdQ8u/WZAW8YPj6GQGhVQguJJl
uY/KEghc0FwVvaXNG9gpPVnmshdfL8jtA1xWZCrGzdrFBHDto46m6eALDJiY3uYED71qVyOYrT22
krlONgJEBjmrQnodX1T/3u+j7MHrP3kQa273TiNTse6acRU8THNyVv0WH+3Ac+EMx25xWYgbUdBE
muznPK+295bwv3/9TF8ivf729QNiqhuOZYBq0w1M4n//+g0JtVk7ZwDDQ0D7qnQjgO6X41T+g1Ug
qi5Lg6okaP9p+OGWs7FzePZkWYsX30SOo47GnM+hsolYcIf2xXbC38//+RN/jjL2Ce7AbFC2pSqL
6qnKMEVITDhzq/Gp/evIBvh3fw4s+NeaUPWTkvMtLI64WAeoZHpHL9xeasyBg3H1PbfG7MeR07yq
AaabPxGnHn5gJjp3MsE+zQU7EST4pFaTJEZkixla9XmKEcSUHr3kO9DGIqfmbizFnMeMXXm14EE6
Y5+94wmuj6HLsOredK5INN9EqKT2CAuo/Khh9lXom7BqMoj5unYORfisQfnuV50c9mZW3Zyl12Ss
y2kroCN+9HO2HZ2K6DydkMe51sQeoWuyVYX7ktlin1s1USYkjnVHrrF427bZS69uy3NB5ZzN79pY
Tw+N4y9PZtJ8VraWasr6LVsVDWBIZWzuKvxoYdEtCpg5epk8KzJmTiJcmErmAfO3dVOKkxEH3rOJ
Ruipmoebus26/gLoe2pK7LaUdvf0E8eM+22jNdquSirruTLRHMIGf+QNaLcQvH4fVcLgIyMLuJXC
WTeNk1MEBIiSy0SjCbrXhKK8+a8t6uR8zQDhnnO36xnO6BWiYFKWQ4uxGsDx+ea4qGPanpdM4COh
CAnjsw60YQXtnWZzQaSUUiEZFrilQGiEIbC/BxGMdVVtFhde/cZnw7cDcFyeYlKC10o8KT0+myzU
0XogcF9lydQe48lNT2VGGICyJJpcIUzYan+tQiQEtM5t0yX6eiyMjzkIdRgHqXa39Cy0tZ/o2WKP
7mnQGulacUPZE9dXXcv53Jso3cS68zUXxifVo3InEEhWx7TXpdf6kej2sCsTrFnakM0v/zgqsYpb
xqRfeP8fldSg5wM4CbP8qvrFqU2eqG8kpKTIzjH0FWIWfM9eh8ouwx5uPpCZ8GZZ4XPWVQ5Uvrzd
869CqYp5M6foySiXjzLuY9LR2RSVTpauZtDTh4XND7kv4XGYR3FNBtI/vO676mTWpvfmpO7wfL+z
l+OgHVxvRUt9/szAoDhnNZE0cVmdo6S80v4Sn2Qxakbk9AYtkyiTvYjseVduF13Vb96glSNPl2Av
1dhUD6mcJKkjF6JU5mqX+6tSzQH1QFznsre8+qcLf23T2rq7nhczmla6tOTfD6MaRIoLqzjG0re5
T1xy79EBekCjuROHVtZkVsVOI4sRd6IEi+SDmz5pTZKtVckWA5M6RBW/Xl3Yj2lR+8//vnCjXf/7
wu1hXmCnyl4tsKFrkgfw94VbJHGZNL1mnu+rX6RnQGX7itFtHsTdzY7cVanRYdsWXRWj7dH0bZdM
xaOFDnKXFdy1h6jMdwa4r1XSAPh3uya7eMz6iVJY3VezfurnW4Wq5OiiidibnqieiFlr197s6Gd6
ND32ukg8KPVC1/L/9Egpt+VspleYlRs1BO0JKyExfOvk5Iuwi3tUjrw2dFqWjlGwvWj1LUR6eLYE
y6yWyImOnuyrYJ3sIUwUywpV+hMsP/N7FWV/DqgRyEAFZocCKkhPQeeZa28wnLe07ibyr8t219SV
8+bi4ybgrvSPs5m4b7IntML6SvhyE7Yk2hvOKQt94jljo/g0h/4PUrbo8AnSinUv7zDBecO1amTw
rFZdXEzZWwz53V7ZErs0iJFfhxKAgHyzsayvrVdVBzq2P40ptXdDEUgpKU0OVEEZCR2tC5PpPw9V
bic4d4gQ+POcOuqMmUgzG2S06TGG9IGL2Q5iX1MLwj0R4f6aAGUGVIvevTeW/4ZzOPwZxvPaSors
FI2ecWB8t7KwY5FpEDcrAWToJS8EqnGPmALNMT9b/UjZz3yDdJZ4MwrgiZVfFUc3GFxwgWyzBLZM
vU3r1TihaxZGGlFw8jKFsFlV5Knq4USC7M2ihGEswv4n4WPhzzz7ZDhD96OPAVk0Xfcx4p4gJtrn
ApYPoXwobWx/3owB1zEcfdVCdD8auo8GnfbXs8dwta7b9FE9RfxLtW4c0WTbsDa+UkdOb4Pb/2KX
nf/K3XWRjfYvQlC+LF4PfibGJq2K6aRq6R4jQCocMR/RkR5KxctD7EL6uesjz4jrI808bqM5TQ/1
ghItN/YmXryNerl+tjT/T3QcuM//dQFDyA0o/HltSBasf7CQm8npOhq+HjO32d3fE0NnjRkfKXQL
Fpv0ULp9EjsrVs7sMXa86BDQqd2WlCVgoqN8egqs6Weq28nBjIzo4LqN/krY1iv4IQp2OMQCS+Tg
ieluvFBKGrD0AFyy5Euba9NKPaVcGR55r6RSA3yV+BnRxHR5BiJEjplkQTcV8b8ue8mz8qmmI4i5
ORbLti3079UQeccoQs3HNCba+qp2glZeb0mSICCqrrzH1g29x5yIMDebH9Uz7rR4j8bcvOPIC05/
nkoT/X0u3GkdQSJdFens1rf7tdGaF4qlE3nj7GizavNHmqOOyPHZ3UURoBBZuOXCDFztoeWu4kEH
0D3zW4e7P7s2Tvzx3/4HTBC9GVa4wF12ny7UKVg7GbYoqPfLOFIJWvr4krpmdORyQ9or6mhtMWvd
dE4MmLd1qbL67HOchz/nttW+zjSQRrvFxDItv7SIJUQezDyDi727FbOH9kRSf5woWRfCqImWgtcH
C7TZ3ONkdbd/yGdcPUzjs0uOWe1U6uzy/3rKWcqnhAbx01AV7Zp4qf7WmkZ8K12TfiVr1Dewn0vz
XBoBccJSSoaixX+YKa/I2Rt5dSD8Dr7XACI0vt45Pv2SJQe3oJms/JNM9fGLKL1FZJjOtk3P9szy
Oi3DCOgqL1aZtGFTlA3rf7+7qdjEP7sSxQn3iJrgsnA8H37fPzbFaRFEjme0yd4we+47Mp+GuCI4
ZehOab2681m1cfwKiaeOZY6dCDNMbUH5pTlIgarOqsmGelXq0Kbop+OdXWNPjrdr+0U8YIKGgE0f
A1XNuffRoM1g9T5JMQwTtflzl1m/0lZz6UeF40NQWSMO6lm85QmReCPi4x+4WdaziAUArSg6UZ79
ZdFSPq10dD+Xi93vAMH0m6b3gEr77nyjhTbfvCGszVWl61ei4YCeV3N2pZ9IfracOQRmN+7KZSbT
QvdSRMpW0K/zsh3OxfI9Kcfgl5GN7HwJh6rMaFwluZO8VXWdbEruMU+2Yxc7XBHD1SKCkW16lxz+
/fNREbt//3wgimG6YUhOy4LF6+/FB7Y3KPSVke4LcEE31e8LSPVkF5FPTO4WJDq4AL6QaGvzJWFm
2AZY7BjfkGz1pKqCpqitdWYNFtiF7CMxbfvKQHo8hTbBOhoR0hsRms7ZMwhUkplGT74wumNIfsqo
E1ig9IeEV4mNXrIDU+pE7vpfxrbWH5zRIBix7kl8SvT0GVkmCdtl1NEv51Q9zGziuXKGR6/IO+Kt
Apqg4RJd1QPb4egKT2Y8+x1ECbUzX4wGjDmL5E5z+hybjSj2nteYkjOTA5UTb+GE9kUzveKhSeAU
kDNMigHk5HczZ6qO2EfcW1fKr9BY+iPtL8B0ERYG1dLieoTI3+X9vkQy9ugSTKvGOVqFeA+18pek
rIrD+D+Enddy48iWRb8oI+DNK70VSYllpBeE1FUF7z2+fhaSdVt9ayZ6HgoBgJApikBmnrP32uTT
qZuaVlaNTfg5Lq13sg3gXMzDcsHsw53auUhnflc+qPwY727Vt2uQhfTTSnuAVSn+Hwrn/+4uOqri
6iohKCrUcMf442b19SgwYGlzj6n92Z0nYLmtDoeqhBPwmIAVhk2qbRVs5PQsITVkZSoA+uWrZL0l
C7OqLHDHPHVphiV7GupvUtBo6cFOq0AkdwPzxa6l/jxMRJPJMUuOXk6ZWUCVkcnKw6TEdSjRwn4o
inVeZd9iqFivOVr++YDqUI2eI/umF+atLaZwlaJeOeh0di5lMNkIJpP63SQzM0AIvya0J8CExwpS
l8LeSiPcB1z/jhWhDh3wZkDfXJTtmH5L3cgmT2UccT/PY+ZUDR2RsCWyt/kwdkOiExkuZdRCEQzc
1zDxoLfWrOJL7wv2TR1WFhuFRtJjzySW/t9vXQCM/z3vsBzH5rkKMBXRhmvp2p9/LtcsHFwG+n5K
Ivcjfu5E/oYWG6UWMSFQrAdjo6NlXFiEE6cQcryF36FcMiL77PcP2hyw5WWhNdH+0eCtqhDWqjXu
cre3l7GdpHvFL85al3dXecow+2KjmliFRwSlok+ca9cp6sICTPpB/OoPeQOo+eCfbNTbwsxbIP4h
AV2zqtuyOmwJirEeNKU9Gl5TriDcVIhKUgfZZQOItQxMbEh2gQM3Zk5r85lhyGjUhOlloaBtyszp
GnvFewd8HhOMjoGrT34Ixwr2keKzFp3G9JpnkD/bNvrlTnQjaQPtTJXsb764OWRCDFuR9RiC57pl
kBsY5S3o9zZAOPrGC2LYSAwthpiWqG4tND2oNhZjxCIL0vHuVc2dVX7wIYDqLRojsw5dR0dSS5kB
GLZPFmTBQiYpJnUjn20oIjBnEfpICXh2FUB8N7KuuI5NSrdjFCdYyHd9dnoRJvDcChekDS1GoKXc
a5FOSJjhaPpBKn+bpunItRx/OmP8Jn/hXhT2RpQlmRK5/TZ6oXlsMCjHahicdSwdW6Q6eHb9AFYJ
DXMBTX7dp3AqGLXXpiygUhlYqja68lmrlOFuEeFg0xDIcH7nJEZPKcseWfpM60lZZvKTNFSu9QwI
ZwH8Lz+DrvguQwLKsXZntlZGm7QgM4AnByGdAbEX82Ey3xOGR4lNEwkeNM/fdEIdluYcOI+SwNmg
/iXLy+hfrXacKjjcPovd3rXXeacYC5kQqm6DSPspR/y8c+KbYobb3ApeO7MytnXQ+edqCDIW095f
IbRSPYvFE/N2vltiZvpBrllymtDzr4mPQan28Mz6b3bUg4ShoPbcNH217SbFWeYOf1hRNc2zM5tS
tdnclqRthJwIRayGJH9BCQHtEEawtySime00/klVRhPpJKCvlVDE0vOdhjwy/uxF7+CMSYdo03dA
UNymVpZdYxN7hFF/RuaupRPNyKuFNwjz5sblhCUCw6wcPsY43qq5V+6sWmQbQQP1HgcNDkS0rFdn
GrNlTQW2iMzszXfiaNNGibpXunG6+mjNIk2MLDz1GZmikR6iQ2KZxqncG1bOXVaOHrQK9ac5mBmU
3RDQHFWc2QH4QkmddmlulK8ZXbW8F51KxE4dYw5wCFYsKgRIHq0DU7O/uAAcWd/z0Iv7eNdW9t4W
+C1YxdabGKIcVUhoonIzetYWD8+/PxT1P2O8HXAw2EzRWpiz6vpPjjQUmJacuM7cE2r96pKdMmsh
wpd2gpkeI7OQBUYQvwF1AEpvbuSoO9aUB5LsrKcktzxmD9SkoX4m2ob//nR2DXIrUHPDtPgw5ydG
N8bOYT4q5nXXgBlZOMOH0GA7GHYC/cixnFNhZWKRlFn48u//QedPUDZFIoYwZn4qVXTtf+WUJykz
FE3z3EOCRX5dQIqzoyH/WcHTJ8Svtu9qUlWbzIBibIw2pB96BavcdIbvtJye3Plaq6nP0BXM70HR
jaswzIInKLEd7fh8Hj8J2ZvbvrquDVfkljNMMDhbnT4s6Op6iGup31FAT7ePWnoRdvnC8PGm7iOT
MmgdJ7zMVCV3SvXqD8ixixQPelXutdZO9p1oWYz8vVHVylh1pGHw8CyTS16lJBoilVt0iPuIxTBV
2C2VHxyNmi+bzxHWl+4dRvFtZY/VZRTqTxmYBDXJ2KKh19aqJFjiF4eFWLmrsUhYRs+JNI5H/AGT
4S///ZVZmRpojRRCjO0wYzUxxisG3ERfxPoqd9PqqQhQozPnqQgfZAWmlf2wRxrcob7GzCPPBX06
rjJThyNt9cb/M9ir2p8fbHRfuqsgrHY1BWnknxP1niGwR4rs/u6RDNi7TjSyf7Dqss9q0LgrEavG
JhhHQSmnYsk6W94ClQh7WWqxJn/VuUW8rVDtrM1MocTlhr8P5SA7kh7+u1wIs35C9s/iVtbCEsVS
sXfwl7SH8FZGQMdkw9Hqwl3LZ0Mp8veMmLEFqTPapRaCz38/i4gQbjynw1yDS/x4DxxNudc4+JVQ
CT4my0Ot3ubDZfLuI6EA62b20+Q2T1/UsGgC0/JV6GF8bOf2SpUiNAPSEC5llIUrCCx+FAE0M3lQ
N9q5KuoPfrcZvQjIRG8mO/QthDSbdXVL4648pHHzy/c1QisUBIym3b4gYyMAZKbPysMOstKpS623
x5GXdS96MH5tJ4RmSR/kW2NK0bKlRLKObWBsrfkQV0e+q8zUW8pXNaXyllqWUDPusUir4Nou+O1s
ZslDsg0q39vBNwAAoFvEvxFl9DCMt0idT1AzkEfLJUCj77oKZWJK+exc9GG9KMwh36RBqR2slErb
/DByytY498SShChQ8PLPan+4Ps+96g9fCLDZSyIhpQfotLpTovLW9v/+RJKrgs8lJE8gU9FRgYNR
VkFf6n/SlMF+KWFk6/0RyeOQZ96xDUbnm4PkY6atKjZeynikmyHhePJhkhsHCqL1yXY7UqZZ/WD3
0vPVUDrxy0T0DE3jPIEy1vzeyzF05U6WnSsTXX4/te5GTn4ylZ5Fj7SNOBvMo02pBQe7rcNHO6fq
HUJnJ1jcIFuxOlPQppAWv2ilIXaK6/m3ToWQKUf1IbJfS+qXL6luGXu/roHffvn394mqxx/Pbt5u
16BFazuuwj9ddgL+IQXUQYiCo4msM2zeDfIYoMZOWByYbxSHbt7Iw8+NPOeEoPDHtK+W/oi+YRGR
AHZQs3mqywfonyeNFr89hQqfTLN59x/Xy2O5KXPz0pr9uJHf5/M8qpPsMDE8IMSZf4J8Zarq//zE
xzfLWiuiVZIuNI0CHp+94rFpwqA8+JiyEpZQnOzmY3lSHk55TxQ7GoYscbJDOE7ZIfl7byCSe6mV
DZD1v8/JS3pgrKgW/r76jy/+41BeJ899fhsf5s+2pqzQC6s8AAr7vRlMvM2QLenvQYefhYjpYeoq
O17IXZwU1A8TUWaHx+4/LmhEZGwVL9q2jkq+QjRfZCo4H9bx/ItO6jcesvvU0k4uo9PSC5yffBxY
F3fIm21WGKm9N6rkYoZVuRARFN7IArBAuvvoGAN23pFEGnsFYt90ilWehZdUo6JeRy0R1X54wiT/
U8mSXZi5PO0j55SW7dqwvGPdOOkGIm+xcM2yJmuPFY6oG6QULFrsmFANVOt6Y+rrwc5OVW+sO3yU
iJDybZnhmSHADsJBbi6cCa85EqA4x27Z89grpq+EVemLnJt3WaTqS54039xAQCCkuAz1WluBGzoN
s40Dum2wyavoVKvjMbE/AuIVNp6WrhOj+8ia7I0Od7GIEpo/XbnrJ/egRQ5s3o52FDFodPA0ZY5I
G/y3wg/CtYEe2VW6eOF1nbrAqHdPMxV1/tEA8rIaK49Uwb37zTIJCQ68EuxXt/dcfZuSvIUZidbn
T9vVDqFNQ4z7gviyOw8MRO/BvcJ/tKB7lK26ntZErp6KhJCeQdeOkboUofhp+OlSdwNz1aXBlyy5
aQRZBeYO+uupTV9iJuoHujUvdQANoPep6k7mT6scn/PEOaitfzVwbNpKAI+Z1GKA09vSIk3CMPJ1
o0AZ9qqnmrcVqhA+XXMZBdaTY9f9vk/0TdYzIIkSRYXRPRsBnpl8mt7CpakWr21YnjLyfdyK/gqR
ursI5mnqVW8NeWArJZ22Zpuf+kotlw38OcA5wYJ+a7cyVJqepbCpDZhPceVeuS8BcHW2yriPVywq
YCz2HV3URt26WvSkveNwAMSaX9sB/gU8SCwLyYfhRViNIhuApYKSEyCF056sNmiWcdM3RL2Wf7Fo
XNLteCZ85MUJ/LWhuzdG5oGH/B3l8w+jUC9G9a7F7i6Oj0pVWMzQrK8OAvssK/etQf0hcY1sMWnq
VztXVime/E2qF1+NPv/oJqbyhj6wuDJfUuse9t1CFSWsPoII9K4Nl9zXK7Lp9WWgtxju63SA+Rfu
SRO5l3b4M+3vJh9r2xteLabT63L0XypzeI4ySuil9kqCw1U0tOZ65dWA37fQiTha6EE8rjyiS5w0
Lxc4KOOVE2KnzLRlR6VspbvGa57p2bJL9dXoBqyQrEPqjtmqLMKnoPC2WgoAOxy7BQ5PqHmrnKiK
RVO7PzNR/TBQZa7rdETIP7pFv8swENmFz4q4T7PiAO0xPzj+tBODGLe4HcpDZTjFYSwGpBKfx24X
3sYc5Kh8NsmNfDbK55Pc+3xBPi/lIS0yFaUPWuZ8fiTK56KvQsN9PAflSbmRz0LmNA4m7fnKf+xG
drz0UkXfhZY7joR7511GSZwNHEmLj3JCUck03HihqilfOQ85ck9e8+fh35c8Xp0P5V76+A7QUpFN
einwHR7Bn/+RLO35AZ//xce48HmSjhDSRPl66Qv+F/J9kcefb1ODyH6Rkl8JpUfhPcDmkh2c0Esf
Y4Xc+zwnD21+BeLq/r5Gvvz46s/L28z8MNSkXRc1ffKjNQ/TvWkpv3flIOxpQNp3LMuW+B+1nYlJ
9TFaYsam28Da2/N4/ENYFFAgFpDL8kPQjUB35Jgtj/0m/haU1DwG10SJWxPKTgfAuKlK0S2UtEG3
4hnjSlInCN1DD5MluDaBv9GaUfe0USb6/hg/Wh+NvZuGPOlGn8df1ZDJMPFMZyYwbKainpALjt1S
lqe8slef3fGZpYz5Is9QMtN5mkCElues8k1x8urJRKWMdWw6y86c7PCFGuCkwMvbtWTg4clad0pt
72kiQ1lyTMfaCsCYi7hG4tr5/kTpMEkOupFnxMMiPwobAlipjZV7WddLOzNmXaS+WOZow8H1menN
02oCysNm+JIQJPXFH5bw/rJy4KP8BUgKfVMWZrRHE+/ooZI6SpSe3MhzLoVNFjW8XaVe88CZM6Ts
Wclqzhvfqo2T339L+CAjgch2ZeGn+zS1upfEhPjstvrMow/BNzmhepxr1E8D5aOzMUa/CFmtF1GU
djeGB/dA3aVe8y7F74yONpFMH8KO6pUzDeMJiXd7gQ2xsCpYk9S33Hva1soTqcMv8kgRaUifoX28
Jk/pJC0g1nFvit27d6pD9Jtq6xQZF8UczXviOvkyrIkNa2ph3hs/JWTNE8UG7Bnh7mqh7/q4woU4
HwonQ53TEmsKrH1D9l960ycsGlQgNkbXpN0yREzoGpHxLL+b5VSvKi2gs/xRuJl/VNCUVu4Y3B7Q
w2LujMrUyBx+LUl/iY/urHvzh9p8n3emxDbf4bW8gUqz3id2Br8cXrORShzpQIsE/uilJHfkKaTN
tUg6d3wzIAY+XqjnF4wWekouDo1lz65Tz0JDg7ZMLi3lgjLIu+OI5v2aR9c+NOOvISa3qzapX2UV
txszfT8qgqDvLF20E/EJkn9hO8O0bmNYTJ+EjE4r7APl9q/yijallan6+T0vuydVDcWN6Yb9rA/N
gSyS7DksqQrPfYK2C7QDxOOTLJPKUzbpqLs+YAYBdfINFfDwDWhtiXwJNkWW1ETv2EG+txnhgcW2
pzKJo23fKv7R04zp5EBsXidW5r6k80fVKE37wv/t7rpA6FZNoFqLyeavNqd1PVkmPQ2eJknAb2JB
0HYM63Hodmbw1LfIMyEPnAG/iHWppgZOh4Y007ZQvxl1O5tMXbHtG1oCeZYicom76n3SQ+ajueHf
WsKlTuWkskaeXyjU8Ji2hfvFNrJsV+k5sTPQFYLINO+aaH2we7qywGpn3qlj8HlP6VT3tXnPGlu9
jxv5Sp26GSq1vF1S37qoTEmfmthq7wV912Uv7Hgvl+du1HqbIRic1TiUwS7VMn8ljYX/9BS6ITUl
BujZcAjGGCNOZt3MLrDO5AQmS7mMpvgaLZgJBTdrostl6ToUaptb76G+HxwEwXPprJ3ceN97nosG
YRg2bkwc68Cj/iw3LXL4CiAH1U8oV5/n64i++OQDsakqB/5xG6MRYb4HvA8JwgljyBv+6mZnZQoY
AUc0Kvaxb5J7YjQE0tRO+9K5hIX0rqWcu6GbnmvTvcNEhmpgje6qMkf/oATB+K0lponHp/3aKHWz
5fOIDclvnnPXJVdtaIoXzREU7vOs2zuVbRwsCyXsBpxFgot3LmwTq4kojIgkGd1Rq9nvEA+5B+99
2H6eM5M+XaO3I+nBrNV2pZN3d0wbSo/Si0tJ+9xY8XTBfEnDL6YTHHs4AfIKA6yhJWLlKyE4dJ0c
uD/2gMQgq0qLaFG5pb9qA2W4ys1oFs3Z0adNM2epdDAfd31o6cwoU945rc3uhGl366rxDJisEDwY
iJXd5OjiKU1yczWy1sjBi+8Rk3R3ooedVY3jaCMPS9hqexoC5Fm2and3Y0VZPOxArjdiTZvfVzNy
XlsnsW5FbZVPZef8fr+DFCZFqnjjOdVD7dkLauauXB9ZUO+QheEfCczTKErc1GFSbwJAYy8zpnFh
ElZ6xKlZwawFCNcoDsagEEFUq2EQI9/z1fK1dolLo9srZfKijWG6ISk0/J5VfblARVw+WZAUvzas
cQilCr/rYV0eIYWhI2mL8lmI6X2YkmdVhULietq5z6by+9RpYmU1LG3imll8VJPK2bnZX4ZV91sp
j5B0FnkYmvkveUpuJsjDuwciJKoBCfKLAoS1DgJ+yC2cD0DR9CecUzf5khvyaAxcZ9zSgayXsaX9
RXtzOOW5Zc6BU4UyB0/NEVT9zwjezMxfc08Srkm9E6OfX96NuLFYWeZn5Pf5s55aRvnhOG2x96l9
W5ah/3KhWgIwH/4SrLTIGXFr1oH5RyP6aAGunxV2/xMAQbkIyry9jyax5GZm2EcoqSxy9WmZ9HZp
HvC3XnoRFfsy/RoouRWf2z7A8w/EylskaMLJpGNtRC9mvIZaHl/UvFl3VXfvR7t4dUKhw98j/t3u
i/I1JhPdjYry2zD0u9qMWOMGWNnMOL46eVlcK+cqu1YPTMqkCXIOFNruP2MP47c/hXhY07a6SQOX
3+ofbT01K6nuVspQLCsmSQcZwV5NFMi6aRsXBMf0MzJAym0GfQovkbow0yFZ26YZwyexSfR2Jm1F
dlK6lRbdMB6cnTMRDSNf7avaWAMHYO6k0CujB5K/NxXpFNrcBvYFBRZ/gK806Oh7mRsd6J7GFz/D
Y24LZ2PNbvouaZsVn7dsb8yHbpS+A7AYLnHcKli03NeIip5BAxbMECZdKSadT6EoqrCQAFd1JHRJ
Fy56SSoEp08qdlBT3iEi7D0tePr3VytAwDtZln415j2tz+D94j74PF+izlkh13NJaA978UKiy00G
Owk/hNClTa922XWIunGNej783qjzquWYKN7HmP9qJtP+zrR8zR9uOOsD9xVEJxMZE4cJo7RmkNwn
j+QmZZRYDNE4rseemDhPIcCHeoa2HRqKF/JzPfZUflKLdGYJjU0Zc0elSu4aEthNUSJGoRs5rlkX
6CfINhD5AnrVPrLJe2STBKChGjS1Qj3R7szuRdKBLMlhQshwthmCuRMklOKGaTaVKtJvQLv8RYg1
81npQhLrcMSRJ5wlX0UlYLU72hcTq/dJHXRakj0uM+IITxgjAGLXJvlkKJfmem6CZkedfOZmRF37
A53zYN6b5nOfe35fT2+f11HioPwY7f64ILd6YqWH7OD28D5ruwxXsK2qVWQ39jmYN3IPnbJ9zsUb
ujvlCGITNJ2iu6zO58Br/sq8jQCyd+EwvtNLCs9SC4nFDWVONygbeTjoCOGspC33ZtQbF7nhefOu
GLryj1MqhbuLQ4TifJE9MN76XuFsvdRNAQ8R56TOvV46ts1zZB2sSPj7wBXusvbxgIPlKHcjeLEn
C9HQ2sJA/VKGc3fe663XUh3upesrv1ztS+sqFw+R5a0D2H3NhQrEn+XL30e62ehfUISixzEoJBAY
uVAkzNyz7WGVROr4CFqLXQIF51flqkiulIpB+32FPCevyGrW5wK8t21l8V6uGehqnzTWwFe5ZtB0
C1hcQX9bvhiH3POTwFkqX51Jp5sSeeaaJWm9JdJRcSl+Ts2bb439ya/QiIyNKr7WRWVtC8Mo1vIw
RQy3glmZ7JWicc4mzHRcg8GuzdzsteyKgLTevj3l3jidFXeOie1c982o6M1bocNSiMEavTwML5h/
z26aUmYWiHCZ4Kgvba+xIK+98IdbhzsIe/DEPKYCeWgWUCQJvuNOE+u4jbOz1tvaHg6mtouoGD1x
Ll+3qJ3WIowIe7EzcbbjErBfO+1HtdO67RzjsMIzJkhI5NUm+VXWkGzNYhyfSifDy+Kh3k2yHDlq
EpbU+1p3eMomt9pwb7IIacpwz+N/M3XFeESI+nuj6z4RVFmkD8emNC+hkhJZ7gbOCQHr6bflbT7M
4uY06SC4S19d1syewXoFLWWxRrPPj12RPKHFRp0UNqeqmcVztNPys9ww2SEkYcJ8bLfwQkIavWBP
xYViX/NMaUtdm1McrCV5SW/wV1gVk5hqqoxbl6lbyWX0U51oKjiLkfqOtWHV0Kg5SgIbebrWpqnt
dtNpwbNgon3pjE77ohjRc1rTrpooGz4Zsfe1V8RNvl7Oz5eBq9356ijAsdS35t0S59oQyldjzj1k
YZowMZu0m0k+9ZpFzrc2B0Coz4rNyZrDB1StUw8PfC8pgJeEUKyH+GK+IfMBmAz+cBov800KSWTl
iqR5bhOPeM/WPldWUpDmMISrgeUYBedS//qwZYTC3xiBca5QfOAt8Lgnowg6ldgRu6PcVAJSX1qw
OFIoGGZTcxgs8epP2hehUq9Ae4Pkjg+gEqcbmTckfwOcIZC9i+ZqZYT12TkhcK4n1rplVRvZBUyh
LD8Og+otVorsBrphvPn1UX693KD+KZePLq+TkqMgIVN+PujbxknKhRlo9UU64DKUoPugzr/npt9c
em4pBqkpguyXJ4OKrMnub4Lwm8lkErgs7WotT+EkUe81+tYFtU0kiCWkIHA5Ylv1wLqTuIDi5yMq
XCcwu0jOStdjVabAAEbn3KKowU5Y4brPcOD6afTDQQ++aGuT0NE01DZZzorcHBVKXhpMBGn0tarx
ikb9LFufnxt8Gh3JPCV12bK58KSJf/zXDgWB5HGmT9ESKX63wx6CAazUxYMaxOqK9ngpxC4CwnXK
s/KXNd+wctMqrna0wF0p8n6V5xrdGZ+KqqYpm4uLahsR+BLWFFavjrDF9ebomfXtcaqLsz053KyU
HtJvsEhyfdstvUQzjgFOu+9gN6Q1swmi9MiCH7cU888NtKVyO4RBxwIA7MAwQ+ZTekot9sE77MU5
yEGYOwuszDofQmuZwR006Te44UZz03YdUXc+mTUgI0xg4YeRwktyev9V10YAsNJWiapsVwAIw5WH
pE6JK2cvD0sAI0+1xspg9oFNKRY/u6mslcza+TznqET46vHNcPKjjLxR1dJ1eLiUAI4ijdZTdPRR
jy6CMcifKmecb59ZU6dEQ7BxVe2vUELv4nYY91Ix4Vqu9WSLAYXtf0QUU6YwgAZgsyPTgP9nWwrt
f8iDQzF+OMLsH0dx3tAIxzCyksQjAwfNQSvw0WdWjJg9rrqDFKx5rK6PAdHbsJOz6+8i51AyvVcj
SxyREJ69yRyuciMMHA3UBq65A6G9DrvfBFd1UMHfZm6+KmvR7kEVovHz/dcEceglS13cKwRS8ljY
4X8B/j4/WYK2/IlfJXtkPHVJGl2ECDfiuZu54JXWaKtkDLqjUUXRc1f0pDnPL+Q1QFi96HCaGSj9
DDAHayl6QwCML3zeyEN30lmgsipH4InrtDWrXY8K4xVoxzIghvNjFLDSNVd0p7CrkqcatS1vCo0E
i26J0Rm/9z7P9UUD/W20VlViB8+2bk0bQqH9EzqJ+Kj1er6tG19csTjY6CbS6VAokHgMWwAsgRqp
2ZEHehkfnVq54S1I0EL1lMOrMbKvVj4RngqAkdtWI8Itn3kfQMEcA1eUrMA98kyUFKxgZ2ZiNxnl
yVA89Xs4B+4Uc/QOS4uQ6qkQ+EaNeJOSUXl3oEsg7gi7nwA1GYm9jWnqNTgizzyGpfp783lY2m13
YOQQI36qqt8YBjQQNAR/yR1Qjv/YIe/qTkoKGSRteEGp0gw4mzNJpiSdAfjE7FTWWzc4uVQAUPTF
yt7SzHT/uPfNMPOfKND166HK+zXa++KpwTYnNeC0kQ5GmVYXqesDeiiwCvVfoZQMhJygBC16H1iw
0NrHIJDNh4FvBBsrOdvoXV+BrD4NVE5+jo2/g7TjvTmWmBYTlS3TUOyrL6xsF2tmttf8vLu0wkGN
UychC/I4W/sCeuo4l1DlnvCN4ZUlKaL3eS+b0SxzDWkZhyoCHzdTjqNJEjTP2/G71RbaMp/AYjdz
bHN0S8leena70XqIisKgKBZxp6knYRCJU3ksH+f8jVYtSdrpXChkuV4ke4meCMiUoMExvbRKdaFY
STlRNZGOGdiO123kiJuvLeWVcTt/IDX1koaFvn846B8QjlTN9kELU0KCo3WhGschQdgJB/6ozHMm
pXG7UxolxGvJ47QRzToRLK0GP/v9cuHbd1M3ur1E6Plzika+oYJWXERCQH0oPHsfC29Fs9D64Zck
fQbTRKWyDaiNcXNJhB54c3eTALOkiYeSCXqTu+mJAl5XRrdMQ0YjTZvAhdpSC+vBO9AMFswus1+w
0z/ydjBgfUfBXvRquxsmBsGm5ladgPeuTdEOazkURrO2F1ucf1ZNk/LIDKKBOUNSVhW9A7Geo/ka
/6IkRn9whf7GLEpb1kpAWM3oeJv/ay9PtH++mr+DcCPalYhQQBZlHx4CerIsU7D1QwVHqTM1Zy1N
7EdeID3ML4oeJpckrLhbUd2uQ5Xe5dQm2qUJnRBonV7vGK/Va+63H06lPft2GH9xiqxfyr3MrGYF
8zSdp64hHI/Ffm+HvH3pOC3lsl8WAOQ5TdCCCv+SYU1Id+sjiRTBQk+BPaoRtLbJteotmuMJhpSf
XKkDwAcrmZU0E8TT0vYoI4llN1eSoKSZL0MyuL8LeLvPzLmKheDOaQq0a7PVpTDK7vywySfIL5eD
Gf7iJxKqZ7VwPjS12CmFru77mQWIQjolK7NWNk7IA/MBCFTQPYxef0gbJTvLn15V47gCwi+YA1Hj
SiAEnorGohfEbyU3AaZVnn7tvhSNODWlY+1wAWZrPs3ld+uRRWFELzh545PEg1DrqHemT24aYjWa
Z2ietqSgWC+lgkqz67ts54xptWs7xVuYsCFPzHq7r53ZL5DJ33wv/QKWzLrEgq927DDdDoFhvdCG
WHWFfndCn2AknMksBLMPpJnjMkWHioN10pAIM05muV5+k3vQbKpvPW4PVC5gbxhq/DVy/OHq8rVP
pBetHFNAFVUhhp0f5jRKDM5uStJmRaohkxg+1JHnqq89vI6NR2DIRh0JO6GoSQBxE1jrvtKfdSLB
T0OJxUNowv6OKu9gAaOChKL/5YSl/0WdENI7ZSz2YEuza2trxbLF8/6XDYypGDFJ6Oq0pl/ULwI1
ab7LvV6rNjERP4QYM3Mw49DZNFSKcJnH4I2wOyxsviX6rQSwhkWAD6TQ4Ejw37PS2kDBjATCrmJd
Ct0VexM44MYw1eE8OgHdGgNsiTUfBmVEgAiCC+GgR6T6Vr227VX2GoAS4lCahL+Tp1Xz/zzdk0tL
0eiWKfmdyPXwOSZylPpUsmQYQUFgUVSyoEcOkwhuLrxRSmcKwZVmK75WKgG4KVPKrTyEWkFaYFt2
R4g5uw525LX1UL3S37N+JCgwYsRh70ZiOktq0eRdOSVmirrXQQdCX/u8VktB2k1h/u4mGs1marVH
wM1EvpteTYhMr60y3g/6jTR9XNSM2ykpnIUbMsahS+uWUhIvlfDBGA1wsI7T3P+wgrA+lY/OyDSG
+yrrnuTEMTCwR+B7DhYTsHmwUkNZrYfUoI+iGwDZendk1djbbnEUhqBI2+KzdHunO/ojY2aJDucg
B+JKrwgsSdBbDIipFVtYb7FZPufCcb94RgCPpOrtXaL5Bf002p+DOXirlGAFbNxqe6W08VAHy8nt
xBiyb6OSYvusGDbxR1JDh8iBXwjLPjKulHgLakCQSf3XgOwmChLDS9GjCupsBRsK6bWvSaYVq5YF
3sGFcvXdvrqRmRyyliWQkmr9s0lmkLAIely6LHTVeFRucETomWmNzxA42ad6btkSmQ54itLw0s6j
X/K9lRv5Vpsul44KjlO5piD24q3UNcH0QTuMcQq17nPUiiOoShaKVRMrCCTyurtTXG62TNuR9syH
4dwdDjXnlzzyCR+sBmN4qkEZEm1h2evHXV/qZXnQ0votGtKJvE80UXjI7Gs524u9pQ1j6moOGIvl
prHML4VtQWf7+1TaTMdZhP4/fJ3HkuPIlm3/5c1hBi2m1DK0nsBSQms41Ne/5c68lbfL2nqCAkBm
RQQJwN3P2XvtzNKzny3PdZlWVi7kyne5O2z7KWK5lADoCAqn3t3y0evcp0tkyb62XOpobgEnuROf
YJIpMpKtflVr7s4P8VHk2nA1ZZGN6d6fV/++T72ly0nnUm9RL0RuUCEYh2eE43Le+IOYdmruAgom
eywRQqijql5IelF8OBpo5N4771PV93TTq2a9zGn7G5DYw1zT8k7riqW51+rvfY6YazEm93kmI2xD
ukH34JcpiM+6rK55ktikUpMTeOtDTb1OoI8ssWxqb752jjucJo9wa8ttBHrwmQQaF4yfmmsCTcbj
SG5DrzvFM2kGazV7AYxfPpvZvNY6h8mlpINBci7WbeyZW4XGoM5s/eGOjYuMqM9w+cvqiOk57ilo
IAKo/5NH/OvtMERv+wydbx38c0r9A/WOv/8+ikserwG0hKAEMkaHv9hzvbymVYE1Rp0zXSH2BChB
XgRh/sSc+7XJ2uazoYW/HfvWPGh5ULNEQ7k1QdB1evFNy/g0w8DLniNieA+9PcIkbj3rOa9NxD5k
4/yoh/bc2VH8Mc0tLjUrzc8aQZeD649716z1B8JDcITN5NL5uth1eaB9xDATtgkEjd0N9M3wJBid
/PJOSUMwpMi8J3yL49Q9du54Ur9Z06XglLosPFWm0b8nGpNv+RsTmELaHmjyQ655AJZzIG6yopCe
EGgNz5Glt49Dbz8qOwOCPTALIwSWmIthZcP2+FPmEKDBc0ajGx05kofJYO8rajJbR+rG+6rT77IY
O4E8UhvY5mINj4gIFvUj8aQPKz836nfPmSUD19rk5sIA3VAJKC3nl0LnWVls0Yf2f+lAks+ONX9X
pcz/taipXnFi8ldIhuBDl81mbnFLbhrczdcEB4c69fdZwOJm4wqjvlOndDDz62bJUP6Nqb9PIkM/
EgwV3jVc2gDLuvEjSctjMf0Ghq+9Wc00nOwqg0QqDxutqHcCO91OHTJhq9dIN5wDWm5CPzpvjU8v
uyg1T+ziDnMMMH04o6kcZvXLEKXThXCT7skAbHT12n3VE4bmkZh6aqfWeYZCZB6yMeiB/MXhJfLG
N8XWyexkBuYUuYfYSRmRE3lsWzVIDj+aV+U8A5PKiUmUCBa1sWXNrgjH/zpvm9qVIOb4pCQa1dCB
e/LtN3WkFBp0FfL/CDj6PVUEuMpS2KHekTS+vREenZMmGGgeZcD7k8KSST4aHhG300/JP1GqvfBk
OpT9O/cAw1SGqF6RmIp1wCB021Pn+rQ7og+tEUc21IWmctov/H0n16agHnXkaw2Ob7y4ftCvMsic
P0ysux7xC7+FZ917tTZ9ohKEWpx5I4DF0lqntjbdofJC2VeY9adb4w9IRqc9G0QEveE5Xdm7W4SF
nRU54kgXg6NkXlu+Dn7ZdDaEv8Ub0rXMLc+K+U4kOvb8ZCYGLqmWkzqnNl2IqyeErKHZ7Q5fqL7O
DZfZaMYk7y4kEHaGVf0QR1jW/CieTtZs/5gh2z335LWf6Hpa28hgvTV2x5SvdJXAI9kzdDo8Pywq
A8UCTFMdi34sdpHWWPuahcNdkZFCAkeyxbUeQS6Qh39fIP6bDPAh+AGSY16roGk1AVWbWqBENpmR
5QR4quk+kXrS7ijqc21Y6wjd4MNoReIydsZRHQU9w2CeCjzycsSLmvBok711pVDHdag5GuVgGBsk
3cbrSZG1/i4x1Z5P/PKmMWubnChsKDFC814rwlOLuCJcjO6iCsu36vIolk2iDXBdUaARvdngliwr
GWdbvlHSA7Kajt3eccp6faOe9PFwaBEiMvaQpbyygr45FP0UYhQt/my6Ist3MVjC1e2h1MEZ6MgD
fRpptGz+t72qIWELC6txoJlaF5sgCfR935SvFCpknRsIvq89RIGPloed1OpbsPb6QzdFNH4j1zvO
tpY+5dP4HptEo6ojr0RakixUTeRrk2f+CgThXknS2Bc/8/Q1sczz1+x5X53X1k/gGuxLS9sCPT/1
ltsavSm8cGf0w4Cgsta8U2uYkH2Z2eZOfAz6fHqGkZnuLGhIB4/Yifcu6NYEjFExk+cNeR7qq5E7
ZAfKxKDBcrtNLWYHfx/1/NilIvyn89FgaFYfYmOH39tJc/98zurT7QcSjku97dc0CX5HpMPej1j3
oKsyt1cDssXXdTtsUiyRGFfMPSbtCu9xmO/VJEkd5hOkXSeYrXWdhsOHPQ4UslomLiUitRzN7CVy
Ne+hG5AzNfRevg3C+un0tvXkdJYFEZsPR/0Dx5Cr+OS16MoL/kUiQYKmOWbUDF8x2N+3g7988wJB
t52wAJKXp/jed0lGchxa3Ik3FHflmF3HwrV+yh3Nbm47szwz2sm11Gv758yOFjnOcxZkn7Eg3cCI
0uiswP4BllCUot7jAnvrJZ3J0ZZBrU0YepfSASmo0gDMoqASWtPrUP8oiaee+e1QrAa2e8HXSjq8
HR97YhuvjdE3FAaH+tEt+nwDVtUF183SEQlM+FVV5uOMDfN3z+qkRmGEOVrDPOIh1LKD5ZyCJnkQ
+gwEFV7696xt74PU9F8nLQ/3dtM4+xzVu6Mv3avj6PemaVWP5qAXr5kveESY+XvUJtGd60MAUIdD
evd/O5o8+//9T+QkjkgTH6ppmFib8DX9Cx4i6l5j8ZqGO5Je/U3bGutCIkI6e6ZXNmJzc43cfm8m
KonyfJk6f86XWZRuIXrJoGDTYL4TWUfl6C6Ykl9SK36/sYnVq8JOWglXYKriLh8TUzFLTsBGEzdC
RZgsSrGOkADBd9Rac/Kjk26BIrJ/T6FOvUo0X42IuvXUhBZpDBMzISe9GhJpoFqOlFOv1v84msII
T1A4jOGunPN0W4alsdG0siLMiL3IXqqnZEoMIsi06imSe0kvsC8FdN5VgXdZYn+VmrNz47gntLMP
NkMg7ljrEC9588AMK7ifSoN5OYsmtSnaaRPq9BIp8WAxXNph1SGwJ4iBdLr/+5vjxv23n9Q1dF23
bNMxTAkMtaVX7b+8aEvnaQhrMhSPIknkHAotLRDIXTBEwVlt/MlnlPp7bNvjJvH6b1OWf8c7bb1q
MkmBwLnvSex69waX/Gfm2xn1J/d7Sd/pCUaxdnEsSsd2Z1d0xXEvr3AFn5dqyDa9EA64dGa1Qm+e
1RXSWP791MKuQggcXgRRLvdM3f2VIZ33VhI+jJjLHws0TYoHFMF921bFPmGBz4rBsSGGZNS5kFC8
wnR4Y4pV3WbAZTKLjSkP1cMLOZLYoAygzlWYR5QN7tamZf5aQTxf4W2mrv4dvyj1HaMzH1vD23EX
tN+cnuvIToP80cHtcnDQbbnl7N06ZWqAtU1wyKNjDTtVNWzwKq5HzSbWJWQtNiGPVxiyf47UbyOP
XD0zntRa8p/X1OqsTIBBZymRGZNjriIyoe+rGZnFQjTbpvI7OmPjPK5j3w7vcMhEVyiIkAoULbtR
MVV/6KLBVH/atel+mLSmVU0H++qba5XDSbBg2yi/qkq5JHhkkzvt8I1/+QHEXqxoq5LsJ6uSENfy
S6RNvysn9B/dObpM8QwqUZY41Aamp8lCdSj3t2KMTvHJjWLmYEbskXKdOkfYj7gEpSXTY9L/H3J1
IGDgETpxmqUfTi1ICoRzq1tlUMA2j+C7rG7rRSBpuE3FNqEZclVKJM9KWXb71SoycVBVZtG8CE3Q
+dSsd2fuqnMMeXNNHAKDlE/BXCseu6YYL5pv3xGNwGRocu1PJBLGA5mR5VZYE3OjokjevDw+CJHP
PNHkP4wSaCoqA8BfNO2IuulALQlHfP1dGAL3bTUTMUuk6LCfBm9+NTyUV72m7SZmXBsAQgHzZc8d
zq1ZGuTMofvgTpAAWH9f4SmabAR1KJ6QoPPf0i9/dy6CqgJnH+7ViFT1ABTpfpg6Uv0kXNF0328/
2EGwibw3w4xR1Pph7CL32S3r9ATEnHBr0uC71hhPmHDGnReXv7WyrMkzLwitvP0PTDoQq3nOp4es
1li5NNZ77IfTwUyGZDtHWruPaTBvQV5h1ONO3DjykphDATAzbTYpq6GVntMMzWw5jbWXE9O46C71
WSKu+iZ8w8/WHDGKZ5cpIb1b/oK+Zwzr1p6kjoi80MWyw6OO7hwPNSV9chdU+ILatI3xUkYV3tO4
ao8DKWv0d7J2twRx8gIZnU+dMtzjrUg/Dp+gB4tHgzLtyWEBthtrSsRLWLm7uIYGFjlT8U4yhksf
1QlYZ5mfN/RY3Ec7xyJJzVGiZxIZ4zXuGoOWGAmBKiYQ74h9pza1CT2IMBKRdmeU0f29AiCrje8M
56EuqYAObXMGXaXv9N437sqCgEGs63i2SEX6pZrxeWV4G8MDfRA0WvmuYdcgtbVE6K+jTlEbPV9+
zlQCz5agyTuFRNG6Nu5Mzne4EYfhpYlqFquhDphBHnrIMg6IK+Z179TeuhV2uVdNlObr9hH5U/rq
N3pxyfIxubiVgxTKqayXxiurFao+/3BLTq1E1L6270pwVizeM9yzaItno363o+dY9gQNqodr9fxv
dfK35e1gdM6yIgmC4Ed5WCOaZ/0jcWI3e8wEDnKbylEz9oX1WpkzkiyIVmE24sxs027rYurZq3EG
ThQmIq8V59yv/HVfTBZswjaG0u1bFzBOCkkh+vp8+8Pm2bpX+bB5QzvcMcrbUZz1Gwq7y1slmn0W
EQ10gyMCRErWYRnoF7Xx5V5fGPrpD9zbg+tjSvjmc0ja6E+bojJiup6ObOXl3SdOxZyuedxeqtTZ
seAM9+DEkGaCvMZXmbnZupOdXHAeW4X5iT0qxiw0IGty2TtckkfEdMZdFcQ297kY34Y+/N34Y3K9
RVgPtAvU51zhu3LMxXuJ5ig71zBCpy4VCjB3iJpS/8iJ8Ogk1tpt+1830X5WcYm3ETACZYthJH3G
RX+fR7EN6TYYzp7IoC1lI+6eXG/PIVMx/i7vp1br73rVtG+OfY/QskPhyxIn1Mo3o21e7WTsQAHZ
80dWdu9DQAGABzfuKAbMdRBzvB1EkSBn0d2D7pIijMvUe01YdBFUgSy4a5271h3e9ab7HFmAXyrJ
8MuS+UeWSS68ae8VD8KrWV0BPZuOI79iJ4bygQaHK2NsvgapDFEb+PYW2laMz588oJHFGtVaacXN
JqlJSL09qnSMFXQZhUDgAtPkRiRoM+fazRNLMHmhanIjtKi7TMVjb3bFNa6YGnVyvtO4SXGNuM1X
sCGjVQ4zfR0h/NqqLKIgI88vd433MeM6sEy33igKUynXzWpDMO13W4Dh7s0UI3XQTzetqFKM+PUK
5FRMj4HGu6oaOaVX36d5ua5lA9KRjCQz8ZfN7bIbaI2uBDpUBTnEPjYcK/gM8BPlTAdi2oFuJ9lH
FjOdYCzLF5T+yV2fGM9K7Iops1pRP5pPAcOBou6RpFNfCi/xVgpjpYe+u8twUgCh8i5MwMj2gK4H
xoo5vdqLRrj+MHaaU9gxL85rxKhI25xnPQava2nDrzJrt9kkijfD7sg0KDL3khVghNu8CXbq83bT
oVl5Md02NabWNYEwhmhQlQzxo45BZvt3T28t43AbqhZqwiuwzi+qGa5KE2oTBe2HnubtlYUTaBIi
4X0D8a9wxTfM3ea5mqdxn6RFcvK4he/SYlg2YdLQn4Aov44ZoQ0MEQ+KnWKLOdi5yFv+9KtYTm2S
YB4fDDtKnqkQE8Azz1/GaBgPcT8Rz1I29VbdfmFh7Uk6XjaeBgAL9599ZzL3IdsDzOaEJWRviDDG
nkGDrB9s7RRHRXWaMRkwxgvrMYp/BlHbvLjiU6l+1UHSfjmL/rMaXJZIUio3BsK9uIa/d6k7Xm+z
vcX4zf2Pw15qV5Tyr5kJslVP3mbxw7WBQ+RWAg56rbnGlvGjMbrpR7PcjzM8mRHsD1Sj2VnfqhaG
0dVn6d71wY4+3hZpHqUPz7CmjToUw+Qdbk+q0V79jXhQEwh3PPZm4VOJrQTZ6puxIu/dnvLmormt
++TYzbv6xGZhMUbFfn0ZLNxxoK5v54PS9/idpw/TEPNOfX4NmT2j6ZavVRU796jgv89ohlahV3UP
IsIk1aUYyXXCDsJON66tLrJTMh6nib6shzr6qUUAvEJJOv0gbQNNEUYPN3GBgzjJeM9UsFo7xex/
4eWQmJstGJHqhXxC/cGqsrfWG6x3sIxMsFz7NWQWt2tdZj+t1MMnSPEOdIdpMoJ24PfWkoPKn2hZ
nmi9+VTPRKuYU35VVd6SlhEzWvCW6jDBqLYO+5m8vlzDsBSl77GeGHs7sLz9lEfWmyC/dBrwO+mT
6IkX6tpH1k0+Baap3dxobq0Xrtu5D49iyobz1E3A55qo20yIcc8QbHnO9GYvX+HYnrVrVAgCf0Fk
8oSJVuraVpd/ZCaY8urROanurWnl09mSb1Gv1lEuHniKMpFuXwml7h76FLVjPb13U1m/u+CK7uYK
MV4ex8U9Nr5fgrSjPfKzZacEkJ4ffYZxGVBjDXAAFeWzwsUwBv37Xfash9d0SdrLRIdjy/LMu1/+
2atG/c+5v3tRHDM6l+LP+6owq6+WtOdYVrn36qk7DVkX3y0G6566aJp3xxjwxBWkzDNoXGlsi5Pm
djRo+q78uHmYSq1+BO2LLK2o3nWfi5Gyj3mc5h+cFVfV8Gmd+R3UmYvWvGICnPPHSDR5tFOg1CRn
jtPhbdqrQ/VUH6IWlWT9miKlPPtZ3fJcKV7UHdGEfbIJQ8JUg5q4HkTmNKlkGSVyRLnOSG/hlm8i
Ot1kJ0V1TztZL/LHaUDpovbUuVieW+Q5tZf60S6KQ2OlUYR7x91EoOPkFyd12JsNskmQV+4U4bCQ
IijixwHiswzahXnc4e2YujOl2hOIVLTWhIxv/HlouR0XpM0yXUrkPJ1uz+iZ3jQCguFZWaBpxXy1
ujtfYsRaz7ot3D0VQWjf0h89WwX1No06YjMyu4piZMLUeqwsHL7XYMzWS2Wadz11xPMgBmPbVoG9
zmvD2At7gWrS6t1DkTckXZSzzYU8AxiC+7e3wym/HzzgR45vdi9wT6EAAgPzdTN5tLzRPNdjam0G
SVnW8g+b2NhPt7xXSTO9yOYd+m3+xMyxnwkfDc5urr/p9rAdtXg+/cXMmvFgbCZhtIfFaSnZ6otc
rreAdDILQbV5c8XNLbVrHudwmilPXhZgfXFiu9+aijwwKbJAoJmvRKPDl+lClilph8C86ceNetqr
jXDq+zEPdfi5/e62bq3r0f+zgMOvQ7XQS758BrtTLseI20BRTMVmsZONmlfEQ88Tw1vajTCkPiSV
x3BNqI77jFEKzmUmMz/f8QF4j9wyJGUebMQ0JwVriiIwLUtatR/xiA8vcnzvNYNpkVNn21jGVJyJ
WYvR/tgrO3GaT4eF0WFJE58QPD1a31ADFk3pY6t1sMRz5zmVm3YJn3TNni6t8S01x+6eUkazSoIo
OihEgDqX220hGS3lvYVKep3ZXS8fLy4aKimEW5BSrfkx2SbNc+dsyPJST3lprL3hLY+me+6qJxVl
5RhVvUcwNu6cDPjYBLP7RG7BxplQESFNtnYjxr+DjmTntSxkx5Vv5xaa15NyWaXaC5ANpjY8tSHc
VN0pXHyNHNiM4UnjAm6uTMpqhkwwVn7WbDtsBd8XGysQDKH8as5+d1/7rbayWsfaZJHDXGzRiL/R
UddwZyZPDF2vyiFI1cPYEkcKLIbO3XqUXGsoW3vyXNqX2iV0QE9KnXpk8aLmC+PiVffyqHfM6NR1
gb515okvre2jb2HSPab+aP4WcE24D914BWt0o5lz+DMAL9PnpvjkIwwxQrjVw6hzAcrHQB67PgJO
C3FNaCLrMiD6DHTOdvQiWIMVdK+1hOXm7DXxJcOQ9Uq7dUuNKDkK3TB3xsBqr2gH7bFF8oLqx0rP
Gir/i0b81S634mrrI0jZs/C5DHUyf3m2a2/yrAPfY03GiessX6UGQ3aF6/gDHzITFWsQ71THu5C6
QTZ6+sVFdXiBr0WVRVaJG9u5GhUTEErDNq5xBNxd7LL+aiiT0eOxLl0xkU2BeS0KjpHTm7/+504c
e5dwzBIKwHI1aRS9zELUVlGUJidw3V8uP+KsesRhT/xvXZZHQGvEAlrMBsME42Nt8vfRWO8+SBI8
MLXIfxQBM+lY46FGzMk2ZcBBaCcEXF5doF1kL5bn1J46BxyJ7Cp0bRsxEEwUorL+dAFbeFKQ6jjX
Rgv5EzGSCBrJT1leoXs0hmta2cVKDTeGpd/pQTpeZstfHgrnHdTLsI1MADp+A53WgQX0RUfp3g+I
91hBkyfVXfCIyrNnSg7hxkfscAzytgC2F6KtkhP9Mav8OyqnlBAcHO482GcCms9tCzB6lh4G0wo1
HgmEDKSD9RRYRXJRJQe+8WArYsd/Qb1QoDRN6mNpGfCfYRZQyBz/a2XUVUgSXLseIPXnu6YW3Q+7
By4j5c+OsD974QZvce39Eo5Bt7ac5o3ytRklqvvGoFqX57d3J0P5fUKv+Qb/INty34irLS0rmldl
W6L/NlnhLcekQgGmbqPen5dj6xoLsojhBR/7DAx1SVea0xVPLH6B+/hztYX/E32ZzrtlvY6RmX0i
88kO3hybO7Vk5jRNq/yzseuMxKZ5wuwXJkf3580pRafmYnnLSYuxwbYjam0LcTuVQi3/DLT6biRY
79rVOHpHXf89JMb4iPmO1mFEfZqHDUphN6MoK/cWtYfdZn+rXaDSwI+hMA1+Z/8upz450yusnrzB
1Y6qcIoUBjkk3eSTl4GdcfKawmVUBTviQJfb0tPvzZpGNVQlNU0l6sE/3ob42PDpZyhBG9U1dOGN
YL5BsGTKEpvH2nNA4KX6KKsAlaeR1b+UcawjZ+UwtWiETVYzr2H61fmtcbHDFrpW4z8pu0NsRlx+
Xl6vq2SMj4QRCkzx7FWm2x96Z9neUl7jQ83d/wLB2p8lO5rqadlmsUz9ktkXVp72p6iD9UIr1T4C
lYl23Rgmu0Ifg1XqFtHD2Mf+uUiwGkCWJsixWocENXy3kRgyZFrjJeim6j4gi/HPC7rHBWk357gT
QJOsObpmIKyQRfXoKWQFIS2DtymPlxNW8oRuu/iIpu4A56T6DcPkXzvIPg9poEktbhGsFLLAbhsU
DL4Lh1TXkSUUDCvXoXX3bklSi1ku1152gFu5MWTWWZs658j24S4vqArUmmPx4nFnDg7yOim/VLTe
iCjRzkFqotKqbmGrs0uMTGSW9u2bslK7O6tD1srGyRjx7qtzqWhtEFjYE8wy7s+NjeJyLJkSPuqz
Ti5P+qUuj9rJGRz8wSY9lek6C+CV8uIQwef7Ky/hSycX7wlZKHWpxbHu1CZMMrraNf12Fv1wHtJp
Y3WLvfZQJ9ymKQMXzel2q1pZb+GfxE8iayt/qyxOOIFOtg1xJGxh2YJhxS0iax9tYo/nxO1xJkiC
O3W071MdeBdtO2lh8KyTjAdLGZD7WPXU/eY4fsEGXe0XWT1Rr7pDkdznmXbxLH+4j+LusQ8NYpq7
pTxUeLYepozUBh2328dcElIbVdodmYHoo8v8g4jV4HlpUqyjsYZ3hXXkl2OQUNLXNZos299j0nBP
DXXYm31IVYSahG6Cm+EI8kNvQGOdje/Yfc4dI+WbIXwUeY2R0c6sq7N6GGI6PZl5ln9hEMBXZsT4
rPriXl0ptVE4W8vM59s9rPRFoF8uzeCYl1Hq25gqL4cwztBNqD5drVl3psYPUWzNxJx2yVCInbp/
B9Rj9Dcdb+1rYt5MfU8tpaW1yqOn/upNOsJm5G9u39Ytdj3AM7sK8G4z4BbjO1rLpEIqeZtQ1egh
bw6btq7TrY7QaFW34ph68SGVax6fJuh2EqF2ZJoSv8nzw9KtzUrz3mskp1tn6HmgmdrtNeC4QM8d
1EEODws+2GKn0uGwh7mbohtZCib2g2sRNAQvehXGZvpzzmFpW/zKL7STzc3ttzY8aw0ix7hXCn3U
51QScylMrLPqLs015K5MK0gj6/dKvmdP7i4Zk/oVj6EAglt367By3rU0Cp40iKwatrbvuKP/vdNU
ZyxRq2RxvV9oHkH1pDPB9EzLUuY/P7Wp/F6NlfVhOmlFe23un8ERNFuAc+JchiQhFdhsoqwjeiHX
8n3JX30FVPlnL5LnEvnqv98HFu3AYPmaMvPahZi4HuokRHXYjPErBGuX+73TP8kM+oyxwv4sPIMg
homgsbA7EwiJMHa0o0taaMPOcZlITQE5q2HDmtNL2v7A7MI5xPSlHsaQTqg7Bva3MrVZc6biF7Pw
r6adTRavyGCZK4f3Y1t+WJKhj3h9Oi6zKDfqMG1gQibkhlOdnJ46i5Zw2Ezpj8TJ1yoBUtPqD3lg
+Xl97cegeGlC2qKdU7sHE4nxS1eJAvskSyUQCZs4MsxvpkYRRKa+1HH2iGrQ+WwqJLiTH7RPYITq
Xc6qpo5eGkO8CunOW1xLA49QxvdKhaL0KEqZ0oXz/SCqZO0VBY081v33Sl79R1Ad/9BCN7sD4ne5
iZiaCo88M7347Fh4kQfJBNEmu18NkKnuws5vHm8OpyEqnpXFl65AcK2hhqkj5R9mGnjNG/K+KxQv
awqsrwM4fOjzMnULSzvZxyABbJO+RBT/DmmO31sZsXZKvYqiZWP6nfZJjmKzpX/TnwkteSHDjMZq
0AAVlxEHpWG86iJvXzyRNsehnMMNJZ27ZhxqFu8M721SmmdftmnVoTV0a69z7LVyUWEx6e7VXtqZ
LGvKKtjOWbMr+w6h0t8XoNz79Erzj2khjkjrRvfQuQR2KROs3k/zOqLOcTaGIwE+wYszsgzwhK9d
VPPckofJ8kSloj6ruA40RuMWFV6yU4e5L7qz56BZJxDy2jI/wFwZLmeISNU6EpRBrHEBxVCynnJy
7OtWe0nhSJB54Mfp0ZnFkYWbezZ6HdVUgbxNKZDVJvda96z2+PqrlVaSrKCFodWslsEC8TZ0/9nV
uW1Wrjfyh4ZQZQsTNxEj2jZOQu1ljjt+uzwkvhdatSmGnyPJH2+eiJ5mL14+0SZ36ybtiyej0RGV
D0Z6gfQ8HOe+GbaTzMUtrMI4ezXAg0EeSpHram4ELCBpR6WSve6zXLtXVw7yag1bEf03zTXppjKi
JwUDpFlZHErJe+Ll43nCZrCK6D0xj+mf3SQNj90o/G2WCOvLAjGd8Nn1lga/pjiqhr3auKTsrgeT
0GV1GDhFdN8OOSBqDAoRIhq4rvpTR76Y+sngOHSkA9otrk3Tw2JHFJmPRHyAEpTMH9YUt/tmHOlz
ucw4yq7Tr2Vi0KnOzQp9AsvaEqzqhxbRvdbGxDoYeeBssYp/WVo8/E7nPcZLbnNhFE8JkspPc6Kb
BefLOJrDom396mZGtGX9KgtcWN3TUck31EbXqnFd1FGy71vr8KeHuSBzGSgWHtuOYCaXeLRrNsCP
J9UrfHLcoFk7ogewnzRfM2SiX6AvVnQS5q+JGsHWaMU9DzLrVjRG1kQEmmmB650oOQ2Gg65t6ZkW
z9LOW1ePJV/KZU6pCigBwD+HLKDCQy7Med0GvXuJh5IoeXPSXqtwvPpTvNKmOH1R3kR5hDA5ffHz
8ngb20q4UwOVymOVAMlXbs4WviCFftdY1dTCNrlUPvtElZ1x0/1SPmxSQt0reSdnHfriFtBttE2U
fMKrwh0uoXydo8HaqfeqDV/GcWzT+s5pKSpC/6EyC+3/oXOMo02x8aKOMglK6jq3hfMqo66z5q6V
T3G9IGgrbsaH2li8bj2W6a7yXevAePrjhkPy5XS7FRS4+kh4G3KO1W+tfvbsLb1ciKUscNrxenum
RrllPJDJiUPPCzpWXPyYyLT1PRqWipDkOnmOlDvDCYOvwY7v1VWg1D3oU2HsTQD6EA3JTLlEVqlg
VGkmwm2TMv1dhlIH42rxMPQ6Bn/PBanfMjNE4VZ+0uCjiElgMSKJAyqv5mrVzG/52lL4yy15YbNZ
PKgEuSQGGWwCXSTBj8xs9aijtEDB0oTEqw7pRprHeqxWBjrJbcqcjMo1CUhRxh+TMyY/AG4w16Lr
0ufA7/Y4KtItYLd6pzRqia4n5LAaH5SDvT+O2nExybeVTmdaePGJBTTq9MoeHrR0nLZ/92aY6w8R
nKztjIg9CGvIi7LaSMbSHeok/Zzm1Uy1tFkw/zkk+qqeNBSIlWuL6oGV+XBHSY7E9qaJXRYFerVr
8MDuSy/MtlkBnbDRRfEVYYIPJDNCs6ncav7gPS0FCSitDyagW7rnAWfu2WfWubaHGdiMAz1RSv+A
LVO897WPfLR+OBWTYacAxMWvqPgS+RgsXCoEwSdjeBjLIEJlRyrZLPfIyJEisBLC/z8vqLfMQ98f
mUHF51Hu/X1VljVv/4Pb+8TyBik0oE4QES5uTYBz0ph1K0W9tZPwVaQYMcMV61VxcNDok3Nc0Quu
6mClHDP27O70ZImeIr0an/8UNidazoHyQ4m7/xpCOaXVT2ab9b+SqGEegwXCHjBDTB22iLhAMKSF
jb2Da3ezeeDVdB51SGZd3OzUXZ+MVXQkMyPdDkM1HogcSiEnAdTPB/05oFyFnL2n9jFG3W9lOrfF
g0PA+08jsEfCr/s/tdd+rt6zccY6LetpA82Td6dPvzkOXwhIG1Sh3jU00KJkFhRyEB1ir0S1kJ2I
vqNee1WiWioBLCsgkHapt+xdoQOtliW7wRryV+KW31Skerz4P8bRnbHSdvjNZKm7GNqdoB+2bs2B
paY6qZfl1uiM8ZrJtwTUo7nti+SazsM5CJPiV1RMZ+7w4lcX9ueML+3m7M9hbbVebN9wD03bvBFZ
Uj4gzE3fGoCnElc21dObN7QFQpHo6Y/lO9LhqoSPdHHNjUt38JTWTgmJgQGin6lMxolTbJ3/z9d5
LTeObFH2ixABD+QrAJIiKUqUNy8IlaoK3ib8188C1HN75o7p6FCQFKWiSAB58py91xaZ8651iJjW
PnHOqUahVpyVNK6fFDAxkNOYsZdZjqk2QoVVXrIkKkGxDRjU139ZTWlRu8zBFJFMr8ZM9Zylj3RZ
ceGogLfHuvkIczbI1GbpJXJLqNejdtSWWnvgdH+eIE7AxK3YQa2rf92Q3O2OFBnbhSWBWwgslknf
dmWHqFNwBo8EI656s9F0mkMKpiF4Cnuhv8VE8V5cxF/elsJSYAQNWsjtwszAk6JmeKqs6e9Wda4l
ZtE50wsamuEwM6EBa6iTVrCuvLHSp+dFzgCZCb8JrGQqD7OL3SkmRm5bw7Z7NutXry/6xQkHBXzp
DPHAotOYudkvVdWyv25+6UO0ZRhbjGubhu4dqAXcPbAtA0tQNrqdmtwZI/PmLbyH1Km61eWvhD7R
zxOmgmwkDDP/tyeASGOgPZnH/3qSou2zPO/+37/lfz5hex3SKKJL58Znttvp7Uin2GvgaXxMpo4h
XotVVkV1eTJ71J7r4ylC6l1hgKDF8WW+9Rn+5/VxQqvKgwSscGAo3PkTXrLd7Gig1pf8sB2RSbLI
fxa+ioHLiOyNreO6T5wqm74/nrlFJaTERSxxmzktfsnZ1s5mklB2h25+S2N2+9gVaxg8gNPRz13y
UH4pFrh5u5mK+yxHANau841Jb+/i0gFUVoGrMIwBMF0U/hR3jqvNh7Iu/rlb5IIIn677mpPQIXpT
TdCouJEPBWP4IAnnLenj6Q/BIH4T0ir1CoY6WUMxlczTp9ErxlmuVu7ZYpFstMrFXJ2E7IbRhZZW
Id4G1brUjYUTvHfeVCLyXkSnSeKkGbTonIz3WcLkNIO+7U84KE8NxAW/6d3y0RIWsZ2Tk93GCBXP
cSjlgTfDuvZZdtuW5ARuh3PT8t47y6eGjSUU3e3/sucjarM4O6UEPhF5Vm12r0Y/kZWRQkNiFyzv
uoVN1jZSMhoDLqZYojN6w2zXr7NI1/GixjLhoGj1biCGF/IOvygTPdv9hNyq0pWFzyUzft1usdWP
/rnFjpvqH3f1GnmqICL/ipH4LttGdxlrv9NN+VsfkODi0Cxfl7HAdFp/qmOFKxnF9XBRwQ8p1Q47
LI4WhpFQb26BIbjX7YsU7o/G3TXG6r7QllNErr0nJ7pzW8GPmVNhT+T+wrpACMD2XZvNgkLkgN0t
FxLKjZ9jZaGNCtfAfEvAFM8KhwkbJHlK3CK/N6fB9bO0r7+wrPxgN7BgJx4AJvU5MjJzD3bDL9yo
ghe9epnMib8kV4bKF2xn90WD6W8TC3e2UDEXcBenKJzK3sB1NdVPW9ydCgIQLzbEgXklhA+gLE6h
5bQ/F0LbrpPT0hv/3LVIfv1ZHRJV+VLSbA2f4wUrM4GYeUXp3Bs0/dGS2Qhiq0uykoKWSglPGL2x
Vq5X7koyI82s5OcfiIX+7TK++3ERh83yUeF2ZM710BehBhicULetdqpVjDaoWImvKhfrWLPJOiaL
2u7ViW7tz4sKEZtkE53R7SKuEphwTv73u3lFg1Gp5C6q4+SzjBA8KESK/3OrEhdWoeFB16keCFIb
7i2RajcYrcpjV+o0ate+mImCIG2U+JrptUKvYHkXqyNyq7crsm18zjTEwngFjMHZ/f9tC8QK/bfl
xDXpSAhDtXVDaK7q/lfmpaQdgG8ApqK0FWunTY14LkPh7sFQZTs1N8Rz4khxbDWaQdt3kQ7PaFzC
r+2bjubaD02f/fzk9gQJhmCZ42JvockKtoeWCs1gYxt3Pz8jSoO6VYrT9k0GYiOfoKsftu/++69v
3+1qTRzNQYOL7Vr5zTL2gi1cNj7maKQmrcS/zZfWzvqAxd/hYOFuOunyPo3qGy6j1c8z9N5FVq87
//xUrc/LbdaG7//+jnFgrJXobQHru6uenGhMT21Wzd72lKlP2RVVmJB7+ynRm+yyyXZM5DrHRiVP
6YfBAOLwCdK4HTB0JRCmUAibT4UDSLTUb4z11rQ+RvNsbcwjvzOH9Ii4J7RPmiHya6pK+wCIFQn5
Cr6Oe/YPQ+jWN1qr4mNuVHYo4Uo2ReSAYE9pdby5hXxoWKOGIe1BcvTTRfDaPBoMBCOud0PwuQNT
P6T6X5YTjl9uKo0gotlPq7CdT/SNX1HVgMBjfP/Qlmb7IHV5KtT7yDRgUeH08VTpWmc4tTeNjTQR
1ZH2JpXxZeuTq0Ya9EM141uBvJkTluZVYWxghzTWwzZn183kpwLA1NaeW4sK7zd8/6KTOcuAFt7O
guHMus1YcnHqFdX6JLOm9J08zCjZB7FvZ7RmeVEqu8E9gVHBqtyGJNTKMLYD05Gv5Yo1LdU+UKIS
2MC/t5Rh/D8e+/e7pSR/WFbd89yVJU0bnjqWgEOGdMKgAR9B2jILqlWWm7OYrBeZEWGtJe7klpfO
foL072m6+WGoaOnIoVyRJoT6gesgXdmHZYyHC9f+xt9USHqdo3S17ffKcYtgk2hBeD8q6siHWhK2
EE5W2CLSJOjSsAq/1tiCVcAd3ozoaQNGqUr0lcbVcwvNmUxKHbNUpnaP9cqZrNzwnfc3PG8PYQWe
lVg7AjLvEAKhpxshdBDg2HQcD7rxUk61ciwZhfrp3P6uMq3T2Z2HSBX1gmDCKLHu/70V1czzukYd
Tuo6Y4R4klFCzMYJffuP3FuZFwxilE/7ISeaYVN/b485sdzLQv2S9O8OrFLio1nwMsMwLVIhjvSH
qrth/ZKSjoFUFRGVy363TTByb7f+/aK2znRU3O7nGf8+bvucIMqt3sZkz0uLvumqSN6+iM5Rg2Eh
ONvFkHjXiTrYxL+bYAyJqhpEdDIPjFvqNzIb8QssQLfuu6r6zgq7ehM9CKk4UaegmUFuodp2OajV
+mA1rmQnOjcfLllIHCZTSGHgdm+ZXv48Xlek5E5WEWjrW6aGb5pw5PN2J58Q/UY5gSA13YABCYky
zYcqKQiW+s9paAwMH7fHss4ZbpBbNPsNdjxiBPGMsaHtvZ7hEFo+BlGwB061rvCqWskOkt7cqwM8
btHq/KNG4GVRh+2tltNxaZv5ukEWCRlymRhO3s+9FcVYz5XlKyL6RhqG6k4J63LfR8TP/Bzz7CaG
gxPN2iOWsL8L3alf2Uz5Q0ag8rA1vIuYVpYOCPnnWE6V5aYZmv7cOIPxxl6a3MRmRmaTyKsWhm9I
BPs7i8eCnqFLlmfNB8V3ezBSxUIbwdtb6+qJVlX5PEm1vmTK01ika/SHDXhGaZ9RlC+PSqqu+omR
v8SMAk4ble4qh3wVJ/+cBtsZkE/2W4YEudqmqpugN2Nf7wyNjX2B6a9lKvuuqh1GO7Lely4SZuqE
f/6UuUSTTmEm4mL5VPohDBaLpEhLE+XNmNujZwPvpFYilywyayxxWUM6GfFZWdEMf9cbcWL/3ECe
8HNj+1Y8KoGuNV47fpuDaG83CLy9Ulgh5zpMQGrdC9ui3fH2pb6uMo/1ZC+4uuoD9hqynkmPyMbj
5s/C3Xbfo/0l1ksPH7uWUjyddl1ju3dibUMAoalPVFWRZw6Oek0qcNUGyTeLA11yE1GIBobPzwFl
JtUVI4n5BEEYWA8Tcgy6jCpslFBPhbLmX0HPBArCLjLFNVhFtnucBgEOvfCb1rpiw8n+uT4OGiAt
JnkVfl4WVg0NzzFtSbRisZSQILoPsJacYtt3LVWH1FqsyHm6VdXPVc5ucxeWEtGY2/Vu+xL2TeQj
O8wA5kxfNQTue91qxT3Ne/CjRXP7c+8/j4vRohWrgBo3Wn2/vWNq5sZ7apaWiQUGN6GbRJqFuQUg
t7R3Ii7zQ0//pK9XUiWupSo36X9vd6uK5bxkDLp9t3CX1J/XZIbKyg7b3zbhBLxOS7wLp2jZo5RB
M6ET72GjG/njyF0zjeGfEVS312i2fClL4z1PW+OYyMTfjkjbXEh5hSjgbY5A+85YYf/b7bIj+pE8
DdYaK2ZqJbqRtaNVMA7XeNf6/rdZ5vHRqCxUp4I1ZQJRdk6B4Khzl9GU4//W2SfF1PPyVgmq4QJ4
cWO0HpMn27A7WOyffiYL/XqXVJh4Fw+MPtLBvd+esT201chObvzzA3bSL7dyRA/5WHZ6vkNKuPYm
mvYOIfNyMyO42OoMQqfAaIx2t9uugSSmxKeWXTfOTH15LiqVoguxcSuqIdzrhq7ebKVDoxswF0KS
KFL61Aj+KeZJ1DziAalvw5lkQPqlzRfOcY9EL69sSBzJJ1lxHW4Gm8rUeunS3LzDUlBCJjIiNl6R
wMlRHwFoTXvdba1bKFCe1Grlk+CAMGimuT81daO0ux9OYhmabxLjHM225mHT5Kz3jCl3vdxorGNr
0SqyXZQGVmcBpDdyeG1ZzhWVSWOLHIihQJnau2GNlXbjyX7C1Pu+iRqJ3ib6c3X6R1o5HjUlIe+j
yUFfquKtSab7zVDkVMVVY7R/54TtXySDzV5b2vbYV0X9PLngZ9edLzw2CODM/q/TZPTBAhgLH5Dm
80bEdwVS6yv4fSxAJZKyerF4TZb88SuNJtMqJ1V/EYazhto32XVwxFvMSOaQ4Cf8UU1mKc2OkoTx
cyhiJxhlxVKf4Lm0K3X4rUa5L7dhUTGYp8pdJHkEM3idpdGf6jE3d5nSTWzoQQ9slzxt2zavHJ5g
nOhkuUj6/E3V67A93cR52+MEi9NOjxOHhRnAsJlJ9yhEYT+oC279hstML6fn7U/bvmAeKa9JLC6D
gl06NkO0Mhlm6mRFqjlqajzMLiyP3qZdPsGJNAXUTEkyS0g/dqX6TM3LTxiFSWj7abU5e1UWZ4+D
ZOxkdVr66MpVALw6Vs1ltxXlcZZW94Rv0LfOpouuut3BxA3p/RTlZqIdDQPm0mWOOfRGMw2BWnaO
N9NDCAk+E5cWy96TvQKF5q6WhHE5ZBxNqCUWZJebWVRpuyFojDWlaOUvxvO6h6z1m7Dt7uuV4KWk
5c7OFeVTYqxifl+FLLXJdWn6eTet7fgVl3SMYNP/3IJ2VnLZXrU6ov61HdYlAPG7BoZMq6CmTQjR
um8dZbkHKUZy0/YX1+wqLmnUEfrH328ltXJXqXx8KChKBkxTff9ft6Ko8gtbW/OBOuNshyXm3I0F
W0SCmKlax6WR1wiy+jC91GZ6L0LjdZPpqnps7/uRvN5MHwQpY8zQdfVAsTr+XW/QJoPBkeGo5b8j
89V216yALs3Af7D9Pb0R3bl6bvoautCj2cvusbPoGGIDlles68BOZZgJ9hUIybEcTN+d5te1liIw
JJMgJAL5qrdg45ranfdNCUNC17VX2VLZo/t3h0cnJddwULXlwV47xbExv7O0xodIGzEMwZ29Kdui
dI+623hGUzwvWjLfJWn3z5dlNOY7NKywElPSXdfHo/98c0b8BJ3vqwXttFWwZm10t6YcSD2OmrtN
pAshgD24boyPPaBFr7Vb+DbrNrGnHXwwAYT/+P27xb1EKa8pYpp+mVYc8vZFZdDl92mfBgSHf1lr
trWKVfRu1vsvNkmZwpCscufutDFDy35xz1DMvgdRlvSe6RwuLbpP3TEgta/SaqsBLQGjqvGmRWp7
0y7NF3YTa7jO/M6uUCXJ2XjUjf57g+xsX+JWbe6cnND39SI1ak7npQ4iYc9swcCAwFlFhdV4r2OQ
OCsxnT6kZ9LvozD3a9Lp947pWjeQWeLbNieMXeiKPKpJfpf8528taPsEI7Sovb0CdjS9h5Ovtuo5
U4AJ6sX8TxRNxKVPa5+6sSm+rV7X/Cx3hjtRVPNerVFm9vpTh4YZQUqtXftFKx9mEV22oxUzjHuQ
qUQYZ7aRH1lJSiS18TvKeOvbWRNB0qCXscv3ScM90VjZ6A9RqD6kzAwGhTyNdkBAaqwiglBF+/vz
HoQRlAFqtB9h7naFqEsyVoUMD5XtTsetOeHm2WsRCutW1QYuGrGCkCSmMzJMIiSyKNT3fW0QSWE6
/phlRDtXqteUirhBqcCqRUHrlaN9b2a/RN8xx44sfZcI2MTwOtwxvbEpBbqyeko0cdtV88OEXsKn
9W9jo12A+rQkllbQV4rmDEOEQyNC+qEh61EGe94ZsDanflo8bbxFxK8AuqXDOtYgPJit590aLd9D
/A3RN1lG1nip0G2yBMmqDnnFGfoXX+84vc2wf4I5NOFi0PD7dfeLLpzASdtsr6IrBNV4MyeahVWE
6W3X42VJGBf3kzsF4M/62ynj33WLbC/c5YkmK5bFRvgT+e4AlM2bfOwtP+uUN60SD1leZsEwZQ5i
yNr21Kj8XVkqNmVMok0scHgzBC3aNPKihLw1G5aDWiKulvH8ZInOPYiiu03sUd+zxTiNRK4erdZG
hF3Sui+JP1OFQUbOWHhdhQ8eUH3kT2tKNSfzc7EkTDMq+avqEZhnn73+WbU+RIJsr5eTX5vO7dIP
SQCYJfUihrtYCnSOkbBCDeJ8AmS4cQr1bX2/VM56r4xF4sXqzL6LbotFYUZpQ5Ek6WMcnZAfRf37
YLUkKqr9sM+t+Xl21HonqvaJhecbtWQcGMjy7PIbcRuAAga9IQsFBkZUnG57Ypb16bb2nZSQZzkC
tLGAX6IUpzRT4JQt4xdtM69O0S/Jwmn3s7VQqM36xEoV1QRbO1e6Ad9jV75ViXNtVhO8y1JlaLm+
y/SWjrUzjAQ0q1fRKqdcCuVSDzOsLgVYIoN+evHD28BGGcidc1Lr4o9Vc6qPhhFotvmrL+unJC6t
QOu1PdTvZ2Upalqy64sycAyFKyNkKpW9mSdPZa35Mxd6RTMiYGNJwxtNY7dG/2TpSFcvsmEtS5cZ
umUKmY1Cs5yE8B28RR7BnHB5TGDSits+4VRP7nouaRIjZd8xJWLASrCIEhp4mC6hnNkNGYQga+ZL
ObSG77aM1yZXJb67AsnpsLuAbxl/WLBQbnGA6kXseDDgIVbGIeeulnzXFXP9jGlsWCfERWvxSY/l
k6sT586abe64HL+1I2KoYiRMvqU/AC9pZyaZC3kC/ZTL7wwStf80ckKIYloEQ0JAlNEO9yhqWuqi
5LE05vLiyvQdG/seZw+ItaSZka2vXcRvJkexvwCL88Y2OaSL9j4l5m2/tH+oZIZD60QPpk0UtenQ
+9KN+FvWDYYtUuO8sAJTiNqzP3WldVbdud45bXfqZ5qPOoMzmD/xGhYimG7dkpHMWz4rf7RmgX8w
11cLJNddYvd3rqDDF1vVQ6M6+NKGFBvGuPzuOvV31/BRD24REWmzHKNG/1KWGiXl2F1nW0kgP0CY
qPrqBPzzlQvzvTb3M4JJWh2Fu8NnQwVThZ+ikCDrMK54edQuHMt5FHRZ2e3QebMVsUkGoNRSu/Qt
pXuBiMKgoLUOad3eO07+oGj6h2IvIdvB5BXeP/CbuBegpDtnnxYzVLvZeIFtkQLcSw9271JySQXF
pYLwFs9ulCwZhoUA+hU2PE1Yh6WtX8uavYkSIQVVot9FPKZsZNHRusexMKF6mZe+xWcU6uX7bFf3
sMlT3+bcGAD27uKs3+d6DdIhXA51J7NbI3rvQhA56EVgp1ckYQyWVwgaTcgGa2SA+bkiRIXZiZJ6
FlG0rjO1O5WoddHJd0irMmiVDFwRR3/2jDpheXHdlES4P0a/DAdcvXmQxXIEODD9cSMjCRZ5jWPr
i3eWdPPqlcSB28ayfcck+VBVMhaW7olowyc+y/4EWBJtQbRMLDfFV6fpvE+ELXb01vOYwTve8El7
wIVEznlCMJIRzjvZxR9lTcL4pBofJsEqiG7C9y5y6kONNstXDNp9MiMN0RrUS4OeyzZVrj3ZokO5
R+Kc1TZmC7Y7IGXoIijYbwMlMUZ/Vl3zkIDhX1Si4it3P6+GeXcA1BDaIHZbPEC2GEk7v7RjOuxF
qL0atd4TWzPOAbj5zu9nZa/aSYaxtx/QLhCYkJUxsA7VGxUSGpEqMwlprrUZopCLwGzmsDa9wpg4
/Nq/S5o9LDmN/GG4YUJIeEBcBZZtX2zZP1SZdZNqM/1R8MdM5gZasF8a6JpdPfZVEHcJkxozXlFc
z3qqv6t1jP8Ej47UMDSKVmR+GjrP2tIMHkqxlIJgPPUD1fjMJnxo5uHW4X3zjH78iENSqSwcimws
GaDqNKKqsH6CkRm6s75P6B16dZadQmGKW3vM/wD/eSxVc9wxkTC9XMV9OUpjCRp7iXzTaB6zcSAc
1r667Fe4APFpZfKB4E41cLsqvzChJ4JFRmcpQbdgOyBmIlW+bWt5LBb9OqqIq5iRvfYIS093tFS/
SXm5hg4TrZrPj/DCL0xTHDvEacn5HGtK9JqAWNRnxuVWyAuzkRt6EU3ES2p9RLp6bps+39nY7r1J
R709NLcuJoOFVI+0ZC9H4ByL4FSDqinvVK3BBKrPN7yXXF85iYRMb92K870OMyBNeOgCx3JJS0+d
AJLlelV0n+0sfHBUOtck5niDwUYQ8Vzhy+ia9czBshSpREuDDHVBuBvYrFEiRz7ryQ3lk3ODmOuB
cxCGeD+FPvXLX0cmT30SlpinS+mNi9JAC9fIbq6mawTztxwrnH2ZdrIndcA3YJ1hNoF8hc2xa6Oa
87Qf510EcDdPClZWjGzEE5MYkerLpaiLj6KHQmXRZSqk+4DUstU+IOG3wahTJDa4fpJu3GXDZdRH
Kh6XnXyagqtU2uEm7TWYU2pG/TG+G2OaebDinUs2yWsz9W4g9P6V5tUQLFNKY6OM3JtZQrMUOqV9
NESuN7euEdBzP2VgFRjLRWQ6IxHY0Q7McIom+R67005BkLNzQ0DfqqNxYNdFjtWHgWVTVtjL10Dv
ujC9UoysBFr+q6Mlx5QDOaStVJ8Rb7Cm1M9motRc263es9cSJwzJ5jAttpJGbOyyuPLCRbgYTY33
RDrfZsGhbyBUeMagLAn4cJQ448oV4e6sqQVq429SEAEkW4sVjo4koO8wIDb1lNOppBanL2+BjJYV
b2Fj1L03InVQU2xcrMEcPnI8jvEuc9KrWSbyOIw1UhwS6G24ZvcT4TD2+obXJkJaU+kDp6ZW08uE
0dQ8Y5leXqdGQtnNWbxmzvZBtz8HNzopdN1vU5H8YVsT3cYLgSSY2UCk9+YTwMBnEU+lb/6aKpy6
pb1GOgtxdVe6GC033H3oRroKSGkMtDEBfe1LYow9OegVIB1FcI7jOaUaz3U132syj3zHxbWRvOYl
jtqW1JVgMpF3NB3M75h4hAl9qDdmeMgi84hM9GLazJuINNG8Ce8xzfoGBhgLrVbrHZfdsoHuTkmc
40UxlZFifxk86FvriSlTI/FT4iiCqYmvCTr1N5sABty2PZoBunAVFrrhsp4tA39eh15dlXBIlegF
xsh7Omf7io811Tt+X6gdnNjdw5evEVxP2UHr4qvhMvWwdMqFhYmcOgB/VsPmju1DYxlnBSAb+6XZ
9RbXPGd18dtNmVDpufxNA8M9r4BPBS28Q1pIQGftTEE1+qNZ0hMIWi8C6rVWHta+NrFElNodm2Li
ZlSpHUZGXqNhJ56Lis8XDH6Q4HGJjwhAduDqkgrLBV25i6b4ty2Ki0I+MtZ99UEBL9q1Sn0hBnW/
qKT7LCMfAhP4X72Dfa2YOUpD0E1NeZScCrmAcWJVnMK2fmGu91TmjywFDAMoC4WRVCcikU9YquGv
FvmTobrnaOgTD/YHqnpBUg+9C3L9evuG9OtfZIEiTqWpTtyH6VwW8axLklMbnZOVuRv9DPXaE249
EbAYdDsrcV5slQyRHt23dBZxgItsIby3Aq5fHI3riay64+95JLBLY5c2dsO+sBP91unVW6WOGBAR
QODnD7N1cMAxfmIJOznp4oBZdomNAhfjjdFdA4ngOrTMydccIEBdu9aG9R9VnX3M2KE/2lW0mwcU
ygsbqwUaHMeMoiFucqhhy+67C42glmF6HtnzETOBsLPj3yZPw8ua8q2JlCfRCNs3FcaG89gWvt3O
nOUZVB3T7c59rLzNTDeh4tP2A10+Ujsj4gGiaqzNJOdkyKrYg+n/sEdaULbQrwLZ7uogqneddoLp
A6WoBk4cRuGLMN0PWXbviiTDrK6rQ2ElLyEeGH8w+LtKK/q0a/cRIUEDHEISSFDD+0aIdtup9Mug
UV5qgAcUJRS+iNRS+PJMPjsCVriauHu0SAjy5B1if45R9SabCbXqjBHvSkziae0i0Rd0V3dtKeN9
FrINx/d9o+YhsM8VRSkouZBAM9hRjdIfMqv3tVDoXjYZbEu5eAnLpFjtmndJoI6XOCNzYcZZN0M5
XaskJDx6HqZ3p/nNhZRFtuCCJVdmtjspnNnuiFMvHr0IZJLZxMxyh4zooKnlcu6Oz13fXS1LN3HM
OR+4C4t8cHddrl6zWCmoh363y8BcHTIhqlJcutA7vDAtJuALPY7btIV5wvLZJ0GlOY2fQN25qPEr
ub6Ftxg1g2HkfmYBG8VaBXvhgDNxWpZzl83ytaszQiDYH2aQn+NGJU9F32HSoZgqcvaWjnhCozcd
oxUxkRXu95SN5BFMcfcAh843Q8SPEVIG06wocrvoCMJwp6F7JRCEvvmKLihIKOWoy9lreFiVvX5d
x4s5/HCS9aBVLRUKQo8Vn0hRGuMeMUCEG7YcwnqZrhAmJpAdrp7Khh2iZA+C3FrDIt+5IHvbwPvG
76CysJXBM6TRBCKvAOlGvTjSg+nIDdP+YqI81X3/hTGesSnbXr/cNO6Ltlfb0vbTKOY9gQd/NEEj
eviHnFWW4LWi/Yt76luDhxKUmnlV2zQ/MTa4HRubge3QODtBMoHPTNrEaq3sIrlAGIngsPdC/iXK
jA2me4xDogLy9LFVYrlLzfqKMyqw40m/Jg0Jo1pllVDd22/s+DS1NBUHCIGXRtMRzirHX5Jh2tBW
2GbTeFfS8aFd/JcIFyegjI9gtTXfAgWpE9sPUc9KtG6DrdaMdgD436CuMpKPQhH0uUVYifqyjI6X
GmBAI4CGtPIogQvlmeCklympHF/V53cdgywnpiTmr8rPomhs+rTLQzkn58GirAOP/bemyXpG0OZB
TyfxvVXlqQ8TtD5xNO2AXQKCBMWEhEG50zWiXl0bXaI+FoeKlHiHBOISec9+gopk6zb+qyaaD6Ee
nqepfsiV2EQjoT4PU886ypHuWcqUM35lXBhlNeZW648ylifiesAvkRg8ZaHfwYdygTCuOPAygBAO
d4KxgzeO6tMgG2MPQwgNaBp06nhaf7s1WeS4Wicu9xlNKJI2MmKFvR4fUKlYniVZbK1uH02DsWua
7tNV/+JuoxuEkcDr5zUob6RizWKYYhg+vaaf/lSDJNulAkUs4z6iE+q0R9LhuRjR7Q6kQRGJ3ohE
aJlToazMApzfbGnE/AiAjkJhgb+ypCZdwx7jqZ59JzRN0fZDve5q44bVAqTcbVjQgUz76MQ2yNkV
7Zj4Yoq+chR4vt63HM7khaP3IzljvOdMaVk9ayIMLO0ZmBwGcOVga/IFrz5GA42TiLT6F5iwBhs1
9ZGIkl/x6tS1i+RQph2Xan0CAbP2YwijgI2p8PkrANtx6Hm4o2OEoLTBBLtOR7W/zE7MQe00J2cU
DKq7lJVH2CNAt+l5pI3LNuRbDIR0TULCHm9xvUla6UJ8o5Pu2IA/0N9hih1pB62wpxvyXaUXGhov
3G4cxosckDxjTXVAksmSV4z0BJhOEGHNyuwBrGP7HvmCiKiTqlVnRtkL5QgnRgg7RB2AYhVas8ut
qAENFfVeBIcM2kT7hHQ2qNP0jq7FEqTLsmCAsI8FrjBRLNeUKKBdLYz7hrh1b8IFuuiqTu9NGJ4+
xY9oAM4VNGTASDadQ/FlO/2TdJprLsIAQC3O3LRSfXMkKWiihIg1rpdDpX6jje8R1Dg1DjfeZaWM
PwHa7OgE0BVeKpRvwEygckH1VwBGkFHpkfiIJ20YnhDXMj9seoI+qKVRPiGNNmR6wGr/jtWiYDti
EQgX9l+p7NsHsz+YLZbPmaSXkkYdXRN92AEcH/m40Sfk4xHtn/R9W9A1U6gSx6a+N0p2A+CKaWQ7
9T50wdAXrV2TAiEeFmPRfFq9iQeOPeej/h2nGHUmllZCiz36Kt+DW4NUTV7SZNkp5apJkxAFohJ2
/FzHNyK0vKal6LLKptyFYoLB54fgxv3W5tNJRPKsaf2RoTStDHV6YI6+chCp6uOyfxlwB536KCL7
vCGvCfO9upscfwBtBlSXLfcqT1pYOwXQrQP74DEpu5fFMQ5a3TS30aA7tCAxwEztL0tJ8P00EN7E
FNYkGimehqFkV6X55yCVL9K6X2ReJ7i8GlJ0kzpEAgUWQ4R40RUrOZMfeIPJ+d3KgA9X0EDgUJG7
bMd3EdHtAZEoCT4XjwTyHkp3S5trPA1Vn+8JJi59Q2fPioN18jUqU498mEBvunJnzILaWjMfOgd7
iYZ4fl+MyWfehh+N0z2kQLtkUuk7J32ds9WXk1EszUu8r90+uh/K5haQnq9w4u7oqZTEPASTXjGD
VbXsgtzVV2XyIloOahe3xa6Qa8SwVR0S09yTnt0Emqv8KZbiGtc4ShKDa59uZUc3XOgnC6A8jirN
fV1McaDOMQVXZf9BWL9G/o3vVoyOxYjUVVNb3sRrcDoaqL/Fqpen6odzHoxap5zScN7TjPxjwZ70
Zdjeh9PcnEn6zEAz/Q/CzmO5cW3Ltv9S7UIEgA3bqA49RVKUV0odhNLBuw2Pr38Dm6dO3ntexK0O
gwBTKZICtllrzjG9lELYHgQTviVf71aj504nZrDG9rPtkCKsH6N0j2yOtYT5nsrMXqjTzobmHlbY
ojqIGs2rxL86OaweOj5qq/PBLKKuMvHW+MURotRbDH6AVReZcW5Bjz+1kRL5wbdiFh81X9aq77yl
Tv2aZp691iMrWeNItQ+yNR6GmaDw0WFC621jn9W/dBDtxVAfMJVqTwGG331hNdsZPBpB4fyNwnwr
sna8YxXwEU6jvc5D5BekFyIZ4m9YzNS6Kg1ajM1B43zxdk8OljPgw+mGdPoT00TIWgqGcrX4W8LP
du7Yffnebx0HvUTTWXTmz3b0DmYa3mWIZS3oIHe4VK+OJKLMS6xkZxrnaGJt6hWkPQouampkP6Tp
c/GD6FnJnHEePOmGIHWfbNEK75hZbGTb/eo2UEN6ELF2sPdKY1kwOYQzl+fOG750JF24UrJTVwQf
WA3D9bzAp+fCerAMpKGRhWk6cMdt1dCQorDxHbdYtUbZyE6vgq3ojcFlTntGRCz2Xk0Or+U8BK1A
21mFwXZOYI6mtDP6CFnHDGzQ9sJ3puNorH/3uGSBRVBCqMDhZKVlsOQpqXIE81OdUsUgP8zZjQ6r
dNNGM+X4eOFD5jIpe+tBOsEPjzYokpCe8gk7WVCb1apxovqIGdRFPUh3ZBB6TVxkhhp6in54Q95v
iKXQGOUaZFrW9JVGVbtv+VgDPiGBgMNNQQbiWqKGto/1odsj9LRReiI4JmqTBBk0a6zFzzGmF8Ix
TLQvdM0kCdLIjujEDqz8hqDYVacio6LdIUpM6NG95DSj8ClzzbL33UfMV13DVUxaYoletf1OXBF7
Ad/76BouFaMMD3FPcHzZLOF2QfrgoteCTdqyO+pZfbtb0PrQATVXbIPauDCqFbsEXNpEtjAtwui1
dVikhJm+56Jd7knf38Zx/4gOtV9jygNFOCXfwPuAjxcNPjtjPwP/OppFeiKO8DQhiNH3smRbLjoL
1XeZPjvJLh+BHFtk1mtMg84s6I6F7RmnknUkEPYA/MDbU+6nuEquzqoe6p3vmm92Fb4m+joBOLK3
EvHLypnxqunQtyNukyGiA4D/oRIGJggkaZZp1ltE909FhfAA+up1cmkoaWl8qKieryvXDIhFJy2x
KTIuDuAJgU1UVzYblBUEIO/cTFbofNaYu6ikt+w7euqwYzM0h8DraaqMiBzNoa/vBLKveGJUN0sP
EF/9NhnTr+q9jvrg0IuETVZquiuz9guk6gXhS668m6XubttlSagXZ6OhgjuHWcFCFtHUjCcTRSIq
VLa91RRsO99GlbCEmLXunVGN30g/IEYADbRueT/cFvd23G0Sr/6yRvMHspAdxO55NVbV3htzh1DE
gA7uaG+heeWg1Jy96QQvRjMdgla3dsCpieWuL92MzwKboLUy+uAodfNT89n6e95ZdvFMoWowAGba
r2ku5xP7vB8jCs0qzkAST0N7bKwcHgpvnX0j30xmTdvI+W3G/o+kY4SzTJb3BBbei5qSamEXn3Ub
sq1Ae7yLq+44d/dl+RSkSIP1cEcJnE3Pdeyw7QPlIoGyBdQSTr+7mqZV4rf6ZnL6s+WznLGrAcdd
ggQzr16lH0D5r/XPuqRRih6aIqmdzlgovmA9PjtgfDeJTugF8FUKvc2z5EZi5WCyUhJZDijyl+2B
soUriDdl3ZYpEQLu9G7VqCxb8pn5eJQrDOqffQSULIT5t+kT6zVFkBJJ8xs9hq9S1pLCibZF6GC5
pC0Q4Qhejw3LRWbFqwNkBxC7tUVDjTw1/iyL+EeKYW3hCa0Rs86IWaj/j2M5bUznoXBAEEb541Cw
dxk0Ee0MXP+inC3EeOjDANOcAmpS65xkulR6eyTt+T539H3vYA8OJE1zSlX07hmGLBp2IBLXdbHA
Mvws3bLcXMWEna4JdqYh4/Dx/BxBujBPfUvx2MwYjFv61jElfAqbsloU/jsi0+erL2YAUm10igfi
SiGN7uIy+tnQJV75yTLEg6kl6RIJZgqgQ0ecI8iaOI00O4CxLcRAk8ykqlvnvnPXlv2wLWjVaanz
lQ8Ve4rZ+qZJLifD46JBeQiISGfBA1gpNM0fWm94y1QNUoEeBto6oivMOjmw3T2ODRjDArmGxbpx
Mw7+hzFRQMwJn3jwRqiP5TLnxFW7c4X2Zbokoprid2F9CRDna3MgiJXNxbODTEYDWMj839EUh8Eu
aeSsWto/+86Rz4Gv18da07ciyPuDDE9dlaVHNEKUOTVpU8H3CI7Qg59xOtInIANE6vejNnb7gEwF
pLM9fx++CNvpmt2Uty8tkM0dJERurWCb5c5XwB0JmsV6mhN82ixoyH4ywnXUeC/u/B0g23e61c4F
eA+xgyHWjO7JSUS+q1DlGxEjjJHjRyVJQfTXLNj4DrGxXJ+rJPeI7/ZxcLLBrKhpmtOebOS9a+rB
vVc1eLFZDKZzm+0Su7yj8PxYty4RAROY1U77VS2d0ho0PbMyRW6ixAGD26m70TTtLFG6AzqGBUGZ
+miO8tNc7Kala9XPNVjF2D5JF6qzbTTOFo+dtbcJQ1vYL2Ktj1Hx4QXxY4Ho8HeZWCDIHfue5jJe
loYBabds5Zjshu9uDccqKo1jNIpjSmn1MqR1eFHwV9/jZhJ1QlPEdYD9GygKWWCU+FQn75sZjjVa
S3ZqNo2NLkGZLZXCX6bjrqhbMmeKLHsymnaDXKgkp48dK2mwNTHfWgFPawknzbqD69jNUxeix/NJ
ol3fDpdciCpHEz0UaccIoOmHsgq0JZvKPP955gXZh6M3aCEWe1bRz+E9taN7nYryIj1FMRH6BfF6
jTldMgKb/ChAA+G60I3hBGz7drldCFp6n8YiQUxQh2eoD+LdM9M1PsUY+fFiRano0tY4VlgNmeZF
uYRv3vHRFAdrSvRLjuqwg619KTystjTMLFqDKEAVVyt1rhTFBPoilxZG2rbFvq6Gq6z8kX0n2kjX
9IpdLyx5hG5fbVz89Fzx0LrZt5fXyUIIphj86gXTwfuX4hl4GPMJHXwAvyi15/vURp6ALJmAUPV7
NCwNF42t2HYwpLhOM/LeGyKEzpsJ2w+FO5csnrE4fqnd+HZEmYsPuPxkQsNGS7z40AXBsA08Ldu5
i6BDpcdnzetf3y+JeMeC/NkL9cZfiq6Die12pEToSpMe9NlbXOM/jugE/igSsWIfYn9WkfZ2+28G
whC+cjFvTcOYv1cJsVeCKeq5Q2qB28Ujr6BrihNCwu2UuaeMXROtR/y3ZsVSy8FhtxddQ2K4bn8T
6EbShoDt1DXwpEWDe5ZmLq6ootnzwqzc1kmIMNsIf0ryyB6L0UoY0JseqxMIm+V8l4qHZtLfMWr6
W2XOt/uh3WlYerZ0tc1XIVkDDyL9KDrDuGpWtkzBoXnlzgUxTHHzYJOvtGjf0/NckWZD35TjPKjY
aarcot7uzy1lu/u+meSDGwDvs33cuT21y9iryq1KTkECT/6TNjzWSXcOR/NTx+rzOVujsQ4iAiM6
LNdrBacK/TzfVr0sbviT2dJz9qvme+UMH42S5OsjLMjUj+ZTWGuLlBYpKDR8Ax23dVfoOPWxFze7
IiUp5abwl74/P8ysJOI5oV8j6OqZws1eJQJd5NixfhFJnt4xBcagJb27aXGskNHOWIGfjq/+LwLH
DGF5SxuVeHdvnL61SbKPSNtrtAgTpS9Lmq60vjeJs2hFZpYWGvlLu1YjQ4/iqX5BrEu2zVTZb57J
miqfprOIF5D2opUH7twHyUMyVZ6H5kpbav1MhYEdTscktDaKb0Ox5qTrfnsyyS/dpwVEkHgYtYfS
5k7XGtSfNOXCjU6jiiI0lLZB1w9yQh42Qta8cYn6Gi0Wi+Bqm7h4KETvFhtCczwYiF54b0dVdEHx
AoUB4NeKzkuwqYBXH9Iy+lIsGBfn/54NB9qETMsfbPLSBpc4znk5UqfySfwqegGqn3rTjVGC8fhN
MwXOK7xMd5XMnJ3hz/0LSBZazIHTvfjKodgOC0YKTSHdLlO84/mKdm0UyH28HKKmJwQSx/8+HeZl
ox6K11AkVzPWkwcFyjBq5HSRA9DFmLJ+VzXoim5jnPj7GNUMn1gnGbia060avgzHLI+Oi+mqamR9
vn31g/RHaFu02xaJbqJV7FJo4V86uL20ZeSTp3wXKSHCoEKb32pEcVNEzq7PXYYHWl9lRL7v/gWB
1A59dzc0/S4CWodasLMOpNfyjc9d+xL0bz3OjOvtq5hi/su+o98TMhZjE+BZ4vpriQX+oOg/ckEA
VcBO1mJAs3M7h9Ftw7v09+UI1ydvfHlFsyW2bllTRx9ZwCgwC/qHNWP89Cn0by47/jYZ9FVpt8lP
3/qpzENONP8gZqJ+S/2p2A6AX2g20ZRRwm0x2h9mLPt7dXt3kfdhm3mzbn2HnZTC6jtBnByJLk2I
NeQO1bzicWyq7ClnEf3g1uVX6781oTAelP0fNfYGaaJ2vA36wxBPj9TVh1ygTSSOwsSxbrSoDKSR
3wP+dNaUHPMfU3Y3xfoiImmno7I1tYXn3FXO/MBYjv4v0jzt2DrsCnHazEc/dBHvVHH/zHV3UJeY
t9gAy7K2qLtyiWU6WqxJpQpqXvjdz4z5S8jq2Qz65gV9g41N1IZbtpyP75Oqar8SjAlbLTOnYznR
rIEEII/2srX3rVAAbJkaeoCGnlEnGs7/CItFEuesIOEN1BiM/cLH3oKNm25jIbu77kn3PuDw2M9Z
OFXHPpwylrAvRT+KL4+KBKiuYDwPoUdFmIXQQfldlZlJItpF/zauEhCju4SU6U8NkQQwLWLTlL3C
aw2BvD2R96TibiPLsChA9D/McPKP9VTpewRdzmMha9LfJjv7Xkb+ArfpHgfQcquEeJV1xSxybok/
eMP4t0r6bny/TQt2zDQWEOxNraVq9jLHbDGSA/IH7tT0PWwwB0ea4j1N7DhQVHXm1Ufqsm0sz3js
sakTzEbe2PIQAJRkYVC4d01P7xnQ0lpx8m7oPD85twnTtzoi7BI6ILWion6ZLeOsQm7Jesbuj8j7
XoDmgz7TU8hPSb9N52RfiVi86/Tp9uBs80Osaenb8pPqH6ifLHykYFE7rGDZxU+9q12U8VRrLP2Y
5DQztdoX7zDTUd3iu9Bw3W1a9rTA4BdortkhvYzjaunbd9a9YcbobVmzHebIvHSLp0qk7HPceNE3
TrK/4He3iQjxnbciYz9hZOeSseMJz6V8qrL5rAZEV2bucZBavvEoB2zrjvceSeSD9NCCe8Z37RlC
w8Guqon9qBwOjg6KsFysI77GKGaTkHTxLG811FHxUrf057Mul2cp2uIlA4+0Lbhwd8LX85eCbwA6
L3s+y/ukwWg/U+G0n6uJ1f4MXlgRDSOdVd1SE7VmH0bI1AHaDS/6GNcfRdqkvNeh3kbDUH8Yuv5R
1BmBqxR77rXCv1POIpJwX81e6m9jB31qZpAO7OArqivEf4vfUIW2laAHpCbkDmVRdbXLjCyloqze
fcv9gqBl/a7fCsvuf9uieDHpdb/n7Os3uvCHS8ne+2TrudgaC4Lm5vK7Ld6myHkINahDklrpIkef
X4LEAxcCw+h7bkuyEiOARVNWbWMzkj9cEsr1wKbPDuwHq5u1m9tqJiSGYaQHYL6KHE2/0GMp6e9D
PhBm1G0FIgEgapV4tZdDUnI06tvUvlA6hHc+FQx8IhbxbFY6f8sz2yQ7AdJg7ieudXAq4+yhj7zA
k82bVN4O1JkipaB4+xymy+YgdZLmaoU9yLoySDbqUD3otmbc4RUcDkkZjie8spADU+ijA0s8L5nQ
AXZ+vJvV6kPoAyvSBAoSvc5vZCF4NOOq7CKrKjtT+PsIEudz/Nv27U5pehBFpKMDYNP55wVciWlD
n7vqiDDCSIxqZBmdB2IU2b3A1h8b73obdUVWozQv5+Q+bAgWcNhWvddt9J62VvBL4p1akufvoCHY
1JZh9xtB6R8tmWdvnW/sFYZFnScL95jN+Gjo8oBA7RO6eiHlN7XKVGg9B2jOTE93jsuvidFybZlB
/EDuBQguQKT7EnLueuoWBd5sd+FeVMDy2FG++C6dbAhehNpnVv/ot87vTjis4h1sBSiYiuEEXD7i
l2r2nTcH9O6WQ6+y8CpM3YApl5oWlcNex3AtFj+2n1vF5j9jWPwFslJmU1gWx5//81+e41muLRzd
dXSBVRwb+L9nx0qjKrWuqvPjLXNqsK2G8ngcX0Pc+rvi72cepdfbuZYbySfS9jViReCHSfCqE851
pYGDljGy88cpzJ1mV+bosgYvOM3spLbWPMqV6aSuvJ1ELWkcl+iIWPfGB62vH3S6kqebz7FDjLvV
rdraUH/qVnoVFlD4hocREN+1Vw9ZOrPgRa9V52TvLqdSogIvTuR/evzmZ7c00p3V6ziwy6A8SUd4
uwRW4RMm76cyjd8s2w9evckFHbk8owtRrIcc0kqL5HJDyAmwNmCSy0PcoNIMpSvP6tAMdGdjW/m2
DOhYaLMgSl3nQT0zI+OtxvZ56fXuPdUH+763evOVphJZciVDqAdYI3cYEY0ZCKanY6G07PZRoSvb
gSaY07yXmEp2hHVhEl4egiy2yH7W+cRu+tJ15rcbRtDFk4xWBQd2rBPHzjWaBYf/fHmI/4/RwzqF
nbbPJSIE+mT/3y8Pii4mue/0iQT5yHgYWdgGmvWp53G07kQO0jiqwh1JiT67FK0is5S2j17sixpy
Xo2KYacM9NVCCFEPWdf8yilu3PIojW5w94PO1sdHSnFjH2mJdiryzPsZz8Yxk2sdfA4rGNR0NVST
aSXbDJ4eW5Y4F8OmyFkh/+cPbWCR/Odd4bnweCjhURwzbM/6B5oopfAECNZg0h77+A6fQ/M0zsnW
YR/FrSirXSmaiKY+D+aIDOFWbSJ9LtwOHej2WeTJJlkshsCW4FrLxNxbDQoMzyakJnNy+VGOdPSI
4vuOnIIyiO/256Az0we+CPaAWeh884wr1prxNMzIcutC0q33eDTR1pzUA2+83BPL8VOhFXSo3BVz
+5V6YfM4j6APjNpjdziqEgmoFUxYBMtD0xz9c7KMlMhOjxBB5k8RNIB+pTc9lIbl7rKgemhxgK4H
Q+ujbUcLZ6eOFyPfDoQacq+hKPHo1MiZOuLCIngT2kLUnnbKHNwkNCGbJf5FHWIIIiVGQ8dXVb6z
qaRV32GvoHEWjAj6I7KOpc4eatarD4fg+PXcBva5CObkGLQe/nsvIGNVN7r4C2U/jM2Uyko4ddSf
kzsqrPDV+tGe8bF5wyV3x3KXdqgplK9bnUOQ5QybABLA7BjTgwpQiCwSNaxeJgxEhCrISG8vFN8e
2V0zTNe28W+vsi+/2IXDHKVJ74Gg2elOaIQiNIlRnbyYvfXFBEW7za2oOM4Eje1F2/hPdYZSsqpb
8+32QZJ5/IzGNj/MuUGVIzXyQ5la1naWDe2bdDi50SxPQ+syMS9YWvWgzgMaP/05FQCkuyEBMg8h
FW4oUGCCfFMfHcC0akEEbFxrivfe7P6WVRa8xAZuU6NF0o1K27/vxXj5yzPeAoH0fWoVbuLuFizO
Tl26pjY9gx/yjrFKBckKwXcbFn9d7ITyrfWqtJ88wi8pgRAzSrrolBDF12UlSuWJgNYVe+u7Nktx
J3vk+VqD313KQdToCqGYqBfQGkR3orbGBxai7tmvh4nFxKIcDJZkIhVX1HtTzi5V3yn8R9LBeYR+
pW9Y2rPATCn1xJa9x4fpbG4XQ24LDBAOghODIO1tPAaut7Lswb5qLvvP8EVnDdo/RdFqrmc6xuhB
VmUzUT8B4umH3UFWh7Ey4mdlbW89G516FXkHdTHnJEduorg69SkGDRRd4sCaqnvuXcx5Nr6rfejB
FUIRElDJmIqd5frBu2Dr181O/iPSrX3Yy0uVjdpPn5r3cif2iMZwIbTzqw73a6tXU8gMan1TNmsJ
IOcuMKtPdQQ+zjwkdQoqSUgNM06b7YlIQeOh1Y9hpXHp1vl80rvUP6K66NY2+5THKbZ3xlKyUpAV
zAcsuP1flcFEp96skFi0Akha23F02o+uqEn71JjyGjMeX02dXo5KHFNvIdadatUZOt3bVGprJIjN
TnGN1AsUJ9ujCirKGhB2KIizvV1NEy6sYrpHFttu8piQQ7/zR+CJfe5sdLe9GJEjqSaHaNrcGd8n
mttVEPfWrUrdyreaO+/NGRznvrN/VeVwmbAlndUDFvG/nolh0s+0fgc/l/cJn3+TDCGCZdey3Q1S
5OLEnUP1AbfFUhA2od49LUeqnK+OKKtt1KRt+KWuXhsYC9ZxHAX7XuvkWT2YbY/eL8VXe0JZHDvT
qneAOBlxZh9Itk53GTRPkySXybc+lUtaERUwL+Ff7zZlnrQvs0YqyihIsytNFCfz8mxczqlXw6r6
TRDJcO0nswYzV63NheQEcqZ+NtlP2eGw1rTee1CjV6cjfdB1E8BZ1YtVrUb7cCLzovcy3qnudHJv
FPE3KNxI7Ac961bEStb7YDLzh8ps7BP8C1YyVBkLoyFNKTQ3auhUD3hWqInUgbatrS4+pp3/9Gcs
0qcMm/Xk/svw9ITRvgAwBVgr88Nmb7sGKl9ffpmJ2dy+xts3qL7MabDk2eVvNWv+yMKXS6s+qju/
YU1+us2uLQSTNbJ99s8+N2YcJI+trYtnHdqNOu0CJF6lSQDiUoQaNLAqX4WzPl6JQYdXj8f51c30
Xya11otfzZckS7KLUUX9tiGPY3OLpqmp7uBtW5Rx9XkgRvHddVFSMTqKuUEkFiAlBW8V3bJ6nZZO
InyR+uxTF2CGoyaZe7G7JWIxO5paGl0aeLRkwDB7xw7ktCErduzFBXVpOZ6JBDC3Hh3nx5u5XtOC
h8aPtXtspeSz9K12T1qFWBWFflVcj9izw1MY0TIYDXtAaE6fcF6ejWTd3p6pcyEa2durY+eGBG3q
YvPnH6tnY5x7aEP6BeIRLQbf6Fs7ZtYhJjFhp1owNPLXJDW5CAkGK73QdNVo5ODWI8NYDQYiH9GR
oSMNkM6btX5RI4xiOUW5C5EcmCZIzwU6uPgu/n4GndVgZ9nTDarHdkt716un4fbThtlou9tcmUV5
fVC5QE3EeIWJD6eZTTcacXB8qPP4F19s8wR+P3wstZ9FVGPhFlXh7JsJKQtEGvTC1uCRdKHtWy3c
qLHvz3sMmUOH2gD+5fTageaucx1Ciqeu488fchxvi6Sa9BvfudRLbHRXFdpVuM418ANAS45GrPIc
Ul8t+3KfJBRu1KF6GJHhbHt3ai7I1YdZZN8SzxSk02NlbeAi7tN59tBv/2/sUVtRxHcYA9Updqyr
W5mznFHjhZLyoQ4k95pqpFSjNIqJOr93F5ihyiuNZXcI84Y+foq9e5iqZyYcdqLUdFiG4SJfZlg9
Fc+tIyDCkjn0pnOb34E7w/Gg6BY3tlCfDOiwlmFAPeQ+gzJmJSjGy8gQ2CfPsYfHLBv21ADzH3zT
YsXMA1ek0r7UFxx7A7pdrfFWNhXBe/u7aZXA7kdB5FXFXwgrh37S++lL/fXYardPks7VZuKOZV7v
2oueoHtfPudgZubVmuNwR6izgUmEsLmNJuLson6Tl0vC9bzkLhqQlFaxDg0xcd1zbt1pahnkNdHe
EVG1iee4/7bweaIl3ZmhQKzVZVwEGTOUA8JOGtu6CIqjjsxzZ8FIJ2KSzDnaK4dsCI1bhyKgf63X
uF7LdhD3BQ24BAzUj7xsvlA+AzszhbGjvXfrLwLSNqDSoGNeppo4ioznktJyZOnRkaANg/Wuaz1P
SfMURA26tqWAGdaVxXgU6+T5WU+iMxvzSq6IvavHGEYWzW8qava2CJLwhbxblKJovLieIIzcrsQa
f6jukxY+xZ+5jyGeOeGT9WlOnqYxnzRsOrS9cLJUywPhtzq7qeUQ6da751CKFAHrmFFVt0OsHRtR
5RMOGGl+FEZ+zQtL/G4yQkymUfyIqgSp0zyVj4aOwb3AUzR4bezt5xbSS1zk0zbt0a3IAg1Iq83Z
OTDkfKgq3OYttVEaBRQ26mXZDmvW8TzrohB2TpmtKcS05z+1aoVqFDhhNze2Xzvk4dZDvs32NzJQ
1YZ+uQHWLLdIONgQ1Fr1nUWefcYfGt54L6V00TfCJbpr6AfMRFWdxnhRXbLho14mgkuaBykZNZZ9
6Qv9QS73vAvm7i63wl3dsTKPBYKI2gKOZC9wJFaO97eSVMKmbUnOBLIlAqQFt6LhZOM1SCnL/9VX
y0Wn7aTu4sI09PdcoyRcai4egOUKsRthHsp4/uzICVwDwfAP7eSOmKQEW2x/fhFcjeuwjRFdj3m2
94TtXiyG5tszKu7o0FXDdQz7YL34Vp4bqGEXKZo3MRhspn0xXepoZSi9AMYA66GLYkjVQ2mdLAxf
V1+Tj7dX6c52d17UIKsNFrqmj8L2nMAWx7CEYASA8XQipQivsuj7PW/0QR39Of/nEF4PXa5ZDynp
zRjspHrE5B/A2BQ4mYt1O4GqlA2rHMrh/BP1ol35eD+mOjipQwSpOcllDOvNBKbIw7+AyOBePTTO
zKQYhRqsHsNs97fjpM2OQQYooi1RkiB5P6nwjzbw5WOYls9OODknbcqdh7Q86HllHafSabhk/emT
OJ9dVQXNmzpvRaBGq9r+rD1bu5sybXpxcxN5jv0k27k5/rmOVamuTUdWcbjKispLrxPSyiPe9hAy
yZw/ehJ1gIFj7EsCQLoVUecifIgm2nlb9yc2wPohsNLpwZ9tfNFGrq9G7eh0/byLpqi8r4jLuVfP
9GVJ7ySA1tSrXR0FR70iFvVbaSD8MJEHzKIecFKV3jOuyBtYsaEkpsPPuA+K4EyPke0uMIhDGaVO
/b1EDvwgB/2g7spJUdHyMGeZj5YLAT9/clA93LD/8hICpgr7Mid1OTNdVj7YX9ctL1qTJbjyevEK
DQ6VniyCu5jxDwyJfbSYuSD6F4x1jeHDU+Em7NX9ONeWQCU5ztsoQfZVDT09MdeC8NcdHWBrkMcn
95Jr9qMmk+oxZlM7yqJ+jQf7+VbITEaBEmmUw65BM7f+E/Ginv15QcW+qHPw35+6sqrAuvnuxfC7
u9nxiNLM+o4CzPL7bPBVF9Nzh9U01U9wsdrNv/yVvFCnQIhCYPmbZUE/PcRsRs8iaa9C2HvHGeqr
GjOCkGqQa3Ws+EeMaespcvdga+orE2C81vH90Y0HGzYv1W+oXvpTWafG0zRQby0T21gSvvUnE9vg
kgILE5gX7Tj3T+lk/zAt2EeuSJrjNJXGywDtaxcbpr5Vh54rE6AiBE+qQxOY59UzzCvZBQZrU9wk
+cBec7Tt370wxV2y4B7Vgwx+CZsPFi1nvMEOL3E8Er3gwQQ1NMdBYFrru82tWn0bz6vgVZpAI7Bm
MnIEDlAKD1fRTn0JGVpEvMh4rW7jaOX1jyVOrL++ISgct/sihzxEnyikEwyUSzXzkbZ8Vo3zAjU3
modVQIrMW+Pmq7gz9W8NLcbbT/ZR62+VSMeraSbYWOz36ufVIYv0bo8HoTtR/g8PodWfoinUAL3r
7ROW9+LsjNObKlnCfRp2ROBiL/hz8RvRm5zI3Y5og1PCZT6obdO+xIW8ak4gznksr7drWV3W6oFk
u60ntW+GIfqD+hnDrOcT2Xi/dc2b9jT9lrJ/UUN0clIrgbdtR3uE3/VbzYhQ6p5Y/TX3Za5ziui+
XENMSsdR1z5yNyN4UZ2TFILW3TCbW/b3SG0iGR0zSFxJs7Bx5CMK0OIxI/2A5+psRRTa43Q3Lf+i
EO02EBkAmdx7Vd+XY7TeXdkMWEVCU3uLx+yFSpzz00fUn0h9fsUstZkrFmm97gYHMdMlbWsBisec
PlO9DHdzXYQ0FJfRBaqBg7uFHYSFZe1RPasj5CHEWe+bMWjurTL/K9kOhw8dgA4cbC/5Ay4rBVxC
HgpWZL/qGot8Ggou65OT7jbd3ndbuVNkt2Xyr+wcpXwTQY31poV9acbJnRPm7zROTakN79Uc5ucw
IjtO/Uwg+y1oiuoOYPPmH0OsGmyJiI3PBSw/vJ9yW5G3tR0X2QKhdHKMZ/wlY3om7u4+cNrHW5QB
pjLMSYPPQr8XeKjYoqwA7sbs/ZmFlTTFxlN7+6sWWLbvPG98lHhLz7f/gBIba9rQf6FmbF2qFi27
lQaHkC9pr+J/UPCpS2mk/nogYob0bzIkUYFCP+CE1WDSLYaDVkrnVxSSx7X0/NRDZ89MyEoupRV2
e1DXqFoJpVaAtjlF1GoikNrfCshsuIu7IQAy9n+U233zn9V2HziQMNm5mWSB3KrxP76e4iJs/ue/
jP/2TLAxk2H6xxxFKXg403kG71KuaPAMH36zCKeyKWCaM1blgIp3zcqT0q2BPn/vivOoG9UjiI35
Uo7FmfCseN+0obkPcCWxUBLIzmQN3q3J5ketNp7juI3f9WLZOZPTWUEC3lM9Ra4+T1l8QpHNmISk
5BrSi0MHy8uxjQdSC+mJilBOaIwfO4TNBOloyeMcTZSysoaNztg4uznoP0Dw2Jtw4de3UBbGOI0B
Osj1RLQKVyuD1llCGLed4UXP3ksnM65YBBDVL/hp06+hY7B4vrNrIMSI86qtwlGOZIGHNpbOcnC9
czLqLqZZnkV/P0Ofkq5p8T6prZqq6zRJWG+QDEBKMcx7c7neBlc2h8nGDex1P6XpsPqFM0m4rjWT
0KmxdE97CRzV/42QnqkeiQHiLrK84bdQAI4WhKGWBGfcjO4eDRkyuaUsxdA4n3X/y6fCoiDtBUTe
nQ6rE/Wvsw0jkAPqmQZ1/zoWtrMVZkXga0/m0nIUaZy3cDSujdjbqdRo9QspwYQb9sDFLhzGndpu
mTl+ozpGyaAjwftfga3x/wg7ryW3ja0LPxGqEBrpljkPJ4cblEaykHPG0/8fmjqWJf8lV53iAamx
PSKJ7t57r/Ut08Z3ZqZFgqlJyQ6eyo1NRvAKxwWtnIKEMidGrMNvewUPkKxK8ocIKHBc7QjuggD6
1nWfIyYty6DKSE7RbedTgwnDEdtGQgfmZY2T2F5n8lsaidQ4k0pYLfn6hl/H6CvCVrHoy+k7TXZz
PzQtbkPdre8oCqIF1Xhyf/sVY7MEFiLPOWVcdhsrGt1PpacdlHkvSh+lT2QHMWHPRhJxaOTsCCAZ
7ygk1j+LITMgQc+JHaBOG/lqlOlfiqGOj8M8ywBqvUuMRCycaUJqTMBtgnHvwvY7kxC38mT+80Ee
2XOdUVNQd9qBLGDeyAFzPUdjAmD+fLubYp4Z/jJydhkoapYqbITAWJhs/vwftzvoctBgTRIcQOJ3
7tK04h/1iErc39qBA7/2x6y71s6EDb+twapx5nUNZOcEoRRbRhsFaBAb6A/pyOfbO1kFVrxMzBgB
Nmg0uDOizY7yecfNvMQDQIqqH2ob2yhASsQmRb4Jt0tDofRYJpGznFIMPmlbEDaEIFs+mNZnQZDz
vVlj5zAiZBe1U8L6IrNmP6Bpwn/5RN3C3Dv3lb/M8qw0mXHSOgCvMoerSvwfOVyG3eT0Jl3nOYaN
OADfgerUra1at77ZgfEVOGL9bI36R2bq00HM6h+pCCpCUe1MxCqu52LOLeOzY1ucy4gKIkOmLWEy
NsOXKAMqkg/eX27S4f9QoKWT+ULzfhbgCBPOJxGEyTGd4F/w5gXHJogNRExM8OSPTJqC5aiAkSBF
J9GY7qAIOEDNADx1tW48E30Nc9PY44DrXvNG/QvgTvfmzfdSMcupZ63K2FT6yYqjYmG3g9hqsR2u
M6sYzmhT+nORvowcZ64cvKp7R4WcPJn+SuA5WXpFhfChimsUJN05EiabdXYAdeNcsjTMMJXFKJM0
8S7vFOjv5tLCz8aKUbMUdfV9WTXPhWgHgmB/vKxHc1perKKix+Xha+IlME2S+NxxWJt9tpckVome
zSDh0AuatxUBovgfDQnDrLeKUAiYjkXAfwhfS//5Y+uhEzwW4+NNt0wqYp2hm4IsbF0jDLRDFY+X
SMT4aZ24gz8w4h2HIAnTp5vwuXb6fNuH4LTwdK0kk1lymvP+M/cse6nhajs4TYL9uxsdsIPyjkSa
xn40H6oidwQJoriPAXODs65xwxihuhKl2dHoc4PHqWYa6OXPaZPcIh+cUi/ukix6Ap7ZkU8buZ9d
7hiQVpWcI4vdL7Uo0roVGURdu4kSTGpNbH8aVTY8Z6OTz9zn8JBGWruVjdCyrbG5h6WJ3cleZNhe
h7jNH9K4VWarmfHZB+bS1Uf1ECnYi5URoujYKsU+onmOWYKjHBjA8kyj3/3U3M001eVB1onzv09o
PqRRv9vLKJvb5pzGFtY9a2JozPjCsekGBsJekTgSIT033U8HKu5eRtc0OSEEATZOJ8ZlYHvGBZeS
uPgUKE7NqkYlUe2VsHuSow35y2TwOwmPmkqgyvGlnUxCBOYZbJRlCnRq6zGpLEqtBJWdYGdb2Eob
bNzGbXdiKrR9rjhYQnn288cUHE0LU8+7g4LB5tq5/slEPElcZPBXDhmSAMkeUg+ulqFu46Xcbdw8
c87lXNxbdnXti7g5ZRYpwhwyr7JZGk+KvVNj+H9FNSSfYJARNVlrvi8RstUW3q+Xc2gQdbpnomiv
tCz6WtDweqqoxpmNjmvZLJZzmdZPlwrhZ0e7Be6K6Zo1JICNPcpg2iiqmA6y/KJh8Ll/F2PthZeO
pYBp6QjHD+Z7Tl7cvo+8XcVwMkWA6xjbYjTNZR3l8YmMHjS8GqY2lQbdJ/I1GJKUTIuuSPKd/D0S
uvOMT4aUPGCwVGPtruXc0ErhOzYjt6RqYByFy2W/3P7ZKPLI7kYJW8/Fi1PZ+aFsy/e4cJtzjVUE
UiAsLBw/+2z+5RBWg/yNzAapX/2p5O3exxX3Asj6fy/LH+gNzsc29s/bs6F8LGqwgFF6keWofID5
my4rr1w6pExtHWwBO74DzsKu/a3dUjSh6P3WRliBkjZf6HyXH1T//aeQjPUJUgWTm1XX5Kg4gDY9
M/vTl7mdZ1tIXD3RtnMvrk9y7RBVDJGGSS8eEsJ4q9ztUE742kZqxHxK7W1sp7fg2jyYqceJDTTe
uJu0uasUmR/a2HRPuoIUXlj4ex0goeTCq9TSBBPUXWRuCCyp1nIYYsAkxBgQamsjnnaMBjq8dAm+
Az0ZIZVP5lq2loOXgbQwaA24NJIoPYaOGvB5oeimFVJdy2xs0csM/TYLqmY1eGXx7gff1PnQ2Shl
uWjGbDyNhLxapOPVm1Kthq3QsmEzqjonRII8duPctzSLttnnpgiWctwuR/DJphZz4hvV3MlsRH7E
hvjoe8OmJJuUoG8OCCQbFSs16gRumdw4a3PsX3dnoxbYe/MJKLDr4YgW7aVVM22RzC0+aEMhJwV/
3EkPmHyw6s473d6Dmx7JYnIK7Ukh4cYrxNEXcXnCVASe38Y0bbXR91bT44M8XJsmjtweDKMgunEr
JwzyQRgAueRrcm5mt+ElKYj7ku+rXSbcXu5QvFe+N+57O0V4M7TlHkiEeLRGpdpXeUkiR4fn29LD
dxEFhHJV1ff5wtA4uwzIvAnqxUBt5MgvuwaxkjoV9qrFvjxyb2fBNo+eE/Q7tBfYQTTYwQuPdJzU
jdUXCPdbJ/Stb7BGvowRIU5DQHWPwwe0VaZahFPNeabyKiv9tzxVH1jXp6MQWrrODCf/UAKstfpT
MZUwiLEaLQBVbhkZdTsnt5qD1tECs61+/maJ8mSbgYumJ+Dsbzjkg+QuQ73O046Kppn4smkeNLb5
TOO7PXeCY7U9wXLIGRAhBRVOdqwrfvHln0+m4vc61FUdG5Uy/gTVdDRNt347mFJ4qgYL0WHIhtdx
9FEM9YYQqyxJNwlnySWGTAtTuk7Y0Ewumec1t+yfUv0S2vd6NNgbNR5UuqmeuNyivPwS6NrPKZ+8
wqFiricBeaa3KmxbcZi9l2p00fvA+8syo13dImTs1R48vx/htceq4gaOe4jd4UM+C9qPmwHEDLKd
7VbBTdSq5Ru7x+765zdGE7/r4VzLtVTLUqUW0DSd32SAUWYInHlmcvTrtnxGHTwnRcX+i7zKBavC
zyvfBX3tBF8QlunPNKTro105s0ucpyjIa46hQiyC0TnpzcQ6gPODL6vft5gQSn37s1PbDk18SI0Q
tcP/jsPyYOySE7ZNUmgjxiwtSZyJr/I8oWhdFbuvmw9re+44yrYjAB3NaS8onZxDMML5nuygeq5G
56tPy9AhKg0kmfY+hCMtTNMOLh689AetqJ/k66qvZHiuwnYfWxzeSTBdxKG7HetheGQkVt73dfAg
Nf4ElEf7NtTudVwgCymm5+zONK2GvQZGw8GqCL31/qa5MsInDg47f6K+ivS+vhv6flY7KeWut7NL
ZWv5ifDN9iXDVDxLxzHYW6cwB7FAmMIm60RKkrMchyIpnb3gmnsoy+giAij7clmBI1FvASDHq5Tc
AKMKKObVlCVTi0Ea40e6TY+7rEMYM4GGcGscw95sUMhVWYIDXpfCChwqNAl0fCRlUDEWYOeV2y+y
rFdzEgxvpD4gUe0P2yYTnNSN+lRnDNZlpEwYzdjGLHxUwuZqKD1Q4wk+0qye/FS5B/LZVlGYebnt
KuujD93iAqMQfUTw2EZqe27l3jiQKbiEvkq+kNE1V6YaME88293pjFjuhCW0pW7MkSZ//u4b/89X
36ZMVTXVoWQVUir6j2rV4S5V6FMnxyZ1hq/4Gxm2WjSZNa5E0PN5Wz0hdL7x4mhO/JwFiYGvr693
FVv48vZp97lmngoBKhirBt84roq6+XF1e23+00y+9uvP+SFc2U7BU5jSHgRVjyETQ1F8iuvu7s9/
VaH+Vpi7iKDovqmwdVQHYPdvhXmgdsICVNUdWSftfYpz2JG+U5R37hKQARR2RKU5msC3FPJHETvG
kxmp/UnNBwVRlrNXdAYSE+qgO9obaLKJ1D20fftYhuaPl0KfBJNm4maMuuw8CjzV+txT0zqlX5Fn
GsJ2hIs85w7VY2SdOjvuT2Ufg3OuKvW18+yrUzqXXnj04XiXMyfOvo9Os8usLHz68xti/q5+dm1T
R/wLaNE1dcv+fdnTTCv1WPgwQNQuCA23Qog/ix4g1OzZIxSUSM5HPfQfsv5tHNxiTfIg2+iRWWkH
u3C/25VW3RsgZUkmqzbSdf7zsCGvUuLlZuNauB4t2yrXZmfAuh9tpM59TSU+z5OUeRro6J26bSYX
YOP82tgyPKBTRa+pLPRnvpeM2eTlzs8q2qduHpy6uYqRa6rfjnuCvYyjHHl5xdjRCwqnQ2/aJ9mH
UKf6kdotekVA269DEuL//HY6/8/bCa5NtzQUMqqumr95DTwP3VNgaMrhdtoVjeqtDJKF11mc1ztp
jdIi4y1MlJyUoC5BU1zNohFB+uqooOPBuzpjxpLiMdA0halVvglwvD1G80MGERKg4KtiucWpMOJD
XlWYljQtUlYAwdyVjKHxMpDGmgpXRWnbA4Ia8hFmkQw/702D+hpnzDFafTjIPkXV0ckN3wsUlDjj
sbCHAUrwMPNoCUXfOvAAG7YDc9tng3dqwIPfrqr5ih5egTMaswdoXDowcxOjMhU+XxpjdOiZ2VJm
V2tPc19cd0hO7dx3Eo3tX+whPJa0yc4cA7HwwwUnP9nJX+2M8kLj4LxN56elIMkOYp+Pia7JFjZo
c5zU4Qp+JWWan/j0J8KV7FHwkfiX2nctTmtQQWUZgZ0bxq9cXP/8QRMP+6+VxGKmqDmawZTQBmPw
60lqoHXcK3qLOh7Q3p6FcHrommCt2rG76dGHbsCySBdO5fbPajRlryIk9TPrxte6b8iPGE+pUXsX
aR4D7pjOXkrc3g77/dhrE9oQ9sxSV4NVOoLeuZ0MBXm9ymQ1EF044lqmdsf6nD6hCM2Pdhc9FKr3
mAi0GfIh5lB89gj1I8BgPlc2DeJJmNvKRu+Ai8mO4SDbhrF5REU2Hz2JV6EbBcJeZh0V7gQKL8QJ
FwiMevON3jrgodEDsI9OMISD4osPjOAA1sg7epPwjsgq92NSI08ZhLavnIR9XM3oMUoVZxhlV8Oj
vM0G8xPuCspSp8GYLauP0LCGs5YlG3n3t8K4tpYYTkPofQNNDCZFKPwd23G8b1I4gx5dhVyzDrct
SHem+iAb6lMeKsfJILKcgUy/ItHX38Sz2Cqjce63ykOQw+YA83PJQaw82YEbHE0EwKuwMLzXvGCz
A6j2UeEpWvg6SgZ9nBiL2RktdzcvFj/bp16G09U1rSP8Ps4ORrFVcvB6jb+uM7W4Bwh7GRtNeZnQ
KR2tQMeJq4f+q6ao0RZWq7P2mjZ4AEn9JZ+GTSAHKgok6Qba65h66ksTZJuw7y3OXXP5rBCkgGyK
b0ZWORyw55LKJ49ixyr+Os116BQBtfnzl/3fVYOrMgEGZ0+EqWZzUPj1u66nodMKB1J9xTT/KUSp
HrYFFsBIK89JKvSPoeFvprVl/JiTbo6QiwXXqcNg04OrW+Pco93ZdNi9h5RIFEzOV0vZGwzE7+QM
R05z6lgZF7qK+q0X+SEvyOlsAkS1GxLRjzetVgb4O4v9JwVTyVd5kTdPIE6TBx+TD41iLbriLjR3
AinXrqkLJvpW+waDodqKeRYbjIgu/vzmWP9a8l1NF4ZrsQjw/5CHfn1zOBNQcVc2PTTNRSHYvGV9
w4hnmFSwRKSTEPYwP89qYrIULBt7jjv9yWqblyYNWoJHQrGQC5gPUeWIABmk5ry6kfXW3p5qzlZT
Le2DBijNbcQhV9UoGhAa8/5BwvwXs3U3cSSqV28GnDK6Krc+1vHdzSmA5dwC7eiApZu1CVKkjca2
u4prt+6NioAF3/srzBBhxGn2ls420iiwjUvCDHIfVXgvW0P72ukCdnkHqanoI+VLAk+smMM1Y/7B
oPDcoztiSMuUxxtypSqsU+k0YkE+nvEKUTvYgNOqti7pgX/+BIy5aP05bbEdZ1a2C1dTOcMwQ/19
KdZ9TdFNlRRRY7rQ5Kw/po6zjBtV/SXytHh6YfrHc3fKr0rOdFoMojgLJQmOJRrHeaxQPtbugFvT
qo21UWrDD0JOqmZXVUE9Oa+oeu7SQ6xDllAvo/+4gSVRA7WM0YzSRNgUakGwkmaFJ05JoMOnhLnk
7IFt7CZcVYi+D1B0gTc00TF03//8HmjGr5X9/CY4wlZdNiXdsWxbc379GqI57/k0YtxSSYBZuNR9
rCS2tlK6sXiQD4i4vivtBOQXkMKiUdRvwFPGj9DPkDGSRE3ohm3cY9pZQMc9+EebmfClmAeQDNCT
NXFdmLLqrkFu1HyZyqC4xEAA2QRgyc4+HnoFqHeUptw1DFMX9lBmkMfocW6GPld2wnYiGNsAQ9o4
ShmBT6xnFeRxMu+zq5dp2VVe6Yy4l8LhrsjRIuRlh8S99413eRWNrfGOwmAjhqo7wVrI2UBHZTdU
4ZssMgO3EeeSvEo966uzNECkgA4w56gLLK00ZyZ05MSexW/yD+OyDtc0bSxg1vGbhlFvk41WgreB
SXA/Z/b5GokodhIuM93PLqILw5XHnYguAs6HkWXpafA4hKEoxelg17TcMY1fiD15ks/kgzqcNKUc
iBi36kWWksyo9BC3sjpPHrO+BUIpj4FGpt7Xk9kdKL/cc5h6NLRNJ34ljv7NxySI6U6BABkOd25r
O28AkaDXjQQ1YEgmkEJnEg4d+jN0qvTsN5AL5FWm9+q2z3eh0SU7cHbGqxOoT+pkOFd78pTHERds
DpRzMaAXvBgTjrbQiMHEibB49SDJMJIGBC+fRmq9o/NwdsvR/qwVbxVxQDz9x3dZ/92xi6tP8D9h
C6Gyxzq/dak8X1SiCSuFFkjoEfhbfGlrSiw/8YgzV9k1e7/QP6bhcfJzsdEIm6VrOFobHaXStuh8
mh2BCtQgdV+I6hSHyezrldW32ns0iu/2GCa4HLzqyFClZdoIRn1GfA3xMLgr3WNmEadTvhsH76KM
arNTLMM7ktelHHuTQcJqFMmWMyaW6VkUldPcvI6OsrJmtax8CDsYeEOuxlvg/dewV+1LMjoWqp6B
/L3CDbdCsfN4bdBLXFuxDyepGCCg9AV9fv+vzEm0Vwfg2CHNOIEoSb0x5l66ZubqtuxMB5cqO73l
q0hwBnrToVfuyrLUrjfXLIONFW6CmSVPTPshrpWzHJC3Brz3PlbMC7UxPBKgko840pRdb4bJthrM
+EXzsns9ifJTkJfpujXzdFXzLb0zGWfva7ONdvngcJJL049bhaMnIJm1qX2TS12uTfXOQRNNO52V
zwSzsCzClo8wCV7bQoPIEzbPSWKJc3UGxAOH6Oy12bqJnPTazQ99mbeH2416+8tMBYL0G1CotZp9
msUfdB3TbTn7bWtVb8m8uWi9Uz9UkVKTEE9/nxnDAqWbzT6JeQLnjYXmHXFbF/TWf9iHtX/P+m1b
qPbcTnV0aj/ZWPxH96SKNLWCIZEB2KMnTT5hbVpftVz7kfZZDJBNujiu1sEUJfQPgvjplkGb0w/p
Ebg8muGkLP2JnVVrKAGyqtPujA4WggRU4CV01kOMyw2z8Uvaa+Wubc3PPNT4gKVuQL7mhs6nXSjf
b8rmm28yG9EFeDgNT0S//1YWgBla1EQnPLRe+SbYKS5GB7uzCRosJVIBE5hPhqKM5FWyCiYNsHMz
cIx1mzneRgsKe9voqbOlFUhGZ6zeS3+kGuYwLJT0LdAQJPpQsldKTbpkZYTBYxrDZtQAZa51oRUP
rr3JJFwKeg/I7eZM3s6LqxSkb6UgrPTWIBuejVd2EMaizX6cZ8gxccFB4+XzlE/L7itgVSNTRHVW
zGQjGOnZDRbg3z/JB8ISoh92m8CD5zeCY68XDCfiU/b3QwCPg7eWvUBG1E6l8gV3NHid+aztWzaO
q8FfyV3h5hWFrA7InqphcTNalrnqXrPu07chtshxf+UhqWoQFna5kl7YaNxNUOCio1GkHhGG7WXn
kbu7PmB7cZaF3WH8Urxu5TZAwis/CO9nYwvJUVF0Mqfo+eaWual/cey/dHlXEccCKEuis+SDDHTl
EEQfm14HKBlsEnp6lX82zD9PgqK70HrcRsws//GHwdAeObxHJ/mjHCmd/ygjjPkI8vOcBojBdmxX
NVDbCjAMpvpbix32ZIzlHEulq4huadkFTop8dNFfMIM+1ADtaU0nW7m4De7k3kOOJNPZmp6nndFM
JPyimXvyg/n0MKcve1SpUvLW8mvASUvEvtXnvYCa82oXmr/y/LJ+E2WFuANLhxo9t950F+beXt43
Ulkur6x+Wo+uzjAk1qGya3bx7sX3JclG/7G1Wf9qQArdYgCj4zGXG9xvpZTRB6IeKNYOqGH7PUAY
cUyYUst7LHQGYozKVqAypU+C1S5eORwrbk+haisHukAZVcTCjpr6WZYJPEkrv35OX/Raqc+RNDIT
pWh20RsK7HLLBuhp1OnOZhBN+WDEOceZVL3XjSoFyBfslXiIn7QyP9DaFDvD7dgfsKmsPJbLZxWa
1AJJe/8ViSeqdyt8zCHjcF840w6RhXfMhQcmBaLJnWkGSD2yWns05qtBIZWqsoAUlb31Ij+xRi0P
dVJkBOOkhJLCkx0EIUEafcm9mxmcLAUzjvmBON7X0cPqUOV1fR+Pk3/tpm8JCpe7HmXLQtEMVhWp
7ZPzJpeI0cIsZ54zNyyg4EMy+d3Nrtn/bTUno+2gG126SnNSzN91qznrhGusMh/M5m2QKM98P7V5
sVchL+5JeLbSZP1z9CDnD344/4UD+56WBUAkuU7O58bbP957zCVZJlD6JAGlsBLAtYnZ9+YmRuzQ
k/C0dlrd2hhm0zLHSdJp3ynJdjD8/tGe3aBkVyWoKpzkDRWRjhPrCPYgO42+6i064hnOadaoD5XI
n+gJind/oKuMo9bY5z7nPzschqU0lsgHaOHEQJlQ6X++1sZAFdRMJ0EBSY+C4hLh8kgttxEgoJai
JZKl0qlgJCtm6E06dggt5dS/hvhO3DDMD62POa8CvFYgYJ4VMH11ktAHKOJnxvR/5fPtmlU2LmK2
4T/fU8bcs//nsuIKEoddx+ao6DK++72nP4YVokNXFQdKBZRpzOBMUB4b5rbtjbrYWoWyIdTsx1Mf
0VKgkapiNPYxd53dDQHx99OyNHa+xcKepYT0RnZjn4P5QV7RirPPNSUiSVwL+TLn9e/A8cFWTkn8
EABsPRkiui9ck1bV/CDAim7MAHqpfKoUkfIfExyq/V/eA6o/RwDOBRnLENOkDJybFP84hIgQYVYz
VdHOTknZaxDAnkbGjeH8exsoOs/a/CCv5GuDcANSBBf1rGpTPPO9Y+R0kT3+ujPeGcZHx8SNdnIc
PEUpjYaqG7ZyHlxinj66A/qpXpSMeW7UDYf+wtQ4MMZ9Jo4DV5hDM6gyg7vOa/9/Vw5C9qDqiFch
MwvvdPveob9Z29CHjmNc30/UBkeyViaKL1RSc0p9r3pAIuarOvGnReyk95nqteuiSc2tYtX5K9AB
5CatN54xTBSvQFMXVhOkz11ONJidsOe1SP1GD65jhjbwrNtwHaekQelEUsrad9JntevMz/mijx13
NyGDkFDXGh7SAyL64hoV01e0ZsoJ9wRTOuYNO4uUpk009eOHq77lYx++RyhSyZ9sN3WSAlklVOXR
mQeqhp7ieTJN0NCmg/Z1Bse63Mu1AgwbFhiJM0NhHNEzPUv0rTka5PBonHflScIE2j3mof5Kf3Uf
TvbwHOhReQhCIEKJAQz8z3fUv75OUGFsg4aKqYHUU20AXr9+nXqCdTVzDLVDTl7HXVxY5IDheOJj
soH+KqoRn3NDeW6Ap10SGik3IwScHIjtVatex7jfBkqYbwqAQ9fWIEg7VZrgq1d9RQVK0FyjObsx
DUcWdTc/ZJX7oVXNeDXmBzYBbXfrHkTgPL26OUV5mr36aD42hYsWzUzbc9x2AmJEA3K9Qj9YWdW3
KJ9bXAXJ1uCsOToRagj8WIEEp/XbiNgs4gbdC2OhiarZQDUKu3LAm8gwwiAKJ3WL93iEfVpkfr/v
XIFFoizb7UCyxzJJk1fRFNkG6s/3TKMXSk5Ku1YHHIyaU9ZLcKUErI1KupOD43Eci/OUtHdBUO+L
yVIhMZkoPmM/pHrN8d7xOrQSs1LE14peSt92zTd68Rfwfu6jY/NW1lUA5iA2dNKdqfcXfcGIx9AY
M4boNuKZieuwO3H+VN5tlrtNDKds7wAJXvpJSNRZ1RLb5zrOOSymaf+DSBgApXGblhaVQ64XNUaT
blT1a6OHMxJG774xoRxW//GN0n8/+7m6Y5jC4PQnTMP419mvaTUYbqrbHQLN1tIj4BK+BTna2wCT
/g4nbr+8FZR5H+pb6XwpRHLoFc0/1EJUTNFGcyWq5oXZW3PMEAM5UmuTpuIENS87NpnN7NStboab
IOclb3JfJTg2SyD6+5ni7dvO/QprZLhB2aYZzxb2sGv1xDrnojtoPWCwvEagrXRVeCorPT9bkWWt
AhXtCtbufrbDRFgrlkLp1GNXOxbd0kpd5xbybD9Qk5cfV3/dRh+GEpePsVd8IGgf2KUddeVV7b6O
SvMlTOLb1CwqgmHfYlueNPWMu+i71JQV87OBZ/JIjMcW71zg04XD1SthJGlZmtD7HT5LUkE3VVPm
qEFd7aHzlIeotv0lI3ikWrMYtc6KId8OXp6tZvCFOaorOlgUyvOxRZ5dROmFh6qzHqI4jvemNdjr
iIVo4/hVuXYSVZ21tDjitH4gqyO7D0FfXyw4WPspsDkqBPhbuBW6Q+wX/XowjFMxZM0xdoYvrTqR
pUNfZwWpcBf4WO47qx3OrjVqkDOU4p34y1kjiZaaBITi5KCxChF2raWp0I7NjVtO0x2GQf/st8MH
uj2wlakKomb+QOz3Mq3L7Z+/tVhzftlWHeTeNg1ltBFCtzXDsX47rVc6kzw79rQD6N+IFLPxKOdu
WlhYq64o1APjBRtZYPLkD94mVQqCauaeZGVo2Y+Zm5Ek9rkr6lU/NuwBFvpEvj3JU05YaZgNBCyp
/VVexegQlxNJ9jfFPig/nckmuT9eAIEYRLx79uw2WMRqVj/aAEW2uCNAdcghSRsQTJBTNJ1iY+R+
jkpUDBHxuR1mVWPK4YiN0/R6WzCLGaXk6aCUcDU6YdxezCYTFwR64nblKMkDixzJIl53bcjwGunU
PRiBCueNZ41T486UqkeeCcBETmRupUJPn89fagP6MIErGtve0clB+kn5opT9Eji5SKfJvsQKTNtI
afXTbfLowCnngIHZdzT7N+57sRvCi+YIVuVqmBmn6hrugP7M24RMeoh3eoqyuxLFN/mLdaCXzvMz
XUOz2km0qxVCR1AYLG9dNwv3PvC8q911HKsDSLHCKlvSk/Vh5ago0uS/RT6Ng3HD+DOcXvKyHDdM
WFcqNcSxdwbycNRKH4tFEOMqXgRhzoKvahfZvGI1oTvOvkAGF72sydCdzW0RMGGLcQoAl1HH+rhP
mYy+AH28QUhMwgArQk6OKLhoUA9EBCxADwSviQ+sYVYWkxHa0f7pk0sUcjrtI83eTDhTYcYDJwha
O/gkh+ytrkfzsRCpvXQjv1MeJ9dddG2jkRXqx1vpMSjhNZDM4Gw8C2quWwCZU4BK7RTgX1ffVSzY
zobzXuRLdbD3coQWJfWhmNz0wxtag/yivrjOUzWKtvTg9f6N8UjNW18A675kIJ0S8BjHvArJTfIy
kFIp4IOMjsNe3qv5lG2sEjNS2hhXaRBsAF0JOxIPUjLsJ9qKmTs59UbRon1q+5MvKEXkNL3I3bfR
dMeHSUU1Q4yOWEqGuqorb5nnWtdW+zLGszqnhqwyWlSJ6vw0lt7RtIWWKzKtXcOnvekJUXF8KwAj
/8eO58xjv1+qEsM2HdVlJIjfj67gb2NBVRmn0lA68mkIa+XbQpZn4zO4l+yHKPNxqGTuxahG/9SE
qN3lwhIH/nMYeumjOb9e/f06qvVn1YjCfYF65cbUcMuMGCEXb5mEamCThgySaj3npeRRFPGXmosl
xytnk0/0e1k2HP3ETb3rhAuvLZnSh44mMQSTMXrvRTSnHXvlkzFAtpqf1Xr84/XELkiEFR4JWGH2
0g2as+8bkyzs+WnmKilNwOESdq5xVbLRuJY5rBQX/81CvgZqgNeUpLhopCEUaqNQugIbXRRqR/qQ
R6bLGOPi9yP4wEFWwOfgbjDAzyI9AEScVPYn+pIzvKXpm0Pl9evF1E63Vyimz7ZR24vRCZUV3f4K
TFWDyFA0FbZR9b9cneZvRRc2zvkkY5kqCtm56PpNTMauiFEi1duDsSns5jFStO5RrR3ziFU9X7ak
YNttZa4J52Gg2hMnQbIYz+FBMUc0LPh0Fj/nt/Zaj3rnDi7wptJq50jdP3t5/XrledlnkAf5UzYM
H6OWe3+NCgmKhTp8BT9PKMXMM2zGeE2dYuwatege+xSUZzhDwdHSKWOQfrAXZCsLXPlxUA39cTDi
B/zbyrPV1StJ9PQaxEmr3sk7kvLKZCtJ5ISVzEgUhdM2BUZfgU+WNX9A53UjEhYP+TQpEuWufP3z
xivfuZ83D1RK3XKQ6GoI9HTeYOO3m8fkzneF6PTD7YwXzzNoMi2SVzxfb9KJVhOw2UV6+3GbnMX0
Ev0CAwjkXuJg/74ShXlP0/e18BCBLMvEoKNGDOZGMb87XZUczFlL2grqqyBNlfVcJOQWOh5GjuqP
q4DXONbRM1BzehvtAA8rMHOcklOufpgDxPGZi49af5aUOOVd0xFpoYlq2VBKEmmLFGs55RP5Njhk
B9PYWeg8TvIhEIE4ebpvMwh1aS9Ho8rkfh5XWslTamXDSY45DBD6Z3pdKP7nOYeKnicNE+6piYg2
bBjHwQ/+j7rzWI4bS9P2rXT0HjVwB2ZiphdIpE8y6USjDYIUKXjvcfX/A1DVJbL6L03vZiIkRvpE
Asd85jXFCWnDwpngE62q0Yyvi6nH/07Ngh386GaXp4rhLj3L5U+Bl67QrW7fS8hkB2TjtNCgTQ+N
6a348fcVZq6nIKGIirZ7i8NM123yJoZOJzCeNuPiXh7yfp3atXaPBTA9pKy86SWWFgMIlCMqRo1Q
CvksqYp3aqsqcCFE2s9/PVLMzxGaYPoBtZOFoQqQjEtx6KfCR1NVtSbJMoEtfOHdImYwJiZVOTkw
N8vdOlHFjgJ+8WSXKnF3i8Q9Tn7tucrz5NC2KtiJPn7VqjJYLyqjYZHjUKzAG5BJTWuUHRe50XoE
M2SPKD5S58kuDGl22Zx33snu1mWdlI/mZPh4IAUXtEkExuqK7QZerV77g2m70XwrD+tro5qlI2W5
fo6GN2SsjK/v2746ZcadCbZmQeG1eoWsZNucfCoJd8qg1+6g9cN+QUoHyUCJFrsEwEapo43e8wIw
7el0bSLsG7YB/VxcCgDOL2YIeldQEcnkbSEjDJiWxnoB2UqSPGyWu7DbyuOYaaiQo7+F1K11XTfp
dThq1Wn5Y7VSu8kLUEnLXdRwpfVfX8k/bZhcSVVVTVUxEXkQtvlpzlfBoMme4eXbd6xablHr0ebp
GcuTdFiKznlq1Rd+MXRbP+6bi9wKf7+V9+hUf/nj+T9uLa/0B3GjWYnK5oWZjIRNg9JSkyjaxKP/
OHQ4N0Lmq5Nu/Jp4yqOCZ7uLI2p1qv3wqMwStoWOgAO9meFSiTrpIs/RN1Ixh5c7IcOkRTtJU/3g
pBT0TpFFsxhKEmYhqZa6fxSTFd+ytjC/pGYvNLDqi/QRwRFkiiS+b7oWUnqjPA8ZfiSkVdZFoujW
Xsahe2dlXnWV2dg9q6lHhdkqHxeRmTgmkQbUkewWlZn33lAwkWUsT+dpuk9U1T9LhIxur+ZEegX2
ZpMolGsslLJjD0tvXc/C+zp7bUUqKenZ+EXSw32WY53y11eZ4/scF6lI1xn0f+Ch6JRlPzWBsEPt
VFAM9UFBOGofd9p4M7bxeqnbooTY74QgcV/qOrI63keNqHdlnLqekZZPfhE++XH9NIy5/zLf8CkC
rquEOu3SmsuaNHOlFNJvOmiooIMtfZery3tghEQTWAim9RHWhXWGU4rtYTBJ665EaUDLsNGW8XS9
EZ5W7EpFnnZNOwxOmOk4qSrZ2p/ReaGKi1UGlcHJ+a4ta1LxULR4hnSmZZwgWecPgVBoKGjp3dQH
EL+IYSdb2Pe59LZQDSdLXOUxWCEELPxbdEVxsZ/L47V4oL5JgoBV876i7A96zKASLZfhYwz8pMB4
5SSMjnbZGED3GKKvahoPe43+MCrmabNq89J874sv+4Q9PEPHFPscMCWimygA4PvjoFOXyxrNZWCQ
cZ6SwSjyo2qVzU6GmGaPXyLGIraa6qg6Efn+eqjaGwmdihutkAa3lXHsaiGQue/UscnCkWoyvAmg
lP/sE/Y+BggqYmis3ORq6d+bBWvJvEEO/Z0cJW+RN8lXoTAQk8Dt+T2oH+F6OGqurOyiDc8w/X53
0KmziKakUf9Q+6evjwa4HExrkUMalTQRXUmjeFpw1Z1t5TsvaMh5qU1vBwP/P6NsEPIfcR4/pXOr
Vy5fsMIT+4WKJs1uYV4qbSjHxZchwlo/3eonssTRRMbgPSWd81JT1uVflFoB5/1pPphzOQzgACUa
i3nB8z9tYCyKBBRW0h9CUwsPdGg3QTle+mF/7Y+ILgjj4Aco9naaTLbeZNOVERXIiBSy2Kh26zGU
pC0KChRe8Zim/8OtPJTH91vBPx9bnh1qwBp/vA5B+G/Qk5SjaYNGHlQkgCsIP09tD7G8Ell+0UuI
WsahVzstBk+p70n3iRgHGgn09Je7HTWHnaFgNbrcbTW6hHQqX9EDx8pxTtcBP9ZuEKnQamatuW65
25nlVqGfZ8D9dApprqiXUbYNZaTylz9xbSJ2oJGl99oUOIv+vTcr4S/i+OgT1ghfhDhfzML4NghM
J7NVxNQx/HWjTMAuiIb0ztJ7HwRjju/dfDfT9ScFic3hOivrG6TDq5NnJvVpuQXGqz5VdFfWeO72
0m2QDwe1ztoLSl6L/kTfeNHaNtp2teifsUmoCOyl2GemXbx/b6GBRbQcTAq72zKAP6ISibl+0Ha3
RPMNlUnPiWQadStP628NG/72VPvR++ctNc/UlzFBW0hjyqy1kZV6shl1Iz4Gk5Zfej3qfqadoG+R
Iata41e9bhFOenfF0heIq538eCykj+1gQFBvTJRBLkgHf/7TBHhYek1+WB6PKoCxGQqp+2CqzS3E
6QasOkoRcKJm4rtfHPp+Ao/fhDdy2uL9neClpdorA1Oqo5Rp4t7G8WSpoSeowMJVkWBpS4XlpGUP
WM7UtCs8E6Ijmc4dTpl6s47mMdT0yVm2QiBNVUk6MiOt2q71jn9grtSpmY6zaToaET9AhdBM67OS
J2yZsoDU8Dt7REF6aU0Vr0BNxUxclSVlvTw7tQWA5DGcjZgguZZdrJ4YwlcYAeF1PzwHJq4xbWw1
B3R0tRvTq77HxI2nsMkw+KzR+Tf6+jGnB+WWFrWrVJZUtG9hFwdj/YhUJOTdeXBrVZ1uNEp+G7OO
h60daKhn5xheisbOLiVbjh9wVVjIdHqfD2iuQTOks6NdkJlMrq5F5VNXhIfOa+VNRmnbnYjpyBXC
+rTcWv7ICsrzs7mMF9as5k1fgQSJ3GC2kxmM2t9Jo5lugrpWDrJUUOYlFDZJhR+qePC2ZT9V20QZ
+0e9nsWnwA+3lGfdvgzlIw6VTk2G6OrwNOFi94hPvSM1xz5NT2qgDQ4WzRPnQvGwPkXcREsyrLEK
GRcLdH5OgCeVU+5lrldLCBH1mELLLArYDgI8VPPpFjVri/71bKDxHviiO+YfrKhGsiKGr/JPCECa
wbtWERQBSw8fzxtixa2relgbi9oXVRw0KX5/YijTYd2j73SO6K1BwozPKHBQxZjk4gkz4tQ128I6
tEXVPxCkOTFxP+mzUI6eZUfXepwcFk2fUUDMo3zVOg2gHKg1qICtC9GJ145eBMvgypjxzFaFxHbg
yTW4wBhqH/LaTeeVJzTO8xXhQegKK9G+wrVFmNibN3flFEc1tBt9p+o+igSzXEOD05dKoRQJPxkI
3/uOCoR4OpLoeMdm4Rzm0pRCNW6NI24Y6s43NePYw/zf2UQu5MhfbHPcDqhYXVdzM9cbh20Umycv
F9MBZwvYNfJ0Cx2xcD8hm5PWRJQftNlaVRL5qWapWrZ4UdbE+niMA1BtbHPdjmq2WqCO9FSLc1Ay
wAqWKYKV5k6R36OXpsIjE2S/fGFjYPqO+A96VIH8QMkdPUiPpoVbdzkfIl0u66gJmD04rnpnn6gT
o/AcxbKZ1GMrEua96n0N4u1d4wR/jRTlQKB1yInoSV7ckgKrTLZupYVWfqvOsi4V4EREz3MqJ0E9
Ik/QBl+7WmVO6s1jbzDFculWqjTpvuyKjaz21a1fWNMt8I91S1vuwday7qJsbWAlhIG3uMGvDETX
L7wiH46+qTK/TPMir/xucvIMWwwSRkATVh4/JEqpnJJKk09xDk4XsWBr5QtcO8gndSp+mN7gnQRi
fxxOfh9f5obSvkZl+n4jN/LNXFVPYjW5WorQYW1cIhCcXGUZ9nRNa5MwLD5dS76pGTEIdEV96GKA
/otPl5T50da09WGVEIu5MQIpF6M/5qcE7X5siCFxSaHa7gZjVlUmjIV4yElIxATXlZexbjZOYquQ
E9Tkop87M6DkmqMh6YAX51r28icHeH5UUMECFC6tsmnEu72oMQ6YE6cgVdzOU9HNqeCOm8wxU7rC
5ENyBHqnt1NKzZbB9gT1psFs2QtvpHJu6GJ8j7T4GB378UHFHdtd+ANllUpO0ujFuzb+PNklQee4
67TqrCu4yllpUz0tt5TE/HFreaxXC6gp8lf2tO66mxQwPoZZUrjmd8sm+F9/wAA4wTPUiErrHAo1
5sPU4qlrCHBTjcRb7f3h8p1xk6Wo/JYJ6j346lCts8wzuIarItXy9+Z8QTf/Qutx+NZmbq4e5sZ5
mmWemq5XrnqAm2t4zxkKMtLoCrmr8HPz1CuhwgUevYMu/Fe0y5FFlpV+HdGOpphn6rc6KNftOwS2
jOAghG0yOeVSxoJJgyqcgsg2ICYcHqPxG1UCdQVQYsJ+DcrJYgG41LbKtJNPEAaU/buDjq828rGo
MKmeURXajKrwzWyjWiqi3BhclPkOPq79zSqIyaxJa92EMrc7BmQtY6U/LRX8aUJujR1xO05asyt8
Mb7XpDGEBJPrv2iMk33kFbiMe+xEYE3K8yCKEdkDHxjMMKVfA8+8V2fg/0/BvpzmTirbbG00xCLt
NOQ4gyaema2lms1DyuqrskW1D21e6IA4BrWJhoWcT7igF9EG+T/7ZPcokoejzpRHmHSGXfRxdSfK
rty9I2OXRkuGUfRi5ipmG9flj6EmPwxeLW3YvotD0HL85nmWRcmcdZakFqmrJTbLW+2qT20QHhjC
/qvPqEJl1Y4CQ4ioBpoyVuk3H58HxFxulvQ6qyPaFJjkzjd8Gfb6wMjeL/3rGo1n1bevSkPUa4ly
BzW6I80xkreRG7laX7/LTMTCS+mPshSPqOw+FZyfYbFma9oznPXgezNaLwik9Ae1Aidgz+Gz7AfS
xkIAZ7XcRWOA8Hl+otcRr43ngFtLq+LS9IbtlKT2xYIHA+YgOSw+ypo48XkJDLvBT/e+RaEE3mXx
ALJTcds4N5FyRIhFFp641KvskWy2vFJoct61tHUWAozqsSPBXXDtWCuPIPn9PR6bm0Ws7ZO08vIY
1DrVxej5+1KK+I9vw3/6bzDwFwew+h//xf1veUG3zg+aT3f/cRF+Az+Yf2/+a37bP1/28U3/uLjd
3P3lCx7QNyzeXsPnv3zVbn2z/vyCD1/L0f04eve5ef5wZ501YTNet2/VePNWt0mzHCK/c37l//TJ
v70tn3I3Fm///fdveZs186f5YZ79/cdTs2GaTZvjP37++B/PXT6nvG3bPr++JTgnv31+z9tz3fz3
3yln/0bxkta5SVZrGtRl//63/u33pyyQ8qD1wHfPJHxQalleNQESmMZvAjkSfJ2gbwnTmBXz6rxd
nhK/WbT7TFujIaBSk7b+/vvRfbjIf1z0v2VtepWHWYO2pv6xaSMEbD2OCsy+UJHkBI3yMd+OJ7g+
MhktjCz7rmvKeX8neYSoOaCfh589AsFpgCqx7Iq4ekGrPwCiSUvVVLWzqk/STsyqgx79mAgTWBsI
jaEEybqpUtyuCB8dgdOGJ4XfoyqdFas2cWw5dgNdEjJzswb4XaxiglpJLeJDUd7T3C9oDYtzRxOJ
vbK+GFLimSLMcG5IznopH1lOX6ukKMjmQO2lVIzyQuxp+V/+dCl/nKwPJ2epvv3ReFnODhQy3GkN
1ZIhfH4qwk7wsBNauY0LU7FZSzlkACCzEAGPpk+s77Vd5AyBfq0pyksMWS5BWMmh2Dqzo2REAovw
IYZKB72mubEm/BoHcZ1X4roN1W6VPhsqONuQ3xoEVX+soXGMujVs0z7c9JiksrsWD1bmI+Ke6edc
Sfeibx5VD8tCk2xpphxINJWT/jFLLBRIkDAmoEP62sT6NzRukeC5DgquSKi1aHKTkGqthUqd9DiM
kRN06jU0A9ImrXNSIwGIQehTwEpNWZ37ccbDn7sABeuQ+KGihEvv3UUtYKXX6F3ZXopCqgGBS23E
wcSXSIpUDhnTONsO9JVt5pQDbCfpS8cYZsSGFn4fdP0y1sS1B/YvkvWnfEq+e0VcrOQuf6Kzue06
+4TE71VT2XdS0a4Du39CSPEUB/Wjza7nKHb0vbb0azGIrdbiaQxfOJgQgSXQjUOIi11/3Yr61M3+
itbA9VHyYUTu334IbQ629sk+IeutIPfVzjRSnxm7KxtYSRh1DyllFzSf7HBFCoySi+PlFQlMMd+u
uy0gDEqBda7icyB9DYNmh0otttyd/701wlfq321ec4wjSPWUHcCpJQNFPlgwk5J+mQeK5GWnRtGh
jqSbfMSJIqf+u1J6dWdE8RepREVpoihl+SqfoMvaCvTtWjGD+7ymB90auEi3GS5HHBBampDn0C9z
QiX8tnwn9fvXvPBOUUIPVPT69wbulmTkK0V0CeJPzCPY16jCey9eoPkuUt6nIQaPIg+I/E56sKF+
+9gaJfXlJtwYjbhu+g1K5TIsN0YJoYbvoKo90kNX7o02cdFWQ+d+dv+SJkTJpAGwa5x34Ro5/A5j
UqgJ5lfUr1kmstJ2rcKW9iZ7E+3capc2snKURXUV4Ijo8ONl10QL0RxS6dIHiEzBAmV+KwPOqOnD
HDZ4mwyULhCDaWciYO0jsbAatNoCCXcZe0wUn9m0YodcV2lWbAwVfVwDdie8dtkN6/iyxixl0zTT
DrG+czdEmqsZ6lGurHMG44hSVXfuLMg72P0MkvUE93cdlxJzPPhuxJTLq/ggpdIjuQ8m6Kb6xeQU
oVMFG9zCICxO9hHEa5AZWHtNE+Tk1kbtn9ifH6E7lTkehc+8yIncs2DsLnyaYEJcFil26rjjIQKe
nJM0HQ5yJl905vAAtl9x9A7LnCxLHKXFUNCwJdikgf8dBZpnJOHPxjDEbtKZl/psL1NK9qrVvyWN
EUDbj2MHKfS3SET3WvRdK22wJiDN3AkhCEWWIE743yWrV9eykEM304ezjv42Sg1ewnqixvjdpvua
jl4fxJcC9FreItPsi/YxRFUSobZxVaWgFipjNXXdTSCJHaBL30WNu91yPlYJmmFFUH4ZleA72nJW
q8429gOqTRk8T0+vYgfOHXimUUirOn1G3IWPSs23aTDVlf8FnLV8FJ5ybYxVs25TrV8V4FoL0fhO
UFH+m4ox2Bbol/Wc5jQMvzMB5sUGkI4RllgyYnRa12xphla6Wo0vlhi61WVAFrFm2bVXddHNWl+v
ZdfYm9a3tolV1Q6dC9lVzMi1gsZzvaLUNjR/tzFMXPIAyDZTiOr+1M99rmzV1d7iPYhK6asdG3s7
NeFcgukA9fsScDCOsRPtKK/xp2ZFAqoQKQOjdWRFGvGgganFxhFMjCphssplPpuGNnWWm1Qs3Up4
O2nY3Ar9uqqU62EoHwP7JAs01AKcv2tMRTZNa11LiTI4CrUcmp21cBiBQxLSp2tqFlCEBssxQXsi
kaDf25nkVEbIkKdGvTK75q4Gi8lgUVkVw8oNGx+QOU6WQg5+oQe87Jqfd1Xo2SBTZVUXKAV8jDmM
Iar8pIka3PyaVY/djtX2G0BubXkVV68ofqwafN8bGHkjZs+xDQ9JTjAyCTdmvGvK6qWMh7OWqpd4
q3Bdk6e06lxQYusoGo78U5PiovPQWYmwtNjDftt1cr3WNa5zIJN5weCB3qPKBBCoUcZRvtX8ewuX
MhCNOMklV1WIJ0SkHTpIqh6tZvZiKH7ZwY+KHVrjpTyilhhtEM1xdcx7IBTflArihdZlzIImDZvm
WHMlzHbcwiX2jOsqTN1sSm4C09piFru1oKX0xAuZNTgWPFB9lF7pIv0CdKV+ZFe9hy+UOaDr2rpB
Lv8JrxnpwMHBvxC+YIpTA5WJY20/VNO2sxlyEFUkG7qUuMw0pHPCQxCk20agfuezsQ3VZdrqbpca
O80jWFMT2PzN7q8jLHM+go9DQZONmSwKrF75s8xcQoZX+5gpuWVkJFvTm1a0+vpdJQ3QfzIBmK4N
N6mBvhqWyk+1jDBlO4RretBsUQr+Za2e0nD4qssj6uAsrNk3EzFJ14OxvFZmYjyNBhw6H5DkaLiG
mJvrArJdxhY1KVrmeN21hkOAm0xw9IUWAXaOL0qPcCrrmOqtErzkCq2/Dknlwsd9abCNfR17dzBo
aXpmneMXhBQtIkdOJenPWn0P7OwJkcBuFYqUPqUzAUU08+KtlzHO8vFYL00cTa2G7dKDPtSTgXZG
WLGcYROoFu2JBsAqwUoyBiQG0l5NHJ2M1QGXcwmLP3KxgpLXMSakf30xlI+9t3m4aCqyaQZYKYX/
5qd5CYa4UwRFS9fW1Os0ZQkqtOw7+FpHZ9UCOxOznngPJT6rE4R4TukXRP0y2FOCoTUNr0CPHYCa
m4RmYTCqJ63IfwFw+aS98mNIC1kVgEWJzMWnY2xAOyAUmjRunL+qBhqgHSJldrJRi/EMvfdO0dpd
GCCz7Ju7MJnOc1d6kqONRMhDwFqWHZz/7LYsvhQlOoxesM6TwY0iVtGoX00BigEpUC7jSarglqiK
IxPbBELfF/UVKqJ3uaeda/EmR9kFiII7VJi/C7nsyFjw65PlV92TLvEY/vaLS/MRJvDjZ8OUtKlj
KQKG18clUxkQkwkDfjZ5kIOP3qY27oA6sDB6wL4NFKPGTURBXa2R9ivMtdlargXEy7LZWi2UsCq0
satqjUDD+yLzb9UN/lUq/6GAsH3L53y5/pzvf3jRv6or/C8sCAhW2f9/QQCPp7x6q3+uBsxveK8G
6PpvAqVRFTYRcNjfCwG69hsiJQhuknIgyGfMWeiPOgDip7+hoTOD7oEBqYIB/89CgKSov2GfQUEL
2S2WeMv+tyoB2AJ9WIstRTM0SwDdlC1haba2KPv81HrvUnnKDRqN2Md44aqryCTT6KFJqgNumWsg
z5eKmgFGbQ3EySBcOcUUE0R6T3bQXYG/r2eaG9GDEb8ICJ6JjBFUl9h3E+KnIGz8jV/QMFTGb62N
pRh4MbKsiTmZxDhvyPEOa59jZ7bAPGsCJn+OmpLxPtSQBQ69qSMJHjEYx7VMtl4MPYhWJYkeoRKe
cmbMgal5/BLLhEuYQ3WrYpAffEM9BTHfg4krUI9mukUe/6LRAS/OkdfyKDLc+/mdXbiJbZrIhs73
Lk+D68tRwkoziwQi5SMHtaaJX5JPoI2xAaQ61/QNCe1T08G2Y40k9sGOyMrA0Hcr2gQvTVZd1ibV
Xq/msMpsMwzj5ZzA4211Ob8AVRy4+TxoKc1cDOG30LIkn5nii3pQUgTt+UGqpvurenyaSGhXg8UG
FgoKKINlvs4fsnx6mnRvqq66GYYZgNaVciV1zehCFeZQEPjJU8qhfoJCwBxf4oThxDSrwHvczetH
g5McZ5uNB1fZF3sqXm0jomkfvtTGiAAmllruIFoicDZEEF/4SsfmHjr+WTTDWh/8F3wsKf2o5EEV
+CEnCpNdpVa1m0nFjWbJ4wyuRz8TvLYBKmXVz7+yxScwAtpHMs5B5f3wWPTETTXJfxt13SooTNKK
NncxKORy+d16QDUfV4VJHEvFGpHo531J0TfrIu0PIEaClbFpG62HretKUG6gKDOW6zp5Wb6i7P1z
X8l3iIwik920JwStZzlAGqnUGwg1VMVAMIGhDKuX6xgbb5ZtblNcX1dBEr2MnBz68lGRbnNbO6SR
h/gWlvfmGAA9xWYvm8dJLefaPDIuy0I8pCBuQo8Tm1rick4HvHkszs/ayHKofqO4hc+b3t+JjpyP
xMGIPB3VI05YaxcXvs/VYpJZblYNNslGfNdRRymaBBUxHa191MecNO5ejAa73r7tL6gaHvSgYip3
83AkZQPz+pgYE2PMLom7MRrJ5HGNguJm+eDldOuV9j3p8decTjYJD7IvTJLluGKPsV6P2VnWz8vR
SjlTeTLSwUGvYHmJB6oE5dR63Xj1nSBj/RU06E+rk9DZ+HSZeiVlU/MTB9M0itKb/BLOqGCR8VJj
j8gV10my7pbv/2nR/helv4+h0LwW8m1QPhSCDCqzi7DlT2shUoesQXD0qOUwc3vmDcSOWMVKvKA5
nVsXUBnu5kHz1187V1v/CIf//LWfqrFDPNa1GmGD3VnmnnP+gjsVlTtm+y/OpjJXLv/0TaBMkLzg
v/z5B/YIx5TAOQRrCytR593FImRie3djDg8qDwrk7Sdmv800oBdymfp0l/X4jsx0/9e/eZHi+nwo
Bsg7YaHNYUAf4FB/Otd9UVe+AjKdaWLvO0i+OmReu2PZno8H9hLZeJmdFMX/nsT7Lq73CDA9zEeX
euGOeNgoGOR2PdynclX+6kR9zKHeL8nPR0eR/uejozAm+YPMuEvjEgCSdI5xiCTon7EvEVVnNjgq
R5oTFSMCoEP+q+/X/tUBmLolGIi2pVqfBfXsiUqkHIzCsWoyD/DdyOdQtUUJgZ1ynqbRvLpwMV9D
+pgeBdTatl7xYmDJilhqRrQuMMjTvmuZdYc6H0PYfoqUhiUquqVfcac01l3oUVGUxoJeFNrNicaO
HSNEvhqkpxrTD8BAeD3V+lFjp8QdJFzNu3xkhKu+Lc59MF1KaatBKWWZrnuODtkOME85YDnjcvaF
gnpPYUHu1rh0cKH9/mrZUhQ7t1x5nmLzVoOufcDbn/KC144hi+hSO6t9k2abftYzqgK27a3mVZRG
MiVsbrTxc6NXX8P5p0bzZof85KUCYw3VqGdAJcvWURVviWLcpDNSLPTR8Z83KyqUd5Og4KYbd+Xw
Ri2e6mvLxtDa3npMc3DwzV7WjXVEPZIu3ovsJ2tQdfd0NThZ89YzmfG0weGCtXI5ZdCgZeNbkBuX
HmZR718zD+IlopKQakGUkRpv6fnuHHOY88AN5lPfw4PHhbjV2YbtmhyFpeU9vBHQUjL1oQeb42Be
wIrA2V/W9tDmKmX1/G4fARBbrN7fxR5ilLfL6/56pqrKvMh+mqpMUpZGlGtojHyWFrTQOJ0G+lVE
OARcbYcRUq351xNq57gLd8xYDYUrn0MqZGtvWNGL2ZswTvLHct655lMRTtMbWKitiXTdErJldXul
I701asa060KCywpNajJu5j5gGAwehbfqbGwyaLc46H9La+gLa5xTXxppXhsaznQjp5c6b5Xm0z6/
dQ48+9klUJpLNuFGhMoluIJulYdc4UzfGWlkOvOi16XJSzNJPi424dHruKpNydgSYkDHYFiPmJHN
L0nmsz1/cmsimg628EomAqJIfLdEjFXJXhl689CvGYR+Z13joPSYdgzlqicOyhMZZ48avAizZhnc
42CsiyB4xORMCxD8nUcztnBEq375VcrRGVHwXK6qu2WsCwoIOihfEQfbXrZulphkoGfslMZNolL8
HEMitdy270ZZ3MnzJZmjjEpjdCapK6pNrgoIpHy9zeZliohf2mHiarYnqiTsclqbbZfJqGqAFlgt
erhottFc9xwJfXBijrnxIPXf0IVlyM1Tvqg4LW2PKDbqNcsd/MU1J+2Gu6wKDssj1sjAb6qtVSrH
rpCw+jXVl3nVUWIirTmijG3/FZg/vs7oTE2PoWXfZhkTjtdgSAauXGoordb7LE3A4/c21F4aaJkx
D3yCMSct+M6q01mX7OAMtxJclDSBn+Zq2kiUrMTwCEUPAuY8TXMVF0Bz9g9XpCu/QajQK6MXlEpw
2JrXtqXIG8N6SvvK46Ly0BCiwx805wZFBrIJnUnKq5f6bZ0THFKmXoNYeTM0iSvDdl2QoC8zO9SG
U5VPb02A7BiQLhyzGbgtl8pOovuq0m4rSDO0mIme84NV4jkTzYtQ2t+bZf7cKyREy3kYvFU2AqhZ
kjOUNRyvUlY4DTWrCvqrx7hwlhVhmfP/Vnr/P4MF/LII8H8kvyfZ/mlZnAEFHzr+x7dspGj1jh2Y
AQLL63/k98pvMDhURL1Q11bp7RPKvDf7Ne03BFmR5tWgZyHpQNf+9xxf/83QZxcSGH5QZDXAAn+k
+DxnURuQZYM2FAIksv7vNPs/BrXSIrIFB9eaI4yfAqzGDxEbRbCOJADmQ4HnLioQT7mV2atezS5k
Xbx0Ay3dcMp+FbUToHzYMv75peZ8MD99KWB6E++UgNmGT21/kMEcmQebXv4a+Jv2LW6GYA9iBy+y
IBBuUk/ZtY3s6qYPK2pxxYiynvD60wgmcp1iwHJoGk9z/Wq0nBHa36qkf+Ymbea7PW4SqykpArhf
iEkFcE9EeBvJRXnRjiPzMjXD66CK4+cuEe11ghHGV2swmueceE29R068HleR2uX7ScRyvak8XQmg
qaLhtQ8GZdpnQY5AdxSOhfHo6Rj5nSb4jCZgbwmTHz/oK1Scktz3t01CF4mCGz2lL4hNIQA7aioL
Y98Keqg2zu1gvKGZfK0tpb+ARMa2Y1lydA1cUznXSd/CmWGUzMgGao89oIQbNW8FTHFb2vlRqO/V
spQ2DdSWdaHS8Ud9OPHh7yvtRYC04WFCS8BJcOxAwSWmGe+g5UClxDTBTmH2a6xwQNbPOFzojmYX
ez8t5nAvO9egKPTcPmgse7roX3zW60YLHjCQvadmtEa5Yh0k4UHyw41nN1t07deTCbVWJSjt4KHY
VrKf2YBjY5ysbo4yUbqmDtx4+QproQMtiNuWANU3rF2GuZUtsrXXabSpR6TyQRaMmIaSydEl1Y6F
qXwRqEcofoLzku0YHTIdkwiPGNodpEFim7JQMNURA0XnTE53WmcQVXp3mWriwFfvWXVXjHbiCeQ4
5+ouCuZIeGRu2tvriP4lbnrdnV72x9HEk62kNaiFX+yo01zgMGsv7lPHnupXhXZSNWorXX8koqaz
q1JMKF3ha1u1V9YDHcYAK1P6/K4YJoRrdYIEUCJBiIv5oKD3zpulBiKb721ADR70IUZFFUwB3Sff
RG5kMHEfDtZhemPa6FIr6jalqxmM4VYypsM41LcJtV2t8N2gRYUg7nYyOHD6vjBJ1J3XsN0x5Bn2
9J5wC6lhGFjK1340tmpr08gF/wcJbEjEKsrlA3WWxylvNiVS8RaoxTQYXmGl55TTi10FaapScbus
EYg0xAF40sNQvSbwcQNMgQFwgk/p1qRnR0VqXakyLhOK5oYAo5jUe1R6r5UJabg6B4aR0KnpbrQB
S9iWDpNvX9Rme1X71kpJhh3qP5dRbm8iNR33lZIkz3S/+7MP3QLQbjZt6mrYJ5DyEXlrnNGfsJKC
xI55Wj2qbi3LN8OorwuruFV8UzgmKhJOnzenMss2QScf+lG9iSwJFbJauya93Cj19BChroCfSohD
IafMlhUDRqWNv48mrWiwXCVDsB3SBm8Bm4ofqRjgP/irT7hqxGfsADBcUNvLRvLXOnkmpw/JSloi
UwxGwLroWipe6f9j7ryWK0eubftFOAEgE+51e0tvinxBlOmC9zbx9Wdgl0LN5hXJ0Hm6LwqpJREb
SCDNWnOOCfelUEvT0KhpNWtXB6opzZ2MfjMKuFQe6ig+eU39mvnJqoyJjZ+GM+dwTEsB2Xf2+GRW
ZAGo+AzajAOmWnci2IMD2HPU2JZNfeqpWizAkV/b7EJGXlyO8mtyvb5nFtCdoN2oMV0F9BuTgCgM
N1uJdlyQx7Bk4j/afrBBbLAw+xjKlIGhMtghMrriTUfE8hMwHCrE9tYwcMJJ3vdRDhDw6rVMffzb
YbBLVPxjJEkZcx1gdrB89THrAkQk5LIuwzxqi2VpksC2GEgEuxeYVJ4K+uOVFeLNhrpyRxJHvA2b
DHgCKKHOhvjDB1UusWGZdOSsbQwea0mcn7mtB7pwejoZr43vkcDkYMY0xkg79wGTTxrl5hnj3k+y
PjmndukQLAm5wJ7jZrlJaQ6pk5cSLbQIXVWehc8urTUcsTRy1oTZ1X6gXUUIsyi85FWVkfVM6qX7
QhcFjcVAVn0qQtI9xjJ80DV5dVEceK3aDZNBqxGG99J2fBQiPnNeQPj0NFY/Yh+ZWEHAhBw7gvfC
/oQl5Tya5Tatwme9DfZT7BwR5N1h7QXO1TN7uLtQuA8ZcbIeEvWFY31LoxisWfPYBNY68tp7NSY3
JAX8TsFOc4zGRG+kd3KqSVUyczQPiEc0A3gpXDz1MBbTHefwXeB5bFC7bGdOxj7ODaZ/87lA0W1o
cQpi1Dp3KDiCmi5mKYhsnKL+BkDUKY60+9oGjuf1Wz/Sb5jXv3lQywx6xnt7jO66eCKHmWYy4thd
iJp/IW3uK1AHIyJPGqRzMkw/EtJYOf8mBzCAD0lYPU2R+6IJFEiVldwS4XAk5ntdNgMdt5YFqRB7
BFPXnVf3mxjZT1MxmZT2o9PN06w+XLHGWjjY2bnDNoMoo8d3Ts95gtU1C6OfmMDOTgu8OUBP6/he
uuOXvZDXu9Sy9mbQLYQvprb0a0l8hjeBbuoZlyjeBWR9qHKOYZjOuYIPCjhEMWhRYAEPCfv7yTe/
O3WOHxQZZAPXbpna5TYxp+egcLBgWe22MMXeG427KaLtNgzZ66hq2EzWM3rInIYI/N0kp4pdVb+F
Zm3rcWZkFbRYzTnWaH43r+qIrxMXRZZHmI1azE/sKxDZS2dTF5RsO5uDQUW2zE+JdWGbJgN5wUL0
L9S1/UVXEs2dRg6ytoItF3HAVOAFOOJuagg+1YdhhWVAQUp2fgkRaxteAntXSWxbUzIomAu2S3Qo
xNe517R2akvNDA9nFQ3BVTuUxCH2sbkxQxWvVKOr57xw8meDhTZNWHgH9hfbSlX5Ge3XcPB8J9jK
wQCXX5ku7vu0vCNLtHgcfZv8Jl9Mq97OcQDZhYF9SqUcyv32foyT5jWMq0ZbVUgqNHRPBbYaAtmG
BUJ/dzNpJHV3rq+ftUxX28jWin5RTUppy770xRmGc3eoVRmvWyOKt02bswmY8Z6Zj1vd6luYVaon
1SpInPFUxr69hdHfr9sc+JcyEGXZ2CJjJGs4Ikq309kxU5Lel66sj5IE8QeFsu/GaGpMnYkAwap7
bNICN9wUubC3BG4AzkBZtDQ6BsAWysZvzVbsWzA0A3CbGOEbsoIaQWSMGc10KhJFyUIV0ra3wMvq
ZQODwEaFE4h1EBfpT6KG2hv20tqrYXbmvgkMYxlGdhmirR3LtTbyv44aVa5S9sgIUPRpgVAKZxGk
c/el8sb4MPik51g1Bd3c1ELonpGxxTie7GYG0E2YuxzitdRf+lPbrKwGz7RKq3htjgjV+rYprzBc
UZfTp3qkKjd4zrUIPIpYqo/6A+2/sWeZEca9VjmcmPEQ0WDrIkSsXo2iYxII2HCmWpRlTCyHq9qa
Wms3MtibsufLTVZT4BjRcG904Vj6Z8eLaKtQx7C6nHKzq1BxLB1Xae2vKhaUYjedq7riG9QJKRgG
u3blYbARJVgbRZIfHzgOMA1exWTUw41lpPOeroXtvVRt5OOK6/wYwCQSN9wD6WSKtWK4wl2TTYyc
E1N2vwtYwhSYLivL+1cLv2H1amjKsEEUq3HGM+GScRuKCFM7kCs/GbgIH3zI8NaT0Asrvg9llpU0
PHNT7CKysVW4qMOucddWg++Oyllu9Cen1KtiA5WKiFx+YIeJNIzYNvyGWSGGg8iygCAZ2ploX278
zmVtKSOW+tsYG57tnJAZDuXDkI6Oy9dqsQdiE9Q7Brkp7L3oMBZRNY287b0WbIAC8rwSfIt4qyuE
YudeFIF7npStZwiu6pgigof4kI5Pn6aL0q8xu7Eqy+Gal4eWHZ3tzlgUrmbKa0KYR5N855h2iKRJ
ALJfyZgW6CjYT0vIgOhSU05Zci8yOJFLgVzVuJ2ZDtq6qW0qNfTJEY5XSQLo3Yq9yD/4buxkB3yb
lqIhbMx2x4L0iAVSQ9E90FRPxCk2Krp8pGjH2vQElpzDzeTWDsyygfs4ZKHVRrvBDlvj0XEmWWwK
zP/ereOpGnWpKwN/5wWDKh9EUjXDupR+YJzD1PKyc4Enh41LIhXwHL0exM1YECMNnr73+l2HhR8A
kFDlTke7A/fTgv2xAOglfst6bI1zQho1PTnmF2swk2lv+3OlKi8HFI2DM3JwxVKa9z+DTjTJj9SF
YXlEcyezu6g1kgKzj9K98HfQ9ZZPIElVJdVPNDuW3BAdwh5nmvD3LNoJvboGRhhhIpbBoKJkLama
ozx3+5UzhUl8W2kzWmExNb4fXU/+zCxOrASAUu1MIxt2+rfZuihDL9gZFkXjpVZXAbpzX7YjsDUx
5YGhfdHm+ae64O86wFxSflMH8OIhRFPE1NDZ2dIfCffBQ5ygm9LbcdUYv97UYr7s2/19lXdKN6en
zptJpilrTmXsFzFWS6kwExvTykdfPoTkB39FvHpXDv/7au8KKmktYj0bAnw9+lAlbJkHtN5lN2X9
OsLoepVMrsamF4tss/QGr8AMx7oilmpIp2Slp0R9aYkov8Ae/9PK8e9fc+FyvXnC9dSbyDmMEMgv
pIrOEKfS019TG3Vb6MCe+PwJf3SVd63JPnV93JeAMkqjPjGzrgsSO6rBMThJa19EnvyzDfr3nbzr
tXkxidvRPIp2Wm4giDwNUhz0UW4/v4X5z/zdxfj7z79rNEZVY0zlPKN6trntSIpXnnj8/E9/UGKz
3r3lTVbCM294OmDh1pVfLGypsSPa0xHnGFCcLE0duvbh84t98ElZ7172QKZVmddcbL4IvYAVu83Q
UkfPuJ7LCp9f5IOxuJCm3rxVUURRp58vUjco0OXDILyFCl//b398vrM3fxwJfaqNE7sj1/nmFpxN
R8Qgpb38/K9/8Ko68z9/89clgiMi8JhyhtjB0DIdVeees7G5koa9+fwSHz2d+Z+/vYQekdrYYJoo
B0LYCE2Izr1LVUuIovniLj66xLuPIS2JO5kixEZuTn5eOBQ/agUstLaa1f/tHt59DsBGVDtCOlqM
uYooGsrGEQsDGxbbEK2wv5o4PriP97KyGPqSoxMDSu88XdTCp0EmYNVFX7ynH3zU9ru7cP3YaJyB
wW6gSKIFas7wf3efPyFj/qL+w4wxm/feDnMcGxBYFBP9UGeUoGtA8Ai2B7yE7HmD6CmIAz64op8I
cDcnGwdc2hrF95D69cDJxsmeP/8hH7zR78G7cRqQy8BLxlCNWFZKPTqHSUp5CtLwBjeQ88VS8sE0
Zr9b2MrM6vupk+GizZOjG8d7+tvriFMWFQiCsNbFhLj+2+f39MHAWe8aBHmr5g0l1+or78qlDCGK
7IuJ3vinduLvmX5uSrz5PMesdvtB528b4zGP4s1Mh4mjgpLxsJqqH5UwsNCZR7sMvnhTPnjJrXcT
WhyXrR+5XJDz+0JH3k1Xkx3OV5PxR+P/7lmVUAlqAZZ1URhsz9y7wveWVnROnS8W3o/G/d3zMvKK
Lasxf6OUE84W+A88ONYj7uhx7UeAqAMnZbODz4jz8hcuyw8emf3ukQmrdEO74Z6k0/bHasYJMufl
e8dJov3nr9hHl3i/EPRBVsuW/YSPbyqN5jbTrzz4/fkf/+iZzRd9845pnlcZduax5YSHrw/tX3mA
K0qLDkZg7N2OrbUNpqPJvrjc/Fj+w1Rkvf80Q1gpVcI8F8VzGENOi5gweH3pJfGBMh+iEmmsP7+z
Dx7bewaXqF1id3VGZtIh+gC/KmVO/NvT53/9g+d2IeK9eW5TPA59m7Ls+LmZ3GueOFocWJUTvtRe
dI0Q6bbQ5FPn29EXk9o82v/hyV10z28uWHYFW9XQ4kWz3Gtly3zT9vgCWVajhU3Q9Oe39dFDm6/+
5iq1S3iRNy9zdapRAgZBATCCr+bzv258MFu+92mryM6g0DPBkFZ9tukXlG2zzNLsDvcMrsfkryy0
f1uAhxYS6RX5J9XC0W3QTeNmMLybz3/FB++gnH/cm3vUErs3IZGFFN3cYwsWaUAMq+ieWs1Pw/yK
Gf3Rk3y3oquwlV47T94cyr/3Q/rYyhK31leL+kdP8t2aTg9Jr9X8dgv5q485oIfqi0H66PG825cP
hK1olonAZPICZy1QuJ+7NNYogGYESVVueEOUhP3FWHx0G+/mA9Pt1BTajAXbdCIx2Lf53VapoTG+
2H9+cDeXxO83g02kRCw1g2FA37Q1sYa5YoOFeYe6ZRM428/fqA++zUtG2puLdF5uKhQR4SJ2dgZf
S1S/Jt7P8EsZ5QdP6b3VMLEtYjTmowBs7eIYhNaAXC+uv5goP3pE7755m3jxXhGRhhrI347GsDN7
gp1TOoiQ4TV98/kzeqfZ/fduRswfypuH5Fe9tOZ6z6ILXTqomVpoIQCmKq73fe6eDEVImKgfxaSf
TOXfNnpA06ublo3j3X/+Ez4apncfvsOuM/AmJjfYi1hDKQxH+dIyirXZfXGTH13h3UfPgjOUmj/v
QNISj25Og1CrbG8B2Pqbl5erz+/jg6nlkhr85kl6kFdkp3inkW8sQrOmdZVv3dz6P/75dxPA1LmV
3lf0lptMOWt69GjehmQE95h+Fcbx0XN699mTI0ic2byYdXGII+YA0RwfyJWWZl9MYvOW7z+slu+d
Zj1kYbBT7F77VtwiW7lH1PEk3PJBhjjfcvD50Zci6w9u5qIdejMc2RROBDOzFSAloT30jjroxXDr
VQ2Ja13/xZv1wZib88f75iKuSvwopUezEGIS2iGD+kpmravLZlvateN98dw+mAvM+R7fXMZMPfgJ
mO6xnseLVNgLmlloTJZZ8IiP8Ys52ZyH+T+NzrupoCF1k+428xn2THQr1PWBO60Bdd3mifFSl/KB
3K+XQOnHyMy2dV+v9Ky78lzC9VR8VzkDruQ2NmkYkgjHvtVN3Tms6vbyef1XosEv5YDPH1GC/n/0
/DGan3j+uh/f3yoC5wrsv/A/jvwfQ9D+sojOYaz+Rf5x5f94iKhNw3CgniMZZ2/8L8efiRkQtb9J
9ICD0Iukx3+rAQ3vf1wTt7znzIR3aELOfyMGNOd9zt+vkIXPwgSjY0vHQMct8KT+84WtxwFsNN2a
rXRKxEYW7qcU5dsyiUYkTOwu+yZQW63m5a26sl+q3KRt3QbdySMX4IrW0/g0hlW+aDN7+DnSXLch
ZO8jtggWoSzV0ZNRCuaQSsibh3vz5ye+xfJcZul//nIhBG4RgR3IsoAI/POXh1EeN2Lwgm1G3qJn
Z8YWIUe/os8EnZ04aNUAQncMvd8mZYY9OLD9Gxlf1cGU04jxEVWpYj965YBUxHlJvGsRlv7a7dKf
JSDHPXjXfC2L6oYQkQk390SaWvKtMAnqlQ2Isct/b9phv1bucG8RcrAchuYrh8671O95fAQ3Z9sU
JenbAkv4511WQFWmoIHHDBel2FfKLE+lMIBAkmsIjT3slh2AnDpOna2tB/UmI3l+iTLyZ6oifCBG
jpd+DsByRHnnRLWCbell62G+Ob0aoZCSBe3SUISzFdTBThGrDFMp+mJjdzGNvxssTD24/HnPkSvO
7/PbeXFsOLlMECCp55vWGl6NtzFz+ApIfACJuL22k1Yqgfz61lI3e3WeupuihrMjhGZcxzgoN4QO
lOu+kKdLxpKZpUiJimA1jr56iF10z5bLuafK+nZjubTOnDrUT8qzS4IN+ucSYcJ1rNlqWQBOcyuF
mUMidIXoiU7fQgTb1MU3BR/gSsGqTPiHbqgOxN/etJGbrWMrzTaehtQ8iVtaj0PbvGoDmauucOOz
m0+PopWLzmnLFxEeFLX4WKunfZ31qA2RjjcRSvSIfhwMvgMq1WrRjj45AuFLWHbhQwE2mWwxIJJo
KelX+pr9VyfT70ZrhFdpgRbULUC/+CjFrzItvpdu0+5zBP8r2dLKi3R5ZZa2/t8tMMgaPJwAEvsT
UDA4Iu8rn2SWB9OQ9P2Wz8Q6Bnqwt1rf3XjKtzZIHFCDeco5m6gCo4fWbqwjT3gbDWWwNnRpbrpi
3F1eNStp1pHw+73ZMFB5vK6JLPpqQtD/H3SB5fArXWlIzGyG7dnvVt8BKrJqO7/Z0O8nn6QoJckM
frINjYmsuqQmngSlgewa/4q+abUaA0JZPdGDRjJzMImiBeIyOPoe/8R4Q4fbOpSm6V/Vek0ZBMjU
Pu5srPRSEZXndBSarUzfV77nnmQMjNQOrxpZ3qVD/NpEbU3kCklbUzSiX/TraNvRCOcdwO3Q+BND
r3DkD0G4NaMEEKHSq2U/wsSZVDHyAKeZ09xWxk4E+Q8v9/RTgf7EyrSjJP+ECNEsgioh8m5VSBoc
82+q9DpZ1jlqEL6o6aAbxfkSmtw09pkqtr9JhREs9dLJ1squh31YDcmywLm0rYX5E7Cjc/Pn3qrI
X5OvS8Q6/BYo1DC58txHFoiQ+eQULrxfld/4lCFxuhL+1TTRtdRRyuT1NB4ba4x3lydaNxDLgLue
ojLWFqo+YmHmWwot85hr8LArNZwwaenpgKu1msqXy78rnG4C8kMeodTz1eXxDrTikarI4KyHwM5a
dNarPuzLHXLbl8s9OtAwhlGnyTtM/g4bV4rwbIi2wxTU1wQnI02ax6lXBU0st7nq8bjvSUxdgcBX
69oji7518uQU9HRMJzRv8I1yb+OW48lXPnpbPhMyBsdXvUQFO07xKqtjuZfpNB3rJLjRVIuOp4Uz
Huoz9NtX3p9BCZBaHZwosjZNaxkPZYs/3Gl1c6M3SU/rKyGVPBUrLY6IDY51sSpDYvWCTCflk0zA
5eVng4+5Hsz+B5Tg9ZC7xl0byVtVEcBwcbJZ8kqWU/WboJnYMq/MZnBPo1v8lmHYH71MEKXTpMZa
x1h9MQvTQojyaGub121RultNr2+dHGiEJK5h6kekWCRDwQXPzU3u5gUqhwkG9fzriT8ld6wmXZKp
8PKZtJbn0c1BG48+87uQbOS7stJWRgSye47szn1127BAzbLjbFUbAMM4FAHKUb6PkV6PQHMgly8Q
InpeDNhTOC65nK1FGNh4FSB5R7/5zDBecePJ9Vxb12JnvMnNzFib0WjQkURq1M0DevETJibi1oA8
Qb6APl2RbnHftb69BkY0rjxE5GtRZv5GdkN81Lo8PupOl62NCPUw3Hjnd5prmOcTErQ0Rrix0NK7
pe1tU9E/MbjaXnFbS0/2HXQNYDSha99XiCdO9ogjfX7LyF9qDpkF/imJzbtyTNeGNlwcPMaVXnTX
uoiOUaX8e5Xs0vm9v7yNXU003jQW4dquQg2nZ4uURce/vlTmLkZbe249OWeglC+lnvorlPwGkdYt
IX0kwvDiXhldpe2MKp1wjPkW/Rr1TSdT9Xj5qg29bM82e/4/4yYmxYs+QFIXCdDaFDolON6elJCk
t9eXoc1757rtbOM2aX5IUGRhKe7h+OdMViBeoy75qyLweIJycw9uWNth8sC/NCm0rLZ48Ez7kA2m
u7TSQq4bmYRrs+1+BVYKgrCS403bzaDv3H+2/DBbFa4qsGuKcpuFiVomvZ9vMwusWjUW0dJxQHhj
fdh4HUnVtujC+05oL0Tmkiim5VmxQ2+Y7Cy3Pyi7APuk2eXRbhHD4MPICCBiizHuiFAxtryGwaFM
54INRvONlzug78gsW8YN0EmaEU8o5gCZQ6a8DRLve2H6j8EwFEdnAgRLLIW8qUlpcGW7ivShPHhV
BZfeiV5TciXPGBaWHlRazfXV6yDdYSXg4ZR93++MVLNJGEGt3c5a2yIYg13R4fBQsiyBOMtibYvy
m4Hk8LafvQzT7DaUzZjinq3+6qGDb3AGjqtLGIBvubdOx5qfovg9ZkhOTlZNmhXm0RMMuOuybiOi
IzWx1zL3EWgfWCGlxatC06uFJ2DOGQqRuuDThmIZYkTAS0Msk3VX2Dc+QcxXhUko/DQNsONrW6cV
GJb3qakZD04NuyyUkbgd/ap8IYEKLLWt3dXumG5GNrJr6afNNfoYSjc1MbPEyCOXy9FNYmMnpOzy
f+vi1Lg3ouvRHcNTGI0ghGrTI5kyeoWs+/3PjyJECKsGnTssvKDbA7taI+5aNWXrbGtEA3QkaBp6
bdUvTPJo/jAqwmzQe0qiyzrq8UBGOeliFihkHkhmEd1MiX6PMjleOYGZH3R2jJd5A3hWuurmtNwo
2Jn62dVatW8LhLL9ZKvHzkuejUDfMbDIZIV2HY2FsRu1RAfA41bE5bZbkeILsKHeg+EbWMTMQWyE
ol3stY6xMyvHWJYxKdhNOYpzWq3/3ORlErTE+BuzQr3oc127ywc9ofPyWMaiOU7VtAoCZSwdo263
UD+1hWGhNs7xkGz7QtdPTtqyWtZ+cOaws5PjRBZWXpmYeQgVn/9UZIc/xqEhzUVLq0WFqFd15MFH
JgCOP4NoNN7KrrsdYMZqF+XB0lQjldip36WAQBoQ4MuxcJpN5TX8bjN0VjZHiaVO2NO66bJh55p9
t8dxU2Cu2AKzYHuCTpqAPWm762JIt5XNrO1hLxlpvazScShXLvpLcjpkvxs5q6wnskLXMULURZyJ
BMmyeNQC1V45Zf5q6/4hEnOISFnLDWbaYuuNpGVMcRceG0JV975u490Wu2xWYJJucH+5sdLov3Wh
Pt7UkNiW3cC2Kkuax05zC1IpSrik7GQX3Vjjt2lA3V2ebNmCwdPMKV0UjR8g7eZOQeo9RwObhapy
fiHpfMpk9qLnZHJe/i8pDOqlhGq3R32ZU5nTgrsxWbbtfQbK+mEYnWbhpHmyiRNkfFKf2BCM205U
Fvl84z62J21PmKGzkfPcaEiprryQX+FM0bdQVcDN1fgbqFW4ZdIjOpwK4w1ObOemYe+WxXLcFg6N
7UoxCaRgs/YUo75JLUHXPoSHIM+1jSgnFqOw/9Hk+c8icRaj7LWnGK19iyZZzshqD/TiItS7FlaP
9FDJK1SQDYBFFA3PelGtx2z8xqzYPQdDYy6UnyEMTZKC77yztwRYu7ssiPepdNTZs753+Irxp/Td
XQRv0HTKco30ikk5sJDluYU8CFSa296iXTb0O2Cm+LEgAm/rhGgRac36vaQlRsAlbTxi+jUrF+Fy
jLka7W61BWCGGLKn7pkU00iCYTLTCpz4HGfTkxU130AUBSd3dDZFEUrMBXlBWblSC+kW2fciHq+B
78Hu0yAbYDNbq6K99tzYfiUebJkUPmyW1h5vCp/8aj6AQvrRpir4qNoy5N3wxnxfFDrlUGJFgtD7
ZfupOkYhp9hRFtYumJyZKNsDYQyjOwwkNKCrg5lvVVwVN8YwbilgxOcyJKaBjQ6L0SDuPPoh9+xK
5xBz8+wVSX7X1tY1CZn1qSn1lz9TfaS6XTKndYUuZ0LMROCPi4hNYvRXLVGDmbSKd2kySmC8RrgV
yLYrvaViDK/lp4jSNaxa7wRy45BV2LZMMsMwMYYOWQzyAFiv2xcyQM0+/6cgSP5MEk26wGdTfSc+
ByXvtbQzuc/1eJ3wZR/QAsdr352CpRNRVPfKydwV2mDBlR3Q8Eawg/3JxFlHJmQODXA71CQUMatp
fYGXwG/BcwbOSwB4/TRY1i9XvF5iePSUQ5CjCBd3iji4ShxESYSpVovRs3BrModvujjviD6Ky31a
zDa2Xg7rEAbqNmWGBIYE1pD82/ybEaf4F6frgW/pWAKvGorMPBpOd42kx9oVAzTSKq2DRZtY+RWL
vkuEY/PjMkuqGPtXV5VIEXnvE+fbwLx1huJHJBM4eSZrl7DKwLGJj7G8VdSJA5y5Zl8RjYL8OdeW
WYvdy3UKc0VkZHhyqMeiggfWOv8v+kDnX+YxcXUMnpeIZ+q82rKDsnOcDLzgdTan2bORiXWO3k7Y
dluLIv3aCYdkF2dmstRCohKj0EweLZs4B+IyflPQ8XjeFOsWeWLJrdZ238kVKVdGh0H+8i45bgq+
yhLFepy5FL7BKm3xhUeEXaQVaJ+IN9i3XW/jRQ3JTtO0RtMeP6Owew5G5TBHZhrLOP/JYmw0pZqz
r8lpPXINLBQl2E6CpktDr+8F+MJiCEfi5tKntO2cBQcXQrvtkPThzDp4WvzUuE1O+msE8AEWCSGW
JOROMIwAvNaig5kr+iXUxnSflLGO1t0NT5k2PCEk2pZ56O9db7gePD+6hwrAS1K+XMJG9DG9mHao
/skwwKZRaIwUVbvw12WrlGYHXY7fuWF/g5PmCQtQdBU0+VZWRbxJAASCbbS9HXi0c2B2rOYT9juP
g7h0vo0puVZC3mkmkYXzSApyslPHF1dsrl8NuIA78qroyjO1o4snMdoixo5v6OT5YbdqIk/s4SLU
Y23dq0bsLvsRkoTR27jeXxGo3A2ZsgIaUB5exZRq2craZytvzAe80cYDaYxMAJ2bXYvW/BO07c/A
l8vmLZbNtKTHNVwX/fjX1GbWvgY6Tk0r/jEE+eNl+WL7TO6AZt9WmMePNUECBA5jCAb5pcXmKVA1
gIp40NCkY3Df6ztaKP6pUONuwqV1c1lqXVU9Tjbn2JZT6KGX5fNYzpt96tz7Omm3qcfu/nKO9MYA
mGJpz9WyIVkTeI/VxSfe7VLVSMfxXwXpQafL4c1ZVjLof1hlsbcIHtRGJ9iHtWEe/5ybqhLXcVL9
Ek4htgMz32pMmu4QT/GmC7tx6zulhLzFA3an6aDZEe4UIg4zvSFUGxfiitMAEMko2VxOb5qpm1sA
pPbJGqJxk04Vfq4KH4Q2Sf84dTHUt8o8JCkOJmWmz9h6eOv91HyIUymuU894dC2S7Oeakq3f0LOF
rKr1AUYTEKppnV77OKWc+udUl/5z3stdpnyxl+xjEmkzh4rc47XGImaWnJJMfnJlZt/x/ywKX7dI
sct/4D7tY3WD0LgDyOcoAr0n48Fstd8q6js8pBL8MaVjMMOTvKKKfhP5gb9tykAdM83Atjh4ZbM1
cXUffKKgWMmnu8sukjTsrdJ85LKsiWZFH7YfGtxtky757NvfWIeGXYe3AJO3brNlIfU4GxMY453H
AdrHqcE27mYkhPVSHYxq6W5VnxK5SNoXvob7MommvdtOHWUqi9klaUFdqRM1t5nkke8zDWzGOD9U
101ejbycrjPN3SMOCnae8EN8yzN2o480UhGL4uxMzbfME2J7mT65Lpvz5g5zrOXUGLgFxYFpNgqH
mbVyEj28SVz/ICyjOylQGq7V/Gr0yrlPHck35BWH0RqS69b32M1mjlpGNYYLJJDkPcXgVHTw5duy
xFqQe2X+oI32Ly0MlpYZNIdKPQjM0Dc1e5ANkpyp3gRJrTZjlubbrscFXhEbsOtaY0Yu25soY0Es
zbmCbIV48pz4uvSY0f919jG9cBmnXoHLnB5fz9xbYhfDcKvMY12w5HtBm16TLzXnkdFvrurmusqL
X1oA65nUBqLKBkqScPfWbUigkiqmb92AUke2QQCgwOLLKyUVf8wIODNYewo+2HVR9VQfNDvbVAAH
qA61mHO6kYJRribrbqzHFVzztYVlhIig8crlqNoPZb/TLLC0lURpiR62tbGqDS1HNDG3lux83pdO
2rgF+pAuY7jYhywfin3bF8ENxJMr29xA4s6vc3JOF1odjqxadrs2TWmyFSe3PVXT92EgDNrpb53G
rLdJzdLm+71OiycGBeC732E/KFLXY/e26tgzR2X5syUfe8P63j6OfXfj23g1xvghF6VxBkHwvQjN
GUgenOIsu6q6Mbi5HMeQGg0ooK0XaATeNtPFVWx3T9AVpmWsBKmMOeuTxQoL/IZzpXBq4yp1y9vB
Eu5+dOqeXBpxA0RZbs3GyHYu0Bqv9zecAw9hMtS7oX3pCTNdMTvcj6HzVz6ZatUVVb2ZMI+yVFDE
agxNv+pLIOFWe7o8RuCvl4KqJMZ5cekJoZ1J7gbIwLntHKVXtY+Xkjth2WT52jlJFJMJPDKF9D+1
NO9Sw3NuLQOCPjlmHC8Sv3ks6bHtc7trl3z9Fngerph4glrQPELsaYIdXqJjWG8q0YO3mr1XqrrJ
JYmtMzDRTwXHr8CnFpHt0akezCQHvR5Oj3VF5k0ReLt88oAyDO6aXJNyLbrCBAAUlbeRQeujnSGd
Jc72vjpOJccjI+yo5FbBnQt8/64jNlvYfK+8md5qSsZX13avnSSx15RUQCQBfmb1S0lAbotb8CGG
MVowkv6XufNashtJt/O76B4TcJkAFNKJ0PZ+77Is8gbRLJLwHgn39PoAjkLTPefMhO50MRU9TbJZ
Bsj8zVrfqp6ijFSoDjZWbvVnyxjgUoWFsW+b4TXQw/xRxGC3/ViA7Sd3dflJOl45MMTCdR6WWr8j
i/RY6HNAU24+NTmzcllZOKmWLVBFN7XDz0xmbsyR3rRg9+MZxFDQ47CnqDdZPJud4vHd4hh7d1T0
xbD43CR/vxGY7xVKB86Gp3qcpSKxGNY6J/x5TFtxpeGIN8r0/a1jQl8KzE0Pd2TvwLUMEloQ3Frx
Vm8NsU7huRXe/BqQGsBwXMSXyI6eGMurra071kZkP30yH+6C1hMJrJkfHDMrbpoWUOrVRniwjT68
e3z6Wzdl5BbrrnMR1McDPjNYAhgDRspK3D6x2E+mvEs/ZkSXuZTsM9ct9MZn/tPG2e7prZZHqp5f
v3h+EeF1B3A/eVOCMXubkJff6szfepnRP3hf/2AEW37lKjz7AtIDeIzwnOtmsabdGzfkMvJyWd0D
5lKAqBYaKyPrg4kYFThtJanOUFvorRcf7JYyR5h2tW09K97ZeY98ReuTXR25T+481scZ32PLA8+1
NBbLB6fsiqvMxIvWgZ5yGpesZGfKwb0FBGD79vmnHpXeMdQYfTiD4Z9TpyMWoSMv8RQK/iln2gqO
vrk3H21UqSOTL2835D/seShrqDdhlNktq7JDGu2CqNzERhE+4yZYLzMy0iy7+UuUjpevTXd26hb2
c00DtrVSsF616Gvmg2Zy7zL1Awcm7bRlpXeAtohXtV7bJCnS7MLkTB3Y4q6iyhBnYZdv7E7KvZXR
jlmEl7E/rOoN92KHE25m/fONuY7+gPuu17M9do/m4LD7N+VINxwaoB4Pg+x3mePru5E9FzPzQjuC
TSvXMArh92jERNZMtiOP6sDwO7JGvDZ8rjdmZn8Hpz8dEvDt0ii8u8oCuZ7HfUff7RkZlUB/wJn0
IIEAnRbm1fHNYUNhJDb5HGrXV34JovSFryfYFsJpXolzSy8eg2EoLR1kUdO3T8SQ/mTgsNNkF32Q
tjGSPYklujAJJ+o8U4DtwNlfe5SDUdYCUZCxdxI0NayG+Xym3nwzylaAbGk/jarTj0nRd2vXF4Q8
VFG/1ZI+BiMTimv2I2I0uBpkyivQy556R5HgB+Zu70PmgsRA3kgaEYXpNEy9Knwt++UsaYDArkA2
/wjbDuaSq22gNqptjv5gy/onXbOu3vhsKfbLnZOAND8GFgEndv8awk04EwAEol6avx8W0u2rLfrl
bL38lDORnCFQOSert38USe/vFYRKdq3FLSqd6E6g7N51gLZVjuU8BYYDbzAoovMQalSafungN56i
bZ27/TWDVGNrDm4+BsLsAUDyRE5/Unr+NJQUX/QI9ywiyZKkZfDNnX9Y3m0G+t2mClSwE22uVjZ5
wweEK292pQMJgvi0nDN6UdyTVitO+WC31+VSa2yn3pp18SwLVp6z1R2sHp0p/3BqIvdIw9s8BTME
YPDUCfZKBA11qA6yy3/VnTntNSu6s1j4WtYYbgMFpkSSJM9t5Di7PKqbbSlbSR8P26O1sorfQi6k
yNqDNsTcifoozrXW3eqi889BTCKemwOUxdq/zTJRsjuc8hsbkznMMWoeU1bATEFhwGMj45018LPr
wwZalgzd3TDzCe2x3euFr9YBJh02pcmvErHvPownTC1jSytSxdfl0Zii6eACEDk7IBA3i46mrtyz
5k/GaemjOgjKvASkJHvKOPeR88MwM3YMIgg2y3QV9LHahZr16QAXPoe28WAYP12oizcguHFmOuAb
5ou9EpSQadukewM882r5u1TV2heCUNI55jy4ip6TmSyCgTvN/WxKzz9RL2gdh/y8ZakEdOPJ7E8M
tHAEEcO2E3RXTJvKkpZXD7HVyOHkDO1+QLfrIijacUw559EcVkzbGdW0xTFnt7UxI81hqixM1PFt
dfdVc48FG87O8Kpz2Vgk6GSsXfu2Yq03VRQUPPy9Q5ZmGlSfKpDJgZ9NuFaV/q7bvGOG1b4bPq+w
bV0MVBLk5hGs7poAqOwpCnYMvLpdEsGXmlVOR1XbxVHy4SuEzUNoN9W5tqs7UdHyUqZZIdYwfxjc
yxfSQUAZ8DRjHW5egGuOL5XkaYqGrcOZ4nWd+iJl+CN1ENkEE/WlLbRDPXAqcTifQba8L0XY8sia
1gREdA71k5BS8uLchTHRRC5AEsmdthwUgavw15jRuTeKDywkzT0vk02QpMmWCVZz9CbntXQ5dhEj
fakoPQmKx8ldxP4vhwULrI4AQEoZfOlNuW6G+A8bcOfOaTxv02nNQS+kjphpEptSKbYCUjN3Ewe5
BUAsNwn9qrGnghog22HRB5kqewnAzq9TkY/PJUm4667yvPlewQZKEvhaNSba3DD+I8waY8fYPl8N
Y2juySgzN04vPr06LMlWmhYVLK0+6iVjMpEwOUCTsriHkY5+jJOzO4FcWMl5V+9FAZH0nK+R5/6E
Adpt6iLcF1l3ghLV4m4NLlMZSh7FD7Ks9Zv4Vo9qOhuEZyEsoSG1fP/ax7I6LHqVPiDRMc+imEmG
EGdlu/otsqGh9aULS81IMbbxjgAGPTqV1m2QucORm6VRhZi1HXl5ZiOLIz8rDxBnsWtzFffVRja2
+c0Np3Kmq9wt28se7ZTHex9NBS9bNKyxT7o3xqZ7KBAAIC3rGs8fmsGdSW0NOWV6cKudM6FkHwEr
zOeok+rSpUqsOxTbyUsdmS+LAiJ1Q7RbcbEhYIRdrM6EU8JZU8RU7/SxvS4aB7+V47UWX5Z+gCjx
NMTwHZl0CEvPwJBgHbB7fwWUuh0qEuvqSyhFfPZhYfqTMojMmTVNiiH/rdD7VxOt+VsdVG+05tXW
bYPwoAY0SBL11iog3uvo+gRRrLj+JXcl16A9ZOXWDfQ3ipHq4ANYuLQg249VNn6p41FflwxrIjil
JzW230jEM14T9HhT2CQbpVD5psKyL5S+/cb0BnHXDG6TRMpHQjjUzVVt9JCEvqc0ALfG+GU4TX6t
zNxdt9Cqdq7HwKEyjUszxzm1Sfmc6646GzJ4ClvrYnKevnWlqtbExxfXOkrD1aBVh4mssHOU1W9V
3DfHieXGOG85kpjlFHXZkP0asl49lotOSGZPgZU8m1HwlLRRdjWH/h2JZrkOrKm9uJ9jbDpPLi5J
nBH+0EMutBxj408vuV6nu8AUlF9VZTIBsC/h1HcIKOXBkyE+pA5ZS0A4D2CjnTZq1VsufPcQM2vr
/elzWcUzuOFpixSGGw+fhJ5vI+rMH3b9WbukCxVu+V6H6WYEFLzP7ZgcUdQ5J+hfhL1Nk8dYgM+0
Qv2UTZDCJnQkj4qp9TG3ZmlT79lHUJY4L/Lww240U60zrbU2ZqoAfs+rqhI35Ukzx6uRRi/lrHEo
JpLSx8nAVCGSdTXpxcPWAA7qc18cqeaKT+GPxA1r1rfFV5SO05pXzj9IAxs2RKIdjEKW4zaFh9eN
tNgJsiyHXRyAYJ5TIDfz9W399HOn3YvGDh9Te0JPN619x7c/mfgYyQvNBCGEHUnGOVCfh5UGzVGq
YmLpCf5G0f5fkyE4xppgSJUQWGlolnMl1Z3BMGUEhQV3ODFlcp2DywCLSM3ucj8DFvYH4GnEpzm6
ywzInd+PKDIuRBbKJn+gD8ryAwjo6pK7QnxR0VCuRCf0S6oP5FpII/lid3z3Kz9uf4ydDJ+ZLqWs
gTZM1P2rx6G3GXNhb1WbU3CZ9LJIVAMQHfFISF9S3Ewx4VnUaWDjkpY2t2kwK05Q4XfPRDaROtUr
46tZTT8qwrGWSaghNPRjDYAWgxXIzi/c5gdySbwHY1jcylHb5m2qLsEwsarkb1/5XlEyO5Lmcfnz
9cgiI8xj7z4o2Fcd2g09/VQ6Io6yC4yvomrKVZO+ZAiTLqnSz+ByvN2kRnUMhvA5rWh9gn7R2JkG
mXdiZ3W2t1omoYHWsf1lqdW9IzWRT7qXOHvsS8CS5k8uNPqvvRzD4/IchAlNe1656bH0Eo/3VlSH
0Qqvut6YM1kITKZchUVIKPqgXnq/849DIS6BSjTUnLCCVMJqqocfGvX5i9HHaG50/SdfCZ45LbT3
LfaPVAIz68J2vMiIaGqzQD5gwogyMg68ZZ4LO8U+e9an2dfDmsu4+lqp/ldH3/WwYurnJhXmTraM
UahZJ1iHhjyYHmBHOydtwa+I6CnQGF79yj6gqfueaUW9tsIxuOQTUW9NUkHpY0azHhhYvEwpo5RE
s4JtHtp8n4zkbA7iA/6neOutYjV19nZ0cucumRriKbWeIdE8mXHJk6cp8xTZ+KeKMJMrsx7J3NRs
jSPLINA6l3djPgSjID1wX1nHgIVarh5OelH14FzrumtWroKIxKNQb+qpDo4emXFdSZJHQAzAru5f
fQaQt7Yj7SHvWKDURXG0jal/ciIWlyNr2WzoL1XWJqvOCpJ7ZYwbmEmEzjEz+q3FqxioHA3mY2WK
QmpTxwQHynkQEVt+emNRNZrZY5nLeCOr39/LgIlVz5YYeYKo35bdASBsba135XjukBb8fshDF4BW
Ulb22vLMT2NyFLNqS39HPC43Y0hEXuPKt+XvqomdWws/SHb6MNAlqqyYLlREFLcdpQ1HoNR2zlye
8x4AFh+taZvBIj+QZ3Ufe2LLmZWn5CFMPL82N36lIYSJOie9az+EqzFhrOUzy9M/yiCe/6axYAgz
sYftnOQlF2JvpOoY5Yl3IWWKg0jI2kBcwAQUDMNN9zP1sHx8HT1HuYVs81XLjEPjMRPNa/fCcCIF
nMastndxd6VBrJ0tVgPvDmamwhk5upt+Zqxj77Btc++KAbyYq0hTk2+OkfyWF4DJsY5L5Sk1/zAC
x76KilYw6xxCP13mlIFom1tQ8kQCNKn45H0aiVnxmGe59yWw3rI+e/Wk8ygc0OIBVcF2qMOZITUS
6xgaZOjMJd1Snxhc7MRKmkhAVAvWdpqavT5/YBz8oxr86R4lxgsZW/VOG5CBW8Jh1yqsq6W8raVZ
ALeYqK5Z4Xp3BwLNenkOnCF5DpNtOIjs02jjt1KNaO789tiEbbQOsMqvDd/76dnKevGL/kwGrf+a
AdRMDQ5wUAqr3gzGR0yCPSoDZd8GBgekhTHLK/nu1udqFjdPJPEcXIiQefPpJkNyacv2W8Z6/oI8
oSU4Y6j4OqasOYXz5IU8w8hGo1uU8NaSsWNV0H0tkVFvQ8tsj1JM0Sqs0vCUd/HnsrPpiKa9WYow
AKuy8kNTuEgKrCetsJ806GlnG+HcKtfJQ1Ru+UPjeACWzFrCbKJvkyiNJwOQstv9nEjq/e6FzSme
q6W2pQmavKH82oppP81NYeCDwR39OGXBEqyznsnTGHvHvOh/sJgej30Uo2sXunZKgaNB+GFmknQc
a0SWm6tlQFFmqbzIXv5CrcXxyqYYwU807Rdp1dhpxRbYCvnD89YQARSFdA7w1g0PQ8KzsKgQF+km
eX1ncGZqjRSv4shDJ+aXonhaNJxlITdFW5FUZqF57ptd5xrGNZRB82TCXSyiAKGSi1CoG/t2l6iw
3DOgjTf9rLgYJDqeIFHNbrnG+BE9pfG+sBIa0tBNn6b+lM0y4jqk6Ooq9cERalrrUrCeXGSUSTIl
KytERK5MiATIcFsqtPlgCOoiWWVIj89MKgpEWc64WR7EaJ6W4qHh73Fbc6V7GUuTmNQ/sMjE0wZX
smUIF+pCg4qCtYWBdtiZtb+jlhyUn4gNQif3t47c9dA6eD85D2mOi5qh1Lx9VCWKH4RXzTEwo2tN
sNQO5aH9zbJpWtKR0GWIZrkb/kBFjCWhs9zH2EGZJh5jIn1Li652CYMyNcLmxansn0GrfycdKL6Z
oW6+sVD/7uljfHMDtHyt8zQCztlOLXG4NspcE7rdixN+Lq+ffau7LqEJMb/rTl3cLF1neTdLbwvL
0rdhPry1IskPDBUJHMAG/Sid6sWs4K6iCv8lSKk9k2/z0muSMiR8xuNJczCL15sYcwYyLuvWEfI9
v5kmIsgVu2D35BrpeTl8NJ5E2eb2rYri7Pefc9Bx2RPwu1wGw9OyJU8pxTej78S7AR3xqmMZuukc
hb5i+UQneWcFgVhe+1obTXTIEDvsYsOsT56uGAxCYzwvP1gE+93Fn1eWcUOPM9vE/VD7lifDu79t
BrN/Jh5tui1C8KXqICuViJj5lPRVRIWtrxLTPqiutU65b5dIEB2GFQyrT9WcOrx83WMPRRnrj9oJ
W66C1kOTNKiNN2/11Wh+1WJ/R2Yz8WROeamk7zxq12dsMGpfc6GyVSEDXgAmSVdaoWlV2jFw5sQ2
zgWw4rVpUU7ULL3WbWBymDJ4vk9D/FG4QXpjfQiWUe+Gi5ltHfLtz8u1Onjadx146X7Iw+Gq7BGV
x3xRNQMVY5Qy5mwrUmBy0T2TK23cli/D6NW0N2jl0FuzCQ+IMngmXJRwMXT021yuIBQT+w6z+NJP
OkxIXOvbGEb4zo9DexPkjXx0aCfnciCbdGRCU79pXBa4sArPhWmmm7hymkNC7sKjCManiLTUqEmy
j97fREAdISS25UtUedFmGrQObR+Rmbrlabck9hRRNdGxA/2LwsR4M5OxuEe0rLozBvdifvzkd5el
0yOxe5YhNbqMfnpBOIXqlfiPWHjmdQ4dn//X2w6K2FaIZy7u+snrsTDZvYh5A0SEIaKt8MsxBCFy
+TrIl4AspwfAt86T1YWTLAGemBUwWd0tA+fkNCdwQaK23uoOQm8+7itgB6ip2dm5mCb82DeuDblt
q6GsBUaSyT8GDFpkaF/Rxbe7QtAMlkmfH9NoAhzfppf899Qj75vpwwGmjormafJd7TWrQn7JmpgP
44hz9V/CtNQxMxHkzdrMAPVdjoZU67TuyutRMq0YjU3upVSoSMPXjaWyV1evLn2JplUifjyCjtfh
1hbvjfKdlTCSV88DXJ2ksVxDIRxXbBPKm62pZ+CE0dZjE7dHiwJ0m83fzpHxEzyL8LUM36iW/XMT
20TrLk4Nz9stnQHCvWaDFjd6bXyQ/7+fRSPsI4CRQbjt+BNrVFHMyGsgYnFCvnemazA60VIuHZDC
VrDTGgCMOXkjPGoWcpQioxNlN6HJYdzrXUbx1I/1U45X7vff0CP83xcxEgrd04gAI4JqtRyXTstd
vDzzfd3lUBB8yPBmEuy92Er2SBO2Sdp/i+u+fDYyLGD44i5LaeT6rntNzT49+lBv1lEfD6tej8U1
byIWyl7W76MOdwvdzhs5EHJHa6KxsITgSzwyyT6NnF008PceiRrlqgRhf/XACKNiUwcK3HbTpdWX
MXX1i8eSaynAloPM+hpimlp52RidnJrKZv4Gy4ZRZo7SB9mPfstnITqONm2jI+64EOgYy8zdpTWK
a70Jh93SxOEs0VeSicdT5BYfArWZlE17rsKLO2mIXeJt2kh5FLp/MTLRvlA/XBmqrNRsBNE1Bi8R
AjSWfJ7Ogq4s9kF9tYah3jGPSlEQM04OBtK1NAN8ChJubHenNiPCadFutwXQ9qzb56bnbZVOYhlD
I6vVfbi9JvnNVveRpQ4WlhCKLxI7XsR8tB7gx3Ou441rhuw9RP5qD06Lzrck8zGz3BVGkOaoxfEP
w7fV97Kp15rbPjeGcJ9RKDnH0ikDPNLWT7vP0gesamKAoVfWVrOXpQTA1eAMi7QBWX3f5DuBgmM/
qekaWt5068xKbUJMjz2GtQCmodrUDT6HIXhNWjN5ktqJxdqtjZLsU0NQAjtwCs9tO87p9dSiOdsK
H2Twfag0srN8+9fYl/Kit36/Gobiqz0QGwCut9ERQTlOOpzquC02zPG/9sCUiOsbL6Gf/DvygOHN
ztN/tHQK3dMtYRPcjHzNEotz9R+s7oZTBJnSsmy/OIcnvLi8RjRlFuRlumg03GWFGyU3VbW3qv77
Ms4ci+hAlPAhEYKdQdyT6dWP4hob2Tv8XSQ6MZ4enUE3z4mCEq19G+OYUCQr0nahMYL2nwfJozS/
ThxSGzcb2MhhI7Jsix1n57Xn2GnkoU4R68ZoNfY5O60jSvZ36jrGkRSMklNkrUeDfsamCnw8hdWI
8QD/QO35ZAB30b5QmAM7ZCfTsox3JnVSFoO02avkBRaDTN176VFuEsywturAPoliqraZ16hVI42v
rIy6vW7YBR6nENVCoL1bBTd/Dz7+0tC/yRJubuGEzcb0m+pR6BXlZe+2pxBxvuvp2TVw+rdYROvF
7MrO4iRjU5wXdUYz4EHssiredylJi1ONIgrBN4lFRsM1rqIP8hmS4zJfx+6zzedmJTPC90XMkdWY
72qOwN9qBzbO3qnRknTzW9FgelG7ygKn3aSVT/caagiERf3s9n57FUOI+sVD7aSgdK77HNZv7Nsz
Dd/pVrL0MbHqONTcCCeGzCNxqTreX5rFMbSGR+mtlwVNN3Lctdn4Q5fcGJXjPNXW8OlY9S2w3PDe
R3znjbQcT7VKPyJxMGdtTaZaFq1daq4sTdNpHFwb/X9hbIqQwa092l/dqHt2GmLv8SY22zhJ3R0g
HNb5LhuQZQGh3HElEMG8afNUBU6uZ8cXUAo0yZ5/duV4cxN7PFW+QmU6C2FipNGMUxGv4mR7W2zC
hd01Z63176y50dmFZfQhJ+85MEk6sesa3VMcy91y9KawkHdzjhtfS3eRrUEiVlHUj9pOv3s1XQ4S
yoKqRkt2yos+0jwY1gqnz97BDLfRh9zZmFxaiT3drBGouNVqPH+zEzezULw7Erovjr5441ctog2n
BR39b0z2f+ZYCKayHkwAG3KsozvC1P/iqKVlStjid/HeAip00BImZ/rAfZcZ46szYuzzjI0zekyC
XMnTPiVroZgWsHkXnHGMDRebPBIJlnWDBQ3RkLyFYXcKIvLjClc629SrsXt0PAlhyhcslHOKDNaw
4LFZICD+vecqLK5Gkr8AC9zU+Hv3Nmblw+SMr77+WJ7qAX35v/Gsm3+mBS1fu036h0vksm1amKD/
7FmXTNNydnvMMLT8YhZhvpvwqOxiH7mJEZ6Ac6MAIZsX1d4amYSx79Cy4+dkrzeQy7ss3SMrY/wZ
9e1K4TPYVHXC25ZN00qhvF8ty97JMb/Ug55dslGIf4ch+6efH5NUcBEeIjndwxr9l58faW2FIPw8
3qcks6IBUXjwxoPJ9mifaeW3NKsemelMRztiy1oreo8iubGxvRcgZZ5TM/m0O0KEl81pFNbZHrXy
G5mQxsoy6MWXaxkkISbloTsmtjgmYYzU2XU+8HlCCRbJL6MQaOGU+qjjTD97xJmqTjeYUjs3SCQE
WhY5/HHzPNStdfa8RN8ttAissN8CNWyi2nTh5TfjRrMR2IdqSI61PquMgpI8uRFDkAiQo9VqL5sx
3CkmoWudrI/YVf6zjWMT59m/fisWtO6frj5uPNuybYsML0Pa5l/QEyOO/cBJyIlh7lFBYIpQCdiY
spgk5ftYobbM/P7RaMb4UAYEYOwqrx4DsrjQqudhVwdZfa4Nm0ov1dGNV4N+tceYhZTCruM1W5sl
a+PARYcj8KzIGRgsw34Xpbr3xA5ZPl5bBnifOCS7lyrNAuyL/pm0A2MvioHaY0Y8BKneHkPDQJ/D
reVO4YsFoXqLUoWIFkIdrsaUbxo1bKma8r1GaNy6S4Pntq/omlswbnXomNvO0n/962+eMT9yf/7m
CYoJB/e+yeFieH9hF8l+IFIrMK2da1ncaMPwTZvhWZgvnfVvMaBhnhblcGK+VNa01pqoOCbe06IZ
7xkzHG3YXbhIhvO//tSsf/7UOOU83SSdDXc7foE/v/GOaXTO1HFokyccYYYQlxSRBXNh6ycxh5fM
oefgS6uO8EWGrSlxiyAok25UPCqbBWXhXMsiPodcmKupnN4KbqnT4L3SeldPhh98C009J0MhIk2h
F1thN+VOsS3CQmSvPQhou8pU3RboPNxwW78N4WAff48TtIipb+/T/1FK/usvW/7zIcFXhnAYTYDg
g/uXx9lQFm5KhFe7ripfYNe3+4lpq6eZFjtKtc/ZUh9jVtCZUufCyu1T6lskwQfG27Cq61ih9/A9
wHCVs9PSMt87CROCvso+WbNdfMf6gxyO/qGXuqIQJDQonNp7z5zFGp11Z9fyOrTFIdDtdquRJnF2
A/mOGCfbLqeL56HvSTNmN3nSvrJb2TVhcNb1zDtEiNmUSN0nsgpOeaORsBYB3SY12T/avnh4xK1s
VWl3u8gjc6LzhLkPZsNNUzLOi7W+egrGi4X+a2XrRGfNwA2rI26dMDZnT1b2H3o/5WeByWPAw7mX
omVtglWXotr4N8zVhQ3+p9cC0A/vhCd0wD+2/CtpO6G8t0i9A4bQmtEOLs89Jt6XmBRkMH25q8sA
ZdUsOs8I3xR+Vp6DvNj1ZKk5odddcjxQwVbAe99MiOVxQeBFd+vinifq1c59TI9dDLxkHq6KutEY
q2CkWhuN/eqhtluVoRNcMZBSsAgM9uMEtF63DAApVYxx2O4l3rjhJexwBjjSnfUEFna48pb6skDA
JfFWKUqBsLmromPEl4dXc3YYBcTp7NCqsA6cKQ9FpyNAYxNA4o51/DcP8j+1JHwPbSmlSQqEYwpj
ftD/sSXRmpE9mgnsMlLefrIrkohUcsSP8xJPltgW8xR9rOU7O1kTNxmxw6OPLbBAhNdqZ6Qi/iap
Em9vzov6wWxLhtdzVEKVsuHTmxcUy9MxU/TtQ1Iaa5U51a7pmvxUNjiZqkia25GpC3IqfIh2JFgJ
lgq2R4Txuwp8c6N1xN4gTSJhOSy2xLX4z6XyD5hcnyZ7wt/hMKAwzGTrusUdU9tnX6Y7mXr9dQq4
BssBYAnXHdyJZuA303RoXv4GoYWfb6++qiAJKbn+z6e21IqWjufRBuzEjR9twRpUW2yjX5dv/f8T
6+u/RHl9Dv/9syjHOgrC9j/+s/zPP/2G/wwZ9v8hDAyC0X/NAvtfeVCkf6KB8dt/w8BM+28UlAYB
SpwiKEB0fuU3EMww/iblfAGhTRV//5W/88A0+28IOQVXgBS6jilnJsKSBdOG//O/aYb7N2A6f/pz
//E/+JYGP4u/c7Sav/z/f+Rq2c6f3yLKXUgt3Aaw72yySC3vL2/RmNvQEWN35wg0xc1oN7vRM/Gr
aAV3ncooYxBSrWVpafxC+o04EohOtUvGiTWeRYa9RCiu7ZYK8txMVXYuVStYNnIpzP9q+TDoU3Z2
GqJZVr6t8V6kCSKIpGxZXjbJqbDmEKyg+jn0Wr91NRu3gpz8lraBOTSyNnSh8lX6kTr93w9E0IUb
RkOzRScqT3YJAQSICw40PIbzP3dEdP79X1dLmlU9GJs2t+j4OnaHBM6YW+7Zz9i2xMl2lTiFnnMt
iD8jedhZ9YhvO7KBKvbrTHHCWFAyOUQgx8z3GYaGYm3U0x4/LtFOE6I/EiSjRls317abJ31JdpeU
ZztvZY5oHcknWjG2jNd6DSFaJ0XAt7zHOCCQLqwOLW1qf4cMhJ0wKdDoFgK13/BwQ/2PXmX3qpdi
E6sr2UA4FWkoGmA+G9qNo0aa9ArG5bdEID8JfA8PGBYZ2sXkogtOs7QvvjGq7HeWOmn40XIgEAXK
TBIlbiyNEHBQGMb6h8V+bRu4DZikS+s4zw3GjtX30cnMVemFb7zuz142MD4TKsGgk99Y4aXkqQ/k
nXb5tC9H+R2gSMewBWWFLicdmGeAnRwJe5v29OVWtPaFo9alSogw1YLvGUY44sBDMs6ETYwmhhQT
cS1zmHQ30YFtaEae/EAWm9Zv4mMlidggiE6PunabTNYtDPM3TVanIgmI+BthI9qoIA1yF20DNS17
OqgbfKddImjWk5u9243+ByTN10nL0MoCCiCAcRtg9ves4So1/cgs+9EN7KIk13GQdtOqt3DydE16
z4Ls7mfJz3jI/3CIfvQH/TJI+113ACH1fJXSmy6jn4cbdLncsMOpCxtv65n1T0YSF2do5uip4lTU
9dq1PZalCSFui7kkba5Y4lG64oRKi8Tc1TUzI6QjtY7lylj7OVlReF9FE0IKcm5mrZDV4y7Mguhb
67f+qreJsUIFBzbByZ9kuikLEyNw/72S6dOIGWebFoz2MeXQZaTeWUcKOPVpiS92G06sz4JpKqjH
9nEcEtXtTh9TxQ935DfkwQcKKx70nCrJLJjQJin+GC6lMgpx58jhrdOZdPPgyRzHs1brPjtJPdk0
eTO9lmbjwxo5EOk9Pfkz8KhrmOQ79jnskYvmGc0AX5P1PVb5JdZlf8NPjRCqVPk5qPhQy5Q8YV09
+aa77cZQY2pmpFy3LmukLvgu43TaYTkLjniU6HpeVRi3v9hbvfum3mydIGvOiGNLy0sZO7vTeqix
+f9vxs5ruXFmy9JPhAhkwt8SoJdnydUNoiSV4D2QME/fH1inp/4+c6ZjLsSg6EXB7Nx7rW9lrr6z
aH37oZkxAJ4M5gA6uaIAViOskFD+flo0pi5ehmVrxqlgTuFBx73KXshqdFT6q21GH7PRJMGkYSFP
klGhi0ynEy6AvTXk8dZI2X4ynP37ybARWnn1qySAI1CWrHaFnYT79bOj+TIXUoIGgFYeDA9dH89I
+ogKl/KWVLb8ThfhxcJPcZTuvWUB3wkJq5rdaN4gq2nvxzah4SeXnR6WyYF5w3vfmBgLnPyrHtIj
5h7j5LUEuy1OM+1KA8UOiWryrfTQrSd5sVWD2M+jQotZpu57Qhc3K8fsebHG5Uz9T6pp3NdIqOjb
u+yZCV8CG3KGySSND46Uz467WG+xyXHEbg/K0EgMmIkPDOcpPqtKfCcZAAehT99e7Oh844t1jOO5
eVhcdpQmVad+eIhtzLuaPBAHR1tFs8I7PaiYbdzlc6bd6f1s3GnfmjbXd459TlDIyZChweTQsO9V
XJHSq/R7ZFlvc45/mwX5xKimaQnywli35GHz25M/rMazPsl+xsYd1RoQrFD5qZU9CaFpvtOmnLfq
6IciWuyJoLiCMdwvr1uMba+zuYvJi29EjFY/tuTNUhLo2qEDDzItK08tcsqXpAe6gZrymDa6uxlG
e2SZBCyj8uruLmwBIWCTsn/1qbrNZgbmSzvBZZyMzHfM6R0QHA6muO526/pnYen12CJTSFAs3DuU
1EAVJFS0oU8vbh8nd7Rr7jyBzacQZoi4wyhup/ViHjgnuks4b/Hj42JvqHVHm5j7URm3stc3ZiPQ
8idktpUAPTcCRsp5IOR2MMkmdOp+X+MCWLMgIC3Ql2AG3OMt5MQJzW7Bbq5ouRB84Q+IhoKKCeXO
JOzrttJhIpFLRXd2ebey/Ewffv6VZJjf+fCVTPr9P4qs/8AEvUL8/y6iMKZTVQnDNuEWErroOf+2
kpWck1M7M+67MLZRTKP8ZDX1rtPwH2QH7ofB+bZ0P+NuvB949+t6B/8S9ueqpnZHVruz6vLFy1zE
0QTroRDCjDPI5dMVmkKNy5igs9qfkxHuM5W+KNv59IZVFhIlv81+Hm4RZWEUwf3XzdHENoyRkipl
U5YJxBaEKxEg5YekXqa9MshUKFynPqo0pcngLPNTZGjzE0MoqAaOcJkxs+oUScU/TjDQ+N+/LOY0
/5Pu7Ard9KQpLPxaHObN/2u9pIVDVZqu+mCmwblkwXkdeY9dhfuUMwf75QB/2+a73sDlZJwzaY9L
Vf2IGIJpWvFr6coe3FRLpOnar2hJApSQDhsCNhFo9kGJUWjwaFiZIjZ3KDp3at5FRR/QVcvuRZKf
yNAJg6LBueWWaGYdRsOp1X56jHEMwrU3LGdX2U1D0CuDDiOXF9I7n+YKcFCj/+JgA1epaZ+zkRJh
WJIL0+hV2+M5I5F8xvxZGTjrnGm4g7L4MGWcpPph+sChA+J0Yzeq3OAQ54wea7uWg4UjY8bpMr51
R+NuweZ5bIEX6LLdyd6wNw5itaEw9NPQNM/VihhVaNeCwsQZOLTrTIC6y6WnkKrXWlFDhOn4e7YT
pNhVFrSR/hCrfL9kOUnK6YhxeViXyLm9EZ2LKCCt36vhWzeGNuCbZv6UPZSO9+SWOVncmp+K6TOE
imINZM6nNb0XEBenThZP6ZDcxBki1eqt8lCAjzHeufFs5GZyV9n4plPmHluahVIEqZEmd91YFjvI
FkhV4qnWoVH23LhejACrTo4WHh0Gyf+6489j6qX3eYn85voKM/I2SudhIMtJw/eErjaf9tOE8Ulm
5Gg7c6MLyI28pF3lFVG61cf1Da4f6s+HWO/MpSxv0/L+H5/jz1U7yh+AAc3H67P+vF1d6KVPpqdi
SzCTuz/v0QsOXQ1Y1D9/xd+Xvj7Gsyz9hOj2WF3/0OsH+nOVsbnf6Dau7+s3cv2kuZCrSsPF/prX
8Maal17YUO0ap7pT0YRMdb39z69df8mjoTlef7vefn3E9ddCmg8gxnTOtP/9+L8P673ibnai6HS9
6XpB9GnKPiY0PFNVexod+S4FGeKMGdAIg7+DRdf7dLygqmjYMgdyBTKV/O6E8ki29Logt26T2dnr
l8jqdNChxByHfbXpQwR/KrMJZS/RnmmwOgi61b1cbRSsFXdo6YpF5kEpNmAq5qgWT1pfwatPEAO0
y5z6mSvfkAoOFEgReCLUPaRW4n93twWcSmhbyQ+lIS3Dp0bGLl1MxjF7KtCDJTiVD4uFNVpM+b5S
qkWs2v7KtOKQNig6Oi00g9SbnEBUvAB6wqoeq0DkHfjbEX16lkA4bl/zVD1bZpEHhVY+Ll0Dk2L4
Llpb+O1rr4l+l5v3GbX01u2Yn7kIOG/r3nzJmQJUxfQwaE2+D/XU8Ud93OR5W6Alkdsyj4eHbkl9
ZBd0UjCUHJJp+Ohxh5FCsac+eIgj+QiemWK1YRBL9PAYELX3bRdPs1eowENvx1GmMtCTCrrBCbwx
u6iDGs/G1h1x1mZxhfXI2sdxXq6SwuIGdASHhUJjul28EyedUV6gDDb61VyMBvNBQ4edmq0vrfot
wZ53XqAkAM9D+y3frLK87VdBW8e4uC3HZ81Jbhmrt4Gpm2+wJKqtozFsyTzy1HH6bjVciz+rxuQr
lnntZ6VoAqmR6h4q40Ms3p1U0c4kfBrqZAzx1fjQY3GvAGy0HpBkk0DV1K4/mqz2Nr0siUNOy0dO
9Be7DQVSq+dQdsV7l07vJoGujZMxbO2AFBJrj5W6Bf5TOdO4aSPX3XWUNRAztCfkauW7XfWz36wu
6HZQZmCvGGjMKtPGKlY4Y9jOQQGjZT1Khn27m0IoS6rthZ/MoDM4cdW3bsxuYs4vWTfyL/OK70X2
LSPj8NiuQbR4Fw9930Zng6O2kRj4PezqB9FSPmTzPBqdZ2GuGRpufxiLrn+fIGhnkUbA7MzsOrdh
H/ST8E0x/667SWeHMybaoii6BQHfgWXd1h1IqmxOrHtbYzBQmexoNCmeG8Wgh9Z0XY7kw4oF+n6T
vHOqMwC+RU+zJaxdMnpvRIoTcMtAYMmAHZRNVu7E3DHaH4oVx68HQNnSrUHerFfoz4nHbEsfgmgw
MlBbnEqTCheCKH8qXE33bmLjnXZ+OvIeFTxRsDJFnNxiP861s0UbmLbK0XBwu1Cnw+sKMQ8q/Bky
OpoEoFN5MqMcO7PwyxHLb+TKQ1T7FVO4zZD3HyyTlD/FFRoP5v08uvc2DIMxobI40YflUuXlVzys
XPQeZm/LtD5IJZ6FyFo4c07qKxoNSjLEu75NFb5xFEiuhZ2UwBoIWGn9bbZ8N+MhH+bplhxNG26Z
+yuc5Y2EUneYiooWKvM1tm5m6amWbUOznIK6C0957pYnq0UddL12vehQtgGwPYjRUacY4+kGT/Mb
Ts93OzaqM+2mcF+M3SlxMgxIg5iqExKK+kTkYXXyliXBHVtz9c/916vXu66PvF67PvzPI6+//33M
nxuv9/99eHZ9o7+v8efp0fjRzvawTQk1R9vExYAMcfErFGH/uprNy/+46/ooI3UjpBh/n/C/3EqK
ipcx7uDF//G0/7/n/uMJOLPz49CRpieK8uQmIbwsNqHT0EvKl+vvNZPH7M/94/XW60P/Pv7P/f/+
0L8v9f9++PWe69v9+6v9x9//8e7XV/9PT/9729Q5CIXdZpe6RnmK14skz5xlG65/3z+uig6lzOZ6
6xLWOAXwCrvHFp6rGNvTRPbr6XoNG3576q4XVlLp/vXq9cbr3SKHqr39t+dQiPPIvw+6Pgc4z38/
/e8LX6/9+93/eM1/vMd/fOPrjc6sKN7MSVhi+/fjXq/9+41/XnpaNL8FbDGL41ACVKa37YvKecNH
RGC8mNHlZO0T4dnAdM0c+ELVc6SVMDQSlhORC+5U5QZTRSKYkcoklYm1LrE2VQ8NXkfoTWQBsfFM
ZRidjIWzjVv9o5+mbWXT5RMLy6HUmTFSDj/JdH92JKXl2CIX7BtjA8UvASJgMLgMO39JtSCmhN7n
0QPctuZEK+B9dAGY9dKQrJ+XH25qoqCNcUAnHZZdgbmmc1oEGf03PJruNDAOjGEKTCgwdy0IPN2h
uMgJePcTyDCmQIdJCM/ZCM0ULQeHTbU2JEVY/QwdbLch0j2YUixhEhnv7HnNmjeybdROVOga4Ex9
bbZ0McbqKOqDHoQlX9L4VA0NXDb309QbDrBIgWLVTqzPnW+ljDd8IVB7rOaYjL8MWyb+HNkzVDyH
OOnew75TytY380PYdDBx3SJI6eUeZjd/XUR55mVLQwV2lgRj9Mh06itT48+c03fQjQZ/vPFSavg5
K4wOuKdC7Pte3ARuP9wXMp93nkfPYPS001Bxluod8Zt52k3WaufY1j8rvOZEx2Nd8IbPPg4fDJp2
Mo5ujLhCuIW+c6tbno3vhLUuqJaNhjBln+j6Jg8RN6dCQ5KfpA6nFfXT9mLNl4Njnlx8pRtLV0eh
4xhze93yB4FWxVqVX3AAPcapR73SH3rKpn1RrqCSHDJWmrrJyZ3UAbxIf26jFjgOCw3pemgOlhWx
UwYjeqc9FeUdjzX2cGxYp3TM7cbY8CcvD0+RM4Sndo5AKZL2jVgcD+uSMbomYgfclhGBVVA2lJx4
2SDFr/fIDjnpVvLQYdzaFEocxGrUJJFkQN9TEk2bdRMJym4CLjiiYxJOCAhoASKmLtBcpDL70ucG
oXHCDI8pfECkdLhZOJUn2eswVCGdcX3eZQaALSdvf2QJVKtKwczIQwiB3eAD4K9p47i+k8+PWaFp
ATxGhrdJ/DM1x48lHs5aqj04hTPdABoO3Frv/KZbgJF1/SMOfc7zLNo3tawtSmbuXPpB4WwhTj1M
i0dzyGCv6bf5V6YlCK9X7w62XvilxVdVWb/rFrBh3EX3kQ0qLIsUlKpRA7RpkvVY0MPGznSX26EV
iDI+WNaMn16HnBE7oZ86LU3UrAdmRGS6d49koQZ+VG/HGR6OnB2diQlnoKIEr6kxtM8d35iX/eSM
1YOc+3t8S/IgNPs+D/XxvrFQ1he3bgLqwLUz/aDpnb5uEO9KmngV7HMV0bFg72whgqFrwORLbmsd
d3RADROlY0QjjmpvaykG5lY/sOaNdezNGViFhi4NJYgMzNz9sHH20gNeLmqyjrjfMad2owg8o3qL
8/icGO8Dq5OABX3lhy5p6YolxeLklGLRuFvMpD8KiBgNADWxoGOwvMXHeKA2+uD2+04uM18yR1WU
+LxrTzcf6XXILqq89GAbRbLt17xxA3PADDRSSSYxsoaTrOlUUhmVLxafoR1QHPEqRbjoGxGz5YKK
IAUCp47GUsXUO5MenrdtY91m1mC+5q3FNM98LHAh3KGTyDZZ6TWBrgHKoXhTNzn/qL5xT7Lw5m1p
NfMWW0dLHk3MsLrub8YxMqCEiCDPG20zNKCK5jHMtxTtzI0WpOuGmQcdQgL6tfDPOKnuU/Rfhxmu
Cgi5FANUPD4uWHg2KtJQ35mDGQxMBTcmykowH+bkixMQav3ASpYT6HgOgVNh8rU5MJfJq2bQAQEt
2G7EEybtdE+NzbhfY12HcjzxJ5vmWzj3qA5b1mYQcOHZwO8tiKTJrZ/kPg8Pbp68TyUrx5qMLX+a
V/ElV2C65hc9W4NozL45pDO09ijMir0TaZhk4cYjzGIlZFg10QZN+tHXFckKBU7yIq7gl9HotrL6
IcwW/pFu5F10ab13+sOAtx8j+FjsbZxDi/m2LOZFAFtMqCKDUSefSdZN8eZUX6k+YZcc8x+9DJ8a
uwdLFDXarswSGOHYbw+qz1Lc5lsrQkVSZeJW6SUsEHB/0JmqibwKzGCcNJb2GBbFxhisD8PJ2k3b
47LFkMwcVz4vUWEANegIW6qXeq9A8I8N20CoRUyC4fD6BEAEjmyyXcSwJhidLj0XtvsVIuXEPdlh
s02iwG40OAtOB2WkypE+mcBVC5jEZj5Gh+hZjyq0RZijQ+mV+2k94JfC/VF2pn2w8Ywwf9NIBfQY
flmVmeIujg8y5YBVa/IF/r0OoFw7EVFIM0VjqIb/3IRXDJU1Kc4QqdoAT2CDSCWBGWDWa5IPhCNy
Rkm0NJ4Wgj2OJfMFYQE4HIp23CZSvyf66rJ0042wqmjPwv89xoh2szgbKJrTSepzFBTFOL+pV63l
PNYVXXihsXLLGLbeizH80CXmejOPziqBYxiZ0baJ4IA4WRH6nceHtrTscYjB0lu/48lxgiEbUZsI
67USJmqxMrSPcY1ow6GBXxbhZzbInVFbxWFoGGpW5kJ9pbGFNW5pwPURclMc6cI195qpTnOpCKxp
8zX/RhVnM8/VcaKhmsC12hWJ8aaaeB8O1o0x2OlJ03X+MMTbFS6vA195uMskARGQj865516KkXcs
bRbnHAs3BU2iLmQWG7M2m712OdsNCGx2/amQ1UNrCNw5GtK2Bk2VjWbuaM3uc5RwfqNhyPp/cvOg
tRqWFONS71SV7W1tUbQqxx2DXgXnO078eoHiQnaPEQz2+8g4+6bqmh9LpqIA3Pcnzcx3xTCnLVe1
TxOiMxMuA23HwLJRiJNTQudbE7twL3snBsXdfs5zfTtMj1OaLTDXisH3KGA5n/c7LW2+sjzHv8nY
1kwUNW8PqGFo6RL0lX0sLMbJobbLPfUStej3jSScLlElnxyk3OXQwEfBXneG0sRIpCXFo6/z+0RJ
tFFjrm0UARn64rw4IXuP1Y/2ka35eRglUxfCpYJR5HeDxMmtqxwYLDJwB/+PH5vYZ7VS/+HlM+Tm
xGgOncnIaaS+Es6XS1iQHyq1pnFOwxkIOmAN28G0JN03gbCb3XoAh5Hl05aq1NvA8T20MFMAMeT0
wGlfxYgxfBq4lT8VdDviGWwnyjvyscxDGueXVocOYus/XYu/oFzwPCfObojSmqSQDmHzyiMxFJ5v
K9py9kujNNoZumAWGiavugbYgxyX2NQ+SavAkRmyrFmbJKzKZ3evj1OCm4B/du6O9X6eHk2bzI+u
7sGJ2MIKDJyKhF+VQdnjE9ec4ehgdXTQQPhFG/fbcjeNO3IWf2L0HW80V06Uxm2QnZKCaiKmgbcq
iBngQDIHe2ncNjF+ekX+ACV8LNE+2OY5MiskvIM6AZuXm7ScHzgcN+dh1RGUBrQf1c6AYxJoNsVP
Nr+B/xaUB29sU+bF07JbPMxReTN9jRl1TjZHrC8EFoeO2dtWhy/tRT+TSl2M3MFUtrinZMnxykt9
Zw/d1jOMZ7ecUEQQdMKic2dLsNseyHja90FJevAmpZPI7F+Q2yBqbIt9tY8XCoGyptRgMbHJ62ZF
MCqgW+rNZR+cRE9TcD2Ajn19b6Xykfzo/AwUkszt7oZEjhtGyyQfTCOORGHR61w2DE7LQCpkY0At
n6Mo+Q71KkgiAQZ79RzYBVJLG6a7QBwb6tB7rcliJWdXv5Kh+pWTpwfW3dO3Nn+b74niqTWT+1m2
T91EhODgVfmpGbeFjAgWKRawPqCsGHqKtUD8rjvzpXKYN8kX24J4MfQgStrW9kfDeSUo5mO2nX0y
1JcWLvRWq/Nfkes8DA79axCPNCTXMfN7NHlRII3kd7WoO6MzSbyEcrwDsbTHSL5s8/EumuavRjLu
thztLbPFS2h1r5TjpaRunBwkf7oLDiVhggZqxU+nIaOXTY+7N6KXyisbtnLnsnjmTrnao0bcza5D
stSKV4YSDg09BXgTYl7SUxvOaJ6J3SAtW9yklEBsO8hcphmlsJbfVvESPSYj9KdymHamAyJ+hdZC
eShO49w/lvnwNiwplnGrqTiufU2egTCcJl4rENGmnvcK+NUvy9H69lgwznPhGxjZNmW/msTHVweQ
btNQE7QPfW56WzMhlKURy63Q5ASmU90THghyojHqkwtqKHMUkNLHbCBFyLRc+vsWEqxK32auUyAL
uD77MLYu+QaS6DOzY8mEDPcgZuQpmYbFzUZKsPXUXsESSADuHwTsqiImBMAbTyFkFxLgE1+YY761
oaCWvRxutA8htfE2zXZWmy0nwhHMbdMNnyxWP8fE0PYyAw8ZRt5DmubMDZZoDZk59TH6pthkjNGA
mc6H393UNrtWI/axVUjcy4VTT5zG5wlLuFXgPRy8MYFWCMBBt7vnfqBZWsTOcXLT3RgC84snxnaa
AYoShQgzLtRXYd/dpjndd2k9zhDlVz8CVpCSbX2M8AvBhT5IVayRgnNyiIUFvnoQDmXpOQqHZotP
neOigUlWJow9SR26YeJgBQX1MMyadkfyMfROE/eAhj8CMTnYWtuWe1THpc5AJMfsHFix+NGbDhBk
Vb2XMQgmxzpghbs1o+QLedCH5XgDhvzyqV57mEpNO9feCS2tdmKqF9QvVE+D7slNl3q5T1ltLct8
TOzla/VLdo1XBPBcaj9kIEkkCLTMqUb4J3pUO4sRbjFEMjstqm3j4oc3veGV9jVbtltsBpIA1yY3
EKftIC1tO8Ri2s29+ValtJhpHXwXi3GoHdSwqE5MMFHELE46K+s+ZAXNmWVAfo+JGF56nZhUS/ng
o225gYR0TOcBfGbanzOJV2FVUXOMBvvOTGMcGTMlFd6wOEQ91K86P6NybyA2q+1EePSqsM+2Q8Sw
de1XlO7yTsCZcZgs8ni8guO3VM9AsR7KavkJAkdsGgwnTfRNI7i9mXEo+6a1jqiF58cDW6ycs3Tf
1UyGE4rQSh/zTZMZR4txfmDphbPPLWZahKKFByP/YVb5eVjooBtOi1VMf4uqpzbVkHLQxKFuM74c
FFws7WklNiHegUJ9JgWLmFnGjxwzobZpw91qBGZlN/1sByMPvEl/zaL615Q9oU+7S+bqc5EDog4o
MxTR+ouwVbbTCufSNjYxW7lCLJWo6i5Cm+SiHtmqrFh2vFsVTkfzZaqzty5UpAHN9DwXtc8w1TP9
T7pgaRhqt78sMcrAaAFwCdYvKCb6x4I5GBUv25ER/mLek7HokxenO6rJeSzG+gj4PAwW/S5k6Yjw
M3pC9bEDSdP6ylpQvxTZfVvaKErCBk7nTEtybjLOINgJY/W29DbfGaGOgVm6/DvW4j1lDyztvgAy
5HzRzdgyomBVKK2T0xLxVS0Pxdh/pvpw0FajBlQH5NfOKa4Kn4HLXq1HcQu73b4o2p0hwnvXtt2g
z+Unc/zan6vv2baXnVIVuX/szSPD+x3J3cD7tiKyBYCF+qXtErQdzm3MghdYzlvSCEU3k8FcD10W
JRoeVtDv2BTT6tEJl1eJXn7T0tMZoT2cFvIsJkUUq9y3wvox4ivGhJzQEJXVAc0QCZnL6OuIkDCJ
LxeS3HdU18iMGkkg1/RtLnOy0zgqF4tWYZjuPgkWfTVaAZSsp6JzcrAfsrRRANKFqnokqisgwY3E
c7V4+ul6MXVUx9drtO/0Uzx4F+EaZCJFHuEF7kyQfQrCqZw04F8dQbN1n7UHmgAHRObNKQYoDxK3
ZJFLkgYL3/VGvhu6rfboMJsopHcIK2vtV8IDqdLx6LJToIiDGr1Nrk32qCFgJ18mVBeNc2nUgqM2
9e6YEIIqBUJ8AqLBUA7KMz/wKT0GNK1usQXCJWCip6GuTb11gHO9y2Yyt34k99yGDuYsSwOQBCyl
OoXrKKfQlm2bQfDH2AOYz844sMcZ/1dSSu11ym7DD9513cysxC0Jp2QGnbbRTQOqvEz4jIpxfJI4
jJLq+IC+18KNikffTCk2k2zTjLLa1mHpbnKKXaoE29eSJjloNP9Qm4A8iEtw7Hprd0d9mJ8je1ge
7AV5YX/Tz7UdkMMQH2YzOpEwszbhaIpWta81yJNkqSm/JUWBlj08CqmZ3Ta28a6PSLd8wrWmnefk
6gSwfwBEBFbepo+4kTqwN3xJLPR7WocAlolO5Awqkvo9khO7hXAHNALAe+kvOQ0CMWQLhMD4Rsbc
nDC8uTnl/RrbpqcolQkbSGDgshL9kbvqLUk5zURpGritngZJCnNAzTqpwhQKwhXPSwMGo8TkM4g3
F3CmJom+4V+wtyZ5ur729cLlgP2v97r+TkUBaxCTWzR21n5YZyvXiyhsgOcM9WmKkEnYfyYYrqBF
UZlfrMjurrdfH9qtT8LLDFi7ZlIrnekcs+Uh3hXetjyodaaGMqA8Tf/n2vW2QljHZpLO3jVrOhsJ
4AsanHyapmtPITmZf65db7Pq3vCT2nI2iYG9dU3tcQFa9+kEDAfdb+Cl5q8u0Z8m9oqN8OAAD05T
Yf9oPF83R4KJh48G+3LgwpA4wWIxiYmzwr07jiM9Ogvy/1jeTq7HoRE3NhY5/YJ9jaQ+GCcqrXhR
i0hVp+WoPxXEayXNbhiLD72Vv62pjgOY6vRokdNi7CJzyIjQ3f7kC3zu4vkSxe06hojogzi/rQhZ
DV7Rl8ipLn4VaxdMx0VrPEB1occSv8iluheeuvStfYOj5AsFH09OkGTC0Itm1h5lpwfClYwI64MT
VQs9tumSyZLUgBG9K1udV03v3mJ7W6V3YDVTcd80ww3UkowdlqGz1g0bx2sf6ii5U1nMyhX92TJY
T0OU/Ij7PJgcLVhoTG/hnYJRYxbPSGJrwUXm0Gg8dbp6SC3GvZ06jyEOnp6vbRuNkMviu3aUDWzs
2tw7ZfON5+3O7RICQss6gCt+m4mcEkIRJpnM0dc4WJx/cLIvon1LGDVNWnrSa+3gTQ3Tfg9tyWJT
uTc7arF3yCdIVqJOP10vYpWKo2GKpy7X7+NDQaghbUH7s9JVdDPL8XdWu9KPK/kDDvfnaFiXEv2H
36e92MXOQ2RlXwvjtW1tGAetYJ0alW8gbllJaeBXBQo0aJvubZwCcxlHkNdjG3Qo8HqtufRmcb9k
sRZYOaptqyvpXw/DrrUj2tST5RskBFlSXbRR3q4/i5E9t6Z8mc1vCAHLgfykfY3mmkazATmqYdkt
55i6xWRBQ3KDPw3jY6exzY6Gp2GLI9THrTcy7BUAAcz2Q2bd8mVRhKEj4CAOEqqmFRSzOgNKtJvL
/owT1jvUs/NOdytsawTJbak9dJkUeypj5u5li9hpmcdsv4ZzE5p9r0D1HW1Jp5WOB8FEmbmtTLaW
wpE3GJFvPFU+9Q6AOrkcVE2fLeuaDvDVSmiojw67DtVg3vKGbY7AXTqKApF8opNRlvXp+uuf21DY
6dvrjUlOH1M09u+occlC7C56mHs4FagjnUZ9m7pctl6y4nuQC02DcZM2BeCahQgPJ01uyEeaq+io
oWzA6UFKG6TnpawfqrbuCWOhmG6K9Bfkf664zUtao0XJusXFNS9OZptcWtE8FUiFLbvzQYd1eE7i
zzjGJGtGaxwITE+L/kmW6w+JE9/WSmzGmSIqLtVXjY4fnalObK2+sKRPwUl435bXQiEyk4vDCVSl
2he6fD6cZb66eheMNjHYyP7sjT04gbegIVmWKDkQuXtjESaPz53+y+IClvLSiTKoovxHTeXcDGaD
wNV1EvZrTAdJxZ4hy9AvKkfHQbB4Qanmd43cBMIc0UvSSMf5xhRrnmm2/D1tuT25kT1UX7Caq053
9dUPrMH8MmFGtqxez1g+KqdFNutZzzQOoTo5vfJHNX2gXyp3YVx6pxSCBFGmEFBhrtcVKRQcp/ZG
lt/ZxayOs5xpJ5TE6ei07xjACg4OHDU9zBRUn5ZdgbQQOBLC/iE2U+04GtqR1HFxu/rkCdwq2B/h
65YMZG8Gh7HZ4tqndE7OFh1+jVrnKLITix79KGtSLOg9LUFeewpkRQOtUqhH+ve4E4X4PbvhAAXF
rbcI+zgLWIxGS6IAPQFpetIhCDYtazJdR7HUe9hgaiqJntRW4NTu7xqKNWHC+XbMGBAWLbEpLK/e
bQfoqI0vJx4L9zFezH1rROCWyJ09pqP10Xv1s+aaBwZDVG2G5bsjBCjvJsatqIOZDOa5fhYJ9UIS
61+TVVKuNpv+0mbyAf3NaQKsv1nY6THJYumYQejprJXHE4oQn1KfPYMESWyXtlMju6apsCxB7Cy/
S2u8tOCCtk1ooBIZvwr1HhXhb3vUXmJjptmPoV+VxVdoRUevMLxtuBQ/iSpf9Mc88l6KhlGox2TE
LH/JImP+O9KzcXE7Zclv23BOOvyL3mtpEIR3c1tpexe2cROXfrh6jjq7OAAvvWlMGiQlE6pNWxk3
yQqnB13RNrweogDJ6KPoyN6OCEcrtfKeIwUQKKLknFuGJcSgrEsf58NEAKdH2j6N7TNJUefFNm9S
VdDSaSO6Dl1go8HHNxN/mZHxUcEgIHe6J+pwNjdtQorqQFbpsEIwtHhXNxa46Gh+7cC0a+F4Sb3x
rWptukxqR/+HJbz3yDymCoZkvEB0uAfLyOhVLYGTey8eoXK21+04o269KnzU7eyJBVRLf4XmEswl
6RBq5ciejZqAmrmInlrmKi2tCk/etO7PsJn+i7Lz6m2c2bLoLyLAHF4lUdm2LKe2X4huB2ayWMX8
62dRd4C+82HuAPMiyEEOYqhT5+y99iM3rsLkz8ZXsqI3hXPPpIaVDjbg+HFgihZ6pDFv+pZ9rYw1
bEckcESgTRe8z9wcZ6bhOAqqP5lbvLhNcLbN5InREG/rHfXpw1yQKzRk1P89hnp3VboVhYyH6MIu
5yfS/Khm/AKVn4IJ0G1Tx/pdLozxrmshPfoBL2SoraEa4A+iVoaStioFKrjFhUVIREg+DLLWw5jq
hPUFh4WflbcGOd0doAr4+HvfJZbZtnsmBERNuhkKYGDLJALNRA8nTvVrcJ7U3H80KT+NjM+VUyYM
xDL5x8t1b63qmMQ47bu3DAZ+gBsoq+JL5ed/6l20/ERwq1y6xHNNRC07lbsIOQZmA/XDVMwXLjn6
LgP9Xelw5Lv2A/4X62nc7Wyz+9Xm7mc1Vm5oNZMfNi3X0iiJUg/ALW4LLzlOk7UD7taAwhaUUjmm
giG5VjHAaUlGD5nEnyJnQDzga0Ai+JEKlJdJxF4yp4011S7CVXGOkQVuc9tkmsqqJuhehBaJVl7s
/eQBG2twFEHbP6R0oRplkVTFcGxKcfQFdRftNHv8sJHRHjH67esRBCBt0xWWp2xvxWiNiZP5xEbw
EA0HM/KeYBV/dWbBMKMtf7VwqphQlCtpdjggE3yTCmsaZdYl6Ga5JmI0lf68MTSPXqsx7w2qWBj7
vDpjLcefv8mxnWGCeglMmqQgtfcx/bZVOqLVZD2ZuereU13+Wg5SLYdq7ZuMH0hMB6xSh7NvnpEF
RUCsFQcrw9qjGa+ebXwOjGiHFFMfG7Jxhe2DoKDiZJUawoZxaI5GBO1vua3IjNl/m0dvdAE7mJ3N
n7hyvmfzk6jfH9bu365zzgI6yMaUPXBWn5OSi7vI+6tfXFwTdeuUE/jhmXhw3PjoxuaP7jw6I3oA
oMTeOroEs3fNmPGiidEe9drnfKrGLfSuvQZEsFTTg21W48qSSCLo7jRMqZhp0PdCxZKFoo/3hmls
Ww1In9B2hdJ+e/4YrQR8cKLCr2NV8/75QGATbv2cSyIfSVLIP6Yg+WKmTosgOCuB6+gP/tx27b72
y4YDeLJ7PwUIcdhIUOhnVC8FxSdhYw2VJ0NYbR8ZTRyO+mQDJo3uM4ezpbSZamE4wg1LL3rbt9yJ
KriulYQ3MLTklfjxUtXpe+itr5olbEJp9B3OPg5Pw43Hq6OnPCkf2hQtGdMHMAM+v9830JPMhj1v
/D5mWiHI8DIN585NS2c1Fto5txwakg9twirN9sYdsaIJKMom6h1FDTi0025kUuImsHw0QQxrKpPn
zNSPMpf3Tts/Ys3Yyc5l70AiC9dILPHqBL4V73uox/PA8uz15Q99hNdBy34oeb5FYnKaECA6aV44
lLyHKaWZW5C1ZOYMgcZEIM/gzlBO/JmBT0Un8/FESPxE3HDqNr+GUn70g5qpqnmD8gg7SWJ5+0xG
jw1dviTzvoskybYtE3P6VR8WyhIyGOuXUbF970lOZ6oOBTXbJy4/HRHDdRzuE6958wgg6LQlr4L2
aQBmrKh5haV31HhfaT9GWw8ijZDZtZXF0R5jYKCMqPqYtbUT4trQlKPFZ7BVqEBj9zKMouqPXZEK
6emgthrz0nRUT7jtnmv24w2YkTCN8pdBq/ZGMX1wifZ7nFTTpD/KKgUopAWfQcq4zOtwusz3hcVf
LKp2QSG020XN7SWI/bKtawsimmVYa2JNMDSCCBsbzRaj0t5YEiJr8i1Z1qJPg5uf0v1POUdY1nDh
KdpCZk0kUJaNP+RWvRQ575cyxcNUpn+YO1zKoiMXe/qFrTGky0jryEtfem50TLYH8tNdDhOW88Q6
owj5rgIXcf8JJCWlWsRbV+a7YPKHlQl+SI4NUFFc20037ToEgRtnLr6gJdKj08TewtZsq+AX4ZUf
flz+cQzjYRDUXQku55Gm0IwuvXWT3fJWGnJ6mmKlQj8KDsByNq29DCKm+MUOWDwpQusg2kkg0isa
3ScLERcdt1em7TBCiblDRvEyD8R4w7385shtFZ3OGsVewwjXiClXcJ9bvfcoXAuKVUsLDZJTY251
tAHR2J4z+s9r22+ebldhP3O2m2TOrnTzrUVwCVz5NNRd2DrGryYotAeJaLIhKq/I3cc5SV5UFtzp
BfM/2dM5cqL6ZDOSQzfb5ri4aZSpqgidmSHD5Ew/mD9OUzYB+YtjtvvtiCwLo/lYET2hNx9SORbz
3wHku3M/j8hM1Ki9uzbR6h45d2Oc65jGvImGfzMdUUVPR5WRHyEr42euJATcIjHXs7AIUV4e0grM
LUD0AKmQltAiqJh2mwwi2hFcblX7Nvw4ExdoIyqIoiZU8Ala3aDSk9sb6Un0UXpqyhpfqwsTWGoN
IRIRJ8/t6a0DhftqRSGNG8y1ycJV2dGiyQiMtoXRajb6PnLS+Oy0jnaKXZ71oFJhaokDRaS2c6bx
YFU696mAyJ0jBafD1U3XZOaefKCHjtXJQ8ty65IRtNQw/uLh9qEZ+8x8hgjOR5f5SBdd74jhhjV6
yCoiAxaAppPz0EcjaruZqfvyOVMWTP9vT2/fA7fO22QOBR01yBoQ3XJidWWoLXro24MAeIYSelGC
3z4m89fVgTsUmTWe/EXpkrRsopQ3hjDQcyLRM5aP29O2LK4sz7gBHVT8aH8Q79+6cCCsCXIvLxmJ
c0CKQKUyrAGaNoF7WYJNxDUw65U2JlrotfHvEgrv/e1BtGMEucAhjW0aXkU8rOWo81YhKMMQbV8t
yTij6w5kX9QnLlKKW+lXp9uH1JPnRBXmQbWDdpIaFPYYLnYgwTDMzpQRuBQ459Fw0R828uzNw0W0
7Z+J0bzpd/UR71L2lABpacwEb4KCT4SaOUVrIb/KbsmpQjQY/EbFCSmSoTiSym6nt3pw9JajW+ja
MzTEVQkv+36yv7qqW87yaTtLs3rPLJL5mCl9BIkgpLT1Py1/JOEu8GhK2SU+/nrb9M0mEhi0gJIZ
mzExY/Yk3qthwFAWNbt4L4bXlyZLAF6lMuAZ3r3fEEQb5344ycom7Jrja47LzKzQxXGYA2qh21PX
8RdgBlnxpBLs/34L2DLBuMWi5UBBztU5f+pBG5OP+BFHJT4y5YMFFMO+7YRxVys0DEknrfB2mKNZ
MO+puWladR6sPE5+O23iwzQy8SVbhRlShJLFQrKycsQFdL6kc0LnmF6Yi1Ax1BreAw9rz3ZQIKdI
HVvqp/worTR5MuFB4JL+5fTdsBdJ/hnH9Nom2W8cH+0H1phl65GzxqoChLcY7o2JgAwoAZEkcgRm
eHCMKS9TsjZ3MkuveDyJjA+mnZvm0xpM1rpI8M8RHQGx0GI7pVfZz+yneytt4Jp6/h2HXIerm64T
IdDhmEW7BcY0bALq3CMuUKiTvCmSN8BDjoj/6USvbEC6w0Zv0AmbK0RE6ehG5yGeufS9Tt7Xps45
5Zcw+016agZ3cBHN8d3MOOzkgfZrmlkdFTgryab5oMVE1JdMUebZ9XCSxm9eXkdvw1T/0k0GWXE7
tVibtJlYVh8StFgiHDLp7gZ/Fxe19ZS3SNhKCoAVQsq9x7v96JSoBfSmuWjR+C6yt6Fs6uPQOMEj
lrSvQIn8qFHJ1ILNJoJe0Y810QT0AhpdEreOeuno0G3QXRqz5SiC0CHPgqYiGcn6kmWZWuqBdjFJ
yNwQqAz3cjAQOds6QjE8GTvLTN/GtHrMR/djMWmnI0NAi5D2EOXolZJcW4NQcEj1aPsdiNxxZSAo
D+KDUeZ/Ovbmm9HVsS22i+teOOIu1SZujHQB9zNUflqRbOWaOf2wyvE6R45917UDwYc2L5rKkmxd
zyg33fTlJXZD3o8+H1QjwyJHu4R1rX1hr2KeTB+pCT249iVggQbX8Dz55odcwBeIF9trGfDdtj0/
l8sDuryD6dYRzcKxBuGiZ6/ozc51jekytpo7yx+0I6NmbVNUEnqmDNIHWj4X6C3RNXCJ/x6n06jh
Si8G4kUdCB5IYhE5T61L0E2ccauxpj85ORsrUUbuTtm4Kwcx/vLdCKc5Zw06fLEf8Q/HnF+0fEtd
fKp5BBWzk2Vi/NhK/YrTmldoLnlwNAHOdBHC0VREKc7oMV2B5IZY5vS5tOx7ICT+gU3r0Q+qldAt
+7PNrM+JMRI+g/FCLCiBMB1xekUenDp27Khp3UORm6/sQ+K1qsxhZwfZ9Ig/5K3Je6AiU+1w7yV+
z5piQkYHjBiG7mdX4hDCG6GAtfJXUOJNzUlx2XjKeo5m7RH4Hg2OKW+5PTL0iQg91BOkAIEK9Gfm
iV8mUl/OE7yUabDt03h419PkjD1O3Y3psZxyi8anBiwbtbcsnegx0oz5pFzuEvAcW5/stlkFd4Mo
sxN3CrJy/SoMXPgLo96oi+GyZ3CkbYcaeZSrRJf6a62b4Sx0H2f7THVqICVj/0GXZkbpR9mY3iMG
WPlA+88FLPOqSZJjJ/srKq7vTmXyXPu444Ba5yv9hLk92/Rk6YV+5cPPsWFP18akPaXVTMI819Zk
JFf21sA2IxuXqY7znLW0XpGnnB7sxSbhN9I764pLos7ZZDU15/nQu5/O5OZ3PQ5La5zydYHl+OKr
nm1TiytdRh+aMPPLHCOmzE1mJpZOiyAJ0IM0NDO1afHNl8g80RowX6/785RZD3IE/VCZegPDNtgz
pc9fTdcDlM5GeUzdu4HZJX9zx8itt/N9lX5lMRyQXn2y24hDBzniNonfslpCPmpThjdFmT83c3bC
bU6HwvP6+4bDs2d/qO+YdMys/rg7cucw+3X0Wrkua2yM8NduhftGQMEMbUfVazSymB66fLzaaSxD
NsAZIQaOWtmR9jZ1dKjQMzMdszzasEWKRRmZfsK/sxGdjSxNdOcRMVdVdtEWtBOmWbZUD0HtnssE
+6ZmAtLsmCqefYmXv/WxrvgJfvnWie2VkCjvNZ+BjuMxum8V/zomA6g4xVfqePrJdGyL+KXuCwRY
ei/bMb13aIgkA4TrJp7uUTi6W4+t5Za2yLHkMkdebnl0A0ZGIAAq0IK3YTa7rCn6XV5r8TF24oB8
FxD4uaNBvAB00WstRHgki6u+GkAvwqNV+GMWzl+6b0VGnujSuZPoh9Z5RmkM/TY0UqcLVT8YlwGE
qFHJze1BTiZpW3Wy1VFcDzU4HW6+/mcnOuPNjSs2Sj5YEaf7VNl0LGZGha1qE8h5d7gj6sNsdO5X
79Z3EfnX2CPK8+34QhMlRCVqV9QBNv3agT6XB7FromO+4STnUnJeEfW8yPjd8fwkLPF0rMtMeyur
SNtFijT42kJ1Hot0Rapxv0XGlm+oQazQK6I/jXqOgdTsER3zT8Hz2TSG/aPTxzlaJjldiHCt6UOM
1haj353qneRsNpMKy05wGcI072bwZbJD+amI7QwIEdo0DoNXtMAaCr5qb+cmVC3BAEXSDBgs03vC
/vKUVAZUIGcIdpWXQd538G50Zv9WGbX54tEsxx9iD9CINrdlxA5s1j1b09b05nEZj5a4IoBCXShz
56iT2LuBPGeGQ6MbWycR1q5OW9IGHDpMWjG42zmdUOJWw3MeYRaX1uD8CrLisfQyZ5sNlRXWTd3s
U8lkNMPwkTnub2aYXUiM9saFRCEsU9tYbP4nbLgbr07lXkekWgXVkwlmeNVlrvvcceXSw0dZWhpT
SJorJoQOAd1oEd1LRcAI13gIIKcdiVneTcvhMzMFh6CbmAWys+3cVQqx5DfToqcKllc8/7aZtIRN
kLV7m3+IBnpyzSMir6FpIoq2S+tog3BbcwWqY151wcXhZtD5rjolev8x5Olj3/oKnoMsz3OL1Uyj
OYujRUMXqux45TBk3VrRW5t1I840dpjZFFzIkTgwvW5WEVKCvR0RNZ8Phtz7CGQxl6NlBXSC7QVD
khexEDf58qMG9Pij78ESJ+ZK+eap7UhvQr9znYcxw9uDzCMabBTfUrJRxk6etVF8HWeBWC2L1vhR
aXTQndgHmPlTFhtUF038HsFYV725ImVugq9F491raWl7KgBMlIlDQl+N6lrfGzRbNyZAD86aHIET
YCiS7gu5cdJ2PDCz1gjegNSjgaJQxp9a6OLHNMV7HjVvCL61p6GxnxOEYt/WUG5Lu203Je38O3vI
P4Moc1/JjaHLUU7dPRnVIKF401b4x42dQU/nmvgzxbqq0y+3eIybvPvuZ5z7w7ImKxVcNUW9MjTS
P+mZcLeSFtWaV/9w0coz8e0AISoPe/mIV3yuMwLDq+yCW2xrEfB8sVr/fWHZYq90LLgjcX4hG3mV
FVNEZGxtnighnDuQUkR1owagOh7si+VeMhal96GpcibNdCipXhlIBABiMc4sMcSCiSyiWtjx6543
f9sPHAWqQPviMPRljqTIy6nMb5fh36btEV6wc7bWrUDFYxrzsdaSt7kHHVbLNtirtvwq6ZDDl9Dm
TWOV8TptymCNlmKkiOrgUgyR80s3WG/iwKal7NXTSfriJ88VtFIPnJrP9I9ZlHlJ/JbA16rYqkma
4W3VFSPpwL7x42Ytdx//SJPiHSVPjpE8RcXSakcKeIgBZvVWxmhziCSbCFUs9bCahoucKu9oWIm3
ZThpUIeN1wxL0uZ2Q4bp+uArJ90uyWFrciydDTLKJRyPW5uov+dCapsaOlbKDbdvx/446zhyRNM9
RBE3HxGzWCRz9sqGqD/LANtVhWkUCoi1Gef2mYBcUtyalm5OjkiHtgGKVwfprznOEBqSDEMrET6E
cK6g76O8s5Fl6ZFnEC1indlS+a9R8JF3bCqobZMDSn3aZJwrSrUZU1GWiTQo0h14neouIb2AUR02
HXmogxfllNGBLsKw0efauEaJk56mRdpvECJy1/4uBwAYURasHceywbhTlcTO8KxKh8JTq+VLLZKT
r9ceMlg0w5o/QnKvjOpCqBqGUeTzrEp2sCOn17tE9fygTYzQatQkmeyKp3TqfaafyTUNZHsHuuil
GskZi83uyuxqwBuBVCbOtXmHC+zNz7XqwjuzjkkEgmveEqXoFXxoMp5gnHDolOOGo39AA17j0xPY
vlqkRWQw4Y7jdVrsOvcA27sNq3ZGABFzqNYlZyRXrv3kDmqxdBExauBnEE4wgmeO3GNe5xG0Blc7
mPQpV/0IX21Q8fukTUQDtiNhagQ6VPyEHNMnQqPEOMS1dpgJ0gsDYar3xrlGsIge04rxhhrllzdU
8UlVbM5oDiQN67IwTdQJvhR7oxq2ZqFTSHb5p8yz6BSlCR2cJc2sKpEdKmR/5P9p0Gu6csATqv80
ma5f83ZgKIGXztb8c1lPHBN8vzAkSsy/9XXumu+s5YzAw1F+VyKmRykSVK2TxclOc6TMZ+TnuoFw
Ha/jFvnvUbfMemfqklEPkamaPV1t+EyhmY37jOYk5M2numauFnsyPVc5IgLHEFffXDTmLWFmikk9
9mSmWiq/ryzjp2tmN4ysJc16OTww9VJYWui5+mTUD06mf2MX7O7GYHgcUJ5FSkRbq5z2mRfD/AxY
hoU3ensdMfDKXRKnWh89cm001XqOZ1J9TTaQg465HlWTzTxMUW5m5bzR4HOx0z3qWZReIYA9Cd32
yQZDiTn34GDyUdvCityp1oY8VlHTRowdBzwSUIEE7nEEb5upc4s1O7uIF9GvL7204haxqvD+PDBm
wHOKOB3Nc3qqWVMPrnjMG2HsuDxQV9QNV8qsvguachtw+m0Y5ec+Tu1tneZ52Jj2XZ2R4NvGJY4S
ZmYNWkJ0qetEH3Cpc6OtQYNbOe+Vhc8FZxaIlc78DMZRoJScXy2tQHAe0CUEnW9scDUsITy2s2E8
iNY7MSH/VR9FrbjkIu3g1uVFL5VD38rbCePQwl2yBk+EsYb0mBzQrpztx17J7ZQn7P1J+IPNl5xj
J3pqR7M5BF1xP+ZQTIcZ43/dks5NvwXHAw7zVTc10cMsYgelLxm4skPmRWG2rv3kJ4q6GI0vg5t7
17WNjdCIR6hy/UznwAxb33BXdjoeRd+JrVMxAZvIddgaluWvC5HjQNPog9i+QV+MpNNEfrCbacJg
3A/DRBoXPtRS0ppqEPazASgpE47jso9j2R5UVJyhrOlhiwLS6JSBl9D6aEatPkUjx9IC6Huwjeq3
7dT9Hd7s7i4XtbVmzIWnTbf7c4oE5zzm6b01yml/+yiodxXCt1PkseGHGYfLiYaWYmLdoQEeW3UY
5sznaOFJD1Q0bdu8kctLo9BzI2MVgw7cTMKmwxok8EpBt55LP72YAKi2NhnMiPWa6J5YH0If4knu
wb49JKb/RjZ8cdeZwT12JXF2wanRUzLs0HRtdl9NcWcmvwculsd2sJ/Q6zyM4/QCcC27r8GXRW22
dExeRTnnz1WuJRetGkPXLPKzSBQRvMX42C+raU5U1HSzFGYg0Vz2t+MUhKoKbEIlBtDqaLmnbD40
FWiBiJHyHjAuG5EkDS3FkpnjwtJaiS9laD5qLfBOrvRaGLSezd0vyM955uFXb4xDlot+OxsJaGG9
2MyWn+9zC41P12rEULM7MQ33U+r0vvFwZVuLBZoI7L7cFhYaz8CdrJM7GXe5PvonqztXiQEHDClN
kmI4NxIdEZrLprxI8AP2il1oPiEzE/Kb+SfI4Fp5odGnCrelxdQzcrbBUGMeJfHYZVIpWkFXi/1/
34CmEALDdzr4xmOiMWDmaN4Fvdji7QcJKq9FMezySFkY2sLSqsSOQOcurDzUQq0Bxa8rpnOpMakT
gyu2oyOubTMYW9MNorDjVowOVD+kAa23FPLnRHrlJvOLq1cTn9pj/XOy6E8y6+rekh2Ug6K/IwJs
OxKPdZda9a+YbgW/N5XkVmQDzFUTXyo4q9Qxh20+G2rVYtVAzO2lF92u9TvNYywy63BlGfU4QPja
pNhCglLrLhqmE7v0ho2Njb6pZ6pbMM4Mi8o7M3fWd1qOXdqrRnxU6JQfCx3H5xgNTJNAi0FMZJgM
qAy88m+CYXdW2TYny6UAyx1X29gBhVBNAgbCOVgnLTPRVW214kTL/R4ugL4zNKy4xJDGq4h4+02R
LiJsNiinegLH2jfOUQ4o91yC1FHnZQiQXJzzsjtIoFjnJu2n80z1x2xrGcCTbRmZpQv83i+3LG72
r+yayq4KSWynId4GNgBU6sp6YjOb0C1CLsXEoOJdP050QpakwkWbzz4aLSm1FV5AZWDUVBAm1wbL
0oYd8YvItWINQSvYptnL6LfqQRlyJZwYRHDfMTiH3k1zlIaHzF+qBhWh2+I7Rzu9kaOFhLwqCLRy
vAGncKXv5ql47ch6B4/HLBaHDsFgW1pxjK31sjxXLXe7RBrWoUOAjHIoLR47Xb7ORvteWGx6mI74
WXkcM/egCLB6DwbHZ+Ag0/tAlKtAxMaDiRIM0Z1jf7glPmOv5gvgU0rGQJO1AKYfEgYRDzaqfj/1
5KPpRxA9S7KSK3tqWWyMdj55y0OeNtnBMX1M3+o9ZxHf+3Ou38OwnO89BlRmH0e7FJUUQZozi8E4
z9zIUy05u2X50uPfAylap2eymIpT7zwyVQTTuzwwD7H/9YyZaIx+YWFVDLrXbVwqRlRQEdwDv9v7
HmteQmQLjXC0yknjdfu0aB6DMuY/a8WPHvfJpqbFCtACEGziaHgmCbPYRE4+3mFs3jC1rZ91wQil
Ln7KYJ4g60ofN0zJaUb9yAXUANyCw4oeSiOlTVKnjnI8BLkyLqYHEW/5UVG5pe1LZquIP9y0+ZRT
Gm0baVCSRpEfOmvH1LS7vvNS2KFWs2O3vukjTR1J/nROufLjnWPMbyBS4nM5V/cl7cb9rDBjGMuD
h/R5w+SpXqvEyU63B08PvoYm1pltRMORAf28l7xDsd+PR/6MQzXNm9imqEtKVAO5eBMpeQw9iVpA
neytGFOy6HTmYIPN1pNMnWCW13x68MeAGU9Ej4mkNqq+Dl8aIudTkeI/M1y1c7v6T6ZnH6hC6H3Q
zOtTZ9yMdTSsfAIvZpfOZ8oMK6maZu2ODlNxZ1O0FlnXM4AX2NFZineziTVsuygfVksR59r27wTk
5lAUr2Kwg43uo9a0B4zpDUon3cWzO7YO/TtuP5D0LQyQ7TA0ZMiGw9x9ZkpiX6p3TYxf1OnKV5rv
qEZqZAAlvPKVDFBQ6TNCHe0cFR4YDPCBaxHvxAgmhb3F3jQ8Ro6xe1QJRb7IeXdq/bMgfDvNhpXO
SIj9ZHf2EkSgAh/MzPgz0VFIRqP3IW0Ido6m4TN913K93HW6uyUMR3IPQdSWWkHN+W/ek5N3pyIL
UnDxaluS69oc3hsfd6yw8XcjU6GIzdSKO/KfyUfmnhf0EfhNQ2y/N2jHV2jexGoOjCeJRgaKq3ds
J+Ods8gJ+fN2Tu5/p0oyAHWbj6hHvMt9AK60OCHxEWFhfzpx+lJkxPl4h9qlaV72HJDEfbaHCqyv
DZwpclyKj2hf195HFJDNFInkWfP0Z/pOWKQV9IwYJUrXeFcNPiereIS3ZwRk/TAjMmK7AvZk0X86
xCN7wO+L+2oxF7WehDXRxKtJDlSY3OLSAmCQ3flsYioGulpyTFMMZQCj1g3CfD9y0CvByCDKNViX
8XBqk0sOXrUL3iay8NYxNuJV51J1jto1g4Z+tdnXrmcbG0s852CDvNdg1gBDpK/I1eeVPdkXQGYX
LCQ7YDe/gqk6qRxpLHGdL43wPkDSr5tW88k1Y1Bt+ezLOvS3BlZIhXuX5Cvcx8iTPRvHMcrq34bW
cRuYh82QNzMiGPzzqfEY6xIlD/Cq0ddRHBK7mJlfGMZQA6aQgJhEnLk/PRRFxCmhD4Tv5XLt2u2O
BPsXWVJlVqfZTG3seRYr/AJwj+WumcSj4yCsqEtx0DqUVPAIVgT9cqueW5hhdJ5JSY9W1DnPlbuH
uPF7NEb8Oi2dar9572oDVREieKsborCW6NV0s3hutejNLcSbGaXvssqukY5NH1seU8kYFEDLRJVc
0k0BjIJ9CaAD7ddQmD+LGsUoPr2i1bfD4BEjH99NACf3LZJ0a7QBzqo4rJV7Z7p5vc9q/TgO8WeR
W7+JhBvgX2Znrc3uq8F9whCLIqUc3hDNEPtjv/bx9JTDp/Xx/Ps59ZQnPLZUDVwPP3nxR2Aig8To
Zy6zUxeqUPY+tn62UQp/8si2U1aRvhoXZx2b7TfVejEABuPY5P5LWYOE0vGLGLNaU+146wTB+3ac
m3em51dZj7s8DzAT+ojyYs8hLIBC1l7k6QGmCwUQiQE2GtPmR4r69xQMO7dhRzAZ+ptHhwVtmT63
e6hS0T7mtliQR7pKjHhNkC4xH5B57ODHa4knygxQ/CRi7bhHvYClVGerSbaOA6omtv0LNrd4bZQw
sVu4KVEiYzQt+Usulb+WCdOTuVDnyWGXE1gmObXZQ5WZd0nK4D5Pzb2fgT+rY8R1SDTsMIjxk6QY
jRATio/WHfeNMsdNXciHEiBcUKfMXWiQhdE1dttpT9LxcwXbiZ0/SsKgmTgQsJSw4zl01L0cZIMn
B7nTHPQOJX3nsHXq317i0Elbkz4gPI+5RQbnanbY/HmPfomotOiwPpeATNhRsjtzsrASKP9ik7uo
Nn0PIzEhZINDwus3BIyWO78pCaBFdtf7DK1pElCXBoSVZd4jltxwbE1iIPq8ONvRgqWb62dVsEqM
ybeatPFoKxZ+PcEbiK8WKz1vRhy0/KPFQxxJbCs992ZiCLYIYUNRlk9EIzaPSk/phcg29BOG5lr1
u3Uueq0NbwYnT+HQb8Ru+E2A1j4b6FR01lJSfPcNV0IDBtaKa+7A6FgUQ2Ggnw133J0ymmalNy6q
Sas7WbH5XBjBFVoYB4TWIOg05xzpyt8aYio2vDEjjGF9rA+3eaVhGK+ZSjDRMcNmYGAaIEddghlx
UBvfQN2ZQtfTMhJe0Xqdfbbj+fOgo50epP8inIsv7HfadVFYzryXsUn1PxNUYEz5w+hhSZ40/PGz
AXM6o5HItlXNnPF5hZBH5xZr2PdImJtuHFesFJ95w3GiX3afV3nDRr8iDlyEvUvBRT/iRQ8o8LMy
eq3zgqlcLB/9yLzinEHc7cJjcYYHxpHvOWnMcOJBgzXxVx/TcCSxVOotnoSm+56DlWwgMmlKn0OH
KSjBEoIgKRTWoi//IEXiohiNx4wQl7oXh3jG4US7zCZykofbsxnFD45O7T2zPSf0FkdjttgtqXnl
sW5yhGy3p4AAefr3S7dn/s0FeXugCiOPHF1HBgc0WmCgt2fVYPz3s9vn/vHh//Ytfz93+2Y0FtXx
78v+8TnSf2DozJVB1GiEp2ERr/19SGPz3z+8feH2ufx/fuHv9+WpXBzDy48pb0//fun//rH/+PX/
eNn/88fe/rx/e83fPzzzCEX919/39zf+65P/+JV/X/P3n/2P3/Kvn3D7xv/4Pf/4///+1NsX/NRR
YZGoL+xp32MwRuHkpOGAJHQvS/L0uhL+Oykg68ySb34h621HluW6NV1zM+kEkC122uXBkcAJ5qXh
P5Vf9MTGfVuq/WD9F3Nfstw6siz5L2/duIZ5WLxNYiJAgBRJSRS1gVET5okYCGDVv9G/11/SDt7b
7+ngEoT1WXXJTFV1ygqJREZGRkZ4uOdXu07O2F452jNBtcLGSmd7DXqPS6bUy457hdB4DdW/AGqN
DbUHI8d3AZVLo8oRJDUDskYd6uFqWAGGqFwyOD8FPH5hkdv//StM2qs6yAEaDujYLIDZWlVIzyDa
hfBsAeaTRknMhEsMmQZ7C+gPPYRY0ubCxgeq43pDuF5w1qSZaDaXC28mbx0v8SshoLWghcQdsPtu
Gzalfb3GOwXd6KDgAMqOH9vY6SzNVmEKooCOecMRkBpZRAHyWfkgsLz5OnFMpoIC5JKioIFGTJtH
65GFPBAuruhmp8ZfQuA1KFKKKTK0Xm17w86nAigGAsRj0++3zTMIwr82KHiakHOhKfQtXUAuhVAB
vY8Qbi5sIDsgknX7R44Bi4GALmi5qT9CKDoj1KeBGgwUHEMR20LLCG2OPdSKUM5/RTkYyc4YsAvQ
sSgFrlhyAUwZDZb6awoyl+4UcjUgTnFkeJlwISGyVwWjByX1OqAxREWy/qlpwL1VF+iOgMwweG2w
ek06sjIhlAU5C47EFurVVzuA18X9AOIr1BCdSyBrxluIE+IupzNUDEZ099o0jdkmNUR5oURLeysP
0kakDgfeua7FIkRLiOLjfpSuryBcteMx9JNAuaIBBYyyCYP7Gc7gLAVUFURhKJ8G3XOdQh1QoNir
CkkKlzl5rX8W0IcMeL78KfmJmvBFBfZPWHDhCbJWsEEKpGW7hTG2Gg+63PhyFRyeaV79bmzyRJ7a
krnup0M3FT7OjwyQMsqIke0JES4PVPCRtPwL00XvSPm+o48Fl25UGuJrjWQ82ERJT5fwuOCdQYEh
VP0aiKGKYZ44aJcwYrgq6HYvMv1xELuvgM6PEWg9oxaH6xiWgCL0tQRLN5sMq5SXAerM2mOcRk4U
Z5t8KJ+Rd+cckBi4ftNqQF1FWsqiuk9HEIWkgCkGgQxIRpC4iqxqDcXqQBfRrapCYBK6OQoKnJnw
yV5BztXKuBrjBreWMgOorh70AFDIZYSrbF/jGHcsv891TlY2HogySZnj6hWxR5HyoEQOSIhKcR0w
3O0OFwu0qrCFRcfsy5VigFSpsicBfZFlIH17SD7GRQIdbPRH6eH1uhoisMMCbgn6llQ4XKDnYBYs
vMqV0hMx3V2uiF3bBr1OKMGv0O2Gbk4PwqMX7kyBXA8Zt70YXbbMtQ0O0TeEdI4sFaEbsK0OMg+q
Uy8GlgZNazFCgFZ+EXrIpYNO5DvnwHJVvgDMY8c0c8xZxL/oOjmDjhUKCGV7imhsbxGAT9A9AJSu
oBkQMjAA44P5SwJFErJMmwhhy1gfEnURtBUqLfuvfc3SekUHZiUAGQtKIuimCoHBVhWKaAle2Pd4
G4kcJ67zLw7RRoAMr8BrLGIR9MzYNS0gS9nAOaPx1RQKrDjaVAewzashxOLyNgSBm/8kxjWIZvq1
X3ymcEBQn+uLNYprdtoB5e6H3UYMkZKXEVPpyGNo/KULkCTvQiRMOCgvgCasH9yoQEQtgaqo6PAm
PperCbpAwIoSn3osiZoAbiEz9IYpFKe4pEYOrZNewQ0Fm8I3WaoC5jPeVmIvqrjjbKBESoFEoeVV
D6A7VGiuKLu0H7TMJxbTSse4D3ZBcBbFcIsEDKnGFi2wIF+h8MMEGch1OitveMsL2V3kBRwCB3mb
ZFAbCC682lXFFtGWraB/G1ft7KXsu/cOPLjAdfN2DBA+mLUgWciER5/yVL5GApiuqk19iaAjWn9e
AlROahgIoj4QSVdMArYZuXa4vjtWZSpCwhh0JqjxJiBMROYV9EVo2UzZ8zB42SoFOpCwY/c3nzDf
dAbWbMTbwy5PldMwhrstrvIaZIgcJQCCIwEJKy07F/bL45VjASq7LUsXbgzwCKEDxlSgFoclT1S0
n6zAhRpbQx+81iEIs7riJAvourpClwsnR2oMQvwOXCMFop/ehcdOGwSsaEpaNwp3CodhUEF1W7Wn
wocQIY5xQJD8z4YFxRxuV8cmFAEIMdsasgY8WLSJnA2o6mz6GBBi0PThUOSfpKA+V2M+/dKnnyil
fMg590OLBdp3x/xlEEs2GiBXQSYey7Z/VSrBEUdkdVGhcSBni89hgADOBX0D6FFYMXnWGG1fgokj
YUgiju4yh+BChsxBBB15jRGlFP0Pgw4ABC55ZbbrIKgAnPk6Fbij6AGox/AlKvnlkclraEzQJSht
PG8tyK9NxD9zPR+AdLDZCyjGgjxb/FL4kSwYDbzKNcbthYnOoBdNV6jooeZPu9Az0roSiGxm4Dn0
PyI4KHwbcBAnrrCZcGzuwouyXlVtke0CGXesukPGuB1QvckSKJkM0RYduD6aGSSba/1NLcem34Ra
XaCqf1FAiyr225QOIAZR8iFgPD9xEKDPCyYHSWAwKIxCRUiTlakHAiQhS0aY1d4XahbkcbiWsJfA
LoETRmt1Yl4qD7SsDVgd0VwPzsirRHhf+s4DCEKwaFXpoTpsVuVnFeJyhMNyk8tSgh7gwAjS7gUN
+KBbTUDREXk/TccLK5QnV+UlXPOt/ANWWXnVMK118QKjRz0I9aJbNppLyU2u6v9JYfaeNOwf2rF/
L0H7/6HCLMtBeXVeY/b5f//P/wVtynMGZdmsDuve+vrP/7j9P/8UmmVY9h/Qi0V7pkiztECPitL/
V2hW/gf+q4SKKIRhWEWEBO2/hGZZ8R8czjFJVpBUUlhGxv/0L51ZlvmHrIiioii0wI3CSfJ/TGRl
H8nM/im1TrEMImEZnnoiLsslZTGgg7lzKrkBqSV0/6DlHke4EkBN9dfnuKMGN6q1/7cY3H8PMQ79
ed6HmV/9538w/wM9Bw0TB5fEpbM1J4MsAk12oAL6y6dPNOLDkOrCCABnlxkJ6lBFGYDC6gWIAf/X
Ut55d8j53n338c9/vTvScrkHkZ3EjZDF5JKfRNg8fjDLzDx5VP399eQcjItY2j52Ne+9V99RCtVS
AiYZgiYRAh4RnMyHVtd77dCsloS552YzkePzG1ZmfLSpulC0RJ/uW4Z6yOPpzD15nOWv2QQZJJAg
lJK4VVEL0EEsZB1U44H7+OlzRkr/+fSmHZIS5MGJmwYjcQYIb5V15b3E0s9fPZ/D/vv99sMAGqiM
S2Ch6KpsxFMB/VUxQHJ79fj5f+r7/dcO4MY///V1Qs/jWRDlgFe0g4xEkuPYQH0A9fb+GfSP1iWC
2caQMH08mjC+9p0NN7qt38N1aS4M7CVK3F696rgskQa/r3qnoZuf4GKv11b7zOt78EmQz1b3iYU6
GjlmBOg0MqxQT9PAKaj2mkc2P6vdqjM94ugbHRcflSa+plEW6OHxjyqoPPTHLz2zxNzEScilKAsh
YM8ugKqoj9e8K10oo2izQ0nx/zy6/pDY/i2pzY52fu/DTHyFAKVl79JhEIXQ+hbzfleI+8aqz6ba
G3r3utFUdPYsOCZmtM57o4175deqi0KEYjwEqty32tmGqiOTTUC+Hn8udmbDcRP3wZdMnzTAh7oC
Q95kE+2PnYOqrxFtB5NswIunoonJEez8ubE6k13/+EawoO7JzDh0buJGRA96YDKUhN3Xi3ZVce8x
xtEGs9JgEyuNWZgjM2cTE6fSNsBLyjTGWfcqUIzE2D7xxNQLotr20iLNzWXiWkqUbwHAxRj0bi2R
d2C1VdSbSbbCL197bZZMb8bdsxMXA4qmK0plGEd7fcNACnk3JCNXn9COF5LNQT3stGhhTje3dcfw
2Im7KbqGASkqxmrU8QdlWh0ZdQ0McYNWkW1IEJ4a36RVQftKHHWz0U86ILMq5EE1Hf8aEbU1Q+2x
pTIzlspOvJEs5T4VjdaiJc8l+fiIV8azhQuKIxv90ted2WrsxHugHRQ5NxZjrMEUruXEyLapGqom
pndm4Moiovdkt+DNZ2c0cSO+LIYcJQ2xK3W0j7KX6JksE191quiRs+eSzABZLmNc04ukc7hxalUJ
qXom6lo3Q1PdqkEsZyOpFBgLn3jGiNmJEddZIfVIr8Xu1U4c2o6escYkOjq51ThguVCXDGvmMzMT
I77KyJ40oxEHztVGLoKEozWB6MXpDIp8fIdmpx6fYrNyrsa3A/4Zgv5SAi4ZY/d4pjMe4Sag+8ul
eleWB2QbgQCEnn3c370AXVFAqvPJgiVxM5+SmVgrhNWTsGwwxddS7+23L08F9MJ+yyx3CxULFbX6
rUJQOtKSw9NFjzaVVTn+k2IPKphEHBH2tmRlcx97atOXC0SNQjF1vffuSzj2OJpR3TwxL3FN6tPj
7znO6o6nuHn4X9/zOuSVUCtM6hbA4VkB2GGrHBBiMYp2kNMae7HihQ/LsHeHksTJpmlAsoXbahPj
NNRa7b0jTu7oqrp0VtyfiSSO3ufXTBJajoFwbkf/6r4/l+qwAgelYT6V6BOz/W2zfvzB2PF8/fcv
Jonjn/8ap0Andx1dMQ1E652BlKxqIAdAFB35OzUj+mnDqKq9WkVq+bdDjl/015Ci4BWKjHZIV9Ma
/S0n7jv5NolZIybDB1TV1WLEMje5yYErUGA0L2p8xKu+NYxYJYQ4m11mPv52M35TEiduKoIHjIp+
nEil9yq6zlWcP+qgJkRdLTgIbu6c/Tc7SOKm9hk0yzoj9YbVWa2Fdld9vFmJqrAyIi1X23VomiBa
sEDmGa2iVYIQF4BdbXVd/1yXDH7GV90s6NeyoTsMLcstG7uF9gaCLbW1cN4H2qdzomxUDsjSQOOp
/u8WKd+C3V/j0AmITgroPLoCnVk8MPTZK5t+8MjrVQyYWnBCPV6+uXEmxnG95jUVUOM4F7eN1mNu
m5bPoEdHTrtQR/rVx+PMxc038/k1oVYC1mwo4JTQbISYJUbk8g32owG86nq+bY6Ph5kJS5jJRkYH
GHifmNH11Suu/RQA3nj84LkTZLJdmQH0JT1Fp26gbAu0KiIL3KCh9/HDZ4yKmSxC0YtgDx1B9QD+
EwacQjE4FsMYuBIQcT0eYu79J7u0Re9QzJYYomJ5wrfvsfjRQ0/v8cPvu2mZnkQQlAjcddjEqeuX
FzVHfCRSn1z1gUy7D4X6x2PMrCzyYn/4yzLMGQa0sKnbCZQLknD7EiqHx4+ee/3xz3+Z5gA6KCD5
r7EboWEeIB0RgDnwsuXgf66hIv14kFuscWdH05OTX+JRDijQPexqvdpqbmzvv49HRt3gXPlSFj7S
jCHRk+M4EWUoNfrwxZKQ4rqDFgaxVEwII/8MVb6U4xpX9d5ExhX69bnCXi5pmSkQloPpQhU1Sd9b
tWM9yxoxUetyIDVIWv1EDp4aE603rzZnLeW65m6P9GSDJ4AzRAlUFFyOvNI2tMhwVlMqb0GVh+iN
o0JreuFbzuUVaPbPeXoDNjjaLmI3Jm+JNd7uPo+BenFc9JGb0aZ0xuQKkiWK5huPbWTu/k9PHAG4
zfyk5OsxKKj0tRvalrPP1UgjBDGBXSMqWCnaUig6ZywTlxAzishc/HEwgUgE1yvD2sPlkNPZI4el
a+vN8/67tUjKxDdAwkxhL6PZKyQ7+GRfE13f2C8r6uvxN7tvjZIy8QsykHgD12OVtPhckk/B3RwC
/fGjbzete+8+cQx9E0gQz8V2yslHYsTETYkBrXQNCobaE3lptgHZ/UTm49HmYmll4iDokBZpYfxS
vYpw0IBGONkQBJ0Ljx93yL3JTH2DX5U5J99sC+2EBkOsT5EQ+2IueFF+/OL3Bpj4BXDWAuMYhrGL
cjOuVLWjyT/Pe+LrDDHQvUIq2DNvfROrVQlnl07lDOomWEEEUbUBLVC/+F2li+ZOMXNL59SAIHBb
l0vTvx9CSsrEcXhUGfLe7e0gDABiZC6U90UZiauASlJElQG/QiVFMlqcv4YHrjJTBkDDKi41bT9e
Ae7+3U9SJg6FA9ky5YMNw30LVKMj33sIj21IZRrPHXlqbQcpDTU3VodE1dIjRG9MtBqqj8e+v9cl
ZeJY+u6CxvJLiYSYDHk3Zc1INGgqbYH6/LvnT3yJ10VMC4w+dD4uTpXZXgvmrP4c8ufHj59x+yic
/emL+e4aCUh/4cyRiOEiPbHdmzCjF+z13V8OMXEkAHgqQzveAV9f129vrmXt9U/cxRYWfyb+leSJ
L7n69ZXrZdzCjE4zLAv5G/tv33ziOHgQ+HheNH6cVkM+9VnZ4+qKa97F9HBN/lsHIk8cCNehYYOn
4EDgDg0jMSzzpIIAbSn5PfuFJv7jCo06H/AMJDiR1tRwAT+GlhoaC8s77vM73kme7P8qrNikG/CR
St19Nwjoloju6It1gbGqe/f5k80NFoZ/fR2ktSGBrq0vGmNpGrMVkBQm5pN1OcJsTRD/k1OpWR/v
httprrG3cCFHJxIuy5l6RroJNRsL0HIs35MOgSDSaxs71jxVk8gVad+e2D+Pvwg/447kqU/w0EIF
om7sWdut9Lf3D8NApw39qo01y/W7r5N99mEe9SvSxwFB+lg/j8mJDa4NQHDpC68xExdL8sR1gDyj
4C8FXgNVh1p773WUSVUdGcYXoh7NBf83szrSxH+gyTnMOHQhjP7DLZHdUS9k4WThR/u/Y1kjAuB3
PExBOErsvdFx9GriXIm2BpZu06Ayty2RS7XMDqnFq25YhHyqLzjVG+0JRx+jngb1dEyQjdFtrOuC
N5gJWyVp4miCildAxjN6g0a9qqLpWoZVr/dPnepbkmry2g6VYpUj4lKUNM7z3vwn7ieXAnG4tv/8
trdSpK9/66qtA5umo83VAFP//qT+/PRr8NlrZU2grrmwrHPGI018Ul1JTQpydxiP8uk+b5+JeYSJ
6nZrLvntcf/em93EK9F04+ft6Le1t+3WIicdMfjjDXirrN179MQlydDoQFMkXr5GwHTR2L32A8G1
0YV/UwRiVqZEtiR3U3VPo0SGplPcOSBab6irAp798Uvccgz3XmLit0AmSV2lbly9i8FpVkfI6HWw
4ReeP07m3vMnXgbUHQwfjJOEQzSIVRPyjPzgYakEN3e/kCbuI0cfXRmweD40HFS3JBZo6rHDUE5U
lzzU+Kp3pnBz+b8uvBxojmJuTKACJ657monqy3Juc24BxIn7AKDmX6e3BhdPkUq1zIKARHxhe87m
Zyf+gO1S9JiPiWZXKwnK4084+HqiaquFC9jcLUmc7H8GomV0E2MAbf2GIoDxHJuWaerw4QUurEtu
bea0usEifi0CrXQZT41p5rUrkf7n+fvJPH7iNHJwSqqqZC2Y68x2FyarATIOkIQrGCbREKKT8WD+
2alLII65xRYmi9GhEasWx8dr63WH9dhjL/Ta0l4efdIdQxUmK+GDIoythXEvu6KdPLkV+R5UnN/p
k50tjTG3DhOPK8boEenR+YYZuAalw1LVpVzBTPpDEia+FhyDXnQBORGgASZcon9u9GerPh47ddiR
Z4ug8jvu61X2/ZerPTqtX0bVApFCXW/O3WWw3PrRQbi84N7nNp4w8axS07UNagVj3YVV3XyM6BoN
A/wsZfvGT35vuSeuFS0b1RBFuE8ObYcm6k86f2erhU8zmsy9Z0/dqiDFzQVkWK7EfkGylYQVDBVc
o0Mq6I8//lygwk9jMpDRAPBS5C78XqsxBq2iHvtGqxKRzeeWPCE9caID7fyy4ELmjopb4uLXaoP6
ZJS7HAdcJ9bw1uufhW463mFTmI+nxM+cFFPcJSphYNdjMcLrmzuCsySivWkubKt1tszasjTD5c0e
QupIhHF2dtZLq7Hs8+nE2Rs7NFaLp+KMafATT5Ck4SDkwjjVwqkdWv94/sapdSHgVjIXz8W5QcY/
//U9aRlt79k4yPr17Z3RtvvIaJyNffhZ2kGjV7xjhPzEHwiZlPIeUHy4EYomPmGuWi0hoUX0bHP+
8RexNTN+k5+4ASqReWGQ0twtQ5/Q8UsUvT42iLm8BT/xAWWJXlzay3P3DeYGtZDdXibf3586v7qY
K2bh0JpBnUo3c/y1EKEsSQLU6LAQrFk4rfbsk2dIcOEqCXo5ZNMo21d99QXZyoWVuRn0vZWZuAea
Bo95EeKL0WbiRBZ6Zt9lU9lGz+FetulXhXwEn561f5LhsGkttUb8VXCuHMUuDd1sEYFotKZC0E6X
TFwSLAv/xVezxUvlzCk1xX4K6PAXUgHvh8JdeFA8TgEPvsLanBwyTlxCkQZNyVBbUWT0TkMbVxdE
sTj83aLfqti/lsPLpeIa1+Bi1Xrb36BvDwitj63ignh/c8p0e2ERbgCdO4twyzP+Ggds55QXppfI
rS0tXX0AcAynE5q94a3Id6pBQe1wXYq/5iKXKdQtA8ejxAwYbL1+g1vzdWAr1aWZzERdU2xbnMu0
2CZ4OEJ4Xt3Gqnk6HeylWvrcSTMFqw1CKRRgxMa7N7ih+xv4w49U/WatjNjQD9FKLSOCjTBy6aSZ
cShT5JoE8Ug2KjEfavVqeLaxNRujs50zqACW4rAZ38hOnG9zpSAzBNoWVAsQc0sGEvqQfEMq6ar1
2rjVE1VeGmtueSZ+uAXNeQq6tchFHezifBjfPHEYVflbQ56CKqKBiTixw/O1V4HAulzc4wx8tGAj
k5O6lKiZu6jczOPXfgHhICSW/HGYt+AJrM0GEm2e9UxyFcl4BQnBlzIg6ZZdsOq5+/3NXf8eb0iT
ROphdjnhdQPkbUZtueu3q4786TPIDjBioe+NFsjXDYDXa5VfJaiE/CxZ4cz5PAUQ9hxbSSU/+iEX
x/MztVFU54TEWg8MbLWAY5pzQlP0YJL36Ewd126NC76/8TfSVrSR62KwerkTW4JpL7mJmzu44/Cm
QEEJctMydxnHYu0G4J+Lg2RrCzkW3KSINZZkcyche6DeORuExjpI0Qjw2UvfcwxM7w0/ubx5vUQB
IY3hQTqsC4hZM61b7UWLAgCI0j9zpzcKtXBBp7hwsM9Z0C2s+GVBYiWlZUfXEUrQV120RdtflQRu
Xhkv8s/W9/5ITs4Y0wEbfqSN0wX1aFNrFgx4Lq6YAgl9SpZlMcXw6GGxIdSCvDCjWaD1XYWmZ/AE
2h8qCExtSls6ZsQZtzaFCckQGkCPK4Zc5wgpbNbm//mj7lMrtUpLMskHYxRWYbEqrYYrRiOe43T6
4XLW9+6gXSx8G+zr0Bwz/KfB3leq6TggiNRtylQ7Hfe7wyEiL2pqUFZkchF5fOrPfqxJEIlekLDP
xjcvfwA5by2s0J5g6GB1rjRyPi/mDefQircC8i+riCB4yVyFKnJZM7CqnwIoVjRjI9ZrjMbwn0fs
RWUcNzg/qxVlPJ7eXHX6Fhf8GjSBHlDfjqaI7DaQb+675QjmeemEmdtak3jSLxMZuuV4ugbKBH+P
tX9mkQNVn3Q0BnB6ov9AKstcmMq4Inf28RSuVDa4N/vjSr2iCJMYCAWcDcgkyFLXy0wrhTTFKgkx
DRbm22wa9T0n2C8fyLuRU2HvFnzR7Zi/N4eJL4KmUgzZJ8whJdiVvS4YFbH2R1mzttiiqWrqerc5
pFq/OiwNORNTTwFMDM2WEsNgyO4zszgt1gGVji12+21khvF9OtnDy097erxGMwHUFMikFEnHekKK
ozOtyiewp/JO0kJ6YOHpM1OZtm41Xc8Wg5zkrvwCel8DVZrUdneJuWPNnLzxdue8+zYYmHCD6tYA
NYmk0o61XjqKeVjpuSXjKh2sD2ggXNgA3IxNTru7BMgwCdBMy93IgrA08WyK8D8xNgKIC7ZXXB3R
KQ8oRbECKwD6WExnwB042Si2YjcW2BDNxF7E48/A5aVp21YEGnDIfGU5wvFe3aY2oNC8Rtp1t451
9JlsI+TKxDFmNk+MfjjQq8JdjbfxZu1vNdrUXpe26m36d8z89oa/vA5VQ2wTVFw5Uu9vYGZG4Q7+
/arLJkWKL7ChEmEFWgu1ck0fvWssOTs48gUV4pzEV53eYfTm67y4A5j7joObxMEgIwEDOg+zgQ/s
9XyjGIpBf+8BmlIrR8JSRCskWsPDaiUsRAAzx+HNXH7Nn0nrFmRabOr24aCLwSGBAg4NOi7oozKX
pQ66Ged7iz5+DRKCaTgIuiRykwTKfwwkA+Qj9HM0uXyO4xMSSS7o/R/vvLmECD35hEwuZCmomHGM
QLXmizM+cFLrR9boNcq07aXtNBP50uMu+zUjquYasR5wQsaUD4aK1IjBJ3Fl078MjKbQwIbimTQF
C6nbmxTSOLiAQ4RKD9Vv61vSP2u4RXLU/e1SHDiTjKVHe/w1HXTLXaqOw3CNH/NoUwniQotZOdG4
qs0PRQZhjMfLM+d2J8dwAXmNTPLgdusrc4T+yjrq03ohQJrJh6PF/c9ZJF7IQyh4wNJrhoKUyDfC
ItxHdkvp8JliMHI3fw4AosULJHDHAdb0a/FUkkyTUvLtVKgGQisbVVOwEC6dhvfvxKIyOYCpoYr5
BBQTuEy6RqiDvsVOTWQmUW2x0OFt74B+PSrO43WZndoknytBeDvjLi0sQF27g/HOq4VB9ia5bDr9
vNQJNhPjicokpwCyS5kLOoyyrlvyvvdNtBFWT0sFkZmYRVQmez8cvEqqq/Hxlc5eRsQpmr2e998m
gnqfmNSu0cyngqSQ+FBxj1n4dPe9mzgF/jWe0HSgb49cfscd1gaaFTEWFMF08/vpeIJCt3p4PNIt
nfTvh5U4xfd5En3lwnqcnxY54O7cMEauXwx4h3gVAMVrHSWVN0ptfzWiDY8ebRs0lAs7d+ZuLE4R
flyccmCPxTS9F9BvkuhzC1Qh0kHk8nPL/L9oO5B+rjiycgrdUQ9fjyc9azMTl9HRyHSCRyVyUZaV
xvq+Q/SztvT0+ycu4Ot/buk4ZIRLEmOXva4Fsn3+Pm42Cx9sxixGCo7fPjVKQHgDZQHs31x/G7TP
z07XH3+S+05UnCL9KORJPSHDk72RdRrcBrH4/vjJc25AnriBHuouHuPhXOvNt8LiDOgw7nnURCR9
TGHKuOT628Bd6lGbiQPRq//nN7oqFy9qh2vkQtPAMCjAmNbpUbD8DWXAxApLtF2QjWmKEeD6uee1
PW46IOICwodQJkSVHQY8TyCFezz7mfKwKE/8R9JmTNFKmP1YWgMgm1m/ywhQ3z98nbcu+gl8R5Zo
HACR/4Ie+YKdzCS+xSlwsGVq8CkK+AjliOgakZUtADL2yxJ+as5cxgPm1+HeQAxxhOdGrkiDdZMG
6dPn4+91616844+mAD8+u9Tg94M/KjRqhfA5UjmLWl00Wh2PkK1oDSkp1sfPbf0GtJEOcKFqaPI7
Wi1Z9W1Nm1so7hHPaO3OTp0AKSbL+GhJayvQrCXRZgOZK7BY9bZA7AJuVF3K18/5lCkkUAKPWMaN
nxxpFF5F1/NIXUFrLGnI0rLOGdMUEZjwV78E+x5CHUNZyS7Kc2MrIXrYV62drWn8vYKrtg+ZGbic
JVhLpdmZ7I04hQvKdVlUV6EZ9/BIzE2iJ3B+EaNbUyr5DK3ofNWQ0jsJ6grU9voSWclMekqcwgLF
MpTSSMGwI2cIVI71d8BRKRU32oI4IDi0zsDaUtpSguJ+BC5KE09VARLUUm0nOdc2BON+lRcm21Kp
LoP3bWFnjp76jnlPsX8pGD7lWu4lB0z6Gclr/ij0retJrHFTCSlSaP8lYNx5vJvmJjRxPiBaTLJY
SnvHB/s+r4NbUsva5797NvenC4AgZpFTDJ7NgUQpzdAJ3njo8Sz+8tUnHkYQQhFiUF3v8KVvyEwp
ocbtQ5Py0i31gc99nMkFJYmrQQZ74OB0SrPLEzA6t/EZn2thAjPQcHEK8vM4Oha8XoSeHwtsNITX
pIImSvbpXxVChS7L6twVGmbBEvXEzHymiL829aLSa9vOSUHTDhkFvZdTMgTsguXev9WLU8ifUjJC
wPId6Lk4bMU2Kbcl1R09rjIApFMzoTs+tqu573bLsv86W/qqZEFiTneOyMGriaUlBxmSSxGI0f22
3IRCZLDociEs1UCbrmEW1mtufpPNDx0wBfIxAbRxIMZY9GuFrTXwF6le+xaASGphcqP53tn/U+6B
HGJd3qXBKK189Q99lSsaWjkFjRuUYtOClmDXykWz7i+071DoFiVUX3LQD/YVlZHapbv5nKlM/ALN
cWmUQBHJkfjvut3k1Llot49nOBd/TWkJGl9q5R4gMofjWdkJabn9YqJCOgpiHLq9Xxb7KoYMJBdX
rBZTCv9elTwKIGLMqLiK1NuMv6AnNwTRb1yDxzDMvOJYl2WxDvg0A4ehdFm3HJQ4iyzjXgQWElRy
m2brugyKVUO1rA0xYO8DXMfwrxcQ+r5KDQTrOmrgwXHaVyclUbqdLNeUGQOE/RSkirDks+aOySmU
6korVZ/0yeCsEZy8gVwG3VL7J3TkbJBe03avX4+/8VysMUVKKXJIJVkyDE7ZfPRXjzBQzFHA1RZ+
SCX4u0JA34KPQADFVgpiZMZ4POwNAHTPeCc+WUlKsLnT2eBo2khukQMohqqeAB4hoJxy9XsgmK/5
hML08fh52mxWh0I9hNrPbrWEFp3p1xPFidMGpRtNhSAWddDwpLm3nkMXV9fXkWnnw0B0sMdfqCSg
IQVXZYcxjzI5H9A3RpBFachXQ5aueTPZb3HKIVHGpSCiZoJX0UZmI1CjosvrAwLSq1jf40N8Pj2p
BXmxW90jZ3tlH1a7pfW/XwoQp7hilirRzYwMmlPl6F0XdhFXEwkCna1yqCF4AFQQnR6q4XVh3e/7
rCm8uO8TcLPzGE3JoNKUtORaLNQ0ZvzQFFnshwklBX4JccUeHBGI7C9Qa2egf7nw4qPvvmOwU2zx
MECluEuwHzVYrGG8vxv4QUvEfmxj7PBjYpVOh93qoNonUHntfjjy5SKAXsi53mCz915gnPivs6wV
RBnyKf98gTcY6hp9gO7bCEO29lvDdfFScBJ789PcbDbOyXnaANFzsFHt1ZZyfmM8du8VJr6e80pq
gMzP4Ahr3kaRzUen0mic5mljn+2IHEAsNN48l4A3M3hSUZgEhh7Ts1IMfBogdhQAXq72jv6oDzSI
vG8tYOydJ3SPPekvaCQavcVI/AXMw/geX6khaY9Xnrmlme9Ne+KruqJRskDAW6DnXtn6K5RoXzXt
HZk0MO19PMNbfX/v4SXQ6hYjB5TjZ4sOyvX63RiL4IFmwZuhgwX2OPY0o/PqZ/di60fzE70I4EpD
Gz0x9wDIbC2gSA0fyUByPJ0STEdEMsk+4FoSaxDAeum2kc6iTnv4eTy3G5HQvalNfKAMeoSsAnOj
s0bLvWu4xrvrvmvaDl4QWF1YufWMmY3knePvsTve0z47AiqiECY/qOd/sidmoAEYOQZfwAVoH2zb
xiZZLxj+zQnee8dJhq0FafNFbvGOr3i3cedh7fG9juikeX7G17Ksd+P5e4+WC0c/b/SNuQGD0I+2
W/3gZdZYLO3rSpD8W/CYMzU5cYrbhv55FgQQMnP+D2fX0Ru7zix/kQDlsFWcoAlOY/tsBIdj5Zz1
61/J333AXF5zCHirBcXUzWazuuqCZ7DL/rL/89iagJxiAR/vU+vvWmBy9BzT+brbfxcO7sA2eXu9
KCR4Kgnh5rRe5HATW6OCy4u9v1xwcF5QcrI6oL/Ya2dAP85nlIZgnz3s7x6w0/AUePvnlPvmd/3f
lQNKhFkRknqMD8ULD7L6asK2AIemOH+Gdc4IailZSRLxjPcL6Jp3uuFzPV4Yq9QCRtVsB7O4Sxgv
cJTYnMQ68/kwQWbQMHwJQsdxGoAS2NXWoYA3HHrJjIWinBYk7jnBQ4KyDKLh47ZxDnyALFmBITVg
I0xWXMQp0MDL4ivRGxjsbfWhRjHjqYfmIjjcd59y6dxeb1q29btw9mrBA0NT9ELPOF/+U4lmCrKp
Y9M8qqo5evHdcpcaXhpCvdTp7o2/4iZ8YPyWcpKT2OVxboxMjgPeT81MtI2X9q62BJCM7IwO1YBQ
ZIas7EYObNDUMP64nl8/eBgSDgHhSy7oJ42HlqnD3xd+j9yGC6ad+2KxBrBs4UmrdqXH23+jDW/d
mFezGnXhhJyQwfvFo35WXZ6RHabsaxKzIC+DHIOvhQdTYmvJrx3OCeX1do8phSMqiUKAOnYWDRDV
81HT/YKwKr9EVrjLnvUHDez7ILNyoSLL+Ne6jX9ai3WNrqanhpifMQf4F1hnhMGMcqu1ovd0q77w
j80T4yeUoJeEFYxx0o+5gJ+MlvgVqxa/FZzYTg7DgRU10JaDiBkUflTHXMEfBr95kM3umNqsd15a
04QDqIc+6CFEz/sJjmHdNgD9+G3TxFELhUmhXlCi7kObwhnAlZwwAduU04PEz89tAJHcEPsT/Job
Yf+8OKX9S8CZSuLn+042pl6HAQun4bH24gMEog8htDVM5QAt9n34rB8WFtKRNhLCgHNlMKJhXdrg
TrUKGwomr9DZs29vTYorIpHzk9o0adlhJFVVQ6j1jU8Ybod2bpCAeWgooF5OQreV03wJ78HTCwaR
9LF+Ge6hJuje7j71L4T5ZnrZZWGOZY7hIxKXf82BMNRQoxq+8puBlfuimMB30uTKSQgJtBzn1Ydy
wVOcQZYv23Oqbit4TihVFgc/pWxCJfHyIlfhUimp8BJz485RdVnGv4pUu4OKB2zpjlMCu1F6p5xA
kqp+8tVsCdLgCXxkFjJ4LvTar433fMjMTvWj4iEynnphZARKAuUY+X7nuJqCWBYzBVq3q7+HchVU
rN446EHiYb9rTQPovE2NG1B3YCHRaL8jPEM/95q8rOYbnUNU7aWM7U7bLyR8nltSo0ty7Hcps/iv
+VJFZl2bCgR+/nB3YmtPf8eQdbSst8YfjhYSPg+SigoX+B4WIJjxfjzIo1mndrcbcVTelY/dQdum
tXfbECgB4HdMdbU8iTjVjVLjX8m5/wvlqNoNW9bS08ax/vOqbaXnx7EHGaBfzG791jwOJ+5+2I1+
o9kj3prs4sB6m6VBVr5339WvokHv5SJJcYz1ZX1BZZe4m6Nav18ZD6G5KwmnRKhGbwFvjSlpKsgb
AGO2l9rtAiGx1IJvUV4mxycDokZ2o7WC281Zug1ESESD0FuwM6EwvCmG+nc8DILFZcLsakM+7QH4
Yj05UvYuiYZreqAoE3VYIOt9B74Jk5d9RZsYu4rWOHHQZzonQbG9W3zcXJy2Lc/TEvhy0f9uH5HQ
t0FrkHkqshkZkHgDPt4zCzBD2aA8YdDDKMZQrEtnnGLCpvYhAs6YkJ99s0LC3NIlKnm1RsPDS3mE
ktJs6i6rIuPnyYY88L93vpDGqlwoyezn0mzn2vTBy/XBUCJGDE25fQrE4SVXdT0g94k5OchOfBC8
yUltMCoyDkdK4PAdXl8ZE8Ru+kxX5nkNo+36kILtCIrPD7cdDq1xYh+2RdH2io6+g0jF0l+73eRE
Tvz8u8aJkLNf1FLT18b53TskxffJPYSzndttU48AYicuopbF04zG47chMXsUaT+VL3Nhqf6I+2zk
KIwIiLbj11W/nv6xHpW5Gma/g1CgmQ1VYitSkHmKOERuV7fn2+OhbCKy+KEPdRCcGxUC3aPyDMT6
fkDVTQL9LIb7pyw0v9rd1TASMcxTXUX7i5tu9G0IjHfsyve3O/+zgalkjUNXLHEAj47G67uqflaW
ky4zEi+0fq+/vOo3X6aBLs8J75fGvOM55b6oIgvwEHDdK/fRnHwmqfa77UqCrJXQGMQ8CpA2btfn
PAlVDF3VbATcYu064+u93EmapfAli0X652lTSDCsxg08hDbh83roLkc61OqHp45jSU1RgJUKyYzZ
6mWWDzmab3fdVtiUZvgMeXlTf5w2UbJqe7x81Fa2RX29I2cW15iijdDmLT/Jnr7vWQBm2iCJBeyq
KGv0EEeRhooD1YwZISCtWcLpRlw0agrE0/1uu+zjs/YrM1T+A3stcDK1Gnrb2XgTOkT27CJ/cWDF
FD87E4XEujZLM5clKLF9XWyd2NA/uLA6joawbcKKMTE/G4xCIloXDcWrUYxf1LVVe81zvY1Qwtd4
v7F0xSC8rpQqUa6maJ0rT/HyoqZ+uvzKiSgkaNWYqyAf1pilRt1O5fC/CyxIxOpcppocdWgWksmW
fl48yUkZDoOymiRkteiWbhlzNJ2aw4tsaU8648j/+TBQSMCq2I3LtNRouNgqz6oVPs32/J458+b2
ItKaJ0wyUIM55SBMC84L1YrvDKdY67dtVsCymuB/L0wKCTiV1DadoFaPY7/hTFE6V23v3O74elj9
1PJ6tbk6DJog5A1Iu8z+3JgaqqkmS/3IGXZD6zURCQFXkEmgYp19owWNWCFBoptnLOd3JPhTv4lA
KK0KuU9Wm4wie9lOz7iuyooFkVEzt/v35E/8IjAXlxIYIaP070mK+2QGxwwGEl+CXTwBKQnW2nAC
anEVhP4zA8TEQNpQXA0JBsWAZE1ah5WbmQ9haSs6xiycBWWpSbynNrRQPshCXJAKSIaOqJtudS/o
A2/u3tKcgQynHCIkurOcVUnVFw6IK25w4vYt0FtXDu5+tVlJLGdWpbM4Qi0AzBmFHUPgA+VajBsH
beIJA57bmFN5IV18/S7d89hJO26Xu3XJMAWKX9NWE7kys3lECmvQksUXlz+pDCUsvrXy/C2a08fb
U0MzCI0w5ELRCmmaMIB2duJNroG9MbGb91x2tF1l6S50dxKHlYSiDYewbKnMsyAXsZVEK3sAdmSr
MIIFyguHohF2veSLqAwSWo7r1ky4jVyFptC89Nm+7XZ6j/L5Buq73X2hbpTgIZy/GNNH27eEiWuF
ukTQwF38xlVM1BQ/dad0srQ9tBjup7fGakpLQITHMHPK30hY56JnXWJEWKyidfgwdBul9CKVMYeU
s4gEdRaZJEtyjKEsLg+ItTm7/Sm7j12e9UxH6/3qYK42s9AUEojeysXP+6cpxC1uV8zb2+tA6/u6
4a6ahrzzwrVRDx81c6akg2ZPeeKKyewKe4xlu42gHtVPrGI2ygFFAjf1sdd7BYUlfpw8CwFUBvW3
CVpfJb/BsAZhU8w2MLFmgGNln8+9K8QN4+5I+zPhD8qlNGqtaYFTHlBNreC2XTPgVxRHRkI18wZa
7GnRAEbIabmT4iXJlvsu3qhTgDNLM9w0HmuvltrFvr1kFGyvohLOoCo4MZAUbOaxMeRdCwodYHlF
3UKVYG/2k4CIZZESP5Fmw2xnAdUMXdn98hVeIcGDAEzmwxgAyBYcsrMkWa1X7QWUCf1ZIIMUuylr
mLSdSTiIMCyLSO3xn8k1PgpESpUjxlAMYPEoUdon4X+JaAxl1WLdGl99WxJU8Q54mAMryMwK22kL
RWL+kHYvEn3AEPiv8KJ68WaVQTAUc/TV34XvJPYvHZIxloY1mrQgUOK8sVQDKEUjCgn6q6ahzMJC
R9HDUXhvzom9HOtH+UnToYBSboc7zZH3idO6FbLuYeyWGyat0Lq+PwSaChEYxFxfSVqgIRU5/9Hi
izQi2Cs+NekpGCszHs/ZdJ/NOuNmRTlXSd5RvLZ3Yq3gZ/ExstbR/PKSSeL3MqgZlvmEhjM/cyun
dG/bPsXZfEMkr9z1okfSwCkK+iu86uN24HVrGM6xEZpZ05nVzMhYUSJXhQgKqkBbJNTXINjfzlYA
0T3wKXm3R0BrmjDrbAj6vufQdH4/PHfm6/CX9YBMWUsSnQahdqhfSGh5ASMKRCttVoKZ4ilI6BnE
yOc+iGAL6WbZlDvDmjLwaDXu+H57SmgdX6fqelHlbsomAx1/UbEHeeaLOq3f6/+u2u2EvM0mGe2m
x9ScIEB+aRoTT36AHzAUoShAKYVExnF6qLUaMvt+54o7DrF85OFHhYuaOq+CvKUn9ispx647sgyL
NijiIBfCSp8zft0/qD8Nd9JmALIUw2I5bVr7RFg/N8FUywkWO0euZfocNsudYC1P0i8fiUh8XCbO
Uayr6D8XmUtnilsepAE184WUEueQhKBlGIr90KP5oTejbb5pUqvZQFDIDg+d2YAf/UG9rwuG96Rw
eigkTi5EZRzeN9Xvd50X3tMqUzhpJ/6iPQevcwWNm8HKFmsemCzdFFMhEXJS3xRAZEnIKqW+rqDs
75A0R374/JUhkmi4tuXaJRXW3azOphwg9h3bHjFHKb6Kkfb39k9oN65vdO2VWQZLpnaJijHUne4O
YXeSDLwGayLC4baG6HC6i3sROkXqIpmaVrnpJGyTdPHCIGC4d8p9gkTMtWErtoUqI7sVqyZepU2F
U8xYZEEbaItEnOBTg2MqXh9YSzPfyJ/dE8e4P9D6Tdh+M3HR/15u9Z2MBJfJMYNaStBBwuLmYEyD
SkSXVa8HDbXsLCXyHbULph0WpJ/WeSJqX2px1LDSSM5BYXN5roraKg2JYYm0KScO7DTMxakb4rX/
KRgBkmPJSNNQ3CHJNDu1RSUPETf5kps7bYkEMeclqSkeWIcf5QckOi6YliTmU/xAWabca/usM7mk
Vn21lbLPRGmWbZCKml1XegVwURwywhBabE4C54ZxTHR15ATkp0VH8FftCNHunPaB4Usokdr3i9aV
letCJvNqFor+7MmeYK+gPGVnbG/7EMpyk1i5OJvyMJzQef1rMavNaMOGf9cyYbuyIEly06HlbCv4
ITTlh/vfNUzYLrd03cwLkYhrI6JV8aHYhc+3W6YuJXFk69BtE4I6Fv3eWuz80FraC38G//Rdxsix
UmJWEg431EmmCR1+AKnrbexIh+ieiamk5bpJOBsnKqHU6dgohglWscRqJVN8Ed87wKbM/BlinqwL
L20UROSNcpcortelNXpUteBtft+9hfbtNaDsdhLMJodR0KglBlE0dgtoLqTNQcJqsWCutObX71fG
hNC+6OQZXa9eqk8wUrxXl9jNGfuHMi8kYC0Oq64HkQB8wCO2j6eCYI/l3GgB0vf3q44PzTRFXYC2
X4S9ethXg/ke2M+fgRv6yUVwwErFomyhWQEJWJPSLFpG8Hhhk8470Uqfoq/eDkKm2hOF71chMUIp
xJ76DPGlbzy8F6g0BDNsZQsQ97RFhHrP0YkzLEk1k9CqTxMU2kdG7pY6MsK+m7yV5H4JsPo2MqyQ
ZX+od9yxOtaVmbIK12kJj2/zvFqpGKxefLpOn3iXzxDPEswIcf+Oe7svd/P5I7VAGDXurca0RdYb
BW3jEYe2lMxTKNfYHEq7STehOZ96fSOzksY0myHMPRDDxuAVtB4eFbdyp83w1eB6dtveKcHMf4hU
K0GrqgGNi7vqNQLOl8VISCkIVkgQ0TiIw5ToaBmvKtA2ue8t5TXaQjdjN4Y2Kn12GaQsEkipeZD6
3gtOa4/b4EFytO18V2+QTP6SalPzK28ardS9PVrKQpHAIwOUH4FmoE+1M7/xJ83rPFZUSLtBk7gj
Oeq5Ooix7ySz/6qfcW3LYhNPCZvxtZfgSbUNimwv6kl2WbCTbzWCHzJsPHHGL53SD0W6TvHX4CYW
B97R/m7yg8gCJeq2rXbt4uSOcqeW5kdm6wkQY9Z7ammzJR160byvzoOpShbg1jEjWKJNMBkcgCIi
Uw1MgnoQHlH6tjWcqWZENLS2Ce8xce3YTavbUnXLcLO9WJrT31/2W/z3uSRyQzUkMjxT4+eb2EkW
W0BtKEs4nNZzwj9MXBcVbYGeo2I8OoFb69I9sZJlNAMmvEMqTP/0XBsnd2zBcbLI9lj/Losik1DY
Sg2NpS6wxSRzaezinFudEw5WvmWVZP48NxA2/PfM60nAScP6A6SbBDBzBR9PjDX9ObaWSURb3CaR
mHNoeZgEWx9fguJvFLuzzHrXoNCKySSmbUARTSP2iISlh1W5QfcEFAY52mHcD0eelZijjYKwcQlc
QvKyYBRA/IehyT1LrvYA4rjnwM3eBC98FU9RDkNgYVl/Pm1kkuFRL8RsKGX8TwgXMzLOAdeC9MXl
0ldxSa2uZ/HzUGePMGcwkvSatP5Iv3QAbAAM1X212+hgvLIIwmhDIYw6VMJ/YtkkNkVEydqhBwEZ
S1yeEs3IJLitF+RaMdZQmf+SrfGv+Dqi1ox/Ho4sJbufTVsm8W3RrNUa+AqgdqNNFt+EVtkdw5px
86RcV2QS4ga5ITmb1taBX2ovIDFakF6UzRpHwoOy482MkaOizRMJepOzPje0Bj9SzG6AOKKX3AOQ
AEwFK4b5vi3/9xyUSezb0KBWpVxv0b3TPSDjV1vzSXTEr8rVUNjZleawrS+5UyF8ms1+m3lvASBm
2VF44o/MClPKbiNxchNXKfHSoxNTY2uRyVs9iN0j2SydBNTCue4Yli5ZamRCTmmv9xaroIDiIEiG
x0qOtCkdsQ17BFR4dmhA6nc7WqKZKAme05UxlbU18lwB+er5MTmp9vhYOu2e9TxJ3RyEF4jVelCi
dReW5RHqVwNuVxoUZ6VNjOtHOD2q6ZNe/C6CkHXCIURK0U9BjqkyToV7rv23kBFXUq5UMsnTOKV1
V+gqhhFL+z7fZtkhi+4D45IM2zGJLV30o7Qz+6GyGuUoqftFxJVxLyu7Wt5l/E7KF8aa0XYhEQ50
YzMb+fd8vqmHwBPPvatkJuvNg7LXSJBdFccRB0eEEEydN7PCvfKSYWdtYucB93J70/2cRpRJrN3E
cxEnt6sZxebKyN1cQEhqPbE5rCkBB4mzk5NSDJAnEFCOpLnxfb3JzfoovOAWfJZfhGN2n9Sg+OW9
9P32gGhWRGLvNDCzA82JSZPAtyrZKD6X7NwKNj2cIfigfvkXIk4oyjgpZwnDwt06chZTOyjHxRHu
OqveN0+3f0LZXCQWrxxaReAT/ANaNlb22D2iXHMws83t1mm+gATiRVkb8eLqboLSgmqMI/Cgj0Ec
LlnBQx0wJuqbh+OHw0IjnMCgDUU9rstR3zeAvu5keLbkXLyXno6aU6sGN2ynmmf+qTwW+3n7zFmx
M2yHd/VDuJucDkM3l5fGVY+FhSel5O8X0GEIt6PdeGKBBCnZJpnE8vVcHw9grRB8nF0KCoIvOJ3v
pMZMF0hKQ2D4pdzmgxU50RMrzqdOPuE4lEwQBW29XUkm1Ctys8BDwbLRrKa2eBZIgxZzkOg9oUct
YLjev1sn8BaQD49QVsd96D7CWcw6ECmATpmE8ZVFrXDxehPv7PFYfahe4TbPMVA1hpe8CZCYYKZm
KHpkMsnOKI8LCFdWZ2I8jHfJp1TZqp0/AtcJtbgCWoo4yt4HJ/2YBzc9dx7L2ilOUl3981WOq1Wb
aBHWbGSxzf/2wNmdZHPejpuOdWOlOHoS3xdVQxEZNaYQQYUIMrtyMCuLYea0zsv/7nzT5yht4nHX
foEQQnDO7O+oUP9MfQnxy5nfFa+dO550oFWt4sizaqcpzouE9xlVwTfDOqT6a/Jlu94KHsghGIOi
HCokkk8OlroXVqcSPfLOsmmOHUoXGfO1hkI/OCwSp9dVQtCVORZbO00Qktdm80N5D9zg3JnBe1Yy
qxhpE0R4AH6ZUCa9ps+Re8u9YhMeBqt/nFhFf5RlJ2F6IMmOO6j3Ivc2otIjsKc7CWoBos2qlqIs
wX8weqkygrId7Y8zKsakyJTi0yL9BedBF2iMtaD9Y/1+ZXd6IHYN6KsQ5mXgdkpw/G1L12CcTLRA
gYTqLXFnSMnqgtPMVL/St3QjnrLa6j84u0DMfXs7UVaZROX1aZ3XQoSfdNBRQCVGieMMCgfi7x6n
ZBKI14eNOjTrcyzK+1CKYfIrep6lpUM7pUg0XgqGW1VcN1F5nL3RUq300H+0W97UWfkW2hIT4cFS
y+UCSXHEOGuZhOKViAcG81Q9iicO9HwJrj6ZL7JF2Wj/I3KDXVknsiJgPYqPfDe5LUR1YjMALU7g
5bu/yxf2sm281awKSOomI6w879Wl6NfbePAnO5eLBQi3M3+kn+s5b7PuQxRbJxF8sbz840rU9l3r
z3F6yIzYVtS9Lm3E2A+7juF3aT9ad/mVQaph1peGgNFw+mhxgdcXvCkm+0AArE/aSKVhNSrr8kOp
YZVJPluhjMcqWLd2b+mNG7rI8u1m7JJdCUlHaRO9QjDTlmzD4kWzPRVmAq3Y87N0ie5KV4Su5K8M
mGS7FeYuW6L1OIBOZ7sFqshaqmMCGYXbzX8/M/5w3JBIQLWMF6nhVgexXd75bT04+uuQIwiPSqtz
kRPPnpZzbGsMKBDFH5F0eWM8qG2x7kf9Dje+FkquGnLAMqN1inXJ65l6tT8U0WjrTvueLNy9NqM7
XVgxGCVEIvF/2jiXvTFjnrRTbfIPIhPtud7YfloAwiMMvDhVwP7jHN6FOyh/b28vLG0qCMNXpSjV
2jVFsUdiV7WFrzdmwL327Icek2C+FuQHIrdGP6MFoZyjBg3jLQJSuz4nf1hIGZrjIjF9gqAEwdQi
255tE1tzssaLQWmn36Nifd9rjPQJBdMnk5g+sBJWo75eo8ed8cKdBtBiuc0m9UVfgVaGUx1YRxll
35PQvbwZGjVZL7tVaa7K5nZn8jEiXkAvf7Xe0rq9rra+1Gldkq3x7uIPiy2bvNm3VsNI6lJe2VEW
9e/Wten/U64pJBa1d/Uy7ROoLia2cZBxfvmoANuFD+UJB9e8mzxQTrP80/qHnzYbYdJSF+tZvR7Q
jZvfa/tkC8Ys+amOTfWlcVpfuuhgPLk9hbRwg5TVyzpdlIzvkDhFvJf/GaAsYjh4AUNeghFSUqz9
+233aplSYIb+F1Ia5UmPOjMd9l3PWCVa24TJT0n3T6qjOj3zTL1oys4lgX5cof0zKb0zfP7tH3O/
sliko7S21+9XszHoPJ8vq1W0Tr0rPgeruUjOL9NXJJKvL8YCpE9oPN6EUO4GLlRs7NRVGLuFEouQ
WL7ZWCqJWy8g4p3orNXs4Z95q3yxzn3awfxNcHU1N5JcDQoIzES/vGQ2L9vhjPRu9677haklprwp
nztuM2+YAHfK7vmW3bn6XxkqeEpeN39WPRpcalbCrjJY+SbKaUTS33HQdgznCI3XoJRGkUfnGDvW
yUwzWxLmB4qcf55iMtHE298qddu9awew/6evLFE62moTp3TJ6VVerpGFehheXwRTK23VrS6s05qW
KiOV3xO1+wftEBxSSHA1oElbzALMaJqdf6gvuT1ubjs5ShxDIv50TR3LcY0LUMfQfc6QDz0w/ed6
afrBV5N0dXGTR3O4BnflV+eDpHjNpRpgRYojVOipi2183h4DZTeRyL8plPTFWP+zMshIG8AWv+r3
203Tpmf9fmUFoNQt1SCB1YneIpqxb8zMo4xiYN+GftV0Xxn/bKH66x3vgqwSadr2J/F907jwSrnC
TaT1CWXatNtz66UeFGPG59uTQkuxfodPV12vef4f2Fhla4aZvc5Wy5uDXb3GsxeEXv+KWwNy4n9v
/+7bxf20j9b9dfU7rupCFM5jfWEKemV1Z83sd/ijnjs1JHw/kGQYP+IU9+bqDcRPULTPfX4zn4xD
c+TOtztB2wiEwYuiEAT6hFnlIO8RQxuPle2nbV7ilA7lLtDT9VWysyUfAnId0LZAC9/uNaVxEt+X
SvXcjetzmuihCspMfTzsMyIxyllNAvwyLmtldV0UyRSSJ22f7dXei3IbWNjbfafMOInW07shyKcV
X4Nsm/AOGTDFip5uN00xPRKsp0HD7H8OY3ILO/VZXpvW4/V3V/t0zIVoXgZMiQbS9FfNElKTBXKg
vQmRjGBGF/VB0GObjJbwEm6CQ3QaPRnvDXge20A3cieahceSIqGgGWWScLItdRVJKYyE98CX7rVW
/bR4+kVztLvuftUO/IMnHEffca+3F4R23pF6zLLQ6zM3aQLK9RYI9nion3ydjrG7nApP3LHuLTRz
IIy46kDlgmp0ZBv+pMfCTb00t1hhB61two5nWWjFeUbbzVkCz+X69CqxuHJ/tjWJhOGBnTPKwhRt
g7hsp9vR29vsseQEKOeFRELwGjD9ZWmg4LXRzqBDD3l4N/ZGN35tz6zQ++doSSKxeB2/hDp0VFek
KuLiXePoduUcQeVye/f8fCeUSCTe1IvtMhQYQR1H1tJ/yUPD8EGUpJ9ECirPhbiAgwE9lyD2Ywq9
OblRaOdA5PvPwHGgKDN5E09PgQX2X9WV36dj4M9uA/Hj0gndjMFNQV2jdeRXnqWK50hY8PyObFNn
ay8aXmYnoNrTVxY0mrZCxLVaVaps1Cv8QD+MX4pbWx+YQ97N7m6vEOX2glvzvwcQzeAERP4JiRWr
vcSb+e+Ce7Rwr3nyJrDgha3JYxHbUSeLsPKiD4My4DCWMkMFYDtZ3LEG2t9Unub3hREO/GztEgnO
a3ROC/h1R6dmtwWHFp5ssPq3J+vn00kioXk8F+C1soIvrAErPbLO658PJ4nE4XEK2IrFEC7deAHX
9subfn+7t98ZuP9GZ9Co/vfSdmqA4lpBX02Ei836L97FhNn6EF7iTek1qCL6nO71j1A0By84Nra8
G0zFQ4mg1c5m+bac1KP0CrKY0Jq+HqStOFucC16X4VAwOkgb+Pr9ynZSSaqGPl3B3SISn8Yh27B2
GmUTkNi7sR15vloLWrLcyh0NAAPpwrrv09omLD7jDI0LS7SN8GoAQ2bzxtusRzrajBDGLndhrwbf
cHe7vu9Qh5E5t/cCrdOElS/1JOn5gp0rnARXu8/cwQoYRvGds/9pmxFWDRaOrAvwVuZPdgCoTgiB
N87qTvpkG/e9J+/wOJGYmroZJFw8IJ71FW+HjWAlB+0hvm+P+U7LzZwzjXkTfM4fzTF1g2MIJTxQ
3qSOOngjMJspQAdb/Q+HmvfbE0KbaSIoGIQlGoIGE4Iby5N0LM/gB77dMiUFK5FgvLYpGpC6oen8
KwF1eWij7kP40KGdIr5Wy6ZINupHY83vCYTwzC9sTfAfsKoOKMMiUXpDmy9DpGFzai+oaXgc8Oe/
t4dFyfNLJD6P73o9TkY0PVqayz0AHAJMvQYkQuENHiuLTNmnJCYva5I4TCT8JD7C8TjKLrRYB926
sj9sU424AyjSPFbZCpK71G/KRt+ttPa5PxxYKVJa1wm/sPBt1qurN2sdCSUTeDdIAyT3b88+Jc4k
IXgTBJPmNsOppgkD1Eb1uDSbKngWxgls2QIHLLU0mYPSPv3ud+K/PTOSXLIyNRiLZBawWEtrTNl+
ZVYMUfcS4TISPWjafm1fMeu74lG1xfO4TcAEkN2xXoVpy0EYuKCWcl+vr3XzLtykFuQeIMNze3Yo
Rkai5XTQZBtgeca55adOauXnX7p/EiAXl1yWyOsWhRuNUR8GHRhGIE7r8jpLV0et1vJCMU2Y8Mmd
L8YfxWIhCijTTCLe8iqKm271CgjpRMdw8N6TQ63v9kTTGidMNsubqOVXRFr02ILIZdmxaxMUijtQ
CXMF+azOlQCMQ0tgSP2B2y2RHczmCBlvPJ19lH+Mo4DkXDqZWfsshpsFbMOJqT4GD9n9vK1s1Pzw
O5W34sDmJk9IU9zyxT+cnQPBxj+Mbte5AoD/87M67XPoZ5jRQ7xX7elYIdhK31l1SLSFJSKGFkxS
Y2pgGM1ySTFRkssHn2IkMbY65d1VIgF02qSmebEeZpD2ye3lhMJJk7s3DsUxeMDL67xlEQLTBkK4
hDZLohnszkAfFudlfXJlASfWBf3B76uEI1AgElIua9Ae32NVGDuT4o9J0FxdZkIpC+gtasGdlTuv
9Hm7Z0DBKD0mEXOjWk9LyiOg4rrcToqzpojurwyKZLPrlbAMl9Uprhwsmtu6i8MqSqHYKgmSC5pZ
TlMDM7IH/GsXOsLud1XcEomMqxax7Nr1foRSeMHUt91X4bBOCUrCXCJhcXWrdXMzwH6Ek7zT3GUv
btt3MHiBNSre1HbtsrLJlESaRELkZkkveW2FJIsR0BilV5udL5gfvGSh7spjwTFW1/jDbif563Ql
D/SAMzAevPY/lCwZadrqEtYp1zEERhKs7tJbsiOb8QAyF9Z5SklqSt8++up0albNHmldBPmQv80t
qrMRMnMvuQMyxz8KiNNxtsQmB3ItK+jM9v1XxkCC4TJVn6diDULGr9b8y4MknHX9pHgHks8uNSAt
PK3XuPbCO+E9gBgHlC4wp4vW/LpIV9NlcE0kcgqmq9jWu+BcvauPuWFGF94VzfwYX/LI0h6F1+Ig
bybn9lxRthUJbouTqcyrDk5UhkRLw6yRo2WESFCbHnHIUqwzhexybPaXFHQD/YvcI/krPd7uOm22
Vi97NVu9WqVB0KLrM6AF4SHdNla0ZVn1N5vRD/ZGAtkkJDG0at26eP6SXlDXz206P95nrg5lz1E2
kZDMR+tpKCwjsQc8UB25bX0G3m3TQmTlUYCu89NRYyTrKVZKQt/UfOmGcU171Jfe+yjeUDfj3Z5E
ShZSJuw/SkZNBEMDLk9R8L+n+xSZzoTfJowNRjn+SaI7Jc0QAKxdb/zY/KuaLD5PSrskBK7Wk1pU
1sRH4ycAW0nMV4VvuMUPK0/i3lS1bnhRQ8tD5s4iKB2sRjxn9aoqe+A/5dKXBXe2w8FVs8N8p9kR
WCaizG6gaxZbardLOIdV8kwbJOEQlFA2/o+zK9uNXNe1X2TA8/DqscZUqpJU0v1ipJOO53n219+l
3L2BHO2oBARoNJB6kG2KpChycbGtSY0GLTXu3/DEAxAy9InGwi1ZJFYzMZ2r5oPd3fk1cwBQLLun
QXBROVZRumBlNUB3jgv0gScFqBa3jsY92kkI/N0GUYYvdk1dW2gPP0Svsjd3joQ5449GZJuYGmbF
DmhAt3KxuW0fLElRYXgu9eCGJmrWu53d/lHdcmdw/BdraeoubuSa2moi4oZrdZf79/GGlxNkRSQ0
xG0pFKMYY/iueEvuPyPIBEE7pHkgzstGJ6nt/sIbRsAqM9A0d2JrogTXkA0/t4D9kMGamlOHzqtU
HsRn2R4O4aG1zZ95ExoKN5mt0ffgAkTj+bzVDzKXj5XhB2lSu2ySY9kgcT/u0ccE/GGHKNCCSOJy
iH1CcL7RWhoMl5dGviYmBCXukk0PCFZjt6UdHSYQ6IE2q3kM92mAgeLyLnf6M5dHi3EdpkFyijUZ
ZrpAy+rDfCAEY+K1/1B95Ym3JZ8gr+8+jIQWX85hQ0wmWayhbdNOcZdf2Xl9XAuQ2qbT3nSmfYMG
fHdR7XlTPluzh4NRae4aP3lQL7dNlOVzaNycniSVUhLJmiA8ADIs9MeNdVZPosujVGBpB+UFdI2w
tAnQjslRfA20DaSVrdzxKEAYbp6Gz1XKv1UN4ubXXctVOoaL+cxkf9kaOdKXtCPZoeraBYljBPGG
B75kRF80XE7K0nqYSf6AYEUIj1mag1c0xCz027vKkAmNkrMmS40UknUFWUnmPVf3t5dlSIQGyJVh
KORgLCVxqSTj1mkdh63Oud4zREKD4pTCWhWlh6kNjpxj1pr8iL0Mwh8KhAjqy16agzGlGqaQHKw3
Y/9soB/O/plIKPudpLnLV0IIJB+7u+4ou+Ybp4jOEgh1UA/xXArVQIS9orTwhu5tK9AcXhzA2kra
KM1KqDAiHKnzCjwc2aHaqhteWMwA/yifR+sXaU9jpgsDCf8nxzxX3uxnnb18DHexrz9Olo1sqOwX
NfaAB3tkdDYrnyn1L0+MZ6mP5BVPzGxLdcS/veypgh0dxQfh93AY7lH2vq+380s5EZKTOfPMP7Xo
3FYBhn/79Kxfnp2m6VxmMkS5Wvbkpf70Vp17L3nhxbGMraJBcUtljtNs4tguHzFlHZ0K05ZXGGMl
MmlUnGGOc5cS37yAW352G4wjAMTISV8xLkI9yX5j2tLPnAeNjytGcajCEI9q/ZXo3Bsewbv8s0RE
mXeVV2vTESsc/WRvOM0WoRPHwBmulGats3IhjosRr63ZcuNMd2np8fhdiY/45uynMXJJu4I9hiTb
VRW5IzN2m+wiyTwLZ6gljYnDPSIZpxgvDqhPfD8+RrbW2n1LePHPtxWfJXX5f51qBliiPC94Qu9i
Bny7r7bRZCvbny1O3a0VzIWSzBpbqp7B79D5GFR55SW/WS9OJb8r9MGZBcmv9IfSlS7ofQQzxu3X
/n5PZRr6Zpr/3n8FsBxM5zZ/6IWP20t//9YyDXyLkaTuVyLuafc5sL3ZCi5PIp93gP/qokxD3gyM
ate0XCHtINZpdTF4xVtedFxBJdNWI38wnVi242PrTO558mo/erJ+K6h/ovwkuwqYEUJbQxPd8+1P
ZSSQZBoiFzUKEFERkv3b4TjoTpk5i99jCEa9rV/0zq9AYv4xALizyZ6yxI4Kp0LQ/DAc9H187N3s
oardOLM519jPNo/vhEMd8l0pKlFSQzjI4i9ocf9Y3dzHzcwxvRSkL+vd6khHbYfRw90T2Aj88mhx
OkIZ4blME9yJspJUaoUSt9jaq2vqzojr+urJG+UaPdwW9veOQqYHt5rJKlYYjYLzJXZLF5Govp13
uGP4EseUmbtJOYp8BhdmqkB+y658rHZhameeMdrCi1kF1uRr0qXIMDgSONrSC+/EZ21wS/1BaCI7
Ow2NG7Ub9U5dtqYjAAAT3P7q78MrmebDI0PT47aGYK+xfumAXCuvtXTkeMbPZMF3GkN7mNHUkLhT
Ec22NiAn+CfGR33XfCj+eNJTu8BwyT/WU/waOaXTxc74q23QsCm69TWv0fKK6V1oM8JIaG/atkeB
kzRh5BtkGqrXi4oB5jd89OJl53qbuyDP81R/8ZHlR+0L7+FzJ5p8f3DKNIBvGMRSX3qIoG9fQJzl
NHHnKOVgq1yCNJZx0FA+zRJitSEozfIQ7gAGvoBcId9jugWPFvizuPjNPtI0eVafxrExQnNTNAT9
RXHHUQbUNcftjDqStBn+LnNQC06GnkKwUGPPvOmcjzYiQb3yhHcLmg6SHT++A/D29Byfu712St+7
wc1UO/qbpJ7dLnZ91Wt7DUTf9MU/+UUx3eFUPaSZW6fBsunP703IuWR95ii/+x7Kk6WdqcfGhE25
YoSaqfqFvk8LFJWkU3MXefI9OKbC7Rpgdg9h8YBflc0gQ9shUPuTE09+OiCQBsfT8CFt0JWNUunr
fJz/pvFmQG+Ne9s0WZpD3Xy6dE7kYkYnxexLbrit7nnICab+U7eeScLkR2nCyl2J4QjRGeRmjrzV
gjUAzOYiA1pY+O+3P4JxWtPsfXljCkNMkm3hOdnPtvVb3/Aq4QygkEzz96VKIkkGqTu24DMDRDTZ
5H6K+m95NzwnnCOY4R/pWbgymBv+v2pSgdfDwVnn8iBhjPOGRgK2baeOWoK3X5zlKm00LwIOyfQ1
zj2DtTz5oC/XsXlZS7MosLwQeeIrIJQgnvWmzXrkbCxDMDTiTxhaPVkI0hVk7ZvmPDpoyojcKeLc
Nxi1d/k/YL8pLJuB0GQTw3xuXiVb/tX9RlPlQUW348d0ynxeEZAlKsoblGOtzia5kuF8Mq+RjVbx
X+Mu3/2sUiLTDHzKIIKAMSOGTGYcH5MtCMx5cmI4CRr7F2PwXG01eHfthGk/brctON6HdarQlHuK
1BXR9BlnO8WddQoBUTWcCm37/vz0I99gUHebXJCjqQjhG0jvgrolRdGK14bG8DsGHXkMxSRkE9ZW
TQeMss7aOGjR+1GqQ6YxfmLblN2gYXF5h7mPGMaQOFnuyAfJBBH+bdmwnBsN91PM0ewaknYFMW3n
qaWXeGswFgiEigcRXHWb289h6D7NhYeLay3qxIwHp3X7Q7Mj1H6E/ulH6TuZhgBOaa4ZRon1p110
URAzDGR0VP/39tsznBDNeGdZXaYVpPIcIWOT7cp9iIbcwv/Z4tT5K2bdanQWFteQLHOaXQRK4mP0
iwfGYb07dQgLZVZ0MQFHYlgL2CJBApygINByJMPwCzQ0z5QrNdVIYnP2tcO8U5yaU51lvTZltIIW
TlpC8ik6IPi9N+6QxqweAcnnRidkpW+CMxqTJ01VKShkJA/oFy8gFnwEr3BiT27lah88l8zybjRG
by0SsW7I8QgQ86OxyS6d89bIyArVnKlFDDnROD1DQ8Bs1nD61VWF7cKo/P7O4jlnhoxorF6XRGLX
kay4iMY8AWE2LsTAwx8kx9x3Pwt9aNDeYGmpXJAAZdL8GYRjGDQCUGfxi1f0Y7hoGrqXl6EJtgqs
DyZ8LI/x5g6PL4+1NGW6mqRPRUP8AsZ6eLJnXBa35+g/ozAu01A9Ler+gb+3Lm4Ay7E4rpYLI6gv
IJgZPtJzwqN9Y30FlS9QFfEfpJhi6zuMBEEPFO8EI6HNNzZGj5hdCrGVBmQDgHzB9PftGNx2maw3
pk5dDLoWhJCgKpIIbJTNAUweNq929Vlw/OadaUjeWEqLPEfQl8GJ7qw3DThr6y3cyafwkN+TKtxa
2DoA5ta97Iq+cuURYjCOSBqwp0hhPa3ktF8+1sdxIzwtLvgj73kjVRlFG1klwvwSqddhnRkxQWUq
tnbqXnHUYOiv7E078CYkG0KbRc5jkDLiiD7LoKffJD874WjgXtrqs2GRQiYoV0o079nxa78rMHuJ
ow4sL0sj+GIhS0QzJy7EabfGc3NJMeRvvPZnXoaU+QTK0sVFH9Gr9anI7Qs6IzBH+q3cm2/VPS8D
z9p+6pzO2rxfM3KSdl5yWbflw5uxUzL7/COLoVF5ZRNWuUmqZtnddMkOVgA4yuX20oz6o0zj8sxW
0aqchJBAHMQYDHcRycxeQF5E2Eh8Rm/0DjEfxy+yxESZ/qD/K6bF0XzkNd8QeueO4rQz50bIeMB/
wHrJv/W/yRG9zg7dtxVpZ16rCuu+SSP2ilIOa2WEIgF0uc9NewmQTQv6zJElu8ZEazdGvuuJdztn
OEqasa7WrX8gBIPTAICmI2fPG/HNiPxoXJ6Skb594ibRdFO6qivteN6ddSehgXmjoorhRFpuUFa4
j0H8+Nrd1b7qxp1tQGy/bustI3KiWeq0bAG9GgnNAPlxFFdO7V/VKeJETizBU9ZcScmQRcTZjn60
Ae+osKsDXkaHtTZ1Xnd6KkYGieg73Y6Rwv6kuPVuC4W1NhV2D2YU9wXxpOVjj4S1fBIfeeMdmdtK
mS741fJFTCCTVPWaxTbedPgLRzxNtZ0MTu79bNSjTAPv5Cb5py9GDESv2nV+eceDEDLEQ0PvRvFf
nYkfZa8AkCPfcGNtohrfxB006G6dRklYyQEgB/0Ww6LFqx7M2+JlcgtkotAN/4vHRMNyQjTQTkun
Wp5HXBp6ZHwDXbfH2s0caYc2h/7aB9NjcRIPCq8ZmQF7kGlyukpc1LEhySNkwS1ks4PO7XD+uNEm
dqVz6mUZN2XCMGoaX6d2axph1B6ANg/NBdMhjh14QHmNwYyjgealq6ziH9zD4mSbEmxinT8jUfIz
5IlMQ+swPuuf/kj1A9HYnbRTPB5JFktvKbMOuwV0dCQTrzxcVxDc56+vt/0FSyS0TffVVJQEClJ8
yI6yEe+RA/BqLlsHY3kaWddIdaMVPbZzcVTdjhrcbjO/+pX4vNCRoS80xi5JDWupyCGw4lK+CTEg
KXuUbR4PCOv1yXZ8CbmHFW2LGUliLI54La6qA0L1+tqceL0WjKYl+TMk+/IAq9KWtCHpx7oi2R0Q
2xeNLYOqZ9+B+gld0+/Wdj3md5Ej9jYPTslQps9yz5eHGklTJBnpw6nuhiBEQ0Plys+31YkRVHw6
rC9L67XSLwqhcZB36yZxCO/C7YVZLo8mpROG3FSj9BP5i5kVH7OLEeSl3++Nzp69cG+C8aH6w3kW
sapvPDkNyFsLtK1PZFdw07LFxQZ3teRannzST/KLyXkKS1SUSS9aI6rdgodMH2AhXkCRo7xz3p8Y
73fvTxm1LmjpEpP3Vz+D7HN3lnEcgaTcdLjt9wwlomF2RdY3pTFCiWQnQotdj8I8r4uXtTSx9S9K
ZMHowrjA64OXd7e6GDALPiTe9YB126GBdbGSVmNKopgFlcbsLL1pvjw76nZ40XbyH+H3GJR/ly23
+MjYC5qMTlbQxDlZkBOZRIXJTV5+AubFrUqbs9sMH0Uj7rrVjHORmNzgiV5Gqo8mGKp4eD7WXtD3
ZrErtULC6hk61QERtRWc97fVlOG6acRdJSemnGTYCG1wagxQL+3n9pzzSfVYr06F2bKYh0NCmM9G
GVX4qnTUQ61yidxZq1Pmq0eJPvdE/3tfPw+pGx0yV+JN6GGlK0TKguNyaVapAFRDsdEcfgQxQLuR
ro3fAix1W/rfux+JRt4t4pxEAuGfMMiRE23FZx7pP2tlynyrskx1VYHcy23uK0HFncPzvcJI/wHd
RbLeKQSVrmAEU3pKAhPgseFH7liiIXRKGorNSBR9ccKd4Qg7jnl+rycSTTGHqRJNDib6T0Qags59
/Ap8C2cPvzd9iUa7Lc2UDUOBtTU76mxBtFvME8lemgde4o+1ldQtOGnDGqwHEEq9De+FAJysP7J9
iSaME2K90HWylSNSlvcgXH2q72I0I93WbZZcKNvMTV0rQ8J9oNhyoPipK3xSt/AKfqzlKeMcsv4f
rip0krdgQGgCMHOYfv77Z0hhicadIcEkzAOxoMUpXeVOt3OPZ5zfJ/QlGmaW12ZuhhqWBvT+hDbA
4EcSp6FlTdqaak5Cyv3oFh8RupbaFqU4Xu6bYfk0rkzL27woUizfusNKyN0D1OCiHyKzJZrpTeut
qUD/Enz5i7LPEW1M24/bcmFYPz1kVaqnRasWiDv7qHYLZtK3Ni/fwJIJZZttV0erVuP41DW/cszE
HVzJq2en4oDfWK9OHZ9o1Y6ylJCbYRSDXXj5c+XzkmsMt0IDsrTaTEF4D3mn22LX4KLDy2myZEJZ
Zlamcj6RhXt3dWPShor+02Pz/KPNpJFY6xoZFbq1SU6wc1QCZU699On22ow3pznXpqVsSz3B2hmG
QFa7DPNPKjc63V6ckbmTaBBWWc5hJEnQFfm4Ks5q9ztxWz1pd5MLaiGOdBhekQZi6aiSW1X76XR7
fzzoaP+Udg2IEm5/A0NnaOa1iPBDdSuWT+4gfFf2eVz/DD2nUVd5ZEjF9P9974UXP+cgduVdtFmb
SpmotlpKX5EYUcudDphWKXaq7ZNyf1sirBenDFRKlL6ZSREVZ2jpd78GF3UH9/barDenTtBe7jIp
F/HmKA5kHpreDae/S1yBg9NnvTplp8lsdSLSjKTiJODd/xqByPFan2We/959JRpzlSc9oD4WXAD4
OR6V5Vl8lU7VK1A/vy1vepEqd71k9XGO7NETPsqnYVdus42GP90RvgKUN1u1cqu9+hIXtjA9dX5+
H3mhrwUDaCoGjq0wvp8GbXWTkZrj//PlhgGKYM5y+KFvpYFaVZqnQDVAtJWnfPKH8Fo3GSpBI7SU
KgN9oAzBaoBhdI6FFpNpy4sHWQIh4cqXK3+79ukifQaabvNx6tAX5fGoVhl3KYkmaZNlwRQF0rLd
eVrsYpBAEtQf5pu8iUxuSo3h/Oj5o5PUxIJBqBUVO98qB5B5berXOYg56DiWeGhTl8osssjlpPIw
jAEfMGMKwo8snR5AOqqk2ZccarIT+5VgD+AYMbYqb2Q5U/qUqdfRVC0CSXMhiZbKmDeLq3JggQY4
6ANeZYohHhqkFbemqAokk4Cunz/xg3FXe2vFOXcYO0vjs8ap7sOWxIbNtXNSP99LAIjGO14nGevV
ye9fFH9ah0hrTews4TBBA49jBd3PzgcalwVyzLzSB0hFe9Nku97niVNzr1gMlI1Eo7LWOUoSs8Tq
A2nIqbf9o/ZgBss1BsLG0c55gfBft+vn5lDiUqo5lqs19m2VZekUzbemL5q8CDAIzC+oD+Nh3uYn
3R3QdAG2483tZ7D2hTq69SGMQ5mEG5W3oq2iBBl8H/xsacqYw27U5pXkpcyg8N4qUJYaHFtm6Sp1
anfLmq4podqx7GyzbpTLdB/abdDxSPSYgqeMGShafRr7/zc0wuajSI6AEaqhbWk/5OuUaPhWV8eK
HpJzJjyi3oJRBcOWlxdQv82LSzRCK1vUwirjDvJZik2aWwFK5TydJLv3TdzxH3RWrE553DVQmA9t
D4RZmLr6Nn6uDktpF6fBsFuF8yjGQUyjsaw+LMu+xlcID0XkTAL41mdvPjY1JzfD2mUajSU2YWwU
6Cc+tI/SJjkLlzWottY2E9DAedsEGOBIiR4MaoZLI4kapFWb4uPQCVfJmP8qIxgf++R+0tYTOl5+
ZyPG5LaCH+vmg9aEnCHADCOhydZMRa9TMUSkl30QOm3pAjLWu6eCE38yrik0TqtXh6JXQ8gurwVv
LWJ71dAEVyp2ZnKPVOKDvlM1yszzpZ+F3MIXqMcwmAIN8Wp1kbeYWmHayJ+Hd0thG5J/e6tIBPbd
wyiTTwW9MJuiwi3DeFLABBKiwzTm9dIyFqexWlaJCRySVkMNDuYh5GYXWcsSy/lyqIatKMjiimXz
sN0oyutcSP7UP9wWCOsyTWOyTB2sv8jqkk5NVynt/ASi+l2H8XPvMlqp51+3H8M4gGh4VoyhUUKv
4BsUu3XBOXh44nlBlnTI71+kk4tRbipaidMTlbV27uy8el9r3v2DtTrxvV9W17NWF/QI+tKGqHNN
ePMwsxFkcpwfa3nqXAb915SYKsRiAE8mcpvsWD6PHgZaZ/OUTA1eu3ZLcPU8G/smiLbGDv00vFdn
+G2aKS1eDLUQBLy6BnJoS8bEWXMAoKC2u3V2o/5vZHBaChgejqZJi2MF978V3yLOqz1Y4BmYpM0C
NlRwBnkSJj0j2+SI6+W2ojLa1SUarjVUWpugXA5rA8wJrbEY1P2BShjaYO/0ygm3aKramJM9XOpN
f61+ZQ/h3rpk9+FBOI8AdvV3vBsqQzdocNcgl5nUGyI8O0Za19qTqLgrxkLe/kyGPdLoLoKx1xay
+PgSBuav8jX3eAbJUIz/oLmsvmgHXcLS3Zzv5wiDxdQR1DthLWIaxiC0d12ryr+rpKg4ISgjEKIB
XaslRvOQko9pY19tl91YLtvbcmItTds/pmSBCQwfYyIIWkuw29WcSzDjaKXRW7WwTsIgYmVVPMbl
/ZQiVWrselzob785A4wj0fitdBoFZKUhFcU2LDv6o58l2RZ1p3rqUnvGiGAwSeDSOoKNLVKdHyY2
Py9YXxymqUXLkpt4quYnOxMEdseF1/TJUizq7O5zbQz1DEvnyG0tQh6oxj7uDVtP91M0YbijxBEd
wzhomJfVGlmH2drwyoO9+uPWuAyV3Z85+yJ/H4LQGK9oyGKlnxdoq19FZLr5TrlLjtEWpNe/8xcu
6of1EeT3/9mIfEq6AR+h2Di6wI647pVLeRUfikOF200KCLYPukQnvkzPnC9jGAsN/1rGZsg1Ijec
OVrkYTpb/Tgd1cYFfct1elTO+lt04qUaWGccjfsSRdPIFDGFaZ6t5+4CGnRgv/LO7oOMN5Hyc8e/
CRdpAFjVxIkVTXgGRhmopDwqX1dMMU7eJ5zX8i8lwABJE+lkUL+t9+of3tnKCspoeNggqXlsphhe
kN3Vp34LGh6Ml74TjsU9GCW4EiQR9ndfRzT0i4qs8dAuWYanKLZykD+GoHrq7epF2rW/jdS9rRQM
N/f5hV+fUVXoJMJogMMk3PfVi5YjJ5Riem/JkxXjmPxUjy8P6DUzj9QxQXXZEzzdnjg3H0bUQQPC
Ik1qY6vEsiAs83VH2iPvU6FIy52JxDAWmnxNF6Yx1soIjlJu9pOBIpnBO7QYCGeJBoUZ4xD3XYWX
V+zkrt+mbyB4m2O7CcRT5DTgqRfdhHN/YLgZGhCml7UQRy0epQGwWhxzu3rglYQZhB24Qf+vfuZt
OYbRZIoAJY2EibfBUNjFxf/ifX5FW6nmrroT77sHXvs5a0/I7190aa50MxITfExUJc4cv4jTx20r
YCgpDQ5bs2qY9R4LD17h6SdeMzVL+JQBt1FbDFlliQcpvpTtXpv8UfwlZ6csefzZe1N3cyGelWxI
sQNmf6nXd7kZnU79GdyHBoXV6RSZVg6ZpGSKhWDr92tgnKcDD+3zvXBEGhImrdPaZTPWX9CIrBQg
e0k9TF27LRjW4tSdXC+KtRvBb3FIM+QNMdytK1Jn7u/NeLQN43r7IYwjTqQhYkMhi4hz8AnCProz
AwU8wPl1OGAqnMN5wvcaL9I4MSuWpaSV4YVGF4CrFEMA2ic1UP8uiYO/jWwzaZ7wSy04YmM9jrJo
SUljo1KR68mLDH2Lamh3kZq7tz/meyMTafyYKIr9WmQjKmMTmJgiC3EPRqD2i397eda7U3f1Tk2U
VYyxfCVh3s/ye1o428zSJcqKUTBRGxxhwNTmZCilqTngalQqh9fKyVqfMuKmLlujJinCFNxjSQ8e
iqmzo2p0NHVXDbwb5ee94r/RhEhPGRWSLhzyEtGfdmp2OqiN78Wd5Fa/VVc4thtQGaDi1Pfgy0vv
0KYEWr/ffcOFD7FMhQaZtWv7z9NL6V1QK6dRKx+XBTuKRd/oZD9UcYIs02bMQo66MS5YIg0+w5aF
qalh32rZHe+TM7IC9T7ZNhrG3Zav0O/QiTEPegkMgZsLZDQOIMb93yNqqaIy70vEU8JG342ZYwKJ
BfDOEHkteJkddSOke+E9er6t899fuUQaqZbUQCRIYQv3UDj9A1rXrsV77om8Gx0jzhVpqFpmFhHI
TFSci5gDEk2iHfebrv2t9LWbihgMMVi2iK7UXL7muMPe/iZGWCHSKLahLcRkzPFQzNAESUKOIZ3N
UbpEaFjZBz2IkC7r6A0LR00YbsOk3IZZamAdWxR4JRF4+bRxzIgHOWcYNs0yJkVjPw2ijgLQKdqH
77WX7nEZ4UhJh0J9Y840qs0ckmbuwxleA+ONnMQj3U73lYO6d+4aFxCgHIrErY/GVu84j2QpG3W/
T5pV7KsK9pTppTvLG2N9rlcUAKL9OIu2heT07U9jiI0GvomlVBlIjwIj0GAoxVQe1nAMIjMPDMPY
96XJ2XjGcURj4CJLaWopWnDWGW/zFNtD9gQyfM43MHaHhsBl4FbswfSEOj4owtRHzeEOtyfS/mbf
aeCbMAnrUHdYOX8Jn7DbgmmX702A+UNWteeRS7BkQ8UBdaYpelxANpm4rfsHkcyxyl9uby/D4GgE
XK2IyoLWXviUqLWFuMFgrvvbK39/JxQNypQxK0GsLbCNH5ZksVNJ8oVYc0N52OTDvMkr0U3T1q+Q
Cr/9OIY90FRkhlIVmDoKz9G79X0VDH6zfeKxJLA2gIoJFIwXa7MBa6+u5QB6zIknWaZFmbAyG1md
EyLhwWs6e7rLXVPjzhhlUIaINBguUQHKjonjNs/xO0I88CHUm5Nysiob41MeLKcFUfEm26aLO9ny
Wdzc3gfGttPwNrGKh2wg+4AZGdsUtU8MOG1fNdA6/sxT0CA3vSlVxczwAEV2wYteBi0nx8zQIBrk
Fne6Ki4hFiYjeGa/C8SX3Hu/LRWGBtEkZBhXGw5KjM0AHTJqILwbCcOx0fC2tS6SfGrwyntkq/Pe
0UeMvP6ZQdGwNqOp1b4jGwk0z6V5Au/evfWLp/osLZH/NzBLoZxChmQXblL9e3YBp+LbgN5d3lQ1
VoBLI9sEQwc12wx5R4X7u3A0u/bBqbtiPOu2441UZpgvzUHWJGk0RkRAmC/oDysY/uwWw1lvKwxj
Z2lY22z2o9ATHm0JzcGmbbyu3PnzLOHQsDZ9mNDAOWHtdAu+eCmxUQeq7OntdVQxWOVn70+E9iU5
ZNWKrHREM2c/ru0MzGM/nBgs0ti2tK3yTCqwtIgbILoSw830yKN4YYmdOmrjyUyAeMDa9XsCriPR
n//elgfr/kPj1souk7uKeBdrU9WOvtUfqq20mV5TXyrs8sP6KHdh6+RP6z2vq42hnzQJWR6HSRR1
eGLvCpgnbteFmwHdfPt7GA6NHhMahpgjvhAvPJBNMF2NB6ZieGGNOmsjKTUnmSj+5IlPjaOiQrH4
vHiN4XY06sQVJaFIG+J2yHSl+D4D5R7y1JU78OjYGGKhAWx6F5piS0iw1ScV1NQd51BlmSyNXkvU
AbdnQSaHOenvXd3xVDlvVWjzeuwZykJD2BYjWsWEhDjWSXVGMtCE6woYO0pj1uJOWdqeyKT3BXuZ
bSQ47P43r4DOsFgasCaYSSllLVa/qoKX6rb5wgWPE5X7JringWr9VIlqSWSCUQYfyKmvh7/p3Rqo
rSvaP2MhFGlEWgUWgEL+NNLR/iM4+Z144EmGUY8TaTxaEtZ53BKlmU/ldnyfXat3ZC99XoMJjDHp
ycCM5Uyy081zaPN4UFjbQZlvUqjJkBPzNaVAcFDqS+yGc6Fg6RFlvLWlCHlLtsOwxWvY2EGB9N++
jDjROGN5Go9WNWktap87cViO9XY53qugbvzhNZqmDquSdg4ToqZzgb7O0RFa+5Xn1Rgyp0FppbJg
lDgJLvW/qw2Heeb1jrEWJr9/OcTDxtIGJcJL9+4UjKB8/1nflUiThGXjPCL7jIUXRyrAZfjcYR4h
x1cyfDxNDYZsFRpsJKw9OQaIfsYtagytPXMbDlhpOIW62Ep1L4mDTsQdGL4tb2fPQDOddT9z9Jz1
AVRsbMlaF9UkrkTktzHQwWy+F9s5GHiXBsbgWZEGo1VmX9XdCr9wHTCeZr3UmJQle92k2vKyE713
oDge9dIJH5QrmhwD0H9iDJgrLUHcRm6uc+yNcVTSSDUAVNB5SyKIHsHhHTgg/tyOTBhKS0PSDFWX
0AiGdQdn8bSLyS1yM45IGmKWFromz0Rp9Y/E7sE8Y27Ot1+ZtTL5/Yud5bIqmDkJltWz/mE55im/
i73bS7NS4DTALGob0SpLsjZ4eUvXXOy/MajID4uPZsTcA5WX9cMeBJGGlrUxZqSpM57V+gq6TiTb
OIcv6X726ifO1zCUhqYIm/ImMwSSH152EXj+kVsQX0x3fpjtSQajVxY8r9eFl2lgRV006iyL/pVd
7xob3JMalGbGI5geMQKDYwUMNDw6H/937/VJR0i6Epm5qjMEzaVA6wNGtdroFp/ROXNbcCy5Ucfy
JMi9map4iuzIv2qHR1HJlBB1Jkt92Tb15zXPTc7Vb1QF1muUg+e7DVJO5ZthHDS+DIMRRKMS8Or6
rvP6BwmzRZuH21JhufL/oMsmc5BV8vr1o/bWPakYSfjWX/Pd9P7DeOjzOvjFtKfu3xtHGGj7v+OF
k09iZfdo9FjTJPpizT3plAFcZbkrAvMweoWv3Jtv0aFx5B3pxYq2wwE0KZuWV8n/LA9/ExPTODKh
NKzeVJAvRl3gxUL1Th1XT5yfSkNwUc1XwTTeAG/8sCx/en3TN54h+q2+7azIlqzCbRSAgY29PD5q
bW3n+aOJgUrSZDfFmyrvrPklm85h5i79RbIusXTE+MlW/duVG7n4I4/7NX/SYn9adx1ubCqYxtfl
OamPUTZ5Yfg4p5Mjd0epv4gpGng7BRaE6Ty+bu2teNd3qK0qiztk9UY3WkfQvUV/CfVthOa4Pvdj
9DqHbrhux2XX6/s5PbTZPWasz6Bmt/xIdPLML4HOK7xm8PLWXWq/kX7l8lGVz3n5R1qdyLyuMUBE
/XbpwBg27OSx8Uv5aCG7clthGWcbjbAzlz4qDOIs9hja6b7yGDwY3oEG0EVCLVczyZZpSWG300Fv
HgXcd26/M+sEohnVkKCMIiUiqwNRez9dwmPsNE/DOdk9R7UtzM5cObwvYTkL2s91wqotCgRU2KJX
4J4jury2eJav+/z9iynLjTlIoo6wCRzbhyZxkE+M/Q7T//QQ0d9tYTEuITSQTujHyMpJ8Kq8Wai4
jn+Gl+KRlxVlaM9/QHSz2aYNSUGNrvWMlM31h5dYGkEnmkMZJw12uDZ7D1zlg91GzSarB2+K1Z1h
TTwuC3IofuN9aPycZQLisxJVknXMMRyuq/BodAXS3r+y6t2QFbsa0SNdvKZC6hjT9vaesI5oGlln
mUCjpTI2Xo0dQH3+j7MvaW6j57n9RV3V87DtUZIleYyTeNOVOHGz53n89ffQ73er/DCiWCUvvUBT
IACCxMGB9gOd5MfxuJnIAUefjqUTfIiempd+nv7fXMBQCqPeMvy8+bAdpRIB3DnYd4+TL0J58WyY
hdbFieZYzYD+0/VV/oaEXzuWp+6uKCJMTxdZA8/MmIzGUQu7tg2YGc2aEAePoosLVcMl9TDOrXWN
qjcSFh+Xae3qg3OWjPSvQPecGMgC7EpLXYlML9F1IHvG3fiUe6BDfQL7Wuw32ObhrTtVIk+85OaW
g7//brQ0F0kyUocZfOItf9Ba7k69SwTXiUs/hUqnX/0SqGojWdbMwgZUPkH3tehJ/2K2ROWy15R6
zWJDR0tB/pq9FP44A8Rae9nZ+Ujvt5+CfbjkA/Qj1Kq+LH40Bj1bZvqRFbwc6V35V9pc5zG7ayIR
oS73h1DFffmGXQ1bnKz4hmrg8bqMJoyHME56qJzku5uOC/pDGGdOLKNtZx1Rw2n3dlQvePNfDvMa
6iGwVoJ+1kvHHf2G9t8fYqzE2MwckNbqRQEzhEbHwAfXN4JnoowX97LcmkQFmJVg9G8ZdHf5nuxE
1S2ehTKerGM6il6gE+mYNPFRk9q/xMn+Ttl8owMwt5IuJg5ZNUD1xy73NxnXqPZYz4LUm7N2Fju3
JItmDSNaKPMVhlme8tR2Y2GD76XHH+woC5Nb5bwkcYb+vfVgvjbPztMaasGUu0JO0ktBlH6AcWKl
cQaw+mH5BsbemF4bNShJ30/urypSQ8eXIlURWBBPUYwnqzkQNytKdUfL2fy8AHHjgg4eU0hIcOmc
ob+EfveLFyv6WiTTQttN+tw+4dkZdShDkr24WvR7KybSjwpoBH+2tSxUY9v+mUpo5AJwqo8GNcag
tG4iXhJ3FnGdekl3Xb5s/nXn4UUYdl75Ok5z1Q2lcUx+6RSeipmBf6dDvIbL6wAm3utf4dgKe5jr
oMRUZRkfAZNSH1jougLgvAhV1a9/ihpGLuL/oGWZjQN1ZWhOVxlHUwowY+5JjTCXeAjnkw3yNkyP
2DWuVeyUvyJkwMUUhX6QiQ0kKw2HzPjg7GFWizN66jcrqFy935k7YWmEYzvsaZ8WNdD5NlSHvlXQ
Z+oA4NZuvrnyydaD7UM6dGhg3oMk6mR7Ipu4HFFt9tDX6zkjZowfFn+z7jGeZHGTx/XntCvfUBML
Nk/9Aca0Q2d6BvA4T9dNhOft9P9ffGR22m7JVPiILldIjvfp9OM2wczJU5R2Pa5jCmSt7ug7syJx
lBTxfGPoYIzOUqytV0Bbd2wtjPC0wKghD96ci17DLrb80NDB2JiVTfZgdghN0s6f9tpuTLxB8hL1
TnssDqYdxlOojaJ95+0BcxoRU09Mx1npSdp1/tTvwCqe4g0xVM4VGsE/hzahGxxD035f3xvez2Mx
mxrRGrlBu98R3rN+dA/zWxFiPLaf935z2H7l/p/rH+JEeBa02VvlipnrNP2QyXEsdR+PgQ8kHwXx
7eLLAbbJYs4qh7SykSgdEtnNftJtdY9/RJXRV645qIfGKk5p0t21khnGQxoO2uYC8uBruBFKeiZi
HOL9SOYYk4pSV/p6xCL2adAeb0Ga0N/GnF5gq5SBrIZYOqrI9m3wSV7fFI65sYhOFCj6lgBMe7S0
VvaqFP2s85AKMHJc02L8fmvHOCcd8pP4cTwbu6YN5sGPn5tzcxh/GxgHcq8Lclvup5gggCoOcOcN
PjUUnvSe/ezAQTO7Msbutg/Ntz71yUHE7snTGRMP2jqTdZP+qtVoEAa+q+vz9c24HPMddsSsOraS
YdgQ3L9WAIKPYePq30XzL3gaYiGeBjGlVJ7xGLvMz3n/S80/SLw3CsU1N8Uz0h9pO7qWfOrL2U22
vSN9XP9RnFsHC/FsMBpc1dHnDxKrDaPZv3dA6bu3iWY9PjUMMIgA1b6B15Y8p151ENUqOFvBwjsd
2WnHZoToJZRf2yj3pg99ZwuMlRMkWHynSuxkRAsdihSPYwT+yBvVQe31y/HdSGo6bS0uqpQKvvXw
oBmKaAV56mAcuc9sMg60/wut7W6yuJuXufLuxgcOdrSsk4H3XFGgj2Gr8Cb/RvTElXTLbaqPpUk9
IgvSkM96B/smhDDKAj37pFSGqaMfQgt9AxxzfJgXd9mRs/E6YrSGvxzksPbzUMSzxgkVLOoz0Zqy
tFZ8sAQ9qiXf69nLddO/iBDET2Ehn22xdlqTYLMxpvt78SA9mwcHWJfU8QoZIEf1HSAJDazg4GIV
xVjODYJFgmp51kjrhB8jG66Fzh5wAgVTgjHwtzAC0d/E+DOZqka2Mc7gOPZPFnF89LF62Sy6K3AC
EYsENQxTkhYd0qWd6u11wBBFl0vO/YBlOFS1tu43C5InX3HfNU8Es7uIyaIKYTx6tatNs7qMTqPe
/O3d2E3fjaP+YeyAsP7meHhk6V0UjSJ9p5luLPo5nPDEQkHHuch0SUG2rhhPM0D5XfKyVU8Cu+W8
2LFQ0DwhkjlIyNJyMA/ap82nLJ8yhpA5ojdBegxfcHIWE6qjab5Vx57uRoXWoGg1XW1X3KUTOviy
3DcFmRNv05lEXZ40W6t6fCarMZMyL73SfOl60x30UsB9zPkCCw/tJ6coBh1fqMz3rMK1ZjzmqIxi
mI7gwODdnlmgaBfHWROr2IzO/03ewQ1/BADmed6JuDE5xwaLE53jwUZu+SnfuU/vJC/7JR1ED/w8
4VRtX4470o5OJyVQDyW6BYW77cfu6jpC51Mv2xGLFS1yuSQyVU4btGfjXg9qzwrmMH+ZvPr5xgOC
RY3am9bYxKQejh68KbX8HuXj667GiXcsWNQ2MO6Zqh81CnQH76h6RMyIPNFUZV9Uj7BkqJZFbw0Y
S2k+xGETGX+ur5pn9ExybVhqQQen0pyuBbRY9oX1MpqrXIgLOuOweE/ssiqB5AFRGsVGC40YJmXn
HzO3xdCr7SRKtTmnPgsO1VWSdxb9DXgFs5TO623Vu64dTmhmgaFqubZklql2fBL+FGV3vGc7FhOa
21JlNzKICmfP+DFJrnzuwQk+RjYa2jEdGrWb4heq/P5tP4Jx3Faui2GwcM1Rx6fF2FxiP8i3DETB
icliRTszLay1g4JmTLhCrZfC9W9oYqCimcM4sbbUIfIA+9kPriJsUOFkVSxAdJR6C4TpEFuvwZgc
1PLO1B90sldNjJNLvme9CA7C+xDjtHpja4mV4EOdvxwn1/SmgxXUoWhCIcdxWZwo3u6bZjUhPtvj
ieJlCUQoB57NM3479am1VgYET36Ch0+RFfLei1jopxx3GkDWkFu6Rdi7r7O37OPTgpExU2C9TW+i
Gayc9bNIUE1vx8Fs8R0DbTWTl97mRSzNYKOm46gWECu5Dz9vfepmAaD1pmTG2kOqHMiPi6+9qI/L
7JYuWC3ebJ9ku+0gRY1Hvl0PBRyjYTGg22S2K4IBjN/N/PezCNjDUznjql2X1lZXQ+wYbLtyP+6u
r5Z3f2QhnrpOOrMoIXfu3Hpn3Bc/ZI8OjBjuMDaxjVLPDIvX6lFUFeb9DMZj18LRiarhc5I73Bme
KCvj1ZtYIsHMbsp8zSC32ht/jPcshFWeJrQ9ggLc2F/XFW9nGa9d63moxxTfQFk+KFxV2HvESfv+
QXhmRVzbEtI+61nHG4fVI8RXXv39+rJ50un/v2Q2eVXKlk6l9we8oZxowtcJR8JT87uQgbDwzqKa
+n77n05wrLrXV8wxEhbbSZIxwTwgKHoMMCL8ZrH0c18UUWPCULquEOtgNoge3gL3wSH6GYy/iJ3L
rdgSulr0GCIlRcnu4boaeLplXqjGOdsqh57OxR50vwLdcoyYBSMaS60OBeVUWoMiXPDmJWpp4W0a
k+VOoMAE0hGCJQxyQAYqWC9PCazToXrklDPEgplBiAbnCGVRhinQQVNLDxrHxRx0//p2cRTAogvL
oRqcPIfQydfuUK8V5GiciwmLLXQ6bZqH/0XM7Llwf5FAZLic7IkFE9ZWiXmw1BRkr3lOvunPSgD8
w05I38WTz/obUaVYsmqDMiHEbvvmnDVALKzXNBdcHS5/wGZxXnqlDFKxoKBsufkdmniau+ysBKDG
BZPT9T29rHz7H8TX3JdV3OALY6B0kRyWuKAI++cvu6LNIr3MuGjLstH0Y6cB5AWafBCifgBriRFl
Wyk4sz6R/P8GaPufEZz6WklWh4/Ej0T3zA0AiSBWdqryli9BeSAEL56tcXQ2rysWtzBcgubs76Jk
6LJP2CwGjIz61Mv2oh8J8ON2soZxPrpmJSjG8aQzATLL23nt1lHGFMDyYC+nOZPB2dcJ/Jm3Pep/
j4sBTVRNJbXoR5W6wJKMwKyXqLHbcJlEvn35aLYdJmYa6LQHFzF+QHUkD31UOCGQ+Jtb5cF18+X9
BCZ45lsRS+OKynsj4W07ec31s64OnqWtgg9w0kebBYOVNqZsApYqY7je+Kv8iylBsWue2sCO0FAH
xJ+27td9rO9E+SpHYyw8TNdLeelLRT52+8KPcWulfZOiTpuLQGcL2DMaBr4c5WtGQPRUQXrhIHnv
Mi95a4J2Bu0gbmlxMORhLwKHfVKUXHBMlixtmFHadZRePqZx3DwuS9mGJK3HcK0lzFQgpZX7pHDM
s1yidFQq6bhLt3mOKsnWUUxYt7+KnLlqmz0pkq547WAsflXGarC1ueQi13ntbWvxbUtd3GG1QNiu
dKq/dMQMyn52Qi2WmucmTqZIa9rWyxtQNimD3HvWJi1RtqBqrug0RFgJelTbvNnLJdgdx1RfA7KY
sVcX5hYkeQWiIXWofNnKlGA0CbnrQPVwZ8Y5zlZTQ34hy3iy0BYZbO765JV2l77YE+Z2ytlW7LRJ
sT1MBcr2UtOO0TyVGdRc1Lu60LZnSe3BpG9Ujtv3gJGpWm4cNrlUw61P5vC6j3Asii2L1oY6Jlm/
bHhD20KMbt1h6l0gYongOCBbFrVy2VH7EsLBcOTFeIoWBVaeYJrZfLHUHDi/0WogePKzUEc/ngga
dDk1slnWm3waFzkhEGzbtdvIb7H8dF3PPMFMOLW1JW0Lc9iOC/gViwITCqtNUHzmKYMJo5C7mA3d
QlqsQjdkIIo2PMFM/GyBtCmqEYLLAL1XUZwI2x45iQVb60QVIderDpL7QEK11gpAPia4NnAWzdY0
h03ujHKAaNhchB5R4TWVt2YmOialNGyWNm90cu1O+iaHki+F142DU7ax2UpmnkqSitE+G2U9eYS7
e+pef9Ai/beotMKL7WxFc5zjjazltB2d93XzrLs6Al9R07loEPRp5hOJfgsnK2ErnKqzSukwQ02v
eG8ORWQcHPdhK5h1W+QdMcbt2BRPU/JDWwQ5FCf8scVLjCJHM0YBxRuuFiaB400wRdENg7utjGcS
tWqMFbBiTC9oXfWhes7BViaHlaf8uW44PJtkPBRNJJplUtefwSrh9EBx5Di3Bdk/x5PYaqU+pJNh
L9jJZl97cvhNsGaeWLoVX2I3BsYMUkUNxMCLtYQBcqJed44y2NqkbBPFKqm21Wjz01PvV4EIas0x
apbDRrWWVZbpeePcY6rRvhBYHy9/ZCuSnT5Y9mThVADM+dD4ZpTu1vOou+lpPmbu+r06qL75LnpY
4imIOtcXzSux83+aJy/jadppePIMjZfrlsjbVeYyYi5ZWXQ0olOuNSOofVE99fMN80KmqDMnp7nN
RBtnSMbghbB909F/6yt4YPjl/C4GVyr8nz/nvbrb9UjeWndFEdD0cFRd/1mcQpqtMy5s6r2jxv9z
4WkfZ5FVgwul9qodZoH2rrQHLbPha7OnNIIv8hTJuPQ6OIWplf12TK3GraTcleXN16WTurxf/0kc
K/inlkmGBpMiYXOa+5rsujuckbvrknnxji1mYsCVY5oEouVow4hI+4/9sB1wxuwkkXY4L902W9i0
ttmQUvqJ5qj5KPUWldfdregxd41vbe+JSFh45yU7g21V61bqzXJDg3320uBtM2zCbhe3frlfj/JO
VFjmBBa2ujmNOmA5a71hdom2kx5F9V+eWMbTVd3OklGFWDUavm8gcbm+wRdpy3FDZEublpMQMpkN
vBzkHjv9MBE3e67fl538Z3qlvLT+5NY2jtHi1/rs/FSj/nsPZupZ8OLFM10mFCjDotvzgs/L6L7G
ZPKzvNOfrv80TiLAFjsL2dbQEASNzUHzpz68q7Vb+uTtunCq9gshjOW66atNskhvr8cm2UCBVnlr
IYKn8wIUW/RUiqHYZCpbe1ZbMF0W3zRXPVRhlXvmgwrsmnQaY1f+ff2XcN4c2dJn02TJipmccIGP
7Nn6nmOovTq5AIsIjhHODrM1UMB/0NerVLgmhZSX0grGvegyytkEthCqLzNaFahoMMLjNp6jX6G2
LNGDBm/h1BO/nK3j/P+lmxGoFu9stwOf/XWd80QzzmxqNtENCabZ+SoGkr2b4S1ze+DObPWT6KVe
Z9SfzG9L+Ds+jkCAUiDw9XVzXIqltnEWGaxGKqRLrnReH5Rgde2Tdts17zNb+KJvUwOVuzMhK3hV
QSA2CUfGc47fT8KVL3JXU6rWlt55Z6/AjBXFy8Pr2uDsIlvlXPpGspUFgi13/hX7xS9V2NTJifYs
jY2jtE2xrBCttMqLJk/PywpT2TZBlsrZR7bIOSZT8b/UbguXlzkgofpjfBaBuHhqofvwRd9jOY1T
F8v0Vo0HU3/0wQIsOC04W/kZMb+ILuNyihdkT8d0J3lORJCoXd9Knr4Zh5yzVZrXBYJ15IHfNEGt
gqdmJoM29MJMMLiWZtB5MP1O9mpY+r1omAxvzczROTRzs5gp1jyDF0WMdeKlfJ952lclK9Wa6Cvk
kr15yPzhO2YyFq5O3NSXXm5TN5MRb62yNeaETzjuAlyfaH4VRyNsFdRu7YSo6ooc6WN5wqwXAUkJ
x+rYOuigzEtnOnBGUCr/zV4TLxeRy/J0zdZCVRUVHwkMKIhN056Mbg16XPNHFciuLTITjhGyRdE0
rltDp9e47ohxNN7g2veD1wpquTzV0J34YitWka5kpI8tnY/p3iCbvmsEJGHU8y4kWGy/9VAOWTfq
eFMoJmM4y1llhWrWOLubDJDtNF91aSunHO2oC1Qy+6LmCN5+srNVKL/31mLm62cBF0Pj2328s3fO
vhxcEaads5/sQJW5odDJFZ/o/G6PiUbrvRNZD+X32xTDBJUyN3p0PUF6XN5ZKwkKq/eII0ptOQ7K
dulKciHZUgfpWXyah7e+ql2zFpxpHIOxmZiiOnnVZDVkL0fzWdQFxhHK9t0q/WjHQwOhU/xbmSW3
MUVjeDiqYDtt18GcpypGw/Lmf0Js/Ov7xzl82QbbpdcWRcfk5KN6qM8NnjRWX0TxwfF1djJKbs4L
wdCVT7QYKFYAHhUckzxVMEEkS/Qxq1IILnFMfhd1zfI0Qbf0S2iSVRm14hpS50DCoCNMZvRvrKKw
g1CUcpFiu6FKxsn7vQxFDC28JTPOZ/ZKXuSkBOYPV9XIOlE0kwh2xHtmsZhnr6oqVaXvgB9X5N9G
dS+jw9NIK3dNDp1mBev63qxnuTgOVitI1ni/hnFI0Hihr7THB9tAe+9nl5wTbxPcFThBkO2TzbNc
ysAKsqEDId81u2qHbuvHUnCocRbOdsOm8+I0iOL0UFNCOpp4EM6i462bfvKLUWbDiMMBARY6wUhi
Y4f4rRxsjBiKbnJ/lkDE2UbLVkzIr/Z4YvRnv/P+XJfMeSZgWUPicshLgJM0SB4ewMGCUr2fnaaT
yPZ58hnzVMy6UzOTygejKUapekgLI1PYvsoTzxjjuAwDyWyIj0/JztoR/x0ctk+i0Hh5W4GZ/O+2
6uCwXdAJpqEqtPg5KLTAtBzcxiuAS/1/hQMu5+DBGsL7YD3H4P8sBG9Yl+3cYrFgujwM0kpXDX5X
GcBUeZ++iHjpLuvbYqFgurJZWdNV2nGN4kcQ2eBC7yV/jMc6vG6OPI0zZ4ZKlE7XZshPz+1Zx+JB
Ubu5otXzNMOcHf1W2aRuIB3NurCV5IEIGZUvn6IWS/BVgJSuH2uIznd5pKMzVPQYxhPMHB4jOD+B
bIHg+DG/m8Pm6ZY5XDASFtM1t7bZoelbAzv6/xQNx3dFjwUcOJ/Fjs0EOUC3yl2s0kHTvj4Fc3NM
Fq/M3lvgY/Nz+tbh33s8Yd3Z9W5cliDP7gdR/yBHZyzYa0Ylas4kSz0OsrVXO0CvkjGgmCET5H3X
DfVycmOx+K666CuplnT1OHXoMGvHHqR0rdkG5riJ6mkcX2BBXhmRV32pZfVYdlO629D/4Kpps74o
SbkgUHd/+8FRvW5oRSU0ntro/7+cYn1i2t0oK+qxUEgw52pAjNLT2tXPNim4rjZOW7XF3tBmySzk
dgQlBcpl3hsKkDsQLJ1RJVTcN/kVU47qyJtJJKdojxIFRA79hsVe3zA3vGjUQqaMEvNr8mEqQJxk
5KkJE6s8k1SJ5tEdkEmGN4I4LPY2Z1pL2zXxahy7+OS85wfTtzEM+q25W5Too/4QjSnnXEwtdlam
bKwDXuHxnbkPe9tTCxctso0RLoC8iVIEGh3/vbIj0fivWVR2n+p2AfKg3onBcPDSTb+vGwMnHLNX
u9KWyraraOXOyUgQa7YOZmalsUOpk7tjoja9FErOVITXP3fZvE22YlFV9aKZOWlOw/uwlxZXC0TP
jDzJjOMMc26peZI0pxktSdZTGd6WI5hsj9aKyW5jQpdMKY2MSBZCpHgrZk7CfFXVZk4gGEwfaDJB
n+nuupIvx0WTLVToHa6pTvt/K9YOoo5BnljmFJzyOV23HmLHIDk4Qu7My+kMKKH/a9rynNKWJogt
XSt1752g9YtzdhKV2S8buMmWKNTcIdUSwy66Y4FMxooy4ZM5RzRbpLAwknqUGqycduA73uh/u9GY
2RpFDYc0JapqDKKEXGEY4ZgcW5woek2qDQJlgM8ySk/6nQgJyhPMeF+crUau0U000CopBeInc47R
sWUJXHObapyp4GczUl9EBUiO0bF9WO1c2U4/QWznkxf7jXh64ypv2d38/SYX/DwFvxzjqiQZutJB
vuylbu+LXJCnZsYFHRKjITKDWPTwH7uA7ES5Ik/NjBOCpazY5gqCJ3AsD4GozYmnZuZqOBSl1ivU
LLZQKr30oJ2nj3mfLR4RPGVf/oD1zyNiGdspcUAs6/Q425MgCYwAL+duZj+rd5MheG65rHbrnwfF
uO67Oi/rkxOWkRRVkajodlntGAL939hXZ9s0NjMEq4c06P0hum59vPUy3kgqo9INFWLpcNb+ZBxE
lYPLEc9iefj0urYGe4BgM+q9CRPpy1C0kzxVMKdh3yWxU44QLb2neyX4uK4JTt7EPifm8dYPeQ+p
GBfji7rEeUtlvFDrehn9PhBKO/LFFQ6echkfTBVnGxIqVrqn5AT5ft3dhsi0WGa9ud6c2FkgOn9a
dqYP/vrr6uUs+Z+3Ql1PxoVuWkfnJOdRvt9wZ7gum6Nl9qkwyeXUcVrItoDwlsMb76XsRORhrpS1
IxBrR5VfAzcqum/w1ss4newUtiPR7QOfgq9EosIrT8X0c19OkgQQ8TU2R6j4WB+muwU9nSKr4Fxu
P7uNvojWpWIjrQHRIKh/qMLWB9HVSZQ289bNFOjTui9lDNWukREYofK9Oas70Xs7T9OM/+U5eHoT
faP+t+3ncBKcJZxnfIulxzPtOgfd1IwdVA/kPd+3YZ6687c8Wl5LzRWNJ6X2cOEqx3LipZJaEn1c
68/cDkMlPFGFlBPr2DYRbdDR8lRDcHl2hNvIWS3bIKJU8yCP61Kfir3mp3v51iDKkt2BIMHodBPK
xnhW96coQeKYxj+tIU1jLkMO06j2uWeDD+t6LOJpgXFCGySGK6h66tMrCOdQ588EhVXecplDryzK
zXEabJn5+HsMt+D6ajl+zbZ/xBgsQ9DiRyNn5a9o7Hk3f4hobniyGd+z46ySKweyx8MWYrqUjwl8
QjXzLJg5ASsyKnWcQs0SUDGi1Jb3DMrOMdY3LYkXsNufytVNWi8DuAl9xavbR4trZLvmXBTwQvWu
fJl3+h3mpA6CgMLZXbYlJBtLzTEBpISJx74mJCTg5Lwsa12f6U2+VdCShi5MxyV4/q9Kf3jt3Mfr
9sOxdrY1RAf4aXMK7LH2o/VqUNO4Nz6ks50h62KlQ799Wiad27cEoqoCT9X0/1+OslibBquk0WT1
EvDfi0iGOIcYS09nGpm1dSXWm5zzIA5ttwhuTP1ZerokTUnSq9jFOUhdNGUKfJ+nCMY/pyHeusHG
iqUdsNl3enjdJHhiGc/Mx2JemwKrde43N993gosV7+2UJaWbKrAj6tQgclcZPen33wLDZ/OX+Xjb
DdRi+zcMmxgdSAUQryD5mAd9aEXFYTyKogvHV9gmjtggsyqtMLzBL/w5PIjuGJw4y3ZuqAZobQYV
J8Or5aDzy/YrF1OQRWBjnt7Zhg2SUYYoE/tpFV6KZvIKAVda3Q4IvA6PkQJj5CmHWtMXr1zUxCgq
CT9ibL2/eNyXbr04s2R0QDqpjapB7XhfCZZAlEJxzJzt2KhSfVBJjaPCPtDW4Hl3k/dojFPqcpov
yKKQRE1uFa6jJ7oc8NbLuCUpxmrtJ1g3Bo1MLmk90cWOVyNimzCkLV9GxBKcXfe65Vf+chdj8zpM
oh8aFwiFMgH+WHnNvk9B/2dWgxt/EdugkZuouBELv2gOEhcly9sSOLYTo+7GQknoUSz9WPAel93d
eBdhCxqYedtv/QjB6dkEJkQUVi6OLEVlmO2/iDPDINM20TtO9dAc9RiqKHbWERPAl/sudY0nM/GB
CrVd+3s/HBRvOf+5bqwcp2XrHc6i2J0cx0ihAQWfvCUQvaJxDlN2HLE2JnRGloOtPcxglFcOpS9Y
Mk8yc9estqJK5FGqTzVon8Jkb320QuAYTx2M7xITFBdjBtkUDtUfE0+QZHECPFv26HWtTqUGcl+7
Y/WggEh2eFVuSzzZmkfhFLK0Esge9v2pf7gxOrL1jrIw7SmrIVYJK78/iu5sHA2zxY6yMVStTmAX
8YpkFpSxj2MlcHte7s8WPGKpXO24gzFjQF6JQb9R8UB+9E+6b/7Qdt1udVxldee9fpc/VJEkIK7+
lH7his9y0q1bvGFmIRTVjN5wVPaD74RZOAfFT5CnRHYfmKEMF8ZwZlGvIU+HzElbT0tqpNS32nMN
HodGmIdwTph/CiVa2wCYSp12jicXPUR3aMF8s0vnNqAUWyjp417VZGqq5S8VR3mrgsFPlGLzlMK4
7pjKywaOb/q+lQfvUlQE1yMkD8vw+YD0Ja+xiiLtJAeC1cf1Y7ovXPtX+pirbvvnWfWrqH6+/h3e
+pnqiVTgEFhpiGgedExPJYEgXHIa6S22mUNRy6FRbKw/PpWmu/7afnRITB6y0AKn/rAhNGPuIii5
XVE7F+eXsG0ecm5jyBI1TzQq7gb8ltK/riL98mMa2+Sh2H0/A1aPC1qvAo4s6cuDsZiZIG/jnCts
fwfYh1TTGUxUD6I+d9+RgBPhsDGeShiPNdI8J3Os4cZ6qH8VvkE8EbMD52Rh2zvkvgRXWKLjUQl1
ac85Fy4xQRshynh4C2cO28KUNafpIJ62vDRBE4mwVpx3DRYGa1ltVTQztA2Y6ofyGx25LkgDZFdg
9bx1M7myJVVZvFlYN2AtrvJU+6JGHZ6+GTe19AU22GHd/YqZDumh2dUl0OUiutrLERjDz/57iZoS
WS3LHOvOd+beOdw2zcRkoa+YB99MBhVbBw5e6OuoCazo1jd6kwXApmSrW02C+DHIwk1o25c30WSx
r3JlK0Yr27BtPKqZ+ykYRC8R1Hz/PbNNlvuwrxL0StAcMj+PeOT9Zu/1IN4vQYaBlN78AoK16HrI
+rzKXPoSjWVfTo+yys1S6hEMUZ09b/cDcQG9Aw+86quJm73ZoXFCY+CB/OjuusbXXQcHevZbi76B
F8KSXKvyCBwPU04FSRLPwBiHLs0y6ZY8pbieYQ+GtvD677wcPE2HOX0TfZqaMYPY3KX0fo6HNwZB
7szhmzBZ3KwzWwO4iLBZ3bEJyR9MpkQRIftQc6+K5v1NAcNk4bPyXGtbAbTnCeNCw+a3uRM1knM0
w0JjM8dZyEw1Y933PYqFquMObzcicVhQrBorRpyCgg919PppDuNa+DrP0zoLhp0ybbI2q25ODZiW
8yN5ASA6BDGW8da9tvZOPooSaJ6CqPd/8RAHDdTFQprmlPyajkZQ7p1IVMm5HKxNFvuabd3oNAZE
ay4BsXuk38++OYB05brRc1JDk4W5Duv/l68+tq/qK2ZK5oF2qlpP9snjN/39NoiHyYJb5aXUrVjF
XsQnNTD96ixSECfCsmjWeFrzeoghWHOXMA/0e1FawhPMnL/tltgpXnqBozwSrzziFUkQvy7ngCYL
YZUUqd3aBFtath+N+mL2z9f3khMXWWxRFiuSWk1YsHzovfwoamjh6IEFEyVW7fTSALHzwbmvD3gN
FN3PeZKpO31xG0s35kTVKqDD9nWEI8UTvV9yNMy2J1qkqDrAt6GJGr7oOEGnCV4qOO7IAorkhnaa
zVCGA4Ka9pV4APKv1f32Ibog8D7AHLaWI6F5aMMHOtzBx6DwkbH+im/ikjRZdNFmjFOBRBsnpzfs
/2bnj+uGx9tH5uTU+kFZVAVi4yh1J9c4iF4JOHH1nz7FMVeA4IXgyS93NC1bIlEB7nLybrIIo5HQ
QoiCY4fe4tXMN4AhtH5Kx+LbTTphkUarkkqypEP+hEET1in3a0HE5ng5CzPq02Ttk/xTJ/03xRMN
4uFUWEwWZ7QZttYaFeTWrhNWd3kEvua9vgPXmqiYylE5S0a7kE6y7ATu7rhgAcdEBTDJdfB5JIjX
dc55hDZZRtpSqge7mPEFPRqe7YcK3XdW2O374Lf5UNnue08wwrZ7lHy9d5vWFUEBOWbK4pJqQL/q
DU1iJ3RTLMc0kPdo5BQNfeMJZ7LdPOvntNNgSKuHpHE3hrJrPl3XF8dv2Tme1qwrK0hgG7xyEE++
z1zRlYG3ZuboHLNmSiUE4JN+kCPQKkS16ooODZ5s5va6xSNxmhH6MCMTJBN72BDA7CIT4qiExSS1
IyjqVRvSKRmE/EwCWRB6OXGdxSWROLfjpoWNmN9+6IEUYM7xXpQCcVTCQpO6ZGntjMDs14MOjmcD
LQOiNw6ePuj/vxzRK+hex16GPgDsj5Tz2bqxomuylLWzXhiTVEAhLSZ/pYjusRU4gEJUht8rgoDA
iTgsW63e/j/OrmQ5cl3HfpEiJFHjlhpydDozy3a5aqOwa9A8z/r6PnL3i/blNZMvclMLRxTEBAEQ
JA4OJq3Sc9ihThe3OuKJpj6C88m97T48tTOeWS+Yn0DC9Rdg3Hu5QdfpXjSNhwPtM1jmWisHvd9Q
Y0vXUU5J6kgdWEP73RQ69q7fi9iUeUGfnb1ZxHmJBq2PgGm+Dr7+q/Crw9i4i9cIEibeFjDuWg52
ZRYJlAR0h6/+CVClNrZ4DBDcrDmnIQtZAkEuyqQ5xNu+scs80ew4nv5ZzNJi9XWarieJ4ZigTx69
hbbPlot73TdRzwxv6atZfXYtVdLlqFrNB7X7an+nx7KQpaZIe7tbxQZIq8lF2oieXTgRjGWzrVK5
sQCox0X9m+wYABX2MT2JwMicOMMCl2qTqNmyrvq1cCUP2LPdbR/lyWV8tAmLhvTrnUjdvId0ckJB
ZOH4PktbWzaylGir4wDS+248gRBwM4juhzzDYE5PjJ+LzDqD7MknrrIXhSve/jGeOBizFsgxxHZu
eY3cwWmoBbLq23rmEFUaLG4p0IZAKVOE2pzWlxHDuMCe5v+ZfZV278Zr50jiNjbOD2EhTKFhtJG0
+rz6QEogRv/YDVU2IogXR/sskKnIurae1zxYpzENfNFDC8cQWQATwZx3q17P6NfElX+kvnpfDsdS
zLalmg2jnKxNmQVGIeLt9b6EhUUslXkzG/UEwZO/UPNUHCpaOXMoeAPh+A8LXBqlfIy1BtLHfQHS
o2X/fB95iMFilxKMtpmqEZJlp0MZNXwmPxdv2rR3RiqWSrZs56hRVr3IyMeD7bPoEsEzEMY9Aa34
v1Y55VWhK7OcaMEcg2YRSuE86CSW0EOpHC0324rebTk7yCKUBozsNpW1A29NOpPv+VGcK3NEs+Ve
TR2qrLCx4uk198JN42VbkTJ4oteY8unQTfqoDOxVdHXU/ZCOiEyig5cnev37J9FyK3exlEMh0mFt
KkWu+Zz+uB1dOVvI1nUzIx3zeG3pXvzMtR5Fzyuc3ExeP/dpxRjmia7rMVxrXqrX7EIv3un7bnOv
eOYpSzIUzegyiF980y8eQVcDHFvzLEJL8JTCHO2tNXRZ0mTAPlqnBbzIhuwUomIjby+ZF62MJLWp
2lh6d1wOLbDwqS9aNi/nlpnjXV9Uw6gbyA5P5Vt9Kvzlov1qrvNW9AXetjKRZBjtqAkUfAD5g5+D
8ax1Z7d0RcNavz5+dba+O0qFHs8FxJcvwWa1cwBlO0eUZX69qzpb5s2isEw6VS3wDBV6ARXBk3li
GefshyhNgI4o0BYU0/wYCq6APLFrMP/kQVnT9k1jyQWeC6LHAhMGb/s7T8Xr5z6JHdBnpIN4sYDn
5NfauVqveBsXnLy8JTNe2QRJXHcSllzsStwO7htXp7NcRqnVj0UXkgL5X0wN+ve2IniLZfywMJM5
SocP/XbbhopyBJ5YxgVzKVpUO8ZiTbxELkLVfu14OluAnVKr6DoNq01P4SEHb9k5PwPN6N/Wxdcx
SWersLUZ5SSXIV12FJriuQH8wdvbojn6YGuwSxzWhhl8qLkF5/ud3sHWX1U10IyphdgFKWTviqYF
8VbLOF2RJrVcVxA7I7YFwofF9b//G+ags5VWVYnB+dMjRKxzv+PN3dbGllhjKZ7LclrV4KISJTTi
1WG/Wi9z/hWZmQ9FBCPW/Wvh3WcIjL+ZYWMG+eoYozfRAgn/bbG8pTL+JqWdVEcdxGJau3CgOk8o
c8yNalh1yYT9wkTAjSrge+QIZWuoox330TB9RAbQXQt+Psdg2Qqq1Shl06xnmgq0cHKvwbJkDHMR
g9zVgF1VaHWd0KwiqtXz1ss4WG2TLjcVCF6fvRbnTitga6eSqRMbkw8L1H/AyH3bsnhLXffx00lZ
RXUyJSOWStb3elcUa3liGd+arf83g8hZI+19q2XcK0P5uClNrDbbNRFN7+wi1tk6qa0Og9H30Czq
pJuKSncul/GwJrEWDKbAcidX2a458F1aYEujwxymC1ndwaSB+ybKaziey9ZFrTGSomCADn5eRU1F
nBOBLYliwBsxzRALXd87I0xVFxWfOebFVkKzXAmWSYbgmkrOsyjH5WSNbPWztWVJilJkjfF13OQw
2/GIccje7U3jqXf9+ydHS6I86asU6i12ykb0asgTyrhZE0hS0q96KOmwnQXJDG/XGCeTyr7Dexis
tvdycNQ0wuZa3q4xp5gd9iUBbHtN7xSane61MsbLqiLXcjPHtuHVwAkfQqcVnGWc9bK1TExy6juJ
rO7r56fet+/iANDZSmYZlbNs6RA7egYgz3emHmwRUyWzERMbYuWPiS935qAswUIhR0qdrKltvJ2o
4ohAUZxUn61exq0RhJhIuEbcMAQkEi9r6BIYIyFIjLd5jL/Z8X+SXHnfbDEqTpCKcJyDpVpYjDK3
x/WKgvr2vnT6syj88tbLeF1lY7xzoUJwdk7cdidqD+dECLZAOZZKX2XmR6QchI7ME8p4XBsbbZp1
AcLO27IXdQtyNMtWIvVqJtJc2Ku3yV56bIRPFxxTY0uRwAoWihJhtZ27PucEQFivrUGiwM7ZOJY8
Qc6DWOlAoI7ktKMn0VnE08b698/HRdDGo5xCGxrGxvw3JJScWzBbhUTnFRi2E7w+2Y+YiYp5HcGd
TM86W4MsrMaurUFaszMJj0/LHqm6f/v05KmDOehUxdBjon6ILnwdd8s7/ZmtQ85BrcWdBcHWZtpm
gFDeaxbMYVckrWmUCwSrTo5LtsguOK+fOkugMFm6Vkvro3Dnxls/8wc6gkK6oaLTn1OIxJXin5ZX
xZYSl0aBXrcHDHYc/ybn+JA9hn/Co3oePFQ8fxatcCYmxzfZUqRRR3qotuXamBZfMeXqMdyET2ok
vOPz5DPPlk1mylq1ys/O4zNeon3Nl35ke9E7I08866VGvCSJDV2Fb+j0z0+5Zz8HmVOfRW/FvA+s
QedTGAiNZCpA4bl2NI6n5aDu6mN0kLei2VEc9LrOFimNumgqpOnQT+9gmNbozF56AIXXKeipmdLh
DXx/m9suzDUsxodnQ5uLZsS3upKWW+mbgktRE/shRnOgt3hvv8jb4CRqouLk8mwVs2qB/cmLHo8b
h+m1n2InnxzNJQBf94JJVpy4z9YxATLQo0oecAh25a+udWJbeZ9lwbWcE+9YNoawku04n+DlmKqL
80oVVh05gtli5rIOljcThKXJxfsMLuaiwMRRB1vO1BpTn8caK/7v4h1nH/9Ft1AQI25biF385DV/
HjDTVHVF7stTBuO+TSclTVNAGZ21dNuMxOOmkpPQzRQD02hIIt+X8bMMC2MzZpiXge/0Htm2Qtgi
b/lMiluRVDPy9SjQaU27bUDv1QvjqY3e6fVQfSg9BwTYoiKf4SSO7MzLvlAQA9bS1+wNwnfMj9b0
Lx5yWWaFAG1nadePwbF5xZwZ36ZVRMM/yZtK46Pu4F9f+n07hvE0ziS+uVkqlUz64Di3sVP1Jz3o
6NgXXmGdb3+Ad7yzlAuTjdECaTMEmDml++3GPIW74W/jyDmVfMEn1gzkC3Wx9AtlW0yAFuNH9I5t
0xnjCEdXcRHtE0wojukc02a6L4yxbAymNlgapsUEx27QaVcfAazDIIqfViUCd3MMiiVeUOvK6DWC
DwTh5BL9gFmZgqVzAs+/eKg12U7yqrKP834FqqTPyqX8Juog5iThLMmCYeSaXOcQvvJ1BLvWnza1
aOEcG/046j+lDNVoG8syTdaxf6mfoyswnYJ3Id6imRuqrNaZYlW9hcnoXQxWxOp7ec4FRslbNJMt
y8ss97YB2ZUr0eHdupPMX//ws0/akNGT2vTJbGHgCpgA39Gl/X7bjTjaYDE2WT/OiaFAzdkOAGO/
25cY4XRbNEcZLHnCsixGFHSDddT2kY/5I/dedljyhKgr7NjuIVj9m3r65V4sk87ia2ybaJYqYfts
Gu5XvIR8ELXr8JTBZMBmWWS9ScbV6hYUaQZP9GzISa1Z1oSpKa0ZTHQWxlbGm/xio/oxbhtH1KzD
iR/s9LAi002jIxA/O7pfb2zP3lcbEQqLJ5xxRbMmtaVOUEqym73+Sn4G39LH+vtt8+NZNuOLkqLE
kxZBeHDB7LCN/Kpt74Tl6zJzgLYzCB8SBbKNzfQN3O3X7FR55YB3AvUSiMYEff0DNBZgAy5UuZZN
qH5wdcwEj9zlMguehDnns8bCawbNUlRzWX1zU9PiB/gF3drPn3JXtLVfm6XG8iikldmEoznZx6yk
6nPiG0/1q72PPM0UHGwcMhiNpVTQkiUp57G3Mb6tebIfJT977h2yEqQWJtUUqp4tFK5zYXHtaw/W
WKKFLB9UE4gqew1nCA2jK6oC8QQz+W+pmvNkSLWNuWWa05k02i6i11ieCTEZcJYmhWLlWHMLcKZ5
LfDAEru33Yu3asZ3M8D6rFCB6HkPmMTxTWQ4nLu8xnIkWPqcaUkDdRS4y58yH/mpcW48FQlwDJLN
4kHR3CwR/AqemTKOXMmxFsk6PqZeFje/xA/2ZaXUFT0WcMSzWJ0pVhtMnoGSoh16Yje9mz8MyORF
hzdP/BpXP2UFGFGRx9mE1Ycv418w/Rg/auIk1/RRaEBfR2iNhe5UlZVXjYkvKL8iB4ROXnZqhE0Z
HGIGzVpt69P6g36RzaKH9Elx28SRHtPQMQ/TofKaZRuf628iUDUv3rGgHiUZ1HZR8aXGlx4xu2sf
PkgPGBblZoJkh7cVjBNXgSqPuYIPdGg0zb1oZfPby1TYiLS61b9vOxrLmxArS6oEMSzJ2iyPtkIx
WttJ3sJdnaCbJRF2DfF+BuPV4VgWU9cjo092htPIFFdEN380z6I0iCefOZRhq0qlBh9qWnwNFDvF
QfuVePbT7aDEE8+4cx20iKPWalA+kHcTrbaqn20x3HZ3Wz7PjlhckDEpbZzmLaKeU51x1EivhqN7
Wr8pXemH4BucyMrChFTw4eVFlBu4OxfEHWMnsbYq7imYs/I4bbVHFSeqvVE7LwofGyGLFS/usjCi
NJX1MpXx2eyYGlQPvUh6wJtACspEUKYm5Ees/SmuIgqCr9/ZNJaaIaiSsarV0DgmuFIvsq/FmL/U
56J94oln0u0ikqTZmCFeVjaJ5sQ6TUN/2lV+jtm9c0ml6GEOqBVQ4yCqlHDebzSTDQHoL4uiIjaO
Y+UEF3ug5CDltNtLD4XkgY588AYMHyNEcHStYr+ICCyJwzx2pd7W+IlL9lPtf2ahqJbEcSKTiQFd
KqG3eoHg5lW9Fsd6H0/oJrYlT3jEf/10o7E4JbKMwVg30NT8NxkcTIPe5xuyybEbudMIbxc8BTHB
wO70ITCyyDhKo/ptmcxTMwuCPedUZJFL4CoJSRkU1tECtfVv4v5SG3fciRpIOPpnEUztoqSdYUB6
gHLYi+ZNzpLR+kk4tpkTX/4FZzJqzapX+XLh6cf2qA50uN6OXRyVs4AmS9YkuSQQXZ4iPxBcVnjr
ZX3Z7nvZ0CDULjFwEGzf4i4Dnuj1d3xKQMokD3o7K/HI9FY8FlR+EmEceYKZxDuYTMUIdKw5ezKc
5CS7f28rmBPXWKoG3ZA1FXU0C0PONU/fi5odeQbNHMu2WZEpmkIL6VF4LXxtdMJda1ERcRjv2GRn
x2Ryoqq6IpkYho25HvvKQl298vrd8KC2zm3NcLyGRTmBVqpa+iWyjjodN8UuAjhe/aEs4lZF3o9g
AU9RH5lD1q1KAgBjCBwQ4A0YVFBMIG+TQ3r7Z3AMh4U/pbo8JUMATXWvymHZJFuB4fBybRYA1atT
ktcWBJNv9Sl61E9z6QwUDf6X8an/TkQH7xpcvziVWEBUW9sduJzwmXibYkwqai4SNfwIrOi/xq0o
i+S05WssoQNoRarc0PCVeQ92pHVUuWm4sp/7ATWPIrAGxylYjFRpaE2vr1sh72WveVwpxWu/2dze
Z565Modshtl/RF2NqXNNf36etiCxpNOziPmKU6XWWMBUEAxlb6hY/IhX//BPY9Ec8xGtQ76xO3SN
zMcu9ZbzLHyN4e07c9jKuZ3piYTvda5+7Mqt6YWYtgFyHSlxlfNtnXFeM1hoVZxi4lBaQWfEjz3M
OdirNH+/LZoTV1lwVYtEoY4yiNaMeHAWQ3EnqS9pnihPtz/AMSYWXrXY1TQlBvSzFjnjfbzB+HIa
Pd8Wzlv9Gkw+HWN620USeEBxonvxBoR9Ahvl6Xv93Cexkx1mmjxAbLAB5dC76XQn4cMCJ86xIKtK
ieox7SF79ICoPneOiMyIF6bZATWFHmk5ASrzmJ8MVOt21jk8Voh2KEBogjSHt3jGeZWqDTV1DT/r
ZqJSsBFVrLmLZw7irO6HMO1xis1O56c03LaoiGdvipBCm+OnLO5KwaOpashYemo5ozde8b7mpZpj
/wwdUdMsRzss8mqJFqPpBvyGKqb9JUBk6wSk67w7KouzInirs1oTq5+BxFcOA2itwRLtyt804kSH
/iBfYkmQT3AcluV/0JMwLtWP8/JRdUByW9FwV23s37c9luNaLA1Ekrep2U/QkXZpdsGI7pryh8iI
eCtn3HbuzSwwlxhHiy87iWv2fr+LPCHxAXcTmKS5q+ZaDhrIr70+B3ov8W1n0fHWIj0QD0CrZ1Ht
iXfMs+wQmDTVL2OHL41/dWAicJ/2fpGXyvgvxlmti/4iX2EBVooJxtY8G83jtEMTrMB2eB7AeHGH
EQpTSyB09Gon3CieCA7GCfQsnqqQ7WkqEwjO6XsnbMvj5CIsmGrux7iaF0itjgptvk8OQa+X5Ito
yTgzeTQWU5UPjWK29mAeo4Dqh0x14wtezV6nd7KVUQr9PvvpqzbQ5tKFFxX00KMs2AeOuljUVQSu
FdA544cBp4OJM/f1EmjsjJsQPJfpsNrMy/v5+XY84DkVi62qhqWyg/9dquHJXnewMU7C2KTb9GHK
qP3XEtC5cOydHWazLP9RSQRea5G9cyKOSv6ZKFRKYWQTSJZh7xKmH+3STX62tkKSGJ59Msdt3Cg9
UWfo27jIL/m+fE53WUrT339v657jrSzuajGzMCYaVo8nY6eipS+I8TytMCmxkg1WHOSqiRjfAgyi
PzxbJ9H1gXN+sPiqurWIWTYmjnGa4VXzV3gWvVxwfIaFVYVmhYWbunlc3AjNLKKKM0cZLISql2c5
lgJiHt1op/j9JXZmV3m7vYE8Zawb+ylP7UmWhN1smEeT2rjg1LvkIthCjrew6KmlkLsF7fbmsV2z
jO19y10/9mm5Q5nnWZBB6OSDNmOT7g1aigYH8VTBeOJSTIk+L9p67VNc/TQ4uSsiN+edxh8vC5/W
XY+kbSeCdeeYSAgiQus8OfXTTBOMXwi/3dYNz0yYk3OK/qPw9BBsh/dfmRdHdBLcHzmO/pF0f/oB
gRwqsh5COTMKT4oj39mkBUjdP3c07DvTQB+neZSojcbuOx+CWQBVKJdVi1E6eEt5qdbShdP7099G
SOTHUQcLo8LrpGyYI8TrVHNyLxVCynlvTSyOSs1npQlS6GNy5+f8hNbpR9xLj/nj8BI/im6nnFOB
ZS3KSRqESoKPvEi0T2l7Ld67lwnzOCV62xZ5+mH81OyHJNR1hJWS1nuwem5FGHPeLY8FVVlNo8xz
jKUrfvunv+qHYVt5ckEN8DgLUh/uN5hDM4iGNGpneKu20bfhtnb0q0WnB8UTZRI89TCuak45keWP
D7wN9FifRVSNnAOIxVZZfQPKYPBSH7ujtVu8YnN7N782F8KiqeTFXoA2g7XLYJozzhrdB17pX24L
/3rNhIVTFbI1h8TEmleS41lIP/C1igkLomoSw4ilDHaSXqVrvctd0bRKnuD1758iYVMPppRPiIQ6
HuI7+iaKWF8fP4TFSM3oPLc7DXqYHdlbu/KEU5C+PhiIzThjEMhlO+QfwUqi6LJ9xDSuBxE8hKcO
5tTsMFXMViOow94aGPhiOvfhgQk7S6bTyqUCIcN64qSITJ52EGmaZ86M92mjPPUEtLdw75Yq7+ou
hXkkR/n9PoNmclc7xQDC2VzFe9W22YgG63KiEmEBUV0lpaPVKuYxeLZpvg/26Pd/HV465z5IOmEp
jEyZTF2yRiUQPUd4O0vP6lXEjc/ROQuGivJMjisFNvhSn4Zt9nhWX9+Epw3HwP+FhSJ1prYRfL30
gv1Cq+8FbiLFXQVrwsKfhrKUWmXByl/HB3R7+xgitr0PCEhYWqO+VivbXhcOxlfafUdxVlD35QQT
FvIELLZRjB2CCdjPtutUtWovwkVy4jU7LCaxu8g2cYXCRJd08yZaMNe6GaeMbBnP/Gu8NjYWXvkv
4cPgqdR6zx/vjFTszBjFTmLUaRGpDto+ph0VTQzkvD8QFtgUzdo4aQo0AgKd0iGv7zrOhVB1+x15
xHyTyVF2tyMLZ1dZdNNcz3kYzjBFcK4dguMz3pkE9sKJ4iyAaVIGTR1H2EuJWaLjEeC7uxJBnOP/
PC2lNtNbdV3ySqujubhS+bd1wTMYlgpJ1Sdrmktovfq1tpqfgVn+Ee4MMQCYE7JYTNKURVqUgr7m
+LLyAg9bssW0DUcTNel8fT8mLAapVlqry4cPzQDK593WCk8ok7mWjaLj0Q5CMVrSTQS9izyzY10T
WDBNXjMeTPKkLZwTt53k+faCOTdjwg6R6Yx5QYs8tDz+XbbLsXSKl2A3+4bbI+W+6/JKWMxRmWJk
ytThxcfY6KDR09Goc3v1HLdh4UZgzpcrIuFIXqP3UT4Ygm3kmB4LM9LSUM0sA0rpvRFUOS0mi/Tu
9Cw60jghnIUadaktFakE8do+cztPxHnG08b6uU+ZMeYuLUs1wfhapztoQMsTwf7x1ssksJY+YXLl
hPXWVwB2hXdJ3nqZ1DVoCrMMW8sELrjcy4+ZZ965XsYL+0VCL2IFweZWAgQtFPUr8fTAOGKdDJkd
ruam40GDOCKOMp4PshAjuZTCASRd67WxQPIH8EmxNWjtLy+xf19lk7AYIyNXhxmDCnH6Eldy0Esh
OAc4wYlFFi26EeXSKrd4sl7A3pGBTUl0ePFkr3//bNAN3rdTA7JX2m8DgJ/YFXk4x/ZYSJFtpXk3
rls5+fpBOxMHb3W3YxLHSFgUEaBi8tjYkEz84L9gduGcLCxsKG4bUvTWKhYRQ8RtwcH9EhYnVC2k
i8t1sT+Hc+Mv/nt/jVp0m+cFVf3ZXf6IcLOcuVaEnQYjleNiGQNws/av9tr4OY70DoC67NE82J4O
UI/2WNHoYu9Hf7iIIF2ciwmLJMrktM2XBR+tX5YdWgKkBwx8/S6CrvDMk7lojlpLuqYG6nzxy0u+
WTYYy/V024g4dUfC4oUS24pToN6M45Q58990H/xuKkq+G7+zU+sGhIab4mpfZBeglrGgY+IktcB+
OTpj4UQ6sF1ZKmXGsSiptUlcq6LBr9ARddZy3IMFE0nRhGTdgvho+UbSSxddWkOQJ/FSUnZuzLDY
vbYUUJqWb9QWb5JpTJP2paowJiT4MeqAXCTf684QaIr3U9a/fwpPahHmhtnjc63yUJJvanKdJMFN
g+PtLMRIHaa+GjTgv2Xku5b1t7W3AsPiGK3GHLrTYKGkPdo67upLTMtnsq0O4Ow7adfWU9xQo+ZD
9dZiUMYfUbsEJ5li+Z0KktYBrsL60ZImJMWBUuyzzC63XZOFJ7vN8HhspcT8Ntiy7g12kv6+/VM5
If5f3cV4GVu7dGXUGWtH/WFuhEVdzsazb+BSQ7p5UCHZwrDI8igCv/DEMmkLMdsmStcFGxuyNff3
VUUJS9YvmSkmq6EdFwBmIIs3983iwXv5P60flbpibtfV9g5gy29VR9vjsLlzrJfKtsgWtjaamRWR
Y48ezRGsV5qr7bpD6QfpRdQS9bVlquyTb45JeTIx8I11mmP5bF+1XUOlnSni0/s6lKrsw68MDyZB
3ZJjBsL+hVojDZ6CxgUAQBVAIni/gPHmAn1IczzgC9G5e2oxWzncyTGNqHDG3ddOpLKvwGoTRfKo
4gPq3Hq4iDrmWH8vo3YLFilRSFrT53/jmIjGpNWZOaHbpQ+AvXXT2Fl2IFr/Nbpoeb9kXvn9djDg
ZToseFDq5Xzs15Yj69L481716p/GTtlanYPBjtNG2vU5FZWXvt53wqIIW3Ww2jGUdNTIsPePqZPv
houIG4ATJVgcYSEbVZV1CXrdop+kPdn5974X5a6cxnQUxP/p1Gou5XkOsC+afrtjuiUqBWvwo1xR
42xf6p3lp48oPUU0+SPYFs7es2BCdepjrYxTHHRoRwJIxthPu0xyjF0MqFV2b7suIas2P53VJmad
Ea3Ed6Rv0quNUYcLepqDc+u2wBk81rkgJeDt/Hqef/rMbBtJo4YLOJDc3OvxNnZY60hhL7jY8jIc
FlVYanmnKQnk9w46UPWHeLMSBaSL22nu7R35OqIQFlQ42dFsjXhIOLYecfGF9TE/dEK/Ty+3P8Cz
X8bb51IfZ0mWoaLdZF4WbzYFgr8OVYQFGFaNvCDaQHC4jZpv5U6uvEnxby+aI5uFGZaxOrQRSH2O
K412Yz0ZWzO43hbNUTiLMNTaBOyXBZa9UuBH44uyAU3Jc1vsGhEYgGOULJTQigdwbOIeBKOp/CG9
jG7kTZqrdAKT4VklCyoMcqK0YYafMGDa37QtjL36Y3QxL9fPdIHl87TE+K/SWZoSx/hEB6IsTHkC
JSZeonqy1UVAQI5dsujCtB7AsizhC+m1rp6Ta6w+395gTsbNIgwTGTNzswrq79zKrwHVwyVUGgRG
z1s1kzNWAGP0kYFVR7+77DU9F8vrfatm3JSk7WwGFQTXb20BfAommO2ze4WzuWNk27XSfKiEuNZw
AQGum2oCVkiOqbD4wqAbyaxaEN56ETDk6fAAWwcqOBZFYd4HVj/7FOSn0rKMdPr4QL7vk1NHN9PG
Kveiyz/HX1m8YWqRahkI5Os0cmr9rHtvxUZ4hnAshuVrS8A7Z+kEG9s8hc3P8qlU325bDE8t6wc/
qaWpWlUe+o9lEzfTH5rtqnWMta6t+6Iwy9mWdXEgqxaWHmyW5En1tcCpwu3t1XMi/Edx8dPqJX0y
p5hU8zFrF72neltg5GKi1t+KbrbOi6bFzu0PcdrbCItFDPugnpV6wb30Gj3pfqA71TZ5e64c+fRX
d0zwYk8/BJ9a/emLzPrjwfnTjyK6LvdTJcsrVmabby03PNZH4oSusOeTt+mMJ7e4AkZBosjH5KPU
PaE4FT8ZvujZkHe0sPDE1kBdulx/QYEumXPm6mBhfMYI413niK7dHMgfYbGKRp22ZaLhGyntju3o
kkPxjmGsBzxln4JD9ef2ZnAMjIUsqoqua0mHrzQu8PE++HQExy9P8Pr3T5tcDoqmyQoE996wQ1+/
cN4rJw6xKMXa0EN0RjYyqA4KFASVPZphhQBRBRv2pXWqLKwttbXQ6jp1PuZRWThWk3e7dLJKcHUH
qvkj7NThIre5GblF2iQgVOqIdtWHBFwiul1cl1yxD51kmzTM4xZPEKRY9GPcEsDgo3SRXa1VLJti
osjYes3cDYbXxlbY0qkHNYk5tlNMbSNC84bdkUU+pApZMNsq6sC+WbRterXmwPbDXCLGJa+yZqGF
Ko14QSmr4alTkvhVxyFp42HCBAW4Fq6N1LX0EsYZHh7B77utiyJ/1Mo++JkkaoA/Jno1QggsTI7x
4OVg34y/dimbfmaPFsBQcTUVO7D6Z9sIZ/oprElrbNpwsr/XfSyrHto6o21mk1JyLBDP/rI1tCJ6
yRKCIyTWZvI9jZYC72jtfLUS0nhIK8PIGXtLtRzFMK1HzKsFZLOegtGdAn3qaGER6dxJoRwflVS2
ntoyMhtaBkp7UvopQLdSmEXnBMRWuS93RZo5URlDQVESypsqX2KF5mNWYlKA3IDQJyLKfooHu6Ca
1Y0qqkFqlDrpXGoqzaJZUmlq5qNNJ2mIrqaeyhTqRp4YlrOjLLbkWtqYdm4WZ/lhJGG0kdW0ihwJ
PNIaEKal8k46KT0UljL7UWJD+WnRU4IRrpu0HIufHVHHX7GmzU6cmUAz5vLklPI0/YkwU/eStERx
plzTaWK3GOZpmsoPyQzSxVksMj2qUYVBUZlF3DA11F2Q9ao3pNngYepX6YPFIXMCZZxfU9tuMNqW
9LWXqV3sl+M80tyW0SihlJpnt9MAcp2ubNwGAKP92EuhP4RD7Jua0ZzUQUkvbavFFM2GvWf0drDH
VGvjHCS496Kg0DpJV+IYmu3g0aqMBbzZnV5dZn1SX4farHdkqYk3D/O4JbVkudJY1lTT13+XvlS2
A2mt06z3ckTzadJ+2ICP0ka3+kNn2P1xksfRWapEOoxqOu1HM2mcWMPGalYZezhVam/ssWldAPac
rKvRTQx4zeLoszq957EqeZ3edzrFZBbi1E0kU21uf9iJFWUbeQBhG5Qio3m1hsEeSKaW20itNAdA
kcaZc62j0QCywTjIlN+JWeenDjNnHUnpZIqj3aIgDdQ2EaisEydbkuURPWN151tLngAcbTyEqbwx
bQCCpdZNJdMZJ9tXqmErtaqr2O3e0tVT2HSbroUTK09yWXtkLpw+V2g4a1TLhq2eBo+mHl6Sot+Q
HCfKFHqDmoLyRsknt5hiV4uJK6cmRS/cWe/IdsoxIR3nf54XTiX1np7VjmmqnqYpTlkkb0YVUnNZ
qBEnmaNUOT4j7ew03vf6PNBMR8080z2gq86KadPaKppjjluBO8Qhxv+p0atZjj5Zgoy2cZdQWWkH
KnfNr7hON7Vd7IF43c0EAJ5S3UtzDT7lwboOlXWSwGpNlaz15bl2rbj01K5xSPttiUAtjq7hPm2d
KR2/GXPplvb/cPZlTY7jSJN/ZazfOUOCBI+1b+aBl86UlPfxQsvMyiIAErwAHuCvX9fM7Lfbud1T
a/vQ1lWlTEoigUCEu4dH8UpaNmaWkkfSB5eOtD9so4ZzJItPaYpNG7yPBX6Jq7Qr0Rs8yk1RqAWb
FR34g37zbbNpJ5MMlpWWI7y82p/12j8vKzm59hujX/36URA3bdSSVs7ZdW8tUidWSLKo/1l3yru1
PSwMo9DOORdB0ndBTD0/E8OEkOPZr7PpN+VSIsRMbbxEJp6iw8inDXfrlE3kvFZw2RHsvquLBx7a
y8aTZN1RLY+TjRZphkgCheadi1TZZ7DS75ohbawo9Uuc6VaYm07EdfjWjHVSFySxu+msRAMMfy6n
uHf5kLVGv6D9NFndQWXUMk8zH5OKuYhTqr4TU5gi8G80NzFGpeSrK2EHEt4rFuxZOe+jAL7lQ5j3
bc5I3rnbZt6xor2ZV5ZjIHQ61eVTtbhAgeHpM70Wq0jbRmf2einItmWnRa2fZGnGHLa2fawMehuK
KaPqZEoaW5FI1yhC63D1JMRWT8CRRYQQVNx3Uql8IrxKZxOx2Cs/GxbezqEEpjnl3YJopA5hd6nZ
EU0BO4d9RsvjEooQgfXI4e4k7ed6hg31vbEvWC6RH9veroOHgJnSDucxq/PIvZRRMomYhDHpH2r7
NmhJ0sDdsMydfoxbno6DF7vzj5Ek0DPEpfMkhjHWw25yl4SJVMCa0BzHcGdNm7l+NlU6BGYTUn8P
17N4Lr+kyGBq1ZlN5JoNt25LJ6voZ6vDxC1e7HDbKR1z630Zh6S59hXW40foLHnUsI1YzrThMWVt
CuZ6pXxjDZeieAujp5ksuSekF5fB9Kg5LJoqci91lPXO+GScS0SdTITZ0mwkVB3ICYh45wA8abhx
5Kbx3biDeQATm+VdaZ0TWceVtWsijGYnOJNmB4euQdDP+/7BUnftnLDQ3bWFiKMuZ8GBz2GCyiLz
tDkSlx280j8M2OWT99NyaWzbVWJPy7Ffnt1RvRULvW8tkbfNupODta1F4CVh08HAymkOK1AbBX9w
GFzFmD6X2s3Odi5d421nfG3pu1+BvBfDQZA2A7EPBYnG8tbRKaRwXjsP7i7St5F3W0/gIyh2H0FE
pX4mBVoS6ZFWR5++qRJcCOZ/RNHO6S5l+BB0BokSVPGGb8wsH9d+eKP22eInaz5yejvT4rVpj3aI
he5l/hpthIsPyazoIBBenfXUUvqqRSTjoAf/FMLbnNUkjvqTz55lWGJRKdwoF07cUhy7mr93bXWQ
NfsiDIHI1vuuX5OyQtKyJuQczrmKUpwVMxq5gvEOZOmmhzMiPmUfO3c4xEuSzA/ukDiYkhJu0aBG
3J0zZL1/S79KTMUx2TIcSJhHVZMEWuI/O278Jg6mHfVvmXcud2RbNU5SrI++3Hmsi52pjKWTh+Uj
6bLIzv1+6z933M+KIl8xlcvsKCJ3t3HmbAJn7sTWZbXfjb9h/SOe4+SeLJFRurfE1rZxUk+3VsSy
atmwMlm9TSg28pM0CfNj7iddFY8v+taDtByDqI6+uKX2VxA+cXFu3ed+F3kbnH0EU8ZY3HhvNJna
PIT6jWcly+Y57lUih4ON6AenyGDnf4p95MpYPA31GvM+aVluR8/O8satHCZGRMb+mVsxSSfrxSm2
nkDMyxF0jYhN8WjgGUTv5XI39rsaaXfmyYP75Kt4Ds/hkKzBprCOY5couDqR27q44/dul8z2wXtW
MG6hOH2T7k2WW4HMKzoGZYbzrRXHyjzPbtLU0dlnJ3exU2XBxrs5BLk2eVntehXTE3X2Rs/xUiGb
MScHgVwiPA959WPVXmy7uwWbBRPcuochPM8NdE0N24FFjUd9mCMEeY1UVMYVyQjLK/mFo9qZ34P5
wbCcy6+aH8G5pn4XB/TGw1cf4wGRwDqbSMRNIeGnajVx4d9YXoqTqZwulfNYOJk73eIQ8I6iul3q
l0Du6ilfprxGKiOSge6CIDbnKHjxSZCO633lPtG1zwIVG50FdIo12uG0hSdtWefBQXtFI39whbp8
sIGYmFhJFsTITn46BQJoj1MAwdpD2MDSmGb3YfH7rEJWk0AkcgqWSsVlM51UpFjMSjHmEDlgYl6L
u2ZWXca2SkaRlBF2/d1wuwZFLMj9+O6JDOp0196VWMghwyHAMqvYtph9Jja12hXDgVnIR9sx9k6j
mMDIoE4z974e90VbbSH2qnBk4y6zrJGpt+Rz5zwGP7GgBILIx+C+hCPC98WudgV5Fw+D+dTGSs0t
YG6GsGrcjC/76T1A0WHbOm0e6nlCIvfhn4x7K9eP7oHb8foUPdgBhwUKH3gc0jFpg6/KPhh1wgb2
sb/ZQRMn9kGz9vt5PxFMY5oSsSQza+MhR3hcMrePqWZFAlcPuYEVWbyw2Bb3FuoHTImKHRkPgZ0u
czxOmyCLftqvbU5rE89QD5SZaWIRQBnlyyBnHO6+Y+iv8fzMth4/I+kiUr72kYrXBcHMATXj5Qpb
fgwzAxZLspeFXyYog1MLfiUTLCoz19v1a+y6j3DQqI6rt21pczuuuYUb5/aJEYnyxV0dWsgb+MUa
UFheYHavbqnWmBPR2x9St92pkqSMOxngIc+OQLHX9Gvqj3BqrKMG0aKhm3med341NoldjC+lNT7y
foZRgUuHQ+uFPwpe0dwr233ZTz940QBHwCexO1M+z2bwY+XVVTKgWyUOUYVuADXs6tZNC5trtMmb
NOJ9cBux8Xbm7iUsu5SJAjCQqI4hdL956LZVHFUIP1o6b2wpwvuFkurgdvZPq4DErETFEdHuwyvM
mcOaORt9H7mVbu1PPvO7qa6RUmoJJHSM1lhN1tdI6hYPPODJUNTHiDgkJksrYyp6cJPqufGGhJnh
yaItn5GBLA98VMMzbyB4KfzKzYN6hOepQJm4FAVmbbDmU9ZWgeprKRJZIYPvLC7jcfH41uqRIBgk
sY2gma9slJbQQiQlhceNhEuMO2HJ6ZZlnREjdmCwFeu4mQqwiw5LYRH8bNSE47QpoeroXBiOOCjx
IhtVVwc3fc8ZY4VlUoTTjD01qq+umbu4nqt6FwnnqCOQuxObzkFkDrqwf/geSfEjdux47Gz53S2v
LJ7QpS+yhsPTERrBhLlI3RuThZ34OayoLzv2pEZ6h0ru1NDBjRefY0GLVmRD2NSxHxlkETb+vZ9P
ZVg88dbh8aTpHXqpnoIRVVsoRHeDNkR8Gmp3C9ZoABZ4wAG7VtFGm1ltlBruh5rgDjYaxjyzdNPe
W0XGehLb1fNY2p8Wm28iqz+JYU6xb3PfdTadZ/VfLCzySYy7NsDzFzhq9HBkGjPJRtomBSmr2LBy
Y69qiAevZLtWhpntsBzjn7ZqnX7aFqKVhZJhUNjxWHxp76I5ffYy16mHfKEONE4esGhShc+LMzyh
P/bOo1NadH5urzgb4E9y9JYhJwvZVKOLA3yie9D4D4hLw8X3AnZLoy4dOvtUu9OLvfZ31uzG0ise
HKc+LkszJ5gWX+IsLotdVEM2V1/D8VhjZtjQ37aROpcjzI8rK9fdmEy6zZzBz5plRAWw5tHal8iZ
7DNgLTcdhX3TNYi71JH+Fu2OiYrcg6rJQY1e0k3QCGkH+GQ0beyOpqIvkoWq1FUsX6IiD+AzMxn3
o2qs10oMz0GE5LZl4oTJg4eBYnofh3eVU2VO1YlkDpfTYukqWVn3vFyT5wJaD2Xe/J56e9swnJ89
zjgvNA7yTnUXoC45rgr4Ee3nS8DWQzdVmJHIBdArsalmGLZX3W6N4LstZOI4LZ589M7knPhsQt6P
CIaP/lO3fZSEAX9RSNAqUp8d2z1Xmu94OelNJFs7hzwcdROkaVoc6wlG+Tj4xDVNb/X45LU19kxT
IZ2aNkPBEP7c4EaP4kdF9ZT2PXsysssVbe511VfxMreoogtnM0o8GU/aPyO/23OGgdO1eOrDYDM1
9nPf9B8K+EPAkIDRuv1RDeXN2IZjOpTKOmP433z02qBMrqUF7y0rVutYJtxYR975MmbSfPICNaNd
kSL3bQj4hiUfrG7cKEr5WVlCnWcWpi6Th8lh7zAd3FekuVAXKQ+vyZCLWmtks9W7ZyaMsEfl1fSw
tdHt8Qomhc50MwvM8dGlPqCS3baEPjZ1AeJ1eg+Z2Bu72Ut3vAvm7nEdF3KuXTgQdfXOpVMSKL6t
7Xlfj9WDqDr7binNcG9b6161yFhHP2Mu6pXVAZFukEX2bIynchAJoBiclVLnI5N51ZSXWcoDqkSs
TSQESRj57TsQBz+xRnjHx8FgvupwGS5KF+GHVaLUjvsBCEs4QrmgsyVqf+JE3qiwnpKiW289CdNe
2T8NnouQRNSFGm/feM5uYY5OurlDK1ezL4V/gW5bYuPQHLs562evzGrPuXMNdLHWYm8gL7iMvVpj
FOMJB9grkOc2jOfCq98EzvexKEEfLPXWX9Vu0v2Qq2aUdyU+ds6tZdjB955ZsRN4LwCVLkKxo62D
ncP742DCn5XdY3ye7O6NpiQdlvAu9JqXcHZTzAo8N0t5qSzkF7wdEllonQj62kV3k1NuaAF7nPrZ
YytmXXoqDqI2t5Y2MWaIsZASl7apBiq6BBeneI6CR45xvKFmabksyWR0bg36EnXhM2+7BzGwXYfp
fatqssBFHOyX+6n+qi3UsGrYwh0qJsBVB7W3OAYDeC9+6OSVcU5L+Or20b7y9b4qkfm24qYR1pte
y3c38BDbo/nNQfXS6AnwblF8OOOg87opvsbJtW8m3oS544pH2QapY8HPZssmNI53p6F4om4BxhUR
CcOs7Oky1if0bmK81Y3p+jNsThG+ZbJWa0YEso8uC1sMeODseQ3m4iYS7ZMJkek7ZMn8ZsqrJUB+
56R1cRpQbtons9RpFG5cDCyu+JdDjqVfJ0LeSxScPbuvinttX2N/k4p1zqJhb3tt4k99XqDWjuzN
yveBLxKHdDtqzTuMjkwIf1VqJyeWLDzadRaKFdZmDPuuLAg285r0sx9bHDmiw6KsiNaDH6xpQT7d
MUwbaR0bm974YZFUXZ8Uonxumge/+GzFV4uM27bHuKrarel9zAnAsL/6Q0fQLrQXbzxI/1J3m6bb
AZgdly1Tp8W+ULltir3HTyvqW3ew9xgVsp+bB1Z+eNOPsSvipSHxQLB0GH9pbQuSP2QCYxr0TzV9
tjBHga5h0i/A8bA1BhtT6fgQa+uOrg9Wj46jKbyIaNo7fNs69geXWHD0piyPpftVTjSpwh3ckBPa
00ODs7vgIl6LqE2i4pEOGgBesJ9x2FgyiH39M2zeJqpvB1seaqfIbBAlcOQ6tCjbpQ8s3woui7lS
DXAZSQPfbAspYWIePk/BwaWbYARwakTmW+ORtAKQ0ojli8kAg4nbYMTYtTCOZhROzoIpNfV9A2hs
8IG6u23Ku/HWlGB3rAbj5lYvsfvqqJ3oLuBiE04bAHGROCzFvm2Hd+Y4GxeuGEj83RdVTwAIypRR
mclwjUtENePvomaHxt17wP1tPz1ZRV6HN16AaAfAoekPYmhfurqack68lADXToNyM67nwNgUdwey
l6hIHfeOsnunxVQ3Wy4IQuZQBnOGDC0LHLmbeZNoHA6rQdXgNTnGR0Cg81jZ04+6+cQIpyQMvS8b
QkUtcaq7vhMlwHIzOtZeGRsaLgnph7gYrrAJ4hvxhpgWnO7W+r2p5Mfoahz9Q6qXCetk3PeYrmHZ
dVzy5ZGHVdwVrrsv0H6WYGb7gbQrbmcDnK8t2id7/prLmyAEYNKjEXB8Ux6AWJQ0VvlOiy+neF3L
ABAY+AQP4gpn17vvZLavN2qiwLJM3g5IJ6WNroTAG1NEwB+eIvjEIwVQgQe9nipjuqSZaFbM9p6Y
5egPOxf/G/35XNIGMdnNAIBp9hJVaI1bVDyKNXeQbEY81z1P0JyQKFdsIzduq7yT+2FF3Szulbdm
XYEx5pTvOn5nN9Z5UW2mo3Cvy/I84ZUCtIy5aQOezdW6aRv/LlRKHLntvVJNfs7VciCBdZhQXSPh
hXW8qry4pTgiOmSPGJc4TVkX3dDoZIVipytWxotwPwWZXhGUeRzUy62MXH7XqwOf0Mg7Xhy6ZcJk
qpOnQB1n+uKUX17/sNgwyOy3pTthhuHTWOzKDhUGUiMO+fEk87EsMqsBcluG88Z31wdPRhTJQVl0
wIQWzCObSHgKAqU2TdlHmUQ2mM9iHAEQ0CHxxtZ98dBVMh/mMMBe7Q2+Tg7dAbt1l1IEcduHoEgU
ll6DcYC93x2VAG3YDROGwNp1ETcjartmrunJMkEL8LexMIq4XwGmkGKx7gvh0+kX4q4/kUSQ7x4k
oiYOn65C7CknBnV8XD+EfdKcx1fzQkxe3407dS5kvP7iDf+Y2SbfzUm456ugKjjEubvgZT1gEwMQ
/aW7zx8rbEj0TTrlB7VrIjckcN6C4iKhv+D5/1hHRqJvUovG58HQUly2O44bdNphRMuP/yxN+BOV
BflubWFGp2yXFZfWKftxHeXEUrAQSLIvvxJy/NOR7v+WooDK+71KoZFUczDMBDbtJvOSch9gwvT0
Sp5h277lty70XzGGqZ3rg8mBpXxET7/4blcl3B+98TdJM4pXCzRohDdO2xogBATmHIqw+kngUIHx
yP+f9w/5boIBQEgvDmbwodMe0Gj+K4uKPxFJfLe/mEXnuOS6mMKbYVfBmGbM3b2d/spz5M8u7/3+
saD7u2sI/LyPLqCMdARdDtNPkoO7+JVfz58s2+9WGEZW8JZpG3QQoNnZ34FkS/1fdD841x31R8/2
m/qxoQ0ImhLXdl5aVNkYT9h/AQWvdk1Wl7+cI/inb/NtQxtuZD8GuEnoRfmsDsZP3DLWmVLpAMeQ
X3VZ/9mj+La/qWnrYp3wLuzo76u34SPYsC0Gcv9CZ/wnMe+7S4Zng4zvK1weE8a/RApxdOZt3ddf
7LLrh/yDJ/HdGoNPpVuQAVcHo3hok0DG9nlNMJb3EXNz//N7/NkX+LaRUXnxYeB4izX3E/nl7Ie4
u/nVPviTVRp8E1HNWEhdEJUuBtkB5b0ECduyXwi//tm090f35pswEh6gqvUDXFssSJ1IU3uHcEC6
0A+12ZqZyitsmGkpWT5O/s2okCkCNkq04wKRDhmgAMAeMR/oHLu8iFJLhaj3OfKd0iGxAXWuvOrO
n4BNT0JmnDYowvUKi5UIs5jXzgcKTde4GAeTWLLKBz/Ipjq4qnSQEbqjgPFp69Ck19Ur584Pj6xO
blztg+f37cQdrzwhr38syqA6KlAq/ecn+sfKNfLd4YMYtNN7Pm6MnTCM6XEytf3PF/6TE/i7t4eC
rmxyy4AcfWBPceWPKGphlZquNev/dRr/7XP5H+VXe/nX81P/+C/8/bPtzMBLpr/99R83/HNoVftT
/9f11/77x37/S//YZnfZ9x/43c/jsv9+2/Rdv//uL1mjuTa349dg7r7UWOt/Xhsf8PqT/68v/uXr
n1d5MN3X33/7bMdGX68GL/Dmt3+/tPvx99/IVaD+t//z+v9+8fQu8Xv3n2z+4utf/vaXeyhB1Nf1
DxNf168BMuF/vcF/X+ULlPjff3Psv2ISoucj5cFJFUHl9Ntf5q/rK/SvEQ08GkXE921KyPWVph00
+/tvXvDX0KZonQqvxxvxrnPKVTv+8yX615BQPwoh5qFuZGOQzP/6tL97XP/78f0F6M2l5Y1W+Hre
t6wnsB3fBQqHjxF4UATa/rfA64J46x1OCGDEKqFY6IBcWpbSFX+qxxF1+IfWA4l1WDj7OpyuqC/z
k7VArjrZJ+49QMC2nvqCgPdoBidxwHCAMp9vAhh46RrMBNixgTpB1ntMxEiDfoRieVoD8HMevzeT
X2yX9pOtvY0iwIWiTZMXNa3tbgBoOAOnB64FiEh1ELWhz0Kkdo2u7zEsUSsPfrTxoOgGhTVuqTeu
N2OJgomGVUprL9g4IDStQQI/ag0FNm9RcG5ALomFwWyTPyddY106XtDt6owlSB6z7X2uD6qXm7Hm
N33pVPlkVVZKTQHqrdd9OlvoAXOIfGwmNe17JcK4MYhYHRhOq5+WlLFyiA+EVDrhAmTnWsoP4kfn
uSyWTekvDah8724pyFfXF3XGxpFmxnsYYVORuNBi+ZD8pmTxNYoB8QXm7FNWs95z79Wqjg6wbxar
wI6JDveT7/P72QmtrJtmNImWK/h8IPOMyHIPz7aPse/Q5zfNL5hU2gEmNruwbOF2CumTluBK15pE
CR3qvB/V0yL6V1a6KEJw01Vvyv1VkGhmnyW643sbvtxpS4rTAlg9s725AZC/7hZaKcTeGNIjmIME
72gXcg9m5fdlT4p0qaIbO3A1Cn2O/iEl0tmpQX5YC+bgDYjOUTg/jjgREq8r+tiewYOv7gJxSaXu
sLESQiF2aOl6rsi0Hf32UEppYjSbgV5kH94gYdHneHc9reFqy4qDFMjgJLjV2cmlY8MLGTkSuBLg
qp7LwF/3gIDljAfOnZPW+mFQHOVn4uUU/lZZ+dJTlPOjC3CUyzCH5yf0UU17H6rlLZRqTSM2BZlH
qr1VQz5UGht6SGmriwXhlq6dg02sKLFaTjfT4kGdAXMTUNrRAfrWGYolA8EY2/YeuLdudsHLL2Bs
2yFkG3duvGyan7sxcGK7oCyD4CpIaGj6faTIveN2zakHB4NurNyBoCBr/Q6fYIaM14M8jNcVMo9q
5ilpgEr0w/TMjVsnPIBOmHnlSdEXQJz3q0fdg26jx0qiZqdl8ClXC6w8GzfGw7xiVzpprwmFcqQZ
knJtqtyFt8BhCdxb22JvvXVLVmoyqBefyCQLYAjzvWWmXIGbO7BVY3TN4J/mxugtqAi0lqqlS/wX
u25UMs1RlTRBuKZ0tEwSTjrczrtlxbhEJp0Dl4onalpYrse2ucGxuXVwaAeB62Uo5uGxByqsaDpz
KxsV4VuBVKIEltfDnYWV4ygBOeoSOYlPCxeQGNQRVuhvWr6+FrYrNlbXv06rf/AqNW093d0GQn0t
UjdZ2S9I4Oja5Y6uSvQUshDYGh7lYI6O5TUXrDRgMqo8AHNub+owdiuo1Lp1SZEilElDwQv7IwH1
uXFdkL8D2rgBiP3oOgI4uGDtQSkfEyMsDnubGjEEA5cg7rBDBMVyQAIyW1UWqhGdgcWH6wPrnTy9
i0L/UXjtSUKRt9XQE9ECTLen252yGdRpElI9CKBpuvT28t6NVkbCHtNYyVxkFCGrXDXfaqOAWjXZ
MGiAO52GhRvaPXLwr89SdB8MvwKxnorb8sysK6dbAWf2qTyvNo9SMBBvbemjdEFSlhgFHXQ0IcCG
BU1HPDYz3GGgIaJ/BVEsXxqwhxD6jOSpr/Zyqee9FRYYRAluNYvMonJ/MRgvRQC8QhWeOdLA3OMa
G2Y8NkcTsQ1G90fgAHnFcJ8UCGUWFDOD+hNjQ+omI21LU+PVdhos7bM3FrdlFYB/DNSN0y97Lsu8
CvBlBkiVNzx0LpzLJmcAkmMgn2hAACZfg2SAmS/bsOirQ6K4WRzax5is/R7ZwZTVAM9DyabMKr0K
corluSm2zGiZ9l2xpoaH+yYI+HnyrQtwCQUKp67jFcoQf+YcN59D8FxXRYa+PfCaetpQHI9F3R0o
/iHCYgDFCERTDAVUXP4KohZ4A4XCq7X6tHY5vEy1KPa1ddCNjalPDbQZVi2suLUnkhaBN2SsgEK9
4XUXW4FOI1ABLh0G6HPLAHnuQDe2MmMigzFjJaj6KlgsKCf86NXvP41l9qacbiSArbuimd8GC33/
3VW5xgdX31etKkFSYiYb5NMRXktDgUnUa9FsCsgWSeBAxFrqdOmcIRFKv8Ala4ewqFK7wPmraguM
zwxMF/oqHC7bSYPlcgu2qSqeWhwNOEALHmSo6tyU/CaAuWjqmcjLBTpNY0zh2HGPTwDbHQAlrfuE
mY3YQkZhALAzAy5fmzpVbrgTYIyMezNJVad1r7GqpIcxgy2oWuVgN7fGvpLeKRGdSq4Tol7cYd1A
jD1WwTNGPNvJIkDHDt0ANbcL5bhTxpBE44spO0o8MzY7a6Ww6m/o+zrMeeM164bN9ldVQzhX+SnY
vTltqzprCucqmwzJxuZlWqwOZN5kfmJtSPYQj1dxSIYv2gcz1IoCrAL9KQZ9SwOznfD3qGua9PpC
S/WaOl6A+mdxQR5T8DURDqkEE1WgmZbiQwhvO7SrtSWDW5zasDzYtYt8xO1LEGXN7eIISNYCGsWO
1psOEp8H4+k1tlerzwMDqXuA9Toue93J4oYgIwsdDybiMyQaYyS3aPOYcsQahZYDupPtVbDK13tT
Lq8TblevKojKAbvjJD7inaFUnwkeXgFl9jJjaCthyIkqjTaD4H1G7EnRJ5LPFuBhay/DecjW0H5U
E8gNPfM9UwSibNHWOPd8N/HFzDaydi4rvUHT+vVg74/QoExJ2JGbUIaXyDAao/cFOv9wMyuIHkTQ
FghRnptNJtheJwnG/vWAvMpcOSKTkPOhjzgMX9c2wfeFLoVsqbQ/6rDAfNQV53A9tMgQgnfarFAS
dZW8nv8nvtiYVBaao0+WZRuabmszgw6EWWI382QK3JyQTh2cmaHhvVycZJVWIpplufGt9thb23Xy
MYm584d4WRdceUK8Dzyc9KHU6LyxZ4Hujw5UxRHvfLmCzBDjQWaM1Mo7r/p/UndeSXIjW5reyiyg
cc0dGq8RCB2RmplkvsCSTCa0cAiH2EAvalYzO5kvWDXdRd7bRWuzfhkrs7ISJDMCcHHOr86068pr
KkTXrGcyQlZFic6HlNKD6/XpQ1uIJ62Nr0Nkj4d+MZiYyHiCNSwCjgjd3RFvFXDguTx89ZENnv/g
NVcd+EI4aDUH/JqkuKfGQwJkzd22TdhKSX4J8nMi/eSANJpSHElzki53hSffZ2/p1vPkvwxRgd0H
pXbejI/YdrqDWUerKIbabZbqJTX0o13trGQnr7u0SIyj0PPOjVyD99l/k0D5CCqOTeB8Ub5frHRm
heQu3WQpOr/ON7jAXUszv5igp2CRZ9dTm5ndgGwPTbsb1c3Oc2G1xk1lx58csjjC0eV3Wa7GG12R
6VPgzGm5Ku3olfBILmETVT6tzwaDfIFqUF35UjMLjR4bx2jz3zT8We7O+cm3SwRMk3MQcdytrYY3
Cj/XOLazoxgt4U0wcMSR/4ZZqEHcIapTICtzU0vb3jbOddIpTfTZTmuUuOXowrIzlg45QOgEfrJZ
OFlxWDsPXVPAgA48IVf7AkmuE1+scTn1ovDvjZveKQ+NcvKTPUtKpnrYTc54n0iY5sLzTlPTc8mW
YhNZy7zPoWEEhaL2IOJd43vgFTunbBuOovpNaqWOLY6fTkDGoTM7q6T66il32GUiQMHelftlUm/+
4OqttJ1+Nw3zU+8YeVgP62RcIO2HYTmq1NhXpX9cSIG9U0qZyPzqewxvr0uuQRiamXtphANuspum
kJDxdYhuyFkT9k/nNTrzcaEE9zPZHYLJZcT3EKOKNVapZ79f28WhrU/KDv25Gu+hHQF/loGORkbG
Xsj5YjQ9bJhlvavKKG5cSQ0UmXeyXzyE1qnHuO2+D9NxpCQy5ZeSZb7yklpsfI1auPTNlZIBp/DA
l8VhZjRY0UUHhWnFNDh89jHNt36hCJ8d87u2Fvs6QOCVwOlhfJoIpS6WTy3LKNYCeZEQz4ksijCq
4lU6cjkNNM1MzSyDzYI4OfD0Uccj5i+l9qqIXlunNVH+QgQ7+is4i7s1mpYep9K0fwmph5ZJRUA2
zqDRcSDWwrA9WjupF+QPDjYIkjqGKvsADrP87GTp/Kw9hBjF5PerXlcarbezyVyr/kMCm3oqTOa5
27XteByo5I7z5zgrGcmRQioSOvMyoILxlnuz4Nhr7VBMQYA+0Gjom8NUxghwaxlvu7K+JeerPERW
f3I8wafgqTvDEG0HM+2JynPRqs3ec81KTsduZCcZjDzPR7XKHNaFuURflB2rcz8wdV1zUAyqHYAP
OMX75hblc3LAjbe1TPhIkbykJaJFOvdt0yIwqKf+KGBkLZrJIpE7CGBjXRTZ0fVHb6UN/9tkCIOb
BGn3UrESmuKdOElmRjkqW/dtf0DEOezawt/7tjxxc3+KPSoEzY2qW4K+mPYVrcZxJk6ahwONieGg
dxQCCg+svuaYVAaWANHm38inQm2dHWbnu0TnnJn9bRWv86tCGiZ35zhjgtHGyDkJ0cR7RXbCE3Jb
oyJb+an43JbDU5t2+RrtLzXV4H4YPkfJFdzcFG7y2cAK3VaIvlwHY1oR312dW5NwL24VQEipaW1r
6VCqhEExZ/tmRLGo5Kmwiu4U1N5rXj50wffKXSVth+S1GzjxUjqNpkeFWNXLe9YV9QGDnx2iY0Ca
ZzuYdQZ9GMSnQFvvDCb6KDnYzaVNVq3IP+x8tq5mho2RoGHvKI04DaZ1045nvxHbatTo9pDICmPa
RrPL0IA+eOJxQ3S7Ev2Qr7pQe8XFNlPEC1FGKjUpqiGDDG99b9rXTfwwTrsscPqLqdA6aeN9tuUX
vEpPg7PMK9lKGn/wHsxA0RFoErq7/zaL8i0wmzVSjCrrJTu7eS0c+67Gk7rz41A55l3dGGTIX9X9
7WkeEDi4hgCcCj7opMne7glyqqKU2KsZOf/QPLIvP/rORRINxx0afr+tyhpZhMdU8widfCfcbygX
kGfkL0XLG0ZdeOPRZlSxqVAlXWtTLmvLWfrtuETI1udvmDleURqHfu0+VU6HwSwl6t9NDtSJ5JCM
CDzajGrJsPJ1HCOqX266hu+au9wGw1DcJjNzS1KO4NTFMTAzWmNvjsmZkY+6mGh6q/QTMYnYNtBs
XcXyzzrBUzGN+t2NlwLLXjRQB71anTWGcB/nqRzyEC/Vtu0YugJOaGwy46zQG5/Bw2ogR/6v/KQN
9drajN7sK8SqWbPOLNSAZu+ZhNd1665i0xSu6Wxz+1tR+Qy3sYazLdw7XYv6MlecCXGAksxeMWnN
vlXmezE3T5Nh5tscZZHbz/Z5blA+1x1ASxxsXI6EqpQVGaTDU7cR5XJsC7oiKzY2Y2zvUIeBbhQJ
12mbHcZRFGsTpe/iq6elKJnDlOtqi0X5rnC9V67d70WLV8Ht7G49OvFt05toyhOJlKodmGKnUGgc
knSkks1puQ3jTNklEGvg1IitYuvp7jDFdTiJteFGjHURxfNgEz9pDAsykHEFRyXP4FE7o4M9gDbZ
1Y6G3UNSNIuoOeaOUUBNZCfPUf2xH21jVWEbqb3+FWfnvPPSxVpVFu/fs65iNzP6uiTR3TDvbEZO
PLalppGb0IlVTj2t+rxw93lqWbjPqJSw4K6X1FsZJsquJI4/Jq7/tCyOXp6SXYovcbLtVeHTHtjt
cki488MkTzmBNJCSKdoH7M93kRyijXc1Ciin/kAaKXfZV6YYLEdgv7q/+j8HhGwS3T9SmOCMQZCH
FNyWiz5jPPvizXaOVNDjzPXkzq2eMtUvx4DD3quqS56dXMzSmySPxrUjrM/LhDNlnIpizWXqredx
/OgN73VBgZIIH4BveKzAW0NwHZkuL2WUrPKG8EpbYbv2moKP5D8EkdrZVjDeXbGhVTtZTmj6Ey41
oS95xeUzis4jWQb2fkow25oLm4bt1jhIwif8xJhbkdprC94sMIrQKuKnAjfoGgg+PiIpf0x8H9SS
Cj1i+lsYpXVGs9niPcxMue8N+z7F8WA1Yd03xRYIXK+/0PXXSHjr8ce6kl2uEDB2Fs4cdx0XeHW8
ObmRhZudK+WBEmcjt8tQ4we+OkT8+jQEyXQb5zTbdm/j4k8anGyLQBydVdiuLE+HDjk064KpL6vF
HKp9L0yM2VeA0LTHTTvG6bbM+2I1NMhsIobCCifaBgia4XxQxkfdw9IkTzJIT6bqUbtUeDDQOzBy
pEmxeld30tIdBychqkHW7jq0QRhgm2c/Ut/KxH1Z5LidoOlWXUKPPtflHirh4inAezNFGh9r+1KX
27T1PwP/QBmohwG7v6y8YK0UtjS/S764AGorUy8PqWzpHK/Fjn9LrcKYWctmxrh8dSVQ1VKZDSZW
FeInJri61AvmEetzru7pcC/VYuVPV/vQWFPujNriuvQ+pilo1mbsfx5k9Ig4D+uHgUB6gXitI3/b
tt6mabBX4Uah4hTbBZ90JS9x52KpncpzfHVJOLqMT2Xn3ESAok0viefMvA/UoqFQHGiu30f0ZMbL
EncklkgMRGOS7lHslov/anfVW4PVWWvVhsLQX7BqbFEVZNtp9LmOperpDr3jVLnfa+zjK2RGDhVk
gkwi/YQqlPpsuKFtr4E6kiOIJzSjg7fZWHpcr0t3XKTqNgv3MU531MeWANkexwYjbz2C2HLyaIky
jjqpKeyKxG+sX0ZRPHRToU8xdum89tpwHChVRjvirME2NtmERMx18yhj8yib5LPsSVdWCGCD+mhV
J1VrFuzon4zZmj8Lt4czzd5V63uPwjOG1VBhtWtBj/I4cEPeLfBXZq6dtB+/AqANNoHm3BlRkakz
SZDxKjJasIAqy3fe6D2nWvFHxNx9PkdatbxmU4tpZEYGpxpznWNPdYUvuGmnlIuDLW/FbougHkRJ
GAyOp1lcbnXzrIpm3I0mFo8MF2jqEV3h5DEJYu3X6UMk3rZtingv0k8NJsBz5eGhWmQT0yv79Xbm
QJQy6+5bsjC2jtDMCg6Y4DkML21vpUeDZnBjLtm2dEfjZU6nUzz1zga/kL2tDBT3Voe4t2k52RCX
h5EzlntvWpxNrk3wFwMI3Y6H6XPpuFBd6VtdGfvRLr4vHb4lVkd3qyMjXFL1WqLzBfoqz00nt6lu
9o0onZ2SUX9BREz3GeaqIyqqHGvEHZFxKRBxWzWPJMsjf51bqHRbYKxVA4+214X13OpxOzvq0i3R
ISnr73kwRTRmrKsxiPywbKWgc+ksNII6PXjZTXS1URnIfY9V24P0pPkGwjgCpi/sQ1chBa7ePCYx
3DZjCgT0NtXRuEVV/dXJkBeP2gjl1eXaKQvXuMrlum0nQUvS7d2x2+Z0WDZoTSOvHJKcP8BujNXo
1MeIVnxtZuDCQqh57RVgzKkc3K1rGnvAE3UZdP9YJMB8mHFDa06mNXg5/of2W479Nxzq2sL+BMCi
/HRZqZw6JZ+amybizJ3c/Dkq5kdLVw4uVSBGd+QMSiOMzVF539gaYXb11LIdV0FU02LWVXO0IFRv
bVHN28aUlGC9+Skv9q3WUTiXi1w7DcYM9KHrKrGSMGiiL9oAiTd0VK1rXaoNwWx2xWaaqNJSnLid
sN8JmphXVoYFfkCiHfjZEg6lkhzuh2TAl6cy68ks0dcgnH2xPPTU6iO3mofEUTfVVTacU9DggPe+
js17dgX+DM2xjPPdE9WDR8SLE1U3Aq+CMlETFw/NVH7Xbret+hr+Z4i+kNAhYYOgPq2UtAn826vZ
ap6GAAN8ugzYAiz/7PegJ0GsnzvX2SivurhfaEBMsW8j//sgQRVolOfqQSvnm3JrivVoy3jjAy7p
g+fme3yG06pq7W8WYgyLzIN+Q7bMhJWufEsH+zNLep5rHmwLvOTc9EIOG/Sib5Ef9GFb+zey2dik
obDfb4Z++SrnJGwE7p0Kt1hZjuQuTAQpuHfTUt117sKBGnD8WlV+8I1Y3owe7TLsTJfrZFvoJt0j
CjXuouuX7H1iLwyHq8MPHE6jZnn2ouOkr8bYUjtA2LDeUyPmY5z3X3SjwiXT2bGPANeAKi8EMtQ7
UeL0KcfDTDrPxfa7LyJoi2NCi9GNc7A13CQIe7ghOvu03o54fmJ7bFc24x72Oogo4zsHaISnJMDL
Ti0utFOXx9iG+qheG1bjHi1dI6/uOmydhtcd3cyt17Zjt2GnlAH69ZjE9Zsv/WVLxvMT5syNcBf7
xplFtyWsi/YTWA7fb97trrETB4igU53bF8pVF+ubZeyWTZBSECUOCv3Yz4/tPN3OhXVvC2pjQS1+
UMFwN7r6C2r6pHcz8gU65p02ExWQxcbonL1eoFQKR9JS1em6HnHW1r6dh6YzQtSTqj0RcFkbC54a
CdPnWHrbClrPtqxvKmHLc51h+4pjbzjOBonlfke1BX6wb2rhrkXCNd+5D7WscpInermJY0jvIOuP
mdV/Ekl0pJgSW8E4kXU3+UYYtdO+1J6BjAGHfTsR5KLn4YTwASNIy36auRpOFIPouofKDAthrZnJ
TcnawH9GSeQRHWx+GqYa5iBvVxSwcRiQprdS0xSmvpmfY5N4mz6f+L2QrmrsYWz8fFPSV9PF1Nie
xiVb67gm3Hvg1J9MY1v75WMqCsx77jXurJXxRuKYCFNHfJ2cirSCCo4U2t4jV3PaW3hYtrkRXSLD
jI8GBwlV9t6eMeBfxQUePrWNrFW06gYsD7P3mKT902J4Q+g4ydf0RZU9LKvla8BaXBCxoOcu8q+2
CTnkNTg7mfn1xenaw8I5FRGUA+XbYQSbTPddGh95LfxQt+nMJn83neAFvgAPq7G8Dp0f47Vxh9Xc
7JIhhtJJlm0i69DB9HJvT/3OGqY2NPvMYDVMmzSNyRnOKAeHwpLQmeP7XH7UKv/uFtMnyaW+2JrY
seitob5YcqhGV7k0uEO2pdxsd4XuHkTEg+5klh3ggJ5Lt3lzlrI8Wl353XX1sSZmZmUO5hwmhrXw
ffg2wqo/RaYGvs5AYVP1AixDl2vFz62onnPHezJyjyMkl+4qmqaD11oJNWSGzB7kCdehR5B0hvc4
ask8KeLytjJ73hnXVyStr4PvHfPc/R7YJD7kZM8aSefvCcAG+kH0PNhGaF/h/pnnRlbHRjiNvaJr
CYOcmIRxssV+cQhMqpd8m9UGrSVgZ+/nQJTaZAku7pOT28PaWrxsIzE0zXGc7oGgNnYywYuoEgU8
Y+F2+NTrGbpckWZhk8e/EmjYQK2iA2Wzv+ehv2qLLWpkEnY2gBa1IeHHLlurEq2CZb6PUPrHrMRM
N80fRqC+1iC2q3ag8tWxkJdxxOWeDt8J33lVEbVldcVcA5sJ5CBjVkYskN98HaroHqDoYkR5uZub
DqwO4r+JANXMYSCYaZ3JIt17Ioagw6AZ0yRhvOIXR272PpbNFJZe+i32CgEPW8Ugy9kqEVVx/vE3
6q7i3Ok2x+UpbKCkEmh3aLtT1l9DMuBvlrbBgBnZ06ZPh1fTiQ/SzFAzBgy8SOV3TNLFVkSVs3IG
fqGtofyMUebnvIeVFSM4OjxZvxkX6JolJ/3qNaVYPquygjKP3q7uydnX0SmunTcxWCtPRY9JjT2k
aicqk/iGOUzRJZ3C0cmfs97k/JiHL8r1tosGX9Lz8+CVw7rwx8fKtLP7jhdO93PXZ3J5GJv6JirT
amsXCoun5T/YuubOMRWxYTOnseXFX30X4/88Er1FgGISLmrE6DUuOpwGSMyh8m4creNTMPKbciAA
wp7TOzMGndZOihyLeZab1Efy0Kr8ZBr5C6qi7DipbtiQsgU579GMBQuzLjPbAydqgyUUrZWG9N17
7RT3/bIAdrrW+zi4IKZlPGz7MdvCUQOwT5d6HlZw+xx0qli3qac55HlqeqAdcucXyVW0ipY83hOl
YqYWbgw5cCgHzkvulVwmtngsLKJBTGossi8APhy9zZxqJg7NIKTaxFpqyNYEPon3b0WVZbdt+WJM
9zV4sY5I+8B4+h4JcKQCa0ctqV0GVX7LZuNGGeoi2oSAQJkwlrpe7nSVynXsVfTUcK7DDLwjB2ed
JOktm7x4bYnQ6Pw62jZE/eCn61eNJTZE0uhDrcFiWKPsaDHa+2iI37K0Nda2+aBKi2wDOyUKzdDV
ZmlI6IyKdu8KpV+cK5Wfew2sXyypgieU1KrZxLO6oz39UHWS7oLUjlbg3EBUJWlx9ZK8+F1vbsdq
OZUTWRJpFvUbE7GWRw5TxZnG+3vWahYhqQUQHwMhZRZN4+gVr2jgrH201J/66aaUc3ufXwMMBhtH
LonLb0M/CxrL+W3x++KcRbO1bgj+SZuwUcZwTE2SBnEQHciwurb1clZ7T4+vUCr5dugrMLtguZjc
qcLE5uU1UKZJhD8+6st91tjmNu3F8zD736e2t48SFfxmDL0s4LsZaLJKSQ6VXdoHp82SS1cvX+zS
AQ6IPBIsRqMhtyY1Qq2fyBe82Gl1NhCOrCOSDHdTzwmSK2YB89Pjruaga2HLImAGD3y6CE61TNJX
mjQAXuc1i9MIZYY7bI15pUSBnifJbruA3rPXzodjyotR9KiM2uK8eBU9miNOGhsIWbHUIL4fBrgG
lezvux/ZFaiWh4h4IdSI3frfaqdUCy4r9JEKWY5hB+8VZKc1jI/Qu+ic3Jck93cF5r0V34sBjYIU
ZOspC5h1FS+g55rFPl0J1Lz9YijkFv82eBnhby54UOyi4pgK2mD6WZY5s+8o/zLszytDxF8GIBxn
hFRyjfRrhwus9Is70/fmVeDzLq20PKL7RahDhzjAqq8y36PrSQjqMqd7UxRYYKsvImfKzg9R7J/6
3J90pv+h9/2fkwX/pCK+PG6f/n/QDTvYIv5r3fBz+n/+97/3/wsR8U8y4etv+n8y4eAftuvCATtS
eLZ5zW3+QyYshfmPq3MGJFT6Err6P2XCpvUPkkd8hpr4dkAnddUu/ykT9v/BLzSd/442+GdduseN
Ik3+VE96YP8m/4jZ4S/JqoMm23ZwVXDIGyddj/iMlZM9RE7xqTShuf/yOP5cMD8JkX8Wq//501zP
taXF4AVXXH0hf/lplugNxrSMwcGT8aM5YEyNM7jCwj0AlZ9h2J6WsTq3VvGJHvZ5ah+sYSYSTO7Z
RWg093AsR0qBMMNVGsyY5wCgciIYJsgchD6U3TrYJrmNjvs/XuO/+Nw/21X+/NieF2ChchxkT7+o
p0ulAqZs8bGtRn8bu+bO7LrniUAHt082cWXeTWii5tFof/O8fpVtX98OGnDBukBabgP6/vK8DOJQ
Ce71DqIftyqmpOUgCcdpfhuj4djuYTPdJO/3QUAEz99/51/Gcl2/NAxe4KFUEdJi1f7ypRVFor0o
ezj65MYwMKYg6toFhiur5V0BPp79qSbYKGr6dZQnr+00xY9No6Ojq4r3SAU1Etke4r+NfaQhrvmp
sRqDKvdtLq38/Pcf9sdwgv/0nfzxYVlQiNvZIAFK158flDHPVe8us4ZglMFRc+g9FEX/EdjfpAtG
m6jSOQaLsI+sPyL/DA+dsbGDNR7hEDPv0dbDQDqYCyOOK7F8onn95jpLsc3QYICAx6e86g+uHpsH
mQYksSJwg3w71SSz7DyikS5x7zy1shIPv/lm1w346zezMb/xMlgGtvnLazAyRy3Z7PXHemyMLVFI
8b0ymydcJZRiyn4wch1va9oKxy8K0KVFgxQ0OT5wIw37Vq7RP41nU0Z3WLW9Q+C1hyqP1FMVGf16
WuL5gudmuMtVAipGgfC7QWX/vOU58HyXNSRQDpg/HEN/2fJRjZRJuWZ/tMqGi80iwWDMc1iD0tnb
aNiBdvIbJG16V4JQXZqB7NYyw8UTpCgfwZOD84+/6Uj/bnddd88vj9azLMkqt0BEgCR/XjQt1OVM
z6OPfjo0u7pGpE59VZvTSRUoXsvOKmFJ/AH1rjxNxDWxNorhJiIu/TcfxfznY5gDXriOZQrTEhzE
P38UAmKsgDaqO6qyKZ8I50WKJuMI/r38DkLSXoKBQpvzaUFovCJla1mZc5xfLfPzEa+y2laVmW94
zrAKdbUfElV8mpTlr6t0vDBElniYD4eUv2c3iF6Kkq6rBckIa1+p59+s2Otj+/mx+pYUzKx0TNe2
UEP+/F0Mugw3d0V3jAf0hVxlxW4Ucf40GKo9pi3MWdc5/OtouA9p8rmy0DMK0op3OmmHky11tYcW
HjbVvLyMVkQixoiYX8KDosnvLhMBN1Obebu//9g/Rg789WOzOB0OWdsHj5TS/nX+id81JC7FpnNg
BBRcqmib5Gz5lbd32vyRXNwkHJP50R6nPMwDN0bxbyLfi78niXWobG/8UpEdvbIChaKKpBXdgxT8
/Uf89RriE3q+EKb0kJldjUE/P9gy7peuRkFymA2C8Kx0W4hgF7jGu1vEO00QT1o5666ufnO4yl9f
qCfsIHCc6/lqU7T8OqwBneI4pX0AcGoW5THxSbFAKrCaq2J3rfVPlPr9XpVxs/bQITqtvmuocP67
X14yVJkvLi1KJJ7AL6vKpq1GFJguBzsl12C2v8c5UcTAkciXUyk2JsYH26sek0jf//1j/9kv6fn8
UB654Ow1PaqtX48Je+ksUQDKHUjWyLd23xExa5Et5bQe1HpMHIZrmr+5fX+MYvlpNVIE0pVgGRO+
7Vr2LwdCZI7eIhJSWxbioAn/4I7PBsVapOecXItYcCd5wMhl7Gx//FDlNJ8Lr3hSLjglYPaZVINX
wreNiyUROXSAi/eT6OfHyHe+Aoh4hCjMybPMc/rzIh2PnYlN6u+f2x8L469fwqf9hAUnpzVwAxn8
WjfVo/IXeKgWJ45xPzfes2XDsc7uNBA3h7BCJSOZnFITxkJ00i1lSHmbNgDbKq5wi9pQruUotkjQ
bqLMOtBfGjdFnxyGJI5OkfDVTYwA6aZJvuLhLC4kVihgD32ZvNS9w3xBtljdPWWzWZ0DzAw7R+D5
6XRTnvwiuCMuLniKSUQ0vG8dnDSZEDSpzeQepVO9jE2QE97RXmKkjZeOFJH16PrTs+9Hp9QoHgUi
y3WbddU+YjjQpq296ZOKHwcvTh+7mPQ8jCaEa0jxUJTEsxFmfI3lx2MVCcPeyV4522HI7pQwx23A
kR22ZRef63YweMnTueya/IphmZs8r1aFXTz4jc1o+yBO9mbqkrgUO8WuGGznpP243IzDfAikyxZM
6247JR5Wv2a+XgSY6gpBeLTopLjNuFRWpNuLczzhaJrgHXbQhQOSaZ/grUzcoC5+mQeHT9Gk7QUR
Pz623InW2QL6N0UXh1GXNw0W2osJarhA7CCbyAQsMQJMNei71CLqyGwJhu2SfVCo7Ci7AIo/tTm6
s1s5ju0NdEK2Ks3UOTNw4DcHxa9XKQOCPbwJXKW47ViAvxwU7uCSLlq39Z4pKvTWRJwUlXuryyTi
+v6dUfuf9un1pwW2YHXb1Df4k34+kx3ZDNJtm2qfqbnlm36eFDAH2VkkbYFluwz9GWxeiAewTzZ8
KKR9iRprnXvxTIpSU+5sz2zXBcTTprpmv0QEgVkasRJqpwYrh2WsipSgX7vz7hK7dn7ztK5P4+ct
GuBXtSSFkOnz1y/nDGXvXHdFrPeA+yidQI+OTmaUm0YVAYUySTsiwxcqTc/6zYV7fTL/9JMDwUBm
uox/0V/E7Ms4I62+NsrjRDy8najt359AP3qUv/4MKk/LdZmXY10vd/PXaTrNDA5uGWgdBkQSO8LM
oU37NtjSbTknU0ddWHYEgDleSVEt0q1eJpN3RXTqaCctsuxo0xZ6fpU123+A7jziLCm27FQgWiK/
i9F/zN1YPaklPZfNa98SvxQymv0FS5mxB2Uk8SupNvDWn8m8d59A09WamJ/5PArS2tBKF+eI2ocT
D6QTk2RLJNvw3dHs37YzrJA97Zw5GpqdDtLHvoqdJ7PWI7LFbAgjMnfOVg7ZVs/ZaXaW8SmK2xrD
UWA8L4R/9UjXEcjm6dZ0CPhZIms8lOZkH4vOtn9z3P+LHgxZKYe8sC16VazNP28FGyYMGVPfHnvt
MphDRgwv8wXtahr1Z4YmkaqOnmSdaau8zcZ2PAWqB5h2jPhL5mKWs+v+ecDb0LmTFc4irZ4BgMdt
3MDiRFpP62gYhx3tkPNZq4iuABlQErvGXsrGPeR9Pe2KygScnazmDvVT9YcN/icX/F/Rix/pM7+u
Jq5/S5rAAM4fQ17+0sogqNGOJsn9iHi32+Huma7Jdi4+tOmr11svNKYJArm+fxNLv86REt8iUIaC
r4vi4Lho3cipXU/MCd4HtU5u3AshWX6ZGmuNsWZHGoG3TR0FfpuPxhoCKtr5rib63YfdF1a3IwQf
74Po3Zu6Sf0LJoO+995Ulk+3cJtnGXXlttYBbGXbuwQsNNWWtom0YR4mlkqK56AvprCP0UOkcCRV
b/lfFSwhk0lQxeBBA68eiVy2ray7w/t1IjnZhFPOntypNHEnkFHPbfGEpA4+phf1PisXouCLBtKo
jpsDxDL9MoK/z5VKyHzO89BKp/RpdhDT1DWJkEb8WMc+RsZeXUOpnUsv8+6kRuY3WItV3yiRw5xK
dHup5+2MiTjZ0sAKGF9VC/AqJ9voncc5WlbI9HLYkpTO1s+/+0urjnlEZCv24Pzh7w+SH6NTf3n1
vHJMyD5GeomT/+e1jbxH+aOu+qOXMbHCItbiRpWlu5oHazyqSJkh+l30XrMzhpWl1GZKAmdfj/54
8CnMlbY7XMgx0dV9hF0dam1WV8cakrdz3bM0spTk8zHT97mb36Kdqj91MzmvVt58Ql7tHmMPdaWP
jF3hTDgYaa+2cuzGvcu1QxrhuviOm1PfmwPzTPl4h1lkKWPTLUX2Wx2d/v5xyGun8fPjCEiwutZ2
oJL/l7AzW24bSbvtEyEiMSWAW84zRWqwpRuEZJcwJqbE/PRn0X3zV/WJrhtH291tUySY+Q17r01v
8LiD/883IaNi5DugqoMNFQArn4c8pY8JvBee+2kHxM0CFlgzNnMx1wxsntVj+6iD8pLM3t7AdPQv
380/Y5C/vSIOZZMe2jJtvpz0nn9/RcGctG5U0qMotvk1yDvrIdhGPEKqr1iWvNezPR+c0TlaEci8
Kds83DXk9Rzs2NnO89YNvAOsYRa2oIqtMN8mMvqX6+j/078xU5MOZUJg+h6D27+9a+msEzLYBnev
HRsYmY+kkZ0mvGz2k1WLULl08l9RB57lgS//3x+Z+8+LnqvwcQ/6gk9LekyS/v6Pxw7Pm+tE5Mfk
wM+JoEJHE0IHzPv2qOghNo7lTlsVqP7J7pB/Y2cr2DF+N3ZJuFNZniYbjfUQs73k2La2dWvWH8E1
rqPswxhQ5ZF3pOHJdx56HnItarao1ejPO4zrx8Gb7LtoCBhIquKpZON6iJ24PxkR+7AG0WZSetXG
TkNvlfR5e2rHDA9CPhLPIcZyFxRB8zJ6ZQH3xQ2xTYXmBk0LIsHMsBGjFupcV/GIiI9MijZ2WLs3
fXp3mKNsI5FMx7JDJl1q5wcXCnI2UYq9GWAAde3HU/u/3+l/BAt7vm8GkjeaqZLkmeRr8vd32lSu
Be3C6nYy9TethxGpAVcDUAOzSjnjp7CN/Vzia9VY7BDMCLUj+yl4cqcUC2EB8LEJoQu6JXKldPj5
v1/dPx+Dx4tzGHm5wrOk5Xj/GCeC+VMxCoVuV83xuwdu9xgaPuSDfvOgclxcBSdRj3PzL8XBf50Y
/LvUetTKvidtHv3HifJ/TozKnGPZmGaPUw6zS2+bbC0Hb1Ww6gxcAPTNOB1dC8kQ6TvRVDzoEEOw
U6lPAksa/dtQ8r9qT8tkA+M4puVAZOHQ+PurcUd0xA+y4C5K3YHUNb0eqTyeGCCQ1BUXxfaaN5nD
LhjDceYMyLVyVJMmzpy8HuNn3kH5L0/Nfx1gPi+JZp9y7nHLuM4/ViONI6eg9PNuhwwk3lZhl2yi
uLvnTrtrZaRWTNuKLck7tgu9Psg3ro76G1uACYs0Ukh5SVqzWDuzgVArXtf9JnR8NI2i/reP8p+n
GD0CB4kIuG/x/dnOP967tIwVHHhV74zcu5ryu6rorHPEy+RgLDzATr0TRHg1P//3g4t3+b8/NXYv
nsM3yuWUh8/690/N8toJy7KsdlEORLgM2LO7XZMdkYlgoWxS5iS+ecDHFF1yT0YXqn9EGzpf8z0l
GoB4FlgiEcNnbd4A1FLBkAK9ayajegqJeTv5yj2qycbd25Bnkvqde/HjkdGWoG2Pi2o3FcSS5Wnr
gVogksrg8kiEdQrrtF3jxfJwVAfuxmj9vxITykVIIbGAFgx1wYZ1a2VgTrW/VHnpfE+OAfXGMTYp
tdnJn3Buw/RuB3wD9WyfirK0tv+ZlgvyxfL0PoxKLE0WLz8SpBgrG18tQV6Myc0YPkXWQk2wpGZL
nOXZ0zRCbbGDJPrduRsmD9tknNKP9iHNjca+edYpPg3ncUNOSnI+iUr/1Iy8kfUiI+QvBMbtQoNX
DnKcJuy2f34LJSe51TEUisBJwY7WGhwt9fKOObp9GIYYNbBnnOcEXmzpNNYRvwBV5eTGu7DFKMrX
vr8aQXeTk+pR4MfyKe3FoQNCfmyZ/WIjVOIOKQLrvCP9QzQawG+LJwO0+7lgVnFoVULWQ4fpvpjP
CmskzNOovLZY5RJOdrgSNdTFWVQ3iVvC99uvMkbYHmWIXSEZ5EsWVHpZh4V3Q/ePViMvv5Wyvs2y
M47EKI7PVSOY5eTTOUkxGCqgwKtqD0oj/Jg4UfjIRb8rWgecNgKkZZCHw5MdzFtyjpxLNmB+rP0H
E9txpp9u5PvLlOrrQHpVQjIKKh8gaR4k4m7eRjH18ZD1vNQ0mdZdMRdn1OvDWlZGsO5M92lMo2Jf
JKl7RAq/ZkRYEp84UshAJnqtJMscXE8ksfn97s9HbTP8RxeefoY2IliJ49AXbXQPH78gnUL+h8PO
MjWxQIF7nDuRr4c8xzvIyJkqPO/RzPsbtxb2qUX16UVPKR3vwqjENpMBYTiRfbYt0rdqN4jPbdnf
EHaKHXbBjR159iulOG5PR/xIvEwcClZrsAu3hu/9DP28eiaEMMVoh+db6GYi2kAHDOr8bD9PYblP
Y0zwvH+gM2VuMmEFZT6V4hZPQ0BsYb4yvdL8Grp69WfWWU3msKhkmG4mY8yvHS67Q9GCb/XjkvFw
71CAZEW67cRcbKs+Mt/F9JG1XxYZ4R+yEcOqDrU+p7leus1Qb3n75VW76SOCprSf8nL8yvqW3TNI
n60c0dPHuAR+s/VAdFVOeBhI/MVrhp/MQek3RTnpX7i8NnZJsECOoZpYtlfage4qdB4fXFXZ61hU
JADhWQTtYUzHkXSMYww4oV7UNjeNry1UK5NxHq1545puvWssotzS1LxxuDEY8Otu04tJPhf1p4im
kYgumW3jbdhb8rmzdHDQc0o0DPhz1bTPxZyKK1cOUtaEDIC5KJqf7GCWQF5WM1PWAxRmbDrDsJ5S
fzw2ugvPGTmN56zFc6zTrt1hwjCf7OrWga7YKjgrMi5f4kTuh3woT3FmEPE0OVu4Ja9/7skyzRjQ
H33ZYSq2vYl6Cymy6oN6o5uq3XVWn23MPNgHs6XvNPCEjICnGpvRJIQhvNZRewiU4exLj3IYo4Cx
6J1MHu02N2hbTY0HJutXMnJm3nPzNs99fQkeQJPUyPyNk/rEqhEWvsgpp/d+8SbjRJ+qAbMrsGh9
H6yIxMrM+l0H6V/YRCCDKWe4CtFsej+Fc4TVsETItc9tiPRc0i/GqImXmeAESoWjIJpn9zD4sXsg
f8wMUmA0vRNdsdkwdol7F/m+ldYgPAqydWeFgKoa7QspS8RBCdgelq2zC3MafvCMo8U2SAdJqhgE
V0MDzqVAHk4fzcyUK6y2odwFsVe8AbtmbiIQok6WhSNAHNIq+m3kQXLi+vD3AggOez/1irgrfjW9
bD8mrFbHVOsjV6VcIQ+88ZZ4Z/ID6kNVmL8EiHsQ29PAIyDJt2q6sHphJZyB8ieDKcGSCGQCA1pM
8bEAaF1uyIu0t35TV2fybOoF0alMeR66vbZM+0uTMhiPY0GXP5TPqVteY8y/lz+/I1/D29TxuZ7q
cRNjY4X8geGXB/qYzOZ3S21DvgBmIXt8pKXI1jzH+mEVG9yVEtSmqnbEUkSDtf6DHYtUcPVblV+r
AnxD4Qxqr43KWXtZfbB6rPACPL+ZwWOZYubPnnZfyh77nYnRaJfa6DJNTRJZPTYG57jUl6CoimMP
Q7/u+6Njl+2L57vNKQGgE9vdkx2zWue9IcemjvKbWejX5qE3LKaKU0iTiMJQzf7h9p1YO0PiQfKx
nB3wObwRYXVHnyfuZWISczTU73+kxmHvdefJqtcaf5FpNOMH05ZVi3fwVBXBSUueFZSu+8jhj4Un
FPJAnL25p8JLGHZfUHBAE7AnYKr/iSfdvwOudJcziRl1UvVPJoCwq+jveQZxo+/pNkOR3sxH6GWe
JgruQGJuQjYTCy2mYZsk1n2aU/NKVO9bwPN9SFAiX/xcYzYqOtO+lqZxH4fKO2sUHLMw+4tTPnW4
vg8Z4oQtebA/8XQ99X5TXY3ax86KNZMRr3NnYAbnjWnOJsnmYTvOxi+fG2oXuKhXFKLtczCYxjkV
8YbieHqOxizbu6azyShVzgTEGBz5TsJ35QiUrohLG2d6/OKrDIesOU2Yv8mY4fWST4KJZpnoImH8
kZubMqicreuOf5Wydp5aJNObzrTOeYEnqaU5XLqxja6ur4d3ZuRMf/m3CEkLEPVaTCs9a0kfyvOg
nVUVpmQR2EG6jVzYTWX0zf3tnTLbbreYNvI+fw1b6tFhZppntOxhK7/du+ypj75LlEGs+hNbxAxK
6YwQ1sU34rRxvZUJjAy0i8PSiyKesaZ1bmjM32KusYUwv0lhiMxkfMuQz9ps0LARJfOJpVEGAGx6
CaskvwrVtrtypp1Nq+aNpV/9F5lE297l7++mofhCeV4Di7Ij4IUQEGYiWUSJTlCJcQ28zz33wP3P
LPPezKBY8drD0OiOBRk9BcS+Y/DtG014rh8ePk+UnzqQNXLJMlvTiCeHtk3PXeVG68o06+NQE5kw
ld8ym1gvhVB0xqqbaHAjrIukThVl2u1qqzPJX1P5tshwc9su6SCUOG0UvAwWIQmhlt+tCG+zSQFR
n6M5EfepnQjkwRoho5KH3PL7ZzgL/XNX3VU4BhDQCNd0Sbw4Q8x6sbTV4MrHLFlLvnexUps+ZYmK
cCGHRTZM7O+S9Nji0DgkgYtvxcf8EYoRj5lpQszG5HZy0hVnxcvIxXwYO0W8l6jFwZx/5J170tPE
fImmeVnwV1ah3gRh6m50gJREZeNHRMm7Btx0gfgpM05/DwHSSAKlDynPWcSzaC9dUbeXWQxHkJb1
RubldO2K/lvqjM3A7GCmcr5QqzJDpfkQHUDCVhr4mzP55IYA7GXIX5YGVb51ZDovM6a1H9EQ7jAS
hxw/fEKWWUxPaX6cvbFZm3xUF028B36uoqkY/hTJF5gFcR3ESK6kJmaj+i6DghQ7vlkEvmaMIUg6
OHckOW6bHmt953QvpRkSeMsXmb2knx4KY6iAX/SPfQeW8XAqPwOl/SvJybA2se/vHX8an9u+ZWta
9wT6ldo9JG3kneKa+PJcG2rliyHYaBH2x7TTL4iD/FsF53/DiVXt2fL+ZdAlfHbEy3WG5rryq4GU
uhbCCkMO0jWqKxFaS6O2ph+GZz35GvHMwwO3qfQjn5AYtqOkTQ4LrAjeHH7leXd2Kup1t2qjW8EE
eWGUkbFlGk05S4IDYYEsWZ26JrQHZkjSi1VVpdmh62H4KgcIoYEZUpInUQURXadvvpYmIxufDcme
ec/05GM5OFhhKRBOB+1pNA3m2UB4zo20QQw5U3lpsnzaSIW5pmktfUNftoxkvJ1SAhYmSKX4fax9
muRkgSTpTtHavYxEJ5CYpL/aNnQWROFVK5uu6zaYcEacdlp5WKvDpndgQLUslAeZHes23BuwO+PU
TIgbDpMjU/PkCFhplwTECA4hqD64bjC92OQvO6uxfsxDjOJhbq7zQKgEoXUoDQJeY+57HwIr0DtW
pmgd6gl7Cs+rFyrzDsC1Yt4dPY0Mv4myI9YgFAfDIIDAMCHfYzjpLEMCNoL/5ufiEvQECRqzGPdy
NktgXiA3KP8IYzE5WToKSCfG1zCF7lZ79bV3aHjFgMlGlwQWSe9HR8YBjWxWPlkynjZOlnVnNTk9
71W3hEzJ8WP5zpv/CEvJ3fizLiNKClzFOATqj8pK89ch4yx0IcQunXQO15WDb9q0Er0GoxYsKn8i
KTMyvQOy1vukkom9CJKwpBnTfeGG8ybta4t62AOwZTvXQgNgHAKFMyCeLnw1H5Qa3a7TbKh+iJZ4
7VrZXDlutHN04qKMIHRLK+9MHhhKcteH/5bJL3/wsb+w4V4qCcgpxoqdDNOG3icEacqpaNv0yyLB
3l4mySoeJzy1bk6baOiPxpxOdnQ0VV08qbKH1hQEehsN+tI0tXkzH9yALC3sczcy6PUm+qQBrcaW
yzhn65j8Rc1TrCKjSrePVfq6SkpOThdvV9KDFZrJixdj9fZneqiYAZBe+sXnhwsn/HYICBYF13Vr
aoqxivaYaTEosrBZIqw9pLqNtrmHf6Dy1APqOW07I+EqbvpxQ6QE93xKCr1JNNJVKfyrLFOeoq5k
hWQEzVFGCSS2cTMrBPWlj7UVqAPaGD0/mEQTjve2/gJ5Fx2t4Yq3JmKwMJpEi3oKdQLRh149XRrg
HZcJRwr7mtladREjopBYcFo36pCy3P/nlrDtO5sn9CoMmTd6MLy14VVcjhZGaFdF1pqZy3EqexP5
l26PQJxwzIjVQEbJvUZcoWVSbEcdWD/gRfl6vjDpUTu7Go+Pc31ChkZyl+kz566PkaTbCiM0iJjG
WTA5OKsZRHn2GBzZiL3k9I8/M++BEHs8snThp8R5ZAETbLN3iWqjKSfCOva0eVRh6d/TYDgTekdV
VsRyW0VocyFaLAidp1fipl6ox1wzxJvDgMaKbyAjxconrjMcmuVQJuAr4nDHffqZ9EF0BeHZ4WEl
s8qjkfqZzg7rAyF/TdYxC3LvklrNW2jM1YmvNmOTMXlPUpTd1O57V+XM+cmfrtlFG1a30VxD/VIU
X8Krm2eWpg7C2fkNFupyyDU2ioGTb26sk2kZMdlYhrG3a8V+u+WYIUfdw/xJYFRZb5psfvLE8DJR
u1DvJJA8h8jfZC5Rp73q75V2wlfEOuNF9OGHVefGK/GT87EgL6orwOo4o+thF3RZzzpYXlNX+W9D
wenAAlVv//y3pEIlS8njSQwdRik/di7WYMRPSbwnvc7fhojrsV+Bgl0CV1pKWVGhQxM5ED/14rAK
P6W5K08knxmu0R9yvvqH0a0EcVtYw33kRpuwJUQ5b4pjOfRHSE/TvZ7ltwSCeUgHGgH42s0irtmG
RHHZvc9forB/VWPcfw1/Asse+Yaetle+nTirsmlAvpEOqxXfqj4OV5TkLJn6SIGLmDqCzLyS1bFp
7WuPG2Q0HTBLRrfPCO47Sj9td01A9piQEU93ZhhHVcAxkMRiPmsXNGEpfQjZlXWHQNGt/vOfXO9Z
EW6WS5owtwmcBRS9H76M102SzBusRUQHy2DeSSVXkxvNvHsU+LMcuo3qHAr/BNauH+1KS7h4qVP/
uUULhlCpNX/z4pYG6O1N11T9TgvB7MgX9YPmYtx9I/7tuY3x2eumZgpa+qxTS57UML1AIiLLsSiz
92oA9Yu3KsU6p8WPIHyXsRxpMnIgBGMw33qDxgGLWwF7bNEgVTjxKBCsWVoEGDHIMqvGfyFhZbzq
uv2rLBFfx2Ea3iMMShSq4q9gcp9bOsHHfTGepaolPmaS23WS2q8pe6h1Y3qPY4vIqD9dDmv+76x9
BB1EyBusIZj2MD6KNcViwVI7eM5boKtO21BXTmhjR9M1VrFgMYPmK4A2p9szeUer1opOXcfBGMz6
lR/uOJjgiVxa2GuQszVv8p9mYSRHfqgFKD5GGZP3Bh/XWiUglU5EHxjdsLVK+a7AQLO6j8t7bT3a
ExO+SJQ1e+VV6a6NUB2X5WdklskrHJJkOXaQ+sbMyHdGErMhgSqHTyt6CQG6Kdd2tolzSy0xb3Iq
Tc7QB6Ah+6rTHtVaEmOvaqof/ImzbxlVC6+YmVuQR1tkpEN7wDOlh6NxHMIRzJJ1GxlaLaLSjh9o
bfPWMLW+5E7S7kaX50Q/UBYSfOuJoqq86yH9DIig2CAJsDdwwccdG9kl8D7irRksbFLteifd/hRh
Dvg8i701ry8+WmJjS4BsrM7HN8GFKEMoF5PdGGu+ON1RWqyHfaObsJg049GBW3zCNgbcGyLWSwW9
bZHq1PuVdggDUshMcgS3anX+VxC08yuMjmyjs7DgZrajS2/pfgVaNH2yYu/dr7jw3Wz2XjIFzCbp
v1iep3dvzrN7RFn0MBrqlRW8Ka8YPkXifoAgSaC09PLQ1jDB/vy5Ca0phRn30pvolv2g27iTY+/x
lxZ3FUg+wyGPfzVNc630qN8iSetgGYa/8wb4TJXnf//5H0xu8YZcfhMFlfec8L7BNuj8a8FudtcV
VbAfomw+5yhK1hkH50tktOOi84rol2i6tRpq+3fLqTi4Yk1YJUEyQ5wx8HXtXw5Sq4W2hhp5Ej8P
rxwE3uzD0i4r8/cmS6Ny6yZDdHKKeFiDjSv35ay/mObH7wPFyDr3GsatJSuOOW+YIBLKmQrrEyqa
WGUiMY9Gq60bRT3JsVHokYicbaKOAwz3X/isyjLYGobR76zZjp4Laj8GIKYL+C1gXSutn5EPSjlw
+umo4jm4KA/ga6p+2lU1vU0VDn5JXMKn09rPIoiN3y7rcAMaKZZIDhevJ/KkTd2FVKU+95ja1z7G
xzCo9YuMI/bgiiA3noX8Q/j6a2ZMP1RdeqvYFh/SUvZrC6buJx2CqnADFwkJ6IPCu13N1jlU+hZ3
5nNCxOePEvLDwXMnvqKP3w6+wRPSC721CKcZ0uCpnIW4Ce/JNmvxn994aWFuTH8gghy03IuTwVqY
XazDRVts08xsXrvZeZ5SphXAAbqjAdNctw6joi4AFV6CIhOpuc5x34I4J+q3akA8JuyZfz1cvCRT
LPpKJqcy4Ph22/op6ZvmYsg83wCwNTZBpCAFdZoM+pYyrM92BSgrUDyMKRzplY/q6qvwymjrwRda
NbNU21Rb7cZqUxYbtQyfqqqod9DRoJFD9SJgMgoOCmzQYWT5ti9jDvhKkXqvjJoyOsYcCaOCNFTv
Fa3wqhsqqnU2WdvKbe33kYjBmN3WXncB832qSkl8XpZtROxOR1AP+bnzwVCbVnXWeeUzDWunpfJk
/8oUG6RY0og3hj4EZxL99EaH7sYFf0WrnG39OPajMZYrMzHsbTBH5lPfqGTdxcyRxtnq3pF+ybQa
Pj2fhlJ4xPzGeVg/j7HCfF6OZ6/LjMdEWWDERc5iW8b0kiYUtqZmW1g4zoxXDhMxWpJuP4TUqabl
k7uMA+dKU+ZeK6/yyISoHqWtuc1mp12XWBccWreg8QG9uIaxFtMjkjWLxNor+lc7qQlpTx9VdxgG
L56B3Ho0PvGJD3zatngb0m2igfqPU9/tnbzSV/Z24wJRccJ94h9NsPVng5d18MzxoEx33uWCXPPS
moZ7k36OeST3lNl8/8DgMza6QGCpzqqJk4XIHcSMZm+uNFXAbjJrdDjkE6zI9VNrk6CHdTAR4fAQ
EvuR1gu36ajLx3reqbz6YmCRH93OqaCBuGIFtOpaT21wDL3APvwxvCiWElGhAoBQRHH76O9RvxCh
iYD0ns8W0nG/vv5Rq+WhS0BmGbDrDfMr880SGUmsgaZWuxjeyVaYKO4GGO0Ig+8RvKaTN8QuDXZg
06hZA24huxkWtVLpGXk/5LXHKTKlh7xNRAIi1t+kvx22drcG89/rxNqjqvmuNRDr9wgA7GU4C3AP
aBy36VgDgXC99MdYGTuwpSyl7AJPb/u7DKZzZ/or10884CidvhYVc8YSpouUDBCz0Z5O2q7l0hsG
ucos9a6zjPZiU1OFHWGIdJsuHz7a1q5+6rn9VYz9VZSppJ2nxpbNNNDWpB17Vcu+6HS+JkblAh8P
CBWc3Rd04jfRZw1BleZZVrZ87jHuLCtRv3dhY65b7K4Hh4Zx0bQgsEKjrnGiZa9s/NJv1x+WSS67
N9wI15nr5jGer1+csujW5DzJMxZ5cPM8EDvyHsKLgT1mKftkHdQsELBDya03Q0WjYrBYRZHtULm/
lB1nrzIlqdtCR7RpctAoKogZdkY6OzZOyTVoSlCo2PNNw1gpBS9MsT5ZNYBsl/LDtGf4GCwCF2BS
1ZNtgTrhB0f/iKiUlEqIj6q59D6bnjKHuhRHOqC4x6X255eeZek86vBkk+G5QNWMdJoR1j6HEAuX
BxZKuGint9LOPBTHzDAdaMAkyUCvrSN2uY+vlA7rnk1/YMPfyv1LKuD6+1vHUulLVrX+0p9ZhrSz
O66b2MVJB1B0qbU9veSxWELMUz+qeurOddc8J1P81NaS1BIlKmSC8EDY51ivZDRkecAdN7Q8sBlr
VNAt1bpkaTQH7TM+/valdfE4+gnBWgyGXgzZWws/yn5YeshfawRVi8oYhn1t00wY46toCvvVtbRz
NHr/NPCoi0jYt6rIqNnrlvRhfi4sEtmDYO/ED8JJWsXHUJbkb3B84WNHJqrceryMGomYDJKrivzx
3kxvQdW4a5FDpDCDegJSO4YvDI+f/UzBtwlnNguO9a5RbeeTaz4LN8LlIRWUizFNjm5M6EHmBw5I
4ck89Lni8fKzV9XzvXCYFZDdYE9EBDgFTqKmPJWYVrZ+1b26jt4GUxUi1LKCUwb5cY34YdoEep3N
JVCjKZvuRp+lH0bYMlzH23acONZapo3Ah/ogO0aDyo+FqqN9JOGRqHupPfdFGRcfkdXBTYyB56ga
h2WT1ebGk/UxAJICcsHbsdYiasiRKG2FmBGyGSyUZWm+RgNDvsZs2EONz6GIIFGGZ9JAuvdpbqg9
/MndpVStp3joEDsUgbfiMBmRpXfdmZt4XPjVCWVmNjrptmCLtzENlAYSRSoGQnVg/1MeS/+5Hxgo
dMfUGgFlhZCSEtMMsJoiwyvjPF1UzFeuUw+/NIus+o2BAhWCl+zdie9tGn1NAMu+QiOeVo09/8RN
Xu2F45vHYCSOgMVN+JD+NVcfIrr5ZRjOsEoQwRzIaxcXdAYbC/bxNBvWFpkOi/0Oc4Q9gOjJbPfW
c0ZuYul86J5M5oedMengPDmqXPYiQKJYVM0+Eoj8s7q8dNF4GuMENn7jVnTGXcKCLCxWDkgJRF4q
uKGuVmDTRb8Ny79q5npPlFuQPUO1ixMk6eRtbKvKmZdmHgabNgTxlJVjw8fm/wSMp25jhDVINclt
DuMV2PV1wtth9pLvWpEgSS8kR3L+aae/wi43744BF2n0vfnZtrw3fD5bepXpqVPG+GQ54FI5SKdD
l1s0F0WUrmQyQLZ0ahDNCCxrirQvL43/anHQEqdQiLU0y+D655d6DPZWAHIXy+Uw2iU5AVW0Ncew
v5qF8h57oeZWRmcdzsYtgElAekvz14gkbV2mIWE7k+hWs1cxeqzyfRe1nxGl1MrmfWVzEj71aRss
iVjx1nnG8KgN6gOlkqN64Br+i5FDVQFMkS30nO2l8VCgR+tuoh2YYpTCrfmapeqlMNhmjiOLEC8k
4bCtgkX6AJxGBCfh7oIGi1c7dMffaXhrWv+RFlJ9BDpcp0l9qR/FZxv86NVEHyqbcUmo1nvbPhEv
hJaCFqKpmAdmfYJSroCXScfWoyNdRkXzGwoza+Ee6JqjmfBLUtFQrfYV+8zyKudqjeqg4dJqDhML
uweoBThkEAys8JgseeNzysQEjCjYY8aZZtf+Tjs6HNF5/TISxjsj4XRrRpy0uTs8h7b+4cjxNwik
Rxw0G2mVpy/ogNewmcDxNXO/dlWBn6N7GbQk01M/ThmH7wzAOFIvuj2Dn2bJQ4CVPpk5X9pXCiwJ
W1yhLsI/sgkQPpEHQdaDGsl9Vz1DYDYvCTQ3j2fP4AHcuGgOkLycnbZDBSHtQ5R07GxKtpxFFu9B
qv4uHon1Q3mt6xcikAp2KqV7kONRjObJ4gkKsmbdzsEySyDaFGUukJ84F+ilajkCuOQwXERqxtPi
t+ai3/fjfKdm7FcBmOyCSVHSFl+dD8M3MBNqhDQh4IGRN6tuaPpEB5GgU38qeKQ2wmss92r9eAOH
gM+HCgyZQrSq5kQCcQY+PnZo7+Z97nTxaYQOthrmHyK29tLqoGKbQFr8lT0qhpOexoRhPrc+5UiB
rrTN/SUGMu8QlyqmPUPJWRCFAVoSoNpgOt3OakmpJmBBsP9aBIBDmRPUy5huGl6RGe88kb+ZXfkM
bahcNFbZrXOLlB+AtXqTw9xtnc5cS5Qrkn+qnJGu5Qb9pz34yxx1P6ecVy5B/57bqLgNDrTLbqxI
pwKE6zHhgKrLZALjNmBuguvIcrF1cosGcZsrN94blvUA4Smy2KIFpY3/HPjRKQ3eh8gSS3ZuTKRk
fNPRtEUDO3NbRr/6DCFNM/XOOthaA0dgXecHxyJ6Q4XmGffvx8OWFEXRgaFQs8TX7S/S0Lx3kAWj
vPru6KwP2j7mBbTHrm4xyfe2hqoWXwn/GakWuy+Fl/PBNY93ON0ij5ajlc6N6Lv7+PhwQ19SirlS
bNU8QYUdtqEg0Z4j3FzNAwy1ZMwQPcFJN8fipxitS8HQhH2ZszfC+GP082+nsJNdgTK/yPEaMlIm
7ZjeUQQpFng5HqpmY2QAQYB4IWGeAAwHEoEviT2PtJYLrP51lcfJOu77dOkk+Xfshx7Uz+63lzkg
mHMKfgXviU0YUZ06YiudwxSBAvHsZA22Sej0q7ljL5F8w+NBedVT3mE2YZgetb/mGZGu7sSiajr+
/+YjeRBcs7DfKYMZYf4/js6rOVIkjaK/iAhM4l6LopxKKnnTL4Ra6sFDJpC4X7+HfZmI6VHsVqsg
8zP3novhC/yc+Z+5JVRUStP7u48QxEZ41eut8lZF4nnwKdIQN4elfl2bsVrRTiwtiSlMbbz0E4L8
PXBYIrNG779sGc1D2KiHvv7hTXPjsQEgqUhKyP3hH1tstu1BOp+8pv/ytrwsFUoCArMn5LL32chS
OpuFFwujQh3FKjTmTdy+B0AM2W9mzQQhZdl5lNttlMjfwflmCnDflsnKfCK4TzP/TSWgrJ12eVJq
6dnOHzptZkgkZjRnhkUI43BLSv3e1NQhBb+fCq5Mn6//XMl+yISFaWJrCboHP0i+DDe4mkTH7POc
rzfxnGuf5rD1kB7G2IMcdmzQb9fQjCTL6iHsVGzHQbXAnF4p8Gm0/1NCqovP08YRQrxh1xTXRXBH
ZERmRDqc3wnx+a1l/ly56Qy9OJnIK3S+yMWz47TSH40AkmYuOYWB/Z8NXXM/pz40xOQO9l6QfXpu
+4WdUh2qfP4bquI0ttWWY+exxDaIrOxDuqRecvH7JXRzW/EVz8DlyorP0R7LHIrHGsYK+S2OK9xA
VvZMtARSXRYMV9H/xQonmAidUjf87DMX1fHIdNizUKM48qtVxXQEfckxVBiHBSIXuBBWCiY7kXDg
L1SI45BPJjEfSHFnE4tuCIWsVQ+Wib0qnDluKSlDR840ZBOQ9p4gqyJ4GorgbekHFAIif04nHnrb
9ZFNGb9StidmtqxiiwUwGbtpc2RY2q13a219jwWbFVECq97MNGXThvuwlidie/CssUENanZiSgX/
cG7fM+A8is0IIRwCAZzcOvq6uHSJ/UaH60QVkQQr49o6CcyI39ppIizPBrF4mG1UKcZScHeGzHRq
zfoy4JetTbroBivZQFxj3zpIVZ81nc9+k2/v1nkC/DaUyyGn6UfQVp3lFgVVsS+9V152aluOOsdM
YNt7475R9IzBbO2q0FmPBBGAv1s8xflPH81rHlqdualboYCWATVSQahTT/2DDvzm8Bhj8YzaeTu9
Lbl5UFJEwDhnI8N8sryAALOGnRcnsL8LfdbW5EeYmF0mgAuHvIYCr835LukmjNKBCd89iKiZ7zvw
GiSpNOQCmOB803B5yAjW0blpnkKTQzPhCN7pgQs3U+TrFEUF7ZtzOFThXe97aGhzEqNk95KwTlvS
9m4OOxQj4/hjr+y63TJ5R5wmIqWQcCzDRokV8GwGPOPk4VbRUOU1NNrvJazVdbHrH9+3OYfrl7mz
zfukhclUznFTl9fRWsFbanc6GZ2HHrgN7ufZuWdBBRqZdCECXn+bOfuEcucTteXhF1qRNKgWx6r7
ytBq3rQE/4Wm6i8lpX7c9oACc2aW7DgLMj5NFshQDMAg5ltYTw6Ao7eqI78zcJPBc9YmtyFv94lN
IFfYn6qQpatF7MLy/z8VhDSuNgZKdB6tfqXWCfZyyJ9tixlYDTjTSZ1LW8rbNKHmnqm/rHFw8UEa
UW0MJDXVSN0blozCevRTaq0M4j3tjspQNAWvYkILznmWd0EV9XkNg1VZvBEJhXOt9yTSUONIO9uN
8/g6myD6lHiwOkMejJ4LYJblWeD+3IMvRtVd2yDxsTkUXeFFQzNfR+Z5UQ45kkg5VpsG/TT0jQEV
jNUdEt+OvaBHITD3JWvEu24irNLN1b98MU9W4AbMm57WYEk4OBPzsQLBMAj5WM4+JAUu9qoheDTH
9ZbkPnN7C4k+QHQN/gjOuIEBoDDuu7UXO4ErXY+C7T/aqR0YFrQtfM1DdakSWqOKxxXVb0ZqjhpG
KjI8MyY4Pd7CuynTxudUsIYSD0ETkFqzEiW32ilpOmsiN0CrgxV2udMdnXw/n/nFi0RAPAbjXLpN
zuLNn6PBzz+NqbsNhZAnte33qpeqJi+0lkpCM2KcLxciVoeQ5AUfW5EVtL/lIj2UbIcxL9/LlB1u
Wk+xn9mP0M7rizbss7WsFIau97kKguomk42v7otvEzAkIm+2RnYlvn2fawcuR8oKJHjsh/d1Xeny
eRZadlqMFE9wAHZEnH8m0nhElfWKVuvJGlRNtfp/IVoZxPPI1h8oxMYPfUbJBPRmxDmjKkhZQ9o7
HEgNUuWE42nQ4K77nzVnYCfthcY2IDIgBKhtpMutBuxYZDbsLUy7McTrs0jtc15A9AzasoncQDzV
Vv9Wh+KW2V0erYuvj/W/cs6+Gx4O4JOzOHKQn+eauKKvQAjjzEUIGESW/omknz1jqGNKvNwxw9cd
ocwynP7R6lgZNjkqoRG06672lvWhgZHKftb1YHgbSjf3jXbi2m5eU+/HYSR06Wb2Jo1SzBFpTB2p
bliTkcE1NxFm/5ToEMrQE0wunhzZvmD9uYhenvpRaUqYlhTMdfqT4s5Y/BmB8tK/hDrn3p99GEOK
FCkkE4sXnCDLvVpocveidl87HzlmzUpKG3ihg1XHymNk49nIs+Yh0g6nd6emP0j4Dqh3MwzMWRpP
jyu7f+pO574+kgCU7gmI/qj9gbsiKwnxw9jJDhLv8uIkzjGR9lPml68m90C0MjSpy6y+K9YFBSF1
wGLzbAtrppRpuO9KMrIxP8SLtLmOmxyadNg8AAV/twXuB7dt96wY151jFxniSsSNaxjETZ+Jvc9a
5YXBKu8eOskgfzKN6Y4tus/7k627+rFJK/Mx4BGVfjhHtqnuSxhsZyLhmCm/r1JdC6P9GYQv4sRe
nwdRvzDhc/YeAfXHQqzwdFraXQSvceInL60fO/iaQWXPn5QGr+TxsbiTJQajLTRVtpdcPXEpQqHc
dFEdOUIW9U5fMaRV9mjuyHJ+wvt0AqPU7n3ckJnf6gf6Su20c3SWvMkNPlBI++ZRDp68czreFN1h
4s+S74lqjXbgq2f1QI+ufCScMK+kCgrgDRUXbHENWTSd2Mkxb5bWLlWApVuqo6u6esA0BYFsL864
qudSAV+GV2Q25vSFJF+W2DZYTYfva2iBF07jYVbEork05JIiscR3DbmUmsEJMZJySLtJKQ565mgt
1obghhvp2sRdZsvF5q1RVWXszMBH05+KfQ8W7uBbRhWtTh6lDgUu6gWk7D2rpMX86XNGIR2Z4RXS
+8RhgZmRO9lMof2wzJ0+F276S/LxO259yWK7wHYz0GuUaXk3rcQphx5Pp0lI44AscRWdczRz+RKE
9Qfx1UaMVaAi6aRjKmBZ13IGT2GW92oj3tf/F3SY8SSX+4qxGWd7uPOm5LFmh+xUJuGFBs3SNJuk
mkpI62FS11EhzStkiToabZs/Wv7kpvcCc7HGem5q1Px8621nhbehIfKZeRIrOJuxJVpgsZgOrpzu
M+uqZWc4XBr97MKuJuZCzPt+owhnQs/3TXrY3g3Sq8LHsBzPhHdDP9fhCUUGeSnjDulNxtmXFwST
ixiKAkWBKaO2H+jkEgxhqY2uKaTycoZZRJLbOWoCBiDd2hSsSrAFT0aaPQhO2dY0qKl2tvbVzp0I
GWtg7BJrQsmOBKndL3N1NlLe0vaYbN0waIbidXWD9zH1GHklMZXmgT3uD77ji8qGZ/xt9uOAVLYs
Br2rdHMtRAm1oB0+ZB1CDAD6uxa5uU+WilAFAjIJKQVpzgtllgHT5S2T2U+DyEt8Uow1s0wgZRE6
FmBBQEKIFIBgL5o8No3TPNDYTyw/doXOHAKnWpAR1I8lkS6LrD6GirrE7ga0tF5/dKr1WVOccLXa
adxMkGjFTNOYlF8lXkuKbutIkI8mb5PBjO8PB13ivnNg7Ed6Uib0tuBzRv3XmfmNnF4Ec+20X2f6
kVCwYsytkr6KZwEM9eA/sbKTPwh1012v+vR+mVwCAR2mNZ7zkpqbrz5zUPkWFDpAwFt2jAzhfLRP
w0L3ggIjdIqLY7wwzaqZNfnvyCNI5swrssc4AvrMXCBjJ5jspqI9aSDFJSlQRt69eo5az2M1jhFq
5CNxUQ9dXX9Pgo0eurjYVfgg/SVMospzkdawr23RHb6P7nBZVVPcFi//ql2+MOGte0UDDPiRPNbR
vNqpHGGyIFYwNTIMjTojaN9MDy8WM3dxlmXJEe9kJ+FN7b1J6l/prx1pJveFRppS9KxgUuJlg9l5
NAQ5iLIdnri+1ojAHDLXNO+2g1p2dL/KRhnxUBMflSF0EOHf2cSdTMovfi2fhmPeLhOehhhnxLCD
7pszDJBZ7JLLVbQfagnzCGLVRaVIoTUyIfhTf8oUH2kpOWNZEy2QH48D2aVR3zUPkgIE1SrModbg
/6do7agWZKpy0zRVcOklqRpVyDvjsdZEUPM4lxPbcdQ0ay5vsJ19SHjy3pfyCa8iBUhAZQ/Vqx/G
x3TpP4nFjKyc/rk0LlCRHpvnQAXiBrXJQEbDYWCi7FvJT+EJRStoEvY4s8Tn77lZVNHDGVp+aMv6
6/jreElSRg1BLg+NVC3vA2eT5cHhad3+21LfkOiSs5lMP+3SPABsGnZ6efSrHvhgVb8Xa9vuxtBB
IAu+mj49i1Dli8NITarC5inodM7EPJOXcX5neMwMozBjBkXGzplptMxwGw7Jhdqt8Qi+WUiNddqX
rlltcsdWjI9aXZJlIaFsya+pzN1ztRoHB2cICXDGz5r+XwZh8QX1OFAkVePY51hNMSf0OaGiycp0
FG2Z1U53bZWUe843krXJ0gwvoV7GHZi53Fb3Vksml8Q5xxuv9gYJJ6wKGZeXhtgzSxI7lsNkI0mP
k/1C3kwQT25IRKM4uYY4NQ5cBT9veIP8DpHSgHMO4xUVoqP3deFdUa4x6ejQYMkRnV0dcKz8nyhU
aElSdntALfKQsha8jiYturQ+coe9W9iHZ13Yr34pY98gcs7P6vxqWcY3hQdjCiWG66rrV/YmjCGo
WiuTAbkioy0auevgcr2Xuv9WjL3Wfsp2YZYCVyu7j+208jSyGyi7Mu60erMtG9PzwMeBrnK0KYwP
bR8iPk6ze8gX6pirttjrXD+gp3B3c1iU0QRwtm2WNFaCrMxkcRkpewz/od2z86zJd1W/+TzdrUQ8
8C6Tb8WuUXd9EuU2kUnUqpcFY3NQOJ+92bTXynIPlsXmrkxKIruwaCnU5h2Qeuqrj2p5ZQ+lTs7c
Z7F6QVpI58/cxVyN/QJAnFun/mma5qQSytYea2CTdISfMKtH7mXdinkWbPGw1pY2+zwm2KDsfzuA
m+DAeD9RHP/MedQMbP0qOd7KQyVX8qrWLfRaUFXMwo/MJXwjIoQtWqY6tPiEeU3Gxv4IaIzIbABW
nCOLDivGFOYd+8FobkzvVmdIg/ul8yNVTj9ICTs2qcG1DNUzrZtGR3Duxmm6S9XCbpex25wmf027
GBgqEPtk0FbPXLTEqPzHOBX729AobPZBywajfWyrpo3IVfmPFaN18Jb0X4EcyXBZIVpqDFhGjuj4
SC9a8YoKc+BwXf7WOQnh63qX1snyTOeBr5s1JOO6P+zDWPnN5r0tEuwaTMBVex5QY8VmYx+zJj3P
k2LEh6ERrBoulhNMhJx/5zuoIDkdLPoqHjPzD6pEcUQuvxB6cikt+YUsZhd4SRaPmqvWQ7TBObye
wFNi11tmc5exhNUQLe6tYTwJ27/30ITtJl3inbRYlauG5eloQyeZm/86wvt2LcOyEIkSqXUii/yA
S3uarf4018FeWdV3zr5dsjKguuPCtsEZH5NwWg+gVaDrG4y1d7gX6sj1MfGht8ad0panbcgY1qV5
qkhyjCcmYcaaPmKy//SY8JxN23wjmSQmZ4IhNr4tH7f5fluOH43E+vKrv6vwynvLI1YxnX59Cq59
9UYHCKsXSQt5ZjYNsztnESC/s5XTx1L6/AsW9jQ1T/kOuTPXiphO0+A3p7TV17Xo5V5ViPhto+Le
ADAXz85A3Jsgeqxzm3+pGIILeZR3do0Yq3cZquXOSTwDWV2ueWX82PO4d0yDieNsvSCe/YE3NBDp
bJ16nygHdMXUV71umLVrNrGVzMhVNr8nlhhzwOysCHWJllgcMZH2e/yZCa4Lkovz8k/ds30oq4Cv
tzX+oslhqrj9kVxpEJ0x/agMBnVKGqjgw3blr7ycZompD2tlilGDH+0M7d2m8VL2CJ19u51ODACJ
fCD0wrRomWoqu1NeAuvOt45Kun2cek8JytlLs7D431Zk1S8jwB7njMnCg0Epxs+YpxmAxtqgK/cY
XXa0KioZLws6GK6eiA9SOIwQDHTJI7racc4/REuM2qj5HJ4BrqBonoyEvVrWk3NWE4oVNSNBJqoO
XwzmIhRbG+hdXTsx10dQcmypLTcmK/nRG8J0V2DbphB1jqlGybwE/hXR+BUpI+nUwvgpGKSc3GG+
uQbzr8Trz2bVI0iiiskAJDD/mT5519ZjndAqmtMNLizKlGqxjyj+39SHzxGFfHwlT1KKEyY6N+7m
1j+GE1eIxRafaxYHAUC7PeU++nd5AJYEquVpchWVMybbmJhWxuLNAoQFyhhtFReeeNosx8FU/R01
3DNvEzXyWLSOqwk6oTvG/MuwrrWJu8GrUZ5CDBr4QFqw3ovwNviLBT8X3dGohKCF8rlpUjKFQJSx
qZlYV2Ugh1F02kP7nCxpx7KTDD8eycwISVAZybEa2c2LCixpVb04oVzRhS/Pes3qQ7I+WIMkX7hA
rt6n5w71mSG2EtoG50aw5VCU35V2WF2b1cWEDhFb08iLLtcYPLU4mMq6L9bpk/VbRG5zuJ9d/rFC
yWsEtvPEK/udGjOH5nAA3++dMSH+q/w2i3vcX7wjr2HrfZrFtgnnaiFILCVRQnMcpv0p7EQfa9m7
NCPd0zT1mGed2aZjFgxjSMYgGxusIIbc3VrxvxYAv4nJXb/rMgrjpm9+eVioS0vrLxGql7FVAMDE
JcuGPRWSJrU7ILBYV/UObwdFr0Scww8Sa7mIfej06yEtyNxkkYFrjfDRypzJ0FERiMW9Ox+7MMN1
7/SfGMi+SQu5ELXIol2jPcfzoVu6XVY9fpdBACaXlsogfVFLLfeLItLX7EiMYogkKPQjMuZTwFcQ
/FkS+hO+KMfAFQkaZCkbEkVLI4iYGNPx6uq4wrBAEwnMcZKfibIIvWsJ5V4ENW+vj6a7TNA/vJsY
TIZZvK8p8iHTScA2MnbF6D18Q39M2RsQRJ76W2UOxlUFddwYeI8uid4CMIPyb6A64p2NetyLvmTi
bcMtzB3ETzVRaIL4nLCioMw3vU03HjFK/M0sj6t7mM07OcIrWrbEuyk3j+66Dvt2xYM4LNjiLdbn
OxtoCSU+gtZgxZgTcJyfCksT+bv+FDQtacWPS9xHO692jZMtZXLq0yLW2AK5g/JHMBn1aQrkXZHA
TmsokOlrOftZ3dreayjy5JqyKwl9s45UDy4kl8uym4YNYOVS9NjzFJxDw7PwGSDe3hABRn7xveyn
96lqLdn8kunLalOY37oOYbW2ATE7RX620DeUS/BoBcFPSY0CmvkVrAWKhY78dlhJV6F0f+B03zhu
RYFjYIcmh9+yM75BQF7c6q5wxqd+qPdiGtoHZrtjJNJkjR0nu2XpcRm9Pbuw70ohUa1LSSJxxdKI
Y8rasQaw2FmOGnXe9LVFzh4b2W6HtP+8zuxr1k7edSbTWNWLat+aLK2DkeKSSEufEHUGMnjAcfZf
O80HS43ihmcAVUVJSHGFw7hC3wxsZE4PnUKo2M2ktyAAidCAZcewAthLelGVCxYLbTWcuzJjXGE6
32Wou30zFW8JHyGqJqLjKPPeBs24c8mXp2AUWPa7JKqX+rHS4/IkUhfXDjc2kWmMRnNSGDpv4tRz
6icnCPuDl6I/c/jQ7TA9sDQHNSIsFNGV9GM0Om/e5mBfDKbipoFJUxTfILn+NqF98kX+YaTEEc6T
c7Gs4I+CDAX+RJ5ozI99K4OL5Rvkrc6LFZHoo/m1nlvtveelxVjAMsEeT2w4layeiPggMFEBDC1c
9vLrECsgKbIK2ABWVr4b0R1jUPxq2Z/scXyQWLYwrK/tN/4z0aQBeA6z9b5HxvNRD3TQ9kDQe95y
pEt8Eznoicmw7lBTsZ9lMBANFoa4VBNFB4HopQ2Hj8QSL76TFgBUWQq0YAL6eeTCxyUHlgux+jC1
fxKZ/lcPmETz9RmubnvqMirwqUrisB8roqFtxCeghtDR/jCLRpJZZXhqS2PcQaJdImep+71/cxKE
LcFCdoaN85LvZk3mfeuY6Yk89JPfsw9e9XuL4ooBBxKZRLtk/KyA+XSZRyjBuz1eAj8LxEmV/oNf
cJEi+cpYPxEYxBSJKqZMSe9dk5GtsPc6VirGdRpYCN3Y8e5rOAmRUJSGOYsuao8YpRBWy4AGMLHs
nc1+k50Ze581b7IDkBBWjbLejzn9zIhp8z6vGXa4YBKQpLiXMex/GZuXgDeYLLXlq7us6kgxLa6l
e+ucsI5Mz+GscxO1l/BRjNx+LYY5xFNOqGBiYmbIjPY1nVg/BBOotQYHFKa9797K9xQosAETA4po
97F4KajdgE6nzX6BDN7GkGlNaXtPQS3M+2xtflxbd6dMMiGq0HvB38gU46y8H/0IE8axG5Br6dW2
Ip/xO7AbbMbKXCPmSGh6ZDOfBO1tAkZki9zb55X6Rwbeg5Oaf9aAu7Jxy7skBc3u2gzok+z/Vs6H
wRKKT7owZ0TnvhjiPu3S+yAp6r2loStqppnkyNO7Lx79PJfWpVBgOsPuZIzWeMnsBN2AyB/LenqW
azedbc1ZvMUhT7PPo9U6zz0SGXYiWDCC5zprQ+YmHtA629rKP3aeEnPyPGGTld38gBv4WvZL1NRS
nyFDAv0S18LxkAOyzGaMFY6/3SbDWUZUnK5uD3A0H8dghHfgzORTIldSmYyCyVh4A7JfDc2qrd1z
UhZJrPMsOEx0+yws6SyCfI5D6vZmjMlGuNWG/A29fNn1qW+wRsN9XxkB9Bw22OyYmH3g8YkS+GoY
IxiUwcKOh+UTggMNhaoxSNbWhyjO9eAXfLbwpCmGcAnMfwQSBy8HvwVggIX7fAhk8RdP10PrLfz8
9g9YoNcC9DyjK6/Y1154x/XbaoACzbCJL/KZ3jL9zEOLK6cw1bECRR358g1e1xxZtMixzZS849AF
unoLIQPCLeKXWaHpgnK6k9AS9kgFs1iU2R4bcXOArvkoeAYhBCLgCT4aMNDuLNktTyi7cJKNimW8
S97I5JPPTm2GSI8iq8HOz5QZok4AaavJQKPYARUw+2+C723eleHJQ6uZafMlWEOeyIXBfvOBAtyL
FjA5tXVph+LfbK3kz1rpO9Gi74ZF3eQnar2zWBeTRyf9Q9iSWW60/e86iluXz6++mg3AdtlXs8zH
UHXrzhNjSyGy8hiaiIkCOGukyYd/paTiUiQI7FRBdc9ZZJ3HTgIHgeOJTZDETYZ6zUb50Gr+rAmV
i10L2A5n0GGqEDut+TtEYOopEzNWXsBXMNfwSOxsjfUoqmClMUXCGZ9P//mFc2C/1+xREhdxgwyH
SSnXZJO/zDr8DALjU9Xq0TNz0lCLvo4mMf6TYnjtcCmQsPmSoUzez554HG2N5q3NaS+ansS8nH9z
giKemNWwXupPHQy9qHZwh1dpBX6rS185Y1vCX7eaRHr2Pt2yyDso/jNPkJGVDYgvilkiZ5FvjigA
s6r9FS9djkgFyGWy+3FB87Ns6vcihGjlZdS05OK1TXZDHPM0bhg0A/zgzmLoHDlB5TxXKPxXjuH9
sEIvk6NBU9phkG0C5FXm5LF2J5TcpEFKhuJzXci6kyYBRQ6DnEEsxN0TYMdF8mLUxa0uNpVX2SD3
TD/bLHumWeKFtZvqjI6SgEAUp/jxIh5TUsKNwd4vec13E4/t2BA4Y36nCrlrjyyAoZpx44P8GHL9
8eAZFH7wOAfzF5JDVlHspqzJdmlnmbHJDgEN0m42zZl9I+xTS1Qcg1XQJDCY8PTVcrepVdJrjAiD
u5NuQl58Z34l27C2SdoHI6ft0wgtT3rwKwaPBFsqzYINBZhwp/5s0DPiDkr5LEhGe/RBY8PbbeJ0
xgZrb7y9CoN11C7eTEfEbjuwScJNZyxa+rdhLBsh+nxX1g4MHtVCwlW/dgXuP33v1u3fzLY5lozx
OzA3I2U7DDiE7oWp5R3E4YNyKF3NsPrqclaVbuPdDwiwjrkdXLOcLqUmpdpBjrxH4HTBcLKy51oJ
YQ63R0WCnO023FyBK1AO42fvmRsWG8wZAwVmdgFKsmYmgbrEGYYHJKrbdDksj4mboXDJcBAtDGnh
0hh4zIIVs2h9z/SanFQW5/rRlXVxXFOaPNH5vGUuuRiAPPYtQlOjc9FPsHFX58YS0MkKqksu+pPb
8KaDmrxfaI6lITawBn4xZtbG60grLZG0sgTBVc4hGTH8QU6+XARBByvvx4BHlryZADy7/OMsaRCX
M8KeLMs+cGvw3bk4g3J2vFPXZge3HtO4L64FJcvBy50XPyvWHV+zsF9z1b1VAE4ZcHJLzo0P2BN7
HrCDYidcM90REzFEPcAr5N3DJxTA1jVWnNFMv30FkW50jnbQgxBe5Zc9Ld92VsNPmiTn6kR3Iqd/
uWZli8H2t6Jdh9vCE2IO86kLyidnVq/OoLInMpRIvLB7RuQOz1VOLGxXRAD+TYR85a/jc1l3Ia8W
yvg4AzAYN4Tjhjm/szq8oygfXvGJ7itZvjYLSteERzQpxlcKCr4VVGT+tvsi6JKmNBGHgb0N62X6
r5QQWJ2FTKu77eHozhA7mKp4wFwzfNIegAo9UC+m29zHt56DtKPRDJiWFpJNkrMCj9uWRso2v1os
eVyCMw/o66A9gP8QxBCV7dzFIsINDZO3vpYAn0gdO6ej/8vPUNijsfd4TicihkjUXBjcIQCPapco
9Tk9Exf6T3qOe+QqGbxpE4r/aTm0abb8OK17hnI9QdjbKkjY3a2o8rhgOxO5aPS3w/0C2p2n9Vpt
TpHQWu7shcz4pNJoa2bjid/Yd+md+mQSPOF6ivsUoSHD78Qfv0yVn30EjSqpn8OwZk2d6hiamaCE
ZoUxFpitUTTqWf+UqFW0A3JgbUIkXH520oFD9IlTn8ewQCtsIZCY7gzMh4ea0TU7OH7hBlqKHcAl
4ojncSaimubLgfB4JFwcE9+Y31IbmSBkM13K94Hb4kwaFGPLdbdKkteCnn4uC4r13pvKH68xfjIQ
NuCwIcE4dnYqlXrr0lEw2pZPiWSW7Pa3lZhyEle2hNmhiTKXw4pxIbIRmP9gX6xxkx01xKonvokG
jyOOmRA4WUCRxrC1unilD+EafKUO+s9cM0hve/AKyKETvBTlo7A2OKUmbN1e/k1AF3Y0RI+6OM/s
H1je23823nK8esUTeCc04YX1oJSd34/wlsOkQlyZdhjD3KKJuSEHdrpw1uw/+ai/pINawZ3QP6zm
g7PWP3mfYJ6o3hsH5U/VErOBtCEKKOpZ/gyx8dp6nPadT4Zuy0gnKnFmchOJfde2d3k6/YO6URyX
unpvaRyLgFe+cmZrD1l32Pm6vMPTPzGeI5W3Ms6l4O/IjtbaItXJZ2IWOPVkFcCNdL+px4iYNRby
qHlCeHHT77ZlEZmGGB9X63lQ/nIWnvHtea6zBw8OPEE2LTwJfacL3FHodQAtOpQ5NY8NWopYtaiT
mB7fPIPwX5zO7xU97o7a34wRjj7gckuv4Vg+2o774tTGETZxx6AVicKkCDnrwTETYBUbCXCCERkg
aRgkjBXEMHUGrW0J7pgh5WPCSrFlll2LpOSi6e9mf4TlS8+ShHx/zjh92J1RHUrIA3s3s+4c+6WD
XLezCz85iNFGIDY4t95sIe4jTSyyYeeGoMXsoTsQqmfsaaWQZYRMGEvxbJCMzmSSb3u1D8S05GxF
FgzJyPDKbYyrALMrA/aI6SGOCP2ljBJW2gjGfrKSOxsLaHNsJvE2uH/thcVM0ZlwNCs0ExLTJvVI
nTJvJLxE76w2moYyjVjsHQiJrDEcBjfSd9+HhA463UaqU3LrDe9mOuouaJh4hsNXkrc5jvP1thpF
f+gKg9FSEMy3pmJ6MPOQJM4aHojcQBYsLQ7MOSE12xE7yS521wr1MPvGmzQN85rknoPdoGUyae8t
1orDiIp2DcIhSsfg1Z9zpLkAQAIN6dbu/OcE9eaOaF/YXONzsATdkUjMx5KAnDptPvxCf+V+7Odu
DRFIfvoMujC1qJ23ocRK0iqIWrSgcGd7SSr36vbQL0ckJvk2vvZpR8YDZGc2P+7CQ+g2cQpm2bI9
VJqkrx7W9clzEUuvgqQkyJNLNIaIqdcC9tOQb6345Kd7ECtXZDU5ZjSDEaSavqd8xkJQXm3UKrsC
KPvBHFaIIt50WpwA6+IAq6MV+mABFmUshW+HkR8dLH4h8+yXa4NwvbFj2THr6kGnpEC73AxWDuaw
t6UrBmqnIg4GbqKS4eZuZQNy1w4gHtHTaXsWRM3on9z/Tmdb3JzGQCedP4sQQVRlc0O3ozgr4Tpx
MpsfOhjzI57iBg2XieL76DUDIhAHK1Fb+vtQP2mZf64MzjBA+IzT8VAu/aZAtf9Uql3A/M8HjcQf
a4QuGR5q/C75StA8Ri5Ju5j2DHpWH1UkwYg+7OFBd6BB038saBumHmwGlx5vh9brl7GE17UjFJ4E
DeS0gcj/qP8xdh5LkiNpkn6VljovegAz0JHpPjjn7sHJBRIZBJwZOJ5+P2T3jGz1rMxuHUoqKyKD
uAMGM/1VPzXCA7wxcgAIGwuVCp/sZAUOjXPNUk/gAvaYdFgH9oKjAJ1cI8NCwS5WIuepgTpo9Bsg
sF22cxKMyr2lkkOCDI1tsVxQ7UqcwPjM/AcMqOSWCJmp+yIPqs2YlttxdqW6lUNlTJJ919H4rPUP
ZYC9uwv4riwhBARjfL9GBSWRnF9fNsewY1bFc8teep3DGsrmBnh5G0MLpLQE3XduQ7WSey3ilmsd
XjmR4zL2DHbkxPGclZjN9GrWum1YS43Lb5RZ1rHO82Llaj3lVOB7qXrhmJgz1eqrwyiGci1r8aOS
eUQ9cxEZdVOXFnJNlhwuFoizDivKwumxq6sGHFoXBO8k3PA1xTiksylfUVqZAjxfugnejMHnUJOW
F+je6TkwJgvD3wg9T4baPq6nF9dFEhgJvUtV+EtZTgtOkxF4JEpHCkDaBlOmJfvITY+cD8R0VSdh
vZH+bKl19Wap+YgemKq7jZ23d1ltcqe7ODrjC1lD5zhU9qmdETZ5LFZJT1n95Gg/pUvwTY5IAo4g
oF3MJjIZXy2Ww9/Cmz1oHOMgNs0mkRSDWVZu6NVRbI3sNRpudUljews9HrdsEFRLm0XGLRnBQGss
ViTaYKQ01ks5HQZdvAyEKeyZTNayE16mISndijRHpIXwMeGCEzHeqJqvLrQEzo9bPbZddDODKX7F
kPIwOHn4k5QrmjMoqYnuY5+1EwRef/Rd4nU2+6DWhR5XWtXJYXYNjiqplq21FQU5JSuvydq4RX/F
raQv4XEOvzoeq1brMbPLuovwtHJpC/TFKhavjiFSEl4YGIqYPb2cZjtPJZm9qKxFZmeQXJRhdAzd
rF36vfeWRIST0Iaoeq3CvZGy9Kv4NhmTWAAve5raxFu5UdSxdjIJTXH54ON4yWtsXUakCAQb/N5W
ex+jO7CpuFg2yUrYTs06q9YlnR7rgqNCX9fGcWJdL520xeaTxMsu0PdCoo5lDLpIsWEIBuq/dOL1
2Dv3kbI46NkwgaDyslX1F4OWM+Ich4PPU82UNXEAzFVrLsu94aefoDJvLKMYUCk0SjS24zWWW/Oj
QDUfM0NuSy15FuSu90r3ThF3PzAaBG5miDh9qwvOv+UEYWHJFHJTABdj4ibYtmnWrzbrPqEu8DI1
zH4cET+hbOzKGeTO5M08TIbxnA08nO0wXlMgzsjtYGX+t4uzF8VJU6uGEvvCCU62b8Hz70JzV+bw
x30ayij32XShp9Yd3ieKroLVgDILMs0HHd4sytpJlqGPAGUVZr8fynud6rmF2+BbMamZnxwON1gk
F5OVkJ43+7dK6sz7bI1XwXnpNcfgyZgeq2FAqfJe9IoRvxbzphldtQ01m89nvQsaVl6iJhpCCZh5
rdxrMpkY0zu7Kc2PjnCoCAvahTJ8Dkrzv0yVzn5QE7WDLOc6AzRbEiIH3AptOGWJObjD766sAge7
0hnROxsHZtwmACsCmZP+pslvMMs1zcH2K5tiBbWSLVGGUOpylfmPdtbAwcOAQeUn5PgMYoDT49TM
tOwxqQGsRJi0SbF/iwisaKUIe3vQ1gq93Csz5OzJuU1nor7IGu9nAGbBhKHfuWtH1zl+k+NM/K9e
oUoU1XTv4+oElquuYgugCh0tMx+9isZC1dc3/ByKlXNumsvCqxNkmFRHny65foVIeMVBuSN7Wu4a
WI2mhn4NYfqrgdCAC8om6vGWZObGlZiYEscD4VEgCVfWe6LaZyfUb07bFqu09nZ5ePDNbh8nokAA
de/yHiFMR7z1dSBZxlpkGhgA9lqW7HiSeOzjJw8TSVwAbOQcpWa+cwoLvKMAi5zZnQDk12HlQsCP
0VI9tg0ZAMygWLvkDk3CbiYPnEw9F24oySu+mTMP0C2AURtdaB3HuD/YXmItB6N49addH7ntzrEo
yeN0tqkS71aFKAA8WSHtdxQlt169LEpT42tFOzvtD+pqZ8HBCOQ74UxnUYfaq8T6Z6Cd80Y2HPZm
m2PZfGsIl48m0yYHXvzaU54NeBfbcFLgsXE128brBuRcWs+9CJCEe+YvjnT7ndm1h3yOuncZyMuN
3k2MPeBwNkazD8ibLwwbJaluHqXJsJYD8Mz1a8CEg2WMXEOeSsewVlarbyL6NVatjw4NdwLFdnhp
VHGhJA69p4GJgKr7XWHhR3oJSGfa3oMIxc7TrBcnZZYWkj20iwTjklW+GAZJG+S5IB37dW8Q4fdD
cZ8NCC9aHH/0VLWxqz5rIW9f7h+mOPgcq9JcSD3EvBBjTk8ZF+tzY4DUt7A/6rWXeuc+cUgJQUhY
8uafmV8UFy+gzChnfobZk+euPY9giyMPUwbQUK5z4AoKoAXBJybLE/Sn2EOzjTGh+zxe6owAe4On
vG9IZGt4orq2+45gj22pdoqZucO+VtVX0jNR0NOrkH0MvSYkKlxmwTXBy9TF9o6t534yycyVpi9X
hglnsmnwXHabvnKqFRF9+h0zg8iClR1Zoe1W5m+43C4Sb/QSWuqs4dEJg0C8Mvv8ak3uZy1xCgw2
APOqdkn85aeOdgNyTDVTVz+4NgOOyF69BHH1BK3/5Ac8CD3fPni6Bbq0SAmHqG8TCyVPBW1nTk29
aSJfQAeZfnDusSMgnswyKImOj884q24IIBibhqImQRndqaC8p04NlpGNc6BlS5dy0cDOzdZhJshH
Zejsdax2IyOEwSUnFA6Hpi6f+qxlW8d+C7FsRo2A9VzQQ2bjuMEzlZD13doz/9mzP5N4QrW12vn/
dquoDBwU+XoLPImzoKf2IdDqnAMlOZdNPw7fkBs7RUzJhcVuTNCJrHygPNCjabKiyayb6ovTtPQJ
dgT8ZpGuRBpOa+YgQs7OQlG+EMYn1hJQNNtRjZhyWydgxTAlYCODD4uDTQFghKmaNmpVuvDNXZzM
euwwliTCsLCYbzUlu5IkNj78MQ7YZAUo2czaIa5hfvUtZZCi/IxLsYLYl22k3pPBJzCtwOvPUVd/
g6cWta3FxGISnil2GftfMuTBhqTXW5a2+krQ1cvBPH4jF1CZ8iUnIrIONP0W1dNZai3IMKrM9xwS
F5lOsfrU/kSxkWxjTaVL2+sPeRYlewx819jsToPX8ib585y+jg+ug/3XmBfGudtq4SVfQQkDKRwY
GpvePcpbujKZ/uNCMOFagfWNHDWHS68NdiN3NrMW7Q6AC9FT/T50+WE8xulk1u4cjz1CBbBgDuvt
ytK7h+D+6A9Mslu5a+LhA7ccm2hnHwBrTaV4cSfxjr+joUOU432hHQ0DoI1pYiYZQiZaOK7fYkN7
NrKc6McETwLVTt+4iXMNS5rr/IJcIxbqZ8Y5WOsHHCSaCm6OKT9ENgzbVWnZm1bn8pOtwy84pacm
xwDb8avkinlLL2AQFdijS7d+Gpv6O6wZe6fNl0N6j4x+8MhHmb1jcAfQwBS+IDsuiKTAhg4/c3BS
7azJ1xrKVOITiMvx4U9zYysLLaPi+dGK8Z3YJDdoZImrmeFOqXMuYa+VDzKSezuHxolQDn9zIMkr
7JHJBA7lHqys16FcYOzWFuARhwWBr2sATIL0afuOC+bSc1QRYW2D3M2WoTK6pbR6b80IrcWTxRXc
Ms02ypF8n/4gg+mYqfiimUyMpR3VSzXzK2b3rUjDo92VD1M3m/+cgjrsjFc9L8TGJnSKYE7d3kuc
7lISvgtvYn9b9/LKYAbHq8ftn7x7lnxhbPucFe48Yd7rYAFS0WNLbQaqQAP7x5DIgLx1hNa48bxg
DC5WgK3NV+6uNRruzEDIje7dJ83YLL0c0TsiDr5U5lusuh+2KlA8Fd04M4OJyqRAwQbHUwYYotk3
U/fuNgVqwzCeq4R2h5SdYaeh/41DlK5gKEPfQlJtbf87d90vM/G4n9G/RncNWOFbDnxQMzr9qJqV
0dPaPDCDhRaIa0La38ppDxCAfpI29ulUcV500M+YPXYGseC+zl/CHrsYkFDYyX76xrA559Sc2nBx
gIvb4FineG/yIIS5UTV4ETC8NHgHpuAVsxppD9F6zLGClzwaPwX3x8YL+4Cnnzzo3DG+tudeedVp
4TajflhmcUilT26uAD+cS8z4PB/2ZMdu5bxHaiRG14BBneb3OdXd95anfaeoLlzmimRU4yybBrqu
oaaPhNMjWCMuckpsrIpyMGhCLHK6v84PzJjpLrAoqUidV0mMGydjcCgnerucQmbbfnRPE7rjQtca
OGts2sE+tjuDPPFpBppiyUAdCyK2I9OkAR4x0r1dYmMcmEnU/CaYBML3NFLq0DjyzYFMsTJl2q40
OTsTnbpejR6Uubjfm12YLmmVCvOPQpcozySzUUNvDfOEOxmyVuGsmJXmne582U58EbplwDcg4uP4
6XwkJjOlF9exFRCiBMxbcvhn2tsI60ZucvBrsceeNGGaG27c6SMyZHIeoR4FCB4BeLL5ti3WATay
BfYmJh/kd2LIAWuVN1yvvYVeEvHAHaqOR8DEkGjiGul5JKxpTfCWYyBxrLY8GitHP4iBrbZF11ti
9Y8dPXpoAtjEmT89kRLdZW5CXivs840SBgNmNecO6+jNQG7o6Ng8kFddxYH/bkN5hpVRPFQVQCtv
0hGpovwpLSR5jFYhG3NK9EtaR4Zef/AGjgnWdEhC9j5dAS7DCLAOBY/uBHK2FcWw8qo2XbQj5+xS
oErk2nugJp0utFKth5H1RkOabCX8+CqquWmVfaqmH0corjszpBtq1BuAr3yfh8GN3VXMxUDu1l4O
w/AJUmTLAPPE8xVhX/grFZVfIYukGeIM7jV3nUZUdjgKkj0Ggr2IsN+ZDQUJmdzSLDwuwbvfMo1h
vREPiwif8CLNppdWcXWE3QhvNWvJZpLyqmMGscJRxImcftdEHGEMaQ9LeuXOqsFb6WLvF4Z+kqJz
7rvBZUAlQ6xCpG0FcAOe3/5lzIaHJuIokGZGTk429O+S4rXQu8eMgsKr3bokv4SaDjwaqp6fHkgV
dQPJPToF/iSii9iYs3NWGfVOkFKKUbo3RDVDxgnQs7uh3BFh435jjWGOCwfXicKTmGa/NL1iGLaG
LZU/UBJrbMIajSlouc6H52TwJuPhUBHiZSnmVJdlPRNf9CM9SwnHWW14GxEcgaXaq55jLcce/xBU
4TFpJWGeqlk1cVjSyjFbjAbsBda8LRnjocQSlaoN0VgOpczKC4OtNHpIsonEUANSjxhkt9TETIDG
EC+QKBxApKrjLSP42qwIUQYwQxvjIZ0kPFWHHjEnvBf9Ta+LhlE3JSTEs+OQEB924JjnXrPHeVQz
ToVgmcxGnwcPvIxvVU9a3J8sGWypgtpH/miye4pJJKXMbaKeLr8y5UdADp70OuL5WGiHrB0uRgEk
dST3UNg0h3Wdu3Iaa6NPXEiUJzq4uTH52ARsiaRpdlAeXIU31pqKfXqYknK6mfG91XQodi5QJjcd
XqQZ3oae8oPM7vZ02JL/CJnOo4dWi0BFz5nPmNfR7DN202btJzYTdXeqgCMGa1riAAKzxRnV+FAq
Y8uj74uw26/ExTlUTVD2TYMzXZ5eXCKkS2kirBTxgYgcuESY0SRS0hNotK0VeOqAG+7sWFYFzaLZ
hoaHqZWd7CJKcYQB+v2KmjW4pS9hUPmuxSij7lzTPD7WTv4qDfcaFVRpgD28REb+ErvqgYD5KelD
+r5iNoDzkheb+O8Spzr6nvnTmJratNlAF4++NAlwLTHP2RsY98AawjJbsmiTzV0rNMdOSTYime5t
qsg5zJvJPemCY0UpArZfjOyVcvcxCB2NvD/uonRlJ9FwTuP6iES8r5D/V4XJIZuIg1jUmbX1Ygax
rktIp1UcMlV4nD4GLGg79H2e7hzpczSJQWD5yFqJ24XMROUiGuHEh9QPt6hPdjFAiN1cbrKUqIB9
E5KFsmsqKeqONKnZn/XQqO/Z9RccNdNHu6afsSFapZdqPEHbGk+EOh/wKuK2MvEUcPkTIM70J1cn
7lTyYMXRywyg5JyRK8GB1QBe1dbWW8+3Z7zYXvFOYBq2j53F13UmjSSnLW6pKM4ZuuZiqMQPPR2U
HXhsscsEUq/PitB6pzqbLaPBW4laxyTOwVw+ZyhTkmM8lfpVOSIAhBIDOYAtWGkRLk1v4LUHUOyW
+oGg+a+oHh8ysLVDNf5qB+eE/fg4pjQM8s/CsmNEocC5+aG6+DVHmUzpxxYZnqPg7IARIwnX7gYs
gvaVuUSuZsLmkLfCuwLGa4QEuqhBELp2+8TT7NCNXLaa+IrYwQmnfKhRfbCeqPs2qLaF4kycB8XK
wF7uxWF9bAaJoUEm+d4iCcNYSm4z1JFWSX0fsCcr3GODtMgh34CzzfamG9jwtCQbV5Nr3fWUN0/R
Z8JemwkD9j5ZPinvWMTPZtaHK7tHVrcHCC6iiPVF0PGMybUKtWNSvwLRX7Pyyijwy2m1i4zUT2EB
91Q9lLKAJuISjPjC59oPYQCtS61fRylta0PYHCzYvIsaygmbn+rNGYpPTXd+6okMQJZq7NFFTxLd
e4mnALoOjnJ0JbGUAk2i1L90PaI8YJR4uKnb3FuF++Ym9XcefZVu8chZ+C1trHdbFtecJcyVM4CG
E9zQOifNrMJlJ8eXTs9+puaoefGizYxXjwAbPax3Abm2WUd5noDPLnK2WquAIqbIzw6Cx8yylFOy
zCY6x7S0aeFwT6tW9x99ZvphIA7Ioa8pnjIsLwmhomi8TyH21FQlZwPvs0aflJW8x8as0ZT3AxZX
jJbOg+bpX7Xo2CFO2mPlNGx1Riw8UR19FGn4YAFV8nOyRp5It25R6bfADLTT73Imz3nP3LF+TgwM
vKUBCEKSWWAbwswx4PCSVf5RE/UlLZm3odsMyK/YBG9J3/yQr2PFwAhBZq04D2l6V9NzusZkwGjB
oBMvFvgwpfEeDc14MoofrYLrZU5seil2Ig9XxLuptVpc6dgCzcnHGuxUv5MZAInc9mkA2XiuTAcz
ZzkfO1pGargDE3dPKwW3CtybYSg//UYqTjmuTa2Hhz2GNXZLrv/dVcan7xvA74cEZdfyqa8pMxZy
BWEi82kPKkmxjvl730/mSWYtPaumioib2vFu6KjCoREvOPVGey5jXJ8Q2HCZK1KKgf2VVB7Wp6EQ
xwZMeaFsTjyiILDoVtoKiARztDTIzpZlq71L1TaTk/DF4rQxDuH0FKYGB2gpTtZ6CAp1EL2z7V2q
nP2efPZYeu8UDVQlpw3JRhy6D896aiqajSFhPaY5+wOjwM+eSTYYmbq4lnaHjMyzIg/OOBOpDGmx
DiWe9gnBiZkzMz1BvEO3cM+0pIdf0/HTpzTJkmO/wXD9oEXZfugm9mg9sJEhlo+Oqe9Z9IzNyHNn
2xnw2fN1gznt6LbGuWLzXkfuq+chSjZRfa4thfcJXTtmlr20kpg+LiPieGo+z359cK9Mj/Lu4Lp3
sO/k3XM6uNWukelJJysFYyfZw15MtjpeuCluqBFp7W+9MdpNg8Mc5RdCKNq+vxyC4GPw4zen5BZr
yvELuESwCLBmwN5QhC5Q3ysYOPgvI1fhYBvTW82jT0Tmu+lyzUXhJavcD4KLDxN3j9mmz5Fo0Ov9
xyEbFqKmmyak6AvVcovbTp9ZaPQtMadRw4EOjqB67T3cupUbvGTUHxADJVQakAfgIAJFEOd/DP9E
S+NgHcfNxRMmgYtk3hHq2PWUZH5ljSXn54wZJlesr5xzHzQuXaElo6hOcIpzG5ZqjeSauicZxQva
AItxiuIC/9RdYLjJUvqY6ilFTwybdT7jWB8gU6ebPrKKjcHmfg9ZuiuWA0DSG7gCFtOpvDM6JHAN
OFlL6946TjW1RV7jLPANCPWCU/QZHfneUHdJUGU7r/MWFZ4JBg6wP7LBeqVpMymc91TXCetyUufV
+hryZFzWBBCWo+ETRggJbEwNeFuBOycFIrOcdJWu4+kOkw/j5hxpz+iORnrJWpqHIr3YMdh9j3uc
DjnOxiW5ZWaspiCEFjHXiBtc/yH5xVX43PktzNZYnWLXIseHhOyQp/cnnCWToQw42PWLzAdesPkZ
kVIgXFfYXA0x9V89IKEpGd7wU5eX0DU0BBw9W/scJJyiO9fMybaNVfJWAnYHcfOq+b568dJ8OTP6
eC2tdlPBEj1QkbSj7yDepb3E3eaBpgzi59HQORaZxpsMGPMVY2UxXqFewKmLXXCobKt7z7QEVGtE
K5k9FC+1Pr1CzdQWIrFPTRzAagmLb6srP4l+hpve1Z+xVRBWq3c669tCmP2yCrUdwLqQA6cOR5jX
pqo2ed78mtphDxNRw/AI67AZLG4IohhDGpwdvInUwHWXxLr5HV8yTBi8Wh32iKpyXuSEIaks0OZ9
RuoLQ1bnJpuoaAgMxL05WQPnBZ8Qk0Y7bU5eaFwKGj45IgPlUT3VWVpoXQPqyNIUR11qGmrXGeAO
ZMUqrYDRL7HRMRAMzDPKEPwZhaDWZV+MSY4O263eYbZIs5GHR1x2m9Dt3k01CPipOZg7k5K7mBMG
sc/img3N+4ACfMC2jeXHMvyFwkuyBQ8T3vQS8Qo6OTmm0X3XsMcVFBkfezJtVO6hXgN42viGrOEA
kzUIJSOMlPmIWXrNKuXQR26ufMzq97nRal9ZEVLLqB1xi8Jyard9nz8ZTMkXOmDSZaSpN9GOZzHJ
myb6U1TVqzgc9yI2311e1m2uJR94X6OzmSdH2UgK5zLscyXsUZXBRCFCtCMQcNH0vR+3F5O9upAI
r60kpZEl8iPTPugC2kmOCAYgLymNp17nhpzi2eXPFR54DwEnR6QengBe1eM6YlBp4sS6xHgXbfMF
kzj6thFcWnzj8EsZUMuyxFVpoeD0KZGQfubwmOpDk8U33iKf4uH6pQTysHAGXEAhrxVj7GuLccIw
k/Gcd7SMdlLgi0YpBjbUbANfPFCTfqebdMXUNz2AqueRZXJQSFm1qnUOVNuSv6xUZ4tChSQudJwT
RIK36C7vynNvVkr4NRumn36yHwKJ0VUDNcnxAOGfplwsjOABMEoO0CrIR5f2dIYBr0FpIh5ASA+h
Yqg2Xlscg9iWmD148oShBY+v0EiuGVq4IvHNCZTql+U0U0WZ4hKcDsEumL8SHQWbs/VrqmyiPnr5
ZiAu4N+YsvVg04Kum3dj1NZ709Wu06Q/OFb1Mxj2OTIYmbq27mwKt6PdOw6eu3GM76KpOragIJvU
iefwQ7dp4y442qCWl32N9OhiDb1GI0axyHeYlsVUBptxPVNAho2SQrw4cm6R7kcDhDYnjbrH8kGk
ALsEnaTGUF4MF4stRAtuy0hL6jWUfxe9D1gz7VFCAb2Mn9j/hisHO+cq8uqXbDAcEttslnISnOum
tDfE7oAtTT4z1/yJpTU8lTE7xyxoxYHjDntJCEq+Sc+p45yMybjmWvea1dM+yCj0mmWHNMLX5UBR
Y2cLYGc/iuIVeYDdauetRiAGu0624hzQHMQYXz1IS160GNQUHaTfNtoMvE3ooiTFuCHyG3d1vFYW
JfcOORw4Lee0pzQjYHAy+G9lQr+KOda/kqR/LGM296Pr/VROd5U9jw2puZ9jbuTni+e03ktJ24kQ
FNHLmtF/5G5pQSq2/TSCGveBeIyiPBvUuPOQD7J9pIL21pf6WRqjv2IuxEoaIggNdXlBkrVPIRLH
smnN7shU4RkijoYg4uNVtdtX0RU7ANzJVaYqurQx+namaa9pauQ7tii7GGzmEaEWm1pIX18ylfEd
prZb7Iruxqyvu7Pt1lxFkwOYp8o31OiIE8XvBN36n7J0u61ZuWT7eVwSCf2Iha2ftTTo2VoZWPPF
eCPUieblEeBG+VrErvnO9sNjxmYojpyCfWYRO3e9IqcxQuzsasvZqLmkptA/q4aRrKfYJuDJ7Lch
rY9Ei25UjiDzxKgojSvHq6+76aEkIZhMYXEixXTnYWw5sSlCr3V0662d9F887DMYod2pEs3Kdl3n
3goyl8hwVlHoI9U8RQ7hd0U3OynNp7jByDz2NY4E7vRMg0ZTOe1rW4jkqZNsgTIRvVEdg/SZJPmZ
ZsQYfCVAVhFWENBhLNx0YjJVpWFKGBKwY2FY3cIJz4iXifhMS0B3mLgyuzi8ldKxLl00pbdS+BOy
y7DzwyK9NfP/6iIRbSAdB0t7MnjImYTi2c+RxJj/6KRac9LCujlZjBdZG+c/S7Z+uS3S/TSYyRHP
cMLJN6b4IbYFAaKGM8Do70OKV45FlttHVxRgBH7/5+9/idKFGU7nXl/25snwR/8wFx0NfcogVaLF
SVMasH9SjbPr/J82ThPSyeihNLjbMMG8EOcX6RSNaYqZMp9qU7gU0XPvuWI/hm2+DZsJ8DFLOQqF
3151St6JtKYMFegduar8GjSDfU10x7o63fgOYk/ui+QhJKLoaulXbZfDN3L5Qnhh/ix9PMjMRmFn
i+jac4Q+UDIzEY8lh1ASFr6zteyOk+0vv4Qdak1CbOoo5WLxhytQ9A+Ao96r4pXQWnK4BIbQF523
cHoEEtNcwla8kfuRO71WO3iYxeF32znPSf/iWRV3JogKBt3LP/7yb3//j8/h34PvmSgD1Tb/S95m
tyLCmP23P9w//lL+4//uv/72h+O6AgWDI4TnWTAxdd3k458f9xHN8X/7w/hfJivDGGptt4ND6iwL
J1S7yRbouE0EJCKQ974VldzlcXz6n7+xpf+372wafH8IrMI0DE+ff7L/4zu7wch8xmAbIEusRA72
Jp5808GxuhW6jo8XFM3WS6R/rEcWw0nEOzfGBepjFExkB8NiRscm/Z02Ff2HneOWt3E0ZcxNGHic
7TR8NUy6vegBf0phuy04bBRPaRYFF7ZKoLugRcWwP4G2ldtellfAoVAzaL9Y9/Oxseaq2/qU/tIZ
bhcvPC23RRgVD+Qq7fvGs3eW2nC/cdIGfIlyTEdP4+v2IWeYsfHrhENGjJPehV12/p9fOkP860sn
dYFNyNSl51LNbnp/fumMuAn7WC/KXUTeapm6LRFncHCz+XddTKrZ1ZxymUPQaGhZvX4KFFXHXFcG
9Qt18f+4goz5u/3pEpIOpxGb9YwzCaxn+88/TaRznCla+oChzTDNFUzxWKnELki055hHFPst2ia1
KZnAyqdgp2JeYjYpGBIgH+KpueR1z+m8oLSxap0zHF6ObqVePxlN6//jp/23P13w9e8b4LMoR5j0
YfMvf/z7OfpUmIt/mv+Y/9p/fdqf/9Lfzw+bx//xE3br+/W/fsKfviDf958/1+qj+fjTH9Y55oLx
rv1W4/133abNf96y82f+/37wL9+/v8rjWH7/7Y9PPCnN/NWCqMj/+OeH5ntcSC6f/1oS5q//zw9e
PjL+3mMRFP/t078/6obb/6+uztvqgeS2mQU5rA399/wBTf+rYTpS6DrXocGb71pcFDlk2JC/ZfzV
YHbveJ5huDo9mXyoLtr5Q/ZfDcME8O9ylViujhPvj//8vf+5VP3jrfq/L10GUbg/X3rCc6TlCs8y
bcubVy/rz5dejeW6lNnPuLTzKLzvvCa8BzmzxP7ZLT1CAUvF4kDDMXMYFXighSYYoYZwJO6JSt2H
Ice2Dq4tHuQg2YAa6ZeGZlNj3VTppYF3KymUusqGsFblJvm2NhJ5LSb5gh3b2kZVSDsWeR9WnI58
I2DrRWc428RPqwNOmpTeQOtgyrJYirhkh25MG2USdqU5cJWRNTrEIE2zWSwdQih1raw5LYBTEHT9
sk219t0Ynryiptugiu818P7LIYofKS/vllTRtOg927YnMIn/5d12Oyb/BVGmQSFNOKBxhtIHIuqH
aHDODxRA2g+X0XmYeXqqQQBhzYDBW0UULlvAJiF/Zr/nkzBsB7ZJFXyK2MQ9FScMy4j5lVnU7ego
weDITL3YQQxk5YtHaz0FPa29V1nI2VWFr6a2oy/NrY7vlpb8imVh72geVIs0ZJzv4eqFC7bOYYJh
sa8Ode88R1D6waMw8li1ufcBl/9ctOaCjsN9l023fqx2bfgTxtjCo2gzePpDa9jPnTu+jrDk3LE5
otCHCwnBjEbvekF/8yoJOW9N0n0mVc+cKkvuqCmMVf40adkTnJobz8VV1eRqhpb34CElUcDI/8TZ
xcPiFbjzNRyI4yZmsRLRUK8lvzQBpRhepyHo64nmbfoAz1wm/X2ckEoMRHn1venGEAzHKKGgViT6
qnTK56Hy91lLWjQJ/GblIpAuhMif2si546y4pqP9Jx3MCFWz2A9D/jGdQlhyKAgINIlnbQurIJXR
foZMSyHJvBhu9kRHyrR3XflFa9G5y1x4MAXz71J4bzCbqYmgpjnMkEGzkSyhW+Jzqzh50eoKzwYL
ubV0KZMDXnTzCgT6rLG+xpjebeAFIN5SjD/5TyE5cWPikktFaa9qNNCu9lPcW89UF5urHnkJJXK0
P/ShqlaM2bbWGN0nA7IdszY6PKb5aA+kkQrHB6/TOIN093pDKpksNJnjm5kyQqKqulsEYCThliT3
hQMd5kU4IS/iWBw8XIEr0Vckk7DRuzbMQt21nykxmUeb7WM68M5j9rjTAxKFyh5xY2Fp6qAlg2gG
KjuHtdzslFqc7I1ZcM3HWx352J6R+pl8QrwqjVM1UEZqw99aICWtLLqp1zUuJJYTtqR51R04i5wo
9sM9ZT/H9v8m70x2I0fSLvtETJA0kkZufXaXS3LJNW8IKaTgaJwHI5++D6MSP6oK1Q1UrxrojZCZ
kRmpkJNm33DvuRm6LtXu3ZqXLLN8wmZnsLlRUYolO8I+EepM0ND//G0Z6maP6f3GxGh+mpYvFvKy
f/yV654NYc2nzhwmXit4S4jxdOjlS0zTcLKXLxW5y/s6mg99PbunxKfHkJnDOLSsmvOfL3UU5HDC
JEjT6o7gr9ys32FG1wyV5udMWZeUT4QhIyKwxt5KPDOBjm6c3iCHKNTuYWJFAhzd35DyyHy/BqYo
YtqglpXeTaltWPRVm61wv2KTShz3hoebPYG2nD1rWs41eB2n0Do02BVuWq2IHFz+atRMfv/xV02x
610MasCazc1stW9EU7cb0Q1nJdRUrEaCjU3JmqlMWXqQ0NP3mklmYoXxTRp4OXvxxRhKDgKltU04
GSTuP1+09r5IpWFNVrrNKeo6MisUMRl40qB50LyvPLQdzKiiDaRwcWA+DSuQMfnK9pPqRMnBBNAo
Mcg5suqQHdPE1o1MtoTb600M15Xu+4x6dDqJ0kFgBjOppqzEvh6RMRUA/ahw4VrLbtLAIhFQTIL+
SO541PAlR9km15qe2RjVXo7FK/7z92robtgKshM3Nc6syNhV+VPLQ3T2zemL3B8iKvrmdcwKfYq7
cOROoaUfguM01unJfk4SNmwe0IT1NFn7wHPbgzKhD1sRXJvAbPpTZ1RXKy2rXeOZ4y7xgwcXU/mN
A7krHXx2omzjcePikLMLdYOilJSuBv0OBft46lNBmObU7V2zQ29BbkdtkSpoWrI9OUhrClIFJFmA
CaT3YWZ7ay7zkqQ+RjWzayerHyPS0bYNOL9103lffGDGDvg/nwT82DRkdkpz1WwbWz5MRnTSub46
hd0/pd498+Jbv6JLV6kB2K3J4z3TIzagn7EWGhpdXb34isFsaPPjxXqwrsmdJArcX3nghnf2KEa2
L8tk3sXijFdO7RwXcdo0YM6Zc66poaq/RubQCDiCtct2GB0N0a/EXGA6VqiW3Jk/kul/deBYzvmS
2AZAyd1UCQsWtN/TnRssdPnudjLiYMtm/mm0J1AnTkNUh74Ih3zyIgfyHUG50gSyEEWk0XsbuJoj
w41vfRhLkGYVH2JL+kvF+ewtONneiG4sj+hv5AB4tsdVaeDXsufnNIm7nYxQfsxFJq4JIMImYJMK
ZAO5ViWNR8fMtrpHem7IjEfWBzA/4Qzw7RSYEWPME2w+zFiWue2ky2rMm/UtUml/uckGdLg+4emB
5Cop872Kc48KBijXgB4VjU+OW7sg3rlSJuTvRRIYWe0lMfN0P3ZuBwkiuJVgNGEVwTdJOtzTZfpW
+UZ1Y7t2ddPD8FZDW567LjwOdq3J6sA0JRRbDnsKG6LvvlOnJEC9n5GGei5n8+zUsH4cB/WXcQVS
yQ6H0KNHs81uB0+nb2YKL8kSSPz5SMLb1sRv18Xxc6f5nbU/qRMjx/41SeXKSlHx1EPXHGzfyrdt
udxJA56rzJM3XVAhRPUych1GSLtxesiC4rZQeJQzMHQ7Nw38lU4iLJ0TGlyM9p7B456xHdwMWSPu
vKRq1wyW9JfJ9mKux25vuADahlC2Oz+omk2PvYd9UuZc5DQym4oe4w77hJkM1z+j65FP8bEqeDRp
bFAiVmpmrhmkd0UG6nMQI8kw3a4iFHWVIU3bGogsueGZfDusxtZw0s7VmHTnRMhnpZp+z8Y7IxK+
ei6rEKuz+2DlC4ESeRrFAOTNWsD0qoDD8bc0wm0/MUox9bCl8RTcLe4M2bJkr/jIHlCfiPdoGqPD
Lk7FqYKxI0k4eRcxmlqdo46IK0YuWBSdg2GUH0XtjeyS+C1jt6rYlLMBa5pXtF/vpAG2+Dy59V2Z
HWuisbZml9vbvqg/s15at7B4131RmTuIYr8V8ZpMozPjJiVUY5e0KwQoeQfWSloaWW2humPiCGi9
O9c2uofaELAEMC3EorixR74BzyD1oUpqgz0iSMNqwr+IrW9kOuZwqa1q0YOFroOAI6/dAP9qmXuR
gRPmw8zS+MEZDLhSqgNM3qOEMPr2JOykhGcwcCNKVBD8DOR2Jk55ZecN4B7HQQeTYSNmQ4oGwnny
ynoX+VF9Pww2aApTg77SWm5LrhzefjihFSPPaYao1bsIKhzJVru7Sb22u0MZ9+inNpA1lJhoNm7d
TKot1Jdum/jAoaousg9KRS/s3C4RIA0WSe/xgNqEaTxAGQrC4imtfOviiOxlzp8HAMmUn8VxLkVx
F01xeSfqaT4F6XLudGIzFCJHTsSufQrR9Q3gC31RDABYq6+qjM27P18MjxAKu6qPM4kbBoYEnd4G
RsSNFJbnoHF/SZOU8y6v47vGZgE7itrZ2hC4dTOVCGJMEqVB+h5kox7tqSHyw9bvqdHfZy3HXZul
HICFd2cPfJY4FoZdB3IWLF9OZtFoWXfkUxU3gzXubF99NSUL2L7Sv0onQMuOOy60YAST/MdLmqFX
qzShnHNEWSgVqGKzGVFlMKfzNfp8dxxhXJPkRSzjdyxY0OF+etMRqk0TXaKHwGsd+OmDMq1tnbW/
HcYYlkcQArt8+AVt/lg2w8hOCYFUtfgs6348ERf84phs2Yygg4riRYxlRrnzW72FQ8Dg0E9Oc0hD
EHv8eQsyVDYmGFDfQpVqsNdZo4FON7WCrTs2zkkuXxbcSV9QI7rJeC4QlLBMhAM3yRflq8tI3Wv5
V3Nm09fO5kscQQdBjroULzGBHiQkMPbGqa9jX6/TEbVbvYiBE/ImGs+/EWAU8u7XQDbhXRgWjwyg
hwPGZTNADZQbYpfjzrEHl8oGgjVHkovK33kqVH4AeVJg4cx3hoKBFwUswGT/k9Xjq1OJt4SYlTXT
hOdCW28WqtYmx/kRYptFvgbwH8EKjQ7rtsy22A8R7Nv0tOwdiUtuU1yjeefTdFYLss1FjET0LNiv
TDrHIveO7CApulKDgbNRvGEMRhyT2j9z3icby9Bf1DGIjRAYGFzG2xjv1gJfIi5agyRKDTDT9Mwq
qrjcyDiNRCkRuyA3mMksxXI3bQS9EumHH75O68emCDu2x9V9NvFborCsGO2j+uv80QNTdyZV0YSR
1T73bvWFwjc5prduTl40UGZa6gy9Oglzej+N/BiJ+nsz4+AF7wj0w+52ZjLmqeXFHP1DYTtvcFwO
3ZT+kiMbmbK3SBgan0RXgVqGJl3Q8R6mtP6aiazJyTAjPe6dKfS9axFc5SxwbAJV9/mUkiot7huD
QGeg3o3xe1AoEcOOAytk0drE4rtrJKEbIyJwNa//XA9x/JmCMFJ1zQq7Zx2HEEVijvxjG0oG50yF
SYHukGRbKoWgKH7V6XwmthpjuoEaIFPzvYzp2qIgfm2qiHTGmTJrnquDo6wPMVYHCwIX+xp372cG
FUZ9mKfmTUVyNw6yxMrSfMzKuYi5ecCwv7XRVIf4NZzeHNZJbJzVK0vXRVZRjWLhA2qmEWSfpC4l
0pQ09zGZsLiElj/ysJOknR+snue0GsMlvOuRyJtorSaaSNB3IQ8MIUQUWmX0K2AHiH4iIGwzf4hE
PpE1UC0SNfBesUWCEaXXhAUopRaViM0MpBjay0NiFfDUUJSso+VyCjFjEPRGHLoPSzRAeIIy9TWE
iHls7myHqxZ7gkS3Cjykv/c9+57UE5xeU6S24ML8DdwgsTEmyUC5LfF0td8DAURxwiEfatx2jtT+
TsXFI/D3fTwTghCPj6oRcGbrrwbtq8feapW6nr0bMX3aSHx2gwdIr09efaEOrsX+CpmBcrcixH0j
kS4s5WS4QYRnrOa63ZZOxs26aJWJG90YgQPDF5neikLkFnoLeGbyy5hDIwGGhy4Ei89h5ImE/oLc
1sq4tfz4S052ckbtdzMAKDgWzAsOg4wuJmu92LlLewsRuWKjSgNgbBlXtxh9n9MQaAmOu23louis
Mb+vZw8R5DCfnTg/cuTuoO9ejcK8mpV36cbpOzNyyuyoPoatcWQqV20SO341ehK4rdpaUV4daKw4
C/QTpZW1NeMc+XcXv0Q9b2bhT9cyFDuRfAtlfpQxZ4lXot6Af3KPeUVo8jYhgv84Lt55kXtvU/bu
KMHAsHjv7PDZYP+wVUn9K7Ldq5lwkicjO85K/pIufg8FSHgEDjc27L0j+xzmFNtamV/O7DRbFlqb
qOL5thdsYJHlu9aM40vR8/4V9rPiZNmLfkYoHp+WV6NJ5LTKEG55pE4CaH3x5+YiavwCWRAkm36x
dUVh+JWHw4PdExeRUGdArTmMtnVhjLwZjP6DdJ1FtS+W5KGPLM8+2L1jSA0mBL3PM+fBXCM+wBN3
0XpJrmicKxpVyD0eDb+K9mqGMhRk0BLHLrrMtgHpNnK+Ytd8GyL3l0tQWVPP5i7ta/hnUHTZf2an
yHev5A1cHdRBCWRJconEFxbESx74t30HUhmOybdwmKiSt71LYyt9JmaJ4aJEcddHUQA5FrylnJ6Q
+T3P7qL+U3jlSCbeCbs/QYTG/2l0J0I8wl2K0ytnbAoVBFDz0HFeo99BcckPbmzA96E+zrbYrzdx
jwJ7nA6+8l87t6RECYlckxw1XUWZgLLNo3JducciWzj/4t4pbb0xbEYovkpvSrnqEAVxI/t7ZTd4
VQmb7XvrOnsOV1PyXE1Dj3qZuKYkDr/R7vOSFf2hVQkaeqmntZtX55Tual+CFMBk9ZbUgJA1ixDS
PyEqZOm+lG6201N/z3xhPguQdgUqT5yU+F7DTDDS7aNnjwuzQEtB50mCMfK7vOP91GmT0y6Z48bi
eQwn/SllPHIcpJdpKsUqiu5q5IUbrU5L2b5yI9nDPsYJLfvY21ROJA+NY+5AVBORWTRnQlngZgya
cL0huGO/I6nVT4adKcIVo6sXbUo03SbZPVudi5cZ6C6mKOeObIhiSQkGEtg7j1X9Ug00WRbyNiM7
0iiS/tDeNrYznUUcfdol1nc2rnuFSh2dHYqWhDQnfqD6XCw2x2wkQY4kG8zYobHgEZrPLpiiS+lV
7zgMUIaL76WY3hZzezYV6b0T7TdEcWaqKX6JFbx0xCp4ewE5vRg2I1Z+huFBT8mV9/NK//yRFA2i
HEQnGGG3bqutvdEzt80A3oc4Acp2fPSMPNmnY3o0DO8c1RaNTR8gy4mXj4nqbPYl4lTbPKNOfm0L
98Wqof5VJpoZ70JDiV8h7TZ9ZtKOhOAPnOmLny8ZCbPWKEQY24+SIFNFhgPO93Xq88Okz1/sS0ls
PeFGgzEhR8CU4QJBCEyE7hsWCKd0aG8YFPoYQuv4KyjUW6rqN6CLnGLs1bEc9fCb8C2lOY8KIkX7
GGdq6+vGPiAWQnRodIfadsNtC51kPZEuRXTBe01yp8SlwdsxWy8DIJrB6wtmYsmH0pB7DA7yVWVY
cKsqxuXsZD/9sgtQGWTfA490OHr3RYlBys1eiggue1G4Z6yHaLQePERVkV+9d7VGRuAmRF7PV9tf
rpPHJqOSa/Lyzovb+kQs9LBrRxDyBrU36ZGrOEo/DV9ifoDG07NeZNRngLyxwiNEAy5/iKEM0SMM
MyiIKLBe3DGN9l073Fa8ZnD6Cp4LeuOJNGFXd1sN0hhIePU2sYc6dwERMAZwBzd8YdB/nNzkqaon
IAVJ126wcGK0MADllJl+W+5r1IkXQMy480bmrzPJqp0a4Ds6zkMMW/lIbDiRrpPaz55oVuKhQzla
85BvjQY6y0gmd5m30EhYyG2GAZxrHAgHp0N0M9O4oLTHUhkQarKrhuGmiRyXyGdwGpGPILBGMek+
SAWVKQR+srGYHK0g9MCAG8O9g5loXQbJa2P2T2MB99QYIOtG3HSx/ZBme3gqJHJCNljPrXWxRErW
89gOBK+Mv1WS4+8l205j2ViPkbDIdY0OlYXHcvKG76Ipn52gpkpX9WOHdXC0ePRTKH1kyOCsgjO8
UgJTZmTlGB4vaRtAW2gt/y4SS/GRJFxEIbNCZXAFV4Jmdmw+pR3atxlMys7o34AkE3jrmCC5ak3G
T1mtW0RuHjLgrSPqL6MACgcNFDrI8OSH2DekEFg2howlznBTCJ9hDr6YOeNwNH3OBxNrbj5lPvod
IHU6LZ+11T3NxfwpIKms+tm/lQyXpUEHJ5Bort0QgAMitBOol/KUjRGISegkK6/uvBP33S5w6IYQ
C1XrCk+BN7F6GLW3GpUTbJqGDAzIEt0Ufkqmtr3JENwu22avUtNbbOgIiTPFfV+Al0xH/24OOerz
uH920XtVxHQUsl7+KZE1Q8HL4aUcyB5pUb7vnYaKk4xL5CMlyRQdcl+tLJIuD3NBYLURlUiiohtE
tALIuv3CIP2zigVSwzl7rAE7MUtFtEjhO63BNp2bod84/QATZVqgHRAwlgHIbDPC6LPy10CW5W15
I6n0t7meuk1Qt2fmznA/SMNczQSrbemAseZk/W/ldaRpVTOh6q1NggzbMKPC4OeTELBRceWeejFw
+TtM4LPYPQE4cXjR693gTrykWHi56rD3zhGWrybCJuAz+UY8Mh+VpNlE60XIQKFBBRvhEr/GLrc0
9NkLdqHDBE8LOW7rWEEYlQOJAwMfO8Oza9Nl4dka9eOQ8SpDVPsSlUFGqcRc2fqQkgoetZRXU4cF
9EMERivwF9SlMgt2sBU+o2zB6s/lh0C1K6Vl7uFqzWvEP7xHHE2tF3R7ZXlk1gzRwe64twqLuMYJ
JEbfgsQjq2PvkwgP32M82634EZP1wYyMDtLleuSbp0PWY7nLazoqDCs0/a5+kwV9gVl9TIF5Ya20
0XGLbwB49U3pm+dFyzuEB6fKv1Dz3Wp0ZnulapJ1s+eZwLV1XI37cnYe6dkedTtfwyWyo24f55AT
sHzLQrW3AmNbZizMKhcwixm3b6LJHnPK4R0pSgvn2HyKdX/jKOJm3M4fmEsyp2KzQsIIhye5TL1y
DzzyJ9j+S+iRbjc2l1uEjBxq9LTF8/4a6PI5LVg1KQ5FRjgj2WckXidNCE7RXEk0kKQFIXwWfJGy
EtANDqzGHkbMpERKAYTrrXJXzVyARkIshpO7GwUNbAEHx7jn5t/xsyk502GqLUJmxucIHLZJwaln
qmYzeOSNOg6D35GOU8Ay8h0WimRq8Sw5w7zqBiaXQYiZxiE3FaYBP5bJs8j5+sPC4mWSGB3y7FjN
5Q2V27GpiRgCF3dK4h5brgHjojfyzzJBtu8P2RfYg2I98pEjsNTB2qiaaqvmZcxMSDSZsz8ycTTf
EjMC3dBnzoylMjZDmxGb1ilQJEV1ZKpUoJAuPtuFFQ4WVXwx2brN2vFHp6F58Jy+uAFaFW1j18Ne
0DLQxVvLh9l6EyDNzntg6rYZmo58kALtcKOJn/ZEXWzteTr23fCknU3lYYT2WZHusiH7hRP2qTHb
F+py+JpZx+NUU9VVLRVpwMBkNbRdvC0kPfjQUnKrQNG8zexdha1umcpOB/yB8K2Tb4meiSc/I1kg
+LFhbWwRuj6Q+HMUk1ddVVhlN39ULv+VEOg/KXj+RRH0mrC9+vlOPv9d5/Mv/9Z/Ugr9vygEkv9H
IdCqLD6T5udftEDLf/EPLZDh+X8hwEFu5kiJcAGP6P+ogfglxzbR9GC99ARopn8SA9l/CQttWCBd
x7T9RYr0txbIsv8yEf65AdpNx5Wu/d9IgWzrX4RA+MgYLDAeIbEPgzBhTMuv/5OYkNa0r/UskAN3
9ovndd+TwdZ89rBcMOlr2t9ZgD5WueqXbeVfBU4v18JXa8OFzlvM+4w1WtqJnA0sAvFgfkT0DKKj
gTMJNXD1TwKr/6C5tP5N+/jn23WEGfCDQacAbe7fvt1+jELhSgWUTWaHEHg+c9sQ5+YQoGqPk9tI
vQZMLDfROJ9Li/g+l/uRUillrFSylM9JhgfHRmg7dJGQaA0/bJmPmqQUxMF83xAAwHjKWWsHHWCY
p/e1fWtqA7lHONsbr8CUZOFBrNGW7Io5DcB6ULtndvbZttGGyejetaYziVUHTLEfpgMTw+rb1zo/
omF6qdGLAufggG/tvN8tvmfym6kBnHKd98vru9hqOSQ8fpDsuADrSJkTQ8lWEG+p7HHDt6P9ShX7
xKGZb6GdXiLIqKzP5SFbtrlNytZ9gvqojdqF2sOKKtby0PLvZKLb5VnSrD3kLB2TfbXYzTpY7E3p
XJUZQ0OJ9SZkJ+tMCCO0WkhCSHoDkHaY3uPfnpkinDZ/0eZdnD79qOjnRurk0dO4YhVHOUIcpOhi
E5jzrz4Hl6pgW6qRJNSGE6whwmHig6ViScdV0CTGHhfyqTffmdr328z7QPUI0zR6qFjIRJ21Hkbz
KTE9f1u17S+bOEW2E8TA4WU5V81A0krEbS5+mW55NWN8F34W/WQq3/pND9bXBLcPeYIopOwI3oJz
VcgnpGGPwyyfx5GFoTP+zgsXmRnxCjv8nh6d6dpoUVFrJ78jqWwTtHRCOiYlL7IhcLM2yscIELWE
Xjf4bCcZA0T/F1rL/7+OWGtRKP7vtZbn5OunST7/+Yj981/8fcTKv4RHIFkQ2KZrWtLkGP1bb4mm
0kGgzT/l7BCB5yCW/ltu6f/lupYMEGIuIlzpSn7p7yPW+Uu4i0oYPjXvnI1E8r86Yx2bb+CflL4u
LgQZuCagSNODu+V6/ya3zAtl2cnABqpq7ceWIN1VNKr8ZtBEx6elkBuP7xRvGz7V0fR/ofsNePQZ
yli21QOHar314FUj4IyPPvFu+QMtHN94hjQLvkgF+aMeGjzlEr83qrNhF2UkjKmyOrtN9APN7dNi
EgTFVF69dD7FswBRlyBaGr3p3ahqc1+lch9l9da/rGabt7mDV4WMJUrQ7TMtG0iCSS6moIXC5EE3
lwwfkXvXCcEIJKkJUp+i1yShSZXqlQwWRok1IE6LGtNFptih9RkqGmKbxmo3hzszWSIYBnmL/nGF
F+Ojx5u4El38HNjkC87BQ9kbPzqov6QJO9Ws71m8MbwpCTtIvDs46CxrJ9LkUlfjWvPPFq0FHWxy
LNUUnxJ7ejGWqFXo+vlGePFrWFbjsbN+oU1HJlEPx6hr9lC/tYAOVljPZG42e99ysR9U7mG27Cvi
sF2+8DH7rvlwTQn50bI/B8ApYh42GgxZ1AHeFxbHHnbmhglr/AaiAYh4qw4+Ec8U1da+tKaXKJi4
Y2p0oxPixFx9ixZq35jUfKxdfdMhkFUl3srcw8tFiCq0VQHIGKC5hZtWmsUxNvsPQ269jsi1KKj3
CBKmtexbJpkPTpfc9+V8xVBKt6Bg0DB73EwfESAUogasmo2jb0ORytKD3fT2tkANEGnwcWMXfBYR
HVPrU8pm01VIHqxM0+02DQsnK6qLTaTns1X4NcshcaOJS9uAZ6WDa8SlX6LanhjokgvMb5Va4i0L
8F3lZ+0a+BXttlintHVr8v4AC/LwFIPe5wHsTF+hGPV4XpADlBlNZpyGLIVM3gyUoCt3YYKiXtw4
lvGhO6fZ1eKhbhms0jQax9FHGVpEWxulpYZXu+lYdcwlHKGi/EFvRKFzVMCCqhgchaa6gX2JIXUW
BzuNHgwUNAS3pj2FNW1JgpiWoGeiviUgOD/bDkXxE+PVRMMCo3Gc0KqxAop0f0/DcQnGgmcQQtVO
VeqOfeHRUGxLOvLuauOjochb5T5a5G4an27DekZPYfi3QY7cpSG6tmvgIs8SJFZ0H8fipezzHyNh
TBRbeMb9ojj6SfbN7YM3z3d+l0l9rvPoZeThQlZLk4ORHFh2giesIsQ7ytTHgKWcRcOqztXR0I4k
iaXf2kEy7upiuDrL3nY0DE4acJuonv0NKWM2zajeuiLG2GHLXe14T7O9tWsmDUO1bZHejGP0DWCb
zWAPijzJ840s2hvCte+pSQ4eUHOqmHbT4E5EdNky16Dugy8Htx8GURuxviyM/iWYSuvUWHS/fn7h
lURemLsvWSfMLSq8K489m4b4KI2GVLHqtMiV6wrRlZukqG3z4UqmHs7vlG4drAj3O79BzRrF9mN3
Y++rsLtxi4Icwxjvkc6eZVhe40xc8M9QgeBcHT18SHP0uPzigOj8ELDW95n3TbDbgMi8xYiTSLth
1BlG4IeZ2dpsJTaeGq5uixoE/+FzJNS9chy1bi2x8hZrIzr984CSld13idZMQERt9k0KLnRkn7dR
NHVqKcNMjeU5rN6pk3G3ILftGJzWPjKkXvqgmHzaxokJd+jM0Q4zny9ECETqxcsNVF6tuZ1S/3We
BDjZcfiQi+s8ntCh1iK4lwEhuCaYBeITaU1jkHXDvCuUa+6asWFLM+kbt2XXP6pzOqp3p4JqCwn+
se+hlxm2j1W9uW0B8iIlPIuhvTpRhdnEMJDXGckV7955atDX2GR0ezNYzrC/aIo36kf7RzfOQXkE
VcLTBMC45x599/P0IQtNFqbnBJn5BkQ7wxQjE+tqcJ5sFRyiWOhTG07XDuoYWulgr2H3owMls0Ae
4pGVjusAoPETWHhiV+vp0yw7l7zg+VecLDSC8b7xmw+jtC4qFG8yJElh4Ghjdc2oH63w1gt/NyFc
ErxR4G0hOU9YVuM2J3WlSTetYX7CqboHpg2YrRVkhsFQ3cXlAqQthzsHxTKqvmrv1YyBdRtfyvqp
yR+MekTohsAS72Ggws9pGnY2tPW1Bfpi5UJB1y0E3KQM3wF/n2Fm89YwJC4meTB7DzyoJS5F4dxO
BRObZjiNaK9iiPKbAX3zIBcGRgq1YBzSHRkdF2D9PPLElQclyyjyTh5s3J2pHK5I724JP4C228pj
SQwTt1gU7A25OOYHAeyWDR/HxKZ1I4DzcvgMhIyvzKKPGZs1MuC+JbrCjWEWH0DSfqx6QlE2+k8l
XFJQwvxAm1JcGjf9kCBxyLnheZOaxS2JnZNf3rU852vPYgPDHBNE7ZB8zCStm+mmYTC4j6XPYWMQ
GqWMa47Bj5SF5I4xjH9IB73Baf4ZNGQp2vYtZcbLGKa3s0dubOgPgEgb94pDYGNb0b3lDtd5CFn0
EofZFSYJA9w3495Z7NDpujRNcGEDCkdeOsM9k3J+7+Fq2ia2QRZIZP0k8/zTLm0qtNqBxzb1ArAJ
tXlljMadBYsfUi/C9wLuMbNweOl4TXtkmuTpEstmZvdBOV0Cvzso0oLrDDAl2uTf7OGMQ8P2fC2T
+bEvTZDizqsXKAKvTcNYiWLe+HoijHx6mYWmT/Hy+0I118bljLeKk4OCwyvDcFNPWJ7T9GRo/6Ut
xhe47waJt+Y3LNDMy+hse2bnGDcABfLMYS0nj4G7cUEU+p35Ig0e66xEy5Mx0wxSdZwXPnGB99Ps
bS5dp3jOnJFPwIdCMLagQAGskRnjP3BC3OsYY2fcJtl+qMgzbcq5ZUrmIiFQ57blP/P1Qm9qFmkc
1hCUC+Wm0DXDr4gaMfT0dxj5yY4hxYvvw0OTMzASeGKJhw+ibkoiRWj5rDy4sZxgWHuyZrE+eWjh
6pnsEYblVuvRTX/lBNOMXgG2zuOHONlLahitFl6ot8LLDrGHmNf0eyJ/rKfOyF6VKS5LB9YE032U
jM6j4dvrwNMv5kAJYScdf1DqAJsp7HoyAaHh5fAW3Rb4/q3wwtfl3gBIdYOw7Ypo/2X5hOqmo5Ad
zIPhYMLFIvVWlDi8K3YrMOwIy4Fs6lMsMIWI6V7VI9s1Y4Np4q0mpw5BgcNGxxGrDiGBKvIrJACq
ps67z5Ha6jA76AyAA6ifA54+Eob4SLD/nchGnSzqwcjH7O4tr0vpJa922n7nQbB3CTnxB07D0DLx
IUMgWhmjTe4RDOnKJUHly67cHzlQCWVEA9/YNpkbXgGFbjdgM1mj5MXQMQlrJc34GZHi+9D30c6J
+vuuwoplpu9hwA1mo0bwjo4dNc9BuRnJMSsT8oNZ8kM3mbJN1yhk601xAJaOBHO4yUN0uGkOyCSE
k+wRINe2THBnBxhdbDwy9WLzDt6MJ4DnJUDjL/FBT8apIvYUui96xoBp6qYLIIC0tjjTdqzFQNLE
gMC8mdoPPST9Ie6Y+Cfpjd8AYEoa+UrHw64Z62tEWWXmkvUeF4lbRySfG9YeZGBwC7mjsC0Evc7K
aM11Qlpdb028UkLwY0pPFtuaVZRGPG+Ek+/Q1m5xXrIO4Dur4SUZBUd/ZgW/IklITtJh/RZk7lBf
tVq7ZCjwuRZEa6nWcrdQsCVQayJJsBE4vH3jELxXCBFXXYZAbhbypEvauWvpusRacVCyobxnFHc2
MBpAYWRNqOkqCvVd26fCtQ+ob7BJ2T/S7m889qK9cZn78pgx2KoLBMcJFfLYJ7QcVkgodPqY9M8y
CZ7rFIINzht4TvaM6J/CD4/erqU4AOxIortOXt3mOAXyhbdLQtoRb8NkvaKe26c5TYvXAhn4ZY0U
BdxJom5IOyADwhvUztDlvblsCkJjgEV8sFTr4z4GamSgvOsuJdCIdTyoL7PEDNa7YEV8+SLwYu9S
h0MknylI6MKel/9R4ywbyPY5hsC8Kp0nJBPPXZh9/TmDB2e62JP9jEAOZxAAmx7IlCf4Xzf24C80
KHIDo8U/Hr6k8XzxJnme30utyEYbkMuMl1wFty2vb0gK+aooiYTOy/KRePe3GSmePxnz0Yxue2Jp
NjklBKzPbSBPXVXFJ5tMWF5e50DrQwBhnDjYXnS+iomu5p/DFkx5hzXHV0+Flz1kfe/ekhDSs8kE
fUjMqluVvxsjBgTDqdmEFeKFrqEYgU6STjDUgl9tXT2TxHfFxjBtU/3bc3BOEFqAoK9MKaUS1gkO
cBSvh6lXfCFq+66DEJ6c7f+wyrmdUlCiY/m/2Duz5biRtbs+Ef5IzInbmlAjq8hiURRvEKQoJuZ5
fnov6PcQtsOO8L0jzlG0utVqqghkfsPea4v9OE6M8iq1U8itsFkyWHNDFLgoasUc00qmho+/B69H
947B5kWYXEMJVRoMVuDed0Vg/Ep1BXdAPGM/QxLP9gix3TyIC/4JoHX9/MF8LFlrrtIuZckp0lLn
Fm1JVHp4QrKjNjF5DSQFZ9j+Qx53gk+BwOA40qDEmSerbV5S9rWfssy+7BLRgT2+xom1Syx6MzFO
A5cJfF+7gb83Nxst1O+JbTAeVMZN2N0d9ONq7uCvlnbHPWbBX4/1L822b6HH2ThoPKF0dBhnIrVX
zqsI+QZ15vBhNTwkDCB9t99JeJx4uE2FmLoODnikWF1DYHPLLLhE2fyEtL7Y2A0fgD7zUZij9Yak
kcDpYUZ0IMLdaPI9BpwYbiGoPVIatWsqU8yZY3W0EsdP0WujSGqQS+blupXjJ80GgYdtf1G2t22N
P/XgYGoghLbz1NMQFTc0GfG1cbk+2grbLUZ7xa8GxxyvxjQ116OorLVdyfhiQDANovIdWSaeQCP8
Ruf2WpT2dIpC21xFNraUbrCfO8u55GHc7wuSdCFyAj+rVfrt9e12Nhu5qifHPTptR7HN/FYep4qc
I+WREKJFJIsvX6qsLrXYm6F3ozaefQsOxUEH4V1+Z57drzVcESIhxckkDmu0PuFSJkdoTxuVGdzT
Kj/+Q2WwoSuRDRtvSdyitQBvjvSYGbHpEanyT+UxYLA0IQpzQvadS7oltNBtmh4tZ/qQmmo+JBRI
3UU/WuTsvIJUbTS9/apndRiBfoBFvkMUwSbqsQytMIX4RVaQ21786N69K+ObcoI3E7HJphIulIrg
hboHawZJLHYgVnMAgGmMSsAn9VsolXaoVHltYkW/jGTIzZD1sLsNV8LhcSfKi1qkuhoGNVFQUUqx
i8t6rSERqj/BhirQCst8F6DxR7iYQxaqII8aU8e3K7UIMBLnwVAvU17/dFxYpQjP1qJvgTcLlJaY
gZw+qZDVoZAmchz12Vjeq6uXD1aFj9qsNx6mApkt91mRvVgD9lwRFu9pIxAVRpSAtGPILOumCDcB
fjbGFtWnKrF2jIHxIhIidGrNjs/1jFOl1Z/RngqUiB31TiCLvZxvU4quLZ9ae1MD+1lZTZmspUbB
GCn3D0KkENQih7ps7O9B3wtthPhirUXu3bO+PRdtccvRTygnnfck0jNAIkUri9vrpC9It3mY/Ere
HDmeyOfyG20mKrGv/rg6SGF6YDbEc3XsbaMhlJX4ARugRalHTGiarjt2HtcFkR9+PrEyb2YX0M54
wg5NyutnYOD3Jlf8U7KpSLh05+7NmWxUV4oyjBiZy4AkiOwzhPNmPcGj0t7MnBwaTTEOCdi/wFx4
mwdu/LqKca8FJAdFuN9xUrPBly8OnDHqcPtlJkGA/B37YqrhHQkGTBz7bz6QaBsiyG/NwRfS+GNM
UFq98lXLQaNSp7+lvXF0pBkRTvTLQH2+z3WxqRnTLN9KseTTVHHuu3bHvei1R9JdXUx+JVPe9LE0
mWaSJEjYC0KWuy7ed5qtMA/3wKOKYctQzV1noa6vJpMRDUruPRz9fNMwZSajs7i6Tv4zxv2tdKsD
mKz4WIYOLmsZckjCJV40+G9KsECuzfMYJgXeOW8GUWl9CUwX7KQl9Y8+3LArEU1I7J6FtAP72a+0
GxNw6HBTI9I0fmEvkgKxMflN4y6VOhRq03tMqKYQFwG2YfkebxNGwLXSz26U3frCOwEVGTZG5mD8
MG6jXQbH0Cz2ozPDJrYYFcU62gx2Mj4cmWcSCf6OEpVp5dTVrg2fmllPDw3zuRUWAmDBzklnLrYh
0/QWlh7ot3I+d/S5aiah+yAge4cZoYV2CwMIozhq2DJbTbnmrkQSv/X2JUbe66Xju6d32i4wlB8k
iCs7x3gi8tkkbEv4FZNW1o0N77penPJc/0IZzVJUsRBlEhOsNU6pbaR/uFp7N5rmN7IsRjMWiZrQ
jXu/c1CRtT1xiVmERANJgOXPbnVZ/q9rdDmyKvA7VqY/pSLcxFN3Ex4JG0OLwl0+mRZbxADLVxWr
PRz5X6Yx7DKsd1tIwps6A/MZaPyB6FUOjhd+d6H7SmouTCiuv8wtfRS0eE2zHVmfOd+r4Ddv28MJ
+l2fMPYedmYcuJtkmaK0sqQW0T3gLTqj7Nl3p/klbhwwgn/H3jG3yPU4s6ybXjUkaRVMT3Fq7+An
7hX8RMuFnyut8RSncEU9+QQLng6ygpadz8Rw9o22xXiQrC+IVfEYahw/ceEiax1xNlTZeIg7yLAG
Bmu2E7Z+LoLY+JNpW6Srz2HmnoY0yNY530tDK5p1OHu/rblnpB99wEBDeJhXh6Yu3nh70LOrY5Ex
qXDrxu9V/awhWA6cpvhFEsnZbjjmwcUxQONhRog7ILxGc2ixtC0BCcSZXRH52IFZFMTr4P0ChVBf
e9cs96bXc5p52s0t4KKploE10djrLltC8SYsjTGkK2ZtsmHmPlfZe9cQSjgl+S+8+G9xPzV+Yn9p
IiUNtDK8reZtU7dAW1XVV8EltJqb6C0Msr+ZpVt7IqafIghyPNnpJcCsxeKhlpuojQgyx33PzImc
vIbvvaoGqGONuEhhwEQ3S+Y1bneRZmvTwjjrEIfeQVAOtdbi1xCQppEW5musM1+aK8lm666lkz5U
gCQF9sJLa9o87gYm5Jo9F3ABblMrSe21PianYebuE3V5dEqdsCcLR1ntABzQpe5Hf4umuvepYHvR
ECXeJRAVHZZg7rfrWQH9WgPmfX4nhPbYofSH2I+W/GNi5Bj1sPMi/c93X8QPuxxubaXfODowjqWC
aDmx7nE+MkcCBqxr6Yeo5KXCPbQugCMZDaW4qWUXz3N+BsLdJ7ff6iVKeCdmN0EULvy893k0cSKG
E/FLOkKAGUTJrizk0Zi0gr18+25M1UXrGSFjk572IBDQDQbhRRjRr4Ka+DjU/EKRpEfM8aueIhJ1
LA2tBhrOjrvvtkMI1v01O44jNROmGYzZW04I48FBsYzBEsmtTJ8ZfH1kHOzEnwQSm1P63HX1R1zR
/AxpYeMS5p9p7nhWdnrV9WlmJres1N2DaQtvM/QUBhnpQXx8eKm68Tse4F8Kh9BWMhm2Bpfbhk0T
BZU9XsEQkh5YRU92Gn9r9URpsFhzk2natm20Yal/6InKZulBy7JMQBjiTIeWr3fdeunJseCJh1Fz
0ty42keOswpn+2Y2/I+EpLIdLrqdX6exsMGqOZdChxwCs3eLwuxp7BEzu475Jyb/lGOGkWzCy1UB
SUd2gTrbnspfjGzxpVrKZzD/k3D3MGHWBrzPJApFAeyquB2MQ6q3v2XMyHG2JfCkbLi2OYW/nd8D
WQ7bdi2McSbDsq71AxsbansIF1gEvf00fVd69BHaab4NS3fvOIXhQ2ujkS7X7FJHxv7F766c7nxs
nPiqL3Y2WHrd6z7x+5RbL2bY0RkES/ZcyQOxB8TJrIqBhL3O6d8yIwj8PjMyPwqaq1B7oFwI183i
J5wvogglOnqp8YiV25Qp4S6IGf5kAQ+l5DZsMH6d+7h23uQAZqK1rfcMaadvwBHxNANcQqNdRUna
OkTob3SaO8c2E9/Dzgt9IncPjoOOI80URSFdyjHM5yq9TlrGu2XhV7fYSPhWyUymrSn/6gDn/dS1
7yWrEg+Wf5jBE3N5ehRm4oMlWsaZxUTSLQvg1RCnxq4VJNmW7Vfm2PlRjswGYKesbNY4OsI3WD7E
2iH5Y5/2u29scji66jFVCpVtCfyRAIRBG590iz67bac3UUuKH23yl6gHnNT3yZZ/o6ZW/lDtlUWh
y54ix1XAxa4zV46yPtrFyytfL2Y++60nHRmoHO+1BiIToIO70SGyA7X8nNra8R3lGpuJFCjWi0ay
qXDV80mIQ593r2Pj/dFqLd6W2BWGBXUh4Uh2xb6Ji2O2zE0LA/NLpkx6pyj9EY6Vb0u3f69jdrdl
lX7EefiaYUFKS4awMeOoM9Wp3S/3sJqeODMgrrQcSwuclJcbVTsyIeo/oetfaUhMAxEzcmuWup9a
GnskCEsesMPtVGOUIUdBm3TihgCT2CEnGYgedLv7QFNiR9nYyAPHe7qutIFpYK0B5+heTOLytigL
toWD7SL2WGG6XuhHIXEXet0+MrN9Z/K9r0kbsDNKS48Oi0lShKvAuZjS4s0vF1vUdK+C4TPJeO6a
svPbJmPiyHMTJ/bJswEtWQadhxG73+iw1pkl//KGIIbKUNwSnwfz1cICgnLcacCSJyp6IN1geKkw
7r7kRdXRESBKUNLwk5rvc8yZohQiHYAPqIKv7UABP5mvXVR99OZH7og7ZoQ/ZkdZTB0EvJUjDBuQ
zIGUZAa/w+g1f5pkUflGJJpbwkGKhPOEScN2C5Phr5lzLdfLpE9XzalyaXHMZhWN4bU2scdhMH7K
crjDyDTedS1PCYebzhTe2wkl3BPPGQjad+Kwgq3ZLT6IrmIcWoo3Inw2BaUaPBM23MPPXPR3b24G
svLcowbf0SXzRtf3HRLlIxQOJ+8DWpMo8LuCk4N2D07nWqbBSWDT8KNRfTsYPmGWJywRp4tmcqqV
yJeDXha7qO5feGpOuT2ZoCj526phuxvm34QkEaTI4RR51gBZpr71tV2vcdngQxmSDu9FfvIi3GhJ
XpGk3p9NOXev6L9zvCzY3iV5qco5EwpDvTVjGq94kx8eKoDZZcItzKz+y1qQUO6VlhBlSZCOAAPp
PFs6/prE0MqtmizCRQan2BF1IdfAukoSQbyLKMVIg4FBoytF9mjmkf23E95rFeYPN+2Zwgo+cdw5
XFJD8kqzmbySR/A588aejTZJXuMiKLYVCcI7A2jqa+RUn5OnM1FI+m+3L+r7vx+Kcv7dyHY+//tZ
q0GFbD32YLnFFg3u2oMDtl8TWJdcdLN2nvWED67jv18C6t5XmCXZ7Zr9Dde9PKUpsj8jkMaxgCe6
blqsDQkcPgbCVXgOPOQvHlDoRU8YHLOw0s+YzM8ZXiiSF9vfsJ/bo0UMMo6j0N4bKfdsYbTugQ8D
ux84mruC9KREmN/YJxFVlQ5+DbVyG9t6hRuc1Joc9KvftSFyC/Z5F/Tce7TD/Gz5W+3yV7pjk6xt
OOcOj8Z//v2ybHeVwOk8u2EBMkMLX0RUhC9mIPdznWRP/35GzTOtdSIc2arGHZwX8c2CSr+Iwb5H
hg4xbOL6l3ng+Sozg43jDM0bBxCpSXPo7Jr8QBml/4orssUD2xuvna4+EdCYG7MS3VvvGOeC53l5
yzGRnkSLn8xws1e4r2zcnflDV2XD5ChrTnjR1QYTjOmbMrx7mAk+7LC3EHYH0c5sMVJISdnDkLzY
uTNhIIb+lE58pn2dOIeuiOpTGtI5pYz/WV8JeKWZrFH8qPRgqgg8RAAaW2msqSdZ8iASlKdbIZe/
mE/4ODyIlaLeNW3bb6XeHAqQUH7v2YbfDwa89LI3DmUEusNV0TYku/BnyhwAKwUzVwZUV2opF5BH
MDBgLbHWSbyNliauiLAPGT76lSpN8VbNfJ5Gqmcb1xkhAlG93WV6wW9afzSZdoZ//Q34ybpNjVff
ELa/ZrLDS1MCzpPDYxIUa2mTgpwVDoF+176G/mpIjL62+Ss2pPa6WFbBUmXXIX0H3G+zAfTqS85u
84iqao2Sy6UBwLyGhZBVL5xy0fZ/9LFr+ddOMiVbEyZ4SCjytvUi5vbtLK9MSlzfcEZ8tSYbG1W6
09mRzbz2TNL6oGm3e1y6tPxdgiZnxska9ChJbZTqez73dFekbBilVuymZjKwDiy9HsH2PtYQb+sA
rFhVy96X4926s9znC5vDF6Uhh4hlZOx1j7BnlcXftGYtQrDFgVbeFcc3WViez3AY8wE7/KkSrMdU
Oc5AMpDfDDaBF054Qk2gn/M2wQnU4i5D1bUbDc14UkHt3Rozy7aJDZXXE8q7aRG4OdD2CJHGJNkk
rq2xnG/6155eEPv9soRwfDjG62KMWh9IFOoao9U2+ILne0a6s2N+wkNrfrqIpB2Ca0ihU5wQHHRP
XUcgCAl02Y4QdRQzIpoxnHsH0i9zQzl0a3P47OBxYKRroQQK1GPEMnT8B1a2O707EEY5sh8c7nyT
vBsjEXVBsgFLrH3Ch6q/ArbT7o5zDPkzloWrPkMV2QR+4Zom6vBKwK7Og4m13QOV6CctM9O+LfDO
cU31Ie8O1kZI6Myfr0AOQz8WGk2L0z7L1CL2pJrfkS0416AT3kq5ythZBvGYQTpZRz0AIzDp1a//
/EIAwG7Cvih9VufgRJQ4M3xRaOUcbzNCRdl1YfRRNywPV6MzggSPk2TXMT55aruKiQsgr37QTrxq
aGMStvALXDrMzWHroeVyBta7KBrK55ghVoTM8zq68qCQh4HHc2swSXiQleule0unM7axsPe59lJa
EH9aElsnF8UvUaKqYwNP2Xec5G8U3dqrE6wzGzWC5QkwOKnBICXrv8qJGsacl51b8juJ6dOTYA5O
BIa9UlbjUmwg4Pz7ElsdvNH/t1z839mruotE9v+sB36K1P+mB17+jf+KX7X+w5GId9EDm4h4pfvf
9cDGf4BlRZ4rbd02wakakFn/G33V/A+JflgsZFRdoKD9H44L6z8MxwUZjH9DYuQAP/7/Ige20RL/
T3JgFwixIz2wv55tIikV1v/Cjp7sHAMYGfYAEM51kEBDBxJ3cummIVD8Y5YTyApQOidY7Xayu669
TVGW3SQ3QEqeqnAnvN5jGI/+iNqKRqAkfH4EqpolTfBUWwVZ2AVjYjGXAWhLz3S2bW8hxY8LCHpL
hKvLYuFLDwwyFPqM17+aM4ARyJHx8oXnfz+0vRGeSXYNCAKeD10U6Wcn97xNyA+reTQGP84IhUz+
vdUjkpit3fMye+NUnf79IMcCuqQR5a/T/JEkbvMAZDQi7J/JflnEahIoBSd3bZ2MxAnPQmuLi06C
0rFdyIqUrXuNYdjzRHH6XMr+pjpTnfqFKm8mJIobg7GJAkYoRm2n+ygvl7UmwtyD2VoMOYdxh5vc
pMnLtzWr+GZXQL+Z+iRCk8BTgaLGiZaVDYqOTBtvtqaVZ4cuZ3G9IlC6lWkR/OcPthk9i2gIjs54
ZXy0CAyEd2FhHFz+/TSpd0YztxfdIFvddccnMFvNJf/vP3gw7TBIE5yrNRcYnQ/TbMgq7dPiPbJh
S64ywrBcpH6OeSQ/8bspOoh6JvLMlQCmgj87qD91V1uz9NH3ysgSyhjtr4O059hFDRtA8okP1cCc
X6uX9bEHpFZVGpCJpjt5OPpGF9a1GaW/bQNhb2K77V6as7pxs4Nu87KcezN0iwt4SbnTYEI9/fur
aWoLghfwz+ST9TfvvP5UOB27Sku8OGF2SaeqO7cYq3t0pXTOdrubXbTZyhg+66YZfWww91ZTg0/Y
yUOrcXmIqTqrmX1SZVk8liOxZ7bRjQhoPRvzSUW6YWDCw6oQW5jWc18PpGNjdeNS/reh8p70Djp5
LJhXzxH4gJH8nxFC6WoW47CagsGnKl5Ti6N+QAq3GQpprJAVoQK1MUd7bbwtKMzXFtHb+Si8U4wh
fjUN4DI9r2ffb8fVOkRHhkzT/IxioAK6joMSVBZxPq5A6g1IiODceW0LEuOkh8Z3wvW8jkr26XVD
MDiuqWZlj+m9j8WOMi/fTaNzbu34Cf7UNhyHx8BUOC7daJck5lvtsY5oe77GQT2PY5CiR0jOINyJ
bInF3ez0c+0UH6TXk6fwoZrykFcFQ+kFypEV87kN2qOmiAkQiFR9xr1nI2dqOt963pGVHRLQOZfg
P4vgAtWXCx32Khbhn8DsQc/MWC6rlOs089ggInwrSU1g3NUi6FDde1Ywa6mzZxMZQ4fvgGyuJ4Vt
1RokepQ2vTWxzrNF7UhlZx5QJv6SzfTC12Rvibr4aWW2GHk6PLfD8mu8E5VVDbEU6DpnbbSuE1Ay
5TQ9OzF14ug2DCEds1zPNtTkuW9Y6XvJzSttdR21B1Hr3lM3pKjVCADGrvbeze6bG1Tjtna1P7n6
M01ZtbZtlgx6bF7TRANip/J5fQ0r/lwEGBanUPPeEDY0RHi6BFeI7BfzuepYdyxmaFWcdZswDXXL
7tjDAltZprFM32tI1/OzMHkD2p6I5WQcH8B4XOI8BwswCF0xKt5V6vBX5NL1R1bPO14VpINd6uca
SObKAKMZR8EdVfMC5uKP2UtIkWyT1GYe2D127B2KgPYKoxlzK4IOWo+Rj8f+KQ7+KBJl1vSue8aX
Rx6SazU6H2QIdo/EqeUqGys+2bICHuhMZxciKa44nqo0+Ktb0SNysqsmHxHbDmBFOepku1wJWnYG
r9XDBD+cfjWBu2ygIyYGLApmKJ9Y6mHyZ6ywGwl0wOknVPikyxjl9FKkrYV6MbR8w+CJLuqK48MJ
Kt/AdCuGoPAjc/7MmA0javWqTQeBxXWM8G9RB5+kfiIeNWCkmb2+aW0DNhTvuIUpDvx/7t0QpcF2
s2lc3Jw3DTwUusY5eWgtiR5GT5Bqk3trZvjkzNu6eco09kGJ0RwrxKvHknRKniQdfk9IRDEsHAsC
ExhxgnXDS5QnksmWnvrYVTCbjYe5jIw1SRJXexq+arNpr/XQ6+tOQndDd34U+jMDDKySrlGhHNYR
hBrAowrD2vF93IZVFL2qwKEIxfYXDqzDUaQuTMBircVp/aY1gAAJGE9HyFdakz3cGiW80reBIs8o
JSmHCEbhcoRAXFed+4ZsHiM1pukaDljRDj5H9mUqQS+Ybvnbtj7BVKacZUiLu3WUsHnzHJDNKfPI
qp+3ELL9VuENQAYJegRC+FZjIk3qyZnRLRPy0oi3Rjn7ea03z4kX7VBqwll1Z2crR7Mk3cTTWKcy
SjbTJQW6fo9DsRs+h8Z9yzOB6MMg3DQQLbQv768MvFUHUrtV8C8blb7UVnuwsl9wQ5ptlYa3lN93
MqcaR4HurWVDLpQg1quQ4RZWoVoP2On+RYifLdfKQQ5J92TqIxM8+NmJ5fzIvnjIMPq2ChrBaJA3
o8v3DnIuxqkRqXkjPhrgFJ7XMXmbyBDlVG3g7JFw4k8jRk2E2lbNGKHtIHxNaCHaNntkdoDgSX+i
S9yMXovSABlTOzN9MkzAstId1nUQEQEMk6kXm6AKAbtOHkQCFAAZYjuySldiGO6EwdM4m4SRIskT
C5ShCxmVIAkagdudYLJwQJMYMqEU3ZDbjdpr3Y6tusgAmYoWuby63LyrHHcCs5/82x4HARHJ+dXZ
UEiW39Woi69S7uvK2MVJQ9xJ8q5bzUefLivUSSi2f40G9Ao1aGhr0BPM8fx6yZUR7iBBckVG3Bik
9bir0kNHmYekvdt69Gi07mQu+IFKAU0RDUCoRs+KjVXrt5GihDc5XY+SfRJQuC9NHVhdHiNh7zRC
z0Or3He5jq9oPI5tvHHc8TYhLQ1hYJT1+NoiB3GAch9Sz0CKx7sJB0c7CyYGqCnhWtUSEoDNiizH
E7oRjLfWyL7HXdizXMN8etMj811hI/AzbBQ7c7CdVWMliIbYe3mJaxL2KOcXZ6zv0fzRDvn8rVm8
CJBxSMpCGG3LJj5Unsz5NPNtYMlFXdcIggiYN9uFJHuzQGVAFNA95E4Ixfip5SxqW8Nh2Vgl8Lgj
+IpiNOWOOA5nywJ/PZv8w+V45enJAKbwG8x2R+LxXHyXPfhMDLHsVub6mOv2Z9AYt8GY4Vu7R1Gg
CWaomoGwaWSFRFmyL0CgzJbe0cxHrL3BijlKAUmEVOC7GR4SvZ+2hSffkGDeLG/A9QfabcU2/9G6
88UD+qcLPfld6SYpaJCB7kR+wiEBvrnCCtsSb3warIYYMIblOMysU5YK20et9wtS+7XA0OGzEk3n
qDk2XNx9bAXHqSdnZB5B2Rd/DFEZJ6sZchgE+rRvliVvNCCISer5YmQ1O+WJx588CVwP4UfoxXC5
Qge+pHLWatavvS5NaJJUPLWiW9EQog7jAJs0+dDHU4H2Z52nfAAWFGvXjEgDt6l8Sws6ll0HSAJC
USCWMnxpAWYuanLmqcIxDDTVwarEuZYLKImpSrXo8tD2Xoixk37DZIvUajTXw/ROMCP6+ZkXY8AU
7SbixzZQ+RjyucEpuiekmixQJXexXRAFRcWClNq5ZVyjdTnr+9LzBkSm7Set1iFogc5Zqj9p+kwm
tsRGgizXiAt5aRM4e7n1VqbqZxgGckINZ92NqHJCjt0qGTBfuihATOaV3cgZLG1z30M3ml2CmMso
+iJdaANrG716gmQ+bzPqMSjB2L1CTEwQykTpHVFR3a2EbQZ4kx8bKvVyOiwvHzg88ESbzrO/utS9
DLMBRUZ6Gy0e7W36qNmPUeqGX2lLGi1xJK9c4ARA8/HjB5/vIBxRidV9dC8H92Eso31iNK94Gzk2
ArSDqm4hTtGDJIA4pi56DK3YzoGFJQ7wrzb2ON9RbZcans4QZws2EaaqSfpSVQsdBD6fl51JlG5W
XTdW1yIxnhnTDxAfZX8X5dGm62DydgQzcDYkpWp77hEAuaXzpg8HWupq3QbYcGZJnKzq0BOmjG78
rPOMnRbW62Ux0laMbUu9sp6GSrokCjJi6oaJJVzKINsDvc56741Kke208xZr7cF285vSBIMmktna
StvZubFzQx3065K21zQx5v2MCsS1YA2lnfNGDZcTxg23xhrUT1YjuUVNd9BTzviiuHN32ftUcjjK
dNhp/cXFYLNr0mo3DfNO8VQS6b0wCqEFUzpX+TFvovwY6ej3cpNg7Ip0CmJDEp+PjDDqPDA30dR+
e3lx5WDiIZ5J0bByslin0deqkTF71wDanULEwhjWkjrcDHpdnsBSzgDmpjq78L2fN5UuMm4gCDp4
+zh93BBQqUMrUM3RRloZLVH8iBuOwiFric7Dl1+Rp0k67tGbdgPOKMILFn4pZDGoBNU2bXuahJhR
46y87yDJP7y8aQGjIUGvFfU2/uBN2XmbLjv2Ql7CDiVYVUO81cHvTHwINduvVs9w1mKQxKmx1pzk
rg2BdsLMgRVzRBmn24esNYC56enbHA8vfRECvpSnuBqzczWrRxE43iH21B1bMaYKnhxH5z5Tov3W
Y/VdMzX0TUg461wauKkJBqL65hil2i3RZm7ckW8oPHJ2mwTLE4XBukbNDNWXRpyNzDrqHPINLXiB
0KJgQaQjzpboIbVU0K58LamqSce23Orr98nIbMoB+0k3GEe4ZtVz3JbvTGTytVm7aiXKpwA9wabG
N6FMmzC9gOAGgoWLjbtcBR4Kz0pLXrnpjFOq4CcVZ0hFv+mQPpI4YFNamIiGYxK97OJ7EdidgLxi
YY69M6laB8VGfFsGFvDaX1ZcTlsv0S5ezFyZJ7wFSLINosWOEVy1HvMOQoHEVyl2owlNvz1wx1im
+9bxhy2Znmyb0HaIMZb9tqyJlPQSQVDAnANXB845yT1Q/g+jjOEpYkaiI+9swJw0jPSB1yaVx8LT
udKicOuZ1ZdRJZ+TwpAasbny2/ME6mpbdOZO2cSMxH1LqUSgXEf/JsUlbXmt6oWd2lIJ9tROE7P5
2jI/JvhL6yEpvoeUXAhQ9nBHcNBwgnA5Ou341KUmFRWuoF1S6T9VWX80ps321SbPsTFfJ3ZtiW19
9cimscksh22fvyvuMLCtNcdRWMXaRnPITG9nWnrClPx54JdB0KhOdaDvlCymU1WHwQoh7tcccu8p
5hmcS2a6HWLvD/C+eRe37q2F93OiiaPk4Ak6wOp3kftNbwy0dnkoGWNPITYiD3pcUmWYI+cACjXL
fe4ZzfV7PcyRtVESsuL0dnmJTkGZTJ5q/vSJyteOB+u1NMojY3bshYsRrI0pjqxgaVjTj8liFFeV
pI9M1c+Av7MhG2NDx8bpOqf+LNEwDm0ZbMVsvuURJWUFWJ2RBAKbTEPYK1zMKCEOfhnbf4l0CA/0
iAdAfNnp3w8FCLNtEyA9S7Bu25MFCSU6utGA74g06LhDsIvDjSFdBUDK0PuNEN02nMYK8ruh1qXN
PLCuzQkvlHcQPThDE+ix308s9wd17T1W76ihtwA7E+TSxiaOsC0NGinT0GcBpg4x7JZ6AF+I1rFx
cmPv0o0zWBtvjtVYm3nqhovIYi40pK861tkCjPmuLo1DYMY+Muz4ZBTDz2Q5l6BEnjGH9hr5DVAT
Uf1USydamt5bNgSfOfvvmDk29eOA3Sfh4Amoq2FFoiMhypvIHR1ku6g2rp29IG/buzynqMeid8Eo
xGVJFXMFkh6Q/kIs9SPakiajyRH4yiV8EftgZpr7wnYRHZKLC7eEA7VIgg1YE04bwSClLH83BlKt
KSX80S1d1Ep4WXpTgrV3eVn7kGK+mhzsJ8ZfL6zNnc7JfnEqUR5aIS6VMXdPgM1xUCimiy4x5zDw
umq6jkBUgshLfIKSCI+E1ciwSjtkVL9bC7fmOsdisZsSA/A9bbtWH6yGrlfEJlFGzVPlYLRSw+Rt
9DS/cSk+1+nn0HVg0jvGB2xFz4aI/8r/wtF5NbeNrEH0F6EKeQavJMFMiqQkK7ygJMtCToOMX78H
+3Bde9drSyLBCf11nw4hwMUTNN7W0BoOnSEnG3UWpfkc21QaTQKJMDaaI4r5ekLbXWf9BKqv7y9T
yqNJj9i7HpRXx4ymlWahzDEAKny2ZJbC2szWqYVTy4EN3k3FRqY6/GI1YeJWjzBIPT+0gvc4178M
c7DWMCu6XVKlzirpG7Sj6Byngqxv1C7HuvGchINv2MM3lCPghc9Zaj+6moss5SKMAAdo/S1bV6Tp
bLfWSzjoiJ59Pm3iijh1CK9X5Q2SQAOTxw7n74ZXslEZwEKdNqjZNP4C16TUKW+IjzSmrwaz5utx
eOceTJTAcNfsIznYParuCy8FVVp+ssI3cBaczdSiMNncIAgFu4QMwcIPfHKCXgfpF7HCA8/h0NjS
z91Qmz3kWEK8FpuWqovrEL6HmF9XzURkKZr6V1z+7xrFAkozynWQyI6DJ5G3iWwl8e+JrQ4zGJ7s
i5AOc94cD4qR9ovq6HvkHogjj/sqrSnAluUFRvXXMNpH14jocJ2YlybgCLOiApaAFEfc1GWqT1ZT
/+xVGPgzWIWBqA6ZZ/GNwTfcGK37XLXcBWMrqvxZqkfvZd3eRv2tiLFsDSu3NoTb04PqzANFdlgE
LI+yAzZyWVfzdbk6lnr31tS3ihsIxG2O9E6XX3MV/DNjusvk4ONkNEke86bAKhBEUvTEaDB9X7sc
ey5mLKTBhr0ds9YCIn6tqfZdu07wheb2hSh56O1l3i7Mc2Ma1bru5LaysMRlhHyhEDgUbs8X1yZU
0+YUrhrE/OedlmZPqs0R6GliW+eut49jC5B1Fcnd+MwAa96aQ/Ubp79wOOLt4MiPPKzzrRJEvkgW
QNlw3HkziH6tlxVt0nX92lqU/kz5S9lHzs7LOVy6icnZZuphMLQ/CdUnaz2Uz3BED4SvPT9nTLrm
S6YgL8MnezTlmsjxsIVQQAdYJPgu41+vLGtEQ/xsisRqzAd82zXfMwZhPgF8PIXNZ8jGYLyRHWcX
fLirEEaEahdnfIC1WfdeqIEDPGO5N9RwZkiZaxxqoZ0EcyquhkMCb5KsYjM0h4BVIgqJVVQaLUyk
fegJYhJvadl3inNwUXdZrlTFRRLsJgjDzTT3Jx1cDfnu7l83O+9igK+pO8faK4O1MILnOVc/IcU2
cDcfXtGHW8dKPnH6Ycge0k1VZDaLe/DstOPII1U9z4zaJy94n8mYQfgnaAHqZN+5ybcHdmNTkiHC
rAY1Y6yeGCfTDaKjm/DyHAfpG0V3M0YsrZNOFM1x/xRTTzZyuGlFeIUGCM421mnjIvKvF8anxrFq
1miOCGjDZvheJ5zJK6/Bbmel3boi4W0BSMy0ngXFBKae8bRR2geaI2OLCkCGI+SUm0hM2b5Vy7bU
2BH8Rl7PlhDciuT8WbgXNMHH6GDwgCLMRS5yiUMvzcRdHvlxGG+mwOYsnMMy7XAgbGRD/bkr8p/5
NObOW8X7u82L8dWhIGqgtV0kL0wmmeHVBzLMLD58NlgBQOtuSedjkXxpq5B2hmzysc2d6riiXDBk
nDlV+DDsqtnFtsEH3HQKXySDr1iUyXsQxbGcP02v/QnCZAer7EIB7eC1B6/Uy13vwgwpy8tUtg96
jrlhVOqOtDIaWrduVJ/cionesZLaCpQ7AjdYtJDHuFdvoZ2t6oUQ7RFRuXvASXgNrAuxfpDDxkHm
EcwlNdAOGWXXbKivxuhNV9f4yLskOxQSA1Mk/8HuZbJRogrUzXAaS+iuefdo50mup5j4ZGemmIES
CXqG5x34Q8fjE8ds01zamBSdYlVy/aCtEoMvcBpMOZxhjfehcb6YauOzFbyOREPyMz5WU3YsTNkD
jjD/WYNjc/RyvJvONO21WvNDp573jQ4lN6zR/PnjUCzxpQWMXWIThkQ+3mpdhme7rY7tQI/VWLMF
4LIYCOrH4aYZnAZ0LY8LZNtH3Yy3cSiqpXKDtl9LVis7EFivRB35zLPXUDwL7FcR5j6Eus7BlBcN
lruV1fQ26FDaaXv/zmmjGopg06Bj7yy3eafSnqkDsU4byJXlKfB8ncv1qG3hrpUvHtop1cMQeeSt
NJ13S4bfoZ38a3o9Pud69gjq5qQ81uqKMuoNfelftU2GqRDt6GuVdqs1PL+IJfTSLaxlTgYhf05u
uBCl6wGhaD+14pV0yqowEayZzF+ipdslU5rP8PQtrvlIQgKhALSqhpWTj4SOxF+3pIKMo9amRHxe
tR7zAOYLGO3HrjmXzMEsyLokNGPnwyDpsgr+8Nvjrinkqa6xLUULUHnMsYfPnjwyJ/JDZXwGMltM
z97J5hk9Wqo9iKrNN+lgXWkJlRvZJwaeRx7LqYBMajwmWobouSNZK9S+yzcteUgq3bnDE62aJNwC
u8h3aPJ7sQjmrKAQX8UMREkmHxnqjEk/KmyR6llvjehIlxZnOv7DcGpfPQcgDmFYnNThx5wKPL1O
8J7V44kzaL6V4XuHbd9PyPPoEY9y3QcMNcQNlNGhnMiHSLva5KX7bmfdz5Tk71rjbdsAivKyk6Kw
Mw3otdGfbOcLxvgZAM3TPA/fVTs8jVQTrp2xv9mCi3XYzN+jZn0qg62mn4afMs6L3agY/qs91xnM
70Y9bOLIPtC0Xj5VXYgQxPLo2b4KMo2bwKJPLsCjXvuLmCQeEU6JWNKZ2Rm0seRZgWUsPpKuYJ7h
EQCkZpKzU1Vg2KegMVb1bVqemsEL/yQ1OmcytzDJwWhZLUzZugd5nSvBZ5o7pJLTb9GQ9l1UVCbl
xcWuK8vHkonsQBuoXru7RFqfo9NNmyrKpJ8rA1I1K0E1FuNOFJCkkPJDWu+SF5oB3A2kiJK+k+7s
gdoAMliG5y7pxNY29ANyYMXAmiNywL38CJa2Cfp4H6cGI149WtMaG2/yASamPU9b4c0uGhqVMX3z
btOssiPZQKUeF6RUZ7sfp4msQCL2Zsqcbar7TcE2vHViHmK9GX4b+oPJZAjKCrWZhTlDAkkIoxDf
KFvCJvZqdlgHpIMjBAk2XxtJOh5KncmiaB1va7RwOUmTcX/E4b8cqe3TaNJjNqlHmj6Haoj3wOj1
VZWLb0eyUYJhe1dhV++EcbXSujwDZ4/zobn1DoOItn2C74sMGjkjI6rm00gMWGXYWkA54weLfklB
/5YuWc1ZN6cN943GSH4Bn75pxaHPCZVaxtTu8c69Jgr8L/2ePDS9u3JtrM0UpnjAMEoqOTRuAPxD
ximxRU5Qxak0tB11S7WfJ3nMacmAdJKA9eZ1n8Qy5Yuvs8sghLP0pUzyk0MbE8Gm9jZnVPHNRSh8
CZEX1nfpm031DTd6M8KPgnS0UNzEPZYRhCKM5ziX2JnN22S/6EP0OWdcRFKTnE0Qtsel6nVtjNbe
NrlqdVaMFwNWaDj8Jln0YYSnhtrCoYISlc6kl63ptUaFRWugKsyLCKN6yxX5HMvmmLbtPsbbBiLq
py5g2g1LU2KCO9GAN4OEkly6yvtxEmShwvs1etojchva8nLwp+IL4aJEEQzb+G/rcam1+wIpGwBs
bFFXx3PGTkqdSXo1Wsc9uqH2Go3mfbLrJ9yAT4zUq0P9mHRXW+H102kPurc1qCtZvXGaSd5FfZ/c
kzVb79KgNYo2eo46WK8TRuK9ItFkI78xYu8A7yCi1D025rzd98LIqMEYR56l7Nxz1sgD0w8c8W6x
4eV2srfZiUYlnxONThuilq+dNzxSbzhEMS/VrFXQiaqNq0/byGw/00mePMwJe8fiyo65ZTd0fysy
qaJNNNKOEZyoroMn073ypN8p+gKqlFEGgI371Taiq1l1b9Wkn+owYHVnCNvydQEAhfoqas13ZQV3
M2BVH/XhqbdicOnVsRYNWBzvEYOVZn/mCAxK8BUDGO6mLpoWaCRFJXivmxTBzHvXdA1lhUABQU46
JhAatU1a8azaeFH7gqNK00NQKORVi/qnCKzNmokuQ2HN9NmLx1XjQQmjJsDgp0OsrOURgtjdlTik
Em+4pJrzGxqQaamnPkxxccnHYFdH0fMysQngCoYa8qlOmBmlt//J+5dWck2dMkPR3k3avQnm++A2
L2rAcVB7nNfCyfiZFmVlee6jDigZMa9vmDP3h9a51sUdvD+hzZRWMlmP4XDIIDkJaJVZjw+fWyTm
h5WeF29J3hyyOQUd25DQidw2O9medvC6YN+VwatjUqTkKcbXhf3dhOz2s0IxQTvdqJEouONNP5iR
f6XNA23xv7iirhPbS4uEv46G2fPH0fTWKYH4Wbr1Jhi0XzGTy83NFuNbp2Ei+ms7sbUy8+Holt43
+szZ6uW7Hqd/W5qc5zwkpEohYcHwq2kvtsWWVZRHM+o3RqzdslC8S/OaiJYAzyjXChIDb42LIqIt
HgRImjrb+GBTV8EN95PFONsLmd/xor8W5JqLDgjBrF4jrcbdzxIwY+lrfjlK6oBTMmM/IzqQmeLE
X7GOY3dlPxy1Y6zpe6A22I4w7HDmze+zmr1LmVfeBX4PxEKao8M+3ox2/Zp68m9WUcZXD/SYBSOE
SS7WY7Cvs4erjCdXBLQbV7QV6XKyLlErw4trnYRsjL3Wm+9oAyYp1GyXpmygugE9WWrJW5yHB8w2
x6Sm+bURfNLptLnN1MYecnvKrpXr4JSu+guVDC99MxFiZ+4amRJtdPklTLAAOKGCSdX6PPfZHqcg
egqt47yYXFIlo4achqyiAiGIr7ynGqhwZ+2M5/siQerYcfqWYEmgijuydngJf5a6VOXq3yLLFD97
9aHS1NwlkLI4d5S7MOa71HX7X60vgmhoK0o2cpZzgyETsDr11CiQJunRdbV9wMCO/XFra2mxqYX9
NISN7WeEfI5xDa1k4BzIKoZOoHHvcGP4FtoIXpmixWcKNHD4J6CktCSOYTs+hJc8UdQTXxINzTuj
SX5mUS8N8w0viYRWQV+vK895Fk9bmKybqBXjFqpd9Rbq4Q5xcPyKYzxHoKPgYZLY0GHmiznlDYG4
iOPJBEQVsGGNXnXVo9ivSbhepOm9yyY+1437xx2ZGy5UmnKeyoOVKXEOJpdrw6znd0wH3zFXADfm
lqKBGIjhKhudY1F0PL2NCuBaGlPwXLrNdwVG9ACYCuSrdqr0lH4pIB5hu7FK4f0RRf1N9LXANPII
XDL1oUHP6FBZn1GbvUAb/Ttr6pNrFfHUluYNb37rIkBS1ZzuxGA+BecimzmRiidLLqhdnQFdEprl
MXFS7O74dLaWnX3ann2msZGfBuGDdMEV/9Nz4xVnhFj62uL21XYpsw4gw668pn5rshxQQAT1KZ4Y
/ahHnA4v8BgXbu+2m8zzgOGecUx5yiXTnVAFv30EQieqOP2HaOCu+q5t/E0VDQQwAB+RPfNdJ9Uh
ogmp3NVz868fvW9rpjeMFDf0bw9Pguy3wwz0Z5r3qsMd4uruB0P7kmENKdyUqE1y1vWCuoCTAIDT
6n91BHTVixfX0mDcAfAmH87Bob71lMuvxorJx6Tu82AhuCKgBNGdVetW2O1LSsOTlxG9bjKqIYuJ
+1tBdSBbEapa90BcOPZgLqqKnEfbma+iMn8bM/51WFEbpb0CreR7GU714Jwnt+0RfuZdJu2bnjgv
NBTTIhOSlzXok1aCBw+ECqlOo9/X4mdq+6WmHq7HTHDCKZwbCaonywDfNSGFcOmwUogRQ3Fu5nDX
t9hg6JK9ZhQXGcEl0ZtlfyiuBMIuCXUu2OyKQfuXACiQBN7qcEe4YjtyFAWu8NPWyb+uds+lncE8
tsP3xGPyhlNvQyEMVgJq12A5rXkSVnUYYvxBtNPtN5WTdMZPYtewT4Cl7KCRH4yofVCeCnS2uvcN
YLclOH2kMQg/Zux6E0cXXflVn3+6k6R/z2OqkQXnccxfrJQeKVO3IAw5QOGldc4mMvISBKiJruXC
3WkYwy3nReGFfq9IXiwvhucMq7qh5yYoh0NfqSd3EMeEUi2CHjxsMf+HPFqSVY+k7N8mlMEddprB
0i61UVnPpe3ik63v3cYI2fX79BIASe9N88PFKprYdNJRDRlmHqa5erpp2Yt0tJsjGYlx0HQEXUtz
OhDamW3Oy7xFtN2b5oaWjC9bmx/xQOJWk97eSdF1m86+kEEaKVbPMUL20V5V8oU5+kdfTOuOMPfO
RirxLG9fVeJczEBsa6oro/Ie1dVv2GkX3U6uyk059RHwdrhDo/WF9FgSILOdLZ1nfh3anx4P84Cu
K2Lh4ziCHMOFrlL7jEOCXoF2EJH67Y1823pnFbE4lZHpk8jc2aWNJN/5npf8rQnHrUsrvnOV/OGk
aSGlk0M2xj0zwBN5JKxb42x8EghDwWl9Y8S1H4+gHyj8FZp2M6qSv3Smvo2xQZMWr5FHg45uPJV6
ek1155R9MIghjVdcqyk5DE1wQnh907ruSUpMpxZXz1XX4E8bRgCs87YaOOssE2T64M+GNp0yJjLU
QrOO0FiDALAzYXQzFjfXbs5NvpirI1GZ/z39WyOIQVBbpHYJRpzHujokxXTqGPivAnRIGC0RJbl4
78qAkUEm4KUZLNQu4kvuEGYF69pI9ebo4DgM3j76YvJ1Z6Rno3HxBYxvtaSycpjGRRXgb3Hqi3CV
cw4adcRYcqoS3L64KjukvK4EdqmN5pN04nvLR9RO0gvZryfitqsc1R/fFXM567MLTRh11meP6aSf
6bAtaImzcOz7RoukUlUc8LW5usiiZIGzAKEKJPMZs6dTj49RvXLneGEcdWsD/N6WN/hJ0B+LgF4C
u3W6VQtlim6kTZf1N0Aj27j3TgiTTP6Z7pg40+NgVXam3GiDy8sTEg0jsoEbQ3s2wm5nZrQWVd3N
KUAFz3FxxgL71YDCcCa6I3sQHBadjDhISERlfhXZD+RlmsXUuKsGjuJW5JjbfoYA0DRQzVokOu7B
rAOcYHuBYNygfTe9ddJN3p0u8mfm9iSoYAIuBvHhPkJNgRz1jbvlRUvTL6No/Z6nfJU0sdo4EbYH
5chVbVlH4SFIDDUOCgKVImf8NkMFHer+ifZHrHas1RiZ71mK68vKPbzA41bYzqueI+jmC5GATC6X
8EPbfeskKJYlWeuDa2vaxzn2ihWh4erNraO/dZZi99b4rFjgaijaiNZ5NX0ajPywnNNvgX+C6Vxx
BRn8oTERpycKaSLlptB2T56Y39geznWdufAdvBJe0yrz2r2rZ78Dl0qjnF8LOm/GzqD6FRocuz1O
18A5xUX8kdg0UztF99TnzFx1b19P1klBWozz78yLr4nb/taF/Eb03TuqPToCfGCDMaAKBKqRMl6b
7s4wF20HKkdoLo8VLydQO64C6H51q5+0zKUTfhO6/ZeqSbizdQXCQxuenptAA9eLehl58a8Ouxqf
O1bwktOZmP5ZgfXHjiLhV6a3J06RuTWdfMN8xJWQ8vEC7iTjL6HGq6NZl7yW36qXIIiRf7i1OnoG
C3/kAsIcYSA/PoTdfmRIt2WB4w1L25rrY/jFQYrc+KMbSfN0aI4pgfQVoMlw5YNfeiojpBtgwhK0
AOyoRhXcfwt92wteOatzPwPNeAOtztd6CeKZO4n2rEUIpkNgrgZsSGBfcEmVNpjOSDGnVhFR2JUc
AnVOOD0Ygf5Mk1XYdVh+060qBhqj3YBLSw+yPxXdr6Ti/IDD4pgqfprJSnW/ifkeG9Lyf4uy28Fn
rW5CU7+6LU7gLyltIq3FTQ3MmArnV96qw9R8BSNET7AvofIkQ6uh45bNL4uzTstyZ624Pmwmpl6+
tgiwHhXUqWQbT/4Uywmucald0Q3tZrcA5ubI+m0r7UsbvLfJCkICzTLa51HE2USf5p0pi2sXWPeE
laZdvJRFYBjrUDEIBe+Hl60bufMQXCxmTqCQ0l/nHmmAYGpGtWJL0MyPJ9mfYovSFXwEEolQPhnD
VBHjf3Cuved9cIy9BF72IH8YJb/PnmuuJ/ONiSxTeA6asun9xhr3STyTh9Zxbs2MpC/K4laahVGK
Ml92PlVb+WqIUosQA2DiDi1orQeC6il45LhgUVES7p6xFsLs4ah9/P+XQjTkHLR7XBW/gOe8MSyP
XN52xfKHBOBn9o3ipi9syzwoSHACnEylQQ2LLvrj/7+ornpxOR5oI3K1dJrfgEKwXWLoN3uwX/m7
mce12/+/WkesM1WM27x2RA6pypNm2uN+HLTdpFAUq2jWVky4djjGJQeuADZ5TVY30j61IX0z81bf
mjN8E44hXENnbdov6LScv44EWcR8TugIQFr1a034cYy+eiEwmu8X91CUaAb3wIEmC+YLLLJV7gew
GKLW8q5N3minNHHfZqHf0nnS1l44MAxr5aPkMLmPjPICJFzw9jeZP8bzd55tU6cFwgYUai1cp2FA
odu+VPx4nMFudOaRmdMEVP6QVbzWddzKCVjevnkUUWnvBD62nskPju0yY05DRNjjIorgYGenJiwc
mmewL9ecsGxudoeBogvDrJtNNNM+yG+YI1nrGL++zMqDiAEbMa/R125vxCdJ0mYpQHM27sxouTfd
Z+o+GMzDG2yXH0G3GfqpmkRb6QbPIpqeipgJog74lubLLsaxO/UHp88J3bkdvM/20DIg20URPp5o
bnehYbtrjkp5rcJDACi7lcojXFQdOzTdzkq2ntcwRnGJHQHKPjtyXNuGO+KxEr+cHgXDBxs6YhaL
+spv4mEB7MC+0Rh/0qZ4y0X+isJLCeQ0iJ1q66epm9ZxXOpXY7ZIZHf/uGyTojGLZ1zy/xoNWblp
0H1SGv7qiKd8UG6/4QhK+rfND1PEVDwOGNpRn0wfIS4n2T/Gqm0uKrfXk41c5WQ6vHuQpijp3sYc
cQS6gVDPnh2FG6YxxQvZMJCfmHvKBJPnaMTL3Djahbr4qeJ8fCkci5tSaa87LvM+atOlRdEm2gmK
YfDAknFuGtaComd+3iOnYmwIvHpMsIazbEEGV8mMF1I69zqQWIo7xsf4Relk+NSrcJfFTnXUG7e5
GCpj07e4TFHGt9dg4ZKSQJjqLC8lII3Ar+m7Af/JnjbPG/HH35DZAt921xApFA7Oe4IKOLegT3RO
tMEOyIxIe4pEDk+G7R0YfTxTIIGZK6neag+TLXYioJ+4J3lXSTOUv5K538ZIhu7ocFtuS4D6houz
iMmPOzzh1eAzLHDwu+Wd9ukDlnr8NbYFpGE5+afzOw64hzXb+wxb8SbRSIXFreT6k7abOGGNZRfR
jl7c1FvLqV7LmGi4w97Mq0xpc7FvYizlJQHCuQbe3yXDMsHE/y6HmAm0Gs8APMvFYRj5ALEwNlHX
JLvWJKjqxkduaSwGguU6WV4+hk4LIbnYirxBzyQmui00Yz92/TsqLE5t9qFkbLoLxC8OnEpjS0Fu
Re75UvZOs7D1cZXtDkx0zSut1Fu7Bi0/jf2fyEp7Ppw4V+bqHoXkL63pofVV59csY0qjpgClz9g4
pvuOOBRjzw1vVirek7ln1JSzgcaGOjH4IJiaUK4ReIbhy4mLQTypZNsZQbHT9fQh2vk05S2jeW35
FxMjYcm2lJcejdgJwmJgkxgrjQz4qPGRLLtrP7JHt+kCSmA6sDUi957aXulbxnCPTYx5Hv0gvNh0
T7aq/WPqSAHKqj/DT57pHOlcpyYmbk+TtC2YDl9QjBePVekCO9a4IaIaTUEBObgrrxa+YCTlCoss
oasuTl4zb1vP1BkP6E7rstD4LqqGTQpzSBDfohwih61bNF7UvGi0DiOX2KHLhAQFjc85CKw8Xy3k
0CnR5L6uoMEnBnj6SMRyFyITgKHbadz59Ynxhua5yWayObl4sXahxgvlJop3I9YlWJj2CQ8c16eQ
YCUVKG0CGoGg3M3DR8LlLVxHuWYTF5750XK+CXskzEqP23GZtU5OPuwHgU9BOyDUP5fB8FrX7PkQ
Ka/gj/bS0A2fiknQeRVlS7hXiQiDhSl5oIqeJ09PC1QkXRlblr6fttolSfWRQ872y0TuPXMiE8D7
b3nUBk+eO+yGonmtHetmK76MWZwje4nxkWWzS9ZWwKrIICQ308Z7nc3WeYRUa9iST848bFquC+dx
Ei9ZnCFBR8d8ESiHiiLYZIGycRefgowklU54A1b/weTwtRlw9W3TuNDe2957snHfJgk2qT6sdqNd
MlLvj1N1iXLiwEGQpr77V4qWuURnrseYoHIWbUFzEMuJjWRXpXvJ5WvNofhQaTLfwD+5hw3hqbrz
7vWIH4RACXO9Rj0NhTZczVIn/o51u61GEBY6WZOIK0w9X3MAdBvRwywbghZ4jf6HG0+1yB//ApmC
bUR7NZkZZQypjPQosFTeyJY+lx39nrm7n1QPXNjsMkZc+EBjiEFc+iDvdM5i1cdJbE1hs23phznr
3d1w2+6UOe6/caiW2MP7EEw1y+D00bVERhJOp6blR4U89nQpLpnXrUU4l+gRTmov165jOj2l7EuM
E2SyW5ZYXzq5ok84eoeLx/uLQjtq8U/N2XfT13iavHDKLoNJJhjZbmNw1fZq1L06URwwK7tam5PY
DQYD2SJlHAyL5Ki8Xju48jJYESkcGz2KQSJAdxpLd8RMjgY9T2sJymalTbFBSlpDa6/7PZUSgM1T
MiYafg1mzYCNAj49laLeS4bhMVKD92vB4XMjw/3uMJOupt5JXhqavfhhdiN1rosX+U3VVsNY2z51
proo45FgGrupZLbvgmFFZ07MUy3jJeMu7RkO0yxgvRvEFD4jCZp7pWk/Y51h+tbBzhLg/20Q5Tai
BlA4MDhQIxYvXd3zNvgM+lL6gHGe7bgD71bS6qIgGgNF4MG3+O7hkJm3Mr2ivTt+UGvNrZ3cxq+8
Pr17nQh9UfJdT7RZbxLWkyYoCTMOBkfqvMsulo3xS5vgFA2dLQ8JQaFDawE+YRE0NrkQzd7UOu88
M2zZ4cWdt6C9lxKRVOef4Jn2TVUcMvdzEtGHje2Au0P74iBkXFqjrlYJ+aE/gUXfq0Y+bA1rkmRr
3Wt7c46woc0vocZYnSMaDhfmv5UgnZSXRJ3w/jZm9xkyj5lMaR+AKy8uiPKZ7vqBrzrA9UQv2ZTU
iaWdIjr/VQJZOs52v2ql+dLlEluy+PQkjZ1RG0WbSgjKdZNgPJcdblZvrl+9sPCHXJRPI1ozjQK1
cxAdidhIHCc9wk1r9da2GICfetYTdkF8lNyl8GfDANdt1d7//4WPFLXKFqE7vR64inbpXaniyBJ+
oc/SOozlsQbxeH+QwazuJtfnW5LewZ8GQRvc9HpMH8S3bu6UkiKZdGft4QUtvVncqqrxbrGHUGK3
Eqi9K5/p/SKMLPX2oCt9m+LVvYSpdyFtlNAvFAPx1oKdxxz22W3a4TZ3o09Dau2H+YAijb6wDskq
+Tj/2MwYvY2V6PdZQa9Wa/HzWO7fbpu3QBirSI+OichgY/VyWybLv7JhamMo4PIOCvUYJwPtCHQU
GWmyIcOefohYvzYFnFLEsOIRsDQMljy7SYxNh9dmJyFsrExX/whkXfF5rHHAp9aZgPp0pKbnFgOt
p6/ob2KGf/rQxoRo4ClOhr+1E7pbUY+ADyIXKnWMfDUVRcjVr+DDNkLnCEfQ+kU4676NA/2cvwcL
riMtqlVWWfXRJDbb2QuzaM4sP+4urqBLzlTdkkHO7RPHWM7j6mQDYFrwO7G/WEs1PsCWaP9aat4P
Ld1jE8+A1DkYF12yi8KlNSYinR7FWXQFfxGC7ir22LDAb9T5HyVH82Dm9gOGyKWAVbX7O3fTPsOJ
cdU76ygDl7FNQKGe7rg0UaD8XFRX00yG1MDwqdh4InwBbVTv3CLammlB8R2teHSgNnvCM2rTVMR1
be427uQVgC/E+zLIubYV6oBOpcLWM4SvG8k1Gb3CJ8WjVtR78JgZHRmXxT/hdv9CuqCOCQFJcof4
+2yjo2ex4koTBPpLxuH4NyFMtbTpfvd4GpWgv7Wtc/NP5ACDGKoRFqfvTokJGOTbm9PswNfhdMtm
EcjBeqqIvmwaoxPXmqKHpkRK0pv+RxUt4S2NS4me9xd3/qq9Cw3m9lZwXsJDa/Du1hF3MC7kib4r
G30fczKBwGfucivc5w4ki7LntkiwfwQ5b/ONZMAzW4b/CHxJi7Qr2fN1nKic/lkrJqa5zI8feTOW
22gi41OZcbClz+wyhJpDdZFYzuceQ2Rgf8x4SMo6L0FeCO5SkLGqHFXBrUq1iVG8N2WYvPFg4wNc
QNJargjlzDaGbdKoEt+8v/ylW36Il1nG3Ush6m4DhBg91oyVrwHI3M2N5ctxnHzb+WnnwWYdxwIp
jPnHdnGBm7P6DjV24VTFGMC0QPgZTW9LA73NOvUxmSVOggCuJjFe35iLDkNTSD/g0L14RqMeRIK2
OFU7mHBIbt2ooJV67tqKy3TbmLZ4n5TpewOsgzFU+CvKD1lilHNRueiy+I+9M1mOW8my7a+U5fgh
DQ53RzPICaNDBIO9SJGawCRKQt/3+PpaYKZZ6fLKKKsavwmNEu9VBBGA+/Fz9l67uW3rqTva+nVG
+b6zUgSEKpb1jRcFO6cQ1g/LCB7ocSEYoldzVZJPwOAPe0tXUwolgDLZfhJ4+dUGxOqwKxG0BNqI
T7iajk3ivgTaI+OmqG7N0k5u+TFDtIjxFpbXzOYmjqAX7dWAG9DOSCqnfXAhTBMAl4MfjI4+oPiS
RIiiL58q0NYNNs+dGfHkV9G4tyg88Jl416RLJH4VJ9pH6XUJAkecjPVL5n7WsR53mc3wqQum4jKQ
5uMScxTr24DRpDUd6zx5TsYJM6dbMxfnKCupYBl7jZqiMjLYG/D7xK1bbc3JaG4psIDKmGZ9MNNN
0j7mjTavLS9O/cGmSW6XVXg3l9HPhikJFiEXXQxUg7T0XjVuiGYbeJqxeD9GOxTeeFDRn8fYzaXD
nuNayyVOX5II4uQYxtC+cm+kA48IOr4LAY/s8tSJTyJBsMZYcQma6zkwgKS0y/10SEPjZtSWgdy3
0PiT8/tOJz80tEGKrqm6blYXkF2+FIwwb0PpGhsogJ9LmQFJXsUmkFa3UR4dmr7HW12e0eYMp6YD
TlwLh+RqUp63ZmuCwE5YV7z4TgLJueBMa/lMUCbsQ15PLZWXzXxtpYBc42nkQa1Il2Vog9eotOSm
oGokd7vvXbB1AZW9XKewqOALSMaDN6nrpVHLoYYPiifbY37MFsR2035h28wJdeibR9ciZMC1p43t
IvzKE+IsCOVrd4KoO5ZvZrxNafIkxsND7NEGTiwjee1GGPf6ttXG/B3y6mPH+PEBDoEPyFJvo9YU
V15xj0Gr3APLvmUvOyNzUMguwQJlETBEwo20VSAgiaBHEA0NZKS6F6GhaBsRXupMzbMTQolwPPIH
6mS+Yk7+2cz7wxBD83EgYzEae0VX6l1aVXqkI7Vs7MU5igAr9RjlM35xxkFkv6Hlwakqem/elgP5
sDUxB22bzSfkzHlH2MiUVt9mrZlApjFuogEDgxk3p2ZUt4JA7nzS7VYqAmgqgtHIe7IC3WF4Ht2j
VxSvnH0zgBNc5SmHyx67u9A16B8MCJIYFiEBsGXgQ+jnYBzHOwer6Q4cfc9/FkNycDgmLWQTiTQ/
c6q67GaeghESgNvTGW2SUp6wXYUSEa0dNN+CpQPlatnoaJzvU75QhkRb3G3mnRs8dpDuqDaymUWg
PLWJad1x3GSSc8ztn00fXamUVmZM9xAZE4lV6TaSwZlOFc4IHEkXqVfYd/Afym3jEcZRJ90naGnq
YuJUbzRv/h9FEzwkHgcFDH57BDBBR60TsgKi1+d0Vls3dF5vhzy+rVXe3dVqeAzLfDkqDmUINlH3
GjZidYLVrY5JUnZZLH3sQwU4oxTYU+GCzB9JUo3IUzBcxGGYWq6qEZNFECnjVnI6xSUQWql1D6DF
uqcx8G1R2K3D1jqUNoNJEgmBRjTLGaMyhxJ6aUdp2ildEFQtYedeF6igP+WWJAoZES4CeBq9Aa5k
XYYHT2GGp135MKfmSSYFYemlvB4oNPth5bCXSO3B/W0zM/8Sj2SgyGU3WrTTMro0HKq/cOw20b4b
T0Yw3tVufeesjCeqJj/u0kuY5XLXojfaK48xwiLCA54RkopLC8cyuS4ZRHe0Z+NOMVkvSwJtGMl+
y0O+GaP+QfTzk+wQSSsNT5rD2h07hdgC/kgA4OqXMRcBpv0KNvL4zQ6JOyonkDlFyykeWajK3eGg
OXOKMftkmAlgKYHFz1BE2wsEl5r5Za6xRsVDXu7SCmESAuHDYCwwzgVd8yaaE2R8MzSEUJ/N4iY1
mgzGPepFel/pIbMr7B7IV/oM+MgInZ/O5pLQeGsyvzTJJcMDfF3R8HSrMN7XafMjsxUroR6rQ50r
uHdWfJskP5a4r3co82CxtzwinKj4ovrPAvrsrm3Mx74Uzt6zjBkMcHNL7O8jfJd5T2jgnbTAJPUV
cvupplUREuZLyxt+QLCykeiM7SW4nB1MuzOdxK+zceVk7GZGH1JxYL6Qc362JSbZJbSPdSBeLWVY
++prry086JE13Uc8hEEu413PG46Dn2GFJDPAwBg3FR6m9nUQyCIRAad+KqOzDKIFFbQoDiC3sDuU
HdHLr1mzuHdxpnZxuqQ3M7vKhUHHhKCS+dqTZcjY8qZ3Ymsfh/kTFF+mVpDBkd1A14pReoYtDiVj
VQoL9LBqKQ6qRnUFC48xcSoBVzWQhAoXA8oAFn7ppp5edPIdMwI3THewtZV+HiUd6rAHGqBhQDtN
27JCYSOVU0VnVdOMt/viXkbJmYQVfdWV4uDo4Up4yFUkgNCLhsQYz8yGQ2BhW6+q12XAMd5NYktP
/zvEsBsk0NMFbmnCRHJjP41leKxxo6vGC3BU0mx3abNSvlIzgfO/t0D8H7O4IhaGvAZZ3LYdIkRH
TvjhW4g4YWDtRyPZJzkGINVPfIE7sjpX1NbEVjjB8C4Gd9w2kICYgBWPUx/uZjr6Gwe9mmEhGEPi
7XcNGDRPBDvNh1NTxiUOm0Pi9JfaqIk5lun9EKG7XczqZj1CURBtbAPmg7bD+wLTEvy0+L4tUCVP
01cEagbeF8BhfYwwwXY5kJmNPhSRMB+IrtsPKj+dPXt5gEEGN4JUPMXpGgU2tT9ZwFnJNGKtuAsJ
Ks8elyNBAvQOcggGdROw4ObbCe6e5U4/H3Q53vWJmo9BmPpF4VLFB3S9kaWT0pd86whtwcqBy9NT
5iYMsBQ2ZvRlEGi4YB7uKWRom810gmkm0hZLM7WP8ulGESKWlmG9SWG6b70ofu5yRO4JTe7eQt8N
BI2qCuZ66OBIM0MuF5puZuAmsOW0wB3Xz9cw0fdrrWBFFbyNq75soPzK/GEkA5uTdJ5dbBBtogY3
mSWkefgt67nnkxRbm4WgiYkYQcnmSFdsuV0U9jCsfTvhVs+hzsUFqVqYJ4O7rqiONCkTf+rMczmn
SHJAChsM2HZmaZKhq1HzMRNgOq31PpwrbM0UNmwBWEwhCLijF62zJgV73XnWKnA3IzfkNhH2TzP3
PLLf0x3ed6RXDg0ynaNFyJqA8U2VgEhnhg11pvBlzpof9eyXwikPzkS7jJAdj6zh8gI/J8LfKhow
fHFGSnLMoEZX74lMxGiT8IoBJ4E2KVYfU/4lEThLByXuPat4wYCJE3+Fg8b1cGsi377okKKCW+c/
shccfsxG6RwY+cZCjbZt6wJS28QQtaFn3EvK1zk7Wc1LZQYbGCgwz3EYQQj+JMDXtZDBBgdXLGWS
IEsy7W9CRxur4nEz3A9Eep7BJeDgyvm0yrpBCqXAQ9aafiShQKSK0bqq4fsbdWRTRCd3SZLobdWs
iiRUggzW8e9iKz73gu4blfJyEJqpBePdXT2pT5ou9EaYGbFzU/ZcV+pJWRHu4gVsUEanYFxtJTWw
sqByOOvZ31F3j4cYLhQLF3bbqnCBk0jUxJaL6diZLZSpU2OemAmxhhKSUE9ILtkmtsoEMTIlIQls
5rapzfoYlYR8m0X9mFeKsxYCSyeSjyDRuDvnrWfMGxtZ5iZLCLAsnUjzkKCLhSVT28tamffuqU/l
TwCpp7KsgGPMKNFtxY2wWuyHdGw2k90saHOgOIXfVAPuIFq8V04mwd6si6eMvZFRQcuRzCCBrFPI
URFE96gHpvslGpNLDnV8cUISGjxzr/vXzHI5VoQFBXSY30hMlJv2kmQONCnrOITQHptxkPeyjIO+
evsiBr2v9GT4JItelgsOfYKSOvrYNu2lFicIP2aWdbPupxdUYofVDpzGzdWURVdwgOShjnlI57De
96F4iAyDiqxA++besdnFh2JKr3RX+9pAXWEGoButhiPp4nyv3fToZfQ1Ckb7hNaOnxa64/Rm+pOH
4JpeA8+ns0oqJY3xSfT5ZZtlB72AqNNLinoAMr4zKe+4oEs363ANksR3Hiz0oJrUy3eM56BbkU61
maOB2qJ4nUhBuChYFQnk+Imj7rWAKtlojklirm/47QlliAxINd45syN7W7gq2Zdz6Ed18rNnJMwn
xT3tcaRCLfYNoD9FtgSY2rgBsLgiQiQwvNbY0w5lvKWUrU9gkn5oR3sPbbbvgWlOQRBy7sravbB7
BkylgVBzDj7xH69TyCg6Lp7zGaSad0IxB35tSG9rCaC/G85VS7qELmZ0aoN1P6TLKcWqBGcXM6Yi
OdXHIDmfFlzMthrjU2R9yZeRmLemJOPDQ6dWjNOdFZFyPJJ2TkvFzjcQrrmULQl7YTznKLwrMBZx
oC7fvlDM6cvamKkAJXb1cYC39PaDar6123C8dKIvhbuUZFzQazxh7qik//atZQ+NHy56j5SA96nN
L722W9QZkbh8+6LH5T/f4T/5z3dNQoMbUnhhEo63DgJxRjCoEZ3TXi7rF1XN7eXbH82snb3N25/f
fhIk2iCaClMyxCtBgFdmnbqJLjmOVr59+0vWKetkSTn7XkOT2tLu6e0LKBPGx3aSW4xqmSavku49
kPDXOcemj/UKNdh49fZlmpBdIgrgz7I/1uHonkkZmFAmzsy9hHnum5Td7O1Lpfhu9g5FmTanDl3L
FdMqTjdYbUncg/b2P/9sky/PYJpzX6//2P/8vdU/lU2W3TExaGR3zxIwM2ghLqq1OGIrY47OWubj
EyeEp6qCN5ZimJkwy9wMU7rkJ52m0ZVVh5eOZxj4DLX7xZymc+eEHDYsVB1gMMIf2DQwdw4R66sB
mBxcpnPDbxj6tDTBTGWEVwz9Dca1FCRlXB0zZS43VoHLC+Cyfumacs0CkD/slJFTm88vyCMIbAqX
/iYVyPVDILAYE1R0Wbhme4wT0r5Cq/3Pd29/F65/9/YdgqzbttTYhFF2PsE72Zea30S1eb2F4GWc
Bhu1Nn0n+fj2RwmnlgmJZT3qAqfK20/f/th3nX0cs7vFkcSwqkHdTolSOx2g/EPDO+2rQc+nUECo
sFrF1cxjcy+4sLcJi3w/hXi9ZPHcyzm9EdLlSK0jvLDOtAlc0/vceP3PpMjS7x15qpe0ILjmYE7u
WI0gyhgIWEr0ZZUQzdEdcbh0vfGpjHV70Bmt8dBz5SVnj41nphBJarvmgCvuof+IW6Npxe2/vwN1
2Nh1s22sAGB8PKv7IJ7my6mbv7/9iZBJEMQzaXLKcJ+EVuV1EwTGJ1GXPDaJck9uVBNnUWtINziO
rhr2LoIMutu3LxKjNyBvuz0tGZacBJE54zoiN9zuayHbmP+cP1EYhDs1aHMPcu0QeEv1yZsn4GjS
aK7rNK8fFq2vmtRKXwxXUEN44mlMC2MTY2146VZuEfXpZ80p+kTnwN3OkLZfvKR8TFHX3MfdYl1B
h8rQwo7OEnwZB6IT4ONxUjKCvbuk0BrC4RtzEui/cnI5Ko/mQc6Ww9MJsg1sQbdtcYg/xwYfd4ei
u5zh6c4Lsw1XN+HeMgggiplcMsLi3JnNh3CiFZHndn1orcW5ivB5upX22o2JZzleMwhAOe/HsvCu
JQxrJBepOrD7Ep5Rzvf8PpgP5m2rnNr///T+j+n9lvwI3n/xtQizr99/tBHA/qKLu/n4/V//WP+f
f+P7PSj9DlusaTmuxPwgIPGPP9ruX/9w3X+aliul1o6wXM+0+cl/8P2W/U9bCk+5yhGQ/9mi//Ff
bUkGDv+y+U/tKM9zXa21R/P3f0PvF+Zf2f1YfjyPLpvmdTjK2eubq16/3sdF2P7rH+L/5aGF48nw
Yn+2cS10dfyIbhDqi7GT8xjuvCBR+4IVedcHiOwnN3IvfrlYt2U2h2XxX0Wf35Zx0a3/Jhem+vdf
r9fJUY5pSlMr7biOyyrlvXsHhRRpOzDVQ6KBqC4U3i6Pm+iua9nRbTTNc4EcXxgsNJiZyPUrumEr
Ja2UqdWUOsL49vEbcn/zfrjmgk4dkQbq7f3+ckWs1h37gamyb7F674sMjG0Ve+RzifoIR+ebqaoU
0GPc/+lCOH9/YWVaUq8pD2tNtr6xX164oMpaKtuK/Q5eXrkP8mY8eouiXjVpqHkj/poOAcPIww5T
x2cU8dwwlr1wSryDTNcfdJRc0kIfHh8+viLi3SVxuRquaWkTJ6MQHvfJX9+ZThVVmgZaQOcMYrHi
/DYqhgboMi6aDHx7mhWv7eiHUOdJl1u86w5MgOd2u4pR/jXMeptRPFNZ96pi6KqFu//4HUoiMH69
iXiHlhRaAFJ2HI4oar3Nf7l2KceFoLdF7dfj8MN2+nrLBQbF0BO8GlaWXwZLfGnMIyyn2fY9Xclb
J4j7YwsbIX+yjPJzOkP2qMlWw2F7xwQPrb7nwURn4T3DE9yOLv5jqyPHYExgdHR1Gh15QKn/SBtj
5kMeUOwvAJSZ9Ri+R3LFOTMVd0o1lNd25QfkT+wjwVZpwqt9SDp6FB9fhPfP8ttFsCyTZcPSklLu
3UWIS83qlJlcBDcCAVAbWEbj/Vx/ZXdFvU3Pz82Giels9VIzsTx9/PLy3YO8vryrTXClDmuTqfS7
B9loOrcbur71o6pK9sIdppvOpgkC04oYtvYQNUl1XYESLGaHtNLQVffMOS5hxIHwjSLljyZ6qWW0
EzxQEWuPW52QbM/HQaaP1Th/wzGagbB9BiaqD64w2ucYaCWIpg3wwvBFAwCWqvd8UivwYCHsLbr6
3lqliB//pvb7u00raZIcaDusDkKQ/PPXuy3vQTUZdHt8wLHZDgmdcwzLBP5ZhisZUGdpXdKE6U6W
Rbd/8hREoWAO91UXOf6chAXn3DV41iZcYwbXkkXZpiSP8oxf6Qax5N5jM991+gVp+lYNW1CAJpL7
+RSD0w3GcL5tFC0koRoHwsbB7cnrUNhGr6a8es6i5tLDXHr2nDUjwpLzIXfbR2Ky0+OMOhrYIY0H
Jy6h6Mny2zRTvw6LVe/tJfGZamdn18VYmOJZG4Ik2oUFVCPpwMFLaWetXWe16rHhAJmVotNAmZ4l
K8deyxtpOuKSERkuOqS4fsXZNYT3+hJRpBH2R1xDliTtUUA93X38kTjrJf9lF3HXj4QJDj6KtyX0
/eIJCU6wAcW5n3ry8+A4+R5thXkGF/ooY4e2Ms8fyPd1Ih1W/WaQnnfWAY+EzINPEemEu6xhtIKx
jo4p/NkT4aVM99eowyIkJDpuswoulEJZRyTVtlb8yvbSXvVmV1yS+xcQeXGJXmftEXJObu0o26mA
zkNa7OihG7f0jrOH2CSa1wbZC5kMOdLsWRNufGFvNek2ymvjI+cy5mtY/Rz04TDKEIo0LoMK1zxE
mCUu+jpxj2mrK8JXpP3EFGmfRtAMLCbmX82mPEuH2cAK4rvGdxzhjUBdYHcGc/Bq4NxgMj4ts2sj
dh8aw8AFEtPBoj73CCGlNzG53lnpCXY0fgl66JuPP6Z3SUH//pQcbduC6sZ03HdbnDGMQeoaUeaH
TcwLJLSoejpyZB6h7opt/+NX+81jigwVXYCQtqcodf76mLoan87EXeTXMWG/cz/kOyM1xYUTDOk+
sJkHogw1rninwTZZ3Qkfv/y7/Xz9ZYWpOU+wcUqwkeKvL++AkeHG4uVlXoZXU/00zmrHe0UkqtxN
7wLw+fgFBRFR7x8CKhdXMReyWJ2s9ee/7II5A/FQMpjyGZMEl4QCx4SqOXTKbmqehi0GgOQQZxDu
bcc9tFh7NlHQnqCvpwwHnc5ne7hf3Ozm47dlvS8f1gshbGUrtia2Jevd54DghbkKWjg/G4fkvKhx
o1OGGIs598dwAFmPmmc865SJUkTDGOZkjPZMgaOwtWAFN+hibw826OdTlZIPb08dNCnmgzbOlKSy
yVswoAPN3oTEWCT6vvTwqFiY/i4Cb82XU+Mf7qzfXmnNL+VIrTybmuivVxonpZNgd4OFjdul63h6
7U5CgtRKnVDpb0JmeUdaFQTsRKwoJdyEbd2Pwa4Q2RWxwMY+bCRRtgXDwY+vtlhvq3croeAJs5XH
5kRc2LtizSJemUASMN0yknfSMM7OaJxVi/eJdPXDYtNxvvCzWYPwdgnk+MOrr//6+1e3XUACrsVk
0LPfvXrhxnWLSKwCWM5Yqgd0IEslL/kUvCLqiF4BqpqTdxB5G8OCzRI6EwizEdBuU3ngs+lG/+Ex
fLvr378lxxKWTS+Yqk+9e0u0cbNFj5RgoH9GkIgM6ynW/Cx03Y0ent25d89xeNM3k3PFelJsJicL
rqLkLuyyM0EtjDWYvlaBOIHhDk5WP8aHevTmc9pTH4aVeYkYZj5XAhHi2D/2TfCHB0j87qI61LeO
dh0tHPVu2VxaNxgGV1e+ikz03SziGFfDqwJ0VJxV6K/0hlEDQcdJU+IFHkeCA+bwbDXtBDkECz/D
ybv/wwftMVllwyVH23nbkH9ZaxAdSrNueQJIKXLo0jnMtFoU4UNhlH4J64ZLA9EtM70Y1oVej3At
1AZz4nyDsuOuGc2NtRju9uP39bu1hqA8x6QGRcwp3j2YlWjRyI9u6SMvZlVH44ijKT+CFt2YefO5
6MkRHZ36D+eP37yqtR5jhQOCxXKtd5V37klmQ3lEzPSMYoEQWdiUIDVlZnjb1E6o6ojyMkLmZR//
tuI3e4yF01hYQinhee8/BXhaA7TAkXVo/Ga4aE+wVaHjy2p1EuTWXEQ0evdU2IdKWCDJUhx1UQtD
UXFGCUN6isLsmKyy5RNEVP9oyA7/wzv8zSZM7cGpQDmexwnt3aWBDJkO09Q1fotInVnfsk0Fom4E
FZB8GbgSCNDH2Ntb3BlFd+gN1lOrW47TMFwCwJDn1NbXaSncY1lwFHesBj1hThd9NOyvH7/X31Qn
lpLa46AgkK657/Ypg9VbdmySfpbaxnaezFNUid1cElgAs/hPm/VvKlYqA4wyGgesRWDJX7eQQSZR
16Vh4zcuJOyeub4P4QPL12r+dT7FqXEDZ3qkB7Jfimo65oa1qcFN/+ED0r+5hSRNKWFxoqFaetu9
f3mQS20mcY383vci2gyLMh95wzurHOebjHsJpajxjCSSokWR3Q4Y+lAFDd5U1T3XczU9TSXJZHHz
fcp6sINeFV6nbU37wk3Db5gU671aFiSdU2v5aM9OAe7w8yAEvpUoucrNMNwXysWqPqKo1YbLNtWF
A3BrEnjexFFlGiYoArxvcd5ygBXqwh7sgP+A9me2HnTTNnaOkuSPbDEBURXUV6mn9mqlsq98IVIF
waw7a8zzitM9q6U9wGs1jqUDildjbQ+R3BmJG/+hSvjtlXWV5WBQNG3n7cr/cmXR9ZKoVRiFPwHs
2vOdtcXSQlrQ2No+fqxDshTpH07hb1Xlu91OKuVpm5eVNArf7RX4bTjbz1XpgxydvzUzCI0gCKqH
2lLtvqbORv8tONDh70sqAxcAd+CSYLhYKv2578R8jCtHXwAFBeMYZU8kDyE4T0g8YXOTF3ltkdrg
nj9+8vTfF1DFwY0eDvubLake/vow5HFojOYUNMwxmfEFgEk3tYdiZI6SfZ3NL0PGFYyX9KtqmUk2
KLQ9ncjTBEV3o0POyBEpF3vT9Ppttg/NKP+SeUT6AkHLri0eK35Xgt+qOoKMEtjm11BgFFLhVNzP
KVKblmhM8o3a4WmxT6N81SAN7IrWTjgCITLaAIh6LYOdJ5qU5BdANhW5PldkuXzWSZP7tFDRdyjr
Np3yW4Bc2T5LTfsi7gv3TiUZAjSyo6jX63Mbj9VnKluJ2iZH/XyBeSzxR/whmN6ORYncp+rl948v
7+9uRG4IJH8MfFnX1s7NLzdiby7UgE5X+LnilIPBCGJYTzBCLpRA+osMMkFd+4eF5W9dQ1ZLabMv
rbmwztoq+eurMo+w1xNQ7ter2KOnP7dtPcPZdd78TODCEoJqnyM33+W1PR8Xm9WlIwYuM+PPk4kv
W/ZBdsLifnDLpWUqmoCQIAfgT1vob4oraWscWY7wnL+X8p5B02PCKeA7QaWvHLBGqu4v01UfjTuK
ogrFwKAkDCevSvd1WH4qq2J6GFCZmZxRrkToHT/+uH5X71GoeorjjaCKf9/IA108RTMyB5/I1c9Z
3YqT9Oq7Nl9RS0zmETPXA3N3Go5qCV6ocZ5dSdaB0tVexZilpLz9+B0562f1flWh8SvXiQSiw/eb
Vaht5JWLXfqBVAhhytUNPtXFvUO63LYVXnU19DB9YtQFFyqzndeuZv1oXT+L5uY7oeZpbj6kiHrO
naQthQLPOlVeIP3B4xSaxM11FwYh8oAM/r7blptIOi7JDCvnYaBkY3jwKKpTWuKaEaYXIEcD1xtp
x9oswqlQ66SI7joFqXOZMWALeA8JBDIfQwmn3AiyptGnipx0+vY2aS0XeRwFGwQgKVya/LOwSlo0
xI9t6JUMJzxKnJbT8cQCPZ68oMl2YQDqTIQuQoASysmib2B6oQK0QegrjtebplXuHuOsdTM38WkW
01e3sGeIXwAfu5zRRlqARCnUeBwyy9xALU/8OSKp0/hzI+A3H5cyKS6A2gptivebgLTNtlOoanj0
ALp7jX1SWp2IGiGitFs1abVJ+0WplzQcbiOaVRfWJLtTmMHcCiM8OB/fPn9f3dmJNGZcjmEIfZT+
60rgMElxQZhnvoXnbzsNy1M9AutbBBwCz75OQg/xOdSRj1/1N5Wn5lbnEMBYhj7Mu/VnNvHfzRb8
eBhcNM7c5c6e5bdZVTeN7d10HVxjxxDjxoRB/IdF5e0C//V5UdS89AdMizxsYb/7jWs1t5rYKmLa
BvtzM/cNjZ/kiGbG8DkzgY1oi/7WFICmqU/gUtwNBZbjEi3J1oVvc9G2DpDiomF+UC/6FGFLz5LW
vczYXwp6LATooY4F/2TRPAGobM30tco1BEAG1ZmmF6cxt/0yyRRaPaq4GHUZcbtQbwUSvMyjgR4B
uUN9gpmKonJrx9mxNw1MbbT9IJqakLOi2fMbgGJhaLzUpNSdsYFfBUhxDqP9x/GXpkfxt0XG0VpY
DsNAU9LRXFfqX7YpD193EIai9EXMydaJveo26+jtL94pH/MHb0KmWgqoDvGS87jVsCNIcL7omJw9
esHL7K1O29Z5koMeL7vIhgpRBmuiWhT4ahTtNaRunUuTIwVd8XmcXhL3FNmSTNaULiiemidSQ1HN
hhmUr+e6G+Rt+aOkrbTGG0LyD80B3nn2PYGpofIaNlvlcIp1m8vKCXzPwXVHmzpBA+ttM2u0d4gz
fXfod7SErrJVF9GjtpcjYswJmWy/ipYmSICdl1xVUc3ilakcCB/23bn9hHWB0FORPsLm/DSV8pZZ
1L03IUII4eFiN7PuXXwnYZN7N3C5LwbtbVpDbyT494CosnNQjT/DAqp800MwL0ZF1mAKqlfSsxIp
2scUd1haLz8qQ/NOzBDiUYxXBniavRnt7ttiYtEfg2JrwHjy2wSk/JjY961rJ5uh5wb5jvTZ2IZT
83POjFc8SjtDB4c0yn5WTvRzCFGXQ1TKLgSgl6LJSzCAVrpNk4YyjXT0TSwIOqu8fFt/rdIixOXm
/kgC8RA4OVHa6bixxuBOBeUaKtEFu4iz9KYz5QNhDhAHsvE2r8hAH1r7ESbXQLW24JoFaQlyq94N
/eJcOD8knFncoarc8dm6BRSHJQS5FHcaUMx0DHL3Wrn9U1phMV283l2x0emFq2CRACrMtjV4oNgm
poGScTNmGC0wXRMwM2eMw39EbIrnuLQeqfV3nYguBzg+29ZNvE1g2nJrD4wMYFx+x4jgXpRGunKT
jK05t/g5LWltRpPmUmOsIlEOSmCLEXUCQyHHwUUQQmILrJJ+OwYVdAdyyNy8OczJoq/Srmw2NlpQ
7E2vbdsvJ2uKL1OH3G6HAxFU5ovWQfmJ379G5xnjJiFSsQot8IvhCMRMtLdjdus1aXOewqE7hp1N
zBoEn8wmNa+dUQVlGnS3xgce5sWpnUP3ysjRjRfICHa5jdtljgy0o4QFEwrsh5H4iT/FO1sJHjfM
1cTFGclwOdFj8OXgrQY1eXCL+rNhFETyojggJ6lbcAARbVQM4lPdAf7kMLWNGN1txTS+yrJ67iu0
q7qzINtnwbIRs5sTb2esqHW8Lk4c+TPMvB4ZXtW3yNtHgu28vP6uGgQ6cQEtILwbJ9Pw85AQwmwe
oBKhJnPi+tpzv1h5EDO4cq+5u8ONpjVFYxLFVYe+70IOzsHN7EPgFt8JV+o2yUJpPwKoS0ciQ8hc
vrAc+1pWfJqhQb4l/PQLbyHnQH3CyFgg1EEFV2bQ6iWQNdog+jBMJM7Nkbou6/Y2aZgJyMa6s8P+
h+PWJIxN13U3v4jIuzZEQxxvGJb7cHyikNqD+Xx0ZIXxIjsbRD1fTCN2GoFKfR+QvwgjEm1A7hM0
85XRXYy2bPYtcMXRLEGV0XQFYI1Zks6UiKPXfO4X5ISd2MDrsIDZ7hCJrug6/raIEG31rA5VC6QM
BBJuF1zS1U3kFgieNC6ZmoQt0MTHpg+6S9HiLnXA8DsF8kcKD60qi9EWwOrF0A86jR28196ZuWK8
tQXPjkeCXIaMfW/m8Q3G7MlaMb7APERrfuoSaJPKwSVcAOdkg1UHEIzIas3guFhOeZWSPGNV6+29
tGe86tdx2zyjvPLzYA3bjXYSDAja7v4VSBOxj4O+rCbjTE0gL0Z7pCO6fkrLcBvI5dl08eClRfLq
GjQqRkW2bmTeRfE+ipDRGuHecWI4zcWwd6rshJXyLNQ3b2JrYc3+1lisyEmbR/th6OJNQvMI1eHS
XKAlfpmltSaDZZyy0gxeDRbZxsL7EUwZ6amAFIjBnIoL2lF+SHePg2J5ZecpQLIwDLcpAveTGQ3P
M4aIDIaEVnxa5Bz98LR+nQjrchbsaSSLK9dCiWuaIGt5xh+XmU+dxAXb+2+OzmPJVWSLol9EBCR+
iiRUMuV9TYj7yuBNJpCYr3+LHnQPbnfcUkki85i91xZ3/cp+nSai3pMl+rKq6WKWdJt6LX/QSu6E
g0tKtijDLVefhM7q07BSDyhJxkwYfE5O9Vza3gut3m6R1kM6seAnqk8uOHdwUUFVL2AwMYLOzACK
PGMNWX8T5yYJwDbXXda2L9T2xd7ULk8osPJdwd5gb04eJAahbzSBJlUw23sCPkj68pszXoM9/Mf6
qmXHlbCEp9BI9q3T2dw6yorIL3FhkarI0Pbv4jnomcd3RgYvhix477dzToNxMNb5MJncGKabX1na
LhgRBPpQZNrDfMJF9hGSD+MwW8Pq8piBuuT2yon5pcdUJvbIdsxeFkXaOWQbsMI2ctjwoU0gDdb2
u2thYW5WjdBfTi/dWL9RXffRkhfAN9FqNsZrO9Omsdb89qwc9WCRoP9WL67LZ2jYzRdBcbHq/Fum
QF9TWBwhEryJmle+IfYDDvxJzvm+SLBmQX/EIhhlc/9F/uX7YgQnA/MvQu+MiBNumeKhoGuK7K4E
H0burdOZBMAWdy7WY3+7Yw0GcBK/PlNaboL5IKV343RAdHPxI30v1jbS6g4v9QB5Aq2T/VJkJVNl
i/8r4Qyf7uBPIiV2+GkYcbaAnTSqLYodO6ggkdn4dywy5hxWqx6KUhTZuHh7cSvb+W20pleeQ3Bg
S3bUgKwAiO/q0Xx0LaJ+HDOeC/SKkIj/REM24UQhR/oZqRT4W82CsMfVOc6kkoBZVNhnbQKEUtyr
dTbGALJhjyXG0RHlW9am6MW4d3dyAn7lQODxhmMw1M+zzt5HtoKA/rC/YofG+WlKYrNmMquEANJl
TT+wFS5yxT45p6+Fh3FlqTImXhrwcZE1W6gGPnWiuHju/YLdETxhF91+NKfQpcMuQ6s+5T/mjOyh
THzGVQs+DuZspTVMx45ceNw6J7ibZzF0YA6mEpRbMFAMzD4Uyeo4ikxF/0H+5RblUzQpQHBSNHxI
D63HHLgOAjDfr/CFyp3vkDxJMQ20ec0wFTiHjIQG+N3va0DUoJz5GAGV0wU+reuc7Jwwl0dySCnb
ZgC5JVwk2NJrhPFYxWVf3feeFJiC20vhr+cgDR7KZYinjqO3Lpb/DVVXnTIwszi31YCNUcMeK9pw
NwpKcMKGUEGv1Zaq+DsqsOwjAOHIxeg9YYrfkTwI4gynbatDggMCv4AknzFRAZ8Esy7DeMAJ24f5
hHc1t27ToDCvi/vKiPgu8KZbglmdg8n9kmGdjwIPLA+Z8nkOyWX1EFkFvDsn06Y4KBEx4CIZD4aF
ZTabMT/1Rou0GOoJWP+HqU7wvdtWTtanvSMMQkXS6jvOrWUvzIpp8jwnePOKB9Xg+rDrDv96QEj0
TJ21o5y47WpzumzF1dDe1KEF8bPU6GUocSjGbBAnj0p4AwNpqBuuEk9MeaY90zbwhh3xJ7MMjx6p
8rKjpG6XqePeNE8eOVj4shpWZ5V/IfkOrlaJQqcw7wxkmJbGbZ4sycgcE22bw3jTSx8GCbwLdCKj
+iP6N0V+K486j22T6i+XwfNlJSWQm5Z7EnohPr6ETEU930y2+AEFXREjvw8meBqz57+XANkiX+NI
sVP7bimNHxIRDmtq/y9tv1rdxsrEoNENDUaRwYoE6W4YEmJGPlTV7hvGhnrXjK/amR4HEOcH6Rqn
cQAPrf8VI4WSgZkXy6lJ1FgdZ+u5WHhtbHpwXfN4EKR7D6Xn5ANr63GVQKnwcIl1v6RwmzY0qYyh
+SF9ENm/2VHhhc3MyGrNfOEzdTIulnT9SSYiTHBkQXmHiUe3FRJKWk3gN5DsUUZM1K4KKbcOMxRn
QfDB08MHclEdDijyh4YRFsbaEhLjpMt+9HFo47G4lYYdyc58YcC6mSftLzLaYltOH1WQPEG9+Bkt
cModtDehuJhmmB65aVOJNIcKTxCpMCTQEnDvlzfEAd4DbNho1c0nobBy1zt3M9HQVB3lsVnz78Rq
Xnk776b/Zs89SeztcFe4knDolbNcNhCSVlKdYSo44CWL27wKBKELOoB3ZKHFslkf2eIR5/7vMCzg
5IjKOYiQiVSSPuies4x5+Ar25iD75JfZIRotz3rrC+cRI+RRdNSRRNY9mzXQvQDkEnkHZcDFbTIs
Cs5EtVFCUotEfY7i32OgobtzYBivS3ucE/9eAkxh+5uxT8Q53HR4DlCNOetPMCdnc8lPoR7svW4B
ktHqxxQFt32KYchqjfe1NLEptpgC3fJ/2eQ+r5OgXfPZY4Tdz1LqE0ZmG74DV4MRQhGZgM4kChRY
Fpp7XnnNL/cEn5mw+ACUHt3FdNCYRQ4eNU7TQB+f1/HghcfA44DlgS49/tAKs6cxKI1oyOgWMGX8
Bn6+7me/vFszB6+pv15C7RLtKj2DOKqlx0eKkpmJfnC/es0zoseTN/a/iYWEpbKyW7sL/kaQPfu5
QEZ8HxLQzhRFQq+dm7Pq+uSqKrskHwnVi62uBr1eqb0b0dXr1SEoI0ScQBptD0kVfFXRh86FqWyD
t7hgdVDP2cWb3dju3fc15TnpSN6lWuhO+OqSqrlBLoa7eaAHNQiT7H+d0flnV0RXdG5zrqwcGAJ/
Nbax9ybBcTqNPDecdep5IHiRxOMGhQ70WKvJz8bgvpQCZrTBbiKyNBbcRnnfxur+qJqg12bBbTT4
/m/RWRu70tiPq8SgmI8UUX342WRdNOCd9zDpmq7o45NhDDVrXskYuTNOBKmzW6kqdn+c6FOqKAZ9
UlYTYkxu2r54n8Dc84X75LqM17V9dpt9Os34VnKHlLiCAsTqR2LD+Sp16xuqKnfPFI3mldMkavFT
hh2HEmRTjnH62qHQr6UzSvrF5R+DRzKKyyU2oGtG9QjDefFITx2eaiVua9eBEZNgIsLINt5I130K
azIGGjKLOeGHY0nZkXXzrgAV3pThP0kbuU83hBqH02OHXX/Lh7jvsG0fF/JR0AiSMWX4FiNHsndT
lE7KC4CXWO/54KWxdwUJ7m+BhIJ4yezby+Qvg32FSKqjviO5oh7seAjMl6WRYTQQsbZblpYwtqQR
cRJ+TnIitYOuCUi1EzG86WOGLiDJs+IkliAkzcldd4ULq0v2xfPcZvOhB4YZYYJM9pv9hcyj4slH
aXW3iuajrMmGC32XoHhI/1yypHPaFkmZdQuIbGPFwkZXo/hdba/ch/TOaNXte+45NJ7VPg2qEo82
Q0UKdSoCTMUjXKmjUlskh+qJDaEI6Gmo9iymJ6g2WJwTQ/SXoL9LUneCpMvZm1UaDCGLOIbU1Xue
jH/C4u3bIucMKMDYAgsrDifzqS0nchKQCkANgUoCme8y5illqr8a/ND1YeS0pj23ISGvtzpfQLNX
DmNTnjGry36sIkMhuAFZChit0JKa/FjOV7qg7tw58qFau/QArIDTNxDwP7P6mbDy/ilvv/WwRd0r
cq1TnLC4jepzZkw3jQkRlQyJfmdn+qFuqoYk2C4EY+E9Y3W09yZp6BlqcwJqSeDjEK6gBfBLJDSE
he89Z4yOmECJHj8eglyYlIxg6ANJbXnK/MahsCCOJSdDFgs9dKbM5Dsbkrn4vAzj0RSztx+WYkeg
LEO1Bn5GEhjPQLPxh9uU+cixkABSPqJIrbU4FwJNFHsl8u5r6yfL0//J1XqcqrqOLfJQ702CRw1y
Jo9D0Mvoq8pJNnDXd2XcBC0ExtZ7DfxhOYA2KOIKIzStGLkIfM8In7Mel0p9BZxFcblQeI5Dn5E1
B6Cfg6ubYKj71nLue6qezP9MZP6S5fKQEN4FXd7H0b7FMmB8alC+Nji2pO0eWF82awiMboZqqWsP
vgmfA5LZ38AACdloKDL5wjUFtCMxXOdagT3ZeRmYJb8u1aPXOzcMotOzoLq7kset9dgeZALDFUa7
w1jXJpBMHBYBYHTye/QpY/EZGna/IzPoUmREhSE+feHBmwl5foFUxFR1U1zNGZxS32SgHMIIKtgk
Dd4js+sqZiGUk6aK9Xixktdskm8+G9EoIS84gtyhd8pqkM8XX+0Wuuja5NBtgQcE8lLUtrjgAjXd
otW1brqky2+7/E435XDMmuIFefF8mBWlRNBZx1nQsdshCZ9+XsA9Yxjr9O287yvUbE6KucTpn6s8
RMoNvTvOUnjqbkMnHNJjAwKPXE1AgPZAJJRm9hCAHRrquScHpm0wlHfZTpi0CHYS4l92uqduCZLD
KFKxV1lCotM8eLC45HsGsbBOHOKX550YKXGhxw+cTogLCNo5q0Ezw2ArAeDgo58X+5qNiPAYUm/K
dcu7mQu+HCidwieO4ENhJkipaGhP84mZkQuTBDSM1b4aorlv5w7AvP5MqJWfgwajytgMd/MwXlKn
pKlkeGvZ47XVGFdcsTi3WWVewnRO40oOJ+3h/p4WVM8FgLqdRahunDv3eZ1/0ALIeEasTyiM3h66
f8Y8cJiLhHhjHfLFgcWUB3iDHZiL7Ec6DBAj0RTW8jaJ6s4KPErOavZ3SJliF2nGmRPjjJDBPsyl
hbN8vUGU9WIORBv054JZ0DGlbyn9iX6MqJzUe6QqY43uTM0lUNXtljKV53S3PN5hCQ0Lib69X3tM
qkg2mNHOfIlUugCPyPrrkM1nkhyWjhmT6qmwOvQ7+wJCc02wwrMoYERAU91c/aEaOJ2xjKq1euuE
dq7OFlJhtUTlNghs+yDyB98++0H1IeQcL1SviR0CXMy9g4aJvcIFuBnwSVJPKQw5jn8/0uH6rREn
pplcA+PIpsqKahplHMLuMWfBvxNtVd9Yi82ozKWacfzlS1lk4xWNBIw8I9wRTO1dfJoHCsFnOVIJ
g6B90wTTHGaTQadnP0jrgqT+ayZNLPYrfZ98lsQkxgpBTGyNa/GQG+V48ipwT3hQ2NEQ/wZ0uzlr
xlUG8vQdvLCa+dTBJNN3J6yqOy7SvUkZqEuoITf+yLMNRvita5l/9MDCYksSPtkFgN7IWLkNC4Bi
g7fA8MplesKoxd3GQpVOLKUNgT5bTOGNTPkRwTp9Or2XX4o6iL2sYB6p2Eku6drHtZB3GGDflvEA
33N8zFv/vcv4YBLozcLbCGxGx7HnvxJrgnM2sAFNtXl+6uWWlKY6ljDCInGs2wPkJpcMpKIG7Hgg
op58YDS3dlgw7isvI6GqO2rWxzFZIf0Y49V0JLr82igv9OPErBrUPHU1Rbm7frHgPYQtpX6RiNtU
+MxGM4rFYOjgLbdcfFsSCtmMrWbjCp7tjCOMOlyL5Gbq2/fUcutLU6MmY10J5Z0A2FIAqgNgmKtU
xW7vNDviyU8eRdOeeBVM781qPoxTQUW6YR3Zn1/KcrBOJul2uwDpXOzOgReRdNyjJ5094qLmf2ZV
/6ImCmJTrR5o3fIAFz289axEXyu2KKtCBbzq6t/oL9atKzA5SpjaUA6p2RA7mEePPVg9WP1tPmU9
GEiPMPVwOSg+HbZZsQfN8KhmaIcqJ23P6IHL5ZK5Hg2lDHBNuyy7WGs8+rO8ulVH/iYoYmtOzzrc
dmEeY0lWLwTn8cscM8d9WDzVHrF5Q/7ji8iwJPROQwPTV+cO1LaG2bpHazaMa0Py5ebsGLlJKWLe
yCnIQCWCi4O9MJGVxgm2+Uu6w+Q2D8RLj/E4z+owNozTNRPElUe5RBUbGbX90tfNP+VDtgoEKOaF
ZEo+FbaT+n5Swb07DhjSDRIZhJfFy4p5v8rv06xbTkCgP1DKtHG+UWKDylawE8x5rxBM527zl2Sw
KyvoPrQgjIEzsVzX2r9FiJRgP0GcRcL1fDCzSV/XjgoMF8V1hi+OADKL1kEOD4HNbTqNhNa0qxUP
DhGB8IvsOC0o0VblM4ZqfO8wkGV/y/puBrbqPpu9T9voLgeAIM39f/8ic6C8T49DNWcHHFuS433d
8/RZT2ngy3s5rh9sPupbF4IuSdu1G1cmlAGHif2gNsKvMUCAtogVsD0Uc+hkWA2mlPH0BawZ1+Cl
GgfWPK3cgkrCvVkMGwDDAuLVsjOnb3JrIzwXmWQBOhrghbiM0Nt9y5Wd7zrDYS/JVkRhfKRxqw5T
48PaDVlHKcHQ0G5r68TKEnRhfQxbqFkUUjuZzV6sHPAjiangevccHbAUdsbovuZsA1hTGc/pkG7g
Rch7fi5e1Y/TK5hW3mwxXzXSAy7IXgSkoA2swUuwDsV6qUJS/0wn87nuVvFgLtlXTaoCJZsfL34/
XgwOvjXpp3Pnb4tswtb3pvfOd527KVA3YpTMq1ZUSmgIdtV+stun2QwI7wGPvIMOwwuWiPxrCfjY
bIyjXYV/Zh/uKPOPGpooMk8Ct+xHzfDvOMN+3QUhYLXFSNTRsUsmXtKhc2qWL2q169pTLttKffML
kONtFDfT0qnTVI5vpOta56JooqBBgqMntMSGSTGTOkQf9I60zyiPz2XX3eUuTOuiJmrB1U2ciJAb
DYUlNaC8kEDRHfq2ZJZR8GMZ/eSGuIJXogNdH4u6+RPcBTDMMhLj5q2rri7M1J7I1Gt3Qz9egxxM
LGKHL/YEu9Qslr1b07AGk/fmzeQ5jCMo7CF9JiAHsohqgYKpBT6KMUUDiWx0oXhU/be8XpgSaceg
5eNEXW1S6grrZeqIBE6d8ANlG7Fx4XzICfdhzMUvMzSQu12yOI+qKREjAGDrBou/3gsPQ0+wwcAe
yKj89SYY7fsa7Aogk5FEEAtljAMyCTlhyils/6TaOiDO86MskP5/4egEJKlooSbd+dlI9Cyrn76p
iST38pOZk1BYyO7Th8i/OBQPRGVgZjPOWRY++tU4HwuCTNieJPsxTG79AlctQmlg+SVfrpSq3Sia
5xbFbh8QOybCJwQnu7YO/bt+/LXb8CdIWOF+VrAk84JM1I7SgNrh1s/rO7PNGKA0rCgqThYahkNY
OFdlrO98eNDr5ulDrPmTKonMKxgZAlYkYHKi8iPYYlcTZGUO8qnp2OvX7PPUJjnzZfmm7PrMnRKe
F13Epd1+0O6+FLmQFL+ZiDpV3CK9fTK9VD9WhJtAbzxOeD+3dO9ls283O9C3/oE92EgYId1801q0
g0NAThFNR9W869X8LebqrpeC5kxkOKbARWm7PXSGBZJl5vXkus2vavDDA4GgvPpuFVvOzI3vp+YZ
1DcV6GBd2Udl4BkXPyoy9e5NmJ4DJ79mbH/cnspRkhBFC+O+qlREgkXdRVOgt2t9p3P3IrJCP9tD
/pAAIlIz+JEwx7Dara+6ZEWk5fLYc20pkjzsnoCVLpEFkMBrw+42avzR4AdN16VBR4zOlFlxf/A8
fqA9TMzEq+5z6gTpXAWTKj/4AS500EKMZ0dMoPUYyOlGTuclN98mewv+SdwHxIokRzjJJR2pJxI/
eanReQ86IcOoskYomfmxsv/+e3k8+7DeOJi4l8OHsUFasXZV+MIWCXO6J9DxqDg0yJzs1vxZpmSb
DP7jIofY0AHf4IJpAbz7f6u90pQ0xsU0bKJj7ID1o9OZhAn4n2zKWDB5yY1M9BoVLyk+xkOWgKgu
2qO3Cu+AIoNeGXNtWn2bc/EvQfr6YcJoXZiTL9jncXjyVFl0zWgR4FMGqw8aCIHaID652v1d7+u/
hNC4i03UnC2Dx8VkjGfLyzTx8NRSD4Ds1Ps8S/qv7hXQpUBS3BTg/NzmqDpBzjGABG+nu/rWHlL4
6zXub1GcCZg4NcbIxFgyE6n+WVpeaq/5FXnpXhQAvgY/9bmqqi4yuuAfc8x12EJnnY9GG2Hc1xM0
QQUzkIUkIwUekM7Jf0hXdC/8p20kgMjHaTBqBPhKGXaRH0QkiDtt9FqPQU9Bat9anot8VnHjVb+2
76hjnbZIbifzYG/7xdX67gJW967rPPAeu5ECvZfoe0c3jG1w0lQrLOhR+Eevs97bOX9d0/wWcMxv
BqMJunj1y0LroXYX9n2SyVbbUihXC6j5rHk2CrGSgugd6tb+nY0DptumTTQwU0mn0OpT05mPFZEh
aeApLnv1goLuFdc3HmsiscxZMmqBVcbg9V9dSQJmRPPCZDMapz4qE8LehGDWGtKzo9H6yOuXmceU
pdsHJ9qXRlPEfeMBnmvBmPbiDtBOdsjT7M+yvkyLdh9iJYvgGRkB0Dwz0oaJ4tc6O0ieFtDF6Flb
eZtrGOFTD2yU+NIPo9G3FfgemVR/RbHJ/MjzmMpW7PokfS+AYO3hFVLag0CPQog5lcSllaoCyqOc
D4RtIrqH6h1JV/LMmmxoi8egHp99N489+59kg3GZRwgJAQKcMKyifho+nIlSvvPKjgOgQRamGSmx
CKeC9Xyo8tvAmBU23cNa3pRq1qiFea+nnrADk5TWnj0k4L3dWqyfuZ/tE8q8h5VKtiLefY86+oG8
EOvOFRa8O3EzL/TgOvWNCIGLPLvygnch3AUSQ3qpR6S4xWTuYZJMPLnJcx1CWMydD62NMm6ftSn4
qiJGozqDIYJUhCjALU9URjWRZ7ZgPV1UBKbbGLl3NcnKBHzKaBpCUh9z/JomrV5pZKylfdIPJFbe
GYwDXjt4g5sSbZQ1whnTuHV1EjvQKem+hAO3GXvFRImIJv5ai0Czzl2fPFnx5eDTpLF60w56oiqs
Yah1VcBSnZ3LCuc1cjMUc2mDIEhEo59BJEH3QhxLuPNKdnhGbngRDggOkaYM9v2qmR5i6ImChODg
VX4yQThyrdoHNvM8TeXa79e1/pck3o27yXja8K3oznDVkV2+LJVV7vvBdndFlqHqaPMbPIXr0S8E
vHfzwoR2pwne7kyBbKkvv4YZAUQ2U4qj9md3oo1n8ouYtY/jOWirf+1MAtDk1a+uhITPYXKQhc1r
Ec4vjK5nV5HA4Q/5F/BWwoW94GjVYDYpVo+OAz0t6NNHras31RF1NKeAZUsvRwIYjFdoM8clJXXU
QuCVqWCvvOXVJOuXZfCqTo7bf/cgv8eECX83opINH9yEEzZMFnERWvCG6mHfdfnLkPWELKhbpj98
5+Hw2aAcWj9wmOS5JGRkqo7toAD8DODfHvU9OOk7LvYLZigGND674NXkoZgKtQtH+btsRORe1GSh
IIZxB3uIpew6UqcGjpySktgLv2TG2i73c6hPzfwKxSrfB+6d4druEW02zwRRRlHTh4jjOSZEUqqD
Sfcc55niNDCp67OKKDo19qS8INoj34k4UmXxBL9X7k3nIZJYxsGlyGrivnH+JuR4xaKfnYGbZ11K
NsbDK6S5w4b+xExERR7ajI43QaG92/5hw6Ui4YZkzXJEENL1beKflbpHHeihsSm4ElBQ+s+uzBCV
esUZxthPMCQX6YXuTT/z7amvPuU49x1p3XjNt3CFqEB+85xX1h135b4ZUN/6zLAzeqq6Lm7tNfjI
JuvdQBdCKVhRInT/EzN95cDSUfYrtbnvES+p8pjrj2r1FgUMfMZ8uqixnM/WfOaB1buw4OM0DMxp
GcR6ooO9L5GgenZOwnXuUrrjPHkU/oAgzGfg2RkGQw0fwBwYwbDPHiuXmfIiUmrNl45Ypq4wLrgV
9mQA342L/eQUCfoNmcRGtt1bo3/NqhKKBKnqM/vxqgehMDrcjcIs0YHkZGBLyMZC/VTICUlEl5yi
DWfJCJmBFJCMRjv0h4PvJTvPTn9xIuJ7s4f+UAXdK2y6KoJVAcOlHdJjzuRb8K5wmXU85h7ptECr
mQsRe1dl38jLPWp5KePAIA2sMYIf18CvZJO7A9id2DK15ichfv3SosBqRhH9y8vBPkl9DFNPwV7+
biiUA0U0Rm16hDkSX98GkGkd1zh0ZBN3umfKh9zYxAodhcU6RSMzUh0y2jcbAOEGiT2jMbK9kkPN
IIBX5FTVs0OUYWtUFm1rTRBxY3a8vP5iDmo6QEZuSsn6PbuT3XadJnGTTGyYzf4O3v6m+Jy/tL3c
hy0Ucr+Jq2S8FTr9gdTisfk3IXakrAZy5kZuob60r7+cniWOX79WlCfbWzLtoQQfwEm+LH2LjMkv
7cgED8xqwX9QvY/QjsSoneeMHI7mrVPQgTeJhk9h6dguwh+5wLyWgqISbV8Lxy3qyY4c2SdDQv3I
OnzNskuOS2+eq9Q5Mg0DNqzBiiLpprg+zGH3BdT3wQfKHlVL+E1OLHhQwkn+SyxEUA1nq17uU7G+
oq1dIF/XLwuSTjkae9eHVM2+zIbYxHeNxNuyq/aOMx9here7nrEqATt7yuUPTTHOEHLiM7UiRChe
PLpwyxtG57GrS1xXzRHD9tXy1O1/MQ1qTD9MuDKdYf9YPZs/q2BFaYZpsGcJ3LXTsz3OXBZ63Dlo
HAatv6TJddNZF89wQJiEV0Yxu0EpJuTa3a9CvCVOdwhpiyJVpo9V5hlR2ireUG2TkY2aaiFLZ10Z
58A9JRd3IXGn8PidfWSdfVrejwWDkWEYXpaS4aeLbWGr1odA7Q3Rukyx0DO5qfvqJIfSg3Qsa/db
bNGA4wjTuYYB2nBtuyOGgaoYuBVLEJrOnD4aBdIgNDj3VGAE3DrdmxwB683j/K4y+9uuhndZYoIQ
RFlGWRjSxvXNwvlta/ABjBpFTgRT1rKkWu/6jKAHhV4q4nr9g1CMKyOZTpgHKUgAE8TkuF5dotnG
DYpZsGy+JtvWDdNh51UnFj6cF9xfp0Vk7w1b1UiqEcA4aas2onyn9X7KkOmXMfBHRsk4IVPWXRFq
zBvD/NGv16zxc5R1wyPMUgH1xudUYnK3SBsTpdvdDnP/vxz/5k7FWe5CqEZfuBOpz9lLdh9+8dhd
AgZ4XK8HjAIf0K4OtSqL2BzBOlMP8k5kVgz/co6HjkGf5xynVb5rJZp9jeYq2+ZvpQ6Wjca+0wn7
ieWNz9uP7ISQB+1n2DbT5tspXPtoeyDUFqTicWA1184YL46XbDFbxRnt+R2BtB9m4tBwAomxt+BQ
N5Io6o7YMmnaCK82w+WmsdExD3q5suFu+MKpZ9sSm0zWomZe64cRqOkOM5NGiUIIiKqsw5w6vJ6V
H87JaJXjfAPslpHZytvqeGuwL3m2RRoAyemlBrWu/X3mrnHWvAfEOBzbBVGJa/0X8IgerWy+YIz6
+5bilReLSsXSkPTrTXmCrrD18RokoX416r8ikCI2ffO9bp1D1XZhlLRFGqeLPA1FaTDuNe50bz8r
M3mt1/9MOQRC6U7/LaPzRmqwDRRK/eHkJBSYz4e2eucp+F42DenMROFmWcgqFz5vWImUrGEkEq2y
+xtTpBOiuJRiJZ9jYuhjLa7Fzpn0eTP3yFlCltqlgOmtKVvO1Vr9z9PVa12Ljyozp7N6bV8MjUPD
INUhbraxTdrNSOtAudMbAwryEfrlqUYerhG862l+Eq3qrsX8WY3Luk/Z3EVytT4HoUgwSZYSQH/w
P90wNzdw5ZI7DO7XTQocKKsqdr2CzzmJ+zXjM5aD8+uYPQteVLqxTSKzLes7FOUDNIcZlEC7PqPc
JKSG2Dokh2zQIc/7iU1yEBsgj8GlzN2/1aCiTZdSUAm1KDrFviy9cd8R5t7r8a9mz3NTYoFGSPI+
2FS0YCTOZNwZsYWxbeebxdlmifNECfyNuSKNDBeDNZIOEFm9gYSOgDWuZ4UH7VCH3mWtw0+S7L+J
IdmNs1GfUsvmL8yZGU4j/sNlsG+WlDtHmWQ0LWP4ys7hbE7PxTRZnIm0E0bz0Q6OEWXmqnZ1XgKO
mR4GsdqQehA598yN4hYfsnC9hmCzFONi3/6Oi7/si845UdGwZ21qVjtkrlKUnMw1ZJI9qde8zpiR
5jw7ELSVpMnMja/a3OfmCk7MV8vRqIa9YbN6Et16UgNkVrDjH36pP+h90efIpCaOF6gOjO/NwKIY
O8hTUq34bBDC76nqv7Ki+fTWEtZvhTTcKqr30ey8vVcTopdCnqKW4TKYbHky5vFdJGQTiwbas2Ed
wQVQ+XsZ4Y/2Y+6U2xvmvFXz8j/aRoSvfReQQogDgpHXxbSdPzq52AvRww0spSbnqlWtjvnQIrBy
D/A6r162/k0ero3Qrd+rhhEs7qNXeDzzbh0BzPkkJqvCAo9VPA/aY+eE7A1GEjUxICF3IDVUg5g7
jPyle88kga7qGjKxPPHRsBt1bBpfsk5fk3b8WLPs6rtzucfGd0RJ9ZFY7aeb9AnMRGPXoUO08ULu
Vkzlh6bvp31ugF23/wlRLzfZKr6m0X2a5rncFKD8fIvaciatdJ2XmyQzn/JgcE/dPDPHG64Te8EI
i4sJFi7bm11/b7akfVuS/ZC78oSlrV+iwyqLc2fOLxax7pGVWG9+rnb9wK8PcldHbCBemJ4eu561
taEJGMm1eyJX6ZhvKezBjPTGTpU6+3b76hEdCXOJ2PAqRHRw0ba4xYMpgUiby35tiHSRdnlWljz0
EGwnzyKngIFBgaITB8LJ7dafqtqeKpwgbUXamZWMw80gpq8qfQFX8O0EkPdzPRQ7HKVnEozqXYZ4
6DqaNVE+JYAotlh3RnCXoXmN2VS18ayWHyzSA4Jczqjxomz31iyMCisMkyIrA+1A+DYLksXMD9Lm
XWeH5O3Dpv0l2y54aVa4jKtkKuA7mpVu7iNNnUhC8nn6xoWqeFZf89iDEGgZA46JMW2G9WXX/Z+x
81puZDuz9Ksozn2q906fEy1dwHuAJGiqbjJIFiu93emffr6kNNPSmYjuuRDjUEQRBJDmN2t9y5Lc
8VwOUeCWz7nbnklzFJSwvd+6exOI2zFjr5X4k380WvyePiEVTD4IQvfSnRwKtTSrZjoZSbAqBs9c
Y2j95bi9u5vgYncBO/u68Kx1y5gYINvAKkkjWHfCTYbzaOrpjN3P3qiNtZ2Is8vuZBFCeV1aAwOC
qg+4qXL73VpBYK38NgPI2fgYzzJAq5VzJu2yWDexoHgLO3FEObYT0MXj0SNgXLO+JHz4BUEFCLgN
OmnS2RAShWumpDW7CXTdxF6YS4+QESPFMRSWpFCGQb2cnKIkRsXQKDaIwUJDd0sN64dFIqThZ5em
RLfslOYbIsrfAZtptk1ctbsM+xPr1K0C7cWcGUVZ7chNGSDIYG6ktVO9K4ZpAzHKOuHRfKzm4hAV
x8++KIHIYdNmnZwdy8e2VcE+mw8XKxGXpOGGl0iKQpO0vnUqSFMBnrXqweFgQs/OvsntJpqYIkXm
cvbrFuMrqWlq2XYpO9kxeitSI99OZIwvzEqcCXCtibB1+NS8ByoIfLQgrtqa+7EzxHg7iBwisHSH
GapjuJXvqcTpENTwnpsEgsVI0Zk/Hnxl3XE8mST5Zg+B0xNSwi6LUVq+0MyG+2wGVjv3NqmGBEgJ
g6pNKYYp99K6QHJ7abWSFs4NwGWw5jVyUigxMqP/plfRWFMPUEAWXD/eQl2HD8UaMkf+vxIu2anR
D9Vj8hkGjnHkH/41aernsPQeusS2SF3P8JudK8c9q+SjK3GRWCgaGpVdSz284OKFZuEKsaq6xDsg
HODSEe+zhjc8Sp1PHZU/IwWiQ7w+rJdFaTLpJZ2B0qxjYOZSK9mbaNg2urlDAwWNEp98HtB3Ey/x
oSRjQVztEUMZc6HC8CnnhFjlsU7aAipK1ReEpCRWRnU71xICJ0bkPI7N+OYhhF2CakiXvQ4+v6nO
yMoxMkcelf9EcFmk+0cE+GKtckOwLOf0J9F9GZVIlNPww2817i+cTtiy+egQyJJ/4NRXSsWv3AjT
fdS8tjo+zsFg0kJPP29if2QRtusQanLctJ8detpE66mQnR/pMHx6ZQngIpO7MS8/RcQcGjmTRQmS
fg2ehJY1a5SKnCA4DbKA3m31yV83ZgwCg9mv4rRkKtjd1E6EGjl3VfscVBncU/oso7tqtHbW4Fz1
QO17esRZuP7Azesh82080+EmbBoU8FTFtMY2OVJWBefD0oMtuaSM66Yf8Og4OHhxNCP33oouaanD
D7S1V1vfFyV7Wd9E8lIY2e8kmpC2tOO5U159lMZAOFSyV2ivmDQ3X0MaUxMZzJ2m9BNrSLZOaCCX
xAXAXJHZIbZaG/Cf163blvd2OGvI13lqcilJ71kOtNd55jLw1DJ/lTtPNB42K06wSPaEH8wLbrEl
SS6aR73BbA7gkk2E+M6q2EClWX71q/yWDpbYOeoXLlufl0uCY7sW7RvQA4Qwgrsf137EeTxIONWp
V+GTJqiZay5xTtJHq6DFFWIwuOpGQjDMltGB9pGO2ZuWMT6IouFeebBKhPUzMp3HHI08C0X09dn4
lbWEylrp0SZg2qIn6vIVtm8OPIz4i0oQlMxecaG3NR4jE+dfaByDOFjT8/6wPfvW2jbUHW8/2sGv
aaQ9ZhJL1gLxXEl8tD1nWQ/Jo1GEzVqvbJrvlDDx/mbb1YHUPfBKHDpMzPotMbPB0uA4Zm5K6nbj
rAecIAvVkpdZND7x9mr8ZVa6QJ2F+pZQgyYo6xVL44DgnQ8m3IuqTV5QlCWsGaLfbUgUjZgQGVvh
vg4Q1o7RFW8rG2/GfoEPyC9rue2gsR0RopvuVmTOY4Myd2Po8GqrWQGCAFQPJrnoRzJauuxX76c4
E7Kc9bMZ1ugKNrg+ZP/GfWPReA1zfnwKodlXG4FinrH6b/zbv6W2LQ2BFNaeJXTW2UcAuRiH/Cc+
o4fBZk7uI4npi3vlk3hCygvD/hrPSqU5CZpUvMGehlRIL9RXUfdyhbhlJygTVzq4FTjjKidqa3ys
9jjxOlDCEyIuTz4ZQfmcvndk6S2LggmopbiMdfUcLcxIKh2diwx6bU1G9MM45m/V5F85iroV7SsR
LzShrVflS0+n3u2CCpdBrhalzj63n5p9ItAZMNmMOU6QRgyz9COUxd4WzlcyIHUsO66gdo8mhTyq
GVyBqbaieW5D1PzhO9kE+JncsVvm/UPvkWpBNXKpCu3HUNlf5I8CCCgkOU1kzjS6eKjtCTNv2a4q
29zUxCcuJqw4QSWZJvXE7CpU4ZNO3gpnuvmAJuDBL3gLSVIjo4bLKLkNe7cZLgMmRT4qLycYIelY
fTiagwV4aNlJ03+aTv+LiDgairZ2edlnrdbug/KTTUhMM76em7BCdjQaw6DYe4uioiZ0ZVjHigVk
U9MnivfGTr5Cl4XXYG6EhBozvY84rFr9zLXe2XQwCehcrRBfcs2diGPQqzjDU6P3AHG6qNbsEazA
ZzxHdY5V+IK5lfkkG/j5qR1bfylz59RbylmPXA2WQ+DdepC0SK/2TkhLEHrwwqTyjtzZ5vya8MNw
sR/AcwoMhD9cEY4qycqNlbLN1ftmbdX5rlHi0hKUCa7u2QEfg3xd4XlhCM6KkCm2QiPqiOYjpufE
ZfLsCGCwtaW/gJneJXrTrNIGSDcfyITzclM3vEraux2+4gWvuyegrDujsSE8akZQKWtXt6z/TTeB
e1Y9l52sVgUeFurK4RWMNu+FO0kkBsusolbo+ubBJbxnbc7EkGyeMek57YvbRGLVEwzFLAyfX4DD
PfPWCIpYGpr2Q2EMBB+TprRQsiGsXnlvGQM3wiviAE/FlvV9tEWbCq4DnynCKH05JxONNOKZhnJe
zzH15JAg7OKsl9FvYmK+kO1fMhOTT5AuUYyrS9O1j6mKr25uU2jhmiPMEpOTTmy9iZ8budJ8uiNc
7qNN6aS0pUZTrXl5mE4sBGlGwc5+PFejd3BFVm4Z6IAhWvjutPaL4Gv02Qs7wfBiRuGqqPEvZqgG
+jHecjm6pSYkbre7oKpfoX28Rlr9mljOlszPdIs/hXWcwd+vKGhpX6KtMCDLdMnO0Eqk5+TBrJWD
VaQiVgTNzjtbnQZcn87yrU/rtYMUKRpJAanGwtt1OkULAGJ8YNKHBR3hkLEtUHlZRrAwO22wK/mi
zA1A07pFXnD1qyMp22VnXefxlzT0ekHbg0DIgmvpVpwb4DAp9mq8HKMTLuu+CddQQzyHD0Mi113R
vWfQIGkDSsv8kuTZssiw38jFooYSot4KLIyXAq27nTodt1s3Xo9A8DMNvJUR5OyIU2RBo5r8fdom
lwoL7Iqt2Ulx6Qqklp2LUkfEZbvhoa/N7jFMseJqrBroBr01gXZqCztkX1awC7yy8lajAsRjtdoL
WXqMNqvstcm66dlA2MMlI4sMyuBS74l91YaNrprXKI4PWpQRwXV04Ttsk9Y3D+PBJT/qqTaM+j2N
CZNvs/jof3TQLnAsYw1FLiP3vcW62dSuA7S/MtMQE+V+usbYs0GlFZzayls2IAzI8LEk8pBQrnMr
vhRtlsJQYCVH5NYCHM1r2IIa5I0nH9LWrobFpFsW+TUwYJ66bRfOsKpsy0iJyDu2XhF3oHRCIxEO
c3yTbYB/D1CHS1nucad/oNn3+JusZ3p1iDKsmpOKTLHKaM19bD1IaZWnAHPYqiWBAEqnGx8tO703
Fi36gG4/K5IrPDC+GYbHmgzlO8g1ewn/z2H1lCDVj2xFApZ9FnQ+J4RXy8IKtHPqUfMwOjWOddWs
hrL9MIApDj4WNDdjol93mbjUOgUogiduigHGfDwMyRKZ8XTWBS2FNo3Pbf8wI2yS2HydYNA/MSLA
otx7p6zKONpNbYvDNCI5HlsU+TbDNmQDPej6tBybrDkV0vwMevJkNSORaDx981SgAFpkrnkzaqgp
r6EdqAeWKeG60okRJ2UCxksr0qcQyXyeWJgSojmdmba4SkFbWNImRHlgl+pUA2+BUuGxkBlX0v4e
0cVc08kxL5gYDlrr3YkoE4SILVlG+buUTTZIezTRrY/OGHdle6vxF2MNY3GFMek9judgyW6A5N5n
qz5D4jPTlaEP+StHMTBB/s2yxTQudmpUlCHMttAAXZBU+Eyg/E+3/WlVXB00rzkU9JGLQpXeXrgw
C1FPBuukILQ2tlV/yW3rHtW5f8pkpJYOie91zHoI6hg92wSHcHRcfqcyGaopJJuqtrbKYjARknnB
FnJ8A09y86KW1HPCMw2fQY526XEHF4nst9JHemmm8WeXTQ9tVk2nuOA630RED/mjsY6QUtcDmKfQ
5ZDUNWfcBzbMQBa30MF+QyysDnbObLelUtzKYiCKexze6sKPrxZ+tc1g5QouQpG6a8PNmx3uWTTP
ulM90rcydyUKaqVE/gGfpOfy7LmXzaQJ8quwLBPa9SM2c4OwSU1tM6+d0ww8zH36G9yoF19HBdIJ
89TzWdz8zGdcEcqcmLrZ/eByhfWjgKi46sRpL3qau2QctJuXY8gSqj52SXihCvMvqX+KwAmcgDIm
x4him8/X3mGBXUkiRv0+fQqIYrqQsQDhwoIBmHXGb5HSiUSifTFE3R1D+daMMoOp1beviQFeIRE+
1l4m8o5PTyL05twY1TrHb7xE4dbsbS+mPyvKQ15Y7blrzOHBykPqGdBe4UA5Xnt0mThn2dWXPYQG
kxVlLszu1JXOjtuhfpa9qx6xoO/RTh10ZpwGKZo/RTgunR+O+4n3yLwKDSoBaDO56/o4uTJgjHu3
WFtR7bH1HjhTc+sXCQXVzjPSNabG7NG3cpLNEd3AkKiWGaPNF08jVxL3/LRyimTcEofnXF3BAQkD
RgKcmYZVV6uvzpSvLNzdvZXWxUq6TNkjaxbGxwi9JhTZJRIXdyyDK3KzX42fy61uJ+eymYKrM/6q
dU08aIVc5W1o0P0yZwiLVh5rjZyfjBJ4MWWzp6soHhgO/hozI30ctIAuzRs7jEU94mZ9oyUBfqkm
vpcelJbKUwjCNbAB3Du54xzy5CubknhH4RdjB9TySzIdg9nR6loNQhjq30VuBP3Fi8tjonUvrLO6
XeSaWxFn3kGfPYweEnE6tnhppBOSA+jADUVdxSG3/Z0QDJzXBhPA+Fep+v5oi4iSuHGdbeEz2gsN
rb9mVfhb2HVz7i1D3CE84D+ZDKbhgb6bMZB7C9LRgtEl9aJds2I0snEvNfhdo5jkJaBb6qwUgyD7
0pXtI5c1EcCQA9bXqy42jatdrtqxCx9HJ3/EH4NwFDUzJXmyJcCH8vofQ02GfbMgVaoAmy7BrFJn
581w6oL5MNu4LsBo4AI9AS3aczSvUie3qtHBcS9rGlOcGveqHFAukKYg50YPjdN51+9jRUIJ3387
Oa3WQomlPeuK/wCp8c4daQMxxSXWVzM2rL8/dINrlWxku9cjpz8IAx1lGPZM5guUpWOIPNbgLuQF
6R7Rd0oVOs27q2E8kANERLi7QudjvBTYnyYxC1DAOj+1iKq7zngMRkf/pDQq9bI7mCUwRwFLDEQc
x/ZketM7iOMZHByQDetnX8rDkl93AIbsWtYP6Ri/VGQbF5OAU8ZmfmmX7Y/YGF7j1scJWThPvRta
h2lCmmD3nygRP8BBia1kx7JA4Z6s41Sq/dTHu0lm1gG/stw2vfFjiGssfU5xoGKYVn4pnvoWk5+s
rOLkuIxeZa83a9cMXvUB2KhRMEDSM9ZWGVYpB3QIVq9eLak21aJJGKNMmR1v41Bz4ayU97ArUaQW
fsM4KqvRj40eqZR8wZS67guQ/7oXGM91y0AvSbvolPnFoUx1PIMaOoxs8snTHYirEUKVPEtp74lF
x1ocm2hNGx1pY+MNh07uddQpO98mjzCZeSjCw8taQGZBQ8yEltCZbMGk+NlOYzSZQ3RrVSOBvWqM
Q2T+NqS9uzXdX+S/j3vUK2DzdO/m9bWFqYC8q4o56Jg3NjgkzDIV/26X5NFTk2oliOjkx1i32q0q
uXj6A9m8Xf5k+9MszCUHFrRHw9bsFoFOC8IpOepN/um6g9jnMgChwty1U91OecAH4g4mnhEwkc9r
FnpEYG09psuXUekVqjx3ONoNKyyzC44qRHtdNTI9dHr1m2t2m3bJs9kW4SYf6E8a0zsMgfwyPZT2
rJgsYmzLZk2KI+PW4jL4bndL0IfizN5WXsxmesSzC6MQUQty/4BwnF1YWT994tEZVgtxDpFfk0e1
kSm+V9dCcIJgO0xJmsGi5Y2Q/ep21g7lR8RRLh/4NRHeahjCn410XjVyQoE1FHgUA4r6JnCra9Z1
r3NWOfTVDTls3YfjocNB05LeM6yeNL4yONiiOMUtzUSgMvvBbA5slzHY1fEpa7tPu+/f8xQyM5Pk
/obae+ia7t5TzxLuPfSYKuW9LXOb4DLLOLV9d4wVunmIqD2Qmda4p92hYkyNVoHYYE/209V3uedi
25dry4xAFMpaXzk+QQYYJNHlD8K+5nirlgNuk7gjDn6sdA1dqu0eaUg/JKiRvmi9fT5U9OStNodJ
aeG7clHKoFPjfA+ds0KWBWLnZ5j5L3nT1Fuzdbt9arEKlI6N9t8lrYJw2i0TFvisg7Md0IGipaoy
PHzJojEexDiRJ2Ix6HZr296qMV83Y2OtOgaWlz4xblkfmU8krrCO7adTESjKwmmfVY6z8iY53BrL
LTY6YEQEDki4nOSnQa1wmYCVU9VZ7YsFvB8XBVwixU14geDp2guku8U4X8e7rj+4+MGopYKDJ8MN
cJhb34cISuLxwkKYqVCNs0Xz7frEcu1Q25q9ouytDm4FTVS3yCxOBO1tNFKo4hmpTm0cFVtD8rRm
KZm6qio9gfUgcpP73hZ6AiKawShvwNKq25DgrnUC/Um2yDrMGOdDG/nREfodd89xNFAjJOKIprEF
rilvXVdkByN/SPKxOAZitnFV7bzAb7bCzIaFNuUNwuW7E5Jx1yTosJzU/mkVMZ6vWB3gSq9Ghu17
Gw/ElMXZkVaYw0Wkr8KBEUBy7I4cmRw5PEuBuXiwp/xAKy/2oH6Njdlm75m00pNtGXKv9XLb9Ww4
QS6xgLQH8shK/Gc4O4dFmqOQMbxT28KXsxr/EnmceP2Ii9nHH3emoXJXtReQnz7JaVUahBHSSOEU
rGguGue9NaInRkPtZgqJqGf9dMbS+mCZorhTVuKmlSekMYgoyhzRVd6WxL2Xz3lLwJxNePsqlH54
DIvyV4QpHhoPBI1uwFCRGM4DA4PgkNniB1sEJqkiPMVjWt1tHdsAsvhiFP0u1bJD1sFjHoLyMvry
4qrG/hyTU4qSVU8mFsrB2cwadeym5oYxGzpEr78yC9zlDLoSPJ7M/yGo17a1HxxSeuEcF1W8n0av
2gZUvEu8hw4dxNFgG8qB0uoHIbtdrMv2IaNIbRz5pNLOOsgx2RstTYzsDQzvYXDKEgt8X0eVkQ2Z
erCRHuBjb5Fp+Jj3Sg8mguatW64RYKW88fz9xdATbUXT1+zMZGdnANsGG9oT5PjwYGUB5ypp5F0c
9nfbr8FcqH0Rw5QWtRzPdiBi3MtRRS/I6qCqkEX5xnjCOr7VE+Rqrh2Ml9QQ3V7yBpvoFvEtWZzK
ehGdv7/4db31U7vfU4hkpzifUELFWOLxWBLwEzv7jEzXezZm49Jtg4HRe3rD3uAf27h9FrYyTn7U
nUdA4TuTUe2OyITfwlTONh3IZJk0LJ2NiKsXBrfcCJ1jG5Tez7atxkXAv4ic7Og3s7CYDexmxqeD
vAcTXxJFMVRUlv08bAZQsEYDymTedOVJWWQvjml50MusZjQMH9XEHo4nCyCiRrGJR7pfRuwNw3o8
+Ugtuj4oVuicDTg5hbf1chg6fuDdTVirT4km17jB35ANgCDFeXWoXTAnzoKUJXGRGtOd3nX1xTgR
HuUjCOXiQ99uz6b4zjx0qZ88ysEgk55lPQMvwAcmEMPR4uFU5AGTZoO0iUqLN3gbwtWQmHe7sO8j
vuxlOJrBIZqbf9EXR6+WEWACITeZiXdaz8pg5Q710bP7IlhAXIvCQ5yRVrrIIfs4KXS7yFFiT9la
rWYlqJVP68ky75PXj0/uSJ/MLtm+OQrzvV+3ex+l8rZ1h/FNieROJId8sPUjlh518CvYo0z/ql1i
c4EKy6FbmjXqMe5NAxI0iZ3Z9sIDw+EAqxU0aQ/fw5uQaFsG7pvoYYjbYjhxazJcSKvSjS5ZNYRP
qm97EHCgfpUxojz2kOkyLf1Fxy93nsDSo6w2X+lV/MzwH8VdlrYvJWqjM79ip1vFbxxuyQag2yw4
KIZLml8ZMFcrIhA4keJuqletLZDg2rMLxErVwuhhDCBHOoxVhCnSnD0BmMc3YmQ9003+a5/Oia9V
SJpMhpNUV3wRjjO80ujyCwm87sxmq8dDdjdZKfUhh1YheHOTlm1PWjooOIMYFk8rYbXOIRcFTqzA
bYozNQBi9m1dNGgyAK4gcO+mn91oYlnr7pMkUTNkvndqxhmRM6JliRE3++yx1+S2kRk6NskqD61g
2cKcPPhpQKzAABsBK+1h8jEeIjknwsSv8dJ6D2NoyB9luVGdXf/0pr7GwSAILjEK9bMGtOXiuHck
dJoYaNsyjMEWBcYw4GuV1k9M7GAQO/dBTFCY9AmM0tBGjKmsQifJyw4Rg5X2G/6zKqmrH4Bw273l
wE0ZyPozaDm41ToTzUCFtNxlLdFKTr9GG6jKSv9LJ2fDIQiDicBg79PQQRWfprcxz8orOTHiIQjM
DWOUjWf55T3oG7ruWXdWobuNKyd+1LBM5Lofw+RiW9vcEfzpP0CsH1m5O3eZaS9mK149XVM3JEzQ
U/D85Ios6qZAWSp9Lz6WCnhnYBEwaw3VeUoN7XkWwS0b0/2qR0ecPa9rV3FuEQYiJXDCvn3K8JhQ
j3LXG2PtEkUhFwkVn4Y+xmmKGPziCm6L0q1R803YyUzc8tOnpetyKWEm/ehr/NYR96EoKeAsEcS6
rsENLDFaoLSI/fFFhzCCKkppMrx+f/FG78WXaILZwIqVLgjw4+a601C0Usm4K9CCbLaQLhwSFghX
H7Q3ibj+vu+JycHdFKN4QA2hsQZel13S78m/2LtsoB45K5iQ0DyxLmLhXngICFnhbxsD3qHWcn50
dIJ7e4Q+o3dfKJTUUxnC6WPfdAjMSF+ZfVn9ALPPzs51wNI1OhUiPqeqb92DiiYNEPVX61jpRxRG
hBrMqCOnNfqdTcbQpixi3JtKq9aRVv5izKEOfeKWa7R73S0AU7S2MG1t0YFg+U/04pnDHx6vdR+N
TFsPNifj0LYD53mY7GVamA8SB9Ei1k1vi+BIP+vAljqz8I7CPRjmaJzZs5anSR93XmQhy3K5hwaa
cQ6N5t0ifOjO/gx3SzWexin3VsYovT1tJbbawf4YY8fYiKB/dHreNt2uGBZmGGudrv2w54FOnQOA
cGNyWKwRbJwDC2TZVNlwU87Z0LPq2KGSRs1K5RAyZUPu80wh/ZnhpNnWGVUixAXJJvYaVSYgN9BB
K70WV7NiLE3RwJaWFJ3mvfmKrB5BOc3eg9MOe5vl9LkDTLQQ6laEOiwlzUZ7IeFdKRU9QJIYd3qZ
owXCDUyjepFjABVMVXQjFvGlEtBUEXpflpnbjx0XYQRjbB+R9CxE7YNuouzcTKLpLpGu+qPswlte
xL/SAO76aLpUKHTMWASJrG9rsY6Rg64sI9pnRcnkPlbchFEFGJXJBnVwt+gle9SkKTGxUxZsiqjd
EVWLAs+I03HzzeHHz1WdGthE7OGwcqJZOJQu8cKjTwOIX/Ixb+NnSwze3UMeymi+NimXVcs2XxcI
KCTiNciX6EMGJmsrDGOzPg0bt1OH+g0lzI6ra7hSfMcgvPwN9iU+NshRFnarh3dmSRJvPfhEIZOL
61g+fVeYbfC7r1v2cN81jqsDECDTlbWbmIyjVleon+b/At772vYq3m0mhyt6L4Fbaxr3K5GCxGix
RB4EZTtFg8+WCO9iF6Fn0S3WEokP6taDXSfr4oyjRB08Q+fjFHuoCdmjbhTkRpjNVQcRisEOX+tk
RLtWVJfyd1fGH80AL9kxQwRGsj5q3Yi1nD/lkNvdhuntLig19WZ1SOm0yYD6b3E1LYM2P7RZvtaL
truFfaTh8Y8xj6PGiQwYmNp0mHQYNF5YOEtZTv6h8JnnKhMcDfmT0yFoHUyuE1Pfxo2ZWdZMg2Ps
dDo1wnteIzVphuKdFUJ+QqFSbTQGo6eI0+YYC2Ft9K4uH7Gg792s+mjAs3xW2Tnhkn8Xwn4AuRpd
B+n/9FGC7kkWetWKssG51Kh9DLp/1XVwEaK6dphJwEWwaqEurfSqB0c3fqFgl3fhqz3pF8XGyCt7
HRWNe+++xsmyd06YRgup5c9F3k7PyA5wjhXNedKSYmOrKfgfEkDk/xvG4Vg0WjYhRAbZfN6fwjh4
8zQhXDffWTr2wMqcWXAlw/uk1qtV1Yyv7hRAjzaDR5z6VI2Teouph5ftXKR6GAFONM1swcvUARqG
GbBFddNJuCpc279zQ/7jc/hfwVdx+0dMh/r7f/L9Z1HSVgRh86dv/75bP67/c/4X//cR//74v2+/
iss7k8H/9kHnp839zw/4t1/K0/7zz1q9N+//9s06b6JmfGi53z5+qTZtvv8AXsD8yP/fH/7l6/u3
3Mfy629/fMIwbebfRix7/sc/f7T/9bc/HDL5/uNff/0/fza/wL/9sf7iJvbnh3+9q+Zvf+juX/U5
aNE1CZphfGvxqfY8nJ/Iv7rCcknc9HTyn4ii+eMveVE34d/+sLy/2rYHg9OVjuHq5OP+8RdVtN8/
cv7Kio6AKtJi5t/Gj/7Pn/VvH9t/fYx/ydvsRrBzo+a/5t/zRARjAIzjPI9FJJCpO3Ms1r/kiUzh
FGuJHYBjNMfhlnW1t8W89MapR6XnJKRcc7ccFdvDtHK/lD08m7X7SmKVgQGQrLO8s66jZthAOKHS
phnI0tCmqOAe06y5GDKcaDZmZQ43k3Bt5DvYxqf05JskjsN5qTEBFdP/EGqj/yk2UBjC0oHtmJSI
0ibY5k8nUldN7O1r/K6iQYaEwh/T9uA+Ba7fIvcyXwmOKpejTqs7ZX62diXkdZswhzgK917BcBG2
yw/6T0BUAmdExRRgaNQqUyaulSDfBaK+1g46vH85Zv754fzrh2HMf9e/JOLwd9sWdChDt0nFsYGW
/PuH0bt9EncYeNa9GbJ0QGOgZVcDCxijufZYKHaLdcSWPvYvGMOo1+pJW+jccbnJ1M36+z1XtXe3
0RPiVe83jkOnaDHsJUsD5kELC6Qa+RZD8HqqoLSbO1Uac4qFRz8EymTBio7S2UW2bXfqSY8Kxn76
7//+dTrGnz8gQfApMb8ESBqWy8H8p9jn3sFjOLRMcOJBvLB/mOkZ9YinkY+LiX+3tAhCPXm+d2AG
ychscq9C/pigtW+7gJKiyn/bhdx+P7TSUGkWMnrCwQEWAx8jXbtlYcxgjxVDuNy4GXIoZ5gw5Mu1
C09mmZUV6cJFSXFYA1c2EbhvHH12M4YMp9zUOiQmb3YeOER9zL+WpTSA46aBcYGKcGn3otwV4ANA
MPF2FRD/rLx00E3PwkkqXLvFIJpmqCdE5m11csjWvGQUlXp596MIl1iA/cHwqXyjIF3ZKgQ3Ljy1
tVABL/SqfkqNkA1URFTKUuXOo1d65r4arK9IptEaUBQiwPm5BcL0fMBDw9vN3zpyqHugVGvTnh9Q
Thvb5kMn9Por6QiZR1tKMYkfmmkWI3jISFKnXaerJN8hwOyX4TNpaOOUwiNDZ4oqfmGENSe6hT+z
VuyJxjK9kDekDgi7fmMFd0aNyISX7j3vgZ8WrGkLblibQDYvQH7SZTKhhPx+20Z18kaWF9F8hQhg
ti10qGGrcna4h0VD9K2GYmmI2Xh7lQFczO+exKT9DNlorqvc+fr+GLjn0dcpAtMIwqazKLujSz9b
cx1deKHTbUUTlf94QpxOwdpPEE6O+N2RLz3mefcBCDpAvVxNhIXwFsZsF/f4yVaaZ/gHmx7gmNbM
TVE/QsWyF7nXfZL3gus45/9V+msRIOAVKhNHq+LNc414j/rj01BMPD0QUyQqhdi5pwYpMXpeYHbl
gdaCGdJ8lrIKeY4qHS9PqnPJIel5RS7g5/fn5+rxh83/sJ/Nn+PBlck8YOdx2OTZGcGywrFQsBQN
vC0G23I/Gd1z5qRADjrmUzCYWHgO3oHY5QPN9ScDonvkemuv9xmvNizOvn+R44lmLVoSGNOCoYQ2
boRC+zfg5mE92DDEoK528FUfQfvgcS3udtwcvo/lKt30cX7xuhF5a89zhgNcINQcBCrMp28Ul2re
2mG3t3eB1Nut6/e8mJJOn83ePNx2OWRznt3D5hwZ/smJ3V/fh0RTuPtetv/89+BH3O1HkSGoI0iK
CcB8Mcd1hoI1SpGA8Tyhzw+L9l2ZSBZrG4Xn97FKX7OG8H/7r8d8H70xo41VkNSs6AJO+O8P3438
Yq1hP1+wx5t/XuKG35RG/JCluAlaFJ6rCOlblHPHa5RnQYIm5gCRL4eK5FVG4f8m7LyW5DaCLPpF
iEDB47W9HdPjOHxBcDgkvPf4+j1Vs7ErURHSgxQSOaYbDVRlZd577jLDWAvO6qNXb1z9V1aZXIIG
rIIT+1e1GAXyGswxr1L9avXO1Jc141ys0wHPpBnnKw4Ty043RPwY12SjzzoldW3fkA+1gHcMzFWN
tk3MEJBKBfxKfbn60W4KVCHLfMIg2AQWe1+mLo1yTMFTEhC+GeafGpSW3iS2ZIrTJydmz3PlmyAv
RwLuPcB68n91luYVZwtC8KZx2LsWaGZeNSeNu9BGHE/uyrYCpAX4ELts2nofgUjeZmobxkwvYQes
SD3TjkDyG47FnskDZi2tLN1tmH0UmbYDreNsZzT1xOJCjzFqn7nAYvOUx/vZ0fsjISnH0QoHFGLM
g3MH9b0/0PWhcFg5prPV44qxjHyqSnzxK2QZ3oq7MbMLh+PBucUCBJ3cY0bgoFCXS4bruwxzvIda
Lh0myP20S28Z6js/eHNgmW1Qg7KE9ukLUeXPccFdm3dV+5bXOgb9kNMSGGzy5+xit5BjdsmrC+jI
IJqr+7RkRUnaM007UCfyUfVEKy7q5Qn67l0Y/o5JuooQal56lLI8K+OrE79AAMPiNiX+NvG7nbrK
eOdTboQFY1rItG7KEHukmOtYTrCr01DTEIl3nr4b+tZbTwFPhtr4cTuiQMNvDMnA27sl3jBmRQjC
eDztHHbIjN58pd48I+JKI+ZWfUhVpkbw4G6+bs/SXPU+/TwRlaxDXF9O7M9TzB/T08gJ6TnJEiNs
2ViLmG3CkltjS67mqqinh0onrxC4+LWR++Tkut6+NZaHvNWCldc7mHK406qe1RR1lHErxvhqWctD
K7eqxsSbYxjaQT0ZauMaB3T7OBSjgI1N/t6J0m41yk3VI4Bo1W5mPzBwsbIYwHxJdoEjrsvS8+Nl
yEGY5WuBLHWo6+mOMAlPFkKMzbk3WLWX3Q9bx8iCg4RFJc0/aP3QRffReZD6AT6HDQ5/U+ocm7rf
O33+lLvSJcegduM66CnQbqLsBZaJ+jxFaK23xkNkX3l+ax4NKkZwy8OxdaJjz7GfRwYwnXyQKidP
jlqRu6sSJQIkW7PbZpbzrCpnJpn6QRZo6kvd1odPVuc34VmC/le40Wv3TQe2cVJ3V1bP92UybvX6
jXnHeJh7Ld5q3nTIGRbX+CHNxHbQbTDSbsRvtTxpGLugC4U0RVauYEkaEu5aH1g5Lkg8zyY9KCmd
tNe5Hi/IhrrHZsAmRdd22cnPQHse06Le6uaxRXBCfwU0bSa308F0ifZqv0eCHUUk9nicmDKsec7Y
JuhWr5l2PqtStbWsCAhom5xb1nzaS+Ii3OksciwbE+MniLP5TbeSWzo5b+pClA7SjHIWL2rvg9eK
QajcpUgGigo+yZxxgQOrj57GemYDkxVGAfavcJpolwes776no7wOaSmE0fStguYsekYWuj3R6fGf
udXbvagQ841oYvn4OOwz7N4i+MMU5zX9Vp0j3Ja7waBqkN/DEk/Gqzwlyf8LEyqtPpwJvEF6Jasw
6E7PsaxAU5gsBLa5lQyOozQ3e2xrwqZDwvcN1fd0Cr2tKhHUQ6j+K4qQmxCbjfNVvhlCxWkrjtmh
9BeWWqc5YjOi+EiIZizrBiHwaPaAjzxJX9Ef3BLx3bwyC+9Z7YKuy+IYu+ZL2D7FzjWzWANdWRqW
xMISAV7fRcSOIdByqcC9+SU3YTgH8PWgqfJr1P45yrXGl1t7WZ70bHkfbNcEF0enl7H1vp2CmTEX
f438noIRDcmqM5jizHe113zUcOO4Q5utrY3bkPChdWrdpKTpELdOt0tmccDdQGk/QiYSNel5cfw7
xsw8IYVRz76R4JEl4vgaLqzN6q7AmTysx975PaY0xtUfqaWEOfNbbTa3dmE3JzkJW0kyPdTWJ3E3
5td7gBfwozPjXeuwtKnVKkjrbqvWHgxfDTuQfo7kol79DC2o1wDA2ClVJcJO3GO6xVbMC1GLfqNn
52qA6wJ2jC+VV1azeSQCIrZWpCud1cFqdJd3L8ZZoZUWPtOSA1ANCtTtEWmDSG1lVVHEfNr/fuAy
/8hvlgdLg+2NZoFlGrbp0cz46ykfEpZFk18O0nqA7XmRY5VHAuLAhOAC7jR/OaWpjsXAPKu6GGTI
Y1pzF7cdPO0qQufqpXiZR4j4BMwl+1bTroZLzUy+SH7gRLFqMfhGWEpWI+7oTW/wEJpdtpdMBeR3
4olHYCD+4HNg3d7PUf+uysslav8jUtv4IyFVvldTZ5qLz8QwHMP6I1bWp+a3m6gIyI/kdo1yKl2N
9HPaANSKkEr8/YQye13J10ut/XVEtB1UfqGlPai6IdUZ0bYVQ5uC47Gkvq0chNtHjXqsQXSAIIDt
SBckGIVS9IW8Piycszp2/8cnJ1/tHy0BjsrCdsmrdyxHNoL++sk5BdXjssTBJiUhGUwDiSnzWoCK
JqAzxLEaPoim57W0bs6jPMRH9QBWunfsnRbsxpzdx/r4kmsQG9Tdqp6RTPMZsvj1rsuMdxK8QAHm
M2VTSGhP5OJDB4rFrDxFc8koQFZ63Ux3GUW8uqi9Plv0J/dD9PPf3674RwdE0PsQtkXTy0fy7v3x
4Y0dut6WRu1GLYEewMlNNLAAz6z6K1PHEWfgN95FpEmJ0+ynT6MGvn2Yi3IrMu3131+N6co+xN+u
Pi/HcGkzu2Qy8xH8kbY7xrrrhwK7qu+Iz94PCXFbNCrZStZowdhmAF44SItpRilZRxiKqnne1UXo
bO3AefB1tHAmUpMlDDg3dzoiHG9Gfp2SqWoRwBJZfOPQXtXRJkjj7y2e0HWh+xeOQezOchnhZOM1
zF3V9jvUuGLqhbVon8BkXVWVN+MVJUBCLk6qmtACOgVu0D9afsP6o85dY7vXbUIHDL1c60smAVpy
gZKPhcfp3SOBqQnA2Mq2XpiQZcKP09eL7f1gmImnE8GwM4XRupZHLFkPJgBZQD7+bovpxh11/jpL
dYD6Y/dD7RMMbjCGGdSGTeABOiNaIITS5iFh5T57U/dRE7MZ1hNHZl94M2KijhVnGfcBjkQAnLwY
Xc6lLe+iLpA6xBpDfAtK9rsJOHeaheY2qbWS6epMmKJByJXpP2eaTrYq+xo9BXmYROm9BLwSbWIx
kFtuOCYjdrt6t8zdabQkkLxtX1WhrxoVxWDdLdgMVmNO32AKaJ6VY/wrTJ1LZ9nvph3Fm9SlV9om
IeNp39hVeZDtEnsg8QZu4To0CCTtopfQ2Y8Wn6QqsaYSB2FvfRT0iS+5PotLk8cPTThBoGOI7szp
DUqKDwdqnu6WmVZSCZAGQExzNJzkt0Wal54SAIQENMosQqo89qtAvqewmk+JibPMayLtGWX68yCW
Z6ZGLG98WhR0wyHlk944jDA3LkaOhxZX8X7Wjho5ZAjxeiAoWLKHdtKQrYFdC/SWEu/BnmklYhlh
FwUgR/YtMx7iN+TamHWwX5EXosLOGwIyTOdVrbHOFIfco8mnWopS4HacWeqvzVkE/LhfeUObpzUT
lBcxG0rrJtQaev0YavEzQa2wesElrSZ4AyvXnVEqzy6KZjI+Chzk2B5Zm2z41X7MuvRlLYM2KQx/
pVbvseREsNDTUW+2awEUxQQ9uKhyTrY3eBfrUxUxjLK0Ae+Xqo9UOTeT19PSdTXpYcFPv331reX5
Bm94fWShsRpM1dOMT0BL+NMcCUNH9kLvuUe1sDpRd19R9gGXoPy35bGEVWVYay0gM4SI/DYIcfsC
2KU6t6dTfOzg4x77sn7yIxR1ATQrCRztEc3R72CAeZe02B/VGU/zGPZVNfKRvAhOgANwjLt8agLt
fr2QHRGO4hIs4LG9dD5XSc1Hw2FUy9myXCu8gkMCvu3OO3U6gfnPEzbVgTrR6bTUNy6mBNVUCUvi
IIgO7qOek1N8pkVCrs9Yo0WAlLjKZc2tnuEiqJGqIcpSx5GvLmFI7xTC7JuQEHM4ihTQs4lbTyfc
D+E8D72K1umtalcJshrd4khQdUs2lv9YlTZmCjK3djh/3tU20GesEHlMiw8Lxc6uekSrsByPnRPv
tbxpD04zcXXR1+8q+8Eou1RKLL46YlYz1pvGRfzCqR99Da9Mo/Zda1rEw0+BkHo9vY7IJBPW9zFF
ytY5KeQFVlfnAu7n3k+6BwtWv2pj6fL+7dn6QjQcDA0gfZjDUb31Ua4ScR0UBy+x90IPy2MZTF93
F7gEcW77h/ZjCB68pPmIZVnijfEbjsKDumtVxaSemHBm4SF2oF05BrbeURMHz3bERR00gNl/M61k
2Ru1/dETz7D/9z1PyKnTn3sexZNP7eR5mOpNWV/9ZSJkFlBXjCJyN2hcxKWw9iL3oNDIiqcrnf/t
z1tyyzHwB+H1CUeYCqpFHHHOA6ZDJxAu1iXYspSVtHFL9AqqN+jN6JtKFumlj69O3L4ORidhRXix
WQzlyt1oVrqdo+qiWhOo/YPT4rE++tjPlhYfmlO+qAetiJ5IhQCXzQGH3kxHILvBB8PBjHEz7VJk
s0HiNVv1qbgagSw5oGRRC2522Rpy5eesedmepM8AEp4845gciXwQ2uAVtyJ1j8ZY4FY03vR0EhfV
5pgm5H0Oph6Snq6TGJ/yvH3xY+9FFfxmQd+hZq396kKqGh83JesA0RwoAXWc/CTz9VF8dY3o4Fb5
sTfREKHZ32Pe7DfoFOaK9qfcouTVgMXyLYy98atJ/39/dRb09HaqY+rjcw9iBtNfPcc+RCAca8Bi
6NugE6HN0ZCklOx1WSRyfBo3pW12t/+4Z/5ZJpm6btIQ1C3hucL6Y5xTJN40Tu5AChdzAdR94IcH
69myYcF8fSTy8lL3rbPR6XcwEcYNFsd+9x8v4x+1sjA8Vy5TDtYUjDJyvv6XO1f4JOO0GcA+E0Em
dyz1kZHFTy54D9meVrdw5g3fB33+qfX40YM+OROFIA8uLNRxQE+hGbLjf7wsR85Q/15FmjqiNAFA
kpKWiczfX5cfeUuTLTQYG5EgPUqvRiITbcfoWwl+KpdHcVV1hIB1aTr5iDRxn7BysM9x6BpCNIaj
LUD4MiaRVZH66mUSR9PwXsE1FAcr+tS0Ot3BzoVTJh3+3B/iJUhdCFPr2hjfA9kA0GbOq00YMJOp
bohZXjjQ0bK4hg6H1s4tY/zM08r09bvOowkNm+Q85KK6CzF6Jd18F9Kqi3FdnjtGZ/GsyzwfPkvJ
kV/sGGFzgONV6Ky4kvmXuBrfwclZPbGzbCEmNYfDkVK1FrSuSf5ZSKX7mF1isIQ9v065+eKF74Ut
+RzyHh5KuJ9lkWBnK8IDaSt0PnlhtM5eux7lrFlKw9D08HV+c4t9BpkZsBSbntCmdTFZdMHVTEbg
HyfvB+J3DL5ipOvDcPQ5SbkqatXt5ymSm6/Fk+oyjmT7ns3U3pi1vsNq8ouK4xIDeyzoqY/URnv+
gBpPJMFOjW4SYLVbarWv+SVyInvvXoyJPrFaG6o4fLaj9j0rrEd1evx6RKvhYy7FD3n4pxX6C7iU
etuqAlRjRXSzZG+xyk70orTARarofrVl1e0cRqh2LqXOzazud3nwa+uG9U0W+KrnoMs1D4lwFcxk
ZFGo9D0fhPptiXNJLBJHkubQ0fnoxvhOPQlqwqZeduuM26Sxgw1opHjd1haJfnwsvRt+ACPl1M9K
JceArecX/9G0+OcUX5jC911UEzaAD56fvz82XuSHiwT2Izula247ybcl/S5ADhBPvuxM+Qmpj1Zt
FWqMWWHY+eoLqVcZoi40JvtSYh19RdH893pl8FFDY+F/+/fH/R+KChM9PHoOhFqGsBDz/NFrCaCM
klg44PUqIRWrg5HR2kzunQqZdgjxqucAqaYndg+SSR7c5eZqyLOS0Vk3o6+WbUR8g3piqmU4o3Jt
dl8tO9qPbl4wl5WrhBzJdj7pmVbxEgAuU4NA5n/d9t/fk/jnymrJJdUx0Nx6lmX/0YXofK3oHTt3
v0ak2OIqACzOg4Z5f2ePBH+lFrHAqu3bFvYeWXeB+Mt6SINGoouZR2iz8dJScG3+/ZWZ8mr+fW21
HN03BLeHZ9Hd+kO/4mbEpEXp6BC4Xr5YzG2WmWcfH6qcwFY7eifTXcdkORlogKjzZpLQ6E/lPJ5i
YRlZaAvCg9bcjMeceeU++y3PT2rfUg0TNSWr3PZxjBKMVbLbq0pB1ZWFwUUpSDxFi8jh8u/vjVbD
P9ohBgIJ3pSPGtqynD/7D2EWzn1IJ5n5deaQ99owQirHIyo7Rt1i/m2MHOxcRh642ozISvZd7D7i
ea+Ad57CpiAOYnpx3PLFA0NzRtje3RqjOehkCB17W7fO6l/hOCDVHDccztodUXjfyQcN7mGkCGx3
lxr1u15dpqxAmXjqkPPduQ7SdgDmP7Vs2PVR4Nwy1OCtmPa+k85b6zoz84BYRGZBIT0HAqxvHLbl
LsjN20ARwGsGDI5uAVT+oJG5CIvt2NIiWIRMJTVTztJ4OFP67s+lfWXey3RuYp8jPXmTzQLVXnr1
UcNy4kP63OHG8S3ZgdU7/+Iw0Q2iILiUPS/A11Db67X2Kezh0XKKcB/U8bnReRJLN3E3ARAiY7ZJ
2sLKM2vpNR7qcINceOJV2fOaEzkMN+LBYO1Z6UbDcoNQ5sSxe5/q2qkBoNgYLvldrzlgX6j7dEtu
sdWc4iRbz27APrTcp2167ZDYCJz3zirlNAI24dMk2NOzAGGw+FpkueU+LdgIOvbKCMd1ov8mMvo5
Cb37qN+6I7emSQANG0qYoGo18WThrDwmHXcg8DJ0Las26x4LWCBMyScSBwjqojCOoBIUs3nfxtkh
lsHqm6UhiCvEPIddZs7mU6797PJjnReM2Nrsu1c7GC7Zc2LP/sZwdwfu5Y3BvB9t5hcTPIVDw2wF
cvKpzY11IuAy629T14WEO0ZE9hrbqgIHUrrX5mz87m3zjhQQzubVQzQB7fEED+KBl7rSxTUdNzVl
feF81slwNUG89Mt6J9CbVqm1us7J1a++jeiW1nFv3gUabKOQLChsD1zHLHwdwKaPTnksqPcXD0Ot
GH67Y4Wl+OJitTAWuP01UBe4QSDa0KYR/7egzy8twdUcPviNsCO5fYuXlHSVM1EPW30MNxTtXnPX
MTH2ZkSuAL+iftgxQVr5qXbgEhOOim4ngAFV8COhKN0t8NNWIsu3/gRFs3b9a1jnFxH3ZwYjzGmd
c2sCVueHl7X1YQOE1Hr3RwajKig/h3ZeZ1Z6nBE6D6n/sOgEzIUyndAenyaroWlWkW8qhiNwQeBe
BEKRuEBi5b1jdIfMB/rAHEGPszMv631O+5vNu80gLJTpQwawqajt19mOvhEZQDPKO5SjxFoZJGiW
w7mYGurQKiTgFk8zdATO5wVeVOswYfpejO6OvIX95C2nKB93wtGBFfTGHo7qhvi8AxDJb1lQ08UK
xhMzx60R0a21U2rLeogOZSDW+G02vlHfiKBGZELa37RrM/8xNPRj7j1o2nw/kglZtd9QIa0tu7yl
pbmejPRdt2BqVOG5oIkG6ctxfQ5y0Z00blRLdR9oxTuKWgABSPknJjJWXpwAtkKVLe5xph7Ssr12
2oBk4TEOgruC2MzKE3vcSWWsXyLPvI+z9HEpo7fJCUBgELIIs9HxtZUcElsgJ0BXsslTGAe7lMwQ
jWlu5LOZaA0Ije5hNg5a+ug38fe0Eh8YBzA6691trPzz5JNaThMNtrdRPpFpmpnJVgxvZvRLRC/n
oihXMSE1hmCon1kb/Sn2nEcCCO+N4QcvfQrCA26cXfTSWy9BMa8y93dpQXmk3ZiFB+KG1lUPesp0
KRvILb8wf9gQLLryrh0ECt940s21W94F881ofurgxJoJqctdqPHId/ORScaORIVNYRurYM4eU5cg
jVKun+F6pNfr056jVAlI+/UXQEZd89TTfyv69F6SY0LdR2i377riHECUaU4tkMMAxfSE+mquYhoD
5PAChBNddY93o+GBruAzurDHLcR46fDRhfbNXbpza4W7TTT5qz44e3xCnmtu8fQc4FLsQutxMX9O
Wn+YhuZmO9OhdY31zIsbreqsWdkplEMntF+aGMhNLfdF+BsAIZ3oywJCSYB/zJtu48fNznPfraba
eSESEqOHdGygUEq3vXfXmuRKAQwQHJMX8pKygvm7i5UGzK4ePEQYn1vzUAt02UZ6Sea9Lqj0veqh
t/KjKfRda8O5WOCAGpepaI4mDU8TB2lDphO0iNM07WucdGVEIunoZsSZ0Tugt80ubhGpMaE+N7xj
U2agRsVBw0CbeO2qjzpODy2RcjAwgT4e3UK/GfYbjuSNhhZ1HI46UKQg+F3WZ1+uJAFbqNnhF/qc
yJczwH5w+rNI0kjR95gxdAqmdbbzszedY+vhGyQCT29eof9ygMP/kd6LkY44Wj4HtM381sXbQUsh
0hIrGetHd/pt0/yKDACZCx0W4b2BfMI9GOBTap97XqIIMRx2OSkxOo2Vsr1ZDHU1lAMTLTbUjNtZ
FC+hPkuMO/U36XpcupM9LKdRm7Zo1HjGaBlma0tvDlqdEGBqVjM6x/sy7XdmWu9FE0M2J4jUg32j
HXoxvHcLmQGwc7J1UY1n7M/3umn8dGjX62Z1aEBj58zoFp/thQDn3D8HJc+R6San3nqoovTn1GK5
yEsMiKJwX+G1Qwub8IhMtG/LT0vH7RYSkGgZvJ/efRv98sVN+xPGn7VmpE9gpI8jaFdcXMmD8Yoj
ZuNot6Uj4iow7/CRWZsqbp4sET40Ojg5Mu8+SwE5Lwpmynhu5qVNL3BWD2aZ3Prx2gtARebL4HxW
Q3E2NNLHqVENF2QlwaewT9e+gzCvOrW4SUjkHAf6tgTci3wnyYtzWv4wUf4Hs/PeeM4myVOT21U7
GGn6GA73w5KcPQZ9Rp4eGOM+RJbF5DPblcgUctN/EHyrRzShvYUhizSEGDQik8mdNAlQ4dKnQf2A
gZg1kNbFUr6kHqgqCJGUQfZH3XkfxIMTU1DGZ6cdTkNImBZhPmcjo9Khalpo0trbuQnFjcH0WuBH
f19Q0CM5pGwbir5/TKwDjrjd6Kd4yEVM7KGhs7Yk4oOIUhTRpG5AQGqoAyITUdombxz9B8ozBEB9
cJr8LDiFLv9FnI+Lw61oLmPngbRwiYaupBs1iiDHpIWIEZWE9cHQAu2p8aYFy30/naq6CZ8dJ++J
3vSqjfpbJwNQ43XzacjnsF1rnUFDOivYi/jWwPYDyN4S7CH/NypLWNES8fH1xcn8y4nLYTMgKdnV
cHaeHRc7Cr3N7OSTdMzkHS4+lXF5aQMPxplzJka3eJ0LPzvx8NJSHPP8VR/BcXpNNW3w8FfHwO40
sM/EljRVZ2/VlzSi7beYOUi3kz9gopfLArG4h3Fa8lc3YUFrNV2c1N+aUgxejhyv1d/6CcpgjZjs
bgt+CD1W8OaXxjYda5TiVlCiXoHFvZrHQ2JSUcCKCeaPVpdwXAgLk07ic3w0CUx38lsSE5UshLYp
cCLSMJgPzI3GkHbODK3TIgSCTIKfyUWI+hEwB3niTrUnViFjyxp2Y2ufYBURptFsrMF88lwoQLvJ
YhTMVOtbgqqJyVb8NraftI5P4KqfIg9wa0LWrgljA6Xm7zkZiaagJlkx799b2vLLY6eV/4imJhaF
2cToQbfTiRHDmGuv5m0s5kODnggNUMOLxYc7GuOOHMotmFkc1T2k91nct5jZsnHaxaXOOC4KX3yi
knsSHIvGO8RucKtbA7JfspyG8j7op3GvISEotAT/c0jI7tKfoDZ8J/Q9wGS9k+qnCIB3ppNYQaga
1j1KPYNRS4UKMFokvEM8+t4IgL+4uitknhF2Jg15kBO+u9IdGzZoyonx2RRjNyCsWu7mNHlnzTn5
Y/FIjgCZ76YfSWEo8iDWqIKhwtLsOnQ2xAdQJpbRg40eWx8HROdENQO2Iby6RBLGqLsfPZq3Wp+c
9OjNaTx2fmZSKLWmn73O0BZ84WXy7g2nPBOt81D6HbdFuew73dxYLQq7xkCNWbnNHtTfrmbEvKGE
7yDIdGVZ7JrZ+1VQHviEh4FJaaPsRt73FQLGWkvt1xQ1fz0iHS3H3Wg4l8Y2sU6TmCDtonr3ZNUP
kftZ8UPDyvrFdBkkH5Tt2D1w4H0pinxnJHawy1NtP4U0JMas3roaDnHDXHcdfa10BrVBgPKrHdGk
1etfRtNxsV1iPwpqu7EZVtjt8xUmUZDjNnrUJGJkxYZmgXkcY9QHdpDn29KsvpVshFu0ng/avEFH
uQ08CfgHQ5Q7VDbBQG7uRGr60t6WObwQEJ2tpjp6cUlanSuIHkkPD5o4v331amaaBfVmVUAGvYt7
A75itM1Tw79qDmtEjU7tio/koa8fTWdJjvYMb7fDXXDhkKHmeo7hYMBrsk1dGc5ZaFhOl1zz9p3o
4r0oHCK18ujoEroF4TSbD0xXDE6SG7SRt7LTyvnod27HUjTuPYMsQZCkJECjj1zkmEJzlrcgzvNz
5mnDKghNa9sU3ngNx+A0Y9dcZUMD9y819Dskl9CGlzZ4r9GxHXOSlc96Zq5tKipSSWWXNzft+jr2
MJkaL+PfyPnHda5V2slEk7SJOLuu2jl4WhBL70NR1Yc6b85EupClNrhnwQSFMxvjb9pN5r6rdfNs
ALABhlgnO5prwyES5FwyvSkPg2fZq5G8eCL9kgd/oOkb6jJM2/+VRuLcm4RFpT31+RDH5kXL2Rbj
1HocBXVQP5jDQQljh2ww900RkmXCNe2NXYJ3vMpNYsQty6Cnv8zIby0kF3SZV8DcjC3r2GPpbafK
L4nDkqJo1cf02v5AsOqy5tgAat3UfhSt91jMwadAT89kEmXdEuq/lrB4ojaxN+pSVoh/tzOdlpIp
gIPfypxLgzVtfFF2B9V1VwIGlxRpArpXmOnEwSIFSX21lzp3WRZoW1JmZ4De0dcIeyx5GGpnIi7B
sinzIZ6Bkvffx8GiTFna4yC1XUNvt9ufuVLMp6bYLGU+fE3WdLDwUKVmtNgAE05xlvMYpsN58M1D
ZqJb1Etk9npNOG/Lb5LZocoz0DaIKREFdBdUdL4cz1mRf4Bq9AqM7hj6WruttWZkmO29KA2palDn
EcHqs+ElGyUD9ekwrah2IHWgSbMj48BazfhdXh23AyxQpLCghPUlnlXzeUebfrnJyLmwzVZpzI9T
v1yJNJRc4f8bheqdl2QBehGCBzVUUj/ZWHSNSSTUdh0JfGIU2rMeTle7w74q7TWZ5zN24XilPhIU
XDmtdIwdjIv2sdE8sj8xjPoSXKgviQTmgcVDRelJGTEJcVQ8KagOcoXWrpTC475nNxQby2dmlCVV
samc7K0LyIyvAcgQ+40wXk76S1M/jBEAcVLO7D6M99P0s5MTAsHM4ct9oK+gsJag6O2j6mzKmWol
sIUZOKhSK7W2CL0fNcAiK3XNQyN8N3JYtVKA4eKEYkBKzoVFELRf8BBO6clFkrphbk/IsKuDoCQg
F6ml1szZhjnnxDKlJfh1ZVHrUqCM7TelSGh78bpA60z8Ov/SKKRyQBNj48FS374pG8VCLKiTLFc5
olVvUfVqjYbAKAOPvFqf1CQgnOonOhGEDqCBGXO0hwmrv7pioek3+zHGpywFokoBorrtEsBuDnNG
IwcFqPLUqGnN7DebGYbOxGxsq2w8SkKiIQ5H9k570EUMQzAPx7QKz7c32q+aRoteKVXV5Vaa9YAc
8TBfjmTBOTBcdbJ1Sf9VA2kNJBgbqo4ZzIZ/FmTGvGoHjbNfn1+m3phWQo6X1bBDzcC+fB/a8tsJ
4oKGl/Y8+O2X2h6CqMZxkbZ3QXmHBBBkgrHRap/ntraOcovaVDqz/DBksh8gfxpYRjiIOaspytyV
K8UrI8F66JK4U0qvGHe5CehJykuU7TOQ7puiiI6Dzv5ZecQLqJ/a2eYLCE1WQNldpxM9rKU2RtkP
OROv4U/P97TzyUZhcqQm2hOHpdrmCBtVDEn6yloJ2tNrdT9E1dblBkQ6TQx0GGpQqOVkzzFICg2x
xr+1cQs+X84S1fgLMBsLQb4fNZwQ+b7xwvQQN7nBDcMT1HDG2KvPYeolUDx+VouD48uyDhP1qtG4
6/TiMEfNZ9txJrZienpGe6/8I83AZF8O2KopPy9L2e2yOjxH44wfC8cILEr/oD4e4iE4PgboXb82
YdMgGQ7m79fjb1fU7JPb7syQ9qmPciUkSIV5Sggarq0em4q1yGhD47Y0M6sMy/SX0kbNtOCLESZ7
UMMgf2o/Se2z13IKV/r+s97bz17s7sDSUQpLfVrqDjNpeBNmkhm3qzRGBCOBOjzYIG2wXHAgQUWH
9qaY0WfrRDLsLAn8YF7+tWhKp5jGTgyhpgHZ2FMbA9zFrsfYsGOxVYu81RCSlbVuu1c3fFOz7y/R
vfrpQSyzc4Z0gDFCct4sI3aNZPgMS+ud8B2NNDr/qoYpMNpujTXKkMjyQ5jEiebVu6BpFfnNtzLC
jhsbTOjhA5yD1HwyB1K6dAt6eRtWG02vqmONcO1LoA7vmwNvu1PPt3rAoI0aR4OSU91DesiRXpYz
UPv7XUPt14fG1S0IReoN63sfOqTO9rlMKBhBhqqtusOMskYhT26wHKNLg4taJtRtnhjUXAG2TN0T
d0p5FqG32PRupa+7zF22Xgo/P66v8HjhdJgRRZzclByIyQ4kFmnCGzKg7i2S35Xp2gR4yURcteSl
EMhQpjnYpriFceYuh7ohgjmyiC+JKrgnQy2J4QwQGZTtmSK+V7KQTz1cj9KkMw3i9+i+1ENDi6Gx
f1oy9CIY+++NF5Mu7hig4Kp2ZaHypKvMWDHywGuI2ZExQEa5sSMHFaAZgrLkKMGEjpZbOtl7T2SM
TuQbUY+/egh1DVNaSlyQlFdpM8nKAFXCsvwyUEBRJHIihOnYl8umk+LGJOYWb8D4ridpIQvMH3m/
7Mmyjb+E9OAqiXfOd6lUjumDT9udx43r+aEGdGoIrJYLteSpz8XARbA1m/qkPv88DT81YcA5lIWa
0l6ZwL0K471wRg1WIVVj1yF0M3Abocxy79QbUWNZuRkS13isUMCgwIh/OY6NKiqK0aYGL71UUda0
vqc+LK9tW6+U8C8JoBnHBS08DDRq+Vcbkp46B3IET+ohiQwbnQQ+Ha42TmiPQCe/YGZTyiG2mtGn
Dv4v7ZGJyi0u47de01VgNrs1JU2a2uxekbbXYkbNUuvytUiZyEZI7K5Xg8bD7pZAEsecoiZEH71S
V0ndnErFlBVgDHW6Mqe+IVeN6lypdsci/Bbb/W+1zahVJ+n8Rx3lxtfug0CrY4KVStZjhtRSfs6e
+JkkIW0uizRl39klC+dcKfuJzfibDLBVu5r6BJWUwSFKqAhpOaq9V59gsUXOHVX67f834y7wIODH
wz5p6La6zXhQ5hBT2kwdcrU9jskFRu6lJxQslF5g6Zy0Y+syc2TilI+8sZVYOqu0oFv6z24bYuBu
wCpaCd+rNNDoGlZFmJxS2g+B8z/UnVmO3UiapVfEACejka93nvz67HLphZBcEud55jJqTb2w/miu
rg55ZKWQT41GAYFSRki6zksa/+Gc76Sfe0xd+4znuDKm/KCuFXGu0w7K8lE96HBEGI2QNbDGFUY6
bWizFs8TTPWL2EOpG+slk34MOkKvFjtMWwBSGabuWf1KaRDTgumbU4tbg4C2U7LYtoeo80Ap408L
pmhnlIME1eVtXEs7g496mHCOq6NNLHpU5V5Tb5dUQC83b5PFEaykb27JF40W+LuMYwIOZIbSDp9n
mBEtE6brkau+U2/nue6YFOvjOsI13ErOGjszPUyIvPeRtTfU/9pRPWFoOQF2vXXEOu8DP3qxtPho
9DHTtRQIam7Z+VrdGUojpyxloeVxTi0XmKgE46LL4S5uwq1y0S66m7mn2oma+AF+2jOYlnFOGNEs
0hKLdDBKAn+vYW5YR5N/Wy0q8f8uF1wUEDPC9LEBItqnz/yk/knYzlGI8amZl/iIRWXl+M0nqGgr
E2bican/MlNDvxrsbbMy932NzFkr3iyCx+9BNi4OKE5JKEVk9LnBFWP+1jNgJwxm1HITfFdSC8VP
UBdE9v6FYQ1zpuR1hlJ3MHtkAeXSaqDmvQAM4vZb5LvKE6ZuNIURUAoUz8RblknSx4Ix9T8HMy4N
8uMBbbDbqrsfSufZhYs/00fZbul5uK8s/c6RTE9jEbIqqJ3LlMibyudeJY9i35TFReX2xbGzaRaF
1PIjW22Jg6Vv301nbUulS6LdkwDJsJd+u1bX2/a6lx4MnXqnLQ+Jki2qKikPnuy54Awzag3z/Bd1
Z6jSQF0EVWi3S9emnrSpEA8uoUJKE6ReCUz1mEz/UiaZIvzplMWr+jf+xBR+Iq0l7CvjwBsKXP9y
qNXLpHN2lzeBTttSj6D6nFMl20fdCPex4QqlYKpzHX1J3f0E9oNMSywSUL/bD0MKoNmPmx2LAB5h
RMOLtu79BFscwC7RR0WXzmdNNy9VR5CtUmv2NWtxc7lYGRfrvbAfRpfJAWl+UTzdqT4A3KlYDxXx
CuoJVGd4LLNoS6SiuvubqLshsbLBvoDlD64J3Hz94sTZ1V+MFkpqYpvxiy9YSTnO4t/u9AhdJEfE
YDj3SKhei6SFggrvatGssW58rXyx94WghdSLjTod2q7+pr45Mxse0tE4WEYleU6pxZQkdLEleXNh
Y36wfqi6Sh07qo6IW8fbEPJ5LRoWD6RJK52b0ubOUwOuYcCPvRgWlblE4DZFa5S/i8mUCruFoOs1
OtTQpa9VN7x6geVFcOeSF+8L/SUijGA9v6i7fpgXG3Ywmusxtd8PBIBPxCTm2+dq1MxVvdw/SUm7
ywR2n1gZFFQLuVmMnCZq9E+D7/5Ubw2sWtoqM9hjuAQUqs5dCdWJSL/zvfzLnGMMjtrWu2MNEiAj
VEJuPSPbhjyOyGkfuOXLVar9rBevsU7zqL7HKXHwTwCB6aczlYq2Vk2+30sqar4Dde0AM3dFdy8X
OXLXafBhwKWxntiqG2M5mkqj9k9mgqggnF7nYOIswcN46KzwPl+6LTOFA0080Vn9qIPmPhHs9uKE
DfTIku2Z+ruKONVPnXD0db14EseGP0Z9032r/6w1j9aZmbU6+tX/XHkBlWssCQyCVsFn0zQt3mi9
/arFZ23Qq5NqsMSYYq6N9vGsgym3GTgSptdyKzPGsTk4l6NCfVnL/xMvvQDpIGCAsnU0sPOq7eCR
HOH5/bjQTdwT7DrebaHqbdctAeUwvX8ykLxBzZMfdcc4vb/5llJy6iAk+ITL9alpr5dtlfppA43A
mByTA9J+zl5/tHJietjYZbZxScwYB4rg+ge8sgWaCZfz0i/Gaaf1jz3tE1PcPN62otd2dg8Dsi+r
s+8aDy5A+l+mVTpK+paOTLdILWIoNdU5rm569fliUQaUiTQobmIziwqbV78knnhiGJ7bsCTJVg7m
5HOV+sZDNOyD0evfuyjhFPfjHJ9S10FaviBiBlRKtHkYApMaWqNcEHaCwsFBOMVa3rfWVWdGWzln
oOdnyNXt57lNUTU4c8mWu93oC4dyDFhsuOWD8rnTKgxnkTJcVV+WoyGXMRoCEJZzWqlOu5ietPfc
28SWN+p9i6OPtl+ZMrAbD3a6rmfrqbKj57Axf4a6OKtjXPXMcooQzUdIC9TxUUgz28qQsJSYgj5Z
mJMwkAK2idpdDXgboUN5L2y+kBTSLPm+vCcdmzqXbmis2LHz5rXXPkrwVRHzjrG2bY4FVJYvYW6I
bWZE+7DnTw66JRCdvaaqx6Tbn1yP0b5AwzFSlx80K8Og0TcPcSsfGVNxaehXU7/zb9tF8lUlJaEc
PS5aFlRZlYN6YzQ28y5uSCrYWCnyJDMBlJRbs7PpEvIZraFm1hx2ewPC1U4CEdo4UH4EugKyV7t0
V2ccwgMrU8vtwfojMGbb6mRbUzZ3aVn5OxbHX7XRlrvGZNKfy0PuUodlQ/wNEuKwwez7WYr6IHIz
O/VoYLoK9EyiJfmuq88Y0s60XBx3buxv2JTeBgXiay1MyPuJWc9ma72Oq1UYAD2PLR4vzRGEs9kd
IXTTeo67AUEAKSs+lp6p6qpzhVTMyZOTWTMDTruenTUpvmRzAsR0kFxbbnB2pxiSBEiIBzdwJCEC
9Y9hmHwEAPAxhiY6h4G7SqYGQk6nbcGzbudoZIllFdrR5E5c+zlOthZ0hAk3Y81AKpqT8tIXCyOJ
eLom80qIhaW7JaOxG/T2xreKVSF8ge5D3OMxIed6oVKMeWuuWxqMjTFxTIbjFcBoeDCO0IezzTRr
J6fgribu8ZHnIWh+tlH+FtY8Jb0x2mdrsO/asXqdfV3f9gOIAPWPkgkM8UCcwqZW7PJwuGPCxMC6
s37OExrDpCRLXRtJ3Zb6LmsMdHYoVZ1Odiyj+WobkvtWXJkcb+0AFSIwu+OIoDULy5j3rbhzbPex
EaXEUzsFq5n9eNsPn6omuwAqddEboOJvTO21lAE0KFGO2xpfYigJMXK96qsXNOWuljnyppRab0Yh
bXbwsau4Sw+NZ3ZsCIXP1o2Rg4XuZCjCZ28CoeSiDGHEbN4leTyvLCtE4OtPVJZwVaTmrN2xxGe+
9HOsn74GMrhnJY4acMIPkzfZI9a177hOCSjDXF8n9bl2wwgsuEYgajGkK7dJX6qx6+kX4nHlt+cw
65kXdh7rZujBabuPb8iu4I1Bn721YujiYb38viqylh3JPo5JVuc3Z8heNYwTHt68cUg/02yI/dzV
Lxpz1nkAAlIXrzDm6x06vR2yOwZdHlmR3yViiksZW8gHCZCQQ+O9dOZXr7K+i9GzdmEQfYv00byJ
MNgR9hpeX1Aaz2eCNAnpjG7APTHasiSIVUIRKKNDRAY0LgnrdtRGx3Ckf5ul6e1zGT52bAEAtuA7
kD1X3zD1DeoyDzjH9NIZtdwS8s6ezyqOdhmDIoF9NtQGqOnK6IkSWjcDnqQkJsgvhgqaenZ+kaX9
OjLDOecAjVk2syIB2DcROR+/eakWHeHIuydpDbfdPMhdRBWFIISWYyi+ZqUZrM2KMZ6esFgOi5+J
HFMsDd2R2VhM9i4pdH00QYCcMFhqy9lGtwkfgsw/8Cgrf+kKiixHzRi4AN4T/VJYEMrnWGyZYphb
qNgv/liRd+WA7gE3t4UW5F9cZkTkPFTHQZbPjOL2lo301iEfZJ0RgI3BOAxAfA/NTcyMXoO5fXJk
1qIJY3OvM+041W6Os4e7kMMNjUVybiI9Je8OQVrm9ah4BBei9IISWW6GN3TpjGRlvxsDfkEe797V
3R9gkx9++Wf25P8nWElDN3Q0iziC/me45PlrF6ET+zte8v/+tnfIpHT/kpDkDeFY0tSlbuGVeIdM
8m9sSIiGbbsY2B0Yj/8NmbTMv0xk/Z4uBbJ+HPc4AX9BJi3jL8/2XHwtpqujH5f/EWQSA8RvKn0N
I4S0XfRuH4CGMDaxvGbM7f1sRJvAKglyWyi3wBZXovAMENgNYr7M3KZF/z3Fd0Tc6qWih0oq7Wn0
rfTG4Kkjd/h20PJpG6JLdElhsVxkcOF3WwsZlcP6p1R5TuIcNKzFphCc4xjGxQWn8NUmnTwlVqFG
5ExYEjbkGn0Am+Md6LM7TJwcFB4nQhw4QCAZ/3UOG/p01kjjYJlj292rbeN8L/DAyqT+1AfzrdDk
oQi/O7D6m8ZhqVtajxGRsY7xSYw/u4b9gxCvQyjMtRyjTxzSK0v4wXZ0m6+CgE0sPE9FqH8vdIYv
lmXeGzqyuJYoAw8DNO6o4arFZEiOYrqdAmBfTZAWay9ntgY94IsgTPxIKRzsLL17yEg6t9yxPXlL
gpqei2zFJswkxKFomKHEWBmtRl83Pf4QfpmsqwxBJ+YdMurxDG+6oAMwFFjkP0H6OY5jo9/rhS+3
yaRklsO+kaG5c+rgW9Zq3dEzp+6Fn4bTEuLhoWwql5UXxOAZG53OP2INfBCwpHCdWQjjw0V/7fX+
K9EdP1LD9temSL6DsTS2pm6OO5KMWaI3OQMBP4y+4dwDruST8CED+0cdju1tm1L0MN/asWryzzUU
jCNPAF1k2/oc4mG9F4IlgN6hEVXP2X900txEbzRoxc/2I6T2N/Dtv2LhLn/N29/gub/+2v+nFFvO
hf/5oPlf/1W39de/nzMLEOP9hLGtvwzLdky4HIKwQQAd/+eEsZy/+JXEeOnh/vTsBXD7C2NruH/p
huk4LucOhkxlDP11whjmX5bw6GX5DxTk1vqPMLYfDEqWCRwFZuriuDIls8UP1s847CxdC3tBDRnz
jkoC8zKxYggl0SyVtOQ9wxumBlOyMXIOGtIGeeDI1J2ciBhKmEnaOOBjWPb0E4fxSRDvaM9MVB1n
INnMa45ESTynFvEqJkbijZUVdIh/ZNd88PssP4aDDst2LADQ0vzoHav1IBsqh0x34SfTbZQsQgzS
FUwetgZQbVXqxTFs8uHMZGmfNIVxBSC3r9NkXhse5iDgdEz/vWeCgYtjV1HeE70tj171HXJYvrUd
WjOvQLzHHxnt/3av/Hor/51e+5Hdoj48l9IyTQn3Cfvb7349r3XHJcCbXcikG1dZmvYu9uIvkcER
bydnyki8YJZGpS0NubOH5isXN9rDSDvEupef//3H+ciYXT4O7y7dZovO/0Gf+P3jhBbypDAMCUeu
KsZPeXkYen865ZrxJuP26BrVeLTGbg+aC7KdlPdpLA44lfhH1ZBArq0DeqrHadLHlcDJilNsSajo
TPaKtnfg6prLUL/f9hE/YAn04kCCLZ1gkEEfmamDEW1NmX4KzPzSC807t474kzFv+SH+Zn9TPyRP
noNP0lsINR/u+zaHw2cRLruS2VydB7//UobwHyOp/Zz1QSDB6OhBvPkchUyUetk+iHFmsDz25oNO
hEjdjAW5T8hZh6T69u+/AeODN099OM+zuRuEQy2hnJJ/82NLuqGgpw5d2WXKy1XD7LVcKnVDJJHV
rkhz2IO+PZpefNv1UfunO3K54z5cHQ/rq7RIpKCeMT6YAyuCoHzTHjArCedCiLG7sUoXtUKYb52S
mSTYimFFAgHr/75HmbJ8uX2Wya3Vpes/XIzF5P3xswiD70oIz1iOq99vRzZ0ZUuHh8rUdsQZ4XW+
zSuUlaWTX0hlcdivH0nokfgu0m3llyXT3rjYqUd+dC1/N0zhn67PP48byaFOx7agpXApfLh7SnCs
plWR1t3Kmbg5BgB5aFxDR/tKGATZWaUlzss7t1vqtkEjd31s8ZZHc4BK1hB/8u+rv+/3ayRxcXIE
CldQtDofykW3KFGcDhkdnWyHLdLObW0Th9bZ43Ctb2F37Apm1dcyjOp169d4xE0PWG9l4ekwlrzn
5ZCrkQvue5cbTesHoFfpktBDxjj2H7mbMNrscCB8qYIbMU4taE2GHeR1QdyssLAgw2ezOhfHLOcE
XdQCePohDY6nGNfU/TjVxVHORcpkUGw0P05WRjiJ8yidVYVygc8L6Mm3UJq2k/5Jn3rg0EzDRss+
M7gDpYUgVd168HEMTHCsuGcz58dynbNvNA+Uq1+taNxixQYyFqMhX478QU/EiiDceo1vQUKE0tqd
WWlYqhJ7rQ5RFCvXBVUOKPZcRo63F+5VWtNbbtTi3AFrTJqy3Msi1jYFPMs2JV3KSIzsOE3RJ0uW
0b5C3hGFaf5QjxmMG0GuAH01Uv/YfXN8Lql6bC179lFPrlHQuxswfwAtaSzWdTvnx7As3XtrAL4z
2Dunxz1TwcY5do3JQ5bb5yTMqoNnll9kQY/fCrSUKfPlPHNe/vCs/av7GsusQzGAhA4Py+/PGtnM
hZlRCr+/iYa6uWi+CWIoxRjGGmMbGm5GLyFPgkDSwM/quyZh3D2Nzn1vlbd/+DT/PKMlMArOZnKg
PDj/H04hWbmIJXvmus6Ix80a3Ae+gp9xJtgRz1iHPUtoe8nzhh4S+G0IJZQ55rp76mg/ivxYdozQ
htRx//i8/eNIolnE101ZB2PO/Ahb8/xikbrhfW0S6R5j31tDazFp9XWMdr73BZrDQ+4xKdOjdidg
rP2BjLEcLx8ed+QoNKaCDtgCOvP719RqaDlUwcB4AnhnYJ6FNQPLDOJHo0TDidDHWLt9ba7VHfqH
r+Vf3CQWMhoIgebS55ofDr8QbuXELJebBFbPaq5R3QjH/2lDlVuXucF0OfBv0IlVkL4yuSsr+UIe
Lunn34rYjP9QrRjyn+8H6lYWmPrScJPJ8OGe9QrIW1OFHUqVK5HFfAYxTLRPav9bG+KXNFFBrQZc
Pcy78ui2wMXuZOxmOegIfSnX/kLmXV7neppcNWPU8I7yklEFcTA0+HM84E9I869NII5Jos2sLfkL
rBFhy+Br9kH9WSTF+mfDwisGnsm7JIUvzikxhCsCYNJ1pJHdWWrWhNfFy+BdhGRqT7NDYK9WfnZD
xNxySF6wuqzy2M/uvFbPiI+BzRlW+bqm7N0q7WwfhviKc4thpkHu5kQ1dYlY8+Chfsq82vzc5wnS
Up2QrOUgBoD60/M1RIYxPi5cIBnaQhd5ZVdMpw4SV19YwSlhg9j2QXTTBN5NPUAzaWUEf107u1kZ
3qtPnDDQ3dVVcNAW2gsC6vJzECLayvVPJqXU/QItDXl97/rK2o8druyysMKdKp9n30F17zKC04P5
BQECrw+AHSaviyTFdFJzn10iksTUy1wzT7UXV+g9d1ndG9dIR1e5CK2dqln3xhO1J4Y9ALprSPin
qYfN40CY37pMPfbq2CeKXL+yNzUWvlLYPgNhZokB/9FqiWFWf6jrUsG45SDOLa4jQ89Rj8M4iYu2
fWaLDm/X35oWZJMxZBlU1dY+PpoPpC5F2BBjHPKNcfXb9KWIaGqcEeod1G8M6vNNYSMs13KMsJAV
WDt53bh2ZkAB3SKY08ac7LOKcIbSjL/UJRHCetCdBK9vAgA9c910eb21k2rmRR1U2zpunuc87m6K
4bu6wQvHFNtZ+1Ga+YSqM823ae/rp8SNL2VkeKeyQ/pqlVRqZtu96LIurmwOD3VlGtc/HAT/rBKl
DZxHGsKyLQfDxO/HUDr6g1Y1UKnCBOON6LJyG2g8RyKDum0goDVqHHRO2G0GkH40BlSJScy6PfdJ
2f73H+Yj9GSpVGE72zbdtEOf7dCA/8YwKvOu8S2bkqzSeedaSCprybRsgKmxn6cRN3NjMK5mCGsu
fc00DcMKa3949pvb0oTCO0jMcul461Oi3NYieSzl1O4rV8fKaQR7Uics40/X0JT/KPYtQxBYYzLN
dB2CaT7Wkg2ZZksuOvmPJlvEnHB5LXXPtZ83q9xmSWvVIQG2fbCbXtg25RccXHv0WtFOBxtVI6yE
9m+sIZnEO0NnDe/a5UQeZ/xUmBUx3R6ReX0jsFDWZ7tz3I3UC3ezPMhJwqi8ISCi9ht58ud9T+jY
uvSZ07laAjvluw/ii/VT+KOq5XrwGHVl8fTc9TYjfSGfFlZxyoMzueOxDjlDmnF8NjQaAlZQPwNi
YddT8yDMch/Gw2cqwJtJA40rc0K9RRo3N1mAzrTpj01fiWNtFZfURHzUWja6belcHHeaCE2n0Jpj
9O5T04t1N7QIf+iLMeJx28GKKd1dL5LxEWrJVx0xzMWZ7eGx70uDCoX887qwHwB7pAfRWti92ls3
hvwDu9XDYMzjUzjNntBK5CiLlD8og9sY5+1bmVvg75JobbILuOt4hgg0kQ+BTDEhLU1IQnTPbJH6
BmIDfRRncYiEqPLqM4jPt4KgEbKkKtK+loKuTPIaTlrlHTHNEaPQItnW4s66y6vn3ivFWZ2xhSj4
Y2Tw+F4yJqF7v9eKDm9t2/3Q5PSiKgwzzlnd0f6RqT3eqN/IxmbBzerPZkF0UC89a18QWbufTec2
lAxMK2LJMu6yVVxnP9u4f44cyIOAWUi9FTI5LOIrW7AZHvUKW1EY9ZuGNXycaRcNtgcOIN6WWTKc
clhtO/aJ4ux0S0BYmMJcdy+CLLitsMr0dfmYgyzybVYEbGqAtq3UL23iCtZxMmzzdI72TYOMCgV2
v29Z6K69IRanAOGtU1mPZEe3z5jFbHwuMxAjgb42GLGeu1HfndqhveE5blK7/5SWHtkFZNn39exD
zDLHUz+/lX5YX8hrqJBuliteV/ojRUJ97FF9qNfNiM4cWr15sJoxv1ddhbrg0AowphkEB09xvwfd
M55V/VS21lVMvbeF14a4aKzbtXq5JjqDLCfn1VRKtzlO/ng2c3ywmM9rd+43mFGeZ3lPK6EfRpq2
bcECKx06lDVTlu04kWEB+gb0dtyvGLYpNZZ/VMaiuMLti+cPVHHddO6uMJAo22Eb7ggcMy5TBGrF
LYn5awZc5hlwAtgq4bZdEpxBolP40SKPMck6iUcEZWXkwNrx7ILebyy2teY33YNarnmGeAkY5y32
GPR40Y+w985gAQENWM29m0fZJa2SN7ZytzYF3jWr888YcOU6nfx7z6MKivQ7knitzYhNLrIMcGd9
tM/rCdnzbN3mDgvsaKrI9KGMZvKcDwjD+C9iy/0cpRYJ9EvRPCFaMz3ER6ZOyc6sgx0YWNdjIHpn
FyRafS0q7m86/cZkrd+J9DuIqwYbxpK46BQU2WZ+nr1sL4jBXd7NmIpQIwDt2JYeSNTItW+9pMl2
KRqzSxQXWxxU4IPCrT0P3s5y8tccUC0O0+pr6udkmdsjYcA85rPE7Wxwpflj3gQgkxPwyJWlSYdE
wKC76Gn+ltc+OHsdTo/6aRwNy3bo0cPOLXt9vUWiqdMv7tVd003Gus5JDDdzkW8MLWkOhSluigDi
R0Mecqqze+T18znzrXY/uSj2EgibO6dL977t3PlueAQpED/0dvHSBDaHS1H9NEN8+OosGFGukEYp
t4ZZXYCt5nsX4K/6V+TG6PvY06Hi8TBskj5+kX5dHa060jdSGyqKSm2xORfsIPBa7wowUSifZhPD
7Glo6+jqTmh5yvwmCMObwQCMbvoQLGw+d2wsm5eonQ/hrSNr+7bQohR3HF4JholXmcY7XqjZ2RmP
6Yx7IWnCBRJjn00v6u80cdvh2IDIBuGi0Buixac0u47kZKpfxbne4LaP8EAtOF2RR4/x4p+aAA3M
3bAfTVgBvoN2tqy5nxgGMzd4HEwIP3aPG70kf3iHN2GAyE9CBXv/GeKOxi2E4n7t/MAkmVxqbzk0
RFQcXRADbS0wwC7xDMD35yNM23SPaizdRwjw8ThMSExwWd2R1rVDSx7sexQcFGxBtiAcmouNnIHi
bl2QFvU4RB5nS0weem36W1evmJeLllUb6ohF0emdI/cFFCAFkkhPYQICY46h5ZPHVhyj4ITIfgvU
1N5RGYPFrkilngz3rkyzQqzDjNzWgKAILsEw3Vj5KwnNmBVxNUI6Z5YzVwTdNX5+VufcMp44FkHO
oxOyO48NTMXz1G0bZBmR1ZMHWhIxDSd+F5dYPqtCHFTtVhnJJbDjgUAUtuo1rvm1NpXzsi68Mwwe
6hRVBhDUaNUvBjae8x7SAvKw1ObAVROVKipu9D4awMXyNWlji9IBpVtepMmWIHRSkXEs2KZFzd4m
j2hTjWNg+iBLeLbYvDWPloaiKXKZC+fNtxnQwzwitCi7p5mQvjXMr/yIc6QECzAnmygo7c2C7jU0
nGlS0JuObUmuY6uZyDDED3X2YwFP1kY9G+Tcke8Rf2aMV7YkC8zLe6KIQJfACf6pnqDGDzf+RCnN
t8Cnis/qT2AjvBr0+Vsq0h5Dc+s+0pydkXu+6Y1WPmlxbl5CQ2R3HclySzlQV4bBA6eHKA97Xn+a
OAs/5rPCgaqX2Q/C81UCqf7W4AU8ottUEzq1H1CfY5DOeR4zOqXgBtUv4clOkxwL3fjkg6A/q/60
792TILprDfhd46kllno5LUux1Z1I0NEStNoHFmd9g4KKvkPsIHapFswAab2ZqkxboVTdSbZUh6jU
JHgUuqa0cMKtALQ1F9+dWpf3LL4A10z1t9kwExJnvG4bj/Tc7KjznT9HF+aOEPFjQrLUTRAIDMJB
aYiV+pwJ1+ggytbfA2++azOU6EZm0zCOk3Y1rfoqZnI72eKoa21i1t/nqTGtumaMt5XE1tIOw0G1
66qYmJLRW0Odwb1KLcK7gumfOx/VfzDH5pFQ4ZrHrFiizsT8/qcGZfyCt02+f58gq8IzZShL9X48
WNh3lhJ1zxxgJFy3Na6qDqumhBmTDVExRQhYapvSaVF/cPnVWwAOFzL3fj7OYBmyzB53fD35sZ0h
Gjg2mllpxQd3aN+Hr03coP5EhG5z429mt9VOoiHUA5/QlpSPYe/R82yy0P46psQyiam5wkZ78nKA
mn4eBUwjSN2iAchOsaZdicTcFcVULPFLBKiIyVjN9q9me7mUC0g/RlN99hi7NuwgEam62otEOI4D
9XsqbGPTjmOyLS0jZSMzv0xFWJ2DibcxC7CQaAR8TAyfeor/tVaKV9sYCXvqUXlXHu1Vhy3piBLy
S9xIwkR6Hazq+FX9lsQUhymBghOpibW3QNisiA2kCJuDpfUkNi9zVTljZ25LKVGeZ99cwpDXbRkY
+H6T/A7XwFc14FJ/orHkhOQyOPL50dIhu8RwVCR7WBx0RkSRrDLM5Xs2CdFefS1urKfH+DgPlD16
Po1HQp2Jwgma/L5FZzhqL54ZhVc7tM5D2C/4lvhu9Ojya+OWxiW5AXtLI4OZAckZj9syax6RjEIl
SuUCqCXtfKlrqzlFsgSexxNxzbpUQ4WRJzfNkBxQAeXX0IKxm9XVHvzRcNLjYqkY/A25q1/s0ctO
Mg6Y4zE9i0fCyGRlDltc+D1lJmalSVQeKQTBJ8AAj701iKMdjfJXmad1wXBIQtyErryoLV3YEb7s
zc2t/uzTwPlFWp9mUfV7qptuJZOUUjE2D5Xv2xQc9fKuq9Jj3vQPZGsX195uXp3K15cW6SGrxvCx
LePymnnI7PVuk/NKuKrWeyb6bA2MHp+ogeZusBsMY708BrCOTwJMjXoH0VTomzxF8VFVKKigZx61
MBIbNcotjZmY5bA+THn/Wrauu/PJ/VtJnN77aEiYE2FfeH9w+3aM9rbfVhSgoFQKv9o1MBM2ee+I
TTWS8Okl7Y4pSrvLzKdixCRZxAtCTjb9nWwpdsX4xkPS4zZjbgCQNzwyrFK3SjLaJ3rodlUyeDyo
04c5a7QPMDRTvohhHU5AcXqjWMeNedeD5Fa1Z1nAXLN8G2SbI33CpJtvoxD9U1CCthu9bZjG+d0c
4txafjU2AYaUKuH9rplbwzWdnaoTDdcCZTdGzlk4yakCmkrQubdj9aazTTKAiHAYgzwZuq366G7Y
acdwaLnZW0Jc2hhkmLAG7SUb+BHMGFt5lSW7pNPvKM/T0yA1cZom78YnlvmaJOCWPFmeqAF6oypP
tahvi7Tiv4uCI37O/skcsnzd62+T/gWSRbVTB6p6tZfUpOt2hpS1LLDdHmAC2qCV0dyrSWyPBaDk
/gomV+7VwRCIAt2kqZE6vvTaTRA7N1HqYSikIY+d5nXwYvYtBmCA5RxR76Sgpv7KhhR74hJOWWvc
uoxtH1jg0owu73Z1FjRzhuRpeqO5yikGWVYi9XN5dPYlHbPTMIPSiKoD7Zxe1HWjbN33nYa3a/mr
eLpgAPdNssOnpQGIiNDk2fHJTBHYx453JiQhPGRu+JZw8uG/D10GyGWzMxuy9VSnW/R80NDqPje6
eEgi27iqq2BF5o9Op6BxmaStEt1nGZTRXOg8Ccw6zc9Fi1JXiOioyZGMvEbeRLNRrVzPAF2LS2Pj
Zc4pKkLCFafAvclJnzDz4CGgbYVZlzEOpc6cHce6qxOOahEBWLPhpkc2LeJyHt40VUrVMB9ypxFs
R+wl6ZSbflo0DZGJbjUhpLh5niTrSwFyDVl+FnwRbuEdfAriGtQJFtYKL5gH6T0pDI3YWFIXhsps
EHn1AvyhBkAT50/MUGMVjV10KJMOfqc9TOeoZWmg92SmFkBoWCrFT/FU3854QtGDGl+xbSe3aUsU
rO5OYLhagy4qcIi+q9ZtLOZVpnE2DX0UbzJADE9++TUlPo4ffvG8zA3iaiOzTjM4LTuS5tmglNql
onooJIFl2PtgFg3NsLVzbbG5zVvaCfkZ+xdmGtgjzsj2sTLD8pBhQEOaE59an0VKIuZXM6JrdrXA
PWg634QOAhPWaDyc6N8+V6Xs7rGk7eH/foqWdWc4y4jDtUbXWseHCA0fPj+aZUrJNrN3tK7Vew1R
aNZwiRtI9Y1BUfRe6jkjc/XK/koBVhz5MuZTN3RXbUTszhCxeaIk0z34naRFAGf0ZLabc+nc6HqD
vN/OgrNkTnHSvQnCqnUqs05gFwbd2Ac33OPJFT2GAf+G/SUiB0JPwvIpholkpdX4YOP+utNB2BZB
EF9M0kXycyF7nQlYND0n7HPqeoJtlIQPTSO/9ZLtcVhG/iqpnsKkaa/wrjFj4JxpeIpRKm+p9BHr
hv5xwDJ9k4YpbVj8BHCAhz+MDBJfTFYfMtoYLvBFHThvbES3WoXDYzbZk3bmp0ReZpYbN4VlnTLM
n6ssyP2jaCcicHNy42pMINb/pu48mhtHomz9izCRABJA5uYt6ClSEuVLtUGUa3jv8evnA3sipkvV
r2pm8yLeohUtUyQIk+bec75j9tNeQzfDZvSN56pYeXR/aRFsB22EPDcRpc9IuxTYEyTBdcwuZWY5
PlnR2Ry+ujZHabQjEcdiSvfdNPxw+JRcFn0n5uybFcHhCaQ9rotRMk3nGGn8vEDIXELkiavG2Zdi
fp0jbCVD5b9keOKsOiSew3sp2URipenZ9+swWAH58lZpzUAqy0OngkM8zyAkoD7PLpz2rLbFc5uH
Dy6hlavuGLL2Z6RmYlqReYvxiAJICn5yF2Z+t7Us/xLX6Lcc9jp7Ej5orbh63MbR0ap7Mn7imt1u
gR09bm17JwEisvqk9kkhBFZEDyQu6Opj1aDJFkcE7lQ3K+ERpJIVZ9qXnwquGDLSCle9wS4zLqpP
8MIEpYjomYQPsG1jDzvRSm8HCTExIBg1xI+EzomIJ/+pNppkC2S9CRQZR6X8HgvjeQoMj/DGXN2E
y5frt4Aoh3VhwOBFg/6M5cI62XMmHmmebQVAl/vrd3FHsZLkjwjn421t96dJ3TqKkyrq3sLA4vhs
aXokpB07ey8vNm7WuOvaKJdEWtowNZXn1m1XyNBADOBSWvk29ow4Yr5b/HVJ85zFvs8JPimbpL18
ZMptK/65k3yF3mLXzUPNLBksW8WwLbp9S9AAodH4lAdNeoBt94D6cHnHyXyTYXnY9HV5BLzxytrs
uyE+j1la72RLzcDB5NvVBuNXy2IycodsJxbPNTFeLHWSF3zNCHTTVG39djwpZw62OUWmtZlQMXfi
R28g9sKFgr3qtFh2g4+9AFNTehJ2nCzvUjubVkmeJ/diWIvIz/eyC2ImHUxHIMQeTTPCEySA1cbF
xHZhkEvOxhieO+7CBP/JRgT2RTdYmLOEBtTUVscUau4Jv7+dRAbRV/lzBPJkFbsp3OnpOzDFaGuj
T6oSP9q1tQAcE7yV0n6zGWgSxMFMmLBS7blYo6xmmO4wLSfDMbfJjSG1EjGIC+Mn6cVNalmbCuL7
DqkRuYaQCBgdhTrNKn7RIitvI9Z9eB42XkWTgvUdRhEht+zVaLayYUhj2qPzF3IaaMtJtFReyUDv
CZinMM7Hs5TYIQiZEoO7IiggJ/O1YuE7P0GPvczoaHfUAvdZddP57nSLSOw1CFtIA4XyNg5DYBXk
5raRtGwM9SniM2IRUSw9Su+H7wPkHqPpua0M0gIz62nQ5jdNqOxusFNeQxU/IFMWG5R/u2hS1hF0
5Iks79e4wZabNsWrJYPvfowmEczqTPoYgmY0ggaoSuOuJStjX888yGZF2Z8jOo1QpFlKwYUgxPB+
cJW9SX2/XuWkHBidcVuE5jcVfkV3kpyn+eSGSXhJLECxJdaula+pEQSiu7lxp7g+ufNwmonRvVdB
9d7JDr9nIbmToJKWg7qXBVWz2Sn7gzOn4At6iSvE+Kpxmd1Wdf9mPMtaAcJNcIDozqNgrggVyVIu
Fe274l6LhhzKRuzVVO0sL6eNpL+ME9qxovjhOANg0oiKt6AQturru5oiLdHRsPIor62R6dPfqHAV
TZAPjfk4YeP/LHyECHVYPadQrQ5VLGrM3wV1upJ7oczn45CjCMvGaW1EyA7d0DhO2rkrSt87sb6v
Hlw5UnMNCemaF5Jxr2HQxblpX7rIcU+iHe4x4tmXKKjsi2SFcmodloTsdYf6fbC6G49171rmfsNe
nekdKP2GeYpou9gjTjGrzJ0iyFWb5UsvjGAztAl9PbxA6wavDCzDamDO7WnpVf5fgNlhtbjQ0MPu
hRL1sTWQGyVOk2/S3pKvtUg05LHR2E1pZTwA3NzzWNs3TLY48pv0MGQhjua0Cp/7Bn8o9obbzv1R
SjZ9Zdy7F3NOvYuyhvp2CNT++qME2uvOs1z4kgQbYTkOubJGvYXvHp3kfELkdzGy0byMnEhwQOUC
TI02RihbvMwIoOyOMdim4w5MJXCfymBnpKlxIIArWEmkDGDT04ZRM+uest7FgecrfUiGGhyv3TRb
1Jbd2ud/9x6WAWJRDXaMtxKt/1IF+hzjeN+X/lvjm9UWTCmB4qCY3Um8urP1xaabfBvXnJW8jppT
mg34xaRXHO2yie460YpDUcoX5un+xjOHTdq683numoE08pnLRe3za1C5MXO1vyGXyDqMhf2WKGs+
VTslW+vm+iU1xvCIMIG4aojIToMbzoyq5tbzBnevi/6TcAc6VUmGKp6+1/L/MRqhbTbh6QrRf5x1
V0GKmYEyuCyTT6RCR4D5oF61JZWD1BpPA3S0IAV41LDF2bQV9xERDdwm7lHXpBnkLqblIgmaW3t5
677PN1FD8SnwW5eqbXW0gowQo7Ps0UIp+nG0uVL32FOD071ST9k9MYwZ8TFCrrVMiE8sqq09RtYh
Sh9zIPFQavaot3sjeyHb9JTHEQzMziLGsTq2Q/1o3ofwEMMop1pAZ5w9XP4w1eqtr8dk4wfhp6ob
8k0VZxFIZDfdQE+WHUVtzTqzIMEwDpNnT2Po6v3PU0xyYujgjxyseNudEh2ITZgWHilXyb1KHJr0
wQwVriVMKlOktVFQxmpi31US35x0M7Z8czKc2iw3VnBY082UheHSVoy2JWvo3F1W6Zn16IJD0pTb
qUHRutFNvB0t+96NjYjpvzorHXv7qQNIllgpGHPsminVQzeUxKil5g6eI7R6AySibjk6xydNdxFO
r/QwAosbje9+Nb8v7hnXZnyBNraIVUDHNyGBcZhcVtQTgaVkVP56aX/G3B7c0PV40qK/xLbdHfzO
PntZ5uOEsf296Lsv8RhOK2dmHnPj5p7963acLEieLkKKylFfKbS9SFFSOUoKFkjaPtKctDaC5vqT
GFO4nhI4erMbnNh7jSrug/6RYqSPdACk2xiRNFVUbKtk+9kb3ZEQwva7hKHgxu03keLr62gbevDz
1nR+30alP4vWf0R7DprDELu6jbco9zZe52BVrdGDxmDzVTLk6wIi0zJt0Ses12XDNGEQu0LjjF5+
Sw6QE+N5zFtMBfyPjlgbKsFClxX9BYxCCxaapAGkltKAd1STR7ft2BWvKrsnt24JcUQj07zJevgC
7jReF3p6LOKaPZ4FJ55cjBg4dRsWBysI3gEGAghK1EsRRc/AWB7BxzwUefIJ80+7YZv7I7HT7x7r
Ytd9sI08XtmzNl4Kr4RTFtJe80iU4yW60YIJpaN1JADDZUrFa5CuNocTBlQgZv1J5ul74ybUWGRy
HyGMmoc2Ppl6QUxl2C1hQ62LzPgqzNjaRK53jofk8ySoUzOaFSHnTefRu5Elb6GTPmoWcYtfq1u5
QCFWOVrtfZMXLcUA0tMNy7sxwDWzaWANVasBrVA5fVfTBpvxKkyTS+Hrp8zryYYgHyJLiSVtGceD
DDkTcUurydWKJQ3DXzA/VNYEDqP35UE4ixR4Rm5KNDMBD/0wtUeEDMMj+x7zEpZiFaEBz9gHiWA/
Em6zHj1YGtc/CWPrGyq9HkkvP/KJELmrdHS6vvr1RyjregJfVbGdr28RCf+c2Ya8vf5WFxkTrWl+
/vsdnHwgnRs80e7v7wG6r0lNLi9/v7pO7GOVUoP+75fPx2UljdH/cP2ZyU7rsVGbOArdIybfZBXY
PNgpWNBN110sykg4tr5XNuAOxx4PqmcgGlmwMxB/63juMr/eF6r8TqQFcOJ1oJIfeianIsApoNL5
IEx9knl+nFCutMMnyxNfp3TeVzGiGzRt73MUPOSDnjcJIKnC5ar7PrW12ojfqtY4VwtuKjUtRHMR
xaxknnY0hYkhxdVqVG9Z6Bgbo02ydT+n95CK14NlqwNpOiEE7/EzuYYYz7HJwfneWJ6bnNSdog45
qTm687R38UZnvMst3awqVq2mZd6aYxtugvbRj0EiTvAVEOzjYuteG0IqmL3H2fsus4tLkgdbJ7yt
4EReY78od7H0T+hqwJgNZ98DJNL3aAeckDuJegK9YZtWYmdSdZd9QS0qOLjG+HmO624fPdkTihQD
90CbFihOas8A4hBWG6AGd6o5VQrEXlfeRHP/VkG8xZzjXogABmDVYyZZAFip5e3CAnuuG7qMMXFa
r8pZ/JW6+OxjmFQA9xrUEWGIh10XsIXJQj6nUeuRD/i1CFPycwFLrNpQ05D3JUjpmEdH9YT9qWzf
OXA1HJSCpsABaLNIhOhr/RAZaoDa79BedtlTlaTEecQuclc02Mg3AkyLIllJO7pljX8YpL4MUZEd
gLntEy4EDYf2PWx4Rku3u52BvDRyINUgQ3WjTOsG2AEUSLWe/ZLpuCkZa+2Wkmg2OVQp0htb6enB
sRNQK7RiA5Y1Sdt98dkQlA2CSeqCdBjM7uLMETMtls1pHuCNywihuIDxhtt9h4YxXaY1tll98RUx
XLxxRi/elh5Cq0kZe7K0mGvtlvMYGJ/7PvgaG5UBAz1ehMNsx6GDr4AFEDuh2fEkQfbIJLQ1jE6h
IwKAXuPOvAkSij8xmDPcVAxiXG0U3TcBMNztUFfJVuf3TOzqKcX2jTSJxR8S2jU9M4zizM2QQJmF
Y6sE2xLtnU7sczG7K2D1z64LPKXybZJdqjChURNjRW/q9Yh2snceRqMAOoIYsz2z7BWrInXJ01Lt
i8C6u6GE11fZN2H08zaITHDDyPzI/ILGDXygdgqCBeJ171NwwCsxrANfPQxxAhM4RCYGP7MR8/MS
0xSXLsuUTrcrI2dhmVHRD7sJRoYZBrsostDwpAgEHay4kbHX+XRji5kAhBFMCSe5gkUAYS5EbTpy
5zJnYO7CGRGPlmDRQskrHSXBL6OH5CLliYqD+3kYq4c+HN/9Hi5CV7W3g87MHX1AdCvD7LFKn7dZ
1BK2W9G+mxf1RuhRZbMneUS/eyqFwchRJg6wea/9WuJUhbfl2z4IEf2X1uemmirw2Py5JEwHfmcI
Ll1T2BuD72DZ6tI5UqVG/OfASCfinO555L8a+P+4FsZRhx5si3q4iw0yZc0K4IlI0USkMHWF7TBF
CtGuCBSkfWKgkkdZQvD1JZrSL0oztCBBxo7P/TJ5BtvxYgX+JGZdf5C2XW8ykSEejdJPVUWPGIcB
MoL8AfscW+eMOddyxpe+7g5ob/+y7JmST8auoR6oTiCrMNUGrMx7UkWvpm38QM5tOUHIEVU/WkQE
yYMMYv8RYOeae1Q84GH8YsYeug+vHja+R9phNzg+NKP6UGLaY+/pQU5KeSREC8BCUsxOQnJma88h
nwvjcxgYX8fmNDm0ap2sHd7dYSVSEmVYhSrDuKHPux2SOf7spc0P9Ot4pmLNkJjWp0C65p0T6LtR
yPzm+l3Pex5x8bCOZc3oR1az7mYrXuXjniEWQSc1k21kJD/irr9TWHmPQ4egx5/daZvJ7LkoClJ9
RJHvB5aKk5MdrWLQRysli7buAPYg6dl6NZ0Yqp3BoVvGxzSyTnEUkQRg3bWpOBazY66qyLJpbjmP
rt1/wbZCcL01PoDg3zRNdPECxGuWzvWuTl4zpLdsyQi0Gn3KUQ2mGzZazEYEVBxiNo4rnjCqSFFI
WTkbTkSNwq0sWnTkVvOYp+jBY6aBKW1fIptwSug9F0Tl87YO9uAdOnTh/FRDblw57PVXWTi/wyi9
Taryy8BCJR9LmnSmyTNt+O8Gsh9zaT4DBs2Kv2I6h8OS7SLc4M0ODcp4FfXD4ammhTDGmoIACvld
Yk/PLJK3XSTQX5fQe93eWhJlmGHmCLgRWHda1lk6niSmr5XdbVQT+k9wUPyn1l6mjXmcEHK3/lMw
eTP96yLdeMu3yO6SSwyyWlC9XDUVjalxuYVykfYnu1Mp7Ubo/JOp30w7aJ6uX+AOfAdTF5xhZNdP
cTfahzDinF5/CVynearTYEML2L1c/yJsCGsSfU4LcXmNwKj7i1T+5vrdvPyI5LiErktuHK4/Ax5n
n/h7ANHLq11/1joDu4o+uf37X43a3bsOqtvrt9cvlkkGjUgf/+sPEHiHnVoarG62aWRe4P53v7QU
Sp418ghUGbUC6zZ7z0ZQfbKmOvu2/EExNNWz2ZjZIUBA8Oc/MGX2j1fQmf7SL29hGSr717dAwSPF
XP7bH7Sz+/cxXA/yX17h5z/474PsSOTbtiOWeoaX8j50x7diVBWbq7A7p+iSkI5a9atqenWc0afT
KOC3XBskCy4glH4u69e+XGStsIx2198qHcCIZ3d4zAeHxaoaUlp96TEkXDRcdd0dcR9TtHIhDFOF
bP4qSHaxFhyK11o/ipCXmlGCrxCsubVLh45SE/zmhKILRdFDMGXdd3OIX5zYrb4ktkM/r3DbT26O
XinAEPjSORDyFMKcpxJ5ziaThrhU0o93SMfau9Hh1nR7IrJsARKrS/v+pQW3fOo7yhCp4fUv5JCG
59wFkX/9rUYxfcuUiAdm+WOqsuVdZct3XUf9S+3P/b1TiyXzq38RXmxfxig6FVlL/6AW7TEt5HiH
g3G8SzwaP2gnsA9IN8VQufzw+qXEWpNl3bvJ5uCVITXMw3fHK/UxA0uFHq+u3t1xaWoMRX2hxiwv
9Pa/X3/OhwUw3sXzsVj+zHoTKCHfBetCkuRrXImpLv/+xyZw3ctYsAjtMm9hYmyQUOpHPvWw7YQ5
3JXtmAF+9Ckv6EU4l1svST+dLJQmDRkzxgwwz2jynreLPmXpnD7NlV+T64taa9mG+NZCr47Sbdoz
OE7OkJ3iH40F1JA0wv45L5Kd5eAaLdOCmJsAA0LGSwdoerVIDnkxTY8j4PQVyR2WW5WcOSRPKOBy
nsbiLbBsVg3+kG5dDCWmR+fKV4G9D+ryfQ78P9lAFmfFBzeatB1lmwRIe7b0Ptj0dGd1Pkt6yidy
hpEY5vedIuE4aFt6egWo7qti7epmJBvFg4nVfakty/mTE+zf7CgUM1GjgUzwfrHRi27g4ra0wq4+
mdpqcVZqMkepy8Qs7ctsJMGxDKbFOP/QLmaUGYkO9679vzeXs8QVOIOxUi5QhQ923Ir8qpoQC/TO
y7uQTEHCrMapccUggGMg6ofIe3+ciYPJFGR73znCNJtuiLsGK+XUd8rDX08AEJvCze+NMuavp0lJ
NuKcIk3cJCSJn40yMkO6182SuXfRb13V+NcLRFh2vIZejV7fKPGw1hQLrPLmet1EuCQscjJ/fyzL
nfHznaMkBkrpUG+QhIt8uHNsKjL+lHMoxTSqzRWeyHNLP22Bq3cFlZ7rZfr9m5q/GgbxB2G2EfTG
FoLGB/ekB7qWRB8Wp3DBkoOhnYWVI8v3WGYUghz1KBzvOwjWaE+28jfLSuzNVcZuV/5dnLITp1N2
+cMxLSf95zOhORECqBGecsfWHy5K5aDVh2PLgnn4PNqZcxPJbks9wUWoCEo9or5XRBbSoxh8ctME
6Jm/+x2hkNKfy01QISMcWOJcDW2/P7R/wUFoGEguFfOFrvELWmOshK6HjGWdPTbNOR7zx0YcTdPM
Tq3rObDBKmqmE9tzMepb8B8BdiOscJJkKzbipPlFi1A/i796ABO3hY9s2hwlvGeWdJ0keRIUtc8S
i9DhuKLFladPqtXRJw+xahy3WBZi9Os5kRcHoiTZXaYk/igo+r//nFfT7IdLICEFa20ymLmu/nBb
oAnuMOorqnFl+YaM7zuIWrY9i7pIlBQ4SkIcUMliREL5ZWOGcV5rUjr3DYm26xS+4e+P51/PO35W
GDALoEXLD4a2pOs7iaqP894jdw4Rc1xHk6Jnj8WC1NjXGZkf2N/nIMQRWM5HseDkimipZYRYpNKl
X5kohbsDF2swzvmhBgY8zAXdQac8Fr4SJ7qAp6n27m0fJgqc/dETxqEIkk9p2n1tDeRy1yehg727
0uh2/zBU/upk1pRWIUyoBXNhf7R4u2YLC9GgSdhQ4z25nvdMNt3eiwrkRW2wu8qFsznuj5Nwnn9/
gpdB+MP1dkzlmSzFSDexPl7vQnu1D0AfAohLqUcvN+dV1nt9T4xf5Iq6ZOVeeX6/f2fz41vboGq4
wbTteUrYQEh+HoKpKuF3D5H4FxZ7oID+9eAvheosoneMgfIqWxMJlnJvMXHHWVoc08p8IKlLsqVe
3IthT0WTwjNligolLEWJoZy9/fVA/x9hnP5Jcfo//59g5ZbFy/+d8/TUFVn0E+aJP/8b8wT4jVED
XAHUHNSgrga09DdIztT/4Qhl2cKiCwPzQjG2/xfmyRP/Ad+JhYJk1cSoL/jVf2GeHP0fyoQGhBiQ
ci3Ttfu/wTz9kkMP6eZKd3JNbngFWvfnOy7uyMqNJeiyrI7lkQbSRTosSKjZIgFxprfWLDGFSrk2
RPUSGzaigInKbxX0hFN3DZABcrZZzrj28R8n8PL38/ZP+JG1zPH/eAwBCHg8ChSFrgZenOk/H1k3
ghkBKo+jG72d0w7jgx0O95lxkQ35dzBqgITY8Q4vFFJ+XXw23WgT+613NPgQItSknBE+M1TjbVoG
0aFI/b+Qq/loxdhrd1Th1lQhyQfoaAZkDSG2OArA6gcxXZd+/MM8vsC8Pn4ayDCoTbl2sAjUh09D
V77ra4GBXpXGjdnI7tz7aps5xotwyvkN8iaF4ya8zI2ZUG2rfIxWfWo8ZRF+SN8EAln0oNqWL7m2
v11jN4yy9e5NGRQPrq4fffgtr1oieDb8EvNRt89QIyLGbb4ZlCpfhokalZpp348V4KZlANclpgcY
MWDcqVtXSy5iRLLn3ixhx44Jxb3fX9OPS8zlmnrasm2J88NkkflhKo3KQKK/JsOv9ocMBOp0RssE
U9SEqXJFWP+dJWTDXBm8pffnGg+eiqK7CdrPH+ZR88P25O+DsT0ePum5tmMty8F/wJQUyr8uKWKs
DHIasSdxQzk4UC46I5ZnCH26ONl42zmIokJ5jEPWn/+DVecHkiP3NUBIeCFY5S2ed07Kz4fhO+Fo
jwX1cLmYG/y4NGmxhpRCsdDuRD+ctSGmI/FB6FBLG3lFfzCG/BnL3IU0wORxkkb8aJiRs+vt79dV
+yQ1wAmjR7yfEpOcLopctPZuS2Xed3hc2bp/XphELR3eTZ128aZk+7SaVOGRl1F/U7BhTxQmHz0c
xUShiPlF+tbFicXT72+IK37t54ecYVEun1s5nGDxYfixSyFxQSwfvlkY45q4c0+CO6cF9VRzdCvM
R8krncydyEa18r3AOQyF/TSOor/pdE0hM8QFRu6OvmO95K4ti4ofDcGzBckV3wGhZL8/ZLXcoz8f
MiMzy3ETpBI388frlRVVPGazjdOJncQumPQCrS/DnStK91gU/Q8XyBzl6+RVSmfaTzF9sJQVzJyc
bWh/G+5IuUp1LO5JRHizplndu6N1SqcsOQuFAC6xDPO5yVKqYinpWZO2boSJF5GDmlcebZGDHQ8o
FCKiwdeVyqe7jMi1Uy7tPXUNGA9DIfe+FcyX8QbNcYaSYDwGhUoPFDK4m71hnWS9z8Khi/eG/SPF
Pk/lpnNO3kjn4+ouSxnyV60lKJQ2HvTzwW/3HuQGDRl+Tyy5u0lLd9jieCHh22kwx/A+s7TNlcXJ
OJlzvIfQjU90ebR6wPRAw1lcZoH8y+jrk2aQtVznk02pcjVE/h5rbXWOECwknKd9OkiH0PQCH/oC
M16WYfm0iDKI5OJJLWZUekYT/WF0sn8dEDQTtBIYGNn98lT+/CRWlegCiWJsSwIgoiUzz3dJax58
dCyMhqreoEErziUGtmlqb66H5fnRRkxze39V8sfFXOxnaW7dvo4eWxL9XoAMIOMeP3cWSRraqtjr
K2U9FHCgrIXFIXryy0VNszko5+ovMEGppdehZZanunM+//7etZex5OO96wjT5QY2XSozH2ahShTd
LEBubFPYNmJlznRrTHjvF6v/KhJsMrJ37nQFFn3QNRFacVmhOtykRdEePDNlt2Wo9kgOBDdiOXkb
qiri6zLcg7uhsjTH9pOXtuNlbhHipTUNM+L3mt11tlKR9eCwmM3CPnvWfZbcz+mgNldsDhhJ2hJN
RSQfIhLqMO0f1vRyuXYfPzlzD+S65T/3I7uwAIwXWVRCt6TnUL/wGQWjWId7FhPVhl3l5Qoy8EeU
0+ImpzLzMLX1fW51EU93A1sjzM6zgP1y3Y9wvPqmlyhpgrrAzyjYBVOt3NpUCbY1ZZIdNnayy9VM
u9oqSIuvMn3fBNOzyqynVrVfp84zDnSPkIGGsjmoliRYk869FNluCbKmKeGGx3LxXIF8xGS0PAQp
g9u+iCS+fqoUv783PnJSmIcYgB3ga4zF7Os/3v0hHe4ijmrSG0CR3AgKTQR3V9Muagkjuu520Zmo
rVdFnygBJWs6k/2O1Lj5bOiU7nxNOp1hhvcDYcjztmLl+4INZYseuNzRm4lPiRHFpybr/7BT/NcD
90A8KZaL4On0spD8xzwuTDbamVmG2wBPIM6pCFlZoC+ouWNCAWxjQwn+u6XnGBbKmvoOoQrWyo3z
oMM3Ivcz9+NLY6lH8oSOKpnvjSx099ctNRf3Kb0dMdP8gWAm/2USAeOI8og7Aq4ai/ifjtkYvSqO
yMneOs2NFWc09fpPrWog5iBp3KqgGM7pklo3d/1MCZ7M6uYYTK1HMp9HzNyYPrv1/CmWkf/Yht6P
kerMoQon47aaZ4ZO/aNXQ3DfLl+kf8DQy2JZP+WqyJ7nMtsMhKaf8auUh1r66o7AB3RyEeqHHBPT
XhNWPSnSEsCwkOlZTOeQVPtrRpLnui2c8nyrUCWf/3AH/jI6sdqnrmG6VPxceDgfdr9VqZ3MnmlN
2VE+wpdO7C0RgxWmGvPgDMo/Ze3rlZ4V9h6uA9V9oloKtn6u1CaFOpAO9wPLRjKLyRyQA3E6lSUy
Ns3hBdPb9rpJqTps1YHZ3Gdh/qNeagu//xC/XlmHLR2PKfAX6nWW9aE6o5tiIlN5QHA92t4Zdg3c
CT9oz0HUPU72hPVyUhtdwpfKx5iOgB9at9qAF1YnD/3U3pY09HEi01tGXUhgGXqefShol5LUGD/P
ZvI9EH6wnxfvd9c27Q3dXA8hR672pI1GT53w9oFjogmm2r+Ja284WobsVjQ9w9ums6rtYDnv+cRa
0WJbJ2k0YKDMe7XJSeQ+WEX12ubuXxUQ0hdv+MMgc6Wn/jQMLzV4zGWsddkSm7/gy4nGm1TesQpa
ihWhv3hQknILyyd5NBEoHFBBC5iiFgAy1EWsX/gyCMzN1wCdifxsrNfBrQQ1weOcyF3mkU4Ej3wJ
atBvdF6S0zyZFiowSOCjKe/psCO9XOL8gjkGTNPPLIAlQRK9qjMYkw13vWuQ1hejpYlJLCRxao9s
WzN3Ef5M8d0Oi+b2Gt7ayzh9pcJ/m3u5cRsZqKKQX63mYrK3nMln5nF9USZZQKEBOOj3t5a53P8/
nzyTmhh4waUwDjP6w+7J6gc87nbibBLTHWnuoiby8uHYtZE8Rn3+6i77lXnawNdAS4QNbO7EQVfi
0zXWKek1gum+QFTVrk2Yyzth+VCO20z9Yev+62bX5cpqej50W7jKHze7JsHnoi9QLDnXu2sgauQw
D7I+8/SjQm+fhTIOYUe8TG4k6a7Q49vc+uU+CPPx0ErgMN20V20avlcEVnuG2TzXsW/eRj1VMXf5
ubRCY90u4Q6s9UkqSbD5ysY5R6P7hVBUDUPJfUnwtZ4Hz0brPxIcTfbruIOLxTZiVDAkwMnlDBDr
SUTufZ5E7p82mL8M8i6bfQ12TCq2Nly3nwd5QnO4L43E26A+3KDn/kaEBXFFA1qjaIl/Ic6QvZ7P
EphLnj+RNIcMeGpOynDv/gcVlY+FbLG0v1z2WRajLMkGHwvHQz8iaGQw3WgxBuU6CoW9sULspnFb
mytTO0SZSz9fX6shFO3LI8qgFIqG2x58cCdLEIz4w3bqOh7+fFNbjJU0XGxXA4yzlknhH7M3jvjJ
JHnIAmWGnqxwgvY+HpEMuQDp152v64e4cJBiLE9eGctzgjXt4Fop4MglG7ZZunlBk0z70LAhzU55
eGsnxINFVXmqcjXcet2BVIM/dajsXxaUrmWyCFJs2K805g/HPYEV126EerONUxKmac+ukc1V5+tA
JRrL3DSeiLcEf8A1p9bSrcbFLQ8lYa18poBiGF0GQCO5KRrzpvRz52TEqBWVgVHVcQesOcWxigBz
BZx5ZwrbG6uE6XOdswg0ZNfJ+mEjeszL49CauEi8i985xEzjEaSY4D3+fvjhsvwy/ljMZ8v0pgGX
APr8+VIZGVk7WeKKDfS11o7nRycOe7ZI9B2MwUCoJZL5c5zanxhx58cgBXG2bAb+tlYjWgLaU289
sHG3hgPwyqwgsTBoT/eD3OdMYtfdnZkC+9Ip+Wu5sF+QQHSbPq9vQLhjkELwtGkAj78RGD2j+mZe
I+kzfb1WkRiIozzW936ivub5OB17zyPoomS9vOytVhS1kOQhOTsGlZ09jyWv5yM9DOYwuTOJTVzX
KmUyJIGHaxkMCVtQFex9TSCvFdMdWfc6y31smviT2CLU5yZsPiPJ844d64zd5AtvK8c5ejYBJLwm
ud1YGAPaY5lZ/pHAoOasaNZrl9Voa4zvZQkDarKkwhNeF2tXZkgc86rYT8P8ViXIhVs9DedWuZe5
8I45ywhSDqO9VSW3tp2mdwY78t3YqeRI5lOamMj/0qHdTaWn4QcHp2w2R9Dr7NjLkNy2MAvFrXDy
2zbpsWtXZCZV4CceDQ+MM2pXQmrYzeUpWDkk4oynnTj7iXFvKHlX9SwQFJ37fYMkTFrlm1Wbr/Xy
fNlgGv4+cXXTUiu+nkMIvfE2lHN9DiCUs6q1KUea3l5HZYeAsH+vWyO7M/DmHCCV4POr569NL5m4
HEeiSvfT5h5a3kjzgvCQqz3Nokd3cCIoGBH42Oc5oMeIMZnMn885soy9JqJgUyKeO1hjBk2VwAx6
1BM41mrY5QvjKJhgXlE/oSm27DxtExF050TR166eX01P3F+rFS4BK7voPzk7ryW5jWyLfhEi4M1r
FYDy1d6QLwi2SCa8Nwl8/V0ozcOwqRBvjGKCIXFk0FWJzJPn7L32ysMYlHxPrBacKupM3zCT+k0m
QDjm7mNiObzR62XMkkAoURqpzadpKJ4Ha1HvkmF5qboYN2kCnAE3KLAOqVtHZ+jxBrXy1e3b9qI3
a8CP4R3J/zAJSs6tA+KsZJNOxQ97quRjn/bZKVlbcPnqsEiiY511QUv2iFDj8j4n+mCDOdXAUje6
K3YPWpHUXyY0ghts6RP9Xv0N+af6gZfgDQuos2NU751vf9aP/c/JdLCW/Ps2cZvMfdrQUZwbOFdt
z6R996kAtvCxutWcaHy+kvi9BY24UYs1islSWOVAoAQvsK7Eyun2f84kZTHScr94hL3NqpF/0azH
vwuHzmrUvVVYHrGLrT+qeQ/UYP5LHebCL6yp29dr8pOaNf3zbe2KF9PswRGMtnmSGVy93JlNf1Al
6O/ZyUKP+D+irMbyjOSAXGoL2KO/jiBCDNTGY0PYFDJbaX4sBFkps7CeaWjX6Hnk02BLFz/urH4p
vWgbWbP+KopqY6OGPol2RMDea8orlmGgQ2YU5uQ/nfOhnRFVkw7w7x/x70Mbxr9MRaCKcgr+XkVX
qpIiyJIrtdLY2HpRgd8Lh8FbLeSae67htzHuVQxeAuUdvJfYeci4dhxKWyVTvKNrKNgM5z+Pyn+b
cqxzaYvmqINcwaXG+PWEsCehkxKaY+iczDq4fWGjEv/sb282XP5DmtXzV+aavjnCgtC5qk+zg7iq
V0NVIB9YlokV6Qo6nTMBrWc59rh0b82qf/8M/6nuMKnJiDDw9H9ou5tJZqDrxamUmTNqyUYlN0h8
LJ0NuCXH0AK8vny88VYiq8fFYCLibfVqG5dD/Zbb05O6YupVmbp3eif2bpEn+yVrldDCu1t0Un1W
zP7bvz/0rS3w6d0ieIrXS6OupmT61OooMWE7WpabyJHxtK2N/0Wp9gZ3tiTu2bZdlEX1AqvFNW3f
UuyfZq3Ka5cW25oVEhXUe1ki1x83+ZPY6x++ehYkSDuEErdr/K9ffQ9ruEKHzFfPJRMV/3uJsQFM
NEQ8coyn98fZjck1cm3jocgiLPmIWo5TWng7Gt/EaxdFRRxRBtU56txjnevV1aXc+x8+QE/Xmfis
RYzhfGrxmpXqIH7AQV4VpNPdICdVcaPXJHTQk4zMpJWOXcWu89SA7bYS/bJ4jQ9dxf0QvbQ2XsxU
cWixDI8DFrR/fz79H0osxr6rpIbmLI/5afMUtMHnQZq6r6st9cf6asNy/aZn7rDvoTcUTf33jg4h
z9tYLukDdYt3EcBcj7FLvYNciJlZn+ju5nn8tUoRFq6gECCF8v6LKPr5TDOh9yvTAxKWRV91mD6P
qjDDP/wkv19+YMEz2FpvP/Z6C/x1PRC1UDVJq1r+uM6GXQSSlVePB36T3CqIJiOdJgRLRGG6a/Oh
cujkkOBzbbDR51GiHhRXvmpJ3Wz0QUv3vYWWRjTW2cJwoxB1briDF2JxfYhrd9z+4eHXh/v1PTMg
LxPjwS2JXsXnnBXQGBCqEfggC8Q+MkXDfh7Sc1pa3tbEJBRg6Ibyka4I0wQPYzkVhCoqBmKUWp4H
1E1Yb1R3S5TlY1cV4qKIfpekJmreRT97UUc4crvEX/6Xp2aGpAMsdPXf7puj1PE0I8z3lwU09WLn
yIA9eyVZ9pUvalCVqUa8RptN11UpNtldfWYzeZzcNcVtlhx+PfC+Fbfa2McuHu1A1wCElMPldpNK
urz/w4K/RRh9+qTZz6gXbNNymEl86mlkiVvLLHdNv4k89xxVS/No4wm6zUIbQEjMDg/pLFsqO7vB
fznrw7bO+ai5D36LO8KDb/+gO+guABoAP0nOWnZcLJHKMgMSRK4XoPYBFyzHV0O07nkdRp51Xuiz
MbvwDfUpw67T68EcdUD2a148ug3v6Ne8EJijBfY2vY+i9BHsercvEss9i6V1fd5/X7Nr5aUH0xLZ
4BgwRtB0if7CstWdEMV2pyjXfhAv3e2XmeusPoz0uhIXdu6qtvj3r//34bpNY01DO4TCFN3t55u0
qPu0IWTE9jE4pI9Sd3ajSnqAWNYs3MJsjwyeIBgvFoRR1fH2ta6+24tojh6b7//yMBBGVMdEv8Vl
89NGi4h7SJVWg0RedPNmbIH6zEWq8R1hVVuM0bneaG+wnPJgml1n3xf49MccPWlVF8UfKqbbYOvz
MnMMhrVkp6G1uX12/9Vl6Pp5EVwloShqzU8YZcZxnOCrpjnou0Gzz1OKXbJTVBIAJ2v0qzxpgm7w
3oumeCLPk/KcdqjG6OQEVgkbu0SYZmN4lWn2qizAZcre0U5V5TAQbqlZlVHd3QSyDEgnP1FAC4N9
O9z6vlb6Z4nzP2xYSFZNBglUqxbzm193W2ueZ35sE9XlqmnRATZfby3PFEswdLjKp/NiHHItJbXH
KR9VlQADx04f/n0J/kNRRfiRbdMSsSkGeKd/fQya6+RALwD2Wm2ic2G+qpYkTyfK0ydFPsXtYuxu
mFqR4ctKmckFEi886LABZ9RgHDUvUgm/LWDsWqqHFZoxIh4ujxu1ue0Le/rLWoNz/vDU+u+7PQpb
GjkcVAhUPodaSZfiOMlAbNYtHSW0BEuQmGbtz+SIw3pOHH9EcrfRUq51NAfUa7wo75rXFBeZOD88
b+D1TkFRxUoZb3Wrjc6dzaW7tytj6zlKAURSHJNJ7Lten9/+/eFvg8tPK5ugKYZJsENsKu9PI925
qsqhnTiqbj2Qm35GWUrBw+famZEKQx8CdytFPnM7Z8hI+IgXe951ZJp/uzRFdv4UlZ56bkc19m2T
3HBWmf6MQij4W2+riqMaY68zyTA6j+sCwxmSXmOtFVfTvJhjt2zHLPbCcW3XxZ2g1PTITC8sR5wA
nh+Qc89XTcujP5wezj8se15nTg+d0tNEyvPreiNkwK3dzvrPsmcqiZHcxXfDlUF66LiaYoNTarVu
etVOGLn2IQwRszqFukN39UIrZ8CTOBBFfLsn9+3khpoblz4fdXwslDwJLC36EutTeqzmdDy7jTJS
n6zTcwtqw63lFWYFiV/50n8w5dWBxMmnvDSmi6kDPLTiEdQFZZ0/TfOXynZOFTJP4glgsDKA+5Lq
EzDftIPdqNhpaCR2c+1y5Y64BXGpWD2bNo/ecxL0tmoNtCxSi3RbTA7UxspFGtrU5lWd5Ucxmncq
O8QJyvAYhYQeUX2bGSiOUi830msSzHK2etbL3n2Na7EBQn8GjlgcF9FGwU0aJgDYl/o0Hv99jX6W
tdJ4Nlzi4viDJ0C1+OmQF25XzxoqVKBs84rzpLNcihx0Dfe/Anz8O8UYTQ5CyI50/r9os2XfUyhu
2qzGua0mOXTitErD2YuJfhmG9l1OOHr/H9fC33rkOqMLi6YLk1mUmaiSfl1RY0J6G5I6FZAOKttB
jPDbvUzzZ8gOmVILvObl9wktwQnD94ur6O83TViDcGKbuJbp//tHd6s0//v15nnW7ZSD3XWRBqvr
G/BfBxeBtrNeQ6oJkgG708TfESRQ4hbvDoL5FEq6O35iYfp2cwpR9jZgGjB3nijO2Tm19FSN8iNB
arlv01k/6OvYjXyG+FB42lHOiFJueXh1QvSZUX4wVDV9Y7TkIys12tlq1OFxTeUfCmzn8z1n/bEY
L5o6Z5LqaOanXavAV96oPfnD09wdJc0VyDi7W9tUEquTCD3zs7kuqq3ssGbhjT4IMr3vM3KxRT8E
0aB432a8j5vbhjbQblKZaTXLCffAveKVnH6NyI5Flb1oYNbZlYlCWbAhkh9hTEFt4bUq7BncLlAl
kNeiVB5H1wEjVeF1KZLloKiDB6l+CG8vIlAfdzMvGLvpvxtXlY8d8x1FppXSdRnBoZyVRvt521Dz
phPnUhkbZFOgADDggmRvAkervLuGxjrUBuuoR1lx1EcNkBu4yI0qSM9woSOe8KztRW1Np24xv2gl
Lgfs6MYLkhCKTfldy5OKH64kI6EZAhFFjM9mhw3PiXiswi5W9y4yv76tQl0j3lwUVv2H9/kW5PXr
onTREGk0TtBbWFzUf12UJBUaepdPZQDmli/OFSaXOA7Mv09oumH7pk6Ptxpem5MzFHGIycQt3eC5
kCG4YJfiAezahO1P86smrs/FTASGO7k7z2jlXjEebklSzA80RGeCa+6KUs5z9QyRGdM+4WHwr+g0
/OF9Wxfef/9oAI50miu4KhhJIdRda4X/et9KXiiTCYXn87fV4OobEr6W0kqDggx5bSFPo+mLx1p4
UKRo/QEPMg69l3lnj623r5uKRAWlHXy7WAfy4Eh2iI+TMz8mvFOL8b9ML3945HVL+vzIqChv91Wu
Lp9NA0JXClK7XC4kJUmBXpLnu6qR91UL3nO0vBfZjIA7dFeBwNe5e8vtAeWq4/42nFFoJFlCo9VF
mBTuzmjGW1hysFX6W1aS3aETEAKU+z6to3Sfd3p1SfXORtzlVH8o0n/rbq2fPb4r6kbElchBP332
vUFTvW1yz79J6zL4tmGfJt+MRX29dWqwwvvTaLR3el7qnI0FUoi4eWE9oAKwgyVtlNfYUZA4r/kj
//4p/yYg4+F4Kp7QcviDBOZfF4atTP0ah8ynvPYzRERATZXap1pk2X42qoeuabu7eCILMx6Snasp
z97a+i7MfuXzFh6pjcP3rIyfXTkkp9sIUJPR4jtrj6eWTZB7XXwpF4eMo5gqfTFr2HutCBkCOZfe
XSWa9PGa9e7baUMDM03Brj9X24g2Z5gL6rOisZ86Cv0N0ec4bdnPGr1JHiYbU5AQsXmhJedRZHMX
M2XyB+XLWub/vhIxrdD9XTv/a+fk18+oyvIua9X1WjybdmhHqGuGaU4OjQFhyO8GplgK6Npz47jl
37+Ulf2kthW0w5X3mfXpkYVl7W5/RWSDe7z92STSD3AO6XHJmmsqp/FpBGl7wuI2HpEvqZRPD4ld
XU1msidrGPr7oavfnD6Zj7ffugm8ldH+OhoK8XO9o7KfypFkeke7vxW0sZnLnUlaIKWSzgx8kykE
GsjbfGSgT7V+ua0CaZhucbu7/aVmgwNVx8je9Sp7t7DVR0Z1WTDo/XjqM06ftCHTpjPQkxZdwKIi
bG+O1fNkkn/FpppeEw/+K6i5ZGNSX+zd2pCnavrKQKyGXJkNV7cU9vPCnqI1rrb7e2xvtE6EbLSe
T4o2zycXNe5/HtSNXMARxVfFM7vdJBlBe8tSgja09EM5ODudgh1c1vpdTHpVoaSZp2NNnk0PEPYS
pap1bDJtp+B9uio6VJiug1Ybk1AFf0Yx7kdoCgEd4P55DW/x8jx7Rk067+2pT14Ynkz7Wrb9Y4yv
lpVdPyxCqS5WPr8LhGvPveXJcMpjoDgaIDzuyoIa3Pkem8b8ddQW9z+PlplaFRgKEoC4m7pDZmJI
MB20fKogiy3T1Efauh8KUv0AtDVixeK553rG7V1rueb2RrOBHPNmWf1ToxTWk9dYr8iqA5Oh1Ks+
1JGv18W8jfpY+AI3xstIHQ+u+3GWpnbJukh9lG7EZXDsBsQaT4mpxk/KssjHwvEdsz+NHkd33zbV
pUlFckYeTMxLD8vUwUNBtAXYL4BKRjZZoUjiNPQ8YpOKJvJz0xOXCCEqxq2iIVsICD2VvB2oWlSG
jiNVX2Fc8jBXRhjLGR8INzkoeAO7QGuXXUjugoeI2h5R2ap+a2vFnTqK8k6MtZ9DB0y2TgeUMU/K
t34AyJJom9v1orfzaXfbclblXYBsSjvdfmkmYD+rRHuYR32nqVocpJ7cta0oLrHz0vemenagapLU
A3v2Jq4glPfB4hp6KLMRakzDtFgaNhioJgkdY3p1y/rL5OUnKNP9A2m011tHIsth82sqGoaGuLm4
yeFV0G1XNtHwwsRf4nNLtXM3sHkT5kLyiDbJs4q1h/04SPPOfa0jcEQTc6/wVvLd/q3uTcciiIkN
emNMDpmuIzCwgf45Jj3l0a69XdpLkO2wNAtlRTT3GcrzUtuj+RFbCI310YBvdR+D3/INOg2BcCqT
MaTDnT4iUUbERfodpcLelsv7qDKu8LTAtbrqIbYrG+Npk3KQmlloLLqzKbREntpEgEkuAMWaMfO5
0lQCMgWXUGixflUqYwmT9c8mmzY/kZGEXMSwNiyzci6mMtS7cX3h4zlGLNIx83Uz5TyVkhYjFpSA
keBfsowllLbLTYpMP8K+3C7eNVO/WwEKG4uBSuQ5QSKSn4WtJf4g3eSQ6CRKHkRZLteCdX6tRDsf
CzqcgYfQPoCLQQyL5XtenexNux25t4NovG0HDE7fCduFzIRwLFDs0jp6EYB36XTjcz5BaqohqRA/
dodT3bwzZuOrM3U18c/s1SW4STUhekAUgBTm6TITlnSNGZhemvGsZ011VeqKzi1BET10t2luH+Qk
cOmvs+t2VRXAMBwDCXt2c7skkGEhjl1hRQ9StVS+25LjRboSptlkbVcmqDcu3yMX/Z5MpPmoxOlu
Tuok6Kyio59bm9gl0JLJyG32NQPr0I7H55XGnUVLdLr9kpMlDaI0a3cm+XIrNAmOTl8wY/XmYqch
wCQ6x3ui2x7bcs1UBFQMgNf3sq95XKo/UJv/MJ0bCcIbkWG46EV6WidGDBJn3T1kHlWXbG6z7d/T
bpXtbrcMu8lYjHuU10D41/evdkbnP4GktzHqLWOvIYjRXzr7aVKRlWBO3N82l66wjY0DiWzX2oD4
R1lCNaXrt69czfAVRRH7UsdahU1hbYiFU7LEB8THQjqIyss8P0ij6N6G7BDP3ibt2uTDpeHmtx3J
KrkS3VsGAhlVePOp021wpVWDtlIB2t1M825AhGmvMhfFI56yWoSNXQV+nFZFP5T65SbvqRJ1DGWT
IFu8XdpGs9zdFJ1tD9p2loPG0B7op13AHxWE3uYa/+2b3mHJFXe/JPp2sqtsg9IFq1ZNez4atfB2
/UF32UJBMZ5vHxEZcj+zpIUjb6T5ZVmIKjds5XRbP4kdjQyYpvautvUgcZ8lfG1WdfNoiNl66slG
qjX/9p4Z0+oF8QZx4L4CEDuOzhPpXgAs0Ph0bhQmhoIAVP9oBxB8mQ4Pap1Zd6KknQnsaOPosbo3
vZhwH61mhSbC3AKAR2IdQaPLgRVj/iOuKTlKh2g63WZ92CmhZXN91PvM2USQKdo2DxO4wR6lSZ83
G+5W3DqPpX2YDLFVoHXZ27651O0zF9VtjQrBYlZZE/Joa0ETf1/GGLrUM5Ea8QfBDhX/Rl6GNlQa
38c6RUNj1fAwVPthPxjlF/YouiMbF8lVnbmYsKRKfdACqFSXfmPKr6NbAIxqxHcOx/iOdFFcCrn9
bOtjRTsiqUNF184inzmI0qTYGpb46Jr0S+Yu3zKuQlMpwrpxd1pEqSF0ACmldiSTRnZBuoDrbDLD
xbkeL/fks15bqU7BGPXpjqK431plVB8mL3LI7eEMJ+IX5KinKkcX28rgXBcsQ5zzB7CGY1h66bvZ
5dcmibJdO7flNiIOwOoEdrckJS/cRRZtjpTRLRGQ0GcXJE64CHJruaOmvs/Xzp4j5rcymokvZlqt
RDlDHuqDKKO6m1+lFp+tmCK/RozF86Q2VpaiPM/0FbKapAE4EV2AZmPaAQlSX6UOQrfTXnsQcpAV
AKoDXKttwio8ZWcls0TIzzHIt04cJAfUVdZJFUJ8OKV4Ouckvqc+6zaMmMIFTYIkC07T4Kya6A5a
y76PCzWou1F7xiFwcTvnp2WP50mtSarSfqoN7rg19yxtD7XePmDxfQFsvPhzktyTePPg6fDfbIvR
a92PKHPn780iOJ28aQz1lia4EzdHxSuuBtPopZ7JqSuDZGzU56w3CnKElHojqr64A1AwgSz2XB9u
Sbm1EShQjoaJwuWSSw7xrukTqTzPVeq83BYKPhGUf11K+4ekD5/9yz16COHJaYqgbDb5Pha0iNJ7
xa32aVmFbRWdFuunZ03PnnQeWvFhDdGJTmnIWXoHIO1Ob3ofLVhALmPtwqOMJmXTQGYnknij0hij
Q8aoYdE7ecfXbqaaGkJvWJGagnz4ko/F0L/T30cZGI8a9DjvI0uWDyR/QO+Hx0nVXxzyc169FqUQ
BOohGg6Q1LXLlKjVqZPzPs0JNOsQhwMoc5x3q4cWKKtZBFbj2g9KP8ABhDy6HVMNoC6A6N2oa+Re
tW3yRvxLYFu1tx084hpUA2fenWeDWf9ZOgi8yw87AwcyKExq46+yyblj6ObF00nqGuqAyhHLwLg3
mx9znW3U+YHpkKWYZBkSwjKRgab/7NGsecyI851RkpKp40Yq8+zRNjjoXaLFZAfoWOfIG4YaLE0P
j0yvob4n6nZZmstAiu5+1t03nF5W0KL3jr18Pqzgdc1eb1Ig0TCNLXDqqu8ePiuXdpcxvoqXLsKj
chUM+QukusggI0eFA4ojbcSJPiR+lLJBUJfzesKYfId36r0KDWgyzLiXAjfHSTSexlizmL7oEXrU
SczMZTjSSf/p7424e07rrP+SjQ7DHMVx8NV1xbFs0Qjjej0j1FmRvFZ7rAk4DLnMPsgOD3Xh9Ux8
nFfLKXkOc1uQnTFgho1W8J/FyyraTYThtH1v1NK3uJAbSrZpo34zSlJ+PHZIxgNTCAtMeZoB1BlW
uiHSb0rfaKh1vtbrXkAfMg1TMd0NmMo6l4NJj8tnCs/+EDm16kdN62OK3cYTHyInBFS4RDmQ42oe
os7KiCNzUt4f96hW0biNOsiDjsjJr9jLdnno254DZkb9qPDhlbb3mkTV1YuJ2RiJR50n6w4hHXYe
JE/9JEPL2UdV4ou53NPMCEtUbWYDnB0UWNtQEPXf6QWFhEywuZYkIE2Y5wE1O13oGs9a/UWdiq9x
+oL0PH9MGmbN9EJHFSu549y5ifl9tJn/NsP+Iy0V30rKb+BuQxEV6a5YWvMh0eZdB1f6xVOnzpca
8bDet6zAzO8Cyi5IikYfyEUUFGtXbizGq8exVk+KIWDqqumPZuDKvezrynousya6DDG86ZLbEoP9
cROPcM/aJxaMDUVDbBxaurMdSvqah7KvRtaxTI/CJTjZTErYMzTEU91sH/oIku+wsNgEl8XYVp2w
d180ep5azXYD7Tu28dHqyFn7kdhJq2J1WNS0qJiXkXwDY9rZbbt1cshry6xnyGiLhzwtPvo604ng
IwM5NyrlwajaM77M+DTAvT47zbheAvFT3sw6j+noUheUz+lgb1LnQn9vMeNt3rNHVzEaNXcbZwSx
dqbfswYV9rhaIA9dhK+mDOUib5tpRxfCgUMmVekRxpFCk9Wqydk0Gvhn/HHFygZug8oYUpSz5Rgm
ccFXw7FewPNmWI2ZsaT+ZdUGNLDhMW7jpXscq+SF5IoHKAGIaod2DnPN6PYexh+0h3p2Qiiz7RBf
f9XotwZ8sqvXwdU36++X60/uxOKSIKbMuNt0IplfSzm2ByUSPzobErEqMwBGvRhCBrIXYbFdcwA9
tnFAPNib+nOcfmruA3hgOCkfOXl46gx8Gz6lNVGjRwhtiQnsLip+j+c5Y3eN3W1TvBbDXxU5FQxT
Il5PK86P3KA3RtfgPcioAZGPlk566q2EHCeyysi5a2BAqhX4W7skf6VN0ZYOARLl7NWpLBh09Eei
S65CLMpHtObSJQZjdr5NkPoKgOmQn/GdtP6kXpbokno2aEcMUFV3N7W0hAxgiHaVn8vUeLBkjJGU
kIQRPY6m7NbHcqXxFs+0vd6MmqF61MCRS2itPVAKgMSNm5M6U/VPOE7DAn7YVnCVKQ2V6A4pv9tt
9kFKDheLXu6lTgnpdhk+iQ64Y8Pr2PCjX1OMOPR0TRLha7TDpAFvuMNSrzYbGHiFfJjnkbh3tj04
fwjjyCMpAWG9G7HpUBHoSVDIabhPlfgVxJm1nfFWHpd6Gt/GKb2Udbkb+kheiVLQn7IaLz/vvNpT
fXHmZ0ecohc3tQk0SmsKZ1fV35q4vzeVM3HPp3KRTFrE17ajr9l78UviwLcxx01mT45fJeQGZ+iz
4tJMufkwG42XZd91HBCrd0Ul62zOfb3onZC+/maa/RzagfAN5HPqHEjlmFGhFME0+TVfpfRtSY5I
ZBunhGOI50C4BZq5wWovHprVtUBxH3cOzotYC3Vd+LmDF7jEEuDpZR0Yrtq+4AupuLIN5PrYf9W8
lT/dynjmVsjNWH8ba3NjFicie22S2omhYopFaAXauJTx1UpJ5gnGH04S2uRxlghljtK4t4uDpxwc
DaSohzf9Sc1/CoXSH+MOpQvdiNWEcSqVkN11crJgqneavKbt+xTdjwZtFU4uHaKcvlOiI2SJmQyR
6hnKZNK8MunPSQ0BHzv5jvA1zg2h7vMYPjc3sHI0tqL7yxiRPFYc1e0PB971yMmj3c3u+0xTsbS+
6aT2DqG0dm4WGLBnndMg3sUJCO+ASB7trL3jGOxeI1gIrs8b6LRvNCZMd5uAJa6YZz1NbLlwJfm4
PU25W+zYd9Q+8Dw2f9WAJClNTOhDOBQie84qsYTAk4k3ngeEr6X7XlvyUia1GWhOYQdVLrogx+A4
FLvMITqVN3iOYI91QmNz7B7SVtN2s+3SLfRMv0oL/dXsl+8lKSq71kJxtoii3mQdWgal+pH36+eX
Fwl3pOzQx2QSUuswK53N6U5yU9kRmuDlSsCsk8xX+B1EI9x3tKJsm+B1Ems2XqlsC7qTi/6B8j8N
+7qHLtKS1zVZybnA3HyUo2XtDBmbd4vsMPIR3T0Nw1MbmUyXUR5dPKaShHDwCDEbznaYouoxMsHg
kFqUb2XtngD+NGv68sUYtIOqUybn4mRjrOhxJZZDFMwrSbsag8WBIpW/S9DpNTY5k76PEWjjEC4J
+p2KINCaZNH2ucbbHuVvTGsJXe0D+sKEYPleW/jwiIvxEhESqsxlOFRDoI8qCDJrw7u9zwgxq+CZ
NnF+olgh5Lrt0gdQAICRGzRSPZZ6HBH3ldznKbpaeU4xPD2qmG0W9oRu5wzQOukfpGgd0qjh7r3s
dN4X0NPAjl/Y111ooyP2PmRNjL6bc6vS44PgE1hG0oXqkHNhr7m+y9zVjoin4W3XA7eBMrQbcgbT
JuC736hLdmm9jqypBQIGRvxmjT5xg8YoK5oEnF/QkPURZVixwwrq1115nEbrQsLVftKfqijaxYO5
myPFz9ZrbBr7A6f2+jkzjwiqTPetkfVHewq7zXlYvxOv9mEDbLGA0wsWWIHhvCPHL1CJJlvdxeZd
vpBiYumPmt4ioOYN8ICJG1pQss33UcGFv9wB2vYjg1uCxNs+sD7THkID0nk47YTXbIR77ol+QtHk
l1q6AVy+keUDPdtAT+ozOfdVzC2w92eCZpvaPHJSBWJKt4A/aFhf+F9SfE3mp4o0gigetlq5QL1W
6Ug8FQAUio6ykhEoo6aB8fs4bRH8QPAgoWICc2rgGhwGphQaHnIC0+PkTNFA8xBHtEavYR91X+2U
M5rLEWwT3tJu55aqb02v1O6cRMTWpdm5GO7kkItjlpTtQ7H+0pXOWx+dkNHqYYavJ25p1A7l0HCe
gEZ1BV3Sb7Q6vHJk50kUrBwTKM10uSheqnFLIycP/sR2mqKjamWnLje2CmE5aY0UjRDukv8PKS1U
Tgcdr7exW/JWDZXGA5F8zLC8btqXpKDZYGPB+ILw/E6e9cIkaBkFNmpauCT1uFzrpOP6C4VYHDlb
8N3hwBqJxRcjec7g+bSxuUWrsSlKDH5lgeqwowp1Nv3AUB1IFQGUAalLQROZwdDfxfGXrny0vCTg
5k4Qh/QL+3kF+6RqRQ8Zjb+eg40AjF58sCkl9j3rwDnYAH3DSc6BlSiuryrWuTRaECbxkgVz0V4A
zLuX9agvKJ/DQdP/UiZ+R+HFwUCdmQEGRyVoHMUjHqTor001IG6tSRBY/yofFo0pw+h2V1T+1g66
abqZUZvznyOzBZwiYwFno45fwAwDMtbq0u+sQT+Itj0wXm8vRYbAboLpyy2M40M6xsWehfjBdOp+
dmYK2Hw+RTgbo00jgeJWVdPvSfKFyD06T0mVXXnriSzYGQncJrILI7e8joZ6Ltv46NI7G7rkTH7g
UeIxZuJDx3nMngk5RIQlPQLIGp2blAOY18Lsc9c13YsNc/VB79qTbMz5OszDO+IN7Xn0nqFjRJtW
fWrfrKG8U7L+1C7m1RH9KVK+k/MXGkaxw+e6Y5p7UgYCS+O/jITbHqiXpXIDA7N7qXpbA7lyOWmI
WewrGocz3X72m6c2tUkJWrmezYYeFROcu7n5LtIYccujIjD6oexTpwe0JpTubKkyOnKLCSQrIBof
6MVwNziQxlhMRBVsa3rh+L2/qdmOOyvlKBG23gAvfln0zSD22NaSuy6KXhuYqhuDy0zgyc4jR4ge
Gm2BY2PW765DArk5kgrjFKie9c6ilnbnh2SoPopBURHtiurOHrXyrnCa6i4laDSANJvBSef3atjN
wOXcZWtJQlHiyDx2UZ9ASiZ0hPHpSfZDS7iV091781JT3JvtfVcxnW1hV3G05W/oQwS2b69+7Jph
2GOPpxT47jaue4jqTgu8mH9O6TqbhLf2a8zA4G5kuPCqV/e5dOwX/qPFqavz+8rlbbPHLvk/ts5k
uVEmXNNXRATJzFbzLFnlsTaEXWUzjwkkcPX9oL9P1ImOXpRCkmWXLQGZ3ztefXfSaYCjZqQMrDPH
MKLk6VJ4ZKbi/yhuXYnwKxvrVWgZ2Ys3+myF0pcQqOE4dYWcB+eQ7OU23kjD7dbmJDY2VuH3ofRe
wmg3d8uEkfHR43w6B5YsgXXwr5O8XG9Lg8rGqFkZhtTuWV4WGxHiaSCatqX1EnsjNK5zLLzsR3np
eKwMl/qv+R4yc7HtdO3m3ERMUFDD2m/VRkaJVD2sMoeyJoPoqc5dZ3Zqg5zaFvDltdOT6mwBf1dQ
e5ShVxNvgWExGtmgZfUWR6lebJjq6rT8LJKCLXhsM+jNN9oUbQPR9QsrMdmrpVlxivSuOAHBMpA7
5mYsVbMWrYgQtjgUJ7SyfdJd7daitXzDANXtO21XwZvdO63RVkHqxGuKzlIOxpzom86PScFKPiMU
8xCbvbl1CjDyMCcEgjg+ubWcU1SRQKi1pGDBszD3DnTfuHTkENjDxouyEG/ik6BHxqJlr65Uu9OH
6kadFJhqFKHor43p3e0umdbyFzfPijn1PKT23gy76VrVRXmaUh+ZmBjOuD3p64zfKpE/OR0tmE6E
8UaajKM1ZaJLS+rOkvM5W4zdXCNH2TaicnLUakCTOAGrSsz0wFJTkiIHIWTFXvo2ZfUNIejYf6i2
/Y6qKb1ESeivaiKnz1kX0fYBGnVCxwre5VivDsvxCpjmHAr36KjxMwYeYtdYthuyD9KDY9R/0RlR
sELtxsKLBwC/MYX6SjZNZ1BzU5hBe0APQeZhtJFx5qzjdvxRSeCs+zE7lppDo5FnlDhbBChRHOSH
x71/N2bsNlw6km7jsJOJA7e+AiX2drMCVNnYIiku2Blik6Qk13/iPEiWzATBqnOHL0NPcfamVr6x
+oLiB6tjfJisbKs5jUYEOZO71u7sxp92XgNhBEJ3jQRzj6SgoxywRJNXtlOR5rxmtCpjeX0Wgf4K
VmSsm34w+Zx9cek7Y5vppENS3JPc3MloL5XL+w9LcBubrzDyuPB1br8Lx+BeZsRLubYHoZLp1eFx
z6HbY5VNfrB4CEZqx6Q8eqgogLdUtixQAGbK9HdyFN6L0ge53BOUuEHJsbXJeMLTY1WYAQ06Qj2L
3u3fZbZXCbmTr5VGDXHtkxq/Rs20kkBGDot9MmA6o3Z64szYyCzpnsohNlmz3WjP0hi+V3ABFqVH
v7kejpuzqEO1d7NoP/lt9eSm7xAYSzMwn11Bt4bZ1M4ZbHIiIhSft0E/W98HuFCcct1bfsb81rWb
NKPEDpVRSDkQxTCN4VVbxy+OSFH6A/anb1eFFNwkEe7RWuNqwvvplZoPQW8SbZ+mr6KR1nEs3Itb
xflTjheev5nh2oGEfwNBxkVTvfpACsdZ0Y+lfOEpB4HFnVrP/DlvunIBtupvM9GAg0rny0o8+KQs
Z9oop33sbqaeJskh98wNftJyHU5XTKQzxPeiKP0Kd8KIKcDR9GVe85ECP9JaOFbTa12GG5X7yyAW
T7kedRdaWA1SWuDZosJvXmNR3dHxPhnWkK2GVk67DKvpsjaR4QwVQ0gmFbg3cmuAGXf85SthXOZ9
ZxzmBz7DWxLE2QeX1m0X9KCQPnlYURkxVYw7j53Eps/IFwKL07PqUtZueclAPda9rzdLvOkoyh9P
8r/be5+W4lbau6rJ/ox9dMkg+4zGBC+av/lxI3UUEhQDsBWykI20p/5P0eSvRctJCzpE29EaF8G7
VcrflavJdZ4851z6AzNfWB3SAqqU403vYmWavGzdmYW7rjotWKD3R+zQ1280w78MGfGJtqqzDat4
i+TdL1cGsqYlaRoZJTpmFEHcrQEoKXRDxrgiPvIS5ZQgJVn4PdKCKUPW8Sr4ZbAbLI1s23SUvvfO
VcGq8a2M9a0RHYYk/NbqZmcSy2IQHrcIk5LWhoexr9p2cP9UK9s2DoRJA/xzCnJQsmBq0DyZAvYS
8C4StL0TaahWVuWHK41q4dp2ofj8c9VRzy39ysM2/gdV2DVvhP5isuGoJAkiQdk80X0JF4ZYoNG3
lUZijlNF/cKlijIchj+WM89TOih0jZ7eyxAZEd1oUfyNM1FbM/cvafAmAiJZ2m2Dd58xvEzLJ2Kp
7CXTE3Xs4LyZjxqhomVqKBDbJWpDZmpQaa96STv4lPeSrWJJZbEPEW9VgCQJMXMrYYFwlAR0m0le
LZMpOoymu1E9lFGWX3IyPKoiNp5ZciBluwBWMm5OVK3E+z6hv8eXxTs8mYAbh+5D3bWppmha2RiT
eZ/dXYr2/1r13cfAFG5m5k9e5NYTzV/roaeYpqGq13PX9Zhrm0YLrdemptabWlmUAehO4N4ZcUpD
Xws+glC8ByN9Vc4fC37AMd87X+5QXq6lSdj0WOEVubnpM2p+yjnPuvmmA26EBAzNXXSJdEHNIcS1
uS3Ajg425EUTxFQt8bnomfYaGw5J8XoSXtKnoAZ+jNWsRGh/d/lXPExk0XB+OkF0TK5OTP6CJwLn
xoXg6mde9hIW/SFRHn6bImash/k5WIlbbv1ao/LMdzY4eCYQx4k8FGkwRZC1s88RtS+QDodvJPZR
L4ltZl83DM+ljR6rqapir7SEGvIqvQFZu/13IacPIB567+hoI+RzhN60AHXmps/E5LzQb3l9L+i4
yauvkdgJjaqAMOGzN/hCAUr2SrvOSo//uLwZET1FiX4fbZ9wmMckOBUWkovfMgTEj3HFBmQA4gPB
C9GRBtZxBed8YxWgtxa93z2q6DJpNDbGlRbPdCNXKsKaC0rcKd8qbbk2UhqY7FXHcdjRBAeG4HIi
OdmbYKhsnXXdXMi5Z4j6lJ656z1nWUyo1VHoZNae7rVsEfe6e2sSMvvzrWux6FCYmH42HFNeONzj
IcrPiL4QgJR+u0odM/qkIW3fO57/QnZlR0WnYBtEyV5eRtpv4XWL1kIvEdkpCmhUDPRFaUwjEfGe
ea8vUxCdMIXovAXpm7dV/V2rt154CHx7Vdgc6M4V5qAfX5vMfbaSwFw1OeGHta3/pFx0EzOjf0qt
Gjv8QOC3r8Mf4sUQM3TLOgEwFl8csNr4d4KpplVX5TB0YL39HOrOopk3FO4ElbUy/EEsoc7aPbIA
1Ilh627bfKBsxqnlXQues0IWTwag71lrK1jVJNnER+yx1Pa5wSbv9F+tHr/0JgW4xkgiTj/18sua
rJXWmLANAw2ZtxAVAjX0XrLvHIFLn6htIKN4+KDr6DtCfHyr2jq4GikU1uP5OCL8Q8Fdb+rsl6bq
cz8ToSQlE8ioq48Wzcw2qTuEBPNDTv4DqtHuWfSOSfTcWP/3stFBRdJRhB6Jyj+NaTje8oCW8MCD
kggohyEVwnxKo+FpjrvsKRY9kjmcPtFmEC06Lel/Q3FIethGcODm0vgpJEcFpf/KnLxoWN+A5i30
oi3MS4k1MqLFC8JnkxJDh9rHkQvbxO+HTUEnDZdw0KUXPo8OO7Tw3R9fvfHFTYLl5HEB5l8jmAI5
fEiJCDnNHHQUlqWv+EiWhX6y3bOAKK76YikUHE3yhvhgqXv5uvbn2k+Gg0qt7ZKdYYmgEHmWf2pg
5DToYsEI0rdAE27PmEfWtr8ammFjRsj36lUJBmf/nZ3dVgdv1oI0ViO+aQAYSLIQUEiLYrC4Wxn+
mOZAYNXvGYHvPLUOEaIK6GiFSg8giZTapUv5avw90vYrcm1ZzrBMBzmRZZuaVr7Jpjg8XNYTZ4fW
gf6cW/cLodaKBvNDEfQrlxcdG7YYDUWA7TtXyURc4PYXUnu1wb08tluSMKKQN7SBbeiaX0QC8ZsH
C1yGwNY/JWdJUr+35Wfn0xQJ+kuopJAJOkwP8+oVgdJmtPLlxCoTdLyT0A6ViTDW8Bax898SmLv+
QnA6yYAWxgkBars1mdtRu3LE0ZfKRX7mG1kmVjbEHBPpSprYadQzCpYC/j6V9DF3CNLFk0YMatt+
gOxCWVPsV+05EZa08dEfEs8g/MKq49Vg38n2W3TWm+2Q07fXXI7TNN/5IbqS8JfrPIcp7eoU24n6
F+/kouZniaohm6xaTgQuhR5HPVdNPcA5Y/1Gb85H2OFnqPDv0LC1monTMT30HNuiOwg8mg4CBFWT
lq3fLXMz57H1/JFUV8KMymXJVs5Jf4LWIViPYmmOMgTaK9f/G/GnawOQy3w+QdSpT8f6bYZ/Mipk
CRocXroWmlW7eNneROEpH9uEH5fZmp8jHWLXTSSpzQ3F/MKpPuviQK/WRqA4YjO60HQyJNlQN95X
otO/gZUorf42MsOaQm068gNNfFdmgmaGipzopdd80nacBfFdOJioXEXqw95jgVl4IaMB2Qk5zv5X
4Lx7XrUkMxBA3iTaaD2ZcuNkHPGxQkn23YifdIDCoL+5z0p24hS4gPuwydkmgbUsyYRm+u4TSE5T
W7r8D/ySpCouxgbCzObgMQs2GtHK9+6jo0AzIfBKFLo1HsrCglDJUV9taL+MdgWlwRu78C+F3soX
Q6An6UjU2dAp6X0E1SssrYkY/o7rF2V23TMMGd/G5O8naJdnXAbqeYq71VCrPTr44cWYDHOdgzJs
BcmBb8Egfgcchre4s5pnWkbWnZ18EbMa3rQ66A/NALnY0cPaWNaunxJtz8X4Qu9XetfT1IKulUe9
HtJ7UlMI6fsrRM01vl5iE2H6EW5GzGbgBa67VcSn3hETxncEi7Sth+j6sqJe19YU3avJ0C+aHm0F
OSL3x03PDsxp4TDCVOpnR8bV0aBhF2p08J9FQ1GaYlH+ZgPMHtMJvjJFZhfnHrtQfeh2AuBnZw+G
d4s8o+Kja9WXDHlF7xBepXZNWYqDXZg/U0tvg9s1MWSZjVtAWdVZx8e0MuBOGrKrXup4IGprDP62
TnJVHQcqLH22DZXunP/dVHqAzDjakI1e//f045l/L7DmVB+CPYblvy+wtqN2ARgHETats5pvpiHb
haqaDo+nEtnFHDnzF4YiBtc10vfHyzrsSGD6fwJFca4YQv1surYauRJ578NYF7tYGRPVxXyhnmr9
XMbFVx0F9RLneY70jbwplLzvZTroW8dym42wI+296uJnWZl/4iFMj8IG6/K9ANBJKKRNjZN8aI6y
V6Wbuksb/mbORaUZjaYbTjNK2Lhot7I+0LHyw6/wYdea+1Zc++E7r4LvsKfcmwXU2mVXbZymmyjk
j+XK9oN69S1iB9KzCyP+MFj9VdPcrc76KkcKfodR1ZvB03h7R3B2o37KzeCuLKS14GnykGiAFKSo
VdfUAfZ0NLEtHODLNBDWp3TkAV+4tugjEOcp8YlQJVRziyRQvRu+WlHNc5Al6oqkryBeKnlFVe5u
a40q2qAz7rqf1p+Jbq0jnebJdpDmOdVwKBmpuBVhMMI1+zZQarsjBfV7kF1/J3zeXFJhX+xCujhP
KCKmUxSCqC/k0Ic7ArMMdddybKq6hw6gMKiyqZ3yoFID5Mz04+rQ4xbZkh29E5pJkXKVwg/X26xo
mK94ZTK5ayw80W5Q5IXNAS2HydbMi+Oum5yocoueIvNsdT2VlRXNzW0lvfPjBssUiIaBW1oh2X3A
QY8bLYhBZ7zpBFaKlSqwJdfcJrV3QUsThjHDRni6Wm8xpZRKpWR3ov8HWXp8s52BggSVeZr8jGv1
42dlGf9R74oK4ofXlRHlnapIaF8qNAcQgd4npGEeV414IKIYtiE9u7XMb6iKOdhKerHCVDtaZSOe
XGEhZWO8ddv+VuKTWMm8FWu4nXKlVWgWhPd3aHjvjD4QSytK9mPb/xQOxHjTuqQpxk9p4mY02qHJ
jgdCnj1tXuyn4iecHz2eCtu7327BDM27gaP62Umq7xIq+SRVjuQxr4cdxph4hXes2GVxZD43WUkY
dJvgXJkfOika28aF4n08jDkur6MvjlVlYxyq6K2IQFR/ec2Gbk/WeNWQJEwwnWED/nvxlH+Moia0
qPSjg/Daoy1lc00oMcHYri5agUpxZN5sqYlH8EbCcz66b2E+aRhTFlkPeD12Ep3Z4G7QZ2rMq7p7
NnujhVqc+8mLJF6PhrLukehpFcck8dL5lHLj0+zfZWIBDHXd9OmUiIyLgsrOOvxOPGeF5xHAqczM
s2uRRslWCjdU47T93uuNi5wfPb6KJQ9hRN9x5PmqQOdMiMvqf33f4+7jmzmwb1ativ3jqX83j59F
qZV2QMi8+f9+ay/8fB3Kqlr++48fL2yM8VqFWbQt23DrudbvMkWZS0BO5K6VJkFmIKOIs6WMhzcP
4l7V11nidZ2kdWm4dh0ej0q3m/UthraDgxDHxK6ewoiqWKs4xe5kP5WByHZ2BSxAKKV5dzoPar4e
k13X2veC4PHfvU+CbM2VbNGYETvZcsqfeqHmZMnvKSNZIqr9FhkXpz/dBn+ZJOVBZCBK9tRSOl+l
5qbyf0tLGw9dd3aGiAL10HSg9FFocD1Hg1tnfxqLTb2tG1vXmC7dbJYWLcBbJaS28dOuod8E1MIw
rJWYQQ1ATkWSu4XwKWxRkdJFb+rBHydJZ1VAW9NrHecLf6r6dYNV79BpoC/2WFOUC9Sz8TqqRpzQ
fEdLSQ195J7Q6P7BsBtssYh4uOfaFyPAWIs1Plz67AzNoFshwjL2nmjbYxw11c5o6nOQNs01nkJ5
1admWpQNFQFjA8Q/DPZ1sMrqXFIfHSAL24YVqrA4lIjVDVQ7VfneconeuD5eaLfaTjCnH56JjtFM
k2hPXHBQNf0Jp4F1smSRLpFVoSqxBhabWF7CJvfZSyS3pORs7nrk+VUZkgBohw2bHTs/B5Q1lWUQ
I1qcFQmqTVaRbNnBuWhbWcA0pD/RwPUmXbqxx1wnWza/jffHHNCH2A7gN7T2ASGVn0F3COmigY/9
YzYhGi0GDVVH+TU6Wg0oqal1oGS5KzJ33/cMGUVWI0oNf9UoIxasUj9GYT4j9C02xcB+HpnYosD/
EeVEhLmkxCSkL+5quxYH2fADjaA/RZ2eXWxcCXXLh0WAJttjM97GYpJ7SV5Yn7Vi1ZnU8FIa2bHM
6ONJFqyMiRYQKT8/dIYAGGC+17otG/5/j7Hq6iv1y8iTaRXpk73Wrf5F+ciR2GnJjZzQ6mh98lm3
xrTkKt0sLEz6q8QofJIoYxQmlXauqK1fNEpZV6Oz1r4rgQ9x5w2jU9BJn5oXISGOqqfej4arCTxF
zpl21IlgWrBpM/oYtxnh9Un2XMguQhaE1SqJUnUW6fQ1tHq/LXvowsFpcAayiV7QDZMh5Rs2mWan
N11rPivI/L0lfpBE16e08tuzgYOw80gxr4O0O+UAF3uUaVhli2fDsnljBigvmWE7UF3KUFt218k3
t5bMdfJ3dKrWWS9dM7pgMl+QxPs7qFi/Bg3dgeqt8lgwE1MFAUIRXzMr+qX3frZTcQg3WyS7wakX
grSsK601msvf00AM8OsyWFs2nhVH/bLCteGE5b0KDMJNO6xrqBR3WVCn12aAgjO5WG1SPbiFFjb8
SCOvvfUwvdRSTki43fGUOKz4CyiRHY2S2sWf4l0vTcTGQfsasxtdjD6qA4cljmrdWfpZzitBc/QG
Zogms3e53YMoqTpfI1/WGFdV28jjR02m7rLWOI+TqkjXaUAORiMAZ50B09OAHaUBRXdb98cJcv2M
PL6EfRdp9w2HnsMUTWGsrYuQ/JV+oiO8iqy/uUqyA+zJJkopo6AQ51h2CLm8TMQkXsp4ZYRlvWyZ
hrygwwUXkOiI1AoRCVhq3J2K0bkHtektUjaI85xaoimLlnaPL2coCJolF1BsJpTHXS2M7dATlYfS
yl8XIkVvxFQSAs7ogs4Rf45cqGubuXmKN3g2KFUrwrk1/py5RKVn5OKgUaZ5KJYE2td+99YrtSaJ
hqow91dOnMgQcFnH+bhvP4d+1M9yNO/seIu3DA3NosxlfXk8LMS7W3r9nERJ4Ba9uhmJ+vngt09R
PNrn1EGkNZnPfansV9U4IC9xqW39wjjAsoHG4cxcxfRRGTgll9IPPxAQ4a32xncz8cFehaA9uOcT
1yO1MdwXr5rsRdRk59rrOKGNgVzExsJYApbRIpKrFAeznlAvzzb4lIcEkbQkWswcLhB9LJ2lF6Ws
I3l+y+1SLv3Bey0UAzZEq7VWQAV5FC1b4DQiYry9zSy4MtoBGJGcYww9OC8j5zkN3RzQQX2NYfFi
dxXBbMVnnzTQ6YCzCzSEyyxuJLJtKoX0NOTYiYK/JqWOO2tmozPvFx1PcuVO+87uxlWErBv9ewCi
QkiTW1yG2OuOQ+8/hb7cdNpnzSXwVFQ2BcakTlCNqi5j4QiMsMPVkaZzK0x37SUYrBILFKRXAC9D
K4wVF4ZB0Dvf6heBC6kELXWJal1SlLTHLn5Vsci2qol+CWf6iiOBGNb3mhW6pSQxxh3n866N5bBH
x3YXzV+y+rM9GTnUKzTAYbnFjK7miJchMkiOwP9Y1mIhx86jmQzqghCNCYxvEGsJYnEVjfeGSd47
sKIMB6lNL5ofIsPFdNxhqZ9sv8fLSqJUnePB1Au00w0lB2pK94b228pHc9WBdejlB4Xm7jFKxmej
ATQYLfCiuKYLpay6H8sopptJyVxGaqBIG3VI87baWA0cATkewa7vUjYWLlWaNO6djTF2n7SEC6oW
UE1ez/HjgXtLk9q7VfXwQ+xUsI/nR4/nJ8zAOXKJpq9Prp9kSLO5MGctYGSb/N+bar7n4G7r8ZSA
FCel4qKqEyH5yJFMohBN5HzzeO5xzyHHZm+IDCJ6yA8y0d3lqMS4zH35rMWiWw9G9ulXmfdkMp4Q
EJ1dWw1FhSnHPYk83crrq/6YCsoHGPyA1ZXYETWO2NMhJJkzW0+cSxrp2dHIEY9CrHA3D0jBtCE/
kcrPrpCYYAkSkHt8q0ARkYLRtYnaOpedhQfK4E0uuPwenDC8FwNJHHnflcfGBSmTisqTSGryXLZC
nh/3vHpeW1sORc9s3zEeJG9c93dEC+K1TsBzkA2UK1XbyavgrLE4n0zI3++c359NQPDV47tph+Pk
ueMxT2hCG4nULugNGbJeIredn8dwPP33Ct1XzUFPmCjmFQaVfXp1xGISCLFAZLPrv6dLv75lticP
/8/zxJ/YwHokXDy+exzcjIBPG3lMZ7xZs2gzad5wPc40J+jY42kHw/I2IH5ykwXCWQqNDi4mPv3w
uPG1CJdGoOsgsHymAAWP28fTqSywBNQpmOIURJd/N/mUJmB3rEm57xf6oicLRKccu0/3zaR+PV4Y
2DkfnSzotWzEaeoarrrzG+9lXXjMa231eOpxk9g1WTUpCjHMLdbCczy5q1hoI5DzZEABPJC+XmnV
tqTzemcjBUF5ar3kSaWdOof1uCDe891RabAczSk8juBU7+0XLt3hbPqQleH4HASafGX3KTdCC76M
tFdHhDDlsgjF+OZZ7gAN5Dsk5vBwcqALcMa6l4DAkVeFXWgsRmTIyjyPHoLU/16FWQ5tFRxP1d08
g1oqEnQnxPSEPIkKI5apRlxANdGrNLChrynbZa8RUFiMQbZNplC84EBlY86m2mJCCNlXXWnWbhY+
mu4PiY5kOTg5fqOeAMjICTeP5ydwnq3vk7aU4h/7EPS4pxA2z275puO2Onlx879v2pakhDiy0XMk
dDA+vipG/X9eQrtatspNAzKeYYlRmW9+/JimLK5Wi8WhRR3ZtZYL5JF6NzOwsWS7pVpRhVyc8mLY
4khGKh4U0XZ08/FJzTcB+B9K+nTTO/aEir21n3yFb8R15JNjw+frwt8rvbj73uwumvpuUbZDuc5q
H6wcuG1lp6Pk07T6P6F8i+su+Ezy4dqr7NqRIP00UV70ZGQyWOdv0mnK41gGOin7Ahmpp1dPACHg
xTaKjWTAaEAsl3t53DDENFtPw7HkdSMf8Hzz76slqmZ9ShQ28v/5hv/udVG/igIuYv++QIBbf/Gz
lUtQ1p3LQHSf2uxua646dfMj0I7m1mYS2J5Hj1clOqt2iywKyKV/s1JkS1nf/bKDoQSxwVzhCNK6
/I5AUE1W6SrBwbhCmVjvI7/bPAREjxugL4kvdBiWWuXqe3jtpXI3xP22VyI6X7y6TM52zO7JTfoO
hQUZCZNvn/ir8/UgjHbrZOxfvWaW+YNCaH1PnlZvZDvHQsJdN4QFJ2iHSHSsV70L8zP5Hoe3SmxI
9UJtVDPli1ahbMriBArb718n3Zg1jASguatIpe3JyDh1EZO65z65Ddo3g6W+RaWRLf1UfWWt+bsB
b9hoZBeTlmiQ/eQXztFHcmInHAPtyDxKpZtfpN5BSayQNeIlb2gxBJOOcA4JPs/CzDtYKWdZpRdP
CRszVJhs2CFUD2jXn1qNSInSGThDmmEmwzos2BYLXWrUpEPOrYNWy+GQK9AMj/l5QbJAfMDV+2FG
xLYw0G896igxs4GrVu03LH+6s+JrmvbYNhjR17XnlquID3fp6ZJ2JEC5U+i/hcrRdxH7CWceScBP
PmlqDEmwMMMVXRgGB429NsxA3PsIuqKr07+xDPtnD8oocaIGMz+GOX1sjZOFN+xYYIkyIm/cleNX
7Sb7QPebQ9L/qk2zPDoGFrBWuGyfs3TZJXLj6TliKelte0nZVFl5QGt+oh9Ekv9ymYnXfOBqx/ym
hP06B4wxGfe5osG+/BkiCZU/CUiUun3TGXVjz5+V2Lq9bPuBZraKYL7ELKwDMV9LWvi8I4l/gBsF
sRFqsLKjCFEYdDSusgDN7AMiloPLuq+G+uBK29uOHVfNUEXttmhAyfr8zsWh3oYlq7smOvultOS+
C+svQmjKRVaRyxWw+4VP0tisGemf1nQmBnts8I5C2JYmv1LyVQ+GilGAcYVEWIcJbRxxNMgp3AQJ
FwrSa7NF7/obEid41YAYNeeCXsJNbJVFoWiZwRp68W7MkGG1ZnAcHaefC+4btlHDO9qNFC7c1DeV
UPgP03EH7lUtSC9DGF2P5YrtILP3akAH5SZbOgfsc6lbBFdgAUlANEb0jhvqdBDr6NK90itKOoor
krVO7ufaZQO3RB9kX2SEP6YjJWeNc665WSblTAV29o1NMBYuWX5NnC7WZVSwUWjzFi2RfptAFYeJ
nblOet26mle0xAWNKwpanNuuW6NIrJf8LvXOVNmJES9b9r2ubah92gwxqV6SvQkoUWqSiRVJViTb
KAp0qcETRbg2kQ31y9SNOKmMyeJtRTE7tkCf7jl3Cv0mx/SryVS57CT6kAK5KufaNh0yGj8zPGdM
QruI1q6z4zjhGnCM5FSfi4abMpvZLtSGhhtNq2xKHVNfbYuOfY2JflBLyA0ByEI/2GbeUmva8SJh
xBN30rgg0MzC+LWbVIBQNpKoHUHBb6RrF8vGaMttF3nM76P4VTkwy4wXAfBjMvcXI8JPSc0eLJNY
IF072046nPyeUSBWuI9RXt40ughR+Ip80QmuPEh9yA6CcUa78TSU8o9V+x9lO5Hq+JILxPE2DpCF
Q0aE5T9HFe6/NPW9c1K0b2VBOowbxfk5dMNPFRvvlkzLrYFx4jxxcRXMSHdXzV4liWKtaMjzbbPM
P4KW5PtEz061LYn50sMtK+NCsgf+oD3sN26jF0bY+GzNNyV7bdLJvaWwwdJMg0iXCdCiqUYbUxSG
JvJyNkYetXt6DPO1nR7IhoHYL0LsGYqfSK3PjiYfCpH0ML9aJA/oLZWcfuhSH6XMlTW6f+1a/07I
noTbi5e2n75pdl3ePEW2RxRRYje9DR6Ko9YgBwkE/+6HOyyY1YGdJJO9R6y+i/h6J2tgMFlqJerW
6QYb+0eQEQQopJ/ikbiHUcd7Uk3hLRppSuscyW/eSfCIQGr7KP8a3FMbifoSOhJ/MZlCvvroRY3E
lA6lkHBKvykSKkuRYzdlgv3hzTXGFll1OCvKEFOVocTpGCCX9U1jE0252NGS9tueRudQjbtClAPT
4kznA+laNk1gyZwkVNbPqZcik0cRKpGFKf049YhmullfQkPGsibHhc8Tr4KugTkQAH7RyZTZ6Wm5
qh04vxDea9FYktpQVZ0pVh8YXVpz2frYgouoUViWgZ7nzIs4Y8seNBCVVEUccPT7h8pkI6xr2wEw
9RJAfluc8ZcKD5UoTkMdGPvRRhBShFGy0pRlHJ3+T5Sb1bnWpVgiPU1XFovZCvuSsfAi9xxRl3Vo
KYPcUaAcIY+v17T3WStPL94Cp0H6PI4fnZIgMhG+154gHhxSFbp9Yt7cLkWJkMV/0TP1G4utNwtE
WsHEj/laZzoFpEqGOZ4gokms3VZklyN8jH5aw2j/D2PnsRw5k2XpV2mr9Xg1hEONddUiAqEYDEGR
JJMbGFVCa43Hmd0s5ina5r3mA1jdXX+2WdVsaMmkiGAE4O733nO+g/63ynGc4AoOBDy92K5X4Rj+
Sv3I3hb+8EplUB/mnnevzskuZst4KhF3OdaoXdvgeOo6p1v7QJ3cWg3vGkN5lRj8EI8Vjwn28Nu+
z3boVD5CZXiDl7ETOUJfMImaW+FnR2F9SEar3wVdV1B0060g4hS+Rn6oE3qiKurzTRaoxq6ecp2e
f0ZGQYaurxj4mxw0q4wdxZsQgb4XoWk8F4r1UBgRXpZcAM4AdH2Qijntunm23aBs2qa+7V1U3cLe
XJOV1YzquK+b6Qn0/1VFGtz5stkMfcw63zQzg5LU7AJVBx1oxv00dd2mIHWyi9wwAGGOgemubOoH
s+/7w54KG2BDT7pGooIKs3i/2RF2QKPiDdIGRek+ygT5v08Xm+Lpcd3VvjxaSQ2zT93AvbPOhrA/
7XSSq6IBpliWvVjHiv3klWgAwkKQBYamuafJct9lxEzkwc947LvzgBua9ty0xlWiHjnd2Vv0aK5J
NBtNnupRwQwEW2XEtThe1TSqtlaf4t3GJmkPz04WlW4aq4yfQIdYjH9WlTa99b4/rrz6eYqQxZlx
DOUi53XrjNcRh9KWANZqLXsNr3+sAfTp9c0UtPcTYzoGbGa7Hut5INvr+spwyl8RJqOVahZfRc4y
oDTIi6s3XWdyjty93mpkedDW4zKMZHMr8qhb6WaBSC4MrINebWtVJ6nRDM5MF9+RJE6bhpOgHrfB
rRfZB20gsatKbaxcgoPg8kH6VnJ1fOWr0ADxVhUN26J4gof+BWtDrGUeDVu71nYacYisH3TEW02g
Ks3DvWewLOtpyDAj6rAzGE9hX/PHcABDXZxvJ/8rNJv2NOiCQ6jCMzRi3lMkrbsEra6WduKYMFGB
ekSk+MTinXzK3tvlhcoxKsjeZKe9cQoJNxEGdUZjWX/scmYzbfjT6KfuUlFhkLDgb6WQ9dFpw1ui
FFXEcZyoOr8nzz0/9yMo/7gyukdanEyK/XFrGSNAb4gYT0pioDuu219a1MZuKk9ZVXYnIVDbUy8Q
fCrw9E3hCdP65KKiirAokFuNVMRVk9RGjWJ8RGwP9Mdg+Ni8dnpJ20cdzP2kFdBoogyGWHPwHVCM
SEFHV/GJEhYl8k+R4zvMKl4Rn5Icl63r1Zh4nFK9r5xA2zCQ3/el7xGZB3NBj8TJs9jegaAxx5qj
q8J3onAnBvIcEi2DBjBQTWxSNWUCS/zKsssH9gI4igC6GZjnD6onCWqPCOmOc+b63PI5tRQaVUpR
hYmqDWQuA2tT5ypmz9pTmR12ewpGhgcp/ViyAZAhcKit+1FbK6bzXGhds83FlED40g9Bi7EC4Q9A
3ODdC8n4NZtyTvfsMas1Y3Pfaw4B2WO3c1KSNlCmtqfSSdGMAw2zSIi4WT4w1nw1tcTY9RFX6kyf
YPlWHuIcaXgwsVjFYOJyYZeYU8HCMyWPcR3Q34+HVFtXBuw9zB74ZifDgLLhOLvCKuydoePVa617
v/OVhwWM9h2oFxtMbqWfbQkeNnZmr6K/G+l6yyD+NAnC21lOf8h9Jr7JrGrOe6nekH1yPyY6zPqZ
9q+BdHe7ste3ElV5rJvrjiQ1UKNmeEozrD9jp0KOQOndOn3kmtEgLlbCDhkXevLklx8DSXAPPhR4
3DoKoVnMBNxB5+yObcBcZaluuqHi2Hd+QiOkmx9Spc7dNRayPq2vLxq87KQLdnKmHJsZQ5rBCNJL
lQBzBTpyYQdLaStmwZVUoFdofReSGo2bntp8Fp0thEurUXJXx7xyMb38q6mcjs23fij9JONeqOuH
5buMYBq26Iu8Y4bpt3IE5WQcAz4eCs5dIros2LfRFueFUmjq2o3KPALZpqhOy4u+RAs6Wo2AD07X
2SlzAWHJGa5ZQLN6Dg+zW1JUnRCOi1d4d6yxPbMef5MlOgomSxyrOA4hFzDwKQtmumZRnpvaN080
n+ecTZxkc2DtklVIq2YtBYyI0vDydakV5Rq0GuqTFkH4fAI1caca/HVrVk7KY8jWpwpIfV+X8iiK
8OL3xnRTU3m2BSmmQo+iE9VqfvCwSkSSXATCYK1kUw5C2feFpR1M1cNrEtbGMWFDu9WlcSsrwTgK
7vQqD70nNS+m2wm10o4A6OeK5Ieb0DBp/8WSrJ6iGb4Zlb0TOjvshXTi2HVvl395Ae6PyizSu6Gx
Nr5mdY98+3IReaDacc1xils+tCwUWR6tyhmnrtX2fZyBs3foPqymjmKWJPGICziomUpahesJBLKN
qFcqZ5Y7FbMRgxpTecAMgt1MDVK3SCk+Uzrxx6lRbywF1emE6/QwVQ7QJ2xTNqsplp370tGVJzmN
hwFXZDPnXYSCp+YzIRixIqwWIjukwnGrNKhAUg3dc4NwFwF2MEL8nQNKRdRCdIxnwJY1qttBYq0v
HT/FyMquEg5pfPEVpNR+9PHN89T076jNJW8zjB0VKezYHBQ0RKSoYyORMnJ93xZs7xy77S78iSP7
InSBbI178DR/NrSRjyCa2e4YjQBGkTOWQ2U81KP96MCdPtecE3FxGscC8xBD5sJtW1olmGMHCsQR
9ZPA3CFTKDEKUP0rKn6XKwH5Ripseqn8uKFH4XsRkmBfGFvVQymTisj6fseDMHAohOxNpbBPOFGc
nf3CU94HP2EJQai3nvoAnIR0fhU5vmCO5N5REAEQjioT0qRG5Fmq8B7HwO+2EzEOdGTy1AWkZu9t
zCJPnHhokw7E4a2yQs/Qt0bjTijZtAuL/rGtlZsxznjeOsrNoSfrJ2J2e6IYqPahUh6aun0umLh+
gVJbe84qnsiV9wKfEMs+tk+IqMaNpgycg8H5330HEncNvVc7G4kt44Oij6RKkjpL3gZso0QJz5xZ
OVyP/j07CfRWb9LZMJ3k8P38hZ88KfK+ZDTC2RKBluOHewP+qxs0mGTRCPAu1g3nsiBK9gO4e3IL
1St662QLW6HaZP3IMlIJFHVVszezybvrgTWleJCNyVHfWDcYCkz6uJts46ttdPGDpj4QoPn1gsqc
0DTmGta0ByfMrbu4M/ZB4h800n1XmMlK5N342Z1AbvQwQWjEzP7MXP867+CHxgeNRSrdRRca5nNP
GBxfi6/SkbjLuYyvy8tt5V29X253vMIMHedWjsFOXjAf2ngaY2ekERb9/hQvHerRwrZ/TM6DN7aB
q/Z2TYIaUCQ9QnW4ouNFvmYtrN333uYhYMnXuLKvVNcBKTzIzmtNWpuYcPttbOCkKRhsUVub5V7w
5T2yY8AlsKzWbYGqOZ6MnZPgi1ypIvrE8ky+iEM7glJ8Qk5b2Qm9hLaedimq4scUyPFhnIPMQeSC
61IUt8PchCY/vSozDzRTK+O47ADfEXzLIo0NS7/p7WJL6oV2Jj+CBJ4KH9tgacZaLw2CHUpvr1eN
cEVYd+6ELfri1OoXjw5tlddBockDcMEbfNOdxlx9BOxAN7nSu7s4z2/8Xn02aZjeiRZRSK72b0Mf
kF5DZ6Gxnr8hyXI+W01h5pz6htxKDLkOHmDkCRqdnS1wY+taNYjYI5GiqRQMJh1T/ICwXri9Kfds
Mu8x4urnaaSPjXWDJGeEVGBY59W70hBwkovwI2dS0sys9Ak3KyN1js64n6tVoBs5J7kyzG/jaBo/
bCFW7ahFyJPffTBol6xF49cOvnXr1QPq6nbmhHn1bWwRbih1H0UmPCg4t9Cu0DiWNg8U/dBym8FX
O4zKNsQ9ss8Dhs3koLl6Ww93y9qJL4gpQxSBFtQFRp6JcSzAhWs2b8laGDVuFhqbuHPG1yEECBVk
xvb7WtNaXNeplK9EIlmYDnVoN2mDD6VhBjoZIwYx4fT7IdNe27CPNjAvCF1I2xs8dRwyfJxcyqTL
m0BH/1EQz7XSBZ2lKAw/eaH1Z0WqlGelcVQh6hT0fA5CM9q9omSY6WMJ1p4k7ABzYqZ52l2W+XgG
tCq/6/aZQsixYCyxIRUEpUErV/rU0GPQjQwjoiL2XkelnPcCacu8SxcGUKu65r4YpNK5vQ4exOqq
NSKG4Wza5bHudsmgNRcyDqJ1GYY26GpOSil+meXVWpZCGqLKeyK1yHXmlcFTUywIptHekGnxJa0o
3RQzl4K+Soe+ddI+fB1Ya+/aBYs2bztXneYEqHmH4NzYGuSxDv/s8rLFuMo2lr4HRV5cbIXqu/X1
TRbV6t5aVqqKpOuSifW21PDm2DNTtiss41gaPvkBtrNXqoycqfZ9bEiyIWju5/KoqmY4O6kmNOHp
yD0h+m1PWqltEo+7tlDV6kCmOfnOo/3hN/JRb+323uy4DUIvYMaL2JnT+FBf8KbO0IzqrHXjQSsy
cycHI34fa0SOYRbjT+0LdeO3SXEdMwRHodIa57bzfgqYmu8DXGK0DEq/U7kYVn01pFuA98Bl5ptn
oGTCGICXNCr9dZD3yX1czHF5qLQyo67u6o4JoJqa97Y6AtWcO8MkXbmFnfm3LfreMzTyd6E47aEA
UEaTmxTvtoBsQi4MUZDTcBtLx6CDxtFb79i0ew6LrmbN1pzAHq7LS8OIEgUWkVPVPIkndqjdxxhZ
j37MUSjypdinWpRjZ+DA5VAKHIWRn4ISeupQ15cM/DUQMJ4scSKzreGEmcFt4TqujUgvD6kK8rSK
4Ngnc07NhLsX3wW0zMTiV8QpChdJZuXB1yBldFmCO3Ze7kvVegMUaT00BouClgXzvBIEu1mrLCzQ
Ym7KPDAxSJQSFV7hMM6G3Ts6mQSygnSMaASTs645rWy7DG+bFLeepqZPxlgPb8sKwPCqOA44fjdt
yZ0xyqJzlQ4BdKOx/NfRYLsJRhw8fmZyLtKg40jN2pX0FfJxnVxVQEqsyRqKPYKrhw5thYlIAYN6
gvs4y9LbsAknGBsjSla/vxaziS/DneaqdsGvcATUpr7MNnaMHynIq+EU/WpYTM34p1WN7dkJM2ud
xUa6B7ePQZptdeVgHb6XRnlyEAToQ66eJfqvdYavZ8tTVPf0rVdj2W8Ci7J2ecWrQOZY+/G+L8H2
aDHM7ZQpnEqn3jzR28Swp6A5tOnPbIqqKg55NX7StfHXudpVu2n4hA6MlrEjbcAA8VPZwtl4Fror
pvMlRqkMK79fs1t4xHmj7nwhS03ZDUPY4ekk61SB0YXQgAuqv5/I7LxXMJ1t804brt+vVtYNAaJW
7gi9bLHKAAlAKNRJroMYcOzRYvGFJb6n9T9wJoB2UshsD0PBP8a25Cg0770KC61bc3TfLPsx/il+
Cc5KZd8iZ+XWo7Y0kGU3b4FCkzaYj+OK0WByrQXC0cLEYjm0q2Hk0mwS4yEsDXRXo8FzV9FRz2se
wO9KOYeN152qEk25AwtgiSSYJKX1VBSArYCKrMD8MHmhWJBafqFD5riVg6lU8B0bXe0D8NIzpUvx
bv3CCi550+9lI+7AvEZMvzr4JCHiF1xDtFUB3BYilQ8REbqYjiqCcYK0XS8FZxdEFzto61u/LpHp
Icg6LEVqXuuIV/3woR8vy7We2bh2+76A+xMNF7qk1nEpUYFSIwUzCaYlvu7Cnaa6NIkrEiwA8/eW
YEOcnWJLWDvTULkRDeYEBy/NJe8DtxmsR53b6F52oXHCDHBfKWp76HT1ll5tsW4R3N1MEODQL4r6
2Br+U+lnm8IYsXhnrby1NeNnbg1cEfMRSiesCGO2eoTWUB1r0mdrHGe+pBsJYoTKRwngnXbDTVbb
VwOYylomo7LGzse71Ylb0IvhCbYfjQTE/+jlDMwuGh7SsFLlGTF8h0o0FgfCW+TYGrdBUpbud4eA
IZgFBu0cNepTOKZAEbukPmfMd0+VZzY3w08uxpwtzRGXYJKYKfTpSevQrqPgALFrtojNSr/BRnr1
Kwz7Nq4EP9HczoaxgMLLO/YoVFGTJ/M7GwmKZf5ich2uTd7bG2wzEiFWvxnBdhhVIq6JJnlbbNNZ
h4NRPy9L+9Q0TwOBrUROqpcBod86VXGVFhN51oah3xctnCnT49gz0cK5UXzxYefK8xQqwbthM/LN
WkA9qGse0QaUDfIbExb2RSnLHxRWw61Mu3LnEe4A1Y820RgBcVGVrj9otVyNNS7sMYXY+X3AFXn4
U3CPPmelPa3CuDZP9EBBh47Fz1JJ+vNUtST11QHyef2HRTzoqRnT4IpR0dpoCb2xdrL8a3lMb5ft
o7ch5Xwv/rE5eTt9Hs3ZTZ2cln/VLS7TDkfm3gs6eRVV/twqWvhSoyG1hv4SS+SbDs7FKgeYz5MW
PK7tjvlg0PmDX99T7W/5jq3BgXHW2oZH/IV7ekP5voWzcxwCERypfgh4QOXSqYdhqsJ7aoHoiYBf
wkuVJys19yHYN902m2ml0V31SYJaj7E63PbGiLxh8Af0a81jbauQWvryAUMKcwS8ptAs/P6JFgwW
56o/RB7AmeU60Xxs7M3gmmWcEaaQAALvPLmKY/9jKaVkWL2H2c/lkdAuqQ+ZZEns24cgmjSHJW6I
TuisdzSXVJc0PCYGgoFD5kMGk1k6nGibDaelgcBkFwgHF9sqLTgOq135q1QZxflaE53HsFjKHgoP
W4XAZw2wHln/HjqkS5skFt1WHabu/nthDsy1puMsXi4uAZ80QbHflzj40ffq/kFtOD0gakofsU5L
Drg91ejoTNqaI4l/ytofzNZWfu9R2ybqa9CAPjeG4tOcb8MYEdOOZAKdnZZEQxgYq6EgXJUTFhCu
ji07KA+DgSsvLY3nxPfE02hzsAh4N9EexM7F4igKP07zP6boSSOG53NqWEKUJs7u7TGmLJ2CeL8s
jkpve8+jnj2Z+ZDcFYEp7gCO3dV5X79EJWN2LGD+VsVq8RLaA0IyoYTgpHrqRkRk8x6OLvkUAcIa
lwJt/pADOBnRbByWMlDRyC9KMr0/iWAE5eSUTzZekGWbmSJ411K2lSDQkBiC5fDa2FJ5LgHGpZHX
bJwkRD82JvnWqBkKUUBultCLpKmMm3yoHzR/8T8oKh4vDHddUR7/60ORkligMOg6ogS9oErR6FME
8S3JZeouNjMW5xHgLBBR1/YYXC4bYzUSd8dpvNqnBGauU2Z5X8R3ASwbK3Dj9QTgP4CdaDNWv1Vy
GTJYDqpd5PCW4YPpbzRlrq9qVLW5EzLRp8dF+STztTVFqCLoTBNOPB/o9Ka56YJQQKIk4y3jDLGZ
lIyxVYE5IVSKeJdJehB5zuHfm9uqUW/ktKfaa0Km765z+G0mKrqVZhbNlfZWflGqlqc3+OFrNkEm
Ex06RJrMrDd6cx9V1YnQ3OkCrBswb4JvPEQldcM0Uz6y73iuoyM5bh2DvgpHhqX0Madm78sJHIsy
1nsTmgkNEawiuW8O+7rH8lEkXXNsJztwZzsnptoB8nRGXgK6uPeKMMl1Z9Im5VqLf7TJjbPEF2Hl
BNoTWVCEConZBvKs34npUOR98b3DiwwpbGPWOEU19Wu5mGoTAlzUcf8ZSlfdZV30kVCiujpNOBYE
/Tn2CPmaX1p2VjfSleBlBDYV6OML69k+MKpo7ceK8aD702MChuCG9l31gIbUu1kuvtQEa1UWyVOs
GRp0dbR6qnCMXRUhs0Ip3GrKpxkne5gQGBqH09wq/J5I4JmF85j7waGupOp6HSfhMJ6aMzHod7ae
xwfV7yz2eNs/SRv8DaBbxwCb1pHzS1Z0NADe0OtVGtXpSXpIeiDfnMI+9w/L21AJBN/GoN4yQWMu
beucDiriYCmV10S3ejulT731EtFWhBzQaCE8woeydjgggrXZGLi9qBwt4oT3Cr4QginT+3piThXm
yp1vZuanYlbnVgeV0tCAczl3rqnUtCvHUOuQ5xxyI+pcf4jFY8GQfpUNiCtgp57iwr6WekeLMaQF
tvRSYRwG2VXWQ7AZs+4TiNWM0WyIYQpwRCGj6pFbE82WJt1dn1O1A/+LkZkp2g8v8aItfyRpJPPv
sJV1r3ub2uv0H9Qgn3FKFxkJ/ARug8JcCQWdXaf1b5d67ruzUL7mJLrdV5KsoNnGLlLtuDRddQ7A
c/PT6o3Z65P9orHZokLXndPYkx+wXGTLqWhZHYUkrrfX0G4t/xdbJR2XxLybSut5mDv5MvHLgx1j
lwQBvKUYeGIYbfMi6taZNhx4jApK+PKpFtpEz6SKMjMRf8bwCJ9bilLclOMN0r0jBtzsahIdc1XZ
7JfHm2yQvGEkS9fLlP5qKkaINIlAA8DmyipvSeExozG8D7PiamoBpsLU4d2qZ1WuUruKGTYbf+zy
HeoLgsbT9AWpPG6mkX1+uaON0jiVOtlhYiKnujU/PS+9w3zdsunTBC7MY2F1+jNJoPdYgGHd9lbH
jAQcWBQ36NijrDwYY/QeNzlp3/Bkzo2Hxond44DvFLStQveDeEHXN5pfCh25exu34aqOdZWEGjpR
y1u4PJbREVngUV3cBpbS3S7/kiauuu+Op4meG7tMfSG6Gn2WRvu3zNRH2CreiRRb6JgeI4flOwwk
eHECN8P2qfxD8t8QXeEUDZtpJzr06EDLw7PPjbsjAQDF1LygmUn8NqHDWuKkJuIXyjomuw+J8IuF
bmnO9KCG1LJ6vzzllAHQvjdvFBlO2+/b0585+BX81SLt4vWyvKNoKm710S+P38nZSDDlbZh/VVZg
/1TwEG8LhPIakTKgheJtH2nRTZcOD2k9PEmOlEsZkyXjdO4EyvJq67clNagy6LdBl0+UMfw71ZiX
xs8JWOYToqD3Xkdz+n1MKZwC3qYT9tdM4X4xm+wl1pCymyF1o4hgEy7HV0y9DkcCq9s2yYMuCKco
Z4zXcsdllMP44mnTj9Vdx0DgOMrxI8S0fcXGZF3TZAoPtVThHsfDW6EkJ1ArzBVU4jS4VFU6nHww
cJKf83ag7nVWWmdqPyZbuX7v9tLWbnVYMh3F7rnOZHVncqWsNZsojaVpLhO04z0bZZjax5ZDDp0b
2B6Et5qXfxx2uiTe/yFSVlUVbKeaTQta0yzD+i3IU0tMfRz9aqP1vmv7eMmzAMfAHGG2tK9pT1nI
dD9lRUAJkYec0Locoj2ckhzrzE0tjZ+ssrDj9UZsgJQ8/ZMnOKet/v4E4QEybJOObkjtt+B3gf2Y
iOOAd290xrVS9t4hAOxAFSSQV7X0SgfdeMT9Vd6ADo8vIe1yHz6ieCwb+DDeWLxCi3od65boWOmf
kMja33G2//ox/E//C8hPMvp5Vv/13/j8Iy+AmwAY/O3Tv+4395t/m3/iP7/jr3/8lB/42y9035q3
P3yyyRqwnHftVzXef9Vt0iwPxUPP3/n/+8V/+Vp+y+NYfP3lTx95S5HDb/PDPPvT3750+PzLnyQp
yP/697/+b187v6X82PHf/1da/N//8xH8+/9++/2nvt7q5i9/4mL5s4k6QjUVU0pDV0nu7b++v6L9
WdcdrBCs9IRwmXwly6sm4Ifknwmc52vSYJO2bZOLrM7b5UvKn6XiKJYDA9B0kHtZf/qPZ/eH1/2/
3od/ydr0CuOjqflr5oz0v7tYbFuVkvR0APqKpei6+Vumu4brYoqGrtmn5RxPhqurTsvHwRqAsc9h
1C28a2RmJK/Yc7/d595am8VAkJuS76vSgEKKHmHGZVFzhNgu0KD424IBFwKhCAcdKDOP3eDQTviN
oNN1u7Ctx3WeTS/5EDc/WoPl31GdDbG7zrGPaX9kdBT5BqrdMgLYH+XmQYexSbMa8l4WGQm7MrEU
TtA8txVGajCO2797E//2Mv39y2L8FnU9vywWU27docHCq/P7Td52Tss8Jaipfo1zJZmQAV1AgioV
jDc6stJEUHLVUlZu2ZM/vLxW4H+YWKhduIvD8qUbgxtfKS6YBMSKwL9knTb5c4gepq4TspXCgegr
lTYXXpNz0wH5VeCXbz01UJDNqXcBJPuTP5uMorQOd1pJOn3ezPAv3seVXkDNTnM0rXo3vo+VPWz9
Xrx0jkhuHfbGwRAH29APPrIU19HI+Wz8r0nAKYpphmCL/WFaU3xLg2rzj186bV7/fruiLENTuagU
DV2q8VtSNe8I0UO+VZHrx1FSIx9vw9IXJGQkSN7GtY42ZmXaTX7As8SwukVhgGE1E9qbnoScnbLu
RI5utK787ofj9f7ZNvdDjaaY+4hkeZO/OUuRLgsBiJIP9kaQrsxaz4kaj07i/uM/aF4u//j3GNLm
zpAqiykafJOvf7xxXvK5n9T/Qes3Yiqj1ntrfuTFCojrzlW0PNxVwCpxyOI4N5I9+lL1/I8fW/1t
Lec6NAwUIFRUFvc7goU/PnijtW1jiaKhhnL+tpGnDR74+Y1fLpyR5NWICJMsoGPFzE5efSLXXcXL
y32fjb/wNWZkvw5bIUR3ykq04Rmqhf0/eZ7/fRnhaeoWFjRNV235e846hYnhZ4AA9rxQhFD21GhB
C8WxpHc+p4YGjW2jSht5nwly22IefhilEv6ThHpd1f/7E3GkTo6HpVFw6Ial//EFM4tEZg5T5j3S
iRslO7MqItqvdJuYVyXacBVePSDRq6Edbkyc3qjKqq+qo5MdqcZZEIzsU8qvIlNqJ3NSzXm04ELJ
5sKLqpfM4syabHVrfA1IRYGzVlg0zns2SjoZonsRvX5pYvO2E2QUhDYDHFp86Wz9SMaAjKBKBjBR
fyiTh5SEkvhQF+Y2RVjILFhHZTZQRQEreja7aHZ1wzwI/AgMlVPN6VT9jVfFPSka/KvIPHuFi6De
ENiHO7+gduWMTqncpkj+AALWSkpoSAEAMrJM9aDbeenqaaw/a8a4zUEyMQ8trN2oBYiYJqLaaqax
F7Jh5oSjGjtVIP1jTw29RT+AfQMFz0hCrEUT/s4Ze/8p9/pNzNa3HR0zJ9bLPnVT80uX2oM0gyvw
sfoQK/JuNP2r3k7pRsPRhQS0+AlOKmW2PLwkik+78b0P8IiPTg2YBKn3KudaJbZGjAwWREC9LGhB
BAYtj1ilPo9M3fVwzcaFBBktkXRoarwZBoYraa3jBylAoHHQjmJkSNqMnLYIrl5h9GfASi7Gyjfs
h7TSfkkQ0Kvc8e+qpnllY4vQHDXMN+EESvjZJJLo71G+C1IS6LteQxpoDNxZ4i7kr5PWw+g5d8LR
Hiwd3Xii5LjuO11zU+IvFFxfp4bHFxDVoUqtTWbhm7zL4M4hGKZx7O2jvvpSyvYNmfUATq49OAYL
pcaUAHs+UOcG8BKhw/45V2DMlqbEZrjTtdE5R35BFBKjxhXS5fMyNWnI1JMNvgwNXSCQV9Za9Yem
1j+mwrgdkgLN5zuD3Tf8sMm6VQsCBgLtCDsEZOWhwsaeGiMQc8aBaTPBQWxrczP1ciPNBFHRwNhg
yN5sfbB2nmK+im5i9W7cqhkhKelXtR1Pgah+Tg7YAIXJCUMTbP1F3+4ifyOygDE7psLIgXmS1K/t
WDzSXiaIuYCTSo7GfWMCgOx9GpdImonpKi30sRNYxo5YMD7kRysLtjISrwpDmrUya/O9oA6uXRRI
zMMEYFg6+XQO858bL+hf+64mbiFgkzYjk3lqpuz9UNWABI+vY6h3W+GjhWPGm9ODNa5lOx4t9bNj
H6UGFhM3hHXqA0TnZe60a63EmtLOowTiwYnvoaG6lnoDULE2LnRYEiT7lpsJYlvtQD0bZtLcKk21
Ar9JeIKmAqPRSEM12mY9kPvupTwvJ0VhhBcMFCOdAom4GW3viDEd3dSKp5T1Znc2U+eoDIkPrCFx
scRcPB8oWOtUYq20wyHPmneEFiVSc+R9I4ybVXAYgXul47A2sKuxJXjVHsogKtOnAH0K4Pnig7Ds
rzryhweVpQrPhCC2Y3oxhvxZhk26S0TcrwvT6F7FwYRUQx52e6AgNhgKoLcNpPpzUBXk3z6Nfyf5
ZWD8W3dSAYSEMdocJ/rcudHypCiB7ISmv+dVz7FSvQRRp7mDVrr0GUx0g+it7WoNKiklaFgVCKbC
AkbJ9HPIqa9Qf342RCShmFDuzAxWNoaFjPY4sI2iV+FTxOida+3kTVgmbSC6VlTd4nvHT/ZCNzmg
nBcSeDBkBdZzhFf081eWAE2p0wiCexm/kg+zz1pt9uqenVHtjqR9bgboQfF0pyhVsiGcnhGu1s20
CkLSKlCwCOy8fWPhghqzeFzrdfdJE5M7h75NkluvQ3pII3hJY0/T1kFaCxV/VeNVJkTyDgLkvZWL
H5aKAC788hPTjRNR7boQBKMfgJzudJpcSkWwXFauRsObrpjWQIZoVUhwb4gM0k6Z4DzmScecaAqo
5KdkmyUGXqj0g6Mn4U95fjYbWs1tQ6pvT79+jj7ShN3QMGQGLtCoDD5EN1FZp4ShwxYc90oxxuLA
XlntVCU61rGDLF2T3KVOe8ZZ6m/UCMCZmcw3MijAIMI9jXOTCbx0ETzR7cKVFvrli7+h8TrcjAzB
w5x+CqpIAbAunqr4xkv6dcOAmrz1H5HWMIxA5mdZDxbk9NTx3ugs+m0f7b3JfI0tksRIZryyN2xq
vKJI+EnmaypmY5aQbnAJSfBatcX4aRdJs0qa9GcyhtRlA077DoVwa1g0GwO73ZIM8EXLnQQ0mLIa
XnGk7oTGqDgoWj2B8YHvECx1q98htjYhaBv9jJ1RkFHH8onI5hDOanLRLSej9wu+wxbNo2E2p8CL
iJDtvRc49yTPkp+RN8rRaja4ADZlkhm7hBVgS1l+UEvjsWFW7SY+7CsLCBrW+Qepjz3crvwajx8N
DpaXyQCWrRpir4VgfALkbPUUfqI/1gjMRnTmecEpNIdqa1vBfU5v+qzZLinEA+OPrHKLTO1x2Qbt
1uAOQxQ/1niWkQ+q3WoCLxagRdnJ7P8xdyZLkhvZFf0X7dGGwQEHtoFAzJHzvIFlZVVhdMzzTv+m
D9NBqc1E0ki2qVdaklUVGRnhcH/+3r3n6vPWdNx9Z8B8aHZeaZmEUhv+NMXL8/Cr75y+0oDkzLSd
5mjgOb2W8OUQOLGsWQDdsTRgs7QY/ZuJ4Ja09kh2jZx1E92PAyIiwBKuPxiYQBbkteOgMRjpHb5a
AXLTVD2swXERl34uPpJqSS4x8qJLXrWgFogT60mT3iapiTejt47s619IgD8Y4IZ7pbNisQRix+6o
msap+sqlycwngaKcnUrT+KnFRIilWksikZBHZBHltXH7Z3B3JHDJOg/shbhww0KfhB6JIOUyBfZh
sx7BRmyI9ZH+JH6mEwdc5jgfRO0ASUjQk2K93LgKC7KXFyh63PJaFQz6l5wbcjXCvjRgLbBVMSrU
G/lhTP2N0jQC/ypyxfscRY/Fkq0NfDAYR06FO7cvnic/WnJ8KLjWIb22kMYz5Pt+pKyAHlVW6aPj
ZZ8IYIm24ZqM8Sd+bnCVbkJP/17x9Iw0NIOlIgcJSuBcFR8NERtwUPQNgtNDRep3rj+IiXAuvPwY
3SCCe5N18pp8S6D0Ex26bU6WE6MzHklPkgSsCvjnEk3HKUqOCzKPbUEILw1l8yXiCuC7RnzvYkA0
xfyWUqjMHV9G9dOlFdw4fQxiUl5wzpDyahlEfRp3tV7fAmT9SEfvnbiKpzL5nnn9D6YS751njRxZ
VrVB6FTDS9S/Lwu29dri3rjKRWj54eZ7Cx2d9DHcTBjkCz1ohvCnppov4jzes9gCpbueEXPc4SMf
geuCDM1tewpCZz4b/UIy/ARL0TCgFNUENjYuxWod33oq/hEut5ox3qqi/6bA35KpoLkBgdqwXSZm
/PYouPcrFB1F+lKTATIUz12Kc0AwiLPL/Is7Pw6S+y6HHttPWUxzGYsCAkC/pb1DreadSZEyDU0/
hhGWwwxpLZZsX3Pa4mgz+QJQVbdne8kQG+QgXUqasiXzwqp5YDaebOysB+mMqVgzCayvt7k9kgDe
P+tz+DYtAh1zaFdUi7R+24nAJUqMzeDCK8qi6Q7I5E6vAKcr4SJr0oxzXwr2TYLJksi7A3OAl1qR
mZXk9l0cLucB7+pcz9/Ai8DM1B9zMX7TpXEaljHx6cmfaoxEEoHjyeAKvCnnzMJ7OTCpmHNKnMlK
fXTpkm4jdWafvndq2vW9d5GWezVS687xYHeB4Q0PPAM/qUkRLPXMiEhN0Jys2y6a4FvP4FSkLs7y
EUQVERbKle/Yt1ysgS4IgIQ08tLM5l2H70Of0Y1Fg/ncizoLWt2LiKhFNayG4bFanArdUlHx8FBc
YoZ5anMU50jt2odejFevHQjjcdraBxrGdYKc1xrmFWwvKz4g6Dw4QOXHPNu5meDGwBCUXg50RbrO
flIoBzFdgaXS+8ox8x2K73OYnIeGNrZOCHOV6VyTRmeveHZQ7gKXrwdN3zYxcCwTLmXeTtcZTkcD
7m9rOczaOPbatIMdMJNMSOTLmdiJnE3MPXX82S6FY4LEk4BmewFNu9XiCtdP5KKSsUNnJ8bM9hvs
Ij3rvqoVUGkhf6ImPIdDBvJgIuXVLLQHbF/LoeF6QNjTIwOI16yKb1L2140w3FvUCW/m/EQXu965
eXcyUf4hHEMIvgSMUL7DiLY3jY0xsINm5Wdlt3dtuw40wJWekbcnzxZ7MrjzS24xWa6Sasu/PtGV
x6yNJbLMMYZgeGzIRKCkS2N6ZMu3kh9gQLacR/0x6sOWG+B4ZmsMDHfhtTPH9h0cUkFhu9e+MHCc
6tlLl8xkceMfoL/IGK5wBoToI14/M71zp+W1cw13gxAKAd7woGOZu1Mnhy6Y13jAumRUnYoM1ccK
3Sc9pKwteTSWjvAC5qFiYGJbsX0xON6YJXj+op9uNJxLp2GmihcO7sTE6HI/r0mIVUV+tmoF5WsW
O77Co8MECVnfBQv6s03eeeY9oveuMBZfpemQsBcNR/a8NaaD5ulQXPVGl/im2Gqt8Y6r9kMo5bJL
bDvITdtg9FIBoTbxoQ9r7yHBmPIAOnl6EIuvlUPik+CZ7z0ToUTt2syAS5fWXz5lZGimvhexrzR6
0+wS5VRnQ7a4zD3yCyyhEXGet9XdVPbbtonCk3DR/4CqGiuCZF3dwYfm6ltmWvFdNq5NBfwqeGIn
wjoJ2mlmWOhFOp1CqZaDFstP8NflDrtbxKeaTfuG6bVvLQAELY7pS89gibk4+kpBcVwPE2Tk3vpq
cvbNzEAV4RrNVekds7ReXcdQqf0YJ7g3wuxBQZPeNYjCOIojq1lOksYCN1/TRLk3POXlGxjd8F4p
A/tgko6nhXmZaMIbGrc61vo52mZ0QsfJjbbCHOSDZegX3V27bF2+X6F7OKAmv0+ildw0HvqRyz87
Cog7mhzBgo+cRg3ZciOlcDVjMJjY/yYOoL52uM4k4Z0Z0uOGNrinVw4mOnGJaUqOgFXlxk7g9EVp
GIwhzWQP3yWpfkTrypBperNrLO2ijHo/T9OXLBykSvARZjd1t0/OrCMuzWXHWVj2ZEIRnNMsP6Gy
XZoE3vFgKT5djhRYwaR2iqoJImtFEhfah6ljy5ljUiQIWqJPAmvMW9Bj8Ww9mdFhLOeWmyCCYWc5
hXTKNoZhPuLSDXdJr44EqDZ0m8lPi+rqGTNosW/qOCXTB16LlpqcMuFHQzN8dMFRm6RS1W3yzhO5
gKh0YCaMZkGPrEn2ujYcYsjqjSJpZNEHXKva/NRJ58xNht20o1OGU35Th463aStEKUJqTeCksDdU
zkfMZk8ZS6N4M9Vi12JC5zKXIRnkgusNSAtiTwOBWvSEkq+QulgbH5eI/DI7uyZDTU9poLziusZx
Yh1zPctPU9wRxWWBTK8ymn05Ia0CQnBB3tHgrmev2+r7EPqv7xj5Tdb8UGjnDzDJ0CLwFmaDZn1y
l7Z0b6JRyg3GkE/rS+isjjwdj4tXnKZkbvl1LbZfre6pIpS+jRvnPbaW5mRE2cdgku8t0eL5kt4M
KV1oCtAO+n1Rd8d+KhCQZG4AnqiHPJpClouIMGjjIdAqdByiCi9DHap9J6g78WefZKKgziI09GAX
lKtnrzz18D6DoqArgPLXl/qN1+fMZDA0cbdcPjEOUpiSBs4B3h7ZG9ZUaflE0Mu2i4ZPMpiygMFB
u+G+5PG4YXjrTdQRGtQlVGD3ipsQ8KAJ2pHyvhDsQbmJnY7ZkF7ACHBJ1HCIensYjOYtEnrvd+P8
EmP64v+puQQfjcljSw7MUcix3FXIPIxOILCcxRfAvccCmVlghsVPuzyX2JqiebqOVjT7wiCNqtbU
oR0Wc8X+jgEKbAKO5scud7q9ptkna5WzlCadOM5ffe7rQF+pPWMcnXh6b+B0QOso9W/uCtgiUner
rWlNDrw636PI2BK8V/ojKBsAj4ca+dlNBuNTIEugp4oOJ8ZdBMtqk4xGHNRKfeWD8naORjhIXBAJ
4lFL4EoCjrOWsDA4cqc9TMCntIWw3KR7WtakrKIMOf4QcLoU2BXHCJpvPx+Y6tvlUG1NG2nxNO7n
+r5DuE1bgjVYaeYTFtdHsxZIXrMf3VyzFWj8sfEQ6kA9jaSet1lj9tQwSWD08kmIjHawkkBp4j28
uG9tae8c03uTsR0edJMUCu7HZNvSGB6XfkMT2N4sjru1IGxu6sV9FmlWovLxJHxb82ax+JoLT/Nu
kY18GyXN19bxxMGc1mH4OL/jYUFxKhraZ+o+X/L7iU4Qwsz8PFU3maOPTLYkkMMYLQco6aBg+w3J
IqZtRVwM5rRmYyPKtS3MzvyIGxd8wCFuEDQWZDibUXHAtt9SPIEu5Uq2IdN75Kjlp6M/mHlOtBmD
r/7O2rEZc4YROwxduYNrIdOq4urGxGKpG1ATYTBxOBdgCowCyVg3H1urBYsScczgxeOWRMOudMBj
lDKV97kcr6UNrniZkdS1NbdLlROCNrFY/TgqHpDZ4t4BEr5rAeYBE7aoT1Yj25h/RrEiwaoLL3QB
UGyU4kE59rPJrS2g0KCvj/cVU5/cOhEyubUedVy29LmiEmklJYweMXxwuCUk4b7SCJijrQDcn1lV
Yqfmic3xoQCAScP8ByzHG3caLtoU7xXE3S1yemsp4TYtw2NXRI6PAInPu86+SNkBfXG2D0lvUIil
WtDF6Y1jdz/oLCDxNuaeG2VbPfTmuVqv8oug6locVmfvptx4KGo93hJglS670L4i0ZDoVOYguSJB
HK/QbjLFdzB7G6tr+Zm2NPwEFPbWlsNlNtBCR8mXh9REZe4lrKaDcI9T43G1Wzw6F/DvNnkJ46vB
k09Og99T0dDUz38AGtt4efkjoTLbNzHQ2jXIQDzgru/o9UKWKHWiJm3c0N39QLqAX7WUNYaTbYce
TR9I8X2lUAVnQJj9Rr8viatC5ewQQ+pCv3YHDLvWUh2JK9L2ToOWljVghPOD1iQxWeLYrrusnw6I
+A9QR/ZN0kGRYri47Ueu4vOISJKw9N6FbJzsI1agCXPljNRK1tN87XWXb05/LuEVbSutwwwRGhsJ
G8P/pdqPlscIdXStFZQqQPG2bpGmgcn0YmFOGLCXTjuYRG2F4zmjtANHVJLVMxwQ7ZHQx7XGNCtM
WsUDbVtmC0iAA8z7XBQl21TDysfwCm2+swZ/SPsnhLTWqXFjULa0Jihz7UM95cnOmdN7UjyIW8uc
eyORP5rOvC3diHp0dN7TZgqsbhwOljWeugIH8xg2m24mnk1ntGXUzkMoEsg9NKcm97x4Q3qesJlt
UqR/s1OZEFfqh5S8BCZSFNel1t60OnCjskagFRrl1iV9AbuxGkhH2ALubDZsZCtmp+qwYqCTZjJd
clWmpykLGIJyAO+VZtRWEDxtmiJ0s5iRTYnnq7p+zo1+66Xf7cz1tsNoVdvcG/CWarnO1E4h/dP5
HYYx0XzGnEyB5nAXgZM8HpgvfAxeOj/aKVAPF0JPmoPxrgrsuo1JECh1SdPML5aOdwSd18Zu2JuB
tkHBy5mQKlKpDHj15AAR95RXKTBsaV45HpxKeofKoKxE5Um+PDjDvGH3d0L9CLwNixzQtH6SlFaC
FayUGxSmc3Q9k5hV9wdVyLxDxQ2WroPfzEjF2GoudMg+o/g1HOl3Ex84QXlsrC48YJyovKX0yeIq
s024KVh1PgZSHRJGWrts1G974wXsA/wExuF+kRpgrtL+5PXDFpciDRcWgnSKt276nhvFLi+1+LXI
+ruqVz+R7eqv3coXI271ZSlX8lkBXYD1scfFW59giT+aXnOfFm+hmJ4KVWIgbUkicAcosHS/MTpq
6EYiZOMpCJj6B6UwyU2SSBhR3iUWtiEND/qGvg9dfpCZ1ObWSfHdYFtTTiDn+I3QsVPmadpBH+kE
dHaW7kZJXLq+4Dyl3j+qijYIqC0dnne2bbi/EHXrPjfWkUCDwR/jRxdq7m7ISsnvnO8nY3xE6rAt
vPa+pWuZEOhEiYfRu6RLYCzlvdMwbjCZ+aH1pzOpbBNY5kTMH8mQkzQpvumbSXvcxYZJ59VlMRva
nai4FTcQ7dvlxp4aaIl9pl2i2qTNvCJVQhs+X0m7U5HL0nCRaIw9jorwhV7SueUXJ3zYIeRDHAi+
Y86kzbCfU/NTN+brXOZvjtW+Dqs41JSjLwF5MSR1YD9S5PkheCTeP+87m/p6o1Mtvq4VnQloajP2
zTXEV8QvBLCAbPPiecxgZRfqyY77cF8n9eMIg5BT3N14vTMEqveeAHo1OB27Mw7rgGeOB6UcwYh1
zrmzhF/pnCDoSrNghMKwzqs+CkWWKOEniH3wizbDXL5r8TtAeNLnvOwtX9PHUOjjDO6LK1gAe5+s
b6OyyR+YzRwhkha/gTn/gttO/05xAXPZtCrjRXk9nttEKzbz29iDKTTH5ruuRRdEm/puoQgBzD7s
qK2182BaDH6YgThwvtebdTJSFqMFxqseEmavmQgL3MXx9WjJAcg9Vq7xk2ZndfLmW8Og31xUBJxb
C6h7B7sZmOOtIHJ7FIN1jZHZavkpmsEV5iTmEthCh3CwvpmkTIYJ5neHaY9fueMhyT2kfJDysfZ6
R05qi2gF751ks2+2JUHgdK+CBonekTdY2+QgpDAJQaS/eDOEyUrnZorEDJ9gco5oQc4EPsRD8yoU
u1g+AJsWzDHNDpI9kjt66ctwmFrablrPmu0Xs/AXpsx7xyTPzyn7AIStfjs7wyVyxvKaFRmV+nxL
SigdgWanSZQwRmHQnOoeatPDNkDMXxuDEMlsUpTD0TkAtBA7x83eEsAOmybqsoPXPXTjmO17Cjff
TLXHWmq+MaNIto3KDZiX+PEU8fioyQ5qfNsEu09gylQXhPqblw0wArVsoK8VRn7TWO/EKblH1WOy
FVbL/TJFCRFXvpQYmImcjvbwI4hAt3DfUdD1Ju7hQktjxs9M/wPBhOxM324IQu9TjZKdnfifQGgK
ERM95ilU7la2LWT7En9IaLQ7kdUEIYaCFoVMTvRsu11l4I0RJHIAORIJHTr9R0zTxO/V2EGendGT
hfU7bLxmTt+r0T23evsgXbrHZo3wZBwhjzYxxCkCknrbMfwyzHyb2xf9MhysVrK0m9TjPxfD2Mmp
R5zMX0Rkuu1Xtp7hGXoQCeJQiCSJQZSz8Q95ENuQtLXp3nEc77Q4A9NxlbyzCizfliOwsXzeWoRZ
7JfefYVeThNFwP+/j+j0cmWzLpEdoA2+L7L41Ym/8g7DYJwwBtXUU+qWb3HonCLMtrCDHbFurSbx
haaOeZ5g0dUHoT8rBut+t7jjRY9vvKlABD6XO+7i7dlzyZEIo8+BCcgmEXhNpTM/9LFF2Ix9T+YF
/pGAGchVePFL+jD01fRAmFHi4th2Zo/hNcfvxq7MZlvyoPkO2gOvHAnElNNLZzJkd8GVMTkOkVKX
Anp4XvqtardxRZWn6yzIktjWpfje5uwVY8eqT/BRINsgk7UitFHjryVFAQ5bGL5U1qVuiqe66LzA
yfh1QSHuOmEC8aRCaB3jvaDzEExl6u65QxgHTSF7GrXhpYhLchYIsdiGor5ZEga0Olc4b0rCY95w
m3AHpIJFK46JRizn3OBgWE+/Wn+NJoOmu+PtkjSHJwqsn7/ckQUVGndoBX+EKclgiL4vUeLFu2E0
vtueZBii1vTmWEuZINJYWuboXFjTneaW91k38HBXDOi4aOzaBOtHh4KmzHnwrehbZkc8KbF8WSh5
LVzAB525DLUjtqIqtwZyIfRvpd7vIec5B5dYNURQXOgRaFR6l+7CId1J3ZuOAJM4Egt3VwjOncZs
u32LIgMIpm/pI1ELtPRK3NSBRYOx777rPcl51QRkrIHpOsP63nB15PNcwBineAwsZZ+5opAnb9y1
5AUguoKIj0f/ZP9SOJUxmCYc2H4Ioc2w6w9F3ItbUBkl9kRwU7mgKikvvUXKhjnRoI3EyMiB1ZRF
TE9ijxZgAV/K6bCvZx9zypbRoLAnQVfi0ljdZlK/10R6yTUaROY4xMDumewiGuXug/V66n9Ygyx2
bV8EhgPIM5JGz3LsmXgl7Z0mWOdUD3Pv0L4s8itBb965TarDlI17faLrY6F0WekE22ki3SyzuoOH
bpBve3j0nEHjjq70S7ncCIvku37EIYLgLJAuaUwMlHat5f3MmQEPifGDxxDr68RMfw1Yq/DjsnD3
g0BdiRTgPXI5QmuVQ8SNXgpuGU6sIyFfTD57bgd2n365UeUwEuZEKaTY5DbAMdJWbsIsmznJMtI3
03o/JqQ9u+1Xzrrfi6VHS+WA3VnsR1QK+dYrCtpvNb0LbyV1Gh+yTow9J5LHPaugo+JEH1ZXbTl2
yZ4JB5gmzJxbw14NEVCgiTsKxAIXulu88N5C9zE20bYIG9JpWt6HOXnPiYOAyYT9VHkgNxytCsKo
oOfJQ8fae/a6mdS5oibEOGyokB3JUMvj+ua6cFO5W7wbbfyhZ+r7QlrTAXqDWxQ3zagI2m1z6vvW
OtZx+dQoSby43VBnxco+4qkhzsr4Wcy3rY73QJKhs5EGKtswntEFN53YjIZqLhjBio1H1d9mQBKI
T0H40ZW39MrajezhT8kPiGOuPwvi4DHrPlG+XxkoWJt3iljicbibexPgQS0FRzepbVb3+zWNeuvS
8GTBgebCzLopkox7dGQRWV45QQulLeyJdqQmiwjfIrWlcdFB9U3I50OdiMEDz+ORZMFnzvtD15rW
FbYvQiy2BRkT7USldNC6uaRcHU5VJfLAaknZ7Fr5MY8VjBk0MX4tvoY0IxtGxUDK2iOj7s9wnrKT
u0TvVg5E3GbCCB3kQC1GN3wpXqoceQC3giCeLZSuzvQ20uRAE63Aj3BHzZJixP342Ukj56CiwNBp
SwUKCWfUEgEWDpQEwFpHtC3AYKLPg26Ld0tO+TGT6S1taMbZQ9fTEG4gn4EQs0X6tcrm96zmrY4U
MVi1JptxJjkeOz7hoiUVkKcInetTpg428jsObaQQSm4ZVnV+QyYEvx4T0LjIP7lqHu00Dg9NnpCJ
UKDichA5WTPqBqYFdHueCUlo71d4KpMYlGFCw26ul+GjB9WOSfeyZcCKrYgfC9nlkUrOvRIobbmp
tVtm40T1/h6msGShkTPQwad14qIYkehMd+1nThS9X+j6PfZZZoe2987IcyuHKH20lHfUs+YhgV5B
46p+bRcnD+joHUVTcfYPAWNQsqOGRDxR5m4RoOwNCdaPYVcazG5yLVwQh3w+VyPSaB6tRY1wCU8h
OoG8chdqGBFRP5Jh/vS88sgYAGm2rH96ZQgeMt4ncKn4OPQQv2X2JkMN6QKaeaZe7OfEg5aPzRh+
ogkBmmiBfDE4Z8x5eUlIJdtXRvIe68bJITWGBipqNqmZADzscGeGXFXABT7Lqv6cLKKz1NJ8G8sE
dFiS7xVpYtvS0m4Xc18X47vpLGdRqdeeBDD4dnQDYho1lv2duSF69WrfSINprs5tM3dibv4tB63r
2C/uoW17wXPR3OhrJp6pXvLZiHYlF1GWlQHO3zQ2TC52TdZ1e6loKZZsBUKBvRta4+CiT9tOSbcf
ZzQ9pW1/zSK60MKcDoqUefqOSR8Iztx2Dr/V7mTuweu9EWNHppunACEUR+hP6Q4jvgTBkb56A8UA
F70BYA/kevrcayIRA9MUSZ/Gn/XWp9cmCMvK+sNIvk2C/TYmvFUt9cnKlRXEMf9wwB28eJN24xDl
jDXsGUIOic8lLA+ZO4B9AFrbbgY3yHSfu0iyXrPlQTC6Yy9l4BEj/WqNl645WEW7V7CrN5PJtdZp
XmGIF0E/M8/D4bDjMSY44Cinbt0iuAaBbvJTPB5RxeQDDCKfwQgnqe72WHKzXV/35SFeoyCcKuhr
s/FrorFxrG+qJJXnHlYBCHHzaH+as9RRJbGXktn0OUtaurU2MVk1E3Q5yGpCm2tkldCgz70CntUq
mI5BzmQ2hpdJbvifyIfMbdqg/JgSevMaHjuruu2ZG7peHF+UPlMXx8k5JX/JDyHpjozIKn2MfeKO
AHaQcZssyRzoqD89u0l3sCdidqg034aMYDaDXrhsTaBTPaIalopD3/EY2UUlNxE5+KmpU5m2AL2W
Ai0CmKs60640UYYzhCaa4mBys4TZKLIu6HNkVwRIjGluFCdgPF/mmEMiAnlPDywkXI4OnFz0z0lh
6h0AukZR9K5beOBd3u22cxKyKeyJO8YC9GfUIWkKLhrioNkGy6igi+1J9vuQZiDB40BL4sNAxYCW
VmOa1Dufs9W/oOs7W+MT7tX04toj2kiB2N1JFZ4YbK5kaRZ54wTIRU+tJ2JI3CloRZd2E/TbVbGh
XnXU9FtGfQrUnnVij0Z/hbnwwrfJb9nksH+qEZkYjcFwSYag1ES2Q3jJ5iSixzKhHR1yyCUkoN42
NUrlWielKm+pwUa6NGi8wjPD8p8L7P1fxhGvnm4nLETE8ZGtqiE7CxjXj0SnQN0ryi49N9GhNGPQ
iLZ5310j1Rs3MvmZL/bKe+m29mA+aaVln9OpX7dAPN5FYiaICY9V7NkbgLnq2ljVE3BNLH6jWe+7
qORynXX2Uw+r3MtOfM2vNlnPR1Db750JTBonM07IuLz++ru/3mnIQPNsxuiYBsEcDXp1jWCJKPes
PDIVwarLGbBFMucb/YSWIkYx0I1Xs0URXk/TeBy86CFm7V3cqd9DKtWOWresEeX2WUw9bfd+1s/E
zeYEeD7oAyt5tWNJpA1+TdDUqYpcNqS4PTbG/D3iJnHSRm5OQhYkaSCM0gpifH/5taaYw8Qzo1dn
7X0n/UTIBPGVgcroaqFJpiifZUuUXE2QCAU8JzHC8wJP7hP/SuxjBI/UOOny2Kji+pZhUrmB3EMk
Z5cT49Il6SoJ49eOaLdOeHOXLr3X8+SBkMxpT6+TQSW9R6R7lDKtCsUFbVsB1IuMzhlKVYnkcwsW
jSIp7u+Mznj2HPEMlC3fa9PZmibnOocrrHxMm6AlYNw3sX3vpoF0Geb3pl8NbwYPzh3qSnvXjunX
5LqXvrbixzxbPiD5kKul2qOuiPkocXaoNLPvE7UA4Ozyu6oh56uSXXXKQiDFeqLfYKDyTqWoBBFt
0dGz2vxYF4D+o1oc7RqLdAjTi2APk/Iu22jcSYB24Zn45XuDbrJt+evXIne3XtdmG69ZojcddZFh
pduU0IGbyjQuZcGv7cBEPirY6lo5q13RG/ishZfuTcR158LUUeeW3h4E9EYZiDRKxoY96n70QwVh
rzOjtLwbiQFmMsKH593NqvmcaPyPHk2/Ruf7oODpRLsQrAW8cYBezHlk3RgdQViJ7pw0O1n1inm3
0yf66YYnKYByjNpgWXyFuAQSP15+LQ1bRMQr1LHKo7PNkHBTdtaPpR4UWsSxPNqr52+2Gal1pjjW
E6h9IomcYPam6r2x0fEmOTPOmu2zJVQNwToiYB5frn42KXWOCrr1A+3XP5tt/LBFMnz88nR5qz9R
S6NTu3DCpCKMHvom2yOxS461BaajwZu5lXVfkXNxx36JKMZm9y3BG6OVsr9+vfDU0DwpnXLal0YF
4B0L2yYsvHmfFByS3Zh/ZQ6l5EwMBo0EBGBqGYnSmnkiEhGqrWVNoJTltInnuGSkSrQw9/FeW5wL
7ODtkDB9NOgaHVFcksLnEMpgV8aptMlSEqs9cklJZFJANaDNKfcYTSEMAPUwpNTNdfKJdTF7sAnS
0iaum1HY5UFbN9AepXvhKEfzK5oHr2Ta/8vCGDJaphEZHZqG/djt1G5avZlQRVnftyUt/WCeyto3
QN8dtLq66JzDxLfUw1l5gqz5xsNdGNkHA31yqpiXaT35s00yzRc4TruFICMQ29mDo5GBa8eTvoqF
5qBoBpht9EfLyOxvnJ7x/Qo1odUbGLkj71nHp2jt4s0DEqsptXlPdfp9AY9A1iWra/FgMcVDSGxU
pXpixbzPLh/vVApxNjIimmQwzfEOWbtfi7GeBMJomOvfNRbdue/L/UymhmcD3bLXuBOZvIAwYoFo
pCloJdScKO/vZGubF9GQEFEgjfmFnh6j0T7lY31OUsaPiNJaX3isEOJAxkOTxjrXoukWJhtJC64S
O7een6y5/VZmBTdAcA9Mpf/HEPd/8llfky8sdeXP7vfu6t+bs//Ujf07b/b1cff0x1f4nXv7/4dd
2/D+1q9991//mZHI+l//+TuP969/9OOXXVvKf7iWNFzc/TqGaIQ8//FPu7aj/8OVli4cV/L//mnU
tuQ/dClNqiFDdzBR2xg0/2nUNq1/8AJQ7fFvggqwXef/ZNTGt/i/LlTsBUIKV8cT/ns/I+QnZYQM
ElDeoL8AqkSfgLP8X/idxV+8+h+8ujg2DUv0M0jIsQg0KOglCI3/+F8//J9Zqf/ipVej5m9ss31k
mumY8dKZDqnmpSOBRhX/wnb6V297dW//5rUpEZHH6iY6bhyI6Do27mj/i7f9Fy+9fp+/fWlvoHDB
+8bnTd6wKqKHrh3+hal3tdT/yVdpr17f37xrNUNJHGtQSC7aNNGZSK/q/AHf59Pff+J/9db/AKbo
nMFOc7RGga0Vu57M8krO23/vpf/ggXZxss6hU7NOQJoUnYvnx/03X3r9tH7zqVj0UKRTliJY/Zsa
/d2c9Lm/f9d/9YGvH9RvXprtf8r7pLIDFb6O+VnYX5UX/Hsv/YfHckSfA8alRPEiyB1m8JtOzELd
/9m+f0fJ+C2GYH2Df7ZS/vBYVvEYOdPAJJnqDi5el9UksBPPYr/9e+/+D8+mrYpEGVrNJI2ZXLRd
BFxE4IoVd0BdCcrzv/8xf/Vr/OExHcDZgpaNGRdF4024Gmbj5l88S3/x0uIPj+k6EmsnN6SJYTB8
DBnPwjNzouvfv3H5y9z/J9+A+MOzqkGLBtDWAjBzx/lqunMMGaVLm/wQz7KmD8g1jEEAyWsgdoEM
NQcM8BzsExBS8JtYSKInS59hk7KbNBiF9LYnBxxd9nCshFjbVy3divMIqL54pEvUu5fWTcV4If+t
cc5QAebwTsWVN73EYCHckwVsjFHc0k6tXDZEgLTRtkkRuuA3G4xqRp5Lzc3ILSYqhVSLvA10I+2s
A1R+zX2K+VM8rJASEuED4BXk2RlejhhBZNzx4tQMPxO0hT8Q3GUSAVOlirsiI4DnnaZxaj5Ok7mU
NmpdZXqPrZi4swUOoTXJR4uHBCXl2JH/0wq5NARNmA6Sl4SgDnmGYDgY+KFsMBu31lJ43YvS8bF9
52oWVXdF1WFrLXp0l6EJE+ORj46+pAztBc4bvXmGdLLNoWDB5O2MH0vfMk3Z0OKqtT5QemPqD2tP
cLiNnEEuuV+SYTEnDFn5vI5WhkXvMlR6pF8iUK3GXdGRF3BjTEUhcODP3FA8kRZQ8CpJqCNQpsL8
b+bOJLluZt2uU/EEcANFJhLonrokKVKs1EGQFIUiUReJouVpeB6egWfyRvLW0X0vfO0IN9xxuMP4
pZD4U+fgZPHtvdemYo/wSOrnTNqkFXuvoadQ8nY3jmpI+iuJ7QKcxjLEX1Xj3mDCtt3NXImDoawZ
nHd0jXer3MQ6bDZhrnsGxDiccdDE0eTiiucixeO1ilVHgbbr91GLduVNBMQJ37jbxq1wbcPRoj9G
5JG5daxz48d5pigKTxnv3hOjc2J8+kvdbRO43xmW7pG625Cyo7MPAEHsxILtnsvcLOl5C7GlrQo3
x+Ns0BzXsFbxQjWTZhxn1zN7Hedk83O0Et0+BzSIUQ4A4YS3jRFNsYVprghfptMwrMIRwtoW8jdj
+puNBAs8tALMyFNBl6yN+9DdlN7cuNQuTpk4VsWC3tWl0fwmogTsY4JYWq2Un/Tzpg0lym8aEIjZ
tn3dc5sO2yjCAUaOdEUtSst4bpR19sgaNbXPk8MLvrLkcqs58JeJqGtWuO3RE3k+3wtvQMdsTMSs
VQQd1i+6zqL0ElVi+kHSgrI0EySMEMsIAjBGrVx893Be7B2NUbeyxmDBGTR5He+uO32IqqX1KQhT
fMe0eYtl73ILKzBnRdlIWr2aAiilrQmezEDCadVDV2UYzgTGP8zpfHM6ZIPE0mxj6L/6VVJQbULl
K/ZyGme+4ePlpPgc8xmXQfO4THoZMZZFqqRUFrDtqaxyPVwsorU87zKAOiPm3HpBA3OD10T52sFX
2Yz2j6G04juKL2pnkzhRhf0kiez0YTBkGZ6TNg7in51KRwB5wmIOHyqlKCYbbv6GWi+Bu/Z1CTJ3
Nbd+ODygEDMUrgEGQ6XrRh7tlRgsfnZ/qAlc42hpL1lKEvwR4gVD7l7mlvcOfzi6ZaAwcq7hyYMu
tS30qI0PDVg8RuFAZL3XVGUxyXCAhMZlPInVUKPCXLNCuOLXGKS0RIwOtKzOcZHySymT8RVNiD6/
vBnCGqOYD2yjjOasOrHo4bOnTC8KjhRWc+bxIg1NT+lknk/g4xC7Gx697iTgHpNqqtuOdjqXmiUU
+LRQgBQisZQjjEt23N+8Rya8xHxSkkOnnbK9z1yXOm6VlIGz0TU3UMZXAcaBLJ8H/dMGP0o1AC5z
hQOZcDaPNGrd0UEC78+Vn8wgNQRpDY+sfsCG4t0MsLSO2g2ixcbDiI3oDUZZ/q7Tto524TJoA18k
lWhqOR/WSxVFnf7NE1ari2x9Z7j3SE4mGLRSVT0WTuqlJ9Q3ygGY8tT0M5I68l9MZYpurWFHDoBp
prm+R7D2bsN7fNkM5QVPQFjW4xZYv56uKYiJt2apVLjNmpJhNvEsHEeG3Sg99PMs/tBuAnyhoXHb
v4dIQ5iwK3M4/UUbOimNaKMYJS1fmYzUfeIx47ogmVgAQFh9N2JmVLPiabHI6KsYFzvXHGrV9NC5
eo0OEamrpAi3OThYoannbqFNPPnV6Dxb/MsrgJesnPsmqvLizsPEitUYo05J7NJRI4PGgImqszBy
eG1x88ttgo9v3MqQVo0TAdQ82tXjQqDIcemB+AG4dwk4NQT028Xsodm9YchJ7SezZEPPlG/Gu1j6
nY/rM3QUPNxy7m8l6Gpeg2NBjum9xKn2UdoHnFdVHePcngd4RMAeKPt50q2SDW71YRifXDfP23XA
0ZnsAD95s28qQV+m5qGlcbh2xxlxmNoE3hktV35M3SDKyRSR9Eh7JVdOpYgDOHpomz0lCdXPSHf9
HNMqhFUEyrek5asTC6mHoprin33Mcr1u+3k5U5jWF8eg7Yg71PWk1L6eK/iq0eynyLw8gd0qaOKO
FamXN8MpSVPEK8srDOfZ2rqbzOJQA6YnYFNY1mCzkI2sqweb8Tpe1ZQOtl0GfNW+hr0Zh41W7QTa
uJXZjTkaO+oYdPCaeA4np/6ZUOuUP8lmvvGYhyU7hzSnVxjNAvFeexGZbhDcaBzWCJxowx/rXx23
q0rCpkwZbxJ6NTe7RmcPoWuzZfkqd7d2gVv1VQ+poSYGSkyxysigNAc5qxqrIfAP9YCu1HrXPsxI
9EPY1svWGUK2y9qgXh5r10WJdPEaJJ+zQmHYOMWYIZThXJ9xP/TEs4nDdM1gPlk2quICW8Wnr3aK
a2rEAjt+n7rUwgNLT7t3RzEuzhlGl4lZ4YZdWurCg78WtHFMce0ZBUk6UGpCjHQMqofKE5Ks0POs
dmXzLd1vuinaFrcZ28chDUWFndiqob34QE2wuxK1wzkRFrM4TQq0/8X3izH8geHRkBLtvAYbb6AG
swPPG4hNZ4vyc5nlQAgMUEQGuagq9e3QTAdVDYYzxGw3F/3Fy+YgRuOxC/J8UUZwtvTqPL3L8zSs
v23BuHPfgavr3yu3JAvOctishRim5VpoO28eq0FyU6FQqR62HtLA3iqS4tWClbynR4N6yoGuJkQY
Ebfd1hPaaXaWKVq4NsFkdSdMNO7Pqnda9ZP9ZYofYUkN1EnyXaBdYXqM7xyi3tgosb7dR5k/EfKm
R6NeG7dv/KdhyKLpDv935b7yiPfJ6+zWsXs/dn7hnLHTTcQRpErvFThPDWmnFgUwhHb4cpne0NUC
JTFd+25pomO8EAp8Tkbtoi0bP6tWutcyuSb5ELVnOtozpr5wOKdNB0UEcQ2WVP/DbYjg/cpZnqG6
8HmTD/CGy+VhaCeymHYCs+CTMP9U/oxC2oLo421mjV094dMNKbhPkH/LycOxalrKMd5dZsLVg8Iw
km5brO/mK0K0D3+7o0iT4H5y46wvNyx1hau2GECT5VKQeEZGbRgSD19ypOtwReRW0ZMp+YSt4XYb
uAq216WieSKDHJDnK0sloTBz8GzbR6eilti7G9o2cajoIHmqfU7lJurhJItxpHDRjCKjX2eg/lfQ
t3nDbFAAysdvtHsM6xFhTmFuhXuxP0hit9kEkHXCJOU9pKYkQrn0RZ++qCgIsTub0We9aVQKVTqq
dSF/d0k4Deh1CTyg2SkF/eZat/llxiMCgwWJsXAeJY6w+bVC0ml/zrm7wILDj8/Ry4qtDyyWIOeS
Gec0AmxLE5BnalHebI4GZv/SEBu5TknTlRsTabc5phS8BQ+ZnJBGF9una+QWUw3vw1aHPQhaWP1b
mZpY4RGkPuPN3LB3G5wJzanG4daT8igoIt/UrSvx12lTzdQNFvDKu7iI3hxyxc7ak3b3bSMs42QL
FqJFS1TF7W6eLdFQyUlJxLp2+qW4OqEA1RE5NLpsBavmzLlCVSntPiYm26fTfgNulKyMw2uZA7zZ
UnDH4N8p075c+1Ors03OrDLDNEXt8484akZYZONAU1hDA5QpvafFzjBs6BAeCvpugylykSM23TxS
FOgYy4G8Qc9jbH1SNoH5UI9oA5uUcg/isXqwi5NH+VdyEtOcRxsyJbY5+IUELJEQtUhgARXqk0q4
adnzkFohxq8UbrDGF3nonE6n2baNXR081SGsim4TYpZ7SUSAjXbAYdU+q0ig94WhbVEj5gduT5Yl
FCbdmLpruh0m8yh9KNJqjq/4Ltxfdq2mEIe3drzTlOmRJyVKqs5sfSVFh9kOkfA20oerksRt9J66
pplWY1G3byzWyr+MSJ5MQMJlryM7ylbBMsLJwqyA9hg4XiwfcyHYJch0New/KRUS6E0V1UxwU3Gn
/UyawsuJr0ej/vBYYiyoKL3v4bz1eE43PhiwtTZ9pqivC6vZIOTnSUi+JKDTwlJWJD7i2u3tQ2Vk
WoFVcyHnO8LmvBhwawyvouFW7HbRgs2kz5yI5+HmVsrhYSVrp5/f+ABz+xVp0UVrT9nRO/nfD/D8
mtup33mHNND8b+si7iiW9gWZJLVM5kXMEQltqquKdKdadyHSXtkkp5ypLy9iQrQFZ4vpahW0dqXW
CItkJ7MlscvH0fEIYaesJ+jSE+sKPrvWb//EpLhx0hnMXsw6Q7rBI9x4NMpMUy0u3CUTbAJuPnx6
gYRJw2G/atiW3ajaprSXNVj+bD4yHWbuYJcTbSAOzMmxxJbig7NWgUDF8imlcbHqhDW9IGHSDv+c
7P0/kk7+f1RGHIZk/2eS7fp//Pf++7/8/rf/+t+o+Enb73+l2Tq3v/pPfcRy/yHCW3FuCJtSCcFb
9J8CiRX8gxmOyynAswOBUYqh2X/ybO1/KMgVAG1BRNqO8PlL/yGTiH94ks5Qvp/LBoxWIv6vZBKo
mP/L0FQqn2/mKzhMgQo93/X/t+EmJG7ZO5QvZq20NzkHhQsJtvk0ki/sqBn90ZCGH2CqUaUCOV0l
afgj44o2xdhd2Qhg9uOByeFnvviefZQgFUHL+eUeaZtAwdTTjjHvDPEF2A9Tug2xo1DVWE6Psdtt
o6Gf7+tErNIiTS9hYR5Kn1JY1q6B+meV7TJ7fPVF08PJteczXCRY2OnIBZbsUCHNVQAsucYEjjba
iRGjpyw9p+id/EX4LGHWAZW1Fj4czbqJl/4dKj1R1kFmH75+dZv8Dm9P91k2TrdqHHlvUmwHAD/a
l8a+DpQFjdQfbpeYEWISP4y58I+o6YCyxow+cgCHLLExYZFb1VR+K8H4+4WMSHb5+3sddtaYy8o+
YiCwxs1B7sEI3IeFBJfjTNe/hQeqKA6WX+/Dci6ebHqFNl1grqnH0DFXeJXdnpKahTycnqV/FbZF
B/aYcFDrBUcFgA+7aMQRbkWQQOK0HTZgII+zaOjusYLhUAYSA+2IVYAsaH6kx+I5CYfmrh+T4JIv
REHiNH1IyKTfwd7/56+QjNIHndK0KCLRHzPZn/ssTC+ZGvZzqu1XpLc9d+DwzCzmyxnjhuBXwmyD
wy5MCns7cJzikOdRA0ZgT7Ste0mHBCO1NgW2nUfLmx847BBLFhWuSwBwW7yczfOCIZw/cnEDrS5D
VJqnMhsJsqTFm2vI09VEWR/+fiEO7W/fxjglwMV5707fvjANE/v2ls+y2sIAfLzvrdS6NI5/cTWg
k0aG2JeaUg1XO8jfgtF94fjfI4Vn1HgMNo54UwTdhP0UBow3QM0b2sc2CLiQNLcWWRnk0RlehMSF
JJYL3CxziKyMm06si0uUJ/yIbe5tCCwSg3e9+dQ6EXklbBInOhKtU2rfvDf/8msSxZz+szvXs63z
3y8M4axzRVQicuL28Pe3KB9rj1z5dp3lGFq8Aiu59MZNwLw34a7os+9hidLDHIsvZXmNs4lxv92p
yiR3RAiVb/ZyXH7l/eyeUoAcm7Gp6YfpOoxRMzP4bTX3GOr8OjyHJv7XL0NdWPthSu//5+/Tshmc
8TT9An1nY7n32uvfL5ZJuqurlbWNNABYJ5hJK4TllxYeEbiJi9nFhea/7rCYr4d+tE/lrAxRjTjd
9vU7aY3rMgjnWAAHYErLgMaT4zMRGhpjK5vXzIKVgpe1ldc867YBcU/yqOOwA6I07W5w7dt5OwQX
KS6txrFpVag1ae0RneB/FF5tOJRcN6MbfXF8hBsYETeSFv2DaXz5+19YCiW3Ms6if3vNmSvaVP3R
MkOxYr4Bl0MSlXEs5Cz5ZAlf3/39wh0mv3PxKu8YKOAQvBVNcS0m+O7V2V65dQSPOgszcG+MUWc4
PWvb1qiDZQMlZ3blg2wTStoqwqweQWmvbu6KUGEzBIw0ywAr0cJsFr7W2iw82gejZXg/O/syGOiF
s+7qgCOFQ8n2ubillSRtn0NjBvxL81sQZ4fQqvU6mX2mNCMuYn402lkTP9z2TDC2hK4r8HDYe6vq
lYN3gcefj7OZmPDilvIhOm6LGZ9Khi4RhQ23x+VSCkpJG1tuwZjEewY3L6DDcLuGzrDqwuiLOcR3
HF9xj+DbLulHikiyFFlJ0x8/8Yr4VMG5JVqX1J0Ct/60mr481Yg56656gac0xtlbMbzgge1wyOoR
gEbwMdNMkXfEuAlF1BUWUNllj/RtYTkr3E3U4thURXs2AcVvt5BH3fFRU3N57SG6UqyGD0n+EFzt
N+noARTKHvuwPNZ59ET6Pdk0NKRVXn9O6RbUpI3BisIc7YLwsdvbTgdGt9avRDfh2F2TuCM7te3I
EW2HIT+6Wr5EgGlzGQ1sgB4B8RiVRxX3+AUeyN5MG09aV9rM95yxY0bEtMUM1CvOTz63BUxrQOQY
8T6oiCy21N7Zx1C1sXp/M3v6UjEGYPZLJnsAY5vg+0OSMacb5gvk6DnCgr3Svn5mbhytoRl8Ak5Q
UbUcXXpslSo4gi8avQSeWQ46cj0zkVf54m/L6JdDuswhB7MPjb5akvFjC7hXtvJuCTKf8B72Y/ai
9eJHf8Scgp73Er1PSveN3C59njwDClc9BbB0BtIwvR/A/YkCpSOeg3bHHWe4Dr4ccIeOF+5h48kJ
m/JI6ODNYBa26JrcZHr6TEf7wzQScjg5mG1EDHOdV8cktz7msNm2LXhgNTYnWSnG7bmDUdGoDYPf
cqXdGz6uEcnNIbcu0ul9wj1k+ojVG+da4BEnnJnNnWy1tQjXCk46oWaiVxfE+qHCTHP8GgTytbUu
dlksJxT8nmoHAHt1fLO6HRrHfs+Yym85KlDOynC6LfJHfFfcIfshJSjOiqifAjWa3UxZ+qpv4B/M
iiAG5ax9ELEixA5ppTGMUdl6ev5kx+MTINsMVNCkWOzXbghGIcsOdeC9tDN1hDSrPYqqa0924NTr
1uWuSBbyoIJpOucB7bQT5Cb6Jq/FYDXnUP3RhDFO1AqoncBsWHG3/qmD/oOFhrUVktmeJf4PtS53
tlGMiuUw80/3d66gpoAWMsPVVTFF6bpde5M/sfky1cM3DPKNx3Me3ZgrIrHnaYDS0XO3mhCCrlyV
iYfMA75ZuGWnqYrvI1C5L9bNgc0oL9zpntvONDvDc85QWZQuzZM3Y77nz1vH5cISjCNT0ttkRUO/
AZVnb1ObhC7QP/8k7aFbg71MNmZGdkGo+90bWW0rL1qTdTnFvmhBCdEVWKGRmN4HBriUZCcYENzn
ty+Yp58AC6Y02vKrVFTFfZNGBTMLnL3uUtCmRucETQqzi/3dj88LhLUzU54bghGsqx/pbV/5Pyab
jgGvepi97DNa+gu+vmUdt7By8ZBbO8fvMugQLLgx+ET9UoxlcNbcnndJkYq9LpJ9pF/92rvAYCrX
vRe+tKI6xLADCexUL6lthnX8YxKhv8lHKPWDtJ9Q/J7axj9bMw0S04ipEtrM8ZZ/gPj25ShHXrrE
geNFOZCoU+9NDAPEEW/ipWWZe0sjjrzsh+m5yuSDaW7LRcNfFH+qlvOEm5a4lNuEdmRGmiGhwO3S
esNrw9FmPdLGAD+dkuoSu+vE/dR45IjrNtzhbs5Wod2eYAtzS/X01sA8ORG+hKaE+bdRhXyCECUR
tjBuAnNzH1ui+H2f5x/Mxr7BkN5QlRm9yJSCoIS63h2ViRvFQW4rpz7fIPns9bjcBXlO5XqeNZcR
sRhY/IJfEMj6So/t24CycAxwPm9DaW6ZOocDGVAoGM2Wf/L4TBRE9qLoqY9BQ0A/D5rEOuqu/nRG
YM+rtjIWSWJhnf/+l9cGH607HEKVm0NoAu/nFFZiN0yoTAVJ6VPQWOyuY11s5jzpCUEsP2yb6qQy
JCjbMJuVlpE/2mh8zWzWXqxXUMiraK1tL7n3ifWObIeMW65dGTE8kPAzDPHL2nf0dQlB1LDN/6Su
+jvzWIULT1uHGvQ3QQZnVZVeheO6qC/MX0nTljJc97G9GVsywYXfNYAuOiREl+zWyNLksAhMuetv
GchDWSIdn3lle7ZdWIT+jVMQzu7wOPeADfGewMMcSmy6WX0eJ3e840JACJK4R0CbfAY12yJA6kQi
e8jC5I8LPGkXIcQBlwHBMv8yNIXvEs4YQ0j2m0JRO1PRCiJDuPEKucodsS/Q4R4qmi2YnsUPWUnj
ic5+e6AEN76+zYla69tmJDpGoH1jNz+x7ZCn5ENhE62QM6zJDpNC3RPXdM09l5iULi9ggpRezPcU
lFQvDFHgEHXLvE5F/bhQOuAOLs0K8XCOGc3SaDc8FMQGKOYMHpV9QxQtww/fgl0XQmRh+bXDUxLl
67SJlpNguSQQtulza9jZlABc4rbZDsoiTpbjPUbzRc+rYIlT/LxDIJbXDs64a6GlL3bA2tKH4bVb
Tk6j+isF1YfOM8GGcF6xYeJ5DuJkhKD4WHfJS1V3SHs6/Y8vZInXA2errWCmDi4IXMeS1vRV1ZQX
dDI5BgGf97ggmRtnNKbAhirh0fVOWe/iRZHgkCWT5qKprBV2D8iPyb3pws80CJu9P+dfKiE0DYVP
rjLhPqU25/LG3qQJIM2FLGJvtd9D6MERrO/8kdNaWY7B2nECkg/59EzkhLh9bB4zuhzW/qIhPkYo
QAkZSgIUfWqRZMtKccqrnP4UDFMAz7FI85ZB2GJnDZjunT0f/LdVU+keLyD0ujexsCbh7x53Xoad
u+3UVzQE786E+7mxf9Fzj3z0o2340WOqgfCJ9FB4AkVWP+i3lrF/889bA/t5KEw9cS41yalzg/XU
32jKHRCRYpSPdlQKfCk8dSVRQangrvOH9pNMvpuuN4cMcDvSCQVa1eLuPB4msrZQPeiN4U4CyrVx
H0rHUZz8XCBv5VmPG8pjs+vszMiPIHfqkUo53APnwpTjqZnHO95APghiZJOimhs7hGNvliJb6zmY
9qrnrNeYZFpNRCe4kgdaCswkQNRc4I2Z07x0OUaIvEwBJqqON39eU1D1Fmi9w4kerAGP6Q12TA3A
KLRpKDO7TjnPbUoNjsX9ECENemhqA0uxK9ucXCtau3/cPuZFonX+2JLmQ4chyURC2VrKFsGlZ/VN
vHVJChAbDPP5QkZ8VF7igEPQUpTf/RTGJzwNkBYag53n1od1M9pkuSfJ4jOk0Q2ynT1X/CQlxJL5
ks+N2WQdoNbacczOL7Ax2mZ2d73NRGXI1FfYN694krb+nHxJQqLsqs3rTEB0C3gImEdxy7rrNRTf
6gfSpMPdcRHwrGC8W/TNh4WSuzCK8hsH9TT1Y713em0fiUM0D6WEMRiReB0HOK395GjiZBZwu0qS
X9W1SzO00zy7QcSrT/4zTbeZvYAA48gURgUHVpA7RBQgbTz24/LcFLV7NoN8HZdUEvrtrHWuhpqQ
6jie2zD42fTd17yAh/W4pSXDfBS+eXZ0GOw9Esoc5PW7NzpvoiajQB0qWLmbtxC5lFntEOs9B9TD
Murfys019xPvq2QcsqG2aCLugZfNEQBWbexxlpR7VYYroMvBoXei1VTxIWPMDFutN9vAXx4HhxBN
KkNSoMtjDnuLjyWkjgTeSPVREm0DQudsEMIfSyP5/oo5FEEDsjjInpw5QSoWzdad6+e21bzspnoh
+PRU+eN5RvorWj40fjCwMbZQOgDyNIv9s7KTj6R0fhUAStJet+teyjcOLhGLB9m5CemEs2W/FgvN
5j3D7K4CQxeb/ljmDggOZ8JC8+Rn0t2O3jdtDg+EhV4t80c2acruehAwmP1QESJN4VfR6WcK2ARN
Y/igeOOua/Ce+SI7sbVpBu7RQxe0X/HUJVsOCDnpqoHmGcJkh7QydwULDlwehP9ZAwFh06e8AhL1
EvjfkCXVUTpIbwAu4SKCPEf0pZDUEfOm5LZjUh/9PpEenroYCRpvAGu7vJ1aO4hkIxMWSURiY8HR
mjpKZ5PA+2LKyVqINQVktXgx3TztnUKVa1HQYBF04xbnYnPjDH3P2JoGK74nznKPwcjiRY9/LwX4
jtkHDLQazSj32vGfaoFppoKRrWMW21wFNVhWqY6wL2vcF+xyx6he6Nigg2zCn7AtLH3x/CY5Jyie
u84ZfpBrrNd6ojQzyiHa1LgZ1yNpn42wlj8RVIp1XZNFtv2MG7y8aTU4G9dA1De54KaaZcoCLcDx
J0Z3XRlmbiuXLgIqP+Nt3Ksdme7fUQWLTXbkkQ3eLYWVc/jVLcuhiyWvroyP8CquNo234wi3Zdxm
uH2wkB0s1tjZYZ5cCqJSoC9fZtgGQK4py6k6cJSCB2uOoW8L+EQxnSMrU+N9nD1ORVV9ZJsLd2Fz
aTYi47I8UZme000QePQNeR+8sBtJv9FWN6W9EQqfmvaa5UwZEj3RUGJjwupgI53s1bLEhxfbEI1g
MarEmTdxDZI6LAZF1rZ6N4ULCtbpqSSu3lmCH1L2jjPj6Jyb1xKuGMuuRrbHVdX1f1zZPwVQG+Y8
fQ3znv21/iT3dRPT7wPnpYjisy2+ZCx2Ui4/26w/OISBHcwrp9qFnFeQ+bfoaWnieNNwbx1G9kSR
fURL8r2MzSFJxremWVrE9vEVOy4jEMwPeMXoCh/pPZSs77ESAHMCZ9WW5k9l42RZ5u49CeF5EAXD
+BiZUzCHu07Qbxcy5T2BlL/0vvWoO1jvNC/473b8XU4To7dNXhf5OsrkC9HlI7HYP41oP5d02rhC
n4aF66Uufumcd4CGnKxMEF1txg2YoPAFQ6pMNaeaeAbz2oXLYZAx4PXRvYQ62d5gR7clMCgBzw2e
+8qbTAdr3+Do/AiJkwHHARw05jESayNKCnKcz8TAvq1vz0wtxocFRkhgag6pfHKrssnxAQCjSAjY
OYnzewCYtcpcvI+GGzYSKQlrsWTMSSWrSBJ9+TW0oCUDzOL9Wab0MbVQ5uei/GO1VE6NiX1u2SXX
pqrPkZRPKSDWjUl4P2v4/m5r7v0krld4oKAoXkpQM1ggASaMPE5O3r9P9Us8iADak37qrO8UXypU
fEi9GuCViriVZ1x3S2pQI6v6qYrm28udJ6crrhYKeKvSgyHxOA6skdmU0g0UnJ0FxIzlJXdiJJ48
TfAWIqJcyI0iMX8Mw3FGChfb7p9waa8XjDaFju96TBlsNbDqHXeCIDYflBe/QDsj5PicJdx8+bZn
eFUXx3Xuq5ELjB+U+78/K1bPP2B6grZ8sYJxj+cM+JnXFlA1058yBe4VMi71SGevoxKjKMxomq6T
Dz+hEckFFlgs3kfsALmUbFRR4R2K3HkPTQg4vJLvlrE+5EzwUZdM1yRncm8aDxHmCq4yYz6cxvqx
QyoZ8N6uELZe60qfxtY+y4xOl+S2L7VUkDSCPh+nOTJ9eKLiBnh9C+cdwmgK/tVyAmBiwJyz6d2V
0BkG/xWIZEg+ll2md8Dmdnz4Zx400SyfQRb/qKjyIO1OUQj345q6dZAlmygUR4weBx/prEiLNdaO
eIXqvM01uQW76vUaa+rZKRc8b/pOLSXjoCj+nv1xjQ/gWtBqMkCpU0NVbSa6m0gTwjZlf75Nqt96
znmrCAw5DsqOzTT/bCYP3H8N/dwu8pOSw8ck6lOW18/ADRM+2P3zXI1Mc+I7UcQ/gHkdW4tccgLa
a12H9W8Vl0dm7e6hoi3Mbu6GEbpY2upV20tY+R63R3zIu7LNQ3pqMQKXlnmE8x3RR2ZqnOA5sIOF
wbFLYw/uDChQOKA9WpT8kQBjsbwIK7N3DTvqKtkscc0sT8PKiWf5o2La4dMdlszjPce1dVm7dzj0
TymxETJST3licY2sdzDE9nnoZismUF9e3Lz7qn/nfVzleCvAIw+bvMVUY9X2dW5CtIABeFuCWcMf
WZDzr6o90ECwUVecZ5P+5HLDjSgqzvR6fiJuSJzTzZG4q7cpDKuEh1ek1YARuvJiV10J9XH4oFfs
TVoU3PhcDmwZ30O85dC1LNe+tj8ylDUThg8tfBTNtWFthdYHBp8oF68MKEFu5JXAvsJVo/fvub1v
8Sz/dm4AGr+HOEkPi1T5m+s9Us+xtuYZEDEl6G0z3jrS0junVFsqmYGguO7Ja1PO+bF/rrDvy+SM
pPwycxJaFQU1J9lyO77UBK39FsGwZESuy984AW6Qsf7S+VSxqfma51w6FuMz2h2qnetlZMRx+gTN
W+QU0WlZoIg07BPGhK+eOzz7JUiQdvlkPq62GaVKAXlo+Bw2ZW4ikDe+L7NZGi4GbkJgxau3KufW
jAV7XVvBfPJxNm91F14p60657YDawkhF4bWxNq52twF1T6vZyS+Jy4nDsiluIcBeJigntHA9kpDg
CJa8EYXv8F5VXw5x2ns9MBMYmL6GETf8OKdFNEtvUOE8+0g7CMwMmANYw5vMt70j6vy+FCFZFSzI
zKJ+NenXGIy8QEYfJueTqDFmbvUM7DFd1aTrPbMNU4zYlbBGhiwlQmWmD3mtcVTSzSlFAro4wPjI
8epQJ+ZnndfHtm/I708/UN7s/bKKw/QFhNFbHIUvqsK9wk32UsXdo5fTVIJYDJd1ip3LlAEeb+i2
HtsD/zQ4HDmsUr9AKKC+rFc5zYM2BvFbuQW33d0IKAdoxjXO5UXd8n63faYFgErkJHuseu/DTpdq
B8/pRsVMudmSLqhYLlcNp1r4NMhKit8O+WsVBjEKKXndHfYycmcPBiFiRfD3oBwAOA0P9DJETxmx
fG4e4QXUwCnp2PcLBWOcEqIndMg19YaHqug3pas+bo96IsrHppvhuhDPJLJF5dhyB5VrNxbyPcyy
30TRILkKVBV7+c1QpdyoOH6KR/AszFpPodvz9OMsp71nXDV1/JuAArIXZJ9I/cZDzh3Xb+iPMz4c
tM2sIqY98rXGK73B1FvsZipi1l7xtmBi+3fqzmTHciTbrv+iOQukGWkkB5rcvnO/1/tmQni4e7Dv
GyM5fb+mD9NiPgEqPEADTQRoUIXKyoxIj9vQ7Jy999or30LkSVswgEkvtymSmplG3BTcf1YSw5cl
SEsmlWltFGe/nPIIEHnOwjvlEd7FPBiqAbd/4xn3bJHO0jNv1ehfk4mLcG0Vwc4eYObFTfGII5H3
BPHV/YPlTMNsRVUZo2dTkxkpWXminCW3ib41jPvUc1FGueqgoJD2l88e5utVZAf3cYIjfa6i576A
KqFyvpLAWLAhvHW2B1eILe8uVPVHUbMJM/T8hYed56v1lBYNzCKx1MA05cn3jBdcasKKjtJqP/L5
Ka58xldhrOasNbAgIimN3k0VqdgxUgBry6ZfJW6m6o50PdDFM4uDxTc8MPxntw+3U13sId0CjI56
tFtJOVtZYPPgVcoLbqbefNA1nnos7hC1lCINhHZUEnEApwFVWdBw17kHImKx73BfN4Gm2TwwVmYz
8dBIxHmE8bVx7PHYCNs+WhVasaQAMzMciVLggCXP+oPwiq/Q5gs+FmidkdmUOx/iApo5tOo5T/ez
ay87r+oYGHDN8XnLbZgK0j0IyGizBQ62Y8ZOYVPTw47eycZ4fI37YU+jYb9L8KLKmVz85G1TiEAV
uaMlN7XpRSh5pEHT73o6HPL0UM8G728mcPgtpQrNaxorNhUmYFagMXd6oR464SFPYHIxwMZZba1S
r2SAthJ2EHwvfdx7mMZemjk4TN50xz/+E07tXbG0UkUU0zA/HePKbM/sSVOPa0fIvBEI9EvJN5r6
lzmoOM8hB/fDHCI5Rq/VEN/Ecio0XHHTaWwPfQB2bG7V65TNj53VcfgWfwkUnXxQUL3LGzgmfNZE
iExRhDBExbIi42aVOO5lgBm0LWYELcUV3q0tyiwyy9o0S4Sq7R6jiCgzrBYoSXPxR871I/bY57Sg
u3liwY07ak9VNA2JcE9c0axkxt5vjtQ3Pva1bVv5qk/VoXKNdzqRz46fQZkzrK3jFR82NqO69XkW
Y9YhR7WisQPwTcfzxEK20/29F4P7VfIa8ymaTTfZS9/pdmGJDAqbfGcr4BKhBrNZtu5Xb81vWaWv
w7K3T7LmkikSPQ6+mZFV10zWJOmCDfn1u8JiicLFY6Wbnds3F0IyOaj78pN468lBh2Df6LwWRK9m
LwcaY12iKb5ibbqXAbcVM4SYYKa0r9V9dq4cvbAotp4PGJRFw0pW1GUOkfWqlak3XUIJCj6S9OxN
y0FI91OYL3BVJgtZcVZLQJ2l8xYPRwBS03VCK4Os/tyV/SWNOIOyFMqg1lSCFRMYjbn7mh33g2zA
2ujYkBF6/HBi+veGzv+OqujWJka8qUzP21MGaQ8TGOXA/rXYHa8sJ3PWdTTc2zZsOxdm3bppO2JG
xq4JhPeQ9vsRHyIvX53YbM0Qnrqyg3VCtclJ9bbAbJLdO06HOCYVzK0ZEbD37toqf7E6u8alO3MM
+wFbNG/FIk8/e+yKVuLbcNmWIRrEO/xalII6ONCqTO8Q/bKNjDE1jpKKkHrG1rOXYQkEBVfeznfi
5BAvJ5zj90zL5h08sXUwmKCAmh56kiIDugwbQwKLeH7mylacVDnd4ahMLwTj+NTHYNSHgbPdLPzj
vCzbjH6otqUGQtQRBlj5M36bCSPBzGqGlUaywzRL5Jv1MhvL1WiMfxqgjT7beWU0z4UA/sG1c9lE
U6mnkg8d9ZjSfH7SIaIjSFHuFlRH12++U9F+xuQrWESOJwplQNolQHb79g2y1p1ZLd0PsT6FkEXX
zDAoV5SIDdgLsMU9qILpD5M4t7Gk+lO6j3EJySZPxI2aSqh7zRFzN9vvAgsB4ZlmRqCjjylfcM+0
HDic/qh83j4LXb7dfPjKzKJQ0H0sGvPvXOSnRBntqrXqExocQ5AfHUvJK51TWRVr8rn8TKaLu5bC
JWrbg4sfvqdzQZqD6WM9Bc4HDuRjqh5r1/1CUqm3PraEbehgxosLnpqV7SziD1535k/OPm9H49k/
Lc75iWH500WdsmazeerpTqdQl3OzAFMSqL++Sw2ChYMFD2xBAfXiEhRh+B0bI6WQYSj2AcGvwuUg
hbRAmeqY3Mt6l7EnwGjSJRvJp2NrzsAWWwzdfWQ94ncoVjRs0yWC4FRitahp9ZUd+DogxR/MlOQk
wvSPsIttHGmx6xNsOIGgG7fq4rUzPePcUnuM1HQBppRAFwp0DKDB0lPUzLgzS5bgS0rg+rREYCgW
xglcIj47d29myv/g/2tyv4Lqavl4VuC01WG2lpgFVk2QG2sPRv2qjkFaZsZU7PAe/ABsHqFFliCJ
gxyimPkYhg0Zs5atVjN7zR1DvyrbgBaq4iVU+X0VBN1Gj0iN7pSyQKODoLWWSH1t/cXUle2nWX8w
x/HORi1Lgrzaz/5HQnMI+dso3WLg+eNKDecwwpVoWNjmpWW8+4WUZ0CAD0iCKxexniBPeEqF/cI5
zTHbUpgaqa+iNn+mOjd2tWkci7p+GzxWNr07H8PBchAr05MZPuRjfFBe2T6ZocH7MNd3CIndpnMI
ZtpT75L/N+OtqBNzjUrjL0hH+k+7lrR+OLM/muPgjDmF3mzp7tKsOEhwPCtnyPVOhM5v1nn6/p//
IpPGhTZatU35Zk1MY5TRsLWL02dlkx2QHSk+R5DBSAhZjhP9PwkA2R2I2WDdzuGPlxlvak66+5lN
4Qobvmv8qYnrXOScvVjG9MHQK7fCbZ5HD8xqplk5T2H3nfsJ/NOqe9NT/WRLkmRN9BahqG3yeHqf
Nj3xmpUm4FzQB7oNaxBEoJQtxi3gnlFukIEq+VLXrJKmxr1izLDvI9LzXDqoSsSze7bL8C5y5/uc
q2ZFZ1k7g2pv3OAS0WpKs9OvKUweoF9+EfwaKnzHVfJm29zz7flr9p07xIj9IMxtigPKadL7uOZg
HDP/qWC/inhIASY4K788+wJ8ukoSVlLWfuAh6JSi3jB64Ih595PqqCZeyVHbT+hXf/NufG/TAP/g
iOMmoO0Anx1ZIIw/eHCYxiMArpibsGjWV4MRa4LxX2TGL733FCyU7R3l713ddXzFLf8CTOGv8pvH
sYQdC673uSIhDHJrChjyjiVyXcsq5mA2kcBwNTQsoL/IPHCNcCAZs+C5FiLc5KOt9+kMqHtmkJWe
/WVGJp9/gIcr4FQA9ydqwnj3OabImpYQ6qug4qEXg3osG4xHjfst0YKOgogowP0eTc+3W+6ph0CP
w1ZI+6+ZtbTxTQmbjBIaqiWDR+zNzv2EE1lS8YLazEmic4Jhg8UhjlS442L31UYy/eZR9VFWxmEe
sA/23Wue63ltN+l7Tt/JrkvRa3R/ra3yKYT+69EVlA/hFz0D7HWaZuNCWuLh9ubxuV6+CQTxgfjX
8t0cC64UpNB4wkRhDL04pmZc9P3ZNTueCSQS8iA7eBHQLgvASehyigdcYPrq2R6bH/wDEdOvQUjZ
XMm+OJbVj5pB2PrYl2McGiFeb0Ql+84fzd9po6grXfmQs4qgIhuBx6lSmtaHOf9jNBTWceXwoGSV
TMQ856pDpSmaD4fwqvMeNvKUvtfKgEILoJNLnZI004tXO5pfzEEBy1L3emJMHMs/XfsKpJiNqb4s
/RL/MIx10Z1pGHud0COrMXgmIcbUFB/MEotsZOm/1cwAO809HQEtFFaXwjGReavBNa+WkNseSWmr
MaGuNQ+9wm/4AuTVMXJruXFS59bJ8pH425tlZ2SwRomc4nRwvIDUpfan3XjV0azVCfHlJGbzrEV/
g/ewjjCg7eLgWVX6KzX9zyqZq7VFKwrdsT2781L2NwB5aCMbg9sgTMx161YfhZvdV0n/CD2LBSFy
HFVAGJMqc5Ny+V3h++XLsLFgqfnRu2Hflx0iKBHjHawCxvoEBCfWxXmd9vpaDuw4MLKvm8bHS/7P
ptx759kD0s+5kIr6jjHq4/Jf+9QzlQxE1AVk9KwxHB8A699nA1vDZMCQm+vmT2jl1ACNH0SM9HqK
2gMPMJLnvt5HbfstqUj2lPWFP42BUrObqnADBb36aer03ubM6ULjRdncoj0VOyvJ3l9gCLrGOZAx
x7sO2I8B+dF/4AXOKR19FHj7Mhrw0EYxPahsCE4DpTb4X2oTzjwc0BxHm6XbHwXikFU3uyKg9eUh
ywbyeFbynhiZtTXteALQln4Scpv2glLBpkcxMjjJBwthP3P+Vko9NSrS8K1jwLLBr4uksKpHL9rk
Zu7xckzHvv4Iw+46avCuOCr8J22pB1mR7Wnni6ebF+nDko/gOAYVEOS0LxYkQPGrQdVaeKL2Lgrr
yql5tUK6zuhJnVmpq32zgCKzV003hyzsTT8a9mEq3FPYWP7Kj4NxndTyrhL5VthQ/7wu/AmykiGv
8hjSFR9H5AbmRbjzo9nsi6ml/CHMaUc1kntacOD3W9nvnFMTKsl4zX1z7Oz00e1KlvjFfOk62702
0bQPbACjZG9zCgtGNFExfVLGqI9FC6MDlegODThD84CcUmXTSvlqkZKqE4KYs87U8kmZoMsZP8Ew
P2joDHDT8X67vPx86d2N9MN7lHH/BHKw2VjDQ7Bw9Fyv/cUovcFTSjdalGyV7037YTIK/koeGCfx
m0wgUyeTX8O1z3fQyrLuFkw5T1Pl/zp289dkcy9j4y4qDYtOpIitp6HTTZJQ8qP87AMHTEnx/Byv
q8Ul0nPcKqxdj1PAVrkwcEOahUUfXIcOPlHQV0y8V0rhVoMqQtmFoG9Gir1DQcKrTdxgaj6BMWbn
AgrNNZHxbozG5GbN+SdZY0zfRLixSXZ3UCwq4oS0jSvv1BCyO+T9nJMqs09Jy5+IxlM8T+RB14Ht
35KcCE44JHsEZ3zmfGYU4cFN7IJENTyY7k6B5UIV75J2Lh8+qOXOwb4V9aViXdH+CRti0ro3Nl4l
MJSNzCYV7g/oNV/x5H+3S4t1xp2jUgvgnRUUaQ6FDxpa8vgBV3DdZebfNom5U4kfuxhey+jSjA3V
6eRzelYIRpfutE8VAiVrhCLGGLdpyrJNWtOd21/z0DVwR4wJehAlDo6uHnrS2Wtm9X0z+1/wEF6c
OjMPrcpe4q5+KEYXwbgiH5H2DGJW71A8TNVwYg946b1XGn3kYWrLp4jqDLaB4lqZiCf12G1j9ld4
rLM3xRMTJb+5dFP6yrWM0ZDn+FYipE+QYCR/V2PuWQ02WeIMGyxZc7Fr9r1vgZbtBw2WelE0w/zQ
APJPO/c3ndiCObH97RfJHyvDpA4v9712cZzqnN0Ia/u/Q//lDd6F+kU0DiidVhqCIjMfaxM6NJnD
bt0JQ63JsoDr8OhWK0V/qWTxadaVeEnRX0Rav1fR1J5oe32t4oC33sAZ6ZRqK1OavnihaQmae/xb
9nQNOSh7BEiQMTbF6OsR4/5KNpoMoXENtFwetUCCO7wO9/PsrepM3qDQTAe4IS+Gb3/N6Yy3L8/A
xS6x1HESD0UexVuwTTs7dC7QGZ6hDieHkp0n36ACZvWNOr+1Lz2yNNb8WhV2sgZ4crFktacg74uG
j6OTgsfsWVyn3VPpV90+MjHpII3hICCcmqfNvjNjTCuh3A+B/zYIbayFU9/KCfVg7Ko7s8mOhTH/
Oh0d9u1AO/0wTKvOnA4+/Beozd5vLccf/jOuWYCa843oKVv4ruFKE2ZnZVNUYtUzm0mRPBiiAgja
u+Qx25eoyzddWL90PGvZIQHerl6rFMgKXYMfdhJ89hYa1vI/6Jy6msY1M+MMYy1JDY2atI8Tjuzg
gbEJaoFp3BAiPkkkj1pc8x61LhP+bSB+vWJ7dBU5Qwk3vyKpX4q5vjm9cwnz6mTA7Woyh0HakgKf
c7Zv1Xiuq+Bj0PF90yc4UDuOc9yF82QDwVWGf2qMbWJ4vDuUkskhPNrGeI93887M7YG7x7rt/Z2z
1OIMcIYCbl6Nsp9niRUvA9wUdc1aKTjXiGB6OYql8q9RQPJmji6JZAK1ilquX9KMFM/o8QvM/ieY
iT2UPQ0IvhE+dKjQG6srXytZ/VoxC5a6tO6bUwZqbjX2tBhHWA2w6nkEQcYP061Pbsi6ncRuv3Fi
fK/1gkQEcYAaRYeWcIGXtJle0KA3syVIEztUWShhf9k0m9bA9uni8NK9aN3fzvWwbufoC0bID8uE
x+8SUtgFSbg+JaDkjfozY+l9dEJ9S93qpw8xSHguryWMUcQ8iCuB4hZRZ8BuKzq3DfUtJQVpZcnF
lCjZdLQY1DCwhVumrzvf1C+tLxl5uBtsisonL+fjRecY6DtaIYzu1Ivssazki+rvh8o6W8p9crsJ
fbrkXiYy3lJ5SdM2PhZUo6zi0PxwyN6vCaPzWnjOx6S6AVEgeyfKrlc0ltG1GAOQj5iQ1yXvOnmL
/Nui13LOHOgoXl0j+uPO6EyAzmYk9qYMumPnLbV0/CMMhZuhYUuasamBPr9MP8WTrPQddImzsHBk
icF8Ho2z02JsS8Nq3uW++Vwva21+zYY4mV4pc3hV7K6wk4C9ImQfiBrYM0ETcjE7jp9jVStCyPZY
rb2BE3yRIpxu2JgJyeUso4eynNmwOdphIRWfKQuA1GKBNIvIeYRDrW/QQ5ot3bYZEnfOJyXyTizQ
GIrClqh0y+e1YKTgjpQeyj7C0Gy5ROhNjAxY2JvM3sd5zRmlc8i8yXfVUpPnW0p8c2fJYg27rfJP
Xo/vzs9uomS6JE6CYOHH4a64Z0pVALf6n7LHzt1Oetj4IT8iDzXuJi72rorFMo4eB4A9ywHY1iEb
d0AMtSvcjRdhwG1Mec+ZvnUc8YoXM3r2sImtMt8xAMDU5pFiZ1b6xHIgp+yt1qFXkVzjSTnqBGSN
s8hlqgSdsPbS8Dmm5rXtI2qdICRMdv/XmipWCJGyjxWYLDSk7maEGoMsGbhVFS2rKLoJV64l3wUE
PHoUk70H0G4/N7CTlaXFU2nWxyaYL8NC/yA0yxFvugdqirgzTNivySrvtXY+p6x8he7LxJHtK23Q
/aeDcLNkcH13ntcy1ewbevXJvpQ0PgPSHbgpsmTY+3A2dsMdXPaqq3lF3P4dyR2mUFzeOi52feAZ
77VWPDy/DdvfWvzDfQueKKqHLzmU64lrJGESomQyVXsoN/WJEqlDStnMtajHF0yhET7BhK2rDne+
3Ts4yaKahhv71eRA29ttrdc+kBKal+d7VeXB3aR4RFdcNAfZUCWVkWVxAzQLxQWR7KNsuZqIvP80
aWJd6e5Z28EeoBJfFCPgVuejr+DwucXWn8GOy0Pp9O5q6km+QNRBle2fvFDcPFySLMWsp07MABzG
jh8CsOCIvSmxAQrAbN4lzvi8PJlanzjcNz402bWP4hz47ierk2yDAbBdMWBUKzbvP0aULI1+PP0Q
6k4l5YKqq5t9WVn4lkRwxz4yRf3RnzObOaI75p3gGQ3wgBcgTHgpjK6sWKlgymiT8ckNJces/zHL
7Dqa0aMv+nc9svfNlicGUyQVOHo9NxGGGVxaof2XRd2WdxESugjNw5zMhyI071A/frlMUTvh+d9d
8WdSPb662XxSGZWvVGVutQV637GRq+Px7wIq2rph80SH1ksYu99GfrNs1gLEEU51wGeaDl+eu2N4
5KH3F1lig9V176W8xUnfO3cJ61g6A5aKGNpK2KLPl6WOmMGME6acPLnRBZAhoQTdsSRW2qqKTp57
EgVlOIF8J3ugN54gri3Z5rL8qbP03cnyx7ycu61PicYKUvd7nvsguPTNnKg7tDjlP9zJJf073hBe
X/2Kz0iH8G44jbdy5VishMk6WKIz5SZ9XpX50jj6Fi5uyDZI/4RO9WI3z/6IJYt39aW1+3egigc6
l17SGTu69Eb6N+AL7drRecUdTi2MZA53kz/Un0QknpsbONW8L98rZsuNOx1w8+4tzb96tvKr21T5
DkjW2nWqUzc2e6Gbu2z+9lV7XP5F9HbiGZzfrNJ6d2lmZmBxXq3kiBHtDdcVFasJnZxBx0jiY1Mr
6LlKwY3QG8fi01EvdfQSzdFjy+g79NxrosVcjntqbdLsaoKM1330QKsVJapnII2/zVxuXXpdpo4B
Jvnh7pIj4MDNaHJurkTcjegKwfJcLqJZkz5RmGRKFy9BuFxNcfSMg/8hBMZcKeuDooWL1Qfd1wO0
1CJfFi6cTaJ0ToQlj6RqEfO7W+QmMd3E6ttVOIxZ4OzoAmWNyJqtpbtQOIGzKxuVbKOZK6LHl39x
egwW/eQJp1FIKE7BJpiN+ZKZBDsSsCIGxVt1mK9t4irwZDhcweNw13Q3OR0+UeO+ufigWR+egQtR
XjXE/aGe2s++qv+IwcHixRGY0hN1aVGkPLfFq98DniwDfrIui86DvHADHpe4BKd65p6kZs9tpNGT
nOln9XJ2iBw6Y6/HNX12SzSBNH3KssyMT3nTFIe2yTftREdzkzj7Is6644Bs7pUbKcLmxTnOQgZ0
MBZ7AkwfjiH3lB9fwTKEO0AiH8qkHWj5ArsTqZ0ePuqajERTKPZFgupllZ8ln3uSxOKXDqLekudy
YsKzeZOXFmvfMp17d/DQ+Xkypr6/t5L2R2fZG9ESFwQcj1Y0vHbVNbiJp9PgFS9kU7GNeTDtJN/h
rsppc3QPMY6owJYgupriid3tSttylXT2tKo0uiZ77XfuisypTf7Y84ZyP0JDJsjPwhwlHBjsHV1/
FBvIpSbX3Ri9eaBcAqOoyq5dbL5OmNF61oxW3Z4T2htLTOEkuAr8Usb3aPI3gB+uqZMlAKj5HAws
IqrMfA1QGoxI24811aUKMk5myptTF29xIZ+57J1DzlMU5PxgsUZdMtSjQI3wFRrMgJ+CvXlNfvlP
ZbUKz3L62KmerF1OOIfhldxOrNdm5p8lzwsO9/pdRXwb3YGlCi8Pt1q+kcSNAUMlO1+NPyX6H/vS
OiFCg41lEPilYe2gvnOWeQXhui4v8Weq7QB1Zt2EFKJlbZXudURGoNbNlXq1B44oIJSgi1gUFi8m
cjmYm+Jl7rEe5ga3RRerssNOmCGVSb5UR+Q/4tG2eO3dljZHhbe4DlaUdv3h6o43iQvQKlFsBPih
gt786VwoguY4vZLtfW0SOlOwpWGqDDZSVweU16JtqIequ6flHZqwGB7E9OqO01JUOm8MdBR0XF5E
zHMd1J2tiudHng4mmCfbODTh3wo/A5b3cFp5Xnfwyuk22vG1dvLNQFE5i+zm9M8zuC4mzfCKyajE
JgGeMlrcLU+FcgxsnxwTM8QQPqjRPP+25URZkajPdVq0W/wP18Fg0DWcTUGbDAVi/CaMtOF6oA+k
eh4xYm0sx6QNuQrvx2B8EtATLOKMunGefG6/60k1w6oU2d3Y6tdhsO+8Zt5LMX3FAylxO/QOPGLu
oxqgLtPUk6EZRl2siTXMD6wCG7rEKb+NP+UgacoZ5wJvpUENTVzcp/lOihZt0GSBI4M63XIr/jRK
66YCh4lVzsTxtQeNcwKMZBW/gVl8UkVPm9NY/CSAD5yiP4L8j55Md/hqaIVchyGSTcU3lNJwMvBu
v9YypASF3D11uu4xov19BbUEAZPvk8OTrSwf8JZR3Sj0Z9Nx1c8ieeOuTG8Jw2tiOJg6OJNCMGSb
gVCLzE819FuSVPbdbMmbabMGzif3EIE+KpdWY3IRl9gOPzUYmBXdsTjXM5vbfskOgyN5+cyxfnUZ
8q4AvM519mCLZ6vGc2+HlJywP0CF5mFdDPdhiVjd0Wa261spWa6zP+z9ElCI+WVWEGwngw+6IhY9
Ou6u7Akx1qySneBvFrA2wr00YklJDv+8oBlXiKaUNy7jn4FmwYIPt3Xm7zaj/L0ap68g4OFp8TRM
TfHUEaeWJBwcnjGL4BBqn2GCk6QJpicIAOMJQRiklf3MtZr0ew6psjaU2vT37WxjDsqzB0lRnZd1
PNg1+/TuktnOIenErxWQPRa+vpVqJibOMTo24gLd6hKl2VNtsGKSDG9rMbRPtXAvaT/tGkkosVTv
PSrDqvM7sIQjzpgo/WhEnl9QtI1gOPOAWB6JjrmbBuTNaMRMy7FMmSHYwlmxonOv4cTnTQUe0q4e
PuGjNNsx8d6wqZpbeLfnLn0FikBc28bxQ1RSsNvH6zTT++IN64rZYNuyNvW5aHo2E/sUVB/aHDEf
RA172npPqrrcQN11NtRm7/mQfPf0nu95emL/cC8kl7izWJItF/UotkqvRccVqx28rZMPT6Lllqfi
slsHQbgtEpyoYRxeQxKHINleycif0TGJrOQME3X8Ys3h46B8DmRMBa7lfRPquw0qf1r+piO5LfhG
+rKcG/1OAOXcsCF1WTuhwobzmR1Rj1WaOjcK0J/A6fIJhIG8KYvq4LXlyTOaFyuPjtWkWeBS8tlJ
c1u54hXbG/aE7FZbAME8UnOn3Ohfm7AGj00V+HoW+DE79vSsPsAAFilGuBZSAw0t+GDoQGvQP7rz
hKrkoRev+qQdSRIlP2ZIfFWD8WCnOYltZavnqBkwQMnoBePhdsY+zFYBES/GeDgYuJVZtPMew9/p
K9aMud9tmxp7y3K/wjCjaw+GxZx8srrx1zHZBSYTbPex3fugko03YqYvui0vVSz+ZvjIMWmlPxSZ
Hn3cIwwgRc/wkv1ajfNa6vga5NQZhtpEPbPOmKM3AFPvehfbBwJz/1wNSEzSH/0VlJfPcXiBPVpt
wFMdiyq/J2ec7Zw5wYhe+jcOhuvyZYFEjxlGMDWDFMfRnP4WMDa2hkwxa7rnmt+7r5Fdy5lZgn3F
cnUIH4ZZHqwIIQCuIMAXlGPovgfbso9dunGK8jcL436H1GDF4bQJRr3K8phQk9yMyA3HKaP0WDUP
vjs2uzL1P03szZvlJmjbEwAnFALuyXT0pvOwRP7XljIvuuPAj2RGO6re59LX6wqjsRGkGRI/UFeS
psnacc9eG5+KwnrHqfWVp220Xs4bgm+NheN0NJnGZLORqThXPrcmrJ/4jLBu1w3pPPrXKg5jguqu
MTy15Xh2QzM4LL+VoceM22uxs5oepjqPNnx458riNVxM3Ka3Gj8NHI11HhBXBdC+pgb4SXbxlS9F
MdWs06l1s82KGCvyCz1osdl/Gnl+JJNxYLFyNkdUVknglYw6EZBy0uvRy/bUBJ11DfC1iUGhW33y
A4r3whrC2eIMh6ugX8vS5M9HBKWLssOYkVZq+XBFAEQIlHFfMdqSg1UEWzEPm2UPI2PzqzOWFbdX
fqYG+6yC0PSgzSd7rhxsyw6LkLLZ07n+omX2ogME2HoR9I4Jxccsnb79stJHoSJSRfQRuqJGmuZH
KfKJRZIRH53IjbDiq0sRDPeD4OLZzdhEInVPYg3p2cNUzARyLZxg7XPNKy3vl8PsgbvnQXQRe+SI
AIZlf04h2sHgAoWZfPxQO2uosA0B31xxaHLzS0eqJz1z3STVGSPFFmjE29RMDLjBK7Y07JUQgzfI
t7iQP72ZOJlJ5nbtwTJvQpY9nK8xGOILGfzPSXBH3Lg3+m+3QE73QVWb4Ic168Uh2/vBjKY+jafE
tZ+IyRC0960v0ue/WVldjARfpkiaYdehDjLTNFR1qeQxZolGAZWa9gDso3UX44wcPnu0akjiSLWm
sPotYBlCuY7y14PpfSdNEfxnXcb/I/Lg/4+lTRIc4P+ZTLj6H/+RhV9EPb7+nUm4/Jr/RBIK71/K
9EyLzibHEsKk90b/tt1//29C/Eu6luV4YAk9RzoWtTX/C0ho2/8SEJhtl+Wk7ZtYUv43kND6F5Kx
qXws17hfXPV/1dvET/VvFS4uv5NvMtjbjm9KYbv2f6ER5rrqCzGwtkOT/vRM/zGN0eI8t7v820ty
+89Kkn+vipH8if7rv0ryJ/L4htiOkFKp/9KJUk8OK1OtMSG07koawLL0TxjTAQhSluhD9R3n499+
QmPITAR4PsV5mlA9mrDj7fz6ZjTJXRQrNIUIzzO9U2/hjG9obPJjHR+5TdEPQHjZwA20ta6Tmsk7
JIAluO/hpVBoprWPC8EHdTWzEFuqYkmCtzQmrAoFzysJilNABRxJZvQId8QS0Mi3sXxgKIXsW3rf
c1xv57Gb2TE9p9J8mDrnXBnWfdZO3RHlk6Ew7X9ifK714Nm7KitAfnvxc6u4cg+jhSiXkR8vx7VT
GeoQWvahFYCj8ipcKifVS+YKXG89j6BMWc9ahNOxlvq9qId9DO4STodzTpmukHzHY1cpNu/pR4Wu
mQbOFQoY4x/M5toJ3gsvQw8uoTOpMZwRsTD4JXDVIGBf+mR6LNuKLG1+0rBYPMhbAfkTgFbx1bTS
l9g9V8L9AURB3/MfiJqkC8wMdzzoc7uMNhy6yFfLrxgbAkzaes2XH6qRdrGJrfgzKnfl7FgrGDw0
qjY5y7nmOk/NUYXyS7uzvVbFMTcSe2XK7LPKfGOl7lJH9FjyEyy6Zf6LYYuAnWHeuiH3VyMPV7bk
7zqnjzaM548mUtYGyfO7GfLX1ps2II8XXSWm4g9uxZoutP0d4z8G+dQet7UOSWakYFVgdq3biNEu
wbkzVvQQV9bFV2jEYG9pgDCCtyYBv5U7pMp73JB5XuI942coHKAT04Qq2xF+QiDLyJ9zTfexMbLl
JaZUNdg2/idH57XcKhJF0S+iChpo4FUSypItXecXyrHJOX/9LOZhQt0Z27IEzQl7rw3FBGviPPwZ
rXYgnVj6YBApDMl/rIOldqbi7rT2C3HPqsgKBuvMGTdOjRA/q31hDPwxihLEaRPCGmIqigE2Atui
ndfAP4hjEkA01Mct0/SIZSEY5KMesnSKOlxEUUNFUpFEERvUO4GBB2+KjmKZCYBU/ml0vVk9WuSG
MTlLfgTPEyzyz2VZRRvPQDXbOvmZT5FQdLAKOHwepqlhHpTnI10ajyI1RiQWYkyEIp408p9W528E
uT4zX3wTbXrALnZKY2Zk7EttHNqozdpi43b6n1O7V+r3P9tp/o1RZeOIXDKBS4peo8fLiZucMOzS
V2F4tPhDQXbtqrSKf5Zsf4qRGzvJ3aPe8C8CLAaXxI58gsXICj+l0JjQDMxtqwYOhpbcqq56oNED
VaK3P7iXrnlfncYqjS5ZzzwqpuGMiWmjKojYkTBaaFSJFK5Md5pquJJzVPeuu4nd/DgMdxZniytk
2T+z3+iZskz18Fmj2dm0dTkdUJtE/uCUz2as/xluvgZ2hs6xAHeQLFEQMgh+RQIqi7GLokrw9Sn6
17XRRVn09iPFqjZWDiIB8gQyYzMYzZfbG8+AmRduHKIHJ79x5t2KvjyYln4yve9MwH2fEwTZQLP2
JZaLwZY7Y/4Hme4DSgfi0wY9z5A+9t2uq72b6VmXqRx2VUkppzAEryZUSishG52zLV5TrO0UYbe0
PT7kjgzDEDgwXIvfMoQh2RWSSAtV/TMGpFgiTreSTfEqjTs0ORGOl4zE+tQg2DnXWjbreWehay5P
reb1mJO7fQDNhjVtaG4gd19045IViAerZQ0vPJHv5+DSBanvgmBnsW+b3TECNBGjKAnHWzdWr1Zn
nkurf87DaSNQLAzG5JeewsvUgeOjVDL8xnGJeR19SY7KAEAaNOAjgbefkUM0i2dtJ0HjCHnaXpRo
uN7JrN3q+vgFChFGSrZkgcaAB7y953qvVUg8t7V3By4VF4m+SY8pMpcdjI2nylbs2hxn3BhzxWkj
2x38SNhBVbXM9iyO3vDUhdkJW+OAJMPZmovUKmSSGDrpEX/ZV67Bq2cZGnraHrEm9Szj7qnOH5rC
oDcMjg2JsAr5haEudhrt5BIUxE3Jcv6pqNsdLO+N0FkpFS2bF/Q53yPcqDYxNKCA+ATNn0abUNFU
2g/6AcJzMvkAp7yv4qumx/tpQFzRmBiWbONa6IxRtLL+Eb17DOmisvZTn9JTWK4FECszGR/o/vmk
2GAzsPps2wYVN6OqaQRWFOQ/HZtP8nQem6J8l7V4IeD8zhjjTfTzKwHqB55Dlum80/2Y+/8fJOVu
aadK8SquQevSmwKeWXXRq4go5u1m+BlmPHYzK2xHQLp1fYOXjjC9HeILoIL73FLvlwYW4u6Whs8j
oLDI6x7IazrnhXsLvfrYhvzFLBU/9mNoVRd43SwwyFsnzPyYW+lPSGLxXOWXRAb3er4K6MSN5d1T
Vs8O25mwnh+rblOUWGyIo4hYk8u/aEA6J+MWEYD3bnRMTgXtcLVNCotlb9G+idk+IS5hfEuqL2C7
EADlrCP/t8ud1UVnbI6flWN/ClvnY9d9llc7GI77KcQtK91t3Xg4VircudBdbGt46VxwtbP4RIR3
jt32g9025pvZeMnnN7Y3HxpmKXM0zkRjLE+fddrWdzJJOFsRr2f1gowsk60bWuD6k2dcBE/tsMcp
eje75lELNfar5c11roWpnpiPYalHTGIkDNGT9OYg4MoIfQ6IkLY0zO8I7m48LndYKbfKcs4iKL/t
XDEiKbwvo/LOP56V3UITcoKlm/s4hh81f7RCv0gx+DMlIM/NmBnD9BG4008YhGfd1n4l8h6Os3gT
uNZNUAT1k0KHkExokSZrB/DVn1znOcol3pwGSrKKDyFrizTv9yoNt0XzVJTMthPd2ugj5nBVLq4x
9eYplCpaeZvrfoeKgGUde17CmJ5Vpt7x8Uar0ctPqVESH5wfK7B/7Eoujhs+NCEWQ12+1iHRXB94
V1Y1H18/Bf88R52ixi3XsdzbevkGSwh1KApb0rBIisg31HtvVttByFkSh8W1iNy9hHLNrKrZETp2
oqmn6qu7U50kN9d8VhU6Flj10iDyAp/DhrHXB5e54o7TXxHwhiuHrS8iArAQwJMBtKWle7GE824w
PxEC0JxhnCy9PwzW/ILdlK+ssVkO1qZwiMPsuvvYTZfCNiDMRVjmLIw+6mjRgIN32sUlMHCIAsmu
jbUnJdyLCmp2cki9bZfstdq9C/TBWvZpdcFBEBNsE0IGcms7q+a43J450rk8E5TjcLK0/sERDGrI
BvKqAqmLfAabwx4kuPb5+O7oCsiZ9s16HrpBYT1aMKM6G9cifyVUFESaUY5MjD0LOGP2TocI12j2
LWymSzknF9ACfj2+TQtBKz4Jez7mifcGoHXdC/NxMMutroztGA2bZEoeO9LJLfQgjseE2oGIrXVr
6RJEzrQsj7WDAlJaGMNNO82gJ2fje566rWf4I/CySEzXQgFH3aG/4fQw39OMZ5lT3MCpwfGIth5S
UPeDIAQ/9aZrbTLQmYuXDqwJyXjHwYR3lxCh00i2+vZDPfLVaXxOBbhTVV/FkCH5BzAnznarH4EI
+XNJswEKljgdU0/8mICDjD2vZ4d+50G35gAMhHfoWJAmA7FE0Czq4Gzh3zMJnVn+KeT0wF56UyKu
k7bYJliDIg7EvtAv2SKon8xD7BZnt3Yuy4uruX47mwk3WeQduxitybAYNv6E96mAeQrPgiQjJBX2
qTb7l+VTcKkYWJHuvIwnajWQ6NHQdngwLX+Apj41CwS27zcBHMZCjLs6tjZhWmwHc9oHlnMNQgns
KbqNWrrVBaIlRRVR3ms1+JpMdtVL1MA5s9qLrJwXtCws8t1tRWWipMaToNwNdo0rvcYcWtBrWRt3
jH44nvYerlBkLDCLWeGdl+8CxuJjGtQfl5QoLfLQOkgH9aY3WXaAYpFuhoGtWONEQ8zvlV8ObJ7K
wsJWy0tKuVdXn8myV9lO80Gfg7uL9QpJg0+Z5wvVPwzhcBr0eq1Jb1PzpguuroblGVbzrdVGWKSP
RgsckQ/Z7OWaZNP/f+bsAPldPmNvUH7fSI5I2qlGodnG1xAB/W/SeRcy1s/Z6wDl3DUlTjwuG5Nk
M/SFTBlZVTZo6woIB+2excBqZEsPse5cE5VF3XNogx+H6HjbDE/ATih20TFGvgnA3X1s+frALLao
ZrFx5uBNhm3XOuuAJzyaK1aILpF96UvojCePRW4YTmfmBIuffzs05QHJF336eEZ17tMbXnAAbZIw
egHc7Wsa5orRgswhL8KbNoaFFzaNDgasU5ZhKGLHE4spkHI9I1+wt629q/F52lq448lw1gOg5dW2
rMQ2bHH+xs2lWDyqLEXB2W00bvwwynyDKydjRTmbKAqjF3LG1sb41npia7Q4Mrgv2C2WGxE4PqLn
U2fneytB5+BojzaMIuLTdh1b3zYczsv17MDY1XmFXtf4TaH2ZhHtYujLMw6+HAl9rbYT9qMF0CGY
V4t+wkfjHjLBuBOYdYqsjMiwJBguCdQot3Tu7iQvkgOzJfVM1NgK7YFsTecBaadneyxWkkOjebc8
z3kqRsHGKYHO2Cilo+xG2OCBXNIDw9vjhP0rb2xAReaBgdE2UMwTO/MgcRPRSmyaTjD4ZNtM92P1
bBd0xBZcW8t5ZtDiDgRlNoGxZVUPQfQrhklI2PMxcRx/eSOY1uCuZlaqA8n0XCKF2NwNegq/x7hM
84fss2MehvtwoR3wrULELyPPYMwknJPOzkx0dGkAz6WCt1PeU/MFVtVuOQsrKzrVRnucFlE049nI
ii5MUnBgzG+udGiFmxPM4+cALvhmyJxnfD5+o9yraLR7qwk02TuzSF2/aOIzvqFuLSyzh1EN6nuM
uCGmEnFKfSIw9qPMvXtQypecQc4KBOJv7U0BgnDjbGNnsUBfoAl5KiwL0kMmemS7S0Ub5FiiYu8w
MUn9/785xiTWxB4RNs56JBmfuLuQks9mt+55IlRDEm1lpgE/gQBhG/js3cF8UdpfufBSUtdiPGTo
y0Q6D9djli8QH+2eD/NLqgMQQRnHAeHdGdD8scvTjPyMSAsfGjhszLWgViJaqfUUGdVq5pXWO9ub
X/JiVlDu2p1RRY3v0J7ENplsBLOdEOaBOPKY2lUt6wTwljbinf6h1lx/sHCEOzoaFTn0O90zP+ZE
J+sMpScwl39GU/zhN+GHk2WAeKtDa5Sy2Wxpz6cIWTIO8hknn86vTRyV0NVdhZxMjfFXTtnvzJwO
HaaWbcZi5LHimIdKaz9roGqMhCICDbEVk4M3Orj1XYxj63romZXkyGdlb1wdx90VUvScJexJ8Wlm
Kf4ysFmAUqb0wc7a0/KZOosxpDTT31Dw+duDczdk+luw1UZnz8woldmf2eOIR6C3Ql2poJiHB3D6
f1XVPfQJHwg6XSSQIV/OeRHxw73nrtceqAHjlcXbSzQybP4qenOqOVhXGi91aPGMhAEvnv5tMD+8
qX/QHV6NlYBpHR8qyAarjphndDv5BtvVrtDbz9bjjdSYrzAYCp6UJdpVwRmvuh55FXh024iuWXLV
Tb08jYnA7w0JMmjupd0KZgXqG817va317J7HD3LhS+EgmNkUZL+N1u5JMfgm4qZdyzg6MtHN96NE
HjANvJZ6cqPd2LU76STBOob+KGJ3M9IhlCO9nsMvx5SQZYIOmaF7iRiY8UZZamvMdGQAv4BvDeFW
Ttg17eGt7vnUDYkKSJSTWt+CiUFGXRLbXMXqb1CWudE5z1GP5Ldee54SzTs0bJ1rzc6PWnXBlBDt
ChMnwkyk1yohWXitDPmmKQxtReZVp5kNdhx+TtAEoOXzG5QZKOLAKU9aV+3Gtv5yo/nbbPj0PfIl
B6VMP94ZmJ62Q5JdWsnLVmoylgrjqZCPFhCWk46bNUpN41QTE84wNAeb5pVbc4r+prlE4encWJSh
R/Pgg+H433bY9QPVRTvdHfIF5vJTRbTNvbKfs6DnVx4Zv1Uq9hkNf0229uE2W0I68/UcBvi6lrdU
z7V7FCIdqFNK+5a3rKVOwgC0DfHp+05bg/tTjr4JgqjaAKdZ0X6pNcKvbqNtm8q5Q/jiqtXBLM/d
ortSuaB2n/Y5YIPVLI1pjVISK7SDNEmUztF4yBfwVzgOYI/TnBuuhPtWmmjMR9fuN5CffK1irpZp
6vD/R9sEQ7axdefALoyVflX+amX+WwJ1LgvcVEbJ29DGCq95B/C5JqsSZkNwagAWyBnVEDRdxkbx
cBR1/I3U0mFRDi6Js3Q5lTJRNltupl/Tqjn0XestsQ3nmglm+ZzMo+h9rQ7btd5A5G/h0JXusU/r
mTV0jDS0G+8FCUFZbqA0mHiWKrdFrojjGYeXgfZLzFRNtzC0PmyS2kD/JGjiIkSxEa1SSojZ8lO6
lhOhmGAb1iWigvKqDbxGiwJrDfF6PUf5RXrluSQClhgTYEHBXxAj/NMtgkSbIv5ne7TtZet168jr
H9JM5vvquzWWXIDKOGUppUTEN4ttjj5sPov0ARhFDWAIQTjC2bz+KOFLrnSDg0goLi6LwMGVXqDe
Q/wLZSXnYIEgtSji8l2G5JRuvdv3ffqtak4oI+l3fT+Sp6EftblM16KrN22Y/XZ6+RtYWCC0Djcz
IaEpeBhsJ/VWhC72IYjAXWTl+6KFdJwuU0GJeVxwB08tXdHYIT3z3AcdOMWVpa25s1vzxh5ebpBt
3YtlbcI+scb/vp4Tz9oQ6CfhSyxXKvKJuCOJuKd2MPPxl0QLa6Pp+r7zeo4skxAWEJp4C2Iy9ky5
7z0QCP8fHhK64VTZv0bF20QgEKKMNt5Zff+vT11OPG4fa9avY5qQTzQ8OIV7txP0dpHObSclf8vM
8cbnkWznCCLGZKkXenvqjpzPnozlhQKuyiuSw8mbwl3XCmMNF/k1YrZ/qBumdANb/NDc6hnW3yFx
fr1AUKtNyZYQW4cGZvxa1l5zybhUwiEnprjDvTmiX84t6QeOxWTWpFcBkcFjfqq3OlupBiAUUMTh
qZnCt8Ek8a1RaDyAkKESDp88pUOYJ9z1CKibAseG2QGQ9jMJSlIq6yfD4ts7g6QAkePFrebvVvDw
DmT+25SkNFeTuZssLhQJuB2StfNKXEK/G3st3pYOJUvB+MuxMPUmGhJKhdXasA/dwCG9XCbWOD3Y
QmJ3yriQBdLoddvqaq3K8NppWM4np0DPglYFNho8lTry+7FBkiqQobs6cKTsPmtfdpGYvoFlDfyT
NR5tG4HnEOHlSTsYWvrQI7IAwGrNabwfOlAbqj67YfFqtQl5ULPxpplIDIDLoaycQZORjvOWuthi
ZV3IKyGrX4EYNayQtrHvNOfWliD0eIv0cxQ5r5Yy/w0D09UEtP2O2OJxBRk986MpdMCvM9SLwwY6
SX+YGI6gOELVGw5UwiVyGRxW1XjzkHf6DYu5TbSMRUtDXBFWdjejz8qN5jIGwIHoi9BgIuKlcqMp
GyJpRhzEYqnUpuQnDXE3kgdwKbr0TZ978zHPnsgkTJg4afBmIo8QWrqlQjrWsda/8dF0Z9ND7DZY
EzV82OCPCpPN6LYbNpWEFZDhSo8AJNFt2g1b12HD3HKVtXl8IzT11I4kkSkHl5ywu3FjdcMTBNJh
Tz2G/GS6YCVAcCfwkVUVCdp0Zi9jwcMT31i/N3TQTxNtstaDm8R5SRsb0cGjc95y7eC/VsMtzosK
i7uL0Mqxv0kKA1y7JCr2cl/3TJsC8px5IKGOHntrnWQI3ysbX6A29lsyGeVeH9SjsC1EuNbbCBZq
hbuNeMfafBpAURBfMazxHpDLXAXOOnL28EmiE+FPG2xUxZFjoInnc5mKD4Umept2xnaYy/nQJzMf
Ea3YkD7DhyGjqSTMLiXgzPUItTLbz3g2jLOJq1JARIY31YMUhOEEzA8IJDJRjQgbir+cIBeP8I8b
U3aQrElp7ceGB4ZYUqdeSPslVfu5GM1ocyew1diQtkW1zBN0LegVimCCs6iK5U7wlRjfqYOmofrQ
0uhxQhLle2WofAPKTV+0z7Y3GIewf8afa/iJpr+aTd2v6R45hZL5zRsNuTU7axc0Q0Tvivt1YJqq
2eknqBmkruhDdxaAPnsW6CFJokGv/YY3FLg4o7k+yGAMTm61kilU6briggCpvtWrDr01MC8vgYzt
IPsHihXTxKmk8DNr3tH1LLtsitKZOepQ8+iMtORIgVkBw+AsWiLT2ga8nssZhIyO1ecIuZPgVnjD
ASEXwtzU+aJpFXq41bXxLZiBhQ4axA2riy8au/SiMAEJGNW7HkrzlPHTWAtw9WqgtLaE+TDLrVGD
N+ce6dKZwekq+R/h0sFtM7qfRJJuk2HwI1oK+VZl1ftGhp8276y0EgxlnoWB3M4++7h1d1U9Xnj0
wLbIDh0yua0hsepxfJgYSHBC6ircDHFjrZtIHEp9Lk5EBzdbp2D/N4kQXLcBv9cZ30o7ZjKsuHeg
xLAnQEQ2lVQDJWNUHZ0OYWlL4NbvbKQ8YhPS79rqS/XpvHWLZc+ltIMpBmtNuBKTo/4kSmq0Rm9P
qWhubF6Kw5j9LXwvttPEFPB0W4tc/Cs7Q23ZIdKkE7w1eZcaARhzZzAjFYpZI+67szokDYm1iGPP
TUTpSmggFmXGgW2pq22g2a+tWxqbWADU7fStaaXVWnVxcl4oqL2flUl+gadc+84iyZ9MH4wG+LmE
WkHk0cGzwntdWUv0LlVCmLW3sVycLQnu8AkGUyxJF1TJuMHZPhxJY2bTK8GemszbnYH/QRXCYzud
g0j1AjA86fwaTf8CZAzE9AGuyCvHAt+JY7yc7lpFwrEnUrlFjyYiphqWo1v+NAF2Jb2cHSURtjno
NscmFIrfpV1UwRkdS7sASdcyLZ1TJ3sfznLvc9RTBTURyg7yMmLglIGprEswx3flmA+eM5EJ0rS1
bw7ewa6cpzBk6DzgR4KuqZ2jsnCQSXIvuKiJER0AB051jPfEnRCzWSPytPEcqe+YED0/liMBT8UL
j1HpCyIqdFIdMcUsQQuv/5OgIm1wXip9eBUqM3wzBp9Ykbe2VfDgOcsnFLsie++7TNtPM4e6m1Qb
jzMREwrHZV9UjG7gSDEfu0C0OnWK4mN0YZgIUhwhspy5Ae0DPfOVwBHyS7S+2ZQpQnGwDKxYhTPv
UUCcA4kUMnNBaWQuevFWuk9VLsONDcgDKH77EMhs2FeqQJusRawi6vHUIIzFsVBjBGSHyELhbITb
2MuaszXCmjdKZv11GaWbJkZgCagB1OLVY4aBodmC3q4/o+uNVuTXYSSt+bcqrJ/Rd6odLDd2ucO4
YcXC++eGeBk7vltS8cgCjXMJAWSQEpH4tZvJ4zgDt0tqNhrMk5ptGo/QeGwe8K2+uDqVTqo8gjyb
Tc5OwKRAMoTIv/R4oo/u5Lt1xVrJAoVdYCuqpTKocdRRBjwruM+XOVewCR2B538B1fS5dapqsesz
6EYhAzpkpI+s1SZfOYAyYHcHGmrEsVKbgMz3ldt6jCpaSr4xKd9tY3xMbfXENBJBUYODl3AKkOgk
3YUATnnemeCVhHmBLnfzFNLtxNHjsxAQtKFhs5bE3QVcoV2q4yLWS4zfoYtC3+u2Q+GyTwXozhi2
RD1JYBJTjK+AWXKeYxN3NfFTDHAtkB7Qfy3K2fXoNTQ9YLwW+xVjCgJAR8arkTXgBSyevcY8D4bq
r3ZVEH1UmP/sEp8KnAMohkx6AvYWi9cErM4lEvN47z3tSUgnYHLEOtVChA8WAGjNBmTX3o7zs5TN
E0UzuS0fTi05ggiIIh8RJ0bymqZoi1JRni0Ir3SqiI9AU27KsvuNFNlLYLw/e6RGvWVUW0U0g1pg
GQTMW3DKMIyy/9roHqkf+XSvgf75ZmN/h6bxGM/ejsrcxnftNOMWnTYiGSNvl17mfazwKTolpg7H
AeRdayM1gLqbSKhWmYXrWEruOVRbm2oMWeH3/WqkWN+loxsx/p3+CbzyyE6QmvXEb8NZzo9pVOLF
GPiavMgfSoV8H7ocGiqq9qwggKGh0V5PM+MFiyLIgfipxkOm2x6QB8qspIfT31v6ynPjb6trHDy8
AkpO8tTNYAEgQWIxg5S7lkzWFpI3k2TXPuVWOa96D1ibCWtFS9x1h2xgbbnudYyrhz4GEaIr+4A3
5aeIq2qPNhf1TY/BYjaj70oMkDioahzeTY5PJkyFQEZkQm/JMHXsUCaDJOBnoKENDlZLMiHHKQuo
IPhqUu9NzWi2hNPf4sitjnra/iq3TH0vBODathPBv961m5u7crkmq/7QOIB9ZmN61bvUrw2zp6Sz
O1BSw0kCj8BASaXopo+WhlXd5PCpBka/mQwJnSydraEj1ULYcZApt1hWbwph8XJD43kewh1zhwCT
M8TNXha/jRf2+OZDeTSmiZm575l95fc1zOhJmTeckyuHLHIe2K65DwqLQ6CheJohWiLnA0lT53+D
IILFrb6bMUbFzcpgUbZweuXwJrduCjEinlS9RwO4D7FvY7uD6VGzveyGA+CMw+yxGxvgU2q679qs
6fELc53PQ8Y+ICVmtoJcIzXScybLPUyzznbCczDgjmcitzjqWW3Q+yPhNjmr1+ak3cuq9ZMiYc/r
kh4+Qg5EaSEYEuN8pVn9GDNSpKxSvQCXPpHeZ5+HLPl1ImTtKQxHLL3q2WwjAX42LreeK/+J6hfl
ZX7k8Nw3RE+U8XBvypBTMwxyf7Eth5YV+xmWwxVNIVGMbrgyEJn5KYuuMlGdXyfes23JR9PA5QPa
o90mXn3IM9gHk8owWrX6c+t+jbCBjsrQ8ZiwDZXOHxgMWufcZh89hwe9taHApGQWmMZ8wspERBhb
pVoukVFUfE6RW4xelLv837cwlWQ/1Cm5EVUYM0J1gNjP8Ky8jYVrAwNl0m9r9Z5p4btOGZiGpLNL
y5DLey23U9VuY/HJfHDya0c38Y5gZZhi760cRMkzaKr5qfV7n/PmBwjkhBxqX9qw5ELvPaE/3cmI
JElCRJOVG3V4tXCsGQGiq8i0/1iYPkqbZRVaP6I+iS3BiMEQxK9IarHH6KIlBiMggx81RxHuzSa0
uGMY8jC5WGYYI7Ufz3Fi7fdzgerEdpAuLMTnRE99vXNtbBv5o8lyqpLix1NcUk1ns+8pb8x/AW0K
HYhIReOhvQdp2qAxJIsx98YniQaQdvXBYBRn4oaOVfRgN8Gv5IEoivdRQxmkq/KfJhfiLXBpSm73
VJCE4NUUoVQeTABUsdUdYomckhwKUQBJ6g8m3ySAp67witf6xNOA3mt2rg6oqJg2BBUo/azeLe7C
xtz3uN1Y2RGibBien1vc/9oEa85Ku2hr9BpbWogwU3yc9Oqqg/Xfop/qV4PLbj30/v9pU+98ZzXR
AykLiS6ijlTtt+3GqCFb0lAoC9pAXKyWKB7dy6AkQCAA+7e4ZcqOXgsxH44LPyOqK8QFT09ceQAd
+JFcqT7B3eCtMHDkEqZ3Nd37POKBrZVAfGELEFauUJPAhsOUR1YOV0QeY3mhqdaI3AT7b9btKz1R
ueoY5scZojiV4Dgq6fpLxXh29HyFbt81bcZucU9OdccTHPsQGI76nragomqiu8YkNtHuoh+LcHQw
U8dwqEEUHnFzz1oJdFQLvti6m4QPzca2bPRtggt/bUTfmWZbYPadOzOKM30Ho07AhMmQv3Jc7dGC
/VFokr8g5LUJQYsNrT/2fOx6yA4496tGA6oVkCzjgsFUiKg8cAprEmkN7pfdOI7hpnMNlDNwTJmD
o+QbzJkDHtUhl9apreiYzKiSfhpwkjlTuushPdEkMHWMVbMe8pT0LQ4FtEvAhpk2MeTY6z3ATaP6
l4BSCBsEVE5cvbUSYajsqyMrtM3chvY6ynmEB9RXfUXZbHaHxGVTkfYgSjoLBZFqejinuHfkHByM
bHzWW+0bCgEllg07X3TpXiUB8m2b37KiFQSyf2M61G70cubpgOZZ/WCTorNtLc2HqfjekO7gTzO3
Ls3ibixBNQAUeMQ+6PhOASzLi7UXEL23DEIlS9PGZkMwPRTSfCk74BH5bSJBghIQW2Q9FHJNN+13
rfnXzt4bhvUNhHyORpc5YUtyjGcaRA0PSxrHbEJjls6+HzAnyrI7C7yPfCPwbfjjfqwJQSJanSer
UZhPNkNjpgigshLRhIcKPWF4Ipn1Mn3QgJ/xqYTWrbegXzrJ9Cn75BmBEWZDmLB1dcldB55PO7+J
BKUdEJCVLd3PUKM2Itj+AN8PoIfpZ9K5JOn4YxsXDSZX5n1g4HmuLdDNdOkTeeyQ4/JXdEywZyT6
uZhLaN1mr07PuJG+aaQZmBea4NcwV9spM10y8Ty5ytuBHdQffCzUATCTpoGlQ4guu4vvAv/mKjEM
yx9cTL7IVNWcYpZM9KuLACSDlLIyzWIHLf4sdC+kenDPtITtSlTGazJAYOj1t0F3K7RQX3Zp31wb
ZJqkxpiWPyzpbOe6fVE2Ih7266SvojoTC3jPLYHLzwyGuY152pJGiQK9/nGlcfCq5BYgSw3LiCi2
5TXoJNJOeQq9MEDWFcPbilhq64zrgZgD8+WJU6HbqA3o4x0rdcQfam3oHQ89ekLC5V7ZNj2F+kT+
DUEGjCv2tKlUlGF41zXKcAwJCFjko9vP+HtYCzqauHRWfggs9W266HTUjwT1vOrC5ClrYp2N+7TN
IvPLmeCG9rp6GfScKEVrukbj+JorroDGZsYDgetgiT7EXWVCP3uUi8Am6fmlqkzQ21fiH9mdm6Y3
cFHJaC3N6LXWqjdicOTqsESzZAKk46TQsgeVvVF5/y4GAlE8k0WHNrtQAj2Q33UEa9TGsNrPLCAc
nBLNeZooGsL0aOS4Nu152oNFOpDx+xiCrWSkT1NCI2yU7Xstp++yKD8xcToeCv9Inw/N1D3mjXkQ
1fCZd9SPTQNTKo9oOE9Bi2aU/StKlj74aBXbQgyhBUS8mimScCMk6Np34kbU9jEqKinJnH23KYrL
Wt0Bq7wpRcWX6HTzQ2Ufemd6anV5ce1ULPh8houEpqLyOoeERkdpcc/m5DTQlcBfslAZsvu6DE5N
Vx3spFGCzGnuFmKOkQF5ONyYzL4WPcs+OY47Gh8Dq55lu+faFc8yHx7CNv5iQASxH0mO868y2mtu
kNq3pAgkDdmpMTDRpvdWQ8d0jJwI3KCER/eY0YELpEHOwV+LfxNybA3kCIoSishcvrE2vaLBvDkL
BNzTrtGAdbxxcbQqGwETUlFZyc++61DWKvasHk8lA0e4HVyEfeGeIQti+Y8x3gS2W7QOe8qjF0Ss
YF1AMLL/xgTQKLjdrdrPafQ7a9ZHHclzH/11uXHtDdKmo5hLerLndy2Jdx3YqCLjgcl6+lrZLbLx
+BDVVI3NwB6zGT9LM8nI8+JXJiZlM9Ptd0C4shYIp5Nqz1lEEFL/p1nTRVftNiNvt9UvE7FV67mD
ejEWWBeiMv2XzVsxO58RbQmftGJqHlnrZUOAkc6g1uBiNNw6XpvHilh7XHXZV1iXROqEGS0kosex
9fZmGVrUhwyqSHgCdJPzbc0PBLXIljk3XMEVu7Rk/7F2Js2RI9m1/ivPev3QhsEBOMzUbxHzHMEx
SW5gySExT44Zv/59YLWkqpJU0kKLzjYWk8yIAODu995zvjM2bILoEuiH+HxewvzFKIs+gB4fAAVy
KCBViyrdevNpHgJ1D39KGzZCKJtPvQmPxCRc5PDszjFzfsk8fezEnszpe89lhygybKNYjhi6DbBr
061hbbJQvtlxsHZVOwenT1/WjOMgGe1QR9mPMXQ+a2EwayCQs3JpKk9hMHNJ2SlLtcZfOSMY6H4V
o1qUYPGZjACjRVXZ0yqgGqHuEIH3mEbOvh/mMVV59TzjcTTLd5KneFppcuhN8MsX8TWT4rVhDrTA
sVXnLRYRjDssQvY5bIObFTyAx1r6irzUJldslK3m47vJr5afvIxxVdLg7EgU1bp12Sbm0jGr+wwG
ZhPgEKWlyC1bxYglhVxqLgUDh11yGp30lw+038zoF1X22Ywi/B3T2C14f9d2CAeACHa1TNv4l4h6
RA7PfZV8lohyMxE/tN70wVhu0+slXRtnoIptPkt2E0zMGy/XqZgnpOeot4g2x8BkknX4AiFpL42J
JFBFzLWzF153MADwpcijCMFBIpNU5lZTxQ8vU+dg8GhXOs0CtRg1oYtz3DQ5ucbNNZaAvGo8dQt3
4EmydBcxIhxvh2hl8NFwZCWT9+iHH7pP1Ep3Fr82FUQbFm74mM9JIg2sn35lO+LghtNjF1rPTTDt
jOmpRxON/P4sJdwkxZlSZuZX0w3P+FnwT2mYqIrBves14tSns10FJ/wipDHyWwJ7WWbTUdrDW+vq
GMKAUc0q0auumnVVuMlC6OGM2mFk7nrgessapR4gxH4pOJeBtzmioTXon2ie/PSY2O4Hr+TeYUQe
AVcEIQ37bmR40abi7JKetSRkCQCpEBfPYNmxRbeBSPUYCYDeAZ4mz7R/htJeOx5XnHke97fTw9wC
dyo60LFG4XO0hBkxgfQUFq/ZLvSVTRMIREr92dbARKKw3YX18AyahjUHuebsX37qw2IvkmZ+UnG5
OKRuAtJZk1t2ypoQezvtQEMBsfNjl3swjz+lyB+jivhppsOq8rwlRQcfZR1ybpye63oOSzrmRftI
F+oHiEU0YkXxhuGfI98YrzW403jKXvLgaunRF22b2Kw/anf4mefuiUPUqbYEXWXU2VlFBGjnX5KK
1EXl+E/2INyValOO6+zvnksqFwfOGdlwpTF9cGk8LIoufeA4XC9KH8U91TmgqMnnCX1JW79j66ep
Umq3vghfXds3VjAMH9uWTwQqploOtl+sAVBaTogwxOsPGf2hRvXbgc0JjcVdFbB3NQMoKMpwbJb1
8CQacUoRoGxcs34OZze7zTyJTxn6SU85aoy1Sfc62jtT9zm/vKEMnsZ2+DJKUDhj2V6i+eDWggta
oCtSVggpLqnLjareUCEVRwE5zVQN9hadaClWxgp1+6TtZbYvXIbHiAf8jWOQLlZhbwhml5KWkhur
ox0TM1tapzm3jxl5do6VHwMIUdDsJf0UZ3gKJNp3aWEHoGUrN3obG1s7eSIvGwdFC8WqdbCGhMml
swTQV2sZ6pLnW7XoQYarqQ1iSW4Vptb7AEffil76fd0V7xD2XJ4bugUddRWDz1U1V2mesBcRD+tC
e02iBtVrwDRNhOonCZU3Rbs/dto71LS2Hw8b1FXeWj+gNwr3Q91R3cNwhvHKJ0z6KYgcrx+Xhlbb
60DIYRmixFpzfKjEkK373n8fOgxrdI9IWjfJ7zEafVq7zBBlxaSABjTZMQWvveT0qJf9MebD9aBl
0GUhFoTgInQeDjFkUj+VvuAJyLV8g99x7oexVZTxPQqma2KiZqsxQi1avXdWU0/QjiHcOyumJLac
4WR6J0SA+pLUrWNncj7Ux2HcMAalSUCbBPMAQhg3/QXjhj6u5SxFYr84BW+IIlwuK9fahIYwt1me
nRy+NaDW4aDT/Aot9zr/bzJY/SePUUNQ6PlWjlSHlBH5rBmBtpK6XoJuT96zr5ypSahQJaO5GjWi
OThvqcHhUMiyXXVZuCHwZuM0vUGk0nywMbFbWPXB8qZtbDLoN8cNai3UxCZrfFU6exWPF6Y/h77W
X74h23Z3QjGrt8nnSE4g1H2wH00WoCCi8qZWWsHqXQyZMSx6k6tgD1a4dtgMkr78AOWwD83gnaDr
zyAzD5RUHw4t87SMH7MulkTqIZAJ7JdyOALDDBF7Tqc2cU9xCHPYT+/mfxad9nvRULplzRWTGeqo
Oa8YHPCiZ/JhV3JZG9t+ajPmm3myKkbxEeR0qsr0vYgO6PAIeFIc1cxUf2kCcZxPzcokMhQCWVR9
eAETNVB+PnrR+TUqzfyKykRjVHZX0sDeNfGTK5iz0mHaRXbH+A5kk6mjvzKtBIdc1Fw1uuv4EoAe
+T6hCAHdEP0ppgMblONjGNcfZtVu49xcpYWkA2PgGqyI2kAaBPzPNE/TYN0qFHekoLzzCC/DNN17
PZjDprsGbnDQ6vLBzOZTlkIv3w7TeaCjRKRjXIImzyjDQm6HHj8I22sHgU1hvZLVpQyKX30BQh+U
W4/knjgsWmxuupmMvENANb5hsHhnErluWuOZ09FGm8SDR0NANbQPSrbWzMA91b7M/69MdeHp3tUF
fcPJR6ndBqvCn7j/phFnpVW/9KW30FG8LOB6PsALI5vUdrdFDcM8wAq4hG/PbSQzID7jfe5mA2p8
tcpoCRszikreK3W2derdQr3ULrqgMW2vjds9C8lSBNKc02b0wckTs20q8MrBYxZz7jPHjpYmrH1P
hfJeZc69WbD5cbQjNV4Gq0ADZxuEVyCGh5jzR8F2D6UUUoeMkc/prKTKs1bAGHf6/Dl77eAs0hY3
NrCekx+a9+RjnCJpPqLYebKwrJI6c2krdU2HgULCj+/md9RB8yQa/diF00drTlvfforzErKy9l7H
zgOq/32RaWdSkwQh7Z3UXuvxo9IVVCjxUkum7XYlbgXZ6pLoAeKSWIhGiYzJQ4Pd+q/CA9lvQ0zJ
fIdAuja5d1gy6X10b3Htbcc2OAO3fytR5y9GejUEWHvgO5pV5VATBS2bCfy1c6SXm9Zytpb/03Vx
FRTjyWYmKOd7OtTyH4PKdl4TrifXuRkGbvC43kPOP3ReS5wcHTOOUQ78G+Yt+7Ih7EQy93GHC3N1
Ax9cUtPJDA31SCrStaF534TFLYCLhDaHHXYu1SMrJIPU4bA94askn56jgXYyBnQpRUfPHJEChHbr
WsOQ4oyvn3LJhDWhzlz5kXkrG+OQTvGPrq62jmbjk4z0WwTgZsFki7o9O9uSAwC5vwjYFFS7Li9f
WNH2Q3I/1T1zbuKwUO8ILnVXQUKJbfxld3IOFc+LR0AvxWBfyw7JtgtnBV1xj+JhgJqbO89xVfws
ObCnEfcI6Rys/5a3M5kow5t1sAChcMQB/gvX1bueM3euFKjE8T1CVLIEmPKhozJKMaB7KS0sv9ia
fqMvCi/UV5FZ/choW4I3o7vpomWP6c9uiJUAl4etCR4fe8zzYBiQZwIa0gbkJdciHhRZ9WOe2dWx
HA8iz/FWYVsgCZO5NTG2C6njXresr5gCHaSiWtP8npYemq82IQYuTYAkEoPVDhLwSglURYOBGVrY
C3pcEbmV30E2mpcT4EJiokVC3kNYKG0ZB4eM3K+11abMnhy1Ta5Sy4JDVLDSANVA6Mjk07Xeifek
UW9pO72BORbPRUBoMf2dkbQUXU+FZ+z+NvNI/neILfNv+ShKhH5B2NT/9ltXP5uff/hinTecWu7a
LzXef9Vt2vy/f+Eng69i/pv/02/+n6/v3/I4ll//+NtH0eZon++/gqjIf89OAWnyF7yV9Uf787NQ
f/6B32Armmv/3ZB0VWzbNUzp6Y75r7gVzTP/rjuuNG1AJJY0pcG3cqzS4T/+Zvyd/yJdiltPt03D
/Hfciib+Dp1FGh4/oFuWEK71t3995//knvCh/fZJ/CccFHcGqvyGR9l//uNvtsE/YuiOIyUOH8Yi
Quf7Hz/vGd/VvIz/6wOKLqVGiKII6wdiBpwj78L+7Y+BvjHgn3/7+t+/XXqOovADpwH5q3hOcxPa
T52096M/oYCC/Y6nru23Hqyro1OW3t70KH5s5j0nmKX+RovxHdXM3NdT0NYPgQq7pRV25Y9U0kqM
HG38aWrujQyG4pdCJOiGDoNOT3+H0vCahfawUorQvyaW2Y3jSnajakMSSFZAPQ0vrJtoAzt2RTcJ
Czynfcvo0y2O//xvtbp0aMwM8IroK5vwn1+5Cd/ILN05NiW42u8fbX13RygaoCZXFRclxxBu4kiX
TjWr3776/kY4hsXFcwoXjgARE/zVTsrfHpv/8lqZ8s/XSup81gJWEqN42xXz9393rWxThe1kIabS
016uEj/h+IOk3KnClswkF6xHH1u7We3ppnkzy/aGDX8/3mFLgBpVNo+ZDkI1A/1wdMj8JMiByiPR
CSgJtfpiFplYawCCyHphVsCQj4mEXTEvJEpoDdqFnkfp2BsfY/vvHpj/5C60eKD+eBdKw+JWdKRn
IBg1zJnV87t3FjosnCX80XXY2+D8odTVdm5z53jFVnYM6bEWh5s6m7xNXpfpJi1cyKa6pf0gxnML
O/8YGEPyOBnVVw35blXVabBpEiJK+yAewUOnxQ4thbeVIF/IxIhfmPo1jzyEW9nL4Dy2NQVsPeRb
T49OMs7eAjWg1oDYaZFPsaKjgBA1sH4xvekW/82b/9MjaLv23IEnwsQzHdjJNsvA79+8oJvNJk+q
Vz0gUYM6fxgUmgsVpieEMP0OgAym2jp8a0jP3YLT+H7FRUMCRFLtMUmmB9H7Wx1+00NZZ6j+MNsB
VGEQUWTDg9Fi0GeKrBua/qB5lzwAnVe5nQHNm6g2As/orGiT2jO9eWjbyFn/9fubV8vfX1zPdhwW
Mwd5P9Cp+c8/vj+3pgSQTeBAhMxvDiFHmyw1rLNpFRcwgPKIV2VdWXW5TvWQXnCY/1BTEl160v8o
9ps3rKP20fXlvV1G01bzMAT4LcQ0jXxGPGekTQ9xS+WbO3wQkG9+JFw1ZRIqX3PInBvIKxepLi4n
+Wn3nzLUqXfKatdGQ3bLXKa3nsN0qE+tTRvqw60fSDKHnQ3madLsdSW6ZiW7OmcXDex6Q+IgDvby
Xhv14UrNj0IL/VBPvzxlmcqG2xQDpAyzuYXs0ZYtEY0+cj9erVDN6uryQyBD209F+xJWhn2U+gwS
jK7ZxPgV63n12sb9V6MVh7++Di5grz9dB9dxgeKZtBgED9yf7jMmggo6JNYAEjIpRK3GiNZeEVOx
xvrBEljYCnshs67/cEZqoejnELqrYLDjV6YSGx7IcdVpkCoZWtR3stfJZ2dKBSKBZmabP5spVqFO
FckxHgZxl+Hvl6lJeQvj8egS0bqzq0xdwfDtaEnjFrIL6KuMYzfCZoNokGEAwDsPJDgcSloJe3T2
PJ5wQtbzQA2nf7EHGw4uIav4rZ433IoEDu00L4bfDze0+wUJoERXiPGHLJkEpT2hCm58GYywORoS
lqgdoM7zR3mxgjSCkqkUSqqu243kigNx7Y/Q+w0rKljc8ZAnKtEPdeu80HBRJ6J0OjiTnD19pDVI
HvHRutbwwxqpDEetNdatRmKgZWjp/q+v3XwU+PO1c13dNG2OCbb3H5b+PkLjX8+4BE1epyTP2fTs
ke5Jqm8A6NLzar3wWky63MTkx5KoMfnHWZG2ql2cGX/9YiyD48efXw1rlcnBxrNcyTP9xye6SOjO
T8zQ1qUYhxuasGhf42C6zmxceu7oc9vJ/WVnmnVLoyghksTU30McILRLVHJPOgKiDrS0MDNKfJCx
umsin7ArV3+dIqmOdlWKi0HwUeJm6VEgHkGJQOVdaemxAsXF2429o1sxqSMsk8ZT0gXngSBWSxbH
VhIvUqLNKHz9HTC0WnmeSx41680SQbxpK+/6/YcF/mfpzbdJCIMaSFZDmi4hjdu+d7y95/WkJZSC
X2T34H2UrvY9kJSgbNUmGKzghOrtI5Zw1b+/CgYKTXqmmqYRIw6GchuZM/vX4omxk+GhsJNm2zBA
NP2b7utsbkb4kCZFtC60fu+MnaEvmyiAUTLae7c16G+hLS+XahT7HngSkj2Pyj22xMIF/bo0G9u9
dtMH7KRxVSNWvQLbevBN0TzDhcYuRQodpWY27NLebl6muGd4xkxfWJX/VETBW23pW62psr2PJYnu
h/cwVfxI6OXFGyZvq3RgtCPEvaqyGbCc4dOprC6/0eR6jSBvE/cRMLqOR0udDLfn1lT+D5HhBJj3
p2IcDxEO7TvK4JlnnWxqxB/r2HQxB7F+dHE7555ALe0xP5Oh3A67UqNcmyy1rWzlk4NVWT/yB/Sw
9zKV3mHEA7QuyM/cB3b7UsAtw6jenDl5pUhguNZGPELHTXLz5jUerRpsDlrmdrtkCuqrY9B3GeU1
s4Ocs66AizveAohka2NOja7LjsJ7slcjiNytw21zBy5qPY0B2JFQu2ShQ/0n8qOFOHNdMBdc9I3v
IejtmmM7NawpfgEuucKVwXoC4CBgadRgN/WCAt9n8L1rVl6ryqsjx8NgDPZDjkFyCf+XBAiJcEdH
NhlrdFC9GIM3bWB97SfdYxGM3cUv7WCDlRs9NKqiXB84ytbx3ZjSMDUj8ObF/CCORXbnKEPd+cIk
teh7la/1rD2oibD0efeJY187ZaXaaQKxTKTg3g1pQ7CWHu6YA8GJQt22n9AWbwP0jmtHxBM80eor
UAKpCPFYh/SpbHprg68ufghz46gxKzwWm0ojp/G3V9E1a9sS3X6y4TYgcuFMEzvVPVKqbSCRx5Ad
Yz2R88C8pJcYWctCHFfd6JavVT2scrPF+dvBFo997mzmPrOXahInI7b1ZeUMzj83hohYWASWZNkh
EV8EfizXujuDsdNDgwxKRA/oD6pNNsbDOh7d/Ep2u+jTZ1rFZsjNzmLO8xGTwoJ80ieJMFJ3ruGx
PRq1d678ON2VzQnDlXGzPXr2aKOxgyitOPu1YusormFlxVfd86pNjqpK1xzBocXD4FaQzw5qytuS
yQfSmH10D7CsW2pa85Ek8B00M3wrnCaYIVA/ExxXO9eltxenOlVMYo7bqjKH39amwRABKTpZhzva
ZHpus5n2XfKgJu3XpLk9DXd6bjEr5WM4iWvpuO5RR3W/jXLpwCwKnGHzXZ10AGxXMWo/3jAj8b/e
E6T1H7YECQfJFAiMhS5ApP1xS+C8kYJ3QDLWpH2H/NhJDlLGp3qYq4aA+3uKbI5coiRcnB3iFs4p
yZSDjCThxZBiPpoEhlrYUGNb7WMVRw9do6XrYNcz+dr6uX2nh7QFp7igbf69WnaN3Ed1Xa87UC8E
sBsCA1warLnqT7Ztiz2Y9AKeIuLuiSP/ZcBvX1tddAK3O61kUtgnmSZrvzZf/bAItxJD3tJxxxs5
remz7PJ4Ec0HtO8/xojs1M49dt+vxiHd3ife6NRbGHgM7xwAsDy4VXaK8vaSm3HJM2dbFxe1ZQC6
b4Uj0GRrRjBeB+g7VZzyicznm8Hven9TTrCFzWiOtw9JxTJQV6W2Tw6nI8ZjmFNzSVftkyYy0Bg1
/KiDkj+Fw10JJ3zwjZ+N4d17kxY9qHiq/pvDh/gjKZXEHocOhkkkJhfYAx73p+qMvn2T5gNU5nQ+
+srW5RZMETJ8H0QcXBDInjctMNVHgyHmMlGzXBQi07YLDLRl6NgOkRTIEtLkEbTBG212OpY8kR4G
081Ua7P5MjzgTrxSSNhXP2A7luD+YidUyxkdefRDpMFO2/C3yOVaqQ5qoK4HEkZoXF9rvdUYKo7A
l8rXlBvwKOLYWAfAC31DPpqanaxMqwrIowb6rZvRS6zoxv/1I2DofzykOZagNjZdKUyTqZPu/rmK
lZ6FSVT3OCEjdSd0rlVnM975FBffn1RC+QqBo4ZJ2OJiDI2+2Xd1/y4MYt9q4zUx3PACTnlgHDy+
qip6JooQtXnMyjEVnUdnn2ODMW7crM+xSwf77+NXoYfjjOHeD4ATmGhlw1F08XjzUjIAEP7tusgl
aRgn0lGlo7lI0YyQ2FUegnBILwHsb1U3xCqNJDfSN74CjV9HriXORXKZdPq4fjRNmworInbU8JhJ
+8l32nM+cohDuxTujBrhbeB6xDAJnxphZrgMNY9zMTb6uq60bEF7HM172cNhzR85Odp3edzThM/I
H5uP73LaULmAZxzFuwurfrAxgCWRQwA2Tc3M9+sNumE2Aj3Mb/lwMkAIkgdiBWeM2BPn3EvVqx5a
SI9npyYsLXCxi9m6j4IrR/piphkC0zIw7i3mF+C64aHDfchZLJmSk2Ju5aTjxU2VIl7R/E0VGvrZ
8+wVe0F+072i/w1a/V/3cv5YjH3fK9wKJoW/ZcE8/u71/K7jkUW5kNFgmmuF6eUwkWEi7dw7E+vO
jEoLyDzM+scaa8TG8EgvN3sqtmSeXxXZm4dEHuBa7x++l6xAlxe0zwQ/VtGJfZ2Axdnj0zB94UGZ
9J3p1NjaUB9vHLe2DrlpkIQbMrH56wdA/rHQ5z3ZuqPziFu0qQQNnfn7v3tPUdGZmqWhj/WZ7aNt
1834PUlxwkdVux8Tp9kXhH4ZIn39PpubCVJFu+/fDYmMRJU0sIYc12iTTW+GasbbCEBiH4ftA9mI
G12NzX1UM84CG3DEOJHfbJRYKgghZhHTtRkHtN4aXesL0ZvIKbKOgCQJC0CJL8mQ96FPx3swQmfG
sSwZGiQYQeubRr4yLuTz1uMLWk/OtyGj09Yi8kOEqFfbQrt8n9cHL/R/azjmenH+LjjH3DAeIyS8
S6exmgOcrlecTePNN5/DTEu2bSLydecVx1yF+jF8xrLhnsopLlf1HuKW/eCMGSicFr+oF3nA7oh7
cqMfJcvISm+Ec2RqlyxQ/iYnU3jeLgJyQEiYNw+i/ROwNv4GwlU0tCLfkjbwyND+YHiB9eRn8umv
r65Jh/kPe/x8fWk+4uDQdfyuQn538X53fTWTB8eecL4Ic+bws1kFecWc6ZAj8QHOwnCSljbDXzb5
HPspFYx+CFvzU8ak5JR6MStBCZY29f5iGVGzN+KUwsq1L8jzAmCoXeuBodaYPI9J4qwGbz6m8zSs
qEMZ+ocApfUJZxFvlcQLAhp0O3XXXKuvaUTmXBqlufTT7DrMOSJ4Uk604/NFO9r92SSiaPKTOYyq
v9hiNDeS7Pf1oNStGn6WWXGIGtCo9RzmkEHmQtWImy1s3zVyDeJAFQcrj54Eagf/ZsfCWxqk3m3a
EY2vA3GmJe2loEVURvKL9gdmilr0jOd85p9PkjVl3elsgUYUvia2X2+VCRcyMIjTAOnJ5s7HpyNM
CSfu/14rspXB/d3gf2c6O7S31kRC1RGwtmFwj0HFg5bty5gl3y6JHdH6FSt1sK9pLrL9ClxQfj0n
Tror1JyfZJUJ0k+CXZgguTDS2XtqxfnWKFSJNFXDWtdUBGUD7M0nushjsxHS9jdEFAGRCXUcghGl
JmJ8RO+E+QDSUXW8bC1AJeQJkFIRZaC3aMchoGJjjuY/1MQzZdN8mFoOyJjTl6MFgrTlrI42sV1Y
aTetCP5sDe0tccofvV8nS6MYPq0hReNgTjvhPJBsncyqiiWlXbshdJVYQ8xCU45u1wn8vTUWB7OX
7t5iAXV6+iNC4yMISLKLIqtejYrkO5YKrBsheoEiRrQ9PLFDWE9N1ekbZKp8ViMhicJFzuGQphLs
Uk16u7GYomVYag/gaJDM6jgd3InTokxtsYgmUgx4zhARTfQ1DROeLFmk8YYF4a6yu2KhCcfh96l6
lSCUiTio9HWEFMfg+gqTKFh31lVbFYKMMjwbAXnauX6xxK9e642barL33reigwq3KsL0kwXVD0FN
xGzVfk5V3O4tlMNOMrjnOHxnyR9XCnARtv73XGY1xYeJDVgX2lFW7gmlHqMY0zJwlnONaNMexqo7
F9L0t1jlaZJXxs2pQT7RUEWukhAgFI9yn5QGDuUhOkRl/1BoUQNFiT/qUaEtQaiy7HnsO4SruoHc
K2nrniF6v8WUiCRTIv0a6k3D0AgJDarkqLLWDF2gTo9ze604IREINqWctFVFX0SRkodjjvCpqgFj
nEXHvBHmLksiEu20+Gw13U/ZTP2aJjhaFyJAhY2ug97TO2HQP1ON3xwRykxdh9JL56gVkJ2y62zn
QWeYMbEm9UQw8tSg+5Lh0aKyABDN1Y5wYKlwJRA3WRZQQt1Ft+sIbeu6GsIRLDotMcbYozAVp2bG
I5Opi6xGXPEEduCjbvemLkcMBX6zpNSpMGwFxpmnJ15b9nYc02lHmB+z9VR7lK5/CPTkMXcxE+UW
/27N0QoRa3YhDetNuv1bHtEiY7U3IiL+SivjnoxNsAQpCyyd1XVU1ZJdpO5OmDW2JZ1uTJyodiOI
gEDjscQD3DI49K08TUFQtOYsQwTGS02mELbxodFirY4ZNsOY9q32QO/ngxklvR9FuJo3hTsmc+vM
HG46xtGFxZO5F+VX0x50mNgHEcFWtOOk2lSFtw1DE1814FaByeVsEBC5sNpZJsFnOHYjQHSbY3BV
nzmzU8Yk2qs9zQPy5IAKpT91eOxrrU5OWc/LFEPyVBfzvEJI/dKU9Ypw+EK43ac7uwVc2RxJxvTv
nHLEZcNxl0t8Sy30alpMDa/b0TUtoubiW+UjN8u0bPy8Wtn2kN2HsAkLvJqKM8HeY4jXevGdR7Ab
FG/tXNSM4WmE6TuZQsXhyIjRTAEJZVEulNnd5TVaxArHgSmGUwevlvvMufiVG90VOct7y7Rx1YEA
Frl7SaEe7D0X4JDtcDaf+QbBGByw/9fn769AFA1XibTUvAvh30rbjM/5nHY0RCrc035EgxKwtJdO
ulERbwjaSX+nOaj6SafhOKghDygF5YWwCSc0IUQKf1q5eUFWrvcz6Yhzh89QoLm2nwek0kQdWfFF
GMkG7emizUy6xTnSDCBfwPqM8lohMkhq/K64XNMVarnpTpYiRYicx2tkKhqqNSMfFOW6vqrwYd/1
SzMt5x50iMhAvYCRxYpDlsWWdpsOHGucaAJ6+++vJpWRmFC31V7g3iIBiLgEf4IVUiKXQadmcjTV
WwM5IoOsCUjL8vvLLkm4dceS/L/EUnjv4H5MHjamXsxBs/hyM8e4K0Ol7UyEvgsCatvhnJvcgx0i
/Dx2AKsT4nQzPJtdKkw5JWJwXok5T5HY+UIp/T1Ab1Fyo9MAri9W3KmzgUhspztevNPaStzbBi8e
aGpxESAy4UugzxBrPcz8O9yK3ClYloDUouuORYc4xog2ehQ8Gd5gbhAZVjTMhp+hMajPrKyPcag+
7Lhzb2hqamjI9iam7CIkdcBrHdMuKjFyrk2nHX9YUXfrR0P/FEFz10ofXyxG6C0cHGft1NOnabfh
5sXEPXUhs+4yzGQLUAowQqBlj1XEP9hrxmLo6D9NAOwWFD+fJPAkKwc10I5/ESCfg/BT5ik6F+xT
5xG7MUwL0p7D6aZncfkcEF1I9iuHkEyRLaH7yLxRC6H39g8ac5WNFk5k2DdgI8aaWOooh/phMI1d
mf3s6EryN8OCpzNnTZ7TlEI987BGURb2q6bejxo+VVDn5aHMSAjCNRFAW5dpTeMgy+Bj2vgCWxeS
CtPftVknvNoYUv+UsqdGwiBorc2t+1KdJ1wB5LTp4zKJa7Jh3bpk8yyh/4Hc4bYniXFQd0PNC6Xr
3h+tAssXCknU27waP3hr3eYjdvtPMTT12TIdBfjVnevJybvJOnuxOv3YNO7dyMjgWbQg6/LQPPl0
0xbI6v1VLL5SqpU1+X0fyCLPmM32CXliSMcxS2SVt9ZaJLbQexaDyh8rgPo0fZk7F83DYLrGwvae
SFoCayt3bucHS5H65Qb2SH0bGzM8MMNIyregVy8horoDLEv9VobOdCsGoraaRJ6MLkhIl4zCbRXm
yY20YYJei+5nRNrB0g6jlt6moiVmxtMNxll0c6a1TkN7nyRBivaTf6mts+YWILr0MKmAFfI2aW3w
w7Y+Ab/N5a3n5iXHLMJv1zMv5D71j/SFL03aoq6O0VMNwXgJoXIBq7WAPtcEOHg1GY6VZbwN9KOp
Y4mBDr3kFDgkV2Z7y9VWrdPQfXWP07AduWgf7NXnwHiXgEo3g4A4yMEfXjvbdIp8Lk/it6HKnnuT
Q0vRTLhYPSKYvfCGT/zFL+MAYXhyNd3+Uq5UibC0aiWgnKm4a0qYhzmHgjHdTVrj4Ch8IdfxQevG
U+K1DxGLB1XyfdIyzJnSUWysMn9BH78b8u46ZUQcTi4JVzp/shBBu9EsQnJG8uiVeA7LdJWI+YgY
YY5UY/jaFaW/Y4ODn2a5+8zTYpACd+n42dk02IlavcqaxrYbXFyrydetTjNRRWSsKSDkOuEfTYXZ
xEnMVTDGv7Aub8upOPiu/FE12Vsd0/+k8uXBxQqTNkeM1E99XxGo6WUkKjT1LU05MpjJbWSTXoBk
AAwGoBWbAesasEqXODzucB4KFz4RR4RlC+YT1joafCmsNRAvPFHDXRZHK9hzBL76zrnpi4Mh0w3B
dNwqIucAk2GKUOBf7fjNCOtnkCrAvGR+wXb3js7ntacNFo4uSk6KilyoUzywCWuJBxJXHSuHzwUx
eLYk0dPrBvjR4lwa7rlWtEuhHnwVHtOdoWQgprtfecnC3ud77LP5qvn/zJ3ZcuTImXRfZV4AMgR2
3Oaeydy5Fm9gRbIKgX1HAHj6OWBpfrU0ZpL9d2Mmo7q6u6rJTGQsn7sfF9qr10JXqUdiIPS6+6yT
+EZb7VnHQY+kLeyNbaU7ykuujgMUDaKB2/CRcHyCbKFHK4eZ7u2Ahk8pjpMTHvU8tblXxpxNIBuU
Nj4nZ3id6PRrrPlj2DRoCSj607Rmuu/TSEoLZgXfqCTPEQOnYky8Aa91ZVSOozj2f5JFXriZ9SPr
ieT0cQ4jsNoESnwqyzUAGNZLo+q3Xu7ecJ/sPAK9ay36EVvJV1xE1Cc9+pQsLjvFISz1ARU7RfoO
rmjZWOaPStdrPtTu59j1O1Ml5srJ037DYnABafaIf1mxxNtrW/8MiQUdQ715qYk/sL8vxUhgzyGT
aGgePaS2cYpAvqJrMS/Pm1Orc5DH06kR/8XPG2xTOBqT1d2LWparTKD9y6L/gmCmnx3DeM2bKjqw
qGGNnBuzROCtWg/juunhLWyZmS7tfB/F3DkQSt7zistj5Rp3/IkTBpXw2fHhlDdNyAfJIWXSMP5I
0zBjV6indRGJX40JUjYR8dHOnjtRbLFH/+iy6c5p7Hetqkdz0ikcoack0caPMZacH0o+P36fdQud
2CH0Rm4cW+gjZ3ixkA8Hk5wHTMSsSJ+n2oXR3ZTdOu7ZC82ewEffI4hByDRoacpKk/uzIPjV6p8j
/cZLOymeSduTdC5gmpX5lsjIeggiwFNtctYiPpSZPQZ7J/+UbFC4BML3ZMAhj3KGpObtJkmMi12F
Hh4zfAe8RLJg2iV1+mGucaOgiah2M8niIdXdcNP1pDyznEtl/VZ1xTYzQRgGrv42FNq+19hDBj+/
Gp3PJaAXhwBLcauGreQTH1jtjzIN2RLpMSHa6OCV1woTpDVgi5UBPt6DE77g/V7YRIlYOsSLX/Tr
cWa0VKLSltUM6rRdruyR+qYKI+K7hAv8Lz+1q43v6O8eXeiVx+yRHwLUg/M5JCywYb+L6lZRGwKa
aDT5PejBT5N0HhpdkObtO8lxC8QkyNxnOMZsaBQpeVO2Nasak9+cM6cHKNz68ofs9Y/CY1gOnHLV
GQnm4WETYI+lU1QES95N8pfDF56jZsX0HJs7t6oq4NwbynxXp6z+DHL2zNWICFc9lG9jPPk2jHWu
pg8qwRFVj8BqQNasdJAFDdyzuAeX5ZA4KzhzlPP6kACxKIjnL+dA+ah5tFeONQKRBQQqy4dDU9cu
92DYcHWM99nO9kOH/1xzjnX6hvpUPCfC1BZN0/5SxAyWkc00NkkMeU4k2lzM+H6crGkdhH7Pja2i
6cooJ0IwFfwHdG3MKVSJsXTQszG3ZRoTYgckMqWaZxkyw5nhxFJCkZAOryAT6PCa4Onrx7ZYa2HS
7mxSRevCcR+1liGWimCJWjQ+gBfdRo1bLntB14nOCYdQhNbBx9H3ZPBuHVOeiygq3qaESxcw+ZGe
NxSv5EOvrcNYG+lijDFFRxb2/czvweu0VHtD7/Egtsa+fKLR78sg8bjAF4doo8wtdBwc8QMgiKTj
RWcgEAtoVJg4dkVkPvpwH7dFG3yTsPGjIxJiuAJEkIiDWYu90/AKWnLYy0x/bRXMR70jBjl6BRL3
PJytfYRTjVqNJNbbBxoybbcFWsbeGqJYshdSpyR/jjasGVUpc+lm01dMcQJ4LcNauu0xSjhXMREz
FyXR7ZXMHRzzmJlwgqcs+C70Ckvm56ymo6nrpr2WkwKhbo/D/NheR7/rtv0Qyk1U17+GONQfuo75
BeVF7rJPZtcZnfWS+xotahwHS/BIs9rlGUSd4eCjunBjYHP2YuveovgzyochY3kKyGG2knXNjsKT
y8mPqrfCuuelIn74kRhNfC6sAAypGYl1UXv1PR978l10RoRSTOvO/TB6kFzZVK51P4keSsP5BRa/
q3tnA+KJ79EsH5IOap6CckEWOVpl3GQ32RA887mzJuchrdJTIGHIaoK2oM49FXl8cMir0aq2yqbw
Wn3X8XgdeJwiblZUep8pa2SUkXobUTlvDYlcJgnDU/6AfXfiFsp0FddSscEVujJHZoWgOnDyZN5S
Vsc0l6fBt99I/31GNXAvQ2qQ0UbE0Mjy3xh1Hawk+mW66auIi8dgln9aKUC8M38bGvg2geX/HkJX
rlWKM8H9SK3wyfInVgBYYJlHCcyk9b/qGL9E8BjUFqEHCcWssMoOlYKemWRibxydVRMVt7q1SQhn
7jZFzl0Wnf0b9km5Zrl69SgFaXKPqtXiFaR8BPiupIrdvXfaeEt1/viQ7Q4zHM7GIHp0yeQE1kgD
16i/xSFMF0aTrT1sXTAGkMDl0bCjDCuq/RmqFJ4YUh1zrGEc3ofCfVNDcIKA2iEXhBzGjV8F3VTU
XvTnwYGWJ0iHDOQkt9A33rJSV9yXgtPdc6mENfeySRd60VIPmccApCQlNYDB9U8w+/mGhVVuQ1hw
Ovdx9kkoG2lPA1UuipumohihzOl36aQeKXB2TmLU5YrlEOQdtxDYLo6HIzygzmF69wxtH40ByyIj
QJhB6ABTla3ITi2tgSEqkS1OsROfntx68pPqibg6B0x9rnfRU8AWpNk564zoqWtvzrPxno56S8bP
5JjYVhT7js89150LXvJxM0yetvBTdm4no1qXYoMtujOVX80Ub4aMdZISUHtLpdkcI69uNHAVy8Ji
et15Ju1bZgmj3E+PENmWfhV+WAWFZ7XhYPhg0V8ByMSXQSXo/GjSA2zvHBLDYdUeYk978SkFmNxk
Teq3oVy04qQJs37b+hqxpuAAAqZhao/bvbIJZg8w9Qn+hk/1wHVBC9ptHPDPZOs56zAsBBKI36yy
kznwd00QAwBhc65KuMGFNdDN4PIJt/Sd3RVEftjzgJQdx4gqTS5y18rviXd48pQo1gikkFTrIexh
Hd74JayjKvNeAqtHo7eH4ZTw/7MVLIivWGvkZrJ1sbWsnEUvSzaBS2Ac6Y69wCHKbuxM3UIOkjQy
TCG9XVWtb/kFecmQN2D8nHqgiJ2jHVnZN3STAWPVu182Fnt2WQwdGf3QdfZRiybB6synFWLLZ64N
3VpU1WEs7JHxKqz0iJFxC6ztiIpQEUvMuxccJu0+ly1e4uCpk+LBLE1kj0rMU1VRcVAleKoy9AML
2B8JvNzcg/MxcMJRAEop3MJsMJrmUxWvO5VpGwhlGz2krNA16cZWRO3QXHxM4epQ5x3gKpezYekY
zjZSYBIqNUenPVoCD3JwzC9NuPfKydaynlZgKstV4ZTTRmhExvxMPw3s06ugzKMtlsZ4WWQUvgnF
Wat2AVRbrru0O0K7TYoDkMnKLZBEi/WkP3N1cxeGlu2aKe9WpnsbfLCbTkjOUxCCF+DCuBKTlW+t
MFh1uf2eYQVds/dzDabrDFPXhgQKsDBTvHR2R+yK2/+Wq/6WsyiTlghz3zC5JynxGeWcV+MS77zQ
uWrbGh2nUWSUazdvGNdbySrjmHNkfU4of1rrRnIcfQ2yw5ObEGOzB05MxhTN4273NWW2BeogvFQe
R3knKXk2sYCZSmuWxajzqQKXVXoNIv/QIIuhE+D0lmudKrlNxM9OUP/RFR26zcgOVMLVI/AGIkw5
xi5q4YBoRnYHoEpgt8ct5ibaTaXsxOo2jaW7G3vzkbvQp6YJ2P9NdXA7qnRw1PBD10RlWzr4xtHa
pRZcaqdrjrDJfw8SHpPpTM1udLt3/picD3HAqYPl/VnDqrIOBP0lbS3tZ5XSajHCI9imntiGs9s2
GC1GG4yGaXhLHmUwFtzoq3SfldUZKEm7zjIaKFyOZzjHI/vsUHC6bcMwZ/sox/c2jR/BzFVcNiDu
mi+9FdIZVDcPk11v8sx3z0ao7PUoeLT4eJVdU32YXeMvqziKybfyO5RZbePWnLbfKnXGIUY3C2Pt
uhSy6BJgfjQBIs9Fqq2ziPVUME0Q6WucJtWPzC1JVNhfqmNaKsFhvCZCP3Q1nJ6umbJ7J+LTJKPy
IpFccNVQ7EE2+BbrotggYEPxySPj1JMp++O7LILttzszmJxDBwyRSTPofz4AH39MDdz86K5hq+fi
TR6uylr1nDagBLyoByGkolPOxHVhmFRtRrF9q2lRWUWy7A6a5aVv7MUZP+ChilKao0I3R6TAB0GZ
xvA4lsLb6pkyVpz0py0OgmzZtRaZxYSwruQ7WgK+EDuWrOKQeL33AD2s2hY6rrSp7qDyFIN/xwx6
SKqQe1fIQuPr2VPOg2O1w8ZvpLzEQ5E9pYXa0DnGB9WariVlh2yu/sFMtYkpKKn80SlmQwRJxXvG
o5cUecU9G1ZMz6pP6ij60MrrUAfOQ2dU1gOSG14yeWLy4y7Db/P0/AXqSHUbAaO0jkVQkfP6OUjq
n+DcqnU1JI8V+esDlwKUkLKT987o670dm0wiIrKeYBX4sWbXwYjUE7Cl/jEdyEct/zDKYbhSbeDe
qkm6J5eF0kXFQCKiUaYNqOH9/sKxvDiGphp5tMdHs9G6h6zOodYQLFbOZF+oJKJgz2wJcTY/69lo
0c5fNMPKL9nVZHNbmkIP99LvCSen0LBCj26HsKjSo5b1zME9DrqE6zFeOANBcoSirGOQ4GAgbmzt
iw6655RGHubNb5HOlLlvUwEgPbV3tZ/q1JIqUl7ApBgTdScmmsikNQYqv+LAF6vJ4+aDvE6vXLem
Pot2YqEBXVT0RSWqcgkKsyeSUrbL0DzVLnKKhdcgc7X8rFQx4V32foI/Tg5mCBy1HDrjZJK0hthI
W51rZuYZzI2GxoqXEE7AcIGR+xqjoulZ25ynCsD0d3RhChhIfGePcgtHomURK62dag3uJd1BXGZU
Fw/ZkyOTCwcq+kpoOsLVOsurnBntPsMPRB9WvPL8AOQjmKEnxy/exQQmmCYbpkdO4u/6Ubyrzmou
UDy7M5aYnyoNDqLx5Fkor7nbKSEjqkBePZ2xeE4t0V7Y+OPxIoCtJzlLp0nB3bfNxXru8Tnb2NFp
WWUW65dddIlcno4eYHGkeT+IlzPsSFiF+TjvVA4B3FKYYLDarb8dNKbP/ufTkPDQ2+HL1EyntbRL
64/fMnEMm2a3ate47vA5J+4cC1pE4fbZbpBm++CC9nDMTj4aLXB+dggOKwrFQw9RgetmxDRANanq
DOLtSjzp46NVFTF3FFWdw0heXIcgNo4fk+vAPpKas8cZ8GDZmqIsruScRkXmStdi+SRU9CM1jewE
xjN8isZfTaQoCLSFuDgplhbHsjk8Vess0bX7UFU8XUlqvY6o40C9iThm1eRSBIO5OgMJRfaY07HR
XgsTuXWKxxv2OpRkH4yJ6fGQ5tYqrQb5SDdDVJe3uMPA8R1f6c05EOaKzyi11daEwImnlY0TvtC6
EeTgeMlZzdh8pTaFWytXnKWGOFhjFZ8Ys+NSn+CBEIUEjQR4cqDSFYxf7fY9DY4d929TUtf8/Tdz
+peP1D9pRZr97ohMh4MYAVYxBEFklAIZNLsVRlPtmbm7M11a0ge+DvIw//PdIwdofzedyxhkeCgs
QaYsUoe4H51Hj36KyeBQOvQcKZbY0u21qyMy6EYYHnHGYwsKiltJxENry40TtuPdgi9yjfIEA1+W
mK9hzjUcEwiYW5k/Oc0YrmPdBmOrBWfpj+r6HTWyMbncoblvvv21ehmupil+0LxgfO9lBRogPkmX
1Zi+ggjSJjW4oqcnRPfuY0gmoWMgc4AWI04D5tMiMGoavVywgbRp5EzLb/zAA0PFXefm5WXS/fGR
F/pgpNXcC5WUJ0bRkFxUFp6Ee3Sg1WLTd74C5iU/UdjMBf85b88Y9hxYyXjVVWQ+NGl98dZtD4UT
MGANLIngoSGwn6XYItfe2B5I0E0/Sx9KJcNKYNcjLmAtdht0uALJE4ff3//KeEjsuNvAuUHe0TNn
pUo9ehpciuaNriUf1EOgkjXtMOR+1VPQ4Ln3MapdR8obNg6q55JVkt/mhdGD31MkOpAmgR/vbcEQ
U8ZoOhdUtn1qVumHMTCEEFA+T5jDodXO/Iw67cf3WuD9pyHn9zSQnFRqKl7hvC7L2ZGd5nyzIhn6
oxx59JMpAyEyv9N1o6A9lEP55kX559Dp5PU6bF3KTb4qb9iPUf3usf0/xH6YXVTtvHuj+8SW2z81
hFdXVR18IQaKneot/ywq3VkV2A/TotVvw4RhuUSE/Yj6eN+bL7U0pp8KaPnCsnSUJCrf3DbTjr2n
PnuewF3diCetjkPI9QJzdtlS1IkBrUBpeqpSGVwqG2jE/CtNH9++d2kjoK3z29fPqDM8ca/zVmYi
QXIBZIpc1Me5jlJ5eHmJUNX7Cv36FHh6tsdSXKzxDYUN7Ygk8JPYK14r/LNgJ6uzCmZdjVn8Y+8G
jNUKTpluVuI/EhoQ4Wlw/ZOj2gac6bwvVE7nb4FONZexfLVZmw6NKs3nSkU0yI8xi0UDHDnS02Nk
sD/2BdpeGyvqpajGzkf/+J3B+BNtpHzRRZrwamIjIWhVNuoXB3eIPXcKOqlqDrgGudGmGXwgRoKu
kfsvbDabrvkMM2s81gwfL94YWdwOS4gTbTFsw4pqLG9aiy7lrIIHAcL4vA5/f2nC+OyxVe2+z9Gi
MrFKs1BsqxhbbOyFHe9z6++8QDGoyaLxWmD/pkrYXmm2wzOaartqzrEHUwQJyKFtrdI9AxOevS15
eLZYUxkC1eFMFvl+WTwuawwgvpOD3Wg9J4xFTx7pro3Fh/d7IU7SmTz3vdiK2l9An8HfXUTBybPi
XWHNnjZbmWcWAc4yWf4zLH33y8O+YlAuCPQYjwNctOfYV6egpcpRSMJVdaENK1tJCs7iEe5+WGeL
713ZF6m7ki1dvWyW6zpTxaMfXC3m6JvIEd7Rov9PqMH+mXgjDMWoIr1SR+ZrVsEXbjEGn0wyrs+u
7W08LOOcs9rhqnW81USLrjpcjXuro/iX9fjsIIiBecnM1WCM+ss4Qi3t7JewpNHOpX4o0MgsVDwv
I5KcRlxeYfsqs/nwgWrdSmagKA5y0q5+xUR7yprnwgkghjHT6HSqshvQRHULic2v8i90NqYUmDPN
HOUs6a+ljWIVtT90o9F2vDSYtCpBlQsp4KVWgSJjKrwI23KlHP2mpvzdYZCIBnzxzJp3N+YkXuTO
Z2Wz4XaN7TDnPeeaPA80M9G7gFcmV9S/oEi92EXBcSabtrlVuUTlk0cz++xg5e59RQlQSFampJIr
7LllCUZAQVXfJil4YWBaw0ampXPMD0kYARzL3w2DBtjcl3fPbN4w4519WkBQFDxaCk2YNjZNUYjO
2s0P7FObuk8OZswg00PmuxSvuDgyRz0gJcv1HwApd/gZicYcWOMATD4k38WSv0i66pmWxYPn43kG
GrMs2vCcqno4lAkNQcRqsXVZPnI6pTXEhNTPLId3lyctsa3sI+pokTKPGkp2JebbmnshcBLt6O3C
t1Kq344ecI+2tVPS10fl4aUmDAUiL+MhTcb20bW1Q5bGEHTz2a9hTlzEuVCQocBiNlnWNrzSOGzi
o2hvkzcFq3xCSo5ldTAHaqaANR7aIrj4QDNnd5lah737WsMpdkZ5wTX8lXPgpfaaiQ133Hzd5JWz
9X26LrVNhgeMS20bLimf+JBnWTjbNKp+G6PvrYP00hCRWHVwK5CR1ynBb0w6G+IX9cLwOTW3eb5j
BHvsM4EZ3PmlNCD8SdI9TLOuS9XewjZdseSg/+xGGT4+a3zLTf8oWxsSaMrwVHrrOighjGYHEdEu
R14Hk1hYbt24z+miSJex372yViFwsMJ7DOzogtFWCs8gMwE2S7CuaLtpvB0LcALB9KpTKwYPdf4k
hve4qgHLbvXGf2jsjFuACR+PTu8RIYPBTfzO0cfED/QOho1oKrGXanaOZBdAd3n2ohdGApiG19tz
yxfgNHWBNbIa/U9WpQ/amRhQZ28+E7G8R91qFipVD0WZ7zWYI8thYFLUMXmog37HkIg+1g7WnOi3
tLY4A/frYaRJ26t3eAItBsvLweK/zPhk7bn5b/q9XqI0eLD9ssfjLAIIoQvbZRJoy/S3NgpitKHx
GfrqYxTXyfXlysThicxTrXBC1w+oLhh4PGNnkE7B7aGjNrU0JufxYw8/C7Hsk5n3x6jkc99gSEn4
cw+6Vm5GniSTsypiS8wpuruSlduVrrtpOHy0MrnxET3pafmCbL8zapwDEPF6SEkYRZJDUVpHhEKy
mWn+2XvHgRh+4tIBLWkjcFu5qsb+cdJjHa+i+M2Q8ugO4N7qIaZD2y6+PH9+vbme5SbeAaZvEM8s
7P4q4njCfd6lfYnYNI6J6qKlCMdVU+MzUCtwj83CL+iQbSyooOJaGLPfFLHUK3PIxDV2P7+lzlyT
2A5dg4SK/9TjI15OTrw2smCviupJpFjr6/xkOnWwC8BerrJsOtBdeA2tYFd5JuzMfcaRP0RqBT/2
kKj0vTKADCYlkC8g04X9oqv8XVM3KAv7Fh86QbiF+djpzjEtwjuAk7e8RCu0qoqnWJf3oiwkNNrY
XXhFOVCBaT+1CpGLgqZlNerYRyL/NmXwANyoeAjMjDFkX//sbNxdEY1BAfY4E3u141rGsunVIxLL
BzeyZ/AArHBR80BHaLn2msE6NHoVL+yvAknC+5nU3S/Lfa/pADhaE589U1Kb2++VQkBviw4TQTb/
I/q2rO6XkxG01aE4oAQnx0kbhqW3zAPtVYbxwaX9GCmY6WYj3RdbGwif+T1dV5xseWejgtg/bqCV
PSu8Nj1jcSoxTMTILR7vHZabLfe/xci0Fe/Y9Mp7sBi0+ocXAE6t5iVd0wui4rTe4p0pfvkcNfEg
ZrNEVm0tIHnMiSQmCwCvypBMug2G9nQJ0YfcbENsBIe45bLqGhSNCvbYPt0Y9fQVOdZXQDsZNt2Q
vmdHsI97R0ktZDDSuZP20WxR8BcdVKflUN1CfT4MCBo+O8aNRDFCzv9Ot1fpfJD2EnzZwS/u1I9u
HH0QGfitNWqFk4BYmI7iXdVQKIvY38xy4yQBrWqUjTfJu8KtUfMekoP1/fjZ0vjGgzZ/hoaAGyzl
fTEc/cuNeOpKq3twxwbVbuIzZ0GRs+Zho2fsuzhk+lGAUMx9+6WZr8u62TN7gp5q7RhOPsB7WXS/
KdbZky/HdGELb0VgBItJtW/6Sl9XpfWjm7S32hNwIav2wpuRnB8hFDZkYFmj7VLc2oEOex3/XTKu
CyxzHlVVrMd1c1amXUP/hNCaOldUEpiLYm7ymid6FErweOaacWjD18gp6o2EVsNK224BQ3QHiOiA
XXE7rphynp0U61jN9CeorerkzV+MOroRLznX4PvWeteRm6id7pOXbErsTSIpOwb42dDGuoqVd4kD
SsOLylqCIYEIVoT4xVyaLgJ8+ZRoLSKjUzwhCRMe88Wn9mTjiZ+xLZkoQWyZfO1KWwCiL/FWLQYb
rNhJ8C0BNcWn3mRo/3U2KhrWkBAR5j7jyW+hq7j+XkcSTnR1TfRiWjHaeoIycxuQ6SrS2juHo67f
VgosNgZqozFetEK3NljvnxNuNZssm3tSUGfa8i0eW2zAxAPYRh0W79rxkbyTfeY4uAcnCvXazFg3
GhRgx0GLChm0LMExX31VPGFoBfvHbcaw4ZxNfMSnpYw5y3wHl/6/aGO79X39zSf7/B+y2Dcj6x+/
eo2SqPz1Ff38t//W6XHz9K//wv9BXpkHrwMe258w4oxD+zvm7PwzA3O2qX/mn7/+iiub//0/uDL/
bzY6ouUzwUK01eFM/T9aGRwzWB8GrnVGKp4jTBLgf6eV2eJvVLGS/NZtYQvTcQmONdBZAZlZ4m+m
PYOdLC6FpuUCB/qfb+z6B0P272hlYk4a/4VWZnF+4MNqIrBZuo096l8IWEk1X95KyobTTI273hxo
xZ2L0WrsWUcVtWCx7RqaRccKVyA7s9GZsZrHci2rjjtNIzcDUgfFhM74lxfx79/rf+Vddi2ivJ3Z
aP/re7MBrQjTNgzX0XkV58TnX9JxOup+2xQN0jXKDQY6LkB20F4r5Pwb1+NF8R1xp7s93ubot0e/
6rVdXoPq80cPJCz67KrtbKSjGJfZv//m5vftn184knue4Cpu+fP/3Dm+/5dvrkDOBYeSUKVWTogX
DeE2KmTrM0sgUtIP1eryHJt+tsbBiKe/1KzHZF767ee+7ItzVzP0ptZNw0t5rO0D7BfzuQgQ8V1E
2r05o9KZJIX7oazFkjFON5+gvVU06g0Q8ZChlXK4Esh6S9ftvp/mlfd7ViFK/2gKRfJ7/uL7ob+J
TN1caLzX/+FFEP+cueV5+Ubc6bpBRzAKrjeDuP7yIphF5wRtSJDgz3+as/jeLFa00RevwOHcc42t
DbfsE24p89mLxZwy9fYcKSa8T/w0hPijE9SP+pbEyIUMRe///m36Rn390/PtGARnLQGfw9eBavPB
/Ot3GHWOSz4AP8v4PSRVBD63qP+nsLRIUxi1tSldj0wfFTJ0DxdnQFrpml1yAFuZqM2QjmJRQZA8
QwHI4F8BGB2GbnzIk9F+lFH24dfOJWXUZgHG31PN6p5sLb2SYBB3H+tXqDJ4AzFhw2/xThHkXRKd
WMVNqi+lkYdHCnPBTUax+ayL/EARKy7frjX234AkQXF3aKbio5LTcyPxS7dRtYbTFm0CPAur0rfj
u5/4cmeF1BmVsbHCz5k9mQiD/wEpZ/+vJx69gBSy5VgsWqxWc5j1L2+2RatUpiDDLaSsv3oSjvfG
jtp1QxtHMY0k4Er7GuQiv9a1ZCibFOGlTJrfnJ/UpXOaXZq0BSERn5xkUPt30qv1KXP8d36vs+3G
sT4lrvwgz96cxNBwA+4BioYqAabvzYGiIlz94+1QJi+RH6f5+nvQPxjzhLvujpalXdJAHU0Z2dcQ
+OdkF2cOQySdgqe8N6sfkzuay47IHRFGfFKqNFo4plW0SfK9bmrN3XXqW99zngU1/xgxj16gm5Vn
HBjYMofn1BvEAWBOePwPj+q/xoERHB0UB0OfoWKeDRXxXyhQGcKdT1Cfyyg1Udj+HW6grX8eBuNW
JWCKNDFhqx2RxgsPiRfoylqbUCy5IIR46nCrwOp1zCMy7buX4QOn7fKEu6l2rQhLGVdy/DbuYlTT
miiBe0px4y063BSrvhQfdUjuzR5Gkq3SANDNB3kygh+DStG5J275QlBMZCfbJFf1wtXHBmibXx+d
yuAeMRFMw+MADVkcC2BxD13aPUnNWLg1/uGpsO8ewd2ejhsj0d4rfXLI9xrEZer4uWYqG5ZMODoA
ikRZbNswSaNl565c24r2Nxmb8LPrO4U+pwhf3wpcxIMFlgCm+2KymrvM1K30p5TDWwXjr0lXVmCu
zcT7SOOYtyx9TGT4qgXkIAnlaSn6KhkttH3x3CQ1fojHCXch10oXQqygNIfD8pIM2S1z+p/FeJ+N
Hd3EstsQ3Llk8nevIuuF4D1TY0Fa07IfJl9cPU2L9wAPObP1CL4qol6nJ3BzqnPUbZmC+40JNd9Q
8gg4xnc7uQwel/Rr0MMVxlWP8Jv1uN0EOfgFq4CAfhVRVeB4KKI2pDkRquJq6OG29LSfKtN9YOzj
JUmoooy59f75YhuMbHJoVkVpFCRfsunN8GeaCrn4gaj5wZpC/G6hFd4bGat158vy4o5hjD1Y2EdR
NP4uJy5tc1tA/7Ojrd2VwdXz8CaA1G5ehZx+S2JgX1BgliLd2JljnBtNSCgAfPHbwNoOI69ySOiG
UHPAzCgIuUrnlgNKE59oRsMBL/O85BZSLcohsX5ZVC5AoeJqnFEmMlCOVAbpDyZCxXtkkybU0sJ6
CTIiUdBVuPT2AdNgSmpoVGrOOhieIRfZU1OT0GJcbBwJhtJ2ODc09T9IFw1n0TvGc8aoIZ3MB9cf
+muLWfcpolPLcCrrNalKEvgtbI4Iv0elhc2z5vovzajcrVVP9bqspLxO7Pe+39q3mv6tS9/StR4O
xbmCXLxsbdNfzbRNlk9v7/eTx8XDHgEoF8Ny8kxJwL00HuuWGgDJM/RsBeHPAYn/PaiMW8GQ52qa
drME4k2vZQ4Az2rr39+/amKvBGw9/4MKY1uurMOkg7BeFI2pHf58MbRzZYaMl8aBvgI5f8YrMmyH
1M1vXGivRpLll9DoqmNl6Zghc+m/YjZOYQqtUagD9PDpUNh+e2kbOqqLAEyHhTNzYzZGz4M9IFhE
vaoJW+ve8c8XWDdLaTJWJNRbuIRruvb0jy/A2ZJdj91z4Ve8OX2DecVI1FvQ6M4u5lsh3iYBBfZV
cEwsuGl+avUPriGOiZQ6Jhh+QANC3N6gAWPv+tZLJG4EjH+5WVhvhgj1UI31xc0q58FOLHwCUhxF
JQwa0zbFIPsPGnECUjoToEmLD8C2xvBwLEsLGgW36e9f5bILVqUF8KszbUi6PTRGDL7HuLdPBX/8
rcVC0kRtu48SnSR3gmE3saeKOo/C2Ak//t1kBoJILAr6GezXIpKP5agPy9xiBFpOulgaAeH9P5hI
nWjkNqvb9tCDJToIrx93OrCUXGtikOcT3Z7xwOwcX8126Bir+eUPvVW/RN18RLMGJU1OK/QmcHo0
9PRQeTx4QZkZt7DJD+VQt3dAL9DC6y2ByeaegCNoWv+ehuU9N61qHTE0u/aMkq/EqXh5AyPYxX7u
A2yIyY+H3tq1/pujM2uO0wij6C+iiq1ZXmeA2TQjabT7hbJsi32noeHX55CXxKnEsaSB7m+599zc
YELb1Pt1qf40XMIPLMHNkznHyATO+oLkYAtnRLaaZZ8C8+peA5JIwgnbJ3dO0s9y8pdfEbqV+lVM
QGtWq9HCcfvH4n+4/+q5d3/J/k2ST69a1wMghOTkpfaLjs4UwQl/ka5rglRgP2aN8KXqCqmM6rH6
9xIMwP98HNtf6mBSFoXFDFUU4WiKJMGLf5N51VyZP1HpIVPmFCUM1cE/dORTTvYLRIe76cI66G0C
2+y1mu5anmDk8csPDO64cTQp70D7lyCzcQZok8Zgy06hjLL/uSwFSd0kJ6Lxpfi8zP2EyS7lumZJ
k19Irh4AFmy//P+f//+VV5PuxZwO5S5pSuWcZcH/3xpW8PKhtz9wIky/GXaMoefN0cBHOicEYKDm
qII2K1RUUbwAtjCQh26rXd4OrOIFGpmexMCotVaqVS6jCETGAGp4mR/6hRDhxCE04//acy0h/G4I
I97jcDJXE9RPT8qwrN67GJuUhl7x2S89sd10f///PuFEMmMCBu1ykezdgQ2Rv21dIaRXgd2lB8PE
YddtS7+0aWkiaxlacTk8Ej5jGlhYMthRQO29+gGjBIf+Op21rmqI/as5YJe5YqCP8oD0VmYd7JH3
yYhglBwIYLRpgp7VsTrUJ8ECa+GuCba/S1hxtu/yTeKVdenrioiVK2265+s6HirP72Hyec+tijFa
MJc9kalBCb9a8jD7661v9fZ59JLL4Ej5kIFCXfOkxUSG2WgKLXN6W+rWO9v4hqLRE1WEKYWbeBMv
uyshQq3W1oj4ls09ll55G5t7Uv8bW8P5YG1O0rJS5VNvtm3A/HZ40fCIBrVK/uoCSu///3nVm9k5
Ibthx3b+Wxpr9sC8vXvJCgNKZDYBRc36F1klCEzhJdHegALzmmedkjSAR/3PW0lIkvZjnq/qsWMQ
mjm0yNwq7VINf5hl/bWY879aYp7QWpGV1klxHmAe9hPrDpcQ+KsLJvOhL7i6aEDKJCW6e3a/snxk
GmyyBR7r6almmnFZWx3FS1MfSqu/21ykZ0qU+WYODLBHIDo6Y9ndFgKDGh9mKssVM3uBAJin9i+S
B5LTbHr8mRklYruOWTR5j9Ys/X3j0mqp2g/IXGW34FOalv11TvPijXTBKyE8z4Oh8bLMw0p3YUUK
yXrQdMV7biTiYaC7BkeDjEUMJB3m1juJNcOFn9204vNQMXG2WDc7e8nOLUuMPHKnls3/slxZVTXg
bw0yk9bp2+f/kyRT6DMelMBf+dS0KlSoVqCZ7Jl+zm2sXRdHIyGQntCV1fTg9G4eZqNawrVdNvik
Hdg4bGo9d462tCNczwA2CIRE/hZHahBnywe95ktf3WRyz6QRR+STU8TWGmWaqV1ay1OHpnncVsjs
uJPn0q0YAHZioN4DpSVfFOgNnq0fLSczeCrPsZ4+GBYK3IbiLlgKgNorg0/wltAbl+WXXuj53aqY
s7J2aO4MAdyzqZPzZZI9w2pmRpU4RApb2mUs2mg0Y+/sZFvNpuMJY3SfEuxGK8Jt2Jug4S9dhmQu
E0FPOw9RcqoZssYvTq35bLGNKGF5HTi+/AVyC9F1Vf6TS3KzCcC5oSTco1usI9NOOkK4gqztSYYl
z+ioyr+r32JbSNFcWetrmojm2DWA5NTEGTYqdcyW8kFCShsqHkt34Wn3EIYjpAeNJ4cmFP6Xy90C
hIKNAUJcjx1Og+42JTbd11i5ppQxRe/u5v5XbxEgkpHOxH34RWfNKTlrQIAGdrTl8s9fCrWfZ31f
6QTEVLie8hwjbaq1V4Qzz+a88Zkt1pdlXl2TwmdQbby5o8VCoBHxoRvyx9xwBdZgh9DEFrW4OaH3
6qnWFuOrtswRpkH+mS2azWciZLS069kiGTjCSV8GNZl/HfFFW286PcCCexqKP7PT3zKSUB6XAm5S
Dt1Q2OqFsMRf+pvkuT/6syr36VqzOR+sSCfvGN71+nCNJzNQMXBB6WL8t2vnUQrVPHgbSQoE6bfn
LajUuhhLwOBtKCMBQrUOl7ZcmNjQQrHvLltRRCi8VIh04m4sNGgFewlSY7f6Hfsr39IJtQUD6BYs
Coh8/ZYX3hUh3avwJwgUnXUTrezOIGF2cuJxtno10BstYVkjw4rr5ZIko3pwOep1h/UNOFFWLMu/
PCsOZiLUyYaAt9fxtnWu318Gq7OIExp2uaU1J6Z8b1mFzkoh3J6kpQd14//LCfGVSycirN7JoX5F
v0Lu12j+QgOLNaRLnSDOOU6JbVwlGLcBEcC5XbBJTZN71FfiK00ncYKEFrNc21cieuHlbcFrFpQY
vyI1eDVy0CQC75XTn6tqkoeqzd9qLfZf/AkdfK4Pd63A7704iMo80EMrBr4h8WAspYztFHwa3GHy
tPVEwJ6b3Ux2YOfkvCSkMTEU1iKkA6hxAFDufY6jnWXEbOO5vIE03fMpWy9Ox2JKtOqItYw8Vqk3
B9fXfiOmA8zhYt0HDn4pBws/BXKMPdPTH8LLiqDVRXMZlbZ34Rs0bFS5DawLeXPxc906z0AHdRPV
omd7z4oOzkTLujbucz7AR7IUYQLC7fHJeFQjRAcHa27X16E0mewMBIjXkFShCsAs6TyGgaMB1Ln7
0/gzVyMNFc8kwTlSNuwReyIAFaLpzJXF1fG9OaQMshp2Kl4lW4rlUh3TUREaZEMuY19VuIi51ray
2bndRF7Zu2Sq/2J4vSeYWnD/UWI7VmJDkgUpzNCu3LNhtCm/A8WqHLyWDhAJ18SaxohKmuahGWBS
FbAPAjziJ3wsHsJ5uDbFWJKpCUfDY5EDQ6+7ksqnH9eiuICOs0/LzGeGctfAqiMQDAliNvukPluj
+GIoQFzW+mswVHEotVJGY6KdStMlRVn4p2TAkj/bqwzrtTq2Ii7uwFvCVn4UTpLskSYN+KnFs4dM
m/aZyB1l1iKALEV/K4jAbJHzkKkNXGZGp7ukw7JjaEdMlyK5udb5GVRDxeDbyLYlNwv9hrO0Tm1w
t24WIjpZ9rOnjsaUlYcU9lJC+7wFb/R7qfd8Bkv22SN/nab2G9YP761mRs5kkA2fNn5EjuqLUmt1
0qzh5Pnz16QFRSL+YYzq9kKy6sRJDw+o6e1mHzsv7prSwsy5YqlqwKqBmIt9DRzkzPZSfJRmke1F
U/HdeMMh16lfZYoeqssQ7C4+yYC5fTCZKdzJvntOkK7svIINXuVwJJh1LoI15iybszCV+TWxOyjV
BWo/b2bELjquIk9vwiRXgIsai0X2wN3taOOpGOhZ4CRzj9ks8S3yHgOjdUK97j2kNHF6NGNxMpgC
EjvNBJJ1Q+Z1McrbhHX2Fj1puFE/rEiESqs96CmKNHxpMkDPY+hze+2Hg2kYeBsrfuqA2gOaguHC
aMhBS3boJw7SzDSbSGyxCJCezpjJMsTq6mPxueBbgBqu7NF1ebRoRAwFuGZgJOsrV4rpPKx2Pgc6
1v2wN6iMCmkuoaCsnYEXJl6LEbTsBecpeq0pmyZiV3kqnbpSKJmnX2YF0NUsAWMNY9TUGl+BaHhU
Ovua2g0BjewcPOdlXAw7QjP0P3ysX2PW7WDTU7EdaAzNbeBus+XhD0OJv88/HJF+6xq55PCVXqvF
fRll957WMt7VU92GNEmBWPiEkZYZR5azGmx/rob4anM/IKxTRw+zMbwnXKuLqGEtCf3bZPTFFp1c
m8HZyjqdMXdiFy/jBORXN5ABOD5iq5HeYaUO2tWlh6nYK8J+RvxCjBoMTPIqbE4HDv+EXkspRqdk
0w2ukQSjwjNU1R0RJeablsYu0JaVgMXZra+Vbu3xSJkBfm1Q7a6rnaeUM87b6CnzIi+DYl3sJBt+
Y9qAABZ36oY79HLoJDyneoSe/Txp05uFTvCcYopMBUr/GWdeMFS0uh0cpASRncvvPw74NrJiRrFn
5tO5iVGUrZTVDySQ3AZ9pIQUFoJFiz99bbQ1FGoN0b/dqPQZB2IjQ9eLp2gkFrLi4JtBOO5GMIoW
AxwC7lrmugN/At7fHcnhdrt8dd78pLdMVxJmukxixPOwqEcg82c4C5Jmx+xC6s0l1g6lmbpw0Oyr
E8sLSwLBkVYMBy9rSXKziVR32ExFhrPaN8b4OFa6Vx+oLPM07hIepa7TYB2QHdChT9vT7w1nDWDQ
bu2Bd/Ze4pzrEhP4CDJhP/RefcGNVV+AIyC8SDgA+9k/JqvdH2c59pQwwLMw0WCpgBeQN3CXCr0H
rYPsAAk8SLWx2+DnOJsteULpdEJ22RwQG5hXBagAl1B+7oc2SIzua1T9cjZGUGYtkpeToVekRxpn
2sjl3erhgbmtYSEfGw8xoIbdMCXaE+1ldixEk0b2gEsDSL2rJcbNrIsTXJVp1zsoldglPSnnqViV
wOo1/iSQJ7EapTcBy02K+VsT/Y3mINDbkLIXFzeXXzo1v6E4gKbyrBuFBk7sJvLB8kty87r2NylK
WL0jZ0a3jMU6T90/aDMX8I9QTpzl5Mn5RJhL1DrNq+zEH6qxe0HvycU+lc6/eDginxZfePCuA2G1
aGDfBxHrqGXdh67qRioFvknCWF9Z8RiIadydMy/dXsEL4lJ2v/KlQAlh0B+L/B+2n/vSmbDk905c
39pYhNNSMlb2czaZIMpaZpPOn3a2vwdcwVB5UIUZccO8tr4vf1zF+1SV6oNUYGdPyfA6DrQtAofq
UkJXpFwITEydOXXZzqn4Ngvf+EvYAPNE45URGM8d5/hUdWEyE1U4aylmUYcvMl9gwA5cQmPnBMsi
DcQ+bRwwNOkK/Q3NNPN9fXsxskf8Mk3dnskbwPZfxtPOysvX0R0fteqZIFQq27mHlebnkMW8SZzi
Tidnon7fUuuIaG1vfYGfvPeyldKPtkJqvbXT4ZUGSQyevhvfkUMy/q3wU7aOzbky4aIv+qswtWNq
SCeyIDdwkWxwP5LWIwlKdz+JBgNOmtDiGT8+MuVt4AKAyA3cmRwVFmpDT9hD2RXsh20XNSGl326e
knAEOL7LlP1NraOiPv1mnRRas2c/un8GsU1anNE+pYzlA0z+YAxGfZ/01KWau92v+Q0obnbKZ3Zw
NbcLBBSgM11JaV76Kr5lVfNvXCGwqOGq6SrKgXeNzM/5enBalBbOnqKIPY7qGAiDGCF0NwnpZfjY
dA6w57bDO5c+LXojr2UixaHj95KiE/HdVjhCjEDPul9zrAULjqpHfQD4o+zy34zLbdaL3zHtKcW5
+mzpT9HUOEwx2NODnQfBNjMgh5BR7aGEqGvPLHyfODTlDVEU4WIul2pAwBZbReRaAzVYrGVn4cwf
9jxdfHeBBNikWZQWjIA7a7wvSHEizUAxm4Nq2I2sYB+G6Y27PCEb1ItAkRTu+D0O2Zuj7OKuI/Rj
oFC8d8M8H1bzvYbU+whPHKXO1HNJDvxMyhSh47yoLHJRgXBKyPe0o32Np+WRaXZ2IFbe7pmnyn5j
UKAIt9hCuHVHTxRvloOVwYfEOPRgOVZQIa7FD+ZA2/3Wc3NvMQLZlYnvBDCSiS/hxRnafEtmgNjs
uuVfwjfDtSvXzxy1qVOsHhPbiwf2lbHiToenrMz8Uy0W4+D+ZSyFHqCZipqs057Iy2h2A2kjKNDi
+2DK6dI39b0xWQD4A9HKRY9GipjgZarmc6oUViBgd/1gMSJomirS2mahUJ/pBAt5Rj2Sgz7kwbJc
u9rzoz/7AAN2lTHfJhdbmHxzG4ygRrGKnY1QnU2Lz2TBo1giQmrsE/ASHSq/jpGKJ1FdsDLe9KaE
07a/tz1jbH9aSZsdTQxmgASAntvaR+eqeFeY5VYmmgG6nZ8x9ZsjLsM3c2NNyim5sHQn4r6mRahL
67HXrhaCtU7qUTJ5hLYpssV6N2xjDwMxCj12fjvHpfWo3OQ1lvFn6aZbxRz/JIxlZkhUuwkDXq9x
soC1verGczWJz2ZTaNFQqP0w9oEmUayCEKVSZ3wW+yJaDHJhvee4IUQjNziE+HDvS8PwmTr2C/Y4
vMsaM/4Uo03t7g1ugB2Knk8bxiekIiOzx53TFczKLKZYK/Ltrp2DeZkFIwm4PqP3Uejjn7Lr3wsP
jGOLj2hgdLQnYHs4zFn7VJc5HrqxCrI4p7OYqE7UXFymKX914uFOTbqPlTbuSFSLo5F9XYTwFLE8
H2kBM9w0J6o4i03fPJthnaMgZ9iF5LFH/mBaLhzKHJZcZcsmbHykuGLEr5+0iIlkYc2PSVszHcux
3pmklqNY3ec1h65aEaRaG4yl7shhIzteuZiClQJGxLJ3VzBa3cWqhT2xI8ltwvKL/HPLHl/8D3gp
z27s41JmJMFYAsowTjuKzBwZnj/Hl94wXxBAJOdKY1Npl8mrTzMWCAEBf1360LdZ8hkjYk74F6cM
WirWPqxtMWGn2LvcgG+zDHSO+avBYE9LGeMWA5PG2WvUU1sjT1XxfXWJ9ba6KsrbApUM42rfyNYP
VPoDShNmfgbCWqR93n3Q3F+OOf5wNLh7DskSjCAvml8Zn2gRGRTiTgjJrTdc9srYKqzMZJSkvy6u
QQwhowAH/3zklfKrXKcHAdv9cQbIlONLYhCKDcfGZtBwXdkQX0h1PmcoSEvj0Irmx5lALeB+jcNO
Jc+SI3Eo2a/6LmifcdxaF0dHWUz1ykZ0h5jN27J+ODdR+Gvrkcikn8TiFtYzRnCY/PfETsG7phVT
KS7OtYV9YqKD33fVVO6ttZV0HexS4qfZjL8JP9MRWDNGww6AwzNZF2J05l85WEs5s+3zBGyQci0u
w1JWocPjcFZSnZvVNs+5ncUwP4od2ZUH100oUhZF72/+lprkRdPLd5IkjD0Tvxl+rjMNp67mK1nG
PyjgJuYSvmDsK99S3gxhUOW55mJCxigf0qApxK+SzTRY+u6pGyq5mw3MOTmDy7BDaA7vfkK9ojsH
yI6sCEHSicI1b4BHttr4S1hafZqe4hE41cKMawdNFOtgYnNROxOfBqQJx0ZP1dquxYJJ8T+rtVui
+4+FUMPBWh9cekkgVT6Sq/SnYbM0mJvJFM/Q0I/2C6aci+vCydz+rlYSP3l0gr7vP7SupBOzAfGO
rI+0qRrPYulxidTli0jz56KoXEomtqNsWTDXtUZo+KMWrZeVkbxXQWbmwUdrkbNKx74Q9Bu6Ck6i
Ax04K85D9UEFVV/kPJ0rW1eBwxKVlzfHCqOdmm79LRrIvKQsYFXcscTBRGRXn8XAHrgwb3T03eRf
S5pHw0n+pO3AHaipENU2aATuvUD2EGHZYsfwKT2UUK3NE4mDStn/aLmDwWCCzyik0Z475zNPSP5i
zMJdJvHTq6Q8ODY/dD2LI78XDM2cF8izJkE1ZJRuOj5/rIejLrnJF+Qgg6e9gsoqQ+9/eJs3p3s6
1Dpoy/4f0GxGaR3I1IStos9Emv/80xi9JjQKbT1Ib9LCtkEEkWc4P9j3nvrXtkjbq0lAHzEZPXFM
Bl63Av9I9nsq6ydPgbmvp5lmq6eXLxzeNkaYoS94U4ohRa1RK+cg0u6KLkzDYvTZDV3yYBY9s484
AS3bycdyRsfhO3+roXbPbj/8TvwXqDn5Dlmpd8YXT+A6Hk3wfGYAKg1qdJVON9tPntOeCQf+P4hJ
ZvUO+/1Ytm1z8Ec2vu0T6bnMyJt53VEt/y1qiETOx6AhSRmpPGDcY+tcLzqG2QdJn57K70QkFHIx
Args5VdDnP3F2JjD0AHW5LQ05hPEqx4KlTPinOCszvB3iMX+6VMvPaXlmmDLxbbkw9IU2XSrhTiq
riHISM5PvR4Dsd64D66CO+H38aWVc38CAMIqEwWAJR7rcdF+w5Eod15CPVUQWAbu5ZB5HPcsiPVz
0WfTOe2TOLSUCuXoXkzXP1fSIKAbli+V/IdTMztem3GvreMNEVzUVmQtwt63Ai/pMIhCMNuTbwTQ
xqPp1e2JCG9Pr58NJDqwFmoMufhJmThpUa/RdhQlrCU79fEEcpRbWoJlghjvYXBBJdVadqq9r44V
IwEusPgF7VVrpiogUTJ0yKkq8+zJWNLDzIMd6d1wzFf2bM3c8W6sW+QKt+EI8Wa3mqI7sa8nsGlV
/BA9FHENSa79pS3UL44rcKul+VzjJSQGpCgIghVWUOC6uw5DcSvKkS91jKTIj7PAldk7lAGWzrjX
ibnac2raYSxTCAbFQw7gPGKSgE3qbcmd18UvvxcDh4IjBf6anJTRyUMtxYx4P21TWQw8QCrbnXK9
8ZSK5U1voqVnNYfhiLm4hyfDC4cayWGZw+E3cizWAFNvLi1d2hFOAoB1YB51VkWGIqJ08T3E6jnV
xif2xubB7PLf2eo9+oydGNEkTGtNds+yuTe2vA6yAMCqd4hPSianjv6tVE7kG7mxIO9YI8+0gzpu
wjRfAFpgiQUgSHHi9zdd0y96Ls9uarO+IsvsQRPxDaXU3UoTckMcyi5n/ZR80E2q6zv/09162T6U
nQYAX7NcDOYTGLkKxjkpe6j6h+J9HNdbV3ZwEJlJmXP/pq3nQabEE8Cj83ozHFkhngEokmAySjtU
OodVJkmv6K+27Z9LeLpPBNJzjS3X0Wi/Ms16yMqqhXs5v0KNqs9211/kkvsnp3D/dnaOHs6g0K2Y
lWP9cfU9ApEBZZj8cMyFTrXj/s0zL903vUKSF6OvSazpVOuMxbNCm6Eh+geklciLNfsuBNESWPGW
NWb428pjM+DkK1rOJGRbR/rffYzWbJcqC9O2g7RHJx0QlstI9kDWPAm9PHq9/5vijAgFp/XZkmDi
dCm6dknHPWCseouL0WWtp0WajR29r0lWlbb5r3QyDSgm+sLe/5rBXzMGZXKK8pt0QroniSivRgfD
ZUTMO0Zc7ilXe+od4+AoZJDp6m/AyAG9lg+KRO0YN2qXwe4/kgS4vU5yJNAS77SsODIEOphMLNgV
i/iUJXNA+De07oT6rPLHFK2lOFop5HukilWn/WlSF1ut2R5ULi4MdwhM0LjROlT1OyAojwZjzzir
/b1sRBvlDAcumZe98+ETtpLoaWhO9n0GIg4wXof0YNjAp19X2o+AKG0TUWGJc11hzWc5Ggcsw/e5
Ao+t5oyX1K4u1Yx3HjmAs/6rMuPKeUy6AuJM3oFfxeB+jGKFD5pgEpP0lqORh8nQYROfKyrA9MWz
kzbAVffHq8RT1tqw7AaWTt2CEKmwbp2WP0/j2hJUmbF2tJlCAuopDox4MLH9xEPtPDGRNQA4VaxL
S41CemQibEwb7Wu/DrG4Ya7Fh1+wa664OcYUdB7BR9DnwOWYCj2UGU+88C5x52LOg9FJIjq4V6Py
fq+y/McKJodPXEsUJGWAivtMH2XDtrDcvZ7Uf7veeXVVyw7Z4gFk6XlI09++jRQhkzqb/NIbOYYS
ecwdK8QKBUavah8Zg0+L6A59WaHtsWKEroUaw3/SAkRfD/ZhdAy2FZ6EhO3lBeaikTeEREHqxp6r
xq/DfHtd7a7jY2Ok5sTtBp/jDp3i/ejyNdvZ8OYkMAfclNO7Y7uuzfFzToT9ydyKU9v77i31kG7t
qo+COnTlemz0/lKs5Q8JIJtLE57teBkA8KYtkmkkLn9rULbsM78ozJAozXMw2XVNBYl/3umeVZ5/
A0qHw8z+j/RAncgD8Moy9W9mRt+K7Ie9DxiJ0FdZTkQiCdCMGXW41JHoGY8niQTmDJqBRBE0CqAi
jvb0EfdZjAfdacAxkSqS+fWxtBrYS5SlFQuk0dWnIIbmt6uk+VA4870BKRS2Y7/sGtl9LT7rKEgA
mBv98UHDOzFozD01i8Jnct47luSsyD6L9MfEkHacZ670CUPrsDbk2mKugBv6hxdRELDmMyAsew1m
aIEUayl+uhYmeorhubKnx8bTAmS3Fw3MWaSEvHNlcNDBQMw3HLXTWn8Wl1RiGht6XhToylaoPU7a
tO2e5fpWjakE6QddQ6Tp52Lb7b7tR6oyI2RL/zya6T+ZapcVDwtKFPcH75iAQc5wXiIwthu0Cibt
vOJyCFj7wrvehsh6/ceun/v3yv6HmOmtn/UHZ2bGoUjmQMCe/GalN/spOtocitroU6qqEql9V2SI
36EZAi1lowGjPiWvLMgtB01tcWEEFSbEtDAwEb8Bnph77EjHHLjp3tOya7UNxEcc49E8Ao0ZXfVT
TCmquLj49MrEOUbuyhcsVI8JFzdn43ffnq1/DX2iHTDtUl60fpgrJGuN43zjezeiyVk/1g6dgGLK
pQFsRgKSEy5SG7+lGskjbO8GaOiTaFFdMQZqmYKl7zFBwAbKp0Dj/Rxi1i9yUe9yYo2GtWQI70ic
P2uDlNhSuCBOFdo9VzF2XXT7zCw+A5ev3U2VBYIXerf6MgZ4xj580JYXY1S/SlkRRp27JW7C/h/b
/3d+aqSSo7/ZOxTQ/LsctyzGU2wNsNz36r21/Ec/N24pWPeo9hnf1a04NZYBJp+lGgkQenlYHRpa
VrxtwLF71hKWXNStJsVMwzoAYARkzPRkFvl7XfBEpFi8AwIcAWhTmRwGvh6KQyyUoMN9CO7EyeBu
mvTXum/+TlzghI56z+TaYTD35/ftqN0tV88qtmWE4FZkt2O544dpt2loeBAp8t3gNXdzZL4mq/pL
aySS4Un+XXuartUsmwOgcAIJu+ayrq62mzVbAbWVXKwrZJVG4rWVN9ggP07SfzMtvM9SX3nv0Rb3
1oovt7Kgglx1C1hfV+L+XgSR3THGalchSypGuAxjY38L43VuHG5ud3hmoyX3lZzvmXcQNtBnMu4j
XLc7pNi0dwWG4niu36BVPZmDSA8eEPW+zy6zRHFdFymvil5CJFzDQvuo6vrFawyXqTMmR9S1gRV3
l3xd0MhYoe3yHXQVx2rXPdRJsokty5T+aTz2SXHxe4ri1sIq3+LIbzp6SkhwQM3Neo+U4ElfkNaw
fj7r/Oyh6Zx1RxEFVGdM2Q1mvlbXvQ299Y0KjKM1xcC+gFoQeLnOucMugkA5GW7RDayCGJ1COASU
2xASkHXgcLiopkyeNH/eVkSsYHrjWZFiu/erND/o9CFGnslDQvlPdIBzT2vF3CKmh4CjQvjN+mPb
Zh7Yvk5X4XdvDOCZma681pPz3Y0d/YTqkeV1xitOAaoM/LF9kd+xZN0zniLq954p4voam1Y4tURY
m4rpCS4lIFQe+JqY+mJtGDV0RfIJvg4qqVpvWZu/ExjNfrQ84ec5rGzdLr1nnnWCC3YOPgVqFS5X
xyMKacyDRVvB3yoc4Riosv0g1zYw3bK/NDXyWKlNjy2y/gjROMefdoZzz7peX15NPhfdVYh5Fbnn
DYyq26aHblyUr2TFPoKgpYjhHpzooJYUQT/XNtR+uQOBtCOfjkl+Lb8Na3UOs1fUe7Ugi5+oQrna
QeOM5yXR9/gif3WJzPY5bGlan0bsNSLECEclMIs509kR+hVQJANrdvdkPwRznn47FvKWdmusevBj
o0HT5bGeJA0LwmE1sLUa2wfXUl8mwTtHic9tArt1qkX32cUVHmc/CVdZUzdHFHvuYlxbe5KRh98Y
gIURgq2BKoXuGJNK/6vdlP1ofPcyBSTviKGNGozJqSeD0l9Cc60Wgi7fbaueoynnB43V4MkBznco
3GkIrPrvgLsH+1L1Jrz1ZZjxY5sefzDI331LE4eg0T1Ny3ykg34dbfNlXfuEbFUKnWYcP8bFPwBQ
e4SHYx+4EkLiFd5TMX1MXcfaTic+ItHaU+ewX5qmZPNCv+O3/0nt9YsZOebuYrxBcnz04nzPSVFF
WIjivccDudMUH0KH8l0YRH1TtEEaoJDt+nPcyw/hiumKKoKI1pG5h+dOe8Nujk21WqHp2zPKKFzm
6ZDdJ7TD/Psl9EqdOhWPqEcJsVtsGTic9LuW6oCSTH1QSWEY4yJrE27TSUe8nWOcO9RqQSZp/LB4
45jKQPUO9ofCDK85pIm7xXw3MoadjIvqh8oifty/aT07Lig/jP2/07J+drYcUXtmykhqKKEZ/bKH
ItVjPG8A7pTah4O7CRRB8+2nlNeWBzDN605dY9kPJKGuR6FY/a92ulNcxoyQ/GrvdkRiCfs6x8js
x14iEqyAvPgOlYbDA0TcCFkhBhlQtKpS8IIB+ciYkzrgpl2sgSNSIsrVtT3WCAkSbWb7hMZkjwzm
jzV6t1zySDv2NmW8MFpMcbjzG2akp4HbUSg3QwIdZru1cRUWe0ShzCBAN5TajATCKpi5r+RAZM70
xPYGeAGzuz0wj8jXTHM3GRWzV/kHBm0S1Vr7DX+KS/4HZMVGzTCIpyOBGPMsSV+5m0rm+pROW/lc
afRKmmKTIXOCvFpyDmUJxDux/2Bj0a7E/V4X+vcjev03FjcsltxwBESC5/IpnYcbuBmqQEjxlbph
TimfizV7XurcPlstKBTtpnx1d+XS0AGBxywWSGB1fKBncE8t0SCw1byTKvqQ4PrrUqw8pn2qR+gt
3Avc7Piw2AN8rk3So1kfRAzUB8rNQ1uPIQbDh4WdcjnQ8raC2LIEiWoBcAV2JOcqMxnxLnCFHUr4
hWjpCSJP5gTnnHrMkHZyGLXfEwrNMeF1dNagjxFWCgdsaEI0pI1NcWdXAD28rLpXqWAXDHXHS91f
eWkd7aJaGAQh91q89apmODVSqW+3PcSON12SMvmPq/PYjVyJkugXEWAyk25b3ju5ljZEGzW99/z6
OazG4A1mQ6jUek+myMyb90acOPQ00+d7/0HkXHinE8Tz5+zJ/w2tliQSAgU8l4ZNGxE3E9ZrCCGR
oUiCAJEBJxtTrJPvQR0+h5bEIXTtiXDELVFx0dbGyYbQ1F46dcgHIvFffPTkozWudC9YObT6ab4H
6WHM32BRaIz6rJWTAaAfEQGKNpArrXoatq+FJ7KtAuuqGv2IvidbQz9o6PPF67D2qEAn2rFDke4D
le34Gg6RUQdIzga44c3q4nIo1SYRbPbRHKBBtT7LYtShmMcCRdfeY2hYGcPUeVpKvCZrwKLTMEpI
Ag5GvDiIK2agj5CwLbyvDP3PUmnWJ6YXF9H44P61zVS+N4zX5nCasod5nrTIB8AAn7U2vKW6ortT
hfqCx/A6AI0aZArAwWn0jWv7L2kSW3tZUN/k8mccOrQbhK5thCLlaWzDfYpXdA2E1hjA+20rbAbr
PitdnjtQ0xpnjFjfpFBYtCa8JQCi2B2jeV7JG+ZY/KGxg4lLXvzUe/NPIjEtR7RINU8lR34mtJWm
ke0sOvgc8jGkODQCBn1XG0V3RHmyBVH3u8Stvh8qSfS2eHYwf+OceDRUeJuarXU5s0lNrf05B8h1
82y9smGT5IMgnldDOzxQIAt6JIsxfWWOVpJ6wSyzHKtfMPMRg7poS2RJdSLThDxPou7E+MsxOHSF
eKMWgOcbpgnjp1kAhsmSiuQEPBpeWyA0MaGys2nnQFQpwoW2rk2XWPOJOWOUU56ZSegdUypNLPlI
gANtlYuGE5hLBxYxodxmvdgAHAAaVRdIB4XSN1oO/LlmZygaqChTnXSMzUA85jbfTFJSGehNDR2c
J8mAM2vcn2DI+MNOd2scOmPPaZHvthBy5itvkwJNoxEbfzS/JGvFO2QsOtxrQJPlLafbR3+J7Ac0
FP0GtPBbW1l/g7gkRGwBbxSRvNZVlymAHsCqoPUITN3hWPacIcIKI5JaBzVjDWC2BF0Bi9Rr47Po
uHl0vgxA7kl47WnUjOqaaDopuRalWNxUP0TuyHXlhmdayja6KZJKPDp5zvAqqPWWyPmDheaUD4Nx
w9ZTNsqLWL3izvuOpAr2Ct8UZ2FjOxo012mm4j7sZ/JKLI8u7f8djodPDekYciLHiC4xbZClM4py
rRPDcvEFI9shDm5glky108g7oBuOYXRSjrVwLboqoJuDawbrpIh9d2t2Oe+rG5ON2OEVaYiq6Tho
0jwKDqhNCiJEQY7Gqrz3nuNQPcX3XDVnD9DWsfCaGgBUMb62qtSY7tMfYVR7YIstd5qn4SlBJzQK
8FJJkB/cTGOC5BsEhyOCgF5YDSlc/Cb6TmM73JvuNMwnyngnTeQFWdM9OPVUyAL6jPBCEX6Vcd8A
h1XD1cKcfokb+aUYi2fJiXs52Ttx9RtdoL8fzeFkElx5Y4bxq7AGLDXzq87slqNpuEf4OvoZAJS/
6ehsewxWdg2G9hIE744ES6RZFW2cAMHtmg4ICsU4GtfdpGVw4fLaQMnpE8w1FO6GKcaMkCzzi5wv
z486WNGHqvPO/32+0lS6xYif7IjMjIP6pbSw+Ewo+GF7+0uBCOdBjOiAmHHY1t2MVG0Mf0s/uQYF
4Hr7BG77tgRAM6vQsaiChFilwmgBzRLlkYR8Hc4jJi5x9LN2TWNNyS/WGk3SxZMoS5PJI0yBmntw
hj2EhBXPc/oL1T9rHQK4WMus1zGd0MvL+fxd2+YrUMwvcjzn+seY3mXCwEAXcXhRWTG9Z6xufZiS
bt7b1pvhEP+DlI/xZniXYDme/0nuCOfUjy5AZKMaHzANtkZhZgfbRIUoqky+/Z+XbHsXrbTfq9bo
7mm1B2abPcz5gqAj3yP2+QWTbkW0irp4upMf5dhvO39ApibcY6tBM2zTxr50UgLFGLxNhgrz6GWu
2seG/pqCAQKHnDqHPsjQ4k92cnYbOEalMI9i8swjTzx/2IF1lwwA+/jfZehi59hFDqIuOyTO0Wel
kI5q9pjyyK2JW+sibGvnlqmxzNKq34Ukmb0VuNtjb5CPgfj2N4AqFxX38uo6SUDoWPcOJ9V/Bobu
qkYbHiYklnvmfcQEfD9qYn2WKiWJeDQi+6wZM48eM0fdOQ8AcbCzaT//ETy9joLzp8DL7GN4TQu7
JN9usuxmbZmOtzNnKZONbmRNHFW3e6Lyi4iN0KnSDwxmh7xzzW2M0WOVBqH4DDGLg6ZMWaWwmZJ7
Llz0dTWzq7C+J9L5/WRoINCbbb5vYZxjVAVSYGMkpvU/ukguY4Mc8pLoml3bKP30vDTcRP8+er4U
jACIGix2gmbYTutdFykUSmQ37d7cMfDPDuknKC4ac9Wq2kS+p8NRt0guNxqrfzdK0sB6Num9pZp1
0BbtMZVmef7vYnvc1Fk5/77ZXjhSoBH534s/y1N7Vz9X6Ib3pDVhkUcZW3M0gmZgKRksMVKNHAWw
WCZ905zQLK1bpCWXOGznX7cgrpCR40Inq2ZpuijGkUYlwclK6x2WdH+nZGmSPRcIZ/38sCODPMVP
u6xdgBGiz+ORRZANwgTHUhc1qGXkd1kxpod+5rRoM4rUcYqtUI44Ov0kjpH2g6xY1167Xe+9sbFr
C57l5s6BDR1LNMOCkFQVJ3M8jh7EfF2jOasPhr4EXBZfbUnvbGLmINhtnpOEMmxAZPoFMO7ihLC+
/TakebZTZd0B6/7IjRGgvR/qD4f1DXm6s04HEugM82LjH3rnlyOzxxz6k0kvN43Uh4hbHc9qgl0C
aOuB07y5dDL35wD27mhiG2e4MDIq9IxNl4UkBWMhoGwIOMakRT67WPagfpDbDUJdiyJzdoDOSeHA
1re0sxT93fx3eF58HQlOW8IFVzrlx2wW7gzrjKLe2KvZA+5D2UUgjz1PiIkEDfwqm7j5/LdYJLgH
JnJ3OhUl70xg6BOoqTqVKApW+lR0y+c7r0+w4LootHgLJQJ/rETlkdlVVUNnFO8xziSGXzK9MWhU
64xHkorIKlfxIPGIx9k5gsm+doZgOOr4bpaQtVc409D/MBw5ovX1jsLA9TpF2bCKDB2LcNw+EJAH
iMxM/4Fibj8MPhu4O6XnPNDE0tXs8KihquhbO1z41bawLlYlqvu/S58XkO1z5MNZjwSgvBF+1d+i
atLpZ4fuFi7ap1VYcteYpIIYlH50yuxbWttIevUWOhpx46epj3JWsmEfFTJ5540KDr5BEAuegHSX
lOLQS6m/r1TamEc/JG7Fyb0IHmVVIldUnzFAN04TsmfuZL1Wlt+9FXYVrayJurJR8kOE4MljtlSV
md0WpED+IkzGRkwWwkZr3+2Ydm/fpWheEsJrB0lgVV2Qc9lE76GcQECMxksF6/6ScBP5c8DElKhb
RLt27wumO07cxx+KGmutjXW2mZmy/jQlRzk5CQdRQvlaCDsozXnplE65m/pmpwa5zIGt7PuJMxBy
d1btHI9Mm4Eh9UZjFdu2eQN7R0+4ryuat2W1bVGCXwgSmy6YSPhZWv0PCKtpjQ0BoQtHhBUj8xTi
Z4EuySYH4IljihPHv9HWw1FKo2s7EeX0WoUDgYMOtq10TONTqaUuiYc2pVI6HNWIQYDHkaFW1IyX
2HnHvNifM93UlkmPTDSNNXHiKazd4L3Rc+1MIdq9SmJ7l2Vx70aHDBUDe4OwAhNTD/Euu6EF3vu8
7QW0T4ZrzU9Ta8wXFZGgQvFr0pguEF1A98ErZyCEZJ0IsMmRrbwlhONczoAHfKjG8d/iE4NfaGdc
EY3DV5qutBK9vkaNE+RXJVCd51JfoAAbvywkH4Z0k3U1HyWGFk7URGl34NZMiOPwW8E8pt8HxBTc
Mq35IxJkWcRaiBPpWzoVY2W+GGV8DnBeI8wC26CwrtqlidvDHeID2IDsBsMvWWsobFD6YzQwRfPX
LiRaLH7L86hn6bmFGLGrUvnoDGxHdZXhF8o77xj0ch9aydOGTCOvA2ZiOTp0GBKd8FK6mGitkORB
rP85GpMFFjKDwF1+Yc/pHlLv8cGX6XT0rFFuMU+mVGm2XLNgexiIXI7AQaudAjnOUWABbVC9JlxA
UYFFlodkoi5+1wabvM8h4LlCtayFGyrgv4YgiyCIHHAlhLyzFTreXgSZtsRxNFEU9xggxhojdhB+
+hAuXnKfBjbFn723OZ8s9U4KmA9ctJT8W9SAM9eqQ5R0dWqXAxdLn+bKBKc48ZYiSfTDkNAhL6Cq
DQHgCkFL8Ln4j8EUL82a58AhTQexRiuOzwswbs7fbprRhHEpk2MRMqevNHMbqP4HGg7MYVXAGuJC
jIwIZka/Y4hDwChxTVTtdOrny9A49aGh1Wl60Bk4R9vjIZpberGMLha9O4sIgbPPZOjKRl8vBt2q
DkWU/khglJ1xl2SHDK3PopaWzkMapPTqyo5NFgWFidtvm9T1dBnzuYzu/RuwH3eb+0L9O/vUvJdv
GfCL2dQ4Q2fNcyes+p5Nu8qi+nsuOUNQH8y2KdekEV290Wv2puxpDAbVcNF7QkkclqJt0zjO9l9e
0Nw9ph3GKAYg56qNxbhr/eJUogd4IAHXlkWfw2eS6NCrLLO2AKUX8EkbhPBRc3IHq+cslrykLDwr
DE39OwVNuUmqKaA7RephSA40ZhdtW3i1ucEAYj86hwViiuczvRly2JwByZYRbo3EWjXQk1XVBY/M
o36ocRfnkb0kgag61YQsbORMv/j3kw9h/zXMKyDy3dtkGtSYIwcc0BEBoJ25xNOQB5cRJreMFISV
Pj8yAiPHLplfyqQLtqMWlkukJt6RD0o06zFQ6CwCe4GqWZh1S8WXwy6rPbSbDU3BUDeQafjT1iIG
gsqoik+MPaO9X2YfuaJROQSOPESpFZ34P3L8LQt10e3EWz2p8UzV3x2ccjvcgglHfzA4zohyvvAm
/xxB8HKt5NT1n/3U2lczp3+h06kkW7O5Pp852yjEKrIb++z1KjsEuvFWRcah1wb9o0dQtWla9YKJ
troqOtWGZYH5oipd8KMNNytJk1VZ5rOKF68IWSoLkfpf6TTCcHKTaefoJU8qDywNwWg4PT+qg9Ng
/Zq9QAS1hldcX9ZNUJberBhVX5kdh8QTyHz+99PI4wAzgV1LhpRj/GCuo7hKD23SxQtwsTkIZG2r
h5a8WA2DMU4Kchd1rryJutyMHM7OdNG2dRkVJ0Kz6ysWBO9oV+1OkZO3VrAtVllXxeD1/PisoRFk
OVtNcrRe9ZzEKUw/1jKkj/05dvaKvW6dupl1d+hKb9sGs0BlFQXzSoDXo9mWR2OqupsT5eneoZZf
iM7vbs9LKeTZ19NvPZnuKrWZeVNcumK4Jd7kHbuxhkNlorRxx+IYWs0xj8zsWEWtezetfvPcDPqp
LFf/7tU2V8RCB1dD43YQTRy/liSprkrfINECOs0W/me8J6uXXCkAUOiaYXtXVbt8xiWQEwJZZ+Cp
nvA+wRwXjMzdmuIPeh5ySSN7RPmkfdL9ZGZhWv7Wyshw91LMVGVFAiVYIP/yvFhkh18aX42HKq72
DF31VV5U0F2iHu5nKAfEGkak3XnyqCVi7+EKJHqiReub21PJwBDPdFSKaaX5rrbWujB+SPWaAIxD
4W2xH0ILapiSbo3coZlSlDEldKzEsSUVkvkae3VF04ko6dzbBKNmbWwWbSIpuKfxwAJuAIGxtig7
Kr+qD1M4JKdhvlht8smiMLDlhPGxsHMikosJczc6jNeRqqE1W0akg0OqXt+6O2w3d6sW3rE1OAEq
pNeHGu/pIpy/k5xFeKVdfmWA5o6mJAYpxG2+LI002HVdB8gG8dQWyRDKXN3Gx06raWODAEL6KpNb
b6lL5xNqbhKUs6m8Orm5wro8QVBxRzhx2OnjMWwRbeWhsrdNzEzASmoYa1X2XrZl7+9Ns3DQVXT5
Mm2S/IhIzF917kROPGcnEseablPQOc1yIyWTzezu2J7IsAcNg3QIUHJo3mnx1ER008sIo+Sb0rf/
jPEm9VqSAMRz2VkBKWlEVx5p2ZUH0bt/o1FWpyYobRwXzK2Y7077zENpllaEBojRKW+q1u2tjj/z
UFkBsIvRl3TeNbDIsPIzz3RWWmQA7KocAqrmH72loU2bMglWz5cYbFjRsoA+b4O0AgFSvDIzDoat
ha2Jn+mM55h2u+Gu8t5Ux1jYRGb3EimspaGd9iTcVNuTF5Zd0A8lsMUuxWYbDVp96xqIYtLH6VE0
7rtUlBWEuvYrMTmoE2ZF/VIalXWiXLNOpvTC/RCkL1aZ72LPDW9TJvxX2QdsQHWkbUWCZJC8veqo
B025CQKTeTxpPa1uhD9QkQKmQKB5GQftZ2TVxPuZZnbrbfKT5wV1DlaKhdXTgLgXPjnElj3FJy2w
zkjd537q/FuGmE5M9pSVJhCGTK2sX590JRIMe3dQF0hJ6oQWDM6ErfyzMkJm+y7TYlSpTTnelBXL
a+x8eqZG9VL1RMJoBGCF7UWIlI5Vw/fAQMjQhdMLLRUpD2N9LNLIAh2pt5gs7npLFI4xd7U4tSzo
mGgX0TYvbuHFLJjmj9oap70Z4Drm/0g8mdxzrvVW/w5aRlYtJxoFuF9c4s6dZNZsEpy2E8wtj4Ph
4HBlnaaZDK5RTl/jBFbjiYFqDfdWSN0/pp4ZHKyEUt2viQnzk++y7Va+GaGTBiFbr80k7hjY5u7V
8OYA3FAHwMHRtzI6wAxq2tUuqhyE8fmq5+hyeHLbLGl/llPFpBA39rouneYEcfQ9wAB5ieaLVVvX
QVXZoYQnIn0Sv+zEvPIA9CCG5kYmPr70UNYWLcfS+kPmEbiFuA9exl8tdo7NM8FG09vpKKx2bXfs
MQUczrER2nsp6ZHBfPKZg4p3r0n9G5Ck8GMp6TcfS3K7Nwaig00agc56WpGzkaTllnUtyX7a0D0a
gbZyWYvQuf73Mi1VR95y4/4jn8V6524Lxrg4eRJvG1jLrG2KN2GgvTU1bVy3QFp4Q1W9VHrjbA2X
zbeOkSWToeefO3IWQRFEuF7D4k33p4MWRKjCkpdZsXrB4B/enpd4pCAgTVQe8SRrb4iDFqnO7W0H
vwC2MoL1628jxpvYabG5E/lAm01tg96nfwTjCooAtr+Vl+HNtDS3XOfE4fK+FDTcp7HtDt430a7d
oSqb5gcTap5V54ddYzwtEi99cZ3iZOkB5/AqmzZe7CqU32W1M/Wuuidk+dpiPqeM+meuS94vN3w4
KUN+u+5e47jbZZMGzK5EEuAEZk20V+mz75jjmWOXvyFxj0Xbar0DonDMODZUQ6lVPyq/7fYe+qor
oebotxLy49JBTcc49P7SqUIz7rqQ1lg0WYzRn4kucNAOtdlFGw5mr5dgWWAsa1rCbIhqWFto5LiC
8o8fqbB+ZnY5PcxQXsCsqqtA2S+g4v57lWCQlSLJNzp0gh9T9qCFan9mpk4zdUj6jRxq+7OlNwR7
0nyjn4ZNVX2AwSNjfrTlSxpBNdQYnx+hGICBZebZhsmn1MZyX2HiWWWs7xmUnxcNHxRhAXwURgwK
nx/1tPzw5/Zr1SBTjszQuD8vKqxQDNqomOZPtYOTXOa5bGURHRGWzZFiMX00ROHeQnbsNqoBmrKD
Uy1XI8CBTkcnNl8mF8AAvWhySIi07q1U36iY+T8cuxyJDpZ8B83ACYmRvYgUiAarD9x9GkwCJw0n
gqaXzH/Jr8qd4SQmBJ3KoBwa2j2H0+io5mqi7Dn2kA/3akE8+oRB8oHPWKMYAFERiqQ5xyPVN3lk
wS4BO70xSxTsEkoKVgj7u8Ric+sopQv/D63H8P68MLZVu2D+gWyCa27638HG8hlqfnc3JZ7EgI79
HdUyp8uiN48xIZDsHcMi8qP0d4wWlh57HV9LzASk1KjffW4Vr53WrlHL5UuSIl3oYZa1wdt4M1Ge
2UlH5kacE1vtfg9EDJyk7RcfK9VSTCFYdR5Wwx+xGEA65PNDksflneOV/6vrqMcqOFDoE+qtbRbp
WzmHQaA4EMioiSKecRX61KyHgWgwv7YdQZ9RQYCZSBcDuRXiuUb+kRDPtulQDq4hr5qnoUB/Htvl
jxh321IG3xVq5mNFhWDW1T3T8f8+6+Aury/QkDkAaK2rEG8VFhslBy7d+YltGdmujeqU3pu37gY9
OpaDG6GmJ7EJLsep6Ir0SM1xZCS0gRHr7oO5WyamIN89N446ROLiUXmTq50fuqQffyid3Kw6dRl3
UFzEGqTmeiJOuTHR6U1kivLWe+YBC5bB9//WS0Ah/eBWryZqScgm6dEQqQaLe22Vfr9IdPQAI/Ej
rzbmpHXUkKr3fNkZGQy1SryA4YKH6DBNN4PB+VUW3TWUXf7e10W1rTUHGXbVRK+BM/6UtTAvdWwS
NyZqdUlH3E3kOwVE0SPZW7X5kKzjUT8zC8YZMvdFy7yu7zNIhnMjn9NMv74PhpUcYBMBJgttvsRv
tB1ZS4s01dqT4Q4jYEF6oWnSmD/1aPxFfVo+GlTN7lRfWe6KHQDPFClxUV9rQp8xK4XFNjXojdOI
wrE8Q8ZVzYEMGDIuxJHOcz8575Emz+1kpb9rqFm+MjYggfQHdbt4IKZA5q+jvFYuEwUbxsC9ymcZ
ZOnGP0Xebrs5G1yXTB+cisiJTtmYjuY/a2oPRyKHk61EQocctjU2hSx/YQvBGZj7e5Ye5xAw5l35
k9296PRtiNGUHwxxEbAILPJ+HRlHWiyER+HGvQ3Ft8MIbAknpP+gCIBNbdul2joDb3CY5yTkGXl4
BnAUnh0vZ1L632vZEgFN02L3/NR/n39+lAfk3RPIhGQ89foNMBsTd5M+Xf672DWgbdvy/hCZ1+ye
nw+sbmBIIL51o4m13UgT+jigXj6OVm3svVYJkszy7q39WRkoBHEQ4NSsmvHGX5ppnaMnC1a16upl
IJNccth/dOCRVn6g4r2YeflVU+8wfe30gdICIor58DzvzOYw/ugYhFJnCOBjufuSR0h5DPknJ8MI
V2Wr3oyIDT7s6501J988z6tI8tW+HexNztyWxw3VXO3SMnw2JUod7seIJ+ZRSq25x95WvMOnbn8X
o+iWRkQ3QVh5ckRKwe1gwYXs6NU9L70+wNlAYMsf/I22wN7NW/dszxet0wt9NdTGX+5Lgs18I9dX
//4Fh/S27skq+e+rwX1N4AImypCuLm6DPf2h4WHsn6+el5J52I7tsGCnyUWBHQotV2UNR0tU+UpJ
XJcdzl/kA5U80Da/17Gnrs9PPS9JHhC6W4Lb+X//YHvNm7DKa1WA3naaIDhr5LJAXCHGdyrbQ6d3
as1fd6LQMv720Vh+4l6i+z/51r400/STiN456jtXltjbVXGjWKUzbBvqUcuO0/ck1DuKGe4wTS/e
Qjt7TJWzyVvSyXvLrddYtRlsw+vbw6bbjDh6X6Y+Z4/2Rrl5VtdRdkQlTVaSLw9NUqJ3bBJtkYyV
J3CKsqTTq/qjnIATmJE1O39EJgFH7i8cq9l4V+XQbWT1oev6XvOBZ9Uif4HIUi9lwSuQowy9ATUx
Qp+wjC2iSt3iyF+Wuvw7WB+0/jmaGna0TRpcgNSXSJNVJBHMd9FBGkinNb062LP7mJGWi44wmddU
NKo2bYQq+ORYQXzPYNIOVq2NKkCiBPFWKTw0jKAT6Y/RL8kkeCdJFxRoPPeIVlaBDUnVIn8XNSRP
Opo5htsYOgpgiqBZ8qMu65vXN0ia6qBY5mRxNg0PSN57MzEQSbCpERZeusOCIbJcopYkqKyd7Wl0
6ZC9N3fLKxmGz/9hBvKTFkW8djXndzZ3P1WLKJ8R/7IVFdwODobrsqZmCwLOyL3/Z6D/bVJnLvEH
M6UBUlx1GZn0KoVpTHvPc6+j1CKAmI6z1614HyqQJQxAi0Niyq0DU2XpVCWIkuFED7O7ppjX8ojo
6rKYGoypNil6RRqsJ3KlVy1yNFfUADExvFgRBRQ72U/fo23j049FCjFbP9X46SF/W2S6KM5jgVTZ
V023a7AjJz22UBqQh6FW6X1qWC5C5rmFohU2W+BdRZCrl57qNjuVft0vG+r0xSQlFIyQPZL+22ps
vyuPxBFqagC7uX9rNemedAJGCqcFqNJxyg8LnNpUM3Qs9WERtth4AxvZeZvvI6Fv84HgE+XU2iY3
dbA+4VCy4GPqMqHRL5u0/NJ1ABJJR6qkbxTe2lMFX0FrUxOX0I6Jr/LRsFqopAdLqi9N75aeW0fL
eoqAB4t6n6Lk2OUhDs1O3gJmt29OYOG7INBeakjXJRFhmtl4N7TCNL9nouhEHhhTaXY0DkEbPe5d
wmSNKz2YZMswcqGB5N97hILtu1JbVZxpVg45Axi9wK9NCRCQ0XM+gypdNko2635S9i4sVkHw7eEb
f3gQLvu2CPdTCytAOfzKDfbAQ9bgUfAjsjBn2TdeGbPBPgWEdtVldnzqITJWfkO7FNNRObbgXnx7
ANzK+HlcVPlQoZ6IH9ANmFyl3R8wdl9AOEYQirLZFOVwHQpMchhEk5ljKVBmrUZ7+HRUABkxtp1Z
5XxwTCLgmW2vIZ6xFnUUrr35zSFqbRjmHwtNxMq1JkqagfS1mPDHrm7mIWm8sjgEL4y2UFjJ0o0u
O+/glYgmk9qZeUfgFkEQMuqbKOJk+hZrjI4z6X/iUKXVmH+Tx6I2dm+0V4mO1FbQEqei+cZxbr4X
LJS5K7fT5H1EKWbRamRQaWLEPAyh8anZ2Ohyy7z5oUgxzWHA1gL1Hdo2f+lA+3JplG6yod3ZQXcv
oApTFiebuMJncRA2eZYuJ6Rick+CY/+XDJpt1ET2WrD2goriflPlN/nn317MFJLMkHbZ+WRiFGO5
BS3wM7CzX4OZzCCQGYwEdX0ZoOY65/Oj4OhzoC88WUQvXbUHBvwxsS13hEysW/u1oH9wlREEft8A
tQDFfmMEuTqFoYdwuhoAqJBYwwbAUmUUkG0kvK8SnbY14ojQuyRZ1DmZEb0iyYAAPqv4RTTMJZRW
ccsnh55xBOCIrgagyCr+U89gH4s5Il1cUa5EZSPBNveNrrWHtreuZEafCoEMnhnRzTHglCt3Ckky
JKYReffsV6bkAAqK0qA7t2RTkaaM9Fvv0gcJOnjeveKLLDlnPZaYQL2pK1eBYaynKlMH6IeInqNj
Bnp8VvNcBju7uW0TrgvLP8al+KvR+llnfbEjWVE7kPfnHSwePZo607TCwN/T2akoO/Ie4XeLGhnw
+l8N+CPoL/dYNk6IJl3/4E76KEO4hWjnNo4FB0XVwuZR6zPwrPzFalGtcgMVn8pRpGkmPJE2/QNz
DVZhuMxKHzO1MMDtvtcFQNkkbV/iUnMPDcHUFU5rfCLFElUpKiSTCYYbgxwcevualBBpRr9HA8e6
s5E3rWbvoMfkPyoXraTBQJ56z9jLWkv2mAxx8QfVSU8y90LgU7j2HMIa1KP1SYCArH6eDJ41UY3R
WRu0v0PSXAvcZ9tCJz5i7MXfIss+6Lygi/Liv0XbvWXV9KOajIsM8LJj0SkU8mcqwpl0KuHeEFWv
YkjGVfk5NKBpWr3/UY6WfRA13rSez2OshWtL+PRuEjw7QT4e7u5ENmPQ6NkutXk+7GbHhH1t96E4
8mi9APThlJEQgjqMGAogxCGe30ajRjw9kjAnyqw9+OmTZfcXC/X/AZ0CXHAvPKTuQEKFj9Ok0crs
0IZhu0kz7qUYN+owcs7wyvQS99YGI8OfyddvTVdchZ8bZ6eOD2Xl76wwEx/OLA9BppMglw6/iBHl
hwq1VcS/vZAIm9G0YllHM2fQwl0QjhhtBunpF2N8G8WIuDQ4mbaOODFnDTYkFiVDoReBn67pD3x4
eNdxQ++GMPvlwvGJtNZem0261HWDbrORN1vHoPIotV5feqOPvqwx1y3u5rMqOL9n4KCsirDCFslI
l6fftAi7S9egbVVkKNDAIsEZOz4iyxV81vtkEX8x2dG9wwTmDaep+ZUVhEikltrUqb4tEv/L04s/
mTmgZgKLQOsdLoSILpmu4h0DhUWsbTWtpcGr+cnawH9BFm1/7zTjHUodAei/jKj4CofudzGYKGuw
5Gxo1vaImcdzX4GItZPiL468v5HM7rihcCIwE9g5AxVh17iM992wOJD5XhyomRghn0v8L4vChfAj
K/IFECKaG4dZxWsxGB8CujBW7qxa0V1OPMDbWUympwqnB+JaHNRxtotDwKRB59yjBFG0m7sgmYBR
rA2nRwRmoiAzVbtsimGfdnRnbUE+jEch+KgUswOhw7McVnGErZzR1T0U4BBa2qdL0/SPTVWrfa8R
wFvbS6typhNpnKirKte6mgXd2+kaIJL90/XaHQP4uieO5q1h5apmAKVhvXJb15cSmf2UQPm1OmfT
/2180awNBdShQUWSoxRuOrfYFwZmFTUEp6jOuZT+1sYeO+HXOrsUV4sm7si3KKxNZaYAGjX9p+MX
4lqknn4F3904mr9zYUgeRBZvUFNR+ozTezBBGK1U/IXlR3tRom72PmKXxeBZHw1ju1XsiQcNBAsx
mpnsUJqYu7F2/oeyM1tyVFmz9KuU1XVTDY4DzkWXWWueIxRDRmbeYDkyzzNP3x/kPidz567ex86N
LCQkAknIcf//tb4FToFIHIdfyYFGLXTjAjKJZw79Q4qrNU0b88Ry+X8FPY0hGc8IlSbbgbXsjyVe
1Mgn1WfUqYLBmAsxtWsURKweoToxMalf3LD6mS92Xpw7BxrWQKp68E6YyHkH42Egn/2Qhc6RtfQu
T1yaK7QyD35MikI+Pdmxx0JeUnMcd3+fn2XY5I/lyejn2fHr//lP6kPKFDYkJddwhAX5bt7+Sz4Z
wisH/B4G7WoiaUa1gHOCWDpbRaIO3S90JQ5XRESDPqnYfNSom1EIZK16FqP12a/XSoQmTTOUJ3E4
3P7+6MScjvbb0Vk6/8AwsUPatGD/fHSgYlj7jA1H53PdiKMBWr+fePfW2mEu5KOsnXBnpfo2JTb7
yTCbj8MYvllGcOWyo+3qAqoe1bcL1gEDNAsjSSaoLKfagfgP/W3Cx4MXufgXoWTSmAPy/nTcrtJt
JRzHNnXdoYz25+Ouahv0T9KC3lsaJnBo4xt+b/Rn7mhf0GmlTwxOn7CSZoeJGdYPTQy8HPhgmiQ5
CPccjWurpw5XjTttrOxTr9z6VA3dFjVS/CJF/OK7Y7rz0Q3TtGp3jOItesdUf8LiqD+1GLu0Ggbd
hFmbFAvICHqpgDQm7zrd6i5tFvV4iWsB+8EKNlYDEhSzEjBISZxBnoMX8FR4QfCdnv18GjbEN4dM
lMxt65X5Y9Ma9TMfgATcRQKEVgD6qqOCXrhBhTLRs/Acwj1co5+zsE72IUP2AJOmiUJGRWhthxos
Fww5vE9loRTfrgWVrcSGzlqrOXcZZKI4NOYGL9zN3G23INgYG0TsnnwMgRBnQdqyD4HPSWj7KDfr
62TnwV4Go78OEtns0NOXJ6vQYPDPN8tdMOrvInSMu58PJUEW7KidvYPVQF+siSmjcZEgj2p+1fL6
5aVOYJNjQG6M9KbgwZ5vygwLsBDtZaoKLBg5S1MDTPdGjRntTdpMjAHiS9nX6hHB/6qci4mV36tn
qkOEexjAzgWrn7hrRiDp3CQ13InWQpmPge22lL4KwxyPRoeUxKeQsR20LGEK3hJFEgqqCjne3OXG
NuxX9Mhyj1cq2uLmySGtlM7BrbUvddSl+JAhfRB6mZ+WuzIOH0baMarWh9OUpk9tY5UHarXUUbXb
1JCLNZni2rlIQSGIvTeYCx7HwITYbhQRiQZg9od6tO+iKpBuKJIewE54l+UmKxMgFU4N1lQG2iXV
c+bEekNyDPOse9UX5msIUNHVoul5yjKBoHASG5+5lBH4zkffFT2+LRAopk9GjxhoNTVlv7ZDkmsS
Kt70OFH4j3wX7iQfRXGNlaseGpHLx3q8ObHUdlbbuCc1ICjoqwZwrWkPLKkt80QaDZT3ohovjwNn
5QWPcoXK2fLhB9RVs6MF4rWryQnlpWFdps3NUqxeyWnRYXKxpQIznQfNz24EipW0D6tvQEfJMnXS
Bk9GsRZlb5wGkxhpU4zaE9US2qJUQ9eUKCMK1cQpZCXRKPH8OyHSODxnW9e3kwNJfvlbV2Txyqe9
ZVZp8STBCsLJmIhSmEECdJTci4UBYtsznJOoVULGJ2MMsK7+XhmAL2QnsGfBsX5MfNwC5M47m8Ce
1zBhAq2vdhCyTWm9dpyhOgnstiuSF+q0hi5bKYzUEfoK2rHhaVT+15orBOqU8TJNEiUvrHohSoIy
7PzYqKg6Crdgak7166CNYX0LvRovaY6SzCtdOibzYxHjDfllWE+qWrFUYQqNAlSVJd+rZp4dzb0R
NBdztEVwQUPxxbPigWb2lUmDvHiSrGwryT7Qh7fOjtf70I4qDIFxnW4riSVyZO3pzYmwZiFZnuhZ
vQ1J4doPaYYAQzO+oaYY3wczLt3NUwlbsKeBAyO4tgasxqjBU6RU6DyVG3zHtSsO9C2LYwpFctMz
3KzrUYPp2evFY2RO/gHL7NlJ3PrBDCuLyWoRv7YBPxGtOeUyTS6IC6NdVyv9pjmUOVTlJifTQcUr
8/5q4gLHkmoS6pJHkG3GU6yi6EM7A5zHuHWIMTCoaqB3wI6OlkN47efFB0Tg67SKtDfiBgYYVSc1
IgqCH2u171D7nim4uQc3HZx9qDffu6BL72EylLfM0J1VY5rtDQWj3I6NGV6sPh4Pneg+5B2Vj67H
LDw4wybFmDl6dv1WZ+9DiWTXN1ljVH2SMz+BgJl0t8Zq5+6Klu+xa3QPynZPXmBcQyJUHjxPascx
UxWBIsFK90zmDlCzbsyl6MhNrDqMPtPwv1XdLs3b+QOdW5VEtXPJyzbU/+2vhLa7l6iHGtX4fn+q
5htJBW3ddsLaQjPhCuqUxoFmW/oyQec+OCw4yAZiqmh6oJkSAWMINOYxJB9jo1Eu+Kx1BxA72Zla
TblPLW9a+yNqJWr8KK3T9Cr5FN7S3gNo6nnDiUat+JH4+79/JFs//rjw/wiQ/vKPYO/f7v73/zfZ
e97Lr6/6Y69zXvZ/LyHf/rd8voNrLmzGO4XC8elb3SbNPwKs/52NfyRwv4wFCdxf8jaDEvT0zefX
8GsQNxPCX+Zpf0nu/r/Jf3z4lH7660t+hHdb8r/miaSuhFKWI4Xh/ud/9N/qhhRuQXg3pT3mccq0
XPjc/8zuNtz/YgFo8hKHbALdtplRod2bs7sNXiXAvcxzVMuW2AL/rezuOQ72l6kZZgbdRdSqhOkY
Unfd36aUyjVHLis9iosRdr2WM/I7SDRZAhrh1aeiHwDMwwnYg/LBeVJYndj+8mn9cTb8KaL7tzn3
cgi2IDlKd5VhmfpvKdhe3f9xCFRdDhRG7Y0B9HFbdg6iQKPahyZrhymllh2SDbejH0n9JwW75zX5
XtAi3UYeWAa9a3YhLJe/P7o/BxY7fzm437Kfyywvhy7qHEKncPNOtZ+cXKeCx+KG4Dsj4gI1x2rv
k9v/i6hkY37bf/5mOPFMyxSGkIbh6pw3vy5FfFwavnQj6AhdChUM6OWDTcro3g6xzsumf5S4W1f5
MN7s0i2vofo6wrZ8Q3KFRLaevPXffxDiz0nq8ychbFNI4TKZF8KQvx0PSnSk5oyOKz8uy3NWRE+U
K5CNZuDRpSZY+ap4PE/+XJCbKgzzoqJcAy251L9bYVG+JTAHan12NA2W2AR8yYxjLVNYGcBftIDu
OY55TB0t3ph5NGx7julRJvJfLEeMOVD89w9W6ZZp8vG6pm3PX/kvazzDKVSXjBS0+J8vvWLyAzy5
O1aEc+/ECOGR/khPI8Ruj5HCNDUAPUttufr7z9P4bTG3fJ7KpojLUpMx4PfFnMYH0KnApevlNWd8
Leaj8JC2YvGEeGbdGqqFzhAlRy8GT0u8mFfNtkWf4Jp//0AYZSyGIQhTkm/3z59HYld9aqcY9JvC
fq7dguKhF3Xo9oJ6p7mxdwULcwGf8YYnHFBYHY37fpaJCJR2z39/LOKvw5G0LMNhXLMtaYHN/fOx
tCDU6t5wKQ4LfvMlxOEcffSqGIbyIXOo9rl995aFFdzUWmORN0U6snzjW2z2dIsmlA39YMALANq/
722wjWXMzhwaFJ8nZmYgZP7+gK2//iok6ympm6ZgKBXu/Cv+5WRq4ahEPUUsVnJAsn2GubOEF9tP
LAlk2Q/kMnbvseYUZ2kJVuiPbjMNL1Op4QYvtDvI327Hsj59LMjt3luiaTYjbAO8Md2TFYj6YQxQ
+fV5tQmTZsSEHKB26g1cr9DJHmmw3bpoKPaxjMdtgdDkOkxmSDMXtCeMNec84LEY9Wa8qIQURK9P
jW3RdNlOn/pvZEw4BMMYF+buUA9kS5gTSvKoF92ptARx9HlIOcjGR9Z/I+g8O/FhRg9JHGpU+5J6
rVH5XwdDmfyLT1X+5VOlwuEqKgVKScmV7vfTIDEUaF2KkC7tY9eIzYssCoHZjfwE5m1zWhDV+BH9
PB95p13GtL/olXAuXeSrSyaCV6xbJ11SIKSOQt5fPa/GUiq4ECCH+ziStOxq+zCanGOAJku2+jlD
+fW9MV88o0M32rr1rCt/17jVh7bTLAaK6KyL9C3VgoF8W3/ngVA7CQtgE6WiTfjVqlT+CuBu2vkz
iVcFoFJkX14om737+5Pu93qKaRqg4ZQthWLqgOjqt3qKRhJdn0JNhhdkPQRdU9/qWenfZqR3uZ0y
X8Zq+uLWwgRUChQImmhCT0o2Z1k69xwaOPnpyHP//qjMv1wqDS4PNldwwxY64JXfLhCFaJ2q6zHQ
dBL+ggNsofQnGI9F5l0M1xAkWNGkmooPlGv1T1VH6ms4mDsfvO/VrvIPAJiyU2dwQlvxTcPQwnqQ
yBM6IyMcdexwuib0FRIBRWo0YRRC19EdD2f6r86D6DtcYSMwNI/IG9cj4BtstaDVOaitFrI06Krp
XgLERQxFPcHeuFZ1/vtP4K9XFj4B22X8cpSkQPd7nUuvs6psB5N1fJR+jYhIppFJpBlqhGofhZ59
SENXPuCeF/t+LOp90yNDT2NUYP/iQOZZyZ8ucXwF84+HqzTXaiQifx6VQj4fygkJX0Vw1skUObve
+D60XHge2KZWIfkGR4A1aBLKglWCHh/oG3xfvJpwSvSjQy7B3x8SatS/zPO40Clmmo6tC45q+dH/
MlR6VtLpVZna6L7t7K6kosdfj0dzThqgOOCQdEhdrUoctSZC0t+XTlXsQ6owm3FeDg5Nr3ap0723
gsq85k5M5E1/TpyLUyW0jmmsPDEHJNhUyx8QKjh3KRvtEvZoP9riKtykvRHFSP+pK0ig0+520A2r
ym3vTmhF2xFkxhMU89U4qvZco7ZbTWSJvE4RsqzSzcgWtcUmSxIY0RRTQq/4anp0LBSN/xWkVNL1
VNRdIr+rbxDU9tEch2QT1PgenMcTJLGItfSmCD6NtVRf7Dokss6stJNjadd2ji8eBQL2NvNOsRZf
5TTaJ74aC2i1H9BSz6urqzDXcxWH+acBIJvfL2HQpjSPEgrbgTK1twrTkZz4Dog+3cb6WjnvWV4i
Xi7hhMZecuujqjtCQZ82NuL7x1z6mEcVYVkzQKUs8ZMWdGw3FrEYZ1gOZUEGK+EEGyq0jCWG/g46
+Crwh6dGud17iFtWIsObj6ubLnqcHOtifIfTbwTil8dHxH/PaCq2yCqlSCti4QgdcQX5XVXhwZLJ
ZXGKoGGP5Oi92HYOmNR4MTwZPdJ/rw6ZbWADnw0YDpE5ABWwsZgujqShG3FL1tZXVat6M/8WV1Wn
PhfeIM9evjE7SG8Ni9rHyNDqLXa14WgTLdtw7J4NIK4wkniTD4e8y74gDq73lQ3fOYG+00ZlvsvH
LLzDxgvvQE+RCAXd3kw9eVCIEN8Bk07JtB+sk+6aRx9v6iNDHpavQe+PeUem+DQJYxf2bbAL9V6/
drb/rYmqOdsChcgo/O4pDYv2KapbkEhB0uxzGAEhorjbkMvqFnH5kuB/5htnQg3aKvdr7kY0+kY3
P3pebRMcnDxWhvRRIHtXh1/iOsnr7GEG7feOqD9At37X4tg3qXq+izMjvAQsn9Y6HL/GcIIPtCWR
RWQRUKXG5fQ5umYvEQDb7anXQdQ5YWMitMSKFqfqwywD4bWo+DFfbVDeaq4F37/voOYg8xBDkFO1
khXBsDX1zCK8lHggcHYBYm7gnEQUrCMdHYPeC7WdbLcCOcvvU4kcGxQowdKuodBOujx5k/aCp6s/
ZznMMluv9M0PAYCY7sREWbSfEc3rlb2rG6igvm5bZ93X1KWs0q3fFSVV9rSDQUt7S+YG0h1mfke8
By+NP+Q3AqpYP8HVJ6KLMyPtCfq2kSnsRnIvV6oMNN6/XA2q9y+FOdgEJlCfXI6MKhcT0phwy7Ep
BZam/onKIUI5TXdRqRN4JYcEdrgaTy6toJVeYEMdWmWdCverQM5zTEwo4w6AmRvsNv5RoHZu57tn
0bY9lTg6HM2kPvYSBDnzO+cGiczYOoCSWJDz0UjSlACnJ/12MKn+AuWSmxJW19WtsPiUPXg6qtJP
QXmfQvstarTxwhkSPjvzWWNUh6pUM/6xKl7ggDRnGtwgjppXnWCSL45VfrB9138F4tsTrPbYMzjX
M7WFeRYO1jgd9iA0zatblNywDtFnt52u/GRHiUu7VkyVrkmpglNJn2UxkbStQrmTTNMOtcycSdaJ
23KjI44ByYPq3QgQ96DTpMHLrJgzHYzsAQTUgIIcf77BZK8KGSNDqQfPsQOCqMKEQpEFsGigLimq
wVi24c0yvxVWVJ9iVqfbtJ7SD2Efb4Enqc+CWtpar2NsoE6FWN0D19pWIByA0h8RoPSEi98pjgVY
lYko6JzBfRpRNsOSNlmUZt1no28Pyn1GYdd9j9RBJppAnNx5+xI6xp6+SH2yq+AxwSv0bAetfYa8
gIMIRFmbm3ff2BcTP40hA2/M2pKSYl1cEzfRL5P4lnatBwZ4Fham/vjUldVnSIDRpddnNIyvfwpT
Q74jbAwvrOmZ6zoou03DxfsyWUa6LTJrOkcD/PFMjY9Fg+7SkVV89KsBlioYy3MoUL7gQUTDUyf5
1ZMjeA/f/pqkLhV7kdAsDzoXzbqLwNzGdAG1Zct1FktvIrVrXkCZHBEME8g7XMlSR6jIzyDjlCP3
WmsI9pa08x3rrKZOYPYh0TEyzI+JHuTPek1BqQMLtrUQzEAdQfIzZUF7tnBrZi6ygbowHos6n7YQ
34pVRiQgxqT6C3X2j1OCyrDqz7XzkqfI04kdw3CLTXMeR/rO2Ck/f1ZDbNE40A6qJdh2Cj/ZZTgd
kd4PkCDVXZlArcZs0p/p0be6JPKjyKOdreJy2+pK7hBrgqjsE/T3ZnVQAcZ13XKOFmc60h4bqneA
FzoVxFq0flue/Z4IWmJbJmTOAWPjQMuiMKd2V4uQnnAkD1i1KhtkamJFH9OoXwtOAtS7LWnhQr1F
qIqIvTS+MGR9I9Mr3JOuHe9VOb1R+vPQMoRq52kINwccuFqbeC+Npr+k3nNlRc5za4fupXFJWQiH
cJvbdbE3ww4PeRmPO2W1ZNtLYieKSRy5qPkoi1Ny83ryDous9tZMrjIGZSv93ra1u++M/OKoLj9Y
jQaTW28AZhqFgGmy9TS8hK2fvoQVS7COMNwtRLT4wDVm2OqYzFd10pQPpCg2m0LznHXeEpiHJrx8
cwL6GoJmXkU01c3SfYXAyGbW3tGJ8XPicCBLyK0VQF8yYcSuJ7chj6rLTn7DFyTNLtzqZrlnxCFR
Pie8Ji2+cYpb+xpUC+5t6JIiIPk0ibVtCWbiPXBn0OoB8coVIODEFhV5AUQk902K47p39jG4WKSH
5J4Ekf8SxTmpghPJZHFMc39q0ujgIxF69J1N2BG85ncOk4ckfArjgyz84iHvOrBXWIAQ0RDQU1DS
+RCV8MP7hshB5m6HZXyCjYoa3gOUMcyuL0yn+tNy43TZttcVuUZMWdeGZqWCJqAF9UdDpWdkcLoc
+jAbQ5PvEK9980WNu3lqGbYr86s9C/UiMhOfc60fntFm7wP4uo9RBNdqChWTqlpdnQqkGygEZ2OY
DvinOD3Wnu/sYbNAE7R6ddJEeg0maZ70AaWWJ4oZuV1fETXVdxW797wlRYSIwAoJaTs9kRfuMdIg
DkE1E12xNqdE1yTTDr5rdYLkotAsZmetE+mDHYMGwIJWfiCPZo0jjIAAJg+4IdrwtcLZtcZqDlGM
1KS1aIS6w2grwJB4ju9e5OCwWlMffb/onttgdOgf07SGBvlBc/kWIDk8tZNvvjeC6R7ac0LxhLmU
FbD2XIJUAw05iuNo56+EhxCtTJYiAgh7VRjkHjfSsfaSELtImwayZi39agyd3Nut/GpoeLcXA3dP
ZRdhnPM+jg6eif8WI81Zuok4DRMTHMCHtQUdskDZPg0oiivlcHkvNVIlaexpoW6s6qjZhEXQPcT/
vEkBT24MNy8oOp2MoIoefrlJUFVBC5htMV2JskH3dmNb1desMeorOYijydeCO+CVXEd1NtBrgL0q
P45kpD/OfxBr7W6yIgb4bGbBC5be4ghIKqWdTZuxVabNxQbTNggWRkhHAhLnbN2UVUwPN1zVgW7e
7RFjRRbHajuUlnunNPAOf12/JRYvW+dDj3NxCrJ8XQXUQzzHTrd6IpiDQOrk9A7tj6XXgp4aHRSh
0Xua9eJSRoJk09DYpypE4VhGDEnhVzfywPJvxmbnoHCOUSBfusSmxEXa6asf2SvmXPWtNZGg4/tr
nsoR7b4Kn/jwUfGD5tpzEhEbBXWIC3V8W+4NOinyTkf706POewhzFhTNjAAp4ZB2G8aQDtnSAb3P
p6gYyN8x/WivwXneDvAizLZOjwQMWs/1JBhtVFhubE+N59SZm3U+H49l+M+254EhGLLvChTYKazH
ERN0CjXckjcctNMdPEy09mVBZJHmbjMXwQUhHkAP7cY3sUl2gCf89EGDCQq7XIH9sZ090CnroRog
X2NAth+1XqMKl6WnxnGzB48zuLWt9qrha74W7ijOXdWe4iQPd5HfoI9RqrtUpYHC04cg3lXGFXJ/
ZfY7eMdES7ZcRZ1mYErltv6aelQEyRwzjtVY7+imr3onaogPGWtWMURiMXJGGzemoNrVfrvX+vAT
7d78VoEHxSxXPjLJO1kY+B6YKGPDlAiyXPcLUz39lQXVJrIt79jP7jyU6NEK+x5RE+NEI3jCbOFU
lruRWp4dBiru69Qogg3TR/9idDAGq1JOpypk+pc6zNyaqUsvDBJq60ENW1VcnHamqMpn3IY2FkEr
/6wxuRcGbWEzz81zTlQIqwLzi+C0WEk8gG9j/o1YuHCToma/eC2hYkzVzFXoRgHgXqfakGGS7Ax9
TLZjbE/PCcK0h0AW+zH9rneqeyzNHgVHDm+9CZGBRXFi3xNcyB1JQQ+DAqSpSuoGJTb5u57ytElN
eNoHZgFdQ4ect90/x5CenI49l/jkjEHat2XBA2clPWlwAXEcfIRU1xzNIEX+R7j3TZbmznEb657Y
lnkujOi90nTyRPOk4VpQscivkF3YTTbhS0v5idj0+92yaLiMoMcvQwQrVQnCRhu+6XkL63K+cZuz
7xvu83LHF/6TTocMx39gv9QWdVFR2KRWz3edBo7CqI/RfrnbGtCI48mrN8vObN1qz1FekwA777ZA
vv0AxPBCJd9+WV6AMLyit/Pjjmi8G/ImitfLkczGggmixPnHYbSk8zJIt/vl7vKXhXths+zsx/Pm
V/iYvU9TgkwWh5t9YUAKjkhhL30mBChGnAhuR2TKSPUddSMVQF04H0crjjbUh7APuIo45OKSGon2
YoJzf2nCchcHZX9fHho87VMRd9N1uUcdJVgbRZKhiuL5jpZYzJVktV/ueqoGnyVGKjHz1lAZNqOH
iWt93m8rsvjKj+n7snHW5D6GY3xYti0PoV+k6jG9LHcGkiCoeZePP55dIFgdnXH8cZxOQG1bOHp1
XLamiI22feITdz//o9Llol8HeQdzi8MoIo9LVNHbq2Vr7Q3JzU7Ht+XNGq0WPyVWs+mMhvFIQsv3
7LJ6Xl7pZfpjRAHgYblns/5h5uJN52U/XjOX981sOCxbwe74uzBstO2ytc9NNgjp8WPmGARCIPRw
5LwvW1kEZQ9m2f54cxbmjeeZuLls+/H8kejYUkVPy0OhJt50AqZvy7ZA13grjm2gMePd1onbbcoO
hcqy1al0Y6eZEPGXrW2GeIfvr/txHInspouRR6Saza/1val6FIiOlpempadzglN8Efiq7Nzc5jHo
k583Wsra1hMsNyenwR/9j43L48vdwYyKw5R474N5Gfzz8WXjchc5E+h6z5pRMrYzEm7CE3/uiuj4
C7gK+7g8vuzl50YCboyTV4v9z4fUvNL+ebceEZwqlubrbtn7zx0s+8MdCqygKscfe/jlOYkZVVcy
05Zd/TymuG8VCfCtCvaTJEv353/6+RxEmyScTNQn9To/9PZwc5eUuqyfPSFtk17UcpNENp7EeVPg
x6TYhTjCI3qJ5LT94znLX8vN8pTlyT/vLn9VDdjYAMXd8ozlod//HewP/pNpRvJYtWR1/3P3atnw
c9faz0OM7NIkFTHxsV7Mx/0//eufx77skjyQTyIMNTwz8/H/tu/lKT//dQcD4zy5j8sj/+MR/PIu
iJRjdYXak8CPf+76l+2GGtqtH0dybdT5VyZr/dXT7fS1LphjhiH1uABGyCt8CWOt5Tq94Xlrzmxp
EwCS3i93G2Ijdn6Sg/eenxxPrFDKeVLuQl57BQPjHVEkYV6cX2v2pGyWqU8S8LxVNEZ3yxv93fLS
qB+juxY2EBLYNuaJ99x1r8vrlpsBn20X5wTRz7vq4+QEtNB4/LGnqfsg8Snclj01btGtAHdLyBfz
rkyuW6bb6X+8gdoaNyKlBIkUhmNCHbatEiKVl/1yCdb3aUt2/fLa0hi7o+Yxpi1bu9BFdDCX69Ou
vA52X7+AfIOIMmnjnYzA7CCmWhFfYeuPJNrMaH7mEQNrc4265Tdr1L4lhVO/9r3BXF5U4zkzk+qq
lwTbU9Sw37zCvC9PlXV1inoTyCi1h02fjcaNH2VzMqbE3eF4tJ7hrwJ1iIb8W9iijbfSr4CIiCyO
G0BjTOSxEOBeTNGbPboS+mbRluMnY7Q3y/6NzvtUkK/wzvFxCiei8C+Y19XFNgOq0y1A41BzX5bd
U4wEV+LmH92eimxAP+0h6Sb/ZMdNtq80YCg5E8LVslvvSzTP1XDE3c0iM5FUWqSD6GkMUX6sH5il
yGtdTP5zmLjq4CkvIEG5JbFjyiCCxpK6T6H5z11ohMeYWtBqeTIdBRL9vOwpM0bIxJ3XP1X61dH4
mu0hIWBL03RKFPSPkWCk70msvI+SqVRl6Obdyd378rANOodcY1K9l7u9T/+urPrg5iuhvXZQcpbH
hdk6p2L0bZoMmcVcuDe9F1l/nNxCHp2x9u4uV7lVbMjsS6MVZ8dO+rfBi8jEcTMFV8STdy1g8kIA
K+loJSVaBLVvg7LLXWan/inxhwmorU9G3LwPEYIXMjL3TccCimGBzIAktJp7CAGBZhn7SOhuINgu
94NbqG1cW2Q0tgNmhdirvzsGuOPnWqfcO0dg072xcjpXeA0POb41Kyqa888bLizNWcxe9NXyoMZy
5o8/qRwS/cUMGgV7csLMi+xH9Bevc8N2NWDf5Nau+0tAR+ZCsOxwaJvqtjxnuWGx3V+Wv5anCVTb
2cbRzXfpFMECml+1bPixq5/3l5dEmcx3AbE/ZH79/H8/d9nUWXEwsYuSWEBn1hmf9cwvngvYOzFL
k7dO6eHVy4gKcZ0oeLP0lnM2AVvblIX/FoX1sHFNUx1q4YDuGp0J7TKKYODMxd0LqOmZTX8t53tD
H8VHPSPiHa+F7czQN/+sCfcx9VrvgUb/d4vggXDv5g72RZoEPtr8VThXCJabDB+VrXUET2ABA+np
hrsKM/BpdJqSMNqgR3Cu+m6fNpJ8FYdq40ixGEsbUv3ApmEWla21ToLaPVcd0mdsehetx5qbTCHV
lcTWP0QVyVE90ambKGEmnIzlSzELe0PRezgblbcWCKckRgvReW+4/PuNG3XeO1QUl1Q19ueeeJY8
zW4BiuHPlDkOHb1McIf42IquRHk2sEYlXX580+1uN/otod46V3WCkdZN3YI7Hl6KtsZdO4dF65Gz
A1knO59MvxEd62SRxiQ64NVz3PC6s1MqKATQUBuNcAvQTJMxc3KQP3HwLpthbEkwwZ2Hd3TsBn54
Tq697zvWiy7hm0dGMNRTrM/nQtZq6EGhsEax4H0pf40P14aVfYoHTBDK0Rsow6WOOTtPV6qj363J
8qW3Yv2QxXq+txA3EfRzBXjUzTZv/1CNxRc1tu996VV3k0UTqmX3W8NEEnBakD460zCum8qG1h3p
7R7nfehDxpn0fF76f0g8MW7MkaDjuEyco8AKXAUsxjE5HgcsxE4S74lvwNYH3h6iXIEPnjCzdVhB
5kSHt6P36KJKa772QbcLuip677ukIXbGxzZs+2cThsiYd4+1kP6TryfbKZXjozeFr66lfTPdFKPF
6MLa0+ShokG4NntRbl71cNBwcLLMoPb3alopCnhSfW2VvrZeujcHTG3QXzYBn6gam5OrZ+7RMTcU
L8L3piWwi13dQPO2QUMcKWrhndUzHJV5THIGY1M0Qjd2AMk1G03mL1QIZpgwZmOqVWhITIYKfQ8V
4NmwCK4f0v6kW2hobBPgbJbC8fUS/UClhgTiyKIAE51EYCQ7GbZXI2rUthCsLHyKhLpnV3tD3ahx
W2sJaDCg3rkRdTQwlJfTOs45zYIKSzdzd4TPzdaygB317kyuKDzqVtDByCPy8DpO0a6wne8S8++q
ileqQGc68ZM7SO1jIuUdPuaKCz7Na7Jm06arL4XTfBDVYQSwdhtN5i0O79OUWboH1P0mfChOnGmk
eBBmpRnlh6moUVR39rdOGlTP/3lD//AVr/VsVEOEjWgBiV30vm7TT1OTwCAvLEp9Iqm2mdWm64i+
E514e4uIatwQ3olpgREnxq2KJ9h7lnMgrA/Fh1oWTC0WWgcK+gKUF8bExIyJ1MUEZ0v4ARZVt4Ic
6VPVU67yEVStfQtrpN+/w/imyaOXAOJwGShHZewRgCt2F64LDbQASg/ctI6R8s1K+jCGhS9ej4a9
g09gber+WoYk4qY3E1zgIfHVVsRM+cLq1mU0W1MdgnfpPw1Kfc5iae4HJHzbQtmXKlO7MsRepRl3
ryfA8BiFtk5XQL4wgX5uAhpX/4+5M9ltXFm77BPxggz2U1FUL1m2ZaedE8J2Otm3EWyfvpZ8C1W3
TgF/4Z/VxDgH2TgtURFfs/fa9tJ4xHeQWwlkV/qWfqmR1pDGlO3Alk2rvqc479ulYDjj7nTD29kD
cV/1rKJV5jy23LYrSl8C4CwR5mN3sUc32lYFcWKOXft7OTdvrW59++XbYHdbvXQuBSjclWaSGUUw
7TvPpTzS9h1s7CYKlNaJz8YmXRzojjh1AVRnK0RO26Qmyl524G/d6ig60e8a13qLqmY4lJgBiqE4
T3f/eWLo66QgdQoS4hfm7I5oJaZ7nviTDpXcwRf646T8NhwZZ9uqL1PZEnhwl9W3gsdemKAKLdyx
k5ut8qavd+BYvLV0R23TVPo3eVAvfBLHPbYH2Kdx5e7VyJw+T/ns3tPw1ojv7S0fjhZ8VVYRbDr+
HcTB7Qt8DoL/1OOzJP0vw2+26xf3DRgoWeOTs2lmeSG04wPl8VcZi/e0yLCnmdV3WWH4RuqfhL03
fQtvl7bpR6xpT+lSHQo20hSneSiJMb2VfhqkChB7z07c1qZsz4F+IzlHoTnBv0FcrLtyy8U89ab4
42ChPwqvli9dR1nmZM4nnmrID21zzCuXR7MasRogsT9Gn6Z5lKMuztk852w28dTpSYv5z0yym8am
I8rL9BJN5cWohcPc+r4n7O2ZS+GvKzdmcUHmlx5F3QQ/CB0DTBqQZ2S4TikuHrHd59qWETeGiM44
rrMltZhhN8u5gY0N+T4bAWXJh2U0TzFlBPYnUYC3dc6NIkdJFdEUev3UrgGaDSFsOkV0o/fWWSwZ
oZn+9aJm2xY5ZhnPFkcvsTiTVf0w+1yvKGjPbVzLvRkXPj0YHhy7fG4pSH+FZkZjqrc1HhjgXLk/
YYFH42xbqbnTMuJUhTsjV5Dac2NEa2xr8PYsRoaLcH9hOmHjq9Slzgv1PPQYs4UzPwyWUFdtmelF
SFqVhk3ajdKLoGY4cqrv8NCRJcmFBaUFCZo4g94PHT9/7yzk1Ikw7CAbMNS3paERhW1zYmbmSY7F
92JkJuBbglZUvwSS/1i7aeoCY3R+9wQp0iLqeih0ksOsIZuvdjcRwUnc7AHKcc26vt/eQUO6T5el
MNXjg02tvUVaHLtfvI4SoFBOG2fBhF0TtUISIhfIQfoDW35jvDpeN2F5Sb6zZarXetxS21b6Q5+i
Nu3ICtXsPH4xE/FXjNnNFmJY2RY4nslqHlwyDh4WJRlfpFP3XOMx3rCZCH/w9jpK+rBtcXeBzIFS
VPQzkCOi4TmKtpautVutrL70XyYl0KVGVI+aXRE/kvoF5slK7ZOUXbVo0/nceVaG1LYJy8oTBPGQ
//ajt0BnWpwxjhfxvHGFPz9MZh+xOJfwCoryrzt4YBpj0q5L2otFEsO4eGSMdTMoFlcSPWYuHKLW
BCi75ywBLt8Ei1vCs1PdepqEhhe8j45pqr83+ffUFVM45F+YEpcvCwCdL4aNRgbyu0dc4Zwbp9Fr
ycf12/FM4vIL0T9W6yfPXYfdrMjjY20N5lqCuQ74RPs7E9f7D24Z9U4iGDYAu7Gn6gGjycx6fkyO
kMz1ql+7il266d3qnlBzrVzA47l/lmGsTnHWwK437yWFzL6KfvAuY71csQWHGbj7FedBux6HiRWJ
ik6dy9JBDvNIPJ8Z/wJ2KlcNcg9+20JxsljlKo1MQPY2mJXO6o5jPfkMJr86fPZHAz4Jr/LA9CDS
y63RzvPaBTm2X6oU1g/BaOyXSSKex5FVy6zv01k7jZYmL7F7tqRsnmoHU2jXlNyydrxhjICov3au
STNTk7LB2OekIsLDM0iLNogv+8kSoZ9QGwMe7mG24l0zexczm8pbfm8/rDJ9GFG/hlCssAHDJQfq
CpaiIy5nwzA+O7LVR7im9URPo3rZdGM2XAfBNNtsER3Z8rmjcvnNgpLsQnuw1hBibmQ7J3vV1Y8+
HNoLzhYOJTR8ZANlQRllzsNA5LVn9PJ5bgmFb4fmbBraq1bW5mGZiD6eMPkQHSi6UzWqhzrRYUf4
/qEWPkmPcZWeImMc9xMIwNDFcHewuLchJ5Lqh3kyIDSrCzUihcOy4SODnO6rnfR0Fw/9fTDfEcEF
9j8kuQfj9XLA8GjvpGl/La2YdsrHMYmMENPEUAYwrfotgN6ly7VnchX90PbtMyInI1xmFAmLUxgn
pS9fMWU3m1GWL6WblOsulf1z2fDsxirIKwtyyv2L4zRukG8aw8/CrGzloVAcvI4mYO40F/JK8Sea
2wjx1kr2ID8TkVyVzAAgOfkDyiNoPy5i4N6y2uvPF0eC+gMOigCBXwkADtNYm71wDiV552VvdBuI
aEMI9gq8hVY3Yd8bvF6m+ZhlLIVWs1YYAdig0rV39B2KNfwGKOl2mLTuqO5f5rw0ya31ACTisHts
nYcJt/haWbA1xtnoXyJQzqFJ7RTaaBaz1oxfLN2aCCKs9ZeOiGUYjOGcwgQeuAnbLsPD6ZD4+UMG
//nfGEkgdUhO5rhmxe9UQkQwtS80HfZZwae6VhDHdI3OjJyn+FjlQ327M2Y3A6hLZhWv1djFf3CX
Z+W4aUkkPQKTfENQHwxEW+wGvT5OfkIb2RlXVdvJA/bFzGaVnjIevYyzvEfHjjWxnebroKkviWt3
C0R6mzLjPNjppxohbI7Q5jKI3kE5MyZV6AFcVDM0l457nibSb5mKaWtTDGZY1fO0k1MP7kqy8sEh
sdXJLFyBNBDbBVELweE+WoF+di+TfIgw2t2vz3rDA/KZQY7fTdYEuqSij+IsA4dCosAequVGW6zo
6NtUSAxUnp3Mc4Nh6IEC+k15wtVarPw4FTtZ5PiTabavfqrVm9YgesSdqGBUA2ZPThp5rikikYJ0
397sm20H7PcYg1H7r5XSd3fhf4q3LVMXbDl0x0JIr1uu9Q8/TsbDO7a+SY9k4qTXBfTL3Mp2mdOs
KKtAuSv9DzxYH5NrsZU4WHfjOP5K3eSYWPsB5fDRzO6BWSnP7SqDarID5TNd61kQVpKTfQKo+Kxa
N2ZAl1g7N00WZCNKbGyjuSRlBE0SpuOSGOufPzdb1W+jtLxDJnUQIukVZoFxZLnyDRXU2I69SPYZ
fCyGCfLV7n0drE3ln/x7tqX0l+jQKX3lVaY8DgPLriymRewtkiPg1xMzGT+1JbTqAkPBqrlXNDjl
WUe1TX8sZ6IhskrfNfGCZNMumKIN2tt//XL/09d2f7l94QnbAPNmGvQt/9DKU/RbmlEjleruAopa
fJRYbYIopUIZeoDqBSTTrWUhdLA0rww84IWBlBjDOgPsfOr7l67u0q1hC3NP0Y6VcqxA0DV0XKD2
U3bqlbXqyKHatlP0mJVLvJ7zR1lDe/p/eMoE5s9/PjuOS7MqXB3jjGU4/xD+V3FrVgopTfCjj80r
9VoS5bgpLD8+i9KyEF3Dm/v5RHhzcZxJnDqi9DIuwnpr74ugclLRxl/65ij8HvluW59/vpAU2bpL
ejZYVJ/mdFpFpYgelNfxCb1LcTsM7jsk3A6ZjsgK6Zfcs0EU/XpOmEgZva+eBhxDBGnTW8/T54CI
m5KPoPiUICHIXUQcQK5+ROi2GRv7Y9TiCf/+dvJAP4L0e8AKUvH2ZFifGPmPJDela183f/uLiPZ+
T1tBCJ++KWLRBw3n4mqecIhzOAwEzSOcK+5XgQVtmjqIiJqIzw2C28VHnAE4z4rMs2w7+VD+XQxi
c6y3GuYN6po+3dpm/otJlfvvd3hUBdZtt6svJLTduvmOOxysdCMKZsVuoaZr3FCuxrn+u64H66NG
rmF4DdFAUybFW0OEi2ctK111BHF5VvMuGyLQOyt9YvbUbcYZtjuyQZeEOWAFsgSHZeNxQBu47xld
rXqdYrK3M/WbfAEcl/Sp8g9riTsrrzwSo97ulRqrYCbQxPF1Reygs4Sj8gXyV/VJumJ2qGS9/QHX
FDCwc9MI6lFkO+hVYuVN1Or9UtibPOYISvjgIlr5PZSUAfcHvDARG3CyHgiUEOsMNQOxAZ23wo5i
MhJfrpXlf/IDNmtrbhPEGoMdtl4nKN3LCGOj+Up/8M08sjs0ghjCVjZO2LT615BSA1iSTOK6GNFg
oTCmLyjeOP+np7Q2t4Ne3mbXHt9k1+253cina5PofuAHxDK2hcY/tAlFVcxHnzl0R3iIrIeLW+bt
czz4CRl3li2vRc8SiNSS7c+/uMTycYI4EHQ8S/dpVvSo20N2SjX72dcArcP9qYNkaMutk0x/flqu
tlDVWmnIeoaXib9t8/PxT+i4TJ9MMtteJv4mA8z8BCrybiSptSJIJTLiuD2xe6NR0pl0d8mvrhjm
30PG80Lc7L6bHOvwkxkhWpIl8P5rkDiuMo2McyLIDM6sG0q85NmdJvSWFjpX4KNqPXYF+XVZ80j0
k4m9J6lc84Wr/Ivg62XkG4x3rs/9KMo72bzPLGiP1eynlwkHR1qZT55mgqP34N5ERaFBPveL48Rs
Ir+H1IhC+yBcdvj3WfXfogCc06+ulvVf9ePs/1+2/x8r///+v134FP6Xv+H8vLn98zf8f8gRQNn7
H1fT/8UROKXfqh8+/pM88PMn/o0REM6/PNO2Xc9nRgxRzuTv+jdGQOj/8i2PgRXWO1dg5MV3hT3i
zgqwnX9h/vB8IAGW7txvvv8JEbDNf3k+Zb6OHsv3sHV7/x2IAGGad5vrfxjOdO4a07F1PLuWh/HN
cP/PS9QzDCUUK7Y1xkIryF+zRH44gJlWUWI9c1udiNzh84pwss4/gJxupxxdqJhEvzLBwdfS7g6l
tRuK+GbB5k3NBhjKctJqfwM6Lw5d59uDyalMopdICkwb6hmTOFHlvnoWmRGKctnKN1Pnfi2s/GpW
QX4Prne8lKmxGfr2jNA0KDL3Eeh0IHXkq8iQIbo/2cuVoVVPsvZP72RWt2T0dvWIxljiT0JFeYpd
/LA5ChrlQgQ23+dq3OLdZ6hXmG8tJgrBmlyztujRPtpRXgC7bLMiOsyRDLIGgdesrWIX/qvpsW+V
Gzj2AXjWQPl/kC31KdAq+1jz4+vRNUuehtp/Uk1/KGlnczY1LsMgxraXe9COquIAXdzrwoiRQ6PA
JLPIU9nl61aaZGaSojBXNN/ow1lga6RpR3KCCDWGmCBWcVFeW+Fvq/gwG+qxUvnDQIEmK2eDX/DT
HPRbArfc9vFuvZJ30AYZ00ESoOhyon5TN+bJG9rQm5vH2bcA/zbltcvmTV5xGotCXRI4t3G27ksn
XsPHWVOWb+pcPjUi2vD4vouEkA8S9ZYB2EiR7pvBMIOGniovljU3x0pF1s0t3nOemgZpZZ36GDr9
YIG0AvGSQTKZlBsdd4rB9Mwia9X2i8d84AkoONbdsT3b5NttaoKuzNH9U9tuqJUpMoc8WPSMsBg9
mLXnPvsVWcvJ8TL4vN6z7BiFMhlE7n6DHh0m90jWXn5yUk+Mf6tLntSUsmy0/cVnzMzhmLFIgt/c
JQU8dtyDOkbA5VdqRxf7Xk7QfRr+A/5FEITd4xCjeGcPIhtcY3ecBkyrkrC4zPzobLK1ipGK+AMl
2G9yyTH5DOWhM7SdZpqsMXWCXwYN5w8gjNo+JEinxpl1AKTJQgNdHV/YgJCCgYnZgsQ0AO3kyi2l
ItbL1ZCBZupM0vBzRn5fLaLb0A1rbKqwn1HElwjN83ZrgRmz25nRwikBXu/1dzWRbWwqsaDKxLPX
gI2tP/tJJzh7WZMtzTRRyx4S88WX3otVzIfWvY9Hgbkmon+RhnYF4tSyyytbutqSKS/sZ9QPlxRa
UA94jT3pB2qffe3Kq5vUGzl/6YXzx07dYGoQGKdadGll9FY6A8NNmBS3zNU2Y9sxoYOApAQOr9lm
U8EO6GXiNAz6yKQODHVvfqkhw5rucDIluwfJO6vbhA/M8mAo9wHM0WOUV2FOAyQ6vDeys9/qst3h
+mJWH+8EbdlKpb9F8yrZznROFkI7fG2dJAkaH4ZnM201/dVZtKPyH3LhMqa+4lP6Tsr5RHDSuRb6
us9IJycmacx2BGIj/wA2rpcmCrb4kyygd2UAZcMamDgqw9BSlyhxi6BLh7MdOS/KIbbXI2rLujc+
lW+sEQNVcLP/pA3zBOClrR99VaAIAxl3uDP0OrREfKNr/KB5SZnLOxerbr7abN+4zlG/z9gNBnQM
fHZzgQ2Dgfv70sttquSRmi4JBzLpg2zud2SX4blZlxmsfh9tfEig67PC/N+2WF7zvcixDVgKSyC6
YOOXzPNHv5VP7piw2nOHJ2ugc83rjTXVITYe+N76Zsmb5zxrXua+eMKRw6i82GLWWlMDPeUmYaRj
uRPsoXXl7zoztMrhA9XwJnONddKagSvSRzQgaxMhm67Pr26UnMy6QLLNPt/EEEqlOqXI1NNXZXbA
kxwQrgbuicrjY4ACCmB1imcUVQ8iHzQs8fRRGYoDuD707WcV/0GLFMT1PpF8EObb3S/Iei8aplDT
nADm5AZYz5GRAEvTEti4vxIieaRL71ZlewdR6UcA+2JlVPRDaNsDYc+HonvTPTuost8DJ5s9s7oT
5OuiTe2Sfl22/bZnqE6A0Ar2El4De+vYDXJz/V1kuPmtxn4jf+XUqih00R5NSjx3w4JxAGRguvif
aHf/5jb8Rmy8NN+VF+C+35JEMq+ZweHhBhMfEfaEOj33XBnMsqcHjA5VUv8qdUDOM3ZRTjb8imEM
ZQ8xbTsbrM/iwBjFPQv1CekRGb04fAuO6MXbmFGTrtypeycn4a+GOzh2y7dsrL5ZPqFzsu+0wPaZ
oOFlpSUFI87m0BW8juZTlEI/Law8tBiEo0YsNipRH3XcftKcG2s0TzsrZZGW8ho3HojzEV91Wb2b
E+jdujrqKlmrjPFZyT/YT15Gl95QoDawzSdYe+eokX97Aig8vXyU0S1P43KVJKXNarC5m5amv7qW
ndOZ2qBNvnqWjasCdW8yf5bje6Ng0tukUcViQ7ZJMEZJ2E74JQmQvOUOlB2jeoUtL1oL7QQYtLY7
1NnD4s53Ah/GVql9AFXwCdtIWNgtUbQdq/w5NsgtWORXZTtsh+12U3vaaahjvs/IOp8olDSJ78GJ
B9tlKhJ3O3dayOAako8SXUHTznghGnbOgI0c8eEq4ySs4RfMxwsbAN4RrX5lFnnUQVPMWLas8p51
ypyxhu+BjnwDQMdFH/uJpCjCjmEfkYZBvQGIyyIMg5hibF3Fzs6xpkNsxsm6cbCbzn6xHVv7OU2h
9kJHrOz65g/FQ6ebYNLKhwi30Tov3VNcLuuhq32c8qAlIu+Xp8COeI9rAuy+ceUequExz5g5u1tn
FvhDu6NT/pAQsKSlZBAPGiHkuV6w4ak4A55FzzYgAg7U3CUIWUJWi9xX8DTd0d1b41MdRa/pJJAg
DBejLZAS8RhnFsKSBa6zcd+mlADTRPmu9c1LG5k3M+9/J35u0eYsaXg/JhMtfXE0ygAeaZ566lnq
iIHIRliqBghv/wVpD8NbGUxFGuAk88tvxwNE4KWBpb6NVoSWda7mj3uS90zmhJxZlObRvC315UEW
xoPVdCeRRDt2Y/w0VfY6sXhIPPtaNAu5GWHhv7Rz/mKzaHISceyMdtMPKIRqeOA8TGWbrxUvBtvY
1hGXvsxeIMog4RGIntTjPbVCatEmKvxzVeYHuITxs6a2fZvuLMd/akkP0wqJfXSODwQjBml9Jdnh
3Soq6pco3mAuWbtd+aCbybvEQkLexx/EQHLvQ+b2epeUS0/DBLrxtRIy8lJ/NuwQAKYz2LrH+nEN
26XcjJGk2yT/0W5+89Fwu/zFNe3PUkKVML1xrS2M6RG9Gw15n0jPBcaP/uefxS1a6KEOqtBLpxcs
xS+OcqanAcBXkptry4TCHxHbEpqyWVcGtetiEs2HmXnV9hp78nRTlSiv3Kbd6XrL8mzhkCOSs3Au
jPD7vSBwMyiXrbskBZq/WK4TE1e1ZEkLqjSwjH5NuJAdgFi/sf8PMHSd9Kh+6guDh4BRQ1RAzDWn
EDB+2FdpAFx70ihxYfI1IcbaVSdkCqWbqnvKvqIq+iQ67ICKjUACibUbMeZxmlFBe8OfLA+8pGde
5rbPfWHHoTT1lGj6KpCGsa1ssZ8MIzAbwq97DQoj9rvQEHMcxly+RN9GV2OXuN4LHkttDRxq4+X9
d+vqGKeDdprPGgtKBidJIPwjwPLH2YYKMXAlmX9brpuooOzDXCMXxsdNi7uVM4cJpfiy55FoE6/D
7EUAu9tOWyNBbjPJNz/Jj+rN7aunWWWHorSfUmpe0SU318tOtiNWCcKdxf1C/LtyoxeN4KZi1CLw
p9oe8TxXwSLNdWSlfIji6GDp3vSmFipThnnNbB5K4agtbPbtHBVr5G+b1hzeorsBjDZLO4KkY2ic
hOmQHjV7UOsWoCroOC4BHJdgLINuUGBLVbnSF/Vh3bNp8N2TSLmNXRoLu+KOQjgXeXhFNXLfxpWa
gOv6b4bSNoP/NS3JKZ/CpXW4jzz1mqdUTJNGsf+MlzPE5h9CdStAP2trWcYvSBx3S0WcQ/Skz+DV
WgZkj8JZ6g3d26mMhrcewzMTsY3h5e/5Ywz7nuzE/LEZACVkRnYDywqGqh4J1vWym9u5xyS2nE0q
eJZRZqseIj3DUD0ifcw2PtHe7hJQDdtpwlE9v4qF1JNM9SEx109MkSnzUc3Q5Aqz/ctae1V4AECK
la3cg9ylDGpxoL0wC90rP9lb+bPyyL6gxLv1gwy7SW4ZYwbKzB+8icyXskHd1IUFSWg8rlJXG+LA
qtXS2KfciR+LctlLQ5yJ093fGRJ8Bl2Q2NpJsVu1qYYX17hY3SvRiYb/Pdt8AJgz/0UvyMYzP0Y8
cItI1maMbsk6tcO5lsw+OQlFhGVVJqFuMwnjTaOc7UvynOC62qb7ca86BumvZqKQ7Zlt0nBrMbeR
I+3qB9cgSq+Pn2fcuZpeBVY/7xqD4qAYNu6Aji4OZwy+TZI8E7WwGslGGvL5EpvqKfK654ifoMco
ZpFL4okjUX3MT2u4z6800SuMr2Ge/oHauI1cYswnGy15cnJs9J9xYQzrKCa5z/HvQdgUYEbKcTys
O9rPSuu3/Gr+J3UnBZjzLs/+HPNns8LQrgaIXzqpKWLZN7aeU+uzi6tQpY7VH9dWXA3jsbyvC03z
N6vQh3EqD2DVb6XdkJ8n5hVioXdDuic7qYIlNo7DVOvEAy08DSWOzWVG15ixFASRxpu4DCc709cD
tALPNq+CKKtVYpsPuqce9J6QT/KxmmImAsi9MSeCW6Snv1OZ7WU6ntnkhFJMT/1kFcdyUJ+xhwPN
hqayQg/GZUDyDD8LQ1ondPpq4yDJWvHlRTOobJX1lYll3SfNvrA6XOXL2rIXYqIBdZRz+2to9HeH
FX6r7s5nVnBZfmQMuUtlSgNL9Lu/bAlv2tUFKztj2qvrDLMgRE74AIXuaBQUtSwX1aDeSqYd9t2L
MDZ8U9Nei858lz/K/7tTT8cN2LRsmRSlRHcuEg6hdFKPdcVOcarVMfLTI2R69hhWACfpqtSd7z9q
V5eCYKVRDAKMyt/GRNxilsVrmCLl1sJqRMrF2a4IVCJxGmmLZq09Gb3gSts207iLEyQ/VF4obdnQ
Oxy6nhkfuxI6Tuvp18Fz7uE+Tgxab72QKrRq+vzBBAY7sdXLUDt3dxVWVgCaKQxKtKOss08xus8z
tYbIkXEh51gMGn+yts5Wj2rQhYdte+VV35ooyri7zYu79DtG6xqFzXdu5GTvFKQNl/l2ZEYc13+c
oriYQAg92eySJOKPN78NOa+b1H7FhLx1Rm6sxCMTG1ZCNv+JdeSLtbet9VOnPsjmCEZHe/I7RYyM
85otHs8x07CEvAW27SqoTOMzy7V9Cm4e0izm2sFZo8clP8r+ktNd8kJ/Ru5Qf/NlRysq9r3JCaFb
xjnXtQ+DnoliRHW7qnsUkHJsuBwKLVSfro3ktemQY5K441lvSoIqKelzSMA5kUCfluQrj6fMTzaU
/6GT8EMW7F9+N/qvOh9shHjV85Tf9RnYlH0kAqIsgsTSKT11g5QIiid8HQfPTMh8iVEUpAjoQcW9
kM+Vh/Ygn2KbBrC1+1DZ7RnV/8mW7eMwyW6XIScwUo39Ou2EbtT7McrfTOk/dNEvjQqHZlx7yZPR
38DAOhFr8XciNmE4ESvGCUdsNBa15ckUyZen999eU1L7ZBaJ5hmrq5RzC1kr5NGMyQ/5S2zUImJa
lr95FzPoQ7LXXDmXWfhcSy9ea4RNeZ7GlJV2munq4pnrfFTwNpFEpA5nMTYUJUKDH2/iiaSadV+y
Of6EKhSYOPfLFCwz8Ml8gzXnQfXEiA3JObe9m5UVlzJHYZzpAM9ofj2qmlMxT6sh89hT6cNxslPG
cxlROai8dg2NTVcnh7SlV1JmQV07P3TdL97is8b0oRiGdeqBJMnrIzWdV48Q9c1tmohNBLlBoNhV
VR70DiAA+xzHYGS06rrgis0Hyghwowm1ZfqVc/7DMX9IK8WxNuYrOkzSvvsMSbLxzLTGXRFHTVGp
h8PYXIiT2bTN0wTDUUUxcz6uwjwFn81QA4ReugJCfgIdxgznoSS4VxTWt6img485Ye3kOdkZeX6O
mCmLeTqYkmFvE3OutyUGRW/Z1JP53aIlxf44eW8efmxixoqVJvYu3zJPynB024DO41mp/SjVGjoi
hYsMZax2d2IQz0NIInhLH6by5upmGJgaussy29fS3OnUiuyMGg/banMa+pdhNFmtlmEPQLbtyTQM
gTPNebf33Q0092HZUYOx90so+RuyonZpWq2mBegDKeigA7EdRKsxBYnVy8BgjKa1nDhJtlqylgCD
ZIeHOahgliG22kwofhbyiWJ7PWLlkvdKhMGV2Tz/pHsSisCq29NZ4VVhN762TCS40aCXODRZrCqn
FjOXFurJC1IuHsidHWnHWIeWMc0gY9mwleN21q+T/tjzbcvoLVdNMDHMpWxfa7bOezcFtv8ZZQL0
CzkIo/fQDMfIuxaF3MyppMT4VGm5L5xoghRTntt7ooQULwnhQxJ4CNU5gNCwGeatTrZG5oPTHCJY
JNOdkbCFK8Kzx8cI+ZSB68Qw/0rA6lp6w6K1Q9sb0mJg+JdBnLzAynr2y1VD2JXVd0+jKTeO6xCa
GR3KBF12/tb2+8mFi19D12eOnZ6y+tNaLpp6afv8zKhrlxbXVBbbdtED5Sw3BYhMcUdh9jV1D00p
J3OOmSRF9V28V159ENPvEpj81ojzI/UPwc2kCQ6dda4rZjpLdZs6+8l1zeuo5ZcIomaENSXqtCk0
DaDuUE3EIc4whwsTn1Ur3w0nxZWuE4nbcxw1c/5luVz5cQMkns0O3p74xqo2aBl1dRRj5hxfRogn
YdyTribJKScqgHofr6KbRK9z1H8MREHgUPZJFCOltsSewHCTZi8qv0YnpfdxKL4L4ZNqApG9zCiv
7gEhtOnKwlJvOWoDvB7hjct7yDk2G1BqEbrZyxOyn5FEG4TAX2VJFirBIEv2u8bnVEYlvD8CaZWC
aCE30/CuqbOHSbLxUD7PVHqsSkx3Z6pfNdLTpTn45Q4mDhLRlZEyKfAC7s9ybDjIz4568n6n9htl
BHtxQX06beq0YQsOsuc+CUBzRdpcvRZMlrLiUQdE6yNHdfxfRjcTxGiEcaPWkL2DwXA3+jjvUydj
qlk+VPE9y604efBi2E/BPIiRuq6qjMyjBbJiULnJvCrNtA07DeBzKtUpG7TkQDzlq+fIp2EcaTI6
47bkiOHu2c0LMtojJfsYDjH7KyMvqCN5xEkYZpjXIcWEM07r6Gj2toga70gA06s7AdTAqkDUZskS
oBsA41FfJYHW6sY6ao0+8BXWGeUIxgGITXBkGahZs6td3eXXU/1Z9/3aS8mmkBmJs6nGqCuqAJF2
+XyrX3rbrcKBzPLHMhc37AaoQSiUMXu4aGITZzvMvPVpO15nQF7PZs6BRWj4gXgjdmTTWDze1V5k
W5AUbX/i/3NvJJ6S4WliSQSsW7r2d2Om58wvund3LF7x1Hx5yLgHaVwyciN4xchZ7+f6ZvZLdu0a
3m1D8JL4dvtxhz7tNE+d/KwvL9EQaSg3ON8KoZjcKioLDcMh8Sr8kVKFaaL/LmWN0X4cvAAfWX1I
Jnm3gJz9wgbbq5Y5JB+CuPiagnh5ItdZh9FPOw696dPWhz2V9Lgm2Zb1nhN3kJdA1JsNuhP/PVIV
LXyykC8pfvWkklPry3U3YGlTeGijEudIJSj1zI4m14Ns1yp4YK0cb5beRUG+9wk426QZy5dE7PAW
7Pwq0w+tgSK57D0CsaZfs5HiYkUq+D+4O5PkyJG1u25FG4Dk6IFpBKKPYE8myQmMZGYCcPSNwwHs
SOvQxnRQ75lJ+jWQ/VNNaFmZlVXRAI6vuffcNAvNa5+c8xsCU7VtcyB5y/jjWGG6JQarR3z+OybV
qhfS2uDIOyQDDJt4oF7P01ccI27kV8xIYZtAEPN4VltQJFUnUnQtLndx95yGTXezPSbWrjB3AHay
s4yTw0iCloCvyDQUcU6eI+4R3vhUOpXLmLIyNt7SfKb+nB6sloft1KOYNZAKzRgH+dT0hNQqpDQC
KQQzruUyxGowUHvZ7SotlJvRQ+rSifrG5zNznCSIXtREWQtkamdlhoy0uXR04hkQIb7uAYLSkhmH
wGFW2FpmuZkSpkkq7n+bCw+FlsjdnexIg/M8c+PrPVNHNyrt+E888gLxb/dX272RqLDpG0ImexV3
B7/iU2LvySn2uHCtRUFMe6wRyoG+nfdspcKtLIycpyJ/r2Fwua8Q8gbdLBjLs+yIkz8jhPBbrUxr
H4wf85JOf9OF0EdI+HNdXkpvGgEBcJDIGZKbWfabEtPJ3iuSJyvFOd1UoI56n2uvAP9R0sXMYccY
S68q9d/ZWix1BCf1XMe7hbIZ3G55bAayF11MYM6Ad105lCocvXSCX0kJz11bCOyb1VIp8hBL6dwc
YQewU/X9mPrgx1hokMsl3CO+ErNPsohba94eiExhOx5Dn4ApCsXt3GUn5uLfYVt+dl58TeCXlL3d
38vWeurUOjMdp2udGgG6RkS9tTfsypChlc2SmDrewm20IobCokARXr51djedciGmQ2jh5XT1mntv
3qxp7366meLOH4OFWS+QwrCKskoxifJQWKogfgGjXV+9NX7N4azwyUhGzNs/+zai0ZhsUMLN0COq
ZtiDyggODRvrCWEks61rxoRx6+DzjsYpvcvG0H6YTSPdMZZsd+h/DdiUfnjMEiiFmrlSFMcp0q0G
dKsmjtPqnX3XoR3Q0p92yLPweWqDphwLxCapoK8xHMOywtNTYX7CT4AWLfOQjU2O5in27PM+0NQa
fxGMsBX+NTUAmEYAu6bV9idR4pjzTTPfrodAWNT1ScQ/UODL46LU3gur6ZQNuM5UezdOIjIyszkN
kwc8DuE/uzhUeCKUDFky3D1MCDd2l5m7tiOWNCN8PLRBP4zGrwqLKh/tvRkqhHTDa97Yv/OgM1C3
ia9WahYwJFfubedPHjKoUbO9axz14RGUxLxNXJ2XecVnBo1gyUNubhA7p9Tpg0NC9s5Or3441XvG
ccn1ncvhjdVlTc4sDP+R1Dv/EXLYXyC3EMzC1YzYWjQcZnPRsrJuDZmBto/0oA+HnS9759DrAaHW
OM/3xHlNfLn5k3QIQXHDcjfk78K0FjTsrYULrFE7Zqcu7111B23XV1xBL20SNlHeuEc0hTnPxz7Z
BVITuapHzf58jnHDxftOka/UrD88L5+uoz3+bbz+NZ5sbz8KIzuWIfDYeXJJLqvaJ+Trd0FFrHRs
gqmrxGSsYnaQXMOCcRkRumGSzN74elvWzPHgOPcX8t1CBvUOMbUhktUcUH9jonkIUXVhLLXtXS+w
UjVj6x4Mj/A/IgQJwAxeFbUqEwQRcmf6fCCUGSrgTAsV0+QUtigQG/9uNtlfxi5qWcdF3TBOf4LJ
v08B7WAtY5HVEadgdG68gXxdX+GPoV9BUxj1WVBfdInDZ7AAb/pyl0wsf2yIYSyGzD+YCmfEEZ8j
MpJLbZRfU3YKhsWLGIGxzxwf42Q8N6IqT4tImkNKOtQm0CF2IrgqhVWvHdyhgsc0F4OgzM6op+dg
n0ykCyIZR2cqPPCAjfG1wLa5k+aXByPhSkwV6ZX+JWxB03oOWRrYC64Sgb/mrZzqrEST4tEWOYNa
Z51xfogxtjAYuicg694rLEZYPjoNN1HN1kyV2JQDmcCkPTk7M6P+raBpYdx9ydOAerv6R1Pp0H+j
K9mNFTjXfDEwH7e9ebBT+ylkv3Uzq/jUouCWYcizyq7XQxAy64yroAtS/opmP1a6hX2dJCOuQHK4
ZM5A8gZIoL0YRoa4E/QCTKkCmiiasd3Y2HQ0JHD4DMqEXDjnZ4BHgbUr3EziBIRGheJLA8mROGea
cK+HpDzO1vM4TelDnlOdcD52Z6h/szHSWpTLtl0nHFPAUhsR9XNhe9c8aLnSm+HNxP3WZe6j0L/C
VOSnAEMm8ZnqjjzOkxmm+lBkc0nrrCAOIjw0EgMrHcve1q+v7hgOB943J61yGP0TE7juGGVUuHwB
g9mVl5QgCMaVy7J1MahvA8PjUhiKXQrMZGP0moVuK0r0xrEXFf01ReBFXD0iLZiXDUmqyescODe5
cBdB9Ou3VWyB0WMAUupiOZvJ8NGVEFeTkdqlRNfBnLw5OSN5uQ0EVPh1foRSd4dyJnzE4N+uFZi/
y2oNH3zKnM8W3VdHvs8rMvc7DvqcpxugMNJGr3aHvgRWMTN6qd98NX/A9fmyTf8XyeDOfdXN9yiW
NwRhZa9Dpt/dEjbopFhD2w2ftfSYR01jHLA092ndCdTcIHX+1UzuQ9Ux3/ADFbVuyuO9r+TeSK2n
QrgcssO4DzSiYLNha+RFxJI9wRlOo3wV7XFxBymmQ9crtjDkED0k/CgY6RJs0bBebrdokYdtS9OE
9DTrzkix30dG9ic3JqIriX+mymv4rJH/qV9Fav4lkcOclb9166KJZq98WmZMMHXGUGmaofNJHvls
1JHGeieyA8SlKLot7s7gxrQgyX1A79iS5Zp+E8N7u2mTYsbFVANvd4owxUar2VjRzzBuM5+UzJEB
ZLzqBpXYNmeockmNcIlmttJokCrvQrGfXnLx7KVNc+c5/XxL28vc0l8FCQE2xlRbj+nMD44Fer78
K6z69tJiD3/1bHkXmjGn8NQCghwRv2uTUW5n6PIrhym7qVKjiGIMSfuwzeMjr9E/1FWcbG0XUHAx
o/yu/NKCimTFmAdZHIWFn16xSfz7V//r92iQpsuEAIUP7Oqz0uaL7I82wd2CQ5F2jFyd+TKZPCuE
S57kSL5Dmlh6P9p63nnZZJ5MlDhGj75KjOLm9SsFOevMIxv7cpqcnXLM7oon5ovYZ+iuEPBPKGQE
W4TbIKR8Eiyi+6p6N8iSphAGuGC37nTqPZjfSY3+DK9IhFjBppR9XdNb24X6uuyvzqj0yUrtyF0s
Bw8oeb7x2BeRWZuviyT33Mp96L6IEJ0MCaSXxPYhgQJTcifPYTLeyqCj1lbjfMPUPWxqezkTQW9C
R6xuTjpMZ2G21zANHjt7Cu+UrlqsvTQO/0oV9iZo81I9Nt547bOKvSe66J1Os+AwWBMXUrxMV9sS
9wmrJiMwb2NuG7dxIGHWpbRgI3YgcLx77Mb2NJZsx5e6MqKGsIdDcr9YzDSCBUGc4wTJvinH09IN
kWfViDUYvW4alCubpM8UuzlHQoguWXbY7rxdZjWepdOd8b5ZUeDyZhM/HkHgMlU3spiICguzC+0A
TOXcoDV0feeIafvYBsVnblBRp3PnHa2ZtD99XbLYuUwlUAI1+NdmEEfoEfJQGCfbbanFe/Flqd9E
HhjMbQUgIBhQe5HGj/lSu3tK+3TT6DQhq12vNr7mzRAiQSi5olqD2DzkFBGbkWi+x5jZBOXmWzz5
+tSl3Rvwcf7KCPDf6ye8SK76DHqqgSQlQbo/irb330pCB2/kgzOGUQynqyR7qqbHtkpIYwG3cLWM
EHUnPi05u09O6HIoqK9ydriSGXuVTNQYZhf5mgxChSmXm2sZe69EOalACLnmgj+oQIZgjAUA4bgh
YiH748k0qk36YitkeSpt+srO/rExWm1anf0i/mTj2Ma30XtQdnswQ3F+m3PjJzTsB0BC+TF1k4bC
3H0GJQfaXO/cQU1st9imMZUhZhucnN0af1sCRtliBZs47wktHfZFTt5ePMCcGVvErdYMwtPz7J3B
kbs1IpEVilxJxLS+U+7TIeXpmhzDeiJ/cUH6mibJV+K0ewwUOK46ghYygtQj6pWXsGiuIuzBUCJH
JvqYA7M3qISbAUExQpRs0eN2fm/KbrsguRp7+0TVLTFuRM5UgeZmeN+D/4+crIHpV/VfxLdFserD
qKwQIFaoMjcy1u2u7tb1Dt0KJNkicvkaOsdfdnyMFwPz2H40xMmuTIx5tv8o0+kJlTZBXoi6G6QN
c3c/ocmFG7XpvWXr985GWz5rLp69RBRspcUVVIh7DFaYGNTD7BAt1QFxRxFXvtMj//RgSCJr0r+S
XnO/LfXvVGqfzSWtR1rdm5kS997zNJFO5KEqkDbybK8K4kNn98iNNrRX8z51iAW1TDtidKn3FHLT
wcKXlnqmOAIqOOdxYOxjhz56tEZzQ9AhAcCe9xbEmYocVUZBOjNhGRcHEyunIpOla4cXfJX53OuS
mNpwmM95D7UGw9hXJc17gi8ZXAHWOGnWfiPtjwdZ45ok04OThOy1THn2vfxU5d0HXxMelBapU5PC
513DRipXH9uieq7snGyALOx3yMDR1nST2nbdCpJIUVRM65atGmGgZuuUjGFV0JEfmbZpsK3DakDo
duyqwSdC2283crAO1hrD01hNQ5Iyx3Bq1GeceetVz17DSFJUYJPcFwowv1rBQnb2UGUu4dyB+dZz
BVrKBWziZDyt6mpmprlsCFD+0wHvxY3lLoeAOEnm79O5k98Crv2ODOLPkdfPckLuUCfU29DI7nHy
DrXxEoRQaHrm22NxCoLCPASWhZ+zzb/DuWuOTVwz9wuaW82NiUYdXkRlTVF6TjM2/wUc0G1b8oLi
wbsHM+Fs8AXPECdoghD3aCAeg39odPIUOncz0tQn38b5SI905c3pjam6dOc3Y33L5+Qt10xsKYZh
8cic9IKZCwGkMhBq9l6GJEFK+A96Ya3TW627q4eS/W5rUisTH1+Bm0VW3bpRPow7a8m9Z24KAiOM
cJOOPpdghTbPwD7JYCXLjfBgcGr7gEEguRAl0fFm7nsDAfb8K59kg3vJdS+ZV6Z7NTD+HbQDBEm0
J9ux5gfZbQlgzq/g/A85D6vfLqMmIk88vEH5kYXiUPn3Gehe8BqvQ/3UyWVXeR+NQTnNei2eja09
fnjdsykpjzhLDRcMIgs1n0ycMN8l81cXf5m86sXa6z6IAvp/I/wbFwirsImH44MMFsrbMyyDaICP
qfk+bP9v3D0FdrPV9Z8pYdwCyjWM/9Rs9VI+jABw+RS2KMX7c5/IfVo6F6/3sS3k4DjVLkBI16b9
6VHVPP8LwDu88TFmg1KjFN0jL/BQZhfzy1A7W+HdSt/ehSj8tWXdO+g+sg/LaXcu3SUqo12cWJ8+
bPZ2VXmv8RVO89onaDqkQQ6PePAm6y3xWDusfr+ycn/MmWnikH+DEj0nwfjuoSJYmMbLMf1dSQXb
/GGE9pEoNlETnAHEvLDynr2Q+arb/Rm7Y9m95cWPqK8Zm5DQeevGy9j4rCrst8YHcqPZrhdV8kBs
2T7EYUVjGFeoT4CNQRZi27jJbZZkwa9aJcdcxXs0EKdO5Fcx5zhDk83UBltepGFHqTJgJ6hNlrz7
CGH6FfGui6izjX0Y/NFZ+5AUiqYr2zTCPNpZf2YOQAatcxtSVp7GAVz7bTVROOwyCI9f7xeodCHW
BlRHnrFDl3DXU45O8rHq3yv/e8ExaCk0yR0D/yWzAF8xMjS9+DnvGAAPAjlbkJyYRj70RQPJFkTW
c0EQfd6669LaZWI4Eg0yZEc1D4eFuLCtkN7nEAwXzh7rrEvjrkrxh8QBRYQyylX8dZzgb6Q9JsYy
gEBksb9ohYF0wgt+22CYUA5HNHxQtq/wqCGe7eYl3i+2fT9Y5rdH1iTFIxZBVryePV6aTmwaWX7F
CL+N4d2lhGqo3Kz0RugwuGwT68q6M4HBhe6i5J4mUQbO077wnM+pQuhs9XDZmXLMrJNJhajeE6P4
gvn4YGuwSGtZQqts9cU3vAeyh4ur7EN4udxYI5rXzHscqVCTbj5afTptwwwBUuYcIX0HLEo5cdgF
XpAPKYr1RW8QDWH7QBIQxS6PiCR8HFoMscWCCnuw9bZz9amPeUrD4p4Q7Q9zfc+UFlsveJlyfujj
9FOE82vgq4iBB4YC18LO3BEO0HKhUe4Rv4Rz3Tx2bKetKTk1ut02jvHLCPu/JszWwj4inWT6iVhy
Vbd07TFsnZ2HAsvK+otUcue5BrpVdhy5c+x7zhhF+GmIgLXujBOpGNEQ099iTTDqVxjHzG8vQ5Bs
SpWcKhcGDVJ8HjbDQ0YFXI7+m11R54ZxHnWuex065z2ff2QV4+QsTq7FetGOwth8iUkBEQ7C3Nn4
yGFw0FHeDM56elCwaGkKPSQ1DyIFY2rBQCjqKJtHUuENMoQQuwbQvsHnaMBAuYS8bFNFjsN4J3g6
boPqKJv6a5jYGgwNzIC5NLdBn/0/LOb/Ma8PdxxhbK5JpmVATuT/5cquC2nNTeUsEVup6VjI1yTF
cdPGiLVq4ynPs4/B4ctn9EsUAq41dbMbP8eTyhUv5uxfgZ//Kefl/y+eSoyL/+W//e/Rz/+OdL77
Kol03vyP/15l/2cwM//+vwyVOCCx/GMcskLkPIhWcUf+y1Ap/qvvO+76R1ABhE+oIfmK/3ZUkr7s
sCNwQstjm2VZDmbLf3sqvf9qEcxInrMbsvIJPNf6z3gqLdv9DyF+FgZNQmptU/gk6ODq/w95irKM
0642GK+7yXxxwUXuGCwhbE6D5c6J+w9pM/3uRW7fSeQJd4pWW5bBEeV0eHJ866XN1XKqTHKkNoLC
g/qfGRi8kVevTRKEa4m6dGwzQdaUt0n0ZMsjiV2S8PbPD+pw1Gteca1iEQLWXUhPEOF5Fjq5K+Pl
T56HNYtuBKe0qtuwX9xrYiEYZQP6nkzckv/80z+/n1cYjoYAZa2ruhwJnPvBmNvcF3DULw56hIjP
4F0H+k4vxVb2izyHlYk2dISJDV7RQ75hTa9ETqEWljyF0tosNnGIo9PNuxt+sCQKiHeMRgrBi6Sa
x/3ISK5bZ85i3XkrYs76lLD6lB0N8ojkI+7C/gDDQN5S0bCyNcnhWf9Jx4ybJuHJAy/d2bk1hD+3
YcviIKKDu56Z2w5YLA64mLmrYuchzCIaMLU2bna2S0C1I6Cr8YS0g+FxSvunJywJ4mzMztNQYXIa
SlWRLXXtbJpHZ8wf3HkqtwPrvrMIGQJ2kIASImH5ZuL4pe2ZNHgLIAUXqzkZC5i08ZMG3d4sSAbi
bPmDt7A91yyw8LceDHv8cat017MvoeNlLeT2GkdWE37DAMBLZTBVGe0UUIv8y5l3rOFc7UsPGNEc
XpOMb8OY0JA3I3Bg19Qfy8xE30x+5633t67141yBUsmrn8wVEHlaq9sWFf7+Ksbhp4JkjIhlarcm
0bSYfZlpTA4eisE/eQy6WOPySMgHSE6WzcpL1fo8Muuk58Cuw8pgm844X400/RDW/MKGut6SI0BY
ZVuenDb+TXf6kGP1jELSiTfs14/1lN/SJgXTEDxmdmVdMnTyY2ISfJa0e8KBznMKIAi7x633+pvr
tdvSGg5M8TTqrsC5H3N/r8TRQ067c/WAQdUfrEs/FhcmXiuw1UWlMbq3f34YYfiBwsvbdsmAqawS
7OEvjk+QEQKFe5VUDv/1YD6F4Q8sA3Nv+cm7lWqiY9cf9TI9wSRQe7cb6nMT4zab3NVwOxLqtLTV
m+dkMUuK5LfbIWwbyvIbP6jZa+paiIlb0c7e2U9gPSaK0OwGNpEc0jMzrL8W28hz5tvJdrGPtpEz
yRHkf5aS8sGvEgLYDLxzeo6WRO2Y5b1WEqJP1Th7s2rXMEAd9e3aePCuZCIurgDRIl0tom5Ktwzn
09tU4aZqhThXSSKvlmihidiNtabQlRd74IO1F8TsIHM1VEPvN5MZH90VuCo2nQQ5rSokbiaLkrhr
nLd8Kt551QRTJZrfmZyXZu4EUjRgfyjYDyMW30gMFuGxZrxrMgSPYgzLCGwYqLy8eFwYOO/60GI7
RRDOYGbztltnuc5Iu6whUTFYWLOyqJ8laqTr8qKabKuFTG7wqNU9+y6MZwbW4MAlexP04OBWLxWx
5ez5rH0r8OS4HyKrzipBjKxEc/DC+ShWu7Dw0bphxN62cd9sR9+oIxhF1SZd47lEM/P/xaJuZIjo
zLjCAmdVH9oxn2zSizaTX38OKHwjg6WaILx+a5XMdzpjaPdSluDgCo4CkoSguJTVNpgxyEMg3QdT
AHnG9GvKHdK+nNLnfy+IhOkzRICN2KUV9VAB/wVvDBiUdk6IhrMKgnuK+Jib3t/J6cLIw6oF58Z/
bwmQOwQzaVMlBIoi4U3YSHYR7xhbCFsuhm88wC5q6Lzn/pQKeVY2W1snbcHf5daVryg/TmZ78p34
MdXVjTkN4vageS8Dg7xeB+KnNh/II9VRFR/iPJ2I3cLQWSrqvqJMvj2GpwgKUMvuqxkc7dQurLfs
8nmsO/7gZqfQv4JsfF7MkJcj7oqEKLPcQXwRDsQQZjJDBTAyER9DbhKcBqMV1tsc+p0ibWbjqvyd
TW8WFVgNQXMQBVNO911eOHsiglN0F6zZJkA1G4zg8FvWxVaefyadPWxTSDBjNfMLk0qVpLDvHL+0
Yvkf1VWAeq8rjoN0ZsJF9WO24VX+VcVyabhGs1LH6AqmSA8CEGPuLqfaRp20mkdSAs8mt+n4ooaz
G0/XtIrfnA7XTOAtz/WGivQcl9Ve1qn53JseGyt4Meyf8OYsq7UFBCkrsW8GwRUdfUYl3KA38hKC
C/mPeKG7nZlZCdHcI1lHh2NmJI7ykMp9dYHJiJTHh/sLf75igLZLi+ROkjSTkG/Lfrg+ZZleWX0g
REXzauN53fIw1SxwmKTUPFQl5FK77BAiqkmfs9LjCDfkXju0ux4ECA+UcZTPJCr580OjiXDnCrmo
yaxY349PtkwmkglsNLyOYsvfpgbaEQwpuk5OfWnsZ9yVuxJxP6EU7b3029+1b5mRDYkRU0E8dPYG
YP9IjJJ79ZXgmlnoMcd5urkTucpWQdyXnePZaNifS+ZhxVQdq7GV0Qg3dYdY6MUJzJGhrj+seuri
l5uMh6KXEQFav8VABMM8QjQOJV2B64xszS1ERB55U3aLPT1gT3ZA3z1EPsZQEAHguBe4EI19GlB+
Hkz2plCuyrcRctlelvcNDdcFYvddAuM6WkIc8TJfwDYXzq7sluAx/SnrodqXQnkbJJbVYdEsV/te
XhOT2L2ljS2+sx8kWU1U6oXBJdufMsSkXwbbOAyynQlaiSyP+YnAO4qxn3LCag6u/idLGu9EWPFL
VxP3Z/hfvlWoCNFldfGauyYNvtwmucnG0rvYX+a9640B4kkVA8thqRRCX7QGqje/z5B1rZwLqeb9
4LevayuXDiXOaIBq+1xYr43PNzvmLJ57Hg3WwsSd8xLVZKZajOd/bCt76ErH3hJIB/OPZx2u9u4P
cIFsb+JpFiEkSXAxGPyW4ohTT+446wSNMWPmsEh+mlkx+nIQ9xRjNuC6ECQOI9hAk3d1mPWgr5eP
ixSgyJaVkh4EePXBu6VjiT3ejjNUT6nLcVK+r5ZBrUBhyRjeEfZTDN+Ku1XqQxBUUS7mi2My6/Ay
jnLS1L/DBcxAiY2Wm/kjLQgyd3TLvN6oH2FHBTdZGT4KIxKSS/1cxiJBd+p816WZHNxVnTawtvdp
sTcj4bDSqq3T4ufnbgoSJoM5+4wGegmdxw7j8sreORoEN2+6oH1sU/Oxa7Nf8DTIUcS+sLKe6xSH
uO/uvNYxj1PefOZTF+lZGzsq7AAKtYskxL4jinHAfC/OzpA9k6II9qFODnGswmhs2c9qYqgrC2pr
XY3pSzoEd23gyo0jPHgZjVxOYV3hAe2WK64+xqYeFi6jXayD3VanvlPfaOaojU1ENC47kE4mj6Zk
2JHpQt98hMQmrIpYuE2km6TbcrjveW/XelHZERCEPfSwT3jR9VL4Ox9UfI33Q0/0LV4yv2Ycvo+q
zB5io3ng7LHuSVm5g5vGug1C5sZunT/p7Ianxs6Rw0vnMe4CxQjQ3vjhun2Uwwvu/HijuACQtC3e
o42AfmNg04F7m9xS9iwZXOq1uojcPHhCJHkr6cpZTXgnd49gwHrUSbsOXeZ9ExP6GHRvBISYZH9F
gxkPj4GKf0vLR8I1dUyL1HcKD2QDEg+Kn30OVYN4g25/W7Xta5FVF2tNyKFt2iEXYDBPzJ2T5wxF
xwAdMgjencPMJ/XsdYGMwomhKXIozHt7OWUBzr3yrpoXgl5aaoqq+lmUDk72qsfBFNGu5nGHjUdF
VRlxo//ptfOgmw7WFg+2sEMr7fFiDjiyvol+Ls4GwYa5Ig8DaWNNa7S1kFqgdcGqILKFlPB1FwvW
4s6KJ7nzFx+xcr3gVs1PBNiEl2n6CRRLUZ01NHHMgakKfmXBcjMsEyxGR3NQMYCD4ZVv05o3LJon
CNRs530POdrIWBjHIw7W9DQCkEDXWWLL7YtruywP8wBFgoiRrEd3DRQSeSWnoRqb7jmsltfBNbAj
eQ+KR21uGfJHhhDXk7VY6GsBGy5HXmDA0VCz6HeVNODDkFHH+e0xkbOam0xU9xqnTYnmpeo/2wTA
dFOZtyxFVIsaazl0NK13M+0VC+c5Sqbib9OX45ESwLtj3O/dyX9+DAuQ93g1JtjzhwoAWP/zY07J
h7UMq97R7M53KX6zvQOue0N+sTCsI0Et5MwWjXzMy+IYjIQ3B+hpGhPqBXGprFzKSp9nCTPMYzGG
nalphl3dA3IZh7K5n9zPjrXvng53OZYGgmI/ix+6eaA3lvnfyXDpyjz9reqGCHimo535IrPgSvzE
xVHxtq5zsp1TfGNdO9wlssId5CK+9+FPUkD6756YmiM5i1vLcS6Y171LEPfczwprITUCg7rl0I9G
C7X4R47ZOwXGTRVpiegtfsnylVqD7Qkwk3uw/J05NO5jZlHGdEG1Cd3cOvH+8ziES2SuORca9Xg3
L0z6AcsjZtx7uSmjrvZPq9ACQcNZVfNtmr18Q2YFWXAjwfWurI9Wgcm5KuOeiM+tCKAf8imTTVF6
V+BQU8QNw3qeASAElKgtw6O1ur/Dsq2PvYJ7WMz3PvkbjUOEu2t1r3qgbJrEENmp88bEx3oCiNwA
OOrPmK+3aFY4UmaFKWJAGDG0KEc4qyvOr1+G4OmOKrklewZMEo3vCH+6/2l4XF+GJV6AwviIxT6C
ittHuKCdDLd/t+NHL0Om0VzaSu2RQGyGibVcP7L6Kmf2cqmLlsmN7d0g2WzpnktcCoJDk+yi3JW8
Y/efHbxb/EVKle0hSyg1esOp9vBRonQOp4uZyx2Zffk+NZeY3gAhZViH9DUucGWf/I+pMlhbUQ8b
ZHxEU5gUeJh4ZEi7g8XqeT2OBfENDcIkLFtVkVk01la3ujvkCTl1ntKgED3xm51auUcMmFxmkDnA
nkW+KfRv6OX+I/NNqFT64Hhjc/RbB476dDcKVtyeUXogSgCpMIFAQfNKHZ9y50B16ROMx8Po3ykz
LE9xtxR4H029g3ICDr4CEaWafedj/lpGKJNaP05+xXYabS0yRBct35ojwWJVXIA21ueAMrQkcSBM
U9JX5GvV8pDTSa7xtWAr6/hAFGisuRYfRVMPJ+SbcIV6Wpu06ve8onBjhgmVfFjAYkA96Pf+Z5O2
MzGklLvx/Bza/VmHX+6qpsSadCgCturzSBSFJW1BsITJstmx9qyRt+QxfUpTE5tTT+cgTXiuddZf
aaafS8Azu/7us7W0MIFuyO8GnvvGtnyO3CJ+NWMUd7J+Kcz5wzXjqwq7J6uczqmhYbTDDtjIwDku
8w9gjkuRjycyjuqN6TAHzNQo8N5l6c6OJe5Q5KvbPg6uOm4veem0x3rgm09S8zqOIVEqCnWy7yKZ
KJR3MkITp59Y15t8stfSWT4qGEzUDUg86mWBPUv2A2qT7AFBEYvPZd93FHZLzAiIAC68sCEa9aVH
fOmxoVVT+9bYGDSNlupbLszvWpaCs63OGh3CZoso8Un39oXCtNxlMQ47qpNNMupTm4tXrhDD+qpn
0q99e3itOkGIomfeETZTZA5e9IXt1hwIWnH20q6osNBijx1IqS6d59DxGATChqtrWD14dpUD6sFc
QYqasdpCFHYnH6e6va5XJ+Fib9xNf9wp247YcRR1mOcqllyKO8eW42V9CeM4/Eg/6la9XuyY6BAM
hIExezo+nb8+FHuZBA9ZMD/NDmucMfnVuoxjWuWS1FHcEtzzMs3WT4Ac+al9Bk28U9P8EBrQHW27
udQYrhLiHyJjFbOAWb5k9HFtYN5RfuArWJlJY4ka8o/d2HZkxx2KrEH8ibW9LZSvga0yQh1btMpV
XyEtIw6ApsHcuKKHDdyfvdTHCKePsvqZO/eNR8L/JO9MliRH0uT8KiNzJkpgWAyACIcH3/fwcI8l
Iy+QjFyw7zBsT88Pnk2yqpszzT6zD9GSVZFRHu6AwexX1U+3VuP4u96sb/0g77jI9HdMRGxtoaYG
lKM90VxebworkZeifmao2O/akL21CJ4x/V8ZUpwpFa2XmaVV4O8BNWAbvwZFkW5ohO14RVa24uD9
BfmSzoYxy5YguM1XSdIWkgiGpMwrLmOkvVu6z0ZGV/pGVl2wKUhoc0blw4zT94kfugjMzkRGyTt4
x+rc9cYrnTU4bSg2X5pzPIHAzUVvgaemPFW84EMZDeOICp+j9ysJeSrGhIvG6HuqV+aTrXVb5rHf
phwgulP7t4mtC5m4A/S3S+MpTuEAxA3iJTGbGq+Waqmb3c2r0LLMGhnZ6G4D41xtFiGHeTbk9QDR
LO2lTvtfhJt2uqWtUCUhjrGsBl70omGOcvPmvTPV3hfzEcZlGOET+LfZzvqtuJHX/Rr5pESMMTk7
ns0REmVPv8hIHRVBo7VJMdaiNN27mtgq1wzH7IJ5zBD6p95xJZ1+7Ufm7iuLauJ8am9ZjMiWjPEy
6QeXCAVE+QxJWWrjJgjy82ji5hqDZ9xIM3kOebquy3NqTNpiTBkLhGonOgbvNMPfnMJnmKENR4Nb
ouJKw0DDWTt27bvC+rPotenrNFydHneYsHjydMdsAFfe/wyS7tD4FINYH0ol2SoU/L22MG5zVzYY
cVW294B5lVC4XuJaEHfL0o0NLXoxwonccj7/odu3sqoMDhnTk1Ync8d7US2tkd/TEfRXj16+jMr4
lQLX79LVd9MQXaZe/DK15pD1xp2B7DrgA8FTqhObHr/mlfGKRjznDEvm04gTjWWvzNFAZjTOHNrr
XTf0m7ZAsjP66ocrXjkXs9WV3+J63Db6vBxKShJp0jSBGjqqIHyuGbTeUWZP8BhnCQk7MrROFaDI
Wl+ArlVun21jx7xbU/9JkhoCy2dk+ejbmX6U9nB2DrH7xUzeLIRV5OvwNvkAG+y0OI8Ga2vCColD
LavIb4yfOop1Kautsn8EKDCCosIldkQSi1Z4amoDNCEzJD0Fl4tPLQBUD+KmujUAKaeSdhHW+lWQ
iNe+Gz77+lWJvj+i0rOHjAsSPuSuSMm1lvfDjdwvo0uzQNy/or4v9DDZdQkNBBVPOhIZRxXXx4BA
F3ouIZbQ1O61P37VslpxVRHtV8MhmdQtHh0Ky5hnLgVjWJPZtUhdduUyveXQRbIg8baeXoJkwRu5
cNrT1PSHpmyqZToaMKj17Cjj4l1MIZuJ2n+qYRE2jCtAALA0jFFy6QxazKfmR617VzJVezGY71oT
nGLNeyZ4Mqwcm1xdaxkvaUwNAmORSHOLjTcMVwq/KEtz8p0/qQ7rI7M/Aj08DkwEF+OrUuMdBjZI
PbdgrSQ07CZPRgIKL0dYWpKk+aTDez+haywoXqTAxigifkz73NvaslPeXfioRLE8ThbT1olTV0YE
faPZw2vUWmudOhcM+7gMDbpLDlXf7zuoQ2YX7PtaAjZs+mSTKW5YK2s4dvXbjOFRAtmrT1j0NVnc
4tQA7o4RAdfYPdVgw0zSvtdWsYprUu/KBCGoFLSKgU4wfCiZDQ0HMlEIIAPeMsDhOwOtG4x4+nNy
gE/z05+qAtwP+r1ygx9VjE2jhCNRJOpLDghiwRtmLAMQ+ku/rncWrKWVjZi6hze9dnKzg+ZAeKKQ
oFPj/Cu6PU5B/DVymJ4y+KLrMgi/ikCGFPHhO/W99ACzYSeMb60w622hQYCtpPvdmLis6BXe8xRZ
TdbgLXDVdOuuee/VPGgPJU3LxPuantM9RasMB42FMpZAE5m7lwgGhBB+4PrZec5KldpKZdoK1Jd4
6jrjlTlk2wv0BF22uEbRLpoRr2XLdMDrMeelWaphZwe0mA1Yd7w4O/bRgAE3oIog19tn3celaH5v
c2gkUgxwQltuTWxylKRoRpczlXZALivu+MSIaL+J9I1oJwx/gzgrkc/tZMa646C5hmWwt0aehAa+
x1so/C957lfvJPrZcDNwiXkBdYBlc+pI06WmtUtzIpt9CjHEg+zJPZp+AJxpKZdOMMkiPxxzUodd
PRyaq/Aia9WNcKqhe5qrVNCIgT2MI51ZJBhwCFNLnTmyMtFP+gz3Z5lhTAdw0ytI/laVU68GLYoY
gdpGymavajWnYYpPpsNGC8QnzRQaGpweQUYtxpRIH+dKftyBj1uHvOfFF7/McLSx+2bgbgItQGK4
xQEHdlPnlE/49Fesgpsc+10ZJta11ZivOQRMV1A0mg3c3IaDqokLycdfB/fz04a2gQmlRjK3wbUk
2vySW3cLiTxjiBE8oZ3zQrAXEvrAwRp7+bmiKAWdsoT4wVSs8cojj3mKaaDH1AWeLuEKrs4OQoke
j9YmhJPWNa56790xOzQDklcThq+1zoST7Ih/Zm8QkE3vnZ2SQ/xlapKz7qbsBIHuPwuNBbGxrCVq
cXUUkmFcCmxqaaaxu7L6H3hZ6ouRwUGpen6yMqrh2LT+Pu2a4tTmTIIxwx/hDPIqBfB0I4s3jecQ
Cgj6H6HhYXW3260+NfEW6td1hJCIPsqXItM5XhMrMoKUfouwC9iIMPs3Utc+OClgX8tzzo3llofQ
pYE8ZUO9AIE1nBsHa2YBfXM9uQXH27Q7uAYyXMTeYNlo2cpx8KLRQy02BYpxV3YaH1mZbyqwVysS
GjjEE/NeloLg5dzX4WevucZQiZ6ohc2gH2DPCDMInmxPgUE+IMbwxP/qloTTHFGAmfNRJ31Nm9Z2
TvS6n6DvFBSWM4RPmV3Q0kOthLRqPHjGOEFzS18GLfTWydCeLQrL+VjGi5kH9YoTBdZODXNrM1bZ
adLdz96eAbhUu8LkmtZlTyOchVt6wVAJRMBQvKuy+hxTLs+hC6AO2y3sDGKom9quLdTMhEdXb/Y7
O3AZnLPjKaeBGsMa65YHeNNh6r/o66p8CwZixUnZf8uS2fYZguRi5XVK22Huap8j+YS6rV76dIB5
hdNft5/FwLk78pmH2g7NLbFAa0rxylet/KwqBrN9b+Iai4obYTgumajCfkusjHoUBplQEbPaoZEI
awHrc520h1Lgfsgdhy02+V2D7r5tG5snU4j+4NXQWgZZ2GtDT45WM+Ucl7DwRVgttkVhPaVjFFNA
4DyToe030xSWG2mkdxs/xqFMxgrkJacWm2q2XVXqKPLIp2HU2CvxOmphfFAYVPZpugpaH0kpyYcD
Cu072Vj4p/r4Ca2gPhXpS6MCDW1jWJPfAEsSdUehzI8uTdk6ldnWnips0wYW0JzmLD0LLmEfgE/U
jGDtcLDTigj9xTORJ51fUQO9NxRRyO9K6NaT4yHOAU7g5ffanJR3FMbrnhHQjM/nAEej8YHhajfN
vmhK0NN4WmnJzMVk3ZcyS+cUOfa+uOImYLSw0poWWl4B3ZwjYb/m5PQZRAh8jy91lBo7QRq3dmGu
mvQGc9OI8Jj1lBqgYYB+KOEX4w5eMp24tGHjHh5fjLZDOAPyOIrmS0lV26q1UVuCnHqfQY+P1lDH
RyfC8rx4/DlTu8rAqNhmA2rnIKwtaYV0EUeWfRQ9Jo0Y+PSidwZzmeg5BhmTx0bN7bYILNgsVlS5
q8FIt7U/2DtTgXNwkbQk235CCFmrtBVeEFgS+XBtp+E1tUFalmnxEflnQzsnCSV91WikG/IckN94
vaRC9KHFBljZh0ofdkURWFvRhB3oHL4UhkWB9vxF6it2APtGJ+QFIJDmKf00FB0cXpHRaGhbTA91
Gm9yxu9bpqccbyXDgMOjF4uqMaB2wiXUXPneDn8JvEWmS1Yk37Ra3FPYInBm+e/FzBlli8mnJNPX
EIi3TWaj5aDi56oUJ6k8ufYEGIE68ldDpl9LuFOJzSEEQwu996hRej1eafHYTGBjcxrcFlOgETsL
62eqq2ZGV/PSW3hWJle+ObLP2O9EvPnV7GZyEPNHEC4mvleaQCMNSUUmt6BmM66XDmfjgee8V10z
u/6c2mAgXjHcUGN2QhvvwuQppPnUoJtMveKhA4Y3RrcS0/k0VBhAR/lNb3m88fyB/NSl5ltayNcK
FiKL6U9GKiaaP1WqGeWbGid6pKxyERU+QFTjh1sg45CJvOpFfKWAcElKlfHR7I3NiieFtsOiMEIJ
1r43UbhPnbaCMw65Aj0BrTpqifHQDO6aP1wNQQnqHaUZ7ruH7u9qn31DWWzs2duqcGu2h0ge2kGQ
vEvNguAD76cTxb9Mdr1Z4j2za3zVhwKfW+C3wJweIxofhnj55kd4fcFn8JDNIupTp6smyqdcsbtz
QnVL83BL7xv+N5QTRlDDOjDWRlrsVGDOoQV2vkC4dlEvnshS4hheAEn4PiSz+RYxfzYaYMY32RKO
09U0E+wz6WtGKitLnk12SQuTXJGuDUQDQ64Q4nqAkuqD28dEcLPuOOQ58I3+SyuIH3n63Y5m6r+3
asNfBT3aNXcOI7h9TlIx8bxzm3vfAoHmYGvusTrh5HlrwIFnBT2rNltWOJCcXkLnS1bZeJnNQu4s
Lfm8TCV1nAleLekiABU8lHAKm3TvOESt1jYNtdTz7rB3pB1WEvDv3a6KIAVxQsttADEjAZZyAI05
uvOWOMWmNaT7WJlvoIq36NjmompNe92rkVzNOXJ7GCR3vbN+xZiKiTh65NMKBFPekSZEkagsZp6M
gL76bsBOVfMtQo1X2fmK/EXwEnf4EsGB3ewos9e1px0dy9ybKD+87U68aflwhCTiY8TcYib9p2nF
4IV2hlVVcus/zKH/kjH2/69KktnZ+p/bZ+919G+nb3nyl06S+a/8dtC64g+XPhL9T9ZZx/tD4r1x
dXBEkr6BuaXkb85Zj/4S6TjYY5H25nwPFSEN5ZFzTckfnmHYkIZMIK50h3jOv+ac/WsXieXapu5J
XTd0TtuWK7H8lt+/3agJaf7j38V/SzMM5To017VX6MemD2s8fHTuNDbLsOoYD3qoOHOp1Ivrjy6M
Ds5tTm+hoHZyTWZnk1RMF4Ym+VV4yj4yrK2K8GP+sypqnBghDrGGg7SBKv2nt/f6uy/l33KVXQuw
c7wYa65J+f2P9z/+49+d+aULpvdSetI0dWS1v770hGmbUXNqXWceWNORU2PSKbIoOH1MZlrLPAsQ
je0JDFtj0Ruo3FUlgrfSrqc1I/pqtr+81MgxW1KQHaagguFiqUP+Vfwz3/+JqWy4ktrnHDi528fv
b6g51DU/7nKmRUUTuNgykJtci54zkyDUppOGJM1UsJ+DvHps7v5s5MvY6a56HikrgHhfsyy4Gy3N
s4rOLzG/36aNkS/rr6Ihn0cLhfFPevIMrNb/+GZJLkAx267xXP/1zWqafPJiQw2gjRpAYolzN0Fl
MQNpX3qkyyOQKvDBHqneuaC2pO+oN4gC+PNL6YuCxMXjLQ2d1wCSPqYXTLg48pb2yDeIVvtVuB8B
88ldP6nvbYKTlhYsjhwDvsr/+nN/WLn//nP3eCn8T1DXY/9dfQ7t5lmikfRYx5AZjpNzcGq7vdF4
RRF9pvFBGS4dpTRSr6YopiamcbY58eNnjgk8+jP7auZrqeW4i9IIvGbFzoMTuAnBt3kmWJlTxLbn
kGPsMghROhN3nbDNiudssBkab019aXcMFaDT//r3Ev+Xj8g0bE7A5B9Yp2eP/Z9vRSNpXNnWfr+W
JU+XDGw8c6LHVRcCUhUN+dTeMk4CHvqJrsqcyVxJuFLqu9rSR3b4fBxtF3c8u7vNP3ltrDB/fwFJ
aTiesFiyWLAM7+/uNhHHQyMNJph+PpL/yRRNOBBEotw9AKjbNn2QvkGE3LmyBDTXxF/DBNnIRSjY
B3hAPvNOJDw/I3LpmNKcPPW2NY+tZW3EZ8psDo9COQhosMAL90mq2UEX2W91Q3egXSr6zZKQuXvH
fdUHh8y/luggF0XLDqSf5hlgO86k4Mm0NdJl7KdX9A8BlutGbxO6Mjg4/TtDl89cSnJTkB/2duHT
Y2n3NbjjUdsFPTFux42ii+mCusrr7GdmU6ciTPCPauq+NLLytglMucopLrJIl6nIPrFWMXRIPXGY
xK9aOeY+cMZjS5gJf9MAEExiBUsHV1+GpkX40iKAiG5BexoaRwyVjBMBXEjHpcJWpuW4k5EA4a1N
DqSy4DNQMF1q/rskXRkkBmSHaoSfVuDvxdELlLsqr0qob6ljXJsUJo5WZj9j5WlbJyKx1dXkj4Et
u3menfMhypa03C1zfbSPXRBWJEX9LwF4rF2gZfewmsYdptcFXHubBcHY8ADSWQvMo1TwlU0PJXj+
AGD23w29ARXQ3GyNUm5k5Kfe5bXGNilwChLI43UsjVxK4YEfwiAsKfeyHAym03y/L+UJcuWtcAtO
V6NmbRO6BfPB34bQpHZTy+y4qh2MqmXTLTtL03ee9KqNluo1eIsBcayk4MC216NjWafYCt2DJXF8
9QPGqbL7Ao+mu2StoApmvn6C6tIHX5TyomfR5We7d/3jACOJBxprHjDQtqTDxacbZaKsD/iatx68
LiP+/AL+Uq2cDow+lm3SCpSI0xu+RVVjsF6yQLQwd7ahqT7SKPsmEfyXU05O7vG+AB58fLce6Rcl
rfgSO7jBF5HYOWVP7x0ex+eknNv1pHPKErP6fbs7keL9U5xyp7bcNSXO67qGp0ld83TUtHqbZiPM
em3S1rXj/DQY/G1HaEVAZoMtapj+2ZhiZ6dVQQAQP5NjgfWLQ7ddjcbQHTXvu1+TJUgq0KlmBv9G
TH1/kgPzXy+ImXgFdX1vbP2XlWwdFJE9MTJvDz4PN06r6k00IUUNCqyvTPNLxiAl7X2k3UhrViVn
2jMIaQ6toGI2HcSdSJeIOWUDgA4NDzmpbbb4LopNj9ixTboWxrJFoTafLgUucK3XVhYH27GQJz7Y
4WpkwdcyE9ORST/+Qmf8ZmWcxfsieRmD6GOsA2uvKd6zifEpJ+HWXhSWYqTHUCrKBayrvOqXjamw
t4ZgO3K7ex9iDVQOVwD0DDd/moYfVgs9yIWoHOkOdLB4/P64XvlxL56lWuhzXC2k5Vh/5uu4ma8r
eCFADqlY9hnSUoa6ZI3grhDoq4gi5QaULHn6feHxyCUowYU49fPht3mJYl500Lvf496f/794cmKs
2G3NmWWgbQcRaQyuvUubgwUnXvf3uJieRelO26IuX3SK2Y7tQGO1XqtT4YfHqaxfbA+raN/lCi+C
nq0fr5gEg7bpmKksEqgaClrugRqbN0t51VPklU/iQSfPSKmM7fCqS4aD0rmmXEl0fXvfeWVyKXGx
rAbVu8sIUMLeQbebS+TuJRuejahhpTHR6I690SwzPuZzKNUG1arc8gUZiqHqGNtPFuefTZeRWih0
xDEy32bVG199I94kHDSPDGPNfZInjN8pV5loJlsZfVlu+vnBHvfjts8q7fB439OKlBNdslxuHD5j
fRjJJIHhjedtV6BFsDECeX58BGVlFxs98y+tqsrN4EUeWYmGDA8cwrxzaUfxL4mZunRQee+JX4hd
4MAvdDzoqJS21tsBG7wl1ZcRjWQvmvpZIw+PV8vTCO+az4832Q3N734Fm38y2QumA9s8YIPOiaeo
t+g4Fizwa7MFdbp9m1bO1WjEDTKhyUeEqSgEARew1adoqcCxWTBimuBPUoJjlWf4GDk31jBQ80Ji
exKwDHKzNnZW4VdLGAc1Y9ZVNqlg4zNl3E3Mi1bCLJZBkg6XYMg/29QNmX1n+Tc/+mEznNyOucjg
pcTtkmZWSVA61cEcT8ktDJIn0ZIVLcx0r6RdreOG+aE9qok5umLN8eE/Nul4n4KOnW2FP0rHcUbW
95ZBNjilw8SZfGYSZB5zhNYpD3bV3RIt3LVs4J9E3LUL38BzlXoNSZnJpg8hQAU2uYwdmkugSgzE
EojczzdZlGMzoktGe8sNLLJxsqfmvn4hCzAvQKRv1MSmXvT8caI35GSO3XtoR/IjicIzUwgc6VX9
o2DotkhS6q4NObw3YDXMdOpf+hZt1NOqb46wIrAWM1KviF4CNyce5Y+gB2q6G4Z6ci+dLfVlKr8a
I87JPEIh99B1+n5qLnlTsvrYVbxVNe+XM5TmhgnMB/nx7HucZeeYniUIPdmLlUxiZ9R+vnUD7xs4
BJtEIfSbVpfeG63qxMrxXSVB8iZtwH9TkZ3LQKM8Oo+oWSvJaIiy3YZ5nmw9nhCrhgWOowpNRm3p
bfEXl+DduMoy+jnw7Gc4IqlTDzqbMVlTlxs+ZmfvMzNd0CtUHOlSu7VtpqHL2lsVFNGlrSpMTxYC
E8IrkaDyok0fgafE0W+Y3/I5xdshB3PpwR5ZykzWGxLtVwWxJcIoU2PWfdyrg6G+tXGSreFaMuxt
YxY4DW0zn/ZDpNplNMFa0Oyc5bDOnw13bPeFi0zJZ/nMg4sORCaoQV/6S+xMx7aNOI46+dOIf5Qk
Bks5T2H7WEbaVeAmxyBBW1fLapsaJVTBsHyrJzgRnq3OdVACKeUsYqFgbHXX+Vrh0Vh6SXjpNR/3
SOm/t1Zv7jXY3nii8aHNm62cEhcSNfm+UlQsBQOsc9WNeyvkOdU6z3ndZ3ubd3Puop914mJtJ6a6
93bzqXnFqfTs+OY7pEvM2r5Dowjl0Smc6RmbNQ42jD+gXHukXbffzOPy5zwTICGr9FdBFuUyr+YB
cEbFzXsvQvvJVWm+ynRC44/1zR7xqw9j6ZzVkHzIfCIbGvLavFbkz25VP+XzD4/HUvKJiuqiEeNH
bmdeZRfuKxZQg2Gs6wNxo2kbtat7ApW79VuyQyZ7wa0v6ifZTTnRvpla1zvoAa0BPIWeC0LgFi1G
YWYtTLHNGFKQma1tptvDQYLa36Wdz5wbgfuWxvB8NW+2dcHDcqprYFbTZnDSZcLEtm66a1pM9hIz
xBv0o/wpaa3D2MpLoDMxIEqP2usUDO2tnFqhsfnB9qOipIi1ZRLV+0Qn0UtStD973bvV5HQxbSez
shNEWzyUrLzig4Iic++w98ZCqDtrbiEQ5a4N5Feg10mMUqORiH0bKe25iOYKnuDNryuWEEt90a0C
R5DualeeOieT8fUmtTWIAiF2j6YA8wBLwMIcW6x0a+QMMT9ZfNGR9pz8YRMOlg4YPIjWQzudacNk
AGqgbBMhqvTgPBg1ujDH5J01odDh7ZMrI+cvp74Nvlj2UNUd07S5EPRzU7rhMrdIQlhcu7WGIzoP
Yeh1Yl+l2BKS+fdkHLHOe91lT77EKQt8eb4Jgoixd+12YtHNF3aq0SBqwr/lxyiAjF6+t/ykvtNe
uMunwdkiF9MraJLFojgow4VsdFsKrsBdtNig3c+iy3ZdUTR3s/UBQunZtTXOaVROuPG4FiyPKIzX
xwfbSrGQSPMgR3vAsaA+IyONLkNPj5rbO/u8d8CdlZden5WkluwJcPi2brKtOz+Uu8R+tVydPlZe
2cEoaHQzybHYstyHIrtR7ERspnkdhgrZG8BfmUY/2S8gtmXdS5T6+nM2RV+AcvyCNpmeRRVP6OfW
BL6RH2H7WNa9IpqOgUNlH0U/5s4B7LiIpf9d6yY6IqzmqTYpuuq9X8zBSTEXQ7oplOnu0zz5mCyd
wtkW56BHp3Y71AM+MBwmj6nP4whZuHTFGaCrO0ovtkmBUV8ZuXvm3toqeaAuPcdJHZvHCQOJpqNZ
A0QoP2m2XPi6CzM09uUdENtzYJF7SklkbDrLC0H00LoW6d9rYQ0fXaSFizoX5H0yD0+FbWtrlpJh
mXq5s0ymkGGTzqYHh3i5lHO8IMvKr485ThRb68lyG6jbBUUFZfjU4cyTYctOhbDxSfCERDTjMmoC
jjxikLsI4MhJcBHzyKlYtYulDwQZwp/7UakUV+lgoytg8KgrS98lZoMYkNrDhsOosQC2zX0hwfoj
FG7j1nvWU+tmZyB5lFzXA0UdWue2664S8F8qkmdh0kYXZXEfDFaQQsoDrlIJk8hHEomcLQwFplZr
PhtjhUGmTuBE+eNKuH53xf+6tvKJgpmkZCMdkUOUj3N9xfYiVdgSfJAbDcdKHpSWI9Z+4z+n7ZSs
BQwX3Jbs6nvKRiyDGUVvoyhhKiwPRhV+8MM2BeOljTGw57BbtlBEdq+jxj7VG9jSS2gyvhW3qwm+
m0tqZOVYhoDTz262oDYY53TR7Aa/Kj/8+fvTVuzzFkgujZhX8qvgXnWe0Lbb3uu6vrqZ8g6PrZDh
9+VGb4ObX9EWg6WDbgw5e4Ds+PWx0XWSD6MMJEgezilukQJPDp5DPy/XSeHbx1aye/ThaC98CfpZ
Z54DdJwVnX09yT0VE4Hw8d9wti2leJeMJ59YR96yRGAtnfe+eVayqgir2Hp0Na85yPKhxbp918Ei
Lmk2ndYG3Sg6Qb/BnfJVGrXUzLX2qdRxnGeUGWdtR2toTTrWtES84PcXu3aITyLwksNkWJ9l5/Ub
T0/HRe52R34dNJGA+q8u7H5W3u/9Ox75dNIRfib6OGN45QMVZUaMnVHdtZEWIC0zKgoBbH3xex2V
87OfiG1+15paHrE/qktaxfo2I1AVpfU7fKjh5lhNf6OnsVqVIUfGstGORivZ+5vwo7dtxAGJehNF
NCbqlp7qx4vM647TQcZ0fAjiq1kIgvq0AsHaogWkEJgFoh6/aTB/aWCt4H6H6qBCOz72DT3cMVis
JeEMNq9BXG5cfQAuPBmNRiLX1E/h7Cd3eOon0tTPGWOAq471AL9vsc175GQ7qfyLa+j+JYzhe/ac
IIHMQflkvtMuEKXqXe3Ll2zIqSY0SgwjmjT3Q6GpYwscv2gMdxvNx6bHB9RZFKA0vp1SCu1Ea1nI
a9dMP3uV+le2FjSpGgEmLRIhrBXdTjh2e+r7ja+FEaXKLNqjgdU3rbJo87h3SU2CQnAaEiDM4gec
Y8slIqX75A88zH33J7PEX6bBX2yYty8KIgF0VUNrszAqPH41q7/SHJb9Sk1zV5pdftVTYsmMpuXG
5Sxs4WJYDrSvLPTAx52hM93NU+ldFdNemkUsOEPDsgrajt5KFrChico78M6dS2hoW8QzxdX3tKtL
4ueZ8yXR/LOrM9DQMJc8M4OnEWmyL0nPqxsJjC+HngFroBlXtBRqT+cHfk6BIKhp58AER2MpGPP9
483E/a1tgzH9WUz9EQu52HAu6vF1vljKiRmTgV1IDXPHltPfxBa2l5GYNrxqrfygmLEfYEImYX0r
uiZbpKNLy2E79ovObsXm8R8YREwXiVvB59S6598PHl/BgGPfn87TzVJ5J/p0+h3rxbAIBUOWVIt/
NWUabiytfLZLO1+VOe8LCE7e/myQHPHbnxihgk3sQ1LJGzM5jDNx1hbwoHy0jYYBxIoGKlxEuJ34
VS4s8UgGg6W2brPDHV1u4pb2PZGP78wg7Y6U4rzD2ZA2vphVWB4Dl2LyIVHhrqkgicMNoJWZlolV
GdAfGY5hcTGcj8c5nUPL1ajjH3rPwJh6Cn9t6qa/1BXwNXMeIocRs8TaobUYC1v9xJTlGEDAXUfz
s4Napg9qfsMVzAAqlaimWAaEc6jf68A+CDiLHnOCx5j8X9JE/yks6D1KovLnj+jbf59/7vcCUENE
p+iDy/N//nS+b17+/hv+8v3N/3j86+BnsfrWfvvLH9Z5G7Xjs/pZj7efjUp//+y/fef/67/8Gxvo
ZSxhA30vVN7OPy0AboGk+fgPzCqccFBf/nNRlPBC8PMfvv9vTCHxh06LG5qUIDFlComi8JspZP3h
GJhRdN0zDVMY4OL/tzDqiD/QfAT9errBPaXPMsT/EkadPzyHpieHR7ZnmKg8/4owKmY40p8UM5L/
nLsFCqx05lfieLNc8ydl1FGmmfkFyA7kxa9ySgmFwIq0cDcxlH6qZ/At1DCKjQOM9VBaFo4TZBva
7ZpTWLn5HgrQk17nZDJGOVMRK4UPUhq//ziliAOYNbND2Y/1c1MlySYZB8rtLPQpbtmrJ/OLZUyY
CHzpryLgbpupKL6gElmHCROKiiJxCgXzFAvC/dVtcFbD91X7x9929QiaRZbGbyZKXWdx1Et87EQW
RTjHBGrxHrK3tY2y+gVbP65Co9F37WNLRCMQEAwRN8y2xCGOiBPSsDJsIksP7zqIasMjTqQqM7wj
MZCUSBJ/9TiJh/GUfQe1BpmwVO+p+a2c6uzs1iI+FToTLBl/RvMNDgtUrQ2ixEvbyKhj8KbbUAdY
sDPr1FP1eLcy7eSKaVP6U3B+fNFUcDDjnh3buLFyqV57z123wp1IOuTQgzjjOucWhv+ZY8+M+yW5
MJQfeIgY7rv5pQ6oOAvCcofbhLzT/DlYzuDsXUFLL+zTJwbiNVhLTx15hP7KAagvydMTSpk/55iF
3+zqZO2XdXgP5gdFinRVsmk+w4yatqm6GVyaO4JW/bputGnVxpAtEPa1K3q4vol7QhZqcCjsC9xw
jwM7+CcKrxDmP1ywDtfrrO0i5Tumrv/1gqUGgiKnMbRXJaDMs6qIb/k44I5xJov31PUOIa524Vrl
x+8POkQx2fgG83o7cquVlQClfnyZGkB1gm7ada2P4w7s6JtCjTmlWRSfLJlbrwOxgPYnIZKYh1JD
2athBM0mxht49l1fLtswZZc6uR5lAR0bnG6YizDLBN1F+Km7fYh93fcybYjMzbsS538Sdl47chvb
Gn4iAiSL8bZzDpOlG0KSJeac+fTnK7bPsT0+sLABorvHe9TDULXWv/4A9UsLJvdWAy6vOTsM3ips
pee3edIMez+Adef7OfTmtPL2E7YPHlaPkYs1EHeJpzIS8ay0/AJqoZwKhh+71nUq/FIr0eLgQnjD
5NdXzAQ18NGpJxgdNiXqLmetyac0hHroFPmapoGbioaC5Fp57XMGYTusuGB86XnAHLwQxHnwjW5j
ja1fY6inWh6wjWYT6xJ1O2jiEseD/zYQnIeFS0G1EVbBW47Kzu/cTdLUqGvtHGt4xzl0Oe2Wgp/S
grkgXrojfsP+aC0VNzIvAd/KF63YuUCzuO24Vz8mTLkw4Og+GpiiyfwjYVneC7xe5nnRE88b5NUi
xDcE9Kclchyvy3SN54e59wz1+W/r+e3fLAzxeZl0DWbwAvqKzYptCfvTXLhNDVRaLU447K7GCb+3
ajEGv9QQqV5R2A6bceQf81RywyY0lm7mdVcxwCDHr50aqWPGTf8yflgBXxL4zNnNb3XDRnur2Wuz
6b2jsHXsGXG+iEvCK2yFBzphTumr5tEpenCOPMhfpoiwIFMkpylzHeATOaaPx41elZhv4IS8Lqwa
XMpX45XoAFD++0Q4kkHxFy0BBzxG946mQsuxNFNTP9NRrCJ1m6CAMu9AB34uUo+shho7Znz0FaB/
7buSjMpG94i5QMu1UaZ8OhrhGO6Gzv6oRFMc7dHO6XoacHkx6LuyztyLHSWY82Y1akaU7M44HueF
3/Sbat0wJ8c2/VqgnNvmCf0b2GF4GFyh0Fcp6TnWyXkM+rA6YR98I08R8FXi0o0OwzH3lK+5CH4Y
le/vVBedOyist9bs5Bd264RU26xnQqOSGnr9RU/kuMFJiMzJi7vlxc/JkLZro2uC/WRaPTlB5j7L
O+Nb32dfs35srnZaMOxMU2L4wKFIZBvb6NgVDJSYdtOiYVoJ8cIYjrnqfh9jBl0diuq16wLA9PjZ
X4ohB6iVr/QRvzTdVKU/bEeFWHq30eiqw9S53SrqRgiKfX0Vafmbu9v8190N7sKlVHU4l7CkPtOj
hJQDRFPOeaO7QfbhtHRWRhKuItIre7tQVzquIu/j1JgUlUa7xqy3O5pKYz7H+cjDr4W3XgTmcwbA
sLIJ7Fyq8BUJrqrCTWW2ylvQCbFsBJUAw07lrXX6L+jo2JDkD4kXawMleouMCTPiYPJ2uFODjAbo
4l0lzi8CtCdQP5L057zNtU0uTQ9ada3p+Dy5riVBdJKDg6yVU9Fg3DoRcodesh0jG1UH8mayI1Lt
6DDRqCBtXkOxCzuGHrkAtRqjRnzFD2gbEuv2ExD7pZjqfPvfj47xr7MML8l0LHwg2bbsud77e6kV
ksZqlH3KNDqelDPRYRjg+/6rWRTjBywwZTOhFAkwJii0+J0mcQfto7tbWfJUWQVmGnp6NJjQV007
PReKHh5TWL5L3Pa+zCXBXBy4XeEcXczeW8+t7kidXzKnb3d+nG07pa0I32uwJCS3U6hVvMvtUccc
hbkAzlOJ+ayjaT2XSvycy6WXlbbLm+gdW5Q17cf0jmruXCbB81wfDF6OvXyBh+WuZ269UYy0/c1m
b/2T+8ZiQxHsWganShfEcc2L0d+KU8GIIhXD1CGaxetiFRQt84QaXGSs0OvPB2XQpKap1Xfz2xar
yFumv/XTfq7kNMNnlerJWhFecwYCyej4nEVTq8FlPvRuZWzbAO8WQyjlKR8w53JS2wVXMqzz42CS
KdRNgD0I07w7U+QkYA/0pv28J5MKD9IfY++g1Q3pEqSVHa2YNp2wWMIqSiDTRB2rr7Fa4rs84EFr
1JeKEdO7ll9sdUrfrOmWjllPSy//PhVC7ATR/qpobX7MCreC3t4bR93CUVr6p6xanCBvNaUCVHO8
0kuYVtfQVDYBLfFpjOv61OQx16+tdxp96n/fxvonZhotg8YKodtMAy2dZUN8YqZluQMbXGZgtLHx
Y+4QLIcgHmsKsg1IvrnrNROVHuvgLdLiqy7rjlGjkxUN850F4Gj2qOuZlzg7/pVTI0uLecWPQ7gy
qYusxMxU8Sr5MuxGL3NLgVqX6EPb3WR2ad47usMnENdw+7iLhcBtxQ3t6i6S0FxDIOf8asNZuG25
LVHdZUkZ7kIDb76izJsni4nbKh2c4ASDE9ssFsCz7Vs4LCpUHRmY4eiU44ZbgxpImZ5qzwV4Gt17
V+viVTJKETvJMtMuUJdiYQc/3PXFaxMH4RnB/mjL5CLFQIfqe9qTN2ENA9AG3zr5gRnD8zQU/fLx
1eEtkJg3AoGbxqThuUlNP4DgQX7/5UcBc9OBZNhHJQQljtDsrq0O5I0FB0UJNgXya6KVuSUYeeJA
5gOGNunbn40E6Tu7SnpLF/JgRw3u6mbBZL3Q1XUURlfM4NS732YwUGLxXiXFxaZnMNjvQtgRspoc
k6Q74tjwFA7h8CSqYGc3QXCeD2Xa7x5Vqvxd869QQiVbMzctdzisXDqn+MNyTHfticnG7l+o1jZC
cLJVjamgMrLVsyqpRI3FqCu2k7XjYNvqmErGlIXx4gDEqYyxjc2ZRmcqexo2C2vFdP/QQKiC6JLg
Yp5jplLqpKuNVUe0jKcHV2Xs8qMWvjGoM5/LqhbIkqVHK4kOztLNmJ9546SeULOtKFT1w1zYg5yj
MmaovG6qMj9bRok2aBp7YhgGMrb9CBpU7FkkPvbfVSDmEl3HR0DABzKCUb8VkWttYtzVtkStUWHD
MHlJ+xA+DPdQRx/ilAsR6PXVDk9ejGtvFeLfx+M9ElqXZTdMUNx14pZvZmFfE8P1z+Q3Eb6n9PfH
c9QbMJCinloHHcGaDBZ7IyZSPQG57a0JV+XwaHvmm8jHv2nbph7ttVr2fySZcDajYqbEfHfiXYBt
b3E3yRO6w7Ao2PRti1ZSUax+Z2g4N5CnQHpglOFNy9O25v/fnzUVkDiPbVQfdgKtDWNZ5CTVe1fY
pfRAEa9i1N5ae3QuutmIV5N3sQb2j1DIq9awfrKl3U/acT6ozPCP8Ah/u9l+3jpYpChmVMdi8XOF
4wKu/H2zNfR2DCpj8BDHQzVsCYva2KMaYdXCDaTAbni8nU+qrdNBYFuZywQmZehtEgfKb55jF/Vi
/mzg7NRY64jwhONweKrTdDy0NY7yblEQHeK35bEhNQlJGblWjXxrwZJGLlEikkd4lyWQ+TxIfjn2
p7Y/fm2H6QjJQ1zHMjgUcpLsdMlrV8QNYlg0JVXdu9JNUkX+izvBQrFTfYOYgoGog/BShdJyQWqu
rf97cQd/+lTfc97gGrOu02xIFuwnh2knsPB0dTt7FYU12CvWROewVFQoHw3RLJBlzn61oXyjJbZM
ncF8bO5SIp4vFihlHYbdqdB1j6e+TXhiMRp6VJNe3liLvmY+pAyNuSfqbKV2IbHc2Jv/tDuD5jVS
MvVZM4jNsi1De4arQYLHSFc4qflV1XP3lhrpKbYy/dYHAy4nTDWhT34dKK73edgU1zHwiR/S6nrV
YXOwwLaxvkJlMA++gGkwX3nND47YeHlAruxK8p1Ru+5Nh7QRSNtlpahxQbSeIpnQOR+0wv4jyrp8
E0Ew9BfaqH6Zny0RsGFD3z6jPbO2j6EDa+Rq/vPnMzIfAqe7piGwjNOS7haRR/G1tT4g5xVIeUvS
DuUZ1uRByeHv9pVzRKD5UYKA3a0ioeMhHW/n+nXzPMVf4zy4cbLVp/mQEqy89KLU3HZ5yRbDPqC2
VXhN3PFOO6sfB6dlJx4RTsNPc8wthGEyGjLje1sUcPgjmXGVC6IgoDUd4sykuzbzZ5c54LMwYAVX
WCwe58+0OgkRGgYTSgl+2lKOLcIsiZZKHr1lbVldpoylD4vaCAoPjgrNIiw1iaArX3wIMCxxAIBq
3ED7nWs5LdDaTZsWACbY3OlxVV7nBdAia5ubCxgddLCDOXQVuXtR3al7sXESjolf2yPbJ4YPUedt
rlMfZQWJEtO1tNNw1QszvLWdQK8/5de+YCRMXuW9krdD0MfdNXNdFA+4lK6LkU7CsREABoEIbm4Y
/HmIAQXLcgpP5ijNIKN42MVDWt8JAmWuBx9mvn8CvGRWpunku/nmgp31rVKUcx+l7tM8e7Sb/FTJ
rLi6NYkbdzsieDD8OCqD7yzRxPqbOmfjVrS3GYpsbAdr1Z4NvGFyc7Q49cfu/17NnzV2R6EXau+P
H9biMFRGtlJ1j/5Ttof0Mu1eGQeuD63aU2L+6Msge1G9CnuELvrBfA/usRstypSntrC+k48dQJxA
6R5YeS1WfR11B9Ov0g0GGhGODCLdANeQW6W13aZJtRzaUhivCL7Mt5VhBc+jeC+QlvTlWz519nm+
dJg9PEdRYGOOyW6pLpmEa5gtmX8gmrX3qrC+91kwIBcLnI3ZwbNPTUCvB4zlJsG3okC3F+lxRlVc
0X+o/c920nPcGoodLNjspU7UtYON9z1M8lvUhuOH7ZUdRmn2tKrarrtU0OoupMYfXKs3DpZl8pH8
3DASc5O15Bc3Vi/DWTG5G6VG3Kz1WzMM6d72FdgWJg5kFCTpS18W416tTPyzlT7bP+qqughGSg+Y
kiMc5k2npcM6qU3zpXATdIPUkG2DsbJi+vUdkT3saru7d7IpA7FB6em54YZ0wugQEzoEGUWpn+ZX
zHL0g57xKNdlQGHZWIxPVSeCeDwhWN4yL4/XkzoNa1ZEG3vrNPFfHV+5F/kPIbHNmco2H/RCnw4t
2stJwtzzdwXZ1PSxl2tAdfeCMjypuCLEVkxYV5H+IV+QKV3tgrSnUo8YCgMNe+0ayma6GpqWwBYz
v4MreveMnMutlqGu7QmIu1duptwbHOJBRXFxUvUTRKnp6CRlCVeVkEweoQJ9aDiyalb6KVasfTTZ
6slXam5VaOOkP5pPiqzIGF4Fi9ipy4WhphOuaXgjya8GOQof57oKrn8dApM21VKKajN/1sXaNiAH
SAyi3lkW8QWgmeNH4hN2w6WIrpVWWs8wJPddaReX0Rq8ZWu1wxkvboGzRYeN62HE4g5te6ltYU55
N9P5HoVfqLvxlS6n9u3xysKAZ4whPGK/tB7LqNlgn1Tvm4wgv7lqng8truUFulY9qRmaSggXlVeN
gYvEdYkNBROWIKs5kbbSa8K6mRgKjSIPnt1gYownRkhRXUbk2eTYoP1cFXJG45sNdw2Xj9S4GHCH
jCn0N+i89GvMgguwLCWmVsG8tzOe4CCoo5by6ACEkDe2TLyJpJnC9Y7zK6KuoH3OnUffkyQ0A48p
+AiCOv9YQxRd4OcwXvI2IF6TWB8770AIIsXekFERrAyYKugV6kFjJUXpORUZwoDRtV9L0fqnltJx
6fdWt66RV2xyPKL2VU2wSiDTxYjOpBKQdz/Y6XOD5g7rC8UXZMpq22aqjPsg+HWOTww4etvuQMbc
y9zw6hlNyeM8uoiC1pDeNRRQHYTm1tFuhZYnW7d3gt2oFhCMpupklubZ9vwX7JO8+3xIuWdHv+5O
uvyo6xgi6cLvUP33a8Lm+qfH7AW5B79GhuDqcqPuS8YaUzi0S9sarjgWSg8cnCw3EBwvGe58oDxk
QVu4PaGIk2BBnGAT8gDWkTJY0Modkp9TQ3UPjRxwab7D4LqoSUB/NDO+eSLMestK6mDv1eivRVv+
Cr5RlCs7ZOEB2dg+w10lh8caFtpzj1r5YBGPC0cdNYzAnxZCMVTKLCPsaazMZR671Y6w+Y60WhCF
Gh3IUSP90vXTcdH135VJ+Of5YKvi5TFcDyLabTm7MvD0xbRONaFmfQ3d0P8SNnDbTNjdC6Y11i5y
4+wuwupD0Rpa6xQuaDphDJxjVrP67xJVcz6X9jbAENox1bIp8cHTPpX2jkAkgDoLnvvczuHZWkLQ
/iEKQvjckjZaa627i7vIcgYnYLbqG1sbuhVnub4XY+GgRKxsdVMIQtm1ignQIPciB6UI/C1ouRj8
x5sZjyidEu/l+d8plZ5pg906R8Os0JMrHqc2cu+mbOfmnm4cuSJqRr6dW1zUWh/PRSOZx/RbLV7W
ITn05RCWm3mSMs9UoBQAfEj0g+SHXW0TAV/TVq+SCXGBoRvw4WcwtkjIlqLhszaGl9RX1cmrS6Z/
c0Yv3Sg9ZOXRrrsXwl186gWYEF3lTptUBos+Kni7sc/5FEKbLsJVWD89SiaEOfE5IyHqBg6HRNsE
o3FTIvRmautgD9lGTZhotkQnLUYrp33D6yTHNIg+EPpRCY37TIzCcG6najfP3HIyzG+PXZy0V2mn
5VN0kUxOPDCUWJwha1d1tmiCae/1TMctsccMzcK8cDk/CvPJCM30jGn0FyzA7DsuLhczjI33EuqR
pcXeGXoI7LOOQVCxNphdL7y+VraDzO0b+h4woKi1n49t2voSFJV1dlBVMCIwUHnisFPjWB9XW0GP
TSAV0Q1zKQKBNDuMivf486rMGfZS4JuMVcl09pcTdDR5ow7rT7blNmqI5cxkwXa7prKG9m560bj0
M/HAsxSlIKlGMwnj9sdwGbjcWEB3PO7zYca8BlFpeO8VHaQ8B4QTEQWTPp581QlxhjGRQNbVhbDk
51GiA5oLLF72LqLNNFrBx7Iv87ZeaAk5vVnobMJ9uWMV5xxMJhUGG+832scGV2/yZKoISvejSCyV
b0E5UOJJrIm9ZFiJBJTATXMC4FiElj5I+xpTtK3PbPxkaoa+1aZaRpn+5nmWBIh/TJRsrPpVmatk
CBPlkfjEQHDSCnSIXmH9AJNLvKfTcgieO+OVATKQZ5nBY5SRGF7TFq99QkYoy7X9nqnZ1R3zZVKU
2jGShzZqUAtMT6k+KRj/RWARtAXLKH1AF1E82kez1sjXs63RXfqngar0qDodNT7sO4QJXiS2BAg0
T4i1+wWsvHDfaS1XpvX1GndcZAJKAV5ANIYTLweCfihNXYphqaSd8Y56kK48sbsqCkx4a2e0MKic
ZEqpV0IMVT1s+iMetPknXipzMl18NYxweoM4mEANpmnfVRh3bDSl/pnaBmb8cuQ8vxJ5w76f2BZu
gO3336ys5j+1uZYrL4UQPIAMgxzM7D/Jp0WIEAoJukeavKNDHu6Ci4ey4uLIA0Ey1yyzdAzg+TwQ
UXhJoGksbZ+2gN0lXvp5ku/HSYuPglD23cyC0Pz0V5Cnwc73B5ShaoY1tFwxqtGt2D/jhj0qiZHb
T766HmOS/oYyRbsxOl/n8qg2vmaMFHmms446NNUAZ3BQOVRFRAhP2v/qGoz9HFbyi/CNReISCKXG
kBWCrnLeSIHEbqt4bzWC5X0TDqgfK8e5QZloPR1ztC9WgOO5J4XICsxn1KHK9oHrKrq7yJ2PDhI5
k2zPo2LBpsdoFX53ssOpqtN2CG1Xk3CWavdHZ/bjyYWFIVpME+d95FE+pM2XbCrI1wUSR1JvWj/n
HzKVIMlU1mLzIYLAuJ8ps22K9LkzcSh3rcY6adhmL+eRS4YpOC6RA/uxzgYbJAFzGYDYEpXKxgm9
fI2JLco/Q7OkTArHKlpt+DeYhJIRSbfW1LELx86rD4jYp2VQpyUVus6uIuJooxM3vJ+ker8uLHSG
cete0yaB1snoERKEew3GBkfarrJ3mDz2ay3HMa9W++VcomiRV20eq67rdDu30KJtUI7ec9ZRR9Tt
sO2qPrk5xJIcWHWgALI6se9REyvSOplpKt61UVghIFC0jweMWU+6syJrHPsDxy+vo233h6iUbEiJ
oulDu3nACfVoPylan+wNZTDuVoDHJ9GXyo8kH5YVUjsmRmCMQamZTMurfmP64o8HTAEravoNiqbP
I5C/T8lxS3UM6F6mjtyG5evTmtaSQg31oSFG1etWgzaYz6kgb52RWbDPAvFBHWntvWSCaYGPL45V
0TJDuPFApTxCNzTTQX1TQAxvqDTPneBBqwDnvum/SCNbobExfk25dq7UPPw6cYsuSGU/mrkb7QHN
zWdfoyQOOts4pUDelyglBTu2exPfR96SAl/gq9irG0fC4Ebj94fHveoMwbAjU4M9ssixeY8r092Y
KFUhd+DDNXcmLVvV/tEh1ihXtxNIN7IBgovS2sI3wve1J7NoWja/TD1qkCmOAs8sTNED9NgDv9rB
EBha3Crg0tPi79s6xF4QYxe7UbutVUd4Rcm2zej77+QJNTfVrd7hQgPCSURAHcx4Z5nqizWhhMDX
I0I8OpG1ElvtS4nL5SpSs/YS5CGtMto6C+BIiYp2O1NglA7gPC41YzM/bV0MOvZX6aFm5gN7UmKL
VYaxwVXtCv8gR/i3omIAlRZGtsMYub7r0+jcIBGsi9TId5lcqZmEB+f5FdBvsWkCe2Qj6gnCnmld
TYtXvESgIXZwhnUVsGEg/cHW4mfwJZwEJuOX62slCSFqsmxJQ1tPbHV64SgXvar0m53T6uDAswrc
zDp74bcaU7WXDGpWa+MqmcSQD5Nu/OqRdLEcMwJ6Z21454O8SZYMj+9kchpBiuZSMixAdh7X3uoG
ULs+cTbd4NqLR6XpksD0+O6mFRWn1mtvGEyNF2gy9L5RdgOVO0WSkAshOf+z9qhj4TCWzDh16B8r
pusn+CHThoy5ZDufHa2P8N134FTVKk6gdpKz28/TaCPKiRH2mmxPOEd/d5AZLrSpjf7AC3JhmBYm
l9KLnax2DACBTjrbN3aQI+zDo6iFsOGcGAZGP32j+I5YDsXH2Sd2T1ukfqGf5tZmsOhnnFQ7zWMg
XTOqFQE6UN7l45BrTbdP+nCv2N429NuzKq8YWzr67mpfWzU6g8d0fTRODObPUQNFfu4RzLDam426
NUjQGsgc6m5aojfbqGOSy1L656HEeRo5FLF3FXspNoIpsEkrJ3hlzQQ3qghqnudftQjuKg0pnJlw
nzLNOZoBIsPSGp4ey54x6NcpN5JDbHvikgZYVP93TfCveQCMUM0xmQbQbMFbmKu3v43gNfj2uadF
NEsmiqYZdHwA92hg4fqj2l8/kEjcpFaRgUT8sayNysnVxvKoTAbmpUqgHKmx0Mvqj0/qfFKPfrxX
qQefyRXyMSTpNq3hckqgN86EBkwX+W8wyohYXUCYg2Ykd3wu1hy1jPajMezqwenhqvZ9fCEKDG//
SC+2ahuZa5dIskXP+PodYnV1YnRBEsUsDcCBXCOEBwzOaL+TQc/IgLZ2EBN1ABr67W/O4D8tRehV
iejRMfHh9Gn/T9KrqWtZbHVgS1PV4kaPve5hPpj/92p+a2Q9i0uTYyvpDcYNJncv+3+MAXwxYaYw
jhuYjxDg1OSFCUXiUZu4aOosxCaRknCiwmI/URJDX++PM0/mwQmdzmEPE+rxECOVUZ+6FE0BhDdn
/fgw10Wx60pIe0MNIa1iH2bJh0TlwVGqNeM1w4pEuO96oOqvQQLxbyrtd4HA7De9gKZ9Hj+5wtIY
2KnQn3TX1uYK9W+3W2nIaIg2IiltGPvj1BsVgKXdH+smWaZR8dYpoMmNIQ62EqVMA+SMNepJP2Jj
wa9EghWcnHApSuw4gJTuD+pM5J4fQyYz/Cpm/AQikH1iqVlYrfdUwNzcPca0bD5bIkaLk4WN6DVL
0EBkBNmzUXYomhjRLAgDxp9z1AgYmSxP3ekjcWVqYo485v87NOrhBMsc8iXiKeT7cvZBYoa7RN3p
bBMxvViDnQIacD7rfngJ7RhOtaiGBTh3vy2RJi7mrWdunxF+aOsMkvHGjo1ob1vSi7Qd1FPs9iAe
IvQO2IC/PLAwJe5eoJTmbC5+vOsbm3W+Swgsn4GorB/Y0+XXHJrIWaD3FdtQvjUGIKfHAlxZzR+Z
ZGBMFfvzvFsl8m2siSucRGsfJFb9Wul468Fx+EBm2rDmwd+becq5Q9xbpir6woTHh8knFZ9vqMi/
6Kdsy6yfUCLmq3nr1WxSneBswQTMtQLILsk3AbGahEK+zfOi1svFZm6yH8urZnVi3wF14VvAhKnm
Zt4S4PA9tJP3dhqbg68G2S0S7//9CGv65x4VwwBUUKpN9q9B9fyZIKcEOZOZjgA8NOa0p+0Aw3Ig
1D6w9FvbFj/Z61IYIkW6S4VJCgibLBz3tDrWmhrvHburjqrPPNMprHModDJNcbEViyEPncskD0dV
C+3HSyOd1PVjeTcj820IQm+rEwq4LuXQPsgGZPL5F1xM+wsp1eXNw+cQmpE+fk31+0RYDqnWWr5D
Ddq96L0wtiJFMd5GugLiUcNXlkiC1Zb6KprGFJUX+bPIYim5JC0m92KaANtEk2blP/JKGHujcrBA
hEHmemAtMymB9K1kN9tkmJGM8DHbX7EVFCtiXh3rMAooTNIVt7LM5gajYrhjDu8QVnOMmuRpHkfU
+pRe4jw/2E6pLX0g00vUw7ift+dupEXH95eEd2J9Xx9o5BicgxKDAMPA2WpuG0J1WiGxs44PZnHt
dxidSNGhcC59B6IUmY23mdHi+YDRVr321OjJt2J90yd2e4hUEhuHCOvqJKpo99qC2fzIX5/7FD5q
G4TPfr3D7n/8GjDmNXtd26Uuoqo4MrODn7jcsVN5rQp3+Oiy9YDZyJdcD7M3JZMqxvgVj+xaqfEW
sJPrTESpCwr+/74/zc+kXBP5iCvQcZhyl3FmzvzfVk1DSeykrM0YPg/EWCXG+s2GQ0z462pG5Wqm
M0dmz98n1RmOIyKEs1kHHxlI1kVn1m9H5XU+o/MBa+Kl0VFFOYXrb7GJ0haG1gfX+UD4ZgBpAXY4
cgsIgBP4KFSL9FhMBYbl80ssp+LtKKdVqPsp9y2h08Hq5B6N0Gzmzq0IencV2Ii5XC7UusoNb6O0
+Mi31RHuFakFBlKHWtYCmHp0pwDIRbUm4+JWBKLpADkg8E51/O8T+S+KJieSIQtkH3jOjqx4/ska
aQy/NFVgjPXYeE+KzF0pQXfOrnwV1u3PRPMhk8mP5h9CAxeIHsiv+IvRMr+q3ZKRlYkYq4eKR9Cp
x8wDZ5w28C6anHbMBzNl+KxiqdeqDhPKLFXOogrFtka/XmhmflZMDC08L2F8jyMWlDiXMX2vmHun
Bf0fGw0mLeLBdVkn9VoY1p7poXpPRtAmC2kGrkuZsYJwkz5lLWqN3m66pz6wMNafFO03N6H4F0fe
1BH5yiLHgHZjm84n6khNiTI4TeCsg7TezluxqUFIM3GJXfl5NZwVo+NbBogpRpTSUDjv5AT3PNVo
1dQsVdktsRLoajL08jgNCb/7mFqTqVtrZBTY+YSXkjFyV9AKwd6A3c6mEWYX3YossLkI3YdkzvP4
/SxLbFTgZDKJars/lSDzFcBwKCHngKoPBQHdF430BidqpE6V+RQaAjf/WR8kokHfzNA+XHZWWs3b
tqOLWY9RplvP9IwDKAhISLHjecYGeih+NLVl/Cm4thAmGGXD0FYEU7cj7PUkknSHfqja012wd0V0
ynLSf80aI70bdx7Vx5rfp33+URQp8SVyGm9gXcyQwicJi0KQm9K3ftV9mf5QmT8rHpBx5SzHMBev
BaLGjTDoftOkiRdK1NX3OEx1xOuEeaS+dRpc54RY0DspRXaOqih8trMhXicyDQzB0sjQbh30GL7/
xcfM1PRulyHGfCNKk1w5zoAxtpAtoT3O5i9WBzHMIPqk+ZxTA0wTr7QRWhzZkwoPi19TkvlNEZx9
abXWpRppTkST5BZzMcSqQJ0aESt22vTnBHRcZii5pJADyA82TnblNKgrNdX123wQPinW+CZe/voo
0CNt4XQi3jVNIB7/mYPv8cYoI3UZMf1fJXX3k4VfznkMDeuKbFjEajddDJWyywkQjEoidttkxyoX
3otpTvUO3zTmMCjqlXAKn4mTxq0HJ5g99iAzCSgwRyoYLQZBQIH20jQ5m+F5HunO1BSdwcqfAztw
93ilqD5Uf8tYzA0kfUOH5xmWPEOChscddDJSkU9LZoixLqvYPdDPtBAv+q0ujRmtSOQEOfWQrEYv
WVaEd7zEoX0bisTalWoW7UqsXXZeHv60SWM6qyOMpUnKHbJGHDzZ3IZYJ25qO2WyO9i/Mt90YNfX
3AQSiMTMvN51RnQKEyskauRrIOspb9RTkhfHb7Povg+CdjsTSueDGOGRowC7keB6V3u4im2Dk68S
NfhRhgkMo3RQqkWUwqfncfK/K9Hwylg7/M5wduGq6vjFsfuzkilUAflkIZjhX5v/3fmgq/yxEwml
j/IS3y9lDyUGQ+DWuBRhkV6m2DIuHqlsuMn15RdMVeqV6pcdWWA4mdi6b1xzGToXY29N2jutWDQy
1pyyo6AkmmtYW29/EunUL2cItB28Qz5jzmZGzR4TMbgu6vKAR0TB+Mrz94EiSxML6S+GH6/yL+o8
u3v2XP+b6sfh9yrqzkpQ9AfO7Pc+cKxN4ffMclyCnvDKQKiPteFNnXTgy4RHyezxAzKG6JymYjpl
SaCveGiDw2Pm1ojEOsyoiUixeXn0bJmJrn9mS9hIrw5Nq3HhjOAdfpwDyI11zVikL4OVmlgomMGG
rKNgralUrzXYyY4AgJBw1q7dM42wjZ1GmIWd2cyN6ga5BxEZ03Jkrr/UDMJ2DOEjrAcHG4+F+R2j
fYgxeEGovo531pCnL1Xq9CcxeZusyPq3yO2w2WcMk40l7jP/OzefX9mdu48MIzog8vvQUISujUg4
p0i3nmDXk5KTtRb2pUAgSC+z3+zv4l8TDlPnfwL7RxS3lq5/nh3nTZDnA2Sd9QMsym3/azfzY+Fi
LiCCl+DJRYdzQ68R9RG56lHt+lNpEqzcMu1cGb3SHlpGbaT3kOlF2wO/IaHVs9AMOWrxPgxoZImb
aA+T0m7mUcd8mLnoimZia9gQGRu68ID9EZFSGmJ94VjvUR9G67yPcFfQpnUnZ1CcWnF/bEe+ooTv
5jSRp+3mRI45Zf6FJiRVPf+LmNyYrynZlFQE3KfNn0W+2jXbrnTcE+7Fr1ZSe1tTsj6GsfSObHX5
Gv0IoRHBsnH8I6EtbDcWmQtdZh7RqdWnNAryI3jDQgmAjvHaNsp1i8HJEtGwfZkPk4D20Rc5sGas
WLA7JwZouIasp6yFT69+m+9bDPz9/yHszJbbRrZt+0WIQJ/AK8G+EdVQkq0XhCXb6PtE+/VnAKx7
d21XxK4XlkSxZJEEM3OtNeeYl1QEr0rrX5U0a05F34a3JG7I8Z0+7u/FhA/uNRiyDez2fSoVj1hl
/5fhINNMY/XBKQWLg0oIiDLJ7tU2zGgnZvgqfRPyZtxh5G1o5dd9w0RsXHtL432My+ncDQZKFif7
GJw48JzKdbck9WpncyT124TtuLa4cBGjIl8e4tsIn/bB6s2fhgUzdaoREAA3irfDnDLXNoPyWQAS
yIDyP1igf9YoiH4YlElP0M+mqy0IajXgi+xbClbiqgrC2pWsR7ZLTPtQiFcyOOy/9Pn0B8cXtG+X
OzQzbLWDAj531eStfpC9BpXegv6GLPe6aPyXOTBLCPM/kqc7Xc/3y/SFepzpyVCSz5BGV82UxFvr
ZrpDN/wYIX/hLNn4QPT6cY5IwGVQuY2PnWTSzhQvP/V4yG5pUBSbgAsMUIKcHvgjv6WVlp5sq09P
yz/gRx3Q+swpVnA0k1OZYnyu1ALTazPcUjM4S7sMfyQJaaiRA6jAieK3KguMh3RuH82v7vIdb8K3
EqfHyZ30aSWUiexgVlCwE015pLGDgHGeAwHMnXVX0QdNbw5S+MZsgGbbUR/CbTUbx3CCmyCxq7cG
VOimFKkzelSNRD8EnBeRVix9feC9I2QgOi/U2/6hwqS15lypfmf5+NY4EamUVDKNpcuzBjryYj5m
NU1xsBgauKHZh0Ab7ue9OdK203c6ld0neYmtHUWfjcNpR5oVWiQbWMVd2YPkYDwPoK0eC63mDFQi
d1q+dcwi9jpsfrs6yo5ob+2fyRC+Cxrcb4Yo7c2oygEWEEOalTOI8yjQeasJrCQFON32fkwjK5l6
xAsRUZ9gc9Njbf/fV8t9Ii4DclnnqTXcU4RIUUlqqu03W3LD2+f7T6xcZPvlRJBNIXqCpT1kSg1n
bUIWPHkNa62EPeGKy39KsYZh1F8rZxwpp4Rk7eUsCu/vSUYaYSCWc1SKZGUtZ9+8rBPmT2FyXr6q
CbIl8VB1vEbVoVi1U7MzRFC+L/CO2DAQmXBLPPQ87xV5crm/ENKynsuBpB3Bxr/SDPUvEYfxEfip
f2qZBt+lHGPbV940X2UJwWxrpIrqbulZYkNy10MfqlCzFfmotymvL5VWtXLpBe39bLifaMyS1jxY
ovzL4ZK0Migbi/5paaRyuMx39813GkMWzd4ITn1L/JSu4JrL2kvj6+bR1UncFMlIRDLAk6wCSIRz
RT3oY06PbDGHW2BsvSoCZSCjAG/0vNYbvfy4izEcBrCBSSDqoh0t+uHbcpT8l0p3tsn/fUI5b4Mm
DgmWCou21p8+3mQYWwKaxpyDn12oq86tnpiJ9qBvXINRW3sY4lHbDFWInnrWD0PlBZ/Qxycakc3Z
vBDe/t53Fh+Ayf8mLCZ2HDDkYf7OgZTphQFyiklNqU4qmXK2S23yYVkXirqF6qO3FIVlW/qcH1pM
ofocl+IPL2Erws9pTJ8X9IkCom4mZh17MldpDdn+OXADUL9O8fS/X49/tlCwFwrs3UjKGHND3/jv
yh+LTKPnJMxuONohmGxt974/ByV5diKqvitaqG5MVVVmBjNiz5gIOfpG7CZDCB9WVOmVuIH0iqkt
vbICshtlxJAvP1ju08qg3SyaBsDX5nrZGJ2SwqbKa6ycvxMWY5rLYXIJLWI+CHcHR0vi64ZxIHGO
c6XsS4tSbqlP+6gDqjnp6bpz3Xi7oNvuH+KsyRigGWgtM2Zrm0gJ8g16RGuTKcG+rQldDEeyhaJ5
klqVRXavZP73y7lcPv99eaHLcxl/M2DhnPXn5ZWmVgICx+n5zM7eDkbXQGHpXq/a1iXTxLE/ARhg
a29H0IQtzr0a/zTTMJSodCVpCiMkVS2zB8sQRTgixl9WCcIA3DcMCxJnbHqqGzeJiaZBSt9iQbVf
+pGzSGrH8mYTRZ4IzMM8a3IcmJ9F2XoZ/mhpYFJG5QE8K7Inz6Ggvqgq2vgmHPYjBHbEpvHg7Gx1
AlUkh1K/ZmO2y/ngn1PdEv/SNdGsf7SWdcBWJmJGNFRMiZzZNfy33p1taYWtmOoij2VbjhX+2az9
EaROtNGgWl6XG3L1rCse2W9aT98hUr+HnVaEay0RNuz/6MVJi+YwNfNH1snkU+y2REGqg2fkYf49
dsyRIb4IGV7CtYRE9QQq6YUWYfSZ5BHZbqm5X2ZNsW/a2ygvkYLlMn/Ozd5zibbaLyQLRIzohpXi
iW4T/DpDMAFPyVIIE9dcB+qkXapYCx90ZXrq7QbDXuWATJl3MDMZUFmPKpmtYcOguD6CvBsfTb20
1l2GOn+5aULLPCohsGQQUwdQYIOnVCrhUBivdga9wUV3yKAfmd/Y52sGKl+9WvcPeg9DCUFQtQrs
n/cVOhpwXxld+1xT3BQV5tyAGpuUmBQvaBN7bXoYnNo9N1agradSgXELHiTxFvnhcnQIEnVubFae
HPP6MMqIi2D2jfS08PwJ4tN/+nhJxgu9zPfBX4vzAGf2cr82o6Z/B4AJn1VF0Bk7Inl1wJM4PkWC
r0TuBQkksaRqnpwcNw42rrBIAWc3O9zL3TpNkvtLGJDYG0lllgOVxl6dQqLeFQSWMjOql6pTEUTU
dkXooZPsc1Lh1qHTj6tJV6ydr/sBMAb2+2yRArns24hAiwgP1S6MjPJvO3ze+F5SavoDz9Xy0lZn
aD/PulUIsUUbP7PWIObErsgIhsG2EqDFzHvaoew130I8Lk6Nh9bhyECniI14+Zap3s//vb4sNrQ/
1hfCQqAXQUECG//nnHCsxrEb4eihvmsxr4pWnm2Rfx+AKW0Xuktas+x1IRnBy7chEANvQOO4Lkpn
LvBK2z43Y09TbEaqTAKGgxa0ykNeG5h0hRFfnSRoPbQAO9Mqi0fWUvCSLqObYszV/TBL9HtmHvSg
QnYzYpzLLDoYWe5ZNWdR2fnpboqmVzdBfrrYSJqaSv8+uSUubrU0HgxZDXuArbnKL14u7w4z/lpx
iAEMgPU9uuV0Wc73vbBPlTW2p87Va9woGRjKxHzo3ZQ+h2q8Arix8ZhqzjkZFOddOwJOFa86Qz4J
afJU1Knt4Zwvv1cKKe9SIaVv7CbApob/b0ua+g9ED+1ztITG7LtUGX//saTJkQxMNjacpRCjoHWg
8FqmRgla4YvaRBORlAq82kUP5xokGNO7BfhNe626d9KDDLVaxIV7tn3O8qHdIMiuIyxsSWSKs93i
TA6nYFcTUcWZI/ds0VIvgDtIM8KQl4Gr4lrTDssAwLl6jNYJHVBCfZBJgM2uNsucyCkm56SrU4nV
qnlPHAaLsXVemsvpKF+qwH+gQAR1jdfAC+EkPy6n+LZ32/MEblJY0x03SG6sBSwKI5C5qMFHO90F
yVADY5o93zRLUAhj9mBg2mGbx1zhh2m21UUFRIBn7S3HzAZE1DKvUcWZO+JrCZKTtbR6Wgany009
MC5L/ffKNpId5aH1QmxkcVSas5PBsGqn0H5lZ2BiLnTYcQHJZ5NOlxDUO9nxaKXOihQKHxbVXYN4
MfSN8JFMtHb1rPgUMC2Cv1tkSRBAWHh/2GlyyFR5HBK5V8Vk3qKCoEuFmJTnnkIYWRVf5Y6+/d+f
b+dP0QTDVs4NtjHr/AENqPOu+bddUbBu1JlCn/hezjdR5dNDhPDkayj4zfgtSgzrgCMs3oSRUj9J
Z5aouzRiTSfsd4uueuliT5la8FcyFV3usxP6Astrb6UsWw6zB1pcRU1nBM5RWVfJqYgN91NXawen
rtZtqQiUNR64dp+hIfPGPkOvRcw1E1xtzdmGZUBmzdUeVHiVdnem2mcracdT7yR/v1Gmnjq5LcVB
4fx3QJc8ausu/IbtDfvAsntw/X7ZWfZrGf3LWXqmYKqld5lcR4weiwwprgEzLydAR5+MXZa0/ctM
tQ1qeeLpkx9I8383xvUGGKwyM738J4FS5sCIV/KeNu0FQsBpGQJjdwYqOJHpXtfyIBGLYqwy6scG
AeKEkm3dmRDba7IIPSWd5JOa52AQEZH+C+fjHyIjyEqqJlS68Kg/1XvX7m/vttNpg5vmFTz2Xn4x
XfdfTGy5B9/iDDdiPybX15AvmaCGU+3a60Gj82H3Q49LxziSeOzAb6YNURdN8yRqrUYBSob0oItD
XWTZc11E2pZ8B3ttzakePvzwPanK9ZNJa/k+Mk5TlYoRoyqDt+adgKrdonV0qjDbu1hHvWQYcJ8p
BAHRKsqJp8T146TmdKSZYR9mesOs1gQvgW93QH/hKjk4L2uxKaDTWGWxTwUrjZ8Jhee/hIT9qdue
Xz80ySqfGlVH+PgHE02v0FdlNoEek0Za3+Tj1hlzuAJVNlpe5n797w/nP5iByz/Hyk43HGWYbvxR
K2Ft1/NCD4V3t/S3afEV0W3Gm2daW98wp2s/XvNRsW/CjZ7ozwckbNXpDjSYsm3WTuVTfjcRaoAO
SSHc6F+Oi/9vKXFE49ymvhnv3+lBe7AcXMdjaMwh6xGBmjDYNmkl/g02I/5cckB8ka9G3JxKDWiz
lf/3kgOx2HEhAvWIdJBPYPjfQYbtXjXUyM9WoHo0WEFq6bgeF69uXE/9oRNIAWigoqnPbpy4/CfF
9ldi0oDqaEATpeZe/JrUbI0k3YwQlePy1XJj1r6269qYWLW80Q4BPqHLclPa7l9fRbYOeJ1EhVsQ
7+I0PMSpKM+WLEhV6Vw0hENWPWpZ2x5sEcLh6QCZTG7k7MeKLKbGMdw7Dk6q4YU09ACsW51spY4x
ITDDN2uWSy07j5LMOcvPQUf/ze0cTg35gOarge0hJn9H8vePpESJt3PqutrdW9LdoOmrYZpiQiSj
wdMFcmLVQuCaNrG7GfVC8VqnmWVqo3It2vGJ6YV7jPyk/JcDh/NnCQWRhrmzapLcRYqgMccR/n2z
SHLblKZWSu/eSKY8RywGxujsh3F3d2pXZj2Skic7ZElh9Wg2I7GcQb+RU5ofMyTjIOQZl047znWu
edfhUzERGl2T3J46KUNWP4i9qHJo/U9GeyGBC94DttiQo+YbIm1ovAlsfRApmRfrnILDvEm2i5XF
zK3NoFKg9ZFP3I3AvV6qBPJBKpBpSRBHh0W0SzV3jx8do1LrR9smLjcBGSa7ROrq1c6eukioz03Y
7n2m8A89SdepomP69p/ZC8tL44SfTeDy7gy6BUiKrmTvZjdStWGSkWO7HOMRI45eaXdoSGcaDJ/B
8wLtdorq0s18KN9XPoF4DczOOdcuBY/SZ+2pDzKcmNQgSZzjkJrZuzXdV0CLdnFtlLXQ/I+oCpwH
XA3O+n+vN/T59T/bVRwnVRuXkKUjC/xnlaxno90nLQfyu+Svc1TGaUMAJ468eA067ErXp+g9tON9
BjcUdlqIoWzWBHap+xobnmOBq8uSCtOIE9HDIbRgFfa2sl9OpnB3B+/enEM8911zgv0iKMyk+wlC
OH4yTT49zdSUt6FF7esXSXJorPiXOvhyn9BK2/Zt8ZUL3br6efJlFBTC4B33DinWT1bdPUyRGtLz
IOK7b5Mjw6ObqBOEGDOfSq4bayazTF34pBdEsQ6hXr6zAweckRFCWwCuPclAH56dQvJz1gTiVFjp
qbEz99Gs7HBFDwSfWPcjEar1Cuahf+yEemtF8KR1RflampVOLFQujylRFAgrSrJ/M+vOdyUmowD0
nOUb5tGvy+kXIUfiOTUsJ8aqi9wNu7R5RSIJEEk6nl0k5Rn6nfNMBMJ7MmblC6K5xwBG/jaLCk62
s0Cj6OlhsNeSmoKCsTZkfsssTTlVJXRAH7yC1xZ+hiegGD/ILRg9V2Alsv262WoVYWe5Tuh27hKQ
Po7stOsWRSZZvy0TGwmzZyaWDUIJORhB+8hnVUHAC/fI2VHblEpY7ZwEoavRCX3duoF1o9axVlHk
Fh++7bxMut38NoorY35trMWnxjMj7Q60kN9F1Z5DbcMuz8pIzgBz0VF3HhGR4wZN88elS0pYhbXB
EsC8T8cQCtubaO6Zs7GvEno0sSTuRMkMgLZCvRLQgY4d+uui4iujbDhbE83mwfyqUGU5EM/x9866
FHbc7lxQQZAQ1zINaeiok9til+JBo2lPW0NtjtosSV++5UU+pUrKcGkhmsyP6KW/FlKJjq6oqpc8
am4Ld0TQTVyXTQ4FqhGVF2tiXJnDqO1R2DLjmCE0dez05MU7v9xZtr1ot5cbVu4fgAhOvY4KdiFz
JSkfoEIw58615CIiybMWsy22aHC7z3+KXZrIVnFAUHXhOfnPDTlJN0Tdzdp3gGncexJAmJyzq+Iu
Wvyufg1d7d79z2Ni8kKzHzdm2tjIuoEQ5NhSNqXs42cxuqc46cv3SLH1DeRc5wpl76qEzJziGd7g
kMo6+l3vbyGAW+uFY0i2FaFLwriaBcU2OoTgYsmaDBCzjFGoWMon/mOa9csxO9brNzJ73KelMnOd
gZBkP/fPSToRUkHOpgW45bpAwYbMACLvnyYiEVZm5YYvoUIfymgLnfN09OIjXH7Xhh4Pt42pyoR1
aat1cF26a1NtE6AqinFPkIdCEwlSfKRZ2aOZN/E+ym0aWT1KymZskitibwARk/miIJ54s6v2ulCJ
q4zUgWScSJ6cqQK02+0HS3AYlVOFPzsOupXflsVbphIhlCbV97hqw3VRKQ0kFfgWIQ63v3BqaTKG
OwZHMXh5EkXmupmj808liY0XHxkXroSQ/v54mByr/bIM5SdTG/EN9FfgQUQlV2AoMwTWsbJLB4p7
0NLJc1JWwWl05W3Zff5jDUg5WkOiadGUdm3ypH0HKFWv7rt5qLiYAtBhLIJsOYGEW75KMPxYArhm
F9XjVuhcFlkXD/4Wqj6lUNB3D3pBKhQek42CcuWjNmIN+Rnu6Dao8O7KXnnz+WHfCPdIbiwNCa3S
8IeQSlD51ct9IBtzijrQhTuNM0RjTCkBo86WOyLlo5N0su9FTBxf1SZENBmyfUVq/2XULkfUyA/+
GthBDYKDceG01Z+h3K9cOLfYSDHoBGWzzYO8vykm1yRsN2VlIAFfE/UR/GTEUO1l5kx06FMAO3O6
RhsHmteYUO3VqQm3S63DJUCyhooqo59bdQkfHeQL5caos4/eVGDJY5+51LZsr4Pk3FOK7CimRtzU
Mvo9jA5S26EtN4v5P7fjfttxFvJoGxnvuBDy1czoOhOZgFzKmg0BZHAHyqt2H6LRyPnqmJyckrxi
cS0tSOKD7lCYBg8x2vC90s9Rn8KqN1ENLdiJjV9mkjCVzFm4gkJFDzbDJqmZgv0yk4iCrmTrVl5t
kgtXgnPIJTXS+KhA0NMNK37KnMgrMbyf7go7WoFfeEvR3c6/p+ctOjFLxnPvyuBBDaZo7frOwW50
+6czdO9DTIAhgqLHCV/iU4Sd314IDi011FFJSV0N+uz9Ph2BVYHhhCPtYmVNMX8CSdDNgLldkn1N
2ABU36WqNt0Xbe52GkpxzpA45M3UX6gl5EOtuwje0/Pyz0cUCUpF8Mn9ykZh+bAsPokxEpZkEoE4
8wT7UPudY99soZ+0jKLmtx17seYh6Xrz1da8xe5vS5lQaM8zISXCgyypmDynHMMzR/GCUyfj4nlp
zcMNLf1r3wNhAWy3rWiVhY6ReGlxy23pnBwn8LKpPKuFPmz7IfrCZEGNpk8PGrqnvc94SpTMbjQ9
XGlxLTYmJuV1SfxwTiOlC7BHUPqgMGp+twme9Empv/dptUrc2MRhqNKRcuRI0sX0i+bjqppMJt9W
v1KkquPJTJCeNxgVVViJaRKC5x7yc+Vy2m40ImvGzC9XSQ9EdiRRdaXjOMFMr4EWrrRwPSBLWQdd
ATyavk9kXcCK7Mq2Jw2ZMB5IdiFiuT4IdpVm90goi1OMmV5G+JAtUzn4NlFgpv82dVW/AmnirpSf
dYJhDn9EuB2ibsUs7keaFde8z34pLfPd+kdgB495hBe+HfYuSCylNK8onSoC9mzku2rZ/yrJLoyD
5FETwcklbKrODi08fdfvT60d3kxntDb9JD+nJIAFP3HQ0mV6y3KCa3ItpcFEezqvUMtqpLWSFLdi
fTumLj+pnm3UAa69g/lDNnL4mfsjF6jFEAxhft4CISwGwXbQPwwacEVRw0OrU3M12D8JhlI96foo
AWaIjjPNGjhSn5UOrS5ZNNtRRJREjILNxiJ4uA7WYqDD4pgGRGaTcUOWqy9h5mWtGWx0hAI7FEQ/
h0Y/IP3seGet7jlNpydtApdgh2cMPN+VvAKIE+xieKjM0rp1yEUzJXJi9W0fQxj6yqC+DV1xHWD2
wLE6uJ27TmUJAL+oEDm25ygZb4ZMDoGqHe1EfB+NamDvCqhULK8e+56wHjoxXez+gp3osVZR5bbs
TbEBXb3O+VUy/TBVZX43FXzUTYJYl1fMn3RUIF4d4h+rKnPf9fn7wNMcFfcs1OrnBMPLpeW3Qgek
0tsJ3yqtqLammewnVCKeMTYBBkvB2wI/S03b3pOihOI2PtmO/h4b8qGKA+dmhdmPGov7epTIcVz6
rit819AXutkStKF5BSaZiGZArWqRr/u5S23TtK6NKcAwQy3hAAEvU4ACmZmcy0fDLF+ED5WnZTuZ
QvdmFl29OgwWIBfHfIinqLpkMsG2maY1w3uQUIhdd1I3Q9pU5Wy11344YNzJBKzWoe639LxYBrAX
sNySBda1Njyblquv1566XP9JVsA78Yeu9azTU1xhRsGOD8cLJxFefazMyNPJaxOoO5oZGlhe+o4I
rQ5DE5JDIHe6WhI7FcGqbQJ5DhVl3BWK+tHpbr4vXbpVCHdYzdCdlg+Yn/golW9EUTy1efyla5aO
mqUpV/F4ShR4diwKoQcKfVhVnFlInXwtm4BsMd3+jGMVhph6wtNIDC7JbAyU+wy54uQ/GDERN9C6
M+S15VWYLe//SNprKfVHJOfPgat/hz+frKbYIsIs8LkUCH9oxjU2hYcmhRRFRzfaqgmpZzZFfu8P
J1+Q4wddWt26YTRutH7CC9b1r+BBVYaJ0a8oVLAd2yutJAE3GA5S2DliiIQgbJ6kHY/QleYA7iCx
YQNo9kYw9S/HM+E4xJ5Zlb5Rm/gcIvCZr4WaZpEIH7Jxk9P+L2u0eXqVfIoqfu/KbKshv/c0Rk+b
tIgfk3QM961d3oyESK5yeNF4upuxndU9kQKuCtIp4a484ZAADUvZ11X82wrdb4jw8AcCdscqv3Yz
LV6nJlIWG/10YQBQNt3fErqLF6Aeg4xA5J4bly/8dyLhughnE/JtgkxH2txOxcTrTSGSZbQT54y4
ZvRP24qGyjrlxMIpAgKEn02HSZeej/ADhUxxdAqNAb3h4xp33GEbpC8qVrdQr8Oj5LGqlY4s6ILQ
42w8dyFfjDEzaWOsHizL2ZRGB1/KoENZheVrMRWbIst70CyIWFzrSzcTfWNFhDWAUVGO2ldVI2+V
logPvmYJr6WMXxk+Ih2zUgXZWNZNUQnmjiig9oWfrnPlqNpkIIAHYSrMCKHw+4wLODIukxG922Pc
7ziB5vvOjtpdW2nDGhlleKxviZXecBPlr7Yy3uKQlQWbVeQNHIgMaXU7Nv6DpSVfjduPl3TsfwGv
q9YSWp0XaTywo+1jgrThUsntTU+g4ghIg1j2GBO17CZSEW2C02KmvpQqXhwzE3JCigVhA1LgVS9W
jh65K1+LTlCOfPYco/J0l8R3Q5YwZXgyGaz8NUMijNMuDCWU+hslxv5jVr81n3D1ESIlRQ2NXN6q
OQdArAq/I9eSd2WlxsV+iBQBU0rzXKZDc9VOZJUqgaF0KU15RiDe5Jt7EBSYCJABEn+h7kA2pCck
UWtXS5p9ZuOW8JEjOU1SXhDBg6ZSP0MVaGpaFB6tot+WFXxNruKNZnvrK/VsKRl044FKLnwdU0FT
dXjOGv0Gxp7Fzwx3aBERzenZM9PDFCczDJ+eSEmqs9GL+1T/oWNSdvRYee1tFmEcKEfd8fNjAxXd
s20iBqbc+ohGmW1CaPVbPQmeGmL73iGh0QshEsG18bjbRfWR8cdsfcv4xIG6qfnzQViY5YqkZSyq
Y+PF4Rnly2coYeomw0vr437qyqFc52PHB274RtlYnKs85JV3by74lwdOFWI9ZmDqGFAQIaMpRC+S
j2skJZVw/q2fcue567r4WGtmTEskJHmdZ/OgzzfkxfbrSeVTweroXlyyNo9dFULf4LtptDcdqX2H
NozFnpTSfUD5jbyV04ida/re7ztMN7ymrmABot7ZAIzID0oUpSdguWOGUNsRzSX3bRjLLPVAYdU1
WCqYuaX22c25K61Id1oPeli2mA7b0P6QVvop3f7kqiV8nlBsGbLoVfE1xUmALq9PVqY7I1OVWRgH
imVI1P0Y9Ps+y6M1Eo296ebg/SxqIS2zom2lNs2lDpvbAtQfiR7Y5bmib43Z1jFN5QZ0qBf6pfVK
6addTBlSlxmx/drKsbrUDvSF5ae11dAPCCB22bZuvSbk2VDtGcYxcOwB4VFt/bB1/xj4XfWmxFq9
7+Y41oA8lG81icZysK0f9QhugXDg6OxOavg0cO5Z1fMPciv4nRNs/2wmyFEiM0/IheT+qX2kHzh8
NDFjYRtX0qoKh18ONLVT7yuSHpltelZKXk9KaOHJILaGDdF3h3VsFw4uIQ55WJ1fUV03j3bVvCG6
7d5lVOaHxIVtE05l9246NUZQdpdDMf80a6qXulfEo6ykeWsaRkXz3RNswbMu2LOW/wkSIDnnTKPX
I9gC8JJ9+NRNWf0Qq8q6g273hMwrfFrun+Ifij7RAv3/96CxvDqyTc6u7id0BhyNZaDMgIkSe7IK
jWB6Wm5smf6GDkG+LrXT/S5dr66CzITz/QHz/ZHqr50pFdCH+B+XhyrM7yJZnBS0BpyC2+8gGg2P
CJ9ir0+pPNiqqPnzR3DuuBSp7jWoXWr+qdvIY9HER5fOcebY5dlnxuL1mYvgnJpZ+6ZKLCxpJ03m
uv70phEosTxAGQjXlFm50Y1EuWSVqtKRZ6LfdWrzGHbK5Cl6ID4K19pB5253Y5GpVAF4wdp+si4T
Kox3+vHYVLL3SmtABTVmuvLdVH0XzdDuaPK4qLDVAU26Rm6K5eMSnEi2o4qR1I8MLKw8c/CvJfLm
NrbxGKjprvXV/sIVDlrfGE+h66ofrIYG/b6atEys9jfdJV1mvl8v6DBM8ZCe8l7Lbq5UrvzqhiKd
HJXMbzJvKKPp+xTXt6YIiM1L3W0cGm6wItOaD3mQ/AjGzlyZpSNvalQkG6nXSLydvgMF3QUcFJnR
zsIHQ6FvE7NG0sbI5IWBvrIlOsB9cKw5f6+Ne3gmQFpQidaHhIbr2czhacfZVP1sYhvlgqH81qV4
qFR9PEuVaabf02mRqV/Tu0Hll2rSfbFqu11rFbCnEvf2Trigy6NaoS2ptuWhAhFx6AtLnNNwGLaF
5kRPljLo6Ldr/ToQd/kQGC1Bk6bIvw0pYT5FN1q7QpbFt1arXiy9+ajbdl+KVrtNKnETaTUmR7OZ
X1OZg8auRbZdfhplztbUWuIbZ5JV6Hbt2ulC94UtfvACJyrfLFWaqwlc6b4ZJ5dwbEKB7ZaueUvu
50hazTvVXSXkZ91UYl5CjVPEWfIRPhN4nfkHqMqJd9KsV+o1a50H06POvHbXaZ3z2iX1Iz/XPhOl
71ZKFdVPNU3qIw2dYZPXlvyYc3SXR9AME15iacalR2QI7XKatsmbH8jsaRztBpgjUBGTRheeLUo/
nNmJHgQkSENdVqxyvGTTuCPYSnlsEukT91C8ET9pXOV2jLM6pKaMy/1k1je9J7b3obWCdFtiiwF7
4ii7zGKpQn5wRqCucFRwNJ4J3/pqCEu2n0HryhjFuzyZvi0/yFF7jKMBCZtUgrMy35jSUk7LjeSi
a1a548xny6xbK6MM9zlrdz/rXXKR/3WzKF9gLc1xHlqSHA1wa8tDFl3Mfx633NfK7ITJN3urGe2D
FJ0w+fo/GkCMMWUO6fCjSbc7YsyaF8yGXLU6oCTTf0ojf+5ytfp0puKn4lj1w4i9ep0Qz1ibpcJJ
gjYHV2137ncUfHgO5q+jwiYDdfmyjNOA2JpghJ2eI3Zf7jQMg74ylIouFswFkUGgEi4RDC9f1kTl
nEPzw6qwgoUtU8tCVI8i7atHR87aD73+Xc13Ta4F7ahMjGeCU8PT8ojlsbgIkx0oyNBDka6Um0JS
liL8fuhiIoC5kPR1Afdn22qmfizZUR+GoiFaU6vDD4b4e53Dyi+jwMYkgv6NtgqzD4KRzqmKntns
dCaEEI+/Ke50XR6KjPQhL1P5bWq5zu3Iqi8AOcTaMJCxdRbdwgyN2becX52wIX0NgPVBkbgulGQk
c4kkc6wZ4uBWBkzJloeAGj2T6Wq8EyDmbJgLgsXIOvU6lnXjzb8IPpP/1rn2SW2E+doxnT0k+Fm2
Mhb5j/LsWIb8kVphtPVxWx+anm5uF+YXwBDyx5DnZIpPDrkeCgoZq1HhjuDmZGzCqwI9e/SEKYdN
gj5rMzYFL/B809IITqBnXIGTGs9RJYZ98MNXo47oCS6avFGKG73p4iYN8Lyu9bJ8MzSQQokv+CDD
tTqMqR2i14mjU0MoOXzd+cvlxo6b6AT3cGUNNrOZQEsJrOFGOv5fXy3fIqXZmTnhw2lp6/0sCmFf
M5hjxKIlCZvo+VeKCNcrgorArpyQabAGBmcMBUcOR+jv1ALFKhgd46rMtQ4S5SemCuStqgMxCDRP
jqpWUML2Mn0U1YZClQ+IZJyKmTNtDkHTaI/LTR/7/8fWeS23DWxZ9ItQhRxeSTBnBUvyC0qSbeTY
CA18/SzAd8q3puYFJkCKkkmg0X3O3mvj8tUk2bBeStQ1DJXoXNTUzXpst6blfU65pR6XDZ1TKj7z
xrAkCNXlYOu4cotL/PnfS5ZHy+uWn4C3+b8vXvb/z9PL7rIBoJtuKh1Gb19P5Z3lc30J23hbiqC8
B4NMPNaxMGTrEJ0hqPTyvjxTe/TNNas7L3vL8eXnIQyOK1uPI0A6vF0CYf9udxStsrh5XQ79+4Es
QQhftzjUl2OKIZ/ziogv7oJ84Gpzn0oKz3lkbFTsmwdYrphBwv41jyn+97L/1aVO/W52JiKjatsb
nvdatRh6K2Y+8NTGa1irho/raCR8wvjV9ALRozuCCktnt5hVI2Mwv4apyRjZA/2UpVnwLAdh4Oee
g1ZmAVZm9tzSBapGljJeGzfPda3Xz6w+Ospl2BuX3XgKnjwAoduqmVGuQdE/24JAuoAmqIwzzU9N
aIpNp5zJrvg1hPpJD8rk26MJuiosuG0w6su9QKOPIDIm4lxUyRPJhDRTWD+/Fk72EVdUKmUTvJt4
dndtEHS7uJzyD2IZwZWm2WcLcGuDpzdEQaGybsv16DUoh6tKV/rT0QHn4SRlsYfB/64UEwHRwfQZ
lEJ7ToX+1DYj89WWaJc2/akltf0zDrQSJDoeqqqsWrJnlP7FklG+VY163CxYlam2gmMD4Hem16p+
k3HzXFw8ajb9yiuzOi17qUoYg0XZ3V64N7PNB4XNBPO/vtU9FQOqZeVjGO3iAXpf27qQqtYRKMt1
4eUHsk2jbWwgQ2/LaG4Gzg+ps6H6N2sgxJ77qxuL8LtzqveGHvdLxpppP5Jlu4Odm71C8n1dXuDO
psl4KMvnkevkABk53I0VmQNu7l2k1MPvpLHFirKR+wh1PNN9M5LkFJHDCktvv7yHndac3tYWU189
J97b91GQ7EyJpqXDE5QPnGfZWmRJ+urUmE6g7Z2WTaQb0Azb7KOQEqyKnBczDTU+LP+ZgsHMAvzq
1JSxCx3bp4jHV+5r6bOXCSwQXrUmYxmGuP6SKN0wX58Fl/9I/Gs0D/sptyUha+V1jAbOhiSMf3XE
zpHRTW6Gi7Qg0vRdDm/gdSjx8XuUyFIwKtSjWDca3jcMGm5TAp2sMO1TjFOeKUOO32dqPyKbKLYM
RNM29gzxkWrKcQJq8dK6VXYp7Ylzdz7OivTZQ40A9rS65QVAh2UjyQJcxdnobRGNwiVvlQ4fXjve
lg1CGdhpWOg23GMPAhTXUwKc9KkuyXDqC9TI2c++trzH4BgAU3LnT6q34DzmDQ3yYQsfLfH/HQM1
fkTV/JIFKR2g0qbNb8vuEJAvRCQBCzwdpYKTFs7Wo9Ov6BKHfetxRlXKC4WJXaOa+EwNs16zKh33
VtO9N3NCWpSRsoA7hHmAkaeXvmXV30ff3DIE5dRRXJdH2vyIiKMQ55zU/FAqT6HTyqvXJvIa0LK4
Lrtx3zWUKwhpNSOW2hhibxY9gZvIiUixcT77Y99nfB/sLsdko/whHi4/xpS0rAL81CJpdaSwLsik
jsKqSWMzGvtAZ9VccxoCpFDc7lJCzYfS3HizCLo6hBOBFiNIULCj3PMVZ0jOatfRw8LhSak6ggBS
sU5V9MRgpjclj6ooLX8w228vDfNrM8rfWZLErxTHWAMVLeS4qf7SwC+sO2ZDTaddq8B6Zqbt8u7l
FFDrt8y1UYckm0SgGnx4isWaYDfTz2QHUytT9qiZi0tXDf+9aerpZ4/NrNY05JKKWTu4JCHxijGE
DZYZVn35+3CcAvdMLEbVqTwBBuEZyoJ14o8/iVzh2+ot+aSmA2we1f1DCGeRY4gKENz0zbQrIrOk
jEeeRUuBryW6dwPK0iZGgI2CNeKI+XhYmTTb/eWJ5VjLQpRPeX56eWEbqrAVl/3AyOoCJbF4IMKR
+yos9IsOM54+pCE576V+WY7ZyL3/82g+NmTCW4ncNDZAd03Gl/ngv9eUrOXURlOP/97g77vML8MO
K49aTjPm348uzy6bdCQayevxNvyfn/33BjRuh1Ug4w5HPX/V//c6nQymJgBC+Pen5pepUAKBTLX2
RAzo+Pf/giZrWGGnkWurFt7WFLV5adt59IijmxUqwzGnXQLuShmMkxMgtgpZ+u41I7A3hewGwC9m
e2h0ivm0sXCTTHZ6lKGA5CNKbBCg/qZpNhqWjDWB4qDgTpsfLKqcqKS+ObXEA9SPXPW+Ok95680Y
KUOSYTGRVRJsm67vr/jmgAbL+DgFWqCBRSwS2jh5vONiGFlEW+MmD373o6rfVKAyj2VjwjJu664+
27VFcyfyRz0kddGoC3BM3o/GVbsnz2kHIvZacO3DtyWTnwp4p31l2do9bYBKmaDEtdywT05nIsvH
lAwi+MxYF793XeUe9dxMfHdM643pTfEMg/MhuyClkNZRiLLZMNoZa00X2W02xjUVsOay7R1+X/9A
i1qv8ZPqzMI7+5oX3UtAIlLXaeaPbJphYE2rvTnJawLlROX/7ZXIcCviNw8s7JFfjiCWNEqkpjr6
7RSWW9Rba5KuAh8nsFg5guvXBNKRkwqbG2P/ZI+QLeqMOkmqu8qLg+CSVGxT+F5dha8h2v8juhqb
tTLPVk2ZXIu6eI/nvSbFJJ154WZ5rotd5HlwbKkjyDJbCWP6rRsGPPtlV1+2KSPvcdn81z7gJQb7
+Zk+7urjv13bSRyiR+ZnAlPmvoHVct2T1vuEkz16qgiOo9gi7vguo6eMaPYzy9u/zy2vihp/cgnJ
CdC7/d2Egd75QRf1/r9jyyNEv8O5aIb/Ou51oLSdZaMEpN2VekML4n/fKZZhzszMIvOFFBK6sGH9
CHuUJ/FQaJAZVIIu3wwIFZvlzOvrOgYZh482lzc0SsFnJN4mw+y/7ZTy+WQ4lm/BvpvTq8oNNRBa
mMaIFtaonmKqoodRJr8NB5sjyRuPAPPrI5EhDFM72wZMslahGMcHrb2RumUX7YAqpKt8GHfCrQrc
HVyT+GXmJKneJZozdi9VBR+oa/JTXRa3CdT22Ymb8qwlUiDIQ6XtlGWb+ctBdVT/87SdJfialSiy
DqINNsuz/zbL22BpSfBgvqgEUUGqgIbDHW9HLGsMLDCaPhAcsB51qGXYGJsIeHfReXA8SWj6KgHO
E0AYKBBN0K+JiUYr1F5z4EA77K7cw8j0bfWMSPGa7q8+jP1KrTLw1z2NCa+op6NDkw/A1r3DibgZ
NSrZZaiNb5JiHOrmwaAJVYxvfbKbE+N+6E7pEJrjRPDxeBUOPXvnmA507nk3hmS/1tJ+IGIt+NJS
XWy9QBE/FEnxsXW3LPLkRXxJQ5Xv4FbDkzVgpMkdzX5vbSPE+ltBjcUt+0rChl8gUNlTMal2iHO9
feAlclW2rhHRy3LFfigdFCZpP6OdR4MZlkYDYt7kdbgBQExwWaP855A7aGAuirNn5ZW6GqYgutbT
8Nyi+jh0gMGRfnleQe8f6tc6Y22NQIPX/Ntkddps0hnbX1m1dnQCFUOkt2xVmQM/Xg4vC85lY2lM
MckQo5FukJdnERm0M9JOfwt1yNtxnGdXU0+aNzpcy2EgbswZoGksFvLYVuwtZlv0VLOjHIlmelt8
5BbdUtoQ4v5/jhe5ScrAf788RXFCubQ5Fkk2ndDlTqflkTdGBEJ1GVqnMT8F+J3/Hh8SQ56mrVLF
yhflSMimRvgbwN8XDjLUNnn6w+6xsUaVa2ySJAm4cSR73e2SN5EN74kgw8OtpvbCONiC++KDXx6p
dimpK0tKCgsCWbaI3cOQxpyhHFs9hr3bAZUB1YvjYWDgN5kfUeMDxVzHLp3Y0ONYVEbolvnmkkjN
TlquopZfHk6JfcXClDNc7EemHpQ2S22vwMNZJRojeV/1J0JsO5+h/iCUCuK/bWc3nbhVZvHug8ik
zyDWOhI3xYsc0Marrkl3n7L4MbfzLRM67RBHoTz3aiXPy6NlI+fdv8fKAYZmgKHfaiRFIQKTvTNr
+/9sDGg/54xcAVqp2bbu63OWZwVcj5WwA4fA9hqCOOa2Q1nLP8m8txwvcoyBGlHnQcKtdQRRQibu
RXUmb9N15MuXdRnsmfnCKMrpDKhpMxwBiUAPkyuD1M57UXV/opl2L00+ZKOZPOKTxpd6zN1TkjQf
TAVNoiBY639iRE0PiaW/D7HMzpbVkm+gj5xOXn/IUdfXqqIemizepSWSY0rox1Kz3WNlBm94vqvb
4BraJhYuvefBLrFLdzTgvRaTNlxcDSn7amZAFibNyqYp0HnE2JYV0B2HiGRFLXyOGlUecoVKX6KP
e0dflWRP+kmkxWur07+GPnkeEhdDJQGzk1AOhoAQblbqmfOCaFv9mrvc2/KrR48bSQ+nYq82SHIA
ZW4n293EoFXvk0E6oKbMBnt5VXJCmZvA09ejrWtI9r5K5oGEyT9anJ6ngrCrpB+2gIUC+KiRr6dM
EAr3MKaN8GX5MlQQPyZbYBOywt9pU7YHsu7ECryqWLUhwCwI7asO8+kqcYtPr6n9ERX+yPWUhE6+
iiL7RQ2ls+nCYdfhs/IzHTpcPniHaOCurYAAW4dMiMeU2vNAE8WV7o/MKsVazfM7RBVoGbGw10ac
xL5gdkQeCZQyfOnnKYFd47kJt8TAO2GUpsSnDSbDGh9ACTHVi4uLSAxrpZc/oKYNWx2CTV5QfE1y
IqPsiuyFtKL13iQfXWyHaxBATyU6ZZ8N/0eLyEHZK7twDO0NyGPrR4GrXZ1r4Ki4L0DWu4cMO6CZ
5iY1cKu6gPyupfbuirZ4q+g6MlPLU1r77Laj8dSijb9Ev/At6Qe0SRC1zAPGhmeJTYksm01ce91b
IlqmYKm+znNEkbmjSvrF6sXyivBQ4cIxIJLaEwUDWehMlZuw3YeRY68SwdS1csGr00wHKQsiXHV1
GgsoXDNKM2MBC8Nz9BabQ7xuQBCvs8EEUFIgdXU09ymLu7OaUP3vm9xva5b1LmG8XStejbCs13Uq
8Ran9ALoeKFlpRVxAiy+HuGj5bHIjnVk/nLClHzTDEceZGaFNV27g4uvp91vSuAHSfRSKNVLUQZ/
VJo0q5L2P8F/ciM0qjq4crHk0yiOMWwj50u1NWJp7EQI30E31DgDBmoWA6rvqkSGr5rjSyuNhsDn
amXaYm0zmcUWVhEHViHx8srhRxN5CgzmZI+vTrkmBpU3azVzhWpnPDdC4LVwuSHHCok/Zq8kyIvD
R+N6ytZAPgh+gTtSZ/R7o21ph7lgdZE1lE/8HbH3XI6eva7qfvT7mPWQ46IJS8ReD6fmNtq4h+EU
StoMB633wG6b0TNlMnq/5raMkMLAdz6NCl1IPOrZKjHbnzOUw5DJ1Z5s66QAwRgQ7Z2LYg40HdCl
VCgCA0vugZp25MMrgc9E8IXl7zWwRjjxQ9edO7Uej0HsrUVZsAJP3PqMdQUjfOIdQNx+Qs2FVC1n
TgYixyRmpQ8wEkZn0BXbTHX6nWVqXwXNlYs38B+a4KZtU9DaL8xsYxUZlwdWEQRFVAvlhAPwOjEY
32LagEG28jqqqa2SlY8saYobXcC1Lq1NQSPilsFuXmnNpFzIbFgVVetRQuks322Z4TWtPgGRTT5p
F7YXq5ZiayozjDsaX1ubqo6Rkzkrnw1Oi1mwOZ7jvJzOMomIBPm3vzzqp1TxSXlV/j4xKOiXWyOp
gWG0mk9mIyTLSRw0I96JhgxutB8QUASxnQhvrwFDxdkFW2dT6joqnY1FyjN3GiWcQ45YAN0tqMeU
bAaFdqgeai8jOuWqc+MVYzzgc5PiA1T5PHMOQarSnudevxm5GZEaXWONorEKoGFbxt7coLERK2Fc
EM7W7QfvaBL3tjgKisb9rkXLWU106Cqo0rWNvNHPqkBhDAiCdVuOiDCGuT6WwrguG7JVAmhoTZEU
hJ01zd3TM8MPZlumQsAT/NHsXiJyQk4hxHXSplsTN9YqlCQaFYpinnUXRowSUuZtIKjEjIGqDZiM
4X1H9DY2Ho1LnczeXuX6oE+FML2jU4aOe2dG7d7TxuqS9c4thn2FUQtZlsi5kuvZ4B04WnMLEnEZ
edU+nbUdeRYbuCp6v2Lcn6iDrztFAJPAm6WJzGOIDBl8UUZmJjhXDbm23VnvAu0g2pqu3Ho9Mp+O
DsLfWo2c+n7T1KwRYKnUZ6Js67OuBt+YptBJGCFrtch8icgd3NFKQgHK3ZS+ns1gwhiSIt9WmAdN
iIDa/KhI7ZqmjJ89evRcKb6hKasEkNtED4XoQKmTI/TtLmlojMfS+1nRatxSoeAjy3R0tiyXjp1S
/QqC3GFN4rV0tzzvOlnF704bLiOF/QfVekSciJuwpILjzQOZ/Wxb68mtx2QPC4+vxmiMJwa1Zl0E
WraPnMl6GKzbQs++x1b1MKOGLLBAV8hkQcYDV556uwreZxQwQ+c9uxnqWytjB8kIV0ETwqnoFYEu
PHJQL9VTuHYckqfakOVQFu1qfbx1ZWZclk3T9MZFaapq3WlevsE69J8nbFpt9ATmF45mtQ0cZrnL
i//97PLIqCmkJgb4jf/vRyPslQjXi9LvOsuAho9k/O+bLu/l9Pq1tokoWX74v34lV79O7KPtizr8
HRfFsGHCsAlB1n3i10xXOgKN99YjA0aQwEW1onfXUh/MJwyOsIYiM7/rvd5uu0mlvhISoUbgxCzL
Eq9I4uVJVVdgAPDzjM7bEDsu411OTWdUV0FBrw+fxBU9EJMPLWpuEZdBa6rRsTZzj28/yz/ygswp
Cw3iSa8TCli9Q8Ngq1nR9DyqGdWZdrCOdaWecMF5t2pQ9ReatCpC2UY5LrsVaRs+Dshot+zWtgLT
psHVhnZA7tVZ8BliHj3bTf6b/vzwQhVef7LyXRk9jambvWBOzV4qO/3jCqU/L4eEobabVFOzrWOF
j5qgxNwWOSW+/g+pRYcObtM6q8NsVbW/SBimpVbNvoK4gHvZDqqvdO1d1INztDVKvtiFH0qinLKy
w45WcAOza5Hfk0sydYXverHcQfJ1H1FI0EZdKDPKD4tUBO8UJ/IXlFgPi23V78qeyVnf7OYw6LDW
fw5aU7JO57IZWvOaVe02c/roSMYoXu682pGeghH84Ar708UuuLKd8IcTMKcEHImcMaA9jVayroBX
5471UXoQLBp3b+hRd8vCdnidLe6dQxMTfX+0y5xpP3UpyK1y0P26wjzQDEz9Aya9b6Cb76ZikdGo
I0MvL4WZP9EpuuVds5NTzbq53ydd7Sc4lMp0OrZa9GaL4KemMQPSSuVQlt56EMM1VTZa4qBhHlMy
GfGGEFO1xdV7T4h7pRP8qE37tfbKexM+TRRPBbCM9UTqeOfE5Yqz++aG2UPXjx2XMxFgf2A2HPj6
vjomyHljNKvSYywRZPU6UPypAGWDgbnhjm13q1bKMWvAN09PWjFhpq4OTuDjGSZWTuI+G2mOpwFK
qah/oBxhPkCpvuVLnPSzQk5Cj2IP70maAy0WQ3Y2RpYG6iXO8eWXbrVPdPuzJtIFPM9zOVQEJDmY
LtzehkBVbA0ogVL095qKpJdNP8MWK/Z3PlSsFqwPy3iyZbG3Y0AXdWlzyWksrLS1KdEROe1WGexm
lffetzpdkKsf6kx/RWr81sUk/2Ju2ZY54rku+wgt86718kh7+4fJgDkvThD5nON47tvVWyhfmxpb
rauIO8g1m8zrynsa2lXYFedKcR62490dXTlQS5k5OtQnLVKdvENfjSV1ZEkXzm5v+DxcWT0KiDHe
IJ9jyEXMifDmBUzl6202KveBod9Ud9Sl8UY6E86F7DjE1evAnAu75+ZE1spvRdpHLvIjMS8bIDs3
NaFLFYGCw/lEozrO30smzoirnvusZsrVs9J3NW41g3pwU0oBQrF+1iatBRPCEloxwtdqbi+0K2fp
c0S5zKnVH05By7idi4Hz50UVSKwyLqtVqZq/MDzXavdZ5HCU6wLRG/yXI43ljVKwQJAtinymuUMr
hlUWi89R9Q65Fm8sZoC4+33yQUE/Shu1FjObhDExtcWxwmqbs24PM5APHtNhT78PMJ4sZzwMgUbu
T4r7JAyO7s9B2geaAIo9PU1e/iVM+YNslgMquHVK2qsczQuGxU1FCzzsaH2BlufL9D2r2yHf3cYj
KQCQVWkM+dDZ9/mIg3lQSaqVD9Whuj5ElEwMbNzdCzcRyayHdNSfdGgnsJysWmNdw+U/7d0++cIC
uCFZ+OoInnUqC8EKhVcsTwznk19G9qbpshuXOdAWBq6MdloMlKVILpkaA2IZ0YIA3uyA9oXeey+h
zcQsX4vyvu/UlWU0B2n05642D5qm7Es9OTvuhdXTwSI2Ye2kM9Kq/Szs3Dhp+q9K+WmhFNxXGmNj
02u+rivqRvtude2rdlPWTngrp2yLQvTJsgQoqRHTZd+fyOv4oFuByNIIEe5HF2mrL8yzt/BIdrVI
ElbIKP5jRX5MHd4uHa0RReN3hEfE/fTFF3L0Q2Vz0dYN2kuH3riBIBoS7Sw0xAS6cqwfjo5SI4wK
zoLppXPLL5RhGh4V0vH46tsP6PrHBktY6ZUn6xsb0TashqvGjQnnV55FOCm4LqXSojw6l4WkpaD4
YHyJ+0yH97Ge0ISWYPC8Kz6au1URisVKD8lJsoNJckLOsnUJSw/DbT5MVzswY6xkKV9EdCxa66zW
uBGckJsE2IOY/KJevgC3Z+VJt3Jwv6MpejPC5Dp5VF7ln4KZEsFz67Z5Q1bRnYow/K0HwTaVc56e
FhK0LK8WiV1NwctttBGcby2ljb7uMAjUF5Plq6toGPnzzXStelThNioJ5MHwzblULAoUVko0OAvB
k9YPnyxZEJpoLUiOoPTbKLmbpXIcDEikRA7Pdxs1Dd41pfXdHGuMo/4YTRxHDpU7OyPdkHvLzqZb
G+opNjilee8FeYXOC3Kthyo1D7D3Le2tLwMkvdUDS2g5Y6soxffRfJRZ8EhsphBoNDaGIEjMQ/Q/
6eiYzFz8jF3lWqGIw9efbXQ80gp3OyJfVhQODkRsFJPxaQbWL3tosFMK56mk4KJJlHdqG7/rmRzX
Dbd3OBwUrkzrLs3hAzEA1UJKZ5EunkZTe7eKM4tgd4WlO8R9ku+NibOppygS0+x2yvRq2tYdYcSm
LIYTwjXs6y24Wyq9eklhUKT9V7KDrbBrmNkyr6p+Km76/jA9HEeWorHsQn7o9KrpC5Mbl+tmnyn+
TmplV+ypP5qi+DMF8d0l6HHFIoOZgGG/mg0254IImFqYzcqB51DE11ila9izTmxKb9NIqe1LL/RH
SPI7K3N3LFMC32v1q17MKBUrpdaY/i4i8ao6hN0ZEZUaJlQ4aa5qbMQ4KaadbaufahVuikzfoDZc
x9hlLCbjId2KIF3Zig5iEtvohwWA0EKhaAwUUlKk0RAWxr7eaKRf9EO/xpBgECULZgY8vroRMtqJ
WGy7hGYrxqjUCUnJSbdIh81sm/K2CW80KdPGaCI/Etmm09Nt2iRzfIufm5TEx7WIUPNrNMMBDgra
7qnl0PFodkLkqMBbpCzFjmp1OhV+Z3KDFZWP+o8sDc3HwrszTNDLWbvvHGMjYAqL9JhM+g6t61Yr
g13kfBWsnYizOdjIomU5HPQCdrUxbaP4ld99TgV/NLkNqjJuRhk+GBmPI9FYY0lQ82DvAs3YtRRd
HApaYhi30kVsGzvbKim3gCM3FRBDnduZcH2jHDdpKQ9kCO8znLs9ZYw80R4dv10zzG2EPgAnm5/N
7vVG2QsL+Y54Kajljtw+ArTpFIUPYdrT5qe406onGBLb0nA2Q8qCV8Z7egkbtTQRjMabsLr2dEGC
ITm0Kvlyk3YI5kID3oEQ9wbLvG3mesgoBvQWKhpwvkDajSHvAOxPA6lY2MM21uND5Vqnwa6QiPU7
zWl9Mxm3SmyvC1giUUEWMyf4SCGqoWrg1DfAiTtZE4LuqBvsTdsR7YXFWhlEoi+EQ1GYoDuA27KR
e/AZ20ZHUFG6uxIetBK4G7BMlTUdPA2LJqjIhBKLk1zjXGwmQCmlbqMydvZKB9Mr0fkXYzKJLgUS
KcrTGJqnjamyAMsI0A5j5upzrs2A3kN9dglym58vHcV/UmIAT8Uaa84hUzA8Z6NfKdklDZwDCziI
WTDPrOkl7PzZyq0ZJ7U19rMJd1ZN9f789zhRsqepSMzI6EeduUur8mACNUlbhPmTtQ+hs7JAP/ZO
th1FvInddWHo+xZkc9mXrBjEKTTzc9qbp7KK9yHOlbAwvkvWVhonb6SOu86ydnYmfeaMM9tyJD9b
uJtUUf04jK6CWi10B5jt6t4l1bVWDjmhUqr1naajn1agoRXrmOL1lLF74Pr1B3UvlOYIUGub8um4
kmmdu0qNX3LWtGTdtmDWWQ62n2LU1a3yTZTijLs5rH9KkokLvjdD1Tb5pGyQoOOYUnxYD3ynXrOb
DRvUyCcL+BIZIQquWsQPywYX5V4pMxpdPbrZmceYtHl0WLI5SF8Pd/S4ftL3MOFNVOoGUoxzsU1y
qFp6qJcWSZ6L1GmVlwFiYlItGmt8GkT/QdMIh82ccLQgPJdNo1nbBcLRKlN0znCKiDyt3odh33RU
+TPU/kvKbkun5jRZ6Dy6KnMIotbSU4SjCn9AQWlVqxXWuiOkOixqqzhotGNjFNNVFic9/0S3h6ms
JEW4H4P0aGXT1xJVRrFeubmRV/qaCgQBSit+E2oAhzxSWOi0w1cJFCMJ5YqW7TUCWkv8AJsloQOv
CdZXEpo/yCWvGe899awCGDiT6/NWD5XxalHWRqjs+poeEopgAtpfuLkLbX/ZNZEyzhPF71YQNLWg
TjNtfCF4oKFtlanF1m4vtEIFAPU5a3jhw1N9nbZMGH8tyPhQ2innkBeje2JYw9CQn804Uo8kV3vc
LjoqMnm0Y7IptwqjlL9gaQzc8HsGqI1Rm/JeFCRXgnRgAl7GxZrRh9x1DXrBkm3rwCmhtD9zGBEs
ccshdXP+zyouwbAU+NdktoGLnak+IlJTtKpBumMJfqsU1je4EbodZkSToYImfkDJ/u97ZTrRtrlX
E2oHaLNoZcDcgQ2OY3TYPc14huoMkI3Zriuq1Zd/m2KAGxk4mUzfsoFFfNnmizk7fQ5zGDJjt2/D
rj6ZRp/NNztBs9ojh1EJOnedKRGTlSATt6F1xK1Quev//YPGnql41B4Dbfwd5ZV1TTBe9i7Wprlm
Ex1aaL5L8FtqeiF/DbjWZdOSl0MjWEh4EI5G4aEHlArR/aB7TXf7+8HIxv1tOa9ul5rksSoJMxk2
5oNVfX/Rs3APjSQ4LZsldqRw4k8Zk0DcajP9KJ6f1a8qxbyrZSM+WTatyTBB7+W47NWzgKkq7KuJ
53Svg+n4Cyaq0HUS1Rl+tpleG/7jL/kiGrWP2nNK7tckMWuTqtAMS03WTvymZvml//6kv/tup85x
WTLcLs8sfxPRpw85IJCSE22eez8y6wgr4QJWa8crhtrfves0+3Ew5k6pilreIH/v0nuqsrFnrN6C
D6vr7KmRUX9Y9uzQ/I7qesDR10oMg0btNzMTqzfN12asg30cj965t+tfOWEBu2Vv2VgaMFB/eYil
vPbVsgGtN2INSCrjbTR7YLRS37lW2D9M/TE0Ur96Fq1WYEQgzlXJgkKvapyWIenclPGX4/ztBzXA
KigpW2tjMt6ivkGCir79H5mHc5NVrI4QEXcDNl5bb7Zj4NkmfncTBdG8GcyQHkWbWCi9kMHgGg5a
P6rBzyYSq8KyqQesCjrqUj9PMohtpDgU26CmFp5PbeLbAF5gXjUW0xkRP5Vp+JIW0YvSRsSi6vq+
pxa+Q36L/7KamT7z4NOkiK+cnjocUH4uVEWSA817o9DpD4HX0/jx5J4SQ/zakHHB4CHuf/HLxLE1
WHcoD3V8OHe6osnWhPwFP5T/fBygpXeTr3j+picyv64BY+wVw/auKjWi9CZEA1UfKrgbSuEbgQYr
rCPEb67l6jIxL3RvjIupyl+zA5+62fAStRhRbabq+26AI9DoDoXlajkrCeYJiJfpekr48OxGYQy7
ipyc9mBwp5h9VGDLox9BZLoI35MnTe+PnTaNx9jIOe3rIkc/n5AU1qe3mAU7vEwMv8a8GeqQZXZS
k7FiRWXuZxr1YXOe2XhqAaugxPUtJ36JkZLpRe6adm6p2Z6HnGwd4NKxMKLTktriFmtkOZHcaTNY
fnCqNZI65/SXkGXrWbyh38Saoymoq6lD8CI6u8XEO0rExDHstyXIceztPRz1Nw+Bsjrz8AydNix5
Y9kP0l1IpScwdIov2KTrS8FJfhHYrk5pizRFlGp5oeZCIB4F1VXuVec6ApdHPIu6m3V056rbpnGr
U1pBcupEXKqm0bTUiHQZbfAbeNgrspyvHPnf0a4Vd17j19/C7wz0D87CAHJTBP9uY/6pR/ApoxDJ
LWlD0FPN5NyyTvJfz/nYdmphFqdKVN5r585JwYb34rBECg3S63XHUPctAkh/8IBFkb6R+k2fGWhN
bXenalq7LiRe1aTt1S+8G3c+roTaG8pgJb3HEA6nUNw8UzxC1eqO/8PVeS23rWxd94lQhdQIt8xR
pIIlWzcoS9sbQCPn8PT/QPOcz/WfGxZJOUgC0b16rTnHRLLVIyWy0cstL3O26KtJi8ylAtLL+zSM
7nH5jqFFRlMdIUaDf2BWNn1JS76y3aC2a1qtYObUkD+7KczCPUKg9q7xsuNbmkXDm9oMRbSH1z1t
w1MClUfBi+ucuTrHo6Wzxack9X57bvFnavxmr65Hl6bFoYeXRWtTRkcQi91BNlwCE3lLE6BMVlcx
MmqGMEtzapJfxtBSxy//XCiBIVpl1F/5NIIZtovyZOq4PRA8pJfHxSLwIT9VQUiydTDsxiE5hYkX
HEVjEBDrlKQmTEAhCCNaZtdz9Z8oUvWs8VvGggwcTbMfVnqjQRyvk6w6FUThqXJFPZTLmA5K9ofd
LZ9sPwbL2bevBRIznPs5DdDKc57jLLBWIuvaQ47wK2AuA+Mvn46uzhRRlSt26uPGZKSRUgyuTYXn
6w2bkeq0d1NXoi2DGG9UToJhEkglaVZ/JC5FLG3gtMj5zJYaYXAC72QPIZiw6SUojY9prOVNL/Vd
400k2IeWL+jhTi5HpP6ggFde4RqfJJKunizLrD5zzY12ZUsnCZb1qetIaLPdYthi6UXB6Jmwf6Ig
fmlt6kpmFOi3cdfNycGwF/FrdlcPKmRqkSwsn1HfjL9Tw0BLQJ7CHuvn9FSlXnZUi/BjQdVJol4b
KXoRtZ6OwPo0c0BWN9SkES+f50H42b7JfTzf5kAk9VKnACf8o7U4prRGt67+8oAAMb+4vdbfBwOR
mVoaHhy20kFYhtrEuk9ZzI9TwA2pzMK+q/eybDKPCczV0gPuuqx9DfIlWEbLU60U/dUgJ6Opkyej
FhbRsViWCEF3XnzbBVJAAuWplqPzEgSIA1jj7hETtg2G0vRgpJn5FGKdwk/rWx/h1EVMt39W3Byv
PSCJDML/Lk2R+gvmPdtOAudI6LJuZmR8e2NKCCUouiNfG68Jc+kDgeKT/4UmLHzV8yF+dmSB/JC0
d0hjpMxlrTWtQmIwroACnfNEpBHxJD6wClqUiAfinZCaf1Xv+UAGr6NMrUMRiTdVvkU1NA6iOcCP
1+IgWUYqDz2Tumx1nKJFd2gLcqwv6lOWNMGTs2S5YddbWKmRZ/4kYtA6qBImBNGjBzI7ktvY3HTK
yp0ta8TZdj9EWzHnDRZwBhQ9WPD/vlnT4TH3cZ8AAFErl1jeqTVA+QJjx7MKzSB6HBJ3hDSLkSDS
lbQAEK0q7wkB0xh4xtl13v7y07vY8ddjxQAsnogNXENMOLaO6Z5qQnlAltc041waKW5WIx3Bs/lW
i28cPe22nxd1Ri79G0Q//donyVqx2SHGJitrHuytWIxRR/V/qa9kUBCQM546E1vWqoKOx0ZbBScj
ZvQ2lolckuBe9bIvzmYs7bvbGn+imBHCYbCX1C6OGHc0xDj0yYRa+GyUNuAYvaDZi9Z8gdgf7O0J
Qb0K3ITT1BGY2ZCcN2QElVqcJ470hZ5V8RELrFQ9+SvbqBKnEF/cZ1JoHdOvIX/OaHjsZlKczvoS
RYA8l6nEsny1w1DvQrRBeP6qDtkSfJ55Qsjj+eG0cZK02mQUQLSeqvS9G3EOkwLk3k2B1swcfXJV
vM4BdgKPhfwWmLQRzBZSH5eI2JbRwhGb6A0hcPyklge7jL7VxYtqWr9tZIc7ClH/riU/66Rg8OlQ
DLdpe2Yq/w7MhhNEWN2Fqdl30/w3ngGpLIvlREtepD0btPqGczM1zhXAEBCB9OGcIafL1b8ryp4r
jfNkDikerpi0aD14s5bfNnDfNRDyJycOjbszl1+k3tUXR/dJxY1Q7vLhgJjzf1B+oiDJS2xkTC6R
0xGjaj3PUdntbXVwrPqdWRh3V+KkfVyfsUYgnTnwFUtoT8KIYL0uxOQoBohntmhHc9cOrz27CFV5
+k5aSvxjqOZ5lWj9O9FV8s3QB/44qTzmgI0gT4oNbhLtOYy+o+VbrRh0nCJZnnFA6E/2nGobsiCD
KypLsJDgmOFai9fRLXBWGeG16BvJuEN472EyPKNgmV8iKTZZCKybRaMr9Fd1CI4s6dHlWeKVSzSK
qI2mT0c3UhpzcX5uuiUXxU42rj2k76E9odN/p7o1flkYqDCpMCnTyKZ1EkEv36svo1P/0C2/eJoB
Lx5whH1YVfZhxf6mW4iRGgJMgjPJdgpCZurNUk+qjdarDHZPq3mOl7VNLXC4MeptSzdhbaAhvYa5
bx7GYaTprZFrlVEKg/TMdjXn3sbgLiBNJNqgIT+x5YkBo0j/OaNDOJgGrHXwrij9ggLjEa/yro5O
FtbbFAbBkydbWmXCvY9+67LFkRqpFYH+lUU27o8huzTUva/tW5+OITCZKr+7pVwnLaQa81XF+TS0
Fa99zxKs/mKTuXBdl2UxcyKADiaXoopm/SmoCEtIvR6NHuSHTWhqvzS9h1oS/ox0gwtu4MvJwPEc
IuT/R6cMjCP5sDk/LblC6sHImcrlUxqWoAXIbAKc8prlQrygnnFemoKwIQKqvH2+7F8oWk+B5zAj
8KrvoorjH56fePdS2gdE0fEPSRYbVR0lGpsgs71IvIPnXIbl4pd6lXulBQ3UawgE44vCIKm5Kum1
+XaO+wXRUVjhYPq70uoY4TEqQwifK2/j1/NXB9ortf6kUfdSdKiOxvLbXvjX1B0wdBimXPoZeg1H
V6xhmLkP5QTYmD4dfXyq5mjCRqayLWbGQX4LsSMeTKSFndyIviW5SUTai8/dquqdNqw//cm3XhrA
GFufGdtWvUzNvIF7ypQPoJO/j/3sg0iHe5VV05X7QryNs/8lp6S+dgl5iBPk6b1Te1w8nBTnCbXw
wW5lvg760DqJfnpDUpIxteZkhPd1wQjFDMDD9NLEY7N1why7zNwX+7r/UY9peQFfcIYnU++TpR00
iW+WBPaeFMdTFmrpU7xECIxa/1SDeRciMw7s3gz9BM13EUdvgRTZc5JaP8VAKl4wu+FR19zpw4uY
O3lMnQNzqtcEK7nXwG7NCyJgcKtafyA/11zNwYQaTkz8JYIUzHbLTAadfrQfhj5deXPzh2/Ye8ZA
me2rKCm2sUDyqhbw0DX1Lya0bm+h0uAAV9C8lTro7tTMqiOLM03GKUsuMzYhAhBb1MoNeUfSMIud
Sf/tkJlaQX+6aVCLoJoFCByfWAwrQBGk21IKjbQMblLIjNMZttQOxY5Tx9YHemPcqEuh2Huxc6sb
dMBL6GtR9oe0afv7nGQAjTvmKRyr3HWtpdXRHCSTndR66qLobM3U2OpzYThgiYOldQfkdlvPQpwN
2tkInaOXMPojHWnuCz3I9ya/PPx74GkgVMfrzBT/NsVUnMs5rw9zoIuzmU/vNqnLzzmYmJ0BnQf8
jn0ew76ndqPqCU22hwCcZBdkqFss+9kq3QQ9FHS72LJ/U1jUFxWUqJ5pjuwZNOjm2iXYbiNTjI3+
YitHdIsfWr/xd2eDKjkKQN9G5UwoeXuxtQ8oe1tvLs2rKoQdt8eCR9/ZXA5t1nIc9cZEQgKmH6S7
+fyjMSnPHkuHLfilhtDnmJ2EHx5dBPIOTGZpmf5HNSydpjp0+HvpJ1fMG9vWuw1UOC2J4Y9IyEZo
+2GEC1EPM1mNMSCgUWpFTz+28U5YeLrUrz6Atlon+Fx3qwVursDfwwIJzwyzRtU+emvqRH/lISF6
GgCpb3s9C9a5aEDTFN2wNdqoWw+ca5rdYJIgoU4VFpEzOyJaJUpKIie1Lpcct5ks0hlFKcyyOybE
L3KP/Okm/1uR4K0GyFimU0jO7pPtB++FZ8PF111JSpT7FIP63hJWVQAZHKMzQpP/PJAUFzNVCb/y
PIFUCe3tnuNXwYvQJ7AjqQ/ijB52zsBoIypUtqo25hBDv6EEhQ+L/pAMuBh9Mr2ZgfTscG36EkcO
6GAQ+2q/HbP6H6T6/c0ayZ6OGzvYd0tktKg7tNU17ALZEfSeBRR0m0Ej2c9nGLU2c6u+paBBlrDz
NPH8CwJU9jmzlLLZegXKhdizGioYFuy6KfpD2I2XVhMXRgiU3Vb/ElbuW41oHD6ed+lVKCzHY4Gc
0znY1Xdiu0Ay/QJPKKumgRx+RL2ScZbVHQGHoDdHkB7P0TAyp6v7Z2q/D9UzcPDdHuyhf/UQAw1c
3btVesNLQqT67Pr6O0X8Em4xcGb1OxCkywNGWcJ3DJLwHM/a26k03ggONU/2Ur7VeXFwbL/YVjPm
DcOMX01q9mPV4kLFptQ+7gE+PaztuuWs1b9oJbZx9ibzz6NdYI7FzzTuqaPHfATsO+cAFZHZmK0z
vOdVdC8Z7J7MIoEFSZm3DaTOJKOM8RbOxTl109+9uwAuq2yZZHbBMRYN0CyzfpFtG9/DGvPTcgQt
U5p+LR2GlTbUsGk97MCVpjFFdTiIB1oYn+g3GM9Gq/NeWV99BxszrLm1KvT6wmuPDpT/eqzFK95e
FJuxtRoJmt+ZdfPl5+QH1Ngvml4f1hJwBQPUcrg2lkd7iBTTA7ROxg1EHDEbCT6BWH5FVD6GwYjE
D4sPDpt/Urba1TTP1mmKR+splNbdbuPmlBjS21Y2JwMYb4hzl3J3rroLrWLrRxVozpNMn1Ecd6us
TbU7uU/iXGsIcY0SK09eTmARu1F7cpJw4zniR2t4c4/1I381MjPZRG4f/0xcDtkAA72T1+L0nUCA
EsBXrB/NpChDCy48mlVmrQWHoPAhNqcyPPo+8+yo7xYXB66MeTC+Ga5mb4amFdcuFN4+rPLhKHJE
Ismcwp+J8jtQHKQipF3OrYFr2mZfDVDteUbxaeZZ/PL4PxHibfXCh4MK3/ccwZq4UX8nPxZUolnk
V1UpG0kKLnIk5qdPN/GIeEHTsXKq002R1+1Ws3Ty9JZephtrqPE4lm3Uy6azb0mX/ONkgDo9V3Ou
7dy0z0gp//WP1Ubr24IKO23fzTbDJAahCHuD/QFYGhTC8gQUNIET86VNLO1qFJY/I49gNtRGDuQ5
Tozhl7uMFdTtEGZVCn9hacxZRY7NIvHdH3mmf2KHdf5B/wIlSnhv7tSIHbLJ6elxmpT0s2sw2DAl
Sa9+hMV2YHA/5pwIoxlkxUuWjscupDoTwfBTfTqNiOzONPfGvVqzk7apKW2n8vES7ih9yhI8dkFY
p11i2OG382bJYGt3mNQTb/jg35QnSb9kF7BenqJY/iabooWtmhq7aDmb60nn3yj82xWJj8Ue3ubc
PNl2zJmadAQ/j641Z9JbZcV00JzxH1ma4ow0NHpN/HI4sZXTnNFeYpKgv2GHvWj9UH9PPBlIEV83
MYATFWkK3Zexp0N4rzPTtRhJaRet9YPBLXo5Al85d7Qj4KZhY3Scy5BkqXaFaDn5zfju194wG2fD
pj+hnvErJLUlzr8qVgE6IChC/s6MhyQvsWBBANIrIuInkWH5r8nFiEKF9ovuk9AKRi0g5WsCl1d5
gkN2acGp7pscUeWsGnsesb1kPWZy4lIIinIOGpjX89TqOZh7QfN5onNeaPZrB0Z3W2NHReSqVTS8
hpdwuUFKQXxwh6j8IKcSi6Whg0VIXOtsB2N2mLALQFJnNutwfFe3ZlnW+aJV8fHRif4CMwoeGVvw
cCkhgxuOc26IDexC3Tj//XSpQcncUMSVXgwqsghYnOyUjzms8TU+sHgTl2XXrmI5/hkcVh51eqZW
9Facrap9lxj5Tsfis4n8V4Ba1nf8hmBJ/ONhlopJMRCmdPZeIuxXB77H2SxbuNHLiRgKcbFDRe7j
ccPMjV0DqaqawYFjOhqy/IP1s37TdWPNLMl7Vq/Ybsh8hx7KSs0X54a2HgArfYsIrge+TfMHGFHz
jHVEHIRDW/qR5QZ5lYRcv7MAUjmEhfx3b1PPmLFjB1AL4qhD/lo6U+rkREXZXrqhfLyl3k8QUa1b
Yu9XpaO5578PTlKikG+qD8rqiB+YV+qLnf5bzL9U4aLnIXh0X5M4hezgpE6o+KPjc40SVB1VQeLh
kaVO35hQmC95kFW7pE/y17LoacbzQbCPlhH3azXy+vsQJ80mjQD/C516DQrvqtPN+GdZgTxodEzp
pFHZt7ExBf6F+BuvH+GB3IBPqWXtg9brg52GwZCTyXKtgTZHsD0icxs5+i0B5/ihD15zBKC4Qa49
oZv2oF21Y30nybm99fH97zvq7XnAKlWMbIzdBIfAipmj1QZHDiYiiJotYR+coSPztfTtg482a5OI
FkSEiyDAwsezgfMD5bGQEOW6wchuxjOz1IbvhXK7Xp7VbpXdnNckt91rjiRwAKqxyTEeo3hBeUyT
zL5GGnAb6TjzZ+FQH4eiCU6WFhjQk9ELKIUEeTMJW0KaVfRv3LY6GJy8D37s1s84pPPdmIVyw0cN
EYsM2/2cevRFupC6IQrAKi0f67qIbNIeHWtHl1C8NjafmcoOv/wf6laxiSIxdiziITr1PnrS8qx4
9kS5LgREdLVjth4T3sIFL0fMCL7MQV61wW+fDa2o3tMF4EEfbGzoBNjCEq+loJsHpAfIl6MLBvHF
WDI+7L2LmWQeMEYyef6+jEvoscQFGGvYS4TqqFu8JavmqLr5FT/1CYbUEyiz+tLIsbwg8p8HuS9I
Q0ORmWJQ1wYuehSlBv1UYi/Vwc31x/63W+iU8q3/NFodzvBlsemWxadzUMP2Tcn4LHBArlYOXlVR
uIwwhXzBwwVBlFQy9cqpAnCe4VktVY36J5aHlBYgXjY4k+oLxLgBQWD6+Ge0WJ7oLbSbtsgl/yww
202OKZJVuydSwAswvIsc+5jXvntmtwQcYtuqC+sFJjCNIDmjB6+DZDs2QGKdubskgqZP6jKdm+la
UVowsDR6jvlN08mngtkl7k68wbCBKLsATUQ3M8g48kUNFGx0n3/b4Gk8/yraX5XNb1AlI+pT+YlK
aTynUrTXoAtowyVIyWgOkK1V6xQSU/seRrSSwv5JjkX2ppuEn8ICA6/N6SgFd3SLY12+VChF/Gx6
7uSUHgh/Yvwdm6jaOHZdC7eRJyN0qq0fNubNNvuPaJA4XrK+vHZZ8uq41owG8EUugxz6iNUtvyGO
9vmR6QGg8D4/NFNLmVTAvb7M7q/WRMwlWjKfIiH53Qqr+u3ieK8j06E7q5s/Rok83jIbnOZl8WNp
JxZuOL4xHuzXU2N8oRBBL6IWqhGJ0Ihondgm7t3oWnWv1FewGmf7KPvgTzIF8eOEGRCmA8QOVX7I
5qIUX6FEfQxhx77ObQ/4LWGcoE0eJjKmobmDfMFrZby35yrkW7Ff/1NwMTfLmgXRsfwxttt2l9dM
z0FwjtfHgp8bbvI8yrk8mgUNmSAt0qO9MAxUz7rEZL3O8iReq/fM5UeeZsaegyG8nergaxmGskib
qKEX477PElu3jr6XdfcIo1MHT2r9DNtUqW19HXHcgN7/xQhpSoBjgdjhgnavzOwrLTQI+R3NrgCd
qMr+m2fyC6ssbrcqEXtuIvOsnqVpNzOtyvVNxXTl0tfNJbbaQ2s4XClDxMahRxqdp+UtWOYzqsfC
n/SYwktCqaCBBszKzeQpK8pX9bkzAbOvwnDoVukS/cXB8sCdMHDC4lUQdUR7lEBQlQgkDLyCVOf5
XXdJitetJZy9KEvE5EkKjixhoGEwtpBgYFeB0rO42DHVs9LCLxxY/p7kEAd3aWkfvJwk9KEXT0Xl
zi9oEkA8TlfIxvEaTkr5UePv3wV2hlg+yAAnuPlEIB9yDfUQO4YB3W62Nn/fi3Aiu/a0UVOK5Ki7
LLH6DE/eCHR5hmOcbZpZo8MR1JIgtlhi/+YL6qUf0CShJlIKPh9yMesAHo5ekNecwh5aHjxGSY9n
6qVjZb9AKPj7v+8HkZOs5ayl+6nFxI5jmUROB+BDyzZkA5Q6w33mFEA6wdXoUzKKRfKpN177pO6s
5ZUgMO/sWmRzLjKoCbHR2Sl9VnwNgK02Rglc+CWlu57DAzTIt3YSebQJIgTLM+6UuEeX7zAouzCm
qc5q2W6ImFkboAjxwixrYG8OP7ilykPIEBXpJf/jfsBmv1PCw6biTt+Deqm2VW7Xz6NxaoLYXqt/
KkiYPodNggDRDW/uSMQI1zOe0u4dU0B59nLvoE4frvdqy74kfk+8Qh22zsJNw7vTdtEFybO9Kku7
hyYUSPxrBJaVFsKDpu5g1CTJP70EoQzgRsCAhfG8jEHiEIsK8I7h2NFWP5cG/tcItvlqEtVwUBnJ
6iEvfOPU007PvPFFLSOAaF4kmucYXuf1EWgbWgnkhrgId66u58Gq9mIihEzUrCWnl5auWvsWk9B8
UUVrOIFRkL6xVkHkmo8PpuRzMaFIvZZWvw+j0gPjfA3N2n9TuVB2ov/bLQFfLUkpx6DuEWvbeXuQ
jp3shRl7L6072Ml1tillx7Esr6YNYZHoRfdzLMMPuNA39SHWWv+GZChZjcM1iJLpp5fn5lHOmECH
0NV/8V29o9/5p449HO7/nyTw8SmRzoD/wiZaLaKR3MXTzylO/6hL6VQFfdXUbg56HDg3TegpzL/K
O4H+FmsaB9OZGQxuxA0IiuI5L+qFQ2TgpRw6otCoa4jsqL7MYM5/98Mb3UHjC5M8h+fESegRyflJ
ZBEQWo5jT2SrBAd1b+kW1gGvIQlLvRRL5Q5Z7HkKTCAyJKKsbGOIbmNGAueqJ0XmnLJlV1rt7iNY
4isIWeyYafnP8qQBMXFnNYlXbpdUh2YkN4BsoRkHHtF7RRwfGz3U/njfHqHFshm0P8t7AuXNyrFF
/IqW+ZCwRzzbgDRZ9Msl1oCUhqDmBlSXsrOIaZC2/S8VXg6u5U8IJmiV34OI3vg6jUdKEtAGm8KJ
vkc3E7+CPGePAxEAOaPfP+LDGpHdKsfAvdzym/bKjvmRl+ziKoEHY+GoMqLneR6YSYMzxhClDVcz
WCRI4QBLkEnNCR1fDNRjpGGTRSjptUKc5OB2p9KvcC8BlvFNvslKyFOUV9V7YLaIFPCSMgtJrg33
3U2UQcBY3PrDutAd4sLF4rWMAVPTcLGER9xOtjxykvKeMNPpG6El+UuPi7Fb9AZqc1V9jRKC0dYA
P8Tl1+rjbA/PGpk/3eM0A9GpSqX+GZiWdms066YZib81vZqZHCeztJj632U25Sb9kDb/PWRiyfzR
RfHC+mA+qnAXaMTFcAQZcsE/YSnfQ5wpp8iiR0gJ1j4jQ8yXm3/+TUZSvspsRm9xHPwbYWJ+DcZl
RuGwJSsZD+cKJZCe8cFddW3EgteQfTah9qPlbX0Unj9tBwdW3bzoqKmX8YCw+9iiWJMs4bwFdL3v
j+OS3cvp7jFnDpFATfYKPqmzn0NGs15kWVsywXJ4wAGCowLGYmtglw1LRkiaYfq3bl5Ln6NVxRq2
Grx++ujbsNxDWsUb347mWm1DJKr+Z0P6u0m5yMj0qLlqFS1arYuGnaHBDluZXuifH0s4jKH4IQyG
J4xvbgKjn1ThdSLieDeEJMuodgUAMffqkTuuXqmpGWLQTz8pxf6hMnay4uhrQICNCCwLE8Bk78Rx
hGbB/qefuvaUkXC68gHjlYxjyBuxY3LEC4oamtbdHe4QVlMGZU+PjzMIg3g/JyibcumJ93pAa+fq
0XRQh56MVX9VdNi0c1I0CtJo33FgJOsoTqznRCMnBwkuCUHkYhlLxVG1wNwc1N5L5i0nUihOm7yS
xlp6TXfk2OCsfE+HmJ37WDrD58cxgW+JfD06/nf0LeE9+q1WVlknS34281sXhcl9mKNgky5ksz6b
3RPyNRY+DaWA0+NHq5Wiq8qAO885zjndp2XvOqJ5wUfq3QISNyw0U/0SE8oYdCbdtmRG4AEYgaEk
rR+kINwjTrvwI1ySTbKBzmLhgo5D4kXHSV0OjM72viCk5CEF76t+q+lFu6vnRn+Ry4/LXDur0Scz
B03ci1ltKg/nKfaMs2ir5KJDwALYGhyEYX23c1RhyRvxdtMB6C96xBntxYuSexkbNWETEaZYknKs
svAucurSaxC3OmfwpPyMScxIvZws0mj4VD/mYuS/kaCzS9pqWj+uLeMQu5yRWUc9reClfdVOnL29
krSKIPZ++q2d/ZR6fnBt8qKqoNM3j9/QQ/1t+yn4MU/DqGh3yPw0elGj0uWYeb1WwyRzmSipZ//z
0m/5zgks/QQQCerHExJbhWnlWzXDSyPyk1ybbtVfhbS2hOSSNUkY+1BdR46N5PmZFfAOT+NjwDXV
4kjcTIdY56XgdxLiyHp/wuqSB+U2A7qxEQbua3d5KGX30VQV9nCLcGv8CvmJIc2aNiI+AXwcjxLt
fzbksQRUse1avd65Rtrt+zwWx8dv5LFLjA21xPJ7pFZ47kSdnvGiXzVtTN7CKX4Bdj19DEP5nTEN
9qP+tVhGEtUQLO5cwmZsLHhKHgRW3b0HM/5lSDWkBS+SodAOQoyk6S8l8Pjr/mCKnewr4thy2dWP
anFeHFqD5SAcsu5KUqwjP4Hfgwln8NNuXc7CRmv8og7A0q8OroCdAXviloC5v9mt8Nd54XJqgHVq
BlJeyN8jFjkuC+JoADY0NhYVVfYZFom1AO8BRilvjGZiSC69+stMqgIMasdkzvabTTEnM8VY5/Lx
0jyUFfVxmNNs3wscXK4Hhjg1kRkvAyjTQWDqWFSvsrA0XG9AdEATEw5W2C9QktunqaM30FC75UTE
ySTDKKwnQHaX9f/Rqi9Dbyv0nvqN0L7LJBoyI8rfWhlkL4Gti8uwsMkH5rn/6Z3FNUOgrpxBoFQx
EbisXWul0bazwN2zLlnHceSyzW4uXrF1+JsstYbdWvNGMpxHkX1LsrFr0KVt0ehPFo5ykHIhHTOt
rtqN6kvCLtgG7EoMqxF9r1Rjsp+vHuqA5EqXEdVU5aPTH1KO74vyk0Hcmk75Nu/Zf42qfCkqy7xW
TvqLWJvyF3M0FD0O6r+mQT+apBSvrte+cPzVP/35itZ9kW0BvlX7qCO75oVFLkmH7yLAtxvmXfmR
jQ13tZH7hyQ3gvNj5UKw+DNO5rujUXrR7gArZWrntoMpDfwAZdqY7UcKTedkDWSHcE5VNp6+x4wz
Tma27hNW8F1jMWG3C90kMhXPAIPbf12tu/qinZ5JHCXUb4p+RMNknNC3J9dcW3wfRg1qc2mxV71j
c74Yf9n5iP/cL2jDZeiWVzNEc/RpAmS2kzTbAUvU2lluas0Zp/1MdwXTNC+TJrsARsaFDp7mMmKY
X9vMKhksM410QG3e9QCCAJHd/JtJnt+7ZSDw061nYlFdD8ZNRVBmN8ffzCgBiPzfW6CazgN8TVRu
dUY+SDDQv6qITCV36/g4f0SQhGTPFDh1oSyrmYKc0SAwacttWutl7yOIYwDcQCDJwexh/Cu12rs0
UfyvzwL/NgdkqtXgiAvU7m9Fkp4oGcKTuvvlsFBDeiIFjNp9a9AWnx43CKIelPYcu8AAnuYidd9U
QwQmBcFs8esQsVYaJLsQadfQPRc6DPwxHvZza8d3zdWD22NqPdpSHJRFYqbmA2Jo2wTx6Mwlcz3c
OVotH+0Bb+kR/E+jgGPI86NfGVmud0SGcLPnIXhWD/x5d18RAgVmeMCepuZqPZ/7lbL0ce/Eqwzw
zcnP/lWD5KZne66xh1c9n5chb09A4GHIj0O9rZblM4mN10gvkoMnZQ53lFjavJ2Oqtyw8STA2UWJ
GUhicnKfdSDnmJ1SRYGXG+rHlqxa+uqBT1pFfjRFoSo3BCln3JRM2h6d7VEb7n0ItQtLshgWI4KO
Sh2H/rhVtrt1z9GP8Uv3RTj0u07i82wn/SUds4b80WEPWXH1kP44OTtxj0d/KgnBhGLwzpQOr9My
NsSrZgEkK5jsLPPEcHbbVaPj+cIF9jOPnP46VMhutYLUYbvRKEEAawMcGKcR2XgcbfXlmqmHJqHW
pJcOGWf5vAeaFd+B00Z0wphaAYhi7BRYcpUuJ0+j18qLFhxZotwTRlD3pJ6pB98Y//PS8DWY5MtX
1XtlQaCvWzb+Jq+jFMs7DOvTo1fl9qB9bT0nJUtN2nwLc3eOp5l4Tucky+g8lzZ+j4F5p2wR7FiT
a+wbw5OQs1FYPWZAIkuR1rsGlB2pf+M9fBwStDStnvK0vai1LXU3iOFITjFJRs1byr8+gD4YJ+iW
H09byaGihTWz6SPtIDpAQn8foNNwQNexplhZX7G9uPgTOYmMlvcJj5/lIDRi+sGiOzZtSrRvIIwN
XJ2x2OfuUZhvvtlPX6yOMpTsBHTkOHIZpMT5erIr3FZeXZJJNhSv05c1bJxm/B2ytR6UouLvWGt2
kYbEPnL/oAXcrPvc12i1+o+GSI0Z3dpLQ9n5WkcZAbPSPzzqT4ecIUzzfXhVmliraF6LkD09WTx5
GQCGxwGDoCNcB4uI1g9dbVt1cDcGs3uuzQF/nM6Jxi9QxAY0C1dzb8l9CcxejWR7myvSJaR2zYWk
NUvPejubZniObcxb6tm4vJxopx4i3zqo9/H+B8R1svmTUW4Ze5RSA00Q6C9lYTYXVcIXGT1sJ282
j9pWFnNFqA7GeP6GiwfP/68leGlvG9lRy/pt6WUJUk76aaq9ltsMHOSMvY+rQ+0OnRUMCRpnWTif
j7sj9bGTkpOgbi51m0nbIsM5jRmV8Cs/UKTT3KaTs86TwbpQIV+z2KmZko504sjxE1dH/jSQcGDe
RjscwoP1AET/PYOZoCDTQPTHeKr/YG6Ydspki9UBsMNSPPRWIddq/l7Gwr/F5HkwzDaTtV6KVwjz
MY5atKYqyaSFtnMhZ/6JHlcXArwBu404VTvoHJu3SY88yCQHHNMeZxA6ieTIgWtSPTvHS7+wW5VH
mznInninaP04QjUuwYVWMK7GdJh+siZ/+B4TzVSbyYJLSbHR+8zZzG7ET20s6qjHPoB++lWVmmrb
wRtK0U1B4lgk76oJo5o3BpPoCdeoB8bqsNCd2qify9h8x0ieHJu5Mo/DiGEtDJv8ployCMUqqvfp
aoGT+7RsVFZa7kWvPVPEnaxFDwJh0XZkI0ZXt+nfMh8wvG9zCuyb6h4Koiq5Ns018CIScpIKhlLi
FlsUQc1aaH1BhDlgTgJhEehhOYGq13nj9FOSz7lcmRXLM6PCziM4s4kI9zT6Y5P20+f/4+rMlttG
li36RYjAPLxypkhRs2XpBWFbdmEGCjPw9Xeh4HN84zw0g6Td3RIJVFVm7r22MKNfQRLkV6tI17bx
v86w0/Y01dxQEsWKZ4uCe4b9/Yow7CTHPrqHYYXsnwnuth6L6h2IJ+BKXD/H0YPUiyMKVZdu4wOB
z+Q3M2nqacJ+X/pnocnqMbVH+NgFnvygbmfUPvit/pa/NAIOmm70x9lBA8fpg8mgX2+KPGlfi9zc
GYlR3eHzyB/LjPJ8PcNN+cyXyGizsAJ5dCe72oVN+qMk8BYOoJY/2q7Ftxa3HBR9jXzhhtO4B1rg
2YEnwYGEVoW6keyklLvRKohJwwDx2uYNAekMZsB40MIQcviSFjgI1QusdPe7TKiCUAjMxQHd4FaD
XnBtDGS8wuz6g+Oi9FAvy9awEUMlmzbmaK+GsnNWek9LHr2qw9H5YJY0jZva5+cUjjNDU3QLVO4G
QRHZopNto3zcsepCHEM6QnhEf2hlB8lBOiRSNyK52oueL7eb7mTMjPR2htgpUd0gnQ6/QGldm2lE
GGBP42NsVkQBFZ9aoJUnuaw6MAa9eyUEjpblSOtgIOLv/KHeD67whmoYt+gGXSwDi+ufWiDbFr5z
Z+Uok9QHSpJYg0e5PtnIcf6esCfxYgrQ2FGGn1NGk3Y/xS1CpJa00HvPGz24TA2VA7z9fUWy2lXN
z9U4XZZTu/WoNcBs4nlpfKDTSBn7s1nZGBCdzAHTZYDkWn50NR5UK2nqNe964b26Udxc9byLGG6U
GM2DsT2Urjs+l5NekSsmqo/Rsf4+W98b7egQmaYDaHeeLgWHKi8JcJghGGGi9MlNL3ZAL73LMCKe
Ebr4vh7sxrJoluy3cRexVVzJQuj3ccT8oVnGEj4ZLceExW47Qv6k27Zo28ogt7aqY+H3YuZQEwlU
eOE7OVHZW48m37Nz/zs2GwAsDhjkoW6se4fUv40hc/GyyKGhyVU/4PlED4xJ9G8C3zBaSBOJ4yhf
/TTBo14BhaHBeGkDxnSAsjdhSbhXsAgM+qgO7/j+jhpN+nuNJgRgjBZES4Vo8b8PVez/fSnQ5xyQ
PJg7nb4yIWpEIvUeDDy1oWCdHPc0DIttgP1sL1NIWfjNZ+/kCbSSyjDjA+JkEfDA7dbuM37ZOtdf
1NwiEZjuUY/sOgMy7JKZeN+Unafv6HEvYeQ2Ri+ri15mUwSb1RTfmGgox4nmWmIBqM39F4S/A13X
mANVHmBrHGqvu4daPnqJddQyUteyol9GATD8jhKP0HZahGaDDIKV21HW9QuGe8LWKkmRvTAHqD3S
53xEbITEIZgHsJy0ttRDs5iHJ9PFLrC4cenXSty4rdivrSHOsHdgzTkIj4mDY8VCZqte+k4znb5Z
MUpNJVdHkraRNqiOtZbwoqE++pStfEtDeZFd8RlI915twX0f/EQ87pxbyiKsnemBzxVd4RgNqA2I
OVIHI3UeUs+8nH19GP1+YzXtpjU/fDr7nwGtrP2kdc6503PyXGLQgiSu1AduGno9ARC2GZ8jgl2I
J9PwrjZcdSF7kZfvyZCJNykhksw0TftH5VOUJvPTYJkXqo38tZpm7+p4+S+3bqN7ZuLRXvoOzEir
7QFAZ1tGR4KQyJ5FqVxQNiFhtDUKKYdB8nKfF1XzU9N8WlbLq9qXKOKzpDt0oDyx84cULoGw3ljL
9mXlnJXygXlJ/M2iWbUVGtzuxkdXSQVxmUmIWTtDGa+w25qw/E4rLIQOoEt2B2k+fk0Sy9J2TV3f
v7Xdb9UjVA+lI+4TEtfQFFb5udTj6pL0cw0io/+hDo2BazWXanB+hdyE2/UIyvrLkBpnypZAZvdG
+39PMuLiIxUl2ApuMPXs34OJXZxkJKxNWjFZjy30sC2ZgP4hXoTBjcHAHgfuSLPrP8dKZ27NN2um
Ch7/DGExPWlwY06xr5O61BTvet/DDqU+vloOAJg5N8pLG3tvQ92bd1lOdHtoUt0g/f3AdESVqRtf
UURHPG4YU1gEkZ09ouOfcVSdtYXOiX2bFA4Z04IDwrAR6cwXskxbhE4LVrl2XA/EGtMC/bmfyvLR
D+ytepXTabqGhlmd1LrjFrTBbQlQCV/yjQ/8OMvKPKsm1GjVf2kB6mV3t14bBho3ZReVBCzs2okO
1DhxK+/7oMt2wncwjsaRJINZqz4Id7B3ATvjuc+JJBYB5p11n0EN/+1frU/ETyk3sS2/eqRmx9rC
kJab4rdcnK3qIUpG/U4NILHaI02CoJnU2tuY9dGhM4HBts64H4zGf9IRBdMVqbK/wuVS1zZa4AYf
lR3T6omr8GPw9LNRNuDwmvhaQ4t/68Yf6/ROR4RQzm77pwE+rge0rbWq0u6J5EGubEzuQxN/Uwc5
SOPRySOTaSMHN8Cxn55qG8GqpHUFwwKWW55vVeeO1ZMG1RKqTY0eDKzNnU5QYJELUAoJu1jeZXt9
QEO5jO6dpcpQJJV5hBs422AP2hStobBTJAnqbpP+3jaCjzgdKji9g7Efx3o8DmjP7kWYB/dETTOp
BPfkSVNiuKnFJUMIQlGOHkWY+XBWbg0WTTJOLBoPFkeQYMi/10NlvXmyOmvCdN9jz7uK0HK+sDNf
i6Yjl8n0dr1I6t2Yv0Od3tn4yO715WeKPBArTuozdFpepnq/aJ52aigZtC1SPuyVV1+bW7gT2XSm
/+5It3yrLSZ8zdA9miSS4Rtz/bUp06aojmKDrhqyVSg6/0HWqO64GlLRE95HkX4mlqsCJW6AEdCC
6rjWEK7JlRaTrn6Spmmhflts2ZQ8G2VyJd7CJHmFTzaPEMb/HUzQtsA/lxaPvR3U+8gha3O95Mty
PqIcheOzSNJixypubs1cegqIWVzav+zB/LolpqWhfoAgCEqHOLhbplftyVsUxflFWB585UVY7KYa
O2iMUSZc1CEO2fKklkx0tLPBN/fASDly1ib6214yv5ktCKxRAOSOhCXZUw5DNxgBFNtm7V6Nur0z
aD+dlFz5n3o5lTp9Gd+O2SStRPBZh/5u/Wi0YUBk7SVkykdDdwmq1jisxyB3ApPCVCo7lc4SkDRO
BS66oNVeOMo02/83yyU5mzQ+mizoisXFHA37QT1IZ0LxbcBsVy97vF2561bXSZFIOOWRp5F47+Fc
YXduEY+eCvux0k37+K8hoZ5VWOQ2xoSmTHV61cxApwKSI/8/JcccqW3264lPc/Vk++/vZSmsi9DL
z+paiVJ+9MYgAqYGo9OEyL5tK01fpebu2pgzZsMmD+2O5rhOJ+5dPUvbvsZTSIDRsBjCJ91A6ehZ
1qN6sHpQrVkRhs732MjETsvcjOlh9Y4aGNSNbSTRtY/b6Dqk9p8MJJax6zK9vuj4GrYB560nMiyt
VzX28CX6HJaSi/Sz8lA6hXlJ2iWigX4crRLz3Ymi9i1NY0qWMTZf02Z87RYNIm2ofp+KgTKGEPpo
62vA+MpGyIsvo8Df5qkPgdxHeGtU4nnxg98Y/+WvSfFcNKDXCzPsvw8WStEJ8tb6TL1Hp7bfDMt7
6zM93Q0G+GLYrgnpsdd1ioqolahNOmQU0UlIGWL2BN/H4X3dO/aG3DIyzDXRXZvRf20g/ZxbMzIg
jYvyvlmObeqZQ1Arx0rUgibpSyLq+peGcNRHJ5brK9cq5JZKaZqQubDXIf5IwZOqzmHdYBufTCQ4
qgSSLfcNI5Rwp65Teyo5di5/51oaY6FlyNS1W5BIcJgtCiGE47/11iu+NaiqqZG6iWno9NsoJNyt
xULehTA52pmTvewxPsLzSGgFzdWuSuf3OUDPjkCuetYj5BFRQkypR7eDqStKaabC4lCPqNs8SzA/
W5YIr7E+W3V5sOuDi5shFW/iVjQ4ETi11aQQWA0DQSUBTASCJbWPN5Zd3BWg+yHzzmV+wniHlZYt
2AaQc7bs3PVWLAqWL9golvm9HZyK2flC54ZEyV+cOM6wJJ1Mf7Tu1o9FdEwKOAFPh1zCJjRaaR5m
YUt/kzi2c6urX/iBYiYxTfxYLc+agGAJN984wjAPaoQzAYnZLDq4q2WE1q5NEFz8kXWP/NGRxKcu
hS16R8JolFTKmGFdJ15/zHLyY5sYJP8/qlytjR5+C5yG5G0y9RDnfskZrqckvRTIVmkcd/xUzfyT
uSsdpToav6dEI0Rjcl5XgJXMYOIg51AL9czA5n2IOwCYTPne2MKmXVm12q0fDeeYev6ebXLhbaGU
VQ95gl+kgeN+tuvvTUnFZy/NLl+45AerEpFzDpVJVBHCXU6fC4evJpJwm01+vjP/O2mI0qjczmnk
HStpYoyVjg25W45Mbrq3yDI+tMQbH93B/WIN2/DH4wtlIcO5iFCYhugWoYnxRRezfUc4xXNF3+LS
e/2TGsbKJU9KPUvlkdkAzijs5r2vI/L7DzItnpxom5BWtHYzyGE9lcngwEMBxjQUDQeOYYannkqo
YcyMF3WWaXXtvXoVkC2INnpRMWH6tLZDUBSwwTyOr0vFV7Q+4RViOjCXfRwmr/qIbeGSnURwkmOz
TirNszB6mEjEzKV5SnqJGrb4XhBcTcu/AoMpP13dJptHgJ6Wtglunf7mWSxwTFev300XG/VKWUy0
T9W5a+jpg7XStuqgbU5O8lh29BuG7lZ0UfNVmc1NZ8D23fAR6PrJVk0qKz2tTpKpHvss/eAxMcZd
uKj1Ey+2N0Zh3UtL0Jqx7aQCRGs2D1bun0bfoeQTydeqPAHDBXMgae5WuX0gf3Wkb97G+hxrWnT9
x1oDizNcuYWCYzCPL5xzG6L5CFUvnZLhUmPgszOF4HAKqWYyPPLGeevf+6l5neJAHmgWjXvHJOJW
o22+85FQflWtnp6Z8A4nI8neSzG7zzFJQ3uzy5B+cX4Iud042jZm6H/Qc4W728f+Bz5e5F81x9Mp
eWnSYT4aLXBdk+E2kBn/XM4oDoxEvzDMBzXfje2z6gQncMCYP21j5jv3sw9KIPY4/GouX0KVcTb0
jAUe743figjyzYJE6YyqZ54LBxSDg8B91s4vPV/yY2S4e0Ib5pco5K1qEQGJGfM5YKCa7baOr4L1
/PQ/z4aRFIGhWkhjbaQzbsRT1WFGvyQRYcWZS6Ot0XvvuhzRG+l2f5j2HmklkgKH1fBgjx6eSlB+
77qJ9Ebigfg1BP7BSmLt0yuSCSIOV3Mw0U/uSoqqqQPM4hqufTdgZdqgdJIPnaM7WzmUpK+rsfKs
2xgRF6VOa9ABisLUOamWQTR6rxXqvW1v1t15dtzh3gMkN7T+T6ugr8d9Z4sg3KUwsy9RDYe20nDg
yRCFvZ5/I2nhezN4N78ff6n6oSvJt86LaZETcuhFZLEwuGuGq9x+t2yCR/7fZatzubhIq5Bb3yAZ
o03C6qWp+2abaOjXNeTqavCHPyI/D95PB1stkSWmfSckXWDPLBzgn64FbgYUhRpe5uzyDFwuGMif
fQ5cqyQFSpaDZrvtj1oEc6oKKn0nhkF+2JxZGEq86X5WX9SSiUYpIVbN7/fRj8BDx62a+CkIlX0V
IYbFZ8SsxNbuCYMP0+1Ec+DQJ63cWQj4nw3bai9zUxpvxdQhFUd6DD+uEibp4cloP9g1Teuid9JN
OmSYDug/Y9CgiVVnL1wSzhlvcPM47UiYCYA3gLPOcPszLw2OwMJXbqMQcBW4U7/XU2ph0o6xJrGt
IrPrvw3WbD36nQVNo0yx7/DvrKdeUuZIKeRXUy87X/Z3SM4umh2HGOHdD7V8qraFtaQkSXmcgXxj
wIOCFUrqBMs2q0NL5ODGtt1zOlUEURgBPcD/+oscj+qwo5mk5mW5YXyNQekcutC/KQVxXE7fMXp4
T1GMN3eBK/RTS/0RTet8HsoqIpu8fetSsfS34wVxCpulr42/h9C4h28s8vG9vKrrApD6Q+V7xc7D
lv1qavVzJPrfaeIsEEnOYhyGWjAP+S9awd34OecDSOA/+RAeWrfzWMvLWx2REESHZxM0KTiGzpCQ
4JdFtQvcl8Esnxx1DoOwQIxStKz6sF/iIrwxnY3xFFgYZWIvPWa2dvJfZi/VALOPzdcoBywtrcHM
tkytFGSU9ub03WucmeHZbztgYE4CM1udM+yUmppaA9075xpUwca9ejC6JqQLnBEemor5q+K/d29n
3nCOOvE1dZNDgh3ltyWm/Bfoc6fOiTuImaAYODKAkQoEyH5enGrL/I2Yqbv9e1+9xNz7VmgpMJFF
OqUe7HT+NpW2tr4Vuq21rVryqcRQZCRaF9nBFi1d8kFz4iMwAFT/dDwjrwTizoFDjdiiH8Te3+Wx
Ty9Lnfw41TtXO3VolEJmFOV3iwSw49JvG1ynBWVuL1w5ng3gIM4cPjFbYz4jEAONTN32uFpjyBRF
99PMUy6b0hAnc5q+r3Wv2rRL2yp3QkzvpenJn2Q8qkOPUdnER8wTDPSlqG8i4BpuA9CL7BDzwOXX
rib9f8VbknjhoWmKezmP1cUtvAsG9XPfAYE0NJpE8AKYovUa0YsDyzyWO3octczKXVBFz6j763t9
abzbaLaMlMZJ7wuLZcYkH6Bwv9p0/GDvwC4TwNZVN53uxPO9Qa4LFGY0cMoPCy0rRZPHV79o3wPA
TWnwp2H8tkx12ucA8gmK9Ohk+Ym2hMwkr5qMH/WoHrG1NUgHdG269qR2btSJo+/R3oKKo0PVcerF
H5afGbeVW7rdxqEwDX3nBrSfwOUkW33SnGPi5dMVKdbOhZtwQ0HyjUoTsaxYgjIpfhFOYes4QWqT
W93lWNw1zocth2FZ5omU8HTa58rBqA9meyt1TOytQXo4C9sLAnHGYlVOl3LBKvhYnzeU999Ri2LE
7x+mBUSX9WBkweH5ewJ0xpeyD9bBGkaFc0JA5xnvebyDaucuipYSughK2dnWMFxPTEScQNx6Wodn
S9bsrYNnnPCVi9Mq96VpdeomcvXUFhXPVIEGUNZTBksXZmqaPXfF/GR1Jka/DFNfUpgPJt3xC6Ni
fCkOiWKp4f5sYjPGQcfOpQZxQ6ibl9bOLkNt71dF01DRweljZ7wVRu3uQhd1bEU8hzrgxbW/le7Y
fguz7M6MKu8YDNW0Uwd06s/tYGFB5/r68o3xviis+Yu2b/mzEdaflsHbRU0xkHRYd9XolhuNaLBN
Ew+/gm5h3JjVk6Rdf68EhyHYZuQU7fiYGCS5qwHAWAAmMhBM7mwLtmrUlqeQK1CZX3yMH3ewCaB3
WO4AnjuxDmJ5Vujcw0oynqGx3XaBF5xGJ4ufCpdO1lI0oex+VaykmvFF4RTZBbycs9HT2CbYycnO
cW1Xp6zyiP2piVJdGzQcM7alYROAU+r5Qa37U4JiGw+PDSFA6CxIibvTG7ynfoxwQOTAMgmvfqQQ
ifBn6/2d8mOhckRnFkORt33vCMc4+tkn+ozqfWiOU9iz+Htm95s14cGrSsRiUVHscw0S579FAOkp
spd5DnclZp69TzLGKbYgxWNJmD4nem+2g+cIbYa5T7la74ugrjZOT8ub6zQ5673VbkLEbScTexEz
pQWDOyAulxyeOZtHVBUAhpR8rnRFc1mFsBOa+a4lfIzmkf3cUIJQIbaf88SasNVDpOc1hP8jVys1
jRbR+EC5c82WAMCI3LirKzMmGCNZXcsrK4RV5Xqk22MmeiytJvo5tb2/wUrW3gXlfL8600X+CegC
Py2ZRn+l2XVqPuQ1WYSjN92ZKSFwlhJMacMoX7TEMlHj1d3jitZVvQsDUXmNl/lo9XlHU9/IXrBz
P5WFQfZSbb50dsthaLFODECWk4VnQ72ic+eW/C7q5fKgnnVgqvaxhsYuKoz0SSssf8NvkHzl7U+z
kdGFzQNBRVXTycnC9OrVXY19Y1F0EY/zzUEvvI8tXawfr1WI7frpyiAcbyK8yZ7xRFJWA+BwhCpG
P6JWLJO3ItLBZUC8MUSPpmQZRyjiJJpDDp+CLKLFsF9HjJ/javRWLSSz4PKuL9rv6rs0DLmEQSN8
3Hjc/yfB7oznYaEb+rM77BIE31xuOKHZF7frezZ6xBopyoMLREMB4rMzbdbw0FdV9DpkVr6ZwuQ3
GXnxa9/pdJ91hPt7KaLPtfwjwjfc89862WVq4D9iRtyLAUePqq4094q1BcTmQCyP13OnbxNdHquW
tL3GMcMLbZjiFegq0eohFsQiTq5RR4aZiXWXYYqcLsQwPKCnmplCgcP+66ruiGidq8C6o12Bx9im
ve+36V8dcWqkR9UkEzjVdg7xX1vVLlt7ZtC5AIAwRjbxEHaayDdtnbQEDfKgJXl4RcR3chetmXpr
TuYvoAgG0qz0QW1nTFuTR/UqgyS7jt1Q+QzrXLMSgsHzEoGhjB6yZBpaZFPJbYB10OnopiZNqD+r
cZLuit9WpMWnOizdW5YLE8MXv2ju9i+Bh9jc7L/5qRXclDaWJSF4yPrhvapw22LyDTarno3ukXNt
tGsYVvMqqP7bkg/m7lKilqBHOWe/2so4MvrK7rUx7K597zyPpKv8tqHkhG3/yh2OTEL2H5CLiuM8
QOiK0uKo1SObAt/uxhzM9Gmq3IksLfektlf1MMQJipoK12da/phao96oYwSCI1SXSk+dcJUpUaqe
YYcnb9cftnWL9k7JHfgOmZ9y9NtEsQFFbGlyqgf1JRoGPcBKNyR5cfip+9gAOKM4ClmHJk4BddWD
OQbY0ZPyY7BTmKuLtMZDRHGLMEB5iGZ3mp5jdUpiuP9aHB/Ggu6QMuxCqSPnRJXinp7IHT26OJ3u
1kkbLWLiYpBZlxCBViFI1GZ4hwHNU1Ut6O0FS64ePOKtoJjTDuyr9o9YSD9JlGgktE3TIVhIP+Xc
/oqsnVM6Dc4OxPsOQOO9x14Ics2P9r6kI5S34DxgJvKD1oF3jR2y59qqoJQXafxzbuY3eRRpk/0o
u+YXQ4jqxxxWty74rbQlQxtnFzuPF9BgYFwTT1DPaAEm4lXgU03FzsKjchFa7txrb0qioB6UpIXA
U8StHtF3JXjdXTIJ/4lmPVZjcr6xhLG3o4p+IapyZqeYuN3L4FKOWUzKtX4lW8X+JjPxa3DFgxX7
7VWnjX2O5/FLyc1VvRYRl7Yx0TKclWiksUoXU03X72pY9Uq/hGAhPCZAlTaxJ5KfgqBZJL0LxAbO
mMyQRjjdLnVJsrS0+TokqfUoen3GiJP/QqnoXEqR3ytXx5w/qwZyylhPD99ZXKdjs9R1hseuWFl5
sfYxjZCkmtShJ676AwGaGeQDi0t1LEBRsfY2kH526rRvpZV+LI+086cX0/TAocXec5f3p64KxLMh
jfBu6KIcGlIZ761gqrm4iADJB6o4MQ0/EPuDmdHkjzEVl2SQoBWWiX05OQZxkJzw1aGpoFu7QUXf
Ip4iLmrVlZmV/6zmMraN8QZCEMNZp9oYqL2vopszvOCLIqfBWVGktn2t6JQc/UTiVFGDFKG3F7Pt
6fGCySAjKotPxSDdLS0jg7iy0bkbZ/LIMDsAG8hZtuSE8B4F3RIENCVPM0M2nN6Nd26WoA0ZYG7f
qKdiCZrJe5tOTk480UbPk59sLPR6iC2qQ1KFWBq0b7bdUboP9BbVy9jnE/aIUnSXszgnBrTjV/UL
InT6ysIp2feovVbrnb3Q5daOKNnV/W5wiLny9OkhDO3lN4qSkDBkoGPqbJEZwKknibYPCtmCPRRa
AwLSjKwDGt50r86jLVGpIeiiTUB7/aQux3Kk2bL+X2avNvY+eblLhzrR0vDJmJFAu677KydD4inS
5maxbgQ7kvaCfd+kM5+7hd5PVg9TVmKVsedTjPjr1AR6CdaPwCthojgLelyE6sFHF7s++/eet/xp
OmDKqCBJ7f79AfiqEzmNl3acSrwC7vOgtANxxjlgeanWY6CYFkG0Losj1vkb0L7Sx0/OUl/71o/e
KrRnA27UpjB0ho1O/ghZCgRozllFcx3OqiP+45Kk1WuR6AgxYvk2L/UrYiV9wY8i1F9eGhQLtZ/U
dHPlREeZ0B3ooVvRkaZgztUvjuPDQeRN+g2lXAoUMQU6UJoagy2Q4tNhOLlTLb/SReNioKPZoN88
QIpzvhcm/EQ1pfS6vD7MGSKVarJR1HKyOEVtO79luGl/9W1LKyUMsLZidEoio3me+5ihMmj0OxNl
/DYyGasHZCBgyHJRRHK4upfjneoUAqc2r2XuflPtzLBpvsrQ85Y0KqZnVR8+lj5bWV9TWdhj7Z3z
KSfEiP5d5AsgD7MzPkKGlHdNnGYbzYJCTyvmKc35eMHfnI3W3DBU6z8cHWR2ONU9ylkAd2oF4cBo
XUO0Qk8dPMVN3bU+hTRjULU0tSWjqiyNnv/NeKqBLWfQ0vEg3HS8dyIUP72ZroKmJUHlQYdCardj
h2w5GI9z571JX+uOq+0Pj/t9j4D3YbCrS1bV4Yt6AK/zjPQ4uqlXGiwBcJOAkNog0V4kuJW/qk43
SbqN0XreU4X1XcuC6iPHY/P3XizBhjbEdUm2KTGgfeTS0chLWvadmgFk4oPiMgDm7TK8fZ+jBNnY
Emqdd97hf3ALdYsQcxWPgVX4TMB7vZoEATe2Pv1dlXJSXv/pGdQzOgGyDK6OQ8yKnkCuF11cvzQG
jL16QpRTS1O+JAFW5CrQXnXf9p9zWJKLHk5KMhxtTDRrWxjBZ3PoOZ3uCCBbiLKtcZzj5DQ3ZvAp
NLCIlNvFpjLrAeDn4uis43g+1BJNAnGF2Kt16WHk1o1TXhQdFVNYMNAuomPQBePNp0GJ+jvmnLV4
xeZiidoiByuzh3bexNyLG6tusmMRIbjNORsjEFrsRrTuBrQW0bQBDV09IGXhTAncWAGPR48pcNfg
+EJpWhbb6Zdd1dNzFo7PBNe8rEK2jjTgSg7PAByISBsYUZPI/OzS6HrSWnpXa28+tVtSpkOnveii
+GZqPp0Vxyu2+YDezcuFvY+oF59gIwtIZBohrH6bk6HF/+8aefUPZ6qLo3qlBzodnDyjA6te9wQn
7jpomVt6dNNV/bGNrdxZZPHT1Zs95xgz20zy/FTF9qmfz0REgpc2AtM/zGGd7tSxuWu0XVQ4B9De
cLXMSewi8LLnNCDqabIevJ6xBxVvJi8dnjdVHatp978H9d4AHQE0d/2s3i+XSUFTzdqd2VB3ZR0j
Fun36b6xmQRsos7F1h9AO11f58nwa2zSP2FBWtt6IuKnfHW9zryLSre+K6SMriR7UM90lY1D3Ip3
jdV9Y7kzXxw3/azxn21ybHNXJci3LJT1yX+Ig05EF8udAdgulljT8b9KcyahmyHGLgotCLscEl/X
w2lfcZXOoXvU3RzgN67sOyu0mluGOWQHlCginknvyFgUzm5G1nqJu4zg3ZQs1LXxIbSagt1M3Q1b
+a8u6D8mmaV7xwoDgLXtTRDl9eLNsX8cdDIGCAG+E4bhvhPkcU7s3LofwLH8M7LoGlzpMX8eliyP
mZEe/1Q3Ro74UNSZIkywsvoYppzF6BlooEhNAzmG0hUJwujG2NraWUUghu+9s2VqK1Pwnz4H8THb
RDfnyBiWu8brSFuxBXxX15Nf0OA4/tjabG4VsGj9Oy1IQ8xk1X6QILEZKFjvlhfhsxDeofUt6yGT
V6gPGxjuCYdjktXaTW9V3XV9qsOk3Bhn4VNxrQoA081Dvtdl0qvjBlfz1rDXvDvaMSBiaSB6lhYc
CNaiTbSEpATQ9E5NGrvrS3fJTIFli+Mbq+7ey5OPrEUbebQg8ZwUNBJBKz11lePiSOvF1ybtOkJr
eIb/8LNWxocl1Rw7w9kb++0qQiUnYSbeFxEeYwbUTwS6VYdEpx5itMoppR2jrTKZmZbAM6SeJpW2
6wj3uk096HHw5kBMlbg4/FwbVnVNlAjMn4dw7AHo2KJ8RtpW3ugZntWreXkrEVxtIiwvpdP/jtiD
W5uW31LZVV6VbaQxmvw4LtPKiiyUvI8cKFv4NQg1UQ+hj3WcGCtn/+89etIp6RR4Q3rfKXcdArFT
Q49gv9ZhUjBVHBykmtIAPVWmn8rRN8jM3TYe+O4CodB9kc84GpAUvxWIPxI3ehyNh3UXRSdyTM10
vM1jx9Rd5tktTQDO8zHdGVPrH4p5zu8c1H5ni8Rn5aNFFkE+I4B5aCfL2jwlWnwkIJtJqR34D4GF
ADMKBBfm4mctMvgjgRPad/bssEzrDU2ARe8aCW3eOSkBcFwZX3ZIFom6ipD+XLKucfdlOJJDu3iG
jXLJ4HazDrdziuwXOOqdaVCg2XXQkNma6vsFj0przECXtDwrZ/ua5JWxzyqoGfSmzUfEv2AJgTVu
JmazH3GRP+beeFT3VRlPJkrkRV2nh1QKyDzYLuHCJNrwarm5/hQLek9cyrORfhJI6e2iyQVDb30p
QTUirkMnMeFVlrDgoy2EhdEeHhMPy4kCcgcBRt1Eu2YNzuf1HuXL6DbqpB8SQ31xJ7Kw5ZiTnE0v
tnfi+GcytqhA0wO5FA8CCMhxlefXGaayYriNfh3cM8gvb4Bqb4A/y0eNhvf+3zNtaBHQ2xCsVllL
YDKnDTpJCHhl6cfRJVtUibqkiY53XaCybMmgdyPn6ncenMvAcu8mqqZHB10aExnnOQnK9pGWcPsY
QrM6Z6x1G4/DnlJ0eMC7TuhtvH1RtuN62KOhCUZ4DmJiXnQieh3nC3wcO87QhY+dVb5qiXQo6PPp
VOrzd8AG8iARapGgW4i9H7KkaAYQCoXfC5scYVwAOaXKi4PIcMST2XcL5uRdDLH2hLE5P0aVPt0s
A9owFoKfHrbXDQJnLlacGvglWc56LMxT9KjL9IuNCqGCMzmvINeHLc3fDIa25rwOG+uHWxZvaijv
6H57ZK0Mj61sWCnhi59ypkiHtcODDJ3ZTRac4G2OH0ZsvzRuVaXkqqJPkTGNQfTvaTGTp2SM2h7K
4XgBWg3XZ24ecvFJM6Y+qolCYL7gF4OOZlJ3qPauR2JMa/dM1ereuq85r5Djyu15MZEDyL+ljfDE
n8LP84cSo587GAQcYvDCM20P8WoS8blFg1oc8i5w7lvQCE+VDW0SBvC3dTmJBQkni41CXdSDRDTA
0EqepE9AIYpVi389Gi7EluTbdMkwGCivyFKenitLY1ayTCANJuN3LZ8hYTJU4wwhsmPgNil+mKC9
xINE3tB7tNJnGE1cAMlxgPaIDpRY5WgJtKewijTyoLv6UcTah78obgoGYwdvFtUpTXIq62HuL6oE
kz8rMGTbYFmJWXecFy1FtmLUdkDuiSTLeTaZV7pdvTUzDDP/R9mZLceNZNn2V8ryuVGN2YG2rnqI
eQ7OEvMFRkpKzPOMr7/LEVldKapNum2WFaUQKTICATiOn7P32nU+tZh9EzzHTtPXZ0bNNZSijNaB
sZ+fzH/NblDblB2QPyH7HvPIXtMU5LfYhOe/Co3yfpgwOA2kR+wbD0qEbR2zDPakXaCc7aUC8N8P
OqCyBaO3dGuaUs4DtWI/t+xSL2XcWfbG0idUYoE0jPwyr/CulGXtKWjSDWNxjWxS3VpZHomhqmyA
xTJ/ogGninAVlEA3EXJKItbmpjY2NURQo/O7aof97na3JrcHc653tQIV0iH75NX824nJQWswX1Vz
i0ixUL3NGINMJ9inbEYNFmj+lLdl73N8SWyefaF/GiOqyF9q9mRS7vtAXF0iRtlj4NDqDNX+F5bG
BAOBA0bHzG49ZTnL7Hxy0dqSZGGEjcQmjUtW6eTeHJwHuhXKk6wtKUkXhWTYECda0E/lvSvdUFzn
P5UTwiOz3zaxVt28PbPBp4HcAVu7/HzDvlKURxT9xfhZj9GU0fLYgBjU7nwIFwv+5fglwIh569Pz
oZRD8FhMrbIhCXOBNXxSDK5fZjqPvt9RTg8nzA/DfeNrHtbqiXM+l6HZxCHNh8x1yLybYRzMpMl0
hIsC57Pzt4P0ggo8LXtWBcql0UsXkjdxUCneu6RWLrdqY6C9OOCz6BqCPmdwzPygwaffwMPCDVOr
9qFVNFAAox28llWBGKB0/xSZp3VQXdNEHVeg5cSaVvEezTCMvhb4AXCAhK2LQuCJ/Cvhhi3zBjmM
Uwaju8tTLg4UuOEe5BD0EdrsRUByMn2s89x5DyzgB7fTK1TsUYKKs9U0qDYprFAMaFWBWXBpbZ9J
dTaU+oEivzrYdvfHrRemKaa7SU7QatQFyFM4r14bfbOySl80jWNecEGaF8MriG0biEWcTY7CTN5j
rYnQffYeW//+XYMM/JARkeIvsOKMSGTpH2clWQxaOMG4yRHcay1+pNnFZijdn4ZgRmjwrwz3T/6U
13F7AQK1nLu3BKNSjSGt3c5MuNG2XdpzWU4vlhUbfHCI0KzLtvOsnHoLqOV8xSjUTbefEMu4p65k
aOPgUWbvojt3mgJ+cVbvzPxbGI/Pgezeq+Sg3NgpaYU0cHAIWau68ak0hCQkxg6pcPM+QWp0x8lA
FTVP9Ufa9pdoonzrIQDnuXOd5yd2heQ0tCOEEHKmEoruIWPzddQaR9+Wrqkv+OtwFVGux5uIjN9l
6mpPRml558Zo0yfCFQGPu/1DBy8Ntwkz/FnGNbHNIjVouqujhuKyToedp47RxY/Nh3k51B1cFXRJ
wN3IGqdVVDJLydtdeWzQz6QGtlxz99R+YhMUtnZMcOgc6RJgVpmPHh6lnS5jlFw2DSwQGhTUQj86
SlkskAxWMtqOSX/evw01gfBcLndzi7gGDIwrEwBNqazjwcqxGlTlIdQ66mriGQhI6kAFOrXxMPhJ
j/SrO4sAp69n6piq+xQDy01l6ubDlagAxdfEne4hnGgJdT+EUQ4tvEsuqoDfU+nGxAx6yFeK8oeC
8IsYOOv9tmI0UJLkpx5vmrbwT+w3d6Nv+vveYhA2p2iQKt7dFFyxVKlwhM1b/LKnfGmZ7T9XlTgj
e27vfWdSn0v3xaOPtL99/kR9e9tbW7frk9287mqAOo9EIwerSgh7Na+9c8B3V/THuRFk41tddP1r
rifBxg3t+jCpPhwScH1Lhab/A+QjUChpJlbzU3cgnZ2RecmxjABYy89y3jbCJRm3KUXROVkW+Gdf
0QuH+wINztryjPRRnSYwOq5OgIflrOZBA0bgPQpq7MZFBrcJMvzSls7sajKH/cw40yYVkE9cPbWD
DVVjYIgXOtWnqdSM80gVhBT0YqED2UJSHhbz0/lBMYHvRYgh9GQc9wLc1TYonXEDhheERjmmi7zQ
oq8220F/bPpXlfQjphjXbCRGepCFaicfhB0NB73oPoWygJ2ywDt1+Des/zFMzf4pU4TMKhE1hkWW
3DO8eJvbfdrUSHC7e6JJaO8ytRe7kDHhJsvJ/a5GnCWhmB6EUXCfAUsyO4zsQlxDjT3u5LINnnvr
qjkQ3Tnf95qYHqc9wv1sSu4SUD4W/it9Vtde2IEayvwVWH8oKz+lA7iyEnL2Rg8R5BMK6pu2ecnp
Z2xqOtZSyVwsw0o55fTHv7Zt/jgELpCxIoT+bxJxk+pwqEI8B6GXFZcm8GlpGY59cnXde4CA+UBy
VPpFm/JP4eo2yyc0Bkdm/uoinb9HuWdc9NAeF4XMfZtUq1uCyfk98sdyNU/pHQX7fGP4D03NiZdo
0xumwmI1BA5BrUOir263ZF0LvfU8mYw7EiraEF2XnFO6ozFcoccuKpJ4lqV01JEPnu6b+ak/fDIC
usSjXJ8SAMhYYFtl65tRj3ms2s/W3xif76JM3emiTMWaDOTXNMclSlrQ7xPK57AJH9S2uwKs0ZH5
UXjYjG1lCJV/TmumjSRu15s5WKEzYlLJ/RTYlAu8n1mJdgzaqNgJMz92tq/vzRIfrKR+lQmQJ1JZ
9IM1TgvbNo0/4qi6nzWycELgWmbC3WfCBuWV6OoVYzY5c9hIY9ba3Rz1klUAz5sgUzfIi7WFQSDq
Qpu1AyS3F9tc+GQiFiW3+3FaV3Vnb/rQWM11cmnSoAZZbqFeolMGDvfZhbaxsJW0ZLrTUpn4SLAA
VsEV862RrLyY1r/F31t0Me1Kq+77GpJObUUQdMBnr8i6avYGlXoUx2hDUprBuUWr3VXSe9dQSO0y
HEa/akBKoyDrTpfa6qHriH2XT0fPiwkAo9ih9VBV+yrK85UV2gjknacqTOgiamjyZHKr0jroJgov
YGAignebQI/CAwbcNnTMZ7ewRZTQMsf7L52ghunlD+SAop33AVxqhLB9Siimd6pH/wghmP/JDqgk
JaPTr+GOZiOZWYMNphRubLSLTQs/D8RIZdnlrcZ9ij1zETZ7efbnUczUZzS0S6JUhNX5GOMjv3c3
kJSbzagUX3vNvHgdyUfwNLACeZAvF5ogGyYTmBLSbqD0aqG0VY9V3Tir26zxBlzEYZUg5x6yAwib
cWOK4kHpzZBXNEX0noNmGY/kfdi84JWJMWTdlcPEVYhqxCVUdnW73QgtK56dyjtlFvMiO5mgUkhg
K2bzYGFOsfIapPkmmkzxBFxo2HsDIrjW5BzQHJ2Y3Ui2IaPHqhXGHv/Wtpb6Xsf0QFnmRrAqVfYH
NHDIh0LUcw7w7h58P/0844aGjO+oREYWqpSFlKNFN2BgIWMZOqkVBJGOouNGQ05EE28y1x3uUKQh
3+ufPcuUs7a2vGI5SX+PwV/MI9rAjMbNTDJUGYgBM0OWb7sFrXg9xF2iFe3Stfn5kouD1W0xkYXi
ZtDJ5vl0XVbdIU1MuYEZqkPeFdEmKyd6+3mKhBedtI3c6452dnJil/U2E5fQjZoLO6yoRTOjJ06y
fw+idDtNkXOuAMUcu5xTaFT79sEsYR5BA/R2dUheZZf43mK+yqzAN5aNFRYLNbc/4Qu0v1LK7RVl
emNSj9qCgPJ9VRrOOpMAaSWOV1Y1nQtLJSzIGfR9gEh5WYr0W2d2+jPiE+wqFRPRzidGzq4Sikcp
UE8zlngM+b/flIxdy0aK7Ihr3Qzn29ATjWi79gZ3VadecMjCsV0iptjMq2ea6O9iCi55X1tPMNWy
bQOweTU/jdoerC34oUXjMH9xI4fjIbEk88gT/6YP3NxkM2eF0VYfGCDmlW8CgwmaIw1F0oFIdL33
jfSY9QpSEvksLJqcN0xKJeg6Q1dlvKDEuDhef7FzgfDLtR5Hw1fvZ1tarLDbDaMp/aIg/e4AepD8
fp4jacHtTmdm59jKuTScpK2f5z/VgzndBRNrlynGdqFkjbIM7S+RMflb2x4LUrLkzH7MSHifC1lm
6nN0VQPCZwe8jfA31PZrPa5JUzZ1Gim16Nd+3Iidq0XTIwLZByPoh0uvJ3hUUvMgGI6fC9XRKIzk
LG/Acb+7xTQz3wjzBWcrijdS81b6AFHe41TZBvRx+iggTEqeuMgnC1psBMAqFkYEOWfJaoLh/K6N
j2gJcHrr1kmo7tXH2HLnR1PJhM2A2W1BF5nP0oisizV7+eeSPIFDkqARJoe4PgvVeOKaZGzS9O8k
/GkPRYDWH7msTVwyGAD4jiGfwVCp6jOIg3Y9axfgl/gbo8n6VZgXztmjfoaA1EVHQb5WVDMIn+8L
heIdrAnoq99johYEji2zxLgz4KF/bsVRDXq4E8BUDl5YvqeSktijtrS6A3O5DgrfxRE9+1xD1zm7
J2UlaNNubpLFqqq5MXbRPq4hY8s/+GrO2GTs76jjTCpokwTFVlziAd52U7qXHFfhSgkGiu2CEd8R
px0DBjYEi3qmFilOSctyGlZ5QmbP7EKCPtYAvnFOAEll7DFepVkjWFbMGOb+n6Kl6cG01WAhFHV6
1uqEUEjlrLZXx+7yQ0mX45KPSO+BZCwjPeuf5z+hOEMiMwAkijUtPPXVcH/TySiRmp6yNMBgozrR
VVGyrd8YHetrFl/lnEedJMlnFHa5STABLTslRVVZrCor6784eUDwhydZ6PXABecM99GEeckzfHtJ
my7ehuXoPQIHWN9GlR6K8647x6XWvrKUKlvGOAnsX+fCKouqu8+KHeQNxpa+v59L2FqlUeRxr9+G
o3sE+6szMWRMZWQ0BikcFcraCodAT9j77EMdgJtSv+g3ZhhU7MdOb6T+WbvTYwp4mQenQsxEp+J2
Ddt2AH9FS5JpK8JHGofx2swxVbVN8UiMt/GHQu+L/2VEqCUMmJXYvFNIGV/ojlm8FoFI1g7s4v3c
5OfmA8nEgoAjGkpR0yrvbSKGV+k8mWEJGNjy+nee7b8Mkg4GJblaVuBhe7Ay+9omg0gpdW1RIKGa
EWajjBAzTLtGO6Cv6rHyVkWXIW9vxcOtYskByynkhMRIkc+O89pG/MiuGkM4lXQlpxYwAzfUcBGm
7K4EzsHHkTqSkm56ozNk4Ski0UM2XU+eK8JFraTjoZSWf1kTHNR6fLMKG/cc6RZza6BvRH1NajY8
XW1CnZeVsBPl2QVG8QoiGL1oK9SPipgKBJmosSMSGLkWp8fGNqtrxkhsRRDutC47Omh58WpZaJdS
XTNXYdMkd1b9hFETrEdZj7jBGEq4evWsMHbbViThxE6HBLzLTmJUvUNACtpCN52KMwPI+GzYyJyk
vj2NpoeITJO7G7oi891160UIi2pt3Ur4vVwWgi6niB2d13B0akS1Wr9SutRH710d6Uwo5yRrm4dc
oKSzO/+E/0TddtP4lZaKmmAZkFOhm2lCFnxxk6WHITa8a19VB8dYMmtK4wUCz7pt9LcyLF9aScAq
u/5YW5p4LL0CtbK968eCYbwc0ydasvVwFC5roytPsVMVRyamzoZ4A3XdQONBnjDUJ6/tm2Un7aga
XGhwXSttzKJPmq29uIyfvrSDi4QDfGCWWKdQdnF8+eCMJDYqmb7KAzS0hVOb1yrgt06x/ztUInt7
W+0w2zfbsodcQBsikRTG6IECIG1rdZeiT8BTTnNXpKHxbHp0P1CMnzpJ3xMFjcb5zBPGp0lk956T
lJDPZR8DsyUd9bSAYCAdYn6lWodQKJdYe6aNIe5m0ESvYlGpU+qhQanqLd1E5HTzmFxNoV532ZKM
lngbS01K9E3gFN8MHZbg26+wQyK1himjhSoThbvMbHexV32eAWMdDWForNmwLnqjRKTZASWzC6Rv
klFXhoEKV8nYoQ+s7hXYtGulqEc0QEB3b7yqPEGmXiZHrPXtzq8Akrhm9Qk5OpI6jPcgN1s6DWXP
Tcs0411tuS9+m36bbWeabpDM4OQWDSiXFr+PiDTQH0qPaGWhoFBnUtUCFUUH51ikaXhFnJ0Tzfmk
K/b7rK6sUmdTov4rEcPtSyYhtJot9zqvE6hlmxUKtZTJSkb7GM0Ia2n2ZJgkUUclw2m5eZwQZ9y4
iontF/Tb4EU1Cu4L9COzFbbvZeRciqCoapo3WH0k/5F2f8MdoTph5ICFNTUGppByCyofNCVY2lyL
L54pFsnZrzXxJhTuoG1cIQPE077QcaQai8Rn4VJ1eLBlYIyfq0b7NPHqMgUjmrbBRTOdb61oYTn+
A6dI+ifjnHm5IzE55ruK3JTNjDSk6rVY+kQcnvWqZJJrtCc11LYlTp8GaaIeMuaq3WVAtTiMnzVr
MBa//e0///nfX4b/8r/l0PtGP8/+lrWA/MKsqf/xm+7+9rfi9tf7r//4DWuToVq2UB1VtwzHdG2T
r395ewgzn+/W/sP1bQ+Wr43ScGTzS/pSbBZWu2Yu89iNGENbuSUJZdqmpbGIO030R6p4xukGXQRj
uvIK7Bil75PLUkaXbAryo9q1IZBpvWjOjYpF0anstQjZpBnFW6oFymcmaGdNV/oFW14IVJZrrgEf
/v6L92b/8N40k6xaw9ZcTTd13fn+vYkI1lNcCqaV0pzTi8naMeobzmPAyroCs1R+m8IHgHfmH5aZ
vhCUcR9Exa0XbUeQqi1nuDMM6L2j8jBnsmF63Nll3F8jWwwHcqrfZ6MeCb79uqpKbnk+CbU/fxuO
+PA2pIPTUA3wCK7lOsQZfP82TJ1Yahq0wUY323x703Iy4rAXbTmNgPXqlYPd9xiOaYLYPMVnw7EH
fLF1CxxD1NfJYd4Y6+1kMyaFQkw3YdmXcfGgDaX7FHniM5Mz7zx/LQvGixeP20TV9m44Nb/XEaK3
sczT40DiyqJo6L1HMlamhTAKYgjx3VQRQi5VxP0QwiXrBFttuTZGSl0vvdpR10Ms4d95adqPEJ9O
ztgFB4ZCCAbndm1gewGCKYLkdNldmiFpo4qIAjvsvZOp7fFWeN108mYHfCua2PvCSNCBH4I6djWS
t6zCOnrkJu6zKAKe7KlkeNuHfiq+ar3pHg0np1eMz8sKGXjcAX8Ld3quHk1rUjeWbUavLZwXioma
nIvn9FHJTVJlcRvdsetuVhFKKfx21iP2w2xbmGACYXb+8fNPW2g/fNqWUDVVQEhnhTDVDxdkbA1s
53ol2tzMfCKJ1Ws0pEwfBqx3defnh38/eDRb9dx7K7TeO1kdDQit9rZVxSK6SrVIfDaRzNLSgs4L
5XjEia3SMWK+oCpKfexZpxfzx9NFNlRb5mm7QlK7dNuJdplIQChLqWDPMT2MVcVQIHDP8aQNu8lR
LvPMZp7jlKRJK+gO93pg0jcqkNevvJTLGyuD2OuFs6Tg3Jmqn187cLQwrOtpi6u2+NLo1cQcjLhv
NUTBViUrVz6JWsdlsFRAh0+rs0/O2GkebfWYTMgahHcvehHR/BGn2zqKXNbcqCojSaHrX/QR6ucI
55Kq1DMNWpZpfPn552RbHz4n19AN28BE5grbYBT14apkol5asegdZMv7yBEddOuvN6J1CTOOPioO
Z1vmhQwVYehDambrIVR2t5drWtXKQy18Z9iD3IWNd51uFQfTqd21oaIHGb32MdUyYEhoTK5NP+7d
uKd9ppqINaQsLo2ba8/ivJ8x6HrHxGqOfOzbCQabnIrksxSmGFU2AVgO5ge9IQULrYgGNjR6nYMs
/TLLT5ppfuoipMJGRYxNVw2CGoKHusqdLUojiBoaWC29wSZeIjfRMsDCHoFWS9ob0yWZhukSMhS3
kXPCKykfKgfw7A2fmrR6e4bIaVxQAXkbBAHVL1ZIUy7kf72JuZZmaNBgdJU7mOW4+vcrZNB4pJmY
pBbzrrJlKO+n2QTAHEMuy72r1NbW8v0vpBu2y3GSIglHsfaOTmsmw9gcVXnBNNhBv4jM4MCdrAJE
2RpCPFtsis64jxFyk9v7PHCzOMaxA74gKVZEZ4bn0GkJwJvMOXPnd3xTtF+wb8L9RgzVpIC4lUKz
wasB0osLzoJ8HNrbgFPP8CHrmmNxrfXJXZtUXweDvYjeo6cqvScuieakjwoKb/k0TCJ9+/Oz2Pjh
LOagcQZbpsC4q5ma8f2RS5Ry1AIabyuXPZMc6QJYwN2pm+Nu3sqryfRV71hfCYw7WJlHjGuoTNsW
Sxya66FbCNPLLqEVvd8ai2ENwsQh7WpV5k0ALNmzaHW5LoFUc70zABnuU67VpEa/PFslUoFpvnNe
XB9x/xhM0if/L1oXu5nqzoPJN65+8cbl5fndKcMbF7bLplO3NNfRPpwysD0NQ3T0fiO7+ja/VSvS
H9PcmU5lgru3svAbisLrj1b1ZArGT3GysQ3ym3Obcq+L1enYyb+riird6MGQ3Kc+0UVR72+wlhOQ
GgY7oNTt1dVC+yBQ29A/icVLFw73pkdHv/C3OrPuYGUg/P7F5/rjFQHmgvuIZXFB8MF+LOsiB8CR
7UDGZRPh2ocatsKsNv4gSs5GviVS2nGhwwSdC9H5kpkfDNg7C0Flv57Npj0BOStXya6uzPacMJ4T
ABW4CEH8jRfGNEwlQPm2nTem5mFu1kFhWaW1Kc4chatGpuCxoRO5yFzYG8FE48QbweV2dvyietA+
nKKHROHE99oQlq9NgN/LQvBPUi1G89zUzfvWxlNv00Wen402ocH/1zPDMEhfU1VVdyzHcD8u7H5n
TKipK3M5RWxHA6ularQRg9t+uiXLxLvrkDl1GPC20ABrckX+Ve24Zr/xGre5r3Rkz1HTqe9x6/mE
61n5WS2T7KR5OQjyVDcvcZ1ejDA9cE0bJxvx69LoXJvU4M28yXXc5uQMrbMvBzgTP3+D1scKwzUM
qmHX1GxH05gMfbjm4xIRoGdipxmIbV3PH3VjMaeoVZjCQXF1qAEALhvFtccpsIqi6rmPpHgpkk6X
vHe/FAm+HkNaHp2ZEJbploTKIFcP/e4w9ykKqxpWsWGC3+0cjFImFAIVYcbnUKg7K1OmdZTG1bZO
LAxWQJ1Ok3zQCrRs9Ge7lWYU5TFtxuW8aZyGJMEyRApz4Q6fc8giY9m5S0s2K2531FmJP9pJt/RJ
UKdRjS416R+1OODb1E5ujHvnF/cdIReJ7xYRw1b5z0ScalCy6R9qtYntz1SnhrcEJWoeZkEzAWIj
+x/yNByEkCvbAoI9G5OdZKVT3d8lHQ4vZwiqFZxI70ITBEx7UDT4Oniaa2W/SxPY4LP250NAjVuF
BKQVpcIlOdAd+HeSzmDqf6DerY9KklU4GzNzCeMe/7SiuUROsMHFFUVKuqH8WXEb+VaT/aleMY7V
UE1Aw+xnCzGtHFfBqVHcZGH6mD7m0fn8EPtvt5rCdT+R9pEswYpTV85nQF+GzGOGcufb70gNYnVb
ZklIFu+XIEZ5UFlKuUG/o8GEk3JfByb9UotJD5/te62P8JhBfXmcn85/Guu7n5/35setrstJbNmS
BaWbrI0fqwRltIQwArL3bmsiaIPyjIDf23lTDXL5bRZCzQ8hhFswSrhQXb/qUFOKwxRW4SEgp2SR
JMpwdbRe0qQsY20Q6rrrJxrTSg3e2K9I6m0t3F0JdqKLArgfrTYbMm84z9DIpslTZnzunsVjWA+e
rT67FRrrSOsFvcjcWYeOMiw9hkTHdJpexGS0F+L2LoXmBO8ZFIAllTxr4zStDHozC9Xzo3XgB9rJ
8j/VU+7ftShI7n9+8HS5KHx3qlu6pttCU7HEOCwdspD4S59A1X1Doq6rZYwFAJEESPiqrrJVG+Mu
zl1J0iOedDPCTdiHddwBQajEolRbbWuNQbJNybdSGa7tegI7eYvGcSAJ+hCOarUgoCPFizat0Fl0
3C85tCkpzb+o2LUfPn9evnBV3aTYUV00w9+/BZf0A8sKyRKcu0iW6Hu8b2p+6QoaxiM245emt5IF
DaD0OoGEW5dqkKIprscTgHVBMRfiF0WGvDRVvdyhl4L8XZfaGRYUpAxj94tD/kNtxut1BCIRU3Vt
hx7N96+3gtTSwxEmKC0r9FPYDPZVc8/9oCuX+cnQp/a1GptiX2XpN4eYvrVaO+yAZ0+gy+SvTY0t
I5MYtFngHeYHRzUSQAzBjShjham98LrRXithZjOJJCCZpV77xS1H/+GWw1txdaZ1GnWmMD9eeq5n
FELx7XqZxMa9CFrG3bJ5ZnT6mxX7IBaIO/W67p2Cq0AeqjLv0STWS6bjcBdMRJu+T34J97wlEiKK
XW0fNdwva2fkpmlr57AESPbz4+/88KLZSFgG7G7DcVk17A/H34f1j6Zf0vEmyzrS8et2Xqfpuyb0
v9Tt+DT07IY1OWlMXxgFoqJjEHk/CX3nFLZ6F8RkCyWQrw36oi+mOvl7U3HQrbl5vVUru19znSrL
RqB1doXoH/yg7x9KMlpDr3Pu5md09NN9p5LaZgQvSDEN2Ey5eZ7/hESDW3jM7oOUrvLUM7ltCGdm
oK5v6Mli8dcwEMcBBdbQYwCxWWIg3M46sy6s0qMLTigugvwho4uaF4N+V4PStpywX/eUEGcD4vPe
1/JVV4HxYB5YIuLu97NOZ2ggBRSddpwdFmJ0bK6q5s2d9PpBNL93KG1XAzmVFx+AHyqZjDjRAQME
JL1p78TgNTGQXttCfZl/nGUkDe3DEJSwm+/xMpZ3al4mL/Mn+p/fdTvrufv5JS9GcF9B8+HpP8+P
m6f/lv/if77j++//5279sP74Dd99Pz/xz9+4emvevnuyJsmCKLr2GxbHb3WbNP/qxMrv/P/94t++
zT/laSy+/eO3L1iXG/nT/DDPfvvzS7JzC6D2L6ez/Pl/fvHylvLvdlX31pDO8sM/+fZWN/xr9++m
TvPXdV3NtCxV8MP6b/NXjL+btAspD8F6Oqpps4qS89wE//jNtP9Oj9g2XNV2qHssjX4r/PP5S/rf
DTigjkstpAGkp6b811u/u91Fbp/D/96Ulj/oLzcbwZCMe7Up+GWmXDD0D72VzhcI/AUTJrNO12CF
EmZA0Bzzibl/lPW4pQpCBNB4SHYACVOx0xdEgHXxLmrCz24BwLzClrAzsv4+h1x4+suh/PP1ftc0
/+H1WaZ8hdq8PeCe+GFl0E1G0N0Imz6p2nQ1qm6/gZ5ObLURvwbZIg5d/1r55Ytb9PjOjGYFwqZ7
6qU2PUQtaJmZgjg1eMmqyj0g7CQTJoi2VQHFMkojdRE3vrXJ6cehlVFXhpv1kkwOLIbM919shH88
1hYNctsxTYsP1aYX8P1dBkFWDL2iVWB/rYk+IA+xplCMVP9LLJFddZR561hD9eE1GILaJHhPoPra
RrnvbJe4NrAmeRTed/Yvll9NHsR/VxycBLwwNJBCZcrNi5snF3+pOLKJLKxMqXw0ZNTQuUTnDMFZ
U6NpY01in7eJ2AuXmHvOlvdpaps1GG2G6THCAE+m0gowUwG+vKQusbYnxdLzu19sFjX1+6JifpWm
xsaWuZZpmY71oY/gsfOZVLwnS9P06WTmqbMkVzhahhMkLRzZbgYaTHmuW/+ZQFkX28gASc+MrpUi
zIcWPf0erTidojr+OvSIQP2YMIdI/UyUC+qlBl2gwx58JRLELGoLeSQIUwXwYhYcBgSui4zbEEYj
QoRzvB4rHT/AjrsTZ1ptqffD6ts0+PomCSmvUtr26wEs1L5WsOXQg67PpEZtNVKUVhMSBvr3EluF
MTotxXCmwX/HRW/vDRE74IMKoiLxmkukAels3Kgoob3NOKbB0nDCo2cN2pGPEvYTAptRyow6fYoJ
1att+m/oaNuh0K8YQ0oCGzdRMdD7AHiAPRMDZUzektem2dFQpJq/yA+pwCkedEp1KfjWA2Y1iIt6
sith7EAAmfqNVrYokZt0SVCtfrLRQQgZpl25UboJzb5bKHFR7TriXhEBv2iJihTIAfoecNPlXevV
PrPHGsCje/Ct2N0yfIkOulO8UzglmE3Hb46UgifxBPoAzvhqLJu1n2jZS0Aq6yxZFm1ibX6+vMy9
pw9nPquzTQfHQG1rf5xbYa0AhmCrYL5hUWVddUqsxty2pjhw05vIeYkyDoIU9uZDuFa84WveA8ul
s659/vlLMb7f4d5Ob9dmZ2sAfOU/WSP95SKUTbTUd6j4g6nZQ3lwF5ABEO21AHo0rAUCZmA2GJu2
n5oNJz6plJm5IhmQ2Cw7ZqBPRbCKQowTxlgMlzF/dTrhIx6s7Q0GhT8UJCNrn55pwExgnebRUzn1
3bpnxN2L0lqrY0kUcB90KwKfH3Fb6Fulr44/f5ea3Kd/OODsCIhbYnfA/83dtL+8S9ahSq0GaDCu
7ybntoX2qzz09kSqZgCBRooOg73dHGMhdtQmCaZ1XKdZG7Ik17/qKmjfz/vmY25pKhNLbtCqzUnw
/TEXeT+YnhIqC7N8p1P11QiEcd8ayZXlkpQW3abplPsmlBUnB8ha1EtV8SATEuGSFM81M/xDEWT4
fYvOZPH4RdODBex/OVqCwbHGfYOVz5FL4l+OFi3LlkC7QkEv/cnOyYAyWjh1mL/PYkjQikbGMSqm
VxtQ804IVmKtoCMzdWmwZvRQvEaa9aX1UmKjlWExjop6aFpQQCj6A1zeEMDrttr1aeIth7zPX7g+
vrSVUh8KAkrI5oRD4dXeMq6tu6DuWnBaAvT6scQq8vq1wE6FyZyUycRCnTQ496R1kNmWJ58dgVRS
p5le9eie/CD5Y8QpiCPZ2Ch6gfRu2iEWbU5FkGgrp4rRwxP3Co5jJ0KB1MYdFl45LP0SdV5Jg2Ad
TcVr3jTSY5dTH8ehQ60y+Lti6N7pX7rbZHrkV8WHHKwBbX9rADBgWRQNkYzGI9eKTUG30n2wbETX
ntD362eVMfw+Kuy7qOu+RFrmHzjfrHXOUg8hG9tLbg2kXRjhri/1+ui05RO8verJc7uzD5CSbjTR
0IHY6YDOFqCvyEWhJwd9+5PnN9oBqxrwRL+aOJnvzCai+TSV7TpCEPTS63g67IRUD6W3Vo0cgsaU
UCthuMiGnHZdtF29rhCAkYs8oo/Lh2KThpW68hIMiGRZbQLCyV8BNawsRBe5C8Wfgp4eibsHwlev
G1E0+3Ho9w25JIXVXZtqekej2JB0SMhlmWnLDNEDGSNfnJZ5iy2ioz4RjqFgxeg5maAktEwftWJn
SQ44q+Bzk2lXBwEpqQ/mOS4afq9uYrtteFd+Z28LwY04rdV6Rwss28bOAgxDRY9+zdr6/zg7s926
ja3rPhEB9kXektyt+saSpRtCtiz2bbEp8um/QZ3/IlEMG/hxghMECbb3ZlO1aq05x4Ri18XuiV0w
wsX8Rro9PgjVVqhwK/hfDnbtYbDcYE7ffbeS31Rj3TeUAUEde8mF0rs+NNCf3fbJFJ99dfc5OfY6
59k2pufEkcV+4hPNXvwqY/xFSbuJVZjGXxFhBApgbsCnrs3BRFplW5goBoC0IT8d6/Wskh3acq5r
UsJoNSAq6Pr8y6r8U1po+p5sBx3WkX5pgaOlICAmbfRory97i9UpmFLQddDUPxLitKsFlaeJoScg
y+qXhfYmiAWsCk2h3kwmLTkndEfxfYJrcsMyPy0zVXaeqOZsQz+ImiFjRGQgllpj0aHIrqqoQFx0
Ep2mkw4/6OGakPqW8oO5tMb955ERa6p7dOjrhx6u6cohGL3ru49CpiB4N45BM90bPkH2GrHPhTaq
24kJU+Dn5XBCHEJktJtNvxwsinF6g7By4LjzJ/HL7zZax2Phd7bpF4XM1+LNjVW9mAN+b1eF/kQs
dwL3JvCb7PZTg+fyu3rhPhb5gO508XwG2sOK0LPN/laG/6badVnM0T4DVUEh+aWVPPW+QcHPojoD
pdg3OMLCGRlx0BvpS19n4Olah6DC2Ec2PW1jQ9EeaHNNh7qSt2R15EBj5kNv5EOIXwfBq/UKg2P6
y+Lv/bsnte1NuJtoRXm2Rc+Xv/699ovKc2e5ELEoDAVtX45ZpPWjc4Edw6IXKILc5wUODO9ukOsx
bc3yEbSNd0Z5t7BALJHXeagyVhUTkGhlez0BcLX5rEQ1vc8envkZeODJtPqehXgYIz8PhxmRXFZD
tqA7eZ8UjCnaZtklSid6qJyqoNAr/yKjeAuB0a6HrvT9favUR8KU+s7ojDlAT0D6hXbsRYrZRs10
TWmN2RPj+3Iir6BQ3SVVEKpz6PYlD+eGOaIHv4z7ItHrH67VU3YZetDGU3s7eCnBrqmYaMrRTiTt
QTuSWEjQRvc8Nn5/5bhtsjMEXcE2Sx7X1bbuu3G7XutwtlOpvagOXaOTkVDYz5z+VgbDZzOrfeJV
RfF9SV/WON19clZcg5w+EbtukIIEjWLiwS6UsyJIBCqHLfz/42jrOrrh0auzmYKJ7ej7j809lXGO
RcVkc29xClsWLz9QMsZtGYeLcQKYrKR46dKc+iy9yKZSu1kkft6YocyuKp3uaJSO2Pd4n8qJt8ps
hHPLjGAFjORADs80CS5GtpGl5dneySHN/TIJLtxpoz7+ZQr6m0oF/ZcwPSZePLie+eX97itNTRUn
sUBKQlNzYrUzd3iu8+b7YMc+J/N83e4ChLSuz9g7vO52leMcyBL8jKWldw7iYSTqxc4vKnlh+qK5
6f3yjvjb/8X/TqUgMsMpSeee/P0yrMXOVO18aPCTa5kiaaqvX6bB+mHWmO9NYzn6K7ma8Si+a0mN
TsljK1GUQfFc1PcQhMOhcrxDEctm52ABfUyTft/VKK7qQVlHarVLtqgKOTb8UhRjp34hi6yR5bz7
89L4pWP7WYTSfMFIiOjM/e8ZBC5yn4FX0uh6jwAd2PzCxJx4JchI2JFg5Vq0vXXzxqt87aTHyxQu
7TfT7tfvgGQf16HhbNUPv9Cg446s0cnT5I/RF+Jy6hz/AUvUcvrLV/7dEkr7ibG+2Ernz2ndPx7d
3tMJSckmjSMKaR7YNKiJV1NFmKTkvrKQa9k2It5Fd+nBJm+D1l5UHYcOu/YPSJPe4twG1mjJ6Ui3
/+azi+Sy6exqC+p1Cj840Kpsb7LvRUJqaKymFHPUjJnAq68Gu4Ovaf9tX/jtfXD17Teho8bZvf3o
f/woSB/OmtleEja6B/ZNxeoIResqjzGr+bOQe6XTUBDmBsN3U7krPTeqO+MXAmGyzThcaXx2UM9S
HMbMAs0kurdkKmBrxgaBIrZKL213/PHnW/G7jZXzq+VSEnjG9r9/f2vXSXupYDTjnqAvXjYx7Ntl
uLK7y84UAFQWLE6FQ0SJTCCYG6l1Youvg85Lyr9M/cRvTiu0kHSdXqfD2e7ztPWPC6hKlLn4MZMN
Co0FWvXAT70DfPwumtYOx99C02gcyCOdPWWEej23t1mfOkf6R9ZepE5UYwl4YLLyk/p4eMx89Uzs
NBoGs88fUqe7l057uQnwDk3GDuyYw84ccnkiZ++YZ/G684RKg8LXEbZ0xUWzDbWTwj/ihKyj3rPL
Y80zC5dqeCO7mBF6l9jXRFOYGN7Xj/ITl4Y83DXKfgPpnECh9dcuYaS1P9ySxjUR6KMRX4ol+Tyq
ibCssT8n2IdOM2BSJhCVuQcafNmsJayFsrlIqvbn3FG8yaJx7qS6LBjThY3fFt8E/o3SUo89HeNL
5ZN0bljLW4uC7y+FxBfh0ef64nmGw3yF5qPhuV+ekApRvmXKbWneKmerrINRGXJzyQ6B6NxlRzl0
mbQIMHshe5aQ+cNem13jSyTY2C6qRMOJOzrNxWyZpN2DQa2ID2bV3BElHNqx/SJGdTOaC60ldx2Y
oGBx9uaBJ7/iADDUjscofWEeY16srQoNHCHRVLT11UiyLJWW9pcSz/pNl4GJEn+xu9oII77UTnFP
YkOmZ9ROk4cxPLfJS0/0Wx3fAlJv+4bwWDBDU5cGk6+LDdtb4G9wi6uCI2xD0RcUbM47ZYL4zU2O
hNMrifDTQ5GqY4mBI8BNeo39mGQVcgc5WVfNOVeIVZYpN3aTarBvDKW9m8H2nGS3mKFb68/aVBsv
3fwkE+JG/7wMOP/tZNiWSykhWCFpnX5O5P/x7vmi1QpAxQylNPI5h8KSx77q7wk0O1tTm9321a/a
a6dTPuHs8dbaxZHOc2trS/kEqZaVe33pjNS/TbVKv8g0043mwiThMLPSCz/NHuFCrHso7DCPpeuG
n1zUBW1aIJbEPBSjPh+csjGYF0D4cNJu1xDcdLtQbF+ZoOPNeRW4cS34WS6mDrPtjZvBToi8Rjrq
VeO3hlyu80I12WcPaCfcsLFK8rDjmQhHs94N1YDeGKfT2CREzOreSevLS1/Hq1IAWXTX2j8WjOI4
REz635pWW/Hy76YVNTiaPcYt7NTG58X/x8X10rQgCp2JH02ELMoMjoRJ65Ep5bgIo2kSaThucSSZ
kKuRmIWaR04j5pkHa+HR//Od/tQJ/ufLQKLfWpYgsb7qzaql182+404vTZLdAa3aC4H7sJVZODP4
3RtbApppXg8OTTWM5+iqYv1Qar8qn6DJP38Z8zeHFAoXxkesMDqDqi817Kit01COHFLmbXC5yDxn
sU70fbmtAzUl7nklCiYt037XmMoNs8kGrsCg3YEV8qAbW89Ei7dx7XiuFE0+cjy39D2jCnTVwV7E
sU0WgHyrZZwQ++7Sn8izMC9oA/3lp/zmDdoGanRfxXajv8oUfT3WSCRg0uSDqUSePQwjLGmXapLJ
3q0zt92LE4f6oFdHwBWIkQ1xmW8N6sZlb4j3bZMTwqIxHPH77dmwHO3cpWkcefmCjViaTxPLkDYQ
CaQZNY0lrf9QpWe9WMnxzz8Ftch/H1hGeaYn0I8IS/+65LstCQfzyKQpUzbkzbJpwljET7bkMCjy
6hbCSAbTQ0CBykRIO23ZQ5foATQoXGpGnd0W6l3k0YoG+dU0l0OTJwbrujSBIuBYpFbaDcV9XTzW
gnxVXYeOVE8wWRZjvP3lYkZ0ylh+L9sUENxsk+aFpO+EktO5N13usp9bybWC8xY0yhmOyzIdUgYB
rFsm0igtQ5Ge35SIsx5ijfdpdSQyNd1vIndsvUsM8C9ToV328dCSpmq+elPTP8C/ecCjs+tnv3sQ
8ZxHVAW9bpNCvKrpEuQI/rOVDpCyF3BaJs0ZBjXeKomVpGUDlk0PZam/aIIz6zRll6bo9X3nOLQo
tRO0p2LX6Hp16A7xA96VW9+fUctC+guJvwMujIFc5LQ8k3o5+J6VhmLgxOGS17wnsGsFYbJkWO0B
yNlMPJwO4pC/dZTtbvWuM2mqEIzFduijrDTXsXrVqH7L2vZO0Bzz05C9M3TzEfI28w31654hGZTz
zn51ccgHS1HN+1oyAsjSXse7zgHr/yEjeyeaUL0dti3oEwopC9UE5G1+G/XBuciY61Uizi9l1X3z
NgqGclTzlxOD8d+FwqGJQSdU4AMR7me34x9LaIY7qJY5I0aH40E4z/Iql84LcMwCTWqB7cw8E/9j
HibNuYqd7G7YZXJ+tEf1inir2VWGv/ztLdma+/9eSPlKDDupjDYHyNfmejql02xNQxIqFB/9Mj2l
Lc31fp5pFGZaSGBgiy18I+z7M3ZrjcxSD0T7DnkGX2x2/7KwW/99aTfJ3DbcpzfFcvqlTpticCXo
iTh/GPRI+cISHW49PyW0G4vvdVyhVY87fcevGVHMplHl0fCUOV+6AId11OL0ZympZgavOLjaQlZT
tuKJyK273nBPa+FTzvFagD/Nt2RXyjO8A+gWLXqtYKnrTMctKY29q6gTzNjapZ4WISi5wzpyB8C2
g8gwP/x5rbK2X/X1LmzHX4BjeDswVfDv//FgDK4ulsmjVHMYG2cEyOBm9E6+m5Hn7teA6FuiDReZ
bmRheN1aXZU3NQhF8D9MRdr21JBSPSxOCQyZGLaMU+KpK7Il8O28I/SXdWd0Xo3UjiZvsJ9odcf7
InXAkRjpIbVHG1vnMm183u7KUt8nVtW/Pfv/PS1zY13G1h5twq0++/dPZARQZ03ZJWEfi1dd0Ile
3PlGrXDKsq29DL/pyo4hHDgdq0C/tr98/FP/a2JojW8E4O9yvuY47ia0fVq+c0ag03++EV9kh9sx
gfdTCN00mc4BDf3SFpV95ybgE1CvO9M3ivlDqhOjVZhwUuMSd5goQh3alN/yJgJO1INxUY9JmT8Z
2+SZquwAfJfCOZ9VOBf2ENXQc3ejuCO9SBxKzxxPs699p2t3/vM3/01FhG+PIgf92Ocz9GVKpidi
xX/Hi0yIXnIS2caPy5DLywWLnNvP9U2VOlfeSnb5JlDgrbd3+I2QWDRnK+3/ZvT8jc6D7+MRSEef
e9MVbpXGPx7pithZ5LHsW6OPMLOiTbmHHJFHDCKhMyjjUkuRIcAmfywJ26Dpar5iHO8PnxXP53Tc
XxltiXL/eZz6y9X6bzEr+Hqmvk1gUU+6XxQ/MArBw4HECXzMZsQbK/w2ooOR7b3EHDEOqG3iaKqw
7dLdbU7j3uqSb4vuPP75e3zKNf794guPfhcKKH43f/vyvOEAzp254Vhqjd1LvPol0dLpfL3M/XrU
Kh88GlBssDfoXbMpzfeYBusg7VABzevMwEiHECkdzA8kvASTrRMmHXv7cW3LnVOomoOQ4x8KvxsB
JVXmQTeeBF1dsdYXir5hgFYrh5GHOwzxRrWD/fmsaRp9Gpy/h760LlsvwV4rybAYKrnu18oHcVXh
1d3SkbYN3ZgTkMQQRFE1EsITw7XW6vbRix2dYlAMuzyWw4bZJ/VGazfKlKWdp3g193++kr+ZqXMl
fVYWsanJvK8iBqQq4H8rBhpuXdcn7wkulzqTcNNLOg90LJrIJucss+qzPut2mM/NbUwhsutIqryI
7eJvJrEv8t9tKdn6DabBO8mCh1Dt3y8AU2eADE7MTpb6zYGabTr1pTwIZdZXoKxW7yxi735cyJwe
cnXNOKjeA3jA5XKVZLYCx774UcHpKlRr84LQB+JI7v3882X7/BZfHkDOcz71Pmcp3oevr2mTud6s
wxZT+cQ0kdCfBiYJgFeL60V7UZAfhge9aAMNnh3amqU5TmUPn4KQuaAyx+yVs999m7nvOPvmE4Vn
cmetBngVu7jI+806SVHJuJ40R1VXcZhOqj8WmnsLd+SqGIuzAabt6DYYmYU1SNQ097Uze3dLuswh
sJNLy2MXXvBWf8vADYZW2bzZ4If/h82qkJqFlgl71UndKtLL9G/WrU+x8L8vEU+Uif9SYMH871kz
BwCz5H2bhkvtiBNohfhiAAeDddeQC+l4rGyfoTWZVz2shGoe6tmmmID7W3ZDv4Nlg6IJOayEBpbU
0j800NF23dqDzIan4Ztv3lTaBwosNxoW74OTtXECG/DDqj3zzPxdv9Nztv6UqL2oL8aXsVX51VSI
/MrvDHcPiojDRKYY5pfCvPKJFuvtgURBeYGcqzqmxVQh0q6qC2SyhFcSOBmhxzXvJ5c/8TNobMjX
p5Xz5EEksoxSb3knjOSAkfJWSsvFZEAUkb20TGrR2brG4IbpMIDt2LUljcGByKgA42dzYZjDE5Tm
qCVjgT6NFuSh5quz1bntncjayPSSp9V07HPHmY/BN8KmDMgUsJdsn6eOOpSUOlb+YA52GHMUveDE
iQLG644tQeRns/ierD/yfmtNNX3zP9T1J2TC963oz2/Gb46Pno4m1UVlyupsf1XaNYB4/BaTQTgl
98S9ephI3q1Gu8kmowud2g9mHJoXawP/tx+oFbMaTBQAGZyogZevAeCmBQYJ5IWu2Y1SPWQqJ17D
jO+2RF7e7vb02S/wqmyEg4pzPff+pin/TWOcVqfLjJfi0kdr9GWfSwFe13LkRtSqmCJXU9+SBQVN
N3oOhihSIJaMUUq81iRM0CLButPeq5YgiqGmm/7nK7oteF/eI3c7kCOzdaD5fF0Q3c4uF7+tEk4W
QNF8CY3zb+wCC4X/1z9FWNtnc6ax/G2s+GXZFV0yLEWuZyHJuaSj9CegllHfGM/SrEhHh39B5N/P
VDLB9vSWrAg3KXYA8uhhVeIJhd8aWpLoCuJrTta8BQwQPmCt6Q+z4TxEDs5PYU0kPGm4k0hxJFI9
waSWJrtcYjIrGvqifapFPkb/MB+6W6OIH1ia3utY3aVx8q2t0U+u4y234IDp6U7OE2SVWBrUvJjU
rPTZRWcexi8ctYrTAPOewxvHEV8oaidF2KksD9rSOkGieg0idrNvS3LTgOi+S0k8grtSLLsM9su5
RMFR0yPLdW1vS3ksRZHux3SCFO86d6x5QZwtR09WDzOJzxHydhjN7kojCyp7NT82sf8LBI0ZFDKW
mxigJVLC+SmWNFgGMH0IcdkR7CQsrI4ab7V+WG00loYDl4vLQ9+462ib08lyAkw6x7yFVlpNO62E
i00Oc7pHt7RdS/2tHQaPtwTy54ae8x4zZoX72kFRMK7FPbs14PCVPBjVpqwuMRrs3kN1zQE0tewX
CVpLGp06kSESDoBvI0VSM7NR/XUpVyzs3RrondbsOueh5+EAIoJhriYUmEz0HTM8VCC0IiAOFrvc
IfN0Kp3DuJBuJPIz7BIzSHp8ynqevKJguQQpcgWHrAnslovDAIXAZAYdNLPO40xXjDBkaHZJHlrI
aecaycBKWj3RQZBIivZlAbISEEZqh4Oi5e7yT8UiWChygT3YvaELfJ3bDcC/HOWYBmQrz4BoFRlQ
qkZLb1JTe0PufREDJBpTPob9ndykVkWDRu6aDz0/mGS6RhqGvHo8EUvmBm01erspKV+SSTysbXG2
u+wHAOfbcnEs5mLZL3KvbVnc8ZC8+B6/lrxqMjfKCOMk/n1hfYslcX1VVcEBTLr3Wfpk7zHrcdM0
yidk8ZbrI+Uqn3UrPeYQWSkZppJsiBaqjXsLyuXNgBrezfxUcmxMitPpl5tPx0KxuwFxwudfXllE
TsDjlUVQWxzWs6T4mPuGC2zX3wAVSIG1MOffjgvkBwIr8ihNk5vEyDGDNA9ZjLdcTGgfMNEcLMnj
wJWfcG7eqczmT9FcImE93pdCxeeYqPiQOg414Wq9m62z9xQImsGE45eZayhmMw9IJLlIZWeHev8K
k/ByHeg0E1J4W1jOfWJUbIjeRaF3DeISg3aDdIq9RmMhWO1jkgswQGAIGQKtKRNTbQ2p8Y9idn6s
Fp+DAopelaD55IPvbG/WLqk3zUoJ9ZXjbh2/rB0Sb5B/TCvrAX1OxQCiyV6VQUNkyR4/X1fuIJBa
4YUizRHOu85lvDF0a8JxwjmbPvx4DEaCUYJ18BCQCbsP3Pje7IZHXp5rHsJkJ2TLQMce91qiJ2CD
uBla2d8k3fAG+JDRiPqFbJqJIHiXAMH5zxU2Bo911t42g/e+4T450KeCbFo+3KpGaAV6zWqiBb1T
vGid4rZUhHDFCx0X/43g88Tn9zgWuMkUMXRQ3DnLqAdNjaE/1T+KFt5km5UvFcSJQBE8lhaEjPik
IoIk21JoIELUxZ2lZ2tgtcxKECQFybpilFmTSB2ZqVQ0oJuTKmx+TKzeTPBrgW42z8IFLlP1bwoF
TZBZz+S1vY1yM9r55s7pp/ekZcWS5nJNfvquJFU2jAtuNOaFgzfZv5z2oGC2QUmsWDCT4kFvjbOo
0we/TB46z8KHJVnlPcWenvs9NJL2Xc/VfSXkU71Ou8nT6DsBvwxQsV2aenbZ1fxaXXDVc0J4Awia
gSRAsmsthxE6janW0+7MVhyXmeW2WkQVXbWNxoNLJBMfFbpmZ0RZnPOIc+wPRoacNlNvbqnLPlTU
Wwbynkm+EWB044jG64rCawjjIWqqZsRXwQq/F76in9oAQRQjtzfOmoNdJHducas1M64YDZh4uZYP
rdRuV6eaQLLFHbjLG6yaRdTr8NcKrwa0utQBp10/Wnqxazz1sy36I1pE9LdTCnx+5GEz8u5W8/oP
2FNBrFuk8dkTg7HkXNtVHmmQGMJczA9xMTz2LPjBFIN0i1sUVAMNIs4LPzNfXGAvgPw74YJwtPKQ
ec/tSHCVKBnwpqPWMWmnl7ZYD3Vtfsf9YBESIxB9dkDU7YLNpdmD2xcYTHlmercJEw/4a90ChJ0m
BmmeApAy7Vsz6QJn5uelInGDhYFGMXGzkg7iurSfYa5x0jSL90opZJMZiyk++lmf0MybkiDwJJnP
n//Hn2XK0iLfjxJlkyWYPhJEg2eAu/SIRP+n63UFAAo+ODGWnUJJS8qA83NqE4wxc3m5playiSEX
WvvrXmETwNA6nvzBGHe2pjegVvwP2crzrMePqcfDNGDxcTTWglLnptaDd21UIwa+PlIOoQpVeiNi
/aXXNZt1UqLSnJwXDmac+Qt6BTgt2azaZzpn340FsTzS4JjBjQcV1zyM+fjW1GlORLNDnN4iid62
ebgHUMUrR5FCd5Em+bQiGr+8ccyO59kASe55Ud1TRJNvSVvZzu8B4k5x9lxWHDzjJ6/SX3vFw2jg
S+RDzJeYt9tbZB8VXvv2ybVueqQwSHQnX2LRZ4qqL8a5tFUbdCSTyopVtcWBC7bKeh6q5dVPieWr
luQ7eaCPy8Lmb9dwokdebD02Jfuc4nZxrJgNvT32IKbhoCSc1uwkWIVWQWN3OSBVx7he8EP0YT2u
H2RfxAQgkALa+mHlEjuUuzlmeBefyWp2uI5n8u0dvCkAY2+0tsMWqRiRUg4hReDtzldibRdKhMXy
3/u2e9F9Nezj+FbC1AjLNc32wklu8hHQCZpSezeU99XUxztMXe/ERyGAj9lQiaeb2GQuxAR8hoLv
oRgtpNP92zqzT5Zl812zIWgMUgfknXnf2gHLA68fwvT5zZvTKpocp95bCBpmlJNFUUaZezNmyYMc
aBM3SxVgFyUU2WYQwaBibw7UcI2bPxCus4A4/AV1Zrqe/PTdXC4ryfsXG/ZBN1nNeASe3bhjbYMl
n2s8wgWCPCPVgRIJ41DxkDJ0Ksk7r5iB8pxmhv+c+FoAT9HlrnIPXbN84hh+VZf+2+gjlawq3SO2
hbrHb/vT4KO57szybfaZjRr84qnKqaqwwtHJA5q/sEmYeekHPt8NnX0LSHxwCzPw+xgorL5HskNr
Yu3QkirXCLPKYJvK8tO4AowSeX5vyPJFWOyh3qI91pW+S7u6jzKqysAhj4mBwjKDSnrHw4sCxyru
jclUO3/9aXfdB9nI+t6qJH5U0vZcp3Z4lZOCeR+sS51G3EpCWDjD2Q6pFSEcR769OBGRXtQvrUhO
aibysh4sYy8yVjQW9MCWBg2Exn6tmLGmtDnPpteDPwMcEELBw8WdjKGx+PqFadwVXbvl+zgcDxzn
LOmzEFxaWkHbTMT2VvrJoReYdUeSAr+ZOtl2hUW+p+u0e6k+DGAinHPcfY9IPELEPOyq+bVtRxjW
C0M4bZn21cQEDdVzjmjzZ5ek6Q3cCA952LyiRmD+roo66lwbkCMi5y7tj0xrpovGNImP9uarRf1g
yJHs7RpcA+rkvWGY+VED7OXHojnh2r4iDR1q6eLM6JoQa7t2/z1e4XSgVGtCuS5HY4Vd/inYiM07
JjrPvstpLi7zKsiT5NrI9SfUlGcYLoIVGU73KgYiDdPvS05CT7+cJ5OHLiv99GBmxc9qS5uglxP4
XOlg1H/OsQB7ZdX23mwIOFLZ+5ATrNiv/qWtATWFUdAql4q91m0qn/qwkeA4Cd20hQnHs+qRGim4
kFo/fOc/rMmmLOxgLB9jIizxOvtj6HY8EQ02hiXuvqsq1vBmOndukpIY3Gt5AFGeOC/JOJRbLQhN
JGrrQRv9OSDzmOBB94LgVIq9WVKPLIw1zTTox4rwuRnlsJ8MNJPB4QacoSni6dSsunzHShNzXCS/
u67MktUsJZ7GJT2v5mV/rGzRw4wUrypHSQYQJKmGHc3N9CqmzUdQvB05dcUeMbknr2JGvToJDAva
G1o3L8eWUB3kaW/gZqDmAoXv9YKKaDvCpUodMvjMYeLDcXeMjzydpqAsyCTWMpbbaTkhbNrHBp3u
Zuo+5JDCi9SLCGXJUed5M0pjv/oeF7Kqnut5jnD3DHvhuexy8SI5mZ2GzeBOgAAo3fZ72acmR8CS
Gb1X3yYYj/e8INV+su3XofIHzpMULqth/BiFAZ51IQbNzIcisjFNMPhJn1dDvesKQ2Q5ZFxYA+1U
t5lDWIwYecNjXJJfA8EkoZq8IzgNsuiIu+wKko2cooN0/bB0/b1yrJ7dMQ5HZ+loAArcZ7rSLvNE
MMOmM5b0+Iagi3/jMAkOHDGmwSjJVdVRN9WJjDnO081wJWqDyEgRX/XzGLUj+28hh+1AFhHoWQZS
FTnpoQPqvoA8mY9erH2QtnkVObN1UTgAhkGlOoepVYdlmvtjhnzGWfu7wuB7THHCyZyntIhRfHZ9
O1NnauqQX5VrrhO35Nfnykzsp9b3f408WmSS9hMbKHwafJXpkXuXMb+Yx6BebdgXlnNo0eYwN0Nf
prMddAoNQkYse5R511DL/CvbnoIa+MWDjJ/xL3G3rVxcO4bGXflsVzTN9agCR41qrxb2UiLCSADE
L6flRUCGGTHgsF0iy5wLjsraN0RmeOtM/xEvL5ATZ/mRFwQ3y/XJnHIC5BFzBGuKPilO+4p2trgW
lF9BXdK4nZaVF474pLEy2ds9GaMN9FkRqgdf6hFleehu/3JVwNv7w2S599pMdZvlNwiWmrDJpHHR
LcO1/2hYnIzMGc2XqOVxtju577rxW9LQvU0sAUtzDadyEGHTkxCS8tJ2LZbGFOMM0UlDlI4F1ues
Qs25wulTPOnG8laUrHukxAVMGIqw7KofOSGNESCIk2a0HL8n6+zZqqZwye67lk+GiQbavjjk1jgf
Uh9BiJV/jHY6Rm7XlyjPh8ifmyoY7fZq7jiI2wvQfgqkZJN2GouHngSw3Zr6C+WwUwV9mywXlnib
hMzOhRa/Sk6fp5iGo62xyqqm89CvjXdsmK/x1pIonIbYmQoQPev3AYzP41B7P9r6bZUUy7W/vs5t
fEdlPwTzkJBgoov9mD3S+z6QYElK4zox9ipdti9KLS89+/FbbXUwNYsZ1H9DQM8I9H8YD3adEbEi
3LDXrCsOVd9qnYx2m3ZzwhkE7PqWuoj2hsNlOtykgsjK1eREapkXItMg6zgC+UpuXMnBuKNx9uQm
mCh4TBCEpuLMAolfMKEbCM0Flei7beE/xqVCZDOC0DVzr1tdO9ltddPGxo8KJ9swJO9+wwjUHu5s
HcqeV+7alOPV0IWzK8EUka6Rzq8NMIGQf17oFUC5zZadh9rfKOxbS1vv6HmO+6pJ3rBQLQezjk91
rd2oChK00ZOtbHiElhjN5dxkPW2YEOX7VmZHUIg+xlXtvER4OyPOf8xZ60YyT656UYWW0fF0p7eD
si+qebKv6CkDXbMzhFHFqfULwgo1DykdoQZK+OFIoGsf9wdLj69rn3hX6aEjsuI7PW3IEEiiku95
yMdt1ZE3PbFqR3ZJWvvCUzgi8pNnL9mhTL7zfJUW8GmDU3yHc7qT3bfaUJv4vcupAMt3z+/eMyfj
6TVY833Qd/uixiQlZR54nrhnDfvRlXMwqce4pntQFTqN34kgkrUe3/OSFMpKHNuqe6VTZV7bdvEj
LqYfcwsZjKwD1q3eXBEZkWyv1+TLKc7+Tk/52MY6ge7M60KfS79WL0hOOIJohA6PPzl4zhByp1eI
oj2uu41poqzmoqTcRMVinovWWfeTtbnS9Y9++6/1YfzVjW6+l53FLe0ZieotAFHqW7aT17HsxJUz
LlSnVi/QGdfE0FdEEU7a67yxDyyBS1Qbhg6VpXTDvMmfHKQQoqrWyLV4dzWKthon0QEXGrOT3kMX
8qyRYUuQl53tIM0rpRG703Zvpg77dFg9c9+Rf2Wxthl+h8dXs3gpW/Y2s8tDM7s0uv8j7DyWHEey
Nf1EbgbAIbckQU2GFhkbWEYKwOHQGnj6+yFnc2fabHpX1V2VxQgC7uf8Ehxscvs3YngBxEhJQL7o
GRgQ72xaCdq6ZmTDDGKix9oxlIryiKjPpjBTw7gh5OVp6D1xSUsqU8uJ60yS0HjM41lvppSU8QbE
OE2CYksQpAC/MitO8LW9NehuVGlyra4BkcKa9nYt8FVSdLKrjBdw8FqsCtymVc9WWu1s13uzRbyl
TzcZ/SF04f93ZkSinqo8xC9jR18zVSKw/lena68kDZ+XnMMAlhGrYTqwsGRT+jQTIxYasYAqnnZt
k38F0VTzIQR3ql/vMk/88IhAwKREBKVRGGdnbKacnZ7SCbpEg43pmHfPru+ZUXSH1IC1Kl1c6wu6
9zQDp2AxJKeqtW/80D5tu/RoW1b9e3LTbN+JHAE9cuEt9nSglKQE6Kh6d0+s2zd1QaTbb+B78gPZ
R89cFddlJhESY1ntu080njypBEmlD7leQKCB8+1gfQuQjmqvumo5N4SzpZRvPAd2dfJMTmI5zXlY
08tJnRP9orNWLHeRuHsauDqNH+bezvbCcOp9QlsNboUy/bILJ91WXvamV4K40+2n2EYizzdSmLjT
MLTsnGCvfOeGie7kTN6vnqoa2njzrbWk3wgNn6fOppQSeIpLpLlKBM5Mz89mWcMJxheLm0N1dvmn
oxaByECdDV/4cIlXnzX1VL4vr5yQoe8007bH/CC+rLj8TXVCC3+CEw702l5NX83R1+mllSxE/eja
YdKFrVVTkafoZ0HyMeRAnXQGwJV0SD683D27S/JA8NB5YRqBAcnHne83Z9kN6y8ZhMwpp3vmmH/k
3P8ISBVDHmK7W2HMR6D3d8XDc7ca9VFl7hcXhLuLAoo6JVdF0/KKuWs5twTX9Z21HTT2QL7I14Yi
pmS6FsTwLu67yoYbtCPG54H01qa+qZYqD1T6Zqk5C1yAk1480sP6lnm/ItvYBNj1dgnenI2X20hL
HSYIbBzgxdTo1RFRxuODn9Kx2pODeEhT42jHuJILLDObxhNPFSlw24GgN4b25Fc5N/dB1kRlGhAY
RYsQEzqfvmNJiJfo879CEhZjiPRnbIBwFwRe8Bo8Zm6Ro1a0x7AbjQ9tJ/Pezf3vlrwBZhk2/YWo
1u1E3seWAevPmC2vriUsWp5oXy10G7aejYBz/lHPimFPc8vW3OMDIX3kMXQWgw7gbemB12aXqAle
nG640rRR2cPamo4LQ+QTg3zJSEiBTEERjA+53vTe2xLHPBN2v6v1W+12L6VeKc+IasXCxK41jsrn
5EQAAoM3HFVgf8XQ7WE5enve03Pj9OIdcRxuZ8wqROc0dUe6BHW6ZF/Hm7gzqKFAd2X0fX1yKjxr
FX13fEykw06hcIIwcm5KOwWvRhLd2laxS6TIdpUl3maG9jgoHIIfyiwcCwKljYp7TdNrZ0/AJZze
Fn9gTiNeTv4W4lE6H8nywuhzoMLMwAcPE9rsScR6TCcj3plUI+6c1fwmu5QUbTdGqkFgEGG7lyAr
UAvECNLGoUNGRF51MkYncPEHOzFvhrQ+VdFXl0TE06ZyvGfR1I9Zaw+EA9FnoaqU0o9x4Wrz8v1o
VCLkDCbg8ZbGnMpmPOMU58ZEcXYTwfKRU2O3Z55xRJBe1ewcjDmI97UNm5OOxncDLHg0J5/WCYEX
tk/6M0fcz5jaY0wSDjGd425auYqoXPWn0/Tl28MjHZA/o0LVxHmQHYQqYOPmdnTH3QgaRRVJ2aX7
oQ8+JoMLQMqvvhViA9FqXExa7d08do4lBhavpuKefJEzzfe/OpW9Wv4t5393WVdVCXxCNeY+saqT
GowDQqYTQr46hDu/dB1qB90dTDgnjNxgzKBGe8jYhMZP4xmMPYz7ABfu0aZWmGnJv7junNzEuLwG
Y72GiIvDKBUZ0Wyu7HJ/nM4skQS733Xqeoysy11Haz1ksyvZaHDO88ribKCFQ/p/6ySHCLb5dJB3
4GYW14mPwuuILobgy8R9ityEXggx7gG6YBiI1gopDmQBnx9YD7DbA11TiiP0vh1HLuq2P5jEeuCO
CJZ9VKVIsp2eeORYPXuZuAbTfGopHbkDix57E4yG6pkPy89mJkJ300nu53ZmekZdcFZiQs5RZW9V
qT0KQM23bqnNC02StAG17N1L+dvW8kIfFRb+VRivp6/FkN9BTpGsh5GcHI4fSTYNRxvYaVNgbHP7
1IHzqn7qGUsZg1YFp3fKiRuAQjtaFdukHbvwGMX4qn1Ba2cTBpP/WgSQxn4ngLbAHggV4pkOGIOQ
oqJwptWL94sjJ4XEn3yLAsFAviE3x1rsfrVDBggxaMo1WVUyHhZ+MbhrGZrM8o9v5e9kTXRcWqU8
dbp/5PKEVE5g0+u1l6uvcI+RLCKYoUTqb/ve4Vgg/67Mdb/NJJCqpaFP3cTdOVMWqvKvn8nlkDRO
zBrb/3JTXV+jEg8o0VL4tgjs7Ad2zuVt0p19TONQ+hDcdoazQdKuUAT+vrNBGHABPPeeB5XVSfLu
ui/k9Y+p65MLZixgbnQpiYg1uUn830b5szO9r8wD8cW7vp/L9jf0GGwuFj6zkZ+BUfUb4Me/2A6v
AYLiIzMQyKOFYt+xKP5paU+bJIUXa1IMpQFbl/yd7WBX7raYwQKgW7mI6z120TeM9JQs9oSRxnm2
J9CEe0+7jwxcl4mMmQ01xhggOEBgKOABu5k0omLFbT1stsB6XD/KX6q1nu8IdUYMClVYrxjXMLN0
D8hpQIH+eXHdp6JYKWmYyjDOlznM6vEtZWBQNlkkiyo+KxsRoln207ayQL6a4GgwRG+WAe+7PQFG
4QIIM7OyTxlpER60/xYEn8ThfO8P8rdKBU1AhbVd8uhFwfnhq6i3S7ledXQs+0JV25zabzKuxLNq
g6NJ2TBXPw5WvdEJnCOb39HPnR/k3/0l+iKBH28PPtgSMsXFgQuS/hcGQpzbNdEaMrsBZ/3g3ya7
qhF/CV1NNyopjsG0bEve9tl0DtSP9/DnCiQjIrnLZg+tozyUE2P13CAF6UmQJznsjbfu0BtTtYUA
w2ow6b2Un23Svho9QHSKkHFjE0u+yTPvR1S3KZ7AvwXZ6z+a2T5hTHsl+NM+R7FFIGB87ihm3mTl
9LOWZIh5+jTVtwW4JvKMMCWLBVAIpiqNi68sncgiMSnuTlr7JOfnXLQfojJ+l/z9NssPLewUBeAY
dG1pQkVhaudkAxGcaRDmWx+OU1X9yBACnKSqyk3OCLf+GbYK9CGOxcG1hqtHsQ7QwrdJZXwK7Nc2
ToeEpIx3Ucc/n6T6d20TDNBTRip0+9IEF5O/6kiH55R/zQz6oYL20prGIV3UozMlxk5QVLJJvFlt
Bo/etWGRpFGb2VNDxXUPyrl1pFNsvYWtJfElkqKh/c0l9i0Cx0YKtmJ4sA3OFzKgTZ4KTENVEzqW
OCin6fbj+EHeN/k6JptZv2SHpvuWI++1WbUXJWEzMQ/FIZj9CxQ+Ikl/ZzRDeyUvplS0gU+GTUQv
RloVLK9zbvyKilU7bPpb5Y3Gc5CLC0cV855K3zHAfqZ++4vsguLQljfSWT4GP3jSPXCRgdZ0oy0y
3NvZ2yaS34S9vnB5Q0+K32sYdqAuiIjmgNutpfz9F/yTCeoSrawIa3KdEqfkZlR3lfCcWHFTKvCs
E1ssK0+z2nIid+2DQFGf0JqYLA3v0WiTp9SctJGBhcNsuq0R9ha6J3eo9MGQ29oCCbGDGO5+kZ9p
slxQeY6bUmgITNd/8kbmaLStYJYj7GEgyU5H3wTvl4T8OXDckq+4sqce7Wl9tPOkPyxi/oXco3M0
aRiRrvYYoSnH7I92SxdwNqNMozLN2sUTuQ39zK7L+ULXcUj6usVxDfSoVowQjvuMdWOC4isJG2nm
+ky75mtG8jCURAEvF7lPMT33Dm2qW5OmZUYaeVjoYybZZIthtNrKceILTJZfLq2u6PSABFAA7aTZ
Obs6WPin5AhLBMo52jiqFAHefBHGvqWwlush+0FYlc/zRXhbR7SApJmRbNMMapbM9dzokm3XZnjD
fYzwHjo3VmimaGviydFvI1Q4OJb5xX4kOsV95fIC0vRxDpAWhVMDb6QK450s4nrP7b+ZJ87quoGK
Iasg30S5fjAi+c75e+hM8nt0MX9VMtDosRZvR/VfxePJeT46NmEVBmBvVvjPgyznQ4RihM20nQF9
KYTN+jKFSASkQyDpPPeJx5678GhV/p3RrIMvyGggDKbb5NYkRDVMbGPwhgEBj6yqd0uHFU2+1+2A
8kmVfNSMnWiNxbi01eif6/GT/li55bniTQYd2VSGe6Mizwhjz0jCSZjrfwxwvP0hM0eEVVEeyswh
RRb5PbFLBZIkBIUDXQ686JQijgvoffuvypV/uPqAXI1pw4HZmGHHs/rdDMpyzyCHdWQpwA0b5FSN
q49V4/HQWza+Xpe7pBMAUDZKuKaei0NdDvdgIviQJYvGafzVVcXzOFhdRkGlBClOuOwj/Fc5OGHk
IvlxHbakiDJiousIWOqLP1LEH6P0/+QRK5HZQU/VafnaIpbZOTGF2PALkwGgQvj3nu6pTzsr3VDP
TTjifISBN6Jt6aMfywkhCBU8OHcWRQoGuqYMG+w2yfj9xXaJMz6h210jgd07xYAq0aWW3pnGaI0S
RPni+htRq6OyeAcjgoqxR2qmmvIhw+y4hQ9zwBKqZ5oOwHt4ayk0ydBnQKs2Q3SnIPrTi1FsxNqC
NKhQsLEGpgg+eDRPMG/zptagExas5MaUtR2SqMWndjwVUld3bEaQRAveN4IQ3v07Kskb5r0nWH2o
SHtNEufPmLbHQWqY9bZF/758ALWYlG3/9DIAtXEo1ltWQXZWugpz7e0Hgo6pPF6z56igmDgeSwl1
QwQIuQhKOju8sdBF44PF+rUxPAncwMbP0c3k73j1SaLPYEnrt4pCQoZiFDsJN++Fx5xBD3B+Q+kH
8yYN7hunKx9zRZNyQqt3IwYsbzEaB4kmqyjFTudcq7qBGUPvsvb99IC7Trmm/S8HADekZ6rLToVJ
l++gf8qZhkKD7yJo0Maxeewh/1PC4+95oC+IGaIjgTwvbh9YWGYRyIzEsVBaA1rSquaBW55mvJyo
EwQq2JYzVmknK+C1CY4pZB/trRgIyh31Do8Gy7isPwTaVX7/oBel1f5OTOuLMKGBdFCqgmK0dU7j
noqeQ2CirxlymJBHRftFeUumlIa9tX6ws1oUJogJQrO3HuboNkZklKlkQERupAJFQ4MDHE0HSoX2
SH5Guyum+GeGCCsXGJ3Mnh0WuOrTkrMMM1p6dtkKpPhwUqlPEapZN7vYE+VmsgFaO9OC9UCqFpKM
w8VZkr8WLMPOb6fm7AjjqWl1c7MDovYSuoJjC87f8qZPi0S10s+a0PTb9oRVj3fZ+Vq8EdjWAJl2
q+m1Viwd5KesRcPToz1QzjMhdSJ0r2MNkUfTM58tCzmD4iI9uETbcycwhhNXgK18ohGNo+cj91kM
Z7N7CcZ41zXB9xp50+vQGBEcToYc9yhYccstFA1F2d5QIBXUuoEHlcNZiGBgRu7pTGwCpisTlHUa
+POIlWKnYFp4HafgmnH+W714XeAenZ76Yjo6DhrjuV8ORyPASUC2Tcb6wU6CDteFxd5ojQINU8Kb
bvVHR/rRlmZ7Y6eLGEmQX9wFgSuxE8BogEMz6CYH4UUZJPzJjPvfzlwhs1oBXydbpUdm+dvNl6c4
mghT0HU4ltjqFnsJqBJhelrHmyjAsUzuXrdNi/qVx3HBiA2UU5JIy3XlIqpovr12/uFHD53L3tXk
2GqK5aFo4gAkEF6X1vAKddW2U8lr3djmIauhATI2iyQxAVQUHSELuiqqFi0WS/4uK5PnbO7mQ1Hi
tc4CA6RbTcleez0zTAQRnUe1QOaWXwSNIdRaHGKXtRWwnAmQixRqKuNnAK6hali06mgzgYbLhNwh
yuzuXLkJ0f/Q2GJoUCQEstipE3pKmxbf+GVuQYLE8ua5WbprkdXWuCi40clh7yqHGEQClUtTdmE2
ca+45EyhmPCfWg85Ry4cjNW5YtKlXmao812NOeoom5J3R+Z/EFoTa6bVL3C4Vz8uEMD01c0T1UM9
eZ+seX9Jl0TJA/G3tfoF48lUGaHSfQgAOu5KUb/lifnaJQg/e5tMxCx3nnyVQrOm7Q21mNqasVuz
7AD5WhPgkwNYa8n2ECATX7Mj+y2/wOGQuv2zghY6kt/6Mwuc355rbZPCuVCH+F1ktBBaUNQsCJ0+
mODQiKN/8uGbM5VPEvc2xwn5gQRBmH+bqk+umcq/3Aj4kVLBFt3YtDwaQRY2F7AP/6HK1GMygJz5
ioBBw9ef0YySeMhzEqDFTxmRbEoBgL9Js5Wu1cVjkjrOq5sU93jO/yoLdMbBJvRz8LkCHfJtCsTP
4SjG8yKq4BA7KJG6Rt1rlb9Ni1Gfeobb0RW/k5Z66H+xMWTagQio6muspbyARgO/Gv4DaVzOpSDq
TtDId7TtExmCA5pHqMrBosc+bosDbc/k6AD3lqkkH45cCAxtz8rRqJjKIT2gjuEEIX5sX6XuA0Zd
bKKre28gSvFB9t3DiABpl680D6YGGH8UVsYaKYpWIuTUSvdd477++wMsp7+DzQc7suvmS9LwMSAH
9/StjSfsZVW4dGTBJjYRpILhdvEj977aZ8usRSjnU0ZrObCzuRLImzpQXtpft3HLRytrbtt2oqxI
t9ZTEFmnIe/1wYKE3E/WrPeL+6E9m1AlUygyHMWq8kfL4YOyRai0XDIT1ZSzx64YkNceZqf0QtQa
u6EtQFMqYtpjdqTCN9pTLjlJ86ZwybYFJvLkRzxbDt3rMxo6djZYxCZE65/il6D5pFLUHDpELVUU
eW89/ijGaO72iciBbWRoe9co5mbLpIULvBlETL84uWGHGZEZ23mQyBm68koO2LWTk3gtfwpEwSEq
oOj8L2NI13edZP5xTsaXBBTlYC2et3cbPOFKGdYJleiNpgyDMWzBLVt3KaZKhDTER9EU0nELBXXD
JN9OCBmLicmLmObYIERCewuaYDRilTJO1hpCvSiJ8qrjkIuKBO3/RLUuyOROZXB++Bc2q3Rs4/il
OkXmZIRe33EnCob4Bdg0rCyG/2ShRoJmRLAS26Q/t2wIH0yHa2mIHpYFMK9qXZiEShyd0eWEKMcl
tK20eE0CsSVLpOlG3u02+FLaJPUzjd+DopG4xMwfwzwYe7+u3nuyl+8410B/fO9RA88jV7yNap5e
MAACnhLgETNivNue//Ivurl2/L8Yj4utBcsbg8hfe8vCUoiffZh8zoSYr9WMMdR0DYBSGv/W7L/3
pWQssHoel45U/DAakebPZsRtzjj7SfzvKTOb+zwR1InAlBF6YefQpg19mDTpl8ryWyHWiXyp/Ysf
IxcJZHXMpOl+jG2yBbKL/th6+hQpm6Qrn2yJrMTAWreZG9N6CKziT77msoKaIv+f8v7eYE/4V80F
4u8caVl97hSJ9LR67el3y87eKn3kDjMf0DM5qDaSIKy65UrCbv7OJzPuYH0HyyIGZ/H9zwaKlkl9
A98Hr4UM51KWDIGDlu9F79n0elgxLxlfIsNOd/davAvWIwHv7WOuaUm3+qgNk9zvQjfvog2IYXkp
4niPSLUCGRwt+Hz71R3tYUv4WotMrL8KOWKSGMW+8BNQP9pHQlk+41AY3pkgz5XpNbgN3OI6WhDT
NYJwuwIU6t+w5tsPxpATPc+2GE/2Z93DnFbEMG2q3At2rN/5+9I6W8+JymeFBK6l/OpQW4qq6XQQ
70lu7QJiv5cUDUFkwDnih4HlA8ARR3yW/stCkcm979YZiGrNEHWMfTERKcxsgr/Eah3w6HMO7Na4
d0GuHpISvclQcjmMYxkfc3JEHrPeLugdJY0iXsSzGYvhJharOsS00u6C4koJJfJD7tirJpYSwSib
8Bg5Q1jGBQp3YVFiJOtnb7E+llbfzaLO9sNUk/W5vqUBxr1HM0UHN/7NALHjoDcvsfnHJ4bp0q61
Qj26R2+U5i5z6B/l6GpOCo8q0OQPGZTyTOJ7mA2d/5mjyq5MGE2joGQqyu0/VTHVj143ZNvRs0U4
jUUHbOVMz33KJD1cxgDctMqM9BEQBguz3phNlJ5Bo6ajQyZ+ZLjpM0IQSsu7ccNCQqFtOrzO0r5o
NpnD1MCYEt26tWJhvuP06o8ZplfbHY0DIumj8S8BgL4HG1oFTUe+hNE8/6wRsN/wTJZHY1BOmKQQ
+UNj/FA2NtAVTXScQT/p0rM2VmLkV69bKFAaVLf3daxPFvGUzEFRcWABG8I0VcMtYBWrRCAOUEAs
p3R9j60xXAYfZWnH5mNa4jjyLhxppHOa1t35lZMeCAC3Qrkq2Xn19pgbENLFfnX9F+nU0Ou5992J
qMc4Q5BuRpKZqkquhJecqqX6UQzv4zCrxzgf7r1JFgdaGHSqjM/YaYcPXgbd4KXOYWZGtWbbrA9X
qlqEV2VkvmiR7AlsOKddXV14+45u05OeZ8MNOFEgHicYQCLh5/gh6DlBCnv6IfXwQCbbmb2IgOuO
5GDROT4v0Q2dVHssgSQvAPBfqU55ClRuI01YrWf6q4mEhO7mecK3Av4blN+eYb6pkRpymWefzdw6
Z4KZgeDcm0td3A3VyEQZ64q+dSjCOVrko9DFD8PiJp9Jr7wu3NlHZ1bxgVbCO+ifvhb+XO5VYJ1n
u/auRYkA3ANb7BPVXMRI0hXyzXKLP5wSC1e96DSbT/VoojadiuLB+HYX6hDA8OZrPMEQAUlBswkc
HJU1JC9NA8Ms1fhk20KfPRJEzvRSs8y34I12kQmEARin0qgGSBwGJoz+OizIGJJpjG89Tt9D0FdM
nmCQRDD0BFcX6RjskwjYPjC+ap3DaNR6ekwj/1QEQ/1eaGyUOADWaw9XzVClb7ns5vBfOD01g5y1
1hq06kL0xfPQ3YAckm2eVNcELmDjAnhsCqycuh0ZEEq3OC5yqS5p7v+aGJp2cYU5ZAnSYDcG1BGQ
/1btkNqvZXuscUTd/eoGXI1kGISt0eufY/qeMmJhu1Lmlny771YSOtYnkR3OgLDoThKmc0m9NZ0V
kK0ERAwaU3rcdu82zuR+8sDtUvvRCdppbfIqt3Q1ocRjWPfYa/tlTiF//QkFCuirPwPRU5kynPO3
PivFn1Kos2rSv0Fg9QwkApFp3o0/xMxjFmVn7eOf79uPts4m+jCgPMgT+GNgq4Al8Rg75jzeCXx7
vBVdyCqPNL188YRwnpQ7gZFY/IbgSPEiDbzi/pfVkb5I3eKyt33U4HTacfqlr449DQ82P4FbDw98
e69xA1Bkdj2yR0m2lencG071DcEC3yjhdjOGzC+bC7uN3W9YbvNNzO13wl2LN+wjwb7wMU36dair
4OwgQMNd0MOje/4nZP1uztEUEXa6fI7rX82VyeoRRf05ziLyst3FwOrHv4SkleNUMLQZGDl+C/ab
YcG9W4y+vsft8K2yhcF4FkHYA3de7JJARXzuO+Ep6wsRzikT5XnKxvmTuKIQAHcBCkr1votfEitA
me/o9lQG0LdlRUl6lV8NC1Te9AjUUTGZbNXg3EqAy6cF+u1qEDfgAtT0AIlxAWO4Ao0uN25PYAtd
73BODnPgMv3KhHYQbcKdimqFC53gXAmVnPIBy4o6Uy3ELdkSCLUw3G0Sk4RYq+s/WcYTVLGSeKK5
rk5kP39GRabP+HrKQ9225R7F25Utn586z829RaLvxvMq8HdIGlG8K6eKKXbhkIEfwAmWdB9pvJhX
k8hJxWRTZmXOJmmz7lNzGy60lhhAE73wT2k9BhdJpiWmEkoUkvi5bB33tUfWhFir2AurmMOlDJYL
7+rPXLjeOUUynbtK8Cssb3k0vHRRROxZxBvb9SMh9HbxtZiFH+KPbaKZbEcEt3OTi7OgLwW1qefx
W2irezYfbAaWJ9rpTyVdxQT1kSJaAMscVQHAGqfGbVogHfgqvZ3UDdo20/kurB6JygwaR8D9xjBL
7OTKx7Tr6VdRg5mze6IPrD4DOjgOCZe1oYhkE+Sj73MfkguHLnrB5Fxo+YvnAj4X2D+17HnXtUXo
aOps2/7Dt3GXEuYBysAn2RBNSO5/n/z1GSSMJnLu7vDbUm28TU2dH4l6JTJCUc4TtEiQpY/sZSpf
e3K0Drk7v7Guib2DaWs3wqBsif/E50vq6X4eV8FLW6/DlHnt46QKR/TuJBGgDrfvcm7n41JaXzRV
YX+xgkeuF2AYv+kPccfjNpmThzyeek6v/eHhuLv71gwwm89nhRxxnYLTbe0IJA3MSeRY7Q3DUKhL
SPvykvmHGNWLP69qi26CIwNIzW1kHXnshtLNs3PHZWc0C7E0I6Gc/670zIMQ7Q0HTVF0XIx/KxNj
IUqBd3/kIYq9IuUhg3AxXJCyxORxpZa4OMx5+z36DVWaJU+3Wb7KiE4fYyBjEDweJN2IP1yfdYok
ovzVZ0IByTNgNtvZio4ql+2lr1rr2ShRb/QdDucEvQMrNWdUCYui5ta+zk4KVIpBYGJb2E0pCQ6E
A/z72pregDkR5Utd8prw6mo2Y3JL3VTwSiOfupTpuJekrT7PBr87YyLXUCGMwvu2lWlfbBu++C1h
1suLUDN+wmQPDDUgGrxPxmxf0wp9BNLU5I7uDqrCIJmbemQRJqb/QN/HKqPzmrfakRtPR29J09w5
hwIb8XarWPITtpht5QoErU7kAhZTj4THA9k1lveAtSmQlyojmRj5ajqhnpJpGc6dI3YRQq6Ds7Tu
tc30aaCTQdSDfGpocNlW83l2U+/XgBrMab5gB+ffOe5qBiSPiA5GXWanjtjlKDpnSZJfTS2Gfd18
qDrvbhFx4vSZRFw0LgR/JlFhlbpxn8s1T3C2OqJGMJLNmBifPY0hlP4Ede0veWB+Dl1XPBpVoo/Z
ZDarHPOxJyn4ZfTI0loowKCJfJxujbr4cglrUoa/83WOsdwz4dTmt0/bKAGZ5gatn3jq1uMjNcz6
Xqdj++EhjiJsbnYeB6pwfdGRbm+1z1rFUMuE1FDTmsePIs7PIs0+izErvlVknZss7k/0HT6ZBaBJ
5QSUAVDasy4q//8Ij38pSv9XhgdydtMzyAW32JnNf/1N/yvVC22p8jwMnFuYPMAf+P64CBiWkpBQ
m/LMKqoPBPxyECBwoFpTRiWmhGYej53pHhNKfsIh+JgXgykS3WVl+YemJyEtVrMJ92bfPZobNuMa
Ocz9teuYvK8VIoywa1tu2jof/8tPZP5nMrQnLWMN4eIwsuV/dIXitWfE7tH6/5/3EodYdySbbLrW
qoRTqhHG94WyL7J04p3qXUJy6I4w0CXU0B89IuPsLwNhdNUyjq6NJo0PF9XZBgGrwNwrCjyleQiI
fes2Mum6a3wY1oPGnafflSIQulvbiJsAko+IDYtI0nH+RVaMuiAC5qYZa3owq3rElMK9ZsQ9qLBb
DQejI6xaYWzj3Fr693ludwSxybM14J5hvp2nDuto0WKXG+XXiF1wv/ZxGoVatmmQ/XQlTv6g4QMo
m8si0ntEmURaZK15cud0fdPfJ4VHvcqrs7VwudR1hM6UR22ux28Ji3QsskdJpv3OdlL7NmVdiJtf
7VWTR9joOV+mHIMGnQUXmbwmS0tVD8T0DkrgvfXIo0mi3Nspp7NOvTCenQy0Km/iW1eQ8siNrw/B
bOWPWbA8gctj10vja9HMt7mgD6XvkD6XNR88cyJalTB1Dtq/DcUodv4M19xopP3loMlSUrzHsXsm
ALw6DeoyVIG6D6CdwOvRi5iMfMsE/DDQLHQqo1bcPApf6RKOmtDWtnlRXIk40vh9AlRG3t7JuuCK
FNA9iqW4YXMyL964mJexQIyI4uAMtIfrskZ0Zct43NEz4pwlMWvnhjCk2Ie7wNEd8z2O+X/J82Jp
/8/8G0tKaDi+a8NBDM3//7/e0GmYirH3Ygwkrg3bF6sHexk+4ZvliVDGamP+6kAKzkOq5SEiHhy6
rRDXbG5L9LELX1fao0E1iLjOUjGHjCmkSEJuERGiM8am9mpVfnocLcc/88C027HzXYQixa+2onqL
SAG/GwTBXYDlIzz3gXadO0N2e2+G9OIunwE0JLLrLcWTXyhDkpOXefnR7qy78pRxtKbm/q/RHfXM
wq16puzdvFqyuxXztk/t6Gw4ZUw19h9yhzXQ5gSnPBqU0CaVYz5E9cnzKR+2R91Tsk2mGmwUkrVC
WA9pWsuHKUht8unvaWPMGzUn5R0cqryD23zHhXOfFoJatJjqE7TyE5q8n0Y7Qd/Y6SZNM15tB6Sf
hJv2QELWpsbAtMfzB1PLBtHGp9SpOaYmhw4waoY67e9afsJowCVroSnc2bUm7wayeqchFI84WkFg
yptOLXQoDelrDlsol1lOuQdZutxmRrg06ATKqsKV4jrDHcD32QSbvUQS1Cc3HFxO1bhzqoCAtcaN
TiM57kltOpeKuMlLziw45tklG92c/oUYXyEZI/8l3dP/j9YDDzmmK32LpyoIDO//jZHTfWCmJeTO
bDQvk/U/3J1JVxxZdse/Sp3aRzmmF4OPqxc5RU4kJCAB2sQBhGKe5/j0/j1K1S2QLNkLL+xFd3U1
kBnxhvvuu/c/2JeKCx8PuIiJbNIyGW0WA5egnYLvWqrkGxLeyOOAqFwRX3eTWp1cBPX9fK2PRBIt
BlmPrXS9jjo6oU2DFG8+Gx9AAhp7IMtoNSmj4gWZLi6DvpfujMUdcsANVDT+SzEBMRkZudQUm/kR
b8W9s2uFUZybLCj3mcFpihdDdgDN8MkBor6nvkMfu2Jw+tal/YULajBZl3WGCoMBcHeV2Vjah8qI
HKzK5FaZ+tSb6Qjqn7WcIuG4jXjKvT7ph9dftYxPTeo0u6ZC+QCIyblOpvEEYQTsT+FaVzOsPQEV
6pgFYFg1fHWwFFi31HQOmSi0C7uZnTVKYtESHX31UtDl3zhmjo+bo++qCb2+qYOP8fPT3fhOfJdZ
ROXO1NECNKQl7tvYUVI5j2n0REs0Da9ao3a2gbRThIh3VAK4ZT7eLEfdyT0OxHbThiRQuWZIVUVU
OEy1PsvMu+hhMKW41aIN6Yxko8m2Qz3l5KO0H0T4GNJ+wMFtDtH8Gx6G3LyFCdtvoq4OV6PZ3VRk
XrWBXqlltPCnGhT0GjDO5py1l6o+eCj8Ob8wDtB+tHwdG/MQVaiINop3y9dqJjNGx1RONkojXBAL
by7ZyUE8GdyDSFbnkA6VnZpc4weX/qGgyPiL0Xe/k8i1BakIHsmmZunYh8jp+SZ0Qz5XBysYwA3X
CSlcoCA6C4YTEV/1g0SFwh841ml3tMdavWv7+SO8NXC+4/iC9sZH9DXch8wOn0e9tDzJVcbip0Km
YkBibwdmu1q0sw7Jlx4h9JpsSfAn5iuUMWal+xjpxaNFOKfDht/MgG2SiaULDHlI/CXIYYQ56C7K
63PjHrg9AD3z8UaMB0Rb8v7LQCV0TeEArVkq4LnJSQOemmts15zAWS4aK4ZjN0QkIeO6mqZhZ/jQ
/joOoBlS+0pUWJwIF0K1VlG51elzUM6ylmh6fEijhymAkWBCnF8mMfzG1jXvnBDHkYT/21elEglw
hHamnC8K5VFOYoGtyaKjyrEApVvSyEFQZEKYY4ZsnRAFcLG4DjjdFhYJzTCrl7RBgN2EoHqQ0kAx
QGzrBgXKTqPABOjGL1TqKY5p0P/6oIJInXiBdRZhYNtlIfBKn/Qnt9x13yvNClEtaXj7CIEkXjc1
Ne7QHe47gV8KNmN0PUt3rUbWLZoZAC/Ry4qkuWfTZMukmYJNK2siQVAeoQccodZeZxpeTk2AeSzJ
3r1w4FHKyELNouXcAXvdcqd2yJo7Bzg8wMqadHZvJ6iWWCPdzNhB8EfPnkpdvZJlyUTvHETQQGn6
pj2yFHqkQRRrP+v5VVw7E83zYStm61Gt0UUL+vJysDH/rfOPplo9RAq85XFARdiAKxV0Q7TUBd+r
w4WE/FBe6mgczdQTG7hgaIDlS3Rmb5pRA4GsQ3MYtVOVZSP4+DDbUM8bO5uhtSYPN+pyA8MTMDhK
rqOJrkovKmA4Hd2uAaMJWG/onRVZWHvAVOCkIP7OGdM6l0X8QdRl5mUdbis0cNZZC9+jq3g2xy3m
awpa87VjomowpXG8R5oZhHl4m6OLvi1LsK6lovqHSmc+R2r4G9BrBR7f/ohMq442W5R4c9C7B3Ih
5aTr6FuYQ7ErLTe7CPw5u+jjc1zq9p5Frx7awkBGRzO47VsJy7MdqQznESXsNEzoXQtd3wlND05u
yLJPzPI+1hDLGQoaSp1YyjDqckght2kxqxQx0wLgamlKBC0SqJKwzGV5gGocu5clRbnLsLdvigYk
lT9ZkFckJk1NLIALaXPpmsCtIqCF69ww80MUmLeGNoSXeph96afM2Tkp19ugzS9bHAnp44RLMemn
pAtLL1YsJK5EmHuaBrQsQlpmhxiB1LiAKOMiu2r5GO/l4NZALVxMqYrOMwCPDQAPa+0Y/WfEUAAv
5pTkcQjQMZt86bMeyGBn4ilmNpazcYBqaTkWCDjHW/1CH6f+kCMDo1UOpK2OOowWUZjGWO26cSj4
jqF11HVJWQXPurQy/dPQCeMC6aYPypA6+zxKAcwGCBRmoVnvQLC35bjDBV4uBZKKtp/areNwoQR+
GGAonH8arRqfDXDPJPCUzbPZj67yGgyDHxnaEU0PR3QWCA4TUfks+9J0RrSLUqVcOn57FRtUtcC1
Ueay5lsERepDDpcCivrYP8TFxga9mfr9dFX6FqSYWEC3Ttv4EA3ttEi6ajyrTrBugZ/dIDXU1XF6
wenwgftSc9VU8/WMshsRsd0pxUxFEaqe1O5gBB0/u4j68oG8ApXgSKQrWw1u6jb+NBcFtzLjkyFB
BnS94IaF5SqPLSZsiJGaiWrMPXotpdROM+31ilcm40VZkrMkmBaN4EbWduOQ0lfFXVtpzRmly8NU
s3xzK4xX8Uj/C+OMfNmNebKLCvJi8N8IaSuCmn7BsaKi6+TNE1ZgvQWvFx5TeIdsxdoWSJKro+Fu
m5IOZF8im5db8V1uZcZaqWxWNIo8UQzqjWt7uM51uobKALY8r5zstpK2cLJh9fPzV57xb0sbnL6G
SVHJBTKMGfzb05drzISDdB9DhUEMqsE1EwHrdIBZV2tbyJ9nKyIFev3Of3se/z14Ka7++vjmH//B
vz8X5QRaI2zf/es/tuvr9X/Iv/jnb7z9/X9c3Gxu3//Cm9/nE79+4+qxfXzzL+u8jdrp3L3U0zXC
d2n7+tk8m/zN/+4Pf3t5/ZTbqXz58/fnostb+WlBVOS/f/3R7vOfv+sq6eI/7VDl53/94ekx4++u
h8f88+N3f/Dy2LR//m6ofzgulqgYppE+W6Tqv/82vMif6M4f1GZsx7EMoZOUqiRFeVG34Z+/K9of
qtBdzcVIhB87WLz8/ltTdK8/0/9wSGMxYXO4kDCj+LD9/epvpuVf0/Rb3mVXRZS3zZ+/c5d5692B
EwUPZ+C4aLu25chHebs8RBugN2va6NGB5q50l9XuhyfbfWprobGf5nzdzDMJS8KtVQABLFyXbezf
OJ1xjAH/QKKbTPCXd8ioUqlVTfjMcHfGHpqtG+K4hjbjFYJQiO0EWb3VTI480elHbHpaPj9+wDtl
3aPn7IzkUwniicuhQhkw9dvmhFXz2g2Tg630zwKZlo1vdZ8TfHu83OEgaXxXP+ZGs7GV4WCWSGbj
7yttJYb0wUT3CtcpIE1HOF0UZajZIdLk5UFuLDUTV+Bcx4QlBJsoJG7NxBQaUMvtaAN4GvtU3yRN
8UG47U1btjfQxg4Uq26LziKBcJoXVYdUx2nUGT6XheZ50NjW7kj1oyUPjREzAoo2zxTkK7higX8o
4KFrZn0dhuE2NPp+PbvKU2P3N/DStUWDAj0U+XZXVeAKYbFmgr5+ig3UyYhscCQRUjhxUGHp0UTp
uaSeTc0KBItaNFK56JxM8a6cjBdyuhKiEOS6WoUEiWPYPtB0bZVFgKC6Jrrpo7E6ANr3fUuaLhuh
V+sGbGs6u34RN56pFOo6ty10c+eF5paeGcHSy+mUL0BFqaH7UMbw2it6X6SozYGK/SfTNOlC56qC
MBjST20FUGkGoDaGXcwtuWrBtnEzdKfuiivf41BjL9cgYVkVE4DAHNM6BzYhagAfEjDFDmpyO8Q5
dzllFByblGnJJXuF/hDcB1HXOyVHFzR4GmrYr4FOe0xjGU4z5lJtloADsaaLNEX/QsE3ACbNAG0M
TZbaSW46pI1W09bUweum0fgxDX14+oMH7fkmdaqNsJJFOZukXFAc464sr/wM6hltSBrJhrOxONub
LkAH2TYKj7IvcBeBas2MrUI3svJtuURCz6Jq4DVFepe7PhXuCqQEMuYE27rj9uPkRnrMZ4rlQNNU
WlVKilxrckAA2qLMDBkkMoY98Nht1AeNhwvFPZK584XWGMBeX2x6/su0u/fJNzy11Hqvq4CcxKmN
PlWTfLGNwNnGCOylIW1+gMthbqLUYFqo/mhfNBpXUALTz2YV3SNRdw+OYBVYeAH2jQLijI4SQEzY
gaBH0eGBGbbqjfQSAKNsXXzAacNakV7cUhOYVjOINnXwt02egqx0QwQQk9JDLBIKJ0nioA7nRCo9
Nn3maR3+YJo5naqKe35mN1CsUeTC9dW11m0IpETFQzhA3TCR6UgZcYVy83zf1MYmDWqxhBSHLj1d
N6ucIGXp6EWqIbpjINf2uBoB+YAmJboE0RZXOSiZspvTfrzUwDkBe3ZeMHpHGyNCB2cubnUbMD2U
mQxmX3ZT9S9cH790UPfXNl+BBpZ5P4bNx75HDa61gicwlTeaHdKyrNsvxiymFU4AR53YFYvkXoQg
gXtSpF3diF2XBtUNVKkFtgcfRiX+lAfltg1UUCQ6lcrIXdV1c+O3DwATZim8dIHhgEJZ2U7B/1gX
1ENakX4UQZGt5444ZzZQL0MX/xZETT01GDC2KSDet1Q3zcZEP6e4x5NAavNmH+xeeJrhe5iFd/TD
kGK27c80bxR4Cng0o8yxRvof3Kw6Uh1P6XKgytL6be5FrnMHbqeDhDlpO53+WaCHV4M7HHPgpsvY
7+8iNCtpc1nFlmwjXmqFc1TTdRKhJDfWd0MI7rY0H4eo6ejUIwYhnLbaxHUyenk0SRfwKNtDNdE/
hjErJkg/xlH9SQGCtDAT7kwER8Sn0fgt2urCQfAJ1tEqy7trw9LuwI7HlaD1rkDiaIISgj0yLtSi
h6P7nMYEQ4DtOjLI6oc8PGVlwPLV1Xj3SRtbbZFM6I/Zyh4Eu9fTAlq0NEmteXyKDfHcVA2aAgM9
kBECIS5CkYIgS4N52hISr7+eDeluih6tgDUAqs5FnUBtYHdWu1JHVDyC5EIgvGkVpNv8YDi3cSku
rHB6NieAtEjKbKJ+vpkGKYmMKjC0im4XF/ig2OqVGlbXjdQSGbKPldV8nlQYFHZgVBe1P07QSrGx
rww/PwjTxgrV1e8mvzY3wJCzXdq0EPI1PrYtqulYzwb6Da5AER51frMkHCK1C553DraqyJtLcHq7
LASNBLO6PaSJuPMHfdyGXYbGgNWqUE7oVaGJZogsRUTerJAdQd/LSkHzcyFodnGcl5vYGfZ0drG5
d6hvF/ZDV9ua1wKJXXVgOkPfeRgdQuwsek+RvJ/S6neTdB5tuUWARZTSheNdRssbNb6aUIXiG4gF
UJ3uAXk+yLtZjQk4bZrRz9XDjOvLUrP3IsuVdYRXcKPkL104NlzoqSSl6GAPSXRjFnhmm+O5BJ0G
C85NvRLdEyWmy+jm93YzInCHcu5qTltEnnMIdXZXb02Im4XTc9m3its55WLSn7QS4bXYsKnoGeKg
1PwUsr6N8AB82WxZ5LG2UTU024awlPoz4SZDQju6DArjJm7cZVmVp0iF5pQhXeWnNwF5VMghxzmr
3iN99RKVqYdp7WWEYp9Pu5f1ifYmJqabAVDlIkie6CQh75bLlq+z0lXA12gdfiZbgzBeQ7gAD1iv
sqE++0FG5aOz7gAGh8uxHq8yMTxzjXvwgxQ+luJ2SOxDsEt7VwoNVmAwaW6Cp/fECEtwhKoITI8g
Klj0EE6jU0cKRdNjPlYdxkqY9r5EZFmFX9wn4sMwKpuscid4n3q1C0ZRr1MUnGZu52iFd2KdsVET
bnSNY9xnrn/lN0jiFH58UWCLDh+pekLdvxhNe1PM/TX6392yQ7a2D7PrZMa1rJINbzINauvKVVhN
12U5wZsrbO5oWfdcWRMicNCP0JKm+ldP8RNAi6eh39lG+Xkgq1u46nzhOmReaTqD2HKUD0ZVPJPh
+nV3SGcKH5qqf6kzqjKBma6N9nHoYUkVemFyIA2kLwmYKz85g7VHJcnYJlP2yFOgoFqj157vfU3c
ptzjeVELJh7wnKmjoa6qxpas/smlyo4l0MFNigfbzLd1md9QXTpkeiQ+VnV+12uolGSm9axnSNs1
hcN1eurCdT/EL0Dhj6RQ9Q6JxHbR2X67SCLAEya2DYQcgLBFtW4hC1xBKVtg6Nhem/PtWHf+WkUO
ZlKjh4Tu3R6qxl5N4nINr4Y2TxddD4jVI1apPvQ6rbJQzz5oExK5VlfoKE63ey2HO2HML4MxYgd3
oyA7aDfpCUQQRL4eb7IxqCVgcLjHS+xDQTYLN/1ab5BGVHB0bbKoXmgIDnmgEdw1uqAUDpO9WwCh
ilMLUUlDrxGgTh5psdurek7I7EF3bwb6cFNruiAByz18pXzT2+kXJXTp7xQuFJGZE89H/jbrqw3N
LRuCIXaVTQA51nEBxQsBOF+NN047dJ5bduRFQBhBGlyKmjEKqeAxyEguZMLDO46cwoLQALlJVoPj
pT9ifgaiEQXtwqhXnanX2A2k/R6Ul7ZQzaRF/QBnj6JKANzN1EDHARZzbkwbOqdfYvqvhWEpO9pa
H7ES8s9jXu6IOr4JviuvIkKnD4PcjquNqQ/6Siux8wYQCPxQK0uo0wiy4E5y8AdEEQ28k9gCiHnR
I3moB7EvsBRallL0bX5QRtQj0k91pl1j9X1wQngSzQyZEcu8SUNLI3do7wdYWm7UDgp6N4zpkuA2
kEhfaHpmLVJCuYeAjrvpI9Va8m3TxZjgzlXqHdT4CPhqbaMul1k9mijAoigJ5wfd0JItmlOQQ3sD
wHYdgckETbJ0+1JHWQc6Hw2FdQ2QdlINtHWd+NrJlXQbTdBUa998aVxQHFiLdFdqUj3PxRjsSpMV
HSahrKnQtefJkANVFE+pDHOHzRoSp37T79sU7CcGBNkdno/GOmkyIDAWAgYjgjhFt+dGUy0bl7p+
FkqOpeFmKEU2KrTeMlwj5XdtKOODH4lxRWylUT/n5RGBcx0JcO7NRLo2REC2LI6uJkutV73UW25M
cDhUEGn3Ik0cdFCN1IT/5YYMSaBUBAaBBVLtIB2MjVmh31i19qSnZb0ScRZug2m8o/gpbPVsg/8C
VIsPDq3Gj5XfrzvftfbcEbQ8H29tfuoasWf3zIfvzFD7s0xCpWcgeE4ONwGURD8fubVOx9KPiLnq
czwudAOAaxNzlpkTCpFhvppizaRcjQpZCTICBQwCPqxInJOanW/hlZcAAsdyCldJtGadYayv+w4v
IJHZS6P9xEmjHzqZSCDfiVVXejDiCAWJPB9Q1B8PBh9Vl+pV72CgHcMd2GL9ejZweyCbjCxpjn3H
w2IVoyvGYkgGsYTFhNDZ2Z+Mi35wttPoHyGsRAvb75CXQ9JmFPmFa43TtVpxj8ndtdAs9/LGNIOM
em/8EVAtXWcEVUfoFL3Vy9ZQeqp96rSiNIbF3HKDQv8Fb4J2PQuT4wxUJ6XRky9QUaZACNe5uNZK
riFguvdNBSXE7ch5XINqOotg7SfcdQXatijLqbl/4SvRJb0Nz6ejBZ4JNYEem6xCx03Qyb74yQBj
z7quETxpUhxgjThGNh/9ilxBWE2DipFnIK2pTh9GVfPZZsjCUvyP1a5eRLNzO3PiLdRBpztg+RSL
0+AgZI8kzew1V1muNRpXbYOyXN7r+lWv2od5FAYe2fPjoPcvI/o6hLoWgZ+u+ex2VCL12pQK2/nV
THaiWNz3gqK/FfrJJsJgJlo9NtF4Y8z0qxVom0POodLq1WWThFI7l15Jmxz0GXSr6WP6qzkZ9mMc
LGmfjGutCj51wBY5WS8xfsp2pVF0F5kw0QMdg01hPOLtc0mbhoMXfqanaMmpL9JP4GvPNpVeSFb9
RhMc1bY023KF46nDeI/9wUpzzef/hdoj95SofPkcPb4vQL6pV/5fqVCadFz/6wrlTfsbCn3PFDt/
o1T5Wxu+/ObVL/nj5yh/ad4ULuXn/FW4VCztD00DCy17ttj8vdYn/6pcyh9hrkFfScXXlZa6S330
a+lSM/4ggIGhwxIVIyPLpdr4tXKp6X9QvuCTLGQUNP5c/58ULrGpe1PWFsLVUcvBA8xFZVLTDOtd
Tz+C2KckGpCQos+OEVRu2R1OaEHgBecJ8GvwoXe966/ZMCv5T+qKDpoUrmICzXN2ZS8vEsGGViLs
Bf4Z5kf5p3YtPKMxzmpveTqGtVNr7+rC2YXGtfwz7m2wMXMEjcVZ/onkTueQ6fU0eUosce5DMiy0
JbZ6fQV8Anm4dqUm9i4bxTkX4pR14pzpGffI4tjNJMXTVj4FNA66MB5h4yhGuPuNf6vDjpAPOcAK
17OtDc2yaqAG8XwOcpOqa5/yzvwoKkqczs5VOZkJrOCi0ye/tGj9Okgb1GCVLa9wDJIilGYNPtfG
3wkw0NlF24xyqXGWX6io+lkBU6IXyVPY6Gdqz14yXA5JeR13phcO+XF0kc/nM+QHjoO9C6lKyofC
lpK+NdqGIl+MFEPl08gB7SP3Vv4t17t75O5O8uGnqkfRVHiIhh9LYXglc5eiFjfSSh0d5zZWIC5l
wbZoV2iUn6tA7CJb7KwGIefAOKNSONX2paUnR7Q9mCIUBZVmODnpZhrTo9IZJxYlZVCYALDfNeYK
b6dd3tT0lOydbRknTFiOHDA7+fMcd0IqZQUyy5GFkg4qFjpA3MwRJ3UCkFvW93Wtna0eG5kEyC6q
UyaFSQo8VkeJhVTbd0wPotlJ/hP32lMUf9DAEXN+VcycgweU7r/QAzjNE79EB2yhhfcyxShKGFW8
vI24fFVly8oZvUDbiMhH2ic9DtCeIAwPVB6kM2EjXuQf5IjY6vgaJ9kKlAs1S/OksUJRvH19FbQh
jz0iDqaTvL66/Gtkf1YVUkElKyAtTE8OCd1FWNrpUzWHX1TdWM2Nts4msQsM07N51miMvqRyaHqc
CFnNry+XQPJlCClgUJLRzvIz5GrDgt5TZuskH4/79IoqxlqFRjOYFxxvO4Ohk3tP7k/yjJVc+R3/
nsPNkzNSq+4tVaqVHEuueOt2MDwMlcFaJEczNVaVIzkm2VFhfO05wbWdhVDYp4mrzoR8jtycLbyP
rBc7+WryEXAPWltskpEFxEURb3Vnp7DpsZU3p5tAvY7Ua/l98jNlbAhZYAOvhTHH4wQFQH6HhpoA
AkU514hiPMiBiXyu3yQg3wTir/2Yb/sv+ltk0msUM02dWCkIiartSj/fb6AxXY1gphZgT6rYALrA
QsxGvZaDjFL3k3zyULMozNT0simXyp1ZFe2xs1e0lby4NmHA2ytg1+uyqe8Fq9OcdM/nbUHjJ0d3
NE546LzO0s8f/G3X6Pvnftc1Ksu+xxia5wYWei+3J9o8ZGgKjbJ/HlQ/GB/nbfPy6/egMK6Zrq3r
1ntc9oAAZw8gBNUVQz+P8WNkI+dNNE6qYDNFu5Zi3BgVC7nU5fzLEcvY4XpM0CMKWL5yW7YCuR0X
UqxJLdo4YeCRHesGGaRp4GJJ1XMONgqWtE64GajLYwz1oUfNLVABHGf1/QACZ+4wd6Hinmb+rfx1
GWDn3AZ5in6N8B+dQrxur96q7ikHHnUKxtUgTom7i8ir2ri+1wcB6szEUtW+jRti3t/bSD43TK8n
K7VPck227kxlcCN3nZ8cI6iHg34jYxFk23sZL1J5Ug3Bi1ojyMMsy3CnVfZOhhxdioerY/JU2+HT
GJrnUkNTF78aIOgqDwysZxnhjf6Lafr+LKbD869ZercaCsP+uorl0MrxGVHKk1G2Yk8XujiFpvgF
MvNHG0ewyNFFEBb4iXdwYHC5JLsFUrTyPJfHDVLWtzLKVai3/vztzB9+l0vvFBiUTS3h3Sat47I2
GksHb0GElQf53zlCkHDYcNzJpSaPNnl8y1CTDPAcI6TmruXTyUNSHpi6YZ9iAmE3mGd5DI1o8bJA
5PjIB29Q0JPjFY+ctxDZ5DFUsUzlOL6eCbO9g6lydsuTTeEVY6SzPNAG/u/XcFpgBuETblnCEccp
1K7jz8fhnRX7X5tRuCZb0SHto8D9NlghGBLkuaOhzULD1bYfVaDuWLms5Uke9eqyC14sVXjyYeG/
7wKShomF8POn+EFEsJgLwzRpe8FveDcZCkGuclEVX018u1sjKDHcykPfVnIEkH4Rf1673/8CT8hX
Zo1ZpoCaL1ea+c59HukKM7R9XhmKqedmNmARsYeUf3KLyzZgv5F05rayboR5jkh2Gg6rtCRIkNN1
EV3XYkUOi5QqWgyZc2r09FLhQkwX8knOM8jUM0z21YyrvYkOGxJV93bqrnSsR9nl4IVPMqindGqM
1kaPEn4zQV/mRb7W3I9qevS1HEUjCjUci3T6MRUh9/NhQDRwqQ1j4+QmmG1tpwhlh50p0SFwTj+f
Ev37XFzuRAfwACp6pqpL79pvTrFisACzt4zSa/46VQC8kBLGNXawTzJrcOEK6zJjYK1GsgExRE9l
X98rhr3IEwUkIKGC5PqvBE1Zy/dpMmX9Oq9tef/zx/3RdnZMCYpxNU2z3jvpakZXGRBwYIKw42S0
krmjTGgMMtOff5Um3/zt+jFNECAS5cFyfYWSfDsyUHPj0FFxj6KqfpL3Br+uvJaGDT6SdDFe80dy
ZnkGUBn5ReCy38J//9qwXKZt7lumzfy8X71aDwGU4usKsBKgsZxzjlMlzdyd/CdEj+XQ5PS94bfA
LulIpAqtvpfxSl484io/ysgmUxOZaMkMRF6qOtPYjlhly4gXdNbJ5vATenFEnP0I7PksUxBamSd5
wM2cS/TGaWyYaH51r98xD1wCOCRfCYFyGYyh4cVAk8eL10NPkFLGyq3Mq2Wu6Gr2bakT2EmTAxZP
5BT3tSY2QbSQJ164CZXqtoFwKr9LXjiMwl/LnRGxU5T4aupOSm/uUwKVjEojk/2LSZZXzXeTbDmG
xnUUPA/V/XdnUaLkCloanEXyKqprYMPAoPhzQqGScg/K4DymzBTqgAABmJbYLxNQGS9+/iQ/2Igm
T+Jo2IOwWNGBersRQXNFqq0RHKmjUV1D8qu9rN1i74a0qZutr1snmUPKoC0fSD5c4nML4Tojj56a
KxqMp5NMuWVabfCUMh2Oi+pY58Evxk0Oy9thswzOA7D5qqWiq/buYfuafecEMLJ6hQtJUN9HtbsO
fP+2isXu9SagBJvXAfqKEvuaUL4Dor37139cRM910RRf2p+Wfv6/oNdcItI/M+7vwGt/1YE4FP9C
wkm4m/yDf9WADHBhjgXxhTCCCePf6DVZAwKxgkUmAVSWgAwm9+8aEIUeQ5UULc0kyr4uwr9rQNof
rgMZwAXdJlcpRI3/CXjt++BqwWsUQpdQOJ5GBvpvjh0HkYEUZwG4fzESXMjKz/aWZuSiDMVWC01E
/9CJhaFtubdokP3i6vaDbIigrtJvIBOxELR+nw0hpt9T84hXltlQxK5pE7DrFZxSDOJiUm9MQcMo
HXHWpT9qoseNCnykPX0zX18X9Lc3yB9uIgtw5+txxuH7dgymXBPZ3GNkPDnNOsIBL1NqhLUHD7WX
fc7LA1hd/vwrXy9d7zeuTYyxTJtsUHNlivbNuJelZkVjX8XwHsS2Qas7ctAk8FFUkxpzKh5qIer+
ZbPOg2d/wBWxOiLSunSjeq133apGAzrLoz2KJrqot71yZfSPosWOB2ZTwkA5SFJWabNJbgy6dDmi
L1nebOQQ6oP/i3RSs+Uh+P5tQFpCkZVr/Tt8LPlRW4zUOWj0zyc5Yn251XChbtpnC7koObuB0ax1
bfJSOt2J1qzbFuHVCgtL66lWMbifmGgE1yf67DXVjEkdXqsILv1ECFgrB2Z4I4Wvi/xCZ2qAhKDl
Mnq+WEBcWWc4GcvvlS8q/4NeOD3tZjMrPobJ6lJqJoa6dFarIT1coYS2BoG/MOunIXHRYMOtjN8e
UgYu2ubzcJ2WGs56VKfs6aOTPgcdTFu5PAJMBLMYb0WeSY6mnagHKiSnuKvXhhg9M+o2cgrlz+UD
2SqvyfyhgyOgCtkCWxQmouEVk6HdYGe8twQ3DhuXM5517kav5hmV/gpfBeyUVKmm+7otokKhuecu
UM5CWo6twEzXcXfdsyVYBrl03CQ70NonFaENVHtWch0gEAfoCdWBrtnIvSx/W46zHIiYpd7DrUfa
2yLhLHIQ9ZROMkBWkY1PQo17NN0WDUNQwfiN1A3kR+PruQqd11+F84Tg4bidkOWdKigurF3cacRU
b7JMrmU+nP/tGt0qdK+MARFinTVCWxVbuZrlqVNYaDAOlPt+qFqO+eRCPqJcGfLxO0zuAgfz1IJG
TkE1V64LOe5qVq+7godljGs8ANpy8BD/WdTjkxw0mILbuDS3ejhfQdqGOCG2M++BHQ24E8ZbDpqp
rubyBMHuF/vh9RL33XbgoqBatm4TWt8lM52lWkgml2wHlh4y6EsZ2uRmRnIIYbp2UzOsCpqHE8PO
wDTsBXOsueazPTGLquYEjviTDHZNiuoDL/Tz8KPJG973T8h9TDLbDXKIt+EHI0kfZzbCj+riCxF0
TAgtaiZA4xiYtKtpYH5yHzAHS4V5Kt36V4P0g6hrEsgsDQAUY2W/K3gAPyyFMBgk+QgyQsjY1szO
Kruu/SfB/bgzruT0TtGT3I1/HwvFfIWGKTz710l02F9i2CLFvXKTj3IZ2RGHVrXM25UMqTWmlz8f
O1PmVO/GDscwFRoeWDGd0Xs3dqXV1ootvfqmFJX8s8WjVDaCeoQl3UIKj3ZkBcqwa9FobNYoBL5G
Do2VKNt3BDsZHAR7dWYb0/1cvS7cjqs4IxCEW1ilnq0YW7lnZ44CHGW3ch+XwgSUQHebfazBXTKM
B1BLhwTdIjg92xqnJBk6gxqbNWQx6wSBr6ucIPbzAdB+NHPfDsC7syu0515oLqd2hdOMjFpyeddE
Dnm0yJmEQbaSQTAN2JQE9BDsxyBXFJhbOXFEYAebSxxff0XW/MG6NlnRLBxD02wKam/nZqYHhqIK
+sAyVstwXnJ0N0jtlSxkOVER0TRWKwCqJBgGp6dtbn8+PD84C3kE03UQwRDCed1635zseGabSjdG
XFdZC/Jr5WaXMb9zoz0G0+tGMbemMR9+/rXC+v6mSpdRh4NAWcnSqbS8fffId6O0dNxopaQo9BNk
QxNF2/GK0Y5xKpiMyVOmdD+Go5fa6qEquo1MdgqCtoXet1yUMvgIjqNqGj07ifesWcxi90OmXWXT
Wp8RJ2CqZcoiL64lPhpI4G0527L5CaFrr3RZxDJp4Qh2kwllC1Yvw1DXnEIsCr+SpC2Gg0WJmjYW
Xig9m0/BCNnZvTXZ8wZmpgmB29STC3nCyWCu6y6ECvyMMP1xzWSfYJzVxNkFWtWYGZCqoVRk2FAR
CGXSPTXR0c4eDrIgoIr5IMcb1d69fDgHoUL5CjK02u4AkeG55F2jePI0ThS5Zyfd2MrsF4uEjaKM
B7PlT0lBY45rAD+LHpNRW6DPhb9niUe0cVOzdW16lPYwgLqBdcaul3mLrqQXaQ5qlyBWKtedlHBs
xLbi18tGPSQ6uQADIV9bRvys6jZmoV7JVAeu2rpfoTVoBhvHfAiQVkU9dSFXawfxtFy6+ZPMi7F+
9EJFbNFGXE4sd4UkoSg5N/FYmNOVTCRfsyvG//WkJBrmOtruHMxZaZ/ke8o0RO6UlANbvqMAbS8z
K/nUerxEkp4iz+i9Hl32sk3jNVzIPPA37iy2Mq9qFNI1ttt/Unde2ZEjaZZekeWBFq/ucC2oGSRf
cEhGEBowaLGbWcEsojc2n7Eqs7JqeqpP9tP0Q6UoZjhdwA2/uPe7vCG/f1qqzFGVkeXCn+e6ktzW
c/DtqtSRKc/+Rn0A6spQTzahHFQPpJ6JKowYpgSq1nN4lIoAxblEy9wiH4oe1C9oOeesmdNFDGjA
udfzeS4jFzA3CU1FR3DRIfAh6/FqvdUp2y8+NVV2ppjPPbSgFo/5XZ7wbNS9z+HB1Cmt3q3JHB8T
h2OLqxO+wHFR5QzviHp+qjiZqDkIOSejCACBPMH5Wbk9ZRT1hboE1NciqdqN+jsTx516KcM47czF
uvpcm4mmIdJW8mJut2I+EfK8qxo+w6jfRJRpqv6ryCocEn5twYcxZ+vlc6ntfa5RNWJx9yKioMb0
qH6LlRPQiFURXvcF8OuF8MKr2S+qdDwPJeqXHsZzupyky1XH39WLFBJANC9OXfbqJqsqT/VNUJ9x
Zcz3Hc9WXcCqEDCGbDsY6+8L0xp2ts6Lwx8bS+5LnCKq3lUvfEYwXsYf6vXwZVYVsLqE1duivrEu
ZwuXhvoS285dkU94mOZTN3Pxh8NOlT0Si48qPFXRlrj9bi69dfW9EVNtTseLVid2Nvnsxp2XYRwe
VT0gu/joFDOexU+jRRo70OJwAqhqEr3eTsdsqh4Uyt1untKL6iTVPw9meoTlwpu7h4aCtnkIphlV
Hy+3wIEZ2RtCiU4+50TK3auyew5LLMHwXtrww4o+VE+oHnduOBqG9LKgE+umt5RrWP1KnGf7hEaj
sRpyONqN50IoDtRP8oSKJO226gxUR5J6WFVmW/HGJybL8zh+qExVHa2ev6pQ667beDXsRFWNZ85L
V5PkEMq17URH9d+oel8VvjXKzQ7vT07foUhsIQolTtaCax5jHb08wev0A+oEUL2A+lXRgqCQ50iZ
ibVoq+oG9WP1JVW/Wd0eVZmtmg9Vq2dSfVVggcnrnDJ3JVJNtQQGPwKmoYpVYlmu6heqR/m9i6AY
5161rz3v7Hh79bjqhqCua9WMfteW43KKLeq/urioN2ShFhxm91rr6SUFtCOap4q7zPdslysO/dMm
ibXTSN3M71RHVKZn79SLscOlzTZDlVOqeeCmx5wgHBGdEp/UMsCYbtXbq65K7lfqDFF9gcVXW/U5
PcFBZgw4aDqpz0cdyyHvknpzB6PZRuF8GzvdfdYcCiffqvcd8tuO1fNeXZYarinVcao3Vsw3xkKv
ymiVea7X49lwyd8bOQLSoyrXutyiVHvAm0XRnRxhZwfqovnugPjQ1OevPjz0aL/fO/KMpogDQX04
E2WUqglVu9oTvDyF2VGdb+qtUP+NepPVU8mXYbe+aHzqavio7vV6T9sz0AKRKMH/1fh0c1yWbjIG
3+NodYCoLkCddOo3qHYp5bj1muyo3v+yg/s/r9OOBoz/qUv5u4L5S4PF/3JkuPtVKc9o+28Hj/9D
NGe6xtSWecmfCr3/a7p4fucce8//PF38xx/724zR034ziLDCz8q8GpeymiP+TWbm+r+5Gig24lQw
vDI1/GPAaOKP1QDyMOgmYsaFBvWHyAy/LZATh97Mtfk5y8q/MmD8W9n5j3ZJGBhfLaaU323Un+rg
IQ5BO09uSNRa+YUf4lMW6XCI8pQ1XY9o1wVmPebu0yhtJ5hnkjcGJ3pgDHeBpvk09MOrBFEEW2UV
9meiiFpmQ94piccHTp+dBeRoKPTLEhVPLEvwfI33lch3REKvfUP7BDn05qQap5W/4/4CAGSeApLm
PzXBPWmyDBT14oPUE8yP8gbprwhM7T7Oy7u+Ga+D6+Jo0fe4edbk8a27+Ucu0W52DfE9JRjilBDz
qjvIpEdz7tzpGbshdxi2Rj9iCtHJX+v7AQ1O0z0lOqczWKK+gBDVNrhtFj1IoVuGPCvs9KfCc78s
qIqGDoql8p8jfKe4QyHopjiIxq0FP1lG03a2J7648deC57TxO3KHwJrjsTeT4kA3dFNE4bFdHMC3
/U1fC7hpy35gmz0lciMW9Em2cdYdJrxxgWw/O84eAFhZd9BJpwpZb425yMWw+ZK1yyoFIGel8gRG
hvea86TybzyZXWKN4D2l+vDL5bkUOvceIM0NuDWiR+t8eUg6HZhMo2gr+XwjyHvojOnJ1JfHpCNt
JTTPIq72vWq9pNwLzLjZLMA5FIeixA/YwVYYFpLxCFlMxDYjurYR1X1lnM0yvIn6CaVsdurJKPaV
4ltvYASk3SYrZnBJeCVaFWxE5pcXPvTk+sQm9XNeAnREIDfoD7NbUdfZzmvcyU8yucHmQBoe3E09
5nQA5nGsktfJIBtIi4bLUNV30k8f5iG7Ni5zib5mcT08MAmDqTzdjHH3ZFTO8+LMgZOEj63VJ6sZ
YkfTl+dmiA5V/LOplidr8V+E1m8lVkCmmA7RzgqmnNfrqI+dwEfgRwBdPzwUBCyPenZeNOzPM8lP
kCjwYl1LDSVxihOlaO/iBIKNxz20ji2Sk7sg0s3bZACNCOz2Z1zogSwsQhYTFF7WtB5C9zVzI4mg
mdCoGcNfyPXn5O8slo+OlnxERvucEcfgSbzrXfXe5PFmDMXBSR0yRSHUpep5WM1pLqeDH6eKz36E
gvQe5Sikx4wEnzh7aiCMkhO8FmV002BVERrosU7PGZC+5nayIUt858N5Dm3IjbhRym4hg0MD4sai
P2bHp5zoQn/FIrKy5oR5twVNtwFDR8aZ006PBH1bKzNjK48d5ysjv09G5uNC5hW5IM6xYN8Vpyj1
S9c+Ok112/balwEh3+tAz1UCASgMTuzVPyYMrpqLAnvKbk2zuvNiq2N6MR9dT4K0nSSzJUfHr8qX
AKxqF1cPzug82p128dr53PqI9YFtMDXT+bANVPUD5kkMVOggF1SZeUJiQn4L/vnURyTG1tFtKl5k
qN3JUD+lmvtMsOBnXDd2QEryO4s7ZqMqfnL08ej2EMSoHeJtP0zKeVetPYa9pBip93SKXjKtl6+T
ADMMzmneyXS808rxlzHbNnl/HqYeA76PX4JsJGDuQYWQUYvGOIf5t3L2uffTPWy0ls/BX6qDBgaP
+B2hIf4h8TzG5bPq4theaX2oOrD6MA4e0tzS/oE3doOflbcGYvwqjObxpuxg5rC1tVaNyGgU5jne
dUJFFjIB4YpNn6Osn+7TMntkC/WLnHesm5RocGFrE8g7egyydIi/NZKC/ke8VOHgHUgi+OEN4R3+
p1cOxnfCEmUwVsBm4sRlZx61XwugCBAFJnP7onztBFYB14SwYC/ZNSmghVk2u2Tdxc4KrD4Ih5he
3+NeMkG8WjmtzA7C6GcGEBLPXAXxiuj1boV/iFbGMD7+emXz31+ZqgLqD/7H/x88D7RD/65o2b//
x//ukn+uWfgDf1+Juvpvjm4idrEt0//ebv5erwjX+o1qAXWUbruubpEL8kfFYmi/oVQyTQ89EWQP
aBt/VCy695uGbgCJPTojJMK2/1cqlm9Fxz8KFhvJB8pfdqtqp85Gy1Er0z8VLpqZzKHQYpehUkLy
yGxEN3ZlbMD5BQll2J6IMgWUjrbucrLTCsolm7rFxjGaOc9Vbf1CgjPsHMdkMIqZG/WQbHejDUkn
TcotEsibdiC12huGG0jUcIBZ7ZNzWJlMp8yNlrMlSZPRPPzpE/hPlpyqCvynsbUN6sQGe8I7pWM9
+FddA/epqDYlUZ7hXPs7Pbx47NCC0MEeODHcA+VTBRjLFHsjttZj3ztkGXZHLxUWMzBA0g11WpqP
V1+gIZ/M6S7GxxW2y14Czl5ZWv+GZV1uTc04pp72YML/gi0GIiz3ph99iJzPHnf23BkkKuEH5m6w
AUmw1XKi+0pPlA9hsZ/mOjz5sX789y/e+dehLOIIl0KYuTAqHrbd/zIXbj2vmIBkeBvIziQ2zTRX
I+C3PD7mRpkpGxOHBWrlqbF4LvFXH15raQ+3JRY6Ijq3niP2eVy75xT1IV3x8OGP5EPVmvnODSJF
ykbuS+nxpwCCo0hEZmOQhu4tLW0z/WbYNKc6HMtDN7hv6NnLKomP0gM8K4ufi+7Xn1j5b40bTIrm
FTgZDXrkj+tsXAgB11MCY9msnpgw2atxjhFnFxiX0oZlaNR1x4F/5djrX92qrgMv0z76JusudWGL
HZTc5ZIQgkYiW3obRpp1dbqvoLac+MHKCFUo02UiNyiskKrEW4dq7Gz7X4u93P77zwAUtFrp/PM3
C6OehqgBGQQngP4vm5Mm8xhiFou9IZ4NZKu+LpwxPZGdx8ggGo3NYN7rWl+dwDlup3T2bzu+OToO
yxVv9otRSbXYxe0+Nsom7A/lpvFh5IEwXfaA/QEKFjq5RswNZDgvG8q0X0niAV62cEGa2gDbMAPZ
FSEHLKRtrEe/cu8yq/tZoB30Z6u4czsmQIt5kFJlQDdkdpbEiI72gCvbYHCphM25n2/DHoR67FkX
Ps7OcYgAkhpLb/MGAwTAKu9g5u17wveIAeGVvIxfycDKB6yuEeobFwOkl78xpzylSOZK17hW7UOb
4PeI2ns7si+g1D70ShCp2d3bDBiIaLsaTX7n6eDS7Po0Gshgc3HjqNjGxHEPLaFHgy7vfZ2g72Hc
eshMV1VlHMbpIa29R+nws3KEHFeuCz0+W2fbSvbNAMC4re+XLPyytLsww/Va6PT5rlxPApuuJdFW
Yu8DevNTEh/XhP6r1snnhs9OXzJCOafqo+uJPatwInbR4CHDxsw5+CVlKVG6xhI26y7kWVFBRLz9
xh1ZtOfKCS+sKr5a2b3OS34PGvw8pPFr3EMWti9FaeCCSA5uraPNhNcwuD8igGYr07SO0NqPQ+cD
Hplb0j+hLgTOSDoCIYRrMxLRyu/MfpWRBQQNFgtfFL5bCcdNNxNG7sQfrjOdktpjgMcUz3P4jIpp
urqzaOCR4tuFl+6jMQkhKX5ktn8oNdLdxXR0POrJhVJ4sT7D1rlMsX6RPluLyPpBIsRDN+evJS2W
AiSYhEOCBWwcZpmgbzJ7gahjbpmWuZq7bTgmUbxU06Yowz1C1JmiaJWBYT42pDfWoWkySyyrtbVo
P/2q/UzrHsV+BF/Ua9J1F+uHKQKGODtADaqqKhkKOi9VjpuWDJ9hXWfunRhgyYsUos1omGyD0nnT
+QrPYHa3pasB99RnkmnCguM8AppQpQRO6bUg3te0IW4CUaLS3PapxOcIglF0E9p7mT/luUCHEBGA
CD/BJ2LS1h+FW2s0S9ZxpK48DXFkHQZzhrEDoLfXyWAlCZrUIWEi5CEy6DTICTiT6eEf1bqTi2J3
77fOg5ygDmBRkRfL4sNITBwbU743YDXyUdr7kfPbL61+L9Pq3QurYTfGfcYeoMEJEy/3Q0emQ5JP
b6DJk10vemNt6cyvrUWe3awgcMqsPKpeZ5MUXhx8v0CvhyFQ498MQQ0okl9F7Av84VZNZ8P5cSBr
qY31hTpTfx5nGZhjDd5IJ0qBuKRdlkf7Xm+KXdlrr4sFDx6vEeQDgh6ogTMQPjGG10U3/cAeARlP
Lo7hwn1rIqiJiF53Wk3EkvB+ZeESnuhoKBQ4a7CteoSbPExEV21iCDiBqCXrVeMxJDHjJnVZaFTQ
Aey8dzfZsAhSuT1vJ52w4j4GxMV0BN1OSEB81IUghkhqIKE2oUBmkrBx8l4GRja0hJ61ZQ1k1KSs
qawXQpDSLaBOFin5r7mn2BloEnA/lelBcxoopD1wDaeiCYgn6KVjEpMINnOxm5o/baU1s9k1JLbr
wth6kfVJIALBKUN8laRFBlXbXuvQ985UKaTdz3eRXsQbzJDyrPlE8XEDp2eSt4UxXAgXTnaF5QPa
lQ13Uj+p1gyZ9H0WSqosEPe1ebXm+EcxxsnOJxamJEkPca4fpDrD3hauRB93p0LO6T4jFeQUH6s2
iwIKOq5ADMLwXLmS09TcpkVjBQJwkrBAn+bTnS2bdG/V2idGP6b2vaIgNv25zaRBV1NtMGk228Yl
clGOze1MpkbJ89tGC/pyMNJrorcKBiH4DkijrNv8JEwvWmuWOlSiM7gMrlO8Yeano2KaBM5hSEze
moZ9T0olJ1KR3iRgI1a5Sc/c/xJtQ4sVkbRtS4nAwP/huY0MsiV9ytrkVXZdfkOFw8JuQvk7AguH
pnFbuHApmwYXOUvpfT9F/bPWf8jRDH/wBYSXZkGjGDSZr0l0E+A0QuLEawdw6tw/MFkhuHhypw28
y+wh673mvh0O3//ikBlXhwZUCk+82LBhWZXluyr3y1OaRsVKN8q3xCviUzXVLi4c+1D7GRQSx+6e
LCe90yIi1zRsN42M3524AAi1lMztIp6A34cPRuGdbDO2nhPJpm7J9XT1WHJHZ28GCkaYA95Alu8r
0bu7KsM5bkb1VtCiujM0MQI8WHZ7UxBG7W0lh2ueCfx/FvQ8o4Rkkt6OqUNaZ0JuXE2Xr1XChhWS
vmW43NsJFzfsqFHdwoaJYnXoO30XRpmCpDTniKEEAautvZrwIcT1VN+ZKqjH9t5BpTCrm6OVZRre
2iz5fTYAZhJjQQKZDaCKkvA93YDwm3ABwENbINnUB1FUoATanoek70fAt5whHi8HLZa8Bu74cZYH
HjBRtMeQZsnpAe5wwzyTjVPWPvaxMTDFNz4NcuUOtmVVN9vEacZzVhCrZTUT6Xv5a2/kO2ts063Q
6w8y9Z7N0TR2vkukuGr0taj2D14ZBRnTtPWYVlfXRq5OzMqNZbbIKThoArB0S1AtJrhdWR2mEJWk
tNu1GTLxSwm4YHdl3y5806yiY19XDv26Bt0u1HExmP2NnkfvCTlcQ2QQbQaGB3ECQ0nU5bMZzO2C
u8dw101cBbENFnUiHMDJrSaQpEg0iiI7u/n9hFtN7g1g27ZILtNYHfOiWiHW+Rzr+akdxztPk3ek
FhnAW+sbXRYCSo+3n8gGPhiD/RL7/ilNnK+ytD2evwp7h7AU4BopS94xx24OTBgYx8XjrykR+zkZ
j15fwh0GSLoS7hMAwE1CTDlM6frCYHFa9RBENkwd7u24+9XZ5ebNMObnWXrjAfnbky+S57l27kTU
7Yx6fh2j7OiUcPlnWF4T8xbHWVULk+GxW64VQ3IxMSLphbz3RmfvzI/ExyIJmD3Uh/4HkRcDVRpk
w7hyjlWU7jILMLGbi4fFj26Elh8jGxFj4+uBRbSCV8ArIaTurRa8aWVmn/vK+szysdgkUJwIAwYR
AdokHxYUv8aPEdWUmTe3Mhnu5tHeSqZ3ebLsmZcYhGN3L2Q9fAkrfB2igrzATvxi7xSIxVghsSV4
3WzuGoXBMZ+K6Slf4AFaA/UD4YPrmGhg5lET6eHMm7VPzmfzFE2PSZRszdxjGj3Bxy7Ljlx6B9z4
DM+5GfwH9rojiFha7cVOAiJkFKeDPfqCeILA17U9cClmyd7Von07Fw+kc7yHrncuUoDeNnst5CEs
g7O9t4hnLU2fhC4Pie7fd/FMHNIyPcZhQuB599OwgbpPRbqHw7mRppZc9YSlOaOpg8SqVLN9Z1bt
ikA3fjpSakEMCAaOkP1aNpCk5Mj00uy8HfuYYlXbOA+NDKhEQ0LRKjTsfGuPS7iVpIOtrNIa0Fba
E3QMe1wXviWujj9fEtE+wQuXV6OC1cgUEA1ElkO800jOkMMBWgYa0cW8Q35zrC1Gdrx402l2TDq/
dLtR7uDyuWdkmoz7NiyfSLEpsR8Az8lJORxfKqhInJotS9faI6xv8tdRXlMfFBXpteOy7SGMGXa2
HibmfHNLyHiRbYaYsXoo6q9aLpuc2jEfilc51RSgkK9cf3rHmGyDwaDMzwZ886VLBTJpIEejmRx1
Gv25fQKQ9GVI8zPzCJ42EwByMy0SY1rUwv26GwkUcQRVu5kzQU+b4rEFYrTmpsNauGEiwxB9oWVK
tehF8HUvNHDkUTa9UQxhd9hbGewtAKlpQ/wSc+KJv+TQtnHoeAUcKMLet52MrxqGMaREKICXLDeZ
KM7eKm6rfZh0P6LhFULOEpDfjjsmZbEjuS/0EIBXtgX9yiOxEojITdP5fIvqGYBW+5HiVIWeM6H2
simfzfzO0f1nd7kYbvPKgzxURf4MmvtXBCWAnDAGrDT9KPgoIdz6sdc7vqOV9rP3B2TNRIeVCbRk
vWFDxGDcjPkGwaYDdUJW21iY6ypZuGuP59m1v+RU1HQGHlTF0qOiHthNkF+czYznNeFblBokBuKf
rN10ZdbkGLeExEYZMlP/oYFzuZ5kfR5rD3TyUBubySIMtdJ/9EVfbHteBxMhoGsorYyN1nXDKhPO
Z5TCajO4YraJ3fzSwym/kMa5rnNhHqyYvUDINw+p0pYMOHLI9fRdABA3JnrzFFr+JspYZleGhnop
zKh+0O1w8S/7tvEfTaXiylt3pQ08viS6YG6AWGsT8kJA049l5WVBY2Dw8zJxv0BcXLUwdFZLJauN
a7Rc6NlUrsqEkcLiFWsgAfPayIdbn5jAbZfpEPqqWluBRWh2c6hdajnJgwY1upeY1ifdfUrBVmz6
gnlNnb/0Vi8REPIUqyQ5jHGcr6W//Jgj78MBKUp/mz60US132gSTRudEn4fIVVl2gvi9NoT0Nx/i
MuRb2Du0BBaRFXxHDXIOvQ3EX2PjVOLLySFnV0Q9X8plSlaRTt4ob6m1su9Nt1fxsBZQcrUkatzu
SHbT2sr18q7w4X7VT/PEza6OHszIBNBUdNo1hrIdoyPDNTgmB6OC8DeQ3FOi4jsI5zVkcH6Ojfp+
iOwgjhr+aA3ctCymi0l6ZiKM+EIHwNeCJVXPtNCMGIakVn6Y2Zxs87qs1zWmvZ1d5velbPCi0bEW
ee+d6JbrgFlcBzViS6LFT06o7Nxvw5j5AAxUfL32O3Fh707un4nwLk6m8xiZ3XjJLSQmlh2e47m9
uvrcE2fZUut75W40C/tYR/FMFgvqOzE6Egccs4YGx0oGejCA/msGRa7lJwYro2FlF63wm13keC+G
T36BWcHI8sgqXTsimw/9HNfrqQxZRWsXopsgZoST9ziH4QOQJS/IqoKOavagTsJJwjw/HPu+wqkb
SmQ0FqGS49g90GTmd3OmrbqwAedh/cCjVW/Vh+A0CzgC5H82ZvvAXFhqTdwwPVNQXS58l8iqUTkL
JM8nBel7sqvoGU1C39Na3tiRKFnXEbpt5HydODvf/XziejYdCFU2+pdUB4nHRH3rymT//Tvs1uB7
IULoQJ53sFm/rKYuVMirR5IBANxDUNrEg7WPwXIBBeEIM9PzZCIkqeIbeg4HWXEekEe6bJa5yC5L
n10Xl7hCY15gebmGc1OV7sX2QnfPm+2fatiqWVne9mPm0tAJbROWmYZWsP9suMcGk0YAgBHNBlo5
81KVWreNev2ry0tuPHBbt46B0S59iork0RrM5J68aE+a17SzL9/vjMWUBiYsaj7SiaxDHSO2UZla
kqnFZhTTyL7aCMli6q210d0OqgXsZEJCU0huZaE32h5AnrGWGTs+A0in71gTazWJhGnx71zh7bVQ
ZLelLsZVNU/TbqqHK4Eb88uga3vHgc+bjgC4VcP+BK0LD0t9TxSxeCqdkYFWPt8ZVgt1xY33w8gW
TS+Ss9WQ/k7WK5FDy204y/t29rDlZVxVwFkRjsfWWXORPcUmuwNq3fLsDeU58YkIbWb+yWsGBcie
giYurqTHwiMDxx+L1tz1zFcxKHHlmFWyiTBKHz3uB5E2r9vCwTLsFv7OMuOP3nedcxKyDs6IreoZ
yMCwaG4W06/3S4OSrE4G42ybZAGQBbIyLHRdDf2tG9c8OVyYUYG6DvZgzjswPzJZpjUWxjO3b6CR
Xo1MzYgQVertqzBq+INivKQVMjifEIlNNJN527hecWO2VC+lOVDOFdn9nCSPQ5q+y1pPoEbUP/SS
+yAWcAi7LaczndzjGDKM6nQsTCuRf/UoGteRRVeo+ZJsju6tLcCixiVMj8rbmhPGVEkYSGmkVdCS
/YBTAMyyb9Dii0WMa2eYjF0xh+267Yn4TrTstYJOvCxJ+ZQXxoXcvvFk+2cbBq3npPO1HBizc2kQ
Jow4ZdVpZoQKZNoz03YIEVte7dDMt5wPX6Muw3VSD/DH0IKD0C4J2+q6X6PRP3kTTaJozEtK6sj+
+2pe2Ad3aMZG0720NptmQiQRNbpk1tpJg4UmOVcL9JkyEfrB5EymuKNASoqXKLbNQz6Vz+bQ2MfU
7C/h0EZn3BOVBIrG3PHkcYYxwGAyXk/Vg2503T0Z3qAqUVdmkxEdNVHfTFkWn7ppebPJXroCAQQZ
mfHGkEm6/V4JEP+Z6q67I49e7gaM2Vux2BxwvXtUWo0UXtmecyTIatff9rj612CXCpIcBm4HESk5
3/dY3RPHaWCu6VtLCqEBFTxWF/a3Iwdd3fVKwIIIl/Ptq4t9SCxWT+nJGPQMFYWgmldE11hgdJL2
9Czk1pef3TE0jzV2DNiWZMb0mfMAuTHvnWOns6XJOIJjPUvu0liS0JmFx7qoZRBVab/DIDatJSOb
3ZB57i2xvL9mvXkiSLk+WyTybOHugV77DHvNwoHVtJc8D19Ejs28SliopDjQQWJlDHjS6taM/eMy
dCaMc9LinMLuQNGPt3goJZBJF9si6sx47I7JTNvZOnDA9dzjC98DTQRGoLIk8GvUxrFC8HRT+YlP
emJz1heKiyWckXpaDOAGuoMQvf9JI9csGwY85wScrOsh1ValLK7cR+uTbpBeiH7odoxDonWj6SQc
ikFHhCEagMXf2z3DkJgVtyQ5OoGMN+ZOYJRc0EkSG0eP/iFHk3OdcS7XVAt31ZLfLJlDCmTBny5N
d19KSQ4AUTGaw0Zr0siYcdze5yIOnwWzzMBNlTkOPSA9au/gUVS+ucqz1qnbuRcTfDgeg0bu53Gp
T2HRvcxxw+nZFUdkFoOIFpKfo9uObXHQzWV1Sa3kmsSPmTc1J+24pGeIhgS6zegSC38WpLePG9kM
8bFzmmOVC/vBC2fqgCRZtos53YOejc5kDMSMKGr52ugS+nocThtrNAgLj8RbGNsMQe2fXAHg/btz
2i7NLverMJhFtS+rMAoI36HjJ3QynCu5dUKgXUiZWJ1IbEWwbAtc4ZrI7XPlTQTSxGPQLyQqO/7k
Q01Sv5Y4abJCU9xcFqM6nv6nlTjegwHQCbESE9f5TLzoHkGbtReh6E/dSNKBW95RBzoQzJxpCzaH
8fv4SFoB4uA0Lg+aMPwd711ECUELTMRCfnVIikhAbNzoJM9s7c6CJRZ2yRVX5lfRAnv1mqIhIrgk
6TvRriAX6RZ0QpLovmwzC6b1SI5BQPwWA+N8lzjsdWhwyCimumLhEOLQAjJhRHgsBPmjHnxswKsF
qI0apv8I9mFd2ml8HPw45qg5+YIDL2+Gr9hIUlZEhVynSf0uDIvxkl9tUzqdrZ+g4erGudkv3NB8
VQZNzG33ndE9mbmz7JMMwH3KhUzm1DN7f8lA3Xxk00AUBLOCzSSYJkAhdrZ+yiqvYKag+5l9sl0h
X5GpNMQk/qhICi9aLbmYDrswutSjmzNTbFs7oaV7y2TkB1pXiZMsh30etSgRvdHdQrFRc2kXoKed
9YdJ6A82PluQYwmwVsYVmxJ0yn7i6zDXTPlI8/Xz8EnWzBl6kj6HKdolzJfUxqFkKmB/gePuj5No
COedh0BE8EIH3OKoayPaIijUO448OAytdWSPPK7oO9zHMv+Y+zI6CNBDgeiIMghL84WKJb/T/Wh5
wrtKZChZlYigoZiU/nEqPeToGc0d6sA4SAr/1a4w5CgluVbPgObp9gud+2Mv3PU0JOXOdRgPLEiP
WPMXQ7IztNkDoKQ/C79jkg/fTA6o9512Rdc87wsDDRtZHBympWdcSl7ff7En/lYi/HlN7Gi8crgk
1GLGfyLAiP3FTwbIEzxj66P1qyeyhil1TIqMKAYXnuYZxNvq4CCql3V4Y6iUtzSOPqyFBqMBLzqY
QxYAm60CiquNNXg5/OoqO2jzMVN341aDtkqwI8ZTgR0JFv/dXIvk0SdxBaV9lQRSujSbuvuA5yJF
CeJhTdFsbpeanM5ZPQa5dFATjLYXTFX2qUe1xV65e2em/tC3WnzNh/EoiCgOopHwDIS7n4I15Ubo
+rw1KT+0qQ5Z3OfiqBcein+UEyBEmekzzXWq0ruPIvutmAnIHorUDNIli4n8XNJdbhqvRdzZu8Zh
a0Gu6algU7bqmWU/hKw02S6aax7FO3mTMwbCeuQ8PnJzgbHoO/ScE8kISxmtfY2hVEeq29qqhH7y
QvsT0sscsIBYzkZcf0SpYx3MeXmDfW2ehN1RsLp6f0DzBtK1XKodctdjzeV6YQavs4R9ipCUmnZJ
Nmw6l1unJwCShpOZXkUC1nf4fFaN87FLh2NW6v1rYkFnQ/JB4gUvyFzuusSIT4QsXpu4JxtVd7ZT
31JHaGRe1sU0bqI0weLY2oSVKGVDH0frqe9+dKj5vqtIL9bf+9LNN99X5V8Sp//3JVx/VnD9T8ls
0n3Mlf9v7MXte/le/Mf/+ieRl/oTv4u83N9016DP9HzURrrt8KO/s089k2wmVoqAg2wFpLORgfyd
e+H/5iDPQXoOmZQYcUf/h8iLxwNf5zEuMEGiago59Be4F4rK+k9SFPhX7NPVXxzfMPn68fM/ibxK
2/Vby5+sjeXkyDgjtoUdMZq0QfJY++64HyPnyxKttlsWpw5ae2ZhnIg1GAMTV7x3Q3SHWCMM/TX0
ZnpqBqIwUxsosv9/CDuv3biVbYt+EQHGIvnaudWtaOUXQtqyWYzFUIxffwd1X2zpwAYONs6O3c1Q
tWqtOcckbalFpmB41YtwJmKS/J5wDyOyd62Q3T6dcLxNUZ+tRKye6lnzCJNSbHctBZNO6i3jOl5R
++i+B2M90oghIq8s2Eh7XtPNTMYrYMkQlPwATtkth1WEaHOVOIxygIkYBM+Ie0NxEPnt7v4P/Zi1
RHZ9vWS4WZHn2T4SOy7an5fMotLi14UOK7EikyGsOMzRYii199K19EUbD6O/vjIS1ku3EDt74qvV
ah3PEYnIBr3RkBLngLqakjTn8BzF2Lu88piWGou8U8MDnUnNqCN32xDF21lY/9qK3IkguKnxW6vY
+Rmb1r1i1Hlg0vdoKfsnkbMcYCGtihtFGsOpK8xNGlS3quGAWCC94eiG1Iu53IKoT9N9LRC4CP8H
qqpN4M+7Ce06zTb4h92r6xkdZ+lK7+wg2dRMNwnphTrGsD5Nw0Na9C7dxMBEDCd+htb83iZGuk+Y
OZsB0+H61Qb6RL++O5FKNqAAcUxw4vZTlEEXScjuWiEzfdJhlG2HVRaFamXitFpNaAAS4917JDCP
+hokLMKjJnQvszbYdaZxb9KaK2PD3Qx9fWf2BRb3XHrbur73Gnw47cjJYJw06LgbaFVXChJnS7+g
QLEHHf4ts5pw7Vk//v5EfN+neQjg1jDW8UPMzl8fCK8hI7nLMx4IlTQbIxH9hnQFBNVxDGm/dnGk
Zk9Czj8MvzqFIUD/gRm3kUvYoFm6ZhCN7QBVukui57KLVmuSUFbR2MnNoBMDgQZByGWst31648Ip
Pkf8hX/8huU9/6PWCAXrk7A9D9yyH35lIJZ5WfDuQ28NDMK7QHxVq15g0AL2HSrnLuLYnxR0SHU+
L52g+LYaJgZY9S+orTHOQaQCmls5paSiCGKxHO+ClHV8reXPaOifBjqgf//G39ANgpw5J/Cx5pCm
zXl3Edn9tnLRutBZP8IbmyZyuoT5aqTzr9av1MpLeC3N8l3A9F+VDI4dwgSIByNTTTbJP67c4ib/
88L5gQe4AfIqVnRvWal//xrA3KNO1z4GxYGKHAbGc1GjEAjQO/3jBy//pW+fJGywuZ6HUCZYtJ2/
/eCy6glfn5nYpwqLgkFoHXAHBe+3eZVecjnk+EaQK6p9YNfk6Lh8G0svyQTyODkDywbSU+ZN1Tak
KEHUxyjhH9/wK0RJLJJGtiVCoj2oTGK5Vr99w27Ewl36IXIyuz2oJfu2qx/jUl37VkXXW12TtCaG
i77Nrx3R3v/j07+vy34Qsl/ZjsfNQGjz56dHPL5xVXWA+5ehT/silTOuiwrBUJYwDXQzPHxt7G+J
X2W5mH9JXd4R+vJI8sZPI/kHhuBLXDavEWRL/uc5IVJt+GlfnosWPhxJmY3eiinZdjVzlUi9jbV4
njUpcJOIDmyHS+DIIuL6+5X4vqezDi1+N+HAIfrGM02MYTDLDjhA5uBuTbSiF2FbM6rAJSs4RJMw
L+BE4fyLOrHsfH8+odx/4VK3gDKBYvcFIOWLYcjqFvMriXXXCJfuqyEANB5vcazdIHL/kMl8FzGV
tQwbpvO5ENENfapHzOmXftXsZlX/46H4JmLnkbRtkF4LYAoBlbdcq98eydadA58HBlO1Zd4Fmill
64De5hA3Nq++qV+duDtIDWsvGa+F0V0aU3rZQUad58PyHA3RuuNY3ffVvZNcqsk+YpflX+jep3a4
Kwldyo3xfVa4nHnmy9lba6L//n4/vy8xf/6GLw+2bgvZRzG/wfdCHEfhTejqd961w98/5vOR/HL7
bBujpIm+xALas+wRv10rYRTBmGLa3YZx8xio6S7I5wt7rV19GKzy0avDC6qND5eD2Kr3N6azJPOu
OK+vldW/53N4kcXmv56p76seP579yOJxRjDkf3Eh0E7TqepG/OHhQOw0XUyDCGWVrxf6BZa6uzTr
kKSXz1Pmg7sQ61Z291PP36uafQ3xeCxvjL56/vu1+h9POt+Kmtm0LHuh9/x5qUyV5sVgAmMDz3in
Z/XcOdZl26vrBjXS3z/K+h+rKkUmUnEWFdvDE/DnZzFqDM3a6+AsZDgJrKa9rzzmRlVukJO1aO8G
nNV5TXsRj5VDzpqk4RFQdf7je3zlqiyvEhbZxT6AjZVMqz+/R9hY9KXSFr4XMVyc3iH0oFkJxaUR
THdCNu/a9QmCcj7+/rn2//5c3Bq+x4e6/pdVpTbEbNMOxgoweR/kRL8WBhJnX5qXRVc/G6q4nkay
1yMa1FD7po3rpq+siygzbLLp0AZbGNMl4W9j+qtNEBy0zSP6wP5f1+ebt2K5PgFnPAfDjhk4X17T
DrOgWWt4YlEc3lhu/x5b1TMCsWxmFoHjFYCVaX90lriJzRih7WA+NGCQIQTFW0zm/00juiIn2zuh
f4N3FX5XY/zrOy736OsrjjGaDYn0DLbIL89SFsaqtmUJtiFSDwh1HMy+YCsuJ0vfV1b1iF5nQnFF
/iXC5ijxNyHUvL/fT+d/LWcMTFh3KZkhP3+5n6weBepZRmauSYzaEFXI6FD4MFDiZrW3Q2/h3XCQ
I6uyPaEi2xEdfx0zuMmX8E16W7dlHnsrOqXeqic6r7bIoXLbHKm+9Ytmr8IJe0shhEOOq4B2P7o2
VGOCRdjPZrVHxO/j/jSRx28aBlFNyr+JtHjbM87a/P23fl+8Qoi85JNwsDZNy/nyyjCv9+Xsmda2
GtwHYXnjEfX6Kg0DwhHwDs89Y7m/f6K13ME/7zA7r1jO9D50Lsv9cnXbwRadTnNrqxUKVomoIvHm
t5h0MZJuB6oBhJn2PBAcsiRYFW24C2x5nqvaWPkMev7+bbzv95p1iy+Ev5/GsPWZWfDblpKmkZWN
mWuCYe7PvooICU0Yt3HgS57KKb6aypaTmk0Df0B0waCzxIOQXRVIdphgUryYyfMUh7fFGFx7/U/J
DHelUoIqxtx7EgSHMVvtzpmJmC6N97pt3vMaB+hALDNdBtrhtAAL+V/Rz8cg0c90TW963PNlVqEP
Bxwz9nc6Zm0wkVatRRg+yPi6arlEWUN48DgE/VrU2SPzOsTuetoYWYPVHjU/gSU9FIy0SB9znK1/
v2zfbiLuIJumDI/N57ny66Y3pzYNcwnsSOb4SfKyWluj+Rh3Ilt7kJAYe+NRrgJ4IVn8UQiwOMxg
SKrMxKrH//OPb/N1A/r/b0OMqQ9h1w4+GyK/3URZ0KY0q2begl9q13S63qoKYRUx9aS7JunFYCEP
nhfBG9kUirALetN9oH/+/WssldrvD/byLZh0BpDseJ84BvH3f/sWhKchKTCLGe8tRKe5wsHiFvt4
rElLUY/KXXsN6VB//8xviDc+FCarveQCLQlF/pcqfqwGGXgW/gUrLx/8JblTkETojHQ5iuAxgv8h
rOQwCf8/o5juuGe8RP9ZOrh3xpAc5nwZ/VbGPQGst5kVJP942T/ten9eEyAYLOYCQq65lPp/XhMa
hFjfxnTYTkQ1j5NpXXWC1r92zccR0ejF0JHYHOOBFlb0xvI0rJCEJntFuOKepyY9VD7vSInVrHH2
DNL5nQVIIUPm1a1LMyq1UuLERHUdVdET+Xf5P/YC3KTf7ip7OlkIPBkINhz/ywrZ5bXTx53Rb9tt
1/bk3baewRmlLHcuep697WS/cmki5YmaFNPMZG6Subm0mtq6j3Li0OwsRwtEe51U4+Zggj6gLBpO
CouRa6fTpux7MtZDeZuU2bZtqnndN6SYmNZ1ySKDPaf6KOUYHmudP+H58/dzgSYVpby1lTHz1QGp
EAnHcLDykRgZRVpjVhnrpkmI/SHuPSloYzJRQum3XMY0R+Nk1ubNtESOqnDokIGU0P7i0NwnjG9w
gi7KDFeF+0523WoaknONZINUIKnXARM1xJMHel0X+WwhTW28O9htQDUmjI6Vm2E7sy5z014rQ/7y
DPU4hx0Dkbz88Lwb5cO0IZdx59v45qxtao75riLPU0bq1vf756Lq8W1g/dOENa3nFANr1K1FN6Bk
cXgmGPTeVCMR7cwVgFH49gaF60DELV7cUaKUjqvwKoyIGB80GnivLzc0YcJtMdaYvcjVNBwzwmU1
phQY5rtjjnejW/Dv5qwQnjueutCGqODIi8IOrgh+Ie8ws5EhRqq59rAHVKzrTFhpekWmxaTaQA0r
MtFvlUv2s93KY1yT5eelNlbJwit2nEUVNhMkQJY9vXUzlz+aXAVxjadHd4gO8j4GVkfU6q6TbbLu
LVI7W3Aiflx2z39fLuyvm++yXNB8wNHJqhFSB/75PnrYfFMdBBjaiuk6ILY2CeO7fPzhN9G+ymjx
DURZ0vrDvdbgc84YfBZgUJeQnYaH3Oz663RilpzX72Iu3gyTgQ5CeFRPYA9St8Uo8i8/9Neqla9M
R4kyzAdZ44qvLu+RvmJbxs20bTPDWYgNm2jEtxbM0zP21acguc7QX5WTDP9xqv1W1/PJgWd+Ns5C
y/326mOw7XRuJONWe3G+RiUYrwe7eK4+UNLcTgX1Ebav5iBm602H9T6oxx1u3/eiHJ5dsqAMEZQ8
p2AbaEHS7wquMBvSnp7+tUZ9LeI+v6ftL98x4Fz8uUf8tvF0SIC8gc41eDL6Am0P18rcpUNyG3e0
lBQTwQR5RtxunLqtOBAyARmdyxZSWG4Q8eUKxDSVJH+Ruvdf9fz3rZmVk0MHnQ2iVL49cMZUT6nX
hYwDS+fei92HsfHflV+9esR8jML9aJv5zk9N5JCreDL++/vz/q0HC99T+G4oiAhgkwy/RprMdRq4
GQqHrZF3Cf5RhwJu8uqDHxPfcVOkplg10lMnFLcZ6XeVtassLI0cWK///k0++zh/7oR8kwCKLvkU
yzDtyz5SJDN2dZH3208qAT5+M66Ym+J6/Ky029gMNt6MYLUv01uRD68mHhAncI7WBMWAFDSdGUcv
arK7nn8qX9azbmjaa6WTXV216ippsnpVh4NCVpbYm0BZrFbIaTe+R0pQ4mTeOjKNn61YRkGf/+Fg
1Fd29yJdZHefmwOBvDwKjiR9HHPPPhy3XZZ350F667KZxc4ZJNAfp7sS3T6Ok5oQnH6fDOATkwYz
igpysTVEd5xHk8g9I0alGoAvrcNtFVb1PvbZMNwWu+Dfr+23vtByl6m5XGIA6SsK8aXKoIiBlzIM
/RaDEzFwkLKBy1wpoVhvCbJL7eBXmMrs4Ci92Gx/mXQxtm4ngnM2I5Z00hW6r/FoDLhdy6Eb/tFq
dWj4f6siWG0DKjG+JZDAr1WEtCJN2AMNodqonT05fdYeo429VGElMWjDujHEbZUP8sppDqEf2xc6
BG7ZT9Pw4CXZLtGdiXzCGa99Fm+8YvnlOKP1Sa2M2X7drkdzLsgpJgoHAvdhqQGtsQ7vB03iY+g0
7T6NgwaVMTWI8uAdh3iGYa02Kzsg4QTB51syQ6Kj+ZigrFMesCrcsMV0tFvMF202ybXu022lrXBb
Ss0mFlYp9O74fZovOOVMoeyu2oqOzxDpfFcajNDSuTkUHYmJnzVf36XAFtIO9/8U4Cqe2eW6G4kK
uSLi+9Ie2UbQBk34mMpoF5GoU+FFxIddDSinKhSWjrwRs4sKx6gMxpiurddJOeywLgUMqrCQkHe8
nUMj3eBfqvcDGilvSEA9ZO4h9p39p6PVdmbGuvnAK58uVrCM49pYXyoFQa8aIYeZ1TrqSQjuquBR
Clb/bFId2NECcXLV65OX2B8IJSCHW+eyCD6mCGF2j11xJsUc1U1K0+S/ugkLAmnz8kfYM/HLsFOR
VnzVht7lWCXutddVCGUK9QACyiHFzdz6jc7xwQa4Saipjq0HMCuP83wLUEiv2zIfGCLHxRHZe7/L
hp4EGD4ubThvlqH5Ib3GwD1iWvspTl5m+aIzb7o1bO+/sm2njT9OatNpaACK27wmpTvYUs60B4Zj
nLnjNty6yyFJQR+9it30yUrIrQeh9pCj2zLz9kaak0aGld2gpqL6PBZ5PvIkmO1lOs3luklQTRbK
X8XuPOEK+Kimqv0Y4pinKNoGMS9VMNv/+T1STCnj0xy4A/bhsV27xnBtC1CqrijBLfiJOiZYJ281
p5HAB5bpmfmjhc20ILjIAYuG8wSBXzK/Tcv21g6O95bbfr8afPhiTlb5q2aWNilx+E5SHZ3aNg7P
vtzgqoZbmU/wi7B9pjb3kkMTT6CUp9kLHweGsrPnGkdpNpIqvfbXILzCR1Ro0yDOIhd3qXJxREZq
m4ZNeeQ/iEWUgdG2wNBOnunGcrB+eJmX3BdD0J2a0rxLa/9WAVN5KRFVWnl4FYiEz1HBcEczm4IW
zR3az3sji93bTOWXMs55lJ0iOqOuIQbZrmLYVNF43yAi1nU2blrpi0sSpcdTs6yt4D4rHh/Rr3WR
D0SiN+OKYUJxympYfOTETpnxMgfRTZ9k3CiYSowBLJ+qenqxZhRJzQKgk6g9rkVtXKDwFRfmxFAy
deS5VvYd+eDuC++4PYQ0s6KsIB92QlksUnksRf9SGNV08OyyPI1tu5+pgSNHFJsQGVhR9rswzrxb
QNU7a6kUuUvy1ggq1NTSuPIG5vxG9iOxUQNMYQ9dQc3PDO7tu24wqSjde0TSPSFfxXU/4+AzBptk
SJY4jrOEMKUDPirr7A44j1t+BoGZU7jUa83RM+BNLH9mtcVTm07WhdPSeVEZFkekfKVPeyUcmMDp
iP2RF2SdzVN+M1jdSrEa3yEJOGKNXvlWMJxSjq6QBzyyVG1WqKI7Sgl7w4fzgLWAmr5qQ0nuwXhj
KP+mLGq1F1PeHDQeXFFN01U+CSixcYveQB0+a3+ofvh3OXsELpCLhs7BynF762BjKnNtjr9SNofY
ka+NIWmx6Av8HdFlDE8bQYIJJ3Eem42sZX3tO6AVEY3OPT/EnHN10HKo0c8jj+26t3Ca7LM2p46t
ONn41IDYlvmDm0TnPhzLg6yx8zvIxOdJjfG2D4qDVcbikoJXXNqp7V1+UGggcZ4vY1+PV5HgDzEj
gYsow5GjcfDGpWUdP3XpIrOc81TMj01UyBs3REDRm/ldXAVEyOdDt/v8085EGTvVRbVDVA+yNIsR
4qpxjafyOLQhEJWAdGMxtubOZX/DrQExrdVIby91TIGWUlbu54oSQw+44GAasK1kErsR/5EhQi7U
VTV9xA6bGKyEcMfdcXKaq1mJlXme8ZD0raChVt3WfvwYeHGyz5vUJTwVf0k8o9ah8oEPEKT+Ts5o
R1xsZwQZNOaVDQyOfWw/0tKYQSxshwDGY5dHl2N68gWH7yAJcb8PRMpyDniJAsLPMG2ca5tjVDVm
GE7T2FwF3t60m35npNF8KiEz5QyRaHG+eLryNyTkXSjroZjg9SFaynEvcK6cvPAHO5S7wVd4lzop
pn+6J7S1QP6NiZYr8k8+AmEdP0/Edt/fYrPiDA1+5xor8gPpZZ/n4TytHzrydDac/9xjpelKFv1e
C66gTiTEAVPcYpncBw7VWoKjbTVWMX0XAh83k8QuB8sQo4ioUQUrd5NApDlnbXQatTFAJqEqaWcK
mq4903Ajm7VPznZY32kY07vBi+p1bn3URXyympKVwDMO6BmtH4mHBbefOw30yXY4wo+MjNJAoMFJ
Bk3AZJ8dpp7jfFNF6OENFL2Rb+3DpOsxPGApZbjTbYNsOBPL+8tuW3sTA2lwa+8E/NPD4+fLfcrI
2bHbo1YAsRLxUUE/pHIpspUdNsZuwLq2MRNaBXOLA5i8iGztazzBeXVZFeWjjqc3Py/m1TQqf+36
Dm3W0t96Jcyj0bWgqEL3Qg3D6apCFkmihAvTwFKaNXk+5yhBB6MIeU3N5Dz29cZsEnfV9yahY27z
lEfxSeIgoicMQwitimtyfrQKQrcBfKw7oz0bqeI8QJD0rlL2LoTMgCvR2mcNNVGT+dvUffKCor3+
bF4EuyTTFEVFg6rNnWGcuR+wl1ZU0eExArtkzx1+JAIXdtQfDLC6N9nH8oQbFn7jaLFo6opDbDud
fC86tlLjGJIUOy1xuHmJ2gmhWbfPEoDewAHSY5rO5z73117op3cysJ8a08cxC7wcUqQKDoUBYGbA
FRy3rXVTeZkN4UyM28YaT0ObiW2WNf7VEL2orCYVhjYQ8vcHUTrl6UdJf/m+zvDZdOiKNVGwPLlz
A/iAyNxCG1vXfm8xLSJZO1B+sH23BmydpOxvI8a0uzQ3LzvfUD+mwLqXhvA2KnP5PTBJD2pyf7Y2
gFY0s/3amLNk7Q2dQ6TLxOK7nLZ85OT4em0AlXhi+H9JD1qSnaioM/wAo3uWKfBxF19AyWtlPg6e
UW0nMShYHQ29NpiF+1C5FgPpQ2Yk9fnzTQQI2a1Q6GWtOk2ouuWwdIod4LvGkKb8wEWcIfElu0/p
EjRrKNKaluaXr/lnFGbpTTN0d2M8/1DSzXallV+TjFey8ts72wbpHlbz2Y/rhX7QGMdRiukUNIKX
F+8NYUR73U8VnR2GslWQ9TtHh88iigoaby2WDkM4JLK6wcpshDwzfmPC2Q3Xo6o4LwEsUI4UN/bU
sXOXEgLXME17eg3hZS+S8Fw3OCSDxCHjwfhZAY3dywK9WYOVxq7cjhSB1F8FoWwPDhPjJoYNkCJo
iLLr2IwcCDzkF4XEARxK76Xyc4bqmdfsBgiY62QIX4wBy6DRuMVNIF5rF/yRMnNnD17hosu6k10D
jRAj+E2dqcfRdOPzbEz+yotndIgBplm/ny4mXsitxLa0oiakFVAb0SEMmpcy6UB5popTByyX1nbd
a8DFh7oot1w7cUYfGlyGUF3GWqakZkRin/renWTCdTR6Jh0cJdkGDBpTDU25FSvitMPMBgKiEWxc
WXf3+QTUbnmIJv1ICNO7FfevZSKbnbO0B3NX/MBr2fUsEUpn45oM4Hk9xHjpGTBC2hU3nP2ABLi5
3IXFe+zE4nYC8rxyOLdgeZtRqGaPTpICL64O0EvDH9JN7ZUaumuBZmM3t/bRGqMHIsvUxlGQWz+/
UghDYcMg9iObuYJlYtVH33MOj1XSepfS0XjpJromg+blMNIKxvKydwZljhtuLqJNV+/nxoiPk8B8
PNRNfErm7sVQzrzrMc/tF3BobDA+Ez20A6slmtGXSbHO077Z4c3aV6BsW8o5dBseIq30h2FxLSV2
3QNRdBf+RGyIEZEgFG+0dJqLqis6cIT0f01gwow7WCcNiUVem7toGqpn2ARThBOYCc3GA0ayRsL2
mBf+SaZBCD6jONaphAMEkGo91XLPpu0Dtp+SW3gRlzMkRYiENSt1m1CmC9u5bUtkHvlUbvBXcexW
8sBbZd7GZuxdBEb0DMEXa4N0HhGzUkXOaXOsFa02GDC+610YFXlxBucju3EK6p4UCDHEp7oP6xOq
qTdIXNlee8ObawJ/GJs22/mBz6/36IAbabBn1ACI0rvqPZ2eW1yJmbDKe8OeT/dBGjS7KgSSQkY8
QKz40kXrpDFO7SC0vvaEcQxEu7R7O1hK5jD5QePnPe21XIc803DkXoVzbboqP1oFzJiiy1O6Tdl/
AnXwxQiR7wz24CFXk16JePBv20EeeQbH3UI/5PqO/t34QBvfvigl9aovwFCV4hezRI3jjtSFXpdq
m8HKNlhofdudL32vwAOh9a5z3tqUu5Q6003f2S4RSeZVFOq7Zm6oONOiXgfVz5qhH1bj5y6zUiJ3
27ugqQEwiRh+SK5vZoEfq8K8YKl5hJIfoLPQzXNcEXqkWyfcZu1jaVdyH0fMCN35lrXhgq3BBONg
41Exldymeb9OSRBdj/MPpwzxS/goNCdlwlSaeowhlsCWgeoJCsK0d+zuYEVImTXD//Uo7aNvQG+D
jvdRFfrNlZPc27Rp15alf3ByBRZheXqTezGbrfkalBiz5867CoPeXOUyRFXb96+5RRVFT/zCMsmd
6eB2VI0yDkHn3vahJy6SkEKoq9TVCHThGI/vBQiLts+wiL0kk/JWiJKo+YVfr0GV3AKAUSdrwgCo
amvvp8aBm/QO3YCrUhSHlP4BhXP6IqAec0CDX0EmJltoBFer5tewjQaYQW9oyA270qURGRJOjsoz
hJuDvcnOg27d1AvEcfYpR1q1o0c/rPzK6I5B7wGSiMdV7ediwas+lxPgD9U74PDM/MEG3gOQnLg4
8aK78TlQXXmT7pxKgQoEbbD3u+atra1pm3GgJk64C49ZHz9gNtlVRgGWqk/mTTBaF3NlJicJJqMo
HbVlat4SxeC/xjQ8CUqDS9l5zYJ2b178yEB2qOGLiSjLT0kzHgGuvGjFASduk4MDOGU1NCayxNHG
WkfTboU5bGv3OWtg04GLCvDLgE618AKC/iOVw11o56R/qWGbJjRwenz8ApNNQ0NyJyobh1Ny5/SW
3jsxbazU8y8iOd3n80+04smthg0wImrn/VQ75KCsRREbdYAwCM2tyXOMfHnIW7GKIq9DX27QrEhD
Yh/0ZZY41T4qTQ9C4nQ3d80+ke4dx+HXUgCr4vjXaHlVj+bBXLQCQPOVqfZA8q69JrjknH+d28E5
d5IHu49H6kIabLjwJqcddmpkGEbUGut5PzyWbnoX24yJELHyFtXEd6gkvmFQ82Jogvr8pHoVOKAO
FghbhWHSh8C36T1WhYghLyhPw9UnObMS1tSEK845j01GnZCKAgSIZAyYDLRv6W9EU5aBYqzxzkLS
UwNig9ZIR0aj4mfkTqDvTx7ug1tVuM95xrPURuNFFMz+TURhji8evWANilWNItqNmsS5RFOoMqJd
6dhsQGp50Zr521lJh6wjDZOuV9m6xHMNGdd40qOo92K4n+qZoIGaqsGoI71N2OKPxYgWSLnQ9Ei/
BnnfzGfDDOW2oM1+qC37yqgAA1ZzuLZJ3cHXDt4PBEoFMOTCt6KTWWBdTBluWftW1PJY2F30yeAp
jfnCixQ5MW5j73vCwgbf7PauAfixLxmXWMYHFvKfrlX2OFrNkMAn/6MqR3j0fgYIH3tY/GAG8XOe
c1LL8fZvodT8cqX12kY347wJ+zo8x4Q/bZ0RokqqxCutmXmVd9mDjgj2CjW9YkzKY1s7/J8JtpkD
WsWesoPbsCtI3Rf3mE3/89vwZHmtfasFZ5BiKWQFaNtjOvLXVXedEV8oZZseBNMrPBTDfh6obvys
eswd1lB+52XXWZzmMrQKygpD0sXSHVakbZSr4XGOZLJiwvZEjyu8llX+cxRdvw4BmF9oC0KbWiJg
2BmDPRRznPtuGq9js8iu3bHYcUysVl4Tyoc+m4ZtUw8/PUbCJ983p510iayaBf3jhCEII5qnNKtI
7K462vBG8isSyb6rpku/xPmR+eqXgSf4bt7nPSct7eYt4AM7x9Lc4QSNvBPNOnmVetbWheT/xDH1
Ng/wQpTGxDilnPeqFv2Vhx8H7qU1gf91smTVSioon7z7Uz980JlXp1itbTegMGIH7u3CWPcaH3TY
GYekC1uOU1vlVYQHaphLTeMHW2bi86pQxj5wK1DQ1vDyKaEwQnpQoQQsEEMM/azIK7rue/pW2JGy
6CrkoHpRYFXfmWJ4ddwE0p18imy697IAhJL7bbWOeQFXsvFu4f6s2pLo7JIbYg2qwILY7T0gy6NB
ZkbJytcTcwUhBUKR5IysEOuunIAZhLwLceuifqhUknN9h2KTZAthyQPqGTN1QgeNfKDmLw+AuulE
bRHBcWtfgyomCiOxL/yGSURVgA7KZfxgNVzWBfNEaju8Wx4YukBkcOXjrul+pI02NojqJYN160Yq
9yOmZ20j53Y8CYXDJ3hh9OFbCwbuNb8GbGC1DibaI5H3hkeh4GA+vNjhgXeQZNUctL9ZjgGVc75P
s/i6wEOTS2Tahuk2K62DdCVF9eCiGLogxIVRRpfds1vcNKmZME7LGDo4xpYVe9yixOMkqWPGeaPY
92SAtRxvdR5zntS/ypZco6opaKUn6pR5PcN6OBSMBUz4L5naWvT7UHSIAyWHT28AU3bgtmytboRD
p0aBZTHLXEhZTUcrOU9sTlT61Wg0FDSTDDZHdQYbl/9uOa0Pv/qeaIGCOLl+WGHtOLmqrXe5R8Fj
dhhVnMaB/13RV0n0eUky2TYFwupUZWQgtdDS2eMOxIF2K9nZ2za3lzFOgViRL2DHLuV03+97OT6L
pB23aZHfFf6YruYozXcty4iFnO3Y+vJBIJ7b4z3PT526b5taXSKj8vXb5NnGWSXZyR36/sJ2b3Jv
16fHuNHtQwM+SncguuvI2wxR2Nz2TYkOs+egkQfIKnzuDufb6jg7De+YpvtXUqwGrGudbeyW+fCm
d6zTmBuvkNtg11bTW0pYDZMCtByO/OEnqXl0PKBnTjwdm64xt4Pi3y5zQIPOOUgY9WMd/igG0ANe
HMl94CvvzcaxfxjmWG599QzS0GWLo7FjQAjgsBDZzEYXaEbbIyyIH6Oius7KCBMtBa8VVyfTGAKU
Nimpqjp0jmK+gXkM4Unl+Scx5eDJGUgbkw3cBRaRJPqYDB0ZvCpMNxl2ug07+Ec+/B9lZ7Jct5Jl
2V9JyznCHI2jMauswe079qRIaQJjCzh6wNF/fS0woqpCCqsXlQM9e5Io8t4LwP34OXuv3VCZssQN
nEzpnTfrqWiv4zIvt0vTYEIOdZnNl46G+i7Fyw+usPMuVtiuNDz4c/8liDc00UA+5CXPUlCNziq1
bOtKanRbtRN9OLxu8OZnVxgHix1sn0Img8cARDmK+T5OOUdbs7Qfq6BjdDIskA4+oroDYQ6XNdsp
/SsN0nMk3XWuBjZp7JVdlD2Y7VCvgXySjOl1R5u7wkcE1Eyo1oyWblblJk+Wiworx0tEfbme849O
jT7FKDqMSwSD5jC35TUw+MNkeB9OXn6NAgtYy4k3r+ZNN5Z6LelSr7zy6LMOkwk4FFi+CbHJEk7q
0dI9D9/ahsepT8MBM/NET5oJ0jG4y5NlSqPK/sqylEUNQRCXNtHWi4JDgpEVtIV1mO/TkdKbDoSm
Bi5QvzHvo3OowCeprjiOLucAPAJstCYXtsBat6nKgORDzLBEDXjDMUHEeIiroVinwaszD+FdbKW7
rhLBkTQNytU4vikFLHNLtTa9ZFpTgV8auz4n/khL0yG4zAQIVirKx/LaBGt34AYTi36pW8epFd3i
ywK4Z/tncCTbqlfGeWGtydDc9sb0nNW8gGbEVisTvF1FQ7p07KNmrjtD7SGvuqx1a/Bc4+2IzrEK
YpAyqAOwoIfdNk9SRNCGexCzJR4tq//BCV9HnbzruNvD3OQGLGnHh/WQboOYnN0qA6AatB1UgTwB
FiXsZpeA/FmxfkFboR+1YgoHYF6FGHDjQlAsEHgfRoqtSClnm1Rop/BknCuqZX8YF4s/ZbtjOrvS
7MqnCfZj2ehijeeVtUZlD8zjk4sPP5SSfhM7In6oZfTze7XILJfzU+iDke7UQXj4XaP8p9Ze8xDl
8mKYwTFrKjLsYnQ3o19COE3BlfVTMwGNkrvBiy1mlxHDcUZBtLIUsd1IIbRX7oSZvyqH9NIKWseO
t/waVH52Uro7SFhWN10Tb40CKsQqwK65n13uyG+dBuEz0Xrm1inqLEMY57UwG5O7Xrz2zq6apE0X
MWLg6o0HSxbBPi7j5zaZf8RBWR4p3V4dc4gp+c1jNYVosHEMr+lHXxV9ER+9JjFXptm0S+9xl5nK
u52m/Ikr6l5FsuPEbbFHw2YiJWO57jVGXMskRRcP9dadwTDriZDTIoEvG/69hTbn26KPnRsUkC07
PtAmNqYMuN2vii3wxo4iDtnQ4q6NCGQQ+t0VZ5zpI5vyr3TixGPX4qYdKx+gmcljBabK6oJw830e
iJth7Y1tfBaF8+o7AKCSTq/NgsJHa3QKQ9RDGtYew3TqKJcW//omtYb64Ljzix7Z8z2LwB5tXuMO
U/ui9e7aiZvDjAtj4U3uw4k3B5CtJMbBuaQV4fBB4j8VdOX2TUfZFWraf3ZoE1PBfrfq3NZjifrG
QVCGjgUw5ARAXgaUR9kdslZSTFXHthSB8Wz3wi1I8278PdOJ4sYgKGjnFdV1F/YEJYJ7sY30s6gR
BvqDeg5Vc+8RbDW1BBExOf8J1fQWgO8yEzSQhTY0j8Muea6r9Ll1JFFQvrUZLbVT/YiF2wWpNy30
kqg2ty4YnnyYVrNKYbrhncd5+zVW7sIoL052A+3NqX/VgIPnTD0LuoBsoPjW84iBq8vb1dH4YJaE
T07R4m2JnNe+cl6c2rsaa/utzbLzXKFPT7oh5lDGuCMxOdtV8VGMrtyxkturIrMfKm+WuzjX7+zT
yELAZyC6FftCAtoFK0z3xjuHgXef5/Kr8RQAUEk+gYwviJ+vu57BbIZYpOVMsjWq5qb0qAzpZZuZ
OrDvBptY6mNawJ2z6ZitDPAyuXlfRelDMbCjisL7aBl7Fz26XgsmG0xKZAQtIos5HFdEsvfrCnE5
gd4MKh0rPtRNt7XhjfORF4+R6Wzb0fuq3fhZNHxtb4+EGlkVAQmAxVYF97fgWg2u3tthNG5mnd/E
xGmsHJm9+ZW+kKBTAm88C6vtTnpgU6IBxdQru8IVdq86mO0zMAGyXl/sLnOv2oJTaAshcUwRYrpB
1u1EFYgNsqg9MTZHm1ncCh1ivcUWP8Bg6W8MJDmrADT52lUR4rJpHxF+ZVcWYVZtcqOt4D5WpYuk
Btq7zbXMk65ABdoTAD0fbNVCiXRQplRVcuPgf9p8u+eFQQhDRfLFhkEHMwvG/bS+bkb5BPRkhnGA
IkHa4qwM5kUZRrza5iGV1DcOulMwi4egmC4mqMc6OXZZgQrEHNmoyGFNsP7aDWqeGBiB2denqsfq
b5Q0riJa3Cbj/HVuUIyIIR83nsl09GpYKAT5kKychlXc1sx/KlpSWeTRcarSeht22XPXUKcGFj0m
fh4H4E0QduG26zgwihA1VDTpl4HKS7sevL8Yi0XUw0oyi1BsIp93OfvurhMMfk0edaoYcwNbbVwx
aZCrxMaRka4n+5FeEhzYhvlP4gygU4fgojiwG0CpINSojTPO3XqMaEPHc9PSDc3oMvUGbZuhPQJl
v28Ia4QWF/U8AYbYeCpC1ken9Lof2mmbFSZylB/SNlnpCE1L3S/VGPc1CAA0xBP9Y5Jiiyb7JIPJ
XdmguAs4kH72YmCLXnG+QGoQtdeRS60VtZG9my4px66d0ZQ/C3Ncw7B7MNx1VoCsJu9Yq9naiQBb
dHU2mapXmfhUFgYLRP/JCq0DPu+8v1ez++mNxBhGxaE3PZJcff3uWvF6aI4VJ3G6VCypo2TlmBEV
OVlN98hNoEG48JKZd/U5apfhCWPWg4zr6wLz2SoSyMzaSV01rksZNhWnGUTNVqbNrepKtDz5QJd4
6dTM863HsRxc5cY3nV9TS9ZJc1Ml7XXTVYSwOASR5ByRQo5hRKLgDo0PcV5dEW68ynsulT+VoNPL
+MqXMygpmpFJbXK0loxyvILFzH8pO5RZpYTtnnHssmh5kM+gFWOM8iaJXSDMRUweYjqckim7SoCc
rabKfk01EYNdgsLaRgBcYZB3GYKZhNyxuMHIruTEMFAfjMzhkSm41bOi/9DVk58z34JkAjFbgbzz
5URQTSfIrZhjSLUp/mwkcoExGEi15+vUhJ+vqPTA2jY8xPgDUGFt4Spco49MDwaQDB5iydG4Uw8W
Vd5W50ABsiVLwCHzKrUo0vEPklVRTiszplZteA9NwurJBHVNLfYr09DVWXDYqIfmJa/71+/6oWJc
WzK3qwU2gSDD5FPCjuHhzby93brWQVacfFLCm45WywxOedPw4bN3TwTAoEejlLDrT9cw7Rdv4efJ
Nu4fMffNm8yb5tsKS6CtKU+aMUjW2qsxVZX1z4IEnMV6AP8qba9lLG+lgsurObaEqKTWaFNQLUjK
fmswEAE7777b/sLu8caxvllnsl87E0CyYeI07HU8ZAw5wQS/ZSWMSxdOwZJo7UXMbaoOIT9z4QNr
yb0YxoPv6sc2TShWTT7W3t34c7uNNJfXYwo9DNVNmzq/ijo5wHE8B119sPzxFIUetMlA3npOeagw
IiwneOi7naD6rGiNqVdl+e+xzQYTIKUS2kS44FUSinRJvIFoz1MzEPSnETVW5Jk4Na2V0OW0MMF4
gLBkQb+pPHMTpvoU8eQixmFQnPzq0+AOCv6PeqzWrnjRpvvYLNP/yNH3BK1ha/BYwISVsytgUICi
EK51OV1cRssd0Ql089Ft5O4dKc1XTbckg5AP7ldL2na69Ty16QFkaWJZ19XEKsK+tnGG5ikRnBXn
WlwbVuoeRgageEPQ4zD6PRkaPL4AwkkS5m1tTC+6J+Y93iV8jivfqD5KR3DMc18NmoXDFOxk76sF
T8NgtbKuQpCrKwZTAt819Xw1HhnUx234OpIarnooYNWDSVKPYbe/Ym0+qSj4UU0G4GamtpN9mRMN
az6IDjkRyoKDCyd6kk9ap7vwaa0T0LebLBOXSpj7wtboBEfrq84GvbUH25/XTm4u2XEBNh66gC1I
m0PfWgybPBVCTSyy//2/lPrFP35P249ckiGLV9aUJ7sRZQmUa/LfQxPxWX6a3IqCy8wfRQSHIXXL
T3vGX9P4AYHhgfVsxb29cYqQNEp7qUyHDyTZ9c9+jNFLKIPDWXwIkG7cczIGRu9xTjfz/qagIch8
zPBPPrMWqdCuSATjPczBk9GDVOkp7Ml0cIE8B/XGI6pkPUd1gtKHmKVGlG82rA7CmbKrYOoMsqvH
nV/Pd0HI7ts0NXWTg1LR4yTjmzJnO9P9Xi6uAxUnpH0OxHglcXaXOxEDeBsdDBkGvECHI9P3n/EP
bWmxbFVtf0nmbQH3aoVViNDZfuRytVW7R+ULDj4tbsLMrSG/QpufIqPkQtE1V4RImjbJv3Ab+e2I
FNPCCF6WwXVLDigTenlOLEQTZpvvGRk3nX07Rl/Ec9DsbC1zQQVWV8SjOAQBtX244PzfPdI7Ofgi
hvb7S1jqcq39ecloi5/RM6eET6hxQ94L7iFPbDkWpyT1kXOhEJSvEw4+AkSVXZTUEOhHYAyNj7U5
ctMpsnBoWIsSPvigg2lrZ+atXX1aqExxLc1BpXHHuWdFGtwuC6Yd+q/65OzQzTzGaNsubd4hrIl7
sbMQQs+AANdeAx6wb95i8qxk5cXnQkcnXDk/04hqpUKMhh1SbCoD91WB0wyz/NEuHUoeiasa6vKn
Lc3wpgnsaGVXOHTDtH5kZv3UDfC00aRg/BnDexoWHLO68j1Om69knN48EnmKtkv3gqeTgIRm3mi/
w5CKprrXmMt1G7d3GI8Y5FnOZ5+4tGLlOSXm5+DIahcVk39dzC+uDuetH6iXOMU3MI5yk0rmc2qW
wHGtGnOW+uIsDth+0uHWTG0io/LgJJ2B4S1m0wEpLC7B7KVWAzelX/UHoxD+VVmxqyFgOA2DdVv3
QXDQ8TBtsI0kQFB5tQ2wu13vmB/cgUuuEKtIR+t87zCZoLN1sma4pXQ2EDrCRl8bUcmG0gNv8KRB
bgxIkQ3MpBVzQuza+NsQQESniWnPPsba2NKm6ceE/LsuA5Tem2tysM2TMI/SH3tA3ylNOsGcOmhH
8l+Boa/K6CovXXdjNPJaSdM6xMr/nEjFWbEKqU1OA9zhxSem+U4pMPDBb4TlyRsZXKlSh9d9RRhm
XpytjHJaxhCWJ0qrs7aZWNjgoKiCsjv6M5LDm5lZxylxHisGdNXQFw8JBqu7kajVcKBWpSp3d6Qr
fFlVkR5lp/KVE4fTqY75XNsfKAKnTZWg7c9l9pXRHZWTmHcC9BUxbiU3rlNW26qZ3kOverO0764L
M0YOYPros1D9FhLVuK9RRWZBR1Vcj1wBzExVL181ghGl5ATdlM4ezgKTPsV05aouWvWodIGQq1c7
Kn5B1763TGyS5EsZHMya5IFYlWRDLtCr6VHQT7WDWM6ZMmC38SeabWubz/GdKYBcdZS9ndaHfg5a
po1tyyCfQZaKmngHuX4nMfWgT+kvnD82HiSlYowODL+v6tZeUvpYvGcnWHtt/TZJ3paRyh3RJ7A3
kNrb7n01NB9lOGS0kylmFR23hvHHuKQtzOk6SXH1lwyXQVT+SPu83TaN8NFpd5fORnVdgC4/thSe
amSHTap6Y4u22IvxlVE4XemSwnIiX2iVuO9AX0PT5mIP0twzAmmZIWBDT7sOldsMVyaKF/36I8rZ
dFt6bbcOjPE+ljvst5x0YNuDBNskU9zsPYsrIrMyofWObWbQLvuMY61V282gZxMcRUvYArFp+ymO
h9M0m9M+7pn/0w7BYjpk9mb0BE0ptLCEd1DxSWvejfUzSgjUe/ZOY6AQc3Eto+rdEzUyDOfckjO5
7cwZ1XbWXKVzwUODgWQYPYNljtwBWtskG2UY63zeQRA9MedbJUmcLME8V2NUH0tSXFdB7n36mvts
0Vq2bOh0VNMW1Wl93ZdWulI1IMw0In2mi0+4NrOtk/FzaP5Sb4JoIHcZPDBFUxVtCUSZDaJ1WuNm
6hAPRGUE4TJDtCP1Le8Ti6w85yk1oIBORzne0SsaHboQDEC36Rh9iIB8N03yATHeXy6RNpKP1aN0
xlgzt6tBDwxlnOC1pb9GjxxzAv2qesCFEHVM4uA5f3Y+MQpFHpA1MMxICOvbKZVMq/MoA2463uhw
eq9KaRDgVQJr7hCiJFI4uybp9bqPfcJLHBrdjNuicHoysqy+8oda7Wj3ZucGkq4to+E0EI5LAE2/
c6Lm0s0fcVT2K1HKiD1fU9+Q/jikEyqCfObEEZoCaz1HQBMy6TKBDyO4qGYxcOfTLT0GOevexLGc
Vu+8lzXfN4+VpvhpvmTvgTfvzRNKZBIeI/Fg2IQujikzKOGH9HiC8b5xVbpqcxHcddBdkWXb0amY
Sr3TIAG/hWoqDIeHuiz6EwKInFVDVUV0NbCCzpLJ89TgVw0B0zlK9wSgOD8TPPg7G8Y0Wv+PHln5
OqVDi8QjxrTbtXcWcTpBg7oHpjLHeoG0n2TC6z7y72aDCKDRQQIcFh+qf2BUA7gQtE5L424Vz6i8
uiU2xaeY1FP2ZuvxmDEGMS7aGX9a3gM6tGe6ev2G7Pdnw1m65q5GCeYAsf82KqCR/NZtOwDJUd+e
TR9YHJ3FBlwdQzzELjAa8S5MZGYcjXJxD9XA9dlyNQYpN7HvBsJLmFbqS9/RdOH8staRIVallkhl
eO6T9Esb9UE2jJ3jECVFPEbvHcNNr85/5mZ0mqlYw+Ej8MTNcDLd/IrEefzLdX83BuWlVhQ6ylBv
KhnvsXydcUv+cH3jOcWOA1opEi4ugP6c5nJnROZjYzSfm6rGWDTU80fJbrnWZxCLzc4gVxyWhn4j
ZWRw0i8i2fWKCVL0Zpg0x+SAxAWlnDYeu+CngnHrEXc6Rc27GAW8+Xjt2CP3hkl2BMHgeV+yXvfW
XlrYtL5ZGTnSuJlMDAbAXEhyW55S+KGFb67QlO37TJz7eErQ0KTvDtT7sOs+XcG5N8FPYTH0ikjn
GuZHy2lfgKAy0mF+VDrVzrecnNBF/ObUERzppnjaSHnryw9FM8jLqydhVe0KW8KdGXl8MOINnAhr
Q9W8jEreO7Qe2pnYopi9cBObeICIgyCsmaY6xx3l5vvYBs7b5XWy97jt6RON81qO/f2cQYlbPn2j
Z2OJuNK4UogiKRO5L0L85qB9IGG0G6uhXYzjTe0Kl+2ImuVALRE11OcRqkSI19MPmBHXdaKag+0i
7nNR/XP2RVk+ZMnNLDrnLJvhPgUaez3q4tRb6B+UZxz7xvrIYbrv5FAxS7NLCvVhtFa1ZIgl0Srl
0byxR+5W33fv2XjwJxX+Qz0V+SHOaFbFrb6x7K5m1FKhVp71/tu8YZBeTXS8fNCF7x4xcNH7a0hs
IzPT2xg5ULx2bB+cyF4fEsdXNJjaig72vRnSxPwW4IxG8Ekuak/QIEFgdYT0Aq/cdgQyv6DSOZMy
6kh63qLPAJL8C/NQpAGogwKeghIi3j+ZKvYP7aLkL0bFFxNjt7GQ+e0Cn6QMI1BvFv26tU7ChMUk
I7VlpoXilOi/x5DBh2+p+6mKe8j0M21IEWyNPjG2Ab2rTYXYdFNDZfheaobKnw8u13LVESFIM2SY
ztSLFpWdsnYnaTGUSBrt7bzOwLliDJp7wd/VsMDVkvc11e9pT9p1kr+GBDVv24hKQoyzsdW01de+
yZbdOWo4mqS52QOxCk4TTDzlKX2ZJakqiINkWxeOtW0H+zFjaLfyO5Ix8Ril28oYmVlhc7O8zt57
RkGaKx1mbyTwzKaHp5iGbs3ROc8R0pm/NvM6zr9YZReEGPIW13PFAoH6HVEwGDZGHmHV28FNetrz
1skeyoeM7Xk1eNGvsAfsIj2SvfyHPC/iTe6qT0jY2FIbXIx0CJ/Ajl/TNtktv0Jg3qtsfq6Mxr1q
BgSbUc+pTYX3tJyOTUzfHMH7tocETp9SvXVNhc2nTA3cJxzjWjdyt/Q/3GU25Diq5/m/RUMhV6CT
nkzyF0+aCTeZdkW871i8+U5yDfQj/Tcwgm841+/+cek5+N7o2NpYrcw/PhYHlXY42IuWrfeJOC+B
1/sBOdd5udfIHvJKfJFOF20kaoBgzq9pelP/5m2+I5jtuXJL7oySVn8JptdNFyZBXK3z4Rhn6q7x
rF8DlH4mlkymp4XxhfQCoB94LXTdduGVtOPdr7Ry3h1JRqafZJzPPvwFtFFgszRKXZzDCkBu3/wb
c/e/wg2kB0EVJULg8LbNP6BltijqaMa+sO0c99qcS2a+fvTaZT7mKhRMq1rzGv76FsSR/6/3IDQh
ENaLX9/13T8wGZ6cDctfRihRd5831WcvME1O9ROrOgGAeA9AexBW1983oVXQGLbOWUbRMhak6Y45
JgOaAgYQ4pVj+SyN5KYa5BiApT/1okWoJDZlY30atas3XpFcQXDC2eA0hNKJnoTdYKbHbt+oLNpm
odfvWo+0jDKe9+3MEiyIACQV7i1Kq70MmBFTHeudN73gmfpp5UwTJyq7lfAAxgczJ2rRtjkN3aYG
/YvXPWxI9ElHcyQBJ/wRZtVl9ANShOonoGbeqvbtB3iCmKmCHTSreSX7uGOEX90zawpWaXpJC/uu
9r1zB6ds3Tyjj9Gko6FpmkaaHpQgJLKXHwkzXNwo2K5xW1GRttEmHo1fdAMSq2JAWdIbccObOrfP
QQKjhnZKv8X8deMNxvUitQKWmh5LayTYR7ne5TqcveCH21wxUujw1ehop8vkkCuTE0xZ/DTkgq/v
hH82nOcx05yvaV4G/uiu44wP3pmACE3tKwJS/dQ0l7++Z/6FsexJoHV0LwKTMSnuxD9umWAqgUAO
dck2gYx+LJyrqEyf/UGXTPjiduVbmMGU128sZ7qjl5MeqZYtmBtEwpGs5dqIOsIRQzdqnVzjL8p0
+9NL7fdekd01jM7RZYK8jg3yBKd53IqKjKu/fg/LS/xtiYHSZFmBBUjKYr7k//EWev6mUnS5t3I5
pgiUjDXRNUNFeYRB+0EaNfQO4hy+f+p/C9h/2N5v/8fyL97LampUFLffyPj/+7urh93jn1/w29fr
//n919FnuXltX3/7zbZogcbddZ/NdP+pu+zv3/sfX/n/+5f/8fn9XR6n6vO//vMd5Xm7fDcUeMU/
g/W/l+X/N4r/QX02zet/XD6BSv/LP/sHj98Uf7NAF0DHc/1vWjH74z94/Kb9N1sAbgTnGTiuAODz
f3j8ywqmy66N/+s/3b9xEQUiWek7aAIDiFb/Df6++QdIFHjKNyAQpj8Nfwc5/+/bMbq6uIGPBQci
yB/YGJG8j8WjiygbSK+7CRNmL3k42xsdGse0yw9j++Yxv9/02hR7x7tvfC8/Hf76Tv3e7f7pVl1e
FSpJwZbo0X9yHPn7q5KmqdOG3YuSJD/aFi4axRneN9qbbGSUxD/FMooVYEOoOsZ1E7/cFIGJSMPp
xQuxkPz167H+wNwANpP0Dz22Zykdfv2BWzV9owf6Vh07Ju4T7nMImtpfR7J4cMcIjVqLwGZAgBpj
JZ21Sfw5lmwQiVsnSsYrfFf3DmMM7L01wsCagPvJKb4Y6d30kRifFEOsf/OC/9jheMHAatlQ4T7T
PuTq/v4BcnSPGWA4h1QY7Tp35ZXKOkbkbT1tSH++qr3Y2SBxe21dSLZWXrI+t9h7WB52bTMHu9Sx
T6gsrwiugcKREr2kqvSdKJ123XvG7V+/2j/oKd8vNqBzJiU3vsmn/PuLbUvwmF5oHRh2UpUbaBAX
MFUfrU5YjLJ1pIi0HseXv/6hf7KD/v5TWQkhdbOm++KPe8ycB9/kVWG28eQ5ysp9XWNcLvPKXsWC
xgSmh9dK0EoIZFIcksHn4LjDyBL8m4rY/Abo/vPdLsVykVh+AybqHpzZ39//zOnfAD91IGrI22Fy
GY5FEOFZ6OnHYi/cW1reFoVrXL7/0ztyIzSohSIB0A9YCKxLXF3zjWlGQYpTtFb2scAG6AX+0R8Z
vyeITPyFDei67l6YqbvRho7QTiCZIrqCI1PrXg84nq9zTZs7KI4G2DUSMCSIoAGDwmwY9ym2MFgj
/o/AsH9o0/xR9t6wd0BqXzfGbR50KDwhpmJU9Lc+gy5cHuoi/Pijt8zmovCZaDLlmMUPhG/Obkqg
lv8rlDbiyC66HpymO3VW0e617/8C1NfvzQCDtEHgjwC9Rpd37/XivU/7ktZndMzESMgVhdx6EufA
msUlwhG1FR3irsGqkE0Iaz95SbGFl0vTQDHuzJX0L9CsOEG5/XhX2n58Mqz2I/XeOVcN924uFK1d
95Yf/UUr6cY2q3tDddijyq4/jowTlDmsEN/do8KxEdTg2Y/aON0YtvXSBul0sBfpHY5Ye52HMfED
rL5XHfLNPErDmww1yk3WkonM+Ko8uBVNEcXI/KCQmtDxi+z9ZPnESk5+c2syEoZFcj9Yo0P4X6s2
5DOHG0S4+Oto9951nBYqu2vWldm7J6sBiGHJGldUXZmXysTdmtE57N0QJ10biFXNg336Nw8RL5eb
87eb1xQckW1Ir/C/iIr64zFyQnjsTpthd7ARUYbFWQ6LNZd8OYx/QUMSbXtbYwXcRwQhmGHSb1rr
w2hYSENZ4Xtdgr5jIkyTpr8PDbVw+mllMtx5COV8RUQ7U8aGTMMi+dCZM+991zhHyLjK/jXUDKas
pA73dQ71h3SmLlOkexELV3n2KsrOLOuncMbdJMr+IanmL6Z9w4IA6cdyA9b5R9rVxcHq+MzZcJAt
VcMLoiA6MZpGMsnDg7hYRkFuXaWJpQ9oqOvxuijwOMVjfIO3kKgoeg9M7QsDKrlTpPU6CPzPq8QN
Iloji48C6bNPNuMa/N1qCvS7JZDB4hYxQYeg6VtS9mrM/1aXPYWl8Z674qGzf3E8+aWax5F9mepc
3VB9HvC8rmyzPQuaHashcxAbtosADyp59sgLwT6I6hyv4dPimFoNOWK7WbgPuWFd8fiCoB6weOSj
8cnhaJ17AfN3FKa+BKFuO+7ZKoGHIRW7yGno9iJCUDbQ+MvEA1GTB6jT3dpwrzRHALI9y2IV1Bip
AJqRGFcerHR4iUX/VNcglqSbIh7G8wPeg9cwVdvGKDO08sN9LqOjal0UuV6LsMsPjhjvLHS+U1sK
ghKbk4n+oDEUkX/my5yKAdnpUSYBneWUbWtU8SGZQZohht7Gc0ZsZOW8ydncNFaMoSD+qdrcwq4e
XtmznW9Cb2ZAjPyiiLd203uELQ8MKKXeGjp5rOvsV++xdgXl9JLi8NzaXvEVcmbk1lQJShzhrVJB
GFFXHjjKkqLJgcVKHzzaEFtTRR/oHx/bwjoqeosUT0ypVR1m2Dsje6Pcyd13SGg4fq8AxHubyQEd
7aDNXs24A3Xk/7DbdZFCwVSTqXYJNBpEd5wYfGgAAxoeDDAsD1OEIRi62ywebExcOFlZs5NyjwAP
nRjZ6G1QQaFxun2Du6NmAgMRo36ihDsZcfNTd26IlZcfQNsu3rYXKLf8cMbvXatKpIxvcuq4pTyU
98hEoBoXnApKMaLQYtU9MrFC62OL0yipuaTJZetf0EjQGHNGYpSX+2aQ3rhfYiFwjNDzyrolZkM7
aXkKmsUJWdNaU07hHcOuyDc1hsx94xg7k7Gs7nukOXV8Kwl7hV3psFLjuSWPV75oPBJN7bg/fFQI
Fx+JZa5SWjxdQ6djcibo3DU3RhadgZpjbgwwsJdfYEDFZY4OcahvkjLI9wx0jL2VTj9KF6l/Z7Jy
5B1qQsgYrZU845kAvqCQicXD+GoKip7BpAWRUeR2nXgwvfon2ZPjw3dXHV+IAmGyD0z/QKOw2HLk
/jVPH0uFfcBEDU6loOFrzeZR6xSDEVsj9pttMD+MLjYMN5lusDyos0hkQi7w8DNtoQokYddvx5ku
sD2X44XW/nDJPPUFJinaz9I75p7r7VOAWjZ769VIqMoq9cMfyJx48kg2XibRXjqwyikJhhSZhtej
c0Q/tCe6pVulHoS+AmO7yxxXxPByGmKWie81+41j9mIzzi4xucysJGQ/I9X2umtCHz1d9ywiA1+c
bettZsbXDsMIHGL0vR2j2xf14K1RFZ8V5ufB40+MvKU+LqyO0Sme7TQEpALr5Gcyd6tcFuoXozJI
bxHoI3xDa5e5gzmlbwGQWfyNjFXL8QUGgtgb6NYj5XDRpY/Q2qh2M8q+U4YqJasbeUMjvB2fdYau
tvESWl55j5zFyKjTQcvtB23chaX10EECX2vanCzREu2mfUX0dbANyvye+TUYGo/VMZ3LVZRb3sWA
uWOEc3Brtxzv87bA99YxX7OsD7+LdmyPxaIpoM2qY2df++MNKS+szAHh1tFoo2hI2BR4BprpBYXC
mvjNs8r8L5dtYOeqkyxMQPLxl82EJhuXdZG+4CqtfTxqIrv2LLlp6sjaZro5BW72xpyKMNNubw/d
xTGnJ92Hm76ubrAaPHW1eQvwAjuJfHUFmhHgn/EeNju++IVcFODJcM32bWrkS6XzA3P1J4Inh1Pk
MAbr5l9ibWd4etAI3ntlY++c7dipL0Nat5FbF1CxmK73GFfMfloKCZ/NM55vw4RYFQBpfMFiB9fx
ppmCp8xBaNJHc7DP6/dRIA6laWlvghHnvYGONvPgqTT/i70z2Y1dabPrqxg1dvxgGyQHNcm+TynV
a0IcdezbYP/0XtR1of66cNkowBMDngj36JyrTDEzgxH723vt8gMT8ncMpKSbWJOzjsrneudqQXpK
NXwWqrQ3LqCk3CyXEbbcJXmGeJ/n1aLkLovpywO4NLIrC1oMn6F6MTpD4/1X0S5pOOeuBAJuuxUv
Y44o113SkiQ+vMRh7dDUsHArY9h1dO8ymWFgLzA6wx2ZJfRsmcTThAeZaYkkv5OM02s9dTjSohS7
y2A8UIPSrI2axinDfM1LVGNJ/dNiDGMDKaJeM3Io11U70Ixcp0zvuwCHRUZrdzcSZQSMuqia4smL
onHbRcVNhxNlhzimhqrN112amVuqasmgjzSrj/Pv95B56U00ssVjcXWAjo8RS1dS0rXUe/bWYjSK
eK3fsErFGPBxckFU0UgdF7GxYvInoMJ6E1ms8l5Ls3LN3PMojdE6j47EfTzGDG0z9gqBzxepw4Hs
rew1yd0UpEg/vx1BRiUMdvKZLqc73Rvl8ZKKyLugHPpLkEC1xlhdE9P1G+bhuWO8MoamSjxGme/6
9C0KzAGJsz10aj3UpI6yYrivAFZYnNY3Zi7XaFHuLh8qZmH+Ii27gpZuk1UyAjjMnf6e4e5PFBNP
z9yp2tT+ygsUaxFzRT7AZDFbKbEJ1v5Z9DTf0XLbyRmgMTh4QzPjtav7YC0y0a1IMx1sfawBMQaH
AKeJ02vcimo6THSRMa2CWdtG57gJfnINBjShA7rTWELbHEIr6shK9c6dZ6Xcfq6wSPNFECY/lQ4U
C2fEdiyzvZPXX1bLHqEuUYy9oP8je4ucXPDtdXaxi+r4BxvRAXXHX9rgsbhxmxwvSLdBEHVpcMP6
aWoPrLo0ejZfeRPuXDAZCyN0rQ1J201mMBYYeLz8KhvrteG2jZs6OwclLDU7qC4BnbcGbP9F4U3E
BfTqOV+RqDLYOFgbnYPDssbjcS7m3nBRP1dZGK7Hc6xX+gmkKJUHOLBA1X7m2XCuB3lsnclYSA2R
t+mIOZoTu/MsdZdpLVxqWJNziG0f5HU3UxyqLSsAOxiQkrsEpkkx1g600OmRGCxeJGWWN545mAb8
IGjOX4PTdQ+Wk3GQ9aJyT+vR0R4D61CPTnSQpOtXbBmZCAWifJz65vI4uenOmRwLO7qoznWefJJ9
x2eqo04Rjl0VdAhbRqKRemJGRiU2Pt4w2jtsxHDhMFyTIJbWJtN1lNqFPtG3HfvK2hq+Ha1xLT3Q
3y1Cdegqm1JrjBt01dGd1YfjQVSRh5sUxmyIakKvR00NWm2V1UHaPaYP9Y29tIOt2HYH3oGfqT7D
S+eYoZZrBzV/oaHlhWKjDntlDUPSv2uZzJFmgybGr80ijAJ5SJQkvWwN3qqRen+o5y9VqggzJDUn
iNkvXLcVyBC4BgOpgcwzGUirKD9o9jyC8Eq8p60Rrn//CPkt3ltReyzyKKL+2oZV4AfTmRgFTe1Y
S7eGw+Qh9c2lGIp1F3HeSLXpj8+bbZG65bCD069zL/CtowIzp+Y/gb+s2Oa6FvpDxb2SZpFdRIaR
sf+P5VZE6jzrzuuabWMU1h2LyLQx0v4r42oL2sHo0Kbf1u2IkOOdLHjtic7iVkQi0CGJ2jm2cMJE
j0Lh3eDnctcl2W+StMYjcVFtyLWwlUu8nS/B6D2GNu3O1bgAMDNsKaRmPjZ/mYzooUvDesV2N1gE
8ZOMLeeM9Y/czyozGU1kQowUoZXlQpi8t5WvI4LdHNwHBGbrr1YHC8m051AmuzmBdc/RPdGzczi4
bx25h0aYd2WZ3MzYumNNP9NjiVdTjF/5xN3UKjBkVhH7+0linrbVZnLCiz+MMwGEZIEY9n5sLss5
RVzH4UXY2VVy0GFKDAWdia+d0udp6uYuGhOdTMdQb2u7XHXaug7yE4SLK4mIlcnbpRnUu94HxxKb
+BLqPKMdULuTJOAeAIZ2xnTt+Vq6dPPaWFhRupUalQcZ5EXp7C22IZqnvwQRexe/Y2glJ+IBs/6R
s4hJttVOqN+xTdyITr9PKuNuGLKHyXWvFtaeOcD3UY7hO7RYquObT+KqHTwhtSozQVAo5TXy0Gm8
wdk1QhLaxNBaU2iOXmQ4UCnZztsYc4j3BGeHA2ZTlqfMbGd3w3XIq0cPEnWJxymr+490IHqLmLny
W/wquvbk4P9mx3qRTLnm6DufjrbATGa+ms3E+4SllcyEpa7NKJ8849V18n0LbnBBNcvgMDT2gHXp
E8fbgBvvOLe89mW1b32Bpa0aHjBuvXph/6rF+rPuFhy564M7dRtG/EiD/bC0tWHvCv61o2OFyxAf
GEVhAvG0B0RaptOavuFI3nJA5N2Da6tfhUH5Ruz+0ZKxt2yzollEsf7la9VHaIpvYWmvupczPGos
fBQeYg7Q23RQ95AO2dyOBTdii2zJOBAdw6YWn8eJvIpdaSfdHXCwQaRiw+zuwwluqlvoZ+rjbm5C
/7Xu1++lfMWgb6/MBozTiBeva7H0J852dMsRsh+mcFTjsys2TYdJmJ+xbzNA47Xh35QP7tYdNppV
7lzX948Ux/MxhCsRJWztdQBSayPCSo0GNDpFcR/FTBSsROw8AxM64N7s5NdFv20z989MxyyHoFlZ
cYLtotct7n1kYmNn38sc/yTDU/yXI3X1EMvYdvYDgd8WghURU05MsJ2r+gMRyF0gio6wj633TtS8
wfwYyHsbHbJseh9UpO/DrqQelZyI8K37AKQYedygYR+AddYuBjYvwnqfqOVZCICXT0X1pFepdnB6
smR+zSfIKsylZWHZg3b26QGYeFKtt3ESa8ksVVLwhb8laJyHoDcujSJ2YXIubvO3OA2Ls26IpyZh
YRVwvrCNEzf2g7VTRriVaqmtqim/pTXtpqmat/7ctfuamsySZllyizscYvUO08QzR81xBYWbwova
Klih6GNDclrOKzTQi7n7xuNzotVjtihkdasdEd+VXfw05bx5TMG7AlWW9KPRn7Jj5lXR1ibdv8JY
kAOGJ8ru5bnaqdb+rjUFATmxj6FDL4cX0NoSB9T90tYcLY3eouXUHwMASvkhrHEiIT86PJep22Fd
uFc+4W2zaa9VVONICZIvpS4qfgIl69ngTXRZ+GAWWsJ9lSw3hl/d/Ljc8uubW8mV2oYx49SwYEnP
QvDcpalla0ZUoDhcmezRkwYYy0wLdAtQi8X2FFwkip7WzcKc/ekEgUm63QhWgahy4lYoMxYsiSGa
Pj3SpLGu0oM3dcVqTVqQcEiPcJ5oybAxOywP4PPiZril6ZRthrpkdt5xGKDNBSJSdI6UXLcN/AS3
v2vZrdK0HKKsieoExb9vnW3hwTklw8L7NsVJ45L/W8QcLoErMwLWJ8bqvXTAcRXFeipja9fVRJPM
JIjPXlx8J56+BquKz6tn6aBfKkMRSm5ew1mh77ttVcti5Yx8gAscgROlOVbbvuQOTtDAB+GspL8K
hs5e2Q0x0MnvSLG62dpTxmuWdvaZAskzxsJPghgMV3wGfDkHcqQZ9PQ8yVdhQyLEaizI49Vg79ze
34lSv41KSx8aP/tIOpWshxFENAHM5DAZ6cMoiD7VangJAS0tkILTXW0EW4LRe+q3juMMJZxwUh9b
6b4baf1s9C4c3dwCv1474zqyaGGTCmKP0w0vTU/yj6ISaCCcnxbM/MGT0zvd+OlbkEQFlqXKx3KA
bVuokqdf0bkmCnero7sfeqO4Dwx7XIDRHNag4DPCDMkfYVIOYSaJszOF0e0LZ+7pDrL16Drtxcb2
SVlffh/6AtWwPrn9ZO/s/uCFaXcJyDBo9sFu+OncbsZNy97ZMFPvKDE3w90MvTOiiCKO7V3qZHrr
Srp6iBZFpbbtpV1czRprP/s1hARzKPaGwUDN5C6/KObNtRmbGB7j6kB4rd6lWohRpDWeK6uGHt2B
HennRuOBR89tA6/uT1ddhsjlj041HeJkbbfzu0UQQeDH55tOVHiErXg7jPoug7pzh+osTD4pAxNU
N0AVULJzN51Wl0vkkGfBHnvrxVAUzNwwdtLig1k1dQd1Fjp8MHiHcqibWwW4e1GnvtoAPANGS0Uf
xHPuUwjs8Zz2yd3pO1Ctv81L0IF+zxE05sCxJXXOdh9vIkKvJuY+7IZ7L+AkD+vnZnAtef8bMhR+
eY+jGR4QkZ0qH65QdBBLSQk4oVvtq5hEiHTCr8Qygnfag7CJD90m12IqkMgE4CflJBK3Bg7Sr7ar
8uO3X+HCdNpAHpOOSvGpxWxbZ/qdVQFdsXxvo2EFWLlMasya+xOBMDzsXYdSCQBnmyVvYyjMfQ4u
nW4RzHkeLFGKZTGLQTHyJMTXuJebkKj7AJ6FoURdMSUvHqIx17BYFqSzJvfSjRE38Hn4EzWXPG6m
Nb2u00Z3OacQ5RwXQzyY+11mbQdZw8wOGdqqiLlBTBFEUPp0XIQUOpTBRAoDt2Yv+BKZF6yV2c5p
ICVVQ/NkibsRyhQoti68aXURbTIYSKh04M+FqZa0e0OLsgS5Bmgf6k+XF+YJ6+/RHMP+qtQt6rHN
xfm7KyOqCQE9gL9dUv4K+AMCs4VXKFIJc1IcnEFWDSBodAJ/Qf9mEtVdFaFmbrWRnZUn1pjHk53M
B+j3esfAPsc86wcABdrcmJZlmB3cSnNvCthXwOoAdj3q1lVhUl2hMFd5IpS7NgQ7l2gaBwkCaXH5
E/dTc2M7HyxqobSlLD3GgILiLncYD8SKdyWW7JBTzLHUnOECEDPZstgVOJDTP7LLgruQiprHQA0r
re7cZaNSVuIUi39VTcExyzWojxMvAFVbHgCevWOOn71kZALvQTtVnSB5ISqwLiVKE83oRwEzf75D
iUvYEXptlPcnMyPtoXvilw7dFJ95ZrJT8xw4xy5b4EzdWWUEgZCHcpk2oNLm5Ur2ZYsEFDi7FnvR
QwI52xb+dnAddbXUcAKAgTpkA8sD6uDCcI0nPoxPHI6KbvtHq2ZEnzWCxe6qs61DQJUgGdpOfvkG
hujSboHYxX2/t5OBsapVLTSmHagojXlSBnhD6r8S6aRXbtSnNPV2uahcGGgMJfIpCy5Z962MTD0F
do2YFaenqQLp0LbRjCT7cq2JYuJhOmh9wsdA2tFFbnGs+yddI/pD0KO6bz3ra6gJLLZ6X63F5KDc
DD3cOpoGiR9r8aNwtgySbux7BMSTad0bQcXNwHyolb9vFPj+Lq3ZU9Cwtuugy3rmkffHSsbUsvU5
AcrBHwW8CSyyOQTZpoXbiECGozmcWDzbzgFEKBt6TdKFLHDBE7TjDu5zem1z0zjGlCY4/KaGux3q
kcBnlqBu8FOr7BD7SUNRCelfTaNireiiTcF0KiGeM2Zuc0pGOz0qXu67qnYIhsUDfkHfhebHPZDg
zCbKpmZrBPmLyfFuUTZ5wsgcZ3Hkc9/yE2dpVhrYvs58qtEO2UZRa5/MTne4RcAY+uU0NNzwcsDw
Q1f77LjUZ6Qg4ba+xY5qEiTZAAaFblJuWqkbWzHkTDsscuOONeukBr3EqGgR+cApu4OqQ19i3hpn
ETBrZYtZneym/6As8wvvrdqMidkuFMCyrm64i5QRB5TR3IsWGhQxsRUZeX9lhgx9qgSyec/0koOT
2EeZvS3jTN6qQnsG7JZcYVC32d4PbbEF+HBLJ6M5GR0bMPpfT7Luq+vYT+5K6ca08tMA3rhmuVvI
F5TJJcK8GMQn6f2bVrqiQM0lu3Ib4qq/jT0oI6+vr2Vt9tBnmPzboQgOveXM4lKi36r5i0gAJoos
4t4x/5EhmXHlLbO2vWkOyQXjtFYhy2vIbueM9/sSqax/ULupVWhwbqI/6PMsyIs02rjn77WGMy7G
0UpWzP95ttIcHhPcwXdaP+6tqh4eLTsWe183yqW3SgOzezFtmIAd0RcCLmX3otue3FLu069//zab
LTVuXbBJiiRRWD8C8uV5D77QaQvmHKcq7cXqM1wgszhaFdl9RnHGWLYPNTwVc0yte7wTnBysmJWt
2JmFiB5iVbHSatNfTUf/d718L1ESld9f0Z+/G/r+g//v/xHHn8SL9J8b/lZx9IErL/pns9/8f/zl
9bPMf1i6q0kHBVc3XJj7/2b1s/R/ODSWmQ5mCTCXs61PN/7haJLSZtKGljSwbv3Lvzn+sAxC7vYw
cZkuLj3b1P8rjr//aLjGeq9j9DNNxvm2bmF9+ZvhT89qlA3sKsTv5cWeoP4GA/9RwN1ywv5iFPb/
wcz3N/Pc/3xEmNfO7Omznb87RHC8I8fbkoXKjNnqq546e9zAFNTEP7mZYp6GRag77SpBm9IEg5Ip
q4iuCzoz+iK4mUaByaeUFzUN4E7IIXLmgS80Mxv14EfERI3+6VW8+8u98t/yNrsrorxR//ovs2fl
3z0t8zOGcOzhgTCAYTAt+Zvdz9UEy0XR82w852JmFvqVdWETe/nfP4z362P85weyeCjNtHld8egx
HP6b618lbICNms00vSXBstUh5OEX8FELLNhoGq4FjEP9nDjg9FOcMkAR695ptSXnxEMrqm1rjPBT
zPRLUHcw2iHll95kI0EOiC0BbqpohJrpacVVkOeiwabIdmDrLMIU66avT5lNuZg3kNfi5gx1o9rn
7b1dgwEeKclaYC/aVpZwaUdovGUF+9ERBazwWT4f4zeMz+ST2J4bheQGlwN6i4oYb4vRHKw+hxLP
SGVRpEl8DioQbyHpnIqQ9joLE7VUfkyiFawTB95jHlJ/BCP3fcxA9lGGJxY0kqpNTKndklvHS1Sz
3pYcovt0irBOseulf4KpqbaPiW8f8LTvGZ0Py9rw3HXsJhNGGN3/FFQVUWp0nzX8Ll43vku98K52
EWTX2jh5yDpp6HOQ1/Fwtp0f0I4NiiXgyA/7E0sPybXiYCC5qBABJ7ZQzXOD6AVnLyaVk38PK/q5
bfL3ZkQ/rCqKMjVXofHFMqQN4cOLwSarOthbrn2MDGuH7E8GNwu1pVt9ZkYYMxHuiTILkPzAdZdJ
RWmGq2X+Oe8hNIm0XA3KMbCSNYrikWla9RmFLYxdL5yawfiTZW5b2zxTdnYHDJSM0Gg+B3BOUdW/
4HrFpEjuGnSQg5cIe9daoAwRuc5hicQjI+csQvvmGjFDe028hRXUcGcyt5zoopVGsRKOA4b5mqDG
AFQ3MCgBHF841yC0gA42SfCWUtSwNn0v26vREK8gJRad/mtMSCWgkZB82/zPbGElyyxR9ilPO+2J
oPAav3jwFmVs6ho6C3nm/O9x6r1rM8lKs00b+ln78fvtFB8Gq0c97H4fU+IEYZLWnqmHGHmvkCxt
NCi6MLKW48jBS0/idV1VXyNGYZwXY74sG1xKkubA2ePpuawx1TQ8Nnb1ArqLmRAKUiwMsqOSru/M
WlsTk7vKLh7LcXqm/iwTwbZO6gqVkraCTsDXQGU9qpZC7t9lLeTyGlgHAzbCRZE91HFuImu0q5iK
3dmfYC78Dt/gxPYIDcBYcgU3JAJQu/n4MWj4cQf7og/IelE4+wuzHvNR3i31+QjIw3kVAWw7C37s
Budhl8wsJBQbVRPBrEM6LkWKgXNuLgoyNC8EXR6fAHzoQO2bR0s2+O1Ga5iq6JDvjVqDGCrZG9bI
jKPEQQ32I5oSgnmwMFhQ8Cv/Xq2mtB5sMibL38XYJ5ZfEEQJW64hns1yY7t9sRIwglobUgYwqPlJ
Fja7Uz1znn+vdRLJSwtGG49aRjwJ+DK/rwckIeQjQwkihr0mPCWxc28WCHPzgv/70H3BlUiAsqy6
WN/qbqgT3vWuwgEViqmBKx+hW5hcs9aGszX/1Drj6kCRofNi/n7cfJSN+P59tn99o+SsniuI3YL6
C4Boudv+VLlzEb28xDoXzcJstBi08Zkh9bOlt5QM8o1isn9vkAorwI739eL3utXDicverRR63GKW
aVNHv0JHeyoHKsaY29JSxIuBpsxR/p3f5oMcOLWUU+6spIe5kMkSnZoi2bH0fQ5D4c4f5RPAReRL
zCUgqggSSlx1bHjhVDBeWLmcVJaWP/T8Ufxh+eG9LOfI7fzWhtRSbryY94QuedZV2BypX8rX7vyW
Nzm8ontvDN15nxPyCcLZSgiIbMIyl4R6yKBanLSsPgLzLrI7bAO8bUMe1GidcwjuZUlu/L7XyMgW
26KXxjHB1Wn4jPuSFKmz4NMy5PIR9tF8/6Q++xkQBpgCg/yy2mRs2RfpCoyAtZM45ZaOvLVZKJc6
3tpll9X3ziBOQRldJ4XBtUhPHcSSlUhPhaPbTJV7ivimoMaZYr71mUsc0wUiE+HYAy918IDOdUGK
hByBNmyROKWO4d4a0p8SagYKt4Yype+auSqQCFZH15b3kJSVvQlK0toj0hwxmGz5e4nD0oCy2++t
ut+ojg6twOVtl9fdG4W3pzhSnKX5GILPnsDNIzBlvbHC1Nxth2HbCt5mQY9M7T+BGtEXjCs/wpFx
VlpEp4AxHVsualEqU1RLWWFtSjlDzfsjH4DF0sBjV4jZgB7efn/K78OFsXaLZHOz5hWAFsgLxi22
R+oURVhzckwTBCp5/W3G4Qtha89oHvhFiKhO1gDtPGk/8IeWFPclIdSTifLKbcVABk7ztJgYuHSU
Dp6EVe0pif2OyzJlBJNdixFuRxDkBytpP1094i7ThLff7yIErKxC09bj5MTUsLnBRnNef2s7DYYy
Q2WswEjw8S4HzutCJ+Rk76hS0FaNPd73sIVA5bD+oMQwVeuOmNiL1aARdmTG8x7X2lunvIDWAK68
iLtdFlDcVGkIYig29s6KoaaVAUIsdeJrGArpHQDazyQI241jS4xu2rtMRPAg+mlPlK44aDHwmoLs
2mYIOLJfCCJvikavtgQUkQcVWFF2I8Dn+j5aFAZRjsDg1pBjbaTeio6HAdZRy+ATA2S4+CWFMmF9
Nobf6gmmbAayLhZz91qq1Du1771fvJBZWTaVFm1hOqwBfk9LXbMgTqJLLWzaNbatQ2udmuKrTp1o
54bWIQu/LTolprQi9Sz5OGs0KS+YnxuokRgA3PkeQEpRmk1N9c2AdS7tWURQjEsfYLo5X/XfhcuZ
P2cwiD8H5vLzQmzE3CGTeRmcSjLm0RMlen/8QsP+m9jmfkzrfpHM/4bIplj+LvE6nGTV9d6ujZpt
AbthTU55XugBpRohQf7OoHjMBaVRlsqAHxPsGVJhDTaqc6YpAs9t066ylDf2fMeItfxVn2i0clrD
W1XDmwUgIua5r/Ee0/qkM803Anvze1se6ayvPC6vR4Y6yaJ0JxLjRk07ZIM00rdVq/oH17eG0+hn
fxxaZB8sFbkbU/dHxnIHa2Zo44OdVAeEsQtB9ERAT1m+IUiagzxFZmOdMkO9sIifGswfaE7dPg/U
pgFUejZDA+aHIJ4+1MXZm5o3SMNbGdz6riF0X4c/CEX0BAzDUxU6NjOsfl+kebHszYU22o94unVC
dh0S2liuql4u7dL/ag01Ozi+GtdIjmk4Xjk0CjKdNNkq51BnJvd8zGVVFezkTKowmZ6sTL0+tsp+
MCuMhUFDTlhvw0e3ScD0WOxhSYzGGHtMfSllOywTHduIA3FNIs76en6qHm02v0hrdBKATSBZAFuG
pnTnWEfnxu2JbQb+JazLN+GSRzAc7gwOtOoOws06NBiPA2Z8IciTrzByeUuThWufcPhwGgoBinG8
+VqyC+HU95TVLOA2r6t0pubbTYM7J9l4A+S/xpjNHN+4A5lDdjOSLgKebjCi80yonokTnLXKr1cI
eumD10av/KbdKtBoq2tYRnyMOYnTHzV/ejJ81aKn0xDbyDKjX7PuLz63krVbSPcGAUSmNmOOCKgB
hkQCBHG3zeFHMZdZqbwuDpL6PqiWcOtqDX9G76TOeZpt31XJKBk7y3lK5EYO3nvb6P3ek0a+p8sG
pssSvHa8xYlMDVmXcp1wiy/ycOhv/ciyOtURyRCj1DGXpPne89j4IATlB30EJhLiLqDRkEUpBeW7
oXAOK8/s1dbM6M2LrBcXGybIbedqTRdOTQjoDGwWFPAOC2aCzhqPLPK+GeHRbpufLgpvuUR0TzHd
KmV+M9Nt7/Swf2CevitD1FG9tqELwpleVQq/aQZDdzOPhXZB3lcH4bx687begCIEzYb8PQveMSGr
tyy0yTyg1e6nZDQuLM9b+r4ubFKwtUgsM1hTB9f3jn7VDSvdAN2AoG6yqhPwyPVxZ2XZcIoCJTf4
xPgAZsAzE3N8jKvPmJabRWN5913Remdv69fwJRn0pws2XBucy8WdRQAMCRWazhQjO9rNFghSs3P0
5DkgdUf4IwX9mbBvqKh/yvzCXkUYTogS0E2F/YZEtQgPmfKf5Zi4ey2r8rt+dt7mzkkzfAyrbhKv
Oj1+E8AWjrrvgY32XfAIfX+1yl5tgFMQ/hHtFdxDezUL1zvIYbjAysk5NCuDs5Ivj2lBXnJSzmnU
yu5Avwrbqq49VIbVHtyeJppBgKws2oTGKSPZA+saD3rJVnzus5PuABAmxUA1O+4L7JDdwe7JNHeD
R01TS86D8YR+9JQGlSfKFkPqU/5n2q9ZFZxrG6MHjpRFN4pLT3sQeKFnE2vWUme8uZqSalcQCM+t
7hSG/oZPubuLg+BWMgfYT86kk6v0okulflSt3INSP4wEV3pS+Zidh7OaaIJsp4GC0twjod9x3/Hy
p1815P+Li58FM8T/VZzYImb6n4uLj5/hn69/Vhbnf/6XsmhY/9A0Tqqua80UAyIS/6YskiGmk9Ri
QXaIBhNb/fcMscFf2WS/XdfVDcO2XVQt9Vem2PkHN0AqQXFxepI8JH/1X8gUSyT5vwloiJ5wom3J
T3Vt03TnPO3nn1vEDROp878Xk2ytSpcHytCO3sB6MsXtITPEI5m/Z6L6d4Vrf2vWeOQ4vCaxcvY1
x91i1DOatr6IwmeumhjXUXCe8+tk9Zr4Ln8PsYPdtE9r9YtstfYQ9wfcqXI5aCkj8yTHPcbkGELY
PilJJJl12q0mmWcLvMFOQcsNxTY4qujp5cd2WPO9dSmdT2D+13Fs7dXkyoVNMh83C8XNEwwyWHiS
n1ycItXIY2j5d1bTRbuUI2eb9daB5WGHiufNNzss//7OAXqHO69p12S8WbGWVTCTZlsvgOXNESDQ
6ayKyP2NtJwuZe7clOpbPozlQcv0bdOZJDwI9G3GcDroVXzxghC7H4tzFo40yGQ4H2Iw0qsWFgPL
MaEO9qxDNvEfU0y6k5PXPhLpT77vc2SbngLoxg6/nEJAsdfLLfW5ZP6nLzqWwI9W5ZdffnQWbRd1
lvR4oeznbJw+6MbTsvTeTeNPpcNpSUwu8yTMq1EMlN5OyS31x/Wk03412Hjq6Qf1KbflTFbuXTt9
NyrtISzQJ4bcuMtn8cWKvkPD2YN/5J7iUsWGKtTazjoK7OQxNmrUPC437KhDZrLJcOdrROM71Z7A
dQrccIEQf/KYJIhjHFuvrI6MqTtGJ+EtUukPhpedNwp2fNGP7fsR5dJgzamTu69HjmaF2wHbGdJ1
JZMNLdfX3IIxmIv0o2hEvLaM7uBC8qftAukqZ7AS6TPva4RGGw9i5crs4FMjk43IpWoc5SZosbe7
LlWwIMWBbTw3/fg89cELKBGbuX37YvbIICrLv60xAshaSHZr/TEckg2idLiUGiJhH3N+S3DeUk1C
gIp+3FSZ+zjwSnaLmnWZYyF+kjxFEqwYLq3LRNLSZwi/6FKiPhYcrp4YHQUHbr2TXXe1+urZVaHc
d8Lbo/iSBYuLmRJ0bAoJjVlxoTEGqNCGLyPL56bumWRBMgoUydHaw1JR9O+Fx84fJfOET34WXXm2
pnyqzfgnS0WALkL2ryOfyMvwkVohduPYeR2hJrbJ8MqYnJaxSDzjv5GbJmYHqzA0bBsFrN8a5NdQ
TpeykmqjT/aNwcnVTWduNeesXL3b7TS31TrfYQklpcNtHZZZje7JXS8nVcu07ikEIyYHEAQc5JZj
cXFq76m1siv+ggBRhCSPIz/SUD/npfOQJQ0dgVF9tQhfYDH+DlK7R8E4orxeKW64E+GAa0/4C2hs
R6Ifa5WTyDSNVTgem6BlYJ6176VFwKFpsru28f4kbnesp+JaY0YuVF0diAw+oXBeh9Fbgf6sV01G
2ioewlONzLe0E3VtgeB7g1EwVpdv8PiqAWD3QCkjXF7QzIPcxyEMVs/0kZCmeO3xqvb4Lw5Yzcfl
ZMQ3p8SMbBjp+fcPuXs2CU1FeiTX80M3BUTluEcPo4r+Ezr6HAmEM6ISTLFZuHHb6lU4xZXXP/CM
cxGGe1RStiTGXonmXjo+cVS7/Ghsh0ge/8JohkWWgE2yYwjGpPioaXuixtvfpdnG6JjaUAdFcOgb
a/WLVhTTdpThziH2gYc822kmzyDsu2obqvmBtUPR2N+9rt3FJllCSqMeMq2C3949cQySIF/5vJkh
61lstRctqA5kV7aJgZQMveqprsdkmfrFI3atUzHh4NAr9RFE2inFOrOcPKo2uvA768Ujkrq3tq2J
pvPi1pn5PvS1Y/AxmQTvqJDnegR8jlyOrrX+WUCJFn6LPqRcRmJJ+qNM8gt5kT8BuaDwkrKG/8HS
eSw3rmRB9IsQAW+29F4SJVJmg1DLACj4KvivnwO92XQ0p+d1SyJRdU3mydT23mmpY6MdN3UZ76Eo
XEvdurTrGUSMyEVtMU6ytaq9ceXJh2ZCIWrM6lR/OjH4ndXN7qOHJ2ITs35bJt0FwtTZDWAsEQpa
FWfDSz5E2X7URYBWgVh6Wlc6jTYlxgzpBPLnOL/W+gT4tjoIZzjFDaNTHcbMBFkHn86xKzwFOh4J
nNiiMX3gawv5a7Wz71oEc0AE64keWTgDeCLggDf6E5YZUyeWmYalRD1NDmAtwpCXg7Kw8OEs1G0m
aaSpoQ324IZH1b5ISvPCKOZAtMlB99p7wNPiCH83WT7EnnJhd82pAHGzGhhGYiuO34Do9cvQNO9A
Dh6nvr+VenKtQhNLlZpOIhxhYvTolMx7gbpGmckxCZ8FV8IWW569zTlCwWbtpP9jwACFgWAjTANf
bGsku9FVeh4rwTzwocRnzj0anDnphr1Mn95Uj4QpiwqoQTh+CTurbqQgn1Qr3idbbbD47gBjPiCp
TDHrWrfB8eAXt8U/OSTo/wq4GKV7dszkNY6jyzA5yB0NvuTAAsv/U/Rwis0oCYiAQf1gIhnXJjKy
hOVSliwTLyB3wM7MDzi/ODxGm9YNerviM6O1NGy3tvfCTdfXOQqtKjiVBcIeJtn1W4dmjjdToK4i
OkcHDXzVbQzNeatPq6gjdAS2ZYmSZpRrV4uJQ80djLmRMDdt31y9VqZHqWf/4MBzqQayXIRwXwhN
ddgHeCNQN+7ZPI/ttTd1GO0m+xUDE+MCK/iyCvaGrhx7khpy8hUmg1xZsILITF4czWAKUDXPeVF0
WKiaAOu5B50RU3iE7Y8UIWyQ0QymG3X4rvaRERmgSlzFIaVMWYO4bn9QZhK9q33kucrWjgZkrxnS
7uhUZBvHzCcnmH7uCGi9RLWxIqDqsWeaj6UYgHPgfrXk1K5kOTyPN9PxknnuhyvQYgyLCJgdYLIz
jfEdRoKG1SA/pimSuYh6YplbSLtzYCfj1P9apfrBV7/MTAf6hJzcLdqTW9boV1/xwGc1axult4uw
TIh1iQa18ntxsPP46laIJEkEYlTa1eWqIpZiE89oiRiWyEZWICfRbBgsYw2L4Kke+G5j7vT21lWT
viz9EplrNWvA1ZsjBjVXigyyCcLQJv5TvbfWuYuIxki5P0pMZwvPC2kQaedwyZJdihWtja+tU6c8
cIug06+SWQlnJvS/MMlP6HDLBd3lIpMJCFCu5MbNr94k17b/bFfNxZSEskVl9UUY/JKSj1TUcmk4
4X5+58rhs/f9V8lPnTc54U6u93jPOVkCuYs8PDh68WSP00vIpZfUDY29damZvJih8VCZhPng6AVA
MNjPCocQVcBHFVk/OkpoY3i00byohmO+ykfmp4x5kizc2D12bLzAJEMcTZG9dpm5jYLi3zg5xx7X
ScjXqpfNDhjwY1JnT7McLxkZdScdOqNG+2hZAp0ayIyAPIKcDaOM+5sskT6T5PNv6hZ945HYIuYi
kJz0QH9qGCrtpml6LySyYxF6pyx0cUtVh3S0GNZU/u7vDcB+cURX/gnzEaoK2w09/UGfB5Yai0QR
8BhlGqMlc855kTa2HZvbFuO5t5DT3Ko4eggCQrs50leg+hnXsXyAYzgv8vtfzE0GEQ/dagjGXxZP
mCvzV3D78DA9ck48o7gaxqNwom+4150LlKCPSRnuEYnX0TfQNgBtKGRJ0cLGtSGTcxlW2GFTLE6s
4MSjViZvmhGd9Gi6UE0XO3ym7IzEP8uOSrbJosW/62zxSyOQHggwDpsxhJ+wIHvJO1UWWn1twrjn
GI+jGRPN6TDU8NiDZN1Px6JgbzXoAX0Sk3wWILRZnOnoqhhVZshc07MjE4Lm3E3aQKIEaOsOyoCP
F7wWA+4Yg0Um5vznGuyfBvKNh5PLIO4Rmk5B95IQKMERJ57IbF2nnvNaT7RcPNs49u34kEp94zck
Ay7pDi9dCksjSrpdF7trhLtbRCV7CwE6KV/dfTLVixX0331kIrC2H2G3CSBOPV/U/KTNPSCaO1wB
t4HkKwbGC21s9nhGfwz/7nZs14NaHlnGLKgs6x3vL0B54AUDix4hviODNFeZezkUh+zQVMG1k9Z3
rfKXIcoOcY2nfGCzlN7DbsK8i7c+pJmhBf3XIQ+HnYw/yY/EkQQbInJCao+GQiUQ5qdG8CAfsjez
Dld26h9SvAKw42xUBt34XsQcEZFukFeRkkmpU/qWgv2G6/IBpoU1pH5gh7oZDXQC+fRSpQVJE365
m/N3dZQ2EsXyevKc/dC9QIBKVnWaXIOgeyxD42h1wIidTp7GNj9Z3rw1VofWZU81dNYhYr7A5iGN
V2AUXwSByKZNylUbUNlEfrhGTgcXXiWEtJDNq7nvqSb22sBRUchlV6N99bL2F2nCZRxGlqC9xMvK
GmJUR5Xor+AkqjXw1A0HMSXvNB08N/5J9fKMZ32R96mHOtxtDylJgGSm23vb65+/UTWS2eXJCs3v
NWUwsUhcbsCwYg1smw8YUOtVwEWPCWk8JMF4tRp9h5KRXYN/09vLZOs7bIsfWZH8iAF2wohIngYO
20AWNW+pGmhIWgt/Kj4ZuEyM1P2lrcadDEgdSTK5jGBhh546qMZ6dVJqHA27d/ikC9ajk45LsLU+
y8iPeREv/YEtBEh7xex6Ps1wow6pfx4KSRxRLr8bVbw89YbxQ/IA8FZCNUQ/i0/Lo4KTva4jbMy0
hQPbOY6FNM8ublwQHzRHRMeJhaq2f+motHaFSE6lKa01984sENAR2XrZtq7EcwxUF/nyRBOCmwNn
aYBc13mvpvqSTt4LWLX5ZKsx4qXPfikMYlj4WPjuE6nwX5MCw42tvVyWhKAVcZ5vYt85w/vBwuzp
J03W73p+pL/G5AFgjOxDTApYvQjFIqSbRe8s9uyJDRuug9keQYuwP4Bfk0mz2nSWiWuuHS5TZ72N
Y3hSAqppaRbPKMkwDgxYAS1z15sY/vQw/GiAHW8pmShCp6FdMrLIHGMkJ7zOSTvs3QMY40NlkTEK
NpKwm3ATmMWjPdHJ1cnryHonayef5y34Zc7yrWWG4Dp/Acf4DZnzjmYHHH21qVvkvGy+ySivok0x
sNbp6NbCArCaGItsPlf30aY36h+z8HTGr3THFIaofsl4hTj0gFqwWVgeC2Z41ZDtatNCuGA8Dv0U
bkPLhFxjIi9n9bipm1NOvXwqfPqAsmu+dcDgq9awEIJMLB8U6TjI1I2V7dXdxhTGM8HGw6r13F8L
ib4c8kMc7iR1xob9ak1hB+qjYIKSZy9kT6t1wTfllD8ScdqhHljIJkDCKkJHNrKlYYskQXKTt5Ny
5upo9YFxgyiR+gi3e7dN/zUDNrIqwzkVFVi93zPYC2AObF12pWhKsIZIjbRMwhcsTpcoeEm4+JPw
3SQYadcVhAoW2ioDtLLSC0S4evWWj0ID5IRbga7vE0QOtCiJka4Jtpo9bDIOA37EcEdMR73jOKD7
8fRNj6l01NLf0Yu6nV7rb9h56HloKCOPaBdBvwddLMtBpxrZLR4a8uZDrmQGIhEWswy17jozdRLB
Ju+tE3Z4QCB1+w/8kZhvRUaIrRZcRmbeuQaRq55eS3nHK/VK6MEypaWnMe85mnBvOnCZ13Y6y8AK
US3YaqLqVUa2VWP9i1odMkCShKStYJgf7PiYsBohfy5aT4P/iUUUVICFlsQZriIOyNkESgFIesNJ
+Cz68IUADC4oq/xQd+L6mOA1A1GTJZkkTBYpxEfGFqJfWQoxQjyBdLEL+18aFW9jY4B1cdxmFzoI
+qATJggOhYdlKMScmZt85DBbCTBofjc1m7LvABUl7Ss5t/vGE0/olgFGTBi81XDTwzkEYV7UR6iz
2R+edSsnWbjie0q/Ax3zMyOdUCNjJHio8R5sXY5uN0Ng2hB60eTuBN2suEDCh2PBcJRa60Bw7nvP
AoOOaVrV5nTKLOcVL93MJx0epBX8MJ961zNmV1WWk8phTuDXbHXWSMldCF2DZ9P2dIhhdbAon8ZK
/PjizWNZte1LLk+r7mlj0odSIxUd990SoNo+BUhCfr35ZkbVlTIeY6dccp6+QGG71zWSF6SETlI/
V6b/Mfm7cTQ+aCB+A0vGyxkJUOjug2yJ6e3qB/03tLEWEgLiLJzUH+mbfwOUKLSukPE9H7SPmf5r
AvMDDdFjymfX7efkOjfbNqY2bonbebM5rZGKjE+jpH5HfwZjJfktDR9XBM50rGv1Vc3B70Hir5Ih
/DKrYa2xHGQ3WK6HonjyR9zGoAVOWgUdNzYuuTdhUfT1e6uyS0lVHQWyWw4B+SzjdE1mCRCm1Tda
HXuL0v4wyIqjPX/Sx25vBhoJzFS2icQuaL6PoWDw4AI40th9t4LTKMLjLqfGJTwpID7G9Y+NH9ir
Agv5DgnZt9GVWCmUKh5ExjeONY6NFO+PnP4Fms/Uy7ioENZMKwXfHTcEc8qQkC0i8/rpaWw/sJ7u
lCRamDn5B1TwRT1+tFre02uGn2pyxSKxvTvgehAzbnetHJoZb0heTcF2NFbdiS0mode9uxXOyR5I
WkGS8Y+Pr7PUGwpd7oVuazbWsCoj3HL2Yxse86i7EQr2b7CSp4Z5S4IZuk9DQHZm9JkU9ksvIkr6
aVgpz1gDAHrAdfple3iKJC0TC+FbpvHIRBMXvcVwSnfz0+j75aK0yu/CYrTZV8WDwdfb4CnneMBY
20mI9ar6mTqCXQ1J0gAfYiY23hFR6Vq3KAWyvnsEuVwwQT7rzjwqJMzYrsJ9lxIGxqZwL0v/sxMj
3xa5uRm7Sg/kvSsg8qlovIU/bdiSxJrgNsMEFURdt27aDN4KJQRMKh+ElqhUx/TV+9IrjUQhG7sv
cJdFl6MRYsrEpD2MEHF3V5WUTyYsD0KFC+BciHKjOjzDcHnsfHKtBty/I60knmdadB9fbef+tPoH
Hwj9ubTEYWjjgvAe4yMiVX3hd8OH6ELKqt6/ZKTZlh5mBxw0eCI6exWHzr2bgynDPkFLY3KP2jkx
TwycYlQT6KyJV4sHFv/+fdQU6R12ePaN8pK6+t6bmES1LO83bcAolp+ZFeXfgcBDVKpD6hPX0drR
udSsVTbFr/MftghL4wrtQ+9Nn654tRLrUasbY4U+9iiL8ZnS+3OeojtRSvCxEVt8wdVL7b4hofiy
UqPbmZPxa44ddXuaMIvLTzqto5Wb32MP9UDYKmBU5C8VsAaDGM4tqrKLSxKAUQ8doTz9Lptoi4Ys
lytDOGdQ4CFkBTdjuhGwPGYtbw5Y/sZE7LHmb/yoSNepEuDGPW1kG40T2HGeOmqLZUQurBnYXyNv
c+29o64QKw+A/K4qowd0TrYePPseQc+m+KwQv+9ykVzKhuGIJYZ/oeGv7E7rmErgybRcA2Epoo+Y
bL5ucK01IULfuMKAWiBmIYvsXwUeYhM60SuzCW03DeJSG+F5sv1+mwX+d3id3yWoc4zxQnB5qR58
6Q5RJjVgUsTPX5Wr5BIBMJdQ/euMOYj6evy1W9cjPTc+T6LZiCB8ziz3VQuIuIiyPVHLIY6sjNuY
8BTRzzhz1/KXZek8Em4x4qxv25Vuoi623lEhvsUZrWBaoJs1WcKvpDZduVH0bDA2Ike6wM2+Zjhd
IvbGW6t599bnNm9t2pMmQxuu2RnJjgnypQWjU31nWvElbdlqKraafYbUvq9eBp03SZeb0dWhLJaM
1YmILbZNXuPbJelRgiAADfSr5cMxmUiQDSD1Eme6ZdTImk8vNl5kYRmml6kcSVVQ+BBc1LB0G3eT
C3A8Zq0utP3DJrdQ35g2t2nifTl5UO7UGlv3VcOTSBkk5oF2v6Gv3JteDTEghfBY1FCQZLKXctao
MupHpscyMKyhvs4v+/IAje63HXSkbmPJjlf7jNDi7xpDXWG1rto5Js996zOAHj6wJ8xc/mPO7vSQ
2+bKd2p/jVNzpk8hNtMDyITMHReul+rbiXl69NpxMWDfzr5iWnVs3fQErZHae7QRa03SJviCG8Oa
9HdTYyA5JPJRNmG5J5CGbIZDTZThLgw54gzloCmkFCKRhWF+xU4NOS5QdZU+2hrldjp++BR+W881
0TnyM2kRSC5by6HBUnNXTraqXrrxsqyyRythxRS1GzOH5OZUM5Q+MtiGBb99p8Kt1bNdSSd331i6
RyXFw0+ABIrkPHhGg04SjszdlR1qlyYIVv2YH2tNniOhn4Q/ETMRoJYibG/QXVBUdNFx7fFm1/Fl
QHlnqmzFUsyBp6gRXTXG+6Ri6t2rVm2s2l5buPwjpL2Fi8hTNCHMh9IVGyek++cAhubtAjXonKsV
6v4msqKTi2Ns1r3OqaN84JjsLZRdiAviQn9Zp7a/DJsg23pZ8BYGPjZPFo5Wrc8iQUkTnVTJZrCj
rxiq2cItjAx6iKmB/MoLvLuCUpYUyI2niwurHuz8pXGZ1JPZ9sETWQr+U4x4hIBsm58KguyCsB2p
gumqM2U89L069jDB4F1skRS656pqonNDRl5Raq/MKN9E3AP/S71PGQ/WoZp/gcVqb8eWZjtzfloD
UMOYkqMkDc7PzH9MyekNI5ucKKWhJCOEklDlAOSE2RzLoWz5B/ldn3l4D9Pmk+IhyvGNl3LIdnbc
0jeNTLscCnGNaYFokxiQi11EG8PqH7VqL2eFXkeEzcrPSABPR6pRy/wY0zJ+xB+OFj31UVyWEHZ0
RtyYyW9hnj56qXZKbYRIoWNie6kYr5mWsWL/8Srx22/8TDYHwN0LKkUO1pBNaptP4qxlrrXj2S1I
4zGeR5GArWDqQnDmJfHFax5pkl33mL916TuizFUf2awuUrwd9FPyGEekQjbaowZ+D/283BZkUO67
yHvuZ6FxT8O19ox+erBDTtCSk2tdB7lzKdrCWId51yC+5KUv3DlGGak2NOPmwWHTuI91BAPzK89q
G4CE/I4ol3Fv1Pk7Q3uHmWDX0X7CUCwpC3ju1TUQ6miXUjy0OGZy15wuUKdo4FpmoQQ9L0M/gETB
DzGfPcY++UbL2qe9j+Fc0OwHByKTN1i/ntlvkwZoZu3OBTOxyrn0ViYU4HT4ql0gD/YM1LYw0CLl
9fh5YpxZJ0V1bjCFYyWGbp1F/rVSrMeskCHvpBef/tTbmyIJk73hhkiv/fCcjnDgTCCOK+xWZ6Gx
E7cChMIhzWhT2xs2M/a2ZCbNVKaEb5yByQ8r8q2Q+fdc8v1nkYn8MBA5siCjZil0T9v2arpYScTl
3oz0CmAMYBPSJfvPfJrjVRqwJQgNehRDtcgQ54+TaarvrurrYyVVvKSkffZZT9uJpf39WCU9Paa6
eMvb+aTLynsoHKuc7WTtqqF0KXKIVWlLPdkkxQISSAXNNwwWfoxalSrYe0Kglw9TdEFYdEjKMHmq
+Lof3MBfkCVNYPnUPTi+xWrY4zZsJYJpQepH0HR7xL+vlu/OyeZrz5TGxcEXHLo0gHSMZPUmaFSD
6J24J3WrwVWw1h4eap8RVhq8KQU5i+3FC56Tz9zm/CeUQGP556WvbSSbRWUEnMNV+hGGoj3mcR1v
VFO8anH2qgGDJJLPRmfkYx3Hu7K0ctfbSxz920gnGKCErPNoOO0e3G91+nulCUIaaxMmWGJo9aaN
Hfvw90vmq2iVdRn4uD4eIIxiH5gAoVESolRm1Ut6oZ2idG/JRAGnSAJC4UEhptvP2XdjYeoo/DXr
xEl4JDno0lTJtOJ7IFq66hG85LWx7jq2Xv5sug76jKl78Fk1CoqgANFA1RFKSOeV3xEwYt2VAa1G
r8lqy0JyIKv6pUid3z6prbXplt9dj1eEWca9Ltt/LKu1g4ChHGOYOKEhXseY3I8+I/+wSmM8UKa9
NLW438R5ekwINFl0qXNjyN8vN6lRAT8wSrmwe2sHO/YjKWBP9OYNQeAOlBmh4H9tpcpPqU67muVq
OYxNsHLjWO3SzMJxo9GD+mKHCIXjkFicZSepm6ZEj1AyM+zO2vhE4tqVdFzguQnxW41p30gE+4d/
/SkTjPjDbEQQYJZkWcqv+q5V+jtYpQ9T+ci8nPqRHx7jBdekyrAXnUkHWgJ5XwBuF5sCxRF6HGdW
MLMsCJp2pyUAFYequGRhfTFJtplZQ/2JgbZa6jrvdZ4d7CmWbwHQ48gfD8iakFB4Cdb1S+1q+bIv
ucDBSWVusdaDPgFLMayVSuJl2xDgjMB/2Cp84Is4RcjBQ8zAFrN+UWnRUQzUbuHrWJirKvVPKib2
3u9fepd5YGtwA2fDsCTMPN/wjPNY1oyGNQCNOegTO26uhEc8DA4hmcaRcxoSDkk5O2nfEqVzxIPc
GWV21JC97m02yolmhudoyvfIeNQSzFK64j66IV3fJcW4i/NCkP0bPE+5dR1I8dmYk/XcuCRbTxXu
xuFWorQzgGZGbmfuYyd9Uo56xaAKdMc8M4snCZdNiZsnObZBHjQ/a+UmdcRr2flPA999oywDq8zw
ZDTqZYIgSASx9p5LKHay99+GxvgsgKP0Tf/G0vcWRfDvUm3rN+XVmvFtoYXhThj1gdVZu/XIV1/2
0ZuuK3ltcvXaEi3DEcDeyrJeWYP0CaHvvVWFq5hF+oFMg6VuQ+6zJQFirBrYTA2iI+iS7DqzKcV6
HEK6KkMfVmhnhsdWD/6lc6yVpjvyFGHo46OC6idXIKpwa4557e0DzDn7pGSInXf0cRVvsHA07+Aa
kD+L4Kv0KAxNFiOdLdfKCesXYAQoz4b4yj9UoA5EHF+o8m3eZeMVGY6dycPkaiXDJSN+0ySRJWiu
o4X31ZbTPwnn4oi9ooGlwsDZwJFTG4X/hiy83ooSPoXmOe913jFDN0pv5xf5sz7K9iRdClIsTqx3
OzPYulqTrNvMztdakX47UyoXytBpFgzYOzZQ9tJkJFyElcH6lUK1T12EAoP9ZmQcT2Oomiv/PvU4
eFDJ/Wa6JCNbVL3ELY1rF77HwqJgQ0Vfb/vWh7Oux+e27rdjp44EGo1zTRct2hrSbcxSeigdpAJu
+tjSWpdMvuWzZyA7JPuD0MTpdYgcdUZfXXM6OeiWTH1jF5p1dNHALnSPQXEdDLvBaO+sJTZ9WgTA
SShSfS/eQyq5WtokD31enyYZR6e4Fs2ic+YPtt7uM+4hITL1qCVBuujsrw7YfQExZJm3PPetU545
4Cmu/OJEyVYAZIOiUtfcvShkmMcOc7STsXES594jl2KOkjpLN5xO7iRZOxoQkVhhytR1uAMEQ9d4
cM5/v2gUTmdqLopvDp7dGD7GaZ885VqfXEEcWccqHd+w3KhL1RavJv2fJ+M73nQWJ31xSWtcckVG
mrwdZNW5bqKXREcuZXSYQlJZaI9oO368PC2OiPRjRDtOsVGe9uFQYivLoVyT7dFnhNpnkbZHNNzj
2FD2Hnm3ia5piiYfKw7YpN49e/m7VqCzl/QWi1GmdBWVlS2aKN50bqQOhTEdsii9NA65cq56Q+MU
rklDhoZbM0slDmft6Xgh9JTRU1GxhyXsfc1smrXzbHtprfpJBGyaVL0EkjRdsDNyB5XFMc/9et3I
kHuxuvuD9ztLjbZF4B4a4TYbUDbnMSREjdgGtY21dhORPz1iOBENSD7p3wHEOaj7qCL9cu/o1rGX
GCdU+qqVFkEPPUec9u6HHDjd+NDDawOKXBJRXPIx1dXR0MS1jSYkA7n/jkoen1Lr3VOnw0dXVc9B
pj2YbotTz6Fv8gIXeQPjm2T07KWBLXiRs1bUfFpVE9Mhu7w5aHOi0nM8/buprQPGctp+Q6Zby8Sz
pNr2JYfwSsAjXT3qFa6cwHdX3Jtw+GJxTtGhbJna056jXl2pRMDEKkoAgsp5zaKhov0sFpaT/ZEP
v2BQgdwNd+Sn+Kc0dPYm/Put2LAJ4OFwMd7o8UDOn/noR+QXwhVDp2jl6wLr0AMPyBLEeYhSugSH
5BsfgTNlbIYZzQjJqR7i+dwOCdYO9M4lYGHL2yecfFnl5ZzBoNZhar6zWaBMB/W7Cmw0RIjWd0OD
pbtw56IDnjVIIpXp40r34I5nLrx9lj72vu/y/RjBuelM75veReJtm8uIpiJ0vkC6Kzk348Zg31p1
/SGx0Q/nfXcsObs8Z1k6zA29qkV+N9jIcs3phRXnqq2KeqYMWOyULbH1tewN/k2+Hjznlho1Irxh
oEG2wCqpPqJE8eqHpLduNsltOxLXuxPRm702sB5AwZQBfdyGWvqYO0iOY/gZnL08kqltkHIfyI2M
DdIIyiF/1Kg8AoQWez4NOKx8N7zDfjhZPSoIop0ZGOsYa0ThHPCpGA/jJIwH2DDs2jO1Ai9EX9IZ
yVH1KjmGlEi7ApirSi1vlwXWE3jo9pyY40OTaYR5CvdFlca0VN44LXvT8Q8eV08c2tWmabo78nHe
vZLU84lF8oWrpF0zLeSkyEAsGAMO+0SGuGW7Xcag4GzosNAiGnUd5uai1lSzqr3q0uZMAEZdMzZV
WN/+BlHQiV6MAe4EqE0SV4JgqLcdn3NqyVkZbwxkSrSu2Es8xP3kjYcybabD3+/IJv7/72L+A793
/KxAjeMwrnV0udV7YT9m0uleoHJz8FeSDKAi5aPYaO09rRlxs1dNzgwNunvVhPSd3vjoaYO40zdM
7LhCYhNePCDWDyhsDkzLV0qwVFLJfDwqwz0z//+Ca9Xf8GNdU0JltkE/He1AvpfAOu8lJfcuEsze
GG4Wd4wH7sbTkNmKwIp2QWHpK9WAnesy6EG6BR6oGeCZIcYh4s8mAx1vJ+YblhKrMu11jMAcEvP/
pAwOLJLV2xwkYjKGyRkpxqtnG0QxWP+kssdL2nX1HXIv4qrkVOW+OCtpVPcAzxVQeC6cZVL03g7U
Jyi9kO2NJibyf8A/R1F+T3KwXQWD/6UheVghqdzRzbqPtiRQhUzwuybhaEWm/+knOmNRcRz94VtN
qAXY3/bbCRTtGRB9xctm5zda/NTKLtzpfHuWfB2JgYBL0OT3wLbzvT3gTzexVC+yDMt6VxICrkby
3f/+YSLhGVxWzD3//uXMarQV281j4Nasy0M7vbueFVJQOJzXiHjuSeBw6hNt5bIYYQYJbDMYk8eg
73e5C2ojT/AnRqPbPWPUX5tBsvVU5j/ZzAVvYzqbwDFdl61tL9OUAYrOF8q1guQXj/bSH6N872ii
uDp8QogapvEYH2r02hf8EtWtJhm7tMVTjRxm0qeXxuK5CCSC9tLp3ybXpzs3D+y62g2SCYYQHfvL
sAvUKunErxb2Pn2Ny7HGpPUOPa3CtjVfRk1GjFrRYlcexW/pEhWE8D5c4cWCVsFZtDcY8Uc5xyjd
9kZZHssLK+/vdVSTDdoO0JFBidaTyTq9HKt9Rte20qTBUoT8GaSGxTobrejdb8ezi6Z4yqatcAmH
aesqvIU8R3C+gmbfVnZ9Kkwkd4IikCqBD9/Ix2xCMYtnd2DWOzlffKCcC2+ofe9qTji/DR4s1v9+
2hj7QGEJMaBR9HC4ss7WN6Vj2TBq/ZcuT7ErQKjpjqIbw0sXknEpemZXAMKHPWyKBbe0c/NCmLXC
4N+fR7wTLkCYgnZwBJoNM4Yt7LGvP4Z6NDj3RcksWenomdpFEKQKSWANe8TKPsPCG+76LM3LPBHT
p/P/L6siP7oGNlIEmWpR6iiBurT/MdjbLQjzzi75mKUHqEv10iJ8+GZ0fKSFDqSLgO6F43U/FbQm
gI2gLh2vqEnXzlDld+OPJAd53WpGtW717FRJ8u2TeYhhNqO21foY+8T8Mpz6fN/7yMTTDOq9LMeH
lJ15E4zTPo4DgpTmpzGOGGu4LjSOv5eG3/GjmYgOId2Q58af2hdpBkStxAHay5j6qWXMULvGbXap
bAO/q9YDQoWDIUkAT6DFbIfGy9Y0Y80+SaCEDqUVYqKSxxBjzHrM3J2D2u+pKG1M+djE4V2CXogK
7QrLIuAvE+2mGgv7pjHFXjOh7jdVlWcPsupeSqGmdSde2hYN3jgW+W3wyminDD72ddZmtKFCHFpv
4G7XPie+1ytP1NogLu9gMzBcGprqbh3W86Pp8OP8e9mqCJUqP7JFog8K+p0Uh0bWPuzUCBpyYkV3
9vXTQQ0qRwfPy9gidy/3/X3QwQ6Y1NTetHQ2XQR5tmxiTcLncwu0taOzp3yAXDRfDQ5ria0fV8aa
0BXO3proNJyUcyJQ3jzolbo77NmXVlOVe/aWzc0gG3Ue6SU7rYiam9bOu3ThaZtgfumVMt/oRRZt
/t7uwiLHndKH5ev8p2WmVTvNyKv/Pgx1VfR713Cxkc5/s5UL4LFSDxZ/f3MEDvjE+kgt/v4qrY31
MzjS779XzgCGsQjF89+rJC7cRyCBh/++JD0br62pVn+vbFI7XpS4RLnQSeUdDnoQ9i9/f4TvB8ip
bl7/XuWhuQ+rNnz8+ys9o75mhvc/os5juXElyKJfVBEFW8CWJOiNDGU3CKnVDe89vn4O9CZmNgy1
XIskUJWVee+5gPyWy9Zx9D91bRuX338FCpmnq2nF+fcH25HyMtZa57//Pk8BEWKAmimJ+NGZAm2T
YDtgS+Ql6MmR8AZUFrvfr5rkDHhgsAtGkrwEaVm429r1YT/+vrgOPEAC1AaUj3y1xh9+SEFzgvfn
N+O3aI9KcyJYHfzmoSKJvM8cxiLLVyNXZpcIuSuNYX42S+j4+73/8vuLTTHW4A278++3On0dPcW+
gWIIBUjdae7Gj6L+ucRVVebB+DJ3yXQ3xsWlcxO9Yd9Q0OpnxVq2SpA1QEBxH7uSfZ3ZOefScHqc
ZXkpOXufJGrafTON2lpVAQ1LxZpfhI68896ftM5BQE5hucemaL6MyzNFrJHtNY0oS42DBqtSYKLi
GkeaehPWbpS6L+k8ZYgHGW43oMAwv/SdJ/HgIJxPYG3mqL3s9DHRHXFPxy5+Uvm8Ya8JXtzlwXI+
jCaQz1E0HmIAjERGOte4h1VbOSolslgn8CMMe1SD4fNURH9TdvmLXO5rGpsGaqjW4D8I+83v5yw8
TMso4NDai8VIX7a4dn5XYz8cpAF+tc/a+WUu551vF+3OMP3mv09RBjMYa8dhk7U4kn//wDiiQnBM
8ZFo0A9DCyQSGnTt0cUt1IaYdn4fIkBrYSKef5+hA+OtBeqBbNi+2U0s7mpZKUtqmE025N8iYHxk
wVZwTcwqEQPzc4XJf6fItdrMoaNokDvT3s0y626gG93ipWu9afmJFhfToW8t1J2AtH6XMtpz5pmQ
8hjBvZ2+KGsEAZ5mD79fNBS5SdziyBiIbrC6MH1B7X9sqwxXmc3UNgcHGhXlP92npRAomJBzpD3n
Q9FcRY4i2g/6B3sqxjXEXbEvuIVVrM20LEzmFaa16wjA2NgpI7sm6O8S+xVT4P4RqyXj+GVXcAoB
6rbq0Oy0eXdv/Cy4VbXJxXJTwzy9mIbhEkDRH+nnq0tjDR/SHrqrns7nQWGFSPvszvn2OqS8LZ3G
ABCUy56VEU2ijDjMV9HjnPY/nZvrl7GzjD3tbxvH+SxWBfTOg97RCooDO7jA/1lhv9/q1aJ5SMwQ
BQkDCoJ90nsQEyoe0xHYmBXt/GicvsaYO4eR5UhP/xaLBsSELq+jVTaPTtVuOcaShiKjPz5F2fMo
o3Tj5GW6G8kRWjfjTkrzGOqBTvDEK3x6TscKQGGbwIdyNLmOE9PeR8sczcJLtTXIcvCA8E53Pf/K
CofT39z9A3ZInMZYpndJRhUsv1e8GziHjPigFxwvwqponjpAtk6hnuvORmZohRMyioR6ihN7Puin
wp2Gi2G5zymIFozx6NkJ1IUgvvxNhiBMMOs5ctulE2yWd/MZwYXyk+Eqq+oZO6q8/z4IbzII8jT8
KN7/jv9kCZy/i2n0LE8COgiO1uVFFARxEcRgb2R5ZzJxN8oODGlnnG3m9Sl4NnwZLCddBuu6cl/o
ONvYN2CbuzQSgyBoD1jdDo7snVUwNBTrokdKlLsFbS+3uvuYyNndBpctv6zveQBxmKtuWNnT8AaH
qbg4lXL3aYJc3aA9Y5kvldMb13DhVrVag7uFQX/QvPelADfsYGUKp1Qds472kQLbdTJDSAZaVInn
luCbfYLRlCjQbVSiQKLX7q4qzC4bZ+o/nBILDNRkyAvLt1v5IiKS8rUJvbmrYQMVwfA8imwrKKB3
geiovCe0IeSJTduYXHU3L92bZgk8xbN5n11h3peyCS3sndtY3hgMH+UUv3ea7Y2JMSD28e27LnUw
P85ACmFfqzs3Ze65gfWopfFHYSXnxp6LB471V9o2CNGt+DymtISR/a4YYXy6lRvvbeAKz51+pgnR
3Cnzk6e854i3yAjIAEePgIGndvSrSwrZflaS/7oSD418KxhooT1t6bvaE3TYruivvx+RMdpfnaJ+
KyHehDRuUE6zagCWchK8cniiJG3XJrr+PsTcRt7Udw8wtd5ipbJrMo3ZNfy/jwrOvCXH00MzZheT
cBSJBoLvyJaHrsdeDYHyKRlar6aE/u/TuWERLoI5oV/F0No3gYk+1KrMY96lpwlD2Xrs6B+NdASv
FWkSdKHdU4LualumAdW6ic7LYX4fYZWGzOiD7TdYOI34bERHB53YhTYVQ1VaLTC6IlB3GYiNzoTL
9fsFFz3of98yLN8naPv545wwLOPz5PsQZtGhX6379xQI0LFLHe3ImvO/H/1+DqlxttOnAKRvMRx/
HzJMEVs2qc/QCt5DQ6u2jqsBBlIJTQz991HNfnv8/SzJ1yhffv/dIwWzky/qvWArWqoWe0oPyq8f
2057sasu++xL4PuMuCL6Knnx0ofyMJV9AsUO62SfTVvh6hMsFIRPLc2TzTg1rde1C8SpdrsNCkff
s0ZgyzaWnO+hTv92TTvv/c4t2MJ87QCNKN+a8Vx88GZtnCJrvykMLZT52HQL6rNtS6MBVSH1mc7B
CMtD3TyGTrm3gxbRHojCHOjxYZpRi6bp1hpwc0208yp70p5LyD80SrC51pr72Iy6WhH6Gj6IOA3O
MYlWNOyc4Tu5ATOJPiu6fXkKhkgH5HVixNA/jLP8N825x6BqrxH2KwPDftVC5jM5KZZPLs31TgXA
tPWC8+JI3CmXPCFkV+xoxqEcEG9yIEEH1YTJIQuCb73eFa3D3IYx7b0iBXvTOnW8l003bl3msPuZ
fECd7fKryt6jDDZe4CjzVattui7vc1t1f+q0addp4hS3DMm1p2ITy0C9hDhNpXmOdVocjAA7EFy+
RchL8BSitz8QPAzJDLLet+G/GhMjbSdSm6rWmTil9L8xnZRbAapKlsu7N9UnVmj7jjzqS6N1xxl4
FA+OYdhnGxATpRcRb6LSbwaJbFPAK2+EKa0lXpWbjv2pYdCCmULrPpiOv9F99f8KRDqT1bOGM7mG
gW7271yeYvBjej7u5Lmi6t87LgW0Ib19TbBJ3S2j3U3Ld6Y2KZxdmS3wAvTkVT5bJ0PgGzRiKN/C
iYoLLDbz1RZfE0ik9zrpo1PNzG7thMTREq146nJawGlSu1z87YhwxhTPitUcMWXxETixtW3ouO/A
AqSnUNcoI1BxOYlP25j3kmhN5M86m5zDCK/x30I373dxNXXn2Y+RObXCS8swvdhJndJ/GL9nf0nJ
BH4JbQJNzjBBa8JVhlPPfIKZSrGa1IYDRnaKAJ7WpK4Ww0q1ObJvpChpV8Q7lczXsfK/Wd1T/JhE
vrCwX+JUTfsGYVlLO5lWOeQgKJdj/WgEbrydtZAMgRb1DEVxyAKF4MI2c0iwpX604hJlqe4ygCBT
CjUUE7haB7UUKajshnXmDAQwbPloDIN/Q90FO8z3yPnDLFz3FjFfBpQJbK8DVlXNKqD0bHUznM8J
ANPYIa7JzWDPNRo9PXRF8YX+G0CV/MS5bZ0GqjyFPQGSRFco5PPUi2qKYR/yYHM+8WpzIsTViUrP
GoTFYlsBaw8c+WIZFYIVqZ00zX4hZa7b6YFvn3MkCueOZhW6E9RuDSn3qJ+/p9bBNFejC+SFPovg
7qBXW/cIIUmAjMMT0ufw9PuRLNNqS5rhDwpSIqdV9zHlDUP20sBHjIkLqq0WnkLND8n+louwDhe2
znzhJJcHRnbZadIy90ikMyfw/L/P/P/Xqmj6kiPyscngmwzkJsdZ9v/7kVU823g2j8UoBvzyPEwa
Ar54avYYrw1zT7A7Z5FUA2O8/G7Ub2qvYsdTy79819oTMQBmr9P/ZIOWHUt6PpUy3INqhmIV6ugx
VHSpI7rbec5BgoMca6FwE8IBBBk/VYs/tYkZnKYlAxp7rA8qAKHiLg+Qo3sYZGRDxk2awbVblcXs
H0vX6NRaH/KLVVacj8YwpcnF/jPlxtfvv/qpSk+/H/3/w+/nUju9Dq4MQRGuAXvIU1X04mRZrKZT
gQYtrOH6Ta1h8LdPeIVsK7tjAieuuNu7SFxPvw8a0levNKGimMV8nMm4O84U+xg22hXkZ32TxTpp
EEPjNVhZAbYQ0Tq39YaIOsykcXz6ffF+36E4Ap+X0AgwSzE89CIMvID+6pOIS0RKw0jNW0AhRuaJ
oWkqyjdTa5kgdlJ99Mr946Ri+uZtu9Fe0x7Q3GIUMKatC4wEKBDRlC5cGWfSn7umME5T2x1hqFl/
89zcR47dkOOM6gVryTHKjQdG3TTAEdnSCtfE+9zNQCWbIt5WWNa3XUTqXCW6/B6X8TlUi1bMKKqn
wYhij85e9xD3oE96uHqExZkU9sYQXUoDTAyX+efCjTtl9NoOlbWEOIxtcmI+pO1LrdLPs4FsVDLo
PcqyOOuYc6FkzPkDU8zU03wfPMOsk0GYok6M4bVQJzIUTNs/6WB4ToqsZwQE+1KSxpYwXqcVtw5i
k3U+jOZjD+n1p6ofBbvngG3uccacoJsRMCLOX0MMVyOdQZTlNPjhM9TiOShTbYNHiddE4kYE98HZ
obAuscyKPaiMhCWkHI86xOV1qlHEd4tUvGp1ROO93+5raThQwFA/13XKsE2MFFnk8xqlke9nXvOo
patX1/2hNxcEGANiVaTmIY9H+gcQSbxe59nTX7S83MSONck02WvK/fZncEuh7fqPWgiQ0mf6l2Xa
xZz06QBj/paUTr1Ba+A8weto/vuomcEwNqV/KsnoO6e4xzEHktgrJ3kt9PFikT6IWbiC7eHfOPuS
c0UjNwkd921plsDDjSnbEfgZFhmUNWObBx2q5XaE/hNZ40W3Ydhl5Q0ufrUtGqTkaWGdWh14xz5W
OMbsOIByYyZ3y2S+m2LPSMFhJ4Vz4O4vOdokLnLnStC9HsxrP/vvEGYfo+yzNcDGhh2x6w2lLMsD
NLc4CpdyuHpInJCQdVJR1hXt15tlqvvYFvIpJUVJLaAkt4jSrUrs+MudwIgOn7Zjnzgvi9UILX6t
j+VzORFb67BFk+xKQ4oILYZP70GMeWsSbb9rGThwNbnqi2qDNULGA82ScTcP5WZoyj3jTMMzjexv
qmuftXaIczitvk4aSknZR+QoAYmK2X1V71KF/sX1uxETksk6H87yjWbttg0b5DsEydw14z5k4Smj
nbBnct3soGauJW57NLaZMskJqvBExrHwqPgTAx5XabvjoUyI/0t6U3l9bat1qYtPdidkFU/CVOET
+o5NA5iL7YzjkuEbB+nnT1mk/8FFrp/0QNPweSCFCcFu+o3G5RClN1VpxT3ED8XsWv0pY+vPMDQ7
bXnxCgiOMBVIRDS1K945GO5KlltYEGsjZ7AZZFCtYx1Hk9VOP0iVxNpcnGvodmCeRgYi5HS+wDDd
9Kpqd01R/LOYILfWbnJ7r09TajUOOlUFAKunKVfn/s/Qrf0MnaoWVE8zOtcd05093Us88aMumLOp
cp9nenm0J0670wRVtxaLBX1CZOKCaXUyLT0KApHVHG3CRcoRue20p8v1t3F+7Nh9cgbD3LYNkK2y
9tstOPlgP+Q5iZ36uZ+L7gKAq17nGNGXH+T2BPDC3SwDbAAyyr6JUalIOzLAU5h1dyN8bFgCKaMI
17IWQN6MGl4qv0GCMiE2XFVT7W79LIw2U+RDVJvI8I4qjvGYyFEP2fjVzXY6T3OrnW2w4V0e4IA0
SYnG1w4kCgcT2rToG/0wNw5obBngXGgI7ylK9T70svKAJ5k0edsdu0S0bfFFIOCsXooyIy06PKRm
UOMnoSgvVeVwtq2cS0dbqQqcq0qvLrqdKyYxdYH5NRGRunci9MKypalnUoHYDRcv+cjGaupymy4F
IbF9D5HguSK3EZqTDcm615hY1M5DbttIEg1jH2MBvP4+SECHxi6cZvNUB4NJVB4ZVXBhsEmQrrqT
IkUYr4D197Zy1+SvnDLcY0z4NHX9fSD1fq+NTXu0s0e34pyDYZJl97tzPlMuPfbsBEJshc2u7a1T
0CQHfHQusWTrrH4qAyf36PZ8AxN2X0tSMitSnCSTcK6nMSOsrBic+oCv8DvGbugNdYKyOJreZGcZ
nhZRdwLierAitQ7L6Y2/m7VZ8oeAaQJSVaszWDZmH3ZH93p0VmVjv6omovvtvpeFAIHKLTm45XX0
GTY3CbYK+q8xel7oY66E/KqFuIaGPN7AbqX3JMcvgeY2b6PyDcnmuNUBuKRpNG0tB2xObXp+kzkI
J/S3KZxo9cPsFkvEOLnEF9uNbzxpP4ZasnjJ2PUKFPz4k579Uf6xIq39LgT/4eSTW+c76SqsIhRQ
kpjsPmhMr1TmzRCw8IUJ38Alf90mx+DI/Js0ao5qtwESJrAjxkBzgJwbGhORPtL8K0IfxlgI0nQM
ffTXvJ+DWX7YaVpzQJbfmhDPxJH9yDY0WPBw3RtR8qY6Uvyy7IKPVZw7STwUWmY9jU8WOTDbBF70
0c4duBPI8XTUJdsZ6PKcdf9oLdT4m+K/QWm5OxYnDjfhD09N89KWGXNG4/M4u/oP4HP0Q5Z8KoiS
2oS8vSv8OvjRMD+0ErqJtJuPEUwFF/JG9hHkcFlwU09Z9zIAY4VIE9zyBD0y3yLlHL+adBUmZ2DJ
nohPn4P2G8X4vnErtmdX1ADkgYBkdoqEMwpfR00Gp3A2waM20fck5begswHvhkrBAFjjJhuX0cym
LbPYazNS37IE71RL5rqLLJQd6twXah1Y/mMccN+wXNQmRpsaWsAKVwVaRsQuYVw5q1A5kA1huDMh
xE4eTjtYCmu7Nh7gCKA400EEiw30ZaQCWDenWIPs7fcaekU2xyLktBbRLClb82UQwYNKjW/DjKeV
XvaK9qVI0FkVz50IXpK5YiqfzQzgLJBF1SwYNOovvl29hSQW1pP+Lyw5rmHSJ5vM/TKYvKBaTj5N
kASJltT3DkYfYZRPEHjuANm01aCZX3gzLXDttKZKwR5CS9yofkLBbC0cfKgeOcTiJCMFDXzJlG19
VZ+RM+gQ1tHNldNFNnQMBwDunh8X9qoVJrph0FwDR46A4N+dA8DS8EPSDzPq+vnAeDpb6Q1cLsNu
v4TOdgE2aGYrsm6kaFFVuIzAZX7QyOnWde4bUP/F1q/KC1OU8JD42fOSX7L8roo8ZD1W2+cEPBVl
qk496X4GHYa/tCYy2lX2XdkT7S+HN5ju/R80PzgW2ok2VH0yLYRwdklAQcjpQiT+xjaSYxhE9Ogy
RYKcO5wb6yvRw6PdWTGKh+AtLer30aYstdwalf3QPHDreAiSTPa26LvRsSk1QvakfP80AS76ZnJB
GBf0YXnX60vRxUsed36bQ0OuU9q5uyDGEYIWBvMPkMcG53VCHLYzdjDAFKVhmvj7GNXGPouA59J2
ZJfVB2zH4xdrjrk1ewcDeLttCBm6WGTfrWMDH1RBoyixtLMOicEYWQ/R2Ob5M6IrG06g+8oEsFhF
lIH7yi4+NQ3n82IXs8PuEk/o3JqYcG4a8BVrCUWHUz9MGhd3Y7cfCRVxbufNjY7e3U38a2Mw30JD
sNGjJsCVRjzAmPfmap61VyAai7V7uJkpQpZS3Jyw/kddSA6yceQ7jVVcNcRhAs0n1m9nzc6PZrX8
8Wb5WXfNOZ80jV5/futUSQdF0GNHfIpgr82qfa6KbXlpCvFHRCo/h/ol7+gxNBbnA7xlDyPs4jhk
XEYj8ySKBmJM+S+oYID1ZJIEzfwy+B8E4i7sK/Yly5EWs4Ee0wSJlCR7MHGsKaOyt4ZOUGmKjstc
0TdEvskbChat2EREyOFAQVzXIE2Wwn920uFF9tAmcUE267l2ay4Q1awdy/Rsn4BuaY/IYOEe6+4I
ZGyAwjw3lCiRF9rzD0rDl2S5//00eyyllq1VaF9Ew43d9o0nOv3CO6JYdrLZq9EJDXr6BWrg3SA2
GwelZKTTNJIzhWPRYAzYLmM/pPWIwKCh8WGmpiejANdXg0mYxk9TpAQRI+VhMrymoWSuIznMWynC
Gn2sva2Ax4NAuVmBeB/JVzLd+JMzS4gJ4Ckq5wPnhn/cPbzIFU7knJXCsdkmu9z8DGyYeZMDb7I+
1aGQcGb/2Xb1JCVLJc64OHcfstB5H9zhMHdoRtPO2CBEvRMA9W/Md50r2VXxh8EZaDiHENkbfY/U
hyQwXWe8wzTA24egvXaWRdd2Mmmiap9Gl34OwJZWcy2XlcorIxxONJ3N7ZLlJI0cS0hRWwQmIMEM
pQYWaKS9LhA0za+80u9Twv+rTyHrQ/aguxlyMQAniDystwpraoWsqrGY2FWpqLx+sp4QdP5x/1oi
Z5EPEcnHeN6HxsLQkGxRluqH0lVHwBXnwDE+sb66O0hZledmCsah3q1UbXfrsXLRFZhPg9s9CsAV
6zEBB2VyXPHHZ9+WoGgzI1knfvAd4wt3UAyErLxD3dJyDppvN0wYmpTUDVHQN5su9Z/RPoGAwyGM
eQq2esIb5IMpzFm9mfzA8yYllzMdDoaWGXbC+S8HlIjNCRs2ajwx3gP5Nw84hIqvEOc7oyXIGGX7
L1H5EzkVDbyJ3CszmhWtAE4jD7VonyLdOltB8WKG/ROLkh6GWwOfDZVaAqznTmGMYeep7MZXN56O
eka6AmeSB1bZc94qLKssoEMs13qoHoxsOoYZ24ReV+jCGu55g7gs6zGocwAK4YasdUYpj50UmH9T
2MjNdg44a8hppqfEHN934mto6nwVj1O5oMD1/M1xWQAaDch5blAt2n8Q4Vzl3NxadBQD8z49yP61
qGc9+EZ300X4j5Dj2+zqP/ZgPLYBt2RcbgJbtivCIFDatTBGYRDiTX3K2e9xPnxb9vwufW6IwBBY
QetNMYwUnTpRANN8pk/JRg5fxoctvDUQ3U6j+UmjAIA0a1yLPzZnZUrQKvvOsfSZqNvyaIXkZ9Bj
mPNom2v9LuxvhhUdALLsXVM9p59lSGvUtwbNy8PhoY0FRjIX6m2pZftZyz863S9WcNF8bzb49YZu
E1tZUr3qWdptLUH5Tag33RddSynAH1JV7BAxY65x8gOtJrJZEDARlYtoECnWPuqeIz9/j2viQLQK
7LtsJZ4xXhveGGmWMN2yXGw7xkNV6L4GXW3tKF24maAMNaVdHIijH93uvWrGZM9Gm6K3P3UIr1a1
AiNiae991+8VWZ2bEsOzl+j50Ub7ucmLlhNfa84bVrhxrdfD6xQRLffbD4gSuScinAFiggy/mQfP
NZKHhTAMVgNnSEzsJx6+9qRCyysiG2fIgOLEzw4pgUCXaMA00X4ooqQzPCL7ZMhakNuzvTKVXu2n
PECMqOQfRUaix1K3TRMYVBBGC7bTA5EzQO2ADK0CvzzlDqTQecx/nGgpNNADrlsW+PWUZK+DjuaE
/OF6rfpDubiUGh8mR0P2nWIml41hwjSAk/KArLIGBUgvmCaTfR9GomDyhBRfDXIHcoGZjGyOMxNF
uyciAgRQlF4rX7z7TjJSoKJ3EsymqEMQAITBXmskh7Bwb9vgQSxmSjt8ROdEIXBDYPJoXie4PmdS
846Dm7LqGKTbidbFIjLUqB5FS8K7ncsNUvJtO1W7qjFRnRopSSMZ61hpIYeJO5SGXbhH8H7ySwP2
VMs+E8rkwUC/WxeAjhByM+lfsK0hWgm7sjY4DaOLHBRXEB6rFdKYT32sgQhSEKFm8oiy9hlIBYLZ
CEP+onj3aSRD4XYp0c1HOQB9ylrUuUof3wwTdiNKEQEop808pcgwwnF36Qos3Qul25pdOv2ibWml
tJ4mqFODxt2oFMpn7YhXgzp6lH33jBa9NMuNye4C0cI/A1OLNk1v4o+RqbaOc4g1wG1AyFo6I05d
ZlsCWpYckekaBeBMEmAg2fQQA6E+BOghuTyAECXFW4ayHCkyaUdFWduACdHjarSqHivmcLXorQ3Q
g3Rrjj12WSv8mC1KLReYRZfTRMTbxV2A7Z696gPtxM6dy4tmEYRtMWvZFLqhFv7FQG3CjebEyba3
NHuL0FPDA53nXjI6wR7nHHWT+DP4drM3ZYvoUfNqZslTYco31/U3ZQO+0EHvxjjvw5kriHeL8VKC
HBcj5IEIXms8gbCNlkRGeg+fDfPfZXRDl4q4NlbJh2zWrA25HZ/cz24Ss6vgbzIGqXsco3Qj3cX4
PtiOfAh0ynyTA36qTOdddrjmwa5XTs65r0E0nSaNAgBH+9Xphhc/oDYFHpU4GqE2U+5vmXqTcLEc
muxWyV3Pdoqjq193Y9pt4B0dppAhFokaitfOE85E8lCXYYiL6ktrBpNnBTO4wgLBUe1jglWgNlBf
nGzd/ZubU0hQfPIzx+KsorpjV5HOaqB5Bi6r2hKS9zNUPOPCwSoCu5XeFDI4q4PICDGkPxgp5pbc
GVl7gAhCaQLPNjymUa57ZVybK5tX0ayQZkEvhQdv+a8W7pFzN9VXnUyCqyasEweITU0/6qzCfOBM
qxvbKFGUh0aw1a3kORoCtRogORKLNd1/qQAT8SaBiKadPetbawTV3jIM8iSC93VWhDkhRoG2hlaI
1sLuHm1eQat7gT5zrcfWAJGkgSQrnRipQXK0yDgxOTe2zriUvn+1AMupUWkJpN8eV0iNR5UJUrcU
LfhpTdpXXiYE6YNlZtAIwVc2FQzyard8w7cMdULUXlxiDiR+Gf/WOD/6TCcOcAUea5c8AHoMDUJY
6k4VDzBofVgDUSxPmRZfsYTUr/4oul0y9NwXDI832ZSfSkHhWQTfIvL/wDQ7GU0xvibTW4B6BiMj
cwp3og5PMwAnQUI8jeWGTDLRBTKPcZJDoMeXKYsfGRZbz23HCMEgEX1r+jtptf0xmuZtNGTkYAbp
TwsNq6mL7q5c6MW2TUbCUk+TsfYc6RIdeP9gzigZUTZxjplBJpDcRkij+KEoOM0uZsGc6gfmcxwQ
wFY9OTrEOF3Uf1ok332sSE3Iff/omGpVhuSTGfPkVVHVeWRac9jAa5wZMVxR0PbtFNFDDqoP9pmL
ATR20wztVXTZ1gkzAfSTvboANOaRzTViSRjl2gqZ6XBK9DedUJ+mYRP+546tl7csArOCcFoZw55q
79N1O9hQmGXhD1k35F9LOpIbUa1m5ro2FZJnNGRWnf+Yp5l23prjGMFFaXmWKYiiGDVHlpLwHLlg
yChPDhEN7o2cK3OPgAIsIA0isJo4KGedvJbRD5/SNNv0pKY/ds0GYgU3ZmPVMCfuaeFCnfZlc6gK
Ejq7gRZPUe+iqrB3Cfd0Z1voGoZ9HgUHFAj2jharT0bOxtby9yg461XbHMwu+4ea4JtpzbPND7ka
RHCgjkxnJ/u1Z166aAymdVm195isiVUYVDffkv0+W+YkA3YNw60eVR4Ir5bxS8/dztuYPQ/jeXbG
cjnA7fNxkc/VCNMjY7hEgqbGhCzFMW2TmQp75JKgQ6SY+c52sKbX5H8MRfgC29fYWgm0HX2CrjdH
2VGFyCFKIXcBLwjETnx3YKIdkOep2DWDCIGFIp/EH4w5T+B8gSLd3WoSBxpcFzZO2cdxbnQaCw23
GKwqvOEtBJYCknaXbaRbRUeNO2Rn4jCAYPPcRz5K3hYjFyHJnB+TtZABopE+ROSA4r0Li59S1l6l
GW/KjToWsSWwnTq96LGnJMKba8Q3S6vTcysoWCY988gosUsMbIX5+J4m4Jco+IkZ2PSi2JtG+ZOx
5wCbYRVf2MHlbYR4RTRZemBm71l+emuG6OrTqV7FGe13EocXrrp2GWb7OUaYuBpnyA9ZAcsmaGh+
lh0zLptNmKOO9DAHL10BxekDZHHfotnPZ9ehBdjcIl2obVI20EMf5rL61E3SzjJM6Ku8OhlxMngR
i8tKxEglcg0dlLEvkOstTglo9XS/tCZ/GB39uwyg6WgaM7oZ5ofyc+RTRnmIM24p4Dw5XEvIDz04
dKHT+lcdgAaZIwGUFs+lR8fv+n8zOu5IKmycDC4didRUaqdl/tUVSPedbM68pIre6Y3RyIvnrarR
mkVEmHagbwkdPA3KyraWNb+nQ/Sd5BWI94qAFxlLJr4Te2bGKlQF+UZScZeIbVgEnWQHm724jhnV
0GCmD7hzGBrLlanDTApL+p++xhSnXFgAQ1N/VXqG06bvDoh2w22iaOxW880ihulq65KH0LCOUdk9
aj3rmNHY+6SIkr2uaQeAumBuJS3sIisoj2XxNcQaU8Kh5ndDtuJ5GzQ2sxTVfhSjFqij/mWa3dMk
2FCJt1lXldI5ObTpaZ5sRR/CBEsOmProsxU/WiXC8CBAQQ/8rJgZQDIkwcwmvpumtrwQFPa6qPSH
VOR/U7gj16auvcRc2plR9Sn1oqW6pn9vvnS5oT3GVqQ/dlGbXSAsnxFS5IdkFvYqDxL1EkzB3ifd
yi0NIkxp1FfOOB60AaKHg+DV7tpVxMyazWxk/hyPL8Khye3gcdFLUgQJTbO9BEXXTRZKHbu2PRIg
mnQhM3Nue28e5AMBmF+0MdeJy7bKIfgFqE6+zhepTFS+t0nSwupibzfdT3tEccIT/ivdbSinZNdL
qJ9W4mtbPcGTr08KM1e/r63kYbTr8IQzXk++zDFHv1ySthq3yZY17oiZHD6hy8hzDn6artrWZnNE
3Pw/lJ3JbuRKmqVfpZB7JmgkjcOiNu5OHzW6FBpiQ0gKifNMMw5PXx+jC9WdDVSja6PEzaurUEik
Df855zufUqcYBLS+YLxBASKtcRgp6GwSiY5RY7OqouK3oRA7q7j9mFP7zbdIvEKASjaBl+gnIb0H
5RMPhLNET4Zdn9MeEMdqDrgk3cDQZHnMOvIKGisUd2q+6vQsWlTgtnR2RWJ9oCiZ6ArUrFjukh24
ndx35KF1IiYMPR4YZwZrS2HC1ZKdPBXJ8hQoQj2R+cGK8jv9CrwcqoHD9h05w95dW1gS09rjNnI2
QnnpsWerkyu5zw0Aqvxjbcb6H3WH3aZfXHXqn+Hvf/ZFczQ4iGT4W2T1v//pGF7D/+cn3D7tn//v
T1i/j//6Ev1/fV+7j+HjX/6BbTwd5kf13c3X714V/+sPj7/r9TP/f//lv33//SrPc/P97//4b7vD
LIfS+v++PAxUZp5WH/+2/+jr/7ND7O9/9p8lYv90TJy8pmkTaUBIsqgKG7/74d//Ych/SoHRlWox
x3Nt4dtUhVU1d3DKu+Q/TZ8kcSAAC3jSDKj++s8WsYAvSHovcAPp2A7Rdvt/0iLmmP6/tohJD9+4
kEzZA745y/Y9719bxOidAcmRW9REBV9TaiikQmlxJ2HsSrJEM+xhQJ14mmLI2mTmFeZKiF/+wFyl
t3Gf2BE8hipZ+w5N94jIehu4aXQyyRONgs2jTxkUsC39cfL0U9oQtxjQzzRZWtU2NmIGERpAJtiJ
/MKAYv3qZ9XZn0wyvVPL/YnWK0sAWFSvTg4jqxatu+UoMG50EBsPk05+2RUGXOgZ8cG3qz8IV7Rj
E+Uuu1ZfML0etSXByi4Xz0M3izIsHnWXFIBT02f8hSY0bgYtbgfi16sqeDt2xo4aYSAo54hV+iIT
Y75rnkUDSMOZqAHmvd1M0UitENQGRstBzyr6OY0ihisfIO/T1oXSucUu4+/bhTZXmDfaTF4dTcW8
69cfWVS8pC5/S1ff1SlJqMTu7xNsF3FZjVCio+YWW/Y184nCMkC8A42SELZ0i5ObvzSCrLNOBS7o
dRRWtIxL0Zq2bIjobo1xiXBq79wIphPMEgDEBTU64zRCqIATZM7ubWoyXPXm95463jhQOUO1eU+k
KDgUUJ3MHGUIS5x/gA65Y6R+S17J/dNFG2VE1yCl7IWoPNrodJv6LXAxKhq3C5dhQdPaDssKTWyQ
XhO8Ysxoqu+SDsxw8m0frD9IMInH7zjGP64/m3vPVUfLTJ6b5amshvkcr5Sn1PCTO6svXtlcqQHo
j4M2KMGkpNkaWPEC1/oMXMHd1zg1eETiloVd8Digg0J2yshjppn8M/WUzK5xQUIoz2qmFFjazWc6
mjMaFdDROavBnRj6IQdqQn9twcLfUUiTRshBtbO2547BT9Rg5CPjQltYD1KeJ2h2ETKWqqHcnOTE
6lx+Xzo3rPoE83L0PFvYNMRCKUDH8A6tm86n3kHUE47K39bGng4d04wp35RFBbegPMr+WKcItnOh
k0dgoLdTgb23A0efswAwFeje7JGiBTKj700ZAXlL/K8AiNtmJl+nMq9CsfZfM9O4EVwD0KOSfuPg
lpFV9VEFJFNyzH1otE2Y1Wl7nzQa7dL5saRG+yANeRiLJNg2fTuEhnflr5ru48SeNrWAY27ral9T
tAO2veb7trOdO6J4Szwujl1cR6tHYhTi2aSSy5Ndd2hGxl9tlG3VbGMfbs1zXKIbRLJ+l1n7zsS6
2g1V8mvJMOktk+3CkOEuV0zF0zTQDDFE5quIxI3T5N/EJ9YKnf4j6nkTlAZ+cEEIRObsWvswO+2r
Nip0oRFEKuZGrH9pv4fP2h3LxSHO54EaQzTaV5gVwLnfQ4qxD43sHhhApniQIgybhXJ4leJun0qP
+5w5hUxCGeZwTDgMtaIpMT70lpSQGYxXmCmXvCufO7TxMOgPNV3L578fUFmMUDn9O9mol6bworAy
BubADjMhz5xRBSJthX7r7gau3TsLdxu6eb3snTF+5AhrnrWTjDxolDezAR4JPT23LNq7rkj286g+
VFTjkVfBK53BgBoTL/R682AWwYgTBVDqND8oCP03iJrkRSkt710xnp3baDVK2Fapdn1P3uTv/ztE
3u2ALwBVJX3MkvmGIbZ/xtrnn2sEIeoBqUojxrbQvk1V/aAvA6Vh2TBSWwrOEdh4uclV0Z51qtqz
tIZ47xjlGxH0BMGg4jvqegXykpR3EzfDWfFLaqRM0IkHom1j92rPoCumNj0ov8r5GdA3gan/wRC5
euh8Ue0CK0532bLsrJ6s/YQyg5u8/6NE89wUhPc6Uthb4lSfYy3nLXNARcPbNl3MjwUGd+UhwoF7
PrdO0wJsk7e4v+sdfpFXhKgcVJaWYeB7X0jggOINHtcpR9brbFccelX9ZlvToWLIcwP3Jwgtl8fb
xVJS1Um859VaHk2fXWRWTUJBxYYg1Ez+YLhp4ohgT5P9VEHJ1AoX2LnmKnCunWrYF1X0K8F1cCNk
qUPOcDeDaZwmO5an3HvmKJqGtY3j2HNN72TN8pxX3U+GTYCejHE+BSSkUXFRzaxxGAnhVd8u3OnL
qJezFUh1MN13wQn+2AolkbCaNswySbdm32LOpo62yVwBEn5kJbW492RYyPRkf42dax7J/UNKoSCk
cAL+vNXdAiV4gVqzYbj9nVvysS6ldbaq+crACcdze66WrjrAM+f43XOP1nbgHKrePpA9Z8ks/VdS
e+42t44psAweAoy93b2aWQ3EhP+/pvo7ToohlC0Xz27BcENe0SaekMUhFapbf6leTXIIlr6fAfFs
Bt9+GOVFMn3MJYMwZU0nKL2/514QyKhwAQcS/2r9e6qoBwDZUYAl2owk+iZmLnMynMa+9sI4xeCt
uuHG98yTTa0L9XPLJSdrQe6mOS/Q0guOJ4PhH41gvuPWRegwjrYQW4yNpWbqtJvhazEhIy/teHHj
tNks9uozy6DLocTBYkhfAuYySA3d7xRb485FlgnRJA+0gk1M3wc7hCvyoCeaQaTr3HJG/N3SCbl1
vRSQEpy6dQ6e+O/DasXWIGcKn/k+lWyM7XmNPUpj9hbvetiwZsoMT4zbdgsiW/JVBM0q/qBlTqW1
T7o16G0gP7xB4xq5g8/7ZZip/PFJFKIQ0n5YgjAm8IVNdTdXXX7b5Nq7KegOQBvBeGgj66KpxJ0C
XiVeSg2ifIJoCuBmJDSCelMyouRCDJa9XqgUjMsPnpxDsvg3lDU/jB7vq+p+jSY3TMQTJCuqlFMf
cFWAl1g9lVK+LSWT8RLTvdnCIdRNTwBnFndGaYUK7OJx4RFyjP6BlCMPV1KjtA8k1NOu/9PK6SJ4
CvvAe6q96EMQ1OR6fDONZO/w67eSboKxwRMKjxFYt7FpBMaMfr5SXdI9BDlL3cxP0GrJxlqSWLpZ
UfjjpM8WlYnbyBTBXuJAPvoUkm08m/GM2fVPHiABZhEcB7pxvnFLBlzsyBLmsJlvspzENlAcBChE
UOZFFV0gDup1Azi1hr0h/PJTiXE/uW0FzA14kFmw8feAldnCR70XGoIJZMI78giAlPDvcjRSIGHN
d3rpktDtyiuz9/hoLJi8u9U7KtDP9Aovbi3OuX0B6tg1NabNTn5JeM43vhHvMjFlt0C81wpui069
yCX6Alr77u8Hpl2fnl2RpdQsFjlewF2JIZWBQsHuOJAnzej1bOflbExJfTfXdnUnqAA8KTqxiIXW
Kn0B6ywesuuQAFz0BBzoWDMTSt8N5gP8wuwH6LO/htkRDB24XphrvQlxqioUQTLdTmzmeWvv7aW7
ItINd9wqLomb+ncs2G8Li+Oha6wb2Wdk55W7QzhjWjegOHcxfpVx7tp7Dk1Y6omclgSla1YGMSbz
WWGlxPVA0iKOFi+k1S3Ht2raJGlS3l4D1LGX0ExR+yWjCW1w9Hi0cH4dW9aBXSBAZ0eYRIGERVgP
l2lbN65N+E+zv8LItAAfksZEbcB/DyoC8k6hHmSA8FZ6u87hnGFQOGiUsKobSn0T1pnmSAjqT9Ux
wihxdRIO2iZVRy1YMjhb1Y/7KKAdNXEp+YPZr/pXHLo6rCzBzSkB12/gcFt4DRrX/+LAgW4I6eeQ
1Bz8JtorinOeTO1mSvFND2P2O/IRC2lZYMhaGxuJjyvNqt8YXA9mojhrVkxux5Imu8A0T7HfMjPs
umMyYYktJHHx2oEe6UwjEjio98yPt/Oc/XGl8zRF5PomLh064RTtzyKsJ+vq6IpodlVvywCPSrV6
X3Lo//1kHrWKCX/g3s47wlna4zfjyqfERYmqB+9Jtp0A9GIhztdXp+Tt7nLyvqr9E4zTYTR6DLwu
jSSc/cibAA6lIusEN/iSGtOpjIQ4z+3KDo3gpKajDCGk/lIKC9u8eCc7UzjFHO+S8FMoTAOzWbwb
Eg34AS0LrC1TGbi0YHs0dv7iM0+JtmEMISsny3vBby6h8q/zGvLTjvVklebvMbHJ5eLGnGl4YZa9
liN5WMOZ/STT8gDDqNmP3eJvZHuceE9cyVWHlO+0S43gMerhKUbytZuqU2sGD9is/iiLNFGaE1uf
MXazf6zDT17l6F4uJYyErH6dKX/KZ8vlhYDAxCGBnAsLEbaNJOhXtjPZ7iWh4dCvrlbh0xuCOMCU
kx5DFI2cW/imWNRVcUqxUgsMNQqhHsbf4I6f6pnHKmYmsNVZd4HJyToqeEvYO/u+OCoDQFI3/2oh
i+VT9JZQ5hZ4iKTQN9qUnLdFZJH9Ybzo7pfW06eRMTeAUouAjYnOjB9Zo64GdyM2rnYLGeGuawAg
5MpG68lutAcWUnarkw+4zeR8L/RECoFPIZs/jRy3Xx/x91ysbu28qW9hVjMr9zNcoz6PaP5iNO/6
Zp6X29QTa6s4fh5df5p0HVTLZ+7ZT25glwccZXHkvBkifYXveqgblAQRTHvCTmYWWKFBDG+D9JBt
LZXcsRqStV8f2fkgGvcDcDjL+y97bP+o2qNsAjIqkkp/FNQhzb4OpyCQgKGL8zK128KcGH8szi/P
n3/HY8xco47DQLuhEs6TN6ozS/cPDT132PuO2WB/JaALJu4uSFv2xp5lQc4054cV14IwzXIfYNhC
q3pyZfDH1R74d5AxxM/K/aTwm5uKbKbBw1wq/UQcwsFfKDvnCvxaheXYlDtZ/jad+o7p+1l/FxOl
FupiOjRgYTGBSD2RRlt+s1KzbPvyKRUCa0lNYZxguwcIdyGYhpeqGK4J5G0sysepoNY6t8hUtV1z
m5cZbmTNQDJZ0scUBy5pOboQymUfzNaxN+YwG/lGM36+RQbaP7P0NY0CONz4Wz39zpLrwcmIbpza
oS6bbqthYYgQ+NFTF8UUd7c09rDwXmRzX9XTmbnZl5hzCBp0kpmD9TsYBOjTCL+LuBSjw/FXYGzP
SgAri3rtqKSOs4LhjoIy37kIKBEinToiov1McUpdoY8vDxlvvc1v/LW+iu/QlXN9iKgMxB95TdxI
bW0/8iA52pcIhzMFt6xn5d1kRCnO+Z2t46e5ojd1NJcPUU+H3Gzt+3n6omLBvuGeuZmCH57ohrxU
v5PqvfT0eRny+Zj7KNraZZMQuYtdle2zk0z3A821btKYdInnQZagIW0ci1eM5PWcIkjAwNm7nQAg
1qSUvfnZ20hTxV3WwXopTIpzitT5ZTjkCa0hVXccid7GBsh3NFAz4Ai1xqjtB8dhs0PX6qh3Bkkw
9+ntMnsPgUgfE9Jq/tiNR8d6dGpi0mqaOqC4NiGAWt0POKo3kcFNfuE3Ndndte4z42iwcreW95JX
X0KPRy/xgKj152JYgzUttVxzZhMeq45jC/p4JF25SSLqGhURlqG0v8lL2zuQM/ZOyG89ijIEsbeM
HI5nm8BhlABfoTXGg0c9ZhDZmWtsEH9a0rBMGbggl3kd9lP71Hbqc1giqJP28NMZ5a3beHepSQlu
46avi6P2mT9fdew+DKK7rwfrx+LeWlbcmiy0ZqxCRkPxWejl41cVj78c1Cuh1ndCAqLTq7iWoM7W
GVFK89ua6xcXh/0QdfDaRRw2Q/0kXE67WtpX33yrK+nsmxhgqDJp5aV+N7Kr9r6qsC+ZRbc3cD+H
TjdGRxL5ZxtaBgHEkXCy5mpaNnMO6p+CGdNkUgUVyvnEPI+9grPu1FcXzPmcD7KKGrI8kA9LSswe
006xH2gp55nB8Iq96a4heLoLcG5tfLoyn9vSkjtupHdtTHhLKP3Hy7zmpBONgZi9vqGhoYJm+VkH
nFe76W4WOb+4qmdUF+OXU3597VWcnNB7lgP4Y1ogkm8GjDfQAWEZfIIr2Q2qx4Yq3GumvEdaSpsh
+FnUBPRgOic+PnCVBA81aQ93xLwJ9YkZzNOABFuOMr0JYljiFJhMXMDNMtnAgP8Ro+2z9NQoPAot
xBN/aiHuA7xBQNMorrWmigQenoNMdKHyFiApk59y+vxSmH0mn5VOMbGt1xLz2MLqUoz5qTGupAar
SHx6ZBpwEuljngd4pEEkY//x6Ztz9RVV1twaOeCWsmrAcgwnaaOQOtzUc5GixBKzxYW58RfzsTIb
LIWlTYqqmN5rkS13bY7v3ldryssamyOP533v4mXIy7MZ3ZT+4J8aah5IeXVHt45PfBft1tIkSmst
t8BoKSwqOL5ZM5YgXbQM2dgHIMatsJAAK12MybrxCh8vE4E4SkG3Zm+0uzTFhVkGyOxzTJXh7HKl
WydXwPSnq0UOB0c5lomFmbvsmR5CcFUT5Lkgie9BU/HKLN1BAEdtU2s4RKCQPXCIB+4dPTN0XH94
rDt4F4Rc7QhTjewbSiBObiJpx0kadkSbQ7yekMAnoflRjskDzsRsG+Vcl1KAEoy/fxwMti6ed+zU
432OiYvpxX2b9uWbXY4rxQ/Sr+EP/a0bLycRQTcq+TKifI9Vj3Ep2xpdHh9KM761Fq0PvjPeGxJe
d2YDOchVevIyqLTk64tdjEWaOlKmZsvcnOIchB72vXmzyBiEO5dwcwT7XSjjOg8UBhhJUFwQlCVK
c8n5p+0CXmj7c6kdalsNcQ9HeuKHhGN19fvx/qyVpm3DTKl+rvziQzuZf++vhpq2N8Vt5NvJBWd+
BIpRfjFLd642w5I2Suio84H1TU3wjiV1k+wLoGRXz+X1lknabZcES6MZ8IMuGhyOUCrkkRCemEgf
DZ+AUwj45I+TlvOjN3gnLSE9FvEbieXlBQx0a4PDSFenByiQ3QhK7q7y/R8HaAgETJ5k3yxOJU6i
nQOgKbRstqWy+K6pcjoLhx4iSV+8r/wDBo70G/X0oiIzf1edP+540XCX1kzzOlhNi8FvgE6L/eC7
zYkRHD092LU2ICPulZ6NHdbQR2kqWmHqmQhsB6Cjr+R3Wo3m2ZhBA+dmz6djMgpLp3uDaF6d6z6t
zuAv5SGSxaG06rmgSCvJd/bCUdWbQfzhCfCOEYMa14on7vHC3RFdoN19qohU5aZgMSAyB/un3zCm
6mhNI3qi24EFRGHn4dYeOS21yO2T0bjdvsFkvdUx+ka88xf+LZlO+E50OgEoYgaAAei3pQyK18zH
rIrxyboNQyvUB88bQQLMB+WU96DBac1N19bnBveQAxI16/oXGQSXAKueAI031mSlBEf3CbiziD0d
looCQ+YsV9d1/iTu9EawdIevh3NhEky7luFjYVZIBPYIhSCNz1PhgY4un8veKUIbXB5tPVJeW1N9
gAR5TekgIqxKS5fLNCHx8FmZKckkxRRWS3ZID//KjojavW8OzVkeOM6LHelRDsBNyiKQRmW4JJQm
DPRE8GNiBMOs6Ejbjr8jfcJdHYNf7k6YJwyyHZU9jSEgISKxcd099pSdqmV+D0hHcZM/6qW5ixI7
P+KwDbtWZfcjbFItEJ8K6dz0g/uTISxWPfEPp65q9BLBakjNm/C6BuON/whADLu1IKsPd5TM7nrH
jBY82TnX75Rjmu2qQzvTFabq/C6pqjd8Y8bRCeQvwMbUqJUjXZhiPKQoU9vMdcgB5eSV/WZfwb47
QE46YMn3dkvUv+dOyArAHbtMYS2AnMPO9TOooDjqvGZyus6+/YjWpplcpMwGOn/tliJikrx5l/ds
z/zol7WQyA26x9FWXjhG3drr0V/G4NYBh403I3lUFHfvqY3AfCDh5JkFXjyjXdPdnHfWveRQpK5z
iBsiTZnfnvGxfZbrihDZPH5NFsBmRT9c4pgW6QxUy4AZYpkYS9nQDjztvXWsM1vVcnZIxrPS+ke4
5dNKVQ6miei4dJvdMvR6p3rxK+5xd6RZfycjph1jRjCpnDFncWn8mht+BU1m75YSbH82D7vIM6j4
GJySlJ/GZCiuij4X+lG7Q0R0OUkpBZinqbnnJpk56yWXHaFczS20oO+HluHoOOuDXf+13CDM5fK5
KOKG77QNtrKNRnLOMH9h2ob4ubsVooG1OE7YJflfnDQbt3e+9XFARarrKEDA0V+R6G8kRIUdktcX
tbTFhXv+t0xIt7kLyEDwOhSeDIsdauLu29qOH1zh5bcsp7dQBpKtsbAtzSPDn4TD3oaDylcyWOvO
jcsnZVjVYEkNY462DMiTHaaaGu+n+sPpCyWhsyU25OU8GG3ACMN0d1To7OTS2k/DwpZCkVnPJEv9
Er4vbiCfcBtf8rvI7G5LQ7zUSaDCPLL/LDbfnJt7wXlkVgMXm3l5d4zsFJva8M3PlixzMsX7Eknr
WGjzK+nKB1W4QShJiJ+Ap+0tBK82X9s4S/xTnqeHZ9StNYHJU2mzG+CeW59bfsaOLf+miZ6cxOfv
XSow7LpcbwfgatKmB/9PMXrSb7to0ljZSd5VBvh2tdSMR82s3sQzc27FGx76Iyn5SOU33foUACoj
sm85802/flBtGkERi/5MEhqFxRnIaZls2nb36QrzA4z3heohnEKa65akWbHiBlJPLikH0z/aVmPe
OcXrIB6sORjpGeg52pnkVwotPHKIxFrkLMaQtWkmNv+blIW+cKTkw2pICxSny8EjeKkT7pR5EWNc
Y+mwMFpuGxfwr0eNlpdEH+S2uFopqZDMZp5yXz4uDXSUEeg/6QsKhhn1BUR3CViKwP7Eb04daTZy
pBv6HSLN95gvb9TcZduxMn6aKcLw6xBnbGlTVLiR0T72TWfmB7yVNlQLSLdVW+kbmZmv2pv9a0ZY
DPitfu2kne4xsrtwMnXflwd+DYAYnlU9R9j1Hp1Z/dg5hPWkgERje2idE++z0zUUFsfp7VhO87WT
uD6NFkV1BbjYNkMfHLv4vybCrgue3CSvv2qe/JuhJqLN1PvdQiFpYKDsmrGZOUCjuXlUn1FtoIs3
6VvYHZsgjCSTzhEmBhB75sKcC+5y9prYtLnQV5w8U2GC0q0tatjL18G00G3Y68LExjmcDXfVYhdA
/vEpNdV01qxLBoarcxupvSum6uihN4K9bS6eKbm256RAz/MfcK7ZWRIxP7Z2shepXZwAHBCtI+lk
+TRZdUIxdaQ2Y+AsjquddgpidPl9FeQ/FbjWfjHV4+Dnr3GeWQwd6dSwZmvAcLUzx6g8YIjkDK4Y
7wU9Xc3ZKp+PvjmGtoc+bmFTUOsFvdfMYbM0T07TaOU7z6SPFtpy/4qCwNNpv3cpRU+LZTM07Dnk
duVwHIiOYu6Y4/PI0XduBn1PDyHylMm+UfWt4lMbrjqWv2xtcLX0GT7TMLQcfA+HH6VerjW1OwMp
aLPk496lq+gQme4XIabkVgOSSPwbx/Vos/Lla6WweeY2g1aJ4QWXH0yGtJ+paBImOx1SJaQT/DJ4
HzeQY62blBoYLc9ZelpPsMTb8GFoV7ehKK3qCH3xyUxw1ToETWBfJOHUgG1z/LIJzQjlovR+L9Ki
TqhgflK1Ktk39YP28uzp74eunYONhS4s4Q9AnM1uzHJwbvLRvrhmZu1JPvzRc87MlJ/zJhmn4dEq
pLuHtN8xrxWHygE+aWi6OwFUDhkIAu2g2CK0iT2cGXQNZN6hWvpL2kYHlSVE+UoZ7NcYy2Nmtvqu
JWIjdZvf1pTgJAv/MXUx46GUXn4aHJS44HcjYHM2vt8gWCbl498PholOJ6j1TMyLT5B5tigklwKU
iSeMi1WNEFmNtN1HijAiyHlS1SMUDbPUD3UX2CdcIk1I9lsckmA+FORnkOeDe/jc2VNqE1vJREzw
O1aUp1EBc41LSK28mI+xOz7nDirhnMbGtpy6/MnR5nXE+ki0cSJ/Yb+IReDBWadptpkH8FuKG5+T
mEuNypNXaPUL40xYZ917Oo/+pYAku/M12Kg8cDGXtnc0e1WHus7VZuBZ6GAIkodYaD6tBnkgvsvg
nIGjaafjka6JGIaJX3KJhv3dG/pOtHb8aIxUUPvYMA6WoIokgmRA4IMJUfCVw9M7S1NIhi8tGpXD
70p13J9yeNvoDRMjAUEdZ6GGr9THaOklRvPoCO8gM+Xe0dYAGcfvKZu23eWKmuGRJva4fAebUjjU
r4A9J5eZ2ltl8qV9KmJEPodlkdmh5cSfDd/QjVKLc5sU1lVPyElkyy5UMdjExoWzhwZ4JX3sbesJ
oEKT0wgLJMI4FU0KIGx8mMTk3rd0QC1rPHSJRcq37mMDorVXtmAcxwyrfVakJF9d9scMf2yYTu5E
SJM0z6OhVPIwMdUPKjpIPYFFX7owIuwE//fM1KmJ26cEgumvrn1odXdOgejtmQm/46K1N1NH11SK
oHzy0hnhAFldVyjqJAEPJriqIzgkn+U8pu43yK8OJMzdnMFc6NvzUPv5LSsbvfIOtW/KXbv2zJfG
RUWpjWLZFnA3wd3C4TJZAksYsUlVrsU8NIPGqu73UTwOt8SsmM9zW9mU3OF1EVyY5mxnLArwDXmG
CCqhnekbkXoJAywuK5VD9RbHCpxFo3hrwT3WyTzvnExQn930/sUPYApE3KtNQEq7gqLOOyRJciDo
5P2cvZbMdHf5Qg2E6QA4dtZ+OM94ViZ9tSxgoDfm7G1wldiPaJvIX1uijGw1EKHhs9hPlKVjoZGf
vTe+NF7shwnNX9wopjVuByUsZ24EgjDdJI73AyP2PWVvJfkeVTtuVFsnNzya1mpvR0pgv1hLfRxl
dbEhve3hChI4xU2OCyI5aIoBhNcwM7Z83lJi9uYi6dqpl1PZ1qyEyb1TjmonKp6PjlsPpV427Ceq
PnLTDgmm5Ru/SIy9yDDqWVmzjjHXUFcJes9fvm3f6k9p467sEOg7OZl+G1d3SUKB4RGDBE5/G7vw
SI1mnNeXId3mtCTsaTR46LPO2uZT/SZgy8MB3sfUWFwcF+SOAXBoZ6xmZ8EpF/xZHtILiRrexcyv
o0mFlQk0h6DNvhe86ITEoSFdkqa4E3X+EkVEqWUE949axdYpu+PCb4zjbQEZAwQt2dyiQIkl+z9v
6UrGwK94SJwGtg7NiI95VXMuTB6qDGgAd+1XATJelvVn6lqM7uS+EByZqDv5LIK5P46YK444Vrm9
d611NLPsgyP8L3eap/s51rcNaQhCYtxvXY+ZiSle0CHCvMxJpLURKeqXMl4gzuB0eqirggNVtTgb
VGIEi8w6OhhfkMNcrI7FKUntmHEWw/eGPCbymmDyx4+PsyPhqPgdz1gb+iUdQ9UaFYYSBIYx8E+d
2ZfXgpcu4Atm9D/oJYkwpwJfnrArbGkcY27bxvqY5szpIu5CIf2i9X3LLhIkGt8eDIJxBDE4uIwA
B+UQf7buu5iOUuROUHmLwsLTZfssze7sIWdYEeBbjb2OP1yC6OiuFBm99B1p0aVmhU1Yjzi3qIbA
SXkt4/moHeJztvAGfJYjuCMLZvKckcWPYVANUXITI0tDmLhyDiTfQ405UUDyWXCPC4LC8oPMTt6e
/Nq64xO4ikkxnXyCsdt8eCtJPe9qnzC37j7jim8tz9MzXvoX0JtLmDEM3VY5H+xcfnAO5wrTF6fc
6vfB6PxJe6hbIo14ZUtBDcS0lW4OP3LdOyHx1ui3lq/jPS3i4mDR2xEYv5grfHhpC/WkdL8n0j2Q
tkCSYhpzOD4NWZUdYpdfPlaMwySCI0hzrAO63gW9yo68VK++BvnWweLb1facPQfefOAIdfEj/VwV
fGfwHz9q26fZY3Q5KPIGsqGi5+PkZGkk/+ji1e28jdDMDHBoUs42yLDBC35JgvixU+QAC4tjdJmT
/wyiZdqJ2hGwIF4AsW99+CBEAbtiJ3Pen5bLPC/0/Wx4+dNkIaRTwZZCDmD8BQw0K34TCwJn0DDM
T0d8v6W3co+bpQKJ5k8hFa+U7CVO6E+O/ho1yN0KFpjZRbi83pM2fuuzpdqrWmKSyirGRVnJw8q+
QlSSTyZ47pRFecFAt2tKmqgWSzc76fAGOosHgIMweBsXPNaiZ44VkXlZEkrtHc6C23miqQmfTLVT
SPthvVhPQUrmtKJN08/p09MVREYuzPsq9fUxVpRdcjga2ZeofC69bjeR1I07p9ph5h5biMOJIHjE
Pdz9lRKBZKi108ohtg7kOaRKeC/7Dlso2xMTfyZ1RVldjCYNJ48sSjpb3nZxn5NBvg1mQ6ZFW7sB
KCXW0uqzcBEXeTN1ecZf9dznE/0UhIXBwbS4njxO1gWLteI1Yd5Pw7LrFy8Tjr8dWiTeMZ/TXwEx
W3q/a0jwLZAM/CqFxaaSkMdiWlgOdNiAGdIQpNb06ioHLbuINtGI3OXmP6g7j1yLlSy7TqWgtlgg
g74hNa63z/sO8Sxt0ATJoJmQBqKJaTFLJlGAIFRTzcTP/5/jDZ44e++1+4waPmdEXxgChIG5o4HJ
LpoWDUtRag+PkCA471vbBEeOmc+khpGY4XcbM36iFME4dw1eEGlz5/jhcz1Lfv6svDDXsK6qKmdj
Pbc0a2xVgtXALrFK9CSWVz3ZpTPYbs4iLnKFoNGG+YM2s4e5jm7AMdAh58J+sWIcVmPg/Toh5Tup
qfgvjSlEnMxc+AvwkURn7mkdh6GF9VUGO1CRauVqcMISoAJni4z3M5/niQTVssDdYNKNIXuQBKJ7
NCdTlDwQ+AJGQloWCbDGfeIvXYsJ47uukl031v09hXZbajOQpV02wJ5bo1XxaWXT8gdh6Y+VPJMB
7nach9lOwy226i8tMu/kKJd+uaQgytZXOMQMkM8xKp9lr6lp+8mp6IFCs5Fx72KwgRdZLawgpHvS
3cXRkVnEmYaH2u2ZxX2/ulJ0rvblp7DnYa3czNk0XnGSQ4r1L+AxbNAFV4w11W7Ikncvtb5rLwP+
MACREXiv2JB1W2CAx9K8tsAIrBpdnruiVM+jjjbKtl+ESkC/ecNNOMFiZrbb9Jby9wGVvWCcb6mq
z7dLBT2nRwRulXRDGeBE9tHpobSs+sLBhxZyVx6sRc7n6jf1hDNS9wI896cbIY+UmaBk4H6MkRPz
RJOuG+K104/DKc5Kh2sIV3xEWhasIRE3oIJzBqgsiJx9NriPqpEBySreGcqLGb/rD7bK1cqqQMCm
JsWiDN4MMISlAGdWFOrtzNJ5MCeJRk0rLtA474TH8AHU5LPL9G9N6a3B0J7mn7VBczV9MeQO0kdW
L/NGNxldjQsuMpyCM9GXljC8xlAI/7bQwWtfWA9zWD6aEn6OrUIGv+kOC9nGs/nkGq7A6YGBSNcR
5uj8eRrycZczdX4O+DUSZ6BalpM8rXhpDQohAp7hpryJhbgrLZc8b4fjVPtFA5oIWlLZGXw2Q+O8
UMECe3Ggu+V+4iAQUv5EjTqMGrGcu7WRiGLdegWOXusTzxhJAIkQXbx69XQyqmbdVlhPRvOekXhf
KjteuYY6hsF8EyQJIUJzvkagPMH7gm7Ciq/R74kSY6KjzUYnJ5c3gO00IMOZwUjqkd9Ufbbr+uYv
n8XvREdtzVoJWQc4WDSFv3zQIA4YnAJz+jhX3YHVSAdNsMBC6X4lk/M9EXpnjqJtq75wkwLvEb/N
Mx/0AOx8UqV/hevCPWR/xNHRYyoi5sx7JrqP/f5FjTwu165un82kuLci8r3iwt7+QXjuVzhYmFSy
eRUYzVOqWLggLHhx/uP7I8McW35qL64VDd6r2vReQEnsuxmxUABLdJFAwM1h8L4lVwgrIwQa0tes
tKJwQwdLJYCKk+Dlbz1yPf/lUpxvMmOiGlFTsqAV4p1HyzBT9zr/SbR7z9qRp4Qz18vYicQJVexC
HnHtAt+UBbJzD5YqzEPK2BPvDSMpwk/obPoG9x5pPnpojMtQQ1tnQUgbug8Je5p+Ecue0qGMQZwA
Iy08gs9Z+ugOUB8aQ/FW1786576grPGFqO4xshroQjLdBTgV8omYcEjZjhOJc0PFQBi0L7pklakR
NOHP4UKscnUpAcUQQv7pCpHuisQ5jtJ+rTLn6trxA6ubxU0qTlkOUHm4IxVOb53LdjyEsM0WpORt
vm1ZUsxQqYYJCk2exhunHMFs4xYLFat7xLWa5WQ9MPcxsKQjP3mLghv5M2H40vfX0iLwJJvg4A5T
dZ5GC4AQ79MgE6+e6s196rMcqAaD0Ei6zVPg5YOwfCKMRbBx8IfdWXKJkzfHklbQvd1RWFzGzo2I
lrJj0vWb0M/421PRsjFm3KROz54ZfSvzcjCwrr8fjbvZtMMnZL4CW7L6iYRJdrhM7swmC09RrtRt
bUpKHXyuVV1Sk19ocVSx/3AHlwxc6rw2dUUvz+D2ayfVxZku8a88Cz7ahXtX2aa1MxMLSqnhPPSJ
85Eq/1y6/iNDRneAILEK8idr8m409PVDab0NLDA3yiXUZjh0guQ0+61denaeswprBxh1P67nHcNf
tvMN6OYhSkia7pKCq2Pdm49jP7MW7d7zyAOtBIhkKIOryYbUayZC4cAmWP020CYpCZYCPP572/hf
A9KMMoEWKpvtTEfJTVKRV4k0Or9IFaJJfZ0sR25i1b6SERvYFPwvuDw5Jw/Nio6QquM2k2WMWaSU
1yPlhip+pVeZdDTzSzieYAR/dGPFPzOKpwBstzJJDvm6vapqes1zmGAt9VTo2BqViCEJuRknsn2x
pkzdOiXXvkgHMWsIgHEp5YXDZF6zZvhQJfQqw0UVS5JDng5UaQH6HT1oxkRQfiJ73MO/0xnvIBmy
YUhZM68xp62Dqj9z2cVQX7o/FQo+8YDVZKQ/Q7q4q3PUBQH7rhHiRPeG2ntx/Kg1FFsRDj+2U7CL
5l7DYfwDOu+9HuQuTOcb5vYdCwuUYtRwOgYeQkQElbmfKOMb5pGDkeCBVdZjsTAm45YWPS7aFKWG
lzQmdTH10WMNIZmEzqLazYds7ls+vw2PJabriItfaYAN4ioF45ywXYiPbV+DVyqHguv+EqQTCrm9
BhQ7p9Qsl5396UzFg878iMgTfyMDNEwceJcgKq4V5RO1ineTO2/hyuar1oeN4EWLl9Nl4SqwO0YS
EEXQkkaI3slf3eBPvHR4BwN40nzi46x/oDD4ElRozHEdvwL0fCOD/8K1d0E8BGK8t+f2ia7FY5Xo
p8F0DorNyip0gayiw3Je09gggaweTFVSmWAMGInQVRqXoUedcok90CvcZ58E92B9wWY5ACAhmJZ+
m6b/0S21t6owIBCHe5umXpKKwtjYU71NWnGjiuwzTadsZwBWYf7IuRoLSugWBcFtJuc2SuS3YcBD
n+bXucH60Zjzg0wwVnoU2poUkMSC3zstsJc8ZwuO450DMMYkhHMNKwWZBPiB66wNr6loY7YqxXzK
BMvkijOIAt+3TpfQpGxufGCrcAw67lopriF5R15Ce4viMvq0Uw1fPD8HIfrnXoevvQ5yZli4Y7OO
wJC9KXRQ4RmMMnW5MyRpBDeY8Bb4QEx94vWhusSKi73OS7zQdLQnEi+CY9X3KdbmQk6sZwKpVyh9
L15ydurpksTe2VFACBXPeQXigR4F8mM4TXWkkIdQ6XnxT8cWGqLIHkNIVV3dXN0OD+ky+FV19ZPZ
S6WOB+F92EZ95qxJoBTcZ6xXXo9RaHwGGvM6rvhVHy5FaeldEohPRpprVMO/N630lkZr7tiexKHa
vWXhwL+ywOTLC917VGo5sHAER0QytNj8kPHLqHRXk+b4iii6sKDRBGP+BdniNtZAXxbQaPU9esM7
nuOkx5kOlxB6Qm1eKdoJuLlwnOY4HcihIf0qJKrmvUTmzUO8123K2VlB5UzCu6AVjwmMA4W9jq3D
jYxy0MvTcEstD23N54GYDA8Fm8u4ZsO3qV1OfBsOyM6Bw+gO3Lfj8ZGS3xR/KDmNAk82pU7zdsCy
WzktF6NpjOip6h78EGSpVEUIBkzvZA2hpmTZDb+R8zrhXdrGN46ZbT1DiQNgoyOTzE8sppLRgBFR
GtnRlvE9/Qk3Iysxw9PPusa1VnbquavVqWzHzyXvWeXEtwAZ+yiPX/bS1ROqOMKHBFs7nOY3Q/FK
SGeCF2ZYbD0ugJvOCyCs85uRS0Z4xKmS/XrzkuHDIIGZZC9JO7U5Dbuc5C6ssoiqlYUe6kIqnGPu
pd6BJ+SoGAuCOuq2rQUsjeJZ9l6gkOJ7h7ieIUJqmHwsSy6Wy3QJfg1AYDvvlRoXRsFsfI9KtY2Y
kz2GMmb6ld+qGQpHfpBl81iW9dFfsBlxCcarSZLPYmB/RlMSgsTJHbvX3kNHVg0fufrBEfpUK8ya
XKbHgf9bvgVVOG6cCWZWpI3PyPbfI7ZiG2Ha76RDD6Pb0zNq6ksx259Woj+8hAwPkt3nHMbXsCTK
KyDprgOKfp201cS90ydpK3kJHET2CBqNr6i0pplXB39wGNgdB+XeWcZ26Hm3XT9d7N4k+oCTcFIv
2bjcP+KXDm5uPSzIfnPY9CPWnShMbkp+i3JAwHD14zjmFxbyRzvRf8Co5xWvTmy3ZPCH5OCP2Y1b
EAXLquhcLsUMPenwLIlvGrgQ0QSzvZVXUVhUvTS/oVE9SXyxbsZCxqOsgpADzhO+16Q3JhSdX0oN
Ho3OwWQlXlxTvw9QAFNZN3vf7OKDmVxVbq7JMSEQK33b2ECaQTbz9LMPN1z30WdRjMhlrR3LOv8j
OZrGzV9iSI3HI31gTfHHWe3R6LdFoPkmK5KzH+uzrSHqfDczVacip6x2ebSZr35iPhk1XxPyFJnz
OcOa5Gs831ZHIHhCKZIEYpZlfRXZX9YYlOshYb2dYINfJ2oYd5H6Ih57AS6IamWLV59xf2WGoDg9
Yx3kydYMB3HpXOwdbTjTK0DMUrJ4XQ3oWjnEO21moFNKfDphEX6YiGut+aFnnn/byU92PG3Stv+K
8+LPEfZR9NicSWyvo2ojx3E7x7+xSL138irJpvWMBz7EV5ejiuIXi4uwGy0r1YEXCuJLJxjppvbd
UbiW2lITlsccjcay7hQ3+5T+IHJXXL4JTgDmgTUfTq888QoKyPRm+Ao8Vf4rnOxTx2LBxuHep0eK
O0Mra5vFg0YqE9PJTfsVYtPBcecnJ3Z2QfkDPOScZ69Zd6sL/p7BUH9xRD3jdH2F/7Kl4+gxlsNf
VTJGEvdmfMBCC7q32HtpZpxhZ97NQfMOeWvv10DRLKd5T1LMFkON4F123kQMGYixyy7Tn/zPZHyN
5vwXtSk9dzC0ZjaCdjOfbV+O/HxQGx38itvOIKxvf/rcat1ieLKS7K4yAEjDr28uvKrCnSEg5eFp
pUNFb6mcxGzidBiIYovfcMF2r2qHTYrJbZxh7dte86KWZ8YTGH2zFNd1FB7saTjCTIpHIFZWc8qr
5OrL9Gi2IB66eT6Y/cc8TpcmCU5RAl60r/PtMOQ/RuvvKifeiiXG3IcSgwyKA1ybfKKrxCdoRUUB
2Xq5CQhwrjPt2Swa2RdRcgBdhmFsbRvzn57bakOzq1gTAqcIdSTk51gdLEqMyNYsQHO6c3IWpsRD
HTFcE3OlL51+qrr2j5AXstXVr9Lg6ObUUGSAEXjzhSmJbGttegFz7eDuKRW0nbWxkKy9JPshXRVf
hiG8BR9z28CKisLqV2ekifwW94IMSDiiPa37dhr3Tu68IEey54+ZqMPR++4Gnm9FVrhrqXosJbRU
/kYFUj6GN3Afehs7rKlzGyY0HnBzzWadhFQ0IYt2Co4CXtiAsdaxqGyXDa7UiQ1iBrx8ZWWJPFBo
t/KyolgVqvXZummMehDIBg+kaEM7xMoYcKeqQH1LL74XfDwJuCT5ib3TTtgUbSOPMpvxlsmck0Fs
aNUQFSe2b9+p4kCDKvFV/Zfm7qsR2Sg9f27miq18qQkD06VpsekJex4AAMQMWKBDBhzQnt+tM1kY
XOOoGOpSumTK4M0D58YaAm+RY3/EMv9sPIE/LdD7yX33opnNoZnRBYIHuuonLiXFY+02L43Kra1o
yueWYout5Qf4uf2QbBZ3MFsBYNCs3m0SNsrDjSZnTufqs2dOK2xeVAnPMsz6BycyKBIpjRO8iYeh
7PTW4Nyi8R48+rJgGZLg4JV8UjmbwcSaYjugHIArufbLEQgxjMnVsb89UeQbFl8/lcwODJn5fmBV
AOeYjWhBTGFn15CYBBItP+G7EjFy85SH+yqbnjsWmsfWNm7GObitu/a7CYMnyiGHc+73NQ2b5Aj0
jGOw791XNF/BVXp+TkitPWBx6Mu3gMrdtyISJDHmZA/dZMuS2WKVuGqo1H6ucr4TDGTE331g1u1o
gYnqy2bHfYmsG5OWiiQ3qC43j0M31HuVxKcAjCXkE9/d8Z5eGY4qdi01RBjtM2s7zCiLKWx9aaMd
W6hpI0UCW5OqAscv2axOyTemv23QNa//IAX9h2BK/09M0v63uvmUv+2/RyX9Mynpv/5/wlLywRv9
31FK+376LH//5U99lv/9v32m7e8/85SWf/XfcEqGa/0rTsPQ9AObp90xPfF/eErOv9Ic5XID8i3Y
AIELaul/8pTcf2XXK/wwME3Hcln3WP+bpyT+1RK+GYSh79NQ5ZjOf4inZDnQkmjiiqvy+PNf/pPr
WVjG7cC2XSLgwG/FQlv6/nxIy7gF6/SfI7+y8wDy2BphbLiElfNOHg4cYzDexXibKovRWbWfyYCT
A6rznZTOpYeTv+4XfUSK2dr/06/x7t++9L+UvbyrcCEvX4OGnX//PeFjX34w4Tou2v/CtPrn7ymD
hOh7eHhWrBbPTlH8lVa5vIntZL9wOwRuUczPexvpfyHLhKDXiLWa+lP1/c2c8catY4e0LeikVUU8
3sAATxAbOScs3nLrJPVc7g1WQ4fRli95Or178cTelc2GJV22yhxsO6+tfqhqYsHazB3q7Yyrgo44
gkYG2y+yO1lPqRa2tzD5HMKYfZMnYI9mIczyajw2KFrbuDk5WfvWJNPzZEcYr2J96UwrYqcVuPsq
sXbwJOAaT6d2Mi+p9JZaWrGbjJmNiAfzNZhgwjD/GNUI/SIJnnwWCKhSw82AlLP2PByaUHx06N0X
jcP4N+MXjwY4FzL6pYDFmPOHwTnoTGNp98TZG233Otnk9VPMpXQ8caCR92hpbMEsjfcFjWGtHX3n
5IBBXdT0VEtjH6vmwS6C8oT7kWgmBsttXJBBSrFvbTtcA6aJX1AVk7uZ/eHMtpyRQeJInO351p/K
6R7/42uV+3LbB8Md9pmLj5C3xp6Tb3IzXBOzIHwCfyXhZh4qAE8YUHYeXD8ofMjCw8j7jUx2lpI+
zvseEG49n4XdL/uoZJe5/V1SYFCL8KfvwPS02zjGvNVNN9IXlCFP03daRp8Uo/AVD8Zo3mID5ssh
IzEi3FOjANzIAHITT/lX1Y1bKg9dFIkexouTP5DFeinHar4basJmlk0shUHp5AbIF2xhs61Mu632
AnpqZqYXEcu7zJ4/uH6Hq6pa9mNkcVK0BjMkfeDVNh0eofU4IrGtuVOHK5NRLMhtQCK5B5wHCLs7
T+YmfE/Cqt57icdtgq396A8bt0VVML1h19BGtyXJokHyNg9qkeCChOmOq9m2HvgLpCZrJXToX9GG
x4g5mGsyLLI4p0jJ9YB0VF376AQLBXScar5rS256f6e98m4YMDS4y6YiT1gdTP1x5q785vf2bzxN
5QZAHAH5eWvaOSusft7FfvclcwJRfacepU4+KgpeTI+tJAtbSqMqc+WOzT1fvawfME0+Men6SD3d
GyVjh7ryb4l29lvdae6DQ3+wMDry2//0QHketZ1fjKi5A51AEM+LP8hbPM2B+nVmirzHRp0HFzAu
iqC2enRmc7rALD4hELk04nIRN6nKnmboxk2PbyTl9JKCdiaD4qsoxO3KtZ1VetSdh8j3kV0OkUal
5rUMdiGkKpebFzGEufidbOer05jcoVYx7IfezrCDH4xGD245/rYFhr2FE8fqzH4wzM8RlnVR2X+9
mK+TOdu7QmtyYAl/cI/PQlNHq4hzYd1Gpt6r/OIonLgmmOungdpSnpHxSr7qEHZOyd3AvTRcwsPu
RNMVU7o4JF37So4giiq5m9UE57ehytVaKiLNBl2gafkBfMt5qsfmJZzyH8TyHyvtcGzbRreaaVnR
mHHtHGNx7+V3uV3SHIKsPpfE1hJHceLL30RWLExxRUI/jjc6T34D17sSPTbvZ19dSA1Cx/a5KplL
YxSXG6nkx+TxPYn4DS6r2Jemy6Wb03MlHUvuan3iKNs66J6byvVBqtjzD4bCCT0yTJeQGdVMLvCB
JHfzfZZHJ7draOOaAjYlevjDarfP7CTdWFxRUxP3s5rcZ1RIrgvjtQx4llVAnrFKODxHPzv0znSN
5/wuLdpLIKyblKbC1KE2ioXeypBev10aMRMfQTaLjJ0e+QXaTs+td+zbW2mxGcndoNkaxiJz+IcG
W8MYRYJwB9WRblUfaEZgrS8CuiKC7KNrBxaxkwGlI+mwFcd4luMBv7HeWsywQhpPdlx9KDU3a1z1
j7GiLQFwPX7TlRopeglKZKmJLHGjw9u6D59qIJ+pTu6Yg/+c4clQzgX7/kPJL4fHufRp8NPsyyO0
6ab8ky1hGor6eCeN7gUjyTGKMbqoOeZa3YMgwDXMpyRl56NhttU5l/KGgtvbFBEa7f2o4ocyT989
8J9rE/VQ5T7L2XrpIYKhYXfhRhsiv9B3Kknc93CeLK5vfL8hUbWt4cCmylPk9NK/S6v6PsxguDl9
inN97p9iQdWP6cbHXIek+rr+JlFByzmJrifi+GLRZPEa4T8scvne5019TxF8OWqW0YNZ7GusOmvW
FnMQJogtsjxG0VK+g+NXpk6wDdPnQFCdaAn5C1LuWNGsvSZk/9YmWfXM5ca8W9IrnsmGl24qdg+t
d5jn7q2CxVdhigJRkR4c7ghkXmDc1TRZ4R9PqBTZjIkt9kLn+VqZqX0Cso3obAYLS5uuxiBizYpi
taoFPGiUTbgqhgE5enp0wwMM8JDmVqokhnFlKFxaU11tXS7vfoT/GVhhBHtwk6qiPBYVJTGkEDmU
bTaLQmVHKfv0MZBcnUtMzXsqALJN7m+kEV6H0fgIsw7Umh0TAxfDk2biWElgjitXkh8JvHPNXmgX
EzevO2rCPYSjs2WVeFsnUjEMYdTX9ew4HXXUqcnGz78XKSeV0vYTv00exCC/rwqVAoOKfvy64+ej
fTSL0y1gEmwMYbNDfVCLMhQAbObwCklC4KGYXhjmYBtxW4POH+xd+RzUineOBfRgk3D7JMxVYSbN
4HmXJu8CS52AgqoTwsl7C73+wr9vbdIMIE0SVbdFAmVaSSg2wm3SG69m+aCTZRNUEwbyQCGyQvbY
7aSP2dQDuDDZlrm+F20FPuwV+JJ6J62puTJOylWXwWHq2eTNEb67lq1uXDFzuA8SS6kTlvcUM5h7
3706wVBdDfKn+GA4AOk3yWQvjyyCVwjwMKLGXVYEBlAnXlG0AT+2RoBDAkuya8CsGTQeuhmhcOvV
qbrSuhSus96QW97v8X06zBeTx/MosOIpIIdn3fABaK0ZC1HgTxfUvINiRiXKMCQnyEGr1GoFarsY
N4aHktnHVXrjD0Vyoji2vXU1HMom0tPmH/+TDtedFj6uM0qVyOJgqdoUbFuZB+dL1A/TjRk4byyJ
9yNv0W2kgFtYhRfdkQ+/ILHE1bkcR4Ox2003AKiSa8lq8DDHpoEmAJwIustx5mm46XtcV5jg9i4P
MyazOnkgCnQ0YxYNpJJu5OCcmzYODlhlvG2QWZT4qeixxFals+TZjTrjagBwigi6H8dRP7kTF+cK
fCKSxC42IP9rUnm7aorvcOsGG7xgf7GniSwhpd42GFOtwEs3KWTmLTYR/Dj8wirTbKGjmyhgromN
hx51YUH3SVTW0RJS5OzCaLQhVbphbV4eE1nvBVV063JZPlZTCWeUEhOTspW+o5KshQaCu2LZe7iX
XApGtADyGrNIhujbzMmfMevzlIDD5i+0rpb/ikvLiKFwp2UlwAUg/RS641M0JudpoK3ngfaXL0oQ
c/hy8GBTQEWwhOaZD0w3vJuL41CxVoAL70A5wkFuyBkZxWyecyPcVE4wb7DuFbfxUH1GNb+r2b83
+4ZNsPLbq7VsnxIpxVHG4FZNNrpUUNlnroVcirK/VIwzAkhu7hoHVsogtbM8nvx6jXoJjxKvhdTm
5G2y5yVac1lgUWc74r7JXlza6DbI2pjrYymx0enwAACoZtSb2nVmMdCZQflIKYjdUkaThLs5ysTe
iBlq5qI7K9gDuIt9IptO+paZ3xVZp7ofmjtjLA3AdRQpUQh+AgYlngabPV+cYg+SOaCIlgUxCDJ8
tDBdDwWSwm5M9fc8t9YNTv96V2dsVShzQCusPfTuwt9nslS70lLuWZK4AulXbU18/+yQmAstgyc8
tor3wZThviRlcW1n9KAuqqE5KF2gzA6UPPR0LATvzQDovplHfQnN9NpgOb3xbXhr5LJfSggGZyhG
8apoJu9M2uInE8FfRGH2Prfc8AguZXG3oepgJw42WafNr6j279SYfVvlQnMdG8oVFvSBHaB92qPl
3AKdWo2FGB4U/Tammzzy7GAVLnij1lF80hDo1TTKU2fpT69s5mMBGmplRqZ77mkepGXAv+SaSnCr
U6eOMZ64l+fudJ1/89Zuj1pR1tZ4yZM5rAnAf+Fb946UwV25tgZ3M2UmIb+YLWdDQ+kb6pGwVXTy
e3x+ockHbDTra4TOvEcQSFla+v7WmBPmqiZ8x5XivsxG9J1Ba+1m/yYscDpR2P1dpAPVJEFGMAHS
azdywTeFOHNiiT0ECW8l+lAh3E4E8QmDjonFFhWnllUI8OREV3Lg4by5uIcwgO6t1PNvesP5y/0H
20wHBqz0RfZZfytJ3Jb9mHLGeFc581thz7vJmxjcHeL5JO5wZlakMMtvNYHxU7ExL7JfsjXiukRq
HH+ahhs4tY/J3me43boeCJEa8ceeLPvRAzJD6lzu0qy1Ed1B5BKegT0q3hCS0g0O4dqc4psCE+JB
cTS0ejR2MB1omcUqNZCHMwhJxR7+HVmnn2EfvyIxIi00R6Oe+NT2NdtDq3ucvHrvVkzwKft+blQM
DFWq70JVurhdHXlgmcBu1/7IU+zrMazGzlpcAc0TTg4+9BE+NZyoRm0397wPONTSmZgb0/AWWovm
qOJDk9uM/rzIGUEg2B/GNuWn/iurJtp6PpXSI9eHPa12j54f3eVDcjFEzPZdAdOyShf0XOB5ex2y
DAc4NBY5pS86RpocJatdjAEp8dNtH1PcmlFZvcPi8G6I6juv8AeaNTEcpsRmnI9eMdkbKARYPs1i
STmPtHl6JV1yKe2bUr5XaU+BVrL2XfhxyF4aWzWWeUrhf7ueQS+18nPSzidd9cYxD9kH+wtXku0t
czBs4GkoSAFg3znXcbxD0JjwqVFBwd2mBQ4THcfJZAYwif20RMh3vhacxSYF0SJ65ed90Lp9djOV
HVpORtLpCGXiOc3L53lkhSCD8NjTchkiz2QOKp4GNBdl+VurjAMfm+DEl2WvkAXsdEW3iyIIeLbZ
PvM6BQc+XWdOViZbAMoFS+RdQ7yBj0ixdWkDWbWd+iJs6e9ED38mpsxphcmyPTXxTHoxnqkRmyyC
ajnKjaPCl9bkNpXTSULWN6xpKwffn4fhe+krHEggBVlumNyAYjYnzOMNNpZNltMSSC/YG8FptlGz
temJAvKKiE4IfPeeXfxiE5rBOZLpTV2sJym1HQjl/XYmZ3GLq2r97JkjhA0OuCEBLAph1meEz+ZG
7vsOj1AdDX+8g9oNQtraVxDwkrC8QY6LqQoVANXgRQB2TWityZa9kPjgCOUaC1iVvwpCECM3E/X8
4Zu1fx+Ez1lmP1tVKy71gCFKaW/DYF4eF8OfZ4RPeS8e0xmnsxije0khKwVivcPLwcypg+iDACyO
8+vjol5F4Ez6uW2AxZDuVf0FDw8OGlaPqc7dU2saKA5p7FHUzPRAd8jokVOvGjffRCa0QplQtoSv
Zu4YRFKyFuFMG3IPyJ5AMWutLfUS1snzl4rfkgQDjIS0ruZbWz5or6CXmujjijsXrAlaNcxW/MZ4
ugGuwSgY4dgW8ezTcsZR0cY1RbfWcTSM+2qwiQPIlgPTtv7hlIrikGu89o+l49wOLUjCCsXyyEvL
vDVyRHoqNnypsV+lYt9lQ/E8hPQl8nBxH2XbqtJhZ1h4zKtG+ucOUXACQXEokvgJ9Iba8IEH5N26
wAvM4aU3rTsC9njBq+xnMWX1LRYE5QBt0THzcme5O2A3O3rxtkqX44Fn/5XO1y2vg3rn+8stVvn3
k+NtZ2l6ZEeX25KDFzfvkSJV4j9YJGT3TcI8NEToxhVYhJXpjnKva/0raYfFxG1g2nb2k5qHLYMB
vaxMMV6YNufaqjjdBSJZBIDEInCP96pqD3Z6byly9uAdqNCDw85gSO9HuQNPVJ8iCy9Bnw5bkl60
DtVhCCgUp26WEs+Q7W0N3gWAxYuOqruob7vbbFi2iCHGgrRdcMnclYQe9+wpcHFFn3HXWDtpBgbl
XqyuA2f4dqtgBzb32kXOAj807j3PuhkLoqW9TRZGGbdd157zmRyGCTVoSWpbG2Z1l3o9Pnpepb4y
IuBuG7y3ZXPfJmpbEMpyGQ0BAbGF6cN1qJ8HkOi4DMdnvm1sQc7TFIwP2RJi67zwr4vNu7IDrWRP
4ZsBWxHqaR2hOt8HRAS3I1GITYbcp6jAASR1a9IKAWInv00HdRqoTfWA2NmYgVeOZaK0UgyDuFtD
d+DqDSGlvsw2+7wykiQzI1405QJDEOW0KTwjPnhp+K7oS2Y5Pgn3EXPxNWyyPTGqO79vohWUXlxJ
efTUY1ZvogqLeQKLAB8Mn26MTfkLvEiofrdkV3C1B691zxk7OBc2tOfWTrqLUQ7XrNZHmWsEOtP4
afmUYOm5tBU8RrMmte8ua1tUyZgLBu/RT1MdfIIp3CIpR4yC+4lKYqjXLxzKXLhJi2K7eehN/i6l
NV8mMx83pT/x6xEPPh6Qilt+rBJ8FeFzjiUDEj185+DWVMMDGs3DHEBopcTamflSVXAtEVyT/8He
mS1HjmxX9lf6B1AGOBzTa8wTgzFwfoGRySTmeXAAX6+FlFpdV1JfmZ67zaqYWWnJCgYCcPdzzt5r
O+nR0aJ+QUQ2UCP/2xZiS3fNX7QVQDbYqTzRLaWoZRWMFASB0ekIuouenkvq3UoKvJEJTR89Hsxz
Sf7AynKXY6rzRASPPhGRy/YhjsqXvnSe6xFlh+bRUvODoj6CPP8gEmSnGcWXkmgPAvgNqjVJSzPk
leGPdQxa9mpbxDd70Fa2a737lqyPDTIVkrcuCHWORQWWCuYRRaLPwRtlNueS6gGEFpfMsI19FHIu
jSLMls77ULQziQbnhWRcCz9NvvZS2IeuHH+zNTrrti+uzmiheymuWuGzE9s/VeT9xvrUr3KbRm9h
2uvCBS2e4vZuAoepQNRvavzQIvUZkZvhuLN9yCx00490nefcDKxH40fkxs1Kt/OP2Mt3bid+lWiW
VljJSZzLaPawuY+kMbfVh8dMC7RDf6YGYj5uaGQfMktJ6le1E1q6T7UOx8JMrxJWvU0qeCh+628n
G5m/ecmzNtmWWeEhLw2/WmrjLRVkpElz53rxS9xkRCwK8YT3ThK11OSH0gD7G9rRadJeYpE8+IPp
7cxkbmc4UEYEu5OoSUVN2x72pEvTIG1Ac7b5i5SkDpqDfUmmnZwN6p0Rco7xcWL6+tUsO+OhCdU2
73Oksox1al2xZbpbMGHXvHewWUSGmpu9SwT68TyNJufZyyHjDfrZ8J0AH5v0WfIz5gOkZv6ZBf6P
Zs4P/28F+BgMYP/vU+d7+79O3a/o8+/DZshQ/z5ttvW/XEd4wrVBshBWaDOI/rf0Htv4S3c83dOJ
m5eE9ejmv0+bDfmXYehMelxpCQbPDoPopqBTw3TW/IthM7RwYdmWZzie8z9J7zEYW/992mx5wnRd
gZ8Yuhq5BPPP8PfJrhKt7aiYPNVJWSs9sXFovhX9TXsDqk5l21roj6FNtpAZ/naZ/oupMu/7n77w
PAb/+5gbR17OuIQX9h7lLBZjEqU924Dt/pvXEczz/+MreQzn53foWQ7//OMrxYMVGbTgsO+NFkA8
96aJ+hAjlywJKSMNZqvRFRoa7V6WOancxH7Z3X7ePnoav6WVn0rM2Br5c8j4xm0ypD8+YXM16DL+
t4tZ0ds73lNUerdq3Opdf/YaXLl4KAyWdPJ8NzZhRVnSPVptsM1JURNDfGh8i40Hv5nSXqo+fMOc
sjCHaGv3HyTgZgRM5lWAID54LRHNKhG/1050wMy1BSSywLS9CJr+TAV2gpzxoNrs1JNm6CkLg3xz
LBztJfG644B1KBHmQRQcTT2505PspBBO1RmCpw67kvJutmpOI6YfWHrH2JQAztOraTmnMUWqGDGS
NREBZ1V3tpqJECX/FDvTip0OaGpwb7xgjppf1UG2hAWH/IANmont77UTTIe0gjDg7kgDWQR2fEU9
euKevyXWuNJUuvINubPrHhqwc31DaJySBgf8rUuSneLgEDaQKm34wkMMGiHYhdpCou1Mm02pDesW
lCEjtQN4waeOCp1hIpadfg1ajQhWZr8gUShPq+EahA8txA0MRbsIv0phi4dsBk6LgJ5SsqOJ1jH6
AqKvElqi1PGMyotwXWXVo1eRxFkUJzuCqae8J0UYwdwytvx5Hn6HzrXSWGNzj9OPbx/jCtBY8tmI
5CcxQ3IOjm1S7htZf4oOQBQffeAk14qaPQ61U+6ZB+y0uDnmkA7OSHLrEc8yuz0A8V3lDF7gShUz
vqGTB4XVpaIdUZF97JLhp3fH2UGOLAmRdbdnpHrxpXcSzONDhtd0cNa2328Yzuy3YWxfVTnQPVFr
FYRbj+KNhPqc+XYf7P7EmVIIpviTddr1Vjac9UJtZEwIphasJwhDgP8XCkthD5yGX0HYtXucK2e8
iht9mlshmAqSHdL2BfkHRWwvtWw8z98pGQbN9y3M+SONxNWQTSurMCnM/NPk8GSN/To1TAjn3qrT
kxODuEXIk2G0dM255UB1IOewd9hXV0lC7EhA/GkrgRFqu2G4d37IDK9fm3Z4tbwJphwfD+pJbDZw
83Dj0sNSJCF4vty5LdaS4c2Z8UxECfRmfjL1+pGxwcf8V9uO9B0+0hE/e+cBStOXfhM+9RicUp2H
DzNj0ARby+n4gaObRr2nqDU5qK77yCIuyLlTSp1m0aOvxu1EgZ5kzEOMi75u3J5Z9riyqnAdWNwI
KXGXHFd5Kbgq98bwTljL5hp9OUho5BgkGG/vCn4OJ4TKOr95ziSEiheohM1cbQTwG/I51nEUPFSN
+evPZ+t66w0+IPIVB6RrOnA/+HAcwcohOKSN3FVxzfwtudZayhmyX6WlSTdFnenebwfb2s3vaTS6
PficRxxie9PGe9+lOyvRmfsqXEPN3lTNPkEN6WD8VvWAm5TcbfdZYRF0qwu6DUxl6Msf0VSv0oLl
tfBPsOm3RRIfmLq+O9l97ulUEleFYZosD3TX1ZUG4Io+wjuoP3zXvvPcNNprW1hLBkFrG13GvHxC
Pf5snPwxEs4DLlbG2863oweHqgxuZeY8J1mLi7q4BJr/ysaKa4CbKUKcolyEQsFSPwZUIxYRRwSb
w5FuFygXVlg6rJilo2a+nqRHMNqY8A1/PfBrHTzBN7pZLPmmIlcg80rcCn74Q811DUT4E+onjUyv
qe6/antIKZ9sDDTyUKEHR7NCDEj5LptzyBISpVDrKdgtye1f1p+tXz1GzOJSJMUWbQI3sHeV7510
n6I16CnKW1yv4pDzqCAtPIYtbvQm9p7i1KTn+C0L7dXuhjMjhFPIyjzZ9qnuuDpuygmVd8MY8N7S
RDbi7JSm3IFhdzTwnulRciIN4Kt1mpUM+01VcYgU7X1yEmyW+qnaZAP+ZsC7hIURN0a9G8iDUdDR
odNoVCwvjnhABbFznPRSRuqsIVSY70oEwGF0DVzelEbiqd+RG5dfiHBzOCDLMHzPC7YfZ+YmIOQV
5Z1mJHRVrkMZX0ehXTXPvTdWSJRwemPMCkCruHSxhY9o/JrHWjj0yuZL08ZzotznokZDUv82vO5u
59y6fCZd+lHV8qEKzi7N6ils9qHnPPVe+QiQ5mEabGYF9I8GzELo1NISEQBFnUFvyWq/6MZ86Am+
KR1CYVWieJsqeUia4ZySOMAmfhzILfCHaTs6CIRYpiLlr72L1xSfUUoET0S26NAQR+xu5tbMiL+l
6N3nuWHN/BYVKGxxH0eM/c0J4Nuzoj3ZGlvG9pwkjHdUHjglAUtZCy391FFVOcUIe6zdVyTK0sFm
ctztK18eitq50cXIUBWFDCZb82nAftEH8LDpW1TUyRTXW6nJHbLAA3KXrZdGhxis0ZhM28Gftimh
3AoRwmwzVFP0ESpU2A1RLkX52cV0jcp5PJS45TtHGvSLG/kYxM0y4gDVo8mOIAslmOHGc6gFj2Lk
Zv3EkM4G4XFY/v+hof8sNNTQ/6nSdVfk31392fy95vjzLf+mcHXNvwxTOqYFT09SjDjINf+t5nC9
vxioOi4ED8OBLGlwWP7fiaHOX/DNKAEMm6rD0c3/o3A1xF+ea1Kq2DqBFjDi5P+k5pAUL/9wIMeY
jFzUpoJxTWlbuv6PB3LY+10aJra98dKcRnOyRkNPXT6z97bN4OGb8XZQstYIDDZ9XJx8v0Zl5e9k
duxyj30pvpZd8tjNbsBofAkBPYykGfT51avcdYywTS/wI8ag+rGvTtFrp/p3qy5vJodCn8mcm/kf
pTG9S29YZ0n9NTcnGKeupy7fNLR0jfwlgjOWoGHNUX1bWXr1UJJnprFpw9/18PDPSxT3P10QprrS
oc6TkrA1k5LuH2qhiBODaGUfbKMR7lxYO+lp6uly6OWZHr74Jr0EzwoQ75HexMOU5PlFZw+j6doQ
u4HZ3cD6crdwRe+J+XoM8/plEKP2jm73PUXtTimXkjqpteE16uBbjFYrCOvpJ06QxqPjD2gZrICs
SFnVN1jRYE1ABYbFyTR+TKBTe4gQlxR57VFEeDaNhtPX6D2BSPUPdTIO55zu9E0SwrAOw1IjDaqf
mZRmvK1x2kBKYQRWAFxc5d6oHVLIjmVMHjilWrgapS9hnsD6CiDMHfW6w2zS2cYtQzACxAE5TeXr
3oMJgcSiPXPmZzk1dJKWZtB6h0o3p4MPkQfMWYn9VdZnZ8Dg5sfkqo5OX23sUmMwkAbZ42RMnyGB
yydhY/ityRffBgDzHzngfVtIdkzbNz5pq74Fbx5c66OG1UsiwPnnn7b8jyU3yHXbFtIzufUNIf+I
rf9W+dL7NbMwGGgpRU1JZOAHuu1w2SE2YhSJjmFA9TkWtJYbUby7QjHAjLMPrxs2barKG4pwfY8R
gopHBUcv1+7oip6btGsuYUMSFtE4Dl366Xc//wYrT3sm6nUxojm9u0qXyN+8auEEAid1YJOUEmhI
672ZtUcwSximm3KyiV5xc+qQKNsUWZ1spV6QQUMkNfFOoMf/+RX5I2n/m+Td4oo4FvU5y8L8y7zy
/L0XELq4yXSPskgjqBCYb9DA4OXEqFkNQH53XA4efu3eG9tT1BgMnz35y9QdciUWahPHGMcK8g0b
cnZWxNDi0x+sEBGVaF5l2BqnThpnYomea40znZ9l3l65v1y25gNBNgAA6vJfY67xTJAR/V/0Noz/
9EDzHmjpYDLQ6bDo+n/Qy9vQg1N3iLG6FGQ4gXmi5RDsfUXQDA1KyvvR3KGHIQmE6h0Dpr6FE0Pu
TYxGI05o2sdDgQJjfGsMiM1GK84ejQX8ZHzs/821t+a95R+XY2manpD6H1OEQ1bhP179vCmgBNeB
uckCBH9mQjhGmG0jFII2T8x2ckAZG1NB/+PPb7OpAOHi4EckEUweM/B7h7BEtlGT364NQ7BWSEUX
Ya416zi18g3Cnr3NqMoJ2ke9RQEdjPBpXN1ZR4V3lcyXd2mg7/AjFSsrf3REcFc2MSphWjZb0+lv
sf8T6IQAiTR90qd+69GPiXGi0zhATt2g1OkXeiGehUljHy3TIU6f/bFiLInugNmvfijLCE67it0l
uCyQVzX6yjgm4jQWb8HkfiH+vaPVJGB0gBWOfxgnt3quI+p5LfKfiC4uOcm3RvPmIwQNsd+6oFiL
JH2KHeehU3G09rF+N78niwmeXQnYmYgXa4Ioq0yfkN6rfBepLwg6ywRmC1ePwOZJTsuyD7/ISCuW
jUOsnsc9Pej9F5IHxAfMEbBLXRvVJCcy4y5d6D+4EYl3bhsx/QC5ATDkU+c0zsRR7RF5vIN/j5cV
irZlO+RYabMyvjjxYoyHtwqh6Re5zjiYEvOrruKfvkDODcI81DlFVhN+K2SYdUd0gmP2jwlBHbLS
P33dJ60OyEomxmgBuYloeQS58PTck0kh/2CjRwCEOTyVva+tIUJ/lDGescGpl642C7JLQaxb+2XJ
Nt9n7gQ2v8ddDZQldsaFCxd+DVfgLslZhuQRHNVElkEnCqrXsgWUbEbFuo8DF7F1gyYjTBmAhdAH
sDosUvaXYyIwpRDa2jbhPfcnMBC5YV4moJIoh/WHMB6vemBwlLfFwW/VqhfhFdI7IDahvTW9cesF
TEvMsKu2sbYSycUNMQcTF/0xC6/60MAKbPOzWw2Xdi4NJdhk3meV7sfOfHCTvcqBgvCnCu0taoPM
og2XcH9AOGEdbb/bqEq2rl6tUaPNuGCC4Epbc46W7WXMnF0dJTAD07Ft41VPmm7lOEjxu2CcoYvP
UBC/c9NuUEJaxt5vqx9UEpuxhB5W7hlgvTHZpZczvJVl2cPQolMh1LYx82zd+DC6mzyi5E2/+tpy
V0TtUQXHcxQJOPmF6VYwkz1KbyYqAAqtxTA4EN5Hb9t5ydfYo4WBXgeu3/scEnUlIpZ4qjzaZM67
kaT0RttxTa4WypK80Hc5EsMqpI6ospwoEf2aoLiBQgqgaI7iRGr2YM1rupX+yqMc5y/EDf4k3rgN
GVOqqZmTGZhiB3zriyrpwJB55dIkhhtjylXiFVjbXnPBgnAxtNRb2pa890Q1bSFbpXut46Mn1JRW
GRNYgWVIV/W9MhrvOJKv0Vf1IQAAYLTRcRSZDbqskph3oUAOf5wIxhs6SZu4NnqZQYy7u74YSgBs
E2RAwQ4gfzGsL7Z61n3hLttx/ABxeE0K5xm50aPrYCydVItQonyHPvSJqIIOKBYWz9GdTdy0Geo6
SBXQd2tsETsAlv5qRjIB9Zo1lnLfJXW51RPC/+ogeHA4NG58grSLSmFAtUS1cVz4JuYQvCMNuydm
9IF0WyyyPqE+bMsdHavnVsTaOWlJ3gIttkCevpYZ2cbuHK4OPsGZ5XpYHYqHaIT/7kN/vkhGFNsU
uhs8PxNynZ9t9LJsN4JDIdJR7Luu2ejkQeOXdSGk5g4dJ5KyqFUZmGup/Bixbsv2VZD0saji7ju0
ppsltGCp9ODDUMM9g0iw7SBmgVE06Mjg56VOaVkbcngB/cRxkzCGMaeZN+jOUUhxECMqlwJ2jTuQ
QJeXNm5hLZ8JEQRwVuOacO6rFjrfLRbkRZW1a2/lBU2yUD0yK0WkXIwujphBPugJ74lvwsXzNUSR
bavDOrNhRPb1qocBv+ra+MdzmQtisEmrnKF+h+07mfR7MrQXrXOnLexoVHv0gmFNoe6N445wjXYr
BSqCPAYjyY/+oivrLWQKtEDNrLa17nwGeXsShfc1DXjBQjpudARxWnjYTlYANZ7SgYfQ4woqw18S
CvvdYGlNyGqKvf4WwLxYMo/lWa0rh55YdLVgkS+CKWYuMW182qYPWvKRFy2DfI7aa7TH0UoNXFNR
0C02hqUfPGhZSnyLLn+0bjh4tIx7EprxEsNr1b1PF6aIn7UPqW5/Qb0RSLwEwj3+hmChDaySQGu6
nBvOzcTK9dDl130QiIMdhtcArBsYjm1j0S0hdPF5sE+oAPExIRHiPF8jHSzNL2mmT70Jw0BTP6bT
PMV2cSIPpuNZUI+p3bMhwNf0HYzXndAvvfgmCAbpmxWcbNF91kCIVBP81NGxUuNCDSuYIMQ12GAI
h8RGl0VICn21dleNxLagyBn1Z4gVHpnH2p0JLIui3X/HWRFf+zhfMDZndkHDpTf0Zy8DrDl1IHhU
8TPrOIl/V2ycNgq4CKwWkKCFnBFRRomBBZHlobKTb4teSxhn92bcmU71BeL3yciiQy46DvImmarM
FTTHfvV/vGnsWNjdbEWkeARnL//RAe+NpHBQ5pjIrghp0orwNKQlDAnBhMop4nVvJO2h5nnCBhDc
MP2oVZtvbMfmXAbTvxmaYu3rRM9o7HFNbWEZqh+84Jfppe9DK7J15mXMqHTZHnLI/ZWI1dZX5Y+d
x590DAgWcX28KOzBkDK8ypELlgPAGEF+a9wYeQ4/gjP+KkZmLd66hX2j9QPqDjg57lS8Nkl/h7WU
LOToPzh6+FrVMzj11YthS7ARMiso9UtSjJwg2p1pApmJLBqvE0HsuAQKeujY2EzdQz9md6+RMb44
lUFHLhqDJX4qzGZ0ZjO9vxhddNBH0HuGztYpPVsuZWN/tOQiLN1eQxoWTU/6WJKpR9GiT8HroLU0
wqRHECLy/Lo6aPpZr2uyLjhUOTnrZRdX5lJpCeUlYY5F3O/ZhghBmn4DqIs2cdXBfoYug2xiENjD
3BZWS90hj6cO/9QiEi4dYTwhjkQh1AT7xoLN2sGaKGv9WVcao5C8ew3NieWLKWGpOeJxTF+7DrtN
gD6THJ2bo9ApwKHnVi+I78Pnmndw+Xz0foSiLVsP+Q31H+iwHFbZ+OU51sWbfVZdCnOHofGDaKb7
6BFfK3KDO7yazSyOteodlpbaZVepUL3NHxggk0e7ED+Nre8NlwIQnL2x9OtfplsznGtRrqOv3Fh6
fMt9dRy6BCwMEuGlilDi6URwN/vJqCHxGqO5cRPYO+ROM2XJgwcE4k9Ths4EPU0TWxcMjOY2JktI
lV21wg0R77KAApaZG5wElKil80K62pqHLun9tZZU3IvWNJds+ToAwGPmIXUHsZht0364mHGnBltq
X4Y85hE5RMD1sbX6MFqS/KN01hPo6BjX68bq0f+Nuv1p6WCw0ZftTBnrpFQyQiq0J19pp0zrX3XF
o47jZB71Dfek9Y9Q+Fdz8lkErSNy0metaL4pl56rADmMT0pbDqix3FZ19poQh+6GI+vbYCzmoJOF
qMSlbBjAFpLxcA+62zATJD7QXBfd0J41d/gSJW+cfjon6Kj+vaxdRmxT5HxEgvMB2QFl9btvrF0e
2+yHCuFy66GTqZv6YjXaT2obH4RWHIyQFFuVv3XT2C+EXdGoQA5sVG+JTH7ckS5BnTSnlnNT1LD5
tX702/fKF3joGJIrTA5T+J0FDCDIqtNMxLnYhx8Y8Lk5w+e4wRYdSq4JwUpt+yup24WjZefRxlLu
gcZYBF1XLS05bRMQ1h2UGIyBKCx799PEDRPn0SMimivtuHsRfwQpALOsG/H7GAfZnzMZfeBU/Zgg
uthe922HxkfT+m/oe5ZFquEUBVOXEmXcyM+UWcHAW8yq+nGkObQmby/Zebp9gAcy4NuNll0fYCMl
42jbQLUERm9d3VLqgHyncxLie5ws0Jkm8+zRDfxNm2EkIv6a6LDs0LiB2PpOCAYNExWKOfzzzEc4
qyxK1/iCtVxvUxfJT+sQEB9sxxLZllJ8c+tPXwNmOhwIRNkTcNWzKy81avMxYn/oodT/WU8UJTDI
wFWNuGzhFqDILGIcjDA7Rfg94EPy8cOXXWMQA/VED0qSBuMa8GUDE33lUDKT0droh/LvM0cryrqV
nCpDqSUy6TOWIVzQMlxmI/ZQDdtI2sBm598WcACK2fK5ILzaFJwyhRifrEyzV1UCbccZXgCNvlJ3
n3oD8Wpg6DeTRNLWFsWGgIcnNynuuNG3LpxMqiE4Qlj5l7jAiV/shrW0RsmBHTNkEKNdTTnzV9Uw
bnBaLppuVmf6gYv36SuL8NsaffFWjcnVQ6C2XvUTSmQrFKsSD2dMSmGuq88/F72fDasa4ow+eSxF
O0vhWqClqf0rkvYLDokOXSFvjMoMV4B7jJ1uJFSTxdMAhFzY5aYQMLILiKeZZp0F+kWdQA+qkOia
xf1Ti2J4Vadi77aSvAsxC6rCYzEjjOGm8U2ZfI4gs5iBec463AGOOGDlwzfXops2sviJodqFIOpH
X2jPOuRVRBEj5Xi8gXKLCLfPH0vFyN4jSKvAWzV5v5pCGusxbHdNFe95TB/pt38lgCnwHtwct3kM
ZLZ3+Qiszj9muIk2nUeAMaLIEBlea9yTEeqk6RtfoFZ3ZLABO9Op2ODw4HbRctJhONxYs2ExSa75
3ZnFGAZhgIaEjkKC8fx6PbfRlPiAXIKvOox2ZYANIdBgAFLkkef8A696jo6AMji23esoMLSpEmd8
lX83NX54UZKAmrjEkVBMZ7gNk+g7ULiUW5BMYAV78lXyUxZPX31azNHu4b2wDJuUu+wKqPKlq8Cu
GaJawbu4C8f6MmSDC+xXMgWErLWkXDqzeG9y193UzRaE4hdS8nehpidyFIodMJaVHk/Lbs5b9P1n
QpOwhGRny2DWPJrnNPtE95gsPTf8qdA0uMjDizDZO3AtyaUjmWCUryHjfn+W06IIaLX0CiKTM0+r
bxyinQEKqKY9Da59SBS4BMOF/6L/LkT5E4IywpuuTjTb39nwY9L1pMNzS2oOPDWObKSTknXKgJs/
jvv+JCRKYsU9EzY10sDE/w1K1120qmICq65xJu7oewb0CYNYCwIubPllR2BOw0Kc4NQo2AfNdZzo
Ao+ULG4AUoakkiIvD6rRT7XsXwwhfvkzM44ckUP0+ueltXQ4kKeCXdwcD16s3pO6z5eoXavhq88N
HmRQgnFAIpABMt/vxpcWXeuSHAbK3/6tJSR3HMMeT0Czi5vx1Jo4qmBE74YR9biJMyJI0Qwh2l52
5DjpgfPb1fkrmZlcATYQ8ziShemKt9jR3+vW/TKxlEraluyGGzGqH1r70aKjW0KDxOV6oXZFr3oe
s1LhucvHhUB+sYBoePXeR1wjJLRV9TKv6dDnhU0DF4PtiFHAz12gq1bzPjjFiUHkZiqB4M1GeTNF
yWuEfrkiEL6ojatcg8LgfDyW9MAhtI7x6EAPMTZjNKvdAxT/JPo9+CaW3g7FG37LhaOAQZQNMteJ
/PWa6Sa9EbnxxhyalLnpZeSuhH/sC8Rwkz+e3ZZ5dqyPFwzJPYiFdRkYr3VUnmx/+JQlhmzhyufU
zOBSim3D1Jv4K2OLTW1cOt5jzsGoScZgH6gPXTdtpKDiJR84eRl4Kb1C03cVigPqDEmh4SUr4TAc
M2X0EpE4R2MxANyRJh4nK9yzLckTy1waF+o380CuiHGy9HCrD668do7trdzJOXpgvZCGd9qLSg1K
DdQqLIfmpg6K7mnyjUtijJ9u67oIkrr2lrkGvaCfMvXCewYyiofyksqUT4VMXcpqGLq9Z9LUGYz4
tZASFX/ukTBAFuOpHHm7foJLkU5NtzPnDEubSFpqrIjaM+207ymfewFFSDdOp8UP1jDML0G81RLq
cQ78nEMqs3qq9KpauS2O39ytqqeyyLWdF5ZgR4ts2ZqV9sm+C1M7g0LG7mN0Uu4dgLlHh6h1VsgH
eJXxKY288Uauro14K77jZU0ZjGWWRQwBA1HaJpZ1im0OHU6ZnQN/UL8TQiJ9EeOrILF1GbvtuINl
Gx9wmqwjGxsehhyfDkOr3+gwuJuBtewYRql36seRfiawLEzvdGAHgJ4n007VOnysYgZNykBV4RRq
ula9Me4yr6sQDsfaNdUkhMtG2N8++402/uvfxBWpLsZ0C8Ih29On0vBqat1L5OIJV1X2C5fCTh8q
/4DIkBaNYwTboCpuSainR91XLOcVMQDWmJcnmVjeoaFXTqslfTDmL39+F1bQDqgBbUo+poxBeVbk
s4pF44fTWRodQS2mM4EquZlFl52TTKWPf744ss8oybujVzeIrSClYrdQxg1HO4LzBhMr1u1bYmrv
XYCMsh961rUJOUptRtxUrI8PRmjc//zXny+jFZJOFvyYikbyxJXkOemqI50F5oL6HK0bzF+a8l4H
Lghg5TZP+Zh8CoUn1jK0aY//Jlkw7fSvaQdACKsQtzbvxUeLf6cHyWQNW/fay0T8ABAXjlyOglFz
QWV2LSE4lu429SId+RYV47SkBuTpiRPxWCdI+LSRgDZGav0hCW62ti3Evc4Tdc4Spa+rxCTJKuCQ
xmmuXrnKGSAvYF71RHbRXCqkSdduxRRXuJgJUkqLIn1zYvs7mhMYpMaJc7K4jZqq0YC4QXmbmhvA
JfPozM4qB4dVOhnABQoCdGlnY0ebzn04TAsHRenOHcd+OTlmsbbT1jv5ETZQgya3k5Tu0QqVh83O
4ngVAtwtyMjt8yo8d9bSgUx2GhvaryWkpLzwxcoFtF/yYN+0aCDaidyhFj0hrt+RJbPVWixm0NkN
RzXAVFibw4pG9GA1F+5Nf5ViMZUGAD0v7NyzNe28Qn8r0TYdEBFZhw5NNDdT6K1Mm/WSstrd1dW4
r2iMHpEfuFsE/k9GnZvPnDoWlof4BteIAyFS8yEYC+3cWyPRjiY+TzxGu1hYs2XO3QGgQNok5U/X
w7ZrhhBbYBGG236ij9YFQ3G2MvihfGKwWhziYwW5eUaMatf0opNeJtFxSCAImC2t+ao9+0lQndNc
y+Cpp3JNmggswMS4BdblzyNXDUP3UNXkt9FEs1c2O+WBVWqvYWjGMUWRZGbpjeN/tQ2rbjo6YdWi
F4pr7rpweCB5ezu6EzmXrvQORH7RB1NaCYUyjx8GpqwjHcxjADfbbYX/TjPr4EXUpKWmIEATTLby
m7Kl5tWRHBfti1uH2lOj6t9c6+I4qQIerG3t5TA5F5OdZG9CTIDFcApKX//y0u4dWkxxHhw/A9yS
gxgDvHdoagCS0GYzahj6kP78RSRkpIaUM90IShVnr7Ybozi5/vmSWNkvgx18IowmNM346pU8AgY3
cFGCmSY/DBim1IGHEPPHZPZA5Lyshh7lqfuOwRaSovMcD0hSR117xLGp1kS6kaerzFMTi27pu25I
mjVTkt5MsEk0CCoxFj2SS3jmqWBRVzhzhKe3yxKbFwdQltyBnstUSjjFkdlduDtwkmUVHTxpU9ET
f/vYmOqk+kyhWiA3idwANHOwttTURxtrwIyUMSDWDbSdQo7XaKSfK89KZNGP/WjLJt8niWbg7MUt
OFgoEP3cJ9KATBnqr61tGE8hCV/s/pw0fUKL1ljTZ+xvaWyZ11Av+hNyy9b46YzqV0nTaCNN1S+p
pO0DJq67gAhWZ+KmV72GPb3aN6n2wODhMSlIgCcraR1C61wZSThtij0DXKL+QOku2waRojaU5oGM
C3QPTEAlt9vGEVlxlpHYVI0X3XBLLyUWXtM2jRPos1l5Ch23Z6ZA9WDWmwQ3c1IazUJpFcYVMi8n
b9g7Ae0dp7ZYqfDctioNjpNtXHju0J0FndgMoZk+lE30UdCv2IY9WIEibi6+halH15Rcxaq9GX5C
CHV6OLTc/isVGy/pqLI1O/UCX+PdNs3Huq3Y1uO2QtJGxRhCeslmpHlLM0kygOL1431VPfQa5yqe
TZUB+m278vAv7J3ZctzIlmV/pX4AaYA7RrO2fohAIAIxkAzO5AuMkijM84yv7wVV9q2Ubt4rK7N+
KuuXVCqZZAQRgPvxc/ZeO1f6fZKlR2liaZUqY+Qhnq9L0TIwIxy5BfK00NtvB/U0qoQvyIHAo5Bo
cUfSGq6NT1IBH4fITo8Yp88CYcmZg/Iz4UqA48uBtpsw5TldMka8+ljdT3n+nk2mmzaR89k2yaOe
hM6L06iz2wcryRQCkJf1U3MIW3s7jt2wX4QZ3dfg3cGrduk5H4rGrfXkMOhjc24rtfewvW0XHaoK
4k5zZ/Z0PwnAcrWsSw+dkotNNuj5C2JOZdPabY0q1zZuk1C9yatU/5wqWFR03+D3BOSJTfKUYIlE
007XpFna9oIFibBBe99TDjPNc2JiVw5DaNm4ibBlh1rxvcIOj+EVbSx0Ba/th+qTX/dlSTX9eez0
+4o7BWjoslwMPaB1St9Iqxyx14Qa3Fnkg28DOU60opcLbdY6KyTryUT2cR6gQo5DIrrIdKNnUHfj
tWMG3eEOv0EKmV5GCD1BPuNhIwh6seejDo+COtc0OJIOuEq7Ytc6HZYUyGBKr0Dkrdt7aWGLVUkY
dRkqlIhkMUKZK5p1muyvuZN+phkg+ijJwg2Ps5+L0NiPzjTsYKqvXBBi6XIOKnD59KMVOD6U/ZJ+
G8LXfPBskFhVjUWAxTtw+56M36ACNzZL58mexlsQYPumsfqDA4SKdBdKUkuq+5Aw4Nsygr2kcLjQ
mong8YTANHWAa5gTsApsmF611jsfFVgqVZCWUUuks0HGPJqkITBw8pvGQNegu3kgEGzvWPlXUr+8
Jpt8dSkfcPd+7BR43RyJIqiESEGDfpkOluBIDaS04fnNRy9iFaYvGOYe2a9UFlWVeXU4kVOEwXQb
Ul/xEMXbVgth6TZtcrUaYHzBQIGkT8U9Ea4D5t6hO9AK5RFUXdEgHHbGF9GVtHn1WENoKy9BQnuH
7v8ben2WbI1yK65CaHbyak4g4yoHBA+wIeLKYbh6kkZAxzCk1lZygXRY2hB5mdjyklE99nrTbMc+
vPRgVLzE3lUoavba4EQH5j27ZlnyvQ4Wm8M+ve6wKv1abb7bBCQdaGG/CzCDp0hFt4B+gMq+qR9M
nWA37BLs1rseUd9zarS+QT2ziUJ6+mPFwTikHcmGDeoN312fdeAKC8YhJFClOZFRDTG5hQTtUKAP
39p1L+5zdfaGTMBhmcCzFC3W3CGdH6wo8fUoVc8tPRNSg+7T8ZvmlMjC87XK3obVXHhcnZNSku/W
5LQadL33MhOD8RQltzPtuA159e2NRAq9ScduuUniwLWiAhGTXZhHKy7Js1uIdhgPVV18nXQariog
RRrF9lBxccyC+RWQSHNoO3c27e8D3hNkF/JYr27QKrxjxKQz5FuVSKzjpehJ6ylh2Q3rRBcG4jHK
p+fvXQY1qYKc6urEddIewJ40VvxvmsMIWaQsQ1W7Td/KYd4zN+nLLmCbYbq0zBm9EDy5m27OI5RV
CDMtfelhbxHjUBpEoWGJvbYlM8626jGOwCTcNh2UQrAZ70kdvxkx8gNah8FZWsWzopLWzdxibd6Q
esf5M1VVX2e0Rpif4gXtArN7tL43ImYQrxo348JBmWZBQOe7Cz9ZhwafCtQCmBiQzRnfqTZt64Fm
hAyKJzxVEuFjzLKK1yXX6kc667TKRf6tpaDBH2+549xeLfAtdKDpXXWSlAYYo4eARsUO76uyKQXF
cWJW5GIOh7JZcDdAX9045J5TwzI9UKPSt1n+iTPQqPsTcwfPaXBTfWBOXCLBeJojnlzb8ToMqxpS
MGsMHkPEq8OEgmDgiQYBuXBCFh1Sb9cYstCtS8SCyfSepxcZN29VUItNJAdI7ZKMu7JPQKNCNAze
6WG+xGpXofJ50DRnQsoBeEetCJGhKn6os4ZgaBP7LEWBNvXjMcj7xwkuK4whfBIrZD8JMm/sUXAq
CcE9TUyi29STqbjOkpiyRgfp0HUNOT5lWhU9BUAR6KrYp1GIwSPs6ZuN/JNmXlceuH6vRFqwo02P
dUGgjJYDVaph/jhBHF2iuNSPC9IIGsg5AX15cmycaZVHgF+eDGVPUYflmkPrualWtJc2zpif7ehh
KcYrKTSKGo2XkhjlDJhXPaDMyrUW4DuvqNY+NxiTEdDjlrl2ohR2sTL8NtnhgxJ3nLc7bLx94EO+
DhAuZG/6wAhNW7Mi1eibXRy6zCv0brod9G8O6Eqs/BkeJfulDl5EpsL7bmtjpynBdYb0waiQUVtC
5nPX4OphsL9tZ6Y6ujphBtbumG0muyJDt6qG5Ja08qEcBh1GIh9IVpTCTQHEcVbV3nqjnbmB9be0
DJvdkjAEoRj8rhqhR/Xhy5WsHrYgBatekASHcWaTOZiC2TVcExQI4VLXsEfcxvppM0El4iYyuayU
8ow4oGKw7BwHY0EMQE8Cff+9VCckKGlB7GF96kN5h12DpB0rpF+SrOM7AZKRDhMb/JAuJ24QP5H9
5Ee4+dXaVvZ0FJe49dueuabRWPXNNpxJvpzN4d5ZY5H52PGURexXPWUghHCWp/5L1qI4jVsUGXXy
xhQD6IPZPaEMpssPgMda+tcaSoIFLxkyJhE/4VXheLdjtHZBT/oZS2yWTcp5lK4fMyzNy2rAiYVR
3EjnPnNynE2R+lqaKJASOSMM7EgcSTBBUILT0lelVyFwQ5IDKT65Ac8xUifovllQEQMGPhbhcG8u
ujdW8+vcgq9LrNe5DL/WC5fHKrXvtJDex54IM2vOspNzpyJGM7Agvk428JSRpD+UV0LdaIq0CEyB
EdMSGcaPbIGe9Mwsi4rceeahrZl6aZTQF5EGXrjIOWv68tSO5UR5qdLtzpg/p+0H+Y/qbW0BZG/s
ie552nEkWQJEGlX+za5U59qu6jweR6TXNIOQaAZ7VSpfe5Xy3LQcxRNCRbDXAsbkjvtmjeIeayZd
Db2kkVKW83mi0HJFzWaRqBGBEskyXqJUuQUcZ/hz3FPdDjltTlTZmkYAJVx8GuhL11zCnpZX5FxZ
/iXETzV6MBywGBnqWGYTK5MUNV0MX8MgJ5v1dkpuq6b7LLX6LZXaTSrQs6iTvlMrThVKq38lFg1c
gt1wsH6TZLqR0raFppbv7SJ23GWuWwiQAO7tVpt2DoPJYzGqwFC0+oEjTnzXF+K1NcfRlwP0jCFO
rdvFSe8bSE63GGb6Nflczc1yFwUt5k5A2G5TdV9KHIr7cnRegKlo50oQtzYKEEEOWqRF7epdr9u1
W5CmnXTySxwxIwthhG7IiA2OQ1+e4qpQIFQ5rynPj4da/CEWoYARly4eo9zRhkDEidewh/kFNdc2
EuV/Yr3/W1b+3+LjX+I0rj6/xR//E/jxmqGJf2us4Qz9+R/l9/+4fBQ/eWv+8/v+dNfof0jVNuHA
o6bAgy91zP5/umv0P2w0K5qD6wYvhxCrtP//8uP1P3S02hBXHI4iWO75rj8d/Yb+B2h1fijfpGIN
0LX/jrvmFzW3bqlgXSwpiXMRhspP/VnN3chesWUXMlAPMb4aL7aC+zFkJEZ8wm+k43/zUpqqG4ZY
5fsmTeCfX6oXSpdaLS81ku4rgT1LWimb2dHvwrnci5gNu8QCMnZHZwqfk1pHjEW23sQalhknzarp
qTffoEACEmF8kM4vi64carmAt01PFtJlrBvMt8tbU1Hu//2bR97+s+x9vVCUNxJ0v26oBnyGn9/9
UuXjFGd08e166HY20PV+QtGhL1DhIvCSZFb1+XzWb6s4+aozhohLYr7T+I5A0/tRnOoqe1EreVbG
5obBpWe/6/2kMNEPfYmFnQkhvhPVJl8DcKaB0tkcZ+zUR11W95kFj1ZTh12CAYBBNJ0/kyQqFTA7
FLH5FIbR+1jUQPVUCimLbPBRo5k5OydGkXeovjYcAN5ngMd2Hd3PuYOt1T5FKXgQuAo7xhgBZgEz
3qQKOfXkZm66rAG/7WTYMslu1EhPFk697TL5GRHBuWkZiluR8uA02merW6e5HC/NHDFz7stbUbeN
S5AN6EgClRvH+rCoWzYBeHhutKuZrUBubbqEyMUCtrBUVWAqhG/mgtUzWrk4Jmin1LoLltDv6EUl
dJsdrOgQQmnAmqmbr8j8IbiOSomQEonPtGhIxQd6PbCRLXFWZHIXYe7U1vlPQZEloptshAfEzVHM
1QFCynqOmWHqa0g0sZI4TXoaSKKeWyjzanXocF/mYM4htTAUDYgKb98HlWLM5v6z2dlKaLZdct+Q
2r5WxXEIyC7S93kY+RPD25zeMiEybm8oj4KEFjSTd4uobzR1cqssJTl75N2YJ+iOu7Ey0VVG1yos
78GWG4rmFxJwtojvqpTfqBtDQFNleB9AngrN8TaOCMQJYuVQ1OI9mPCCY3oZde0cTgKsXVmgpF3m
Sz2+jdK45FCEiL9DWJ309sYMRY6EFkVUnhabqqeqGnTtZR5y2hlmAC21X74YUfQQmuZ9qqMjwdHj
bOsBAEBnw2aem5tAGmuACzcsT03oCc7siIIhYsHqw5a3ECSdE/KwtN3eCKii+pnonySpgj0bZr4N
kiFzM0EQnpEvGP/pDXWsnb6ZlF4DQHa71N3b3IZfS+Mb2933hpAE7OoQeWFS68tLPQeonkJEnUNN
9ENnHzSnHYk9UulREaBsmmi96RjuivUJpaNLMFqtRV6TSCCDkzyLrHghnPNEwuV7PtTq1mGKlSMA
3Exb3E43FAN7NeGGmAZw7h3DNru8sWApgV/bLWaJvJtOG7I6O8dlgl2sTE8Q+1/LiCuhjtWrqdcH
VTiPJZ90l2cAe8j2KQWPOfyJh9aMnhvS621RfY3w6y7tG9zqu8TKb/s5OemgGEqLVpM20casboz0
UFaGH6oFTGrjAzEaZCwHiFf8HGopafM1Venkhnb76pDcCO19HZXzel1wyKmNAj34ngmF0/yyw7wM
iokEzcW+R1SJ2cP4MHVSxrXuHFC0UhXaqf3R6cwtHeu0SP1DEfHXuciODOk/m7E+TJXxYVHCokAi
Buic5Okdx8NvjDq3lSWuOKcOWqj6amqdMrvfVUZGnO01M8xDNqTPClpRFJLpra6891n1YDua38zd
PqQqntE0imVyrUDzIVUypQEqasl9hvkSuVB6KofQd1rGiWkNAaq962emmug3CBQjlklEXt2F8ApC
DxHBk047CYDifh6TkzMqd9bYvbKwf+AgdQFjaBPtQN6rrbVHEtbu2mX2ahjzehvRoGx8xaSajqmL
6669yfPkVCzVHt/1TUUwhAYCbw6I0w4wT1vh01AS+zNDJ6tZsaroqjjJS/slk6SVd1PPhDBAMa31
RwtvXCiNT4K63WKBQr/QmZQBQvmZQODaQa8L7NxZUCHYsXlteqKZjLi6wax4E0AMqZCm9SZcRuYI
H7NQzz92uf+3Nd7/pIggzcC99q9pTZePpouLuO4/f67v+KY/qztT/cNyHIhMqk7zSmj2f1V3pvYH
JZ0tCaYBcLa6p/9R3cFrsteKEF2oWB2dksLvz+qOL62EJdUBvkxqMGiH/051p61mvL9aJR3NpPp0
4JlBbuIFf6m5HKMDZZYRkCjiafNuHeJAY8VK6Qy9l8idHUTcdOF+Y9Bc3/4/vSpmRjxrpjQEM7Kf
a6W0SnJNYUrums5LPz9Z4l5DEq7T2o/S92g4jL2nMVOQxVOVnSNOZKXy7YL5jEV3J8nXi5ONoMqI
9c82fyIk24kfnOFDh13IcMA6zO1jT+yBUT8hKMTs8GlHb6YW/6Ze1X9JVoKWZVKdU/Sp65+qtlaE
fzHeNlKdGYPTzy3A+xTV6+xgV7M1T1HPKdR9MJIe9BiCXKttNdpwS59bk2ZstV25UR3qmZrTXeW8
0TlEzlJ6SsEOC7hRYEuK8mOUFlh1NrX5RSQf5G3vZErqEM21DPJ5XSke/ms3osyDWY/kahMF9+mX
BEeJHbzAN0Q0rO8kIoO/3OB0TNfgqL+mN/1qRf3xS9umtfLFJESA9et/+aXjltAgQmZWkwsI07jY
lg7cEiwVufV9xT/kgbVVQsP7968q1vvwl/uUK6yiJbM5hZj2L3dMZGAOjXtZuMbsbDCSzOSgVBBA
gtJ3pmZH4p2n9MccbV9XJ7g22QdqbacwqG8dxa3oXdnOt7F/LPr4oIPAQfDKCmveCJQoWfthLPbG
oQH579/1393nvGuebsfmSVYN8fPFasZhZp6pEj+KCR6QEIUyYiEiRILNZH5v6XZ30Iet6NpO8Ity
ZhXEIMYvkmSCUtk06sdAhwy5I9znWD80SFWd9qkLXSl3EbldC0LgEgWhQjtgxm/XNo+WfIwXZ6NU
sB2b4Dd3/D/5kPnwNZW4LvyC/AOww8+/z9BF2PkyrUDgLig0G29GgRBiYR3nBamHQb9C7G14W50w
/TgZsEq7rfJtKl40/Oed8BpDPSwVwPxpPPz7a/13K9lP7+2XG3MszREu58KNKR4XGDROw7lQ1fCb
kyAMJzlvLsT9uOoQ/eZT/mfm3c9XxfrF8NzytqKA6ovpN8oHzArNAnNAbfZYO1GcNFwbDDdbO5QI
4s3fecPXe+ifnoz/+kysX86doLCbrGt59RTEhdM6eNfuRPGgNljv0o90AB+d6HB9g51Vw5wgPvI3
F/7vHk1Hx9pCqQVr4le/N7r4YgTOzBvg0w5SeOAlM9SguYmGyK8W8oOSuyZKHxyjvMCCPSsRkkJi
JbQRKmy01/LGq+zo62/e1d9dFscQyDToXJjGj1v5L+tUrRRpNcqscHOjBe42+k0X+WiQPdUyLmZT
e7CBT2I2NwEfFmfjq56Yp9+8h1/JDOvj8pf3IH65McJhbBtr4MpwwDuuqcFA2em+pi9tuEK/+1tw
WNs8pwOePirF8JsnYu1F/fOdATgAFxOUFRpFPz+tHaJK5jA8EZI5ykiaiEKbNSTr04Srkzr4bIGA
4cwokMuTi+tKRbgBw6rOeoct52YgzIbbFUrLjcNoC3FD/CriTUXMcGN1Xqyjxxz/JIL+a9bB39QG
9MF1m4wp00L98MtFG3rFURUQvC6tCbdLHK9Oyv1FUWl/rgC/joR1uP2RRePX7rHzvFurxDkYjwoL
/W8+wPUK/fpsSWkJQ5Ombpu/5hT2gyMye+4I7amlx/jf7cenYh3+qpsFrN/UelnyqhSdW9HRCG6x
cfxuxRXW33yKVEggP9lH0Pj+ivcIamsOETEWbgXQDjvJjtQhHR0KB/IzZ9UT5hdvaHIi3bt9Pmek
nTAlX0Iv5Bxbc3Dqc3lxmDXFo0bg9EM86b4O1JkXWy3vm/IaTnQhaCBoFE+m84mmG/Z/txd16EkY
kOuXAN+Tt5O73YwRfdHORTIg4GHYOpOOyLKvSeVgL/cTEEYjDf1KUw7kZR36EKkbZd620XNXtehi
DynpLdlhQA1fYGo3attn8o2HCXnREt05s+WXlk7QifDW1yIp18Vf4dbIdGJECVOfH6ACHFKpMuvm
xsbP04hgp5I5ULaqN2ti26n5Os/YEC4cLMFuRrPKeXFb0Q3ROoiSwAZrDUclRrSh3RPrwVBK8xyn
vo9N3a0GZddZ4mTEzQ6YrzsrnwMDcL7jqGn5ISFvRdewvZEhAC8bSzUjDhxtEVCNFzX9VuF6yMcE
vFm+1fnxymIiyVY9tRJ4H9BrEfkYjNSG4n2iC59BQNAWPhfxrpHBkPblLlfOiMYJqd8KLv4Q1VDc
im0bvszTpYneF6xBaJO8ZM4RZTz1MP5o37pB8l5reA/1xWPascszbBVgyzX8FyNDx3AW2xbJjBKx
bafNLsEd165iwCV07Qg9hz34IPEYcgATKTGYzvlbMF4QVipV7k7krHNenUFCIGBMiY/rRmJCWAoC
nMFmVe8ctnaTKyYwp47kIAEzpWTntjJr5M06kzg+AFxAtFAQt6GFzTbMXrdDirGGlyvyb2lCxppv
PVeoFplNXFJpvI1l+6gJ8rJF6DFGPF2IFzkHKio0rSWOGt6CCqydSmTJAMPPXDvzdVJB7S3mPm2b
rfxq3PeZBUPoFdsnv/R9EMOPTHs3kGhmVWwBqOKgc+wNLTwE2nDM6UWFfYw/sNgIe9zZ9g3C0W0w
c3trJwv2MqJVy5LYPXq30rixlcmryzsnvTPNR1vUu7B6cELpijbf5gUrbgyhOqUhOZBvxfBXwyoE
f1v6USl/rLmWucYP3RXLgl625cI91jXiFW6Vhhob9D4Cfsw9IjqE9SNyxK3SLxvB5N8y75vx1UDF
WzsQK7EVG1hL04YzQ8ZUtUIg3iYuMsitLkYct9VOUiV2iJWNDuwUHfwEkEcNhW6g/WUVuKuuMYIg
pUdgUQFOpaVG61eJPiz6ShMslUraiHufWhsBUyePGcShpRwxsX808FdMOiFkhwtGo7AMCIJvdD7Y
iHFpRjeIThyOlNKiDK/xrM93mMvXTzLkZgkQSvIUxvjdJHN6MA1cPjwnJN0YYB+shfgevDqqc86r
iStvuU6v79JIesGIEW8hhE/XNzjEN7Xit+m3Bnfiwjegodlq9rfKkBviBymXZ65qQF+3k+/cD26m
PXWy2ZSoK2o8dAXifKmRxd5Ybg9Pvw+hy9As5VoH+25IgegMXtGx5UC474OvGtb4jPoy0uTeYFdy
eotWm76byHjNI40hCX9Py/2UJK6BVbgees8ZiJK3GfkNlhubXL/pOOL3CWiiGnLCD6/hOYHJOn9X
U4H+EFepwMrGiqZ0i2cX0BS7j4yWOIG/dMQEs2V9B+3Fpc3KDUbEkdEz/w1JDFnT4ZstEeXbkr63
QR06o9Vhfn6yNWRSsGkM7B5NO+zSHN+1YdN5vEQlwRGOiqMCLUZ8M/Sqq1mPBKJwiL6P9WcjeLAE
Mo6oRAGvw9zHc0GwkhXIvUbmX1bmAEScp0WQVyi/IA8PG8eLc/tQaNZ5nd2ssTPx3bQgipoM2MdE
pjFbLWERjRFeZJ4auwElYY20Zkd+VkVOFCp9B3uidphIztXDwtcrTND06MinLRBB0l9xTYiX+gir
YO6BPagHo652OrwH1DbnkUOqUxNYFCoAhNRDlgE6gfPfV2h4+U3WHAXa2rK3t/X0FAYvnpliXeO3
39Wr6q1e82ieMGdtTZn7HVjDobO3JCxuHEhxtXhUxX4AbDWLnhE4SPu42qHz3NdQfHFXe2U7oW6h
h5xekc6wIaE6D/ddDb5M0V7ytt4VKSZuJTiETCMEecZL3Ozj0PabBGxFEByIetNRaCSD8CpxrlmK
Wvxiou8wFagPFfjZlpuY0JwHJQLVsNxViOhlFuyWH4IoDd1a4MfyhFDC79kmnVSeFCM4DKM8No1+
aTHMpGO2X1eupbZ8soq9dRum+QRdTbq68tJmyw5t637dlVtFP2EvZ62jjEyNExq5Y1FqJ/QWb0Vg
uH2j+42WHuoYyrDV7BW0n+ic8eTIY740e0BV+4pgeZ46Nxe8cSoLVIkUlqyfmPzWHUPlna9rZGlL
Fz3HQWeAwWXg/ABXzPR/fHsf+nidzi0vlQjNWzeiQhUns1e9Zs6RNDGYsbSTyiqRQQe1vzNtCiD6
rdUSRVTPgF5Grl3s6/olx2sxrrtUtTwMeGB0g+1JMByiuiHLxKuVM0Y38hq0c/3eVQjWke/1JAkq
stlP+LW6usCrDbgIM6A9K7tqFK7JGKO3lZ3tXGjQeGuTPnJUwoydWywVt/1g3fadcqs1wS6M31Wg
V2uhFQ7kkbiRavpCaJjMU7fs0wOOZKIH0+tMekQ3goRNo6s5ytP69xjc8TiiQNadR6FF59jxCaM7
JLNxjBoEbAJMbaRQOMqLhVWfx+oI+DgBT2zMwY7eynuKV0VTdMivkT+owe00kUesX2tSydrwYLfc
J5E8yUQ7B0MHM4K2D+9pLZI0u96rvX4KsvmlGyxfMI4t2gdFgD+k8EjLZz1DB6IYfhblVw28yZoZ
rGnt3tbwPHLfons5YS3H7WjcDK39WNrlY2hk57mTlyawH0FCwwtmigQ5db0lJGrmiOAXaw4OEy68
hMd1RpnPVPlMR3XL+eE86MND2GgvNDHg1ChMS5uioSzEgER3oqY+VYPgsS5xglP40bHAaw17iRsv
RgW/LQPnxwaMZjkONcqWlmtev4iEtSDpV7008mWXFI3+WONh12iV+rKKD8j5G1Ry2bCnf3Yhzw6k
dD5aLsMNaqdXOIaQYG15Iv3y3hw0QhZ5cU9fymOsBt9lRQ2qqC8cOny00ru5VnaBE9zaSfbJMe/U
m+rXDrCzWKN1aCOmzXTTxtO7Zrb3bTo9YODEIAdYGzoMeS6pJ6LbZFF3oDi+FsryPkbNPTSqV9gP
m5HlQKydMoSiZTU/dEXO9ktdzpbBcA61swKPfUtGLYG66lfEjINrmvZz15QndrtzZcktoXrvMy9O
GNXwXqvaA+PH+8mq3bn/Dg//zmqDG707WfbyLhL1JdPMmyGucCDUT2HGg8ewu7TF0Uq+JIhUcUE+
ILCHdCaOnO4etAAzeRvpz3qDsiXHHhoUz6rKJ2n1r7JZHsyGvOGxSN9m9U2vkAuw3rQbBSdTCzm3
NDhu8HxGY3LQhgcotjuuK4Md1qGG00ejeqaRXpeU2xVTBiLWk8kN1Ql57HLrCODLq5v4PaPggo/M
p4Ma42yUsV9xmzoBssumYfMPl5dJ1QED0PM1uY+lPOWKClZNbltVvdTKuCfzkVqeOBl+uTKRNCQC
XGkNHF/Thyvy2K+1H5RMfSWNc7M4vCUaOltzdoHi7EZME1M+obd9sriQNciBmPE4ojpgzQEH+tTT
6nd9mkjVCd1INqcgyfaHPsuvZpe/TY3qYyBZ4uKgtTTpUEM28JuUjvznL3FI4Gj3fYB3PxJTtwqs
gnBHn4pLxFYDGDwiudGIgb3DYmcJCeYYYnTRsmXz+M/MFCN3mATNYC5t/g4N2V8XQKXs9+srrcI6
wdlwXaSi5SuJFF4KyoEImrFiCPfaW2x2Uh6NsmHKJY/r0p3nA0nNbhaJE+QAvwLXUSeGj0EA/of2
4wS1bkJrw2IG5PTjkMafKzgprdbZMXAMR/PWfbRRxGXJ+32PzG3dDhPGemUPBJAVyKkJZVn0S6oF
j51CUQh3edBCX0kbZtLqVgzVjk6qZyg75sNepTq3U+n4FjV+S0r0uj078go18qYUxo2U6cGkaLXx
XTAP3Kdm4UUgr4yW9arKD7alejisDgGeH9kKF9OSOCJ53WULpbGheiE9f1sSUMtb0WpoP8sNAKH1
4LruoCFA8CbH2YQTd+BMZTd80MZutPgr39xwOmW+fl6P+Av0svWYF8fSzSbVqyr0BXFz30zXfiwR
jwREkxXXbGaqU+bdQbHvzdo4LosBiaojJ4Z/qYvcx9CG/Ax4sxtWeA7T4EwOoq0jDaie1rdkcEMx
rTxA7Nnh8njLE+hgULDWvWES+E0kf3KM7ytWfAt5LK2Jpax3pPtuS07Ji8VV0r2wjpF204cCpRkH
2Y8Ow9qQUHn4KwudQMMJErP3esJEVk63Dg4eYt9kXeua4OBA3Fn/nxBfEl4/X4DdGoXlg8UFZQXB
Z3RwMjcwCeUx7GhU0yFYhzMhG4nGIaEM2/16lbVUO81rEnPf7ef8pBM8q8/iCPvkNs0kijy2blM5
9HCkuuKJ/oqvVfLU1MKzoWePhrzU8AUyi0fXETdFaPrjF+4wSqRdKOxH1ZQXMmJpt1Ep8KxIolmt
1PYlnqls7enwg6DFntgOe6K0eNytRLmb0+yaGPP7ehdpQ86HZxAChXCXd2Qp8OQj9uKazG1Cvr5X
wE8KFTe87q9hGFEbr6fJYJGukwe7NL3tCBdcL2HM8W59mhI+qZ4KvFQwgBe4q2gcKYq63mhI2/nE
uMSqkm3XJzA3eBpq1VurVssJOezTNuQB10yWk4CmEE9eGMnj3JGvkZJbzM/4UcnS91iDkbPgBhjc
mahlb30QmzLaEwQGaQ59pza/r/+Nx2OHAvNomclVWncJYeJtZHCKM7DXMtBGh7K+0voO1+vQolTG
vgayg44LLaRlNf3w2+hm9Uwy5R7o/gn0JHNz7qlw/6Mx+P/n4GVfdM18/0la/E+SRYcu7L8eg+/j
L81HRnD1X6fg67f8OQQ3/qCJauoMwQTavpUi/g+JI18yTZUWFbAJMog4t/5jCC7NPzTuZr5oIGWk
kc6XWrYIQovWL6n22gy1NGZRktHs//5fP7WY21/+/teRJqPun/u8LAYAzAVTAk3YwMR/HWEMusrb
qMrvlHfWg/gQu3HX50Ss7YqvOIrrDYeHj+XAxnKhhPVIMXlIXtULPu2DfkyAFGSbzG/8/D6GrLKH
+b1lmL0X2+XcP5c39lXZhDeEGzLbOwT7hvDp7eQFe+nx3w/WoXqwj5rbXsc9eHK/8+ltHOG77JI3
minH/tk+Frc1urGNchuesjuMg4IWgdhU1UbB+g9v5bt1EpDy5bZ4tPqNPNtHeSAizJt3bIqxn16S
h3lHYbwt98spPM5P5ges0fcZNRvDwy/6Z/fIWWl6HZ/1a3CVZ/2ZXqHpt3uyXMxNddcN2/Rd/cA2
NJzlq3ydfL5w3/liZ+9Jw3uub8LD/Iy8H6zfYXLRH++SR3M/7wCiXBZf3SkMEszneq8djJN5bN6G
/JbfNr+rp425VY/h/XgUx3anblkhD9Vj40M53Gsu7oJtfqm3C78NeiPeeuZ1/vIlUjf227iv7poD
FextfIkeBl97EX5wF56iHvgATa4dQZFcNCenxS3rA13rBUsKJ9aLdaUP3K8amW12OylbELvp4Nqf
xBRW3W5oDzGsQ74NxKeyKZ6MW3qSLaMtxbciD6BcMLn6sb3Jqo35PSUvgdX3YbrON8rXaOscxhM9
xKt6tzzS7PCKs+ON+8jr9+I4vS6nyc2vHJpOkWe6NDxu2iuCvuwbmY3zc37FWGG8jPfAJ9oNUj+c
HbcT16I+TocQVtUVDvkx8VK/fYyfwJrCJuRcRJQtmnisjIALrs5ZcUc/dBGYty4hjuGXAPLI/+Ht
PJJcR8Mru5XeABTwZgoQJOg9k5kTRFp477EcbaU31ocldUdIA4U06UFF1auX72WSBH585t5zb8Z1
+gPMKHG1oDlIEaxjTek3gGsxudqMIpfBxvfYKrvkmXKUG0B0bAqoK1JVzbFaBtg2eNxZAMOxGOF+
QOshmVhfDDQMN93tnP6dN0t2+UHvBtXTabq3x/onfv0xR6v3RENWH9UHn8lwUPEo0qQMq85lSuUp
h0xzmOCVCkts28evdcJ6aN71TbRRLt1ZeMp/7Xpc1z/CGxEvvK6uOcITMhB11KUDz8vWmQu3t+pk
Xiv4sIDSeSABBXgTgdFC3ySx/ao8gtsYkorpO8Gv+JxkiuptLLkEJbG1UbCBsaLV39sSL6Ez3l4V
C8mz4o6nT7iuZ2d+BN/NUUyXBp7o7IeRuPKXgXklL+aKGegAztryoPOl4t8ovwKmCNM5Doho9kRw
YhFxM5wZGS30GZVcsYfZteoUF7ejpG2IdZz2PHRJ+FoReIgVnEmA2zoBdmwK2/dp+mpx1Bm33DXf
Gt0FU+clW0x8nvmLpnXNpFQwlom6gJe10llSkfnpha39zpq1KBaYONUDwZrvm85fvNzjjrFCbkk9
5PT3TYbfvLXHvzOpVdYyWb6Pok0U0Pj3Ny+zY3GlVjwbq9HDwQ6EbU1szZNYrPDgC3Z8ozwIj/wN
4SvMxEXjZgdXEDoxosV3ViDGiv+boG2OFbtTTzEDo9ZYYoZjQO02HJQhGcHcqRW0saUQzF4lPogc
KsUHdqCVoq+1+cwApizOlr+uijORkHKvO1aIRFxxzP2g0RV66nhiOCdH5xYf7a/Uf0CyTiwHuZ0O
0flXfWtuzJfzbEHyKDW6TNXFhwN4ydWg40kIdm519K0iDJj9RxbsGNga6M45LhsIyz+SYCsnYVh3
TxGcGkZqW1lNYNbIJaZTQNRLdNFeBD/a/9EIJgxbfeInZpKpyjNItrz7HEz9OEpITlTYeZFtgnp1
ieTcNZ9MTZ1pU61aWAgBSU3f+BEXo7QgXOolLdU49/iXjNcE768bg2gQVz7WLYhO1V3j4vil3dtm
JwK4BUbX2FFNV++XIa77dhs9rFcoV+fkcNuuzcsninKz/WgILmU6uWNaY6a3FpZCLAGwrnFLMgPg
OJOtcwb3ZcbmQurs+NpRedjeKv6rHh1LZebvVWq8UOOdmcjeeB92FqShLIEos52FF5aFGY6/i3Ym
CJdn4idf0HdTW1TJZ3/3iRNOAFIx7LKFHyJhS+ggiZ26HLxAduArvfV3dDtHpu9gAM93fTvZnPg2
04ttfE8JU2aG6DZfSgtDaiE6X7IrksrmtMNZhKe66BZ6Q563lxSf5aVNvxg2n/rV4DXbwYvvg1eu
OBMWssd89BddwJ4GZgXn1w5t0xHW4apcdB7ROs74JMpzn/522/BD9gCmiVvpm6Ri1fa30qPf9F/9
pgUjN5yqL3lf30E7+x4uSUZRDX6Jc7rXThOmvC+fKxE72m93lB5lY1uEL9Ma26a8wL+MIUh7DLtq
199b2MVeWDrGaEvO+NsfIna0w1LBYkzfdQlB/heMzrby+O3X9Dvy4f9jWfsqnr8ZFdUMDVrKr38v
phef7ed/+IWbt1E7nbvfV53ZYHn+v5Xa6yv/u7/5v1DA8rfcpvK/yr2haPuvytZLkf3vf83/U9bm
64/8W9kqWyRjGrJi4fP5xwSD8OXfjDmy+C9IuiyyBTULrDRmj/9XtKomv4XlkarU0lTEX/zWvxet
qvIvumyg+DQlU+EPGtr/pGiVEIv/R6mEgaRMVUnfQT+pqfyM/1mAGDbjIPuEuwOilJpF05kx/tfg
yABXA2aR7VgU41F7xRAS1sSxNGzNSt/7c4K0cuqrlRm8Qs213mnMpFqMc7jtaHA9Tc7e5RhDMBSR
Ae8s6ba1r9LeJ43kkjn/ViHyAxllWet8fGsqSJ6SicAxYxpAIo0byg+FuauT55rozsH3JGsskEYG
i7WcbiyMslAgrXKBudrVke9AZm8MAtLCfVBJqWMZfUEOMqNsGENzptXu6GMWGFTtmMnpJTMqdU9e
8WIm5GPBdg2DwIjVLht6t+XJ1PPZbDMe81HP2ZpQydZ10y7zpKDNLaKNj8WQCBn5CqWBsXloqKz6
QDXMjVeOjb40gMpQBIqXgLyZOAw08g+YG3XITBaVf7VG6S0ldI3Er5qn3cjjSiH0xUFthyMUjyLr
Z4GFEbxLMjYoRmKNSpcvmMEXY9pOv4JhbM+lUGDOgFccGjHi12jdgfByB10KOP7RbSpg4BC+ujKr
uD3jJuztvgG4U4qImhgipKUCcSNlL1EMkXwt6kD2IdGkmYXaTScQIPSnnWgm0WbYhLLa7YBTnaTI
VNyelEdSVw5jWH9JERdPqkHoB6NxZW8jgqE3EtYC/Xsr/2mFVaxDpYNJ32/9SJ28SNvKLWd9DePG
0YdgI87Y8iVjmpdNhde3DYjzYVVkWb9JjZteAwGJV+Edfgw8cpnCU9G6nVpXjZOa0EunUnxWo9V6
qKztfFJLp+79ZtnKZrEVR2WNmUV9Qd9DBtu9K41szkWdBzW0PBQY2TpW1dCLknkf4yFdmXX5GaDj
sbFpsiXBPZw0yecUBI2HORMsecHU2TcSR+x+5C7RFjEREk7VYa0Np5l0op1QStaevpNguBzSqzJS
9r/wo5A31W2QtO+D7zfe3JuXAdcGaDcftTTL3KYVn11Ee9BHPY2abDB10UTfCZFHjuwFO1zytqmy
1qEJXcwp7otXOHyq6pWDkGcT9JhuFMR7kT/li76U4XWE0qozysId0NY5gAcpfcfUX0DCWs5Vh7yh
gWpXVUyGY9oHcTIr6DCvBykCuxhrvDt1/VPuOtB5HQv4ofqShCBfxSLll49muEeJkAgjoPuGKh5w
w8ocJUK0kvkJiJGBI+RnB3Tnmwg/xrUIQ5xDeT0U7b18YSYFkM1j2RtArNnoDtWHXz4FaSQDFQJn
gI3Kn3DfTz48HaypXVSRSJpG0uKc45haCDcM9IKTPitZE7ZDQ3pCUqpeYKSRF2TnylpOda48/HSk
U8gbV7C4sKcxZq1rDQfGS0w98dL0hSDtavOziXXUTxH06kjt1s3Li9QM6b0pLbR1pOLO5bxOEHcI
kuIjkJA/yibmA0eF25JdTs9gjYRFRfFajAl16U2tX8y8cWSelA5KyhscLcK39ReiuFKfkqYe2Y6c
Jk5mLxbGfllqQA5YntFu9ADuEbtarB7Z+QuICnrdI3sAaglM88bQvgPAYnaUFwCQg+E89CgnoP0v
SwZzTjBi2fN7tlZWa5nLUekvUjL3WGNoN9tUfES45xxJtehZosqAgjXt8Qd/lmo0eoM03bIEAxme
l5mtDOosfH5bLSbrmyQwu9PmYZGYwDswxCwwJCGanoAUDKjFyyAkrScKG9xeDAssLinViDpCUr5z
3VA3GfGhDHitBfmrNQ5rjeSL7DbPPTVSlz5TJdmP3SwtJDP8oS0zXtxxkC8BnbaV6ly1kuTKuYHs
Aziz2JMW0MpRd25KST6ERAzWzdTCuMuQJUaE7BaTgmR6mDCOZ2T4kmFVuIDV+flMli5Ij8BmGwtT
IZp3yngDYyuLAH+RZYqD+hpGxhuudGApZSDuWsE4o/qUPIvl5Eqomi+tLvRDYrKYKfsOWhG83cDX
yXkgQ8GuZumptIkKeqR486WgJgr5FqRt7GnzvDBbMXgpXSsULfxMrYYVXRpCsEJ913i6TsFHSk2z
T4SJ6y4vK7zheXcK8CCqPIDFOrij6smAUwiGSwj0ymdcZY9xXS6TBJgpxjh1bXFVtxmPHiUgFWfK
QNKbSrGXZsnuax/ZgqUaB2DTb4kyEeCmoZUYivlqaHgnLHVgvkvvSw4sPHCw+MYYHnQ2UlB+zhLI
DjrbibD4iT4+0uN3TYP5UvmNcJIDZ8btu496XV0SJ/Q+RMGHWEzlJo6wsAZkHRPo0cxJc4eZQuLn
GEH8E+l5DzgCyk9VuRUTAW3txDo+1DjtQQbpzlgx1laGGoQPo6GqYuOp9NkdZ+xOfOHylYQBW9Kl
6hpgR0qA1rcfjrQClCje1BIlLdRjux7Iv7B9lPyXlvvcE2rUL203rduZXCwIEPkFGTYwGVkfPwyW
krhvURPM/WdgjKqjVVGyh71BgyNVw8pqWKHEddg9i1o7D4mpbQscPC51yaHPCWvJQ3cy/Q4xR5Tv
VFWJ96ECpkka36yU2Dd4XnUwV88GwVvUzb5XhlhNW0UJT5UY7ku9yo9j2WYIcbTU++eXTYZGJxUM
wWkKsdi3dVXsZY4bAqHjcDGUYLhwV7IF0jm0EHxa22FgcM1T/x26cb8LxZE26/VfaqG4InqhaCHW
rE06wCZ4PmR1ledBsg+Nr1EaNVj0YgkoKnUTTa1vkUznlgvM31sdVYUSI8MyGp4UlmKRm6jwSyEQ
SZKpzE85CDfFIE8j8x4uDb8Y1GUaRuoea6YYyZoHNvNVdaERtCBjsslqGoR1StkccXSq6/FVdwnB
oVeLwtOymjStDjZyOweeXgghShurQDaac3wTV2ansMXINGhsxvnRupqtlWyRwqQr1ltVhzxCDRIA
/HWgAn8XCuZIfnEF77/IJnlJ/Pk949SyI/KaiaWQGT0haVMl4LuxNTAk0p6mbB39gKGTpvbvlf6U
TP0kk5A1vHayJFX5CZAttalhs2r6Da6jvmqY/eSU/W4cHy3tYyS5z6xQl0gAqvtpkRMEThpDMjID
gNkOTNKROM0NSrPyhbOB/uUHiVv4L+thL4n2KMEGUjAFC0rB201QhwN/9i3MsYunmvQrNgmykAoR
WSa3y0zxka9G7HWN25B/gkW2BxNulcScRpX7XV8lm4mUNAo5wOEG2U8Mr8rkkHaDl1UmcpbGYwax
RI7hkcuxqoVnFxJ4bVnLHL/jmAjLptQwwFSaM2KQ6sN2bwgMeadEhzAb88r0/sStCP8zZUQ7zUxO
syInw4lieA6/9Yrk3jyBjoO7oSAJko2WFFkMZRo7C0lar76qLHAivV+U1mmYgEpGzKkASetjsXjB
PqIBpRFwvcBjArIAZOC+Dk41l102+rw5bOoCGHNtVCxUffQEXqFEzjfMDpvzaGEAPAMKTHWCVo/c
Qb0zSf+du86Jk3QZWS+pfat4Rd98a+N3LKFgHjHCUrXPVBqiRXQCkrMmOunZZxrDm6ceq2OuwKHC
mlIDteQFRyawwJouu98TKsM4GCAKmelhnn2M8jmz6Dd8M6Y+E7uVpLc4TXV11RSMP8limViYi8V9
yndNiE4YKYyvyGQIdmSsyehxTxmedViAzEAGwFxhxTs5TJ6KCFFEMxeXxqFCaV7BRfMN66GP8UcS
K+c4jQRXbF8KPyJq9I7Y3SwjCadKqM+r1mlA8vIhvhThTFuoAcXvim+BhvqgdtW6k39aBQqI+sxZ
7ictolG5Ww8j0waUprqA+7mOQIlhki/GVcONOQGOMoJ+MVLbzIhfKmkVdsVKhzgGeDwEZkkaaGsS
GjVuQzVmhkxCdvuquAMelLSM40aiaRAsXNtSl3B9pHQFcdN7fsEYXwgHZ7am0QUML9MHTjuj1RCd
vtWddZXV+YxeqbOLdnKy18y+MvfRrYrDo2Y0Is64LFhwvq57XbrPWuDb6jTznjXylYitC0BAEFva
dEnn8svykWT6iVnTiPq8THLtCP0GMlijMyPS75WajixSL8/iMMFKgJNdqulZaLOL0AhkPIfVQ58o
uDqqY1Q8ZEAw+YcRavcNSwUii3UgaS6A4CMRGZGdMrTq5M+Y0bcxzs8Y+B/PE/BpRPR0FYwqfNTP
TicPUKFUU6YmWUhTP9I6pB9lJT4RijdLIk0DUvxeDOIxhmIgt2aKawOoOd/5mDHdzEsZglBA/a7G
sxd10eRWBZa2PPuj2eNi4zaMR9JZU19hZlTpSAiCn7rRobFxmRn1SHIiUbhly9tjoQq1g9q/B5E1
by29/Gqzhsl7mP2FkLFn/OZEi1co6kbRjSXEkKqg6ajrUw4TMphkkjHW0ZQ/xkZQNlY5stUHV9Fq
ArwqK/RkQYD5IOiiR4s+27ocMrKcNJkkw4lbkRNe7k9jh9wlRduv1n7iVjAI0LXAkq5yDSp2Q/Zh
gnkd23My6oZNCcn0Q08uOknVRjvaTeGrJAsk58zgmKmMYpnnhrn0c5mGIw3cEGYgJeJBxbLr5Cnp
fTnyWV9Xj9LAnDzToL7FQEUdP0vJLwnHiWV8T1esVYu+YhFT5Ec0dRhTnib4VxJRGfXN4QCOBxwt
91aivFnkPAGd2Js+i5UQP+1ajlNeKYZV7gbpM2wPXbQ1hxUPmJnft8orcXP2YCXs0COnVI9JcC1K
pFQbROBLEOawHH6b6nOcfoLxbKnHujtN4yaZCJhbV/diPPvmTrKWDUpeXb82rCHH4KOe/2QAHmrb
AbfCIlMHCypBZEPbgG6l1GtHDkhE43EZDe+xvhHro4C6eDq+EKYhE5miuMXdRBdM5jc6KjtMLlr2
UaA/yTvPFA5wHZ79/BZ2a9zqVvoUohvjCXr+nGuqdQQUJpV/mTizE5VxA125Ixo08r9ky9shXWjA
/ZQj9kveMv/aYcqoIfspQ/MZWM/Y3GuFZ0aPxP/zhe8Ah8cgwyhlxK2zuuPpw62CNHhdDyu4BUR1
phZruvHL59vmvN9F9aaNG2E4lwR7qkxt0ZBsNNMbwqeav6XGZQ+vUlCdSAVftlZ8dO+5ZSPwtMvh
8SpTwnip7eD5GwbCCw9O4j8q6sE/AGTXgm2GQkUcLimGjCB+RvILJ0yKZg6rYliiC0eD1gicoTzT
vdjfzvEtSh4Ed8ITVG32aRDGBjZDyicpOqwgWR0Ofz3BDFj7a2s96hepahYV4DLL/6yUTacsebyP
1arXNg2Tf7KMHAHHX12ukKpp5KGKGr7P7mTA72L+spLlTTd9BOSdQXQtWLgN0tm0Dkn1mBTuYxMU
r7kNor06fprdrml/IvnYsomLkRNnMlowR2/Rcdh5vu1ZcKsjnURpLufhs0X6PVhfPS4OGVn9oLcu
U5z4PjJUet3M76F0aUw2KLD5TZCpAHM11cupjJiLOFP60JL3NNj56ZcfnTJqpIIUr5LYs9HNc9Ks
dua8neVnyUXb6wcy2HJzK8HUCJBhNV9ittMBsCUHMpck/wwP15b4kWd1PeVOAhyRQBl+VOEUNKjH
gETrCoKkjaBt4Zw2AweXjShFrLZj//STFeen3qLLs8GNct5mq47eYTaeevIRU/aqqyL41RjziMKf
QFhLpp86ZVvmS1DFlvojqT+xADyO3ahhrWIWavMi7cmw8TCkGf1PlhzkslsHnXmuEOXU9TXBXjVD
XQRNz1ExCJdy+NNNf0OYL2XysQmutOYVa+WabQuNq0mh4qvCWm18R68+emUtt0dB3ygND4vBhDxB
Aah9itGGtSOnEGDs0cQavTLjdZ/1OCGYUiKOaoqTD1lD6yDEFNJK7e98TRYcpfGkdRukwDzZLSLT
uuLRRWse2ZgrFi+2jRb1S4XXaFVsOCmsevEwBDcruwvGhe8hWgfDWKfCh4F8WaDMkxghmPm3XF2l
eBVl54KSfTRPRnFplLvCTqej3Gb7Y6FyyxMWSeWbZW24yQLWoAb+jpvsPwiqCsdfEpewJJL72wyv
pVhLOkb4JiiXXL380way6ElxUZ8m6szopPXnutwBuymMoyU8xIla/bcyzpJ6ajvQuN6oOFYHQsnp
wjMpR4xI72m1z5sNcm91a+j3ZELs5fH9hsxFUo1CvlYGwFeU8zphls8AvahM9PNhiDdMUIccAymF
6MsFkHGE7cThXQ94zHlgCobss5dLgkEx3WgrGXaWia1tybvMARixB+dbmxrl9si6yGRNqO4kf2/V
/Nm1Nh26fItn3FAvtSwsYfzqkK7K6LOrThmUD94+VToX2Yo9cbu3wl1u7a0ShdkpqQ5t5/ICxe6S
NriWSFby9OmeZ2DNT0L03rLiiL9jHKBZf1aV01Se3zRmQwHnsLQcfTxRn2Xw3vVnDpopO6bmoY+f
WbSdp0vFKrXcCcV6aJcSklHyEcK7joCYh1jPaCr7NYLLZF05Y7Jsk8nEMWxb/6yWn4WmIHPktOd4
DYBVcjnFjJ2283wtheBKvu6iqX5wHL4OZAvlPy2h+GZ2XxJ7sqD81Wfk4/hPsaVM1zQnC3LhawcW
z6W+Qk3KbCNRN36xbYMVMwpnbtlTrKf4ICdfufTJwIuf3qqvgVtpKMDJ6HpMfbLkndLLpd+Bfjdt
4F0YyGKWxL9D8Ib7R82vmbQm9pVpPsoRGd/CwigXNH68jSSu2z2jjpwlac+LiqN3CA4qp8NKJBC3
WJXRRYl2knKxUGkowkfU32uKZiFm8j2+dckmC/Z69Y3jZG5uabTKk2MT0/Ukr+GSPWgaKSQcN4Pi
ldNPoi/E/FsNblH21oYdZCqKbGvEzXDgHmEMX+BfaxbTuLTGIxZvO2YVLCV7HsrKsOT6WTDmBRLF
wHHLu64lO6Vel9FdosfPLYg3l5ksJRTl4caYLzy/eGeIPDNJpKx+5mFyZMlTw43Z7yV/y+o+i77J
HbED5nYW2oRytAuezzw3pwqA9TkZjgSl0SEe+Qiwb039NSV/gGxJHopZsFGnDRSEaSB+79hy/RZP
nn2xyCEOdN6nG/Mm4U1TfgkfsYQNor4Stb/k8FA12j+NjlVqD21yG5XWjnNENXVz7ayHaqAM5XYc
CA8mUk06ctMFmaeYqG7XxfTZm14q70g7TMwlCCt0MaPwnZpHw9qr+pZvKtTYQeEG77TpW6Lxb7dz
s/JzN0R4VfIY0+1Y4C+9pv6KiRoVu5weuF5B1kJCGJmGTEQdSRuxv3OcptbXnNxjgmBeNzeCC33V
avuBwgRSO/un5Yh3Clt2NIKERcqRExG+VMSvgfylajVwQYgrU+aHDeFvZXB5ozv5XMFCnRGsTHhr
7jIc3pS0jow2MmDsbx4Cg1s9eTH/7RfkWPZUJDX9vlbXg3IVMt3RGcmSheZKk+qkL7VriLW13Fnx
MdHJMucRGh8MGaZyf2oIIIwFZNDrhDQjIOPmp04+pRJfDX9Ha57Eq5nCeSBB4yMBgmTwY8HH6rLv
XrgP5OZK5TkLlznWWhyeAxJfLbsMo1tLO0DlHIMD6vgR5IWAsfSz52MJ6NZKj6df3J+6kt0Q6mWj
2rS6S2D2MNwRxerNt5h6bbsmhviVIFU7jNOmCXn6UhR57ES/mrFPB4Ew1xXLQa5ixb+lhVfATlLs
VFxFNXUID0QhX47N3xzikl61XFDIhkkPYojqaiGGGFdpnn185yhOcndil1j7e+x93LLysFAJNyYg
E41VsIbJj8uZdaq17PZk0gnhIiIPcF778x7zKLtFo/FqLnHx0mCwMPpww9alW70Gzpltrvi78mpv
kWDHYKoislLeh8Iq1Y9Geg4GRK5ekqAcopGr7kIOunw/Ju+1Ydih6iHCwL3H2B6w2SlW7vES+Gs9
bcWNuYqJhE056K+l9pVFb3p9KYqTCJU/dAvRVcxNMa75QfRiNRlbQ7vMVAoyI+1rSVNYbArQ2WZ/
6wSv0Q6sH+yWHmR+JRTF70NyiptrIS/5lnRmCHK3vbBIo4XSrVTuA5XiGHz+Z5NtpWwHyDBiLyln
a1zyebeOQaIThZ4SWqTQ0Q8zVqO3LL2Sy6sp32H50bIVTNTM7nJPA3sfnmp91zQ78hHkP2W+xvpD
JB1OFl9Yiz/IbGDmffWmV6cxuqTp3S+J0toVdWwjY8eKs9Mpa5CptJdoBqv8G2MwDRi3bKbe1aWr
Kv3E8TXq9pjtPB8cvM2GEMCWTRIj+dHhHuqZvk2U91LYzDHm430auT7xzcNpHv6aQWTfxEkdgyBC
lhw7Y4ZiaN0X2yL6dGWWuAqt90MqndGwQdSU44PWTRYhCW5KmNF5xGSaeAImJahjwsfIvwblbdYi
h6YJkvMzdAq+YsGwh/UgALw1GUqRdShozyJpE7COtd7aeEcqeGQ4sXY0B2R5vIhMelrlerCeY7Zr
kLuE2B7PmSpxK38bnJCR8GiLpyJg/bU+KmXFdS7m2xqlafwM8LrN9CnJn2LtS/E0Tsu+2zCrQJs3
Wp6iH4PXdD6Y+BgHBE0l07VHHeywFAmqlwIQHjAn7hBnN/NHZ/AecXrm1l0RT6aEuRNT+fpVf5H9
ARqSVoW5/nzsVPLYeK73LxXXBCsTTD77iSUpps24p3TXrhO7ELJpx162axopUIYoPWuViWv31gmP
SCrB7GOXQ+I4+b8ZnUAd33jDs+EmB9yG21JYoMrFK3wokU+q5e8IWk1POMSkkyzf5HBfqLehWAXG
UlU3gbpNNiCANZ7xmfjklmxSItkpSPSDmD0sPXGqiLiXqxn8ZSx48phIieF9YnhMuFmiHTpkWVmj
Ab5J8UJUBAUzP3qFaYXEkx6TfMO6Pdgy2p0cAZfeexv6zocW3SdaY3kVAFUsXKHdVuYutejSeVkK
z446YSZPRfwyvcxPzn8m2KuvwmEbNSGoLJLXZcIj+yWOCtUfXxcdUBrOIG/mai9wHAWnEI+tslUD
D6LmHMIeYdFKgE722yHo47pjWHAkWw/+ghu5glt0C5VgVWri1OX8nZyvhoFov2TpH7+VhkfUu/6q
aBsvte5ZU3AhsvbkH7/61bMH9UhRXEptL0bbVnhCy2xZuu9fg+tNLF6MzCJrk4Jv+qFRdab5nOFG
HMI/kYfAiDMoHVDRIioT9VNh7niKjub7DC2zOeTi3VLWOLuc7BXIk5yQzDKOIYFyKS1FV6y+A2ZM
LDYcFSlw0n/CQmQLzTCeEWc7vuX+XhuvWvmOXDjsmB7RfcWnrHsP+snNhJ+GgIdJRg447VjkvS4d
HFID3ELcqql8enVA2ciiFZyB9SxjzSkGw04wOZEdX22U+F1MT2AE5OFL87/IWGMInC/QUCEnFla9
zu4jvhg5pq5Dv/gixLEG+U+3+qx8Fxa9oe+mcScVd5nBSoMKdG3eRWEn4o/zV5TQVKKlup7N2yy5
RfFZayux+IyHg6AfLd6ERlp3Kdko54Aao6xLm2+g+SRDARGoeH+9Vt/I/bls/+KGHPWryEi5Ry5D
ih+EE9qNfDuHb0X0kIafiY+i4QksOsgd3aT+bOQ1tM565K1A9fow5/eZARhVBHpWJsbZu2BA4DoH
6VvJdVDIJMLJi7l3tH8KaNaDjMKsfKMJz9dcjLg/nDholidpSRCHG0w37g4J3z0I0lnhrucWeW2i
flLm0RZBZOUNQzw3D0Z92TileuEQATcZb4K1Luwvv15mE6armxY9onSf6JtC3XO+pcojbM5G9lGi
+su3ICfNip7HM833CZ5LSNoL5yd5Qs7AmE6+mgLNt3gWtWVuebP89Yqf0DjzVKY38uhwjlJE+kfD
BuRlYA5iM8Txm5GxC3FnFMnd48vYODr0DaV8N9QPbUqB1D3EcVOW2N7WQ78YQIjyOSEzzU1PaYlb
A7J8mLSbNBNCsCkFYCS627K86KtXzaUTi9Q73K/SN7OTcQm9p0ER1blDsQlEojQJGEyXOkt8ykpO
eu2m1PvBZ96P9hCvHgeEIiyrP5Hsg26NREyuVkb61Qu/kDCZ81wC8PQGOwElFm25v8cQflVMSDxU
yoMSrOrSo3xlFBRXK+SAq/oFsWdRZ5QbOodKJtl2ZWi/jfIuZte83qfxvZhcUGVhvNCH7zr5av3U
jVBHz2udW4G8BXkx7hgQive48ihLBctrpnMOvxeUS/gkLCzQl2H8aSFyLyFGDcujOe79FB/mLQJv
H9my/Hzd9xZLR46qPY1286eTojQ5lk4Q1LbLAH7kO0hxuCTiYJXKKLVZ6LC5luNsRSaahEIUYSsz
SH+R5/AWYKcviw7F5dnU7wUO6hUeAOFSsWpvPpTYWISpioaeCb7N6+IatDaFsa3CvRaIXkYqQKC8
5+lddBNGyOpWnW4vqZRAaSO9DvGUwTk4Y3MjDnsGTqyItjnnSAJ49qWlCnmhHT2e16f3cL5ayQfO
DrDHjXL8e4jmO+hgW3nNRNuTOrrEQdU0ylieEH8oQmK36qMiXF1IfUfwmUrOH6nxpRkJGSRn3Tq1
FUPG/ooMOaaTXXN1NtZuHB/kGblqBgVqPKvBb4cIDL6TRpyDRGDz60YdEtYRytHg7YzsU6hRVIOw
4RGIkw6Kz2Wcr/MSWkH1PTgiUYFLQiCXg7UYbCokYNxGiG3PMJyp4RHOWgVgpi2wCSOXqFAYQKyz
cqWou0onf51kn3tKFeYT7t4aLwC57o42M16WCpFrLhp65CZGwkKxligr0Wlsg8/dHRdxdTbkH+Lb
UbbvU6djHoCKqL+lr5ub1QIxAA7hnWQHpBhKpBP+50DE8/NViZ6PvNkqmex3NTI4en95qRik+nmD
otssRJ06P3X0/eKXMDz6bJ++hgDEeevDTSrcMuQ6ddgVL9QQpkKv8ZTuqL7wQIwf0fjKsWftEL9Z
TrOo5ePr5SR0IBjlUXVk+kEiOpoJ4kI0tv+HpfPabd3KwvATEWAvt6IkqldX3RCSZZMUey9Pn28f
BJgBgkwmx5bIvdf6a63sa3GhU5io+p9EBpR6vbDz1y6ndfzeVfsCG7S+MztwfH2jTjniwktSfDn6
Ck6MIEneDpfGEUKcfpsWKm780sMtoi2JNYg/viNAsSJEnNSA5yRd2+poG3cE59H4G9DT3U9PfanO
pvaSOo9UultVxT/PruHyjY3rsl01W4orSDhQ+UQd8Gu27YVBucmCmHEf2Br/aKP/KcM17t8D4FsH
d6b6NqpnPoYyEdYkmhKptDEElq/cJR6JLCFDvLhqIuNokc1Lj+i8Yq0tX2wg1WoiRZuC93rXvtZ8
ZVZ0IY6oVvdy8AUJ0Ecr0Nam2GQKhSjbgN2gq7bUm1PsOivZVlf+momRhZ2LUeY2CeL18PLdvEO6
QAG6Nl6H4BH4ENUl/K100Kkljpr30ASsiqR5m7Su0NATr9chPiupCsLsL0n0KgIyRwHGUMZ0s3un
mRjH8Sb08pWebwqE56/J652zNr7pDhr8qp3FykUGvEiip5oC//XEFe1A9wr1gCwWBGSizUeLvmmv
JzLK477H7DBR/j6n4V1kJ7oTKdAvdvCVL+1s48tp6acsP2iLK07h+ClOny5+V/Ot7pGKnnqR9SVy
2ofYntkk2RCmhij2jVgSLNHnYq6DVnnWnDsKxHaJLH7cmNg7JJk7xPo2h6NmkZXFWE5KzIsZFbXa
GqM638qrc6G1q6OjEoBKgyEY+yUf3nTpz9euvv+h0alMT2eLVPJvbPZK/mNGN00ZAQ6AUT6T5M/H
Mjwefkkad05ADgBwjrFnp2TGCAYwqu8oe2TkC2ndLzLQWehGyIFJXICKPucL1YteZxq7Z2GqLkQZ
fBZSJpz9gRwx60v6UdQwc+uxaG6mOYx7tG9xowGUyvBzitfIBwlYyCCbH1yHeHfTDSBBB1blzP8J
6l95eC/l46idh1Ra1DwqJbc7VVEwWyfDfMT8VWpsATjo4ttV8Js1Cy/qljnwKNCd62CfXqXfubQf
x089WRKeSZEKLEvxR8EQ1O2yzb6q7GJgDquOfrO0kSFoylNF7CSVKyDhjIP91axr/a2kgzjMzzIy
wRDaR5HUrYQTm5NxTozo6IZoSgEC0AeduJFJpWUdOtqMyMLT0Atnse5O8DEdObV5tqfui774Id9T
T8uBjHYisFnVrnb7ESxDan8XhDEs+6fzOywMl/xvGnDBf6AS2i8i833UUr0nZ6dO+5GJlpoabR5l
JzVdcIq2d4oEUGcqM+LZZnGVL3Jc7zUA2SQ9lParsS5MvBXLSLigiYklFETjIklzwuwU+8Nkq9c6
RinD0/gCm4JwBY/ACXhtdUZ812xSzHVZf/nFW5J5+clkUJGBnHIShXsBGMdu1dcryf+NjH0QrRHG
80QoyE7bLZrfWWqdHFTMPKndlaN24MpSHHI2GKxXUDMg7adXdmkHx7UdlzpIGhUV/vjkSifUjDCU
Vv+GAkJ6MwQ7zrGcIpZ8QYxWQTyEtIsRdHQz9pVmn2lran3DueNSxiI16syW6JpE7slZwtgw0NYw
yNdhXs90lLlozrxwnWZr8BSvNvctjXOsTNqPXj2E0kxGtdS23EbkIMhDyxfZYFlBYvxpZswy/OAK
6EkvsF84vxBPZyHmZ7LKrEpzG3bdgKuGdF4gQmqbq2pTZtNClckoC95S5VYTLAfSiA5jpViPRP/1
+0tc7ApC9fNbQYSBPhxIuPKjXense9HNdRGAiZw66yZltcYKq5bvVfolsmxbWgWrZceylH621rO1
foruIavzTt2jcsR1vqnnxJglcz5FUJy5tLAIevBIvZ+3MclGiDdMHgEeW7xZ4Ufani+f3eus40iI
8YZGC0adiSXPjDeJxvVmyLOeUboBg7WvjUYqibVi6UnP3ArkrSCVwHymcJBoBDdCWKTSTwzLizqL
A5eU9Y4vwWj5tkNYT/4mHY1gPRSho4v2ELZCGyFH4Pxt6V/jGyJ0j76M6FjiGR2hUxR47kK5ZhHY
+saAa69WurIXhVbODrCaLNAZf6jrMC9B1qkAPDojv9V8RReLPOAe+EM4YNF/zwJAx2kRR2eL4cLv
evLQiNtk2pMjDy+mylWIDqLfCT9ZlZwCwM7JC60ZCt0uP/hLDRJkp36XzIgh2kcLHX3yaF8LPt7o
Nec6oJHiG6QA4px+ox95iHZDgCwiu0jNCeTLjYJ1c8WMyRkkrkn7PIxk1GPpIBoQw9zTbD5eHqdv
Q/A8OSjIWuh3ADBaFgk4rvEogwv/MNOW/yil7dQcFecjS9mZVA4NeevrbKfFtfR1cBWu+dINQR/I
qqi8BGHIq2cgiRad3C6LhoA27Suxfq0aNFA+YYN0qXqksQ7EOH0AOM+IPuxcxBczi1ejIluoX/nR
sUaw7UwGldopLaV47zhXQ36oiv+a4OgjpScBrlOEvI72nvt/ekCetb/qnX07ClaMgyVtSTRGZWx7
4V9PjiC1oZOnm5SiAGP2HtCawHnC3/8vGPUDTdBrbXpJf/13oUI2ZitH+il4zvLhRyvoFFE2drYt
nHXAQ9z+hfotmEF1HFnR6arkDyKqbJ/Ojg4yqSq4K9Y7Ukg0a3QWBHzBNDSWWDep4U5bkT5YLlTp
Zrw2FnZH0cC46a6Ow7GdcAFElyjcx9NRm3UQz19p8guOPZeQa8CTQ+vTsqgfte6sUCK28kG/0Cc6
qEgCzUvJyzb4VIP8jy12gGgQF0oPpu2SE4Wkgbch6fbpyyG068eSTe7XdbpKELj6iG4WEmWBwa8d
rGBGPSYu+rUH9m6eppwHl6Grs9J5OruN/7g6lDWitnZOyssEUiYlDT3nvIl4gZqHBQ0eusHCsTdC
opkgzBosOLclhRYgrQXc+4fSFMeINLuc9Kchv/fFJ+oWnIwHiRHF4hokk2wxsonJsEOrkGvGLEBN
cdkgTp9LFusvaCQxPFHw1ap0M9/K/KliX2mHmym/VdiUQPRJmasOTG1+dongSTtEAQJ8MzXIADY7
ObsH0qqpUR5HO3NYNulfp3yPKI7TwHcRmgFa/9U8AqkbuW15C1hhgLNU+Uvn1zOmLQpW5InkBrHB
9IB22ow0MQPgDkwm6T6N51h+ql00q6kUd4vx0BcftEnNCiLwyuKJRalyPCOE2d/3qE/4rkvqP2mN
VeZ6+l3Yh8ij+sd6G1b22tevUkaW72Zq8N9H9cym1yM3kEhdBs5lVqEcDwwwvIuVNmnP+XAUiLAa
IVflzjGCD7XDvBn+dOndgoAYgmIu0XCZ5G98UpzIAnEbvy1rE4171Xib/IdWHJPxKv7VjnSzQRgy
5ECDTVUQB58UXpziNR9Z6pQ1kqpZYl7YEvSB7XVOVArqSFP50qHXoUjj4G+Ivh8wtYRqLZHmsWyk
6oYLYN0gATFAiJJ249QrkgmRCFeavyDcTUNhkDe3ygeggzrKwystKpO6IgzJEXjHCB08xMsMBEvS
I5xY79SDsgvMUhHZuBxWMV5mD1E7vBQj8VqS3BJLCpJmZKuevMnWBBmivhS/SmgtU0iOLLy3qBpv
NQz1RJt4oj1bFGIWKa5s4iPGXnodpy/Iwzr+VPh+MRoh0E5CFpytJOVw8ksMAlMj2vjyY06mY1Uf
uuExsk6PntiPaAJg35rzolekJaSl6EyAs4RaGMcFEFGqbvl/dcNPh+RELEJJga2ZeyEwT+LqNrrD
DXmcDkMe94+4+gjyUy0fWb71+BlKjByvj3C6sOsrIVFS1wTJkoAv2vQCJynhNsIGNGv8GhbOWSZo
7VfWooet27DDwWVL4TLmEq85Erhby05G5fpj0GoufhYAVvRrCrBlexRzfSlQW9q/4AKCfY6Yt0CC
q9eXQD3XUJoKJ3P3DsNWTTvMfihgpdUDuNJgIuBN7MkbVfuKVTIDRAWVldGcLWyiMmwEr55UH5SC
E/2s2w36XsTwzd2ed65KV+Uy9ngTFcDn0HiHi5ft7VgwaKaHSnorR9nlefOHTVaTarRvxqPPrFh/
yfKJgvmM5S8jtYbanDkKZufY4S2OirParsjecfNy3QDxwObOiPar+S3hPwTWtJjmESxpitsIdxMt
tZb6p6ZXYsn871IiqfZk8TkP4yVuSCK03jRraSJfhnIA7ojsbVkeTJpqoZ1y+kOR3FNM5moycwgB
huNVnI966ondLnRmzhzLTrSlAY1Ux2T0rLwlNpRJvtpK5bpMPZUgvHrPIFQWlzjm0UVtwXunDMA/
n5Z5jIyrhWQ1JtrHjz40+7uNtJkFJHkK7AU1ux6xGBBEYoZCdzbEtxiVypxs3IigQl6sLyU6BHN7
UU5zEffsRstOWzo2XegPKXw26jWyWG9Or9dNZPWlDXWtHGs27QfIhGevAGiv/A4R8HBEBNjLbzms
ORDG3HCWxGgQ2oCmPTtSjqFkhAluBIeBXUI8ZWixwDwWScFbsqb9FVGOlOwqIvrSZQyDHFdPtkCe
+JfD4x794BILyetwjoqBCI7+aEaT/GIbHhHURFECf9CuSXMQl6W+IWdhdMJlr3/2EEz2W/h6ew27
Zrjk5io1qRim8QfMFdHRdnLWmHGiSzYtTfX84u9PaY5yPXKjeBXrbOyvHTmDLekTIriF8FzHqxd8
23ye9npw1tKjAMoeNk33wRSP4mZmkFvFIBx3IOicHc6YgAEzwI+qa9opoSbgPJwP8LGUcHo+thK+
ggFLmi2e+owFqGN0aV5YQN2g2tYUXnGAGLim7vjKMOJu2hQ1nQSsYVM4VKFPXA4K6Pb056OJ6pHq
XCper6ox2XCQRxTXPjrwI76W3eo1/NZnRTEY0nWXbTvO/16O0HMQPamqy9EagRB5mcvNBLvCNgbF
hM7qOplQof3eAtJX0j0TA1ZDL8ooVkNsKwiunvWSNBvoWEW6+eVjNL/HgpiauF1YPqm5NWAbIpqP
mImvCKmSw3lY0mBL4XVTYMKcyUR98fiOxrDSS4I4uqclY23acbhiveHF7VYk8xleyXxCns+4KIar
M7IBZAczWo+wr8p3wnwGba2xeUxMiS0Aq3QMVY1rcBmmO0xjmvoeswxNF617ktniGcVGrHxmQgaM
Ass7gPAgbS/Z7msgZr5/RHZhfKs0UDcCQzUQZDOZR/i1hu4zUDyaXlAwEQ3AGZxHP3UPK0ckF8vl
wnxta4YIKDqxVxQT8w8DSRLPmw4+W/6mwiolpbr6EgNX8eSIa6Lvl8WSbbP7ZbzyAoYf5pzC0BpD
T2pzwToCUx68EJaVGCF49VjvUBPJ9Y1wGjK4vEcUe9xDKLoWhrFGwtPgcxs2NeVrCsNsRWOZBGkx
I0sbC89D938RSOCitKAxDyjBxQUuIGv3YcGSyCS//kPQ6l1lPqoEIb/6Tck74h3orr678Bi0iTfe
svZapwcZaWqfX15orxI0/DUHJ8SUS2DhrHb9OYnsRJ4DtV4EcWTbOBoQm2un3EJ8yPphNaivSKVw
jcRViV1gmbV3ZVt6NVGgYjSLiiXyFxkhhONr6JZAusUxV7+XKrQaKKfwP9PRtVSMlWM/I3kTZme/
uY2w7RlCfvGeODbKIFakksDzn5HSInTUkX6t3ddy5HtcglaMRC+zkpKluzCiE1HjAK/zXn0fOjQT
MGviOKVqgKdaCEPY2MfmFsF4DG40bQThnfsfBQ+ENKKeKuBV+d15bVDRkQ7nCQ6BiJW++CtzvipS
dde6dRpQ9xj8TP1bi37E+eCFrbM7u0+pXaLiDZQKGxBhhSmwtt+dsuFN5egLm3dbv99HoOqQuJ4P
7NhuoP21yx5UNseAdQhmPyVLah1CRPe1C4OUG/P6nIRCiywroH865Oh70N4apCQmKX9CfO7w6yQk
XRf+DzT+1J2qdN8QjFj/ZdmzpRCnLJDbtw/bWatMt8xvSq27zZ08F5oxeSs+IyT3mEN/FUiogvxK
ywZd4XXg8ZK+OHNKMkPb1Us7UB9YNr+vftPnB5ZKbceswN361Ewo0HMlbr9tVx4H+SrY/2gllwEs
A6hhf4bAlCm4NH1EuWa66CtEhsZGhAbq/O8LHireISHWAGQqiMdqzS8juNPSDpABvBABKOD+hUJx
pfhW0hmlmSA22kLqNpx5unmwidxuqqPQNgw1j2r/4SiLyF6wincQedwqU4cpiT+fN2KZehZaoWXE
MgFWGpVLKRKGCkBGDTxnxXAK6KNUW8NB5uDfbOVvytjHPDQcsynYo0IDcUndn0YXyT6rftyQ6Rrj
te6TQxeKASSLUEV+1eU6lryYI8mcYxRn7S+vDX629CxYFykD4LSRbMH7fKIKoISuxCNYdncAN8Oi
o+8TQK0nP5CkR8RUvM12AffVe+KQfzmcP8juNQJ1NYDybE0+j5SRhb9u4k3Jd6j+Jo3P3xqhSShL
zk6RvE1Qa5nfMNGzrtkytUXnKleowYrZqaDnkfAHic2qeuZDG167csFtOq4EauO3H3KIQkMRhMkS
sQJJUlqInQkyIcAuiMKJWyiwdk4Oocbp/Bkj0e2v5gi3N2cNqDuWJx/dIoSdcPoduJQnZFxS9ZaA
nrCK+exl825cVUhp1LOmeGaLbIrpg6lLzH6oy/uFFOygQ8Wpj961Sm2EUF9RdykmEiF3tcxyx3A4
Hrpij36FXOedDLsL3CQlDxImcG190v3Y2kscWaZBhNlwRTsM8K9iE0raL/NPzdiT143tyfCN05w+
VO49KhOUbPVCAm7hcZaHjMyrC2Xvbl/s7dqrX4uBR4yrD3OTQZUXLgmJfmx+fraNGh48o9xrDKHs
7FOiPkL7zCM5qGsyGzwbakwn40Of2aAYn9aCyI5+F7EYypCj8Vmcp1xcHWKF/i8s1nQWCBKmm0s8
SfJsT6c3Xzafn/aUnLtdfTg0e4mSqFmXrRqK20i975DYAx+HbLxG/tsuCfog1RLoEOgDlb4PjIgt
oPNtjncbq9oP/ksPdpH1ZFxwr7U7oYtrU09D3tBF1b7OfzRkEcrMJuRd1W4Csm+JreNP9TvU4xeO
fnJFEM7m4NM92CdGBcFAyJewSpap2i1jFdVsIMCXyXJB4LKD7KDYBF8zMoI6jxrp8lOItIcEfrV8
wjFyBpNdafJvzIAM5aFAKcAla707iLlC78Wgnmxf0W/gnFVlnN1Jp9BOrbMyp61f7/0f9ov2J5C3
cc7Ya/NnAOZNnHXY6f24BUal/y7HpDVHt1kx5DEx9rE8F1ELmPYAuf/BfmAp7FpNu2GFmxFIIJbV
GiWpU7zV+e/4UamnvFz2kJc8C8rCpHZ92hto/euvCtWm+mG57HjJBRSDjrE0v6f7Mb9TV7E0KL1H
GIs1c4jPBgJy/8dxyCSFDIUTw+XBqf1rS2tGZXoP0SkgVJFstmMIUYm1nvks3r6QtzMwMxeQHM1Y
ZcgnxGrHiidMkjYq8t6Op+Ld1qqT3ezHU+yh6tSJK8w9YBSufawue2YGX8EaH9J6tOpK6vHkD3IQ
CJO48bvJ3d4nGsteiizynAgLlu3wHrYPCl//odPOe4NojXSRmY9mDrMID3cZncKlQyKTsyPXgvPr
bPJOZ8pBkfbDnFFjKI4lgldmJoYEg2xBH1iyQumYvHEXxUBDqeK7IQgw4TkzWjME4C1hcxOSrh7V
iUIZ7y1yWOXxXQBgIJ0hiGKOnrRZmmTmLzBwsH+vWAaWdr2liZuqH9wET6e4R+TEkemmnhPqpJVV
KR0EoMRfOVU3EyNnQ1I+azXQn+6+AHKqPdMNZmWC1i9N9p1n23wlI3Lwwl81gvrlzLnb2qrzUdy8
fqL2IGXvYBylsRzvY/RlMKaW3znhX2zAgqkWus6ovyPV4LjREKcB5pefik7g3q71J9fuSpeIOuf5
b/cHkY+lv2hBZIoJhcXDh0KdoQrsuya6kuaMGTZyiIr3kZdfOsfyWSr2IznSkIQI1A5+9y0ZNzUd
oNbHWWj78zF4voyblOZXp3/mLRThUiLsX3DMvfQnJsM0esrNsf5l2IVSa9nBs9d7BxAl9deWe3oy
LmiGyZK3TIplDpp6lLttRIh2D9CaDJ4eHlRzIeN+nohZN6MT7AH3QNIQ8HHstW9BntQZZwRjt2nN
SdVgMErXmJRdO95HsveHSrr5DpYGWn1kGcRPc7mVUDsBr1+FaKh1eAUASVNWPCGwm+x7Lb+xzVgG
URxeD+KEJrAg4noR4BjSuo8xfKqK0ITjr/ks9YOTrcXwM2RnIQJDbtR1m5GuANTJjXR3xm1SyrMm
fY8MIowwp71304fEeC8aJnSwmtLa1d1nLW3M18VJDslkAI3y5vUX4EUcAlDCK11aiiOAkdGBtalK
b3jkMRauTT0ASezK8E/qT0P9qaHu049lfAombr5VQX8XAWbVLhkXcEOpg5ygG90MQVwLhbSgyQXw
TqkJskZu4y+D5jjRP+rvLPvS0oIY/kWvjx4qoUXeBXzJI1LRUeaw4ur8c3DLh5TMuGHBK8QvHpRP
mthh7Dkw7jQDAuhwOpenSXJ536TX2STXT37XofYsxPFCcZvUV5PpPAwPgpMTy5ATv9coGmPtHCir
xl5ZtAAvuEhgya8xxAobdVPgOjBPiXZtRoaI+BF1z7hFXX6CBUDrxNo2YH4zKrLgwj9SpLt6qyB6
BuctXTVeO/m3WNPl+uJb1+fXYBpzfwFcYdwqYpb99hctG+nZ6hkb46DuUq73l3SPh3t+gOWPNMZt
91GYP4JCssBwJmgvK0MeUBHqCjgqyl9awg4iZ6sJqcWCpJMcLU61zZKvqvhsMVnm7x1fjaa8n4rw
28qJKARjp3sJjqI1LPGcK6RLhZ7F3im2J69mlml2QEzV8rUmCxw6RhCQQcDTbS+c4JfgiSX0diXi
mt0XhkLMLc1fyHutM4A0zju70xAygj9wzVgtkLaC0EIY5YubQ5iAndD8gsV2VA9SdHZKmHvOAgE2
9wjCN019KuI9GZJZvhFhqg0XwOCBbZjxYsQ+V3C1CIxE71d4HQRBjm5TICsaX4gS4+dHmdT0Gx+w
QMg0XD6v+iqr8Xyq7jKJpvUcNlo/lRnK8vfkxWyT4HKnzzvaBMPbSDbkiFFHUD9tyUAHNqjOxYgB
VYgimYY1MbPp+UoKV+BHRnWzq4FR4qmw3FqPzoT5tX40AtixvBZrMLwXVFRAxqaBI2wiX1PZO2DM
IUoakLdIQxWzKs3HaD00wAI1LojCP3a8M0bxAezK5Yiclj7seV++i+W6gxsZslvQa3BzRAXzD5gm
XyOscKXvYHZrSn5Pjc6gPhOtVvpSL9fKy6H2BBkAMf9W/ceGgBRlppTpnMpUPpkBKJVoJdOVqk9b
70hv2U4Pfn8BOzhcKOzaMkVPQnsP/9nz7B1V50SESds+c/m9q74yaVM0q5DkCmBM0dR2CEySGZZO
a8405u8h25vBG/SBq0DztBwNVcFLBYkjV2DviDMqXIqS/DH6JzP7DSrGnXhnSJu2xLqCpAZv4VI2
WUZcAV8E14B7ouOmrDuC3Qc+GAJYhnP6eood2OIUtEnbUCCGfX7npH0OwEaxMu/6m8R0CeOsaGsE
24G2DBPX9jCFg6z7x38Ki+kUMZYSNEMhPG7mg6x91+A7/htUakZGFA0O0E5WTu0VR/QraxZ+AzFD
RFiPON2yAU7IN5tsY5NMqL0r9CeqwrH81dEzxU45JxOHEvCqJgLu3xjgVOuX77UQx4F5fck7ISks
4h4WkwDW+uhrl3A8BunNcNzXtIkliWGZw8mFrEZG6oaLiiS8GeYIdUOe5ShIjrkp97Pfn8pEsUI3
0Esm/NgFW2wH8bUU8bkZLyBjOYhqaJ1b7RrNfjumf1zUyIbAjZblKlwP+ikp3kt/GzsHlJp89OTh
YPyNB6qd+jch5Z58Sj+TLyt8i/SfhpJWZHu6C1gQNSszWao/CZvdHCELae/+3CQApBI7plugDO0v
lrbTOi+MqaocjXlJjFel7VD7o5HHvtMQxwt6VGiRl7A0RQCvpImSupJBGGVB46nKhGkQzSvH+KYk
Ih7Bt8OtzflSDW5aIosdgXOGjxIFEF809MMCookBhlUQyL8H6FPai8Mt2ldHUkcpoJ7HFmTfvIfG
w5vFLgU5sAq8rvvti/eI9cMm2DR9e1nIw40z4mS8v/MXG28gziem6ooywZxdecGaTdoEIBZIGyJD
BvceXla70eMSQxx1jbboyzd7/DQJdpTJip5+03CbMWkt6OjIn2NTIszjac1AFBix5Rh4YPZJ2Eqp
5ssmrFbi+bJFF0yRr217WvOsUZR7UPMzlAiEP4PW2v5GWSEONL/kk73SIMd9fCwI+QgFNxMWuImL
r7g7ivPVR/lHnKP7K6Gn0JO7r/zS4eeqIcqPes+nB8qLim9nViuKKrhRj4igGnfQCqhg8oOBnhLL
mnXKRaNhLxguVr7W7DPGhAqrQ6CTtXjJBng/SBDrigSXdDGO/teGyCQi2b7GhqsLD/c8cUh6FPi/
s/j3yWXainec6j4kRbztdnXABwj7zNUHzAFfIHBBnVu33KvetLTGk7SUcXQtUutbTf5g583XJ3EC
AXJ9WT/b3SrKd1KCgopgcScALVz4XB9FqizGulyGIzMCcspCfvf9Zzhmyw4PIeJKXXrqzl+UvwdE
InDz87lqryXBb7NR28RobpSWM7O/xmyomIkn5UNMjZqonGFkqU9PtGU5rWZIoeLhUsFkC0FXMhwA
L1oEIs0znzzUOeKLaEqcerpKiA7pMKWzSAEOfyTRlsBD4aDn6vYjzus4w7FPdFOGapkCkPm0pSVn
FnKywLVSQhG5Ygajbas/csJgavKnj+9wpqP3mt1DlGtcovOC25sEMMB+e+5wwpe2M++klBMgcdeD
sHZTIFSCxQffCqrdeCAVkLo4jY1GfdP9DW+5dOdpCxnOneGZgLs4AF4hQK5d1D/+BKxdEy/EWx+S
syRsI4RqVewhSEa/pZgzPlkNxWECCegaaxb0nyi4JZfLCOpRGFagjPuVIA6a6NFYwmFqpx91IPKJ
HKAMrDG86jUBzbUQEyGMww7pmX7mddZZp3Ke2zCxfPeHoDfUNoKwNM9D/DUIsoSzVsC3Ff4YGqr4
FvPhzrPOqwvYYW5hakxYvYorPAnF5aqVcBf37BFYYHrNH5cVD1G0qF8jo73qaqhUYsyb4wDWwYSq
1l/meJi8YF2rnzTPeJOxF0BGSTC4x60LvydEQgqZPuRNz2OuREdC2MLVZdvXSPwQ3PUZUXBgpj59
rzdVgmXR0FySuFNh3Dq1AToX+y9uCGjQ/gIgx/jDoqGZtHEC/XwuC4Qf9uy98g+d63MP3HXjAWxP
eTEurq0/R7Ks8ik4zlxRpkXU8+Pw/ZF/iL9vJQ6NEGkpRBbDRqP98ld47vCCwXtq1saOtoMBVNmD
iqm3UTulUrvKLQvFQ01xC6Hc/rYOkeecgA3n7MWuQs1fHqJOnMdU3CX0bKGc5+Ho7GxmMnnr5bt+
78wf4aw2o88Msx+fjAynn4iTgtfzo3C42XNEQqxmYBykuPKTOgC99blDT5RTBM1JUFkkIS0SpC72
+FB7PokYW7x1yyqq2GsUS/pDik+OcXrpByndFfKflb9pIs4IujP4isvnUAVkyvDshts6PdXs9Syf
JJSUGyN+y1Lcv96Y7xiZAagjmXWUzzFFix7zCgPl8L6/l8W+LM+t8WPzLz5M03pCQZAoAvSq2EXo
excT8MxxW40hi9uRP0K4phSOlgRL8DZb+16QXKfwQpDPC6Fys/W7c6IJcJU82XAinwD2sCTgAVlP
sJ42VoshiBugDjXWdnolpphYf40WoHtErr2RkSxSzYI6WVhWyUE5erZMly4juoEi3+S44FfwJfIS
eoe9gtmelKsBjr9hmKfhm5/uxxYoOXdbRIKYeH9gwWgZdhF0lcmshULkxqPfD7Ub93jSflsEXdcI
9jLqW4WSa3KyBbLaiiTtMVLYRT5IhTOqL1/5brVNXp0g6vXigmPGcr7jhM7YSlqOLxaPLpxpdC/C
fTbLgO2SIjPMZ6NrQzD5/SduQoBjELkbmyxpViCMTIxH/MMlNmd+5gBzcwQNrKpvhin903gbE5Dc
oUJxm0PSxSpVXDutraGS2hlrkFluxSbkE9/eb4oEtadLdCml40jb4HhqdVW8drG8NqQlSb/yx2Ss
yOs1bbZfpKE8k/p0s5CCJqtsjZtD3RE8KJYjTMZUNglndRMura5ZO9FFrxGNNTDpq4QfsefixDUL
173oxc8ic+Qz3NkdCCiq+K6gvYD2SvubdU9YD3K+ZTEPqyGLovQtFauYQPwyeKulK/FT/YdNgZu1
7SMiMke3d9B7O6+ZY6L1V+mTTdo52t2FBRIExO8bjF9YHuZysNbLeyv9Fa834PAsP3VoOQKAcgOp
oAITC2Sw6Ju9byEsP/TJXbWZOIn/rMFssGsKVZXFYFuNv8ymfI3suxC75r3IWLi0vWTwS9Rc7V0E
xFLi9rv4fB/JLXyhlAGJ7ZattUu6v6K8qqg9yMfi2SLrcyjmJy5vQppQrxPsyKgFC0sRB5IPyXPw
QqLy4dvHG8ScRnjJSvUpmODbJ4JCt4vZmOMYvQ/4BWePPvvD9A6S8Kz4N43dO5114uuozI8+2hfw
MLHnVJ6uYjPbZOMuBvTVhP4UrtGUbTfmOK0I+311XIj5Z0VyksQdhTESOWAWLbVP8ibEcapIGzhn
hxwXorPBkak3wgdyaH2YzgBPPLnWJWa5Yk2maaE8Io2xwtlK8r3qfloN9DGrkCiR2Ftb3KaFW9Dd
rqKIDMIfmzwxrkmkKddEXMcNnYAXX92X2dVHSOAT+CUo2YCrtmevyBaEBKK1M8xfgNaguABk6Nz0
yUJzDqTAItsSWY/GTP4Z7TubpMuVk/oAfj/m+PVS74bczI3qU4M5ICAHWHLcdU5EUgFAEOJVAXsG
xZ/4TiPpk+xJd8DmQfAQJuo1xzNfRDNsZOBPHBUpy7yx0qNlSp128mVLX4XzZ+qUnH7l0qePrsIq
5NmYffLJSA1VASxxSXfKXweTdueuYaOJySTxKNpZvghigJLR0M6jzImCvWatLeORN3ed2aUIL5ME
4EAczhyAC1xcQpTYkq46XRQ2DW0E3KR8N3m92dmO/8TAQC/0iB0Tg61RG0nHMyMNlVtLwwrBYeaW
vVLqdcz+Cy5jTYe801hiYpTyz4huBxlFB/NDYu8TBGcJVQ7BhuSfDNDxJXUIRl5uI/O3mNfU7ipk
TBzwkc6BtteaN8v4i2AcwuYMyeLTKZciJbRPUb8L/XNQv2NFA/Be+Kw5ZkFpC5Nh6H+TeScUKSCL
EBNcBbQn+N0+NPdae6oAgujoJtN0XNUVY2Vjz7U6clPl154TWeo/EWi6CevmKypQ5hDy8xKQAHJn
44heUmy8Xa1io8LclyHNbBA8n1Sis0rp9h9J57XjOJIF0S8iQG9eS957qVQvhFSG3nt+/ZzsAbaB
md2dnmqJzLwm4oRWaR+l9dkbz3EsV4apIakcZ6mNPiS+gvDGEDBlZJ4U+NdR8tFRoAlPjXPlqxgO
qm1cMquGb5+DyPF5GaLRYbn2mwd/jnFVy6vs3py/YT6Q17mmiCTrBJuuGP857oZanaRDiWPj49yC
hH0z4CjWIenYjWOwH9gJDEaAp4HFmsCHGT8tsa7aGpcEKRTgOM0ti2rJ/RTqdau9a+NZNR7Czzdy
Yqn1N9Ys0bDTD4fJl+S//eHeDVi1NhKibV4OHkoVdXBlp1QEOMmw3juXoMKZtOv7kzUQudJ1kxvb
uuCvQiNa3ePglJYB3IyXngB7+sgpsS/gwhGDYOpbgrd2/1AzQicFr2iyNBuuaX2Ryy8GC9RhcwLh
CCjskNhn8mfA5TzcjE1tnwquaA3VHh5ElOtczNKhPqvyw69+7GjrpzM0utuuWwStmBx6M3MqlRff
OfG7yKAtCiIUuWtVBAD4GomMhL09tXGWEHc/MUuuppWirjuI5Wh0oWJh1+A+I/HG+njB2Pb3crd3
YaRYbAJZhCOQmNvdZ4Vnk4tK3MtMC5BozeV0G8dwdznPAHx6PyphGR5+WDGQ780TIEHv46gjgJU2
2gNSUOli9nrL7l7O93nOu8NgXfq26s/RuTE9rdm12HRg/bgvmbG4TP7vJGd2DBK7ElvHeBuKlTQs
W/WaYGYLyw+DwIJqOkJ4PVMzTasnOi+Am8C8soUzEyqPUTmTB2sxZldrZ6Ko7dRh2Z8arIV3trrB
3KxH37n6tmgmCqSP/FtT2GPY/FUQNuEMBKEcbpNqhZKpzTehtAeO/VFiplWWWYxWndPSII4BMaD4
3rXAmWg66YgrN31WjfMxON7SYoolBL+1y1dF7jVwQMquDOSA8JojZpAeYmaF2+HDZvWgu3vxSXjq
M7E22Qhgkq3/QE4JIXzdszLhb1J6Wc7GNbd8vYN/xPuAVrlEqRai9a7ZS9gSCLtopiG3kPK9RHRN
f7dQt8Bo/4jc543VdXoapjlZi6siP6QqzdZB/AHC4KHJCNKmLHqVGysx4MFsNjgyELZY/Xe/DBgf
0cwjjT0yTp5EkBoL6Vjh2UAdT+iSMuYz32a/8JGSIDaeYrY5R2Zwmsed7fCAJC/JAJxYTeTkmejn
BGasAT3K07/Taq/ll1H/8pGwqWjimhsFFVoQ6RPcW9BNKYSCeq7zghe7mrQZaWRAQlCCBlrTEdnu
vOgyEt1R+c21c42vP5yRT8lzH3xE8VVhgFvla7s5srm6gdr9MIx3JRP9u6jq7ZByXnmfQ3FX0TqK
u1blYUyJjGoMpOuMqlt262gTUMZxmBZIvcN8ZWUHA014sCCYgqKBJTNYQLY3/iYk7TC+kEvFA/py
7BA4ESf5QDgcKqzK/XLCncSby9gWrd0U3IFfrHX9IoQrcvApPlunw3xUXuvg5ST4AxnZlWBnSLNH
NNB8DflbsdYEbzfxuyT5ZyDv8zZ0pJh/SulvWL9Tg1uIfcNQrkgvm4UucocDaircR5u6eGTMp8lj
+NctKirE7l1XwC2mPuZuz4oj5EOv/LHxtKb1lfTyD5r3QU9Z4Lw95ZAVG0MfmM5+RfqzRdskN285
2zBw4AJPg2dpursWqYi/lpnHh/qWkxvN6i+Z32OAiXRuAUdUiTKi+z9W2UHqbrYxy2yAA9kpJqWV
CKAsP0T6XyObExsr4beJvO9mzYwZPD+x/HX9n64/IfYcxUdqrVvnWmBsIfGB6cqL56wokCRbCzeg
b+RjqNZiOGSgkyCxgyZL8+foKQbxtKMaKB4hyvIh3lfp2szFxrslRZsXEevHwBwTAzOhw2jFoMyw
RnmHPBCSci/YtLb6D9/MKO8bFDWejWpPxSNBFLC4wTZqttOSRTgeZO2eSxcNb0NEfYwcg+3SXAGO
aMySrWF8ZukzHneWtsNQWEafCUdYbp9Q3cBeXVAx6OrCtBAYHdt62ffH3EK5QEpYfiMCIUUJQVte
wdz+34rFgoTDPonXYv5fczzpxlwkvkSkj8ya+svOAE9aX0IGiZK0MeeIpQhnT0A6SQe8BwNWZyom
Zxsql7IDPPSsSh47oRMVu0iOr9lo0K7QRlRhvVSzn95852ibI4Zvs2yWNMc+IyJl05tL4eQLvzTc
x7h9Qem6CyFOjvxd3y6kduG0LBqhaKAszr1jjQSK6ufb+ow2nrYRjn6l5t4QuruVLS89ddnpZEYv
NPlNPIZTHwNI2Kh2AOzOZZsEklvGXgVh+UeJ/oVReaguf6n1a0xK4pBmj2e1v5l3gbvPyC2Q2eBw
NwTZxbYQpLKtqObV3apWISM2b56qZ4vYwSVpMRkIEpmJOAOowvs32XTs/3UHzCHlA4xbdJr3QV0Y
KkUKPcO8Kb8S5Ldgufs9i9pWXZNAwIZjhUAXKQN7pwmpfPiUp/juiqWmUYhs+uaXEg4hKZNdftgg
Pcchst+OgcUtzLhouKtML5gza4KRsQ+Sb64HP7lakH9IUKTgibot21aROsi8V1mMcLSunrzLeYhN
lsNWj0vzOTDNsGBcK+UJ8VQiL1NZ4FSliJhEmpja2lkgGsPWphUfJ7r3V7Z78ZtDhECuzef073o6
iBlYmD4tsheEp2kEzmtge0ueRsckCss1ls9xl9TnNL+6BoCr77oUAKt9jkjdZGpHziy/mZ0fiQzG
8WKRH+TvGWoSYYbDxg+gixE/tqVWSioOIYxJuHjzhfySCQhCvuEI4gPwH2IhmABeoQHE/U/ubmwq
cQIZSqZIMtdOzdKnh+vBdprKLkWlsisDiERiJsLrj1YRHy2f53wkIA68EMrT3Fxl7dbyAb3dHKoC
KAM5VRzZ5XxnoFv3GQ+2iwhlzYA/R7/XMBvTGZyJdibu9UWQnZsowx1J3nL1ACXmJm/xQBckesQa
gy3yrOd2fGwqKHE+cXiY0w18bozTBIu1HDCJVFuvYAxx1MxPp3rz0k98zErsujkga8ShmvJVNpgC
Fk3z52GyplhypmONYhmlA65bsU1NvYvGp+M7x15ZDXN97njY5TO0Q/XMs+6/3zL/fzrDuPvRhVaj
tGdl9+OyA0MlOW1RznXypnPW0KdDkpwSRNXOT2f9iZ/BhGnhFsTTV6cqY8w4cykRryL5DYe56Dsb
oGHtNWRWKakvOMpyvsWfDotIHWDlOLxyZPjpp166jcCcLe0+xGvPO6FRtOWdpgknNSMRbxOIlIuF
TmZqtu2VW93cY+dROYhPL5m899xVHuwshoeTEoTcCgXbR539RFzfY3Uu9Jmu/VrpX6qBZyCzZ072
XljcnPitOlf5w595zYnEhskw1yZR9pTZKgido4muwepTqq0M0+qjaXYa8JpgY4W0pXPcdW56a5kN
KKX57zHSeDRALhDaedQMjBirzgeqOUW0PAX8wimLlWX0Zg0zKWb+fr3WqQm0emF8s3KFWYPGEBqQ
MIybM14E65sRENNcVDnkBZg7y75WyTnuvoPhmKk/XaCu6upclxorZXBAhPDo1ivutmO6r9jUxtx6
IyuCXLnKFxP9Q7L6d3WyGfMugnyVmA/imaueaFm2Xe0eyJlWXuxs29I+lE4+B3gDJIsxsuhT1OZb
x7AxPAT7pe4WVXuo45MMCCzbyoxAGWbZUwPrR+gx0+OsdFMBXzYovngpkwX3ddju22E7VuhtYwjH
vFLMzWQwWHuOAJMaDGFFcPaNPw4FmCmWviTCxvV+OQ0Q1P2OiDR6hroUKi52SP23pWYemR52LB4j
9QltwGANWVVUdt0mitbNuMJcMAn+4goR0aN1WWl999WKkFauwayb5cjz9EfMb6wfh+AtJRuVw6ID
MdhfWiYohUw1C2pBR3brpD+Se8yNeTUiR2L5tRVeVxXTTrFqJe5rizN7/09GJV2ZHk3SAvbmvIk3
qreypbvIpi8WWDVWEa4vAzVHwwtEome21hoU8wJKexqDQ8YImCZBMDzwmQonQCcD69uSo5VugwGo
6AJ55AziRNo+OqzuVbqxlC2ouDLfWfmp+YBJiBYBPEx+VaszW/8cy7mF3nwaJnPuUHRSdbfvw8PA
/SI3BORQO7Kohnb32VAxZsW1qj4H6vnqbJVnh0tUU5ewA0lLnkRodMSgqpDOhnojH8hq9oFfTpL+
2eocWOM3a34B7a5RyyDPt9sKJ9waeru5YvzdtU8SFia4FFJGfQwmcAfSEmrFybm4A/6CZYhAuG9P
lvtn67sRfXTeIe7jxJL9nsj7g1rNcw1xAnXXUg83TnN0+i1szYHFO/x2pplR+4g8zrtqb9PIq2RM
tMHBZFqfpzXyoYemraRsnZDEigN7LBfqLJlhexaaBW8voXUIhaiA/iKaJ+kCOrrwzWj9w2LMGoGg
mCCJyZg6wzruNqO5dMylmR6VYhci1ZKOJh1cjtj8bhhfynBOpFXqbAz4XRUDUqWaS34BDcoGsIHm
D0tgvefKnqTml8IpYLlPsS8D14s61Uo/g+4ApONDS3ZjsY4wlcRod2i9Z512sl//PsDhgqV2Rv5f
6O5k59K1L0gvXDGSu0NanSrI+5AypwvRMunRRfiZQ14cGStn5T4U5xUgdanAIvNKcDJ2c8vAo7fx
/B9BnCshA2TrFA+ko316lbxAz+2sK9I2XdjnjjXJCeg++NU5r4RbyFw3WDkG9aG735X9i2xmWiMI
tJB7i1NFJ4q43tghbe2UGhl6FRhbrWeajmNZAYhICpOIkV33Govyc80LY24T+54/+hh6qoVjiP5C
BrHHt+3D0vHJI2kQsLg8lr0OLQPDScrfWlu7X/v9T2cXTKdx0NCzYjFjqVLC5BQW6mRT2fuxRx4+
pSqNeKrcBdofXEn8uzUqBLYbgXrxlI1Ow20bR5NwK6HnQygDHZefN/PBGhDsNGnNtWKuEwYOKeOx
hrlZ3pFPBo7QnHvJKsPtZm/FMVo5M2XOeuazHh5hs7Jpj/orrMhYAmlvsFbSWAOMA8fjjvolYf6G
1j8uQdafWDRMOF9ka5uT9jBFedxaT1c06hCgWD/NHGjIMlzZjXZWg3uKP8jCdseWMThC7RuCfd7M
K/uOhgbZPa8jllZnOCvBFbq0w9xU9d19rr5EWAsnUEOpAkugYVgK/CnpT1Kzl6M7etWpz5wZzFS0
QVYamMdq4s+xjBsYzI3J4C69esqkzp/XS1vf+7TdS92ehdGBmj0BudEgNpZRwohbooWu6eCh44rQ
G+CJOFwRRxu2j0QY7OOTpZkWgHSgGrMfyNC5o5r4qBuPOONVspADR4c4viKkgOmrggB1gRJYW18s
LiLW8FCpKJKBCf/TC/m80tG+qUVwOF1eEmMmmHvuvdeA8u6HZgkGKkLR1JVLa6dnO2t6oz+0P8ZZ
BoCRXQlmGeJzFm3ELHgNVEOjWM/WrX+1kbxLzrRzSVX6QmQYThhIBifRy6MpUxnMqvvSYFR+r5E+
eEuWdnm/FVU+TlSJt403nodzbNfSsAFTy8OowdSDn2ZYy/sXUYFwHeUOcfYxbheZIGxBJXJucTIX
7r/83GXsilbcGu9fPonRuTIZ4tUBmQ3X9h+wD7kuUFsWkRbymUwGqT3z+yO8BaysnmFPUiz+GWB7
2dZnJjejodVEGRCva3/QSs7h5tE880y2DrFzyzY6sTJ5aPDBaZ4RMcKL8IxHxhvij99RSLCe8DlA
+cQN506zfjf467ikexYjWUhK7aEiELxdaD1gJNghRNWAnsdbj7taaRb8sSHSdMljCHd2vEGC7oI5
sJc2QifzjHNkUtVs3LYeGnmI4Im2DgAQG4RU7llkMI+X1X1YMellJ5KB9EhzSMr8AZgQx6j8O4r7
YVojhxHjSSQqXbQYk88U4J1TbYJhLQzISjETZmbV3uTVKdDWHDK5g7gThA2Pa3mr8Ofqm4QiXSa+
sqBdWDsWfRrqgYHOitU+R5XansjiyIdz1oST0WMXKcAULCMkg/MC0fz/0miFkohvr4cwCkg9n0l3
XMptuRivkCI9VKZpfyl1cCXeLqjfvbNohWOW/aP3TomPzw9msiYcBoskflMk6tcxn4rBi5tMJWp8
dRfFj46lJqACVVko5GbS7NErGqCohJh/UK6N8Sm8WOFXhurbHk+im7OCvTQNJ0q785BZeYSC3L1i
NSpL273195Shq3SQ3EtZbCxnKxuLMMTmDByzHhBcnGOh5vaZwYSPO2ABNv+99h04R5NFc2Q9w4W/
gHQ4Bj+FxNGWmZNe+oth+mXLogHniDC4ynHvOedU3ugd2YF0ceB29/KwcuSpDBRiEFo/ZdfU7x0f
Q01dWpVHsIfZcCrI8un1QxjvZCS2+hHxS1zUH0wCxPUbaite3qL4Ip+Gr5qEeGacFdWQE/g8rd1M
+Cqz6pUQO6hS9HNqgkPLEBgw7S0oDL1sUdPACv2kdKgQekgX8QcUEeGJvBjsh0eUaYD1Uk2QsEBF
jJYI0JsSbeOwNKK5pN51RgGEoIjBS7G1kJLRCFn4HP0VeXIfNU0gyrM24C5rHzpR1JF7CLOFBse1
d7BAYNtTkLsBGGSe2MbcUPbBnELKyx5SFE1sDlEGkwJcICZJ3OcJdspgWLAa4yplgrNogiW5wVp5
wt7c09Hb5RsOn1DC25dR1Cota1LjLHTMvfMtWuxuVcDvqL70ppul2DXfvCXuqW02bbJTtJuwDTOx
9aKN2a9VHfzzlNyVsf7Vi8/GfHuoHTLEtkoFgZnRh1HMB31mmJ8Dy1TQd766EG1bYJyFe0kvppK3
K5096+1FhfKYtQ6YAlEnK/apUz4Z3ltoAzxofCyBOUKLe2bMu/S36G4URPGFSjes4Z4KXW8Q/NXK
OSBU/ncMD2+SiLs5us10/M1a2hohZ92EhDekq5DPSyaOirGb1qzzZFI5uMBkltVrwFQQIZlEZPZx
5NJmDUjUZnunO2ZmZyYHWCMRAE00O3J6IKNkHvOQ9tVZdnfQ/YSmC8YadTT/WIB4Zc4EliwOHjW+
ClHKaSqv2E7QoRhD55hlDBTtrJQfqfSsnSsOZoPBg3pJ/WcFtNW8ojNoxA0c4CxHH73WbVIebnK0
asRowERNW5/iYp0inQFbrFNVD++sQoTqTNkveb8deSsWKEf0PEIaDiKOosfifyJmtA85cthRQ9Fi
Pw5Pywv2ot6QozcLf9gfqFa7FUP+GRkPAzOtZptoi4IJs0rR+V35az1HKou2K16y/XGMHXDJj7pY
C78i22sx0abFN08lCA4lBFqs3bVyVTeCm2zE8zbhByJj5K+c2tBn1VXsvUyBH/F2FOv8B2K70ZAf
ucoBc3ZsZW+pIrCaLAKsa60C1b1ansoOjWUc97HHEDnMsolKR27CEO4cAeBCxTWPVrQKLqpFGvrg
KGt7teZ1S6F8bm0gEIwufGMnDNNR9SUe82jGP150M5of2MhqxhID5CLz4/IAxl0MN7XgTEABXWyt
HR0guBlVgIbAAZKV2CyE2q9an5OORocVNqIlfzXNt0G6N6wDxkWiYm8eWznqmUlb0HJJeH4tmhXo
12Vwl7R97aJN7Firf+nxIvVYTgUYoQi8BtEg6UiRmMgp28Fk58LQq0h/WjhI6paRnBbcfOOcRUtT
XRfSpcrQVqwNlC6QI+21nSD00WbMlXErcmZU4SZvfwfq3yTcxy1K8JR21HqVEYd0seqJCSKtTHRY
mvIqkxSMzDPm6rMI0WpZmELb0oMBe4l7L83ipSrsOonDXqEHY+3S4YwMN6UJUiov+RCnWeddS8Pe
V1L415TFF8kl3FVeqk8NSTmOo3AdUSsmqfyn6c7RT8Z7IgOgKhUgDczz1RD9mC9tai7iMl8R97xX
rOWgZ+9u/OpIk7T5crWeXC5P2puw5MfMfFQJeDS/XdjMc/zC22Qw7sMk2ZVUkoHcsFJVbujFJw0u
fjAx3dlGSQp2FWkh/rc0IncDk2UB/cIdt52vcpliAyn0pcMypWl54MqIQ3OY01rP0f9P1EDb7fy+
2bdys7ccZeHl9rlTE5mFS8P5O8vRBmq+hG4GQ2gbnf1+XEiKDm7UWcgR5abUH1R2kUgy7MyBTGTN
29qc9/RZgrXZcdaUcv1j6yGrButkOWK3Qy8Rk3+O8M1BNzYk2coK8IsC+UNm7jN1MvNzoUKKHWDR
mT3wxX4WZtBkrGGRjehcyJ51baRXoCVdr1zkIxtgVlG1+uYwltpuqSRkDmrDupOlXeyn27wNCA4b
lzEywQbhg+Jxb7JFGJKO7DWHlwrpj5rMm1xbNPScBYDXQKc3zqLjmNi31sHq0ZrGMR+7nR/mC8MD
7Ise2YqVaV+I2Jychm5EaxgjfJR2ZrDWE54IKqwE3xstmJN8xrhPeq/fe5iCoG1uDRgCclTMagum
KNxHscbIQuVUOWDYyCgjnnge8RoFfrHteDQoTADoqWRaFoswszCegSUCbQ+3eN7agLRYX4wKyfVC
BFSSRaNwUyp4vu12q+gvSX6PAFVycfb8KBYAG4sIggqeVsXSk4mpS0WhcwFGVEosbUE6Pt0fUZbE
yFYM9vr9MfSZlrNaClEb+gZtEsrAyGZRbrD2g9rI3kJnbqyHeyf+zOmrBofOmaCNfi/V6B8IhhxN
6DSgtWqMzgYDVZM18TCiE6thPifRNGzocHrwrqzV80SfqGRT2ODCBu5slXLDeTlolwrSwRSkhB0C
BfHv0emwcufpUuw3eTPzI+XDwHDFCezJ9MZ0msE4d8fNED+LsZrzg86I2ZzFBvK6kUK3/dFrZkqM
ScKDbW3dYJPi+mCYSqU8RZqkVezWOT8s/Aq96Eb9q28sLYUMMDaXxNZTEX6145miO4nuOR7fhgyy
wEJkx2wCGVogdVPPTxYV6Q42n0iM1yMmA+DDZVDmynaIx85CiDCsdABuXjKr0HbqDEKkRL4xUWw4
FsXHOwquDVEIEgx8C3W1pfOxoZ0XP1xAQxtnnA/aoyXDqBPyS37D3KRUCelDhaQlJm2QxRiJJoOH
5B27x0BN1cDbG7Bfc1232dTrpJkaoLd1+3mKBG/EK2Cly9xn/VgxXqOpRJidI1EIBqoS0EAqevZU
AZiKiTIBAtWKSo1HqUSuhV4AggCah5bPXE+XGlCv3I22eqnMknKg26CBYzA4K8xLmbMHC34zwMcm
MwyVJ1zQvYw6mY6sczMRAenQR1d8gBzu4AvL4RzUdMZ0IorF2A2ZaUZyhoPUIUe7bkGxsyAY+9TL
6K/qPz152ViJBZ2iUpkHs6wUFSv7eyV+lC3IWW0Dw+sKub6iEwYIRImYfksBk2JG5ErHJcZEO68o
DS10YP1QzTxwe/WrTjYWALSeeVfFbk7m1s74WTVAJJpsLbtW/rDDGmVFOMGMhasp402pS1S0X63y
9j1Yogkf86mzSTGllaxmao8tZCQcoFM3cflZm7jCWCN09btzH22/d/xb7Bxy7Z6puyr4VIon0Aq7
vEnxjodfo71UeqoUg4aFMT/ShFylHqzADNB/1LQEPX+f9fOm0rkykFD07tppXdZTP3oHBrj7bRCt
iQmqmInI4T3mnsktHiD8lKeULyWJjn3BRl99pTazh1i55SF4V5gjWC2mISQFN8VskBFKgGwjgyLe
y9+CasEy0zB3CkSpwQJ2PHCL3tIcUV/Ad/ceu6NlfiWooePRnQnzh6MH6EreBkSVP1+9No0C2YKZ
m88wFmJSjcsxCF5BxdSeSCiiDdK/rkE8aaJ2UJ4VRoMccIjyq0R/NlOp/CtFBhrSzF3l5I1LgSuA
dMiTFB2UEqbXM0BVLUx46jkIwa5j3lPKbBqpgNmSj9WII7R4tfrN7K98Eh1eEFbGoOUiiUCuYJIa
614+efk1IUgX+FG4IQJWMckR4g1k603iUbYaGA/J/iJhMxsdlejQQtT6aNRPWaH9l+Y+C8GY7wj4
hUUfp+FQK6qFgZ5t0CZJ4E5sNgE1VahfwI+WCRGRcjhiGEhlPgsclTXbAsP+5L9C6If1yXwlnDJ9
RtViLzQe+n9S7BitHyZzjRu7sf255pmblH7XsPKpzyjOhWQbxRV7JYiR/ZfbCjRg/FGzB1YZKtAU
IhgmFJGFNr+8gSQCN1v2WbGMyqnID6ERsdi4I6s4MKqSIsJU9joxbLQZyZK8N6jRIJY/rIT+oduR
czMgoezm2Rqf45jMYTOLil298U9K2awYjma49YKzBF4PTXuzkXEv4urRs1XmwO27xeXPCO5VAvvZ
MKYwlKt4yJP8q8SW4vEjZ07PL4lkXQgi7MOJkA2YOsV0uWEyLkPUQegqVLqnWAalH6BQ129aWEy1
9qi72VxTzpJ+k0iX1NS34l7N5K14T1blo5n+O3oqHye4SdmOFCpH91T3r9x4puW+sTz4RwZBG7SH
vxonSHYKUqLe/lR/r5NIKl7LNPmVrZtqvat+o7qHHPiMtUkRwiga08XfuMzng3qPoq0Urgo+38qb
aYE9NzU0Ecpfy/DbfcA6Awpbuhs+y8DeMk1gbccypt7IzpYoHnz3lb0psVsml0Jcs8FLp+8btKuS
P5MEke0ff2Zn2Gb6hTdkGD8zrtl0+O4Q8iXFF6DfOLqgMBzhYsp73a4I6CYtWV1Z/a2iDkhIP6w0
fWezSGHmXyuciE+Z6yfE2V46R7lhRrVzi7PZfKfFsuhtDL70LQEmPkLj05Frn81Ukd9U3+KNuaXZ
YxjAQXUXoz6LCkGR0eLOM+ybyjGNkqnpb1Xl3BqXmhlKDLf43Jqkm63tuertw/asUrwPm7Cgl9uT
kM4/W9irDrTFePSZj7jqRbOfZa5MDO7UODpgaGOf6MjsAg8lp1d5GfzvJHkpyZKdZqOfE/TdNOvG
eFDrFQ48Td3IpIUo4caVB0y1i6J5BDJix20cHe1sbblnn8EbVLvO3ZSsKtt9Xsz1CvjCujHOWoPI
Ur6N5rVDv6CkeyjoJS2jrTC8qQ4Zhh0+eFd51Om6ynex8gzGvdxfdA6CJrjxyCgcA/ifC+dXdYyt
MiJm48YUfxyNXrRK3y1rXSu6MjQBwx54f1J7ZyyvDLsgZHH6kYNFoCTztK3Jsg7zIksUD8Mhs8su
u+bKlXghBLAHM8SChO9wPEpgIcXS4mraq5phkL6N8fqG89xhXWFs2W0PzWfCRr7D8UNnK/Su1I3R
wjUO/EUZHWXnajKKtQ1GlCknOtKE+GiUN8vc+yXMoZNfbBIfFf+qH5FELoHr2f7RR75IZISjHULD
nroyVfiCS461uIXqt4eW33UnM34Ddoj5RrMGXR5ZLn1OrcXp2V4Iws7T3xi+ZvETcf0lO98LZg2K
Bdu3pop7d/VlW6JBmRdYlpyXVL4H7zWGD9PGmyptneRIdzBdUIH4sI1LztJM+8m5a2w8WD1qmipD
y9OFs4DtVua9jJ58aEo90nDQdmbxfvDJqacDjVg/+Mor8u9Z+zDNWz6wgJmV6QwzkDts6narxl86
2/n04Plng9+DlG0GCmqz09urzL0SfnM4VsZU9fAkTALWUmD06kOu7xiwVEyKMRAiM0WQ8EpQUNru
2WGBVrnnUKF+gruhXlT3R+YLyG48EUVy1hu+0L+cWRkiRr56DZEumNtmrSMs93hqj3a/8dyXXq1z
hflY9jV437W8MDrG3/mu6/chcTHtKgwP8Ixp4O1uSUYd5moO+OhXvE3NsWp2nrpVy096bBmiZxg+
JPiblFG69t0291BeFKgmWWs4mzhjQ7wK1DvPapx/V+UKWV5vkzmafGRIkAiWwElCqjHDk3uA2UYB
a6ecCpyTCWdxCxsSnC2k9okJ5zmBHsYodEpZmNveJLRtZlW/4gUTw4O8Zla4C41Nqiw42hr9npMB
gH7RSP5K1vgBGZN0gBOUKKB1+MlyZU0YsietZJNpF4pUThO7W1ftEx9EPTLjWrvKluGhg6s69D5V
ZtxUwB9Vh1WYX2OvT5swmdBRk6m6shsCR7VfXQQqUNN0aPsi+LWyLVT2nKiWdbLTs8FgIV/74VW0
afywbfmmS/XguduMYUVh1KIYtUryMlzUV9s0/tVwJLWMfwOMhUZw7YZP2ruM8ic8hsmJoLbUnReF
MD0kHlvtrR1d9Pi3UVjvy89e/86N7yL7KxD0pxOlI1Vw7Xc/ZtRPMLiK/rCRfkTmYUIf1pYXXX3A
BauoQiSG+f4Zwypj9C9NRriJl5QsqXjl2uukXrkVKLOFQqCPBbxq0Y9kw5/r6GLbDLs/fWcf30ty
F6AqyjDukNhRyad/sXNpUPrm39yi/OE775zBwQFUIxizkIyPOVORgGXilh/XNOdADQihNHnjKOw+
eGn84sE7EGsHCWNWdh+Y68VL1VgOKeGo18DbWjChqVHKdclfFGTpzm461thqx3VM/VGCG0eESzY6
ZDK+nQJHAhsa9lEfbPCgb6ikBAUL/iK0riEDIs6JwUK5sjLIl0SdVufAPqSVNuCi4GCMvZw1SsWF
wCszIIUPrM+lng8zfQjRgzhfbTI+HFO953LJkIllpTq+bLcVrMOTzSWgonBuknQ/8Cve1/eIqVtg
6btWwzba2WCDwnWlabyyGWKOb7c0qCCGlRHBiHP6ZJXYxcbsqQ3ybOuiok9stsQ2MD0J0TdSgB5U
ZRaXR9Nyj9u8SbaNYQk31syXUwP9jnkMLR3lHPlW/FLo90JIAXWgqss4WmpJtek7bdtJER66j9F2
5+OQzyWGlI4VgjBERelDCPE/e5cWxcIMiLYAR+vCMOpF0hJCUebEVxvKNG/PEMiWo+XvFdc7VXZz
qnsIHM5Ay72tk4sHVLp91c64bymOah+QQCTPGkrTJu/XRfAloxhIBupa+E6NukiDeJcQyV6kaFMM
hMOEupntweWsV2jW5faCQSC3DoPXLxNGe7UPRASp1cBSR4MBFNYvOTsJ+W6ACyYiNS6N1I+CJaKk
XqNygAM2PKIwxbkzbhs0HEqPabLeOuMtiL3pmBKNlJHIQ55XpA8TOa9RJQ+rKnq3uMIY2URkSmD1
W/JVzrMYo4orrHHZtwcMmXY0x74S/RkMQ8gEhWqlIq/zFhH/oiQjpJZGdwCijpF4qqsIuwDXS+0w
d8gvM4n8MmgNDYqxHKGjpeJaRlZRkTfTFkD5rRnZzJxHfNHMYlXqRrcHPeEWIztcAojqrr3IEva/
Jubcqcz/ODqvJUeRLYp+EREkNnlteVMqozKqeiHK4n0CCV8/i3m4c2NMd6klAXnO3nvt8YmQ21A8
Ge28qxKayvrobIvpKLv+Sj5xrvQZe+bZzCcuKHFfluqRAXjn0FJHsobUKKQITU89/IQqfTLp9muk
8ZZP49VQv1om+9F3X8DrunJ6sqL8NNTR3qFHSxHsVbl9bpz22WjSXyOn7spb7L3deA5efF1/NiM1
vd74lXbltRZ8dziXEvMfZf8wGvoyCnEpvfkSZ1iMuUuqmJo9lLDAW2LC9vTdwXfqaTZaPPjmBuND
SQtS3uSfXVtzE0G20FQycKCR1wAymGZExzI3BE8CmljjIpLDWvbL5KYapKM7QGefbAg2wig+aHol
3L8ek+x5is2/3LYBf2XDpQv+tBivg3QeK8eFRDusPWfejzR/l+64Dkx9T8IMV4QJbcx2MOJxvBh4
0cXgoinggq6wgLpJtg75To+eAX7Wf8fxQJKn+LTDM3AZ1C13scA4kDG7gOomAa/EeLOS5kqpDUxo
+1xEzbUPCJ8VjnWrpmw4WfdQ93maNtUtGueWGPW3NqYfPVKMgkHx0ICdO/PIDNjKB6wP877/1zbL
cQOTTl5RztZkMjmH4fziJwXdDVPySAEixibD+VfR6hsrEnEjd9CyoWDXRm8VxHKopNnBobk67T7l
9LKaa6Qax22PdXqzKakKMNYDHqCvJdlLK947c3i0ZXtoJ8i90FawfKo6PVmMtH2O6wv/SSGR22Vx
nGOXdqMRWp+z96BTBObdQNtUaJO+g0FSI4/gruId2skuOVRjup5rkvaqfTQnguNpDPgkWpEsOfj2
ePYiWPmmsQ5j7z0BypWHxSoZuc7ovjXHbtd6PZWZJIS7gSksPScMbFNSHcHqPAkK3Pnyb2afSLIj
sKE+N06/n3qiT715FOmbHvhyi1Y8zb1+N+OOng9G7TS+N4X4bjDplicZhjgLgQg3etPk/WGxArCW
73nT2DvSvQZAXmefXoS47qB3pO1DVLfHIZm/ZxoSuMYfAsc76J5n5YJg83hCO/W6HAbiSmTjccOI
Yr7rDD5vdz47sXlyI+vU+9A9Euj6HBB81H0n/RihXeUwlgpsKvHEGduD9DOe+zq9NGlyHEFOaoHl
FjQC0cGwnu40y8bYVXt76rdGBK3JrXYphIBCBRemGvJZh8hoLsvfDoBShzqlRXhE4kgubh/eKzT5
Vs+bXBos+fShSzs8Quo4IwFKtp4NKHwq47dAlagiFd5KgdrPI/FgtYB17uPqmMfb0L5Qn8xfY+cA
/2HoH6yKMZo9i7rQBdqCPUqS71rjzwN3PgU/nf3WLmNk8VkZOz+81eaL7z6SrRHxs04ES2CAFuG5
Zf/dNl8J66goG1iys9jy3lXrrXOWB9NDzH0shjXZCGPlQ+oIYgFnFQETUhYxYFOQoAgeyM/2wXHk
xh4lH739sMDr3ZAdinl0SHkN5euy2YyCp4B5wQatobuHQS0vyGEz2tC82rXgz/zPiJutYneOws6A
Hff0HMIysZNHRXqMU5Ga8Lff0Z5FJp9z0DmmeCICnO00IIizbWd88EPoXohfZflc8+Cpydv61Oyq
VcBD0ukCzOTnYnr0m01v7mfGWU6+ioZtp33NxJ6Po8uPRngvos/W+bNs7OXPvvPZOFfPZnaF3mvi
3LWvVvLD972IIF5/FGAtI/8Nphu5o7nDM3beJgtJ7q4CStjEyRpEf6/ZlrGb97bYxgnBmEjEWXbR
uLzcGPo4i4KSAIPh08bS1/T+cYEHxj+vh0tIHkVB4VA+tHWi2SOtunN+Sz02SH/8QVgBBQbr2KP1
MoCOtHiMyTsjf67YHcuBQEhCLm4E2dwt+ehbR9moxQGJh3Wz7NrYCrvzlw0Is2ajRmWPQ42PIT/8
DDMaelERYXEK29VXGmtuy9k6rrxNThFPizznGTkd1cEmfNA2glwW7JOpJ4yHJ5w3F18pjQtcReg5
WpU7N8y3qVqSs+3WY38tB+aF6YD1g0Y0BGK6OTISvHZ4A7VM6wNI2BJIcXQEm6zZsIepjRdJrSKP
Ag1i78HTKH/jgoeiiRoGecdhlexGGtHphbc/3SaY23rqs6q9yB8N6yVMCzSKzyL9Na2b6BkoHkJ9
oFs32KbcKqR3SeVH7QIHir6d6UEW9+ROkBA5yM81VOLka0G7WUTa+jvdP5RoMBPy1f/zNpOcLN6j
5N8oXktgfzPT0gAHIW9ey4jU941jVCF/IvPNs+CJvGTcqsW1H1BhFJl+r2BEwmo+vnr+2edjiMPu
5Bk/uaJO+DXOHmfGZooyZvuFq0PKU2w8JvNzBJuaBUpufWaIDtF8iyrir3CqUfW506xSz13xQGVn
jvJs3CiDwox+jQvSTQaUkJtGlJUY+7gcg8++MrdzJshwPbf4ZNr8V9POMghuusmfW7gIf0jfk0GQ
c2U4FFWxI63zZ3zwCseL632kOS9tjoBo0mfFUrb/zXwI91g7kDOJu2CmXycqX6PhbSsveJpUvlu+
Sn3cbBYGmRKbiLPGsnrrZL13IzyMGsKXGOiDhYSa4T7FGGttZivesFUiLBMT4yH+Z5WboLYOgUHr
IH5e7fFIFf16csNjzLYpHJ2TzuqNh55aGwDN6EH1AlaSzrhNeQSPEHGdVNMEwj/rlhj+UTTm3RiN
jxo1Lne5WAg/FzR46jg7MDPTXkSX0yCRrK9Ryv1ydi6JU+8F9g0jxDXPEcMX8VaaxZZXTed4ua1a
zspjsytTbzPLHOOLeK8TWCeNpjgc8p3cTaN7iVqyWlWMArIYIJBkopcIqoXMMOqx9h1xf3A8WNdR
ulHN1Y0zWhlptYvx3CTbeEblI64cujjsMPjmDNCmaUAbzLYWf4RUc4Xb4akp7xNZnolAgxxpjK03
B6/80hG6J6WiZE691WziCrDgglgQsZoM9jU1V5BCXAcqHCCEAiDTbOEH1tyAsUfmCEbViNRGBKfO
N3CLVh1cMHdZPatmXXHE4WwWq7OmASYtx4tK5k2By6NMId9FqP+DWI9q2oxjeDTYAOHNFcClWn6e
Hv19AsLTzfudnHygnkjstnnfs0ubw2ITrFr6S5zQ2Rhy2kwB/epM2R6QSgacjVuP+2kk9oIjQwXJ
dgAdaWJ1TXwL89JMCufO83Cuo31XoN4iJXcNmyBWFpN8SUV6LBq5Zy7pzWrt91S/Gf6t64K1yWKS
czr/o6iCr0m613N3jCX9n6vZOHsMdB7HqgzxcWIHEgD+MTlLRhSn/45sghwcJ+MSUf4zsjezZuuU
6fVILjbz0YcIKgYJcbjhq4FJU99DppVocLa3qhaJOusxFqPvUtEWZze/oaD4I0Hcn0iK+v290795
qERVeOi8p8z9doyPgZk/MznNiMc2u6Zkdwnnn1yRbe3HOLqLqgyVcB54Td2ldo3nJG0P7GeqTUYT
ddkld8toWNfzOiCvoylJqZ5sgDLDNk/vB5AKefJu6edWfPn5nT38uuVeJ2+msU3tZ0mDZ7nLzIe2
/S7kYVm7T9V4MJnkbOOcjmsQ5qF4DSEGN49un20KmlVE852hmSUKw5387MV5CR1F4NJxgJryqxxx
hD8FKBouLsPQWSwn0Ur11SbwKV1/j213NbLKy9DmRvfbXLKZBJi2TtEfE4PcXMKB8jUwXzpDrPg/
gPewItydE+BZIpbgPjYlGcTi5Am6F3DHMQZ60Cc5kniChKDZUV5EU3hLhTEq2PJjioLwhD8hTwYM
GMvGe58k+M/tgZ71qx08TCmMfQ6XCtg3CUQUCKxYplf89Gjjwu4OiluokblI88k2R40cyBoZl07g
8RvVMWppYUlhG0QRC1y4+7AiK8gYraXWLfk9RyOHeS8lz8Mu6NHfu50o550O7M2oTbypelvX3dWw
P0Ju0z6LVzDlSTCu7CDF/dXtgsbeDl64tsNkK5SzHjK5HeoGT/aHPTGWwMUJgkuXvIRW/G8OHvLK
x6rvQ/nU25bsgSlDbqo2uYf8W/UE3jJePlKe7jgHglZ3Rsp8qKXO76vMeWA1bE45b/hy1CDuQcfe
GFCcgou4wUaKkgtuElY93SQM1iU+lyKedkXI0j56L7E7pdgqIufNwiuMy6qh/Wxuqv2kAvAo7kZn
8JlwWyQz/Y6TprAd8z1h17qh24xGDXp6CwvTVklgHeWqQoYPuD0OJptphQvlT3MCHWk9Wu4nKdxq
jfZL/m2R2dth4in8qlCISonM4s6bbgpXuu6o/SNIyYtThC16OiZzVOcER4t1snIuZY7Xxiq2+Ac8
6hhFd1nyWqe43whycLxTxmkYwAn91ChklUXwpvizFEdv8T73PeVJ0Rqn2bJQrbdD6/9zmMBnTXWd
kexrf97wzKIX6Kzgdns0jdZRf25HeZIdEQur3yUUZ0wF6FCnFogb6DD5echimqD6gYfAfA9y7h0r
SMHW2Z2sYyXKO8vv7hNeOBNxmzLr+W73kDvO51Q0dzVQsFncOwI2jM+l8c9qyEUsD3o3N7Zzz2Om
Y1XS6ks+9ru6p1cpF5coiK/NIF6X5JGdYHK00uQkcy4KsyYWQkW9dVmuAJFa+2Eyf+jvvgurCJyZ
3LfmxIWmYHx5YNaSiyeg3lXNcZy9h9m5C4P4a86qa8hiqjC6N/Z1bJ4rSPwKpETY/4BsjFV3zSsH
BwXAOX6qIabvZTHYq/6SBfCV0oUX0F4i6qvzl6AHshXgW85fiiDd+MSislS/9lUH5oTTynjLgbZ0
hnPIJzRyHFHYqggXZtO2irp7K64xqefdiQvoPAgPn4nDPQ1LsiveBUaMJWZgtO+mj3bljpBu55Oo
swOLVBxYmNaD9iHxmDVdnmBT2961DKJJSpedl98Gp8WcEdk/nWy2bhS9OZH7GorxKUSLC8xnCgCe
ct6kyQC1FbBP+5fsLI/7imR4pOD1e8TToBy2ZLl3cidyYGm2M1teddVeXLF8Dzh2luK5CjDDiOkl
MKhz0RZjU53kb/6c7qTDydhz/saoOph5sxVjsm3H8ElX/is/9po50cXGERU1mAVHvJtGDquu4LDv
eeN9EBDT6znKo3g9tknHXQfXb0TgsK0hL2Llju3vuKM5rKU3yDfOdS63sn6E4b+W9EFkXGwpOmfX
dGcfKhaT+qKa1U8R7vEJFc3uG7LET/asH+aUqBhxPqPFRb7gTWPK5DEQsYxPc2AnSJQDTzhhJXfV
MN+wwnE+n+745uNNvJnEnXPWm8iWm4kW+d5lmJv9a4aBwrRScK7ZHTnqrQSo6JXXIip2JMuNaLop
TApp7GzxuCL00isfts8za/w+ovrSss5TFty5ik1cz5a4OoUzheEjDFPoih5YUU9j/LG5LTb218ww
JwhnhaP515r5RozuPh3s05TZL3lkbt3ePdQ1qicdrYD+cR5siyR6Fkpd8EH8RZWztmN1UHDj/XE7
8HUbqFCH0Z6r+NDgFInxZqW0i2VWvp1d9RUruR39Jyx+66HJLy1nm6Q6T0GJQITgwVYWZvnBJ8o1
uRHr0OKhGugmaMKXSZfGmgPJ/eidRSCojE8A/wiGNrZXptdzZKZLGl+0rYuLTLtHXe2pkYUjqUPj
UpRAQm0MKV9S6r3N9TsXJA2BbySoxpJq3IyHfTljcZnFuRmJxfUmRl73RA77ze39P/3nU2xqSfZR
zh3KqIB+wYZv5cj7dvSepiW+qdzfZbtmZeHJQl9o4uahmf2zGZqXypyIYk47pQFxeTRjV8PDYh5o
mKpGY4YJXT7IErpeCZLKkcbW9rq9qLuHaATKQDhbBLnaMoz86wAGiCgEUuhDZbS3CjSBmIYTOOHe
n9eDI9+qlihoiH5TZd2KnQTOt3kjL2WJ7VpyXo0IJ5BbyRx8Uaq+BjjVkgK3Ad5C++YO7VbTecDT
Crkv9VaZ7I8DGjQMezFlYGsCSs9JcWQBingfPvUNU0Taj+ummM4aSYjG989G0RPXnWRZ7N2gO9t6
OOQ2dGZ2loObntsYa2ZPmbu8azQZvbOI8SeV6FejS0FOfVAGVF8eOkaC68djj6+sFX3qBbm+iocg
nQc1coHq1SV8zTEsptN3XxfbegpWoORsrfbFXG0zvFNT4lB1JWEL2GAmrNXQelvTHLY1+PXK5YMv
0LrCbmc6mF8qvS4g8Bd6xzB56GjdVez4PWq+OyZycpjnhmIqk6msIbBQZe8+6MSOABAYU/nRSCju
NyOtmKTwRggcyVG85iPeJrnH9q9Yh0twEsdf0ylwC++aboZwTfV8QF5PQamdwIwvp+6axSbNUSOD
qMtWwV2IC6TqEvYk9mJZw4TdfKoWVxb2rYSh1qadtUxIbNSwHWfWYCjzCQFbwXBU0F89xySoh3T7
5ttwdUwe2CqAedMQHcS+ikmSMwOVKd9Dey4RumX8MaVf3XwblhVRAcbQI+gDz48/5mdp9OuKQy6P
LlJ6FXpjtZU2sU7vZCJDJa1kP8PC3XRxZz9bSbw3xKPl0dTXJgqaNgfE2Ba07PQWvc/FUjZIRUPV
z+QQAiYw4cD6qo16OJQdib4gwQbk9kCsPVj7urr5rYzXjs15PX4rZu/LTtV7DhJmLcxk7c8EfpXV
8PPT6MO2Uo5epbhPWjp+fJnhKJXwT0aDVwv4yMowc3SO9eg1QM4KybKmAjTX8EeoMpdjoI8huzQz
SDRFfRGNeuggQUZNgmm3L/2tUmcj5BFmOVqu/AKXp0Gh6jAvqkrOlyx24KXMiay3JfUjdi6sfQLu
JGhq7moC07fM8GGmTpmiF3Ps1K6I9x4PH9pQOUxC+A2jjLpFrFXaG31W29m688PuXBEutHyH5k6i
zIbvfDWjD6pVU+QY5s/Cp7PCyPpvoH3rIfe2mbA20iKszIJpJRkQygTbgPfjDQscJEnOXEkLBdkD
aFuHeyuGx8X5l2gznfQywAybfCi/vM9q4zlzXEA7ETN/dY5HdU7dZp+PNadoDyNBN09nSX4rzocD
b6zYpgVnHkc/SOVf0zKE0GGFAyi69BrE8aMvik1WkNWfPZtRXZnIJZgDyPwDmsQIOBrYGYSkLE4v
6FGKBxIPfkiU+IeITLMlSGw0St4VGTgsBcrepHBjtFhbW26MK3D5S1mmSKY+gIJI8wwxMfW6qTy2
PbJqXF8t7f7Z3iONHMAZDZfqn+hhNuGOp97bQI2t5UH355WnV2UV8Jj0py6oTEBJrnalAxnNjvmS
RM2zndbEUFy9c3IuLrsbT4Y/2LugPCUqLU5FH+6kzxq58Jmxotwc97qIzk0NeiVJQmzja8lzc6Uj
OJ+pCRS/zCkEm/N8K6YY0EdiA34Ph41qySlKNtUre3L6XctV1CyNR277FfV+toniefGgF/vMXeg1
0B+1Nc/raSaj6S0uJ3q5RJ+MW1UaeiNr/TM2xbeyqOTwRMeIzhbfYk1vpi8trd+HfJYUcuX2bwiW
svEQq/sQzdbuiqPZYBLz2R82srkTWYOo3kPDTTIAXZmvoIWRpJAIAiv7lSP0T6QqEizZjL1BfJYj
Fu2xXqclu7c2cr+7uh43LUhI0+Vt6uFrjZBKxEznYkE9RVfkFtybDO9ogP7upe+kk59nv7cIqhfM
TxShmTMy9yTCdxcjQDVH322BozWzaapLMW8HRXGrh9Tb20l4LiuENA94VjMBXmx9bx8isayHkoHO
dpyrCWEOrW8n6BatfcD6rNHmfa3MX5wbc/7czBiHpgj8ok5mm/PwfJEjO51uGEnXCs5CVAoVyaeb
w2gdw+fBgpkbI2+KCpPlIKKNjin1MLjuHeV9pdZwSluaCMrZpUqR4ITV/I1h+DcJ9gGac0FSY55r
MsZSnANllMBK9i8do9baN7HjB+ZHyLZHayw9qWWtnWlxU1sElxM7ODY2uHNh+O8B3LwBIk3nXDPJ
MGG74S/3moIHFouK7sklayKG6UfYjQHahHpBqFmWDyqCB1gemjOKSM6ZJHgZO66MUn+kHjHjdKYX
Vjj+XVU/Z6ynvHQQWL75OByf9Z+xqzgV/5O+t7KrCBC/SbWw0VKyJowyPEfE1GyIcnJhsc1VgeST
j7chaDYuMKuwMBjY8E73kcXJplJkb4caT0XXcFp4CrLq5DuArjtquNMsAWUz4J4NKx8v0rjVpYOg
OaWAJ2b7rCV0C6uO713nPbHBAYQhyNFw8XVLaiMgJKSgqIXDu9FAwPB9/aTs+mw7lrluZspMUbc6
H4qNhQQsGfrzvHlDpr0vZAUUODQOFkjtoHdOFe84d052Tl0eXge+PDA/obIaNgkOt2vWs7/WISd4
z0A/K5M7y3BmKlUem//ficZJN1ZrH7OevVHXUpbWK0wervHQYKvLOXaxPyWz0BfEuzSzjS/dHj/o
U8OOIcc8Q4Stp+jFJXs4NmTfl5NQptzXoMPcGQwHEdXkTrG/txFbL9Gqp1wQ9uksDitFO8NkAteD
6Uo41bsTR6hoOiJUlyWMUS3UL0qHplkd7KSz16XBnb0hVedOIY3YrF6MEuvNKD/SDpOiNkuketdp
8IDcDTOFIJYMWMsbEOewIEcDKUQTWvfyPlJCv/ZwgXVe+9Th94GzhLLkBNWtDFtUMJsFXfzQ+uYv
4sBVti0Fi8GWal/M+8FY4AclRed53N19gXMw9KN9gpJTdfSQZQXVDknbH7kuCSvGBNK6haijLSgY
cAGntMTdPARyjQPgJTfVWSgXbBGVINyrjw7mX4a1W8llijqWreKEro+6M9uNaVIzrJIfd6C1YLIa
Zj5wvKhvzaplX9wY7p4rDqVM81UPNRjyAd0/TyNkBwJNVmVsqszn3zsCDx++t2aizihov7HVslnt
4DhmkHLjKnsdLLa0hkfG0GV+8qMQSy+7oYHLhx3Nk5OX+Xog/MoBvFqNI8GiIO0j1AhxBSNa+Ym5
ctsgp6CYvWJJNy2ORZzUKYv6xqqptxQBAIl52JAxnMLCXKv+xy1DDoHOcHO5SzUdHJsencdtnWuJ
yX+wS0Dl0+BtJlXBQpCPkfaXgvEZ2sCAWp1j2Yg785banIwcMWYYoXHm9ThqOXfPG6tUN4JzmZNC
ffCiR7vuHG5k2Jey2D95PepviDTWz1m74ktKKHu4pCYrbct1yW1bLpit/EgNA2FDBK3B6O605f6E
M/rD4P4aU2eit2q2/zlrMsdz93V+KEYI8qr7rg0MKnOwMPaZVHrzhvl1Rgd0g3xnePKNAwPUuIRv
olNQlmskLyKbApZ72JmmOrgk7WNuNksHCGCouCc3NA76uYY94GQo3aTIqR2y0nn1NKssJ/MZEiN0
sNG6SfziSjvaezY7y2QIvF3a5YhaAxmIoHEOIY/UswE1Li/Sd7t0H6bWpO66+Yk7HplGZvF7qK+k
ql2+aTPUkeSlLsV0bsuHqAr5NEz2NL2GreZLiFKMrENUEa6yIioyiUmYCYLIXCbsA0Fh6iqi1heu
gJgabgfUZsqZBVvWnUbLeenCAhCPQ7Y3Kc1yOSvyvUGBT/uuJr+oyaRP1YefLiWMBTqDRYYC4i7r
dDN6sq36Dd1l8jjOGSkcnqF1WSiGj7m0Q1ID4tkK2Xc2mb7Eg6RWJrSdzTBmd1mrWFvJ5N7KNFks
zl1Rgu6Qtx3wjL6nCIb9dG1+0EWRrCrPqrkuNamqsf0hvIg7diZqZIb2JvNjdQxz77FW6rMaMjZt
uPd2HbaGofeYyrT34PtYiMeqIhbFGBLkUuzCnhOcybat5qbuVHT4qjRadhsG5atKLo9RwHc6SF7d
Pv7xbTVtzfY8Z0SEeg7K/zwEZiYcQFPK5YpkGVD0DJOtujPm+l4bPulWO5NrK6WQLYQu0jEhpmHB
jmgk1GR3bBiyAA/udPRsRWOPCNi3SPM+MznA2xG81ZIBus1xRxIODJMSaS/q97ThrDPbgOQimHt7
i1rlMV3V2LRXQttf2u6RSQkaBDNjppHam7objuDaP604IGjdIkFlZcB+mAcK0SHHZvxUixWupXvA
iWoTeKD3HDr4u5NY/pOdJBJYz8XaMjalP92G+MtoivfSaN5VyrIgDEiyVEl3k3FEuE3x8Ued8yLc
57SE7g3tlbpAn/vRqDYis/5mjq5cxjwRUqNdxbSdKg3DMFN2gJWm2OVJtS+6DtIhKQOin5VBBs4M
xHaiS5rI478uhr4R3tVjC7cVNufy78eKYyI2Q0o7zuNSjKccNuUZxrw1aOkwgObb1cYhXZwW8eJN
jkPSOu5yvp7ZKtdLwL3vug8q1799PEzmLE9iyNdj77b41TiMsF5Z9wMVlrLihDyN4qojBHJa3Nkd
fDuuFMC1eHVF8OUVmlrCiVLKOMECxEISLgbVtsly5GWPiMhE74Av7jtpf+Ck/Krn5uqZ/TZlv7TK
x0fDHhZ3ZAcasHorNQiDGF2ri2ZsA/kyB2oC0ragr1vBTEnUrgfcgLukG8FNFilJEm/cBhEsjykx
qA3vEWB9UEu9dabJbQRR2aSMfvHACG3FyMVdqqCtCawmzsFKa58kSllsSoO310/JNWfS2QuDp8g4
Wpr22Wgve4nh2rTJSUm5nWuScZi+broov+KKfdPcIpJgmXyTVUfkzNkZOqXsUwZIHuwckzLc///f
qSTaUPP8VBXmsx1ZzygY3wTUT73LydqyGQuL8v8paR/HJW8zWuSw9LtbMCrN9C/qvfuuuaYsCgDU
8CWb5uHWGPNvaeOKMYkohtmLHpl9nFa9VDaJ7pJjWTejBWWPVuPQDph/VDQ7yqZaBzNMgJINQV+4
eEoCd6cgyhb87v+85SfbBnQok6fJhBpCOcbMsmghrWTZuhYG86017qRBzYBtE8FLAzwHpsndil/F
vuqri53vAjdrksS3uAgg117dkRyn4+XeOnCx3VUJ6ckamyEPLsRfxE5uBW0vo3UTdx8e8bIyJj/c
2NgyY2/4HmvjpQvSeFe99WGq6V47kwX49OKZEbMD0tIgG8QVK6goHmEqBtkvLR7W4pqxEmYfduiv
zKz7DAMkFqfM4fi36nuinQA0Ts4wRBsAr2CBfIeCeLOiufdMnPB3UPFj4phHlfWEuznAVC60Aqvv
HJLImIYyHUSbwuPREm+UR+ulTxihDoN9EzC41KMsNq7Lg9tfvlLKfSa3e2+FY7cuBj6zQKoXe8BA
NvvfpuFaqFsQx7lXudOHisiSusT1VpHiR/L0yUFBFRc7Y7icelGcmlHdiuCliJxjVparHJ/a5KU8
7XTOGpBQeIUGmpfVtJkbJvFc1399699EtG9D+4FXdMoiAoraw9gGoZj9dbKtJs3Ro2dFM2bi16aN
NFToe3NQHZNgWraQ4NCMwd/bPuaobISaPnMY7O1Ir/2QQ7I9cNiOoxA9Sq8buKaO793a0YGmajvV
mieSRt630DF5dKHrcc/thmll85LYD0fRhir6Z9dkiYnW+RJB86EKZULnWJx8bn5TkuVIq6sRfboN
VsWQ8I1Xk7FumNnnWoTYF8Yfy+Be10YMQ3qe9l4N8rH1+bb1NZO/4yFx9vHJzTl76EQ2/yIzr/nT
Lycwsa1j49UMOAeWcc0oI+y9cseF0oGrI6SeBmkmXbFZJrksqr+5xcxRFIJh3u2evQw7EYaBfaXt
u4CbOolJ3pkm5J3z7JyoX7GZqW8BITpC6Kwli/McjE/BRrRpErmrYWDqmuRU7m41NAc7Nh9KB6N4
HRrwkjRllb2Ck1LDkq1NtBflThvd0hbLWVAk5caP6xBj4Ufevcwux/4ss0nMWUAPbCKrpEG51lw0
1LIAqt9B0SjbCsMC13TtVEehKXlWEd4jo/MPjNbrqODrmDvsQsYUXlEcsTEaFWoRqzgyEQvyLZIY
GMtpfJWW7x9rhn0/ZT/Nijydcbp6ROm7vkzvusF4UtzHdpluPu0GuU34/L6u11cnjZzfpTafl1lx
YhXTNfKr6hBo/9T01WKwvi8r0z8mCJgrtxKnKeZeVcdRu+d8uDdaOqGjkiWvGRqMCrRA5RF0Wndy
/O3ccfuyc/0emHhbPb+J/wWVlCzwiaFh/N24KZdHYkE7rnrYHSPfTCQv8x7eQbrWJYGzNqDCohp/
5pqjngqbh94g1JQha1aSrseKupkyw4+X9Ko7Or37KKehupaY0RDxeySsC7MOZH0THHIYk/JQO+74
08YsKRWb63d2WxyzbMnOhiP6NBPzNHPyjDzwqS5s/+G44ROtr6yhJPOsfHdDcXEnflXsCgbl1l9V
mBRWxGf2rCRJtG6HmNIMbTY9thKWRXOt8XG5tFpmDOg6jveW6wHoE+Z7F9sGzoL+OIftb7l4F9KD
nzJpljmoXz9ZQJ0jpyT7X1hZnGamECpBPWxCrko7O2Qefy8tWOIwOdoNfn7uX3SJNpnzJnBq9gaX
mZm4E3pt/8c+Z8bDBfaRW22JKToozopuXTmKbVFXe1XYP3M1UwtYcIcPjE2U+U9mQYuLoxdUY2x+
jwpQUvUfdWeWHLeWbuepnNCzoYsNYKNx3FMRJrMlk61IStQLgqKkjb7b6J/sWfjdU7En4pH4g46q
imKI1L0Kh+P6qeook4lMNLv5/7W+Ndhng0DuK4ovoaqG43GEj2xjOrQAPUoR0/iZEMNG7IhrUWZk
3VbbSvpIY1NN07OITzMwIGCUcdRUnncjZVlvU2dcwSlRO80KGcFI8DXlSVvP6t5OmmKn+nT5ymyT
2WpdVcqmNTo4ybZsbfLBCXhA2mVYKx3l5NTaRr6zXcRudTtmxxUANp+yMcm+LJUn/xFjVdELqDl+
9shdBSJs7hn7i/l4Ug7weYkJTrHbE8OA4l7nPPSawaXRKPh5sokC6vF7jGyYDTmitGWzAsMajVuY
g+5IqaYc+Q1rGLuYCASIUo3tu9qEafvR7NgbxX10N0d9s4uJ5ZLUTrRHkTYOq7McH11UI5NVM7KC
aZqG46EmMSc1brKR6o2va3vH3EM/UBRrRXR4kyfzWewIXPNqPoH3ssZNQS5qETwm/t1YQ6B2TbQb
lUovVdzf5JMPxaq0aL+g5i08xqW5WOSZWf5Qieasj+nIiJzbprYScCjFVZShabeCxUof2betm2xH
e7rrCvcxF+yXwhRFpjPSs4fF1BFWMyTcmPRA8hlsnaSZGyEZQP301Qwhpec2CSweko4gGBerXRev
Ehp1WxXcM2S2x4KtF1YailNdkR4HfnMvR+ZvWzLUa+F+iFpTnNYeejxLo5iPrQfmqs3oAPCUDgyB
NKrQUiGZy4zovlasvNJ+Y/u6XJXBapDIJ122sWXDQptwXJ+ZLBiIv4mgbyngikZDvyDygbcvcwuO
mI1DG58k1NM466bdzC7smHfvZYEIM2c8ge0hvyJDzHpALEOBEnxs0S9Pt7UbdtuEZ/XI7+p9KkNq
gQG7X9ySl4Xn3orMbddyTuk5Rs46UnBjOoPwVQ/heqvmZB3A5xijEPyj69DdU911mqFCxYIxlhNU
TO/zaFOC1UG5aSSmjUmFN2MkSVrKmGicLvpSWVpSrzROBhUSQ59gkCHWMGpCZuuJ4kc6Er1psbKG
Vs9WrukoOwbXVs62NGwzzn6E0qd3p3pbj4cw8AZmdBMEvuMTxJb7665eunhNFm6nmcLZVOCp8NO8
3oXmui+nsynA01cWzt61umEP6OSiN+/auSAFvS8Q4pdMIJixKAF45QZUkKx4ohqCOjXhVCAPHkcA
tnVWf6XBmKxtZezkYMEADqitsh9yduwdcGZTLI5jeeVpyAsVJgD89egpp4vIqd0TVJT9fp6aLwmq
D1immbGaBvZ2kbilAtugsGwZEVgL960ky9BchVNM4oUbrauhRb9ODrFteCHvyS7nsu03McpuD3BT
G3A+EY8RaTEUazsS7/OoKtZ0HQ3PDQjy09cjEWsawgypGCRje6hQ56z9ErPqORFef2WQ0rFqsuBD
GoaflG6Sg92SFaG8KNzHRgUBBaFc5hCIhp8OFV/JCB9Z1D5doTZzVlIa6tmg6+wR7QJ4UssC3+CM
9c71g8/p4O4THkfGJX0xkFXTmRk4TwMdPS0Ob9UFp7nDMSxfnkY+VBM5xTYdRg/okWGCf5sbYx3l
6Y0/WcDqJ5DUZfTY9Mj6irQHO8bTnpkyACI+7t3mNHIGdTnOuLNnVrMI8TLmKXKCVEq/WeGEycvi
whnMfDVGFC5D/AAnzdjiH2QGs6hkYeWbgCagXhtgJGy9Hqh3Wzk7z+/zlUTBlTnwHywrBDpUUKSm
NuF6UFrdqsFUSkMUR1R67woWEU5nDSvX0+PGzssPzWM8B1tl42HRuHT7vlrn0/UcxPHaR1i+sjib
fgpTQcXkxakiXs0V8iUm5Aee+weCw1JW1eOXyXHIbzLwB830lwNhVIfIYJFqQIRIaQCl1nxeNN6q
fWwyaW+kq2+cpDjM+DvnjtY6dib6gySLOZ8ENtG1r1Oo3MZ4Pc1nvma/WNYz8LsMMdOI3loAYCyV
sN8F7OqdiFAHmchD2rHBjJ3hrDUg4tqLJHuSyKjZVrZkPLNW7JC0UcL0rOOFG2JYn/Olso1RD8xO
9inBDY7YARwdE/+iPEYpGqHNDFqqMEWC/Eq7trtjpxEFuLsCXc8njPK7xKOlSn2UipgsrrRln9Wz
zfJzQImx7GEyFJhY5NjKl7U1ryJYqo4YL/Fe3TvSKxkDI7zlsoJ816AZHGC7B5yYUvf7PBQTz/Rl
1iF5nw0MNG3owE0Nkam3wEwXmZiZNCGwwHFTp26LgDQ6QeMKzjksKagLH9fA0IB7R8EdKMJ6HCTv
Xch5y0Va4JRvYIYmAvQiJMFUMjygmCOMJi71JmkYPoZZU5nwc4aLkP4nPruN3aCfqmsqnm3EQhQ2
LcJPttHVOJAfiErME43aTlV7m9YQmrB79qu84f8N2rpt6JtEWhfr3ivODYBxqyZZ10jUVsiqY8QW
TEdxkOuDGW3IH1aHHro0I1eDorGDktZQ2jHibaUYfQI3H3ZJ1F44vccwVbgoJ13/JlQ5IvaW0khX
g22ZmvGQWt68c02auziRjaM3f/zL3/71Xx7H/6y+lJdlRqOx0H/7V/77ETNhEytkhz/+59926+v1
t7/4xzuevWH7pTx/yL/oV9909m5z8/wNy9f4x4dy2O9fa/XQPvzwH2umkHa66r7Arfqiu6z99gX4
Acs7/60v/vHl26fcTNWXP988LtuK5dNUXBZvvr+0//znGxe3pWcH387SXydpOcb3Nyy/8s83F7pt
yv6PdxG8IJzsP/3rLw+6/fONcNy3gWUKH1mX4wjHdN/8MXz5+yusfKVjeh5NQcf23/zBxNdGf75x
7LdgoBzTF0JIz7Jc/kiX3feXPBO7rI+c0bH5a+/N38/ED5fyn5f2j6JD7BYXrf7zje3IN39Uf13y
5ad6gS0dhwZkYDmSlZRpe7z++HAdF4q3i//kWoQbMvLNt1NVXwTWFwetLd2tq6QRj4lhvh+8+TGR
9qkgJ4FPO3U5d8Aypvc6K3nzBCyK8lDJKtSGHpobgP20deiNs5hQ3ZBwUcV0MRQDjon4Li1nkqLM
ErVRhKA0THY0vUZWDB1L75KcrGB6NzXpFf6/Ox58kCjZKjjy6umjX0Ke8MMbEuNIXnENetZUpyNf
v+98ilslNaOUHkqSLOgZOKw2oUg5vDgUYLteweEpayrTbX9v+NZ7MfgXqFYOo4VoXHg3pWfcmH6A
CBBnG2bqust2nW/smpH8szz5VJTIDKuM9DPKuBHJzhhwoFqzvKdqBFTkvA6QClRucwMobOMsUCIZ
U583CXIe+mwRj1+3nnhXFjRAozG9zyGgVMl4NcbRfgIq8M3B1OfupSIWwPGW0r6Q/bGkPTr0oNPc
wbilw40j46jq/AuHf9fofbDgtteGNnYJkQVD7t1hLf+UJs5OO9VVpwCLjXW9NTBJOgDBg4rP1XQt
jwZneFdrQhWS7s6YLWgQ4VdrKGnicgqrMXyXDxhRMirMOIlXYz/l69zqcH3gy6LR9tEx62OzYY2U
0jI79kPKHFSIF5xofmV5rBzrGmQgfNyefT5FWfiersdRSnszGChdAAPJlld8xztP7H5nWSj6wngM
jn1N/xJV4zaJxEVdu6DnyRjGvldBYujmT25G6ayPSFC0PX3pYzIbFQaArOEKw0O+S9RM3kZI+8rA
xmeeZglBh5Ehdp0MCAcyH2XJJOuPICyFJcis1M216Nwb9knIIm+ytjorZ02HgjKpfxmr+B5eLXH0
uviian4heQhJICdC27Bh5I1iaTLj0OyPXA8y9ViesiZH0E+h6JjmOSUbZ9qMIHKDxIbAQMWQfars
1CUnl35AggOYkHVpG1877MpZOb9TDtoxPQEayGgXrms0c8vmH6EDboGM8JbQwLiMuaksNphhd6I3
3/dY+1Ih98y2dzSerwiFP5usAsf0sqQq8ztsWIEYyYSAqmAY87uoz7ctq1pVYpzCB3ecTWjMvOpd
2VOecqOe4BsHsxFZGrTUlizzkLaQAaXNOQQWYoRQFxWlv2Zli/4chdhJ0FinRpRegTeEQoot1o52
IXdWVzdfeh+viI9QdBNNFnljXDwv9K9isTKq5WL08Bo1yXd+T/5Tg5Pdq7e3bYGrFooC1eLwwk4A
f/Lk39MA3PJ9EbtNXy2BoNYydmZChbaiOK6T+5B+3tARsTpYh27IrsREDWAYMpsSE1FsdYNAF2JL
b5/oGA1ogEa5zb99UaZImi7enkbL1zRyTryMAN2sO+SV+uAM4gBc8dNkyhvaIqdF73zq4+mWSNi1
g4I0M9NdYFfXGvCXWbNVSfLd5HOLGQ69rME/qWnrmNb4sRz8r31hXEB6PTEt69Sx4aLPN0npskuc
PlZgXhrMLWNFCrLPbkWwGAa++WSi+j4FPB3yhfOzEV9Ky3coFNEGejbi2w5VITWM8y2ONLzErn0R
1tWHRFCM9QsIxpV6xH1+SDyXlXBxCIfoRIb1KiFAohzczS++zXK05/OPDAIZSOFJITzrx/knD+qh
rpvGvDUTiu5jzv0nwVIpCopVKnd1Ty3Kyg663EQaunqVf8yFOq2mkBxz+yoPoVSYAqFmvv73r3rO
4sem1OXX9vmi5ema5ddro/9Plj3C5NyzMHxhyXMV/6//8T//2//+r//9j230MM8P0dNFz7e//WvB
Yztvpeu5eKUcYZu+DLj//lrw8AqCSzR9rImweLiSVc33BY8t3nIHmNJniSRcS5isvr4veHjJEmxS
Aj7KRZ/viH/PgkdY9o83nOUGdAEFX4H/8SA/8CWeLnjaqJKlVS6uc0dBdspdNEM6DFZWbzv4aejd
dhUSRlEkN5TvxiNvRFGIeoIyi7Ve9jKC0tgmped742xtHpjEGz4BjaCeqYMZP1s9XLgWfg8VUUSQ
as1MCYkrOsjavgrlfe2WiJ8RAWa5Oq9yHO1tZFOFa6W7z7NqT9fXmM07m8D7sq4uo6k+i2qJix7e
nCWqE2fsyFuk/EER1YZNvXgpQ7avbUM2pqPMk3QQH90OBTdxIx1do1U4sLn0yG5hJWKBNkCSWrkr
V2p1AcQXfAMu76Sw+YhcjiunxY2VkhbZpWrTU0JzFQlZgDpcUZFxDZs4LUkzs8hGDZuODmAenI7o
7gOdnuS29b5rqETrptYaM1WTfDSMzFpCG2Z5RrIhWFMtikMbtpsAE6miDJwm24EQjFzqTZhPJ7oE
BE1vipLeUV8d0EmnVD4T1gLe0Hyi87ntg2DXWfKdyNAqm8rrbt1gmHdKIraCoBRMJ23IUua4an0q
NpgH5NqxqNU7TUnrtcYNWGlgkXN5MXh9Z611HBrbGCk10ik5XvVjD3FvdnGA/b8cUv4DbpSEeG3A
+C+NWrZbxcMPAwV/8tc4YUj7rSsF6jaXYpGkbstLfw0Uhme/lZ5n0aTkyUfPt2yavo8UhiXeeoH7
ZBjhte9DhSHlW0jqNn/r+8vQw5bq7+PZv2FztIwE/5yaOBDyUt9mm/VshLAyp+jKgWA65JO+XMXG
rqD4VRnXT07HT2biHyfif37+MkI92XJ1SY11i44PgkDlYk1n04IWxmD3/nuf/2xK7aae/M4F6dIm
HSRWdi8XAnhK9IuFxI8z9z+/Ppft6ddHAC+UJymTmq19Z6U+TEZlkUlgkTCnDcPbG7EbbV//KZb5
wrVY/v3JudJWJCipkDaRZC4EtPVszDDdaJiySFClMtV91dq4DeqoMpFAItKMYAVQcLungc4OAGQa
TCx2YKXdGFvVErlnc/KJdWNfBWXXqZo629pVi7q9mEqDvSC++rnrXfvk9Z/Abv5nd5NkZnv6C6KQ
yQC8e0TNHK0U8tYxibOtpWiWCiP6HMw9su6ofP/60cRykX9y88rlazw5YW3l+YmX2wQMAZdFNUcK
SnCi6EeaakAj5eXvy9g7k/i3/WYk3MU+Gz1kRa8f/ceiwj9uDbncMk8Oro3UGLxRRGs70WN9HyDQ
gTwi7NyLPsRtarLjev1ALzyiy0ri6YFSdIbmWDTAN4qS2ajN0Swi0w9qlw18FOOPN3JQ6a8f7KVf
tfz7k18VGGnOPqLz1pTzppXZ0/8JfeUt8IB+83uHeDbkuNYU9IMv5n06gq/z6Z72Vqp2KT2Au9eP
4L70KMlnw45HiWqe86mCP5rJ/FJGOqXIHoZuCfFXtriarrXIa5PmV2JUbF9mhTl/E7ZIE2HolHPY
PdhNGUI1dCoG9t0UFwG8krI2/Cw+NtSY+2Kfaat351PVz6k3Hnut2cFtUJPVjvej6FU6HE/5LC2M
XKmsQhAtzQCPyCnaFvtqFavGddaNxskDSK8ysjxay9hKPZQxjC/uoU+0oT/7ShU4ympzQE+4FK9H
dOlRURXl56EMJhAaU0NX1LvMl7aPi/g04D7BBd0plIsdwrcqjca1IfS8FUbiwq0zxmK4qIHag2Mr
8sgNH21CkIaLIocsTstxmGoyGCyzoyNFhxOCZ7WafWSuuBbcAE/APAf2zmQdS58lbbxAntWpeZ+J
qcIi15WruvGmjCZ/OtjNYanszHB2bkvEq0dmVV1biY/iFU9dk+I7LZcg2kAurPmunsytmtwov+Lq
wOacykgG1/yrcV4QStjT9Bk9DYplEQ56Jr4TeHxN8xkxCf2YpqRjvesc0wLUO1K+BjFfm0a0Qjmh
k42c3DZZ93PdESWLDZMoyLhGHTt1npi2DtkCIR7gDmFt13FvbBMcuwQqJGkRznQkUxqKCtqJdWU2
sxsurudiGjduODnopXhSymjFuqwL1rNrxGhHsrCTWmxmv6bc3ahUzbBppZenWzkmTQWrO0xBtU+m
n1V0KV0mxTZwQJ7bRqyLs9Bo7cUcXvsOPNjG7z0KCTr3zZWrxGxf1IGKNfMAouKQkuLsOuRLE/CM
S6IUZuLikTEL/JykEiKlOpOeEtFVbis/vZdBPPoXlUyg+ZadgRPXjmlYXQd5g0Y2GkzIsatCJoJS
U0wrxPjY+ow7BIoa8oE7mVwJuA6NvXcQ25Qf/Sqs5btpMlOIT0GWlPNxENJVvUqyLLUvW2+20n3W
TjAYKFDgPKzTSi8m5qmxzir2FNmumKKZIlliBJ9Y4JNS4NL3QZqg64A2YYuj1lN2grTVCtE7BIY1
FOBjsoKef6ssESGxEZXVgMU0xmptDgWILXYYAUG9hZjJZ3PcLop7IJHjsofGjSJYKWOtiqk7YOuh
dRlNdlJ8nMNyxr9dT4gN4lmZJF4OXuEcpsiv3w+OP4Yk3vYifXByv/IQ96HlcBYwibSrrxP9EQEQ
knbVpg8XRmTYkXQFergdCoklFLH1zgzi7C6PZmzIwxCRpIhWxw0f6tmt83UnbX/40GeeY2CsDl1i
ERL8XqtS++glpJFi4CxCmCxrnM223hl+NKV0XQfL3HSzbaIorXnyYezFVb32SwweK6uiBXyUTwxF
1KFV5uB6bqktmnGAH1H5k0mkOapa9SX25u4kZ0kBvYmu9oJE7ztq2n3gZYSuNnnvvh9H6gjBSdX3
oV3he/Kiws8P4czIUm2oqNeOv6WmragSZ5FjY3K0nDACy59lg1mcoUmYk/Qyj6uBOHusORHZT7Zr
1WujqtsAJb6Rt/0IbKP0c7AMR8zYReLvtBdPNoF6Jten3lhFAEESPWtboyAJxqLHJ2URZkIxsrek
n0GwQ9nVcJPZsBCvxjo0iD/KGrdN471BUF+OHDtAuYzjCHviezv0rPmDTqc8vvHj2ENW7iszQKIT
ISJKzx0Egf1wNGCowYlDwswYc91Sd9yaSVehJQpFnQbHbdvkBEBZlNBG8sEtD8xr6mYJahPqvgwL
VFNdHwxb7Y2QV47KOeB6bP3KFu3HPMxHMlicqQofJkg95HQHWRyKtVCK4N/BaR3vqspgy61DLAZk
u5ilVz+2tbdwa3zXSG4H+Or9eTkjSz0z8DWZm9wMkuAcDQtNCL92pUFOHL1QbPxu4qMrsjOoYxgn
ANvMDXcEzTx6wZeUyWbEBpVy+nWVjkrtfb8u5DqLurHDFmJ7OHlrT0LVq8IiOmkdS1c7JzVzsfNK
34Ps4jH5EUAWhYBkx6DuN2ZplzQxPWqR5HhWvlNcM04azseQSiX5d9YIrFUtqjVkM+XQPNRGyGwh
/SBHbC27HDU7qK0YEl3v6RZ7szfMEjKjU1XyNIX68EmYudnvAeOM7oVZtw1OZ+kV3kHbOmk2ftyg
XkZvJcazkeq4decVAJyPS8MFzqIjuDibWorJvRRhbATvhDECwze7YsAhr1ADD+k+bpAgn6VuDTlh
EDGKhCqL2+HKRjkL/aY1y/S0j0mt+gpwLZxOwsKo0BIVk99ej6jI1KWG+ghvI3NtVZG3Ab7IJ6UR
cz3SLaSuUQktrXFKSPFDF5cXs6czojxD/GBXI/AEH1sPnfclMIfP8ZsYgkw2Dp9EmrnGKcJykZ+V
vjbJknQIZHW1SKBz6L61US1nJbpEdNtBCbHPMINw2sJQtvRZ43eCukebUF5YD02WIwhOdaYXlX3e
d1RIUUsdz7oBr2rVwGqPmCFVxWpDOtONCCvbk6sS3IhSRxRmwNzqeopBtcWqNMx3EL5iiiSTFyUj
ihyVqdLauc5IGfoK97nfkjnQB8jzj3LLsdvsmlnHhe4oY2n05haPk92qS8laoydytS/7dsNAhsxf
5i72fKQXNpwhmosJglMR27SMoSyy50juWVGZIVwGrNPWbSTd2e+gdjeZ+JCmqitu3Tgc5S6aSiQl
I8224iogXyOiPt/RTG3WfhvqrjsoUUjzUaHgzUkKVC3r7hRBCkssugtGrzfIVscQSBt8WAjwnlVb
wWmRT0mwp/VTLBxP6rxTtXIozdSQ0J1hblHssTQM3OLWcUPPtSFPEUlXH7msDLASlHYyUTKPZlV/
lixPqC2laeyaDzSSYupoxZwZQ7jyDcOKrWOWMZ089BWGjnxjheD5aAO4GT6jU78dZizFVVBHAbgn
rMU0v9SoUarSvrBdma2cOgpnotRn1LjwbhkuifNx/KmDPJNFemIhWMQ1J1lUyOYwYvpzXpRHVMQM
9WmkL0L4Ta9jXz3OaV8TvuMUQ4meZ/RdjrKIAbtloZDGdr6qWxkhzkH5L8oPiQR1ozYWstzx1o3o
4KJU6DQ85k3n1zGsxZBLY6LKqrBksB6apAF3hbjZCulqFrnxviFzGr4XhvG6fZzibEDA4UZlMMeM
3qmAsMZCq59O5awNCEV2q23e7thhPoPxsv2qfW9PsvVvMS4kTImikRb5OX1XevnX2XFo4Xo4llGu
98B4rcnQ5hV3xdL+qpmpQNW4rQYYk8NeEHyPqvFp3AgWozSUgqmA/1rNNp7Sykty45Op/AT4vNsE
OQFahmVj+NCS8uhD2dI4AAQYthV2Z5CCgTMgYdZgF3FDyQqiK42ZjKzxBLYxruSZqKvkswpmK2hX
Y1PMBkluONRAOjMRxPEFJcBRsG6RYhgIoVE5qtUmrDKZrHhadP1gmHOF6DOstDve5xM30eWoY4E8
r8mVFh/s2fCM24S9lCRaRJZtCPAxSGq4GHIM0Sp3+Edyb20XTGH7Hgki4LzGNHX/sS/TevrEWaPj
7oLxo2ihXWdh8CkI99AV2yGP9Gk9I6u5L6IxIlEK9lm+ilWgBMaPwa2qRbHFcMhamZy095oNBV0o
HbiGH2+DJsNqRrwOKnVtzNPxgMK528dBr8WWWaN3+y3kBwbTYwepn31jBbjD8NoNCPcvg7YPKRDj
ZqvSj50R+0sRIU6EQHqibB+67NQE7VXMTjgh/i2ZTCKBKj56fPRY5lvHTR5Oh6meA+e+SSzk2uMw
6PIm1oY5tOAqSqN5TIe2KK+4rwbQNnbTNOhtKZPYkl2CX9jGl76ny/+ucOPWu9LFFFRnulZ59tlv
0b6ikg4MD+glc0WcHfLCU227m2fBXmw9+b2N5oml39zjsk9HDGSyn+3xnMfEkJ87F5QNZtWE1TIX
vW5QBgKxpkJ+kc9o5fBXiaDRZwySxvi5yoJGxkfUKM3yMp3YE6C9t9PKRAAtE7x9ABdoX62B6cXQ
+ZOxaoocyX80+43zsZtaRxgnQOk7sfrFJp6Kw8+KO0vR50klYoaR7faROe/7+oNyTmdBa5jnhDDY
1z//hcqkfFbag54lgHnNBDcs6YcsbpD30qd//cNfKoQ9K+XlEPWAk5rmvsIhvBhcTxzbuYTucl7G
xj5MiXVqxC9qlEtF+mdnynlWdTNREBWFtOa94dbxqi2JeZ3UfY0pyowYxtKquJ7gT8FWsRAOxGsF
0PT1n/lCacp5VoArZwqNZsc1kiLZpaO9q/ySsV4lx06Cd/T1g7xwoRAB/XAjTImHXTNwcNqrbOeF
7fuy9Pa/99HPSmvZlM3ppOW893R0KEFHRRDuX//ol07Ns0JaXMQOszNVLii4PHRHDE9s4rBsy7PX
D/DSaVn+/cnzMUyZ0U7FOO8Txk07T/aJ2/3io1+4e51n1bMqypjybdgGdnEx4mR0+qu6uspcsgun
Q49m5PVf8OKNa/34E4zIzovJrOe9202bwSOaEWzUZH7ouwm4mj6u8Mu01slsfEYY+Yun5YUCJx3W
H06bnmHq5C3H1O3DmH0kOgHA3C9up5eu+fOnPmhnRnvOGxKPYvocZvdjfci9+9dP1wufvoj2nl7w
UCdJ4CZ8c0k6ZzZviB3eZPRqujL/xQV54ZZaRHpPjzCIDJOd4vs7sUU+9aPT/15f4LnwjkpBVJgz
XabAQ4Dsnsz2QY53vsI0ZH2ADf17z5z97HG2ZKAcwUZpn2P17LvzCSueT3hL+nvPhf3smbbm1PBV
0S73q3VnQd1ClIXKKDgkE8m2sOEQ675+rV94Au1nD3eLnD+aI651Qs1LYx6Im31QPlCpObKQ1c+/
6i0sY+hPJln72ZMOSalkY4dtIR+i8Gg1LB4MgMOwelLvoz3QU3r994gXelv2s0fdcTx/JKCl2TUg
/Bp2uYidNfAxuWUNdp76UHFbrOD+Wf+Lp+WF53xpuD69lwl6S3I39etdkmIxixooMlO5CM4z8rZe
/1EvHeLZ4x5jDvDkQlSescyfzHAO3g+jqo8i5I7r3zqE9eyZpyk7DG2ZgK5p01PUFigMKQOySz9/
/fOfCaX+0cWynj3yKSEhECLGYd94M8XmfkiwLYyBHN8nTWe9s5q5Iw4TRp8IpoGQacwVAiy4NdpY
0QtTX4QqtNjryOZXbdAXzqr1fLpnY2AXTRGtXcvwD+ROlFsNhfi0aBU13dd/9kvHeDZQ0EBtqoyy
zt7GhsWm/7jtFUy88jev2nLYJ1NzpceZ0mc07EeR3w1IIIHWXbhed/f6t39hmLaeDQ51xga8Nx1z
T7HJWFdF66+pE/a/ODcvTDPfNEVPvnyExhCJi9ET+jWx98bal4bEPcWz+zj4U/ybR3k2HlS+V0YC
whUdBBzeXj/326DCfuNnOXz6YAg3v3eung0DCfcPCYZy4WqKx66nbmTq3PjFdX5h9PzWfXxyqsZE
uWw9jW7vFNS2gHuDwCJJetcP8A1w7r7+E75NLz8ZpMWzQcBRtefqZNL7Opr65hKAjp8Uq8id3Amb
Ea0zVkpejHz+qI4HxzudIZbjWsl90AagAIUtQcAPc4T4lQa5AOeTjP5Qp8Tc9vQWTzv6gYl7lkWl
XdUIYBUpYNFU5PMhD3ttbp2iGC+0xIwJJtGc89mC2lLGFcSxaB4U0YW55aZfyzlWwweqtxH6At/P
AQqvxqEWFYL3qhJjGB631KTsYw3lpDIPjYd0Imb4KPVl4fotstxfnLAXJhvxbFDD66fZzRIwnKcA
6tsEuZex1D+oQTboizPcxljOp3ygcGVfq9jaN8D9dR0feqJjjqSJet4ciWNu7/LlIYh0dG7HUOfh
dVpT97GJAC+a5YUdMRgzJ39OG+sjVAjWAzQlMDOuugK2+eu/Rixz8c8u//MBsYRH4PII7rNGAUOg
HUf9hFQGVYE798YDntZybaMU3ZSgReDHrSLQmGMCowIG5i++xQu3+nMlYZ6JWPimjoDaok7rJ/fU
MKEdCKnP7aBcSTVvf/PnPhs8nV7OpL7zc6sq0tzR+hwfCbDeRWVv0OtxG5K3ia0L1cUAG54i7FlR
2lsqWr94ql+aE7/9+5PHeqK5ksjGxK6QeLdVXZxQHEIhaJ1m5rltDZe2Q5JZdKEunLwEJUu8Ggrq
XZ25D784BS/dv89WZTZ+gQpSDacg6eAEqZ1RRxinjR1utMuW2KyjZFZbh9pkYLz7dsz/uwao93Ea
V18+xw/PtcL/AXV7PqPly0Jf5L0/avaWt383M721TN9Brk0B3JbYkpg6vkv27LcA0xwRoNSV0vfE
Ijz6LtkT4q3wGNsDD0+TxWv81d/dTG89hLi85KPzQ4PAov7fIdizqJP/MCBI+gEmrUy+ihA0RTz/
2fpT+23v9MZDMdYNtjp1UqPTPfTsULYR3e2l+XCWdH68V243biNsU8a0H5XNWs6awm1t47uYa4JV
0tzZCzqqh8yvtkZDItIoExLbM7A/lW2mh9JvLwbYVecBegMnXw+Wmi5jUaIYjGJ96DHdeIFpbTs/
OHOraTpPLErjgLrg5Q9wRxqadas+NKutSHvyCMjeAidziZ73KGeJfuiSXWahnTLoF4nIyNeZI5Y2
E6k6+vHbN7OUo64GByAgdW9AFlUfn8Z5Xh9XPu3GUWMoLwrSCGpr0yNYAczYW8eQ7N1VE01wxGPC
USaVntRFoVnYuJ9ojBcbo2FrENIs+wxMZdwkAmO2qONst7QONogWmD3rIiXGjp8zeZie4e1DV/4/
RJ3HspxKs0afiIiCAgqm3dCG7t7eaU+IbXTw3vP0/0J3cCcKSaE4R+rGVGZ+uRbbNMeMNVtvIHMr
Ev5EYnd/OqASNeFjNlp5XWsX5QxYU43lyM5z77fpaD1OKyFiHSjxmooRS7nsA+mCVm2zKiCOXSC8
9hDKtYDsN6qopU13cpHErRNjhWw5FfllHt3skvb5H2kr4hRWCGPesi5RGj9lLsSmnSDlgghrjq5t
DxtxSOu7YS2zjzIaH2XDHkkVF/fgmFFFKwe4qOqi45BOJgMsn23Pk5aO3WPHHBBEk+keJPt0Zytp
37S62LTWZRiYravu+cT+xEmLCdkxvIlO9An4FTM36d7ZLhpU4IxoqOsBqMcSJffoXmImz7z9zcwC
oWQASJ0Aotwmw7kwcrIPUjfAh3Ch1OlYv7UdxDCAMy7fF/wjGEjrFfIZJuuFZbGMedYL2zUATkP0
mVVpbRCV+VbXDP6hGBLkVokeaHPxqjEpPWpuu20aAcX/90MeC79BlhiECVqJECHyEJbjs+iJnLNi
xgsfZ6rQVy0QKrfu+Z9fpqJszmyZEboeyhf+DiwyW01z7Rv3joEXXoRqIKFn62Dk2gFXUgIdLdPB
IuZQ1SeTIBfnG8eIvDqGXWqtTN5aTbtlInstcNB82KykR2zKl8Y83IqJcPyc8f7LItbTZAZcc5m/
TPa/b7aKOULlwjy5ENirX61kjP/v1i9ZT/R68rZX2KnsbncQUPTGesi27fxwYghQ20l520JvS08c
NIUG8u/zkLVto/KFkjmacthfhDK6C5S+7pKAPGFtCq8cm03LBTh7fIbNe/j3qynbZn5yG4/ZxWmI
6/pM4qa9RubaXissngv3MSDnFTR5EeH02kneaodOVK8ms28mcCKg1pt8myVxpEl9eyFJ8e+LZK5p
0TaNfVPPw0eraN/ISDGSSpbmpRWAJta6OGqhg9IYWQrQXXfZJ6bLplsvSy9aNzMS45vei9rZuB+A
5LKz2gEFz7KLNODTustAqL9of9SULUdNgs6hFo7ewhFUfJG3bF0XWnYpZk6M1sKqgK3YBU3NyHi9
RHX8YTVVDn4pu7K7ut4L4JAeuA54w2EN7Gux62eYvudoaR5DJo9+Zbl/W7qZY8bONvuov2m3nJWm
Fhra2c3VHNcrXcxuUyeaHVPHmZ/1sc/1Sdy300HhN3KjSfaQNfWBJXCBB6VJXvIx+3FtmR0am297
wR3Ujy9y5b8tGwATs8knWFrmfmr71e9LgPBGbz82nb1ctMphIa0Tc5DAHUDnW0DGknl5yWtDnPJu
+kuA5rakUOiwJ/FNN/1QPgyLCuAML3vidVgyraGFmG3P+4XzmWUConIScz42Wf9XQN4u1wXSQ4NV
ZBjYeJyVE7JYCUINk+x3Df8a0lf+FXO82aXxUByt0g66BoU0QZhzs1YXLc/OTnppBNhTQQ6L6a+N
bjBDrmY1ANfJYR7jjDFq3kIq6gqAZllhgFsU7mYn9C32wnYToZ9jVzeoF3jqLdPk+E08eLOAMqyr
ufeT1xGkBzghMH1eWcb/KTPHBpVyX622vTfCgTxlyM4ju2I7WDOPqXVyoJPtO0mymfYMd3Zpe2WE
FqUNARm2JT4/Cg4u/b3m2BKUbfVqJC7ynwLSWCSZBcJ0cLkkLSJ7PpuqAVkC60Ra6WEFxKAy1mpV
4du9M+6soov3yTxc2nZ50WpSUGRGsIS32ZMed5hO1smrs5wNHGBGbKEemapjVgbjNTxpbsIDcX2m
rH4yDfsJG+9RVKC9+HPAW5rj1KjhqMOGt+r8G6ZUeCp4qYrrFngFgdUZO6PAXRzywhf1p2bUQb5O
H2Yeka/DF7UXsawOZgNs1ipWsueGQWQrZSKY23+1eblyy7Gzm4zHYlLbCJ3IaaV3zODN3lMjgind
pqFlu4AXwcwQEIEsLKHAlrkrjv9IA2n7aeYdq4dR+SVl6x4suAv7NZNkoeMBq4SdJZyS8dLEm1/A
KWAo5vE9X8B3SlzFAzT91PVZeJ2T/nmuuDB0y6DyNGouG3OLxppcpco9MLCdr1uGFA5mGBQlsOiq
h+Zt6I27H1MmUFvkQHPnjgVO2z0MbdOf9YaYXGs54y1z2wNLP1bQarUVUEP4g06/ZHBmK3BgWHqp
nROLUDmWAjQzp6lev0q7r1g4mv5zZrwW4OZSv6wsPsFtghxSxhXz0ntOW0d+fVGTs96GMf+ROfJD
zC6SvxV0+w0aMYy63yGBgTFz7eqNfRUJjb9XASFzzZ6amKsmSeqvKDXeeIrI/dxGF7JGj4yXewDU
R+OvEGQ9CKnKfRJmnyTg+NXoBAk4arvnzdtiqmIMz3uK1Jlz10Trnin8D7GMVxIM855v0rmzHHun
C1SO47SA+hGW7YUd8qYCihZpFLptefwt4JFHS+RHJIg9p9HtXb+sD029HGWIiLUZogW7a4Izy7AD
MB7MnVRpHR241JhPiyAPQfUZtB/5C4DPtnvyC1BMTTW2O1GuX6DgX5a0elUO+Y5igYalOr72jrMC
pxheQ+y6pEqDa5WDoCBz4DtS/rghLLQaeFREdJ98Eg802XzbRmWBxQU1FDV7t5nZmp9shFTkXk6D
NnwgAOK1Hhq3cQusyRS40qT7U7h0iEiSdBfLjIZqpzt3MIzc29I+9E6Ia37FyDB1amcsM572wvZm
eHBXqwoDVXVP1sY1rtrqdbXH30bvcA2Y0WnUbf1Y1Iroc0TSmrfxMZ/W/6xSjCcL0NtOa+UDY3+w
Uz2z8iw7mrhGH7dCvdfGd1LfGxD7Zary90kvFFYBM2QNkKNGWHJi61BCauTBeSg/ChmdK2hMexc8
piYda5+n8yWuek7DLdJkjXg9u+XJxeWT9YgCcFeRAPWmfoTuSFonbGGp2W2e+MBGd+p5zAjLDmBJ
jjYPxSTJm/NimvB4t++st/bjxKUqVtbLZb8+THYbEDv8cDTAm5inefXX3MpNs8CgtpIXqccIQcO3
GD7OXI+XlQ1NQn71x2JqW1eChzo5SuF1OHfpGjduXF+HzTg5pZx2l/RN60nEkqbwNegTbM1zD616
eI5qQO9kSVk6pxseuWq4Z5r9Bbdgy96m+34aWYM3x4OKuyYAC3HXZU3uu0+kdldGZuszah5Ed83M
Man+o0L3MbzviFLu2kleyeQTTMreqiqK9tpk30/AydSa/bpV7+5VHn/NNcGhvl+WHZRf9oxmNe31
NvmcKFf4utYd0yf9zTG19tqiK1sq9Wctiq+elwg2Civ0ldaf0gr0vzu3WFSygmBOaZyz3EWP6jjs
BQ7T3mwIRIOLxk5UNB/0YT8aN/0ee3TunkyGS1h1QZh6/ClIotsLUEGnXFu+wKSSL1Eawp5igVCL
vDS23f1ScZZrJnXdYH4C2h1FVJPty07/1lCTc7gW+3bFnEN5crEXkjfaIwdBLtBFvTUye0+48hde
qDxpsepo21F/KuoLt8fq07y7Sjc7gwBMjtW4PCl4V1um4VnNpk9hrB/XGPMvzPmUJRmiucWn3hrP
upE9DwGUvteIChTVzBtH2f3a5OkhEwQuISm5ejseTWsF5bGREK5IZtCcL/KXEVFQ2/UfEB3Rg1a2
X3Gowbp3y2TDFPZeNfDPQxQwI9GE00TMkLC8G4L2RqxVjVgZ1+RrbJL1ynMhHGsQD7woEl6Pub4e
2CQTs/1UxjCYJ4NjHSQz844jJLhi600w+/MnTcdU5UEAfU7tDhqEDMayBo/caHeDjs0kiRCTJtnM
dgUMu84UBzZ8FSThmBeDZoP9ZlWUY1uHIHQMmpk7u2rulhogRtbnD2U8TM9g5b8sDAVzbE+eqy/5
aV54OIZK8EXV/1XSoKx3qOP5DAGPIPOaAVa0QErZvLA8wRbEtR+ne4ZgnD/ZbA3jWh45uYX7tNG3
l8hHLXoP3Yk42nl9dRXB3r4Ao07NyQQJXcFSq18CX/QxtWXgiZ69Cttk/A8+BDBRacD3WRbn+G/N
ln++W6SXSKIbZqt5xvGEzxJ4hH1WwEbAVbRiV0yVJ9PwagNKZJWOE79tvZuYd+BF7601YqmFp/1U
arw3FVH8mCPl1HPmDkfBuUfj3iVdD2NBDw+G1gdjIsjM5H0QNyVLAcCwS6hDB2d1XxN9ejGgJBeU
0ftMAf2Owu3t0Fbpa8kZRNmc3Zd2+h17WPfQ3G6Iah6GSn6DH+h2VgftuBPPsWM987kGvVYlPubV
yAdGJVB1RwhG1Y9byA9L2N+LAYSOO/Rh7jGV5CvBOyLhcMqSjfKnOJraz3poc4VhDJAmN+Joma/L
+MqkKJAGpTv7Tp9hNn6yqPAAV3LyJm34BKrtzYb+IMIWpx0fysBRgK7/YwysbTRma5e7bkI4lLe3
WPqHqI3eqcFOQkSvowCyZTn955LFgTGsATYNcewn87UtAb+uXfyAkPpALp7OdMfosg7h0s8h7MRC
fLu5q26mdo3QpPgjHSpPt5oLAsIdyeufBD2gnvAOi9l9Jnf6g5+S85QRvlZ9+ccq5P2KVWx1PiJ9
2Xwn49+0x7TAw4g42r2qeAXX7AjRrBKfZvJbh5Lm+PIcwx706z5+Q6TWcUNDy4qWl0iDCtaU8iT1
BrUpFsLUiN8TYdUeu2+BTaTxnGtgcqblV6/th7Q3nkmpvgCQOyCGPi/jehUIJdtWR0rqcCZjiOYj
2OCWcV+ljrMvWhxksjHXsCa521rXutPLx0lFD1W/ACKr8PlBDr6WEapdwVxCctZiIo+Vtt4v6frd
tNtRCQdqGNNYcJwtK5MeSILeqm30F4W05Wr0R7Yd1UFtZuFBNB1gaA4ftq6HXjnzPCHzB5OOmLp+
snUULg6B+szO3gdbPOtzQVlvQqm1bONgsZO0axau6bj5RrhCHGd5yjf0Gtj/Mi6fJsr+gwE8CCkT
/s3tfW2K7lfrgFdEq8ITDW/FngHCDUvEWksVj7TujfuMFypQlHhd1X4w5eiXD8ZS22dkbdiA8OiY
uaP8SCRXbevD6DNQtRQU84C7cLGpW+gpFPucVQxMZE02evg/to+phHuGuSaH6BQl6GvB8z0CzjjG
krz54CY/2Mh4tDUDOpn6tVwQf1cTLbDOeMIv6c0ujJkxGeSp08YDOlM/MSnCOWPfy4kTjZBIlxl6
zaRrDayTqbWTj+V7GnMB06HZgxfBIKHv06j16X48isJ82G4NUtW1H/I00LT+gxPkyc00L3Oso7EJ
R8yJlQl9+SSCe2rXFmIRLDSQdPE7W5FsCLA/AeB53pURrEquAgQV8XsvR5SmZuaxLIyLeTSvmAQS
BqcGy1UKfMPglU2DtLZvTvy3B1ob9MvIxqLBBs5N0RrLX63QvmDLOVjrYu5V7b8wjP1Og8sz6ve1
Gd9ZaXtExUOPRsfhsKT5fRk6f4qpZpLmPK9p812JKD7pOrsFJhtCESqPgeSsMyUa+Lbip63FqTLM
D1FNtGiL8izYHqnkLTVybvXYfUtL9bFOFhKndp2PbcadGQ7Z7Ns5TdXsZhpjch6t+tusuteEJ8th
nq+A8lkih87JS5fmcr70zs4e6/uuDLcTT9o8pRyWzI3pP8705NYU3L+BAU9WnHa3p3IZ8S9wXXYF
2lQ7FvF8bqzwJXGJbYCay30s36Cd8D6wQ/ItcritZWpgRuFZsmrlh55qypMUqMDn7HOZKfNcz+3A
iXMladtXry4vTNM6YHp7HrelEg3HGXsNz2LYrG9V3HGgngy++YRNrS05IbG6cZkHxax/dK7xSh7O
RRZvfdA5fi/F/Jc9Gm8tncwz8fBoLEMxvS1Oeva6Auvds+lk7OTIx1hE9VOVa/LAbso9mC2oHSNN
ueYJ+G15Vzs/KomO5Rhe8rCs/ZIj8T6bIEHTzttrsz5RS+EXIqEP4TpDONxjGWBFynhzwiE+rCp8
Jj9s2NVD77pvUuggg0ukTMl0HctxOXHa2TtTawbh9kOLnVFXAEOiqsHPo/Mk1wVMHTZsPPZ3SP+E
DmlwJwl6zkW0Kme/HzD3gQk/qqVaQCcWCDll/AZocwryPoFbyYPVVKC+nTp9SibefIaNe8yC9IF9
5b9S6Hg700eFOoSl+fqyRPSlXM3+SKQz76TZ/ibATHr2DQK97Z4dls7Q7jTo4gcTvrfQaXYvabyn
vNDLLD5Kyj8EkuAMV9JJZHY5JTUF9dvyRA8/pv+r83BFJr2b4h4ZZQxSpZ4vy3SkNXa14n5fVc4X
vfJnYYJstSif2u7X6pFha/hlPEungI/iluH3GAzK1U9tpvutXO9USq8zW9hMKiC/jrBAGGjID+m0
zxP5OUho/jLxcJ4VYnXSi5DWXzFxeVpnPbjKxp6CqTkqvjoo18dIhxy+bZ5ppsnhceJQAruY98hW
sFQ6Mt7hj7Yln5vWOLIRd41Rzupdrq5NF2e3nml2NICRX2jV+fqgP2Z8UCNbnH7akNoMl8k3qg8I
NNouaoM+0g8m7zX8neht2Pr4UU27HnsXOiY9EIpMmOQjCpVDTptuNV2op4paQm8IJcdcGHRL/kDc
nZgd7JRKvJaNpb2s9U895uFhWnRMs/mhz3sJp83hqm1BX7ZsTsJ4t+jSVp9xtejHOIneGvWfuenc
maAAoI9oCVt9jG5wcJ7DtfmRw1JcDApGFjaicF9oFjK05W7QnJOZGyVadb/K60DMLKSAPruYDo9i
p1vPg057O4V4A+BS4Qztz4nRZfsqpocm6eHSuqWG842h/cxy56XJDDBmC8+dbv40CB0JwSM5z3W/
ws3hyIdVkkaIkcM5DY/i+t12V5bJ08h3m003OcdbZcBeVRznnF6i7jDnIFTHhQ9Qr9t7ELOp3s5B
bpxMzbKZCVnv0UQbp+okBGDbPJZDx77RgKS0nSGFyqEO1i4NjGx64mBmBELIx6qN/3LQKllohSvD
QnFhujr7aHq6RytwP7e2OE2z/NFTMogS7QMShBn3iQ37fyicUzmyDFbRysmnFBSh01gQfKbopNt/
JEsqx3lcA8WQ4wLP/+8AJBEJFm/xUFWtt3bTci5bDl+ir/5j1hfAUVHnmgoE2AVGoFy9LDKyzoPQ
zprZXw2rGP1EcVYqyvC1ZqP+UGPmCgbK26ByefhMdfqfy995twBCE1WxHC3CBD3ecd2Jc89eH5M9
6BXNT8boryGmlh3xkuXHekQlZVvoI4fys5P0W5ZsgPHGVG/v6APuB0f9dBMaGTeyYOgo6x3MbeWx
dn1rzbrhtLg0QaW6+3JZ3pZo+doUJqIfdpFkAyROh++uAuXe5C4m1bF86frudzHieCe7Shz5M4Cn
kV6P1gQ1maUk7MXmgwmFZDeMcXbIIVAq7v1znNfv6EYgH1kWfxxmaxPVfdBmtF1IoAx7gNuTP7T8
l6FYf+RdiTFpyJvAsZw6SCJGncLSHU9rsymQrHkzxbqU4bLuoQVMHsMLE7hzkLqlExgWYDfZTGD0
o8chTvk/5PYtS/spgGHNfoNRDJ4WGVUQXf/97lzLu1Eu3Wnsm/Talw9WmmLZzdktZOJwNNCV+ZG7
IbHdd+i2A9O49muMowMCWsOTWf6SxDOnYnZW29rFfNtPIjCn8MEsq/Ugx4jTlnJb2ObMYO3a8B1B
txEVIKNUprDbuhZmgli9DXXzJxuZFjC+1oN/P1j5ETfs6Odt8VIl1YXN4PeeIfshqqOj1Xd3JRja
I1urtDFsMfspzOIJC8Shzo3XNNwWUHSoFcfGah+iTaVN/XRfAc3sq/xAG5rF+ZX1vrjM2pOLW50p
L3NylolhPfItrWbznsSpPNZlEgeRuCwAWIKhQCzQfBU4XagV4r9xJa5dKN57hXQ47tNnSALQuWds
1ZzFKObK+HUs8tIz0+ZP0SLCMimgaz0WgTEafrJJ8YjNeFLP4GrrrUcR8ML4kFavnj4hyvUWWgj7
lZ16zwGVD4OBGV3F+7EyJOi7dUalnCaHdHpCcAMkoKV3NDCaOQ5Vy/AiNf7T0+EgZ1nfKxbTfFHk
QWpnxZkFxi82OKkkqVNqeJO7RGhXSpD3PqXYnqP51ZFbIyt2fqoiLHdVkf9Jp4XBTFR/OBmBdns0
qfXjEOPPfEPPHD9Wsz2jCkbCkZ9yJ3tboxmwYktb1OJsbg7ZR2tm1O9ZqPPA6GKPE7V9mA0KNHDx
jE+6YGltv26NP8XQuhQNQBRnu1hJb/U6I5q683Cs7d2aw/3k/ldypEUNRbqraEv02h0786m2MpzX
xoc5rfDjjgVfDEtdJ1PW3/0ikqOt5AtFNtvORnG1W+M3xEt0MlMmIwMd2GqhHsz7fjeYbADZ+g1Y
zjcbQeguncmPQzrlMjtNcgTqHKfvCRbFuyle010xZkuQl8/hoD2XY3+C8SOwk/Nuq8nPhywKTo50
TnlR6z4f8d+IreGrNUzsvtXdQdglyWfwqDmDzj0Qg3y3zrdOIJvF8cl0RDlPI1fVysZYU+q3ZdyK
yNI5rhnVJvq6c1TN7jGtl4PmDNmx1Ztj0U1/EtXTs63sW0eToJ9mUPG5BJ9BG8sKocC5qZZ5c61d
KoabBBxYLtZzzoJQGFCDj4n+Wunm3sreBvbjzwzcKSLX1rpLWM/Vy/AJ01F9i8ZwZN603nrOtGbC
h6Hb411sy+8kzN8sp/qSo4JUJ+J3tQT1Orm4WpSDpo5qwJqPBfj6HVgSeinDd2YhV1oZ5rPfWRen
BHLUbkJdM28pyfwpF2K5G+tLoqqQZXIbtAMhEBC53b5JBprUrJruUrKUrM0lL1PDiTxUZGVsxRVU
Getlw7S1UXnCFz6Cu1SnOdUt1mvL30aY0dEo8YJNY/yqaDQ/FCMnhcrFIUqWj5Ni372H4aR7dbdB
hNxCnfuWTtGgB3bLSx+LxMVBZbTXwsjl3MfxJHEoc02JZ0Jmybdudr+ITOfdqFNUrLN5cVhsPq/9
eKuFfVJD3+yrCe0deW58C6SF5JD91VRD3ay9tYUVPgqek+CG1wuWMkkLrz+qJuMehkrLpWoy36n4
R4AKxug1HcOfAsGaM7e0F3teuCa33E6V+BqbpOGxrfRX3R0P7KzgeB+RZNXMoTysVnADsuzAyfRD
gZM3VHfOygQkOMaIfaI3tGbqg8tTHBAtNQbHIr6ct0bDX6GlYvI6douPLE3uzXUUXkSVvm9d5ih2
mHBfy+GuMLlmzIY6pzUkwwc6gks9A8Xt0pvTeAWTPYNpf6Hryrcb42HrmuvoSpmIspKaUjO0U0cH
JKE30ZMosEU+ntxY+20NB9UUq8VWmUoGAHRawxLTxWQ9mR0g+qnXOGAZRJjyMQ7ycdPh8LhQbFzT
XfwVRFx911GEEKiXtYYygDIdxrJGLgcnUyM+ceYEHEP/jIb5k25tkiaFi1CZmXMQeveRQvzlJVJf
DFt9qrFPL6xi1jt3oLUhRSrY10RINNvpWcP/Gsypokk4D7zUYhfZanjCw/GQFErsaZg9ORP3ZZnP
r/C8gdaXk0MBKzC7IxFWU8H7qf6rteAbI5wojoM5exlpeovnSXLH23SQd3ZZ/SRR3kIwjn5GEd/3
87jPG5pMqNrRRiyKShwEIqSKkpunzC9JjMxNRoXrEWc7VojH+bsW/pLU7WGxafbIkfhUb7aI6bdm
UAa/698PZd3hTO7it5KClqgtr2/tkiZlQRt4dDy7SU+iUf2tBeRPgXoDqoOsV0OW2w4zCxqjdZtn
CE/9VOkYSBjLC3x4vdIyX2sajFnRSJAW7cEQpZ60a/w04Rps0tgkFW7A+1vtLY2xTbYOj7bIJC5K
5ynvo+qSrMOD5hqsM3fdJbToJvGawq5dPrVqWIjqKMNrrbKCCH5fXe1ta5wGXQLABdp93Ru+7PSz
zYert4BiDEyeJPew+fR5AC/iR6TOLlmcv2xOI4YYFttL01+a8OlutBlPlD1aAp5ZD5luHo2CfN7M
C87JaBB3DZRvtOl9ZjNOqmnMZZ+YGF6NPmdtG8nbQUu1v1bY45jNOR2udXMgnIRZ+r+lM3wsRtNd
NJWXdEi4c7d5cIKW8YSfeHiCeQSMhZVhJoFhc0kGMZ3aYfQRrtj4mMUnE5xyD1qCekQnnseq+WFK
IkFhtlKnCpfnlwVsOnera9XNFVYFjv9uGyIqdMLTSC7Fg5H0F2XGC8CTaOeGTARUsgaU5TVpK6bu
hXnl3kBVV3E2j/r4vmWKhtWCECNMBwqk4R2SjfXYDG3Av59FhnVgmFnPj0uoePMRfKQXp4gATomk
dlhzPqqEjgIbKC9zFg4n2fQnZVpfI4iHS1eN2uXfzzD8MpwTZvHtKDM8E+WqB85pxvKcmbl7VO1/
I1mLwNCYF8yqZzgL2IqBCQW0ITLn7CT1h9UB3m7hSByjIm2uq27VV1R/OCim9U4MitFtT52SVUyD
Yr4SJkV3lT0paE5qOEcdk5rInP/OoZF9aRWvd1fqT3QG0B1PkbWta5jPSFMeeMQkAcvhfcBZz09X
PrQ4a5iqcyBnI8s9CKOb793N+dHPx7xXzBP6OFh6ElUyrId3KEatr1U4/ZAMxScB7edAtu9gVf+F
Qv2sVVpdzFQ+ENiIL4vGBqdVJ/KDQ+fi83oaTtEsjI9YLUcHhM6LlWHriUz1k8cMX+siO1P41Odw
YRzS2ESnqucCbs1ztk3HzO3v9RCLcdiD0HkDx7Jwyq9Oc6feFCj/fbLqV0PSooLAY9vymLHicTDy
UF2c59mkcavm5DQrEtOqb7SDKaC7VVqx7kNyak0GstqoHiZR3LrKfnSZGvmRg9hjSp17SunoMqg5
ukCDhllCANfX16I5Ou0A5SwJC9Q7VXGf9Gtxbzi0sgg7PWfbr/79lr6W0F16m8pyRh472vT+LRNs
ZC2DkgqwG63KX8bsl3E03bZlC2eJgRNKs9hBDLVsJx0hfLNlJY+iLiBPRELEQD40SXuhfCLZJHFW
Zb3xOC368Jr2lHHjlLgHIPWgMfTMfpuq6D6vkzqgPBho3BM9negN3GzGyGCTBrBZoHpmAr0UZkSS
rCrRb3g++1PTs5Zpd6hDyO08hILXoW72Yj8t9qGzBoyPo6qOVmjcKZ6WiznnRyKS6Q2WyxfqnOpF
8hBI2JA7ZBoR+rj7r2iN5hKnN6h1NNmg6Xl8+CzCZx0hIGz03TrTR0aFEBSWeAKLQUvFkW8S0dLA
c7QxjWaPmOqIDZWMnLG0fsoMHeSBHp3NrM1vc6TnN9AQiMbIBjFG82ZN0t1R03ggxvvMCp3V09GV
MY8miQN8Sjt8wjzqRixHvp3JP7lF2N6Iz2SqUU8Sf8gYBwVlfQOR/667yXuaUsJuXP25rNBCpiYq
pf2q/DnL5kBJlI0kWOQBz1K4nwTTuPkPveB93Zj8A6HZsYnI4NuEu8myKMHJTOPoMjVBCSBp1zi1
D8PvK9u0hJQjWtNWfivm7rS481c5Dd8kHmvKg/iKz+VDuE15JqY+BVq+1ebWcIvUCPhpdlqcQAKs
QcfoqSM0GMVIiBqlIj+JTMunsRmVxscs4+woF6BPTBj+w2+/X8jB7oSTksiZ5F2pJpIzRHjDMbsZ
NG2odQUh0U8t7Gy/aQjiqpp/Z069Bj0m823ETjpuQL6S9TyTzCHsM68FF/uSvLoCTAdjzwu+bg+i
JSf7ge9raDgIW2Z2KLFVJ31BbFl59hhOnpnJix3S/ptm4yGMuB5UZ7a7MZmeo5iHM+RLIocwO7pj
GoXwrlB6hovxgOX4Popc/DVU3ijJSKo5izeM6q0f8nM79pqftX4UdYylb2Y8PLp19u6Q1/RaLi73
CWR8vhManq14aC9RO15q07j+qytJzj3PjPykiJ/SSd6A5wL9M2mfSQIrdnlylvJGvHJzBi1XFeMP
dYqWsWavkz7E+VhVmGKb+KmpGCwLcr40Pb2kcm6V4XwtdOT22kjhXA5vc5R+WOxdqVcXxtE+Is0d
dHb+rcbE52i/rxoOa7hj0J6mdK60vOFgyr0kmFpwe9CArv/2bkizis6Abc3ZXub5G0OJ6Ig0FdYi
tPl+WK+u2zznbHgS0+gvqgmhxsHT5lGLOMkgqWttg/HqvYqYpqPnJq7WaojCCX74jPYB/9Pv54Bi
27tQq7GpRelpZQ9sBPx7qCy6Q6WFfTg1h4s7aR3HQQLTa39shuME+uiepCoPJfyJ6R7QEd0vyyFE
O13TcuaFXcz93b8flBXG50rKN4sX6v/9VjGkWP361SHlWalb6i7zxY1wTmy/6sDX3f79LE4YNP/7
memSsSOMTE9noWFv1VV/tFLNVF6RlfvBcNQ1U6G8w0VKknzk+rSRXcHHhB0rY0bh2y///4ek6e9Y
lI8CN2sEAFEYBvESV3em0zErrLGkTdD8bv9+GEm/q5yWdm/T+rJaSz2G+po+/I+7M9uNHNmy7BdZ
wjiTr06fR42h4YUISSEOxnkmv74WlffWrdtAoVFAo4HuhxTCwz2kdDlpZuecvde2WNPteH4QLIpA
6iZ9T4AjdlSCqdl6WJISmFAtDbcssdo1daF5SdqeDmDyUgxTfd9MIaV+lAHekdXRiz6DOcrvkA1v
YnjhVhy6l9kby7eoUyBiSG8hOBiPiLCNwxLaRMhyc7N1c/9/00T0b4ED/6/kCeAA+u9dRqvf9cfv
r6L5Nzg4/+KfcHDvL1KJpPRwBxBK9BMI8A+nkeXBDZc2+jpX0u3GhfQvp5Hxl8FZ11j+oWlLc8G+
/MNppBl/LY9dj8gl17FN2/qfOI34rv9uNLI8yAn8h1Zal3T9rf/FgWgLG9OCtITfky6Zhr8JVNt3
5Kd1tXGWZISmDsIXoJ9ikQ9xsdZ2tu4VfV4r+Sg0jQNGpn2iX2Jw7+j7rK3XpPsaZka1NWeI0Ap3
W+ra5ziegNz1uBSKW2n9CjMUxPzAZBi3WTkJ+qDRH2XJV5udxWDZFU5C41L+NlUIuYv+FAfYxaoM
d2WD2YeUlNnPKuMiwpygQoZXU7Yuxn63MHE5sABMIwoyxCOQSogR4VZZLx5e6lQQqNqMRCbX/o/8
kHlBawU+82jNScE9jHczKj2TpXBQ6SmzYSASBTkzOGW0tHZYDNrUATTAMG/R75VhddDkQz8+FJTM
SJy787QIsBu1iXGKIFR7E81pwDFkFdnVQV/WJiBiER4XxH2amrMtzSXWzltXtlolFXM+cnfZDnd9
jJA2Lx55vLKJIYYLsAHZUMQRd33nF6PzopC4aV7wgV2Bj0PeGuVs6j2D51tpaH8mt3tFInOvyC/N
VbKEuN5XPdkt/QoZxh5R0y1WbOs8jSuc1k7WvJmq8xtzTJCfQUIfU9Ng3q8ROpOgtK8oqb+TJj7Y
RB0aiXsuSu2BtKtjrG+7PsP662xJVqJxPm115sSRrpjpEpVKlvHyTl3zU8zpPlM0M8DaBCLaaHW6
BdUG9AJ1Y51dK7dZBwBhadZyFraUg9sg9QtTo4tMcnLVPi/vmeDWlyYY6SShnhPzg2E2G7c+2Ha3
kwj0ILttpeRMVbbnnOFPrR30vu18tx0ZCGAxgL11zBHFoh4+Vf18a1y0tuhGi25iAO7S8AtAkmYP
s2gWPCdZwsltmuNfgh09W6ibk6/1KdqVcTvWaF7lL6u6q8gOz9B7zVVzBGO8sexHiwutFFczeG7C
jrQn6oMuu5qttRs4GbZlcUnn4J0ARVJ2Hjg2HopUwuRJ164+7Ecy8xBtnhr6KZ3GSo74Gsvverk8
l59hIr9zU2+doa0oGm6KglNIL5AnuWtVH5afrUcfZch0T65x+XPg1I9Zr62TjvkeYzhB0jf9E78g
pHbIUTvlgOz6XcKbBr+4itz0NguDqVZ8iqZ7KyouHDvvibfcxFrPbCLbE3sAqZEwz5zPiXlSDUW4
i1PMcQw04za+r3Vwg3UcvOdoGCYiLKf2W6bFY+HJc5gTRUZo6tgtOW3ltrXeJgNfA9IZABGoOpCU
Yybh3hKRLw3m//Z0A5z4qCGoCcRrwJTKNrllDSrtI96CezMfv52Ifh6/NawfJ8Og17v02FvUEJ69
6+DHZlq/n1N3b3cOiYXlex9+WWZyHzvpvmVUVeKDqtvRNz396MZiJTA8RLS2JrDafxvY/8+acf9/
SiPULPa3/34fvfxOfw/xv+2iyz/4exs1rL88HAa6xKtLEo5cOGF/76KG/hezFyJ3NM/CRcju9s98
De8vXJKWQfqgRXz48qf/3EOF5vy1vPZ/YNH9ITL9y7HvagbzYcN2seeS1WvT4GVf/S9GcuJkOydU
i45tQlWPT754Ah/f7418NPAhuflT1Vn9rcDr9vNkTLvdGGnrZ2YsLv/6kgcNGYOWnW+UJdCC/Oez
avkTd6F9RLo4751GXqckJEHGVuI4h8W1q9BeFNbwKmvT3jcVUfQ/D9OKeyhXWnXVqFae7CjZdiIb
XyMF4tbpZrGuG/W/YcyQqfvvjmV+IS6GD8bKjjRMEkcWs/V//YUUQq8MQzBcVJV4jhgwnpIehUvd
pAEZcHZ7BN/aHlMUatt4YisykfQy9u7Wg1EMx6FNkH1awTphKx6S/oXJKrnTTvKnEohUgjTbeCYs
fx07Ga3A+KCG9N1U0CttajnsIo9T25wLxyO2PP+uGmgKaV0wkJu8e+aUfap0WNkWtiKogF5CGUVH
oaOTC8jcMF5FW6XnoWSWpAx7myr6uBkKCDJP4xpa7+Jo9YS282SHU6wfBdlK3gY4/I8+FauqTdMH
tdBpXHY4y2pwwZVIQxOzoQJsu8OIKWmeXeZLahGwVd1TTatm3cQXj0hkHA6Tb0FkPJfdvh4i4rzN
NkWOgK8odneELx/6gDfemowzCvHhtBI2JJ4xTS/ObjqBwED/jtpr2GRMIFcs0NkqKZxdWiLTouIi
A5b92RpJX26ZbWki/Opqk1eTobGZyjNHw1cTpGxZs+3WCT0wUxR0G+PgZgfiM8baa8/F70TdZJId
yV0IN4alGDalt6LgSrSwhcNDzodsk+jN3dSyn8QKjwabUmeIba7SX4bNCIWcs2gPRjDPNWp4DHWL
xfoYWjS6hYbQm2PbwcmCxzJ14FR1Nap3V3EOBQ2LtM2PS1LCNYXlgknITKjfvHUS51MDbilmnDt2
X6VcLO7s15r1PBCOgPKpwMg6Mwgi5Jr0hUCcJBiUtUuaZwq5t4SasnF1d1UaFF9xGVzCZs43iegh
m9CfENUYAuiPaOVoxkag7TtoAT8vN6kr4ZY+OJO4WeglV1qcduj+yon4KpgimAHj0vTpEj5o1URm
daL9crKIVN8Ua4FhYD0ceYuls88NtYZa9ABE2Dh4LV6fNLQuukOHsIOgtTOLEqOfbiEfJfaKBeSE
exbtfgoUtOs5gtdV/RZHDvyO5mAaE3upcROuVPfOUNH9VCWzbQ+wuEe0cklkZ26b/VuFaXNGOmZO
UFkT1V0Y1CeMDuChMorKNej4lqb5cGfbczzfghmthFtSxWuNcTNn4Od9kX6lRpNxGBBE2xfB3Rxr
2Oi9BzSOywnAnye33uc6rji6nF9OBuO2GuL54BrVUz/RTDK9kwecQCMyAD0iCl7Zchmho0CGZC4W
1oFjqHepouh+UAr7oBU/pyMdYI+LqVcM3S2PhlNR3ttDuYXaFsXtqxMj2ozYtaVmYx+29iMrMb1U
9Rxm5J51uqRzxDe20I0hCjUH5lryWJRlsMExAmt+h9kVsYXAkGGoD+GQUx5EXe8nbnE2azoACnn6
XnSSgaaJjsqKL+6E6WJMbqHjllvLptIZPZxrjjiGMLSV0Ou1MBUjvjJI11DLytVEa9GqzwHGtRG0
OvZ7/TPrGAAG8nvIyAGxOnlh7Ps49O6W7xUe09Ey95J50WoYC+apQXRqVPhbqwzvWOvDZ19m3i42
rPsclAGmJMb1BbGwxSopjWyDB7hdGWSVnJouDE4Unvle6/NLmhjeqRilsfxC/vmsnRs60kjhrn5e
7OU5zbkxlsDM54LuXWoFmE/Ccu0wEjxnOgGmoIuZgNE13YQWc25pNG+FNeWHesAKTDA5revS6VaO
+VFX47z16GX34qkMW/apEKnbZMz17edPYTLRSlomjZq+APJ58l9fHNTRbivsHT0Spv0qvIL0by8z
UtvQ1vUn2bDcE/ExHn8e6pNebOYgktufh4Byn4vUECTu5tQ2JH0/FU1Wc2wtP34e1XgHMdPm8MY9
7antm3nVjoFkIoiCCcfIh93PLudlL+fEjToPYEh+/PnTvx5qWpYf40Y31wifada78I7RHJwQGaW7
QlSPNVhlfkGBdUTyS/xTY/1xo/BdZb35y3H1ZDM2WXthKEG6nWLsKyEe7dOxGldJbLJhRvN1QqLI
dAYVqe2WL0HrvbrMk76bbm2l91MXZ186c0RgBz3DEkk5q8dMYKbczlHMWWITDdqwM7hTsLaTVoLM
xvuyuuvYatk3gqzPJiqGX1kRRZsiwHWQjMEBn253DLhNcPNOCo+TtzZL43Nuaufs2ua0Usw09mZG
+2liXUEoWj5ocfgnBDh+ttoRW1b1nE29/hQFXuIHCGEfRW0ZG7IP5kuYC6p0R7/SxIwOzOTiq5dX
FPGT7jy2OBHZ1WL9PeKnjmCe3XJ8ZjWs3scPMtlWRDN1X5OTvKAhW1D86iBTF6FWIj6HvvmsRy+9
Z9RIGT044kRciXnUndCmScz4vNAkGkansTEoZPymgnDe5LF9p1rEa01S/GbaaCAhmLUto4DQJ6o3
ONpIjDdidKxXQbsT/XXDuCyXyzXb3JdxF6Jh6gSZ9m6zjUcAR21oXl3zSoQLOV35IUHpx8fPL0oT
bQjf2xJH02isxYKNyh4b4aobpXZBM0BxlMG0HlDIrwGJqF0rFKoveOtrMgnnh0xL3HX47tr5fEcw
UrTFAq1f5+WsMsRMuyFbrqWHRz56SZk6r/WRzmQ6TkAj5iYDpTGRe5w66YGcD+OYBbF5TIu69FU3
vGSNeGuMBL2C0ZvlEcHmXin8YOQsnBsOhA/I+OAX2JdCFc/DkJdPYTke8CnIXNTXsiRTeqR0T8Zv
gjueMZvSwuiE8DsPTVfGUka+5nCKPplkiFtBZ2FnDIsbzAnMPer/X+UQt2eCJllEwiOs8Hr2m0Bd
KcpGP8piDglxOZ+weIAQHmuf/3Vd6snOrpW70opq3gyViYZ8Hm6DTMVOk+sUiOhljuP4mpvFY4yN
Zt+B5J5d8Clm85raIf6uBFG6Dnz7UXPrHYklaBKtVG4bfYY8mjFR6KuGCUV1y4lR2gZkE3C9X2cM
hrc6dX8TQlXvCyUoBEK1SWkOrpK2HhnFxDrtdyg41f2oc3loZtk9MU4w9yQLPHhsoR58qLs0S1kb
spBoSPJbstGbtujlEXrYmLOHi9s52Qmy+mMoTKKPbGtZEoc7beRwBifsVdljfwzg99y3efBCA7Bb
/xyeQ+Z2t58vfWpePJznh9T8KDV8VRwD9KdWutEqTGKPMRFzRT64FyzV2SoODAsVt1ufO9JHDt2Q
nFXL51W6bk+crXB8w0ZIghSvOxmz3j/2VkrmxuC+AckoGNsH3ePPl9gxkZvEp6FvvYswMvOaDvoj
upAXGOvGXWhl7pqZUktgU7xEk7R3mWMywogsZyPHtNrUZjY8zND+J9HeR8TDZH2RnMMML37OYn21
E0wlkfC9lH8bSIlFJOu8tUoGjq0CDlFmVA4DHb4A0Zi3UHfDtT2xk1CGITOx7IFsJrwSjVtm7H3I
ncO0P8VhxOTAaZE3ctpK4ug15Dd0suxC4o6R4Wuk9dDnsJUdfp4VgDVjnRB4d0wxu9Xj68+r7DIz
dwhUFhMUw7YJ4NAWVXJxDYQqrnG1Jfrd5OfzwKTr6MCZPhI1lF5kPKQQTTK85YvdKrnoy1/8/G0d
FBqGqeVVlalZW83NGXD95+vR7vP0z+O/X4OPdeUNGn3N5TV/P/3znf/1b4ilYdJXSiRIvMRh7HYi
IIYLg4NX3drOqVy+/DwkNhqPt8rreo16nnjz5Zmf10TJjLDuHy9K3L9fTqQGhpSqZZa3vEk5u7go
w+nsqTTS6Ajyd9lsFVc3d/5+on20tCC8q4w+v4OHEpxIvjgnusrvfr5AaVWr0Siiw5BPDArd9jnL
reQxjgvsWjzqlW48udOuslsD3WB2MZgRPVVW0T07SBQjCBpa5DgPcWy7j6Qw+hMZLPc/j7SsmJaB
3bD/eWiyfh/s3PRW4fLavu+nx5zMjpjyaeRHcRJN2wt3Cq4iN3A/mB251dw/OLOMSKU9hBrOJsR9
/sjVUJQQdJSHwpuxz3s9FX5VG49FZ95HEStPQoYCB+AZZ4nWbcdQfvQ6Fuu0wYskr47WvGP7v1Dw
78uISS9yEAZJ0TVZsjGWOJhu3br2n8kkwBbDR8WcN2fFDYJji9SvKFCTWejqDm7gYPCS+N/RH0FU
ibNjF+EGb/m/lI4KkIkmB8YC5P10GHoRvx8qoSEvEpO90drsgF/O2LSahwmlE8521EyLdtk1gC66
k0jG8vipL0Jjg7La8qsSV08yy1cvab67tGDF7AAidNVZWaA74YqQUdyEJyzJiMcH7zF1GannGUtC
2A4wjip3zxo91Pq8cdrW3tShdoeSz1r1g3xkgCrb5oFd59BZw4uTyS86Eh9mXDENjfGx6xh62jE8
jIW7gVzF1E8GZ1mlO0GSEFrYedqQtnWMsHRSscfniQoQgXF3qixIgPAs/WCGLiwSPTjVBoMF5Y6b
WCa/f44+UJsjX5fNs0rTdxdEDkazYRVnglQzvFebNKyTldfCzyitl7ngECE41XYdes6qVN0mUDiD
xq90FK8EV1wquGZZQAjzKDeSyM3BwL7vaW9GLr/mHnTa3aSh905Q+3tR/a45U7OrM3Rrav6jJ8Uf
Efdfdlk/aw1aanKGLK37ozti29ac21uveGaK+Abq6DQXsNEwmwCiqZjr2N2DFfbp3uP4jZrBuDLR
XGCj3LDmpA6ZW7FQ5tiMypGQEJUgveeqNroR93H8hVtScNk6+0Ril0LeqlXcIW00Jdu+rv5w4sco
5pz572EO6axYlnfoZPc6z82rirRTFUqsFNF0ahWy28nCuRtqsXWwONGTkHhX5SZ4gbjd9TJ+SHWr
9WWAWJbh+W1OCqx48iNsi3cQk9pOVjQJME1DD7DDl8Qrbd9ySBeJu36bPfXI3KiJK3drzThoRH8i
Q2cx7HTuNuuwCYL4AnxctNhpneg7Ex5advrkccdtWHYu0svqD90umEBJwcm0zasNWXdv0o4vgUd3
oDEdhgSTzc6ouq3XPThizl+yap1rBioXLfgKU/UaT91d3VTjmpX9kBIuipPpCQ4HJKShw7hXp7zV
KthaGOX8jkGSmlybwMnopndOu3Fkg4PW5U7KGvmhtxxvSyYOzXQUbWHfyWneI6zhc5IajDGlX7hK
v7WqpvWPEgS7X70hQDMAxEcXrsB6S3DcH0lEVCdqWlNiV9bqs5SiomG1tXtn3qp8jch62qSASPtZ
3lJ1J5EtbaPsjXPuN7EU1doqvIc02Eeubt6XeIjbBKNmACOeFT0XgAzT56iaH00XzVXcccylHEQM
GhJyRMT2xlVdveum+qlOzPQkjPY2I+inAyAuKDLRdgZ69YIWeWPMybOB8H5dFtNyco/sq7l3NTXS
17G/Jm4/AEu2X9FKA8QU7fW8Ck/pjDEiI0cyy29TQ/UD+S/cicKGziJOcZXhnFn0HLELDcrp5B2C
U2eXj+W3G6LfijzOWySDcnDHTeWExi+ctysNU+omS3XBvYys2Ru8G2v0QGup5p1lBMvEmb0rHQeV
aB0tNr+4MN89S8e1QsrrPbrEm9M2XFWxS+NQhy5jmsV9nVH6MYN6UPmcc0hBtiTWZiZ4Gqbgqmzz
Ge/YsQxoG496eqZQ07dmXqO2AbG6HYe3zMoeSCUsXry+OXcj2wYe218ytR57gsZB+wKXbuG/RbRr
fQgy9Y6gnp7zvEK5buiEcoTE8Xl3Fo3s3omctWbkKUdJpjrEaH1XyUzrZDa2qL9c1HEh/HDrySoF
BXJSPEyDHq9TpK6bbMhxiODTrBS3aeHg9J47HGN6+UvHJaKwAB9LuTHs+RXVKnBLoj9Bdo0bVGyD
3+bxldbDe8PfrETV53DI8Bm4ojF3bd1tDAIJuepTNk+HzlrDLd8P7bZpe2cFmmBfzsrbewUwDq9h
Gc0yFfk2YIJR/EqgVB0HzU5QSA43aVVPKgJVo0Jl03qbfw3NoxrR4jmOl2+hwa7qBS9iN2wflXZA
WGVdTJuaAUrChnzY3p/kpC1C08K3OeHPkbkWJQjiLksYdVdohHr2K6nR2uLkT4taAGMpGUEGpXxI
bPu56Yx1xqUMKY9h7yTpkaCTXOlmOW9GaZNs50RXWTZPc2y+0MF1dnVHTVM3CeczgxBbuoTs7h0R
abPWUhpXt9lrnjEj1GvNLchLCFrsoRnDUGyxII/2Ue7Se3XkYaoSfdWq+l2o+cOYM7y4kXUQnZHt
Js8tthrJhnKgZxeSWc6yFgnckEjJtPSusafHVsfUqGz9PsGtRza0JmFare2uMbZVgpReqzJvL2zn
Kcu2EzqX+7bQT2MnH+XghvuUNKQkQYMeSfwDWrONbD6lzjRpn9TRlcwdukE61mKjjAhXGotzO4cv
XiZ+tQmUjMRGPijHFwcRmQ8p9CUX3jtNNuEXKn4aMchtyYoyD7J+MUVvrvOYTF9lcixQ9gcdVySc
ojqZhLRlRqKOQT88OOCt95FnrRD41vU1Xb4x3cMV/Q98+BqnGpHQ/tKsaAvvjBE6N41NJQQaRu5k
lxR+kLvPWrKACCbzzZIUAtx4hKmieuhwzKDKgPHQ75NS3pMmi+XVcKbV5JYfi9mkG3VqdPChpoK+
h5fk1a70rz4A3x3K9gCDINrZS5VfVNGlq5uHikBSeqBgQ8dTn4feOcqSr2GRJZe1dm9P8tnTF64P
NnIsd+BA0M4hUABotaptpge2e6i90b4f3Q6BxdJVwdaUer+ymELfYY1fpuOx9y5SNrXAGNdDby7i
wTglClhjC5q3lZPSfZfdHRoSFNH0TPI4IacuR1BNbFa0tw3vGZcu3eUVLSlgSGP7BdolI5CUIGV0
jG8qb+SFxOXfth19GkQKK+1U2PO7yDX0UDUZp3Hy4mDs9stZ24HlvMmZ039sccFPTX3LW3SyXWR/
UhnEvn0qIhMxviemdbXMz0fjqxQiWUcFuVDEsLOpuzmLCJbswJRvzeDRatHe616Ma6MgcLVWziGp
ZXc0u0UENyhzn/cJvFnc2agWn2hp04dmqU8jnfG/96ns8nfv1vcGAyg4wr4qp3sO1riOBUnlJUeD
tHoG/cQlN9O9Swp6i83ofdM7zrYx8N5T67PViiOmAnU08/fag1cZVLYguKxEhxAGu7Jnr5BUqGtz
pvBwxgib2AIF05W6uYIZugWOK5e3KaPpM/NWqtF4YcTINEksx+WQ7d52mMZs9QbjEtmS33Nou/hv
7JOiB7SeXdZomGWIN0DxITPtqVMDi22t42jkqa3OBtbU/ZYFrOU2raVviuSiaWN+At+7NzmTbXLd
6bYVGbHxl23X04XYkz+DW7T3MjyVg+lumgYyQRgvnxCGGOrCc0Wa7KaKl3f2MXq/6nhpHekN4Fp7
M9Y1h1yljfhwuo+okNm6NGD6mJQC7VJPRcuAoMgRLaOXRMirN0wLj1JBFRixZBhBnSAULcE30jvE
/vObdoW1skhzoAh6aBLELnk6GIeYTuRKcjhS1APMzqodUXeMHqZ2PtWpuiQ9zoiMUDY2LugJmQiA
f025j5BKrTHGbiO56D71IkRDNEU+RgobOzlUAU9rdKRGHYONJQg1yc8TpNodh4qKZlv8HmjdISuM
+Eh0LqphWAJB2x3rctHbuFmG85HFwylnPxYdF3/B5Kzoe1Sm0CTr3OMnpdfU7S8/1y96LyaG9Hpx
TSIpT9lgSu1blm9ubD1PBSdAMbn5Rhiy2qVW+9zS8ll5MjzonvOhD8FTCQmQPLHhuZi5V908Q5sz
mg8EAWgXbeEzJ/rBwFuzqeE1cgdIWCKRfJgtdY+lPthDtWvXxNp9hJP3nCaC1rRFDDbguthod7kS
50lyriXiODbV06QcLCNB46yJG35NwCH6/I5iP3NDGlBl3K60zEv9KLZ+Z0H9B9TUVZTtB9EFxp1e
gOEc60quR3I6UV+BaOw7sHsACr34KcYOtWGmbCNe8/ZwuFDqpdd4oCFqVN8ediaf+LR11Gc74DRs
zSwVeozKWRuqe0eeqyqdST+rYtA581NVtdwNcI+6JPzCSFBdI6LzRs/4LOu28ankyoP2MSTJ77Kd
P+beNn1vrmK/7pM3ikrT17EuAOXtAC3g4s0MAQOBEviW08uYRftCjf1h4N1jsD2tbd1CzOZJY1cX
/W/EAjQ07WxlVnZ8pW29skxpHHSN9IbW5PMLrKnyzZiGLqEQhT8a6SWPQVRZiyNqlL13/PnSs4cF
tgtNL8TkOldHw3Pb7Zz8YsvH4jRQDiaZ9ghLi74aE09w1/ZuKCSa+S68lZF8nW2HYTwZ7445fxCB
VtnJZQqlOsZp++4a4akaXHnMBhhsk9jCvnlLevCCiI7WjeINMHb9hNRzIXxSHOoZzr6B8U50zX2Y
k9QbWRPKcdZNb2zJmXWM+RAzvpvRNsOz2BfauO7qidsi4BJJQo/Oghe+TtFo7GRTij1cfXyW8Imj
KN7p+FJ3Ayo0z0CFhkJ917nyizbBnjTbcJXr7XOojezGkrGwM1q+bJePqRWI8sTNpbpjZ6d9YGnz
RWpAm4Swz25Tw0Mwd46tUTwCK/Zm4Ok5ekAphhfFOMozeQ9DZr5Di0p9Yj2eFfMdhJjhLmrBsgc1
+ISiqY8DvhbbILzPLZfWtxm91uOzoK0D+yaJ7uKIaZ6HQ7qj/KNChL0xGMMDPCf8rcTX+ygc7f5h
nofvnKFbR02+wQjyVTv9FUoltpcSPLNHeZIXjM/h2gw7IhfwD8YFFAHdBlLCWcNhpRgyO/WlnYDX
ocJoqN+3XVRgcSjwdGlcWUFQnMLeYF+w2MYFVlb4mPR2IUl4SKtGrfy0rVnuVY8PZAZEFkaCykD/
U3tVuGZQACXWtvaZJrVVaBHhPDbVe2cQ6WWNLaAj3vOspbfKQ+Y5tKhlPIdRjINBv7VhPVXBIRkF
/58d2fDKY0lR7jVqknEdjfC1a0+7zAk+Oa3HsJBr9FCJ3l3NrN9En8z5b2LJV/FtGIr61Vh0KGym
0FMYkwxuv5GC8OsiCWEA5XKTVsOjRq8USHEFt+9Ui9RB3e+sKG/4bfa1hlIR9x8TeTpZeVr5vXtT
fQUsxjeGTt/gJP0dKzaVRy1sfsVUpgfmpHgVJM2EkInkOde+CcFEyl3YrymU0Cnqn6Oek67Ca1rb
40MVsjtXKsfYgTu47Nj/rPkVcYDpt5GWAGRBvzkim3At/SS17tMerHod6h8DyTt7oupBrsTYkzMg
8atiaH5X5KDs00Y7sZi8W4H1PJcy91GJnMhJrtZpZQO8oT0FO5JSnS3xmayXk9O+D7NG4xMJaGhj
yqU9tU4QOPiV5aotqpSzikKJOALLQGbTPfQo1MsIZxeYafec0XwZR0RJUuEo0b1+VzgSVpBCCW+D
gp96EPGlxMpgotD3dC86zNbCoSge9DxMz03RvnljhB428+yjDDnGSlhco65HmzTDJBiXBbwZd99r
OFCE6hufHle2ssswei0a1kN1Nt0S0UAKYMMi/rbqS/iZZnjME7onFuI+vIhAsjhvEPLcHalsEyAb
SGMNCU+WJu9dWg/xOeG8TmmBJ0IOmFQUZ/5kMhxfN/unxlEhaDIBdb4VtChdaupqyC96CPAmSpLH
qdEWk7C1sZmn7ac6/qWaBPlomX7EWZv4PZqQcSKJy+ziC7XwfRjPgryklNITUr8vu4oJ27YQUHt6
+ETMVRRgYudsoszoreaFIBEDcLVdOLRpdDvzgUPv7aJ6NrxNkWXYvQ3amAaDOORAmXFMCGWW7sib
7zn8Ta43cagQWzy3QM/AJa4mL8LmnHwnwnsQQk2PRqm2WYQTM3CMHgQcQYWQyjeB8GbW+LbYgMpB
amYseifOpHT8/D7rSE3L+vYSlvl7RhW2kh718WzjDUrNPvRJKo+2entyEQ7vw15euql/6XLo6pUX
7IQsmk3T/kkHreRKge02Mvz0xIOtXK5fBpMjRRyx6drKVXp+sgYNy72uTA4T9sYTRuVbiQlVt6ez
jS3rVsT2R5+C02OLc7cdk0bONo1+D22XyzsJm43pipNuzGJfOxXEdLjbssp8NHpPBpLorTsCWxDg
CEOH7zJ4teBgg74agkA6pyc70Q7WOJc7SgGarVoEWLZjGDBzOBAMfGKBcQpB8Hkqa4xsSX5FWXOK
wLDvwwTV+4gUZ1KciIrRRCPCoB7Ktc3QXSV4MZ0HwzaGjZTJY1KyJDYhOLjIarYo+80bd9q7E5eg
dwz022WYN34/0+WTCOtKk8Ezbkobo+rQMqqhWsX8xPTUhEmtd+5eOaCiFySL5WR8cJ5r77wc+5dR
vJWFdWigum1kqn8PQvoFx9A17RPQtB2cjtQmTkK5JmbLMDX2atBufZyn20kZNJK7KtnmZoK6kRGd
lYVf4+z021m5+0HUGITGIkYqEb5EmvmuKDQ2CcfVdSwYJOuQdMpGrZ2YFoRoze98yoftPJk2yU0l
HWBtOim9zzZ9qnFtGNZXlqbbMaaLxEBR6nOM4Py+xgB5Rgi5IYq93RmZhhoOBgYqY09ducu+OmM+
JrNiGE+Iip+XFsdQhTi6drRgF7CE/Ad3Z9IbuZJl6b+SyD0fSBrHRS7aJ/ooubtcQ2hDKKQIzqNx
/vX90SMT8TKrqhsJdC+q8PCEcNcsJ82u3XvOd5j1UoZZyYEErUf0/MxyMnOTC7KeNWLCVoai/RB0
ROkgxisWvXqtDYbPknnWLCjHLShwJ0pA0xkm0qCMtdARIB5KgYlsaiAnqVfkT+j+DHDltdyXHbtM
DX9u1lydB6voNloYoIJWSq/qzUVuYQTOopqdALXXIgzogaLXAQte0FvIKsvam4pyTsVmbAGHhoju
m9G3zp2hbu1BxfMN7yWPVWVFuV+S5TWCMqqT1wKSvtHRPVL51sJETEj/QW57WV9AIcqoRt+Zc3ZA
xoCykHV8wUkvjWldiw4Ffa+ecqy0BCOvo3QCNDIa0cVUyi35L8yw/apemmNYPvlKP8PdvMlnGDX6
I8bETn/zg+I6oB0SPpzcVLdvLcYLSvh3OQVQVSOXDgosUjpIhVHtmqTD1GwAqrMtG3SaGXzEg8ra
rD8nFmHytkpigFLInTJEG5eB1n7CNM2f2OdIpFP9G61yIgsFzuTUwdAlGbNAfb8oZALIt1VXVegE
HI3ct2nY4ZD4WVXTi+XmvdegJCiJkGBf5mRk5XEKQs5dh1FccCKKn0K/wvTeDsoOdT4KfoSustO2
U44tnEnOlRgW1O2tLz3RWNEqDI1vgXAoPqHyZsl3kWjTisLwLAR1cWunBtsQMLWyJ95HNXEcVre+
Jd0nlx/mqH8z2jeriLm4GwSBgpk15/eZZJRl12pUdQJZmBMoM7PN76qTO71LyisAVarrQVrcaPS+
tv5gf5U67vmZcWFF2PtE+tSJ8iNHMadU5Y7lp6GLo1Wb2gZFUmuqWOHUOLehzfQRccTa7nLaH67c
1NR9SQcKMm5sNIZd0e9AIW+EDWE/SLUXoRztMuq9yKJB4pjNT43S0630eAdvxqsRhYyAcPHw0Xmo
NWxvINAjzgTzENqR4ZrrL97aHOKwYagf2ZA+5b2bQB2mWa3Si8N56aypbMDWG+6OW7mvNGVthVzA
terFbiafwkpBCTIImCE5Lzl4K9AharulDqzYBPcOfXSuj44hChqSNnI6Bppn0tiQNfg0VBzLXyp0
HlWn+7rjifjDoOB+9CG2egXMS7z9QENoNYbJQ6ZP4K9Zo4tieh9s9qfaeGrYuaBh6tClKTNsROTw
2QFNuJlKbwhn5spah7Z8RclCLWXmEUmZbGVOmmxahsKETSBmCKppAULnve3phoz8hisdvepiNKcl
UTbOJiCDeYFU5VJ35nJKkRung35sccjW4ET2Y4xWwMkrkzsYnE2TLPiOz0mPuQX86lUz82cd+sZC
Ov3ebo6iQ9ES4cjZO6J5q2WUPpBe+BTr9SbUKOiC3iUuImRg8SmnXm5sDvEgoPp+y7H0qKUx87+T
ApNiNTEZX8aStV21xda3sqs6hNywgTea8JM7F92wb+vvVQ61oozHjTnEDRVleBqnVUarTa8obUq2
n4XcK6bgZg8hHI5uuRtdH6DEYGYH12R/pIN7lIqq7N1Sq2kaFndq55hrP/J25QwUMSQPeaWSXyKk
n54Czn1HNikoGQSucNiuYVRxmqHBBY0Ir22Y7+ykR6IOQAjyeFuilB33RRHNAkNz2+j0zbTsKXao
+RA77NFR/MQrRcIJFIKNjUzHG+F0cCbp86uVK8e2o8EOYPG1chjwhMz5l0PLGSSqR9C3fbNmzrZk
ijKtZYqUDCAaBSvbpVTMdYNGngEM/7uIl/zaB9fD5lkHeMwVCjB41YiddSDOyMBHA9groEs6xG7/
FJbyrEzVk64FDLCE8SmZNeiZjFZEdR60YrhmJjE7ImK277RsBW773o4cMn2x5lyOOKwxP2tf3vDF
v4xul64ZzK1NvWPgxZGLMzxSwHIFlCOiBMTdrzFqUNRqB/wbZBogwsJqLlM4HaE8F0jSwB9mKr4F
xijkeTrffdqe1nxKHEuTvhOtByhAJ2NgxwsHbqEIMHYchLBzWW260b0lWq2t4RF4jQCej8VtyVST
ygelIU0VI6/Y95BNKaUG7BC6w0KrVaz+cBgXkwDYZ+X6XJqXO6tEBQWSogME5ri0S4ee2QqhLZUb
Qwlr+1vcvolChxejmY0XiOLHIBy5Vlri2AglnkiMfAAGMdXQnRgrZysZjst0pJXES5U5KDjFM3Yv
YhcAWMRGlS3qmPMsWbIMMzpKGgp8u5mQ1ZrykMXpFzkGKaka89lSI6VqZDwWAK1DVfxddjs4I+kC
6CobctLrgLEGcwUZEax4/4qAsz3M/d6IMbbvm+2+6ZrPESncovbbZm3ARGK1jfoF/uQ3YXVeqgf9
OpmTVKyGJoYK62MzrzXDfSqokNzuEnuxT1X92Pk2J/Y+XukZ2agAeSbqRUYBej14Smh+1aZ7oSd6
SWPsg9LUvCqPN44OAyzC+4E+WfkV1vz/1lP1XwYc/nf0JpvkA//XnioooM3HX67RJ+GUP/ImIgrs
629/nT/n7+5kR//DxLOjOrbuqDq3Ku/6uzvZsf9QXd0yMTnZmmP/NlaRgqjjxdKAzQqNmFmXz5FF
24R85T8wJgvHpbWMXcs2nH/HYaX/s6HINGkUmMI0sSyrZA78B2cyJJdWTUeGDYos3KOSIEHItINq
WEdRI77UxbguU9bZiBn6Edk7+1Rt3UJFBsduRMY3INjS7eqMjn/ciqh9ZSsnVcYpMUhmlwHU3iof
Ky8fe/WQq85jMFlwy77+9Ac//zKE/SVvMxIW80b+7a/3nODfPjHTZAKogRFCX4nHWzWc2X/9J5/Y
FLiWkXSODV8GI8KgDee6ootnRRdCflnZ2CRXTG4fE9WGVdAbGktgF3mdFbnHQjdpxwH0Iq+gDryh
0d4cMxZ7OG5j2WTXvuv/LxGwmn1Pe/3zD0wuD+Yu/upcFLya6r/4uOgX4NGqQFeVvbo2Oe6wdWnM
z1pEHUOvn3MdVWIQgOFtfOfUIGlcVyhPkQKlb7HamV6DIpBAt2BvZi5EJ9pB2oDbRw5WstT19GdC
jQKo2lpQ2qjLKCRr0Z59IG7E9D/SUA4D3h2D7pSxO8RU41thmQcVMWyUOQu3YDoTW+g3APehKuvU
pWPXeKfbFIqlpejw9trEc+YK2+2+Y7v7WZnNJ7quAItV8GVI86212lkBz4iuGJLyihHl0Um1iy0C
5TE3Of2MTgGbHDWw4nTP5hssWetDoSEQadA/4yAwqBiB+OhYqKqWkEvHKJktULhbYhNGaF9nLaa6
MTmV0QGYgmNP/EVUiZcCMfY6jFVwrVNMxWAcRmhFuLYgl4UOutXEmE0j3gDjYp0YPfxwZvxuRFGZ
I1TmBHIbrDxYwUoNl0ADtwldZ0u6w7INoF27Mk1Wlq2ugZdOC6cYo00XZ9BB2vC1cYglIuOPQcpg
fdSI8djDQiIpk09m4uSL7Fpq54Ef58Q1qa2rvnkN6efQFkqu4qg3Gbr/Mud4ZZIqDRHAVoJH4fpn
Woc+ujYGD0iDaD9yeF/1k7tjUk5PRomYE7Sw9sqwfCQQjXnl2BMIRhqmW7eAUJNnvNbHZFpT8HVH
i+bCSvSviOAJDTGYHjLqnoOegJmWOLvpXJV4C5oIOJ9TIEQzONW7GoQAXyAhnbGCA1JNclfwb/m+
ljLsFhd/Kr4ljT9xpnAQvcbGllSBc6iRXi0UyTiuJC6OiMGVlmFAizKmQUFP9zTs1GyPQrxauLm1
TPxo7olOR82FZ1ZrWfcYgR5dmBmGNkhMZwnWRKLNX0dh2XhFJ6pvVqNukLjHKzNntyRUGpFeRr1M
g3VjTLiTY6v40evZc6IU1Uvz0wzDm+GKsyhQwGHlx8oSxJuoQQqpjyopnjmMVLq6fra/20ymsOqm
tTpbUdo2m7H89FN7d1wVTMIWuC7gTddpL9eiNn/eLUOVqnmsWkdnXnlGbY+4wwCBJORDXQf2LsdL
nwGX66PEG0dyjabom2a4p0qzXiKpPfuiebf0ByVTlnEHYy0XN5KgTrQfbDHu+u5QT5R8rUknOYyN
U6nTVWsGmonD6G7stn6Bq/hRGuqzLPMvVWX+0pYXGXPCY3XT9fIsW/kcNKhfypTBS4rvBLPgMlal
tRUp33jmctZh/9xX/bZvJ24Dl2Vw1jIhtzv2/oqxGteAe1FpCdaRxcplasgomlOSIW+IkmrJ7uXZ
erRrivHYaIqPbYBC2WUGzRjoVXdNyHdCXuUEmkrL808bOn5TIO3IoWkql354r2osQoUpNm4iIUJr
HCP9JVIZ5gVzq5bAN4YFWnEtwtSzJ41BE3chwxptV4S1R6ubIVNITIafvQWCGzfUHWJQ3sOy92q/
RDCsf4tQRqkBBHbm8JT8Tb6dXPtsZVa+1GtY1W21HVLtkEFHlInx3vXlY1Zbq7krtmbU7SkMZXFF
oQfm5L61LXkbFLtbtLTibY64KhIl1p8FKfdHWhWbkhVjAxP9e22Fx1AnU3UY7e+kcBNsOfbkU+X1
UneM72rdv0PMhu8bH2zG4QtZ6AyVcO2sc7NWlqqqn6zQPCt+S646eMgCg9EiYjBVqTYg+jaDbxHC
e4hZhYpREYeAqcm2ntNhrdibjDK46TK/KqgpqJ4VAKXzRk6sn8CsMNCjcaxkg8io8YbJALncDPs0
KhCv4rEDm9hwzhB2w4exzWLQJp+mTA+kZhE3NfTdk12wiaCXdY+JmyOmYa7g5UFIt39aY5u1kcu2
9rosy2yHFFXFWZuG73pvvDWKVj8VNAUXFo5SftXpK4E1xDEiCZ8i4og9Ne+V7WQj3YP1pCyKimQa
SwYQzNDCUscnlwT3RCAxyDhqmm1sfhvIvuikJ+qLceB2LCOo6q545iW7lY525mYSR3JFGYiM4pyR
ypFVpXYpOZKtWlb2hZJ3Yh9gHuL8JcSrbQXHioSqvRCy8uwGICCnn4/Ux3czF1O30AUZjGo6WXUE
MDKLLftHQJV0Hp0ieUeljA4DDxFRhKVgLo+ooCOcYR3k5fhIQ0ZsuIa7U5oiErabaDpoLQetOGEG
pjl+cg2QzrGaauH3xsCwbBRqd0UZQM9OJX8rsIHHTEmh7InHeGihZ11zrc65U5UbMjVQnmjuRh9R
wJSqzsNgcBCnwV16sA7RtDTnqBfGojZMC/R8XJ2sLHpsUJifcUkTSZ1pV9q1Ns1M5iZ+/DU5hXqJ
pkq/0hVEhISvTgl9zIulfMwqaOhVG84GIcistRNd9SAK1wLPw8qutfqCkZO84hxBip1djHQyDvnE
0bVAcPuYTfBjDKF6HY6kF7UMZh7qDkS8AeHdafA8AvtA28FIAIXQIpFMF+jzOfWhRv2Dp2mXVdze
MidsJI6IW2gGBjuE1LK7Jv5iypK1bnc3pW+40EqMcHyIkmbHicyixVRg6cQSPS3jRqabxun1Zdkd
mxBaR9y03IIGGSCtQ2CL5j/VY74NJ3cbZzGpeClTOPvBInzSmgd2VrINW8EXA99DpzaDF37SGHjD
kqTsGItvcI0YbCATrUIwtu3o8TvBIhe01QAr85rBMQnMM+2ZXWXLRT07jOlicabsQbz6vv1d6u0x
LvH36dp3p6SadMuvPK9CBjKzE7Yq9tqA9RQE1iZXSWuOO3VkJE8XKGy/GoMpcxeWIWFNFmYGdO0k
HzIJtKqIPjnieOrhpdXop8ZIX+BDsuLFT1qS02LDcRu0Tb9MYiNYuv5k0ITFeBMF61arH7TSOCI8
Js+wU7+XlfhpkPW3QKM703bSHdforQo7Skc8d/XQ3ZooRihBoBoNcES89HGxqjmxXOYKUQGjEmbM
o1W0nSRMMLW9osZ4ykoUlfEQoU5VsmXQi70eOmQc5BmpAeqX38mvRCBgn2KG7VB1T6Nmf5BNN3NH
wAg7CeK3Sr5PyNan+HHIf+Cev9Qt09Tatp8zgkicONkWQc0JIhg3rQmiDV88qRwyANNn3yadWpfE
DMyH9boti5fU8LNFpsavg2JekChv67F6HSVWJxjle1jaH/YVXBvJMZGFlbjxP/JueCJMd1fVL3oZ
f0YpP0ziDjdOZ4+yGB+5axuyZ+LEOJmyPeOzIp0moIkVTXaKWo8FAilGgmgZzDXE1KEjbrp8VWVE
eGQBHU714wu6NnTuL5Ptem3Kj5tXWoPOTNcQhUyMDgCrRzWZMRMk3UWB1d5gdMChltIroVhOYvVS
yqBf5mH2UqIFXdQEaFAkjlfLgO8w8kN27qaqzQ2IDdjfGqRZQ+6p8KKVrjlYuH1+Es2yxL50XbCZ
Cb0SiQTEnwfHrr7MdnZfi4U+ZR84NtVFXhGXmI/ljgVQ01HrzpeT4fAEfZbPsUoJuAiQq2rOTYzD
dAbYVnuZwuEEFRCCjSo5UTmytbUaodjyqNpVynwlUDdajelX+r44NB1btJ/VziupUCTH+XFEQpfY
Tn2GKaEslhjn8c6gs7xoRXoKaRuPfmkgDyis3ShM9N2oid/I8fZIdHxlHFOegIQ3ZygYr8XRTgr/
NU204DQzytD58dDvfW1NgvYGTsEu7EJyD3DVlaAwZqG8MTwQ2b6szcq/+Lnf7t0MWgQ0EvfiTszI
2gQPlloaOVx6tVohQHIvgZPzhnKYVkVker0+/rAsv/NM2HYBQ8eT0hsPEHtX+OfxRXc/0taR5Az0
Gd27MxZi+aQi3Li516FOvlTNTh5GdB/PtlPddBvGX5k4r0FlFRjgB95k8Y88zf1t30fxNdApzie/
MLYmPMHr/bkuFGCTpsUAT3sRGcj5RdSoKxe7qRuL8gFyAQtKMR0Fmi/aiq9WYTbbgOTJk1M4j/Yk
LyiyPyWSd4hZ/bcyB3fcTZYXTDCWcHmo3xhMa9BF4vZBp+StRyDlTuj6a0Y1HFCj/FhakjgzRk3E
YHf9Skg0hPVbgbDr1Ndos/WebnACwCwmXvKoCXeLEUCx1GOdNwPjGuZ1pRJry3t1pFk6C3GWGIxB
mbL65vAwGqjqwjaCtSivCpcRwx9u8aSx8ZiNR8vqIw8gl+AaXRLu2u0kg1cSNsNbXCIUSKJNEwAr
S5vhPEIHZUxR+CsC45Bzz5+a5yVK0vanXoUB+9gVA33kqbYidqqen8rQpcE3V2sR8xOUuZ7t65/c
d7TLS3Qesg3xVSX5yZknf8wSz6OOIhnfxoW1M1+iq5QbguAIl7enjBlSYmc3gVYiAA2fx9nJR9ez
jrPaX/qFI7+qEq+gIhlf1oweDklHA4WrJ4dVxR/DgUc9U7jDISE7aySioNMz7xcjsXcIegs08VAb
6qOq6Y/uXGg2Q8EJaqwfM66+k9amCKXIMdU9aSgWaOAy37Z+gQFdETDmye5ZdTFtGUZ3DGj0etnF
jus5ZDIv+jH7npf1V1GZhxAd/dt8XiVQUoIHdqeHhr/iAGr4KKPgkaBa7cbAju8CrUcY036c2z4k
c6eBe+70rjv4uEw2E1PosKm9+0vfjyBbOrNErVXVX/kUlYgzEtcbkruHLaSU9OvIi1gBJgO0b9tg
gE1K+JC/XkdBMZANdnKITZxtzUwv0UFozJVw0JLEGThdtAlq+3x/Gp8b4ItJuWjugKRRcH05btJh
aQCOFxOpsopSs/cI5uMYheB7yHSUF3aMtC3/OXZDSmK8JbHLMv3ws+EBe6NLxE/1KSOjX6nKrcY7
QgW+DKq5+Zyq1pqWd/jrmiNawNw1VOemMMCjqs3ExN1B297iwrPKqdn2M8OOUoHeUzVgsqkjNtaR
vhQheC+KwEIE4gcgnk41SAB8FBsEJyZRc4hHg0A9lF2nrhr3IUMRrxVNszOnzj/b89FgyPJPuqfa
Ef1S7gFrIR1TgtWmYEBaMs2v1w7IXQyckCM1MS8vZRHa+ErSbUeRvgx8fZ8ngfM2pvVWNqZ2G92C
7F8yd8FDKZ6foQnQWlWAW55vTVjcCBdVBHp4oHb3JYGZV3yo/WoZNE36ZGU/q5n1eb/JNdM81iJL
jjGNMbMu5Lky3FesW1uBZIxBD/d/bYYINWbFAmkh3WmYBpUjmY25gjAUVgfN2hHJ+OP+85u+Ji9K
ZK6z7I15eP0UQYnArtI+2YhUju3MF80m1rIwZ1kiP8RASR/yc5ow5gritRUM7ofShyohkWsvIne6
KV2v7GvCtkmgUU+xUFHBNPFxsJ6CigQJIXZ1y6wwrCdBG4g/Yqa631M57JMhNhmd1u4jS3hGOdAa
hI48JQz7Z/sb+RTgUzrbQKHgpJy2y4uA1HIgvfSraQz1SLY6Bw9nWaYIBVVAOl6jjei1ZHBtKnJd
zMl6gr+ZbYd54XUYLiqptpN++Xn/23OdvcpRF5d0Ytw+oufxcRee9arn8AmJ3x8dpsgD7dpsfAhc
7WdoIFNR58vAaLGZqQpKws6W9q5ysi2AG5B/SuqpFNEXUkCZZOsbh412rUMU90yivx78IbnphUZW
A+7AlSxLjJIVE8IWppQSNIE3abNiCxfsEqjVMYwb98wBmpNIQRJIRLthXreNsMCzjcQxN2e4BLy/
ZeQyxlNjn0FwYPtXXYJh9Cf/IPAArOLM3yUOtWjTV9lnaUDoeRChHx9dtdaI8o0l7RhWeFGhgzFj
mmRV+t3JhvKxGFNvTAPoHmhIDlUJ8CQtccnnBVLE+ypBgVV+Q/qKad8kCXVubKfTz7QWKs7f4K1K
m37L2SvGOdCB2ByLYqkWuKDDtMuXOWJNBulknmLe+BB+Kh+DgW4MjOyjGNVtQ7/yogecOZXhfF/X
wdyvazWdPDaZckXGC1Qn0TfL+wt6v2MU6uq4T65q7YMk7GJ4HCpeQpX+ZFDnhwD5/hnkGrEm801m
tu4xcI1k7WYUpPRdjd0UDY+w7rkOuvaSS0gWeKe2JhnSnupbJhGYkAtbalOv95lpik6Jd1kekHIS
CYzyWdiuzZQQGiuM5BGGMFQuNSxpXgpOvhHZdJWDDPV+N2bzMCC3hhHncb6lR9gtRZwzwdAIKBiH
ZK2lLZFsSV++6vbeV0dIDo2Mn/rvwhCY0nI7vPniQ2tMZ4EpS+56y/hm96XcE/5HmRKOWwyrJgs7
F3jEHJN2mQ3yIii/J1OnnZy5PEYPoNOU3KXzeqRPNqFAnP1//UWVtmcugMRtfS8plLjtPRJxCbJx
8O+Wgyn391/EIa3P4+Z8JOVHfgubgX7qnX1mjMGqTwttT7wnjReGBodKofEWGWr4VHH9c/kVM4wi
yHfYtOKFatfFA3ks1Sb22SkUoeyGeHIOmZ1qNsZEQs3jnuOhb+o/zTwbTlXu9KfC7dPNlKFJRZHf
bpMAexItMi+t7eQRYRlU+rI+kTW77NCvHOtgPuFzvF9i/9G3XEa8PhFBPokcbu7On9eswNDOVbHq
Qsd/CG0WExoyj5Fu2/sxgEpKEs69eBkM6xsH9ZasjUmsVHSxhAOO9YUlYYdlsz2HPdAUob7QMrO4
0bmDzBTjSyrj8TPpf0x1QXIV9nl02tpCCVzlJSnjaQE/Qi2u4UgaiGa2/hYE9XvQ46ZQCFjWY6Qh
nUWDWWbTtL9v+PBQvBga/yn6zjgf3aF0KHVwy6A3qbJ9rtKdQdHAwNxQ8k1KK37vCioDR6eVzlr3
Xg7q0jdLbKI+/X+LWHFGuS4ZmuhcHzIMM1qlHTF5fJH/rG18vEOrKMRl1UBRut+bSIAizw5TJsok
/9QSDSpCZwxP6DKMmkDQWkcIeCKooLw0SnnL7HhG8vXqTh2RxpeJxjfpzQxqeSMKeu00l6MiPORG
VG8b2T7eC88xduWBAQqVwCR2naW8yyZ/KOgpr+6XeR5ij3Pn4hF8Sr1TAvqrjlK+xA4QgCTwyXxM
4q0yjNVnPHMKbB3iOg2b56LMHljgsitwPAbyxMUSP+m/0Xyno58SbtfV1oMi+0tOTyqjvX+YpuEz
xLy4i1TMK5ZWuI+sqtQbgU6rttIQc5FBv6imLNxK06CB6VhYHYzGxkeZ0EwsrIdOvBJJ0lz8IvlC
YlOfpBbTUphLDM0NxLNZ8c1oAGAlp4faKPkO3W3nKUCqOB9rxLqRW2YnE31jlVBm28+vmdsfFdPM
MLsPj1rHOdqvgtf70txUJT0TEWSEH9NtKU0Z8EquK92WJ0UvER2mqNO7IXo0KmM4D3BqPRCN4zpj
yK+L1DgxT+joi8fqKh41yBZlvL//ZKUZGC9uL58CvPxAoaZDFCPOcpK10eKSvJdKiesg6XODU7Mx
5msFm7SlHAc5uQhxiZ0toQMkLsMQkp7LM+lpcNxFdobVnKyaELNKZYDYMsbh3BCQBvKQyUtWVaaX
6WrERlp6tJVP2dR8QXzA1zvXWwSdrW2lggeUiX5ZRBxdZX7gpCewt3FddtL3MhK1Fr1/QDqVbSDG
EhjUA0ML9HGmlLkke6RhuXX6F0stLZRMrr4uWuKy+5SYOGmjEkxMwv+8tCJf9F6828zlN8B0Y7sn
mtBE16T72aEGj8mpUP4UxaRvWwMyiVGD3YBdBV7G7LwhmlPsa/9g67g8IngFsJMdnPvyWSq0M1g+
GIPONZqiFSFysNCn3WAF3r2GZ4in0kEpiQYYLbCUdYzd28QjanWa+YJmGM8UCO9ta77TzTGfAeVQ
PCb01fTOrnYdhyEv1YJ051DstU4w7NwMubKhVsS9zTeBTLonTvtip1X9xSjGi5K65bfe5BjfAVHq
KxjhEdqaNXt9uG1jIuE5Pd1L3LChIduND6LsiDObJ9/3RavoY/+QL7lsYAw1/z8gvP+jBCOa/if9
wuoDecgvYcjDR/bjb3/9X61s6o80+ie9yPwpv/Qimun84QpXCFSmBsI4tAy/1CI0uf5wgSKDfnVh
8sEO/M3h1dQ/LEelS2Ea9CJM14bd+3e9iGIaf9gOogikuP/4iv8Gk1cX4p9g9o4NG9h2+c9CmqJr
9Aj+WWzh5+AEHMSFx0i1bw52DuxeYryhZUXWawTFj2qgLojT9LMGS7jEPFdebD/ptk2FPle1w+CC
T7mAERCYSAfo3DtKAUkdpL0ufOcWIxuGWB0FGzEIeLV0L6x0pFo0OcKPojvcnwqMOlm2lVGtOtlo
aCXaasUCVX1rXbiP+tBQwzZkVxHe8Uppql1om3f+JoKCp9MQf4gMv3j49a+8X0IHAjHnilfDzuu1
YkI0qGz2BEUb3ycnDM9O2sYrDSEDXXpv1Ib+R5hKeJKQ/Z8nl2pDR4l4imo6vNKJY6ZdDvE4Oft8
HcXiIycMZFBH+RPg9WGSY/qexf6G+M6EWYfVPRcFCymsmL//a4Kg8jw46MDQYKc3E+guMbu3VLbN
VsWTxgLKw4hYxHNj2FS2dkAUK0+VbvVmu0V5UiRPjVbRrPO4jTf3d2KtV5nxNjzUiBQBfJB5TZjQ
mat81T21Wtd6XdjFi5xQmta7P+lk+hr2UAXUnQ9x+lSqq0zLMXYwIl9CcNk0+rPdR+k3ZeiTbU5+
yEam3fgu45dAVSHzz0+X89MTXZvHCocUfUEqCjlpr2WbFftGbcBgEln1TTXFhzPIBmyYEz46ZdEt
oj7XvsF9VpddLuWO1vd7Fcsr1lp7tl1EDHW67GLqcX4rQM4DKFBGwgJI3NJFWCOSt8NTV6ekHxfh
k8ZEjwMQfWVm4SRQF9kLwv+UE6QEh+I32quZZhwnmvC7LyOYe7S4pluTEGNpD4PZr8Ar3AbABdBi
2pjJp6jGJbKb+sNywEuohn1zw9TYjQaZDgiS6o+6OZroXN4rC+ujO4CC0DvHfCHU0XNFHVxtRB57
2847hNUOrRUU/CGUE4zOXclrd9+l728KfwpOCRlXp/tDq4zTnc2ufX90fx64CybOaN6LbfJX7m/s
CPqJ3va730/da9PfD/2UQ5cvGe0GHFGecDyEB9OZGO5rg/l0fxPnIDdiDmo5UJBEHY4uAPgnM7Up
eoyIc4BqAaeyBbIWPZ6DhbqnoccGHjoi3MRCroa0H99gSoC4oYH50KAQvTmk3ESuO75N6qRiVQTQ
/PvDGMF8/mmF/U8UYs6/LlrIkHWXMYKluq5Ah8fa+WeFWFSbORdFEB7rMTaPkZYmVK69aR3KHjJQ
4CsvpRxixpbWsLs/nAb7R0kk/cP9Ee4ZNKpx+tzkuXOBPHgo5s9BNREdNRgPtMx65aWbqs4jwXRa
3997/4osZOOvr2gZxg+dY2cXWRwjmMAu7KYHS65aysmkE73C90EnLvfdCesbT97fPTnMWUfbAgRs
OJtKdfTnsCdDqwI4Cbek058pV7tfD4MStwFTRIqr3LIfq8r2iL6hndlwv2AF9cuDmtjqExlS6TYM
Ughk80OFhHTspRvbnUkh92dcztY2qOTtVOfaE3Vdg6bVGai5/vEhQVKt3CBXztqER8Oe6maboSam
bSvect/PvcRJo60M0+y1qsmMSLvpAyJEzG8ZDccWYs85LFD//J9fZ82alXO/lXUO+6UpZkWlhTbS
tSx7Fjz+SQoYi8SpuybNnlTEYV6lG+NRzm/qqBuP94f3f92fE8awETpz1t9P/f4IXWp4he7vqW3O
VoYMRir0f3w9LSXHTJ2aq0P02dKu5wBENQletSF67siwO98fQaKzc/elSuL6XPr5TamF8oLfwtr7
Fpah+8NyGoYNr1W7uT+05q+XZLXY3x/OX68FZXK+PxpWv7+egqrAIidVjc4W/M8HTYnDmxRICnoO
jBtxf+i08WEwLbkgHie43d9YwDI7RBrGEEIRG5mjCNWOHu5vCieNH6QxkRI4TePmX95xf6iLsl02
rZY+0NcI/jdj57XdNrJ22yfCGMjhVmJOokgl+wZDasnIORXw9Gei5G15u//dfS4ajUIVKFoigUJ9
a80FIWkSzwFav7VqBYQ7zM3SBfCMlg5Oxdy04mFeOeuvcQX7RDcqnu84nCGB3DkumHACY6pdg613
26PPDluszIPTYpXzxu9ahVfMMbTkTL3OA9xuUykaSufs2F57649W/6ojdCmjYTiJmQUW58l05dn4
IUib9uhChr6OaWKtqoZH03TuJLg4vecjhNU1aqpbbILo2VBobUNdce5I8X2Kbf2p6gPtm1uBwgHc
ZGxRBg4vmnfyiKr+ZpQKmXt+GK6SNJt2hYqTRm9154jqwTm2I6lRqqvh1QO1J4/ztyhXBlEdt5Ea
eHdkQKJhqpx7PVZs1j3DeB+q09tnaz7e6MqceUKEJEQahjUqroxAHK1pJIHTaXGg83ffR0PZfzbT
rI72RYaB2KhHklgRnt8QtDOecWnoB+LsWeoyvekVZ+IGL4D/ZIZetolrr/+Xb+CfmQ18AT3NcAlc
Iu7Ioi77R2aD2tVmVfi2uCophAQdw7zjNPbOVdvg8rnpDkEZpfes2gUXfu/pgZi8hwIOMhkpLJ2v
yyqwbuVQzFblIkWhuAnMxji34mAzebpvE3O8R4BSn9p0WqVxuTaA3AeTNiHeqCf+uW4HNmekXbr9
SOxZuDP401AAp6Yg9xJRPfkkMG4Db2ruWD5v7rgV2v/yy3Dm2fp/XY644WiQZzXdQrGN0PeP30ae
RqRMOeH4aKPHZHbkXih8c3OtqnvZCp0pXfuCp0jZJFbVvWhcHmo7trApOckydIniQW6YyuVugmDK
cTzJjflrT8fH7toQ5SmSFhcHvMtQGo+aUqaPY85CLTeNaW7QIxsJEuG5keDHOHthfN8xNdyVSk0G
lPD9h0HRfgRd57zrNpYLd8CnSl1cr9ILzGLnUPP9JfOdxSrKSq9/HDfKynupW9O6thNrMp7d49nq
+SY7erjpWxE++bGmbIm14p3JmWIYb4ouCZ/keFXBp2rFzPyKWuAcHDHnpZW+CuZmhX1kGzeegqLW
wyMTR9NNU6r2QW48vlJk6v5qyz0dfMTEAus2DIkiLPi1F7Z17a28Pykp6ytKa13lJknUh7S0pqNs
6ZnNRYXb8rI3QuZFo9ufqqIklgccL66Tvt6qWt3uSuxLS7OPzA1FspELBJe6wWgePL2bTmqPSlse
l8O4RIkl/pa10EAQJX37c4M9IF8YNbxo2WHqRYnzdR5jd6G1c321OwwjC4zMwpyV6UfG1baAPkYi
7j6YSqsx0J9aKCP2fCO+TgElzswZcJDlc51lsAYc7O1fXpgBu8Qlx3qNepQCrXj+3LdNUtwCxcVW
Nn9HRDz+KDMtWA6uOGtR7x+deb7HXIio27LpF76udddEH+pLmF9kX2cg/myDWtkIJolnRXvS42wg
r7NwuW/92cJG55MI3/SsQpDhnhKUju7bOrlhQ43BtFYEIkId8TygEI5Q3jJIKzcOMI3ncbKPoY43
wWcific3eRnd2yGMUw/drIPfhRyjemwvRh4rq6FMQeOrNYtSDk5ebaYmB6bJ4snYH30zAj5Raek6
zKtyITs73dQuSbYLBgfBNHG8uZa4LkpYRLIVBoQVRA4P5rUyIIKNzTXJZMpWRX54MzSBfbUG311m
E7Mz1cmta5P3ziqvmjul1FGehbm+Aw1lneaiwWJommyftEjYQpPC6U3d2eKYFo/UmsZTMjUVtrp5
N3Ssg/DUYq0Y2iszbKLD5V8t09HwGBAEVk0NOaAmIX7vucisrar2L/LY4BAX6eZGuZPNsUFprECu
E9z9CvM+qDvvLaqCF4pF0yua5w+PIuD3oCLXxO6t+NsD1vABPSCax6Ojd1xe0jAyZ/yucQQr49zC
eQYRkzTm8aujf1BHZ9x5jaLvDDFTaGz85Z9tuacLIVilI2whqUV6sUdk6yLJkLJ7VnKJ1TSldrwZ
Yqu/lw1rMLzdyG1E9nez4lZLCkJ2XJ4pUawra9jw2feL6gPySqypYlH9abRBp6vzRu7lWq4t+3IY
bzKvBOgjDxJRBXYoTYZlicti6Q2ILItGg2+LLW2JICYiJ4yrNl+K+DC6ir6tbaXfsnBTH7Iuytc8
Bzc8perlsk5ag7By2BIdoRlX338fE93dGcn0pFMEPwu6fm76dzMS7Z08jO5rOvt3reGAXvBw0wdx
9Y0iWwHABUi/lol8N2AJW9cQeq82iCkggv34NnofpU+i0ddGocyGF8GlLMbEjcIwvV1iKMc8z7xl
w8VsUQRNvLVZJEbX6wXfdeNjHBPrdUBps4jQfOz70MSDEGcQ/fPJenVDwgh112vvI2EjIK6TCTSE
CK6OAM0JNWXXqF2lLyd4QkQXCL6kkWZQiJrbchO5EXTlP/s/z3Jt95irmrKvXAdEaxIe0MQMFxiw
HfZZ4xSGA62ATa0Ys5rQ4XI/j5AdqdVvbB2humxR+3F3k4n4RY5wHYdT3U7FY02goRwiO7L4oGex
di8b+AZ5ImrMA0m773U/EVvM9IzEvKIPT+68sceux8TUhuSdpOHpq0PuFVmnbUJrfJatHGIRjnXo
ym2S4GxWES92LKOB1lJNsXY8k4hzLTLuh7wz7uNmzFiXSZBWzMfkhrl1DUKAhX4F8RXEtRnLKOCp
gS/llG7eqKwFt4QPITH7z6ELXATt8xVMwEZHk4BeOVa+6Neb+ToDB4xYD5P6D29IDsat8PMNfb2e
fFNmkzfEGcxv8v94Qx9Oq/75hkCBa0tHVCR0o4mMbhvVJAjbUSs+OMj0ycQ2zAruNPqpamrHW9gA
3oOtKOqBIL65bIQHachbf2fqKLr9QVU3nhKPL4qGhoP84e/hFOqkzvPACRd4+taEGysY5sP4aWAu
J7ehk9kXZYx8KqY1z6zZqG17y/VXRhUVj16Vfe8nEb5HbnKXq3H1bKfgXAhPDPfczUndzHnEdzpS
UeJQG1fM2ZILHN74krnDJWkrcZCtzgisu3YwSSSocN3EsAR/FJ17cWOAFdiOkO+weuQtP9sERJF7
EsUhMxp7XQ0sJ2Y4XJZkkncPjhKJfVc25MXMTcQk+WVe8ZSdo1l2D+AYT2NapHfyEHNuvNtkKGzl
eIQeZGEJ3VrI3qwbqoMjCOuQvS5fs6vuP8jX+Xwxcg5G0RUnOTynUEG9UPSELPGThiInlcu0H7LA
hNNTj+ULMRnoHGCo7jFqVS+VcmuDKHmuBM/2aBTCWzkq7j11EVjDsJXNFm3oFNVMjqgY32UZenZ5
dq6P1HsM0a/lML2pHrXQyO8nmMXZYBWbIkdRZwobLELTVaRhIHEi4iT/1pnugzcEALOHN18fJ/5v
Vzj2KsrvM7U6nAbzUoVpvCJzyz8oM89JD5x8k7VueWerhAPP1JK9JspD3hCSlShErcu9r83XMWPi
3uOr4Y5c5+6IMwxtdeCGf7H6G4zZX24HIU7VTHVb6ZG7FNR7rRvbKso7jTDUtvJOrk5hZ6ljDyeX
ODomjZb+HDEFaHcS0ezlePCd5Z3Ss6lD5VFXWnsrD7F42u6nGE2uGWO3UafqUW6qN08rokfq8ExO
+t7GvDjhJgFkI7uVsN9ZHV6WdIRC0aAJQ7GZK6tC6OqdUYfaHbYO9W6ygktpmLsqIf/zq0/uwUQC
KxfdscYGuzieoCDN540lwSJFy3LYr5dSA0QOhF2/Nygq4B2gAdvZaQ98mOXuHYQM5kRBgXmMKute
6YNki9D3b3uyN2+GePu3ccW2GcN+41TMpvMh6b+labEkzT77C4i8Aj638DaDbqFciJNznyfcG3AH
3cmNp6fYruC9BKV2l5K7DfNY3KUVaThKHuBoZG3yCT8NJdM4U06FalBnZ4fLVP29JK8HOkfTogeo
zVVjhf0euVxyiAAkrqzIKq8ODPtZGmkdPKP84c1ZC31p8YRnm9VNgdVM5S6hP81eIJuqh3s/1Kq2
LW0oQXZSunu5V7Tot1U9VBaiH38emzKCB9AB/2fMn+1Q+Uvp4DGDdfrRI27vvML8C42iuJklaA8Z
pdOVafTVQe/abv3Pi27Wfz/kymKUZamq7ZouzAzL/mNxtcsSLcWr7n3PqjZ812Kiuj0q9XUaJZSz
Z1uVeVKUpD1B2U9RuAIsKPEfhe59wDSibcDAWs0dlsWKZRaInBPSJCApCkl1FU8eBp7BwnOGjegb
wuNy+5LxG/383c65HpN5X+lp+F5aJSpzXBZcgfwPSAG3AxLpzFHyk1asrVpo9xPe//sqOGmDi2pX
tfRV2cGwLeOwObhBry8gbVcrB/vDMiLZGBqHbhzjKn7v3PjYJL55F8awWnOrg3xAEeUMkHPzz79N
U/3vJQNHdVhyNByT9WCWUcw/l6rdoS8jQsjEfirDepf47cUrAuUj9/ul0Rnea1ZyR0rUUL1Hwm2u
w8Y3t7HpoUiwq20iMnwwqoEydlDaDTrQ5t6D7fd5rM7zbqNDq+ExLV4MFIT20MrLc9wghDTmrxCf
DlCGbrKeKM9tPLwPaxLFgjV1oPJbO8bbQKRIDZNeOZSJB5ltLrm1YZDfFobLc/iUmwu/EgCj/vm3
4v25rqupho4jXmclRfdQmPzxGQtTUJJN4yhH6E2ARu1OHAUENb3IjjiNxRHG30eFhA30XWA8ej6W
RDFoFwNo8aNCy2ldWqGqPzYo4b/6VMVadAWKJTGAijUq4Byzmnwlf5HyN9eV4ucx2TT19edURu9m
2XIBunEfVkb2AKApAJ3u1Ad7Lkf5Rt4tiRKCqTP32nmzxctY63eVP6b40ot4+N7DHEFv1XnPvn+H
zT57jQeYuIMGKSduJtJ3aihWMaSltzSqHhDmeZhCYoyVw2vUODkRTHryXNrxTo5xOki4A8+fd54+
CHKZ9QZpNyf//dVxjCv4SqFVvEyDER5JmKQsoFoIYGL/nFn2S0Th4kXoQl15o5OsZXVmHlU11OwI
wLpvyYTB2uMS5/u1McUEvyZUMupCBiC52lG2UqDVGF32UM1QlY7Fu3AWnCPT4HItWmdrY238lw+M
M5ehfy8EaJrGtQhDv2GCBOA/+n8rBAhkJzBeYvsUt7jSp5DMBblq9rmeBsEXsnFGmN68iPa1kqY1
SEkSjZQko3/zIXKWatp+M5QuWTGtcLbgcr0L6xMBDw+MKLv6vSuH+qqzsrUt+7RZudYKcwS/VyMf
xGXK8qWeadE5mwXTZVbl68AmU6yYmxZE6yvFKv7gwr/zW/tHOLFeBxR/rbf28MT6WX9KDfPdKtvh
KYUyuW9CApbVuTMuhmiju0S1xYWDvxtRWNWOzY1fN97CNFjLVPq2SBYQAdrbRCc0g4jyogQF5xj6
I4JI52Vs+wnLlDLeU1QB06dZ0z6haL8v1U00skCe1HxEboIuQQYN+tHGEdbMmpvFv3y5/5tC4brM
GgzDsQxb5bnP+NuXO/XQnLYlC5SeXql7IMPjucrqcVe2xUs7CziXjeKuk7Azl3nTlRuMwVoOvn9A
+tZ0W9MxKv/WSDtj2+j1qdAx5PZuO72S49ABcFLVc0Pi4wEdXLiQHQ3BG45eBs+O07EgbiDphb/w
OjpGuY5LS31qjoT99E/dMBj3nhrvWWKAqTX1JdcfCplyTN5T2iMOVAHuOZ+Cw3+lRF0FRE57J7tB
LAoxvOO9NB65dTrHRtHerYl6ecf08zj3VXprrV0ThSRPRNlN0Fv6tz/2woH8Dx7uYchNCfFThVsu
gypPnwJPfW+b0v8g7Ca2SR1mSTNaMkGgMJNF13rwsgc9FtlDntoLvQT1KA/BtUHchAO17ACh4YTM
zyiJ83M0Zuout5tHvEHQln2k1mOSrpRCMa+9WlfHyDWeDMtgtZQ/zV2loOptgCmbsXC3KGOpQ+QN
XtkGnPbynz8e9h93xPnjwWfSmAu4TDIM64+aXov23+251D+StFeAj7Qsrh2ltdJ7kwBfIm4eojIp
d8AJlM9e1DDTKZiifaVl8Y+Sh6oor9yPJmDBV5jgRWOqd6E+NHdDYe4KyGN7VCesfbJCaxEJ6O9g
yfW7vHss57p7b8CopeQ4LWXza5PMKrohqdiozGucDMdY4HXa3nC7BY8EKkrgArzc57HE1PaOWkBE
UZvqOEy+ncAhadmOn/uFhVx8pM4V3mSW0J5y5oAItDJ7F2h2+i9p0ho+/7997zR097YHxNiGRWL/
eY20lJFPkOGMDxhc0Md7PejW2mx3vH0YkqkNuSvr4VCj3lU7S3zEdbHrjFm740xzBcxDq+oNnfrp
Rp6aCZStqB+UCTmdKbp65QST/s1jOksOHd/pqbUJ4ZtFjEXyhG8m/XAF+Vmg+ozHaUA8WIsAiaAg
RcKIRLJx6pgQMnDYiyoohiemI4IZWhcg40G3HFoYihMPKQ8Nf7ZGqHGExB4b40LTknZbVXzDkcRw
sZ7ikdmnqzwZMDsq3fMeCA+ILyx97iqrU54KwHr4/JBeokHqLw208d4WE+4JNkmGV0025d4wjGug
5sZWtqq4eA+R++wAvYuLnYVQmJoIfFUQPQQ2i1KK0scHeaw11HA2CPVL2axAYB8CUb6OUxjcUjwa
j2gaCecbNH1vq3Z7zkqeONvBijDysL5m9cJhBXcwD8kmg8l4kAfknjN3ffanPLuPhE0kccxjMHbn
rs4J7Kt0PDW57h56vWnvCtY2bokyK9+ssT5QyW2fysq2112jQQfUguGpcZW9MZrFm9NmJAK5enVn
T7Z/8MophsBPRwmMXlcph7q5Rt6IH2jbhNW2qxNnb3IAYAi8U4RKXijUY8yN+3Y5VzNeEQR8vjSa
f6xdrbmvVaGfm8QemYby0nqsAngUPN33LabBMfdXbl3HL/wzV58vTZYYDoY+OkHCSU8eK5O3nx2h
sxIYVV/AHCsQb3Wdu4XnP6h5fv38mbD8SB6I1bPXGfa+ZbVxUSWR9xLPkW0pvBqXp0pmvRPV43nj
VWV7lE25l3MTXMD3SBayKTdh6f0+jsUagkOUGbLJExMVk1+v1ZeustObbElpm2ezr/N+exnSaQIw
pnuHO+bGq8273IisvQdtEz8sBI5htGtcAklEzfCrR+4OhYsBfQgaay/bga2+EmVMjXQeKA99Hu8s
E2LZf4b9dqwNAXsEczdKKqKyurxdyIHymBwomwVuMMiO7ibLFHsvN8m8R3RIzZ/K+vg63gcVy1iy
XTUG1uCvLmCbzufJiF7KW3NQEmK6eBn5WnIPYoK5UcL0mjh6dUV/cmiT0H4ZnWhYY7hoSQmgOdn9
kzPW/b1R+MbZ6fVXu5qsl8hzlCUaEmUtR/msgDtudl/wxADDmJhv3I8wEn1nPE5ExR/lXh7a6qqu
C22Ff1o7lKbDhEj/tDpZTdLFp0jk1t6tLyAeJpBy7WsYkyspqxtUReB/NrsK2fVIxBtVEOHapFOl
0MHDkizsuNaSY8YEYs/02Vv2imo8pob2l1YQYz+4WbeeHPG9RhF1cOw2u5rxVGxbBbOHzXy3gJub
HIwgH06RZ2XXNGqntaVQupCDP88YZ5ihaiOR4Hx/GhNymoDQyqYOUWJTidrD5GD2J1bcfO3GUwp/
NcE8vuHVTWPt6mg8zKTolp/9cqiqtv2pG1GE5627hQ40nOrR8zjbq9JjQ87i58lUy3BYKH78+RPk
aXJ0UdQonaYVvx8U7mozrjXmw2csMvnZGDJ7D1Xs+HWotmFMlko0Ea1Zx1D+zKy9xH6M66dL+u+B
UxxhZ5BjOBB0jJ8kf/cmhSCUShWPij0GS98ym5OKMH87aVxF1GR69tyIP1DesQg0b1oRV3d3Clgn
i8g9Dky+ycZ5V5QsoiBZcz+Qh0acBK472YeQT7NFoYWH49Zt+Zz6gCE1Vz2pAX4HfG8QbzXHfgOp
EomofgNLBFq6IUuJSzJ+15xn99Js7LeKMCLcSt5LWznRqobwt6POEl4gEYFxkiNy6x5Dk3W2VFYo
WZhYJyXqjQbi/84YrKcpSsSRyIR7g+UTPheQqG6IA4l3Hp/qa2FZ7d5DbHZTB0SossRe/AUQBOMc
xOrpKanc9oCWpFgXA4BWS+v1a53W6X01BZ8t2enG7g9HxwInN27Ss1eH6X6IXr4Os6j2c4A8pts5
RoGvE6jq2UFZ7inrJj+Pf51rQNZobmQ7j8k/ysdt60X+I8DHcGH5Q7sVfjc+DQ2hOIEu7INsqhV/
uyG0z7IVWxcE9c2jEoXKxWD+LY/aYtDx0o9/yRbP6qRedig6ZTOtNRf8mx4tZZPMdVS/QXB0qNRu
1UBr4IZwbdpVvza1qti7vhH4QYqYbtkj27hmBC6gdFp8HfscI8+x+NjmZJpxuuyn9ACfQwzqpkIm
x4Td0nc9Vd7LND9L9qr16tchXlACbc69VhSHyYQXLTtiB2QxdriXGMXUWlFFttHiVH1qK7hi85lJ
GGGtmpTxqFkGvyLd925kh+m7PGhGVA0iX2y5bkUrH2rr9wDV2nwi1rtiVoX9fCsYqX57K0Pc2Wce
vYsD2IKKFYXYfkW3smDJ5W9vJbOJm/z1VqpRG49l3vK8oCofdRGfR5MqnKOp4gmP+CMWF4vcTFoG
ItOkVsOHkUW+hyTCLTMfjrQuPidpfpWnEEdZH7SQ+7fs5HEDd38L4UT2EtLQrxqzL1dJicZciOEB
skkCNbp0HoEyzBPcJjlRXNK3kP4oAmBYPcc2xXiQQdVLlDuPeO/MH2Z6BaFRfsCp+nl2L5geO6nx
82xW7rJNXQ4/z45Ds3yBjvyYpYX5w7IudqyUH+oIs0TLXftRzGdbv86WPztn0ebzZ08gRX9e5kYy
y0556fobiySNtYP47EGvKMiqU8cSZFFusz7H4VxDp1C0Pjuog+keAwq1PPCH9SuXpVs51NQwngou
7fd2qfobW2HdWb5aOie5ySGkwfz2ahEF5oOFbJCirE2dn5ws32/RCGDaA+w2/BiCSOXjH5n3E2uT
90oAwVnk1UmOGnTFOxvjXnbJQXwyXGpizcnvyxCvW1212xCD6I0c/zlkRH2Zz9HQXjUGjPHsYsEy
RLb6ehmBvutmhk1uP9/I/JZq7vJqZjaHz5dWq48aPhjqQPqKKXVOvcK9Yn6T8sd4kwkfpQrfvt68
oaXeuoj5GpqWfYw8ngi6CpO6mDoHd6ofM5NkKXRiitcQxvJtTudc/q8RCk7iOFu0OBh3lpJA+bDb
3j/h6IUTTdYUKQqWz+o3G9nhgdTehV58/Do0QQK8gWUDFM+JmSVAsz2kSm4/UNhGtqdW9Saem1Gs
q6vMsMplMqr04gjfTXEfoVpwrIcG4M+pV9VHeSoBUfW1gIswdzFRq27dyK135UMMgOFZJdno7CTW
oxSppk2l7pRIA/A2K1i7omlWolXx3M9NwXPaLeFTHvSPyrgf3XHT5466IMNAwJvsmrsiSNo7uddx
6Vz4I6oQuaJvzcv6f3TIwZYCXwZMssmPmIx96LnG3k4zc5+1mYLgaz4IYeBZJIa/+u2YHCNHf52i
OJMP0/nXS+hKgmDCU/m3zS8NMpxyPCveylD4Nyis802dGWQAIis6A1zDbp7li0bJkrNRt+NZHtdZ
8SI+LFPXP0f4VrZpTJ5OZLfc+IM5MhX6PJUFrB+5m0VkI689nWuIqIwX/Nb2M6aAfJGZg35nBrCA
Un9o5phlcQqFapMV10EuNkMbt2pb7WO+lXstwnYHtOA/bY/r3LIQFlS2+ZjckNYCqFjuTnK4nT+r
rH8RA9M4R9cMxK3DGj2a/RJ6cgF77GAhKjNmjaozYQ0TjsMEqU4J+w2Cazxbm20F5LA/he7t1GrF
c+db1bIiVgnuEL2EVpagAULnqCJpX0DIA7ZiTwI3TSqWtaGSfDT19rCwLGU4yo1Ia7E0EcaDoS6Z
qgit2YSh9iTX66s08PcUhm4UzUKLH9SNfhi0FxzD2sMwlhjmxvoi3Ep7IPckIHewNQ6y0ya1cNG3
qFdlLz8pXVsBOGbZq8w45yiGIi57qdEQfcGk9TblUf/R8CMen5zyWzenJ9sGeVyyiTngCLKeR1c8
TcdCA1qSNaTCTSXCoMSyjpE2jg+1aym7NI0mHK7DiNbIOhJFMz5UPibeuOrvSG98RkYUHOUG8FEy
EFRLuwfovq1nh+JgtcWz5Qjipea9Jux+3wuUMVwYvmGvVGb4h3HeaK3XH9w0HJZWa+GGLBBUolYb
fvbIMVlpBt1NWpnA6DVr+3mMWGRrSg5yKAteDPh6UXKWKFrb2nQjx351/DkwFlW9drLgCn36RtUa
86TPG6STPzd11hu3bigIuft1rA1EsIRqUTALzDu+UtwM0rDZGL1oz3Ijj1M/gi+GBm771cEaaryp
ey77X8eKyW3PrhUsYCnGJ3mc1af4xiin6WzmYmuzjPoS4Y9edlaRHLiF+UfNUTJquEH3arVIpHM9
BoQZwEqNHeee+nOwHQx9XIt5/bx1+oexr7csihgX3Ymaa6QFa9OMYGj5XQo3FWO/PTcFCbirmCnK
arQNcQ8c3OkvY8t3083r8Oi1SdHAZU0AQwTVbRR0eGEHZ5U5mX8y05yYjUE7THku4FpEWUfIk0Wk
5dwLdcg/yb0x6YmJqZu3z+O2tRv7pDtqJAZsYt2AcUUR9tkoUT0HSfSW27p2q9eefpwU1T5psBeJ
MwEOOPj9gVt99vR/nCkHGFEAYKSc9E83cTeSWkp5TzVvv2arxAj2O3iqcur6dVhOfMu4FGtVxw/d
m6zC9wVgHwpe+KD13DxUrTAPxbyRzSIX+OCFQgJ1U86EuaBr9noU7T0mwAuzGdLH0NG1LV+S5rbU
sdpQyIopMnI/qOfmhHzk1EXlg+x0tPHGYVng7GfF0ic28BHwZ/iIxLhO2+oh8DgyJPHOb8fxLLsS
2/zQSOI6itFg9ED0rYmJZSc7Uw3AvZtq5lr2UsYULH1ON2jM0ud5dm/mz90AshVJzVuTZsWzWQ/p
NkvAh8hOUbBso5SluZHNYV50zIrKPCG5gcWwClIFsTsyswvSyu8q7LW9bCWZ5d+TWQRKK2FVVSv3
+C5fkbqEF2IivmsBXkqQZ82azKtx7Wpe9y3h6cgOve+lVzBXQnK+0YswfgZcupTHuySCPYS2beXZ
APUtXQs3NnDiq2h864Q9aNc6PpwX7BXaYhpVFz62pu01ighnt0h1eBJh/9b7MfQdw3/s69BbV3Zv
I2wmvJD6Jtz9geKYLgx8xWpzDmAS7UOXIEitFC+9klECNuv4qcXUNTWJ+s1MlGRN/Fa6lk1rKqFu
tc1jaxvBtqp56Uk17Ps+V0NKh673RmAC8bed+gEc9C207OyJx+5uOfmagXcL9xWRiuHKcQblIcex
f4N+U/0ou5NlFM07ciLtxrJG0oU6yib+5LknLcbANc4+tMjsu2UnMrEpY8N/UFR4BUKkxW1t68eM
LzkFNze4lgVPDmOXTDDR6/iKfAygLYVlP1aiqxliTReeAIOUpt+s+aYq76yxXbobo6sfZEvN0IDf
yBuybPs9EaOOYL2m6eBaj42lHE0QF2ug3eFayumrYYkoxf1m2b7BCikarsbwyevQCrLyhD9curJ8
sn1RQy0fh4sHbenIVfBczS15SDGhi2is+UEB4tjnSZHJHzA14bdPN4Op2zu5YUno595XU37DB7Kk
8puv7tASa2Em+aXIFGMENMnqfmdFEEWSXq/J+ilBUeWx4e1hKnh7rpbd2lfVazof+jpexhqMKA8U
UpWRQBrq2lK0SjCrm/VTSeTxrjA6SDXwMooC/ufkQqkzoaVuTDjC93YL8FDXouK16aHhUCL/EAiZ
tMq0zlOpBNcxzMHOWWYNsiJFNjhZ9bQdEpEfhqGhLoPl78VqwYhyirFrZ7l+1p8s3+ue5aie6vZt
gH/0JVQV5ZaEcHMHw+nW0AtmZkGoHcJfG9SlCKJG6l3JjONAYt8e4k5D31i5ybUwDSS8mOyugWj/
tjepZHH8f4yTrwIxJoENyRn/8/W+xiE6zWvu0/6oZ2eezvNzxkrG2TK6C5e7AI8RhxIniACfYfwx
RHGdGrc8l71hPY0BQM5UwU5IybMPjD3/bOupxvt00GHP38im7kDsC/iLLeQ5cHFriL+mumbPevq8
6hjDqB4gEqCzlrvEhCDknLXYmVuGq9qe3lwUgkZdLf0yZYreB7Wx8IP0vR7g1lyCMCFYCFQGKH7C
o0cjeGZCCllnPib35DHZ+z/HBUMD98yFQ9mSzFHe4E9sF5bL7zE2AuZ08wSOgDqgOOX4bLfov6qA
GS3Sm/H7jJqdJv3343K83oq70gBW3lOT/20KRNx7s4ZxRxTyr7lRmkOHCMEz69YgUqZeefUMe3Za
2U4FhShxGtwaUfgoFSkDjK+sr/2rVKvMrTxVvKtUsuTUfMmoJdcXa8v8tDU2EbMb6qBfT1fyYYv8
d++oQ60V5Zgd89hcChvKyDASAU8pIX/hw8oHe3wBfJnvgUYZJF4zQY3bPD35Zff7UAj04fx1iScz
3FK8oGo3ULRztAIgYxhE99Qh2h0hssGq1a32BQXJhkDt9K+vEdjDu13p1oyIYaEOPTkxxa6HLeSu
jdKNiH7TUKfqUzDr+cN2PRvTb724erfdxr6vU5EcNSINMULzJxnt5n38f3Sd15LcOtJun4gR9ARv
y/vqaq++YbQcvfd8+n8Rpdm9j87MDYJAgtVSGRDI/IyuWbdKUASvJxQ15Ecyz5+KwL7ZvvO/5yeJ
2975SmWT/RRxJbZKjc6s5aQcZwTb6X/y0OyBUhztKo3SB7abfW+GB0AeCn48Gt9Stimfaae5S1XF
LvxCUvaxQe3upRNAv9PJdo+yy+l/wPXm1tpq/CK0oVuZiNzv5Aeq1HBoZFd+2kVo/7RtdefDTPiW
zdBXx+QYOY3RtYbpvkCQpPw2dmOCp2nhHnzD7N5Yyha6wrt0L6hqzcTDHtUI0Il8LtegdI+6aCHI
R3q9H8tEucYz3sZn0wRDfNR3sqt37bgxqZw65XhtQifbi974Aeu+sPk2+tMVoxt9A3Y7wIlynqLn
1aYLAvjSbdpeBzwLB828VlE3fzVImINNJxufBqjzr9UKWcmMfbhtsvtGc2llUXi/kq8Hscb59BiX
4ExiC+J9o1nhQ0EtZEmtVT9Ups1WxZ3UPXwueDFGGDw1VL+2onM/h3xwr3Y8fcZlr+9FpquzQZGu
7mNwq3ZTryUp6KvR2EuvwQzP3/X/UIaiphg3LAsn4EH5ua7Qi5NXbejAh7Xrh/u417d7JR7cnUZW
79Yqpr8P8KteyK5shK4kG1jBBdkOzkStk6qrlhUMnfNJ/DY1qP1f3WnW14KBUt2oySMaL/pffaDG
R9y846O8qoKKol/gYoM7X/23sa+AvC0ctAzrugoCynwH1etg6WtOuq/KzlMfEPItlij1sXWp3EHZ
jT6qPmg/F4qzLFK+tGWR7BWSDYfGrIdVFVflt4QCIE90y7kmqZXfwOp8yHEzwsac7HyGBAMWrKAP
re7RZb97VDLVx5Qizi6izKeHaaiyhfxtthmCQzoZy8vohsj0hVQtZy082dTahDZb4CUBdRn7knn+
LNVWuH/CY9EMCxHm9XlAvJDfaf7DbsxxUZso96XoOq0j9qs4fqDPpFd9tlWaTL3lwWz71qCuwRJ3
BsBo/m4jbO5tA3sBxcGlLfb+3O57KDqSbXEOHKSybRnMdmMVJiO+oRzQYlQOfpL8ufoai1pLZIuv
vpzD6UxZ65AeuhDDpzSz+fG51r2RXZwQPkI7nNpVxXZzUc1KaaFIntKqN3eyJ5ss5gA1+Yjy2SEV
obgfXocBhXZ30D6buecOEPiHoQ6WMuhggLibXHQ2ZdQIMYlB1BQ32XlyUnGOM6EW8WCLhlc/B6tX
oj5+llEY9GeQzOHNizHRCkTTbEJUvs9R0EdnBNPjs5ryv0IlflzIMRmVgb+6oBwxLNdwao79iWVV
S1BNiwqFRdW0q5Wtqojdc444yiZwuAo7hw/7qz/khQrXYTPlpFZ8x4/2UVd1b7XuvHl2mD5YaTi8
oGDIV5fhEuXrcy5gO5bU1t9cEPgbz8a9WkY90OczAKM6ye5cU53qdHyuxzK4ZX71qJNKJ4kpjvJh
Kp+cLl7ePCHVk3yiOlowQr1ljI3tBBnZu2LDFq6xHo6A5rl4dM6NHEtihYTS3IUsFmZ+uNd0Nz0Z
ka8gYOUj1e2y2Lu1U7xgL6YuWJmdD9P3b0nRI7pmJLfcmOA6Dg4e7noy/AA9RWK0ULU3v1VGqIFK
B7Gtt5CkaZXzwHNp13ek6dRMTfmuzhh+TWsegvnP4CZe/vVn6tznz6D6+/Vnqknvf2gCGa82xeZw
8DOq/L3wjqNIlGOa8AMtdFLBfUs24K+A7MpmqNrZY0C/DNqgrFoB1LUpkjoiEWGZKLVn+u7eT5Po
GlJZOcEVdG5eIazbB5w9HthTjjYprlJLp0BJV4mq7qPXnCeU3inzB2l4SoSY/R8Zb+Pmza9M4zFo
A7QjBvyXRW11H6LKP1Ot7I73LUpsdCaKFls7sa2nNu2650zrfjrIJZ36uScStV6FuTptZbBu0BgY
fRzHZTRpTf/iBuaLhep67jbJkhop4F0FvHPXCJ3dMfT9trXGZxWnadgD/TWag5MXjjsVNcwZgJJQ
B6ERTjaucHbG6+CfsXRskofyA0cMBZeH1UDp/CSzg1T/s3qFUGSrByaQ82bpKLqLa4Xr7CSRO2XD
s/rqjrkbrMpc+xMtSvNPFBI8Fi5zYc4Vt0jjQI6ukHsL/rny4/rPmIwO7cUQsXhV1PaVFOD0oKQV
KOOiXSeTboArTvPjSL0R+0O6k+XjDuYPyHra736RJjtE9oezPTdyAVPQgmxNRAtbw2lvY15/K+ZH
CuSAai2AW+3lk8SOyXX52Xvou83Bs9jZkq119rmN/Tra1WIdoym5ljsUKw89FFbdmCxqlj03M4TY
vUA+Ce7XFTymhdbb7F4yOC+m5p0mjqCrOnHK74W1HdJoeiXkmLup0G+d8SKQ1P9eNDo+vrZmXpKE
bDEKp/qatIP+5tTqWWYKYbB+en0UvaQTx+/SrNV9HbbWOYd/TX1oPMDHEg8qECMIXHH6w9CbLYT9
nu8NUHNXey5KxbndNYdsO9qQQvBWTZ1ql8EyzuWgaxd8e4CRzhhrK5/K9Yg14E522U1to3HcK1Ox
ghqMAkbVXrsYRLko7OxYk+Zf5W3Bnjjv/zU+IGPxNa50XYoT72zOqFXDwRo1gdWRGw6H1hmTdJHF
lA+UVms2iRvCPs54bHSpgHPQG+MlnInHpVE0BwAuwYLd+pKkjvGW1HW1n4ZwXGtqnn80Exrwg9O9
FLFuHboWr2W4DfnHgK1prJJFbbKiPpk+uy/R2NkHouq/MA+ublj+gq5I8T2Wr4O90kXNzc8oLGxA
pT6Hw8JjYZD9REJLW8E2cmz7/8Qx3PvTj2S8/yeOqOu+87v42Dllw385Kdc5eSzW3iRML7IZAx8i
3gDSH6t7Iq0wEopzdXoxPNwrRoFxhpz4FZDdvuHp3ZW6d+xRzb0UgkxrAAn4c1SdN4WMxJPbgjmN
c99aBZmZfqKBvWZVbt4oE5BDC5qEXOlkLRDCSh9q3SYbhCOUP3gObjnRZK1rKNlLqdeeozE7DuiU
N7XQgbfCdZvs9EdnOx99r7XPnkfipSX1MZDwOZF+fwiUEbW1LGnsTQWHGBhSGAM/b+PH1OD1c92a
dnIMHZ8BcfjG2Q62WuEQPoZXyoTVxh94iv19FXPosHAy7pAgHxeaXc74eO+xJSU7YhsmVujDuhff
z0d/m8dojUBrtMzdfUWuEN0q1Lc20DwTYKWZXbOwxVSO3PgAgvfcUDj+E2jN4KGET364j1VNlF/F
gMOy3WA7fB/0XKfd62CTz02jDNTa0EkPA//e85IyPNWwibPI48SbJq+J4xmXMVUi8H2quTIjxXRW
biSiCwKJMoiV/LRWJrVYwy2JXNjbQ3W8X+rCUFYZWdCl36YCI/S8Ma5BreHczd4yGYO97qvGbsYd
UbX0c4xrAsEvfb6ED4YgjBy9X7L69NQTYZXJQXmTmQapWMpL8mrxKkGbZtsnSb80Bl88mF2c7ToU
3FDAHZurGvmQT1s1+NYk/pVjvvKrs9CIpUj5iddIs2xD9jVkYrBiFxrC6qCPr0M63tRsfLNmkQsx
tSyUZr8z0UzHZqoef0Y6v0/O7taTA3tzExRoycq5jRHZ1465Q9Ai0YtPx08feNFhHKxyJ7+9bTik
D2gRhhuWGnL6s0qfDET44S170rMgwY3wGiSZvpDLVThigJqOvXb1syb6r4FkCqMrpnH67D0SHLxQ
MZforIurTW6FZGN5Ib/gAhih8T1h7EpSI+xqmWHyv3Jg8/WoayNMssk9So8VMq0C2tc5ap0/Td8n
+rmoa7FQCoGpYqFSC5aDco6T4KkAwe3QzFnOWR58xKfXGcHq0cgrOXZvsAc6yiug9GW5sLNMPfTF
u+lgApwmHr5ZAolfGFJvFIDjZVdHkBuEVyJIaO0cvxOPk9ADiLdzLZNheA/UwSslXMqbSqxzNqx5
9gYqS/kWFbnF1zDuTjLqY0DUJLXyZNYODzthHPK0uvlZ5bx1gqJAY/HjlF10ZhtkY3rgamPB99Cd
0EAMsXX0jegFoZMRSlL/0zJM582YXOzeOfViRsULKWOLk0w1hGfZ1cplVqn1mxZU5jkTQLLkTY4y
VJshrMOtnDXpToQRIUgMGzvkl8wGsj+/mBlYsPwVg1/U3M1ZP9dFPKIprLv2G46Dr7auGA+pMVlP
UVbdX4y6PDj8EWNiB+SKJ+trymT455yk3Vk0QXAOS/SkqT1Wq6+AYuGDrTu8RRZ67fwXsGTR3CZ8
GKwWSYK5KJFnZoRQdJ8dFV/LX+sWq4JZ8gmlHVTiOWRgpFLXZwRCiuU0NOMt9zg9k/cOv7Mm/0Cj
LwSTGmBdmNv62qVW8KnzdRMCdQ0KQRuBvfqxcgGSZwhRfXgDUKwq8b7rrtovRZ7pF70I9JMJX3dV
4bH3fbZHiuyX2MjfXQu/EVUp7G9p6nwfO8//YU7l2e/t5vdsQWwPQgHYVzSgled+jcLX74B/rYWw
9Q9nML+zD7K/kXEZFoqV6rhQ5yYoT+iobQFlkmdmfpHdpHz0M7M83zuT9WdYdpXgqa1imArzbHmf
HGZtS/AHH0cQc1Q/1Sbm78bRdd5UI9nAUF5F+EVS6l/LMXcea5tZQVyUF9nrEbI9tr3+U04YnbR/
REYOixIVx6f7/PnVhIO3k9oiktE5xgaigk8uqdSilW/aHWaCu3sPilZ4ioxBqPu5EAqffrzn90Xv
DAiYkx+Q6f486R7JLno3yAjWQ6+Z3+SwnEWyAGrWnPRM/zNLUDpQnd452G1poaxAww8IhWxQ3euw
7SlSJ4Ar75FMrQrqR+uvuTL21aWEBA0l9rKlfCUZ+LrdSBFKbNHqQiFBscnIF/aDXzcupa3C2Mqu
DMQeUtEwAGBEGKrNE5PGiguWZjv8kD05N3Epe2LYKjtQN2AElya2bwa2cHJMTm1rkMlepRYb+doe
FZNFi3DroUB+6pCgP74wBcctbKeLg4ja4FqURf2UqqLbNKVprmTXivzsUVOeZKeSE9gBLSMUFLck
3aonV2cBEVX4KoNymm42v+O2co6y51mNveuxNlpOqt6DA0/IdhoUssZeCGqjRqMtes4mFypiSMH3
erPKgDBf7pFivqROz+EHSsemdzC5pCxDnVLek3rN7yJGY0rOk/fJcdnUuBqjLtAczBL7wMI0j5IR
NYLPULyiudypUTNJCpaBtR4sx13KGb7PEz3h/dzoqZGdMPTOT9ncyCscYNkZDtPha/xrmryykxI4
5T+39j2IqnQEy/UV+Iq2rnoYGnDMyQw8VB2gCm5Zx9fY4YxgKkX9HmfqI9Iz0e/K61etnvTfkTNV
FhMZ5EevnunSrjoeIhTVd04yYJXVhYdyJjUa5KvfkSLdgB1wvg+xg61olOpX3QpdvFAExWFcMD4D
9ZobFVaVGl48WdNw7DMAC44VcGoZsK2fGoogn3HdRuvGrsZj7bUhVmUlFNn5Tm1E40KvUtx+PTSs
ex3Sss4K3Ngtwoc1q9uY6JiGCJWjMRtEFq55MO+K8oxqdXnmlGCzgpSHSlML9Mf/CfhF/ZirPhmH
2A9WYY1yDtIEG6tx9M+xQZIhy3r1NIRZ94A5Tr/Q4eN+WmX+A2de8WhQ/DwAc0rX6jweq6jMZe1H
pYAj7bC52mMfErwMSfEgX5DnR7p0Ot6XIgOYXlaGuLRt7V66acqP3WhAMAjci9nCZ/4TVdI3t4D9
K+feA6Fd40dRwlhyNDt1V0WvDCDfQ1C/2eihQOvD48xTdFpcSz2YfXXBaTd8yDVj2TiOgEloVoLK
fpxv1TonVTBH7XbG13Yj77plvIauVrFwMSSDiuJjPpBm72Y3OQivhQbW0CS7t/eX0qtMPytANwbb
SDcB6FjSp+YKnGX5NgCKOqEwZ5CyK8s3FaFYjgoWDmRzVNHaeOnrEabhczfrpp2jaL+CwosPgN0t
DMDcSD+VucGzLgcdU0K1Wmpjo59kYJqvvrrIvJ9DNOypblX+W6hkAUlbt72rsCa9vUDm2npWhZU+
ahDVpOyqks3qJj2uzlJ2NTM0bTtp0BCtEPDI6Kd2vSl8R6wrXVHWUYKgfcAnixphC457DLXvoaa9
mFbqPA+dWkM3QiLBcP3utYWSJSf0GtAhu3WQcgqNctcYCPuQvLqATXcumu5AKEris+wpkDEumB84
l3HwlKWohIfmaWdTlkfx8gh7ZS9vFQm8xoWcKOz89zRgNC1fQA7JK/ZFHAl6lVS4nPz1J02T7Y1w
QxSn51eucgxoIHt6q7aygf71XkqiSxOHpqqRv1D6ACGO+VI2Klsaby3jgdIi8pKP6Ojo7SoIcG/K
zKQ9OAlPGEC+yXsjkJ3XptE9yOiA/OSQR9aLHVUV6TLeYDPjYcpZuF3W/bgWoq+uAzCoRxT7MiQp
w195BVcmsN1ZkdLo7ieMKvB/DUOEktYsxyePH62NI7Q8foRIrV1ZCXayJ2fA6PyRJNhc5vN8rFb1
jTpwzpZBxAmWjq6zHRWdOPkorJ88lUZeyUYGEi1TlyouDBSC/zNPRtuynLr7zZVuzeow7dP9XtPU
jxauUJhiaxst0zHFiDRWtDAdAB3A766EU+xhb+hoc4jh0er6T0OpcFRLs/xF5PlnZvTuuXen/AUW
LSVcEVlHGUwR9F/yT7X3MkqRtF75nRPulFgfloEucLL2XWtaWp1ZHMirgR70seU8yL4XcfXVvc+U
faUzMiiVqsppCzbbPu+rIxI4kGmc4Bvc3ei3O7TfehssjPAGPM2RPHhU7KDe6FqlnshjZIe6mbKd
X6OG1Cius8q9MHoZfWqaOdaK30fsE8Y2Qe0ANx78jZTxF2XZ7zZH1PcqKnTOPbV+s2tBeRHhqxOk
7v5AGQoWlup217bBamXCdXlbm7j6eKrw9lAV+frNu69Ko9SvG1NE9bdnW46iDadyMBmpyjQ17O7T
TJOAnGZX2mzLsDCQd1qotdnuciizVz/ps6u8GlUV1gd+pSiQJ4ylFm47apVjE9OxHsmJ98h8X06G
alPNeqJxlYo954NipQPAojhpOa+d6gj8/xBTmcraedWFpiwbhCuwYqDrlQgaayMOhyMp7teWn1Sd
CvHUpaF5TZpfjda0x9jW2yNM+GEN0DNdyDHZTK4beZg8E+67kEvOJdFRDM9JjzpH65UG7kOKgTyH
raNWThcHo99u4RbXLHKtFweWne4m5pttUv7466YBTMgW/vy/brKmxrrWWCwt/NSMn00NRfO4VaL7
FVbA8TNUBGcpoyJEWveveXmofpY4jMkcNe4w5hZCuL3qat14CRvH2PJtsVdScFQN0lVWIVYYAnNc
mih8PLdV7p2C1vilz70KpP9jTE25E7xtS6tSdqnjdQ9yahmGw8JFw/qYJYP2bI5Jsqwc4OpJ7QD1
696NWX5JR83OsofyGc4zuySEV7fZqNhfE9xB/zQzI0A12cG1pQyOMh8mm9jQui3or2EpU2ZyDHgP
BrGpJ7b33JpWFDsMVpsLp+TFNFrokUFMe0XBbOFCWnqPapOfGjZsSw484bsY1GI5hrfKSMaDbGoq
7verv8ZsD3GkxVc4Uhp3EyDFd+C4D9u5SQJ+mFV26pRSrD019p5rHcEAKXTjbEnmZhcv5ZE85dNj
O4sCVFWz1m3hfZZKDSmkndRbowIq08rK2pMmSS937GrYUwMPhpHcXmkKDNGGxttAXx3OQtEexxE0
eGGjvi9/gzGp6qWbZP2xVez+/RmdefcA+Llb4aHzoevK8Nzhrj0XmoMdHgLTs2N734JoSn/EdfXR
pNO/J5TD2LLSxBjDFPENswNobWgtXlPPRY1rMvS1VcOSapu6fMgFhGan7PIPBTNjR0EPJyUh41M/
+abYFarPHhQAtg2NHqb5snDix6rVqrO0KRRw/4pLDtR2Oas1wPlP8z2pPWULg9K+4ablL6H6VT/S
kQ+hF80vA1lRnOeL6KVGQHsjvFA9qhALzhOP+XXTokVaBdaL2sZITSUO+e0cFRTZJF3z58oKneE+
5g9Kf9QXMp6XAKnYsDELy/dg3Q09m7qm1g7gNCbc2cfoAyLWc9MO7iMHfu9kd0kDCsaPKZxZpBUR
Ln1o66a/coZu2cRxA9DrdJl3fXeuC1E8DlP+Lm8YXIEAUqDHx1Zvyhc4mvvVc8FScAy9EZs8z+GH
VZppgagnfSs0gb0ilLVsVEPbu0P4EfMsfi5TJ2NpKdxfeyWyvF/lxMYp8237ecxtd402Q3IKkp5U
rZbjm8FvwgvdbQoq8SNxu3yNL6e3zxwzenVNZ8s78GfccxVvPzle+AqAEydsNFrLQc34anr5tqvC
eEPm2XgzLTQ/vYjlYgRf9Ub5rCw4zApSMUvdwtE9iBssxOoq/D5502ZsJ/FmtmG+jQAj7/qiUl7M
tj7LCYDSsSRxi60V5vbVVLVmpfS29SivYlwo/r8r4WobGz7fHckvC3a5PdZLtS/0lezeG6VWtjWU
PGpkt5Ra4aNpIZZRYYaBT0QEwKdAScMrVQ7WXYN/s1a0GwzW1EUkzQhEY0YcdV1AcRa8zjD0UTqW
oAFfzb53fdqce8fXzllThNDv4SeFhxpHqx8sfSln4v8WH8f6TyI+dXmWk3sO9wPJmW0MjPK1RJg0
YCN8qzyzX6ZaV75hxlLNticpeN+z6cMHRsDAeBuztttYXSE2xRx1a6gkLDfhBZ80eZOc9T9vklE4
lf/zpmTgKJXEtnXTZ1xO2GKW5UW+sfUsBf2ZJreina+l6sLp8IpfuJPFEVZlvVStQ+6E09ZI0sI6
46nZLyPIbqvGv3pkVZ8mrYvMU0KyYwQdM/Nep6lHtElVwDcKJ4FENjdaKeAV/tPIsaHuzJ0/Teaz
ounTFsD8tI5TO3+rClNlpzsMB9kdWVDg1xY39IrF8zjFy7Fx8xu8oaPMh/MDSjetY1AVnVPmxaQK
sfD4nWGxPR6tqtLHowf1ZKlliHmps1jMCKQViolhbjmWGS/9/9v9imoQWF8Sx7VWPD1CcPWdtoqK
kjUsM0EkAIK4kY2ncJ1iYZtmHcCkfLL/9Mt5jpwYuwUps/k+ecukRfXta+yv11LFRM3DJl3QLCSo
XDaKSWGkhhC9kegtx3bK24RLrEY9A3MyN9NXfbQaXhtsy14K5Wls6+CtnEz/mlfOD3Xu+Ykx7kOB
toQM1u0AQWVs1O1kWEQjP4cMvnVQF7/4sXaw4cIi3KJSEpiHyn+uQuyNLTPtTnLcRGNqoWZDcUhG
NFenPHc3ce1EL3mDSU8XusEaUZjoRQR41Pk22V8N/0mtNdSD3I1aKoqIHHoxkStPimGlS0tt8vWU
WQFoZWSGciNW0JXA45KDQLsrRRc/WbMB/BQhwIc8834M6uZdHc0JJfGuPPqIFF4dJMaASmDFCGy+
pcravJsm9j26TmonzRSg+36VfwthdkRFnX0fbVRoE/yBzo2lF9cw1YOlQODne1+NJ2GOOdWRPN9O
lMkufK/8K3JHxrnLfqZzZzLwUV7IIK7sn4kZAvWt1QYrIx97aANp83SKd5HWpo+mG6aP0HfAowzY
Pfe1/Wdsc3Km/sQ/K3pve4fCb4VusDdve7SBio+J7ONJdoW2CkE2vbkeLvZ8E4qHbgh0oLGm/ajC
s91WfKAAkAtxmRTsmcOur78hTYQ1ydT9ainPANv33rUJmakKRZMLJdryEGVuuEXJJn2q3GZckL3a
hzw03k07ZrcYgCXhyDq9Vvy4UpKc7+4ECwLf8hSpOKeGgd81G5LIODbxzD5JIKaea1QXNbR/lMDN
D2BgyjcrBnyeivYZ0Olwm1r30uR19Sbwvj6oNahQOQtYVbfG5djayigS4cUicQfEyX+q4wMGhmRk
OPedsesZ0OqlkV3ZmIkFlr8OyezmKNrLsbYrI6pQ80R7Dn+9ggDmuTeBS3aO3vGPd7zp0M2NGeoT
+ZyfjSPQoGryPgUpypBsvqYN8jY52LbaJeQ0d4aj2u89V1MpqDfaC/JpIClVToJJaWsvLd6aew0/
O0AcPJvZZTeBGr0GijfsOjNqVrJbeuhfV27arOsgiF+tiay0ppJsl1GUlPluABPZyuiUZ8oybMAO
yqgxZcnSi0vzIKO2ic0TyuzNSUbxqUf5ZR1iLwSTAJEdKqiYXtObulhAmqH56pomaEdqczBR7OqJ
zJb1pM1NogUPqe8WFznkatmwTgdq+47RQIeMM2dTj7mDokafHNV5GZXdCImRvRcD3EZyByNMwCso
R2grc4JJBBncfK+KlQTq1one7OE3RGuJaXFN9bvS5v6tUrXooW0R2pXTvu7Wu/HrbsPD+holtGid
12m6aznRrQKlmAXrPWvTjM7wrrQcJyMrvSVB29+coEK/cn5U+D5mqrx9s1cZuyHlaCHHs5RPWJcC
69ozETuRT+kinr7n4MKuXYNIodIeohCRZDvOjWddI62WO4nzsw7sVZbayacV4z8axmuexH5P3aAi
o2HYgsSbcNOlNrv3iMq8FQWETDb2E2wvqJEI/Laf+KHNziIh5SrqG5G119K+efaj8KktEFK3RNH9
SzdLpWDd+9G41XOXgrBmhh1qlAid+26MAWhmfFMnRyx1aPBXR5ncHYKcw06zUUNSxw4QixrGF5Yx
g08FEBvoc2N2QGKrP8TkT2eOTtNm9b+6Mmq2GYi3bJgWWd2hbdb2/prqMd4g86eMaBMWFcq7o1Xe
Xrc7cyWHcS9CxhvWwoOh5p+sFM4inEb49BnuA3EUoPY9o4frXM3P977woQ351Po2MiIbwZbr0GJH
YKDmmkOPntRT3CafgacVWzdz1ZOraP2u43NdF7n/YQ1FUyz9TvmBKF50mvyqeiqq0NqpGfaieMSW
WDwwlpPBSONheEDovXoap8ZYR6yGaxkM/A44QISB5ByUN1k84TEi6hpv0bPZ2dklCd8FFbBgVZOF
XjZ60x35kbTHFgTP/eqvsfstdVFulMKnJhH2v3nAK68GB16MK1GY6htNeW0Nc1irYA22MmrO5RSr
r2MK10xW0vqYob19q/WqQ7TNwQhr9MBGqJqPUWYejOt73zf72bY2rVA3QCiWveiUoYbR4GpQOSI7
yX5QT9pSqzh0G9WjHIZE66jnqRI1azpWKLNOt2xGe/owcUPDdhT9bsfplIdIPMuQHLFqy9xzkqoX
ckzkXrX6s0FTK/vguoVPYoIjQq/0wyYFVnzUpsk5YoLTIvtYeI8O6m2UZXXzc0yBn/lJurcLQPei
n7SjbPrAMMqFvNRMoR0T0PWTaYWHrylyXHatfO1P9UJrkEs2Rrt4CvW0fGqx9arIH13lkDmm/aaE
frOy5hlFUHubMdAtgGK18SDCS6Xo9jXUcoTAHIzaMK/QvR3ihsZDHLjBziV1vI505B9de8oQ/fPE
JqdKeant/t9XvhrrG7JDDy6+Uae4zv80WD/CoYzK5V/jyjxNjkWKpZLy8bNVGRkkcOdG6WGkV6aC
03o/fpfjcuir+WusSD0VRzlksbxZjkskrr6b0HSXPSTJUOiax5X5SnaRwDBPqbN3nZRauhxyze53
bbXBCk5FeLXnJsDMbz2V/AOTrg2vshl00J165eH5pMQvckhTMBR06jzfBJTrz6peb9pA5Zf3T+OL
FPVIMzt8DbUsqWvMjxXcGmt1C9k8Z+/jO5dmbiyEvYcy7/YgpGtjoae6fQnLUN/ECBou/jUob/H4
BRUoCWJxCUoojX3kdxsTnQv04l4wa/wtlSCz+AFd0+knUtT9ArkNY48uZLtMKUcuqqqIfqhZSM6q
6IMF2l6gM1hAOXFso64LfybFhLGEHXyzvcRfRnHTP1slNKMelmA0FdmLE/sJThTYBgVz13WovxdW
idDr3B1zFCJQQ3412I4+ht1MOunEVfKbSNAoVzGZV8l4sSzcYqzKyPcxj6wbYOl43QeRu4JdALNo
HvPqKt7qdlwtv8ZMLxn2ymBCT5inyAC8uOrUQgr/GvK0brgGakrZiVlf44mhLHBNxDv8n3H2Ag99
3ypHOSRfEKArW7mqCxbYLScwl9P84guXbKFqB7gAq7G6TTwLKIcfhBur7KvdMI05BBn0m/JhaPb+
SK6uaQsTEKcZXXRd5BsUDpqHpKyQ4KLG+cjG01l2tt2/pGDHwfkG1btWeDg+c/WZttazh1rsT0Mb
sepqXX+RkI0SaG7AVciMNen7GLQ4KMyoMYrXQmPNhziMcOncxZjVRxXVyfdeG5evuU5xKsk0ULtz
FCPw34atQHKde1gMnYGQuA8tlflXtnlLBcA5hK1KPbqVp629QY03dhFqz3Zdo28bKDmrlaY+h6k3
XMTkPcqgHJpBw8PwPCGJCY3OAAP4Zy8Rq32KdbOCebqu+Et11MjQ5ZgLcbIKz1OMU2ireE+YVds/
RZafetPQ3nmz0GxWAjS+uk5dZb53TSfVOn41xkyy0OamNo20gpURAkbMKLt+zXGyAnmcQr0A2hUn
QA3ZojM7/SVKbef/CDuvJcdxLV0/ESPoza28lJLSu7phVFZW01uQoHn6+Yis6ezp2edMdAQDjlC2
igKBtX7zVW0Xoywn8hDu763PyJ26TZANJb8uPOMLDftpPdHjj9GPXvqqqJ8aZ26PrcCKAJ5C8FyJ
CYx1BpyS/1b/qQSB+//TW/V4QUONAoPel/pvoFNP/WTiXAFJhoSU4TxL9p6bOmzm+yCW+M15jnfh
tISMd2XPpyJx2pvKdN192RXWdczY6BpeND2IsTXXwyj8F6SIMdixY+MnwMbbyRrzdWR3r73swxuz
iHn6FR1DMTMUJ0NdWIMMIzJvVHNlBD8HB2spqAjPgUbkk68nYLfqjGC6k+neijNjCUxavyo2lKBc
w72L2xCEdpQNes0Lr7Md/rJ82zpwMrWtlVI70ILe3bboT36N69zZIWfOenPGp/CrzRwdOG9OdSJi
T4pOJeUa1AlPJsa/dZcG/8jx/asqZj8+zHLAWwuo1/yaEdPaFMjQcwRv2yfwsFeFS2xn4tdOSIyU
77J9skbvq12Nhysa73lPf7RRKwlPoNvrd4GAnzqIp0IAHq7YH38ECX6aFhnrlTA5/vb2/Eu4xLsS
152ejbpFn85y5VkthqFAOslxMPVb9qqI7f6pLUIGpCu6lZLL90YnOcxpCX8fkZTrEIz2VZWmpVQG
wbPhT90RQAeOmku4NG6r5sL/BhI1S5CU/SaMmKGL9rz+rFcNEcGVjKv6anXDjCuoWZ3TeTrKBc5m
5Em/BjRWXofeqq5l63RrGC/JBwDBY2Bq/ktR6vYewJO97xD4ekkS/agGfN/Z2nF9zbD0+76zn+d8
XRS9zupMmkxvODK5DVSDTkIRshqSvyhhwDwoxucMzsmt6gxqY2PNWvfoS1k/y+Ie2JF80YepubfK
7GwvE5SG7Vz0usc/ZOkMWmGewmgRkFx69SmKSaK2CHssvbARnS1MVW2nentyyiuYSStgSwnQNjP+
unxX+dbXGHuhxLCM+G7/Hmt7L27O6WcAj1lL8TzXZvk8no1FD2cNZHcl9Up/HEwj2xlNCGVApPOZ
aPB0rqNuPpP8I9wpNRIcSxve2M0mJjm8LkiYnT1pLsFiBJfJiZIep2k2YkCfmAd2aEpQVz2G5bQn
cmIdp3VSJ1OZ/bnMSzUmdHrgqcjSw1T7frxKovXA3xqvUjwpYeibHzhxIHGgV9MrFvcDEk9++JBi
ZkaYU4t2EeIYOx0M2AVCXToinkBx8OFs4oDD6Y8jj5dU9UWV1DhVqk3L2Bp+76y+23orBXsxtOM+
HcYIQ/p53rphEb15bUNgfw7I9Qam+9pevlrBbp3TWAegsgwyeEVvWxc0NJ5ZW0nCsT0kDpugInyZ
2Po8Nm7HemefVWVcHCPYJs9rlDqA1S5VBxTMuQq9TzXCJNbwGCG8PmUCnby5e6+sRl+h1gBYNBDW
g2Pj46UXc/+SSn/gi3PlDyHFizPo/qcDwkxooiM9dDExtwWTihpBhCXeJw59b6KRyY+RtxBQhzB+
qReIdy0AKAmtlGAGAdjPI55iWoqnGAdIZMdHkIxWklUXdYlTVN4sU3zVVJOuddVlms1oXH2NM8yK
567Wdz1/FmkvL9/OvDSAA5BJr3x0i1SJhEN/AhMcHlUpiib7OFxwH5juiJoZhwZrulWdkvnfltqT
ZtbyVmQcelZwQ1MMAQ0Ef+I5uMsmm2xHHffIjsg/JdXG0to9/6tkJzPy/wPfJWoKG6hd8cdc4vo7
mJZ7nibLvk2xpUGJCOUaEkH3vR7Ez+g8wmUqrA1Y3bVV4JWO3nmCdos93ILutdBpI7fbkXw0jN79
1G2gEE1XHJx6SG6UsoDSGPhWG2iKvj44XX2vmrYOPNkr319jbZBV/SGDcmPHvv4mF/8GS8QfqW+2
kEHmBkpo29z5YwhfpPfiD6Rqnv3W6J4MFwfZdmwendr7HYaZ/4nqJkGyBQWh41wU1YP/gaDSwms0
3OeU7dKmw+n5FpsyVs0KfhJhHcI1cRCiuRPoK7uJ2o1Q6Uq/8HCH0ucvk4DRnLxdDYVpw0uDrVKG
i87oG+3V75uYhCRyExhafOIk9Qh9Pnmd8Xrc2vnIM966DkwGnDERujJQHc/GXeu5QJfiRksPfsvX
G+L0uILbXJwxE2Kn6aGrxHEX+y0jd1GtLnXOOOCm4xRZ9VlidoTuAvyfRWWdIwV51FJ/VreO0mwe
K+eX6ppEFhz1ph4gmriPYnAT4HXuYzTY6a9gsB9T3IhUy99dfxfUmGVwBhf52uLstbHi2VqbuRje
NNN8NSykOXF4wuUep0UnMZ90XSbvWd+Na2cqkAQUOuwFzgaQbuNhU9t1yq4aKCPx5fgqegE+KZX5
ShYVXnfhmO9Ko+VYhtvWnT9N6UHYnsMvJ4muBgCdbQtk5DnT4EkZZhj/1ua3qQ+965evSaxF9d6A
Hjlu+AEgwzBo+l2p4Q3mZa33kmtmilZUmXy6WOB0Brux1cAhM8OE9JeL6BNBx3h88Q0kQqJcE3cl
Pmv7Nm0+Rqf6cF2ikrNleD/GiK+6RR5xhafEtARAVjjHPNXe1L1nTc9jkTXeAwoowTadg/qSoigK
RbFzDnOTlDuJP9uuTF/HoihQqVtyPx5ompIUVD+QvyEogsdL4h102VsvdT03h0Jq0EnxfXm3Mpd4
GLBPdL39zQDq+6YXPVBve/xd+uX8s+lIDTbVwpUv51/IJg0nnBMvzWI0W3ZOe7fU1Nb675rpgxz9
k4lzFrXhRX8PeEG5LwEYov25OE20yK3fRtmD0RLH2BbuXw5mk5xYH6PId1Ce97XoI5UlcnAu4t6h
60RruxXxO3565rrRdf0GmFH6GlooIQCaf0cYuTiy18q2qhp1brwirRktuGnrnp3si7ncHiVVsoOd
Ex10Yj67nrDwHjcxfElwqoI4VmSEWPvI2pm8StlVoy2pLgl54Y3kuLAbtD5N14XvSWJHYUnmIXe+
xjRFdM0LH6iLmobcejxLRACmsj4aNcy6wMtQzUOguDwWBaZkpuaQYWvhiRptcV/6OFgMw1y9eo1e
r3zRuhfLi+pXjMpWVhtBvitd+86UHjj+vn7t/HKBb1veuhuacV/USO5OWR/cjq3N76H33V0MWuhW
X9pUx2D/yFIDK8W/m+eglIe+5Evson4dRyaoiv8zNKgCh/8aJ5Y4ol7owTF30nXtmMuW2djX8Amc
S99LfzekMyE/J8rvRlid4L2N9k3XBrIQkfNXZD9CUyl/WzmaBHOeOM9DnuLlinf8zhLJG7+56c43
oJ8a/BMAZeCZ8bvpZ6LXBUKGJIlRZ0b9q3HTTa9OpJ491bsUukjiAJNlXREPJLO6ky/IDKmqujiF
cNdCzpgHJtGwBtQkkCjAki77qU8NXlCuuBHLZbbHP5cWQt0/qqrju60iCFiDY+MWRDtR8y0tM7zz
zXG+mqWTHFPP0/JjkLXRFlWoRZ6+qHcglUjxpxyvUJZEK350CrSM/eOESvnr/z1itLVq55bNP+fg
AP/iYt+IKXkRPBnRsU5S6xlF3e+KE3XaVgTTR0UJAJ3WokWX5yvRtOI2ttpXBDmIpHQYqkZkbgCm
xIjZNWE8n6Om39RWmmvIeWEsijLvASOo8AYLRPB4tTmtK7ybnmYOResxE/5TJeC4q7bv3u+SGqd6
x+WOCmLAjFmEyuhEQx3vcyRLQR6R7gnturxD1WwnZs8mkqA7j8GCHq2Cm8pJ4G0IEFyHRZ+wa0fv
Ehald0kG709JtXEyXFcjOqT/aq98Ma6GxiMSPT5ZMzqbRueLsy78fK3kdNilJJsFqfGVMW7Dr1GZ
P4mzAjiqRLImcND+HpW0z2HV/ZkLv3iIpIp6IpL0H6OY63uUiw4bANA7oNfpewrxZTV2ZfaOUyz+
IkvbfyqxzWpXlWjylZ0OwTnHn+5cBuLRCQvjwVsu9YwTGIrR4W5IPP2rDURF3w3avWopWlTxGjYv
UG8Yzy6322SVpm0mX0d9ZAGbqYtnjSWcx859Aka5KCxhjBdkU3ZGBWmFeztsujF97B2Hg5g7lQCh
BXwq8LOg+hzQEubSqEr/apNqoCNRla+AYhxjI0vu8bIebshrPrrItkfrLOSnBLPWBmiDtWL4Wk5N
szOrMjwOs/DvjQYfrRKK2q+qhC+ayvDFnAUwBlnimVa19sOYYbChRnjFiD9yGD6jtt7uhR9CFm29
Z8NAccZDae+ip2166cey29qZ6SMQr6cX1YEpoxhw8amLdUtUcE8Ke77Yeo/Dp1nfR4M5XxArIn2N
QVGCCBtKy64RRlsQpOZrn6XDGhZwCoG4Nl9jB06GnMNHdOmje2h3j6p5gPl10CGnbtRNWicstpOm
cRI2wpRlkm+GVgeSCg1/JdW1SDPzLPEvRXFh+uQLPvHrDN8wkQCR7sOejQIxnQ2zybY4gLZvnIrO
VumMn40fvHh7VNHqd2cow3U3J+LGNofppYc8GAeWeLcTPUBuIWt2qlpqHAoDYTyyW50uhU1wU7Xj
d9SuCfbP5z6f/aesrA/9wCkF/7ld26GFR2ygwO/aLcZrUo7jdeIFuLbmbt5+9ahG1Z0igZwnk36j
mr4vjuf4Ryn0u+9JavLRX9MBfpMbaEE1RsfMbnrQKihGj2VM9vx7nLrX9DE+aWu4iX/f795I4bfI
PVV80axmzhr7vPyNFzL4flsOJxOt6Dc7KDY9ytnPRgT3sZnjYpVXEsSIZ3sY4yGAFQ+6BvWgbJ+t
qjgaeDP/CKt63nZ6XnHoc6K3EKy/iJ38hx62ARIiGkyGZZgptlqVjO+gPMSh6qAXqrubHolfR7df
HCeNUZFH4/xrVplejXrIn6QReTdhzN/5Nes4fMQuW594LNxLI0ANqfE6BmfgBzp5awkjvDVNYlfq
c+MOsx/LtduLGOLqoZbhm5oI3n6xKZomOiH9Wu8zL9Pu1SVZUn2tFiPa7mv3+BA2F9m4Z9WXDqwp
OnQVzqTk2QEg4duSoBG+lIyhaI84KD8moRBXV6YtSdjCrMBGplBAsv4qhr6/xo2hHWa3f1VN6jIu
naoEXUNs695DkGa0bIPQwm55Li6qc2CfufJdq97ZNta5Xu5q9gYvqUspByTd/p5ETSesDt9Hm4A7
pisp4K83/DcS8mIfkdPBrSiz8hJF6MEXtrDXqsO0P8lakNbt7Gg7gUi8EeZg3Rpw0r4GlDpqAEka
vccxm3ZnWSrMJA/Wc1PLN5HvZGXl7yXglyNzBptuqYqgxQ7TH/K7PgcMMGacXpd2ziU95FndO/Rt
nb9D+MclOStfO72ob1xrURHI8+LdsAZoKxUZc0tW8tGG1qOm7bQG76/MEvy8mU0zy8MgY+spllZ6
AWCYrFW7w4KwdmobafjCDJ7NydpM0wibwdOv6LQED6md5XgZlCy6zhBgHi7tKzvro6qpS9ANWDJ2
stmrGxACM+6KVKxNc8Sf1zJcb4Mma7ZTgwvfMR+c+9b2g4evKew62M6EKLaqqjryAdHi0YnvVVMU
S4Kr5cJ6G9NDOjlsj1ERIUor3Yu7XL5KkZ2tjYgv7V8dajAp5/msG7+/x/9rDuCw6cYLWEBUx78+
RrWZExkeJzx/3/k9tB/SigM1cHD16d8d34MHMn8s0s22dodqBZvxVOZ2dZOzb4E+hHDTuh61evdV
7/EC3RFF1RBa8uLbxHNh9+JjNKBEkKNUEhAANZKnqbTDvwrRnoquSj/Y6IKzqfr+uSDWsKlQ9Lit
QtvYx6mhnYZoJEM92xmg/YRAhEQ4iaxd9xJODu4VTlz+6op4Dy4E5XaLo1qKGe7vvJ0/UhBtbz2E
0/Xs1+mDI+C8gwoOzrIVN07TLtre+Cx+peaXEpHw6vzdphlOjBW7Xu/nyOmPqkNd1DikD51NXo5w
Gf206VYy8JqzjZrTOUPGbAUXUtvwr5PZl9Sv/vRIILGbKhkkro8jaFB1Dwn5fC0TD5t2UzqLbItz
D6rQOHAYBV3a+fODaPMR1I87fsYdEBhtGj+ExCExn7P51kn06hR5mrmr8jF6LnAEUkPLItgjjmW+
VySPkPWEGqmj1n12oRFv5SxRkZy0WzXU68wHEnvRa9Vab0Yys6Zif7QoK9+oUlHLrlW+IzflYoKk
GtM5EmT2/EfRyWwbaegef3d+3/uf2tT9TuQLGMfgB+Hi7UEy+dnaNeN+Dyd25qEKiod2ufRkkgE+
msah9K35EMgy3pr6NG80fXC302A690bQOPeND0ByHhzvoKodHuvgCP1XsP3ztc7L+WpN9YntfXCS
jdahJry0Zb6o0FcrXlRNjc3+vqGAWbb2fH03xBhlwKmNHy3Dce7d4VVV9LKorxKf9HkAZv+ln6ZU
h0JBPrHTIkBG6G1w5H4xsojoJgfYq42V1xrtp/EHP5ZyZdftdOcuHebSEQ5E+FDpSE4K8wq97zHV
J4/9J6BZBXkl1UM0nKZvoCwmneQ7a/61Fuysav9/NKkbu8C0z+kgrj1OnQQDyrUX9zBKUJsy1igT
h8CbneoRnX15keH4oGqx1VWPQxZBxM6leQr8vH6cy7oF9VfLlRqi2gwR3HaZ5V9U04z6xb5HVWGt
OlWbkS+i5Ia8cmZEDb/WsDJaYi7jcjHZsgMO+WqBzzUSiuEy1yjcpN6YHMzFC6FExE1vyFo3NrS/
RMPisNISa/uPerPU1VehtbzQcokKEaSY+M4o+49SH5O33Bkq9ogNB9qlOmB7vap1Ia9GN7jProtf
9tJu5B5QvIHAvapONTzgPO9xkwF+5k/tPkQcCxZ7UMWISk/op6v6IoF8iJzSWgWeH+BSU4V3fVPl
Z/5YtkA2t+jTGNxZ+yKI3LvvQWjI3pbC9/fJUpht/U44qUHginfn7JHsV1XVUcVefMx6rVzNSCZB
Iv7vwe02Es30daNqTW2C5gbxuIMaqaYIxxIVMYDXa1VVHcFgTNCmrFMWEza1K9daYwGJJ3hnFk89
YHYwDqL7zWE/kFH36Q3YAA4tS1RuFJKAmYMfvCWKW8yxYqwOc+3d7OZju1BX9FgD2JO7VzAU94k9
xdgpVjECPS3UdlGdUs3/0/TdWSVNvk7x5d2qsaojW25VJf4cfZd4IamQpe27Qw1uBs7MaVZs/F8B
dlzpKnIfvP8u6IvP9NLitwQm88gEsTbF4ZUXORZpdXWrat+XPBPhNSr0G9PGNb5caqpJjfCmpNlg
2fvJHg5MFK4Iytogyy3MdVA1/7Iu+HZG+Ee9jOtma3ap9WV38H2zDfB596XlWoGLWMEhnEZSrm2x
7dDDX3/Vw1iKC086IKOl5DfRfAyAh1SDyWjVBhdV4CHHpfIlKSIzCl8GbAGK2arfms5H3yDEt9Ii
GP2jHlx4q0P0mkdyPpLb67au7osfxdAf0F63n13T6k6Bxt6oT70cIol2P9VGv5PkC1cd1hU24ii9
XJl2npDLXepGQaiIqEZcxZxtbOnFh7oHxjJGYrwKidzlpmhNjFwE/8pmZ45X1RML55PfEUfNivMy
6E77EtuQeKwuI08+R+PJrfmXEz32wYNr2LsiRA9xxO1162DFBrOx0NcYoM4vTTUMK4HHyY9hNF7N
qO8/CznuPc3rfkcsXaQYtlZvWvc2TsJPtUh/dV76YeqDTVJ+MalE9W1T+mNyVpdEVgkZPe+fVeH6
0DzLvlwH/HYujo0M7lDkJJQjTT81XtmsCV71L4actH0EPMfrxcllOYEoI7GaGMZF+ux/l1EB87BQ
gPwHrICLuuW7WpK5/OrI/y79p7bY8bpjaLnb91A6w1+e7/yOwmh4wZDOxZykF1eWmvnoTHVxqHFE
uqv7KOB4kwRvZqfd56QKfgwT1g99flpW2GvoC+MhIjZyQqi0XamqdGzjAf00Z5WIsDiqNrdmCcus
cstJ3nhQTa2vjdvSNPFG8IiQrssm3rd6V9zOSJg/DFWtHwENzCtVVXcg/QBmjMT6Uc0SJJnG+hns
VacaBm8WoFaF0nPb3JfSfCK551y/LyIXzjVzvN/IeAJPaWxYW2JRyjYcazykkf2pxgIvBqiTGPNz
k0by+FXtg3Dah3ZY86JOd60+QQ9JgmqTZJOPSKLuXQUWbWtYIcYHpEeUZ3LvLfKmclcjsXv0Cld/
CFI3XakRQy/eRiPtnooKEnlERH4hMtxMrmvdOXFh39VyArlh4SGj2tQF2EO+Gxsb25RliGprYGbA
MoYke8kT/Uci5n2CLOBPbUAU0Q0G7U7OJtCPMGmOXVMKNOvrbBM6c/xetP416ezwdwzWmdd7+tMN
534d6D10/XQyTrpj7FLbCe46lG6eMEOCe7W0q+qYoDbST0CsIxxGnhJdRyuxc/j1L4Nhxc13vckq
sHR+NbExVbNFViKf6lI3EQaq/zmbh0/SFtQOtr7OI0Kk/5xwahtdTThn7nQzDSTWhtZL2mGdtH1/
7EJxHRdh7BhZBSTT0SoBz1XcqbZWRCXeCBNrGir8N9VyUSWjMaOboKziG1USWZnC4fm7rsb865au
zxOeAKO4OkXL9jkcrZtI45fTkerYaAnpH8TNVwKJrE8WDVx6gkHc12X6yxqzXz45crT16vKpaPth
3/Ro+iJMhoFZiauFEnYsYZbl7jj95CyRY2GV9Hi/ud7KXsj7YgKhWfq1h/UlVXUBPPOR8HVjAFBN
D1WTz5fBzK7fA/IWoIlZGD7BwP++iYDiTsiquWVFtlnZkDErasPe4lzUnhJ9Lh7GmfUozdz+ww7k
e5UlyZPe+fERoSp751Tsh9w+2QPQ9R7TdsiRch+DI8HcJc9W/ykhxDyygR/4u6sOSUJBioHwiHWS
znloTAHiL6Sp6zVxo+rtUpJzfsqQzTj0BTFtwFfFr2E4aDDrPqICOJqVIZdaZ2jCm8iGsk9FdfB/
D4h8P7uyu/8eMID3+CH1h+9J1Bj1KYqu+D8mSSJhbys4+Hd6H/3Sh1F7JXsD6Kvq9Psy6+ZdwIvz
7PCHnlrT1PaJZvW3BSyYTeNOyDsTzzQDbVzZRja/oCyWHqOqKTccgqeXYHBrMMyO3KledHgS4hZI
VwLIgSIUewhFeK6D9BZVkAi3md54d6oTUR1hVMMzhn/OA46eaCIwxsBZ8KqZ3W81vRlO9mkaqmat
qmk16vux0qqtms+vZAb2pb+rohq7gKogiZQWzZmji35EG0Ae03iSZzz7kn2umxaS6BMv09YVj7WL
hoZW4kfRm8TS50pD8BzLcqOL3L+6pl95JKY3ep52J+EMsr3Rxgq8sG8lGCm0AFqCjigZ2zFVk43F
OSon1pK5fn1QbWTi/ATZmIt0jt+Pa01CgDwbX8jyBHvYbpwdN3+ZiUoW6ybtl2U42QlRhhs1Qv0U
eHGjE27od6qpGMfsCOMSQJRWYefihgGxCHYEVp3o90nSRid27lgS5GZwD5AZGLjQXkIrT2DrZTY5
wLEP9yMWcA9mmwZ3Hmq4GupuILFqZK1BG0FNiUL7AaGx4tQ0zrgOMUpfNU3VPRiDLx66YPbR5Qid
g6rmNfKNYUTEhv8LtouI6xzshV2uLggqiFstzP7Zodr0HtcK2NiASL2aBI+HG1WPAMiDurA72c/T
ZF5VLYN8cYHtfJ6hnp0dvREYH48grSHk7ac5Ci6yN33wqyWGleYk7b0l/ccmafXXeHar/Yg0497G
LPAdhvFsxeYP8IzuriNfcEibOHmX+UefDOaPLK47soFGsrdd78ALGVXqJW/HySrY9L2HoUyBB4Gq
zjnyxu3SG+YsTKpXDZZYLQ1O9JMFM3l1RYdEiIthA9HJw1Bp4MJE9qTDkPvLBAI1NiSgO7JduNSE
GJzhNb4xUBm7rZE52hdG8WSPvEpCP0vJuIMNDHBbu8VUUNskQYuEsCMCjtdZ/KP1qiczGOVfcfIZ
B1JD7xz1im70avzJMzSzmlR7qdOUswX0KnbR/tHKpgk6lGm9xaRzVsNUhJcA58knofm7bBlWWNFA
rM8fyQVTtUKYP3VhWbejZB9gleOtaifdVu5N1uavu/zAfwqSxLyHtxlD8SKdlpsSLrSui/U0FHcS
BuK1mXB0TFzZbuSUyv2IRx4OdOwxGmTe+ZQ5wzMoxljTRSBa3Yopxjt0SoyllrFeKZNtYUOFUzOZ
taud+NeWq6/e2Zf4enz1qQEtQl7YCEXajZq7aRN/W3q9uVW9DUo+56QBv+f43iyQd706FY/oEAyf
ZYir0pBOzTsY4wMCyx4o7cQ5J+jcKAHJd20U2TrLo/iSasX4BEb8aLEWrIh1zwci22uoZonYVhZs
Nx8yIGDeBf/Fkzbtah1MYN128tJm9QnIm3nX1AAQ9YUKVgsfDEZr5g9h5ZAUch3EVJaOLOzXFtp1
b/nAwlfkSXZoUKZ7FTwjJFHro2bK8NBAdWvJOIHsYac+NGBgM/Dsb44M1630558h/qWoMRYQpGsr
vMeGHfKW3/HBSAktZ+OAMMZ8DgnybbS4Nt6lu0bUIXtPOpZ5YwJ+NqSW8e4n42NaTMZD5mNF4VmT
txoiT38P0VQgsG0WFyPPp0fXtq9kKQmxCWdf4OR3qpaLKtWpXhlrVWzb2M85yEzy9Kc1h2DlclDc
93qqHdM+EKtkwMBo3TdDsxbG4ryFw/iDuvQhEYAheij7CZ3EctYP05hGaz+vyEO6Q7DLTXJM5ti8
WLxrjool8tW0cEOMuQQu0c7GCuIpw5bLDI/LWll9uTH9ejqPqqq6E5PTlNd5BVsTBqpp1ITjFA+X
TE949Fv32kC333hRE21sTLgv7GX+XJyozg+FP798N6mSGtYSlcfY0MRWp4zSaYdSBfWv1nKZwkq9
6RSgLuc2+O7tv/rDYUSFdOC8NxCuHk9qvvESJiRTv+79x+RWOXtktRGNiSQGedE037eymO/FrPOA
Ia+5V1XVoUcV7xmMio6qjQgg45CbBoOT33w36RDWksbrLpIjY7Lm+LtCLSa8VXOYDTy6Ln78Hh6y
WF0A3x9scGboTASufsPh50UNV5+hufpfBE4Q4uK8sOVRLl493dTXsZGPJ1UNGv1+cLLwDmyRfK70
dIVBSvmaRQ2MFXYGX1XsLNoDgWpto3oXntAmMIv+qKpeH/7wDbYScx9krygwL5+Dr3F/y5HpZ7XM
5yS5OIoY9bavTxWkDLQScXtVTQzWeq8uiquqpjEQOkL8z/3EpgcH7Af1MVNh9SczhHBO4Kl8bU1W
IEewAKpeG8zuauiXs9jSOyYJLMNCe8wKr3lwpHGaPVxEsfraciqxb22pN9vUBvYplmo7pQ6MdEpo
41WrKtU7aAD/o6Puf7gAAK7fzaTdy5PsMsToWgNxXT+4jJovkCe0JZJDrnwQoT7fj10939tBHh7t
Ur8pZGadU+Cbl94sQ6I1fsg/dyAOc2++q6aF0oFLy9LLk3qYnNk+2Q4590XLvdJkd2Ono3WNp8Bd
t9E8fgTNC1T09LOWKBlKv9XusBDTj22CUOmYW/Fz2Tg/4yS+5ymId32bIfSgpeaTRFTnEtriR87J
7mkwuuIxHH+rLnVxBnL2kcjuVC0xm3mFDkd8o6oTIqX4sYzRXlWlK5tD6Lna19SWHdmLwFm0MrPl
H90oMDBxqltQveYFr4DgAWX28Yjtl8lSD916bQTVZyhqwC29R1jbCBdDsxBoYSL1ci3zAWjxQKwV
P25JigUlX10vtDPJO+3sLZcxAlslA5+My9IBnFU7q9J3FWmHleaZBb+qxn4llUM2JEazUkco9LUY
vVtPBuZ9VIzR48jrVI1yy6o8uUDkNqpqGFjR66znx4xgHbnV/LErBvsUDKAAIaqx7V4uqqQuqkMN
gW7orcOkNraWpg074MrTjs0bP5Ue6FkUt/NN4w7FK+ntkya88sFu7fSpzQ1QmyECjWWcXEJLG1bq
pqrMCKU3sQEtE/tWt2r7bewtNkdNsbh89umAfhRFVVdjkFFrt53HpkJV/WyIL1+lZQaYdlhtETAl
D+hW2teYf0z2fY+nQwOuAtwpvz5GDVKfpcaoqh03ydZLGuw21Lzff4Uao0W6ZKXt31005j9D9qMP
vsSfyuldENCeFf+qNDO/j0HCn/2KZK9T1xOMK4yKo8ZGYC6GrJwj4Ydwj2TLbZGBByUd3fC+osq5
5BzlFbLV1GLJiCTsrLVl2iPq/R5VQqD31vSm+tSoBHDLzppMd5MZFZt6q5P7JCpyWNRYY5rCvE/L
8rMEZ/aXm18Q3NQ+gxjzq9HR+6esQbWR7X1xluBFb6xYK3ad18dPRKLZVkmg90H7Q91cRe3PuIae
0Q4pyqXwN65TPhenfNQWiHbtgBsiGgaKUv+JPOhuwpviL6PPri7MxPcATfG18KYYMGKK0QpmhQej
MIzbMc8SONKR9gaV8k7dBGhga3CIvW2RDlnJusvPutv/8mTVPqqL4/Q/AEMsFqw6/O0GcZDRa7H2
WEYAfmseCdGtiXBE96ppIr+31WWJ9cXSaWeVfucJ3s7L+CjJ6u1/MXZmy40rWZb9lbJ8blg7ZqCs
qx84TxIpUopQ6AUWigHzPOPre8EZeXkzrcqsX2D0AVCERADu5+yztiJ0Y4mBGnt6MAb1UR4mhT29
P4rnlCfIFgxgkW40m82/HP3bbJwZ6mNKGXC0TxqN5Es0L+TnJg/3MzRA5eSQxtz5yax4HB14vmhh
X/BbWt1bcxc/9mdgucPJcnL/NUPctw6GbljLGb3qpU98497loOwi97GhrklcZEsrTBO5X09+q+Mb
NcRnbAGiizwIL4ovRcnTyGkTffMYiPpZHALZq3LyAFGOaWmrzioA+QfOwmc/TTSjKI49K4Lay7CU
AtVyfBy0noDTSrOnHDG4Vh90DZw6d6QGNAqVYNL47tly8QTPC6D4ppP+6nu8m6JGP5izG1U8O1Zl
UaUfa/AbY+mxIv1ntxyTfZXt4S9QaoiDqbN+yXBMcWHvV1i9vEBOS04IqF7lkDxEdlVte9MZ0Dj1
3ovsGyPwex501408i++qur9bl1CwOCsQA8JacZy9IMlZV3qTvequSF9DfBDawMmfZVdi2hX0FdGx
qGa+XqYTpsY8J+4n6Eb6kjc4FhU25nCB012LitSqnGspDsodWOJBMiGlQyi+cw2oZHrhUQwKj38L
/dKAOUYmgcUuuwkjcxbd2PkfQxW+TZMb/w4y7se4gv2fqRTTeE37szLUH2reVBf8FggLejNGle0a
ULN4ZaVFIraymdXJnybr0uwwqOY3yfQzivZVC8XwhlCERwY3xW4YFXHzkv73HfrHBFRofyboNSJR
VQl+l7E+XokUUR9IZlWz2+kqu9KpbFaU8mLeSe7s6s4HtXWhqNXTpSaV9Iy7Bgb0hNVCykZ48RFA
PDZZmuBrIV6NqQ9XvqOVX9iH1gvRev5nXTYnJDLsoLP9/T8PAv6Yu2H12RMOJuswiC8JJRu4duXj
S6FpBKesNH3qQfnsRUBdoaVHB/IyPc46nv40lEmyDU03WeRkifHfmjvlIZg/hSWaniAI0o0KdsQ7
5FTBTqWy0zT1WDi8PSFyFihH5gOWXH8+/XfNR1/6r/NGx/s1NTpG1hqM76wR4cqlgPMYBu5s3DV/
zGSvoo0IxdJEXVPJjsXXPDKmRdVt7h/dHv346IWrHLoZZtAcNGFTjWeoaJ6D+N6VzJ8eTdVrKWt6
tMe2u9lDJbbyfNkvz3hcMy6qP5eqiOStqRrGj3Z2ni7+OlgaltRAozjMn3DOJjUGCkLOeMyVg8J0
MKj20PxsKyP9KadA4k23dxVgaaJqqA0v3LEcpUaq7looUn+1h5Fii3WV6X/GpXCaP/3CdqCdUrqb
vjoT5pZBa34AFeNGVPEmVse6v8rBMmaP107tcNAbAz7gjCQiwzM+J0bqbbBJhGZQ9omFANQZ2QIa
c1ywwPVqnqP7egm4pdaaZ+sJ7JK6CT27WECLcNGfzyr+jFvEW8qPjcR8QAg62ncUyNzmH5TObPml
YudIZu9/5n/7u8o/ttu1YpXgGLsQBKLLJ/kNKeyo3iiUf62yFONeRRnG0799yvIEU+XICXfy07+N
KlHiroidfyLd0EkARnuzbZvL40BxWgxFd0r+NhCgg9z2oyUWLsXwf5sskmmJSC4nqmP+uUjEDKot
tmNShds8YJlSZPaL6ibhtasH7TIm/Uc5d9vopTbBEJRbuTz6a5aVpNqlA2GIEPqGPZmLRwASdLdO
blbpWE997Vu3Hh30OnYrPBIiXjM8CqsFlbD4P9t2f9VakRJPsvSFH/T91Z37iiQk2pZF4V724a0a
YebxSzYcLRuuSuCl28YQ9rIaVYW6uMpaNmmyL5QeMSVqkZMCnLZBoxB4zUJ2lMKgbhQ0Lefp77h6
d6dH/6MpP42W/axkZkZqrSyoo1cAmFbutATPkBzvTUJDgV6Yb7VfDc/6XFEs+yfMpDa5gLeYzGcV
2JFQBelTNwjq2lWmqwHP6zIZmEIbYM6LWaIhD7AqMzxtk2Ivm84s4PACkayisXfWlt+plyRfYE5e
nWcVFKHb31GNQXfuWCi47v2YOkZs3Z5ki18/A2NRLRVNBfg4n/Q4PRnyVTzaBMPm/segM5Tr1ul0
WID//EnlXOww+d0GjEVNofQ/ryP7dTHzVwocJ/66TjB/ap1q74a1cXxcR/YXrn8s9aI93v/dVTd+
hJmGo5JFsCyLHPNL71KsRcbb3yRzs4mh4Jl10O5HCmm/mPqULsgZlAdXlEevb8Jbmo7fNB60LHa9
YCkyd3oO8IU8m4rnLMQ80LcGyfVuuuYeQnl8k4aV7HeIIpX6SNUgBQE7AvPaZnLa/iPzt3K8K0N/
o3VZtUcApr1VAsZNaOTfi5ZNmqE6/SnJQywQWdQQ0+YHGQLZj0pg7NKP9fBEigqy3TxQ5fZLSMHI
q4Ov1MHVzGotr5S5I6zHkPiFH73qim4/qfOBJA+lsin/Tr6mZrNtjTp7EuFezigHFX3X7BJc1LVY
gtnJ14mlTc/ykOaBuH8iBrpwXcjfsqtCRsmTutS7rZOjGZGd+Tz5PpIlvCewv6m3j2vJT9NAVbiV
D4v7vMf1RV5Wa+FmVKPMlwkH5YrPCjGiWdJ4PzR+vepyg1oVtuT3PrdVE0HRA3NkpxU1wcmlEu2v
s2S3UiKOlH3eXRKpzcJI06YYN52maTWpddgsHrPkSdrgVsmqKnSxN4th8xg1e5wDlM7dCDRKl1z1
G8JLkfOmOXWDVlQrPqM8OUDVgw3TT2fUnNbvcExerUTY32L0NJTosBAsuAnQNKjPuD22B5O/cItu
w54NWNTnwgUb5UFZXd87TcP1niLvgPmW9qzwy9cWcl7XK7wRHd2CWxY4lHEM3kaBVnmMLAOL36zo
VRahCavWWGPx5UR0YvIRbUISKMuyKVD3Ai/Yss4h+p6Y2YFSTQAVspmG2jUxf0xzQ/aI3P4dx1p9
MjIvesUKTluLnn+jbEKBBKlFeSrYekblWRZPJ+ghN9lTkjXHLbztD/exJAi2nifUlbw2fpXxc23/
mSu79AbqXRqrF6FopFBcF2vqXpiYI3L9HgHirhknsZRXo9ZzSbS1P4qU51CdZNU690d3gZwhxHGV
PoNgTv+3ttJ0zcyG43381xw5UR4efdB5J2p7BR6zpcUV7td5TCoHy1mU5KjWjz756W8/cBxRrwUA
tsib/uu/Qs6UBzYY3z2DBBduGRRX9R/dYPdH8jn9UX7C+ePPp/+xTwk7a0/aYPk4IdXj4fg4VX56
9Jllsm5bmBOqrbvHnkDV/eBWkU51U+RhrWW61eox0lKrU1E2ycy/fZRteQ3EIWKthUO50P+65H87
Ed8+SrrliVXlUS+XxLvHj5HXelxBDiBFwb696NSnoaq3gajHb8Og2ljQjdbJHQNcyicKgzW4Ph+Y
926mkSVm0yKyTqypvjVliC6U3AW65DLj6Y1+uiUH+rOJimXqWTWGAl9AXWQvxcw1G7txX4Z5xK1I
Cz5pjMio209wCOKlS4H91s4s2PUz8ExOiZusmTEZVGHOZ8iB/+EicoI8PC4kzAAjs//PiwxRu5c/
QAgewWx38VP/ivttHy4UAmoq7LpfvAlfbJJk3x1u1EXt59V7rJAVQfEMfNunNg2+UnzVorJdj4ZT
nTGfCralVtqnZoQakLXmeEgcyz1kYTru9LagxCEzjU3nBuaZ0E62tsZ0vLZjDd8wbae3yizxDA98
572OFEKghAuhIMTxzsttoLY5HjsLv43SNcQxpBZpnjcnv5iHBqqxosk2tyPFfWjB+1UpGgUpfAwq
KU+TfJUOlq8gCOy9AwHfL3gYHhwUfNOc6f6uFPBgcFvFCby+tFl+G4LR+dIamKzyC0qWcnAYimRr
+BEoxXnuzJNctbECe2Zu9hGZuqEy0+duPrc2q5U6Vt7N0AkZDaqylpdU/Fx76hwru/88SmzDPbEX
IgPzNfIR/VQQOP32/gMt/gdIxOwF8hzSYyHvJt0uobJUxdagCtz7DMM+3kbC+9qZWOju2yaBbee4
v9xICW96gGmP2ZCNDjFEMxybYLNP9jmcwhtWw4vU2Gdolj4TrXSWM2b0KWGV+gz2Fu7jPCASi3wp
2T+R+sNGbQHxjo0piDVlnxYFzp9ZglAZCxNx9fAL36UohuuhGUmLdixqCM1+so6S1mqpZyarrNVA
MhZW+BzOwhsend5n0n72LDa/p6iPV6XNUga/vt95pXWIvQeLsrT6yQQv/1LOXUGe6Uc7MV8fXd4o
1INfwDLOsKmcJ8kxNyNKE/BCWshrmUaVraIhabd10/ukx6qm3v3JX0RJe5pa4o5p5O48bSYa1JG5
puzb/FSEQSUg5ZSvQRmpmLln+VMK8WjZoNff1IU/Hh+HqSv+NMeE5PnyMTJz2wIfew+2lOYA5C2l
VGmsRo/IavTd9hT7vQpTJBU8gW+GmZXrxCmNZwG9aRfbrX7guzQdjR4+SRAT2nT4Q69S/GeoJFEs
gGothWiuezNSdeJ3HuDiE57aptEu9zJiWp4V6RepRpjHUKZqF68Znk0U7KTdd3WepO9ToDrHhDDm
UjYzZAGrmkThXjYHuMx6GaevfV1OZ1sVv+vexy047bTNoAkQ5M7INdrsJ5D+UzNp3kLD6+HGExft
qp+/Vl7r3mRXVA3zcjk/y1ZWptrK0IE3O3mF02tSn0l27ycRqCij+/osu/7qT51SPT665IwAdQJs
NO4rT/QvgZJ9Sc3S+HTxOqIyNxuvhMRMJKAUb+t9Lt5JYW0ax9Y/hYAcHaLjP2sFoFtdOMMKsq/+
STVD6Wuf8Q0UVX5Eg1keCa7VyCBTm/xkXlCUmcUVdTRNdYx1qyrYI9K+T2rsydi3Hli3GoINHNfu
Jg8QjzY+ItGLbJGtGKCwYqosm6CNtHNa+rvH/D6Gc9M5Rn2QfZo34Xc8zo+E+ZKUbfQ3LJkIOBSo
3+euJArSdVAN4QY6AKZRiJNZJOE4igIPqjZ1xPLgO1W1JsXYzbgf9d5XeFimUdV8ljN6bvy96SLz
kE2zSsQu0ohYoHaIT9Z8SIGEYdul7WXr0S+b9z5EWgslj4qj4O+tRl/DcKrP/th9jhgSUFhbxOTr
+JbpRlh8dYqGuIXtuzvZjEssLErq1I9qoEPbsiCwNmb7RnDS+0XGZJHowIQXI65BfoppkdJjilAM
ybcpdHFrI/5xIxEUrHMN+WdWo82pRdoebUM1D5U731l9I56LjPdX0Pm7why3A84mpzLp9bXqeeVr
AQmQd4bf/6C0cmmxJP6d59SppLZL/V/YLz01a15Mb6q2ia2qBxVyTa7xRk3zybxi+aptAva8q0F0
3NxpnR16VLDPUaqY1yRLKKnyU1QCk/Zckt/7UpXhtzBp43e3H9xlHnHD9m40bNuo0w/1kI+nMRmT
jZsaZHQrvJjZbLkfbqwcI9UHveEVIO5bJ7v2gmwsqZqnYIgQXjoYIcZj+5u04zu/T/HOY2VEQeJ7
L2U49ZtCqaoTAdSRxfvobPNSkEQuhb1xMck7y0PMfbFURD6tH33qUIxPPJ1g5kdATDLEfctMtcdN
o1q0/QRUw3/b9s15fq+qf8Ztw+nPY946BL6dDFKG0e/LqbGMXa4Gys5qyviERjbmvQKJWH6SfWBC
vxVtHW1l/6hV7Q5U+9eWKOMyUTFGlPY3smm6PfZ0MwRFNusiLw+E2/Q3VXcziL6qWPUx1uy+UbB7
SSwwHEGnnUqP6Hc7A9ccF/WxmgTfIAKom0qDmTh51DjdCRSGEiRnQhAfAcVs7yElHUsPs5SrBT0L
hajmPokKQxKzrXGhI1B46gXGrFR5Gi8ODsCkvdrma1fhowpWw/mhK87axqmLL7dQFm1J8YhrNR8k
5pFUlaiDirT0KA7DiOVxcX2+eI3B/CmIqtk8OjBejFY3AcB30aVVg2cwneG6VCfgoCHl5GSu9kbl
aLc2sdRzBFNtYeh29T5WVc1TkvCanJZqyptdhulLOA3hVXMM3imcjXWMs011dm/3WanGw1eN7GdU
Neqr1oUba76Yy8JiD21JrOQ0Sw/8ZceD9cSirP1aNQf5I0slaY6KNvGtnK9dmZXHhhT7P+oHeRBr
3J6IJYwneXCU5HeS2eq2M/Q/XbJfNuOuHY+uhzDyr/kTm/xdgtfeksUo+O+2tX8WWr7SPLX9zp1m
LYVR52ek2wUgm8TaaEUybrzBCTYRSS3oPEUCKLQAIOzoKg8sG05Tl9ZmvbamdaIM8eU+GmYI9dU2
b3bWaMscobikaWVucO2tAXim6kUOdJRrPDmtShpDm6ivsKL2OVfaVWrgrpMq4ynWfP8lqVUUDXFB
qLeuqD2Y+7rK+G1Fk0WgCCMKvyOGM2HVstB8u/pGBPJbgunEz4LCTJL5OF6h+1wUqTn+BhR39XzT
+phIpyxsNdDeNPgcq151wpc22yZuINaGEfgXyKPqOhjV4RK7SrWu+yl6MRSHL07Yqy8U4ZyJ4V/9
IDBXLqUpJMbmlLszp9x5XMINd+eseoTg9D5uxRNWXqnWRcfKcPMzYajm1Kv6NZzL0AmyKi91rhRb
xLlEhEcNW2/hTxAyLXC6BZif+8RiaF71ukvQ0HGapvXFSzLsHtdgURgc0175IU+Rl51MxMZejg5D
VrzLuXDDKaz3tXQnp1Djv/ZxFSAKm+hXXzHbQ4DQbtHapnYdPKpCDSBhC5X7bS+bmeoX5ypxeK47
03Ksum7b1oN9KCgVPUw4qczcjb/aA1ZiToBGqYm1/G0wFhEFaK+y4eK0phA5vPpOWLxlQfDcYn9C
4SATkb/8GD2Wm0TsqI0m30WRUEhJYHExelugEorFyUT6/+n7sLOmrJy+igmccFVkxU3DZG6dsFs4
10ZdbRVDAyRqwwOo4zrY86SKn4wEn3lTIVpujqJf+TjJvLIxhS8Hnvdb1Xrfm6pKfiZqhHEFNeds
gKGRk37HeY3FoNXmP6ycBVcUA9TqAAL3eetf5CHXo/Ds1C+9C/SVJIXpX5TYc9djO4DuYxucrQey
BrYBTUNhAeIsaiQw4In9ryjyk2ydBV6xtIJx2MiTJ7dGMx9q67oxcpa0HFzuYoLpbkvpshtwy7RU
jxFnS9aG1Ud/RuR0ecitvU6A6wkbHf9UQI9ILJFrC6Xtx+dMAKLQfGXedjXNsg/S8VkOyE/ykE/K
Zzkpw07OLaAAW7iVDuUVAqF/9m0M5BaiSP2zrkD39XMweXZIvljVFiG/i+d4PiidSXne/KnyGhC/
w0hMJcsOBth58bd5HuwndpEqkJZ5siaH5cd4YDPmlQ1AlX+9akQqaTfkye8h7L5jL9ldgJ2111HL
z65SdkhwC+TNNYBajF2796wuggVvNXG2w6C5lZ51KJDpvFdGWO0w0hvW97PCqADk10Ni9arq1U2r
rey3+1jZhQJdO8TVbjFqDaVlBan+dj7gsDazkokj/PnYeGa7YNHq7IbaHZCg28G4Q4hEzVd8juIW
0kYQoDeeJsBFFeSNSWX3TaAlOgV2+sMZ7QynILrsOvoNkpm87omvS/7qKZSuguccV2wG8lezccRT
N0LtmQcLIyheAx+SqWtUVznBIs67iC349JHamHsrCGtijQYK8fshXhp9oh0e/b4ox0MbkGntREKA
xsbJc2jOfP+Sa9sgHin89KamfnqVEwD6gRoTdXufLwd4PdcL2x+MfenY/qWpnD3W3EhbrLTEjTH9
iRMWd41SdLiV+9hE0x1ZjrODvhKuZVOvUmMRCL94cgkwfDGV71NiFu99mMDENXBNE/KkVLEpH6yt
gxzV2Z+wtSm/sOcST+nI//x+VkPRGaVbYnc/C0j+ZIXhrU3N6tL09fcedfommBKUu+kA8jPP/hwM
RDqLsXOzzb8NyCmyT4gMG3AiJpRoRs2wiECZVE4YHA11dC6UW+00xU6fRFa4F9nV6dCbEgztd0Cu
Rv78YU1ZgOkrK58UhsJLf+L5nhXwTY0ue7Kd1joJXa0vYV+xGaDAbD8QNL2IQaku3TgUu8jQuoXa
hempDLxb5znKxdfansBJVX2WmnnLY8V9BXYhdn2JZ02mCvWragU7OcEsVEw/QW084x7QoQgo42WS
5fGJ+rR6XUeN+bUDmawl4fATd5VXN0jULxrmN+veC6ojjlfVc+lTujQWmvuBuG8lp/I1Anje1ObN
wluEygJR7/VkMC98deKlptfFT/8sZxJC85cVQpIXvzPivWboYjs2cXaNOy/aFhGeUifkFCzxE29c
xl1pHppyMg8Z30Sq6BMwfAben9kC9RId1TwmZ8mDHH805WhbEfHPUDnIVt8ill3eryYvPOmUKyAn
8UAtrPJ+ss9JRD1r1JQ6RTZafIoDnUI5FQB2VvNd1HoRv/ft8H2ue/3FXilNkL4vukE52DWQa1wX
kZhAbHitCiVa86wUz5Ori50+AibRXTV/wgOMV4UVKNeKkMYygzD6DVu7a9hbIzTPTT+qIKkL5Z2X
VxDtu95mAy4/BrZI1mmqbAAJRtiJ6M1LpYXtS6573T7RG3Lsc588ND7VDo0o+8VkVH/6DBOT3waB
KV88TsPFRHkqWJvoSqycWCXrByonoEuO2ix1bhvetVgewl3BKznXf5PiXmm4CnwOvgPe00nNW5WG
4YaIR3Mis4lGzBtPPHexI5kP2I3eVCIXu0eXywWfLDREJLesrCANPvy+N3OIPqSOJ3KubPqyxlC+
TtT+LGKlCL53Xf3FTZQMpV21R1Ck+ou2qhZoBfg9ePXRDW07QNlTbAga1b/ioKT23I8+vakkz4V0
7D3XK4PXaRJ9iasGGxdTrW4t4sGVkUzWRe0MxLPh0D2bMIYxtLReCMxke1z6HFzXc/PK+7hcGjZX
Ykv5XrhIBbP4RwcsgjiXQci7M6vPMCUBDi6XDZgTDFit2N45B4dOxNaOj1jPkKoAjb/1a1FfirQq
V05uE6cFC8I9XXuf8QTrrDNgnJQCcIkdDL/gD32Puqh7V0IqIixKPa9E5X4aEYIw7sfmq6b3T5kH
+1zxAYAnOoZgGiYr21ofm12Z1OlNzpVTKiU5CH8o3gHYaGsVG+sjEup8YTUBi3qwrM6SxXt+hEVb
6ReeMv4iNZv+KYksb5kKor9m2NtHx5v8RVSGcblMw/gsQu1X5Ls3oRfKuirc4R3PGp9q3slieRYq
1wyQteZX4zvZfGcrpxlzswjY0MtpoFDQ2+JpMA2eiYvI8JKVs8aBFOWqEMZwpPrHvNXh9KIVoqfi
BJdep6V4cBLvZa5bP0P2PtiX98EN0aHYFumAK0xNVFuLM0j/XXaBXtvvbLQ6/EQzvTwGIsd6RaSt
HWQXcANtG9dNuyrrm5NOyc9I5YZhd2CwIRA5xkFDcggMg5x37tUrF67xezNazzF2Qb+awN17GAN9
WKHvwbRWRqJ8Lk/DNsVXPdLUl7RMIrzycvPTxJcgnU9SxuwzKkqYCcOoLio7/sjJTc1fWTjYYeHv
ZNNh7RK1YfM6v1GhKhByo8Ldfo/IEKxq4n8HOY273sgS/71WeWA77FCW8OwuSUF9ne8PLDMjFRG7
a5vvaoPeNJym8AhHdHiPPtyoNd8NttQHtpUh4FUmaSbkqc5uE/6A1PNqs0cbJasI8Z2z30AGkIde
Madtb6v1MgkT/+rqFJQrYM6oZKW6RDblQNZpX5POo6p2PhXHNCgrV6/+52VUXcebWIs/InZL0TI3
u2nTTQ3yr/mC8gp+HuXLjNt9K/vkdTTbe9IriqRli+B2fAkjHlDzz5AXVzuopKVdYXfceGILHKta
4K1oHuCDmbNLj3nAA6FaxwDwlwpS361pkLtKWOp9U7OrPQjzQ5mwcLPx0t0R1ne+smJfyn61VdV1
WpEisZWiwl1I3wo3tD7weVZWrWJ0B2pjbPLazZMmcmtH8NGjqtAdzwPs2K05tupCdCO1bXMfd894
xhwnWLesCEms03wMBA3QqjBq640cSADubQn5BVB0zWNWacalqzX97a+WDA0VMVyZXnfXFb66E9xc
K/QObAfUs+4EK8XR8Iz0DHva9QbudW3gxtd6PiRjA8XVCigCmJtTOcRXP2yeeEyCmphbKYYCzx1a
atmq5KoRRdm2D5Vi+TgJ5+wawQJ+mnJeN+D/1vk846Y8cE5V7XpAzg17N1XNZrBqMdtmZgARVTCh
XoX9qqEcfIPidTUYqq9BZGnraYbLytHGYf2ZNR0o9Xm01BJ0ZtP4ZoUYaERV/Sa7q8FBoODjVCpP
wsDNxK/e0liWcZIjxE9Hs5MzRf7R1/pTdrJkhvag1zHl41X+xKqRLBDZ8jd3jENYj/4nrsY4B6ih
i2hTe5NjlsougD8fTBgtS9fmNAUfSlyseBrUP/qMCr6qL+pLDXTqkLgYljmZMr77vb+TMzIQEVSQ
R2wMyNQupxyjSCSyN3kgh0oOkPTCoan0uc/xjx1ycuxVlOQ+Zczcb/ZUUt06n2Wz2d4L3fbuM+RZ
vq4dCSGjXJlPChGHbsGhEYedT5B9E4x1lDS/dYEboB4pRz1qlGOcddmmbnXrNgk8Hsyxtn5EJtoJ
Xh+/cYJ4Yz8Ia8cYS7icWnZGqR3v1X5kR4k1w6Vnz7ZsijH65qUFMXxOErpY1U5K8qEWsxOe616z
HoqAGvTFMW9KoJGQoNZN3ZgsZwEClm2h/BQsd8lo/Ybj9J1ckP/V0meoSxa2iGoaA9WQj61y5jgX
JYLl00Vu/IEMFqAVP9LlfmuNAkIvOUT8xnT/KmAvb+usmw6DNbZPPLqLdWS1xluuEUXjycprfg/9
v1upds1iPBLdTY0FOR/qfqa55QAGXo0G4hdC9/0t8/XmuUqdJznYell3y3lqzDaX5XEMQutPRrar
xnqTDSAqMRHiXRUEyTLRQusts2bIvR3Gb04G3MRrVP1FoA8DM6e2abDqh8hbjYOiP41xWi6kCWxd
qw4VaUSyuMeLrzl5A4Rz/Zbd+0ZJ/HKDsbD4Nrow7TtHvIYTofAhh7IQ9pn6rSjLAePjyX62tD5a
1/zGVxlIFB388tuAgPDsueOPcrbejSfL3Y5OOa5lkxwZkQBMOE/aXHQzn9SFAwwGgI2hIYJbUot+
PVR5v84msopLqmv0dItXvX2X8WpKoBwf2l2p2lVKspgqC6NF5KfUJ/q1+sX38Y+Qn5K5b7I98aVp
3kWnnadi4SFwObHwm4jSO6l6mnKxiUwK2lThRNcQ2dc5JUzf5hmRJh6O9k4QhlloBevZDNX+MbNI
qim+MXzzFZ0Ir4bLrIF48254IGYDBHvAGpkVHE5oyMDv9ghyYCJUj3fZYCzJDicLz4UgAIzAOiqK
6FYksKfvigZapgFTZ0/8UWrRmltuzR3JI4TWWArfYqCCyFGRWMhmKoL8VlU6T/nUPCP3Ll/Yfprb
grTtsiMTieGTYh6NhjRLFWXJrVIzfatMpG+MUFcpNQi1VeVl9UWOqpHZk/MKVMAf8+T5UAyHwImr
a5xMyY2SrWZdjppYy7EQxs5LXH59zMaIol1lSmls7vORk5+tAo2kjq6jHs8Z4bErGb4npbJKgJZz
y4+hsRBDxIxmZJNZl8GOJwM2f21QvaBVXHZa4RNImFguxIp/jVIPeXKosUya++QB459jmU0gH+eu
cMAiosmK1TRO6slIXe2iFxD/wQyKLxM/Z+lWVnJzM5C2ZAJQgAbQLLBXj57smSJUTOkvyvyfWdQZ
hzY2EBthwH5TWAXfIs36YgchdGI9dDc89pu13c/JpyTyThlc5rdAa1eEee13pzStHdCrau3MTXfQ
wgVEC5wleFtdvbR9kdMwVjQ3AkTyVjYB1aOOvvHVf6MOLf0Y+J9ih2xSUNRS+m56JaGzPP3oBept
oanBASta44s9IMGe5wcRBDOlMeodxZNwixODt+bU1Es3AbNvOGG7KNOu/WiM9n1wwP+jyNoPLdQx
lOSfjeEiOfM6lvOU4T7HrT/bx4hlWwuF19o3uCd4FlStQZ4uZBOakcex61b8rIbyFqaT873zQ17Y
Wpx/s5HvLMoaHZBOEetSAMfaNKFIt61a/lKHAXLvYGzrojRII+kjAX9EFw0hi5NPodZaVVvtq1FV
50Qo5eof//G//+//+TH8p/8rB542+nn2H1mbXvIwa+r/+oem2f/4j+Lev//5X/9wHEe1dDbRxFgd
RxA9sBj/8f0KTJfp6v+KRBrbo+ZGVzf1/GVrEaBsq2K41sLVtr1vYQHkwd8P2eAgG4nF98maVg5x
ql9ZZv8I2lx9IzrNLiatxRFr+/opDTFt0Ju2f/PNd91NnG00JQUMmI7fllmA7zBwPDp5sbq255am
qtFZ9stP0VStdRXTHNkVZ6g6Y7SMpFKJs4g4nDaCdfaimU2qZN/9EPnBc2dceHU5M7rqedJ5QhS2
2l71gZBkTP3UTyttVmVSaB8YjnWrQuf9FZS8k33uSmpJMb22ejPYxrGdvrLjjA5xQgG67XUhag/o
lkg+Eu9YzZUT8vD/mDvT3biRdE3fSqP/s4bB4BbAOQ0c5qrUvtiy/YeQZJv7vvNm5mrmvuahXF0l
pd3SVAMDNApwOZ0pRZKM5VvexV9g9s9/g4NqLibvS3GI7DJlya41bVIrLZspYujyvBombJxG4M/N
WBqXPW2my275WzdFxdpSgnPk9Rt1gmlNommoeS1v1Cra61WKxhMiX6Hp9ptKz+YHBF+byogfwfBE
GxwMk1PwRWcNB4hN9/H0zz8wxEpPA+RZbQwLPQ2wqTua4ozDTl4V+FBd5XU+osvNURAaVXcwuxri
0eCmd7M+bRt/SeKdIT8gFwK3bnlpmqO7mkZ9OmQlUiFpV/vrilqToPmeFFvEGWyS4aq8yHu8MfJY
lBfPL4ehEBtoDWxtWZwJJJKm+aTppthLAls/Q0YRrXI4P591mZ+kRlx91RzrWx1U+p2Oh9QukiZ2
ViN9CgVOZjVBGP44O9GeJpePYiq53PlM/Q/P1qVAqakYybbCRBBwefn8TqRick2/GJFMDQfpoeF6
DbI2xDdR+e5am2tBqb2hdfL8tl5E7oWbTtq5zK8K7jEY5YmqJYXNyzHqkPWbV2j+2heZ1CyOyeXf
ab0fmjruoPCp9WgtnFarlpd9UqU7uiv5mWk19kkyWBlfrPHPjJoGsoUBzBVgpmkdSTnf9THMU+qa
yAr7yWOmAZNxg3xrpsrNCK1HOLZdAe/NWEmZtIfa7hTA85J/f/GRH399/uCfP/L7R+tpRqGWZX0+
RGF95lSleTEjYbxLkZjxEseHXlUY1rmhco+b0B4MVIt29WA71/WMzXCstR2dD+ImKy6/O5GGko2K
vkCI1wmQZ3/19m6lzOPNymXbtV2pXIM0GtzE682qSVF8LWRU3AUkZh6MWfG5EOijBjIszpPMGm5R
Z78s+wBfeEfITQHUa28uH6Pw0iNEd5f1MVjmlLj7RJGUpa5+NtmpOMsU+hlIqgyxNzJjLrpR/yGV
n0TpFzTC3Y/pTHqqotk4b6ICervWBsBHomSL/m64i8yuuHdTnn43+LQIbLDwJf6Eke3eAtB1b8PR
hyGh5qto+SdHFtHaQr159/xm0kIu1xZQz/PLTtMblM3y8LREQ+GslvU5mW9+nWpBfs3Zkl7gmLbN
KcKmsX6hjCi8REi7P4CcF1soy+bdpJMtEiI7W8fscYQRPQ1zzOLESjPUjAGd7DBA74HtgB1h5Sbm
5zKML6dOTrc6hJhz2TjFyq0NiTZeKzzkpXpQzZqGmmHzOdEAlrWaOQDLtI2PKfNqVdcOQimolK9T
Px9ITd180874HAFkuO1laN0aDaifkQYm+WFU3r49Nazl0b88xxxL2a4loSU4jpTCWKbOi3Osi2Rn
dsyYW2ywvjm6Nt7aoJJvZ/KrWlfulbu8KuTgrEHfDtvnN/V2Di5kLq+IZBEVWT5RN/WTSWxx9vxK
+sRIdlSbPOlc7SMHgIph+NrN8x+RRMUI06pzy6iC23Ju2pMxop2V4b9zMgyRDq9LYwOoc7hc01jA
1bJi2p1mM7Bt8lJf/ihQ6F60S0d2ruYagQJ5+YzHW17B0JCXz1g9DEZ/vPfHKxfz5ud7+L9eRQPN
c3TwVJRTHQVhe/TyH/coQ5XfvkYP/7X82B8fe/1D/zi/3d69+YH95mZz/IFXv5Bxf/9e64f24dWL
Td5G7XTdfaunm29Nl7b/jGeWT/6/vvm3b8+/5W4qv/3335+KLm+X30Zumv/997eW8MdwmCZ/xEvL
7//9zYuHjJ+7fXh8+Onj3x6a9r//rtnyN0OYBjuR6RrET4LAafj2x1vsTrYDNdk1LUeXf/9bXtRt
SEDl/GZbunRdRzi2JaRNONYUiDn/eItfaOkCuIhumbb6+z8v/PdA7sez+nVgZ76O6yzLpQBAQCd0
g/BOKVO8Xg+wWgozCxWiMh1aK8Pj7BpXtexvULg44JS7Vv0nK+sCoFjJwbWSPSu7yq8dmJJmqO1g
nF+CyblAYGHXAqEPo0cTkZHA2rs1Ck96TXkfP6PF+kbO8UETwRnVL5BuyT4qo0OgQzv1E7BMpr2J
jU+6pnYZ7pc2qXEokz0wp0fl2xd66O7K9ARp770pu5vRLoH1mIPr/fWJ/asZ+WqG//sz/z9wYi/z
6l/P6/Po//zv+uXEXj7+Y15L+zdXGS7YZVMoZQjX/ee0NszfbGaUUsxaaRlstX/Mail+s8FHOkp3
HMzOAa//MasN8RuzTwnl8nMYZxjGX5nV1qtNnvXkSMMStq1MGke6oY7Pf9elsd2Af/ep5NJ119FV
GkL3pBhD+oIvbskvUqPXscaPsWy0VsnCTZfs6CgxmosS5Smforqe5bd9kWPGBUto89cHccSyUpWt
W7Y8PrWsEvdg9DmgC2blBr208EwMdf9jY3+1r7/M8n51KQ7G1RZ3zDXksum9PBtDH3AiuFLNS4dw
2hVUhM50owek//bFGMue8ucZ/OOWvRyHafByHJ2kIhxSiCwyIKpAQptWYwq9MJDEq2llfO3a8Yum
w6sgOguuJyu5MVvzgxvO34HspmdDn5+GQExWJv3mjS466dGRgEcOmz+iVYAL9Ie3v/LyjX76xiZs
DQMer8lu+fobd01YJiZKBzRs0ke9DpDRF/fgE+JVWzQYmNSPYRZ8eXvM46fh6IYtbAvhClMZCAAe
PY1qIYdZuQNJsJ4Kunaq28Jaz0/eHkVwyLy6NKIguZxQlm06wPato4fRjj4lAZMCI/6M43mhMizB
khhZIkHJPEnFU4YvAqdDBSRzIkMGx1V4c2wM63goUMAdouad+XF8s5+/Ed0vwxRkvLp5tKJcra/o
KiwpTaCfJVao70jnadxCNB3z7ID41riVzrh/+0Yc7xnLqNayxnjAyrTk0SPOUNWE+QPLp+nCT2Fd
Gp5OU9KzM9lu3x5p+f4vJ9MykmKNscgYR7rG68k0maMTpiYtC5/C6V5vNI1WRuWvhYloXjTI7p3N
4xfjWTA5HVMXwv35CVvDjKkFVSbE69r9bNG4h3jirJwa2d4qQi3n7csTx8ub66NexIhSMqJ5PKOW
L+G4DfoBY21uG2BNJ71Rt6fB0H1qKIGuZgFNronGb2TaEGyiNPTEQB71ztd4Hek7xvI1lMshsBwF
hqmOJvZg+VRro1KjbIMhhgW9DEBBFIjHrB5BkiBUve86CVnFB9vbFLU4+Cp472b8Yi5z2ilAP2zd
nHhHi1h00wDglnqPgp/qdVm2kXizkPGU1+Vo4xdIydOgVvX2tf/iiTO5KNhZDv8J52guOxQfexnr
ycq1puACOoexCBFOD4FSAPZywq53bjZn+tGUZt0YtiF1SzHe8ZKt8sKuwZCyZIW/pSPRelEvb+e+
+Dgq9AYwJyMfaqpt6+fhO0O/DmCXx2xb9pLLOYarW+L5sHmR0JmC9kdlNPjIZEgODTY8jTCS297R
IL6nuOCUVfDOgvrlkOwRgigGeIp9FDOHqd1VJpalKzhD4UYGIjm3J3PA4Xts96ouokMo0At7+5mK
nzYok8K2dMTyJ5HA8XmQDL0bVDONFsxv9kQD55VMQWpqzZMx5sEKzPw3v4o3VQio1y+BnGpjna6C
BDW5rP9iRc1Vr1r77O1v9YsvhXiba7o8dw7G4y9F3pulCXNt1bsCzfaE7k9u1ohpDqhYvD2Ubf1i
MNg1luGwlNhdnOW5vHjUNiyXqNLQIk4r1cA43HCaDfM64TH4qxiignM56saMDTygJSSerXiYN7jE
BjEqg2Gceu3U4tZSN620GnhRYIfXc8gxjpS3yuabwnAfebKHKu2qzRTr7lOgIukh1Sf3lN0cbMwl
tlalKdZ+PXYbE86K16ITcCrdTveCWn4Ff297oz5+ga7zsRvHW1nO63Ypm+D4VuXf/fkug7A1TQOs
VzQ5Jw2x2X6li3KRsbq2rLMJzSr1aDeQ+FBdEpi6N75apz0Vp5j+aLkYplQUjfuVUXSoyPu7yOWf
6KtOK2jClNiqDVAoIIXNHqcIfBRxQO1RRAROADZtZQmyeWdjpCeGk2M2nB1QIMaHsL7FGcezbf0c
u2b0HbM1quabPMdXtXDNFclpsQrD4dQETlO4IbKFH7t8PpsQQ6D8sMKx+wKEk+Ry8DTFuKXyKElv
qDSWqyKK77j9pHzgO8vOA5Pk2eW4zmyxDeYaLeL+ItD3fRseLP+utZ8iDbxxHn/QNAdGeTM+ReB8
PYGkWuGOO51zywVIbM1Byk2n42ojU5dE7T1bxcnUY0kINdroP0scm3MkLbGi9AYp1lnQbTW44aMN
DhHDeiAOGDNim4Takm8nNDTwQ6bfE6NLF6lyZ+C5u8X973qQLbhCc9XIgshjePJrCwKsE3vlErBq
j708x8+UPtFTJ/cEtV4UJ/CaOAGreo9Xz6nW7QEbGzFEaTtEbBs4j6JBlcS7ob0S8D46EaOn0R1o
ep+4DpD4HsGWpL93cROqmmltGfbWTQHOHNC07ODDOFm/MuPrcfyAHMMNJJDVPNv3Q0Udqj71i6X5
hqJsne5GZGfB5ziJOh+ccBU30UanhRcG4UT1nH4zuCIvRMbP1sZtgnFg6s/rxaYWda+t7DovMyYI
CubljKyN2yc3ul5xfXfzBBAzAV6crCVBYmDcGYu5WT1+SQEsr3xL37TS3EVL89Gs1qka8Wi38QnI
1zoae7WGjc94H0/tSgDA71Jsn/3qPu4den4nBV0DPyY2AIpYIT+J0UNnukjF3VQlCtNxgrGqbU/Y
P4eS9QX8Z2tg4rg1oxaZYmyj3Ka/gm1Mv6kp852k70Jt0kWK04m3rk0PQIoLoQYKGI7H6bHGCuxr
j75vTCl0oOjk4MmM6ty4m11zBwJzn/bM99lcmYF/cPF09bTevda04rJJK5rgAniicK9nA8cVo4AS
CxDKj6fEE8p/wm5lh27yKUHzgcr1WV5eGFr+oeoCL6Bc6IyIgVmj2pD+Ad1Zmps9hobuln7vA/gH
AILRaeKOJ5FW4XPzaLvOBuDdSa/7exsHIMu8jAxqJfReFacR7GSMWVm/8dJDuqPTsvGnDz7uczO2
VeXerCMov9kKN3kV7Ofqbhx2OtoOxbYHwt6ve91cR9HOLvb6dB1ptybzOXafCgcAUHuKFY3Wb0Lx
VaY+jk4uS4DQHHhTDTm5UqsQi/EGieRynxsrBJbz4GLIT6v6Y7tYW27b8nRGFH3BYCPrjuoCimc7
AxHpMgfnMT/ag3gQU3aLTujFsNwfP/MqtJCxfvMIIK7naTiv2oQGrDojoijxY4XQMhhqrUl720g2
QTb0T+zmWzXa8G/mdeM8CauHXWZ7A8zX+B5MrdFOm4EUAtCMl42njvqU40Phi+vGPLcp36EejtZo
/7WfdhWS1PNmwHIndK/M+EOlbmx/9Fwz3UyKxFXSuzybUE9LoYVtkM1bKYW2ic6TW0rphjeKL1Np
egUtvRCCkxZ91oNPlnNixiBoIVF1/L+FQo/ydjlssexhK/UqMHF5+bhYP2ThzZBtTXkhU5N2GNTA
HaAKQjgxfGs5NlS+znPj3Ax6rxz1LaVkL0PzNneaNWLPn8PGPnMrY6NMgm3EWe4wImtXTYjEPFgX
20OhowS81d1Etv9B68zPYXGl2KDbXAGbp+hmhju3+pxGCNdCAGzt8jyERzKXHQw6Gz6z9ELws04/
ewJmPVFuVOZrwAjgNmhGU/W8wQ3Ak8ZV2F4ocMGJb++zLvIgkVU0YUOtXicJ3IjROQlq5x6Bi4vY
UKcof9xKhdx6CXfVE1TOexMyWytPskHc9Ea8oV2MfN1l59/axXAlYOhKKz7AvvMiacDa+qrrKAJb
wSZMy7U0um2T9nv8HdaBlWxdhYKdcRFo3wR9UD1W25p4XNfMsyQuEN30d0hDeIaFSoG9GTS8TQGd
I8mnws+WejT68QzW3m5sWDsTEh96tW6bZiui/lLTMCPy2TLgB5+kaXVtTzR6+qWXEHOYiS9o1J0i
W7bvnfncgZ+c+NVhTqwPdFdx3412Kps2pbHE0JAyPB05DDrb+aOVzsUahWZad9r4zY6npxJ+hI+J
y8GE+Yx25mbUh9DTcCkW5bSLOfJWck5OjWFYCLn71OiSDefGmWFZN6H5EWkJDUm6YE63fpOs9S46
i5zgBqCzjxCbDuLGcr0pAnziD0AV9ZOge7Lz/oAkTDgN+JiG61BVDzNb0ODcyzm8T/X8tJvqbdzr
m0CaJ4P1qcCdsUsRZYcl6mU6GirNnJx3Woe6hK4/5MO32UJaG4QNNE2659upbp5I91OsGlrqXGBA
2NB1EJ8htZJ1KiOZIAoxE6h4uobxIJKVYYMIrZ9OoQ7NBARTtseBBXXB9yLwnzJKkkhBTUZQKiGZ
s5e060X86aoGsA0M2lWL2uyJ1tTfbKh0BaIOvUVYUSLeW86xucEIaTqZ/a5+JwL+RfzrOgq6mWXb
NA6co4zWxEO6VaGRYMyVVnAthLpEfCbb5uEwH94Jto8TOi7VFRjmCksnlz+uak6VhgRlClRyiESx
mVKmJpBFFJZwuVhbUZ/s/p3xsCCBrU351jrKkysTfqgeUjOoE6aO0qa1H6YH+EVQRHv9/O3Bfsrf
loszTFqBsGAkadXr55gRfaNpwsXFaGGOlfBSiPhepH1J1emIcvU78+anbHwZjkoPrM8lTdWPhzO0
yrBjkuO8VfkJlo6xZxTQbgmbL62miN8Z7ueK3vN4PD66m46hH09Twc4JZ4mM2A5AeKgO6GR2EtUp
yJEqwO2dU2I1LCqOs5Gx9Yf97Yy6+riQDmbMk/P123f7V7OW9FAIJYhMyJlf322fVKISA3c77e8p
kTfRcFV02jt56DI/XtXUlmt+MYjxepDIHdvMMKneydSw0OPBUeiMAkv8zrL4qZxDaXDBP0GxtmnY
PaOkXuwAtsRSg4YixQbH4A97BMqKbjY6eeWpbK2buBge8bSd3nmkv5iwr4Y9Wvha5EjhThYERqtn
kF4rbuYgGu9lMhScZApdsBF3z3dKw7+4WLYAx3VIo02T3uDre9pnBQKM2Amv3AqZ001LmlWv43GU
xc6sdQ3zDO56QOmswy1jEqnZbt6eOb9cOC8e6tF+25iUdsj8NM9x8D7M0npdtMMGeGO/ro34w9uD
/epq6QvZuq3YF6hbvr5auOclWJyiXjn0jRIwhDGa80ZPNKvdFCD3yuTx7QF/uS6U5AZTIdTdZ6TC
i7nkOL2WNyOnWalp2bCC7NZgigoQ7iHl7Gkv/vJoir1A0JFb6nRL6+3l2ZUnQ+IUbgIGhmfndVWw
HR0fFdDC+vr2QL94aIrytqA5vcyc40PK8hWOqcPSDxsAplTuMOZ7hUnWUzPRWtqErj7c/vURLbYX
i1akQ23oaH81RDwVKLax9ut+1ebjp65y8HtOidr93HlnTv7iqSlHOYJm0NKe+amgS2GJZiDMChm1
eDZRmzkfyduuG3Bml29f1y9WvXI5nqjiLhTz4z6BHg9T6VhMf+7zZxRbqDDlFja+A/C0zq2uRdO8
c3G/enYunRfXsSiz/dQLmlEHDAIDonReaZvOJl8cUNcReWTtjdR+Z6IsC+poy1YUjWkz2oqWgH60
ZQOEwG0U7JhXGnp9mgobfmucWzdv38SjS5I8KFPRRKO1ZQoDSMXred8kvSqaevQ9GAckRXaASGaQ
n0GwoXQ3pO9smTSMXl8VxvZwrOk+cxelZDNZ5s+LVd3ji9axDGcPHG8Pl04f/QzCYkXg7jGhsu9+
r6XystJQVrymnGu5CBBF8dAn8SqvMVBbqNId7JP93FiCiLbv/Zz4dgTuiHanUxAa+qec/JHYDEFp
h7TrWplk13VrCn1X23b2Me8qi0Qcjgyw9d6/bzQ1SSycQTTvyKjI50fNND9UJVwbt4Iqcqq14xxs
rAT9/JXlO1ZC4Y7UYUMwFHS3am4hNTpmV2WbXkYMgygtMNJsVFR+Z7R34I/3WA1PM8DIrUyzoT8p
weo/gv2qjSt7yNu09ipcA4yTcI4s8VVUiYrX6RCk7iptIr5vPECno4KBrMrt2GAA8IRKR0cqMsRk
WOSJfR3o931XzCAOs6yvti4WCdEtfJ4J9jYOIQDUpqjNz9zBxCvNQYu5xMhIZvb8zW8H1Z2XTj40
VMVmKceL3IzraC/0ElDaAPM1xRAdfMBqnDCxWOnGUD2IDKLalWkDA91mDViuTaZltrZOLZzhaA/a
KAxiAFqAN872Nae+tAoPz1Bv2GQr2Kly3nBkZmqlgvDKtcfauGimZAqow+YFenX03gy6FYXM18rt
fUhaQutyErqGIqEPHQ2pAyvo/Q0l9o6Kk4Hp2smU9tBiMqd2kXsUuNhH6LBjZirCBvMFvQAX/cXE
ayHH7sONDlSYyQkxm5jOXZxmRugFVpN6lm+b3xA1DLZZHJRnrjM2T0iTow4CqlYntOl7NWz7urJO
NEeWF3Eyt/d6QmVfh+W+Ao5Qr7tMmht8YjIiTWISsmeOhBUUmXmdySG3V1M4qg/QGUoKFi30j7wE
x4Z8zWyt22nsvvfIlDxg3V5Qrc3w9qaoYFf1btYpnawmrTCvtXpsv/qRnd3WPsScKIjnLYUcAMeZ
D8gw7c2ZaiI1nSH3s4w9GbXqddIITOwDY55XjYlyRZ9RReCX9lTFejL7VQNBo6LqFCwq6kNwtajd
NOvG1pxobRiTSk/DTB+9cCjiR8SrP+UIA3vJmKPH0Bf+oYdZCPi+/zI1obslIOq2QQFo2ee82Ei9
S6/jOOhG5IYGNzrJ6myMV5GFno4KgvLjgITgttGR6U308clKRUrZKqdng0Yy3pCGK6ndORTPaHaJ
a2vszfMCR7zPVp7T0ily5DpA36/iBf9QIje9Sqocs4I+xwwUbyhvbimnSnoW1GDRrwwofMFBr+a8
pbAtqjJcN3A49m7UDp/ULJyDCFJNX43KrymQDd1wix92xhrrK8rmpdss5DjkCagL6SbyAXobbjH8
TnZhOFn7ym61Va18DT6wMzGlS8crVc46klk2O5igUdxA/i56nEdUaqagrK6DMXeBTLe9+CBlmp44
pdHc2KTvKHihkHqAsVXrK1cDUWH7wXiP9XW8noCQFmu4LJi4yCLeZXntX9PsbtammdZXE2YSVPrm
+bHX4uqgIyl6qXc9bnOaHYdrhbHdFw1o/IPwZbdF/iFKPOif8kvQ9tS/m6qIMQUfEl0dbKljWGrj
hLOZmyBbt9LON+UwTV+MNqDQ5xgE+0Zb53hBSHkpjCq/VPoMFc2VsvUaOQ7rqE7yVTdZ1Y0WBe55
WSBMhJw+iOGtjTj1tzwxQuHFJch/FSGT7ZWd6RcbNLzaO3vuZU+bOMGyUyT1xoTDehvhm45GKdvz
5PbVyhAoRyAWXqNvQX/zY1cbumdPWP4I+OKbFgrPp2S08z2N+AmqT2nfJBNGRxAWqbEhE52wv20Q
/bSNU7wE53o/9zmgeANtuU8BvmOJh6OiI7yIRhxu5cjvtLgYxzmrvtDwWLA0IogLNMWnCuOUsIOx
gcSM4YVmonTWeIURhMwDt91H0BMuErczqytDVDHsQiTwQ0TtqLHflrQGaHSEBSdxbGAndqHq0NdP
sIa06kthNqV/AoLR6VbuJK0MHchxAseguUX7SUscm2YSDuaa+mJYva7Qd50Qv0NVm4zXC1E07LYV
59iwhnk3CJD1WZ7v8A2EQL12hjlokWI0nbT/iBCZm5acXzK3AObOamSjjIqx2nJolU8tdvDJqhgA
4mxqa8rh2Egdxphvlc756No69iiuPuaJJ6kDUFfVgvESISS6AbFjBOoEYnRALAD75/NY2zECPVU7
T7u2N8fmmzLa9KIItDQ+QJEJ61WA+gKMiCakttgJ+MyjURS7XszGuGoBV+78pAruQlSQMcvR4URY
ZPzrPhim75roHEE9de5RCbZo9yUiQA6ltf1wO81tjWtHVNheIETl3Ey4byRUc9JR0AWxjAB4ZxJq
B8OtmwVuoyWbOunot2Cdgv7jaLj9Gu6UvnXxviCIsJyykJ5lQGj5HnMRdLjCJG29pOS87iq9OrSD
bu5jC1OUsUK5jnXSpSsHrttlzPGIVAVSeuYa7Ql/gqkafUlRmEfxpwY3H+HuOvSK2aqDvyaeTygh
FPPczZ4W9hw5SUSfCONd5MsCsSrsJqVZ46N/bEf9/dAYLh24ybhOQ6fcQMNfGFqRuVqILl4dSXUX
Rsk8eVMmauIzgMEYogT6OslDZ+OiikntHuFfv+jzJz0p4msZZM2F1ejFRddn8jNVzOsYD6KtH3GU
s1mFXq+1n0w3UV6r4w8xl7p9qPvsYeS5YFaBkuKsJ6knJzM41aTVUyTuehsdZ6PY5pAZOPELuQ7S
1r2xsMC70Wth0jaVEDQD29Wwt4qM2Ko75HjgQl6qHrbPtrSn2dimdGoULtcHUWdwgZ7B5UgWc+BO
LTzYtvxeB6PrRU42rdEaXfwooifZT9iGzkX3lDQYzRGBjus+i+3HXtmzFzZLzltNtIIbpVbQ8ugD
UJs07rFG1DCScOao8rj/bGwO/lqPOMGFuzaa5sfQrNVNFZY03gBGO+e9ndiI0kXNxyJrnZ2cKxYK
BTMaR0KV5Vk4mH7NyhFRigyv0ty1LAxgaDOLtoYBbKsF6ddrD5MbOvju5SJKruwCATqYp36pn5q6
XIFZozXQRNz/005Eef4pVDjIf8TPYdJuWJq55dmDGegf68Dpy0NdES+do/3VoDAdT2P05EfSj9eY
APbZiCvvMMsby5WdhTEvB2S2rWqKywuGp8WDfQ7xAj+R9LnDQ9uhm71th6miC9s5ubK/ulFl+jco
xQS0qLSpmnBaI7Tv3atmDJx8XtaOoI/alkg07KLCqrEZoqUy2rsM9gDOCzIn4twaTuEUN3agO1XN
/t5V9fxpViiuWfZHDLZt0xXboomMKnO3fy1vAsoDUlfYugKpa/+EeAx5Gpavk3yqOt9NROZSmsZ6
jLObJjfb9duDHaWCMMmXwSydcrNhgIQ/TtIw6qoRVgZN6URzCQcX9VIQWhWSR28PdJS9/xiI9BxI
lKNToli+yIvsbIw1vy4WXQRrcuVZJ1BUDm18n9PBfg+uclRPYqjlkhxQUYoU3rGP0ts5wM5yClsk
7ANye7roqG17Np43n8pJ1qEXVczC0eg35tBO0Ts39DjrZXAyXioRFIAt7uvR4E6iUS8pl8C8m3bo
LRfbqSS6LH21zxrT3b99V39+fIxmkXjaAK+Fc/z4SPSy1G4BbOZz2WBJOCI7EKr2ndz6uK693FEg
5TpwVVvppgQi/urhSfadLKHwuDSCtXVcVQkYjA4O/XCrFlag6PsPjsSmU1YagmwFYbatZd5UxHdt
q//oxfxONrn6Uag4Yr0cvfzHefTEbCm+t8cUlleEgV8xCv4DqQDCopTxr7kA/1PA1P3b7f9QfvlB
mVl4Mc8/84MQAArsN/D+gnhpKbQIHYjgD57L8o5luBTmqKouOwnv/E5zMQzIMRS2FGBYtbR9WES/
01x4S3ee0W5gny2Xys1fIQQsLJsXxSZcgUwaS1CR5es5Q4odF+OoulPtNr3yD9VB7MNLeWGdy0N+
QRHgkJ+Lq+z0xZ35fWq8xNGL12v/z9GOZmgy4JZLZag7zc+6j9VFfTXeFl/C22BnbeKL+iL7PN3m
m/rcvSj+3RGPmiscJUiXGU53Ki71g3+wP84n1S68BJB45l4ihXKhnwEwvXcv5N3b1+i83kr/vMaj
aqulo0lGs6I7xRCeOCFpXUQnVaQhrhEHeXethHVmGVqxSuLv+ZyAzG+vqXxkhC31LjaibTFAxujX
LjniEHfBwbFOyuS7XlWI68a4aEvTc4rgQzhoN00TnnGgfrGTT3GcHpzJ9TS33Ro2eCah0dw+ATYU
4ymGioJuGLejdFZajrCdPG9bWa3SxaPD3gERRUM1O4QAE4S9JdpETjd+0EOHXCf7TuvjM+ne5yzs
n7p8eOjMjAbABvdjc1aftSGPNlJ+DpGBoOBwk6dqhVf0WmbJtqzQ3MCTHCMsOPDdGdLit/49rFvz
ttCHGn5TVn99vu//H/adi4f+JP9eHO9N/4Fbj7G0e//11gPJLnqMHl5uPM8/8WPjMazf6DKA1zco
esJiM/ld/9x4fmMHoSOgAwxGXl1nU/h949GE/Ztiu7IpSSERrQtB8f33nUczXN4DnQ+F2IEsysz/
CwS711uBKwD4m0sMxaYohK4v47yMOALlY8nhG9/1Pj1HvTsOMJFxgwdECjfSHZCZMfx3zsnXWx0j
guyj52dR9LZNE0bS6xHHaQjIoeV3mkswbNJkh3TJ5JkTbN85fCeeMlw27xcb60+jHWNy57RocH0M
FxUhWUFQrX0sz2pVtRVKCTCMW7TkFk/lRBeA1kgCTlTA/rGygSomlxFtseRcFbUyT9HJ6eK1HFqy
ffSlugkD29wOseoLnEVyn2DrzAmtIbjr06awT2ueXYOIEmz2qtmGlStbJDijwozUhBjKXM/6Jh1N
mdzm4+SU0Tnm5SFC5X3FtxosHP7OC91K4rt6EVmrPoeG2WOjlEcmPqunTTsqC8VghHgwxUpAEqRf
ZUC9rcJVoMjNz6ZNHc70pqTX3X2IecVjo5HI7Cbft9ieaEkZq74nytskcdni8uWPTXwOfWuUu3Eu
fX/bS9+dnoKiCb7CDReonrYqsW/s0h/P47BXJJKu0Za3cRxZ5WIyUE3eHI2F8hpdDAV8fldrqHlP
+aloKCscet1JtTWU7iE4Qdd7NkPPwquQSlOqp/E+nMu5WuOAnCBXb8op9TIgZe2Jk+XWp6nKdGdX
/V/mziRJUmXN0isihb6ZGlhv5n0T7hMkWnoFFAUURlm7qAXVSmol+ZnflJR3n1TVk5zVxCQ8wm+E
XzNA/+ac71RTBhSGzMs+mcWwOpthHFZQH8oZBV2q03xbCm/9aIwsUtXG7KVV7iy6vt+gD4gynnU7
V++O3eN8N7K1WN8Gws3WxG4b8G29MQweSQBBma/O+HsYWX8QS2vKNmO82jbzwjidiKoD+uxm2nWq
qNwXsRZj+Q4JJOovqa6D8bFqjDkl2k3a0ZZHAubxdrFuorm6JFQtWbulCWNzqfqCXrOEmWAIVWIm
6xfLycON5Y9oLUuMz7ffk96YfTYTSFe5ofz0xhi0vEnvvPhBP9hsi0KjTdtqqyFAm/cq7NwW4QRu
bAbGC4IDb+WSu6X6lKPzjIbMsDeS7UF90fbg6buAmsg5IdOuIPNCtY5QS+rFRfQmRFUVBw/YSJ50
8EpRWmIHadlxF1X4lHfNMB3GqR7dbW7mutpDkZys3xUHpf3W9hDVYkOPrr4XwWK1nwvgyZwMocYd
mWcGFfzD1568oIqUiGoRmlbbNY3zMLpEux6kapT7YzXNodkOdBD1uyJdx38oQajPyO7gOB5NcSuf
D5bqG1aP9moNyw6RYtNzlAOPYHamvJIx59I7RfG7R7GYVxvfkgTwxgYZmIa3iZzKAUjk3LZDb/4y
1wRtMburPtwZJ9s2AwE+k9mR28Js44m0iv6+arj9ntx0sogrmt2oO1swLgawpE5VNMeO9RvpMaQw
k9vdpOmGfNUSJP1kImh3vN6KnnLouZMgSzWwYSL4LdN3NC4o+EommocygDe69SuPYNPRGtG0QgTI
kmxgNM5DjE85BGEubIoSmBtkZBe8C5t2nkk02YxQSpg/uWWm0kMfEXm1Yw6MTN4MJzV3iCDNFdt0
5oz+aZZ9N5wBmTTpxaIMtU6TFwrYN9NUjR/a66eSH4NM8+eJiHCxJXlg8ncqoL4i/EgTs9A40eKy
6uudHnGeDAQpkswkT9k05fXPMKUgMXnQdCBqmWqj4lSd3etE56nhv9i1tMIt4XvMfdyMkQshe1Cj
EvZ/XfNbVfUw3BdEsQUXAMWty2YxEp0A/OtKi/Qsh4hQ1JaEDS4i9rpuMOBg2ctwi2INx8L9Ycwe
79ckCpME7qac2nHTOX7NVM2AzGSwkiVpFx2cmzACArBpQkT70aUWrVmBbcKISzNiQaMKD0eGXcox
2OQQIRDhglGYYi2YTO2jTrXeUbJyEJ9m4fj9dsgKL9q1WWSme7SSlJXNaAv7d2Xptb4n5ls1l86Y
LcJr8WS8Zm3rdyecynX5CjVYuY/9khriokVd1e+c1n62E0R9pUxxLSt/JZGuLQ4dKEnrpekj8ijj
ys94vGmLSfXON1cEub0O1H/KM/5bZd3/qVH8Wyf5f7We/39Y06GR/H/VdP/73//na/O//sffKAtf
/8lfRZ0X/VvooDxCGICe46v7+8+izqMvNNHohGaITgc39D90k/6/OXiXURPc2AkRu4v/quko9xhN
0GbSCGL+8TCl/zdqOsrKv1U9VJVecLPLRiYa1ZuL858aPQnYDTqZD+sS0vOOkfKAtS3cZjk0H+5U
ctm1KRKY4O5h6LUNbLF4DbnU75vCIuPB6M17pMa/pNE732k5yMck/8xzgIHKUu/CIL9Tpd2cjaI2
E5vdIAPG4nGu5fgIOMt0P4jtMn+0Lo9iNqYoya3imKnlaUWJ9Ziyi9qQnOUS9wpOCBXvEb0djxBI
hGfTHt+7qN8V7TDCGo22XocSebXK8zSE08Wq7N9Zm89XdjQJ7/+6NRYUE40Ii+95gxVZ2Tze3OkO
aARHo4xaaojUvI4Dph/TgTvX5ZPDo3ysk8ItYkEtcrKr+iWQLhw1VRlxA0Qt4elixN3q3DPqixBD
wDJ07cOQlT9162IfktVVQzh/XfJ6TLhZH5yx/DHY+a8OOpzbpz9dJraJp25eVr/oNg7uiFx0D8pE
1p3BX1Rh8VQug0y6JylmyPOp9zgCYEtCfy3iFFYLiQzMxtnTxmbXsxLArJJM3fiOM3fn9/O9MbhG
7FHxxatYhg2SBIB47ZoE1ceS281FdUSUhCo/DupXt1jWPmUblTid+2fsXNINJcHw5hyeIoIjdkPZ
j8m4NrgBvqWeMClwL0shzlismD5bE1m9rAZg4aSJCMgExSSaxpEAY32rxLIwQluhL4Wjy4RnefFA
hve0NcieWaOqPw/Z2J+z0v607aYBGl7KvYr8Pfi07LKEPqWY7ySVq6Iz1ddENE5AzStiX2UWxu7T
InKxm/roWt2CadxqA+IRiP/c7ahQtpX2HzPTZSODFi8ehso6RbnkXZ7mh8JsI8TI4y9pwV7mI41G
lQFuHp2ku7nW0sEJNyx+n6Tf4T6LBMICq/tAWRXdcw8dFOFdlwF3S4RM99FM9X1IGGksyyo6zcwB
xmFKT5HuCdYz7bOtLffeS4eXsCxJ4GRFEEtHJmER4o6XzkPQYD5A7/NjbLvsAvwHHxlpxmMKX2BS
qt9JhxpyMiFu527uAiDS8rDU+SHK1pgLCwY3rrzcx1Vktte8JexNvhd4enedOe8zxzRiMc5YCNhC
sdnIf+JrCzaOCk9LJ8q4ahyQYIZxJyrrzeUcOQGyOzozC31XGeU3j1Omdlt37xs7Uk/ZBNXtB/kN
eBNaz2ZWiTLB87jeRosdklYpcbW0R0gCaILKNCt3+JEe+qEq4kjv2xkL91ciowouBlu0DT5m5zUk
fbUKwySN+lvQi7rKqvf2kF3JWsmVuSRmeNT2Yyud+hTyoNywnEj3Ved0XIKB3Gn+tS1bcHKmDPe8
Nu3OM/lRWXEYF0Q8Fn4X8oHb4aLydsfP+aom514V/ZbEJ3TxMrJAJHR24njFbmzCaZPVPt68l1HO
5NhMJsvbWv9GenhX89S61h4ZfUROXtZq8ja6zt1tOJsvsP0DvvGtyX131+OFS4xCgvG/ZaRP8o/R
ZX+odM5SGsPexz9PfLn3ELGy2ZW3SQy9/aYdozdNd3Ba57sqdQAVCL2yccdpg5svFkEqLqUgzSRf
Ki+mz9trFSD6bNOt5UfOKVrxkWSUpAiJbHxhFsWK5bTrIUO94i99tc+qV2Oqm2MdosSoXbs95oFH
vJEDDJuggKeqSuMikx9ilInXfbLUBxuR5az9FhXuhUJhYmWZOJYNLjdcOBha5vFojGZ3KWcLX95a
n4U7bxHgY78gWhP6nL/LfZaW6xw216mbxbWpdHNpDBbPhoc1sch3Qd9xgVi3sPWQNIqwc8ACH6zW
yva9RARh1jZPXv41Ftn+s9cUz2nWTlfcbWEwXgbPfkZy6O/YV7gnE5Jz0moDpbyOQROrragLzLQo
xw52uzYnEuPDc9UHv3vD4QkRQsQ20oLpxr+QQn7Naf9BLMheEeFqyFw5CLC1ExP296FG6fq1K4zM
S4COobmGH554lQtcOPP7e1+UIPtNQOxh5lOHDoFC1fCnJxCVjwuFTIX5dDTmMq55zJM3fvtSkuGV
1U910BYvaCEIDShZapbN3bpM+b+QjTv/pAp0mcTAsTAZdfOjI3n8pzF05uWgUfuARk9zDxWFvfGF
i0s6YCcEEPkRPcPvxcuPQVB/o34gEdi5XR5YszZ9/SOq1o9upuvp/djryyl2RHptGhQFXPpiMVmU
Y23kqMJqawNr85z8Q+XFmWM/Zge5Dcs5wSsKgP5f7dPcv0+BcXz7f821QmAPyH7tf5I7UqmReWYD
qZtN62Cl9Q8HcmQ+CCOZ25xintx7uJM1xHluHYcsmby27a3nFs3OckjvtRuLzEbiwZzQSjxwQwdR
62vWqy4ZHANTZd5TCgFiFyBODwRYMDcmuKDNIdSpWWJWHSrcFIpNl0VrXTnVpTY8/yrn7J3HARsj
6IPa/FNIK9iO2iWeL+evHReoqjfCn2dbL9WyuGRUaW6if6UWtu0vGMA/XLmujacFPhALjhB9MoLX
v1+5IFuq1VuhGIeeEcZdeov4Fd6pq2RkoDYICV/hhDz89bV0f/oSz21VEydpMGhK6Tbq9pDnLXHR
jaEftOyXBzFWyxZBcCcvbWq8AK8705AXD9z2/stKM7XpikmfQaWjyVuK9yGMWSDnnzx7Lai5ZbUH
mbB8Egxir+Z06jq74FOSRKVqq73Pj7Ir3stUEqgkGWluwPWou6qtxLHLJFOFQd3VdiMTiAtpUk6R
8+C07kLyOwl8gBUXgrsC89LzCL1ADCw2ZoaEHk3rWWUBG3Al7XMdLY9oWVekKbffW2InUsGDySPt
pLX5wmdJviUTJUbs4HantvTPzZDh0xVRFuvUACdSduO5X7uLP1fyAOwpu6gmmABsLgvRL/ThBeoZ
M24q/MyI622eGqZzoS99kGY7Hoi8HC++jL/olVkOCsDsCm5QkEL3fR1AY1ntQ+1pYz9lUuwYqSa+
hTGcZ/uaiL5fmHsFw9nuS+yMS3myJ6N6bAz/1fDs4uDrurxw6Cb446vT11eRZJoURmt1/PqYpuge
f58iExp5Re+Y6dPkjDivpZh2IpvR3oI0PQQ9ZSTRkuslmsqZsyL4YatpiSVjOKZAJaxZ1f4kCW69
6IzII6tgxGfk81Nvc8DVVpv0foYSs0RdnfKedIzSD6mHD0BTQsZoHmy8z0bPZHpKE48J1EtrIBhK
ozF6jFpOp4jIVbfuhvvGtcskzFtvy7zwzOnt7VvDeGnMKju2YT8erTrzYj3BAFnSl0kYz9yyzdmC
pp6QzQEudjHGIwwAqtZqmPAUOz4myooYdnt+a8ptM4DUwNEyHSYZnUXmWUnbWfq+CtvvnZrmX8Mw
GM86JQHFG4Lias0rPzZxmEyAIp6sVvU44TXOcWXzCPS9LeI3jE+j8TlSEjz1pV2dgzz1Ep2SyufD
MTpBz16IShWnbvTYnNlIiIBTn+2x41pEC1uF8jma82GT+Y58qQgdYLiAeKWq8+MSEfW3wL48K93z
VxVqjH2yJd7YBkjGZt5Cxa/EW1RU6HRMZLxNzpyBdf3JH8njAaLUqIPs0w/JO3P96/ciTD45OeNH
XwyBecimyD0l5tQtZ8NaljMazA+jUyiw3LOsuuApcET+ktrOuyPs4RotGH3TtvCRfQVtlfTSNw++
wNwlcn2lBtDXr1+FY2Xu3br6QMWiil3Do8/Vdn2ldnDv9CiG3VKYtzHzsF5zKR5z1916Srh3dVOF
OzmJYOdM6lutCCuwLPXcdm37VjmdwOyMp+3rO0Nc2kufRbGuPkO3NL/7lRDbUnbmqSxweBdi/kSF
WX7mmDudxtxHRSAfG92As/RUdDWjZZ9lTAzrDh10NyK8krcXImhx0BPP1tbBhe+e71A7SsLUKmMn
TD0kflB3B8MCMv+Fbf2L2DoqlVijT1XEVDyp/NTajUukKzJii3lXgULfTlmJ87hU/sHVtXts0NBe
0h5xVqqG7EnNjUWOQBC9pyr9FZiy+wwU0/RsegjzRT21YVE8BJ3646An+WY1jY9XmzoDlaHzrSIr
tQ+C7GUsovWuiPSw+fo2AXFoi8qxOXoND+10YexYiMi91rrbFnjdHywnmh84eucHOemc6VwxH7/+
oLKZ3A89IT1mgff0JrlFFzGoTUlk6EY54XLnd8ty52VOD7nav4EqEMTsv35zuv2xJBQcfecCp2GW
LkFYKk1ARJqbAez1ufSLZb+u9gPRCO4WZRo3Hffu6etlGQuagt7W7emvX3797tfX0sIFzzH4s11o
c5cWsK4a3fnenijwjQKgFs+Yc+WYcaf1dHQBumDdd21Mn9OZ0fXIO4Y6XRZJn9YKizYeexv1IYfZ
TXYqgysQl/U6NM1Z2ql3XRhx72Rdd4yopbKOa+ur13ISZL+KMSlsnAA94SP3jbIAtdXnry9GXeqz
NxYnq+nFQz54UdxRvFNzU1cH1bwdpYb2YtbhlbjtP4x+6Xn4FPb23DT7wCnWD+F+10xe4Terz8pZ
MiL2CC4VSygIQ++fSpw95/z24pFFfAzD5lTOrv9mCXg8bATOfpQnJCRmRBsKmDJG+hM2FoI5wIV7
oq7V2ZpUXIzdJfJK2BZLelra3sWG3WU7JmD3qbT7zyjl4B6DtHlWXeVt3KKmlWG4emtq1ixus9U6
4j5/k+zC+3Zun9PCFc+Lbf6miwzOX181czQfrfaGrUGdeykEJLoDsQVqHon+uL04dOA706oDMlb4
8usPPJnf+/0Is30eGKrfXqKB56RN7Ot1JNa2jV7DObBehuiZPL7useihtgz04kAKgmwvbAHoAHlw
ODMnjor2h8pJYFuDTVNFMIeLgKOwrx/GUUyvXJT5llmYvPNz0R9l2eQc62AThqAqn/FJ56dWTRqB
JxjSmbaT2fzUbNfafArIyWQmoHDZ316msSx2MuOnrftrFvnuqxyyMMmyFCTCQmHoDOz+5t7yNk4v
CLmSWffgp+F8hFsyxBkc/X3aj/Mu9adPu3IHRNHjTQsQxEBkHhG/+teek2UX9kUZ97nvnb3pSMpB
8BaiprUzT35ifja2EdWo26XneZL1hcnSUI1NUsxDe/W8UVyhtI2M0uzxexUMG+ZbvWeAyNG7EcfD
+zgQlsFiiWa+JlHElNc+J6lJk2cAlM/syZ4yup1CH3q/DBZyHnP6NuvosM5EVtqSidKydueQg55z
csyfnRVihS4LRjQUn4+WDRN6iMrHtQjyo4cuerQ8f0t4dtG2AR87OZiTs2bf7ckauae7GO7AfJ2r
arwbQne8CzS7z65toExoO84Cw754TdSA/cAdEJWm/dhxDBwF9yxkY+pDnddvy+rZp6CUDRJlWv/c
DfOjEXVlInJrPs621PEwjtHJ8vojwbt37mCnD6KUKZkGRn8Rkb66hCLnQ5qBbSI1OhzUj7ZubtPL
Lni1Ne9ou6Ryx5Fqkf4CddZnNnZnynnYozQNd1MOQkOThpcQWjd/X8anKtOJYxYPsxrcnZxnzvx0
F+W3zc1qRgzQJqw/dUlkVmAQfui6lDY+qTyK6wBAEl6NXMjuAUqVEy/kpX2a0UA8kQs/P4u8e99o
39yunr+5ag7o2aX3sDrQ9KtsOhaeFJfbHv8wdOZwLiqCFlVpLSd30IK0mdY/mn6TnZvGLI4sZv3z
nGbDISR/dlsHYiLn0coSymDx3QtoiiqhX10Av8fclMGWs1Z8L82HofNxjPRyOnmebp4m3692vU7n
xESAj9lD0k0KhLon+Fk+roqSvKks1AdytZ9vc+kmVQj6F+TO9RLdmjVj2/WtejLGWynaDYcG2mss
8sL6oAKVm6irn/Oozi92ykfEOV/vpR7CR/RhRxL/Dpip7LtqsvZIXadnZH51cste37cOH7/FxfVH
rcbyOLd/1m6S33DDPPIWfSK0V58GN8Jm9qX77mK2ixlCIc5dL9NAcFeL8LFU9nbMuuID7ftNwCum
N11QA1esi9jikmPi1YR5tXhMIHi7Px04trEB4/9Eq/02tF6O6h96UmhLI1k5zb5iUVOTgajZdq9N
1v0wU1OgVCKrWNwMH45csotITUZ96zQmQ8OTFs/vwmYbiQLzvm/UMeGLX0Z7Fg6EdM71+9BbD94Y
4oAoloevl2yF7uDO+kmuK6let5elqzc13tAtuXPzJnNThnPI/m1PRmTHMaDJVLcPQ8GJtp6W1I/O
i1aAxwr70bfK9mCk5IgNzLWTfA7WfTlgo6l6IkAx1aw4kdVwzsP+MISLukGLBpLS8MHUABMXfz2m
4xLcYTASmMGJNwNrsJ7DbPYeZF6yBWDQxVlgygvushc+D6bcYuH/vp6WT3hY93jkFWqpWWztQE+7
zBf2uYJ/dWm84FzI1E7MyhcX7NjlKROlfegIPdwKlLMbswz7e8sB0UXcjP8hbXxEwUIS3+x0as9c
fYwRcXc/DJx3GBHZG/pPjliM14FEJv0hg0C/t/OUnZoxIlJ+Dn67fVmcmjolXkQP65GgK61AszPB
iAAfaXMLRIJIBjzG7Jun6HWVRNcMa/GSMySyLfJ/vIITw4hMfekmRrM+T3TYOU27zz3SAJCf02ph
DkqaWSz7ObdpfFbq9RK/QuJC8rdSnCRFbQHfmsLqsYWnwxYjxIoF4G4ounctInwIS1hujalFHmBb
6oGwHrkPeDyeZemVe4O/EkwsvrUlKx/GxSoeoCuldTMyRW27fZl30S5wM8zsk7ZO65RCN/XX9WDa
munByoC399dvpKR5VHmifsvKAFfkMu1BL657LI12xMd8S3UijnvD1OcF9qD1czKfDDE5p6kz8wRK
XHRqbi8lcnjTIZzINJrxPI8BKRSBLXhHcgwkg5Mx6QGHlcqJ8GvLbbZtmEbDri+W4HJzE3pDNzxO
Xkf8alk+9H148IKivGur4b502GE32YTXMrTLu8wayjvmufNJFzmP/HpSG4vF8na2yyUuV8892kj1
Wfg4NxJWM9yTp3LtGMog3GEJUU55uO25B44ZNNtzYLcE0ZbkypjyebCW6Hl0oAGY+Qh/rKZVIQDt
VFd2cCqN1kyy1i3dW7+h9+EoYhPoz4m9ftBT5AIjMmq1NTrS2Oq+cd7yNZq3KYO+fb0+ZYTfPrVk
oGr09f4+muC5eNEi90SgHIvJGI5fcTG6YWNUcWptJQb+u8zNmm1pEC+EFnu6m1xmrh0ht0d/lf01
bIdXwYrouWnL5bnpgndNzOh1MLp6i8283zKq0A/+cR4662G8vXz9atU4Mzu4Ov/wB43R57t+8lnu
3L6PmHfroc30cCFD9BzUXEeSGKrDnEbyMZ/C8s6LHLBVi3wcHdaJrsuiDQ4hk8jAnp+MxWNy1Djk
HXKpvXW1/TgEuv8p8R9vzDFcnoOZ84IMaXBfFauVG4HJhUa8XXUlntuUfDNJtPM3Pa8fVl3Mv220
5uvqiXcK/2kztLHfr8FPgeqII2uoH4TrZCdWxz5tapS/Lo34ydJT/iLy+TR3nf8td6N8y+xbX6hH
RbQ8wBsj5rbNnQ/MW00yzXV5Xjll30hV2fZd5z0xQ2By62Z3mEWLd+GE6qysFKpJ4Zh3ysWaFQ0G
iZx9/n3o7FsKomr38DDvl9kpqAw91kCdUj894tm1WQwf9UhoU6r6KaZZiDbObDevgJeh3DncUqKM
6ldXs1GtFki1OM2aV51ncDaqIsGBAVmP6NG3AiUcvrZ+OfaibN9oVW/EqGE9Z54pj2tHZlnbKWO7
gspOFnaYiG7zZ6zhKtGQnHe5rNOnyIjcJ9bBbuXQdhh7X0UyFjc/bur8RDJFgWxIFjILmr7cORRq
etRDmiY4iQ8O5u+KhR0LXHiHZTZDrfMgcPaj3DSG86naP4MKr+PKbDDSLnIhd7xUPFRWc4FPZ+dN
TBrKj9yAfXHs1fDupERpZsv803WbIZnRsLmdfKtM+F9Vc9Q+br4R+hvj1AzFrq5jx76FEVjP+dRf
WBPf+xmcMHqtn6J6ztaGFdTibrVDf0Dy5ZTMxTjGONExXpGqis0SRyervzA61mP2aqnlw7CnIB7k
SDdDJbz05htm4vtxwgg8vIGwoi2ojDzOSfj8+g5RMOrj5GUdD4Ita4rEIrd+QT8YO3OH9BggDQ+9
BtOPbAh2dBgbsQpoCvXbjX63aPBipKg4XpsZhiRRdzh4E92QT0UTVHnLAY3kya22TQF6im7HT7Ko
vh8kjuJ1HmCSV+62X8C0O539EPL+1On8Mgi0MX5m/QZEjaU/3Lk4uOJ09JskU8XFKwKk2QHnQNl8
KxvBoFIjdKzVcyCJX/He2TKzDw3NNy/o79CoHcJ0XLey9rGxcXLZFl2aQju1mzVMA6/GgS/mxCuT
DvUUOYLlfJMmbZTdX13l/OiaR796cyUL03nwbzhEi/dlZuU+k5dVrfpJmYSeV6r+VGtzx1BRb31M
uRuEWWeiT69DEHrbvJlC8K2t3HcZi5zOk0UMeD0lb0d8etzBpf6cF2uM+6h/hUPN3Kg0Rv7X+Kmn
AU8RgSJEg0IJgGDpvTntAzvyZuuLoIJyoS41VpYEAei0iaYiLooBvZTEl4U9LZidZVtmj5Zo1K5x
gl99k//2GhS8A5oLJWmQhsIIYg2FMA9OtWDurS2FMd+oufL89aoLXyQ29y87Vz66PHt3HWOIhd/9
YUR9tsPKYl+oOG6al1SZbtyRZxbzYLq2vt5WTS43Yu4BY6U/CkkB6EinYnabflrD+gywSOy1Wd15
hUbpVkWUdiYNq6c/rYoDFgYGx/aKtN6MvhWeOEdOsTM9XDNdymazCZrEcVfCLU3nDmgKbBGkGmJE
FzgB7xNEYutOtzEVIXn0hXtO/ZKZZrZlL/ehTe/ek7fIW2j1TNkZA3iFvynt5a0du40v8TcP1khU
YyXj2c5P6EIthtpeQ+1NyZSOIM+lpd8YHhQ70Zz1lGVb5Uboy+7ygXlQ20OJlS4C/KC3E4I32XZT
/cRjr+LANTL0t+Ox9LphYzVZFnvVnSbsMkF9Mc+OJoSXxyD+E6CTY5Zt+gw47Wz429xgHIGs9gUv
8K9+lm8h/bHKWMarlCWMS3+2iZtueGlxfh8yfHYxMQOYEf1g2tCyvTqR8emOdLDsz7PdLNPTwB0l
CiZVbHo5/siPHiQLC9edEhOavOtW2f6WuEPGtnVsKBFjn046Vs4N60fkeuh3LJQxA3Yz2wJDHgpT
/XRluzLcG12YPfLdWNCtInuXLG8i+oB0HQ+GOVIOEiQbuI/1fGQ8xztdQ0RoHKeN7SXcrlV+Vzj5
ezE6f8bgFORjkQQ6uq6CB29Aujr70IgMC+cWUosopgiivTlizq4A+M12gJoBbFiP6zKpZTVvFLNT
0qH6TX1DAXbc17WC6Tdazp9qEPFQWD+Actn8oOuSvDuuHO8NAm22fr58W4P1eUITeadvL66aykuV
5bRfJMZ1M4vC6aZ6gXCQH7KRFdPAvcQErQQPsD5rRC6brOugH/S8fV4utv3Ukj+tq4vpVHZM2DlQ
ZpvlRkvTFebYuhV/SdumDGkqsZcBt5W7lE2csrrRiwdtseRDcrO2ONvmzlrb9tAVatuFHchHtOEb
W6nPtm5z/CsOdA/wvVlTn7yJkxGzrBvjrn20fH0slxGZjz3zpPCyxz7M35ohiCAA6++ZZDQf3o4j
PflPc5a1iWvTXUFoLu3pT9+DmXSNR6cVCHMMSIIanHPl0yixaJs9calmPwVoNKyxKesdQh+fnS7w
D7Lo7axR29bugb05OxTiZI31QD+cBo/xyrpkK7yKY7YMk5LdemzdWowG6RaA2oR6+o+tO3dHxuXV
m81xW7nVKTDLATk1B1zuiV/+waw+5AAxJ1g7VOk1S4IKIyjXFQocgR4Avruhy2MamPW+z2x3lz/N
hNyzzVnniz9CdpQ2MGg3N2Pc2t5+qc19zQD6sEYez8O8YPWgDlUwYonM1bb05XJwJCgQEgLigkS5
OGg0vG3UEwqtfKzDjAndunKY0Z8rw9RxZtq/6trzkrGvrSQjLIvlFsljoVnsaJ6GUzhsg2nEjpmW
KM1svS+iaq87TrmosUk+1/12VM2HMa7RpjeIqgymCnx46PGBBOm8YcMNCJckPu7dwrh3IeiO1sJR
xUDVbu68t8yvOFNnbR4bQMt9I6zt4LNVs738wlqRPcttJ+aV1zagcDDRkWTIULfTavyub8+bzERZ
AigUCSzRRk5bP6YzJ9A0MF4xCSJkZXBOSVG9hs78UrUW+UhWvmzQ8r6vPiYEVZLKGvwxTKZlbLkU
Y51t6fT3I+71eSJg10KqHucwcJseTLs9lczH24OTqt8487qNObQVpU37p2Eyv+09pP2ru/5yQGri
I4l+BF76OwsbCyl2/7bAFQp0CWqkr/5Y0XaqSF+HwnKKuul371dxz+g0nqJyIUPSPYdqeZg0maWt
H8bg1O6dtKXtbc0CkorxI+ABEUf/wdx5JTeOrVt6KmcAjQ5483hpQC/Kq5QvCFVmJbw3G8Bbj6en
cQfW34buKalUp0/G7aeOjFAkQRIEQZi9/3+tb83ho1ULCmkVcbYlPbuV03HQWXF8gwO53otSe1VQ
+q5rSsFVpHIYd7G44dZQT/GWSUe9Rq/MIRb1lj8W430O8Owh6sbw0oUET5hpp7za3JVXIc3PK4Kg
5tYkwR5jPKXQQvfCK/c25IsQuJGSOOQHCvMMwix4nVsGJJk55gfNVLTfTDC81g5zRvhN5Km+0zg7
/eVhaJD5rdvxyzilBIPS6NuYOCguoebCFnLLez3Wsoc6VJWz0GdQ5XKbDB3IivBmcRWTkp2MSr3L
cJ0jte68LaMXY89dTl0zgmnORRJfMyoIN3GTX+LcdV7jaJ633hjGBxjY6as7+ACx3zC72Hdj1ri7
roGM7Yk2+dYjIPEwCFz6ovzpyn5bj44alo51WR5Z6vC+aI5ViyYUvbhlUfvPVy2PluX05d/f+LGI
yuCOTqj9aV3yVSpFo8vyKn0I8oMH9hK0jrZLge5eJibEHJwajVc97NcZEjQLqisjzrS5y7yUKZCi
njyv3ZaTSrh6bg2UsFJBBRm/h/Zt9Gb1RtWU8m4sVf6gCk3LzP20qI2ynUCxvbGwP20+vlNv6bs+
dJz3TVuWy0WOI5xLHRAWvJYbSbaT8+n7yFcUGW2h5fss+8ymdbks+lj1n2+MAs7IwlW1dX8I5O4G
YuNzLYlvlvc7cndDw9kxxqYBvHxlgSZTdTpGv6w3rQf34kVBD8jrnw/ft02jO7o8u2zDsm5VRRUo
9+n7K6j10vni4fv75bPLw48fWr5ilK3W9zeEyfD+8GOVAS2BIDC8S5y59brp82YX20p3V4XuVlH6
7mZ5pOJrOeQaGpSJFrfod3QMiU9uYvU2rx7zJmruEJ/kPoPHZLM8TOUyKjGVL3QrfF+WWW1zR7mQ
0bUVwWjS5zZaWzPx723K5HN5X+Vp9V1tlxr9ldZk4shb3leoxpY/NRT2l4fLEz2hfL4MG39ftnwm
50S4a3NVvC9bXszECLD+rHSflsV6Wu3SrkVgJD9j+dwgSFFruAF2B7n5yxOlyMddoE75p2VpXVG/
ptG3Xt62vHhKXWvHDIa+lXzv8sedI9j+I9KlZqo7fuEG60FASC0AJb7msv5EMfJ9AbZy9fE+oZTN
HluQ+WmZ4TXDPghM/f29y4uNrlD3+J/U1bKqZZmlw2Phsje9v3d5wq0cGmbOID69t07o/Dj0Wz59
Rteo+UHIafGnbdGC+gCLnmHgn78FeTcYU3UNafif+0mbB/VA+BsyveV3TdFbHBhQ00H4c38YAHMO
et4mn5ZR3UqO6FbpfC/7qBsRbbRh8PNj1Rh/uiPdkj8+1sQJNh0L4X3/WGTShifFoPz9YzsRmrvH
fja+fSzCRBOd5qh7/Vh9JZr8VNrBy8e6iEFvTz1lgY9FzZSNJ8Uun5Z1Lb8fZSH9pEJt+lh9GzjO
yc7N+4/VY99Gqhyo74fE8kY9jeATeu3tx+rDum3PeVNeP9ZVpCDIE7u8wd2KXUbXmaWjyOdUfgQp
pjxqMinWkze4alIewcKlq9QcZiRBPFmmgyRlZu1heTZgqLUlwEfzl2crROC7htjXzfKs6dgaTmbF
5nrLe2dMijeRor8sTw61m9xrTAF6rfMGGqSUa/KhfVheSjz0bQzz+Lq8lP5Mv8KoqMJ6ZD2AhIL1
UBrjfnk2iqlS0f0L37ehMKCdeZB218uzTcAMmZoFnWH53pj8zqtXqLfLIw9o3AOV4tX7NqTMutRe
Se91+c2tfHpp8A3eLOsRlbBXZRLox+WdTVSS7+0l1m55FhIYuwDm0HZ5FohIc7Aj3EjLQ+pl0xnA
Rfq+DQbz01uR2+9rcnVzfoSZ/r4JtN/3s5sr79tXBMnPTi/Sy/IhYGqKdQRn/LCstdaniOAHWE/L
wwA8KwJx2rrLQ7WC48fgiKbDf/1u80UEytvyKIlqcQc70V++6LLIqc4dogNGerOxqm0lBtdVOt8Q
Q11tvaTJmzN9HT1mA0OhM5tt9LMQeXQw9MY+TxmhbgonyZEOPeHcKdkzqmPbj2aYaBsoTv1uLHv7
cfmf0pXaZnm4vG55x/KwG8v2qnU0RrXIfqxVVTySALo8WFbmeNm5dGz3urwaH8qAvtDqT4CIWPUc
tJtOm6zd8oaRjiPVSNIdlocatKNjgzXnfXVzrDk3ihbeL2tSFBWpAcJfuR5r6H6hQNbUrxpeaDGO
KUEn+JIwJplfwAdeFzbKlNERnvA73k5ubz2PyVkL34a+4bAPcCQ7nRatGIfsxDYJcCqvEqTmnV1O
P/SojVda4nx3u6Y7E7qq3+YqrKZQyxHvOgjXK7Pb43lCZiPG+sVp9R8JyNJrBK9t4049wo6hoj6Q
HgOAC9+s3g22ONmNgwaH/xEU3DNQQ/etSyByCWxSV4V78yYgeoHpS5ZvVfi/V8JY6ONhPz2O4ieJ
SJiFlXLwTb2h9FRUpNPEdU1r1K1Jq57Sg6qxYcQUwIeMkSckg7Udtf46Od10Doxqq9qCu3cSWb45
Z95qVuQprYZHBqpgqHKruTGIZbqbi4C2BTO2AiTarm5psysUhc/A6NqtOojmQOnGPfRwGrHdNqo8
pbwtrENqKZG5o8mMyl63CY0xiadGLy/8SGsE1K3GutDsbVclpe1bMCKYC2WRKXN0fV+jMV0j4lII
/Ah+tEnR+1mhqxsX4CU6QLNC2xDoytEJj0WdJz/wYf2xWNr+W6a+/3dGzF+sf/8qSfn/Q9efLvO0
/+8kh//I/nHA9df85//q/vGW/QMT4H80b7//5/+e3iL5+IIK7y2Kf7xFf2E9yHX+ly0Qh59D7KxD
ChpgJUs6/N5ZD5b2PyEtaBbXQtfGH6DxzD8hMzYkGQD8YJtJaEWGj2PwAzKDm8DQUa5zcsNp+m+l
zmpfxPC4AokVABqxWAJRfX+RetvYmiqHziCHGPndhVlfktqgiudZdwaO5v08ha4f0RgZh/wlNSlm
QAht78MulHD8bvAjnXEfebL7Tzv5X/Fovly6lg0zLXq1eLxtpOgSGfEJe5XrXm4hgSg3lpFFBJVb
w16z0+AWkeS1HrR7xXJfVNM4UQfDdW2l90odmr9A1PwVFOG8bwP7hORLgCq6hHF83oaaSXFml261
KQizqRAGM45fqQozDNFAB1Ui7aDlibVpuVMe/v33/1cfTey7ZZkSUqa6X0wKfdPaJvJNPpqi/Xrq
Q7GFvzdRiLVWwyxVYfQTy6q/c7w6/sXX/hu1CoEAKd0mMYx8bbRzX24bTa3gR0n0ahMNa4hg9euI
d72xLGR8Ta74movEJqiFtmnZxFU1BOLsxUNPNhOZ3G25+ve7Qp4Hn3gd8meQxliwKK4rT4ivP4Mz
G4QGTEMlDRvunpSeG6tKpgMIDe0ClXiXud0uLADpYplLUCIInPQtAovKnX9xVP79V/FMyHyGBX0F
/Lf6xdIzBCm1NAvlSdZqVGaFCjk2b+qbOWLOTCntMHems1GN/km3g/wX++GvkJRlN5DWbOsu/zTk
d18MOaXjDZPj6v2mIXSVmaPxu7BbFTaJSh0/L/tf0Pcl5eWTCUTudVgs+Ok4CzWdQ/GvB38Q6m5V
ICPYlJhnsZWVrU+74nuvq8/6wL009OpfWI4WlN3Xj3RcPhTjicNcQ+7+T+d8NAjMTCMVcHw2E8QK
11o3kYe50yiuQUu3MMRuDKYh3YpQP5coRAmy0Xe5QrBDUKVrXfGGX4yh9H+x12VKB95tmQFrfE1C
oYJuVDMXGSgE6J26XmnRWur8yRM6n0Xi7pNq3KVWyEWqTu9sdzQOqds+Yz6K7/OpREDGFfO2Ejju
MIfTRYHMeGI8Q3afQqWtZbThZ5Xb7If7BEp3SeIXVVi7b3t0ZOEvjiFDHiR/2cUSH6QymKIIzOm0
PP9pF1PSru26JhQDfAdyGSfdp7hHj0afA/mBHbmhqfWW66PxEkXzN696VYo83vUu5oEYgWCmMC4O
bP0Zs0+zirX8DdXo6HeOW6/M3rnWtk720gygEuaPsxqE1RwYnj57XhrB41eRS5T9tGqUMMZxTcop
SdruxQiEBba13P77C8dXpxcEQ44hrhzIJkxSzr0vZ0w/TVjriXCQmkIaXmExrzEzlv5cKBjydKv4
Nsr/zXWHsCKdT783VtwAOJyf83qMHsYiLimHI52ZCq54buY+GrqRn9Li2IS/oc7Udt4c3UsAzV51
SKWqIxIqS/1RmVR0yENc+Rk8X+ARtHttYe4iDXaDFkYgQGIwylELJD8qRL+eLDvZRpWIfISPNIhm
L3nSmunHHLdHJy3L33o1vskzeqH/fg9JrtKXo8FAUgKi0IOYoi478NPRYFVFPOdp2G1m8ix9VM5k
K8pvQ5M9ReRPg68r2R6XSu0vzivjb5cXm+uoyVXGXDiaX+8xZtaFzNIbLA5WUvpgJ/+wZvUKdDM/
VYFyEcUQbTu8kTso7ugoJ6VAP90lG7LhXPS5Yb/prMzbKZCH8MDb5rZE9nWyoorIrnmcb8KI6whN
DgJYEFfntlQHoV7o3Mm+mTTxRCQBnRY45BgSSQcsygqie52ahxh/rOgJSEXqTX6pOxJW5YppgyzA
/MUB+vc7m83YTsMRLe8p3Njk7/Np/8OMtGMbxSJnnTFckh5heIXBwaxNP4Wni1XepqFgAcm33b71
i5gOaJtnlc9NMN38+2NhwXr99WCg7sKZolu2BxFR/XLBb11HJDUhZEgktRYCV3YfZEV9m/lF+5LL
ER6qNGvt9lIxUip/BHqVHqwo/DboOu0IbGmZAG2nW2DKB2f4FbDzb9dh29R1jQEJI1WOV+sLlGxy
sF0MmddtUiM72ECXIUBwkKZRE9HQRDH/7/eG+/cLJTvCAsvBRxoE3nz5aYIsK8c04CJMDsW1ipWD
B+zrLiQF7q4g230dVfq8HuI4PSZw6RFsF/12MFpnIzSy9KiFba2oT/f0ZZ7ph28gy8erydDqiwMt
KcOrr+jVpS6CQ1T2zSUOLGPHuO63oisDH6gE5iWBC30OLOVIRMWaiaKQt6DwInqu1ODLbywT6TiH
0J2IxwOF1BRxiHluzI6KcjcGV6Hb912TjYdBa5DQoR5GMlzOT/lYCfSKSBWS2Da5kcVn5vvxKxYq
7oImoaB5eBgNj/Ra7hYgGcKbGkgXueuY+9pZrV6dQV97UTjdaqM4x0NVPJgqQff463dGyv86DRkv
+b6ODVeeJJj+Abcpk/REHR5sM81IDQn6M+QverHoAw9Y4XedFOZx69p2qBBOswP/LXTj8Rc/Kxk6
f7/mcb7BpvY06L2q+TV8O68Dk+AKrh8Z8ppDQ/rGrnXRlbt6jdWq8iiRjDRFbdec96NszZFHTnJd
ZMZbTCo25i2NMfvKVtqbWbNo4poGDboE+xyiQlc2/yrZBixlQ9BeWoOkPSKNQ55G1zCR7UO4+eG6
oqNIBjnefnqMHr3GUP4YsvkYq2m1xn+5hgP9R2gz3VfaYA05zKRv6coGJmrYl4GOpilqbeXS4zTp
dc5NCF9y0H/QYUv8QEDkn7z6pytagL5RyA2armlC99TR1GTTBJ25gio8Onm5NoeaNG66t2CvrlFN
K7UsUnvToHCXiirN9BX4mXtrKF7cHMhAart0coPpMfda7+L06inF85n047Tt8fCzG4u7XkHPO5mq
QNWDB97Ed8Fd+Geo1MjCZNO7FOxFkV2CNnrM5iGWFJBz22vcK6tO2+YTPXOoOYfShr2dvU5KWNz0
4WNd1/ONQZ++65Tr4M14iHR86XbDwdKlQUFXv563U+WhIGwNQjDd8nUO9HrbTY2+Rq8Bhj3fpSVA
imTKUISgp3enrT227bEondjXJ1vAVZt83agxeGv0pcvG+hEJ+WOn3ZGgJSpSGuYlhLPxmjwYtMLl
tJ3UvFsDMS7gRLW7AvXgPkvQJpCvcxz0fj/TRgefh1IttJu93Ws7ADMc+FJhMKDFiuuJVIfEE2eB
F2+dPXLOm37gOjQalfTQqjDFiSNZtdTK1l5e3rOeG1eqG1qpc9DSV2ePTOpHLjUQ7qKGQBbhDXa/
1QtxYcJm+kmo/MyB21ktmbs6oopUqit4x6aUegtVKi8ohiNCk2oMbHqp30mdLEIN1ICoHKR2QxJ6
tNDG+5P7o1R3gKJGIIrgAwBOswGdvsukeUTE6BGaYi2ae88YYXQgGlGm8UHUA15cSPXZ7N67UT2s
ykHojLTmN4gGBARn6XNhxXe4d6dtFDTgdKr5METzXQOBCF5i7G2Enh9LD3IId1DgZkO064MBIZ2H
8mrRwCCGAfNVkpbjG1IlU0q9jJDKGQ8JjSG1NIpCkhkksZ0ZYfmH/h7gsoRjMKrMsQp82WTrrGap
z4GsmKKVRwyFdKeUGh6lRM2T2WATs0R/SMMGmAq1TlOupJjqaN8kZU2Gh5j3XkpN29SUXWs0KYbv
zrlp5B/83Q/ToP4Gil7bOkLvrygtCyy49aTpqw41UoYqSR3sn5VaIVOSgqWctkVIqNGqR8uUS1ET
OivuOeicRil4ylA+aVIClaCFmqUoCuVMS2cSodQgJVMq2ikXDZUrxVQDonC0VWWcvih0c1MuMVWJ
BGKUMizubc06FwfwVXeFk/tE0O+iou33UPpR8ml6s2kaJBjeUL30c2H6HEHzyg4QSaf7jFEbZx6i
MA91WIxKrKCiu6oBinApZf+hQ8GpH5OW7HiKTwTOqhvmYUP7MsSjtAmkFK2UojQJdBxQqemtHvpm
O8UrBtZvo+U9iUoZsJSg4xESeRTmWrjXh/7RJ3ulAqFDJ7Acc8N3++5c292zUug/nLx9BF2u4jtE
RF9SObalvC6QQjtFSu5GKb6jyTZJMZ6d3uhSnJdKmV6MXs+Vwr0BBV8npXzYLNCktJRBpMyvkoI/
D2XiqrmtIpSP5CpzMtWnBkeYnzXDsyJFg5mUD2ZSSGj0vUaIUHJEz7vupNhwSlih4Eo9hNpzZ5Jt
o6YE+NCMoUsWxZtscq6iKl9pLhLrlPqTbp0Y0GIMkELHEsUj8EXmM6jMrbJS1nrlEfhg3eB5sdcB
kU21FE4apglYh1tE3VanLAlfoWiZDOmQW+roLiP0lzE6zFQKMm0pzZzQaHLRK3Y6qs0c9WZDGtHG
bslkCrrvjTNMm3RAk1yh+czQftZSBKp0yEG1HLRDRjYbZhkZ0k5XsvppSQlpHL5ApUHwJcWlk5SZ
drN2CYaKi3g0Et8DYWOlzu6xi3aNFKnaVuZsCV2+y4aZMPcg+UPvgx+V3XY+igRj8qYtcb4YDwkj
U0d3E4E3QheBdm20pCOrPztSMtvknMHOfGt3znOLW5ebLSTMpgHDVHdMt70mHTajpbBPs+5JwGZZ
p+O3LIhI9yi+hVK4S/JBjKUMMW8tZb1hPjCMkVJfFc2v0mjYZxEBizmAENaVNwn64FYKhRMUwzhd
Ef9LEXGKmniQsmJDCoytlKCJO0OqjoPy4qJCVqUcGf98sUbKlEqhsoJieUS5DIjJ8A0pZlZRNRsV
NmfVLedt7TR7/Oo3EEmeJymFNl9sKYxOuwc0Js4mlpLpOP+tlRJqU4qpySI7e1JebUihtSkV1yiv
aaT94SYz8lmjf3TQZutotCsp1oaMsZ2kfLuRQm7Fza5Jx4oDL4Pam25NNN9pN+5HDhyN3PIWTXiF
NjwH67oiR01dF1I4bnh/AB4AqISeXArLB73kBupyybEIUSFBrViPUohOh43zqebaafKjFpVy5Vp8
zguaUlpokJeaoMO1Aoha1rPuBb9NoIxG2eLmFSnWKFIHgS9FnvpqafFTmx8HvoIzFuSez5YUQ5WS
SNWvtY4E+aycYbhp2NPk/agRD6L3vhOpghgafX4odfrag9OiDtVzLSNANHnNIerB6LbEppmKA9CQ
B3PunkfU/7hrsAEU8/emR84XW/0LGrNeOaS4Bsa4ppOZ6xgJUqztvTiPMDbJvTIn1PTBRcLYhP0N
/3CzikioWaX4EyZpVMikZcHEu1DjYZikmSHuxztsFfuAky808WPOauRtuCV+dxSiodK85fbBfcdr
n5yiZZaR681FqNhqhWff6EbinpY/nes+tUBsd8ujNqqIwqKBuokqez7aUaKiX9BgSaVOuBFhemTG
Ph+5OEP6KkNiOWuqtqvJzrRzN7eP1NPx9iG/kdFGqAvlUBD0G4Y0qF5gc1GG7vXesjBGgA9zzIQL
n2M/IofB+uVimky8vT0R+1avVGGJM/AWhjnkz2Ol1EDzHvCb53sj6hU/bvVhFXGqbKYQ0LoT6dHG
gT6zDRiCX4IOoZkbcZ4y80BWSG4jELH5xlKGXcOAdZMPDH6iwsr9VNH9WOFKVfYG0HXHAWyF7zbX
heI70TVU4jdPkqLQhaMbAR5FZ9U9wdbKj54kSyVplqxmBoCw56AEQJ/SJIeq0GPzOLuZ4yuJ8xD0
2XB2n8fQHVBOxQ+tBc2qllyrUINwxd30G/67cOdgR0o0CDUR+IoALBbwqhg1aRX5Te74veCUmu38
nOR2cVEIwrl4DdOl2kbQN7jdTSLpW6XEcCUuyrwJUMEAoSsV/cGUzK5U0rvQtBaHUhK9+ix3d8Rs
ZDRhqf2UYh2R2HhQIqTEGE0pgTmJfVugyoRAh6plUBo/RH6+U3ot9JXwDuvyH+0onHPvzeMjou9w
nTiTX9R9tivDUj0LApQhurIcQXnkF0i+1hG35JMeJiD0pm7d5Fl714GdpQ3ziNUUaWPficemFQS3
CfFmZ9GJLLJNUZru7ybQhFUbqzusV+7L1EFhC1G8OrNagrWJghtv2mOjHY6id1GRJ422dqJoHedB
edJIldsy87TXehx1Z92fvEE/9lOJ38YkY85gFrVuuSTBViMnKizoDhfNN42EwQ21vydsXFyOB/Ea
asbJI+9lVVXJa6Ih8G5tNPopys9VLlCDTVnpR0lXbdM+0zeRFZtbG7umaxM0NfaQADDanJRweA1A
PLgJt6Iu5e6nzgXTY4BhmVr/TC191VZZi3KNO3NCA4ghLH7oXqMFpU7hs8o8IdUEju9DPirgrIx+
egqr6UbHkrSfIacdyJ/d4uui0EUalHs3UFNatzXlXiNPrTu6ZpIAGby1IAMw6BCP4FV2fwihgm0S
3XLWqnajlP2wpyYGrmCqOgjlXod7KMV+B6N3DKLwWEdkAgIHcH1oudPGQV+3zokmO3LI35nC1g6t
Yaa7qUvbR6KwohXT/f6HVbu+romKg6FjiBENUuPRNvcJI2LfjkaNUmtonUQ44x7Avk79P45u7Yoc
zwQz7b3T4dQWaQnqkvDGk60CJlSg8roaOuwhQLovwKz5dc00sCmBf3tVrD2CQt9VAMSpPLbVtsxT
cV/kFTrfUT3iBM99Bm7eN6wz0ZzPb5kX3jUg1NetnfX7uEq71zaGOex6w0tZXlvyobDmovZLU617
ZO4JEcJVjrkVXi36mmvVtoky9FrQ0QPDIXgHl2korznSiHNu6+Zt5JwGQOZI5NE8z+XkbLOOaDNu
4E821GYul+lZwZDi6yPE6Wa2LnVNYFtbzZkPgbxb2XyW33utsZ9SgFY/KFo0ZyQGR7Ud7APuunKd
1FnPtHdIz9PggkaxLXFXTskFCyhWwWGe/THt9AsIBpQtBZAamheGNFWTbGZJi//cPvQTMyV4H0xk
4+REUdrB7dMotAX4Nc0i3WtNes/+i1CM5sEGkjXiBX02L0R0/kgcCuXTjDs9d7z4ifjt+EnL+rfK
9kLKIep0ZDS477opeMiH8TtD5uoee7jnw+Mova2rhgfNyp3NpJvpJZni7DLkbbnVhlRF2z9YRzgB
/XYqwS3Xed2uArf1ewsvDGDy/LsFe64Ox3xXGIGzK0Jl8sOISwDUk3ytqwkjC5iDW68HsABxO7ni
WWBIXrUHx1K828mOzlMEKklrCuNJiSBY6ZG1UeBDrsQwuW92zNDbLXI4YZA4qTokvlzXNqRntdEl
AjSbe5MBjZ1v6w5bsDDKG11x9CPRnu5mBil0SOvmCJ673/ZVRjcrktNj8gkxYuQ2VTLH2LncTbci
7fqtiMU90bnhvjUU5TyF+Xc0BPe4qocrXiuhp+c0Mrsjk9zfy5IyTy9AmlS2Iw4Wu5yLjDDdN8g9
+S2516Wf5qB8JzrMaY9qN4XBuPfiqvYLHYuvTjC2byqZxvXR9bZtpY/gmbT7snadpzQ2qp0xBMwl
puqa1ZZ97GsvOs/GGyCX0i+njL7G4Fq+YSYksqmMr5pB2yuI//ZVYTa3jLYgyyYUcNywQVpeqLS1
GabgrsGequvM17lcMBTpCrpL5tBxJQ25nZbWXeTEUATzudnketrto6EE59gbEEnNyjp0XAFPeCIA
40S1tVG5w+xsR/udeXnDL42o2e3GzK96iv9Yqxn3B+s8h74bZ/1jqzv4csOBjAFqiL7nzU+xjfXF
wR13wgAxHSoLLWPnwGrNkVY9odPYA5Ho4X0Y4TWMKBDi2Yx98h1odOGXfO3q+UeDo2FFdCYh7RKP
NCHfuY3nPjyJJHn04CHPE/iXuu+AuDWgLKye1Hj4raBXXO/W07v7oMm4fY1DvPUUbmlVidMM1I25
GxgBplZyO4/fxk5/0tNx2EQaia1On14AHiiQi1fg1+szzRwCYIvkpq7SHBSAAkk4T3L4BOoAeSev
r8QAA3siE9dPAzH6mlB2ePfTc22o6Xn5H+i8O/IZh30YzPkFLmS5nuAZM+M3A6af3oyxTOSbxAnj
E1aMDYw+89pZor0UL7WbEiAaZ5sIm8phbmtjH46JSrgYFU9LzY+It4vbYpo836pAF1Qc5NzJ40Mf
zxW5G8Ivx5dRq89NP4kriuuW8gGplW6Tydm8pxzBAE+beFgxXJPkCfAE0IktjZobecuW4aJWHlKa
XBoZjPSb1BMJjgEyNbfcQsz4vYJkdyZoET4pHAXPKtLXQdGPQB/sH2k2wQQeKWUXEd79gAF24+qX
Gvw8xofHkmH3mPQRPlDChvEaoQzMyFNzUwRfaaBot0Zs302uG5/hV7ccwpuCkdexJEiX9mu0C0cc
/rXVVWBfq/KA2ZFyiG6OB7cjsigZGBqbgmtTBRvxXg2BBE9R9GgOjyFn/60tCThT600rQfDpk0JL
3J6NH66Jj4iCPqiR1szvEHEz1UTisIk914YlH2ONGY8lRugjtFt3V1bmvck97zGiC9/3A3CsmCkK
1BDtasGQySrdWWlzaz30wtiLvI7OjpvZK6WYjNshpmU1kDINQE3BYE/ar8a1xXdMviJBxczZiKLY
eZNn3MNJGpUuOid992QzV35SZKBBqs3iYGs5Mbhj53fYrZm113dDpP1gUp3hMASH1lim35oBpnb7
nKcmdBo6VL67NGWQ850AGpsbCj27LmZUUcZjv6tnT9l57RmItvFIjApVhBbzT5alkjPmRKdh7mLS
D7SYgwcobdqaLw2zwCFQnh2c74dcdPO1qM35aoaDHzSjdWqdib7wONwGntn5dh8zsxZDdhpGMzuN
UX0Fal4cy94cb+YWdBQaQiC7xi7KHG2rZWC04gKgSGLgEdVkew2PkrYPpPmPUo3tV6oEYyZTdxji
6NnDFEf0hKdydAC2VqZeuU7joKxE0Rt3jGyfTb09wy5nCBoELaFTwW0PYhHDE8UzqpkZlkxdOTQz
khGlHaIL0NOue5ii8a2bcmWnup11MOsRgSfpRJsRDfdqwOJ9TEmL2Vma8iaCOd0ogyVulQEmSuKm
yanM2lu9xw1Vjbp6pW16ZJYaXmddfI+yPoPpOkx33OiLO50601DfxrH9m02MNZUbkxp+oe6E5QWH
IlJfB8EYITMrnYkhDTYUy9Ye/CLWYCXvrnVBpcosCZ0ge5jJp0ukRhKGYOTMZks6+nCkizjjY8sj
ACOxuWFedscB3m3MGbi0CndVTnqjpKQBoqjxtkS7x29Ea07TqUjM/VE/DW6IkUADiO7g/ryfxrCg
JbtGKlUADf0huoL7VKL3u7DRrmDKg9PcAFBgdrfrLFcahYZmO/QCbQe9ZBqmanPbufZbaY3lHix6
v7MYNG6HJn0W8kahzBSWGYEGN5H1EDiX3o2842DReQScjBWGP7L+g9zWqo+Fa96FNbDrsRbJwSM/
VJqcAdtBTT4uf4Y2q49eKDRUveawo0Vx25LT8VNlLELrJP7eNXj5iCgTOLBDCOOh7Z0iQkxPCP9q
hmzO8BDQnaS7kcbfLXZDU8fiZzGGt42Xlq9qo9u0siC6CBFk1B6S+RCNQtyMhWpsHNt0nstC+X2e
Yj6TXo7rWNR7qK/2dEKerDkttmCZ1cusQ7Yog4QKWNd1d8FsdeuKUsy3eEpOyxa3drRj0ma+6QIj
mjmK/h5cjedzs0pOYxya8OjhJOgWjSiziMj+MM32R0Pzbnm7YQRPzCmi31xjKjcMuocr6e9g1LTQ
3cecPNflieUlYRQ993IvtYDXlc7oflDlJi2G8NLHiaLV1jUrkwk3H2y4g+ebnO73y2YtG2hFyW7Z
S2h6TxTbxTcn17q1cM3ubvmKedzWx+VrRyUUoVmU+lMYY3Ao7Nb8o0m3yxbL/ebJHTiZ4OgtglBu
0LBMhyzJ872t1t3tsvNTkppe5e9apM9M5W3q6yGk/eUPZawzF5i0XzHlH8+j/ONM44+8YjAdNXIe
sLxweeLjLcv/XAJgt+VoIuyR61pW8L6u5dUfK3x/mrvFPLmnjzUt//v0GcvLDHMkWhMvIsVbuVnL
wlhu5vK/95eXs0IJonEePlb28ZKvXyfB+xP0Tnv4l1slv/D7O6hjJoCaC+qsf+4KjBNyG/78+GUV
kF2zo6aAr/zr8k8b+GmrM/2bUXjF7utmfXq1McrksNqk9vfXX+bTaz6+qVSZZGnNkEPun4/lX7bG
iYC5kM/Ubj++zqed/fG+1u4YpOjZy8ei5X9ff88OTcLmf3xgylUJEU8lTryWYHE5k5WgcVPc54NT
blr64/u0oSoCsjChpcTDCFJ5I5Hlov1ZSoS5Q8F81UisufV/mDuPJdmNNUm/ytjsQQvIABazyUyk
rKosrTawUgdAQAW0eLTZzovNl7zXukm2oN1dc8EFeU5VCiAQ8bv755y8V4Up6nPeDssxThiyVpBt
/kbQt6z/YGFyHAekKC4NE8vgXy1MHKGNZUy6ccMO1dh6mm3nMMFDygyZr7OS557wKWwMdEtaxSV3
i9ZDLqHetAszPzYVHbqX9NcqTQADSnadUVaVt53rJF/2dFQl2+OyS4bbEVbh31bR/Scv/pJf8xy2
W4HnXt7cH/w/HKh8MzXTcTMni3PWBY/HQt13nSOuTIKeK0P4DQJc+21QWLZyB2kyx/60dS4gpyD+
zfUSkQCv4yMb4jDW2jzkBezkWLtuOEP8PzSo0nuVfEP5NK5afzQwFvSC3RulJJY/WQjhffs3tqb/
QL5nkacAVV4aMC4GZvmXt5VPoLnwhCNV1ups1n5zRRqQOj2GRZb8prYI8Glus6dNm6cY3l0us5+q
iMS5kcVBFp3AnpINa8PxKAwb0V/TPvTho1ynQ/Ae0G3wkmT2Z20l5fp318+/ln542D7+tYDyT7mG
v+08+i/zE/8D0w+mi8n2v00/XH9QtZF+/jHe8Ptf+ke8wRC/Yda1BOWNto1HFt84zqx/BBwMU/7G
fxCYZjHQYrV0MVn9M+Fgu78FJC/8wPQ8yw2IZP17wkH8Jj0XXhmhCTzoGDf/leIjfKV/dvwwZTMp
xgykg22aH2zaf3Fta8Wcxwjqn8UZ84zCdt2x70c1X3KtlzTMSZLRQbLwXO+/zDhKwccL7RftvBGg
OR0QJj5HxXsQdY55lRVm35wGayAN5wcQlh4y2H8kDeXUBNEZXx6B8bHLNYbN2PFs2h6nUT0L+uaL
o4GYDrhft9RpHzRwmyVmfhCP+sC+qEEf97I23xoEEI1NgQedkJ+JyYibQNW6gDs419dllhR6xWS8
I/6Wde7i7Up4OVO0MbolXtS2kMpzf5Sh3fk20A0ypmhj12ZA4DnxyclGf0fPd3aIymxiKMx3dx7L
RB6M2PRO2D1rsh5u/FPAb9WrQqjuViYNvFCntB8x+0aMJHNkULcz5mvDR4XxEugiTRlADQnaec/e
v99TDzMe58Ql+zQxqIgbF1NXa457W+L/CqSwrkw4JRnk9SrfCihLF+trcGckjs2Ozu93DTG8nVAq
2Bh0nj8bYIN25WxN22luJQcvJGg7Mjvks7Y+820ZIfCkkvFDkWQPyI7xrioh9fHIZCzTQNzfM0px
1wtW0PUctZi3TQlVljT+Gb9o+VbBqtIbc7DzW9Lyy1U8eOV2jq3hJo9lu8v6ztzryTdO6BjGLjeI
e0FAdPaj7S63XeOkBzlW/aGoLOfYp769Te0C+lgLQtNcefQvhRMbOhZk1LWI0cz7xFaPUSzguCCT
A+5wZWLExrC8NzEeAvM2jbDtoojDQdyO162nKagSlR+aRdqfUBbsRxxuGj9LYj5g80CzVomqd+2o
XFDSamYbmQBUi9qyT/jO2IlVxyHIvHaTokRuuoZ82Qeu5mU7e6V4nRbmxRBCJ219B00tfjDqx8a6
nWY6eMDAFNWTnRVeShGTHoxNIglrPgIbH8pbc2Amdt/GQDBBX2B2XVUQWE9OXDcH9HEcFkbrWg2K
bGPF1yRa0luHwJyma2GRUZiPnUJMyWUXNkAA3VOeG+nDIFpGCUbpWm8ut9CbRgI4Cf7XeebEgMfS
HqpP4klEEh1sGssK9gL42ACbKByVbPlFZCGaGcCjDeCOarFwA2Sexabw8uq7qDQPQ1W4o/nWpKl+
cjmMRRQbtVY+nRH7M99cswoYzdrAEYaeQI6+WVHHGXlh5A5eGlqBLv3twqfxsizlmEFYjuKHqVYD
h/lZkFduUhslhx7n9pjPA+2AGT634iKaulvX69ytH2j6pkGz4fPQ/jBiKZ2lHeO7qTK6lOTYPtXW
srwDkbh0JzkTXUHECWi8SBnzzcestuX8TthWfmSme0yVOx4QrecjbYzxxlPuEtL9AL5ltnL0+YBZ
VNqL9iag9yuw2qJ6IX1dryDUJqcZY+SuY4plJRnUry6KGZhmHBUTj4og92U0xSO4zfeO4qxVDGdv
e8lNrMdC421QlfvO9QuGps5fGdH+KkYBNtoy107DBIRfMK1avEpM2AxzN9QWVBvlZDdj78RhWjbL
eozSL0bS89oZF5zZNBA/G4M57Yxh5vDDHTjGNPokEDQzoF3n0regQUX0loaOGSGaMJiK+wHva6bu
vc7U96B0h4sauTzLwYy+s9i+ZPnn+acx9HeLcW7VzcZwiGWxXyIZr5OJFbiKpm+zQ1oJEtxtQUNl
qBKxBa/HzO9qeMX7rJV3k7l4+zjJHtNlKBGZfP0hRervxrwsAHQS/WnpJ5ql+QjW7JGoXwgo9Wyz
UV0xDwppOsChV5nAJSdUiNzbV0l5K6oG0FfCGcAY4w/fYJKdatY8WlHgbns4mkpz01VyCyScWm8D
M27lHJ2gfLaU3MPPeaa86tgP6otv+4ciUlwVPQJnYh4vnznozqsgsfeWTr7KGk3JMSkBM7fR4r0B
VMPuUerXpPT34FcruEV62Xn0wEEdH4zvhqoxumYSfqeb74bAPVpNBBCIzHc7X9O1dzWMdmiS7yi9
7soxACgr84h+yKyoCq0m20gXxyhXEpftTWUyCmps2ISFQFIsxo9lGvJdmdBqIaMETVqZhVyRg7pi
DLOzAEzmaOhjg7rhiwd0rAsBKQhuKTGZgWbSTzRY6iAWxgcrEs1XueOegdhvhTAOPbnGvhl2PSQj
wNhqPbUTHXVdmOYe0KX299B9WCrxg+10frZTVT/01K+vkroOMBr5WHx0HW3tiRafdCmrB1UEmEib
gFuWK7UxW6gFEoeSGZmfM3KQvHz0s4f5LRvK6rXMEzAHODyrZevEaYnjW0LqiMAZ+FnylWd0dqIi
py5Lvi7DJL5MS73pM8mWV4A84qa0snfLpNJYVO4ZsHt7TDS9tuSzORKwppTlkxLWU2k67rpwW7o6
dBWdOzCB07Y2M/Wqh75dJ3bJgb3cBPWLMgmppR4ABF6n5QOyK3a4S2ld9W4qRphZ7B3s4kcNyKYe
5W66Dj07B4FpveTNdeCkN2n5NbQ+Juhfgw/R9rVqDECoLoxwtUO7w8s545xNDgE+oSr33mN5KTsc
0eXwvdXTtUV2Jk+eouYjz96r9rXOiiuKM1hWVLUu3eCZBrHQBM7CSGeddMVGeNQVOP2qd/H8pUxQ
Bms3o+9x2YdcuOQAIOUlAJnluG6m/rl3kw+8HNwi05vBjozWX6I5y+M4yXo1G88ZlPdpifaxMdBB
dgN1FpKDCDGLIaDNEKGs0O5OrmVvOPxt8+AIFfbFa/sdzr83o7LBIovVzJANy/q6HIerOv8wZ5sm
Zv9JlfNWMTgyqTF0fBOgXwNd8tlQ3x4cAN9ut8OIVGC/BU17VWdvGbouyudaGXxY3oda4h3oD7zR
fhj4eZh16a3bxJsJvldhewgikMtIZxRtt/Z6905iVxVSHJ262niiCgn0bAPYMm7NW9XNQguTyack
DDSWcg6dS8cVYnEl7FqucTYzf5iqGBsifshVFzh77QEU8Tb0N0yaSbB5REDHwBmAufeuh/HkeOpl
ABRva9q9Uf82oGAoyVheFkfsc/rpWpdio67e8wxYt04XJjM64jCua5CNcfAxjxltAQssOHy24nPB
r5NXhyYYQZTHq8S0N0GkqdnJgcgl+GKC5ccdsSQnCahQs1jzyMTS2vX4JOcfhbwEfPHayLITa/o6
nzWo3v7RqH0+Hmm6+9rTSI8zQvX72D1P0XERCujiBUp3y450FeBUcgQAitp5tHXz4WUv02QczH6v
+5Z+IR4KGCvy4ZYyFljd6NXydtDIKAs0Ub5PQSVVRh1YStNfZhNVfjLZNLTs3lzgNnb1SsAWgMW7
j5o0NCPf09NCObTT32fqmWfEU9eLMFqGU6Kvs/59yYGKsM3tejYAcBqVHxHUOAc93dSyWVeeg1/D
3w+9QQVbzg1/Q1R4FcmPMUVdbWUYYwjlVZ90S041rzCS0Mhl4KxLj2n1jUkSLwUE1vZBKAccpXHj
UM6ZYFud1HU2Qwiv7wK6s4Dtjd5n2xfrkj4T271ODeyxRfC8UJvkPiewvgQSbcRuxfKjbQyFcyz2
2r1hudi3WGgniQtUGaE/ceIBtW+iz/klfgU2hQUQk9GzQmQXlnaP+F0Z2sQsOuie7TJcRTOup5lJ
HcJgfFnnnEeIbLU8DuZHBYzE486NJFjyc238kqaP9xR2j2KZTS4blnkfwzAvPIggCM1Se8wStjpN
eYRcp+ghHpVPQfeZxcfAGa9cOW687g5O4s6MKb94NnCUEC5bEZmDX5pxRNP7Fvuy6L6JcW4iZx/7
T5QsU8wW8FZAqHCcYPe/zhRM9jzEkhWC+2MPdU0NAxoreQNf3js8tsfM53YkhwgrVybZhh56lO8P
sbB0eN4qSr64TOjPdNdxfbZyAM+8eM9/irwE9DqcoYAEfvlNdfnKqKO1vlTGwaAlJz/11Xq8OHtL
WJOYjYLGx0BILH7cABXcowOvovKp1N8WnWS0N/GjmrvZ5KxLU5LnvCbFaRnZFbrA5Fh8/UuxNpKu
IV9FeZNgNOUSAuPSGm8YSaEk4u0Uc7hMeJtyZ1NE57zsuL6/TM8IaZA4wHEORXXVR/PK9F+g1IaR
95g6mH5KNjj9eqlIwGLAx4mNUXlcLV73ZA23/XS5gvjicvlp2MMpR8XhyoDwcXFL3NJdsCJWeDCw
yPpcgo4drTyJQ0G9Vf6TIV+CAhopvk/FEoIIsp5TcAaQelZRG2wRMy+/D602w9aHG7QFPklMxeX1
SPniRMFz2b2LMjpRHzMKji0pQj4fapSfjem+xdbZy885+PGC977DsJnlm376btLrzqLcoj7TDr+J
J0iKAQ3hk3GXEemw+Nqqftomvomx5MsKvtiyGalaUS0CkTZ51LHp7L3Y2lrCvNIetNzhK9Y2OJ58
3bNhaapy7TdHV5ylfBxrlOL0s43ey/q8dLddco0xiOJdY43tFJrMGBqUFxfR+Hy50oOh2UQukPYE
OYLiIOlgL+YkpltJ1znKv3+oyBAp8UoLmMKabifG2m+n6S63O9iOuY/iWtsW2283YKKh74HI/Oqa
qAwbIO84yfrrhAP/Kh8be5eKdHkHrL6Tc7aZuy6hJ5aPl5Rle+jywKQVqA1wRSra653eWRHfERsO
ZjEeQ26Iaky+Jk8vYIx5FZwsfcIT/a03x69ZYFN9mYX92N/YppcD5m9zSGfOEKaD7z37c64fa1pT
r7JBOADoE/lkCkN9dA3sbvjOq6Q1oFj07EXXQYdfhyQKj+fSevYLmrvcEstDOpxZuk9+Eoe5AtvS
lcEbzfV2OC3ug8YEus8i7vpWGP2KTBaG6JZ9jBqns1Usd4mdgKWIiDKk+fStYC399KNrP0ZBNl0Z
yh+vHaH3eSRukmYqtxSzg51jV7hy5vEJh3i+ag20VVU/NaV1MwRFaLXq2dfuUdkwepbWe+l9lyvf
JlXhDB/Owku9+JyF6KihwuLUdocLJymhoauSw9GOPG6SYvlJhwEgrNsWa0kGmPpNomnKxbLYKAK4
QT31uHmD8UQA5H0GzCgX3IgEkR68iuCH3TYApd3gJS6M+8idoZjSlKtr90u082svYm6NCLQVu45Z
HmqIzJjMbqh/stedU78mnfmT0HixocykJtDIr/WC9odBEuqxoLAHugBH2Xk1VMwZstLEn+0zMnIc
mxYa+0VPQLoA6t8knvmrHDXHo3kKOVQ+WI3za8w/5IKrxh6cZmMPdNU0ESwjcpskQx4oRnkLcvVW
l0X5hgObtbwB0c3BuutuYnckCJIXUXEahnzq6QFkPzf6Vr5t2T5unFg3N0KwiSbKM53MnvLmupb2
IQrMrFopePHrvrWPanY6OuqMJuwrFJUFyzEuN0VxRdrC78jp2uCIs8fW8og1hEMq9ljRHVUybmOV
Hy3Cj8BBd/id9v482IQlLKqruLicyQzJSBQ0dHTFhMeY84gIkjd8bc6VO7T11sP9/5I283j0XAw/
inEGoqB4sYamoavCjq/amURWqdyLSYpOukZr563H3X/dsx2MihYnlY0SEAmqc7KWMUztlsttUAVv
PTuoHcOCX8ymgrVT+3uHiiwKiGq4X3lMSr2wynTvi/5uLmJOX4RpQ8cuqpA3YJ/yLgl2s4czyCBY
TOLF9Lbp5XArqMciVEv0BGEHuNpw8CtnuY76dKS0JGH32NOQqafa3Y+1+hAE5b5FGoV+75wyM+Wq
Yv52IaJwVr48cdOFbR43KxGTnYg4ftjElkq27+20kj2c9Xoi9TBcVr9qhZEfRiBbhJR6Vu8y/gQd
MWj3NGh8Qyn5A/xYb6WHtyAo9lZdYQJj29wgF/XebqYOptQUnUxDNJ1EUuvd0EW7hTNKCZjSIFVg
JPO6wK9TDNH74IjlVlIpx8J8qpKHuZYbQ3xDEFknGIdNaa8KgJHAVC2eqDJ7KvxrO3tqzZeeTbSF
7Vn11h7p/67r5d5jEd5i4CI3kOyiglYlM35FFgPDmA3eU9aahNgbEjk9VeHDWnT9ylUc4OL20+o7
fEk2/i5aGG6zxSbdcMDKfnmK3hXMyDRLJu4QWM0mxq/pCpjGfYq1pSGSZRfLvhrykS1sfZpkta7T
6kbm8qSd+mipgRBHuo2JOnkWrTNju+7pU2fyyhmEGmvxYhvWo8+BHzTjuLLq4l02RKH7rg3ntt7g
w53CSEy4hzQbgiwdbg2DDqCiP9YVI1uvYAC0cMOwzVjGd8dJnwMmT2Wa3g0ulFULh4pnTQ8V+ERS
Ic+X7wBvBjsL86qhEvDSkG7kOxzO9xwq6Gl6oG5mM2Xy8q2S5TPMTTa5+5wnL/5D9sCpOJka/5AA
tTre0RSzrSOG8ZH5S5vtam5+rzKmTC1LG05m1VXVydvJvuAr1JXnk6HCpncN73INJH2VXQKEYmHv
Ua0uldwJQzwqjMiKERAAbNwLL5TlJSwMtQCqXEDYLIDMSRKeYa7MwPWCopunNehremo5+2pGbLI7
R2ZyVaTFpzFbJBhpGGZrJb2w42NX6JsV/pZ+CKhYYC0hj/5AGGljMKLCzqYrrNE14m7PO0jzRNB8
xMm9KYblQDX1u3TaAxWRaNIUZ/nAjTgIOV0e2vlwCIr8mg0Z9ZIY1cvmiP4Am+2R1MYjBMaNPxRs
PsxwwGiULBW6f/FZLC59VQ2Y4jnZX2awum6vFZkbImgVj0rbCinEfBxUxxen2CGTtn4nWzEN1tmT
aZzs6GnCRiMnmEtMQF2WeL04+miayJ180Q38FaI7ttQTpXO2572ouJuIaWjmOSbfgV2P+I6QOTBe
rpQCJtOsMtn4Yyjj8bIMSguFgdyn8h2q1yoRT/FJe4bKt/g15RexLvOlmNGxOBHpuXZv6gAUz3tr
DNlghqI0u+LcjQq++MqdHWRnFRQGR8yAnomDzb4cY5oitMJXX9I0fmn3oYTFpRVMtmRQWHpzXtBi
1Yfq8tzgE0VI2F6i4PZuQq5RnKpcyYRFRymqwAo2nc8KRYtER0S9djXzA01mAPsmyhanpbi7JM2n
3h95kHDFgB8OOAvliTH5zaqq4rQ+0lYxQRlWLIurqHcjAFqwFBiUFy1UX+ak7mi826mkNGk1Oe7I
IW0Zp54HM0aX1rzGFWe74J6ZDnJRV22LM2AXU5boPAS0FunLUcwoYvr+vCB6aYxR9Fe9P+TOYxbk
otIbqmoEp1N3ydvJxi1oRzTA4d7v85K228Xuj76YR4OAIxWphPWjLLg1HMn26g+C5u0/ABf/q+wL
OvXKrv0//9sUf0aR0OfDm3foXpI27XkSEsefVfjY0GxPBroB5yKbAV+Mwn9IdFpyqq6aIDm7Bg2d
306bUSaVQoYpkJEYufLJ0o9TIIZdqaRygHUnnfbt9KT4gFNw/V2ErVmwD4luoxr9n8bajCtXHyKz
DzK0tdYttb0it9E2d9pwZ/okPE8j1m2a0ezlQ0o2vAluqmLMHHES1mgRdq2pmPMnCfU8Jmy5m2ud
eQ1jCr+HqeOp2lHLusOnH6BwDjNlBCieUeyl5TZiHtMdad7toPj4ldtxxIO672T7yWi8bxX083fL
wNzfCNFLAryDOXbWd4wmWN6UvKKF/X5nMG9dIQhOCBvwFWou9Lw08zMlx1b/GFE8SmhTkUGwmYH2
1CvTRZy2n0ZPRxIVxqCCSBoVSTCO3447c9C/mGlbuUtrUcYPROKjd3ov02BtjxXJgcigxTvfOQHG
caykLGT1d9pFNKIxTNQzqcFRBpSgM0/T125jouSWzgjtVo9+wPg5VZKxG/ft1jP84FOnjag2pHnS
Vq2NFt7nAxICi6pRt0Dcus6UzXVseIt6Epnhjh8NFbuX2pikMUIvjo34hnuJ32cv/NSFWWVaikfO
kaM4YEy3k9sizuLyKnDqi8+rSc2awV8f0Bvp9R3AdaMPYkKFVQQGPwHEMGzceLIteod7g1aawdak
UEXcz9bnZTDcvjbDwpjd6/BT/OPK/9fcDulXU7XVr+5ftjz8TzQz+Nza/7WZ4fan+X//908+hsuf
/6ePwfN/86S0MCKY5u8wRlaBf9oYfPM3G/gX1mZLyt+ZRf9mY8D+IEwLOhj/IMfjQcLz8m9OBsP0
f8OhygLj4iP1bFaXf8XKcHFS/AHX5MGJxOXEeuUCpnFcy/oLl89PrMgYepuMCyQ8ghDMxcdYvxid
p3Z1Wb8AZxGwtdJ8Z9ZYtG0vXdeZbsJGG4QgfS5B5dDZ12Pi98dV3n4Zsb8wrOnvhWEfueNve/ll
NcXnhD84i/uH0up/DUm6TXsVRjolvmm9LjaNOclA0THzUDrA3I6zUCQ3RTeCYwueh5oht5LeqbOe
izm+WGGjsMObZQavBK7AoASuWv0NvMj660cD0EXAHMCG4jqCnfNfUF9lYMa0oKUTpQLQ04k4GAXN
jO5wgslzUH7srFWiaYwm+b9MbGy1F1LR8ROXErdUtECFGKNVZ47XQ9ZnG2d0r4gnfTWOkMexPsat
tnGi+8DwtBkdadymRavZBQb+6T9ckf/Z0+jijfp3ChMoLp/rxHdZm4Beuo73l+/YtSgWTqQWYcyi
ujE1yUtt4YBP5zuig/Ga6DB+7kxBrH0Us2SyqIY4xJmz/+9fSGBBEv3zS5GYcMBTWa6Fa8Yx/Qui
8w/utNRuqyXn6BRmQXEs7j3hji8xMp+XJY9JRyFx4qDIBJeEkY7YLy+K0ysjGIrVvOAGesmy7ckA
FFFsX02IpJz9SO1uoEHEGEKCF5l37s43H3snt++H7TgOctMgDYedE7bG5F7LsvkMpqTYExJxSPQH
zbOCjFEHVErM4qyWmpEeDIo1rHqmOoyWnBpKQ8S37BL6IOTOMNCtEgB7mM8vaL3Uzj5iqyINUTyz
rh6JIEWv16XVpR8SrVpErrEyu1g/IrRT44t6lfeV+RTkzVetGxoEfJhBVduYhKHzTU3NwR4NL7iK
JTdFM1DZ0B1wmtvbiKt0TSVrc2BzbG0zr8q2hY/p16TRoRfgdgLDjW6GaNnklKlCoFmWHS0/NNx0
6oNET35NvqIzQVGX5ySiYaMgLjdpmXLKmC+VtqWzrpc35Jtyb0OPiQtVnfqA2J5Optc67de72DPT
uxbTQu/hmCdZfY4mOnL8WQYhfvN6bZgDY3iRPcLsstFE7WVXBm114uJ8DRjWgCcrT4XTfzQF5/hK
jHI72+6319X3sY2NiLNwczV7RXtldHkUDiM4lE5P1xq8+TpxoVSAylrXempogcoOlVMP4SVtvJlz
4pX0v538OT4QnjE/mhEPpu2O0ZV0suFy2Me5YaUnu+bEy6R72WW6nrYAn09dv+uFih8FyjS7dcW0
p9lMHC0YqppdSDtUSYmYhyTRdN/GaHSh7B9Y4EoIKJ67Vs2Qke1Tl+Q3+gRg5ZjrZnTndQ8qiHCL
g4mrwiztsmBKUSPl4CS45Ug0HIRzgya0bHge7GQ9BGdQhw/z6D2S3L+pSUu8pH57b/hMfLFP6F1P
2y9WhkGHcKiuZ1h8h/ELqe8zKVHUKCFu1z7ZrxXGm/uWvf+WIFC3tYPu11T5KzH70VVu2CcKboXV
kCAqyq1VThxmCvMXd897wkEqRC2hdHlrcKBNL2RSBLHamkZmsGoLlwoKiiKNK8q5215umIa87tb0
Gn9TRme7KPLb+DIeEFUNDKpq87M301d2obwtTVlvRjN97ST0t8CnADGbfHY+kT4ml7Ab2FwsmYqh
dWp/+F483+jvqqOm1oZlz7dpfA9YQVYLuUWijWcQEK866E7JSGKj1VkSitZmHFmSvipb+9U388fW
9YCBW0rDNAk+AwOjPyM2YlkEwSjVDl1UdqYBDPKWXj3apXq1VVtsRZ7cXTxeDEZ5Q4VwNlhk/Z8g
Ch6XCoBuhsPrtq2Z89D70LjN/EiSi/F+ba8bAw0Vj+5MT6XatWqEhjVZ4ODnq3kmdV3reSUHz96y
HfulxtesnvurQiEHjZ3L6gajO55Tc+W08smebAUbhtug5qeuiIVaFyeUuY3LUxddRhMppuOJNosn
miS4Vee2OBTWYyeKO2exr0UNmsPXFiMNVeKcm18nb2Z84Mx9mMJvsZgpWJmCQ9YWHy1aH+aBNuyX
/sWy/a+c7PpTn5TZEQ7WS237Z5kjMDTmR5RNTPZpu19HzU+OH/Oy+nwKMfMxwhgysv4hGizz6EMu
gv5DyM3s7TUF4csae6/eJXa83Cmuby7F4tVXY3G006gDz2FepeDOwtEnL6o5y24cMmP50O/NqdNE
rcYXqTjlcpxm3Ot899Yonr2oqm7Lyb/3Eq1puGybnULfX0WzLY+9ugRCEU6VFTe4XHyD3rZiwyQY
kFh3GsbSOObCs/YksU+LkperH5Ew0ZX54Qdkm4w4BORAMAW8RCg0j3XVPnC2z14NRSezz7RyCL4c
xLd1zyx9jYcd6I5qmTPAp0d88NkcID5WxDh9f40pUG+sgOalLw7anz4WM12J4I5IS+gbwU0826fF
vQtq95xYHLhHGix2Ud48Q5fnLbXze8WMcL3k3Ahxjx5uDBhn2jHBqRPvTCbsN4NnHb3Kg6maEUjl
OMi01Ip3lrYf7MZh0oLdvrba6WWxzSlUoqR998bH6L0dquLDqIVmsYK4xbVFQqCXl7mN/9UmVHOO
KrHXZL7e4M3eDH45goNw8lui6uKQGQz+LvO8Qu2SILMi+A+u5GfOeLBg+mA4HM9+IrL7rC2WK8bh
96ZDR4V9+Vef3yR2F4WJF5Wbsqn++Z/HbhZsCXV++P0vClgRG1nxAg0WQiA5+vb3P7vQGXyFyvQ8
t2JTE3jppjYH2xCkT43XhCoT4ysb7eYgysGDl8gTW06RvS9NgAhc4PV2mV2mubPPuD+dNkHA1IMp
gWJrcsdY/0lSakgRcDse6kk+R555ri+h1jkZOjrLl1fabDGfRN52gn4bAhddyMG9QImzWSrQC/qI
ksJBhdbYvFsye6wk1RF2lhPYKcZ7Ly42jLIZbTvNvdVX875zvmncfPFrYD2Bjfprxw+qZTTbEANi
NnOkEB0xzsMskiwWT0rocT3y/YnQFCKjC7DLr6nIzgT4AEkXZ9U9LPZwTsiz4nlRP0PqBhuzLeVq
/ullhuCnmkt6SHzyLAXi5/8aZFNt7eGZq4kKwJLOD4kBZKdyurpZQ38JtgRkzjSuBKA7tlA5pW3U
V5lyz3SA1azJ7WPcvEMWTzkHTJ/B0BbQCZpf8YRyhFbw3ff1zqSQdz1fxiSUsqMxd5R6jv0dWai7
DAzaZm4MgQEMLz8z2pVNkBwUHm/SKlquOyyfmZX199RePxGfo8m4aX+5+EW28rPRFwNACpgNvOgD
cxaT9/U1DJIHYG44YKWyz9RLqAOb85/Fa1NIfzR7a6zV0FZgCLUuzMJJkXqVWDvs1MNr1Bb1phtu
vMq4HxP9GcCYhm+aVzy78m+ykeWNNeoXCVn2enKyAyS7dHuxhyrmNjc240dYXPwVuiTYGvj1Icbn
QIiQPW6WLjudy7PX6GCXT+YDQhd1iWN311kTglwDyZULdAkN2HBGpvzjYG/mKjLXiz4XCb1UOZxm
rAiw/oaMCiEr6jeqwUHbmSnsjTSQ16M9t7vGyz9b1W/T3L0dPLre0jK6nOnAjXVjgmM3lmyYYDNu
/F58JBXIIQ8txW7NFYyj5jgubthaZnlvdeLHiKBGtI2xMT1d3lREfpumta99mtXXhi5fFuqD+6qX
18aEY8IJoocWIylbnJ3rlNGWGQ8VoRajXcAudPOKmP5VlIoV802NHE583pX6DmNxTJTFqfdx7kZr
L6izTeqkV6rGn+x4FY7f2QOuQPQXQ+/9/yfqPJYj15Eo+kWMIGjBbXmnkin5DaPVkugNSNB+/Rz2
TMRsOtR6/WSqQCCRee+5TQ09zwKrJMfi1HmquM/oNK7Qg0sSuCp350Xhex511inzLOtExPal0RGE
ownUwABdTxoMNHPyBhV9TGhi+3hCFBwU6sFX6SEUCdZnysLt7COCC1LxVwROtNM4Aik776Wvk6dG
xc3VCiLSW+EK1do4VnbW70yjXKaXmvRIfMj2GHLB6eWXSMjBNPPXuhyirbVI9GmCPSHkWglnKA+p
Hl6qUfobOkVircRERizpteu8O0qI5Q90cF9pN5CN4kf2mkbTuRauDanYMDYBvOJFhgpfTpXLSGtk
+aTaPCh4qGvpKHiLgVmuHcn0IycMVpNMbRPh172QV0Jkbm21jz6F/WiTcxkn3SXgdGMXLj8XggTp
Ot4BBe3eZspLHVHvK9+hwqmXVPIRXWopk/c6Dvyn0JsOU5k/DsxfoiSgaa55VQm3/ZtSElCgc9mz
jw331A1mYb0Oy3ztdDEkD51tS8t+wOz8mUfbehSsEYBAmBrZ+YCk+lCbKqZFGCt3ScHX8eE2cZwA
JGQCl/r3ZjsePbAP63S0f9re+GzT4mzN+RXPMnkrBcUa0UBqgTT9hvYjixK/OSqdk8EDtlOjST1b
bGYNLAoW57iQBF/HpS1BHXPXmu6fEEFHhsSi7KGRF1n1I8h/Cp9HF9W1ZSVYCdLt7LlIOgpyY33x
J+DGzUaN+EIgqHONoViqh31n168J0gu3to4OP1pioka35xpmfapfNcOMe8njVVYLRvGNFtPWdZf3
DPb41knQOIAgIP35LGwybwzccZ1hbXCFxGtfTkQH9h+J1c10/D0TjA2OOsN/BER6C1rvT9lGmKv8
m51ld56VP7sulHxEGsSObshZOoIdenKNtltb4iPPIlgZQL8amb1N0jrSc79pN2R+QroSPWIKHSIV
5jLicurMqBvKZ3pa6cYIGMAVzrMhjByTNL8dIIw7Lu2QeGrkWd195eTPYRshnzKBlSpzBSyAOweB
4bl3jcL6MFbJn9BVt8RgGGdi1oga/sGI4gp6rIfgHtrY8oBp2q+5OsfS2yMy/muBiGA6jG7xx8xc
GrRp+jiGGLEzO2nXI6LzcMbINtZPxfzgCKSLcFPGtnugzZseU8takVZ+MePpmC72HF1r+IeUksiv
DvM+ZT+2UwwH2u/+dA7JbsG0q8tK7o2M38Eo8TCMbncwgaKvRxFsQv+iCATZpCVwcu7rUXwqFAOA
KgK+hsqfSN+cXi7VGQ1dB+2UqD7RX8D5bSkUB+8gcBWjhGIGZzEnW83zR5ZV9ykMk2wAvdIu+DaF
Jj1PH10WnQmmyQz/Zhq2QRj4VK3OvHO1mFb4JEBBZC7wyDHZSuEmgIIbNkDb4x7Tr9SEQDSuyiMu
iQzeJLIXVe9anfwtuvAygLFGmVBfl3cW3HMIAsXb4T/lWm/svXLYD11D4eiAIK7TvQndcNO7zrqy
xSm2rXKDMrwlwhiphkcUEqoSoq24OjakRDfd+HeY1XtI5eZrZozkOBorC6XEusHer8o/QzWQYx2H
ydZ21hbwHArb4BuUwNEgiBV8SzNvAACiOZbTPqYfyushaawQi5RV3nsc1z3aCuulRV0amNWv2au3
PgOgHhX+q+mL3zkd3yqClCPuZLu4N/7KNH6EJHXpcvOrhWyyGaOsW6cePQJV9XtgTW9V4T4qETmL
ipb5vv9H1WVA+ZvBhPSGnVt6/XpqpiemL8ZqnMd9NC1AzPGz9/KfEPflunKsl7E3ybkyH7RPttPs
/M2LCgTqjErMGzPglKW3a5zq5qnvgcvFOhhIUrWJTxxsL9uZ2XQXqfnmFMjqI/cjDIW8B/aRESr3
pFCnEWu5SXT1kWpMWa7RTZsyynHVWgQqQGFrcOes6MmVm/yYTu4Hk0Ub5wDqTCsljZeJ51iB74KW
mDJcKI6NR0qdZWSrKmPkXxnZtJ5ZUCZqsUmKXwQP5R0Eqk2Yu+lNRZn/EvoCwYXn3higei+iffO6
GW79ZOi9K6v2xeF7c2pOT0UmmxfT8bESN+JhjuulnqvjU24HH+QBBncpWRAvvHk4GmaNuGn5q5jK
etO5Mjn8+ytYjWKH1+mYjH6wngo5vygf4ofdQkmFzseBYQ8IQZGeMi3XltVtbfqNeE3c4Ikb28Wu
AI1YXeJAifeLD8FGJ6sgewtrUZ/TCcpl5RCcPDKfN3zGmNNk1TQ2fECMXuC/EEZ+bmKLnkKQIN8N
26tO6XDjjECsLYjAnIwCEbddfjB8e4A24T2Nlb9PRaPPQzkNq3H5rkyk042dVMYpS4z5LRBfgMxK
OOuc0oYGcSG7YdwOrhw+ZJrcLO2ZT5Cey6ujFJNFiNnPDs4h7AYY2Ppeg1p35TN6TxC8UX2Jsc+u
4fi3JKUkT2J0b7jxKDsm5z1MohOJAvI2eLBQkmSC3sbR7jbjNTG89kZyjl67AzF+gtEyMcJddMGt
yd6iaN6UJPJyXywPuuGG11Gwfwxm+9JPInhkc6cItuQXzCosWMs/Ddt0Qqksr4GVzKfYiMcXjdpe
2VX7mQK5JJrFfIhLBINzN20zIGDbwQdeodSiQfWsV8Es7Vz2gDuGKUw+ZO1E2PQMbnp+mhzAXtZb
5UeQSIaNy633nNHrZH/NxXmeF8xP66pNXP9lks1zSkgzsQnVa5cgH44q/48DwJKbl/XsdQRJsULu
5jQhZXokMrxuIY7DKd8lHpLNhiZNbKGDmkGvTuhgtrBmT0kf3WTfoaTJ1K8Ip20V+P1mTq2Zn6+4
WdIc92VJgkQT/ZazUe8A++wYBdb3icGdtHx08EatOzSPq9bB0x0VpX1JKSVoEfbM3iVT/gmaNC7T
2EE+0T3T/W3uoDF1NxEFe+rI6py37XUqhy+DadO2fQe+RtKSXqyfgXeQdXdyR4rmKGqenEoeDKIN
kB/0n31KTLif9snd2HVr7frlTkz5tNZ5S1O4dY5BbPxEHTwmlBRZUdAfKe1t5RBenpkBfHioh0iT
uXQ6vr0lKR5tAXSmg6/kG3SbZO+k6SbLTZMHeDpi1Hp2bJRzzexlyJsAshe+6I5xTsvUFjAE7Mx/
gjH4GiEhMmz8dx5P4baw6vsuEuPS+Az3+ZR8Ugd/pO2MLKTo0Vaan3EzELaXuFTGOAhXARsoxhaE
dEV80npx7wa3fKmaotrZu5FIdnSOhp3KzeFYiXFFDRreRyX3rXJklBBFNSgc4iog1dcVZtKeybmF
fzVH/bfyK0+fECryvOBHd5tsPrksT04+uuc1pWYycMJkuYtK2SiQW1tBHh3bmoYojXIuK+47kDsS
QxqDgzrK7mwIzvuKpZvzJXV1IuI4BSGCScH/RdVWgkw6/Ps2VabnU05/OupK9zBSijMqN0R10q6L
poYE3Xg/CH1vDTYvfZgdqtzuT/M/eKdOkAmJJKevk7kMAMOTObfTlg4w86Kgoc8ZqSOVkHVi/maf
jOUPTbBZYncWkwBGWvbys7VOVp2QRVWn//7VYH6Qeyi8+9zDG8aCMDQKQG+Y7n3dX/TABB76+bju
47JiLMLjcpBU6+MErdSs6itlYseI6BH68DdOr4I1gLCP6A4yzq5VKvatmRAjaSL9Sb+zkiuGJHbk
GoI6WxUlCgo0DF99PrubXruvaBhu/VwDuRaaUZLtk0fk0kcIzKLaT137Ud76vGp2PrPe9QSCwPLd
elekxl7S3D7hmiWXuUQC7tpwVfjB0PBOb1Eq5aqIBID1sbtP2m9LeC+oppkO0LBha3OasdlSB78E
WflTSJtCfJ7+gMYHiY9fopMJRuOyPdHh4fIwFhTblUsju/Sxaif4u3i2EcCTusmFn7J1MIhMm4Nz
k35Ms57BNaVvOiyQZVjit7eKu5728MqL8h8HtJ2SuLezqHKRK3IvDvv+4PYI4eteIdBvdYATWj7n
oDPR9kpMJFa/HRsLUG5rr9s4Sg9B7EerahRkxSqktqwMbItxy6M3FXviRp5n00kvM64AY5IjrVAI
q4VkBqDs8afre3zjaFZWbEcKN8Nj7Wd/4Ec+W2Z5dmbLOmPKX4GST+9t2LDg8vbaJMZk1KSGxCE8
MGTOjKxqF1opRHZb90v7C2Wl2Ttb0SH4k2AbV92kvBUOtDl8HJkzziKAWq/R0jRLdewgTFrNmQGY
UsDbTIgCgCHFCg8q4ujs7CgJ48pkXW3mQhQ7S0/2k8c5xySAu3rn7BrpWDu38H7K/ikZjGKfVE2z
W8JcAxstrWpeYnaXHRbmwLdP1rQrCqc/hxORDTqaTwMlVm3k6nlO4kfQ2+OqBRkSZDS7te9wpnbx
RlWzu5oV0Gsf74aNrHBDGWEwsL1lpvpwU+8Jk7IHrzR/dBjVu59OeIdQKto0Ff2PaYLTnuXlG2s/
KIp3oSAo0a7LQdxX09WWJN+ty8qARj8sUPjUASbVDL95hPvVi4dtNC8K4wzNOAwstiiFZay31+EA
Yl4GoM91WxeHuDM+iVWAb1TSGyIFKiRqQ+XPTak3qSGt20cKlg5XEwMVh5lzns67siQ4JCsvTYLm
jf2r3XiVUBtbaR7TJH0Jufmu25JZC9Gn9D2tnnKzGH5niGteUrPpZeHeKhtzP5ULiOzf53QfVaes
nbHFW/c1fDZe6eVTzfLHv4+SNqfzNYQPmaR18+/zwKTL0///yqHGRJUezCoURXmqCz/E6bJ8+O8f
KoFvxRwcLD5MBv/3X/77YZn3Z08mCQyUnPc4TkMyJQYB/3n5iO36j9Om924VmfvKmknsMcrDNMtx
1Ze6uNM5AsJRs//Q6NlBeOF5pHioCyV2xtAOtCmzs3DAUnnhEO3LxvjyBiBptjMxFNL5Y++hSjY9
9wk8Nglw4UMh5QSOi+KExuRPTXYxKMiMRynuN5GW5I2UNj9K7K8Bm083mTzIRXNt2AhrE7yGrDCb
sQltpVLwqPS22917KoecqMR7jrjhgs77p6YARCGIf90IxA+UTHtbNOC5MDQca2pKFuCDPfjtZfB4
SB0DFr/qx10v+I1mZRyLFK9rbpv0pSe1l9n40vb9CrMiPhG8vDTyrIT5KxLf0P7xiM9dW7MfbKwi
DzaJUSewKc2jEao/EDsOXPVCXH8oNmSO/yCNAMnFinNp3oBzRtWVN2dMy4yiVXjhFi0pPfBGsWzp
nYDHJKWCmoaqjaketSMMRZCMcatJkHDjb7Kkml09XSrKpvOkx79C+ksJWH4FJcsWRcxTgpCN/aJ3
Nk39BsL3BFaBr9qH3RayQLBHY/MMvBexSzLLDfEyi0Y4gHwkgPIP8boatk4nkTAPMY2iZdnWFpiF
fx/x/3rHttw5y/L/95l/q/bfR/9W8gymDR8ILYtlSSNlZv3/+yf//sD9FK4HGmmUajNq9FZMj4U0
DyIF+gAVGtoGQ0JrUuHWAnbICARwYYGho5149iaC21eWMai7yLaPcTfPlz4vr6YG9WyYZAp1nEp9
aNFYQaa+q8P0IHw2L68aeCpo7Fxlpmlg0aDAMjrLlTSmb1G4/d0oHYZDvfpt1XeBzHBdNDhIiQCh
Vc6tfvJ2ts2mmtkkVJiJzdlX268uoRSrqrQkgcbiL1o7c1v66u8Yw+GwEAkg1wgPw8RaHJLprmPQ
hCK5fdKdA8MXiCDzg7rfgdx9Law5IB6Cl3sanGqT4fIhZwUDniaTZZ2r+cHwCedszRk4YKKfXDxl
6RfNvnwR38Hx6w/OIBwGGX135zTdMWczJnUa+3P0GQelWhMChT+6yy8dbOi1aId6418nv4kJB8jH
E8wPv6Dq4Ym6DXI0TiEDsV3f9dkmyONX3wbqkg4oc5wGWiEvrLEKAvvFKPMSD2vI1HtYshSitAK5
ItfaKLxNJERx4Pb0T/DB4KvZQt/rdioeLvUkcPZHR+j8XkMSfABPzRgosJkDJu3K6WGNMWclvIdX
JOaSTE+QK1pQ/uScHiuO6Vf2ZnlqK6a9/siZ2OcAusd0V9Lu3dmqcKFu9/cMZcvVtJgr53k01mZc
faWWApc8JxZDm446zGI6VsGPFhyXRex7x/FoScZwEoW609cjI//+aODUW0il40otyUnQIdaMifut
CiPWJ3pZbgF4MhO4JuNUXthVv/UQMtmN0vfEMMfd7H1y72t4GzZycEEOQzagtaF2cUsvqHWrdF2x
EHZ2Hb8AeFuaBMRHgllNdzYK5kPt4MLF0bcTxbuVRc+OGw37sBouRld7p6AqqctChzeT8NAdThzW
pZ0c+nKOF0E/clZJIGMyfYd5J378+MPuMAk3pmyOQF9/Z+4GCano2yrMXmvpl+eJu2colAaOHWab
3sGLGY8AKJuG2fXszB/MMvKHsqo2BTyRkxnb9cat9bnW8XDM6WPgFflxYVM4vXiCfPk8xhPTKzo1
2hPBehDgZUreX+nSd+R5e/ZJd8C3FG9aqoMizJ8svMh71G/5ppg4IFq1Z+fzuUsyXc2TyN4X5BnS
n8dUEFYWLVxqNiKrQjx+rFUTabhVzzcORS5K6RhtydnDQJnfD4Z1AfQlSTnOaadMWG2MIMCShu17
4Jls/PmxbeZzXZXEXRDEFwaq2LCyyQfQ2caKJMOs3Nr6iGZWFEwA4CuxlcUtdcDFt0nIiplo+OP0
2PSW/UNhcMa86K4GFV8NZrirJMEg6GAlYpJ/mTnULJVWmz7Mxa4NsnfpWcPBnVDsRZggV/lYuQeD
7zWaenyaBRtcO6LicJw7QiJQds04pWskzmvq5d/KfE+JeH+kBt6Oll2vcofKTJA7vc7jFMuw7tot
PkSyjBJiJ5FSSJyYq0Y1mEUdu19byP/5CY2M5pM5rQy3n86wj6M1uXUfgZP7LAHiRf2xy9ajHnFY
4+FjVDB0K6duzkD/Lg2CUjwdkGkU0iRtqS8H2aIy/5g5GWZZ/RJEEPlnGaYbgDDruFC0tWPpY4ed
bpMbHeuG5qSbECjGRmjvEKIv8IVwp7NErUcvhiLOXiKJLE78INxMU99AzOctDWxsalOcnM1wFocx
jfz1FJToJkNmex6+/zHU73JIyNMy6yWdp14xzE8OnnS/sXgwP7uTfvg3bfxym5tIRWXwA2fL3JoW
0qywObutzQp1m3arXXXOXBrNeEJw0ATBtu8zk/kUM7qay5AekYslJhfZnOZmLIezYjTBm8h9HjX+
Yc6yJ4SvS3yiR2eFdsXcfDgocqwu+IoKLkRJbu4ZEwkkb/kAuIO7RJjU50GaaxAvt9FDBcU7iIsY
CVLkp4t2NaZnENb7VpsbnhOsfY7r80TBK048z2cc3h3V4NNJH7w/DbiIs8VzQuo4HQp2R5tznZba
pbDz9tgH8b5Vs6ArVEja5mARMkQxXmN3uyDnBW3AXdYTR7xmmCe4Lq/iKuCEpENkUDOGdemvNfPu
FiEeQ4+0P2rCTqylHhndbeFwzvfiKouBtg7j5L2z/HvW4WkKzQ2aB7Jnh/6TwNaH3jJgsCYvmqdt
JXsQAFlFmCTIBiiTJuoJwWh2QR3g1Zo6QCuZuQDTxa226JexAHd2Pj/OGnVXY5f6QH4buDCEWeQy
n4ULaTaanAGw4hlo3C+2Kka/JU8ceqiY/NRwhKPdp8SzBQmDvxQkv/1sK8DLMZGHzAWoBhQHlTfG
T1NDuM0cjnjISzbcyjwkPS4FBSIEz4R4jS3xNjY887GZysvokS4zDfTPogLTaSIuCNLuO3htRGFr
e53n4UszlEhUik2dzNGF1nu+NTqy4hYRZecxqR6wDM9+zZWQdtAaFQcfNcXB7ZK3sa6QDkrjjmYW
Pvhyj/E625jRFK97brwbcyo3JuFky1ARvbMugIjPzTbGQPOo++IgMCcvVq9jt2Q8h3A9pszfpC4H
iJFvU7t4GWvcbiL/ch26Qoaq6GtFb51FSpnjd9BxHdyQtZd/U8ykcG61hcdkLDeNDOXKksZrK3p/
XfqBAMs5JBt7est849yAwghDDroaLlcKErKSxVHE6fPQUdKWbBIvgKtyAAtpztqRal+a6g6oHQCb
YdeWDscqD1w24qv1KZXiwHkhSG1DAbbQBYpd3rn6KlROJ0U4S3xzebN9/V55z20ffhVEBhwa24D0
iJKUnpCmXXWK242laL/EYstwZHby17HBBWtb4XHyAVEQUcB9cyLqy0VBBNhtxwmAXJdcI8vWw7Fs
AT4mbozdVU27rmI0R8/l23Rw9Q5qvK8Gy9oFxSBpUGKj8Cr9nbm4OklxONs5/rfG09d6piBTNMMn
JkckYFgPRQ+PJIHy7ncl1M+tDBzMVFEmuY7Ue6tx0x0iUx61XopVxmaI0iu/JCP5KuyI3KIN/8YN
lti14LEmqOeqRiaRJmMps/gJS8giKAeXkxBlRJtJNA1GYNGoxq7qp7BW4kCfGhXy3iVcREuCkqp0
C5k05g/j3qDtTD8c849wmoMg7ZB4MqbixmPf+agcyQzrQfN62biBN7UXzYjIMXGyNb1g1LYFymhB
+tG4qF/tUzY44CmGThCyGIMZQ54sKgsMFdPAWYPFyyPrOBvVjWiwl9xk+E9OU592t6jzX/mKziZU
tB5GOjBqyd+k514cx5Gra5fOz01h3BK5DBl2FSHB+0ZrhqBLM2agk434caubltjEWpOrqJv1pPJH
Y5DryHDeHR+uTBr8BlH2qcEsZR6iCm/89IPs3q05qGgCP+su+s4yjxYKohkzGt5VjB++6kwaIPlF
GcWlJvGowY65kpoJJJKYHQ7MK8UhqTsJbRnPPwY5oKFUHcbpPOe4JkyPmw3l6aHuC4HG8Ndsljcp
d/uDKnOWOxqW3WLqpUhi1RLN69FuCQtU5TbSHbJUYdRwdAzqS8Tjl6eCfWZO3ck3448ReR5Purce
DfQGzWIrNJCUbPlyB8/Pn0tvElfEcWdmjP0evBTe6pCBTruFRsnIL7BBZ6XL/t1sjHC4xW2zJUUP
zPkfPSKE5KJmbXF6PvdJZ5yDKpLAE1ChOV16Z1jtHxrRa2ZOv94UkrUj6fNAGOL+Fc5/Jd5P2XTP
3ORGTkn4SnBtLW6bO6AQn2hd+QUBLqzSusHsX2rsuPE3M60r5FWyFfAWu/UhssM/XUVqEZBgIgla
rOjZVKHKlrxszRv3fbUqcLqtZsrQtePBu5Po1hUTi/TQkExnW8GObwUnKED30If6pFwB9NCracOp
Q1Ynn6wW81jWyuexRtQRTmibMuu2LBQjmR5imbvgKeirWfTwRrHxp56EPpK/S+b78xy+evBnsjDE
Yu5f1aBQxkLCMGtmG42ifgkqnGvpolmmp9rSgbVjPgE/fZdJiyFlwYhD/ZuOpJ8xI2DMbgPkm2E/
JhRh2ufnQXD2E84XW48fJAhAQqi5apG1euT38oO7YSk8qCk5jn8LQUNPS8Y+KPQuaNwPpuRqMNv5
CcHbUTsz1Cp6Cqqpn6ZAk+gWH5f/CM5i1xgvyQiNqQuLmxn7v/YESkTFakMTuwTZqeYNeXEMkTuM
+e20b0YORgd/KmnK70FfHVXAxBNWyqY0FM2x/scMEqRLsXqYVMU923lIo/ir63IYOoivzDInEgcz
N8QGcadLppu+ip4y590FS+KG463IQ6hxnYRoTQd6mKKXEnVUMGbvRNJSp8fZvhhnQl/Ba0xz/zPX
8zsp1PFWtRFo79lE6UjrMlLMnRsdb6V1JnNL762++JRje/Jj21m1YX0E0S4ROCkqnRmFQ+2/Sht6
BXv4goy4ppPxtWxZc9GcUBPuixS1NPSim40hRpHAimWdH6MzflI9oqM2H3E5Uh0Y1iEkooLQs2Ax
8lwH35P0srMXbwD6ABdJtoSSOQONpIIEqXHq/9ZkI1ndeM8Dd7X6J24BvLmNcGirO38jWT80Qjbb
NiqunSARQFB5FWCckTeYf+2lEAZfF0hM5fb0lwROe6vc7qYDHClJA8Ej5UD2sQlDp2J0H9CeyLla
D9WbmOeMgDz53OMzbbKAC+1SWhr9QxmO15iLe0oazjJRaPgCDnl0UfpEJNBOhO0e/Qu20/tmcstN
AcqTCDOEcmX4GVvVJ30c9JL1Ir2oh53lYYCYmu41FGwUXcEkWsQn3/kuDQsbdMtpX+PXvaf9svHT
5m9gTu9ZDJeZ5Jfbsk6cjsk5t5vNECcuMg8zoHhHBi7s+4FxY1y1CyEr6Xc+5IXUHqKNzAZizLj4
cEcpjb1ve0zCyZTkAZmxrgILE49TUvBQ0vYF0sB6Cr8Ju+Zu1mESGPh2TIJXDvGeYwG3ivTx2Nnb
yt0jIiAxUs63sJHFljnspkMjlshdl2WXOJ/YMz3srsSkbzJyfxgjSiRn7Ml0aMmm88sDVucbRs2z
USBANuLnEqVhO5LB8m8Ix89NLMM+No07RpoEQojqRRT0cSrimaMI2dyEVpRnn75gUX3Hlj4WMBNq
zvTE82/+qO4C0lvZVba0KFeuN7ornzyplZHro0h4yHqm024yP9h2jAy24fqfI2R2uT7bffZUMJKu
Zsh/rqC8HJujXZZHQSYB9JMz2sNrMtGAbkUFYVLM2yCjnsJWu182T2EVb/9exMZsbNgA82WunW0a
DnhkqXrLShN2MmJBCg8yUtdMza+lbz+G6XAbSsRF2biTpA2tkgKgfhXzbbzsswyqT178A+AjBqYD
P1TlohKOABzl2UlCYwFfdPJwSO18V9xF7HReQOZ27B9aOIVQED7R0S/ztIfC1xeEfeuhQoRUbZNI
XnGX/TX8uyK3r0g6SYksIOfkDc5/NplkMmlKRyYN8/q8vCOWUyAq0xyry9AlIbKwRj22Cjq9i6p8
47XDazCV3zx2R9+Iobcar0EBOi5kxQpFmkXu3pWz92ErLNRTn79GaYoyWoXXma6CPRofk2cvohLz
vpLBPSHYVIqZfens4qnOx1eM8MDtXOeY+Qzk5jYEoRQGDzjXcYyV4uS4ziHogteu+p1S5qZcB+mL
cKZwceE5IbxmmYWXZn+xlsPKSwA+0awFJVHfGAl/laRoJT6/CWG6cC2D7ZyLF1x7BKj2w5OLs3zt
ocNHjpEdBnoE68Fmk55n/4/dURZa1qeAjrJC3PXuy7ZcMdb6TJCqBMq7cBV8E6V4T9WPYxjeNjBQ
AqeMqon9uDpVfSDJGyNLOlM/ZsE9pnbIabNcUBYZIgpsG06iIH35fkld6z8kAnmI7x9lMvBLWMhQ
9Vs1Tz/mqPaL5ppnlG4vj0XmoDOsQvexw0EDvjna68G6eVR0yTCdsaEdczLGVWA/l8G4Ma2Tayps
UCbVLbOauf5FQ/LiOT1efEfa9H5GRrja+Okd41GV+htlbca+722cuvrjWgg5Jk40EX82duhsFZCr
4nMSSiGButOkl5XYh46T6bO0anlnkr1jUHe17XROXYKhVUWWSaiJoJyD16bkZQUVsp785JBISBnJ
+xgJjuY8Pmb4SwNhPcQ6+i786Dghww3sIETnm95PA32digQ2DDabljQ97iomdUr85aTusR7xH85L
6HMlyzNBn+kunIjoIcEAgPknE+JTS1g4iKt3nTKAdKbslW4HwtmMbQHqDyO9gLCngXRXq7+WKY21
cKCgtxg5mycKhxaEBW/q1JMr7auXRvXNsWfnYApx7Iby0xGIuYeM2YDrW6+ABmARm0xwuwxSXNN5
Lz3DqiAyWaWQB1YCqkNDiZB7dAZoBb15MYZGuFu7oUzvE994kQHtx0qRwKN//ZRHWZQzrR33rq+d
h8JbmhERP1WZSwYV+TOapIfSiykBQ1SuCclI3UccXRxcsdd87sH+Ntscay8u+a8+8561LV7nrDiN
JT8xyMS91/CRRF5FkWpfUzxZQWKd9SRdECJM1hIaPDgHARmh2wR5yTZLAMN29IkdwjkFRdJUuPu7
a5wg2gVc2yt6HM1Eu1OW8Bdr7leB1egtN8UnsKbRmp7mp6k1Pje3e+e2c4g9wpmSjovIrLDMIQfn
hj165ZEMOKw3nwWTnK0b6Jtw9XbqSQzsuQv3voU10HtFnXG0dKOInxw+q6mqzpleV3X7HnEf5lAi
R9J6slOAOjhCkdA5jMKnF7ssPrrKudmdqaELvVIPVAwNu9eCxbKKY4joyb328lOVmJcQMTYkkK3p
2JfSad9dcPCMtZjPqu/cs96XCqZJAAjJsW93jtu/LV6OcHmNCfVCxBs5H6J0X70h/qztgPTv+lzD
M9mSsXjsUn2p++EtIVRtjamYr0xAbuaCNHbvGCyxqWDx8UX5VdXJu4wJY1R0gpKaNhX3vz2Mj3u6
fVzDA8XkV9wiWW2EwfXTbarzIL5QV+PeuysQaxbxdI9xEXV/b7SwmMw9ohge2HgToPBZ23V+s6vh
XvQhqhA6nL470BWNUmToPmSW4Tw0xWdRbLVl3DXMB/2UoWv+2UCYWlniyc36Yd9AQwnn/MAR4G2T
Tn+b1fzqdd6D9PRDkTefstcPfsXV24PzjEgLQa81kYuELz+gzEOGEamXMo+wswjjjreX+s1MIdrW
as+gGNs07YZcAqDTAi89IhxGEOqL3uPpPySdx3LjyBZEvwgRQMFv6b0RRYriBiHX8B4omK9/B/OW
M9PRI5FA1TWZJ0lpezB+JVwStQseyRbLB16s+cvthnJhxMNnbivWysujM05QBjyu8cEsI8NkxLhZ
RW5e2Ck0POYDGYOSMrnF1C0wjVHzEKtB5BqyaiYyZk9FiinrQs3Kdak9vQ4Wm2WbzJZA9tRltspM
xGmYzmaaedTHnCAnBHBWFd4VYCOzshqQqDLbTHk84KWsFJG4qLGxHuWMyhwlJogsgi6iA2WNMCkE
7q0X2L+R8tGkJO1JvfZDUeA5rDDVTmnssX8PHe/NqhWxVxlMzhQJ5yirT9DJ90XZIKBSsIxRi0F1
IDCLm7qIH61pvwwsK7MSWsMsztKDDCBaZnnJpIM/y0CP1PqEOiG0BoLQtPc+zK5J4O2CEOOsX7YJ
FAMcnnm5wnmRb6cbJzIgZlrZQ9dHsTFUytHQUU5+7hYz4+E2OLC9Tn9PkUTizK1eJR0skW0l8Vxy
nXTiw1abs6WbJ8OhTQsIf9hHUjcn/iJp8tSnhojZq+ckxBcbrW1ecdEiz7R4KUEfc/86ORuHpv9y
2LH6sVvMjaY8kJD3j6t37XXaEWCgd9SL/sIUFsYVZxE2w1c1op/Wa2Xr9sNcjszVVGugZ4NXG1ZI
d/snu2N8c+Pw6LS1Bh2eoLgaCXopL6MzUh7QKzIVQK41Ey3obUxTKszwcpPpyidvNMcyyviiEoeQ
UWqUSXfuDdjR835nKeGqrszbOGj3NA5IHCDX2HAc9A81jk4SPxn8AGRNLfeOwuYITeqtixG3GvOp
iZaO8iEbFpXmdB8hb2dCKeJVZPmsmg1938XZChvAmTqVu+vDbfWeSK90mzGC4kVYJEZ8rgP9wdlO
I9ZCGpVybxMiWSsB89r6oCshi9zYZ7duP0pB6Kg6DIceJOP09A5KS0Youxb0Z4Ck9O7c2AnayLDc
CnByToJRPoO9bvtE1BVY9Kqi+x0y+RtgkzHZRs+c2lJ2uTWymkfZ7EhhzzKOunkQtTuANcscyXJV
MHLPXKRWSTDwTA3ik7f0b4zKBmdhsrNTE4vhGP65Kf59X4cAZcUmi7vsp6r5FkfstgX5pXulYXuo
CB3Ta1ferbJ7tCW8T9fFhdG3rFlqLAYTzOiuQcejQWCzEnplhfzrKyn9iw4kYGFFytGJ03aTqsHC
VDG9glUPCoKhy4PiVGdUXec4dy2+NxRkvo/l2VfZ7jBxfHh2sbe05C56bmiPMULehWtwXajwtWWg
xXcbwl8VUjWkUgmXqYb2JMV2yC09wJqEE5vM2Qmdc84ulOr0w1F3L+J2ryjDRSAMxuz73RTZBlST
WCaJ/hFH1YG52qy0x/vITI+GjkUOKfc7q3TgzAXOybPkU47txlTN01BEv64p/LmNIBoImreRnZJs
yjHdFs3VdvINGoO1aheITAE+B733kRPzB/ptzf6dqGxIVU7dgD/H8Niwl0HrQBYk5R7JEkguHYb+
ShD+k1XzqsE9Ez4Na43IulmpKtTWOoIED85qlli3VviL2g2OQHppWceOwBb7FNjxGcb0yvLwAzuC
9zYpdgVmgEFTMATVoI9inC6Ti1ihtqwGGhQUPcx49OOY2bCJc2RmHb2vBLIFMHpDC3SwGt6sUmLv
8knfYl021znLVhaNoeMnW73F0N1jrMboY3r2pY3dz4hSDvZnsx+Qvw8J7D8FSU2vgsf01Jk0JqTl
YF1UkgDFKMWcfSyjGiuvN3Y+4mTEPMk0Q/tOMkdZ5PY0J6RdXTlq8GYkJEBppBWuJMPpBMfHBnXS
qiB1MfnlRXtL4U5RRU7SfS+6M39RtyL6ddA2Mfo0+Y5TsNA532I7Sn8bgOnDy0FZGydPxCbuzHYq
SfcQgesGhKcluT9jkdXN2gk5Ocp/vYsQWaB0Qzn3GQSKfcjMbSR7ws1DqGMYpw1dRQRcLquAeywy
2eXirmCGbTM7gFRWrDyz3yshT1iom+i85LhPhhwrZ+fht5iSJEF3pcxWOu7cJNfCpYeaY64N4mnI
zIHTB3tETLcbVPkx0sjLUPQpf4XDldpei9D2F/m96LKdP+zsvGiXOW6eRCVXR7HiDEM393ZhVx5a
KoZHioPh3EK8TrAAxrCME+wnaIR2QUn4jsgrWPxHNGtzPhtTbIBuHSuemAz4vKKrl8hq4ACB9Ah9
dnhJ5YLMtGp2psk35M5umZS2vcAqbuZ7AMMtU5vYXaMq/iQl8qF25UISYcSJHjBVIblSwFt2DDpE
IQMsnkDOIfoupNPJWYYwceWxvVn1874N8V2J8Dfw4zWtJS+Jb/XzQndWusqESvTI6VUnfvUOsge8
iAs/T8tDEmXbpKjeA0Qp0n13U81edkZW8zkCXTeAAyJmV82EjdNUU1Pko60pX+y7DonGTM8xuZdh
T7azEn/nXGr9m6ezgEgb/RvwYbDr3fcMYtfK0zzwDEOB5qvbDyjbmJnRsqmVS09N9TXNrCXUHABL
MF9FfFeD0KdP4J8w3sNtyKLgMlTFpWxV9aa6XQsgo1LnRZtEL0Mn8EVlfX/E5bwsdJ0sePrxmZKq
ymczYirXoyQ7VnbovIFafadI4LRNjeBcjehpDEMUKCaluMfqOdbFwglCHBZhLA8psbrV4LK54bkP
ouA760hZKV2tWYwm+QDdwzTd9rPqlGIbp341D1pmqHqekmfYHm13KN+xehh7v0OO6nZW8oII+G37
KMOrrK+3A4jnU9ByA6VV73zSF/nzqjUEkQBCrJFc4FKyzKeqBN0LeCGOwlzJDqMdlntLSOIZnOw9
MWT+Qk0iF06jKbvRzIu756rbZixXUSvyR4M9AdsFP+KQBLAa+BRTpEQOEp2XbTvRmh0KFv7pk4zV
lyFg3WjgVrapSnJM2Dm70iq8zzQR+76xunfUxso+VZnx2H1XPHyzXJphA0O1K8YTER2sePtSX+h6
P0EdNTLzAMXyRVSqFS2a0rsOBTM+N6V/HvqtM5BtT79jhxn41ojgnFZh3dUibRNCuxpquEi7s5Ww
jzfjFltri3rECJ9tbUUbAnk6Ji+z0nSBnffWMZtU3Y0dvNWQqHcM+Bgolgaz6HouQ1YjFUK3OUSv
p1vREYJnLqvoJf10YP3cv6ilthWSgojXI8JeiZmWRm8M1kag3wlXltyy2jWKYVJSVO28bDwxmlcG
SMCSYx4oz6rEI0ptwz7Q2FR4h/g92QcEPPGzngCsRENNqgbXpOUGdHyNsUKXk0IegYcp8PcoyD5d
60tG1o3ijIC/6V/gik8wVZiT10xuQYHZ9HHoaNBUIILJqqXe//QhwP7SlOE8H8fLWFOCDmxcUArg
kvc2jCqftSnLneN4F60F7hyp2tkxOnIzkJ4OGsj3LCkvWYnQLFEgGvAOzKYlaRNCelI/Io+zuuBK
C5j8CxwihqtSRbDiZBiZaFjmYuvqWhb5PvobcfA73kmXVnXdk1YQKnwrokJfZ5LcNgvjfyYjoRpZ
EPDn7jfEH5+boZghsiTMQmdwaxXm0la43IsiXmJGsbiGgbb0omPA4KbGwmrMWQXVcTa2cbRwQrdc
WAPzyWqgQGGKNZPjIGcovC0M8CxT4HEvYwfjoFkwpAypQLUs2ojs2yIrmoyntp95zG3YjdLnGAXp
4/2JvR/bcv2vtciPHrOHptA1JqEG9pAUFD2rn15NtZH26lIUKgI9B2goWa/opa8IxoyFaE2xLmk2
kVVijkPqkmToc0CoIQjGPm43K1XAcujIrenMctX44S8z15CzHsGUmVfbOMLyYSUoI/sabnlmP71y
uOC1YNHNGwzJVjcZ1un9TWkmrUS2IS7+0aNiBJmfLS3tYSv53ziCedSbdsXvlnsCt4Ywj6Lq8ZsS
8DGgn6mbnLQFd6XmzXeF52hTaPYVnbi+1Q5Zrb3LmEMdNdAD+V3il9cM3sMlBvzMhYVeggl/6f9r
PfHjhHySQtaYbLtLgk3Xp45eQkKgYYbSFTNIE6iHAmgSE5GR8b7qv/FTlcg6e3N81xtEYHaXWbRN
pIPX9SZzaR+tEIldHeLDoAPNY+xKXOcb3v6/jEG3zniWbdApc8v3hN0vu6qiXuREeM29qHlDvMg3
AF8fdWZ9U2oXfg4qgOY/KlKM5SCy4G5WwckLSnMxtsRqUTWmdXSPpYNTB0balvAF0Zv5idnalEY4
57C5KjkVnBPUn4mibYyq/iUt+2Yi955Euwwdiugb8s5BjnDKfzub6IOsVV3EdObV8w17xsSMqz35
lFi053XO+QeKJChgpk1KS4sAs7keSxsTPEh2xnFNpa6CFoeWh4LbGCif4pC2SFbuT4v5w+8T4ucd
+1d3TeCxXjNTWV4bLUq76OpwP5A1NRmB7HrSWdKCJQrrsMhfR8J7jXepmV+1Xu4LRBCzIEFVNKX3
EjR4UohXkj4xxmHnT/tbF54aqtmyJJuoEdk8E8WDONZH2grM+/4f466HpfY3Jqk44EbtoEmcOWiM
OdrLdlbrGNGZcyYM02d1pbKM/DcIgFShh7WFtVYB0Y41WfbbMF8xTbDLTdkv6zDTVm1zA+9A3agz
QolEf7awxpn6ET1phPZs2tbmDksIJCQmQNYBKRGg5M8wJXHKiTxyA9xd33nPwdGvndDezbHbhXXf
86ryAEb1h1aZuH0jeKhBS/tYZ8CVl92QM4FhdbSpBP2SQq5ZXvzInMdLEtdRBVOg33S8THeVW85x
mv0h8+NEMMYbxOFyFQt1r0OMQQ+kYGIDh5OnGOyq9Bn0PksWc/wxJFE4Ma21b9lf9quNOEPb3Dyi
s/9xglNqsZ/k++lmPA/lU/pluCgGDieVTCDFxSLpMmaQPaW0zFH0sXi1x/rUdfExq5slWyyMRyXa
u7HFkcsKi9Gzt1C7Y19OjloHNlUfY0DQJ/Vk3PGnK1LoVtWYvWp5xL//TzH6T19ZAdvY8Z92gVuu
hVlB0jJVMSew4RqGaKcH/+Va9I7REkgf/w8YUuAx4puhFfZGG4Ind9iRYmcTRRmxUhIFaUXHI/Sv
zgdspEa4u5wC5YiboY+NIGkVOiLByEN2ydh5VgVDtYXHdmC3eMDBvQTtscCXGIDlQCRQhskTMYS2
4Ae2uTgB4VvvCj+X6ulvOWPKOUKlDcPaP4bzjqkPvHMxGRT6TQHMyLg7wsuaNkcjVtge4eKvRwT0
Q07CRv4Rt9k8VYiNJxvwqjcs/mBoMH6okk3PHo84j+ZGtjEb1RgPQm0uSBjEPhuH9iLpWT6Sr3aH
lvJRF1W1w//KzYk03Jc059JgLESBuOyi/B4H/Vs0pu9sV+Z6l67pshtW/M9soLhqBJcpsYnox/U/
iGp44XLYEBqUNBIHgQYoHYIE3OjVNnTAP8h07ajshOugW6iehYsDQgDcG3WLTHtLMYKSBX49LYoT
5eeS9zGGosTG8NRavZz3X4OtPmRY41aA6HeqhnpvSns8Yxh7eGP2pdrVdyw44D2tULZc/cqiW1WV
e4anf2i4E7Fz9Sc+3Y3VtLdQI8KyCbDe0TPrhniQzQr8+MetViaesrqF5DFqfCqRrTDQLs6k+FmL
hBDSRQcxetZXNu1szQdT14ztCSz3khc5PKxk6o0fs2iy6m049Amil+A+htaVkmbykMIUerpR4UHa
7OulBnCp90jFarVwF0lgqmO9rRi/GA6+1bGgwUXp0SDKWBPEdw3Njn6h3pUaCUSWjwaTSI7P1nk0
ZvFNL3YpAkx3k+VlqZI8XTCNjfJEvkApMVBuKVKscWUnWbQ2tWGTdeGykii3Uwe3LBbSbEY584AB
Tl1X4S9HZxKx0uOmBWlvZL9a7twyl/nigDljoIaao6oiewZRdT3ufXSdRWM8kPrdSYf051ktfjRk
siIJf2tKgMZpLroTnRFkr3MrpUhG4Mlq+YB/6JZjQWydYGvq/tXSkVipgqs+zIcjJL4TIPFVFkdi
7Q020YWUoO4ANhDr6NJ29soYHVQpniTFrjJpXJD22UTTdVspMBWjM11gW3sbRPddGs0tZ0DR1cwz
3IQ3n1yRH7/33qGWUa/wdNQInQZquVrxlopC6lg1miyyRL0LPesHgs85TtCpOwMCDpgPhSG564vl
OJboTPKra2OP6gS11lSmSJ3xrOdTi9hmdIb7ewAphlVEc3jhzbvqVpe0GbdicO9+puR4tot9XFXf
lMezuGieVZRSVWJL69HTB3KViZG7SSeak63ZRXaDw8gO/1uQhvj7PWUzdniZBXBWg4/U045IpQQ4
euvgR8q1CzMEHR5ZBb590v2EMyHNQ06iVYfkQxfsFWxLeY7J1R6SRxmiMSrznlmjleFMohTsjIup
7oT6z8XWxw6VFwz3nk1FrHY2NXnyVir1qq7RQlmxP4f6+sb6G+BJQD+ZER2AHW0R5mdpQzpCUwAV
wG+KmRghAQ1UYl7tHKG75fMUxUeugWWT+a+rJS9X0/60WYvkhssjOieooDusYzOHEfZcVwghccJ8
oyHFzpT422eaiKYBLC0OCJQ6nRI328ZFIoJaAdIALMK1JY1/tu/WoGWrZ+kGH73WHPKkvdUGj26V
6+m8/2eNzC2rZNGwzcJVqiwAIw7zHJNBHYW/cRGcbGRao1u+BRV6gzzKNlZC9c+meS8j+1AwdGZN
wzxFQRnAXxlIO0XAUb1IhjaXlgcpNCAa0YrRxEkHq8AUgYDY8TeUbN8VH3WUoisnBw+2IJzQIH9C
QO/JOds9bXghOHxPqdPwAhirHEf7vHPP+qAShhYo1zBKXvhJ76nNcw5rBh6BeIjA7vg79T89wjw5
liW1g/ODx2icGS1VRh2QruZXPrJQJTlEDXFAucuSPX8GeviWNc6pcErGfb2/7pV2ruW4qMHI7vOa
H7iJxw8FlfW6HSir1eTTor7xJ5JOeXeULCY9wqQz68V1FJq97pz26Vj3QGk+VAHWTKKqWDSBvxF8
GWsz4UDqv0Rg3nMSaabfuRLKF2lpZzvfOT5noYIicN5qxb2PhqNMLBSdkb4UgXqpQlosVpl4AUn2
tDs6HWMpBNtDo/e/jWpEQgcZiD3dDX/MwQrUpzU2h9YGjFXiW4jRaXlgcPGMyXVl8gOwNltVhfzB
rDK9tmHKbZoaIL5ivf6RDuEKLDN40+cup5BfDvsyMp+RUq2NkqsiGaNhWbP8635Mj1swZk7PpELZ
SZgsUzDb1UCRYA4ly6D8rPnTDh8ICbtrAgSxNzKUtocpCiA/d5LXrkM7b4ElnVmOZSz9RFCEpwh4
1FtlmdWS7AvsvaVGGo/1r6UuoMjctDYLBixMc8cp+bBDJoKDtHaVIK+nZw4gGYRFY3NUvPgn0EhJ
08r6HfcsbEE64uXKzLVDVHElBQSd+n03zGJz4dstSTU44yFSQoNKF2HHltQbUNs67Drog1ntkLVY
GeiScj35Zw7uCwkwdm/WynQiFLZB2S1JVI40DmW7ubotOjCZ5u6y9eRq6Mnv9pV3zCucWcwvOk25
oMHYkTOM7gU7+JyY28dUUtUVjkTk5tD8BwPjT8zmRRFvuTZ0k3uKg4YEJiWC1ebz8Qg9/Y0Mc5cE
8gcv0u0/+kQtyEfOpu1I5/A12jmHEkFJJxw/s7Q7KgEOXCttbm7PWIGsbmAvuCSJldBWZo203gNj
QRy2sRLlMXGLdyPh+Jsiqhgq1Kvp97DUajvtwptGbN2MEQ2d8k8VpPdB0k6afr1H3300gnxnmuaf
x5NRYhWbWVa3ByCEukppDizVp91cPslj2H+lydnrzA+MTeuksMe5phdnQkqRIJfX0PK20jd/yIXa
Goqx7tPw6ZYhIn+FBbMPQZX9UsyTMXh+je0JAIjT6Dss4oE1tXiR3DkVEjBjyizWqQrnjq0M5PsY
R3catnv+K8b6eejwgNi1dawKEpJVqt8wFB7XPPsiwpQWUvtu7eHLcFyxaIZyQsnIZVX9nyDMnNZW
PjzbEDNVe7TF5JyEe78oDPbF1IVCbqOx7Q4Dsc2jhpuhJWiKrZBxpQm4D7ZM54LNPeKl8N42zLIH
KLKsX8Ll4PMctHjgZ3Ei/rnumluWGUcNidkxDVTNpz7FPh8IKAiszi8AaS56la3dHEqoooiLlxbk
6jVPv0CRSXhxoqkEafpvCfILpQ/P/DgM7vu9WlgfjRJtp3EAPMkM9ASiVwvZcahWzyFLscc5wcpv
6pqajXbdQuQkS2RichiXDmISDpQ5g0UJHp1fRerelUEYX4L5A41z3xG30jrwLtVxqSlWshzL7Gmj
nO6rRptDDMqDJAJsov70Bt1TBrR7WoW/VA9nEmReIBpErSWstqG/lj69szLZBTSN2Lco+4kW/qau
SM6s42nXEvLYk8E8rzrnBcSLejAeblhWDthahj5EhMmNNAvL7DPJyNJ0sv7RBZB9VIMHNKfKseLw
t2MLs0hsfZGY6XcDz3Phq+gtCOfN44jRPej+iBhLpvEzLUQBIiF0j4529dEsAhugl6j7rWeoMOrt
MFpwID0cr4ZLk7DmbNx5YrEVzHNmuGaFyox9yKCFERnLzUUUzY1IkK+YNbvbUf3qI9yzSb1vRnnD
DkRBKzsUn4OnfNpIGoeKF3SovYDIVeIkB5MPrG61zzSr746RXa2uuYGWnXQyrA7w1z/J7817zi49
ty4p+hui4bQfVzAYtvT4aYbMMHyWbThL2XWVOGHtR6ig6gqAlRrEbs1DumQjwT/hjNFGL+2ICY7P
ESqW7R341Dds22lfFp0dksW8WjNWTmkCPvY/A3U6q00zA4rxsJjgs28l8qnmVtEd6Pt6e3F7CCIh
YNBZ1ujDIsW1kDK8MQoq9+xmNXW3rLtEUOeeRpGVG45SNBiKAlMDhqc3aSkIs1nXVzspPxMUlIWi
F1gH22FFrveiaWZMt6Y8eOIBKgLXiRtimQ2jZmSCVaIFnVUJbora9faiZqzHxhvD4rSfokRRsRPT
RzPT1AVSMHvtWPGdOc93aNHzGtk59+uHGwWvIUYrphZcCuTSQHIkxr7lKQKZsSlr+JtRuhka1qPs
5iEYHj3WAGiYorVCkjcccTPediXeBwtrUR91FZWvsiOmHnki3VPjVr++4V5FrpNmpP2QwP7LyqKE
zLmLU+/Pt1CLBQMSk+Zi6MGBquYvjVkv2F6RYinP8Go18lIM7tXobgn/ZRG1/i52jUOBHVU10E43
LLBCf/illltZJsIsCxM0+uxsWNs9dlXPUbZD/kXOY/wtjWNLGBYxYSwgCfzh10IiF1g+DzSmZQZ2
1dzTrEvZMBrrAdX2BiuAYufU9ofKQOAEjXRtud3b0PklM8caa81ExSTRq0lrIsss7j9bTnyw6BZo
4Pt9bllrys2abByeRPkR2SETx+ZI1xzNPEufI6/0qW+g3XiAjLH4sPIjhB4qRE2yruTrkw8bNXuR
xXCkuuIZBRRlpEH7PmRLb2hwNruHetJNdcL4cb2Au4iTtamGryjjpo2rD5Iy3GURuV+BE9wlk4uq
Db5FwqrBsVZDQt9TKeeU3NY5QM6PiHFVhW1iBmOd5y7Z1jEPkkQcZsh/rmJ8aYRPmHEaz0codpie
NXqvooGvbjGijANsJo5Bf23pw2OIp/qYImgkxEEFiGEyGvVq/r7B0KEvGtlfjSaR+oQ1TDNcFB9R
nlmq51axiZWmGcpSlLzs3PjY3PoSxIwSMEFXNeQ/14YZEjDwFTXXehhXq3wy5Eftd1CWl0biV8AH
r6TuglLtDvrmE8nHI2X3uE0NIgqn/bYzFms0fZxFY/sbEEIJx+Ol0GLNQz9fW7r+xbt0MP3hKkEh
Tpvkm+FRyNMt3Ugt+OnMfO0Vsl/zRF6r1Fi2dnkbsPWCgHTJ1oOqZzrFD86BTSfLYasHvjpvweFa
YlbAMl2AMDS6YrJq8HW6kB0ng6WF4jEk/jURU7C0Y1rkJ7rvaGyWpC8GhGLZyFG4LZ08WreNDpS6
rgTi/pQ9jH/J7+30TbSTuMeWr2Zof2xX/inY1yNo6QpUoCpf6xWy36iGZkLt6/Ci8DYFJdhMkANY
JoMEahhzZ4vXSUtZL5VbHP0rt8EUQVSBieHH3KcxMkGhJDcFhiGFa3pSIKdGQnHfS59tM5Dslrjq
2AW27WgOEnVjD/KPNlOXpyRqSHZLOeEdeAuCn0MG+god8IL7KC/A6dUZS1Qfv6ef+XdmX9uyRkho
RnfT0I91Cy3FcPtdrSo3R899vPySGGzjnAvvHoQMwSn5wk0e6z/EhB8zUE194B16mR+Lplo1Vgxp
i5csOvZKEaFZNWjDkyNuinVsqueQuuR9qMobi0Kpgf4S1bxxQ8TIkcGUn4lvxiEEJTheNdrSysFC
xg4O7QsHA6HfXXcugpZ+CJ9RCj8VzDQjn5jNrcpQzwSkQXAbrmXsY6JTLeKEbBw8vfLesBBEFEKg
C3pBJrNuCNONcZhv6jcvlrfYgN2a+Ga+rGOWkrW7hymHEzdViLnJMKU3lI3sSPHWwi/uyRsAiSqV
24gUjGTgxIEFIFZGTNQ0e3eeO4YCAgI6wAjvgIp67Yr+Eap8g0XCclZgTTFxFyhJS3iaibU3R1U1
PbARodv/PWNYRb8Sa4DydgJv/uUo9ZkONVwaRv0ty/B9GBV1VZR6tM+Z8OP2Vm+p33/i0EIVT17j
sofcsrPjq7CdKcSRUMYQ+MXcqqpk5fhGswyD/mEwPD6ZIecsbTozu4Ebxo8DagUEQ5kX1JMjm3uw
JaltUmYWReiseU51dntbPP9E8uLL8YnoDjpquyn1T43du9tpjGRbohdrw+WUXWrYz6XMskUtpl6p
T1/aEDJjdk9VEL6pzMPw3Soat2a+otbGIBdSn0DsmDOgtewcKp+LqMKTYj2AUqqYCeNwnyfehP+u
PhuMwT2YWMFtVEptpzNxmYEOuBA9p800w92m7fDMdA7lMs3WDlMBnx9GyuKHwEZ/BVgEZXvD38Vs
xl5Nl3rASG3gEPUz79PsGb1lU7mumKOzyTX6TlZBg/Q+E8pxiIHfGbFxWz8y1VndxCdNsYO1jPC8
BOlaz+OdYVJNWHF+H5tWskpUfwSaVZL2MFFlHlIUHhcpgy0FLB2ukMeoRmajT3aqLE+YQaBGnw5U
SiiQ6oF3Ugtv3Xt8rtaXJ6k5g4K6ZogAcMVV9z3xNYxRVeZ1V97ayPon0/GtpTBsm2ydWO9YZw7x
kDVrg22u5sXjMqipzfVpxdxA493FkXe36oHFS+u9W3lG3WeobxjqSf92MzJeEMwb2bZWIdoJB7ZJ
7UTDSUXE62HPIT3PSFgAluGOxLCPTg9VlKnyN9EARsHkmMq59i1G24oFYe2x0NoW3q5oe4cMkOaI
P+ZkRbzQcjCOae0zhbCIq1AH6wnYeV4OtDhj/VCyMD0Y6o+dmcvCM+AVt9qt9eOzCURrUjvpi76V
m4YmslDVauHk2qdkSMRE5kVuSsBv2rS7PgENNebvYc6ozIh/gX3aqacuHdYcauFeNeYonlrN/SzQ
AUYZP0TOrtpJ9iOxCGC7++yZR0x1wMgADgyXejHYDq4EcFagZ/2yhwSqx2vZI5VnzL+EtnxWSlLb
J6WMjpu1t8ADm+Qgh2Le6HAgRrw/y8HyD0AUDk3s/Iv4gHybtYTF8IWbvZtP3SWImQP14cUwEuA/
mrmKk44Y4OGOvCZg3D66xBmx0lEBsM3M3P2oBajkqWWx03FZqvZf0+cc9q0yxS/9VRV0hlyzjzYw
7SDuNp0xV3xWtQWxo4sGOb0Z+9xyLCSqsDxkI3W4RvokV8m8yrxn7opv1ZlOq4LiIagfYxG8+krZ
Rz3QJyNGOBwE7J2NeGUqKUZJVuiBNcnewoXsrxxQUAMcLImAEhj70eF7ZM07SGTm7F8wtflUT0k4
KYsmpR4GdqHbP8xK6MVETIwDC4SmvhQuhYTsynRn+myCmn1f8FL2vXtEKI7mw41erbQ+tDDb9Spi
9z76Z8ZiUZe8P43KJVNXxVopeU4a1T0CFuX2E2Sxk5LROtm5NV2QPBOI55qQBLQwc93eejWu6Lzw
NkqkPAdT5xBUsLNrbJuy6mFrhr2zQxW+IwwolrYs0+2CwAqWqrC05Dkp8VYW2ROZkcHMyaBFqPW3
AFMU8Ze30ewObVPcYpaWWWGh20s2VMe3AtWjN6TXqnWw9heMQO25bncnsO1nrl4IeW719CbRlzug
yOAopcCm8vXjR6T6LzMBD6Oy/cXSuhwMbWBh2I2rQPvuze44hkX2o/Ykodl7aTVXw1a4Y4nLmmAd
0cHBjLZMip5MoXR8iV6gkNOcFHzbgCsdnQcZf6I/DWmy6E2wXbzup5KrcC90pFpxz6LaIBuWuatj
X5qoHbF+cJFWdequhJUBU/pNC5vKNO3qC+IUhrqDl26tZhkESXhxO2O4mD3q9CRymqXVsqUWGM5F
SFlTBk50KdlyQyHESk/Gt33oomSr2e14gRY9XjTK0h0AtCei/peJGq0Jdv/9n1gCkgoDloP3y95g
DCam4J4EE5Ehqm4YJIzZUCXLJkne/TBil+oOu9GN3CWf9wxLMIGGstv6qnHsTI1HE5S7zCHQSJBI
I9xCVqEawvr0L4wi82FW5nW0h72jRM8iyt2LE4sUG11fHWj26mMWt1jeqx816fxXwyur/4siNmQO
+pd98j+izmO5caSNsk+EiIQHtqL3pCjKbRClUnXCu4R/+jngPxPTC4Wo6q6mSBD5mXvP7STFu7zl
4zjcsWg7a4CYOdgv/MeJojekfhhBCpXx3yY8gaw2Xh1CojCHe+5LkiAuz5LAWyVQwI3e0Xc9GVWb
yLbLtwQLDOMir/tFWLhihxzA09pXvWcuy2THdKBfBhl9GGNuDdWSKE+hYidvTEb2HTTGqpwve0IJ
6tXo+f3Cnp9ojINgwXoPfWnr7UXh5htU3afWMOB9DFl7pbVOoR4gttOj4Yp8i84DSZJlRQPZCOHM
1Adek2kGjs1oyLbzB3QZj8UvJgoEa5Ht7AzHhQYuWWcB0+G0TKsfP2G9VGFEzdrEOR/btkAMpPe/
QrPtFYphXGC+BVRP1jcrzcQvsparocLxw6eb5HUJ8V8lDRlwRRsdLEH4SA1GpCE96qrVBUd4ddCr
qP71nfaPCYL2MaRzrp7rv2WiJYC8brpLXMr1JEJ4ty3a06Rx/JvNGBInsFX5MZE9RXH285hkM8KE
XpPSiLeUG9N2wlp6KuzqrJc46Ar+/b7zpp+g3kkHIhEywWlZd0G95vJMEYr1HvZ5IVaTtP+4A8M9
Te9OtOrzSAj2irZ1RavffIXsyeaGliuW9QocTOBMSMJKaugaI/VLFcf6zexI6cz5vG6eD4EKMlP3
dXI6zNmT40AQRZAJRTbPqh2ighlOKAVrOqhcxBadno/Cwmb564O+joMPxtDFynDicclwUVnZzdMn
9m6E5FVmwpiDxpsRmNeP2Ns9f7zZsqKPNm3oUD6RLlldXrgfENtrTtcMwcglhxbdYzs3oiY++w3s
GLxq717bFfwtWnBpeEdyPHSJsqdl5vdgZYlnwgyvmehYwQshdalro7sBC+1v+BTUmV9wja2SedGg
j2w0Y5y5tSLEA5j4yR/k3rig9WLchvViQqd5AyujUMxru+cjnQMa4mB0tEcXwLOyzxMw5JagwSVN
dbDCPxbdct+yzy6BESUS76PdD4tp5tS5VXdr7LRB9ghrA7CaRNy4NPJObKVf8AYGPu1VaRztaIxv
oM46bWKEkDNE99nyRVn2OkC7ICygnRZIld+IJlNn4UvS1nBCIZcg5q1Kr/UQMlHRWZcUGXPaUh3M
nluXpVT3O6br+f0wy1Gck54BGQqZR0sqFA1UnBxhphJKqnUEZu/0HmOtYRnBV1fgZh+rk1F29WkM
cVwBAFq43D1Lax4wT9p4IhEUKMxAuc/MLJ2Q2li6I5aKaL29jfnP+Z28hDvLHM6eG8MV++QqgIgS
MftbWiC7Xzzf+WtM9ygBOTZsfFQ4h8xh46Qi7KYCyFNm8jTBucOzcZEW+4UPcJNZR5UjntQj+1Uv
gSYFjrvRJYqyaIy8I2ZXdHUGZ6PLusWHPIweqB4ANHvbWEavSd1+B0H+HbTZuYac9JJx8S8zl2Wz
NiUA77BnoQCbYgDcw2xKMOxNbuCKJphOP2kuOibIiqBZhDcuY9Xu+g68vluB0+XoPg9dzCDVRfeR
iShYSGxpeYvedWyDTRLYQJ3wGeLkxxTv04Vr4M/Rp9Vbi4G3Fx401FgvvdNekTqCe+UWK6w73h8W
uTaWCm2UaHm0FLlNi2+j1/7IOvqx0cW9cKcFTMp/gWW6X8Vy/JOY6YkZFXrAQppbI4twWTXDsuU5
K4I7FrAxFpUHvqCvU7lWxdGCjLUcDf7mKjdWYcyNrcxpjBkLA2chDKp22Nf7LTf5pN+JjGVKzIiw
gJJIbMq0UFXGn0tbnZ5fKqL+3DCcJeT1CngqPm164zFHG2WrBjBtPV3xyrN081jNQH49YaXY60Y/
o6lNfdGG8FC8yT4SnoGymqKUYSc5IGX/gxyV1HPZj8tu/FORrHsiCRVPntvshsJ8lwZkKIDRLH/R
52BospoumjHkP4Wd6jgo/3OBhSskOY6nyZNBIINWZbtidjJxFyEvB1nUy5BxpqpwpUTGvlBBwB8n
gFyURjcJvHE9NNglosaxIfexk3CIKUQGSIGowdpY5UjMcZEkHmIf/x5lSJBLqftbi9keXULH09uM
YfsN6pyEmqmg6+9L8xEkj9CnLTRNe9q2EUOlOceqcvlP6MB27FBp+BtqO5D8iywW7i6m5I0Gb8dS
h7dI92gleuMU4Subj6yFQ9Lr0XTuHS36tg4T8P3tb0FG7IKl1UcQ+98lr6tdMl0rQde5jBdeRmER
o0zHSjLrmgAofqOGgip2cLDPX8qe96juNdjnLHUWbdtDDZ4vg9Jdo/udrcJkDLH+ulSc8Xx68C94
UPkackFFPtEXh84GMxYm+1hbiqKmyMVmvBEpAhkiNnQaSZZ1aWGhcJC/mnCWTldAMPYEKyFk1QuQ
5GDwU4qWVBET5npwcfo6/4O7EZzk5EHMG9FDFgZFCJM1FxRjegWqz7LA4v0Ny4zAlFkxBIKhZWCI
MV7rl4kw1aYUwafrcvIkISGNefcIaCGkP6HNAaazaEr7H4SQfOVCpHDyLr/N6EbQiWu/YAdbTFcZ
8vGTD1NFxd5VxcZq6p9IMF3JWsi6A16l0afX06E/O9EfX5VXD2Qj2itlrEMz7M+aEW8yHB7Z2PXk
H+HEtGtx1BGtcCxkl0LnhjOOvfHSmAFCFUgKlTNhescm4hWdXLcmu5de415QUPQufSWGhTM7OuSA
SyMedAfGkgmJifsQ0jUK603doQ8LbEp6OPoLv+QY9roejZox/WrptKd3K5YFvzZzOaTGQ4a+bmBJ
pCd7vKwlN5QQjQeOAnDdKxujTpZMR6MfCCvLmNS2LISLN4YgVxgTZOY5cFeUy5DVjrmS9YBlImKI
OWdhZ9QOF23p4PUh7nORjGR9G035iYlxritRLpj8hlP/mLrGWmeReBfEw0ACRwLqkmgH+Drcpqa7
chyiAif/TRUxCCO9verg0LzQ9XfJ5KNz7sXfTNhgqjLW8U2GxrjD4QdmAOs5MqUNfi+6OpKPewTH
wteuIjY4B+3w4ut/iP9L16B2303Kp9hAhJB7uCVhOynXnlaMy6mP2OXiSa6IkQowrvfeheDLaIlT
c5OG9gu3zPUM9+em+ldv23nCVFC1x+ps1tHNr63qpM1fVGucCOBFBJsWZ2gx01Jj97TAcN/uDWY9
ka/bZOIRRNDKD3hKxp4tmbGQhUTlpRNdyGnnrTLn2oF+WAymDZUtJQ/Bd8mPskT9PWoVat3gRELN
Kq3NG/wwfAsRQ8K3uJ8SwoabC6c6c5tJ+6xL66vpQA4x3a12SQoupfeWsKCRHuTZDq4A27Q8tuYM
2i30Wd3sfpoCh1vhI+WL0YV0sZyZE8bOJkvJNusl8ddzUrTCLIVwh/Ai6CKO+MU4Dc98CrtZQfmw
NZbmgR8/eMkUfQbsue9CJd+ZZi9FaJAhUlJ8ETmMhx6MhIk5rqWrlU2/ZM76H6E3P73R3FVMUi/9
PfsFDiByW3YWkIY24Ox0UuALlg77J9WuIIB4rRBPhBITgjYOxRKKKXcp5xjrnc6OVbIFNBPaFuPX
EP0vdo5R71GR6UzaQ5dVmU24RVluTC47bONDxS41TLamxrY9GdBI242Dd8SpNv2UMaGkekum4h/r
Z+DQOtaMmjD2hR9o08uo1V8F/J4y6qePieSLyNZJ0ZvmbYrXs3hcQiWzVn6D740qCncobH2CFVmc
B3Rw7M787upoA6ZBAxdEH3ULCPfY0mW8LwLtg8RmbUDPRzmo94S7YgbGZtH+s2W47EELHUlpxGQC
eolGGJl1w/NmK6jw2LF2I+qv/tc0f0pz5/w2oopffIXZw7eJohZtBfSVOiyMwgeF+E/T9XcnEwa1
Mbd7quiXKYq3na12BF/XfzTeXZRzB4FDbV4Y3oDuYnBPafghFe+axnwTaL0wgcYUlSUEohFcmV1V
VHB4OLlcxs+skK8ta8/pJmqmEuGwNNMYfdBNhzmSB8Y7m+4YhCZuiOhB/fId6PmhYHH2jB2wd/Oq
J7SCLafw1RDDvrW4h05uHGzrKQXum3HdFG9mFuwwbq1ijO74st23KHWNl0hDdh+TxpdwKCXcMF4m
A+IJGV2rudoBdPXuFfhddTJkHa0jJwBVfMYcj3ecFQjJCtiKD1M0QaOIdrIV72XR9avJwREyqxOU
xsTMi7JfM+Wd7Sb81vaUofee/hMiFuuxae7aQF2Jug2JCcPyokUbcJRZ/jdhILwswTiVTbLvMz5z
ZNAtzdr9V9nZ1nOzd1HIUxsmtwZ9DW7MdV0RfWyqKxo8SDmUN8eJWDlih1KklfteUYtOffiw3Bj/
n/aX4QeK4vSua5QmfSPEi4ERBPTaNstivLkyUgenBdak6wplIf5VR97kMP0U7GLdkVModfP/GuFZ
L6yGTDfUXn1abegJ2gF1/LvS4cCz1F75orhYjdMuMmCp0zblpELFCR3RYaszet0mmYBXu90mrwYS
Odth0wzE7xB4vShxkw3g/+naX4oOx2y3wAn7KdEvkev9U3kO6LkBM5L54rvl+2jyeicFW/4wiN//
jnTGF0WZ7eGjgEmUGqRXMCXXUQfwFgk24uJrxDDa2Fl01Fk3mdUmYakXxPKVAEkGBdV4rIP5UzwA
Yk9jyl6sNTN0frAioNamXCUxEHhODA5zNKRaMXw4MZb1PsdiIXFFIepnJcYtWmB+AWMHFGjFLCne
RfxfkbT5Ry/VPzuTM6CBXuewiCfUs3wR8wyaaRYrsInESc37N1FwQBQ5hmGH9t/mV8tZTJQCCh/b
rAGIfUQdAB8mWmrphcx4gGKu+g8q/Ma/1K7+40DwXhh1qC8s1PSchh7+n01gYbHKYgihmasXRwg9
v/YYXio8Z1rrfsg665mWS5xuRYCgqqEDH5qlNtR7EDczBJHxQBd3tz4zzJV8LTVkYllPc294NSnz
Jh7RATIpOzznpVPhwTO6e55hykWPBQ+yKjJG5s3RGUPIjJm5neLpP+RdLLA74Out7l+0kUYGBnsU
nkZmUqoof9oc9E1OvIff9X+iCiO1tCllvKgMWV4YTBZy7gUyj87GyHLW90GhiWSfthW2hFldjdZW
+nzDPpsnmtULW+m0fuhUJkHGTD1ZFNikH2Us9SvhLW3lvwWBjSI6fG1cZnPDzF3rKkqIgMsArqU8
Q+r8rLX41TRAOiXGN3i4jE24k/P5pfqrg3cRItY36uYWB+g1A9kxOCr5RMt5YzMdERibOyv7S7uP
zpyjIcymjVMUsMhi6x1yAsvruADD0RQuQ5L4rJUXGGhQbe3JXZY5/XlMGeFVvVjY6cX12mZJvP03
M6DbXBFyowcoCiwidAH8DZWutlpjIS40BJOpoUOsM2z7eGBhJ1aFgOlJntEqqPJf1SjSqoHeIZaw
uHZaIv2c4IdW6xFUpvYSTdo1Y9M3zqYInTHtUGbAhThhpcBoRCsDw5KUFP6SKI+WhPghMErFO/MS
eWoq7jejYbkbzK3ZyuZWfkL+ustZ/d/SbJR7Ip9Y/Ic1Fahox71ElrTvUXgOmjQYdCfha5T34goJ
8vkgdLLjxNL7zqArMdtv+IztBkAn1we3G8nU8CDr+p3IHucUqH1hjOUK/hAOGbMI7yFoPjampb9C
ZfCRY/E4G5WrEVjMflPmtXezDVaZdD/LzrT6U6e79iE1S65+vY+PGU8al5NFxQYugNQqjHCB9k02
Z7DXkYW+Vj4AHA8tfYYDZM3FZTxK75PFBXZPeu6PFA4s2GMo5s+HnSoRbBmaxzq/3NUJw+sOMNDC
GBmRjgls/KZCcUk1suhMoz8z89rg2IxfHXNosYvp8Vq0GxkWzGP5po80DEmirW9+hH9cYzzYeoF1
CIB4ZGTCrhxoZUfiDkaY00yiVBK1h1aiSc31ujpo+YhLbpRU93V6piTQkQYUKJ415gRd2CLnZb6t
9eW4nOqgPNUTXJ8e8OHCMWyoqBpMfFW3auEmS8vWaJhKC4myYneQJVnHBiY0mfO3fwOCErCI5/bd
SYK9j4GFsXTdlQwM4wB58Bh+F75ojmOcXJyg005aUuBSVeomUYmzdh7KrwamAkqsAW4piiaHgngR
Vv0GSOqwFQ0aby9ya4SS5U+hivBC2mB8qrwGePSki0ccBktNYxclx4k1uG7FO9B+JEj7qjqNlrrT
oiPWJwnwTyfId07yqGBFM860HsrgdlJqp0whdr6yuL/Vptx0qg8QqAXu0mMBtexEwDXEOX5RwI5e
RIMjPAYltKbTgRYfN7uQTo55JNA6iIZ4Jwz31yMY/l/tfnqoKjd667FSShqlE4076d3WC3OD1ata
acRMHeJSeKTV+DTOAA+4GGvvquHRXeUOttncIwDNMwBftVw4f8C8rwdK2X+JNK7E8DAcECgYJrqg
E5lQqPbQxbzDRPa4R4+MjupuJRmaX+gp1AFVA71BGY3fOOKuGuO3t4p8hEUzJVj8SJFdTBCdPid9
RHaZN2pndRP5ZeUcxY6e6QhqTj9QGD0f1Ealr5TyXOT4+FJe2rI9NdJrrs9Pi0Ob9XxkZKjCZRjU
i5ymcqeV0M/7RtfeM9EIVNzFNzF2/9V5f+iUZr8Je7TfBkzh2pS/ManT9hITycvgW3iurJAkgl7t
RG3cZW/Ff93euoc9Cw4p3e40/9jTh5Pu2wJgtTbuuhbptgUIgso2ctd9PNLGj23/nkZq2reEupyd
0tjWmR3cnl8M7StqUZP2WWu9zbndCBud8oYqm0RMnKQjCrKvvum8BTU/4gbDzg7pZLC8mQs1k3Sx
+fmzo7oKVKnM1lHfJxWDebP7AlMm/yWp4sKfrGwtJHxA7BDkT5QJALNpADPJAq2B5AmpLBo/nQzx
dDfW1oWNoLVjsIdLPfw1G/ZP858TF+FvWhmSlBM7K7cruKXHto0oPPpMlFfdnz/SteI/o0ZSXZPq
sqpZ4b0Fg6vWyPXgbOS6fJuqxDqV7jGszHvi6s5ng0B6bVWdualDcnvZuezFkDh3rbSHc2BE/F3z
z9mtEr6guiUORlL6oiJ5ePZgEMowYwSVCwSmgl9VV7jvn39aG6BxFMsNGAM1Eq7A8T5FSz+dNrl3
rOn+HkYxLZ8/J0Tkg6EQYDYO8E1t5Qbks/SmN6H+E2boONo4624OkqaX2h6m5cgQEQZuXH6nMfGr
Za//xE7uLIYpdE7GVFFCAEdBatQEWOadbBeQVoholnee1Vm56qwean1lwRzwQnOTVkN415X4TqFE
rWod7bEZ2dUXzlVMdkOHzTCvLmPFi98Lv7r/B+UxXnSsq78yiUiohgxz1AugJJGS2+fPMVtR6k8p
w7R+/O6Vftebur0HgvxULWN6HCNlrV1ISoikjSNUP50jMMfbNT7jLqiQE0zNgZZbjwgtkSj77hMf
ZrVN9/CG1MXvVHewXXfPR3e0mbPWyC3yKVlHo1kf3YR0mRwXTMBn86VD/bfxuR+fW1AgC+zD+rbi
T4gDSkGfOJZ78DNo9m3YDmtwuc5GY4Q/mjPygZfmobMeibq6+7C62DwSdrXwGqSBKYuP90pq5oZt
iVr5ta6fOFgSztJSbSwZDyc5aJc+8Os3RHtvUvOIGaOLqPS5FyYC+SXT6uw0NTqWb/jFa2pEOHgc
/FjkeUhqNzE2Krm2dmE9ypBSily1+k+BbclzK+uLJvnomCH6QrP7cGcsgp968NHCZviYhLu2vdr+
k5Mrt2jT8MGJXG5r29DPtoWK7Xl1OUGwxIkffYUsW1AZJCe979yD2VSM2Uo9/FFOeUK9rz2srISt
3hFlqRiK9gXAu8RiSBA0k/gxYns5lpP6j1k7elKSHmTdmXtcMs1GDiPGo3rqPzK9Xceg+I3BCy5V
RYh0rPmvDI+NUzE/8lzS+4Iws9FdlEiOUsfZhTT7z1M3QDw4amI6TIATl7hnqwceAZcGVpZfZpL/
zeQ0/m0nfSbv0GfSriP76V6Zphd/EoXKvlRe8uFMvH2GbNW9H0izam6DzPvjNH95ficavzuWThfN
hMd0pXIVvjdY1MuCmXUvoJeA4UZLDsL8U+EIsGyXlxj8HrkzWn1srNCg7bcWYRN8P699brHsW9vA
P+tsiC9NCR6x8ergzZLVwctQLtWAlY9jW9MYBsK7iJYYIrOyrno37iM7HwFxdgYerIFiFZf8WmOh
ywYxsjE1BMZ3k6pr6kf0BWCdwUd3H6z1WWfW+g2XTbTRowrCEf1F3PGu58yFwDOiVrIqQgv0zjHQ
5dUe45JQo7cPE4g7vkkgQwHDzS2xC7vu2/OYs5oyZ9dNpgzkXm/VMS1hvuV5qAf0vQ2q+jYgQUSR
Y9ubwsKuMoQZhsOOcLDKjHZ0RuPanXA6gw2mO5iG8bMZhLeeEqmtxFhsVWYYD8vC3w6cWBwSDHlW
2mX1S2a75T4U3nD1LYgVwFO0Dclx1DXcXMa+vpj8RdCqq3LV5JHBCJI0KNZb77Akqg2s1dcoBIxL
6T9+wkiFUKa71p4hzvg59afKh/o5pJYORI8Qu6NeBs26jYo+JgteEo5TwLUY7LFmFZCRRJ8a5oFU
pnYul87P/YjNx+XYdTR2cdxwY0vHWl9JEm+2gZqncGhqX0ls+lGZycpHZR726QfMXiiMfNMzC3h+
owG4+ApN9UAv+9r5znBusq57szoGIoaIBElv7S2bOtYWbvETYmZ+iXx//Ox8QmCy5G54ijDi5zPw
A28XRWxuTN387BEg4ZhJl6XZ5VfWoNFBCv3f2Fo7xJfW3fPaVznUyVrro3IXxVp6eH6ndZghI9bS
yAjkabShnUF+Drdh3ohTlPn/aZMMt23F/jHlImxIvpYvYXvhwyH2rVOKje4ZH8rEDmpPRXtJIUOD
Gak5WSIJxk8jn5PPEYSaNo6308Qp4jPT0HCNIbB7wdY0k8IwHrE4q/atIhwGznS5ed4hu/xHT4cA
hK36y8aey3BMHHWoHeMjxz9UmM5vh/FhyBuQWUADkK8Wp+eXTPPgLfgg6XSERrey1DaT3+XnoO9d
sguM+OphftQb5PZECa1bsrhqhElBsP3f1Qj4od96okTWXjvDym7YN7ckVFfkd991P59nRUO0tiFb
Y1+c3KszvhbxW8rC847AsLt3E8sxSyZqGw3tI5zc9lX46Y0Y7/HNKqZgl+acw0npx+eBBuWla8Q6
8PL8DZ6Hc/FUgnXdlO+irLEU2h0oZy5kGBxkeAgZ7Zo2UEtrZsVxNjn4acx6/7yQAAZ2zBQa3mcH
foXX6Js8GOVSKyiJtUITEG07l7yX3uy3yPr2RGra9zrRkXkPCZ5p8zHZ+F5oNdF5Nka6fj50AVAX
DuhF0uyf713vWwxkpNS2eaKR4gOAL0/UubcaWMZ9jZSirS3O0dA6Pr9D5V8tB9lHH1MdxxdbswHc
DAnIfyL4WqPxty7CCCYYL40Oec1xmaHN3Vjd1v8KDRs2RD2YGCiCzjXbOYinkKrYEHdD0290owQZ
xE7vXGgMjQa8oXgulX1Pi0Up9HFbBFO1DAZipnKV3JgjywVv0DqPyj+4cklkxQzpyDJ8NVwSEpox
l3/t1jnrHT6PKXIvCeLUKxCGrxbX7yfS2Wkl2DybyFS5q3aePABW5TkG9obtv3tPLXaJQd3/sada
v5aW/qDkwX/uo/5/XtlWajprqm1nNa8pP5yxhHJlwubw4pSJm+1E+9DAM18kQ7sNE11/E7j710T8
sixltgqMCGqAO/n+uicRCtqa0e4RZ+I1sq3Dsw4io7o4M3/GAq6xYNLAm9pVhDQiLf3fISOya77x
PL+Q13voMc1tSn+AOjum4ExVW70GTHMWBd6MK0S0O80Ju/nBl1dl5cUhbJJ2hb0HWHp8Dsj+OUdm
7C+sDrsVTpzgMHlX4XnJYUgrFIgmvaeBaJ0e1U/urdt+yZz7Nex1sFmVvzA6ti0SvjeAsHUtw3Jf
zRuEIrPRlElRbDzl8cpw7h/aYHrrcEWuw743d1pbMGkWur2XzqnB6f6a88s9z5kyGz/IAjE22qwC
1oZSfMswXOm5U/+GGDFZBtTlqx/+BgPcrqZoy0fuzMDJWhJbn5Lzp89C8JBA7nsbUa3ReJt7PrnJ
oRmceBFxiPalW+Dyaiqk9nxSV63O9nsAFHYYmb4eDDy7h+dDINJo30b1NoWTeSzEvcfPdopbvBRV
KcCpPB9Xv3nVI3aESbNoI6wFL1nliF0k8g+yK4qtzFEJPEctrUCEZrdork0KqIdD5vhi0CxrO8ZG
uBfzFGOI+q/eNbydNk7iGDboiVUAvKIyGGuH49a1MsGQo4zXykWCbGbdLppFwTV3pGPiQL4d3Eyg
xNWdZUjq8GAsGHsAW+90H6ex/YsZpGPP5n16iEwYVKNpUe8qknDpI0RbGXeeV8+vjjaayw90/Lu8
UGDJ+CgvJ1w+isrSiojgmA/Uwsr0dVM0xTwsS9Z6l4/LYejbTWFy83aD6D0Pc0oeJY6VSpxjYVCo
9dIVXwMCMOAZb03UJfcp47cYNLRDksEr60L7UM/VdqRjj3By6a07w2JVrIZbYDTUAwjR3yTX/Tqi
W/ry7O+4Meo/DLL6VcsCeq1p4UXThvGoFXDzcisY/vcd1onx2OO7ziv4WM9/YzTHeEu39H//3Yhf
0Ct7+xCiOISIR0vz/IJSQF1E6qF1DkCIQvfaN0w0P0w4LStI6PbCL+ClmaQNfNXhVo1NsQqkLQ59
z5PSg9RbzwbKx5yaVzXJyh+Uu5GlKd61DLNBL8hBfz70yKLK4+DcToU66740H5Uavp+P8LChBtXF
cCSrvUy78btoWmPdstzZguVIvzyPZbxDxg/nyAGjIlkZaQYSk//XVxXay7TERMKc+G7YgQd7OIII
U6sUgUSCUDXpuo2ddMlRVpZPWccwKM/bdxcJyAt3AWZZ88NJd84xrd31+cjDGBlxKmMEMr+FJNdS
hQJcV2Cu/Eqar71RHWuQKp+iz8MdJl8XHFTwKDHlPiz7FGmB9+OV0JhaO56QolTBtYkoTCPP/+iT
8MKOsLqQBiB3ps0uM3a93fP8zqlwzqEhMSpkyeZ/RWLlmi4jF+imeeBme3Jtsn0u0p2bm8WyGmr7
ngcgVIIkfLhl0Szr+RWcQrEbMPj4wixPwtTUqxmFBevLXCxzm5G0Gqb+VnrDtlGOhfwNB9zzXWkR
xGzHyt0Z3DKglI71TSubP6EIonMNSt5BMf2DxQ0GqDG5ZwzELAwlmb7oWsfF83pNDetCao+LwcO2
dm1lvhr5wFOpVf7pDw42Ef4hTKWS7y7pxNr8cxv7CNrSyd00MOjTcbi0kyuvzy/k3Jvr3rOyRZOY
d14+cXy+WLwuVEJTKvfU++E9gKs/w9G/gKuTP40LQY+6T+bX1nfLgqwqmABmQ+FA7um0bdQY8Yrd
GiW5Jc+9F+hYJQd3L2udAWIbtzfd779cJqSsX0PvoBMJdgC2/+UihMAAw0R3arzLBIRq2cdo8sax
0N/0iFRvFVNqaTEHpVIxGQXpv2cRaghCyGRRXyQ9O1YoFLkhZJQg0SEU4Uc5p11fnNCNsj2dCQw3
PbPXY76zmzT80ibh7Fy3MMHWmvIr7mmrUm36tnSLZkK5xXvkfw1xaX60dktPkSfAFqP+30j8zztM
OqPQZ8KILy7IKLWHQdrPRKbOSWB/iUF5egxytW6LXaOgHiuybOs40J8JYWEiipfP1nLYkloU7/mc
/gTwkK59lRDJafvOppZsRxQI3IPkVvpRFeEuSyftNZFKPxMkwZ3NaCZbrWn25UmKML9mH0jw9qan
oHx4OrOQAyNkuS0JAXh1ppR+hJfZaqp/jlNGe5gkxoPa8U6RXF8MuzEfovIP9hQvA5DTuxSzzPn5
BXulu4Y4BRnYbQHKOd1Zhm13z9idrgOVliwJAkY6rfqrdbuysuvfXMfPH6mQ4TVe+12WDJ91ghI2
zPSXLDDCxxhhunHzwbzglptY0iSPqgNgjCkzPMXmKHnTaFiKYbwNIhrB5hLH9f+fUgHGG9dIefz/
P7er3N/UPYgmo9MJ5YqaDj/0//uvrL76iFzWvjax0s9f3S04TarB+t9HNM0Vuq9i/E27yFlrnHHb
wVLN12Cfnx2qqrjD+5G7sqaRAMm5AfKLAQVkcnTxr5zR+FZcBn8Lv5aAgEsE2THkiiaSYA3HSr/W
DTALp1fVjwJCEiuPbCTdHkHcMqYhVEU/Z/OYLmQORUbPfqjcBs0/lwSiY+PUPVvZnJ0Rq0rnljmJ
87dtom9H4X0WCB82TPKANQXmVXkqPaTgqpc5UdCfwmPwaWsRhCk0lR0L+0HTv3zI8X4kCTacLw6D
GHbsWMMxse1rKRLjCB03uKmwT7bj4MFjsr0JAur38zKz0qw4dPas3DSya6qr/Pr8uZMjCUNWR86O
XQHwdlX31tPk7GxBr4QOa9jCH/Y3EYwWz06dv1qIpqQ2lHOTIL13+JirtRp/n2d+I3HMSZtaPBp3
JEKAOsRV0iclrOdMfk90+efU9KgCKKg3I2M5Jkt8EfMXdMtXCwD+vL3eBVX41beJAf0vSl7RrQ64
k2z4qqYpt8/rGD5yfVS1+IlSGkpuPtoR1dX/Yew8liNX0iz9KmV3PaiGcMDhY121CC0YwWCQQbWB
RZJMaK3x9PMhp6bHqmczm2uZlyKTGQj3X5zznWkfJTnwWaJ9KX8wwaAuS5E0PGYWI5Fool2JO8Vg
tMn6xUoA9zpPWgR2bY4yUQSyoNRr1a8G+lpUsAoiiuEzbkm+Mkpj3AbYt89jb41nnFwUcKjfexff
sm0PvxKRX22TC0fnTUl+KS70QbC+K6DB/1kNKWo7w/ScV8vufdRfH6DxneuUjAfdcd0nbOvQHxt0
oVAlV39aGtgl4zKxFUG6KjxAn/QfiMsu12HTqMufX2UoaB5023nvU3i5Im16mMuzXbTz5cOYxdVL
0oiDkWrdR5CAUPMH4tg0T7A+zmL1An+NXC9dDus/v+0HcL9pPo9Z2Uct6lIPyaPkOoo1Qz+pzogv
keIftKuS7O7lXDKJj3F1Ss1wG3QBbKTRjD/1UntgBH/+62//8c///I+v4X/6P/klT0Y/z+p//ie/
/8oRdod+0Py33/5zt76u/3zFf33Gv3/+P0/Pm5f//gnzn/Bfn893/NefuLo393/7zTprwmZ8an+q
8foDl6/58735u82f+f/7wb+xY+W7vIzFzz/++srbDALB9ccnjOuvf31o//2Pv7BV/vnh//fPPn//
f33wfE/5usu9uvvtffx/vuTnXjf/+ItS4e+mrSyhXNNUytWF/Otv/c+fDznm3xma61IJh+mgJSz3
r79lxBoEfJmh/m5CULJcKU38BrrOx+q8/fMxU/7d0VmiKQjvSrdNaf31f378f3tp/u9L9besTS95
yJD/H38JKdVff4OGN7+G8w/oCNtyUAbz59m4T5h1OXz8687y3efzjf9R9aHqApYSa9dk9GQUDbg5
YqpNG7JSkOvAIloCXDqsZVUPvpHkX/hpl16X56gK9YUdiGOujbuUXX6muyTwiYekalFx6Uc3gMDm
JMnbaBdvqMaBkDrNZ2v4+ygI93refzYNcQb9AIJdGdah1/LXjqDBRduY6IK5Z9iYk8DIWNkl1rQ3
r74rfllh+ywsZGyRTQiJV/xgznsFNf3Ya+JnnA4EUH1ALX9zRHLCD/+eFHC4puLiW8Zn2Bc/pprR
FY14brtwM0yozLP60fcHgV9Fh66eZJAJUiJqyJ8nNy1/bImEomWb6Y/BJmYCQnYwztVOzPlq7qcb
xPEyC9Atk5K2TEtFUQZMXytR0TEMJbSD7VodRuXcKrUsK0hYiDBtNWZdIXYlvhBQ9sb3Lh4hu9If
0edY3ZxLUaACbBGxQlvvbfNDEaEXjfE7SIddI9JoM5L1gF5Rwgn3L0KnCqpgdme+A1EGqIsUs1e+
+La0n96zL55msWCGHTkylNDn4tb1s7WGbTtyivfYr+594+2roFzj3nrzU//IVIiAoE7rsWhq3xqO
jBqTiYhS/vmUD+6JTKA8OjV28HsozLvV6h/R7GPpwuMI5M2X6kSa+cGytWcbz3hZopZNnddY806i
Uh9ZWH+UGnDaGNYbFvKaPk4TnE0N8z+z6nDo5M5tSuQHgj4dDj4CUQqIxh/o4PsKUMFE3SZTDbHn
8KC7DWjxngMyLKd6MVUE1nY5Q74oe9fB6EPD+nCUUW21ugNeXxDMzHNM6Im9YZ9tLTHRM0PBSG+X
vGQuiTSIBPZ9Du/THLyH0XbjHeAA1ICdhvyAUarXoYuDflaRomIHeGnKIhSE3bZPgyjPKFZBisHM
yDHYFKL8QPlwYeRLYpinxjd6pmOV919GXJMfUfmAkXmF53q3LftNglIJC6v/Y7MdTOv7MKu2pF99
jZHU4XdZBxQXHrZ3QNzZSLox3d3g7AwWcQ08Tjn1u7Lvzv08rLMQLcXjfoq9V5EVtzDkOwCsW5J9
GC7akWLZQMbPbvk77nlTyRo062wr1cCSDjwlAH7ePWmfRiDRrv494PRchAhh6vChiqxpFbFAatwn
JeaVMp0wBkKmg4Z1TXQ8fOnwjXkkXVL0lZb8HVT26yxXzIORxnMCQZTD4vCVfYzdkTrJ/B1N2sns
62aR4V11E+sFBeabYb8O3oTMmPkX6QXPExsnO2k/DeenaKenpoJmJiv5C8JdCfvIuSq7JxYesFNv
NNeh9ZHlTWgeTfNdc7zXqkd+iWfvOzI0mATdj5XxP0bh3Hq4mYNrk3FYUCKUH+Fg3qa0myPbj4bV
IrQy3kNMGVPzgjbuyxLyp1YsnzsbF2DtHbQ4QdBr9b+BgND5fsf52G/BpAIXYM9OkbkV7SyHCWSz
yqAHLHrXJafEiaGLoEspEG87NN7g9g2yBBNtrdzmaAYQsNGCMuN3Q3aoA/ha703f0qUh3/ajX53Z
+ny9xQgNuu6qK0lETAOOoRHKR54BGbbFpR3m1/t3LJvrODW3LCBjUInvZHKenRw7TD7ZPxNvZa++
Axh8qvPwHHMeYgwNbgkScNtjJBkS80o33sHdWSldHiayjsEDlKRaqcsQ1uvG7i5CWi9sQk4Fkm7u
HmgPjNec8Yv1wL423IuVaY9xx4AGYyj4pvKx6wGENO9JAKikHU5iKK6N092aGgZz5aW3qOzA7BAo
lxfrsne3GTF0fuH9oL2+G3l1Z77GwsyoTljBworBWeux3nQm/1Z8FLLF5ZjiU1OClbouiE6fU9Uj
E92p6J0VOuI7SA0eOINsXULbns0E28nTkDa/46n5iuhacPWKYZl75ywDT0JC2aOTTW9+Yz9Jn3ei
UdqMFvr23IP/DiCZB5KD3qisYOUrUrgt+c4getzYQAjAGfO5HXVd6UiAle5TKkz0d0QgLvXyVxwh
1K0rOgVB4Ajyy7bgaxSq4BhpgRQl1iHN5+xu3U0t2rcoKT7TGYIIrYm7N72Ew3DzB+fBHMJvE+92
HL35BjDJcuw/o7a6BBCAa+spKdBn6ob7FuXZm2tC2owGnYhPHNhYqa2WKCnNP+qNdvPH4q3z68ec
VKc2ie+e63BDxUwnCDZIPNx1pobkONTDdw5KjA/ps5T2b9huhyRXVyMA8Ko1myqCujcFCavx4lZU
01NUZCepBw+WOXuEtPowjLS0Ti/xsxC3JD0Q7skcKOn0X1OARDGY1yJIdNZG7V2IWCfQBU9t1yfR
0irLC+0MNtukWEErVSQGiltjvHEIX6qZkYLxTuMYtncyML/AXW5bSdBMk9IrgkAihhXJVuWrcSlz
MIyNLJcx2RxLr21uTj/Hhf8yBFUEwNYookDJnYIliz9eMbdxlExLdFw1J04k5rAsLP0t1U9e3IjJ
3iVEdFIxlBhR6gjUXN2/p5IQNrQR+BBs1mbhl9spqi0vJUlafmuafBQheuJEgHCwqtMIJB302ngt
mcQCudAYE+mzT25ocR19tg3njT8jBXJc26Fe6wvcvF+agUJSjz5KHW92xCOim2A2sGlgKcw+WWMS
0lOAT0IUkqAAiTNIM46JWrvML1GMtcSQXHRQBkzeMxray3oub6ovKwfGnj+xkOG+9cjpS4AzDBmu
jjowYdqLX0mOb6aM9tYwa+nB1y8GO7ua3jO+1I+0qPeSgMUJOhURqFuTOcRCG37CIDw2NXAuUzQY
MqZpRsUByWC7UFrftZGRpWPSr/nlrSm1Tdt4Z98aERiHX5otr4mTvELp+J784TRIiDIEkYTdV90b
MJvSj64Ob3l/pyJlg93xjiZMgPx17VPk5h8I7w0Y3ysoYdr3/kW3yt3kjO8ug2+SdC46FC0z/D2U
6T1W2MSqq2zrd1lj9KF4OtlDcJjArG+SsAPiABjK7x98E+OmF/jrPmyxIkFFQQjsryV0ecL18Cwm
9a5r+kefnU/Y/UQMzKp4OJZBBxvf2qu43tIq46HDz78I7UObGmoZZ8TPytDeGo2BIHr8mBQJSSic
LmZxdsS4a+LqrKmMRQ+CEZ1ysBwwm4XGQ1KmbzAp0LTP+BFnSJ97lgZKctrrKXjWGq1RqT3z0y+j
ZAxYwSD5T1kpKET7fl+f0pFVRhDdBQ6RikE99UfPRgwRecxyt9PlU5AlD30lHxjHLmzbPYupeUSb
cHGh/A2d94Su/OzVzq5kcFODlgU1CtkFsSk+7vjLqAZgxgxBTBSXjPFBa0mcbdhdXtl2AZh1QJ05
r7CLWZmZL8CYqON03mr9dDMySrk8IwIq8j+dgSE+GjqU+NFt1EgmtawvM/c2VqdtqB3S6sELipPi
Pe0iPieVUVz7yMaTnGMSqZ+CsuVm0O2L3yU33DqPocBWEMGqWqS99eZ3NoFi/jdJvC+DLTZC/yxn
kUPNsAzC0grW81ta6PugTiHTxN1H1HRXz+m2KtWQvmvPCIRwapvfSZhf87A8uLpursp2fLO76qUP
XCLx5LyEJXkLwwLOeyxUTesAsfSrEYbtxnSFtxy9fljLUBVQbBaTl7wq3yerF0is3rwPMY1D3oCT
qQz7TI382GH7Bh9irUnjgJ1q+6BhIxQVrimWWWoDcoRXYyvKzGpSm9Fr2VLpyuDOC07kRLI6brBr
Ec2kS01foQrlu/XBxYzJU/B8raOhsp+ASLHOIU94JwSeHBsABM45fKzw/ufJI5BEyD1tYiSwPeGg
1GdPCP49FJtBo/hR4KsXQoxyPShskDBJf1eRXxLsIMGnCrD02mTjRIVTs0k9AyS/Vp4Rd2+zSvKf
RHKNpnOpmVz6afgY6dQW5R/4epLLlQXbHj40sYJl+Roa4j0TcNvbmvgcEWg3plIIuVyMT7juFgWV
SjBVO78pXnvOV8A/2S0mSW0VZ3m27puKFEOIZJuhSw5tILRjFbX6tmqlvcgDYmPAy7HjNosV3Nmp
l+2DJeJlFWA0TgDfYNit8tXgcNX2Ave75ZRM8apbWOFLNTUb86kJtN3PR24FfU4sluUxSZnQsVBJ
a0m6O73vtKoleAInA/gWpB7ZGMBJbIW0NvfJiDWHbeJirUBaA0bECw4p6VUIHvvmEPSlAVAkeUYe
zPYYXbklrkY2fGuGQeyFY25NI30PfYhyxkTNzaKLFwbmatc4l6gyzg3Kz0VXC4dT4LFWnDOtHX5E
kKYNCkdqFWKtbSh2QbuLsvkdRFBEhEuX5nC8SoU7yQyw9nkJ21DgbNuCrnRpOwjMDbVlVHxvjfzb
AzeMIj0Y1klt4Q7hLVOz51cDV40KMTfZzawkDElDFELHlJdkT0A0jLUROBxxuv2UDLTUsM9+kUpI
+ay44dDIWohpQAnFXumvOy/+MCt9xVDi4hTjQPs/inXwHAemvWq8HkO1NizDIIm5cWZIIE+RTJuT
nSBZK9BsxiPOrUCyrSs/UP98xhHISpurQ3P25KkxNSkbjNq9uYl61juWQ7kiMEWMZfd7wpoPtqbc
DozlBJDphUlUO00/hkcX7HPybRhwViOtQ51GVkk+e8QtWV2jNASbnqa/MsLqV6QNXw3sfZIHgoRO
09cOZFE8u6NhbvLQ2kfpqcSruixMl6It5/7JPFhqHeowgq5WRuQ/J2RCSM+8Fxz/pUguPneDzjgR
0I2XNi+dWXxHFXrnQpgvA5dSnhmvOpFxmyAWL1PiKsrHa+NPyJUHB32eof+eiDmCe+F7u1IPiH4P
sV+G6OBXaG8RjJTdsXTIYMEDbJLdYVlLt3DOlcBySSKo84Arb+ZBYBR2gCXCzWU1JLI1Em64ZTW6
qUHBdW6ts6wmKNbEVa5rEcLUH8lLTtuBNxY6eB75DVUfmayW6+yNILi17rSfmmk62qAuCVrnDCww
R09NmSEgi/Wd6UEJQQNAIOpDb/nU/mb/kOb2XmRYCbGAL8yKd5TXOBNtIZcC2t+6dtm4cTq7Cjm4
33+NQr5XisxRj1TwVWiQLIoCSS4LW0kqOfmm+0DhhuyZTfVxclJGLLoJyglDSGaQq5Yoa+9r2N0Y
65GJlE7fUa2+nAoyWhRBwCw4u+WQXF0zXua1i+BxTuWCf7ksKvFt2vISJCeQ1og8XRMcMLm0aMVY
IlOK4qe8k7IgOZspgQky/fAGAhhGAndo1XBO54JMXwl3aGxz5C6KpnT+uUY/+NH6FKlwTyaD1kVr
rf/qslw8SBByIjSngwuyimeYdLuevrW14RR0lC52alOKavmOGbiOK5OSBYcOBUyH/rYjfswXZJ/0
I9kAkBs2XVz+SlNF/Nw4WPyVomvTMIbRDXHNCozvICnbJRp54mMa4yPmkAAyNi18JOK7oVq0lauv
B4vhSO2P+PbUWYv0c64DwNapj/nHcemMme8hE7wpfQuXGJlaF6EfsJ+51KiZZp15i6KZlHF6ouHV
wxeezOp7TbQtKmLNIYfJP2bMU5dy1L8bjZ1LFc9VujPw5wY9ai75oLXuB8T4dt2p7kSEO/xMiFuL
6Vwm+b2Jkvag1+Pd7r90ld1sdKqx7uJjaw6WZY7rbeWW74SGbqVd2mthESU0lNQ5RD9QuFnxlyQj
DHsL4ZHwQxUA7qWpyABBTY8nDzWNyXJkaI7S/dJigzRKjBdWOpxsuIuBNffsZocuhbpIw7kSm5tR
MvyzdOdbo3nu2m9Ph0flWsw7kW8sZcRhxgiZK1CrzpxY+iqw6ZrLIl9hl/f2sV4fRythSwOOJrbi
uxuXOxH4n6157HTtJYlBPDHIfMoyA4eCNmt7vvzmBqKnWxsN7Am7JtuuPNJ/KjwXBiQGCJTgC6oO
ZTIpCRv6lAGSXbwn4Wlhkdz70o+YaCe8e0kdXgiFLQRe8KSsT1NifRjR3hlx1WPPFFikOWEipqac
48ux0KgyJi4dH9fHdhhLsc9Rf9a9/9L7wjnpUeguC0nCQgQM6SFp10FMIqPjqXRlTcPBQIy8DgTg
LGbleUJhUNU1lIsk2bcGzZ2Z9uSi9dqw9jnjrTbe64NxROd5AY4H+FeYPC+cCnGV8ubN0zehzd5B
Xm3N5ZyVFcsqkXJLcVS/FpEgPrGtD/gAnpsI73yL4osaAhDHi8RWCglHeykjmCYmg8PRIC1KMlBb
VCq9WkBjF7JtGaRrlGfCf5FWzTgkpgzpaDissmcuUnO0tTqN/eDctTHKH6pK2zSoSNaNw10RjF8p
z3oOb+HRrpNbKB2HqnNQSIy+wiQ/4oj5MjLrqIIM+BhSsNUEJc+rK2+/5xyKeYHhgjHT3veOIQ/1
ePJ5qTcRzq01QnVeVa7yIiq/GEhjFxVEDlmG9pifpx2eUkhNqKWhcVEUJGh/iFLeocqFJzR+BbmJ
+q0vgfU4v81hDgXgkMAEMsp9XY2vlkfwOGfyM5pPjXZNbHp9dPHIdTRkgRyPquFZKpppxXZcWhXe
kvh7HHziInTeH62Ewqfz3isM0qedSgGJS948C7pHpBnn2J8gGHwUg1cfsWBvh6xdC+q2JbhwmoZW
o0XihYCK94xx19m0uf7Qu5RgRo9w1av3cW4e7Yxz1jfxsAwvA5zwFV7WR4FOnKFtvkOShx8keDW1
38j6/JXdkdmJ28VfmAZFux+MOrNhdXBH0gikiuFlYXO1O2q2yhvKR7KzrmnrFt+NImoIMLFbxOIt
RZuJCPTbbCMTESwOr0kHXmEbabDJS4YaREMSmT3DL3GkejbE03Y+yQtA8pP+GXrWklVnuDEDLeHH
Oxee2T5MUTJsx5oVu1UcFNprbUgRrdkzprju/LVtW7eRfCGLjuCgeR8uruo5ZkVsJ0d7D6pEJwE1
xRMYb6Fe2syOLozhQGfWyjwMOKjFcOyt6KkpqmdPJQB7CiBlrtsBkHhVchLnnjUp9gix6gefOq9z
Z509vpeh9da8B9aqRx4c6fcxcF6CAlRv2iXJCr/hUljtKU1Tb91p0O4189FxoMW27V415mOC7Rph
t5svW2enRxYzucKsDhlO3VVsgcnLheIGhWOo0atuar+I0ftVHzGmF5bjzSKRMDxQ+zAKiYNV2cFz
U2XxlRWsC6meVNqjN0mx/02t/BRhWSzrxHhETBhtIrODAcIqRlj1dYxrYxuwVlw4FbDoJjsAKW3Y
jXFm1yEaZWZ63srOdgXtEqd1AVQDc6TreS8SyGsgmJSCuToGXYIdpaYw61Tx2pBUZkzMXmIZMBHu
iy3iiivO570s1WddVTzKM7LE0QwAp1yfpr/TA/8wujlSq4ZMBIhDdZLbm04M8OLiNXjAF5ufcOuW
4W/X3cOyn1VUdQ+zlNPhsWryD0xZNGDaLhgUE7ZWXg3lrqpGvXlmvDeR/BEeXLFT2xguiSUcDj+2
F1NCN9FWTl2wZbO5B7d5M8KGo9OuWEpk8HYVuIFFUUnkUwqVSWFtnMr7mOr65BTYp1RbMAms0vcI
jk+cJiDGmuExtIha4C/HVu9M1vQiGzlIpJn7D5lcyZExQQqte2kN3r3rmo9CnaciYjg3Rkyx/GTH
oivj/aQFa9R1XPH8aVz8LDyrdq8XsGT9xD21CZbTGoTXsi2LdtdGQ3EYiuHbrDVsLlkKtah4H9O7
QmIFkF7BDyLXAEzUjpzmV1Ve2Aa7qxzRgw1dvtMutT1Clq76Ayb9W4gweUGQwYZ84vZU1M1NR/2p
m/1LUl8ZxYYYh4lFLUv9hufjR1Tak9uVH1OKZyFtq/1UT58ukFlEhJyfOjtZpyNzSIH2Hp2ZCOKS
3N6MRQhjIC52Zae/uoFke6ncdYIvjJqOTc7QcMUYVGOtdTelEMx8608hk3Vh9qC/GjpSxmU5Xbj7
ORIwMwj6K0JJPchjSytmbOD0eMxLjl53hOmjda+BHmwdKO1agjzVRho4VU9CuMMKEAEmN/GL4epT
O6dwTWU9AQXCAGXtQJz3O8dwP9XouqtGPpXwfA6cTThyUYdO0v5S8MllLXeIMnXWzHa09jp2OHb0
ECnHXbRMmDBYgXcdMn5hbF2lPRwg/7BECfCAlNbCnTLydgA6DuxZC1a5JbxZ5RMQ18lXBbN4AjPt
jxwOnarZIE0fdcpDz455qSrGC3QtLQOMoMPylpbWVnPw0ijU5FKXSPvQgwriGrKi5XrGgbuacmoi
zcx/yWHuxogN6zOQ4vY3kq63SAJJsnX31Wj8s2QMFcV04OwVRrv8luiezZGxXWF393zUX6NOZ06M
hVqrpy/0JwtTy2xKulLjPXjXVEN+s2o2saGdUmd8NuLwk6ZoA27ykeCqPaK5L68U75pm7Sgrms64
OybXZGOUL9DXoLrOa8VQQZx26oOTgBwhh2Lltb2+YBDHZkzdezq3XCaPYH26DT7QDwMNZ1eaHB+k
jG0rO9BXEV5WPPYMC/0oXLsuJmqsJpUX7dsqm1YNUcArpI+PkRWGSwug8wT+YRkw4GSN/mn1HH7+
2rL0hxG0N1Wk/dVjKjSD8GDH09fgPXd68cSx7qu7Wci7Y2DstqE5FTVrD4i56JhPlSG6rcjJ9Qxs
oiUkc+8C20K6GzQ3WOlOYqxzQ3uWmnpy22k4wmH5CG36LU+crbE86GEDu0jBcRva9uQ3co0eY4sA
78GuAXF002fa9b+AWSG0wujZT3tkN8GqdpmBAwNNV0RK3TWWUgjgwO2d6SO17piGfshf02atAgNf
wGKdGw+LYjyZ5fvA+kgf3Hls4fbkq8DO/5KxItaxRMkA4XNRK7YcLcJL1zDfRj/m2fG1U6xXaILg
U6bibXRtoK3J+GhOFgOgqt1VnATbNmwey9qiZ03iBbXuwKPdFawwIaBuI2TXRFdZc60LCbsw90MF
uNUj6SCRq9ojRyF02lNVN2efZwWTO6MGP3SPDFx+VS3prm18i8nPAk8ASnGqroMqyJxmg9vULyrP
nhNCH3ZO656kWxysiosR1/QB1BYHnC9Xqop/mZ11dPHkY6tZBIax7iE6MwwjK1kML7B4iGSp/Ze2
ZiYP1uIFC4RcRTrnk91eLKIiGJ3COyGMqfJTrj92f5WFlKWn6oVgki0d0AR9+K7VGiCjLPshP+er
w/NsBQzLpgYuixuSlR5E3odHiebkLHdhWXgLIMoEFxneBvsLB1qYLts4RKAcQKivQi6OsXJ+4DOT
p4vtfJVcSpLb1mFOokdnM7dueAHFMHQLKdzT2Mt+ERqcJ7jdNyAt4UjOEGlL4QZgKu33lNV+7VG4
dB+G7R29JGCbEz/o7BVtq3j2w/kIYzqCAojTtAqcjatBK1TMBnTg5EkCx9gdaA8i/7Fz/K88+2kn
HIrmT1pNjMGNnIfGc57MsRwuGvP9xWZQPcTWNP5BPXOjCWq3xTC7C9Q+U6QYJcFw1jr3RbP056aY
iHL00D861DOGBA+neLu2LYvRHCRiYSbNSjfVnh802dj1cABV4q86M/JIQ5Aveha8lOa4c2kEmYLA
gzMMFrj6LwQgy8lBfF9U3P6Z4//2oCuUtpZvdAxoKFHE3fZJZ8BtS8ayLRI8S90cZqR3fA3yBR8k
gCiPQDugo6bgVizIE3qfdwtXl891qD950qk2FplKwDcnglvr6WZTcjBpfp9G7LmlFxFY2TM7LfRn
w5KPblO9B9hQEozcD2EEib0cptOQQulobW2C7GAdx67sV4PLS2Zjh/LMreWxe7PwOc0LJK7PtNi5
Rg7pSi93tp88ZmV2GjyWcGadEowDvKTRUeSk3NsibrVZPPLCHV2vY75qTBKCawmmxj+ds5yr3/LY
YVbXr/XJ/qRh5OVzOhhXqleYZyyxLpoRNDp1Ldw4ma0RXD3qfQB9NXTfQmaPbJULMEEMzKoUt0vQ
GBVIkNpkpDXHCTUOiEPieEeR7hSbRAziBnLgXd8zL6OXIbkDVxtPYncg2m6VT4g60enku7SAawdd
CBgtY27D6cgs0fzZG7FOWNH1bpLu3UZc/Km++Q3vtCg1wvM01bT+cc5MKyzWGQMrg494YGByJiae
5j7Xo6m910UIAoo6Edq01btyJze5xkySlZXYksPgljxGsTXvNOz2qBWgESL1TlNASEZBMhlQoT5/
hA1jrsbUIk4vD6FpRvGa4F1tL/qQPYL55mlNtRu94VvvzXOcAf3JuSZiZd/qzrvpVfhhFsmiTdHd
iUmHogeZxe2eizIe9jC/35UZ7WrumHvrHMU4xfugOmlw9VCZcntMv32OB51+C/vvl6gYwGlhj+pn
IOs0y75xWAarLqtS0hzM8+RrD9zyjIfD8d10GxBkqNCbUjAqZRMaa9+G8n7h9fmdp+LSz0YT3itg
1hJ91RjRNQmnYlF28brSIeJXdUf6HZggzQ+40JOgwhkg+22JLr5GvlA13P5pRv+s7OtUchuHMsvn
soYFdX8RCn0aRZSDF6Ej2DS9NIPYW2EFAG2i/AnD8VcQJ/GK5vWpR3SCVpx1ZJZ/aIN7lAlzPYkg
q4jVJZMsgi2Nen6UWsvmJv/K63YHdhqCq6VFYAy9Q2q5j2kxTwXG3+Qtz4qZctFkwbGWqCqC0VIY
gCY2ltjVtF4SAxwF7K2YazcVFA8ZO0/WjJXihiyXA65sXMABvW+1UqGLfjm2LsVUaMsEZ4uGdwjF
ClVWSvcHkFHH8FR0Dwm7btMqn1FpBkfT95qV74J0nx1DjUauWKg7n1mrsc0Xho6rwMlXfewbW49W
QZPEvQ62/UWl5e38T9/pKkaCPjljmFPTnHmlaiD6JHRd5NhzfACCmhz7l6mxYmWe8+Rzflxjhd+v
gFg75cFdypORR5JAPeayalaZNLY85LEgZBswXFMSWNOSVr+w8c8iV3v2HEq70BeY0HsYDAD60SkV
qD8hP+LpwLSTzGdwMqA6wJVT5NyDvnWkbiJufZznpni45Zl/GeqwnBgawbvHld2z63UwAkIm+CEY
5CjkseMo69nLFQ8V+X9aQjqFNo2PjpH/LkuPVRG7zmZeZDBJrzLroFoD34Qcl37SUCHF925S2b4y
UjHPQAhVNfLVxg004jqz+ndO+emo6EmZbNaMqDtVuEgkvzFqUcNQZK01FZZCoSVufu38NtBArshf
Qm3utK/Id5c1SJdDxcyKKwYFFWldizCgNDJjjo7Q5jCN5++q3avkhWmwTpy3py19l+53MKajEYBR
djyiPGr2wS2a/iXA35hzise18lkrcqAtReSuy7CkuVM1XepIVBuHIyO/sV53Dh7KRN+NlIYLPXcP
nLpq0yYRwRsi2CcORJlhzkrCNc2i3162hQvZVY+vXtCpBysJwq3tHGAxjhtTG89NWfhvFOvrfmrJ
dOqy5Dlz3I2nVc3SFx2LiOk9at3onFAX1EogFFC+edaDoXqzuUPHWr22tWByE1oPXaqfIt8LXmtP
L0lvbQktu1Av2rRYV78V/EdOn13oQdwtZ6+cNJJ3u/Ce0gSgG/YqtdZLfEJ6K8ZjarEW0Em531MO
s+E1Pcbyoh9BSDxaenFyZ5dRHHufvtfiwLfJUMgmVZ08j0XyaE82doeUQQunA3nEI54cAD4OC7kD
c0yGrG2Q3Ow8084hrvRe6PGtbRL/ivVtXQ7AcWyZAfsCHXgj2iu7F7KKXhiZTLeu3EYlqnyNs//C
Y3KO1aveWuWLaU36bfBZLg7DeOU548c2H/uk2utNrK9JX4pXtoFTA/IqISIpI3wmUG1OwJ+VHyey
GRY2NqR1Lsbi2IPtOFqpmDmdPD2BLvhLTwQO8ALU2qqcP0f+L+rOJEluJNuyW8kNIAVQQFWB4Xfr
O3fzju7kBOLOBn3fY1TLqD38bVRtpFZSB4yU+kGPFIbUoAaVIulCMiJoBjNA9el7956rdHn6+asO
rdEum/RVAMA6oU2DO6J1xypetqefP3C6WyU8YH4fxA6sB3YvkkNIrhaHKEG2Rt+yPf38g58/SkeJ
FVERYJmbgsF7pER3UkPyrx/4eMkfzsHcgFDtTvjrulMstDr4RMXNc2zdGYXEF8/fstYuu08ZVdGq
bSqx/flPkV5bd5F0zDvKgQftzP1xKDmjBeQD7ZokNu8svzUhCe5lHRq3wfJv/vyTwFZXk7yKHYPk
o6ES0G99qhNyGiIaN5Uz31nGeYa3cluKaL7LG9JPFGznFXD++W5w7emuwat0Tud873DJbKEmeQhW
Bg6Qk77C13OxJ5+lwIDJvzF9B8FIfC3mPLaPlcEb2ohSPUal117gaRCfXM5kL6llBIcYGJ2wVdyn
7mPRWs3FM3y622EDH+/nj5rxGsPi+B3R4lm4Y3+Y8X1efv7ApdRcBtQM+1KN3D1TftsPYu1MGXO6
mcEO9tPw4hfSXhmmYUIyZkIYQ2mAJBBbiPdixsO23WwFC/3NCJljXRZIlPvW90fuNtkj7uMHbSAO
jGRbbIRRuet05HRltAJNe0AA1MXG2H5RiKU3o8MSIqai3JqCUr/O8aeVy4/QD232FiNZZyJ9j41h
hK7xFiEuuBGp+VnFwIoLmcC5UVcXatgqC4buKehMOouzf+5pAd7gGgT7XKeCvqI1buOK4MqsksGD
NtvgIYqzLbhGffvzd7R17cvoUgFmezgH6trVSl3JUFVXYOLr6dy0cXNX+trbkTXsccMuNV5QMZc3
K+iOEOSYmcIxLsED1HXvPHLkM89wsd9SgYSlx1a2NnFQrwgHRJZJY3odkx7zFVpcF2vz3VOkIySz
LghfvIQM41heUdRITVutbrULf2V4p5NLFp9LHoeFL7ErrQtbrwXiNCJxzx67a5YprMXksZHcs3xV
7aeIUvohsq7RlQ6zy2bM1CIphju6DJyEFqGq2yOva3Db3welS5543+bvFNLPKEylrI3HbETC0zQ0
6PwwdNcDWeDhbOavwiPPZsj2s2uOL1g3YbmGI3oZ6vpjqI2d0tgrSoZV76P9OeoHutmB5/3xI62m
fe9Mwd61ebP9BOkpyT4pwW+0Dl47R5trvtY1ZyhSuKoeGxmjXlDtYj1i58aHHFtfzcnu4Nu8zA1T
H999wDRqrkx0/dTnRAiPNuW9zG77gICQIhztY4nq4Njbl2DKcBawBwEnZN5sxRAfp44xi+AoHdeU
/vuSnWJdkYSFaBI2ZVEO6TrzUuveUOohU3SeHAfdiF3dJggJ+M/JnuuRn2hHcwe2Pjdws3GxMxwG
9ysNvHZR4Xb3iQTXG3DIMhSJLrBD1U0GGX3fmtkrSM0UEIJ/lhWn39DYUdgHJCjIH2VfjceoK4Pb
2Zt2jpUM9yBXn8dQGlvQhK+OHJ1dKJ1Hq5zuGIq/0XsMgEwgKYSeyKCtvymzWh/wx9JNXd5H2kzJ
zrcJDU4ooOY5CTdzuwRc85yogEV9NOxDHVfLCL1tt1Nkwtv2jFWe1tFKMjCAtViIe6sbrfthmtAm
y7fKo6fSZEW99gmCRYcYiLXA5j+ZhXmpS7L4cn3NxICN0Wu7zTQK5eMlpeqoCRW1y/e+FO06Y55U
xMmlNOTKN7W9TTTAe1l7+HBbCsJAk2tT+N1Fmn19P6ac9mqCAWirf2YChAneAPYdtXA9pyzAceHC
Z6n74pC51QXbEZJNOyZEBDRayiTEvaGQpL1hhqQNL9c2mGR82CE0qoL8AZ1i3s/7CuMGarLArc8Z
HeSb2zKa0+tE/bTyAIxse3LzrnG7zUOwq4QdIuYav/sIwFfaxRzaIOkYJoQJ2mKA7wQgVYml39kT
JL65SLaVYjHtEkqKsbN3ZTnBgA5+ZGH4kPMJIbewMqKr5CUBLLVRZF4cmCTFqr6PdCb2IVxip6iu
srR3WvHsxJ+nOPDWuHm/TQXyUKMcjLXFYQwKDYK5KB2QqpG3boOl3sWOvZ9M/y6s+n2fjdaqMYJ8
lcFDhMy4DovEWw2doD9YMDr3+wAB0E188Dc6gQGVL3HtDUH3OyRkKwAnuuRU7QEZYSd7ps+FOUCV
70o8WLJ470ZWKZmJ06Sc/VCVD5Dt3vRgn3IN4VHH7jqsOAGZbr1jgrKtM2OiXpsiZDy6xpATnyI3
+MFXe2a6l6xnJpcxsgE4R94+8Ktsi8uAbjt9HfQTeh+4X4IRPBWc3mpiilBzpBCmv5E/hR/YhqjK
kQn0nMVRIOwzE2k9o/R1tkzN8xCiYVV+gScmIHHXO3xR+9lWp3qCFw5UYi3r6TUZ6p0Zv7bQaLe+
3z0bchEioxKXEYM9YT+7PdjjNr/D1v+OI+u1WDTuTWtxGgjcjSsTCv1EfUdyghJlJ/2534H/Yy6F
S/bA2fwWtgH5owSvF5lx7rWKNpXVvrcINmjFksxNtrvts0gVZf8t9q305NA8KVGt7kg3DDC75EG7
xjV9mymGxH09PoBqOfqtX9w4Vf1VFuO1SfMnv4rAhoptj9+hK14y6a6zN5vleOPo7r2v9QZ916Is
t9qXZMx3hi+adVGnaANdF2IMrcuSc4/lC2eTyu61LAGUFdaSwjCGiM5GYul6DB0dUGQ7Mp4ihdTF
VDuMUcjzzLJhiBhuG7hNG5NxQm+4zOwgg8d1vo40gOEmafkaIdDIsrjaEutWM69VhqQqt4m19+tH
YHULNzq4DhP+yCq6Fu1TZscbs4PxOSGW793bJu4BIavx0+TiSnPYhNntUGRKTdNY+9xLRUdIVYPp
dQyICF4ogwLaDoXPFwGbNzbzr7aqT2E0E9OSgMejQcL20dknUGS4sNr1lHqnOot/mCAfScskKR2t
4CGpmmznyeQ1dsDbONCXXQOhQk/mtpOivg6sOt+7krN43QPbnamIiW2gcrfNd1bqI5v4sBpjBG52
Kjy0U8Tmzc9xXIp11IO9tzwQ5J4YnifnS1KGZPUWxbNMp4XR+1raTkGvI/9UZWqjGvNr8AgZoN9V
E6L8rO7pMFTpVneuDesJvXNqixT5tGFsUEFsu0dhpZBYU7moLTiUMtpjEclQB9Q6fGaZJECvak8T
CLsaOvkMLhJr9kCGJ/feBobqtutNpr91GDK7RrzBUTYKFVqlbKyeXE3P1kvNL9xIy4z+agn7qU2K
a0ajLCYC+waVbLqlARnE1dbHuY5fqPbWGlf20NHedT03vhhBcUrC+RPtmntHlYuYidQ25IhrQtSx
OYj+i2fh4fQ6pG3MDm7i8J44Kroo00JHxeDXBKcq8YdLaYE4ohCtDdKnRo5QOLdIzOnQO2H7mqAS
wPoqoxOHTb+13sbJAoWm0LaHMUd4P1POWg3iy6QJQPN7AqlK0d8PSyYCneDoZDjlKwCOqykmfTO2
RC0rcpQt0vjQogmLg4j9CHlh2BW8uaJ9CVP/i7anx1naI02wasO3tHVI+kO2Q09GlPnZ77Y28vGW
OhzOqvciClqaohype4JjHRTeusrGV+hOMMUSDQRhtp6BaORb1cEUMELOwgE5uzYhJuvZnaAJMXde
V0pcTM5ka9XWa8YFpKHp+eCZ0xfTnJ9o8dm4WaK1g5+S6UpRb6AGoQ95APP0uswRedx3pMEErvyq
ergRGX6pqp4ORqD2YLQkVhZkvCXSqDnMeIqjPLkLy/GQt+6xNjZGWzLOi9OzPTg2pjeGHmn/Ct4f
o3CNpHhqzD35dU/9gjD1XUgdZc3pLkeAE7hQDLrsUvTFo6MZ8Ll1N+2bJPzimgS3YXm4eWzdJD5C
HHHW+yQJeNZGmplzqU6+7QMbK0euoaav5OAVSj1S7H3xPhpiE0lv2o8FupPWIpZvGs9dXsS3uBIP
Du7YYiLWTlcCcHyd8v6hb5EV51bYc8EPvQRuwiNQTEdd8T2EjlvvK++zFxFgVqYs7ei6be5E1Mjm
EtduG68osqkA45qb3rEv3E/4Gd262bWR2MqWxIEaxwqOSvTqgqTgjrT4qc+JChXV3iBtpIClUFHr
3fQklKtpKrecMM7ov6GvCwRW7sQojHycOopwqjrE+Q6FLLYjHQBZEucWRIC2gzs1RV+zIbtj7WkY
5czNejLdaW/392aDNgVi6kubPSCVuQOISeAwIlFYsBs9OUjfs8jYy0hcRNrf+fn8jE/F28x0xPBk
4Bb0cXj2FqBhCGFbFPzGpoodhoLt3NHjaMYt6EzmbinZ4Cr379K4xtfZoxrl+LEpe6M6jgbFEXl+
pZ/jLBd2iXeJhDeXTg3HJHePKam/zC6VaF1QtCTzdCB4C2Vc1shDafjHtlglKPGYnQFXc1RNiqa6
x81vYT11hx3RtUA0GgmxL79vldvQhaN4HweFPq8NTobNj5+/MuH1nbC9ryK29mNfzRnW84mrHeWP
yVP5li6FOGWcQnVzb6V5cSaCsL4bJLIWW4b7uIOQG5BmW7WfXL9GHioAwrqWp18axX0b8TYujRnp
lyUPvJEvkAzvugluiF+gWzTYVoGQzfC7YVXvqjlXLy06TqallX0LHbCGTVW0iAE+i2lk+pp38xl5
53IC57dD3ytuvdDc5ZXBJ+Y4pDGV5g+Pmv5Oulo/C/cJsTFZSiGhBdI8EVP+qgh/DcHevUgjLE+9
MqtVzzoDzg4IntUOkqgAXMpdmomDHbrGJ90334bGR3+ziLrBUXKapPlvOXtZ/ZTkpkdf04+fBVDF
sDYpPYwfdkhRZBf4smmHrj0eHZQUQNUjGCBkw0TTdqa0YML0bjrM7kqf6Usy08ICBFW0iK8CESuE
ySBlw4TRUdvhcEn4m8YxeaTbyK7XoPiUsvBuOLTFSMpJsJrao4Mkax2I1lhTZ5AxsHT1ZoBD6Lgq
lvQMcNRyxgGAcaoghgHSsbKV2ZtiQwv2vZjy184r3VNgvA6++9kye9LMdXk/cfBcL1N/lHHlYWrV
uE0bBt89SiyvJcwyWcjbE0UjI8W5mhAiJ0dOGWdFGxddLXNZtYC9oeNvuhZ+W7mYh5YEgGSwvjsg
Au7a2dy09BJZi4CZJif2B7UmkP7OjvSKbruzU2WXrIYqOAVy4WeXQU+L2+MkxYcwWJFaxwkUwRSP
VJ969BbD+FNsittxnMGM9cDeHWs+ttr73lkoOOeJQUFUBtw0s4HbtjPMuwBT4FAtuQ6oozf0+B6L
bLglTWQnrf4aD4Iji6a3UuzJHTiVktsuTyOOmqL8nMeSPSafzX0yZqem4aCiSETdc5seoL9Op5i8
MiJEx1U7ud+KiWnsCA42ZejgzO4nY8q2URiTP4DQoQ+sF8k8cEmKGHZSm3fMG9ZzN2xCZlQ47GkF
BLC55sJpt6B90I1aGkpWgnnBM1h0M7HJpJoX/SZsg5HuwRRp5KKy26exVa0THbV7czyXOvw8lRim
8CMS3onsMC7PaehGKAsBsIky+UwadnJwh+bRabNwo1O3PXpRuZ5V860st1Bl3g2rcnadSShucuak
eg1HJhCTptBuyDQxfLqKEDNoL6hWkECDUJeDLwcDrJB7BDgU01617AqNfRapuEod7ksQ7RuXDCMs
TfkLx+8GES8e3Tk5lpmEpyEqwiKHu2HOgt2UQW22RL/BI4K1vqA/nwHQpcxDPRBey5wmHNMCb1UB
zLLz+oJN/30y54cQaFpuqXYfzdU5i6h+3JR8hwKfApip+QSN5EAfEaRfMvWEq8AvD+rl7+IvtH37
21z6WyczSILTqHugB+YdYd9VieY/TMH1jN70nc4TUIKYhLK2IGzDSx/Q+S5jEvuxFlG+G5AQc5TP
CWYb45exZYRSdMYbnYE4xiLjxJcQgtcWdQRwur5aEKNozCNcMFkQbxG2nlWBELGCJzguU0+/935E
hk2mWX+Y8Fzt1caeWoAZVao3XUC0nncsMp58uJSnPFPjzUR0bAvwgVTCfD2aRrgyCe47DW31QHLl
yAgVCfDUaCS2gKc9DVVvyNXJTsuIlsxztAw0G3B0R5yjzYpnQwaDefIBoHUusiBIUN6mr5q9r9wf
di9XRjnRQ6DpTxsWHl41nWWOiMseITpHaNrnUEBk11T2zMmptEKU6GVhHYse4IHEJp92qOhc/3PY
TNF2AEKVobisHHYDZFOIOZtPxL5YtG+6Z0nRiP+BSVpoLjYsnujYlT/420MqQGtrjAqmiEtfBZeW
uKEfsRvbdMFvRIyoWDyH5XQySgGmJyB6cej31EiUU1Ldys5hIu4jFqzoPzhB+i7Az6qUaWOnQoKZ
QQ+cpLVdJhurlinWJrd4yOOBSyDhHA5zZHQHPtlPNUo3pPLuG5g95mlCcJTBk/vgDoBLhvzNS51v
lHywy8unLstC7FH2fGMT5iwHgmqDwjhE5pBsCAclGLT1NwilMAiwEMrUaM9hYZGgjddrlSh/581o
S4bqzYpdrGO6V6imJZLS5bfQ2T5PE0Zy8KuLciBZRSZBuaT3IV45s69vi45ZYBpZ/lqN+YO6c4gh
EmKrKpYmTCt7CpPshro1RER+m4bzN4sTIBPg+S0MOPBup1Ir1lAmFKhQ1uaAEz2fsCVa4HM3tUGn
QXrFGlObU1XRNrbpjviao3oA8WCqFOnnWuZHFZsEqldL4JFBCxT39QpNKQ1X9gqEQhjQgbEjNpsx
6Jo4Ez2o2qHrkOFBhCBnFfILymif0esla0CHG8b1iIJYWUtEyTQnzVUTGI8d2QenAuzVujCY9cuw
3WucvaonTtNRUqxl0OK6wn7kFImmPfR9kMbX3CHCdUBHuFsaSwvVdfJVCMlcDRTTIIlTRlSIzgSC
MO6dDgEynpxk5xJ6yNwx1yUiWZdGVdFS/ziEFdqx9aUJw+ZOAHxFaffmDdrZorQ8xHOO/g6CxSZq
qmqVuprJ+ZR9D3PzcdKU63hgPgVx2K5sORo3dhZR7dZ4WhvYR5ckmSXiIrxijnHIzrk9YyCqGIFV
eL1m3eZbLF1vnsDGBVot3GW9cZfK8tg6LLS1y+Y9xaON2Zpg3LlACWiYPBqTGr8UY/SpcTD+oLBu
SJVdeT3duW4RGKWB3BBi+Sg68Kky/lR2aIh8HWFmUM64g4zLoX/UDz5zbyj469xih4yb+d3yUNYA
izwIu3FWHkIkhOjpQ2zLratLNMkJ7t7Kx8+sTdDnIkSNFRc3gwcnWAunW+VJ8T3VzrA3+ndWSXGL
hJknfwWgoVplJh9I+Gahf+3YPIBPElY8SAQqBjOQPu6NVU/oWT4wikcg8MBm+FILbCWFa31PRq89
KHQYA/UjB3ZiMevgohPm/NRj55imMRFrPBhg/C6jJSPG3AWtGtU9jzHEcDMjijkKxPfBmm7QapHa
fCiAC9+UBXluFcM6b1n+W4OzY1x9Y6C36al81haNrqgZ091IL8TxGYzHyBUAKnH6DWCNAMfgDbI6
GL4Bv6H2vphnsSe0+XUMDZuBRYuA1ms44uh35ZAPWxyGUVIaJT9slxgPTC0auZu5C5CWAnJU1moR
cA3V4oKjDBG2PPaYHFfG4JMQSacK23aVr+fA3o42t7DM22HpGfO2TSLFZYDnhOkUcEEEyCPdpDmI
H3VAarFnsODGDHuoxpZCOkJCVUo57cQQ4itpt+Sdog3h2fBcupYB8KWbwvK+03kaaF5Tc++nVgMs
brxrMPhX5pkO7vR+DawBAbjBiZv5dEMm49UyqfQ910C8g6XYR6zKFph+01F+jlMSCHrYZVgLxMZx
lt5egEuT/cxUOj4NAHsbJ/NuspL4utgpj4ktvS2hnM3W9Y+yYqNpvJicvWHpFrTikyw9EFnVSOsN
ls06zOhWL9uXQ0jRKsbiv+s7/LJR6w1Hloh9Ztmo9paHdexzOOx4MnXXZ5t+zu5ohe4xgj1bI300
I2xuayKAz2QnrQthPrgWK0BpNFfXB3n6EtZ9s0GodoTH8JVHcREpFHQjSh5yWtbo34dXFt+sSTBS
+68tLflTlGEHQGz3Q2jvOI7NbQWmfgvF4BZYGkMqjSyNMAJN14UE3Rr0kyyeS0gdx46g0dUQMbkm
9bCbG+tBNl/d1E8PpcM2lFq0TCMBcDyI7zxtGki5y+YGPQvfNzPp+yyhZnKt8Vzki8IWiAzSZfGg
HACiSQX0xC8HznSetyJXDO73WpX6tUvxHoc+EhbKhKA/FoHL1sjJ3A6p0V0r3w918jZyYseJUlPw
0LJLOwMFPqYwwNPTt7gyP1tJh87CFT9cuok3WafDFazHp05UtJiXe9cpiTONwzzaRYNfUTYYrO+i
uTZx0R5E1NJkt8Q+dYLPGYvwKfCbq5ZdxZMRepzIw2k1zClTsjn47qss2Q5CukcjeM57nCt9XP5A
YWK/CkdjESDiRQsUUTluVLsxd2nDTNqqxqcoQXhIGwUfWxasgMLMl9KhzxjnPAfKvy0DwS02dN05
zxURZbKnrB6vVe2Yp0rO+N1PLblE97Y1kHWFiROQqH+Z2o7txeCW6526O5ZjvPZK4r8n1ZxDl64l
HuVXe36d+9F+q/w14BGb2GPh4yZivQcjVDOCf/BSEdxlrsrXeDI5fTT62Ob06YYQfDVlAlezyXu7
+gwUnCcaZO0WnhhHLcllWhnEJD4XSDljP120HDk4efW0ThTuKlszogzKPVoavpuK4Y+fIlXF62Ab
3+ocSU3rxP3Ws+GdKwcsNGkN9gbaUHLVJhOVJLX3MSOz27K8l8QsX+x0/A5bed7SZGN80O+Hka+E
juAx8q5hIIa9qMYzfNzyoKOrocZvNC36RxbglOAEK944EzfBtEybcnf0blv7ZWhsfRqc8hsn/mDt
iOZgkAOywQeqr6OyUKc0IXVlLrpLXjDhzxieAIefs1uWuuHGrJBqkLB4wmvS4I0pt9zoT0xOzbe6
Kx95qvk6osewwOMHSo5oogRfgj3SrKpNopcNUrxveMC9tcdK17YZBzsdHZVgplRq8U0BPwuVe2hT
4R5tjRZHtiSYuCUQ/8AexKktzkkY2udqmG5yXeRHu8xWZAKTWJUwN44qqmd3Add08aGPJqQj9daZ
2q/+gEI5HsM3gYCt5xBqa/seNB2N99p96osnCerIBwx10zb4QifyKaKguzP6/jOq96+CmIubeBHv
OPbij13O3qP9QnAbzwC3tjO8ehHplnbifrUa8ooHVEtVTsdhqknpdp27Np52maIX4A0Bw4COzZc9
8pTL26Qhc6hOWFl9/mSddeEz+tO90wzfu8A+Nuzq+LhJPJ4sfLXTYGCcpNfmhoT6EfUCMv9aWTiC
DUs+kLt4plx4+YHa6VOE8LtEVNg5FUpmx7/kot00fUHJ71zDxHvOygovnEOggDD3laX3sVIwsGhi
5+QCjK2GHQXfJ4LYbPJVAATCdOKHhLxVu/8H2NEXLHDl92/R20f26J/Ro/+/wEmF+Vs46X+k//hf
/+2//0f99v4//nN6C//x1vzjseNP/ud/fvv5B3+Glv78q/6Alkr5T8X/PNdB8Exx4PwfZqnt/NPx
pKVNkKZCWdoCJfovZKkt/mlJrOEmmE7T5Z//F7HUUv802eNMT0nXtWwIpP83wFKbS/wTrlTjcLMl
OjVPUx87KGF5oT/jSue0SxLcjjBsPPlF+VKeevST5D2388GaHbXXDSEvg4TzDtY0vEiH8NWgEe2t
WwuYw7PxDVu2sY9bWOqlZNw9w7RDgXqdAie61kWDOs1z3kwxK07RQbMDIwi5l+BAziHZusqnHElQ
gswx7cyLq/p3GJ7ONhmtcdPxajDRwju3ksP1T2TZf6Fb/4xqFda/uXKpHEXon2na2l3++Z9AraRb
pwXSSJinw6J4BmRBCItRXifWuG1dBsEWtJR1yIk0Ig26WPuxTwogNIlVGI31VgRveWNSoUxFvCOj
sl41Q1+f7WZ0V8gupyvtaUrYqT79/n0vX8h/8WV/fmEaIR53mOUoJRzn17edosIiThJzBirFi92S
g5VH2WHER7K2E986KIe0ARAi0c3vX5fb9MPr4r7XriDsRblaCfPX18UmX/gAb0DeTzaeb8hMVuJy
8KdFeImHfRvLze9fcAHl/nqhgA0lsF7HVjwJH18wwZ3e6xBqBB2x4tAba1HdhxYgJZgE+d98qNZf
r046FskxJM0qT7G3/3p1cnRjGnRuvop84GNmNhWXvJnu/YXw5SSFuoqcbn2fFOazs6i2OTjbLZGd
/iCQoFjmXZLVe+xLOFNL7MlDVkZ/c7/+9XvX2rFZPiyhpRLiwzu0XYxBAHTwr5YlHAajUieVFUen
X4w2NgklQIpuC9+N737/NSyr0IfvAdAy9aPCubSwjT+8cF+aHR1WnhNE4sJB+0au91Nrd9mTJsE6
tDvnarmfg9JwHj0Ls7HGmijRX6KeLtKHahJwz2SVbH/+luF4+kC+9xNjo795n3/9Cl1tKhZNz2Om
basPD4ZnaY/9N6P2mBOQrGBnzzwZ39EfQoDDrcBG7Zn3NMENle2i1M7v6dmTPdlYCckOg7fNCt96
aL+XsngCLOhuf//+xF8+R0fYjgWEA92TXG7qX2+xxLEI40AJRdXUncRg9DuBw/hQQFAEtYO/o+Dp
2mFmSDdcwPci6oMn38yec/gRWzVYza2z/CicGF4wosCV9lo6XxA+D3DUlrzKJN3hsbCPzKY2/ZBt
K2uavoLnSm+CLNFbJzHBohJDc2rycf37q7Psj3cJt4jnCc1NIk3NbvLr1RXKLD0SKzLYAvJJjo+D
ETTfkBisg7JBFmEegsRqvne48usw+RLJjEQK33iKp+b8+3di/5t3QvvJ4UZ1PFuLj+uGKKMyi+iQ
gjFm30CCidTPO8aD+cSyycGws/OdLIyzMmSLMTn/QjjWnSNqBW7BAHbglDsf3ArAd72bhGe/0pZZ
T27aA+CLtw71MMM8UKRhTsZtOcT9dfRBb9DyyzYMss0M2KGmmbHxEiD2QtEAqq0kOKSO+JsP/eel
/LJEAjNj+7Is2xOehlP364eOLCAW0GZoOGsmlRM3GIP5ilZ5MJ+cxjceDSrW1qsABCOzKyLDwXNp
9YfQmeuzS1TryrRDfahFdue4BxQZ/q1T+YdpjJ0HOux/936V+OtNothqbWEtBQf1y6/vF8gFLAN3
AEs7zveFh3ccXQGsLeZW1Jn+bd8nyFAzHTOBbp+8MvFPfSSsnchnRHfz60gv9HPR9d4WXTzYi8h6
q5fYF8sHetT7LplJod43k13u4PAa+BERCsGsKi8N1jz4n8q/A/t8V+pYnwDh61MDM+CQtUn4Utgm
Qbk93+CoTTywiTufAHsyd8oDicY5JKe+yoenwEHTHjguw8kJTs5ok3vShmF8iCOaZ3nvZ1uYH3jQ
hfrUF3167pr+a6ZJmPTDUt63nvutNA0OZO5gbogiOORc+qPL4akwh8cgd9XBtKO/uVOsv5R50lwK
SUl7y7LZPj7s3gxYCmlGAIHdPHMO2czkH+gIRUuBOP29Zw6+oo2fnQLECSuqIoqiyQYM426sLPqe
ZoZ8KAzbPvz+Wf24auC0lJbJqm0hv+CNeR9WjalRnTminF8lMyrzEQ3dqrPNeY/vFoBZjOBQWDmq
1Umi2p0u4JPrbJi/0wGsgGb3779/Ox+22OXdUE9RcgiLdAFSa369PQk/bEPByB1BqOUSu6Nv+Mjg
g9fbeDYPU2J87XpVHn//otby0f/pIab0F0wCbY1HnSQmKpBfX1XCPAtJ4gtpKVnBPaLIcaOCJtyI
JSAL2+RbMeBdDGtyxKocnfPyL/zNW/hQCv/xFpY3wHLC0vSxtlCQEIveh0QR0cIOLslUmk+Dxsxs
tUTTjmWOtAdyZq+BHYl+HzIN/7vy8sMNyluwmWw4JllFDjX5x/2jkbomPrxEMGkM33ybldMrum+p
4DH//cV+2IaXF5I0IB0WToSOMLF//bjDKbJKAQdzFWhmK0nyiZbyikC0BcnZrRBCUNY0X+3e/yPG
448ki+sfX+ifzxv/5gKBaihT2ry653jL2vin48ZgDpPJWkZn1i+xeS5XiPeWjtnyq99fovw314gQ
kDJdCg54FB2/vlbqKxk3tsI4CHBvVaCIu8pBxocoeDEz3AVjJS7QI8h8T0EJUVmSVCl6FNOuP4EX
Wwg0YfoeijI7DJY93uOtdr2zKqP64mCZWQNw1fuqINE7KbDAGQ5yz5r4gtKK7PskbZNd48THwjG3
gVtMZDmygQZZtCrqPY0KdxPUg32MqsC9jbNkU9rGXrfSdHjcmC029rjGDpN8qUfSKYvAPiQtuYMu
0ZOnJOuuCXXGaqyS7r6yWYqFmP1lSjGTSVelrw1jIBoxsgfrmnx1qaRuye6Zb40ynf/mG/1QcHIn
OQ7/lzyzjskR/8OdlLc92sEmClfR7MEBJsFP1woYh/spo9e18UxQ/H/zxfK9/bpUONyxFLgO36n+
yz2EDD8cCQtlra76Z+gkz33WPZv8+vcv89fbx1mCTajmLAuiy8cLi3HTl3m4BENZMeccy3kKFKjP
3A3oxfnMqsFDNcWtA6jsby7wLyswH6mryfozbR5OHpVfb9yoM7XbJyi9S8Pd1GQ/YCGd/VtXgoyI
PGEeh06BxnX/bgH8UDMuX6US0vbYHz3BkfXD685gOKDpWVzxhPsn1CWe0rRM94lRZicFg5POpodr
PmElzkN8pBEOjW07limT4BJjV9hcf/8dWP/mo2BPZBNyXW4w/bFWQlVm+LENgZ9ovOyI3ht1l1sf
TQOs+6zchymOzENqVuklDBfQhSYyYWbOjUWtkDucy3Ib/G/Ozmu5bS3Ytl+EKuTwKuYoUll+QTlt
5LSwEL/+DEA+W97SKbvu9YPKJJEJLvTq7jnm6B+izrkO6Gz3STbQoKJH7fbPB6pPQeaHmxLukO6S
OzJITH28WzJEam6l0I/WWri/NRlwQfoI+5/kSMVgqGct6sxlKWk8DUEaImPLQBwbcbXAVf37Kgx9
byEwFce/oTk4LegVDMSKYzSiBYjAcG5H4GkE9BADQ9s7pWoT/CUK+fw75jJjFaWphudxKh+i6CxL
ywZ2C9lhMTxqI6ajNQJmactHVssWsfmXcePzk8C2eNxrlsnsgTTeh5tNizvkAeGg0JvZz79il1/y
/8+v2LYZn+ZcgavqH78XWVJGty2KXwVcOtLnzTP2hBUtKSLH2GHVOEq+DFQMcVUnS/72BPp0T9gk
DUyuKuf3OdDvpHSxByKtxlNmPw1UmRrt/36Kn7857jmTnBhd7DxVnQ9Xkm6rCPGDqVD1JS0PIEKh
JSIs/EtmmPmBxoUff77XP39zOMcx35oys0TT7ocR3woVsAoS8EJNl/6NUqp4altUif9+ZlOo+d8f
FQOw69oa02r3856oRaPrx4QJeUKe3+eC7rQpHFSc4TYMQQb8+bz+j725UzYRU14GXZBW/x12sw41
t1/jNqFbQ3dpslVRk2JD3uiu00kf8ue96Z9HW3JAGtIG4l1GNnO6zL+FQkwRcXin0egmnkCVfcfA
6uvWwp4ovCI3xVXYhbb2c9iundqn5z5Kv6W2ChPeF8daL8gaOPmtE2s8bJ3ye9sZR5W6VeEF4cko
6UJLaZTS0SnfFRI+35+P/vPDkSMml++RBPU0S/9w8DQiY0QzWFwrCR5GVdqC0Wls0Yz1404Nowx1
OeJNClJ4KGCf9Oe9f54x2QTorsdMhWyl9WnwMKpxQHrNYNXGjb9xBvX7HLTRDkUzEkoK2HjQkIR+
D3t53JkhsNLOTL6VjTQuZo08/s/H8+nOISesadCRTEPVPyfdEhidQ2d7NAcVDZ2ubbRUyHOtPOdA
2TP+yyz20yORyYkJu4jsJ/eoZX64TZUxES0WMyiCxHghmSB55DyVAF+N5J7eCnqZBvdvF/xjmcAg
seJysV2KLoRExAb/vVkb2u8VW1BfpgPdfC06WhE46/iId1a3ysD3LOORDIwL4/i7DgqtjhExUP1+
qaQoj1Vb1IcofxhsaiH6GFwhL+LLHa3LPrRPSIKQeozl32oE2qcJHQftqITM/ONW/TjJ6RujduGy
+Kiqy+rGNbsrFgBy8rNUabiuQtrvSmdNpyklT/qVe+M+0UT8l0zcp9GSg/BgoGN0x6PgUxipxrHL
HIGGvw4jllMMfsZV8QLokTD9JQb5WMWaviR2ZnCiuqHiD/jhQeAzpy/iioLsCDhx1/wDNbEwA3sz
6tRgxswC48Kgcwf68WdL+z7Nr6a7j502xHxPnmqJDM3NEx/XT9mj4ajkFkhifik1/RDwRV0YWhB3
Zg3JgII29MlHU1PKZl3XdOXTq3BrJ7p6Dktf3QtSVCYddDBgkvw+HElWMU/T9mPc6H8bDD6FXtyW
VCxcZgSULyx1Gqt+G0gHOYoSrdx0b0pzTSxfU3lolz13xK0daLu+xHAkSHAux96hXzHBDS9wsc55
nSZXfYgupfROfx4Q9DlW/s+ji4Oapg0e1RuG+I8/GHrfOmhJDJCNoMMlL12o9/YXtzHHjQBPjP/m
eCb9Hay7iD50UrLasVwTwzYXvbGuYDpvYYmp26jpi4WDYfUd4+1LhPkEfrrKuo3959bGra7vi+7e
UMEIWLGR35JJ029S2/uWDIN+JZuCgzZ1citGSI0THs2F3bYcaFWKukD/xl3bbREDugSm9+gHmrte
Ub7S15CD1PNpD6aRFtZevC0DsOjCqtqbjHjpDA+qhiBAhYOHc4ka0StvkSf8yCs4Q6niL+Dle3tl
9DHX8k1spfAU3QADAA1b5o+OcsKKJNsJjyb9jvoWOfv61TdaWFVJpG9jxz+VoTxl8AQufawmJD69
dpmXZJZ1fkI6IgxSKO7RKNt4L1311lZK8WPZVd1h9Oxx7wn0mFkZbswaQxHFUp/aTnlpNC26tjTE
Xsc++AdQRxsX4x4hZgOvtQCA7trJbQGq+wZFRb+W6agvLCN2dyo2k13WmHsss6H1mW2wp10spR+3
HnAiE+KoaQ1txaTWFZ7yW6UAgouAc3gMa6ekpKpfZS5/0gFu3Zf60O3haPDzMtC7NLoZ7BH0W/t4
so/0gVOvYrIVFx3Zy82YFz+yQAJaBNCOAKHMz3VZHI2qPuiOMGm0tswTxh/JkUG4XNEjjJAiVR6y
/MUWMPbs2DHoUMkubu7QAdbGzhqpm3/0sEQYNUM5kXJY0yniLmqtUkFcBO4pdpMHpGcDbFj3ZwMT
f2e2WBsnJDF6Knw3TU6zfBzYK+CN1m3XoKGFHIDHMK1GrRxAsouLEqIRjqOO/uDUsrd1yFwI06CQ
ptO+RY1i8iPFhXqThcZ3pYrCBxX2PPbJEcCayqdTBwoogpV+5wdRs3CkN4LMM1yEAa52i2b81fCG
fu34Ij4IQLutogYHlLjVUy4e4SAh7asi++SKIVxrNF1uK7Qh9MWhl/Tw075N0vqLleVAXhP7H9sK
i6usu2iRy9t6KueVOUTOLPJObjI+m/aBzkH/iBlKfQq1/t4pwHHXYD52MHm2+BMh03SVGlStv2Ca
5k9QiIRudfFFCWnpo5FFp+36ZEQHig3tRWuD9pIJjB6rVA9vRtcLt4aFr67qdTDCILv/v0YmnkuV
gcwyJVNmCB8fgTWBax83NKv7GsgljXi9CqsJDUajDofxt0fQ58CM/U3zAodZl0pxfoqUfhuL/W4s
VVsnqK0NcnxIb8lytUQoKKi3XqJOmnJkejkP/3Mv+wXif+5HK3pqrRyPRyX/+udx+NPUiMMhRqVB
xGQwJmb67+G4js/VZTC9SSz640EVFge1Tne9Dk2kStxi5yTqy593+TE8Y7Al4ajpjEBT8uhjgbMQ
cJnQukKDLjN4ib6J4E1vjT2hByBAtAil3q/GqH/8824/hqDslqiQsj1VR9oiPnawxK4SjZZktyNq
6S5zGfCneBz1Q3yXt3d/3tmnbD1781Tdo8BMtEG580MMirJBx9sLdUmbg5nyNEaVCN+PG7WBjIWh
Z0UfotQ29HX3K2QW/DY0OLt/PoiP3+10DAY4ApoAaGAh9v7vd2uKpPEHA9ee+bGfJFa4whFhYYYa
5AuTSKBNxN/S159Cynmn3Ny2TbRCiu7DDRXRrlroPSFlq5Bc9ePs2BSgL12wGiseuYvQStZqgCcx
xm8Y6UTlPq+L9P7PZ/6xjmVMR0Fpl1uXhNPneXE/FEFpuQ2nbiMCQaRgoFRUkQEFgrK5SDaZh5tG
V7TZMc3dfB0PXQScBjURT/z7Lu8A9jWatSxc3/7LxPD/PDa+DnvKR2gkhD9kB3BQ8l3MWH/N2QWU
uAt0r1UlmofCdU+qR6807cw/amjMjxFWIKBNRupJYakoz0oM5FtRlO765yv2cbo6XbCpI8J0uV+o
rXy4XxUFGQM0TrzPXBfWVUOfwWipA0hgwDCJg/8lDpdLQszbDl7FX8bgj/HptHNicrIz5pRd+5hX
wLupiQr0aDcNXhnEz8zOUOibf7nwpj33av0ec/IVI7U3OFWmGzRHffhF1MI147AY2RFu93iglvvC
8e7wv/oK+t5X1Z9GUoWrNB/ik2fkP8M0xoco0F/Jj32XIRKpujkzt7TXzjAu9dB/oQN63NaquhOd
H0D5ChA3tcZZKMhSgYWmRT7l4Ku1VzkkW5l7LlPa/NdlCNZLD3JnF7j0ngZWAR3HUh89Rf/JFJrw
1afRNvG0Ypv3EAoDfdOMZrmKMrNbWL5CmYMf/Sodq7PG9O3E13rTFsEP4Kj1ts5+xrqKm0uEJRkl
TMyOQfdrI9oO0wfnlOcnH+tKJYf/Wjnmix/5zRZ/XMQHw6tUx+Aownbj0zQSuHTeGRPWKdWrdUE+
8mhn46FI631LH9RBhv6rKGgsCit9YFy1z40lNm72UqrmTzGUL5NyGGCSSTsFygtURYIefzCkdYVK
3Z1AXumd3ZFQUg0wimrkb0fN3SIRT9dtQ0pGtjFwDzrntiWULsk9dDa9GLqMs5Nt5wJzjHFotav7
XjUfoshWF1ssv2jVU7RrVA4PeeOt5egetd6B3ot56gYo/Te7Cu5qYdCy7IIQ8OqzXpdIZMC6RIO3
1bOzBcfWRG9ojC04eDXuEXOBXKyB5t+MKkpKv8XbRuIUjdstYP3Gc4lU4IbSAol3o3KT4iRpncLu
KbTQHIbMZOn6mwjIObGxXWKGZ9J24DWSdnMj2YxjBDDbDJFkVWLbq+TzYIoROGpBRFezf4+XaURf
gIg2LY28vWEOS6uEW5JLfzOi6V2AgxOrsbRQ+cg03kiocDKLX6ZM/DrPg00aBdmq1p3HTOuAgMS9
4h2rMPiHiQX4TyCvbTtE0HdpMTaC6pWe5WfTzLMNnaoTgVVMgOzw3OAKU3Wvum/WR3z6kGoPiPZq
viLLvjru13wY2y2BRAeZ5sbS/Ik54P8DkXxN+zxwwoobsupLpDkeSDXbYlJRB6QsgQfi1IFJqgqf
zmonbl0KHS7K8Wawxm5Rwl9YlACDYqDdDk0SSxlpz2pMgadwgOu1cKrRj0C6oN9OMeJzNmhbtGL5
EkBIshgtAF+e0e91qwERaVb3g61upkTBjefc1CAglzUTswU/w4eUiWJHPhNp9r2StFdRJLd2RxAP
wXQdSYQCPiytlWGeoLyDq8QywjWWvpp7Ow9hfMRkTmJKBTvMR+yNl0NSPpYB3SJCg6VthY9051CX
i3pl8c3sdPzqcx8wSZTjgyGVM/hFuXYt5afuJI+KiMeLyS/ZBX17N+T9xSnrn35ud/dpYH7pGMdS
Zq4vQd6tW9n9UPTB24Ah4+BHsYpiEPUeyL/FUCGQTXsAqBO6Cy0wUXdDl0AItLyUP2M0u7Qqhf0y
8TEta8LXtqqBAxYYbVBC1WK12dTCBl03ApZK8Vy/1OEQrkLF+6mHaPoB5Iqrg40YWOrvYRMGW9+f
Gu5bLTuZ0TpL1AKMeqJuU3i0D06bbJEl0TqTV8C/4AwuaK5xb6ykUfdag8UzdT1snqwdduEd9oVY
9Y5szuxAArmZEezaFjEkWKsXCCOQxUoDE6xwrG8ySfQah0+xBSBZr81k2dqUTyCeaLJgzLczakk5
ulM0yHBKfbhJg0kTJpOZtYoGk2FlLRxmmAVCcERTD3XdbAI97hDb9YuebAPP4XaNAwcWBfTe1H1j
HUc7sTCVlR0Dhdfuh8zc4u4qv3VBeS7SdIsMx/7G4/wY1q7/ZDFsLbPYfbYyZesTmqm+65OD6Pwl
Wn1nD3L2IUphlLR93qLAN5oblZT2azJCpfE7pK91WnVHYHk3JWCoQxuOSAFDtQX2YVhQ/X2M2By4
DKmcwmq3A2gU0khl1fghGNOfyiyrvZN60bpXB6SMplPeCTSN0BKDh/lPIHADGQLHOvSJd8ZePYkI
l/R/0EH5t77ukXIIA9RcvMroCbgdJxEOI0Gys0OlvDLKdqesxel0emVaoHPqUBlBl+kO7gCGu41Q
E/KLQ4aapYyYptqkW9eJw2cPvSJybjU6xaMePBcwW8Y8KO9H6hn3AU2Yetb+wJ283BpS747a9Gf+
X2fX3dFrvai5CSYLiig3i/X7J0EY9Md5mfm9twXTMR431BiefnvvfZl528q8RYnGeCgwP/iwmXnh
D+8VsK3p3Uz3ueUBVjeLHUGGPMx/vBzMq9YWwGDH+e/7R/P/cie/NJARtrGuAI1ABBqTTpJCW9W5
jjNMC9tlCV/QPM5/3j53jfafDFPm9fxe9++nWtpRGQ/UapMUyS5Ry/x7qDKMJZElr0XSJnueFvka
31HvGajFLtbM/LsSI0NMApruMnp99h1P6LUbIEoxqmGfTdvwwxpzFuGbVwyV3V3nx83attPuuVbK
w7wNuJmwvofav+KqA2C8/uK6o+k/dFpnYeLCD9YfDWePi2I+OTnfmHYcPCEFC8+m1DD5nN6HaKyv
hkINtvNLA34VNAPzaovevlYBDRTTUnSHRNsxypisZ2M+keLpvPZPWVX1d/HoVqc6rO46tO73kxPQ
fdJHFABjL9qFlQjvaWkZTjnsRYFGrVj4fhQhNAZrNC8cWyVkwbahtY1V543QIzphU1uD+KS95kaj
Pur/OHFf/AwcG1JDKPJ7O1NzWItOsNembtGyQX0ubFF+GXEtwZml/Al+8ZEET/aMsD2n4VW6xz4i
5GozjM5TpQ+erCj8Nm82HHDVCCycCiuIlI3lJLjM68Wuj3V3Uzhmchc5NSJBo8h/2Pp+3jxSQ3z3
stG6t9raW1d6K/eF7mpnnv9koHsgsaZX7+ftM8Rea7pknlVQ2TzLW5AVnjociPrCdRgVEnRZ9HaG
ntst7Koov40efutiSLWLT5iy1RIlhxUluGHwmATQ59UPTV6fFB/vr7gkVvRFnj/GDaC2yLPpKAUW
94g1gLbMJcLD+VOlBwOMz3OwdqeFM3QDG9PwSUZPL53cVHd08WAYP63bAww/9IKv2lPt7LEzeNrj
7/U6fyiRz1wCLdvPa5Joae95JKATYzvzH+E+DgPmM/PSY9NsWwdY9LwlpLhPuB205/mzqo2JbHw0
HfN6sA0LLN8V/+0EIkfDdDAewu3bQVQN3rW9Ac5j2lMa1WITMJX7dQLCxZwQUAfmHhyxHZPFU32D
Ps9pYQMX71MZix+FnZv058JuddKY0DeUARQzT8/e/lBByY70YFY3RS/Ql7wvYyUh/r3z4m/vYhIf
i7I+zKu8b2FegpAzO7owOGtwo9O2lUJZd0ny9bcNvv13XvG3rUKfCKDcYXQzf2L2Hnv9tLlpm21v
r8a4Nnfzp+/nMb/8beXICAR2gnx/01rvn74f6PzB/Of9XPK0ASBK1nwKn3mqTpfp7WDel37/pNPG
M95/xbaW4TmK9WoX5IFxcsrKOHUQNGGAuTSgSBlHGwVMjb+PDdrTpDjVXg2RRBLybJQuDm5qB+Hi
8n1tFbML+L9Zvvrtk/njBn4P1Aht/7aJysEvTdfKozPULVT0adfzcmrNz6BGUwFprZmi/X+PbF5G
GYNXzKp4HAwTURO/vOao08Hz9lLxG2M1VsjoW9SpNPf1x8yqxbWc6uIE1Lc0cBOkDxXo/JEMgz9W
OUCbUFznxeLAuOZNEh5bCmHhoqrsO7dI3cPby9oPHirF0w/zCvMm41g85mbTH9426av6E7al9WHe
2vwnyMMX1PbZr20YXfs6wnd9W+LtsBL7SwDYZP+2Fy8W34KmRCc5H6XIMHcvxPDrZdU3P4m/5K+F
KVMGhIgVseu/p+mVGAJKhxrHr4PC44WeJ93fvR9VJ9P0RiX7u3tbpg+ZzSKkU3fzIc0LkhUosMuK
OlyOp6uhKUNF0j4Tv9YhnzW597nZb9tVJpPdignJ23vzhbKrkZkP+e/t+7ZTVMAwdV1z+7bt1sDO
1MlbdUuZlwpjg1EwcwPmTW/HZ2UUjQKtQyU0X5XYoKKYDwr87embffsGJV5PndtGv7bJDFoBOFv6
m/fzNpiLIuCO7c3bfmxL4Nk9dtrm/dgaB7KzaciJDjCdd5cS8eMjIzfVvG8Ef2IRWQK+/XTN5z8Y
dDaLTofK9XZ8iU5GYsCSZMO879cyFEZ5Xg2JxyR+2q6t4CPmyhKe2/y6Dnuwx32rERJO1wAjc5yP
iq7HN2C6Xxs1o1VTDnL9fqyBClU9o5Ny/evYXCNe4sYOrXzar64hJpHqpZFuvch4OG+kCQinOhih
xDOuFM11FJY8a8zy51ftIMVmALQ0OUH5J110G9sWHb7tvuGdoFT8/pI5/8aLHHGFuVVfB4tqKI4s
G8q4bYjLGy+nJd7W7/7307eXSWu5JytTN/Oq2bT+/FbAN/G+yfmtiLdAm/Sr0oOka08gZ49U7Ylp
6UaZ9j4vn2dOdDZyZz1va3Kft0hFGNgZMdtwT9LS37bbK319javWxQFZe9v7vP78lh+Zv+393xXn
deal2sBxTtNS729l0+b/XfHt/c4MKVcFzTIps42m8eRxI1FeawusrCbj5ftbnvDVcx9/9Sb0Nb5q
V2o63bUIlPHcK3IFX1EDqpY/zqetFSRhQBkBnkq52/Ad2lRClWyXSz2docXgBtgty3fz0bqDa58k
eN/51XyltWawT0Xl/e+3UhVvS/z6kqaX+IP8dqnazLeonCq/vlXoI/b8ct6aH4h/fLNJT21F/NrV
8ReK1jg3p8LdaFVoXxu1+Eqnp4GdLrbeQbSLQ1wIY8gvr7HITtmogxqMI7TkMYoaU8HFpLcNoPXS
W8F0TcE/qNd+UNIDppwdMiPEgVYilddeh+ZKHK8cUbGk9zh/3oXaZOZYj/oJ+0cg/APUzlK3o+fQ
gMAPAuqLnnT2Gq8NjKyml4q1sXB6ISn2kpl9tsNfmiK/28G26swjLQvFQ+c6UNUiE69h3QtuY4cC
rIUlCdHGKC6hU7S3Tk9gPx9TA1camHgfnHI3Se5JTNwZYWOtIywgt7KHAtlGnfXkali8qro5XsDy
YPYsE8wDs2wEk1n2xxTtFGDN6b/za+aUv/5n6OmztOWweX9r/l8k8ASBm84a82pGbaG6CSGgvW2L
anV//G2deQc4GlVHGsTe33/bzPz6fY35ZVXBdjR7lQnFvKv3deb9ve3FzD3wSKn+5X3lj0u/b1tX
SpKdbbp/P8V5tcqLOfn3U8mcnBEy0OLlb5flw+7npZXGwbvYgWj372X4dfLT5Xs/pPnjSjj35ai4
m98O8H2Rt/UcbAJWptnDSJi3MP15W3zexG/HMA7uoeuwm/nf7+n9u/t40GVvCpSVpr962+iHL+Z9
H3mp0fYy9D8+nc6/q8xbyGER7orkSbTRJXWG4lUTE0ZereQli7Ns2w7DsLOrtD+PZkOEapvOU5kr
32QztP9wgoVdmz/DCFc5zOT0x6jo8hVzVPWUQxLZlz4Z3h5OEV1XGiotPDe+jKCP6yrq/rHDeANa
yfyKZxk/O8+Ud6ZLsw4Sg/jgmaV5HA28kppKjA95T1wdNIb8ISn1tdPOwzB8csM2fPFIY4MYGprb
DMr5NqdfdUsaoL2dP5gXYdLz+OuIJ5WnWf+wcjjhhuUPD2M0mCu8NM3jvOMuiby11XfN3XxY8wFK
OyTxyz7jIQbnZLdfFAqeC1NKeZ1PkeJItZ9P2x6TfNUmrfGYUZQABOZYP4GtqUPU/jNdN3e6gEOu
Gsuo77oz+pNx13d+ui1MTV7mi1/jZP5a9MHl7SqZ8dKukui7ElKcyHSnvReGrNZQPbwDYGbv4FCo
WLdO3t03ArG0qMbou+biSjwd8fS9UjOg6sBzEWlHWu0F0rm3P3jdgcX2pbEjkRnv1EGsVDsHsKtF
wW706CUZjaac/Hr7J1ety2XT1ls31LTbTCTIO7E2RkA38hD1fdStDv5Kio9LfMYcSWpFsk8sGEPe
fa954mtaxOOqFtZDOBIcJbCZTjg9VnSQ8hTNW3PYyqHDjqN1lL3NgL3ngfWFxnnadzAlPbeaEh3j
XNlWlYiJgdr8dXSqV3ge5U8pjIXTqSneKMwIQcZAZNT0+mS5SXcXQXlSbfqHxhiedeyY/cnSC4gr
wsMTqlYNxPM+2GJYnKeor1Y8E6NlABUOvlyiPWUYQfWa8Ri2bIffQXJPfxPeHGO1QZI93uUVJY0Y
udwJuzH/QcdAmwaECCBpznS0ScWTipkEFycHZTzYWzdC4+62Em9XmTy2QRw8Cnj7QTaU92Uvvyst
Xou+4tWnPFRrHrRGCfaxaJdiKO6lO1S3CIWGdWAozcb0NgL9dEBNiOzrqw2a/TnvK22Jgqg7VzEO
9JYOWYIDUzZtLe1Ln2AVWjdt8AXC4FFr/OqhyPHX0TrYUMb0h2SSthSudTDRoJ4MkQanwT6SjzVO
8zv0gf3IncwmsuUtvKF/alGt3JhFBrhFtyCrcl1PgshnbUDdu6btRQJ4XDQ1kaQmkDk6ft6/UJSK
YufVDnrxfayqx6Fy2ke9V+npBqDe0utzasAZnapB6jsNb/IbHMuRIThR8qzqhAGdTxpXL48YPStH
y1K6E9YPPfHAg5uTjTNhSDwn6MHhPdXVRiEcuoOMFKHNWIwUTZ+rTFWWSO6sbRHjCQ9r5opvhXoN
czToJu2zlo/pvTDieNdX44kyMR0NeLrdVLKD1W6TCD2lNLzLXMGAWR2676SO3Zs+0uLnUKdtCKTg
t1oLyEZUWF+SdqUXH47d1oZ6SV0y024ZJQDRVL62dCDWX2ifsoFdBwsV4dS1m6xcdX8rHRsnQ6zt
8KpAEWYltL/Z0ri4fW9CHRokyVM9v7ZRvNXN8Ec15Mk592LY6lqS0WxjJpsgB5kxX6KyDKgm6kGx
zqaLJRUCD9H66SFtqctj6kBRj7RFmsvxDi3kosJe4BWVuHJjVxTLxtHPVkhwJ8gebSVlkl2DzCtf
xxayf5hEggyamWOXUUG0N4t9XC3jwRBH8t6rnp6OdUxX/y5UYmsfJONZFHCKQl/IC6I9d6cXDn4d
0l4bWZk+E0+Ny24w90xrnTtnCJ8TJr1f/FhgU9AG5dH4z/tkQl9SWfg7tQR9t8zb9hIMIt/naoFk
rirqpSqVbN25RIQ1rIWl6qRyn2AACv156hYPxMVu7KMSGP1RVwOgpkNqHJrhUefne+tVJFTL3HP2
VV5Et+jYV0LHmTjoVpqVZa9V73ibsSjztTG9xAj22uKmtxzzodhqRl1vk6bFytkN/KtCmroY1Wel
H8TD/CcdHuyRkBCCmXMoo9jACylk2E3IslVAQGW/Bh1bLCvVabeSWuoSwWpxGscepms/7p2uNI4U
m9zmZiwwjcHDMzI6/5lbB7puYDwheOGBk2fZkQYH8m2l0yywXjXXaROYF6OhBVez81VkFP1BF3qH
e5vSHeoweQ0K+6WkAgQeid5KanZ3uurGdzF5S27nS4aOFOfsMtxXNq6LiabYd9RtiAZslLLtKJy7
XC/vdX/Ep6wl9TMorwmFASQVhhuU1OAUeVfg8jXivrg2ka2vCdrHTe0F4xqjWfXcGkxvOmP8ZtBg
uDDx77r1aoGld461NpSyF6su6yvjPvXN52q6duXUGKpqJZcq0/W3l4qu7VoKxsGku89Lj7HPEhcR
uvQ0UnS5GIl6SwthmcuVHMLwgap0ec1AxVuB5t/x5LiXo5Vgkeyod4r/oDqxvA1TvT/jME2euLrl
WM2dwrB10ISM1lZqUf5q6NOpPMuFDxzsSc0CVM2dVwDAF7sU1RGAPETx9hRTqqXz0Wof+jh6aJtq
Em6K18F6HmLL/IIGUFshtJF7yy9rWqixoqxKN4PRJo2VpLqEzWSD3xij/KqyFQcDG/5ApkQMFj1F
IU7sdiduxwr6xlDp+sWvbwnpsk3tQhYHwNPe0br4YGWyezU02a460g67+SXBh5lB3gZrolxGQ1s3
lsxfhoIpmhFYya7acI7jDj6euyI1bd3kdkGGIcj1E+oa7WRPvLTGouiCFVl50CQGJTCaw68pFe+m
arFtcv1ghVM4eaKqtPZ9qkdLy6ujlRX49pE0BYkojTRj7gvBtwrMVdKDtLc8adxEqbqTI66PNZCH
U22U8R22jDQtG7p+60YM1lrTLYJoKL/gOI/XgaBWSar3gYuJFjbMsh2q/GSTSwVHPMprSM6hbzex
oe0sHMjWPJAptATRVxq6/QfHLjfwHJQDCfbw7FI/peLrljcCc9prXGLiPGIftBwSQEt911MDckRx
LoyzHCzzMLevBk1zwOuQc3en4c0J80dS1+cAz8+DX6ZkivSEVvk8yajBdWvVSIZN4+rZF7tArIZ5
mpLlAYRlzInMoqMTFLOs7lvVT64YqSnOqlOGX3t+1ER1wbbuwvEY5eq2dnqgBgmgJ7221HOZHhRZ
y23uEOXjzUJvr2othFMBCom1iaSrY9dhFdU+wZFpG1vyDiZg8FBUWnv2U614iMiVkrty+lscSIpF
VijqnucoDhBFkmwjNwSGofftQdGxKhkKCrkKFfuqNM+JX61VCTmuCDygIDFkkDq2vA1ceO2Gx2DJ
gOVKKmSKv2yKnvYFWdvIiBk715X4QsPm+JQ05bgmg6l/NTPnWxolt5gHD/ex9bXTwRU6PpGCG4p6
pZlBcRc7FO5tEj6AoiU9MJgE252S7rGS2HRuMhysDixg79vdISYVvC686KtbtsUpixNvmVHtBSOZ
LzulVfZAigsSoX6Oq2JgWhSjBhvLeRktO+nUt7UoBSDo0FmGTS9XCDNj0gFGu4FCCufY9aF4tp76
w23JcNu5ffEnmL85oU9UgFerVCreZfB28HL7+ySnQUwb6R3uSpjOQS1A4iHEuA3b6GtRG+aulXAy
TK/tboocEG4rhIF7UwCcPrSOPo13N4Ewm1NVtLhYg0c/CN83GJoH/LBCQ178BNOzJAyKG6ceCK6m
0SmNFWMhoQjbC4JQbzmE1KxGzRb3fpaesaQISKukU/cqpTNNZXqAOdPtQBB47+Pk3KmZ+2D3AM/1
tFnqOMDdDEQqOxhiyUqLR+918PJrrqNVdxR7ONGzgTOSgOgaa25wQbF5W7aafgv62V3EPFSRHIw/
7ZwcjuMMx1b1+TrqMV3JNczHHq9w9F74s42brLygXd3nerptaTF+mXCZN1hoYY+omMmBLxp7aw58
UPtvsVfIi1SL7gSl6Mw3TzQOXO0LBaAr3azA58yGLu/ylKhBfEJca14bvXEWY+TS6yVS/aCIV4Oh
91VfFJ7dLAqf1uKqK4YVxMbkC7k4Dl5UZwTb/kr3nvzOK79ZUYRS0WmGdWoPABCRrNCd/D+MnceS
5EiWZX+lpfaoASciXb0wzs3cnIX7BuJBEpyrgn39HMCzMjJiWnp6AzEzEOOA6nv3nst1Oml9Ik6E
2y5F2tKgkhoQK/j9B11BnmJR1DsjeXxvpVe9MBrBHx15wU0RIbMMbRRrq0e1UOUumRAHJNfGsxdp
NTULGhwaPg0nMe/I4Ei0Spi7LWpp7Ps2TI01QBIbAYKJfs6UB2yx8tB3IXOA6VYO7oohiTodGu4V
wahVexin1Yo3AGv9625Co2fLlX/j1Ul3IEOv/dvi52N1gRQrtaWzSmLRHTo6rnB5bK2jD0HEaC/q
DXkoHROQDEwu0QsHeB/KCr6ychu6iT2ZWs411lqNi9zNDH1lD05qp3T4q0dbXHIE/kGhaUcNERW5
mMXNxRFIgaKH5x6PcqU1Xc0MVqJHidJhGQYDm0GdO3nqqap1c5ua4aHG43bJ+S/uK7VlvtzcUA62
57RljuZmmdzGsgFink6G3lixXwwQmozj9WWSj/HZLFGvxaIA9FAhiMog7R2DivAdI5/KlxY6+9S/
hM7gv2v5XmmN6KQLh6DLdBzWqdk/WPmUBeK68oQdzoWKP92cF3EEQd2iNzY1T1OCHxh2lHKivDLS
KNNAnub7KeKStDTsXYWjkxWGb25Co/1RRzV3CzPjOt1RQ9I8q8EbF4tTMy3mu/MChT3Mf9UUS633
trqnSqQ5WYMah0XQdNwKm04sSC+Q61Elh3xmGeUA66Y8FFJO7EESQz4NtPyswi4qhnWGJfEcecmw
NxLUj0YJwm0Rw6o+O1m3seTo3wrUSqXFHFtUqnEE6GAc51si9fNNEcd/zPc8JzP/fHza7Pdt/3pM
ZwhEKPp0P/EIM3BlufNzDfvOb7twUf0fDlOD/l/HWlcuPnf+3z79/PLnQ3sC/1ekJPvfnne++9tj
8w65NQ1B5jVmZROrGAwaOfL/fpXzir+9u//uOD8Pm9TlkqwB2AN/HeC3Q83b/u053RSMYNdhvy+H
/BqZtvHVVOJuoZlp9WAVAfOxzB7WJAmm75qv0CSsja+iRH4O9ZBkKswkzNlrZTnvqoff0aor7wnZ
3OR95AWsWkW9dWRsLuYNQuEdk0B4L9J0YJbooblTXC958r3yfd6AcSrBb8qYPhaD2vApduOmF5Xy
Sql9N29BRkawNLniXcfAURj7Ii4fMyf56hQr23exmkU4RnNbM05JXEBaRu35+eqCMEPoO4Zv1Ini
jat14cEPu/yeOwaVgumtV5l4GqHjPpuZmew0OzC2Vla6z1okb/MGbgOqJYzq/kF4fn8wh8zggm87
b2S9LOfPRpc9fHVcwJekaKpzqDBCnHeNkydOPuVHYOUkP1StPMqYEmCjEK/4+cYS7xColOyZXzGN
ozS6G2lnP0Z59HXewFAJbo0G8ahRidqbjmdsRkb7r07Cz236XrKaoCHVcZTrBB46kiyH9Jk55ofP
3GjaIBhQaKZKDd06qY0LPDfx+dEARFj1KF/fqpALGDzw/ODwl3pAasJ4d9pVeuGjUubNM069YBcW
qrMVcImfCWl+mI9NQZNSdVRaD3pcNAelByKd9OPw5hN6Pm/ROWj7RNL2l8BEFw4DLFtxpV85ejR8
gdhLzgw5Rj5Cmo1X1Nou5PL1PIjkglbQ+3AmjBnPoV9SIneQqlRTnFDofSiOfiCguH3JXeRvJEOX
WxjR8Rf0/et5g6rEM2zyazlFNp9NWBC2N7aD+5FY+QvjqvjJktQpPLdHrdON2rstrvN6ZNrhOlBF
TDxQHN8zn1yWzx0jf0q789wHI+RHrnYZc4HpiHr5nOpSvjuRmYCFbrt92tfVU5+SZDit95CZ4l4X
9jWPRuUkNCpl0Ki8D5jxOMh857UAP7ytMz1EtKtoL75HVsi0gWv3PRS3wj3jQ3EuJIUjx50+F76Y
a+qP8pmKnLVzQsNg3NxkbxljznlPL4CtLPs2Ivi3d0+uqzyWmXvJyzp7zHIlfSTIa8puhbg138Vt
6gMfL7/P9z4XNtOyuBrb4+deSRgdAg/Co6q3Flz83H/IfUZX5XTMSGnqHShnsZS18edTuAoSKqVk
sDdtQY0e4b9ukMY7Pf/8mOnfZVFH93kfs8nJnUrITZg3cHDAPMjo28+XbOW7NEUYXGtVf+R0IV6L
mvNDn6ePHYKCO5Yg6vOZeC0FAa9xTvV+vpvFsGO0ykavOK31C0ajacGHWtP8fpX53U1E9qI4oX1t
bOVtPnIrUcrSTSYQdNoHcUu5agQpvPM+idCeM6WSt8YCDcR0ejp7iVfMzeU5r3PSJ6adMGxkW6sy
gw2nDPGakrKyLAuVEfr0vJVlEaRRFI8VgPO7pAI972TjIDgGGVEY806O8Mf1qKkaPw92ClrG2pVA
pzevrc0rA5HypTM141r54/u8US+poIMYVVfz3RB27koU4fD52n07fxZ41W9WLepn2JWLeSvdLnIu
1Mw0oo+o00f63v9e4GdViXpvxrMVOeXay3gf89p5xc/t5lsDaRJL2RnO6ucKAoqQccz35YB0OY2T
cPu3Bz9vVgr1OJLO9z93nDgMlL+iSwLz6RRMrygZPEl5c3pJEL2jYyaHdZJpuGt+7hZmTbbTiMX6
+co/j0Qt1Frjm2M499su5AQBFI4H8XkY3JLawk0oqOUarMSAVkI2TVFz3d/4WtG8URqG6DWWkOQz
9UQAenimhGMz+Db9S80ViZ9AvmT2q75DWyLJVwMMr/VyeCWIekXd1Hnu9eBgEJq0aEoRrlSZjIua
sJrrvPC7Wlw7Mw+3tUSV/9sK8vWIRSJO9fcVhYtbJuY1Lec9KLyL63wosykUBE8FJcHpOebH5lsa
eNa1n5sM039dEdJ5WUMcghv06wovjvFpxHGGY/uXQ1UD8rbQ9eXq5+HnTfJalZhPHVqL09uaH5sX
Y+inKwtZy/q3FURxecuiJFzntxVKXWlkWxja+udR5ltU7Tj3wNXb/LZC7TF4VD7k+99WaALdj1ZX
zB2n9zEv5mfDcAvBU9P47KcVPz9EP8WnI0pbfK74ucegOszo6kku9OuhEKBRLiH/aPdz4/lWMxmw
jdEYf1/R1d13IpnD/W87JKgm6MaQRTU9Q0RSw4WEPQRxnAAe0PKma0/p04cuwpid2iJ+IO0lX/Mz
Dh+8eCzWHhO4W17o5dpvhHfrhEIXjKnMjapeve6KzLqR/yPWHlPLW54lcp26lXbrwqhde2Y+3lLm
BetOs7pbQE2UZwvbW1fx70sr8kw6fRjZzq1uQW6oPFtX3lDCahzPzG6dFhhrnGDJjZQNc90FSsSz
JYQMxQWsBL20175w/KsSUCz0zMS74nZ3150w7SttDm96NuuaUy7ivQUGvnAiPT10INegTUPoOf5w
DRrMEl7sd1jsyMlNMdpdu5orMv8icfVagji8eKiveUaLwE+hSXRdU2y6OM+vaSDKTZfmKc+mYjdT
+viaN069SashvOJ2bTaeOSiXtKrkprML78Im7YaysXMhHavbpIFmXbrY6TdegFYlyOKRtaF+CUSt
bogfo7xtjsSM+VaPb9LVN51HgDbddKaNnUegSEPNhnr6C5gEZEBhT8c3L170Klcv/uh8zOscRNKn
1OWUPUybgqUJD6ni9st5rSa9eEd5z1zNuwI2azaddLLNvLYnl2WlUBvb4mfXDmFK4hYUZHOqnrZH
0gftZ+bKGKCaDG78dJdGUbVIOnX8vMtUdbK0eenZk5XznFfpH5Y6Wud526SKPpiVNpd5XeyIF1HG
4XVeZyjlfQxLdacVUbIVqZNvyhJFPhoomzN52EBJtL0pCRr+2aKQdrQhiob7f9uAQMBVUhjtEVXO
vzePlJCbELf2ruJe5uPMi2AYCSYBsq+t+qrVl/N2n8f6XGI6+EZXgGjo6bmL+bm57OKmUqqMr6OU
5wiQxTLrouyjs9x7CYjzqSCY9FCmarxOpserMVy5pH5+aSYhFG8KX52XOW+avIehmn7omumsO7A2
ewUQ+rMdgFWc9rONMca11OTYEEiEVaEI41Zjh6HMTFy/Rn1NcSRcRoAxCcmdq85UvaPldPJmMuzA
GqaXX4N4fChdu3gunKTdWQL5GAmGw6sXMhaeN2i1elkO43Ap8FqecdNYy77Oy6/5ACUub+n3dEYP
q9qjOg53/6lTiy/znkUdkEpXyu4hIDXzaCYV5xNCgj6a6PO5SUjyVl3qdXR+uOCVdYReORQlabhB
dZ5vJZT1TwYirV8f/rz712NhxZzOzhOcd9NjgaJzjOlW9NetphnR6xQe5QgeT7U660mV+mU7i/dC
FVrZ/nz883n+ejVNpZNmPVAPiTqFA3yunl/GvJg29Gsfaxb+p7+t/OsA82MaNJcV2e3K57v6/bUU
I+GhNkCUz43vTa5eB6coHtRpkWoj7XWb+LY8+UGTNtpUlkljqxLUidJm3xjoBQI3BXrErGQFFHJN
XYuCoCqCuyEJRUmNgVmeEgb3+bESRBrZJIZFf059BpXSExOI/zMlZ+bce8Z3iznEjeaivpNjYhFG
P/qPulXtFaCX2ww9BQKjqFUWftKtSkyUKzhSuAP8ZNNH+Tcv89yDOob9JY90Y19040ONIkBNtRO6
EspBpY2+z4oI9oIcnFHmT9WVYLbyTuD1Kqnhco5G0e1kVB07BW5/mLTDQyCaVTDq/Q2/F+Bmy74H
kabT9QoJqSNXd1AruoupzPZRRJ5allQap1OQBjFBHVtfkfGWJO1ibetpspZRmW5cVekfu1YZLqA0
z4qkoC6GobtrxkOUZm+9NMOr4nnlixQ9iuA8us/3onCr/BEOtXlrtKF/IKA8vWnVjxg64blOw6du
sJR9qjTBNRd6skoCT3sL2v6Q9ZPszA7qva6gMTWroFk5ARpzlbe3pgiwCFW3v80LQYXjgqv1EvZW
8eYU1gsiggUZwu963FjXhtEkSluHkClV7dZ0wIbd6JfmF80eNwA0X6oehSNV8MhnFOknOqbTqNgn
FQHRXGsPIV3EI5aSosC007rrEjvKolNKn8A1oLDUJM1d4nJpCBkLMGmvR1AR+MnSCs+cMN5CqEEr
06KAWlZTCxu5BH43ujylCzzKwhL6DY382dCi+NmRT55pJ5c4dMShz6kOFVly4dq6dRMlvJSeFd9V
pXwuDLLVq+ha9Y+h00ZfcBEDWm0OvYUxQBTBH2BTwHtPRUOtG8E9d2Z1Ut1NHsTll0yP1X3cXmkX
Buc05H0J+ncvCbOpozsWEF89Iqg6V8ViWRvK1uqzapUnTfOQUf/c1dIv8f/jW5OSEC5ToqBtuCb7
5J2dCK3tyB2WpKXT74MUsfTMIPhhZukPzRs1oOSKvfTiFSjC9JQNjr8KaZLv24pI+QqZ2FpS+VjP
8KmMegNGnXs9NaFJajxkZhE8VIJwR79o79MjqeSvp1ryLaYof1YoXZGxLZWNlVjvXampp7QsTbxc
CyVEXlJmJbjNgBG7U1ocJVRczoJasdBwNV4NmstqNBRf3aCzSR3W0Kq6zYunJMWlEYiImsLHgVxn
2arTKd0YCnPovg3umuNkByd0mq1pB+GJvpa793Mht9A9F83U/a47l7OHXccHpRvdo494idQwaNyM
MuSuDvVsF0RVD/aHsgcZZOWHmlYvo9u3uNg9A8BM3l300NtonOB0ZdwlXeq8OZFyaaK4jRbk0+7i
Vjs49Dmf+P0XyxyYEY3aIN1FhuxOOUlfu2C6hXkppffbpXslyEhdoz+yRLvcnZSuvFpqIogilx2A
M8PZ9TWT+bRpKvzucXcr4CPhOyDjsTWj+Ep3BjQGkghEUDyjOTJOVJNuPBR+4C2Z9INwpT3lYxPY
CgRwjBDIsQ27ZCA5Dz1fyNTQlE15NCa3XwTd/9TrFJIcN3UPJsySRdVmzS7u3W9Fm58E4+SzodbV
Ukzcoly8dWG114oKYJ54zxN0koPltdfPcbK8Si7Gt6AS2iojumTl1aOxTsSUeKiWgrDu6A2Ldndv
y1NZ2PEbQkBtp1uMcAnfTd9xek1+Qpu5ouNSZtP1OzE09hJBhNgywn7V6A7cq9D5kjVY6hmrCOb9
mboeEmcAN19YT36K4lxr1FdNHZRjZ+KgJ2Zvg+dUebFrfqRtQho0WstXZSitF6Lg3iwH8afqTVoS
4igtdD3b1gitx2oS7/tefHYcDFq0Ui9SMS99l+knzyYkeGgbesCDfh7Qfduh/g4EK9lk0pd7v+vE
ko+BELQugfJb5uHO0dQIh0JrnOrUYpHFd7gr4bkGsPiYNcfeadonrS72MO4NgmQ572EQvc4LL6tO
rtC9I0Fd8QYLN1T7MapuChOIlYM/bu84zD/d4g+yXb/LNiIawde/gorzH+xLTKfcVIT1OC8ikb2S
d3HSyfLAB4kKTNTN+F5p2ZNQZbTuI93ZgwgWayOMgq024+Mz9yHn1t4Yqvzgqm18NzUk4KHhGm9R
q35jKuB+rbvk0ruGj2zf+CMIzWwDktRcTUE5917Jvqs2WvVmUrOkXf69qcNhm3X1EzVbFbVVeFax
ZO8ZGKeHfqpJcmHW9uAZcdGRDmrWobWxSv4bYYIeyFAt/cW3jTPcC+Wr4kDqE4GMUBKh7lwEpCoj
gdGiG0gKocQGSrFmXFVuo+PnJMJBH+rsW4MSBMCZ96WMe2s9uVzdmo5jr+j0ATqr/xr132upib0j
42qPJ3pnhF7yauoldg1AF2uEnxsxKTHa0IvXaIWgQUj9oCd1ej5YdtOsdVqkCLG4lKpJcKnzJD5x
2thrieYiwSWwe/4rdYH53AwddrvJxkEVEZYbs4OyUa5kxrkHm1zKVUDi32Nixbu09vUHN+6bVWgx
sGWofItwQR6Gxm5o8aEPQsianFu1X0rmG1heLgqM9C+FYbTLIs2TexsRnR6JYO1QbttJXFgrz+qW
feI+pqNVXDzdW88cUpca8JOWd0jbEv9GLvxayjpayzQ9RNSnk8EI3siWjugtfUnqyjkEBhSusaBK
6rdqe2TkbZHRahn3qujTbVD1zcEVQbcD+U1+ODXHhR5F2YvWCv+gqWW87OISO1TefYMJxKTf+0Nq
LYXFtNo2vMy1JbtgD9eBpp3buK9lfTGipDiHurGmd9ehwyMmsA+8cdM5+iP0oeCIPz/eugHQgCTS
qDKaQ33ryQRZDS0CZDeS1Gvb0t6lsa6tKfCkK0NRvB2hONC6kcch1HJW6KHzW5O5BxFJqtxNG+4U
XQEk0sTpvptmWaGqPrlIHdcTZvGxlQeL9FLTNYIHYcvyxSCZFFwWSsN4MyiK/ZaZzj3E05eE7w7q
wmUNl2LTD+Uk6dXxAJOJFZc1kjI3R9DTdN0KK3Ny9vKPOsyr59ho622hwmWbF6HZaN8tZZcQX8jH
YxmMWJV8M05/Xi50/SomHHo3/5fnu21Rm2swc0fUyulbY9cr2kvWY1g6h9GDLySUMloUSpRSGsRD
osg+e20p8bZdbf1onGiV4kRaKW1TMoBWgUEODu7w7u830PogNeq35BI0+KpYpJ0Sw78ZJYY1d5yu
ytZ+vpXDD7UCyg+xEz5O2ZCvdG6VFQpKFDSV9mR33ZHJi3dNzOjOz0yuhe/VDzkUyFGX+Ghj3zkx
RTD3UsniFTXcZufJotqT4PMdIXR0d0wacKauW3wtIroz+3UvDQm6vshWjjexRSKRboSmqPjFKF44
Gd+1IZDFlfTdI4RovttUu1DJTh9tvI4m5YXS8LmKOtFWQYgvuKzVQxzV8ttwrAez2/sS/uHYGtox
AYyxDWr/0ZwEvh2E5CPq/WWry+I0+ESPF7b1GA1KfzWtYV8OZKIFDYKIog30MzComggixdnTVBGR
53/EgR6sDa66wP5q7WbR1F04gey+Nn5MMjacmZJf8DIFYXUV1ZONwX9TBmWzkaqJIL6z8tUQqU/h
nL7BbMVdgVKdKI22f8TJo6y6wFHf6IdR0PKKF0NW6bZLlLPQCUfP8SW9xWmxZuY6fAuqTic9eage
dJ9oVL+34q1XAAnoQyd58aXsD07NMCXjwqvrU8AvJ9msc6wvekdBT3I+P9Fc0899T9pyjQJ7RB7y
0ooBBGCJSSkjiWelZYbcJzbSN2DjDt8xvKGwFc+y6T4YVHdXwG7OijqAu6WhtdaFktxBxXiPiR9S
zQjy7Bs1QOMyL+DHyhNQc4RqXAyAI5XbBnsNYqFU2Y2qQBoWmLi8UamsARd26Kx5zDK6d8komqKe
DxEsdV6U1lQ2sRTJjgZn5TdoaqeFrzigcVvVWodeLx8l4Rk1SoILBc9pkKWdnS5+FWZNGWPQxNoh
PnfB7IFsosI0jgxHrIVjuNXRS+Ngr5DAvlB7izz6uLXoX3tEIX+Ji5pRWtWLZWPowybWPQG6IyL7
xw3O86JT8i8NCT1rPSJx2KGx/Roo06nCLM+m1ydXK/GNjS4C5+wKLmYMfsaTWQryQ6EDoQQk2LbL
/fCZWeWXQuj52s9ya9nVVfnSEHa48rjoLkqhv42NH11JuI+utgz6XTfUH9Gklc7jsDmVRuktgg7V
TVDE088PGU/WKN1uyEe8aX1xIdsx3ikxIpOghWdZhZq9qjr+vUPzYFiPcsDeonuV9cCVPl31MjJ3
mGnIOqEIarb5jRbQ8GA35KC49pS0ajs3sDSrVArlnmvaWmnS4hxzCtfUcM/oEqkcF5216fb60VJg
u+A/Wc5SZbVMlb0Z8aG6FmPG2Nb7hympZ7ACCFU1ctBQ88OjUA1oRkbG1d4Zk5Os872Q/KFGBJyb
ZEJa+UG/IW4Ss5sxoHjvPgy1dB7rrM0WmdHhCeYS9oalIURH9YYm61uQ4ETUTNweOd6xcw5VdaVY
/N8KDSGAVfb1uvCMZz7QfpFVBVFL7QcqFh/KW+RcJ2vVATXPc9UbIy+UQMfMsWhZE0508QbMb5gF
vMvYFw3X7wm/KkrSphLYTfSJhxsChH0xRX9JPUMFPqmiaZAtmxDbTGkG2lfmVVzBCvmGOeR7IFBL
Ex/PkNZkDpHF9b1SVX9Pae/S510HDQZQrYInYmEybDhmGP4irUE1EPRnckz8O5TvzeD1yvfuKMPh
ZnEKewFuDRctTtZGG1RPSkhwulGMj7Qv4nVLbfgSD9u+CCX40ah7yNTMelPGoSS5Es1voub1Jm9r
eQJxbK/6mEa590SUhXcl6T1dpD5NA64+S1/TAkhp+WKQnHU6va1WOqqCQ8PoinNPOtyNlh6rqmSg
nn0daaMzWk9VyaAkGD1O8spgLPrY6leoyYytVGVxc3z9W592w5dYj/ZukrYozeLhS0SEIpTKEIyk
zYxjVmeOJspwcJqQe2hqtlX0IwpF8iVRYn+DK1QFeugVy8KqG1hxLQY+Cka4oHLrzkUjuOEb2po5
E45ek28hWd3rtn1DaM4MqVC+mkAKyF32i42l43eJrHdCKp295qrWQmqm+lhTrAE800+QuboGYljl
70qB+4nYEbGFpPq9Nuvo1eioUUv5WsiJehYj5o+bUL66Wu9u8wL4TpEpyRKFs70TiktGCK6NreQ5
73n4wGmAtrPXbFWtGK9NZT41DFQKvuZ3yjDHrnBWjk++u2JRR9IiqoJdr77OUO86hKUwGs03v7eL
oxIV9irVlODYj7q6MJUg3jR0/69dIsDJttV0WnW/TYh+pyy9H43rLMb0W1r14QRhDh+zllMz4d0Y
OQL1qMtHxymA2g4tZO7pNMvEmoJSJd+6UhW3wIj+GHV7lfUvoUN9MHNC8ZBaWPzliPtWCNBEWiq3
FZmpa0LnnXXpJ9T/3My9Z0NWruoWhVMhk3wDWIJejVLhmBjbq+XF2s4ekp6pt/dsy4pegrS2idrr
h3IcX/HOYtMGIHMMjOpF4aqwzFyUFIU7KNe4cc0D8fHjEn70KklsajtKay2LxnxJogzxRkwytNm9
uGB0vipCP7e1ewvKah6PRofe1HbS6YPjvDCcGvmSV55yqzYvhh796LuqBjneTyKbnh5NaR6L0C5v
80KjWmvoSnlxfCRLTuBuoOb551pRq60fYlKwS1O5+Sh9tjR+JIi/lS5C+SZEuvRquRDKi6MO9qMX
jclTHh2MZPwQQWhw7TaoRVfRLavCYo2tpLklTvclkEa0EYqUS8RN45Wx1rGqa2eV4XwaEQfdhtDo
b53/tbekxMbCZUgz0BUxEwZJXPApd1W5mestUV7T7Zv6fkrMqRPnTLTUAuAGtR1n51D6DeyqeDxG
tn3NQGpgO8noKKdyP4+O+XmcE2GIY24IOIz4pZhEFZSym+ib3dv2rpigfAPGIkOWXzMqyKtaVBpn
JaVcJtBt6jHaKnghGMJZ24pkZow6nXXKDcqRtpPlGye2u5PZbUqLUUat6kByhnid1qm/pFbr3L0w
QTdBOwkpO/UrdSBAOSXikMCrjClRrh6VON91Nt4qyziDENIA0znxEWYa87nefVMV3nHS25sRUf6G
yXVy0imEdzp/QgwL/jrgHT9IWqDLaDMatct/XlhPXW2/9roHXiDlSpKN2PQDMj4hMrwFNq8kZRKw
twXILUbUG9yU/q616gs+8fwxHUD16S3ekbwYvjI4x5nhVeckqvjBEipJj6d5bIrQ/KAFASYGgQL0
l+gH7gsfq4wawgGbNEPS956ggeESYxhSqXr2NRL1FUZr+UeIzFiv/eABDXa8ypJyrdeK+MgpJy+Z
isW3xneI86rcm149jl6PSaRxzHvllF8hIW4rxfJ3hZZ+uBkeMQVJ3T14lBPWu/FDeapgS+4R8Job
LPlI3pSCwaM0wa8gdCOK4qXL8W8NrZw0eGq+8BIQ4E2dfE9D42tkRMYpjEDRO0S6n53ar3buFAjv
ek2y8TSaHYz+QQMZVHvM/LmdBESO22h7hlzw7X39kHdD9Y3k3e8GDKa33KmcBfbTYpn6fr2N6yY6
+2OCNw9LRGuGzjqDhgLzSi6mhvLSVG2PtmnnnaywQTqC/L7xlKUa1jomxLrfAN3SSQ81euSLwOyI
HrFuYavU24iqzoIZgDAt/ASu2yLqrmoCikVUU1ABdK1Lhe+LeYArg+ZQUzVayApG0cI/NkXkHYpG
BMd5YcEL2dKzC89lm9P3FIN3HKLSO2rTrUaOaOJqLd9wOtcXZf86ggk4tGj0uGgawVNaoFlWM6I1
0dH3d8jX+DzMmvFMIt2dWyTDEV6xudK1jHGzgh7GjM30JNz+W9DgnvE9E9csDflR8ANJUd7T/PFE
syYDbcQfZMP3icwripkQw0ayxsJxlF6Pdj/Tbk3vxXt7QLGOGC28JJaSUt1xjnrlDbQZ7WLlGr2z
kYKzVs1AYKnUnDR1XRoHk9FrpfCvzxvYBYFjGnQom3ddZse4MYJHK0bAJp1UWQ8ipOXva8MGEbgF
URufKSNY0J4ENVLR0aJ1nMul5TIC5Cwj7glzqX3Y+s/Iv/lllrmDl1D9PnYOkWK0VS0VBsio1qCj
sopmRVz0W97SD6N2TmUnuNQG2o9GAAmM07zfqc2SDhS/m0jXwO7guFKdtyTIlSPMq30bYKjoK/7W
NI7adZsF039xmo6GfHkSoKBbmxu7CX+YqoBiVgyoEXAJ/X+CH/5fDDfZmQa9dlO3LQfa5a9Q6kEd
4EpYOWTm6VzUNRmF69AEgu2BXhjEJ1n4//wSp9j8139y/xvZtDUxEOK3u/91jr7VRVP8If5z2u2v
zX7d6b926/v6f9zg/Lh5+n2DXw7I8/75ulYf4uOXO4BYIzE8yB/1cP/RyFTMTx78KKYt/7cr/+PH
fJSnofzxr398K2QupqMFUZH/489V++//+odmMar9G/t5eoY/V18+MvakMweT9z+Yt9Sy/G/2/PHR
CA5juv8EquVoFjBo1HkTx7vjtzStsf/pWvTLSJ2bUiMNUNF5UYvwX/8wrX9aluUQhKMapgZMHsp0
wwVzWmX+ky98UvdO6Xke18V//Psz+DMU8/Nr4zP58/7fQzIZ5/4GN/cMyyC+waJxqpLgrM8x2n/j
6JdDlteFktrPtaV9l2NxtmLryVbrZpmivl/5Ebfg9sE/gGet2/EfpPLiu1UwpavOQqYHDaoAMc7Z
CYcNJr0+wO174Kc/borWe2hsnX4ul1ypFOO5Hhkpldo26PVVVLTlohc681InJt2J0gpJBlyyBomY
DVAtnbNwy+h+m8HSpuXF8AOS5c5vMnXRDto0h1D3+rbS+5DoB+eSE0PcB81w4v2eyiR5MscMv0MS
LpyUInATyyvBOXLh+jfkeAP5Ifmxs5AjqcaDg0hlNXTmg1res1D7v+yd2XLbWrtdnwh/FtoF3AJg
L1KiRFHNDUqyLPR9j1fKc+S9Muh/n2TbJ7VT5zJVuXGVa2/bFAmu9TVzjpmukYF/moF+SOaCXXPg
2jFWLfZE3qQEtuvY1VM+h7s2sd/UQT+rvfGY9qrqA4SrVpHK2ixPGaTN0UOP/snM9XOYJZ99mb0v
Ut+zq3iY7Tjx7CyC7EgFUyIbA/JD0jEhfWaLA4GD2S3i6DimCUTbcCUWDexF5loW2BQkVlodPpPX
mOjJK966yZUVnupc+YjoZyDsfCftq+WwsAyKp0QYJ9iIaw1NyU4Z29pVd7rWvsxNha6XSGo6WGsf
aOWxLGMCnOv0k0DvS8s5l0eCbe/8hMUq8abWOgWGsldD03JlZ77pRcVmmrKpVW+Fwwdr8HfF0Gy2
pvG3M0XfaFHeKUvvZXkPtZ/DUEMYqADV7SN+vETFDDNN4hrPqSvV5T3Lg0tvZRYdmOMDfv8OQvst
ivXXusi+aTWFH9vZpRm8NoneCSCyPHZLcKqs7keuHiMGHFQDYgSnB/zCSL7C2MBOkD5ngndWgG64
504JJ+e+S/PPQI42wkXG1QsggrkTmdsk0ykyaoEtnqjUQbA3xAAY6kLc7vgN6xp0UBaw64TdK7OP
uaErZtEWnPp4oLsHz+rbhdK6IoX77tgzM34rdesgd3D+3/DcIzLm0TGZImRnEo+40nXt7EzGmbH/
6LOreicz7FTrUmwrUuWdbml2TsjVp2SFj1o57jqMdQiViD3hc5xR8/rGqL+U6IsBKW4GptUtAoBO
4OfHxZmuBi3e5w2bBBkuXmB1gnlU5enQPOulacFjxV9KZpwdOBzh/EiCBSCCiL2YUkbf5Ap9N3Tg
/TauRg3DTur3FruRmUpIz3m321B7zKZix20OCDG4fXLRYLvdVHuYnx+aOJ25zZdPKBM9Kq4gJuIU
4hTy9TtimL+lo53NtWRn4OKxRYYmnHsUgjt0W7rbN4nj1tdSJd0EdnvKlnza5qq55siKboqoYwd6
9IZhN3w1aZliHPCXrkJtvg52ZGyGUrH5Vsyv0UVvq2jVFIrYhhDE7UKka2DsgSejRwdWAC447GCz
xj4syt7zQV4gHYLZFuM1UPCOdT5S7MhX6uIcb1sD5kkyFRdEx5vSjL+yWHIUWqfBtPVd1NrbJYFz
UJFiBcnbCnkaSBupb1UB45PKOI8WaDV0bzsh1XPKGpJ2oOuCc1KHYju21qOQi9wqArGqnfllLa8a
b/5qXsRdYrSbriP9DdI+Yx11g1P1YlmDtmrm+lCw6lpJ9vhuFZcP0XwI+pYRx+yseXgebEhablNR
V06wU8jejE8Su1M1q1fHGDK3CINLUCefaNMAVLSb4jY+LhM+CAlkADVesf/1wAjhrJLGuHLVwTYg
S6W22UEmdXQY0+pBjMORG8fTUwmcW0VuPplvQWcdWT0wzBiLHXTJxk0LTp624wwwGbU4RfKoz6h5
+35vgIN0TZXTuOwAF1qtJ5v8JjVn8G6XD2bJq1LK4mGYynFVm7Y7Y3OeovKuNoZXZGgnjQfXvQ0Y
YRuPhEYOFoPIEu5HVz5NM4DCoStsb1rK97pdrtKCQDSJ0yzYkmJJceeRZoEkINcaGgc4VwFthH+B
NkWFtlBEt4sKtydqyUTlSxJavsPm3a1atmC57TVxWftsdJ+VfAzR1+neMJqCiSxR8OFLa/YzPn6Y
HgouUkuZUnfKqNdsE2Rts4KjpAFTdRFJH9GA3S2VbXpydi6tVj2oKiQxuKd52H+RnXeqUepwnsyM
xTvFC4GLu1o9pwxuNHIapwJ8j4m3phs8oHh44csHAtSOdcbzrmshQuhJG7wEySJrbRph4GWnaM5I
Lx2y0aU2Kn0d4InbkEPkly20By1viDtjizQb6v0cxpbXCL5hKn7e8oq5F30l29I5As8/NMtz3KqP
Vh3R7Cd4YcLpBE3HoQPj6KKigGHx1uQ28p+TQfZ6O3XveXR7zAb5VI/MIIfcL3JIrqjs+3z0RWzi
wTabh1JVSKhSCLaVevNNWBvrHgm6u5GXelQkjz7YNNHP4zbU2nVQC4fh1lOnNdPuxq3QZcWJwp9m
4E1uYwB2ottjXoncnMgmV9bNa6E2r+rY/bDohmTPa0WjwpeWTm2aiyfZEPAXLRlma2O4lxEPgzNM
fH2ylyKfWwQ+TGNMC+/mBNA9zm2/Rf4wQaOXg/FkD85NK3oJBkolsXD9yaIhuRDwH48ueXYfhhV9
B+acsIOwEfap52goP2U1dKtImg77HGjiFhzU22ON6BbFi7wE6RIiLynugRgUgAPSz0lvj2rCtcX2
1PQ056OFKcSGQMKe56+NRh7kbtQ3SEWvQZx8L030PpTzsylfqymYbskdV5TbR1g4cOsVrLEhZ+6Y
5jZ7inUZoe6a07s65y+lUj1RzB5SMikD/ujSONnNJH41pQ9p87V3tHbjdPYhrPItOsSrUJZr1Vqx
h1IkgsreFgR6n1JVXGazDrY0cLBoQFZg1eUGljuEjCFOYq3fBIQO+jAKE79mWuXaSZes0IWuqZMn
npCSWQBxRVszjbdVMqq7Nmw9BrTVrjYj8uvsbGtUwwa3VHCYncglp2tekY7GuUQehhOtNcZsaJOm
aKVFJjCdWbgj16c3cSXrFUViYm7TUNkLUOpOXryTlXvu7VVSBz3SfrIXjJTlde2EPDdd64VG8NMg
il0duffMJTX8NLNOIsCxqMhuyyXqxgLFI/cMKx2TgwSrpdbBDtVuYiWN2grE0lMd7kCHxzS/+jcU
vu+xr3Zh02wqNUN7BRbBc5hVuvjYvdHS4PQE2Xv1jdGc0ZpGQxhXyraM5wauGMK2dMl9Vd7SX51n
PBKN1y3GOTW/WqOMNrEW6Fs9adysfew5I1A98IYwM/VG3FowEy6pvmKFcG9wr09ZxSOlUhXiRaN4
3HZQ2peheILW/jCZ6XtFWBYl7HYOK9tPzBj/IX9dk5SesDo/qWdGuYhuuMiTqZ79ZDsNmNxGXbJu
slkR6NAbMdB/NtZrgJAiXzIO5ITrrbOVn6JuSHAhTicL5a5wsndzbF4HzA5l+ykNeUG4+iNQoi+a
ni+ikblyshHXfZv9GLUOS/jIZ5uQDWOVBHc4MV/qYCoesnS+oiHe9HZCLl/qdUJQ4A49KLNZl66O
C941W7QDCJt+mhi/7VG/B9+faV+KULp1DTLVzfL8nS+vN5qLV+uE2oGFjMIvJeTA5dO9sPpk0E8a
YVxAiRqn9nVCHo4R6bXLcYrz2S8mD4EILb5Icr5OafYQ8k/4RPvsSzWn8dESQDjll52IaVe0j0oa
osFQw4NSc4UZZvNj4CnZWObwoMXdbTjqtC43rmkyiCOTcJ7CddeFX0uDF1JlYhGoZy3jTKi75DuP
CMoRKP+6iHeFyazp7V6MKXi4fa8COo3AsjkQ4sjhciByui1YZ2xLGXwOC+Lj2pScBDUPbzbvq7H4
FCF55MNPrA8R5tPk+9ebrWTDrrURmKt4/VmuELknn3u0npYw3thlJA4qlGyXMxNlZqNcevNWnov2
GovksJi3jwE5K+wWjiW1ilMvzEeOJi4JhBI20AtyeMNqQsBbPFccoX5TW5E7WLeYTB1Mupi73C2u
GVTNLYrZeKPB7gACNxRLuDcY+W1yNXmv78YFWXSpUHIltbRdUNZuRLnNgIVcJ44vJBTpJuZ236YJ
cZSJUiwM/uHBVY7zxFLcaQ9Dd1dPeeh3SvZAQWD4QmCx0hvI6wnFtq5M7Cl6csy0mB2EeqoKbWK1
LC9hVhzs6L2Lzdblu3bUqGJ4U76IpPhh1Ef5C1wt9Q0lE6npsEFCu7X9sKPANo30TApAtKoEUVxT
aPxo63Fe3W5/0GwTbHye75lmiFyuxi/T6o7dDCKRrH3Ni/pVRhTGdnINSQWCW0zJWNffs+qXNi1d
H4DcKRPeaXXThx+Vxh1HuYxgu3Qu4w0qHpeC43idJCNvWzy81vL2IItwpWXZHXDnK+alcibdJRnK
92QKLrOTtB7zjk2a6r0vqLWHIvyK0/YVHMSt+HJK3qfIrUgkqLV6ceuQJhxFOtekCbbXJDRjpbXn
OLQslztDX5txdZ1Zkrk97js3HihsFKT1yAP4pUZg59IbGNzbjEahEg34JhQHIh8GHDYknTuY4nyL
MQks+TqZ47iJZfoO8OPVhAxhFcHs3fr6ASwdDpwMGk/zNDr2R7y4SzzEXt5yq8TR7Y7W489FZq+o
jO4y1Jje1GHWi4IJugintt0B6ILlzSeMpCe3m+88lhvVUN7mhoOgM0ieXtov7VaxWTqslyp971v1
OHf6z8ZRNV9Y6cCUO7RxYsizDHledIDqZU46TmLgdM6OUcGiOpiooqLAviyyA01YOdfQKkoX7Miu
CDOAccNm+aRobIDuswKhADEt4sEBmXQri6vGbe3OXyT7YaPKUSyPHc94m/pZYFBZ3W7yImRjMZfR
M0L9PWbkb0ud9uh+h5vWD+pLO22Sbr4ahW5TwVNQjhOVQdanvmGHCjpNxQD1xv8YNm8lF6RHJ3eL
Sw4xs5C+xPiVYr8ivBabouy54qPsvITNE/3Q3pnlRc3U+25Jt4ZKIZcGPhpzw4+1qeTcVL1IchCw
9jno7f1kernar2qHeigWZxuLw6AYtv9rGvj/R6b/MDLV/2lgevyYy677+fuolD/x70EpM0/mKIj9
aHuFQaQ0mdL/HpTyX4RKLcXXXEegZN1GqH8NShVV+5elaoJBKIWspv5KP/5rUqqo+r8YaoJIcqSq
U2tI+V8ZleomA/X/nXlna7pmSbARRN45whTqn4GjiEzKmmOO4R84NLN+AeRAmBFYOlYu2w4ILGf+
/DiM2TUxJsoJnt2UoyrLkThrb2Me566raVgzrH1ft2uwbno4b2a9W0P43FgYQKIcKJaKn8wtnh2C
JV0rzXGnJGdVM+9QUB5iuzqX8hxb/Y+/fRD/hznwbdb8xw9nW+ptrMwvjo098/dtQhdkqo1j0kYF
MW8H8SCMACkusRBxcg4QVuLW8RY/wZeERwOB0/scLk+RUl9YMO6NJnlWRhT5PaycKNsYhnqHSawL
HlTmvDaZJ2qabAglJgkBLh7Yo3UcwU6MNF8X2b1etQ8E3e7nzvFr5qCy/EbY8O8Fxm/7i79Pun/P
Zbx9evyAkshuB6a5gej59x+wbpQQdcpCv8qyGxUK8xG5s2R/nNmPFwDaq4yqdaIG+ud39lcK5e+P
jW0x+QGbYPBw28YfexriPaJwQdrvlsgxzXZilomcW+xHJO3mPN9NUqejm05iynMvjta2BJPTphvR
fGmDugGtvyrBGST9a6aH23jONn1p7Ua9f027+tUM4/PSekugUJiIYFt14AH1nWBAISv9Us/OCUMJ
1paeMql70/oCPS9qwzpSXtThJo5INlqr+FFOzDTkgYFsKXwOK3lHc7oWp7LSH3UVimYZRmtLWB9a
nL80eX6fmBDbwQB3qIAM8LOOld2L+O2f3zztFuH5n9483dFZWzhE5Fnq759aMBhq1U6o41T9WobN
Ru2KQ9MGh3EafX24Lhm9o9F6JWtNm7cB+N1B5OExV6JNhKlFG5u9lkEE7zHdDn5aP/3z6zPk7dP7
8wXa6s3vITkUOBZ+f4HCzpUFd4eDuqI+mR03cMT3PpJ7BT+IpkLAMT57YZyVIX7WnOJHEgXvzmy8
huNwz4RWL6tLLqJnU6xNE7CiQEEdqXddqn0iA9lqcAubwPRZ+64by3hPmbPH7drOjG1QLYxYmf+L
ahXaJtUc9a81w/GN4coNKyDWF+T0uX5j8SYeFYJfOcslsoYPmAvPg5ofDExDkyzcfGy3muL4YeLg
HMuWC9LAXZFxdAnlze5t0GufzojJX5XHMhrIeylXQkEQkFSnKYesZ8VPKe82uXsb806EcmsJ5KpG
caYy2uXhmxLS/7YaMMDqIeDfeFRL68tsLM90Fn+qLMb55hqXrN8F6kmM/Q6EHbIHnFiZ1wvzntUv
BrN0b+GhtTp7n1jqJ7M9fs/if562shCeJkgcaI/j2N/HrbWNGpyVr7IZwJqWAKWi46C2m7Frj+0i
PB2vjEQE1xFGaQflHe3xoVCcTRcaKwOBIqIooNCAWy0A2hH19CRqwGqs2GNnW5f5wWankVCm29my
D/vSg/u0+7mM1ZHm+RQbyWaMNNfoUjwjdX9UYtAwdfDh0EAWx07GZwzL2Inyl163DwlFXAvLFacb
6Gk4fKN6V9b2IZuUlR6km6EYV3nY7PHKrLKs3SoBy5QxfK4bcoOyuwkJfR6lhOHV2zFEQQHX8meO
5i4R5nrp5M4cl2tihd90WNsgezSID6Hrsi/aUD4EZvOUTMYmWKonaaWriMgoOVA/3erfQKYodVg9
KMmXHKxdxFdIOunKUp1LZxkvjfp8m2fnptiEi000RvRlIduaZ3Wt30LUZX631JTbt3a8rs1TQpaV
HKa7akm/FFm/LhOsIc2+zLdTVzITXORuAMNiWCcDx6GpFu+3wWc5E2o0hSdNeClr/uS1Wqkqzwhx
Q5ruKg5jfyAdqPmNCYmIXMuaD5TwwaYun8gTi5plM+fMGSjVbwtBVXmuANCrnX1ByYcGp2ARYq+R
X29Spl5ZqzHEGyG19MRKlPlKUcjYWwgfXcS1YyNW1jk2GsEwzeKLiNNEz1ZhH31qRn3OI2WrgQWn
jfhMAvZ3es4KJ/kUDPdqwoQoSz/oXC6VhVnMVFbmrJ7RCtcueLYTfKp1T3g5Sg+AWwE7giza5HaJ
JlE/jWGwZ5X0PHyMPc9jMVYeRNzV5LCRof0gaOckUO4vzrdVg4nSgMkU47VQmBGPIS1Gzr1qIxMV
yqVC9T0erFT5xEfqKo1xnqbsrs9Gct7kyWzqpzY3rs1PgqnRLjcaqzSizMiL7V5Ygp7B+fkoMgkD
yt1hgRyW0TBiif+KSqqbIkifycsEp5gP20BWLFjty004ONVYi0uHJjWQW8GEKAMi0cTqYYiz99tA
0SrNU35zlpu7piif9D7B9aGJazoHF1ITNyKrNqWsdgqOTl+yWXWrWynBNsaDth27gya+7RRjWdQW
n0HDqoqyJV4QYQe32XREKJO0HeaVtQ03lyxXLyC2U9KBD9LYiIQOXJA26kfqCrzwUwPFKHGw3oOP
PqMUOJVaAubAWovKukzEenaV+am0w25MtZ3SSU9bGP0kKdPBTNlrEyeMbSNUjQERJlfdMpkpjduy
EG5IZLGiPy4gDxK5rCORwpMcPL2pnjLjhV34HVEhx6nClVeS+yHZzIJfGuLuaqj51gyHnabGL6Wy
3GMBuJk1WIaxfYsm+2Uugm8jruFt1We6wyP5U6vkiODtsQKGr4lmduEOxBnlqsIqtLxI3VkpVnPA
zo4fksHkaMenRk9Xy03ROWhrgY8qHm+EunkTR/FZxIOH8KpqIxCOfMc0sXfG2WOk8hibw3bRa98y
s7M2oGYyeGvV3qtb9c7METvF0FiDdBdrmyAjTwYhEWBXwgSmi5bBRu1BHHMP/PMNrf4ub/h33Ufj
AGGJAhCNxR+Fbc4gGHnuwOScrNOgvaL794PhvtARXjVkT08QSxPBmACRz4BbsIM1cjbE56hcWEx4
VUg/89/+l0blr1L7D+XMH7/9v0tkNj/Lm8ak/VMm85vs5v8RHQ3Q/b99ZP9JRXP5H/+dbJC/94S/
/sBf4hn1X6ZjaxaTb+JdTbrC/+gJ5b9MzbA1h8+UossxdQqvv3pCnf9mCKkjufnVGKKQ+Q/xjC7+
pRkEwSHIMUwGl8Z/qSNUfy/+pKZyjQGXVukrHDRYfxZ/jUlSRczIF7V7i2PCsOeDUC1SN6l3cGlN
q8K8p2YJ97bdPDLw6qkfTPuOZA8GcKm+a288rr+9eX89XX9vc9TfK+bba0ISpJlCapawDXrj3wtS
rY0XEfV65dpF96wqujwqWpSsWEdlm7JGlmxXqMpD8gTOKPwQpVuMLf/5NfzeS/ISDIP3w6bfEr8E
an/UxEuUloHoKCzDKE59nbNJUEIfgEs7m6Eh3hLZn1y1hvz6538XF5r+WzkuNQ3NlCZIAuZz0TXS
sn//6UuznUE9WD8iqZ0xinE5knbrW6PND+oQhqZa6V2u6ugc2GGy/rHucX9jQPPGhViSoVGdfaVA
TtX17p0wz7U1ieAouh7ABFM0v+V925S9eZ9M+oEwunw3JDA1ZB/5kGaX3WhXjSvkeDacdlvqkbLS
dKGAN03PUwI1WlO7r1sEs5Zkylsfq+sUVO3KCmexN/KBmWIUav6IcGHTzPGzCJGmDxnxkOS4kGPb
bsMk21ZBp77QKgl/xqawz7LnWWr6EwgyJBPGW8wO5x5xT7fmnB9xxU0A+3Pdn0o4LWpfvOjwZ+Qv
yANH45kN+UTlTViXRPPUY690tJngkbhDrqEuH9YkvchWPDMNozcJ72nNCH2tDPyNIMQu5MZZK6O8
grY953qgHWapwAayCj8jS2JXDKhC1WyY7h1pPZWiwayO0HhjdlTy3QKBBoDE+IhG9MAVjxLLAl9b
MIVARB+z/Cq6vZqZqTdT2HpCwwIGxAi6hkp3B5WnEx9jg5GfLCHfhqG/UwVh87kQw702Wd8G8QHr
tlk+ir4r12qVbBFmB436mFiWsh+ILG/wC25yrfIh4tgPt31+1jmIOUwi3Kf2DZ3oMVQ7ZTfpUJgH
s+tQedqr2YF7YJr3jlmLByPo6mMO3cBMgXIWKTZ99gKeGbTx2Wj7lSrHTT6dxwoPo4mRUk20h0wd
p5Mu4nTbol0JE2xqGa/1MuQoe6txeW6Ldrl0w5Bi06k/NdpgfkYip0fiTBrHDNclSbvVHIaboE7P
QJprVjG4hVMwH0ZR4edkNcfSc+GjyIrdnHXQ2Cw8Utoaon/0MA5J7eKC9Mzb9c5Q4Fjqy4nohcJr
R7IuBipGFYAvVNhZXU3jRGuVYqgyx4KQEPtt0GvNbQeHzcagbusgZiqspdE+MsQhh7YMSXn5vK1d
nlmYUJqM2eAvYUYjxyCYtgQ3W+T2U6IcShUNUoyb3syGYltYafFS1WxxlqDI1oVNVEeRpYdKMUY/
dqqcvQhZRll63zHSuCeyO9OTc4OxYZP0nqx39SSyEzSi2V/GAiXbYoiHpgvespkk8lLYlFoZJpgU
0bYeN9d5IHt3MX4CrjDuLYUkmiShsyAihfFdSi5iUeN8Rl9dqcMVHyNJRB2bgrAwz3Gi5CclbkF6
6LTwGoq92WE1Pgdsmnsm3HHKu5YlBFRVFWZa66s0sIbh+TBY2nllZR56tQ7oLDPmf3q3i0i+yaPw
7mayXYdVf59qNd0/3xK6S50tQCp8bcQ+FQU/B6byexbhD5ypk9uqQbIyEgUjEisquvDaS1Wr9CId
04dhQY9ui2+s1MFBZHG2GqJi2beNEE9GO1/1JfyhJ5rxYOC2iFXc7easvFihRX9RoAorkP0tvXlO
neWjt0FlDZg2gYpL664Z1Re43MewVdJNOfR8vwqHBUfunBQCANeYXJMH/NfwJBqsRuSHzk54M7Pi
D1NnZ2GaYz1VcqnvFjZclawJ/uDHKZ22O9mcG6rRrHSDnz9S9hHsMNY/Wc6EqhpPJiqWMbBx32fm
tZiBx858Oo9OrNX3ijHxfVZ8RZDBZCQFar54gjxH/sMDFNhh7VTIo+s+Uk6d/tVZGuglc7jZ4uMd
HPJnZRhf2oGVpRnP+6Ifh5XtAPpTqu47NQx5UvP7cm6tg26n/sCPtpkSnYXR9JL3OIHbgRUDyVye
0BV1U3XJtLYWkqIVwZggUFFpdxlxmrVmsu41fy5lGj+P7Q+WJ+JY4RWm0iblZHLMN61Jgjsb1UCS
VNkus7LnPqBRzVK5mdOSCQ/P/mGK8JnRLfPl5IYiXatir2Gx7i7xFxoRVIGGHf4hCW11S04g23zh
W1X2LhsBu3uJiAHI1deeFCRviDDOWlUFHZj+uCn0YqXrNM2FrOS2MMj2MhLtSiiOtbHo/cxCM47D
DvemddQqBDWQRPdOAT/ecqrm3OPvc/tZ0SEKYY8bAr50oiMd1gh2k91oOy1BTKnV6JKKEhUZxGrb
d4DDMHNZIAAP3eTnQbTGFDi4TcRez6hZmqWaQhapQK82pEq9DjT7LYtFthIizQGNc/0pzusS5utY
lupJ6ffozqq11ZWq2/MiF2UCXG/AUWn0Yq0hR8iqgzWbYicNe1xx6TlJ9RBHdn8/6ydSpWZYxGbj
K0RmX9EzPJscSfd2aci1mi3VWiSIk5PsPeBA3EyGZa8NZXm356a+zZtsvgJxh/KzEUfHcJ5mrZJs
ccV3XSTKM+s/DViJ8MJIfUyVvnrIb79Eg/iaypgktdnUUOoQkVHVwwWU0NvcS+cIrF3zZR39DFkO
+kPW5k+j2n4uDahscxnijW7mQMjTVvGaQdtlNvoadNXxrgN2GI4V85FsIKsi8DvMPJsg1V9C3Qaq
BUgov0Etym4iWn5xTmlloHtOVOtzHgVTxCr4CXvouqTtdzk6KhEdcj78+mVGhKOMQ7tH9RjvMfAd
1blf9sZo0dC39i7LFnaio3Xf0hCurNh4/uVBVMlQgfNSeDnuIM7PcWSwYZfPKXgyvWK8hq6pvW9q
HI2mNmVHJNCbhAlF2qwbLHarurOLUzifsMbYa+YIDkPSSa5E4WjQWOHEVhwnCVunOx6CT1Y362WW
IcDg4K6ujWVj1/TV2kBqT1CcGmUYtlSYiWtUYXFI2wpdUJc6VOli2FcE2HlcSYGhmdt5eVdJMDss
MenZkyGWXRfaX2MbZ2eAxS0uPj4+brFpa2ey3comu5K6YHYfdk0Rx6SyultGi9i3ll1R3R5TeM/I
aCggG8XJT/3Q7QpdoQpQLL8BSewZVnnT2qSo2mzEaFmhj0ehioLbnISviZe2GPm8wq008KMCr5Nx
v5F6VZ8Kdlp4ZJporVq5ta9UxYFvNQ6vbdR2XsmX+ZBboP0zYFtAWKzUk4BhnrWAbjmaqupOphog
KL1+SXow3T0C+nXKeIxMUVIGpZ6T7xvu0fcHP/Fis7hqgXarQUUSQ1IS6lMv93ZjCleH6/LFge1G
qpg+SsZEfhEHCd9QTDejgZmmrsA64Kd8NiIrf0T7Sz76LTEDLxMWpLkEBUYIVt9rRwlVfatJMjvy
qvlOh46pt1o96FmrbFQLt87QdYuHEPZHXAzpFu0NQsCIN3yIEBJiuvN12Zf8jP2HWQrXyULliZDl
4mwMjT83oYoSq43uLQMFLdrPlyQq9xmqCmJsy91UdvFeWLFF+W3oG5sdDMmJ3T53vLFlZlszGczM
+AVwp8vIUX3GzTHyirDX6v1yKHmifTbUud8GIjlH+ORUh5awYg+j2CGKTEeNz2ms4bSOzbO1HNty
OgPEH7aDksLJ0W2Cc4Xx2Vnsr4A4oY8c0/C5yJsfIUmMX9M8rTOJuEwtnviSw0xeKtYAfM3uNLND
+4tAzlJv2SFGeZherdBRjkbsJE8GltTUyHBRS20X1LblNjdOQyFuxmw93pq4uTbdFHHMikisy6la
tqLWGwo7NjA3E+CJhgG2QCMpeq3Wz9WyOtLBP+hDERzsJvMWUBsbi+EtIp0nrZv0O7OkvgxsciEh
CpqbJInRl+UhUAvJwHKACekZ+aTuouXFyvGhDfY2pzbaoLXR1ooMcU4MEdKNPvsMyC7aCxhvOtA+
gKYaqBYeaL8Ju8KDbdyueS2siJoaLuecPbVFvzajeoQ5CW9Zkyb5KyZ5vN0yZr5TO4oPHrq/o+9f
GU5fvIGwQA0boepNxtbASplq4MzZkrQyv4cbFj8vMAC7KDoGA65WdmbQSfop3BVa+GMUabRbVKSX
Dic30CLrsZJyg2gwIIce9ynrjXBbxbeYvTl5TCsFVkY7Y4DD1S9gTwAd9TAVnzRbRsc8S68oJYoV
VHIDegQylYgNkWCSh+iMzMwRFV6k60eyWF/sQdHv+k5Uh6DO0Eveog3yHqbuoMYnaKJN6KY169tS
ObD8SxBsa8nDZKQ+LIcnW+muUDcMv+akWYEQcjYggd7wMYtNOwqCr27RlvYyJOshmlMyWOgXAXCs
2rKzVnZtxQ+1mFqPTLzM7/AVp3pln7QhZ93RliNOvCS/s2Lm0JPm8QaUkFUHc27XaY76elR7wjZ7
ae7Y3T7lUbuPMC/ulW7ejrEd3tdkG97lxfL6P9k7kyXHsS27/sozzVG66IFBDcS+J53e+wQWER6B
9uKi775eC0xZvnoqqzLTXBMkQXo6PUjgNufsvXY12tnF0OUvXZT5rnTdiSCnqVp5g+leR0hO6zEQ
5dIxol9GnVO/11KkQJT3LEda+7hLPMDJzal3LXmqYEiw6gMpWLOeYTF+LNjsUPWgpy1LY13i2Vmk
aUXIBpMT/hiWJyaBb0hoD25oZLeqs8YnZVDdT51vVD3JkyxHhMk1ga6VBia5BQYJwiNDJG8A1AH5
h6if58lwIQQrMOyV3YOEzyGLDWxIfybMdjowO9l2L0as0nUSx8NpsBu071b8lIEnQf/9u5yKet0S
1rNh2iJSt7kQqmDsHSpQWyMuRjCaRkk1OjVvelJE+3BGkk2qP5AkxF3NDnABUrs4++RtXWmyjmvC
3fSl0Ho+mDy6CCAjz7CLv7uIbNbMMQWxL21y9l31EWgyeKoDe2PA59g2VoedPtftHZmRy1bF+klr
S/wlJnSMPByWYUhuTTydC7tM9vjBvkBd3S27Ti/wCj7zSVYn1TFstiPELSiWXKxjJs5O3f6eaHBu
HVXuxmSaick2S4h0nE7NlGPBzos9ZNfgSdbDk06CjhayjKv6VmPynMQBuQgW0KAmzygW+XvPvsbM
IRRyWfVHM1U0ly1ECG0n7B8u1iG9Jo2UeedF1qiywOXEWzewio8Wsb/7wdwlfhlahP4Mz8jFyolR
dW2Lwn9bQskC/07aBQrt3gVRmIyfykN8XiconyAa6sfMbEdilrRgY96KyPd2OqmlL9gO+BMJHLrk
brSdanSMoiYhOepqi//Pdk5W0zknlfxxYHFZoQF2k4ofWi9HW/Jdk8JMAWvT67ZYxixd1qJusvUE
BHaBEXJVGES1eZp2B68/LR3iSQ6EVA6bBvvHWdXQ1Iyov8o0jY8R/8oN102xiOXkHzUHh3LJDn1D
KunZkIZzcaxGIN7CLa1i5GOhC8VmouJjkMR4iVTzGQizvU5jQ220rc51w41Es19+ALEr1jW8Exz1
Q7Xq/Wi61W7fYc1BzwkLDvpqm3ebrk7Lte273n6KqSuhBqXiZrgnp+/ivV8X4bLPQnXFBq6uHR3X
TkPsADeL+FssJ7ZXaEiLk32RWOMJuOkC+Q4MOM2wlkapZ9uMeJkD7VBR59la60WwMjTrzXM6Lp4h
ULdp+Aqr5N4lbNZd13kd2WCfQVq7ZxGlR1+UYkfkMAlFuPQ7Od/6nkNoWe71Czn15XMXpnRq0xmT
4sTvTk5ZaVQjjoCIbEsAIC3R0RXB25m3Swt7fKmmfOn7i7jOkt/sLgG1CnmtAnrCkWV572JOXzMD
OJwoaQmdVavBC84uy65NlKFtgJGAKmImYURum86CZ/e9jXl7N4jRSVcARycIsXu8Z+EmDc0RDbj+
WutNuxB6SipsgROcDpq5iSKffbpezyn285/aDjMav5CgJuWX1DXnrqIP6ZgBYrzsjVBv5gbnjv/T
P+FfXAt3XJljFb1jKnk1J6ycCVxNQnHr6tAPppr7oM4yNSNrL4J7EsIoaNqoJPoiKbEOqHDnGDWK
3SJ87/3qyeetkQNEOfZrfy2QIPZ5Hb+Jpv/TFeOFLKBs5Z4LzYxvwOHiG23NX+SI6ltf06KTLveT
TIMzakyfFVzaAoCItlbJPSqJPV2WRvFhtg0VtMQmQAVykW2fSzw952L6XeakaGFcPdjc5mtKoyMB
1zWt9dI/IuwGi2Ce55RcVdE5xECR7CoAqAuv9o2di2P8WpoQ3TNp7qda6gdp1O9lZxHLM/A3d6lS
b65WbsnVCdm6J+mRkWy4K9uh6V3SiAt1UpfM4tha1d1A/nN3KVsrNgrXyh1eAdA0NwOMPj3NFI0C
XVN7sn9ZGB1YOsX+yZ2ahJFAReusPTEFj4e2EvcUZuiOquofFuz+3SXUUaQT7LgsKpfEUaRPXbVo
JzfZmprVLdrUm44gupZG5q30bqL0ptHD1yervkjqyCjyqYCj3Yt2SU1bvI7LEsdMWT7D3DpahR/f
+zA7kGIaX8CyRBdrvJFPayABjdyttBvyoax8X3dIcvURrzBiIgKnYhGzsCGkop0rd7lLpdsaa+Q0
RdEu9b4oWFxb1VnQXV/7WRsfvVa4TzWwDsphuAs627ROqjCIVYydV7dsMrjowdEMCNHViXd6yUd8
cbrbUUbGpemR+3Nkt0LLWXeP4CetjWixZIRtwgq6scQprr16zXYApbWNUBoL3avelN0+ltFbNkb0
W6zBWUVs6Uhhm0Y2L+2Wre85t5O91XsBd5egKpj3OY4jwKm6houwTS+24yAET2sYS3V7VtMMPtLs
vQ82BGd/WiwmnHoMyiFS/BRiGvLrvVV3qKSrliWf+xpGPmV0MqmWoCc/e3Y8QDRan3LLopHA5YPJ
WqNqR19dFWRlGiTj6eEXMUAETWYMyHHQ7yNiETtNnEK8qpV5VTnyX6MJh7WLTi3zwzVlF7xE5FJh
OgOSZw0R1NasO0Kd+92t56MR0j0dPD6L7JRis1i2hfoF8e4E5yhEyb7AsQh6w7/aubOyfPErI97p
rEmB8YGs34XdQ0oTE4mOQXQvnOQTPlW8acN7F/isx1kM4aZrdoQVsSXxWR7I7yDD3kzSgYpi0J9Z
suzcLNx6Zk4hNM6OlX00umxajrqLdnqKWZiWmIZyG9kY7ZTMSN0FniGIinMuPdp5ue9zdXBEb30V
aK1pX9U707UWgHfkNkaxCoq4vYKX7o+RuvWq32dpMezwFZBmOr5OVTGuOr2v0GKFKOKDAoYzH7Bm
XF2aD1jTaX3RTmpncXWgSDQB4xUzqel7OF/VqgTBT6+dlR6NkSslDYESspZsousnBoF8VXfaCj80
+Xkt2nKPn0v68VT7jYs3yAeg0h8IR40XRRdryKmCd600Tgzn35quhqUsAZVYIJeSLLnAQ8SLMavL
3OEiYVkcx0AteoFSDJNbv9fx46TiVFU/Wr8vFm3oN2sL6SbUE+4/phM+HaZ8PW03MftYuCl1sYuM
+i3XYZPbHvX1Wp1FotCupUF/JM8dO/MWdX+zsIUgmNFo5kBfUKfwgzBPUVq3C9QM0QwzqYjuyvC5
HgpX/1PShogKQz834bvs0uc5FmxTVA1K2qm9FAIIAYvVbKE7gqVDkdAcyfmux9mVg5w1itU9qkfi
qLFmV9oZ9n7xEsYbSD7PmNDvBHkwWnb5L8pbYumUzmdThCtPzYDGkfpy0lBQgwhol3QFPePNwqpw
0KT72plMjzKnX0Rbgd+NIn9TZ3rOB9h/jS1YUB0Tx1bDHTFi/TtFKGqapDokJbeghoYY9wNBrTYb
WCIpv2RdEF4oxXWgsxeDML2WUf9p59U2Nw2x0SfCR7vJOgR1eFGtBoFEBbD1IsIzPWYPhGThpkui
JTKwYqUE7mXSWBeePiYbHPZL2J4bNHG48EqcBFmZ4TaFqHbzFR7jrgNYBhrmjZ4qCbzwxrkniIpr
wufEn1Pziu7sDPBfc0eqFapPHFxaH6yHwqAG1oq9zgVxLEPsZSxLdkrDcw30KcIAsAENGaNlxb5N
Vdxb+hRti6o6NjnhmrR8YDpmw9oeBAs7CZC8QU+5j1vrDyS6fmeqLHztKP2izFno+oj6MccXFdtH
W7QT9dvyU5PKPIwpdpCox3FYRGV2mIrw5hcLgW8YXNJdmFN10UuM9mleLm2TbMg0b65d4580qxJ7
TzDoFkznESBttIGeWMKtPbclGuU+DU6dQRIDZbU124GVb2Sg1lnbO7PvvGYOB/WpdxtHRylXVi9j
46KRYtmvK1c/al762pr2iw1+cM905iwa00jXoqxugiwR7GO9uxDh9FRPUX6KKxmRpj0tnHq8+IUR
nEEzxc9xsI0nqhV1cu8xl2yA0NY1wDK+8lVhhmKlD9yUZD0U+2pQv4owPFnOkDHmheG9LJ/8Mlvq
bu49Qz34kFbzzOQOBcDCEpMJArzGjKxs2X+OSYvzL2N9FVowq+dvnXBCwFG7uui9ZWYpzKBZvJpM
C/MTo+PSmfe0UF6H+A93HwRzzUY9VJvcsKNPf1beEizFpNbq4YYWqoveSrChr+O7k2hUBXrnoqqZ
vUTVnQCKCviHiqjrtqG5sBXQi9hu7PVAYC8LlujDsht4xo6NkURP2eeXJUgOWhFF1KwFmNQ8L9MD
JjmsihkmcxVDRhvYUsCdZUL0Neb+3hEvvuOcmqxmFvfZxwlLI2Wn5VMO+Soqv1qyB4H4VucHg/AC
eupyBYOgWzOg95uobH6l5Kvj4Fwmb26vjzelld99Rgsh6foNCrN5ddAxwNU0QoK9O+bFri+AIwV8
alY92QwuElW80PbRexBYb31oIiIdy8/J9Yxn6cpVYJTJD9rhVPacpeiEu9RybOGTzM5M4JLuXvPF
9z5wN4XNuQ5x+A5yAFSOV7UKmviis8fFw50YJABARpX+cNGAKC6En057N0cX0TPnwYeYyjO9V/qQ
xAoMYqdwixdhQcBSKi02mga5z/iaO2HenLbRsfPFP3GFH2QXYE5g2Fu64fQzTMXaNv0WqaPx5ulN
w5Wp6M2I7GcfaM0xDdJDnAVzd9bQTmo+CNQSS+WgYmxcWrAa/RzFnngZD0O50UuYHklE7C0Ck3Ed
IVNZxUPxHBoYs0ZpTE+OieF02rRmBzbTsBAIuJbYE467HwPd5QYBjT+mYXqKWnEByvNUpoF7xEto
HIa0+WaOztZlx1bLF86rYZLg0SL1QUXJmJN6tDyTLl3QCkiehlGwsK+TcIu3EB3xhAbXBSwCXA0X
JkWeNJtuuRmuwNPA9TWSl9j0SNSdDn5bPkst0ZBEZvapHYtfUrHOkVqVnLySBeDwlpDHHYT22dNj
se68cWAOxEhVKxosVWZtkCg8u8rqTxCCXgxahyDhUcrqmMl9xhnYBmE/hyG1Sy80D10qNKq9VvAS
qmqHTv9H6cKvcwsxXEvF9O4UQfmWRzFOOTi+LYbxG+7o5KCnuC3COLg5lRKvldt+NFGafQPNuZKT
0O8lnDBMLwG1SZQIh8ejxwFlHTT1JKLxWPTSWLsDUoq49ZujQ+rQTh+d9JyVdbQt8WhdgIO5a5NK
APtJn5I4BRL6EXKVKSfaF0oGB3DrzSKo8mjfymZ65SfY+6nx+jjDcPo6NtY+pBx67D0pXnm7d+zz
RGspkhWlMpplBDOZ5GbLgZ+tNOAnDZJJ+gbjNvDD7i1DBy4wW/wkcMlCajqWN9fXkPIQ116QDAcU
Iep+qvkQo4hZWRP828KwsNHOAGcBmGkP2ZM2kJETM9YT3QfZc4cIQt86gIaeg3E4FnWcH/qucskI
nR9GusfDhvSkzmVrNSGdAiWS4afJNWMFVNUdKS8GxtmwlYmrszto6EgOA2nRlm+BCq8zd1/4FWwF
vw3e2xlu2QyZeYjqiDUeDV/UCc6hC2mz0Eezr6Wwf6ksCz+SYkLvVVdy05hj+MHwQpu91akYNT5h
qioJDqP95bVu9NH0gwW6m/nxcRq7pr6yx7jcQ4Jy7mnsHBHaYvSpkmfTSaybBmbTbLTkw/KV2FJR
0da9MyQf2vwescbkz/5ppzX0OV0KV6JL5AcYzOCgvNBauq6efTheEq4yM0txdq9MkSuewWjuyv4V
V0JzaSqXPQ9aog8C/bw1Zv5gVag2WbgJUZBN7z35wqg+UoD7iadHdySd2ZPeJG9s1Y1DkrOoH7gm
jrg3UfKndoxGA7zERz6S8SEMZoyQPY0TVZducA1MNgxnNMLtG7QpoIllM60mbbRvkaYIaRqNY9ni
sxh6ZS2iBhdDFBYjovfh4tvZzeplvUUtdtbrmu5D7MyfL0r8wAI+2sXRIhCFdnFbUd0A9lH0SRHT
hx4RffkctNJRbkBmO9BR0IcrFyZtd7xKyGiMbS5qXEG9mUIb8a+DPohjNMMFfaGdRjNdMKCKawfg
wllwMWg4N9J3zajEtULBvZiIlAS7FJ/GWGP111mCNRJ15thI89tfh9r1rqO3qKrKRRQk8hVCLgqx
5qFMPIMEAp+mhfSvUenHR1O5J1z90nfvreaIYxdE3RI5QL6xsEpfTatqFrWYPj2H5iQbC1KHSLpa
q4zKc8WcHFZ1t3FDU78+DoYbGVfNKZ91C3T5UErscV22zNn7batw7C+lT3+wSvCOFvQbU99Up0yg
7/LYMOm+lATnOfYO0H9NwxU5VretAoQHuUL6JQbTuBK1zmZcZ487qptw43uDK/b6OEyt89rjm2Y5
n2xz6Cxku1zsBHuFB6X6mhV6hZKa3A8o1L2b/mKUJonzJXSDP1NCYweEMTGz03Q3KeotLBMTTyWd
laEa7rCC5oimQn2bM+Lu/3uhIzMUOsZ/2o5miaXjGzY6S9vl14Io5vX/AG1zXJEXigQ+kknNF7Kf
6n2QVIi7qBYt+Ud2B6cp/2RBJ8+qgTdGN9llBAINKH0i/2onVK+asvxloFy5tkoUHBUe20W/tMb2
GqawV4YiOOPPHa5tml1AfyabPDJv01iOywkP51tUs7W1suTLdY3yUFvfaU3QVDaHKJeag9UiIizI
9Qpz53iyvoLNaICEihuLPAkxsvW3utIAtfdNuXM6ch2SinHK7XT7bSQaZVkqF57rG3GWUD3Mtjiw
BBooBDVqBfL1K8jjbRuJ4caYyHSNz6dw3IGUbgUiatrlBk6MIPzSuQL9tvhGy5ls7Sg8WpOT3BPP
hBudU9Ma39jXu4fYt+4iIXQBgt2096BOj9qCjc20AdabbWh1YK2op181NdHnnHYVQlJvldMiwDPR
hWcDuihOLP/W5FG0jODDd3LUdlbfZccQMPgapQWf7ZRET6WpIFlRh92IcCyAyabtYeLqX/i+DK//
/XXi/6tlFbEC3X0P8yGuQ4vu5v/N9susEPqkDRCHAelatEJdXM07JSVcpjJHOyQILupQk2rVu0ly
5lMsGUGreUMeI6twI8Ju6eyTRdOZvJBriuWX9qXpQXzI6pGGmhnBN6hZxqVFVLMZkQlUF8dmS2OS
bdhk6uSB7VhldbvJs7A9haSC4LWogQWUMFMkGZ5cJKhmEqrajvk05OmvLCnZMXYvIEDIjRoRghqE
Cx1dZUR7Xfe3JqE5w6Shn4vx2dHr+umJ0T25eddsCZkAD1I7GggKFe/yAWPcEKE9Dinjj089kYs7
FRDJqzWIJHLp7fKuPsM1xUBZflZ8hWzfVbbT5qKLqat9ZlGSbnTVPwmVfiq9eCJ5u962bLKnugu2
lkjAwbD0SzPTWwcIIQC028GxyMVT7gHJZqdpUhknliqzCu8zTtunuJ61VC1lO8+kLe0cS3wbZ9I8
2Fw+y8qq/9KE/38j+q//it2J7v8/3Cn/yXPwPKM0//G//lTxrx//+J//+GpB3M1n6Y9/8SHMv+Qv
H4Lp4SQ3TRNPILIa1/qnN113/o1B2GYJN6vR0af8bUMg/OjfdAQGEFqFYVj8F/tAPb/zv/8PDfSn
77lYkek44iCYf+H/A8XTNb1/vdM9iD3ML/BFcT0Yuo2d6F8nBItryrM7DFixPsyit36bg0R+bmQc
EiNQPaswba4qbOyT7TPHIrVBLvgyIJ8+TjC9V6o0xq+W5wGEDzs9AMEitJb7QgwVPE/n63HWR0mw
s7KuwWlLCkhZpL/byAm20GeNQy1DLERdXxIDEIVc7j0ypkoK1OSzRIgKyKJ/vFyGAL4se1lTa/9E
7I40TAbTZaAJi3qZHxOID181tOaa1npHzyxeYktEz1kNqXLolIKPEcbPudC1awniEmb0R6OhMb6k
amSJ4UfB3vNU+JKGTbDV+0hDK+1pzy07xbVh9eKk6gxfXJuWP7xZrwD0XLD0cKbIuYswsa+tb8er
hODVpZON+e0RauRlMjllmdwl+TQequ6drMzh6FRjf2T92B9pK5YwNOWiae30pMI+hSE/EiHc496a
NJMgJWNEmmUHIZo4zX6poua9bGj0Tij9XkjEyZbk2BApplXOi9cMf4hzlGd2qPI1n9Kl1OiVeVWe
v/badAoIjb9U1ccD929Seb3CAw4WlDVMto1tttJbIGQxcUh3dyzWtq3cbZVnLL3jzgcSbePbGwtI
OZle5zc5OR/QoXLABDBmutj44Q8ABd350Dsh3RZqZOUxikJ77ejdcySss2yH4Plx8Az9ahTFcEGD
DuaZ7sQS4MpN6yvrHsBnvvZ18l1M3/TpqgWXXHwYp7JYZvyT11VoARVqumjbASf5bLNn6XdUHJH2
rGmf2nNh9dH/iHv6UbhZWuVftSRKr25Mpz4otHhnDPnwVrB19QZ1r7t124/dvQKk9gyS1V5Z0VmJ
urtMhWQb4NRzUC/BwgXsKBka5VuMFnlDNpy1TudTafL+DpiEJW981qu8oSLNx3ew5gNiH9iMOWrr
XaH38VNeTTWfgkPubzi+Q/6WRyMElmuY7Y8+w+oWEQNDu4DDWCBRAF2ZH0VlEPVCIhPCOsNas39o
ccppXbR2e5Y+SI4L1Dl/n9fzudkjObH79nlqhur2OAxA42OXLDmvlNUNUSeZlg7ZAyi8Gr2/j4HR
H8Xfh8hu+mNBvsjx8ejxwj+fa4ukPWje77aT8T7ro108U9LS+VCUGFdH10NeGtSmscocqC1JNiwT
GtobNMbWrdL0OZRRS89dHv9oTT04JxmrTVI4n1Rcajc5H2y22beKLeB80lkB+7Za126jOexrmYs1
ozr14CQt55jOVz2yhm05OcXp8dTjUIqm/OuUqzDbulP1OXlUihcePDc4ojQ+SdcZ6r/uQZsG4ogq
KvqKxxAuTEbkGgp6TMy1JS9B0kpytJL/88jOwmg9DLpYlnXOTvrxsjf/TOvwu1luE4I1n2ZNYK6r
ZMpmvE5B+dOmb+APSb5ONC1zwBJ05tkqn9UAQsfK+yfbbCO+tancZG0B/WnUpVo2RKy4f786/P3q
CLT0oKT6drBeXFJM6Wck/z2+W+K9P8hpy9fRGKHULQJYIYg4eOhqZC+gdqfvXnE6TC9T7NHIToBi
ol65lI6L+TNFjjqbURJCdn9a4Uhoc6R/qoJob3Pswxc+LX2TYOw6tGIMAdrmLoTRr950Zp4WWQYb
pJuCkvFQor/p6h0k2pGOKAs9XS9JmWwTT95K7DhRid3ZiyPCZN0gATpk0u13gyo5gt5r1GJutm6L
UNv6hAE+0hzjyu5ebN/Yh1qR3h5PES6tQd61okPowh3zJZ8/ouQYBWienLWuapZAzYzV4/SfL3hp
qbPCI5xqcKIj4o/4qEuClyG2/v1QqgnJTghQzMqK+oq809i3nvsOv9ZfxZluXvSWICrV5LdUyPbV
xIFUIRAtVha9xKND4ZWP1V5rk6o/sTitejkFP4XQ5JImO40Fr4zBkdrwBeoC0S80pnGtezEBOTFN
jFPkjog+nDnErzF0FAPCWpQRPrVRs1xmnI6M3G72zz1KZFaJMnL5eIid7+72Tr1DoGycHYgZZ4qj
MUw44xCpRpJ1Pj/nxANh5oHVrQGRxYg85ufmA/72mdfIpJSgkhqom6PmheGaL7AkFufUBqNa56xN
mbavZqI2DO/NvRNZc49RUW8ap8pXTUTK4LKDDNz3eXZ8vFr7oqPPGvSrIKq+KO44LyLppvuQkgmE
rOLl8ZROnZjNaYruBlTjY+aiX1RfrZIgeNNs1PLxnIesYW5huxvbhc0Xt5N47kmFxzGcyn1lxvLJ
0iIyC+rpnJJKf9ZRtD9ZEht9lDVq/zh9HOSQpJCWsS4/TuNJHqJGilMnq7diyOwPCb8WiROC0sfp
FOZnOerpc+hg0yZ99iIt69tAyvkRWkwSeV7oGy3qso8kRadUG1Fzjdu6fxF0ZR7P67IMD2WeFlj9
+L/8DkhhmVvNEdYsipx8zsStgL4mRQmezEy4yuADY0qJP3xfRJseqQ2wTD/+aPTuczLc9kZzfHjW
U20n7Go8ANH0Vg6xRKtCILJqUh0MhhZBIvYa7+71mr5gU9h9t8bBN5z2QIlpWKFJ9y+tIfbpWDD2
ELk80mYyNJraLKvGJvYvPa+izImebdwjqzC07VVsF8GKpo95lKGSN+HV7mIwaW94eFGOoc8kyp/c
7scQgpsTN7cAZ9MPR4gCPNyoLtVgeRcA0NHSm19Ii/bFD8EuRrnAa8YyaF1TGNtWTu2/VADRcTF+
2bkwXzM+lLVuD/WGuqbxKtOO4mJekek0rwv/eWrMp48ffrxaTo19Z5zY5CX2tRFHMZU81quli0aA
eJDwLgT/hKytu2/sZIGssh0YeW9ruFaxCm2a4EmDxqY1Wci6sV78GLPWWKDWmK5aUJl7I09OaRdm
q9ib7A8tcG4tu88/g1mtsT1kP2tzjJfoUtM7MuFymxGve0DvT00oOPSO3eAuMntCTwMcAq0+7MNJ
UilvlCDKOCT9tC+srVP605koy2CTFpl9MUw32yg5vQeuNi+ADELkAkoMcT7ZP4o+uePhpSNLoW5f
a6NcJW0PBc+mZjGIhLRASpw7yp3tIQ7t4WjXubFVrHgTUMoHonu7Y4fubGN7Mr6zgk9Hw1yFdF8O
jWzMN2HQWmxL+ZGhaaSrZy64HcYPgYJ7JbJB7M2wGj/khPrU9iwCrOglygb8vWrsT694o5Qmf6C3
z9cNWV15aT41M3hPr0bzl0Hlk0pv+FWSv7ka5VCdXJmkl5hokRWjlkUvRdFKdqb+CMIem8VQNmcW
iylVhmLdl2kIb3eo97LFaVhEXJoBmv5iTKk6aaH2W6On2RnlV9erL938nhLRPfOLuufCCxscdaSs
P05HypLUU8HBDvOPUO1cZp5BiLZL/Hrk752WN0iNNlmZduaeU9wMJy/L/qTCJiiMgNMnrohunVIY
JXWTi9T03eLiE0qzJcvEPeWEne3yXnbH3EAfix8X52blXvWkakn75DDNB5FyO3EhElvjjF8YnIrf
HYrl3tRnTVIfr5EEVN8Mg79HekrvYYNbOG6T+m4LL6A2ro9noN3p3usYe6hAkHJAKCca34m+FzqH
bRe07gXlybQe1CTvqgB/LmLTf/VDSSym24Vf+Kk/JBGH32gPt5bdgdjFSWcnoLxac9w4gdC/Y818
z8hp3dcmowOzdbRK/VEQBBMmR7NXySbIkuLN18UbROzhm8rhuSMF5yOtermWbtKRP6qnZ8JaaIQy
hn2ShrevrHL4Lo3kpz209WsnEKRGlFdgN5kdo0TZEVODczKx4EX2xNuy9DT9s6q6/qmO7W8aNurL
yAhHZbhSpwDp8DNlrKcUmcVXh1F+JSpaf4zQ4rWebbLz8yXCNrIn++8+YrBLmiB4pfdwUImZ/rD9
olh10E4Y+vTynumAFx/P10ZAop9jX6zEiq5Zb7nI97PsB56e32MPTh6l9C6qTfZ+QfJlVbnx1igZ
s/bviC2UDgXNqRHbRlXl+vFqHrCLsTSGoserNbL3hedoxvFxGgn7JdBr7fo4c+jgNsKNnjLClzvU
vDsWVuaxKhrJZSrdA1ls4SFybG1PpdE7cFVk+9I2rKNL7O1OCORAbRCjPTds/azsNth0PpNI/VaT
JgrtKY+PPWmTINJLgsztLNfXFSmLdwoZdFdLapxlHTSnNkIaPRou+5GgFZth1PPXasTkgIT3G2LR
HrNW+al8UKcqz+U5GDAKjwGV5rQT+YemJ+fRb+xVRb39NPjwbEMspDcZNsYxDOegbjPJuKmvvV8H
X1Za0gkfw/zAdevfh8L8/Xjd8jGUQvdESxDpLFpHsqj9WCO4SbRHYg2No0YwJAq5jvYvkvxlinP9
YyaoB55CMVOdZKQY6ckhe3fSafqITAEmhqiup8iAhVwHZXuMu9og7g2lj4EYtdLI8Rp6L8HzhLde
pjWOGNHoJ0sLsXl1pXtUySNA04yPflWb+8DFth0rBuDIorJMYw+kq0r9XdoVqDRGqXZ1lXRUuBHo
qbTJnpFGW4Q4wsJ8nD4O9YgREMHlLZF29owDpN+w4mKa/pHbfvBMqPV0oaV6o3Kbv5i+IIoa2U/O
fug2i1hezAn19+gtDUcPrjmpW9s+dPTjoHXGoemzdKdNnX1pa8buSmD/p+iDeqQI00/d7j5TPonf
hIEtEfp3UHfIg9SrwPnOpfwZ5qX+Edc+S9xaymc0ct26nBgZU6t3t7mCo4v9Qx7pa9uH2BvLnRi7
+IJfJFj7QOWfAvwnK5Rfl7jU2QG6UVGToGHhRFVDm63d/03VmSxHirRL9IkwYx62CUmOmmdtMKmk
YoYIpgCe/j9UL67dXqS1qrtUpUwgIvxzPx7giPHK2jqsgmcaRcYBj/3su5otmv/WTD0bONP+/fJY
ps45mUEVzqza7lBNnyLQP5we7yzF5v51UWzcBzsrP/tHChLqs90zhDCTvjhkuTkdOefRxEEV2W5x
x2fXICBormuG3Ye39frvJbWre+V25ZkPNzsaHa5hfSqnu8Fyxjtz+zeXft+Da1k0cGy/9n//gecp
EIllA27///8gOwp05eDxOCblzbY9vbeUXj82S9fSP2xO8b8v/70sYrlzsR7Q05I2j2aAapY55qF3
Wp7o2y+VBjsqJS584qwPPbjcCpowwAPWtyZItPO/X4PoPd7WmnX699WY51R6mixik7aK/b/f8O+l
LeqLpuzy9t9XjBR3CSSWi+75ybXfWVoXXNd8Tf57aWQBYpxKPKC1qqsvjEGPZVUBQNqgdo6JydUl
5V41xa8xunipsWydNSVWKoBs7DYmjENsYDA2lrGmUyaYz2WGjM+z1A6bAMuDrWncyMlzqQc1lIiC
hHYK50RfmJj/eyHuxkTsv38dBrraWirepwXH6LTN4cHI2+HKO7ODzyfPU11H2WT6xyAwrdPUVbvB
zBJsR2VFjhagGGHI+gAT0TgHA1h7M33NmMRdWv6WD/lK4jpPgJRTU0wNivuTtIqywT6lWd31osDF
x7HYJZsJWozCxVkQ3vJnVifqfQtxdlMHkQmnVaCo9NF09W7qYC8swHp06uzg4PMQVlN5Rp4j+JUx
r5kbk7MX8z0eMTsH4ym5MBINa/LaoXjc1KFJ5RrzvC8iibuBFp6QHfsdLmI9oBUH83dMoc6NPY0P
w9C0p6JLdh1ez4tse7QC58FpG+coywmnRE1RDHYlyJ2+RehpogZHv51NRGCDbtkOJwOdC8bJLlBu
CCWxQW3cy8oROqIvHKTBjbWu1qXxTO0850+9lBTJZU1ocqC4VL34DlJ86Z7WR9yqUEP7OTsw/bmT
hK8vdkHzAwx4e4ddpzpwnro1SkQ9cFl0rs7jgzOLh39XC/cS9DHcOm/AqLO4WjPkHz+3OX5MrQon
P3POXs+P6SPDQp1o7jVJAOG/Fz3ozgyMom3oileX2bmFD3S2lvI0l3DfTZsAdrrpJr3oYqJG71kX
WxKgX15RYrpqY3+eJbjnWp9lVI5uGjOqfseWuJxt3/tGpyem4CcHvxJ0D7shp4GvHqtRbMwkVE3t
r56k9JlqyQG1ojq5PhrgsqrpwRKU3eWjeV3GG0ak+X6xFWNq1J6s806amZo7rAnT3q78B2TI9Jhh
/XLINOwsAZXN6AGLu+262enIZBdIY2hQ/15oYHJiGCR/kHbotCfHQ/8Lk0O5F+hZSOCZG0NKV4hO
x3XCfuwSts7NIATCzV3tjTHtZXfSp3OxmgoLRBrlWVbj+VwApEw4bBB18PUj064+cuz8vXPQ/wy2
iGD5pnAtbMZhA5URMzTJSwBmBydHFpdeIR6MluxtniwTY8qM/aARBxWaUiCoeQ2WhaqXFTuMg2zc
2hRrtC5rqDaSwaslSV8jcqcUFCjaMUnU/Ft34bA0MVeZTtPd0TQoWuGny1B3thjqUkaONNurVqrd
aqQbRmAZ7vSZVBvWq8Dpn8pS+MQXzQ/bL3PsAwVZTviPkS6rdzD4aI0YGI8a9sKC4nQ4PHh9WjnH
bQs7X7CohYNrHVyk4J1iwhoxnL3xtPVG+apEaxqfrHoszl7TdzeU0meF5e0IhwbRBOJVDvS/Ug8a
UK2K+UcmZz9/p5YdR7uA2JnI6cgTVrBy81Kj5lOwMsC4KDlmTOUFKzSfOBzyadFimFQ1HkBA9HWT
XoWu1NnyM3VNe2NP6pZcmzcwcGCxWJiMx50A6ZbObzLjB545Y2I05Z3rUR8ct6oieJ0k/JR5ZxjD
38ZvToaA7DLifKI1AogDHmH9gD2Idsga0i7PvjdvDnajLx4N5VBePsNNosf3wxpQ30cAXyDPy3+V
9Ie1rf03zCSpToyimOmEnMmT5g2EigJuKRueEG05KAlCJKP0XlzwCkPvGIfWNawwllXqv+bso4jy
yr+BZ7WHpq70yClcjPbDlgW3Xpm3zlHe5wAOCCHTI4l1uMau6vj+rwIIc5w60oCTjrgzDi+NbOVN
VTzKbJSR7aZrLEqNZmPm1yE9kCiINTqeuFlH796QZlx7FW5tNR5LvATHqrLebbybcKBcmqoHUjp0
wP901PhgN7e/ClImkQeRHODcWoSBnXCE0zjptDkuKMF2aWNLc97q7rq12oumbjmGsZcqTDeJOBlA
+u8vozvQHKtDVNFS66FqnSWqagrYcum/KblQSYIGHQLjODsoCYE2u3vPGm5Awb50nfrpHIb1ZDqf
gt46k6RfwRx2B7Oep4+iZK2aChAzhX8YadROiHg8S1sdsCEdWRcT6LUchDADR4s7EJeuEBsrWIMD
9dFG0BwCTvV7UZjA/mdQ90awFAz5XP+qcygYHedPj97vc1SOyOQ+Or4h9hI3Sbz25NN4dIVDp9wP
2g32NjSm1zwAYJAL/0WfVuIHQSffIS78uiYyDhf7zdKUDMByfY69dYwQgsicFBeHwAJlLSt5Y75r
uwIlaQoXZbTdB0JVH6zRO45pIKD6xNiDwo+m+Uni/z4w8fxWJWVvhPONB8GCoFceYCszXQ9W0Ven
fO2HHUCCsACdSl0xw54gkU+uP3zhQNd3Gm2KEU47igrwWqHg7I2B4VcLRninOZ44QWngsWkrYtSq
9eJW6CbnanIapKvkXeUPm+3oVQuKz5F/YsgJB07sSZyiKyTcJmzH050w5HhWqb+nJIEa+H6e4xlh
vqxsLBuYS3Wr8iJdEfhoNyTAaHQHpTtnffTtc5HP1LpuVR9Wal7y7E1ZYKp6E+25JJhEkgn3BehR
DCSZMnaJL4xQShuzpJXtHWZAUTkoJAtZfVhInQdBmS57Hs6HDXajjzIIgn0JOWNH0csMEqn7cIPg
zqN/NJLUFxJhX8/toLG3SP66ScARqNLfrTK75i6fngMJIDTWktMDbw6Ph6OZYVSlSea8OfM9tZ4s
bTlx9Z8Nslrg5V599KewHdsmshuyLDLzaINX4tWsEhK7cz1G6pYkYXdym3lP1s08dZ04FuABqHPC
C29b/VUIPIJN3R+d4zwT/TB4yGzMbNpwujUOUv/IkO635gSf1zp7MkL1BXFPWoICCps6gvEE7A6t
YOjcA00eeppsgnXv5SrlU2uyKBVUnpQ1aazZW4jmGqeEnY7UFSinkUlvQSrhYLrWUz4t3wgdfewl
RuyUmntaWjARJiEIs5LYnsoquSSZgAk01bTndLt6oQvOwh+5axz7ZLMlCdeeWX6u+v3gpFvxsn6H
8osLRi+uch0BssuWgXs3nHBgljgOCfEyL3nWJXNqRJhir9R3aZmMbax0igYLekbqKbyLI955Yvd0
OMpDkR8CDKgnW90VfkD4gTs0QTY+wA9+kcy+b5Pcd6nKIAIive6ikeQJ3SxzIkGg+ioCT8b1YN+3
lh5PiF4hGPqZgx/s00H8xQeP78YIrsC33pp8bG8rjKgbguRm3SqCenI00mv1d5EDBfZwPU6ul9zl
FpcPdtfrwPt7U87p8zjy9lStvU91mikWut0KI9g3OqRSvzf9C/XMj7ndJ3GWvsCSJzW+kinhLFkc
8sVnTXVTUi+JWYbTlNwnw3JAuA5OMuCWTXg6+Vscxb6Meg9znfi4bzQfM0YRKhx3qIcpiXqw6U0O
OUh5xgd9ImylttOvXiRsA1ymCdgg08Cpn6q6JNDeU4zpt653VxQyTk2HkC2iwc6QpRUJGI6k/Pwg
mjU7jRKOq8BacNrL+vLvpW/+jBp3uQlsjQmbz/+c1zeKPKQs1onjwXWhXypaR0gSWmG+D8MsqKgK
hhgD73tr+OvZT+DXqFLLb5mZe/u8S98xmqJ3DwZ2+RqCwjrSXeKqwjyDETzJsaVXlTQ1nYCYIKet
MNzw2S01ey54cdGkQV9qO9INw1B5bJlR2UM77oeE1c0c2TxLehTFHuIRjSOeS/r7Sio6v9SI++2u
X1jzu1w/ujx6IJrpl3x5NhlqadVYH+sC6+30BDdMj6pUQSYx3eaeC0QsFk4WsuuwqExGkcC7tGQs
w94rRyYL1mmUdHb5BZ5REE5/Zu3bDNS4b8T0mOepfzM46qivzU/upMbZhs9MLMAn3jnqn2ttXPG4
5BdYC59jMEl2vz3HePINu2EpNFDJ3OdjZT2ouTBoT11Yf+fgkljdjSXrLBYNcQEqUv+IGSgha759
VsXyh03gDMIXjEHOsOjUJiXRh8GeH9q63ougJ/pJDm5XcRLYJV4zxyAbIPQzZvIfEH79h6LvifFm
Zb73jZrJcx/bOabaSnRdWAdBAqYXzjRWRnBa1vqqfbPlKLgHGVP1xLRo/+NDjViPeR8KUCZBn0+R
phQ3JTiwYLbYDbJByJOOdBYZMf5O0PG2WjaazIcbCDPx2gREmXCdRG5yxA5FYqKs62Mrc5wp6rkm
FHByPZYZb0/Wlh77qdVC4tOPOULp/b+XllDZrkZU4Pu4my7pfY4cyEimGcOO4MAXhgv/ZLgjM2x8
6EO7HjxnuANTFSY1xb1LDnFoIAzf9v21WR8Xoxgfa6gWsI3g21cetKo+vTdT9TCvAwOnIdnV4/I1
FqUK/bp4dH3is4nS0nAyHQ3EYHOeFU9MJ19jRq+fUsERy6Ar8SkdPVfdY7QKTuvCMoZIQliQosE0
A66RP+jm+NCw374ycvnOCkl22K3iumyv3ujxnWG4T6Z9rPVGi2ZApyHgkgiRbdl1Nh+1mYCzEwix
o/SpYH+n4pCxdOXdpg4buyoNThoLWErSWDjDQ+B0kEjzFsS1X2EiahWRH8FeeoK5tILcXz21nwrt
hwi8RHV6zIt2K+bo7gaCoqxlFjVJycotJ0hOp5QauCZ8a1/0XTj6FbVl5vQ6QO/Qqy7fd10yAlAA
FFL56sJs4tgXmjqXBq2XMzyGqFfAylV3smbENnJtIkiCkK0DKrPuVvuywb/kjLgoC4srHPKBJOIY
MZWhwo6OWmfquWOlA+FqhApT1XFdm0uYDrofqol0o0XBFJ5tquVZ//X+w1sIg/gkakO32yDxDFqi
zl9e3aU1TlyjBhO4NTl2Lo45b90VloF9Y9DoxU246gUpXpAIOgnQfoqod7xaq+B43jDs3ABYplYC
suBsvjPyeCAJ1sBA38NFo+BkvSXeymgdeZyFnGGDb0Dp7JtIrP07imNy9oLLCBPl0rgqXnUzBe+W
PFAFDqFOa3mK5rRuLLDqaA08lNNHWy4A1/WKYiRffVnFaOzNcbqmIosLX9xqgRwuVcWjQBcOXIUC
3rmjLu1i85Ml2bNZLAivBHjqQCuhn85raPPnXId2wW0HqJK6S0KHmxbCdAYSBHUoCy1T5AkFuHjB
Yd+ZyTziTyCGHRSvqefDv0kR9IpqfdE9Kjj+VdykNm/0vxcfjx5EEMZKpk3vmSPuGwP9nYMlR7ek
PWNKw4OoEpoOyh99GkibSniJM7V8Ey6sZHEBtYhDaby2I9YI3xUIaqWuiKofcofsV8bw0CbYwOAc
lvrsk7nH39ceS2f+ARx7LFf+UktWwCX3vJc6IYyRTAyXJQGSrptvSNcw/c1PGhMBdrZBE5Kx9THJ
6RF7Fc79+Gk68ZT4IBlxCdIml6HoeR+dlh7SYplCtE47qt78VaY7EEndUb74vf430WxIOyZk8dri
wqBhl0CdBUervbe8/r4d00ODEm93UDRTnIpS6a8UXdGWy9x259H7e7RNQPEc2RCtyAyOOUvbSo0b
GlwWW/pNXqTt2zAFBLPGAVSb+BDFeghgw8NKQt12kpr32Y+XJ+YcuWzdPWik93bmKZpjpj2uC5Nw
bSuv9JAN9gsaQYQ/hvfXCY4VIbk944DPrK00NNct1er8VpT9ZcmCBtj5+mHmxMw5ME4dKKBmbbhR
pU1PiL/sRv1u2rt6QrWAA+6oJCAxO/QFMQa+isw4Ki/BRI3/YMp4NKvlLe2tfJ9owZYYgYbE9Zbe
b95Bmb/MRMj3vqPLi+u2n53gaiQ9yfFLhiA123C0ZpJiTdoByBKHAuWAQlXv7JTmo6nVNxVkniO2
q8+SBoXxUgfgnBb7RfmQZZVbs3IhYwsdp4uVpbGSa3s/eouzc3iA+xJm/VIW8ynTNkTMgiwyAam9
+gH70rJCCwbL8jt57bfSLXWYddRjC9/nLGwtFp36zChhC1bytqtow8YPfpLCh6CF6Yhh5RIFRcGT
FpERCRuSo0IsGs0k51EvTo5EROoM6nW8yjmhfty2qw0PqIVD0qeCZK7HplbUQXVUOikL/PfVvkg/
zLT4qvQ5AMvmuWcKPLmr9DMEDmoU/VSG7KsDNnNTZFTitxcjzTNDF3o+I0AUVh71WeSClngE97/z
HEKtdnvX4zkKcXmwx3M1FdUOGf1soG8Nlks8Uwa8L9cGIk1vNuQ+2iQCPpmH2EeuPkWQO07rZB97
JBEzoXmzH+Cia+Pe6ZaXadQudSunK46TAPWCrHyZpi045obJTYDRakCpesRGcwp8QlsFAc3MKsoD
9hUy/gDS+m62omTw21jP8H2Cr7ldByz55dkezS/fxhRRa3gN6mp8H+nUKprlqIv6T61uB8P6HjRC
iZU+vg2pWZ9kPnb7md3QtPVTOGjr52xdntfa9U5LN5KpLR3idVPwADTkGYvtpQYGxqbADOdufMUB
fVwAg1mAgPPa/G5MLzhbudHsKGU6zHV68rZK7oLiHVbGkMUehYksmuM4WZx6NhW+jD2UN7wTteY5
yLq+T6Be7CxPJ8Bf5+Ekkv4gA3gfHbkWBhPyD2+9Haf9kEW93z2nhWvfLuMDYbwxNnXn6OQyDZ3z
ygtkwL3m6+9td+Pxmdu90iJPl/4e9+GfJJ2PqNyQkhcK57cVrVr/FPN0Q07hk0kMFSZ2+0gGEyfI
kF9N5JXIIZgIPbbanu4vfgs3fLb0dyM3gWWDwU9MkvTYgNh9s/CDxMesy5I83ug93gpJdX2Ul8O7
vrmVTTZhahmBqmlChCqZj1h5xYZ8RorRE7lz1uWt6PwnNesf82pAztIVB7I0P5nlZ5kCLm+TmaZA
C+zs1OVsA0cddneJCC9sNk75/L444wP2fM4u3U8/5689hMaRrKFGKa2wrCMBVY4aoj0Tz7mBFJXg
2yCVYtnBCcNqHsJleSPHxey7EJ+qd4v96DAeLT39g43kye6cdrMoULd5Ypa53lBv+DYrns6S4lXd
VchRPdYHUGf1Lmjq0zCuw85HRA97TX/LLFzjSz7Kc0mtZmeDEB4xXvHHY6gUMth3zrM1t/LkMNKn
dTE/Atv7SJ3yIO38y3eZ9cw+xKEgE7tg0t62ZOKxtds/jna3VjP4c7p1Fk3741NmwiEVcEtR850S
/l+oQ0ZMPj4ShcRHUn6lKttrRCQPeRHcgIG4m/T+SXbpAxVDhqgHSqqHn3FaOcgvMo8sGes2Dr3O
C7IDk6f7rEUk26bxkdutn4HJ3Uxqlpv8Z+r76WhQDoytjlLcE1RmK7ZT61fxLOO0bhAosv2nYDFf
Shsg9cRv1Z3hqceCxSXJxITQIviAPv2yi8Fm0p996RnJJMO3/yTDvsyya5NOn8qVz8xmSO2L6ScY
6qfRw17QaONXszGWZKe/jnSwb/LbQPZzfDds0C6V+Yxz+4s+kBDJBiyCNnzQK/SnnMp7XOngDFb9
Z2id9yYdv71heQQzHackmSM5eZzekgxOEeH1FC5Tr12waaxfvcMz0FSAXbPFubMHg6M1BZqq1sIe
mP6uV41P5j1mdvsuJh3jddFc0/t5dD9ry3zHWnA351RkrZVgXC4xrHrjXSMzYHVeeu/X5sHLnG0t
1ae9vhKSdHsMpK7xVWUb23AycU5mGN71trm3hLU5dfvpIDSANRNlN1xgtrdfZBqVuXg2epJW+QQB
JkcrInp/sor6bVu0gKB7Qc7+twf6jQ5P0PwIknxkD5Y915bKsRIwhlncpwI499UtXvIFi6DUaqSi
JnngWXVTkCZhPmHdOPlG986qM4eNz652fpzcIA7rZhhh87O1LB8cYXCJ5M2j8NxXW6JHGGP/UGjc
MksHSRP8NjmL4+S/80deljyGpPmsjwAN0pz8GefPuBAI+h0d9dCDM5zgAYhSR88+tXxi5UN59H39
zCDpW1VDzjgM9iTUWSQIEqAO/ddh5xTf2gZDl0EWak7+USAcjAYdquVQvreCHVagrlbtEbu30nyv
zK7Ht8JqvAloJkjWsBc9dWiWDI32L5ZOzBdZXd2nVsMG3IsbzZaHWelPYKa5zFc/QYIXt6WPXL+2
qBEthEkmlwhIhsC5nEIELLLiqVWwJoGIcgkMjH5Xj0lxZ85BuBq5sUNzSnYIfp+FQ+NG3SfP5B3Y
aATljV56Xz1Mar7pxI9S6bCw+uLUjdYtGL97CWF1rxvWZXu2NjYJOno0tnZqckGY8AFSbak6TQQm
6OaKbmL2/uvk8fh06RtAdKL4ciIsTHaFVPODKT49muhYzQVOcX/5iycqzLYrN8g8iyHnUzkxmKFJ
+olOpzuAVew+oTlbCchco+Da0moG4TPEC+ZZ18ZkthgMzVPBYTeyxQd5niMHKxku5nxZUpjiqX10
7bbiwE6Dw8i9ovcYjFFe6L6rQBoWHc82mxxHb+QvI4YJZrBZzODhpeptM+77hz5NoRl7AYeP7lfC
lubIuO4aq3xZXTwvXHcHKjVwyhd0IdPvwq4H7BOwQ+uYymfPwZ0ENv5z0a2C7GB+wdUlwXjQle17
zUEvne6RxmlxrGtwJd3YXwYT9pmp/2G/iDBTjjsHazJXg5gBGwkCpBWo1XItKL1nIOVuaKOye/FA
ds6AO5KuH3djB707IeDKOg0ijp7bvrCyq6wlxpvNQ7S6Z29w0BS5uXLprQyO1xpHVEehgrG8MfE7
+AMV6Gr785Pakh5C1GAdcZP8FbAfMDR4+Qx3Ck0aknAbzm5l3Oa9p99S5ntDpIE9OGtkCDp4XwgX
fnrhga1sf0u9vHLANqjBK61zF8yImzm+IZSmHRtqjvHSijTL+Ns06mBOffUgSqY4AEw43TuKYVuR
IPQ3B2HUDEVnQGC6O0YN1ILMpcdcFz7ntquHFS/yj4VWFWcmAXzsaRMtQgsOtZhmGMjMxJv+KocB
FWg0n6menw6BvWlwXUUthWznS1mJMEkWrOMthBUUkWPOurGTnnhi8/qw0pAYDgt+HiLw3VOWtMG9
WTihoWPXDZ1+edEapteVbRwr0nmsaUMTraLQH9R0cCC3oGCtNO34/jkNWtwDY/+rhkIy3sScM1MQ
cVuxr7Mgk0FArF46/104XhFbpngjbUpDzDqBvso43JbNb1q7zQ0U3pZHKS9kllD/xDbFXOezZoLC
YpgzhjqAudIt+ruB82mqLLx17XTvTElx1OHBw58U71laNodFSTd2waYBM6gJQVkQSLIOPBXmnJfE
NGHaL2vw35eYGHKcRsZmt2J0gN/zYHNG+cfn23ywYYbmcxncIXkVbNq1jBTUPKorztbqwI034CUg
SJbj1Xgfls9hZC/MlCU4EIZ2sMCMbuR57aXBZF1YfLFY7n7Q0u3c2awh/XV3ZkXPaCl6sfNk7d6s
nSvoJDOSsJYMsbkt8YfgcFg4DodV5Q77RXWPOcbxQ9/5zSVpO0hSyi2j1X0uupkwgHNx/YSIYJk/
VhPJokDcc5yjZRUqP3aB6dzny1VNIC2axCXJIr3fwcWwY5Fkv3rz+FqrbgvI3a9WakfuwvkYP0KO
Sf4YcFfBn3h1Ku6SGnhlpLE5pEITN0Rg3lfEAaFZ4sPH3U8beM6VypK1Ns0dyfnzXOlf6UhNhbvK
D5HWAxIT7CYsc/vV2i4Fhop68OBOabdbUh/pcfN/zrTZRZBj9tsGI+v1r6Tx7rt+tnd57VAs2W1x
jAFcNDO5T57iv3O6gtwvCQ3AW57Oc+8/u10V1eZEBDx9xLPN75qD75EVBTtOxmByWuNCa9x4Np2t
qTe/tWbF+4uLppUjsf+iTXaBMmsWOGCZY5mVMTnto8m7Fng41JUYnop54H8f+eD8rjuK9bt2Giox
WdGNhlhdziA7V8SEJrp4sjo5dAzWj1kwWBESE2WNxomec4ql8AxM64Op1+2j3Zvl2THpiU9+nGAe
9gJAFfmbjeTzo0wST3zOqEoeJyr0DwTDaDY4SGdB2K+AvbO803Z4Nl5bxl6WMTwq3zu4PBc4gfA3
l8N16uWjC56YQudTjT5uF2gWYubgr2sFE1FmOUDCmIMHiXGv2Zr7uRrf/ZB/Z817o2N3kEnw7dOe
gmLUcfgDVI7padcZDr6k5H2iyz2RJCJVEdB+wo0LRfUX/AjZNbgX2U06+1GVYThmp/hjGjBH8/KN
P/5Rm8fHDbsNoaaJnFW/ZiiuoWPVyPhZcYQfsbA52Dj4+SO+TeqE06KnKdM/JTb1T+0wnghj9cj8
oOL0jKohZpuMmChw0ZdTOSRsmZYeoxgXtFmWsTayGLV3kt7JazcEb/20+sjX49VRmr8TMr1hdbpK
Tb0kKvNCtViftkNJGjbgGB8uLI16C5HU27l84jCQEJ7tS5yCXp8G4TRcu0resafGiPSopc1+IZYC
nQdJdq3FH39iqOpO74VDcI1a1Nt0lDcA35eSLlc39QdsWdvb675rFXlWNotdrjhstzVjggXcoslk
cl4+O9u5T1PjbzWDOMv8n7SBoeYYxpNvVrQLgS8xGSL4VOOEfee9kTE1drPUqExIL7MbfLcMkmby
4iRjVbs30EZg1z8XfUCUk94G8hL1SJ+N/pe3K0QZI5IZ0A8J/S2EK+hFHSdPBaIzhzTlFj8qr5pj
bXhPbAaoy27OnmLfkjHEpQALi0a60BtpxAZk7Z3LAby3QCemfzH5sz0zTZxHs7ZveE4Uq11TQ0ky
M+/uC2ndY4pM9+s7Fsi/YjSeynwM+40H2eCnLbCgKTzpePk38mJkt8PMewfqhsQCJ36eew5+M6vQ
vlNGVwxM/DQ0WxD4rva9dN1EdpoJnt88lIxIjos7z9FSJX0ke+d2bebmnMSd35MAAMjVL9kfwLn0
DWe4wRKW245GHn9cfqSfcj530kcT80dnPjSUEvHmqlglzAQco7qfaeusUmBY4r7yJSBWhk1iWs9D
R6/StkFMGIlGjc67y+b6C+coW06XPGNzY/b4xBvhfTfibiE81c/GZRmCd7LBNbMqkyt1esxayA9B
bRzw3sfj6ryQ1UUAa5LoX4tP3pwyM/274MZmr4vXAsMCnp6ME3XvHUT3VDo2jmVvXxLPIuaDEWYg
4eV7GLgy7dfK8iaGIAD7MmGgO/fleRrG+5ZITTRBitnl89himRZ0IahnkPGsZPQvs7VkW4BQ/Iu1
7GYYZzq5zU9IA1HBb2S/T95w6rHjmGRAk3OQGVdcQvlJNOzR0Sd2aU2GPoUOdcTpjtjJDiy1UYsG
toLY0kZSjW0o8f0d8P+DXcH0vw07bIOLytLoR0bDdLLZuYFVoXhewsxqDbrIVu9jVusenCQ6/Jx8
dEH2rCmCgw4ZoYVg1CHYvsoQ3wdz/Krt4FXOybSvtPZi9pKH5XabSB9leQFnRIlASm5E+FBdKXhS
6N0kZIrdrGG3cSTzKc+3fxKhf/SYBUL2LJImPHHUtmIDnbFV4ViwKSUOk5m8rABT2EO+2q32Q2rz
N0KnysMRzO/OMyit73D5J+VvOfEGQCfk9gNszaD0BKRbxWKTDdMx+TW7F5L8T/WsP9cqf8vREVwe
mXrW0ATGIuHYnwWg27tFK1kbasU4MvkDmOCxxS8QUZcG+XXmpxhe+f7LAWffA4Y8wI4Zp1FcO31+
0AqfRPZAHGmVmChz5rSahJON1wWXcF7jcDDPvu3LaDv6HSXBcrxj+pObjsZ58f/0QnuzXBt+jZjR
zS0Hfb9AeAq24zmQ2CKbnlIBWZ/ABFJsgZpdF3d0QxPMTvtdketwDGukSF9MyLANM0731VKh0DsF
VZkgSJAn3yxeAfHdJcV66f8yET4If+0OpdRFJER3oE+sPbkTsXaXU1cjh4+Zo71JM/3B9mY6FK2M
j15MRL2ggOat9mbf1W73y9EVd3hnHvRkvM/c9EFkKTjZBfVrzAqXk64bqcKiBxlSOkuFZxE+LmOn
ewlE+mmpPctTvvey6gWv5K0JCiBMeTMOIBqj1SGJNSjGlO18yNbiZzTQ9PC9lPt+pLqQ0G49sYlK
y9kKB4IvkWmONf19zsvIsQagENZgnpiTExCrzvpnSRi9IO2tJzjZbFCl52VOyjDlisQ6Uv/1Miqy
eMDYL4aO6brPT6VUf2xJD2OAI9m1cXhSwye48efHbNA5i3GUjqgTOhiD/QQMuvIQ602Z/jRe9cgG
yzAx2Nijy3iiQ8tZjbg26oLWM0/tTKxE9aaKla79DKLmY7bxBs0Mms2GKnOXYDKeo2lXjqo8N0Az
7dU+WCY8qzzDZs54HToZjgvdMb34f2yd127j2JaGX2gIkJv5VhKVJWe7yjeEQ5k5baZNPv18VPdM
HzQOUBBKzpYZ1vpjYxZ7hwOHfcjk/B5tkv/J4TJzb5up7JfnWSiZ6EfPHI6AULurdYRGzLm/dJJA
mCMKsnYsYq3BhUPEl18qLFlO3ZxMVQPOA/EitWLhMGw8nZtXpUcn0WS/9NZ4Tqf07CMGqDOn3zo6
SDtxHgyDDEsTrVHh0D2RdWzx6/q/vI1FPlRuOnhLQhnMlpxhlZ6nJYLQKLznemRGsmxjTW1ZV+Oi
Ek0/XqZB36HX5WxVwxtli+W2MAkSKRAuDNmj0KNHI7UYxBAilpMVXmwS+bDW/+61GUC5+xrJYl8X
uA3BLZlSaiq6qxaoWkqu0b2uXbJetQH7+cqwi2ORj+IYRhXLKUNTmI1GQP9cgsifdmUT716flshb
ij5QdPsAEvUrXJ4H8qsP8xy9TYpGQRNykNDxbJXyN6wEFhByujYDkaHIFDt3a9Ukxiq3L7eDiNWa
TN9tj4oGlQgCANoGaZjdQHGRG0ptfJkvV5JqQH7uYFrSWEAnxLnezDWOj+mPZpfsQSo3TmFckJG0
iMiMcOP3bqBgIjfjRJIy4OEu7Yy9sqS5cfusCxqTqseWczBV9bYncneNUg+YO/sg5usptvwHfB1d
gAS3qPn1keTnhE6tRya+3LHhJJgATmzD0D7Cfi4TRZsBx0yV0KvjVgs6bZ59itQ2AtCZHhRJwIOI
Lo4DY92RoZEDosRtWF+Wb0UN66ZwGJxtvUNcRvPHSvPYp5ScZ2qAGodCeuImMX5QriK1hIJvaN58
/JoB+s5uWNUrdKrJph1sdtjiT7l4LCZXRRt4q2GT1vzAg2HuNLfIDm4jFY1C2DQd37U2okHolRts
HVrpp1u7jD6mwiIegMhU7jgeUq6k5ahUSDuodkyrpwnR6UostXoy5ZTtx1Pjgxq2Wv3AlQWNa+QG
dUtSvEhQl7eOtIO25BoVAyWw1p+zIv1VtrqNT8Q4dzpgAE0lja6jBY04p+3nOK5fOb/ZrSQ32gKC
MUVPJZNJPSmnpkKE6A1ojYB7W7PR3suM3IHQmB6omQX08n08BzkqVLrR2ZreySGALcnUtHLsmfhA
YP8Vgts7ig7J9EJyKWzGOdEd9RmsTbPyjWc/OrhJ4WWLPwTmfZq0026NSSO7onhyw/oEAvI5z95P
OLv5uuJADuzA9ErjiA0kW3tK+DtkCfinhi+31/sjEsw3v/PVqrAHtAhlvhzZtApaCqkfch0veYXH
v48b4yeOJa7rCvE9IEgP8/FrSgh77ukZyZAH9Io60XhOLt70y8019741fhJiWq+eg0HDCkmfNEeN
XFCZYAYqqSrVrORJC6lxiB3Uu6Yxg3UtCupcPvGX6TcdpiDPurc5lR/G0JcP5Fz3RyvNHlt7RN+b
Niund3nhh4/azk/mdAcctCun/ksJhO0mXrpTA7MDuJ1+4DtHeOORvDwNmr4WAqAyM8JXnRxlxjEM
CXHpvqtY7HEmvacMXtsixQFjhI2+N+zprSlGhleU7RwI3c/gP6mIYk7Di95bKu/ufGBSHR0ddiKG
t4G3rTp6dhz0qaGgMkF4xrdff1P2UqxBgtNTW3FDKfUlQ6Eo0C5K/zUvkZsnWvOlSQwWjr0eo4pj
Uqh7k/U0Jv4JLtsiGDpC9RcjStoMI/GffRzulatZB+G6x9qUu0ctSWFnRXmz8uzLKWITFvUXNSTN
Kvb3PalNOz8PSdvVO4TXSUpmaowcoSeKhvUAH2xMjnK2aZIxXSG/zbe6+GUJE/OeDndENe6Hq4yL
SCmVn8LxkpqSGOgGF2PXGc9Y7pzVaPMXlgX85Wz425odyoDDcl1WJ7PEszY5oH4guyh8na+m6R+7
rtbXSv/mptkGCVMNereBJrDZB0Z0DEBqYqgtF3+0MHZ6n1V4Rjx3hbNr22K9g38Byk3sn9iaf0Zq
4Y6q9AOm5flUiBQWLI+9TeoymJWmA07pZmdaX55wxkqRIGLI+0+P1D1UQoNYQ1zBwA1+8wBdjnZi
iWO3ZtriQsAcSNBHqncs/Nldt83Za9a1NNdsljPIr9gR2GxuDXJrVtDfMNIaJc6I3HnZiu6c2Mkd
MRrORjXeRW/0PyEElHSYCCLLXkvwNFjNbFv69ZOqbXlKLWp0KxKqh+HOHb1syy5MMuR8REfwMfnk
I2TymeZSSmxK7v8TCtquuZSpz9FY4XdAY9ZXM3n1PjnbXj5tIQkIRsI1lE7Fj0FmoWK5WzlDw0Wc
UCFESyxutNY8a4N/DeNiI2b3FUJ/3lUaoDz06nYi0DNKVX7QmR70LPk2uwHJQn6AEnjrhAf47DgB
avJLn4JmdO7YofxyvIDmxnHjtfFFoMjf5eH0HpEmta5JGst1bhmNg30oNhFMjcuGWRiA0yE5zH53
EB7nK7qatVMQpElc0kFX1R/VFQ+6rScHW5u32pJflqAdayhCWRX19FZ5OF2jpN64Xolhc6h/ir6h
2rZCaU1u7SUnXJKsBwoeiuSZUGOjFC85TtLHRD4QyIv3Bv8Ms7H9hVwL8ZZ9TcedbS8RbCCwo7Fv
ajg3ze6vaH+xY2dZ4GFtW3NlqNdT9SK7gpJkNGEGl3ZuwAODcKGbMIqJjVSgvacZDMXrGL+Udr4n
vB9uqI0scjiBEv1ongOTQ21Cq00MHnDeAOvSGQEApXeacQWERL8OSyTQGD6UnSqZL/tzNYt7P6cG
C8X792RqP5TrcJrMwwKsWPupT9hITO8JkmbY9u5m4Aa3nqX/XjXu715kzkoYpniSmJkTtts15vrk
DBVH8UYfq00NR2QkvztXf8MQfvIg6/Burd0yPyKsStdLR90mKyoVyC5ZEJQOvGRhCbjEj41BI+r0
yNy+99LkkrTV1YRPmKnnQ8nUPA/6BCJFoht3whCTF3/93FsKmd11bw+0NFsRNkX2upmMldnu92UU
q6Bs2zerb6aVP+f7lsVzgwf4W7tKemkoRfYICCJcHSXYYVSXMIuv4ZQaexhk+MtilsFUclUZPZ8+
7gYnebjvZywMGpKVQiLXtupp2Ez22JJnTsS4P3n7trLvcxn/dszhOnqvoZHAd3D1JZcVn6PviHen
UuQ6/2HaQZ4q1CLrJHCjWaqtJUn9qWn/iYzIJKXv6GFkQ/6UgCNqxIrN5qaT6lcSsmEYtEoafDup
XluTJZlKgqil38ic78ouoQTXfNGLAo4d4WM0D9cyba6ZEHi5eEnSHiAwjwPTiRmgXdgO2WuICJGO
z7r508aSUx5sPiaqKTeABSYl/oyj8wzaRhJfvh0HWm5zUlZX2Vh+5TI7o3bF4g4iMhG2QQMvx6K9
QTnroPwrz2Jw2nXL1X0jKHvOkMzxopQYqCwr39JMRiYP1/20faE/ptnQky0hLpnVgPidnerYw0TR
YIOkiXGFBDA+etVEYWL0kQuz3yDeoA3Vj4hcsvtTPgzTboTO5mrsBw46thXo513fICClj2pJhj4u
DJpbfS3/TMW10fPfcxfMqUGcbii1CN5pSqwz/S23+k+UhzXpPh1RF0z0U0igjIuxq1zaUgYq4OwM
13+6xHVFMdlStrQQm1AkOiY2CO8Ubr2Ev1g76ogXDPsxH9vmoFgQVX1MENLeT1I3Aog2NHPjPh8w
KVDHrq1cjkLPTn/mnmOr54ULitZ4FAX8tJ6g3Ylxx8+1aQehrBIIGc6CTEMnfQs/H232ItU2Z6vI
tW1nZdWxUOFrXACi3d4XE62J7WT5sNuD/yfx+viIo4wLWy7Qw3gTbboA3stXjPIt58JTvJi6GUPK
Y7r875+nbtM8CnN+RCPcr//5KW4f2gynnDCIQ1g51XFO/TtS/aetXH4kS3bVMcu98nh7Sp3MCPNN
yPZI7Wy7JBnfvkJFqsGKrpFqAwKDg7zN/36IyIAwKbnYURGxGMlJtD6i8cJULLjy3D739mrcHv75
sf71tr9+5//2Mbff8p+P/m8fcnubRPn/d+r8vz7m9jP86zv/x0f/9a3/9f7bl/jnW//Hh9/e86/v
8N/eBq/Az+PQ875rNGv77w/BY1zsb29EUYGs7p/3i9TDI3V7fvuhLFjEmcsoNv5/Hopi9P/+bfHO
pi0RnP932P3H5//1qf/61W5P9ds3+evrj2qmfGn5/L9+zckMSBqhm9MhSGMYaZvEIDwakggK1vci
TV4isq92BSXCa7tD/S6SbCDq7t7Tpn6Ha+EV5jxnz/T2fe1phDC995io1hLFEBQ1KgrjJwMBZYFH
dTTLMKcYKOH2QUVtDIAZGwm28hkmE4WzbVJjTDM2nnFMtjAsJ5eSOoIKXeSKOtIYdsW9qVdMLdXG
73pvl1mEcVcl1ANSZWQCSiGh4yu1iz+qyT5GGltMsmCA9t0/caeyKxzCGwP11ZAJI9YYUxZF1a0c
s7esZWoouvE7E5pxdkfnQEVNh2o9NbbRdzvRewRa027oX/YCga95Z/le4Jem+0byFOu/LultpY12
IjhdtWN3/IiWqJncr8gaML5YU/thpCoESWczVXfSt9pDPJQUMGE4xOJAmx98sNlP8Z5ASSiYYWiu
tjFuEcDYQcT5S9LYPY7qmjxQuKjMG6Mtzi1mla79dCQnbYdpd22a/UgiS3eRNYFznjz0DlrIoVxk
F0PUo3+390a7qCLiEU+w7VoBZT5+YNg4w/juK+k49bZJ0dMOraMW4z4+Rpe5K5Pot8fZfwNVI3ze
F3Si5ESaVjAMZJ6tfAH8Tj3CuI7yd7+GoOoFzAY0DcgoczX1PKrYDCk5vYSgSeJYt15u/qHdd5N0
bvU09/k1j8cf+IDkJUeeQk01Dct9YXyFJqr+bqQ6s9Ff5XQX+Q41GDFWUELv175Z39NpgSEvA46F
Hk0p77rvSRVbp5U7nBOqoZhzYiQyUMeJC5vcY/4cDDbV8jxkeIZ13X/Hw/jdWNpP4dQ014zaqXFR
hNoujXdUkdsUBhg7C4cWL8SgIcMX2wZ5uN5HkG4N43BH/tCmdyoTDIgjyxA6AheVfOlwjsc6Jfw2
yzaai9rStgHkxwwmGUG7gQxDrZIIEI/j6qq0esDcaH0SG3eY9fCTxNshoMdoC7X5aVS22MuUfnMj
qfn0umevB3WdeyBc33vSYs/bjCgsgxBU0nZZBekfs9bNTHQn/hVvPTWUp+VzIzZNx8pdpVLbk6XL
fpn74qRlfFUKvNq1PS/MS8+aqGV7fSxeWYDfOqKwDm74Bp1JXBHKjFU4Rte2dvNNGRJwomvmQxIz
uFhzifdOabiTcZKd7GJXxBD9lSL3ou5S/6zVxSOx+PGWBDfcO2RMRPIdz5jCNNbvqr437mwn+bZa
u9tjcSQs1yHTxA1D7CQThE7Mi0ta0FdEQc/KHd3nyLDoV25mEkHNamUVJSHndo7B7zw7bD8NKFNQ
VPLVVUBdSheveIJ45eUXLliiOBJ0Itqe2AA0hKFXrF057es41o4DXcwzs8o6n8KgqtHVa+SQvYlD
VkA+TCQUBwk6MKqNGXwH1e9hDFZJximrIuvH8Lo9qoR+hZmmPPHn5PXQaLJu0QXkHTAKfEXqGr96
69ar3dHKjoBiinq6nal4YOwbITuRvAlrPLQ+IIomi2d46Ddu3/WKAtdkhRCWTu4E5jf59gHniqzB
XmvOZ9nq3UZijFxPYD125iXYIQlgl5ysQ2dVhwIp09pgQ9Z1dYqq36LSX3pEcV2z2GURNouQETxL
tB2hyHdZH38PhOCSXqvLIOun8zT4vAKA6rpjv6AkD4CnG0RdcbeSXn/XCPnWtj6k+0QQgQ7zvSMz
vFqniJQKoe9MNRxYANXFVhMX84BrRLiOc+KGfYJrxi1Bs/Zu7ouPW8Y+C+mL49iP/VizIgBCr6IA
EUxO3gInvB0hcfLajFtOZj8MTo2iRu3NOINe0fF/wA75J+STgQQ33tm2JVf1hx6FR7sGnl8CS81q
JoNWS54lDVhkgdhBraoI4RDIUE7DItD90+DnryLs4pVDxN2uyZCuFB3qUBoqByAOJF2o4cZ++Ega
Ee2VIV/KPD87FspXG050VuOH5d6nDq3EYwcfMxPH6BQF3XwaaflGD3aUL/hYLo3A6M18ldapH8S6
RBow7qUGjd/qIN4lmgW7UNtGFurYILDhUEelbdPUZFj4bsrxj2s4dyjEI6ojNjQVDmv+EK+UfSya
Di9dc5hTdrWG0W0P2BgLzKV1e2L/eKB8/J7jgWQ0S3uSer+3i+0UteqaOE2F0XqpQofemQx9m2nF
oglmVW48vPJtk3HbpCRH0zx3nZWvWpS8EdYw7mK3W5Ubd7JeSzHa4DSsBgSegPtr6YNyqKQNpU33
hjURE4cTDCBr0xgs2o9S6OWJArBTUWo/cFhLIw0/RuWa77/jHk+PU/Twe149r73BmoMIC5EwsgP6
7OYKoXsP2biyZf27l7l3dPslx5qJpROLhlu9+NRPD1jayfoof4FVfPN/d+MpbqQF4hB2xhCQHp8I
5C39RFN0VwJtN5WA9KANbZWXGgIc2Ajh9KQgdpsIKhX60l97mIyH6BCSUr8KGwQhRH2hJh9j5wGC
zLTNl1H40AXpbB+SrvF2Xg3S4dCyAHEMk9Lp4LC57lJTliNc1bU9Ei06lLp87QrbOdR0bWALoHOy
zB/JSPxyTK7zTvytIPT31li8II1Uq3RudNTP7fNkiDjo9nLyvBOFsGTlasRBWCEiGav448bNWU7O
I9ZEYxtPk2QePEtMrhdrwmist0m2jZZyHnKTVu1c1xAlq0bZqOBmO0iR2tAre4cU17yaQ7vi2GK0
MsXRLnFAjDrwxRcFyuuonJ5gWyAWEudzToCE5AwKbJlGvGn06SGjDi23nmMH6YynbTU6SdYjlLmk
tw7o1koxjngfWkV9S6ueyEZYbjJs+U6CndHsdonCMq6p7qzcPD/0dpVDxRpvmBdtmcAPWa2BxQeK
VdOyY2+Pd0gVKCUJIYGVJC3fdIhOAU8p+aiQq3vm/5Aa1K4sIySh1KABjVEffDMHq6sH9k/iPDyY
BUSZjCM014bMWEFql8124v7LAQ291NbJvnIs9CHwrZHdi70v4l/Ceh2c9FV0T8iwgdLG6j62MgL8
bEj9yrB/hzI+iwhdezSBANmKUX3ug8j/JJ2QBkM/GU+pzyAdofVJpuZ37M8U0JvkZU9zTP4aAj56
LO0QcVKTADiqkoaAUVvPo/veCfG7qYbf+owNybFzdNAJVTJThPqqYcLkAN9mDcCUVWPD1ZeYLLER
5sQMaSM0IbabTrcKP2apvS1mWUdxF9bziWhsP98SINjtXKEeAJtstmoKUN08e81nbJJcD4FNIb7N
PiXvJTOpMqjLi5OjKRatjVmKEPskmcuV/zBUJI/k3noORUjTA26r4bOMEMXIyDkU+WQdHWcAtlJe
c5eRZQTv21vPM4GfmG5a+9jHfhygB/kTG62DfMGTweAnCOUtVZ5EWGAXjCCKR0a8LQf+MWvAe9ch
mALHbmcfpRHV27JHoIdsKObCE4UPvfS901BR7urRZ/yRa+3O92LttbDHXd3Z1L2qcXhqoUnumEEO
tfCGJ4yryb1nJheD220VJgzZFZXMcai3f2oyGWFnm9/RkoFWkDqza0VO1zENnafbAxCIvies5Kg7
Fhh4ivKZIgrxYiV4glyr07gUpOYL/Uh/P+1jYzgR3QfYjv0V01mqXzTHGt4ajwPF8d5qpaJL6Sg2
vwyOPtL1+YAMuKYhkrZAMbgaFmOeArbVlNXMNQaUhNCf5W318oBUQaw5MkyWXZ7eHjrUfxtUS4Dm
//82oiwn7GrGBNv3fx8ni6bFAKDfG5xw24F83qc2S3U0LsOnAaKBecueDko2052ldfaT6STuRiTx
hzQGY4VqbkQ2p493t//5qvzNn0o//Ovtfe0caVhAMGu725kYvVdSF6xggvfYhsQYv8resDYl6sm9
sby3Taj+rG0dvDFymw1uDzZj14yvdKBGp35xuC3PVOXCXYXaiwAD5G7OJonX3X2o8+a9thKKqZGh
EyZrekcmy+i1HDv881pIPIbRbiOpsv3tw1RGOZSkCxOKeO9HjYNhMPG3fK+QPbvJzmFtEczEGDfh
4Tj4RuNeIuDLQCPW46m3dMYuegnel1oECVTwShj0s+1iFteWP4od+vQQLA9JV1iBOTPA9zg7htFt
n+wyjp7C9q8njl52TzViL/wvWYFdclEVVa51GsMwP40Rwpc+q/V7U4vTTRm3D7aRWPvGNZqXqLFe
W4Llru3yLMnwptEtaJxv7ySImMADCXjGPcjad0WUkAOkINSV7p1yqQYK37zsrhm0JnAHy3mUOWrk
pIUJJC6IzTGBTcwSQXOhox5L7Gtst66Dh792WPnpHGKl+ZY4bRo1/yjHPdUdTj+TzZP03eYdpL9D
0Go2+Htw0k6EznEHZOCYm9p/6FJAZQyMA0Bl5iIeK9Gam06350pYnEynQeVguM0h1FR2njN2Ra1h
fQzH0X3AauI+EI6wsWzugkPJKd9Id3itEjJjkt79TRy6u6WFcNrdnpbU8sG/58cCAw8aKNE+9lQy
Lq0G6fH2FN2rv+un4buK5VuUZ4RPmybUSKWxO+TKeM7jnLLNCIFnG8IuZBwvRqkvpe53Atz+WUdq
yg/c/uCbDU9zZE27yTUfic0NT4ns+03UYbPmciWv7vJQLHWAszeS9e7icrm9wxm5N6KZ4T0kUZys
GK52HNRusOn7zojZCMLIVOdhMOmHUUFHjMqZDjLGlqF8ELmHDbMuGovIHv6bjPGdrHHlUqNwTaum
fojj4U9FR9c7MeUeo6WpnYiQXBYwryLMV9AfvJDDTYMGnOnrAkZlHyqZ3uek6gXs9vWpqurp6lO6
s/HxZTLT+iV0VBIGTWWVQdQnGBe4TyK2IwlllSfcvwtDjx+rYij40/n1J5vyh0iM7l6YPlfCfOKu
2JAg4RWZee/5D4WsssfbgzJT+xB6kLJtivzTT+rj7QEGoT5SFlQfPcgAYI8ti7ezdA/F13YyS4Dh
ZLiEmslyAzt2TmnwcbMoPExEBp5bfiGCcb2VQ9TnRXh1iJim2CbkdVG/R2joSgMe2GgYLF9C+Hdo
MPaJOBiwHN8per71xoSpdLovB5Hvq5FTKsQ0Be3AWENNHxp/PzJf7KE0ODptA+WrxXqgunmnVTkZ
V6kSZ0vVv7Jbp4ffeq+eQlZf4Ui8p1P0IXcImSMZBIlAMjHeE6p0mTU/3gNNidNo6ZRgZzI8OOTJ
nULq3OBZcCX17bwzIq6DpYs8mT9k9WlkFrr0OvzDL0+XHPHYEnbcDOf47vZAKt1vzni2zN7RHpCz
2KshLJzv8a2elMJJiTizITDmYapwIzDor0Ga3YPl290FTx/bkVTOk07a4MpUGf2DY9ec6uWBTz91
Srx5TR291L7nb21tQhAXj9ozts+ry2y6GpaLsh8n29rU81fp19YxlsZJTjSkD1p6xUmdiA0WccWw
wNgSzXQL6/X4wAVS7LOmM7G6RuPvIm8eFOnlGwg2QsESrT15AKIzFvsLRnR9S8byeJwHEV07P33S
SyN6btt8B+ve35E6VK6YFuzXiTp5VszwJGIyKcSMiQt+mSXecdEOFJC0ZFNrx6Jy5JlrQbUl/ER7
ZArCJZ8gv6Cg+3c61f1TkcDe5Gman6wyGamhWcrGNak9l5ph7/HnkSymW9pzjUIlb6MnQ/E6RyM2
Y5cjVSuiBf0imd9uj7QLk6Ez6/aJDFNW+IKTqkN5eyUi0aLfwBg37ZOsLHWN0w695/Kgj+Z0xWL/
VIpSHfz6vWD9LtBs5UVNbCipv/t2dHwyyTi90LKgUeXQfeT1BDAYerxEVCuZWEJWKA69q7T04gFN
2/dYJdoax2aEL5j+wDJyj1mZYbFbHipEQ56upw/TWBCFAIjaagaH2RQld+Dp1akysbgsb7o9YLAm
Z7/IDKTao3O+PeQz177EcObg9jSOpL8t0IujnMz0YxTWL7cCKcDw8v72YMZINMbKV3tJ0vTJ1u05
oBY39+5mCb4HApDuKnTnOwen1HpK80MkYwZyLDVUuzjdxSRehryTVOElwYBk0ZITUOgboxShSeD2
P1AdJt4IL/ToRRfVcAI7vulviTVmpXRwFgXUynqBYTrzowsdOWksi2Iu9MeiqftDrwizu71zylBJ
OGrAlAujcxJiBpK//Xderka0zXak1FtEbVu6cx1dKzu0qjH3jnQwfSHya4k/9ckcjodN5qV1YJAT
cJ/POQrGiJAx26xHYOzSI+zhzPTIqZuFxomQ/fDNGBDekPzw4g5ZCOROtfMcSfmUkgKwIl5iPCRh
nZ0mVPWrvHELGregybl5qF+qs+sNMl6CEM1fXMjJhuzfVCo0Unjzbp1ZzTWayn06hualGjLc6g2d
KsRBWJd2rv5+yFq9YLASE8vBXF60riBMAOvSoQxZBzQWiQSFzF4iPdpMeLRODEPsxT0D/jy0L77v
pX+0eQp6wH9k6jC5FgsgqtnqrLLEfVBWk24TM8E2Pjh3pHHUxKoSkGwSLH4/NuS/iNqyiEOZRmPn
Dpj1hgW0YGYFkpTVltsR+W5cjyakaKQX6BNLuWnBj5fZwcJSyctV+0dkstpuRFF2jTKxZ0z6HKOi
IYu0AcX8n0R2U2TTQ0SWITj7GDPcopix2QCjE8fxd2Ea6IuohYQ9/uCskiuy3cVGdiHYCcZN7qY7
d3LkIZ0wyo8tfWLE/7HoYyvrzf4y6+3B9Aq5Hf3JWZUD+lRmSQPF5BV4F0ajdCAz+p1ncGZWc3uW
iu3URB4PObZpJZdcK7KpnfPTDfYBoj1NVYBwcYSazvTSijk9s79+lZDwWyu3jvRTVlTP0ng5CTwi
JenPuyXnt3UosGJMfVKGptYjFst1VzHVtRQQd5BJZlQ6R8Ouvzgw34tqesu0mVj5ok3PVU8N9WdW
y/DJ8iz/VAHCsvZKWocXrNgU+lEBTvZp/ZzifcwTH9TdQrU203+T+IfS7rxVHHvnqCjSAP4GNXPp
f8U9A14+2V992RPqQH3AkDbWqRLDNTa9lzapuYSd2vEym6524oTNg4FAT7Nnog1TfC16R+1d3Dxp
WXzMdSQtRCbBgNPB1GfDPnMJ40fzuTWa0NzR7fKdjft4Mh+bPEZJjAh43UUO8SEtiNY8Z1qQum58
6VzhbZVCD5Ua5tvsFggQ+47oYoegj1gw/UrvQZTWrotIGOoKDxaiS7/LbvxI/DM+UYKRM7itspFB
Yzs7KdCUYoO9x7Llxu4v6Rg01gqfK4yFKAwo++zZEYCVywJUWSz8WUSCUGFka6uurxa67x0O1m/Y
ocfMQeqjEWVXSf/gdvzliBz6JHhmP471sxO1B8YhQiAycPfopDn9C+2vYKJtsaIj/SOxvYDX2yFZ
LsHRgK0SmApt0axbh4bGL6yLd+Mli5ZyZZHINRDmcN+sW3Jp77ymqgKWvs6csDA7QMbK8Th8rHg6
pKVSh5Kf/zxW87lpdW7CDK2xBmxSWdhc0IsoE7mDC8m48tP+RGD2ltm7vPcqBqMUHWDnEhZdA8/Y
RjE9W25eX4RVfsZac+7GsT8hgABm07LnZMzHdemg62oTt6IAnCCV0Z+1ndlrZz/V662vijFIsny+
pBbSbmCuOkiJy7AqcdF8cSRSoiJNJ7ozc7I5Ip0EGLcMqphYp0Lz/zTUcq4I38Ykk9p0IwmDzi1C
VV3P2CEys+5VnH8OiNbnwSFxF/0fKottOVXRQQzRL19/xJU+FgwXUSefuMpc3RItYCdADbK7xGgn
4u6131XVfeGbRG2dWJSykePfmMvnEFzktO4L6oxqLXr9YqnUIVGgP1bY7gnVmfVsN6jpZ1DpZZTF
u4f49eDJ7jf6oRiWIvlSv9i4IT/EMO8iE1YqdHiNMjR2INnQbAa8U6F/ugmJiY2dYTiX2ptCO7OK
WiIGi/hdWNMz5gmgXYMcaPLhUu+z1iwiRCwgq6oD3nWVeOq1pynMXKqJJffrGuV9GqMWntt2lddq
h2apNMR+ZGQaadMK7G66txKRbOnAwAWbRi9GIV3YBl6lcaDLvYF+MvT53tWJNre6JXSH8nMkF5jP
mm4LJPib8S3inOfavhAzbodtwIfM39Kml2JPwSozDOQotRjchzBDxoWLWKP2OzSuhR2/p0vudEsR
wAauawPnySgyfdftNHO5nR9KWtvKgdu2FlpJoPzH3K2ioAgr9NS1TuC5nl9FgnPKYSq7rcFAH+5H
QUubn5+trP09Iw6mPU29M2Qce9wx9G4EglTIpP5T9m2Gm51QO27oNKMT+lZE43toFMbeGQjQSFCX
OfSnXdHViHVRferD9I08+SudDK6zXv4Rb6e0JrDE4zyiVPyk5OCdxrj/ThPsesDWycbubAo0Ekro
rfLH1+mY4qrxheDutRO5gVGa6RjW0yWV0yizFbc0dDRZ3647KYNcYsFp4JR0n8zwQmeDbbQ3qiV/
hI4jq+ru05G9sVsaN4yyfo+q6oEh/k2MOILNlIiINjxHen0WC/po4P1vGvtPjHeZ5Pj+EoZXZaVo
kOv9PLLHUY27mWK9DWDCEN9D6NoN9PuUfY2F/SE8kAit1deUh+HgS1GnN1rzq0u0e2Cji+tJ9jTv
GLsp7Qj/S96ZLTeOrdn5VSry2qgGNrAxdPTpCJMEJ1EUKSk13SAkpRLzPOON/AZ+Hb+JP6jqdJdU
6Uy3b30iqqLySEkQ0x7+f61vnaPWQexdiWvWI3JbDeUaltse4VzAUrC5rZ3oYFPkYR2vBf5lUMrb
0fP3TQDBN3KwjpCGsE+rFEloA9gYDjvnQ7+lDs+hZfOcgKu21ikzGc9/hNdrrPtFMKZIwbojeyIo
GwnRmdZ3JWD4KJ3MWdkbRqhdaKFYDnHAIt+XJiZgtGTZzEu4JFXgWkPr2NpI5S3JVBQMyuiGwn/2
q77bFv1tDBsFQr8B96jDuUitJNONi4jsmzICYRUjSkbF+dXoaNbmVj6Ln7GsAqbc0q082rxmtEDx
JKrXDgpdImb6vZU6T+iXCOf2QBbbtK/p2OGf6vODDugMRDC0cZF/SxoRkwLsHTLDp6w+tLyJgZ5s
jag8G7XzmLTlTRnhoE4bei4ZJskuQ28LKHoxqcW2npLnNtQZ98IUTZ1vXvnkhHvzVFuFtPss2GeW
0yInJjjPt2n+seOU7OA2stJ4nEFsqODPqtb4jm1bcxUmJSJs3U5LXN/GVq83INOJFFxmqHx2yLAL
3+zQm2ustMgDq6YAgYiVfCPCeBlYwhUeLLqq2UkdSSs93k0VpI+4dhFxVOUuCZ/awntOil53R797
zpUxWmaCRPM6kRmhAQR3tOUOFwfIq9L5Vuf927yWbJvxdjSTp0LG7aoq0ClGkXehaXdKjG5F2qz5
VBVkU8NbOgKrZo4xhpg4wx7lwqRWb8aoeqtaEJkYGh0e7OhAEeBC9aHmKnR9U/IQGUyVHCsYYUS5
nu6EDqwSPZ/K1LXzJ/KQe2ohTKsquN+KDh+hO7lbaPYbQsoCAIMAQp2zTGkEmTC2uCPgESSlP0k0
lZ1rZal+QOUXm4QVWUHlipLGU/zS6Ua/juk2Y4tDczEU6k7Ro/sarbgHPUtBOzDrtWsFi0et5Kep
0A0yA27zHr+Y0PobTBawukEMBiGGgbBUbsQoaCGM+YPq3Di5UiACspf60OLDgV25lhw3NaebcCoB
QTY2KE8/cUFXtHBGJL3AgZKnprFTVA0SdiiaB8lrV8C3DohmXpD54B+9sgQoV8d4F77aqXJZmLVG
Qw7OKY+D7yfvxcdqXmxB9g+KY8LjqzyUwlrkeeZA+r6YMg0cpCOh69TOc1UyPAYmflqnEI8VfpFV
HhDop0SvIQKavWIrPiWyke57lb2MLBF6mAJc0xcnYDst4xdWCN0Vil6m594FFoDImvq10lAbzHeI
ilNCbJt2043xZVqb+RoJRb0QQr9WlaAmNATe6NTr35JLsyRlQxLjs8wMZKp9HR6ZLBZmzE1uWDQC
5OlcO0jCrU5ldwlmLX3IiVAqi+5Ka+2z1XVvKuMZPc15fddgfkauZDTtnTmgSvIia6NKdmMFyJvQ
BnyaBnTkmhq/OZSFk1VEFatEW6GbM24rylcrHQfGym+7VU2Y96nWnRMdK7jd1BaZNtRvyEHWLLHJ
F2imVePZw8oPAizcIZVfO2rPIteGg22AfrB8+wW/xaz6jXc5dj98XulWn8J8VcXafW8PZyxHCHkG
iktTAh3Csg7DvHBvCqPZ4I5DNiXSZR2Re0AuC0CAeFA3UE7x1hsAssgrXknbeTPZszHElftpMi6I
sLtg2XKofeXVi5oLbJGuJBPMy7tvaBqKnWGGTwh41D2BFzwkcbDEwBvsSM+lrN2V20nFHm73yUbS
IUMqzEITcdklwU/3CHiQFJPhVUzFImIvQ0gBVegGVlTl+LyyE3eZqGAUEFAzMrke5I0fp3cm3odE
vSkQPGzKKH1UQnZLpWFvAfvvGyDh24EUmzq791OE45pXEaygg19sAx2HeQVSzhiLDTTmmjgMLMsV
+QRp85qRJ8ZGAEGR1YmvVNOqJVmbJGmAL20zjAAx9NmkGokpkPDoa+vYayUBI+MtDq8bTe9RaLJi
o0Sc+GQN3uENtIJmbyUi2CuK9pTE1i6pZ6ahsJD02B0ZlHQElmEz3Y2UO9N+ui4FlcN4Qn4sgWRl
M7Gzb+YUUztbtOaE0l3MCodEi1xyzL9qJa1hTW2+TeBiaezv1LC5GqvJXKmWvwVbOV7gRH9kOFzX
oGtjZZwYr2gZ2JF96RgtFrER73Qe52vTGWlE1KAqRd6t9Um/zWP5aDY8SF04sO/0HGdV2s7e11C7
Dx5w0YFCw1If1SUEUG0jRjorAZk+GUSChFARwu4UKGoVL65SHzMfQqNpgeObppp9m+a/OiX1gMDz
uK+wuEzBCqYCABAVPRvliiYMMBY23+p3iwxqBGTerujM73qsoDBFIGAnOAZyqntkrhzhIN73XkV0
CaFZamjEXNYRF4hJE7TvUG70vP3xnOcSisZFyn+Rkf6zNHWbjnFYYwsBXDB5+qkkro9PDdgkTmoD
6r3lK5BP1aSY1FWglQFBBRBF7EPvNRczrbz2chX+oOMBsdKoOb9aWh5cImHmRb8bSIskz/SlKRwH
5hRiycEzno2CCZ+KNOKZ2fLETdaiY1pJb9+iY+jitroQI2BU0WAfC4Fm465rVwDMzJWspRs7CTJ6
NVLpoFPVx9Y25IwHvUqX22o9RK8QIsf+hqWlgJpDg8FzhfkiyaBdE4nqL6uBbC10K/kWkeUCP1y/
ikobAYbMv5q0Nne1OmN5ea93ADHcpFkEcVBsKjan2L3Y0znccdcXqzDP7gOtabeVDd8mCBIg0gYt
wvHekwosS+QqtEVXOszRLnXOjhenhxjcaKqZp6GiNFSzzZN9G59jzLW0+XZ09q87onOKmhw83TuN
Sj7Dh6qXwJ/8vUnisyis9lB3Cdk/WKY7YrrWOqdIqlSuLzRJZm2mPtGnAdMmCNNsO4SEWjGvEYRe
r4KiYGdmhbSdp91YeLQZuuo6JW0igTNJuQVFrhYg6WRtW5KwJ3j21QBmR+uQ0EvzAguWua4zL9ni
uLwJdIfEuERfqgpHF5mzV8KQbAPooEvrkT4CwR0Z+kTR7Hyb0hOPM5WlesKh2AAeQm9QMyMoUBTC
fmEols47ombrIrMs9gBjuSylcVn4kMaxddo4vdp7zYH0VsW7LhrAQxdzESKnTdSa0VWldETP6+Lw
fuA+ZUFbmQb7UwQgNHqKHfsW3kRcuDaihwKYHJAEBl9Y4tdjESnrTGXRouvGsyiJpWxZFTEgeEQb
7gIZPVIWPoHCAMMoGiLg1bBahJaAEDBBPUXixa9HlNG+/PYv//5vr8O/+m/5aQ4Hy7PfsjY95WHW
1P/4IuSX34o//u/dt398sTVbV1VbsI1WDbxLwjL5+esz1Cmf39b+G4qJPrbQUyzjoCwvHIAcxwgg
qSMp/dPiHS4DgIoeMC436OTBUyi8iUmjqKsTq6ZXFDMdgL9hjwayr2BHI93Vd6ThXVvjdmij6qqL
bevUmAYnWWV47PVZJtF5V784D+vjeRh8fU23NEPqmiph8tufzsMe+6hIM1DvwFvWatHVW2zd3UIE
aXeCXRsBozXylaALfy6j+B6CBDLjtL50hKUcS9tztoNevJTxoBwDey2r3D8kZngT2fa4J84gAxOh
li7GN6wnGEBtrVduLDPzjtqYwUAMGmv181OSzt9PSTiOLnTB3svSTePjKfXMB1hBnNAFbBZxYem0
p+ww6OGEF76XqPeqb2x6lq/EAQX6CvbnxI6rPsOQTN7CvtxoncXQkMZHdgX6oBlX//kvUn8pC4TR
19JKbsykcQ7v/5rAUBwo19e49JLB6K5AHlIERml/O2+dlmVeSMj8wJq6jgSiPsVjNtRDvc2LelnV
aXOq1NFfGKzg57cp+YpMlW2WZU17WnnJXWHx/FCAoBsdDrtGtAWl5ig8thprpyQga+r9j1bGoD/J
BCFIkl7JVLd3qW/cvv8pka2/e7/S//LhLajf34rXnLMP/aD59Md/vwxfq7zOvzf/Nv+1//i1j3/p
37futfvTX7i8Wd9+/oUPH8hx//xeq+fm+cMf4NIxbZ7bt2q8fqvpg/zzPZ5/8//2h7+9vX/K7Vi8
/ePLK8j0Zv40n6niy58/mt97jdfnP4aJ+eP//NnxOeWv/ffkt8Xz//qf/6N6Hv/2t96e6+YfX6T6
uy0k3VrGDqk5vHRffmO/+cdPdAvcDTVK25aWIcSX3zJi9wLGHvN3HZMRzClTaqam6fqX32ow8POP
5O/SkCZsZcBXaGpN8eWfJ//nIPbH/frxoCY5xl8GNYshxjA0Q4c8g0vZggz68c0hb0fV4xYsjcb6
bgHb65Q4z6OZH8Fe6IsOZIaJ2g+4AxgGPcR5+9BH0WtUSZZV2X1CBG5A+YWgi12UkBCuVjObCPK3
1l3WPVLU8Wboyp2gKbkwButYlgDG/fQpGfNNZRAL0YeQWtZ4xU+RL8+QfdcNI40Q3imtexSMOgjn
dGtJokuM7kE3imgxKRBMaB4nVvTdSIjH8nnRvJTmVX1vanByaVRu/nJTfzD2fxz6/7xKIB6FqluG
bkn141VywgSpUGoSHVfHZ1hYM0Q3hglu/GKO0ecP+s855o8DzdHgmjR0YTjOPHb/ZY7pBokFdUS9
p0SPlS9A+J+g87olCL9+KTT2aiYQ6up7Y3pwVcgtLfsjDQZUSWPDsJs8+t4LwVQ7BTsvnBZ6Dvdg
5ZcjKdaG8ZKTP5U3QOMgVGmI9LXu3BW/OAWN5/lvp2AwPVJj50KrYh6r/3IKuKKoIuU6oCMo4jFW
DM25bif/aMTGGxz5dezYtzFAKtYJhzKPLn5+p4wfHt6ymOFs/mdpn25VT4AbnNaxRN3pY8yMvlvO
CzzzV3NsdyUyuEWBqhroC75fPYRORX4C/SKbAIpJu6hj315WkdjTUq58YLzRY20Wbk5Rsa6BGWma
d+3NaMQ6vC94R4QxLZOZzlNtihy1IOUDs0ITAeLQiFZDgBpeK4EOlj0FyDZSt2XVXunAE8YAhHil
wYD8+emb9sep8P0JchhR5mFD2kyGn86/bfK2BFRT4gXnLtOLZ7dBQBqpFMWy7IJrOyIp2YQaBC0f
+iOBBHRQjWSm0mqzL1q/wp/ANitE9inLy1KN76ZRu6n8bGM6yS7NC1oMV7B1k6WHHKHqUDGTNrGM
B+0re2MQlD7JRMWVJfEDIsxEU70EF3iFVf8OxMVWFM7aLrIJbhV5Q1qz69TuikQmQekG/BA155Na
JYfWCeDasFRcjdqu0ao7Sf5driSHQlHhsVAtTQkRdJvQuDSg+YfXOKVpZYTIv2Mr37AKzpZ9D8wF
kHzneC7SkHvFue4LbxsozcMwQEQnhRUDkcEKzrgGNd/K6abtm8WQjaceUbsSCpfI7YVsnCsx5vhv
2J7VwL+VLNhKpELeO8VScdMSe9U5crxLBs51PbW7hqNWaeBmssMVv1Hnol+vOVetx8WxJrjVS/vW
IBtnMkjpAdOJMuKI8nVl+T1Rb/j0NWVu9TyS63oY/fLGMco1M8i5su3jHJpmBBTFsu5RGwzONbhE
Gr21tOw2KMfV2A3fO6DVhmc+Ir+6zeCUlPr8hJbrqFVczyGcsWPbRIgZGBIsvco6UJx7sKRHCT3B
6BJC19UL5ot1hbfGafheXbGp4/FqDNkzJ1HyZJAfSrdb7KHTPcBvGrCiOPtAs3bIFlzs5/hA8CTb
oX2MfP1MgsujU6O4i1J3Tp/iCdnQlsesdRIYK4YhPUA7Ogy+ZC3aXU4enqopzZaDQgklHfv7uO90
Ekkoc1OWhaUWrxKdH8W0J8BTnaY8uHASubGjblUpsasH5Uah4ibILS56ucn47xBUdypvugz0UQOL
S7kexEtZXbMKuuh09a7UUcOxvU1qZGmki/DZ+wqsvMcLTcUOXSOKOrctM6SzHd0nhP8NjiF4ss4J
6ebaV4KLrheIp5OnwcJsQPUzjb4jk8PhQkyOJ/IX2Jg3iih3jCywmtVsExMOIbm5kpB4pdu35Z1V
V5T4+fLLtEhxP4zGSa/M7Viba6d0TsNkURfXaaFGVKWctVCck0YMLkipei/IxVR9+1AY9aVe1SdR
juda9Lskrr9aPG6+OdG6KqZjMenXNRuhhd1R8pCi2hL7ckiU9DEZrVvyzRIgSXwFz4FKkzJhR/jD
AUNUF3mmPjQO2m3po351GstZgpJglGEWVsAulIhdHIVqRt4nyORgzixQWVSLCmLVsu7IguSLrVPW
rW6lUqnxMbJTIvT2KjANIXMN+YkE60Nb0aLUkHH/SCvIomKDvnzlKWq15+g7msPIQPinqOaBvCMj
GjZFodq7pCetvDbn5tDaYlu6SLMYzDRFLzK6XMKTBFOTlAeMofSmDdo64R2F8K917bvl0JPraOMT
CtNHi2gGQP/JoZMhxSDzSrp9I8+xM+IBgihiUCuPRxtxU1a/NtBcpaXfkdDthjkTb5Eco7DZj1GJ
spnkDHA6njQPMVFNYT9Hn1T5tguM9+WNXVW7ZiDyykHx79B7s/Ar63q5azoCpEnbA81mrRMgVMJ6
8ImE0QagdwHYIQdJFlIpgJGKC/H61oSYkvSUF31X9aN9znVelKFxhn9A/vscAXIjLLHQRntPReky
qtBGjMUqctpnJQlvOxtZq+hn5OSaHIazxTqvKFoEEsY2U2O3SUmsMq4tsAe1Wi0UHfpUhmt2Tdjy
qzXlxQZlzgaD7kq3zB0bbm4LZim8G5ksmG54W8yCGnT0QiOQnt2xNeUqoptnaGLTmYo7Mj71Cf2z
kHEN3UxLFc3hnYROD4MM74BPm9Np+kNqKCeAXEh8KuuQKslSjuYOtvZNcW/g2M4zblJQ7iyZbzUf
6xG/qN9lKW//vaZCJg48NzIQEcBxIhurVqDGmWi1BBkoZCsaXxGTPCSk4ZDevnU8harH9DgaO7Pl
9MiwxFYlWWQ1exOtj03pL6Y+7VWwu2TjFuYDJtVcb9xaakhfXhp8FbliLHUMggnd8bEvwMt4ewVW
68RI06pyV4t7Es9WWvniyPxR1xEGesWNPhSPIbwrlS20gXtzgxKaHAskHaLiPqHkZvijeMItmK8w
PvYVetNNr5lr1h2A2/NtVKKWASmUd7eBldzLjLEiZKUI9eoYt9GtX5ALoes89zhSwjmkdYH0FIyV
XCklDB7ukK+nj/Of5ZQdBkKUSNJVKWqFb0ktzibuHSEdOpbdlXCsNSmBjwZlPazTdMkXErufpg+u
kCbeGl5WidajpozctSCTkwSOHd2nWSYUfAtMwuxzPGOtT1vNxhjUoY6xT0poXutIYECUHRqy9SiM
PfeK8pK3csk6Y1nOQ0OQGFt6k27ARaaghI4YFY4yBZvsnhX3cqqzm9FI8CrvsPR8gxVMBLp2A8iE
2Xi4ivzmWo/gFw68gmVCh/aS+/Bs846XmQGWkqsREHfDxRSknNUlmfPNazVpWyYHhn4cyMZS5t/j
UL2K/XxXR9xme2BsrF11O/ikmdfDXR5lu7QV51Gt17Iut4l54feGWzfpvRJcAyDYydnZNwxuWNhA
Y8KXEdO61w+INJHXgD724E/hF+oZzaCD9tRfLX9UFwbwH0TLPl13VbhFYWHksaJgbVNkW+gOQe7g
hkA+V8+1HX6PzW+qqiXryIC2lPODHkQKLfx0TkcgDO66zZnpzNa+9DoS1bp2eq1TXJfj7KDMmg0O
DgxFBgFCBnLLNDYuozwAO9XZgIZT7GIztLsyHvxRec5KMppQ7C5GxGw7S0/PyA63WHBt7KHEoT5R
uZuWUeNTKdYxfFd+sBdFTIEUtHaJmpG1CXOMb/AIwfZxg4oRd/YR+I62Br+9iaFEbfu6Wf5iJf15
G2M4huWopi0pKummOm8J/7KNcRLsRn5VV6s2jN/SrFkLX26Mxr+AGrf++aE+FuRYsnMoyouaxZbf
hvYwb2n+cigMaSxZvAwFavXCFLC0aUc6ebEjKZB2Xv6LDdpc3vuwxZSqKgydLYKtmropPm0xA2uw
p6KBH+wMxhovMaRoEx+miv4V8LXYGL73i93zXBj92RE/FRwBpqoCD1qJ604e0S7tozo9jDG68Sj9
xcmJv23/3s+OQgbFE1VD+P7xWgZ5kJOly7FyTbsarWlY2aaKDvCk53AUY/MuV0dXy3XaT/RlM/uy
DVHoUgC0h6/dV3QJGyVU3XGMgWe1G1+ggez1X9zvuRr5t+vBYkBz+J6W6nyqVlqowcM+ZhnptPeK
QfCGKX5xGf72RM1XwVQtSkT8gx/741VA10tiS5BzxcMJHwgeT82+jvTbfnoNb/6LD+98KCoW86ZT
Rb746YKDCQC6UbblasA7ShagJ5exdocCl3DlYfvzY/2tDPPxWManvS0VNA2BYYMRIao2gZGgyhi3
XaT/4ur96DC6Y2sOFw7Vlf3pfQQea1UNePNV6DeoIgl2mj3kNKh+fjY/eAyovDmCcUbVJAPNx5sU
q7SpbNLdVl2XuCQu0FuO3Z8f4r189+lRmwv9qm5Lx3SoCHw8hkYwNjhWHgRpWM8ViA0c+KuC9bXi
0LBLtjHy2kCP16JIXLpqp8grnlAp7f+fvoaJwJ+HxKL19fFroJHPSVXiayDxuiyhfU0wBDvvrDjj
WdWbZ+xIiF8I8k5AwNPNHGtCcH71Uvxg4EOmS9OImup7tfPjlxCKaTWCSNyVE2i306gfe2XYIrZb
ON/bLTK/489PWv/BsPfheJ+ufZ0i7XTm3aLakHaXtYy26TcqL2uWIituypMWYoqpw8tepoecK1CF
5WYelHMaQtQ3FcvaUue/UQU0DhxUdjBsg87Z9aD1CREgOFt1raa/kWT0jpWGe0PcyRwDpAJ8NewQ
4YTZOU28e2vEeJPHrka6+8/P8YenaOsw5nRTo8b96b7S82tAvbF4yOmDs1DMEdCjzxTZr2bjH74r
fznQ/EX+MkXSCiOS2ORAM1yHZvoiZMHz83P5W+FM8hZKYc6Nvvdm38dDeB2RAGFCgnfANtEbKniU
786PPbUZkHXTQ6p/hTH/q3oln/r5BTVRxwkuH1PC5xc0h6Hc5fiAV6L5Zgz3GpSMn5/Wj67cXw/w
aXyWWqXqg/zjAEV9aM1fjZbiF0cwP43KNidF7ZQjaIZ60eUJGCbUArZSIBAX+cH0p1tCHS+DeJZf
EU9mWgfDo6atvJSePBoZ7gNaYbf1OD6ghapiYh3qh0aqVxpJs7G1sfPx/PNrotnzBPj5sluCTi4O
QVOzzU9DvChkbSr4+nCgk4SDjXyZFxPSugZlLvPJmNRkI00G1SiNbZqqf1VyFCHvwQiAuhSNhCvD
XFuafTAt9DFCHj1cxFnrrPXguom766rOD0YYvU4mEdVmH15ggr4E87GS8XBDi9uFHr2Z3+bC6U+I
Ba4IkDj6ulhiogmBSoVKgIcoyHnbQfQk6nVT8ftGtmudnNJG9jQY8ujUymEaKUNVFArLZcKCPdOd
jdfnGH/gebY0WRhspQ3BJSfLio+Tw+QK3wLVM0CStI4SIuboqCep54dOqLfziAwuYdPE8hhkzmVq
WOi7o8uqlHdSMe5SxpFmhgmX8bhFd2dYB3NQr+o4uNSVjISTgnRTOsh8TIsgoiSw3lC0K+wrB7MG
1m0VB57Hay8wjpGB8IioHGmxk8mrpyRVb+3M2dijvdFkdNk0hFbz80r9puuk93Qx2gj2us15wKXX
xvXS8oG26rGLDf0Z0pbbEsLucPKT4eAqGnBkj6dGSdeOvMjC7AlY9jny9COA3YfRCO/Bu393Bu/B
Yn+7wF0MJMSEFR9k/bONEGOo0ThiNBoLYIm621fKSaTUk2TtLAus0twevCZYApcA7970ijZWySKB
V0EhTSw/xpF9oEj2bbKL+6bJthkxX0kKlRWAc2uEX3vwj6DzKcTzoU3Odys2WZFeoERcNfTLwP9j
T1EQWDbErRAZu6nl09g3qx73n6WaSIILzDomESQBYPht2voIYvs7Uy/f7Hg85wkCwPcX58826+mP
N+RTv/fTH/9/a//OLbr/c//3Yqz8ERrQ88fu7/yX/mj/2urvMIjZ1jFD2trcr/1n+9d0fkdDwuDz
3q35ozH8Z/vX0H8Xuk01Wdi2jurEYunwZ/tXd37XcDUZbHD4l01D8r/U/tXmJvOHkRDqE5G5lvO+
+WQ7+GkkzCfNCx3ywLaR8VoNFUpIpdgM1PwXYVd069rhP1A8LWuTwB1Qy7hJ6JEAUAP8G/fXARi7
FY+gubKNsL8JNRRCHlotcDMQkquImBPcxP22JhJjBVBRZ+Bx3vy6W/XJOO07KO4lrUjh8OomDqQ6
e58nNR1ggpKqyN7GY/OS2RKgTUIGgF1B4x2B+7f+Ze1QEapMGwtj1J1NwhfZwM7S4mE3lvpXusOz
IwFIqk/zT6HUbWKxXHrAVrVz3lqgPbxBboGlXZlmQlW3eGnaBmUTqECVgFFKgSVDHXL8XgkSeJWE
1fsqEs6SPjQSOUqAfqVu6xpMABYAF9cI9RlkeSLL1qNKbRakz20ThdpFTJBcHtUP2ujIfURM6U0N
9PcC4vAFbUgqZ/ZtxYxIKRAGfpg3ctX6NfVuiwvT2CakImjtg+NvGlXZeZrc+zhE4iDFDjakr2Bv
iESs8qeSb98OZr+lYsuHYndNW6lvxtQjwFB7o2Pq7RK1XiWI8ohVsBZqjdUqrGHVJBmKd7WxSrcq
FTLjSnoBKPCGBjh6MGFKiJqHsBv9vQbvZyKz+SpBOeb3uD1jFve0AepxCX6brsr04s+20WYotk0r
cVdlFcH3hWe6CoSrKMM5L4NVekEyAvxLNNlbQ/SY03KM0YL9VqIabqlCOBBIbBc67plt7perlueI
iGm6az11xCZ+8WoYPAUdzVXVwS1TrDLcRUH1bRoGm/jeni6Vqez4rkQtR94tkW/KuaVcbUbWXEU2
id+BWC7JbHKlCVpNZND69bKCTZLFMXdSJiiIiQA2dUBWuoquQQNZK6jNr51Y+U6sH7Gl1ojQCec0
7YgAph8R09E8wxG6kqSS5XmMw6kzXHLdCChquHilqZ6dls9uy3IrUbmAx87vTGOAmp57X4eSkb5r
okWsIox2JB6wzGN8r/v6kESW21M82CZZ2e2tGOEctPuNmSkPSWiG62yC51IQUYORlNNQFeOsd9zX
VnYPU+NNG8hFeEZKJd+YHYm1IvyK+nk8FSYypIJMIF0hACUis4YsGkBYrRWfLKwG0C48mqxktmd2
EFykuHaueCXaZUV3z9WAUQYyo8sGwIeqvGFQb5weKftpu8qmwVOJ7NBivl539ymjmqs4RbYUjtgR
gWJi2IKkL5083A9KdBhD1Ni4QONK7tDrBK6J0jqZ/aOZUW+GAWCS1gtv3cXqVe9Q6DUD75WwDXWL
Vs4NUcJua9MGNz/h1e5BmWeUP2xT30cq/L6WEjBNZgYBgtpEA/ZAbfXX0TOQgDHVkpUMdbuZ2L84
+WVfWs4GxQVE4QCvXpxjT9RR2sZUlqMy8GklH1s/0jY54HfoM0mBl2zOOhshsFtItWnfvmjA5gPL
BPvgeN4SxkSOLcnG1hTLkYDWONpZSAqWLdrFovdsFwqXuZlA+mkpcHuNmqfVQUOUir0NUPHjWi/O
lcnXBHBCKNfQOkukDssUjdsMGyMruGVFwgBSke1J2tiNMrHd7YCVtgrelS5TXDOf2ZdG+poTYRJO
FW0WfM66H8BtpMmdgSRYlNRE1gyxUUUbrmq7uzRu7spS7dZSrbbYd1+UHhIrQhX0DY55AYZ7RTYq
xgRRn0OBQzuO2zOpn1d+oywtT003VQMLsu0NKN2FcW2U6HiANVHBHf27itwfrhLN+srOr5QduYBA
MNXSuyx98qpaizz5MhWk8WYs0fLCpyPH6VFtBunrbOsBCAsc3pmdoF+Cs98RBEJ2BKN2lRJ82zf5
a9p4B5VGGLbeTtumiqGSK/bd6cVNRcAAFtjCJ21AixEkpfuigZI7tIq3rLA6Fsq+DsPkqClcaSnI
i8cSfyd6cg5qn7x5J0eclMJQWEaKs6d4NJAlglqdOnlRTM6FR5+gSYFv4woGqWO9DbjxFqL3eELR
xwsdEGCLoaxSy0e/PNmlfqvqxXcR6/eqBSqtbYn5oVKEOHaTGgFOHItwSKwSeN0BpS4g9IZbUDs4
5ZNVgZ+uYCm79jE7cSPUFdoXQghR7u7LAY94QSpbpvVXI8ppYgWsaYeSAbtnvhMydg4Myvew7m5U
T2QbhtLXsETqraZ8xfHgjJaAGgVBLpDV/dTm7d4HqLDIWb9OpvWsBNWzHQ3XEjfr2Y+Ns0k2PBfD
HzeSodsm5ZJcZyV3UR0WtOUydSF0azq3hWh300UXyWQHl2RaslrGJgsUmDgj27dx1kyQJjSqcJ7v
xEudHhrIGo0NV0+uIaP6bIyLX6yORlzhWFct8oKFEWPMB1P6imNg1bUsl3uYi90E8h4qZUuCsOns
Zd0DkwTG6bTK3hnot0ArIAhqBaqhdmMUEUE7IJKt1RaYK71wADb+rgrwUHMRhzbD+u5swO6Ua60u
L6xw2ukaoQx6i13K0Y9m17KYx7+vVu++I+4zkDEG1zA9qbXyDT1Hs0yT5i4Oo5c08ohZCvqnSSlP
uWpClx4ibdEj6HKZnFF7GU9tqngHadf3SiMOoobmSkJYsEgY5Cnoo/EZgeFyj85jPHuNmdncPOlW
Xls9KZXxPZ6IThJGQFIaAtlV4ZFApXbyHITYsHPdP+mO9s23bUJDO6a3AVhIWBP8WzctrJBSrtMR
l4BSzjp601K2CXyaSJg0m/HQ2mffYr8GPgj2QIyv0OvtU4bVk2DfYBl0wWNdFaBL4dJ5ZfXUYg9Y
mhpW0YLF1bqUSr3KAI0sC7O6R4xDvZL3KQT4lxIJsEyH2Fk7MwcXZuAiJV+49Jrw2A8D8Xej9xVc
R7CMWD6wJcZiNvb9GzmNESu3gByg1DL3iZeNWyl02m5RN4feocHmBeviqNjldWDi/dHg8EkoYBRV
0a4M4rLUBGSb6F6iCNoM3Rie5pR28mim2ex8N3RBs2oK4z7zlW9j15FmZsuKm6AEyOyMxZiHRCN4
FWmA2OiL/rmK1QPqsX4xEDNz5f9vks5sOU6k3aJPRASQjLdFzZNm2fINIQ/NDAkkScLT/6vOuXG4
O2xJrioyv2HvtVv3LS1xdOf2nXcf0mIw/Yktipp1jceNbNnolVkSWUF2WEq2bxNbMxpmh7BhMhLz
lVazqhx6blOcY7vuD4NTvXIsvIloxBdTfaQSjb6X/uwy8YsKlZvHQfLvFvEda9O/1oq6SxjfcB+a
PYXIvYvGI17c7GAr8lcWQUKGNgEOaGJgSB8hCXl8svHPJ7x5kBc4tWaM/akKo52t4bp5VhtsAsXE
x3anDY4Si0knATxj7pSJ4dmFo8G6MRYfFaqrIx6FKyGg7K6BfpYOST4WDBVjFxdqSeAUBbOWyVYH
1dFzRL37ihfOY6Pd8mn07YpSDW+1CyxL9cOcqKj5ncIbIRFg/G1kW+5dl1dhnv9i7K1uPu35O7rE
Pp2K2wiT2VspaQaFJ5KiHG8qigIjCXtzB/GajRe/OMQDp1BFXoMSdBO0FVAScv/ax+Q89/4zSXuv
kHbSfd8ZcbWl02Cu0G9Ojcs988N8r5vijDt1PmHJct2bqlqgrpl0kwlW4kpjb9Q7Ej33IFOEMfgp
7GNqUeqy1yLOwBrpiQpvSEopqHJonRhoMVhT+7VVHhglte5l2YwE14izj0bKr8Rd52GH7sC8oHGi
YkE7dcXNiHcXtqg34PxueRZb3KSoZtZnC/rNASbJHkh9tJ8VHo2WOc0hkxmPejadhdWs++LSi5H6
tpo+iF0Bxrl4SB5T50cZGrMvrIdSmDjBQ+2v8lYSzgOJ66soVX1ue0Qn1kIwU9jZrx0V/HaxbZmM
rvcXf3T8HuLKstFT2Cgm2pAboZfyJRom9IF+nu8G7b5of+CGzimB5uhWBuigOi3vru1A4yHKpXYt
sMXaAzmTQxLBp0JaxHSZ8VidLN+5B53zyxEgaQasJDsUNfmhWp+q2JHnWXBc5cDmqUV9sxVDIX5E
DcnFU9RW+zLsX+wxbhBe4NW38ZtTiVCAVhaV+QiW0qESerLhGT4pL/ro6we0FA5t65br8yTtO6ab
bmvNb7oPgQsPVClFzHARXRWvCYpQauo/fayeiP+62nUrcdKoHrcl6cWZyAGrsg9W/tByKgjgx0v9
pVIK/ol+CehFupwUToRXUfyKh1jdIuIRPZ/A4CWPt6OO3tYxXm5lTjlXQ0CoC5rCkg6ZFT0gc4iA
cmdVMGFCBHEHUN7Uk5l7i/ze/gGBGBNshEWuHV1QFhElKFUi0VQlTby9HFxprUwuIaq2j8w56S47
BTF6sw52wQJ5/XDUUOLy1md4IJL73Aaj10u8dSC3Fc3gNtfmVlORvJRBy0syNSbReYperKKob/CX
dcAMWZA2H0XxsJ9b+T8oDC7ylMbezmuag+QpqElDC8kDhuOYah+NLgZMeKqITOqpTdC2dweh5JMM
51PVWDA3OzLLyDjFy1aARokfM8+ehWUEMcEmohbtZ1vvdfoINx2j6WgPSCRrxMRZC1wqG4dxm5Xk
1ynRvgRR6e2djFgdkrwRw6ZAyj0EbuSKGvyTkXtIi2xCJKs+4FF8DioibbdCAtGAVXTz6X0hkAFU
Py0XYn8y64p9ZYO/Gg2CoLV/xEASHdij3a1TXhlrbKZ9KpBKmYj3JO3+ScTKZ+GBNNPteppk/T6N
fc1aiEEE6cYCIDOuTruFphRQPMSFGJIwohxZNQOcGh2PD2VQjrjr8wujRM42UjwJyvNsysOYniZr
bhItl/K9i5mzN+XUTzLuFeoNh5rMt3HhXju82bv0FdKDxgSLgGjpKIqxiN6lbQ5jDWu210omDTC9
OXShoE/hHc3HrZefhStgZxYI8RYkXKAyKi+Jp4rnD4UdgcFWC/fJOI9JeOUD6gMaNjMt2q6K9hDt
0dbRFCIirp4GiFcwCsjszJpS0pkolD7C7QEEyO4zAiY4uWPzFEXwkh3rF/k3ZF6ZFN8fB9++Yo+1
rZtVoj97kL6ijyVU0f3xEBn3L8kTZOl02K0XvRCAVwTysEqQGV6zNXhHCeh9pMF5ePOWdbc0WQsB
DEtwi3c2IaNzCzmlwLLDaHmGDEBWWX7z9T2uAv+Is/5BGZDjxm7Xb1Fn/a6HmnadRvFpWqAHKH02
jAuo9fElb8wAtHRBeSuq4H2i9p2hYO1Ly3kLUnDy9QKHJSxtIql8npIh7w5hDJvFqzDIhppwId+t
Zoh//WlpRXlfq4cGugzuJdAsP5jC47ikv9lZqyPqz40bAdYxOaW7M+7cxf+52iCAME9dOub1u3Jx
YwSrigDJkMKzKkk/adeGEywbq5ugzSMoetv1f/AUZiccZzmGeRjUKaQ0UhjZebTigU0MK1Dv5vsB
Donc8m2dAh4kHqAkFOu2z8Xys7K8GQwHjYG77pXPv4iRTuKYLj3PY/5sDfItHzLkn1GOXGukWMRm
2e8br0fgPN2kB0cijzq59YvJv0fQCClJF7Z8VnVPMaUoTpFqzRHjqfjDXY8xYjeU3pZ/BSH5Gg2M
g4y4kCr3O7Nr92gbMdyKrj8SIjTcHPlIZKMN0tB6EtfkaxK6gbiUg/m3utmbS0lRp6XeUbb8MyPp
RLGeGVg1bDBpCRkUzOasUxr3kPhl3isasz5q7R1hgOO+Lt0/vf5tgStDF6QpUwKqX+BXBAoLwee3
HH5OzcPLOYtop1LylXpi0hnomN0S9WAOFQU1KPpND3NqO6TZm66hn4NDM09BCmXOtfNd1mzpzyVp
DuqwGGEuSztE1zD707sEUjaq/UmM85E0p+MQSvqkMBmImk4f9J2+u5dB7lxMXoIOYmlvBjg5c3mJ
wUB7QX5mQYzqcY2fKXATRXfCdbdBxAUMkdDoJpquQCyTWfIg5PFybmtNbxW/9giSYVNEn9z8f2KP
yCBf2uFecnwDe4qsU1BgKYrxAJQlxy9TV3luisA7iMFmOFZDKI4H0ljG3L0UArc7JPBmh9HxnNvP
GVyTNw9SmdaAyuks8z0skIezBq0xAwZ27wUohAhuTFMurz5PvMUoLAnK+j55PH/xmNMvrUViNBEy
YhqOE/G0Cc+Qe8SJjh+2Wj5oD2vM3OtmjHtrvwQMJLwcvl7J3OhH5JJnV/Ffdr2QdAk+etuhBNuI
oMdvD9K7j+G/Ki/+KHJIabMie35upmsZEYRSZt9uxmloFdwlVkoviR3mYLX9LY4CEN1LhJ7aXtMz
IS4M7bVIeuRySW2GYB90U5PoLsbxUveQrIK4ufm+LBmFy6+xreY7jBJnnyIR20QAcshIoZetA+of
dhkXovqaY+/nt67J6ycn9X+kDZeeQsa+Pir5fkDFP3SHokxzyF3FRzeC9fm/Rr0vOE+gdSFLZmQm
8y92eHyjIfvZeM3bwP4NjDC38RKU4OXyt5ZC/f+BKvVySUl7TWwiqpM+HeHge+/Ygd2TPS9nR5q3
3gYA5s7AAlnzdxR1BDj0uSQyBOc5/wQySRTLhtpC49lCIt/MxkqPQYvQOlwjfmycPSrDTA5L5wML
Qk4SSna1XeipaqYcsbq/bohGp64h8qlOv6ZOF+0kLz8Xy63Jpw8vLJYbpI/pPMEJjEQFC8CG8BJb
2alJ49cVaPUzHrOTvfAPALtYX9Iw3zE+0pssnmnL6wkcroRhNwRYXMb54Y5zz3Vc0a1jAzZ9m70Q
vv5kofAgTt18TLN6UWQ9H8PQu9emcfYhXT2N58mfO6YjfXqE8ka6X1chVzdfZBTCC+mh7xZhxGSp
Tz870f5ofZBLbsQbKD/zdeFwFN7XmL93BW9hlf0dJ2Zz40xarjOPkAHYcret+tSz5lFsFYSCZc3w
AKYfqXgLes4aZUj4c6YVi/G61yOjUxn6+mxJ6xvCarqJaw3nbZFUky6U/LQO86s3AWPSErpQV6wv
juVcAB13v2TcfZYRk7mFupc2YdrTOEdnq8ur3SQl2fJzrs/NYyTePiKMp+oh47YAU1cWMH6y9Nx4
6dDcFJTfKnpqJu8fl3x08YGBv1b8V9QX3XdlRtqGlrSu4oGTgbe2W52s32sf4fy4jk8sNL6y0k34
Hy1rFqe+2I8se3QESwJOAeXqmGOHKocfCjdMJoG6eYzfVPGODGcigbXZop8h6dbL30xZTEeZqooj
GiEkIw1TO4cpCyK0YAEQWGp55Kc/JnIjWEjxCtvGfyWtjKXS3AznPozWTQVK5Im5FeLfwXyUav6i
kTpZ5sGys0QiVFRfLdJ80tjwDZwwJqNT71VAlm3bdobxa/YkVms9K0jgT4YIYmLhH08JdLasz4aT
6MSXLNu9bWBJtuPHIyb52AFNdjl4XNg1feUtm16jf6Yuwjfk0yOvozT7sijxyBWdOUlSJh2qozUm
6Hcu/EMRgfcYPcYjYqnFxh7iHYwdCmzPe+r5cbal5hgomttqONrJXSdYXFszT75NS6hRCDBUwqKU
sXBcpv8sNNIs6cp/pp6dU6jLSzClLUksSBgw3yrQlyTJDGo+l9Xq7qbQek776Hc5urh5luZbpjZp
Fyt/PzOEZi01UsnnWGfzBk2d5B4GZVsaqpjIfqrn+jMg1pH8CiDyo/45F3FwGN28ZIcD1aSz2AHB
oHxyKg19hFKaJI4TKoJm5y9gDk1pucw3xA0I5wIUb6JyhHiyces657OOiVMFs8u/maknISs+dyyO
HjsiHET3/YtTBYzwGuhFK3akYCABdxQ5+pD5dfTTS5nlv2RDz0uI0iuPUQvWl1BgBV+sVg+nlBk2
jeXQec1UfQSfcUl5vYflJmWYnYfb1sRvAelKR3aI7IS0c7B48wbU3fseCsFmph2a3HgTTwKl8jjl
W2aFDIAg1/i+2qa4JZJ8/hOLtrwHZffN/LI+dWywyd9mOgIQdkda4yPSlEc8rUnxSXP8gfSlekfD
xaCptP/EtByTKSd04PLVHQmw6DWTIVLZdRg3l0VkOPhhlpBkxdayYDCQAVI9KDylfJPXXq50YszJ
+scviicQ6DAqrj8FfdqmIUhlsiJnOz+YtjDFbiumeyQ+WbPX0q83cyvm3Rgbk1Bw/M1sgjJVg5eT
UB1WJsQB8/qgpIwCXJ3suaZApdump9EjaD3pbEOHXHKw1Zo2dPRgcvUzQatAqzKBuRSQCuwIn4aK
ZCMQOsx8DgBcxb3pq/tqCeg8JkfQkjeogHIEknYE0ybrwHCwPvsX6Xm6++o/byaQVD78BFn2ZyxA
KYbUUVPp4k1LNXV46A27KPPfCW8FZuj3L20n1mPJJi5oCEBtOIXPj7vQ7aZgz2yZyUGot1hCKJIb
oJAhY6qzcop7OAS4q0dSaRlW/l0xb/ZDfwj5zTbsIMobsi0u7jLZMFyj9TJPfb7PMvwsQKbT4ziK
pwbzL6Yqu8dJXg9POPAUHDjymrFQJl0NrEB53qPcht1hxXujIbEM87JZFtUfrVLu0wc/jMHvUy4y
dcgJx72UPjijPtp5zVwlFVYrbEZyN7JrvKZjdIQ6wVCp8JkL0QjW2ejv1wo+ftrjpZseMxDy0LFT
x6+5VcBBHt4Wko2uIs5eUOQW29Hb+bX1Lww7a+95KICWlMkTY5BQrkT7CMMuOp6/udXVoW+C+6ii
nAr5UTB0+OXSXxijsJ5O3XDkBL6XDxsDUgexE/MfWUflHfMSftlwH1vjV2vdwQT/DK2o37XVkt1F
+19h6t2qanmpu/DdXhsN09bbDlGg/Q3JzuK2sD7S5cpoOnaOpheYdReYRhx+WLoz67exp48FwHwC
CjlRk5duiyLHVud1ALB1G+0sgjYCbyKBy20plZg32MqmlXsYeMwI7WewcbZZnLMTo8zjAsuFlqIe
Acu9KbrWSyR2IzMaQvmIDcs0U7wCX2HeV1xbEYB8xxWJpMpJ0gVjHnSfwFLde8EceRbza9rGZh9I
SFy6zm6LrRNirdWsSWxYXYxiaQ/BQ1Sbkiy+zVhFJ0+22BhXhneP6rRfB7DYo0ccUTi9tFGE41IS
2NnL5riuNZK9pkGMalHgusqSp6Zt6i1Dk5FJMbcagtziCK9KkSjJDjsYmZ2w3C8d7zd5cPk7Cgly
42b5PVc+2yQqMSDFP70lnLeyK57rEvb8NJp5u7rFSg5OPByyGUCgzBpO7Hkw25TR1cES9U9kkQtb
t+ZlGcfh2CG12zSei3snIOU46xZ1kUWjz5n7A44j+CPbujgzlqnVcy7t0ua3FAIbJB37hGcIIAPe
5jhkXuz8XBrXfR6zOTsOM5mMExP5fVg73w7DW/Yr6lw5Lk2FV8NbEhtD63f1A820y+8ubQArfMkB
S7EOufJWmcvjAwb3djlLu7WTpdJe4vXOGfT71qO5O1k9RIchJa6TDTal7TgeZu2dSRQCfI/bLhr8
8GXKq4AqEVk5UsPImX5WYGINWNBoCfvn3CVtnbN+k6UWEPHOochhkB4WB+101clN/ZEwULyWRfGy
rP2b8MIjoxyzizOixLLA2zlNeekRqvBEUg94kA7BRNUvKZ+JzZIviCnsv+xmLNBLMtEgwJ6slXu8
tvQPfyBTC3zfa2D1iXFifC5Lxby9C38RIsdX7AbJolHgXFxgScu255njT+FXg5Kusm8xANyV/Vds
cXd5Oc56wHX/SRrdPM52oZ0jV1nnD2f1ikODTW/K53dVsUJNO4Qxk9sGSYpldp25tdpZLFsZj8AE
s2KLL5QXBiuKnDGV++XFiYhk6TLLYuK8ENCZEAPivTCPPmYqdA5iBgca1tY1ays3yYrqPQaYlrg6
ZCxfdYka+5fYwfQ4UBhODG/YplO9i0V+dagEN2EJdm3EDtxND3pxyKGfPUJpBBWlrrKnukuf7DSg
3CYAeuQ6WRtJJQ0GdbTpG8qyZ9Z2DfuIOU5ZV2iT2u/Z9f4JJC3MDAChCWvHzGa4xEUGLRNk4yaP
xZ8mZ8ExVBET3BAPqPdPV/+1ZfDaF/PTXOo1aajJNq2s/uaVi8bIsD6amQtkvo15FPP1sRw5SbMI
P5tTO+EOT1gFDCgZBNSqzsIOD9RoQ7jVFpmAuOV5/vycNYNL5WA8kiJIFr90RCzA3awj4GuMXCOW
Y3DjAlbL5X0qKEyHwwqxaKMVyrAoq4LdyidXBRaznaFmvJYUnQdnQ88/8uWXWGFu6CH+M3ZPFLzf
jT8cg9Fb9qom82Xs1uYu88o7RXHEtGj8XaE620VB9asu4zN20OXUMMUoV8VsatjOYaVOKR7typ5g
ekBxztzKeeln77X0sEuu0dTear/RB5JOfivqt62KOKn68rzQbF7jQlESzOVrP1ov1JDk0tvTH8UH
dyEH4h4CA3z2pjGxwR8wNwmqXbzMkIeFwmwm3K95zoZzXcjpddWTOmPY4lqYGVJYLEM27uR+e3n2
N08x6MreahLmac1xKh7GS3cGaTqDM0MxbT8jXbzbTU4OZeCoo1SAMBoFJ4PNYrACMm2DRRwzUHhR
jsa2r3TSMcQ78SRNzxXxpeUafqarsX4w0iH6PEacQsXxgXJf0WMu7JtWT+Hb0IcJn+b0iMkULIdC
FoxLmc7nsY+tC1KBWfjq7FTrOW9wOFrdXNxrDDZOraKrhTkcISARhZJHexu3oQAJSXjwSIWSkDnr
PpEz4ND9GUSPGMB4aPmKnYQpZ92tEX5/ZZofk1bYWApQWmHuDAzMwypB+BTs0r4ClMqwcyuTUHkT
SZu0Smawq63IyVlvBd7cpcOUjOHm4nXIpLQnj4zOfTBaMNlXYd6lqd49wDawC0MnUQuro3p67Ppz
6HeID8Md0cv4iHPK3SlMgat9k84u7nkcQRqOv/wJBlrrIhSaA/Mz6xvBw1xlO78htcBtwx07x3ef
Q3lLJUbGCvLxE6rzrZe1Rx4PdBxtdolgZhKO8PDMMSjLzXr2VpcYiBJMMoKgTYeznA0MfRORAydU
686xA3l0zpgO7Cfh/zeXvtyvdk8BUmTPdNjhwSC3NijBurI3V08Z/SSUWnZlDtBvWfnE+jHPNAFZ
l6Ll0qED4bboIWIURsRbWOniwndMvLaHv+feQysdWGvyMJqu6c9OWN8WBCAcaYwIyiDYcsk6ZwSP
ah8N5k/D7qZ33XtR28PWWUlN7uzxb7268VHoZrkO4UYWEQ9FyNwqzVz40bV6wrzgvtRzfKn5yZpe
bJBec3GMM/qjBr+mjc6wMsJ9jnJOU6cUMxoClxT5h5kEu/PZZlk+Dw3BF10cbidmZpd6Cl9j44zv
GVmBm5a94U6ieiNwKVd75OZZ0nkZTu+SFtarccJbWf2JpOE6EksKRSBD6bfY6AL50nmZ2wxjHdyj
iH34gGGcKDK2oqqY2W2lzXxMV988DxHLQ1j75LKMxKqZ/EeTdTvihKz7oMyusSb5PBtlqMOy6jgH
yxu87PJKmiURZgr4tfF4WWaAFAOZnYqYFBK2yD8ivTNbAbfmLL/48Y8d9cdke/V2CHF0YLaztkK4
LlKBeOfPnOTsC0fQmcjZGZaYs6op9uy+wfM7BDwXVG8lWpE6qH/0GIyebOVz+nXVB+k6Reyjkk/J
nNEVYdTrQr68zjzWYD7hCIa3fsJFDBsmhCod1B9Cd4AiwBtveKQri6i2Rh9dG3737PJF8mqstxVR
vlv8vn+XICAXbSjpukNNpLgLz2Z2Sa3C19zT5jnacIpzOVUgxC0Yls0K5l6we+eZ1HwNXD67+RHL
oLKC0fYJ7gVlVLDOsNHXEy1OyDSB8b20p+kq3PeieQye1+JSVshTGyHya0AbzGnRXFVY/hlc8AMu
+sMEtC4fJvL+7JhOq+shoRSGoAsFHpK6+zzV8Y0Tu056k2IX86mAPFcfGvPmN7V9YBx6XHxmmFkJ
K9tqySLmvet2SNmGTRpNzsWvV33GBLXFrig+U2W+PfUIAifRgFD1/sJmyD5HDWXk8tGVyBpHxTJC
E/EbZvJTTjZiItE1u3gNjsSAzydSUhcsDB9Znh0mPbRvNupeEMlA9EMkP2oHMjk+DpruITTLgO1j
3jL3rlAHF9w5MzCXsYvZtn/kw1rsxwHxZryC0HUrEDpLjxjPHdFEuLpjl9JNkADKX83QfGQe2Yhc
0MHZf/yCWPiz83GPd6m6xfAGGDyNJQHrh7gduGTk7CQMMUkLD6zvZU5f+kC5W9PiURYDX95G6FgK
xn2RrOpdVTopWMHwKsz4lzbgZHDzbi2F+SN2qbGiLP4nNN1/q9ety2iXpeBes2I2BTdRo1kZehQK
DDOJxkNi3ec5+1H2V2AVHx+sidXKw6vjhbsi9aYjLV5KBcdinInp1ag5TGoHIwk4jtScrBKlcDmF
DgKXR1z5dK7zkiil3HOAuuQRW0tk9LzubcBuc+j4i1EBy4rXhYG5mhKrTqdLM7b3UCmuinE4WKt8
nthZgxWufM9juuonvnIHbtomIkmmutReOe+ckvlNuLafy1R9eYZAPp6N+VKP5Nkj+x43/Rpci9h5
Zc8gTnNuXUObPVidZl9xobNfyDCyYNmSVlqfF9Hd8sX/Qlo3nfL5zS5WC7Yxql7ETnB5DPW6N/2t
VEsETk7QQBlLm4wLzxzqlmcjWvLpWts27qGp++y0J07IFiaYt5F7bg1gbLGQNG6Y1nKm0jfFn8NK
zQueftqM4OUz6I2yyxiUzRzsHsxTRALlO47jh3z9Ifwhmyyi2IebDeP8sW0uJfVg8UHPo5BG3rwy
/LEIC4168KFLK90aAMjJ0raHSAbePdfFrs5YRvU6+x3Obo+HUbdHZCHs+2r/Eeig6gOY6m2Kyu1X
ipweuan6GxGBs5VsxmUQDGdTuqjk4qLbyCb9qRd5rnzQuhZkCdKyRLsPk7TVQFkj+dkvHIVl+BK2
ZjrOtnHgZs1YmULu31or+6GocvbI/7nACD5Yxws2FmuzWOiAnSWv90Ne3AT0MgeVz9ykbywU0VWW
6F30Mm15MrstGWcEzBLDdrWZ7xu3YqoX/gkY7V2ajHFABlwWSfGhdur8aJMSJvt07zAI2WBAoKKU
ZwIy6o1tI01/iNAA2r7nfvyHvAGzsSfNHaggwldQLrgI6TuLZb0Fc0fkQKzTnd0B6OhcFBpRbiON
yerioCLBkj+td4aAFS2ha0uveNI6Qi8c5+xYMiplEhnvHUPM16yPjiCHN3pEkuG8eINTHoMYTYrl
eH/NkF7X+lFzW5hNCEA8Wv30JxVOvXEUQbNkG6FNCNg6CYdwIItQ0WSVwS8/ZlWKf3Tdkle4JQQU
wgXAPD4RKBhr+baiKzq7YPKABZOogESSqOz8iXdy7+JUsd21/+16LJfK+WPyAvswetlXD851qzHN
+PHy4bnOX7+sgoMcrfHo4bvZM926i7L6lh3yac/WL4V2mA2BWdu1MeBZA7DWblMbQY9CV4fAD/Zb
3xy+HW2f5ujmNLY4OiQzzkNCtfRHo+hJ3Il+sSjKW28cqMaEeVMU2HsMtM1lQEyS9iuTvwEWmvOf
ZTEJ1I8dTCDPHQ2pyDVieSPaXSq9v3RF9t4pAyw/6YhuPmP/MfdkRVps9kX6H3HkD4x3ZXYMp2RS
D9RnIzP3aJT1NqOZeRgw2Mwipc4zyuqgPMZfmb+o4wJXJhmPFpJj8idQIfAr4OYAdLh0YSQ91Jag
o9XiAfriI+V68lnnlTgD7YMxBH15Y4fdpzdl4cUtDSBjGgm0myDokF71uBrbe+PkSFf5jetq5pLI
T2PfKZ5SUop5kB+Sd8c6jKFPZ1fsbZF1gAHHiRAA+6NKa7FnsPOf5x5jVZp704S3kRSFQIwkKsn8
uRoUY1Kg80Uzc+YG3DnsLJBxZZ59r7tyYQ1KRE4BhHI3Rr9YxMfPViSBNBcW3P/WJTPW0zMZo/s1
+6kNaQfNjCYceja9LpKF1B/IFjVkfEdMnqNxua9B/T4w5M8ry39rd2seq8OUjm9Kr4QGDj7hFZnc
FQF/Yu4YvRoUdAU8bEenBzunJa5J1T1XOHZg7rb7iMyXJHdYKqg6BYQ4iDLBDVXpAOiU6/3KUgUd
t5ieS1U9ry2bWwyaNIPOgBzPLW7U8jhvgFzvu86CXWnqcs/oYGT6vFMzpyMEneKmV7hwTC7Lz27w
3hyMAltmFRzQGXd33vG3velzzmNUUE7iIFrclHV354vleyuk9u71fwYTPkPl5l5Tx1YP1lfUoHos
LO+ZNB4cDHgIGsH5anHpFY/pLePzCG01a7rItT64w7+DzPwnVAw1nYwHvJoqGYUhVYNUe3qJrzgH
fZjRx6ysc8kFnK+zLd/d1vmXNcW4c75WObIaLcKvYrJ/ZGZpLkabz6lgyDOPDnCrp/4xKWJ+D9vb
/TVb7OxIx3GRbHp4cyJz4B6bTgMhnF7r/ExlI48CXS9BMvnWkP25a69DS1aHZwVzElPt+mnFp0kO
Df0nbOdKUX6Mmh44iPmooFxo5uiDUTfKMQIowRuBEXAN2SV5TCGMkovRpmE8WHz3VUybPpY/kRIl
Ye5CwhZtAr8n3NatLvbePMifaYTcGy3MLbSKezVMlBxNSRRTETDoiaPj6qxf9jScYj4JHEer2XkQ
yYxwqgOT3YI5ELPmZk2Ysl1Ch6JnGIIfEbbAeOZtALWOI19ZHTZjCU3e34Xj8stI6vCqSTceWRHo
97m4Gk2CxDyt73IEg26C6T8sSxh8EbVsQihtaC2t70ipTxJdedLtn6Sz/hvInYOlZF9YH11iWufN
EKqLbqtLNFE7mTBf4eGP9maF+ZRS9tlJXrukw3n9M+aaF0Mhuqd5BFYXBKeYCmaYOv/WBuRfUUsE
a3BwDXm4pi1/kMBByU3iot+ERCc7qH9Gd59zRjFvtZ9DK3iKvfZcLVhgjFzTpLARLFRxdSG4dOvV
M/2Oq/m2qB07DviHfhELuP3lNYgAmVlxOR1pO8ifyXqCuMbp3C8oNtneRLuFdJtDLMxtKIgnNnb6
pUV8DpfsraxwkJBgmk+EX3qGBUH5TwrDsnfsiF7uX1PMOQncpHJT+ukv35iY2F3Sl8eu/WgjdUAU
u2If6Z9QQk2JXHv3SkgC6N7+Mb7FzhKRIRW2P93Os46lE4/bfmKVWi2fYcuSzNg+U5i6JT8jYzo4
r5u6p9F65KMNGhdONbLZzRlOquxxNI7OgAb/OhBzjfDLJSWjnH47jBibj7oU8UVP4ll04xMLPcxp
KfLPeJTESUhHXlIpi50XdW4y9A1MuKF6Lhbl76lH+TZWfZl8bCSWrVAmjfbVF8vNe4hYCVeBjbbS
26JsZy9UiJuOludJwa0fcbpsaxXuTD9+aT+c9o6dcvWSSaQbpAh+eFH4nnBf9OagYaUDSVvRhy3+
RwFcSnfFkyB4YJbmc57Oc+02LIc6XJZmcg/+QiroEqLXQ7m6xxSBHWOdQphylb8JhzLefBdZ5N2X
LN7bQ5WQfARvfHq39PyYVT1Ql47GAoKJqqzpxxfrtc5WAAALk+q5f8gUyOhGKJvUvfcfFBwK5qG1
WPvROcK73RhVeQdEJL/+R92Z7EhupNn6VRq9Lgo0TkYCfe/C59ljHnJDRERGcJ5pnJ7+fpTqVkkJ
SYkGetOLEqBUSeHhTrfhP+d8x+m5EjqqOqDdeDt8yh6lUVO0C8kaI5RVmLalw9c7Jjg82Y25oSvh
jrEznlhFawehNkq+Ipx0tV0eWt15BZ0/rRomAWjEfIX6Pl7z8bO5LYU7R6ZoCBUOo5eMuxs2L6SF
tgMsVnlZuPHKjTLwEJR4TUhd0vRH6oFPgvWgeUhI1LHI4NtwA27HE3qPE5X3zlyimtvHWKVLPI8f
SRc98NbteP0ahmfmsTRmkBPjQ8bWyMjTxnDJ2YFl3w23fje05Ga0nZETZivL3l072VzoExZ3ZRi2
6PThyeZEjBvEXjZuJ+fbJQm00j63AcgdWT2XkXbFAWNh46v0NS14HNUKTkGc748xDbEx2zZcfo/q
X6ZIeJIRljlb3/pDyGLi1TeJXaa7ESe43pOTHbSX0p3qlZ4CRjSDcpMkFo0aYYCNp1yMnebfh3n5
aA3aLTaLA5TVGG2SD9zflDrf2E7TNulkPcpRO3Mlkj1xBcNyN1J2w1obIRtrtdihYE02k67eRJC3
aA+PqIircNQ0+WxiLLU7L07iZYmBfEXaxY2XlYmY0gsrWSeW/+5IhbFyNvQZ4c5x6VvNbHy14C3f
R27Ve7KhBfOG/NmuPHwSE9QixLNCnJt4opAo08+FeNV7FNJ5wJlFCma4TnLa4p28UCOhb8scRzH5
zMwe8mWbb7KUuHdPr0/isOKSX2muGRWhUp4St1N3UUolmc/tKLfoz7C9Z9kYalPMA2q8nGgMU0bQ
MijifSMnzpIlkc2OqHEPWZvBDsBP6iBX1uzZzk3eeIsWCtOzdoW65o5xKMKgXcuo1tdT3MMWcRir
BgOmSDnYVDFWz5ZTvnpgv69xQndqCFl8qOgc5aOdJyxyV1p5fcuNHZJKxE+PnhshCJKm4lvBT98a
E0UuHSfQuIWfYuGDsVvrNpPZQwL9B1eXDqQ67UfGKDGRk7p+0dv4oR0o4SVAXOBJfBx8Knhyi5st
tmr0oSkVrLQ5+/oTNy/8BkK/IY5ennoPX52MNLVOU+7ApUHOsXbwso/FtzAX8cLUqGSFXMQTVRDY
B+FJaTNiXGBdWkW+HGzw53z3StsIpS21PrRkCraFMtlPC/0THBKopJLpfMM0YJm007jMfdGR9oTa
q/fhRkLs7HNnxlaaW1pUpYVdAjXkiocK/66lLTIu0wwQ3S+IBd+KmZkavDOmNrakotnMJ+eRxKBz
BOGREC1PzpRtMHdjTUEvjl/MkF5BPYk2RmI6K1Ej90Y0YNsxVxJuJEjsDDPP86RPjljUmzE6xJNG
CXGshi1AJLRFK7tShs3Q0xKnlKgS81tALBq/sE5PLyoFXfA0qjVe84naq7fDeBp92zgaLvGPsFaP
otCcDSG7NXFbRnMdsGBAJAmDu6a82BVn0srp73KS1btMh0pYu2ztxsBMJHgSkpZXa0SzmCktmgrT
m4ypkuESV4eV4lH5mFINrjWEoyM+MLoBODvktrNIWkqjKKAkcYh9ADMMj5xnUwdFVCVoppVjNffW
CIp3HK59YBILbTnoM09ethNM2chL3/q6OgweqX/ElOOo5L5Nqm8SvccJ+2cv8u51oZhjhkT1Y44D
YZ46q7zDWK/k9wCgC7lcQWICcHCBvYNXBA/BxbtQl5yVhoKcD0u3m+azS+fb4EoEZ4JjuE+A+BBb
WnqYgDZgKfvRjHCX6kvCzTgDmmTYdOkuL4S1Nbxbw4JUpbsvzGhIkruvXTQv4J5Vr8LgVdUuyOsU
1GxPrWMLcjNSKz2p6pXlo4IapV2tMWune1B0S5+Wjp0H5As3HrFjxNktkX5uPrQlKAZiXDBqoh0G
IRxT0OSeknzRMIIuplI7RclsuQs35WTcd9kmwZe50/Tingzj89S3B/JwJ/Il1sbTtQezjQ+BrOkO
qida4fgIHeZi2MnKg68V3/zcb2AMF1vR5j0+akLIfMxsIHplrFSdfzljuwS76NGtiH0iZ7yz7Vzb
2Ztm+gDse9oKo/xi3ZC47rUZr5VDQDS/6tQmO25ODN0GUJFSSaAEc/S83qiqHAloc7Wv30vP0FYy
diVNpgSXDGjXTqqB/wnbfNt5ao3dXFG4Ba52AKa/HguLQ0kSPLs19TARm32mvkelOLXR9OkClACd
yHGVUPVGd5jOq5TCI7qwabCMYO0W6puDPLeLgOMw+7Dwk3rioqk71XqATwcNqZYBTKg/ZkEbYaJm
PEC+ZqsApi6iEV9iKsHtNNPRLEAqJX3G21XORe9a9maK1yDHtK0p3PZy0pda72B4dqrNkFIOZZYc
tcJHTaiHqSEXJoiopMgnjH59h00PkG7CTCofjcfaD/sNNZLNQyyGAARThOnECWZ707CoKKzbGHma
rsJEzoG5Zo5PQegwWNO8LDoJbIeSSO9665j1q21F2qqYZlBl9ELG01dpR3MxxoPEj80N39le4+mk
2A9bgYsGTces7tF77+ndG4ONdy9d904uiATD25pMSB4DN6F2oGatfsZI0ex7pT3HA7B3M28rSvko
oMJyFA6Pri/foT+vSsPUL2OXnJPGrHdeY2GjoHJ7GCULDbTMzMbgWZOB0UyKBFlcplu7xo9KCpJl
w99TjqWf8c3JuHsCGMskMko8Vhwc65apzlWBrwMD/Udk2V9O7VIKR3XzRpb1VYfN4Zi/4qO7M7oC
Zl5itxa5dK7ky9hxnWWuFyP2BHRg9K5gQhKMQ48hTE77s5bJL5zA3dXGNidrwyXYxk0EJe4gcQjV
Nu71yJg+Y0995zeKqaXWeNcxjQQtrkbasYtNSuB8EWuBTgwMRAKQ97nNi1EQZU9qP2TZXV174aYV
fDs85TG+G1ZgFJKjNacK6ww7zksCyvmsKW6FxhidWJ+ehth2VlUafHSVZ50TLEyZn07HZrBf2wyP
RWwSw7VHcpuqtQl6xuqziJHEx8g4ccF/ya1WLpl+xVSlyGdSmRWArtWYT+4yLp4tPb8LuF4fWONX
MAg7zrXE4yi0aEbUSE1tjbB+LOvNmApsdnm21wLTRj7i2GB42WsnR/fu17/MUHAxMSIaGrUhjbNS
TE/GIv1IRw0KsPAtRgysG0ZCMEqrWAiiRLtXwrV3CoYvK7nUt/gB7tNAu0wZ6cEeKQWsgcmxMdLi
Zc0VnJGdqR3gj5ybjFJ4vEh3flDfDpraG4wM136K/mYzlzi2oZevjUJDEeeQhJVIrFTRUNkX20Ri
dJpjQWTvI2s+7SN/x2n0XBt1du1k+932n0VC2M3HNYGYhAciaksSyjFsmgbL1jbjlruw9ajFX57f
6d34xVLrnkNdfksam1m7QWjSaCTk0TlV4nt701XbOubkEhtZDHcr21MTGmFpYTBWR+HRFrUP78Cg
AWqERM4obUVYtaK5IX9XE4MvR4Q74mhrM4OVUIgeL0EhyxUrilqHhbyr+uad/ZwK5lbzg1PSFOEp
bkt7PXY6ce7efMNwnx3Mwd8PCJ7OEHgkuGyy7XpWrRNUiiWJw4rtgvNErwELm4iP8zQ1K1uF7Tax
ETjHIQdf4ukc1WkuXRUF1dsTwpRJDUiwJ1pUHmCJ7sjyf6ORltgZpHCHg8DSTwT+p4E6uu7dwjh5
BTnB/pdCs0aq2aRj+hZ30bdZryevjLBGucfmzsB8RDKpJXwRM1q2cwBuPZHs1dCpnhRrUq7DoMpn
Z+dHHT8kusnwhbv3ioihplknI4lXEIBxBRSptsJZCRafO0FkRQ0d4pi+w3prxkW7HzmPjCNiQUuq
EXwTxepuZj8F7YsVOoRzgia47W3+1OdyuhoDbWdSn7mvzfJhXn3M5tKY/nOQVf0RaVLfjpP76UHy
I63Ncxn3zMyBKsYJBZxaS5+OL81kG7r+hYvpJazBFJmcYzpvnI7SqV/8ZuxxGsRyF6f+i5LUY5eB
ejYJX2/meIOVI4LWGaMmx4iSU41iQjIM7YjBE0OmW4+swMlKHxDybqu0rZfCNjkfm6uyLT5dDcQy
e/7tWEUdty3B4jeqq+8BNVaxnBaS511OMPS0lBxOSEarMit6hlAgFbm0RZ3O1tmcPbXUtOQpBbAL
rsEIIAO1rlQcbsUtiQIDqyVQl9GNluBI/EPl3Cfu4J9N17+Ksq6I02nROcqJcOd9Bo60oQtXlSBb
JNmLG0N/TrnOc15H7qpjPBUJJ6kbT/EwzHMiowG2nZl+eBAcntFDUDYqBEWVudbViBqiB8O7KnS6
D3kXMREqYo18xMcA6zFPSWZiEvCN3RiuM0WNroUjtMsmNKuBwsCJ1MNNeR4cmdy2yYWjPQ+/bU4P
8OffTJBAcz3xSpbMnYYE/F6Mk4SIP3lpP/6i7pKui7xcVQK7nU8R+rLI2GgKB3z6ND4gbbnMpvJw
FWFTCuyzq+YorsDCruleeGzNTjuJcrymlW+s3Sm605z8qfKRO6de5ZfBlivdM1/p//I21YSPn63q
k7FDfLbksJ8AF9QVdhGXSXgHgxHnLOZpjDE7bxo/6Y0Ztrkgl0wrJuN+7GzRqi/NAhxKLYAnLaox
3yTU07ONeEtrRDPniMqNE9MvFySY40N89IvyQ5k8/DnHyyH1LjkGVx3m7IoAHE7lvLuZktRdz/iF
AU4dw2f4QaJp8KwxOBrLJN6MY/WcmBQ++xKTXRHoOwxmHGGoL+bdGzZAFvgF2MtWvm4wkApMgrC+
UGsVFPfhiJ+68ZtubWjkFgZ/h/rU7ZSYHloh8ltzjt7EwWenx9pW8/unwW6gC/gSfcxduG4YsZrZ
N5xHMDAWCwo5X7Bv97uW3Ohqqps3vWNF5Ct3aGZUjHLkOswiAgDwujbK4TwPYo3CvQkSiJffoKhm
F2OwqDEe8SbOzbz4rzYDN8tF0HEuoJ2GGLXjP/tlzweG2wEMgdr2Gp6tqMtYJl22KsmU1pHRlxKO
voeAtJtC8MuFjnJS1IxxOBWcdVLiFNS0ukL/R3/d1dqELbWYeFzJdrqipa2B+eiysaN+laTXSnxA
Ihsx4GnezhqrN8ya2nJSbOEDTg5m3cEByByiYtPe5H0gKVLLoOKh9Y8qvEm7/LG3/XWZCUoQhtuE
WxUx5uqA4T7fR/YwLsu+X/mRtckH6EyMF2h14XZH2diuJpu2atPZTdIg1mhd+p1vWbxyUCzQZGjr
1KlTZn8FqjGU45fLkKiM0g67ihXtPJGcchqS0FbCHtMzGCJHw75tMl7VNb9aD6IQXBVGsRgyyldt
HlUWkzUC04iLsEkvSCE3MKHQwpVcDTaeRgM7geG+JYUu111Zn1Nr4rBnYTeeatykMNGX3ZhuyXdR
21qrLzJAIchi50hUPj7od1UKk6yTqEdR5HxXeh7vjYnZGWyPZEv033j2TH1r6VX41giyDGH7zLW4
RciYb4OVCo+Rx0V+YHed+oBvSQWJ1MJ+IWjWUDYxfpFEa9FCQqIiM3KjYq2F+gtFBFcQOndJdMUv
Hu6QTBJQQ5m2G4yBOvTO2RsGXRckEY+9gd8vTV6ZPSebbuIVKdwnk6+KNYOSLymATbjknJcWbcTR
UNGCy8EjdtCsO2l5nBY5udI1iRLRBnOdvX1gG8Vf6Dw0BiSQCBl+1RykqUjheyM1dzTObIIan4Ah
TYNUdV1SZVN2Cz8bw2WgKLX3EUlrI9AhuzBTdsvMWxkxGhrVVhwVu3oJQA+bajvsu9nt5AswJjO1
uq0E3whVrEzXW2YiFnwWxEm0Y1bqxZm+nhWXGYsAR+FClYc/aNG2wbEo+kh8DfCEoCQ+skF1MEn0
AYM0ZbtsMbGucEtWh7HVOJKRYdRHjVW64SXrDLGQs9lJ28qnVxt9iiAekgLcIYPDDzaRwI+3VcRo
J2QWgWmAIVjef+d78imbLDuKBId56OysQFQ7I/N3fA8/QjM2NlgAt2xJeJoNhJeyRsQpElOcKCve
8DZThq6bzrI5Vq3X3ldZ9hXPXDdH6e+B5I5bjwIrr6KSOnGAr8x+H09O3zPA7ge/0G5io5pWasQR
XmhyUbimfo48hoo+pnZ0i0jjDD3s0Pc5cdluhlGt/NazFW9hdVJqPxJo5G8wHp0rs5VM29RFWi0D
3gpTfO423TbFQAOuvArJ3nMa05edMEAS5QTHFLpAVuYsujZ5FK+Ti76RcqmoGcwnx4HwkXV7IUnY
heI0wAQ9mHkgljaehV1uT+9lFxrbyK/xBkSPNTrfuoKJvTYUMubUFnhV5YVThXYwNKZOLuf7/WhO
6zb8zMd6eNcbxE3wTYum4A0KJsucj8VXPg9/GRA8ZUsne591Wb/M8vxqlmUNlM75lGlQ7kJgd4HX
kv43yBNr+NoBhiBWh6hddDoKhvsNt1UhVm5ipBcL7FZpbmwoGbNNE1EkyV4mste7TuftItKAMygc
H0WpP/aCGeeEImymrVjwcphXmxNGrSLcx31BL7VGfroIulMjPrSsA+ViMqcLJoaJ9HF9aqRtV+Qv
uZWaapVVlaIUawD7YRPfL7qvDqQpCQZ7Z+C7Zy3+cikRQz3jXh9PBvYQnUuyRhMMPjt9k4aVuSSe
Sy6CAxg0jLXR+u0W/7m78HtirXoC2MRB26Esx31QKr/1vJYFVQ7vosPph6xxVXUVr/9Ry7h0ZeJ6
PNHJSzXwWZBocfkeU4tY9Ix98BrhOhX2eyTwQEUtnu6w8PaTFqzClmv9REXdiduOzbcqeOtlEN0W
ImBOMdl3k4ntq1C0Yllq4CLGubIaHXmwg5D/+4zRxOmJBZIEm8L4xtBRjs67a07JBiejhgRCc2M7
z59CN2frqzjWUE1KIv6QEprIIdRuwjB5nqZmVhq8zcADW5XgpdraN5duKl0mNbgA+37qdlyJlPVR
UFC2ivqchL31UPuc6FO7A/JVjuHuH6VjJF4m8mBH5hlJaMwBDGKuBfKZ4FbjC9gMrFXK6k9OMTwQ
zLxkUPvLIGD6GBZfnc3wjBJROsIGYEm61RKRga5t+Mm3wubIgDF+nw3WfYqFfJMqUvBABvc1R5pN
prnP3Jhv8EV6qzGkLLCP1Z3jBIdKt28nhPsF4xuEHLKLbVLrm0zKYZnV7hXYwAcxNfIFWvjNCWvz
6DjZTkMnX3nw/NYu7BmUNtZIEKYLJFu0ADt50p0A6yOdQWnk7uwh5VlKGv6Iui7XT8mf8lCuJo68
hG/JEk8TXJs45/UVOKRsfedyL52KfO25xp3fpHKtMHxynVCHLMtfygBSl5V72YrCxmXWOne6wRwH
x4nJC4rn8oDxpmHSvwCCK45T9lQF9mvY+D7LvdYsY/u+D7rwnOJ/wZg3I8XiORjezrNzEs2mrq0c
hqFGS8wmCepn7rb6MdOtB9lq+WHo8R956lXD2o/vzRwwjVfizmhO8dCIBWT1azqQLYHYesWA/wh1
wFwOKnmr268m5VPTmm+K0DCGJZRIjHWggfPoXMfNbQ9OnmEc0yNWLFCb9q7HBEAgJCIlL6496jNr
BfQM7YmhQXywlfbU1sPjYDE4EXakAd81Ska2V9o46dQ1avsmlO1dXqRnS3GONzwaXXMYTut/kLb1
BTjWeFc7wBqwp73LeWwek7pZQMcgY2M4MJfgn4lAc1apcnD1PDlOF8F448A06NBo6E8lLTYhVSbG
HOwOICxgiBG1MpZO70M7GAQbqhfXe0cPTlPZXXzN0C9K945uO921ZvHaJSQ5g3Zj4m2hQBtKXs0g
xTdoqEIIKPezxt222nA3NpT/eDyo/2jChvm3T4smqugJaOu0wHSF/8/McHSwr6Mc7nzTQvqZZr9p
jI3cVidIqemyiTXnt5KU/xbUfLf+SVv1c5RE5ef36O3Hyuo/VGD/b+m0dgGK/zXU/Oatfvv4TP9j
36Rv+ffmD23Y87/5G9lcCOMXSU2Oa7JTQ+C2/0U2Z6v8RbhAwzmD6NIVBrUg/ySbC/mLADSNT1yY
jiTLxj9iz56LrYX9C5gKHei5Q0DEhP/z3yGbG3O7yr8bHjRDWNJydU/8UG9VUgUnog5OBXoONztl
Wlsr5pmyvFIdfU/H0Y3MByGvrNf1pF05+BEZsS5N0YCs4/TK/o6DXcNSJ/u2QTxpSGR2sttJBKLG
LwQbMO5soJ+PKbBXJpAeEeymYmrWFMtGxlzkO6v4SR2ZNbdo/Nnv80PzidWTBLXoYz/01CuyHRGO
GBVkDae1X1JDZ/oLnWaXduTdpN9CDcpotisJnD9XSUbioUTjI0qAo7c2bsa0OdTU2PHCz45u4cuo
+XVM7HOLVo7vMczohxiX2NHycmvNzRX82YQrl3aIJ3L/6579k5D/CPp2Ug0c0MFfel7zYTHRj8rk
3hHDt6oDaMJElF2VcOBP3gbxR1z9vz/WH5pmetnrgLUwLYiR6VcxvQ9QqLGybDDCnsNWPo0q2s6c
AHzAhy5kshh+/O478M/qg//IVXZD7Wnb8DzO7/SffQJz/8nvumd8bBNSarI++Fy7bdmt66B/cgM4
G2Vz6wfJssqs26H/blbBPuwe3VJQpQtWA/TiAhLOvcH86+9fyq9943/2Usw/vhTljtycR9xa+CE+
Mx5kMliYu8Ihe9L0DrBBmjxZaaLtOifX947VQp0AHPkkVRUsmCTWR322A8VlUm1dBfoiNYr0xBUk
2gBjGnnzuBfaOqQ5CUCPaj1sAY3qJICoCA7cFLxVrv015oyHhZaWq4KR1psmSiwS/gi1cHBes0q9
lGmHdi8BxqSjHmxyxaErKzJubqqzPkxOW6ItvLdpBs6i25bbwEEAJQVVAZaobiGJnfSaeRBFJsX+
7986MT8of/bWzQ/W7z7FuNQ7hMiwPtR+fSK5wGTWpvww1JdDlR7oBD3o1cbQw49ADdVDpUnwORNY
gArb0rBSvvH19y/EmD+rP3shPxQuOJPZuCg69aERzSUcXPSzMt6X0CtSjT6RvKLTQye+vsgGcQEq
CTypsN9GV3yWrvPahvYDauveZIxQSue1FqC7houqDFzrVrHGbP0u7eEnLUW/rpp/9mJ/6PbJub82
tTX0B9vzbyoLGyhFWRxR4uMMhWwKZ9f5+9mb1lYT6smbOfkETv0zh9a7eXANRGlrjmX0k9djzG/S
n7we/Yc2I18RqUkHBesnGe8paD4pN6Eky7yBTn7qVCaWST/+qu5xaKs4+2sab2ax03zjbPYp58Bq
SQqby0ewi91pCwX5cRxDps4/Xan+4vPV543pdw8asFKLs1+lDi4u+0ma35qqWpcurhjXfMokFqm2
/nCg+0IB25VezsAq2ovKf/z750v8sc/qXyul/sMGGAI+lbhky4Mdyu+aDhG0cSRIJNKGGx/Qyr60
uP06GVAxXh0upJJ7tfD9dgPEjljLRGYWClnyNprDSy+jizECM2JTpOEz68OftG4Zf7Gg6z/saymX
qRy4anXAN7ihIY3C9KFMF9KOkp1XRzQQtUgJIj/kVnViTLNKKGUkDAKVnb15XFgGMV4itkvhlVfm
rM/YN59JdRFtGUm6OC3XWGdMf7Ly/tU2/GMdaK87Ip/8oTu0YceUnNHpYqSkYvK0jUDNJ0y34py0
rgcfUxIseaAE+JAPmpNdMpwKmQ4hi3vOCabrxNGe2giyV4ehoprAiy5uYt6rrliXbX4BD5zuBjCs
my7XxTa2Sq4NGmmYiCKILES9JzOMKx2j/mLMsBq0OfBBvhfvQH2uCM2vdYykmLm2tfj7R+qvnqgf
NkDZ13FSRhg9baaJZKO3hkU9NHI7oiz0qHhvNVzgqmH99z/O+Kuf98MuR0YvcOqIFZL5HTAyZ2Si
3IAlM+duOTIl4pqXnn50I3oTUclRQR1DHuO0JsmcA7yy7WtMamZR4U2U+K4ACVgHjW6ttgrzG+6w
lGAPpP2DJIDc32U5pjvlHJ2oNhik9bS3lOm5V91HOMj7n/xOf7H96D9sP1MlAtnZbnlQerMe8/Y0
GNB7RvcVS+fRnBwG78WbV8DMCP0bI+BTDpLZk5XqxapO0vMURIRkPD740LKhF4MsNlE2is6GzFQy
b6k17mSxIZZDL7euK372YfzVivvDdkUhSuInpV4d6Ei/GHV118bhkZTDsav0GlTbcLllDrCJIgZW
ccHNvr9Mrn7QgInWguFKWEwMrGhCdmfvbUBUgUREfmqd/CcLnvEXJ2T9hz2KHBMnG9frKPkAxzwE
BwKp4yJUlHykJruVKXEtN9h5cQrT5M6UKFzSGIbm5TY4IFL7MqTp7VCY78yatUNY9+hmAS3DxHb0
g+669v4nD8Gfv1LXmx/4320NPk2CqiXtf6AM4D7uajzW1OYpFRgrPXYYW5rXLqjvxmjYJ5FzSVJF
0qoiQzX09rqrypAinuoOFvq678Q9OvGrkP0+DayfLMrizz9sBoN/fIEeIQGr6lmY4ECR4n3WlbPT
AfREcUUqfvB2bftemOljHfjfZGTf/f37Yv75CZub4x9/rDmiRgWtVx2iGrJEEPvezWRN07nw+vRO
+Aj1I2nGOt+N8ZPObKwghmgTCNSSZhHa/TmlXrFeFokB/h1RUIWQ20hAp1LepArLV6z1T2iaEplN
bR3VvEQdq0LnuVeGiD5CSOOiQhJFN7Ii3qSBulpWd40gO6y0NGJONGU3f/+r/lCa+P93Z9f7Ydvr
fOlgUjErqk77B6dy4RIkN7Ig2GdN2MRIUhftITSsA6amfcJ5kJEoLdzRfuqhM+FtrkKeTq9+me0N
lviwmuLAlHs9SftLi/Frd//sd/yfHY/8Lxl8GA5fxb8efNz3b1M0zzx+P/L49d/5beRhGr8wvOAP
LFNSVSTnM1f/2bT/5z9N/RfpWQJh3rLwmTMR+dfIQzMYbNCCY+sMNmzbcuYRyj9nHpohfzEFFdA0
UFLUbEq+if/3vxgpBZ/FzW/n3d/q9/7997+/ov5WpPvvczGpS4P/SdeRhsF/1f7xfCx7eB5aQrFF
07jIncHkImozfkHKj58zAzIUcFZqTKyhvGXEeas7XFLLZJwRfNHFkXYKnUNaCytlJosUSdAodq8p
NWVbSxlyx/hz5QdtDAalfqeSzT+SxWJfrUKaOu5rW0PBmSbz2F7HAMyvrly5CvreORpTv+kbbdj7
ZWLsG7zNQnAU9nLvW6FddDURt5ky6+TbcFz9DpS0J4YtrZX2LkzvxlHIIzUC+bELKdIZOoosO3Vr
O/LsN9O40ZFL+whlvrkOumeAxsM2Lb03ERbrGYcwNGdOb0+Ty08cpuFiYTcfCNMtyyEnbx2SiBM4
flXfJQer8gtUnDlwUqyFznjdAiteDdbbkCg0UIvCydpMx8Ovf2lQ1g5TIGOof82nboD96MDt8i0u
lvpYNQtw1SMmAkwV9GhspSl6yB2dvwTmuqftBBoK4Bu6O2qFu4roCw4zd+XSRYXK2Hd7UzCfjxKd
gOdIZqnI2manNKGR3Bu7UzkRWYwp4HxIxR1F2OK240KpNxZhFW+iRw35Fo+eEOHJjPytgMG/q/0G
VERCyNf3DNg3YUVFE7d5AiZxftUaHAJKa9DHYj/ZN424znpR0hrhoazLHUy9bkjdC+C8E4N+j6rU
FmexqPDu2uHBMBJSTn39oEqBV9XOJTdDdPk0LItzPv8FVsK9CbkXYBo2B5/8TlG3n6ROoAvIh9HQ
ycXLIt1K7FVg391o62p7LPMV438fEBZsgUZ2G4239Gy2erKhVIw3E6d2HCYpjjN73OogSleC3JZA
DrgtfIvpl6benZbuhzq9l3OMtSD02eQGqiCHJ2wb6WuEGN/BpFqXEwpfkwYbP5sWjlOqe5ePLwNg
5WIhUlhkKODgYIF4NJ4lp/U2Sj9Dr65eBBWDcEvcx9jLQE8AlX2y/Wit6t4BMBAv9fm/WktpbCiL
LAnuZneeR49fiz+js+0PkWfn0XfcE8za+FIO5ICrmHIkPxvqteEBFuPJyUSBT2F+3B0ytbZpJau6
NS+UHyCGht6utvqtZgTdQ5cjBYexu+3jmyQpmo2ZDd1radRb0v/TJZQg3qbhnsgGrQl6+13ow2On
1WfanZx1Syt4lkSHgi5DRiQjXTae/TxMvbuy3WlcTZp+GzATXJBXsZdh2xw9nYoEXuCqNZvsWOTM
HIuRcEzR1lcnjuS+N01wHHCoNdJLlJaP56Dq4mUunX5Nnyq/hrTMt46ctUkU63vOzWeBG24fjJgt
S1N/Ydrs76ak3WENq7YDDmVN2TdZnZ89rchuUhaWUsMQp+yAJKUzbsCUUUxv3k6NX+JGe4QDRzMx
TACssBEW5tj5HLuCrD/TaJBXirQBFoCEZkbUKf0J48gHqfh6LW0myCVQ5W0WFV/RhD088kf5hDY8
IA9Fo9hGmdyAn3MeSw9hSk7fKHyG4uz2DwlaJlKmjG+CeDhahPgFyHAAd8/FOGyR352V389NZHju
sfH4L0y9zGNZogX5dn4H2ZsvmW09ZxlVHmioJKwzfQvvqltAMw12YYjKWKtsH7rVl4EB4+qZI523
Qcq1yQXEiaEOR7C9YnYUr+CQPJtwAaPZL2HybQG0NIGUcfMHcr5rWVodWc2cVPDoHwVKOa6sOYAI
o3Pj6M1Eqzh6IRuDbUa7OE7aTUr6z7NK/CGuGMlMVBbRFzM9NuJZqtA/xM1NBgPnWLYhYAYz2Olu
7dGjAcc8EwuHG/HZyFR8aF113wEX2TvadBZA0wI24RV9Uzxjib1tS854ZeHzyzCZ2Jgj0IYU1zDR
9XXn1NrOo9qF5H3+ovWymFeLGFtJwomqMl65wLpr127u+Rp8TUN0wmvFHjUTnmEML6yKomrmC+ji
9Tw6dmhJEWCTpzr6f9ydx5LlxpZlvwhlgMMdYnq1Ci0zJ7BQCS0d+ut7Ifism8z3mrQyq1ENGBZJ
YzJu3OtwP37O3muHB53s8t3spNYhCeL3KEdDHlcILArkuLqK63WTn6TreYfQ5AKJWpaDdwb9M03D
1qtihXLB55OT1q7somMEE/PGLPtmgwOmIiKN7pOHpW7wh/ycQBZfTYlMd2C9e1IHow1CsvJOyvhV
m6h1ncxDSDfQJsyhzQDx8oDzMjlN2fwfKo8qnUCjG43lNB8Ng1BStMpph35PmnB6UIihtcGES4RO
Q84axUy9DTmggHbsIohgvmd8RNasdu5UDHffX0D5r/y02SnucaZuyEWtCGqQpHKQODdebCTxB5QB
dxWxIttAhIASG5ckG0b9oxyeTHAI27G74uEirwwUKDtIf6c8gGFF0GdHIwj28IxDltqvit1x1ZVj
RnPBektTB9BhddN7wV64FjQJz32XJsdt5duvKVoBlE1uvSkkcrDJ6PQpyhzwYIsiwFoocc4r4ZLN
rvXDZqsFrnK6YrhXnPSYUBVh0CNtqqaTjZZwowrJ2f5HeJQqbnUMngUSTrDqvEidQGcOfzSS/mer
6v9VQ0efttH/v/TefBFX8hH9Xnwvf+lf40b1X8wGPYKKGTl6/jKd+aP0Vv/lOWQU+o7LtFFayuSv
/GvaqPg7MJn57y3kccpT1Ov/qrylS/qycj0XsMoyu2RG+d8ovMVfb67sQ0txz47O62LsyZn71xss
sMC8slsSCjr4kAQ3CLK/HOpoo+p6ZmXctNd2QvQurJGr2e/mfZJ9xwEVxW1omUc7J/8uETre+Zlz
ZddBfJBWEl0sw6qx8VRi+/1HlxbgnmLiE8+kvplrrMjt4LRbY7b/oUVhL/2o/3eR+P6FuEDgClRK
OVhdfutXuYNOebKRpxYVwY6zDM7+8kVViOf97tUTbFQzuV7nSXAl8NugvxCnPlyCGep4j8Nn60GI
j1v/kmhKEbMspxser0uL54/jLJD7CsnDkkXk4kCKvIsdNt7FIfL6Un+As2CPKneWEw5XnLg1eoJ8
j6h6/odruPvvvybQOYpAIaTlSM9dOjV/6siUjKZl35QlJJxBnZEIGSTolPlno/tkHy9IzUym6yYk
BzjOGSUrmEp0nEP7qQvcBg4SHMciH6/aMTrAqZiuY2lGD2GXXxI133iVsA4kNo63iZs3G6dyUOXC
W86PWcDVSQWBv67r5th5QHHN2IzeK7Uv5NERZIr1uTIOaRmo83ccTV2aX1UfWj9aCDobuwIdNYzh
RjlFca2vE3Bq6x6am4NcLDl0rj1ue9H2ZzQr52po0oMZFWojaYueR9wABGSF4avuHefb2LT7/uNY
TAuVnIZYFBfe2RtQzWdQLoRdGUfcsC+UvvB0EJXZRx7Ha2OiJ2mg/4XzLNOLSvt/fYktvf/TZvCv
m+6fb7a/jfOX9WgLRyobeYDr+OYSsP7nD6qVutIVWPn1aLf5rrHN9IL1hx9PE5hbKWj6DDF2noir
Bl8JaLJkPjPNJugqTuxDNI0ET4CnY92W1/XUhTv0p+a9iYjnqtfOlZGgwfGWNRAbZDmEWRkfC+SC
W5BXzJRjlEhuas+MRb1s8w+/2l+bbd+/GutaCg4cJW3ne0LypzVYDRgNekMn68zEVifx7derkbnB
ELvBnnR0dXbH5Z4oXWAG2MTBWOU5LKLIdk7orqk2KgBKlAi1v12QXKPgYXE88Yo8F+zEoGyazTq7
+MZ0+fuX/luf8Pulu2TwOMLko3E8+7d+IflqWV1P2Lcq9FyoAZxjL5PseSlg4Rwj9sZyg4fYQrjO
7fWscEFWefRP4/BFT/LbZkVXRijpC4muRLm/7b7QuMe2M5N0jf/Y37cZHVPJvRSatiQYIywu3HTz
S7R8x22m3uuieoliHCcrz33w1V1k9P7pG1v6/d2oqFq/vwsRJ3OhdzyYMx1j4yauNz2WfQjgA0ax
AvfN37+jvw02/3hHpeOw3pXj+7a9/Kp/Wgy6cNxJIDYnqKAiVG9Mexwj9zqLrdP3H7rlof7+bi5B
zCMMmQ6wUVm3//cLxAR1nhImjOhwvd33WZERZAfX68ydylsVOv2HffQ/LQSeeM49pDK8bvXbQsCw
b3tTamOYxadfGCFJ1IrMlj4ZU6z7lrnJwuQzbyyfKBxD7h35yyQx4+/fO2vZA/56ZtlUB2LZyFkD
8vfNfJxpV2c2oI6xCqD+1+GH8lJrA30b2TFu0YsfUtZR28F1reNbHHj9P3x81vJ7/vUlSNMEfkGN
wi4l/+2BmOK8GyFMr9MsU+fIau0NKZ5I2eG7ExcZnL1SvzsJBrGJBIFzjLaot4c7WQOcG+PqYSyi
8crBJ4Btoz/DDUinVY7A/+q//VZJ06WJqVyH0gcl1l+XWUHmqCcq8JmR0bHCDdu9aiwxn4Re1giT
89rtoZaSHnCJiGYqrej096/g+5346zvFOuFH0xFldopS7K+vwMUIUdQC2eHcHKwlxBBW+TqS5nOa
pfUPkqPp4tVDvSo7/UR0lmCYa4ijwtZseDmiep0uPiZGYAFS1UvraZ55G0I+6Yvl1meXBVKi4H8t
AlMNK1nSvyXjWrc7pXYOqUKvbo8UNJhQWn8f6Ei93Q2krReRMi8ynVky7iIYLsb4vv3ehkeHLsff
vw2/Da2W592l+ICraHHCeajW/vo2kDwZlm1AoK6XnKKabA3KvcG8jrRrXtsusNIp6o+qy05drxkc
Ouaj1RT2k2VN55m76skFn78SedjvOATCK7O1AbiOgBfaDERwHPn/cBBTMf+2wF3TtjiFTYpdV/7+
eufJlNHI8fhHwdTW5H0SWhNeGrvu+B381wEkts/beJ01/a+/f7OWMdBflww/mx9p0mDn2Vqq+T/v
jU4eyATFeAnKpfPxdg4McWbEa9DXuvyRl8zDZEL6/Puf+puQ4vsjwkJpO75lsVBN9dtH1AYEDcYF
QL8hNuy1fiu6hHjfKsZy5NMyKiF1QVvL642c/G0GK5swIyc5w5deeU1EqyfXOZTOeN6M2j4s95EH
pqdZ0/zDafwfzg7MPbw+bhOcxlL9dna0hQ7bseL9iVxhvg9ALcIIVIjonKcErMmuVNE92HJ9lxhg
XwfbhMFAamfX11C0zKZUa5GTeZHF+DUcApPHDss0GW1ME5CHPJjziCESad3fv7//4VN1ITMJlwPE
+/etqLa80CkCh0il3ASGGfcJcCYs4G1NFozADDVn9Bz//mf+e8XADIe7JDUX2zUIo+VF/emY7Vys
fTNv4SqFLo216EdXd9AMxXjnkyYNTNldkzBOdwqSnZeF6UbG+SnwzAplo4v7zMtuWzN5mDRghVQv
7nwiuwGy2gAR6XgboBRjKJJpA54hIu1XqX94Dh0W/e+PgyOWgRNFo5LsHu5vj0PCxwMCCrRIIqkb
J0/eNSAk915s7Lo54bz3iI0NomifEdl11RtwAaSR3MNIHEmCDIGygVDYmjYIB8nYaOMYkIfmgECL
vgIbXE/BJYqgH0XWEgFdZLcVKdhr5Xj1ZiBHBo9pczfPXGNV7+/s0vKvqKuPvUWCrpbGl6o2fWHF
WwPoFSbM9Jz6aNmF8u61BIfCJGsF46HfFMcyMQgsidVRBxFKskm0W5HBHp37Z+bB27qYWzBsTK3o
P0Z7Dg4UqwmymlifiRnpnYBXXCK+iZnoboZqJu3Qxg8h0ZUzdwCjODwVjYSeWEVfGmtPqQcEM9Tc
UNtBErVG9wvHoty7zD+YwGAQn7Y+IQJEGlyKGvyF1g93XOXgJgzE8/HUkwWgQdd4obUxxzk/2pgW
Vkheh03mv4Um9BfKDYdeq4O5LkChJgcbbcrChhucVxDdxla3rL7E3eJ6K44ZPxYcCt3h2bolK6B6
KNZIUGw7uXMDPNqhbWu4A/rFNsGXdpOjSU0zdug+dwTT3pYJfCt8OIw5iCUnwdcgu8OqTn2ZAwXq
7jSotnVlSfKQmqDbBwT0ADIzu22R9AYy1qrjCCTNwW37reGPL0k+vY/R2K8InIRwWCQDHy27rPvW
EGTUjJnYjtgqcFzPJy9izpKNCrzbafbT+iyEgaBiCSfpF2iHF9B8LgWaF+MjHcZL0JbjTWhl05WH
K7Opp3emMPHGYC4WZZlLFHSCHzda59zuVi0TiE2XGJD+ircWNieNvjnYVHm3HUUQHfUY33QewzH6
vPWGmpBmC2XNSjfaO1VYyxpTAtahr47V9hzHYMnc5jVdbB/a8D9x+pJ8V6HTs/Mq3bP+u6V/iBVe
nJrQOnVBipfbt7/8zLvPMS+ssrQ4d3gfiG0b0umubHpYUHioVm0x3olWAQbs6/eowks1kkUxm1+O
mgiWE2m2ztIo3YUjSzzP5EsdFmrVdISxY4ZZg1IsjoNCNUso7Eh4qVkojQctx3tnq+WyqjEaxutQ
kpEQ2Vzl86L6CBPee58necmQwxriOXh5TD9FklYYp1iRG9nR/JQd/5s4g2E2jSBWSLr7yKf64IdJ
u6qsHKZg150qwVMuqFd2xowA0Mj6eY8zQzJbYzJKqKPcYvIbDnF3NzTxWWv2E3+y8i2MWzJWD7Um
Dwuu575y04cO9+A2inJ7kx1zQZvKSCtn3435sUlHcE/C6w+gDkuoO0O5ySIbWc6wzMAQwa0147rZ
Gj5zF2f1QqtniGtx+ScbAlNvykobRfScdVBYXKdsYAuq/MRmP20yczH1JIyNkkF366bHUuMwMJl8
88EuUG/D+8QJbOGcI7yUgLt8eIzkB5kE9apxPukVWmvfMx9rdqQ1JkoAsXnqHDxmfUa8QN8yPpmg
bB5SNph9krrm0QNkCv9hZyfFu8OvJipJwoYP/CWHjpU0wbT2pA62FJtwlqbonCYt1F7LZI3igiTE
3S6j4MJ8c+fTymEqzexmYE64xvEPf1fW9ZKsGTHPaD8JUdxVOTpqXZDJ4hS3jZ+eujh7FOUxhl3F
WGxACegCRgVIRIawuWmIY1r51SaKMdEkXHm3iT/A0GgmvW5l9hwgi0qiyn5tbL4xWLjMNy4IFuJD
WbYf7bJTQLMkSqk9EiGIf5IBLiQ2pbbxVL0hXe7h/w0dOR5gr3WXEz0y/4yiX1GSAupM42lda4dg
nryPbydtMK1jol6bdbGufawS7mj88IBKe2Ulbxm11kDhOECEb06XJhLHSsxMhjooJy2cBs6F+F5b
5iUoSKd3GvXaJpNLWrnJPjiPmzGiLemq9NUcgCAkw4+s1c5dBTcG7m3s74wSsPIY27T1PbgIPaAt
MaGNteCRS0KIAmX0qywDyRAF+ySi3zIb6YPZNj0Exuwn0U7TzqOdWUc30SPV6FfuevpuxGXYBs0B
Sz4JrD04DdExDSubmeWUkUYfIn6HsYbR0KIHxI3CD2ESuGLjzMu8ZGRc7xFtjVcse+kVdIMRlhIC
DJlJsPmuxgjY8WxU4Jv9iPDWFOcc0IaHscyYkUD6QBKaClAXIU7kBuRHD42JcCsFEsqLNMNWvGAd
hIlICHTnJX7/MLkxVXEjnVTQFcw+scfYd/T3aCoyj5ymmGjMRTHXiRUnOqaAzsSFF9qr2kau7Fvd
pUuwhdsqvOaoPDYBwJBWhms1hK9k4SQbmAsDqAGg5rK4yp1BXXzXe+O6ohC8pQ3ikgGzpnYuWpmg
AcP8Xg8BxSqvq6mKtSWaS5UbL3BUHrlsHyt64gtBcGf7yAZS6IrpaB0Ibp/XzLvXbTosASMjsRox
NS/8/0MB2ZV4pfLKIjVp57hFsUkN55J2xC5aMAs3c+nu7dD8KJrcXfnUa6MdETEUu8wby+SlnRBG
NB7/nr3izSrNG2H54zaC9BDhpZ2b4q2QU39sCZ+ClQrkCHNrU7WbhDjCVOsBO34H2zK3yCqcsU9g
1tlZ7giHNiIpMAFptpe10W+lIz4mol6heCBdySfXPQhaxTzI4om8p/4geZQucVb6K3dZo+ZEEk9X
vgnjV9b23jrX5H1nU489x8g8GPOZpvfr3VOgXs1WwLmKQkOOc4RRlleZdSq/gwu4te0LtFz7Byce
JsY+oYyoe3KoEp4F/LkwtPxNW+YG8XL8XTp928oeTmFm5DtuH+75cUjy4r3py4eC28zK9DqPAYdL
l7nGHwxdpspeC9t6SFMQLmW5D3G1L95nm8AP56hE8hUDRCds8S3UTyAtQsDHB8iDbG+4HTa5L7d5
FnprnAbGSqjbGNpyi2uDMyBXm5o2MYAgtnkzPTt4SNd9glTWGNdAo4N7yyRjFRXtNDntoR5ZwVPh
R7eiTh8LmMXb2ir6LQrKfas9fxk63vgRPJfOEtNBNLKh6g0/WhvXpJ3kB+jJN0WG3pVg7Qt12k8m
4PbW0dWVHZK7CwSG3lJ2DJu62/QltWlDMMyIignOxrAzY4e6s8XfPb90cjoMpAoyomx/dXJ+9xfO
q6baVINNsM5bkKcp0oYh3Y4SnafunC0olttiQR4ZVbQdK/fGrwloVEP00HSL3TYjlxwPfK6I4DJq
337hlvgoJjLtuxEhgY2fdzKd/TBvEzf7kfsR1VUBfcUYkNCMYp+bbnfl6uAHfl53D8v6ms0U909s
zKtKhYJ7UXuLuSKExeTckyXg3ade+cRwGa0PdYcQ5u2QzN6mU96mabzibFYzdRJRPhTaQxUf2GSN
LTCE6d5CmLKbYhNcT3mbe9o/JsLm7iRVcHIl1ScSHXBQG2Ki2wcDfCt0MH0IMyUYrSX+lnnzjzQd
zZvSAp2Qk4+KIeTiwF5ZpWwmOV3IdWLmv6DIrEeQsjy8h7K+TnTWbyJFlixX6PLB0sUeDtquucWK
KMhIgqI/WYQu8c9oQkl3jflxkPJ9tIwbG82TYzVwGxDi2IDE9ZBT37HNW7r9Rfy7YyZfKOClqa+L
VHGtoR4UndxnTb4qhXlJreHAreRWIgyp6kdFVC/py2ADdbwvCCZHA3AecusnPbGlQnvzLdmt0me7
d++mlNqnL6B/0M7pWlg1mW0gEI6usFeuPBM3+ORU87q05utKCX/vF30P6yc9BoVzR6UT39XUVYBM
rBOJSS9cSghfTHcGVynCUTsKjiE49bY/n/vcOhV+wn0NvhwFPQ7HSP9sEmzOaTch+IeITSv8cVCn
TGX21s4caPL4cR91MZwDrVhVgbe4f2Z7tbzSspzDo88z3YtoMyw0Tg8s22YKype4CXbOJO4jYV2K
ZE+O2W2GkW9VMV0ryXGMSvuu1Fa4IeYHIIY1h4cCPkNHx44z+gfDVomsoYSqpaKnAXoQOOcVuS7B
pqtdjOnyC+Dku2nCDorMgNyKxB7BZiDp9osrbj4ouWofkFEb3wEtvCQmsKxZenqlC5jswRNPBkGN
jvkjdr132alNKsSr5J3NqcSiHBs6Ru8nJwyuB6ONt2Z8qyn96X+Xh6hAfkXKTBi+cLecmvpnN08/
4qq6a1sngxvYbLxW1qfUC9sNF6P4mBJVPMfzc+aj8UnFVV25JCGS28ZGugiZbEg1tYUuzP2OBj1a
QO3tCg5GbnInLsAucVrexDE01CozIpqbMTmGdQo2tcBRkwuCh8oMSb7Am2VYYGswnmsmMQqRRBMe
u958DAp5gjvnr50wj1bE3v8qEDgRKzM/T9jOyUhI9p7w7ys736OaITQhqi45tzuYcw4eTGLYRIEi
xTEI5kZ+D+xyXps9iCm/yt5qbfyw5iDZEgT4lRj2NrdZO+xzQSlfUj/6IMIt2nBeXxMVSuGLFIMm
I1ePRblnpP4a9iteXsOgA+oTeWc/CFfoA1fwBztNjl2el2snIiiyg126BjVB9u2SAIfmE+eiNo9R
HOM/b9/i/oqj2+lh1sogCI9VOf4UiUUbiGBL0rj9U9EYl7SBpwMywTDy+hAJJ9n2dgBkK207Bj/N
sZTOfU3sB6fTVlVon1xvy62TNy8dDm54DiLkkxX6FCJe3fWM6BcMZXzvoWpZhcJ9mJgpQ+Vn+jBh
swSqDw1IscnkU0oARUommwT9tM/hQu6WVszWCWCwEM4FS0xWoDJSYtKFbXJTUuBH3JXdxd5+SnIC
nGtgRWXQ36WOGA4iTd31UMQFhR+SNe1B7IOG560ywF5MepeeudHfyv4QKeLjxjyez4T4uVKfiJxi
VNJvXcg8XIHJ7TREf9Skvhq0l5kXxz9r0X4FDdUSOfc33SBZptFLQ2QOv5EDxMXjiy+DYqMy9wtn
y9a4B9yi9lUgEmSN0GM8RYSTHQ8rx+vJUELD6SHdWo1Zd0ew8ykqnW5ft+VxIG0oVRBsJBSjs0lK
HLw4lpFRhGh4Ejs4oB/+lVnNSAKKs4GTCBRRRwD4I/lDJkyBZ/xldRY817Tg11Bs5XZISwDEkBUs
FooTymJDDXdoTUeuuj7rdl7Ruqdg0js3H/yj3Q1Xaac/xmHJh00cbhGw1OxOOLCC9O3iAw8N19oF
fDir2BAoewZzb8Co3nQDQXPOp9fUJCkNMtrpFAyn7JP22OTGbjLc6MJI8RXQmb8xJfAiT4X3Xi29
x7qCS64YquXN+6TYW4u4TNYotUmB0cUGDA+H2zhynWkEwaZkvy89pKIdoLfn9DM8ZNGA0xmLelxQ
0fXFya6Xxr0uzE3Nzn4iQIK+xHLt9JtPP6TZR5DkTyLo9j0cWu67zmeh0SxgQl9SFcK7OgmfM3KV
1qZcNrORgyp3UxP8SffTgDxjCeuIMpnsB4NtIHiO5vaqQ80L/f7MLOudmoYkoip9ror63OYZn07H
R2hHL+hh6bWo+jL8ZKDM9Re43B7w6rZq0ggTGAKwrK5gNLFJuT4Rw9r1EHJV7/QMjmGLp4f5+Ai1
EkLbZIBPrxsDoXbtEVSBRSQKhm4XKyYExFxS77EpTiJJVthCYD8HoMOR6uA9QVO7zdInPedbYNn9
RVXFcaqXu0NDi1TE1c7KYfrEw3waHaUxk1r0eKFv72ruHL6Jbdhiw4rGihhcWVH4BrOH936T23T/
MmXkBzKG0TpTkfYBNGucRv0qVfiA5g7IHum5bmE9wDMOT7FwCqanBHWb5GNRT87Pgxv9ah35Qn9k
3yrx0xfQbklzbVd2z+PTIwxnOAp9J84/s7Dfe+TErN1hGoh2iMAnYfrUIvooO/nFnlrTSuRDQ60j
bkxurLi1fZKoBFee+rkbyruiYF7L8vChguKC6SSFo7oHS0ljVesjCj78KPKemM4vYyJYsskQfCuB
xpnU2HUk2lMBsIpCgyoH//4ms/Ns1QC6oRHpwhZo6XYtn0ctO+akoNfGsbsfrDra+1b9aBsx2Se+
DM8w27ZNpZZuehusJ9md8eYAoanJoLEyEtBjghSc8SoWLk2kLM+3SDW34BTBqbTECamJAmaYXJ+l
xsJsB30sDdqTg87bFRGGqeHfj8W8qafy3vDc6jjGPxrglaQsa0gL9V6MecAGAZVmtqZTnhovfvri
1I/dhNoJ8fod2GGaLAvEXpXHfBhfEPiAQWmm8ljWxqYZ7WNsww8HaPvKnTJZO30EH61unuoGRuCA
rSGN2isiGd5JvSPnhPAL6JjEPw+ATRO4E6sY/jcQvvKQufAcdXSgJ07Ett0+1dzGUCcDbSv7nG2h
x+6RsuEJk/5JLdZ+/+JLn/A/pJxhSCitS+cv6cgVb30ulX6wz0yHoFGJnoEgpyvGMVhtI54pghOu
26p9ATH8KZTo11CYFavDdo5xpjZqHGKCbDvelejayPVDCQPb8NE3JfOTrcorX4BfzgJ7vp5LEBlh
OUa7YbB2noa44VojxNsA+svg+CvlolgoneqjwJB98FbpzsUMskYzRfLayurrdKPMuiUKRhaXDjYt
RW1K+YOCPCMuhiSheJeZs95bfXdxxI9R1mSZW3O7gsYgd1kx36C3pyPpGx8ttUJN4jQzm9KDbpYN
66pfCqa68FeZT2pTXvev5hW4Iw7ekDFKvqiQ4Xeu0ooAE2qZs9GkN+2chfAw2Ii4lDPg901yAJDa
ci29N1JaParOtuwuXL3zwmCIxGw0hWVmUimsoiiDHiL7J3pZwwo2GsYF03JX/Zx/GBE/qi7AtErG
b6Ug2rrMM71yUkTlxg2PInXSRHud9esNrbd3nCTfSg3IL36f8vmz5BNY19ZEZo9HpxbeIplwaoRm
OOzLYX50S5zxUd8eUXcr0gBZFSKErTeLhCsc9wLs1wnwrzcREPCb+1bA45ScaWNSIxUcwHBFNsYE
DKuz6beOVX8fVhhxBrLH+xQTylT6BCb0aLahoPPI6myfZnQT3WHO9onTRmt4aAxNXH1F26LcE+7w
bvg63APnO9mCNTW5krT2Uhpby/E+uVixW0v7qslgfib++MmYOn/AhL0JI84qXSUcAZKtqUmVeHbo
+vaEfrSk5YRpMG7p5nrHyaruu7rlv8kwYfrOg2rdDw4ROgk9iYWuCD/9oXmC+qeOMTQ6lIFwY7uc
qdKX4yHw94Fqe9TFUfCsm+RTG8ZPexoILgiCcufo8zS63T7k1+CNRPUkW6yxkYcchnOuZmvm6l0V
NP5KZYdAYWl0hRMlXLVLeoaMHaHuOxCCTNQkpME5WoN/dLYIQN4KgIErEUIBZcUNwKWDuJSP9hTw
/E75dWchA8LxxYF+73AXQcO+Svv2cU76hYTmn9jV9kYc/QqH6D6rlxl6wTUQnJzFxEN/NQbxKgFq
+MGwn+K6PRGSc6kKPqBM1MMaQhsuqfkzm67dJq9Z6R1HX068YGjm29CpIJSV1APZV7hc2EZRUxdg
PuORIZzS8hZNDlRC6Iy9y8ii8cketRr51AJp4M7FjsRR3fbBFRyGr1mTgBN0zudENyKokqUZal/N
XXpb2U21syNjD98cPU1C07Gxafe1pbpUZFSaTehfZF/4OCx46cX40rc4zeqWSDPRoQ/LeVTWNoEx
JkwTAoQ+M6N6zoPqkPpJ+Ag2+2TfmOI4+p9uXfF7BI+0dh4Y+Je7YLCA7svXDkE8tNQaN/p4mli3
is8rmTCUJYVJuAcuaXP86bqlDdWbuJ/BDzY9xNNM8crHt4JBsdVAxPUNk+5qu4+t6UNOLfdheveV
J59boa5FMDsnBhlHQHdER5YIHdPkMLpJeIm/UfJLqdoAGswdUI59rm/SaPgF0NxelYaFRW9o73EF
ZEYRMA/pX9qG59tBGDNE0WPkYbyb+EoMRAsCaLJo0mDQNt0EDuLMrrikSm3YW/wNo1KMtXmzqOTN
7ejQ6oQR6Du1WvOpJkwlhp0lQfKZSstNnXgPAIpotMAejNwGXLRFwEEc1P6qj1xyOUL73pxaAfQL
BlnEeUnQnblVuX5B5K+jn5o4hb2MW+q/lATdBNAiHOD8YSEQbiTtrvXAXQ9rBsx0VT3bqZuvfSfn
CCgNTL+GS2jIu2h8iqKKzcaY0F9kBLNwVcTTVef1scb8JVE+sT6dbqfI38b6yErNoua2ELrYtrYZ
rBsnf6HjSlyIG9IcVS7B8VzA10H5SVa6edA0jcEK4FcQFfHmZNGtDEJWYlriScnSa43+xnUMUJIL
DypH9My1wWT5F+LNpaSDSA1FVfiUK2xuNc2Q/lUN7Pm9a6iNaSSfDkjLtarIXtFVfqYXRKnYeBzI
XI7nkGkpY7kjKcXnKmdORZwOL2Xo13/kNCOjYdxI1vvoe9HWqrFw25488aF/TDo7ouQuV0XCVahL
yDwh9kXZ7VZleGvKmWZxOyC9yIpbptH1GlY60yctfw0LsTPLQLbiChewHrsRUH0T0bVKNpPmOttx
p12JE4kxBL32sEKCJV2K+4OSEOnIJWWAo3FlpcYpDGCkMg/bTFly8iyaWVDTb9gONqmv3DXAYwCB
LqtSIw1wIWrSCjgQ3yYUoc34TF+g7n5ADSWtIMDpKDvjNeRaknvec2cEN14RdGiggCEC5doig6Si
IhR0W4+hs84qfPWdj9qhdNtLxHEbGzhTuFcSOC+vaSbClKTCX/Oezk6VbMB9fBBLjOmP9Td9Wi27
SCO4OIyjYuDG1bax7WWWfSWycFgNZpaTMla/lnP3TDrH2WviXws72J0menGifHZAVh7rMsUKVxeb
YQTiU8/qYQiacu1GAbe2GDA7EFGzBwTENJIaxT0i3L4apSLmwzFPPHTxuu0THpcy0zuigV5oQd/Z
jbgZ6Y2D634OZDgCXhY1iG90hPVInZAH/pY2qL/39MCUsPxwVHJCEMCjThxWgrqHxtO077z2oafw
LDJO8blP/S2Njx9vpofxlFvf3ktx95lVj5bfTB7jMribnPotbkivT6Blrxx8HKiPQGwaUtwxusO/
GkGWjotx5DtoKVE0v6op56pUeh89qWfUWf1x7P3PGvCqsvRLowNrm8XytWIX2YqWPSmogxuw6ZuE
a3Ro3WVZ4216LuKJVXI97A/UxWGcvQQ6r05e+Qu7H9KT+tHMZ6SDSfFk9jWCPk9dTMt5JDvgFZnc
qeoF+AzFxlxoGuz96FB+5uPdVOor0ZjOIe1o1fXZeJWzZPr6sc+oTpjxop1PMSvwdq5L2umkz9Lk
Ata7kBCnhQLj4fIKBJDkGnBJ6nVfLalk6zbx70VC18wmKMJaMBVD3u7xEONQMvKHRDRfXkjOCBOC
LY7IfVTQdNAaPFWestxK2r3o3chfcZp9OJIfEuUJR7SYV/48Y9qCO8xKdQDMvKkU655plGcrszQ2
LupTLJk/yrS96wOiSzWf1c4gvGMoPdiK0/fVJtzYJZYqTY/VtRu5jOIQDUzNgwUfO81+qqI5tLp4
IqRj8UTabMfBeUIvvfYb3j8vpvZoSro6y0xq1Vmuf6zy/hkAO9mtOFk5KAe2Q64DI5JFaJX9MYWh
+ViS3m3mEzLI4g5XN5FOVv3mECPG6BSBmlLN/+HqvJYbV5Yo+0WIgDev9J6UKP+CkNTd8B5VBeDr
Z4EnJu7EvOCIUp9uiiSqsjL3XnvpJNackGeMC2VOv2b8RzLq2GWMOaPCXsaivqeuXNcpMo+Cg0DI
CUAzntuQrAV6vVQaLmXfwLjQhxbFMc8Z2TWElvzJSlMu6CqwLZCWsUQ9fpu6p3rgBITH3CmLGzo4
VD0mR9V2XHAG2MbC2wYxFG/Ru7tJZ1YyUnCVYfKREjdKRGi1D+yc/pvnlevc2pdEJgqD81lrTN+O
tynC9tcP6FTVM9Od7MsT8phhxakzWhop/excG1+jFq5vxuCwkcFJhD2pLbPm1daKSzZ4R2KG72nH
PB+WerDow+zs0C7ZES10KMjBWLi1lZMbQjqFVSOGarepxVOrJMmvXYayh3+vJo3OhtqZkQWAkqN5
k4nbrmON7UzHks8G4eAflZH0Dl39B/rciqRhpoid80ZVSLyDp49Lstr2oFBpMNT6TOrmOWcYBJ2w
hCbKSrNKpETJQbR8hox/U4Xtk2sP+oKONGFxTCJcYM5VS2tW0LXrqu+xTw2mPqxjeRq/CldqB/Zg
HMKYYwwaaZLOd9sV1nnEsE65PL2Ru4Cu338xk98uM54NVYE1rXo+ckQoxNVgbZke/43jkKgcV330
Je+1ZG/vOE9u3DL9fsZfS6nmWc/1qC3d0GrpjHUf+GVfJ5Uig3hDX1oVgKkNid9G2+hTnqyrrizJ
ieE4LMKTCVtPWkyPWjIRctC6i5rg+KTpyMXyR3edBDonTvH1SDIdmc4smr7/iRRyJGRhfFz/eJKW
UNvDo5xTwpIuPZGcdqAQ19m/emcd58lblurfUZAVC0cz/qpMZzivgEoDN/jXa/WE9wVBHABHFjG2
03Qcw403VB/gxf/qAlWM19sLglXQKObtP3o9LrGcjZ4esoH6z4Y3swx0DKI+IoUpKGmwMP1cAMb9
FF75ZBty48oUTzvpo0mWczs6driWxutEvjrpnCQD1PnWkSgqDPzhOLeQ4AlO6mahchwU5l89HPuP
jCy3cd2Fdkfj1L4nI+tPghlTOuJNpPlHk1E+MDd4qUkSQYOEQnrABkc/ho4t5UXsetHWST8tb8w3
vpt9eQOSkoSOHj2GN90nJpd1S1+RsskIvtUAxwJHKUni4e+grVAxiafYIg5yxm21VvKL7fMvIFva
nE2z6h2kcMJK3yWkhxtph60c5ozzYRHEHibqoHlvJwcfbEgGM5Av9IQICcyCcNKUWO6aY9R8i/yr
k5q0LkxTUypukaRLD/Z7mzXyPjTKwJpOKDA6om5Rah3vY/ekD+SLFfMCpmX5yq/E3zDw5ujHQdt3
vgXaoGOFREq2MsfxM5j0o557J58ncx6SwsRW7X0Ky6y3oh5hFzlbY/jjVzCmUBn9NBOhFGWAJ16f
rEtUWP5aSezlWkddL9vi2Rxbqr/xN8DuQ0+dN07SlBx8i9pa9huPGn45xI1NJHTYrio36MHsaRi/
9eHHiDERV+P4DSsNHiTyyiVttQ375rhMZ+cvdpe1lnbyNsqnSifx3AoJrcSFAQ2yedPzn8Ql4M1y
pWDFG5EwKIJuyaWqigqNXYpkoDKQTgm89/MEj0ZccjS8MN/iyEGG3Vjb0eFNTZ2qnAfo7jqw6n0U
mD+a0WeHTvenWwkW8yatGBS58ebrfnwac1XeB2d6EQWREJUBw0DqmN+7VtsbAd6EWKVXI3A6OsEo
dHDwE1RQdIempWMLqvwqYnXPdHLhykn71OOe+Kd4OzlTvQJXzqQLt1PoxM1lytpTYrJ/Syf49EMc
5npSI8vjULNpDSq9tonpjFuboiFPzKT/RF8XZbHj0SP1HcFkSjbbSCeUc1CFex1g1CwS48nQ6I3a
0RgxaG+6t4o3Ftthd5pAXKJXzp5I3tkwsD7CyrWPcdC1hEin1K/Tu9bQMtPjMZrDH4pF6NKXDQfy
OSnLh1S7x1V2krBjmgxOtOMn1kF3UkQ9ngdNRWkkTiPByBznOR/SAPzSg0xLytgYtfvJI0dUS6Zi
SePGZfOWNKrs4Tp441cujPNgYlgkrPW9U0Fz8hnlL1WU7vvE/Gk9WAvEMZANqx0r8qrpqeXWEgvT
t6Njk/MQti0bFT3D3m5bDcRpUiAHLE/NRM4VC2h8tLNfKVngGy+/kq1hswan+oJSrAeVwUp6Q/kZ
rmkQ7icLfnV7HSiJD4af9AenBrLN2PmK1WDuuSbWKnXocTr8hikrqYJKqKXowBuf/I88JpQvF+dy
6M8ovdG72MWi9MDmx0QYVw6c+MHedZkk2KXMrmJqdo7ynnpB+JkiM/Kgt+3G6Kdrq7X6MRkLeIx0
5Kkrw0NRDx7BK8zV62ZNagc9Y8NlkXCK4J6GX8OYwenaFYT26En0QqrEs8WWtKj6gP4qY49WTLtm
ilALjM6ttIpjbfZ7A/3VmI5X35bQILtxiyev2QcafbM+c94Lmv8k8lVo7rQ825FgxdiBva/wIeXV
ifVqmATnKa+M/2X1xnbFB21LkItYEo5qDuiUqvingJADNMM4aaI7WdgFUdlECt7aAUqpoSWb0kNN
mpAisBoprVaFzYkvpkdba07EvAxhcuCEv8M0HQTYyVsVD7BIcATvxLj1eGX/+q3x7ANHScKpezYY
+j4LAjL5gJnW4fHQYo9fDgVScSesNPKroMLrBKISOok7tC5C/WZ7bneu9Xirutq4ifny3/ct71Z7
Yjy2FnRJXif4grCjT2mV7iK49rSGh/juNEF8D3oNzykxXdvG8xzSdyqySj0gYpe64uhjxGOwceaH
JPZEGw1G85IFSCN1mxPm4AfZmXXbujwuvUezyLcJhvYYBJ1q8VqqkLI3imEaQddDK2jVz2jQwXfi
lRj86KiF/vSGFe27Msvw8niUI94jxD56Ur2+7GdbTBaqKxu4fUnolbz4sAJZtwlbf/yQhLxynzpn
s7QDitrWuffuVN2FzcCCB1HN1lw02SVLE1IVTPPZskLjGTzi0Y6c6qIbcb4Pu2pYxkVnb0v0GYhV
neHW3ouWaaiaOXy9R2U9xuUnbfAXqRpvJeow2AiNuSXT1nhpsvzv2fdpbz9c7sjVUkLSweaXTT0c
u3mm+biAdmW62dTOPu3M5cORqSu7PY3z5fHwcSmEfdYJal7yQaI3CI3eJUTlEPR4mRcP81jTaIyh
vfC3VmP7ZH66rpM9iTBoAVMEwTZV2L7Mz9HUr2STLGv0/B9DbWusV2BdVZwlH4lO5ej3Ep1GF99G
Ksc1v3e3cR0gs47FvJDoqx9V2tmFZGzzlYj6HzE/8sYpWA0uDBF7UpyavfitYK5wlJUfIif33Sf0
2vNPHpem6+xjnot31Ll/dFRsL6OgSWP4rvXW5ODpekZ/t7xW3dbt9NcwmvKl9JHb4S6qNjZNgblp
8Vb5ERozTHRL0FlkRbVrNU3BtaShcKV7YF/tq2dUwRWzXL/mEFTSy9CBeM2XR27E4Io/fmzRQnZo
XHhm85KMcXUxvLa6dAKED4mXx6Ld990MdRpjeGMMR58fly6rDuVQ06PW8/556EJcPUTAFmHv4OHS
7M+8BLVsjl+YBLVNiY31v29n1HceijEH0FBr5OYtIabHB99VLuUj8iXgnkKf1S+txuYDgxEDsJDX
vvqVV4IGdPq3OosRL2TIZaaMUCsvOjVwUz6C8ODjJNvrVZO/pXXZ7iXGmWdtSo6YBBWNbY2BijfU
+9xVG6CR6bPmhd4mFtbAiLCmemRIyp6AlAZNKMCguHuHdRX8o0/bKgxMSi/YAgxPHueyYIF5aKJN
5Kpr1rh/aVZAyLE7wuSNUkNJwJ1GveXcaZ7ktiHuXlrU14qMNOpn46ghB4I1Pn/5uFik+h2pejE9
pFmwHcJ3LfbNO6f8+NUcfGzeenitKoPY817Jde7jXlaqtfZ2eY1j9QfWTXT05SDWXtcXh7rqf3Wd
WU/WUR0CGLLM0yheioDoSTwqlPJeDxi7rcaDrZz0BENuW3j2rWNHvWWDa235+7qdLZS4owxcaLG5
ye0gInqLSzaWRHXMX5WV+lNBRNu5HUR6L2uSH7xZ6EpZW58LKzUOkohhinOY4DkdRKbj3wr9zB89
IHbIoK1zd5Elbl1Dl1scsenusQ6bnl8cIlxji1bPySjD/L3WkugStdJ5xu0Z3VDw/x0Qr1xU3Afr
iOhJDQHf0etYofVAupwnvC2VarHVRs5vySBRvFZ6uH0sDmpeFSbFm8jofWOgyHF0Guy4M9onz2mz
pRyC7gAuAH1p2r6ZpYOIKaCgr6ok+Qj1OCEEuQHI5crkw0v8Tyevio3TmRzf6rE7RkXdHa35q7hJ
NiGegFvEcZ9Zdf3peTGBqyojAdpDe9iNUEQynzmi6JWOXtEqnh8Xy7PfNdSxx8cjfETczlG8Sln6
/vsDuBgIkdN+u9BiksqufdHqreq97kqmdXd1E3Kowsz+WzflQSuq36KOBWPrJHnt42FmIMjnVouG
hcn/ctSw4K/8Nh2oDmgMAY2yfnSbiYKXG3+cCAF9mWSI2Bt7uNlZPV3kyGSGLOIvJx7bVZAPct2k
9r8cVNUqlgwUictG3RGCtVoNXusu8YLF57YO54SS2N907O/0cq1LrUv9XM4XM6NXtXg8tlUJQCmn
x/F4SJB0SSRvDzp3ZqTIqY4ZaZf5QTqz6cqrnzGlpWhwmnCrWZxuyxaO1IPaMeDEuJsIoRe+FTB+
m03JcjST4+OPSJI6T4mLSoWPQ+W+0zt9r3yz+yFO5aUyyArstbNrifhu2Y2xszwtXwZe6MIyqxjl
O3R1Hqscmgn0FO0mqNEx1/Gz2Zf5zkJOs0vaYMY1WNnC624qzscjjXLV0zZR3em/L9UgN5kxWHgi
Y/RnIjMgio8GQYLdANKOmtwIDW1dFmiK69wx3kjJYaVl3cwsSixCnLdB5z0zmEhxgTE7LEk9fO8C
j1lRzug4AadFvefeR9o0F9R/5yBs6y3rtb2MzEzcnCE9KNj8R9krQiecap1VWry29E89bcXl1nNj
XFz2nJVftz9kvRLPOBE13/i+OMUKz5zj6BMDIrEn2/oNvH65y3IM1oaZvyII0RRBZxqwubIkR5pF
CrUfB841OMZhHXD73YQw3rTOob/bM8EePYFEpoubQ8FIXxHsC6fY/Aukk5Gua+lH1PD6MWfc0Rl2
cZHaUJCcRWVCxsDeHNDbuZprbKtIJKfHxdRmxmQybFOWGIY7YbcZZfph5C27HFo4urf0/akfjWNZ
01jXmVVqsb3OsT4tWZr+tjhrtpNKrqlD+k0Oi3qyGqbPpnaspe4vuhz4WqujTjchkjyNfrm1dHWm
Xh22FiC8FG3yOfNs3jrWOQt1rhJG+tpCvVPI4j/zCCSbpnvo8BjzegNaRJX04RoLeH3GI6Dvq6F2
dv5Ud5dGqpqxzpi9xGpupeWGcykFOltNG95LWiM/pW3+98X8Ha2iCZpEWDUw9hmbCQ3gDnVX8JLH
w7PAfoZYHa1kP6kcOMpMVpMANbvCNF8Dl9+hycI7IvnN+NE6df1RJ6Vx7DhNL926Hj8GW99L7KIx
KiTQlKWvSE3y3kVEa4BTwHCmvh22U9ISMtdkgCKM+Sbuc+c+GAM7pHGwnU57zjrvzcY2xgnSu1tu
UtCwYRZRgLa8YdP77FJ6n4mMXnrX7K91jw+OT+H9ccGt8qQyzT7Ca/LRF0YIsv+/4vFRQT6+h2TS
Q3Dwt5FG/YSbEzdikhW/mSSzL0sgtLWkjFkD51bXSd7iWVkcGLzKbCLhKekNz9rA8dWRonAAkCwX
l0zvf0yj4m2dkQWPSzgyZx+DYWlJS12HsXU3qc0hKBgb56ZB4FkHlXkERRsf29GTu8hNW7L50BI0
U9HvxnnJMrRSnFn/HAwMh1jvT0pIziHM0S5xFBvnAI1OCDfmK526XdzythCe53e7vCvHVYIA/asx
jL2bZ8Fr0aXTvhTJT+lUZzNlF9YluHXT1xhexzQw0n684IENtuNABi3wVH2du2Ikwy1hB/RIQHlU
lrUWD9cU6AE3m+IfnonMLvr4G5CH/uKrLlxEBpVggexo3+u0Wk0x9hyEMPmMLXED0wxDyvj8SSO2
d4WGcrariITs26Y6O02z0e1mPDweGdmMT82z89jcadF4t1SY4ZPmafcB8baZBB4zgIlBopMat7aI
o3WQCULX54eP7wWSLUPJ2ZRMTiSZFXVjHEXa8yXHle/aHMutzUDr9LhUrlsdFM8gBrd46vqrFjcU
d6gxjqPoDVRPjoGW1R+OQc0AtoGdtfJDYe3RDPHZr8OhI650LN95eZiHV+NXksYOd2le7kOpGIa6
DJMVhN8V/5KDCLb3XlJXnSo6el8cfEz0FJLeSo5UCPBXdE6I9VNzZmJ89iCQFZ1KPssWd4VulIg1
9WLbG8rftabb3Wvd5I7NhLlyagRCWuUXp6Ses9/zDTNJ/9QDOvQWtAfjTdINmGlIXL1O3THEOflm
NVi7czl+dRbmrqh2x33sDPaTWwevCbZVyANTgJlZuJf3IggQTRgOg8fJcdWZnvFl7BPs6sJV+S4L
vb8oEssNQEjziKHtAyESko1cphtEbBxXZULzq5v0xWiHzb4TWMVbP8fJalimuymcSyCi6a+dO0y/
hyi58Kr0jMcbfYcF9gbxMDqTqlFuJoLS1hW6jE3s5t6RmLqYVk0w0f3nxbd6pvXBaIlrxkTq6sn0
2VZCfFd1eDHGrP5yDMlG7vv282DnIEfycTyVIa2J0HfMbTQiYIn7Wt9GcEs2lQrE9fEVdB55hcH7
gg1NHaqGdifkb5gA87rXTaY6Fe1HmGT2paEFuHNc+S9KefToBTy+L5XubGNQlHiYSOW0KuRMesVc
ms8QpA9UPmWHUe///khTMljrIFNwtnvmwUaI9yCjaPMK8/jKSixJdIP91tXRePzfZZL1//sQnCuH
SAG9578/kqCOqoOmW/zvqT2eqTuPSeIYsc3jByKhGDSMMT2qJiROd5JfhsU6lWGwYtiTJYT8TPEx
bPvxJFzQ9zpuHhRQ49OUh8NTQfZPRX7uNexlDdr2u2r65iky+flgObyUgOEff9CJFZlEOJI2jmdm
B1C0RGDFt4ZB/amaL0npIYr73+MCBWDg5lcIscM38Gy8C0SJP/WELZwG2dUoc1FgTQDvp6z8oxv2
Swz8dynZRsnCVXvftj/RyWDWt9Gm+DBol6mNNd5KN3ycWaWJuVs0ZpJsaB7sNde6E6PsRNGTMGP5
AvL6K2FEQXAWKsFmE7GhnT0n+GDcrm3jYd3Xnn0O3DTaAjXyl7a5Eoyrl7VNilNB/h5I5BmpywCZ
mCmUcUPublRdnTjfzKVYyrEsK6e9oXjlfbv6UuUAN4pzxy7qewTlbguIMwLbH+bquUyFs8TbstdN
4ruXhYagGuVOgo9HE0dYnT4IUMTQejKFJ1JUw1MwtBy3Z9zr/Agh1Q7D7VvoITWBH+KsVELhqlR9
yNroVndYxWsj1lYmfb+4EdOxxlhXEC8lGkSV+gCFofXibm3X/rVxJ2g3lTbH3L77DuNAx2I+mLYH
2mz/LJ2Btp33w8Lpo7e6IOVQx1U99gINpddnKysaiGZH88+Rwt309hBgwPEsoitjgOQAPDC+mssc
LU67obpBik74c6cx0E7zA7HoFS0wzFxxWd2EURzjji5lYRbdujabXRllP57obgUuaS0NrpHVvCc4
hJ/0rjj3gTz7TuMtpUvPii0MP4RW7RuaD4AE0CqJkLAtHPvI0iWqLV29inmEYnfIgEzqqFWXq/qU
Ts6B6em0iBAIzof1JTne6oWD4y2CrDd3z+io6+puV8xRWiPBzKMFer8bqD6i4eSkqJiwoPrHhHiR
o6PRSmvznphf0ueUyK1zlry3FQGak09fQked1ujOukv0U+lG0XPTMNgtmd7QTjrSh74SHYskxvDV
wS/YznHJQHcc7TVL9/zpJMU+7uUqdPuCmGGpr4ER/22cresgJRu63jpVRbmfmpKRNryrtafXt65A
Ek0GKZj29rfqkm8Ne+NSRKrcOTEBNTotAwTLQ7LsWvdnSBPMCrJt13JULf6z1FxlyQYFcMPBhhTf
KTiKOkHRjy4SNWSIrQFY9ZLYyaU1mf7O9/+5cvzLBk/LwHT+1t9N4X8MdMnwQtF7b0f3nOuKMKEQ
GRXmV3Yje8Ks1aQciV2epf4ZRdAzcArcBAMTtPPFF+hPsiZCtR7muF+wJ8MSQVG4R7Cy1hrxpxF6
/cTwlL9wHI8oP5aUST5mgIY5UTN1h/kTVGrpQWtA44oc9WYpnWPL7Y/aNnLALaixkGQ6k4OOcN5d
GA0kTQKv0YwjCpmdyq++Mp+GTC+3Y9J8ynIkhd0AOmL3oSAQGwllKDal6fsX2InMHoWLp8sMNmat
/wY9LQ1Gw5yvVA5VM5OQr3HxTlG2Fq1xiXkj11oRk/UMVAS3BTwF4XTfWQOOEBk7mpfpvTWrbVfM
3sc3WTr5Dp1hgMiotteBKO+Ocrp9kUaXTJJ2xRI+rDqbEbkHxHein7qqCd1JB3k3zNBaaspdVeHw
YffiGMhiq9pqLzvCk8u+MNCAyHYxpBhTQzQEaYD6S/fVCI9A056ivd3HxTbRSDJu5DABS4v/hdil
DkimypXoMAz7qlzLWLf2mY68g0PbmgadtYkUGc2ix9abWy/xMGnMR92NWbUoaGJTrN2BCGxT55Cf
kKBoB2cpta1LHPtK76GtJwMJaLVBnowwHWRvTEw4rV5G/0ULqYrvkDZwrAcdzr/gbVSC+OISr5ev
3KUbiK9A53jWBUebVL5d1GEArpiBc2eziSfazH92l3UeTQcjive5QlpgGHAnBo/yY2hLHWBAjEJp
ROHtBM7RD9U3opkM9a79VFv1MlJRwKyJmGtsF6ijfBkuwn7ObgDAnBcdJ1dsAQL51TiQIc2Clu5y
08pxnrEgovJCAIhvOUU2wDLGikF16SYgaws+EB5nEm6SEf/AGPXHvnfOIxDXsynkJh2NdWSKNxlY
9AM1flu7BhPRVBfI2vbKII1uY5ZmCd8pwfE4t/RlxWwo7yyc3opJrpv3nJAZ3C1ZLvB4UE+grcQr
B6y6c6PsEMu6OTG8++hHeRzLUNtoff3tM4tpSta6eU8k6pcnjNuUOTYR1bTEOTx/Fln6lMX40MTk
a9QEP73tMsCp/Wrl1eInVCivi7E8MjXfjqq7W35ysLWoWEnHbjZjf8BpiqJ0pPMMIyQ4Bq14yQrv
oxrByJvype6aGKmLg5KInOORkPEnf5rM9aQxjZJF/S8P83WaauE6MyRZC6RBayNuwxajBS2hXVFC
HGBYTE03zsMRjjlV4l175QH/lkSA+dmso0hdoA6mYdwc5LEg8afVlCiGpumw8RwTF4OdboPKwAfL
sszhHpYp/0G3wWGgJGmsCfOjkfwZLZQ4Go4OWRLPN6e1WyG2j2rSeeTeClZeErAN6xhAMUYigqkf
X+ZmdEaEcBTMZcAZp0XUWvSMVG0U9cjzW2tdu9F7HqOhjfzXRKMqHeidcZuEw76MeFMox7qBaWkV
a18tcakgSHAG25n1N3HoO13qeAjP6ZFS113qcYz4G+ot299z17ScaBM8E4WzBh6GCAxWq05DhkEA
evPEb4hdLWKxToyGGEIVcS8aNMZzED6aeq+cpn3vzPIlF/Y9FhrjbPIN1qUGh76IrnFhTOxk41GU
KJidlBm6P/bn0i7qM/Wog48x6PYadioN2yJa3XlY+mOplJIDwg7gDhFS8lc/tT7VT42BQa9PJcyP
KGEEUNLIzMtiLefzsRX28BVcf90b6OMdc/gJEuM56/uLdDpjH1nDF6miZ5EF1s6LjS/3boJFu3lD
gOrBhWXEmZSdx3iakJuvvMZ50jKiaovJYSwLoiKBrT5lhybiM9W1ydqidbbMQ2d21GOvjIV+g82y
q797t9WubMa4Lx1YADGBaqHBsaBu3S2qc5RvN5Cu5grZMitF+Fb36jg2nn2AE90QPdH9civ9kdlH
5vftOifoaBcpAAowry85Ik6scss0lIKbocMBbNLsLSqynZ1sPQVevjLQNq9sX+jchYODa61kOBH8
M0vtvejmeA67G5eDHc7YJ8ZB0qFFi9cxWAlTYKfpulMiErFqXSExy8l/ktXgmKNlqi0JQIBU61JF
6Nm1riQn1zpUvbmdSv2uHJYpNwz9GQbkrRNM8fj5qdcsn6iY1lhaGbIylNnWVkOYF7gDimQIYyjS
yk2VlfaxttNvQ2P7BNszjRxRbP2jN8FcpPY1TOM3HNHE4sxwHt3uVnGX7Vj6EZK5DIVszGqag9Fr
3NhFAE6y8g80MQ2MgeQr5FG7SUY3QQkVH8aAfbXHGLHk8PtbTz7Si5YJc+Kb38gFDTD+4qqPsYcB
C9ahCwE8V2s/ZRap6WiDB/mscu5MtxgNwvIcH3ZBErwGzpKdirgb0AN1/C1zBylzKt9UmO9I6hj2
eSW//K5fttB8I0Y6S45XDU8EzXlY2HukPwWJpMDxkIl/1uITpOVsnOR39qaQjog0j2UHn6gltsLR
EHeCTZtYhytrW8gp3MtkuqN/QXSXBB8klP/ry6napIkPfgbqdZgi+KhT/3N0M45cxbMbEoEzRsQn
jMS6tFZ+lUH3j+bua8zqiRkxDDfNsa0r7dS4oCfy+hNY9k46E0EQAfwORxjLoqby0IdnWU/9piuq
Q54UBF6MyRaWtLHBAlBg30MokqEH8mL3O0FluMrDmMaHfBUTeFJialo0CfQ2BFFcpwkRa1S3WGDa
HMbxWH3nFgZOhd1fwUCpYwjarxOy/HJEmDhqB7/ca41vbG2vMvGJVO+jZzw1eEYk2spjP2UfsPcM
Th4MMoNxahdm4/BWGhUeObxzdOmnlfk1Qe5jL0SU7Ge8R7F/7mR5JToEK4tbv1LDbEKtZ/Lm+dy2
vHPrcniFnKVmXt83OgHz2U7kT6Th4NU9ZJSk2tsOK+Q+JzsDYELYrfS5Jjad2nrySv/T7wqUid01
KXra90UfbivNY4aR61/u8Eenr5wa7ntqYH+1Av+nreoV2N0H2+pFNWLWykYvvqH6PW5DhgcKS9jk
zrdCt+4kR1StsPa+Pt4BKCyA3d5C9tplOqsOVW8tEze6OziIkXMBEjQyRNScVOoeieIYFulKWcrZ
VBTNuQf1xI7Qubay3YqcG3Aa8TsgPcVTmOIk6TEuyShGut17/4zJP4wiv4vaxMrSOReBusCgq4gF
OgITB+Qb8I57co+8XhvBtGmRssmBwOB0qDnU+AFKX7MSWOcreyMNDjEiq+YYjXqNl/yu+TjssJcx
fUfR19KbpXLT4RMYSJhMC2pJlSDBonfoplKt/ALJP4bfIoA6ooVYWdVwxLqy4t3/TAL4M4NIvzXR
bMMIuqCHIY3BwitDwbVXcKCTyRw4NP1wwu0XYTjx/7f5waXRK1YRb8jSR6ev4b51km/V4zsh0ifu
2i/iUbuFp3WIUvPsF8KPv6ghztVNfAn6Ezf31hPVpylwbjFFvSV+/h3kBmfFHrWsmDZTi8idWcVP
MTSHKBOnzhb9YujkGQoGNbLZ3CfNXtsayRmRId8j3Cgkm4SE5wy7LGZtIvRk5eIzhi6+8Lz6XQX2
OTQp2GPDZqEcTkLa0cZW3bw2/3pxspb1adLuekuryDRLinpE5UP2XKvglFvhYZLAOh1RvXSO91Z0
iH2mgdJ1ftZN3r+6ABEK2knJL+1xF2mSCfVJq97qgWNNY79qosdzWNEuMXW1NQJJdtckt6BDGBlF
fYUAZtEPzD98s3yOCXdZsT8cIIevG3sfUCdFvLsrHRHDbuynN4NYoo3OPol3zyqeRuZ13PnrupHF
YpwXEMgwKaWCvbBaEpZKFAmbGmc9TDsYbHqOta50XrUY5ycttEXQm/C8WbFPAqylVcI19HSqtLGh
M1nMnrAca+fZ1vqeRF8s431U03j26tsQoEVtGvFdx9o7XQESb6pBZ+Zq/XG9FxT7AAcE7xLGC2M9
rxYl7DHQ4VG7FHjnZhtViUo3trsd7dQreqI/s94mgiixKS3iRzUNiaMnozX1hol4AiNjO7hvkxAv
6DsApnnli2cUpzwOr1HDfuTpP1b8z4u6dCVamudxEV8yxsBASD6YXqtlkV6UKU5wLF4tXVtManCX
psfthOFo7s8Ev1qLiTNt8bu1uIvh1poMKH3oc8zkPMPlY28kTxYeIHoLauuP+o/t9i8DboeJs0lK
z1izq+c4gp2SxTGqXaLYQOAWPwTcBTtVOiYrofGjJYxmMibOK2fkNw2U/Yc2DLlMFi6iMCXivuDg
6DGn4aMU8DJUiv2GCrTUnv8PdWe23EaSZulXGcv7qHaPPdq66gJAACBAgOAqijdhFEnFvu/x9P25
KqtLUqYpZ8ZsLuYilSZxQSweHu7/f853ooKXIBqd0jfYDqykXEB5x5gRh3XekWdckfSkCxwKYYNh
pnIsP0BufcO68ZAVw2mozb2Wk3qReVcuKcxzNX7OG3GjI5PcIJckGjy4GP28obL0YHo442I4ImyX
C7+yBqyOtsbaUMIB1N2cuQ90yLq1aVISuGRS+tK37zosRt81oMLUGcrlfrbqHctMfUF+4sjmHNsg
xZyw388Zq3fWkDNe5spby/lFIWYMm9q0PaFkZPH4sITFO0YViqPJgPkskyxw6O93ALpMWF8sxrIP
a7FeZdY9sKmDxTAmRCDp10FDqFSu4eSx2fzh1W0ghDDqNcq0qzznMRPgluY2sM4Zm6KS/gWAtUoa
XH1Ho2bm7HDneXg7LpnQvi7FXQrBcjeaiIvdMaae2rHLq7TkNkFCMLsdRQJ7WNXWbG7awrg4VfFG
s6DaWEN0HyJfDAGTMwnFfrdE5AW6oXHVwllJWudT06cvFfq9mYbmJnf0k5xpNveobMZTjGV3HAEJ
wVfy/KYEfeNC5RITeuAYOzaIOYiQcxWw4okeWs8y16LgQSwHcrAW+07XrchveigNkRs/xUGRHrvS
qrZeDB9UjA7VxPom9gJykMN89tOFAZkR5zEShVbOAEiKWnujA1rx6/daZO0Lr4tOtZVzSwLex3Ew
bqDp0bEhFdscA39aeOZYMFwtXkg/SXPpGab9J5GX4TVqKhBWrF4gDUrF+7EmnSw6WuWNo11slAcH
ZNYKTdkyi/extza8p5iKlA/OpFiVitdTe5+jBtktGwdK2ZP1gYp/WTm8XTc87VsURmuxiGqrVVW7
theKnYuHsXygmwRwQvKtjfdqCtQRcXmBvV5jFkcxDdwWoiX2PZ85Hl4OotMsyGM4aLzr8WHtdTns
a1xI69QJMFmL68XV7wqgCavQ9nYRmgoO2xnRFBmDiiMgMgspIh7BiETEhqnPds2T1Y6fcoOFfJ+j
eccMgik7pRYwx5S2atd7R/QEFqZujuxGiwMBZw8U/ipqovo16N3PVTHT3m6uKiLRLmWjHUZ5qnl2
sta11t0iYNupx7XtvekgesO3ZM/7po+eQnEIzO5xnBj9TUY6sErq0/MnKwKT1rUOuWGWgF2Zxu4J
j8+wkjiTfBZfT2U3Cji089ayl+fQJFNssYPt0Ft3jgzR9pF+MeSgQF0xHEjvO2pucy60wVp5gv5x
MrPlElSp4xFLxswSe8baTEBPdMlt8YWsLvyqxEDzCKAFNfuT7Ms7XejldT6Ee/bm+YoSwI2sk1fL
qOmMaZ3C4txiT6jU0XYUOg8pUgW/80LBYHU2JQ25M/zjCHOz9qUpWNt4ro8YyeOFG6+mRgLGgmVq
zY+j43ZX+BECVGrrBBrMptVZ5PVZyERtJ+bG6q2TjbsAuGZJHdl+aB6Jw1V+HpcssCK/Fj1KIK0f
GGrh5DeeRXd3AnkeOoBPCFPbJ1m3Vf81bXpOalc/pZj0N0uaoj1GpoK5Xb9FHOYidJ9eiEmw6D9u
QYD5RWSSbo0iFdEMjUqVjEbJhPk0tTJ/7BpKLhrkrrplcxKkW/ZuO/S0F2vRvhZJ6Zc6SE9eNgn+
O0c1EaJj7n7uCi2+alqQX6B8VroWQgd1UNgbkXdCDR/RWOZOUxLd6jY+CWEXWD5zwZVzRXG7mEO0
Jrl6YQWLn7uKKEY4Yc2mu0fPjqHC2A7kKwVLd57xSVmFqFaL2X4qYcv7QaykRdqh65yjPk1+SNqz
LwQWhERqy6FuDfSl+s51uvDWddku1jFLrIR3/atpGTdT2LPJHW7BUTdXkeEeNbXqBYy+bAcs5iut
Gy/eFGf+0pp7vEj9OWZoJTWV9aGD5B2K6Eqa8uu8IK+R1rCeNNHxVq2uQ9FRJLKhCXtUGvRunZbh
u93aAQw8kCkmz/uGsMkvyEEoziU0sJajabrWocdK7YbFRXrGJwWUJuDJlLx1DNOZ1t05ImJqbfHH
bunkfmjTp9YNxTMrwBAPRnBpbL0/s40frwuPlXnWpE80dcUpdSf34CmAkDneG1b1mo/YP6fmHVKN
hTSgvYEhTLdDgL2Mwyi8NvtnPZPatRnVJ4DR9i5pI7oKVcXkrae+SJmCvRkXhrNgGUtjpDMJ3PX5
uRxo3kQt8Uyk3DcbWdFlLwwSVe9E16VXRTpsOno67GzBDqGaXXbTTHqtIKiLeWUdhQTvtBNQBiie
xzJrPoxiKLCVjJFiKeGYhOjnu8J7iGGdtHXOO8jUmr1wcU6gKvG9kZXdYJr3VWzuYtPxtvUU7zzK
jtVcWjcZpI57ni3Ase1zo6FkziiYSl9HKemVHxPTvi4oXVhS0gkc2R/0Wo8wspiYXwPayHVo0QkF
NQBy90va10/V4J2M4YtTiXOL2Tmc6/zZBt3Gdmxk/2qWA33uenk1QioLZrwFqTSv9W6YKIcMBx2G
8DG1nqLOTg5WWNrrGuzKusNfNiVURMC7ZjhEAXnMMKJmrDEdpSa3kn7cNv40M42IOXQ2MopurSS5
B0Nu7xoboeeEISLrKGg6Id7qumk+2WMbbbicrDvT6qjVSttaHdskMu/HEC6CctaYIvEJOfuqsZaz
2dT5+nLd0h3albpzUzbeeQwpCMthNo4xOeBXAE2oD4O2gboQgirrmoepM1l/dmmyG2880omvhrL8
PGbCl3LUz1iYiZD/hrokKNMYwLNgVNowXYGCxdO0q1qcJWFeX1KvL5+gVL6EG2kAzmQbhACWInNY
LbwZ+sfI8bAZMqLYZ3+xQ7hTndpcR0yVkSRNx9ajkwRwvu6cca0fyMNiczGDCLMxcXT0+FHhxTex
xcLBamS45uX9kdrOS1ATQivLYjvTjICjWj9IKm+IHLI13IOrUNBjYw3AtsfQwbt4vsaKnbrMdKBB
YjcPTqCgAjM2BQgA0GVaJPnzxupmE9c6YAtNT7eT2TzY2Ydbj+YNdbUemWW8ZLwHEQCeRuFeEM5e
k1tab9vivSI/e9v2SkrDVJKzzMPIx2xmlSXdlKyiDhxckrF7mUL5WFhES/ZsfbPUudbwo4UATeuW
fukUUqpmPQQikh4Fc+PGal+QrOAQR42/GcfhvQfm4+t59oTQdgL7w+OlD+njQgoUlLx1kOHynKps
X5fjgJeVFXM4EyrcZzeEwAu/qZTUClkJiOc+ZUIxWq5QjG6F1XG1FUVyNYKXyq02wB1jP1Rjv6G/
/8JG5C3sWcIurd1thT7vmrYGfTPBmzDoWziddZ7aGJzE9MlU+sa29t4Cu/wwldjCMaHXNtRARCMG
SjuwKVj/fC2X5n5YCozplFfIfLVxjOLUiLyv6PSxCvbuspK8HR2hbUs6jrZpXohMK0Ud7yyTJbpb
veRoq9aQnCoemjmvXtHJvyFZ3TYzKFLByYpGuoSbjmgkNfdhMuXnfNDeZW0eYs/qTsO0K6rwznGm
Pd99o7Hr2BRBAgNNjycfne6pgv/OqLE0uBE0LkKpPYCc8daLNm3dBpPKOJDlVoktFp1rNCgYnWlw
oXHPKYVBZB5QIhhd8TUfVdmnQyrgGl+DwXgfxGMDb26g+bG1G9DeUeuZm2LE7N1o8t1LEdAKF21+
bSzTJlvEeJUgBvA+kvwOX8JLamQt5Z1jOdKkdbM52dcYBakigQKb2ByYrPEmYZ8A3w6IXetmOUCy
ELR5yOEo0ucgsyk1MWWvAOR8nTQkvEY+pmsk7Q9OLJ5NWi8IHswbO0t4edMlTyJQpthSIvIjiBsG
CbMqwzX6mZvISNd19bV09nCx461s0jfyGmkp1z1SisVpfK+zahqAbLBdKPoUx6P13BpA0VP2wD2g
EM020VcU86NIxXFAw7xQmN8RhY3ABChLiLwbUV38TtPriD0Ui7wmtPWouW81+VQANPGZhR3/wlIT
7Mu9hNNREVJfN70q6ZrONslH1qfRp8Z274iH2C6zG13pXXVToDAZ+L61E9AlDQEW2GXNE5hEL7z3
JwbhgjyEPTo0wJHJIAGM5npPQITb6yBiBpeNDLaBZ15kzSJDb4aj7hHC4Mb1zYJVZBuPCOE8rPW2
Vm3EEDH9kkhjZM6rsG5RtR5yZ/o0x8j5SqwXq5jWCn3zugGRjfZjFxFNG4YJ0EEbKgVyamCUKaQ/
1QjrHeWNIy1RJ1gcy3FXJF+ZTgfawb7VMQaSfjR2kYnVtIiBa7UZG3sD93MfLRtrhFwdsBGCxq90
cMOXFnBtgUOG13jwkhZ4LBw0wjpRSIch3LD99/yO6POVPWCFCYyvmSAaOqnnJ63nItZIxwEMPXpy
wt9aNgU9oJJf6M77bkwvTsaycUBxMo0zksSQpi2K7k2ILeV6nrK90+8r6aX0BoxVW6XgldJeEBcN
2SHW5Wc0pFgI467bpBmJSRFRPEcC2S82SqF4xBXUGcZ7UFHhws97MmSg7ccF/5nh5GLzLYCYMlbX
lEcXDaGd6O8pfdw+VKnXxrRyqEBezQbkQvo7By+U1tpwIot9Qck5yfsgyc59hWK24tgLOSMm6o0X
w6xv537U/QJP6WUxvQPMjKuoMJZDtljCN2eoc7ivOykeqiDsWa5H43ae6tc6bPN9jLzQrhnnLKu/
GAE5BUJp9dvihpZtfVji8tUDZIw7vdi5kfeBbf55AXeaJMbbLIx578ywlCTjYBxSlxbAspH2fNvo
A+gwSgRlbaXH1sqvgnMrSFbWx+U4NlZ4srB2+Rhds01TZf2xqqw7+NDtnakgP7PT8DpcBsrko622
zIgLWHRel5YH60ea5taVhe4LKYpjU5K1pmEcLApmErwH+a60TGs3sUypcm29hGhYFnBw24rI8HXJ
4mk31Ti+PXdcNmM7WJtK1zz20+3RIoR6N+Bi9jWG+8rQ1IrJPCikHbkO+hGQL7AJzI7rLkaT34lq
B1TfWyE8Ls5jiw+wPXDdvLWm6XydWtiaRR0Se2PY57l1z6xPB54eh2U24qpAvbxybQk9D5xXSt40
cJD4UBtswQSCr5UJA7SP9JeGg/QHQRFXk7E8Sg2dlb6k1rlCyxzE1bBZWDdyT85R2gZHO06fknY6
JHlKwSkHCQvYgWiN+CFzaRxOSf4Fktl2GoZdOud3MZJ1NyJyPKMW0VtTeePW0JW8aD3aPNowpnBS
e+O8BbIGFniihl2Y8F3s6WubmaekgbM9IBtsgiLeBUF2O5Yg7ATPwUbG7ocMq+vRjAyY1NmVZZSv
JXjwtUulGncezW8H9YPeyTcn0EeQWaTG9902lpWDNHzQ/al3wDdW4Vc3Le6zhS5Zo5rqBksda/Ke
vCj+ElhE4RgSdZ038VQUIiHfp49RujDfEN8AsCzhbkJcpyfO1JhqEgMlexUNfQ1Gwj2BBcCmhsRi
ohCn1mBqY7EN0qURFKVtQp1wYF6P4Xw/mjEuoejVC9HsLmkOUzPyIwKTdg4LeFLS7E2A6razJWL8
2bUPY4prvJXTSZT1EVIi6hz0qT0t41+HgJl/yLIjotFxXNtQQYSEgKlQ5+9CwKjKDNq3RnnBaurB
YxzPpre8ziitV9jijyVJR2eR2N6RXlXjy8V+ZZkw7Gce/lu2IfddJcvnTkOplOouTWklsyL55mjC
l+FtghlF6yjfa5XgKY/vrUYTd2Bpbebkpjxh+gFIRZQIZv8CGWlO2XhOzUsRUq8tiFtPobc8WYlR
0slBml0hYFxFxXSjmX2xLoWs93S02pvK8f+ZDRt3mKJCnXDslTmnt2OAIq72ZucU4I30f33xjD/E
tjmCNa8D4tvQTdv4OSDaYGCjxtHQzpm1rYJ1HD8oe+/QujTrQf2A+xcQc5ZmM1ctkofK8LYFUloW
mPOhSUGUGDT00MKF21SL2IkR6rfW63jfNCmBGSFEIxGbV0lFOEcyUTQ1WoRq676sqk0NMOnW6msM
03LaeblpHo0yIwR4dOir5qH34M7aBk2ve1v3U711AWT/Rf6a9P4Q+e1QQBHC0HUVZGmbP40eNIsg
WgykuqR54agpbXkpg+iYdFr0yaLtTb0wpK+X05OvsMw8N1n0MbYT4qCY7brI4prSVcE2SQOM7KOm
npmbivmcgm7BBRTiquottKnUDr9FSC/wxVCqHiIiZ/YY5dvbyOYPvQX/ZpYgRlLSba5ZWbwaTfGl
bcZnoMwKDNjqm6kZa7y7dHJ6PXkcPYmmryPHLe/sjSfafrfMpXzoNGlvlTzRD9Gwr0yDl6tR6eV9
loT37NrZ/FHkuTYiAVCKqW8VO1V4gG2VsYcBxq9BVDzb48qpCemQ6gf7EZZZlWTiCtG/SrDBxFOl
Lcw78DR5B+RoDjpxQz15uZoGi8VIWYzrmn2yimYe6D5ADlz6kBp1xeIvd/UvcH+9GwuZq0cmwimI
5kNO+MO+lmQ3W8bkoQQOX0oz+qoPg7udXGhZbYbILlSE90Inv/xbIGuWminE5QHUi6ZJbHdSnhvB
WqyB0ARfRfmV9t9yJmsDQOrsEEEQ9H0M8N+9TAEwH5AH5TmyaOAAc/0yEwk2b23FoI9g4OA3kNff
/pgKW17nnribMyf6zMGBKO+ZVY3xMWgrezNmFUkcKlu9LofgWHavRPKcdRRQe0K/4h1tHO8V2CpL
8hm5atUgR1jarV7xcPqho4svPeiStVk7J4OY1jNdIPTwentDh9zdjJF1QE5nHWW1oMi22+ISDToa
n9784pSjw8KeXsysGnqU1d+NeZK7bhDTZoBOdrs0bxBTrxmfOaEFxXLS9bDyvRqxADhBUG9lHd3m
g/gUl3EK2wW8UaREC41aOtPfg24JKfPk2ujexEQDszWah3SpFXSyaqlDQh8HG1J/FkwhaTKda+WF
Xmak0KlGiCIll5UeCf3RbmHOz2iuN0sEc9EylvYKollxaQeg0RWO4k3jJIJN7mCh3McwGJgjrZVw
TPED1On22+T3H2/Tf4Yf5eWfmaPtP/6Lv7+V1dywTup++us/9v6d/1/qJ/7nO378/n+c7rcPP3/D
D9/Pb/z9Ezev3esPf1HJE9182380891H22fdt9/Nsanv/N/94v/6+PZbHubq4++/vZV90anfFsZl
8dvvX7p6//tvtvHdxK9+/e9fO7/m/Bj3IC7it9eff+Ljte3+/hvWyL9hYXOpoZrIqXkbMAmOH//6
EnVA9U8E/Fq6YxCbypuni/7+m7T+xjvXIETMNbCu2Q4/1Zb9718iBskEWuGChTFJg/ztX6f+w235
9236PjXe+paB+e/IWMvypIWfmUeRIzSoXP2U81lAvAscG8HA7PWbqRTHKpt2NDKPg5efVA8gxHGF
03ITdvMxxBZj4PEQkaR45JwzGubFlS5nsDvpV4miQiLFmJrDYlh7WxMskVso8bTVkm5bO3wbv8xC
RVHTD6vN5yhPESuOOyvvtjOJVcSKs80XR6eedjNKcZ0CR09K2kDel4ux1pbiYput77bOWf1fHbOZ
QwV+DvTWb6BABubtxOKkjHiBeM7ZdJyzGy67ouiPhodWLUYiaqeHAikSbi/fsUycDG8Ipzg8gl2t
BlD/gmgT1EzZ+p2BrkOswRn5lGfXap8QQ8jglTpyRGNCkYafaolMVldEHU0p+g1QpJX6acOiDBN1
29Sbd4Y8jwbhGDkadP4JjJZvRDTs1PdELlJcuRwXNLMLfW+ATOwq9i4LLNpM28DoSS7KvvbFjAWe
eWW6HpJpBxRkizZmpU5PzJkKbVmrO5Ck2SGBm6NxuNm2KIaHgLs4F+MuhCGvjk/vOWnNPRPhhsaC
mGTwr6OdYobo/JpUH1wUtkZKV8iNTqa3TjP3i9Nu4Ryz6EMyRle/AtC7LI3v5lRgU5bWAyRxsrHU
AFGn23SdnzhfLQp56lLTNdy6FuMrAlUs9X0Do1swNCi9b9UVyHooXeoKuvANvOSwBLsAP5WtGfsK
SXADvlOCNAqJKFJ3Vh0oQD3wbc1K3UF1CXQAzOq24S1d2e0/T1TdoFY4Z4AwO/xZW7QEF+zOBzWE
1U1zDC6j2nwZh5aJFJbFTp2s4Farb/v2a9g3jHHLlN6yv2+3ZWHSqRk3I3XjOIlXrvY0QKavKByp
b1M3RdJ/CO23ISGekoWmOt9O6zeFVvsO5C5aAWd1yQAYnBuN82953oJ6GyMmrm1B3eAsoAvVQ3qC
MAeElxST9EtBhg9xOwQXg8HPX9WhTTww8lsPtN2q4fbtzPN5B8v7aOrpaQywhNLDQZqwGet5V6jK
PQkBUdXiUSQvBHduUzc0VofNqO0LzMQO2zC9JA1vaDcv6nsx+aGNJaCUe9tMX/oaxTxyDq45ZeV9
Vci1Gik5oIuC70wr6qoMQdeIDy09VwcnF1Z3Yku7C8LUrWemB9tkh8n9UBdZepJ3UePHmEVpbIOU
Be1Spez+AlzgHKHLLmvA4eshlHEItIunu04fd0sTHvEargNqWoSirLt+OMJBJVtSi17VZYljsVZ3
Ux3UWHEBZ/YeLERrDkrdB3X3HFKaVBMhvKZqhs5q3tmzfRZOTA+W2YgTDqZui+cDuCDK4rzxZ90+
q4tMfsUhqNhpYmFFG9QO8Yc6Eyyou4ZKhDrCJMKh02Sv/bywbzH2mjM/WXOzdUYeQx2BGSxQEd6V
GX4fZCxZm331Fuu2Ch+wbBxHb3hYSNykCLsZeKzVTyJa9jWsYOr/PddMWp86rNVRgj+SwadZ8xFr
rq+eKnUl1ABBerBVv/3bbeFJa7gKOQTMqsXwP1r7iTJ4RtOk5YAdJhuXOQgddbczvW2ShFeSRypx
OWj4kBVZR4ubvpYcXh6ec6qtZouP3EhOIU9iAuXTnDgqvMhm+EWN1IWtOoWuo5uhIJrvWe6BL6zx
r75VGTGtMEYL5iIgL1uNCW6iQASMCggdx8PsZjCABcdc0ZZN0ebzXJnM25mD/dflSjChqJeFx22o
GcN9aKwjkkSptB51DGgZty1SE7hp7Gtk3w2FAXI0CHBY/IreG6p0ZlideQBZ4NHl4fai/KAOZlHj
khOv2c9OtKYj43ZgtKhvs2sgmhFvIP6vPkAvrf3SobKwbmYzp8TDwj6DA5DlrxSLYP8w6CoKnkTk
UMPZ6iqgLEzhc/CUWMsxGsznOhseyiw/ycJgVVmu1M/lasIM7GdQDHD/0IJyOcww+moWzKmDsY/C
+FjtUm5cKBbF039maX9MRX5SVyj19hWFSbsxni164+qHSV/dY+s4q9PUBXWkQNtMA1XT6BCnBj1M
ZPEcnxpp6u/qdlRyejDb4WFINm5d7pdpemib+SIHoA4TQgrWCIiyTvpAjgoWUzs5qSucdTwBU/cA
AhNXC4ML/Z5MUr+0sbVAJlMH0Kh5t1K0MqVYYx4JxrtvFze39l5+IPRnHVrJSY3boI4Poa7g9jxM
WIEi97NMF2CVRLQyQ7Cs2muutRE9Sh1vuehadqKZe6ezoPh/sJrdfZRqRdj+vKL9YQH8/8mSV2cp
+h//Wlb+Ycm7+iDg/uP7Ba/6/t8XvK7zN4JSDNf2bB21va1b/7Pgdb2/IdFyqCmxfLVdh6/8a73r
8kP8mKezpCUqR2fJ/e/1rus6kgqtFI4nhbT/j9a7PyTCWxa/HE0ZG1/D9cAaOu6PBa1ej0NpY8vl
PR9dBeNIVaE/hPXyz+0Pt/LPl9U/1s1+/xhp0x91TctyJafzfd0MYQYFkYUeB4lsx57eBFCPbSGZ
C5y9GcByoM+DZeC7m/D72v77tbz+p59qCT7Rgr9jej99KsUUWwb60pK44GkkliR+1PbPXjsdSfeh
mh0fbLujSxXVB5pHYWXsPNc6h0N04Q6gfKnntZf0j/qgUXDTiYLDjOLFL32PH2YWWATecHZ88rrw
oTTqKw1OsOO0h67Vnn59ImrjU32/J/l2l9gzSYvakSEd9fXvyo5yRHE5eVO7G93kQy3sLBJ0kctP
247cLZT2KyNDLG27/FHOFsZO4xaGLGllXoyEhHISk8zS2w/kAd3V832tQ050tvhQjkuJrB992xDj
k539ZrJu9eSO9r26DHqjCNYLW2W73NnMqKwurM1fnJy6Cz+fHA4VScPOFjaW9R9PLjKtckltpA2w
Fs5dOd4E1IqIwTXs5KHKjFu3TN7BiZ4NrnGZZT7o8hNVzN1As38wq6scS2bjeKjAqr2uYthS8gQR
D5swTpaquhrdg7Tt80AMCmla9ef4G4yeRcVsneNpBLmQfCb8+fzr0+Ix/JPTMtRDxdPvCFv+eFoa
mhonc7hnOBmVjJ0aBBEQ9CVI1Otkf9ZQ/1NjLnC9hbwmjRMo4EtnHJIgOhumkLAY8T2P+vAXZdg/
G0uwdcDPONBHqET+eFyid+lUsVoja5QsUTu4oivx+dfnriaN7++ohTJH6Oqpsw1bGt+q6N8NVzEn
kBKMpN3FhZ8L99hjbNerhxbvfJbNoHrlX9TlDWbKP34iVWVD8KS7lBd+PCm7k/mcFFG7o9Xp5/rD
sojPhHrfN3lyN0bLVs7icyhve3plkc0aN7k1Mu9oLMaVVmaPdhzfQ5nYly2o8pC2+1DedHF2sTKS
/8p8EwTJnZdbV155nc7mzlJIRzfceqFHl2h+SgkrWJlWigW0B9BRv/36auKd/5OzAzMheCUIqsY/
143ZNKI4TLVmN7jQQ9scBlGhLy+zYX6iQ+lcjYDE44DEldzt0A+aSL3c0d1G0HBVI/R6zMnFPZax
MC6RCeuf0qCvB6BFo6W+msUSbYbUfAmWmFzTDFFEmaiQ2DlM9gV67UgUBn4TCAVdUzks9pv3Loxg
7fM8Fi4tH7vo79C1fbYHUqULqBV+0xTnxZHXUdYwnr2HyLNGxEOjswIHcZ6c7ljayGOTMt4t0n0Z
ZvcDvc2e4ImcWAVAOYb7WIHP9Yb4rgROgqeJjUvevibUUXwbVCf5xTOkA1KncGQ/WZQBKvAjtCWv
RxukX/wVP0MTOdka+GUCjsJ+QbHQboaiherK9oCUo9c0p8dldHejk2Nadgh3qw3IbnCzrW3R5C9C
24HBOxU26JuS4Eutny4u2i0Chp03OqvYn4jIpO6KBR8vxgaOOiMHkTAyr4SvRG3b4qeI35M+ee7i
azGMOHtiMqeUE7WWT1OivZSJd2rhA+GUJZpIzWnZVD2OqH/s8R3rtV0F96xd2aBSIDKyxx7ZKpWE
/Ca92FFZ+XHFJyVOw56iqsSKEFv86+u2S/Kd1O5ptBCCIyYGQwptawJKLwe2BnrcH/O+swiVHFbR
DAPdaKPbICuebM3dBCUpyLQgV2GHeYD2KFayAoY0dsdFdLskqY5dQFDr6JRXU4WhNjVsl9zRRyyZ
XtLoW50BZjf9SdMLvJ0U7md890io0y9o4NpNHWgMNJry1l6l7OVl+ToN3luae6dSdDhjeuBuyAd0
eRORd0+WlG/Enwx7ulvIAVjJmDB0NbzQfuEF1es7qcnTrx86T03PP89hlCHR1DtSsnL+aZos897N
BvaWO/ZGkV+OxQd88IMRWzGKSB6RzLyE1V01iStRY35x5hjBOFY+wvBSlgHIugGflLBeN31qrpu5
fJbgetdAY6jdQ9FLilNO3s6aUEdjKki4d8X9MvWXQEPH3JtQyVoAu12fXIesz1ZlgQvGyD5PyENw
jMrNgq9hEyIkXwswjkWnP4694a1aM3rVI/TYbctrRQyEtk4YCUaj3Dtx8rnQuq2t1W86LW4ahuPJ
CdOPPhnpQVQu3BL9czNyTedsuZfxso/TWG3Db+YRB1a1asy73rapcrAtgmk97TnWveZ5WHGGUzOS
Bk5SODlR2L3w/U2Io6iLhfXKy7I34uzvKFdAawsBwxE+MMMrRvmoodg20QaPvKaXdnHRUXA586Z/
/PUNlWoZ8Ycb6lgGugXeT7ohfnxFzKGA2d4SaFGb1ad8nO9QkK9r90hPAMNeSraWNS57WBoHMiFW
unci7nWVu4jdnNE6hAnG3tq19jWmlF8f2bdP/sOReRblbZ3/KDr/eGSjdL2GWjdWRLd7aFDmlI2w
11dWnxobCtS0Zttga7EWGFA+TmRAoMC9ipuIoVkw5zcFZvElORRmhgis2xMnceOl9nNgYH9CTbCR
BTFvS5jhfBmee+TJfpvaaL/Z5oJgVKkD6M9/fU7yz17Itm6Ykpex4fBK/vGchIErruqqZqcvibWJ
KrEvE3da9yOC9C7LQDzO2w6FesAiCUNmCXG5TF8077kmZJmYX8ZgNNz8+qD+ZASYVKXxlpqsSv5w
TIC/rS5DMYG727nQCwatBmIkZPNjLuYlDqr3X3+eVCf50421dWFYjtSFK1EM/HgRpFdrxGUuZO6I
8q00AbO0hnMQrQboCcuWkT4GlTyZZDp5RrH79Yf/ycny2Y4QDhABNbB+/GytbJNsikHi9BqqLHt4
RFKwBxp1bY4RIklzKv4vbrmt69xx2vyE9n7bxHy36rNoc3o1ABgqz9VHGxFZCee6gf6fLp3texbR
bpNqPjDzVxPpntmuJaGNF/pHJ/mBPP2LddOfXgEDbKfpObqj//xY2TUJwo3HEByQCxVkjbIyLByq
dN45iea/2OBK/c/uNdYAwSYfZrz50wrU6zO7Cwjd3lWW+Ixk2k/G8tpgJgEj8r5YOY6a7BPKtk9u
Hn3ppnhfwSJa//qeG+qm/mHAOdjsaaG5uD5/HnBUv5ep0epd2owKNgGZf+iH9zTa0+7HFGt3PYQJ
/aq2Qes42b5vkycnKV7x9IBf1WtnNSTJAnSLnewscCLR+64HeZ+62SfsD2gS6UWYA/7csCReZqaY
jfwavfTFiGdnN4VQy2KDiTJDtUxTASUQt/3XJ/lnU4utezqlFHqEf9zV272G6CGMeKoq8x7yBbYf
3NDky1J4BmSJDKFUFHmzit5M0V9YGzzYqFx09CP4us+lJPXl14f0c52B9wlHpBQtlpCog9TY+G7k
O4GRWA2hFOw+UCV5tO+89kLo2FWSorinqTVpHKQdd3/xuT9v5dTnGg6SEm62KjCp4fDd5862FmJ3
wYKZLd5Br8tP9X+TdmbLbStbtv0iRABIAAm8kmBPUb1s+QVhyRb6vsfX3wGfG7W1aZYYVRVxwmfL
kgUSTGSz1pxjRt2VS1w4ytF4RWtKW9bREVn8+xLAQ9vEm5CCqLFysnPNd42my5Z4jhq3RrPVgu1a
YAXdfX1HjUtT56fryrP1A+Z2BsJoJL4ki3/6qIkgxeTfIBRhPZqOEBhhDaqwwMEr34ZR+15Z5qkO
EUVLM+TkrIu1lfftqg/C205AMiKBinUVPs0Kf806LUQzG5buK2pSSH5Lt0ZYjOAu2Smp/6OW0XtI
525hGE3tWt5ta6YvesPWr8AcP97Hmk3g1lDflCnrmoeKwwiS16/vwIUF1DI0wdbT0ubq3Fn5YKzp
72UdJv5Y4RklSa4X5cmMgvuvL3Np6H6+zNnQjdsWexSalg2lmYc0i0poQo/D9NJ2ySocshUtIHBi
cAmvrBaXxtXn654NXQxFDrZ+3p7ZdbTKxtVAItQcO1VEOy8b1oFdXbmhF+eNP+u/pMnvaH9W609P
Sy9VPTCSGutrTrSUWQN6CZ76kROuvaGKj2mZrJ/buupufCv/PiCnjuNi28HBZlD5D1/fd/3C+cLC
FcpZFZms4H//frD6IQx7tWCApxLyUEdcIHOUVCAcU+dbtDaBiql3UIAtYYwqSxiIExYjm930KICs
zjNbE8+hy1P2uyBDNNbTw/z4A1R8/vqlXpplPr/Ss5Utb8JBD3y13AB1x5SmrUY/OX59ib8qtfNM
ZhsON4Ll09TUeZh++mwyq9WHqZAFPSNcyEW3qBuVikFcnpImuwe4/QANcysj7yB68TswOdaA+6MP
zAnDvikjf1WUaNKDP5lEgAkG5OAYzMxqegSqQnxFQDxaaXxLyUhipXqfHyQCzA6Vcff1O/mr7Pfn
nUimXVVD5cXz++93Eg34qvUh5XMttB9MON9MBSu5DmHeR9QFULBVgves9lbmVBF0NP4YnQpNiaCw
U0r1KCz60bV+5f7+p0J8tjOgBukYOOx5aZZ1Np/mIUMxLrJiYxTcrDkNKkAyzZm+hnVcy9sqHY82
vBnXp3GkiII5gNBxPBx09O3+I6pCXEWTszZx0elGVUCm7zpktoBQ03IddypH4I5WcGBQDtByKsWD
LF782oqgtmKF7dD+kqvzQ2nrR1IPcrev+FvfUAnNVvFKUDcZsLEsHEG0VGz8lEX409aM9whqh9C9
bQ8jSMwuD+2HaaZAKAFSLAoJzSVjggKAjUUlQeme72ScougEClKO+Ikqq0H32uNnNHcWUKEFYWsn
K6LkFdNCTqabxB/1NekdqDDVFUTBxK1RV65Nj0w+LTtkc0IaiQ75BiTiWmnTV48E5qLNngJgnAvS
NfHhWNzJMo+AhaCnmIbiBvT3j7FLECj2W70DMm04PN4VmyOcGsmAwrdI1qbZ4LAnFITokEpyS/PZ
RakICKRF/eGbEJ6xNwdV+YsM0TiLTnqLzTiz3qSGhQtNnsuUlSjBQ9ajFHGYpBdh+x0uAAZvyKVu
aPHr2lFEpLGisCtku2MegvrHG04iSj5db8NJJDJoAfB4UZWz05DvidmVmYGEyj+8SdyyKOBa1N+k
qRC+VJIBlRTms93ipqxftMnB+SvLVz/M+DgtSI9efII1f2j6usARFjirfiDLTpA8iTERp5B9Suku
1J7y5nfwOzEkolEC9OIzKHK7fY1583GVffi1f9KRKYaYqwWJp9Q2CYX7npQypxJiqCsQnq+l2ZFB
YAH9k3Bbgl+aEYGRCqKTpoBYuvJoX5gIbVXw+NCVcyjpn62Vg0OWbF2KAjsrqspcX42RwnYPkMcw
PWh1dAeG8ka0L9SFH20zuvvZxCmdGh6hr1/In3bP2cNMJRg2sG2jpXPUs21+zDAF5RwUG0y2LxyA
rEVYjLccfe+6ilqRUZtvtPSegXc7/ndfb7d10a3NCUSOSRV3UDqAJu39SFgYlsx33LK4uhI0vx3i
cdgQyWoopzvH6rHGbIvA0de1cKiRaOauLHR9bXf1qzR4GDElLwi6fguotiw4XMB8iLzlZOnLsNC+
pTjSnP5XUU0vpAZti8Zfo/n/idXvUcbmG5Kf14J0OJJVx49HXSrfkQ3gBDJnnIC5KNIod93JYRTl
BD7jfcowoMT2vmuffWnsVNWF/Q97nAe9w35JZ4DO98gLyrCxirYlyN37ZapiBScNcWpYPn79KVw6
8dno7W2oh9qs6z5bF70oI/NDxbWTayEMdSkPHMZxANwXlXnw2mCvda95DnyqzffFgGd0+H7lFVzY
JDMHYrCfZY9zVePfa4205aBEQUnaRm/eB3b0g9SmU9EYT1pXYsj11hAfHkRY/Oqb7Mp517hwurZ1
WxfCRCRpmLOM8/OKDT6VkAgK15t8KlGLE966pNQHYKVT79R2ePUFPsEC2I5ef4ShvtRgYSZYDBf1
z1EliRQ+pvGq1028wWPmrJIAhBmCERRWhv8wdtZHBKDfRXL1kJsp0GcBe6DWntHcHSGoODDl2g9b
KR7JrxMHzxIPntpVCFbIks8i7BKWf6xKCtyaYu54nDchOhpP91aAZscNYTI3QhlJ1YEJS7DRdOUJ
vVRsxOTAFoCtDM3FP2Pn035mhJ8zOjBSNiSxH4l/+lVhYuyESam+zn9YZcVgLx91k47sOH2ffGuv
+MUMblg5xSEcBE63JHhLuGlXznOXPjZT5UAhqdKoSGnPPra+FAQDyXyT6mC6oKiSLHCK+mAxqLe9
T9bP10P0winGttR5G+RwNxAA/Ptyoi6KtgftssEEtJvI5K5Kay0dca3ZOu+Wz2ZELFymhSXH0Cz9
/ATeBE7ZRlWXb1SRLklmOeRa/Bzjw48Jjgf68ky46E0rTCK3J+OG2DFZ6QcjvrrPuvREWvMultkG
m8tf+9gYLq4Y1HxTkD+28EJ7XQ3VXQgLs07vSLS7G/MRHVzD4hl1V1oWl8qNNsdF25wLI5Ylzz7b
2K5s2jNaDiMCWCAEh4Nu5SdwPhj6tdvcqMHuJR8ZgeGG11+5+IVzpI2CBNHhrHP5q4bdgvbNcewV
m8S07hSScJBDE+QprEMh84NiyEdRWo9RoP74eoBdfNPoVixbtzTJWepshJk9XTAFit5G+mirDPUl
JCwnwoNthYKce8yKcFBX5jinP8fxt6+vLi687bnah26G6gvqrLMtgQlNqXAGj8dJ+hqltealLoFY
B3UAqICkG6NIYI9EgLNjaIh9pbtwM2aHUrfUlPq1meWqaGYOagHNwSZA1myIQtdU862asg0QsPwG
DCIRAMxkattyNugdSAnV1pIxLq7i54DFy42J6cSxlG9D480fc0BYJFKl6XJMRnvZzfm1WgO9VYJw
/fr9XzrtONS7UOVT8cTAcbYTaXwT2AdEzY0I07c21PexEQHKqp7pPMUu4prTUIYn1QD/ZccqNTDr
oVC9Y1DR2xUnvbJGAM7YR79+WRc6KhpaEgQzjmVhalHPiidJMpg6HhaehFSy463FqR3Y7BDufjfW
FEJ9zXgjDjZbamYaLHR2JFmfd0ubBtEqHb0PmI43Zpq/dD0d7fEp4MenoX6MDG1t2Vbq5i23EvbK
Rq/7V8hMZIV1zatmUSoYXsqxLSC0to779bu6UMCY9xlCWFR4BST5s6GOhscvZWtkVHcJ1DNbcsLz
HJT9JJdxFUbruI++WQmS0o57riWcoqFgB7PY5Bv88hdoY9OSosKVm33hCdQ0g/0PXngLHc/5nJe3
Vtng8s02LXW2RPc28O6Anc5sj0Bj8Ks7P0coMC7ZrF8rI/29CROqamP/oKtjYKnT5zrTp4UWLVdg
mh0cHnufwPlfEPK20tR9j6tKCzh3NNauLs1jaornhnxXXueVptJfhayzF3BWuSgpOgawF/NNRahQ
qKF8D1rY1Uw7MGuswNzNutSvB8Jfi+q/L3neybRJsgcVELP1IlUiQs0UZ0z1eX1li6f9NbnN19EM
XXLSYHqzzja4gFws8sy5tw1pOrbBlDVE3Fa13ZvKsEoNi5Si4Zvdm0+EF7ykYfSz6VA72xJSwMYh
ZXlK8mcTbTNow85IX7++C9rFO6/bqobGSmcrerYD1Se7tWwtYs1PoM4p1rEmBwyJyqYOIO54ykoN
lVXnOHcT7hON8EdpupWYm9v+AULR2qiPaYbOuX678sIufj6zyVVKjc3xH7HSpzFZJF2D2sLPN2Wh
7LNW3BcNFIqQzICh3Bnw0opqP2bmUqvDp5IgW6eOXvP6frDi54qK6JVX89epdf4UP72as9sUKUoY
BPRrNn6IdMBhC2YNNxTQV4G3z0fLFZZ4plJwh2xxj7FtTczJtgyLTXn4+oVcHE2Ghv0XpSuShbOl
kmSDYepjJ0PE9BaM+qKtxRbgU+6fEq3ANkJXG8HD19ec39u/toXze/90zXnb+OmTaLQshZEBhb0k
PbezdXgWrQuYakF2zf/xUmcPi4f5lNoV0Xw18QSY75e+BzCke9CvNsBm7e+Fd2VqDqsbVjXrbM4T
RluAVZzZYyRNLKCDuFE17KsGeWv5U4QaAb3TjccahCk8Co5KWr6HJTYk0mpaD/5Hkr6qnf9rkOZa
TK9s65Yy8p+UDst8A1v1649An3edf30GaAEpdNu6I+2ztZhU59hEdJhtEJJsB73YDJPcKTFOBlwX
8yTSlxgwLfUQKBvZyV0ReKsx4eAGq7ho8Pzy2MKBvYsykMDtUvBMjSZKsomnPiHvBXR4tFY8D+8z
hba2vbLqXpxlPr38s2Er+7hr9ZQhZJn0Dik3QwOMtQNZ8VuyMVd+M/1vnhNmXIPYN+av8zZ6NNKG
SyIvg9Cp7Gc9cmGT8eXV+0KIIwphN6U/kMfRtdn+r4bE/KzQNqZhqFJTOB9VNVotNF280XDkpGBZ
6QpyjOa3x8nDFgtRIJlLLuZ3CtzLsA12Xw+TC3MmPUYIPnjjdQ4xZxtJQw1KRJxM5r1p7WytWwKI
vpmUa2LjC58mb09FS0fNRojzjWEQhWpW5zw6Xd3u0cqtan0dS9JcOQiPhHGDm7sy/v/etc2VJ1Q9
LFTz2fSP3/TTHGTkVh81kkv2UA6dAT47iQJdmy8Uv9wENREuk4XVJL2zA8RsXQ8pxD7KeFhV3dsk
xtXX9/nShunzyzkX5uTpDBBpuNEcDg5FSYGvpNgfZ6fGK3atLsEJzsdoiHmdoy5saoxFvf36NVz+
EP7rjpzPCOSbKVXaB9yRvrwV3m0QvdoTh7ehWpc6ZW5oTl9fcC4E/D0L0V6yORVwUNH4gX+vBB21
TuKUOKiB7p5Zj6hPs/x2UGi7NCao2xpNC8pabSNSA64Qf3RS39asj0VpbgFWPCni0euqEJti900r
TNutajoPBdknOAyM2T0wudAQ4J2Xu97Sb5vSvtUnaL6xh3BiqntUEfQa05EWOtmOnQyelcR3u8G8
MRwsRbEKnd4hDGjWqDXjYxbLlSrIDyRee6+ZFQy/6jnALwrgx01EdCpaiOuNcQgFMfDpE0U35kJw
CcAYwTG0eH+82CZD3NhTi6CDAPA/rcInI0UmGhTBKTXUnwSxvgwBIRq6ZlAUhltsDepbER0Gmgwb
0OYollp7p5IMm7f6C9mjYteO9uOIPnNVqNmx78dh2UshNv5wk0QgbOM6uJn6pjgEfrJo2yTYc8d/
VX2EXjp4TAWUEmUU4Za8KfUmmYbf1kbTox9CMYP7rrxPzBj+VvlbWo2zZp7JlyPg6EBJ3m0znI8V
oCsMVM5VBq/NE41P1XCVeelPGfckBFDflkMeratK3BWBAQMkqd7KAQZnGQhYIKW9N6tmZ9aacktG
6LfQw90MSXNh12gbrAHMRVHhmyVNZoy/lb3xhpb+UWg+rD0RvQ649NDK4KLlwAN4s/6YOGDVhMdr
bqQ5I9EQYIU8vgmOAActu9AmMkr4Os7vpjU/yvZBkpjXxnPlfCCAw2qH3J0GEtNyC/1xHppu4w3b
dhq2nWG9NdqLV/K6mzjZeAPHp9Z2TqFHmz6cOphTPYa2BF0ZYwBHLExX/cNThgG6jvoGHeaZhGUI
Mca+VfLfReydmi76mXjlm7KdIcNVo7hhbv2QYfga9E8BHZqFmXE5P+TZl3LkHsi99LQdeCDGCpc1
av6Ihpp8UfMpzPlCJexJyZrHUPFOZpgablF0r1pBi4R8RyAtLSLXMTb3qqKi9KVDLSDBKQWfEQT8
cSGwFWaNEdPuHukCxbR9CeqggwcCHIw7TSHfCB7G0niMCROElgGWVevdxtF2Q6/WizRvjD0U8ADN
5MLMm7sYKB2HlmidaoyXMkWNo5KwEybhq2dqRwgz6CYrKKNxghy2pk/Z/KGkcV5ECKrawTthmUR9
JuYSzx2gEWQB/jLEte3yNYwWGoELTvqPrReQ5V6thIO6Bz0DkhAl+wYPEjd43L80WXs3auNKJUs5
C1VrJTH+jgPDv3dqckrTpN+VoXfMG/uxF8NDJrTH0bBenVPbDf6iYkCZ0KGiHNMIsLtbMnTfM8mh
XpHeG5l+i8aO36Fx7a2SoIqRE687ZfVzbmGcNN/xXK4EJW+thAU8tP3NHzGY8OiL+qRQs/ueRfXx
O/SsloM5Ikyt6b+jyESjWUKOsqr7zv9eoHsm1WnYmr69pwj3HIIOa2J0/eROBqCHFn7CEBjS+FFx
uo3VIDjjDHxim0krl1TXZRUHt+QD7qWU26JTsxsRZgfy8DJXH9VhCakQXM2pslJ/SZM8okilwhRF
Y5yODEtUPnYq7PWUACzsIhuSqz/elAp1FigNtJnQAKi2XNeaoZBicadHRrPsnsTWakuxTNv64GOg
l/GxTZOfydADc7XTkhrwBse0imw+1dYySe99k5wAzXapc2gQAHaBHR/znoeYTIc7NdKtRZ8rp95k
CJW/h0674enLFkPJAoC1rfvP5KH7uIGZQD1/dEl3+sb/f1OYPoGFIpLzB/FGv2CrEZ5BfsPr7F7X
3miH3lqjsrIM+Ly6p72IZsCo7qxkqT6RuJysC86M0rHeK8d+SKk1sAEVzDAjHwxWGhliXQCNzomK
dA+EPK5e26lboNFb1HV3V4S1s47HcDsU+rRqpE7OYjPPVuQvBfFrLAMKFWbVrbt6covWYm9tO8cu
Duklz7PMMBgllERyLBiLaBboewbhppH2c03wpGtrEFr0TrrUJ/0lzhJgtsHSz/m5ssgPk2zHbdEP
p1BLl7oYe572+N33fdONcG2jLug3YMqIenIgMSgtUZ+9wFeu5zBx25ojTN5oWM1rRyW7HDcx7rMQ
euUcCA4952ZMY2UVJ9Jh3vDt2xbMzKKfeMBJNSF6Mg702eBUri2qv8skgvRZil6n5xlB4Q+rvQ2m
MirHj0mr4B+ktPLTkTAgW6eV3gj5q1LI8BklTxblT/qq3UvkGT9yJfkG0BvjlkmiF2kD7GgxVjP8
fO5f4Gfvqd8+FxY/Aff5XU95+ETxWzquPcyuFHW4zUn4E85wg5HeWtR+9Vx4OINlFiYuaFRnXRvz
4+a2g3VDxvBdDecwyqOjTuyjqmX3Duj0FenhHd01kpfz8YYAC3tlKcHKxu0HyEO6PvJ8hOshMjei
adv6Z+4YAV5/Q1IHf1Bi46WgVruN4ILHXfFbdViROtimC61dFVrbLhtd3yUsTp0HxLxlkPuslcvA
CD+kgvIhEAUzTO6x0AEqyJv4J34JciAnoa01TPBWZ7CVJIxui1J90RdKtAUi9WMQA+GjTc2Yfkc4
HWAAcZRVXZOKCp9/3CBreOvk0C37pOqAgnli14fTATPEeLRGm8VRpeBqq2taXIhbq+o+gh4iIjyk
UEezpQ1st+cfsal/HseGIktl/4bWvRMwqKieLzAizivsyldGNzNfcptsgr5e2nYJOmHkwrE+hw1Q
xa6E+pqSpYQ9QRlcacW3VskjQWwUka5R7I5CJQW4r79VTfXSGFAeZ1y+l74oIbNInacHra+f/JrN
VTyUq3H03BkykKYhT9PUhevKU8KlI6MncnM+eh6WpQrY4NjRPtmkapGzxoerbGJiRVty9JTkKM1U
3U/tQcuAWFW2sctofsBid35bSbCc6R/4S8j1bNBKVGP3FPipg8Jug7WQhdpIrbWawDllKzzrGAnk
y+CIC6EMSxnkH046wP4DQ5yOaQhD3TsZRbrl+AdKINfALbXDup4KbRPiTFxVkmwdbV5GrNEniKT6
nXJoXPaisd3hQxZNc8JXhSLIi+MtQD/qOyUIkb2YAj7rNtwpI4uYBJGHAKklzSF5rYr3pI6VpRfC
QtN1UpYSIinn+nbeJXdEwPGbS+u73ifQ3QuAUdB0DiYm+pUzh14Hescuw7q3wlS48ZT8ckr4hSzT
H6ZJjAvohYa1zSXK+s6MCHtLZEJYLIZk+rDh0rCGdu+Z0cdQG/3SUz/MwgpOxPHdNOQ3p+iIVJyn
u6kFQUbVDqx6QWhcY7UIpBx3BtAgRiAfhBwSQQWQbVd7ot/TElW5nFDvLaYsIZrJeZY8c6hZOmLg
huIUpohwJthrANGKuzb3mq3NhpeUL4fJKzuESJIWTpzdzNQRvZYfwvEeiy5Amhn9UvvaWmDGo9oU
DGShWnunivd9Cs/cJGKPXNpnOt0RTiAUdhw6QT3dwWg37oruQ5H3XnRIQZoBiAUuxkTeLob8riye
Mu8b1OxR/AI9DKoGSnL+Mjq3af/oW28TMDZJ8GpUvOsDuBkddiq9nmIAD44Tzie+Q/Q/vPCIwc0S
g5tNWHknuSIS5MZus92YNbtQgu+25AbKW1TXN/j1XEHHLKvtA6v8aegxWXGSyR15qHX9qAzZ7aA/
x1Nxm+jN3vKUHVmqm8Rqd/iVb/2Eqa6hdU5Le7gf4p5+WbCODMhKin6jCejjibato/yoaMpGMNjo
DNO+0Xeactd2gFBh/UlOXRR73FCVYFDGXaYtpkjdF5pzqMEP5oaCSfKD5ZTMXWVtVNJVWFHtpmdX
OKwMaLcFibqKOZHjguXO8w+gQLZs6BA0WI9hh982AwzDPofj99azBw4vxppIQqa9ta6ZW/LKjp5f
PzXOo2zLD6Xz8OqIW9/0H5tuutFyh5MfOcayO9hTsjfK4DGW0Umq6XzsWY1eDxmblmtq3jjj+EBF
+NgQz7hQ0h6Itf4sRHdoK/2X0zSvmdM9srW5wbhZdPWNCLxdGiTomuKlE7YPhlUekBetA0M/heYc
aLdreMigE953Zr21YVn5wJVjUd5EuvmdCN6dtIu9b3ivhHx9T3hYtdR/VmzxTcWFqj+nNRlfVOEx
g+TjsPfgoCasmZ6uvmCL2atq/4QmAbozuxgn2iWT/HA8dVfB1C7j6d7LlW1Tg0dn3bHGnNnIXsYk
SIOs3Xqh/l6otltEYtXq9ml0JtJx/ZuxDQ5TGNxTSmQp89Dn3A7A/KHHQ+hR1iKFcz3Zm5j4V88o
Vl2Kc0OQmM5cOFjoXBN5KFP6B4Rj2VKiK8iWFa41XXYr1UmWlcmcWZIuZPw29X1O0CUdeRILCbyc
SMmdlA1pf0vMXCuD+DPHUJ7VdmnYxQqpPlqU2eLEZG2TlkRYlqeXh7hg7XWS7DGwjbuukKeJJC20
Cm2g7Pq+QGsm10ky7WFJuMM4Ps0I4mzYeE6xSuGc6hLpDf4/T47Abt/8MtuowwBeQW7SVl/VSrwL
sFU2SGniHNJsiGdMKm5GvY9uo2sqvMjeXxodyD9i7jIWjST395WUa8+udw0Lwpy7BeedjaNLwBBU
J3nSNBBk4AV00gWiXD9U8Q4f294JtHVNGARNmI0nswch5NPEyboynV1fK1t75IrsxhrfZ7VD/mxE
qx4Hq8hIlgzHW6tgK8lii/zLXCSaSpUO/T+zmMcaWULAGcNmZ8UtUJdoWWgEg9diPeJ0LUYqH1rg
tt2+dbZt2yxtHDgeHTlb+alOv9uUEgCHCpTmy4o0QLScq2giQ0amaIZ1F3mf25MbaFf6FjTtWo1h
sx/hjnGMVVxBNjGNnQ2JOJulGUz7quJgYxR76vR4URUXM+Oi697hDLsx1+VGkxqKKg1FQKNwri1e
a3Kt0QWsJmJLzHBa0Su547esddFuBg9YdkTqZ58eI+O15mH3+NBDVWeL7W+lhKlOoSL2plXOK0pD
VwluggRsEIu77r+OtkbA1FbWBE8U/ZpELAC+BFoBS081qIn6Q9ISXNPWCsRyoof19MXrPFBbybJr
aHB34z5NRmQGDR8I8wblSCM2l7qtLBV7WCSkwrRsUKdSrGMy2SLfondPxjPh9BjSg+jJzP31tBTR
tO/w1imWuirblYd9o8k2Uey42sSdJ386gzyqSMhZqb4iv3CDAvcnJeFVZrerKi25Z3KDluc1Tas7
lbBoquzqiYmGmk8zU6tQ95mrNtN3/GJIEbGLz47tDhAMIOQ9/e+WXHKWmw1eAhHySmzkNh7CXlVz
MYW5rZMdbPwNDtcqWPSU0qL4GwPzb9gaEsWea9uwIE1TSdYtg2IODwTRXE36kvh5AV7Pex9FM48H
ljvqeth+vfFBy37aAxHUuOl9PJukRGnRoRMOL9WBAjazCR4w+SYcVbs5T/5X2gaEuJrbKmNDlFN1
EbGrhuk6GAo3TsVSlRxAeWsI7RZZALGtMdwSH3oSFytGwUYFA4r3Cohav50M0pJEuNaBi9qDsS9q
ZQXabuEN1UNSZ2yViVirY2ibKU5utHhxGR4J2LmHKbvRAZu0Rrcx4/BJS6et0LVdY3FqKIbXybZu
ezR0YZMvij6ah8FaQUddG2xtQ4R/6qbUwGiSyoXDFTovCx6dKK8JN5UmF/1o06bOXG1kj8T7s/Lp
mEzJ1hIaEZ74f8tVC7tZQ3edGOSzcxXN8ZbzBMou86h1ytIgEqR1Yjz4AJ5m/TTKXi8+TqUPM35c
D1JAQVl3Y79Xvd+D3T4wOtlZ2OsR/KwxEPxWxG7a82hCq+4IzfOZ11eFHa6Uzro3lVf8QXstjbaF
Lnd1Rc5KHB7maB+/Zb43Zss+AbAwtMlXcrO1FVHJmMq1Dlo40uN9V+WP/cCpK45VXAgJkST2RyIp
GEMnpYgMpFUFG8NJURm2wgjRUP8oAvsUt1Ag8QH4nreL1GybZDaUccSKvbEiNyqYsL3rW9goROkk
N6UaHIpJP3DGuYuIf7btdNs1HylqkKJLb5XYvGejuwspR3dduCpinoo224JdbZKCzIKaNkd5AFK7
KyL1ZL1HZX9SuW0+a2Ff0Kqn+O7J4JZDtuoMbJbGdXALI2PhdavIv0H09VaX/dPUkH6Eryqr+01r
JCtRgzmzJ9JLDUSVRKiyUmmRjxjpQRnbRc+Jvm3rTSfCld7k66Yp1pDgNiLvT9HIuT3q24e6Kqp1
3VfF/p8/qlgt9rYaP3ZaXq7xgdXkeAT0wOb/+udLglEGCvn/3bf/fOPsn/z5NWM2/f9fOOpqj8Tn
v77+8+1//t2Vb//5QYnXPTdGa0eBrDsQCdsf/vzXP3+c/R3p29h4/nwbJSCdzqia3H9+xph6qnT/
fP3f/p6zHzH0aWfja9qe/f2ny539qv9c6c9f/vk3IcENO4DqzDz/eif/+Tnq4A2YTlQNCaudFRxL
w3yBodxuzERpjnpb3dek2/H9eACP1/wele5J76nQf93NudDUp4NFIxnBp42d+0zmOExmPBQZggbi
zCCseSuP5i8VxSXugSvinouX0uDUYmeme3cutPd1jr0TWUGbsragfZiIGsHN1fEqVuQ1i86lDihW
MEubDdRQ5860CgYKYbXx6JNzGqHMQnZORTohHiMX+z6xgchwynTVKrQrspEs0vRYBiUB4MlI/Vw+
Jl11RVR77QWdKRpaowCIPCDYKEOL/bCFsgfmqd0/fP1xXu5IzjB9TI6YWfUzWVsCosQKac9turgm
8jJMqWiZEQex+BRKFh60Kwsb442t59+n9KSXGfUi71pf9EL7e0a0Afa3pW0CJ/53g1CTipV6I0pG
v/OOVQipyB456r1WbAeHstnHAKpGkE2+0W8zshj+5zcB4LCcAXFo6bgV/768CjFDLxJig7wqJV8Z
+araga1KvkVmv5bZ9BK2DL+pQs8XSGT1tc2KYslrJv4LIh2ujqTfNgToY3tuo35qVmdsujOy3WkA
66FDdYPyQlk6P9UqOUZt9tgSxi7s6Xuikivw9R342xApVButPMIgHVeF6swv7dOlxwJs6FAxzJMh
WbVmsyEuZGazafES6bfP6uTGOTYzkZjbOp61xb260GKbht1cjunG4nGaGrbw1I5SI7prMwOXVYaK
No0jKK3BFZ3GBV3Vp9erqWfDtlAyJAaEa29kbe9msbNnG1e0Wxemn1kHwqhwHMgC54PCn6wygZuS
b8yxOWQWB++TUAiupMXz9c2/oNHBdoktUEPNDAL67FFPLacKvJ4tjx1XNH1gSMXGfU6jsqz9AweK
K2KPi5cDBmihHYbGcS4AmDhOVLGBZhK41nJIbsY8c53xmSObj5rx67d24R46Ok5yKCSGgUx8nuU+
DasqTKZRD5jC84l9IhzlEkCACUbdNO6/vtKFAeHoqCXRI4LwQvTx7ysNSTapBQ/GZggBI6T0mfTG
fvq/XWN+t5/eDfBPiFwOa1+EMy6h/YDF7MpUNL/MM70Wb4O1lawOHZ3M2RSA1Yj9YKdkm8ZRX+w8
/NUVxjZQx2tZKhc/GDQZsz/GAuRwdrs6OnGDanGdTE4vXRq9oXs5zXw/QCL/q7f0z6XO7po0/K40
C1ayIrHJBidLo7ftpzL1/+dTArfsn+vM4/7Tp6P0oxgkKasb1TDvVSnulTS4Jmm8OMpMGHACho1j
6me3rR0tIg68efcjvVXr6Vu8mVem4oufDH4yB8EMYTfnOxFouTaaEN5G2U9UL0fXy8y1Nr5zhLyi
BLqw3CDaxqkC2JIov3Mls9o5WcIEgdZtSj6CkYSlOfoyILrneyqtx7JOj2CfH79+hi6+PYmcWbDl
0P6SNWsViXiMhwwGUfFYTnSXZ1uQSGAJd1dcMZcuhRlIQAfhfsqZCvt5QIwJsaJDbDHwJufkKJQm
fA2FI3SnKLeubNcuqKqcWWQGdFEC/pHnz23fJOR2qdmmT17SVjvAwX8gguQu9q/sVC9NEAYCMGmY
sxf2LwWZVuWWb3azQDE9ZoPynnMaT2V4xdlz6TI4XIHf4q/kszpbX2nOELBJJ2gj5P9j7ky23Eay
LftFyIW+mZJo2NN7l/sESwpJ6GHou6+vDUZmKuShl6p8NamJi+6kCAIEDGb3nrMPdEUxbesm2ppa
s/3PZ8OvVO7QIDAPyQaTL+ycP39HJMoy2JVsp21XCw4FTbZlho8iHy84Q0CE5cdITvyQoq3ZkoaZ
md8oFJB2Eqh9sbNrDOuKdRyNgdxD7TeX4s2/8HE0dnQLxSJyUKC/H4aUpe0WO8w5WXtq2eRcmqSp
kFkdWJXhSxQLUWyCeDQQNJl0WMCotW8ZqgQpNZADoFvKt1lnb/SaWGzVCTJREd/RHPoU2LUWHYiM
8iQr2zWoFNYaq61X/m8O7/o1/acd+DCxbePWsNsVbxURMVswsaVVqga6+nXSMApp6koT8HS1+c1t
fz0uf9usgfNQ1nB3omv9+VuV1KIn3JErT4vtjb1Q5AOvIdHjnsR3C3X2f97LX52rzJ/+vbV1HPjL
wF/MwJ2qlK3pvcqljZGzJ83G/M3A9et90qgmM0nGevvhTC3jrGvtiUM5GYR2QY+a5JgMixNch60w
rd+cer8auwBy/HtrH8aTARFSSiZVGRjG95nusqXNgSG9xOpv9urXxw4Hj7qaFsHM/HzswoE2SlFR
x7Kl2ZPKe9kRsBnq/9Xe/NjKh+soHxa5tUy1ROj4hgt+o88DoE0yp/T/x935cL5X2P0JZWZDA5Jp
u/gjV9+MWv3N+fbLMwGDm0Y9R8bf/2GtxE3bHhjj1wlNG0jjd82EaiPRklQmRGvObwb8X54JP7b2
kcWEeSTp25GtRSTMTJGDzgz2qq1yltu/+Zp+vWPMB3D1UA34eDKYtVxpsjkz3GlvfQxj4zV+Wa+l
wv6ddfGXp9068/jnlj6cENAxbZlAAcotluom48EWPdEG/6vTDoAo82luygBYfj6521JLQgLUmEyL
+/X+AgvF0+qXuC1+c+B++R1xR7a5V8JY/1gUi/TZKk2Lu38ejW4lbOqH9INjZlPFb5Ygf/+KYDsr
1AhW2yfKiA8ja5uyoIMrUAahZPkrk7uFLd5hlQwJ1Cr/6wkiG4M+JjPc3QCZPx+/Qa1ipVcZWNeN
IdF5GfIqiMksk7I4KDTSs48lwOL/djRno5gRTFk2VCAKH0akbHFyDFH4b0W2eLL1Cq33UrTjb67h
X9S92IzB3cmUmQOz1Pp53xyFaF4ia2nAbiaj8wqBpgsAdfIun5CYhM5+YoqR0day8vY3gvi/n/zr
pk0NRIEsc26qP2+6hilmRDWXWSeteFBc27j1inHy/hcH0mQjmDNtnCwfxsJRFwS8ovkIohBBF522
heaTBF35P2/ml0fSAILhaBSOIKh+OJKknIdOOOTc7IllRxCwkSQwJ8uDaM7EiMhD7C7Uzazv8quo
//tdVDB3MFThKsGd+2HTqSryLE5n0nBn0OJCOvFNAzYufzME34qgP89nMC3QidcN7sn4HT9cdfKi
S22S2UVQRwVhTJCE86GiV0yOrCQjfcD8dNaXpdphrSAy2qAipidtjIwGPbqaqkiM8ZF3yfJHoq0B
o/ZVc7rXvOW4tPrvLEx/H4z4sMw8HVS9UBo/umyiciBxxyEBpk/VB/1eNyqXPsGdGia/WfOsR/fj
UcHRoSIg0FfP0ofhlYZyTrq2VoCkxjVgG+xwIhm/uaP/fZFKIhyaFhoA4HaYTv58sXR2inukW4pA
dWau0te5Jia4eC9khLJz7amoR0q9/PKfz+n1TT/s2U8b/bBnlFtQMaLtYQ0OMB9simaMCFPRirAM
cerEbUT79p83+YuBHU8h1yrnM/z+j6wOpISyOpgDmyT+mriQIDSWgIhr+p90+5f2d+PfOl39uIuq
zn3EhAxC1eTDdHZ22nhs5KIIxqXYtIrlI2vZyOC+jaX2MK1uLfIZ5nnXzxag6d+t+361t3/d+och
sDerjATTEkq6Nm6rZMGrOXkJSpEIF0dWmH+OE/9MY7z7c78+BD5++PWX8Y4/heH8NiDyf4rUWT/G
v0Ml//8IiVzr9/9zYk7Qf+6+FZ/zz38NzVn/y79Cc+x/MJFhJmHh3+UG6XDl/zMl0lEJzTENhhaq
U7dAnR+pOdY/6ApSbNGJMnRW0vOP1BztHyBSeT2hFNwkTEgV/4rz+enL+3WcjWrJ2s9nL0AblgsI
qflwFEnpmfw8KmQj+DFtKbNArydUupWC10TudlpMepPzvQhRba7m+h0mowIJq6BjA1w0LZ9HZmf7
sDYuadRfTbO5JO8lUTR7QNHXML9MobVbCytSVnzRc/vRliDE133yNlzDyH4tlXTVi6EmyLoXejWX
NEMGLiz0RBI9DrdnBRDj7t3E9BI9a9IOAr/lRifYdZmOYfaSR+q3vFDOsxr6ca97RYwWRUwJ9KUc
nW+NzqERBB7CX+22k/5M922XR7yhk0wxBPgw3mqDgZhRPJmzcbcoj2kP9D1jhbDBPQlko1u+Iivm
kn3WzfIPpO7vWRKOrhx0KghhScq3ahc+2BVcNJQi9WYs8ldS2o61OeJJr8YAq4JBKLX4Micm0tho
G04OabL6/GBUmPfgbQgqGtZGt+pkS2GRuEtNUP0gVszWpGM99d96pKFEo2vubCi72ta/SiWgwxxc
8aZJjQfUPiiP67dEDK9hGoNedOaHHuIxpvSLU8bGVS/T8KAkHXFeLLTjQf5Owf+IL4pQ+lF+0i9S
12ESysDDK739tdd81UJBPqXxuLehtpSotuzcnJBc0iO3d2QfKCccH7CRidhwQxvgZzQkyqZatPqu
hsS0TW1ay7r1HTccmYidhzUsC1osCDsFf9SW1BbF7dGBbGz5jbxxTEgtotReFSjAcpKZkTTHflcp
Da6VsdtD4463IGSXTYVyXpO2VTodJYIlQgjN7kiNKyNpWSod55m8gNFFyq9vCnU+T7mauG1bf+qe
BhtTWqs4n3IdM3BsDq/TEB0lvCJpgq+IfATJR0/TYKwZkZGlKbK8BtdFWE+VPxbVQyJXFwCJ1DKC
sfyq21unH7HaaFvUZcEi4vgEutwLEYCMaeLsxhqB+aqqt9J3Jbdg7w7jyUEsHIcEMDaOccr0GWLO
hPvKSAZPJxB6myrNZSqZ0MR3i+QqrUAG2F6bkQxL3fBEQ8ohEg8CgKmB2flmxDR/ieTOcBe/fjFC
GTe1hPSoI4bQww2IZ0l3y9Di7JS7bJtoztcC3krbxA9hnyKEDZWDBkQeJ0Tj1QrZQSHGpJoYwUZk
d1iCLo/IyU+90aSbrrcDWmCrR3HaheAIyLKW/D6UH+1mK6ndkdSZt6hIzoPerIvDUT7UxS4rsb90
GBQTWwLS1XV7khSpPVLyy9IBvYiWAT2M4pzY0we8vEAj1a6ABplAFU+bt3ClP1L3PlPvUgJ17mpX
r5bXgvzBmJMX9eZKmex2ZoTPWsjVQ6FgETGbVVHbtOl9o0Rgg3I92Y6JcWyApVMPNaKjiU7MH6WU
dPU2KvxkNFNggsXIScd1hWsGSh+Uh92SoRw0VmyuPYWnc9YB/VvEY5tPe1aoNHKpilQLhvqBwCbi
JalpfR1yAtFz0eHkifutrUXlESWyp/bOZ8Kd0fhkerJX1gAVnRwBT22mIYjgRkALSLdxN9dXaFxB
osasnKYwdNvG6ndpMQR2j540il5C05mw4Wo1GssqdJ1QGX0ZTHvdIhef4wfDkMRW66V9gy6btHkY
iQmoSTTV0Uk42uCFsTACTZ/3EK8Jksopq5ZO9m2e7D8Yh8CkRij/yo6R3s4Ugg7nWOMK7R9S5Cqk
OcY2VoPe03Vy7gtoivYSMshh6iNgXT4k7GIv7AWnUHzuWjk7G7EyXGIIJoqpj/dVAnpghrlKKrpM
gOVcRds5DIGd0c3sGM57PZzehgbnXoXq/66SMy2Yq1Wma0ePfeoAOi1ojEeT+SDVifGSZAuDrlR9
68bJT1SJs4IF8WZEed4YYXZsnNWlbu3CqEk/hcKZjwIXB57JrTSp7VmKMoPvJAm3Vmdqx9Eew6ea
mNfVAlsQTf6ttJTLZJbmVc7wqEbxLG0MIy9fuU+qlJ7lbEegLCFDfejS5zI9qTeA/E0qRhyz95fK
bE4c5x1XJzy/Xs1O5JHGW8CXyUOkyThiSmdrQF3fDXIz+7DncLbhx8L21Dmv7ZQ/tcnkfJuQ2zqq
eJ9Hu3rIYuwYYZvpJ6k1rHOS6AwGEqZmQ05O4PBODcuJA2z5p6T6HtvAU4UEO3UacuB4fefiA1zd
CZymmC+myvFm6DF9Mt8vQxXhuWJoxdt3CAkWNov6gClSIXtF90YJ9JFMjFC210LMd6qa4ugs6tJN
Yo17V+yKhmOEiAFjiWJck8J5jACeGo1a4EzVXjBcL+4V3iQpqcW9NA8P7aDqbpECD4s1tKaLjX6Z
TK9DlRmPFKLaIyIp26/SIkNTrWrHWSKMRrPi6VSXfBFhGLupmdkvuNhsNOHya23GqatY0fyO5gLT
nXgXobzgip9avIY2EclOpD2r9lzupnqNw+zVd33RnIchzh47pVvjHMbPmt1qXuawzFtaZ97BiR63
OT0rkvTs+TG3oxeALHcD1/nZIGppR2YdgacOsk6ngdrDbV1apPAwSWPix0t0SdToVM1Dd0675jxb
c7pzZuwlGC0Q8zqkKnPPAjYkWRjQGjvcDgnB0T32izoOAzLdtX0tipdJo+iWx5whkjm9NWhvvbIn
H3murouuAZl1RmVnGu3nOLOKo50AabSVRIYdzMhSR9kTBl+Mru3QAqMGQ9w0zbDvIswCLNOZRwhp
OUq99oeUVNMdEzF2AtCfac2XaUm+L6byajVLv08IjpUGG0JsB3ea3CN3QGTzqVFDrK1K2W3oAFWr
Jzq9Vzu52hjTMn0uZxQ31CnH+7CmkadwV2GcNx4aKevOMnayuz556dp59M1Ribdl1WDObbnh5A2h
qFygT1w77T4qZrGL0vqdWaN+EhEBvPaifHXydB9lMFW7FJujAvMnPRoDN1iO9ZYgHcjvsxQG1hxf
SmABCdCApkd1k03ZUw5OoF25ArKT3hmKhbMujM/Nyh7I9eVgJVig5oLoXGPYdol5dDIlqJyY84Sk
RSgGRlM9y1ANqpVucMMcwDsoHcNPo0/MSdptVTKnmvjcI4SEChn0bNZfRL3aXMNttaIU+qwa6eaD
VwgXh6mRfZ3gLiQ0fNJU/1IoXDWSWmmevGiuOsjJRl2xDaImxqpTi9izGjzc7ZPC0cgWLKmDsivm
BZ/XfGFx4UL24wK2mmTNSyN2TbTuIsRbXqZioyp1tIEY/ZT04tto4I/tVuljP3T3Gfy3k7rKIp0u
fFlWoaQZFqepK7sgiZ/sVR96++GQpnCLjya3ecYy8Jc/3h7GQh9D3O68/i8P//xf5BZckL2owd+e
+fh6cRObYpbsD4v99fbsn3+qiu6nN/7LX2+vanCc7BUGXbHKa+v1R7pKcG+/3h4tq2r2x98+vCS5
aXNvT394ze0dlpvw9sP/+fG2/1dPj6s4GNEgLD6g4IehTcpDtgjG2259ePv9xzO3v+EMkJYo3Deo
MDMwUHV5+PGK26Pb3/qcED2KlcSDOYQFOCQNO0b6x+0dbz+EOiQL9yM2YxYjr2FIhkKNxxzxWUgm
BhXtr3VT1V5ma+WhGyJxIAsFJIakvkdjVO2HefnnR+zXT3F7q9AxX4d6qOlWcvGJkYBUTJnF4fZI
SkIehZGxzQS+DkXSlMPth146YEmG5vW2KQAvGEcQqm6adaOSGDgo62eANkIAntTB/J4QW8dtuc4d
rApPiOEk2LdqYuhuj27Pq4vO87c/3n63eipQ4Ce2P17y51vcfv/L+/x4XrTLtCeHKPRqc+DuhKT0
QB+7PqTNeFCXiOaLCcVgk60HoLOhloM+tyzwH7KxGdevtIkkni/Xw3z7/faokaLBdRa8ibe/3X7o
q3NAY5THYrd+HbrADaOhL8FTpg67Bk/vegxuP5J/P7r9ejtMuDbVvJs2fZPl7u3buv24Pffj19vr
dbwhf36hqDq4M9x+vz1ze2GK1WEbKpfQ1NwwwjSPe9jcFhrwn4ZsksLegPwFWT9qj07XnsysOI91
eNWVz4mj7MplONV4NeVS2dObCKJ2hjOl7hAfeyKTVnauW3J/nTGEZvYlHgeGAOVB6VtsJOKOhgbI
+hcLo0cmO4ElgZ6Oo32li8/pvSzh0ErmHXXswLRDL266XWdApddR4im4huTRx8FdZ36D4CerBo9h
8NrotWup36Pye7skfqFH+9kgENFg78bxUkV2MET5+kUGc9z7dQZRgflc2ade7lwx/bv5yuf38mbe
4hoN086TpmClIEVe3Ed3cyl96pr6jQLh/TB9orzpJyx5s7w8ab3ll6INKDC45VBvTb04CvjIWLO6
44Qvnpj7QGhNkMn63ipSdoIVTPk6RvrBgv0w4lNcAGdBRdkJ3T6Z7bQDUbELU+WPqZif+lB/G5P4
tDSftX7aZ1F8Amtz4YZ27YuFFcF0HFqd69uC2KpvtHL0Sks/9XO3A0G9a8TERHXy+w7LLcSOPL8M
pJHjX56U7EEeJV9qBfMA6yFc7OehEPd2kXtVTAQE68dNlwyPzIPPWbFc1x3Qp5duTQbPdwuV5X6y
9qIYv2W58kgf57lx5CsUEWroKkwNVmBZB9ute+hLlKGa9nWKor2MWDPPev4tr5Xdn6sEW3WHsdhS
7nrbl0W8nzqSfEbOycTga/I6ijHC0wp7l6qLb5+nQTuQkXZCz7/PJTWorBpoarQb8KrA2jlYHZkO
PVGiS+qhgHR1JQlU9BXzdKnN9Jik6g6T+bbD+l87032oVpdMXg6KnR8WqTw7E1un22C/2nC/BbMA
epYHyXgFJeKnkoqVJDxLheHjuCYuQHvMzHYvBNnuIWvcaD6y4jnP2jMEnl1iq8cuku/wh177NKUv
bbKzqtclil9+jpMxSGccYzKIrx6X5OKaE1+M3G6ZNhKejGEqPPSGdTLs8txo+am01b3ZJ+fMNo7C
epr1+RpidzIjK9BW2EubfIJl9ApjyZIZaro53/e6esx09VCJ5lTbmm9bAGU0l2uQfAq9Htes30Mz
UguQtl1oHVfvLFrEB4F8KOtf9OmLOmv7pO1OVhIF8aT6ccXg0/ZuNGMGC4l9ae/kMmLMTP4QiXYZ
Sm53trnvwuesKfbyaHMZMNWc5qOxVveG7jBqVCj0ozxaD2nfewQz7pc0ep/UATiPdqF8cOCd34wp
f2BFTfQkYAGqgExetlm83EutvSJ8ce6DWkix+9ayj2hyVzUInnCIo5gwlPpiN92LXIEtrq2HpdIP
KU6uSuiHzmruJTt+7EmmWMaSuRamqsQzK0arMgoYoViU9nfxnF2ycvxsxd+XTjmmtbhXRHsAGs2h
3UmcfKR+3sc9+Q5Ze1QtYrdrya06lXcA8Kyrb7k67eREPo/LgsmWop4iHoj2e67j+V6kxqtTlG8p
MZ0AuHadmF/lIQsoW26HSQYqKPaNNR2zMtrlMhW6iZIjBAO7u0qN2GTRuLHCP+JpeLGL7pl1w06p
woCW96FUTtjdocOIUzfO58GKHsLO2LfUQvTmVEasscbMR9K4zwycuhWje6o/ZVJ3R64twWqnKeQQ
y+VzxeIgowLjGIStcIiFypkkKXdWmgahEpGAY4KX6IgIjHc5qaiJ1N33hClnuOs0LXXjOru0k3k1
B+uB6etdqNgEb4RPOmp4Kyp3Yul2kaTsQik8D5n0ZGTZhnSRcx06SK9oh/arR17ak7jqIbjwQ6xf
jG8QVcKt+WDJ8U508UFI010dDxRGlX1cRg9JaV/MUt0teeL2+BkL/HW9sYOu4clptK2XCZfmAOzF
BgCUnNMx2+W2EYxOvxFGch7H9Djr5lWSymctTqmK57qPP06QnFyqlRs/oIxIRrK4TBZ65PzKcu7r
arQLw3wnL2JH3sIpn96kZtiNxX0dLodKtYNwWLg/yf7tFNeylzmJrzkdrDYftj2Rb1azV0XPKNN6
5pC6uUISujyfFc6CcJj3cgr+oH0L7fgpgVIwG9OeQvomX8oHkQx7TcgrkhCDdLvvHlO8B2lZbAkd
2ArIG0VUeqEniu44to9Fj/HLsB7qWD+b5ojtsdtlAkgX/MSOuCklZ10+FKe8jPwsSw46UdVpF34C
fvNVj7JPZmwdwrbc49s+FgCZGgUDr1U8LIl4TqkoZrbuy3Z9LvPAwVWYPslGkODEdMZ7+4vVPI/Z
tQ4xrW6N0TNgc0Sap3TvteNbIylqXEYXHSw87fpr6TwQn0BhFyp8bz5kjriv2/wpmaI95FK8Eqqr
pBf6Yo5Wwb7D3pquFdchfq4IYRNViF8z3oaxesLDfDBsCBpzerYZT+a5b9ey8FkXxlaUlre2MEcp
pqenbZSFESFc/NgQnMl47BPV4xPjoH63l/Ia1Ymv5GSSZ5QQJV81p33IbCIMjE6cEuJwun1pmV4d
nfOe7rbZPyiWxW2JKaY+HEwtuRr6Q6NCO7BbJDCZl2d6oE+qN6q5F0ulO7XTnvXYzpTpLBhurVO5
jBn1u+Ikh3d5ZgRzdkgmcy+G6kFTMZ8UK3Xk0QEhkzpXvTOuUisfdDnzQe27dbVVq8kL80/zFG5k
8DIOEAE7HgmTm44UpudiZgBetuQGT6BpOgIBy34+V41+qEe84GH9mVVzrh8msE5GAm0xIGAG/tY6
hs/EbJlb4Bu+OUSHuCyPc80tvpY+s5r0Eus+y1u/xprfVyV18MkHgpErUOISnXo65UrSVgUimTqH
AKOnfqkz/Yr2PT7iqheuolY7h55uWX6xoxJ2XeIVVM9N7GYwms5ySIwnaCPHDn2RL3ekAqEzrYx7
E2irRY9GGOG+LPmgIQvnSPi4rUOrvTPi7DgJmg/z9EefLg+mJIh9eKE7f5hjJcj6+Skxl5NpU5il
jmmmcJDSFf2aHRqIBopm7PMIidRi+SN4DSpglJkv4aKf9O617KqTpUWMRxlridFDbrvVWSLNVLmh
3u0Ft8bGYkxp7q1S3pTEzQ9NiEHdoIvTkS91HRfgRLrwpXje0cXwoPYGSZgFKkx3XWL4zh4nGJCR
FO7lqDznNZPvuHEpOD33ehMYUFnLEQiJ4OqPnxfRXSe9+oQM89EOLeqdMV5aVH+WRarGe6sO7qAD
JWTBU3NfbEYwtfMBcIA3rOZjmZkyI4ei4OY1lOcmnbfQzTbWUrHhcEdgtNrvAYnscOwEpvadap6r
ycSJpPFRS+eHGDPtEk0n3pBWSnSQIy6VlTyQcftceVa0BAnJRBghDa0fiyiYLHK3HOB5Ez0z0/Dj
mFyWPAMl1bkLIo3WWbwiJarKrvy6v8up5RdZvS1NyTW06Sjb7TGzR7/PDNfoJGIfcbFXsqcpBlN5
Uib0hC5c/Sy4GU2Ll7QDsR/mxsT+P5WwDtLJrayMM8k8pVNyVLEf89Qwrhrl1h9kXOSLxew1fgSz
6Dcj96gWddSYBomoNrBV76TnPGWNYisHu5ApW/dBb9CB0pjjt3uGb4q9IW4FDV3MoRPSphuGYNFk
yAKgeqYaoBZuSpKHVy6WKt4ytfK0SfMs+2i0MPwk2cvKygsN0DsAQGMDQVZ5oFLpT/TXdGz3Jh8w
zquDMop9ZHcHcHmOE/paDvBCU06JvvjrbufYmGyyyHK5OxTfkrEgu+YaOnAcVS1oyQ+T6kC3ml0s
DY+o2T6tMUFhJV9rm2kDk1tRMYqzaqzgm9Wz5oUDc/V28iel83IDDsOUY8h4mqBz1Cq9oJa0iZY+
WipBumOB07ATUNkkmoy9lXtznQe6c54BX+rMFxXG51Bfrpac4rnEjZ1bp3AGUGM8ReX0BXjaS9Y7
B7lpXqvirl+XR7L2mDOB7zvq2g6YJHm+js5KSmmoU+pki6TXKDFJpAcpUksbeFzcWNOzGIjrhGZQ
tDFDe3vUNe0dRNweVyH180bR/tSYTGkgOVpAx3kzhcOGtC+/jM0gG9dhDONtM+9SWz6vQM0GVAGI
xSDsGNsZAdesnxR3+UzqOHOUU6Mf8Sd4JCCcjYqOrzJsZkWhLWB6oh6C1mmx0QZxou4GNOeV3u2q
NjsocxNMjuouc+XiNw2iPApsdWLhYj5QRNnp0IAGECglQ7MWA1+pdV+BegBPw+/htpZggQqgRxaC
PTXoM3NDfiYtAe0yMvyW0rlfdDfN31E57mE9ApHS/U6dt0lZbxuTqoyq7fQcKUAp/LSigtpM3vrl
FQA6hTNuSd3zK6RaxHozN6W8M5A1AP9TkwihV/dryloGyqTqZd/At6Mw0w/HMAxuxZ+8qaGktLQQ
RadRgKIhJQ5JWaSyd3t4+xGvf4Q3Zbt2o2Wo5DNBGxZcEUqA9SmkCGv7IZQWzywIpUwSGZQK+Sq0
5qJEDebRCm7ljw/VkB9/+1UVJRniz23PB5Ew924ymvVuOLVwQ9rsvVHVbG+MVIf+XUCrqctvs4iB
0hgoJSlztWdKM+Hc0P1B6q3gzwqb3oK7+bP65fQx5Dxhs2z6V/XnVtIZDBbv2GcbVxYgWo1qoq1k
XLq54LpuWnBCXTF+ikgWgRJWLedxSM3naJq3jlQPn2Lh2PtR5IPb5ENxrxndSyHgfdBHJM6vktvX
tAI+JMLTMlpwUKWkPoowlqGIDc2npJA4MeHhH26/xjSPsthUXup+Ks6rX4ILwGk+xQhtXaPO8/3t
ZV2kB+YUBnolqu0U973fyFcW1soV2O4bYjvblXIl27ehnQYFcyh/ogv1yVrMYG7sfcxq8Grh8XyW
tMi1KjCHVqsKj4gpoBfDsncq1haNJmkPWZszXzETt4vGcD9AYdiaCjyvKh32M5WAR7ks87s8qr4A
RaV/szhcFPCcV3TyxC3uYhgEKFJtzAKFKkWegCGp2cN7pS4es9HQvIYSgWoqfjZN0pM2d9/UcW7P
sUL8ZGEUcEPC8A3C6ADXPn0Zc5uQ3VxZjlMxWHTcMzcKWa52SuUCdjr1us48NXQrk/1m4DMocMYK
pdHsjwy9cDNtI4de1QkeohQdiK2uoxNmxgQqRbLHxUSloGS9s1ZKt4PwQoXm6dW20SJ4nQIXVPLn
8WSUIF5Y44ikdEeKH4TabQXoDENnwHBUoqjxXQn1cTFnn1B2KE0d/Uv2ezD2sljusGhQKpv3c3Me
UGTkTXpcgFWWqywnXTy9h4lWwMdAfVCS1xRZOmmQQ1DV9SFP78lWonGcujrI2D4v3XzgXHBItxyA
0ec9GDOdBh3AkDb25Ia0P9VbwGvNKG9LZedMLNfK0svp/0dL7GeWdhjbeCdRuUks21vkxh/oqVCs
pRQ47wpYZdY3k9U4vZWLGF9Q1DIHb+9sHUTbIjwLzmBI81Zkjk9ipFs2kZuS+BlLyX7K4m1fta6I
3vUO3kkt4DW3zS5TnG1b0gkufICIvHf5jiepaxAsvGvaHUUO460I3zLa8wogxuRAFrAm700wrv18
jBSqgEnhjmrtStWzoh4r7Rw6DV/tAdcIOcVTwugU+3pBkc0XdurLT+nspvFTY97xWTgMbfY8OZ/U
5okbIgrOeKSIBntq7h+7kpFd+ZQmq4LF8Gx4A7lp+d0swPp8pcO6JWXTVfXPPFKemUvnwCbBwerP
qnGwEHo10avBdXVIRAwapj3Osn0q1dnVQJopvSltiH1KoQA6FjN1HdZQt58q/ctkz2DcOmLyQg3U
gHLCx/ycX0bNPhm6FGTVdZxSr1W6T8yRqK9QYqzbTYu6og2fO+VacY8heWdjNXczsqDORhZVvK/0
jXxnjGKri0+Cg7lO8+Ms4aBqviWprAL1ggtS23aNsutILV3oXqE0ayy2IijVSrnu2mlPzPVCh1XD
y0yIZMmVLd3p1rvMXEUMx6xtWRmMm7nKtj2r0BW0VCbWkz2r+yJqYNRNB9us7+cyCZbY2g0pErN4
7j1BVdbW94Luu4xuuje0s2OKJ11oLLhx/xI0nC/yfaSOO7k9Ct0JlkzeL5z+fZ3tncJ5TRuFoutE
Tl53jsW8a2BUda4ZOeD1h401kg/KyrhyGWYyfZcy5TO3TbxL0MjQQy8WVtcA35fHof9SqcGiBvA7
BwbT6H69tBU1yEmJGYBGDegA5CfUHhG83OpiSZdQnxCxX3IT8NEm+cPMtuNjhedm9PRqZ0BN0o4S
AKTI7fPnxH6z07ch+5ZyfbSy6lWoTXH5XclCcsu5QKoc7eac0szoZPuB+fesDE8zc/QU8EfeP2vD
eEhaLlw59BFy+UOn0iXRSXa7NtNyhnZ3yk0YB04wSKHfJkmwlhok3fhUlHBxYYWVmXkZqt4z8CBt
lGZhDEOYJEEVMc+R2p3DEba7Ja5OUn8+jLr8rFjNO2pM+qPtpbKWi5bJJ6HLR6o1JXeLoW8eG9D5
2igFLD/Ok1a69cTcLhqRzBiczemlR8swoEeg7+9WibKz/g9zZ7YjN7Jl2V9p9DsvOBgnoOvFZw8P
H2KQQsoXQlMaZxrn4et7kaq+lRFSKVBvfXEhKJVKiU43Go+ds/fakdq13mMan9s5LR0oMVAgrXM/
qBH6puU/t8SEzVDO78FY+Y+e1dfQohHjTnifvuD9dCAaH4TWjhzyzH6TVhl5Ti2t5cyZBJWAm37z
3fvMi6KvvvJ6Xhr8ht6gehoKcdIyJ9ywDdNsTc/+5JjfDI3Spfc1guPDSp6CInYQLbjhJy/x75bf
4ZTIcSpfqKdi4FnxcPWvewERMGsRY7mmVHdp57rbhikdR/TAofoO3OcStsnF8scnp48uKa7gR7+q
YccAeWM8r8rPRRMcx9ivnmmWp2ep6+w7nVV+ToiuWmd5YdxPtSk/uJO+70ZXfQ6b8slznBY4pfcN
OLB8lI2tPdC4dbZZfizGUGdFa+lTFefpU1Sf9CEsH5dfsXWr2Q6GR2rz/O/SzvHuVSpvOm+UwHDL
u9Ht/HNuphwL5p9xUPPPtaN161GzvzCB+tqGQ9zs0ilW864//6gjWTrVoxvtYy969jREYKugSvBO
zT8sP5MaYb126R9aLe8H3ubd39UomU7GjnXnGGG9FoooHuJEfiiyAoyRWMyKgIN7nIbm/fKzsQjM
VSrTYmdjNObsbyMKbCqNba5CGxL5Z9YFnQUBr44il61sarps7QU1VW6aDUwGGBbUw/jotlIcEwb/
6y7rK6imkqh5qe0p7arn5ZcoAI+QW6trHJ9UrOrnwXJTGgbhjMniH01A2btswGO7/CPs7OdF9fw/
koW/q/p+iZJI/fgeffk/r3Tei37536rv36rLX/3+/z904diA/iQM33z5EX4hgjLKZZv8Uxy+/Hc/
1eGGpf/Lx+IOKgkLJLm3/xaHG6b4F3MnQkDJslnE4f/Whlvev/A5ETqCFgyHA0lE/9aGW9a/8EER
1umS3Gmg6Pb/J9rwhcryX74G18PvhPjcdQQhffTL3oJh7MRw5ESwyG0QqGftiuFUGbjTdihq4PsW
kJOiPpu5CdbSpWU6RwPrJAyYSAoxIdA37GOmiVjCLkk/QPTz1LiKmisaNi8icuJaF210VzVaiNOf
f98M8m9NNe05jFB9VsNjFijnUPhRsoUU1OzhH3bKAtHYJXd6dwvY6fZNMlfD/pSdw3ejWF87V5aP
72Gfw7MOUIYD0htjRaVCRPNNxVZjJvmxNSoyHpDbrp05e2qkJVB5W2PSeI0lEWElBtqtfKiJR2+q
z1br3VnI7AZTv8re1Va6cvDdaBCz/7Go/lPQ/7/yNrtRkDf1f/xv47VFab5KMC0m3xD/Z7m8hU41
1KWNcNP0lhQR5HXyAXcoPWCjG318l5fRB7uAUkk4vLYJDKjrfka+YgcqXg81asfpi0Oz90B6grnq
2M3f8ectuZmv1xALx/QN7uH8k7eOtjAa6lKajI8HFJWX1OZg4g79V4wNxoZ8ennvaYHEJk18BDfn
6jSA5wID7CMREFTV4xqEsCTC0jEvo1mQeBHturio7yel5DNupk3Z5z9EPXZrVDp/O2ybG5Z0vGLp
ZXu/8+6q2C9PGsR/vfkqsJ3TEdbtU14k6rGyCaCKIqSmhEK6a2xrw0PVSgTlozvPd0E2Gj7KpnpC
Md8njEj8STJHsLy/3/kSsXP8w0E0f4mmT6oS7gy8fyhx3iy1LLBqsjY5jOZVZ1zcIPzi1l0BTLVO
Dp1FwnRi5kR3VGl2sFVskXXiFh8pNgHGoy/YDb7c9m0zc7Q46PQRGrO4ZbDoOdqjHOL48OfLXcg5
b75UICCu6WBA8Qizmy0l/6AE1HoVY+2r81tBCs6RJ2fTk1rYtGG3m8YxYp6mcb9TgL5jbZ0isWr9
4DlLgr/BVxdIb7COaN7L0KQEK7C7xDLdMmeK9sN8j53Of8Gn+B6YTLz2SXGPCbcVmPjw2zgm3so3
Ppcpdn3FACa6uSgrtCwnSQURLKQ/8aNySvmcaRpMY807JdvceNRbJ35uVPVsVWl+6Sz/s61lzXb5
Tzx+aWvLQh2Q0MOh8LHFi7z6GE7Z9KVvCIcY3edUqWjfj2h0iZcwpB2esvm7teBrStR355iudjDV
7n3jsuKQwTG9i4NNbvXBqkLwiu43R0xc3+ulMz6ULpq8Aae6U6G8qQkv8oYY2ZaTVD/9Xfiqfu8I
euNBne8TJm/Lt/Dy4lpy3hpBCaGDaNw23rVUenEcjMGYw3a2tNT1bT9Kl35hx1dMzuwxm6ekUjkv
hT7aJ7N8Fw9gvDYnzRfDdYC8woWJvcB6+wpCzKzVo03PWSqwr7LviaeqpmOr1/ox6rcRCuA7NV/n
GIN67TX5MXI0JPxG13JEdL/9eeH/7nLmu8IL0eQNy3v59cJvXCNrU83ur6OJ6LnwtXOgMVbB26Kz
4UJXdRTK78iozXUXsEhyydelZR0NT362B2/+HkBhIe+8eha5RSb7KpMVhsO8C15fEgYVD/W7N1xp
PT2qVi8uskS1igisC/eaCMu9V2s13MEIT0Tn3vtFoz7H88qnaQB1q+Q9O/krY8QXATY+39RFssbZ
3HTRBg2bWHtNzLFam/QD+bD2e6+veWd7c/nMO5gMz4UL3/UbT2rGilK8w/SrO28AwtO2GomWbtJz
8q+ZD8Yp1igjgK1GO8DaWd7W1BuA61H3s4D9b9f9Yjx+eyUOWee8pQC5mW/XvYGm0StgnF+Tyonp
W3T02zC7M9js4ktCSMMhqnXI3Kbk3A3lQ4QdDRoFGVw5jIgz0V8TiOL0IS7o4rqDFhfcvMGDV54V
WyTHzOPj6aJpodqYkW0drCgWtxRzxTuLdN7IXn8QD4ifTWKrJaBN6xSV/9ydqwJ/x5yncMVE8VFZ
gH31sFn5Ct7FsjK9DsNX2dBIwbH4o3CajaEicVwWZ1q3T4Xsk/u00N8zt7+2yc7PMtfFW8OHkeYa
rNrX1zXKGNbnkNg/NxbTRYtSuMbfwyT8tdVwAhTzDWGiRB7Z/LQszzV68ncfmV/XnMcs0sbkDvWJ
q3oDZNIqoI2O8uwrZ8Jxb0EOCGLrGJMFjBaVcxjH1nGH9eo4TElxXB7pwuq5KNNZEyLibr3MBGYQ
KkpVqXX7OLBN0rEUzggu1i77jS0K9yxqeLp//m5/s0i5dJv63sG3aeKYeX0PLQ4SylIOghlRmie3
7F/wL9I5C/TKPcpavLC1MzQMs285w9xTwDRiU/fmZdmuNdsLHvI+NDiis3tPoxDUzmm/R1aCFaf9
lJmFoBcW9Nu6NJ5yX0f5F2Pq0XA4vvNBfvMdcONtMLG6SavoLVBMCSsjpM/1rqHuaxwGIOy2tfPY
VoKI7TB76b3wGvamuIqRcMCJ106ix/m2OKMgNtDLFf9vhy26AygGQaKK5STDpT+5RX3rhyR4/PMV
/1poszVwGGCfZae1OXe9vvUNPRgfW7V9ZQnYSOBodIvE2VB7Rjsn4GmKJsKtii44Ye68LotXl+Kc
2ZFceVZrrX19jC/kaxxdOSXvvLUXLMqbhx4EjD1vpLiNIZC+vrq2VQWAXxHdigpgOZ4XazN5jUUL
lL/eH0kSH9x5/uEW5aaK+qeSUcGyG5Cz8NGMnP6MWiN8Upg8zMAL7irngehAdBOi1e4x7A1rneAk
nVwUraFO569aLxVxTe1WJ/b4oLlajzpqn/GKekj85ptfT1DdQVrguUu2feTuIwymRzcq38tC/U3J
Mp+RBfUoCTUWAIXXHz61e6ENqolvdY/oUffkc+6kwYo6m5wDK0j3od5+8CoZ0sw1g6PrjT3seeHf
ZPwOZ/knLfXNFwEIZUbKzPUxw5/X1xLGTS9ofoV0mCkAZZm1R5WdYZ8W6zbBCYJA91BZIY3syb3W
uUG3OYMNsx2j86DQ+5jxeNc5aLsoYetNBBOmaD4HPIv3on1QbRnta3uY7bMfU4XP2PHyeLf8MFmd
2hsNdpCwNpGRNtFjLrxo4zKnuTcw7KzHyMWhE86PEU4obHqMjhJlPVvOaFxqBqAlUx/KKVyxbdTN
5P9hFepucx9z8h3IHHAHtjwt4Vjb6BvTnj5mofXXspfgCfuSRnm0iSrjnNaFcQlltrFKBKN+Xltr
UjxrYpdOrlF8wVtiXFotmUPZRo4P9M/DuPzkk76065BuEWlnDEwSM+cB29vH3PHWkcdYvhmy77lI
r1j2tm4Y1GQM5fcJZcWDhDg/jLpxiZmlfY7RedvKD05T1Rp4DyYJ1M97lF3nrG2+OdJaphRzQ8s3
E48o/zoV3U2l+NvWK053AU1cP/zOSNB+h33yu3XK4dN3MPw7fH1v38zZXK6LgXXqq94+GZlPdKkD
ACU0v3v64K3MZESybozj0Y9L47LsIV5b09pz3iOJGr8eh2aEAJ2D2fzPDjz3Ff5xhpN+Olmi76Pb
QOrSyshHByQ35anCusuhrzsslxAEQ3H8YQ6Bvm/bmBl/YjC5mJ6HVPfJjW12QTIQKGEQRPjOdvtL
9wUwBwwoTzgmZvtf2J1IjJGpVzZG5KbgQG6uZVabn6ssM1atKvGiT+j+BwNLHmfJg0USA8MZshcF
bha9I79LedbXsGlZwiQwrds4PLpd/G5Rs+C0Xz/veAd4F5Mub85k4zcb79gFxAz3Mr2FjnbvlxnZ
TPMPrjHeat25Xx63ksSHbSgq7RQyCy5HsySOoSvWlT+65yTVcPrO+Zpp02Ar59j38+Q1L+ilKtYC
vLg2OZ4rHbKsPdZz1mNrvrhTL87W0AQPNsewxNc3hamcrcQkv3JGMkN9HBSZn3mQj6vvfm79MHiv
73WrIvL25qDaNxuxJSQUIaJj0jL2UFVxlEBBVqtnlMaUQjWLYzRHjTECU55VVAnvaLmRj9yqkUce
+DRqFXrz5mNT6tRsIjhXWil3modImfTDD0ZB/HlCPsumyyt1rmwsGpbfHynxjHURp93BUY19aJQK
Tp6j/7DyMtxX8VDsCH/HtB061Tkk40EryJGzh6ZAdY682vRjzsqK+WPJmNnGeX3ua4xQGi2eWytt
gjO0EVkZW/SmwBM0pA1i5FulO/M0D0FgXOb3fSEj4hSL5AiclaDGfpwuZM2fqqZpD13YxTvBX4Fm
1DVeltM7rUdxVvati3JtF7l1fTTs8a+0jgi9gfPJWiQQtcoStc8im8yTIbSYKfgPo57fjXGbkAdf
PlRzOwl0wGfdbMF/pfJ5nF4mPYhWQ+KfmgCDCKXGGgGRebSRxpa5158LQjE2pd+hAS36rbSnkX4V
UY6OJ7EmhMGdF0nnu4mpuGEK+udn0fy1csdJM7enPA48Ahvzm72iZ8YpwFzfJOrTrbASdPkmPK9O
3A+OjO8QBtp4J8Spgdx5LSTRLarApd4KBxNMAcazqJATYS6ktNOe/Akto+5O+4h+D9SulFGn679T
Kr+JK5+PG8BQdQj4JihGDKxzBfqPDc5p0nJKtbi8DRWeZ1kq7EiOfyLJtuEcRLfWbuNiXeZoo0tc
/0Lpp+UtlbV0IO2KkXhjfUCD/eHPN3NGt7w+nglQQUzKqCF9k0rhzYYRJqYJELbFxWQuOa2YERAA
7JxaYwSPa6fy25uWYMyYnydUbZhvTY0wWnoK4fyDm6qDI9QLmk5zB8yLSCCoFKtqJo8sv6swe8IO
RRjuptzPCNiZ+cp4IZA5blUtxU7NJeI4mdV9FlWPTie6tXJSaCxpuWsyF/V1inXWdCvj4jC02uDD
I01zwMr251thLAC6f26ewp4Z7ezxIKJc3kNviiXXDBDwtGN7XfqeS/GvyBFKqmI92IjmvHL0d1pT
fEKv15ArhDn6XioQ9WLuDeSZekpqN3poK/zmD4irXT9yPoZhelr+vInI4Tsg49elFNPFJ473zWHZ
XMlylCtkPLiBYjLPe2DkK+naiC2pgjc1Mtpz8aUPtNNSznZ2GG9jtwIh6mmULXk4nD3ZkVLOkPuu
CVA7Sfpzmh8/UcrN2gOHjlSDH5GMWpeov2IjcuIQ+44pdu9IpJvyW2+Ow9Nouh+XJuqo/9V3zf1Y
6P46s9vuxOP22bQE2aKBBr/FKDY6ED+zkO0uoTI/xW6T7BxrAI3SUatlrZ1vgPhvfJduWGh5z5Ws
iHSeomw9euOpjz0EmyRr+8jNNHPNAVD/sKyPzC/zHUfvDzEh6UlHHDVAAWRe8yJZeuWO0I5mXtvn
pdIbh2qLRK26dxvE72ps7vvQfaA1nx74ABFy2+il7coz4iGsxhWazyKNfmjus7TgmGB7OZeu5T7A
yzIuBRSEvSD1vKHJ4+Qu0Ujoq3buiFSDwf2hKxGamFh7VuAw1r3srWtdI2qM0aK3CeJKr8sgw81/
SmkqkkKnqrwuH2oMqBpljnUtZ+KQ5ax+RAflU6TtliMa6etzPTopRHnDlzGayMPAwHk0q8xf0UZG
E+VER1fQ3hYeY1QQOJ7O9RJcYlO8bTx0t/EwpvcALH0MPCh93dA40hf/2LfmzTRasXcrXG0tYIe5
ExjazrPJTOK5i34AZ9N3XuaIYzqyAvuc51m295ooHjVBQmROg3inCaxcckxOufkO3N14TTImEQNy
FHB/W1iOaxCU8Kb/Yft9PsKa0a9B24eH2mUaNyVKHmpE7zx3OV3qsL7gRGJsZbbQ2tL6vTCD35Sf
9E+pmUBi0AGgwnu9O5d67Yd9yfnebZC7+ZGfEiWXfJ+0gSa7P2Q7mXRE6hbVk2U9lyV0KRkQzojZ
Hm1rnn3ILVLdemnbK1sR627OboU/707mL5M1y5p7gZZrcKPAdr+5TbqTJhyMInHlKtgD0QhkDU4Y
iOuXPMlAqwRfMZsWx+VJmeC1ZAX2MDmm10pNn6tKjA8DRK2x6BEK1j2ycjv39+VUqPtQcs+zEmTF
XHKLSAMMnubEoiZmuJV9/c5Hmc+//9xmaRG/+iRvttnWK7Mu6UNxzTLnkwyjO8OP3xlhWb+9W7x0
GZfiVvmlfUrHPa486ZlXKBTprQilsxVzJGQai2yTGAHSPEFvbQrLr30uPyVe/GP5VXSoCtpOjFph
tlIBxmEOpPX1QZfIiIOkXdd95++MTO1jOWxkZjWrjhf0ChBjcVSuInHPF4cu0i+liLOTiKtqx2Tv
MEj/U2NZNwNh7H3pBhBkMvRTmWY9/3mhGL+7vTSMdeYmzJb0t2/0OraINnZi6wpAv/kQ6/4T+7W+
6qqIqNoJIp+uN/quci19zXviq1RYLBqnj7fQaATvWURnU16Jd1oR1q99YMtGVcBblf+zp8z//h8F
kGY3g5l7nbjmrnePT8f60BS89ZzYtE/KexiVY54sYthWkedwzEqghCAIyFY9qFGhKWuFzV27k63Q
H+FwLAM6K5m+ElYb34K6mi0TXkVyep5uvQ7+1/zC6CMqFN3g/dRV+EaXyWns9tVGVBaI+bnxYjm5
gvMm/Y+xxwStyW5//jpmGcbb1Y6gQhAqQVb4rwOsCfBob5u1cTVTsuCiUXm7Qu/vl3rK6vDPtDhj
nHoCuSFCb+dKDE9QtP2tUdiXSCsgcFBPErFtu1vLrK9+oDhSRua46onYbU1EmwZa4bUJEfnQYrGr
zXT6OfSJCWBUc/scFO235Y7FFVF3rpZfCCR6cGxN7URIwvmfP/Jv2sJAjNnV0Wg4ZAAsh9R/fNUT
DBQ3SPjImfoYdyXqbl9vD6MbIvQDIzGzRPNdFxTWTiuGv6LW+zZpeosHEdWGCC3aU+63SHOPrl+E
J2A3H1LOedtuKgu+TKZ9HVUmCjCDLnf5JSLDqFWYZv/8IZaMjDe7FDRDwZDP5qBhLA3Yf3yIVPmT
0ErDvC6rhuoXgWmpZTiDe7mVEqnzUoAQ15qvgyCujpX+uPQnbF6byXhrqtRb6VUwK/Uc95jXWbbR
uqLeEYn22LWtTZFUx1sGH2gHvfLL7Cin2sP+E+NgZTyBw6JjWJ6GsbvCuHr48+d7k8+wzDJ516Hp
IUiDyuFti9Ye4L+WRGdffY4+Mp76kzMzrrUMJV/neYRDuZtIQUxcVqqduRu9Sf8aJ56ZoevglZBd
WgTdy9h44Wpo7fCczr1WDR3qO1/FbxpVlAYWF6tjZEGb8Obs1DlqQrXfc6lLo6oR6c1MwB8Mok5P
hGT7M2Rv9k35T6NmwdHRJULB8FCSsPbetfzaCOJaPDGfZjmf/dLc9VujTSsyqpgQUrwZQ3vkJJKu
jcQ+BjiK3UHI3XIwkiKZDolZ4SqOHLEd64kAtqn2D1VCmukw5cE+RsfsIu7fG62evnehv9t3oOs6
PtcrYH2+2W99RE5SG2LjKp1PzIaiHVQktRttfdVMlfewXCPvT+Okt/0LwM2PFTyIh7Y26Ztn7UNY
vj9d/fUVgAzMQHE2LzvfeNvkc9uqda3BnK6WVncEvVsJxkzlA8gAy4UKq9wZIV6kn+fESDDpn8vy
pbFvaPSbIk7Gazkhmzd7q9v9+YHwfi0ZuDpymQiw4RLFW+ix2xuqceExXbOUROesxxrv57r63HXS
JX81tTa8VMud7bf4R8viW4PkC2glwonMywg3r4PTIKF/Ni0GQgIe/C2H111v5WCN+8Ha2J1W7+JA
oO9JXiyN1vDSJI7q+6iohrNuDdfS0shlrWxM43XfH6TdObtiBFpV1J76vPxMDgZliWVGR/Bb1RYb
oktx+i1EH7QL0bqeEEAc3MxwdiKpzoaDq3pp3GKhuWl9oW00/jeHDGurvkJHJ5KWIxCUhca+G6fg
Oaqfg9boMIZjetIY00uDBv+y1ZVGn9wiOFp+19PzU+Quk5ge3ne59VwYwCc71aSECQOaNAS4DkOC
ktEItz1o6OtHLZqOsrO1zVgYX4wocjclrj2Uqs5u+Yq9EE0wtAqxNQIfEKar1rVdyXe+ZvNnL/n1
zj7PZnguDJ5h3lRvKukU5gmAtP4/d/ZJDeGl1A/Lqdwu/6ptPVm1rlJHyP+8P5vR2lRahrolUZ+8
IduiMVaPQ+lgC5TuBXvTJxHwUl/a1UsDJPVww1iWZAY4DPXWyCCCjDlEwqEXzrocnXA73kVidrf6
ZsZdC69T5P8wLUJ7qT9biAGlSxD7OKz71iiOtSq/aKIpTiYSicLE6Fz2t1azr0uHAiRudhzNoTvJ
Jj3IpLw08dQ9aJHcuj1eagIhsPv7kGbTuJsNvYAlNb9GSZAwggfz2J6TscTxBT8V+yDH9dTV9FUY
Bdqs9Ha3WuU0LIckvgdvtKUZEmz0To0UbeXXCJXYuq+xIlZu+j2cm46udKz1lKdk5iRdvopdMgWb
KvixvEZNfey/CZIv+P02TtOoRLLvf7X9/JZqcxqmCdMx8bd5lTmXHKFKBUTwzJYEgSaTWXmBWb6x
pZ3sIWrIXd7mN2kX9bbwrPBnnzrNOh6wQeO/HP9WvTZhioi+NXnXnwfb+6F5+I6CPP+QNvpd4/An
E8mL7XhWjqUpWcTKdlbzyGRtwpxdy6E/O67Go2qm3xvowjdRyhdX77yVxQD0tkzjTdxwq1b3u5vJ
FGfV423IukvjDeMnM2g5gaPsT7r2h+dTkuZiQp42fiPOXh6dXnxvXZ8WDYrH7ci9xaHu4rMQwbiX
kaa2ca3Fs5No2Hn6dFRDfQzFRKcsmYhBp671kti4GDWqH16b8drJaFLz6Zki0YrAYqpudoZ1dGg+
9HqCY2RuwXUTEy/PJ9t8zL65hIt3RbcZRN7xjaF4W551PY0mXJ3a2rRVsu+Fp68ZaPv42jgszKdE
GuA1f3BaYaiMVjCT4kuZmuZxyIcv2NDzUy4xcETscl0zRHsGoA9jNQz7Lq3slVbhASqSusBoRP54
2WH96YlYb3H1WUQb7EVyLyeKeVU/tEjj9DRH+GPo56X/NZQdtGDCxtZejys/jPV1Phj2yboigtN2
zAgZ4WXBnaljV1QNKqNWxxxWGdnH0gZsEoqgOFoTmFvfr7Zt2lfbCbXUxYVbunIGgqltt56xe9ma
JgAWsFgDsuyX/XouQ60Jo6iNP7GCJTu8WDfPz0JUhw2o2yT8amWx/Tg0dXjU5tC9rLZ3WStspvD6
mb4DOgGdCoF0g2QXJvNI1YCRAsjTctfZrNHzAWdAaG8OFe8R9PaNfYpSHdrXaMCnjyc6MTTukZO8
5LGoGH16HRwYZF5KQCsM9PCbGXApuNVpo/pBjKcp0x+nJn60wgEPQR3sJ8fwN/AQXcKOuuBQeU15
YFA8XlSf3iN7NS6df+Wv6p5hiX8fakhhvTM90/1SW//YAQjbaj5rfP5YYY1hHQ8lxNpyYAZwsQO/
fUlogKytWYDnR7G8S2Z+t4p2UFI/ubMfv5+UBVgkBb2tnZeKUfDXrZwJrFU7+QAWdf0gJ3w/81KL
DYE2B0BCFEzNPkYWwSCa9q81eyxl9lfRfvIZ+0lPkn8+67ZMvdJ3SRMei3nh22nCvGgRc6IDGjZe
2v3tlbMLEfhHWcR3dVwiT5hlFEt9uczIMnBv+1oZA6Wl+TFka/K09mPIc68JnZaQz6jHppGasu/R
KmiDXSySvd6w6/aFv182u6VwznS5V6TP32l1dqmy/NxX7oekLDH59A6YwsEN1iHZRqhrHxISKNLU
ZK2MP7/T5VEkfeKSWZG2XzqVJdj0h7rNX5Z/h8CABJAa+kk8m1acLPpRmsl0jlt5GpT+dbDVg66K
6KnzuQd5klRPeRam6663xNUCtLhZrjRvNQszPwe1qcs2MKGn8/Im0Gs8Hk2a3S2/K0hyOKdMf1wS
DNbJ2NonYaoX3YrthyTxv5d9gOgsxoISZzuEdNOK/Dd93ZlV9Dhh+l++glSXXzMH7oDyM3XxGeXi
Y6R7vowWObRX+ATh1bkM7jx9ZOkYB5OVtMuIh1OkC571wkzXNuEQ+jwRWHasMDTOskiSW942u9wT
2Xa5Xj+cFB40gjpm6dmyXHvUOIqZrVE05Sd7cutzVLsI4CYT+eg4ftBzR22HrMULMwfFR8IBiB04
dx0TFI9zxUsa6h+zeMSG3BEaoQut2QeDyRnd1Owj0kJmkvqtcGt/HWoog7wSrdtQptDjM5yLd4Id
aULPdYib4VtRtPQf4gxyS5R9RaDH0z8fcPAujtjPRLBbluKUfDFKDw5SKE5AWx/R64xQPYJVBCb9
zpXEH42Ia8DAYFGvWwsIgO+OK6fNq92Q62jWE+2p8jO5kTi4N2bWnydRew+aBrdcYBXlFvHyHPAx
2J3BtM8IX5wiZL2E3MqbHUNdd+2/68w27pYiKehnBsKYDXszLfLroH0UeOKWrZmHu8BpW1cPLn8E
2wYhUI2EqRI6p7EQ4hwE1FRZH6d3ZlRxX7txKwVOJKeY8GZoWoGfNNW2yk7abVsTWTb/0XFhh3Ar
tGSnujHBHja85AHAkgRYl1F764R+KVTJ8jGV0jpgChcmjJKMtwfSzeprUFX+WeTuDLvJ1509UbFH
7a4jbmk/6XV8NP9mTbnYEYcAJ7K666pkwxwbAzzUsnXPcQhyhH1U0LY3lp2rn9+LGxftThZPlp/V
WwAUSGOSY2mMkpkZKJ8Y3YpjEZijyqi/RXHVf2tGd1/BprvPrP5hKmD9oO0c79KCx6k1go2mewfR
ng2cxacw682VTKJqRZ/wxpRgXaZBCjwDvUxmtg8LknYonP1yYsOW08JU9tvsQWTRl+U1r5fqMvqD
uHjNN/YCkwSfwn1YnmtOP0fp6AHKQHSly6MHFd+7adNFinHXDf5aBCm9pp/bEC+9+Z9aflkFpX7G
iO7QQy6o1PWov2p5OK6qfvixHDSWR29yQ9zitaqglaTRgSSjdtP3fzkhpx1v+cGOARepbZgb2WaK
9Oiw7JZh1LlMPfQHv+SQZZXOxVDJMdG7lAlXvdL7kDlKW4x3PSU372r8O6I0tnQ33MMEH/wCs+Z7
Cst1o/Ui3OV8mVHrjCylip3cqoKt4zckPMpo06kvo8bb1QuLaos46kMA5sJr/Xy3vLjKTgB2yTgK
oFldZ42MN2VKVcgJEAvQquuQNS9jPb1p7kBzMSLUBwNH0kLjsvZtNMuc58c5jWdfETPdges6ap2E
1EgPzFPisNwrQ0BqkZ0qT6kvykMjMkzI8L51ttC9I4dwWyiZnbK6szZdNrW8c4zkPqd3JI1+OEfy
s21pSPFHCDRsT2Kl2+1n6slvYuBtB2g8Al4UHMYgQ9egXYM6fE68ultjqBow0Kc3A4v8KlBKO0s4
3VnVHsxE/pgAjECAyrLtYDs4Sh0eCuWFzTrJarkJ/HHEatCCcZmPDFPILpROXbKGhtxgOjo0fW9c
ZKNO2AjKDV1aLLkwz3om7SDsep6Konn0vUODMK5SyUsUG93GKxV4dNEzhBDg89HNnHMRRLs8qKhV
puRrqb1MBkFMAYaJS4+rsow0jwMoEQ84I1eJL8M72YsH3XIipssdd1FSQC8FEv1/bVdjQJ9mEwG1
iLktIriCy7/UZduwZXOYRzb83YY3eJBtSdK5OUw7c7ojLSl/6JqnstO1TQ9AMmAN7cOZeQyDbcbJ
+t8LNP8hMjwAgm398+iGlN2B1LiZ0w22AtvTprPNJyqqZO0XvnOgMm8hx9Gnh7lb4Umf/F2dWquO
AQq+5jbYU3LoB6VnBRV37636xh5Otp/s06Yvttjq3W2U6M3j5LbFehJTSVdRDbPfKNwnVY293TL9
a+z5H5a5EEToBg961t8tvQdnirbE54kbyOt1bBGtPVNdV3WJTokd42lKp7+IgqAAtwuAxbVz35+X
E8cUPUZt/H+ZO5PduLF0675KoeYskDw8bAY1YfQRCvVWNyEky2Lf93z6u0jdHzctJ2zk7J8kMl0F
S8EgD79m77X7XRz4Eb8doAY/9rF8jj+UMfjBHtE5xEPKSaWBXPVt3AmKl2OnntajpeqfOyobx67b
0ZTOQ4yS/NTu6MenukbixVV+9gnXinzjEV1Bd9kaww/LsO5DBO7HhjJmW2fOpeEkhRsJVT15qflY
Dqm9Yz6Hc0yAjwBFIjalGK8LOxw3URuEl2EeNwBSf6hG0SJoLNR1JvMHTT5VznaKpUnIl6+QTKHf
Wnhat7E3Fd+U8FvQ7TI7DR8DUUOp8LD9NqzXJkeWt0vVWLM6c3vDudDmcsCP4RujkUjBz9PvyVnN
CAt8XZZ5/NmxBwKyd5MZl2pwEzpddFKYbW4KA/Q/e4BxO4atXDdJ8EaOTwS2DdtZ1TtYDnxNX7Gx
AiJVAMVPDK0/LPeORfLyCtW0XMlKN7aBYTCLgS+6K1Xx3VOSbuvLlMhpP76Zkhw0Zs6T0GT6E3Vr
SxmB+2KwrXc5BhszId9tYtdlGVp+HXJ/VAYgwE8rlIxfw6HvV7YSx4dl+GD1iFmKMOaRz7kTUggA
q9HIYMwGdnLJRSM0x75UiiG+YQUV2Ip6zYHu46dUttRbgoauNjbYpKgaAgjBCPCYcwWIK/qSa9aE
RXfU0+JNl5VzBRvtPTbQVy2db5+qd3mEZlSWhn9Jay7cyG4ZXBbHZhisbZJp9T71bGvnReFdofiv
UsrxsqWvgohTZ1wABtfLF9j28kWjcL3xb/sRMhukTOTUzAwul6/Qr+WqGbPxwuqusaQQcmFYBHe3
8XNnQz9kItZgYydem6QQfaNb8yCusPh+0HXSZuZ7wiuQy2ZsA0s80WF8WSr2exLZ8Z3eZs+4AryV
MTaAoiLjXI6hdqmGziuWU7e1SQwIJGJC039l5xDf273ToRTZEIXS3JSq6qpcQEJzzNPn+5Mo46jV
gnVQjSQIVQOemsQ5NlmtMyjRHnKjfiN90b/RGWXgbvQuuxSaniF7zqKkZuARa+FrDMO1JrJmNcRd
cVMjcDU71XzrjZ4aSefN4TXdN0byfF9dP93YiGTHRq3WjgzCc2km1gG8DsNvvxwPfOw7kAgkj/Ve
c+ekbEu2fTB4qHosV8adPJlT/R6SqYTM5V1aCRw+mGAwsl9U9amegLXkwnxvJvO18hz7Jkd7alte
uVcjBWwyD9WGEMKOwVfyxOjTgVaHvXL+L2zB8Z6zvt224IY3ob7NjSE+9WmSbpuoadepkhKroBnJ
1kGCdxIjsOD5KK5rpdsOQH9n2f02QI6xxvCWHuOM1Pl8uCENInjPtUG4AXgILYgPDTq1qwjLq5uq
kGJVWdLV0N/cq2r2PkXgkjkRLxon3WUpV9QgehUY9zC6kx1WTDqaH2Po87m8UWU61byW8ziqsWuE
gF154YV49sq+wX4UONYxrpgxdUNyOeniwxuHYo/2EZpC4iTrIPGvALtpm7BtE/C3DjKr0QRu0o7D
u1oolEyW6epd5ez7njwhCvkEtQMbnRQGRvYxJcX1GMlvsyreCLJ45aWNt5rwEZbQqxChpJtSV964
MLwlGGm4BYT1anyzSOhWqBIUoF6jsMXGDL2j4nnAKFGEo7UUbt0btw36hqsmardB0j+1eSJ2LIvh
gZTNczbn7YDlVM+8nqaVPm5lHmqumWogR+OGSSU8H17C/oZsgdK1I5rndIjOo1bdGrU/bFDn0Pnk
ybGS+kOUQm8zPHPtpf3V5OuoLqvwW6mn36rUYP7QxlBkPMS8DKNaQbeSMOxTw8tOhQKDziIDWG6F
W1HZx9o2AH3k5B1UiGOYJ6+ijC3dJIpVG8zEwtipGQYaj0RKpOtUS4J1xV5b4hNcKYyC12NC32TA
6owS3V4lw0s98Wj3TdFxYUPChMQHSahUs2t1IP3A8Jxt18FqKHj4dtk43WeDc00axo+qLoMVWV/k
loH7ScE5rTpeYGsFcKxb4Uk4pCpbf+40p5N3A9PiOVRGgzwRcu+iLU2Ztob+qB073XlMdGdnp75w
0T2AbZpb17Eut3YEm6sLCBcBInHpjLSvwvxh9F23GeHSDiLwUOax1bIdSF8B76xC1zCUUZRF8APn
bXpC0zXr9WhsoOEUQfCI03mvVuxNyAi4cdqqWDE7ydaq1R88RToHfNIfZQD8tei8bq001qogyAOU
k3EXF6DKCivLVonFRlJV0rOXM5HCeZruwI8cgiG98u1DFQRYaS3XaeJq3SBM7kN/2mS9Y2yGaAZZ
QWDL+/vUdj6YEjKyqp9MJN+rJM5NVFfQhgcQp2UPHjpJo1NeergkSaMgUsx75OvJt1M33sswfp2s
ASqdw3fcKt2VT2FPt4qwCz+LoxD9BaEbRbBKyJaM7+ra+Iit6jXwNcJnAAY1ZrkO1PApGhkoRM61
zv8TSJGvb0Kh3XfYrt3azOQ6rYKt08sns5HVZsS1hGe/svd2ANcGIBS/uMEVvPWtAE2alV2XHllJ
kUzxwajJrtEVbz0+UUl020Kzkl09ZLPx5c6fyOsYg/GpNagEi4yqDCiostEbzQ0uQwpT1MukyoXS
+JYPasaYJyKupKp/JFF9aAZUhmrdfJhdR2KN1Z0VxxOAFfLjYObfVMgx6ynlQ1lNu+p1Owb2pEGO
iq8sERaHYciBVeGni6nnBx2CgW3EBy9UQu5hyKzBBIDQ4BfUGBAf0bx914KoO3IrvBpteZaVmxQa
OHoWRbu2R/7odEjjuvyoNvo2Zgru+i1xZpLHHbZBu1uBHoDk4gwHnQZ2g2GuWTdm3q4mU1Yrx/at
U8SnKorLJtaNg8fbcc/Gm8BBY2sqCAYLtWDMMhi2m8rgeeDRWnuGeVIAbaxSr832kXOnDD2tT53Y
q7KyYJQa1Ar1QdHDq06lYedirhoLWDnYSwKz0J4k2XgykfWOzoE8trcy0L87icZiDldDXZvffS34
kbGtARqzHlLfuS8Tcqd1mTgrx/QlwOswuUlK+wjW6DkWaHT7XGYIzyLtmOfgt6wiZwHXOqdW5iDE
8zunhckYmo13rYdNf62wc8mZ7NU5uEaw6MMl6UDnaI5+ThI0m2PBXcy16LddCrDHKzV/k5PoQwQW
PM4+EO9AvL1D6RBgNhTRBX1Wfax15U72jXqf65yeObLi8wRg1xSlvVeMEB3ZmNgXhDi9DUqeXmrq
c+mZ3xuljM/1uNXY/BwtjRw0Ly1KQijsZp9wlU+wuM6x5d1NuZocxtYI8BvJYN8bFSiOvHdtwXLB
6vIc4QyBi1EqrevADtD/DCqD7upZE9MUIf3HdgXWQ8UZb9s3yz+KYeZJBYgfHStzPv9My4wf5qTK
4/JHlZchzu4m4q/0Ql4s/7Do2S+awgtXNmzabe/MKDnDeYnqPLhgHAuXmqHI2hzY7GWG0TMwaoA6
Ac4ECtez7RtBOkOaYC5U6SzmBsKyrByWwzwqADvNgJs+mc1G9xYYbXfPts3p41u4PcppkW7G2thv
BsVBWj/eYQE+zEALt/NNctNwK/ZK+uGbNQMknzPNGa/l1Ojf7Hx4rSo0aYVfsJWkIRtF358V/U7T
SAzEl0MA2Tz5X3wFtdo4e0HLgv0UAOYE2E2EjxVFtSBma06YykJZrMoYWZJdN29aWG6ggxY7uyoy
LMfWcIaH6jJj1hif1qCmgk3qZIDfR9gDxrTJ+7G6Qe/++RMYNd45BT5kWyqoDk2ComTNbVzH4zaP
SCzKbdgEDZWt3tdXelW/tbLqjuCwXYKjkNlKcdlm/SEtGK0YMr9ftF+F5+yRkbNlnj/F0Cs/LFup
NmrnkKrpcXoEnn2/KNTRh4kz0Chc6swoTo4OyKUyX1OlU5jqQ0NS9WvMZ+Op6bPJXSbOWRvkZxvN
56cOjVVKE8jibgSV4PI3hZ/zPj9EqDTGwwsBc87aYfRzzJImYKmXQ+xzBFOXxO4uTIe/Nmasu6rp
UNfxOA17qeiaCwrqLiJ458C/JLtSE+SU9PNangVZO1kn2bKsYujX4nlq8mSFcBO4gyHKIzRiNvn5
dFDZ2YnZ+mcWxabMqkc8QcwDtPi6tdppZZboyEyCNQ+fq79GFge/1UziG5zL3kExGGbotsk5oU4H
XbhG7JO5olPlquSewEKOs1PJjRuq6mS7bGsKO36qkf+5Qgp5p5ABiSr+RAIFdWdjqMcM7DEDGQD2
LfJytqWAYVLQwZ6ZXzE0OkIts08JMYFoxalkMudz5ukPeJW8ZI7OSW1sCWU7uhhFvW0P40toLQzN
WrCPMfu71O6ouOpOQUc3DyrnlYVPC09+mxcV3ckSZxtJs5hxXbAx+zVtMMjkPs3PgVXeY2FhcNsG
d9oAnK8nmcQSM5a3d3iCnXRFnI6+GkT8wwgaQl5m7+9y8XxLJ9a0TeVuCAyYd8vVC2L7Kkvra3Wi
FSvCSHyTQ7zv5ykulrzLYKuwe+BFI8uLMLOKZ3bvwUkpjUMv2+I0xEwzGqPvd6lRGyRdIgAwxLS1
spRQZc+kf04+J7pFiS5rDmpI+odeaR12efTD872TVfmVKIYfY6cOF3oJPCHyXpbTZpoy+xSO5Qwg
I2bAi3IGCxZS+1aDiuJ1TGqJYHCGmtwSJnFqVVBd+c2NRJyt+k1wZQ/JZvHlkcSYjY7rBOn0Yufj
tyjma8sUfzgWI3qsZVSgU4/fNJq3ofadDzx/wuORM8q6HA0aWh49huBh3kerNjGGDRocVJqqdePN
YKCOGBy/VtaJejEyztkuqzDcDuKkRcnjMKN4Fh9TzSVyK+LXV7aaso+cRbkh4vigV7v18qxqUSlP
E+k8gYdYpaz1bW+HcFzpwT0LqeKATu8uaGbKfh+fUcP6KxFYfLHSREGQeryYUfFt6sYitwLT4m6Z
yDNKIF90QOE1L6XKUn1kZVFvF+1eT23gTnmmrZfbhGGPvfYYvOwUTmb2bwMcbnX4Hin5g5mKJ1Or
wk3ZmPRPVnHUGfOCmxs+N6E4Klg+eHgQ3TbUNn7Ch6fJdrlbN9QQ06tICqjfyG4cszR3ugV/efnU
UVqjhp23+0mW9XvL914UEuiWG6TVjNKNJ6e4oHFMN6wMimcrQf3hT86upWS5I7yBorG9FXSb+zjq
M0C5FZkOY/jWcBVPBAvztQ1qbTKg7rp7jd5sEQNaoVatW7W6yjOPFMd5B8J9ChYwFPT/ETsaA+aR
UuRzqWteW131vnTgxpSS1OLlg+tju3P1QvVWqq22KzlrMfDe4NMVqaDburaYY628mb+qNz57gfkz
jpGYx6j3WV3JtV7hk3ftkr3wVFbbxW0diDHdyjT1t1xKltrcHuhk/BrlMCERuRlHLnY3YiIYrK0N
jWWvxiyaaeFAjMoMDeXjnGRNEIiKKb0rUqZFUl1zpBLa42kOg9w1n8ez0WM5fq/fK2lx4UmsXfOv
7oeMh/MuGHegeoA/puA5l/euLkNczeU33l/anfTZmAfSP0gGpZRQY4bRpd8U87jdn4BUdbq2j3RS
HhXtU9mMHOG7WQ0cowxWl6VOqOkvCuMFSJ3kOvPYJYdQgytRjhllXmh/vu4dO3qcSsIcfMbG6LSy
7ggR6YJoP2MFHwSjPcKwLUPt0c1YixO2IFegZNw2w/Dk2wmbWhxfhlM234gBvaqZGp2c2o72xGRd
t4E6XGPXu4aiGkd2/tgW04cmauYbqdl/77Lhe9PK+IIVkbs8wlOVotmJy++DSc6EwxriOkKoeyEL
VrS4mULNw0mGOcYxw1eCeOVJKQDgMl5gzxHj7vzccEFVvrD9M1ovVxQVeddGRPCP1Y7HsrfNq7Am
YXq5WTrsLzc1jwfgsfK+anHts7lIshNjsvoKNVu4rfBoN5zEnpWrFwmvTdiUpTthpt9VsjUB9zd4
Cgu2EKZSEzShd3z9vBV3LWLh73xHdGbk0pL3reKwLF/MuMbhV9c7MFv7fBDhya4rVouTdYkFrVnl
RPTswpHEBc9MdtBg7S2KyWmLzJxMxp7NZ6lr37Hn1Wv+Xv+QsPdbhXjP9ilZQ8jaPyLfSa/Vivmr
1E3WWOF43Rf6W28n4YVeIyzJSk8lIw33/6eUJU+TW4RqObKcSCIy6cW0n5xevSTzGvhm05hucOur
jOLtOMC+xQvD9/F/trPCfvDK4nmcWB/o1WTfT3S2GpbCR5YYYtMOiEM07vsNcqTyLqiGamUDZvVq
nt4oeNL7pF3XZkq/vEC3yiohgjdM1pbCBWpSsjSGcgSEjjw/L4kKnoHaCSXuAZPBBmUz2ycx7oeG
n5Wi21l0EVH9Pe3bfF+2bEkSVhYHKzmWaMb20gdcO9i1trEEOhk/b3C85wUxz7xY1qlHsp0dGHKn
T2xcJB60ocAM6g3UoigBT7be3WkBeCmhR2JFVhOjzwmmhWJUl8RBPCyvIt3rktXkJ+ZBi0i6mAb7
TMaB5QzsS9SH0ChYc3j1oS/w9vtzTas18pxHGhGxHTnxATkp4BD01wXgAuogP7bViPESG15OrMly
2yIMY8kpwncl7Owbk+RVNwmU+tL07FfZZ1cdpmOWuOHjGIjhGhXqaRTGKcq9az5ojCKKsM+2Jk6P
+8y1KPnYtDP7pNndRLThhcWuuOHzA6vWKJWkecgUdA5x2uif7s+ae/DSKQtM0WDl5zxNhsNA2Npc
Y9gqCegxScxg3YdsSrG+cbPGOxaSZHbnxVzJUUICU2JLnNbDWg1KaCCluGuEoh70VqxzMwIToyg7
s2FA0sVauUNw8x26N3L//FimVsEeo3xYdrCBMIJVYYGQdlKIZlFWK4ch5FVYIto8mpS7K6am9JWL
vAKezalEsABh984IpAMBbZfVuUMPOx1tzXkUaqeelhdYl6nU1nl1MEf780ctxbSTRxeIhspdkRJy
v5gH52+WnT3KGoUYO3jjtkIsjWcaJ9gEKHyC9tJ6WRq4vIAonxqk6xEPuxx5zBOiuexf+crkgduo
aJs55Y1Of+hy6Hm4RGjGvBBMhzWm+yRPBteaIw3wdJUz4sX0lRfNmSMetKz7JnWfnDiSq/cl4bWb
qFDNVZvysITSTBlV0g2keTRc0AB9aoMJg1AJMYEDkKDe2is5eQs9Xlk8cFiScyXZmmlSrQVzWJ5I
OlKyMojA03Lnim9vTfgUz8Os9opsUOVYsKdZJaVsfbV7rOfuaymSS2tS90KeBUYVxFpzptwoOmB8
Bm5WiNs+RZdjWaQ0yLJeRUR55oJcCMTIt1WpZ4eo7dGzdOwbcyZm/QPubnNf28G4sTj++rzB+9nS
ySUlQCnyy9NtXyb+mVvIIDwY1Zi8IML8wIasv5gGpEqdzeHEAV37GQnrjXTWtRVAIHeiY+HoQNWo
Kg0N9HXhIZTuVbJLptCIbkJVrDgAmx1f7w4u51GGpX8Koug9jurBrY1muEKi4seshHIz+O4XNlB3
2uZjMAQoUoR6jMqaIW9Rnf1Bv1C6cb4M3rOnaUxGhhF7U5e9msHwPuldypu1PyajxSPmMaOX9aVn
qZVbq2W9I7vo2bSm+KI2wfc7VrpPJ+7s1sz3Bo/aJ+PPR2ZNf8a8ukQ6WCo92infRumBkFSFDYC5
ihA7ogV84zpLc/t26eMcoPetyQ7XkLPEJiChMAms0wJJMe2eJZt260ETXImulyjfiAiFjcIkkQJi
H+rsV1CnXCwKCG9Q0s1yammIyfZO75G2XMqR34qYEVZq2krkGgs5wSwnhuZgtu0d7xwkyiorTyVM
jD2RylE4g1+8l0y0kF102hW9gCkvahI1qk2PHftoTgPBTnoSbSu9uKJ3dZh2aFBM8mCHR+UEqe/F
I8V6/XvvwN84nnDQWBC8bE1I6LRfJOVlQ2Uzku99tSgO48j3rlQtwkZ57AgZODQdjZutMpAoQR9l
Ool2i+pAq2LCNRIGzwCXNTTRrsTZfOILdQ3LLx4BjeBeDpTbRiV+MaQELAUbs4giPRZ/MIz83WeA
26daQs5MBeurYaQdKiY9BbGPqk5gmxdZ2dYM8+Lsl3Q/EznaOdDPNkAt6xVdfq6jqN10VZDTrAzG
Xni+vh0bMTzXwMkOe3tk9WQp3kdrRVcesNhXRTFJ31aG4HHscnWlR9EfpP3ar2AIAMFgixei26+Q
lrBy+q71FPvTspUJL197lUdvqoHiiEi/pkNG5YlnYUIjACfUqxrDjY3ij0y3GUHxs8XAcmzNBKMq
8Lbp1hc/cVfXXVSkvnK1dIdKZlQPGYuhUWQAV7KsRMIxZit1aAqXxHGfRmZgokK7erKtga0FGUV4
7HmF+ki1q+olAbtvx+YwK4OaVTebdABj2m5pGXugHPXd7+9n8be/vzTU2fim6UKfzUV/Mb/RqzPn
aSblqhDFZuT8vPKKUrhk98j9UnAw21kHyIeZQnB4OoGibJYuX8MA6jIIJxdQvvuFSoYEGDi1ooTR
14GTFY8Z5J5tZj06VVcRAQLLAXpSuIHPBfiu4JQiB5x0YU3LNj3K3YOfkw/SsVVfV1FD10JY4u8/
7K/8WNBvDFswQpg2VLWvJEAvkZnZW6VxxQaIng+V8WUfTcdpboSXWm/5Ej3QzwwOtENMOtzGCUmo
RS20KO0y9sebtp9INQyiU+ZguohRjvZZ8MOU70s/opIicfj97738Xj/fZGS5wTDUBLQK6xfjPJNM
PWlsXVxVoCw3ZQhcK4ftiM70TrC7IW8QNbUUzs7Xy3YbpVG96RU2ZkmIdGw0Hxbhx8j/9ZDp7Cml
EZMpgtHq4O+WZq6SKHzqWVsi5/wDZ/aMLG1lrZE4bIU62x/Nu6DggWBcQZOVVqVs6Dn/6H2fDX6/
fFKYoqqDq9RxvoJOc4PVe5CyQKk55FcyREw1FtO7HpXAVbtJ0BlhC40I4LWd6qgqJBD62pCsa5mT
P22C8FGHnjELhx66WMJ3lyJoEbMy5TXW5D8dVFJokdYHfyBHiV8PJb4lCcMTQ4vJJ/hiXgSYXZiZ
gp8az/aFmocMGSsSUZIRVi85V4xq2j69iAVziyYEYuETu+4YxK7NdBXfz1syYKqQ/ElVXkR1srJT
6lqPvRvKxITeJRG3U2o8F0X5gbSKfO8KV2GGB3uLyV+4y91XGvjFcpw3de8clyL097fi35hJoSfq
OCKlCrwLzsDP58WMoe19JdSRfzdMW6ayfSYAz9/goGpY+hreyejWOnmLtW5f+7PhPrBWOeu7XT4R
dJK2BBlWjZTrXg2/EURFcilx727Wgn/6w6/6d98HgBcONR4eYalfXtWK2mlsQnB/hQmPcNxyyTDD
dWgrbBBCUVEcFYO3nV6OLecdy3CHkKK136v5P0cC2bjzgSRCKICXbn/hIPR6qU9Kl+BD0xDPBUP4
0Ti1OIttUQt1LRPNxoc21QdBLEU1owQhrIRleliOf7O2FZfLlv/BF6z/evTbKuZM7lZddRzD/HJ9
cGTh8IDhc9VZDHzTokKuHMCOCqc90nvTXR41LbPWaPYNKs++hDtr8HRJdr5jUL1D79RW+Pvida60
oBdKa0fcwHDWKxSTuWp/YFnHLkId8lnB/KPQh3MI1LLOP5p/nOkAmvf/Qh/+Ljvi/8PQB7zQf7n7
16/N679+ZJwS4+Vr+uO//75vq7j+12v2/q/VK0nW9b8OdcJ/1X/Nf1j+is/8B8XS/jODtbDnAhXF
Njw/5v2PuvnvvxVL/49h6yYEB6BbvCxnd2yG+i3477917T8OjiHTERYcWJ5/TjiyEv73f9LgdEF9
kBYQY/lP8h++ELQkz8nMqOJ0UY0ZmW59OUgHMO9JV0NltCSegIkQLj8hJwZF9l1rRqY7yvjFmoYH
0yAI0HFr3z8JSSes697V4OGuKaw/vIF/dgx//kY8JhSczEYc4PM/n3oWBpWGwsRHES6ZU3RITJTu
wRqtzC1Ff/7LV3f9+bb7a7SC8fNL8P/9NImOh3QFxK5fztiS/WHV9NAOLJ+4yqitkDv4eFCguET4
OrK6EG4zNKRB2dOtkYfUZ8ZN2MGztPvhwehT021QdZRBcD8qziGsvfVUGR9qrCCeqnn3D2P6MTG5
rksWLCMx7sGmUMRjLaN9aSrkYalVvUoF71ALg7SdVd+VFpmHFOm6GO2BnMvoqHf9d9nRdIVXflAx
ERD59e+vw99fdEewx7Q0yoGvpWnHbhDxPR66tERz5JNmIdToo2quvLz5wxE9l+n/V3f87yXXdM5C
YaBpW8AEfymDaRSbsqMf33q8nOsqRQ0jFJeZT7FqajR+/fD99x/uSxO2/ERTVQlMUUkGIIzlyy1V
EVkkJMr/rRoWZ6dWMOZl1+jY4y3+8nuVkxit0DoCzYoKSO4NYxpPYZBcFemcOh9350Cvz6laXoPN
P7Vxf1vCKyRHePDJX4CNuw8Vo4T74v+he/xCnfn1F+d8+GvH0CM1wI7E1yJbeRnY/UOqhO/RRBy1
52VEmDXhiQ6RIkTsI/zmbtCxKrdT+EoQjLbkvrq/v5J//wvNhxKYbxN255cr6YG9VLsqwd3q5/cc
FPBVOggCyMczwK2Z3JOEaLvVODzoA6V8O16wNt0lpXJbtcr973+ZpXf+ciMxsqNwNbmZJNXgz1cn
H4fQN1rJ4rssvlm6cqVMAbtt7UyErMp7tHscQgNdn1ej+wtC9m4NWeZOy7K2ecrZPLaWd+s1FwZT
krasVl2avKkg5BqbA7DhwQeWt2mSvj/gRrrLrTFfWyYSDMFaK/qIyvFB+GgO2E3VrG14jDFx2q6s
cHeayOKDN62371WledL0fHZXxC+2YB/U2petFX8kpFb3WXObt6yTMvNBh5GtqJdJo4E+wVgGEwHn
/ki54gceecQ9RvIxeyxMFYtpFDAC6B7MSu7QSDzZrbmBvz1T9GmIf3+Z56v4y1UG5T4nEDjC+cqX
KL02nNRE0IOM6UurQNLDCv+g63Jw2eZRcwTGTaMq4x9OiS8Es897X4BcNVQNj7D6CzewbQX+XH5u
xEJmqr61lK0Is8WNCK1972BzQ3MapIhuuDK//8hfQFfLz7Y4B6nVJOhCTf1SRHaw4soMfdV2HGRy
YkK7bpnCEk3crWWFHSSD70AofQIatCWa9B5CUc4c9HVsHbKRDWZjel6wzIpydFwY1an3mLIZWE4j
fR31Okf5VYIpf5rYz0W8Q1jbzjlgaQnGQr0KQ8S4gdY3bHdOkV/DFG1YZTnd+CC1jj9F1/uHj8xE
7Zfv2VYZqlB0AKx0aNp+fprwGkErzKS/pcAHE12n96pxbo3O2KYOyi9hHcymerI03oWiQH7EsuOt
wz9r867Qp9mnmb0oZotEuKruNOoHYb0VHiaQdig6iBjpdcUGqFTB3cTMqpXQ3E78FzGRUF6Jl4bt
8FbG1mXaN8OB5nzXEMnZBE6007Nc4l8K9wERa0hRB1pyxmKVQlOhPih11iAMXptWe1ZJEnXNML5R
VGLM+/C9sggbTjziVppqpVnt2vvuVFazIcMbkISCvMssrLXmhM8yqDg+EXXKzPpIDOmxyKTdd1DT
47gMTkXPF9qB+HAHFSPoQIfYNeIy8We4VucZqCiNe4wmG89gGkDZ1sAdRUc/kJIdqcqrGEjuK/Vt
54xovy0TwSnIBDclTFlXJhvqQnBUIZYC6OME766tOnlp8dsTlH6t91QlscSArB8rV/FY7TPIXTcd
MarZbVALnJUkK24HqJVu4KyRhxM+PfC8VKZ1X7EZSkZB8AG6Mq47iveOV1qJq0Qqxt6a1XJGh2tW
iggmidy3EW2GGZKRayImjOMTuSEzAV59i01vJoLhaFDT27SJ3zg39hJUbJx2G0o1MklNcfP7h9EU
v9yYDl083ziNNskGy1jtL/UCptRJKlrlMIweNoz9Z//tbRKrD3nM7zolrzCe5PcEFaYbBoTPa6/x
6A2H1LIeqcxSPfngFh3nVzzypxlGa1Ylq+OkY7dnv1IyPAQlVALFRNLfD5zlPRz1OO74lzp4S1KL
KJrg0NnXU5chvRK7XPHf8c48Mfd+mkrzB/gGqABM8jogR5SO+gwJ7s7ENwiu6aS6iZgujKx7DgO8
DlbjQTaKsjsGXPzN5WrslLUVNpfDyA7XGl4kbJsRSKLr2cYu7/O7ALU/3/qtNRYvv7+2+q91n0OR
jc/aYdTAo/9lpGrkIs1b0iVIceIUqj+YcOHfEmiuEtwBKrHprj7wTHYFOc4lIxK/urYw5a+NqId+
V3hrQ7WeIngtK1X0D0MWUQKPhdtrxmU1ietoym48O7jRw4mM+hY1oDKqm99/iLkI+vkFRRekg+WD
umWSjvOlhAfBTr6vJjzmIhFcVz82XYZT6Nfy+I13yFPifXjRMC0F7T/9ybyXgH8yLaSa1Ywv5ZnN
/GGIxprgsRoNRZXdiLa9qEoOitoaGP2ph9YydlpPKfH7H7ysPn7+zI6m8TKWDpMhjZyunw9r/rRv
FL12MAChUtYVvjWG9B9xRPBrRcCH1AgB7ROKUrU9YwW/aZsSJh74EhZg3cqYwBIo9Tcdt3HRTBjj
S0xY3NX69PD73/TXL4dflGQ9w9Lmed3XmXcRErjjdJOzqQb9jaOX6A5JwFt2VynxppLGjUnZNJCH
9fsf++vL7Ocf++VlpjJs6bDNOxskaDDM6hHTWJBc21rV/eknqb/2M/ws2nGSGudv42uBpGnNUFcV
+iQ/GDZ91Twr8haAu2tk47YiDSNE196ythqCSZt9gc9O3K5lP2wntPybQONQxlYYuiV48kFBA+1n
2nOIn6qr8scgIOdurDCNKow3O59tC0F5GDV60hqTi07nHYIXKdwJX3sgpZJgayGfpxkF1hHWCArG
wsJK4PXGqaYrvYSc71vdGXjxuOoq7a507IEaV9bu4JMPw3kzBwfpwYdfGDfs18+TDz6xFYchQOdE
/ty1/z/Mnddu7Nq5pZ+IBnMADs4FyYpKJVVJKumGUGScjJPx6fvjdqPbXm0cw3d94Q1vbK0liUVy
/mGMb8Aut+fmUS/IY6mUIQFH4uyc/je3gU5CYMOKYO4yltmUbd6b2sCsL+FX4qXaUg5Q5OanaM5N
P0NMuvEcTnELCXeVaBawcfEts8+0jdfQdUQOqYY93mKTaW3UxNyRbwRhwERrxVYzaHqK3VWWAbEQ
tF7S5VycVgmIXLPDMm0OhTrepBIyb96vIer0UfAGk264TGWb+W1bvguTynw2Uj+Ky9eCCHZkMdTZ
cZ0Rej8/9iZirAiphDdmn0OSf5v2Blugxl6CCiy9Q6Ne7xKd5m8x+yBXOK89+vMKlsUGwDY5uTFe
5qY1BTP08WlIohN+Hwy6dY051lpb7Q71kbfUNy26POwXJxsTPgVAhjiJeO5pjaWNP7sYISp47zBp
EKzP+IrTPv3N3Y2aFle8+A0XhG2/nVUn6SlHa6GwiUbzLpH8am3By4mI2T3ykAKVDoHvnXEq4I6w
R74bdfEuvD500+7csOImPlcn2WbjASqOXlJgYX5sRadsJGa79i6J4MrVNqkhTaey3SbR0deGbd9Q
KzmjzNcwrxPLGlx/4rMbK+R4Sc/n577rCoy1FIe03+n1KTURwabTziMRdONZ+jmvyDGs65PLXxuO
HpG+NqytPN/JieDkIZFd4IDkKrpnvuAdhlYXsoz/7Ix7fGz2PVQlzHKTRS1q9mQaeM1ewXhMzB/w
qGERD7iLCUsYnfvG1fdrAYRitwhQmqG8KdWHDmsxG82jSTo0hzmlU+/0zzbKg76lPkplglYr4e3h
wtnleM8PdZ7c1ZP22BU4UhNNvBN99VJY3hHsOBnLdnNl3IRevLnTZzKlCuU4KBynmnQvsUWdNpUc
ml2Zf8d2+ls7mYfuZcZnj6/QNR+9BH/ILClJzGzV+g8/JULEOJEhrQKpPqz0JggFfpvIn0Zfdf2I
9p2OA9BsrMMqF0DhbW/d2t0g8lIxherr9B84BmmvvoipUYpx5WPegWi+4vjleMCy5CsjJO5qVp50
idwG4iDZGix0A+gHVj5SGukaslaAK3MW3UXZSDhe9t0Zl05zax++5if7bL7z3G37sZg3olBvnLx5
mCY3zGLrW6Il3tNj3g+FksLloTOAA9z4Y48YJBq/s1WLbtYqw8d5ZzuwF4zhpTbra4etiLZMhHKM
Qp4Lv+vIcwdFt1UbuDBsMa/6Iu9672Qby1n0VCeadXLsIQ5sdNYBTlIQub65cug0wjF80Pj1ljSR
U4JUyyaztWgvqmVdtYLPxknAT0TlAaTqWemcS1xZL9Kp7gwdebXq3GE9lp0KsWmtGWM4fK1iLxjP
jMeyWtJdDi+MHDTGSo0Z0OAOAc3VnXCtnFNo3BRDWRNJMYY1pDWhoMNzczTPKXsp38XJOf7Sn8HK
SvUXqUcfkYPzGwhckH4w4+GHVmW8YaZ8MooZJYSyx9T9VmnIcVTtGTOptx1jGERkOJ0tBILkdnSB
tWT3To2GwGy85tg3Fs9Y2YRq7b2wUb8bnPEVV1KAm4ldGMQtHwMzLw2Llzkv2U9M18TgEuIaR/GK
zrcQFQ2boTQf50Ubgt4m2j13BJLw9sGKY58lBwB8K4T5icnK5UVBVsl58qK9nfC3jPhsZ0wZ41zc
AMP7sHuKZFKSbiDvNz6mi8cOZUmhxPwStH3MgCyA+QTyGgU/mSI+Oop3zYHMprdu2Lc8lqbGU6iw
7ndpzlojNv2ph6Z/dook33rml62gvWQnDm9Iaruu9lC0Lvuqqs5qtYSmtfZ1KV0CD/t7gicHkNKx
hqWk1lDvkJ2SS2nkOP6b66SV5y62S18t+jd99s79aP56tfKTFh3PE5ZXeGA7PWc5b2kRmQrpZ9mO
nzHMrW4hcmRavr0i/SZphubTotK2lPZAFiK/WY/yX7cZEkQXK+EeqT1ePbY37jP53Aygf9ZJvJdl
T16if/Q5F82VxadVDxiB1TKn6jM6v3SZ284aFCxl+Te1jrGuqf4oOxHuIv9cV3zrmOCfy040jK6E
gedtGtU+JEN12wruWbROvGKzU5e117ptToV05gAGwY3envTY3hUxJY5dctJmebafyvEjUrmxFlmc
1jlBzo5fT+LdOtV2sJQFPZRiXa3OVtWcOzM5pqIJB0M5krzy76q3P3as66THo6MEoMqa1eB/f0x6
msRDOcd8cbPMHnywUj03RndfWW0X5rTt+17b5V1yBYNDctYE3IQuMlT15GW2kOa1qOX8XFRG0MaX
LMthThvpr5G26r8Zwpn/4sobiKCQU5AsAoD8jwF9hOBqYDzhbLqKAZCXVwS2rX3k2stS0McREKZE
2MYG8Baw6yFwYo6AqFfIY7YuTMVTGmBWKJEKyHSwD0VXntdZpsNG31cF0yU+IF+6yo8+No8Sw65O
AIbqVWc4hnfMfBHz9TFQKKuCiRW4XQ5ZiQ6iow51ZhrdUXhHJTN8gR7Z90TxbzrVf1FkE6iiw5xC
iMTSSv/nO6+jkWrUCDALkLLzQkxQlzGPQz3OdHaNUfif24d/0bUYGOp19lDENWt/pkc6I5+pV3FX
pHF9amCL+fBqUB2SSSQ+eAkAGiDXCYxje/3PvzEPmMGaGFOrY/3R15kSrFvqoRSTlJ9kOwFKNEUG
7zs/mpP7HJcw9URJMNsYi38zcP1XV9hi04jYjkELu/N/vsKLlSlExkpnA6iKt6RtPba9fVh6Zo4T
zgoH6dD//Lv+oSz7+7PH8pPhDrt6cEd/LMWR9TRmYXRAPRrefqXH/wMLvE9xZTLuS94WU/FjjRP2
r7lKX3gXOxN/X3z9R+vtf7WX/qfF9e6nWne/3X+8/v7/cLvNVPsfPqb/Z7t9VxXf1fDxj8vsv/7E
35fZhvo3jYEHI3kLPQOB7/TVf99l6/bfeE6QB9qOvsZn2nyX/73KNt2/mZ6q2VTxFvEJRAH9n1W2
af3NtNmAE+joamiF0fn8939x6f9vjHX3x7//4zKXwcKfyUss2dGb6WuuNd+Im/mPE2qBz13bjZmG
OHHjmzwzlFCXGNpLRYpQtWp0iyCeAYy03QboNO8+VvZMT6kSZEMohyE9HeUMulsHILBfToOx1YU1
YItc5BHs0LaLMuy0niG2mjM+ERynbXA61b6h9Hc26r3AIeGxQVYfRuBngkl3Ti29nHTSeaeWLWtG
T961V7bR9jGe9ZDVQYQBXoC9TqmVcBG71qj43UCWMFCOIwPKLeCBeNfGTMsrx31VzktCBWzlAHXB
gkMPGZj0TCILDbS7TDULenLo+J5UiMjIm4PU1g5i6e8jV/6YcLi2SjQeI638roAo+i60kxIUUs5U
mp98fKubZR8X/GiLvNjSe7Q1ia6tQKWSUDNlkbZVo/t6ma9czyGQSusETpM+4xDAtlOcFQkibCoI
rFdMd4/BG/YdqTONTu1YtCAgcFvDEFNyA0oZ8ch9/KC7nREadodyEwEspcKuysprl1Rvbkbfhp4M
lb5WwpTsig3g2Ssyb6iUI2mFcbEcDc/GeqguGwtXS6AN5oat2rF0fkDL4mJLNmYMNRlfjua2kCZd
x0/why5eagalDj1AGdQLiYPFvkbTKoZGDx0RqbRo7bcWRedJKX8No8WBX82fjSs/5m7+npMCmmJy
cCJV2yKItfxZJfGl7YacNt0xfdzU2B1nau+4xO6Agd9Lt56XU5mp2HViCZU9U9oy7MdQdetgMCYY
ohW10gIiL1TFDZFrxlZtMa4AEKpA8eOp6NLDooIlrEr7rqCI9EXXMa1VB7HL9enQZ4txSGYsBgBe
cTnmIttXMdOlNuqsTZeVYGcdcBiqretAZcDp6dkS0xvgk1nBcVLo4VjVnk/26clucOXJBSQTfv8j
q104uVW7s3Qwlgq/ViCXcgsr7nWel88VUBmwvATAUQJmTxQeJEimwFEyq95YCbMuuu10i1xiCjIW
PvSG8hlQj5ne1KJcDjn8C7/P5Ou4YNxUR4Uom4Wq2JwiNmV6dsNUDyxN1L+bYJFxeH6gi/MrOgTu
D68LZUk9kOils00nLAQQUa5CiusCfbNRNSOIQAcH1iReWxG9LuArQ+ZGbViqyVE8NvGgHs0k0nw1
b5eneq72MerAwBzn8iAGNbs3Bv2RjJGNE4knbRxfwPn52ZAam0UvcGbSHsI2UzOf+Woc2pVxq9UD
w+DqVx/7s2XJHCIjIw2AzzwA9njrJGq3HW33aNCcAe22mIO55UHtGdkszgHUYgpkknZvsi5J1grM
u7ukIiunXyDB2GOHAbHkFeU6xXBk+9P//R9S1shIiQNjD9myPCa6iv3ZsyyTF2B2XoTiTpuN317U
z1qc/hS4+3bZYGFWBRNcZ567cUeLQk9lAyZwefoiKt5lFR9HYhp9vaMEyz3KYsfYMp0Z/GbcRdzz
rJtoqs2J+YRtPCy1ffbgSAdzz8IlK+G7L5aOi0yxQ6rU9xWcQmHwUHnxh2J1YYeLetEqLl6hfvQN
DB8FFm3znXXwYEfSqkOCxX0r0cf7tIsDsopfor79dOz5BTqYzbfJj44r46NjsoiUiR/x9jCk9qkv
rAFU4Uuq2WO9SjrmZFvHcBYqxFWhpkR7wdEEdkIg7aWADyA5rvJPIExkZDMs5FdDTHnruMOBW454
DLC+YV+ZR8/rH8bO+hhSQGMkDWp9hxcdB+s0dGiCxCXR03ejNgJZyV+cfxVvsPzQtiGCdNsvU7Mn
t3i5KWp5h3XhMS3cFw4k+DcI+lGwsq7k5wc8a/pG9rVkjOhECfc2Lj0TEIn6S84IVgg53Oomw1Ql
nAoVR2Oq3MSzjHai995cY1o5tajxMzx8zIEU/AZDfNKXfA5YGjabOtP7wIxXECREjiOoi3EDPfXa
2VyNRcS+AdjJZ40JsAjeuyeTi1I9e4ChD2yC+KNk9hYQI/2MZi4YhjZMWdbReRJ/o0vxO6X6JTL2
tjfFT8R/7CIj+jRVA5zMoN+KmHemFAUANy8NzboB3ekU+5mcDEWPs4sCbEtgsQHC3YlwdKLliMHp
FY+vsslL3dp2tfNSA6wIOjmngdlUj+AeoUc4iuebintoKpyyP/HILEIUI8z93tACa3CUwMZKE8w6
o/pBB8bc5Jdmsb4cmtewqrr3ifm272Sws9MUnk8zXRACI40ayeArHCa+hnGdNesRSmwWpmP9KPv2
2fZ4Ka/VQiQfoCYeIX9kgWsyTh54SyBAUQ/S4L+bq+jVteApJfCitD1YvNPIL8yzOdyas/pFShOW
177YO2UOw8eqtr1HolSf3GASdXTYHabxYUMopvNUX7sGmbJUYaB4T7aQA0wQT26+s8hVDulgfbqt
uTMyJWI+boOjJFUBiznnbnKyJDgd0l149YuHqWFGhrKEzMAuFPSCYVOX3r42Wu7VomdChzLW0ZPz
PBklk1DnMSFyxDKiV7Kfnf1UX+aWGb+2fqfeszMIHWPOdFdFLjMxG1YdGtPSpa8cFBOojylujYqN
rSHAR2WjdWzIFUybk9EDebdTO8xjY4BdNPu5spyUob7PzOGcLvdWC8BsHGGw28PMcFKLI1BNLMRH
M0gJ3iRAktSt2owCG0nrYTUDu0n7KOV6wsbJa9Xgr/dyssUmk7aZZblsFVyBDHUT+G2xMe6HIgG+
ry+PsQ3PPtcMbUOeFvBOg+BA7lymiO29Nmuw40vWbB3zS1qci9JqFwAZYpNIh1+13pKgDcVF+UYx
cpu7w0m3q2+jTY+xSQfXzHziaYtmqX6qmOaFOENgKKm7vGFwlhe2PMR5fYIpFGbMTDW57PUiIVR4
6PU9jv2bbIjNgEvb7ctoglnmbshGYxId4+g36Jo2VmtKHhvewsRxcaCLEO7B7eI8KzE8o8FNfr22
WrYL7KYtoLK3GkqYULOfhSkTxz95dc3YP8UzUwIE9nO4VIu7GU0NUHxRNScX0Rsr6jHam1m6rWJj
O2PhMNRWP4yetQU4yN1qUQkqY3Z5sLpJBpNm3qaY3Qn1e+DQaznSUJA58Yypu4zJc9Bx+xVAjlN1
To9WiybhL490q4x7oiM1cJxwGZrxrVwZfE1dPRsagxmOAWorvd7BkKjDOVO+K2Jo58557md3m7W4
2UTz6cmXWHdFYGR55NN1onUww75h2puZ1XM+sZlqR+eXEdDTMhOsOjld6ktn61o4tJYkr4Ko5C6p
jY4Z20P/3Kf1BSvEW5e/TsWaRDPVmFPSh6jR37Cfl5Dpxp+FcFJbOn7Rq3WQeem35UzJvio8Uggy
HpAmgzyGNP9a50Z7yKqvaTKLG5aJRahy/wbzygkRGlFVFDEA6o9sVG70fFW1GBpJ0nGyNcHaruM/
zVfgejDVxtqwxjhp6O3r6LXXGTHW6QpJWppLoRjgNMpx2HlBAa8lSP5aBNIfLHmvhR74fKYO/Q6d
y7FnXKxD5g2Muf9Qs4yJKZKggZPBBdJlT6yxIny+lomgZXRBocZ4Ad0l3U55n+2w/BYB1B7cuA7D
+HiSPtQLIBx99KXphsA57Rh8V3IXxym5Ek56hkRFZDMvhbkHytPqGR9iXnG6x81VWTqGyE4GDAGO
DpZoZDjq12yexraEEt1NzOG78TWjS+N9y5ouH5uDsNtXgi/YWCjA0jzjYGWs3BJ7elHks2ZFK1h5
uGs7zk/Jyi3McM8p9uAeqj5+khNlC6lqlJdpOjD5hugYyToE4fmVmsCFGlvFDKvlm8jgeo8Rn1kj
zDEoPeegdiWmkXG+JEax+F063o6Glz+Q+rKaDcuTVScvUumn44L3yQRysHUcKDJZaR8hDEKNg4KC
ZX4y/XKgVOpTsIBD/st6w/Tmz3mFgS0FSvWMQZhjJyEkqxdVx3rsKJkSNr0lNxTCQdtlhG8U9SWr
dYFRG9yk5bbPSQcrgzILXBuBBQamOVlOt2Dez2XH4QCjwfCnDLTcTJ5R3N8pcS83y9gd4hY6FVyU
knxargqO6aql2mG//zGo14xoe1+2xuLPAudryhJVlSLG8U+np1vDy9Akp9GGeOEW6+2Ay1mOI5Gb
iwHQWu4X0YGz1ah/q9u/vkJrxx9m/5t63Flm84Ro4YWIzgA70HVe/xpwkfj9vDwgjHkJHaOPgV3H
2o5tZLsVClIsj6VIhtDJU5lXWvNP7/FxejVEP0YDrPGAlSkxy+YuyW+Muep3Iib1QK8UgNxAmGzu
trAs8gdPKfEK2oTw1rON1oUUJBhkD9XI0tqoaNxl6X0NroYymGzhkQ/UH2vqdUb7NXsvmgqJhg5Y
wQoVwWvu5kEhS/5YNTzPeMR8023vJDy/YC4JsUtsOBrJfJzAoLOCg0cFmzmfSU2hYsMYiKRsGIDW
RcUcGCL+UGfSgQijCERVaeBxiZipc4oguH/wPE20k9l19rBaq4zRExmzS0LuxsHf3NrZb5wTo2M1
51myfJxEQn+SXKTtPE7WuJ/H/uC0494rou9Jvzhzd5+35Uc5Grc52de8cwvgnha2yQx4ngOvbHWh
U3byhmai+CAQbTZ660dW/lqYStD2qbVtgJtRp83xAZPvDwMJXi7VS8Rwh4ATuh0t22adaiG2fKMZ
JRppLJ6qIYehq7QwYOBIEG8fJWgTu0LsIhE/T672Myc4PCFfIXio5IbZ9VdOUkKv3bmRSMPOtNPQ
HdqrjTU96DJxUVSWvoXj7SIEEnxEygUtzLNtk+KVYFIUWSBSNdrXuToe3MHeVeT1iLzpw7wtHPBJ
vnCVMRS9PDVZOR7HrP8WIlX8mTI54Q7wbPYyLow6z+TDGGGaos+N2TmruLpHggJi3lFNF2e+zHnX
TYlgIyRNvjQqjlN0aXiRQ5vIk0MMP9nNoy8UUOjFlliGSX47LE68zS5irATWTw2BrlmSptZeZUwh
iYWE81R7VAzzrXJixKjEdqhxwmAFxVAkEghSqQbcz1n3SpYa2FP0gqoQydpEOe5MDavJGuI6kvIN
ADciDB0cfq0IFZ0MZ52sbDW5jQ3jrBi0THpdJBvjhoa9Rqac/UZLcs4qnKz5aIQscxzIq3trQgZT
aeWTQ6/oOsuh5/lUov4Bvvkd3THyvLtEeY1GJRzU7lha3h0S8owH945R2K3H3tBHzM1LTJWXZNDq
ANRr0iYIR7zmwWQbQ/7diumFCOC6Dy1EiEBRWUgvHbAprQS772rpkUSqRcfVz7Lp0UBaAUK9c7cx
BKypu0mS2oY7yiNNzf/T66lfatQZFRYRNIcaNAaD+v8iS0rHEXEdX2Y85+ORdErHxxwowrY7M6lB
fg8EGLL5ROAYgyw/ZSQVRPn8FeflcTbv2Q6uy5LiRM7wlSDGyp/HFk4IF1NM1nfSpcYRFDtpWdnZ
XnIVAYxFRHusbmuLXnqeaz20SrFVVXXaVGotgOIXrBjLFwm9fWeaM7MTmnhvtpKgc0RPRe9tBhJQ
MMcPyNbjiqrJsU4U+jZRCQ4LbAMRy2DrB9nZd2Iuf6dhBiLWzndws3+ToiQWvJlu89nWgqn1fkvt
Cy3qh2eoH7W9fGl1phDqkF9GsyZoqJUbh4wpgll5Yvqcx2COb2uJeDBZ91SV9UUiWwaIYH6eVfZP
eX+cdPUkhYJEOn6IaygNbJWwL0bJMcm7Gtus/YWRmLKADrpfSsFADjF1y7udJ4hUtPiJZezFcsQ1
c9Vsp/FuSKObOIsAeSPztNJx0zRQtSqUlYSmaJyG9L7gLR9JdtogYuW2lO2jia+jmukQ2zmCp7FQ
GeosvWjSfoWujMFCj5Ij/IPsIRaw2PGjagHJtitlp7QeKH3t20ini1YwMyVp9ZpOzQPgfASiufZi
c9Ljl4UGKvLhl6DSXS7s51Htzy0J9duZyeaWKd6VwRPU2nkZDo4wA3WdKnjCq2GFOw9lZVx6aPXM
TdwgW0OiyMsxfPp3fqWivKYwWteBNMTRJkK+RQmstgabQg8yoUZexaBRZvW8f8U0e9t2ZtmcI/iF
0a1tB8hqMIvyoGobKt9WgMfT5O0yG/quM5gICr36MCeyICaTlqXzRoMjh7EhVnrO1laGlgvh1Sir
vR2pT32NOFrysPqF3h9SLitsbA1HCxXxRMKwW2j9U0N+BeDpm1xmdy4+uGNu6Y9qIgXFcV5uLIY4
wdxVN/ZEgGZqxCdYztNB1ZmeMUgP1IqDfHHq5pAtFpQexipZg0lN0G66dGLe3EIXKcboxsqjB7tX
3kTNlGiugJFAeHsauwWXV68+tvzym1mwP1Wd+ArOyd1kTCE3B0OIE5L+5aBV0T5WjQSxzVTRE5ls
5PqCi2lDA9ImXqYRwt7d4hjI5Rw+Bk3hS5gM77yOhyFXxjfbht1rJ3A8MlKbzRZGTd3EM/DhmZp6
SpmKTOZO6TgTBCDbjWnSCfQq0+MyLRr8/LxkLMXhtR3X7S7WiBsrkLWsz2k8FP2NkjwIB8Mzn4wb
jFK7bZU5gyqZnHRPjseUB6ipZ+UO5N0hE2Z5cF0TQOBSghqvXztJcyCa5r7yyvvKBb8N7hnVtKc8
wMC/1HMxhKjCyNIpnpQC0AmnljawL+/i5VeH2EMyN9ejqBvhdyLvYXIW7q7t0m0D2OSQmoS/10mz
0ybQOGO/Hg+aeEwNS9sRtkL5W11be9uo2cUrJYv/npgnkEV0PjmytwEydMZ3zhsOiHlsbhhVODuz
77549+KbQZugF0yax7Z+AvbwRDLIDTl1V15HZRiV6sutC2GVw9RK96ZGMYUFnjWP6pZbfR09LBUZ
m9XC6aiaX4OplgcIDKDVqnlv983NAhkRTmzLfqZHY5I703w7yx6IbHkGaECP57oTwYce+q5oBttj
eEdNJE8a0/GN24BD/J4aAurg/5ALBmYLbLR3MGCAbYDIwnAGL6633OdlOe1BCcP0GSg1FWX46BM0
fWr8homw3tQqb3CzzTadbfZ+ZDg7pHsPdu3FNyJFfk0yg+8hCfUL0xBBbNuEHUW3Tl+aVDDeCPZb
u5n0R0CgE9RNDWTvBHfYYRyepxKwuXKodWe6sYEO9VLVt83i/RgpIXp9r2S7THe6bcTcVukTfdtK
YYVVuhcK7P1+ttYiBDXkmHq0ElhGLXe+H42eom12D2XN4Ad19G6ZzFPd85I2vPlopLLHNZ5t9IrB
p7caUFxJHaoKEvy8hCDDBuVyF5GcqOHQLCeOPsKPoh5L3rLLMYeGHTqOGwvmqovca6dmRKKCFerC
xaQ/lGY18UQXgsjLyYCz6RLqRz5dXABYjV2c/Q/arP+SgUnqpVPSFEwOZKeyvOP+Z3lT9j+q1sLP
zFJzS20QNljt/Z51VrqFC8UDq0Usp/TaCLkad/mKiEs9e0OCcB7ooqCwKQY4TIiVYhf62fp5k3cT
0el2L7PNkKxP1ZMKnmuPuWrLJpVKca0ePXrwOr0aVoNy065/5GJ8TdzfESi/TI0+AFA9153zNGeb
SCNIAlQF0zmdLKV0sY8LKSwNFG+wDifFoZl0tfkqhfHSla4V1BJOEHANtHxLfUbcqAFzX2Cgi48p
+arac7OElnxw1c/Fvc2Ghzx/ME3oXzVzGPfN088kc8B+OcX6xc6PRrzLh9tR3OdMSh2YQHvFfoqa
e9IiIB/a51J7KuhYq2C0zob25CS3DqsBG6SrjnZ5x1MwsFXSrCfXPc+QMLz+NameNS5zzaai4NRB
BlqnacCmhE62DOuJ3VfDpPTTa54q+27pN0b1WCL/YrvAQOTNTXRfBwWRv6ijTUZaFzBVInTreYkO
Y6IF5sCkIbov06eOIeh4nsv7onkfKMfF/FWaa5z01RgvpXl259vefI6W38h8sZxr2l6qPNl7y7s9
ssyznxQHruENrswcUbd3a8sbiF9+m8pd4t5O8bGJblAFRuLGa6+t+aQWsKhW/g8i4Bw2KIEOANNV
SS/2ihpz6xk/df6cuRlYq1vJvKc+qfaN3nyp1Yuj/ZQMj6qG+BBxP3e/vXyu1MfFRDz7m5kvpUVo
DY/Iot3L8j2JYYmyaqWAUOYmyBf40ayfZtRrI7c0IVfiU40uuv4ZMQKKzGddg0cKAophZdaE/NID
APycrZaGfhS9KnoYPwUlmWNXS2DhTSVjeJKMZrYEnkLq7ISHcWREN3MAvGud58v0WeASdHKeMsrx
yf4ulWek5DBkddfz1wCbHvsQklyIYk+NvJ29U1Rxg9+5+jNIj8a8LWNAHUF5zEGVxaQGvkryY3lr
5+VIL3xws62T7id0gvGB/B/+ZG4dHedhcR8GJkQMAtBfjuDPW1Lsmn081GENbVVhsEJ6Wk8nqmlr
Yq0HiGwFs7PMVt4t3u4qw3/P0wJInQFYk5Dej3hXQmFcuKhuFGoMkND10tJLdFQxm9R9ARaXCtiX
9gdqCSpSbunmbRqgHOsIpyilEqfYQBzerMN2T3FANlBzdsxHYOWiYkfm77uz3OHFZoa8y5ZTAumR
4f+6PCNk6yoJGKLYeFDzhyI/Fe17rKKVdMjcJEgAXs1GUqHNBlb2hyxDMntPXMyoXYr4SVg8pGmQ
KV8eKM0IWlN1m0yP1nThc7YaltrnvdXiOdWvKnow+DB+kiU4/Z9wHTTYW9uI/4C8+aF8jC0GFJjg
F/HJI6JlN6I5a/W7m50n9VcUv5r+nbPOc7L3dmbKxrChMH5VNpNSBLPxOI8fU1NzxK5ishYBNr8e
Z7GWPnNwat6xmT8JGA7IW2MYFW0K5BW2/T6PJ5eBOgS2Ogl58enz70QtDWMmNOlX9CfON39Uv0p2
2BWWOd5moVeSl2skO5Qr9D9QQDOmgdozoA045frH2MgNl5E9ccilUFX0FcecWeKSvRjw70ol8SV2
pnT8QU+ySadvd4j8bIqOZp0G0WxtY3O73uU1H9L6XHa8cyT/3nhxkGjsS6NbdaI0Q5xrDt9Rcee0
z07za7lXF5pxB1bvpZ4fau2SlYSnvZrRR8u1SJhQT95rPeo3FXO7PuIvJmOEUqpSEVI+crszrCPd
8FN5w3rilxa4FQ8+37PDzsnJ1hGo6uuqs9fp10svCZeS95Eg4oa+1iZugmBr6X6M8oMd/IbZlk9J
YD7NDjhtpt11Ar1SR/pefhHC7g/tTlXw6bSee2mMmw4pRbK8uiXPPHc9ZNGcTSTFlu+468bwI5W/
BTuRQuPmaT6Hdi+ZAls4M9d3j2sRXoYQcZ68XSJdhgVPMtvkdC9RB/aOn5VQb4b4SJX5UKzMDLEt
hlbK9Y08ArR/VnsV62VyyIb7gRG9wNlYwcRa8ZELR3Msxd7qjE3F02RSJQFIIx+G5hYKPuUFN36D
RAduX1/7LV1jMmM+WSKfPFG/4PKBSayohexyD3dlL2YZTtFElgJFAX6VvqsRhoImzpdAgs9Cusy1
a6wuIKdpo6rPM4Gk7oiwktKpYt9vypmTzQh7u95K4zUHp5CYPOdMG1gWbWyzDWxO1YiguiTCkwPR
txMmSS8izKs3dCXP5lCCUCZCFNW30mzIFD609DzkWuIKdOpH4KGcjmlPkjEpYqXBajvfpcmI0umN
UG/eOPNG4j+uGEIU+Ys10jo/Kd177grqEo4iVMqxhfTlPFJ32atfih9O77h7p9v/RdJ5LDeOJVH0
ixABb7YECNBbkZS0QciU4L3H189BT0QvZiq6VSKIly/z5jVTwPzNDjDrfnHqMoyDGJ8H7VPhHBf9
78QGgUnNFqCazHRMmJq50/wxqXsxml18JlHkb0DzHF5+QrBWbdmtEbusCusDbwiy0/jAXLQiBbQk
gWcMwJuabzlEYMRbAtCa1dLaCqA5IZqRFHovyiP+3I6VNvw7uhNB5G51sJoudAczthUQmh4UsI44
KMap4YmM1m35e8z0XYHEwUlZHm87oTrJ1E3bGfB9gGZpjIue66QMV4KMgeRFre94BayQwq6s37r7
MAfqtMqnZjUu9/g+m/CDEl4tktgtXimNdWCv/JalupqMN1/8FtWvJjuEJe+PHvBK+H8Z9CaF0uwD
I3fcDsBztKGJQ6ybQ4qol86Vtxhvs4tmH5+5VQ0OrgTUK9Ut/O4qJo0dRPMVmyoYDwqgDoa4bPFV
X1na2QOEqjsa2VOSLtu+d5ms04gbh2EEkPipRTuxEY4adyqWrGjJSuLgIJKkgJEBNNPA2gVxiXXU
cOx07dJZMZ8kMx9xkXAHLWdOdlsDv4ESAEyG/abpzihwgKVuV0CAEIOe6k7yUanb+Itvij46CkgX
ii481aW4EzN/4/dsVyWSDL6xgaZQmq6slt6SzOpL4lsSFbti4C2aSDRnOREA1xDVaQthtStl0dbK
WzDAwRVJMpZwbSrxYC62oTZ7PTHREwhtgHeXIKtHM7OuZpmsIN7/Dt20F0qRFZXvdC2ic/h0GMfZ
bXZnUj+ZZK2acLxgR3s++8lgnD2jT27kRB3lUDgUQUQM0FqVe5bDvbglV/mmW5JnYBnays1pLZfS
cQCnyzDKbUld6frY6Vj/abNhRz4kKxG3zwYrb7LupBj18rhAagSfcs3oGTyDqHiU/nBrxZSuPW/t
OZMeodi9I+thW0pYZ9McArxQjcpYK2rrmSF4r6m8Kkn8IIniVDfqHV7kSc01bK0/UQ5+a/MGBQnB
JISVGOi+BRz9i70cArzTmKZiNjhBhomDal3SXPwbE7YiDAFHVZAuAmvRlJS/dNfW1WctxH+VZp7y
IXjDtl0v61ulG/8wIt9nwQAKFh8Df9pKEhSRSq++UgsUmfKRAgPCUtOhLC61fTA/KhIcZekLR3g2
7ZIjKXzP2yop8J/+FtmjJz2+a/FpJAyg6P/V8d4nWWJ2kLMQKDdbAJZLNgCsiSsZP+hDovkedWxH
CO28xfIbJttSc6iTe6T+RAblnDyqvDn0Sw6lz5cTsBkHOkChWKQ2sI9ZfqqrjHXBZ6CemuiZE/IX
sRRGl+QMAGqCzRYOVGWkWeD/1PJZN4/SbiV5kvwBPuNkSmv74a3P/5UrCG0s3DNSiRCErB50K+NF
7HfoymLlym7V1kMvy86Ry75BtxdYIvwrybwbuKUcJVmLyiPGQ9WeKMRHZWU5hujKx5hLW2oBuZWT
FV30NcgUeQ0njpI30zWpw39BIuyEkLlhnlPISKxpFQhHwrKYPV3waOQNGrSUApxJhO4qD7neSQCk
yVbKvaHzoMbxT6QcdC0G9/8kZWcruowjxZ+SvOoIbieKhw20gznehtWTu3KV4/Ksn83qWK8I+ajt
0sa0gHCUFWoU7Uh1MS2PmmYrpVvDrJN+UqATyLC9V6UHECclX8frwhmHbQzF3XAiZ0anbVuOEJ5a
ADw/YnQ4KlA7pf5eWjudjbUM5yOaDhr+drENXANRvHWEXxnM21o8mrgLvpX+ShzOKjM+E8pFdF0g
g463gvjncXwM8173t5Z0DtewFPULHb+pv9XjLiOCSr6r/bOamQPfMuEj0p/MR/W8bsXNZD1K2nk8
ZYg65gMyzmzY7K/G4sZvTpLAJSPPAkpqvBvdzo70vVmcWvVWluUKIze3mc6i3TqigZ8zZiLnqvRw
wR76J/9Zomwn7ZybFxNfusbVpjNiYdGBDMpBoE/PdvFas2fZTT1enHwbhYeRLWWJlDn/yeZ/gnav
Bje1HxMkrH+h/2ykWxj90awPlqeE16TdTNqto5d6BOrvQOyP9aAPR2f8oUsnXfeE8Y1iLJpXwyEE
RPgtHX8tGqd427pCfjaqY8DvYgO6pXd+pt3ieVn8i7j/pOJDBxgf3dZhURyZbIFBmrmyu/JnUN+n
9l8teEZLas5JG3dCTOacm9sBFgGPLjt23V70r7n9yLTUVrph3TafpUZ3tS2jXdv99DRqRnuLyPki
OB4rynusHuVqk1hfPP+1IcGEvo7SdvkqvMQdIC7Hb+Q+LNJBaoa5Tj0hd7XVktmBsJdUYLV49a7m
mPllpmE1VtSjludgOITM2FGBO4j+L+896DYBzWJnvaSusvv+2jDlyqR0zFCSBGZITydGjexIjdAw
kXBMurzy2frkTGwyDD0WkAIV558vIeZmcRSCj0T9y2+8DFQC5vLKuCbY/6XiWUqxzdBXrON05KQp
/3OU81UJ+jfXT7854uebN1/Lm5aPw9qMQgc0gc6dBZfNn9KUlNWnXO8jZQs2ttJWv7DKGUzec/Uy
L9/YcVDPJSkf+XS1Bhw+L6HcrYikWyMoDOojIxFzE2LfyWmqbdmcwvbUwbAcDoVIhtqtJe64Zdyt
ITUSz5EN20n4M+Bi1AJoe/RL8BMyRy81PiY6zE65tMXP8gE/LqL8rDGK0KBYjs2tzC9VtTXYtnuS
5pkWS8t9Xb811QXfL+sdNnZvUV62jfAMHQquI/dH5kU+8amn6ibdFZmvM0sfhY/V4TuUG/h+qxbe
Pp0LpegUppuu8wbzQeI1uWXPoDnGoAc8L1skc80pb1O9BWdzU8biyt+GwomnEE5f/+2n2enJXuV/
mfJBYRsfp/dgSf90+1tXezBCyTsFawWzaveR5Yqogf115BokxaTRxdd20bKUYaamS8ZWk73SdPOj
N6m/htQX7PbotCceKrtOZoEdgV4zGYRwrmN1Dz6tMAvCKC30bdt9yxl69p0VXLH8mVZfYrWG2sBw
sjObfcbibcre+8Tz15RW6OZuw4LKKQgSY7JMmr9mXTp1WNoqjA1BY+3asPSUTzO0XSy4tJOubRHB
dt2uYooc1F9mJTG8+VSDtrsRt1CK8GBZHu6NdI/7LHJXJQHgQqznjdZJC1+htBPhfPTrwZ0LEg88
OP9Sf8bwBRzolZC9OYa7fDxaPHhC1cRmLzA3x/FPMP/keJkI6mthjjOg2IEjM4u/qM7JVfE3HfkH
0FH5AKOjerR3tnZYvFmsjrDSYT2b6jpvuMElwtQYnJanqTxo0INoPZRnsktZmTwIWcbf60sHE6dr
86wtIe+TM1HPde/3wXdXBtse+nN5swpcb9bG8MCQYBUMUKq9vrw0tWNIuyDwThc+dWBzobeumLo5
LMyS3fcO/5Oci87XvKj2zLXgFDCWhQ1yJWIaovmJ6NqqTxmQsrWiz1mFVwC+irF3pRUkFGzYFpcO
TkP521DsOLgtqyBt1yVHkvYU2e5/IFKtkEC4s7kaV9+mo7J0PdNGN0ijNOM8ohxVgNG3gvVMLDdN
LzFXTkCUrNsc0NiuRBdWB5Zi+NitsOKgTtBMdBfJOFgUYhhYPImi2CYpYO15NEBBsC5TtBcizK4/
KTQ8xktX6JAsp29dtfpoW9pZsHYPwsn/0ZCGLtHsn50GCMtENRc4qS2jrJAzp3lRclYwJEA48mbQ
UW0CV0HN0TA9b0rNVlmWQqJyaxhnF+ImpWSvt/eUjFOHHWMCnfuUjlejfLRQuyBUMUp8+zzyRtmQ
2SGF/skEheu0nRi9mdONAj9MjsghV7a1+YTBOFIx8kMbXTiZsOszZWBmf8o3Ldz7om3O3G0cDwy2
llajMz6EeV+si4y0yIMWnxBNulNMdd6PXBQ+BWvi9jhGHF+TvS2ET9wdMHrSzvP4ZoQ7/JzD9NU+
6WPWOBPxSqO7PeThVmAzLLpqe2cxDQqo2NlEPwN6IUKo03cQzKtyl4cbIjQnRArZSeDA4N8OBeOC
2zvo6T6U7xn9jpxvsPVDR0LTa8keL2OSESHj9MXeHImR2812AgjgQQrg5SRPxzZ6DqhZOcH4a4yE
LR6CvILi6gwqZpoIIFqf/4tOPYBlnla0ShCRZwpVpTLOpsfiBQXd0g9NhYD9xt+t8ENQbJceQVp5
iuiQ/Y7o77PeNaFLOEbc2VW7V9ozbvr4yjBZM2JVa9+uzX+K/zPKr5a4a4LAdnABWUfdsvHcuhps
7BrdFcwqOdtDH6n5DOlHJhQrnQgSllzrcI3DEle5rnnkZeaVq0brhvjHnBiX/sscXiLtqrIAZWxO
VPXGkbGHgKDE7RyxXUk2hngc/0aqefjVjHdhPhrxC9tuR8vuSxM3fwbN1QxZwbjYo69w/q8IRD/K
0kSm2VnP3ymXmrpbDrzuf4gd8If+uRyorkV/YGvQbGOc/pabV9c5LOQWpf3LCol024rTTdU++2Tp
ISvxNImXXN5pwVE3z4inyNQhBGm22S/7R8aEVVOyzG+hMLzwY+faw5rBA/HEqQAjjnOM7DaUj5AN
adPTtexMtUc36KTA3JQRZRsrr4KRUWOJ00XnZbYygN8ZEuKgpfN9DdPRLO8jX/bYH83xYHYXJd53
6gaEqoN/Qmg3J4tMiKlFeC/BbOOzWQzQ/t/UXyPesMjfyNUWMahwScRTmW6WB6j6LkKLgHiZvv+w
+qu25TTK+c4gjHexxWu6fwt0KnQfyfzTqWyDxw8WTERQnBh7VPlRCjfoCmiUeCud1KaDRo60XA6K
chvVm44ts/6uym8yfVqff2A8Vw0YbCBHpWC2qyE+N8OJgkuPi0NggQs+m/nJ7qaLH9xC626hppts
PDCYiC49U7x0YBhs/N0IO9EIXyILUwcEF6A9P5NPY3p9eyiaLRi0XWAk4mQOl8ZSgKboPKT/dchy
5/KCBilsf55A9xfT7xG7QXYnvQ1dxVMKtuS2ifp6Fk6I91c4XgZuuKa86PSknfDOwMusjMmAk8Cn
EHbEQabo+qprqfyq7ABS9gQo98HuYd5ad7U4ycW0ioe9X36X6iWZ6ahfUJzzYS2law371GQbmd+1
yKv7HONd9YMbLaqdrWgw4O0bjVYJVYKo/ANKHMSRdq9bxVAUrOJfpv0rgpM1ZyucsmwFJRBXuRX8
M8JfXd2M6M76XVoC5F+j+lolh8eyJT0G7aZWrhqKmiQ9T/RDOHxG/ckKf2ECiN8qN8QsuVbORgYw
g0tCbZgknM78mBWNTvLAKrFJoVmc9cYbaUnn9KUGe1n4bhquLkpmcaN9qKwSHAWCQ3GQ67sivnNF
kbaGyGijNl6qv2KWw4JwW24ZOANNttWY6FkePHrsdAjLBGLm8hlPgoiV9veivSOB28biCKT+po7K
Vk3/VdYlGX7q7KabtAlHEsIj3QNcppR/4b4bi+vZHhh8HAwuaEzlVfo1Z56q8EsmO79xcIXBNM6h
aMiER4ZHBF7rAuZaeB+Drax5All1tHAy6KzJiySCoqLtYiPxKJd0aVeP4bztQava7piVL92Cpw6f
VyccCVYndj890MnH7EAmURLWptdoDbfTevPT76R6dO2n2brkpMU4Mit/Q/4HV6lnuUgfqym/y8CW
pTth1Tu576XNcch2qn+qJ3JDv7Xqvemeg/TgC1GC3Zx4YX2QlF2E96ARhDbDPbsDVbxEcBNIg+oQ
LU2PqL0yAgUFsMkgrrXsmZXbuTwMxs6Xv5RVhKgH1uihdmjSlJ9uzXscP8gx47agZihXOQztShJW
LI3toQ5WQ/NP7g9oPVn4/w3ZnsG40+lO8am3aohaw29Um2uFHNZk+GW6smesJ5PVr6A/RxeWu/wc
QUGCje5Z1laOrmRvgyjfEZoS+fSP7ZEj8h+MlkNmT6iee04s9wlrseRrBIldfg2+DrKc0hm0zvie
i49AuAzSVZMO1bQ44GHHwgTYgxlLs5ehkPEX0k16CclGGGDgf+tmuHxuiFnfic55eM3kI7RJsQ6L
WwKHZxnWFJnKGnY2mWhetvqThl1CXfE5Yqeuf5q8HQUBUv7wNPHECPKHwNoiPTAUQIPjWr5O+pkx
nybZmXwGI35ixTawit4y9Wht4vJoAC7SBkO40CGZspSJgbWqIx1M4e+T8ZdzmY9vJKLAJNhpxmUi
XPbPnN3kI4u8qdw0Gm4QGUk6jtYdKvlELNb8l5GKTkiXcuQkSLhOilvTP1MDqAoTAg2JiZXpq8QN
Qql+5GFvmPcuvJnlcdA3demlXImG+l4DtWpweBjlhIxZVns32WQNxdkf9/wwTL5Jm5qY5Spa0OCv
A5eOCJDSLWhlxhHApnJJ5J0Y+stTByQpbcvgCuEZmqwEePpRNtj9oARaGXZQHa2rYDhwuIUJbJ+V
17quD//9cARf4zPI3uLpGGY/1XBammQtiOBUD/AyE3ssHtrgJayAw/xmccFoMVHUdPlsyTuadcMb
pk1Lb1NTZFagHka8ajiloU+d5TEJOzXzSH6MJLrcTVt/yhF0lpcqr6vea6zH12xn1ZmKEq5btIZX
pkiHvNcheZ9ZyuXUSiP9Hja6dmaLSbouvGQl2SZveuouz5yFRWTeELPYOHvQtFeraZMHd0yhWn5X
7g3sipkSVr+hziVKFvXwsvjjAO2ZPjzEBN82lw29/tmRd9VCmXmXxW9a9l5dFd2GOxQ7KzZzaLa3
y9ssyPt61z+FT6q5lm4IYFIamkzFgz1NSfbaAh7gYYE1DRnyoms22zm9h9IHvYI0beRoPxWHvLvA
W2J1+8CLxJbq7077MRWAEnYlywID9uIorFvluvzFIvuDeP7gmxGKu2Ed2BdPrECV6yie4ZjzRIBc
lirbujCWoV19GhB62vaTa3A09plFeKcbsv/5SpFibQt4BrSqDkmKqKcmO+JiycSbiglU+QBQLgyY
peMFsWEknKcJPM6bskPpQafyncK8LhBSlbwD1hEGXFrHQvqQ8g//WIAc1FcCu1wJZmQzf8bsY6X6
zUxegnU2Wk+ejnW/F1Fy0CEPcHyiEeOiYDkqaXiMy99JjXiCTwWoJG2+K6ScFmitVR9wDLN1bqxP
bimYii++dj3YLzNeeho2kTtVr2VyHsHb6A1CsEa4ZIgJ5S28MsrqrubSy8bPJt5kQAlC+hXnXz7G
YCXCnI452Nh1q4kTt+lHzMV++WHLzVm7+ro3Hgw76H/VVdcz+RREDuJBTHnUWix3r6U5rxMM8q3H
EmPlX1rJSeSNjsy6d6fIxWEsTv5NSYa/52FBXbRw1y3LAP+YRR9Nt2JpJtLrCF81f5xUH2b2CTmZ
deS+qM5Z+E0cGmqTYw5AYwRvDQx31fghsLAQzjqrvZA9Cp2K2BxF+RY5X+PiL+UwGVavxt93tuH4
wblP3OVO0OctJkrEGGhsRr9n5Z+vvUf+S+8eeK1W8ga3pDagO9qN5ffcfeIQh3ze4atZsOyRZk38
1Px7iOB8QQcS6bWM8op6D6pdHdyBmslR2jMfrs2FpvoFBWxlJg0NJX2FyMXDbZsNkTOOd4weimzf
gUFUno9Hklaxnue9iSj9p0rKt+hQ7YxKndaFbaCs7ul0fXAPA49OWf5bdgrdSDtoPcTppYtE8sSH
GrINZa76HkK8bsvH1uouLXHGIWyb9E3guELatZE/doLX1rAz/yXmstGVSUDj3OAq4fszIYC8nvx4
ITgOOM1mrkwUYeVECJ2fPRz8ykUcxcixvG+T+imX9wxHpPzX8gu7Y3LLkrsofmjo+Xztyos2QvqR
A37h/NYml+Qez1fcTy2gZnEzTgXqHSdcZh4oDHDcAtB8/vqSqBgXmATaOnVv/IHNzFoVeBPiYhl7
qvToFqBIhDPdv2B20RacjfAWiSgJt2ggiFy+hs536iMQEVjMIgGgxKfrWjwZMJ5GQrRVJUDNi32k
KmMsuU5MGwXDGF4AhphydWufMm/XOu34gKAQY47pKGHuS7YOt1NQfCwnsRBPogWEx6zZAJkm06um
7DXBSfW3y8i9DAlcE7yI3PkAOQ3XSbRBbLTypQ+r2s6E3fuWvXwAGVRUZ908LKTw6UH8cD/doSrj
pn0mbwAj4E7cMhdkmZfHa8lYl+YhW1oCuAlld9a5qgr5W0l+gO0NeV/lx0zbhAgdRbl3lruhl2dA
uO0k3UbwBnOd46j1yiU31Q/iZ7PubLm5Qd1dL5nrJYqcjINOh2boG33alvqjr9kf8fiT7Kq0T0VH
JOmm5cmU/5YnYShvyvAgZKj+ivQG80CuaOHISEilEqQtex/5lQh7wMnn3xgh87pOfrESht6WDAaP
4DdQNjWa1yR9n/MDzy1mc9TJbABWAwTLgzG8V6obTi6dhW7RWOObezLrE7pHWHzGCt0b2324isTU
I/Jt3VHYTbtJgM1Q4puMGD1Z3IijK1+vBIevYXxgFz9DvszF98C6+vWdJYOjw1zuNz2uBUeTLIh1
0x1a4zeL3se3qrogxDenjbZCoMh/TQS0eVX34wNvreWn9PRQzCl0SpZMR4YrVP2ZtfdxevNp4eIR
zsESssTs7FWbgcK+fO+QCxdsrzBE2J7fRHGuxvZqaE/R3KvRX2F/5wOD7wS8MKJSPlbiVlv0eseQ
Qb42c1tikE4Zdwzi4nTPxP6z4P151vOXoHx0+h+sfL/fyf63UqIKWYH+aS95vun9c9nn+P478LCi
s3mDkrIu7lG/i0enrX5LNEZQ3LlBaxWSgHlsLaj1lCp1WeY9OrN2uJv9jFbT7Wjg/b0fX2HcLTsf
A685f4dfmgffTcRSRX0bs0eF9RmrYbj/Fm8IUQRA0JSkmmPO8F2HMhYd2g2KGb5phw7ZtnTFZLAk
m9RVufPeCkwrDGVe49Rmi3NNa/WZlx9LcdXbL4kLZrjKLScrh2yAeLhrZPrGAL3qzdRAokVyHeDN
djRLUKATbC5NG2dt/7d1uSOSPwMJ64yrtYlnW6tvzPEcyr+Vga8Za5+jhSlu8TWHdFOUrikrnD7n
oPofEv4JWinANExtC8BSmVB6PwL/Ssswm+wxUEwhxyXNnM00HndC+VeHb9Zw5PdmxQewDJ54H93a
GZNotyheekSiGYcDV90w2CXtPoFNl5hHaqKIrn0aNBYGPzL0nkKndJWnxmgA3rwx2QqsJBWnheCJ
5JrNZ47inq9DIdCS0rPwVUDdIV3wD0sxIwa0AzYVFcgm8w1/DJ9tVq859bhNcfvIMQzaSdJVZexU
Ca+vvuuZa/IwOIMbdweRS5H7O3K5ULT/ZhnwLw3zmDw+Jf1lIWj7bUte87bSn700g9uGtjq+Up8w
Smb4P0t4F9L3vFprEbSLzSi6yezRMm8QvjaQl6at5nWuAP0cMgbyDY7A64uiq/2DBcjOHCtQxF7d
IqOaUH9hxL+BkqTWL1VsySr90qb3ZS5EmWjV52XurOrv5i+hgmhAWjNcobo4KzUzJC/LXihuUrVP
63+afwKLKnAFys/qcnUvd605cLk1TmXcWL9J1c2ExLtGxAr8AFBlEPMiBD/4J9tS0LvSWEFLR+O5
yPkgLbUKlL/+xxe/TGsfKhIit+9cxzxyywwTUWtRADsL/QfUL57XsvUYYaSF3AaLo4G8w+TEQcEi
v7LIVZVz2R39gJ8INdUvXhEa+rwvsAGgHRe5xUI6QCx94wLp7HRQ9Z0i780aSN2DFKfCl0XpDpKo
ZHc9eigDo53+w4YK24h/D/ioxrvVf0Xa71BB+9N+O3os3GCIB+f+YnOv2QIzsjcRNurMxPymrFvX
IJQ0V9gGEcfUaeLq+CQxxSnB2Ax2On7fwUi+I2dqjcPUY6tqL7aC8M+6+aSHN75Tc2YlR2sUW7nT
tEfyCFbVR07FGuOAR9e71fRPhxFDTPmq6i41U38H9U4yWcSmX3V29rMLYGZPkxfiRtFChRpG+Gt5
j6PtZdmFxW+t8KdUX0S3x1yIS8Scg8eskNBuTOk6BmWNJW7pJLRzXr6g4qhqox1IgKT7RjwVb/RB
CaQS8d7gGuuXm0EgqZINMvNDjoPHclHFBYXxQy+crkQ4QMSu0U/rmEqdVnQgaQf7aY1zTRhswNXx
4gqlDf3U8m2UyrUPG2o7GUtMj/PChTXhVLJwjtsDP8iLfC83nSH9TCkkKx9tmoKNlz1pm+ZtZKRV
XQBuS9u3NN/RxUCvN2tHi4avQiuuDzvsPmnObKPaA67o/C6oYmz4pzR26uJlwoThTyepuCzve4pP
R1a9VXz5xYDPDYeg9HmXPL784L7cywvfhN2VPG2XL7/zXw0uaFHBJBsOIBSYIIDsWHtZZGQP+RoN
QB26Ha5qHdfv+aCUt0p4K7Cb6XZ+/kFRUBRPjp4zu42GzisuHNECwiyxyUVO25a0uGTLZt0H3ggM
exBAATMX1QsKWqW8IMcjvm+/dF1hp9lknIMwsMbidM54ii0k7KFepEl88AKjm4ElPbxL1H5anmzU
QMcsm/QFPD1LlWjypPHUJmMhuyz1ILSyA8rx8lEQ1ieO3MqrmqtgmbL0zrLzA8IkgLFS0Pc+GKpF
zzSuMTanwAN/swVhZ8YaUpBgRt9k1/DkYF9qbyKhrPZXVXvkwlMkqOsLewWw3kxauw1xh1teGxBF
HE8/TdRAcvGrS9dqPmLZpGr0FH3qLKRU0oxZdiCtNTs79YDt+tiDGqZiXFOxNN7yV6CIrpeMld0M
pmuJ3H76D6MDbCWDg9ub9zb5C7gWWB1olyC9tCqYKxxVtEyh8Vkh0VcQpFjT90KLGro11Zn52S2E
nU/LyztZBuc520QTPr73CVpi2LNKYx64JJQA5KoQ8/5m26Ii7CfpWde1Xdc/xYdSPbQSaghImj7S
5EMP1OZ0Gy+nClhMNPGESDjlce6MlzpkO+TvezCzHoQ4NwyIKR1Y2SX1PzVgx0EDvwc1NXapBil1
l/MtIyzO/2FujnxqI/n3pZguv6jzJTY1Cx3RFqWZLZ0FZAgzCnZVxo6bWsrJVgtcjb4wcnWE4vyN
CHoGPZTtHPcmp7HN+DIlT1U6T2yZFzlJaP61eCMI4YULZw7HTaB8SjigW/Vn47vKYnV1b2B4RBjg
iMM9WvQErPsX42eQLVuDEr8AYHVUr1pbdsvUo0lfT9oxZLNfyy8O8aayTp3+XkPOmFLauQD2OEdk
Mvkl44kTF63hGsBI+BN0evjvMP9iAdGoG7oHkmFgvRIRLW6bcd/wS0h2R0/8VS2QnbFXAoau2h4Y
JQb6BeAnVb9Www8nGWd4ZNWyYJM3B5r46Iwr5s+eiDVLibCuJqW2nlNg4MFBTYiJD8IudnVGxt7h
2BjYucBWgaOLUYATYuO5hqNVOwCdrTdYrzpmSGg0jO5PWrMxNJ5k8kkTSfzlHF4K7RhkLKN4OxQ6
GmvuHKNsfgII2SbfIKEWWBT++mvs+/Ot/6UtXMp9C7bM44yh+UF7EbEux8JGgF9sBHxC39kgT7A7
IduWMP9N9ChKwWYbf+SUDcGwZgzKiAZbMY+Z79TAlTA/sWKRAcwveNPNzuj2OCJxyFnpz3hZg7nt
k4n5nhFZEmM7pjscaQ2F7mh2z5aPOot4Aa9SSWKEttbaJKwlAMCmEvDKTp24POQzXJMfOVzDJxfq
U4wiRODmTMebhtihLOrVz7+6ubCY5Wd9pChA+uI5WccEZVpyDyFembA39G63VGs5drmOVqSCCohK
UKhbfwpWQ1hd0qwHU+5a/m8hPhZ0SKonOqvaxdF23ancBPx2IumjXAoxEqXiYPSAgNchF1lrupMM
Eo055L/c+CDVp3EDT8kvSykIwyN+jrUN1YYYhmknY2IRXuXIEcPTArGhsVj4MTAjNxK5Vo65jjIP
3DHkjyann/aV8d4AAesxxjXpzoKjbeZPK4eRwJcPpcm/hTCRF9VHfpTNq15si/Qm17ndSbfEIPas
g38CaX5Qyj2GnjaDUHhWPRKvMUdqD3wkJpV1Jx8zSmBDP0n2j5J++dhq/FZcacv3QBNuI2abyndJ
4mFmGK84Ei16cV7qRlvcreqwPNgy8YwP3rflCki7ayZeW/lU1gOe5vM2LIutMYvrZLawDqk5e4U7
cHet/uaElPccE4BKpWmCEbiQTtXfaT26MRxQFKTzvxoWmaFtm+A9UN5qCM9J20FH/hCVT0hn/z06
cCUYr5aIZ+m0ZW5Tiq8KcQoOFgLIdOSzxgNbGo3X1F4jREZF9mbodu5x9MpH1/8TIAhNCu1S6xbl
c1h3RGAQvwuWz7tfLAEP4mrUbyq4RmmdB4CM6hUHf8SI0+biuKbjQfDMOewpXphjjUh0huoubep8
XZmPotlJ8TXs/xRU8UXQ4imBc49EItUmZtTobbhMSuSB0K6W7INKxF2fPaTSHqoB7sqMpiNnW1Z4
eXforwXnfrkfBRMXPYd1DZB4s8b8Q1p1f1Xj6uIGRzOTYa6zw/hR5b96+Bak7xNKhRn8qB/e4hFb
n+lK+2D9k8RPcTrV8BTKB/5AsAU3Juauf2rgRe+def1F0qPcA+OKUw9ij1Mz3YrkijGl2o1OxzY0
gl/eN6Jb6WAKq1+N7k5HkZI/uQAkYQfcR7FwWcYhy92bDmkoEGFSxs1k3mGoUYiflnn243vanBUW
78iWEbswnYkQse4+WWS02Vq8leutwsofljxE1UTdGnz0DhmsNb5rMooEVmDL6zWZ2k7F20w3A/5d
GBfLxNvSk+YLFZLk7SK0NTKVpgk/qzMY3OC/1Wyh/8fSeey2rmRr+IkIMIepAkllWbLlMCEcmXPm
0/dX+/TgAheNbm9bIqvW+mP1rksngVk5JjoosS1ccbGtquUStFukmEIuJKluGJEJQ2rokzjBrOBD
Njeo2lepsHsg0mDNsBiuTDzpDUdglvw005MYiKccALEZgB5SXMDvcLHOb7V+WUyycbYVE9OCkuHs
IH0wDyH8Wq3/1MvVKh4F5sdaDlctL/3ACVgw9WDxBiBlJl/bhKiSonVScTNRaoiowZVYV3E6Bp6a
AyUdUE426t7CHQWz0P/Y7Tukv4PxnVI+H/i/rYb1p82ZcyKoatXVx/kLzJYySMRRrw3WBF1bzcjV
zAh+sM43M2SaWCLN9i/iL15aOCDJWYf0zksuFji0MVyu/XTFFprdtB5HB+pOtIGk3TJwksdgQQgb
7w30rTgEhxpzGWJsc889EyY7R30sG9LD62uA6UhEms31d119q7kfaXeb36QCvsXfGDSnQTthDeR2
411BCorwR612LIJJ7nft94KNcoC8JQtQo8Vu2prNx1jewtg3St/ehFuqGbkRC0S7brorJoRFM0DP
v9NsAhWhMoW6qGcCUKDi0gm1Zc8wpDzX9iXWr+FWnYBGXLn5VAh4ydp/RKpR7s2NtO5hCrb6piKJ
qAGn5sduySEDP0hRb5GYh1lnRagZ0huGHNzJ4KoTM8nOQFaVl3sZS3B6attrquzH8UgYMHlJLyTj
nIL4aeJYrau1xcJiM6A7uAgZ5emz4KbDEAaJroB3H5fWncYXbPyrDDY/6vDiQkO4MeJ8fW3lbubm
/Lu/ND65UfguFiG2oKTwNc/Y6pIbJMdWcjVCcm22aeJK3AgAD8gIQlTuYR45tmDLSntbRu8PFfiZ
/YRtr4sfdfWaZ2/ghoXki2VX2XLxmfh9QWWUhj+lhmsymV1I2hsgRIV+eWS4yJrvFxPfZ7EFOx3Z
wz6H8TPX/hwi3eateplDgrp8qf9tIfES44O/ZEu41OYILX63wxvgyyay3lTbr9bwitlWfgXFMCS/
if7IulmPKp0E94jvo449OSJH+S8ZfmTE9GBAuXavzWvP4M0nssnob7rl+pZDDdDInWS/7Hy5eSI2
jnTN5xnwQ8yKjnoin3edtndEI9yNJr4rcnPlF0O7Av4lzEBocsnlJTxZjlAQRZ+f9DjgbzG/2V5B
pmjAyoDL4nP410HR0mLHl4KRDE1DNr/lvTs4jyh5RNFfZ96l8VYERwqBpPYye5JbG4dKPfY59kvG
LzKQGqB3k42zh9OR4HcoK1OOMdZU7rXRl2avSq+mflHl29iSGnStoj/NOQJulfVeBB1/1bVHbBfG
Op8xliR9T012ds7JXe0s+9YtLa5yYx3QRjLcSBex7dfKOmqk/EF4QithsVwelfnsTD7qNsN4NgC5
jOpgjJ8zwH2tXq2cnhgPcnQ1Fk9CykeCb0X1nQaocFM4nqfoR4VKHVCLOdugIicBXmKNM9xG5do/
7OJZ6j6HbbPNgUzTgd4MjhSNTVvnOY0JbE0XYuH00zIROr4hHqbj2Q5X/eg56QmOeoMXER3SRLr2
RkyMKYsZcMtYAVJcpsxHI8VTbsT0TpWrhXAAhj8tOqs9xUxTs42xyesHVb04MY6AvUZEDAhndyM+
FpD3noBOLOozn8NGgo9mwv9dugvtJSoxT4P05ww+QmmhiS4AbOzxJ8hBmI2PCbgfLaA+kTbDRREY
H87wrpwMfeWgmqFaOzzJpLUiaZE+0kK8JeuFt5ppcwMsh5RhE5VbQd33eLqQUCXSX8Z0ADa7tpyf
khKMZt3rpDOfKlkSswuKUpUDQ8TiuXP0WUKzomzfhISkjemLZr8BkcTKa/w+z+4ouWH5kpCGnnyP
xP84mo87cYtJjgTSX1QarVv5JVIx4w3sCl1Y6zCbRqcCboxxh1yztjkhROWFmQjf0JFEcYOb8pn/
j0yNsWYi2yXOe1B9JstPsvzy/m2c9hACfaq9D9RLbcdmditsYIwA+EhFaHvmC8yTVyj7kI3TgLWc
rRi+LiWk16u1bB0xXYdCTKoEa9HKlZs7NXuuG47MEt1zdon7XWkcawJYnOC8aE/8esrJQiKP5iB2
nmQYdWV0joL5rSBoQCLM+qDCTHChRQIHqh86TJWRfDr21zgwNmOeKbdk4uY2mQQ0PZ+QYg7Gu2if
DeUHaVGrRPG1OBJ3l6J6Y3MiRACp4qHwkM/ru9pPPGj27mRpzbVVXnhcYPYTbS9E/IZzvirVtZIv
cvYBiYT4nMIunrrDCHzfSH+zzPQjYY3kYlHQGdf2syXtyPbEEY3Z+DBqNsroAYHxt27sx/RpKtcN
zZQawmeMVlP5mZ0y5uZg3RHrkN3EETAnr0Nwas03p9kZDmbIja5sCbABE+dvK5pr/WzrPwAcKUdP
z1OEugVF6drI9qwKwoHmQXE77/zXvZiUwAEdb5mdalUjA2eX4jcoeYwABMjpljKwyoW0XiP3rB2L
fukiOs7/9PKq/gUctc4BqeQcP4HgrTSFPcl5SuPfNjto8TYsPRiWsHzkCPyXiQO9ZjoG8UWaSr9A
CKJtfQfQDUWDrRlnr25cSPKJvMRb8NB3SN8QpyMyobB+n6iQ3Orghg2gpXwrGPq0CaXZ6BIISa8H
RmuiExVk1cMDYQU34TPayI2mfTg994LKNblqja8x5gum5KmXXDFhzOkRwmnT/8hIAwWMMX9T0bnu
A+zasJeMsykfOdj+Bk966jIDeZ3+2wEDCMyT6wMHegshTpgoLCYK9Ej17eClGT6d4icFlzfAR7fZ
vHAOoHXudhWbZ1jt5vGv18lHRwVAxkv6RDxXxETBYDGgZlhQB+Pq0QnFlzuwyJCWbXUXE29pP6Xq
l2JfzRxfMXH6dgMCHNDoFoNeK+dQfnWav95e9f7sj9ORcJ1U9sblNGwG2IubLL5aZjpq49dy4csY
kAs6GPCTbwD2I8UzPFX7i38g1QR1oweXhWExu8/YMkJgBdu1h23WvQqfS5ij8A/BB04TvzXI0CIh
hDuPGyijdjdYh6w+1MktCd+GEY7A3GpEjPFZB+Gxoz+MNQ/8G5vLlsGf6YPuOImTajw05j9bSMDB
BAEGfH8vYJuRTXEN8JmjHTk5u9FHqJclW4lPL7imPOvyKRlfWQLtkkYzAjhABcFcyplNI9tZpoua
ClE1qIWmEEvOVSj1D5D1tVn73bbG0niA5xswJqesQ0QNd4gdwoYTrFQ20RPC+L47ZLCjxnvKjRDJ
h2m+Coljwh0XddImzf+g4elcI/eexAtw1bLYqQicexJc2HVj2otmIjELpOioaWgRlS2/ndwpKYQ+
mVC1btm1tmeGnzOSilg6caVk+asa3wDgkcWzXaLwyJl3VnF9tzsEhGQstxrfvc+CnU1veXyppFsf
vQ/ZOeHdaJcjCEfrj36re2I/KLMNSq+BNr81mvbCK7Rfm1Wm7Kgfho9sDhl5REzxrW8O6tZsT1bP
H1e7gXTg7IYi59nMPEd26aONaWEGS5+O4OyrKNxFhO4r23F8jMBd44BcI7yILAvNPDsmsXD7lLw8
gjTnIN9Y6nsGh2hwAk5kD5Rc1NXqtZs/1PZNdx0PoZQQrZDND9CJxgqIPFFocN4PDfpFM98a/PPY
aeGVwUafGrbspQ4xX/rhuAf+sKQzXmNALh45kiqSlihx5FTdsXngwSLosOlQE7updm57IrE4uLzl
wV0khh8TdLpEpCg3EaTAL4MXLuXyNdnxv2o20U9VGGsjgHFFQIalxkH6021yyuQW4kIwMRH5n5/m
4Rr3r9nwTWYg5oEQCJH3DF1lKwcrqftIupdp0fjET0G3Z45vnsjLHrnsRtgUxoYK8j9d/UUaajyO
RU/1QtDbiR0szF9DzhsGNyTupFS80Ke5LpFGDtfCxLcq+XG7KkHA2ImSO0MjOacJ/kX70bGnj89i
Ax6Hq2ZdMQSKkpfI043fLttnYCsKG4XYq3MsUJBpRI0EMwQuspYieEQKJ8Syjzjj8BZ1HzU2XM2b
MMhz9/JnRMCTuT8P20nlj2PhKomov0bVdqHxWrDcK97A7TTBxcJ+6HfqPYTGY8i+65qhPDrzmI8K
0+wwraZ2WjvdR4g+RiZA9kc2fHanuWFTGze94zMmTO0LzkmOZ14ARGTk121iaR1V8OR8jdgoq772
MvvIT0Q7RJVwDpBlf9rdydGFjCnYzNqVDUeGQcRzxawhQMEwOjo8BGI0JNVx0zRcEsSPxMC4Q3kj
R5AEknPe36ePLvP48/XkxtCgtjve57p8l1guh+arTo6Cn7IRFpCgv2IwyKMDz5fYrdX+nJoWYBEf
V/Abf9FtIiRY0sz1UT1NOp2uQbSWEIT3V3v8w6IgIdJIZi9KvZfQ8oSfcmk/VHKECCLtme9t9N4M
Ta35N2jFKrOIPGAXEi4Aht0kRZhyU20OICKE2/hdCLg+aVhck6udO5co3dv5+8TU3VYJ2ga8gNmr
QB0KyGI+CSPBjBputJpIvLGHQ/yWeRy4uOo74DFO/ix+pV5nNTop9xhWBe6aGLeV8t5we7UFa0j4
pBuEOZFUFWIuFyOnoMCQQOrVPsEWrA7AKrekflHVF6k+KvZhQXOpqRvGqjz7KJi4F57+3LhVkEBl
8Q7fbJq+7DA4y5uM24lBFJFB9QHDb+x6X+n90jkAixVIpMBShx+tBjowKBKCG1sUkBQxZkfVOa5Y
ARQdM3CDNZa1vH+Ym77N1zbPTJ32W0pAVov5ntuf1fRRQJyt4CJa8ON5YxUWmhBYYo3vhNMzP5km
XqTxJE55jjxhFi65hub5CL/FDENMEr0+qptMnCl7zpxW/8W0KTwzk6pvmqd4+u2RSfK6EnkUV3fO
6LXWWnjZHOaqGzYNjH/58ifeElSkqf1r2CPXP5cVD7dN6g966YaJfcRlvk7HQ9QcmBPmDpnSAHgH
niXCXmeRq7el+o7ZDWA8U57Elp7Sq0rswjoGjQ8REVRzug1FLDJqDvwfa/5jgZCIL3V48CsyMQZf
3MrwNHO3/2zxHnoTohNglYDS1dRPzIPMAzFzpSGp0HA5aQ7kX/PEmxxfDUTgyo55ecQ4iDqKeHnz
WMZwPjcx5yQgOs9C6Km/TmTntYVv63ud/RUVP6JOAvaSDXIWwwM8qhF5MqxModeXV8LkO8Vd4u/Y
wdnHQVOf0aHIWI8Qahelt9gHaM1x2EeY3IS4SKLlxxdLGbMXCAJmRFbjQ5GQEHsB+oflKjyogl7e
KP3mvX0rCSTRkJOr68h5kxqME8QyyKgcjQkx5BTxXFAXIPP4XxPruSdhLv6JlK/AJj3dTdx2PSiw
/RuBaKjxuZ/epBCUlhkEWfMIL/7OUSpkyTypWCPFESdZ24dJx0DHfyRC6+JHQkWECeoWGXfTvOiv
Mu4ARTvkhEjRTomV7hbxbCYnnNy1hI1l1zUHpzYJk+q3+ezZ+qZOrmZ8AE8kO3k1utYaeInfC/b1
PhX3hL9ajeQ1jVyjlW/0RASX7uLwbAKYrT8ZHg3kG5bbW88JITrABCYIJPkOjB+k4nSuat6k/G8x
2LzzLSkvhFKsNI7uqfSgPEV8QfzPm7zgXT2O885ZNERPxIw89TBuLBeg2Nuh3yeifsHkjL7a0lU2
3wKIf+cCKUBhijPtR46zWV5D0Xf52ZTh5JcD51toIHaThZkxYfP+x0VYG8v6dOjVCkdwbmJoKi9o
zzo3K0ubSDXcKNVZSoAplHyb6wQVAeVhYUYZwqPxQuW3n40UBS3HBBF3zAVHtFu0Yk8Oo1vXYo2m
yUBVj3p5YdUi1o6LVEXDe5FRBxU7ggnEI6bD7UNVVgMHrNGvG2ubgNMEkSsl+AghAfa6Z24BXI3v
2QjcinSOBCwkIV4tg5jIb7IAejl/x+YuA/FFCCtvxHyFEjNM+sPjLleX0LmkwUsbfZVDSzGbe9YH
vAIAVMa1AGVJK8oQ+F36hf+bvlvMburBQI3a0gEgSoBrFOBs99j7au1o8KXhpq08vESzh2y7n77E
wdpR6xDVl0LC9UFnRcGISPMm2bfREc+tSapAVf+k2qPGfvwwx9faQrdN6Ia2vAdQZkbxo1lw0+qy
OaudsrLmD7GoVpbhNuqTI+/BNywv3cF3dGvdpct6zVxqTLtpehexbVnKjoik3HbZARA98cI9xuIR
4LHMTVY3hX9Wy9yIpASJWVf1aSwuCPM2w3XN7FZ0H6plESzGnxhw+LqjvMEVODEFsdtPZo6shGDv
bl+wmFD5wQ/l7n7hcYNfEnFe2vhuKG+E8/DWBSyZaFGQovU3kGu6eXccEAYpXvwpLRNGB75q8SrY
hNRMH/8Q0fyeSJRxfeVEgM8n09pr8zsq09re4fQ3rHuY56s5BPYTOyFtnfG3JpDd8BEhgexbB08+
9Hd+yfunvlq19AmUJFiIH43PBcuB3j6ntK0vzIL0b6+By4PizdHvFouTaT0Lna+TX3T5fST/yPLq
muRSYoYVVxtO1NBJdMCKIJDvjDNtjnX45ReCdNGy5DttYPSuX80fDPU6af1tTEMQu/UYyjw07YYC
s7XAkkBQJMY1RX7jPRQzGQAGug/uJ4LBqB2rMKGqFjQM2q4l+ajUP9JFgubYti1Xmr8UnzmEk6EN
/G+AMYAOkbRTVnMDI2NY7IWPdDfQG1jSvfOhIjWIjW8z+Qjqp3lGxct41TMny97gAKfQyYb/5jVm
X6xHkoZXEJ/9huhQ2JuFI0GPzrXJV1+9zuVnRetbgg5R7aqLMjxGwY/44nRU4HeiETms9QeMQisj
apB41X6l+PoD4mKDrKPPlWIC3EgDJ+thGNHzM2udX60g22gIPfhvcaMghn1SqkMjryuwGCv0pZ+g
ZoKhlyzYAMdMXtnsCslY1eF3kTjMxIikEPT3frtxAEZPggZzyEnoqmup/yoTjWp0iumDF7GjBwus
Y/2c2p561YenTr+UhbT6pv+ZuVn4mFSyvZ1XQLtVW154yy31yWwGIvPAUO5mtZ8kdF+brt3n/WdN
XFuel3xPhIejm6RUrhRm8q0sJLEHo3/B8CE8zPtXuHXh4dfxNE8rJIBQyaH+ATNB3K4jzFd7SFed
77+avmsUwYH0rRS+AIAB/6P0PruaFzJhPVPjJejrJPqNx2vmHAZvTPB3mjUGGzah1WBtwYfa1J84
ZROTUd+LlSfVuerFmZVHQ96CgJmIBVQfOo9vbAdc2iBdSB0RzEMFkVFtkxHIoRssIg6MiTu+qAR7
0Z6ZovPAF4WMJv0YVsSPfAHpBfWmnl38PGQCXTWTxbX5LbS3sgPflXt3luJtjMMPQRsREQxnDBx8
7z3Os0ZEh1d3ia1Dlg+aquDYX7DGPuSOdP+D9AUKT4hM3N7C8pt2Sv4pPsK1hSuNzE9Qte4MS8TP
fFT5DwI4JAa0LklkSV1ClAw8TMy+7Z0VXBDQQXcV/GkIcDLFRyf7rpbn/+N9EbbrKKEfzyOsUEq/
TG0X0h9VcSko74zKyW72rPkMYupA/ixeZHptdi10Z60ZR7Ll+gWMi9HKi9hOlbZznWHcmDTY2+oV
exugdw4gJrRBgjkacj7zK1r7UgqYG9FfxXtbQL/czP3Y8u09S/ZRys6kXcB6CrMz3mv9UCt3FfHp
AlTYVN02QRCk8oSE24T0IJ5dVrCed+AfQzi6oj7K3lQEV0mIUSvcmV0tFqQ1SzQzELRBIqTn0jdh
uQji2YBgg3NkepbNtJ+esycC+DMyQlKIzvEudHzgOWpKagkrB+exMGC1cFhMwKgpNC7A5ClfPTFC
aLTfxN+kxHCFD6mFnBN1OklQfL5irgRroXZtI1FQTzBIWR4ELk1LJfBSFnypNS/877S8ko4LK0SS
RsYvUudvSv2isNe1FAgswhLGxZ0RtQXjWuAePKr8YPvckVitlR8l5szqCKM7lb9Gi5HTgzVpg8UN
8o9UxsvI0gdLZ/FGa4vIzqQszMRaTBjUMBF4iJpUIQyrK7l5TRZW5CsqF88/ASZoZvTKEs5ZzilB
ItdkyWtVZxajaSeF0wmdz6r8jhki20NnnnKPAK9iRz2eO1gE8XmCiwOKUQBfxa6XsxTMhPcUPKFI
BRVXOHMMycu13dKdcL3jE4Zfq07EZ+EBMcttIaKeiUQ4SiZSG7evCTHYZ/g9ZOMW4QAi7RRBqbOm
6plF91aTmgFhCpTWWjtyqDDlb9v50N/xjdqsYZl1JbadNvED6JKBCcnmrPETZFvSbzu2flSla3rG
wHVQlOPRwOpQ3jhYevU5Nt+KzN6pfIEJRDkPJ3Ch11dHXQYmMDydJ8BC/aTajxirigPxfOPsTuN8
pVmcJ/7Lsp6GWxQRxfxlk6ZdtOqGSq9trXLaUXcgmxwwb3PrgzvF9kXjckvJMmjKb9m+yKMnKci8
N6n91jAM9z3PmHYkfc6twe4YD92CstYt76Xr9I+kulNJQRJet65I9FwSeBiybvyqOI2OhH4UlJNw
rpqjkTjnnSO/LP9UXOJG0Z0LVNEcICPiUBXMOMJSSySnqocQR+wyAwOXTzERqXaDGxfrNE4Q+dQk
viZbPGA/KSugROpMczGnt7YgWe4NXltKEGTrf4VGtQ0AJPBUHL6N1Vn9jCqfuA3i27kG2EVKovHc
VooAwo4YeVbBcHhHJvAVL1cowxnivOVodGLYuvZpri52+jLaP8nwPcqLTzkAw1qVIfOybkbIOaAQ
y3SWe48tOw8YzKkP0XEEIFn574IZ+P4CbkdpwwNBwkDSaiJVc9MlyjawI5xFT73LtBdcUYJnGpA1
Mz3Egzr85sS7RMVXGb9LhMA1n0CkJMcZ1BdXoAlP1upnts8kqkXKn0GHq3NP5GUTTx8G2efdSXL+
jP6kmnsVT0DwcLS7Jv3xoC7FLUkR/exsXLcXVd1iJNTwh6sbawx3WsYQgAqRMt0NgSNxcdGs91Dh
DUdFJM97aZu4deKxSIoLVWx1/ObowbZScF8QbrQDniz0+oag27s3WXKFSUKV9nD7KkiNkhLee5Ge
MPtWygSF/parR9lC6EOkxqGaRo5faCEESjRNwPLukNPF6/JdhZLsI6pBVzaMSUMgw4ccH/XR04iG
zOMfRcOIrtzMpocwwwU1P0+wRIs3+bWHOKPyeRDN3QivHycvAjibGUZjaE+L9VpekNHqpJR1boU0
mCjfLgPsiBkuzQ7k/YWM53WsnEcZEAqQ0ZlIOLhb3AQlj0qGd45bEjENYznjFliPs5t9zmixA2mF
izNaBGu2ICVMr9WeO2GIfUD6dHltW8IkT4X2lOX3niyB+Ij7Rqpdg8cdOmfreGzlYjUizJ5Joq3u
ORsz5T4Y5z71IkWr51es2woPJRzQhhAK5OoT+ZssdW3yQrjLVP5NoCIWe4ZwqnQqaF++senPUXj/
DLR+2q495LPf0MdG7E9nc3bDmwTdV95+D+YtWof+tPxEER0quA/SrWN85qhom+d/OXcH9IG9uIAY
O20vyJg9DogYKH4AiPyN2NVsui77c8tSZet+Wr1F001ZSt68fc3DlwxHJXxbopP9pjs7eYmOptps
nZlKrNeWjFtBUMMkc9CKuES5RU1pniUHYa1IcuNDHkXwkxBwwmnRIMUYSTJn+JnTXtbkzDe9yXTO
t0OFXgJBEbmwtQZ1mmDZKaMFUXukCuD+xwszzNcBFX8JI1Y1PoiRobo6/E7eN3RmlxQrgny2/gu5
oP2Wr6yqrwYGLdLSrWOP/lzlE81Z4uXhWSYWIUbhN3cn9K7rgXU0uIrthXRkIW+2B0+wLQ2lkI3B
c8j93ygVMNG4ShHhtyh1HTjZVOLFJO4JOHBx+ajIItDbnU5FYfnT6MRmSAivuL4WHgnN4r2MdFrS
Jf8bhBuYeUsE5H8xObr1JXR0HQUc6EnAodPunjIshYa2YssnYnXdahiEQ0xE5IL0EwIM1hDKErrh
XUMxND1pBIaHFHuM06Mhvr/CEbzTHiXBY8ndUMHh5qtaPSns4BWjQvqxEBmIxpe5Ew1381jo2WHO
AafWONOdxNeb7dRddUFEiAHRfr/yj2kkKh4GSFz13eElwzGn+II4SLnAiH+0jQeFkPDNB/g89qpT
bVM3v6nJCxXIRaCz1bLUafNzph8gH2SaLZ7D6v3f4SPPqD2PIU+SIxIeWJ/5pogXzHRXTQBBCVgc
d8GtwZHvFvIB1W0vPxX9brbcoCNb0q8DftyGPABQJi3bB1bqGdW5YheZNBn1swv8upCXVRwHPs8I
LyD2EJZuZSN/Z6QKkuFFwvdJSDYUEVAfGWj5gmcnO1vTaS+PLsG7Iu4FcSYKjaiiJ/I1ZIIJnpqZ
mlU/R4pS+8sL+Az9SdMG9J3ziEUuiS49r16bflnjd5xsBoxbLbDDcxOdZPPWVu9FjV7KEyGHo8u0
1sM91e1IFB+RZLVX2i55VXWF6NwNghNgyJh+aMJrHcM0Y77VZA65P2O6LSNxGxKk3pcG+aFgDN2l
1k5w2i4RqNm0adWGkQHwOjrN7bONWYMsdRpPAx4TghkyUiT2IQ+ifmq5BrfkdEafgEMZRAAVHFiG
kOlz6OnQuSLiptpjkom751Y5z/rDIq0Cbx/q0DTwQl7YAShvV1b7ZdoX8UOfM9/UP0r1hadTVbBX
oeQUG+yCVKjmbrdwpZBSMy0+sbfElVzgnrhNxcq14IUZ17SGrGb1q1Hwdbl99eTQ2hyr90n5VNGa
tLzbcb9ZzHjt2O8zg2BKaZIfBPsuOmn6uxI+Ef8qB/tKP2XmPslOZvxwrGcEbD0ZFe+LskOMHEX3
FBxfsa4hb4C257GunHsErBICihrfcEVzc5K6o8HoTJ6EHOwwM9cLHVqz4hYh0iN9BhJFdSm92VSn
TrgTXYAuncyjhrLbjc5ClCGX0bXHJF2XZSfpbypimAzkSpZAabP3qXxUbFvlgdC0tBfzxRCFW+jn
dfMyIReWxx8+UKmnReJQIEeSCa9v6IKwY5LAyudI/qOvmwjH1twPkR/U21Jfk1S9JxYyQ91XouA0
5WtAyG23E8KvwLzE43lBaGJ4Rfk5K9vZfi51JvENlywMl93tbeUo3wnCVNt3LX5Wy5eFKC4IFsmL
9W1G9jB62S3/AMNuHxJS/g4OtWQU+PWBV/Jd5yDJM/J8Z/gKIt6E7ZJR0PFuE0tgbuTcHU1MCfye
9YC3jygHEK5kvEXNdcI7hVJzQEnDGknYsDkfJ0qrGyJHAFalHiM9hqvkSrxB2E94abeO9aZkjFyn
KMWxhUeiJEPDxroYfurqX8LvOmLAk60voBYqclzxzlcWGX7XDIUSYOPW1na5/EJR5NxdCX5ujRMw
1mJe6VAEgcVLRdb9P+F29JeNvMwLYbCf5fyTsfCZOVUZ8g35LFqa/lQE3XrTSm8EJeESKcqbTM5J
/uitn4WnQGKCz4WEcXxBnxDHTDrKnqLkVH0ISZ1NtOoL/yQ9nGQsQ8rBCUDSE8JSDVsi1jfBeBG0
Ra7l60T9FT0hifKYo2e01FqIPJcUgNOgXJoMWOSkd3upY9IWWF35k2NuYdA3LZ/DQVBafUxg54tD
JioftbK85d3KaUeKgiBoOL+jiMvAAdq1j0F3oIeGb0vvPbHUq8/nKCcjgLR/fmKqHXlziEQJyGq8
iJwrIrE6wTRk9aoFIMtaY91xrSTGGYRnIvRIGd/zxFhlIhgj/OP6I+dnSugmyR9Ef4ZLTEfD2cye
MvlNXwj5mp6TvcQfN+5LGmwhsRtK2o+MV1F9ncGyOpbc0vxxGK7G8PzvwQH66w5KCJDPK0/d5XOG
FH0Kfgv+rJEIe0Fwd9ID4r5GM23XSFvYyMFZB3U1KQNAA+EV99xtplNd0CblssVxXPWMVv9gvn7T
g3vkhOERhEvYziGF3YCrD6odpAfdqEt1bUb0/NyEaK/T7APvV54hxvbo3Al08WXV4VEnAyLG+y3O
uxAqiU9PNS+K4qtsbPikMZ00ZBpwcJxU+VcAwQTDNcmbZp8521pCRMn4dT5UrJRt+RZJwO+EtE/f
mY7RkOC3yG+Aq52DPrzZ/GbKm6AmLXF2GpfIWhvs1eYhZ1rD/tzuR5XzTjguzzwmS7qDXeJgI0SE
iYa2XMCcmShN+mwQKZIx/MDQRtinQqKTzZHjgFYXe0U+8IGX04P+NKRAEZ/6W4IWnun+pI+fy3RQ
GuoatwyAtgwQR90DVF8z8rPHv3okzdQD5Alq1IsQZPuUgWE6GIRqH5cJnQLjM9AmQImDyNC3dhGv
3HAvs19DuU/DltwT5xfk1Sp/6/KSxrfJPMy913VHlPYjmsEWDZh0mvRnBxiUgrj2Wee1wJOb/Cky
AGAJ7NQ+luIefBvjxo5h2o92dAUxGQo/Y6bpAU1imoLKb2psoakz9ih4IF1HkkiuNMTGQI4VykZi
B/JdQulgFrlqjiZzn9Beojx1M3CRuxQepoNeQoJDciCSKe2lQBze3of0GifvM9KRNgVwWIZVY5w7
CVHQc4HsgUC/EoLyLrpegHmk7lbPBxHWztAzUVC0h/WzrI3dwIpf4vAWyI+u/mq1W6z+SDFZ6Qjt
q0PK9uXyT0bJVcKv1wzbZfBD3a8tXtuUtPhTUBDb8pLVKCaxaYJZDzteSDLDYMCJLCa+dm7fJgb6
hlCW3sOdgT0+XHfiFzGHaN8QY2HLt4GYHA6jGXTmHFQkIu9Murr5fqZVh2fCFc2+XTD5BcWOQERQ
kIAwmHfVY0DLg3yKY7Sj1JRYvqU+J9Krw/FP1KyQG+4UUL124qUZvZkyjfZPTyq3gS8xZx+eI8d1
OBIO5KvB81Rue5nOHS8dJcJ6Tlb8u6CHGyp3mnkM1lW1Zv7DS1RlO05f0/kKYCaTFztzKWox6z21
9W7HXRyTIkAOI3JbxGBUb8TxZ03aDcb9sT7FvaebbItHzKhmfpvaHJeWkOq5ReRWbOcWc/L80uXf
o8pFbBlsTSIaCq6faSuhghz0tTxZw93Ewd42X5K2tSeh00Ts0pB5YQ5XU0VJk5xrnUfLxu+JMeqo
EA6QkriM9xFrNdFTvHQBWvgBSb2+I0eT9UGn12FAIIkVhFgXwTrmF0lK6GA8TjAkPV7heHjp+PUX
Ax/nhtyq4SVJKUIFCmyJ6FssbyBBu/aGaU8YV5i4qXXrHSYf5gsFZwkuwIEMsQgxJqYW40R8b255
GskPw3CUtOeq/8oNAkNfxnYvzRnb+RuEYYI7hvspOyOE7bSTgb7GulFDAEEycnaSPJ7HPGrMJAeK
XPT5u6mONghzw4fljdNBW07VdJmlb0m0en9ltgt+Twf9Ivt68olWx5IJNsHGTYbrxZm9kvOxwGSg
YeB2HnV7nw9x8TYCWoBRy6DvPFBm90cmpEmwZrPlAkW/AWKUkSQ//4+6M2mOG8my9V9J0/oh2zE4
AG/rqoUYc3AeJW1gJEVhBhxwzL/+fVBWVWemtWW9Xr6NLJkkgxGIgLvfe8/5zgt/lM4HINxUUDqO
P8L6C3bSng5Y8hYpPuinAkCGh9Jrp30eCY4GB8vsmvzMgGlHNt4E093UPNXjc8UdYzRko/nNCqAw
4r8v0vdSbyHWBrxnySnqDpZDayZ4D/17SVsRHTklA/IZ4mU1hezGSe6X/lUCbrHtRxIPuuBcL2fl
nrzKXKCTFWZzgXiIKBmB+H5t+QKYl+EN4Bo+DRWSC4JeOkQS1xpQb0y7TlPg+d7zKB6W6p24vfWU
M7oHi81pxQpm2HKYX7eMRXlJjN+r+HHOn/zgbb1l6cVmL6uPmvjHi4Z6hWERvXbZ3rfybDt3BH8t
6xqBRyaod2n6tUdqVbLD91T/RUJfNP26nkJxHVD8wjiLexQXPyLKbCgX9vUQv5TzR+FnmzGlyTKF
hO7dSG7iejsB1CpKIOC3WoIoDtuHeb4n2bUkwCN/4x2Ap02Qw8icZqKwwhWHKgRmKMpNf18A2ua3
uLGR6zOuhdOgQ8J0jyOxxhxI8/hNIcXjNIrcnY8rBRFvSuvAhwki2p4PXHRC3Tg9M+UoeU29ZO4s
10iJVxPdQeYtDavdMVdPDaQtKDLO97Z61owpAuS04pG6UQOBZLJeH/mAa++FZ1+kZ1LQuU+b6QaO
dIfxMP5aEgEWQVFmiv2oYpzvuATuXNzmwG/XKUr2bsYPLmM/3gbhOS2fhNrTFOW0Gab3pXPLpQqt
KxqkSQzY46pSUK2vsGNau7q5a+j1RuO5t27o6s10n8J2Ww3RzjL3IH57aqv6mqWYYGz6wIiFW7OO
WzA7rx+cGFsga4D7nWWQCjsmJjXdGAk0tfncO/o8lK8LLUksSfFhGcErXKby2aad0jNgGIHz4IkL
2MGgpl0nOUiBL5Z/KuOaZggFDFBfl0kDg6EtrwhGq9U9jcN52S/ZiT9dTE/r6YsXCINiZZ0w0msA
7R8d77YlLHn4sOfLyHrWwc2sLo2+9Ic7hghAUfP5NnU+ZN5xB9615j4z94541tVtMW5y+lQVksYN
90g8kRHxw46e/fJxZLtL9tZyADLf6pc6Hyi7GGvFwHsxkXTMAN2nsL6fw1tNxz8r7xx6kOh4vbcE
9tOCh5q2PJz9b8NyzBdESweqH3w7tXjImus1k1eSNLfQV+NUhZoZyrKNenmAN3rogyeJjperzHJa
lCcx3Tr2NQE/cfbkRcteab1z8oww3ZsR6bpLBy3jpMDf4GcSiGJjQ/fRYStKT7V8LcrgIhrDa8dM
VIYnGzi2e5TNNxeEvfKsY9DTmQ/uGmbfGrMcux+VF1oXonpZSZjyjj8G6x5wl5fczMhMsPlum/ZB
j8XG6kIG3/2RNqs/fAfeh/gqH3Y9vfEO+Nc+B7hktR0Spu+T/q5duBC7zj0XOOjmGSvWDw8hQBV/
oMq3Iqz33wb9te/oA/PSacnecHCXTLVQyuV7lXwR8PkcusMcJrdLtWuzyw7iVsitDWY08Cms72Kq
0vmCAcUEJ9k7CpviIqcbG93B1HTza2wApr0sgjdPEpWCjrG4XPRx9K8bWtHC+ZKDD4G9B7HT3Rby
rTJMseguIoZSMG45zudfp+LZDqCo43XzOOXPZN8xNrEzWrLI6O37ZPw6Ogc1UQs95a91iEirY9VJ
gEWZd9lzaLFeF0zHHpqSYAUCjWdyiREzhS3inV3KU5Yt+3yL8OfdwF3NMA9dsgBpjeoPzSWLjFmu
4+auBpJkSUoi61uZf0NpRqGi6Vgg2aMLo0geYDaHwQ5VQpNtBfMj0RQsXaeRVK/x0Lm7uT/p8bVZ
ezcdWrz+HsihqwaazJfsfRGN64LzW+++RrTBFvo2F93IAJ4yKsmfZzwZ0TksD21/IF2FTZFNlf0r
qRBouCg8HD6G9oucOSjm9z3EGfYtRsuxuF5NihVSEWa13GQOLXYi0XcroJt9c11fYzT7q86+lMeE
ZAoOEO6JGvl+9J9XV4Q4wAqDc8M8lFcWT3f+dNLNS83BxBoQ+Uxvq7QmMzvCFOn+szVE6NpHmvg+
AvEhWY2+L9aKybDes+hHQDurRn90VQ9fFkxSFt3UnuUomh485zkIHmpBN4NrZ9ORYQEkebRBKMdI
ybsmq3jFBET82UB1iHMQIa+UJEIBii/GIhfumJUv5fLCsPp6KQ+x1JSiXzvvjjMVqmnD3rssO4/V
PoFeQfsnUQSFvi7tTeqf+DCtYnM7xsXts+2SehZaZI4jP23JF+dD63YrSKOh5fZjjL+1Ka1bBPol
fWW1UwQAkOn0hGYtm79M04nCLfRurPFunL+3zatKPyJqkMYnuyA4VRp7x0PN98kPGRSAZ8E7h3B1
3cV8Air2XXqOu2thv9IGW3tiRE9/to/1+v3I3SgvJuYsR+T2YrU2sh9qzQRIh0WziJkIE6vsy6df
/uPv//Uf79N/xh/1bV3McV2Zv/8XX7/XeubJJ92fvvz7YXu//fkb//qJP/7831/SPNUf39PXv/yp
q4fd459/YH0e/3pU/u4/ntfmtXv9wxfbqku7+a7/aOf7D9MX3c9nwCtYf/L/9Zu/fPx8lMdZf/zt
03vdV936aHFaV5/+8a3j9799coXyg58X6bdrtP6Ff3z7+rXkNx9w2VtXr694Hv6nX/x4Nd3fPlm+
+6uwhRAq8KXvyE+/jB///P8kcQQE1DvKU44dhp9+qeq2S/72yQ5/FYGwfeV5YSgd6apPv5i6/+e3
hLSV8lzHDVzhBZ/+eQX+8B7+93v6S9UTTs9TNX/7xK98+kX/9l6vL1HK0Jeh40npi1C5nid4fvr9
9T6tYn7c/j9REqWhNw/uxg3eUlitLe7tKco/f5HhU9gy1Le/iqTfpSFVZ4vRkGiyGd0QOLzPvU85
iahXD7dO9FDS1I2KjxLDwoKIviYhjiMuUMDaGZhdPy1IMQXKliRAiQP1oqUgCU28jZn8tmba2+VT
G1AglxDA5ujClnJTkN/ViOaQ8uivbbDsBvExT2BPadzgglWU0PFNvyZdIitACzSvCBf9lDFmMdzI
DpbNREMaouwINIHqGPubjrTuGrE19zY7gTWwxCf+hgdO4Wcn3Uasawsy7zbgMI3ILmxfRvFSJB8O
undFSzEU7NuISZZBnVUUPw3zPZmA6CSQ+9GMbAnnbSf5lg72sylkszWAUz+/24sZcF13wz5bmxsk
YmyGyIJBZE9nNdn9dnQqdPVE+gkXb9fAMZ43/3MUo+n0grNHB0Prj6Z88vtbiXsoj+VBzsh5Wua9
TX5afE5G3ZqU+YwNjvOlT4Bz7b91Mzou4kvG0fnsYWUG+iKBxOC21fGL8e9HBwYx/zMQH37AJeNH
lxKrQcILTUFkLMC1EzRdGTG92YceCjw6e4XKsLVJ+Ow+ENtuFE0YN9tWNmGfbnE5TUd63u1Ez43h
nSbLzBrfWnTnM5Isj7zMwX+pihcd3loeiV/oCiN3/jyBFHLKDwKsP+dMOKXK2b64kRCr1QnddISb
A8ravL0gyNiM5dZhFlQy/LVQpCURnCCH/GOcOk1xZ4dyIzjapPaV6ZkrQbvxygIAztO8vKVciYYZ
X3vbTw0urFs34V1DZOsVWOPMi0ip9zgWIQxW1H1T1m8S+AwVoYE8OezFhtCM9uQQKddPH4uiecwJ
YnusGAzT+orZrGL3vsL31HykiCZCDkjjaF7S6qOLP/73a/JV+t7Wpv7R/XlF/f2C+u9X7v9P1mQ7
8P9qRb7++P7RFq/V99+v4z9/57fFOPjVcQLlKl/IwCZgXPBovy3H7q8ui7MUwhGODapIshD+YzWW
7q9y/Q6/yHotCE/812osxa8Bq7NDfk5oh65U3v9mNZZ/XIwD9gjP88NAhQ6S+5D954+LsR0utOBy
PN394E47W1ThZ7sQ91afZ9tGFVeVjYOrmj0ybNYwd7/OEA/62NFGwacsLj+GsqehOxhiNkKEdSAk
3QtfDCg/DfF9BTG5dazxjQbEDDTtLsvNcFPoaA8Mivq8bSgGvU6iSyhu7cY52jaev6Gvz1XCvdJL
FLIZjBHLtq29lVkfvmXSW0/Y01Vc1JTbASHzUTqDmA1xDLoN3cNWnJciqvdBnML86Zz20YeiYfkK
J7gsQHFnmFVHoicONQW40oIpDMfppViG7e8+Cf/Y+36/19n/w9UFmigRyoS+6zqO+OPVFd4cNm7Y
ApmJ9W1BDbitaglGqW5s5GqYZpWLP7TZdqGFpKvLGC325CcaoLOE5bUHk7mvyi6uHM7NU1BN/+b5
+XzCfrcV/3z3JWEYji+l4zpCeH98frPX1GU7zqjR1YtsSM9kjH4TtbbHQhOfuhj5Lvw3Sv5srYkb
bPh5rr394kNsDPWlCkcUJfEQnYIMmoX8YqGa0V7sXBZhMUHPEpe5ar7MaUxDMljf77Qnr1Dn33xt
hm1EO/rnJ6Aclsuloebru2nYL47mACCY7wJXIyaoPC0AcwlPiPUq/hyTZWcFdM0HRsudS/lnSme4
djK6pDUtzHjwiwfpJzb+QmpeCbBq8RbxWej0hzd01nUtW/CBmXsVcU66IVqEaS5NrhgBkB1BooH/
zhsW5MtOjl10+vkBqcpluPjrD0fAPfzni+8rJ+SAJD3X40T0x4tfxYEYgrxBeZvlGw0GXgNPP/qx
DV20nM4DJzKwIL462IIggiiBItHM6OeDZ1eWOG81vUaTlevulqV76YEtg30RHN2selHB4m9MjcJx
Bh5WL+R3hYpDlBsCkwVy6G5dgzymtXARDfmwFZbtwlvtvscBySN1v9A8DUdO+Sm8G85R+xICVAKC
5VbI8Oin9NZUioG8g5J9jCI2ornPOQ4VtWHCXBIdMvagMdumvmpjp9mrFgETDtKr2vHSq3yJv3p9
A/uz7t5j9ry9jpaY2Sv/+LHBbEi7Yl9U7shv26gbQayqnsCm1tjxzpSlvS2K4CnxF3XwFWVxJAsm
O3aMZLTisPTXb9SfT6zrbeKHRCz7ioMrq7hkCf/9iXV0vaGwO+peDgbImBP4P6bOdpIxdp+gLmuV
i3Z/eFEx/bXZpmob4cEFWYjvSAUQ7xMiEUxrdmIEB+J1b46CE1P7+jqakNhoDhbbeoEVZTGT2MaW
2515mwEzG8auC1kpR83qdIGxqT0C77R3uV2j7VDC+lKI5jxmk0vT2EeUIZlfhmk27kEz9+cot6BL
mIr/MCd/bIuLpqFfY6miPaQ2eu1+Qa+xVGQZCMIjcgShm7B+TIVz8GiCHJNoazQin0XiyClzdFwz
KzPuDN9W1b6s8+s6yGmqTP0mFD0QQ/IbCOj7ARVxhdHa9tFOJ9pSpQ88urLfZ9Ey/AmGt1pSnLcR
41AR1rRao2tT4mjV2nt3JRI40WKwkRlndTXHUNYc3GFiPnM6Ziot8Zup0EAkkC1zJIzaaujtrb0i
mJNxVts0piOJKI3ztyFbRluGLFXHKExqmPWDoptul/yKD/m0k4zGQosUo6Vz7+vafYsT6zFP+E7s
Wy+BR+gEfyFhqloWh9ygyPeE12xVVmXHQTSYrKf8awr17Cxxhivj5dvcSpuLtrZ9UHz8zcppzUlG
ztfciSKa6tNH0xq1toa4cTk0ywycw/o0VUPzOS+/Lk7EQKwLP4SmL9m3BIfpiLi4ZvE+BwOdQyJ0
7SCmTeY0GKWTzbjms3RyFEz1WtxJsGoXC1HdND74xrpJ3PTQD2H1EPukj+5VVfVfW4DltNMtKDAZ
EtuyOI8aIIepFQrJDAFYp6t1IKzwfnfxuRFwdTtJVsFIQEwx+CAq04GsOdavizgSxxEZRGPLeeut
8oOsAMDISBntShp9J57tcugSsQ+bGuqje+l3yP51kn9RggxxJFFRquin1gYB45FDj/PQywbYvwoA
zYU44vF+h0VBhcXsrJstfKK+059JNHI8QKB6eLT7pNuZJPqy+MO7FzkpbUjSIchnnybS//RwLDrb
36LSHhpKDu3isO5H6Knhkp8jVSfooLrbXlG9xeBZemsWR62b6pz+KGtbHwelnj30XF4R0jqvivfe
Uy858VexwgIu3VM1v2Ypg+1IhY+Waa8Ld04+//Uq9HM7+O+ymdpcsDD5rhdSodvK8/90ltB+nE4c
HmJcskwWZEv+gnKXk6b1iJ+IRKqqU4/90pRn8qDE53ZG6ZIH6sqqAvJ4NKFeTkOPP0rtE0X5XVFp
c05oTKtkuJypV1l995yPhnPerwyWSDs7hjLhuXDjb1KZ6Trj7AUf27Wv3IymsxPjvPJjj8lGMUj6
c/ExbUkTCsqt6oJiV3uCPu7Sd9thPeV1U3NQrNogbS+nvvvo5djv/voS2eth9U+XyHd9T9q+H/ie
+Nl5+F1noQoHhJv1AB4oYcVVvN8ujU9ma6x1SRcTW9iyK/WZMx0U/drEG9BpIA+MuZ13BsXw1L91
jnxdUoLwLMS2qScB+pfO1b95ovb/8EQ96YZrV8W3/T+fuybXqjllIMkVpEQEzTZ3KuvRdthhipoJ
W1/hCvdW15RVrQadESHk8G8+T2t18aeLxak0CHivbRZzx1mf4+8uFr2g2LH6EShH2xy7KR/OOvL2
tZqRMNsyuQ7qO6Ksn6qhrfbn304PDQvMRuo4J0ScgWKdWnLrR1KeLccj4iCDizG0Holq6xs++9UC
ljW+qaIYv07J2CvPa7KVKhxLmH8sUkn55+d/8Yk34IfyK1FKcZrXf4ZuFCc9LZQUg4D4Oqxoy2y6
GVJyDJ0kuyBEFN4lJ0p81vSBcQLknuL8wIio4AKiBUy3lgoxwUwAwMaYBMBm2ki3Tx6WjiQQSE/7
f/O2hj97V3/4BNqc9jnu+9IRSom1dPz9RW3HIKxSi65Vt/gYRqFjLG25W8YJeFBd3bsVxqGBaqSD
9dj1A1GUPsKuBjF/02cTn1um9U15FYxAten+NCXHB2vKL+1ch/twSu6mCOtrNjwHnhK0mJLXZgKp
uoSPkbwI7FQ9eYlcKcmzTbhWiMMquF9ChQtoHgc0yMUI5zQp8hH4iA6ObT7e5AtaI7+Xr37rcOga
YgyiqfOuAxv2Z0BhVA/ZaR5V+tkt4ha3CERCA8Sl89Wptpjj+ntoqO7nOM83vmkAco8oMlIMf53w
MDWjCzH9kOErSZ6Bot9MZXoaSveLS59MrzmcVr1rmPXrvPLOQGgQueOEjfwJ/K7VvgP9htyR052n
60yiAKIR38G4AtcfqowItn7A9lEr1m3XODT0XcbO8hSj+2PawDYZeoJrrt3hVFr7NhB4PxToF5+5
WNYjQfWNuSxVQ5ishNDY2ujYogJLcyeBdRnPzBdOMyT7XiRfplFRQgAL1hN0gxDusSOYptOHRdiD
4K9u4fg4LmocZTAkklKwbSuiXCSWqlKX1/XajPQj+5DLhTiR/Eu3hN8L27zTLcVX0wTeqUYkOjGk
zEjo1d6ATDy6dQDPlXBt922hhn0PErCs6688SQRgnsOw993I6uBXUtwGHLcSOnU8A96+KJ1S1C/s
/0GQn/B9rf5fZaTcrkTswQR3li+LTZLimlA9It8iUyc3sY5ObvxbNKuz+61H032wvOkqcfFDSwNE
ouuu2UXueRve2JVwyiu1XSIvuw3aZYYbWZXbqfIRLkKMmYaGYI3IgzJS1vrOQ+1ciwq7/MR1XMpo
3NiReo2Cas9Oso999ZnTkTlWC29I7ZX6SiH7LyyBBaLUFruaYChuL4ehBA7fy2NgCkP5XNMEXPwH
EerHuiCvo2+XlzyCaEAbGoVGGAPYMcCdqx5E9NCQD9birncWQPcE0Vg98LWkNes89oK+Khqt/r7M
Ch89TNEBL1jBlIDuJhLGiuvG2o5KfgwqQJIAQXTrDeG3jv4DI7R1LMVk1i1XxlNAVVR0sNP0s6QQ
xAuTvXTd5G7pkZMJwe1xsbRrgqDyzi42nUXOBocbPNGG007UezzYiGm9God24/i3ehHhvRcBM3MC
ot4qK7yPQwfyHrJPJ4WbEhVnEloaCD4xZu7PbZutPGRq32T2V7lIsXdjlPzh0Ew7kQIeqRBr2BaM
etu+xZvbjoxTCzpAAwSZfgxwGafBzTgyAy+87LHSTPKriigwQfOE7icAJg+en7Y3JrOxwWVWtC0R
z4+l/iEsugVqWRw+ip2+80lcKHJJcotpsL45w6PmiMTw+ss0j+i7hDqb0Gn4nFOXNs5pwcq8kxYD
Xy9MT8uIZzbjJFyQjT4ueueq8a3SIRp3j2WyXd6GJcRWxfmVkPfiLim/JfOEEq0lLmUpXSLIgEBN
hU8EjUf8GVjKLDavTUEarqbWLuPxi23NzWXY6vyU9KRsN/ZnkbsYA0cKPI8tCBBORx7jiHsakFe8
6esGAWmjp7NTpoyxKweORSAhrefYZuK2vp4dg9p2wlMyUiAmTv/sCmdbYk5Y5iK66jt5Fc1xx9mb
oTCdvvgiL3P0pn6KM9+Dax0EtCZamLLMIXdsXATVZRe5A5vRcprsMLd4f/yeW96g3CoN1soWa7Pq
whsrGGARU7AzJJwxtg5AfXlXL+hT3rEk5RszLa8e2R5sFPxaDZt4bNF7857j+bWJE5Nlm25FnHDT
xMtpIBdkWumglaWwgtQ5/vKWysEHQZkbdQ6FvpKq/zaFI6+WBCp/QYSTxOrZnhPEAnF7+UhVNl+z
UwUmuRnYg5ApO3Kb1pIOyBTfLR04WzlR0AQoTNRkXfmLlrvcEZeSrlDM9duC/qGtkUGSGELrNBn5
WKYZ3P6JZV7OLtoxaxsGzGezDk14iFimMzEKgiKGla5FckqX/Ic/BstVYzFDjYe63I+nUTXxfWh7
88Ft6MH3yDUoqZ39UjLWKbvS3kMZQj/V1sdwKPeMZM+xEV/Y7DfSZN6FZU8PduM/DLYdbAQUIpaX
eC8leG/TjuSThwkVQQJPcNEPuTN41A3sq5kflwfsC88C3g1gjsVhmr4QwFY0VNpQCTsCkbGnEHIS
I3tm6FLbnKXtaxFDPM6sEpnIcEhH+qC9peNt1A0WB17xblUoM8vef7Rd4uwonkO0UTs3qgDZFhIB
COghpuUz6VRp89UuWXzV6Ny5k3oat2SeY9Kiq5Mk82WguW/qFnXXGGOPGdsaqukq5zf7AGJCVM0p
wkYgestQnJja3PhWYCgFFnMaWj88NIgS5jCYUQIjaw4sfRck03c75c80Y3RMpmGCEuFhEMYe3Buc
wlWiv5XCBz/umtvRKrJ9HzpfW1opcV4gQcWu4c/05/IY3UGygD932/BqCFcyYL1K+0T0Rb1PQ/jB
AoCFcZg/gvCHswA17hWN3k4BDAtzhTXen/COV7S1FlQhUfkeMDu7KNLdlGTOZpzHdj8NbQvcCrNh
1/pv0TCBPxjKcNP5oQeLwK0OGIPXCjh/LdP+fYia7iokNWFY2lvl1wCUG6zZuqyOtHQhN3BkuGjl
nubARx0NAvZhVx6spBs2Cu/YmKVEsTuzB5gPM0mJ7kTb4XgaIuxedtveJLU8BysNm+MSRbZt3YUt
vKrJ2w7W8LMWWzCRZs+heJ76wr0SLWud28K58HHpZktjn2s60mc/wyGbTJdzmu/aqusOrplqNGQG
dNIixoeJ9h5bRrrsdJ3SlWeBrjpapmFsiBISQBboogtbYmf3iHmUpiouhhAv7RyI8cmCI3ZoZsx9
/jBH+IQempZhGdXYceFwToI03daQ1sFF4kxXtimvMpoAd4nbvPRWpm6YgIW9QTFfvtmJOTiLMRiI
0Y4MdonWs77t3SZkSKYxjq1GF1D1ykcB2DbimTQ/TqYqFs6FQQt9MVbJhSkx8iWOrVD0+ehv2mnj
xMwWwqDjwFoAkA8d0pyQpdCZi59d2kMEmvkLlLf6R+Zk7clz96zrZEcEy8tSg9vwFwT1GhlmkFBj
16FDmgTmpwQ3064IkVa5TOoa7hw7sTa1MQRAtPFtMo4aWJh/yIpZbpwGl4IVqmfZJgc7XaJLlpv8
PDXYwNevRBBGl5OFriifIDkvUz2cjTeRYWNp52InIqKq66nkms7MYeQ03rOVvNk+0ow6XiAxFjo9
1HqVbuv224R2+Vz3yNVGY+aTy2iEw7u+zIzhmlixOElcDnNjwy1h9PSoXGMd+rIFPxzCOInxMvsZ
zC4deOhQtzoILIDS6gswcHmVN7tJwj/I5mLXARgZnGR49Ek2zKe7OHAfbGMdaTgBS7PQJCaNkbce
fFaX40aO0pJsl3KCphwS1+J5X/2cAArP1ehLDSpj23sUefUdN+vC4le8un7SHeJ1pEIrJM3YUmr0
LH3gTvd9NaW7Ia/lXTWDDUg5kY0jmTIMGyhspsa6EFJ2x3HLLzgPNoVXmtAbmarrRofQ3piRHFWu
Ib4FRB9UBEj0kmZfihX7GK0u1MwZzU090eVkH/3wsus2tPyrWHCC6orJXJXxvFs6+SJU5pxSEZJg
5Fe3YdBHBINgV16fgpzlc1cl/tGjTcVMBsIECV72mNzkKwpgctP63M3eoVP0wXsP147dP8eI8mbQ
D+cR7s5k2z8sJsuqwopnr3EGfpfFlzI3kHpKp3grgyS/zA0auzTy/J0EfTTZrbliX0aAKd1sk3WT
f2MlNJHndJ3smHtP+851NUb3vjeUByfBT/DbA6oFXtlkgp6RED2CCkJA3zfqQJutPfuDcPaN29x1
IdYAJEyP+QIvq4yb4BxXrJsBL3n/c24w91fAS2Cd6nJjkmQ4xsWs901hucc5q19IUwLaIfr3VGBi
LD4aM3+rIoifioylHIkIUCQlUASy8Mbs7bMd3xg+aNDcc/+irvGiVCVhWT//yR2sSzM6rd3MGPFK
dtZToX2MwVXx2CQzNvGgQkRLdY3GSeS7Jqzm66RYW5GGXuo06Rg/gV3dJ71+ieayOtsTs01etoU0
dn6T9VidjMzsW5FYW/YjtGQaiZ+j0EpEHaKDLoqga1Ree92LwduPCWjOKmOtCThq7elXMh0DXHEw
RZ5svKnDVjE1jw5GfY7iN56i5BZk89pt5eIh1IRizbSeiRnbpgmlm22V9jkBBVLEKDrCkomZ499X
efKYS4GLOGWTaiX9/pkBWK+27gh+qFgss2el/CGW+bJzIOT1TjfdjAEn0BVJ5LDLG6zc1oIpyeT1
ZZf7/WMbD7g0TXq2Gt2fVxt5XLek2KdJeogyryX7DaG822l3W8VWvm9KzwbcSvW5uPV0yrMM/XVq
+munaGEnjMVtYRrzjG90GdzyZX0RlWNNt4MtNt3QBo/LsKTHWU/3zTofKKROL1y5sC0HEumfDx6i
Tch1GWieZNQ5INJR1ZRZ0m9NzKIVi/JDuM9jEkAmvOAtwCm3EI/0s8fumI7xQD1iG/RtvRkTvlyA
UU9Ld50RSnmRpwlt/A5DhmsFEQyNivql6PHEgwFySRjdB8MSbBY7QkXtQdPx0Pv1QP+CUAMO7yFY
YjRrR+hikmKJrBQkoPGs17xOiv+xQh9CR3CTLw03vnvVuiF0xoUPjBb+ZVuPJ4q96opyVqcey6py
wLF3wCZmk3y0vlCXXmHIbShDbiAX8ZGu1Hjsg+YqkJaC/4MrRoXYYDNOKJ2aAS2Ha05ZHPa7Lmj6
q0Q51NM9CmaUuJwSRwsDncqOWVQwnKNrOndZeYNsq7ghRwF6E2g76iAU8DWNocEbxp2pZ7NbU/lA
HsV9eh1naBMTwkr9ridOMEp+JA658EPkXNuFYgmPIyiVAZFDsmoo0tph2gylp2EsjtjZ5uy4pNp9
cjF5uXPTYNbj8Qn3EF8U9UEmoSJ4Q1rfq5UUHrgObTTHhlOSQHnwCEPQbRk/zBmL32qXFZ43v3Zo
9JMy5lPti/LaTegF5V1SPdOExo+ZwWZhVHXUSdMfbeWrfZE1AtyI1x7Eku10t5Ap2ho89FjONtas
SyATRX6rBkOJNEy7Ma7nb0aHV2k+T4/uQC0ie2/bNFl41JFjLo3jaLaiExpd61E0LmXbjNJq9txt
2uYnUTGBG7Sg8o5HhOzNMxMsgMxcXhbz4M1Kx1Pjo/+JNH29MuDwodsu3auh+xqvYFbtcodrUfIo
QcNeqEazG1jkVyAxs+y5egq8rDuiEaTxGDONE06LNNeoSxDu9XkRT7pfiQXjTDFnv5SxuM95ASqx
XZqCMSwiGRzTDOD8NIHtCYKiBlzv7ay60sdyalEjlPV2yZkctswfUjpj25qj9Loft2raV1PikzfY
nETXn35+4jsVgaX2gdJUDho1yiD4JdVwmTeg+dF50DK1whKtKxPWtgwynJv0uVJc5tFcUd4No9zi
St13EhvTiB4EB0Wtd10Noqyom+G6K5qbsQmRW3vNewheMskVKi52QRG07eHnTTjNPn741lnF/zyt
CWEuc1NUfMGXcX0dvqjEccEn394bn69Z2oZbO6jfemLRY83Qc0xQGvMIl4ldWDRg1+ZnMx4Exiyr
YlBFxbgI+KHJuPm/5J3ZctxIlm1/qFEGwB2A45WMiUEygiI1kHqBKalMzPPkwNf3QtbtaipKwbCi
3Zdr9yUtS6oEAoM73M/Ze230lpICEpo63Zevg7cQMoo4IlAIj94Yk51K3Qat1krmxl2FhXo/OJZ5
zUyTXTl998kuR6bvidtmOOR0DoD51yXtM3eY6Zcj/lVZmq4dEfaHsAsI6VrajVrRpg2bRZxflbdi
sSJEhQaGlmPrX9xDedVWO9lSlaVEnW3zfLljmEZsgZwgGBr+r4GqV9R8iP80wp1FoYjCY99R0P+r
KCMydgoL3aUdNXcS9WRQFc9Vb1rH1o8+DWBcNpPb3hglwb6hNhSOW2oltZ4gSjv3hlV595awXqjE
BXzaEXRc1xVB9mWPn2UcMRvRiCTgCo9bsrx9s/dcuKI5dl5Yr0WBxxJXbVEGwE0ZQR1khoKi0+24
ExaJb6PDTmla+qfj+N1YXvTGKA5xXjSbWbhElnj+QyhsvdKChmvs+PqRtWW6KaxgusvDe77I7G9n
myZHYWs85TMeG1ypSZ8NO7MeADO4qE0a+ckQ6R3d/manABdu+0VO6ahp3kqTpmVP5aPxHxOTHxAL
0pDd0tqndQqLqiHodbDjZK/6+B6xvb31IvGTEoN3Q7LxfmrYB88xBtgUDAdtX0UhiOKCMO4pPJFf
Wjoli1bje730tLUsvsYRMnqrblg8oaHdkBLrrLoUieTcFsWmXHqinenvgej5vF4RtXufHVKUTz/7
EiFWjtsulXi22MDjRg2YPOAiogeq/FfZ9TOAkftOVfZNNRivXeGiIui+TGXoPrpm8AWJUn3wE9OA
K9URgJJINkcNwhm7xn/BJut6yvC6xU5SfOpqpGULfx9NL+kBgbsZImCehRd9aWNQhe2ANKKfrGcJ
bMhXdXoTpELdVqUGXYiVleWGG04UhSnFrB39ItoJrzznaVOHmp9ZbktTPeQVa6xxbARzoBw3wkjT
+7//EZpE21FbRMs+JLw4CbZpd1Hwl/hBbii53SZBerSIggRqim5onIJnayRUw1WEQsjEeZ0pX1yV
uBq63mYRQcsOx3Pm7HzDQJ6/QOXQOrCYUYvJw/4uibCa+na+N0jdigMX/2bMPAwyoEVqX7BfBWAi
RLv2jRLoDL94JIoclC0Zv6VdThtTe/d8IZ9S5gnemV7dWKOYDo5Z/5BtQlRybylqFdZtHgB7SkqA
ZCbbUaeyu6tuivLbYPD01iFE0AtdzjDHkvREaILFbAIUb7HMBs38HKT2pybw7qsib27Nzu0evKD5
UzZt9NKYCCyEaPwdyqBXJ0Qzm+vkD9ssCU3oxDqaO/+QIpPIgAL5Tf2SGtlX9qTqKkh9CHretW/l
xb4itDdO3Wblj3i1tYtQpE78djPmEewrvrPPQjC3S2F8y53585SlML4dPd1ZAwWRgrOhorM+P41V
CKtPtzeiCYnD1EaxKuZlQUzCfEP19B4CAr3rbJeXg7puljhXHfwVNEn+Zbbnn1kZS6rdlCmUosca
qs28MHmQqu8scpBIACw6JDSoNcV6GqNhXxT1sB96WO8FQvaV5f+cfIXQg5XQqquwjYbSJrPZqgGK
YIhX0uXdccZvVpl7m1ySeD4n0WqI85bcvuAJyJt9LyyK6qUGTSAdAy8NqsQVmVHMfO7THMXPhL2G
pDdDa4+576tbbhkptbrqNzYr3UDdpFOEFTDlG9jodtcIU+911H5pigCcaKnm21k8NS7rBVdhc6qn
Cn52WV4zwzHWbJq2S7tsXccCnTTiyYe6UxN7Tf2td+xjNkxfw1avLcXSN+q+9nZ86GaH8qCnMYik
j3EMqKCRGQnIlOOu1C7xFvqCH03XRI0VFUuF2uI74o7IMrvisaKStRpGXC9djGxZaohi1Ny+d7FF
l61l0yYF5RhPL6TE+pXCH65X5xhUrGY873YK8GjxclwvPyZhcednkq+vyPmVlQKl4z/lInhqOhcb
IGlNGseU6gXIh74gQs076lnqLfJS4tYjv9rZ/ZwDhA7Q+5fwQiRZ67boDz2aQ5ByqWjv+7KvrlO3
IhUj9kggMdJwLZkdkVYhnEr6+q+sHkh+i7SxaYL+ptfRHXu44BA2nXFlUcIfxzDFhTe/VvnIm9NR
YGyjEE4Z5Z7ItOCetN/LkUJhtSDXvR9d7DwX0U09pmobaZQXXT1M97VrHtIGGHdieySNTK+hS7ch
yQlpHthQ1cXwyR/D8CZTA3xnukOsOQirFciIgKmR9b3q7GV7MnxtuCe9w5JvRJTTaO8pb4Jnt7UV
P4uce3OMX40ufPIoDgHRV8Wmi2eW2UScm5LmbA86T5SCNRZlI91CfXBMvstUkGH/tWW5Yt2roHEy
L5ZBgVMTY3OjxINR8y1gNYmPn9J5O0O0q8JSXdOjZQ3CpneyqcRwgYGiemOozy2x2x4c4zK8jVC9
/Rf/Uo7sYnCz58ULIsEH2eJPDV1amKW1HeFLDwxdnzzNPL5vH7dKjGidpoei0PsojMD27PVdZuDS
ttlSz8P0w04J5CrlVwl6vVL9XZfbUNL+klG7TY3ks5gJtw7N8fq/TEmFtM5dttZYWjNNzbiq3Cdf
lPsxSz4nNArtzDn0ATmTf0sI/u9anv4fEc4L1MTYvc44mVZND9e5z97K5pf/4p+qed/+h2WjjlF0
kJBcIvr6H9W8UujffY+/ksoV9t9/839U87b6x+JQUqbp+LRrpCP+pZq33X94qDEEVWlP8m+m+E9U
8xZa+1/VM9I2Pbo5ClUWbirly+Xv36hn4Bj2fZBmoDBF92o10dHs50PFF4CaSrEPDA9XcXwlc+en
xo6DhkIeXAtYSt6NPcyzhaqZz6taaSThMXItc36RggV0ToNpktQ8ghbf8uDq+U5XTbPNXOdbs2gx
p6Gabova4mOes+jHwOIPEInVYIYsd3L3LrQ+VX5dHfMirI58gtgWW+TUUkInOVLIL45PSPw8Trhz
+GA2CQXciGbnnLBukE0t1jKS35pgCbB41Xh6NnG1aP7DAA2r2R7qpvBhMcTgRcrH3IhpBMZRBSG1
7fcEGW4aYQCX1YT9ZOn03AySuB7a4tcjAZB97Fr3xYhm31aICYvsYPnkjxTtwpud7CNyvuuGhjXg
uSpdt3lPtIjRQFqIr9qQcGaN/HEz2NkdjSdCrVPP2Kj5D4TI4OXoo1KQwKCcjNiQxt4mlE4Tmow9
MUa6l9f+vMm76sWL5/DWbr3vKl8wmWG+lg1EoJR2/iqYApjY+RQe7fnRf+BRTRtUnhAV4FJYNUGc
pWajqorhD3cCrZvVJcmHxJDlMvuui0btOjWDm9LtejYiZJ8T/JWiQ8VRWEYIfptqbD/FT/H4Hc1m
tC9Uwew8DE5O0ppM1rgowEkt/6A2wEzcRT+LpP0adZAOHL+c955TprAREoX/KGOx4UYvSe19mqi5
kWmJVcwJdXvdhn19q7vF2Gz37oYmaBlGJZ7xJUzDtl8sK062U+Fad1FqjNcL52kQkjj5eOL2Rh7Q
8gZSjk0PRE/Rq2vk8Y0LLbTLMYUw6ha8KvVhq9bbqYHbYTrC/yz0+ErPNs/9+AfulWmNu3Tqdbyr
RnZQHAP1ts3qPf3hqg4vMG5/Ck8PI4YtFtW8QIY5rx3uWfWpCU3/hi/0M2WZtc16ceXkilc8Ih/H
NehNxzPe/yc1dME6rfGpmZ35Tcb6WeYWWOeSuI8gzf01cQxsZ2jz66Y9Tu1jkDdi1dZwe3IMjNeh
iTYj83hbfDNaOZ4BGQxOJFMP4oEGRIzTw8yVf7UDBcK+T7epcL90eL+mMhePIzKrAd+/j1I5KQd7
XwCHpS4edBhVhu57PQFoagh+MQDeIJik4WRV3V2CpzBRoriffZ8mXi++N2ibNsUA1kFkN5rN7nWL
Ba6KZ4LvA/fQOPm6ZLnveNTOLBYxSSNe8WtT6lkUFl7p7iIvewqKBvdhxo8O2aAT1ewH0TbwYYzb
xvcqCb4qPX7yda2vDK/08P7tHcW0E7LDdFXx0lm8LSIqJ5rP3h+RBTAJHDcSjW8jZslUQ1Wpiwlt
F1HFV9WDtCnFpfywXv502eKuJIEEoMPWrDaylRyIsuvz4XVQaCJg3iI/Q6W2T8B5NYuJur+nlkfz
jWrSOpLm50FSkn+uS+DHMp7vccdUDyIrHqIcn/jooNLR6H43eoSTklvqxs9afIIeCKWWnccUinKd
tcFD7YwhQDXSAud6r9AQb+iYonk2ceONFmSoCMQTMByR36fZGnEeNk70nUGe5Qc6vWRZR/Krashr
YQd5j+apvnJBE++8iPZRUtXXRiSpukl8UPTaeGjlvd8BuQBby0NGqGlb5cYjZgJNlWs8DLNdwIJM
odW5HdF0lfmIFnrvQ0S+zlNN5dmOWf2Pmlo9S7BrD+KVJaMfg2wq8gKw1xcT/XHKQc9u5yBsYHl/
E+MyxWpBt6PoyRWe2EdRL937Ubi4oeBVmm3xsx1L49ENDRhRQfJt9MjdyNIKWsUU3KDC7oGKSHVj
OLhvyJIyB/6zWYVfi5FO5uCYNzg41BYfUqlKoCiN+lpYJTvhogJRnuLJ77Z0hdhzpurQzynANSiq
ozu5V9pJ4cLShHVteouBfmmTeWnrGQkbckmx3qcbjV1iyYOQxd40enFVUxQnZXFEiDM/FFjhtvni
66GXjwJy79rPDvWCom8o4TY5G6ABDmYqaZ2U3Z9CB2SEoykhR7kBnkfBRRvZN/bINKODCNgVGFnR
Ock2n31AXtFX0yI92rHpmSNVz6+zgiVs1tgUXOoMBHMKFS+bD040GKvWS4B/dcNxSqdh7+Y9DGzf
uio8Esg9j0+a6u7UVk8AehzL6e9QGT+lWGYNXNUrv6oRM/nyZ4mrB9+IQbQ2Glx6qdWXqlb1NoqR
VqQ9ITNUgdx92hBPngSjxQZ++OqYjdi1cXswMwCfNCy4ymGYjyxFi+u8yb8H0eBtZhUxLGXws2wJ
ZRsD31rlJhN9bxvDNmZ72HVUGPEqPoN0HFYqslpUzkAt7c9tSMif+3me8GO52WJ5lcFnW2YoNUgI
Sbz4SLGHnJs6Yvvi5gd7sih4dfEmwEa41v1ASx09DduT+J60dRvndYVzii8wkhcEqb5LUtRYbFLd
dp8Mu0zuZzJnqmj4GQh7eBBDW6I0Gf1dJr4QLyKt7ptnaz4xGTo7MqfKoilX0QgRp04ooFKcRQ36
U2dGsFI5288+ZauLncPc1/VzESJxK8YoXOVLJFs6dTfdDylhvo/L/MCqiNjQsj0GhVHfkFBF9G4h
dy2BPVY4Fi+FNoEUh7h32yAh5dmgx9iwqdEUpNwkCjcOBtyEhciVWVNhZUtLCApOgOvKiL5Lv692
M8kIeRwWN94EBSoxi3o3zW750C3Z37FBT2AS5mFhibUoIO7FYmZISLhPZRMeUggThjmlaAnVp2Am
Qrlr/Negd4fN5GMLnzVq5ZL0n4Ht4u1QF0dt4s6QaCVWIuv5wa17VBA14MuYWxYh5arx85vUgq1k
Bvo2ayBZdCMhQF3UPiMAEtd1a/2RSE/d5E6/Tf3w6NdS36byobDI8mPfOfNNRAVk5+tZ5VQIS2OX
lCVhWutmavn+4hAkGMGkv46LFQMKSXTRnOHVL/u/8nHSt4kOAhSE2Uu/WMDyCQLtAAqjKdwtintj
PcwAYdP6TxFSxp3Qv60k2oCVtA/TTIpdmpi3DpWKLXDxQ58L6t3qc12DUSux5IAZ9v+wOuo/BiHu
q1I6+Z3l0S7Pk/Ep7CpyTVvXO0S6vEst+1p49Ndghum1adExGhD2yfhPurY+yICMpi2rDh8B4pXv
gYdvveZF44/LXMOHYdaY4pCoShym4KesiEMPSDAL0qa8ax3kftR7rtwwfegd4wUpWr/uAtu/qx37
pglx3lXRLEjMpV1EbydE7zHjoAOQDEBExT+sMGVMeO5uWox+j9LFD4ReTBCVlVd8iIsnax6DWyId
V3YW0VmkrX6FXYUvViI2+OwnSln2K6LrbdKkP8MZxEAwhD8jg0yYUfJDu6EsdsFgGNQG4BckRsUH
BOq0cneq1dBrpHuIbetOhPZemwkl+SVASEagtzelj7CwimyM6D4G3XGqNxF6oyvKwXd1McqtNo3g
Zpqoe8Se+1qCq1mHVXwn57qm5RpWvI/21l2ktUEXTFQbSccM3Q7BDP3u1ikJu8vsp8DiQzfrJFyp
IHuatFvfD5iTBmF9ajp0bNKTd2nYYMOEkjzaKyOIbSIj5Gss0EMSiVHdpFX+R1thSxPF/K0PzIBd
gTjOAj9SayNHiKvPZoWXeWhifT3EIBZ85BkD2VpGHn4JC4OAZo/IPNZ319GAOTh3ommVCOd7HSsI
2CIQ2Ic1Lc/ZT8iC138uUP6AELGsRj3Q1hQKzDkk4jCyABWyYgee8OA0+dHNBzhpNmTPtnxJfIq8
Voz8T5uQ0HuTHFowwgTcxCPjzW+Y3i0eA4Ji3xkfErv/XJs5+6gYHmyRTy+GpMgsXGKSKHBmnxuK
yGHUYkaktruuQNEJz6pBgaHymDr/Sz/UG9vsrG92iIvVQWPaB/nXqonbbTBUFEcdA+azcHaqhCJg
JoW+m7N9a2XxFncWAQyyWis2AnvPduxrTJfTrXDDve/OSDcNLyUDNWWLWkJpxLZwU9peB8ZQ5/dW
IQngQWF/V2XtjTtSFXNhOjmRcldk7iT2YFzXxqt0a7ylOGA0r8Ic958V4scds1y1CkfjUzBm4k+3
fS4Q8BSi3aJ5Vtu0Kod7c9C7oY2hLkSAMIfAOkax89O0g8Wgaa4r26ELBAdxBeYC3oJ0kDxPJGG5
M0B1Y+ANt/ouvyV1pWtphCfuslRWLcVo30DNV0M6inK4Q6l1yEMDAVbS5ptJTHiEGh91iwoXai5R
S7GZ/4Vzh9hZFJ6uES+1dXxWLhncasTMgzESUTjG3F0hSFdELEu+ykCdDT8pu57ib8he6hTHvG4f
WXfmm0FN22HG15fY87SxDcDQORS8JGYNbNZJcW8CZDK0w/TbInMVfJHpuf1h4j1ft3P4R5cE6CB6
pLuVe2XokLVXP25txKI3nm5vp2r0DjlIa3Yw1WYBLXtzbBD4jotYQXebggEGqmZtk08820XXofSV
k6RM7T5pRx7tpU3t040MWUFe26PONqZPshU75/WiTnHavN5gTMiuZzcNqW8n9Ftn95iLdJ/OZnjd
VvRwApqxgINISmAFeKWocX7qUr0OSoJ00HP/SKLhNsmWbESy3PKQJiEAunu179kHrgQGJLqYef05
DZMjwiTC4ipvG06EKVr9TvkKVoE5P8fIipCwTJskXmDbGxp/3oqFH/t39lclLwvW4fmhmQMMOkgv
N6MfJBQ80XjqfqPlUgevp7tn/ZC46KzZ3NEYduo7t4+LWzyAAHbY/MM2RErtr/MypnZdDdsarMj1
avQRjBetKreuE+3behC0Gz3A0X4LjTiRwSojC9Fts3plRXCCm6I9WrnzEnrIklF95bt2ICk8WnxV
YYdNz5Lj10zUQO0RR4NnRL0QG9Zdl/hfhgkmcsj2kHTtpd3Lu7LCG+5cN4XekcZH14N6GBr04E5o
M97GyMDQ+U/P3JHqLpt4DaVhP8oRPYeVzU9RR9Y7xr59WTkuxESH1dgU3Tm8CbY9eusoyinKjsgM
dPGzqSe9MmpSWeqIylYKW+vazfNi5TFn16k29x5yqMqEW+dTB7q28pcqLLoDGezTUDybKDSPKjbv
dWVXW+VTMncnWl1+Gt/pwZpQSILubY3wh+spABJM4AXEhf2Umu4KRSrw3soFchg01WopNDcTyVaD
ab2oFlS3V3yecgNAN8kK4wAUH2vHZ6lYT+kCgGhoyYc4Ui1V9JR0CRHfeSVFANODvmcSZOWXbGsp
JbWryQNsX0IZzygeVGlAkOxkE84aWemiZL7LEiRF1AnYR+GR53tXJ/+06/1HheH/v7grEsPi+fLx
96gswrAv35aPl//in+VjS0jqvbgbTY8issOm8X/Kx574hyscFwSVLxxH0r39FboC5cqDweXY1Kig
ebT/QmBZrkUZy/Q8VNoUfP+T8vGvzkvDtlizKFAwJ+ZAvzLKVBZm9FDDfthM9bL3Q3mzo7ZZXWAW
LOCO//Uh/u8pllO/KUv7sYFOKTLkUfK6w2BKRQVWCftcvHpztx/+eai3aJNzJ1j+/O0JekTyOh8E
kVFIi2U+/wDeoXfvH/zcDaJ+/8vBO3eevcDLH1TaE8U2clvSsjf4kE3dhd9/7hS8GG9P4dEIjYJw
yB5U1KV/BWOKD88ZWM4NdWJ+8DJOnLWWIoq5NY3soTLD8MWP4M4T0WQiKRzi5p/zwj+bJv/Bczhx
gw82FXTLqqOH3kPdE0cm7d3Bu/QanblLvO6/3CWrk6GGnSWPpnYlLQ3iceIEpG5jGv6Fm3TmRVrG
4dsHUSVlk3Z9Fj5MvWGk69oItbUynBqQ4IdeJrWwed68qR7aywnatn2Ms0SADXZjUDj7es4KmIjd
MPTN/v0TnbuSk2GdRfj2aleHD21il7dljLpcNJO4+djRT0a06CvfKVVRH92xT3bwXSiEp1V9YTgs
d/s384VarunNTULC3BVlXtXHPqanGkP/Dn2qXragliQrB0VqhFEpq/0P3quTES7MOK3h+4QPtBLq
Fyap0rnSXjmZF4bFuRf3ZHh3TkWVK0DKYOow+BT4gGmsgUC9Jqmq9cceyMnoLtKcxOQmqI4URLzH
uHe+2w6Ru+8f/NzvPxnWVqljLBV2dbQzNd71hr3pEyLTeuWVH/v53snQNgKdzpZsq2PgmMkWawck
GtH+8aGf750O6izsTHZf8jjZMy5VNKu4ka1nROfNBdbDr6iHf33gvJNR3aCHjUogVEepvgWluu2F
6I5h79+zR/1zpIxMhTN/DQjf/dgVnQzuOVJjxLe8PIYBcogSa3ZpDF9QnNy9f/zlOL8ZgN7yIrwZ
gALZtRn5YExiF2R/hl+bhkCxTqJA38x0+j42GXon4zyht5xbrSuO9dQmO9eaA3ALsb4lgLG48GKd
u5KToR3x3e7MwrKPdeD8SefUuCoT5zGIVHeNiub7+7frzFzrnYxvkcq6NcRcHssw8Z/7fhKPWI/6
C7PHmdnQOxnaVNyKdO4bcZQ9GeJqiTKK83JDhRSKblfuswpySLaU2N+/mnO37HS0ixxlpNOXR8my
ZKU8544i/lc2cdSJZHnhDTszpbgnA76jYToB8CM0yqKgnU5IHaNiqR0sxtH3r+PMU3FPhr3TuyWw
oLg89nJiKg+aHkMdJrnX9w9/7gpOxrwHmbp0/MlbNorcJtd0v6mqD1ZeTdX1/VOcu4LlCb0Zhh1e
bNG67WLpc3V2Q7pRYv7h5d4gL3z4zl3D8udvTpBUcWfQpi+OkynkM6sr4yrQSfZZtZm5+tg1LNf2
5hQ67vsuTSr/KCO1pLMra1XF8HQ/dvST4Y2Ywo7ryAcHkOBCwf+MHsRAC2ddOP65G2T/+uubWZYW
Zkv/mKdu+iXMElbncViDNinaC6/puVOcDG+/rLXQVsl7ZDc1Xb2RPImkrp8qXt0Ln4szI/rfIE1J
4IeTwgMKKCt5GgOEt3FNVXOksX+tPXv82HzunAxqmEw5yDxbHVvTpc/dd7NM90kdUd23LPr0H3rm
zsm4LhpPyIyA+qMgHnnnJcMj4nDvwq06M+T+JpO+eV3n2BqR7vfWMc9H8Yky2etg2eXHvhPOyXjO
4hzDkYjsY4/ZjcQ9VDGVmwfr9+/LmRfpb7TSm5+uLWdgH0EOX4DjGfwQmoXcEN87X4jH989w7uac
jGU/KrOU/oZ7DJEpjHelkS6ZTLoiCPr9Eyxz52/WHYtU7u1kkZUGSopWZMcFERbY1COCJDkG0qFM
T9unTeKH90907kpOxvXg2lExB3jKctJEkccOABp3gVVr89PHTnAyqgtfJ02R6ew4KXeA4hN01Tof
cZ5duFPnLuDkIw0bvuwyzNjHcIyt66kSJOCMw3RhTjpzdHkykKvEsOClhjPfNpHctyOYp1E77oXf
fuZFPVUpNnVvmcC31dGskQLVkTmtg8pq77FeR98+dPuBw//yImlpwHOvFTORXZq7tBgTuDxWe2Ec
nLuA03Fst9qpWq2Osur8PYD6bGcnpP9YbR1eGMznnsBy6jeDuTKyFFlBkBzDyHNucYgnP8zRGy4N
tHOHX/78zeFFyscG7Uhw7NMIDV1NdWhae04Tu6uPPYCTkdx4HVYBU6fHWKYt2MTSGr9MCA8+WPGT
JwOYXSJVeRF4x7aJxUueGZgmltav/uDvPxm/MzM16MshIdinJRFNp6RtCQxz79+dMx9keTJ6AcUT
3RE78XEKtfspDKsQ8ZWmd9/bQ/mKQScIL1zHmTMtAQpvH3RR115TJUjNR8pBO9Zi5l0w4eCLJzd6
0G5nXxjTy4vzm5n7b2Xy2xeqy/22gop1TP3BJ4NJtd8rqqRP79+vc0c/Gc4zxlSp3ao7qqhv7hSf
OZAkwvrxsaOfDmcD5msj3RbrPkbiGtzE1hZ1u33/6Mtv/N2dORnJOFWifC5qhD4EjSywM2sPeb1b
jdUIDKiR8QFj/fjl/ZMtB/3dyZYb+OYxzGU6dKE7gMvO0PWMbVqs4rBMrj1//uv9M5x7FKcD25qR
1FnFkk03Y9btUTxWKzkl4UW06JlLOBnZhoK5KljVH11RDxCrRLbtAPbevv/zz42Hk3Ftia6x2Q82
R1ThX5sScICfA4qZrTLc6jq0Lmyszt2lkwGOFgoWnQzroznN9ZOJcvxnwji8ROs+cxX2yageTDCw
vtIo6avC3kYJPmnEhWtv8uRaVN2luuWZq7BPVtpMSFK4Pap9d8qzn+xwg+9Fp8c/338U545+MqjZ
m0tk3VN1HMFw3odDFRyHsq0OHzv6yaCGGAbtwZccvbbNbDXWBkiRocTLefWxE5yM6wwIZtzVMxXX
YZhu1OjLXaIYbx87+nLT3gzkIlI1U1JVHONEuz/MMM4ere6jr6d9Mogtu09i0afMeL5pbgJg3iS/
GdMFoOyZGc8+HcG+WzTGpIYjOmdn1wt4c3YS1/u/C6GJhhSJP+/ifHFmyjslxhZe4KSVFZBcFTnk
lZjwAdQValTamFYH+uj953FuxJ0MaDOayjQLRHH0/Xm8CTTibAAGwarXHZHBjisvfC3OXM3fMOE3
zz1RCdL8NCyPU0Mnc5JJi6qkvndTz71wJefOcDKovd7CqElixpEKVgmfxwYhYwJ1s0rQp+/frHOn
OBnZwOq1EZgZi6epBy3I7/d9WjdOnj6+f4IzU4d1MrgLSyu/l318rO0CqY5JG6WakcJ97OjLZb15
Bpi8/CZC23mI/RTsN0KXTTuUH+zUWCcjG7WmHU9VEBxqcBy7eo6D9TAaX9//6efu/MnAxrJf2G2b
uQdZZvpzPyXG9zgIccMaQzV8rESyqBje3h7RzW3dTeZIfCFa1jxpIe95Rj6bH7z9J59o7U+Obvup
OJCuschqzcS+b2aFwvf9e2QtY/Y3i6S///zN8xUI9yq0dsUh8GH5SzGRG7wMboT2VfaoSuQ+McTP
P8zMjw8oouydxY7v0u73zLt7mm1TsHBNKFOWh1jGP9su62+zVI0Xpo9z12aejG6oQxlsYqs4uA1o
X9iYVoF7dVmppX2L019jIrKuR6dL/VUqBosELQxtt95MKPeFCebcBZ6MfuRmjpfLOj8EovehFMxV
99pZxKi9//jOHf5k7M91QshL6neHGDjYxkbkZADhy9QHd5anQXC+bzeNitLqAEaaoBk9t8naq+34
gztL82T88555dm2P1WFMU/+A3XkJWWvM5vn927M86N+83FhKfxmdFkovuMtRc3BRsFLYMt2rfPLx
eMapcjdtT8UXm4NC7dtBBHn/nOceycmMMGeA6gw/4ZyzHK/jam4PIs4+KFwxT+YDq28i34I2cJia
ej7UPaAKS1nTutIXh825Czj5undY66vB6njmqqUEUo4LM3sYbXykH7lDnn+yYI9IdG5cdgGHwCle
WifwgfBFl/Y0y0H+/ZGTmvXrI2/oz8o5JeChFbyyD11UVfWD7mD36o2qiyy8LoM6+kxZuMxfk9G1
QmfVuPPo5BdG/O+/OiQ5/voDCq8eiYHzcSL1qbsNjbmDj1xH3+joXWphLIf63TWejvooTSFzBNWh
LirseGiK8ri5V23x0JjB10EW8kPvsueffPydJIPzyf7q0LcdMtdYhk76RGxsXX392KtwMv4dnWAW
azhBmhUw4BU/3QFF3F/cHP7+ZSas7denAdEcFNo41weZJGQYT03j9rtoqHpxoXd77gQnw71xgeW0
sd0exnIZlXOifyBqSi/cn3Mv08lwn2dIoqlbtAdXAF4KU5PI7ySCrIYe7oMXcDLcEZKRSWxX7SFG
87wNc2yHhD666w894FOZGjNupHIDBEQw+CMWP8daFZMxfn7/6GcGwqlCLUJrEshJ14dWR9h52R9M
Vv9kS+tbtfyPQl1qPp95Dv+mVKvAoijXrQ/h4MlNmJJnOg2ttY17eKHvX8vvv1Uc7dc3dR5sKLUA
Tg42UaTXqdWobTDN00uL0e6OCOd8Q9ZbusHTpS6Uf868uupkdFdOXLV53rZERNXiZfQCPr7DtLDN
3r+ic8df/vzN0rKqkiLHjlQfxmJMwx39DQR9URia2YWXa7k1v5kH1cngBjKkA2/KOUGe+XgABbmt
DlETcUGJzLSa4Pj+hZx7+idjvNP4sCfTYxIJ8v62FgAxkTX715aepwuXcu4UJwPdMEnQqouAUzRK
flEFNqarEgz7N5F65YXJ5NxoORnpGC2CsWa0H1RCguMs98obzXWcmJgLne/o5S5V5M5czKmA7b85
u44luXFt+UWMIEEAJLdl2lQVS340VxvEzOgOQW8A2q9/Sd1NCxKKL7jpRS+IgkmYc/Jk+k2RoYKh
xhE4Nc4TGSCE1g8dvLQhIr+xtixTb9LYpBxVUyE0cM8ThI/DOYeNAlLV0BDNhpfIA5/w8dTb2jFO
86XyUKSp4RSQy2x1K8mwunR9zZMwfY0U39jHLEgxPWkgLIrKyRB3hgQlu7BBh3yPV+HG+rgPtq+v
0/QGh046jCEkPQuc4nMFWUfIQqEkRDzv+7qBcoa8btHlMBokmn6lSw93E/innB5/3LaSfkE4ykmw
y+OqOGPpqHCAKK9Ceew8bnGvbINjYNsfHV9GMFO7Q8W8fyrTfIndGcLvj3+/7esGrOGsIjLUM1T3
EDriORBdL3DVgxnKBqRt3zcgLTWHAqI/1veE59krqcbiqlFPuG9qTV5aVINZssDC4w6JcPEuD6V6
j/rNaRcBJDApaTgIoJfosO7etiBRClINKBQs9sWMg9Wz/e2ibwSON9oUeFmWqOOHwKjK3g1J0Hzf
NbF83S/eYGooUjcJCOqYUb6BIjYXij3jByfz5PC0rwEDtMXSuiSCrvzd7cCWSKFk/IyXzBZVzHLZ
4Ot6evPzvbKeorZwC4yOat+1OoIIbYvkwLGOWAOr6sA/Fov0LjzQeuMQtSxVbkB56rzIU0tZ3qn0
ofFCoG4A+Qln312GGzB2UMLaFBWANo6ec6UgbUI0Y/JPjyfDsg1xA8Zd2iOTi2rIez+hPPwUQtH1
C8lZ/e8YqX0ZoMDkpQ26YXWw+BByQMWy8wQb1Sb8xHKWL192dcIkpDGfJghGkOoO7UoHJZY5uCYf
KI7K7oasRKs2TmbLPJuMtEiivj5UODETGRbPPSn4mQm/3jcTJiUt6+YFVIFyPY/1AKXUwP3ch4kP
n6op++vxOFmOfJOYpkc3JMM0lHde4iKejIgVw7RHnXnXsqPjgP7zuB3LojIpakhNwr1hzsq7wp0V
+wgZz8pbfBhAsY+PW7BNxfr/NyiHURQdBggM39OKf5th/wjNq9Dfd6sw6Wnwbil6NqYIE5VRfqSo
Yr2DE1fv/OkGnpegT+Z2KZt7n85QxAxBDPQR/N5IytkGxsAzdKgbWcwSARSC22IPNLQR27qa2j5u
nMmRIO4CF8363rpI9kG4Tnye4af69+M5tawak42ma9dFERkistgkkpNone5Uth05O3qztMzSAZOS
BnWBUaRDvXr5YH87cpr7PWyp5/bT4y7Yvm8czUWfBzl0Wov73JYdDCCGNG2g6ZVl+5ImsAD+ed1P
Dc0BLoxRy7vkHZR3+H+bsFg2Fo9tBtb/v0FVQ6LR9Zo0v488ims4vB5FVwwnD/Yh+8ZnHbc3DXQT
VMg6lDXcYU3gH+kqB+PAvGcfbqlxDle5iOaQzjlMAcSqqTT6q0bLVp2BbXAM3MKtNKsaWq2nfDl9
TtLKPeFJzt87AqZVj4fH1oQB3sgTpeuzKb+rwfEgfDOL09g19Jzp/s99LRgIhn9IM/iqyu+ljLLh
0KfF/A/x07w+Tiws9pWWBCYbrdMBJNMHkt3zlo/ndkXy6Ighxok5Pq9mFRvnjAVuJhtNM7iCaBcX
Cyi4wxOwS7qDEybZ666x8g0wy8Yf5gEy3Heo43c3AreeD2lT9zdwHLbCCbYOGHCG+1KKC0Rd3kF1
4+I4TxL6ET5if1uVupYV5RuIziaEjmBJiZnABUlAbQ/eSZceTpTDawZ/9y3k2ZoxcB30JTKSzMvv
YRnAqhy6vc91GEYvDri++14NvgFulicUtUkJtlbtIM3VQxL4P1npojj48Wxb7ka+Ae/1vIe2msrv
vFUxcWEPBTboZ07beFKI8jxuxDZOBsCnpgCBGGJrq2IzrFv8mbzgLk8+sG6OPj1uwrakDISD0NAn
MHgp7mnQ0e7QSSe8e3xqN0CxLv7fBCZNSlqExEkuPDze1jpUyLNObutFT07AivFdMFRZ/wrdOeWd
ZepNCPQ97pNl2H4lqHVj1bcdlteIOLGbajji6sZ7Rk1ZtrGV2PplgD3SrXAVXY++ZGWSO3p4wUPy
+9wjDgpLzCQe8la9f9wdyxQRA/WwgZ+XYehALYpkCrlHhGjG0Kk2Zsg2WOv/35yxEoanJM8QExMR
sh7tyshBdjt8rWYQUfd1wIA7lJJCnTosu6eF5M9zj5JBsLG2uMy24TGQrqOo5wrK+XdOKA6mHLHV
/ERC+MWc9v18A+qTA+PcCreyO8zT/GOXQ4mqhK7KzsVqYFxmCVyngyi/o5g6OeeqgBNO7cCA14m2
uF22ETIxHsGOVRYZQCimMjomVecpmMBVy4ddA2Sy05yeQn4OHpd3RCRho1NDmCQ5B2lfjBublGWz
9dbgzZs12nm1k0R9V9xJjgBZiR3lhMpH5IaGEWa2M0iE+zpioLprISoPLyKEmmQOQ3MOK4PGgxrU
469bkPYLPW1eGig31pjpBb3gYwE5DxRXnguEuPYhzTPA7HVJG/W+xo3QxyMIcp4wP0D4ZGOpWtbR
Lxy1AkpRPzY9wdY4JeoToALd7rydeQaOJzeEhtJQ4LfrDqJ8K4PSW9xiX1jMpKfJEHqrRBKc10Qv
H2YeSnIZljEn+4J6ngFjB27P/ZCK9O5CmLY7plAWh48ozMC3GAiWE8ekp1VuSHnCRIa9n14ERxK8
F/S/eE9/Iik21K7eqvK3zLLJRAt6n8H5p01hNIkkCRhOyYGOcGx4DAJLN0wmmu7pyNphPTg7duk9
hMNcB3YJufiDBf0nx91MvVn2DNfAMmR1E3camvxeo+5RHlCzKbojVbRYDpAUaP4D5dSBb+TGLMh2
jRMa3kPga3CW3sMczDq0hZK7sOuGDxrSN/sWsElAq7yMdIKsjyTRDUc1IQ7n4LDegLaFIQi3r5+3
WB8KxdDldLC8YP36NMsWl0Ec1MXXlgGDiYYprzd3/W2qavq9nZfiNQv3Qt9kp3UadxAoGGb3OVGw
f3NxN+gXGBs9XnK22SE/dy0SOWV92GZ3uPlm/h9cqgFyqCOUlc6DlJR8fdyMDTfGDrAIuPFCWwDN
KO3AV7yj57lMt4LJtuVsnOFOPSyyTYv0XhfF55zB4hyx2Q8/Ir7Sr3etMf4LHw0M5KJzQW+FOUXy
ipCXc228zTrw33eBm4Q0WIWF49BU6Z0Q3T/VQTieBEWCV1VIsgwurIwfT8Tv55ubvLMIOY9GSk/e
qUYhqYIT1evMEHxv/HzfjYeb6mgwWJy16kMn7pds/LMtM/46emzZmAZbB9b/v7nueDz1Akrh+goL
m+iJzIrf8HAdz1MxpLu4Tjwy4N45RCpk8+U91Iqg/CyEmmRY9htft3XAOMq7HAaCjmxQw1YKlPLO
LYSHQxocBggkHh9PcoSx+PVhySMT1ND6zWDRLO8K4z7BvRp8hBbx6ycRZt9FGs0fauhbn+cWHDEX
sl0bU/N7kPPIADl8mp0BZiUS9Cc0iLLM7BjNO8t7eWSA3I9STjromd0h4gx+W0W+agdmEo9HzPLT
TQJaE+XeCOAlOHlbvDGQe487qfbFW35IFb5ds0ESlfA9KJyYDKjPEwK380CApPf4t1sWlMk6g7pA
X/lL4sQ5mesPSqTpWcF8+slHFmCjCdvwGGc4+N16cJgDV5AI7zC8IYdTBqXzjcH/fZqZmwyzCpUi
qmSRE9d1875OIfWrZF/B8pt+dDLnjwQS95DC7zZas/Vl/f+bDWSJknaYCiJi5BMgTkgR547TBIYH
O8fK//n7UzUh4R+MTizaov6rRnPvGpnJrSik7ecb2M5k5SS+xGzD6xraRlPlvHZZ9c/jpWT7uIFg
CQntaPVLjoVwvBP0T7KXLHH2JVx4aCA4mkcaBP0MVhkq6aGdKZPu1CxpxDbONsuv/4VQxjxHuYo4
cRKMqG2Ai8Z0BWkh2UcWgU7tzzMLPxINX9E8ilPdNf/WikfH1OndL7vG3hREy3qBnXj0w7hlc/Ka
zFMYw2ht2LcqTe6YdDQHjXqO4lYT8awWh5+iXlTP+367cSj7ooJ889SLOMwT+N6UXgsJbRlCe2lX
eICbsmcdBIqqYcTP71uUx8GN6aXUwfupatnO8TFQ29RwvvNRWBa3iUbtF6wFpQMR4rLfeqLaFqeB
26qpSSLnKorVjIwsHyHcBu2WveNjAHeqEHhzYP0Rl4XQwxOcLUn4UsPfvXiFvUSud1UIQ236ZwQs
HMLUyldh7BZ+8JF4CIVDhWT8+HgV/f75y00imZ5HRggYjnHohdeQ4w5RuurvluhPgUy+NQSkwccN
WebC5JQVI/xVx2oJY+Wt9QSK4eY1dt0WR8dylzdJZQ4PpLOa78Y8KKcr6btYFeFLAi+8gyuTaGcn
jDMZzC+oI1BYl9e5655rJ3NPeBbuPGa4gWhJU1pBBxxfT2o1nhNkuNQR+ifzp31TsE7Nm1M4KBZn
iVwSxkSi7I3AhPxWtfVWksPyYucmjayReoxYWwRxhXJUyHm/R+n2Z1QQdsc5zMpDr2DXxjt4USIx
/GcBD7R9vTJAHgxd0xURC+KaMJRD9UUNm1MI7G9mg20r18B5lae6gV0pGiiyCIU9Sr/z5q0SYRv+
DHQ3eukmCJSymJcFSH0clZ5w6sz/TQqKwHgyhjHqTOjGcbcupN+8UUye2UTKDELtaAzCn3CiIoN4
jiqI3DUoVDs9ng1bE8Z5DYfSGrrNVRDPXlI3cPaAC1o4iCo/QAhC7Av8cpNrJmvOp9AhLFY5XtRl
gszElHZbokaWOTFpZhV8rGfoYbE4D5r2OYUX8G1OEXXoS288aqdPXgNogm4c45aNy+SaNa7nlbKE
sVGu2KXMvXciaKHk04xfsLtsPVcsS5gZyIfyGZSVZ4fHozMiNy/8SPnwbxqKjTC/rRPGSe7oMeNF
4/PY9WV+ygVZDq6XFXBfKLNDCJPuffsvM7BeIXDm0bJkMXgf9DvklJwYfsrpfHy8eG3dMJDeReOM
BG2Nz0+aHYmT+/C/7GIXyhzP2qk37lW2yTAhD2f6Nk8jEs8tDOl5WsB5JZr9ja9b+mCy0IYaUgmw
P12/jvQp6LHF9zbp1d3TsJGrkMH/+HisLEA3qWiSIuHFSMLiNoVIYMkQc0hJmj55PSSuHjdhGShT
HW1hXZDUWpK4HxGfayUungG4H6d9X18H8M1piBIrSN+wBF+v3PmUp2lwgnn6lsak7bevw/bm61E3
kmxKBhonJahQrhb40xXh+fFvt03y2uqbr3dOUbioK/cQkEPdRViL7s8klct7EnbkWCAY+/S4HVsv
DFyzoVRlHUxeDO+SCp6xY3HK+s3blG0JGWiOAlmNTjuTOJg0yuda9toTnp/EyLdWkK0FA9CO7AUr
g4rgduu3nxQy8X/nQv+JXFiwcxUZYK6Gualgj0ZiDmu2l7HvpsNcIQj3ePwtv98kokVk8doStNX/
vX6TFEbgeB7B2ZA01cZ+YWvCOLC1u3CdqNCNEZiEnxQdRDLFo8ROe5x92CT8/bgnlpVkktEYyuZC
xas5ngOfwBVZ1i9Btfdx4RtYbvIOwpUa85zD0vZEIiSCmdp8x1vQZpLQwHaZQhSBunHqVOVT7+Iy
k7vyXatEc4n6rZugbSIMTGdDiwRKruc4XB9dyKV+Ewv7XGnwNPdNgQFmWZTpmLfOgvf8XP0ZTm7/
LDon+c++r5tgruogD8NpjhGx4aDLywlet57eqUfCfQPKGRSx4FO6YJ2i1qw6pOscw6956/1oW58G
jlnilRwCezMilAGuqTPeSdFxCBC02YCypQGTeOZBOhyFctKNXQrr4ZOCZUoBM7Jo3IqBWtaPSTLz
CZWB8qIlVjByPomqzY65QpLGW4s8H8/xD/LAbx4QZL0xvzl34GGN20pHlvhHWW8wITleJio7Olok
L6RuxCGEmvJ7112arxAfhUckgUR0Pu69oZnUM89TDmmjAJ0cOf3ST/Rrm+bdsZ684jwum5uiBfFk
HeM3/ZxcP4nyElgk1WqPW8O1k+tPKJS94aG5M/9BDMBXGg7kQkD+uM96OZ/7xqvlMWwbNW/cn2wr
wgB8oGuxwLHQjcOQFy8jldGTANv7BYJ2ycbF37aqDdRruKg3maJLDELdMh1J6jb9pYj8cuumY2vA
gH1E/RGaRmqJZyrr536CqgreruL0eEHbRshAfTPTSqcTpkAkip9JBrmWuuvrL1UFm9zHTVg6YHLR
GIugp+g2MOYuo+g4UxBMeLUpTWD7unF6+2FPQ9xAlrjlOkTtLdL7Ptl8Nlpg4BlwZwMEeprBneKU
e+/Skocn1IX8UUKnw4fV0HnfABlnNwtqFmpRTPEsUZQzrvytItopmQMbsp+RPAx6Au3Pn+I+Vfob
hwf8xfFgy/T4t1vWj0lAG1QT5ioJx1i5qXt1efW+JCh5SxUIUI9bsE2wgWE/8XgZOhzn0iqw2CdI
wSLAvPUGskQ6TBJa4QsRtgVOPTcl/5bF8AklLR/rln6U4/AywEF+JwgMFFc6YZAXn6aYO+DTzFEh
zllFi40Qim2MDBQPKg28SKspLmmwDCfZChVnqGjdCl1bZtkkoE3SSV0oQfaIMKbyBVXL+tw6bfIK
JsqW/4ulCyYLrSkncE76VuPmDQGTEi7Px0k1W1Ivlmk2qWeLF3VCTq6Ka4Qy8UzHW52PyfSsYKb+
zNu5+Dq1oFk/XrG20TLwPBXt4DKpVVy62fc8K5vPg3T1SXtiK/Fi2ZZM5lkDYXYUOvhd3Pe+QKFG
URx6jWMZNvYQIRjHrRy5bVLW/7+5BTSQbAtWq7M491CPlbRCHitnp3QqNzlmcOvwk2WgKtaJ8+pX
1bcMuh+Pp8D2w41TmaFCKWorfDrxk+yKHJt/qt16Hy+Wm0JnGikK35VdF1NSoeJapfrgC6h87Pvt
BpjhR9lqB1Q+bKkwQlXp0j872c6CJWYSyqBN684oMGjjlsjpOS/d5isIZvmXPb+dmYSyqa6qEaKf
bZywPm8PvOhQOeyhkHiLm//7lc9MJlkWlVEjatHEfNbZy5gFYN0FsPVJJ8qfYDK+jzyDeNHPKx81
lJT5qLWLwwCqJ1TBZ9MZd1JzmKld1pRlBw8Lv45FB/yWDAH1XEx/PZ4D2xAZoPVgLQ3dsqmIhZ95
F3j/Lc+10O4T95cIImyAwuN2fr/NMVO+LMszlNd5bhHDO1jCNjt/5zv+/MLpsgvE7BdCWbLg7dT1
RQyuGfcPbiOh8M8aH4+Exz34/anATOrYMBRD2dRzFacdbcBvX/QqwVg9w1DDfy7d6TCRzbTQ73ck
ZhLJuhAa7y1f0Jkc71IlINVQ5JAVedwTy1yYTLJF6KBSqmliIpb0BpWG+VxqPHSk3JS7sXTA1DPT
BZxS6iWr43RBXClF8elpITs1MuCR+zPeii5Fyb7Iy5i3IBi17SqBSVBzs294DDRnFOKKENYr45zC
OGBkXvIFLCPs2s6wpcNlG551Zt4elS5VdRGKElmHMPoEOSv9L2tY128sVdsEr82++XzFSRP2Q1jH
ZYrE5SqQNU60OUI78tvjIbL9fuOaLUc2UkekTZx4YAGDwgkCMMoQNy6otp9vnMeSKd7KoC1iKvNR
HvNuJsmJNAtpXlCQ6Ozsg3HJ9twhpyE8p2K8Eph3mEPSRAc/GoKP+8bIOJl1AbuAKCBF7LKmfvpx
A5bt5h3VMgMmkczLpIpGpbEbjVCpQuAo168iCPee/CaRTDp1jTjLUMU/arrrUEv4E1ZbdyLLXmoS
ySr4w7vNOJfxDyGsscB9kVNUw5T93RWNfM6qfdLZzCSV+ajlnmE5UcUUGawDPC7IE7bU+qlZGa67
Jtq01RygK5rxcsJ+kWdrVEHkKD4r5kJ/3vd9A82ZOxQcvOIiniHV9JpTeP7O7rxVWGUBW2BAOWJq
LENa5DHUFKCplkN3GbUjyeviZVt5YttaNfCctWlQuuOYxjRRJDmMQTCKYxDKneLOEKI39rs5WKRb
qDROOmQP+0GnJ/hEBvvOA5NRJuG5rLxhSeMyd6L3o49qdxh0sjjwGvlh1xSbtLImyCM2534Sl33v
HMmqxjiMOx/8zOSSsaLlTuOl+HrWLh/UkoXnFLeZ0+PfbrlBmlQyxGTbLPWIcwuZ8weRs/ecEzjV
JFX/1LF9TzRmqpTBCD6lfoIuwMdbPuda42AuK7LBGbRgwGSSofagzzxHJjHsglC2lDj98h5pPkcf
RODuKx+Fd8TPi9QbVQAnl8G5OXWkDywfoB3mDuooXcTLH0+FZVs1KWVdqCLUzU3OTcHhEkySKqJf
UlANXkcEPr9wkCUvTr1TXYeZSmWNu6C6YcqcW8c+gv5TfeoW3n1+3BPLlmHqlEk8SkBNFwm0oGV2
VTjkvlbDtEm+sw2UcTZnqoKnZeBEN5qiirFHxQNH9SLo3mo95bJDMe4ryUL4+udZz5aii8RYObe2
HSHX3/bz8N5xomWfSDszRcqyVBRjWmboCSp0nqaJLgdPS+/8eBoswDCJYxncXQeEF5xb0njRTU2o
8WpplZx1kPONlIhl+zDZY1EzN//bPjDJ0JdAHMyHQnCpgcMi20zFWdaTSRtzqqzUtAzFLelXBghB
/svpZ7VxA7ANkwFtVqKosp+i8IayDRR3znpwweibc499KFSOZNXj2bB1wjiqHe1XY+Dn4ka6XP9B
ShRJDaPcIuvaOmGc0h3NMw+e9s5NMjmz7uCpDk4GGQKt6nPTNnrr7mdrxzisB38pJFhp4obbXnIu
Edg49X3Djt4CeZR9A2XAG0aXQ9TjZXVzGUSux7VqbVwgNfD465YOmJSxijAhoCQhboKAGODmXv/M
yxzghoR+ulGnZmvDSFRB+hQPXNkD1lXoP/cZCU/lAq2BRcBS+3E3LMAz6WIDHFnwZOPhjUzDJz4h
PNyK7hT27BWiXVspcFs/jLf0Mvq4uoLGfnOC6qaT0DuovKaHsfDb8+NurCPya46d0bXlN29df+FD
mBItbkVGoxPyAuRUB4Rd06DuzrMzD68TNNVfIRS2URxpQSE1wB543Sh8SoBCH1ztkfnjWUdV+/S4
O7avGxgfUpRuj9MgbnBpu4ydyA7dJD89/rZtMgyEL9kgu7DAUOVJ8tVflhc2VS/5Ur1//HnbTzeB
vXhDLeouuuEFxF97huUaQFhpY2BsP97ANLh1KW/SFKW0EJV7dYfhafYzcd59UpvkMS8tJ15mJb8l
WZ0/ETdFYrLZaR/ATO0yh/IuYzMLbzTKlvIswpml72EED+HvXaNvMsYyiAQXOTJ6N7ce5IGkgDDT
iOzt+7qBYxYoneRsYLcySL+nWcvPkLDakhOzLByTMAZ1W68JE8FuChox5IXMOiRHhAeKdN/57BuQ
ZUEFq3o2+jeIWIXnpBDJs1uWzuH/Qf1cB+I325CpVzYtgkY8TfzbXOAZ3arofVgjKrZWBknabQg2
2gbKALAPZUym8nS5/QgLc3D4z12IyOS+OTbw603zEDowdL8p4op3vNfzk6D9Pu125hv4XRbZtC6U
O25CpvVzuoB6oWSwT0SKmXSxrq65UtAkv4EjXiUHnjeBgh9htVOEgpl0MZ2NEDN01XQjKMw6pbAC
eQqbZnyqUvACH4+/ZYcz2WJ4oGeZ0N50c0fOnHdtnWh1GTXvybUYUAyy0Yxlpf7CCau9uoaJ83gD
15e//nCJ5Fnb32A/gHJOF0zTx92xLFaTFJYWIRn15E63son4gfTt8rogurTxdQu3jpl0MI+7kxeh
aP22VmSvrzea5SjVwEX/h3VKq9q4qYdPqyFE4ZWop9lknto6ZhzRASGKdanT3ZKBXVWG69+Qj+1G
v2wfNyBe8Z5VKP1SN3CThmM7LOE1Cjf9lmxLzIA49tRmRIVkexNuXT7RBabOvOP8aVn0FkHa1gED
51I3UF5f0u7GXchiCdU4x2HItlzDLF836WERBDODtC6aG8X29LVeoKJDI71PTZmZOmVNmnCqy6S5
uUFVHaGlp48/fJYfA8Iy+CY9DHtUMGpnqv63A45dPh9Dlc+vcs6WjUuAJa5hSpTJCfnJEEZht7kb
Iu9ZdVN6Qf1lghI/Aovq9vOEXApoYxTuOFvRXVu31v+/uYBPyGw4umTVrReojetT3P2IxM1sYkOy
79wzeWO6R8aSQn/m1nt6ZEe44tQvdVRt6i3YumAgGk5aPRc9aW99osfDj/ciTIYDXL3D74/n3rZu
DVg7qdcjH4oe5HSpk/OM26x89ZaF1+d9DRjIjkB0SJcxKm6krsSZDz7UWvJu2njzWM4MU7ysW7K0
pJOscLwWyZX1zMUmOw3V0xyiIDI9LAHkkr8+7ollDZv0Mb+veNKh+Pbap94z77B1JxIM/6T3r4Ga
vgTFZgDTMu0mi8xvnaFKhnm+El2gKEskeXtpIT1aHqZo2ecWwUwyGd69CxQYxvmaSlmmz9yZIAMf
QJV8Pj0eL8vcmOJliztIMbFmvibMGU/ugiB8zr4Rr40HjrPpcSOW9WtyyBB0LztJ9Hwd03H57hbB
9wXesFv+WraJWFt9s4UwEHMyyJpjIlpP3amDMAqjKONZ3IpsRDtsTfwC8ZlkddGhAxzvFp40ayiT
z+QJtU37PGyYa4Dcg2AOzR3MhFvV/8ACeImnUm7ZQdpmwAA4Y16Q1SjruCqWuy9ugMdFkG/Gm2xf
N05tbwg8DdYmu/7wuhjV/Jer5y3uz+8/Tk0WGXxlBtTQMHKlLux4Ka8gcU7Lfx6vzN9PLDVJZNKZ
unBoCLniOfSdcjc/uh4i+MB2cXrcgu3nrxvVm9XZNRKy4209XUdZfKbpmoVAUM776/HXbb9/hfWb
rzelV3NwujA4kydOhGf6Gy1g+iKnfkvZ7vc7BDUJZM5aykQaKM384LP2ApnRpKrlh3wOvmsHznyP
e2Ibp/X/b3oy96DW9Vk7X+cSF/5knMZDVEF98vHXbeNkAFiTtiGBkP5VUV48k9b/mvdgpyGXv8/h
mJoMsq7BbRI0UO9aTwH/e2Qz/RLQhuy6w1CTPjZFTSur1veu8GmXH1oHRY+t8NXOrxv4DVLcIaFg
Ol0pcf7IG7jhBf5O81T6C18MasllSfvxymeXfAWVGAZgbY7K7+PjqbWsT5Ms1o3wkBxnR1+hsHuD
gZw4p2XJzyP3rwWu+o8bsaxOkzPG+k5NMBnRV6iKzl9VytJP1bBZ+mH7uoFiRJ1zRKKluvZsqc5q
cJdDkXdbK9Oy9k31MZ3gbdtGS3dVBZkXXFDh5FNjR70mXG2ZBdl6YKC38/IpHWEMeoXypRYHeDjq
/KBFS7/vG38Dv8VA8TBsVXflQkb1Uw5BzP6oNcXT5HEDtkEyTt8JxYHwG83IRThg4fRlcxMo7z6j
YGbnCjJOYBo6vUdJX18XJGWOo5Ol50XSauPhb/v5BoJ1xpMgSJMcYjyM/plHef7EIad8yhKZbbwO
LU2YnLGiLJuwnLrlwllCP6bJ6maJ9/nr5MHM7PEkWKBs0sZg0uQFCd45V4jckmNLx+46V7jTJZFq
hkMUbQpg2hoyDuWigjn8RBzv0qoifUqC5GXpoxesWVArerlvzZrksSZdElaNetXP9dwnUWcQbXba
faaE1OSNQZojbZwsXy4lLqbtU4+iaSgKkqXfZ2hJf1Ekg4RdFIw9uSg6B+1hLlCezuWmhYZlxzCZ
YxPMliPNuuJKvTJ56gNdnTH8+5TyaGDA2UEQ1KN9UF1T8Fd6v0qOEO7cuDPafrmB5A5Oy1E5T+RC
wOsFrS51PsJ6cp/CEv2FL6Yz+NpnTn0NEeo+QmrT+9RMwc6T3qSKZdD9TFjUV1fw5/wLDUn42uUp
29iFLCNjUsWyJEh5VJT4ehciM3+YUX7t5QcoRW0lOC2bkEkXY2UIFkNd11fiDsI5lJUI6+oQFmOb
w7RZ8mnZuI7aGjKOZNg/Kt8lqr6makleXdiXHki5usgM0z7eBzV5Yw50g1kqpuzapNGoX4cM9+wP
xJ1r+Q+kbOdg435k68k6WW8u1oXLeQX1seKaj0jMuG3ZnCHlnZ64x7Pz433b1oRxOk+DChxY+kyX
MOqC/JjXPq4Zoi4+0ryct+hptsVlQBqLywv6vGSXOonGU89Qic6gPbpx/v8+bkR/oYzNYcSRbqMX
OuD17c0JTGqHD2nof0MNwo0FO3V28KT8eTqapgwb3i3OJWlpcS4l1Mgh9cI2TlDLTJiEMZnAPo5m
XnjhLUWVO64xLaK1Jxm2W3rqlqPTpIzpgRYoZSBooYOSj3LkO7iXVgcR5v0hkt0uXhf9hTrWDj4v
1RJeBPHejU1wEwrVJf0ETRxvqTYwbllRJnls8VPE03Hdu9Axm0PoKgkIax3hh6OjfdUg1GSOFWlZ
sK4J+CUZwCVyQwgZqign9y5DXesu8JlyY4y6tSLZwi/1BPoyyNLtU9lode9cEX143ESItflrehrV
aD+v2U5mjFakCC4lDYfskyhh5FN7vade1NDLzzUkMi9l06lnCDLX/MvjRm1L2cD75EuOlHWEC47P
YMsr3DbLwf8pcPHPdAXBk33NGKf5EE5REpY5u3Axjh9F7qMuSILqCpm+reihbfgMyEvP7bMMMnoX
ymnSfg5D2HazY+NXYf2SaNIEp0XXwaeyrpZ7VkYq2lXURk2qmciZHD1Z8Es0Du0Naof+AUVm4ftd
A2dqkukiW+p8/Tp3IYFFW/Yxmyb3DHL1VtDGsiebHDNZCEqd2lkuNXK1x7ZF9UW/LO/SqsqOKJjU
p6IGzeZxbyx7gemV6UWo2crHkl+UGuQzVyPUa3v6330fX5f4myMYiiNZy0iLoYJvQPBKQjBKXgev
arrT4wYsWDFZZQjtqoVHeM+UE/tWrhIqPxxuqyTaiBDZGjB2gKBdbTT8yLsQeOZo16VHP2r/9aOd
dpyUGmjvtB8FeR16Fxe6mX/mFOptC6t3hs+oAfKFVRETLThxSENBT6Af+EXmvvr78ehbjkRq4LvA
TbREqI9eIHcmD5AsaA5tARQ4lcsPEBTbMn22rFGTY1YtWRdCoYVe5gD3E5WM4p2e0v7r415Y0GZy
zCSvgxK61PTSVs0VGol/uQ403cPFv7C0/gNOo1v3Xls31h/wBg1NUciorSsMV8nVhfq9c6hEs6Vw
YpkMU51sGrsINu4dvahMfBfSW4712P85d/N8rtotONi6YAB68HQ34iINKybGXciowIeAF+GW2LgF
bCbhrAsT9X+cfVuTnTiz7C8iQgghxCuse9/cbttt+4VoX0YIAUIIIcSv37nme9vn7H0izsM4Jtru
dUFSqSorK9OPrWE340HGIwH9S1ZCCHCd0GL53xf7f/oC//08LzEhy+jZjcJJbauZWMrHVuzb/5/E
Bvs/DDJBRmrNiFVgfRG+Uhjr6kMvCu0O//vn/59W+b8d6KQZ1smbLbs1lmZlHVTaP4rGtZWy7f4E
hfPh/zWfl+X0/lD+L+nPfyef9RPpItk1wXrIFoxgscy+cnEDh4d0u64y7cZbR2A0if/Sugghxpqv
gHo2qF2CYlJ2vBr4xl85hOOvE4/+z1BiIBv8HPW8NlCYQYuX37Z0bH80S7J+gjb70lcmbEIe+yin
f6zK/HDl1k//sG7o5UHHaS5q5elSXEGV6n/AgLT/rNxmt7oJqwFJVPHx3MA06DRA4eeDWA7zKzlK
tlZoZiZvkiarrdgIwyeyWf8D0tfwXFBbccklpFZo1iXvTTTbh6Q0Ae66r9cRwxZTpTZfXEoDd+mK
CT8/DnCbCKdhl2KtwtrBOZYpKIme4BfHQ0WjhwsaxurpBXp7FnVn2S9LbVRcX0cN+rNaJ9JUoVP6
d+Nj+FzcbQeslNNPhfl+sI3vSoOUyW8Z2M3vBEzMoyeWYcCjaNjXhnX2lNqkp5XmS7z6VGYPYwZG
lcoDf4Sy8L5UdNNAv0FQVAfm5mSoZTLuO6wQIfcnMV14IYamGp5KRb5UIo10P8pitAcDbwVMbxO1
1ZOBokqMefYZ1qKuWtEyV2eUt+PBTqz7RegKBZw4Z9ulKHP6G0e4fR2kzbozUtb2gqlw/lND3qmt
fab6l1Sv9DgQPwPqzOEVN7Q7PZVdsvfHskAiTXft+yp2PXoyhsLmcBrUycy2fac6MeQMAWD0xhqS
RlKxwds30sn8y95i/pLkeBExEa7qPuz+jyHefSo9bBKHgus/68TFVUfDQXtbAdITTG3U2Z6oqwCk
CMabT89d2cfbgMF4XPV7+cah3jrVU8vMwTb43MK6BU7rU79UW78Vvyk0cGEeu+/mZ4PSsKZQPn9r
s2z9ZCfUiLOZ3El4QV/FHvvPvm8aeSDDtIeajgU0CxVIIOZy31YSI9RDUrfRQ2sDeO9z41sB2LSQ
c1+vS1scRp8VRW1HQW5dYZA6U3ic/zQr+jOVYAt/Zj52T1Oz0HcJk9aiamJWtA8c1rY/IynCR8zh
AlfZTS6/ZKHlCb4I5eO+wIQKU41bB98a2Vxm1oWhRv05/kpiI29q9clfuvn80DHIgOwJxD9iXKbk
kAr4Mw2Yvof9GwUhriFbxqsY5/aHigsM43lncI3SIcZTn8z5QVllqpCQ7KoxWAwTvJV//DuqhMpj
OuY8CzWMa3HM8gFXu+jgS05lEj6mvgxnUMr9qUFd1FdzSWGZa5dpfx1meEt+HYxLcBfBzfw1arLX
oROdrQYG2xnHUvFUZgHLTZeMvCKarEst0m6C5S+0xaxdkxrn7u7WlLafW5gawTTLQ/QE7ZZbMYm4
1x6D9c9wvMAoSUGHl0nO5HGA3t1LFpT5xZfGLXWRh+SBJGV4gZqmrCHLm72AWasetc3b9ZhAf/17
g4cVDnib5UmP6KAhuvhzMcjtJWuQnFVrAodbgOWg1FgBezYNHzpTSb5BEMjKKWvrMI2Q1bYSwxmA
p5OHnqX9OycjvFB0M7zczWNOYtsm+E/txWc3xdjXLqxQ4k8KGF31Rf+gZIsXsi7HPHd6t4XW5dZ/
6lI6f6dDKp9wPQJ2XfEY5l2bEyx7dD0K+MQIPcZ6zpF5Dey+omqSL25ffai8D+qQiB1hAJKieEo4
wM9+X+cHaefpGIznH6Kgsh7ynNy2HQx7vvh4iA0YlOXOqT96mL6GeihVEes8xz+w0Nn4xy9hL6o9
H1x7oDCavCwJAugDb2P7yJqu+cwDTZdKO3SwqiKn/Tc0UbBTFzGpcG3CZtIqQLszAh8t58ciKzZx
pIAj1uuadJs7l3aHoe3JG5Ivrpp75Z5Ylhv5rJN9WnWNCUe+vjR2E93LNs/Z+MpmtvsJPAYMED56
wTM9VXJOpb4Kkm7po13g/wbrmCbNjlqJLjslwnpTtcWcYPx82cO5mYqse4p+hAyXsLovoSrFynAz
cyY+LAhDv0fogwuIdXP/Zw/jUoDuWHbdW7+Nw3icoUqVXkaejulF4TKYDo0MeO1pH1N+3LMiudJh
tfGmmOr1AU6fU1pH1y3x3OQTOpSBkNlAzydP9sqazH6Df+fyeReZflrd4j/pnsX2aHAAvhYT9MLl
mor12sMapKgKCX+WapJD4Y98we+O8LQbqiZtiqKCVn5WVlA8mPaDhaQCPxBw12NdjAkv/7nbhOb1
OI0hwwtAPRxal0SNZ+2MXY+Yo+LxUGxA1F6JbrrxGBZp3SOuIfGYGcbVCTkab654bKuqeFijOmTO
b9mLrDADzmLFjCLtMaERF8Ni1l5CET7I5diCONhdEqNleVYkFurE4ZD+R7Zbo+os25a1hlQ692lF
Smq+eljJPuQm4upBbihysKFdsLfeIUPxhjX81lPJeKW7vJUVjiIUmIAH3W+jrePts50hj3rUPcRW
DveP7J/KQc+k9uClv5ipN6KaXfDQLF3T7Zdo4RR+nYxFlqhdMZpPDUWAXxFM5W2AlmZSpcyt0xEI
HdlOY+ZS9txwmALXA2/wc6QYcKCALCYCg1tcSyAxPqxlDYP5yT+FLSp+SHEb9+85vp5Hi31cuqPn
A8SixLRrWg+zIy/TNvk3CeWKUMFuMauahcf8yjHFulV5AxX2Kii5dLaGPIcdr1AFn/TFROztk/Ul
Mi8NCVZ9024FScZYQtNTP5jQHpD5zhMITBvNq84nmIE1iGcLevFJ/GQmyBuc4l62f9HGKNeDWPKw
w1Fc+eEs4oh8xUOW8yPLCrl93fNNrQfcbAJVgZ3lcIWsaSdOkWzjdwCYFvcHIaE9UrbgYzcRTdUL
bFrch+Jxb6oUbYa8UjsTptqjYOuJLh2+mcxF/kbI1Nuj9xFKIPD6ZQ2gxNw3l6aTKoGz6QJ8dE+K
mWBXzd0HG1ry0KSMiFrm+TAcBoHZ0osYl5m/dpCpT46UJBA2NCVsKc5wR92KKpudJscZF7KsNsIz
/1OBNq0etOkmfyZuntHF7iZYVUOPCRdEBhUXJCeyxzNFGo5YGO6krXNGVohnc6U62Dy2k8NRAtWz
r/Yh9I8ewnTicaN86SDmFLZfTWcTcjUb8MqTXQj/WHDzjniCdvoi0gU7gOoGi63QfFsrJMnMHxab
4C4nXdb5Wqip2w4G2kp/ETPln9w6tb5GIrr7bECSVS3SaVdbsKIwmhJUMR+aDh2eB5Pk6Q4jXXR/
0cYG+tAIZveahZZkVcjU9mXekLy8Cj1hc0gMBAxn3s3pCPmdGelcNy1gKussx6a0Uw5ZrdUhS511
ARtvnpXB15gNn9FF2Hz4TFS+/9ldoLx22cgXmGRT+LRMvsVcC/obeByzLDJ2NrzN9uOw7oBWZ9Ei
mTXw7oPiOebk9QEbG3/GnGAeuRQ4XJXO0pnAMbVY21veQnr6QOcotyo1G4qhZut7/Qr77AgpnLRF
wkPmdsRAxczzpgb1gS8vPJ+RDslpwl2KFcj7mtEBX7mhfJyqgAAlLgL6iHsFR2NMPa+dxFqxVeMn
Mpr7019E2VdbdOlfhTNNKyeW7mPE5YV3UhDROklq5J9ABShG8zjijf6DHe/75IGPZ8yGzwEnojm3
Co1/sDBW9Kgal4oqqka/Nj6Q/ijZNHVXI4h4SnH49CnRJf9r0KT7AnS79weuSwuQHTZmscIpQR5r
GcUzCmGUf5DeQnd9Gom6e7TG4Sg9xule9y61HSR14SUA5mhiSd0UEb8/0GJUT4oxHE3FPF4lxmIj
FcKl26vu3qA1aDHLSmV8/hs7M36fxYhoG+Ssf/dbKKYDkQyNPSE9O9ow7E/DZhHXYHSD57pMpehO
tAlY+QURwSIJX3CSFM445mpysU8nByuhB9iFN/rJrEP4iyRr+SYFNRjobe6ERRwrmVSF7YitAziG
qAE92Bmv2dKaX3ZO/Pw8JQtmmJUdcMqImOha7Vp2b0p7JFoUdcwH1t2ECl4fpEIZ3F/jsNHu2BfZ
am96xUjXxdOVNoc1WMZrSg06hyydGDuzjLjTffL35JBg4swKhmohcHqCDj3qB8DOICj4QH13kItC
dcwnlw/VkKFKroku8BU4OsWujh3O3YFAJa+oAJX6oQpjvqA8pVF1NTIGaO84jZVBqynh00HiSupQ
ZvVI1IbFFl/h6dP9cmmi/8L6oxkfcjUCfmBIIvML2/A7X2Ps7A+ociB+OTJ22XHZ2yWrJIG1wEXS
DafRrBpZIgm76W9yH2DQxYfGfYN3+/1YbQnmF4dG9A0EhzpQGFYHGUyy/LtqS4F+IS/l8oQkMU+f
CUiZRYW5FvNLaun6A2R98c4sa/FuFuNMzRWyi8lPDnOPD9B+xZPe2uxHg/L2Q7eEtYc8zYq/2GZ0
RNTrUemKvcVlPMBuvK9Q6WGrieZezuOem+Oxi7BoOqou3Yu6T900/GawghzqOFpUb2pCFvoazNR9
d4ON74hMXNY0m3Fb+riDogrUpOtgKT7fzxHQFH8A5zn7ETLo/lcwB8cmQsYO0X/RMRx8b/udVnIg
DPZGwLV7yNzvGNLK+g1HS0EK8yvkEyACgBEJXGJwIDMvLAFb7IyUffkWuxTv700Pztg8J+LZiBbH
1Yuu5Zd2dPd36zC7W0XgFv1Lmw34EhB0aQSk1leWHqFZjfenMHjPXmnpi7u94GrKaw431XcxbstY
763ZcVv2Yp7ey0XBiAceb/y16TQDBW6bccyGhtv+BHNIFLRl7svDnt0J5JivkVA0RClUmXLWvtZo
A32WKUE8apKsY0dINokF84J2RhXoySAryE5iZ2MAGGfbN51Lq6Yl+IkKEddZkQksaSgKrFFhpFyv
oum6rfZhZ/NJhGL2Dz624TvdB/ZHzSv7Q5aE/hi2bHlpcRRXwAcbdZdugT3ClwaDxyNQDbSvKkRJ
/P/Q3EsUzwaqLzBo8o+AQrGSgSA3qFTOi99tEOTLXK73OD4jSB1oznBEOG8Uqk/tkEHIULTvXHa4
XJAqbPqAOgIRTiduOnYZmokQl6X2LVu7RlWagWRWwe4PG9HawlEYda3lDIfHCfEOFkLtVoHF27zI
MBt2oEnL9oPsS+1Oc5HtG6pO3ogXxQJZDwNf0SWtHCg2v1LMUmev++wQzhwAoflR5yL4rxozJArX
OYQyAzg4bR19E85YTNwJGWQ5WalxkCcU8A7iKTAsTwium5js5ItoFywd9032eXBwGioEmb97C0fZ
rsHmc6QZ/kLrSx2oYfSEfzcfnGt/igF+KWEfxbFB3nOCEE+LGSsvzo6t4w3l0ngU/db/8Mzwa+Zy
8Z0rjJarFi+MRx7OTEKMv5WZvk2rLX445tvXgHEXkLZS/cpGZ34OM3qaa4rplxWIyAF2P9MR4RFX
XEjG84xJ8qtrZ3tBrM3OSx9Bz1XCxVNbLrTel265Fj0CR+6S/Lw44Bja8KyG56898QEFdD7iLxoO
iTHc6eWbnFT3oEoGyAKORUdaIP1hYcd0v1/ypwYiGOedtthbDPVUM+DulT61LVYm6YANLeXNRRjz
VaBkwtmZw4woahAaHHHinGSEfdU8748mE6gg0l6edAIbPBTf/LayBSE7odBdRNmhDo5iV90z528L
R/7PPSSZkPJntwniOkcbAcHxe7m8RsCOQeHtVIbJPeYoYByY9r65mOJ2+Y8vgbDxd0zxnUWRcjh7
gcJR3XnYv2gZhjcMaSF5z4ELA49Ot4PKYAoVprw/S77qfyCjHAFEbARfM8evj+NdC2yb7Inaokhu
tsz5foISjIwwAO1dBeUfxLS2D8VvS4uyRxmx4VgRv5C0Zi2I4CMZ21fRbQEwhuc/oVNrf5h2JBcO
UABgBSY8hgAnQAh0wu9nBAbosJ6YcE4AN/IMgJ4foE8t8SCfVYzlW0T8fjPDuMOmWPTnMENG7F7L
ffl3BVF+pbeZYmzS4+y/ITMzD/CHbd8xLxi+MI+KvsRB/Vr2FJFENRCcXfiE4eAOKrq2w68AQSVI
ckWLPqtz0DUEkZ3tA31WvMifrWN/hRZ/eApJbsySqAcOi/Uzthav/UqLC+YO5V2++bdJFnuAvYr+
GiV8BHxASxjlUoeED4g7iIvbhROGTUcGsNnDCkdPSGZGXXm/5s96WMlxxKI8M5C4uzqn63shE3v+
V7fBYie8Be6nI9PQp9w3Wf5hdzP5tUO7U6eQCt0wlHyioh3AcVNszauwC+gEZ7Dmxe8BuFkUv4YZ
SOIdczyjX4oISCE0ist4wQ+3GcA4p+tV0qn7QCLQvqq+vKdrm0vPAK3FQWgMo0DCEsAIlG6uTRuT
KzM7NmVC3TffyeZTCx/OT+OCGEMLkNTclPP3LunNSdkAD7J5/AZVoR4gx+J/yBLy0VHl22UQvQdE
5flj45ekVouRwMa77UXh0F9YP+CKUPgUAI7sm4zd8ttvyv6Y4FYNj7k18wCMpv4LMoj9vBboG/EM
p74cvCrqLCJV2Z3F4DxVUNCFEmdQJ9rDAsNTIJtqw3EPDIF/mSBmiXnTe/ITgICNIwtHeIouLyLZ
doAjSRACKkJ4zoZ1Y1Wm2Jh+ojsgfHaX8GgF+6JcuV6jJObArN5eejP5k2vt/qfMCGDp0ccf84LZ
ZB0pgMYFbvQmlAAHZAKhZehEhDMNGz7aCHn2yD0UCwCsgM+gh5NGJHimGT7zQGF+0+hUXrd7VwlA
g4Vb99CEjxXGpBe9BfeZoLEBCHDIw3m2c3t2cvjtpwHheYZNC+TsgQgNlJ0mGXsQ77Z4AhKD7ZaL
+QC/hPxhNLCpmdMVyoZsjO8y5uCHJ721B+gpibSWm0g/nMS5qvwYix9wkYXhY5ncda40mFFMr82h
DOjfJRIouUJIPYoSEcKTFUlOgmu2Aq6B2dGcumc9QvdJGwz8NSBxHZ3qULdJtIPeBOqTC6AeclQa
mLAt4MEElfzuGgK0L0QOHaemHO5Rrtcnz4X+athIfo7DlKGwRBk8cDjfqXWLlcgb+toMYwGt5sVe
/jVS+NeuCG26P7yHyZzuERrTHmaPdoF6PZTU3+E3M+LamxmAA+yqf9WFQZlgpyGdkKC7Ij8D5i4v
sJk1ZycycRoLhB7LwRIX6V0HfFiw2YJz+yeX4QgTLRR+5unFBFh78g5KxVJ36mZ3tCZA2w1/RV5G
iNrT1MH77g7LpgvOv4Rcr4N00hNQWvlkRotMAJp+83cHN/IDxAlQIO+LEM8dMtTLvmp1WpeQVI0u
yBeJnGPABQqctIpLD/9XBVPqOKBkgbw3/xt2bHJU78CYylG3hyTR6+dAA3BcmQastJPyj4IlIgpm
5mB+O/G7xi9g+ECVfxgmu+rzVsCEEygTxphomwI5vdO0p2QxT3nkv/So8i8WSnXPwEJQp1K0kpHG
48qFThfQaURTDJE7FNgG96UFuwMYEFMIRBRn7j/LHbE+qsUxaSAjfhKLGRxAa5C0Y9bzq8gwj7dg
WuvEoK4HtB6nA2w3hQquVbZOWo3EDZ24LK16S3pQ+bg5JA122dBhEmjvETsATca3HdzYN6wbcKlN
I5e3EEm4+AiocS/RUGCm374MZUB+xDDGxU6GGncqceaufIJrZECyAXBjJOyPVEhwd/SktnOvy6S4
6cVN6WXX+/6UdJO6EngMoe+261fjxunZQwJiqv2I3KiJc/hsimRLKz0mMIqS3R1XoAlDO3Zn63eo
VM5pHaQq/8DZOQVK5/n7cD98oXfbTwyorBWiZ3lSXZJfJaC+NwB5fj8JAkBVcfTEoG1Q1g2Qhg6I
tEfGjJwdKh2okfsz2XOEPcHvKZRKTGCPAebfS8XFgv7p0OY8ucGiuH3Xuk9trDzDSTF5uj576ccj
4Rhnk01vXscZfTlHR/epiaLhB1uimQwQDMDWqchx8De9IrtzaymesLUxzu8HnBuDFO0EPY/2R0wC
PUXA6X/3FelKhbdbw0tEBzE9KZATfrg8jwTCykgaCG8xx0tSi2PUx32oFp0iEi4CxOaDl1RewaVF
AEJh1r9TOdhbXDHWd2tS7ABe3nGUEBBRX8axQI2ZdAMwqNwiZ+gVbiicpfYL1Cfd5wD03Fc9QTJp
wPHAX997VKNOb3JLca4XUn4TvRIvSd6Skxt4OJIScauA2Vjdr1ECIG+W5S2XRbddfMdNvMDDmn8a
AGJalOoAiyTKmvsaKkwlxEDX4dDAzcEcyLgk86dQwhTzpkgGPBSV/eweUqL24uCmexttwCLjap4A
k65p7GmdofQ1tRkBRFxsW0IZtKaoTPVZIwHsXsRM4D3i+nG8qQ6et+ihONyMZMfNCRUsfJflXv6W
NBtOivc52um2vWOc5YSaj1C0GvAgGPtPFteoZVhecDxFcTU7Ut9QjuEkswgtR9qB0IMEpWxuzuTb
oyUO7QiDZjywut33ADV3XQc2JhlUN9BFK+xoX2Z+b8aJjuNfia7IkdEbg/TJWmD8vl8wyzpm8ivs
T7vfgJ9Sd/bUsLmSGZcQJgepB906dOh0v/nz0iLzTtEOwoRqCb/JQYBQgXqgEacg+6y8sqJfrtgd
aXzUW8SFXQ4CFphN4sx5yoT7JjZ4qQxsSc9mmdfLpFe09bnoS1rnrSumpwjk/ZoKln2O0eWHLS0W
XedQuT6LFtfHGBGervuMtP0Qmv0DuqDjIW26hNWiRYaPXkmB8pZGtC2HBswNEkj3bgvMrDvWsX/m
tu3ebMS0aM5x/bkRO/zARlwwDU2QrS1MLl+ylOVvPSx+jgDTja1HaHd+GxhrymPX6m4/wtk6Fue1
d3S7pQ1oHchzAWOitYB7YNDta+G75QVS5QhKiWUozPphxuEdaSmeYVkoni1FwCs46DS4ZLn4CmZp
+TzIFM0WEwwan1Qir6ItHr8pIQBIhMX5jBh9/STgpT1VtLCDusgOWaKf9/5AM5x4cJm6/MpaFpIn
b4AMLCa4M4BgWTdwDjJoM/fYdUGU+0MkXfEjdNP+SbMERuMWaIwH+3MA5MvNT1cy8/PfE7r3Ut3w
oXbc5wa6WcTgetLgyaUnCJfkFyP8eBsI1CKveoGoMHa9NxebW/Y9AjYBMQIfekjxpM8ktjhFJM0l
sqUUpcQEOrtpk6yW8x03knH05oDJ0qluRIknarsyPBAx3+MnCvyfCuW7qZlZUVMXM15wG+ONLVv7
RQuKsGslxIwGiJ980i6Cw6fWiCeMUVsAQVj/shqKAaC2JGiJVnx3Q0TlWhZr1ayDWGp4OLTvAUZ8
xYOlGGSu410BgpI5/UZLl9dmHxRYhzMuuGaU6i/VrcYXoEgfhSKIa2YdWVejxyL3oxGrRR9kTdVD
WMsGEOUS/Y8wNtSd1abLfwi3Ai37rnR1Q1FDwBVrfRUCVzsuLlyk4wQhCt3s/ACNTAjRwIEoHsNd
eHorxtBWcxZy88CzWe7TQftYykuzA++5UMaQsAN0VdDgqwgQ9t92RkZf4Wvfb3mM+81o9KaG9IiM
zTKD1hJ6+zhYR3+KVPaqgIILAeZjhqklz2rtlDui7EnjOa4E+A/3YftoopvjyYG6mAFWCr1OThJ6
8Q/gBWGvA5OHXj/wOAPo8t5hRpqE0sc7uA590isGlSsKmD9ga/SJQnG65uHVdHJbzmU+5F864Bu2
apvdA0TrAPxdcnwi+JTuCUJ+lqfuY2gz9r0DV/27kY0uD9zyf5s2Etn4fX9mdcD6gYEB4GdGt5R7
/UdJBPhfdOIbOe156J5oPwT5XfCt/zxkyrgL6dLuo9nSCLAWem5frTapPA9TN/cHKCdt3/CrKUwO
E2vLSmpUYQc1OsUvaZuiglxBTIgHM0JPQqP0GQ98MfQnhM9G82TDQqZHR/wGXFPN6fQSU7SE7y1y
MH/YwrbnoUML9s3KPvlMQJjo4aWtl596M9NQjTtUiQ529ROBR/XkfL1pvb9iQhpXDMhDyXbI0aOA
mceyNl/CsssVKjmQ6QCeT/1QmS32P/O2l+TGhgUPDPGG/zLgGa8XjJq67qj8iObutHRgi239nt5S
jF7/g4lgLAKEvVHJLqwZ46VBg9DXUWTFb0+CegQFOoF0CrRERaVSGN/9ypd8RXGXoedFrR6SlylJ
UXc2cC5+F9h6+sSKsWxr1shyPe49SEC1mmL5zSLZAY+D6bCdQQEBvYtk29zcYJOKFJItKtQ58KFY
6xxw2QEAMlA7OBwW6J9Jh4o0oGOlPnlopIpHMQRsJQOTEFZTrCm8YIJf9zM0VTOK0mjChhpyLftj
QbM7yc21qzquvJwAkQpmfrcUU3UVqF76p1YL8sQlt/G0y7SdXw16EBw0uPbOaQqAwj6T2eWgu8ys
/MSnVs0nbI8UAArDbB6IFTsaVrLZKAhp00qfoUDI2MX42INWshBk3U2x2ceimVNEGUTVeAFc+O85
maEw24ASd+VbGLoTWuj+gaIPhgwC97s+zqDP5Udi771EtUXeHpGYAatnHdpnx66bd4kulpi/B5Dg
9hqi2jK/jWzG4UAVyz/igpsE6R+e0HsKkRfsG+c2dnAtBX+K2QSTQejc4VrhvmybM0SCt+n6n6QI
Z/jeiGZbRg+4ANCihfyNq8qZtp8tphSbOmEdsCp0yIYXOq2hAwOkQIqZp2bWRxXvyDpamsi4SLrz
8VvKZPIuWmq7z2lJJAf64PX+aDadD2/NPGIV0QpG24BwCdbmoOQ64yfN/sBGttBTS0qEqACApjyh
lALOHRYK1lGTZYl4ayIa0BepgC9ds7Q14TGDpSiyBaBQUP1sOlpAd3pHJEIY7vz2MuilMJ9c0efi
Cl5fP95kdhedYiSMuD806pFhrRBekR4PDDS2syWreQwubT56Aj+ui5vBgTsGyZV5IzLDKQKzc3lx
3ZD4q1cm+WzWFYHGeNy+QLMtSjydFzAArCi0ofoza3P1DKvsFoQB0+IToDkFNgBFUUTOiacAh7aS
ufgd+HE0r01/74IxeGxvlUM9wc5o57UEiYHbzKsfy/RNYI+/NgHkgZMtsT2ObAooH2HIONMr2KLY
AY3AN3vtmgzJAIwy39GL2/vLKNt7kYZE5p99J2CuNaTRbbUJZJUHUUI5sGItrodKUl6IH4y3aJf2
sRDZ13JNsrzSi9ya2ve55hUkCMGwNX5J8wa0G9aTb1SKzG1HSnt7o9YLguY4unDsCR1hdAgoTbB/
aEZRV8FhA7UjePreTh9qaZrmADHDHjSpPSbI2SGbxyI/tHBONEdh9ukZ9RIoHroh2ryhVZ71L2Cy
ro5gPFeF9cz+i7MzW64cubLsr8jyuaGCY3QvK+kBuDNnRjBIxguMjCAxj47563shpe4qhXVKbXrL
MJI3yXsBxzlnr72Ps71jAyLRWec5mkXaLqrcl+XGWgSpadr2efCR7oVCgJZDSoSrX0XcuLKiLtmX
PHz1PveHZUDc40E/7WNNE8SzduXU+Za7HcKX48syvZfbLizoVJqivWdID4czayvBnDbssES4Jlyj
4aGB1FE2n1Ez2nrXMtRFU5mWzv+5sKxgPsI4Rt17W22aUcTP6F3erSiTpC5qsavyYfjutD2QZyN8
yb6Hpa/fLDboLUGs+3y5LmQRswitXp2fRpYww2OaR9lV+lE+kxw2z/rRoveUuyrx3WaPZ5YSe2JD
dXaft22Vn9vVBoUbDdTpDxEbBagV+SmXLcm1WwPbjijwlJomuU/sMRclUr/p0EgpufCwjyhZvGUy
7Avi89jSZXWFf2SGye+w+mXjhdGSDE5Y1sBI9zVaFIphS5uYdzm/7FJO+snSMsqZY7eWuc8pyMa9
tkxut6VY6beRMHu90z5DvKsu67kutVcijrrMi607aurCDGa6SKarU7feNpHPH26s5GCE3Iz592Fi
XrGfyEMtAzFVs9jFNqUqso6XFue4cZg6lyZbiA++aVNweGYh4yvHQFyiAa27/pyMY0MEtZ5AIUox
Gm1ozrWBCcAQcrl1oUWjczNAM++KKgPsFFYD9O00fF6vcL9xuR8HFOqLnB2zOEZz6cpHZRDEu5Nd
qS4TJGEa4H7L3oj+Zc40W5Crj6ZgNAXylVSVDvJGZerklCOZAsWaQ5eaCloZgdUq2JnVxpXgMnOj
Z5rFvN15umXVLpwD4Kgnuu4jgcPIdkm6cac6o0U/kYJRUkYn4zZroQN6sgGTmGU0ccElmLFm+iZj
A/wQ6mXgAWQCNXls9kPlR02o/IGAqVixY66ugYcWBGXrxFYYx97b0eCn11yE4AyZvc1N0rKiVNYt
HywKAeduphRvPe8nnZuZSf2m+om4Uovx+HhoZrSXMLdEMh4y+jYq/oJ598WicAOl+f2Hxiyh+p+G
fGDCAeZm93sgKG61mRNZBq7r986NzJPpBgU9NcJlXhkhpLZuimMeQ11n9KObFpKeI1ENTPcNzud9
wYJitodLwbUzmln20jYbgmPi2xVBJ1DwQHugTb8lwAd0MnUigxKDSxdkpAPclrXLse+v1HL8/n4m
wkRtTEKUx3l/HACdzxVDuSW0/A1gWxgzARY4q/gok9SDKCblPOCI0o9ttNplmIwZ9WlNycyVWzoU
TEliLqi9g+lbgYgYhg6xt6n6lPtY7xeMFBCRk/cdxIUCmJnRyrC7htvQoEs8v1mt+kYORmeHlBzo
NC7yj8GIaKKzQB1E68/XbnbvjXUui0BU3NLXaZa1Ap1KAfKG41oo/aU34xL4ZWJPFd2Ra3DduGPk
LNHez/vC/OIuSWHcpY1a50PqltHwXVNATY90pYt45FzJPEJ9sbtwn+XdVO/rfBT1TyfHfETHZ4/c
0vHkLLTsBpE5xF/CUlsw+JybTtB0wzDsIlIwF1jBBYwM64RvR1e1ZzbqRto9s9SCKZe4R65c4ndW
EzME9ykUukdKjdzaMYdrvTsgEeAfqenKrgx/qOdvVjUzO2riapRT0JAcXryw/66wXhRdzXQeJ+Zv
d5kN73bUntGnB2eOfE2r21kl4vko8Xe0gV6pQ2J8FZVbfO0gS/VpacAz3ztYf+sjLV1mHd68ONul
QHWuT9VsuO1LB7Ewgoc2xfSVMUEhT/EGEQc5eOdwaeDZjIsrYEO/I3qV9saTFlCqQRRpYJ2sMQv1
Pq2Nsg9V3fnt7WgWwj/VVaqbo1/FGyBX6p6Cx2VSCPzrw1VQI0R0RS7dU/dGCWmQum81bfF1LZtI
3iJOQZj3qrDT731saf0jahkPzqFZmsbyWbKXPt85peoBxkbLmxEwCGhiAm0MaekHjZ7ksksZYW9x
CqVmXJeDa374DDb5pHMvzpOjvZSZXV18JLQOUmtcOApS5UmyPFDKRVAuiRM9NT1TtxtK10FfC4F9
O+zQ77MxLJxxQ2Y9z50zCyIeu0byqFy5DC0qBUPSH6XkBooNLyqK/dgt5sRDcrKMlHNyiAzLJr96
dsCTijWum28yFYv/tauX2rkDSUhHGAG5tm0cMmAG74MQEpV0j90Q1erTrrH5zOHqLhktt0MHt3w2
o44aXIFtaw/yblHKdtA3qIcWN2ClcteIXc6B3tIjRX49XqTPQL0LBvSrRrf4LiSfyTV51Pn4jZar
q199uXr+EXMbCFgYFSPKYFDVwzxeUVcXlbdbTcvNoEFa7A7FLm9rl6IgW/24uUl6NUl+Q7OPuxF0
RavynHg9kN+xYL2JJDlxZlY+7GpCvRkw1aQLaScwxBhbWaiE5VtIx+44vIvVkHZxcGxprOmhjWKn
e6OvSPMv6ZB05R2DNWN9wmmx2vPOjt00fswj4IDXWXhrVITmdgiwOqdY245R25p743cv6r38xTTA
PlDNUmwxRz8t2WkQrPTsHaPimAfdQ5nVrf+Oz097d2kv0rVnvW9aWaB1PBSNAK7IFjOV/CDsR6Ko
Bq+9RFHBdXIo8kKKB1nZabwE00JDbuwNPgO5HNx2XlP7NA8VgvyFbFpWsW/voccxXqWpZa57BJAo
8vZeYbjjFBg0OuMLOHpc+UGVofx+GsDr4/vi9tSlKNBa6R810nrsfrPYfYxskfkOgkHYuEqXnOnC
HgrJMdvznbsuMgqeV06hIqMOrGmp7Vt0EBYM7+H2KcZuInYlaOtiU8xCd7sRfbd4jZNq1JrbPzZj
P5x8C38XAx3Djb37zlfkHo9xRurqKYI/0c8DCS0Mzqw+kf37sE6IL/1Qai8/CWk0Oj1klozT/Gjp
oQPuZ50v+tbOyUbSYkMmv9M076bMToVxngrhYRSzU2+c3B1ljpucWA0tO71bu1jCvvBI8ZODxPLl
kDqfWvoHNVFa39Ntpnrg8ebMuQ590TLICkeGWtVXU7BQ/FFVa46QwDOqLUOb1q/9SKIeKm1o2cNH
2/k7MzCbtu9dWdzG0g1sq3VEFy7LoMiuXTDjeR2qM4ON+ECJy6+8m9e5Sz8JNvJSC+pKDZz4pi7X
HCqzGus+3yt8Pb7YUfJLle1AWvtC7F2ny7R1NkBq+yNYrV2ds3yaIgtQFWsaV0JfCv8hzWxnLcIM
pKoPhOtyRx5FnSYLTKEeTeQ50iCi2g8Kj/1OeUjQEnQ6pafluuPeBFuQ5c73u0Qkhwr2VcmTaBvh
LgeuLeU0t62cfRXtSCeb4yZcB3NpGD1QskzLRgpl40cMyyLdkypNpOMv5jwv5Ot6lLLLem+2RVq0
VxHMTd0d2EbizDd1ZxrNesxNL3I+sVIoV1wZWYdX4VQD7LjljQ145Gbn1mLN0sFMfSJF9xCicY2E
kDAXnOIAs+QUt/dQJ34SFwcCkadqDJ2ZqYveRbw1E+S1uTC5CwHEkwYvUZaynDDs4rE031VqCf+W
m2WVjzQeGQMbtNeusXdMn0VkH1fXSdi1ObCeZ0wfBmBDgEY8Q2s4Ci2Dph8za8HiuPCZA0F40jO6
oHdnkXE8E5YbQwQ5S5EZG4Ku5nonZ8COz3Vcy6QIep0y2gmSpd6GIlbVMtegzM26iDlgGm9nMDe1
3SZhN7bKb/dMZuP4fvAgZhnAW4wuit2yKbj0wl0lq3uRT8p/qdBN6/xI/9eVfmhMhLMdq9S35nSv
aSmb28mOYv7UwRrtj85o7dgIIOW8+U05bjG8My5wRua2KieMaEeObmVax3ZN5v7dB+Ruf8opTW3c
lan2E3XMuXw6BzwKHJ7hOqhGzlyIVJCGfH5ws27n4xoqGkKKrSp6htCekabduqheY1KH8DAxH4tc
cVgMkumZzjVm/2DVm1POYRiVw5IPnX+C2ED9WIQxCggMIzMZzZHsq8Uzm2MJ6di0CN96RJAp6DkA
66ztnG0h23FtuIOtQfubeirmY2fqpTlKoxulv7NtO9UZshtt7UNvmI735kyVsuH3aj0k74YVUYtP
2Vh+UGJ5LYEZqUr89SreznD5k0Nh5fwnGcLKpmM1OSMfKbZJaTyx2Ie/D7GUy57j1F8JQlLdPE14
STxt8LmKXLNPPOCvWZOHLo+a9R1ZvHPXo29xwOEYWasNDmQONiRm0LHoz7+j0Y+ykU4SGs/dM+cb
I0581TRc3tvo1T63pmrOvun1KIddVov+1NNyjMaZ+SdPU7qtqY0+PebLkidXpsd5DtamtJLdzL02
AZwBU5TnNmfgKzCXuTUPbgc+w78piJYZLg7XqvsJgANUrkzRs5lnMtHs7zGpWuNr2uLHO09cp+Wz
5PNco9AZojkv98YEb37Gu9vKJ84qJ/6O+BIxh9FRiafxglEqoRMoKp5HNkyBkzXRjoRla/mUjI9m
uIjM6gRych0bfGzjVKsMvrKNSnHP0s5hyPcF4OHS7GYSVbxj3FFG3rJUA0fZHp+MxU1FGYspmaMg
6iMEXRq6TIb5VFWq2FtLzkNSeQip9040zt7RcKyhejZZqZn/LFPKpy9NvbptG9rQ7PMDkILWdSiG
0YMMyyHMFrFHVTXVD7NuHfMVErybXlmFRZ5dsDqqFtOeCUiWXJcrnRFmHSePCufAE3CzWyoDCTEJ
UyVVdQvLN3THci1Hbrc6FvHinGIB532JYxY71LeRQ9JKzN2bEMO4y4wsKwR2omi1eA52RjLs17T1
8ujs5/5KMSOYBzXA4GVh8GOqzIp2Os6smunodxrFthwuxlUVV8VamMOrWdDCRG1vq32yJZLBjIIM
AYGn7VwllAFsrvq2nf9+EZb0USnGAMx9XRb2UAuyYIJcyIwbuIwZ9uGrgsO4XpWTsQXGnusemzsv
t3bv3hC7y17l7CiTx3U1shsoesnUMnNwN6nzGjX2kB94KM+I946N6aYMjdlW7qeXCe2HzgLGezJY
E8P0omTdObNiRt7Tm1CzQ/3XZyonwX4ZKQH3Vlk4bnIBtESF2+k111MNQzw5zV5wKnbLLlqNSGbh
AEGfarg8s7XPgrfLEzxeQcX7Qxu3dvtzYXCcvFE71fLWmBDT0DNn1Y7bHQdTEjOi65mOBTCzmYU4
h+IlvnWZyOOrJPHMHjjJtefmrRunyuNhkRuVeGhaR5qPo1+zvXDXOM3SZmxHks4qD1w8BvJLIq0M
j/aWITO7O7eKKcuCEhMUPJtovXl8H6e04nqbssFu39vM4LlIlb+0zRWzB4aXuB9sgviQlIAKEJni
qgQHLwsvUbi6BsoPj0lflpe3ohxcIU85onn2ZJtz5uhgtg3X+k4uIZOZwFzSAYDSLSXDa9/I5zgL
mU+X6hmdZPnB05C/5Ni2CLvP9GFr+ppOmiNBDQMzykM9jTMrh3gCYLM4r2oQ3hdGcsXK4EghvYw7
1QqC2ELt1V3EzBA3ZZVd02ZWIJOi54vy5IqOTUDV2MnB2zWVm+QyrBPUIvbRGAmiYqbrdHgERJ5z
XJAew047sOm3OtwgPkPYR2RIYV7VpqUr0OXeTLvouuSc8wwK1rZr3zGwZbUFykHjuxzA+nX02Zv8
txOodHGwmDhpaXh3eQqDdwC6XF3AGuHyYcRMzawPrKk2t1ljGV316TNkcF5ZxcOeA8bSrpp/zl4R
dxBXNp4MpigZIz6MFsLz+I0HSMX0ttzSvE8z/nME6RnwaR5QZ+DeuOdZ0imTwKudNn6ApRqaJZjH
AaHbz9TsfR2TeDNSpJBqsxGAoc3ipagJyiBU1Y9jlXwvWaoicE35AHodr172sx8ueIjLRzqMpo4D
E5Gi+CjcXvTipmVp4RQFZty2ybvnNW10Ksxidb6T+TBziUChm/1ZpBQZ0e3EB2P/TErPUUM4OnHX
cwHWEhPERWKe8Nx934jNjzZPVoVyMeZsOY1hxFyHqserMEAFDCez8icfma2PWiTbXzMoOOyKV6ps
NKcalFCV2PIG1X06OUrqGjT8ts0XNofggkn8PYBXxhijvesTq2AjZTb29lNZSh6r+0RHy/ACB9YQ
h2G3Rd/Gx9oQBe4RDBPNQ9cVS3tM5hiYb15sCsDQx3/BlH9ecgPZZEmTm6J2ja0ymopKwKFXqb2+
c9OJ4tZXhFqM+BIgWu4dPsjqteq3/GKatdZyE7gBtxx0UDiNFz84mrkHvpOxAQE/6EWa1FS+yKyp
3RP2QBMDvOqZNaCDNgAhOUZkhmphNshiLrZX9rlfemzwyVUfJ9uDPVlj/2DgysvC0a7z6mgNmasO
lEmYYs3F4Xgmk6RKr/2hK+WZssxfAhoZg2w1y8XxkuTbuLcnHk+FpKNV2J1rQTmk6qq4ofayLgU7
Q26sqgGsMiPTdkKlHXEWEaRMkGUmKzltOvAb34FJR2cVkJCQ8dU9T2eWUbXI3zVGps6e971TzIfR
MJJPhBQbi5jfma90Cvrc4MBfd7Ke/DsVewtMnyvSICun+pTX9coQCEB92DFer5uwQrdGq6btFGHb
LM5Pi0Vw16MpipdCm6baW5o6/0GW5SjQx+wRAbySp5mUhg82lsYXHLlDHFTF6N0UhhQ/DMJSsmAb
izdHOi8TdtGxHmLd6sMgjT60qqL42VAXnfAzbLPDaLP3dBhUPPUzHcV4UZUugP2ztj1hiIHfZ83K
eeUQuDMbR95gYeHmMyzHvliKXA2EWc0jGbV9p8dhvkaZs6+rnCFvg8r4QXOgocDoxWBRUCdxSKAc
ZKRyYRSLqhqMBlNHtM64dVo7kk9SReuJsp2xmywTYB1i0qFoF68x4l28jqTSREY1PaopXW9jipST
mqyNhCh9+25AN0A2E9mx6VipmxcjEIpTMEj3bIM5cTa2zn6l3joTn4xDmTLr6DFRfnMwJJ0iiKLQ
qHVHPIDU7x6Q346J2nR0ZzBrz2uJOKHEeyxN4b9CYDlPbK3afBuclABa5WDt2hm2JTUn1rhYFu7N
bMnbYKx1cxvLyTxMa2q+OA5htgFlPNoV2uZ6Y9qee+WTwB9GQ8MxwRwM3ndKsquqBbh2+nkmCG9Y
Qw+w6uBYHXpLapCRg8w3HXSm0qu0336QsRd2HMqD9W/rXGpt2hfCzRFNcOZhX2iWCNkaDwx6aXqB
8yaRv4qLh5rE3r9RozEZdcdyAMUCWRtx+hXt87b5C/P0FuK/Ohh5qsWlYAdjq745lkmyySRmuOMI
A0xcGs1zm/G2U/1Sv3UdUXiBWjADEBbQnwvIme9RLOeT5FymLy2l9cq4Yv46pSo9Y0FND4aNZ2eq
rORry5zyyyIW+TVTxJQws1qrk1o6410rw9v5eLJPE/t59klCuSINCi8D/SYkvN84kHZcX6feZldK
zfqqwrla7jr0DSxWbfJQ8zCh7SJbcNmjYasvquHYZNNgcRzxcF8TXQL10GHimEfyQ4h/YYnrJlcd
2tUzz7lB4qFMvfQLkavowM08Zu/S9ezL0IEjzpFbPEsq+xtvFtYVdsF2R8Zav3cmqiKjyAW9XpLl
Bwbf2Uvt484qSxMFhIUS8amL6+E1ylseDxjthmcmeupkicV7aBW6aR6b83fcOCDXEYkheB7t699D
nGJA39Bz3PxiEod0M7pRequw8jyPbZJe0hQfg+WzFCNvRHSHBpK9R13bQWwRaYZ9abm1oHXelsgg
3EdiVrry603JYT5RXJfJUpBRZKxXZhnxB3setTzaj7CPJR+MxI6Wud+axSq/WG1P/EUOWEcgw/o9
zont9yoMSNm8Taa0r6wr+MaG9AYI0mznMpG+6W1P/oxGgc3ZbAd2h1cELFGzeF+IBF0f66iiTjOd
l4oo5ataut3LWs3tF4dD425GMxU7eE7nJV6BDQlJMoFaNCAzylIH9o1t0b5qeGRrFl4l89GKCw9a
GjTrxRJqvI9kDGyd4HfLGfjzlK/RgTnHkR8iKujrfCQS3ZdVc2ZKy3DFHhVDxlxZyfMCrcizx6/z
7wuMu3OQOP1eYMTn68HAzMPN4+K0pIwlyMrAle+RdbSzeoV2h2EVqTsGiwswpeDLrHmCXCz4u5sI
TyzqPesiraI3rxeKVMYCnBGxB4e4pGD02i70spewPHdT0W+AKelFHhVksq/cdjkPyDw856r5eolH
fZQudsEZyCZkjFvexjxDmKrE2Xq/Sle8JTSZJCIUKcR2JY/FtNHzbpUcG+GNOmglP5MPGmjAs8lq
dBuywPJK6wvJFYU44XtfjwbTIx9Yh0ohYOu1jQuU3RqXJvPTG3A9+TVqMKOlyk4+lK2yfUICzzd4
HP+QdKvAsDYl5YGWd/lhAIA8pLGLzldZ3A1u2sHTJTgNDQn8ovXGsmLGrK8Wy9U3MQ8bur0sX37A
dRqH0W2TY+xYKZ6MnPdnlb7zVVb179leFQBB6i76aVis6LmdRuuZfsg/+RLOjiE4nksKaaq3ye9A
m/vEM25+tztxb6Z7VEMVDjI28v1s2fBVjkbvu/Ycs6ftJIulOEQ82rNdW8TopQKoPtsRzit2Hv0i
ng1TeJeWTJawY4KEtIoHbhsjP6c0z2YA/cdhWxGksYRtR3HOc1JSXJLW5PwcWZCJ39IrrnpiOU7V
uMmtI5UzjMMsp2+Di6Ca5nH53CZQ5pgfLCxVPqraFmVRWXl/bpVpMAxixPhctZxz+CIBGLVjT0+K
OUq+qwGFvkbAnS/xAK/hEmgDDzdk0Yk9JcPzGHE6YamN6nv+JgK6I6f+pnNWdQd2U9YHAmCykIY7
OpmajYKlbWVHwNzlvOU4IOmv4z39l8tXN1c5oqN9tbSzBhKOxJfWheInuaHH1ymM19apiq9KJvUb
G6+9O6Nz4qeCQep9VdboBY2VIw6XXAWYiHN03H8e0/cHMYO/LlZNXDRzGzTqYoEl7Bxv/RSbE/Tf
e/EtbvfH22Naxfovv4n/pTJ3RPJMWFCgeJ7UWQ96r4z438uy/3Wfap/ZS5ZX7noZkDuLkFI/Bnpl
zPAvEgz/6K3Zkg3/x2/f4eJaodLdC8ArzvfCI1asSf1/89V/DajEnFcN7thcnAT6hBkgmyiDdaSm
+efv/R9EVP66P3Uu+oamyJgvZl34OwD08qZnxrrLmJb+m3/CLxGV9tqij0pnvtRYdsOIXRTHxAbD
+ud/wB+9/b/kzfqY7kjxainLnBbDY7UZ/7Hs/KtI2D96+V/yKX3XT4fJdMsLERCIrCLx77YFb/8i
2PmP3v1fAmcJ7qffTTvcKJgfmGnOxc40mDZkJv70f+v9EeofL0+BMJU5XVFformNiF8rqtD1aUz+
vVf/5dYdsVOmbt3UF4tsWeIo8ZPbPSXnP3/137eW/z8CO3/dlQrd4JcIuDV5y029cCSjCs03lZ9O
7mHJieXpAr8tSsTtsaWYWWZm4uMVmobb37VUE2MZtikw/SsZ5NF0mlhwS+gTD6d8/tFK4egzXmYJ
V0D6X0q1TxaJ4SPODB4JJNOSqPRJIPinJx0LsN196kcoTBhehDs9r61Okg9WDbUznE02ZViyKKU7
xnTCFYn9k0ahcF4XAYTePRL/BWFf+NR4oFgpRgbK+FYNxilPPMAT/tdr/rfP/D9+zP8Zf9T3f3uH
9F//i3//qJulIxep/+Wff71Jf3S1rj/7/9p+7P9+2z/+0F9P+8f9r9/wD9/Py/79f7t769/+4R/7
qk/75WH46JbHD41l6PfX5hfcvvP/94t/+vj9Vb4uzcdffvtRDyRL8WpxWle//f1L559/+W3LMv6P
//nyf//a7VvJjwVDN1Q/019/4ONN9/yo+Wfp+D4UmKUsJrFbCPn0sX3Fkn9W2K8c5VmOR/bWttgM
xKVP/vKbYf3ZFkK4SrKpzfMkwMhvf9LwqNvXnD9jZ/SZ1EsP0z5mSvXb//nV/uGj+e+P6k8sDcVv
jxWQ55ott7Pkv69yuDAkW49fhJfyfRLrfnmS8Asw5xuab5V8kzlRpDb8VmU7N25H18W2gWPsxi9r
X3xB7ohOIypSrB9tKqSnoiVVJfIe0U9tIyJjwbd1YEz1tV3R0Tc5kagsOeXqrN9VPe0wmd8Qh2js
urR7Z6B3LomIace5DNmz+kDFTlmEBZjZcA6iu5qBnYxHD+aesFz/29zUdzG272CsKCLL7iKWzGJ8
MVsQO9WVUhEAVTohirDbKPSlwyY0e/kq1Eq2EaKn3Qz5VUyxg4vUisZjwxB7l2b9FXDRELQmIRA5
XqOR6QfzxeIwjExHDDWQFzG0lyrFizPbh9zzv7oRLjy0gyAqUhVmhB1Unmb56SD21EZXUCoPNGNf
zElfOYlthvM0nwq/D+c5gSDr2595bn+DyjmRZYR90mkYLts7V/VEr1Tgv1EyDgFLjclKYqCMUu5j
2Juui2SYLrrCw+uVzMPRMjGM3Wx94Q5Bu7nR+egcSDJw70an2+dm82gvYwxXDLhcVOqRhAQrLGqw
osIjkbAp3TPRFJ/bsO3IJfJaR5LFOzFccFE8LV18vWYxf7BlYRR37eSYqDELRTL/bH7iSnePs5UD
EcjHhD/6NJgqoQdpRZCUuTy4zTbw1E1QZHh1SjypnsOop7Hsy4qUsXNiYAMjjS+67U8RFfS+yDC0
EGiVNNCpTK/2BhKkkCjeU4TxPyWR1Cx5WjmuGUKXHqtSf2Wjy0/hW/eTNuAg7eVTY+Riqc/8IgrN
d1AqZmq/TtEHKMxFnTJcPYHNenMckU9GmrzjTL8FPmu2lNd95OFYAaeqdpw237mS9AW2qrjN1hmL
bX8NzfSQzBnSPcvETKPKjsopxqA3FTBb/9SV9Z2tcCnXx5SPEif1zvws8+YpTfLXvpp21RIzuIU9
DmKsiqEcWIVtddNxSpghR6wRcdPlhexgdYjHRzUs3jmf8sPqp/cTtoeDq+Mvq2IQtThAQAYJTqmr
z/56S3wSQzQAgsDwFYkU8hWT+mNiGjcEEoMQetZ+zn6wNWQJhTN9Iy2u2lHe7e3ZJ6PWs6sTS4Te
FbF1SHL3bNDujwxTIZb3tTLM/RwZ5kmX0Q3LGh66jGwtBBkRykb9YLFHfwupCYxv6J+RXm+S3Hxs
UfMCP6o+aYRho5v1ayEnAJBSb6uc9HdGryMuF7iaIkrxrnnTDOsOcQv/H/qzzs9qdDJEhQgPj+70
PsuN55IYhWDsyNpCPZRG7u99IhNCBlv5YY7K58bnHJhrfEBLd6sHQFBwm+9NZjzknyDM0MHF0Aew
piTtdZ51V9r2cRmc9Ji5LGWM7dc1unTSHZ5UnFwlaQkMW3vck8t5WXV6kxkYL7JPiEduT6Ku6jlm
i6NK9wRhR+A2TAa8Koxz2Akv03egfX6TLgzJHfsgre6qb9zoi5huocQEaXodWfJ0llYZh6390hNq
RABdGrp4lA8U8fFeVu3eYXuUNP2OHJobP+2uWmnee6SuhVmGq41gNaAMxol09R4RfvSYnps3u1pv
ngE8wLzzzdMY1dOepoy+f4B1GXyB/I1wQEViMfEbCbEe90CpUFpIKlg6bUYO0TFKCMM1EUJa00+h
c+G0sxH8ushvFiu+MWeCMoQjP4klgnWr9q07V3dFlV9SW9wqwJrjUKMUDGOLp1x9U7NxMWzzPl/j
I7LxBy39R1SNOMui4nlw8u/poq8xWt4nouJ+JDnHd7I1qKixiVWUjFBlDR45NK/Okpmh7SbDKe78
fdo5yY29VC9aGudF2TuftyAwjkCWd6Qmel+beDj0ZvuZMAv9IrwOGe+SlIM8EnuwRXfJBzx1/SGZ
1tfKecvKOAp7K5NHZ/BusXxB/V9FSc2k3md6MxdH326vkY+uY11/RcPvTwnhQCSLkM1Tx1huCahr
XIcDn8iMyL0UhnmLvg09UKYv5QguOSdzgj3h++yJB06aM4BzFjAeX8kvDxCwjNuB5TgsmyvuDPYc
BBNmHnu4eK35YpvdtwQhmQOsQ42O3ogzjzFOuAw2SKoL4VLTwHau03H8PgPN77KFzU1t7TB2I75C
WZ9WRylOOhiditdgzw2ggEpgL98loUkevaV89BPjbsEkvF/6iXy07tuWecwpn8pzO2AimQv97Dn+
V4v41pNLGoHVNBfil7iYBFS8+RQTehAuxEdWEX4LR57x36knU90J6RNu267TCX3oCjPhrp9c97hO
4mCY3DtrvatwV4fGOJicwlUa1tZdFWXfgbfbHf4bzX2zVgHhTXsTq9KX9n9Tdx7LkStJlP2V/gE8
i4DGNgGkFsyk5gZWElprfP0cVL8R3TbCelYzm7RiVZFMAUR4uN97LvHcewtuuoeaDW8c1pGD1HH2
IdOhxflENJaPdcK8h529xVMSekhkO6+Qxfsya/ZZNVJlPyuQstNFfx5KZHJ11xZnzAEGFtHAF7qd
fZjZtxGjW4Ga59Aw/MSEP18JH9cZcGa7LEGZNS79vRQFll6ULQ4+LOlEhdsVfHxypPcyiK02q5Ca
0/DFWXLTU8RrN+mKR1jrLTU5FNWQhIV9K+eBQxJkevazN1o9eHlTDAD28mHU8UdhxD8NzLYbHbWu
EpubuECsxEwD9vvgphFsXy2092KJfg80wxCZSohw3PY71S7U3RR+MKdYXCP9Jag2VFbbC0DyD1oI
zQ5awZ7A2JEND+3piJCFd+fEKQGZIOwNzDW9hDSiZee2pw0o6+BO0XpxMsx4TkDzNX5Hp1XsmHjt
NNG/ECjgz0qPmlcVo5cZwquMsdylSA4h+PFxytFGKqICBFBRrbZrB6vgQutq9VVWeOvservI5Bm/
Knb+9ox15s2gUfy07AcOwx76vPQZkTHUHXQ0liKsXQ61QsnN+QKNYovttd2qXXmIVNSgU5OJU/Qd
SlXkL1S1hz6k9z01yHkiZXaTKUGMn8SH1InYc5UEIYp4DWIFHhGnOCaX86nRysPQGBhk0vwbKm1Y
32G6Saa6Y/vuKYvwHnhtXUA/THU+GaH4GkzOLe3VL2TGAMMljICFnqeMnE+CGfOpZHtghsDUv+Qc
uQF92nuhEwu/T+1mN6E0Z9QpNhgAInD+zM1Q5PTxVJ9QAj5ncY3ObPUFGbGGOIUCCluq3IBXrTgG
il8ijQ8Ee95tpvTUbaRn8J5ATNRSalM2245twEss2XmYwxTcyDFjJRvTW6ndjaQ9tJhJ3bJiFiXU
7lkpne+dVnFDqcpO6M2jmxgtN/ZJLBmbT8U+gr8OGXLCHAfRJy+qYmeX7Y9Bg2aA+gV/0atpt79C
dR73MulfKk2eyOB7hvjyzOjuVWqB3PIa4g2d9ee8rKst+qMDLlEvoej2qqQN1z1fc6t8BzqF6a9q
rxsUZg81OGL3DFA4fjJwFK5R2bqLYu8EcG+rsJ6dk9mBKauG9U6BB84yRF+67n7guj3xU7AvJKTE
6inOk4zJM0oqtsgww508AR4IPx1H71z0F2dVd9oNcrdmH/daQ++5eYLrXGwptJGlmdG2xWbmK07V
0FJ+57CJJl1kjFZ1eWZk+6wn9mU0xtGTnDWQV5puWZJcWmkQ2ZT+O0vEdcYcQycVC7Zw9B9FSkbA
OH3kmANgDyD4Vw1Ypcqw1XSWPhs75VhmX1DTroHUul1sAmeFun8Lsu+9ATurcRZXEqJxUY8h/GzH
uWH0PlFpfOJ8m3w97h6qjU3ZQLbs0zSLkPSfYsopt0ujZqMP/S0UEf4uJZp3qIo2XTw9F3b9ze5l
5ZnqNSoHYF4sRUqNWt4snrRGhzDZtzjq+van0yEsxBlsbpnH/sI8+A04jXYahXUqB1V9agzOkEOU
u9yuoZfnlm+2be4aWXhS14khoEyOP0XXs1HZL6nAyyBMZ9zQCoaksg0R1ZfQFZimKftSyUevtaXt
sX94gCXBJWk1cstHjpkDCPKvUik0tB9Z5JpN/KqW3JU45ndBEt3Sno8GrL2nzIbrcMO0qvSzfI79
KBn3aHpD3APdUVQs+UP5iKcIOSR0eEyWxVVOGk13FVx92+HNnCe3wNyamcu4KcKZIm1Jrg2gFBc/
WOfZuSsnsiWWpU6ZaeYH5qj32ZmOmWSXrmKV4dMD1U3rV7g6mKpScwP0YrHnLlWwinAGRh7K4O5X
E2tIihzCK+KoR44hz0nyOiKUdQtDf1O0Gsm/hR3Hwfy2VE18VVjEjD67j3PAbdoxPqrVZtgUBute
37p5qoNsT0iZWWjMLrF+GBMTF1PfT1yg8pQlw7OR1F/60D5P4wLyNDoEmiz8dBZQgrLSw1NL6NCA
Oqsz1VOXNGswSO6aUaVuVBl/2O1Jw6fm8umO/lTaTxGmPndJxBO+jiMICdVtUsiCznxEtdhhROtt
v7FKzWtn5ymKrxZ0Os+ykT227I6LirPRzDzHoQ2rdR/M5LzYyViUbGdjxnQ11SHu4eh5Yzgeomx6
SsfhycJCiDP9NVfxOiTq71z15758Zqq/7+b8oOTQE7sWX0nBFdKY2mGqCYWYuRTh/d4MVKDEEGwq
BBDB/IU+4s9vr6jlehG/knLzUwnxfKI0wYM7mCWd1Y2qWfcQYXOpDIeqHi6KqDyLPNJ9NqA0H4S6
0RZL9ydL/ZGqCb4xcUyrkkoRV9ZCCAjlYf6CHj9023p4DZ2q8029vojW/hYHETjG/EMYUeQlr7Vm
4ZlN4pvM+m1i0M5Rwehwf2rhE+aRlRyLzTpMkD8pxYGIgR/UPXspi8/SaYdtudKZFsxKPrv+QC3m
iOPi5Jm3BMgbSVxxIx0CYG7uZMQcvo+3pNJwlTykJc9SZ/seUmuLg/OU4drbaE28a0YNBinOesiH
TbGVaf3RWck9ya0tT+OiLQ1Dp/ZQEzaOF/XeJhSGevuzGfLejWaTtCB5g5t2R+BduDLOvuqu+WlQ
Z4tvJtMrzG/mI1wQIQbTS14wyZt/aonzk/xSsYG/6BNr9D2I5FlRTbx/y+9snOG9LrU7ZGD17RGZ
NNVfk77kmTyPHXQwvcW8lX2MRNIPTXrPGvG76dqfscaBOhB7XGoq40d+QvTVpuqHrS2/8ZdsUeDn
GG7atyQh8UOM22VNJwsdAmvq8Bq3ce/Gy48uRyJN8sG1EMZ2fQogYP0xTa5DkX3JmXMyWsLArZ9b
Jfmy0HTBIab9MLltSquqKpHmm8lTaNawhkrONDL/MHJ+cQfI01KuQMheYtOh/FT152Iw7oORXSsj
+oKFjsMvWbH+2LmANrzKsDoNY3bHWkoOlRl2ntablCM7mDBP+VJ7WTq/KCy+ESo5J7na8F+GamLo
TielGr4MNWBpgvIQOcZDrYeX9VUoAXLftbiDnbZZmuGCf++ex/rGbqdjEdBfMe23evmhc9zuppZh
pw1sO+NW1fgo1DS9LWp5CFdtH5XhF5mX3NnMPO3ojlyfRST8FqSmPyy8rUprPNbX27SAvdFY5Gn6
xRFY27AuUDxVzrcsJqsiPIfGBHQChty2EbhRK6pzi5piJTcf6WZxwxF4FCniBtTyvTbeINOedLNd
eztsZ2PIolYb3wJjHRsX4RVMDKIFp7wxxd9EUXSNotakl9e7TSvfQmSbhA0g4p1zfdNO2l0foU10
Y/WWZXxQVhN6bWueUpF/V6PIR7Z/xTAgXTMcUkRyZ6FOZwKnvrckgG3ssZPuMjcnFPYejXAUuBbT
4S6I/BA2SZ5faye7D077k+yX3tVsYIqg99xlYnW3gMGrNpVpVI2hW03+NNZgTasUF39ee+AQdkKb
fnM826bTAJULUJMRH5dvs8nOrPbLjfQaZHDiNxarHylAXYw0IRQsFcJROMbXQueNJqjquUuWa50Y
7Ea8E0MVcThkLa5HOn0BjeKa3aKMRun2c3TUS2XLvvbNMfFV8vFZTvF91Hi3qzQ8Eni2axCRrXYF
DJzaNsAF51phB7a0Qb1YiXdysYjW4NxaTTcuxYkaVwWAGABSXM5kGsm9uaqbxtntDOMyb5oP1qZp
wsyEuwdDb36cRY4P0ba+HKJf0jPqUPXGrYYKa32efb/DI821lvMLa62/Zrm5QSH+G1E6hdkkOO0X
z7Yxf9R68qhlYW6Muqx2aju6maJUnkILxq0d3Vw1I/HKN3irB4KIFHN6B875d1rhfzRy+Z8NU/5l
9vIep3H162f87d9HLv/yvy7P25d//w//D85kULP974Yyz90/UNp17T++FT//cf01xO3/OJ/5883/
HNAopvoXyaM6ExopHOTS/3U+s/6DTVcaq6ijOyo3AP/094BGWn/pksYpIx3p6Jq25mT/PZ/hn6jL
UV076FhgjRBw/R+MZ/iOf5nOGHiYTUuX/CCJhgO7wL8NUjlY1OoUhMIbAvUpZLnNRpXhwFdpkZnA
HdjTppUx2ITCNetX6FJN8mrxhaM/yqTZybhBSQQOAKWocLarC1CaxqajCAX03VS7GdtZUaGwts9V
ADVZqTZJtBtQc+Da3zjURwL8C6ZWv4tpe9sv+nglucgT8UuYSzfOf5ffgpaeLAdWwUYxp4ZfWZ9S
fB9TBQ8D8RIDIRaB2CaCCRGaURVPCDQNzxLvxnVUn1PKKK1B5sZhE/Ct32fphmJDXuWMxOXFaR6s
ks2AUx11ayqNjYRA4FgvpEp78BwIqqlhmIU7xmcojPCA8voYcHuQbOFgE+aQovI3WhcmiptxTLcC
7aLWxqbibcvXCEuLVw9qC276IalyjxS8TUlxTb5H+b0xvoIZFGtybvjt4UUyz1EHFOgfffyV2b3b
d19DdOM4/Vi7m3o44PVK3AJULoo2t8nSsxbGOzXJKYy/ReO1HcNtx2ky7LR91pouoMK9haNPscPd
yCEV+BYOvuYmxbLrWg75Yw+HcDzZbYPOemH7lcVX4SxoU7XwEUztWU9Z7suSkxRN2ZZFrbotU/xY
uuaWpFRjBYgJuw0fAyKf9T0oh/5Qq9m5CYILBydEnLd2CnfhrPhln+6tNXUHkIw1tIfCcZ7XtxR+
nj9b2Cj0M7stzqS8A08Bck0Z6QNjMzKdR2uhuuNp0AzYrW99Ean0lT6TUUfXq+w6DaMM7wxSfR9K
77nSsn2dfBVjc8N6fcSptxGokYXq9bxqtLjXEiNR3+pHsvPOdJjW9vbZkdpFMx14Hb6+aDdc157e
J1+J0ftTG/i0uyB7RUcGMOytBs65gt7xvLOiwFeDfkvUiF+FCzLHDPpM5HegWvRp2ll1fh6XaSfo
qii0/ooi8CfldzzAAjPVnZXYjNiCPV4SN2nc6jJiJx271ZL9M6bXz2DKH3GCL9mhFPGlWMQeG9ZL
SuWd06iw1Ww/J59KehpXeIL91dUG7pmICcyryEZPIYAwA90L4RzfFggT2pn9YDybCJiN4RPnxMFu
nVO3OA8lIO4Qh7et7sEIHnRdu0xwszHiUV0My0ffTmfIPTgHNJ61w9MJNh33U6AormxeM2TnIos8
zG7fDP1do3+0/lUKwtssaGAVC89Lem36EjGraqKPXvyS2C9GJXSFYbldN+wmgib0/hfizgOh1O6M
M7HIeteCQBbhxG9C1StskuRIfmu092amEKomkpoiF4jlRtq/kvGO/EyLfw/Lq7Vq1eIfhnZSpo4z
24z3hhQjwCAxtpam/wrEe1FdCFa82OAfe+2ljMCjePncbIOu3KFZdnPxqo2PSL3hrWck96sufKfC
jZ2kl65hpBr1u5EMqbaUbsLnMOwEFVeapYeBCQ1gHLy/OMCLdK+zUKFOBYYSuTkFlc4BcqB9x7Kk
MqWcvwsMGNjNN7b4btawfZP0AHuV2kN6FUCNoVk+wmlBPz6zWHIoZNBA06RC1qxOkz8iA6uGbqvP
k09HZV+ood+wYE8qVBiWNB15tszynaUMuJr5LVV+GTRtv8AzVFm78aO44BA2oFu20k73WIv8fOj8
MW63MYe/fnQbk+Wuabfrt5X6mi+7nAZc5pnxncya/4P4Rq7ahf9BOfDPvcnQaWuw2ZmOYf2bCAoP
JjdhPHE/JfneGGFyNsorPNydzIunWKH3RY7YpOYeTQ+3GCJfrvyPYjjZJSOutYUNtVLO3aFrjL3J
31eO4iGFpc0GV6oJt0zx3cnUL2AlXEX5qkDYafaDuccb4BcvDhdoEGxmiwlQI/Kr1anWs3nJyAdq
zIJPhrbC0EIm2465WWBTMJJuh93FL1hBRj3cqcCyItTo9dLf6hhJrwgfsIu3muBZ2OYlWXq8JbnX
M5WRhXMsw+dUQtBm36hG5Ywx3jealHuSJ9h0rmJx4JY7m4VuXtKzGMABsRb2o+F2LHwlcAoAlzBl
q+OQf9RmeIFvQn4Hm5f9wPHoTZlyFhndoJzJ5ZBsc+fCPnxeF9sgF36L90Q22X5dyNqWBatl0bZY
7Nr4WPDD18WuKwE0DilIM7piJR4t82gKBb9A9EjEeJWL9RpT/bcU5mbfMeDKaaqnd3bVM2kxLoas
fYjTDgm0VWV72r9uOnfMAZJjyGSEgfFFDuUTXn+CfaLdCtCBKscOuc311crdHmLiGXJtjyRkhynX
tcACJsxzCHF+Qk/1hKfFlzTI23i6hqznf8q8/6gS/r8XH/3/WAlLA9Xg/1qeBFselcI/XrN/qYD/
fNM/K2Apnb8oZFUHeKktTHNNt/+nRMm2/rLQJyH6R8Gkm9S1/60CNtS/+BGqjrJJ4xuNdW34uwLW
5V/49VBQa1jopWk51n9SAdvaH5XvfxcoWavIaf39aJMEHQvxR6b3L1LXHtI3kQSXpFyvsLEK/DKm
tC2i+lWLrC32rOpn3UMJgyh4UNEf32pnWtnD6+Kg/YZNOvsyltonAFSvDrvoRzCO64gu7m/pkign
bKUnYrkRALdV961U3ptUTk9tq6KDB4ODjpESpHF0X2Ypg1WtHW6LGd8xwgHs12GFWlPvuEqnZNdQ
mR44e2ufg4W1jQMqotlp711FNzHql/rcaJX+gDGC7SjXX3IzE9xnFsKqUd1VFjI/w8L4Eg2txgQL
HzrGkoBzqD+wBhwaU4+fa6s/KLaFswrQuzupBKQhtL9NdOOaxIHgPjAhIxLmeVkf4jHLNq2WyxN2
+cM0G/p1yAzAprBoWB7j5aEo0zUxAuU0zEFNadjgkSt1+O/Q75/+/ElRKWOHOD3TciYpqAs+Q0Vt
nkjuhVlSsPzC8xm2NCxUtwvEci8yWENJMZ8BG36b8qZ7ruLeI34EiEs9/bJs87upDcUpV8b4QViF
cU8zPJtZ/PjzNzFdVKjlETGriBl0eawmOT/PxP3eIQJsmromeKaGYrzCA/0Yd55nYDm/O1ZXuuAP
jJ3aqfZ9rrriooXzNUpJDxiWxq8KfXJDmcZ3zZQRs2aWKAMZSmfc1Uyx7sqQa2e9cW4BqQbbljgl
r9ZG817qudynYcjyt36ZpJl5zyF8+jBQHETLdHCbijojjXhSubFYG1rE+kVbH0KD18GoV/fbpdQv
yPGgS2VkuZBNYB3j9kHHjSwV/GEXp6q1SxSKhHiPUmxK4aQX8AzpxWoy3zATxqjOMmxap0ovXAmk
tfUE3cC26i9GMfWXP38qSRJ3Q1sS67D+w2LVT5KxzoEEgeeKQNkdZC2C6VS5r6Y+cjv5VAZa/aY4
yXjLo+C7AUdCgUjWouKIl6qEVGO2vD0hxL6+uXYx4xGswOVOtoPmS3bADUrTczhO3T1oe8Z+oMi3
BHMFW2sUL2o1cyaRJepUvYhvgzOck1A3bvMswf8I/Qpgl9tnVo+KfUlQm5HqEmaY1hObVo+1QT0z
HaOBQa+vcTBI4F8fnXTUT/kp72KELUFp75Jq2OEgyk9cqJzmUKs/jUytjnEuVRr53EDsqV9alnUE
u2L6BidEwL2zUrL0pr+1Fmjnxqm/Rwz1z5HZrDhbR4nOCv5p/cBc39nPWZAS1N2k3MDi74e2YfoT
a/HDNqL7yFzhmmusRGqKS3vhoKg383galsrKD+b6x2DaNML8HutIbk0QAid7fQjJh1llE4QaNA4u
jQMT7NTrHaFeoS4xOTXJwKEbWl6c1ETkZaxjOXCl+J9bRBNk96zH163e1OZFkkp0cQZhXv58meZm
fQBp+loNGEcUxf4xlvlTH+nTTUdb8RIO1kun69aFKyR9kdpMQHnGaL7rAss1ZZ1hNLE4nAEH2hgp
Q1FWTPVg0F3lcPZkmeNbpNsmJ+fxkCFC2ZlWNhwJD4TIOzJ4a40Au/BkkXxSzcMpQOBw6mT5OydF
b9ubWulLnO8bZL4opDSngaoMjBfa/CZvSrELBFqIRKMK12ZzW3UMEwIHSiORLGcdb/I51jvTQ9gW
u7Fsi0tVC0qUlJB3nTYxthvrHDviy1FNNBCwzlCLMYbIuMYukRKpF+r/6tJJ8kayZZsiJcItgJyj
45rhI3ymxVsdmsiZfWCjexXtKZl4kfYCRYBnRPKoXchdaNv9vhqH7B3YFsC2TiNCGYUh0UTp+9xZ
AHW3LelO+0hCiAIHt5WDmt7sRbvqC2tm1lnD1tDa9hzl8OCNfqZwmw2/V9Nmh5kTW7cDn8RC78lx
Ki0I6rZkRbAFD8TT2vtGXfn3WXmCnnPvRom2Twx3myY5XH1MFseOa+yfD7QWkJeNw9tIfklfVU+g
Aq1jiZpUJpPz6GgwaJXyEnXOttIBTf/5imDzH5T3w2Wguc1dEYlTYRapq2EYOAJi6r28MboD4YYk
NIbHpKNW1HvmgLR50rdmCrVNZ5NQBCXhbbGj+KaTXFM46UFdQuMpS8ZPKc5M1giQr4OCqWVVnODx
KW6j1p9xrzR+TiTfZuRW2Sxguk5i6DgvlsGjVGhIzZqZkswqggcwKYM3EeVGkVb7qmKZMrswYAse
iaDA/AyfAKnwpNVPRSCvVYrCgICF1NdKMdPH0pMLF63fOj2ijEL/vXIc3MlZMGrDNFthCaxKozpd
1NjZFUMoP1VcWm6Mto09nJFIxk3iZEn7EqcLJXHvQuNBh69KOvFzck0FWfNqAU8lW0wK48Y58T5t
2kLmEDaljay0tk44+feDSpkTOOrbXI3TuVksweQf4UAfWnuSx6hH7Ki+VSq8cuD1Px1GKlc9Ri3T
KwHBp7q4gwAsGHeLYVevCNZl3pbAu17y1DiSVZecMUuQOxzhjGsjzdhq2VDcY8NYkC8UulthkQs5
r2hyF1tEf2gA2ECsqaXa3ZwEoZEDU9ft4T9f/jwoSv1dJQbVR5NHQ+/FttV+N6sov4EBLidMdG+T
TfY43LhdzgYOtz6ePke1ejgdcT8muiW/zqMNOliy7KCaohrOlhORKBcHxMfOrh3n2IOk25ZJgh3Z
qK8EgHMW9vOY1WnSmE/gZkAlZe+LKJi26mjEOyH5HBvFeYmzzj6HjsNSpN2LNvGKwSk/ApMWZJ97
GgvlHdZj6PW6lSB5qfMrYCRXgPQAPmy9YNC3fXUm4HkeIqzn+nBPjWALGLbyQDt5DQUpaoJe3xqo
BprKhOg0riO2IINMa0Dl4x4Qm7FB5EM8HjHOq6WnNapmAwOjurYpmkX4cgJRolVeOzJ/aZLFIA0o
s3BrZvuoZkaBXEapY/ssIrkdW9b7pB7RSyRt65lwMNDFFfYmmQvf7IbsGYzOTErSTi6MjiIloUw0
shyPHxOvOiyZmJMEZ6pl+dFaAJ4Vdas61d5oRuOswcTwkJP5ZqIrm4rR8nWcJ9Joqzkh45OzcDtA
SrOF0e/HtgvhyRNUCtJBx0Kv96dhWD47C50sJoBLF6GQ5kyu+g6pI6+FZn6QA9t7S92ELsbQ8Dqm
GvIjq9cRUuc1QrvEOlXrQxlyKjbU7zLv5o0ZMlNK2lH9WkzAblpwlKlieyVVyn5C1e1KUMlPah0Z
ewvV+wb2BUFc8ZT4dgouA3jIcmpQe+wGJ8VQHrDFKdHk1ZIM3sIEUmsNzmc+hzvuxBFLZX3TZuuh
lAFH6mV2LtYgn4kqKg/dzFFeSZPmrCLcs+I2dKdO6zcDEA1i1umnKnGs3PUg/9k1BNzZMQE5TioI
wqTZGyXLrU/D4RwEUc1loiK2jxj0gw+qNzTYkLulTQ64DkB9q5Z+YI3LQxumb9aAfgV3kHxperru
AVmJL6tHD3dAdHcSJDuE16nvIHC3AQgtgCvdKxDx+N4t1TNgTnsDCW8+QHQJ8c+2J4Me4zE4wg04
8fPmuwKdnSayXuxzZyqQdc2fleEIlENxfaqrvNsukI+OTAgZVpIV4oX5aNFpl+GlN+z3psojdwjb
8ack5kMVPyc8pDBvy2OdKcW5XR+aBPWlw3nHJcKLlp4Rv4vF1m68/TjnkvZC9uyqJ41JTGXpPcEs
vLSye9VZeD/p478PFKKPylJ62oDJsVPG4b3OO2/Ee0p/uyTGYOIkhoa9eQNm5sNDOMDKpcPSUs8X
nXkig7N8IjXoEeOf77Hfw6vUilOiRwdGxuEBVeEGioV6TMnkPWNzhqaP8eGoiobIvwGkwvqgaPEb
O0mxU+KpOsOEkvumsW/RiFw4HpxsG4cTafTQkN2spiX058s6QOOfDDApkdQ3RzDpBNasKyRJXAMN
btLXDNvvDAAiaRl7miGwRubR2rgJz3IIh6dyTr9TBCJDs9rSN7F1c+oT0znQrTPEPFAKnE9gachf
Wjwuv/QcwbDdHZWZTYNccjcZc9CWubh3YL1diWp/q7b6FabqsRIN3uQ66M8jmNV+Fj+tsCEZCvSU
yxQs3psChdBs5vU+wg8PqdWUr2i9Ii0mYiV7TQZkIpVVW75Q6DtGJnm1inikSXB3IgXjsQEU3k5C
RqMZte4wDjTic+0UTflr33fxrlWiJ7XKEWmmpn7sTUSX+ExMd47Uej+wQW4SNC3buqXTRY4CGJlG
S9CPCoulIAm9tOUkGTjPWTmRmhpPnNP1BNOGHJ+VRvm9WHO+M8ClIntMdXunLMsTFrn8RDozW2s9
nuO6W47NIhoQ01SZohmPWj/9/RATBgavQ3udVVFuSVD1IphGe2tspnwDF10cO1GIY16hy0r0kN49
6RBs3flpWKcWsn8jcKL7dCqs44uKhCZvF9jyuDHGaD5WtKjRyYgti+QG3vKpVWR0o0f2lCZsnp3X
TpwzFRgZzPNVeuxKOvMWdvopwP+wbAcO+d+TrMNWANMlKZuSqczMwgAV56Q0yP9p0Apfo/fchCkZ
XyLdxlVFd2SZo0OTzx8sSCzWU6efQZBCW0bhdjKk80YI0eTOCgp3Nn3sItpgn0YOPNbi0KkP231c
k7ae0csfwhBLBIyMrdKjSDLjmgEclXJOd8G3GmwmkwFRMepl/oXEqkUuNWGPSrPDoDbaBUhDwAyl
86JxnD6r+sUS1fxhxKjCwsTYFsOyQPqo+kc1IpER488F8+dD0hNnoIKby4wteyPYBX3Q7XxTCYGm
eC7YRGkVL++lEJTYDmCaFaLcAxf9WKrZpqLAOAF4FiFmE5S7YX7XtXk7ZQZuCDsptmrEoEEj8OMJ
usXWDmvaQ2QvPBGyVDFUM8eXnATPrSIp2zr9d9xlFbqN8Xcd2IiOGMGmASKzWrW9Kq3EJUER7xXg
WP2yeVMsMaK9JJfCLs36Wqb7AiEBbZ5cPfZDKO6jXdrHKQt//PlKHS2FpLBEgTStTYS/EXpMOjKW
Ly411rd2R1ZEc6lN9RME6YOZDpiUMkHtDZGL2BY45Bq5xmQvhSg9rWC4FFN2nuAu3UjDAXw41Q+j
oVpEAXHt5iA5zSVaijlm7pVFDHKKZDxzHCOnvSFoNAHAvrWncvrK8+gjflNEEu9M8h2QxiDVnQrI
ZHqZxwe7sb02pJ9s98sJvxNPZbB25aQdMs2oL2aLXQso0MRxpxtOIxTKzWgwoh3JhvNJxUBROHfq
+c+DRUcPqjux9GtMxAbk1lVYi7HvmBpdtCnsD47Z3+uk/BECc6XOVTpPWZLFg5wkLgOI7Ys1oZKr
0qMig6eub52rRpqB0SpnGPj1ZTbLU5fSAVNHzTob07UeWIEbUlG4B5NgswS4r0S3AoOiyeLInvc+
bTJmO1GI5NA8l3k/3oiWo8QnVx6SZ4f6hRA8Q5ufBnV8z0jg2zhavhzo0qGg6TjcWOM4+E5ned3a
2SsbbYvLL0W91xnwxKsXU2szNlFCMGpA8a5madE5kdKbCBD4TFPgiaVVMJVEquAmTAFfHPINbL1m
vy3bXRg25N/p5aNRwvxW1BdrNJ/DgWT70oYXVxMMeHA0IibV9LcZkYMghAsHyCcsoTgQSZqdENRb
Qy4OY9l4VO0Zai8oUkE3MtZzKv0S4ePy8x74KMatS1yNH6G5/IwoOdyoxMolGITXrGTYsiLtUsSM
OAtzFd7ViGQWq4sPU58dI4yCdW/sh4HYu7hw9hSQirf0MxH2mpJvK5Fz/advPbldnUDWPI/zG2vt
j041iXZQgtYD4Q75lESaZsy/26mA+slVicMoDB/AsXcBpYTQFB2N7dqJhayzq8xqwUsisIKQLC6c
YW8lUIz7yrgXo9HszTl62AJ4QCsbg2YDZkynYPyXY4sxQuUA19zrJxbCZbZ/mV1qXAlh/MZ/SPUG
6bCDAqhtjeaiGamz0ypTHpZRHNWJpm4U0Xrrsdodkt66VyYHQc7F5Uuids95/SbUTP6YAskVX0Qd
w8jSOAyT9WMmW5iLC/JR4FSP2GnGw6SDIVnShqlzCr5Xv5gIBG72fyHpPJYjR5Ig+kUwgxbX0lpQ
NckLrCWAhEZmQn39PsxeaNuz00OyCgVEhrs/T+Kf/eAMe8HiHwYZexLSG9V5YPflN/7JAWDOJccD
j/IA40K3GUhL4kR2kbJbKbeCEvEfbbWEhEJwqa/QZKjNYSCk0uAB4QYmfa8F9RAf0xhPGwvy5taQ
5c5qmm6j8fmtIajJUzcZ/7oeNJ4O8tdkSfsEiH85/Zh1eRbk9k8ENFh8RdMXibpiNzKen/u2gFcb
LlirpKdcmYCUGyVXN1p4joAEN1lv5hyUecMrLwKxqzOU9RADLaVe5iZgGXimZus4mZ51wD2KN1l5
FtElw79AmqS0dxQwctR+Ynux9vHTrD1NCFd6+AlLiWdsxLp8cqZh5ZVKnoOy3xu0la0Zc8pdbdws
q5i/jTHAz2A2h2JS7jEIFa0QNjAF0XUnmKQQscLmNDa0isz0inOsDfN1WxYvWVEae8hGZ53ENHxZ
zhKbxk9JXV9hUA8k0mQv7QEHbk1+Jx799NwOMmNLSDkXXqSNV9Cl09DVQoTw6Pb48UxltpxzNL0V
CHorJ7FK+jmlOOVpM7CMcW9gCkuiDRYitO27+8xwflH1Ee36oPxZQHJkEauHXaR5cikLlKbTO4S4
7ORcJMJlvYFokmWPuvP3YR6I3VwGbIlNLHFEa16dtLb3sYv80oHnORIOPLndWFzLNOfCoDhISY3H
4zD5QtxUqJ9F3114cCz7zPGEmVDv40L/cOCSb00HvujIRbhjT2Gsaums+kK8NVrL9yKavmvf2JMX
Na9ZzJDReta9D6ADRZYOLkEF09hotHfk5rFr0SIE08WxxxyyCmht3QWExos8jLdT733OfTYcqxnT
aVS3+X5uMWF4Tb4d1oAw6W+ALMxg/C+cjQ9Wcd7Ox3rVBkay9yi4XKXLYYYAGxV3nH63ftfbq9AP
mnPXuylHQGPidhVjZzc7nxRRwgqInPAJ9Dbe9HNsO94+KC/efcjVBRm6u6eegElYmrCNfbXtJnSK
wc13rBPsjYtAs/Inuept/dn7rbep3dFdtl6UvgF6dj3v0sCw9QnlQy+G7U5mjs7xhJIx6SbA6iAa
E5isv2BGYop1/ODaTZRzdDbPrCpHzUZlqbB59Y3p8aqp5DQ540NNU8czk1rBNuyN9ewr+9gN3Yvf
JskVHt4M6aiL9l74U8dJsEd4YyElSbEXQShIuQV7I227HUd9f+15IxNJzxFj4LFccGhKk+5EHIW/
57psS8DLQr7YjqYK15r8h+OEW0/0SzAQk45RBndpTtHOtwLgUmPqrauZoGraX73Yumq5PI8qOoO5
HeJHn6uW0cfF3+Vyv4hmfG3lZaYkcps48g7u7x5x0Bj6kodMwr7JiFvSW8XHbHOAhgr1N5aufxg8
5hEZlt3WzvqaZVaLDbfGAmPx0Kci6QBu8YPu6ILcE7+sDrGCYBHacafvMXoyNxgh5eQFq9+14T06
Z2gOSVGVW5oe3pyH4dTiAfl+Y1WF8cDY9tvATWCZqXccK7pdjSWEQtaclpAWy01BJoEKh+mU84Na
adrtlC1/ZXDJ8KPaSD4RvQBmtFQDG0zYSSI3aUtURTsHE5LqLi8bWjP7fZjg1mEKyrfYJRwCO0/x
0VYMaonVf/h15GwNKmfBBUICkD27ryj9tMrhNFnKZU1KSl/XLAxU0x9KwZ7JD3p5yiwC1x6XttPk
b7bf/hztOGFumQ8czPudb/KzOWGxNYzaYZrM2cXFHUw7CyIBGeE63IQK4hatZgQmiEjmQfjLwH6u
M/8TafLf3Or5NZ1vng2VTI9AUxi/loZAGGleT8cQju2hNN4jvxTkqosIaP9N8TG5epl41lkRHPz6
X6wIvU2zPW3FMnGV8LSHZYJ2eKJxfgNwBcCK1K7/azkXmVZtXBPb/aOJ8x0KJyDeT3wciOgH903z
GLJykGHSbO2ayawEJuiGSKqiDdr31K3vrFPWVWiVt3qM/8Q5AIMsIr42ZwWU4ginU2WE9zF8t6d6
PlgNZb1YYUge9eqcBSPjAYr4Mc98tMXM2BZYhrB2jJSLpt4nmLrfQVeGT6P8TBrG4TZ/9HEfnZse
f71b+pdgKfmzZ4LW2gb0E7LiFvienLK7e2Y4njOfDIuDydG2y+APUbRPWHE7h6fetsuwDLEKFPuM
SZ6YTUCUpUn6fa8Sbx3Gvb+Bxlxzl7GdS1+1jxLz9A68rHSFWtdlsaanhPmW0Buc6f5c9YStu7zC
R0VdKvll6gKw+x9UnL9i3qaJa+QEWt9AYpJyxKLPr8iNnbkcDj/+0bQ6cIyXdGjGw0oXDCKlHa7J
OiVrDmXO2uP+uI6ydEvdobklTXo0icicU8ESsrFNTiAVSyCqATrtI61aGMs5F5J+pGyA7de+THJj
X9aSOIVgErXKsf/igWFwHOe7t6Z1lU3FrpGVaVrGHyVBOz5fW8FqfyeNCMbhoj5ZAU4Bpyb6kKn5
yxrhXqZAeviFunCN8pLvHTt/8TvFcOXlH8qwjrlvk8qLq/JgBfqSjBjDCKi1HC5bPH2lQRLRophY
VeFFhkurbC5QHrp7nNf5/3/ZNoR2UBefwchu3fUQHUzCwOWoFzg/elWZIY3XvtwOlJetLc6FJ7yL
+FPrzN4EbPTXvdfQ7gkvOkviG+yCZpd6IKIzhJKTYB+Au0L8DTtSErWhOZH2bw28fVY2w0sWe//M
5A/9nO1joOgSOdTZtlioV64fkNNEtGKsF3/lIpjib10PBRIXUUB2Z2ggvCgmRoWeR4vb0jotJvcG
wZhib5Z6KMG8rBYDNiIKCywbRzMHfxrpiFME8iAV3yapRyY/f6ROjZM0GKVopQNN62CqjU2k+reU
uLlN5dFFRuPyNmva0tACmMymOAyPngmsAGx6PvHX8Ya3m6CN6EIEoxZ2pCUY2uoVS8pNTUB6TW8F
iru0buPs3gKvaJ+JOb1GlWFvXT/hBJQzH40jNsk0EsWxJAzHs1Y+OzrU1g5rFWyaY3Fwhux3qcxg
0wpWXFR4URo82j+oiieHGhKlqQ2ITqJzIYZ0VGuJQBxmX1CRII0zn0rzFtfuJkiC8F4l4bceyzXX
S3X0q+iBdoDhy3TbvZy8E5hfkz77e2WOw5qOAoIgtjB3eTTNdzDZ7ZFo8R/lZfY+XRo6ela8N4OX
NQaY9miWP7lkZhC/XlPPYiVgDPJCjwEKHPvIKsdvy7UNJzWlpdlQNqu30Kyek5XVG6OKvnTG7i+i
wus1HkZrnbgwVtClPhkO9Q0ZmPgkUZENx4HxYmlmAGn7ZMQNU2EVo5HI7b4pDUancjErj/ZQ3t1s
eA6us84NY/5tGDmW4ZS0LfCiKyVT0ZNnwisw23UODp/HQZZA4K59qqLYy9jRJ1jGnQX2/tm49poS
buv035cEoPPJjH/T7WgxETb2qROfaQd+puurZMeM+C9xkD+65tB52JQpZHX2dF8m564rEbWrbE+7
FAqh8c9gBDl4NZ78vPXYcxflvc0eju7cvc1mCkaAa/3LUWbYV7nRCTwAtnDVDWcv5d0Ovdc2NDTJ
XoZmgybOMULssNWVggwez7RUbnpuLzpNA/KxBuGr8BEOeqbmgnK8KgY4SbAIrLCMSEqD7w2s/qeL
NecSieBqij7aFI5x49RzryvuxhY3dUID7ZcnnYu2nezQkW5qIs878gr4vR3sK8f4G44EUmlfC1eV
Ql9Cclpnhe2f8YUCPIpDhjvSYgeBbbVVMcd923Sv8VJy6FSAnk1MBo/S+UhLn/oiI4/fJCvfUiRA
+dCmL7O6tGXP+ZaqkuuU4YZKCUObbVfcXHgg1CpE29JJrS83e+nYn63tVrOqlGheo0OI1i9xMkcU
g0XGfBEKl4ucuJNz/77kQv5sp9lcF0aSgTmu/MtYid9jOW992XGfAMh9kjGB6qBD2EBIpBc5QQmR
1JdsA8sHVp266kB6HzOkjSFlEJ7/yPAEkIitjmNaDa9MQ3ozlMmntip7F2hTPFqlW2pkHr4TN5/R
MB0JM9ZbpxvJWKHkvpuQQAaQOpvQzbw9UNv8sw2q96hcIsVmxaE+tJzzPKbTxmvdJZFppMe5Zg83
RPLLL6FcLPmzdUzSbi2d2Xs67MfPFEO/Nx5giSrw5HYaQ/c5o33iUx6Koxtaby3NyUi2Ytzip8Mf
1ETTvff7n2AlmBWm1r5F0D9pmb5Ng2XdZpCVQkbBUQLZaY20oH8b9LWrwmptY3k4i6IZD1SvEbw2
AI94OAlonqk37vJ/ArMj/hYm/PgjfrHEUzvViF+6b9snyjDewqfdk3KfAHFSr+YJ5k7sF+CeMgAB
RXnNHQ24jnM6cdju1DvWE0Cuu++axLx0iZovFIBu0iZtgdjlm5GhEFcvQSzRBOndkQiMbTVPFLJy
7mfhFlyq6Rd27//EvOrOpbzyPJxNnefsqW8a70Wpf9Dc6V0KqzGBwjdwygYwUnMhXussO/IROA1u
Sz4tlsmhXpC6rRl+OoJLJywIXKsmvfLCAgcGjbWhPEhuxsz02L3H86qoRb5vjDQ54dmSbLS8bWpk
1lugHFAXOP8Mf4cdelqXsj5KLwTPT7vXLols7zy63TqqKTDMMzv5ZmF3irA0dVacfig5f5hBgzNn
1vO7mbLQ6ciGgCjMrr3FKVGZBXDniP18L/mM+Nl8BI8CALkXEG4TVR5Qj7snoNskCh4uowCHbJtU
B9cX3QG8j9o9q2FOUU0Z3gomxiSMjDcuRwKd8HRFWXrfhqwPNj3NH+XegUN9DlCR1311jBJlLO7t
AV8A5n6IL+pg9qQn/BQNGZJSeKTDAFNTHH6U80Cmu41AHIS5MZCx6dl2UOC4Fm4T7ZCBnat2eqgC
5rPVMmQ5xUarnIZHh0Hr6Nfy1Dp9+9JAlcuQEVeD2Tb7Zmd7/nTQVLArr+JtwK+Wwzla2zRr36NO
T5umhwSno3S8DzO71NBbCP3LH316N33iRqS2Z3maNCz5/+/flyV82aX1SUb2m9Oy1siJtU9GNx4B
wAzgWM0RF5J4GVkhr7FjjZjTM0aEgZ5bWg7DQ5uIo0VJ3YEI9q+GRm6qD6bjf/ui/3/JtbhAMAAR
BmgMNCSqMLvfm7JdNEcRHPtQ7LQkG65NufjP/Xg9UTzF6oW+Ey2giEnD9h4h6aWN6H1cVqLywGnE
4E2q7puytOQd22xHwGRk6/lPVvt5Kv/K3MGXQBsp+ym9o6n3WqTp8LOcv7WPelLTEP1uKYjvaeLA
O5M2a4uuVwDslbxos3iZFNNxOgXWI6B9cEOxXESuJEsAeBQXP21bMmVhegdKR4PFRIa6zW5mD5It
MKafZPSWEp8z1ZIVvUdlu6ptJJsc49y0BRtWvDauc3KtwjvI9KpGv4MbJ18wjmpuUuAVFp8GaA3z
RxqGAuOe528RSIfDVHlyRwEsvBBGOrfsytuIh/9gWn1FmVJAb5LttPs5GiDxxO2PbAKVlFkWszQx
1W3u1OU3yvGFlal8Fcadvmf/XDSs+qvJMDFUcWS1iRssDe5PKdP4ikqRrWXpRbfJIaAlMmSpqLLH
vbZ4kub4gqlM4O0bW8P8nilZIJOXT/cx+5kUQ3ejRCRYwaLPv43Zs/FshMW+Luiqx71sHd0uh0I/
TETKXUTr0PfuLHTqA98uWnuzvsUeVIi57z57JvYD3Aq9i01lfZvtn6CB/SmN8lU2YXjKKv3L78rv
UMIRqPOYZBWVVGldqn3bGNOxGsGTdH147cWQv/cpTgc41+XyPuKzMs4+6PqTJpODa26tMyBxeXhl
/R6tk2m+ZkH7j7GjuPZE9dELH7a28l1Kb9C3V5Da4kym3Oa36rm3QWOL18JorSvFqrvRMYHB6bJ/
Cmqyt6Yl/6A/+yyH6S9TOqq5z4F1cOkqRVAHURlyK3Bu42T5Fzm35rVSDjk1lUFAqGew62YzXtit
MmqKhZlENde6tibCx639mK2f3WjpR0OFHZW15m9qnMMjWMKKvKGYn1blNIdALhWYyx+jwokOmAf5
oESmeaVmaVX06EOqUke2Zbh5/GO4gOmcqnGXdaxD6FqJQxy6HzJFkc3zOlpFcCIoGPFrGoywlR5p
CIgObWh/YuzdRdQGXu0ObUUx1G5NL3QPec5cOPa2/8r+FYcpOutu5GOvXGTwKvldSU5fgzke44rL
GIZtsUMfPHoC+dfSFIAH1lscBANJPfgpvpm2HCdmli5dDKcjGqddTKftduhCd6UJsB9HFPtUY4pS
nQ9pikbsVaudTWTCjksQutdZYHFPt0zAPEn1DdlH7Pmh5JG1wqHzo/KaxHMJRxTnSlAQYJXQhobi
Z+PqZl8nOrto+BiZDrxrMHkxfiRQBz3P5YoF+rEHnJkQwc77qjwnmJd6wTNlcIjt1WE1YbUtN5FW
PacYnPz5cKPg7poyXpxtJX+bwr+YmiwqVQ2YfXor2qQs89dF2PwaRvr04OgYB19tTDySD+wcFNBG
Bs3aRr62RaOYJqsMVyPpeXPyx5cMK3IXB9+qTN+TNLWfquAahDuJEmtx1IdumP1oMdnPuQh+hRbj
NWtj5nOBhb7rxHaaGLIzmzMJlEzz3lU+zQDS3OD1pUijKX9YSbgOR7O95WrYDEyInU3kATDnkaUD
jlMLZilEt+xBR0+68SYq0AoMBg+VhfZp9hSBK7u5lg7lI42V/JvTFp+lXTxpQLEgIjLc+aqgFIz8
FZV5CYbOKeWYGPYrspcCBjfvhzl7+2FoqJsxFeZHHfdoasRhqabxdnw2oz2NB9Wq5L+YUGRxnEuz
OtIbe+iDeD41Naot/A7ojuhIRODnOxWc1ABZCviM+IQJKW+1Gf7Je/7p0DdMbUWrcCmMBPjJb2yt
TsV7/J7rJIiDAxbwg9bRhyi4gXpyxgG7ONrBPf0IS8JwrQ+SHyB85HJ2ra+hjy84FfotyqTaz5w7
K98b3lUZEwiM3WxvoBRvVNIPu3ZZpoWz+O6RFTs02kpz9zfMtIYPBUum9SmNMbC8YtP574zIzUVn
x2XJQOvoVZHeSDjf9MaK3Q4vYfsjwrLtSC2/w6wudrPpmAeshl9ZPn1ip0flFgbQiUlwbwA+lMam
dcJfVMFcsPRhWb8Pnnxk4/gnSPUXXRbxMYsqAsiIaBY6UeIi2knaikPhH5pW/PI4krxEnVVv27lb
7Ab19r/fNgI2vW5k36z4Hj094XX8EHiPosGaHvMIz1NVaGBjAH3E7N1t1NbBe0Tw0UvL76yoasRI
MtUQewhwtOnLVPXTas7QM9m6BDsz6v6KsLV3rjzYCC4ALXdUTydbytufvuHzakTXuG3b1z5Cg86r
HBpMNn21Ri+f2LPE1pOFuS8SIDB6Ht8LQfQclRc35XiuvUC+GWYM0a37hVnc32qLHZ2Wkmh0LXvg
cwuwovwu2SX8TJZxLnepj9KxdRosHKHYgr5qZvZfQkcEm70pe6lxl2nKbSmdWfbFjGNMfyFCeIea
WzLo4Eqx613tg4CjbPsU0lC5iuLmlHg+96eeETRorGHzM0XGW2doQ9zrlb2njhYCaxMppuyQ/HrR
TtuGKsUNx6QHiQM0hZTHALXXmEnmQD8w4jFVVFvObLjM2A0RmES0sBb/slgioGVrPDmRH2vDizd1
1xIQGtvpGrvFn445HPJuARsLYYLGTrws7CcUYRuH3IzT0JDq/zaWuA73sB7MK72FpKTCUeMLL+vj
1KqK0yirxdZ5HXmfrtjTkwundVgClOuZEnFpUMWui9WPIB3oswZB3OUuFMTRvhkWrnb2XIQG+EKR
ILYRf0LhF1ggZL4oPnnnbDord6g/WWMgl6c4c5755F7h8k2UBMpan7LW/llY9ESmyd0uULh00IZQ
ELF383DBHGMFBC9dUEfBmBnnieBH9y8LM/nmTY6xi+VkrPPS6fCwm5+92b8m4eBj0Kz/o05ZPEqo
HVulNgKrXU3frUev7eSU17lxQOzopj1TUmckGECyyTlbdjGgpdgRNgiusjbCg9V3jrGudc2ONk07
BDnvy6+JgUzVfABGCp5kcad4FMkSMa/tY1DeGhGXp341U9h34f19H90h3LMJpWQjtU+mU3c3nsAg
j5DXuiKCpsqGa1txTcCdTOQ9KWEZu+qXlG7HmGoYz36ajafOshNEYWy+xJtWtsRVzNJ7OFNH3LLM
us5TvPPSoNwGwnfXc9AAr8mmkrQtIZk4m3Ke9lm+GjSLKaYocWwcQNj/fREVB66kG7YhxckbB2B2
ZJ1SYVj7kb2/coEU+rkILwV2wUPRqUvgkEWgCI+PcpT2F3PsVlUXpNcWe0qX6rvVaVp1POeCfhqs
ImW3u16yBpWNC9e55KIf88zbjLGyX4bA/z1N7dmarProl1aAmzhITpE17QwjGD+L5SflYEX95FI7
sUlFM1xs/WoKmt06HtY46xVzO66GJJw1r0eZrRuMsN7sDq892tGKA/3M+QoMgRq5iAfibOFkcZMH
mANUcMKCncUEQWyGarxKAr2Rpou1aZDBKySaM+K9/xpqMzo2mA9QFNVpJBo8EBU6edrUrIwKbEXE
VujgJInkOZ06DlO/G5QfbDGjhJSyCSwQtvcrxEC2amSb7xCQUDd8szqV0nrxcnEIWL07Lv+0itV8
Ha2WW+tiFwcTBFoous3Yfva0Fq+IXlTHVji/qAz3P2IfrMAwTps8jrtLhTqzVkGSnas2OretTrls
yawMXvlu4FhfRj9gQ4hOW2OCD5zgLDtNEOAgeXGJc9KumUHMbdo56hW+EKNRcy/D6VmjYO4cU71M
+OduhtHvhaTQi5sP8OHFY8HzgP7wsZ93CQYZ9oZ+szX53YVjYlEaolOIe/1edeVb0tHuyG5D3kbb
xFhbV8d6kc8RyL2I2spknk5oBPXi5a3wEUNkmPPg2+KcsCa8RRiiURkzUe7yzHcKEkYDlHcomjb1
Wccpz/4lJIVsAzBXHIitdGp/S7PqpQvgsxcwjC5D3TjrjFoerJvJylF9s6WoGgO0RaWrfuu81Dl3
remcK9eTK6sasq0MAuOUZ8Rd4iw89NS+EoGSxdZZ7Ca4X1ZtjdZI8x+197P7E4kR65DA7BKWhlpN
c3czGphCtgvur936I07zevCACavBeFIWBw2F9ARkvqiMDhpNfh9y3wSB5VcvoDxegp5VLpQIGtRb
GT0Klp6O3Xz1PLJqG2eW4YzDvTL4ceFvyZ3gAYdSiLvn0oinN/3im6nDkGcY6CdeLoiBW8xzc98w
MctxV7Rh/4A7Vqxz1q9LbSG2SV9Z10C6rPcid97kOTdlRRcxj3CVXgbNYwfzULCNZZduPccGY5mF
5SEcK0TsEZ+O3RcnykX2tPehBiTvnNEiCKbeeHK5zQ1jo9ZWg4ofCXUxMAbuiNtfQ+Twk+6qvwRm
xXYezRuQJHXK5T1HZNkVgn1OigpWMwAyVwbrKnNftUdrtYjb/F4sTQG0M6dYxV5AQVarCFcKEAdW
PmUaEtnsa2KcU1XvK2SupWF5RfN7umt081KFgb0fFGbk2nQga7dTtsEOi4/WHl6AXRtOvCpY+p5a
wziyQ3Qx1+pscTDaD7ekzGcJ+CvdPD0iZMUgQU00CnHB5m7PYdwnT1DWZ2p/oIDUeoVCbr3M3keD
H4OPi7kHwUlAHxC0jfOQstOAiMUEvcwr9NOckgdn+PykhZhWSsbPeeiPwh7knfWoupMuk3dZWe+4
kILdfrB/5ENQXVO7QaJBAqhFXG/ptGQDZufRRsGnoqaq+VJt1MGxsZN9r5EdGlkSlVB9ciwsXRzc
wKY6PjP3ZtSEq6GNHpEY5z2FbTfOVDsF/BasefssFxapbzm4S2BnoM0irsiUzTsy2r4H4LgdK5/n
teXnWAqNj8jBgkTj99JkD4sZvv2ausPo6BRo240XQD3hFk1298vhSYy+0uGE9PJjjeZZzyWvHYh8
co8iOWDdwI/Bfi8a0mMbBnIfh9t24ioBm83YuW4y3vo8GnDvYmTiVM4CLjv0tfGAe/4Jfqv8zby/
jdChpqEHxU+/EX8p3frlRMGLPx5dSbOYb5tv4WQQJbITuRowalc5MYHSnm4JcZljgoEimvVwiH33
G47Pra5dEGtu4XFq0i7oHtR8xjDOf2ojfGvJOai9OXoOt7Ga4u+mzWCmMFxx7o72xqT69zGfXyaZ
WMBEtbuh9vKrNkGSePns7BZUqiyEwyGb5VPIMgBMfZrotz625r2Ny5QPYbqe5+o7WdBvaEQE+big
RdofEzQpo/ROdcAuvQcwyU1jPhgjaQPJUnOnKmtdx9g4lPKjPdLw1U8GZx2WYt4PLdBG3nieXwRA
cWm0/4yARK/v1wRV8/rci/LhcPxEj/MAxxrztcJ8Y5PWZGrjQI7phWdGDsBOf7Yy0FsfZVf4DTOO
960JM67joyw652IkqKrxmIFa/WvkFEzYFrtpo3ql/vsPit8PFAIvNPoN/voXP/LPbQ7+MR3Y52ax
ImGh/nhymrjDJ0tIgiiWxQG9K6CaI8bwLzocjEZM0LlyF59EOdMQYT11lTbHciqfI3MsAgLo0GYC
xxK2k7GnDBf51I5hm9OvaRri0+v4FzKbO7xGQa+D5tNV1a+CY9cqned/gJ+Jfg96JTMMHaMzv6V1
eqRdRCPbfk+uV2BH54M/GTdMNV9VMnPBKGcrku4YscVLBvkORpPkMqt3GBs8n0tCa4O9KbXzMcbx
a5Gb54wNmjPpg+FVOyp6MInSbWdHPzpdNOvBpge1TpKYYFL2mXCKo2ae5bqRcMvNsXHb5bQhGPeW
kguDcipYVdvOu9QEKAJfBUdh+cXNWV4u18A15wXegyyffLd6+RrgHbwj7Kp37XLXLoMRlxgorICz
9QGt4p/PuYiZ1ER6UmrGZOSYO36HELPrcOqhjl907XoXuXyJJgSmmgx3Btkr5lh1NiLL2/qaxUQb
Vf45WPc9ozsUHPgpNaazTpgmQQPSFp4/Q4BOySrTlrE1c+ZYm0+ZilV24yST3XJHZDdt+7+1ZuCJ
GXrXncrEbfSVOrSt9zUFyXTI1MKhMhuc/cN+cI3iMg9FsxuTumY9hHaGPYwIKYsVTqnqNvWskRw/
fsHs8WmrsTl6mMhZoyG+JHn1S7SKWDGsgKC1aX9wRb0pJh8LWzhyuqlOKio+DLvo8MP54uDr8ffU
dNfekNPB6om+5BLYOlthetEAwGBCb7ZUcP9VFmUCnPq3jRXgc8js9Jz7CAsR4XMAqCG3AkWNtO+n
X4bjOHBdi57KUehMVEVAQVo8qcMFU7a+jq11RNpwCWkmuE2wGOH56QpEcDIYZp0C6FXxsZP//ns0
1wP580n5X0Vb+Kf/voTChLqbpc1GeB659dghwlsNT6DeMLX8zyyY+G49W3Wig2ci6uP5v/+Vpfjh
nLaHyDpX8mHhcVl3Zob3I2fDyq3wb+a08ani8NuSeaAvJh04TPmvIAoYPW3OacypO25oixfOds8B
Wsqb8LHlB/672XN5VTZE/y4gO9g1xVdYRrfWIEPp5lQOZUx75RCiOjSwLEIcC7ZHNl/05T7NoQfE
nU08sxPeNqTym4Vjnu5E01pnyo7hIJT0CtlLZgf77rKfcPZZ4du3PCeI69K9sY9yRIOkCV6gQvgv
Ao/DVo9IGk5iv8QpQI+K8xM948Qg2VpaJf6D9sJulC6dPFnRnVHeR5cTfZeLeWsRT+FaEPTjZtGt
6St5NDPcNkN0TDkvID1daxTHA/AWnqYl2xGLkpKsLdmJGQYkfyvCyji+BryhPHPtkEvR5FQ3xuFF
LF8Gsnls87FEFdUsjpnVfjUFsiJtPh6RaCL8GZbXmWcM6KcPl3Tmyo75beg6A9E8tm/UhqiTY6mH
SOt2HzQAsh0+93TMPzwTLBgsqcOQ0U9BCtTnkdLJlQIOsUHICdkhBtgV8apv2JPt6Wsnf9d690Jj
nakIcq3cLDZ2mc2lCfHgBsllTOyZXhFFbQjMwn5ECcM2rW/jYKwUpWdHm9MFCFYuPZR62xz6J6hV
It7uM4M9dEeawSQpbAAOMjhanXv0Wn9XGUMOd9dRT2VhxWGBzIjvG/hoZbw3fhKJavYhio+q8PYx
BvWIqNp4d4kOnvnd30fNycRZGqtozf2pqmFfEBq/BJLy9QyzfIoXMXTxDbLXIjMX8IuVvX8Y5XAA
leZtkxTpyo3+4mUyd2rC6ZnHOr7bJj7w2MQL0/yCqu+/5F6ZvaZyJAsmIySE5Y85C6zTGHH2caMC
6iIFPPUEqg1hPIdzgFtVmzX8B+t3VwT5wW/EhCOmW1wo6ZIUL8gO+9ti9MLdZBpfwLi31YQvx4gq
ooc1ebWyI0M4c4MNfesjmkL8d3bfHqzJeZFujLVPJuOhQ7e1C5LiSQVsK6R3gyLBYpMIezMxAly9
4bczWMkpscfgBBL7IHxOVInp/o+j81qyE9mC6BcRUXh4Pd63V7f0QsiMsAUUUBTw9bPQw9XVxERo
WudgaufOXJlcucjnc0bktZ1BRK9O9viCByu+/Ptd39SvIgyDA1yOdIM4M4KCBR7pRD1MF/c1Dimo
kBi32JWzgKmUMxyaFgOcUzZ76pvLV1mPAKiQXZVV/pBibJ/HFERuHVfUmmX974pT/2luZYqnjsM+
Y9tc7sOo/Ri0/R/dCc1Lk1TxVfr1RxY7I7K7+FM0fcKzuyxfypD3nOKzxs04kavBf4b6eOpbpH6W
Gj6wXFCIbbg3Gopgm6tzHKcErKec73cpcEK6XMjxhFhXRbzyiojERBBeSNaEG2WYhvwOqMcy45MD
z09MCgzbznETdx9bnnotQOkCiSTI3P1SrmdI8FryxSK5LOv0XWC523VSEQHCU0q6PiLsWMlrVDTy
dR08qSxmEjPOpfaRNZ2s715Jq12XHKMv+clkG9k+3OAx+gpjzwYCuW77nX29ZtiVPZwDxSGDp3xy
6yyOWgsTYOeL7q3Xfnvw58DbBNFExUdMHKyggPPm9PZlCtQNcdEFdNI55KPtc0je6kJL9m4Bv3il
w/mvSu3+CkjC3iTNfyPX0hNB73FLazlezvDMwl2fR1P3u2IpCIGwg/NsGrfctLEuYzfcO2aaTQDI
/UCmQzIF2hmCubVLMIrQZZE0m1y2MR0YuHmh0uBc1ylIga8oE+XrMGrojF38h8qIa9zW+sIsUgKa
5mwcNMXbUozuyWsLiqSY6tKSTTWOJ3n0WmLwWZZ7T6vak9jF7zpKgLTwtCe5KWPsVvGjj/3klnTF
d9QScddxxGQbRXh4ItQuxS9g+bf4DLtTMerD4tbetRPxW4Gt9FKH7Tet3FNInOXg67DdOSSDqZbo
7dUKHqMzkyYIuOuKKvukqbnewer5aJTsLxifccU7wyWtn3y8nM5SvFgGDDEIgo0/2OFb7KPqMnG9
BTXGkFCHwT4Y25MVC3WaYnVswiB9xBR5MG+R5mIBvJt4mm69Npz2TkFTQ6XJl0D+FDeruzIVPOMb
029jlO61nHlWC84vefTwaiRJjvOAoLF+rMA9sbWmfc1L6EEqkC66pfmb00mxRTDs9wFzlVLDp2Wq
+CaXmuglUWJYfl6ztQ1R3zLp6Uch0uin7s7OhvISuV52nLvxo179tXUUcxQLSEBNrcRVkLgzeZ8l
eXZYVEVR7XHQu7N4ms4jopTXG3k0dfuWSNIkY51jEqJbxFMxjmNjvSaRecUFlZ3o48ZRYOOXnTqO
+oVLKwkz4JNoe3EWovII3jXRPRuL61Br3ksk26/KDezt7GKQdJqu3ckJbodWl99yIvfk0DTwD+WE
ekHzn00z+nhBYIQRQogztR08WgMTY90ouFHNAZmMGowhSrZkWgp4pqq+zkY8VYSAj0MoHk2KdTmJ
GCTc3l++CPU0G7YVxaYJfWffCaB/i/kdlo54RBMvpkH76tAq+TqKbjl5NX9lXRIGq6lqXDoX+10R
/CFDT1nN4Ih9OuovTn3jqUdOvYXU8mW9R5UGl4+sva+gjF54h3M8BJDwnAu+9cF8E66JXqJOHYOo
woCbln8qS+aHJcSkTu65ywSb39ncQ6vsNsp2HoDTnaObCeejru58FTWl5ON/juM++zSWb2nem3ZL
FM5XO5qAtavovzRAOjY1oEffsluArdVPTcz91DjhM/TOdsdMzuywNFDOOXbFXe1flW3860x7X6Kb
PXkbyrgUV6iNVrnluPpAsngEQDn2CUTVG44lRFul5M4h73btAiH484qUHpkyv/3bpAbe8tK2M3HO
qnqVuaHye66zu8Wb87DUxX/2IuNdGyClS038v11LxQIy66uRMo/nV+wjez6UbdxCcAKUwQXfhG+Z
NOVpGpKnylUNByI//4wwSJ+kJeQ2oQGlNoN1oH9gOSJTPrNOCk5iKiAU4GvymuZaOW3IHhifeFPw
iinpmS9BUp2TJBfvZeatyaJfXVIHJ06T836iVBTjY+3RnPCUZTo6Bz1kAh0yz/ijj1861/NVNNNa
W44NIMW+nLjuMxhl65JxvIexGU5kbP3yJYldvQUQTPgVXb8KGEq6mIVMisvq1sk+vU0jr8Q55GyM
q/9sBkI0bTmzvgnR8/PiJ5Zlyn4tglwANSAmfHTJ6O1wK++WPghOPAN/YOtgIRjNzT4rX9osaJ8d
Ak7kwq1xmxY7TziQyvpiudHZ03cGUnKp4ycntV+xIuuzr7/13RDfiKPQXfCc4TR9Tmr11s1o/ZE/
/ZpqeFEqcn9Shz6cc6NaQkooczrkAdiVYKICu37xvPG2qGM38GX0QW3x6gzZM4ZQdrGVsla589T7
Pv/rzURnFT1B1UGYcCuKipmktp7bPlhOfjkCGosl2mdWdLvWZO+d19F75f2K6iq/DpoEireg0miX
rhgRim/WGI3nqqBBLwoX+YbWcHL4m10pGXgz1JZ62oq+lxVQozz4kyWURE21c4XHNX9M/SEg4xLz
wH3hRKZgMRc4B1G8gKbYf8eAKk0PkO6mVBjRI5n+JslMGnvCyDBldx+J/jrPVXUMOkBRMszK279f
jOEL8lHTN0N3qDAcvkQ2hjrwzOLmtjXpm0y8LViV98gN4a1bsV2YRcNbosePFrwo3S0sIGTHY5vy
2Yo/4m6L6I06QO+5lMkVNsJC25YYd24B03TuayCMHjaBwTrhS4xAizHVR91u0ipEhsmeQn/hPISf
ZFvXawVER7KWlrgTno4FT0d5myq8AQw7dJ66jwaj2FG6NCMZVpJX3CE86ixGcMgAFJReS5/g71Tb
p3WlSe2BYlWuDIFkPF3SYLdcOlwEwJQdyTK4G0kD9Fl+YYKIT1FMr8Wg0eUHl6Roo4rbpNDwujpX
uzFqcFlheALDtG7DnEpeimzA0zlvSqtNN1RmfEEVzl+xan1OBVIykhr+ynBlp2UCZbn4iqZeXNVa
L2i5FI6mZakOwFiZlUgYseN6Etmr7DlqRc7gbYp+gBxURx+LT3asnEpMZ/U7pte3Fq6ew6jKyit4
7kBdRWpgWxHi1bYdKnoF2PBkCHERtjyLNUUYfWO/ZVn0Kb2QRrbU/WhjqPS0nGFApjCYo/CGYbAd
ihvPtvkPLbO4Dcnf11sczT5RDB2xJMBymZvmkLVBsUHMpHBmLK8DNowNge01qxaF9NF5896yUwwD
nfvCOY1QLRSQdGem7L++xv5EtttMeXqwxgx9EiczF920jWoKOMeerReP0/9mNV3XfSZz2VuDCJ5Y
0S8G4gP9PR1abU7oXrWXXL9lMK4wQgMdyjN5zgmy2zHiYjnhjCtT1F/BO33yYnGTa29YpyTCqUW7
VTsGj4Wt34sQHgZhXSf4Uu3nkuXUobZjezdQKTbObOqwL++gYe1gkjTXSdsJXlSKRgTyOMGV6rZ2
4s4hWqEKg8/BSi4LntmXGK1in0LGO4RK7GzVXGG2jds5bdtLq8vXxnjw5zkpTkNkjmObvk9DCsGU
MNe76/dAbjzw65VmgGNeY9PaYHlY7b3x4P2XJI3/YqUivBGqsCnSoHGsDGC9iwZvlk0U1s/Kbq/c
VuwJWuHicop6V1g01zF9xxtP2AUtUb9mRyW3PpBn+gSXWzAL+3k9H6Gx/wTBrghO2vZ+CeA9jRVR
Xdtz7lHermuDPDsuCy8Mw3wCDNN5oQmrpsecfzR485ZUJw9czQSLJq4ThtU/BY9gajuc7w5ndRI5
UBHy7IHkWD7mIUI2iG3rINPF7OlBESRN5FtqGEJCHCavbm89UlP/LJaa3KgkWQOT5hhzy+/D0cNs
jupMI5r5dKwhfFQcWI7kTnnzVPyc0XR2x3gmLMZDwVB/66u6PXPWiQCK1Zj2ZgQATvzF1RUaODa7
TtqqxNHv0uZH/g5Odjo7vajoBCBfOkbbIGqK64iTJ89F8cossFGDz4M1gjKW5jW8NnwFsC6m7WgA
2pRg3IsxT++UU0lVXWIyInfl4dwv9UtTW2DXqDLhkVy/iTxXxznLxCmjqSpvxSs7Yb4QQ4O26YAY
OF3xkDN4n3Bpr0oLNHOffbiiD2yjWcu3C8h1dp6onEwpnDscFg7sNHgV0zUqYHaHU3BAOUlYNhka
LJwhfolrG4G8wEkM2pBAILr6tgnm+FiQU1JG6JM7UULjAIoeHbbiWc0eWHAK5S50iFIJylxcQCJp
OLmMM6x1ypaJAU0u5jieJs6PcAnsQxqK8O7Bk9vplTzl1D+a0adrz8fWiL1elwvmKkuU99gXmzzs
/fc6+PKw7VzTDAMWLhPnyQrKly5a7I+Uv2TKUvfaleuDCAzbJ+8Q9FF5EnHwq8+dc5pI/+4ltn1A
FPsXkB6eNOMADjMr2XkO1Gw31Mur378CPB92EkMzXzyZXxX0NPFgF8k7vs1u5m6x1LSumxdmkA7q
UKgkMYzQpdOm4iVK3Uyq6u/9SNx/7DRT7ALTImwh9YE73EHNuQyZnuC5/GIS+Du4JfEnjEQQK2K8
4qN1KubfSwvrOwZHuzdT85PyVdQolSly+mWKockHhehwqo/CNN50agmPWKDeBo1WHSfV8xA37qkd
8WLjorRYjizdLu4T9aCoDiMj0D8iUz2KfrpTZUroNGXhIhzMF5mcN85s4/5hJsP7AhxBNOZQy4qi
wMH6EdtAHMOR1S6v4mgTcJQ+2r55po2sOtJdBloeE26sjUM5fENHQhF/sXol0+g/rJCMWE8/sIlx
8M7RjZa16dHZP/1y0k81MSkscDFrFlrQUMmeqen7mVWKg1M57PRcrDXsIfGY6CkHGUBIp7H2QslT
QnDiKKOhoKIk7X9Mf+EDHoxbiu8z+R8K69zznOOSsaX+cIneblFU1rhYco9DFghIotHVrr33yMJ8
o83inx2WMeRQq4hjHHvSWrM1rnWI7AN6C5t/jxGMFgLXIftNdhXHh3pjHR6zbIj4/AbB4natodQt
5/EOfxwUmFCw/yKd8oyBYLkuFFEuLkXSuvxR0sF6AqvrPnqSjcQAPuhA/0xGAD8VLsLrhHKPeGsY
dDF+6cmjX8CaWUNFTk7Jaom2G1Vya1W1OKROjQcNMmSc4U8urL1xl/Rnnv1UlfsV2o652ON8qlk/
gwT9K5jZ7h1SXB6FzAwlJYt44ffUkQIUMEQsYrhz2BcCnB2nEl8Kprbq56inv9wf03kOzBOOSRb4
Nj4nwkoABHsfe0Cqr5Xv3JO5rg7l3PkbizTXWzr459nC+zUX73ZLm1syR6DHQiohi5ZzCewcKuTJ
oHQQDDMft+0aj/4XWpomjwx7jxPOT7HzIzfwTPWtaFtieXjqhsU9N1n+IQr/Pe7r6ir8CImw6vCG
IiJiiwJolFpYo8mxXolotVvLaz9qyeStczowKaz2N2Nk0qcxl9kTIKKAAu2JNYPFriBiEtSAzO+D
HD8TM9DzLvRM5eRCvYJk75G0DXlXmHXTbLwtRjEWpFPXXuxKtBd3/QWsBmgEi/9wFP9ZRpdqyrYA
kwXhrdHJNiOFTlVx+uKx9ecjW/rdkJdvBdp+jVv6sjQuBLBKDy9OMZ9wqvR8UiNxpSqkX6j81XGy
YaXTb8Gmi0OFRz+Y7fH8T7r0Vv0ylnQydio+wTLwLox69QGSxg9fsmYgH0SjouPl91xn6WG2b8j+
7Sbq+uKuc9YBLEv44f2+e1GyHE8BrRBK6gcR15agCEYq6bDwwqgMd81NK75tB5mZHeTYYS7wHY4w
rtv/qDzf3f/rCYbem6NhpO/U7X62tBIf5xDjv82NuelXDrfO3F9zMBQb1D15oAN8avs3pFWMRsoF
+Tn0/EdxS/PWtTv8nj+bGnm50iAmKaE2r0aPel8Qiu79ut4gAI1PkW+95YIHcANocWd6QI+m3CvN
UzqDW3bhZfgjHQmpm7vIEvlEBV/31BdwKhxnZGmb+0+D76KxN8Elw8nHOGf/wrHUYYvV6RO0MYKH
eXFvS/LmvU1qHUKsPGJ0jfmuSmo6Y/O2ZDE64vrHdOHf0eZsnqpQMxRyvurpeBzbgUnHjugbqjic
lLJ8lgGWhWBNzKU6tG6sPL+FLTYWGPdPo/K7S4fdgoSofZigJ18DNL9tjN8M0gJZPEMG2O3S7oQb
HkL8aor897tZ8yqsgen/s4xZdK+fax5W3C3BcVgogbYELVZOVlLHjqeCd70fsV8LflljMh8i1bec
dbnCYYYDCGYxMFVzdxwzNuzz3J5w4x3dwbWZ+gClmHbWzDospzDHuzz1t6oICCx29SpWksUg2wlX
LKzNvhZY/VJ47Zd/v7RxZu/dcPnd+NXbzMHrYQHVxA+Etp4V5R94tCyVgK275VqturgpM878ngY2
DreoO6NItOcpLupzFxFMo8rE9aU4VQYuCpfks79S0P/9IjrKQzf/fgtYFhG0F2y4y+QLMiG2OOGc
JgV3T7KX2hjS2Luya9fS31QcHYn0BgEqJmsks52Xpi++Oz9hHH1J4SIdSYKyHRLgs9MI08oq1BVL
pC6ktGBY9Vwtc1vfk1o8UxTKDT8Tpsds1GN5kXxoiUtXKtTRzULq0QNeMdlB/kZooD3FcfeL49hL
HhVHGTu3eeyYZEVJ4XRmvgVwNKJFRrvYj5GY6G4ddf3T46PjksIhE1pX6aUPG+v3LnLMBiChPtpE
ITeBKfW1w0d49dbfhXkNv1Nap3B1Wf7zW3YRj+1MktdYXVDHoGdTMfUovb3tRLuiMEebcMojjdPv
QgNnpurttOjkj+nD5/V/Y4groqHFDKAd8ovFyWFSz10xpyh8bLNGJ7tNq7uNcSAjJcROKuWjwwNg
NLa0oaq3tP0di5aXrojDKx7Q32MxW4cu5XmEkMbBu7H5d/OL21+19OiY9REGh5Ei64TV1bLQZJXk
4HrWXxJUtSOJhStRg4m1wBLtZIbEiqDBwZN6+aXsg/McdQHPZRwbaZjZD46/GPgVTPPWIEWUefmx
JAFBnJ4Gs7RU05mdO0GjQt9YDQDfyGCaN9hX0pbA42DnF/YIZmvTzQJVAg2vuBGDeXdcqF9lM/c7
e07uoPq+RkKB5wWGoFo+/cYcB7ojDoCdafGUfX2rZbw+L+Z35Ex5I+kzvGQ2m9yRRndeJxjz8BHh
A6NQM+B1jwy79/ELYiuCF1P1OLzy8cKtW5yNCxFESQDGYYYtjtA4W/n15q8ZaJS8BilHPoSjc84y
Hq0j6neVgPIZDYBdy4obqKwxImAS6Oqz7DiL47d4IliD4oWIih7Fqs6p2B1H1WdcpQxjqbhjX3hv
CpxHqQWgR1td8G4Czhp9tCRcWWG19bvgyUyah3uL5Tga7tNypz05PriK+az6lhSDuXi5w/Z9RX4m
3i9X8Nonx/NzQCDahmvLKbZd+J+zXT7lcXptB8XCerLdUzkt9ELWcCeyMfkSc/TqufifUY8Jhhbz
DweEwV4HHsNQ0oJDn6uvwTiwbXxEf/ybEytmlxxWDLPKr8HCKOmfeyeb7mBn0VxzFLAMGtIWDhZ3
J/6Iw0xlRGF18ynzy+YCcI0Eu+hZOhMWPLQNfaGgroIcZ5GGl75zEg8VGvVOtOhFnWZ97qC77NWI
JBCONJ+0bnSZHfNf0zAbevHBc0Fk4sbYI5SRWLKJXeRLF2J6ohQpK79iolYHZ1mfZfH8YHE5Xuig
2PEliMtkYBXhyThBJ/AgIqftuZfeJVz/KSJ/dFLe9IgCXtVTENTrIe0MvMy8LMzGm0HhN8T3dZjD
vF02x9BIkMBZdpLrbabipd7SFU/PE80KT4DLgBS4HWkm9l28uh6TbXgm8KJfjjTLPC2hxlimFF54
8jDnvuEKU2HLn95hOKqWc2I3THQWjPPIGcONUxUPx6IsSbdYdj17JF8f148AqAqGaoZEAKS3dswt
6suz/ETtyGc312/cU1+cH+yXnoMrLbL3NvP/tA7H0BUTFFh5/2QsYc7xqN/h3TebYcahbisSPSKk
iomVRpWnQJWL7CA61d2Hsf/GKhs7BlkfNp8JafqRg56361s+pMnlXJsGX3qBQ5MRluDszOFjtt8m
q2MaRuZ4wddFl66fsLu2J6H3SZX90ZJ02ujzvrTNezhT2xb7rj4i4KRgzaPhBZPAvrDVSBvIUpD2
zcLjYo1vRZBeCgYFjmLZe+pEvNgy9RVk2CQdYBsFy5Sm3wknU6wz6H7+zEZYeCLdTAaHNvff3HB3
VpyIHmb4Lt2EcCVms63Usc9H7VNwApPeTouCGYt6kgF+5VFPzn/jJMfDvPqxSyLw+8wXKTgrLAOe
xosuebyHBTmqITsY6P7bquFHF13zowjtZiMtElRK6HzLF2m/RwMgVioLzotuxzcxkytKqqbfLLEG
QUwhBOI+MMsTD+T5tqQv7NWvqXa/ljzPDpORCYyw/UARLsAYprhRtA+nsQOEmNE9YqP/T/r2XYCT
Be/hBtC07eAK+Ah1k8ch7m9eD6ALunk3jlVzLwbYybPvluzLfyeI4w/BD+QL0keN54L+SrGSl1n3
4YiR1OkovyEhLwNYLI9AKV4rwgJRHUYwnJ1T2pCZTMI4ZliMrlMOi3VmGUCtH8axug2tTWVFZo8f
OyVNZk8A81f3FvRYh1lrNw7gK49lNLYXcPBlnB5ndikY24Zv1IuyvZBURYqcU1miuTa79nPwxDN/
SWuPcR4elGvdpRx+BvD3Dl5Rpds8T+y9sEBAFX5rdt2sTpAWFQKHro4LR1QsVD7xs/RSDxFf57iy
QGzGZQokvkKKt7fsvf8uMv3meCNHYsr8Mi7tm8a2w99x2fcm++61rQsQsjlmw/jTlWQHrJyhWjb6
e7b05phq37v2dXDoB/Vqpdhw5j5/pBP29jhEtRXez7qvv9u9ecSdPBNWdB7pEHOVJ2TIxv6/paDw
wcsqEJ08tNjagb4WaDPUK3Qt7efADDjGrVmxxJd3adxs27RADSGubDA+ToEh0W2HX9YK7EsxSmzH
OF4b7cFcYpA6uXm2bDDqWhcLHMS+CwtgAHlzy62lOlQSWbACgm01JP11tKK74FKDvQyeqEAszoMP
LEtSGLhxfBtD10qXscEkHk3ZvysViF1Jbzjxr5WYP0bquYnar9LGc1GICQtCQP24wMUJI/bHuNbN
KpgJB2BzICJXgHBe2SQTuavoIpTQN4dqG6QxD8SR+0jUeFstOVYHOISYcJL6DJKdxzf00qaj24M5
YCeJnm0rkPi8nJjjgrG0OHBA3O0LfaejAF+iwHkixA17To2tMshIZZoDOzokAd3aG4/XGPU2NM6s
+gt2D26c0qDCCv+Irk4kQIx3oHruJcQwuhJPY9RdjBis3Du6pHuyP61Vf1eVXK59mSC5NLS5+nO/
n5LeX1enUF0N05NtcHrm6RPHuvC9/1ASal1M0UFptHlOMWtyQBfUpZcSxJ3QGF9iWu9djIc6Dl9c
Ddxk8EEyqsQ2uDYuWDU4UZf+T4int5HjBvLUcCCpYsjEZX+FkH8JrE34cZbXpuo9SCkOmHZ6LojY
l+Jh82C1doXCBF+WzleSCGfbutO3UgNxmQvqIJzoT930PxbQgNvMIyLGJLn1yVps3aSMAMxOu6qD
nGglE6fMvaxNwflA0sWaM+UEvBPbANUGWWqFBVFCX/lTfYC6dUIikAdylFzuPRNVGuutGccfcrLI
PbDI3eUaaDlVFUNbfo8Mf2QZ3+va+wUi2X3uJx1dZc9gkYXNdgioKKBd5bnVw0faUt06lH9d9+u1
nTAVp0H4jFyaroLnFXEKfDMspVnS/DMUFP4ME54kkuer12fl/1RnqCTzK9/mt5gYP7H9CstMz3or
hDbvzM+MsuUO04i11dE3jFE2Xr0Ar11ruCImpJgg9w9L8QlhGT3Sm39FBf1o/37BPiOZ95qr3RXF
OQmm3bi+RfKCQlNPsDjPO8F2tYOa7nx4Pm/pJJcvKjYlihszS15jBlAxjkA5jiyj+nTYTT3o2NDT
0xHtFwfgSLp5ptc28/r2qAO1bbxin7n8/Ry/yzjK6OyNSoUYLXLT/PtO85pHajjN28jqR5ZfTXk2
irFlwhZsMLHTsEPCtQJO3HX63aLoIc24zENRki5MeL3YhVKHFD7jdiRDZ8XkyVKO5pWmCK0p5C+/
Hr4bRVJZASG8l7xDlin8MRZ0X7gaf5pfJwRZ43jPegLUp2BOA6Bte3tqcmXfWntGrXzfNvYpF9P6
TIQLkivM+0S05wUYFVLbocxz1rEWPZ1ZyY9TT/NvOZAhVV51qdwu2dhdhOkCbiaK6ry3WxbgSzx9
Y5lCx2rB50NcpOWZQfQSkGwQ29upx5dRQTaGQ3UEuiSBwwMNNnVnn7hQzKFxE0o7gsUhzKQQJPg3
N+Dlv7g5XucZekvQ/6rjQcGDktzF0YJnDnYyS4k9pBmxwXzyaVI+XXxuxAb4VIDbpE+68ZtDSbb8
2EaQ3XiFfySY/q5AX7AX2wN3LdaocpeN4Qfy/mGuOUIEAsoQTCpGDA68VR/uJbg3nGmszy2cTP4P
IHPc/P4XQCznE5DxHc7mky0I/daL9WfmWZXHWHn4sM3GiRe5sUt065wFNN1lgLoEi2/BHyVIIElS
4o3fPwXRgrycOH/niBBCm6mzO/QKPNFobbw4f6gAw0nMNmduWNSVEg8qsNR60/q7GiGsNT8Hi3B0
mKUxiXU3Z+OZfC0T6ebWct5H2sGO7BbCQFqv8G6xM4UvFbLxFqkzw/Ipb/i2/0QaNxorl5dM9/6X
KHJ6vjXJAibwCr7UQqah+U2IrXquEqBRlWvvzNI1W5OnDj1p97qwVtU1Q/IeomWXlmwGClXQ+1ey
I0KdCkdy0L7NS6avBiiQ3Lf8hHnHgtRI1DK7qU9Dz5Tlc89uFosDL+mDySfBllP68Jha75fVZNSc
JpKKRZPjlbHaDWkA3EYxhsMWLxLim/XBHUYzK5D2MH4AJLXvVG5sgoJG8zJUV5nRsozphv4HSeUf
hpJ9gskYwhoPWCRK3P5o7nJy+Uq9XWD8X6oF/27bUH7sWt5sP2vv7RiVO+l+jB1vHPbOIOjgaPEU
nbeOEN1pcWcS6PF8C0xXnkY3Z/VWqRBLO0Ql/l94njigKx/SJv7udOWlKxgydaOzfawhNSg+eWPR
7q16zPpGvXmvrUVZL60rLLwCSot5c19yOAfXdq05L6fimNo88q1kHrdwmfU+X3DrZJ1HZwQimOwU
x47VC9Nh9eBlTfwswMda6fTLdruzXRp2CMtyijR+a5+Rvi15Qoap9y0HfNbkDdUAmEeOuqt4qZA8
56UamZ1oCrJVafylSKzlJKstp3YxCtDu2EKiOFkBol2E3ebkEbFkseNTHRnTfIZCQKkP42pTkaGt
vROvLrgd4Ppn8jNM9/dBteEdlb491jF3grDaF0fwsTnAlwGvBC18rPzHkK/g8Uh8sq2gmpGoHZ08
TnREgw9pbrLg+pkC4Ka9vNH1to9NvnxAxLmF3HBHjuiUMtE534L8CcXVcht5qWOo2CT+YSpU5SGl
QiaZB7aVtD588018ywx+LwLDYVFTqjgG3+mkcrZJIYiB6DXXitHQSSqKwf14H2YO5tjxPISKTRZ9
ZREPiz2lLzq2WUeY6lbk+X+B7xC5Cqp7Rw/hriVpvxWORTyzbQQv7eRGPJFD1Gy3hybbRoaDaQv7
8WwC7zSQm28KWG94fftTG4YpAYf0mRr2mpgsvBKCUlsLv/pVV9bvQrEgUdgONhzE2U/a/ksmO0Ax
Od7NhFk6Vre5ce1tpIDTuw0PtmJp1bHtZl7f7jTeQ9vDB58mp8IDOuvzCHAKmHfZYIDUsWqQngve
rF7yF21YOwc0zZINA1rICYb6wbH9YVazUUwgtdQJAXUaXg/e4lOwUJ9sR4W7KrOIMBrYdLDc/jWk
mjAeCdTzYrdsSYKszeRGuJHCWJmqp6BhBeCqm1MwmRirJANZU+89hb/bEsA0IPCN9jjr40xajnYG
CDKG+sLJiRzALJJfdkIgkkZdzNTD1EFTii7sej8YtKtTTPKRbSUyTocmoTuDA8Av7E+cg83BONbP
qGv9Ez5oIKV0U6ItG6pQEJowokn8iIhPg6v/lm12dicG8RBoEEei73jOxMPHqLLpyp7KkbJ+kMg4
gYUNuERccWRVTaQqVQ+yoxfqgG62DJcXZ6gvcwQ5M1esNgP0cS7fGdWWJuvJxRVp43c/peFwknPw
U3r8fN40Hbg1nhrqzOVSzF/FpI4a12YryQ1kcqKttQWtxwvju1UsX1XK0ctRzDjLSEDFz5wemajK
9wX0AVYv9TbtEHnLMUMVa3znamWaRlAGkKaEGaSyuNymiBGZ9t7d5Xe1CHo1iCoYQfinLQzKbTDv
nNGGufzeeYkGREbrqIUEcxmG6ojAQw3XVHHJDe/5GgUstXcWtkHCFU2HHfHHULbsxZrusOAm6bUT
X1MLD4XdLJcZWwpC92mRg9nTuAPCNBkOY8L3483cdcLKafVypze3F3+nyTLvRWm/2gI3cxraX752
k20KPm03E9TkdTC4O3e2PHZDAWknLoFaFZ8OSlbsZgbj005fe85EJ2W399yLDD68ugTV10F9KV5o
QsxuQTvos7taPXOcS3h3vQs8UWzfife7CYtkT0QHyS8+yt4G+DTjAIvJEuS7cQ2PLsAhH1DmXZwm
G750eCwJsqaJrf/ZO7PkyJEsy24lJL4bUYBCAQVaKvPD5pmk0Uh35w+ETtIxzzPW0JvotXQvrA8Y
kYOnZGVV/feHm5g5jbQRCn3v3XsuU4lknlgoY2e5zyGspj1emm6DVIRSj9YMi3PyEZXFPJUDPQKS
nIYsTkscw507q5ufNMN8RJuFbWloMT0jo3XtcljppcE23BbWbuzrr8qmZwTWelHVQ3zDx1TQTO0H
v9/bViSYHUN0a/RWYzA9MR1GuqIRD3iUjXEzc1BVuUsjyhurO1nUG2tw0pvdeLDNBaUnW2rm9QAF
uxyZhZocmuZp+ewTqbjyiAy8REOz6SGY7v1xyBdablwbuuNX0ExM4xMYDoBLtqnVM4XLsLFyanQf
Yp0AUwdrx2QyZpm6trwqBrfDQP1o20gtUvLF1srPHxKhA56jJpv1KHg6ULtFff021rClRqS1O7IR
OYkmjnMSeUEiTvA8cUq5QwHz7ivsB5krosd+IHfQ9uJ9PFj3vhfE216U7KMzpmCdWbQnyUeEL6Y6
SlwyTttuWtrWT4mprzs9p8TN8vsYBvGREUtLF/DWo008J65H36CxAiaWYuO0Uu3KzmGYHrqbsQx+
kHeko3/W2mU7UemzM/pSdSBS6L3dxz0bqrTlXaZAYDLB9o97WheF33CVm68eCOmNqSwOCg3JcBhF
5iOT12Y9xWO+13A5QowJOW20cPBDarvYdrSVaWnQdwyyi1xM+2HHAE+LUeHZubX2EKVtjJzYF0Y4
P+yMiWcYyEM3MT5ypQ8QP/5OC53kWtu9GAmbFCbOZxrI9sqxe9Tzb7VJVGHlxpuB3bjjbiV676eA
ucE+wci/CK3nNK7l1SV7Y1EHwtvgZYNdYUHQsaX8ihx1X+lC3yiHsAgChjmSyNyoZXnfREgqhFnj
KjRuaZLkWNoKfhViMx9SDqUpBfhL3AMbFQHB2x269aSld2asIBtMc/t3lGC8IwlxVVzdh9aLIVS2
4TOJsLDnAspnSsEDXLdgjcqqug5h/kwP+kswtKiBKk6nfXrTbXcuUjTGwAAgOKDp1IAsIJSH8B+T
AIPerB89O8k2yoQ3i26c6X4JE6hlmRmTkINHkW8II8phkzj1B7tV53RI5g8ZN4xTFiioNMxljd2e
qrIIkEXq+7YBTV3LadHEzw3dePCd9SY042anad5rZTrREjQAwkmJS6tAvbB2+i8jwYxLmqpiHTj0
sb3ipvea8yUZZ2o4TDbWe8YoBTqT1UiES9XpTCFEfNSwYNNa0c6yHa0js0bjGGfaPnMzUroHpEWe
kj9MjG+X2sKDyFcovpmNdTBxHK2C8JwJyqK+gtuqlSRZ9tSPeKy+idSPnjkRtE2/LxPX/gqMFZeg
FTCRkh9IMMudX1feXVclX2JqWRdZGZ9ggB+B4+sINBoJBpFvrS/viYGjB6Cmfmdo7Ws8QQvrwVyz
Rambc0oYyrklXGRJ0Y99Z6LfXmfWzcnJRZgIP2vc4H7KZxZLC36hqyk9McCTlATNKc/irRi9uyFO
5BdXBbt+zp1xCawZKzh6FQNeblp00lOZIWgA0d+ZdbCxurvEgvmsZxiFkLzPWl3kt05owjDemokJ
DaogFU8oEEtFKyC8OOgxS7Ko9dRm7F1ioIwS5M0BGzLXR5RboK21GSsYYV8stIn+zlTFGk3W7r7K
xCGNiBg2WrD+BJH53Bm8ctLTagV7hdu91nFLEqe3Rh5lbN3K/94TKVpV9BnRz2te1V6m3H2SaPqZ
fqELUHKgBRRR8JsZUZ46nmM5nnsWRzTLpLAR+VMRJlOGzUroGKychkWH0+Nou2oRtlW6GkVVHBEJ
pyHweUsUO0DB4XMEDDByMeoxbNLuKHJwnUEyd+h3MVR2TyjBKQBljty6qmi799q3AKvcoqDDsHHC
GwkFaPQa8wkSDthW1UOkMGk+ZNbVnH2hqqNbh9s7pp3qlquSWNlC1cWhKcKtR3LRxlXqgTzRZKkx
FVsyuqDlYHAe0Adk+Bp1uB9wcIThuQwMdbaL8l4vacjYE/sygPOEoiPtpw8JcIdAyj2iGT7BxA/W
zkjCcs7gGgiHntAUwolv4+ndIWZDhTIcmP0TXRBb08y+D1GrldQwCIc7RydqFCYRb2m8GreUh1Bw
5wtFeCW1/Xx1rMxsWmq07iP20zsv77LDMI6QzYP4Bp0nPcHsuSI6txFvfLJ6gA37SVw+Ul95h9TV
EElW3xSxQBD07XoXC2wm4Iu2QGPijZrGHwPj34tulv0ex+tTqJCA5LaBeIJZdY9FuwsbWj1AlWkl
WXjJ8FmNx2jkpF373bEr0PaZ3htM3n4ZZwHyTPYlO3oqgDOhnWMt2Gqy6Y85smzqCw+wVoJYJgqA
/NB+CpauJ9KVHifFUQ5djHadoTQftbizapQabdEcyOk0f7/IhGEekD4yHP38z8/bQU4gYhBDWJ0H
loFdR+vB0oHdpmw0R3wyO4l7FLV2eMw7Lzx+XhMRyXaieYqGKDyyIYfBMeYNIOCeWptz2cKj1faY
oqdftjC08ZBP9NR7+Npm6TBrSLY6FVKckkeOfAlcrm095BZJShBYFpnNHozOYYMzpstIBgrvSyML
7+3iUQu6bC0JcYa2bp972A+7eqYlaSrmSzI4B2EJ5hl8vzNHe3RlXF0nSd7gVDT0foSFKLeLdyLX
ZtV+0l6qPEVXM0DdIvqMZaY3yBIgPHjBFCVZGMVEfqAAfFFqEZ3B3ob8OOG5A2ZerTMNdE6onV1v
FoEw7apn+KfFnvKiou+T7VQ7fXZDNqN61EpGwHaKI7nstFniNNw7wDMBivsEZSTExY8cH2pyweZU
fU5Uj/3Upza1dmCexsTKb6nLLKyJo1dmihbm8sG+p/6370e6RJtO19fDGDgMWltSZWcmhNSYZxcA
kwr9zpxSlNxWRGlrFLP/clrGli1udiYI0rKQ92usUJdKsWywrQAcJdCLNHdl0FhfFBMwSH3Rqshg
xHPnhELaH/dlrb2b860JEmYv66Mn5+7dGL/reti8ekH1msUXp6jL7UDU3abV5lXPcgcUhFdowen9
fLKu9fhbpwUEalwS3YVr3o6PeSEbnN3hNzbkGAtdDX18Rfe6ZrHRIHDt7JhlJQpBcRVmdnZtsc+z
pD5maB6FT361CwKNJkBO6FxiwQyFRFfXEWdXklSGfqc3fDfHlD1KEw42U9L81bcGdZtmCeuoj8Zm
qklndSUdBDqjb0CWplss4JMY/vCEzBYZMsJnpmTNKtRMiGppC7MoUl8Ho2b3EqktGccOmKln+jTG
CqxtwWgD1amJjHWhw+FgRiS2UF+u5YivrxThnv3Lg9vhUYsy8x1ZHabuto0fcHrIWWAFrcKwtjFV
4KWUfK6IqkjIhRA8eqm594K7pJusS+rTrFNzHlVuBOTNxCwoYe7KZYMsOIAG/QVXy6kxnHJLU3eR
t0Nz7az0AbZ5s62p9Q8ItqOtkhrQPSqFWOCPbwbc7hCiIUayyRNuyHlhrnR1f9xV0gY1Y806tsFO
Tk0NjWj06p03Qo8o4w7du8j8k529h5SpS7MxyjVTnHkMYNyPmRoXA/rNFUFstDs9s113QQShUrIz
ASODjgN7eDNOH6Dmlio2vbVgDhxpwB7n+lF0p0K793LTv+Md0gnOuwoUOyubvsM69+8br7cvWhUk
qwgX2tLT03pHU2OLoV3wvcLGgWwwuvu8MMaagPOKPn+CNwHBWbH3nAfDRaVpTyEhFEgqOIphdXao
AvBL6Aenbg5uMzjnnKYtMoljgR55wtd1rKMmOPqOx0kBhCNrYb8aLAQa7fDeNqI6EeC3pYmzL+oB
di1BLPQhgXA5ERb9LrL3BnXf2mixDVSEulSDHQDDcfCKwH3ZWSMxS0Opvlmeq92HRbTjhCWuU6Yd
gar0174XE1s8WW1NkshWvgnhBcVYufVcvg4gGVAuoJ9gJEIjrKP2TS3sFYxhhZiush6xy3msTZUY
7ZeK76HsmujWp2fi0qsD7JGFVoGagKCSHZwGMk2q9Y+eGCdQlSI6gbxa5WzSmFVJeBKQqfIwGh88
ySEbsBdM4qF8RvylcdJxuktQSOuOUwTspPkmoi0aOSGSL8Zg72MAJ8p0WuvweU1k07CvnUMhvioW
/HMLutDKQ/Opd2nBPHmaoLcmvfHO7OamSfSqp7JjMUDg1rsSdwy0DVZmxiD7hq72fZ0XhHg0yiLl
hzKbho1/NF2C54bOulZDnP1okeBHIWk9MJuIbUiHb2U5pnduCF54wHzVDNiSMiSttn0jrnehkr5d
k4DnAHUHKhBy9qKXgZE4p6SURTgd2UTiCMqxAHQqeWsK9yuBNkgLNdJ5KuIkgmjBHLEgbzHP3spw
I0iJMYWDvwYG4aZXFhVZ2WdbC2kMXEfgWnoCiWcYvHNvGtUmkjnN+6iKiFnhAmLHsgQDZ0zymDU9
hkRipJCYBU91AbvENcDXoLM6dLXzInLIe2w8zIU54lvP0+oxnvEs49DqS4qieMkp5jjqk3cIZjhO
5FtALkZt14Kap6Bu934fXIomwL9gWuW5DjE39mQcUZdqCLhcfTxFUeAxkWjuxyRXNDJx4moMh86O
6Z0niCd71T5oNDaA7l3qis/aiC0m7V1jc8AaLliUKTtbvAF7sOEPQCRsXN31cADH9CwskEw66Bkx
AQ6MyYaCRlnfUSYva6sOb0q0cAIFw7+MiPNIS0jaJdJCi5N7zsnJPdyKZZfp9SEj+MTSgwayN7MC
38cvU6ZgjSodNNlkVW91VOqbgLEqUcSgOiD5nKyVT+l6hIMFEAtF9LrWIt7N9oHZ5XjEGtacAFIJ
dpFEU2mAEM+JhjLTkD0IqTm/3YTPubJKcEZC9GpT6eg60N9m54n+DP01j+a27t637La3nwGPOPVL
UJv5NXLDbBeqNj7bAUHnZGpsYTbkR89darbZ7ogY21jeGwIWeSAKGFr8xNnp2IBGPBT0KYxG9Kdm
DlZGp51t0BsQoQdK/Kh/XqTqZcBGt1GF6x0/L6ag11g6UOmUnKBX4XfkHP4+r8OvRutF95Y5vDtM
TNFMYi4ch7kn7gdiPaSg2LIurc+aosADYLqNPfOW6Tj3FRqmgRIJ5gv6P9w4Bul0zEZTOuEmGGsL
iXkVsfoSrpAcPy/wiSVHqCGMvD+vfv6n9IcXwEIwCT4xSgCVji7GwaMQ+2CyiSuZb3jzf3/eIWhW
uZMr8sXy0KGROoMLYLgeR2Zjx7FBilOE9i1tkvz4+ZZ+XmMbSfXyeTvzqpR+GxukFtFIikpjrLuM
OJGaQWuI0WrpTHLX1lAMfBCRQF9nrV5Sd99ojL5BQSdqxUl+GAQu7ADb7KrZmxSMFUp15XzVPdEf
OXbYFhfzDz5vqwprUxnz5qdlMRzTGWlVleKkbG3cMUhkY9RZBGm78S7SkWEbY/o0xu6DN8fZjOTW
Meerz0VVnQQcsL1XafU5ZiizJiAtW9KqKy8hmQxWUaTr3MgftApVDI2aEmJPpV4FJcCuiPubU3LF
RcFgMAo98wpz9Cp4OiICcz5TV3+PXi08GB3QtzesCOxTYufAYVgcySMCtCH5GKbioWjqagdlYRzs
bmcBJxsGK9/2FTDz+eNydyipomMy3/3zd9oB1uLy86oZx+aBthrssGw6oMyF/uJ3YqeQ4aVmSK+C
kyS1RHsL4xBgUnDsSk7UxLlqoEi4Ns56fhwdjKRn4ffnRWCLP67pHfasTpVzZ8Q7CMZ3QLiZanvS
5NvKGRxFHD9I6/IaxrAkSDshLkk3x4Ns3vWZSpXYCQI6uvcLovIOKdu2XTCwWQcYsCMkGR+KzFqD
6XqFHgBZJjYtwnwWbtiIddjDDjRoCjJxVvS0TDsPL1MG4yJCCfl3/+eYxOpQuROTXDAmp7YDWsO4
LkgQInhp5pz/dqEqNiwT25e1nSTPdtfTa0rcc686JDHztc+Lcb6JUK8KzeL3/8HejDYLa9+CQv2h
zu1tR58dvePGcvt8L0sz3PD+EMxjh1szq0Dazo+EdGvCaad4H5VT36aZJZQybwcGh3p58fk4VSYP
rW7FR45tEgqR2dQArFFr19o5sdP3wuwA+8+iPTYR/kyLz/Z+96Oq6idRwm0byuS7Psj96N5Qdmsv
k01HiKCtR9sdqU5756224QeaTdh+ie2yQtUXOo904MRKt9tnSBrdMekdeL12WT9kpXFNU8JMZVgH
gGZEt+gC3Ky9jY+xd6vyQBjhtM+srj6qPsasmiT4XPM9uafDZWbcHmytx+1EZWmOSUW42I+OhvXO
mZ1CcNqQ4eeBfuld1HFNnpk0ImW+cc0MRiKrICtgkya7uU0QKo/2TrMRxHlCiVMas38IUQbv/kVc
tQpGsZfg2YLmEPLu9WlypACxtgTeM7DyEn+nuTUok8pbapn+Lfua9tFHmpEq1DswIFt6OIu2QKSL
eRbuezHmWzkED4Zp5qDrOgMdDTqLkccN+96BOSbkItcLF9Qmzn+9jFHYNYDj9N7DizOBS7eT/haT
soKv4VGUY38re+2dvrbD+sSPulkY6TGQX0O02pdVPN50Zwp3TB7I6bXN4caOLSbLPX3zrcjblGUM
nZDS5sHWZxN6lWwzHXCKzyCSMysXVZyHqN0jbYsaTH/I5osWLtNiaLMEzUUwsl9ibKWb1Q+jN+x1
aZDbO4X3Ta3K+9FtiofPCzDWyGCz8e7zVpz5fNk9/crWF9cHEL1tbVvvfhT0LB4pMJ60r2f20c2S
uTqX7qjOn9c+L9hX4rA21P3f/l9nvR5IhT8FEyUeQZAt9UeJxkc5ZxFmL4SNYW6ZD5iyFROrCnGG
JCcmF0G7eU95dMkTbJfCY+BWhkl/FCVXZFEePi8YimBKbssIgH010YOc3SSGbvDWi3abZu+MF8cT
diLaMI7ReQcJVpIpVnBmoYnWjZA4oVA7rooWd1yofYgxsi6BicQIw/peUA2ddB2CdGvj9AOkHpzz
iUacIUukVEXAwFgO1jKef+AMa4qZe8cZBD1q+TgC2Nja+oENfbZyAqKLMzN+BO8GWkqguRH1q8ux
tBpaoit1kzm7rcoa5VjfYiIEeiWd4qC88HvhkjRFHlB/RLvbH7tQfx9UTh9+Gq9xnaGV0brephHO
lKNoCGOx7ara1brNDLp1JB4qgk3GPMgxLEx2cbLI3znJQEp6dZxIXXo3sRTsTjkV+U0F0GVuF35e
BI75x7XPmw0tNAwJurnMUhDn7GOxmikr3xXYkFeuDygYdt7Gs/X3xq21Pb2baEXq32Z0QB0AIHrV
bIzQHlqKdJKLX3/5tz//+7+9Df/T/8jvUQkQsFj/+d+5/cb2GqJq0PzDzT+fw7cqr/Mfzeev/fVu
P//Sn3fr6/pf3uH8uLn94x3m5/HXP8jj/vG8Vq/N60831lkTNuND+1GN14+6TZrPB+cVzPf8r/7w
l4/Pv3Ibi48//foGKKyZ/5oPl/3XP360f//Tr0K3P9+i39+h+e//8cPLa8rvPb4CB6IQ/qiqD+2j
IeatbD+Sf/InPl7r5k+/apb9m+5IaTrkRrpKMij99Zf+4y8/kjqDUd20DBpk1q+/ECLbBH/6Varf
oN0wuLKVwT7fsfgdkiQ+f2T/pixdSQp0cMjcR/z6l7fipw/zbx/uL1mb3uc86ZrXZvMgxe8f+vxa
LYZCjEZ0W2dmBTPYcQU/f3u9Qlbg7sb/kFprBmHWBVtYbHPkc39RffiFx92UdXpSYVMupIldHb/7
YsqDmllWe07HMFriA7EXqtJx4w3lGT7YtCEE5mgb423CGc+0BNKR1XOnVi+Z8Tq008IUDJ+4TAb6
+jZPXtKE2XjuI2JGqj1Y5sofMpzJOgC5cIje20jsqbWfnQDPH5ECUBqddoXubyGr/A5R3LNrQF9B
KvpojMilrHgFWJTA6sH/3hSAS1ETr63pPdFrbWFLOHSdqb7z6B9gtPGOTsnFiwayJonD8yyhrURM
FFnrtgTFGA+8NRfAti8xSCdPvFcBY0uWiDOeVpIHLCSdAR2+fnTeBiaMcN7Ih8UBRtY7yphpRPSF
0OlcDRIEBnJGsDWEGYniOW3fc4apejud6SibC98qvyZF+gIaQ+MEnxneoWlNyNyRdxg7tTECOHJp
E38P7OQdqvqD5fkfqUcoUR9D/wtDNH4gcrjThLNcmfvO+nA80kFnuW1OHp6r3Q2FCSTcidfAd176
0b70CrO4r/0gtBRgknNjvkI4UKtowiQQC3nJmc02kO7PduyzNUckkeaS4qtLyqUsCXvRIAovh94B
sajaVWFYlKQKFqEP8AJHdeqj6m3m3S32IbYiKeu+/11J68HpDnVNYE0Y22CN0oAxmNqzhyT5yDOX
elwkq9BI6bSGP2rPvtRTuq5QspgNkS5pltxT4n/By8kAw+JroRg5M1e32vahq6MVGWnrWKfQjkZe
vYceekG/7NK1c1xqkX4UQ8MXBrHvHmDGCnckmsks5hyO6K7yz2Uc4ADTWYV1Om+rKiB7tteChZGQ
UIts6zthGwGmCMpLR0PTOJkPhVDNegjcgRTg8oWqD7l+lfLOS2bG04elcspvhiyhoZkHvolPZpO9
42TJmDdq1cWzOzIkzAZVMM5sKlxhk9XujeemJjlC1Zw54gB7+Dil5JMMeFnS6NGY7C0md+6f8VTb
sJrLZG0hKjZTeWes0rIlqNGDWkbIF9oahvQnH20y/psEvnj6UNs4EsiAkN4h8ePvjI4B7MgtPK5L
PhQblHxUfkmB2khtQs19cIHfVjp1RyOZqvQaQvYJvNvAqoAb8775MCN3b/A9kEb2MhV46jLL3piC
5k7m7hrcBElU3Ss8p/Rx++dhVGih4pe/W4j/WN3+fjVjnf55LXNcXAiSEAcLHrZlzD//u7XMznRA
9a0iqiLhS6FyMmiJlbJCFJeaTE7/+sEM4589GsYlSwoe1XD/4dEw4huaFnj+FsFKw/zn3pLuzeRt
laV9acM3Ug3OzCPuIpU/hHH99T95+Hlh/mnhnl+sq3TbAlcqeMU/v9gsNcwcmZjP5iD+jk3JWfrN
yWPbtKUfxJLw+VkgwIBncgIIdWJcvfnXT0H9k2dg6PDM5vOG7gj952cgTUuSImmQ/NZ1ZynSkx/Y
+xIZ4CiTde7F/8kb7sx/7x9esRKCs58hdGXxmn9+vMzUGeCx/m3NiZMKIUHbKr5rClYS5OizJ4eq
O5j2Mi4hBlj9s6qNh8xsV6VAoOa8jPBerIa0kue2DJcOovO0PZZR9+zkzqYV8c4sSvJg5FYy/lyW
CdAVvLvGxFJHjNpDNjqwmHq1L2X0HYfywSdRdvK/W4oUT8SnmE9cZ83W5WXAbbYoTOME1w8JGBrr
rEifWsSxnhPgNCZ3tDTdWwr4jJUibBaSj3AdttgD8AksU+HdVxV2oOoryTQZa4hZb4vWeEixslKz
oHsdFomLASvxCwRKI73K0rn5jniOR+fGSuM21m2k7Y0K3LkAHkCSHeP+9KaNxikMs8QyZ2nXQXIv
P78R/3+z+B9uFhX7KbbT/8Fe8f/+L4Jl/8///uX6UbTfkzB+/ft95vyrv+8RDec3NoG66yoXQI2O
AusvW0RD/AZhyUCR57jovh3p/HWPaBm/QWFxHEXCte2w5Jl/2yM6v7EouTjALH7NsqT67+wRTd36
+UhXukBsyJNQjiNc02To/fORN+UDTy1ikEWeHVpb1ARGk+FYqge6H4Wz7+uo2NhwqFeaHj3k9ZeU
WSEgfQCGBaAnPLrMcv08HpemI/d+ii6qGb1n2sLxvmncNbrjx2bOh5sC7DNjc410UsAtPfsaX+kH
vVltbhyMgSC5lLCNNNoTyQCXjeEJjFhx9JtsdlXDE2NftbC12Zmmi1uF2RR7gUesO14eZi+5o78i
5oiWJqCeMLGR0iFpRKeCTK20UMmxSV20ZojgKbCuGQhAX4AaCDSHkbbH1mzEITZNtGGLortTU86e
NQrBTOtyMcTxdWqJ2IlVeiQ2jpRb5iLMRtp+o7zGXfRFfUFvxKEbgo2gWWW1zbE1EW81CViA0XW9
le6BCoXZgRzQxSzIWOkrIOaVb6mD7Vg/RDm1h7ZIvmDbfrddcounOvjBXuprUwikg7OMjODink3B
yhfpHV23flFa7tlljxuB0IRkWIlVJhaJrvI1+r8K3yTi/bF3t6UxfY8S7YuZ1jTlEEQyRQMHMK5d
QYNi9PuvFfHEntzE2UcQ9XJLlAZuLpAVQT0LW9y0Xzl0sjvoeGFu7EFXESZn6mzZ2qc69ndlPrxI
CEau/cpXDVxQEONDp/8OJRhAC9ojdwQghRRs0frZiB/F+eZIEGmsjlBQfZOmM6JVQn3JciYs6gHG
1WMIEW6BUxxrVpJ9bxl9LezMuEYAbBYCd/OQo2uvXAaC5J3XSMTZFtno7+y4gFjP6g8zq76j4ZNu
QFvg8wx50YP7YGF7nvtn6NxNEm7dC1PHp6oWO21mK0LxQvOQR4fGGNAEW253TBmV4zCDzZhKl2QZ
YCUz3rYkN2GdoBiypfZBLgbRIYeq6b/4Aki32zE4FtML4eUHvR6h/rrdGcjBd1Q7p0mDm9L2YOQ9
b1xqAW1cNfhEGbTkOcmJYqrg3SZyFNbyjNIdzj6iCxcVwVZZ/bIv8I86ZndGgvMDrsscnbzrnQ22
dG/PRjPDPLRD++vjRi2+okyho8Gogx1xhiVbIlwAFiwr7Eoue4AF0pqlriX+IWdyb5jyZcwMSjgP
gImpSZSjZbgr+afHXQENtd2XTeSe2tImWpeMW1vXtth58F1F4tkfvVPnE5ZCZkQ6OGqTjKDH4Equ
83FWTE72sMk6C43oCAuDxLQvmmoNign7bgJL7PfFuXQgbJcEhCtsWwukhBqibWJ06cRaTDIwY5kW
fk9hqIQEUNQmgaPtQIOihw+PGq6MDUWhFVR7CNLLIuTrVMXx2fejhhBe1Ik1IjXmq2CmJVQAQmwW
AQR2ZWyCgfJyKtxTliEdClUhl9rJHlKQisPJ1wtSniOC9ERb7+okPtCDRAStpx6B4bjxavPR66W5
C8Nbw5q3htJf7Esj/tZP3pqtK93RwWqwSDqPWKUhEygQTX1LeaKZWcFIPYMYRFofNH5GGxYo1G5y
6eMRteh7ERA2UEeTqvjGW6SekFtMRZA4WOPHOyKB8DjiGXH1dNNJigVDZDuGgzsPvr2S5msW6h45
FPMserrjKJ5WynNwV1DCKc10F7U0nAUiO4b1qd0vIMLHqDjb58mFqZMAGFTMCFTqvHV60WPSah49
fQrXqA+bOZhx/lCUw/zGkclbZALm9fqrgYMNtmhunIRGy3FsGyLVLhU2KU8a5Fa7F9Mc3swwIsdT
9KT5GZF208mgKbpbNZITBim+u0+KZqM3dPytDgRGUNF3Ntv3FMLnuuvceMb3YgIjt2uR2gxGKkzx
S3dgneq6/on9NZ0D1IcqrrR1aTophQ/QRsmQYaVuhCKwhzZ0Ir/MaqU5qr2L6Jd7k429j4zbKuge
BLu6KgP1JPCTxFHrrJUV3Omj9rWZEmTiPStvl5FV74rkve27aT9NJZNgo8NzKXGDpRBaa8FZr2mX
QhbNvsxJ1AwSCYS2VyNFFTNcBI4AHHobndjkfERo8RZR1E0r9P7jcvrG9wI2qa3SO7q1uGBNZ6fV
xV014Hxi8nx1OiR/tcIJaUvMR4DOVupusCgqPXQV66LynkLWxBboOmL9qNw3rGggWg+DRlJ8EHo7
dJ4vYS02lmZFCyynHBR6ECzGEFUhxrWlGpiIN3lNAlpITnRc4W2LgCIt2SFvlTv90Ov+VcPotkRy
uzZS/4rt505zUsnQx9mDsXDWRaleU9cCw0sgicSydmSof4pzZHaty/DVB8zaIRe3LqVKom1IUwnH
yJ4+/0uk/YA8cZ9I0GEDSXgkQxmPtt0Qu+ICsq+tQzt3s3zpPOdaTrBJYixIivN2hh1gZOizTUvk
0wKhWxYIayVzIGy9JISETMv4FE64FoTfP6rCuuVVYCPrqKjPI0/uqoF1vAbhGqdjtZNM/1AmTZvJ
6UzCtRt5ZGXeEr7YrAB/pcd4auD+WRwKETrUyMElHyq1tqNWvY42YiaD4Jgma18hPR8SOuSliEkD
GusB0UdUriYbf6YssmydmSUwsQ7vnz+BA05rrEBDKna9yXOAQ0MsL5fkPr/AqoenGNK/ydiWcJLu
k32hh8T1ZPWpBcFkYDhctjKONj1sBLxZ3sXTOft0OrHV8cgCX/vregDpMAXZK6wP/AwwCqld6nMX
1tnKL9psY4bDDg04JBGkAYsMt+sS/AemoqI6twMjmMKziLzrnNfCDJOdESPtmWK7xRRsWhz+3ooS
hlAsDgGdqNB9KMfDhNJjj5GcETgPVwIhErmNnSDTkVkGVcguLm+XYLHtFTQgxSrbdGA4iJdF7Wgx
SdKvbtL8oCeYXArXfGFWNWy7AXjzUMEH5KSq70Rz6jVyG10T0mQUYUMABa2dC9/a1kwmcICQmBrk
kCM1kFFY91DnNOwPO88e77IMobSVGmdfuXfs8NcxcYD73ojp0ieYJ/VA7YwgGjZFo1jtMKJCTwAy
9PkQKKtWKsddiXaw32HukVdmIeuJ2eTO9vo1EO+ETQf8iYVMwWiOT4yQNJQdhyTNEK93fXJF/QgB
O2O6EY2duxwcWe/cfq76MC27HcwFL+1d3BvTo42cDvlHEsOF4GjV4IwXOaJ95ZQ+qcHvdk7xzDjD
P1jZeMLrbW2RcuxzY+oOOAPrAwmIF9n2JxrZ2ZnJYUy6GIc+JsTTxIBHLzn/R17ULpu28Zc9FC/8
aIBxkml4pbqYzm5vIOvOgOFh1oeVQcgrZbY09T0xNlfCbZwjbbF9YtsR+TREIK8ArzJAD41gw/mW
llZSl3caCOAwTsnFwcBxtG2Gk9UEAaSVQ7XRZUlzSxfWJu4g94zVeuwYM5KX98oTRWFUqb0F+Qs7
qvhAaYnvI8OCJmeYXSQDuJ3/j70zWW4cybLoF6EMswNbAiRIitQYEiO0gWkIYXIAjnn4+j6osh4X
bdb7XlRWZmSGQiJB9zfcey5EVCTpmRbFxvDVTUhNIZwVzD49ogikhkKaxdM62e2lV/qZqXnLJrNq
922jPQBnzu/XpQ6txAmHSZyLov6rr9G8lrfJJwHKq3p0XGA4Z6PFa+BaKKGos+pceyPgpSdDbGsj
Zg8cIDnSYK8HCFntneMup9mMj5U792gM9Pearf4mzyDOliTUGcdh6JY1kJ5kjuzWt7ALcgyPLtXS
SPS8yi6GrDHJYpby4S3B8uL0MJYjc6uWYJdkJ/COUTpQPkCHyFbP2Zc1wPNFq8+9nNeDRf7GsuWz
dNh7B617yFf6mFrLERBOxt+hQVA7Nn+pR+G38POlY4Yt3S7OuOYKcpKb46j1lAZZ1gZ5PF0BO9Ej
yLdaYesCNPWZGT7iaGzmRK6uPfZ40J55R5RzMTQFvEPdCs0+Xz7kQ64vODSx4OlxZYQDpxOhCrCR
mOF7Sp/DJeGDh/YVgcrUUZ7G3qdkZxBMDuJBJR7AA2Pw0qY3WCnNbumXV79TNtpKXCzaXCIt9tjg
14V7Infr0cc+X2h4gczNzYi7Cf3r2PYcBKp9EdXjQl9mab4bdGw892qCWpWt68MC9A2xs885PRWk
AxEwLNLxZQW+ZzW+CNOWRZ7bz1+iqdJTbyr6oU28MBxHzzPusHT8KvMJQ3kHVgsAGstB9oHqx9bM
I8no86E14Lc4GtI9hmAJxGSQdxTVjVG/M5Xe07SDZHSMHsJqjArJgnA8F/ea7Ddz8Y/9alMjQpes
beb8mhMBoz/oVnKNCzwns97tjajMibi0q/x1SGccTamA1NJSe3ZtFWzfwbw6XtBUbM2lvqaBBeh6
JvCSAjqZ98iw2CKvNOmz+6FxgiWjBwCOJTJ/HuT1PwzfplniLJ/4GQYCe4lCsIMqh10AXK852asO
GkWg3IZQiXyMNzN+U3rxKR3qpnVr/dO/meTvk2na19b4tPbc7CJp1V06VQ+JXfsnMXdnnZvVQtCH
jMPCHVBikeEoRtBTW3V8aPvmw9Hs9xZfutPEEWYBtg0N22pjIP2F+dkyLl/dYv0QjHmnUn7fMoNL
03QXP3IH6tUeN/wDH6GycOso0fimPhmzyKAD6Bakg/nmASpaG0gSXbI+kcDHejuZHsY6twDG04Zm
WEH3clKhEo0W1sInKhz1szcD2nTrx6bQYnbqqMHG2PpSwG+jwSOB1sUckQsI2MmAmkJ6JSALiikE
+TidZB2R5UggbJw/zMjMCxw3Umuq40iU/U7PSLBe1YMqMACU/offaH9aAZNnRnQ/OpoLYD1DPLF1
EWZ3Afr7K9a8o+Xo912vxiPZIDZ4pX5PPl9kZEOEReRD2E178uzi9wxXjFhIJK5xQifnjXewLj46
LPTBaBo09aaW37Xce6WsX/HLfyc+5byVQCrI0gb2OxkpfFrrX6limyZixjMNfjOCyGRgmHScGFPI
8lCwxtET1gdkx+BdCn1voxA/OJIZCmwFvG2ExhDvat7m1n5w8lTfY+h7RChEQ4GlIIUn4YHM4tsY
5x14GyrYHDGz91G40kRkswEfjEh3QB7Fy4A7znZCWSdxwDJv9vyBspU00pwDts9h2dBWB3Y3ki8w
QaVwy7c6K4lDRn2CE775KQq6DwZQRQlmuFUvVWVafDCBuU4st3IDxikkpjISDJqAYrFJcsbv2VDd
uaNmhXOSvhcFgoDGrE7ksYujO0jyLg7oNUCkxtYS1AR7QRZAr0M8wy7Oqj8mzCvh4BxZExucfVUF
GwCFwgVUQWXv/Qw20Jq7FjZw6r44doAJjKcKrsRp0UczdBNZ4/NESZHaZRlw4DLdH86e9qQyNYau
uby0sHmGBjQ838wq55e5cD/JYTIIkQEW75laAJb2Dyk6ITPnu7FKvi3C2FDZMeZYxbZg5T4xfkzd
sQ6Jo4Oiwouz9zsuS+W1d2NXvzlNhmKYPCRGSc8Tm1wOpWUnHN4wu8vLXekjcy4blPBqTfctZntW
zvwXZlfnQY7+hjCcJoQ7BRMHI4wDcNuK4z1O2f4gjZgMyJkPkIrdV4zELmED2SaxxrRG0X9t1no5
LXb3vHbr8CpRYh6KGnROOahgqEX/i3zQ1czXwOoakmDr4S7zie5NNhneoGMuWEzvwe1zoOV28o4p
7TDl7Zsoiq9iNe8xUrBM/5AMkEmpKAgcsBTIquqeioITxCUgDy/Ka1+hr1qcgl7Ffk8Lp9hPVX7v
2T2auVixwaxBqmjmZ7zy+ZdiCjt+JZDGH7aSRVOfxoS0AFQ6oet7cehwQIeVdNaoLJPHeFjEvTOX
kMjTSNSGRbXR/Epgix/dBueDnWsUBRu7AP0acTSHUbYdd3w17xVeDzrr3i2Lt2QaiIgfs+eaNIkA
S9J8SW18hq2dArNC5u6uYxYtHuSTudmuUDtF376EfQH3wjXuO497DDFhRgox2SGQWW4ctAQ9O8l1
NbRHxyMddho67wCKGBjcOv/MmXZHNuR0KgvC3yciacyRs60jok5jeIM2BwvAKgVryjV9ZO8YxEz8
duuckWySqxd38ONdRpODfmxgnKJ/FWxLUWPa6UHgltnFFsGRoweX2GU+Y1NpLYQI8Fx5NstmN2rY
Kp9R5XiZ0ELbh+WAV6YIWs75gyTZT1OEh/bOgnqvmwiyz+YIPnXYmyinlSZvg4GLIbePuW5TWc03
y6uxZySTjkXXonez67u+wEsCXi5yHcs4SAdGKlnHahrzxzqfOVj5wvzJXBAthHfBuMse+uUyOt7N
XkUXDtm0RkVCHQT/C7EZWog0BeJHMkHg2t0tL9oSWWbNyD1XkWghcM0uwW3J9KRsDZYXydtVs2wa
sORtGln2QiYw4DUWMr2iaqjuNR/DQE4DJosLM3hjT6YtQSee9lFPqFwNFIG7vDwoG8ehbLrbUIw/
nY3nNCFuJWfqc+j99t2pewS3HSVuiXOlwDkfuIyScXqXB4rzAnng5IdrQdBhg04Z8xb+2o65EmJG
I3AtK2h73q18mX/AlcyPZqGfOLfOXBL3JqhgPP5d2BDHw0hfqhA03ckSZX3WwRYGa56Tx+m0yGs3
7dmqHplvvxjDzDWmiAsrHI0QAn/OgIDNTM4k1tClHF/pRo6JBZoJGxvSWpH/9Dz7SbE8D3gbiYfJ
f3hEgEogaibBdDpw/gC/pWFhBYJTR0cnrVk6/KrCDTYy8dFjd7dLGZHhkSPmZIwb2D4zUe6Zbzwi
dF2YZfFPc2q/61p9ST2FuQs5h5cNGlIW7Xt1q8dScFkmBpMPMF2bmPMwm+rqjXQqLMaPYN1/zRKC
DTwUCcXrrm66+F6yzpe1lGH1olUDA3Zv2niSFB7ZGx4+v2D4p5ekf0HELHeFSPrIi80wSafsaK9m
EcKwt3dbMK+O0OCajB+iAehUZfMBMw90f7YOOi78oM3HMSifEDGDlmrmD3OgbPMbdunEnh1nCw5s
tqJxnNdticntnLjyXOSMzDOwMG5n8KfzeNCxlOoBjzHPI7BC3SyLKw5yvJVEiEUJc/NY88E6MB+s
QXxgVEJo6pul3CUDucZaDRp5LYyDkfVXZVlj1M7mQ2bEvxzOKOIGeHRt8sDSnPmIDv8VCIEZEc76
q8IyzwCVkgGcwHMfS44V0hXhfXTNruQPBdAESKb0kCs1gElSaEr7oUv46DNQ6iufIj3FbaOl7jeT
cjNonDQkG+1UjfA68m41TxaNPVqqd9WN08HM8m3bjW1Pmy7UA9AhUHIjoVoSoMPxM69wi0IdpqyW
iys3gLGp7Z+nZtrCvbP3BFXowUPJmBXIOWPNQF/4Rm9xBQHxwIVHjdi6d0myeFgUfSPi5CaY2JO3
iphLPDwlos7sS9qTDXiNqBt9tR7isU/Dwet5QkeG6gazV8JX0aIGHYlhYE7LO+YSC1uUApDDhlk3
pfUiLRg69UH0A5JYEFGnwp/eUQbdCHma92l7M/xi3LESczli+d0mitrEvYFcZGuljD5chHff4SO0
kNXtOmr5DRewy8DChrrEfI78/0V2QMNqk0Kg6S3swOmQ7fXJfwYPeSRoTe0Mjd+8VrCcY0L7BBno
HDd0K6lHm5Vjaz8kHl1apZFPY/TNc/qp2wlTmTWDhQV2Y6eg4u10B5kQNy5J2jnRKnskrwjpAfyh
t/B30IzVke0lFpjq1V7GgvHZeFCmvBnZ2NydRukA3yy4mUoiTV3w0gfvYij9u+uZLq0dS0ryJ557
DTqIj4HP1bhE1skdDtDZ9wPvPddcFmXg83aE3L+V/QOuiBzj/C7Jl9tYE3q9su4hl0g8kzro0h7D
EGIPEEJ58R97pvl6+QuZOYr6SQ53RmKXh7hZLECy1btuEiOzgt8gQBuNXkeqBNuXMrT09tWb+18G
QiW8pjVzMdVhO461hbmUGXGQYOmbrPt1ZCpIJ56iXcLyZTGeCWEv0iPRbDCnqqAe3pTjwQ2As0+J
dlZU6DOeHd0bl8PEszi55Uee2V8N1AjG7nzcUuG+ewqfWaV1iJE4MnFguLtWsZ/q3coKJ+gr9EhI
p0YNHV/OIonCXb2IdCbALpkemc9fRGJeDYNaEjD8riYkkvQTJ41aVItQxt5TTV2L+hOaf9GMFaG5
4paW/b2+Dm1k2sX7mlo//ORGAHL1Jano/WJrfF5Yah4h+f4QmgyojJFVJX5b7C/juH2S8wCblQlf
MUzP1ZJfSMzkpgXShByDwHtw73EqsAFMNMK+Ig2ks256TGfmtEjJtutqm9tWBCnsKtGIHW7tBYyJ
PoEGNe9TYzGCbICbn9quiowO9rpB3AIoXTfMCnAKjKz32pTlO9c/IPU079yWyFZlhF45jFEFJSoY
0GyHyAivtmJXoTpfknwU3zp7oIPSrVuGQ89WJHKqNSepk4gXbcFAwRfYqVn1dyX1CO7a7xrddmCZ
LM1YFN4WjCu7FhF9UDROtQOx8dWv3XlaZBx28/Ajew1U/URR4oviVReNCTrgpcIJzZX7tyR64Wyb
2W0ldHA8FkbdBZMx7ZyFvdbExUeZhiE61Jr4weqLImxyCHPgLn6PNVlmrtExu+XQGP3vfpxOU8Xz
Khfnq+2RxGfp+lulpPYAi6XTSLEBDU6+8Y2wA+gQ3YQApFHEFaOkFvja6jYfeR0zPJC/tguOoTjQ
nAxMTsShEDa7QfR/KrsBTzcw8sxBsZfp9GK12RLhnQ6AyF0YyaFwUMiHPPkFOAR1Zws0yvWY/5ce
voCEM49E0EDDfBYa01srNZeBk/uALv7JHoab7VJ6K7OZCLOAwDd0JhK+mErI1q4ee5R24tPYgxlu
6/TkZmScE4iJXYDpV7s6L/NslGHSVmFbk6TugjIhkK18I6MJ9oZv3gopf7Qc/uE6vGVl/Xsa0jKw
JB1U1yzXjiKrLpp9myItMHVqjBlhFCODb70qdCb4p3wZvirB7Lv5diZKHqel03TJ6TEIQMg1VR+z
tfxSor8gZidQQCSAqR0CcsaFLirzYbhQoIOqhb/HsUcithaTReK9pZRVzqD9bmN/3UtUKoHT9V9V
mf22nMSPCpspgV0f9WoD/Z9cKPuBXg5l6NFWB/2sQktkD+itxY6R6rk1wbLAX8MLp50NEsMRkg17
kFogQGgg/EmG8ziRT153LMRPg16OBHQ0DGpCaHwGX3Bq9wbjpSE7ERQDkNVGo1pW4keU3OXWavAW
lvJRzXY4laoPfCl49FhjsGVOdn0eEiTHJ9CmmJ07eZpT70uQzDE7bOcm30v3BZ3+3tLZxQ/J0GA8
GoOCHmpXwz6hD9TvBDbJBZQ9ycv8HCM5q2iNt7wZgiRdWgKXILvA0PLvSWhOiGQUL7Tsf888OwfT
5nW2fWSqlq2GUOjrR6F0AvvSSrJCpt1zXU2EruxYJ7Zbxek1B3jyVQWVjNP1AKqBNXlB4658ez2a
zpdyHDy4iUlsPBOpveskwEaG4tZZOlHOGbraOVOPQwWgSHL47E166QN2NZgCFaAqCAEn6p4FkMsU
ecRLBZYyiHhuKWHlZ6sJxDab+9dhG8z02GTp4Kg3c0bfQ+JkYHMy8fNba1i4+EFmbw7KieQ1Bg1c
69U8RaYX/zEPUqjb0jMGwuAGfZxX31h68zIn1vOqGzrTDnAwlZ4QwLQdzwkX+L52gUfm3kvRQC6d
0ROwJKQm85o8jN3GYSz6gP9nCOKOiMgu5cEiiIlYqdQPK3RBW5w7YSQCVuP2bUGEMHa10Xuonbwh
8LdALlvELy4rS1WLKmQceCs1/FvkjpdD+zzZU4cGOKXcqfof9M4PpGSghW9XbD8NKvOWGLVF5MkF
2FVlQuFGVbHARq9OBnvqs6sZ98ZsvmXgL5AFxYdFG794ZyPb16AkQ39sATW24/ARg5Oexj0wrXAs
bJtcpZrEufwdbt09SFxzc1djHLRmSLVcl+V0hmq/g4sA5G2wf7PaeUYzUB2awSCWF1MnM7zF/zbM
k8BNrJ30xdJeeKOPhabeKjV9r6PYm4CzBpNu0gSLEjQ9YiLkX+Ve5LfU4dGzPV5HngyKo3bCzGld
OouFO/Qa7GMktwFX0aLGahWK+uKxcqyrpnLqz1rw+LnfECH7Te+IJWOM0Xfv+2prp4aGHsV+xVPl
hoNA4cSHkD59P00ZwzsdD5KJYgpmCxSQ2oJhFhvf2LpxEQ/VrV7lvrLZMKwzqh3oAzyWNMHp+j1C
vXZKYocMg2+9XYlpaHpW6NZrHyfNodOMa+F1fxtO4XDtBS1n1oBIHLSnGCx6jqxbFsIDZNgf8rH/
RSfl4OPkpDOfXQTyPesasn9hqjLaxNht/dqo+z1gZjIgL2UDGyhuug9jbMm+8ACbj7hcFTGN8xZU
JrfUIF0dUqICiRDnQwN1AygiuDFbAJq0HUaq/kxlW1sLuzzToA/1uyQE/jxE7OPSEaOXYHcFasp/
L4zkO7fE24SoyvDrm4OUJ3FhrwB+JfJml5ramYAh9+TU6tVK4i+EIvPduBK4DBrtS7PsF+SC51jB
ts/W6lmOjjgRhUvxk6Z9wEPHccIZ45hvjp0Vu14BKErhZgYrmzXbsMqXwp+/madqUI2sq3TIgOcm
/V4gGJMybkN6UiO5v+MMXYC8Zy0ZPmcgihGj5mu7vUEcfinj0A48JnkbO9ci5xlwQUDeGMrd7RBq
vcbbE5lTk+BAUarG50FD08G+PeE7zMO6IgXXG13/PA/5nbkyxUf8SPmE1JD1VtRtsgzd3I57oibS
js93LQnnNJLu5NWatlPTCs+TuIZ2OuHQRAkoXFwA+bidhIwUDby/0x+nQ72xpLEkDzgW0cBThfcG
k2VDnXG/zLgbEo+Zd2Uq2NhOzREl1ZMoOPMnrlvMe5SM+bJEbUff6Iz9K6j4mYoGBosHag11prN5
e7VQZnm6k3xO2tZkKam6Zzi0+i51E1Ad/gAWMBEnZmkJmK/sIbaTO6nYpfkmf1Q5JRa9m08Ei8ti
/0r45O/ZZF1SoQbbIeIwUB9LuAhN4e3aLQcSJzoRqP6XYyMkLKr1oZSrTcM+9VguSnIg6z/6iABE
X7vIEnV2UEkf6EMFspmCg6Gtj9fBrjCN8oKYfN2QzhpG585jlhXIgx6gFU+PylVfrgCZovUYuHMX
5VQvOF79zr5ndXkgtYqRQ41yBF/Nep+WKJgErqYiX1/F5i3NXV6d7mUc8/ucSsCdp+yCCiUs/cE9
ZQnli+XQMNlt+o0w51YK855wQgIxYvIvdVNeefHboMQ9SIBhHFU9oPnKN06EWfY7mvAK4xKaJ5/4
oOxmpCUTgYppgEhIkRrBD9VjGdbO1NEjibtsbF/jaYV9l5IqyTCunPGBc18dQGrgTI4h+Grs/Xmy
s72o/XKXNv6nhBKRzUwJGxNTcKZenRFwrocXEsRF/RuUBGvJxCGlnpYfEsTJFgTbyGm+LegATmxx
XIP91MAb9LQZOhrrl1qIc0x/I4BAO8Cc1ZhRugHixoJAnkaVpuTnEews1Akz8POEpCzX/GfQLUm6
6RkGnjtgz90pqRmd6mjM7AVjSNZr656oNbXLYhBtsgT4awosPvMV9+Kj0oEELWhi0LNQOMz2cJfH
bE8aRT8t5mKPija5M+lhz57R/BqNJo2soUNdlYq9sjetyUAoA6EeqHSpsGLUu4XFTIi8lbBINsgp
GcvclP250QYiTM3kABZe0EZOwCGq+C8IwGdaBmr6rjsZnEwS8p1cEd8hQKLIi8lMLKtTP9VPpf/K
II91/qKzgOH60PCZPTAppJib6wZ4s/23NdOvdkI5iyxi505MmIt+GMiaYrDe5d+kehFo4LAeQu+w
m/hl5p1kAXeO+b4YEy2DjV+v+JFyfiuFTZDpgMI/NZEwFL6RnNHDvqyWRhPOq+20SJlnYMttsjCI
wjjl1TqehNImB3YLU5lLkhEnb+fXJQhO4Eh7UBCsMFvcYZnF4ybNgz4Z4BVch/33tJ5V74rAyJB9
tCvOLZyIIeKkE3zl8aIvcj9zSel6v7e2fGCK3/XZ75hKkTKxY2dCLKdYht2wvSckgpFwPA0H05mu
kHNj4rAlX0DzDXoCOlymtQR6dLSXwzCeMk99lm3MpwQp3zT56MwwqTHPQM7doplMyB4tvaGOZi0H
RAnKtLvAevTo1tPbpNCmdqX8Y7jtHTvGN2mjLakI8hajuOtrGSVrf2253ixUscs8R1yHpxiscjsP
71KwaYxjoicL4W+B8vQmmeu/9nnyNFbL5jlj+jJI93ug5A9MK2WP7b0304jysFSs9BhgwmsIFID6
c4vncbDJG8lyOGn9xS7EwWa8EJNuy3SoLCIcygRjAu3ItRMSbvTY7Gg4UDuSK5my+Hm2hdXSDWa5
w4BgrT81Bx9Oh6AZw/Mv4SSA6zKFOw+HGLf871kT6aXS/ANRc/2phYbARbStPFokt843CanLPlY5
4u5i0qNUM29+w4+lxWhgLQwvKusezcEEdJguRLooumYJ2wpe+hdcnKuL3ghRHsKDwhRnM+uGA85p
PmeUq/QFVWgZjMQTeZ0kXC5sh/a+9WiHmim5aZj6rJzVzZTaf2YwYntcK1xQrhsWRjuf+7XG62zF
x7hi8pMrzcKTzyVsuYa8y52l3o8LfkQcfgk6MXyt45lP/JPZsDRuQHSiGwEypjSmjJ6j7xQESsa6
OcBLy4kYpdLd2lL89WwgTsJzIUt2/KWZielw2/TWwzHkzCD92gLIb/Z/bZm9x9kMZGckCNEcITeg
E4GDhGSWLofxPVMruzv7p6kE2ZQg2w2tEXHX/OinG8mjYmK3+HgAdAAQ+OSAJ4woKJm0FiLIXSS6
VTw+JQBfsBuQQ2sOmUfgK1s1Zw1G5XFLlmgGgMwpFgz61YkRhg2MM1i1yIQlfJtGfjGncGbRqNqE
5anun8tUMJRAElF5Srs4aoZ4KSduaKWK50VQfFVLz0uTpAcMCcygxnPmDIi5UOt7tvDYjm6z1P0C
mtLW7WeoK6cFKjOicxPrAtFGEN7K5rho6TvTk7BstQupDOc8zxtSWQxqCwwB7GCTkwOUPoC6kuID
7vqPJMueyVXUTyWq6HXbndRpOwec1h1hHFSszKuZZSzFidrsReHhPybty+xn0TYr3af2JoBmQ78U
9KrJDJHFdOlYwFQHtcrIo4PAmPvpl+mRc15E0nLJ9uUpkr3911xjcgG9lCGj/MBryJBopJXKlsDR
Ejc0KuwGltmZ9yYM/thMfGgt1QVLWEnNXEblKp67oYAN6Y+7uF7fRJ+TsDoWP5lPLV8ZnFL+JvEx
zV/NuiYnmUSkovXaG9HqPaSf2ITEAsAxzti6SC6lpeEtYVvdRrXUUtoF9mq6+VAaFOGSwoIBOYGu
us4kxTZOcyxgcbcNWsTxjGgvwaBKuotSgul5YV4LwGVLhmGMCERRMrrwkAsa0Gc7ym4iIgSOb6e8
l7X9m+qMM4oi8Ey1ND2lBSJ5Fc9H1o6ETHow0eiZ94ikvzslyRNgYZisFOHESKOYrPjQOjS+Fesg
JKQ0SivZA9VCAoATjSahK6pkoszz8qMnHAxeYz3nqFHojr/TiavHqpDI6DUtrqzVV6eRmpBaMdbk
2IV6YUBk8ZhYL9wM8ZCRm61t+jVjRPQJBqW3vrWKDG5fYJHGamL2VVSD5s9Mt4nEqP3pyXbcDevJ
11jRdduYBK/SsQMJB8qUCBhc4eneJW8UAH536Wdtb5pokPQqnUnHiFwDJFcNwZsjGKlK7/yeZObu
V/9nrjvnaqJx1Vu0HEVaGpFyL336NpQp7ImR55Gkn0FbP11RvaRu+q228XoJOi8A+zfG8Xltujf8
HUxJwbg4/rvyvPL8/z69/x3q4PuGjUvufzPrgWkCSfdfHXr/8Zv+ZdMzjX9AObZ8WhnD/m8kB1P/
h06/qWO2c//di/fvKAfrH7ScuhDcJfC+GRj/p03vX1+Pf6d7wtZNy/6/2PQMrPL/zSArTMNDO2cZ
Po220G3P+h+OZDJAPLu0qQCt0vtLLIx/Kdvuflh09TqYiM7W5nstUQP7/pVioIWF6C9PiQfidJL4
5GFOYFpBW9Hr+UHXRhHio7+2HqGt+WypQ1ZlHf3s+lnCeXiD/LyNaaDPyFMj7ieTYW5VX1EAuO9l
aV7HzRpldg3wNDcddgeXeSwbJmaQIx9vQ785Jc7kfPKTE+Dj37xAAxYsE9tgw3/OznEPDCE9Vh1F
oe2Z+f0//0LyFP2tUYAX1ZbDbIHyQp5QvnYomzRk5/4j3n326JqW7KBtPukM9dC/Y/4zUwNhr54O
EXESDNuPq1wX1pbxi22k6YPhbciKoX7oZQ9UvQYXXbxSP+AvmF1UCb7Ob9IrhAcCITqO/1oCzaAo
oDbL87vCc+4YHPgPJqE0a9/aB6WLFVEIPYk/+nvDmRVAQ/i8/RqLq5yIBGCigcyI6XHMsmZibLc0
ozyyJ/vLanuP4dyIvJE9JWUgZ4tV/O4IfN3z8u3oEMypRYJmkEySZG+TBrhGThBgctmcStiI+8xl
Pu1WGuOE4U4b5KEe1Vs3uFew0NRSYsSExAaobfz7bbS2aI04AaFkNs7j41T9cTGwoEhItnvXZWMP
5MAJPJltQ3UUASy7keBT1u+WFn8XDNVhv8l6VmtKdlmJUpgdIz0z6Tz2iImZIJAsWGM2RVNNRsiL
CWWE0TtdLffeu8197vYWXExW/KWQBLHCqWSiWBXk8uQ9d97cIG8sn+NhOscdOz1NIF+dMD0gyjcI
LgDR0abMoTB+h6Un/oAEnyJLOXoYU3RyrQSLmJ767LnR4FIgN/JrGfKIhspM97olQ1nOh8JqCDjK
QmfULp0tT0uGBYEY3qZo3qtkfimy8pxnFUG69aMmr/WAv6ZpH3wHuWmMcDhjSbLoUR17R2Jfz009
3nutF61DdQb+sK8d+yFl5SZZH+lNVD6tTnXGdXhsPHQRyRra7FAlkw7RM2CXl1TXAI+geu1+xeMn
KaJhYveRObH9dX+nenNX2x5QCu+4NBbt1XrUk/xipUPY9sQfG/UVft/zmFZXr28e9DWP3NqIFr+4
OXO1d4islbkJW3HTxeSX2fHPWc4HeVoOMUADk9RZD19oEgOgWFHaIt3JYT2NcjoVKUSqjII1nl91
qzw7tX+fFOYdqqyD7lQhINrj2nqnjf4rScUjxPTS8zNtyl+yLFgyq3BM3+eS2frsQL5YEaXp0aIj
PyiX44aiBLq8z7IjPs7j9ktlog7DoD+ykgmMhkzfTh1NXi0Wi4Hbvi2xc4DUwIbCO6phCcjBum+M
6eJl89P266XpPBha9rTY/knF2sEz/wzmcrAkF/tg7VuWR9v/Qxk/SEWiNHt1kzSdNs0+DJ9BXL+J
ginx+DUYJyZSQ4xlTIhNWnE9ZFSDc7+NsMTtIMkQqrSf5UF7UDjuSJuNHZ8EmThKsgXnJcHrvNP1
nBymtD5C4ZzwS6yMVcTRtxRbH+fRPastnD6rroXOm7Gk9338geblnIuRscpKUX6VugvmhjVZl5/y
4p0KkXeWWIjV+b19l66HznzoInhUB/REqHMs8PqwSnuCSv2/DhI7vNYR0Lir5ZyaFWVN45/TWZys
z5GsgHwtzqIqb4UvXqiVwmxJ9hSs2H2mgw8BGu3LWza5YautRwsGGUmoQ5lfPGNb3JUnOOgboHMv
TOb3pXvRiP5gzxvZeRsKBldZtpJsxVLE4eM9o5XgZfonWZWgUBcmbZlx9PmnhBDfVcd/ZLuXZsUT
wlexsic36/9sj/L2mlu4Hib1KOzneSGkZSJKujrkrCD0LijSFyP2I8trI+DgD4WhHiriXgDB3tM1
XIkrP672gw0DhVCLp+S8AHRk1rXxui/rWD4uWfHkCPNBo30nkw9THa7u5ROJLUNVC/tA5C7JfYJh
Tm/kyR4hClULOQ8yHPsYxx/eFpfjjxFKUxJAjWYF5SSZHPt+XqLB1K78D0zMfjyvA7da7OPUiFY+
y10Gb1LhUvbWKM60vUpWhJAWORBasP3zACbC4bbWWroW3T3VrKtAjjKVtg9VLa9cqIfFvPgoAARz
AEGw4/avqVoDV0189PWrWcC467PHNp5ekpkXhqJ3Y9lX7qWT7mXOndD3y5NDFjMyPJPCGvTkWSNO
CUvPF2r2wCBN2JnMh9RI3qy8vPqFQnqfts+oQdg2R2BdD12BPISHKl1itkr1OTWHV0kTGBfuxYef
7PF6OW5GugsGC3xiBlzp0eKchuxp0/pBZfo0NJcts+tfkdtfLAr4khdbqlvD4mpatL2flEC7u0vX
zb/0emH2QA+q343eodnageJTw4etevVHE/Pjeu8N5m2q/42781iSJEm26xfZiHOywSI4pxkZGbVx
qUrinJvTr8fxngYwbwRE3gILoBfT011V2UHMzdRU7z3X2MX4O+Lpum+8hBpc8yC+yLR40ZxYdx11
RxLe6skEDjZkxV63MxYFTg4Rj+Auy7XSt+8kVt8CZSCFo0TYwpJRK3wnOK4GcM/ozIwj/892+ToV
sXRGsTRUvrrgS0g2WYceMl22tAAX9ZVAGC5x0epst0a8wnRfQ6h1amogkgs9lHAdRjYNCnnLV5Io
G4W8qmgI18RHbVHK77pIO1cj+gbSBEnx4H7NRo3XIkX/5ecAUtEnxsHIyYPB/lzjbBQ81PR3PGYB
9SINrVWs6ktof3NtrjnuthqcjSvVIxLYjZvAoTKjddU421rVVyGqpgDnP0nF7Mw++ZQZ3ZqGt5Qz
dky0Bx/KbPoENCRGMHfniBM3bYqcv73qRQ95t5zFkymc2d10Oyfllylktgwif4WMFWmw/OvfB1Y0
b6WPMgb08HDU9bWDTGNaBQC8pvZwjWAiF95yWjnOwXO/isn/zLdgm+r0aDI2I9bNcr+nF5M4xT7y
7YXzGpqzYty7INuUPYoGEa4jr0GUI+gIu/FH9SdI0kusk6NSjtqsdOs3E+a5XUzhIPIuU/nQAnEl
tApLz6dpgV1iMwhUdx0mk5KKKS99Qf97Wt9pRjpDW5xJeXh65kWkmLiZTbUgzO0mvMUubWnH/BNU
a9KhT14x7PTWRXqBzyFKd6rrH1prbYLHsr1gTV7yagoQGiKysENlVyflLs3tDT6Bs6UzxvTo/SKZ
idIFTUBV54yn6Wwp/sPrp3AW1HksvdyHhapGh2x4H63JSxFDEMPTr2GypCghAGnZ+O3d9DmDLR+6
/zAzR2NehavoHDmz1Jzka7cyIqK4+xIBWSgUgWCqC2oR1WyWfmQeglwempq65qDp8+TEKRuDz6w1
/awPktbVxh+qgyjHY56YB5z3iwysV4QtjqeRrmXPTblf4ETT5tMGMWJZ6FLgaNI4GJGkl5Utq4ZI
TR6gEUeYW6C2pKNMkxifL508WF47pSTVZsg3Tpl8CMve2GjDLKYWnerfPAaqucoAw1nrsXOI6dAK
o30DxYeEJFgPzCiy5Cy79pzp9rdV9e+Dkf3B5/xmadRl0Mf7SP3qsw8wYhfDZiUGhAAKs4IXYpyZ
PMCdsPz3IrTXIQ4BQho/azfFOUOF0UXXcoy3gI9wZg7MnIID44K9ASRcGd03Ui0Ok7Qd98tMF/5a
jmI9aJI+Cycjbtam7Y/CpUqlxcCClGWHEiVbBbq4tUO8MFJzBT0b9BETjK72LxozjaaoP40q+2NF
S10rb9A5X6YfPJz8Qf/kbmVg+wQzcGatbtU8aguPYwBbkkAcfrmCo0BR256mg5DJ78Nb9CjFzW7c
N433qCR/ordeZW299EB5xlh/Bt9/Kzoytxyf/JJdlWhXNOIfep5eWvNXaLSHsPRvwah8+d1bYNFg
cjseBe/d1Am8T7M/hmsspTqJgZgOxk1zn34BgOeD20eRkQcX7Py6v3nJ8MjccwQOVguTixKlxAcP
9zItjrIYrmhVARYfmeKf+LQeUZdeVKM5GWNwy5z+Ptj9OSMbOBcPlHhjdS2fuh7/6sr4D73TdREB
7kcW3yo8MrH/Np1c0+uc3oWrIGsS5m56WV0+7Cz/u+VmIWT7VkYdWr/wZjJX7Y10Pf2xTGke0x+L
B+8haaKbMLIBopJuo6yrxHjBern4LCKPzNPAHJ96J29UzB9FUt2J5t5nNIQrQQ5k2W2xwp6qWj7s
Xj6Q1FwaA5dBEbLMxdXq5L2FPE/M6B9lkHfXu2gBARdqcAoyXB3NWx+OT2QrcH/JWUmcVx0fELxt
Bq17pp531ygj8KtTSX9KboBxm//CKLUMEJuY5kcyhVTRz0Jbcyc4YBfayR/XqC9usix9cS0r88XV
+Z7V4pEyQdSby7QojMR7RI7zmr5GkTZvY99fK63kFnMZjPCCIpcX11+nl2Da4tEyKi2q37GBLd9t
7m1jnXiaH2AfbzTMr2Gf7QLCqaZfc5OYU5X2XdLenDS92JV/0wcWVqGd/aS7lRVyxPqz0KxjJ7Ot
YXb026xXKioEnMxxtMF/Jxbuo5sm7WF4aPX+KYzu0dfqnm/2ZudrzyuPpLeeENZTCDqIl+uT1qjw
SIKjL45CM6HjaIvphTepuEeld1RD/316UwmpA5X6Kyj8Q+fc0iG6QER8j8g56sLmzpi8UNV9kbr3
v35+5Z7oUNua9qj5IqcvebQ9tAfdRWVl92MNr/ETVd5x+k95RLMUvnoZQ/9Z9OKBhuqkus+g5bnv
JNoQDhbFv1U1WFDp39LOPFYNGszsn8umdLw7+rCTAU/Jqbqb4B309So6JSc/w6rP+0WFuc2QbXKt
ek2/1Q/GizDFQxFyhl91J+vghuX0omj4BeqO2KuVhWw4sfpxWTsVM+x8oanZ0coebn3h6uA48ji4
5+mNqVi+/ctUmurDGbdNUT04JLqEUN5k1wU0M7xzLD9yjXCGuelhYwrEffoC+sB/wJ5EOXhTrSmv
2wSAxvVO5TW29qlRxdVO3PskJwro7tLWP9nsW30wPGOeSBHROE4otTP0LL5y0a3mODKjiJVnygPa
YW3x2EErBAHEo8XSu/rZ+OioDEq1vjuOfWBtbpGuzqfFN60ohK2nypTvURfcpicKavLFPapZ/iJ4
nmpwVwwomL077Ly7nSQXre2e06sfhmjlKRUtHfU8/XowOnc/VZ891nozm2gmD7vwl0ptkmzcPTNn
fLoa9B/4BUjKHrqqXAYp7w6yO6kQpa73d0Ov3sgvuVRieDq6XLo9ub8hn4Iai18DwXGzugSq3C1x
xs+npxShHcrc9hbBiExTEpoNeZM/VeJexyL4kEtf9XB9dYuCTAMdnKcb1r86qTBs5hbT/1FVD8PQ
8NRovajxNot8dIfcV/2E0ChP7EdHuYhSPqbXFNj2y4i5itKZccj/hYV6n97jtLIbxFa6O+ymZ9WE
dSNjbZfVNu+ze9QDRyaKnzwX98yxTpnmHpwaMF+5B3l1iVjieh9f6j69lHJKCdAXcjJGhNMaUJ/T
pxvY3cV0048ibx6TwcjoOppG8V//TNNmnFEJ48gsn2FVHdVk3ATxx0hjh0MPVablHZV+rYmvOiqX
JrU5VJM9ppeTE+cX8rU5L4fis6L8SVRtb0u0wmVenGmcbore3ug0FYNq6YFLnwrUXhqAtA38C+0y
s8lKnp6AOFgbBi1P4mVz/FWK9p7HLGvqwWnRjH6wTrnz4khDC+2+GQ51tTbsTe9Z0YWQzcmWBEM3
HAs+gav8vXEmU1+8iFOxzKCPtESEBfawIewAD+GuQ7MdG8BVdHvbT6QALd+GZrcRDO6nrZNh31JE
lwJbukuOTPvTpOmxYCgSj8NMCpNEpmofGudBR/SgkJmMnbRAUU5dE7q7UuVl49iXlMB5L08W06lp
aMa3Qk/EP9VxsBwyAzuVWOOB34SttWqzfO9GlL0OHaMWma12JsSXvEJ3x+O3kD5xVV14mvw8lJ7r
AiQDQI9Lp2S7sPjQMzoQxD32ZIB7xdqg7WQVr8B46xWu9cF8+pzL8mr4wT6Fl6hWyD062lmsOpN2
4/RpSYWvJRl3xB1sUrs6eKq74pQCXzd2KRAz2BcoTB2fgNBaHkpyFBzbfZv+JPsUid8b/vtYGGGN
0AXF+mAxXCYtAVeOvkTtuKiVcN1p5aLw/RUBlpjUGecOJYXnafpMOstdK12+gbsxs0xviT6MsBqx
TDD9xLG3612cY/GBVJ6jJRAHix8vKy9+nnzjFu2XsZoifcPvqdTtU7S9eiDeDnWC1R8D+xDF7S4i
E5gaCk9tk5Z/tAj/RYRiJmmMWYisDSGq8gz7ftngDgtdqcxYizTy431aFMqsiggZYIyG17KE/pTH
xZJIoDdSML7VMSiXel1bCzp+8J/MqwmcZhNF7r0p/HvtrTw3BmlWQ3Wm4lmbPsFHHgFPkZJ1ZELG
6Od0882ru3MdNz8NWp9FtpQOmIE47VAoGVxzhxyVf5Og4kIsmmvYSEZF+xMiO9fy8BcoubtfR5tc
XRJKekxyWkSqRGAFzKzV1ZNS2CcJBWdeJIK4cczr8chdGmltzE9FS2joX0kd/fhcEfx+aySkvpmX
IAJGYEOlQXoImGQQIIxT5WmPzUfZxs9QMeulKV+OVaZEBuJ7lOY9ioUyLyAUrKoIQ48t4g3eL/qq
4KBHMIRG5spzh5I5w6k3T4oOrya8DrbjpdE7YgUNgrQUae1zNZm4HTQSNOEsApVPQwIIR9cQEQWb
zMveUomg4zfhnfswx+we1t0wE6QjIGuhoxH0n0ZGjCkqZWbDJbm0XoVN38cUUBCmMhmPiawWYNsq
OvAEyGGE95Gvp067LZuaHBgL92QHTsUlZi6loTAGxQhxjm9vRJVbWfJ3ZzQPrIFrw8NVbnENnakP
q8vxX3t/HbzM6vWJdmXab26BLF0wDadL6y6sAJlvyFc9z4e7ZkH6g5Z8UuvhS9qThrss1nC1Kc10
eoSpkXyxKhGWDEQ3cH7hEpNzKxl/KnV4iB7/T/nK1LhcBEZNypQjdk3byAU4fwI9af/VHVoI8h9C
0yR5z0Pv85+fov4fofdPkmCK76/w97+T7/8VfP9f/h9B46vm/xZ3esyBzH9X1W/5r1PUv/7Q3zB8
S/sHYHuAgYzTNAU3Cgzfv2H4/JKG0hiJI7R8W7NMppd/z1BV6x+OpjPTNDWd2HX6T/99hsovWbbh
WC6NSO7PJszn/0ZjvfyTHfzPMIP/OQ6fG/1/GKGa8FJt1dWBLzKo1W3l33H4tZWw2lH/LlqvOmsB
fiJsY0UergWOWx0fKdy+Fc3IRTkyWWrepUo+u2NwZONGS+YZjVRvIouttGHY2C329uFJT2tTdfU5
Ba5v4P2ooZp1Zb0vfAQQozUztT8jYL7Wrrd5lB9bOhWkiZ3AiyHidba2US2NmGkIV3q8NssIe+Hw
hXlwXUf6Sq3RZ8I2IxAS7Vi6Ca2XxB9SOfU21KotAWcHRGt7oQS7eiQucrKbExE+S4xNzGRV6ZEr
pN0l8LVlQvwtSBWu7TcKunth+z+FfQQ+zxx38D+mMbAZouAEfCL2mtnuMWYiMZVbafkzk/AjhpE5
cJzR2FnFeAL8yJZ1HgxuwjWkBW3cMQ3ejtpG6ap9YHA7qBckg2CBC3aTAV/tdBzz+w4tjamBbGeW
oBNA1bYkR45fKfylAuVnRY036u0qzIOlqqSHALp7X9sPSp5n2IE0B0HQZ8mVcIW724u3TnMfgeOD
hRhxidrnkI+TjX0jYv0Yt91nFckr81qMvpBtO5dQ+R+HuZTl8y7K6BomDFfwV3gaimZd+9Dhnzcq
jUsCHO1YnkXv3ipBUwdXtJNWv7UMuEzenzIn3Fm1nP9VZbou/b3w1lfVpHsJX2Ly4yDzsAPxZpRl
j+L0oDnd/f/C/rT+zqdci/r/i+1JB4/8v6YxH37/B3WHOv3uvwHMiv0PC5Y6/wrYlaMATP57W2Kr
+geyDgXvkka31Lb+x66kaf8wFUTJjqWbjmVoJj/u75AOVf/HREWFmoxIw9Zs8z+l7EDDwY/6F/Q5
KkPX4lpH21pTLVgGxr+h1h3gDLqP/GmrWN537RoXm40hbGp2gylzwfTJAlc9lPFYMDzLQzpXmdRE
Y8pIaKRyzfWZlUdIJoGXKgaM2TSbFYOP/1livuDKmtDCVbalgDboMsBDhQgGbBzEmZf1DmlHR4Wr
79u2SucdnNglPVeLufyio3i/x0H7C0wtDCsxcFbH8BOw0bAxKqBu0oF5DJcqhfzrtgL8pGNljR1w
bNFXqjaLrCwfsg9JcyCIgKgiEgJqnYFjFK8Km2S9qQMcC3xmqubilFEYsASToV/pAoi7VV3h0cGU
nLYIE6oc0ZadL2JMyFT27TLKRX2SKKZjv6Eg6cvbaBXaBn31dmDEMVNA8O4Bs6PZh0cQJ8+icW6j
Wz9rUpKnMwDLFe9B07udRj94E1Z41Dvrlev4trkMnJXQ/i5jC8C/aS7MIboWfRKueBEbkgP8mY5a
nk08NXZR2b0NE1LTxWk/I5qsQM+Nb0j1aDpHHZc8B2uqmt1UrRigVkzUEqu6QvjcqE0N4LFqienl
asfNTuZevxI1murGa3/x4ZA1lqugeNQWaJpZLrkxtxxl8JjJ1DI8deZOEbYGTE1KMB2Wl0fDkNlH
DP0FU/0ePMvGgDo50m0U7K3O0G1kB11WZ6ygD3Dn+w6wjp9tKNV72IK8VK8KA+hrwy20ryYoETy+
+HC0scDTMElq82Jc4N9UUHRb7VaIa90xmCdkC5iQnq2bhgwla4LqqdxlK6dVoRu1V4ljQNcWOZ5a
NCM1Yt3WuikgwTBZAzckPz7Jv23NQyuefBOBgNB1BDfq410l4G2uo3IgA9it1l3lkhVLZheOqYwm
v2fztnxSGVT9YdntAQCFQX403JBK0AAMMSW40v5SYmvkCWrkLvOxjRawU8VF2FzBgjBF0Fe2e5KM
YeJZ9P4Gg5lKDiR5JbV93tfFzVCHZkO4Og1yU37XQXSyUhfrPhIrgxFYuO99JhPxp9R1mo4C+3pk
9HfsFzDQxJVkMgQfPQSevoXyEJ/aQP0m4WtO6+4WmJG2a9V6I/RJ4I7SFc0BooIuqNdlqyN3qu2d
6AuorGSFc9NiqmH6Oy0DNGc0ARF5cgC62ivLxDIfcW3d7NbDrJD4Rx8X4Xzokt+pBcipSqCW1n6A
u5xGVdOJFMtqhnsjQXGaNHzRJZA2Yu8pR0xjPMU2oX92ZF8zCFdcNTUc77HOhbcad5XO0tXksFWm
oiaN/DW51+xBgAhoTSEIs8tTXBKVTEmySQXBPtJVuCLSTXK1V4XGC6cZsc51IKG/kCEPeAFxL7co
VFHsEiQbQ5MYeTpUGmRpKzZqOyAV082dYQdvkQsDqw9R76YBXA3G4nOBocANBJqyaqKvFKCy3fEE
yQjqFcaeeEyuaJWuNB0rRqLhimXw8lRI044G/hwKf0gsb/onsjGcC3wn0+s4Bb1rzwkAmxzWzgOy
j4c9wlm0pgKpuEPDWk8+hmRSBo8au4PpbUzN/ajQGtha/WfogrXmpPamS9NtoLlvWc9NzgRyasp2
WDQDygYF35mpINZlc+7G+FstjXMo/DeZmm9hFaIRVlwFCuo16I1u7dFBkEqxMH2zWoleVmDniq8U
tgcW1I0t/O8hw/NohvLNG+WiK+0jRj2Ctos5hoEY6fcqsOgfkSplABRCoF5UErOAnX+WqR0s2xBL
PEpsLYVz6ZdGSZfW2JZuap4wHG8mHF5Y2/m8L2z2dPLK5ja/E1Es1CcbZFedK3/gcdkHEx5hG/i7
sUgg+wyASCaKsUa/TFOKbOExZQkqNHuFNdxt4Z4ao++WVctcthC0B9UJucM9gKvjyGVcubg9cP3y
J09qY9mYxr3P7c8gcvCducajq/R81enRtqNzj3qHtk2g36QJf9hS3gMUiHM7bHBC3SxUfhJkahNP
vY3GReZmKQ2GAfEpFQWwS4CkwurMq2Zk8CXa8idyeH9eDz21ISdzBv8rXppD/zvt/aUr3Lce/C/m
nXpbOhS/Bf/gauGP0958ge834Dw2wwL3ytCjb7fTS5f12wbiQ+jFk2PUYB8Kz/mo9HNUynSbzA8C
G8UWxrti7NI09NeKDUEkD4dP0w6f1siaqRTw0FnzAa7SBIEpV706ykM+4i7TEetX43EocF44YWkh
KSJgOJb5S9pAemiOAqg2iqdZaCu3qjZcM2DA28+k4YhISJEjVEjuWt36xqtmkYOHfqdTaKhKkgda
vOlVz8fhyG+VGwv6bjN2gYg4zlcTON+YrHLaMTmq8BDGstBt3PEc5FUsPmOOpTCvuRWF8lcby62X
Wz8sgX4bGD82HMtZWlXOvCjHVVy1P236K9TxahZVS9/I0uR8dG+ar+krzUAp6hnuJiloJvSAbE5W
qW6UhCFX0A/mDPfIjw78ZNJSthutGFeNWmxTCJZKKN+L1Hp2w6/aT9xNE/srR5rnoKthvgUoEfV6
U8mnjFYlWqElkA9tpaXiHb80ar3CNmelUt0bIyTtjF6joP9YpcxWorCmT5skzGiUPZ2se6gWw7pE
koJjsiM+jFjqUMcea5oUCoSWopG3SPkFMp9mpyAe4b6x04gyJqHexYUzgM0octXA1aFeHEYc0ywf
cLsDMsJnZdrAEBZGSFRuo98l7NsFl0EDjbtyjgyBig2sahSBAkhrijnFQKaTZfhMyJ86S2FLSIg2
sdwexFs1+NRdD7u/mTzyoC35DFie0KJQc7X+G1MHd+kk8ks1ADQl7Xfp1Eh9EqgJGi4ODHbzyA0P
TcYR14zJwWjshMK1R5M7mKupG0YQNRR6n6G105O4WneZuaqt+D0yu0nfDwXWje0z57myivhGMEZT
jMaqeNdj+XIjAVywQICpqQyuVCsXe1FPIa1y4Y7aL9hIWL7ME5oM+m0GoqTmd9zoGwH8XojmrSzc
m9TcTalgPxfoIWfEDV0hTeAya/DHKbdOiGjmOnD9C3PWEGuP04psp+rsYNZBWGOscl0SXTFkCWYu
9xb2rLPC6eZe/KXoHXbtEtIs7YdwntYkR3gjeSK45hG3tQfkv2c6t/HWdrtdLMD+RREiZ2wAP06N
RsU06db6yAY0koFUqz2iFL1U9DiXYa0+m4TPwX/hYQTQkDTw1orkRWuSOcPAhT3fuAbJz7CJMhtY
6UDy9kpvu55rNDZqpSOVoSL/Ii60Rat8ImMAGjwCEJUAGxlt+O1SkGs8TyL1N1ICC2UpNoZkGsGV
gbV0IrlTFZLlioq2Nw7/JSAQUuyMRuOTZw7XuLsk8ZAJtpKSN8FAF2WEoNRYRwFGmFIN0AwRD5OC
9wG99NFK0PRR05xayy8PNPOmUOOezzLT5w7kowozJ+o3PD/Kt6/H1cqvGm/lnotablsDcnWiNOtw
AitFAfDAAaVEFI2spdH9tLLkpNTwWnKa1ZOBinBCF8qEreG8inB0zHIXwmKvVA9ipPpd7bEkAGIH
bIFaWQpeJUpYJV/2RdYf2kKCnp7mKaSQECNe3JIsvEo8IOAAiI3mcnGBaPqup42OgFlvF0WrrsgS
/Skk2hZzlDU6RbHxi5wyuUm/jSgnr0I1Fpj+dwJhFzKDaBLxPywzffZuh+5H0C+tmS/oCms9OyBm
JNLJVUhI0YmOsEbnE4bQmVCGcGER4TflMuPPsigZFQaijZ69StiwJuHXKY4jCS5/0Zd2uTCMFogs
MXRNdkgKmvaKgVlJsTUIyICNkvKuFKQFJ+joF7oOVd5TkjPu4CWkg/LL72eWhx0+MrpkzVn/7UE5
9w0GIg38X5kC1eYuQE2Z4WkS5Wvo8ePTrgG52GkrItIWoMDj5ZC0SE3zfQDiEJkDXwetbMAJESQD
PT9hFjumOinUfWyHO494aTe06mWjox2Gm6OYhjIzI+XTJmyLChWfvmjcP5W680Oo6XpcH/NY2/px
9DvrWzQK3njrXIrwAG/0MpftKwAmHgJ4GHR+HKI6l856v03sAU+2toks927kfjzDC2/PBnX8HqcZ
KSxhdd5U+cnx+mfh4N5jiDQvkc3BVVEpmlScUI6qH5hg4msdOjnvoa0ZBsLHupZvmkWwBarlWShV
iW82XKic24hHKo2yIiMgMuh2WRf3G1iUeABRry+V0HnvfLkE3GWfnDaik6cjk/Qq1+Kois2l6dn4
K5XsrS7ktwQUTpHCgql11rkeg6h3PhqmlDPF1+lv+bvyPCjNrlJCWpVgBJUQd28RdRszN7ByO0gc
h9i+0M5ftZAjwEkpzSatNzJPPyzKi3k5NDsUv8a+ziIgGQKBRZm+gKlghXTz9ypEryxHtvAjcR8I
fOVSc71HoWdEYU8bo44WDajglXSKmclYpOSCitkiWrVht1Jcvr7WJUPT4qydq1ORpDNskQx+FPug
iuIr7xLUYoVzRY2cT3IukF5489xNO5DLqYbDJama97I0fzE52ie22+CT1hDTEbxc9i+Lv+DsxM8i
VL9MEWizBihb6qrFJh3UTRxBvCI5Scb5UljMJJowOseRz66owvEE9MiYO+3nQWq8iUnU3KzGvOKC
wNFKqXIDmoemK/K+Qv3S9ijJ3WXQdJvByKl2pfuj+vaUEwK1rjaCV6EUW4uAEhzhFSih0F6Yjvod
MTtLaoZFmUjfnA7OQ8lL26lJma1dXBd2KhUyH99CmEHc+HLCAia1NXOPjd+NzGKxO8ldACTcsduK
O76zGkZF2VWQhTcuCpA0liMK33HC7/U0Zob8J4jGeqmFeBvMinD5Gp7M7q//8Uofla1m79sh2Zeq
iagaNX4EuXYbMcdkED4LJNcgLoB4woX10tpy7ePfnXFxiZdJ7z6rvkefn+yxIqtLFhdgKxKjdYUD
O29eBLiHlGhUhYqNo8LwHPiWxaca4OIdipuVG+AyPKWclbUNZAZn/AgC8CQBcnmKSwyTm127wK2W
NPBWgDjAc+GyztvA2ACTNhE9iD14yY3RMWwrS/zYrvB/wp0BNH1nB9Eyg2M+U1T1vQ4KA4ECiFA3
1jY4kR62xLSMmpH60u4/00r/g1uMnpdFUKjvN6uMzCiAGJKBAddbD0ZjQBwn3vsYF7R70L2m2bp5
9j70jr4ueufhFL8TkoCGaYpYKoW54Mu1KnFWvOSzHyJcohqTa70W1Mn4INkO1MKvN0hb8CSX/jxQ
JjAiKOmxs2/omschQyjTUqR3NWML3Q/3YFjxQ8YAdmxQf7StaMojdCoqnrKWKCIw4V5XS8w+Pb0I
uzrFSvaum83tL7N/rSK1z+v2NLjRkxKa2S0dOTcM24XSxO5C5M5DUbmV1dFFw4h0zspg2yHqmiOv
ZeV37iuEEzcn3JuaGBMHVM+0WaslkFNjBKBdcERj6eRO6qgs1SrSPmz4szPd5RCs0/ZkNa65RB5E
vIfV/ylzqcxrJ+/ODBEsPDAcLa259qO4nNOrJY6zMMtD62jnAXwhSHRk4onZ7WMohbMR5W0O5Aam
3mBnwc+QjMhdRyqPNrwETvmmC6qfuqZbCYUetHi2jUTQHLQSt2kaVPAXS+gweUongfn0oGjPctyp
0nwOjYgn4ysdSMWoNlzIbqPvQ76TNpCOyCLzXpYnu7aW2shP15sUv4maJTMl6rh79kRu2T7SAyut
P3VmJ1relDxlcEWGgJUOT2mp2OInwYK7jbKIek031kOJXB9G4X7ouVgwcWIKO/k0rmNENERl09nS
HNBeYweRVMKsQIdQF8QxzFuUo1oOfLwCUXkMAt4PiU0zA2GMEg4AJzC60X+hbjRwSmel2PaNaa+7
Rkf1G5TJUYjyJGNlpdATmKcNMpUiA947ZiCbi0VdOQi7fP8XglYWVtfDdmaLAbu8LgdWRR+gpFVH
wQ1smNgCwsBekZo/o9YXsApLIkisKyFn+cJI3MmqC58pA96Umea+4WIEw5wPkfOmgOShLAZc6cR0
SBPvMNazltoX0gsolJCKTk+jVVXh7G2jCYs5egFZYTcTuRKx9XjnRtejWSH3FToMbYyyNWcRJl5G
WZ2PBa30GZbb8Z1a/Z3s6m+3tLs5Ec+ApJNiDdS+XIUVjwo/mf3O6++Eh312bvIKmpJ4gJ4aL49i
yOAMrStozrwzj8EWHIwRZquFZBfE3oSYz9xsbmkO6hyOuRi0XxpxRVMqeo96ytM+jBzgagfNrlID
JDDJr9EkBwosj1L9KkpxSEX3Gmt2XhOuLOF2ZYbb7RsiCNj6yZhkUdK546LT/GqeuNrMHESxDD20
NuT0UVdhJm8NPjmdkx5qOF1K62Wh/132A7ydZjBvusQioTji6TXXTvMs8rh5TXYm9321LhVlA+Qv
m7cOzVrRK0+KbH1ZtMa2T8di5emEIngF6kRPcAlDLh3Zv9lmPlutp9MUc7UyYa/4RcEgzzXoySoj
7i3iUXW2+K723y3iymelP6gUyfGrJDEwKTJtmfldxqYybnNW/1h4m0AgzA/AxviF0ay8WvKF6c5q
tLqNCtCaGxNkYL316TT48aEP+4+g7H4nOWvSjjOILV108CR0WPAjDCGTBl+IO3LBi2ljZ4YBtgLU
GUvkWnpmAnlHeGgn4U0UCVMIXBELZURAIbvVGB+MkJqgggE7E31zVMmo9tIFmBV60lViMKnlcpZT
xFlaTz9SKz4sbPhz0BdW1Ly0qnjWU1JK7l5qParXmX2LhMixbbAf6mwyQIiYUIoMgwQbe9A6b8ze
iXNq+Ta0XlmFgbYIrXzXVBq9XaEqh6aJ342hPiUdDi2l1FEDWXBOsgLqSC+LmWbX7irRqLOgVc2I
/+zPdcTeyS2/Qm3eE8BDlExWdy/HZ45a1dwviedj5291Hjlm6BszSt5T3TmXrZeuQh+3Lpj3Odrx
jJQUVrokNFOMdzKBNp3DscYzvEJvwmi1/FNl2kNnxa1VLjXQL+tPYaSMI1idAIuQ7OENnuFq5PHV
lLWDD4WsoOE3QzSKBktfDY0hthXfbRFoN7xaDQVzsNcaonv+K0fnsRwpk0bRJyICEhKzraJ8lWy1
WtKGkOmfxHtIePo5zGYipme6ZQoyP3PvuaJq9m6wNPtM0f4UnI49K4lgtB4rxilbUZjRvgs8jkHx
6irrkrt5E9p8wb2XDn9Fix1wdhoPO+mI9nC4dDydZ77MzrCr15owOgsEOZw3PplUoNBfFgefL0Nx
cDTrgbNLu4ZOq3Re/HgiwSrw2pNTGAfblq84sJ6aMouvVZMhn/OJ9EKPQBE1vAGFAHaSZI9thUBm
kmO7A5u72ExkpKXxkKXolKppuHh1ic/KTNqL567SK9f4GhpvJkvFYjAWZIca7FDRpl+jXDiDjJkp
M1xv5jpfuc2jyJDrIpfuVaw2hFHtcweUqLSCUzoJJDUcIYaXXCB99ORHQLGjU4rJuqwPS5G/6VKm
OFzmf6VFCip7ghCxKUUGfiFqCmNbu9Tw9V+oYrsEExzZbStzteowLru4BZf8Le2iRwdimb2YD4uc
kIba4iEdh4/i3UyJbMWRwReWACayuEVHi60OTVN8bhuR3NrUegD7y6LMTZ9dUVQ478SnVdQFaSVH
2BhPFXnpm9ie/xVGIxFqMX7Jsicr4Gesu8INYTP2SAEcYnVS48NEybav5/VjrIpQjwXYMHxM8Gjg
IJdQqsRYkQbqMgEF9UbGV860xTpNSCO3I1Mmk7iGq9s9GkStbT2nfgZy7Wy7ufujbQG6B3MUdkXi
F0vjB/bLT+KnC6IEeCTBEkNaK9SyQVc92F5xgnT9ZkcPcIGtQ7PEj2NCgJxDSs7BzBinJpqYCNNm
/RVbBt4Pp3UoYaGgxMiZ9/piWbrZ0GA0vFLFafShhglPQUsNZqqIBBcBAtdRDz8NAR6EdoIjkzYb
Eit9zoGqREGBHTYqXijWmVilLJjnD6hkzJXLw7ia41n8rMrKE33QF+Ttl6HAgDV0EUnxDe6gJG3f
4v5q2tWtinHTjQW7mPXey/JkJ0X7SK/zPJeBy4GzUmUB4mLJw2+k2k89ECYE7ohF/KFPk/+oxk6R
mvBo2LR6NWdaJcklnuFx+D41eIS0Vo3e71RGp9SUt8Fd7gSZOXy4Wz+yc/qKkJCP6dSDvKHvdua6
Pbm5/ZFlC7iruSYjpACtw/EJgbDldU7cl9jleEoLsjz6YmcJQOUj9l/w8iuzkml6wC+8GBToWIs/
t/ltK8M8W0Di9hIkVtY4ALgT8M0d7bORjveoALlXYRcv6oz54xxWU9rfOd4u3HC7CoNV0uB0Qsy3
67A8hY7XQKmU2W/uwmKz1ZQSZcHwnpCIFCE+yS/i5vSNeha6uVdB9bz0yGHzFdbkE1TE5PFX8art
/XqifkGBuHD8gJpbqCdmPrL6w/LxP8fJaLNLaO7+HGzjqTD3gs1yP76PAhl5JQxomhbrxqFmguZQ
CW8oI6EkN/NBRQCem7n/o2J5J/KW7pEQHok+wMeF3F0JsIvJ5xlQULFwQwXQHy1+GPQJ6d9Uu+Uq
M/KRFny2a45zZ07Nto3Gjp3g2YuX+Zyt480U3JFBaN7Y9fuhd3eucR8obPE258RRhhrjQFnxmygX
6tamY9vVFuwsTcLRznpiexa18rHyqhva+Za5cto+VK3PcIgVTF/36/E1PQlomCgDnKy4eT0THbtS
RqjJku9VbG0DidpLPxEDNO8l6XREMWRoZddRhgMIDAkjhEBkodtO2ffA1e8coc7ObFmgqtrkUWF1
mjY4u5K4I78TiFCPv42TlLH3UHYICyLwA1xsqMpuY8733HXVR1NV6RlPGXNmu77EOWuSnox6MBMb
kpG+YiHMXe8237E33sa4wHIGXM221r0KUKdCvVUxoTeeMf1KcFoA9hkgoBRBFsITMhJIimAhANN+
LU3OOJvEw9BYkHLMHLVt+tOKRYZxLDuYw/6OVKezxKXAWClCOxJn0RE8HaJpp3kYFACPwRMfleS0
T0cq8oKg2LD2mX0jwb/yptQpUO2xbhJeJbK17UdlEnVhNTVzxYxtq5hI77MYC/s++4ygNT8MN3rC
D/0A6eenbL0fOzZgdZSoPxvmol5if6H4L4GU7JakeNNGL8JWq5wPQmVbriKAoP2zIcr8hNIeyqEB
x1tHf2eXV2uY2vfOKB5p8F9BcgRhHS17VyZ4HOv2x56ovlenUOWsaeAZ03rXxEPS88BmPNnZzIh1
WKrlYPNKh1LSKkhtv2gLtOLSkdqaAkLY6rJ9Zgj/OLrWDgrQyAsdP2V5H1p+KjfYwjSdSZMERGm+
sRf/VSueMVjxal5OtxSpDJ+fWBHqg4DmxhCxdkU4ZB2ZkgbHX9fGd9tkhyizrNwSzZNA92iPcUwJ
GtlMBXTiAHbsUrbChbMZxEDenfSf8mwS6/H0ipX+oXH6O3jAfy70py1OIlgSRfMU+Mb7PATvXVMm
r1KlrBkR8cx5yiI4LiFs2/vWn/9T8A9UYPibYcQLOSq6QC8gIGfBTgLxqVVZHJrJm855/rOGpZpr
6eOwXtOZs7xPpORxom15l8q3SCHfn9o6uYwys05tSp3TaqwWRDUBO57d747DmqaHejLuGN4zQ1z7
RP6smknYcaJ3t9EGxMDhbo7OozSGX9zAAcab2tsLvCmrIhgam1AYC4zkTeJiD9oJgZJFu9SdYZVs
TdZTSKqoV6Llai4RbA5qQku95NX4DHdShCkUDgayQZiXKj/imTwYTcN3MNLFoZHJuiDeTHNGDFOl
zwPyKlJqkDdPDELl/5NC4r8ItRmF0Y4K99l14ieXJ2BPRYZAcFYchkSQp9S5eZ5DSM7JYescj5zS
6LFoFb1qhUDTxALts4H1a5x3iMQJF2sOabAOobP4XST6VPX8cVy1cm+vIcHBxWMnD5yaSV3eFteB
JPTTtP6HTXCDKeLvdcqR880niYXxcCYFI9efY0E4Q8aROhAItaFuj3Atwd6DDWBwGw3z+2TiBsxr
zN2IDo4dHmmwnKAS0f6fbK7is9ei0oEgayCyId2jZHLbYix1zJJw+tCH17EbPOQEGhsv6ZH+nogt
orEt9xThf6hE+sszuBxnCUfVQDxE4ab3HpY0nC5PPpknZLksemPbwEiD8Vf01R+BZzz2D1Ny69Io
JyJIDycfsIRnDaSYarz4jMcqf0DsUGDwt9huLaYLL00hZiXs5GUZm4vPjg3jif3CmxsWyM62BYEe
PVm3p7ozXxI3fkoEjYlXROM5rnviSbisM2JauyI2wokehM6WoahNgrEZQ0iekuTmOngTu9o9uZWJ
VTZoSCKwHuhgJbNyb8dbu7Cpyi6m35EEEZufpV8/gPj5h1eKejQaOW3QZLGLOno2I9cWYypoM6gk
WYzof4GoyF4XwF+xHFQ3etue9gY08UueWzCXa2x7YmgB8pc/QeGYt5xncAoA7jXaf5wr9StndFiQ
pD6E8zeNDIQSuJzC0WKZ0uRfyp/aLfZMSrzJOyZGdTfMWTA/0P0BKRqg3ca5N2V78WXUhLnWqLRI
rcUs8phbtXN1Z6BwFD8io6hc2CEyte1+bZEhZ0ZWuU1JUWEZkdymlVI48kvzFo9e3IZJOEYVZ1hc
ZiHMB8Erx/AoDsoniakEMwvBw+jgGHskWxDtbZjV1cWNj1POHybuvVsiwn4yBozpAHmtT+oE+A4e
26KRgE4r+TDmpnNEmJAl5Gd7Q5awWqMuHCQhR+kQ7IBaRWzwhjdD1AS/k7lc9vHRr6QOBxu5EePu
biCf0ICafGs7aAtRUM1bYXkoZwRhxzhazC1Z8z/w+plFzZwAsDdxXOS4gFS2X5RZHYGlRtJG8T0F
/1RcfE4B/TG54/KY1ZwfspJsqz2T3BBgTdyZr5Nu/xa+9YoHmNwA9sAb4fggopvI3rKzuTg9OcTN
6iXTy3wQQMCy9SFBDU9D639pn/3ynANndILlTzJ2kAEddrP1OISpTj/SiLC2kvFQlfv8OwSdQBmw
Dfa4gFV1CNlGhkmdPtv8hJykZgk/1Frw5btvyGmWE64gYwLkqjhVN35LI0BEKSZpzGCSk6OGHWZF
rOuU2e3tPv7rTdYR1dg3TejXYlR7bYCRYrcLJZGxuZkTEwaYDREeegsO2uHBZmSxHaHn1qS47We7
eGYc0e3QrBqsB1nAzqOPLE4SGDiM83M545HFoBeMdHxLMj8Pg4fWKfX+FGskqTGwpKcs/0OCeBsS
OPTVZRy6UZX3JzJGYhIbiSOm+8IMpA5ILmn78KVsu6YnxxDEj+4Ey0onByDbcUm0vAHKSB/hcCEf
tYz2CmMFrBZnLKj6vQVHnLezfG+BT4WdKaitF6JMTQ1fvmHog75hN3MKwe3pPyC3wqFho7wFK4MO
SK21bUmAnqoThk328NVMjLEpUT3jQcbRQptFsKqc+uqhX+nH9vg8F9kldS9z0f5xO+hmHklKc5oe
gNWDpaYL3HMFXm0sE9uyheaRRN69q8RF+P5PN7tPuiXu0vLUSfepz1SBJBDH/NImNYmoS1w92It8
V/0wZkrOBa1Nau3slifO1pN/sob12YrGCRQDbRhaXuL26K23islE5CTRFWDjHV5ZWfG1K1WTiaqd
i4bkwTWC/KtPnsZgnWrHoA1qhn6Mj40jgUDDRlGdg3VW8NR+MgtRWZCI5IgggQAnW84XrCRkH7AT
YKaJ2qxe+L8TkN1TCyYm9kS+p9GDCN9r85JYbGpJ0Ppu2hHIE8ufKE/oZhre5xTUmhc/pqIq14Ek
43qDmO6gadE4rOyZgYJs8c5e/agyalOuX+UFHEoWsgHZ80XrqPnqkhnRhg38U8EyR/KAbrsVjzr1
Hy0JDxrl4CHihAttwbDbaKwTyJ53nzbWXEHERm2BrWeZWWSgmpEk2dgPN46hW5aVFPaVLHZdpH/K
yF5hq8gEkgaBTU1L31BrtXNRU0VHL2LNokO+tOwmCHwFovDZIhV4QM4Q8+RUiXGOhf+l7O69C6ib
XBDYfhxCf1eJIE7ZqqeQw4DKdlTv9bAs+xo6k+1Jbl0E0hvaAZA9AL1ZmBJw0uY9dt2IHmZ0z4vb
fXEUnan2vscOwSG5K7+s3riMl/jSuQnRqwWqUSbQzCqL5Z4TRssjw6DO7VFwOJo0+y7vn5FO85Xq
qEMaP7DeGwYUs1AwrAKZVAfwWtn+ezPc+8nNVsI+QSt598+t5QlLzasb+yIUaGoRv1fVxp4Ff9Gn
PYR4y+eLcC5eGETZN6ECuEAEfigbgYM/GQMq3/JMFcf00yq+cKlgC4W/atnkUSF8dYwsPk1ezQwQ
ek30IFRFJp9tvpBRwPC9KV/Zf158ayi2VgsmOqqaKAzs4ZgMiJdTjifqh5cgHW5k2mhuTgYRrGa6
AXDgNAM6bRwgylZPiI0tDouDLqLu40uTr5XFS+Vkxyk+JXTHNdRohF+MdR2y6KGsuDwOOIYIiNkF
U/69EvrQyDyzzcgJa9nWIn0VRPZun4JCgPWSTYYGIHrW8uTFFljIYNNPRhf6ZXXVCm2PdiaKj0x5
B1kuLO180qqHiYL7/1Ggf4c+/dPnszjEDMy2nZ6xTLFLlP1ykM78HlSxsR1oMgCk98c+S/uTa2Az
7PVjls31UTnGD8x4FU5xcV1878rzGZFaZx+MCHtNMq8DBeznypK7VC0wK0RTHNLmancNXKOeQC43
Zu4zosnJRzriuFMTGV1Jjb/7WRrQbRFsrAkPE5M3aPxZWi57b8ZPHXk7hZeamL+egJukH87/X8w4
qUm9m0M9Iw2bdHdGpLxwEF0g1A824/oi/SXUc+8REWJVyVm5z1XLXp2CYm2d3fvgqeKIpZ6bhWhI
xwNw4YtqOvoZeB1QVR2Xw2MWsQu0miFe06PgMSaglwDnnVxzzZXpCa3w3ORvj9wJSRbyPFAdRCpW
xjeNw4oQnFkgzsWnmxQEADIX7KMBApRYM3pERutSc3ZDZl7MrzpnIZ+yrtz2Q4m4KN0zAoCBjVIu
EEfp2D0+efcn1darY6LQtlFZcb8SxVTOV/mS2kcktRmvayNp/qyLcnr/3MnyX+70MCVsIO3kzWLu
MlaleU7gED8CJ1A1XNHV4oXuxqNXA7OE7ENbOy4Q25uUmtdAJGtnJ+3xMAaQ5DF9o7hrMg/n6Z+a
bQwrlV/hdh7aJTe7+fk37HwAFgDUfRcFiczcJhxE88p1vesM8cdjEXiKo+EdW8mTZhZTZBbc8yIz
j41gbVxlx0y0qKq8mLCFKi6odgFe9pjrmeEF00KR4i6HdkIoF3TkcsTk17dW/jUXfqg1Yn3fxyAP
RxoCGQHqBDaODx06i/Xn+M+yZ37+Mt+n1ig2GlbCxnNITZPCu4l+PI5ua92SacYkhymGpQvjlRFX
YcIwGfc+HOhMqt3Cnotq+mOpz2VTzptszIkjy8xPUQt073IM9sEaC2gwmgpHMN/TjXeNbAx3nMKk
jE9WKQ4kKeDwibHnBerDdqIdNpwbsm6b23369P2Ijh/OvSrwe+TLcikTKNnZ/F2l4wk4JCo/z6+Y
t1iv6eiIE/q51WTMJZJGSIMcTAALoJhocvZ6MH9bIp4uNciiGtwR7CeY+CRu8ACEXpDZe7k0DLKy
Zzb+nIDYEa+9D9Z7AF8GiIvMk/gTMJdzdqrqao4JHvY+3Unkh2Fisf5iy/nP45FfcqPeo7b+KUsG
yowzGgQJe2fBCyXsfNfP035OK/AojY+DX93dsj7yGVN4BWPN4YM3R8bd3o15Nqey263YUK97Vfnw
FDHX2CqDp9nsOajoJr+yWRCMwFMegthHwcXc9ZIbIMVimV/5qbhvTRRFs8jSXdHAKHUm7vflCBMb
/w/0XfalxEp6rITdFpLfGhqkMO6YU0JPUJcPXv1rNOk3PPFDbTSPM8usMGHyzIbpmBdkZtYFd85o
3QadgjZAaECzZR9hj79GXsHIO/sbT2NATJzza1Ac+jJ5ikFAuvzMGz7pObTm2OAEEgEWL2bgcWE6
u4ZXzWdbGljsOntwU2GVAvoyEz5znHTZzqut59TjfxRxXz9Wwafom2eTzXwYddh0vPohahjPmFGV
bBjl1LxLzF7KAY2A1aHiN0mAzQPAXLVgm9x/lkNmn2akBm2U/UeMCrwK8mSykkjehmFkDVEmQ0ik
0SrAat68GVGuwyLPjM22lwif1m9/9A0TMyyodnT+xm0JWFxOEz9m2ZJ4HBvOyzB2j7ADjT16SXNb
+QdfcriUQn2O9r0wpzu++BZynnGzUSvYfofovWES5+vuXc18393snDyVQ1mxk8+pHONrN+iNzAlc
EZZ1AkgCwWemmiTmkunR2bDRBc0RaT04fpGrv2Scmtu0c69jbCDB2rKVq0mD83JmZXhdhgJlfNFz
rvTgQgp6qKUDvzhEn64BwqCwxn+JQSCXz1/t14Dgrhdv2qxewL7O1FjgNSVdnHlnUNizjfAwcy2I
B9PEFYxZjXvSgHe30BWXU/Naou2KTSx4TgFmICc5x2KLjgDqJLNl3A4Re9eI1eNC5iGtLS4cj9kI
80JonaA1+uiRTQ6R5QHJZohTNixJ/xGrdnVM/GT98Ahz5cLCIfb+4/El3S1tP+iaeKpW3UZGF2n0
6j46UFezzn5WANQYIjA1i3VF2eBxmFALnGvTcndeLtdigEny0HaCbkj9pjm/ZDzFd63G/6JVVCJm
NswBWIeR0Kyb6CYsg2QZzI1vk7SAYHaEPwnpbtvPcRta/xKvIRw4y/+rXfVQLpaF/XC4EfgTH1DK
OSq1oauYxxny0jY1aFr8fV3wKXlTgwC6ZBg5TshqeAIyMf4mtftsGl1EDFywHxmITBPXsTenlxHw
e9hX8pJV4pSqiTxfsIthPxSvNUxhymi23e7InkBC6YwsOJfJch8QDlsDCiLevOcRpr+/uj1sZWLH
ag/w7R9I6xr3dSvnTWXo4qiT6VWQ7nxIBUvjyY/FNkPTuZTTk53EPvMeJi3I2I9WlQIBxKyDo2i6
mFm+XxZgjI2scKzXiAK6WBBTbUzbMijIr2WiGDeMt53OfAysYQsonOarREs89s+e7K6JGqnAmL2x
J0ZRwEql9oOjopTe13iJNg7rpMYIiJ1eKlKJHMQxsuzesWi91KLNETJz7Trdaa5nvCQJ7Bsu3T9j
/OipQLHuodpPkuE/5fG9WVPxHvP6oTl2/k5W6x2AZFz1ULMTzNlkJNAAC9qVeOitU5KYFxwPb0Ij
4eh9xvzC+DuASKIoEvqog2cnYBGUVgc3bXIC7UleUYhwNm0vEcsyZea2QZrAKCzP2OzYE6E+eH9I
afCKc9DLy1Iz81Y1P5EeiCSvVHG20LkNjN8sk1QiZ0Ci6Ddik0Aa3+je8PeJ1T/iPfmsFgnYemAH
7+zJk/40pH7OUcDfeBu7meDWUsgnr/TfOq+BdsMwnaoouLuyv6ncxYSL3g9Wl2XtJ3t+4tgxrjye
q7YfbU1DWSmrv0kH6chPwO9o1IlEX3619OMb/0r6iMKkhuLehGQsAQObdMTXxBlclkUxCe2AoBFa
1k8wLymNWAhkAHtxRHL+xruEpKhQm+pWNv5bmYmnmgTdna+hzizJug8f9JXYMOb2QA9EwnRpjJ+j
jEmBDRVgQ2DRQqHWPVvDVB7x5LWI9dFONMF8ITPsX+kX2BP8C1ABYoura8skgUtDCwScPQhEZmdq
sbk9YI+xPJEFD9vwUFhQWTirOBD1ITnWAH42aSz0oU2TO60ovp2aqinbdnWlnqjemtACWLKyWh0P
q8DcdXiWOWPHLHpN7P6ugOdsOmcFouinZOKpX9ry2ZvyM5gWyNJrbhS61ZzhPg8+jXDoZG0e1kls
HbXWZzU7pFn1/bLrM4KOjLxHb5BX/9VdO2P04Q1MfZR3cvkZOXSQ6oHdASIGdFsgcany3wKnnjlw
j8OCo7TOEvY6pDUtFfoDXRoHrwx+Zwj/5MpVK2F13rCOu8b4CHOLX25AsnpuyyejbZispH98QXzV
klWSIbt9s1Fgh56egp3tUXtggdoLnza+518p85uc0WdwZ/zrspk4jplXdFLsuMVKoM1ljyPEn/x9
5ZT33KZR9T3rIbYqeasgzBFozvbRcr65qD/xAz2pTsjt307gwEK6pg926T3ILt7FkSkuNuMrKk3n
WLgcEsyZqVOL6ZBX7mozrD5zbZ+ky/vn+UxUhdPciGA+VQNeMoSpMzODx7qxGElIC76mblFORkz+
XKt/7YgKQM1gIfarsdsyhawpSq3TsCi1MWT0zdWDCQBdMJJMxieWSCjlLa5BpppbsnDaEIWwZL2f
4VGMILIjlI49cdCTuC8sKaORvzFFltobmTWBaDN3EmAg+lYPcVdr3Xf4HdJwTLiyfdD6yjo5WX6F
Csk+MFqLZd4XFvwFGSxFvvUL+8ur6guSPJ5HSeJsT/NRpwRSA+OyChBHnCr9WO8NMmuOfkqnExfz
3k1gqGrGkdJkp5HL+py7Kn6GwBcjkzZOCk/jFnhTvEtbBZ4e7JIbYDwTk3fQJqnKBjzWzLGuxmLv
CeZ5LiKipvJWfJBc8Gm2DrqUBU/MyH5xztQ/3N4n0g0MjIikEaiCXCVbRd+RZpCSZO4rJ+JIQ45O
IOJf3jSu84L22TsnbrMdY/huesrfO9m8jG1Fveis0YguglvW2kAX7C1fcCe8+cWnz0MOTLlmkUxR
obf28/kjGxd3K4zlX1xax1Xx81BgUn2YAg/WksNyBy4nBQZiFoOJc9vJr4gqg5Q5cRLLQ9FjECjx
KBAM0b8VKY+3nddPA5l45zHWT6vGWiuHnIDc3nufSTCg54a26K+ZQ6LxWMFgbYV9ZW5NvJiL5P8q
jZzVQ3XsG7zUY4FdVbWXYYne8Ejbm6zWBDdu0yWGcC7WNbT9r10nUQCfcdPF81sGE5yZeZhpq3pk
FsksAbh6jR2O/QYL/ammMUHzwpJjoyucm95iP7DFvmLGglQ1Evo6Me2aK3tnqYwj+Wyw7IpM8rD6
vn1FP/XfJMj1GucPXDzoQobhn4GtAqBitc9iKCiSkr61o688AwJO4vDbKnYVnf4KsNdM2fyeyvnY
J05PJDt3xzh99dAeNqi2WJDUGC8aBPvUF9g7TSyGJCBvknuPvhMwGsAHzyKnDBsH41k3vfV5xuDY
W4yto3D/RfbZFi3Bn03wJIQILkY6INwVzlFmaLSQIQGGiozHZcXslPzKfOhsOi4gxLCXchp0ZiWH
sGrZC/WJ3C0sRUCmYzNCpXr0HMHENEYgKjiVsmxYR+uUM/O8bZn4mau7Bh4e9pSMVzL5FGiStDhE
pt4Xdmrsh1R9szStL1lQogCx70u6FKHJxJfna7VSNvj0TV9vgggLjtv1NzG57pHRoW2lP3mFvCir
xUPmMglu4xpdHd8mrE5GhUzMRLn6A6OZJmfihvU7Yy9KUNpyxntkyuTVQajFVL5jX9G7pK+zoiZ1
odv3rYdjJ+pC5QOrYMOxp13LmGlVDzVpu7u8RbwyWsUjIoVbHFCgM3HD4GVjUErVT6Eji5Sm5Jcj
tTB5rCJ+sUyoz+ueM9QEZAAo1BReuKd9z2R+Nka/syI10253jWrf+2B5qRfxpKtgNxu2dfaI/9ou
LtHV+P83TZP9epP+iQoXfH3cfNfVsp6hjCF1fiFb0guNmveoVstV+nQKnLKsnBmp2CggZL4Ue5m/
DamB8zuj+m+zh4mw6Dgn44VcluIKcIEycs5DifBHlAb3k2V9OcKhQCfvcDD1cOy08eWhDXMq8ydG
fYcHdmLREPBbs3Owm5PL8GeNFF9e1zxZFoOyph4RKDMmdmIe+2yuGPdPW/t610bDfyx0onBMO7Am
Ir1gxd9RQqAyGTIo/uVrp3KP7zS6eyOjuXZkV0PxRXiYnRNZZeWA/30vCc2gIEK8BQTYJP4ZhT6Q
Ct86YbNmAM7zW5WGzSga9HiZi1vc1A0bX44C3aDNq+0E49k4QKGFnodKt5QnG00OHIn4YVH3lmzB
1OM2jByD3AET7UDy5mLEgCYpoUqweJZ26cOqsmEmNf8lg6zZ75vTtYi/00Ke05JUtoIkc6aHyM5n
xdjmLfWNu1sFf2prMQ9D0DFR59If+7Wf87HY9Gn1uKhnhrbm1mBHf0ju/+fHAqG4SqwVaIjTn8Yk
LCbpydrGoc9bXMMUBXm+SSkFpxFRaO0olFtCnzXmKhzGSMxQRrwFVTOHru+iz2x/AD6cgpjQkBE3
Gqcj+PgJ3nYeVfcxRyaCJp37Vrkvg8RYMpki2Jf+1Ysl+elz450dxb86JQxDoWSc7ZnxsenyiyG9
Yu+qUYRdw3/L1JMjg33KqCJcfKpxqqC3adb4/gOmdYjHcF0HH03jxRdnYclR8P6v4Waocqj2l+Iy
e3YfsqlAc9BRzPdAEkYUefjgbAx1u1hicUOPOdXibLWLPiJErQ+sz92ZYOMUDAP99CuUyDeJhcn0
4zfcNewmTNJzIoTJfPDqozFKC9LwXnmUrqi0r9rgEDOqPxqx3tZjsn6eWHIdKkEYTpQj7q+IDsiy
R89IgMNHLKstbTgHRCDjZqJk2Fauv0kRARwSThhSBZ6sqby0kt3/NFnj3uvKvzM73Rv1RL7DT1f9
KckMSHBm02jh7Y+M/sYp1SK/3TS0CjgUb2RRQUsVCwEHWHrHWo0Elo8vqu0/rZofJyjjJ7tdIxz5
aztvesUhzjewdM9MeHifABLFY8Y+KkhxnVmXtJqYhRruh3bYCSNwI4IYYYta+D2LmOG1aU+3JcL3
MSHt2xoY2ZdFuZgrVYhEC0IocsWQ4KJD0wMJnFuIgZPLUpqn0LBhS7OHNev6y27z3SLNuy1bZvPk
x8MGGUFw9l+zRNlvk46Hi6M55uxlwuVKanu3Ub35EcSk5kWRc/HEGB0y4b/VKLXgaerNZAfpPi+i
B4AErLRLC5xivBcNTiYSi8DpB9PeGL7RwLLzxQFKlcMzonID0+SQslDmGuNyYe09NiQnu+N+Tfpz
84LqkjnbQY3twY9/zK5ydwTqApstdknea6IWuPK4i9SRrxGFNQ5k/MB4mxvEacNM8FaV1+O2KdS1
4l/DVNGe0bg7fFtBtpelfOzZWPbNG9XrTmXGxa0NykEbxHQnnSMl5IRDjxlo1qAcq+ozjfh4KLT9
7EU8Vsqk9yuH5APqScQ7kESMqqqTH8vgaAuHjxUjrEYpZjTxakgi1ACzDwqOXEwwObCtYPt6KyAh
n9HnQgFIq5Nnlq9e7cCzFP7D4qK7zefqbzrdfE60s+OzItZp9VDZ2tzS13ISs5U1xextdQd3cq79
CxlNJgrPuttUAz693JlAxqmzpStWaMRGBB7JFMiOaOInTDxdM/tb5YcJk0HJNDWusd2rYISEU6B0
ay3ETJNCKQNrY+gS2BeERFPc0wAbJQvKpET63HSnpY3/GtEaBFmw66FoJgYnYsJD2upWMDhFng6+
bk72cZ/eO1bOWFkDSFZtdSvmBJBKFE10L8utyfvxzFydmVoKEgLfljv+jhlD6dwoj0SDHed2yE49
e3aLwonR4/LDHoNpIZ2orL+iseIctRg/8/Q8cvomRw/8c3BdiCQ0R0NvAUoQoed+u8Lap1PW7nww
QP3QOA+F3Vz1XJ2MwTqLcXhe7yHysAhFMpM/qsWTJlRfH+2IEFQRn1wUyHuNeXU76dEMC5kdBM3u
oal7Fca97xyjMb2N+GogGpkCvVRGfdPR8W3wO4T0GTcjTn+85ieioHkyga7qhAwGRhyb0Wz6a5yL
07RoB/1q+upE6h9vF++J7r40oWbPGTnGtTV3HA6c8x74Y2W+a4ROfOlfuuDmokfs+UnPNq/3q9ss
cT/XXHkhMwSSOaT+xLxLHndLR+mXx/+xdybLkSNntn6Va1pfyOCOwYGFNhGBQEwkIzgzNzBmkol5
nvH090O12qwkXZOs960FLa1KWQwSg7uf/5zvVJXJ1LL8lHaZb4d0QhkfxFOh4/HQteyzDPSn1LW/
yzIlDjHTTZ51Nk8yZ0GcABiH8HQNeAP8YnVJVT111gTpQbrZe93BEdGp9qdNi7isgFPTszvhENYm
7aTF2IU6csLHPAeuUcwPUtkB5jQcv5ghCRPBP9WjHsBSaJ1t+ZgA2uBfELKtHWyJevo1jNor0beQ
IQVKlgVyZkF8xAIRrOb7I/n51JipEqNHY5iLAawQux1m6bGNvw5mhLPrS+bdTIEsr+Cxr2TxoZEa
38eD9YpTzerjQ7SU5w68MyNN2FiOhmpIfJYOPett1Twxf+v3GpiwAVcOi8UdUgK1pKV1nDKOCD1b
Se5IW/dpwF6TdcXbJxbHizDIaRQYvmAHqN+OXlIeiE41thOnTpeMR9+gUMS6k12guLW7sHKOA4b+
bVHMNoEhrkoZPJrgRMACdcEH5r3qGItr0bo5bE8Oc2H9bf8xT1MDibUFdrznhGG8c6QhtqN7CKw1
sV5Y8FzGB1wDIcRp8M9Y8uJ14BG2gtlc5D7MTkTxe59+jTTG5pJUe1zMP2QSfWtyvFBUQ7qD08bK
AsubW9qS2p1t+6t0+1cRfVMZPB97mra82swfI8G6P4roZcxI1BAsRsge8J1IMrCqAuBTD5qgUm3y
nZZriCtv0wccaiuHKmxTxs9EOqDL0MSoJk5uTsFRQstYaAa32pgCcTKZ+vqFgTidWsRAtCi52kX3
OuvwvvGAFNxvy23ixsM5nH702QTHR7m0NBEwE3WDrELGZ+jeqimN9/PM/mc2Pwm432Gw4mLOv0EN
Xedo+KUb4bMKjaPbIcDnlfHbcjVSkcwnCyIUfdI8mHm2H1X8S4r+c6RnjhzViwNpT9MwmrEb3yvK
4PHthD6NfNa+GT+MJvT7uoZA2lUY2QF18stDZowpQ6RAURd+EM5bPRM8AAF7G3uFYhAvaC15ypiV
GkhWIVskZdqcWXqQGCQWYX9ETyMQRdPNkCVj9ZvqrpgSKEv6qRaxG3QzpAT9h9KN70Jmv8wMf7Sh
T+daOWpnx8GX5WiXoQMPVWNk0o1T27k2hQekohXjFEz8vLU4/8axw+bklxP3b5pdKswXCu6NJIhD
EoznF17LXNFVWKXE8Frx1hbyNM85Y2BMkATowHhNVJgHMnpPCfiz4hxSXvLyxo8x8n3iYCNhV1P+
SJ3UWGcHhvcvktG8DbAf2eaU4PbfA9CjLin8YK+/VWDAzaF4Ei6HitY13hx9+uMapGbMdo6QNPYP
uab6ilTQa9dcu7D/HascnDapUoLL7zmFIRPWAhERgh/0U73SWin3sKL+BiCs3QLIiE3wrKJ1P6xY
Yd0hGODqSBaERsaNiL7GFNe0hp2w7zm4L9B9rAnrMCFAt35J+nFjjWyFXJ0tGMEF4t2JvUrExgPT
/QeDNzMXz5XjC00zF5seUI7Oey3BVTbh7h5cxK6CIY4N7a9HX8n4hcJi85v5tt6nrTlAaWBLXHTx
awO8fZPkyNOx0ZybSHtw7VdoTwPIcZrZBOY0KgOT3wZgDCZPGMqC3jPXseyipUfdZJFSDEb1KD/O
mKl2aKNYoMmnj6lJ7Rkb0F62F4pTL3E6vyUtlcyZiUcC4tSzneIujhfekW0mIde8JhGAR+W0CcdH
Rqs67qZgCHUG5sF1dnovEpU3Y7dr0uGu14XyJjf5LdRyq+j/CABmT71K95rOkY/S60+iqzgkM7wk
eCJ8Ea4NaNnJYhK8S9NhIunTMefQmwOn0tnXGvfFicRtmLE5D++TbvxI5HxrRHGLeS1WbvkYTekh
wfe9wUEnUP2NloQk/+8cv8mG5NjdMJEjjufpWk7ZXeAIY1vHJiB/V99ZefoDYhdp+45fPc/QtBFs
dgrHuUTYnN1cxys6FvecuNkrjdk1JzRCsyQHHsM6GIYxw1dorkywL8wN40DeER0EkzxeOrOsfEOc
HQ/lrsLvJJlTlLXPS2VFxwBIt636eRlYoNsE85PDTnpYsoegIsGekc/XG6VOdh9+KmGfZKWe+5xb
G/o6JkFKXTTnYtf6fdlZn4uUT27bCWAGKZNYMiTZoukHw7RWHryEarTuP0f2ee28Io1BPJu8dnZw
TXdRTGOgC+LTb3T9xWrm+0kxqlnM3z0naH8W0QSziAhxpL+0WXyg8JBcwnM36J3ftPCH7OpsKqPZ
YcQ0TTCGbja+CttqvBkvNp1gVX/MWuVsVbCvkoXc4+I4BIcx6uOwgFcKcjFlRIK4sIlAPDOZEDsT
SZuUvt/p4T3OIMNXESdmK8tPZWwCgP+eFvFixv2BxE+2Jw/8anTBfQ/u4bJohUYe9lXOWPXNNnF8
215OdKQOWy0u0gdhaNA0mTpV2kXHoOYh0Kakz4r3VkcI0hZn2BWJCXlHSpz/bv3pDhzuclidlJxv
RUYLAyy7HxlgPJ8yxhdEwBaKkPU76x0sI12hnYwqIEgy5jDb+G/PSX4PheAuMWu0fOzP4czxao3i
nPvkWWlN59VIT2AjBH+z+3RSSIcIbU/IGueF/NgJISuqBbm8ZJq3S4IR0iUPTMbSvaNbgMwro9zZ
hNudD948mA5GM/u9yXE3A79izpSrDXmjj9Wfn9rZt+TB2ZgGthMyEgxt4aHqkfQbs3jK6Orth13t
3M2XZCFW2Zg3Nx7L9zlh99VL+j4XQk50AQ5GwZh4POT0UfHGZmZqfUFg0R6KYb6Ta9GZ1CnsGqZo
r+vaYzniss/DXONXejYqNM0gYXpSRBajsfhpFvlTkgzTI7TRncbxeapPBAbIMwknohi3wB5vCbCO
4XgvO074JZWmDC6Q5LuUojpqgAWNBAjoKBTxXg+iuwV5e5P2P9sxTJ9V8zwSYmCmJVj50gfbJlpf
I2+R3uS3B2VuORJzfIzzpPNoicLxhvABcif7aTmEERUsdsFwRVX6QIPOCJxvJgEyh+4aRoYiixi2
lX3uO+vEp0vnmqGw+WFV1YNtGoZnJZjTUBA2cUr3bQAUWLUUNyS2eWSq62x2arXMh7hJdnGvf3O7
4Coxedq47nuywXvGnDtyFVfcLMBHendbTVhE0zX6M83Ovd63DINa3EQg8fFBC+NYRe7FzhfjIu1p
GzvkZ5MIrplYcNrDqdxoGAPCuPzVcePIyrcRlJoCYN/8OTJ0eJ563onYLPZYhzQgtGHml/2vKbXk
caG3GN6pb/VteDJ68YxAk2zJsNCGO9juJs8KvC+he5tHaHj8Yigy/8xzIKPBvARX07l39PSNU5N2
nHkIVBOpLToP56A4JMeKM2SDNESMvamuptu/waqlHJPLgfv/EDXDQ8cZbk8yD3ENVn6t1STjYtIe
CyUUWGV+xliFvIER5kiZJUTZ0yCNUyLwCOC7Nq5xOnzmdW9tNTSHDJLjwUgrLKghLqK0f4ydtLvm
QrIRIyZXuSdwmeXJaIkIAQG9Ej6pN10yZdtuYgwFKHVkLp6L+ZIyu7LYQ1XRI/zCmsbgO0Tp9tpS
M038jYBRH51FZT9lZO4omauPEWGbyFXvMETdvQPVUDGfmReXkI2oDriu9ac1c9CnUelRrvZl20bN
Qi1/TbrbQNmw2O3BW7HxEu5L+akJC8N8Y9Kh0l+1pTc/m+ED5etHCx7oDYeiz6YAslw5/Aw01t+5
rQjixDPeSWpBkVMt5KGAM1rBsMzqE+cEn5Pu0wYv6blD0ZqTioWkQtYyysc6JI0WxOLSpqCizCJh
Nq1BAyJdeEk5xWfQPvd5h83NjtojxUQVUSOTjG+XeUnXvcPy3qVtR8V0Fr4VU1kgSIcvhU58QUb1
7xZf5Erxqfge4J/NdjlocU+8TQS+kQXGfpyjU2EMDH5R6xP1kUdFtPKPl2NusVercrg0MYgBjIcd
+eOu0VDCFa/CDpl5gloTEHuBXbtrLEz7iTuHe9aMd8TM8l45wQtGZPt5pCaPo3kqDhmxZtC8ZPpz
AgV9ZcOyaTq03JAJLj0vBEPB6U0VtTB5pd+hyf2G7E+VYnac8A/d55r7NITzWZXAcf+YLDSWs50D
u7xr9Jpz+80clvhcOSZ+7rgBm0mzQXWr3V7nw43R0V6NqloSuQeNZvUdtqyB0kDIq4BCq/RYQidl
SjA9hlr4ai1udKht4zWuoUfjGh4RF/WfURB5pR6oYwzzrZiM8NJTZ4Uv44xXacU5y4srl/HNwIpI
BHB4HDLheLPo5BVd/JQkQMTmzl4b552nAt/ObrTZujT9Ilmx0GWU4rDC8dAjnZRQ39zfhemQvMRV
RBrgkGR6+6jFv2raQa+IW9syEAdwKsSoekPfGbyZhmFtv1L9axvkuRe51fKMSYM+bMgpIPA5OtTE
75Y5eZNMPuUw514ls2K7RsgnnaNgBQjThxhNBtG+NW4hzzoUJIigcj8uwQO56+DclvNVK137jLqw
cjsaIKp5dxcoemv70MUnVqOut9Hy4oYImCA6m6hx/KgAJtFggZDQLj1yOOhhHTZ/7DilVzXJtHVN
63Fa0qtF3ydrIXJqZvabmsiwn3T2hWyTRhGxAfXCDpg09b8AwkQP0drILNqzFhUgUdyB7O2h1cEw
C+ObkOdySBTSWV4vV3tgARZBcTA0vT1jCfjEvUohjW13R13D3I93etxTUBUSuE7nXcWyu8vGymLJ
7R9EBcCLOpDvsoAJvrRWD1oKaHBtO6tCCKjGzjgR5/lLSfTANaiwMyn4COzFJbs11Vsd5HTBBBVD
nPVGUV6/z5z+DDfYuDWz8GxFKqyujLMdG8WuBCzB2f1QSgp3i6rL2WT17nXSx12n0bFeuYKpWAKV
VieGuRlKPs44dfzFwvWWsTsQ3C6PpOpaiwFvV+mfYdlRry1YXLSAqbQV0XxeOslFGS7gIsdmgh/b
pNkU1fI9WdKSw4CSASFJYzcHJGKLKm2O7JOfcNXn/ugUDHIr+xB1XJu4I7tO9xz4riF9NJwGyPhg
HMNRQy1Jq9Dv1Ir85uHM8tpTVnSwggUWUh3Tvd0VX9CZGDUk4xtySr03LDrbioJgeO/c3NDIDoLT
IYdLt3hK4ORGHwkrEJ2sxFMjAmx1pqX4ANYksrotlkr9dI1VJBoMb7djs2Si5kxxMTEcIv+JQRUp
TIDwsovL3PMeAbf4G5zLBPgXIZaGZK9YEuU5qx+JQSG76j7zBaGQTdDR9gJkbaePfeC7pkTwCcFg
dQugs7ixOD5G9dnMkdWbkAlLFdcnp11t3M6lWVyxa1byYyUsohVAaxSVaShn/GjiQIfMsnOqJrgs
FLbai948fZmqbZ9CnbNUgtnfxxT3NDVBdRhIx8J3t6RX2ZcuHAmNS2p1GxjScK6WtHsup1SdnZrm
9GWyqRTI7hJnMryxpNpgLHntgCRDGwwY+pQjbtsmsh7TGae0MGjNaeq2pW4UrH+7PNpVfRsxPJLQ
AxRIN1velT9iPe39DLiquzI8c4EQ0nTzB8imn7Cx+VwLrbpm5LVVq3hBLRkIyrDl9uiPQUNvS+DM
NMyJ+Q4x2uIdGMsbLXw7cCHowmn4FHTwK1z1Y4grlyvF4to742HCTXYxDHnJ7ezQlgKeL/QbCoad
jTO629x1fgtHICEkq2zAyYKsH5ffbynfxQxFL18v8Pc1CeHd4FfMp6pqwzkGWfoymtmPZAaDXmDy
QcBu3qRhXjWiLERptCdBspLkO3bptDlwP+wWEl6MM4tdzct1IfCFz4XpZai511jwhwSn+SG5s1zn
syIX4lOdPu+yPvTZy9OOaC+eXtjJLSrKm5NMPMzgHC74d5Gz2dBlTDUJhZt+gLUhEAxmomZ+CYPk
rq0Sd8dAFNHa6EtiTQ2mr9mmVkzw+l1PNMgbW8NWr7ERhaxBh7Z4poKWqRZJmq4zSRfnOkwLA72l
5jC8tcSCORnol1n8CDk3QxduDUag2e8oVT0UPZS5cWf3qJX4AW+FLhuMAD0HL1Rc7PJMhuJyVZji
+BiwrWUnnLuPYl3PO/WSRLC5AJrcx5gDppwxz0oHnNO52HfFYxvVbBXqxqsoXDcI6Q/8QhhM2qAO
aL1YwH2fg0w98rHSwzJiWIFGlDcm2kUC18oxgeFE4uGw4Bo7uIY14mBfYU4Zy76NEUnX88+ydi6d
qrG3Jcve7NHFw7muvcT4CAU+fDih2JJrMBuYozv2IKHwBCoAotBM3gvTIqgZyjCYFeNckYxy7yjH
bfZFmzV7bJ+nLMpZOQuGXIF+nxSTTj/kBvbeqxmgcxYvljS4nQnnSnKFAiRJL0AjjewSbZE3zGiw
NVqwEFobgReif9FCeWt0PNpSHmPFGqmW6a3Cfril1uCjNS3u0djYtYMebKIGvSayLw3zSkl8eW92
43ioKwQgna465vHr9TV2LvLOxrSHb4crhx9uYfSO8Zz5CF5F1sS4VvB/S/y4HDphyMOtYIfaesWs
Y5mrcVX88SVMWxC2kfsDKRl1DaNYPqjG72ic2UTivalKihHAzC0G454OfP4e2so6O59YHHVp8yOY
iHRLLQD/sUWN4uC9ajvfxK2wtRQKWdH1v5oOoSaq24tuEdV1Cmwxydx4k5M9smfwSOJVG4MucSSf
BfYWfE2CZdlxHExyHBKCfdhBFAloxxtw4e6rcZi3dov5cmInoLPV1mgKdWBPAmaCcxyN4jWw1A+T
qRnmFhAgdfoyMaNLHZKPY1KR9s3Sb/aAa3dkFB1YE/bzxOEySc2vuVsearlmjiZ6NZYkfkdSqU+T
LrkL8Fdui0D7XVnwp3hx4ZUMxD44I/G4Xua8g+6g/toMj0vlWB85J8EqYnRKajM6V+wuiH9XlHYC
RVv67mMsOM/j9mFSsHLkDRczOD3xmKYwYFr08BrEx3OBD7DPnI63iLlsHZ3QgEsfRKWJi+CXL9Lg
k+6u6TKayaEKGbOGg6KiY2iGY5V9D/pw6HXr90oL2tkDjxuGXP6D/CP2Y2v/COM2suwbNWf4+kXz
E2Yf6ZbBqPfJgid6hACSETZkX6uxwPDcaQAu2YNow06RIecZK1upeU2FFii1aQ8PH6dLUHcrSuiX
nLU3trgZm2AsEFGKt7siS+p3MrvLAL4yaU2YGrjpu5Pl0PSwVAxz+QEObhPzVtrkORkUEQc/gGQl
gGH7lE071S8tLqec5kYFfG3LIFLtZtxd9NSTcIKDLoX27PQY2Wk4ZMAa0moU109mxCqf58/D+jEW
N30J48iDLoPH6Dr0dNEGXPJswmYM8BI2EtG/oGywhzGQ96YuJJOx0jk0xjH4c7DyJCPypdG+TWX2
vrD69dL8hBXEDI8AETaGAzAUhx8RlTUOq7Ny7OCV7XCpQ9do0+wqG8OLHPaVKWmokP0G4bdeu9Du
BDDKvdcmNfghDkr67q4MLHd40MV2Uta4R/DehBM6UhSBsbLmvcgtXHYdOoAt+YFW/3ml1zd4DURW
degMkb0GaTo/ASBZMQUdxfgETsLvU5xgasqG/RA9yYDEcW0Qs3dehgUQV5dTTj5h/ywqXi1LtRyX
xWHgS5zo0GIO3C8jUbvE1bSDPS4nQ0vea1ixXj7E6a6PrROjb97bUOw2QczcKiIw7lF/UV4b5dUN
419gVnDrcI/0gHSqSvN1zt+dw9SCtpxTnuNuY3T2HBfvwmVSl4qnNG/qkzRGv+akvJlX2OYYhK8t
E352zY3+Vvb57zztr2mpRW/MSPbt9KUruyBCbN+M2jw56HpzkPRwPgXfOCEs3mDUlTHuBf0hgsW1
t/ODrLPRq1HgmtomU9RkNNtU9RZHBK9WKm6iHps482ZkN2DDgSP7XYm3mZdzMXtqBtA7KDXv/7de
rvr+219+lX3BsfjxG52t+IciS0f+u3q5+/jXZ0Oa5PNf/s5/lcxpjvyrMgxlKV24uildmxrLv5df
OuqvtqOkqdu6bjmWuxbA/Xf5pfVXXVquzp7fcKQjJBWc/10zp/8VvJdlUAfioCDapvU/Kb+U/DR/
Kpmz+B+Sn24brssHkLaiBK/69flIBrT921/E/1WZLl0T39xer2zfpPoKtoI3wZGvNYDm8XwO8p/r
BDwCyzKk9VUwqBodDdiywzglGj9ihQK9WKcykGdeVPezQXdD3ufPRI3/q3uVUtT/f1Mnv6p//qwu
OH9h2qaNT1oX//hZQQFWVkLJDiPi8ljn3S2pUqIE19oMH0Zyx+ZyXY+Gf7qef68L/T9FD/KDLNL6
M/9jDd/6G+LaCcnpy9Rdyku5FH/+DaWVTjNaTKWSdMmVC3js2BlK4xKyD8hSm8lu78n2B/LDrkpP
sr8jgfnkHG2DVr0l9jqdsZKwyQ7/h8+11v+V2Rxi0fv621/+/rm4ocASKVfYzj99Lmy6jIh6Phck
YdinnKRC7X61PNJXMw01RDQa2Mi0j4559++/9R83xT9/a4kCaq/1hHxdC1X/dNNYVUmdB/6sfZux
oFYoHhAf7SF+6NkgIKRFjCX73JtZZ+ySSE4ddPUuNhPfmsh6oKB9o+RbnqZDy2ramzPXD8k4Popp
fqLM7aP8Xqz+ZbDbu8TFwhbG1xwJZ6MM+WzQaU2HH1MJik5sfeu2bNx1waScOxiLuZ73nhX3vu6+
xNh/Uod9cR94QVDthkW9ODMwSYVPauCAa9e4N5azoSs/xx9CwHbXltYLf/2R4XWwUDnfcASySusL
3eOI+ZmEF+fGes1kKySNAtPsbDcPIuwf+XCvZge2QAZHqyPI5tjzr7CFQzVU9b53YV07A9OfKmJ2
0v349xdE2P9yM1BVIKmq5C5ViltifXT+dEXI/EnB5iDbD/bjzAYAkhi45eFs4VAGyQzNKKAg0WOK
zB3ikkt+iaLt/GqznyEA1J1MncwXhYmb+YUYwpI+2+OWiaL8bHBWvMXOhiRiP22xeDLdCeODCKhZ
3LHkuOYDklR0yPJbPhEL97OE/DhdbgOc7HA9GRUZQ439lL8H5j1jhQ3YUPyU9vwgYi+nSzZeV76n
NEb/3g7Wgw7EEOQifKZq/Y7NyFBx2+JoK44A8kGU1epoqmPgEsCDUXCR2Ip0PJU+EwAWyy737dCj
bHxKDlF57aFqJ0RumHnfELAQP/vyoSh2uJjdyQsaz233Qc2Lb2fSNw3TTGEEeK7iU2b4sjmxSycZ
dcYIWrv7sj5VQA9mXGlMtHtPxYQuw00VYhY4J6sU9iiUH8S3Cd8mJofar+MHbrq4upcZk/jHZnnP
p9cpegpjIL5bE9dPDK+h48y7VJeplHBNVzcbMOqYHOFNd/cp9P3mvPo8acgIt+1XVG179Z9eJeJf
VoH19nGBRdq6yRKlr//+T7cPttJeQndK9zoxVRcC05OLQEkGfMNuKzYIU3G+Tx3yIvOdxZ6slYyI
5HJHVv4xwp/LcNUfag08IO8dYExYfzd992KTutWmp4LN+lTLveg8Am9e15KOHN9sIeERfNeDtZWG
fnD7a81pmlk9LeeA3VvjUE7MxsgUYs3yDO7XKePYZCJ7J0xov9kDbnIHaybRJbIMLmzYGVvFgASd
dpRmkMjyBunnDc3112xmbrH6jMjE35LuJ44fXb+XxW3KnzR1dWF5OwcOBSlbdcYgDU7YHfY1UOCc
fpCFmTvSRoSR1BTbkmpMWSBiG8vOcK+Gez8EVzqiSuuQZ7elftG7J3N+M8lOB1C+JCxH682If3X1
tMWPsUP684CknHDREab1CDDCLW99q3mfcg5jQfgfLq9Bv/Y/rhS2rVx6OXRLKBRY65/W+NiJkshS
OUNwbfmc8rYhwC8VKU6DVMIK1g+qOjuZa3lrlesPOq894gPcxHoee2Kmpjgqb3o33SHP/VQBnJEm
HX8HluwPkA1P0FB/ZUNwsWTZ0DGX18T9f43x4Hgc8cBKRTTWOgZUHjx1RTLj1yrET83RdnmrRff/
/k3IJumf12v2VAYhIRZIhzOw+ceO50/3csKr2YxjN96juNYsEOR0eg2ORUPefNea40Lr0lcOVZGA
AUEbmmN4WQX9flL4qh27Og1Tku+WclW/rC+nS9NtWRNljMSdjpnEDdRP0mvNVuULZrmaQ32NCNJh
9olCddXMUW3YJOHk0o5uApTKNYA3oGntQ2x4DOj2s/woQhNQjl12Xlrc1/Qj8URpOW1b5lo0eaix
8FgoFvZ9lrHVAsqNPyPUDoNbHogyPeN0x5MI626omAhPRmIy77hUE09U2rXZXgzYp1C0mdJD0mBM
RmP2SCdfljf3Ce4cQw3P2Ka8RKaMVVMH5QdXLLZ4x+sKgxq0OoBgUI3xsa1fYqc5l8ugnTCacvq0
mgBqlavdN5SJJ1H1s8TiudPaCkRihrxKVDJ60ovxJjVdnpyKzGLDCfzclXi8nVhYzyCb+Uy9VmCQ
/5nbs3WVupM8wt7elQSfLzTIb6UZy2uQWfJqSefFDu30ULtRdQFONHiKWr1Nb1bdDsIleXUNc3lg
OvDEGUv7lgXjWdfsEy+hvb0Qn0+0vL9SRPvKGAc/zQi42WqIN9pL52V16Hoc2h9CgxxZztNxU037
hpuLcb7R33ejwYCE6pFHtdTdFk+z69cELYs0SR8iqb8wURA/A8KaF64QWljYn8AuQUtujgEWhXWu
AgZw/dPUY4OI4zG6MPFlX9LF33R+9kxOAv0nzKP5mAVMGJvFivcyFeYlcTj9Z0X4PSQ9UgWjyH0E
wXer5Fhf6kC8OlwMevGAOqgy+pyd2bjDG1jssz6avc6yUc0cE8YvQxksvC+Nq4BwN1A7jaJh6ti4
X0E9qCPGckJe9NSgBvsC5zJT7BO2c5JhURucRPvEJg5yomx4xklREc84hXbbcrlWU69Fkz0n6SVP
gLNFL6Y+z7tIsNEr5uLRwqyKpSK2N6lqXB/U6AruhkhWkLIRgiUhh1qdVQFAqcy9xw/3U7l654Uj
ilfCFAoBOXd9DEPLft1KIunu4oyNRxHgmpmCm0nEUEjWAcLrNCa4x0K3CGG7A1VZDsKcZhRbcFfe
oHXnyCEuk7F+BsBykzToQETAiQysB62EJ8SZiODmQkVEXyL5aQlIGcaXDHvrXUFPfVJ912smPFkN
NxLpHvRMvZOZ+D3rg/AB1jPEXbcV2bRQzkxRX8bNRoWDha47yavMOmKowL7OQhr52VpVpMZBZlyq
NHyYVOvsIkwruwCAyT0K/s+G63R2o2U6ZSmeVYps8qey9Mey7+7dgddP2mCXpiXB2gJW/ZrMJD3m
qDZUMcBNpZEzLRfMOJ1LUnBWqDHaay6RhgxtSHcWNYRDwuJZEAPwg2B4hKajUKt3tWLbY+OpMeIj
hb6LH+TuTE8cS0Y+RoeI+cQ+Q6jbgw2EPFgL9uRNSqo7BUYG0ehQ5gN1A2H9BmElODmGeeZ9jRDu
ODxUbY7inLFsGs8JyD9QeG9DqrMzDu+S8tsEf0VHW/DR5K1+KEeTePi2D00KNRcmiXZjvAblCHEL
ZdnnKYV0mPbwu7vHlOCxvxSg8+2OKASy/eQrvm5DojVeNvGSHKHwkyFjB5hU1U5oUIe66lQXxKsl
RvNEW3EMXQW5NxgpV+cWoB78FEEfbxyR7KeKaa7JmQI4L6LAWs5Q1XO2tSXfZeR+ro1q8QEfrUb/
hqbHGu8czerkN9vzwnRsJ+sZK6iDxjdT+MFu1gSvaLdfTsICG3bP7kCyiyEe4JuO3WhiN8dShQfT
1T7moUt3E4PFTTO27JJRzGN6t/DR8l9YeS0NzQ0jZlbW8ZciepmoH9hoEDM9pcY3XtsAOqKi2cUG
8BGOdqv7Yz5oCXJs19Q+HO9jTLTbD6f+hS0JtfKIclvNZOQeULC1sw2IQMyqvLCsre1gljP0U3U2
gBuGEk8zJTiM1WZ5c52VIV6a2Mp5JedufWwpgts0UiEBm/Jp6sf3jHrxg3I1DJ1tcASS5+k8C7z9
iyMGGdrqihbYbicI3ANY0oaIe/PLAlVEom656XYQeJyFqKU3m4/VpLPvSKSo6RFv9q9FL3wSZDgb
bWLAg8YREu2aX3tO+UKHXpYMWU88VnFyjCHjhhind0COyffkd2kuof6w39YbEro9irpH6VawJ1N6
dMdA7rIB3DXlM9sJERaolFAMrBvSO7VT31sAQ7UVZJPxvG4rsqUEtqGKut1xyM1mbziVX6wI8Vnr
gmM0DPYd46ugJSRnkoKGxUZroCKetBlDo/dt1l8OnmYS2hdB4/W+z6ggjDSI044Z/GgGJIZAJ5ZA
JJQ92rdOwvQpoanjlPFrxaihYRaw1UNmDQqfHS6LOYvPCfYSR6snshaOOAXNQuY3WcQ2L5jcZoOI
zp3z5c5myuh0Cc7dFxbY7kIOrb/88Sf22ckSaVeI94L7vFO89T2DNsq7AFzcCQrjyR30ysMmPHtg
mB6DIGjOmOCfo1Tqx6xs1P0fX7ARqvuwBrYjRKtBoC0nNBZrvVW6/K5bv/zxpz++1Mn8POk6z/zy
WpvtkAH8n3/b8yD0bdLoxN2aTJ7HZgXH1w7cL6TafacX1LmV6oDizWB2TuJL0VCSOpn3Mm4ljtzZ
IQiogm1bSX2vbJfX2VzkJygwvG6HJQAJXtP4Uefp0QW1CGehvKsa5e6xPDCuKhRJrIQl9y5av2Cq
8SVVh5cop0BiqMPBt8c6IcVanUt94ERKdxh+PJIO/KAPQeICfAs7d4u1GneFaS0HNWvxdsgp4DD7
xotL5T7BGNbusD2eE5BW0E3Sz961A+LjEeEyhKlDMpLPbHg8Y2zRzwUBAAyp9UBLT3UTBp78qZBX
RjvOmXaqM9aukJaSevyhh0NzCyPiAaIaxR2aeXfP24iaxf9H2Zntts5cWfhV+gWYkCyOQCMXmi3J
siXPviE8ksV5KLJIPn1/Ogka/eei0X0RICfx8ZEtity19lrfqg0Cr2Z6rph5HsloYkYkn47D0P/M
+R3c1g1Fs7DKCCFr2nJp2tvDARzRxNzvkSTJDif2fOcXbD+UDYPL7mhHINHVHDJBkH1iy00Ckue3
m4fHLuKQaRgU8ow+/QMuyKLTPLGHSPR8JOGH3TIvmZRb2A2T0wIKtsfDqDAYthaSvBsegwb/Xa6N
zwJ38K6f4uC2wCpwm5ER3KWpeO+nN3cOFAVPFRfJtWcq65xLyy7pUlpjt0qvj8iu7+8y12kfezBx
LCrmjYSGuyqmenjoG/HYlc6SYlUsJwrFpI9iZ5PyKGAdvpazDE+laC8TLS03JZIYY3+E16n748WW
z8LX41amBA9C2ghpLYEQjNFqN1I85EcxAPvGfLZM4e2c5D0jvEVIUO6M6c4IkBlHy9oqrvclM9jW
7aqjnftPcTiFq2Y0AckyF5sTNs6yxR2xMEx9T0g53JnRdNKVRYtgdNDONWkSiE0Cs5JGqE3pgN0x
Rr2xNCbeQMOfZPzUi4EdHh/2pRcnt11sduiI11NSZ21mHA0brUbAmV7xkwUSJ+Q6buZzZ90DRsXB
kJJ194m4s5PVxySFxexXR9bjbzZpz0UDmbgCewRwWLzMQwejANbCcr52G0VvQTico3oEWpdDxwMr
gQA1WacRWKAeRLLqIfutsdVyv3TU7zhQwmEFhO6wd6ngk/zwm2+/xlNGNUAA5DKy5Tk0OXHSsvkz
aGfpsFZdGvBxbLbLespbHM/TrhN8ibD00VTdbib8wUJs2Kt8eK01aQBOmEs708+15bEnT9R9zO+q
rWFht3b/yYDaAv13TfXGyLfnQgngSQyk1xln0pf8iuEI+OXZtv1V9uo5tqdjWdb7pBSfJtWSkjg5
Bnif7Fdz5t1E82Lf70rwPjyHOFRsiqoFhEJP2cqIzYc+1ececttsEdvEHvojO9JXteYRLBy5zobh
+Oef9okOr7BV+Qa0CRy7IETL6ytKgRibWfnGpHzEP8V63K5/559EwM0xU8zXqnH3mil/Llw2UAtL
mQjLXMGdkZ89IQkU5U/xPL6mk/PixST3A1WhaHJvhJYrXeap1PjpxchxA6eEsE6OFTzpsjil7LjI
qDzZrrsLatIPYN8zPVY7oedHYUWvMsi/1MyONZqDtXCNnwiTKw19sQab8mXTV8yO5bPVzsPo1izD
6E8q6pauyuxcu+B9CpfAVg4nvBj0p2OWx74uB5qcixuDwR8C3nfkS7wv4h4v7E7UVxxPMIMrc76w
9VqYbbHvYI59kZKCc22n5Yp+ph+XpEgovIouQHfNoXs3lvGnmUUXzZIbi+FnKvhXXA7h4EBuPMAs
xcOYZWdLVyShyJt5RnmuQplTqwFYySQwsECx2M3N/ElaOVr21kMYVrf0m6qQkSW/VseFbgD7mCeR
U9wEQXc3z5fccFG4+PfqabpjY3sj7XZnZjj9itD7qgrj7FbPjY7RP4fyzpjg9ZOW3fitPgb1wBWo
wifXk3eG59y7cfLoKq4ZwnUAhn17X8Kwc2JxSulgKQvnqe/4GBIMSNihJ4c8x7JjVvZDydM7KTD2
l+nw2CbybMmgxBykFgwZJ6vt+Ut2/lx7uHc8xmabbz9wpgDA7B1q5ayEhUOyzxlvEsd7bnLvywkU
5AVb9as+u5MGNYpz3uB4AfJRmPoD0OoKWh+uZRvemTkvqIWmM0JOaKyyeEVVxy3cfVodo2UQcNuY
MJRMZjNtMo9FAc/TLbMtXWdUGjCI05VVOdQ7VEmwrIXeg2HHPES/VJhVD3kuH3msVRvASvB3aZCz
qF4KTf84FMlLPA7PjPO/ynLpPhw0Pz92aa31jY6Kp5GVz0J26SbjPyBLEiK/2T28Ok75TrkxE+/k
5QAJiy4D9I3RIKeKzTeNHwuk5io2EDHMEPRazFrCkNk2SkHc6rJf9wnjZpqw+7aT4ihdSy1DGBrd
XLXYMFYxrgASaBRWGbTReEYMQry3T3puGzYkeFjtbNpyS6TH0UanoQhjgryzqOA7YPf2l0XwXJRR
C2pr/vzzS49Ec5N29X3gwr3rs/i2mwirmuENJ2cIR34VU+rnwcVoMHOntbM04zFbUcNNf8hMR1Mq
zoEFdJjXk25tOyBLTEkoEIWRtgN3X1Jnz10W1GzZtHdERUHBlT9T53wU3JpK+K11Dp6TwlrAD6+e
nt5BTHwb5JtESA+GI9/d4cRVvy9m7PiVn7Jwf5el+UCx0Jn+xjvHn47YoD/c0sAKDsSFIuGtNUzA
Q6FwRi2xoJkuSYBP+SkjuRuI5qsXOfethOMHXJfMj16oGmk77zbG3UXKhJJJSBLZnHwrm4O1i7uZ
srnnPpI/1NaVi56Zscu6Y1djXAmi5Bck9isfU6zAzccw8zMmJJps8sBmQpVT67x7nfErVH3v6qRf
+BSesOSYibYaYseC/6fACWQne2MO3zvS9otNKVuEIj4SooYPGofj5zCqk1sgUeCOgj07dDiu6SnC
YGnfigbN7LqAiQs8sdSvAx1LoCkVL822Qi2wVbJueszzSP5Pcd19p37+lFrNXmKfjQYIDjI+wmx/
8MeaK22C3oB+/2Jo+ILGo58DTKYHk82b7+w8swzWs+l9eAOPs0wCpERwXDY+pQ7le5cjsJQ2GWBH
ik9dJxR+56icIYBd12/eZYs3dLTrO6cxD6OGVOHOEGjzJuAYEq1paJiicR1EDkXi/OAZAiyc2WuN
WrrTGVCcEs+JlmxqglTcT9q8gDpD4ZWPSkfHsYR2ltWAweOwFRy9Cn8ZUmHXddvqSrpIyMjk9Ezh
fB0OUG6u+t64GTAXcQMIdlHw6UwFpRWCxqSOilGvn3/xKd/lnn6rjXpXejRFzVNDT5rPXIOMyGCi
B4gJWGEtiEIORGeV42wLGrYNge/ep3L6DCnLpb+IvEk+LbwwRBE0QOUTf7vG9hdJVF3Gafz2ONny
5IkvNOb0cDSaVeM859lIaw5HnhVFAjCt2pcsv7rQ5fRE4ImwPbQKJ4p2wD0NIuvWY8wjn6y3/ujI
i61DIvjLyaZL3W2vBdwJsjeZVcdPNo0cf0iaXBxT3VzvJ4NBEbdKQUF7JZg4DEkbmBnhYm5OTbOH
45eseyc8aAPopVlFz1GMtGmyGw98/ZhFHHXdDtCp9sV7zBWwTHL+lBlOyF4h3teyHu7djgx0ne/5
EFDeMUwEZxv9XPXdi2866QrSf7yyx3JraHjgntFCDmQCWVdGu8tafTfU5r2gxHMBVxZe5UvdYgTy
zOSlcgPYkhzO2mx48Ofq5fqGRQNiYXdFbUkD9M4mHa0v30/XLVpFEZcXGWGl4hSBlEg/jgPNIW6C
CH0yWLpl+hHq+nei3HabmuyRo0HtC8EEH85ctFyNb1H8BfqRVh8KdxvDUeSjt2rsKuzccLRY2LLy
2KBh6RUZ6kvpk6D0Db+jGpipzbEi/GyZAdPNOPgQc0lgQBGo0Ma6sQF8nv0O0UgMvRXFygVhvyi+
58F5ycJtUQVoOSbC9WjHeyNLHumL/zSbnUyLB4+K6daDwhU1ezdO6yUXJs8RrJNS0vUmvX6ThZC6
NI4i8qI/RgcALCiaCLfu9CRGiuQ0wrrPLGB4gTwXsEUyvJnLsA4fmojhhp4qSB+w2CG5MI+0mhh+
iBFzYVGWR0Cws9khr1rNBCAPYxf/lhE5jKz7cN34SLmXAcDiuxDTve3j/QSisaj7jmB809+1rd8T
gqiOmNYf+7z/nT1Cl2P62NfiE8oNZapOQbDARwebvGPeiycFI4ujRUKaoGWUM+79AiqZCND5urcJ
PrzA6bJJXJ5aPS1vSJYS0c6+gV2MpG2IT4PgSYip0zTDD4MDCB412hZNZpJw2FueRQVlMNwU4gg+
5AqzX9JthN8xXVGOOc35up1rcgD2WyRbcavmaaNzCU7jWqUdxWezBbLrVjwY9ADTuvTUJSDanFnm
wRPeN1ZODhLWuzvCLW+N+pHAzbACEBOspUE7lUnBAjOR9xmP7XFI3A8X+99WRQjvphSvDBNPlH+1
3A+hRsZ2h5MZER3j/mIe0CMbxFM8GVRLYTK+p834AcwBWpInYV1lxVcQ4LtV6W/f1iXLzQHupfQI
aJi3IcsTsKT0G4iYj/6Ekm/YODINzcNvHPhNxB3YuVVL3XdP+yP3COcb8MOZBh7HbcsVFcXxqmIq
XIQj1kC6vRegiymTckAZmP4Bqt/VBgnCY5j1Ps1aj0CMj7jMRbzAsQwkBL99KUzNinR40Fn05jEg
QicfL1PXfvcjT2DXUS9jvsXJ804TIKZ8L0pWSKe3bRBh2ufyCgV6Mp7XfCVaQvcWZ3SKZGkpbuZC
rAsR7fFjWVtebH+fTiY5Ab+obgPRNfS9xGcXss/CBV9ja2utJd8U7vu9i1/yBAfkyWstHgkDO0Cb
+2UOH9yN0gca7F5LA4REX+lmw62LJ2yebAJXONetz5FuOvbLCXHzmYBLHUdEZXmqeBVIl9JRlJjw
qVlzwyboSOUvCvwmyYjLa53sYZx+eG39RmWF4hYznFRjnLjFPpWhPo8J6k6GT0ZmT0LW96YdAX10
JYcKcwoWCBRUZcQvrc6XfZl56ymeXxtz5LNkWN+9Qu+ZAt7oyMrkQQfbGaASY9a6adLwkHX1Q9TK
eMMaBxJj0+/TqN57fZff+HbSbSfTfqjzhABFVRLRbO5p8azXfjaeU1EcqW9a1lnvsxa+mkVBShEu
zcnrOOBgLELrJvyPW6DOMIHz9Msy2w1qRXBbxjwGbFZb0qZyKjHPXUPMtKU+oMKZTme3iUrOzN+o
aW1neXksiSFSlb1hH36YMswUKvzooBGtWGWCPsk+y4llV2HR14S3QoVwFVgTwUZkTigTPoRWyomN
eBtBLeKBQLY+VSmBA0Xk4zg+QSqz9bZCbG1q5olqfPVMLRg2/Fdicyb53iI11r1Z/rqWvmbQLc6w
tvzOZPoESmDaAE0k5uLFZ9lXIJ9nCnyHAcMEQi0XpWf4h8FFQgpnPmMmxm3adIEA5O2344a/gViX
LmuQaWZlUUVaL2Lgiesg2E2WdcsMld/wdMzWY1vyJrU8buf8BJgIt4t1X9Ak4BPtrRKzuLjS2VaO
WGEA4WMzWBdtG691RFthbyfnUOnV5Nn7OcbfH6fTuacjAssA4PO4Efdt3bb7sSJUnkwfqd0ewMLp
gzWTo7ETCHQJ135top/3aRwcpUAymmsFTNbG4kHNFZxGGcWseGo+lfLBJ/GD3EEkjiJAh8NioTXo
OAvvT2x8pBitV75B5En7NHRx1TEsdu/VEBnrWYyPbkhsynYrQegd4t+VVVv5V56EM0huKX+ohuGq
csYPc6juZKqGu6GnbMIMp/1U3eWjR4LZZ6C1nI+uSX/jnGdCSuC5lb39OafjK+urrKjT+35kASgd
yksHF7N8UqdvFhm1GxMLTKHsjwmLRDCw0swqusyiEjlStvcdb+ARtMeZxiUO6sxU2hw+AUKegtAj
R2JCccuD6MOKafTzxpF/bIoObdwwrH6KqSJXYQ7z0gAuP0mECbexV5NrdMv2J0zHJ6UJsUjfv60i
+dgZwdoSuBVKZ9VZ3WtVEDpvv2fffywraCeWp56ydHyoxory5SjjkOaBOZiCzyC1X4VodtTTcIhU
lFFjafOXVuqrrWFMe8vH62fj42MH9DgDPNlH49V2Pz+B6iJDeAnBMsJukGuYVdi1h61tyEfAVyAA
ol+6Ti4qlt3WMUClGFN0Yek7wIrHXDPtHIInu6bwz+Y1ZjaYOcoT3V1BrO7AQi5IeN1kuXvte6Wd
enRTaLP0ya21lam9NWM61HO+pxHCOWDLo1SyQ2IeaFU51DWop3/+V0mUgI9RdVenZD5Sk9xA12Xq
rTZvhyL6jodE3tXBQINP2v7WY0u/qAy39pWRa00Y0HylqX1ZsAKpjmnpv6dz290AvrXup46hGQ8g
2nEl723MEmEjxlM4K4os+1hvo0DZa9UUv5xqx1MPGazK6mGHX8WCR4NYEAVjd5x4hkKcNB4VDzkO
0vEhKKPnIbetFVlKSnoDGe8VtVhLJwNGE1f6mIbhB8Xy5S7G4L4JO/OoW/aSVG88OxTSX57ozioO
ISWja7/KqQlV6qfTTfHVW/nTPNbeoa8zGIcydvZRnLAB9pr0zdPFROHnKDfSCK6E8Cx87LCsTGXZ
vkpkiHwGn+fmbnEJKAmYMf4T7HLBZ2BrXkEFHMxkr8KAt7IixetYbkneJE13jXPDypmBQxOxGqj2
9rD7EccJvZXhTnsILodoSqCT+ubOIrRtJVRfq2uZlSLnV0uK2aD32kvPba1dX7gvKgXnT8APTGBt
aYSExiJVzIkkbjZNUTtPc6fkLhwhTzTj2uOxfOPnLPy7ur2fjBgsjhbf8GeyhV3QysJSwlyL1AyW
gtbO3dCQpWxQWJ4hO2MyKQhEprW7G2PDf8QQ+lC1XbMtyf7tJ4aEEkfbEytBJuvKfg3cFDJMBJVw
TjMgjQf0fOx0tAmS7W8+y3xiAGPps3YdKAlJ27yzaL1MM29HOV+ro33yBJ5zsHpWg11Z81vzCKNH
OcQiiZh1bSe+iv0wQrJVPTiallcMDinLRQC+B9tlgKKWesC5OjwHsrBvMnCee5LEPRWCDHC7idPd
I8JZin+alM48hPRAAT8myJJs/SAjHxm7KzCWj5M1GO8O9W4cuoL0zsBl51pMMdfNtjWH9ScGumvg
67ntstthhqweK9vbxkSsXpRBj9vQ9cEqZ8ELhF2El85QZwsI1VvfxICrDYD1XeyvbNO0n6ZBXqqA
U/gA/WPRA36bKz3hDxn1qTEA9Q90GtuJke8SnmCPaUTnkGu7l7wOynXjW81T2fftLmGbsBIxViGH
d/0AB+HcCdKCEVU6nCWleczpXK8FJVhCjADINO094DB/wTM4zyW52IwaN78RqFwJZeU+9fLPKS2R
ZKT7d58ZFRnVo+80yJ8MYBeLwmusO6ORGRjc/sEUYXvXIDcajNt31UDUsK+KE+6P63FvotvSA1PR
QAZad/BKdrPPHQKxQ+44CHtc4Co+julzAiD+K6MsUszim0Bs9i7lfNdNXOvzmM9nWWIjHY1OXgTX
cOdif5h5mlz8sf+NDO/KNa+PKpfuDd0BUGlB5+z6YQ75YK4yU3avXjK+6qYn2ZdyQ0qiHDWsJd2i
y9I8GMUfO627pleKaFfHzzYR2V9B7EVlGhNxnPGqUSFbLmlAlDf12K8GmEx3XpPnm46XBt1j4sYS
MDkzAwNTrL9qq432v1rBNCCkuiOKO+9kjFd0DL4oWwE/2TNeDj4GuqBv7zLHFIcpMtMllo5orR2e
GAVWvBNXFH4wfqhwEMN9b6bjwjwEc2WcsA509AWLeNUq0z/BnpDgXm6IYkS0s10N4A3uqZJt4cZw
DBMLUPkdOsGnKobhsaZB/Ib9+CLTnrUwIW1tiFh36whDnO+iRBcgcZ7gaJVro0CFsFQxL3Ly1g9T
pQvydW8t60OKnFbChBUXVhT/2HVXHnMllmbLZGhYyCW2G21Up3o8gAiWZSKtNx3hH8CpteXtAj5q
TW9dADyL8xuR1v7Meu3OCOfiFlu6YtUZvtj5vHOrmSQzFT4oYfUJyWxnS3AaCUodp1CBzEj4vE/E
iqLz9OIUfXqZyGZRDMZp68//Bikm2pVR/gOVu9o7oaz3+B1eLL9SWy9oHscsNJ5mwDsn3WbfwWWO
5vJx8GMS5f19YIHVpuOiu2mo4ZpYUZEgWdH8dTI8AhEO1SKuR/nuYE8/JSyxLT6NemnQX3Fu9Bye
Z8+EoFsjlausnLbBTF+0mxnhOSgwz4Rl1O8bt4nOdP6wI4bwn3OJdaUCssPzmtptzCtXEE1kZjae
Xyt6UV0ERCOK4ts/f4xPFiywuPXU/SRD2oHG+oXE95Zko3j1Ugp6EqVpZBYCqicRxzEuKY6Oh7Pr
FJje0r4iyUrgthK7NqJUjrVhvA6LNnghN1st2ygSB7OFCV0VpbkxQQKecwAePRajZGrzKw7ntqGp
Y0k7GKG5LGm39LvN92bwWCERLcYm9284EH2JYKpv9LUn2bRsbzMdkpL/oWjaRcnNCvWm/jDKAd/J
Pp4kR4xrzNsiop1b5W8Y46exUmdfeqiefQ82DpGEkbnu9501753rZ6+mDrwPcW6FvFlCnHWjLzTa
UIbgIdwUSfFcddelW2qeHQisW8oWPWRbhW/lqrQgZwNJJGdhoN7ZVJklElZA0VgsD3M6fic/3PZm
81yld8ioZyvllcydlOu+fgH8CgRuzFBEM6ZWs493rjwks58v0ziln1RjqHG6HqiCc1sDKQOA0CH1
RcV8RxDkMckFOVwz/mqiJ9KazBLjg/T8j8bkJFcDuF14F3OK6RNwWcESFmim5gXL7k4b7jk305eM
gC5SW/WsVbtWbJdpYiI1G4SPRo4XH4j0l3IRvQ1ypM6kAw6D2S4X1bHx/aehYEFTGPqci58pvZt4
LXX3jnBlHSJb1UvLVXhYKuKwRnY7pRnBc2FDRx+6bx5o35FT4mMbQ0BPLuECKldH9Cv0BwodguzB
6MLLbAS7lAAUwEnaUtuYB6YZdPQLSKyaCQuhlo5zFHLOEbtm5B6FJrGCKfSbVsaj6+RYxSj3EVlz
rUYWv/1gfjbN2CxMriZltScDQVwBUAgiRuU0pcmYN1EvqRSmj6BUqO3pA/oewdH82VX27czssvRM
nMhQX/7YtP/+lyhX94//5M9fVT2hBiTq3/74j936sv7P69/476/469f/40Vmsv75lh//61fdPmwe
//0L/vJd+Xf/9bpWH+rjL38Auy4VZ9afa/Kvox7vzysgjHb9yv/r//kfP3++y+P0v+YI7Wvm4u//
8/v/6++dPgryhw95NfxQoPiXHOGfv/PPHKHl/c1zcOUFgQhcBEgfD/8/Y4SW+JsIBImfMCS+4Tpk
sf4VInS8vwU+0TDTsxwT0obPK/hXiNBx/+bYZMZMh8OQYHEs/j8hQsv1/xrN801svySMnIAX5+Ii
Dv8tERbSvZN2pYvBxreucQwuMJNYGm5/qtRIZCQ5wAEqj/R1fcPStXOuiETV3rUGsm+kJlhlrF64
Isgql91Dyi0VzlN2wJLk6yQ9OsraBG3Hpt52WZj5PXix8qO1a/jmVKaFXIDsqcJ5O0IFW/VDv4aK
Y+xy9tRs1fkUdCUQZBYLZXxdBWApXPWJO1FqmR3xiwKTZH/g9yi+g8AFUyaIYTLlJKlnVDNSy3rh
Ff3SAUGyGtle3ZRlssvKgPGk5EPKcoRkkzHeeb7J6VwABLbgClQT2AiLR1EZSWdPqhOMXm+voybY
+Jy41o7P3nYYSs77OcZqVX6ELqRhZMyXpLv6khyqAQe1k4n7o+uu4NDrUWsZ0g5kcl40MIrRZBEu
Oo2Ns9FiV1B4vWbfhP5C0ngtPCia9Gc0mzLxJjY66JOkMTQhQxRQQO62z+kamlZfNq/dEJ3mujcW
CusnAHPO+XXf3IZhezEqTLEjxelLe76Dy4Ayw25+4Qnei9kCluGzDoh4biiFjg0nnBV3gtMnM1gJ
2kwUFAv09GAlQ8BZK4HDjuNhdng4eC7o9KJELqhiaoS15/L3BWK/SVmuyOHYe6P72qTJNrQkSUK2
EdbQvilTzsAfmUsCbCl9FjCrauMHXfjFUOVPqVk2lpGivtnFoV3SCqcrNplu1j22VbjRNG8hmvJj
WoouC6tJ1gFHeCI/xgxIfTgNlHpuBQBkGmNn/Ou5WMVxpFekOnA3EdHgR2QlyU4GCkrPo0ANtN2J
Z5qA0BlYtvAg4iVP7Ys3rusBfywZXEiEAfxzS2KBpzPrhgYEAlYOi40+rGEgVlsnd421p7u3sF6F
lku7wegla/obzbWlglvf4vc3qQ4PVE9LErgLVetgH6cjMnruY8NOMQQ1DpQNmb+UBR3BGNTJU7DM
d40njCu3uUUdaEZ0K1cdzRjJiKOgDk6RDUFpSPxtee2lYyjWmwJZkrfNX6UdT/0ZV4fBO1NN2zH1
LoVNJni8Nv6C5JQ11yJYcos6ngaYAr+l6Z2xpKICrSZQIJ7xUd/1JjAHr0CGAyLULQbOBf2ctbAv
7GcVKwvGOVHB2Cj2NJaDvBkLHFLA6l3xPpYNl1ZQPElQHsHMe0ufIvU+3ryqYwV8zCKSqdIOAiBI
AbvkTmJRM7LtAFk1Bhe8HZRvwRCTrqKeaJN0jKIORRBzXYhlpIEyKoeZp5jdlWEDE0+9il7Ott74
tvUFTytZwgFBLsDGIObgmOfwRtkMrCxq94jxsYUGsQiqHqinRZxtLLJHIPxgO1i0AIKbR6r7DBbs
M9U5En+dFVr2mrwfq0gLDFRwigdAzV1j2avR5np0WnqXaz8dEHR4LGf1hnKpiQjQtrSsL81NHhWg
JXNJAbvt8hnsp55sSiPXE927CxdTWmO0dEzSLYq1j1qsyQvOtZHRe5nDSitZOmFKeXWSDC8ymFAi
jYxfOtv2NJAvMqpZQQGCBCRtV803cYelL0/4xWREbzD25pD+PcCXLbA5U5FqHa/VWg4lHCVmV5dm
2kWdIpX4ExMQUxf7tYoGnKD4Hs2CcjR/aqEn8FYWsPty4HULETDYxIJVxtRByE25ujt4FdTgcZtp
I+Psx/JFVbcuJXb0z3eYxYzXSqbPg39lchXGgayQeaEQjLM2Bo65ML/ScGa6Dm/+3CpRz6k95TwX
OtCW5VpoF1dHMDzMBeZtaSVXvqQ6pBkFNmXw2Q+Ig46nNtqbqN2LXrx2UhwB6c9g+0hbdLxRgpfn
vrvp2r9KRVFI1tpI5adg4osDwawWsY9A92BNMSyjfXNdaFv5uZ85j/W+IJjgYyRkwcjUOybgRmd5
31p4u7tDZvKb4JP66AdaILEtm/AA7fhBRYTSHAAccZp9I3eTUJwrDritS/6FEdZ09NYrv8qZ/aZr
D0fDgNAow2ybG90Lh3D6rNn4ZrZT3uCCheUeD7vRm5Y+3kEGeJ55GrFpKRM+gK0JG6yGpiNwTxJg
+r5+D3u6xJ1zE1qVWNamIgSpjBqgYqqoYqDNQVDRlXj12b0eMRPOKAcXsZxfrXXvW+3WFwDQZit2
lnabFWvO3o90rDIqj2CvlUUAhgQP3E27eszYyqmygY0x4w6uSzhshbFt4is6NOKu1dgsZTIT3lfN
caFRwafJueEeQ67VZ/u8rwhrDvldIGH00st5DUw9MyRslU8FS6XNmAkFEyH1lNtZsoWCrXrmU0q9
X3vqre48t7TMGHD3WS4da6uQWOtmmtR1jek2feOYfKgKW7LnaDdxSWFINng7d6Q7MJ/pA2DH9+Bw
N1iNnnEJQsb3sg1O7NCrdb/KtpVB5ZftVB95OuIZiFCBZo88O1LauCxlfBdjn2VPF5+mXO9I4LeL
MZsekjx9LQiVOJyfV+FYnJBHoWt5Il2y20VSzP2Tb1IDBgGLpEvloftR+Ig5fkI+j3AEWFmvGPcP
ajKvQheJRJr3ttcDh4e8ggLNydHJhk0zTbdlnTf0xjOb1MOBRMyyHAhepUB3FsSJDh0UIbjJ6PNj
NJF8ipe5D/o8dbJtmnOvb65OT1/MeuXRZrmQuUmwpm0SNDL9pkTCHs+DjaBzAktFPK0dj1gfudOR
3h74UalXFPfA4dk3K7hH1bxO6yDdeX2/s0M+zJ0UX8kQM45VcmXHVoC8oJASSC7iGbAKug5cnzGz
xlbgXrM8iuNS63aIUNClc3PErACfCxR2u+wF8UW/zpEUr6HcgIqJ0SPUEzhI4AKQy0WlzirGobhM
qWF4i6oVVNp4JUD0SCq3aWidZiQeCMZiP/nxsJyx+xkWh7JpbOEBj12zgr5EgxUa6zqin0JaLGu6
Cc5A+qJpq30qadVcTkH47mYEbxD5WEEK/NmO094Pc+VuWORDW2ixnY8dWfC0QXgYWbhmBGLXuE6b
ta3YkIRe9lOLgJKCouTitSkKAv+xCgyyENfjEA1igkgR2YaQBizc585ZlHjhQkoXVrVDUacTOwv8
HMoJ+p2pnZrpfREk+AVL5aMbhReXDOpELO3UunJYGOQaAazheXcovSdldCMmVvfWbHAZubCCgaWa
Q7CDs2zs6COZth34yQWGQHvJcZtRNZh3/M1+4RQlL8Ebn/y8n28QbHkU4qs2OuJ0IIeW8PsyRkxy
1KRxoRQw/aYy9XAhll8wc0GqJTjGGgwT3OIBDpHdJao94uPDnz8uPGX8grmouVd/NbNrXY2LR20W
gBR9fTZaZnFzhiGAe05TnxFsU13CZbVjc5mF/ryiAAfkgSyJedPpRkki1RtJdVPxXdqY9a4P1hSx
HeQhVCUseT1+/DquqtWsmCq7Gs7fJCjzGeyACoQeHPQQkr6LPnOgbYbOSijr87yyqgcZUrScuO6G
cbxYmujM5EAj7HI2YaboSlWIX92UOdCdk1eystAjh+yZ2/apMKdbVc8X6avmloRwlDAtNSGdXJaZ
skuf7uKcak5Dy0sHbfAptgD5JRbXAqvaylfwyBx6QSIKXXBnVbQoZHCkKzgKwdXYZreheWr5GLhk
NWenu6EEW62aIfzNipm2z6B9gUa4wScFd4zIhEG7mJKU7vagLkVasTpsR7KgOM3vtxntLcvQqGea
ArJ3oXHTFLpWS1zfH7nsjzEsxuUE+5xzUHZ2xX9RdybLjStbd34i/IE2gZxK7FuJlKhmglBThb5J
9MDT+wPP73tv2BGO8MADDw7jkFSpVBSQmXvvtb4VPLctG6CmMbqOGngM/GKlBNpWmgPySmQu7RS/
2K1+I1fZQyVhX4LYO1eJvcX1EJF8zjExbwvyelGa26mXQ63hFEhdtp6C+rOVFj5PQ8zLq1oTjLfJ
Qm5qo9gTvYPK0x/HrTGgtnXeZk10T1rXftSQ8xYdJzx6ZyvOEqx7CZoR2oKbtrQ5ygSKZMMC399Y
yfBgDRr4UJ9+qQtucEz9vW9xSDTpqNYCeEQULwuUMcycs2PKEfxJkKTUwtNjMaD6VSXfO6w4KAzy
FRLmUSr9aHYsbzRwi4cOcw9zpbQ79n7lbPRGnbxaZHxU7AljbmjLARH2YzHhAQ4VBxjSsX598ADH
kNvIGv0fcFSAEPgNH1In2ZT82Y5lhFARlP6sOubO1OKVkIHaK1XQxa5atBudDl5z0B8o7xAGDcV4
IMKB433ckzoyxCgew4lrdkB6BR1omZAjA5e6x/gnHnMr1BZW7DzX1bb1cxAvxkel8Cx0lkw3reye
ugSZtmyVuRkgsHiE31zCLjd2BubEh0L7ZR4pd5mjLdpxMDZRQW84nDDZVAOA+wgfFDQ4+n6ehvlm
8mhB4k5fpk2wq0WCO9csVqnqUQerwgBJox+Ilkdal46KKxfSiUKtV+gM9qBtU8cO8UVGeDerACFN
qBDxyWiLM5SsIHl14yBFgG5+hX2SbEHoZmyX8/6XHw3ceTSvIab5I8z2HJHlBKDeMvEE68awd9xc
rUMvpYEBtduK7GsQ+97Ky8bwwaola5tLkWvKaXwsNP0laThQt1WzDcwE1BjUugeiA8JVIKlG3fUI
d/vojC7ndmXYe3iPy6Idui2na6QFBZ3keQWuuz/+hLcIiehhJJy2srnXUzPU9y5gAHIRaGu2F6fV
6k0/dq8aifHbvMeaMDpy7wwbPgJ3R5CWSVJaQOajnSyCOp4NO4WHeQkiPp0rCrtMd5ZdPf5OLYCp
pIqQa3Cws8vaXpBD+uVnxBtoeg6PRftSdTyvpBcKIZyuhbtnc5Ou8rdCx+EqUm8Fa9Llu3C3h+gn
U6uf+7LViGLK++n1nzay6a5b4bPRwS93rItuJaAvUX73plw7JcuPsigF/bbwEZssm37K1mNErFcr
MesYJZjSCRg0fRNUXiCWxN5At0g6iZhbS3ENIi+Pg9e4YYfRTbNYD6OU+6ZHuUXKLeWTR3K8Rpts
WVsD2G2/ujiIkR9qIp2YTSMYIUOeA2fGQLiqWkUsBaW7wxmjIkEIpQGLIj8NEdNUV15X7q20/4t0
DoUh0H/Y1NRYdYQona6Pv0rS9wwPsCpmkgRkunKEhzwhoAUBUI7en9TN/BUWZoR6qB62jK1KhIZ+
sdKqM8ICAuvjeKGY/1L6km9mNtUPHvbnyseC0/14GTV1BaC+NXD8hVich5yV2n5vq+q1ryx6en7/
5Pfugg1n6SWoAoos8YmY0wnvUMZG+un4GBhML6mC40ZjiBJokmls9Orgfuzz9LeiAmRrj+fzCJJZ
vHV9P6eB6O3J1OjHTAmtaqKiFpMDQyaRzcLPWqBGKCAiq9W3RMBYUPrNVd1o73XWJEt3ywUkO3b6
3pmDmOfJS2R+5aH5YWADRjEP1tlImGwoUdFH8p3noCydNQGGX5mWQsY2p5WFaPkxDaJg03MiO3hW
tg4RtI8ZUfe2Weac4ckAoVMyE63I6gztoUGCzRBAA3JDBqGDyVjr2T56d1MAXXFg21NSLgZEHNTQ
Txgp1EpTLcZyh8AdQ2daUIz2+Q0gx9sUkPfYwlpZTXozrEnv4wZnzUIy022yMlshvg0P+JnP2Fmi
ndNHJ0YRF8pVh+/5bXpYLzPN38ZDsEVjv0uM4a0qFk4J15oBFwf5L85RiPQCm1LfLvaR7I8ccJ7s
QXGoxUHXmox+Ix0/j7Vpc06B4ErI/gOX3sy9zij/dA3cBZyDHrBeoF3w3ks1J0raI+tB5aOP4BJE
h8CN2rvnUMMu7+R0YB3aTFMZCI7f8S4fhps+xEfmmkwWQ4K+y5vtTk8KRAHBJA1MpHqA5sPBR2cn
eogUktbMJWxNN4fLFLaQtrznwO5nSdtm9F5hcmAh3U60jLZ8Go9TBL3WSA+o8fClV8F7UnJXJTu3
pdNhMI6CADwlRASDiI7Jwala5NARS6BGOzXHPElI4ILOxAX0wLs3xiczs/5Cp2Nl0ZY5dkB80Cdb
BVcTdRjDrecqDQx0Scm7G2lQtTrEEUUaPZG17J3VfpLpsnUZ/Yk24RTl5xA1x+IzZ8E6OJn9l6Lf
WaWzxkiaFjZeUaEvbL/IkVq4CZ5XgxuOvZ41ks/5G/f5HrITx1Pnt3WDr5BUlQ3K7ovkFlqHQdeC
bI2xwlj12nCI87TNAe0LugE9EGrNvUmN6zZH3WYO5eTuc2vh8C9DXyM7zHrp8+Y1LNt+ESYtLuIS
PO5oghmYaZVFwdAQk+TfanDfPa08d6zuRxnk22qMXookAgFkQR/tyj+TWZOGF4zaJungKiU6sK4p
i15wtXHydsoVCptnJ8E9icFhWuQGhvKc6xsxFTdlCEW9DKMcJHj8JQQ1mj+9jlpLn92Nrp2q7cdx
F0o4935XETiEBayZ40L8GcUyKN1d2B6Nt8mKma690lUNsPbRUkl9tQoH5t8a2TCPWjCSdFh+jNA5
eEd7bBBVLmK3pQMWkZxDXwj9dUF8L2DzcV2q+FISU/5ISpy5RL+Iy4dnjc93HyxviXCMHpxBzkdZ
xC9GxweG6VJTGGunNJWPsX+2YDwuypwOolc+5Z7+UaTtd9vQEbPm9O16LoZ1Y1p2Tf1CBUSWxQCl
7d7mklG46TinPwazs0riGqJ7PuEWJ5wLRXSalvFCpiAHpeDTGKz+F4yFG0LGTacS71fargI3npaV
lj0JE2ijJ7GcMl9a1JFocC0nbzheX2t+rUQbw8/vkUEwUXilMcgwW1K1u0WHszp6dIheX9tQUoim
WBit9pKQmdgN8oBXvHmRsOS1jdYTdaIaEtET2pzUePCfNey+NNp3QT7naWYu7RgBpc1uy4WrwBlp
fQ/cFYIRy3lmtB9hEPyQA4Eyrbv6rqMRZmu8ZQPtJHeazaADtF6npnFBQhqXl8l9HWoWciBnU1JY
Q0GETdVxNIzcgX8z9wS25pHY++HF1+mLaAKdflk4n+Nk09yt6y2SnmppoLtuS/3dNtNhyc5M5dFm
u0611TENMbuF3J8VkyuuYxwqCTsAqbnTsjXMCmuvJFIR/s9DiA1CIxcTXhluw0TwQdB5B6M0Wsu4
st/11u5WqWbZy4TdJBuCL1rYTH+KeiPGsYJATA9BzRJKbnq6hRqruCiIGjLPvQ4ArzZrQgHwfyLH
4V/mBMVxsCd+OYhAHrlsWxr4gVOJrRbtU8TtC+ll3YzzZd2pf2VXJAf6uS4NWJAtnF7+X0x7/7+Z
44r/4xy3KLIvitPxfxnk8of+GeQ6xn/ZzGJNV5i2Yxiu8S8erK3/FzZpYh0t0lPmtxjX/k8crMFb
pmlhnmHO6oDc/NckVzP+ayY/MhPWGfZanm65/zejXAhpfK//oMV5eJrQIwhH4s32mGKYM03uP/hp
ls8brU29mwoCDEbOko+oLcrPLnDZHT3NO+ssSWeHBZLJKm/wU6ND9Ivi1FhF/CwJx/vnDSfXRzYA
3zxQWHgXt6te20aUn2UXrRVdGvSAvrab3N57pQMK8j/TPoSh1KpK0LIitJ8pQI+pbfQfTqCZc7yC
XN5fToJxa4luuhqMk6BdNVt+4mRt9330WuvaZxzk/o8GmDDBGP4G+TlZddXM9WlJ5XOnxH8t0nzV
9aP9kdeGvSRml9MqU8CJ0NaL3g7DgQLjA73Q0iBc4DNnyLzgEN/B6PedZQHoekHgrEYNU9XMhUaO
Ycitd7HFkQ4vUX3LNf+aGE386yhaEiBJqDhhy2HWIGwRdfailqm76/IkWtdtGMJ6mbKPrtc5lxBi
ZkFRO1r5sNez2PqJDY47hRU012DgNFP1TbCJ7cy/GhDpH2wkmj+A3k+RX5RvGo2DFfpXcqH9uH7q
yAeHoLr2W+F+exXDLNX/ybGDIfa1wle3K+IVLm7CQ9opPNrSzdBPhf7Ny6e3+9cGpFkapt9/OV7V
P0ZA1Z+S2BAbVLPNpiNn9ZkKCXUVs0rdGIOdpZJh2/WKJgr8vWXWE5LWxv54m3LSQrG/+TARsptH
R3ovK0EvPPfNZ/Qn7XKyM/tM9TustDKSRyyv9houwExsoJhmgRp3ouqm3f3p/Q0Y8vZ60k15bOwY
gB2o27PKKURyp0TaxCRgUcCEu2JjnwgHq8JbYdUuLQmvenf6kW0jXwrd6d8AFNHCUG59ESWssDyt
/GNXkqMyZVOyiyBsHWplayvTaeunpuzmkGw3e+V3az7I2DY/yVV8xqjoIbd84xafsLZA8U4MSIgQ
yP/2pLa9d3FBX3gYxYWyeVrydxfUGKee9v16ggK+LwYn3k0N6Z5a7pFRRCryylZKnl1tROUuu+qK
MhIhIQfVtzkV/cEBnfsFsZmY51j86bWZYZVwIO+sA2liwHlbO9iZTt/9uEPw29ce+b1WBZSljbJX
0oByDurFSKWs5LKoM3Ua2kADq6Uta8HlXAxNCwRlbMi+IuuU+HDzBloIO5mTWN8SV2ztgHzD9IeI
nerkQZDXlvqB/FQYiXB+eNErzXF9URBw9RQ5olyrvjb30xRaO89t403FMeHUOHYO/D8LT/qQvDox
4cVF7aifJoNklJj+G3HiycoscoyM4XzFJQgQOqX4Ct1eockKPmZpyNIxCDNsWg0Znld6lDxltgF8
qpDaE1IEn724gG5yUH0V9k2UiOpwE1hfhWWdUNxhlMmbd7j4fviAl2IZNsK5oH0Cd+LI7zRW7lsf
gI9CZpE+m+jy1wbgPmzwfYknyi/WUhXWExzCEC9Lr9AhgAsIrPBPRoeVBCAmTlPubWMA2V+ZPZEO
nyn9xQA8gbC26k5iSkApeargZG9hJMAc9iRsLJWVo9yfmuOw5sr+q3dpIceOGo9G3AJ9jKSN3sZQ
n9IwFtnkih8nA9YqrEE8jw4Vf+CHBaORMnxFHP8J90c/JECHFqpywW2MYfBck8151JIy5RYwx8+p
smOy8OrgOYg795ip5n97w8gd958/gYFi+udPmGXxgaKfnmrMTw744TsyNIwxHMM5OSXexoLZ8yEY
QhYYDd4cK2QF0Dm9t62bfGhV7+IL9MnwMezyBZDa9v56UtTl2i88e3X/bnijqTG+chpoJ05p9pUR
mYeMdiCCQA/sawOC8gDL4uP+pjl/RUk70uvg89y/QHmuQkvBhaKVzd/RDeV7Y0FKqwfPOVdNWFxG
t+E/Xh+qVl8ZdqfW96fIw0lHStqr4w/tdnDkTepa/pCxh705oUn+ORXhqvQpMUNoaozgTFxGAQ48
SgBs6R5pqIA1yN6c/0Tpemoh/FzgSOdpD67HGfQO4ROgQBt56v3lti992uQ2nI/5qzLEQw8ps7Vj
yyH5rbjd/7YGGy+YZS7UNMexrgLN/mwVMMSm0S5SC+We8jRd3F/P0vIpQV7z4rbkA/ikIICulEe/
AEAg9Dx7ciw60DZ66EvlIuUxfb18HUIs2hXQv0QGyUcAIZbl6lfPBMZr8FFPjG2cbTigJ4mHonxt
vOazHaz6QwXj5T0ch+bWFqK+pImzju2qvWmMyk8IUJ8h6e4dPap2hBQyILajZBX10nhMdUDTcTsE
TGy1YUEci3GWWUfOEGsDX+z1B9uoarwdZn4ZJQ39xCqiD+qRm7AhILXRML00GMQ1Pf6Dtf5eriSv
uVf0S10b0yNoSGtXjCUpoaauPXsmUxan87OvOrM3k+V0f6Os3ALeCb80h25eqxAPVVRbW19jISRy
0HmJA0Qiid85N/r8BtYnx32HkDHrufTgS1nOeyPq8ieECxfCHVwVOe6PCBqm8sTwSS494pV5mw+s
Mjw6zB0Wk5D1pzcKBPq69hP2/EatfigvHjTHZt4CahCaAPmbYTtWg7bNPLvZq9rC9xOl/ZEQWmOl
4GEiTiUWtejz7FKMJnKcOHBfLNuG7tI1xlt63zn49UJoYB+0S+8HacquYIBCp7sj8ciix/iAf7hS
AbwlTAlL0ySgNRjt5OIIc6MVkfdHOdlOU039R1XOvuqk+2syjzAZPP8OaX+GLeT9jLg+8yJtfsZM
v04yk9++0F5b6TbfQuveRxxXX10cfSFz7746x/ghlzb4iuPpr5HUw2cuuTPVYEafeTy3/st+2gNf
gvs3gJSOBtUcpOeMZ5+pMjbmafhWUt86oqreWIhiykBObKKlJZJb+RnhIFS6RIVXE6/roy6bAkkw
7SkTDchXFOknK7Xp08oZ4BB4mLnQ0Dwa885a1uYVmpnzGeOMpLBr85udK+pvt0ROP0b2MhBNg4o/
DjfNLODzOQUlbl3vAK74m2TIfeYDMcGjJdw3vdHiZRwjDIBdSJJlVQcMqqadXsuMIVnd/hmq5yzo
o98W0wezuLq6sOJC/k4U9MHeaclNTro3JPhQFayYmGPklW+6h3SKS/FS4de/VLba3r+qStpkX+sW
rcv5D7WoFJd6y7Hs/pTrgyEaMuHT/SnAKIQV4VuXY2zOZ9okx4VtrYFA60VvrLiAECGJDlZ1WH24
zmg+BbkzXkCCnu4vh2LINmUZ6fj3ZPUuDXQIMk3Gnd6mWJQ5V9Gkninqqf6RmME2YJX/HSFAkVKe
3HRCUXFXO83+31/KYUct+zIAPlQWJEcOkFg02hpdHWksUkJtCrDVG+W06bXC+/Jw/xIPiaU+WtNH
2zM3JSMdlJyKh+MwMq9MM9f/tELyWubvhoUF74YBZBJrg78J6IGtO1A9L31a7tkIloxm5C2OoIeo
zsJ9HRvyZozEPkgXmLKw2B/9OM0/9fDI/p1+TNkIWdPjzHJ/WSYjO7wcb0FQJTsfdcfyn9cnDs4t
f4/hK3dPi1X759sIRiLWYLjPzIfMo1bTU4cXRbsVkTwiDtc8o+80z5rFxL0erNVYauISCNPaxGoE
a8aCdeO7cXY0XYCsXl/ewqgoaaPY7doUcXkbKLweTTI0tyBGfqGVZceIs8ISGdywkqquXqB3c+51
J+SaeVrjb8ICL2SysnwDJ0+WACeZIvU06h6HtkrOSRfqyS/MYo8M5tD6bn6QHbyoqtDXjMLaU9W3
7akmUfUEFvSxrzV1uL8uS0w6blc/lWnUrexewVTnKrncH+i8sUlp+VNsT+ohApPDx2fG5Nhx0s2H
Krl6nRZfab89GkIBYZ+fGQ74EaHo2kqsFSvG3TTYYXVvdPA5NHRC+dZ2afqYKEvb++yDbwMqOL2e
olsR9ldNj8bNVEJhZO7lfZhK4o0ojeFE0uDwXGjFd8Zg8SMevWphOQXYgNDoNi2NRoLrkoXep/EH
SRwNWZYUlmEzxR+u2bynEWa3KKPtP7pz+3z+srhvWQda7ijyNDe2arXLnLn00Gm++PXUbUqb8qfl
F4YgK9GfqqYFtIHaYk3eYEo52tobX+/295/HjVtn2aepu6ntqvtAzXl/uWvteuNhKFhZeex9pNLc
GJ6Rv6paIomGlrlCloU4dq7QDD1qQQNiRdb8fryZiTutHNtIVzGBH+sp9UA0sGPvugTfl+nMrUDd
QdQW29248IV1Koaw+GykdSZjTF5l6OJerrjSEkPiYycJMaMoDOTGH/CHS1thirTpsdVe1TF4LcWZ
Hz/fV0576gddnFH2WYeiSY8RKIRV2aRiPyhD7tMKGzvQ3uIqYpbHxs8qhuh8IkrI7zLPnHc5I3Ws
XNjXVqIsFiSgnVMVTus+po1pa/j2cQd+OPayC5T9LiCzb0feW9QCuWGqp/ZJNBi3axNqbtBeApl7
fwvHvwjOLyjnrGTZ+704RYwHpB0pLnieobPtto3AWC9jk/rOpla3gmp815S2LejnX43oiyU1PBoO
cIVgCpyPzuxQuRJtyperCYxd766F4DjeEjS8sprSO3dWc2XoXS6yhHv6vsiag/E5wOx8Mjnpl+Y8
zac79FdGbvWstOSrw3+9C1ysLy2X2KqGSWlZuvEzUHIAF2kPrM3dNhzDdB83/Wuoue0uD4zyOOXd
wa30ZWiOMYQJUOVu1XbYjpJuNwHaY+kv0lVh2+M7JJClp4x1Ennmlz1on/f/adjMvTyzzkiuUMMi
tHR6f/zWTAfkkiIyHuL5sHJz97sI2YJsDvU7N+iHfYAncY2VIX4qcq1fqD7ejrqeHgMvnc66nmA3
FKJbILABCuTtdNrtez0qv+LckkdUm+kTvnYQlnNDaiRoHGnUvNozstA5hS0jW2fbD8xyW4wtfAfN
W6EqrWGN9eOb4aHQL+POPtyf9ngI8wKoUu0G/rn0i8/7y60Cz+pRH6Onam52ivnW8ER+8YM22MFh
6qG+mwAknF56WKNSDZaeIRYGUqhCt0EzMgqDXx/1h/vTfz+o+7vZ8D0FGWNNt/oVRTeSbCr052QU
7oGi/2iIVn/25pcC6aidHyM0jDwnPikr4zoxqdNm4ilhimVR2Yf7E6uvuxUDQ4R5MhfP+lI4pjWb
6MQzoEy16VIOe+UI5sHEYPScGNCiRKXYZCsRn2q3TU5WB1G/dNKAEXv9bILSuXZJbh2wKRH9Sj3w
Wfac1cu6z9bxOHGDo8h8gmyWsF76C/bpme7PS0Vf4eZP/VnGiVlRZijh8X/k/FqH6fDPa+zZCws9
FmKhhJkUF/++ROxYtY27p0vjHnJLuc8+AmNu3Yowppq6AqKVGeyr0X/zbac+mSjiNiqN4Sh7rXXz
3BIane+mpzHzuhPluHowfXPV2XF607zoGhbpMePUdKETujIsrb5kFe5XCzvz+v4UYlTJ/muEi05O
OYkDdf8erV1mum6v57u2k5+yHyOyu8tPvfrIo53eTyaq9xpHWxKYZ5OZjym98LXA6Qbn1l2OKtEW
uhbWO6kjIJl6iNyNrb2nqCMhrZrit+27B1cij/NC5rp2UZwRiAN21EW2jaf+q6y0o1fW+yEYzRUV
CWbLmQNQg2JA4dNufMmgBSGMsQUqBdl3UK+aFhxyz0PwNlrA7RLMBlEYb4OMEK0VI/5V1kFl6lrt
WJV+trk/+/eDzdx/GYBK4jTa5nsSB3kAT78H/BQsU4Pt0nQqeW6muj9JCcLIMuWZwdkLZY84okOX
6wrk1cLgSnvty0nfUSh4D47j6avCwtqIEp7T1vyAPLPc4zgaH6IGnVaHaPEipo4xyDgHKDI+ukDz
+wTzM64xn037iBGmAh/m9cs+RqsQ0uhC48pBgQHa7A2vGJdFuJ1NxVo2/5jl/NM5OPL+2ZXIILVX
qVEKBn5KfOhN8DbYUXFRjhuenCLwHu6vBxzdEEKwBaSD9mxMaXXy6xwSM5fgN9ESUelS64Xa39Sx
7R26Jxt9WWcTVATzqI4N4Cx+eLLh65zvYOW0IDVIpkYPkK1mc0RZsxKeSM46n0xmZ/XRIDx0Zfuh
uyhIt9oROWYs9DRAex2xqGXAHjF7mibLDw8TBIOH0MnEzon7aZXSgFipSk5vBTveAzGz9dHqANp6
3Herqa2nYxLhk/IoNB/vT+8PMXgzJqtFsjHmL0ZCNu36NprePL/YZaloNoGByAFpLT/20IzbWs+a
187ykBPbWbMhH7J+1Vq8hl6sbes0Z7Ya2mwigdO4ByRbYtFzPkBi4x5MVYefwrORleCpZ9pufTBz
8E/3B/hUPdAz87vmAL3IlJm/DoNurTS3ozLlU9urQYPRpje3upvMn2ag6Ykg86/lcotlKrmGZmU9
OKH3YQ22exqGKbu1WbKniaKe78/QLT6MZUegSi8E6QPt2fK6I2kY9AIL+8/Y8/2BYjvrusv00+hq
9bahBSrmVMbJD3GkGYEUD2MFmS2EzTKzBMfH0jTqHy1DcFWEhARxczoern8eAxI2wxp11oh4CGuA
/tUVUjvi1GvezB/s4smbmiz/1Kb+32AOICtM+Rfns7HTwcRBgBqBtSNHG/yieWolMZYuyfKRYe39
IbtVaAu5vGt7DzIwVJ7Gr9ugxMiN8RBRvgtXa0+CKfq6Zi1cVVn6txL9+B3n049Uor9W6GLlQGRZ
BcnxZg6AMVBKoDKZn5JWfIuZdsAM4G7ZWh3cjTwhT0zY/RHXW/1Q8puEe1bYR2K+fskD5B8KZXgG
yIz//YYkIXdf14DU55fMUGWPNcmEOKY1jXKnqrk2XCSH46Q9l7lAIBkTg6C3ugCDJrDd62V9K9Om
es2DjjluWuyDJqhepTDJwnZ07RFOOQV9ZSUbAFn1+f6ABK9GBYol9/6GH2XAuAaEpmWjkBj2KOk0
ciOegh6Lb997xqII2ugQAuM6CNwF6zjDD+H6dfw2Rf1fpxT+waOdG1RZcdCROONu7/774f5amT8Z
Y4kZZgZuzpW3VyQATj8ykVjroO7h4qeRwtSf/sVwR+tJxsauMYx8yxQdVz6j+nOgOdOiRulysxKk
7KnBud+94+6ZTGmPBvUU633SHrA/RkCjenPVZMlrXBvaGpuOONiQRxZTwKhJ77W/VVMZe5xxdkZn
wscZCvyE+jHySuBMKBL2pmvJfaWjRsznLsH8Utpj06GjBe7BwKxhuXmE3oupV+A1TMLAx6+g1dpA
H4UBCrPttqYMrNf708F7wdRk7pjkRVdltO+9qUdfjNfKRxMEGZpVOEq9D6cyhvYyDVdwE/66atvh
cH/ANJq1+EKSt3Ry0r3d01gDy4zQUwbepXM8dTBG/X0qBWYnw0XYi7zFWIqofglIbPjEiG3WnY7o
XvSbFA7n1Yw/VYic0YPxfp0G50wpvLGsUn459CGgF/g3zdfctSurcS1RK8xBG94jlSPc+flBhIZ3
mCrEd73GpDD3x70amXu5YSuekIehMOzQ0Wem1+9xuk4vPjnYBO/h3+5ZzPYjRshFqE5lXKZ7Q9ed
TTc+0GGTrxmEgasGmk5ZenEzKyR1jDfOMdYdDjT+h1NDQLMywla6qclv3kDr3LIS94FBbn4TDv1o
YVJW2ybRaJmFriTt/ZiBgd5OexRWj2lu9UeXsd+qMpQBwy5QrzpGCpe96Pn+jMv+UgnAl35juYvK
xJTkuH3PaYIc4oWBwgs2Dlq4Dq3xUgwyP9LeKQmTIMDImlUXKtgnXlndasB7ssbuL7q30ukUjsO4
OmaWo44KO9ixXt3///5qFRtrAZFil7t2cMzqwEMH2CLTZThKaZ489l7CvzSB8BnNiB/LESgKXdkA
nfXt91IqzLCOTZsUOhCDS582cYImdOITWpWSLGuvmb7wBAAYlDqRJj7ZIqU/BUelgQiX2rgpgmZF
YyTaZ3qIXjIhgCS3q2edmFjE8va3XaHWMSYveCkqHxVTv6+yKjoHwojOvsNDZVnrkPzwvR0QW6iF
9KcdVz93jb8QhPvMedgzuMUoUdiUqXh0a0G7OhPFmxzqHsI2tLdRRsMurxGpP6T/PE7sQKpGMul6
XbdXVdkD7h/aK/AcGJNJof9w4z1kSKT/ampkYSa5x41o1Vk1A86Q3zs4Q+m9dK5mLBQp1WvQPqUL
SIu2rDj7SIDoHbjrKsvenbCWH/nEZCKtGHTSmC5eylA/dOn0XYLl38zxd70/Ma4x8uLWEFngybq7
CGCXHL01LKp7xCeQIWpU9yHBDsHWKKec+Ewv39Ot/sYnlW7oE+KQU05U7xrTe2qEys7dvx6IT6Je
PdgoLzFTNP/5gMVzYqkbD6rRzTXuN283YP7aTXa6EDpHG48sl001VM6VloG5Kyi0HoJSs68xtuyN
3qG79Kzxq7aM6o/j0N+OZhLi4HmruuyrHyslQCvjnHyLfJKg6Z/pu9K0jklrghxJ+hZVjQn4U8jo
JMPsi0w2tr0mTL4GHEMPytCRwNMy345p88IKYH2ac4RZMdnq0NE4vyC+/2wb3/z0HO7FODGiozeQ
YzNW+l8OeHTb+vpVgJ9J3A7kdYQzluCt5gOBaA2meSjf6RfiBY6t9I21LXgMtTG++U1WPYrQI8tm
9NNNGWRfdhf7v4YI121d1J8aCv6FgbMW3pBu7hhxDyuwsu4LSmVmtkTpfiOEfrRksDInnMqj46vN
JMGOwGMrPukag/QovpBreku9DkMm1tFVAJG9ElkPgmJKxkdMQ+l1drgeJbJYMj8JMZNO+jCgPI/C
xnuTlWbsncLCEU2QxFrXXbTEc3swkQM+sjoZHSIGOWGPWTQ+UQ61e8eNMNS4hXZMNIeGOOzMZQ0v
dWNUuB9dp7vF9NYW5pAC71OGWI+auTQydGRjPtiX9n9Qdx5Lkmrblv2VstfnGlo0XuO51iJkRnSw
yIhMtNioDXx9DchTJ8/NKquy16yOG+6ASxz2XmvOMU1f2xeqU+Hs0ttvuse8LqzLo0ZtbVkXpnVS
7cQ6CR05XGs5w7Md4QsboB4OMP52RAOoa9pJSInH6ruL1eqmMoi7GaP9Pj/MaN9YQ4eqd6Bdgzc+
xhpEh4q0JbJOqaPiUJqeLKoBTPcdPZ+q6fwXM2wX8+70XbI9QUzJen5NKiA0H1EpXj2Yunff/Kmq
2Q5wnQssjPJKHgE9zGVtbD3X242TRKZGPjPSn13SWK7PI5Ovg5ekPykVcLogs/Et69VpQvzRa017
NRNdWTMNaY7ItSVJCCa5zaW1L10Gej6AZ68ZTpSAxTJoUJNoFmWontLyPiKzfhuYebxTlMZacXAH
28qjM00Q3SEaQvdgpvaUe0Uolh6YymNYf8rQN3dUyt1VT2nvTTHwChiJjG/M3CbbsYLCMPey/VTi
iXp/3GKgxOHAafhL7/CnjaOir5qcoKy+8e95aFzKAXIhk2kbI+Ulh2q3AoFBbHwd7PpJeqiU1T7o
/Gs/6lCAQUNZaTlCei+ba4DHcSmAxhdl1i0rFb1rpOsPbVuWu5QsNLoCZruBdUXgrTFWVz+Kac4V
erys7QG700TonW5iadQLLsX+vnJ0EnI7EEsNoevLFF/6URMtCfQah1sMnGuSx2N4FTswTuk27I2v
xBTKqxIixKOwHj00To/Mkfi7JrikcSu3pN+YJ/k9isfsIDl7ER/VYMe+M+nLdy7UAr4gUJBGqGVb
9CKvvqNZD23gmw/+iA8L7Ce6Vn7Qh7GfvLBaK3BUaqcwSH7OD7vT9rr6SSPqUUPSOmJp2lpUjPDj
0OLCdfXDmDJdqJzt4kB7lpqFcxDDt+n5X5be3kl4wY2POXrVS3Oa5kPxCSMgM8iq0G2n5OPWE3gG
bZX2MupWzASRt2qP9bnIwDyoeYickfeGHQfsTgA7eEx0C5gxNFAjys2zNd3MS5ydADumdcq0IHOX
fQ0WOEAAfwmJI1rjIY+XFEyZjXvqtm+VnxmSF4yE8YcbU9pP8ABEPRc6XLtEfZYTwAy/zgJww9YM
yvqCea2nnuvvyzTvVyYHyIo62GXU9fgQFg6+EEiMaaVr67Ltk0e/u8nGjw+aEQLTy/RbSO0Y7vbG
NqHERVU5Xm23/Apa800yhjxkQyf3THuwvrnKI9cM8pBGZ0uTUN8xLqGkU7TGo3Vr6gzgOzKTOqBG
VpdThkjmDItOj7qtmVQfowWMxCQ/p+2CoxzooJEXe/MFZMZQOO5jN7EC9cxjWuiFzwxTxRLwWvFS
t9h2/IzA4RqgW+KvmqR1lol0wiffVbQlaEHiNVsca0EJNbdmjvlSlZBdW6L+vlV90lCQCdK9aaGO
Y0rBJRBwo6I3NolWoO6UDmmUYAyl3OCJMJvNk6mgCyI1iHjDUVF9o/3zkefdrmSWdImQ1GFVwcUm
NAJXTFxpzgVt2nBQmpJgiDxVYSjIB2YS7j7A9nqPppsUeZqTF+V2cBmGVoA7CIcsqnNu9ERR1/5W
7DwF817vaE+qkrj3TBEhDAZt2GBAg3dh+mfF0LubTw9j66OP1+hdYUiV7t2kBnYv7SFZc3y80yOB
P2wY8V0GIbgqDcesJW0wfpLfY5TpafSZ46ICNzdsoZ7M1r4OFPtXNqQ8xsHGc2IY9bHuyvzeKaq2
Vnnd1XxX7ULjJig9NwxGrXpoVpMcgZNLM6JYD6GQGPrjYAp1I2y/XGaJspGpGt5bPLKuhb2BrAzd
dNyzbzHvTdMUj4oBNcWIKmYrbXLvYtFvK2iKy7K0YfI1qtz6tUPRBwDLynBwHOuKfhnN/kv4XXqg
dTQCd3HxS1lWRaAPuTmaaNgpUPolVfL63hdknkhClogBGsg9dcHk5Mzt706LuBiYYb0dx3KXDa3c
BYU5ASutkjcyEv08dum6pJuR97K8qmYi7qVlijVdBHs13523bWMHodY+Bk24KjMp7orh2ei+xmWR
yngVklG4cIwGnXWDP0Jpyf8eaSEFTB8veen6F3MYl+gUCSQCRHaSnX2lu9SfoxH7SpkhZckKzofV
Zw/fFfq6alycSq4V8trvocuNW0DTlDCI2qo/2fNXEnKu2qum+FBrfmtw6fRzIV/vmsBcJTRX0G3x
65XawNUljF/g8Q3HUOpyRzEFpEKTKPTmuPFsuNNNX10k+M8Tok9Ip8mPLsdx5PdYExwPnA3nuQID
1gZ388UlO3bTh+aw8HEW3Ml5ia4hWY4xFsW7Zyl7/Mw/FJCNW7uIj2WSNKcWO3tn4gFhBkJOKeb+
e96r2DyNCFPBD60Lupvtesg4fb58I5b1YhimkxC5JTWi2ztEdf6TCobeUfFxqyTfu0q3GCacfcFQ
F7WDtjMZ2aCn6L+p/vQvdXJIKuD3nI63XnRFvoXNq6NK3HuZMZ6KVDlhMgHUPAzyIJsJZmn5n3Zi
IssTB9unmB/1un1PYgiBnl5Dbkki5z4/JnTozTy+rSCyLJyq/g4+Tofmy391tCx9zdDNhC7KXX36
62a4MsVoMyz27C1w46TzolsnmaE0RefthulMkHX8CWaqoSX7bBNY9iYQJZ3VxxQ5pFJ4xXvqm1+B
o9gfLj7axmvlp54Nly6Isx9W4OyaqPB/GuBY/BEKNgJAyj+gbzANf3N9KAQLS79XpYoB29EwYKhi
QDyYZNQJEYtkWnXSPT/6gvf16OHE/M7J8KPLLftdkzm22MEq3riedYveqshxGIH6dL5bvhi+grnX
Td2nWIFCLo1GPkY9RfOYY+ghoqK3Qibs3YoSHtA4SP3adwB00ArIC3hC9C5Z2JzBKLlbV6iCJgua
AL1Anwj6Td0zJRMHr64Hen1Wvfe9rj/66ih3VSxGghZMbdvolgauEd+pbSX2xUKMvEGyroCj6DsO
fje/2xJ9pQlk/qFx04KLaOI8ggGAQiGL/NnLC9B2Ua2hIEZqrZtq8k2JuYKhP9TePLpwi1KAueok
ysAETTKBTne1Ev1X39DVU938Z4cPxCZ4nf5WSuG9zOg2RxMZz+Z7D8c13wqXoszHqqmrEBFcwPQW
0N2fbpEejLonfaAobxOU7jNJFNJ8tPbD1hmkThjQN7tDNluKEGmKQnXYAXL4Qi2dcKNebZ75XIzT
VGb7JtdAiBCd/lBRUV01oVvfoa/W62bo05vVFtEGhoNy0eF3bBpkKGdLpW6kVFMV2sQwq3AyOeZz
1IvIdZpCGXIpnHZ7nHzpsed1d6OPuDkSvrKVWV2cRwM92kBS60WEeYvyt+2vMcawdZgL85aUBq5C
cKYPKR8Wc3slHusQmFOja5imjRQAUK9EL5loQQnZ4fBqmEWPB9sJ39pJPeWg/HwvCR5TUz/7Di7h
SRhItMo6PddmMfyQ9GPLEL4ElU6idxybDCExvP763oFaMU5AL4pQiuOBUT3Yqp4zJfXNNqOT6DY/
jMA4h0T9fMa68xTZIvou+V9h3e/esUTiix+k980cKXoVmtO8mgGZMYnj+c9tCcdIKxX4zAMV91od
skedOBC4ArF311WJBchv1Vud2RbGMKO5tjkFkRYI7EXFc7CtqzI9q6IEmxv70UmkTJWsoY2ONRef
Pa16YkkRV+PUIfxwiAIL83qFbihDZV2JWMKtQUNeKaPBiMuIrh6n44101eKG4lmsoRTJOz19fVUM
aII9WSfw+pMUf1w20pVS++fWpyVAwUB5MZl1LoRrdN/0yT4lrC54Hzisod+OH9jDXyNOAp+2Ml6L
2vG+iCXcF6Gl/lRH/M+QndCe4fwKsFPA/3CXv75+olurzJ/EcLj3S6fBLuVxZZSGH/1kWnFsYYZ9
VY139/KcpC/Tf3PQXn9UCrkxQ6jJt0ofJw9UHVDtQTPRVa18yTyUjY0s42dcZER5NSWDU7QeK04+
9UNURXAs+jG+c9np16ZEigD4j6tPmhy6UAmPHSllxzbS/1qymobabuMYy9+PzUt27WY4Tv/eup52
+cea35sXytDZy99b/vEyNUWazWhq91/P+Hu/ebv5LiQoH510FzOwT8IjkKngiNHirxug338tZXGW
28sKqKAouSj3RnFJW8pPmGqPBr3la6pq9SmQ5ma+h77YtmhHZvkxdceTHoTtdUSSeyG5oiHy4Qpv
CLNCzLHdkpJ5DSCI0FrvQ3yUYR1s5wfd6NRGFnPhXE0PTeh/hYxisXTFSnoRPTQ+itpQgtSMy2pR
3lM3MbgsF0zSq3JnG8FE1lKcu5kGnz0KY2gvFpoTJmhhXj6rTm6fZIlRZL6LiNC+tIX1NNd0Pfyi
J45s/5K51WsJneQ5MZ3gUvfyq+qIUeu0sT42hmnvGyGh6VSienVLrCMqOuxGS7K9FrTqN9E5K82E
FzpK1d7Vkv+VnRMvVw+JiuhdwL7xga3BVfyZddjpy21toJArdcwAMaRfgr0TKCwhULKS8zetz289
cuyaTPfGjcFs99XR5pJ0EbcMJTHRj1RN6mn7AoRW2TjPqKhAOTB63GlMhpg4NkdA4F8BogWzRZ4b
NhhJLA3niSIrcMjCYxQMS2ftW6FYankWIbhKL1jtvIs5nfb1Ich3RcXJhrEmgK5ANMsO5+460rua
wY5G27lMLEB4yV4JCi6blcAqYq77Fsts1Q0xDIGqRIGpkiTedXCwerz0cX6JlFDZtNZ3TSGzTgaP
QRqqnAM9f9FRA1PDDB8qAr+1pt0t6gcQW77njGPWZc2D1Pu0h0CgJYKt+grUKF/SaX9FfwXm0ob4
pjfFNypOVNBkLlZ1bx+4NJhk6AwYnEoIaImN93KMwTikJZmoXbn2woh0Ac35Zvu1tW0Gphy6S22J
3kmVO/LUedJZw5mDPN+nmMDjMljnbZbvEqo07RBmx24UZNe7r2USlwcLFewRXBB1gUFoC2E2IHEt
AioSfxh3sZXQLqaE31rE7qYe3eJUnYb2Nc9pmCtTAk6LExhGBknEZZ+s80503zTpgxJ6dqD3/EhH
oojDWr4n4PsBW+gVSByJbIT8vWVIvRe3fbcee/lolI9qrXlXPCTjRlouXtmafqdqBlvsmoQX13s7
aN9JpaWCXhtPafkTHue704zj0nBGGxhde0B7uk7GfF+2bfFqGh2h4MRFbjQxwDwKtEcX1qhi18jV
2uStqSp3rTD6qFQADi5E+iUe1oz/oydx5VrF9zZxNkYGSMQaswf+IPVBMSeHxpM6+sYrQe4riS7U
oTny3bTxvbtDEVzKEEWPodJERgFUfdcDb+3bov6WShIu/SbfykhvdzJCwwjcctk1o/seCE1i0YJh
3WRGtvBzVX2wTeNQ2t4eTlbzUajTkAcl8c1kIntycwYNrT84e4ot2rpXlQOEYOXZqFQFoTSuaFkj
jy3tRc+gh8oK1mO1ra8En3R70qXyZ5gIl3ldRH7OMq9EeS4KVJptQ4FRVKQjqApuZuZYwumsu1El
ylHxGkCcg2g+8qzaJob6opq4yxllfSJgG99TQ2FknGR0WHz3bVTaPfByespJZD4P9meAip95mLWJ
+WXwNzH60CnW/OToP4aa5n+6aP/rIG0Y4BER6AAVFdMFtwnLF7ezh89pcAK5o6A02FQ3x4uuo83o
xBuT575Sk+9Bnn33atd6D3qG+VZKAcw13X6TSS07oKbJDvOStFC9u27kUKKf1vy++WObP/b7xy7z
U/xerVVJsEXweW4cETB5ngA+UVlAi+RGmi1Amd/35yWjDYrDvKQvokEnGdsFBuJlIdRXhvLDQTeC
oz3kDcOadDh0itsfEsNRV0rpVXiRrerQtKJSl01HvmqlwpjsHqrUgAk5gXsHi2jFMqUoNTyaKYEq
hj2WvIkh4rarUxAjcfOZWLww5ALQYBUXqYMFEGRczotkbxaHeenPNS2syv99+388+mtRH5THUtfE
xne6/kBMbX8IXGcvVD5S2ZqcZ8mbPMxLbRTyfv4Pj/3ehGEvKdWl2JXTdwNHbDgQ21gTRIt4Qu24
VjAwGmrOXUA6DsZ08+u+6qnVIYCadVBScDuLeCgYBwXkCwetOEhk6eD05u9mfiDXdKZXxqYfAn+v
5UFDPdCoD25shSuVDFf+0snelHG1DmWLa4Unn19sHLzqAB+Jk6PfWOf58CjrKD/MSwVjNggQJIgN
5ZFfYEXImLGp0cmSVfA2Olb861uavyoycPpDc5cU8rggFUvg0NA/Cji/fXYIzGI8jFOETxuCXA+c
AficpzUHt3YYcgh/QZ6Mt2ipza9Btd372sfIAOhq0dR02/SOvpuNPGoH9IJZkEiPRa1LIHb0wKJY
9Q6FQ8olvCw1VCHdKiLHqcPNvNT0UG7zYNihz2gPYSDbg6WYxIXPi/ODTTD4O1GQcEBWDCrvL6yb
mErb7jvs2oh4EEGsiWiTrVdk2U4XDpp8t9z1pjd+GLHzNqras7AqFFiFjE6DkqRrtffrt85wNhbK
uc8up45foe580CbhQG/vApVwGi1MnHtlUPgiFLr0LYOGIDwD2yLsE0cO2mIJ4yoy4+GbAWl67LNs
VQ6Keiqom0/4Mga8lkWAlsj8c8KcYjmoRvDZIjAgnu/D0np7SflikSh2cG6zqD8xcEJrn/bwtRIH
t1JK1k0K9pXci5VrZdWbcDvIGYoOfBm7wFVrBBYA/AaBFP1bWgYrFzgnEW2dd8U6uK2ifFzAiFsj
6KvXjiJfkhhHSm+C0B6qc4MQfymdWHxW1kX1aPt5mdcy3tExpSDmWatZl62M6YidD1v6/O7qv897
P0efFXTRn82ftPZ/Q8D/P6nw/59wAkhn+L9xAv4r/R/PRBPmYAFmevz+6z//Y97lFyXA8P5lwmbn
/2nrgKJsiyf7hXs3zH95tsbsDcmTa/5a8xclwDCAulsAAAyXsqahq0DYmTA24X/+h+79S3Mt1yFl
1rBtXVO9/w4kQNOdf4cEOLqjIuTV3IlBTQPVtSce/D8gAYnbhLlhAB2uEkQtBdaIY1M2Hq72RHzn
XBoOqv9B1xEVHKwm4LyWvCNhrBbzBibllwYR3BMFhHyvpX4PWtez6UBYtCz08rtpNGAoXRe+neIN
l4KkJzpCPLVVZztVa4fXlJrf1hzqbocqt3wuEu3+66ktCe4GQfvNjH3vWEvyO3P8HVZvNjR6ovo6
hJioUhlh9oNjNymgpr+/lp8GAzhRrcjsg9rckcqN9hz0VbdvyZlZzzv0Nh1BzXmz7DYmdDgLdomZ
J0yLSASZ9sOMhnnSKvsDNWkgOJ7/0E6P260FXlqO7VlNu2w5+NBBJLqJgaKhrp9zyhxbU4s+wQob
52Fe8WsxrPVzo4wEvtXoOLxk6hL92mXeb7pRHf+CBK3dD9PGv1fOT1A3gTzGac1XwKa/9v+9nbQR
BLUdSLzfu81L877zUuPSfLDUsNhYRZlsDTTPuyqqH1yQhM89R8E1T+VLWRvcy2D1Y3r6mNdppmed
x7j4Oa+jjZydXZ8h3rwSEPlIlYxh6Xy3trrwhNuRBOPpaa3R6lA+9vxKBtOJ2PK0AwJsd0uDwF/h
XileCi8kVr1Pm00+KabQkJuQwNNkN68NZTgssQiHB3vaOGxJu6ZInp/mtT5mP9/saSdMu7racOTK
WN7ndShVF0kL5SWTnLV7L5WXvnB1uI5WfwGpom0UD59g2FRQxLVQv4RZPG5IPzYuPZPSTRZo1oVE
JtQ6Gq0uX+m7TW8X3iUTglazOSiXPnORQIkhnOo/1YZN4qsfq2LTp3l6zYKm3KAczq89PvuNgnz2
WmRKhpNsoENNgNSmZ9x87RlaMTb12msPRYu1vryGRF9vMtcfrmFHyqiPifdKkxRriR0Y18JV/LWv
hBavZnvrvjHtayZVxABm4lHf7Zy10jj+tUClhj+tCG8+4MV1HyjRrR9TE7Wxntx6jaQuPzazW0hj
ee13kiRRvkiexRW3Xh/wvUBcv/WCayav1t3CFMYerWl5y1A+sh2dzD6MunWGe+RWZJCl/LjFOI8n
HSZ6ZhHF4FZQt0rn1jeKQOXfUPLmbfFqrnLz45E8e+wP997Xcj5bE9974Bm8Wp/ew4pLK9gwmilW
SHdXt4wLlYDmStej29du+j7f0wu9uc5LnSPCvYzGrz8eH/nb7RKtwgQ67f57BwLC8p3Rcbn+/di8
SWMIe2srPrXuv599XhF2Ybv1DWv4tcL8e22Be27babCM/9jDinuYV41GOPiY0Z6dn2bo4Lcmpp5B
peYd/b7BIBdszE5p/lxhBL7GcKDV/rFifqUCVuvaKFui7P9+qnmFRwNyncdxtvpjhapQXBhHi2HD
v++hJZOjOdSNXyt+fxCfodCKiXA4VWL++QUK2lNLrQurP1dkrkve+pBC4fz3PaATk7yht8p6fvrf
X6Dh2wyrG10Ah/hfP+i8r1MjUedyqP25ApEJqUhGG27/2CMJGXbW+RCuKsRTC3jfBwNGzzMnlZWl
OMNrpo3+riW4aiNBxrzbVC4UFYU0vkHlUlIiXqGsCc+ygq/gWCM54RQ9fVWv3ypP2cxgBluQi0Hi
7GqyBqyqqLBWKILtndoUIyqBWj5lpvdpQ2T+VLP2CqHH20NuM5d15aRb6k7drotD8Qxf+m4MZvG9
cntwpk5Y3TCvFSs/NF5JM9dPheWdMoXOynxToT6faoHr+Z5tRPynLGCouiPSa8L0ftsJglniPEjB
ryRMAbWxcA8trtD5sflm3ripCXXFaGufkmgU9zq90b6ublURoMyiKrBIAte7zuvmGwfEnjrJJRNf
JL9uBm+UF+LnHE0T61EUAYrxcjhhIDkrok/uuu4mBKT60VWMHOl/P9QyB6PSuVfCqL3ND1MBSu5C
S7eIe61fO88bGT2SiLJujvNW80NZSzJfmVbgL6ennx+TNNWWRjmxQv9+TFjkA2vkpK1/v0KjS3st
uhA+5vRm5n1Bf8ttMNmlfj8mRdbsFQ1k9e/ns8NiOHIJfcQIB+KUSqBytj2k97n/6rQENBiuztSi
DPCatXQpxbChHUTt0szGZ0dCyi5NaLG+shmYeL94AoO/CQuWGaSVktGkoKeJ4WOknZK8kOOer2oV
1XhX2O81dc0XgiUzKHSDcYC0n4NuYQBWVJF7mt0P+C5f8TpBOIwZ+MzaTtUfd5S2gof5XtY/qjHc
EDk276Oe+ScUEEszlwRkmF29k0U7XqNWfUnpNr1QrTGPdknZW5KN/kIjCd11SFUqDcZXtYrkNcsp
mxpKhi2n1scXLTPRDwInObR9rL5kfoHEWAp09w6yrczUXhRZbBXFMx6sqM2e0+7DqlL9RdCHugW9
/TjiyD2aiUyWYevrx5IwPOIdauMFMQaoiAbObKUpzz6+gGuJd3oddzXHegy6mfALe2vQSF5qbpmQ
OBrIF3uE5gEztj7Pd0FCnIWuJnd0Ih9Qqb2LjE+xyw/T2Zr5UALnnj93mo3DZWyKr4GUtqcWR0mS
DbQye+bf8+ckzQ0Z36gVayxi44tf874ctfK2blEVx8H0EdVPN3oP6lVF2fRCvf1bIAzOAEGlvRhT
/VTTq6emJ586rzq5qYjRLA1FfzEqv79Ebf9j/txu31GBoAlBoCUrRV5fKbYzNk0xomidar6IiQxo
1mG7n++6PvpK6Kn62QEgdXf67IpEYKsmpf8gATQ8TbVbj8n1SzXioPEH7dOXuv0iZeZuvbLEPlnB
8W0q94VfrtrkEFFxIfjOS9jwH+qA58EOUU6RKezHrhrPcWbdTQHqNujF2VGRKpcp9ItcRuqxJY1k
M/j20csjY69m1yYfqwus0exA9vtjQOsJcZl5Dhw7u1r3OA6as2vLvV07G7vKzUdbIYSE6sih5MoT
mW21He0IUBVxUD1h9py/rSO6L3C+09J8U5i9tXeZNAeqYkH8rqxl7AQbtTUPPfHI2ypUP31FDqs+
K/SlHIR/HGRAIq8LeymrQl7msculdfL9BnQXIRW2O3brkLTrG9Ixa6nG1NkN12kvGBkdXbHfPVya
qumqnP+tYkO0dfcQY3ZOSu9bK/LoKcdbt6/C5LH0kpjk5xBTqxLezHIcGV42sMsJ1ajG8cnUowFI
MDJ1ugN7cnW1ZUX++jIncHJlNKArAndA3wHcFLzTItdHdxsq+nsgC07iDqLlLNffJKKiLXRye+uM
yOwwHSuFnb1xItyL8iECsgmV3W0b75hjhA9S11wqdkEk9TjhusWKXvllUAqQ77X7E68sJyRwtXRX
t3C9yyUSUeKuoA0PzwkF3a3VE0lRZuL7WNubHGGI5+SPiPw/mryxsOS6P6Vh7EgdgqtFPI6vkQhk
eu/S174swPaOeXcnURHAhA+pZ6s+6dGnYUFaCcv9qERy0Af09AHCqMIQGEsqBJq071N4vUvfyIF5
ZqR+IH5siauwqodQYEst62phD/WLkY1YHRjqakF4Qq2uLSjX5UtyATkAwHDRRSOvuLJXXOYIuKpK
6KrDkUY3OQcQ5xd9akZbXaXR1EYD11gOQ9jEVOF1Y69X+GasmM7FqRxq7O6OOFr8MlmPGd2z0Xh4
enxOu/ELi3os8kdgd/a6cLhKhgSzJ51+K/XsGtWOttA9ukxpbxwJ4DmUyGsXPpPnrPKqFZLhDR7s
Lws/HcI/8SzGfhV5RrhQHZ0viH4QJlN6D/noLE1Rbg0F8N6TUbgutWQJi0FUl7EQ/UJZC8XeJHW8
k5JglyLZkzTnQs7XHzjTUliizh60SI4BS66RvyYL2Y4fMMr2XssIo6hraolmdLn4gsOJoGDGlSps
01oj2bTlLK6+ui1cZiRuD9JrHi0a6Hjgb52XvPZhrGOsLyavpAIFGAOzVerHifA/NtYBRJeKWLJY
B6gE+S8Gk7mw3ww0MTcxH2+lc4DaUSoWrZ1G2/JSVDkZBqgMFyOnWo7iHKxqENL3RTdPl2hheom6
fwzcoD0PT44wy62SAbpNUfcsssrMF0FO0KuBSy+I3zVvEvFE6dXsWuSCvEfK9ik5x2VAQlYy1Cs/
hw3MmRwnBlO8LINq7MNCGr18NQBd3NqmBQu5/BF2Kmp4DJT8a0zqqWgqIXrkByMklUYZzLvu0yvx
FLEfiVMmCmHUXoTs6XtWwcm2GftEGsOFXmjvQsdF2Tg20ABZ1ptS5U9uWoBNw0IzLpbCqTYetWhT
pxYDTrWfwhWMSzNuKbvKyziMxZ4Em+cgV9oNEw2Pk1W8tRM/ebegeK0DPoMBHnXtDCKna5ozOSPs
8hTY3jMzGw5Fzqz3nNALeMN3MsCzWjMOiZpjrKnflKYfKfOUYl+DbZ/r7H+V3DtORwbkO+eBxlN5
Hjz7UQ/BPvS2+GnoenoxgwKmm5qLPbKpJ2ugKuA3KItGxftMfQ9PXKhNSVVjusOftnMtcUzR5p88
cRGJqy8JAO7w3HTaYtcAcPwJoKcsg4Dv2TWeW0LQUEun+UE1d5yU0a9UJ0muwLoCPQKtNe+OY26c
UZoMVJyNu3CsNzoioXpVTal9ZBJQLzI6xsQqDscarbOZnEJgg+gqKVDofFVKx29i+hyA4dCmXE3r
/mwEw3VIN8QiKy8+MZu72lHAuXn+RpkAM9E4Ni9+Ba4b3GO/sulVe7lu773uoUnHgsLzV+9KAg5E
4qy8SVJmBcI9dLI5kd+ZnwmbPiZTugUqu3hNZNZzl3o3S/WCp3oqhWmhg3hDmRKccvtslcQoyKZX
d9RTdrZszIVZTo5bDSlNYP2MElV+a5Om2qL/1JZdvajLDH+rpe6iuq0oLFSdtbBzddsGUHf5zwvw
Od3HKOX4EOvby1A29sYyJNV1t9gUaHLWFuTbnR/jIun9yFl7SfAuFKfcox3dVMSrLYFJhPzixVX0
abm1kD5uu1w8kRBX7f2awJZxwOShTcwzp2zPfmC8hzQwr64YPTRu5DC6cMocyl/wk3rle+zH4YPj
RhaSlqY+e5XlHuFLauvAw9CLpuFZOkl+todWWfS6bqGJHX4IKOj+BLYRFMnOfpssDQSR+SLVA+UQ
cLEjnt0ENgw/Y825bdgODc7P0Qxv9K3qbVlTCwj6QOU/DYim5VuL1RaHatBtZWUqV7eNuFG9VTuN
u/llYd+0FWBANw3WaFlHipNk54gUJGYUS9LNhksTNOHNy3+UCQ3oPkHPQDhTumlUhvxa/+EbpX0q
BkAD2GCIU/G0b9hWj3WNKl6QvLJSbE7LkYpvusCDYWnpTXWxmVHsY7bquhxKQv2Q3l4vPWVZI73z
pzIdtZ8PCg+FX+I8tUt/pUbtBJLh44XPHv3TVVBYz26nPbW3NIfa3PsoPQYTZ21lEZMALsiZ4ojp
D1DH5bkM5wtz1qLkS1kQJf1hZt6mq+1nQ2teusH295aC8HQ0huMQNuVZ8XVODtMSI5i/lnyjU5Zq
TgzjrxUUZnrETmwz3ySwDyGM+tAA/l7xj0X8x9BshU6S5v9k70y2KzeyLPsrsWqOLHQGGAY5eWhe
x9bpTtJ9gkVviL7v8Qf1XfVjuQEqMyWFUrFqXhPFksLpxMMDzK7de84++4/IqPn4uf1f99+HE1pB
6Wq9/vfv/KvrSCvnpu1QEO8/+Vd/VpRZywhyjYh34tcA1M//80r/69cyoklFFN786Wo4rVn+/5/F
/H32riX/bhRzbn/lb+XPf/zvf/zf/5O0v34/kdl+8GMgo1j/BmHZUh3YzDZNQxjI/zmRUTT130zM
0dgKpGU5pmEwLPltJCME4bxs5rZuqbapa5Kf+m0ks4GgDUNzbFXXTGkatvh/Gsn8MYBXmJbNNkD8
7/Y7NFuY6h8HMg5NU93pUOCVBH09EcxCk3XNjysRlCdKfHGtOBkTg9XgltaZJ0urThgGOr+iIida
TBMXHA/hMUKiirQc6VNnAFmNnGI6Ju3xd/f3ocoX4mP/gTLooUJ/1f37/3I0LubjP29zru1ibdsA
gA2KS5qMj/6EmIbpq7LgZI2LBem+2JqRY5xfoF6I66iimZkH9h8GtQ9TnKPDCBfpycZVHCg/M2XC
17F/DO0EVW5vfts/16AMumurauUpmn5aI+sBu0+MCekhEpyVRYpZVgnhJKSo7T2nKPCuGjpd2eak
lrO4guCl3CUIjMORcxysE2dClEA6fmKEXS6Y45pOffLe6VjkEr3XDijrsb3ok9ZwfepJVsJwJ9Tj
iGOzc2tNw8mI0Rc3FlnzVXrWWNKvSUzalKm1LxH0Klfr1YpwXd35JFoFa5+aTXhD9G/QLhYOTwZ+
Ess4R/wlBSb8uyb0myxyjk6DQKtbJusGxTLw6xVozlJmxBnYS7AMkixNokc4IQrB0aS41TkUElK3
BT1EsjhPselWcKjD+aSgAXzuoFurM4rO3hFI41b7giEVBQ0u7r//0vUtAvpPXzpzScvB6mVohiZI
sP79yLCdY5vIFr50eiywgVGbHYamCr0mibrr/g+dk9G1r9RL2Fj1lQzn+6k0KK4mR7iQ9tNTGOLf
YjF9VWM0vD0fhRMb7XuVPtS86DdrjjEAL9oNDfQPhj2zZ+K+/+KZ3d7vf758PBU6nclt/Cn+ePmN
jONs1VOUDbRkz8wt1zvEF8mdpZcIEgUuicQEV4GFahkfu46JXiwJbsVjcAeYyjjgRT0AM4Y/RgsR
mV3ee5VZun9/k//yKm0bCjzEDWE5Kgz539/kUe9wlVZRQxDuSpu0BPTTGIcQOoRrLDpBVerbmhhg
GQY3acAGlForrmFtbWzGbOOUAkeM+s+mTZM2N4srNPj+9PfXSLb4n+6kZJ5t4oHmPm7R5dud/t3s
2M6TCL75jKLRtN+bqTa+hABQNUgl+bSRN7xyGV93QFOvEcu4dNl7tcySd5M4lWgZIQF3OgY6OjKw
hX5pa/suGBSyiOXuaMECwPSqN+7+0SZ9e7tHhzS9zsE4CCzu0HHA89FQJXdJWZpBjNpfzcujGhKS
IiyOG12th96KBRfaIgwRgt0e8mxYgtKcvqyzNB+dbGJM1V7p4BgnbQgvmnzHNjJ8QsmKjshMxTXW
MTIR+KXgsfz7+6f9cfbO6rndP94hcK6kgZvan14k7EDZajR0r82FyLBcatZVJmjl9pVQnVgwVtql
4GEIZs6bU4HSqyZz4lKZEcNzQfDXqk3QkIKuVZa7f3Fx/7QPSctgG9xWdVUll+BPD6CtphAwFXqf
Et15ILvhTQwEULWGmt30nCmBAfIyzKy3SpURq6I0kBjtmzwl52N/T5ZMPUQyBryT5v0xah51o+d0
YbQfZdD//EL/xZWa2rZj6gIbimr/ecd0kNuUeUK0aK32J6PU1cPATo1msdo0kmw58/wDfz3pN+1T
XBcXMrLc1RpJYg1j8zwyAjD3XFOlSQgIItgG54pyP6Z5Ffz9TdW3S/nD0iktvmbEIPyPY3DJf3xj
5g6/vzGHbN3dRnHn2y1HE94IweY5t3B+xVGKvkrPnWPaj+r3LlwJj1nM3kdpQdg4oKSgRaxqZNJz
iDuNi9K4oDQnsWTNX6LByf/FDq9tV/SnKxa2xqmX0sdEyrJVAL97xw2lVUIBF9qtyjE+sgdjKo03
v792T3RfH4yqGG90VQ/kQtQrzWUEZsDjb9HJjv9q49lW5j9ei9RMDu+2SqNN27Qvf7gWy57NKIzA
yjmDgsd3m0eteraclcV53v+tH1QdjAXZsvXCCUsn81cR6rPIoIrt60QhchD+iA/SMDdOuZmDGFHp
qapbRrgTKsM1ktM5gr/hDYh3gqlRTjT7439xV1kc//ndxyPFDorqhjXUMba19Xf3VURoVK10y9Os
saj0bYyoIReXxVTPegxoKBGKEySrhXGq149rqIqrLlANWgOt+G0tNPr1NY8YtcfV0OL+FpnbqAMR
TMBbvRYbaGNWF1Rj13JA5JhGGzpYqx+mujjXuOBk7ejXsRqtM/CVOtjrrrxnnyOZdQmULOrP3VZ5
GEnyRcisZ0c0f8CYu0mJ+f065SRFGpDkGuuta0MmDSG2xHiOvusYkF0tss8mTQ5nXeW92aO2gJD2
VpvxD/he+YkQdyqceLgxm5JoLLD9Z+BcyV2Xsjl0IYFQ+QR0UuDUIQJtcRN8MrehBI+4vQTQr+qv
lVN+TYnR9RsJKy3rkqcGfx35JqTJt8IPbfxpTj0JYj2HBDGLi1ERBG8mSQsNbyPezSDCuuyhHpp9
bTIAR1RAaLcCdSJA8S4Nu3ub9fuoVclLvHTmyUm0FxUYSSDmFGKUo6gfN4jB/rGVY3WbOdpJV0DR
qap5A2ZjJt8QOv0ey0Rr5y1ZxjpQaoVuY4ErOp1OHI0pAwv70ZALmEOn+cFniM/rOh8ddY6It83i
L0VfvhbaVB1yE1/i/hVLq1KodKVro2ymL1h+37+qabJu8eBeCZU7T0sdEgfnLEEjyu+mqcwPJFWr
x34aSAcqO36vtfkRV/G5C/UB7NgGlZx8K+Q7LxJMr9utRgbSe4x8Pxt9gcsRdMAY9JWmHxV8u161
4k6W9MOilJBh4J/dwRYVXg2Nv57emUb6wggufdvyUew+qb02enlfPCd6svpN0mgeUxso0QN4sNA2
noZ1vrHz6dzN4RLwYYeBnn6hk7/oQOE5LP2I3KV1rFPGnaRbHdAHSu7CaKppbyMURxGs3EYC8UGV
2onbdF3t1nNzdhYGr3WRikBr5WkwQF8MhKAFYCePM05pV6nxU03vjQ3bR+XNOE7b4WVkwBBDSfFQ
m6uBPYVXE2/EobVW0pgl1o1SLvURXIl5NlGVeXFocG+bH/ZoGuSJocYHSOJ2wND3KjJFQ8faZnh1
RyJgVE74uIKmAE+0KEzgIL1+1zrLBhDBnQ/DFiquKoOYKekV6NRl/+aXzCIOBoydnG6hzlYHNkWg
6IQbYqGwYPDbvFDW2seBrIzitB8hca+c9KgQRzq1L3ozquds1e7bfLbPRej8HEeSsa0K2gTBzJaf
xbwCi1GOwWC99mbxpaqZcBqd/KRtfqitX55oN+nalsf97tM389aaPL9VtC0uoTZ8IvniDS8sYr/I
PNS23XoO7SJex1b3Ifz0PgPxU7TaxgVjinEYDF74slU8vSw+G7X2rKUoYPfnD6PrZ2dSTbINsKTA
heUNL7vuiB6GMZV5WLsE/basrpam1ffwW8hVeKGX+s7Z4QarZBlEs+OXivS7iiWRKanlQTmhUOli
6/Jxd5hjQZiKMGosLHzIcuDlxfF9fsYhXgQZ2M79NQ2MjZ0qCDTywC0xD8jwh4yTWK9EUEO97Ock
PSf6ilw3nBY8zORAUh9JgxM7RmjaeDFDj3qpngwp/Qay7qelk3eRAv0ObBEElwFXLPk8dRDTDoZb
RrMtx9653f59JVtDKxirRvtk10xNbBE+DIU1BDPSrUMeWhXXEJKWBwxtuh2TakMJbyVkmg/+/hBZ
TngDpLsOPl5mrVqLu65OvMTiARaRGpTxcUK2ddqftHY7z2rTx+rc8N47tAD8tEu/dYhf7pFtueTb
OMcOr8ygLuZhdhKHfA8imoljMVVndA2a4d6249pC59SkL2fB+dazLTZvDpHDubJ7AtQMUKm4Wq0Q
HAJJN+WlaSD7ZljjA7FmhO/NzM/ZBN0cl33AbJ+U4e0VSVJnOdGUtNwmIclg5Ly/v0jkkZxiw4Rz
Z8ZHu4UVVNvKZRndLl/IbZi0xLOQg/lt1jLb236M+tQ8EJ5mHzttXH2GRzS3gyVKWVc2o69M8vcl
1fxNonDkLLXvv/uOadWz7oJbPUimlZ65MvJJJB0PmHMY3BCDx3CoCK2kdZ2GwSQFmTCwagncWX/7
Gob5EwCK8TqH+eJFPOYuRbefdNH4WfZt8VQsP9Ky80M868+JWD9nHQcACHmDX/ZwZSNCr65RbR1H
S7kZitQ+KXPBqTSRFN/ZWKB5jzsfpjQh4OZDu+bjeZXVzZINzj1GGz2aHKCyg8ngI9Qf7VdT3zJi
tg6TNk4q6QmF5eJhQMCoap7dQofVQlDpHFy6o41KgHYwBjM77+eHLjHfojhXKZqsjZwNSgqGi3nW
Kpo0juH8SFS8vhavjZ7AdY9B/BjGAuNlW2sjAqVQxpcM9mQV4vmNTu2mJob8A50UrW0Ls4SvajRm
r4i1KsiaMuSLa5CRsiZGY2meio1pNE9ad2jqqfDNjuSPfHuF7EI/zfEsA6wGWNA1PqmFznSuN4/y
ulLOZDVl0HBU+ih9EfaWP9ag1VDb6DZV0V0okrTD6gh0/U1JVfFktfm7UaD/jbfIVBWYytYY2E/o
+xMheIFbxh833CGKGac7p5aaXSQ067SCIgz7O3X7whYHdorlPBA0hde+/ZFUY4mOl0ypdUjGc1ov
r9B8dHeV6/2SZKgSt+dtbwJUxMhq20Azq9BA6CByjuoExFtiPV2Z3/jEo9g+zKnat1ciKW17BKSZ
nYwVpVkxzP2nMOtUnlu6CjXo05xMYd9kdT4KiYwSvIkWs17v+yQeouQ6huFTjsgCMYoOkrLzY5lO
ZwyE8dPKlDnvMLiWhWmcgfx9U6cBkUeWvQw5JWmOrTvILDIuYp1eJCj9RxFqcYDey3Eh+CPIYkKW
1pVXrEwcmRdjgZcRA+MBSHufkr9VJvIw6GV2LzQXC6a9CIM2PeHiumU971u2or3pzkSAAWx1YhW2
DbUpvakJgYNFaxJoS4miaas19tc3k+RsmgnTwHRmMhdrnz6aEUbHMEVd0RIIB2Rwrau+bSTAv0nV
NgpoZUq5Vc8WbzkgCBWIrbIGnFaaM2MY4PQFji3mAwadrGplY4sLWXlVJViKtmIlRsQUyGgGv2wA
jP1Yt5s1fq8coz4omo1xuLdHtCGAbfaFWAWCc3Qmghc6VksOFMZ5W1P346GInXeQRspthXXHSNPR
/2ixOunsh7lWwASrx4OwkkfkJnbJqXIvxiycnw68pah0gLTB2QpGo7yZq9KHSBYfAAfTNAFdue/B
cAhbmFJGRoQQm5NYRl+Xg3ZcO/vMINkJ0GBYZtteq+QhzNUCJj6XiLccXXhO2rtKqgsN16yqrjr4
bhduBXk5fdecGRHu736Hvj9wUsBCs2aeKZV78AGPOv3QO2RBhzmrIVSxkOxNpP1xr9pBeMMa+ZxZ
aTZAt59sE3wnZRSZ1e1duSa3e+RwP0TYHTehDqoVChtRJQR36NVP1SG3i8y+B5t+41kM4I1GZPw8
9IsTRAV++rxCID10LfFx6zNIT0b3RXKIcdORf+Dhy8mDkufB7U30LLVMYChpZR3sX0ADshOLdeFp
aLKYv440ei1Aylpa4/nkEYT5wG61ADwIVULuS8xYW/O5H0160XD/gGEQwwaiK8cbypdynrp4vTSG
Qbwy81Z0YLfkX/yoV6nhYY4SIhBpbh1spOeAGcQ9XdjPy9iCsmzCL0xmb7XF/GzO4TclsuOAmKVY
cwvwikAtR/NT64zjCZpLRRGpkutu34SqUd/aRXvfC+hBSsRXBvGJLLOJIFjyAG2f1LqDbX3TGyrW
oS6jeyE/N02pgWEOjzqmxUPfNO8iiyMPHytwd2s9qQaualFxNItRrrkAtlxNbX9UHWS41arPnH6Y
4q8x4QiMPRaktoExjG3QJlrFmH85DF4rJjzV6ozbWPs69BaN/iobvMgZtKtStghzasNPGuhuqQF9
LiJpPuPk6O4/kmtgZDNrfcpRw63ampxVUqAOUp1f5j7qiBfWX6tVMwG2mKm/gmbQI0rHcfBw8v4S
nIywdGwv2lPZmeNBS8ByqOK7aCgrm3CBxrA6xJOPpZ9Z0I4tyxoOs9G8xGEZX8Z6iICd2D7ELoMY
RwmpRLZ49kDFpOmNnvyqDFRtePk6nR9W4G644oQnTwaSY2KEnpTzGIKJxqnpVzCpL7op9pGHfMNL
9G7OYwcueqYvV4mAd8LxlkTHo6lt+7Mh2AHD5KRD7mP1JyvS3AKneb4wpDDzb4sa/EHmxWZ0U+iK
cbPkFl1cjum1FpIEjzDERRdo+oQko4lI3anPPtG4eE8rxJ4G7p1DQ3cQW3Xi1RymXAcCbGpZcB0L
7Q1Y/XB0BiorxO3ETzhf43ShnkuSxW1bcZqMlqeuTYI6M4wDnE4/NqbhapXScHU4A2Qpe6Us+42k
9jVTJ0AApeIC/IHm5yQYhdVnexvtcLQKKVro+Z/7srCPuklnp4qNUx1mqDm5L1FvO0gO0L61a/zS
FMtR1fPltDY58TKw+5IHMlcMikx88DakR9oGA7TazkJqNH0vy3QzNqpXK7YxgHdx82C0yezO1Tun
3ewaUqG3aXlv5b3wezX5FTfKoZrgzg4ZiOZZTVJ3LshrQaU94l/2c53840Jbvimjk1PozodMxJNr
WCnOQDh7xZEL9sZeXkstRlNGJ1rWxxkw0JnGMYf56IWkTHdJGQBUJlSRgXRt0XPQMD+tYlM0Lbdt
Ul+S6Z10uKPVtiC+EheukYl0rjI9I8yu8W0UpjcaSMcbuuBPlrMlsZ3jlVViKNZ3e94W7SFERWPB
ZXXIySmz/DygMLCabDinDb5lmyinBpIEss4futbiNBKCKNmKpkGrOt8nYX5pOrVx7RHmAFxrNULO
QviDqGnmlc4bnPRnxPx0rWR4DgsE43lmn6mVvgAQMvx+nT+rUn9w2JTCIn2kwLxNquj7Ao3gKCfn
gpvU7dV68RptajZp1OzZthqsEhnlEG5qwUFyUaV4nrU0CyjwR5tj05zl92Fcv7N1EzAbIakr0HMp
2uYJsZNf5sB3VWQ03pFe4it4jNeYNAYVG0A+Qy90RtDAmSpeWr177p0qaAWfscrN0AMARrhZnxse
ESaHPJkatxYU96XevOlio4f1g+WxbTwVJfzyrCU4xqRGZTGnKotN+TxO4SmsbS9Tkvls8eSk4UaD
AuIeZu+mk2ZEUWpPbRoHrMHnHpv0bbXIn4NlOG7YczKTI6yajETfxcDZUQmi23t9GA48zeEhDnV6
jCpww0W/pPna4p0KF7evO8vVW8Bnhn5eo9w6gb+OOEDVAjSTNh2V7pqvhe31Jt5AJXs1Gr31cZRR
rqM4dVLKhKJaXlB3LVdzyL16Na1TDfSiJObmwJBGyd7bbSmTU8k2YFWuQxjSHd82LVkOr5QoWlrC
6SKsKD8s835UrDM/AauFR59cXhIVICZAKSlWL+zCL0zkZ79vEhpGGE5IGSKle1yuZZgaFKWEhhRr
/WoN5nCifH/X9Sddb1IWSOSsanqs7PZbNemAASzCQbLmrHYhEyfOyi54JzTQ5nwss2kMYHKQClBE
95luXxKddXaw5WsyxirD1sQH1OEiqjp3hvFAvTG5xMYnBwrJi2PH8KcWA6yR4xt6iVt/WCaoI1mH
OZ8Zd9U84Jbj9A7SxbWXbBOQs+G3PbrOji6AbZTv5tjflzLoa3o1yIBKwis87OchQU7FoJxwIB9Y
o6enjVp7cCBQkEf/WnQGTilbqW7GCoLmwCmKW1OzvPVtxAEKo7QqxHEUA8ugs54jJ1TddRy/p+o0
HSJ7RIjGjKnoP9HHvquJCSaXPeOJ58idWXpgRqPpJkn7CpzxTEBKdbH7pDyptnVS6keUk+tJK8t3
ewTDv9RvS1p/bvvkPXUK4aWx3l90RZBp7LCSoM/X3EjFIWUhEPVb8xedzeSxsoXtpuA2LXplyQki
02XILvT6mBoaSnPIUuutABjhTpX+SU3IfpT9O+qCb/3kFO6otQAvgEaW5tr5hWOx+oYK+NwBfMAM
4iwJ02sY36sO1Eb6xKs/d7HfKfm3tYfpInpjJdhzRug198dSG5BrlppNBQHkSlhgcNGXsRMv16xB
IoUK4DBrE4dtHLLslVuclnjuhEXCrTVSSBXi0kgwIAprtG4yL1+i/qaWKLhim6sWki76xAE5QvMn
oXitr4rayLNQ5dMSXlZ0AL6YhMI7SulOoi7qWGKfBpoDE0KBIMtVqLFXe7FGQoMcKkg0sIpJWWOV
unlIFegprH+MPIA/RA0LKDBuU4aXRil7IEvp4q4R8HV8fRht1dW3rbzmhsHcVFrtME01q+jSZweC
SILZsB5H894aT205fs/i/lekm49LOepuU8kX8L2AzczxrbKupcX6ViWDdYCcBsVu8ask0r25peMk
a9lxRrGYcaoqKs1Ddl9BmL5zlElz1SWPfavDhwNZfnD1T5UWQoxkiuEpCmRtXGEwgDTobuI+Zvdn
xIipid6Yg/iTbEeBwwuCcednpaQOayxg4DFW7jFZAxrFDwUkwavj2I92nBRU5PmXbFI+wUQWh7ox
34eBgiPMgOGXeX6o7PWNsgnLpY5MVzYv5BiUbkH6h7eM1a/W7vC8VqrqA+ZdSvww9jBRvEDuPqYj
Sm8nhV+Wx7buTa36lg4QkxW7uZWrS6KW1+YsdmlFe6TImrdankNtwGHZ26zdkeqpUeb3xltUE6TQ
S1KhV3VM6AxDXsp62Z0YXp40Y/qxNvqTGfeUMyH1UEQToIsEixXrtR11z2NHmy9+SufmYlKAERxe
e5z/IYk0YXWIY/xiRp2walVj58GAUg8c0jUYnaqHj8RfoJO4JAaOlwHfxpzjLcx5EYol/RrHybkG
eoLJISJd8IGZzBctnutLlVAU77B8fd08whnVc9PRG1XDmZmARVKYnAzwcK39mVgyAfI9MQ/d9q8M
SpW7WDaP+//JENx56tMbo2s6ZMBqebbzeH3Y/2RbCU4buQlHW19JoKGweei2f7QZGC+nMttTOjrG
g+GsJv46xm2NBpx4nuazTlDd53KKJw+PLjR1SkUk+7SCS/ah/Ryr5ixxjo29wQhgULktOQkXFucJ
CsgKXRGm2mEJw/CET4ssmTn0pzUvjqNE6BmZZ+Crr/CfnYClCgKWFTUQoWDOxKG6HNIactl2qh8W
SZpWPd2HcMwxLxr07w0gLelcAuzKXlu4bQVVyYODWd7V8mUTIiNoKA0ZfOgfNrSorl7tkCVpmbF0
FOnsQKivmmNGECK66oa0e0zXM9tStiI/Whqor8TSEJ23HUazlTAGlf/0oXYq3hLyg4+UuBlHmBWd
a2NMgbZSERubzJebSIIQ6pQJ6NRq9nbAvK8/KLBCiVr/1bd9+4WNadeebcf/YiaMIgvzJnDIfXVl
YYFA0tavY8qnpjXHKe2NYxQAY9pmdB8mpvbVTAYlUEZjieajjCZ/BLKAJvhn1CY6tZMNB2COqODj
5bz2JmlwDUVeGY7JzUknUu1sTTGN5zH8teoGO8ZA5g2u7J5ikOXRzCAFxEo5HGwFKFBncfnmlh2R
qEvzoLcKQMTY2qCrIHWEPKIvzo9533+heEvGRvGNSdeR3aQY55eEKI8XDgRMwMjJYZCV3pZV9bPN
OfQ7efuqyGF6xP/FPGRrK9Wc7bMoes4Sq4XSiedWJWElWvUvdYY/Daplc7Sc9FdP7K6nkMPuOvZg
X9Z5y276bTolO2G6cxyptMoZEcShA+QrHm73Pjwp9RqN19g+7/2IvetTJuhm7BAzlGk2mCALrSBk
Xr2rOoPjpUjOUWwyANw6jFrR8QhvKRxdVnBQXzosJhpxsFoExgcs8MdjC9rzFrIeAVOTkgZlXfuL
Prymg4PFLbPvOEfatyubOMVoQj0dOATrLYXh5U7UHZWGYRukTLaE8N2htU4Auysj5txh5MdttNyO
jeQpUBBFj1bfBzEqvptc5/wfTcQKrFl8qaPZy7eHmcHc/JCRzonr9XNoYeoZcEKcElO+0/oOVhym
pGsy56gNxgo5moFGL0lK6/DT7C1Q0FJUxqAGaRkAf88V49xSmaMpYiSOC30LfGZHDx37nCd0qfNh
iL0Ki8dxirE9QfHujXjAcoqKWai0MfZPTd28ESTpOy5L7kN7Tf3eIYpV1B0vIXq/Wkjk19N62H+P
IC+ZP5BxFEzyha4D3Qw3LTEod8l48yFUJPaAzjsc7cYM5Wnvn9VT9BxCDbm0TEr7ZPhEEemc+k1J
6XA/LrjKDzWMqyDDH+oaotMDerEz5EtKgaVbNF+y4LpDiU8hqUgCSIuMen6ge6mIkq9gaQ9hnlPZ
1PBaN3PRwVDhJshtvo64AOVEzZE9JXouzOxfvaY+4PwkIlEUNE+t0qTntz3iA9vQJscxHXIaIujr
LVEggrDnQKr9SwcnnGkCCWl9rD6azJrPObwH16ybB5KYxVVtzTuzZ9SyTs65Jw7dpRfGvGBMyBsY
M+vT1hbV4zY9wwEiyFUnFSXpjPe2l/JozVidkp4PEodpULd1fINc9au9LvadRr5DrL0mq67fL3pI
Eg2Ujw/9DX2oBoA16YbF1sMOo0RALaoh8y04xMpKO1njkl2qLd6C49IpXKo6aBQ20ZRz/wPpoCMp
QR6TZFZfbIBQzw5774+JLkZmUpSIjkIzF5qPdkmMQ7ftBva3mFEt4IwqvlTSBmyKJi7bMF+TZbKc
lxex6SvtzkipHDwEiBFJFcRo9slZkbK4crTn8XAkQQjgxyBW3Q9r7aeiGPzRKIS/dJhzJpqleMR+
dhZepcbCv2C0P/eHhtiDym2j5gu9+5doLJ6dCVzkx5vQOvKId6Dx8RZjO4nriznYd3HSIvZr7sr4
qcsdY9NYvJitqC+QibR7hRyZg4Hg9jTTBHBh878YMsI+pCxNoJVwMnpjwE81o2LCFvrRE3c6CtIE
8KYfF2y2lom3RZhMLytZSK8X32HXKlfHik5qWHTwwaWfZ6bD0Y0zN4dvcRRjjlGhsG/FAt6ZLMTv
VcYrtze1ywzxgz500b1Rr4+xpb9p1L53tpaQnxrCqty/JJqm2tGYRs3VGIWU27TSXNPPWj9iMCnb
n0aXnBKZf50qRt+moz1ZydCcjUVg8Jw13W2Bz3mdqUcPCbZiqV12qcKy5ogIEPrcyBjnwgi32Qbi
cVgi5VeqNeFplfojOpNFGvQnE3ycdaEcoonmQNTWAHZ6tsklGezb/aNEJl6ciAomIigxMAms8fWm
0d1sSS2w5as4iZbUYt61R01If2nKFnAj0uM4Uc7AxrWbcTFv56xTrrYi3yoyRfenAP2WuKYYmHXg
oxP1PAh0xBZZ8T0a4fgCJqvEQL5r2PzAWLfBXktizhyG2DM6T9VQP5OhpHA3xxIpr4nUZoj9IUSA
MYWonJNYLT0FSS9pCpmyHAxbZl/IVyEaFLlII3tIiGp21Z3Lvgb1CTmYBtFFngAr5mVQww96Mv9a
p+y9tmLDbVBbUnQzdo6RZvgMqVYiUJhE7BtaUfetz3TonBfN/V6UVJ3SnkUNIWao5HQgUTZGaoLq
VBZlf3J6pmKSdUPdhFdtEt6qzvIeTWH0VeVV2hWpe6G0L/P7dlEPzbsmJUkTC6MSx3THSoaPuN8H
WpO8NQqZJN0wiGvWwsPHBoa0pet9ova40DVMPAE9hTI2Er4cNstiXb3O3Wb7Rx0tbNPxawEA2ir3
+5v2E+vvOHv7dwVwwzjFQ3Q2awm1sise9+Vq3aQssVF6ZQ+3ldHHQPODqX4pinPE6OQwioZkDT19
2feRDwE9yijlm5YkykXJ1q/Ezo0UdAor6FYY2ELW9Ngn8x4T8Vdn2ZBCDhzLAsf92CbKKWydG3r7
0SVVFogrJanh4Rj/BC4A/3TQb1hk7uCuZ3eD5fySFmD81Pys6BPqBVNHFwmECqVIAyFEjaCa4DjA
JLDVp3YfMoZqWXFBKTJjpjIzw3F5TjJW3F1jvKv2hKp8ih2tc2e6MscpX+Z7ormpkWnXD4SJoral
BOXsnNKO8MLwW66Ev/b55LAN7eup/TknxMmDeSugMtxE9ZAEiW09jBr34EM1REFRaW15tbqS1roO
N74f2wXumjIRVxTdOVHcBbmiALqVKtLjTazAHhMd7dq5r6YXfekMtGM6fgAsrqzINcUz0/+yx+iE
TJsR4Cbm7gcyCYYR1ioRNYq/fwmDQb9pcswvExBheNetP9V66UYWcQ7bl7RtgdWPDg4Fsj8To/s2
W7coTYLWDhMf9cfkKUYe3+nTNUuvaaRvtonqNBYKT2HMaruP8vOBMidNrHtzti99hD6bWJ0qMNb0
fv8bI8RQxxJKRTmEdGcShjxVEw3+ivPkZHVLHBQKJ3H0E3OVFZybYsWLNfD/KVU1wLOSsShPJP0m
CL7zQqpeo1xQcdwhRf5iRLlDJoXyYALm9SKRUd6hijOnHMbOlvZrzWl/Y8+MZoxtoZvjGkvnUrma
btg0sgjVqPTRT6dRochEA8mDsJ+y9tKb7way8kQalqwmz+nnnM5ug8JSUEA2WEyohHvkH85rVRVP
A56Lu9JGhtZ0c37N7B7QNuGcfM2YLFgOvFw0nYskkJAqUd31IUTchtu4WzfWhtIzxhls/Qd5Z7Ij
OZNe2VcRtGeLRtI4AN0FtM/hHnPkGBsicuJMMxpnPn0fMguCpEYveq1VZf1/ZVaGO2nDd+89t2yC
m8VaTFMQTyLXMn0aaX3JkiKBXc2Gtn17cAj5l1W80A3SlIfNnewtbzPTjWeCyZjWTEZo0spooWgY
pssip9aCPY1S55aJyTCDpSqG9JoN4s7OOmSa9dWpLdlglMG1qBe0HLX82vzZI07Po/Kye3p211Nu
SGDI9vr4tH2qoizVDurVE3gTFuhwbwc47MLFsyHF0TvTCG+GHKwJJsXigpXihUB7dnW0/poP3inr
mvc0mx6ENxR/t1xe75Q2w1AeMYIBhPFoMPfmTa56bwxVZ9tuFnFXBMXyT+dMXjLElTPeHw5eu8If
36LCs/5ecarVGEH2VeDsHZ+2W3DS1+dGrpzqJrpnjhM9hUSYCwk/s9MMbGkjPLTMRrc3clYdb1Kw
V66MH7Yds6JII/fP22qe5IbSSh2118qE2TmeAJQ0KZPAqH7bbqcTGxgTxhif0BjGe7dUH+PaQ/DX
SEu5r1tAtF4//m0fmbUvz7ZCpeZMy//xEtz5dsPVKl2iY1lTaYcJtm8AVMC2bXHdJhfHSTJMQv14
2paDzZzL8nW2G/voCTnBspE/w0QfBxi7TZ4Fe6q2ugsRZ4QFRaqYebiHSwPUQZ2O35aFug6x1CGX
5vM0T+rOJcpGJgchPK3wPoHh8PDYhXBskhCJMUvwfibJVxm54myF3IyNjxmXZ909j0P6mLvNy/Yk
21pRTsHfijHWa7bo5u9VK6FO3A6MehzN7a+wbTGD753+YctDbV+Ch9jK3PoYqcC54aGKgZhQp5rz
iuEiBBNlqmhnQjL5NJAd5iDWd8OQvgbN8FilNkCKFi0yzKZ3IVJgqqthGSu285pALw86iaDgprjj
qEDFBvsIdzz+u7aWNjS1Tjsv2/KSBwVNyWFgUb2D9JPmJe98jZXUqHe77euL1druQ1XmB70aXMij
/gqcCqhBNvB49k54rBPoN7aLLrT2c0bznTswql6TKeV6Yg7WW/v2plJAP+17j0lfEADF9gsKAKSH
N7FZb5tqNbOZJrvgj3B2UzZ9AZpS78uegyY0jgLnCMeRuR5/larBMCmZ8xnBMC4hs1zChv3DXB42
yvqreo6e0SFZJCOOv9Rb/5YlaAcXbQ8xbKaW6Idaf5o21J9T4CaPPma7neLGw9ExOPRd+7G9Yv56
6F73lQWzeja6H5oViGplZOEtwhficbvZz5yJMQ43Sl/qnKTFkFPLZoIlAslL8+e8EmhZC64Mjr+Z
it4amfzGn4v2O/GnetTvVliXQc87h1RxObOES+A+MQ9U0J20Ej8TKlB3pkfd2Xb8hXnCbgoJ+mUz
A1FrtLisWvXDFAfm5k7UDtligJ6i5Qt220/F6CLhTgpUOjYY7LoYfDpTPi9F/hMRpnxUjYlPqqLZ
Pmf0V0ca8pQvT6NREVK8OBS+e/U6S4NoFjmcLwjwiSt+5n7OwAgfNCe+oDiUVVhyByaZ6Fu5fBzj
CPOVR5Sz8P/UuJHaBKhd65fs5ipm5rzav1dH5t9FQ4IFq9qJLshYfPNKJBvGef7BCZC82j4Vh5Hh
OPdFZmPphC5V2SLaJ0uHxsjjj80HOkuBFWsMHNBRpmCZiGgpxiW82dO2wVA4mVNLtxYk4WK8UApV
NPDGynU0kkAdB/lUhofB+1lNcfREXxjDGEw/XS92IDLQ9oEenpnb+vu6537297qoQAf9HURE2S/Z
WN6zyt+xgNAwkRb6IutfTdoHnNtS2uBUwiil6g/R0nYvc7dQLWixWUdMpJzA2UuIbm8dVHmlwsN2
LrOc9uSWyJjZ6iCI/Bo1SVSvoHbtfe923qnxyvdoJLFBleyb58h9Zxr10PfqCIWcH6unbXfEBcok
XZ+7yjfHXoz37gTbaWnmb61S6QNHkmKPU0816Zt3JU8T3lW00GHfNfjYxvzUYiG/VbNPGehI/5fD
tNVlb2om7ldm0edmLl5mmJNZGbzMQsbY84fhvDjjq8OC/NhW/BAiu9u+PCtPJm6UGGeYPrZnlXfc
mrGmOjHI4wxddS6WDpy9jq45SOwWpBdxQBYhFlZW13vdHnu/v+tTmTyT9fTlAziq5q7BibYLc8jP
wsVVIIP0SVgyuv61+26ef+xUGA+HyY7uqIHKrgpRwvKwL2buLyaPztGwhXJjRWJBs8IOOEfrIsNJ
bSooR2yDDkuRM19tPsZzrkR4jXHXXP3M31tkIK9U2tU0JikSOZxwOnd6s8EpPfFxapS5le6HjWOH
aE+uYwjfwdmUd+nEFsvjd+hBRTz0ik07nJJrvKRwOKJqBzUyoTK8vot1ro4I8COZgzUftR6iTG3a
q+Quvvc7i0TUeltO5cfEUOMB6k1xaoV/nKMRV3Zd5Yft90RMLe5MgkF4e2qm/gLInyKZKnj/OyBr
4190Q50zjEq37TjchcMVeyYV1wZfxTJWMd6eBitTilgb6+RXFMP0oe5jsxDWIahW+D/U10zxS2HP
01nb/nQpRfytdEgIwKs7Rk78Q9iavN8sLnMg/+Rh5t622yYFmE9Gq+CZMryTsXsyFjkG6iRKnrov
Xu02z9tT5LYRzkob2KHo8G8GcZ1fQWjsy3VYWX8hXPuOVSJ4GwomJ9NQ3TFCaQF9MFWY9G9L3cZ6
yPDAUwmiGDN6Ibb4wPOwZ+JLO5mMplBvieSBb9/Uc3+dsDMra3LxCNETsj2vpkIRdvOHsY1xUSXO
r34NOptBfasGly4Lu3EOPYDdJaP0jIaMF8I/3CIwPG1rUUazsh0kNLNEutkPjgcYltMXx9YYP+Fu
M3NvJ9WeJPClzJPPrdc8VtIpHrcPOu0pgGyn4XtUBIBeZUaLXJ/s89V336RZdNMcUfZWnL2pxn/y
mZKGHnIKCHHiN8whM1q7zihGb1u0NyM5FFEgBitUn7fRtS38XUOPdKgAwiifar3tPFdnOH9xxDIY
3OZJEVYFxKRzliUMk+laviUSvVYU+m82FThdzn1gRrlP/R6cOyKB3aIllDRAE58j6u7lhDjEfLcq
Ja7GHSFJcd/FEufZtsRuP24BmGxCHzzO1A9eIlsesXsVBwIG0yWJhuqBsd+XxgIFOnEGwf054khQ
6rRUbv5Yt/ozZB1Lx/3F4697xSn0NZ3WIz13qGMXJ+mT4/7yq4F+YVX+HMulwJeFTBGLH7jZmr9f
eRXkNI+PLqJQ7tX3tQ1tErHvYDGNO/Y9aBHs8tvxrugFjgiRdic8lDPhpSh5kNQdzGNUQzzibrq0
6T3xQlrtM41ZZbGf4vZVKj47Z50JYsR7zwRhOMbYg+rcyxAaOI/rjY+s4l6F0rqlq+GqMAhS6yg6
xhe5LzG2XSiWUOwre0IQ37fFhf5j/n0a9/zzBCP0eiVXxbeU9sZH/pMYx6dqXBSLOi9LW5Fn3eL4
ThbIu6JQhySIodHlf9MYLT7BnQ2J6oBYWR/sUs7HyMXd4VsuEn58v30AGAqyx+1XZrDx7BbcdwZc
9+Cswmd88m9RHxTgHNP7IB69m5/M/m07B3AjUDeN92gfBNzZRjVU4I/DW1EUGMO356EZ3MN2AsXy
eBBOP7P/9gt1E766X6BtOWS9zhaZGHRn3pEoWN5MD3pA1FcROIyO86Y4bZrJtsXGtj08AnqxEVNy
uTdT94tXcuA8VI13RTrcq7X2KuVT5Q6Hi77jSAM0MLnoIDts44GIOi4F/XnPyK3Bs4e6J31TsFLz
ntUpPdLbMRDrw32U0fs5Lfa92xUoiuuIrsX5I5d3NUWHgAzgd3qi1yICennTBGpZFNOyU9/lnYCi
kGdIJ4wB9lMPwz+U0+8wSXBH8hxR+ebu42kJXvRqbRfskfnYpLdasY3E4zJT1uaedZm1+2VZpkMc
eeYey/thO95nsU4vboBWlwXLZZsVDEaKFXYKqpjzx/bJD7GDdDqkux7+/n6wctrjUow0zTBTAOn1
6oYrIQMj2Y9YRnCUTbXr3cWj+3s7Y1lUX5z7if55bZuWvHRXnLK0ft7GiDD7sj3A2fmJl3uXMKH7
e6Npuv4LImJ7QWp4x1CiUW646NCJ1xwl+hyG7Qm/q2I5cfoOnnUqb0ln8F0pDEUO1sy1xdXvwdOR
6/BV8pM5p/O5oObTaShjCRb8NJSxcNOyl5n5+8gsbmmvTezDFkB5yaz8eRtQDL3VPU/J8KSnzjlA
Vs6OYrIEbC6vvwULB/Et+zdHEIEarOxtE8kbjsaMsuLu+7aXVszFLmOeDYd4RnfI6vGonDTD2sTc
qii9x5BTlFw653MEkKk6Nn3AhrWyQljC3OP2b4LqT2TYze2yPYEihRHZ5tY17Elvp4aGUeh2jffi
5l2CZ5upmJrAHK56iBMllzYuEIfERA6EAUKdJcEty+z81UtGauRX/aWtzJcI6N+hb8cfibDI0XWs
9glGcgzV9GENiVUevJHuRviQ3p1pBQNJjlonwNWf0rb+hSQpYZ3Nl4Amq27ki1HwHTlq4XjP1VcC
4tRA1FZ0X6c/dELvQ8Bbw75rvylT2W8Jd7+KgZatV/Qe7NAbrpfpMfajT9J2x2vRcThTNkYFVBVM
7RHj4tElJscR3dxPdf6xJQd0yzew8kUairwO2z9KiGZjWweoaGwnoWCDRWPEF2+vl4qhSV474t6Y
2YgQzzqEIhlwsVs96QNhuWsuG+5g7fzejsunLC4fOj969zms7jBrDUClym9TOKR4qQbJAbJ/HxPV
UeqdjieZtk8MWK8LH8TOh2N+tBZufs7kMhC0LFgOtg8AmC4PHhryZeOi073tIyA6iQnvKe3qTrJy
98oPDxO1mKgmOXcnWsSh3oy3rBMBpuH8JYUW/1T9cKn82xUCtdJD23A9Cph7P75lnyoz93fayngx
CmwRXukgB4/Vt9TTisrp7E8cmYl+ahujFF+RF96cfLAPfpTUf0i+yAvz4vCe0NAB3uabqcfx3ATe
3neC4M21q4Z6KvGw7atNq4NbaYfPqFLJA2MEeBKB6Xj7I0Qz37m0i31tRSZft4euHueaboLwa4Vm
e2+C1LmCy9cHXwNJA8WScYmrDyzia7NhvCtW03taMl8oy/hMAc4jxl5+4sq+urOfHwQnOSpuxHI0
qDMv8sFbfM4KU/EV4+ZPDCDt04BHX0MWvQYVvWJLb2XcB7l9ptYRZxqhHKGpbbJ7hrjjCuVZ17W2
5M8u8xmP/Xr8Fg0uX7dePpY1K7ddT6WPxAf5NNkBAGk4gZAX8CgZC3H9ytp2P4MSey9n/ZaTnjiT
7ckg2McRbEgYwYlbCszCDkFSKMlicu5psUd0apyfdurll87pJv4UfWotv39Gl3ZezOCgUcKP98bg
PbHC60b6yLW3VnaSnGWFxWGNn9FTuSHU5gICXPyrarFeJXNds6gSdbfsisDTbAd7B4cCbwIu/PXN
IUKGapOjSAHYWFI3ecoX8VN0I07GAnODmXmQE8l65DO2WuHp20mkhmJL1/RF2VxwHDuiZGnGyOuN
byEQWQ+39nYANWn7NWwCc+09WMA+Ng9+n3kpXEWBIRouzaenbK5Kjk8OTZ6IKC6woaC9cUF6GeZ2
PPt1VTF2a6ZL5aYMAAlKXIIFU7kg7H0kpF/c5Nh1e6prumNLYdd9Psev2Z23nrtMUDVXvlVS5Snd
f4xXsSc74UvQf+BAUmdyK+4xt8TND9Eqiw7myKqGbSCmutSfdUz8FGgaLTqp03JJZWmK84BpT7GL
A35uREbMY9WnMgqnu6WHs+BhJQjCMTvOuSR1BXz/6A0df9NwNAB+qefTGRxrXL4EHejPQwXzhidr
AFQ3yuBjkwJdN/8dYPa8FnL4vAkC1shr2ItW37NqHhSN5DebbPfBtWgBD3znrgyqmGcXrnlEYfJR
gItOYpK8ZPQU72HywwtadVlcugm3oV2dCYaQcvgzAji3UBN2FsrFaa5dQQ745EDEukYLJh0tFzgI
Lkt/01RPtecEZ1fXr1uKXhAT3y6cfhM/+UzPXnO0/HU7M64+j6s66GYIp9VcuieyJPcMZ8kUrdQv
Vkr8Dqisgo2EbiEA9KoY62uHcxvBGvdql3+L8rI85z6J7Lr7uf22ypm/xmK0r4rjbVXQaklREneM
xBEnn0rDB/yH9g+gEemu69Cfm5onhZz9lPpc5z3TfxlJPuyzsn6LZ9RaPMwsHGV48kq7JBRIcGn7
gSaH87lPLfW+i4KDrV3Msj2xbIipb6UrvUe/p/lw7BZ/jxP0pvDwP8Qp4+dxEhO318M5RtN/IN7K
F9JoCdUwBESfFA/GG719Cnb2UK3VhqlNadW2OxNy619EdQ4pnWozvmCpRveGbHibXZW+NZZ1DxW4
2JuKgZzX993zLPnRTRyA85CvMYURd8YB1N7lA+qMP7UM0rBpGnfmlcRs8OPvPofDmtB/Mw5oA9gr
IL793Y/qpR3O0/pHsnf36Pk9jAFkrxHrz3GKl+gJjuXeXR1PHm+tW8BalCwqF2q6cGkQBzxuIIjQ
ftnIG8BS/DsMq0yt5g5O8ZjnB3/CsVmXSYkZcRdQMMn1HoM8ilZxZxfEu9KITEY05M2FyEXlq68a
a1AdxPYrX9tfx8cw5Vfh0WAprO6TGULiHGxaZJLdaxkiV83fTNjNsCrN63ZSjpnb74c4IgxoJfpc
xGNw6lVfH9MF11KR/gHgNmATdxUIYxYpGs69yXr3nAwIFrEmJE7Uq3/9l3/7x//8fwN9/m/mDG5O
h0AHXD2eyI2d8h/YKAAtxsmwwe+dlkhHW3mcxxvjPlT1qMi5cHqJKLB9Zm4LraPzMXfMdnYOxkXc
1F/G1b/9p79Mu/3lfqq1SjpJu//yX//x36vvStqgav796zp8dB//bLZ6/Kh+/69//d9192F+dtnP
j//IV9x+01/AogiBHv2tuLK2X/+ToGj59v8gJyCdyHcd6Ycsiv+OULQi+/+HmbjyBv8TGsgX+FqE
55Mih6UFCuq/gpWS2a5LhfFAgya1e5LHhEWxolNgPrDpYp4UebibbQ0cgjnznGWOBqO8LHl79kQ9
DYIrqXHTBYuBO9d652CvIyTlRTrAJMJIIJUUxE6ucUeBBNVMwwiip0o9g7mrF1CJqXlGBNpjuTLl
URdhxhAwQtt3uENxTb2wWsx4QdY6O59eaWImOMjmsZv6Hx4Fl40+GJL1kCSCPpR4HTJM8DjwZGFS
kiCUighP3CHo4JSHLZLOTJcwdLQvwvdlIK6poReH+X0lOyqq7CwNO1b5uhs4K1eyjb8zF3ESoo2R
GJ3voOuqBEIKtrEYJLSupvlQIuMXCO9DskoQiyqpzCGmQNIAppY7Z+sZPW04+kURM02Q7WQhw/yS
4HdeqSluHv2Z0haE38mdTECpUTBSkais0CVe0Va+y0rpTpT5ZKdRs/vle8OM2gHVJpZoeioHk1vk
MbQY8LVPxHtcum2nljnA1Udy8yagGo7d3CxivsmXAJdR/pi3SdJIDL1a9p8sF4zTL9eaghDQWGU6
DRMul/gOrqnIakE2VQRDOb9EJsvd4SOjaSdhotqULu1/5TCALGnHaYK+QkQBVgqRWg7NUge5fnNE
Gyd3rgymXl7a3CPmupuWdJa72iS6/uirUjm42yHeT/Yh9vICabOYBE0yVuLMbBUhE//52XKSwvO4
TCY8NEDGywRSCYffjvnsGIqv9dxUGdHQ0u4y5lR2nqBCEM2SJPamug/RL2uqtUoMjd69arte+ydi
8tDlOztbVIVuABKSZZHGSDJx7syt/JL7c27iwzDHuqrul26OK0WKVidp/tViXTcM361lJpDFRSo8
FsrrnR9cFGImhoHOkvdc6zD6FDfQEHyc0xmFVGMAEuiZUo+AeIOfq1A/4btVxSsE4Gp4igXf1mtI
hVrwkUz1aKG/tXUa/xxkOMaGDNKg50QzVdEj74NJy5FNaCQRN9M5NWPCPpfTQlkjecYlomrEKex+
JfFJ9q3wrvXcKvRutI5YOZ/9PNfTZYowmzR3o6VILAyWyUtYoStH667FFTr+TBbZJu1PXSX9pJl1
MNmirU6abDlUQblYyOCjXvSu6seWE9eEMhc2B+Vg53xg3qFt8lvCkBYjQBkw0j80/RI2N3QL3hWU
37jPX0YxjTYOZ3ewwnrVeDuBObXDlPglmji6YyHgPB9ymSWpmAJ1Eo32sO3MFUZ0XeJVQOAM8TqB
QqdUXJ8wh2uwESP2HRxfbWB5Ba6HvkUhXwXb+RAWrEbBsaXgoKbZfFyi5QEjka0eqZ+uGe/ETjzV
L5XrJtEfv63K5NmrJosih9qjXAB89JjAeTGeO46PPC0pRZYIvz0Ps5/Z3vzZauOhJ5jlgcY7QgRy
hq/Y+/0l3w1UP6fUW859/dmbw2o++S53RQJxrIsOjdxZbLX7seq78JOgmJUHDL3B6kCasVbrk9NT
SfirsQzyOfaw1MJqwuF9kGWzr/CbuX+Szu6bYZ+UDcJJx4B76le4h+zPs+5x3hy0k3r9cGblsGPn
Ojh5FtJYSjnArw7clv7uSxStZIcq3+OYgb1XLs9UmuiARHo9+5AWnCAX5lrE3mqPB48dr9elpnXt
i+vMVvISpY7XPEkzOcSRJMTw+peeZGKdI4o6NWuor3tulrHdzeaVtzEm/Vqns49+ko5UBn2dI9i3
j6PfgCPJ24Xz524KIO59a2VmZy9OXlmAQDQp1RoqVGCZlyjDNbAy3Qf/ANM61FB+abotfpY6s5vP
ec8pPN5FMp2Y2OdZTRWvCjG0f+QiiNPmxJJZDiTptFtfSnYb3ChZWQWf0bjlfJJ2wtHSdByzGFzg
aOfIbWfGZMC1WnaNC1uY8B6LQAUZtkVI6eH7EgDUyXaRwTjx0TluBUrM5wqT04NQZS6p2GJJBywi
ec/WeIq6xoF6tYTcuUAM5ISj5mxZaxxKK+mXXTwb414mi3s7vnwW6OKhkHHnksgmhhQcjZthA921
BBW4B3qDGDlOI4hOEyN/V8z4YwY5f2lnXUw/lZ1hrtfhXDUPDsTRbE98y1q+aErrYtJm4cQdYFF+
BD0vcTpQdlArjLAxp1jsWY2aEvktA+ZOcTomf49CGkXYiGd+Ivzit1rS3Jy5bJ9Ebm1yFgNyWjMw
o9ZuX6Q3C7pHfeFy4Zg3/vRk/tx1Le5ZTuZM+JnPj6RqWcZo8IGqkhU8vs5BOmiJy64a54gZasir
2/J85wFzE2twFuhlPPcul+bKco9gEeb2M3mu3AcgQ9M2XPYeZTP5zLbomEc/LVh3CM3OyYhyWi9y
pF4q9h3MTORrJFM3pSxuastYvizaJllUlxyNdogrcPwciIHTlxqhvWjZ6itRkmRc5loSvJaVlWku
AtjjCnwBs0mDk+odt4hulpRuccW02POwVkW5ZMHBYAKrf2VO3HdfTD92GR1+UehON0tnRf7DSvIS
f30OO4fEPeToDm/eUlAjg2jgKsiZIA/pRX3FUeHyUYwZnpU/idJtChmxxzJo+XXb1aCcIvYDUtZc
NL8LHmued8+0pr91ojESKlbJTnyETVRSsZAtlveSRYT2/d1ot2g6ohmiKDz4FVf6I1OpMLr1bZ15
n8pGWs1vBNmeaVPuEBo94QPNvc+RbPvmPE5Ud5FSLubkvudrqQmARVb7nUtskzwPC9toRCVp1USI
9ki7MOJHXZkHnVL/fGNk9GeE1SqfY6GxPJwWDwvfD1ro5nsmcvN4WRbjMP7A7ew80EhtzUfAinl9
o/5BoZHOsVspwpr93PanSsMQ1y8xQ5T1eeArJjgJCXVcLhQWgYMmpcHAYj03ID4Jsjat7F5dO2Pr
3AVq8NrvVNjlzTfTM7UHHZOKGX7Y7EW1KvduWlHV4wxThYJepRw87V1T04uAv6Jp7IS5RQWN2z/6
duYq8D2ijYaf/uQE6rcuWIWYKFALgfdH9sDgNKKQlaEXVN5QZuKhkhb0cYw2ID0fShQLjhqhtvNh
AeboNUtzFgKEonMxwgxW8+RhWfJx7Sad0jXGvMmavxSzGeqPaCR+vEXoBLHr0cyWr49VC/4lAQM7
2SO+7pHV2QKe7coaqTtZJmXYTFXQuL+jhRESib4IH/b9tFiB/Yk4m6G7hxOt077S++e046vHyrB2
xHDbjbBipLGwv6TT0vQ3VXHUKI99U4yuwJ0JBlIds1A58P7HgMpPGpUWelp+6SHssI82rqaeA2dp
IpLuQh8JONJ9ImZlL89d02Y+vLGO5gz9GjWeaZbTOOhqMBdducK+9lbeOOPOArzehpcKlcI+lVU9
BBcXm156GFo3K5hiOTIncdtyFMSMC9rMFF/ShfnHu5hUh7m9S/FOXYpA+0i4vcNokpbPqjMi2EWw
5afPivmsYxMOlkmVnTxCvK57UD4Xm/QAEHVYy9ZzKExkuLSi7QViVWHoifKl4LtldoCzlHOoF1Zu
Rw9SiChj3Yfj4sF6keB6mbLiGaqJpFdR3brzqco9DFx0SBgH3aY3hn4OI2LREtutBr6dA0XDWbLs
h05a8aF1K8CsZ8QqvTikB8kadURmrLJN7qsYNEj3BAqgNd8xbPHlo70uVJXxkw+FKPAgzTK2xkvs
qdJ/Nxxo28c8i/sB6IZjlyG0kCpKYvOtSdJMpp/y1keYQ/Ttg+Glm3uKUIA6BV5XUuTEoJhqP6YR
VoAIOheBfwz71Jb2YYrWYsvrIFhPTkmUZX6yTzGYjS9+UNrTMWwSjvngHjwRWEf0vApeQcTyPhVn
LP9+/K59sRAXxQqsa/tEyDcAKepisI8WKHK95oTAoCyiMFe1fcXUshIcN2AIJXSu/2i60k9+Wmaa
/Y+iZnGy8cnI1rs2i+Br3uVQY9LnisCExMILfOEzN+J8DZ7Gcmwe+VoUrZchbKprA+yCAL3yipnY
p5Okk1Q3SKjWSA7ExgyZjXU8ub8tbGgc67MiRfrHy26VL+iX/HUfS7gLnnXTg8PX8momTyjuwT5d
XBjY26FxKuaTMRZd3xYh+DULBhusPgQZb1YPC+ZN648GJzUfJaQt++D5i4PCZeoFCyuO1HhQLxWr
UI+Zhce6GQ99wjYCv670mO/u20E65Y3AKtYUwjrJ8uQa2D5fG4BvfOwMMCWR7Z6DWPAVZLVbTztf
DrOOKAxwmvqqHJ3197qSpn+gJnBK71vQ2fyveh6HwL7UFusx75JGbtgtlouiehiDTDe/aPGczEPE
CYr0rje2dtfvIAg18e8iD3tOF9E0N3RujmwW6tEtekvS22bZGNeiOGTT8mciM7u+G6Zm1WzDmvaZ
hIMqELJkbpS5BixfA627CaGBfcRgbvIRfvxaMaCr2PZo+CG0seSY4EKhf+D39NvTZHXt8Mg8gcQK
VJCQgzdXIE5Ge982op3uzUhMfHU4uUkln3KkR5p7RocJgwAbRHiheGKLT+yM8USs/BpjnZCBfa2o
6aJ9ysmj1JOYNi3OZtZuUPPiCcKf6UB8cZZDWBLT8Kt+zleZaXKzczsvgRMhDeLsKQ5Yhd1m2XWZ
FTcucwYnsfM9PxNDmH2bw7v4FQmko+Iz3G9LY60GjNO7zlM0N00M30AELqMb7mCte2/xEDjxLkOa
Y145ySkV09meBsZBWRkp69di9yHLV++osjoOeeUunzBRUGAD5WF0E4Iuve1NcOCNGkjoytmKYbxW
jTfCkxiC8TuQhOWLrD2rQhFiw8R1aWKaKZqBsdWT0wdpVfCchxG9E7WI7O+NgxPhu7RnEi/451HC
98x4igLGgURFGu/pVMj1qzeDP75DD4vMFweLn46eW46J3fewa+aOeFAyySCnYJrTbHHSpYW65PYW
YaHLQsiGiI5yfIv8lSGgwH1PiY5L68gVxp7IUfnUYuEDBBe7G1qw7mvc3e+dS010z7ubqDdorrJV
knhUt3RNV5yZHgRNeS3bsgFd4iP2Bm+5txT950aw21KF1wdx8132amJabIQQwWby9ttHzGYTnqaQ
1oDkxLXQYdhuU2Y0MsLpRJd8KpAKe8iMnjYNAVXDEmfvNPCumJNmOFoDpLqWycfOXry8+l4CH+Ci
uZhRggytY/yEyS4x2BODy6JFn4Q7gFXF+CPluk5J+6CEDbnJJcuzcKEw7C75nYwoNY+PwzCWqubw
rwXuy9KuY3quItQPazlaRs3+XRwEHaktlMNgQBFqaKJGflZp1331i9xNJfpGnurvdqoDFiG1aCN/
jNjKEfAiix4qzugFXNXqvnMc9KT3XkSqzu8STF3l8kEnuliqLz2uEbNc8tgtKDyL2ATWRc5acrdD
c5nGKD37vq2BYCwp601elPS48pB68VMcZXYpzk0ih/ZLllRwuaARgThQhxlGL5pVJPr50bMwiX9Y
TkF2B25Q6V+NM8jqPeQVWc5q4QevdjlWZWzEPRZxcSySMjUU6qK+TG+RSwbje1s6dIOhOHuhueU1
QPAemGq1eA++gk+tTk4YCBhJIgs4K6bK7Wnc4CENu2/uRNf3ArJcNeo1o828/N3G1dx+p8guKj4R
PHIygMAqJ0YdQspcPuU2dYkFs8vc2J/CqpNlhbUbh8lXzifUeVCmmlSGULDjFfV1YKTltaRc6yAi
zCZCHlxw0fyx4sxCJJC1QP81Y1V/aqjcstSFtdYh1dBIDXf7uEjhK+9T48Db4gCei6r/mKVmET79
H8rOpDluHcvCf6Wj94gAQBIkF73JQVJqtiVZtjcMDzIJzvOAX99fdm/e03thRy2ryqVMJkng4t5z
vpNDp4tf2XfqEuwB0uvippMB2k2MvULZX2FOrvqHciDOku7mWeoXxAxIP+CA1T7pgjZU+tu2yn5m
8GVTQhyjqbYJ5/CiGDxGzRyM+WNz13KQ3aUbsWTzHZb1qPrqRz7NqqPi5Ojd1jP/PrusQxqql/RX
VRvueFyiaLrE69ecSdx5XALWSXBWNbvZ73IISXJYx3k7np+z+L7DW1peq6alqbKjQbWM6qhJTSJw
Ypg5CJC1uiRYkaI0GNeHkTDr6rmJpBN3cN/gwp79me14v0wwf1BOizmC4shPVzP0i+ainS6XlMIk
PM5RhpYl6l2M4Z8qL5sYTlaMDqLrcUyQF+Qc7PrXIC3a8hb5+TiVDOhKGl8H8nliHT7xKNTJ92We
DZQl2oA12R/rAqQ0herdD0DGXAqCmMOd9gQRk2XqZ4epZBA8IfovEPTHGcHADPbqyYI6mTSc4Yct
9iKYPYRpQO3b0MGH9EwKNTPVXfCEgpTQtft8jr/EzFnxKGx3cV7DlIB7tRbBg8DihzgUvsjmHXAq
TyrZLQHtgS9skyHi8WDDxucDGolmME42JNbwGscTPXnUYwyjfoJwHGAWucxY5ZBlToRnXBj0fjBv
J5PCv6VawKxpLuhMwhy5so4TxbzfAMF0zEKNpyJBba3c2u/qboHFcxmsQAtR0xKh5Cd7A6HA5Sf4
9J1yjwG/d1MfIp+MI/XFdnOimoAIjziS7RW5btjxJPzGERLgt4I5LqGqHnP6y3GEXtue4twBCjyl
kFZG8WhRMc3FxzDeht6/4TGjSD+RZapXd+AtWOL5xvgAfhCce1QY3lnPAIDOpbdzvg7YPnftOLGu
Vfy2IQacQ0Uj0DX7Zo3OvVixpabU+23GBqWP3drESOUQpqvWfGY5aAXdurFoODDTJa/m2F2j8NNi
vJSFLQr6VlG9hOWtDtCStkdJ5ZXp3bI0Ae1WOiPdYm+dtF2Y3eVLHGOuAMQ9mu4+0Ysck889bPfB
PlsvavuM8qRLmAbjbBkDRgsMY6qI6Gkaur/K2VSJD88lVeVPuVVRekakQ2w8W7uHRmBdRyXI38BK
ldoHlSAnmA6wysIAD86qE4dLrIVef5kSSDvc+XqBH0dje17FcMTiTCPjegtGqS9DB+s1220cZ9kB
kauVoOW80G9SmHU8O4wNuBkK5o1jFeJ37x2UUgw1tFb6lpZT2Y0BkM26JL4yrKqkW44p+Qq8yxxN
s3m+RexLBw0pdrLyZqQLo5h816e4JyFYZ0lEZucUVLF4Tvox0B+9OEngCDVjlgr8EmVOZrj2q7SL
7lwuZ9iCSTfGqDgEKQt9sYcDdw6cXMvBoNlJqKQvctM15mFkPMR6F47LMhAtshk1DhedGczSYXCk
DQBfWG2idAwI6oA8r60cQmyJqugC/gWLhBruUUW7MNuZEfHIa0CTsgHO7yR9732dpb4B39WoGGxl
VnreSE+sn4M3J8qoWQ9qA929che7WDTXVS4G97yC6Bw8wp/yfLgVsw8NrnJTCzNj2UQ+RVdoiVbZ
HHUebPZJ57qfvoGaBlu9hx01DynSFlGb8DocsyHZfoxFxX7xWU5VBnBuyFJY93fJWrZ98lGNtVRu
29VsUrL42suk7ZtHUqbHebnT6JSi5XGMW6WLB5NSAtEvX5HqhQcQAtnUnOilJLXdNx0aXH8/wOIY
8+MCqFG6W+jyUZ882iXuh+lNqI6GOUQVmsjJMVj9ujlwAivNIyydnMhFzy+C9GOjNedXYAKZzV9Y
DtV0yymBRtkeOoRoWlbPJfCzJ1SszBFemn5siAry/HY62yrxJAM7XYmyDXpkR0zEsFMzVwQ2lvf9
WDFmhQaQ9i9r6glVk3FmsSrt2IN562/pG+ZLdvDMILz7ccyIXDsg6CId4sYS4+M+n4VM9iVlNMBE
Ie2Mi0uiDuZCZtfLOLTa/yg4h7Rk0EV94w3iWAUJQW03pQjomLcz7aVr1Rku8W4KjW0AWHerreiJ
D2RWR/k8Vv7B6dTYR2/qbA5pmzVTY7HXRdliSqxpxwKSrWgmzSQTdwsCFNfpL0wf+vL71ld4joly
Dm3/siwe1hHgHzluQchVsV+shNaOqZ31fBgnWF3+RzpfYVl/5SncVvu2jXR0xCeZZZokWBIPogLu
42FKtnYtgN75ZqrdKRTB4MYDiobUJdCSw15RnPozq2GPvGnKh2a7Gg1opuU5G3Ehi1MW0QU/w6VV
ubJ7slttSxsfF2h3uGeGMq+LlFlr2+LHIzqW29Y/yNaXnFCn2sgVekJUIaIKUe2VzKRpKzVIuGl6
2/hRpYoIYySxQUCk8peomLwZHLA3TibPw50fsFPgAmpAvqeoCRNC/DYkLZmjR3hp4TcxuYmrgmSj
vcYUWOqLqi9Y094sWxq8ioOY/DHvbuN4jYlyCPl/NpdZswmk7DEfLaCZSoDY2XLEZpEr82iY1ibN
R+oOMYZXTOm1SV7apnDLB7qkfjs/YktbynObYvYaunp1G/nINK2jNqF7GMTWkw1YJkOht8+qboIp
QT+eXk4UMhCZPm4+tr/wjuOAQ5TjmS5ea97l0qj8BthGtUQ/elnG4facCTdn3n1G6ezHxTEtWN2j
q3DWA+SkckR/uAE6wedDPwwypqgOhHJlQFIkG2r4hkY3x8XJmhl6DFlw3At9PxXsLMmO4BVHXmye
JvQQ3JJQoS3TssTQfIN+sKdhnIF62oGaCz9LVS6hvC/tuKEqMNZa510FiJF4GUO2OhRSceYKNhZA
5Y13wujVZx1PpvAcPGJVrOf4QyNzByWNhj1n/6xWrfxG5W1Te5J56yAWpIgVUlzBYm3b4jpbOlQ7
F/QfMKr9SBVPPaO21Sn7CCsWz+fOSJnlC4NsU5fn7qRZSUN/CjAHBYBKkkhsD9Q4NDElE8q5vG5j
sslneDyYhhAFZ6oQy/HMdmgW4DkY5usvus9ckB76YGsoxlPFAY0lxtZGz+5VD42NSKxl+Nciewwq
ZeXIzNHfgBhTgUdqvvTSDM/80fREyYmv3oxQYH0hVyGoIkrWwUwI3BHsZtV2spK5VXJA6c3mcujn
tJafuCzGX4dlZrASP2zpwLoLUizJq3L90em4nsLoKtIMP/WtpB9NZ/fIMcZ4E830ObGCA0/cur7X
P8uQaVHxglrKIpRAcdamN3UwkqTgaV8DC7cboSLBpUrmmIkwVCSpt+dOYXjvrll+Dfm+aP1wV7uN
wjAB4Rgyob7jHZLa+9iHZeSHV4MPlHo3bRhtSV5eq6YIP7Eg5yAKwtLQVNpXUsWk1iBhYPZ0ydSJ
+ciJPIpCg5sxBZEVTARHzMNeCn/vogZH1mKKJWQvvp1QepUlcTwJp1S2xLz26qNk2d2uR7Yn5rr+
xsSjAzNdsRMnswvhSI6YYQg/zlSs7pPIdBakupur4Ul6+draT/kq8/g8E6T1wIyO6cMdQ3spgkND
McUhkGoyXq+EnqI2PQzEaqCzWf0IofMFZ498/ujPTQr4I8hxqWy7gPdTR+cwTj+RJ9DXsOIvp6CJ
vDO8z4brOcVpBbNVcPjv6PbD+iCmyUuQj3oO3ULljgRYlV2HR3OWroKgSaM3+lAnTGsrjA340POb
jtkDytIljQst7wu8dsn8RK+BXbOEVzxkYv7gebqNpnva0ar3joWmsd1ecaKmgYGHYeDp2rcxmydn
KhPK4GEeadrKPRSHAfOc5zdGPVe2l4Squ5Ib1VzHpecT21QnxikMA/S45uheDMB777st6iU54tuW
ooI6NDFzs/orCogylwgrlccGbmIEyFR4sD0FwuugmIvoFsF5OD+QRFl42AKsOcsYMk+qTu2htjuZ
frFY5SIo9nSiiqcSxU3E3oKMSEyHkIpS4Topcr295IiQgF5oThmrvhwqivvrPI+i4Zuu/dz7PpV9
t/3semAcJ7MSZVHeCAgtYE3tqqDzQnWDsAFZRNoYI7sCnmqfJJUzh+G2lUnxiRmvGW6Zu4nhxFuZ
DhAq5qD4BDVoxR5eOm40WFHpF97dltawLUaFs4YkbfDNPuZntovhbI7I2/vM9UoU0MW9OP/sqxbA
0w62fpvjvxoN4rCyM1Ny5Rdju93SsZL99QxYAmqzVf7kfSl4Pn1xhBIqVwK05nXxxWUYVSuTk3zt
IGHXcOTB3os1jr2jGPN8epvtmnZvOd7sxl4WiI036JoEYZYXmeQ8wUkKCX7+Iizz2m1naVpTWvv1
zKk531pN0gCcfD+/sRjz7bUj0C9iwOHn/pOo/HXrYRw2wuljgWXQ+8gx2i7RMVtnHJ37ZIAl+lKu
pvA+rrZ06oqRrx89EAskENM2qYjbb76pz7X6ZHGXQyTeKr9v9r6rzLprM4gt8CttwhmPqQCcVKY/
Ig8PXVvFATDqdpbpkbGD8KJLrK+MAJ2qtf3sLK2kH7SUz6GTMUMmiJtyspN/UzAFi6cjnrC+uo7C
pI+xAwmz3WZR3cfo6Au/UkxWFWIHIANtpI6ZyHyZn1qmHdkvMj1TAhYGH7PJWyZIiCcf4ywl2ouh
bj1YLKjZg6cG1vdy0m52K1Z+xiPE6ZVeIZGI421BEhyQVXI+IjD1g8OIyYijKYPTct77k22T8ABV
FeyhXwzjRHc7RAN3oqYjpj6nm+yeMY3SKB4oe9bxhFhw2FCyRArAbKRCptdofjmkf2bNxqGzNs6D
nVz5CYpu8l4KmoD0Y4bxHqXLZo+CyQyV6rnYwdCabuV4WwAE8PYSRDG3g47JOHfnBXYj0C9j1B0e
gigyxXc8n0v7SPUieK6g7TTFB/IRErPuh3MRe8MpzcI3FvmSIg6aWtartwbz4vy11BTVB05jPMEX
PsAJ0bAL9rqiya2BWSJNYNB2ntpXASJAgwj3ZfQsShHBmj2S0eBWuV5AtoEhhUljXmmwEleBwn1H
94vmB21i0fkPdu5l1ePc5Vi57hoUVMVN2vvdeDXQmr5WrrE+xOwiD0x3S/tcyMcYln+4w/KkAYQx
IxXLS1w4P34ZogTU254bPdAnYnobJ9R+Ihq2Dwumvw2pVufRidspvcKi2jG8oAc6Ujg1kHYoHNpT
k4nY5kySiSOE3aW2olz4KBHMD/UMvJmNBGRPlCKv6xcLyrlfvfWCwQ009CPrNe8muqeSXXvnesbi
F/UYOI/z++Yt5UPGTjZwApmD8Du0YTbzHfVXPz/SEu3kz8TxQ2FGQ8gACqExCA3I61nkghmBgXs+
UyRzdHhZ87EcQM8hWf0KRC5Jb3sRFcMRpl0yHL2yYlKN+rsCK3eIdRMjc/LoAZEGkoWVL+59IlG8
jNmEi+u7WMiMCrSoPHpcF1M3beurMnR9SEQbO68Amx6XDdP+baBr2I8u9L8JmgTjBw0gl6yEsvZt
DjJhyeOXdXT1eGqKiEPbUchocifqobXJDm1R4Ni9gs2jx2etGTUdhSjHjlDXdcnCj7S8UVfsauQT
CjlZGWgHFQjs4HNSJUX3kg5l359KxQh63KHZg6qHiT9bUdfOJsDK4UlfF9WhipJhTo48kGqkG7lI
zWRuI3TjWHfaq1+JkQ+yp6zLmvIi1iLlNdpYrPMjjix6Acxqu2G6Qk4QUW1nLQqhIDWqfwqzXAJW
9ogjLrqT2mzrvxLeEUKKGWwIgCRCh3GaBMzIcBcVTSHTK9bMim2odQPMwt42gpFL5wGVvUQ+kHbf
lXdWmew7mr7DMa8DPRGToifSVJbBL7HLlSy6PKcoVInB4DE0c0vE7XlQRpqR3vR2h9yI6IMCCVL5
wGm/7G+iDKLy66Armd2zvtXbVbBAG7tPLVFt97oajH6tWZS9bwkDHfeYF1E43vgJoui7ciKb4XvZ
hou8Ahcxy+dZtERycj4O/NdlqhfznXe44aI27JfmYjtnDIRYvbqoA7dhMFZRmC7rbH5xEDVs4VrT
iJg8lxVfeWpYQHaw/WpCAnkfqrNTlLGuBzwGFwdjZxPGzywlRPEdbFKAyqPrsrkcYUHT2mdcvUX8
wbEz5s9b6OUt1BUvzENyf3TZL2/rMk7FF7b+YnpKKqTQV7bjBFYfsllNDTkaCzkS8z7P3CLPG4bw
IKTXBJ6cNIq37ofF/ZXQbzIAtkGz8+ujpVpcVQTmwmtW0T8i6oijGnYloWQMPxBFz2cBuNDrfUkT
FAlEQ5kF6SfwqaM+bVE2qoexC/TRAaV5NVtnmxfTWg6GCLJ0E1nksjpgjNR6UUVrbmYiUB1wgHSf
i5CMREx3pXLlGy3k2hF5HBpmlNvGdBuQtJCA7OihH6DB9Ou3doKk0WBkuZQwkZ8YD6/6cy+2dXyY
FvMolzJacYtPYHBxGybpr/MhZ7kgStepg2OAA2EfiXC3wGU6T3oJ3+t9MMkKSP6hK4o+QCEVd2QM
BRVD7J9d46KYgUSJxJVjkZlDPHKmdxv+dDk3NSATpsz6uh8h1D4BWBPU7XS43XCoXTpFJ8aKERgH
JObui0VAstGjgauRNvtsadzK3NsXWKmHgueVWBsqPxJ8MuqVlkF+2VWvqarnT+0Ued+BXZvsrkt1
hLAmxYDmcIdNtGsx0ysx0DL1hzx77u1mzxx/3umESA9yF9dHfF7hlF3ImWM1wCO6nG170GUeVx/9
el0Qz87+SNv7kPSC1sxhwTSK25QYDbeQdMS4FFdLmD8igbWUyOcUzajsf/JCtOOhVQCFkIh4dGfO
cquUSJWlTwPfYbyySfUz2jIhX0K8Fu6zg4oBr7L0G3Zc5rWFQifcTHN3ojM/NV8Gf0VThj+/QJd2
4dFuGx6Z9q7GfJrOeB/5cUB+OzW3CBMVcNtWorYbLgqrStAVbFGN92nGZ6f6Y+JtS/EWQoxjbJpZ
y2yFCoeOylls0OTYFBYr+xQJo66MuhrTkTPNtdKAu9oPwJZow+0VSo/yTinSoB4QvMeOHbAOZvk4
N0hobnLqV4vPx2booXYIMQ1A5rSom84nzqRrhvIBWazRv4Tv8U/O/8Kiix1a2B9E42wU7fW+Re4+
A+k3MfzxnRvLuH7EgZqPOI1R3WT3jMsELH0f1UJ7jAqJ2eOM0/TASm3d6tEwm4kVu5W8LhiIyRAZ
xSfF6IsjG8MB+S2CEDPYL6lxQbKdtOE9Ex+3yUeaFqZlu96ZCUn08DJjd4jiT7NmPIDyv2Qw1ew1
eZxI/ntNIXuYoiKZPjgHo2VCtb0wzgRlJcbEndAwdXaAxkrawlu8FLJcIdbbdjxWm4KBSpyRpX3F
NItznfe4dQFIIvx8YgaBE0yAR0gn9Vz7iTPyKHBvkS5triPXIb86+IRlVz9bhojDoerXVRKhx8sa
frahrd0TBJiA9lwAm2Huvlks3QzoAqhCpK30SSra+4WOQ3nveRmpeJ0frMNEuJasXocMy88XxApJ
e1uKNl7fhoWN/aSqsEkb6K+1zW7DFnvkDxuxu4W7OTDp8tjhseRVKKcmAXySTuTlQA7rS3JFF0Ab
mfzJ7pl4ksoaHTshAksjuQ5Zps1WYsctp4rpipv7ZfVh42Ec1Ye5EZWsnrBqAD8mSGbuss8Elc7x
2UfZ8V/ebg556osfGR96iYxiTAKFSQpYWAazQtHdjjSwcnyVHKJUutumPAWVum628X7pujcyhDZE
ok92y4KUsKwgyhlJfchwGgTQKkYmjT9kLswcH7oyyn56tmVmvMOH4K/IP2lVfSD5ZZJnIseKgGzP
diJYaml6F8twOaIpLr+U7ZwBMUZhudQtNn5aax4KFOqIr17Dcbe7z3vPG/LLJYOpDiUszlM62Ezo
y028YLYsXqI8K7OPvfJD71VgyazI5pzyZYYP6Gd08mH4MZrHsoLmhfE7GbmMQHEAeF0FVnpgus+S
5rdAon8BTjLYDhbOl8SEMc4qtXeUSJc9TKIlhtubTC0zPI9sJVv6JfXk6j7Qwkqm+ELHpfgu4y6w
3yMaisktmF11vorJsGvOPr/oFzHD9T+qgWYeJpOMc+CwWzOtR44EZhLr1yBoveBQKX+BApBMBPTV
+96orb0hBcM1WBOHuCFKtUawVRyouNlQ9lvJKqqvFmb606sPz4KYLHpI5Kbt/JGEZkBDyzTIqyGD
AsN2ntL5esBj3oR3W+tK9azUarsPRY7oRe0ZPXCa5ozETGzfFTxEWGRiZhnFIcl8S3zZ2XJW7QPC
vO7z1JXBsa3aqWBg3YlRfakWaMx3Tc/De8yyWa8vrBMNajeN60q8LPDfoItO6KnOth+ABNdI18aE
fBlBM+dhy/S0tEfARav5uvpEBzDqDRS9n1sxIQteDpiulUXl09NHJWw2XuESw59rY/sGlaVlUc3a
zYdBbzh7N6c5kt46HCgUivzKDwMxUDIGfG8y4LPBoh7iEYhGeAuBDY5duHIe9pngBN31qGYrszuE
v5ml5jNYvfd6bCJeZtpaMbHoG8JLfySlFd9Kvi9xrK8F80vwDz6BG4qMa9wp1Gxcq8FklT+LqIzS
a31+b+VD53c0Da+ntKrSwjBt8HOdfY6HcXP1hbNjZpCPyZ6df9nB62paR22lXJR/tr4l2OJmkzgF
hxvEDBEKHAqnKFuubCXOB8FpWnVkDqnPYCOBgro6xGiC9FH5Ro80L4rLjW6R+i4JGyKjTAha7p/I
kmPCfIhjZLUUclRG65Wj9zo9RbzR5XHOSKh+azVqv3LnglWnz322WtswUrAFQlz2nRBsqCRwC9AF
+JIAUN88rAi/w8AQ6zOrtQ3mHdttbxDpdyIfT1jj0/AoS99jHwB2A17sgrlaQ+Wn+zVZIHGEEwcf
vyv9Zxz6eQZjjN8THBkHL3KaU9OAQ0iXhhHOPtDoD5GcVmsM7rMiJi8fjq6A93yq6mQr2V1g4NN7
pvvfY2lfRNfeBr3jz5+HV7ZBfdbUHXjhtAm3q0k0HoCoAdHshRHxZl+LQQTovDvEqVuIj5wMmaux
m+rmFRZ7Xf6qvCDwCYMPS9SxJ+2DIScXNoWJN9FOIwmFGlEERJwciQLJEgFp3tPVOTlAQ++MrQim
8mMSZqoTP1fVLUV+8gCtS/b7Fv0vQQwV3TaER7UKoHL1EbhF5mEM19Of5IaW6zX96NDVr7bCOu4u
izGmzfORXzRxZHnFY0STeW39mvzicQnj6TpNJywbFKOdM80HQdtFX0++DOW3EVOn9G5pBdfeLTQ5
4RxtN/wi4PPrUV5BMSzbyyRwDbidjcHEvNNBL/qvMdASwooFemg0u2Uy+Bme08UbQsYYTeXBuoym
ZpAnFMGK3FopYueRO+QwDcSFasZLO23aIazeIq2/JSACIpLIR/wfR2ZnMZ2jeeoZXA4MuTUEzckU
VKEE9hmznlDbmoaEJNZxbvRa4aXEQaSYoJY/yHmA5UomiqBvvx8504gvvfBAorZOtSBQcYsJZCKq
sVX35AXN0LOpYvWs6Vzlru/4D5D8GcxGqEri+XpgsquCi20opIuv6G9EsDBAVY71DQMCwotBHmEv
uSB4Z0I/71MY877hWcgwP+H86ae9nMZ8+9LreGw+2yrWMYjDjTcxZNif+mXzkKE0CUFCA1dgf0Jx
ONFS6uhZveXG9yZAlAMuRoal85ajoaqCYB2HfV0q9I1wweMc/K0VpeKd6eUQkrdbDnVKFDIoKFKm
Zb6BVcNJlY34WUBkDuNtQC0XgHYPWXspDIrxDL1msJDGN1EnFOW76dEJXOVDWUuOKEAa1vFHg+Sl
Xp8zgD+E0ci1EZv/3YOkjbuCFSTJgvvK8708ObTNjCHnPnEUbRpXXAQAZFl4pxTSdYYV8x6uUpW2
AEGWyq33E8o3vfzyGtqKzZ1l2DfyKI2tBUCwK6aFUv/CnFU0FNd+QoQzxhLpE7uwzCk8IxBXsddP
IKkER1Hvkxo0sof7pMScSbBEwNrA5lcMQG0OUkdJtt0ASAC4uOfBc96H1RMJ30lX5Ar2J+hZ0kb8
HghW7eXc9xP5O1UfdI7IIZa+qmWJi1q0ouyEKNUekUPSInhJnYwIBuRvFr2Z1rO0IimQtiEgz6P2
48qx2mOy7hV65piITZcGPg5cT2dhGuArKEdKnmNpUFj/yhcmSQRnX3ESFV5L6Udcama+hSjYw3E/
BFPtf43h7wGAAuo50fp3dtloOYQ9Z8gbMv6qdD6oYGHQmIvILyAGe1KL+gJ1atST3ZTT8cxq6HM0
4ttz7WZrOLss9tPckruEoDWXMH6lEoAHiEPlvf2uJi+Z1YPYFGuQxTjLHPFN26Ib3/q+z2xpn/5i
z39sUHY09X/VU/XY2Hoc/ue/Nfb79v//69PP//lvowLfZzIYaWmUlCYKzv/7X2gK8+RTYLCSgfrr
J04an+ygVqaVEZ1G+6XypZedx34O78mBWJKqdPfNxqSPIM4FkE16MTS1A5TTLvNg3UcPZ4Syt8w6
YjkwUovwml8hwhsr4lMDrPsHfKWJEPcITlGv8ewOFgPwJ2Kf0aUef39xoAn+dm0m1BxIgEUYNK98
U//v18bRN2+XSvZvuLBM/MS4rqOZyfg+kC8mxvy+GzLq/Wj3+489/9m//qQm9JhIe5p5GVVDFJ0B
Fn/5SQmjTgPZ1sWbs3gS73BiKlzjdVj6bfGHj3oPNjAhzZ/Yw0mgsb/J8N0VLqtAvJ2n5Vupa69/
LRZkv7sizqbpLovHKfnDD/pvH6fZurhPytOBf/7B/3Jl3LEGM5ahhbT5y/IhGXsmqk3RDKeiTuvk
DxcXvv8dY65KBZS4kQmwKLz7Hadhi5Il6/ufgQkiAn0ygltEuZ+XldKFqJJ+1DTDB85o38a052S3
//19VO/fDRPLiBm5iv2AaOtIRX+/3JU9X+TEIP2knRSEn0kGQXwabmHfCVCTaR6S722ho3zWTDZo
DADNLUpowSF4JoIgN59j1u+/0rtHy9O8r2hGJCtkgG4tfveNcjYPVqG8emQ3tTCw/bb0bjezAfL+
/Qepd7famAA9jAnwEXmsDP94iNOa5TQX/RmokBAcg/XkGG+9oYxrxLPlQEzshX0IKzF8SIJOPo1S
oH2d/cJcyBAxHLid+YImhnw2Mq2uf//t9Pk6//KK/d+347X20ForLw70u0eDLd8ZLxu7m9jp6SHh
RWSYyyKHYxlTR03+CdOQeh0vabcTsOSt7EvkSWMTTdFZ4y3YR+WcvmCX2E7S4knpyhiYci2p45KG
kwx0pqWOox297UecBZBBw/VrGfHHQUcwdw19+VqKIj9y9Gwv/vOr01Ijzgi1AVWj3r/VzsDkiEGV
c0REzBwvdBc4s/niQofgpHeoVukDRnmU8bBBl0IAcShNCJxt0RJlAWHDOGhE/9CMmwdBOtQPGBcS
+IshyYN9yJl9GM7yfOqpHSpXLMtrmdySHBpctgFcvAVLHLw7v7/c8C1RfLXpH54v/W5tPt9BzXyG
lYuzy/la//5uidKjw0/78yawQ58el3RD7Y5+7IC9KzsM57NdyH5P1AP75K7yGfvAS8EQIgN7NA2g
EcTR3mXhEYNAze1fcnZidsyTgR+RbRuuKKpZdBoZHdUtpG3GFs7oZjwiKHgbcRNyBgvcH5aMd0uW
iUIT8276Xsiryhr57v0MeG44mA7lSQ4sR06NGGvTpnzN8KShXZm/Zywl2R/WyfevKuNXn09lXVFe
4HnvV2W6Zp2PNCO9jgknGqnjVzrdK0HVaFWGg5xkXPz4/RP6z0+MWBuVHxgJPcaL3z2gHiPULAI3
dkJoxwq0WwXfbx/nUKeqXUdHz3/8Tz8QkS6gmwg7JlfqvatSDLmmk/H96rpB6/0hiAbzkY63/Eqh
VZ9+/1HvllgTRTHiVbB7HpucYhN/92C6EKGea9trlzGq3nGCUW9adcXN7z9GnR/wvy5hfI6HrJGs
JwUEhV3u759To7ko5jyvru1EmDceA9cOQh8gNeT6meoywy3pljki/7R25fxrS71tfoRytA5kh8P6
yk95QgQzFLwIoMKX33+9968n345ILFzBTMlC/I7vfoUgH8RWAw26TsaGLNKmTc7HruHcoqL5ssls
+8OC8G8fGLHVxor7+8/NftvgIDgMUqTT9Gv8Ywi6qDoQXZsXj/PEXIo+ugv/9Lr+y70OuMUhQSI0
c1lZ/n4PZFshIk4BnSOZLdZrrYdxBLQ3LX+42f9ycexTIW9nyOg4CN99TkqQFigfwqlptDIFRhXT
3DSQBrCjedV9tAA8/f3t+8c6FMVGcawFhXUuod7vj1tYeynWcXx4uSJ+RhX5V46k4ys+ADJh7fjU
MiA//OefSWkTsi/z4PyjNilnzrX4pu110fdEgDYW0ievM5RHLBwM43O5D/ugev79p/7LLTRcJhpH
HlX5j1uIAST3W0BM1zGD0JEtpFMlkS7L8ofP+bdbGBmWA2y6iGv/bz/7S+kbkpkTbCB4rrGCps9m
6CJ7FTA4Do+LQgIKJHCYP/3+0v65ysassiGuFVZbltt3i15RxKs2wDevjZ5Nxxh4nn+xRbdfSayh
Dv79h70vdg11BucHfsQoUNLw9v/9Xegxp1jPUQax1E7ESZbhXInXBm8/vXDAia4+ElPUrBf1Gtn1
NhJxnQFuQdRSwKEdZn/6Q5H3j8uP8YhhZlWUMOcn+d1Lg7MqoEFsPcRMtn7eEgk0hQWveOTI4NQf
Lv8fj1GMpcxXhl/ap4R4/4bmq79QjTh33WtG5OSXbOP1lkm86r//mf/xYvI51NQwQCNUs+b9RUkx
KcJLCXvXAKGOpp6Xo8ogTfvDAKad8eHzhBb74vcf+i+/ZKx9ef4NJXf5/YOEWY4AqDoPrkOmxOoi
/V/Ozqy3jRz725+ogNqXW0m2LNlJbCeOk9wUEjtd+77Xp38f+v9eRCxBBc0MOjPoBpoiizw8POe3
BIjibGPXBrEc+8gErczxzFp6xFQX3rzr8hYWN98/R8VoCuRA6sg8tommP8EAB+IF9SXLVsY5Ny2B
XCb/cZmdfFNHHvCyGfzjEdsXtdwaEYBlCkjd4GNDNXorAeDcaIRusKwQ4l3ehKezUtW2jZsYdQSt
Jf/bDKNa/vVB6zxOdRA+XP5gyxUEt4sWhgZTgEOgSivYlSg8wa11jxSIm/RYJ7Qt+iZNwmvTKnQ0
dc+i7OOQuPLMPp2TjUYVE9bsY4r5whfDofC4oYmIOUvU1Ss5o/h3neQ7jMXXYgkJaYiOS3NKCgfZ
GxxOjkaTYQMaWNqv0a7s5wKd4B9znau769fQsbhKeVwAH7KlufkoGPZZ4TtHoAApKJECmsgNkTOw
/4eBSOXEChI4TXkbBs2sKST+NrSDMg9uGCDDz5DW4f7qCemWeJLbFnc7oOrTj4XvLLQ5tTWOiVFz
KRgTbOUN4r3R/1c1PRE1/bcmuNzpXG9wliiZeaqoMJ0OBDFlbAvQjce0t5S/eH7REXKH0KSt39KY
vzyrM4OB7SdSOHwiQr00KyggFO41YpMWgzdM9QnTnCw1xv3c0G76XwYzOFlkRwaqF9KegIOcQsqz
zGNjlyEv6BAE697IfarRdNGT5O7y3M4cY5MZkT7bQJFoXJ0uZJh0bmVXNYGwGeOvhYt/zGaisR1c
Py2TD4ZyL6Re9CKkNQzKMkaqITWOw4wEzEYbkNjYgecHpDLnPmC6q6dFrmygqEptTBSPT6cFPDwT
GhbJ/dx7sOvj3MUFE2xutTLOma1hqyQ+pmVxjSxeSGaW03BFEfUeiIDocbdT9aSas/pm2PG0toZn
whN7wqA0QMnE0eWLOQASDm1zSO5J6eCxJoOJc5FLB/kYDZit3fk9gmzXr6NNvkHySlZpyymlmwDJ
cRTMj/K5oJ3UOLPV/9LzMp6fLg90bm6uQy0PzCOXspDw/fdCplCP6TQ9fqhZsw6LIiddqz67gnqR
baYeAstNGnp6u/KGPJNSUj0l6WBJ0Ylx5RBsDiH69OpQ3IcTqDZng+KOhroYFZIJOtXMEd2jmjEo
2KQiHgSsQMl/5ziiaF+A9IyfLy/C8jCitK6jw6eRvVvUUU8XAf7OiDRInN6X2qB9S0t3/t6CYv3v
fxiF0KLzfjZVyv+no8wRADqbHuB9kycZ5oHj7GwnzB7+XB5meTQQSLYdjRNo2ss7p6yrvvBrK7lv
PQRjt3DHXeh6PBDgUxjGyuv1zGCexwFU6eCrrKF+OqcsmzKqvqZ/LBwwaltIUO7vsJ0iPFNTExWi
a6fGunFj47gCS5LU/3S0ZhjQLkpy96iMkXtAy0D7r2kNyHEttER7ZbDlpiAqMy/R0bA499Lniqkw
j7CJJ3y3YPFv/blGbooOcr9yApdLKIqcFp+KEhbPDGkJQeqM2NLhgJBXZfEtjnX1OwEUwr/ZGl+v
XT8L9KAjGgWETToXp+un6HEHoq/ojxROZwyH+q6C3ZHMyUuIsc5a2DyzgDaJAoHT1dn1ckNCKbMM
IpvCaFM1N9vI88rXslW7aXf9rEze+AQR8ayQG11+RicTbYLhGDm59ieFTfh9qsrhXSf1+nt5qHNT
sgzwSJorBObl9l0OQWfWAL0dTfyHvjgmxjcbtQn8tafgMiqTyRlijI8auJz5eGpB4a7txiNyNOEh
qsvkDhUV5wvdZuOxhg92+z/MiwoGpSFx38jXDQJTRk5XeTzmE+oo29pXQihAShCuFFDlljKVBJ5J
NtxmjhSVIEdKR1BXj6F+YxEF0k5BV8WvWjX9AebWCwFEurAiPqkl+rtwvLqWUAYYowlEi8IKyi8O
LBH1xvLBXH2tUV/Gm6JGQ+C/ek6s9h25LHKbTQyU0P7bamWbhscuoUz43UPEptb2oNsoWl67cKIv
rlOV5OlCD1+6Pg2AaEjh2cXRhR5bg/TusgBmG7jdlZU7EyVcUQ+m7GHwypQPE15Z3YTIU3NsGm7o
Y5jnttnseL47ERQnqBpZvRL/zuxBBFZV/kPpR188aj0fVFYYlM3RDsMQr7F5j8MKYlnOXHjbZvZQ
ib+8lssBSemorusEJpWnpbQ36nYK3NkMZ6SFCrzJXNhLx8ygn7gPxjIApNGWysrDc7mqAtpACu64
tE9t+TyrZFRq6tfq0UC0Aby+l1X5Td2YAKEhV6XpSqRahg/xjKFwbrmiJyMPR+/CKSGVYLMy87gB
Xp1pL7XTYpZ49UrSD9FJrsj7TQAAp3Fen5E1iMupPKpuMAsHIij4N3CWce0Z6RL/tgBf+HeXxzyz
lOKFgZCOKJQRuE7HRAahD2DE58fR53/2tTHmDUhaRLoeUJkfzZtrh6O4QxKlozth0VaTD57N3tQ6
dT72ao7pyehjlqp5MBs2gBT0b1cPRh7O3QnUwFHJqk7nFkV1m7iQeY710EKcS/QIxjcaPhmyHGYD
Lvq64bheSDtE74zXjUdaejocaq09nCNEnCG0e92tCQ9PeDyVmGBHpJYro8nHTlxm/1cjBw2zLJUB
ISYpLT38jrW+KvZp0wPXR7A7DKpnvcw9I9+MmhJWKzn3cljd0Hh18EqkpYNt5+kkTYpYod5G+iHw
g7a9cey6m+9IWwPu8Rgc1ksMCrdZSVflA0h4oUDH0QM9IsAq0odEhABZl6mfoNGVNZKQVkP3vJ8V
IAGXP+GZgbjjWE1e96IRKp0GlU/LC8roD+Ako+COgnmTtzve+1ARV07CmYXEtIbEk4/HaPKcOuhl
DtyO7oCxrDn/8i3s3gfaruVQv0K8Dcx9iTlS8Xp5ggsQCJaYGpmQQ7mE/FWTu4BwwBU4ABAvfZSL
jOouwNIz+Atepw8qhJ3GGjMDKHZ5+8dGEbT+jbIB4oPY65bG/IrGbNvcAZGsol+jFQKU/uS5mlY/
ZyZUIZSKsNy+vfyD5fgkfi9hiWIcYV6QNE/3G1uQvAOG/KGAR36PphBipnOfPmdUip+vHgo3GWou
jAPmUk5yOG4E9mLwMbNusgMcPtXeI1DhQXtNJ89aSUGW359mNO8Uqjy8YRdN6a5DqqsdQN00U980
u6htzde87tBRQOoiz24L1MjzlQtGblUIGAPpG6dXtUjm5IcYbGlUV6zeOWSQQdvNjKb6duiT7M5G
6PFYz2F5Q9U4Wqlyenyif8vEYlRqPqQjHxFSLtFheKKh/pShlWzbCNMhFRxlyb5HCQPd4g5HXXQy
YJArJZYwtju/TDE07q9tkLXFSjb2kded/BTRECPW0iG2+K8covFoUVW8poYD3LTReQwROE2H2zAt
B6j5GVQWDwe3qcq+BkKg395lKip3ByT+cvTBi6DSxldKc6FxqyOHZr8ZcR/NGyiBFH1uFWVGIQh9
egWtzQqF2m8j0KnahpI4TuqXPBiN9rWHEm1+KWMfhC58DySCHyrM3n/WCDLpzxpNyOLT5V29WH12
Ge9T1VK5A9FcEiHvn9ZNUo+NOvJ+RLsEfGa79cHkdu90zup513BZownaWbjJqFBRilt6oqmBeXTc
B8F1m4/kF2gQ3WRSDSr4lBpPfwh8hqxKGqd/d8KONv3GaQJEQh+yXjNjBcFDullEILXPAuVWBaig
/bi8EFJsF+NTl6OYrxHN6J1JkaQLcf/IgNO8T2WTaF9nIOzD++SgYLHWeZSOmRiJXcafpItgHOX3
ehI3wJfKOH3PuIVdvBV8F67uVhXM5GEHvSj5BQ6dWt2OCD8aKxFTCiyMblrk4Q5/UYFfFCYGyDww
PSb7DYwCNjrg3wN8FNTMDJwvQNQT5yHNR3NeScmXczbB+tJ6EtASyv7SK0AIeWlWNHlvuYHfbrXP
88z2nluMMFxovWHhoblpVirOlRt1HEfjemQphSXCNokzm8uWWzYjylZzjsb+e9lM3qjs5qiLHJRv
I423z4jmgaPug9mqMzjRsI3q3bWbi9K5yBw8UiL6+9L0ncZFEtwdo/cYSe58YyKlxuOr58JcOUXS
fcjXtYBic4FrDkVCYNCnp2ji3mo6NbHfFI4PVqteZJq3dTSijpEjfVWtxO5zw4lypEYTgrMjNwb0
PKF1Gs3GW5xm4wh7DFZNskmiZu7xA1MTZy0DW+4jy+Yh6VjA14GGyY0Pa/ADb9SK8g1JuMh+Bfdv
xkeobopX4XyUBkizqmFU0slyElWNrruUxepSuaGaLFpJ3MpSjAjswUOISJ3eaBb0yQ26Cab3tyso
QHv4bSNgfA93s56ald1zZpWJSBbzNm2eD5jjncRoNYMvxKNiePOgzBSfphnd179YjkQ7+FBm0Kzs
oWWEsDXiAoh2qubgeqRZwnBLRy2rtLfJ9aJCOFyaVnEIoJLYP5JMTwqQl+3crFXHlrOkHUMWTwVT
57TIZwThNKjcRjO/OREN9lvx1Eb70wpbHZEBF8/py0fy3CxtylZcZRQZF3i3hqoRvIe5fYOcpFbf
on5OzGCn6EYEXBMNZDxm6YF6aBGtDLzcwjZaXSqa5sCTxdPl9Gv68BXDea4xR5ljz2tuaxTsq71L
LV+zbnoEB3DgSOF/JO+jyt9bObHLa84GIMZTlONKei+PHkwQ3/2oSd5jTFCyR1NNMhU9nhjm1OPl
Bf74YP9kU5wW0LGMITrlH1CU04n2I4w0s6n8N9fL8XPbK1UU1l+iWvNw0fPywGysTwHypfhZZHER
Oq+AsNUWIlJtqdYOwq+PNuXl3ySvvcCoiLghCAag1uQ9pqNPkSWKYf6polJNPjsIwKLrk5bp5Mc7
fw7qqt2gTdu48S4rc3O2rjzJoD6JIAAPXfa65sjPK9AkZHlQ0f9MXgJtb4O6WTX9UcAiDo+NBSH3
y+X5Lr4BEAWHlyowIJ7kHCtpsyEcaVnCRO53qyjQzSxEvbIhMrGUdVzllwps+D/0HTGeS7CcuQ8Q
wLI2TevhD3/5h4iX8T97QXfY8lz91HXO9ni6qc/SsLfxI86U/nM9q86TO6j6r7CztQfUqvRPVLD8
+xJS2EpeJ4UVMTIdLDJbzxNPdjmnD6pqbIDVja+0H7FV0gr7IbF5r+9cbI2KlbMtBRUGQ3PEpTYH
kMKhKSMtt1GrNBImv/6ZI+5YfvjAB9ij1BhMlO4G1uWMSTraj9mfy8srnWqWFrABr2AYIirkCDm9
se2JnexNyc+h0KJ2N1RuP/6HnZw6v18eSN5QjERHkJMD7JPez6IuUed1PMIFCn5CekI2auPMiKC/
JHZpOt/1rKonqLC4LMdPeoB7YrtpXe7IW/SjWuehwzpTK58v/yLpASP6u1CvkDAhnpFPy0caHyau
saZKf6BI60ywyusev9KoUcL02fSysdAOJn40s7lDE21yv9KrMBEJH9y5Da7r+fFTUE1ASM3hmtZN
ZOBPA54Zq1S3xwL9JKNAe8fGCPTVUGzrDd/A8rpCG08li74+VXwKHxYXsFSKCjGrdKo8TV5HDXGp
bSXksbCBbOqti1gAWpC9gizl5aU2DOkUMyinCDAjm43oLr+R9EElgOhm9opYVuXf17hm9NAvXYye
xi17PEPeM5tcVb0P4KnBYAblhWUPfk0mWhyBMmvil/ZFbGxbZXTDn97QhHD5+1qvlJ9z3PhWse16
rLW+RZ2OjNkt2pKK8z4g9zRaO+5IYtwnB5NazMNrbHtRdekQ9+isDQm21/7GLwSdjE2pI4M4bzPS
fqwjp9pQe5yhkY8Nwl8ojuqglfuos9Bur3FEqSo4TrY/pCvBQJdPpWiQiiIaVAiOJPW00/2ASraP
/mtlfJ8MVdHUR1RyG8y9bWjttfE4RJmKcB9CUwCvnK4t+nhTlUHdtfeOnrc/YYK6LKteVXEvDDtG
dMiOZQLbt3zQlSnKy68OgodhjUJoh4zLnk6WMx0RH8zqfMtnnIfPqt0SiDYUiu3hVTUbvdn5vVFN
Hc/rDmPUtebwIjwQ+8Bfil40R2EJ6vcT1QNTO1gvqCWMjrsvvVZ35w000siANduhlXTHUU6QOUtH
XByMp7jRq0HZV12RovY6h1Qg15oYclSmUALT1QHjA1adoqoUlT1ORDNWnv1SI7WXqNu8TcriiMwt
RaYdGXtboE2ERsV1rwXSKxaAK5fiCn8uCHU0m+tMx7noWS30vjmgvcj9tMH2SkEHuIOrFt73uacZ
/Uo5XLrxiECqplNMIcXjkbRo+5q1Y82N0ZW48CAujXgyxVdk5KB6FUjO3V6OCWcHE6V+12VgQ34s
pKFm4YUTlV8Rc0EIrO9qpNLKNDSHo5HB0tpdPxwae1TEifVLTGkYBzUK3WH+tdZD/yUyTP0NFo3x
LaSJvLaZpW3DdARRmouOJBZhP/nZhSW33VXx7D8bIzCxTej66feWoI7Nch1+4RWDUPW1s4ObTdsG
KQTy/AWvqyNO6JHme8+ZMoUHinVgbUheVHeblXawRhk5Nz/IXHw1A2OQxQsoHuCXC7G853ZGY3ej
8KMe9cbk5poKnbJn4+Ur2cO5ESkzgrhTAbUuYIttaeVk94rybBSD/iO30AQ/tNgzhPvOFE93GyfG
lQx4uT8588AfAD3DaV0UDDL8wDDbHs3nriyhNXVDUX8vglF/0hLHXDnw0utCbBiOKzk+uB9gjHL2
N+XoEVit7jxz+aS3RdI33xz+b4+N8GAfXKRhbiBzKSu38rlRaV9yAtmvVCfEov9Twe3cRh9TrbOf
69BFuiDMUfJHI8X9gpF59gl3eaVBXaE0r15Y+MjAWajao4yzkBHQEc/Bj6uYnxssK46oazgt3moa
hQKkJsKVd9ty4zAYbUXIbqK+JUP5oqr0zQbTAjpJlfnk50Xx1RaW96GG9t6EQcjK2/XMeGSVlAdU
3mhcjtKapiVolSrwp+duqL1DyLP0RsdW+HeYC81CdErd22tPvkjfyVCBo3Ik5UKaGle217ez8Ry2
g9scNLKT/wJYAbi1OZG1JiJwZnqORZhxSOfB7sij4VcZOmZYGM/oSMyHKq2bV+RJvTscXLUb3I7i
lcbKcouSLwoulbgIwQpJBawi457q6tB4VjE//jlU1bSb0PJ5iCHCfUHuNMBrNCtWTqOUfXEaYRKZ
VDtEAcJagJIs/K/yuXesZwdjdO3W1SivbcCd587K5pTeth8D8figvEvRlbe2+CH/HECk71J0oQfr
mVbt9FgDstqXYxF/Viwv/AyhKMPG2o2OPjYKK9v0/Mh0Yeh7A1yTAWWaEuDqhObns9FoGT6CWdn/
CHwjvG/oTP3Skl7/oqHFc6vVZrYSdRZDgyzmVY2jA20T3jzSCeln4LUNzkdPZpt07bfSIF29mYc5
18M7x/EK9BDmDJbXrRoYdVLfJGlPc37lRyw+MWEWnBah76MqLCd2ozHV6pTP01PrObF+MFKQibOQ
JNAQMLp8QF3pnQmHAK61+My8NeGyy4+7YbLQu/Cy+glvTpgUrz06osVd0lnIndMdG/DNSTwog3tM
KPLid0l7HhfcAr27uN9gPTCjMKkmmHJs0CexdSp+6oQa+EOQ1lOEZi9GUVgSN7OSFa+Kmag2VbF8
8nwNtYcBbhly2hhxzPdBKhwEdvUUe8MBQ3HkAXF7CtwO11StnA2c42t7Bmilk2miWVmWHMxNlma9
b2xdNFDGZAvXNzFvvLJpcYrucdLqTa5/JbGOnTMZ8Se7xbe+wqYpqYdfkYez0FH3q8q5qSYvVMpN
4YOSQS8BRfj8IWktoXs7BLwvik1ahwAp+TUImzZuFCRYveDmE30LUoCAnAxTT81u76ZFoXb7CXQ4
hl16oypYTHjK9NP2MhTyXdT4HwukjtwBDUUAJe/dWAujWdUPPes97Ptq/Gwb9GfrrVq0QPUxLEUL
CBuksmvSly7XfBcLPDPPG4S4Kju6U5pQC+56p9bIiSMfD4xx6/uqgdthF8f5J33qkSdAcg2VX3sG
JK875Rs4RiErh6oLjlkG5oVYYr83aDlnP5XMDiNqh9oA/naXo8kXNBs+pZId67Js+jev0X29wYuj
b0ILeYAYbfCvfOPUj3aX9+Yix3EEBIItSduH97nMZPASpML1ZrAeS2yjILC32O7gT9R8R0O8ubty
LHiMPCxgdREwgV6IuPBPsEu9aqSA6udPqF6jqeyXjnJA3GzA5U9HjXmFFreYGaBSuko8ngnj5HDS
xTFpHZYQjpk+sZmRpYgSA0+jDgq1f8jo/6/cGItrEWUDwXKhx0Iutcikhqiys8wJ+i9j0YXaz1RY
qO1G/ob718M9N/tap+D6Xi8v6HJQ4igEVtJGwZaTY3jmIZVpmZXyiK/H+EkBkXbXIcH4gtx/hBK0
n2RroXuxqA4SI/+HIjTgAcqRDFm1oECQLHjyTJ6+0efZUHSslyIb2v3wOW5tepOX57gcUXTUeYLT
9iAJkBNjG+FCGq4WnmKI3X7Vy1p9AZipPJRuoP65PNQi1eB9jwQUaSkFfi5FaccUtV+peCvZj1kf
OY8pNeqdrWZ40SI0jzN6mb97qq+vFOOW86OprpMNU1WhcSbfQwNArMxpeuuxx8zGfacNjYMjpP8Z
ceExARLSXX/iIToCbtVFhYGaxukp1MfBiAcrUR+TLsi/aXbd0EVPqRJjdoA6dPp27aKKvj1VFIuy
tqDDnw7XK4mjBgXCOFNeab9CZMNu83rOborIhg1boH9olc3apll+SVFCRwWEmqN48UsZRjJSNsTT
VX+ccL5EztRx3kdc5F9iZzBvE5U0GSfjMVl51izyGipEEBNJGQFIsLxSzS5OHKT+vN54DALH+tPB
EP9M2djcEgaGCSG6Ysg2TdHNv0tfV1awOGfGBmyrk8zRpgcHI31VzwwH20pm7bHIDe+rjhVWvhl8
K36hGoJ0ZuX4d1o2Zjsv6fKVDbXIpGho89SB+wlh3FxEod6Oqedjh/yIaHv0TVMDz9jiTIxhwJU7
CeykgPdSJXRIzeVohww4th22Mj/iXhj+GSAzvSLSRsFeExLNm7gv7fuyTM2vl4ddHFAxLJ0glVuL
16NcLXcb0jSD4sOjiaDs9yauS1It3+xeoBnpvy6PtfiKrqh/cia5QMCSyUVyJ9PLFNHt6TH17Og/
F/wt8qpOX913XeA/hEntvSJq6X3GzFy/uzz04i4R5AsQJtyWKMws6ke8vXoLvn//KPgg7naY8v4Q
omT2MrrCiyJ2wjWK8pmFBQkh5PYEF2jREcApsjNwn+8f0ZFH+Vu3q7TboH7fvI/iMrk8vTMrSxmO
u1nngBDipTDk13mG8KjdPZL8Oj/nMTL/1nWv/UGnMSMBHYzxP4o6ycFHhPXamqpgOvG88+gligWW
jqbte7gS5aQ92MHrCPLOtdfCWPaMbkAWOnVWG6bywtLHYwfRSLSoq3I2xYH9J89qcr+O5qQxH62Y
K3yD1CYgeHVM+vzGRN403V9e2sVwIHjIQnjQcXvB05CGg9KFC+tsqY9d3DWoFIf2z9EYJ0zRcEu+
PJS8SSlsgrqgdUgSwpNKrlfZkW+UE1o1jzlNtCeEjmJvG0wd8rdWOgSPeNrW3krU0TRW65/2s1DR
Uyk/MDPKOhTLpKiutkkzT7BeHmd/qnzvBpxbqIdbp6lm46/v4pWsbXBDSzFHQ1tLnX38g4oRK59+
CpT2t2PHnRluOwN/+LUqs7Ty1M2BA4pKDD0iSiPyVR7YcTq5nZYdFSO1sEUFV11vyDIGDxUfG1vx
y6svBXrkZQASiUIM/UmauPJK8FG1wDWy4Ej5Oso/2hDTHsOYWV/J+c4MJLAHoiBCXrSYV9ZRCbVL
NTjSMMY9vLRKS7l3WrgBu8szkheQGYmg4KKLKWxy5OQknJXcxGPTO+C4SkPLaxv9abTKLNmYSqW+
XjsYsGDkqqCNg29ZkMaHJhlnyC/qoSaJfsYepQiPDow/9XYixfVX1nA5NTrKjCKK14QDOerMmu5b
GfHoELegQ5/TyG+VH7YDavJx9JV2WqsLnhlPUFQop6CCKc7nadCBvsQZwbfjQFUhttGjJiNJ/5pt
N1lIstetX6/h+TQpy2M/UhiE+gZEhX4ApTppSFxJklbzykPUqJh7bMDHeMNtWyD3+BRgBh2aGx9x
duoaSZe2XbOZdbWNf6ETLRTILXfCsAS36g6tGayRXEwitNEMm4NPGzux99CJYLxjRpmmv/WKf9PK
lSQFM34+MDQBvaC9yDtVfm7keT9lfVKlh6ZVGIi601zfoFmspXcl+MxqM6h2bqzseOkeFIMCwqDV
QJ+I4o18N7SN6fQWNrqHrsDfJNsZ5jR7XzHatRCr1P1h+lQb9uS80q3Ps29YRyfRsPITljuFLUk0
5SfA4Fic7jJrR5VufXdI/RnZcTcB2rWJQhW36WAyR2flzjgzY5p9REohLuDy6U53CfIxmlI1znjA
tzm57UsVIygi5B0eANZnrY3u1DR5cIhiK/UH8e/9594QKw1iF4Ark6TNIaerIbgVy4z87lAENX7o
epql2s00qvWwckMtBoJZAH2bTpw48QBITifYxW49jQpGlB64jsd8MitkrCFwTf/DOB81FZt9Q/VU
OuEoyGH1iLfBQcFzsd9SUozRYcDk4u5ynFycC7Fc4qVIHsqyyYWbgXw7jftuPGAxYe+NpnHfpiaw
v1d4kTzVRdOsxOXl+rGAAL0o84tAsqjBq3Npaa1WH3j96j+01Jm7ba+tczAX+559ICr9YiRKGnK4
6lPV83H0rA9xUxvlhhxee4yrxGl2/Uh+uru8iudG442kAhjlMYE+wumuGLipk6EK6wOWltipjJaV
Okfa3d28o768ygVZxGImB0xBYIt4by+e+XTyfb9BevaAHH5AJkjjeOOiJ2Nt9CYvnrLEFxanHSKy
18+TlFq8B8llEdOW5gls3EX30c8O7jhUHZ55nRveIh6lv6ANkK6p2WiGfKppsAnJNyp91DIXZAAz
nUIFMc70kKlNCPq1pDWRVrcT1J/eOuS4e3vfQoSj8l/OAICp3RZZ4CQpNeGmsPtd0tiFg0EhT4KS
0n5j+/Uh8vwhWAl6yzOE5DY1T/Fc5kUpNz3psOInpBrZAWBUDjkbP+bwjspBrf/H0xHpw1o3/XKl
BnFmUMay2W8CKEOP8HTL6SH0p8SF1cQSDcHWRFL9K2+GMcL9qsB5ws6zvlkJSmfG5H0uwKEfmDa5
5jL0JX4ClovXKe6iqr1z+sRBVFrB1wcR/tQGr3dj1WY3r70Lzpwvrm9OM6VlD3iDNFkEGZIJdH11
UIwq/OWiOvQQp232hKmlc+1NAhqIEigwXCCwZKzSC6Rn07fmmNWHgRIpni/ukGrYlsEAy4qVt+oy
Fuq0yslRLUQtlpcWTxSAcXZBiRyvhj9tGXvPk6lOK4Wy5Udjj7DbhFCTINtLE8IvxhlEn+yA03zy
bFSd90VoOt7qhW3cJ72xKhOznBaDUb8RFXqaAvLOrEO/86tSdw+qPqe/7Q6L+u04oxi18kJabgqD
30mEYBSirlzMNYuh7s3J9A5GVoa/MseYHkAKglHxIrx2bi5H+DOTEjrz4olPZWEJGDbKyPLwQzyU
ShXfO5UZ/oK0la7cjsspmSCDBYsYpB9YJqlw0odxFUPWtg9YgiSWaMj5Pcot6OXhUVG3/dXhnBcm
cxFEWYp9ctYU6GY5anPjHHKYQOaDQzExzHeK5bf9XV5Eo5WvBBCpN8uDjC+GAzLQEP6EzXgatLBy
CXltxvYd0lbRFsil/dwPbfdrwLx9I4Dh+7oRocSzih+tFowrB26xvGJ4/iKdoqe7AAAAWAwpvM32
XZK6/m3VaGm2Ub3G3XmFkV1XyfyYKvkvqRWICqYrHTs6x0qWQCa703CnBdXf8zKjHVDczEoRrcxL
hL+T7JdvSC4ArByQD9w9aVnnMOhbHQzfXaDjzlNllaXeQv4u1btgKDvsPgOlDzeKxf10ayWdNq/c
RWfGF9A7wX9GnJAu4OlnTSe7phRY63dlOE7fof1Scj+wzipPn0kjI7oJXKuvXgz0FOoW+5d0Tlda
gotPS8wmS6ByCrLbXMDdnQRXHF6v451eaol/W1s43h+nxAJWtTHL3h9eLseDRVT9kPhiqeEQCEau
+Of/lP0cPmhnW0G/j+1gfvTNJLjrAjPfQZ3vIF87/XXIHEDcUOm4kyibcD3xuDodL8lbnH2GqNtb
fejvO7ICcr2yvAnQyN5SUNUw9CvHm8uT1M7Mko/KxiKl5ezKGyty8WKKfbvdp5b225m1wcCju3lO
0Jw84lyj3Uat63yKNPu7qrXFMw3K/qC13DBJ3uTmrrfVao9gzl8j1uofThJMt5d/4GLj0cajSkmf
W2iJLqq9QL+qZNKjZj/6uQNyLySsJJsgzrtS3ypd1hv1bhg0tXu1UsWed86kDuba1jv3I+gkmDAd
gaEuOlGBUvEbc6XezyN+3+NkPnQ6onm6Mfo3Rmu4W3OsnO9FZhorn2ex55k9fTegD0ikC1ms0z3h
4VSWe1na7DMFZvAYm/1tpA9vwTwXKxnu4sHBSGJuRDIkDhZyL/i4IHFqNfW+QNoLc3l93uNx63zT
sIw27kp3dJ0b1Cgq5+7y913sP7GsCGjSr4CqsXhtB5GO1ByWMoc5DTQzBXVOHekRV9bJHYBPQBAr
N8HAl1njny2WloE9YJP4DAD/XlT1exfzQa+M4wMeYIBVtAaENnHENu6qUFVXUs6PR+9J/KaqjHoE
8xQCPgumodu6aaUEmAF7Whps2zDDc4Bm+H7QwveKuvYm8hr1BqPjcpPP8UNqeW9enf/EVTS777Ve
2Ux4kqxc1bILAngxIYdNQUWQL+HySrvLHIa+ghgcP+IOZY+/QXA2LVJ/A2J6wQYBQHyDcVPHjexA
SaThJo26kP795Khxcw/ZFfLaFtqrb32lW1q/XN4Yy19H2sfJBwpoAVehTH669+EzdyB9QvWL7U8K
6tm9tsXQij/C2frpe0Xcb5vBzfCvNQdkVutCK4+NOWVfKECXP7qG/tdKhXHxk0hF2Wl0eElUziTa
bYXHC3ej+zD4WuXVu76CIOvuQmE3FO28bjRLNJy7egrvyqr3U/8zdOEgsTeaX5fNF1/X+9SlNmdE
g3qrjtR11ZWAIcdzoVgtwPisHIUDvqqUlIQwcCBYGMkn39exJ/5eahoihHcKpENv56CrEPU3ilrT
aNlkbR958XZK2vyvbo6e8R1TtGn4HAbh1P7nAwM3blO08PA2L9BhMKMtFUin+UzLglbJymaUsm9+
N0gmweWmlkookFu1jVaV5kxp4wH0XajtLa2urD3AkXRlW0nHnnE84VvEfUKwQd5eWh8SlxaXNKV5
KDM3TTdNl3fbslSC344TtisfQ7o2PsZyiG4W3SQB7Jd2cDYQvWH/tSAmrKF8KCc3w+7a7miOfXJp
V4yfHWv043A7GVWq/ph7F+vblbh+Zr5AmTnmpI4WgG3pjGdaGdE4zKoHJBXCz55b4MaJ12Qtnh5O
t4a/XYzGt/NonXkgtUn/5d0XtwOaDU3YP9hB5/vxtsax0DvYptIVNtDIrPJX8tLlgHRLyZaQ9RQg
I/mF6ORu1+S4kT3UQ6+/6TMuuTehoWU/a6f29WvXEkiaQ8DDzw7GOPTS04hkzV7olLZXPVCP7INN
RxnmD9YF0e8EH541sb7lzHhXkNCqLm/RZcYfW7o/l7Wh3VOkNp6LeFZfMGZtn2l/6t8vh9ozQwle
BhhtIaqw+GqAwKKwMTvjvu8j/5tXui7alH6QfrbnQVt5NH0csH9uQnB94M6oMQF8o1m4wBIhhlxM
cdPO9/6kYV63gXEfm9qm9qyo+9nkoaq/8K6x2k+Ra1fVa19C/h42CVpYCVolcda69zg7Yry7LQgl
48vgZFpa049vwZZuIFTn5mvBgtbGXW93TZnfon2PCNA2CYqhsHa5gzcyuh/d3GuH2FWM7ErlPGYI
wfujo07nbsk99dsmdMxBNe9NUotoayUtIqaBVuN82yBW1q5EzuXX42UvHHQEjYfVlU44nKlktsd+
vncTqytBL3v9DwrFUNqTKgjWdLPPjSZ4rnSccEZZMOncUQPaq/bTvZa1GhdDUHVvABYwPeOFX6+V
I6VqgtgsdNY/chPaP4jKnZ442wlzT2S9992sJr8TC5UcY45+V01bbuKg6D5lgx7dG4mNH7qarNUy
pNz0Y3Sog0IeQvAW5eBixl7VYXY/slVr09/Q+MWZpVKdrwbu0OoGmpS1EmEWtyBavuTDaBKKgiFH
/3S+Yw+Krse5476K9enHOFuAaZCxX1PpO/MRAbd9gGjEZpW3DB6VeLMFU3tf2K39wi1V/zRigwJC
HaPAu7I/P64Y6cSzlDwpyEfo4snVQtoGnvv/ODuv5rax9E9/lam+xyxy2PrPXADMpKhsy75B2ZaM
g5zjp98HHO90i+wS1ztTxWoGGQR48J43/EIRJs1eVhMZE528y4cl1nZ+vZWRpsNCXtcyY61Yvs54
RW3SZpVWqdWkXiaFmEsufjfakemyWTgAl2AVnmcAZmeYPmW9vM+cMu68ykGiB0voLHNFVCRXypvL
K60j3MK9QshDyeX8B81jy8bXehr3mLXNpGLFRpa06ZP0IQdf2F651JdHQysQWgSuRfzvAhHeG4KO
M16u+65QErzJEnPE3L1p25XqR3SGPr6QZyXjKc5ZCHgwgyOOX8y+rd5Qx1KExDkDg8oUP27NE7nt
LM0AZpZP0L2fqlx9/fiof3OOiGbNgBnw6PPg/f0t0rP/xnUoK/vBibU3ZJWD3DXbwnrw24GS8fcP
hmwK+EiLIvFCzAG3BZ/IG8gYE0jyJ/zbjdRjWlfvsP+Ir1me/s2ZzQN89EGQEQCKcZZeBAVaa2kB
cXDqIp3VqJX4BBhOjUNkJV2DYV5GmpncOgsk0N0igzqLNBOk5FKNB/Og0HQ2vMEUcn3sRjMwr7S1
/hNN3t3/BDTACUDAydDIDuev8pdGWh5MECOdXDngBVNo32ffPONB1lPbmCiMkoDqFiW+1MJPVnSF
9oa2gC0tOfNs/JpNva0Lt7WHSRFuZBtVu0TLjxGzq4kRsVZvgI9gfWVIEfafGJnV+mdqbdt2fREk
GmwbvDebrVlADQvdYRJDz0Hjdoy/R5FmmdipdzQ8X9IK3u3OMaqo/kKDx8TWPkkrJjdrnKOnNnHt
oOsq22sUPRhztygsa8SLvuuRIHSrGuMUyaXHZrVbI7ZZlG4TdqSmbmmLsYqXZRSX5rgky5IbfxNr
SRJi3KjUSB8t7NZHB9wbB/S1cSOfZL1okU3oE4kifCyj4ZF5WyonruSPddlv1LoKK+HiRD6IYwJU
R0DpYoHo8mJMT/VM6QdadB8WQaO/RuhBDMLFoRL17ps+oW+Liy+r2lDdiM4DyigSvBgRLnqgOS2m
NmSJfuI5PRox6SIXRjR+o3FBxwn8qpoOoycMi+nstpLssn8KzVQtUw8fki63F+XUIoWxrWt79P0t
i4pZygJ139TIln2bQb9ZIQ4ains9gH+V7dJBDaIHsxxk55AqdttZx6RE807zNIRke9VTDazWMWwv
cVR+0po6x/G7UHLkinzGxe3zoDnV+CWUa2grnhU1yFrQSillvMJhiYD4hbTNElNWMZlCKj9nuLvq
kIOGsOvMZWTH0/QptSmQBs8UiaX0y0kfgixcjaYkJT+bzB97eWFXfV0cJnmyctXzjVFtV1aMqtmb
n0VyBouCS3JXOs4Ah6uITaZTG91qcv8JaY5UX2ACOxrf5sZQfIf8W8bcx3EkWDterlnCllkXLb5M
C7VRcAjzGwEL3M0cYeY5az6QMDteBlag6ZXrWPQig5UIEeiyFox2krD37Lint/bym6FvBr+Q/Jiz
SaOKbNT7uzaT5GgMk6o6NHbn0PopQ+OOJhluglVhXOt9n4vd0ouboWfz3I0ev3OhhWUJS6YsCKNj
K4eDiA9FNmJ6mchRUyzRnkToZ4ktRWv1bhiSNm2DmkJs3EOe6eFYj7BJutuyx7FLXVZmM0iqO0Va
IVrPNIbYTL0wj8P82sz6PD+kg0ADAYoA4wHwAecde5N4bYHEK/c+Tjn+psjDMN5Mmawl+0SOlTU1
eZ5f2XQv4vbMhgAIxTCEnf6if9GrQZEwRasOJhIqoRfEVUADqg6ra8nv5YGAtNEUJg8lU7pozPaT
ldKYm8Ijomx67xXGGKhrow0wHfp4oZ1fxbkNy7Rw7k6glnGBrFRbycdY1pFuOpRsEEqUmsLvLc+a
J3mJFxjVWH1VRTwry3x84HOvhFkaZdbAmuFzTFMuKidlxgmOstPdoBCvJC/Me7TkvuhSjdwpK1Ot
/0p8rxvDbUVpGQkGiHZqq4uyi/DA3fFh7ka3jJzRKLws1zNrVWph7DdumyaStkJQM+xbT0kgOYBp
Thsz+o6Sbm1PS2kcQln77CRmHZa/eT1pmTIiA8SJ3SB30zlSKamykKFJIfZpochvllo7L6KS+9si
TCPZVVNEEq+M6S/uXg45k2ToOs7iKhf1hOED97Q1398ZtNXVp0HU4puR6Gxgti8wexax3Uxu4isy
/tAJph47CHX2bY3qnrwRozJ8MTKzMtaJWWkj7n40b90+1aOfH//gF/041N4Zr4Fl54uqMKjehzS2
RRDu+VTdJLYQyU92/EqtFo2aF+GhoJut+iiLoJ9FjJ9CNbpJaqeUrqRDp6LxXTbEQIeGHJkXAD8K
vbP8FSsfkGNxbRyxyM7S+MdoTVCS951RF84t7tGOJi3bsmy6ZEddnfbbLpahvHoqJuN5t8j7IQkC
twjK1LjN5UaLqgNgjFCONwnKTFP0M0JiqWsWUxwyonPTvJWmhz5vqqIjnuZVZa2xRlCsu6av/KG7
KwInGMa100pB0npVzPPPQ2/STHmxjNoyrqmpn1cNwAKAdFgI8TB3vDx/o9PDWiuLap2FKLlUk9Ec
KymUj7Mu7TZGMGvZ0lO/Uleb80/716s+H5WCAUcZsvlLg4FujEVRp0W5nvSKHkk1FLsiHSfuVMVc
mvGU3E5CkDRMflbvJltEd7Qdxj2VceWOPTSTkhHoo9oEbw372E5PAWQJLaufVEdk60APrU8lufYS
g9ryc4IZ4Vbt5PA1qPVobTVh6jmJaL+roCNyNx+C4SHqy3w7BXLzbJCgrGrAXusWNvmdoiTZz4RB
AllKM/T34L2dG2zYnUMSMgpc+XJcfRomNJzM3Ai+oDvF7tb7tu7RKDCWOXNry00RUdzKrdbdJaUv
Lf3EajxUHoyljEB+5oWsq6UP0u7V6OroXpv85uiP7bBPfOuRSf/wammNdQXC8L68mSdN4F0ocPjx
mbpd7JZy3A9F7lT1MctTaRhdtSv7cPDksjDDp1qJB/XHx7f7+wMyvSfAs9bo2M4F6gVmwYnMorbN
OrgpiiEquGcUrdK+SQ12K59Tm/HGtfHQeXyZVWfocRio3534FvNO95dCp02yDMXkerzx66gNXwyr
9CP7SypZg6geJTWN9VVpUHhZ96Ue0aEI3TrMWZMWfj0Wrpxql+nwjrvY8cUOBk5d9x6aDkMdLtDw
B0aPfA1d6bL1EkY4Vn6A9GRU8Z0ljX2UXpvIvD+b0+81K8rMsHYcui+gNKbdMASu7PLoS5qKeydG
6cpTqLUj+bOQrLoxVw5KltrdgMxB3mwCqo/p+8c/4XluAD0JQ3jm/pwWReR56RgmGa5MU1rt8zDr
rS9aaenbJqFFdIDGUxbLjH7xw8eHPM975kPStKU6RnafWdrZJtHF7QQQIyz3DvbdWu1RurVm5tkt
XNu7jw91eXZkcXQV6GNAErzAXmB6hqJ8qJX7tJQFaTzd2q3egCpdVkWu7lK82K5NFS7PDqQ0/ixz
O+NvUp4xY6MoO3pxTuBXqYvKqFp6LdoNrx+f2jmwF2kODoRZKoQbKvULnvmgyIUIG7neY7mUypva
RNB8lxYp47YRE5LPeo+lhuuESX9Hw8+pXSWXAyzECc3SAgv1tluVFSeyQsrRv/LlzregOW+nf83X
m0mhF+lKAKU2sVO52Ze5WjpLbNPs26GjTaAPRptvpqIPiZFyL+wrGed5RKKhwKpihdHUnkF+ZwGC
+jau0NEY9pOwFMjUDh2QKVe6dafndHo//gnOe+eg4GyOwWSHURVp7lmiIVISREZU1s7ynSq/16HS
SQMSdAzNFTfQirpMXDWg2eF4YHyNpFzwlUO99TQNkPPvdtJY6TOAk9kg3wchxnlh/iU22voY4wCJ
zldpY7agu0iTdREKKbGt9oNLFU275MoFOL/ac/98tqsDbUl9eKEwnPTgEBODTD0rq4YhdjuFjl25
uh3aTur5o+30weLja/43h5wN5eCJcTtfAmN7rQTGUWjWLjDG1hQeko/I2HhxRHuiI4YMGMhcSb7P
f2aSKcqYOWKdmrDn7expbDJE/5x4r2md3Kw61R5714wZUHjwLIPRk+3aSA9jn0XKIlLrwfRUSwp/
T291LoTZbBkvA1NiFzyPmrC6adQj3byr+jKI7jrwuuIOqSO5cZCj4az7K6d9HjtJ6IiaoB24gRkM
nfcvZ0elMLDScq1CZ1xbRfY8FZN1g5+Sv5oyoW8+/mHPcBWzXTygUmSEAYAALL3AodkjpKcJUN7a
qPpPNVorb1DjaUwmmRO6KsHre5goWLnmvXmIhgqJ4SjUQjSWGSu5A+2+rZOABHedUUnXhZpO4cJs
tPSapcT71cDXnMcMfFFKdgLvZfEXJ0Poh6q6lixwW6seDajnWHKqQ0oSEi4UK9YeplQkt6OwdWZ4
wlx9fKHe/y6zQQ4/yzwwYxXQpD8vb0wx5DV9vmmDc5E0uihr+9qtjDbUAIhNnxBddGWzCsNrolDv
Y/p8XIDOcPC480j1L272OkDaw699FcWrVvosp5pzhLBBG033y3xBn3HblnW+/Phkz672DJzUgbgy
MqeoI888C2pq01Qm3pvWRhOWuXFEXr0h4ljdaHbNbCsq89GVC5NVaTFvckc5Vq/JVF6cNpwU+tPg
klicbOpnO4oh9eNQhYWzscJIWw7g/zsPDofv9k2Cj5ppxU+2mUXXMt33cQ7BGiQ/gUHNLqeoRzBO
ex/Nm2gKEj3TpG3YtYpFWEEJQJXKct2hBLXFBtX+pOA4qbiiGMV9I9hPBf24F3tS1Xv0/LPvcJBb
2ndWvkN8yn78+Hc5X4R8PRxGgNFCBQWcfY5WBkePaUBnBDt1qu0H08nNl6iUIolBkYN5tVz2zu9N
4bkiM8tjBjKCoQBIcd4uNVpzxDhXj3eVbjCIyLqmduOkqb/3aVpf61ydkeh/HY1gREOD9iwqCO+v
v5QqOEIZWrwrQtnET4SWCvZUbTE9SMIZNlGHEhgTuCFe+k4ZJK5Stf6thPFL6QkzQ5b54+t9fh+Q
681oeACks4ED6knvv07XKZqUNW18NOHtdE9G55gbQuDYbHrkNhIQOT0diTgD1ugytecLAbCznj7+
Eue3AstwdgkFe4PrO5nG2ZfQATt0gRMOG9FoiRqtfCDWn5Be0xigWejklPsCW8EmRHGM7fTKFZjv
9D/7CxRLHJOqj0YiIKRLO5Ka7leOTcWwieOqrr00ZjCDtpsQV+68s+PMy2vGQZDWkd3RUzuLOLHV
5i0Co9Mh10cUYbSB2WRsZ8zGPr6YF8ehQtBJm1T2WTLl87hipqGOa1/UH1oGZ/bRzgakVl0WPupZ
i48PdRZLaAVQp8/XjNSBXuz5oaxJzQ2BKPZharCPc/tEr18N3zcGl6EWXPLfOhr63/KsVczXBCx2
iTOELC1Bb6vzW1sbLfNRS3H5sj27TkW+HVmtyTVa/dmypNWhGbPuNB1HZroXOX8AIyXUrFHcTV1u
IJkE8mJqvDLAK++lBV5SaUsnRilhcvtiCuJrOgJnoZDDk1Rz5BmYNyslnFUBQ8JsJMKk9y7NB4SL
EvLlDdADpXnyDb1CiUaC7Nle80c96x1wVMxRyQP4XVlEF70DpwkLC3lv9W5sFEQ+XNBIQV6tHHyW
NByEUSSUfG+cTCPPN7N6nbgdbXig11bx5bWHyQrfygDczMo8j0ukJ746Y8jvmiRXZ0kcO7CX6A6W
HajXqWYQmuhxuFQDp2vXH6+zsxtovgIYIbD1sFOSLp4fmh52GsZghe4CKZe7BbOAgDjY1tfo+H9z
irQqZgTkjJq9qGULWrU1w2vnjh05f+IjEBqTwWw6l2ZSsax83YFVa4TWb3EOqTVUYAqEWrjeTG8u
ttgK+9QJ6Wj7roOjILuxkxX7GvUhsdZzDXGAQiqU37x1T4ekY0xTi/Pkdnq/yzSiHYQSO/bd1EqK
5gahiJWthab6qvdz89pQ4+LCUs3QuJgp5jMS67zA4M28k/o6vWfWnVXHKk4MKV8F09BkSE0mXVje
y1Wqlf06LuMS0b6P18/FHUQZOSNcZo2cv4FJ9lz9slcV504LtHotoawivFQbG2+Kma0v/CAz2lVT
6kuok/73/49jM/PFW5Xb+IJZn9VGK6H2wbEVZdjqSqa/OrgMkw3KL1amW58SEvq1PMXjFTTvGU2C
3xYND1pi8wR4hmhdlJFlaxSUSfpDkgbVzmhDG3BPr1n0xgzNs3LNWMGtE9umjHLPiRxzl06TOI65
TYswkqE5Siipu1ZQDVfu5/PlcPpm8JDAcs/6guf3sxnhwlgXufEQ6P64kmPjeyIH8k0DJ+82Dn3J
TRgphVcWwXnw5qCUm7QGZbom8oVERKQWnaFNmvEQWaV4Dnq0UxnXNtsQudPF6GvOFZqK/l6cac7l
accx6yePpZi6qKKSGpNDkQXRsxo2NbqJTcdueptKhjPeUhS0/g+jlLJwEzlSYi7ysGhQJIhYppIX
RoOeLH2UJZRlWQ2q7PU+HYGFUw1tsDadyqjXjFYrNCgMWYol082UPpNXYeLjShGlgzIudblj/EFy
2IqmcdVa0DPMK10JPKWgeN6g+ivkrdEn2LBC/5ebXRGFEIF7IGrj4+TjUnXQ+yLbtTYY45UNn0Zz
UyfvstA1A78LD4MoRRQtW5AhkPmFCPNli/1h0i4KJQrbt49vpDPoI0iZWRKSDIeZ0IzqPNf3rIPK
KoOqwPejD41vFdQM11bap4ZktNWrXVtK9yysYGGW3UPlS79VBs1Hn7PRuVRj1oi41dnen3UGV3sq
QXSijxuNC0yDp9IFxRNKTzXi2/DoJKMvth+f9Pt8jlk+nYe5zQlkjm2Xqdv7MN0ptRY6pta+KIGw
F3EUWa+TH2lbEeTZtQ3+/Fi41ZJU0XCbu19gEc9y/qhwhlwqFeN1Unt//ISbjZ9rAKUwP3zRphHH
kyvJ6vtKh4E6t8g8xZrpP1CqzwvfvoTR4Oej9YqFiLOGP+YvwaPkujv0evMWWrmF6HPRfGnySVvm
Q91cubjvIwIi6nN0BEk7o2W4Sc/bKwBp09Tx4/DNryFxbxvbiItVC4Sj/jG0GNc++VJqdZ8//kXP
D4o4zYwEMuYcisV8DmJNstC3laYT3zMU98JF3JcNQa/UCmMdtVGeeZg+psNvVTonyDWETxJW1C/+
Rh5nKix8tyNjegOUm3KIqKjqVcw8PVt+fHbnPym7zgwnnfUgwB+R2Lxfr0kkG2ETBupbGaM3MU0g
Qu5VBR63B/CzHL4RcC30cRFuSm9l7ID140C92798/C3OVzKYAMZcjJ3AwHDS59WrBQQ6ocElfmpt
5Le3TlbG2UqVrEi7q/ClSa6c9MXhSGpmvoADsh3w0nm7wqTSsOwIxy43lEsthZuDfNUGm85h20xD
fQ0EenE4riu1JC5MtLv5Nc+usaQpmDiY2Hy5ei/0jua7iLLbXut75BYynCZXv3k1SYdPo98TvOei
pqSzalVxLVWBa412ou9ArwnjyZBMEW+s1ml/jxk082ZmrA2qOTNL4FIUqxkJNhP5kXBNOdLZcwCR
2IeGqW7gOYFVXDu/99XF6XjAwGi2U6Szfs/XLCM8czaNROsdr44u25uxmjqfRmJz9eXjK3nmnMWh
yAIQA4JSSD5I4Ju/yl8GNyg4RBZKuwjiWyJGzxnNb7CsZD5iDOKXIWUDMm5CVlo0HCdntvJFDs+K
dmBhzVZaVqXZtuMKUnHUVIfSAgLQL8WAU4JwkXAqtE/geFO9cXsmRFawMIymLU23MJtaWVaMRLPW
nYquHwZP9KOSaB6qlVNkLuj1BuU6d6xB/i3V2NMZ6zN0gArOos9yLvVXK2HeCK3ljENHyeRkjcm5
bDERhK0ipctKxBgVt4YxmkcwiXVzi32WCkTy4wt/HnS57oyfaerSZSVAnfeWe12aNZqyInR1Pxi0
BguA2gxBBtf0/YulXhZOrHiRsPOpuJLrvq895mmKQ58JQpHO6P9SE4CZez2OAJEBGWPBmv3QJ9tK
Hm0GeMaX0G7G5qimnZ04HtLluvlV14tR+4/Yw//6Mfzv4C2/+0/rrP73//D8R16MVYhYxdnTf3/G
Xr54ew2//c/8Z//92Ps/+vdm+bA8/8C7z/PP/jrs4lvz7d2TZdaEzXjfvlXjw1uNaOHp3+YLzp/8
f33zH2+nf+VpLN7+9cePvM2a+V8Lwjz749db29d//UFY/8vvP//7v948fkv5u7swCYsw+1Zf/M3b
t7r51x+kkP+ku4gwxDxdA0JDBO3fTu8o5j9pcBB9dLqQRCLtj39kedWI+Zj/pO8DBJAGDEk9MMc/
/oEg9vyW/k8UNLgpwSTNKwzS0R//99zf/Th//lj/wIDmDphFU/MPv1+s86yT3YT/g92l2cV8+32Q
SIauNvCSGQ5+UrX74KHIqRLcoLRXoe83r7BWljooHBQMaMyCAcpmk4vgR0aptSkdI3rILX/0alVN
j2Ur58egqtXtNGjLpLd3ljTJXyArpytHb5Klo1T7DrespQVpdqUXmnNl8zg1Uf9s5s5nwxUmd4ZH
Q9ADrfT+bGKNyIpLeX9QjW5y9XDwn4Pax4+ij9XXEBSOPhXBAQRRgOdEqRwiawKvPhU3VJ/OJtRS
8qKobh7btP9Zjb1+E4V9smnA4XsFzrY3se4EN4Gt3idjq7pC7s2XTP6aK2rxeQDzsJ+QP/OA35gv
pUhdRjBw2oXW3EGJ6g8xXX+rUq+EeeV9FvTrnDFYA/ZC5cc89/05BzBObDjq3aEJimgfJdLGt3r/
KdAR/GKC8SWnBbHA8CS4UQk4h2ZAbLVQzTUkkh79IvsbG/wrMpTJjZCxV01VQA6c9Y2mtNc6M+r7
WpzvCh6IGoNVzeLGceesrjGmMe6T3EoOkvlQMRJ8drLam5yuWzhOJnk9boql67Sm18g/NEmJ7up4
cp4MPS4wse7DQ9DGvduJMnIlK5lusRzRN+lEpD09PT3QEHa2EnK2btZK4U3W5tp6nJTwpo+EhjLG
z7/c7L9uqL/eQNr7BOk/pwQwgpppLvapMN5f/tHBB1rUTX7Qxyz+LLOGaPQ4EQNbKaFfm0XZooi0
9lA4iRd28hoEqzHDWI0bJVJ//dfpqap+Bhvv9bqHBWx2lym0/xrdzBZJ70eja9ZOsdPhwHvBkEhL
q8urRzbl+I6B+nIMFNvtId1hG9hXNRoGubgXiFNusVNDR8ky0a645mKivu85nE6dFAa5ObLvOcc4
SzBknIPaOverg16+xmFkLGIst7+okwkDJ0+OkRpnSOwWxaZynBs/itVbURjKbWtiXW0NabbM9SYH
Jy5XKCIFxiqnGLkBBjluJFE4uz4Npx2zoWvMPm3OWd9FCbiD87en9cogDnjp+5+Mz070KLvkkHRj
4TLCqG+jyfBp9Sb5oi6r+hYTa7AfishWWW/oR5yOVxUL9H6QG683Rq/STfFo663u+cxI1tTM4jEC
tbjNDCa4Um0FT2qJJMLYgF5UDexzmzQZVWa7fr7XAcbtMj/UvFKynru8CRdgrR2vRJmmd+uovuaL
ps9B/OyEaaTPoyfCA+JaZ0E+5SIKFJezg2+Y22mqYOekkfhWjMNKkuThqMEmWkq9484jGEAR8aZM
k9mOqOpXTj2mb0kuP2QGErXjpHl9qrRrTYrEk0ZquBswW3BH5UWZmodRy7JVkmn9DXQBx/XLoLiZ
0uIZiYb6uUCLZI3u8LAZJD9ZpJKaH8pgyjxzFJ/zPN4HEJMPBqyZRdDl/d2UWoXbMSL5THR2GTyY
X6xOMxcf38CX8XPWKaEnwBCYNcy05/1qaJGENAVqLnun0bdG1A6fzFIvDwDjJ6haPE0ZcGz7qE8X
bVwlq0HJ2qXjW8265K+Wjpk8QIyLXKupE1AsanLTQd/r3dN/+o1/rf67iPe4roMc4PpRbyJxdbZ6
ExXQtx+EoMPSdoEJbrMAA1oAekySp063bh2RTl8lnH0WjUW3iq0/Pr2uIl1yi9Hvc6cF6l7uEChQ
B7VcKJ2DzZhEcKxB9Hrw7Kx7qechlcPvsTCW6GeqzwOSlktfwbPPipJsJbLcWjaGGqyFCnvMtPrx
SelSeZ9KLTIV81OSA2mbBJO0VUu7OtRYukRy+ylS+2otJeG4snvNfEEc+CkmF70PgcrfDZr22uVe
nA3ObTiHjwL/ubuClrFuJtnx9JJQjPQualtnCX3Q9E6vnR4aI/A+Xhv2+3yaGEFViK0nEoy4UaKJ
d1796okZBbLT7wFbBkvs4W51rKmfM4Tst2AfmxXVV/zVrr82QawhwyOHy7qfQ1cfyg9OlbzV8qh9
U82scDVEwZxAey41tVgnZZwsNaP59dQOS57Ol7lrei+q7Aab89J5QUYx8PwwETcBEjXPaRguT69H
dTtu/MEelupk2y9O0781mV3cNXKj3suq8gxEw35RhFWuGmRZ+aGKvFjkXSt2aqplBzMp80NcUrSN
cTYRDHitSpAClzTpSzlUxmPVyDAKlPpeyiGw1loULBpj0tdAqNEMSuJhF0geYBLNM9pWebaL2ncV
LPxeerssXHgC8tchUL8EeVT+cLrqphBp/NMOsyVhJQrx792rIvc3iRiMTWKI1xav60edcAIKqFTX
wWAlz1VTf+L99MdHH5CS6VqnENeA83hJnCMvRsGIYQZKPGcplR5Lk9XQbd5jrGDfANEgZ+zFV+HU
yoPG3GoDM+hVUyvz8OeDrxjZBlwnGuuQfu/0Fv7b2X/FqfHX1wo8P1ajrecbDHPSpyzY+BUQpLBs
LCjEvYzdcITXW2iNt4OaU1pPuvyMJGi0U/P+v6/VT029zSh0v1qdbxAQnP4QokRwLKdY8oxQCn6Y
tlf55vgjzRzS3a4LVnja/4C7EukrVNdSPE1s8dzE2mKQx/qnITEyyMf8S1XblldUhrRIgrZZqU0R
HbIg+PWgqL0VLYwodYd4sHb6f989fW4Ywc5ga1JuY1PUiz53bGY/WfYyCGfZKf70BPExQVgJ2md6
lFNlR3OgfgCOUj9M3ac+glvk0aLwbAVjS4lMY0EqA369dMZ1bXf2RiXFXoLWH196gXAhNnfNsaMw
WEPjgz08zoa/Sl7d46isrhC+yg9DlHc71M6jTTjZ6S2MaZibdOqeMt+W4Rab3Te9rw+MneE/xWI3
aK226JqyXrVFJWoEOvrgAMQWhnKl7JI+Cw6nh9PrtNHSvRMZrqlI8qqX0+BBVjtG141cfamL9HGs
RY2L+LToKll8CZrkR1mE4+2kQYh00Wfb9vrk7H89nd8JEemogvKWwQ3WsKO1o5+pLcjtxSLP9eEo
rObXw6CE47Gyi2fVEOW2G7tUdU8fiRUpOSjJtDh9Np3/6s8/7YPAWYpAjT2rVxykgpsAijw7xmAp
nP/42VdiQDeJXXi1ZhU/qdowFlHGG8VPhw0G7CnJqpm9VJAeXNnOjO9dr++TKtYDN0FwUBJEn2GH
86r8GVoxc68+GO9yalq3LiViAtTgh5YritA/LClrMGAn2P6204TxqDNL3ISmWnu61BiPp88m2r5A
o3wbBUOAqQoSwCvgnOrOhiYdJccaV/bnptSUJ8s41qyd58CO1Ke6+887gVGe3inA2/33nWp+8u5v
OsZNDMXreO58yXv8W349TMGYrdsQ5Mn80p9vjqo+luB5eFEOsvWYsI24BhMrDE2t+0mZlE1syuFG
F47+kDN/dgM56V4nw0AXvJK+SRm7LniHZIdUl/yQoNV5YKN86kwSNiQoIrdjTOQVk13fGE7uH3uL
K19MefpdboJ9Vgbqp7hr9DWGV+Ya46LhUxSO+9MHFMmMvRY83y3FvLESurFVojyvF2Bvx2XZrpgH
EdvmbKtWndEVrSW+O0PziZsmfXJG68loBDJ+obNQ/DH6NrajWKoKeTkhJnpKy+nh9HrdqJMH/Oma
Ar76N5F4RsJD0TURwKdF8T45q5oe+/C6iVhW2ktUWN/RiTVfwYStk6bLvyZOkC/8htUjKgTtKnUX
UcQeu4BiMgqs5JtdyAs/rbRXP24jN5fL+qmHPbeCGsIOCgT0yFNnUWcNFncsvlsY8ngEKZ2yr5gP
7k+vnR5qAens4/TC/Juzo7PO7HzGgALVOhuCjabfyCAgsr2OLZmXIFJ6d3oohGQsajsNl61S/Xqt
F5OyTXKQNqePnN7owXLckbCfXjGFaS79Cpu1UVjWMc47fedL/QG3TfuozQ9ZMzFV9ZXqq4y5PJrT
vX08ffb0kUQrldUwWkQwzFJvenxSXQEq5XHUcvGYhu3CTuvqLtHs4DHLpoAGAoLEwiiEF9c0hQ9d
24Z7NBZuEZnr8ZCJtuglc2sCbNkYRhkvpdRo4dR1/hEJgXirJsoXScTtUYvXCd3iLcLDhpuUg3j0
ta4/BDOawLe14+AM+jEwk8FNq9a6xUfovoEp+tWPTcVF1yh9DnOtX6TRNS+5y+KedirTM/LIuXqC
z/R++ZEiKbkdx9FeMXovs8r7jkL4pvWz7rGbKmcVZzNCyJGeZL9sDqk9NfciDbfVJIqnKn3qcvJY
P47EsSc3VUSXH41SNI82Qn+rtrODVTk3Qfz56RCrwUoj7iykwbJWgVxFt5Gj7JMmMR5PD0Plv9j9
Iw32iOEBqaSGAODBL6cvHy/LM3b1KesFQvB/CLuuJjlxdv2LqCKIdAt0zj3tSTfU2N4VSSAEAolf
fx6w6/N69tT6RoVEj90BxBueMMsLoZpmA8Xy+6fWoChKU+v2MOZU+4nL4AiUPY3lJP/y50K2W2Xm
E0H3dF16yt2gFuhEkB60jstQCsc8lnN1zfPkGrZCRZLBqPqND2/lEOp3g3ff/vsNf4L4L28YdUyE
6cCQQjCbfLqPOKWg8UPi4sAdlPL0aMTUzPiLOdhoI5WZ/l5NBEICMD1vhlslAvkAGTqB10Sz4XMN
cxlYp46jD2rVf7+5BfnyW/KNvoSD8ipApoB7Ae/++7eJ5iHQpADFHFzELABQbEcgLZ6Mqnd2FLZd
KM7U7tOyZtfAgZfNE2oRKHBVEMTkqYxyaIh9JZA4j6FMYpycSU6nQU8pMh+c8NhX3mThrveBUoPK
SCsTOAoXkCHRdBPi0lMRrj2yaQPsksTXUN8pAmR+llHvcnR5YNN7mvpLqR36JggY3z1soE6FPWRf
GkrWdmm5+9aq/aRkRZ9QbKqnRlX+AbgEvUKdd3jp2/IKTvzwnYbjE7qf4vm/v8BPhDRg8WCRDaT0
jJJD7RD9+9+/wFqDcdkQoIqA6K9OVT3gQuNh1KawPwPn2dz2rgVZCU/cFGrOoIjpY4ft4SIZbWOF
dOgPGXg4/2L/+EXxhqAjCL/Z2ScYzEbvc3pgWW0DCSOxr7KeRIL1PrYw4p0n8ODiTow2tm1005a1
ZUCmEOxdpJHLaxEZt060nAAcCx6KEJxAvWU6o0fdryFsUsakgugoFBusvSyd56ytpns+5aver6cD
2j9sZWREHXGXBhtEFI9WSnW0rQwi+9rfwG4KvgFAVO9hZuTcuJU7N+DvPhqUxg/LLOuND+IKug3y
YZLQzjXfAksEV5PSW1CG/KPCVRDlJcQns8pJExU8luwUoKbhoYqHOe8+QwORB5nJ4jyEeQN0jArv
YV9bW0T59gacGrUbDcFg0jBZh2Xwu8hOywnIkqB56W2wrNLhBTYL4RT1fkBOLNtIQ2wp2toPqKv0
G1uEcPXmtJy2aGEMZ792hi1E+r4B70D2yHbxOU1qMBh8BvyI2Ezf0hLUEW5R/tELVE1LbJRXN6UW
NCpAkJtE3f6BHP0JKYTLE4oAoJK4ICzMB5/vb89TqrYKVNWB1YwmZe75BPOGTNTmgQLZEU121eA3
gQrzBBWWc57Zf7ge/793sAiro+uJ+wOg1d9vkNEqxwHldsi6D3Ws6kydlBIRVSlKxbBdaYK7dkm6
SxszUuGfwPv/vj3xeER8BrTSzNXD+Pv/HkCiogNJ29iRdlQwMg9vQYsL2jFXoCpWm9xQbaLtwkfR
m5crmZXQhSmtBHTq7MlT7I/ayPN28NvdOb8fMAQgxIfndmDOBft/tL29prU1cSpj19kiiBqX7Ykl
9YWJtkymETE41EqSDAaKUEkP3QMUrP8E/vvkx7ZcEhCfB50EXTCUET7vWLBgJ40qHW9n8VImukrL
o5WxGqrYmXekmVQRhRct0pjiW0bTK3TQBpTNjjZyUpZ6KwV28Q0CTPVGaMNJoJEs13/YUz+V7ueL
FpAkyAPNzXKAgD/9aBT9kZABi7DzTJ3t4OeKpBaZ8dqrxpttMGela99IQmwbG6OwpsgYTHUwiPcn
pqc9/xq//1qzCCy4J9jfUWj5XJpWqapsiJfl+77GT9aoCJUO9xkSC/mFNkdbcijVs2pcQ3ylfTJa
v76ANbjzWu/RehUE+ZzJ3OD7ymNwvuUmb62k9StyX9K/ecZlVyRFx6HRUOsGWpeZkR268Y+P+YWU
+9sHwb1nmejWgnkPShn5FDSVbW/oFjv7gfVwzYKrwSrFY+0K9W37OuV+uAX2GfoVlYcGASkYu9Yd
xL96qFMur3MrmkXEVzQSVPjYx7UdF7qnH+gbrMcQoZdXeV+G6ZvbDS6EKHoIEXdufoZHNrQvSsj6
53URXsKyD/ZQocoSNw+KNUiH2ZdQ0WILhR6eLNMiB0O9Q/80WqYZ+4PbAyLk339TwBWBKwf2BE7l
SNkAKvz9DnRo2TdmgUfVqEiR5J2yV0Wh01vhg8jYl77+4lYWQRjZ6zfgQz4o1LQPRj4gLTWD4h7A
KiBuhaM3XDTlfVmzGdtTuzJODN2FfemGxTowJ+JFzCmR1zkN2Uo7tS69V6tdOIFDBYmUr24dgK+O
GnKSWWm5rl2Ijy6NM/iYh5EFMfTdMkW/vTtQOyhQRhAZwFsp3h08gO8p9IRCqP/coI5s3oFwLWLX
gmATrjjYSYAh/IBYZ3fMOVS1FbY9mL5GoIr2PSylwm7C86eX1XNndzKSljegi1w03npyOyvmoxY3
y8/dvcjdt1DyBg9J3RyWI8iq2BvAAU42EqFNCj50DPopVG/nclfnOHFdW96XFj6zJzUKcLJ7iaTV
pWBqOm57KkeKEmI+matOmgIkbW6l0CHrSWxWgXlELmgefcNvYn+gZuKM2jxOdB2ayom0JDl6+r7c
gLhc7NFYFGdges0EYvLGCobTfEO72o3dTImNUwbqvgxGecjHwLktE6gxAVYpSL3VmaPQx8k1TN3h
lor270PnZrrrdN+sOhoMf4BBf9IoRiYAmRJsbICwYk+Ddsin5ohUTiNBkrYOhUr7lSN844Z62bdy
GvU7d0oVw2SVQJMiZDvTn8ijEOlxpI1+1+5gJakv/b1F6+IYjpWz4p7hH4r8UHXtDNTiwWFZWQYN
/MD2vzdl91/dcWyDQC/52JRBUvjXFoKvX7q0Hdih8PoACIpiYoBP52nsKre7QnMp20oHgQ2uld0S
guGaWHu0y6AdI8ekHzmidK95CdkUHr3MbbCn32pc0lHXQxJH+93wcFwgEtGanlYkhwjZWFtv6TC9
gkbj3+zJts6DW33kMMawxwBGGaLBxWa1NN+EuPF2wh68zVj0zgqX6nBsXeodsClWa12k4iEH/Fcc
MOK/CgUVMNxJeRvyg2qKPvbtvjq2UJB+9k3YKHCdvirTyHYBdPZWsqTG6yTbHPKMMriUpMnuWes8
WQ35Y0rv/+vRN+NwIKKLiBIqmmCT/b475YCRpxnIxfsO/uUl67r1ZJr9xqFCv4rSvw5+3iBgMser
rdOPZbkm+uerGkL0q12613GSzb1yab4iTV+iZVqpx6hXHFzKL1VmFV9chXI6vIfvzMnKLxmhT6OR
GefC8CqkdEGxpZ3RnZZBOd7XQRbOZiydCXdrLkxECPPpaczw6zdmkwR86n+8+tff+S3vT6gX1rgR
oWKekRUUA6LYEK26l7Wt7k3u+hs4TEqkjrn+sVYa0JsBPtfCJ273rjmIW6VYd7M99zyRcjgGuS9u
fiO7yyhQrMbLv+MJclXKqV74MEHlyemTsVD8PDkQ1JymOn+fwhTSNqzxYAJQsaeiMu8esfJ3lAy8
hPpFGTOSFYfM9PCwqiCkWRVVd22oJ66NgksJNW2O2FSKK9r94ZkjpMpPjJXlBiQpGjXpVB1rYQdP
UG+a1hl3Qzwq8vApDKA7OfjqtJxcBpHW92xg+XmZGR3rVgAgm7GFclPUitzacMdsniltvdiDlviu
9yR/tvMcu+hQouJHMv7MrOIvAYT6GcnkN6AnvJPdowdsheKD4ypPJg/NfRgQjLcyS1e96UIYYHxG
j4FumU/oaRmIw8JtZjgq4aNrnpeBAgJyTkv72cOTYLcsVSh1AwtyX7pL2NfcFYMj1MpE9ndfBsjx
7sogRX44LxE6sj34pSKSZa6ipiTlfRj6V1Ar/Ae+k2CDrZlta16wgw/psQ5wIO/k9jU5N63BTxmU
xvVcUBvnoRvN6qiEqOF0wMcjyuthzHDVfaAmfAn9HLpBQHDsjWBgK2yi2QecxZOpqFD6GoW/mu2G
j2GQF7HhDfkrhLfCRI5+ugV5OH+lU3AEIUzfs8lub2mgUNV3ipjh24iU56sv9kAAOFL10Woki4CN
02eD9jAaqyBDDCkSfQ6hEbtuMi0Tq541BdvO2JV2YDxybBSJyJFaLdMJMiGbSjIj9gt0pz0wi7g/
AXuRXgDIr/9u3PStGwl/9eCtEuMbH2+qa901bIHQfyLCxRcmyuNoTPYB1c9obJz0uEQeygv5hYJr
KIf6DXXZcq9QdN6rFuKNvjkc0eHHPTPyZi87993Rzr3grvls1HV+LDn4BS2Uyp4H3xi3rY8HLAMI
YjIC57QM0KglJx1o56REOa2dTQ5GC3S1hQfbJNGdMgZ9UsN36GpIW+skGF+1Ore+dpXuYsi4uud8
tNMjtCzrBGhzsRGprOLKT52zZVYN0DQiYnaTOdGytgwt0HqxHlmzEk778CH09yz6/ErDhn3woVVR
azTeF8c0WBK2eXGrkBSsJcV/g7fc7YpGyh2Q2OHRRhfMEynCCqS40GKU7t4Y8vIuXRu4wA5YOmLB
6oU29iYVjvGcSwflZ2gtHHte/T2yokushpVnexzLM5mHtBzoytPpFHeZUiYw51hcXjM72m+YSFkE
IhRfoz2Kuo/0/Kg26/GRld4aDWXpnKQP+BfvppXn9H6VUFa0gDZicFrmbzW8zTRuVRRK+rUB/fB9
53KkEWNapquugSwIak1eFxWux455q34O2Txd1oAhqyOtgzIZ6+Hqe9x4RyfEgmCAHC4pmaZzC9hZ
tJwAW/hvdN/9W+lSoP8mwG65q8RzXgWxExhVtTaqmq4hc4y25gxqsAfD2Uh7tPGAAPZBKlJvCgDU
ISaMinoCM0ofLaUjOs2ljrCt09i0lNyw1OpXEIbXq6F1sqfeJ1+hF2BfKshqR8LPIVmXMbYJrV7u
VVMaJ139iUT/yV8HGS+SSdvEtjwLWvy7CGKYtatNu7D3PUjn62kk4uij7uCgCZh0A34mykKOar+9
qUa+zjs0GOGgIo5Og17df4dRS7X3t0wM78UF2cVEGAXkrfk5BmS5mU2Q+9y7HP4DeJaivdoH8pRV
TfVF03RVoZT8WsoWnH8/VYDSyTxWsJrwE2YXAEHYBX8n9b1JawddeQMeFkOvYceJwYFA56rsPeQX
M04M8lvdJfDLp5EvLYmD7fL04AeI/A1tTdt+RG+PpaW5w1bqPqzWxYWJLm9D2t1kKhJ5kBt9EU6e
rQ1uQlkxdHLIarTwZ/jvLwW10t+TMvxCqOfDZRTNJuTa/y7qz4DxwZL0YNkSRRfuiZWFgHA/QO/v
1QZ1T7LpFZljgK1NZkk6FuGrr5AlQhywPxUBaIxlIdfLOmTI+LaopLuahApfoc+IVmQ7RDJP+Rqd
RnJDrm2eIB+0TweeQS2Z2xkkowmQuFDrvME2i9ygnJxvNLiKqALOr6nQB07a1HZWfcGLNbVrP5ZD
UV3Qq6suQADs8RG6w7K0DOjZAEDQo9QF3T1o5uMSBCeRy9MUju16nCZsXVPTAlyXN198qJRGsKX1
3xrBXr20Tb/7U70CVgFtdse8dtQavwZkQqdG7rKmzI7hDFhcBqIr71RZWQz98qYEUAdY4RQxKjRS
pY3OKgaaeghjCXv3QNRjiV0KtW/kFLejZMEu7Vx3B+LiaoAo9wGKccXByOqfR8var+lyFnLo/3yd
1qwEV4wDRSR6fdVzQoUaWrr1yrGJlmkKFsYVOFU/ki1eTKUEljCEJdNpGQzgNPayKTZQzET7d1lD
2nfLsG8dCUTD9m1mouQrG/60DD4rbl3tOKdlNm9UCandcJ8hjz2SGfqyDJVsykhzTd5qpEqlJ79C
WRdQDYV2GHSgLp42+p2LFgFUj6fyCPTGz6OK6GGTRZHjTWW0dMGQEBWnX9NCGOduqMbdkq0yZo/Y
4worWrJV1AWgjWmyLAZcML1lgdvuOx9dE9pN6W0Zcsc2VkNuqaR36p9rcBoyIE/btdvlz5YTbkmP
E0slbLcCI0mB8ESdtgDwKd81Y48LoybiJh2/3BnjZLMHSesyDnttvpWkfWOCkptdVQRRqNBRM1Dr
bSpgDCuCQR5D1Y0PQoC/SoMNfAifls/yKwfnvED5nVt9uMlg4ANRyTsUKhu4zSAHD5ofB6h1f1r5
j9f871QJ2l9U4B7YtMDKIROcrzefZhC7hwFCMs0XWAkBVDdtvhvjoDamJ82bLzzzBhB3jQwBWIEa
tZo8DuvwCumS7hjOZ4MSQr/N4COwBHoBBYdxjPDTWo+mUtYD98LOyhx+zWQZue3gnrB7FEfLZmsX
kupndJjCP3BeYM3z760NrSGA/kHTnRULP5XeEPHXAvkoLk5fF/IK3Zxiz8MGuLxhvMm8by6dUXYR
2kTjmznW6JzV43AgwKE/VwhYW7ce3yC2LxGvdN56eVnq1zAhwp4nW9EivBvHmPF+a6FcGyOxcI5m
b8xP08ZDYizKqwsdvMRyzeIFwfffrnS8o2t3FH/UoWFGBisC57lZg3UjgCHRAy7KQm3KWmeXpib9
CmC56R7kwNNZqphg59aj8YdNAe04AZQxnmbNysrtI+S0TXQ5bZT7+oKsIKSAR2vdOHuRKWe/HP0a
Pq0tU6dpAdx0SBdTcK53WY9N0yCD96JtuoNSrv+1zrgfaScXV4jtdAfDzeoVxJWD93GAmcJk/GVw
RvbgBTqXZTDqEWqATg8DShX+XOu82rmA4bRxjaw/Li8jEPzcVUaP7LltzsA7fCdWV811yebMZ+aI
ggSFFblF8M8TJP/S2l1wZBzp2lDl3rUW6bTpWjbuLXSwTsSf3JXqHOPJVDDaROqkv1Z1s+4GMz/W
DMbWQBhUF5E7JdC8tNk2U4va4/IAsakM4qYRzWrsSLtuPZ4mk52h6UVUmRAjFfBV7XcNaC+wCG1p
bGRCnEy4suzbUVcJcJD6lZdwS3MdSx29jtAXVn9dlg1g/vfF0FdJnvldnCNlXTuZhy2WEnMHKfzi
3nYEdrS9ZqsMdPs76tMGIMUKv4zZ1CzufDzU+hZxDHyhWIJisJNkIHXg3WFgHNJwyxG45CG63BY6
jzud8WnVD8JH/8ztd6qt+niZNoNTnyCe8/3HDMKwt3GsUaIO+iF2chssaF2vSD0MG/RPQMII4Op+
cCGw/fMQxvJ4ahv7ao6ClpP/GMoPRa30JHqv2gZAt+86kQ1ohzokgYSA89wN9LsDcc6/XQGtHGb9
BX0tcPixBeHn7lFDmA9/DHVP1m5Gmqcug/eW19r+Lfc5kr4cNj+AqKBKhRLKbcpCY0U7ZcTO3Cpd
BhpO3SVk0k86pxLJr7V8PuGB9BI7eJDtOmcgQKwaW083xpyzJhYV7wuuZcG7yBm9bQZ9vi/xj11d
005oNqQJnBCyk2NynUDV0VuDKg9x6d7IN1Y4mmfa+SYeWMw8s8nzjkZIYzgz8v2PHBykhmfoktp7
q+7817Ocg64BRL39RK0qMeZgyxiIBYlLL3ax6a4sPqX7vgwmFyVAHLZ1AIlG2v6VhTSMAi8rbgi1
v2vpmm+AyanEAB9yBQ4SNAvtiq3TINXv6OfGHuqGryrMne2yXsyVUBvrqLYBEFByC4E6a9YVPFV2
HCipu1NzFiFKcL/CGOqBJwg0JcA33sKpBIxGDox3AMtMGKwM92AeoDxqrku/bhJVtOOdSz3cDdt4
4w4NcKXgFcjVyQkEq+Myswdqr1HpKuMclsAHMbjvUnJ4m7SgwibCLZw1Kp0U2tidFwN6Ulytwhru
0OUMd2QENHqZCmgvGFCn24zarh6oiD4FYdl9QK6yjW3q0DO8yz/+O4b+IYH4W2YBgX4gSCEIgWga
6kifSoeKhwDxBbI7oKDpTVpmsbSosaraAL0VYYkbRTX25goPjJzK4Yloug7PVJz4tba8pKapvgoo
VgV+cfPykrzAqYHtYNH9Wg6BBgQSEH2vFWTvseesrlHlGNFCyHNQ1niHXodln/yldz8FADlogWCq
mK9yZ5jWHrTzjguCYBlGM4WBKdc/1h3uACMMFQDPzbw7wng8w8o7RMO9ewE12jVlPkuALPHu8Npz
10xD6LJvuhRQAaG2Y1MUccon4+wIO4sau29uuUumU+6AdT8AtfoeyOnnCWsoPLD/GSKcwbTvLToJ
uhr1a2goG32KslwXYahfSZv/NbVpfoVOgUpCCgcVn0BbXvNOr6xMtDEYhP3Zyar+vJxYpqi/4AQE
9legqEOPsK3XqeGS48BHclyOUuXlSEkoe0BANd8GEmq1SFx0klrDeZh6mBe5tfCvvH8JxUCPMDc7
LKyWWkljrYIeBj+mQx8peihnNvYXqw5QOhrDF9MXzVmWkDhm6G5HvLKbc6az5rycWI7CIHPWDkgl
GVxOkpF67maaBv5FGIazQkWpX3czXjfwpmwDn+5qtZx1KjJuC2kXyTJt9FDu7Ywz5Pnz/QAh4KS0
ghT9QBTsqNWW+4Eb1jawOXBBefYGlzZ37xNV4IvCAIhoeZ4E3dRjXh2WJRuQWNQRMSD7CfdlGlwR
KRbfYVCAB87APlykcIlntSvl+FeAkdCogrXNjLZx0wtsw/Ow6a/K00+lqhBBzoM98jwxYN37pkpT
og3FgTd0mcAtu2M16klgsk3A+4PeADHdWcE4w3QmPzSDtn6cXfBsy1kiO1RUeYjWPaL38+zIkOQy
R8XWRn+g43r8i7sXdEaDv3vefmk6b3w1hB2CxZAPV5T+g00nrGI/1VqdCqn7lSaAeOdTiZ1D5MG3
zBPx8uddBTheWNZPg2FBaasZ0oOYB0Ti5UarHlFQUBkHIHPSQ5CF1brElY+GMly8m5p/BKT/cYAy
8LeQjtal9PAOp7rQN2gLPcZAzdc6pxuw9MlaLtMJgqbiVJid8SagaoqHszPexSB5bHL3HdjocSfN
IXtI0b9YqDp+5baaYY/Cuk6FmR3RmRnRC7Cyr8QFPdDxcdcOXmwxhf4fsosfeM4F1PkD3olkG5/n
pE2EL/hm3ZUL5dGTrIInD5xY4DIxW4Z6GlBjMtr0aVSUABcGVCoRxnowxTcV+PKYs9zv0eXE4TAP
gKTLo9DVXqRucZOsIytY1Nobr2hOcDfqE78P81ftqd3UTd1TB0TaFTS0F7g1eRQ116iXGpKeiKFu
QJO27+j5pxE8tNInQwMjgpBdnSXr2aq3pbeSwn+SUEXepnVoHpchR1t05yKdX7UpKS69LsrLMA+c
gjQJHtxxWZ9z/chQU30qXaDf+Ywo6iggt0b4Mc3GczbzBTrruZWALOFcfKXtjQoqyLFmbb0aIBKT
gCdcf/TWsEtlz55Bo853yoT5w7IugFGXqf3eNgD+k9IZt0LL8qVxhh/njckjkS1ccW6D0j+NBpqz
opbyrWwRhvewSz+CUxVgmwKqvqbyjVHLX/f9JDa4z7sn3682y4WpOoU6zdgAWjCRnxfrcsILqvTw
32vL30LRIQWdu/VEZI0Ut6rJU7yBrFlxJvgdgVWBLJ/5D1YUVQxSq34xwYeOOBHDO8nUW2sV+psN
lH+OrnqsfV7FSzhmsSrc4r+womW6xGllkRYJuH+KM36BU9rTQn+iVeadRiuAs9okxBrVFheiSsTa
+i4i/GWaO7RG113gSQaNsDoqeR7Ct2M+ZPNhbvf11s6t4NL3kBYbULfqy9batXALS5Z+Hdg7wOXV
fAt6QhXD/9q+MqO3r10HDCZEWlrkCZguJ/A4L68+X/9aWY56BiiGL3O2CvuSxQIVhyP4me4+bXF5
+FTT6+iRLjFF2D4PA0AYQNq43wbDgKl4AdwpNdPV1Izim+QwjvRkY8ZhBx26JpycB9CKa2coSmwU
lDxaOIuBKymK43LSrlF55+1It8s0sEonth1/m6IDewI4zlz56TQ+jTnyS2no/h0SFJdA4VkV4QGB
DacAewNbI7D/zVvBBoR5ct5lHJAXSaCCo4CG9d5Qabst7Dq/IN69eFXnZEeUbb/2igYbg6KLMCqX
3DjU824K2dOK6dkKbl4ba0SlHU8h3xVAHB3Us/LLclTAp+cmmh77t9W8IhGInIpVz6XAb85bbGRQ
uOavwDTACjA1BTgkdfOK9vtZ02m4O3I0rpJ7z8tfcy/roVRXNevWqPiDVjBCquHEdAtMpA2D5TxP
NDWO0Pbro2UKDU6607knkmUKPTR31SlRbAIrJ89mpvq40Y65X856RfWVV0BY1QZ00JTHX2B26N0n
KC8eFfxgYqv01Tu6wy9l6bt3kK3bY6sWQfjJhcdrayNEpt3FQFjW9b57WirBy9L/1quwfW/QIMYD
XF8LCuOWRip9RWg7oiWJtYZ24wpyPurH0a/XUcXrEyDxLVpD/VfWFMaL0Vlqg56DsUJZyHiBT7yO
epGr08hKtlKTMcWQlfNjRsFayHIWPiqT7Egu/be2gnmfsihCCxbAiuNr5xL1Rljmb+mA6lTujcHW
IG4XgdzojGsvb59aaumNw9DsA0EMmJYB6DVlg+AufJifGBm6mM3c1HTSwjovU8hZn2tsTvtlyQ7y
ezDUVTLo8RTW0j4ueJdlQAfs1Fo+cC0wyisic0ReYRcKcHk99ms/q+pVP4bs4cHZ9thZw/flpJiX
wAQyKvADsPVPcY0IEWTjcDgbxlhFleHZm3qeLmvE08OZTPV4ls5Xt/P4SYxzhWB5hVHipqA1EgrW
d4dlEMJo2Vqh2vBjDp30eMgp2wmgro2oCNNDDqDnscp847oMIHNDrICVD9mjIiYoFCcKt8dXqbqH
guLKhDja2qrM+UYcvNJAL+q7hMZeN7rFuyZQOOs9JzsRwugp14WTgPA8QK6y+UsBoxArlmdnACjc
a6r7CrU8JG44KGI4X9OzoRrvWiDBj5ZMb/kLqkxAasG3jl2ei9MyBHX38yjs3GozmezJG+D2Ws95
Yt6f8rk6knqkvPRzrb1UwWub6W43zDNcvexcQCGzHtpm5YGfcjJRXdvXpsXWRI0oDboBCrTgcKOs
lgHzULvHScLXD63JHHxVM7tm2XgMgWi4wFZ2Q4Le2ytQukHDw7BM/781w5LffZS0D30aAoyA3kQ0
5Sgt4jkPENWveVW6a1wK+cN2J4ruMLQupZm5iDNFIjKIh2vwvrcT0eh1zlOIF6KmEihclxV9WwQK
bN2Jg0noFQ0a8IrnxtsyMCmnqGzrdLNMUd8nG0VUHt49i/dHmEEBZ4oMGxUoJMeWz9swQoCIvojR
DFFfVmgU5YTs0JQej209tQCWtHBIM8q7J2Y8RBrcKETYHs6IH9vyuAKG3cofDVrcG1KgsrGchcrx
usLPvAJoxTvhLoVmqjmElwKF2xWEtKo7FwyNWqOdHtjPGmTNJXsRDYyvYHUdvo3Dn6Cjn1lLIXTZ
AR8lkLqYORdA/v4OoJFBrqSyW5BicgtJP6nUU2/a8IAlSnwXznOrxvQvggaLxaby2bfadgXdOb5K
G+MDKXR+zlljz6mYWOOOKs45oO3nHyfmoxDFoBUMAFTMZREPnT3tA+hzGi0gO8LjvIQaog3hgkp9
66hsD1NYQpPxf0cU0JTYsTtnzTP0+yBfFKPyNLz4FOgU7Id25Nnh8KLW1gCKbTty54s51OoARCU8
10iDViyiVVagwOi4KYyKGjN4ncY0thXJssjYIZ2HGqJHxhPKh/wCU+M0aRl/Bj5ueIFWR70jtjEk
VqXBjZiQTUGCq5tJqV8sae0WENYyGFCk6lRGDxlXzkUXlR8poFCeKijH4fEIaI1XEj/ujTeqtXgs
g2VNz6kt3ZOghnjgA9RJiFhnY4nhW9Mx49Iw9x3WIc4H0rcfBxMOYC7tfEzstQtsMMEE+1YE/FsJ
d9KHgATx1ujxTwxN6ket40DnnVauu8X1b+zzAh+1tPS4NWgnkf8F0dIPqd1O3DyTh4gmzTuzmYd4
fWTAPFrZ3iumakuaYbq0GsouDauHZ6HB863NYloJhqqv4Ydq4xlwcdGguDwF0EU/EEXWg9/x/yPs
vJYktbYt+kVE4DbmlfS2MstXvxDVDr/x9uvvgNa9kvqeOB2KQECWVCZJWHutOcfc9B3i2W72WKVI
uInKkwcSVFtu8B2VP6Pcyxxg6xXg7t6aJpU7YrWj7XLYUdXAogjl2TGS6Kpo6bXpEuUYD/G5SA0W
HYnWhg9OLKrZOoqYmKDRDkTCzYzS8RbZULy13qkfWRfWj2fSjY4IhrPPcubEmqSEPhVDJLeOGTRn
yXP4qE1+vitFiFl7ZLzeOMRyZAKVBM0d+w+MXeM3uyAfPBs6N/Oeed5umPZvou24SJpejnZ66t2U
cfQ4bhsyGa+sLMYtfu3Jw4tgHKJC8a9lLu0DoYlPUz8QtprID23KzZNh8ayh6YKBxC+Ct7q2XqWk
0dEzxzrQDlW9STHKo5MI82mq2oYKzRlXOrYtBkKUVyQgrZus656XjdtrR8yNhafyhH8e/HDTN/Ay
Qi2kOc/Sfl2qFX3A0UeCPNl/GPMvKuJ/NOOQetq49GdrFTlcAvjOv29DuiCzV5i5OOpWnmypzYtX
UYMC0qeJzweKnFcywh7i0m1vfZVnj0nXVismBdra9NP6YdnkuZZueNRVu6Zr/RMkk2hTGu2wCZXO
PWYlC4aVr0LFVrjZ7xezsB7Qthv1MDxXrYrwlrvYUg2wDg3upFtEW9SV4TqbD13/T4SreZT12y+t
aSqR7TDaUeT97iww69DQEjILeYu6ag8gp1ubOtPuAoEDkR1afy1NWRz9xDX/4DKZL67fvzPxWzqq
SViCZHD++8+dJCNmqKqwjgXWAB5QfvU4ds1Wlqh/rMk+/PdeK7/Tf/h+aBWg2BlIslCR//v7CSxz
PmMkFwVBaR2GWJpHDcUbZei8S1v5r00SyMYL67rakdRNK6DQCHk0teSJSOwv1AvqZ6A4OvJrZTqk
6Zic6T5wfw1n2bZpBOeCu/wm7Abl2a6J14jQLf2onY1aBeEPLSCBIkPE9RRX8bRNS5If8XOzpg3e
nUwvPjQ3YUFZxf1GZGa2ExrR1C4CZy9Sq/TG3aA6ETULzF2K6ou0olU7SngMU9ZSxY3u1dbD9mz0
hroWdhShVz8sX5BXmrJiqG7tGwyfZuPjOa0rRNdFr32VwkbwP6ZfGIfvVURfH6NaeepQt6+u7X8W
eT3sC7t9a6rBvph1t2U02kT7SFgv9Iu6TThMldfksXWy7Spndhvc+MmGVzlStsxNKjX3Y560agU1
jAGXy7PGixpB+95gtWOYUb4mLTd8KtFzraMEepOYvTw+69MHMaTNnQx2lJPZnCKTRe69VN3xhv7F
Bg433p3I1Z9zLRufIU3OXszVpAW3VBnjh+WlLhlcj8Ip+NMVNZclv13ATMIs2GOOTsDXQoX6hy+o
tczBwtnqYAfq0L9l7n2shuA6VPIEEfDDJ+5oGwmtuUVF9YGSIVwv5uO6yv7kr/0Pl7aJSYR/YAIa
2u92VV93Y0PzHfdYOdnahn29sg0Rv1doFKNUaTeq1JytX2buA8Rnhl6uv2sUSsm4dHyCxx1cLYGJ
QngaPlthqQ+AuFmgzOKLWOpHerB7TbHXreCKgsbGhMyNPqKkUrdlXKh/mL5b//+OhG8dQI6KMdNR
MeD++3NaGGGD6JSZSNIl0vZqbBR70Tv+adkgfXtr7Npi7NqXmwzFxpV5UYVdlXPa1BtXiKM+OAK1
ecm4p3iac8irl8nI/Atj/OGVhNODgb3vznx/eE3xZkTGSzU9xg0AosUOYfQAC2trmh4aPybSPVBO
sZrHPPzbb1ZZmFceiuU5wkjVGj7x4p1OQC+mYMtjDeau4yhVPzFEgBmfP9CV8zGbybc9U5dfpUAQ
j8kanKjC55+lJ3YKUUfG43IQDY62McOgYgbEa8vG56kw6fj3VRFgFU/MjV+a+Wb5jCwbraFc7wlz
oxl/GPow/JMB5zdPFU9GzG8EziAWnt3bv4+pYsUf1U6xipPszAxylkA16mge3qD6hhjqr01LvltM
A5rFrUvdxkSmU27JvKHhFG5q7eVPt/T/9wEEWQwK3zTAi2Oz+E2m0SVJgE0gr06sqHXEm361Ig0g
u7cTAvpI1s6NIWS8kTV5jqEdWzROFNn94TH2W1DB7BDhr8OPYGA3I2zN/E0diFsprGgqlKdIMVFW
hJX+o8mm0NwSbuasfEWpt6Mvn0M/8B+KsRhe6X2hX/PTZyKo5TP1H0SmP+ZC/U6upLZjjoxo0QEg
ADZ78Yb84+6U0eXLi0kbT12Q9GurVMybbX6TXZU8mrWd7Cuy3/ZR79brGCTINjYb+45y3L4PZEjP
I1HtYIygPGaACkvA7imclJouljLsdcVVD4pBoZzAStxkYLkvlU7bS5m7vCM5yRKpceT1/7enmOVf
5/7e42tmF6D+p4t1/nv/47Y8/+Ik3rmwrFUysXDD//v+EVfMO2kndac4M60VWhr30M4Qvb4M5bN0
ggdufYLahibLDlmnuS9iRfxSjCEiwS/VGcIzx1b904Xyu5eIn8yGd41cklEBde7vOtKJ6G1ttMfm
pNcVDQMTjAWJqJEnclE/1AMGiU4BKZpoJlkH5bWDYf/cEzyyDwY5rBcfYzQWK+Yk1XOI48stsWrP
ppM0qqbX3n5LwyK/LJuE5d6Fsm44aO50+u28qle9V9iaPDFl2CYYTh800cKTSch5UGj3eKXdFLtF
SYM6w9nQnB5WU8psEyZAU+TGxSzdXVkjcnPHcGvrsr0Z3dDcjKDZEuruPGlK8Kla/nRT6PE94ovd
tVOuPhVkmT+RWLzqDLCWeZ63W2UygouNXuVsNazBoI+vapN1oDqNxCHhYjwCs7xlkypOy8b1qSp6
Q3w68PESPtzuu/StfKeYuU47Q+Ze0FvKo93YLC0H1ox6lipnq7eCdVJX0ddBqGs8lwcGcK+s4MWu
yoR/TxtG3LmussTRtcek9tXH8id5Qj7KiPFgzRP3FjbR2S5BdOGMOBhWjkW0ZYzG0irjVthHX5rB
UzRNwV6g0g2cR8FprzP0jI5T3eg7+K/WGTCXdZ7yCCwkOb/jqJz/aik6Pq3EIyL5klaSiD/IbD+T
eiV/oK16GKjm/mAzt34zVc5XI8hKE1exreJxs3+rh+sAetbIEvhkxNaHLir3YaLFdOyVbCUIg3Jq
sbWEoj2BM9eeUIxItClDDv6Pc02lRfu2yswVLnHtqdeMfd9b+rnv3GA92PSjl2rjF65krjsIlt/V
WaOedWSuq1BlFGX1fBdNa63vSSBQwoaBh55peGi5msgotVMmHqbyDAA3O7suGjs8OCtraNUbABQk
sAkjD1Kc2peQkAUfL+1asyuTNo76pZvtrUbPYBN/2Fapy2kr7BoF+VDSWHXG+tVppH6oE0usuI3o
Gy3NpnU+WcU5knbWeOW8W5bcv1iOWkyWOOyVpFj99yfYf/D4LsHSLEhm4ivi8n/fq6Y6t+wcg8Zp
+fT3cbY2EDlclhuC06vBETwGnpPJpXel4X91RJOci8KwT02FgsJuCRin4l1z/0+P0gAGAKrh3Sdz
cB3ZIWqcrp5pEDhNZ6cPeqHDYBYUJF0feoGd2rs2dLtNUwbbepjSH6FUnyhfwTX0pO1MsTHeJBqR
Dc6ALRGr6N6JvlEflCoQ+//+l+Am/Vs57epcg0stzR+CqKXfy2kzymITGhSrMljwOzPoaND4Rf3h
a1qwtnOgRi0xxq+2IHNpPi9Bpe3Hqgu3uWJTYEuMoRX8TEwxxIulsoJkhQBcaabykw/wRrW68U0S
x7fv0yjcAY7XPwZoWfPrGCVYoktkYQrEt2cz0W64PKvPSumGldJI9dwhflOy6ppykV0tHtzE6wZI
CoAbXpcXIsDsiIm1TF+PYxSsl1dgWX/v0dag0poWwdgFk4D/KDqnPBRGbsH0LJTH5VxX6u+TzSJS
KVz/MWrd5qi4IxegZpE5nk+kFk/FWh1ScRpmYzAGuXrtxIXBaJnD3lfUXd/lLWwNDiUBiOcSvAd6
aBeLzVB2W9BVyC2EWW70oU/vy6apQf+6dKTWy6Fw7fQ+GVXJ3EPNV4405TYIjGGL5CF+NDLd9brW
eXT6Wr8WGeQx2jPaVz1RbyLXtbthyA23zvjuuFO5HyGmecvhr3NZqh37uPxUCts/ihKZr8YQ9lja
2FChOOYP0QzRiQNpPdcagxWeQQqmUoTZi5xTG6JuC39P936pOzP9muuF/RLwaDSV4gdMbaLDJ6Cy
lY4TdBWB+z36pngv9Ux/lWVbbfKq+uKr7XgytD58mBggriBlqmBIRxScVslTxE3y07LBLBPRyVG+
6BVBzWXumA/aVDmHvjSTXTnY+lWa7Um2DQOAKM7Gi0LI0S6Y9yRZfl6ij86b1q5kb4LsdTrzKYk7
7YNJdrYijLtaD0zmd4tSIqdXf7GqItrh9mC0OwOtFDJdrsueBYiIxa/nqG2LEUZ+IVDJ9ZCSu6/T
vDfkwV97y7lAgN0dsCb6zON7VzYvRh13QIFS/cFJWXnnceRu6Ykn92oWHzP7mDUYyVa1C3Nnp7Hz
gTc1MI3xS5t2rI+axzKqwY67Wb0ygjH71luqhxtAeohRsyN92PpuDUV4snz9o5rF7W6bftOcmBH8
mEB7hS15cUWpekYU5S8td1G/Kvv5/XrvrfQbFMaO9gbu6omB1rvTEQnujMiTQrSHKwUP+n15/s6Y
T4U+70NIEsQ2qJps1zOHB02TfYliN1rFuOOewtoVG19aDKJKXDJxPRr7NjV92s+sulSlyRE2Jfll
nMDeemMaZyvpJ8WlTyJ1rcSIjMZlzyxqrqMgOqZ25l8Nbstc+Th3rKm2j5oajGdn3kvaZOXzATkX
GuIXcBJUGixVF9eOplMD52aRbqux0E4hvFYGgzxGVcXC2wfisuhzqLt4+1e+aWe7XDNXXR5NL9wy
GGqk9Ip6Ja/e9Yk/TpjZzb4WXXeYohQji2L3K5A20X5ZIwJPFtcUpgGF2V/LRrcm/Vs0ICpC2xk8
O9PKndGUKc58ZWLw2T8jcy+vvsAPO0In3VUgJwCHzI4SS4MKOEi5M8HDHFk8u0ctdtBLRLkNXyhw
wy1EHyYn7mgiYxAKAIGYFSi1g6ab5S/o3AKRQ+E0z/idy+C0ylUg6gyylD93bmGAtKApRNnwamPI
pM6ZNl0xIzPTtF/Zsh9ukcO1DC7JOCxuFN8dQRFU4W4xqGjON8sNNiIAEhhMRfcW+tk3cu3bB5Z/
MNJl6XipiPS76Md+XZi5s4nnw1Ya2h0jUsB8O0I3NFnauRFJeJJRfuqBZG2SVHtA2T0+Jj1aFTVK
aSzNYIJIMI3kQtnaw/BLiskgkNG71M1tVtjmyp59eZj5arAFoNx0Rv9pvbaKcbwWjhyvy15jOOwF
ksitsFkFoSyfDeQmW23AQeW2U/lcGVNAPFlMBTS/WqeVtrZ6HnRlV62ZXxkvPRjZx/momnFvmKcw
umf4DezBlVgB1fKropcHqKP52xhjA6vr8VWbuoOG53M/2vgYjVk9F+rlYzSot5C/+zE0DXFsp8A6
KkqXS08P4wxXvqhWqur369jQ853v6M3KNbp6YzLYvvjNOK3iLhM8PTi0dRaHGVxhoxPEm1nzzNgP
KoAraoYofDmpoEE95/5rjNdjlzN5PofzXpxhgVj2lnMAP1oKtZxBMQFpr9JImCJhCDsth53h/Mzh
nV8ztT0hnRrWKWLm0aOjme5UHGueb+jpi4Fzy3Qx7C5HpbB/DmS0X6K6s9bkPrjrUNYEUeS2vnYz
CcmqK8pLQDlw4e7jt+tS57LWoxCrMB3XLoru1YQwDSGifVR1FjGJY/vcg/WXJpP6114xXxBgacuO
mdbPpKQ8mtzLbzW3orWt+yCs2+gzzpKQDJAuvC17QzXdotpdJZ0u9gxpsoccgiw25phmSigzsutq
ApJw1OsrPw5MBEk66mBrTN8FXdb1qA7iECZAHpZNy/u9QbMGw/GkR3S73dQOTlT6wWlMuMjxnZqN
aQeraBi6o9RZcsxKiXoWQySgKazGDAlphrJoJ+64UdOsOOi6CN6JOvOqUKRfKibz29QutJ1aTPJK
g+s9GHp9ZVV2e1iuTrjs+qqBSEBWjHhiUr3CLzy+x5MiDvQeHU8m+U8R5w1DvTR4aVwt3EpS2zZi
8N1z0KfvjAt4+s3+nmCRnPcIM5ZDAgYBEAxDsm3aGyNJ/c2Nu/bkZ84saarh/MLnLCP9o69D9Wda
brRumCG5mv2IHau8TYnPorFWE8eL/bq50A9oL8teaQydxzC9RIevNxeC3Xzur6nFk9MEc27vq2RO
lavGm9MM5XNn1JvC7ow3Mk9zPKEM633jBuPQh6dmiJ05Gbcg+7R8t31j9SgOOnaMdT+3w5GmUqNM
OH3S3LwwT9bOvgMUFU2Du2UGRKtbD95YRvsA6sKfqEzCfSmEeimI+P5VHSyFgQqdlQwa9zKgeFnF
tKqfgoE+fyDQSSW45vdhV5PDDrDo6NgVRURNC57HuE7z3EKcA905BXf0QA3bPDqxZR6F40eeNiOT
earwpIp4x7o0627GdCmsTGxSy6Z3H8hvY5XKT0zT4AYd5g5Go6qHMgugDEhugfMGE1p3ZoixzbV2
rRpO9qxFeLVsXav2RpD3T1lNTUva8fjNAUFd9ugTmvEazZuwlkCK8lGbbeVzr6Zwr6Y7fvpq8F3z
58Yv7/UxGMzmWvAIDBWAEA3rk7uWmqupTKL0wciDewV1dTS0+rZshBUQnOL0TPTqujz8fc7p85De
MVSq5Zwal5OLkRb3rj+m2wkFsDfZg3xM61l1Ipp1O7nysZ43ZD34OzFhylX0SUlgxI7xyiTgZr/8
F1VV5I9GRH6cLZzVHNm3TuOKJ71df+pTjsUHasE5RVmMo03QYsjzHc777qlJE8Mri6V3ZbdolNrs
qNUdJCD3tIwSqUfdoxPrDaP66DKI0D9aqe/vjQTrNvMIIh4jpCyKAc6WxcSr0udAxrvp0y+LYK27
tXEu4cmziqlSr/VHg9LP1TeIw/e885Tc+RhvClMOHohX7VR2tVF6amm+1E5QHYgbozxyomgvW0d7
0AN9PE0la0a7U46oU2MgxINcl4nlw/wU+WMVx99NkcFI6gFNIhJsTp3jx1uzbZuXMsp/pFGd/sA9
suYizc4pGvkdGUFTXHwRJevUAHPBtpsP+ZU9FJDZe6B14aHAuY1YjfP0drdBz3QN7kZXTT0zKG4+
UC52dpL7bzSSU4BP8V52GN6sGGCRi40bYbqyxQcLigBuwdkfpvsQjMX+F3hUK7VzNJqvUTPxoVTl
qbdK/5H04XTH/yXZ9IFvPooRmVgWFqScUp/c4rJZ+0Wik1srt8Y8RM793Hrws/HJNor8dUjxxqru
z1Dv/5oZF0Wqbe2aD1Y8n8Oxpa4LGpybQpfhEacMvcusr54rqdi30O4Z0iN6BybQnQM1mc5SmWB+
KZAMfe4BW/p3ideKsXpQFOZpYI0Heq+lc1BSJvoLe3fZNEb3rsL7xUQjRgAkZXdQ8vTG89R5mafk
ux6n3l7r2nIV47r14lme7YBDIsmiw3dGIBhqiyrgolfCK+oMF5lYnKVe7orqtMgwupachSyhbzH7
hnWCk3e2OcWrAmbMKQpZKku/kZ9YKrbIqMVZTdRwM8WExxpZZq+C1IEJ4RtMUkxxHOOGCcqyWzhU
KRPw+53QW2hfanKRZN95Rpsmr5k9lSf0ZO6vw9YnLEUYFWOr+dWwzFeUuTTZhrI8axqMEsxX7WYw
nfE1JdUY/03xQ7HsjaaM6Scw1x9mM56DYoRs4TZildppybhxFDg3ygTwuP4cJOHwjHa26VFJLhsz
bTzXmNwHeDD+rUhznxlI7rVm3W4rI62xudvxqRN9C54hafiKSK4bIjpe6UiDm3QQPnFnXwnLrPCV
jhZ0r/8lvhQ+2AmjkSdVzIkzJWS2WmlOPd6ZUz7k7Wk5/LWRsmZJGn3zAeev6naw90srH+VXeUqd
KfVqVeFt81sXBvvUXJdXs0QbtskYiHXV59XDkNfvBYyalY0i8Su+vz2wv/FNhClOEz009xixugfW
l6GHut4mgTlyZp29fbUDVezbfDhmFm0ZZ9i5isADp0UhbxdQG7fX86NlRjy8RLJGFtufSQ35gqfT
QJ7da4+lNXzXG6c7Ba2JKshIkws6n7shu+dJDg8yHV5iv3Dvk1nyFHNE6ukyTz6GmtmcUVHwj02e
eiU3Hi8RjY7lKEQ/CBf55qTTQUTJjxyc62tjKxPuPmvcO05rvLpWrXrSwXC+vJr59s7V90imLM/l
IbgbKxHZHqh08ZCk9sacGvccEw2202rL8NpQHW5q0nnEhLrXLlOG23LK0PWS2OrR2rYJbZQ8wGRk
hnm8T6Q1IGyhjp96uHr2oAzraezGhybCrDPjH9LZMPJrE0KZZOnuycADkVT+YJLwGunF9GRi66DG
0IeN2xHjkcR9cWJYd3SyRv9UM6JwB3/Kn22hVHTI+vCajY08YO8PDk2Ga6IBv39wlDZjoWbER+zp
++XIyF3oNRgveMJphbvmzmr0nkPf6IJ0OlXVqxTYxJS6YaUm8n5j9kQ/t5b7EYs43LBuSs+dH9fX
stCfjC68MjPvr9RMw6+95RB4BXQ1+1JLv7+CF12VGjEF+DJw18IlW0EnVu6sNZS7NMNqbZK4t/37
XN723wmiUI7LqXaOVTLtQ6Oku2FU4LTMy/24S+O1AuoYS6qjHvmLkQQ0w02EmqYrVcLWKrK+3jkO
ZlPMB+ZBL427VAnl0Ypy3HegyJ/heHx1C9X/2gSsUv2az6FU4SvKzF33UWesLSe6hE0g72XSD68m
opqqza/g0O76bKUR/TQCxZt1eSFAdSItJZVOZgKtkQX6DZo2eUFbDIRH/W6LuvfwcjbvhOhgH00i
E5eyi+CMtcq1aYboWjalsjEMkM/Lub9fCBUnvEpo6sei0k+DxYJHOvKV+aSzRgou7sueEjjrFGnl
SnGb7GXoFW1Hw1hdhz6HWuyPYMfzFlOl9E+Sif266HS6wrOPv1dafHvj1B7Hsn/Uh3zYjX3PZ3/e
LL9cUEfqqqRZ0CXfi3zI1iCoyGPoZu9gU1QBBQYnLWQZKHdJMRvbH2R9obm1hUjuqvbJhMh+4M1J
70nbJvfCd+jjhOQ+5IRPhOrmH4jiVFIjjgzx0CS4K4zSlr1lamucXeKbeU4pOaG2obod0U5AFNZD
BEZa+5nAeEwt6l3w09u8jr6H/Zhc4nmz7JlqnlwaYR+YjCv3qkLOOSh6d2VRPjwz4d4a58XKtegS
giFfZaPtHFwtaW+Csuam9X7EKKXZpFPTPEm9+jopboppKDhkmTFty0RBAt70wU4PQmtvJu13xXAg
ahDncbCbMXjSVQbZ2tD2L6oYIqbqcw+5eG+LOkXCqtHczpz2g/nuT3hX6q0N3OxWZfk5JBwVWIra
3MZ5k4ria+aEyBVYtDgNI4S8DNIz+FCWXEVgP4chbSlbCZQfa8TD/g8xCelxGYhnhapoU7l9trM7
5vsMjjHoVBKnnZn2xwbt2j8OW5Q8/G8wjnEBO9wFXPPoTqp5VExEqQJDJx4U+e4YctuWdvecZm7+
QI7lGR7U2h/tb67mt/tspnbZ6lBuWqdlndrbEyhINrIYp1NsUL5hLvI3Q66q/EAhtpK4fhAzd86w
JLe+wkhf28Eif6EwlVtcpfHBHvqSfgSHoaGbe6kzB9JmNGjfwt00E0RNuPaTRz8pnYtR9odJyQmw
QQN4sidb8yxVC190oy+umUjelhd9lG13fyo3TZUQCQHa7iDQ/iPbLOrvVmKvakQdL1WVfI9LeV6s
SrVfaDdTyc/CqULyWtNol1kWLfWZI2HaIe49veRZkqbaPSiTFeMM+SwmeqiUbg6dp0QcmSzXqxFq
8hOOf2TxES2QqilK0LqNu1dc96WvrPjaTElyrebNcjilluXRmr4iCFdPbt4pOwy8wZX7DndSQB03
O8sFPR6RrpF/pLQstlmdND/KwEeYDlfv2YTpsEF62VKlQaLWOg1dA+LnuIKs1ln6S9eL93FwyY0J
NXMvJqBUbi/ls5M7X8PI3g0U0BUSqLFbTUpJxzSqG6rDpv/QR/xskVSjK+mAvhe3fX3P/aconlE6
FkZ5R3Oiu6LZ7+iKVbDcuJbdPswphLtNEq2X936hDFoTKAY+E4g+cifw5KVXW3Aw40maCv/uT+Ny
/L///sfruVU/WW1tQ8qKgC68KiEdfsFbt2sXn0isfa/qXj8b0Ievg6O8AycLmBm0xYuW18G2x8Jz
yCKU2y6YKqfyr/qcpKWGcbAbDQJCagRXqyZkhhMOI14bEoKSU2KN2zAv9tooo0fEHPK1mt6qdnKe
mZFMzzqz/eWsbtwtwwpzj3xE6wC6vjqhR1Y3DKiL9yjZOJZ03kViFFsHzK/fdNz582xeEtJEGKKM
j7MuVZMwx/ksoA//GMeRv0EFrXm10WbPxjQNJ9JYCw8CSIa7tTvokTGsJG8dbgKMukmdPPlJFT/p
g4Wtu0/7Ddqsmk5thWN90pvzssmIdvq1F2cMVRnK0BN24Z5Gzl3HkP+19NtHzZ3jAKKSsTFO261e
kvoTQYJ0nUR+pdNEN0lYxqWh1JiGoN+gjTQgjTb2Lmmzcr3o+iKBZHYw+KMsr1bhlN77ZtouL9Yk
wHhxU/LgzKyAksHNnH3Yd/teasq5rHfMrftLHGj7SbiYh3o8WPNGGgWdq5JpoQ9dhWnqVyQhJREH
YbIm9JnwjHYg0VV19mVjVI9MrTGjS1d8ay2AnqM/fNDrjjYxTNmt2scM8vToEnOnemEpvokMZWV2
GV1GFjtd7vh38AL+3ZqUbD8Y5J4s5yqj+V65QbvyM2nzpTW+kaGo/J1RY/Imsorxd/7GiMCkn49S
dDmky2OsokivjwCs5F0L48NQuQ6EVJiJhV38tReUez/L2qNuqt8W4UMAP3of4UtdDbY6eTJK9XMY
2i4yEusSpcI664NtrmvMkiuj6azzcm7Zc1tdWVV8glcMFU0YymyWPTlraZe9Fu3qFhnIh9IGFdFX
OYu6UjCCiJtiXaZoMrMemDIgzvxBI1Zgz8JOHpCFTPg3SGZUpJW8WlkKDJnnJ/2BZxAt7s9iSJ4t
LkWvMYkvAnlgQG5UbN7PBgqrolFlWXH2jJai8HSevvs8DlFfikG99x26JE1Jbi4i47vU1OQGNd3z
Zabec6OgcRf0JTR3CHMF9eIVRGV2M5gFw2xzxy9/v5BFpUai1oOahG/+FMpbOhaO49mkdHooI8go
Sfvac2TQvGhZiLJeOAwa50MGnNPOJ4xmvbw6RIO5H2Iad3E31S9TrgRH6JwBkePGdpxB3JCWXL4P
e4NDLCz90tNyatmQwh2eYLfc/v7S5XymV8NaQ5BBJB//JUxNEBOhFe1EYltYGO0GlnNRvOl5K1a6
qxeEO+jFW9zb96BXqw3Z1nQ06ii9h2R5XJssXfczARNAlpHcQdXOT9MS9u6Oqj1FH6ADlRcUCZu6
LMaVk1fTw7KJu2B6YOYiSPWBhec/db41bYkOU76ALClK/YssSIfW+ibZM8/M3xtk9ZAYUWrEHRe9
0UUbtYVZ4ExOtpubUdVsqhdklB3nNtESvxVqpXUaKwdA9qjWO3sEK2ylXDcREFBuLUm0klNuPDsY
9dZ6CtwGKb4OdZbokjToMnB6afuYpnyZHpBI7eNl/Jv3AiBZWzlDjzST4ODBr2Eb5Ga9qyfbfApw
+FEG1+0lcytjY5cdRUsu6EPXCJG2/10n4f6GdHZJAbBNVGRkCfJ5Mhb8/T9kfR3LPGCmoYCUEJpr
i87NYhtTchwz4PcyhO2pfOvWpPZRXUPMRbiJBMZtFXgRgHVziCi52n+UUzHuXUXG24LIkAOZMhRI
rLzPdAxbCjL2knQkB8sMGxZOnFOrzmh+fU02t4LiXo3XTRwbJ8Ygz6mtNLfQb5nHd9QyQfFmmSNJ
HvA+vNDR07VA9n2qM1VB3jQnsYWN8wZF+i4LmNIYXNzHJrWOy2kfLQVJByB37AkchN+PGhIALppK
tQZ6Z5F/DaNWgWCeBp/BAOtisPoXP9W+8lYaJz03+Zm0Tim9v48VlHbI6Q2grW17RTraXs0ZChIb
CPAShCW7v19wChuNWCslWazFYzm46c+kClZFk4fR/xB2XktyKtsW/SIicIl5Le9N+9YLIdPCe0jM
198B2udq794njl6IAqpbpWpIMteac8xFJEyKmFX1E+/mXe/clZH1NG8YGyI/eaOZrT9MRU00Xh5X
/HQ84Xjy/8dbH4hJlchf75fCM1b/+xIhNOaztEsVuo4e3DIn/LdrWJOe928XCYlQQVJkcqTb88pz
XQMkmmpXKyhf4zFQ9tKz1evv4632JQ7z/lioAbWJmpaEZxiM/6H5ayPCPl70qplvszJVhsV8Zn5j
Ew4Un/zmITA8ex+aPmzmeX6XOikNGudcAEz/FnrTSralK6qmdn9o8FOu0z7q36uq5qEKISxMQGh0
eCHXDpOjRSUAQjN6mjTzBvE0SCPZAsizV13t8PCWzgd4cu3JHpaloqZP5bSj6u6TSj6sxxLs94/y
dE226Nxs2qaKmKofxqFMgATPu2WRxtcyym/zP2O4OiRi18C4yUM9y3vvo1WML1g9zZeYUDJ6Ycpr
wXrm2kLHWKha7ByiqsQO7qJ6ndPfyZRTT3NDR8dDwhI52xsUDx146YnNUg5T8a8XHHF07Jy66rf7
LqHVMojkFXioQZ4XCnNTH32Dh3FDs72z0x1AGIi78/k4Evm++8+77endxDF5Gy8o5SqVdbEtpWrs
k6b2bywYuqUqdWVFMbMiRz5OL7nVH11n1B9in0s1CGoc/nZdbubd+UQZfreqrrzPRyitKdsBq9Ny
3m0YMB+kK7+WKYEHfa+RMk0A+3USKf21GV2A7pV3/HSc6e8rK8ph//s4ilY6ibl4hY2RoZsvFLAo
PnecH/6AJRd/xVKGS67TSWzTsuRakIpD8+kjbLPgZkSxCc46v8yafXrDxjZlSrAZJiJQaw9/e1ca
QlNC8gY9Vpcw4H10FUXZH7yI9i/RfvplLPSN0lVDsBjGL9lomj81t3qQg/scE2yyZ3JHmbhDJJSo
FmZytA6ngOkdOd1+mJzqLF4ZTOsWQTSm3+u2Pru0wl9Y9UOe0hDdhXTkH+Z3WLm79HP7FUSP/zCG
YOntekrqVlprE9cqbaxeKZ4xHEYAhe16k5NMuQOksslT3/7pF0QuJt2vF/9/ZH4xv8fTqo9o3FFe
Cep1f2glVYhmqkAm41gvs9ilTmXlOjLbgH6AX+VH29XdL6yuLQb2IX6qZFesVRHulTEstg0Cruew
TWHTKmF1/L2bg8c8JiX9LjBm7XrIWF+oZFAeS9P1Hl20t5umZr6H2M579ClqIKCR54xi1lFQTDl6
ke4S8ZyGJ3SC/Z65AL1GI/yCp0c8xQY5GUGlcIcF1pOXx82OwOxxqQz+WypA1iSIrh7AHSQX1WoO
RifkLVLcs4oil2gyWTwkRAKBNUf2joEkxU3H7nyilv05QDV51no/u6qa3Bh8KU+tYBWUUg08zrte
PzTUujKI2bJPNmrrSFoWMjUvjJmHFizAQ4gctylIAqoLFTAjsNZTk6BWqGTZbeosPGd1BtSmGb/S
012qDZeklyblNo7l4dfvg6nKoMizfGkZwDmRy6ZbIu/1g6qYxdlzcnoEXtY9R5lNNwcS4EdN8E8b
1T/5Q/2IRZJeerKvlo6T3cchrAnyIznPGGAdjdArKRqiSpa5SwmaieBT0qMdm44budfu3Zwbqdbi
fVOVA2oaBGoZwMhh1YIrXyKawdoSgA9fOEolzr1dH8mwCCYhtjjPh+ZXWfFadyhGww7NnR5L4w1v
fEjzrbW/KmryEEIi/BChtqkcD7aXV57buM13LAmYiw9hdOx7yBvzK4zeEX5dNo0PKsuI4VT2tMlC
JzvjwazvtSH6G92ThfBP9OcQhE/KamEGzg111BcmABL2FOFYzQAjMKJptAxKu/iutst5eVb4rKdE
LL19P8epKj5MATkU4VEv/fQlreU6803zvSsUe1MYTbeFqWW+I9ZcDKpXvZJHVdBEJxTUdSd1kOeK
a5kG30Il3kYdORl65tZ4uHP73JByei7rZE/RKD1j386XnZG1b6VsPkQX2d8tWW5tFRwJf59dY2go
fAnFPjleH36TplEsGBGsF7XDn5e2QfpgBTq4Ihe9yzBazY6ZDbD8pN3PEh6AWoeqc/37XGFy4uHX
ntRQlodMRU+zdi4SEEJTSs3reTeMqo+iSSEQjpV1zyv5FNsabAPd6jcRpqntzDaw6/iMmTJ9dGQf
XseMxr/b+HSlw/5HXr0OsZb8zKXFo0AXL0x+sD5pxGsMRpoflFKlteWQAVIhomCB2IhjFDWgktI8
qLaDQnEXV/gmouj7OORd+ViHfrjEYhnu52MoopyjCOyPcIzorkMPeIddNJzm90K0l5jMYyph04/O
PxDE+WqIfP1mmdLfwt73Nqm1jOqGLOEhGnAjUWBEUvejRWmPBmO6d1RXeTQK1VmpaWRfM0+Nt25f
pqda57vBU3Fwsio4j2Rvbb2EpOumb/dqKQtK/sgclUjW98g37jhJHlhSOiCn8bmT1RVfMECW2wIR
7Xp2tpOuA9aFuKL9vDtb3j3Rt4x6P8piY2lh+C7G72PSGl+oA1Ybu23GnRvVjAejkiFtEWeTavBH
Y5enOC6y9zivylWOmGEZWs0wRdVO0282tkfEsu7E1Z76YntDgv84wE3YdgH1JhG4MWE1afLrlZ4j
zhpz0aKISY1LrnX2sqMO8k1AVcU/kfvp2aCHePi1tuWvL3YybEnVos+eNfE3XXiHOKrx9Gv5Dqn6
pHQtzHtOT/OLU7CG7liuPNU2kdvF+N2ld7StXVk+NOXECHxNdLt8mA9IGvx7vSHdIJuOzScUb6yI
BRqd7bwby6x60DvIV9TUb7a7oafsvFnOyegb/a2n5L63keivC1mZ7xQTHjQtDh7hIbfnooVyoqN2
vJk8T1E7It7C3trj6w2L134Ib4h6izt5Be6TR386IdHgkJp8A5Y6WieIkqd0ijSJp43ixN1ek69z
GXLeoBzZoN/JJ7JRwvPoHtV5su7JLiSY7j/HvILrw0FVGraxCQMuTRHHoLioqtJ9ph35PTfs9qOL
uiXP2paVjJEvR6MP70ELRrpB+L12MN7+inPyqH0RMsC96cIBOhJczZyR7EbwECp3W+zgIa+idiWb
kMl54pWHtrNCwOUqnDE/8i4N1cNVF5TWS+qYP2qnkD+NtxQ90k8/FV9JBi5ePYZM9EFBeTUjTeyc
pOY2rF0fv7QqH3s/xgHU0hCfw2thyclHc1gWlh8+zjvqpFZJrfItj8ZoPcZZduunTRm06rVXNvOR
YoRxOjW69Y66GvBig76GO55cEcQbDRnPIwZ4hTFDRF8NmR0pySCtHhx1mdeD/6MMkp+Fxz9rDJq1
oyxfPccCVVPZ6f123s1LmPK5i6LZM7TqGQeLs+mBPawltKvnYgoyC5sUxcZ01ul1Z2t0kgFAyap9
lLrJvgpM/cyC0FyXSeo/UpHLlzx803fIVK8iDJGAJ4W1yplQMpznJU9yp2NKD+VydDXlJUKyOqum
G7NmhU18w0M7wgzXMp2SbOieDM+ffNLSdE5y2iThoKy4rwtyznDdOUh5pnuO6RvtgLMSi2e31OOz
g0hr4dmdeFH12NuVgd6s1CHFWeWGxAEgSV7g5+qvEnHNFUKYigUaSffvE6kPxtpSRnUxa72T3vrX
T/w+AXu8u0a68ddP1B5cXrWkpZrTooHx02hrlgfdMpHCv/bSpIRiocE+ImjZ90XsX4Whe5gIpErB
0DagTsPOHEOP58bQjztpWeoqCZntoEnbaaVTnTw7qU/zq3kTdbBG5BVwzbB1MptOIuGT2bIah/Jq
ZEyKyDW/IfSxV4BjwnWqk/U3bwhN+M+r2GIZEI/jWmsN8VLjsqn8V+HyoLDN/IKfQr/GVTgcXI17
phAaVA+A/ZbQvYtHPkOCof6sTXNSmjrjsiHXZ+9ME9YuEsEmHqW9nncRrJd7wpzb5fxmzdNUDL5l
tbXrMNy2VgxZqrNLQdIJin/FhhFgdKPZrYRDBY1IIEwTE+163uQKQR9BL1F2gMKeD6V+655TVJRN
ryWLgFTtDT2HbJHVpljrRuQcpe52LDmDiu18IDdH0F10yMkHt24aFDpa6gNsHbkQqPZ3JmCBI5gY
DFhi+KlAWjK1pHxzp4VNaQ7WlXiJfkdJOt/HTOi2RdeCwm69U93Ef20oHgNX63Dr/f9xp4GcXKpD
sffeBy33PkLIugvp4iy1sBGt5tUy6lNrTd1TLuYVdAFK5ChGTdnKylHOIBP8QkUvZzbi/OlV5PBQ
7FU6cIqtS+TLSOPCJv5rk0aGe4xDA5JBgj56GQAZXym5pi0jCHsYuutqpVHZeR0b87vn2vlPqOSW
DpMED0nzEkVj81aqtrPUuki9OSUJtEismkOJnBhk6LkfveCieGq2xkLXLPvcLkiXYQlymc+EppLs
kV8/2m5t79Nae57nZ+Wg4eN2RyobU+Lt7935rB10YuXC7Nz+3p3f/Ptn57PzxO/TzyoOIrBas4/p
VC0hcnd8MvKh2fm66yznXRX52Tkvsm/zXhmL+rGhz+QQd2iyFrtaIwJQx6uKVYva771T1Qzgvqpe
Exoidya1X+bjETTZtdenkhvbrd8dSocYvmloh7syx7zSF8MZo2VwbWBmrCoN/g752qzVaBZgvfPc
BXRjeRt4Ri5EErk8WHp5s5Kqg9csBuTIbr6syGm4pK2RX0a8Xcscvd5XLyjQ1lvtvTLSQ2x33snp
aVdGQZV8ycmgIkzxXI+E9XjU98+laCXMYlsuIeqIYyKqrEIzp5HPOm3G6aDlW7ssafqztIt+5Ymc
Iv7Ykx3vcoWULQrTFrH+ohTx916Lh2Xu++k2TEu8Jn6Tpot60JU9I49xT2Nfu/eIyGL5arrhcEQB
SEdl2oX6Za1jZo7MwJxm6cRpcLJiA2OsHjwqbeych6ig2TBlBtgOYjtylIyTF0i5Mau+WVmlS79I
G/cWoQ97rZco67Er6nTuwcDP9pgEN84C+aa3b0a5cC01WaF6Axnu19wDfe+s86btnlmK/EyKj8Dv
GJrsLtzPmaaeBuq2SUpj2TT2i4Z5YamGQtnPPV3Wp82S2tFrZCfKuUhldPQj92mwLOMWB46zMXUv
2+UFiagT9DdAFLBII1md2x40ko82ZI6Nm8PiwhYcbIgDYVMIAY6+cxWKHfSsI0xSnlcjT2E2+99e
KVDwfp0FaU6FOslf5k+AGPtbi/n4IILUvJEWQdhr3GZbbYoASG0FdY1VdiutjGJaLQBtoyCi3l26
ibqIzQGJDBOLLQFh9FqmXQB0i8jxsjO1livAn/wQCCAj86awS1RtlYZEdsxJH8TyUNTseJj+khF3
xspFbX1uiaFDKV2oO2XcWT3U0C7xmIFP8xkVT+KpsZGLu73hbFppJw8GcepJh85EZB6p1eTZKWfd
yE7mgFGF3O8UesnG8c3hsaY5Na0mH0Qa0kfJOuedNTl6M5n0zMGs7tgbQ8MqmzDvedflv0PwY0Zh
f94vRr3C6YXShFVfeiDWWCxmQFzVA+fulRePJWy9TAZU2VngUWfBDqCEOJ3m8CjKo0z9co11xcS1
m4/ltAb3LqvyRiM2NH9nAe5+05T2AyJs98hkV9lpEV7LIkvsl6EUJ9GZzjfWxj3UF6Nkslz0B5Gq
mMQi9ULAo7GOvhlu0l7mjcpz5tertFIbBhoktIEiiMJWzz7SxHuOf2s9vxqL6q9X87Hct987EVRQ
t0vtqaioVNFjFPs4q8cnoPisLg9hBcmyi+StUVt5m18NVXHKQcmefh/HEyEXZtuw2uARpEadv+9q
tB70f4JzMdY5hdO9378WZeFt3YJ8u1G3mm3RQnaed9s+M46KA19sLlrDKCb8VfDMDhGh8oBq4XPb
GmBpNqmSOGtXb61F1yX6r2Oy9jRqGUaNNGeKVbUS7VfeaoSxARaa88Oo43unhEsA1cohnkrQxAbC
zY4mZ8EsZE69mliY6T1tQjSD4enmHawRjvtUu1i53z36Jlef0mXFk5Hii+sMv7qA23cesQvAJEPJ
MBj1uB0miobuH4sQYd0Yd2cq6u5tTDxTWWRTuUiMt9ZDZG174YYllbWrc36T5WXlOov9+OikRvY3
vYZY5pqS370pITKjArASFZqoDhQCvWLoASNemw1pDdVpsBsQfbnr3b1auTu1R4k4CF9GZ6zWce8N
u1hk4KAlySeOZZ5n3ZQ/fvXde9U4xpfaDx1WhrAs0EHkD0gbF7bpYudXzPuvjaY3+4nWQwf3P8dk
wjqqMvIEvXwpfr0vchUiIpimbOZjoWETHmLxbEHyDUtqboKXat4467kL7gJzXJlk6G3wg1aLqGga
PANBstcqM9kqvT0++3b77Ht6910Jky+KkdpPCeyZbehU2k5LQLcjjEiWvS67VdfaBuEQvf/M/alu
0L42pIViofGKlBiKJnhyeZacAcB2V6cVRc5D+IJIw8I5lCtHu1bbJ2bFJyR8yjs4pWENWDjd+7hD
9sr0d5dqq6/Nus52M6kJ/8ShaAx9WSbI2GgbvSSDGR7q2DOvMh/Na1QPziqzuE0pcQerYaydDf0d
1qAMNOsSws616DGX+ImhbmtTQZxjRSwru6XsVYpmZLwl9NWq711co2OyI/9qOIC3+g7QHDMaVsCm
+muXlqN1ApP7lpQZkmWKdW9+GL9KjaKW37vu2cqVWl2NIsb6mmklwWIcrFHtbQsAvExMMrENs3Za
HRYGFjVLrjJT3bHi9tcKwNd71pb+Ouyq/o4mYe8ZpMlVVu2SQ2S+2oWMLvOe14Z4aOnXb6xAa16T
GFoAbmLGzBitpG85H2ahPTpqxr1Iu3IT03esTFbqqgVMqGqSbW7nyasdoqSqlchkWGB3zGsiGSzV
XstET1h7U/AGal7Xjm1gixqq1zB5Uid+e03bb1UW2nhsyNW4g1KsF5ixgm+jjL5CWpvaeyh2S9Py
VpmLkLU0QzilKU9dZhiBqrq7Ro6E1Cnm8JSHxr32TIgbYGHm4cp0qKI3rexPlefKZSaKBncSDPbS
+Fp06LizwG2PXWSOt0Ri0oZhPnzzUc3ZFBFesjoft60dpDvdAnWJqL7Hz2LtQDIPX8RQxusgJmSA
oJNJyRfcKpclas5/NMxwtq7tqNsNptqR9AVQCZaJZqXlthHFz3lv3qBLzc+/d8d+4Q2lv4tMSWyb
7wDZj4W0rwjqq2Xqd/Um0i37Oh+bNx4SadM3UOVMx0f3VEQPwJOAwlJK0qgMvUSxoMuYNuD9p93Q
pFFpKwdTEXROxq6A3q637crvKKNx04z5opeU1Zxg9Hd2bT05UhMvIu6xw6Ke3hdFLl5iF0FHGTdn
s9O8fetY9TEvtKHAmZHoCzBWzRbJd39Hzr/wigr42bQBUWpSWsCThqqZxSdlkRVQ/usw5NqTEmlT
PNZmUIbwsYSmh11fx/voM6KuMa0D8YyFuu8Cahxjl8D7d0gqVSNfvEdGf+4HfleXXGUtnR0WbZ6m
0yYb6G3qEYZTkP4XOqpiZQOXWoFUz+K1R7iiE/UmTn8AbaMCc1NNy52k4LcovAE8e2yIjVST5gEf
KM5xSotuHbQUfKCs8lA72G4WEChcZ2949M1VZfT5ft4tbIU506juht6Jl2YoKSYhbaDShrYwgQaz
xHOh/W23dgN9P2tR5zfPZ+ddrGmYVI8N4dDBqu9D6+iqHaE3ZXDwMjFhZHCtNjJ/IzgpeFRbzNRJ
jQlz2kMQ6eA0bMpVhqYnZ6R3lori/3XWIO5hwwKrXM1vliKOd37pRssW6O+tGbP6JlQPIQ8LubUD
5pFgHUaVk6o4h/lshKzXxUyGtVcklLpjM6PE5Pqo7ryxfjDtKiWx2msP864L+RqTaL8cJkfeEOf1
AyiQYosLzlyGkXWvANpcUIwEVx6rb7gJEnSLMMzzpOLKCjV0sOaIsbWFWTufrXPAE3WF7R+pC5WW
OgpXZd71Z2pQ9aFw0h2xQN153jiiE/ySuD37eGnCke8bVwQ+3PkVQHBOuhybzg4NQJG4KeJn8lW/
+wkDYyChCFdpGd2aUvO2QeSkh64wEwRtg0mf37Me8ffTUY2HCKtR166oc7rBSuEzHhlj7aNX6gzt
POTgWhTGRoxD/8WQazk5D2l5R5ts6JK9z5xr1ZEIvVdj8AxDFsmlOimUiUyE1jDtzleFywjLHEW/
z8iFyuw+UD8N25m9MB+yzX7cDAOm+dbw7Uvnd/baCGWBBVErmWdPB+tpM3lq3Di/gMOwLhVAvZj5
/G7UjPBBwRCzmPt+1HFqJrmJuE3C91NP5wfiQ1Y/23XLIsD62qoK0SoTWGgO8FFz82vbRcau0uyV
7bty24/M14Z5atVqdXm0wvEpo7F+a6g0OBjODgCMBddaGH6RgnEjNkL35gaVuKQl+XDzCb/IFYB/
8Q8AZVxoWCOo8cZLCB/Bzpi0h1UW9ruEq3Qle628hA3fZl4E+qujt8/9VLVxRm5d9OffAuaSS99I
44cAP+JW4dceQMR8FR25TJ0pav5YDSi6kVbdvGmxh5xo1h1YY6cb0qmK/RA5Cs4Vp/iBcnRsZPkF
JjyLmaY8Bm4O/KJjan6kE0N0Q4ovHL2BvwjSIrjbaSoZj2Cm5F6ffMGCoy+0tpxCqEOMt06HGjD2
0y8tIRMwy5UfXUShIsqa8kGnKHxOaS66VGgT/OtZvWmxsGAA52zdBuUDRWr4KqZuHHB1uvc2iLC0
V19/ix2NSfsYlJG7UV1yB0bHDclptXczfWHeQFtRoQk12pJOogILTeVSyRW5+f0qsyiGQVDEnTRl
Uf9Sulv+cNFK+VEQfbmlRD6eSELgIdOLqd+pNMmRRjvuAHisjRyMCT5hPsqmyUkGH7XlOO22tk9G
VvVGkF+z6MbivRnV4qjTjj4NIbnA5Cj9sNO4vwU0qTuWg+990anbJFbFRutr+1366Zp7vX6JU00c
osxtVsZ0vKutrzGI0b1b+O2rMXFuQx2Toj9v1LJ/Aneh9Uvw1tq5IsPrABUT4+c010i1OF0oruJc
dTMGHdYXH/6I7NCdZ6aT02ZJWaS+sqguWIm6/k7rXONQ9Kq/gcWS4EBnJWUlZjiZfNG009m6zLsE
a2arTI8KksPVYim1Kr3YoiHTujfFRvdy+WTpylXa8Kqyph4E6obyO7bceD9nus1SvngwfRh945Mb
auYzMWHRtpI9nig0NQ+Vb9QL39W67zgW9kGpVW8mhNN178P7zHQ3uEk7iJfSBxpuMeM0Mz/+yl9C
oxFc/oESJT4T7ZBzGaqAMmpZlonu7xPnsKviMPS6sD/mSdKuk6zvL23eRjrlOcS9qktatJX2F+p0
3d82lZ+aGyfKl3ii6SnbUsZLfJfpSpvUFGkYDVS2UnfywuZXqpmILrsy/Z6bYqF5NcIn1w9YjKoh
D17C4QFcYKVztP4FdCFToCBpbv0UIEWWV3cWxljuffQ9GzKmo1eiAE8GgMHvFFsmcEo70MZqsgN1
bsDaod6/dSLdzu/AmOegDvOqG36A5DhVeNZUdYMvSQJUlQwSuOJEsE1gjivF/PQPuED9EzvV1XS0
cq6qOQIKmqV9BiAXYW3QJQvig2a12gqud3j8vYFK7NMIbkx3C2sh2NaT3GPe0HraEGzzrFoORa52
6Hem0/hLGN6gPl2mQ78MsdjVLoXvlBcrBHoUEGtOl2ZDpxTclF7rm2AQ6p9QWp9BWvyPDGEZLgpm
BizxmfxYVjx/Y9uND6inhnPhNz1C/Qo9v4mcrM+T7BIn5tfKDHSSPttJJcJKbt7QYKz/QD0U/+X7
FRZkf0BpML+ENp3/mxbR0YNGm6qqh0GwVG/lkL0q6BniQAm+mmGlrFqK8odcAcxOCQwgSm8SAUeF
hgV0VNz96VWoONFZpRu6aTw9ZtXpRiDPSMzNneQoy3z4YJgh2r5z3zRatCRkljTqh9L6haH7xaKr
fKLR60FdZoUIN7XVE445Ba2NdsnDMhy6DWiv/FK6P9UCmyhNkJywD8oZ6nhXlQ69B6U+4nXUezNt
rJoyeIQxyh86uaRN6TyVZgv/J0iDBTFIxkLvB60DfgPcI5RueorT2N4kcTKe/iD4/C9/cEtleICa
pmMDmeNs//YVk/wk1LzAtWlWtA39ooW9MjW2mUkvYn9cAN/Lt3gmqymNGOimCuZnHsAxFTz/4bP8
KzoXivjEksclhGjc+pzlEDS0tsjXjA5qH7V3Ixof6knr6tsWKlme5g8VqT9LVD7xnlqFnBaxzR9u
6fmS+jsBlPFSWMwdbRN2n06F4J+XHHaXvHbLukdnxsDV9LZY/hZsKOGIRwTHt28PUyJDQxumZ66G
bwUQay7vrRU4k3FTWUhT6s86Cp///R3xEfgA//yAhspgDmTGnmCgzsTl/9sfzEp5ZIRjK8mwM06K
ZXjHeRPY/3n1+1iv0+rOP0pnyPbRlCVCxzG9Qd9x96OD9oau+N8yRmArYRNkHr+10Z6WQ6h9a+xD
CnD5axRkwboKvP4IRbq+6fkk62uhtzEfP5ZkgL14LRo0xxi1nVt41VOQ6G9RGnarAE4Nghrw84SE
TSoYcAVk/Si3bEbS5xAYGtJjVlIZq43MDGPj6xhNa7uwLiGZ9Dun15q95UmPpAAdxlEZSFggGUV4
xy2+VcLdSrOr/AXzyJXWTFyrCjl4VT9Wiur8aAfitegrW09ohalOGXq7p+X+VR1ItkWFnz8B0Ipv
nlDAQBHsNCYif+oCeTA9HNrzoSrkl5q+b+/mk0gHvW1oNOFqPks8Y3+Jreg+n4ylcPfkSI4IW7yE
1vkYXdNV3IzpdT4QmPlfr3rifgLbk6yvVKB06LJYTRDhWZK/su0TJb3paZndOspEpyAkqSNW/zo0
nwyE91UdhXGeNbwj3dq1WQTvc7E/7lBLaCK6zHuuUpabymZ+82vXNS4xLu11kuC+SKEmHQZdMsj0
9vcmJRSZBUd0qwMnulUlzD1V1k+/D5lBGt0CFdOwXiPpLpPO3yAgG9ZxG4yL1ozMd8t2vzH2xd/J
QzhJ1TR+Is9YRo5A3eca8M4GYgnVZFwXUT5+sLi8a9z038xoYv5GrvE2SOoQQZprz15E9JWuteIB
fPKjXuIajuhrHBwf6T+jJ39Z7rlvntG8QJ5fd6WjnxwpAkzTbDAqQpbACZomSX9UazU/uyUxrS08
sznMJgm94dFoVyTXRk9zM6MTODSkXzOyzMcgKm5cypVOQnCj7CcVXy77i5dGSMyT2H4TYX6BpdZ/
GIZ3AM2tv8eKE670rod5J3rqZ5Qitjhnygfy9MhQAakZs4x4s4K+WPVdTZTwtGsn8cYlSRSRed9c
fY96z3yciGlto2tY5oStJW8eMFrhM9dyMvWtU5CCGE2sPKHIzFdh1413r2GaSS7cgLDZ0YiRCMrF
/x5/puni59EHRrJjmqrBOPQZWF0X1NqQ+3VowIhFtnpoD6Qd8dBKbWImZE9uH7CxNXt/msnOo/+n
f9pQLVwJjonXQnwemXsprDRyowHxsOdiRjU/IshNj06dDkz+f0a+1+/7tqwOInS7axlXazU0ozsN
mu5P9H7t07eg8ajk0jUMXdVtjaXaP8dg3QXP4EZmdtA2ht9VX2nfndLOc28tTNRFwFr5GsQ0DlNs
n0sXZwtr3z9M7P/1dUyfwbR1B8wCDyznc/5KL1TVEEOcHMzeEacAL/5WnXCKSA/ROxv+e85H3459
ZD4gndGOlqV/T1rpHsVQ69kfLgvt8zJj+jR8CmJQNMdyaRP/8xuxuBMqqnBMI8yaVWSOHUPOddu8
XqVw5Zpd3wjlXsJEeQiIcWUBQcvT27SFzGF9yD8Ais3PVic+D3R3nuLqBDJnRvHPz9NJuk1xBGIy
Qjp7c6uOOKGGlKQgjMcnGLc7s6qDd6Fp+kRgqjZ4GvdWYOT7uU6Pj48cGYSVv4r4INGcZTFg+JzP
1qYGxg+nJTWa/CxzI3mnT34MMBg/dm3jnBW1MMFDJul7ZzN/gFzRHek7uEtyl/L1b57a/CoEy7EG
MROvo4m80ObAKyWktbmrjBs3XOqNkW1l22Ol7Uf5UGsUtKpRYkR2yvwPf8h/z7iZ9xOgYPCHNFQQ
+f/83mDqAderRHZwDOktM7xGi1Exqq1X5v7SmK60/z2e/JtrTnCMZnEn2fxjpvs5WcXGCeiaIXdt
4uNO9Ty9vA98t5AXVO175PQrIxqyL9VJqJGhLsc0Da51Mk4K0uzSlSUuHwkhDDvwkXRWeexjkByO
36PLUO3hcUqFi7PksWMe8IdP/t8ueVx0DmORjczhXwFIhSlr6pJVfkiK7vt8OalFtIg0JXuNYNPD
SDYNvjxxSOg4POep6qy1HGDB/AB3q2ZVe7rzh+mh9nl2yHUvhKG69hS1QKbHp9mhG4DsriOrOMDK
GpZmUa2UhMgzB+X6NsNcuc8cniYs0b17gRnzSFHsAUHd+JoIHZMuj58/XFDa5yeGBoTBNjVWyNyL
DBGfChAiVtqQgcncN05hHKXhqReId6v/Y+5MtttWsm37KzlOH+eiCgDxxs1ssC5E1YXtDoZsy6ir
QI2vfxP0uWlbymu903sdmKQskQCBQMTea83ld2j0zs+aGq01Ihz7EBB4VRQ4EhbfH5nEb5lBay3w
Y6iLZJxydJ2wMs7myqnN3/tKrTfjusAkyg3GcyVLX0a0X89+0RNARlPQ3GtD/AHZXX3lGenRHq19
axcBByucjxibBLsuIYqqso5hzcao9SuAguIQ6d5w3Tc1d2HZEjjbuUdUb+WxGkDYOtZd6cQz4gL3
2Hayss2Yp+OhRnt5IugrO50faZ2WHqJObM/PchdD2e+vube7yUniMFCzt4ZJ3MGr3TR9D+RNWJWH
KSEz1+8ezu5OHVf7Vg1O8N3s6cYsAJMiXg8pQt0irsUumbxPaZNN5kKakX0kseJod8xaonC64xfF
M800f1HQd7vCfbvrxjQDK3TdU1za1IMzPESReEKN4XNh05MwiefCOFNvzGSy39nHN+M/Z51BDJdu
ONLA6/pqF8mNH0FRdfbeb8LgMXTVcITi5kE6LAHT1vp04nQa3quevDnXdUN4BitHR9jEor2On4lQ
9XRSa+W+SVnXyyn3UBc7NcX7kKbZvOlKSMhdWXcrJ/Z11OHJR68r1J0x6equC5yvzVEt8JokF+68
KdzmvbnLmyPDITl/+6wecWo7r0Z4YYvYom4v96Cz4204eKd67mlTfjfWLJf6bY08bUf7C5kduuxe
RDetabsnOZgMJrYwtwxu9BaClvxBHvVjF9/+3ROUz8h9yCUyBgaf58zX6U9r3K4N3KS0ajRpQJj2
qesba6SU6s7KckJiTGOF1RnpJ+lPSzUocdd6NDetpFqgM/EQxkj35Cn2TMty7zTVYqTzPKndABLp
RNRjdWwrxEplmJKXad8GdvosQk97tC2g/UPdNScjasC9K3//ndGN6V5bzS7/3++nez4Nf57TGuwo
EWomsxTJ0Pi6+kJlh6BGYhppr9j9dggdSbd2shDgox2UVMfXmhmpGyzVI9OoaLqLJpu7oG5pD34F
g9DWvGvD6ox7LJU7OC/5N8OXhylK1CdH0QX1/N67rvy8hf/jTVvDx91subkOk/ibdX4yb8LBkiug
pMFJ80kkNc3hcWCmQVZCeJNnwXRTVMZt0ZvjNmD4RT4FBlOUyHWGrAekolXJNjMH68l0kufa2sc1
1sxM2hklbp1C77zxPVFtw86gMKIyCcJMmdXWb8tgaYYgQt1Zx1mYEbYUrX3mck53bZ1XexMr6hX+
hQQVDRW8PCNUDWm/JJ12otNfdCSYE32+GvsW9ya1pZ1Wa1d+qoPxYqF+g93lWgIg+yDiqd+BtClY
x3npfpjwRdR+jNI5EN1VltbadVmGL2bUGx9DhbzDV/54ML04fYpIn4ZkYnzMQ0/ftln7NW1AHpGo
riC+tIl2SYlWA1LuLjovAjqC2QZOt0xOVTHR02o145as+36Hly49nX+gV/3ULyI45zsaLkwa4nHt
qRItYfrvR0E4/PXa/MitG3WdU0Fe5fuBistLa4JmxO1f3GUqj7e4/8rDjIm4rEca0ElNuKWBPnul
KYIJAiesV3Yn1Qf4MMAQWpFdmFqefCjvc6dTH2KP7ClNz7HbK2WuuzzxkRY1X6y4bl+cknRjt6s/
BwApl7Btwhsvn57CgrwEZ1boWUMWPcHsPFq0rj/no0CUgOLv2i6Qow95Gx59N+zuGtYltFnVhau1
7sLxGI0r8rF2nR4CghJkiFReJZeTW1L4lEFxI/TWuvP7doOfpXvK9S7aG+jurwzSf650+j4gmf3r
wO7968yILlCu+7szT8ulr3Q8P4qpk+8nnyDVudvT3Z39JnYLt0x1QIjPbhSQvNgwTQXe0F16YVRT
hmUz9bb6afPjtbx08JcUgMESsr5I00pukCIOAfTycFEGjnn1/alEnxhqQ3iq1ybesf3ZACRntZo7
OhnpDc6LHiHNOwd2nDM8rDnLJzfcG6iStKIAxfXW4HBXXY5xVn0enMoFROLrRGlJ/dInh7nLJH8d
1NO+7fzqowLl3QUGdSCSADFsgz5wrPyUSFWE+Ip11IimnDWN+MaQXiM6LpEKu3bY7jWIYG5iaZ86
hXCfbNb2kvYNJt8mCjZdXbePNR0LJZv4FOaBu7TtVr+T41fLdVoUWb2z6KI0vANL5mxlh2cmHxIy
klKlNqgCDhrtPcLuG+Smc2KnYqZF3gWft+2beFvj6eVISg/qR7iJiFVBH100R6vuH4wp8Tb9nITt
9Z8TblpXlmrG6zPGHR+T3lvldeaO4dIrOVBmqCi55dG2r4cARKcRX9Euja/SkcFLNXQHgLKsAKK1
OyDWVx1A7KM+c0HOmx9Pq7IxF1MojUMzcwU7AjovzXJJFYn6jzfQPzu/XuTVN1+JDbQiY4W7vtvF
pdAfW9e3F43b4qCs/cu8nYZVnoLDc0JyuBOaYydyC8xlNkKeHmtEgRV9tWtyuDSCYAW1TR3vPZAn
HP++eadmvuO/n3Uzw70jHNV2hu5EJJRRrUUltIU7Bx2WduzsvE4vNpAS4mJhcokBP9OCY9N3t5b+
ybLij15Vq/vzxlenvAubO+Fp1f2Iv8BRxEouO5N5x6CTOipb4MDnRxRj5UHvOn09WQiFZqimwe3i
YEVZvYiJ6DygjIrXWSPjU5XpNuKCunumuXzRxab9MLZYXmqvqTZhhFqybjSYjy5F7mVPi29NnaXe
jQF6moA78VU/E6hHU5923MCqaz1ARwiGESNVWQVbUbbmMk9prA11VN5R2R5PqZvcnp9Bb7vhIDjb
nmSOO/hBrF2l9RTxbWwI83n00Qosx8EwPtaDQlM4DPLQJK6zOidEQSedjj08adep7wN7UhcaJ/h6
MAmhi7lVnRItRCg4pNRNHeu7tOysKgu7CRmEwQcDyocwGyVuAdSS3NleT26zbGw/64X1WZZm/UmL
AKO5eJw+xCUzX5F2wyNV/WppxYZ1nxsQuaewDu5wjpmrRIiFzPV+E3T9eOm3bCYrweE+ReTzmNy/
uahtD3acQutyoM9DKKBb5OrEiu4unappF08uwOXgZM4NC0H/qUCChZViCO/sqopPlgruSfIqbvQ+
1x7CKF0mdz30+Gdm/to6M6CDNkV3IN64vtAtKPOO84KtTJ7KM22eiym7SrX6UuEzOvil/9i7XXw4
u1UHx7U3VpEhA51tr5bdHbBw3ERlGeyaivSFbGqHW11+TCcpbx1mPDtXuenWils4/3135MBFm9An
UCpn/rwSqGw3lOvNW0wrJpWtmywojRtvfkXYKfaixoEdqYe7KrYfsPRslVn6l2fbv0LydAyz6KvW
2slCUqs8f8SmbpsDgSu3JRMcDYnkR5WRAlRkKUyhDCkAgr9bhFsI8TA3INip44vOTuJDKfr8YMca
pFjMelx92mzwXURuY52MjC+gjuBhgkOhaWasaTUGu3MEpE9UdGDk+cGB9XI9A1+uo/IeuGWJbD40
NlPYE2c+b86P0qlLtqIg8S4wkCFBoupvO25O+y4O8Zv7kVgBYg+WuoG1XelwfaqRbjdPELFoKwlx
fk1khLGM8sbZoPGiGunRklm647oolXFLkq21IBGo+5rVO7tS7YvU8SkX+E/voVeOG8jQ9pL0P2/D
oh3dId7PcGO62aobUUgxf3XvUiZpqxTeyY1WBZiyisS9jIa03JZQT8CVWfBrmWpRGQQOR5umO4Em
dNZ0+8K7bI61KYNJ/+h29p3vZA9N6g0fBvOGEaU+dYKhkoaLsdHg6sCKCsUjhhWqaQLQMsurz45s
60Vbxvxl6btrsyUkuy6vvLoPPjVoLrHfGd8wvDa3foRiKHN1/5mbDyNRNAfdme6qGflffI3DZZEy
vFrMU7VSYT/tMc7lqrvxyKqtwxAgO0V1ut7+F8dNiBmYN3UF+wPTQUNHnnV9DjzngAAHYUPYZ+up
8oNHn/SFhV5H7VVdp5x79hBeaPMmqYu/NoZMr1VcljeJcgjPxpl6JbppvBRI2Bd4IyRLb9IIWF2Y
N8RPGRddaollHWPpQZZubc9EWiye9QKcHiS3WQNqhcrd1/I0mrF7ckrLXYeT4y3OTwmocE9GGPXb
hNxqRin9AcFXedmLVtznocITIBDcJLGy9n15w/jRXpadqimvm7MOinOmwJnyScOfsTA6t4LjPxU3
ctBfgMwnn2RF9yYbKiQjZbP3Y73/cGkGavwQMV4czRhCGGrAAPx8RT5gaQBUt6Ftn6PWq6b/PBXM
8GYr3a0R1RTSqsb7Gt+i8E1eDCTAi1Bkzi3YZ5zJokajMnXDCpWteU+JaAImYoBUULEF3MczrgtN
7c4/PG8cDK4BigNQi/wHLZXX1VAtKqgw3Ohp2way/6y0Jrms5jvv/KzUiUFKBqiNtB65tU39+Kn1
tQ/Ub7p3KhfnFsqrNSGrcklVlBIUwuFXC3RXK21ZWpW753CgTW6KC+kzVqEBCXBOp3vXjManKmvl
YcDvS7pXpa9kIP2cJgDDQGnoGnNh9+RaQxIvpXKLPQcNRVSWLzuoMQcNS/3sQHrqwmg8BZWV3asa
XVksbTD481MMJCnCO7wk56eiboLbFFg7U4BhCVlTbTxBpl9oaejtbRES56ohajxvfvykJNPhwo1i
yi9IyH1VOO/VW0zqAK8PFZ1DVtCS5YLxOvYtQpbkWEIDnDsgTYgS+5JC3EeYKMAhUAA+U3SDOlxr
J2dMzK9Rx+osEOodlYrxRraAvkqin6YKQmvKep39nqE8RptTiD1IpmtmJcGprIaNb7rHLvOmXUBd
bWGX3XWedM8Z5vDV76sIZ2zbL0dhVgGY9l+1EsIAf62WTJOdWV3Z+njyIriA5eAvR2B7hymH6alo
th8LC9qap7SPHc4iF4P5HeNGztQzFyvfC7jJhtwjSa68JI4VQxjU1BSUBbVi+R03Vtb1YyzLkhiK
Bth8K5ILWEDTO3vypnzGLNGgmM6+SKqSYv66fyr7DADbnLIg76StNJbnbYe5IHZWCHrLxTffZhLj
S+edivmbchjv6dqUyk2L78/QXx28qEmxHBat2Mu8rLeJguaXF5swM1ZpldbbkKjbdypw/2kvKbzN
bUNETd7r0mTrmXHscOLu65r4yToDF2QUBLM2PlPcRL933Jp8kffq8G/f9fyGjscuuhzeV8dWFsqD
zBxkh1AHjFxMbrSsHKs7Mr//ltdjvvYqp936Zpy+c3mck5R/PT2Z47nCoKI+N01fUwetorQzkl2C
I9jdFUlnEk3J2K67JtQ/MeQvTLcwPhNl6y8zW0dzZoiPBZ35UOFAFqlTfY+bmgZ/Hdruy8iK/qrU
hO3g1XAeBeRTFAy81mHfsqVzjQ/IXIX4SD4n4XMivPoTEVjBxnUMe09LNNvkSsdPyY2XHB2339fz
vFSAKb5oR4TQ0nEp1Va+YMkayk3F3PjOyQxroXEBfhnIIo4a23/JAgVhbDRgELQRsRNAdX9/Vb/9
vkwa3Y7O2WlaUjivvq/KE7UeiCo4dEmOZEbF7hpCbLoMWlRYLkB3tNKdj4zeT975wt6OZ6gadd3W
HbRQOj25V7Vzp09UMXokgVPVWEEKjHhn+LqNlzgX55p+S6zBQrP66tGRSYheLPu7FyXqfSHp3JIz
y4V51gX+NBCE0eDbQnQw8ojaO+IxDXZiMLojyTH+afA17Jr28Pz7A/52t3Hkk0bFmtNiMEcG9uvo
A+2vtsKEeL1AVj0wWSKqrZj2sNaIu6kwgOWoYEWZHprnXMRhPWO+c+TfXip8BNei5E22rmuBmX/1
EQbHyIQa9EMVKCDPaXlHGOa4YkltbvjIxV05mODKm3ZXtbazxypDSHhqGYRTQFlhGhddj0XlLLtk
YqyHeSILuOx6MB2Yhdd3ZLUER+BsGfZLZxmNYXF5li1aaYw0C3ny1ihYe0qQs/uwtPRHJqcYgAOs
bRNSSmQzrGjIMav3gznqjxm9G4Je0/hUXmqU5zfnCg4iPm+vQ7ZdhtSVAfB7rIZKuuuz1x3NsUU1
G43Z77+8N1cLoxptRr47Wp9SvD5wIehFv/GJFCC4Q2wwRcT0fwEtOwbFLFlD3QSC1g1O8k4F/60K
g6mHiQJnbroy/3h9y6o1He+oSprDFATb6GyU6oP7xqrjRd20cuMTRIEjeIFn2HULc8Us337qMrX5
/f4b88n56yBrWCSc2ogdPMnHmfvCP10xbgr2z7QqeTAZ2Ra5IPxJ2B0yL+nIJymI/MBtpm+mWaXa
W/4j/Y5uNwrKSBErnis6CinmUJulTS6Gy99/uPO95dWHEwLRokFXzJYMZr9+OG0gZpT8HO+gIrm2
Ku2JxlR2mROWiUzWxnJZWsnx/DQhC3SlcGeMzVVV6u293VRbaOHjB90OLu3e6WlGadFq6KzyKtON
AZolpR4fh+GNTR18SVNE/+x5pGPXuPu8xrs7F25Fr9ubWHOwfczsjIzi52GMwoff7+hbPTingG0b
cPRtOlBMy37dUSvJHLNR5ON4hFVOW6kLuri2QU46GUBPQST388L48zjrJ3USaK6bMc6xaDSo1MJm
+lSCQBjHQO4IRvU2Hh2wnV+AOjivSs5PrRSjM2DlfoUQEt14T7KVlsVfmfmRbyQd//qdXXojKJjb
9x5HjSmSTXDUK2EPzTkzCYm4JXKYbN226vEpF31Iw8f/dC5GWbWzdn3h4qy3YDoGcGrUfJXLdIBz
EBvj2p2v/KjKk4NiKC+XToKtru60+HLKjb82GhIgM/LKQ9GQm/X7fZhPr19OP3aBPTAQa9HtRl78
67fiTvpfCoSzpsUqGA6SMjSubK0d5ySBevH790Mk9OYdYco5LgIsRMS2+7oPHBCZqWQau/uKmdV1
E3nUPSTQOhWJm1EvK4Kpso1E9noOwD3LtrqJ5COvxdccZ/2cvt18f+rCRQkMvcCihbM/LrxvpkxX
1TA77ifxROXb3KuIthhDsvax1cXV0C5TiobBwqY/8VKHs5wCv+wD6Q3bwA23BNYA0KiBH5Fhijl+
tKZVXpfj5wSnax7u3C5Uh7KjLxra6kvOA+78W3zb4aZBqbWsReXfBF1icBdQ7jKJWapS+DBw05Vw
UeC/b02olidR0gWohqLeV+akVnUGp88r/b2N4/kqLN3w6vzItVx3WQqZrRXuj5MyjWf2zF3+aO54
ky72kEHuyrF0Hg1TcZ+KDR1XvG1+1EIs0hkIZ0W15OjjtlhydZsfp0RmC0MZ/lXsWbTOKA/B2qjq
R4kur+5GZ52hFdz0w6QebGS7G2fAdJwS0PlAhm+ya6l/rs4/pdPQ7YMuHBGCU/Rg2lYfhzGNoG1K
GHNTA+c0kuH3pwXmMzuxa3Kcje6eLgcQeaYcx7OvKKXA/bdlgCw7kaxYDK6UdjGjvDq5Wwd7E1Uv
JAeEWmh6fF9WRXM7CrrDRRM6F345GHQo9aNuU1bO2oz49wHSZBFf/f60f1u4YM7EpNHyPKkzf3x9
L6xSFajK4+4f9ESVvVLiKlxUmAmjZsFwJTbCoiYfCnOHo834zA4GSwxT1lXTxMkF93oT57AzPAes
OEH1nZKpThbCbO1NJ1IiQecmF5BRayEZbS/d3M9uqyl7VBjDViwiZ9vbKFaIxMqDGyTuY9RWq1Gq
eA+Rg655G3sUX9mo0XG/P8L4nu1U0VjXMczt/eCRc2vHKFRE25jvfGlv1pwcKNYRaMfQrM9D66/f
GbAsyCAEGBz++s5AJkj0umvV6nJNO2Q9Eav1zvT2P7ynY1ueiRhGR7L/WmmAqMmbDCy7h44O9jXz
+3bhOfS/pWhhJufmUc5Cmd+fEcbrNzW5d0hPCIEIZxbGvBp55aQ3blZP1iEmJ+ZCokKD4Z+6J+XF
iyorozuYo8dxsKwrw6oO0Nz238uWDgHHoS/lOm66Ty4tglUb1GqN/0V7Z+JozIK4n28O548IBZ3Z
IN3AN/6XAmdoy3SJ0DgheiLmYfoHvuUtHbvD7TanH8Dw4iLWrHER9PlRKDQvhZ0NT0DCooXb1PaN
iGJtS5xDatT5daCT5yBHM7umaZR8v7X815fh/wQvxfX3D1b/6795/qWgYwPvu3n19F+nu839f8+/
8e//8ev//9dufbv+7X84RV8Uxo9vzev/9ctf5X3/+lyr5+b5lycEOETNeNO+qPEWdnDanD8BezD/
z//XH/7j5fxX7sfy5Z9/fClaQiH4a1iJ8j/++tH+6z//cPjC/uvnP//Xzy6fM35t20b5y/M/1l/a
56ZQ0XP6+ldfnuvmn38Yxp8W92JWtQ4rPMF198c/+pf5J+JPx+Ci4CRl4uayeuAUJdWhCf/5h/Wn
y6tcopwULC6Y5//xj7po5x9pxp+IvCyEziw45ps8U9r/+Yy/fIk/vtR/4Ia7Lmix1Hwc79UUxeKP
6FR8dVCGDJ6OOZ+lP03fKxcun4v3eALiCPANN4DrgYqxSIrthH3REfFmH2awc4CLTFsxRiLXKj+K
Zjh0enPXZrq76wL0XL5kxCsKfK1hnK/VdU0bi9WYzrxycOW+lUTelIkN46OtIqReuGwnb1/gYLnw
jUSuIfIvW2UX+ypPv4V0XA+JBYtTmcQoYHXZpTp0fnQr4tY0txTxPFhkMyXPdDde3xNFiuJqizR7
FftVf4RmshWRgormI+HpYGZ4lm/dDpmP+sWcBT1GzrCXaWqpCpzdC6wFxT6kRrpJSZEuHH0dGmRX
a0w+t9E0roMmxGtsGPl6NGS1NetwbQCBP5aqibZmJh8meiIwF4LDOcg45I5X+Fy9VhXtYfnWafYC
qChfyta9ZTl4lVcAb6P5LbqwfdL0Vl/ysfpFkSEFJ7MSP39iEgOX0uOmEzltU6O4mSb3EfUvaKqS
3ENmAj1SBipoWp01CxLn84vBbh7cvkUQ1Sdrl9+h3zEnQsfhTpRpsLNd7dRX9qbpWsIZgbsspun+
/NfKfIZnjFtfoNNhqS2OTWS2K45YsIhn/AmS6BQ6U/BIrgj4WVjcilP+GGd1tC1v+R7PnmhOneRb
11uXtqyaB6cnnSd29GZxPk6a43/WAabhLAkWDvquXTgrMTL7ViVm+IFyGJMne0PsB4mHKXm6nnVZ
VvIaPB8CXpOsID+JM/IpKHRncAVE/WDSxcWkf5cNuXej5FrJ0NupVnzCpWUveyqpyzZOglVllli6
PDgJOSaTLVDHEdLVnJ3k1MWqTe0Lj5ndIi7Ip8ro8mziHCGl51afYivIWST1L00mp2uNmN2SzOIV
l3C9BAzHSFwypfYhgkjv0VTKfGchZBi/3igoXTq4TmjJzP+ylnjVlpkczrp2VuXNH5cCULhtdO8x
6mLvpq5nEAnr24416yqvhubBqiqTTOoueud+xdzwzedwDfr+yPOFiXxzHh9/Hio85sWF4SZLH7hO
IorPHpqYpQ0vpffptATmTOCJ0gXYiR5Uv4mH1EDU2OHBoBOwpKT3oUtcuiWp/mWcos+xgAUg/GqZ
2ND7lBvdhrF/SIuYlBqTDLDoqqhRM2eXFUmNB610igNBpgVJHAE0AHxOdub5S/JkXgKnhUYdwuPN
bH8NTvXRI0y4NK0UFCJWRJzkrDuCQh2U0atDM29QDaBi8pOXxA2tZa+Uv0g9p0tZ8kh+WgEQOz+q
k7Tf4vQ5DsX4DHv/LnSFswxEUhwsABQERvHox1PWD/FhuDq/mjdWkC7OD8//tZuQsGh1+ak8/+D8
GuoSzwfsEvcEHblp6xx0N0IBgD7PUhoA5PlTnx/9eGpa9Hv9SG6JqptStdTFje7hE5FhEi3Cevgy
VKYFmLQhAiPND7LpCcuOa6YEYDnEuoMXXujto9U0Ear2dlplRA1Q9BvXTZony6z37pOK4MYmUOUu
KXuI3mF1sDsbbb/blYcfT9Ph0k50e+e6pMn0WV4exnlzfkTpZ9kjQtungdAPUd6zKWgBU3v0ljlc
tgP0geZwfvRjk9jW2iwzAFdJ/JJ3FSFqXlsfzhtiAW5g26a4Ot2jia1tgQBsXGaF88EHL7iRZd4e
WjeT9HdD6TKf7Z5zDW94WtD5BkLvJeQsTTmxR8QP23VoL3w1GYfcARzUwS5cxP0HGHT2PsM4eWhK
31/CeIOln/vWAXP8+WUBRvegZIRnwRgvbBN6IbhBjINAocGgMq0MNGJ0sTbsK78MIdyiWD8IWX+I
MgYLJ06+KZVenPeonA+DIKgyXZyfb4Jc63hPEKRn5k+desfRTZ2tGVjG1kfaccBciEVmymWyWDBh
/0YQGnAOFDiDiLxtrVq4vB32POGEl435sQz8i3Y+310v4OQ+Pxzmc0oqLIks3ImpZkF+aEK3Opwf
GXMqhrixw6Dddw3f2qiZ+l4zP8WUAjiP5vP9vOnr5q9HqTCGVWY71cKeL4kfPwhAqCwo7OarHin1
OtDsR5/7fjhNaLYIGl3FU4Gpe5qDqtDR7jJgNttWq/IDobjsawC1fHF+bothK5FmUbvgPhUQrM3s
JN35DlFbLgo9XLtUOsgGBLH3cP4NrQ6RFEOTznZ1apJtN7vHUcuM1ovMfXttSO5gUpaQb1caClpv
Uk+IPxf22G288DHr75xUPpCIoxGfByvBfCaO69NE9DDYEHBZVEd8QURzH+fhxuDaXuk5oYG0KXZt
pVurMXcBUuoMKEBLFjHAmcAMVlDNMhL+Poe2X63NhOZ4NYVUWJgO7BCENYs6qdekgeSwFJkNYAQj
AAJKydaAcL7sG14LRs9f2dztvGaVeQk4BG+4DCLtzjcz0Io2q2C9XhkZCRwZCA1POLxTFcP1yacH
v/W20p2+5NBgkzpKluSNXMsItZebaYwenrlE6nIFGMVf98607zuwXOVdpxhQPSdtb0HhoJ8MGNk1
y0BBllD6GSQJBB4Zu6W3EgOJ5mMwMDNCvRYNJEcyM+BGyUwnZdF24xw9FF/rMbPEITQSCES1fek2
+gpne31opUBJOs9u6jYuoZymI1FA0NBzJ2tQYSvEjoZhr/0F5RM41IGzNGfw9pxA27gplE2kpn4a
2Zc6FSZmfmNonMwJdlMcaCYNvcy+Vp8AwjPxcWGUK8K5Fqgfy4+9GpdD3MUctOrGsJnUcJ/50ptV
BVifLKJwtIkgmvamIAAVytGDVufdZlLF1/PHZdeMY125myTHDU1hhE/ikFRhFvs0DB5yJgjrcUIt
VMl8XHTSbReqypsjluJ4HzQ7wwbhVeXTxE2UXG9Mtwxgdp2DmLHlCsQmv0ORS2MOBmk/27ky/vg9
aTFLPlWan62rMJpWXSHylZV1zgeALmO9s6I8vCQxj1td6DkIbjA6OWnG7uAnxuczHCrUZmCx5Z0Z
wacgYsZa+RjyV3VuyQMXi1bUxropaoTwDSHvoPqiJ+dDOTpbXArF0faZaDY0q5ddnrtLx+mjbWWQ
DR6T4Xw+VueXdMRja/wN3+zw2cELfzsGjbuL4ou0HuJjmTB/HbxlAET4CAAU1KJW0VJJwxuUTLtU
9sUWyZvJ3M1wdxLA0xooJozkfY9i7skgyQETgHAF5Oj2qQIBdKiZZfgj6xWvA6BtiWOfMI2rj4EE
Hui37dLKqZwN84uenZmHsg3X/lQSviMU552n7s/zvkiz0Ofoprmv0ICh6/GIfZK4OdUnJDLoAsVO
yHTaJUH1Rdh3fLLwugkP7dQYHHZ1TURHdeUF1UMpTEIUYprKpdkvhsG5M0qDntbwBD+7WYXByKKo
fUA62zFNrZCoFtZHO4RKOo4sAerOOeE8wT5gn8RQVkhUhSS12ObuXRTktg0KpT6httADFMxU9Lw7
ImK6ZSt1696Nj8Vs0CY2M1mXfb7ylGhWU2+FCGvCz20Mu6jlprLvE9QHcQOvQc+2YTXEW80g5wBw
wbdC2MNCC5FEioo6JpcQaYmWs9C+SoblpE/6Sx1+KBerOjiJ+5LW9UVdgR4P3pO9vAJReLprSs82
dN0UjO2IGeYi+E9r1sQa7KmsvtZCA4dvfBNkz29sMsxrXRy7DkmjB28I/lLkl84aUOU3vSiR6YXP
Pa5OaEH+otGQy4pI/xBHllglVkEUAXMEIDQlZ0veYzdKv/cC/l4B5X8rf/xSU3m/ivIf6jD/HxZQ
5orX/15AWRRN3T/nFBO/V2Pmksv8G9/rJqb808JEJ2lHG7NUha/4e9nEkH9KhlKh03A06Fe7P8om
muH+6boYFDxJ6YSg9ZlQ8j91E9P5k6YXFlPapSadbsv7O3UT61Vn0Zs1JRQYeZ12uW7Qdfv1HMT1
LgoyN8pFS084WjqatOAUBbGmHvwxGZmAYx1tuEZZ3rUhTA3EWIRhzLYLiT8hXWW9IJjbS4mW3uOZ
qf3VCJaDwGFsq+UFwRMYG8ZQKP8+4K5nH2OhVemOMSVUF7l0CRTJgEk0T4yjS+ig3nNk+xEBN26K
n4mZzgOGgYVy6OkvKfd1jwg5veLU4BPibszEGg9M1dJuEK0Lc7SKew1tJAQ+PApTgwp5HAJfbeLJ
kd+GFNwCztg8zTGzRMwRapgPzVoUDpPwVtHTJJ1mDJ8KGYhpPwuKRqSh1LUXLtN0Bggv/KrBEfrQ
odRUCzWOQ7cMkQJhC+oMfLl+DdZ0bSL98NcxfuVpm6FPGpeMw8OwMbihZEt8R2Ox0EGmClSzdkRe
kEn27Lro4OUs3XDK0sXIgHiX42fSdiKLS29NFDbp5uRrg0juDWt4tEJifp/Myu1QIzpCW/W+X0wb
Jy3bb64T9k9aULpiMSAhdmdOte9h3nPN6UVzi8Z+zglsqi7KrHTUM0rPxjgIpKXxixXiChiI1xi1
OU2+Ur75HEXUoC+ouWHGheHoDc5toptAek13ksMCuqAx1vt68hUhzP+XujPLkVvLsuxUagIMsG8+
iz2tN+9dP4Qkl9j3Pf9ybjWwWqZ4hYoMZCIRyJ8qBEJ4kMvdzUjaveees/faYoehrhPYDT9ro8+b
b2aGHBYrd71kRIsx+Q3airSPkA03Ua6l1qrUay39s+VNmEaNxOcYfGJWwNW2J9ns2ItVoXjLd3kO
dRFBpD2KRLkTT9ung5MLtTC56LCMyh71XlXO86iDCSQ1QCHeaixfMD0As8uHRX5r5zb7KsDu/OQs
05Th1rRm7TH+VtJrQ6c9dSSAGEBRkly+ynJFELZChLhsN7vEQFzUNRE4tw6aw16qWP/Z1qh2T6NU
IxNQlmLGkmRVtYSUo0ZBJVSltvgFq/Bn3BU8BJVUxqO3t8Qk/ZLp7Mu2qTLDfZ3zXSV0N7EGFL35
2pq7rYB8pGWPbrvw10GC/b2IZDMe5F2p5bdE0pXFIdc6r46T3oxv2J7605Lq2x+UX7Klh2SZO/0e
y9LchvNC5X3WaaunR3T9C4KjcegWK6b7MG9ZlDM1MX8tFtTPSK1464NajgbYgF3OI5OovNHVBHl6
S4QBySq+LUjH9ay9UUv32u+42EftTcYVJ3+BC4HX1BW1kJ3ykgCMYJTidQohIbf9cae3swetKW8q
rYx6HMkjnut8DZAcTEYgTrGseAIXVrh0lrVtzwTQmZOT6H1hPWdaWrfhmCsxVQQ60IFaw7B2g1xQ
gnKjLFbn7FufUpREabXKC3LAAjdOu8DSU4B2DJhE1phs6a3f4SlqwKdxtIzx4/BEmb7faiYO7XFQ
H8aUfcoq+aUzd1pvjSL37SHp6gGvaxfHGMiWNjGitV7y7BtTapWkviJG4ApSc62a6rSgIlmOfWeQ
YpwSVzXYD5cao+xd2Nibp7mXXUoMrJo6+T3BhJIkJwEx1aG1wW9YNjPEhSvrrlxMtYoPdMgXG9Gq
MHgCSRDywZykWrGzOek2WwFKBOp5Ap7/XKQzxlCtjVdMNqR4P1mrtRCLmNek7BoUP9tPIVHl1Z9I
pIwRMFfVd7x4+FdK0Oi7mwnyMnHAEOkk7TG9COqLRY25P8n6w8weLfKsjtcH8bBvwEatWZx87KgM
afCgUGyV8muy0CZwidKdBxPvb9GUnw1YTVjFeVav4vg0VkNX1TZd1TFJzosgp/rnMOMsEYJpJx2w
fbQpYAbAMit30VONXa2B8ILD3aSXOTXjLEHuUkv7WzIJRnpCIQrTD65GtWPkTfOPsh8l4NO7itll
zMk7tdkNjMaDP90RsoQym3F+ks0wl3TwkhSzsggSJDHeCQWYMlt5KOQdsSHnyWEdJkxJqvRJOecZ
WkgXqtz8GQvWY3A9jF35PKpy+ozZTX1SG13uaeoWxBXNrAmTXUFfK1jwtQ1kIz670tk6dV4QESik
nqfyZKZuUi2wgE0uPWC0dGxg+qZSrWuB1W+K6ClSIibhbunCHJhENm2nXSUQwKW/Q6j6n8LlXyrt
/sui7T0rsvbXV/b9/4PRF8oHDau+aRnUUiYCnAeN8T8v5V6m+sf/iIbye/01/GM59x/+mL/Xd5r2
N9BZVO84z2ElGCZN77/mYtrfpMe0mAxXhsVM4/nKX3MxajioQwp8A2Zfj2EV4+u/6rvHlx4qoYcG
j1GWLBv/SnmHYOafet2P94+6Bu0wl8LiR//78g6zH7CIZFbd5DJG2mk4x5+E3kU9+rDN2e6aO/tb
MITT7/RldI1r9TshfIlZsa1d6whOpL9ed3+wzXvh9774Vr9uzuLtrn4Yo/TceKIHhUUMlpPm1IH2
c/IUvwo3rz8N3yvPvIuH5VB+jLktfaWHISSU89i7qysHZtD6iot22uUM5yruGCVPzJHi1skzW/2G
tRUXVojHOBI941PwmYjhhHHrG9H1Xu0WXpc5ZkDD2nJAFXv1Zx9pxyqEM+6T+ei3kR7AsH/anNLP
wvqFMZlbXTZ2M6cWwq71ZNEZHoRzm0Hhdo57IP90tFGUncQ1UBdneu0O7Y3l7th5ZTRHrb+G08Xc
neSJgKwv6wQlL7cZru1u237L6Cfut1ynhiwrez2mP7av+kd3roL4m3kg4Owe++pBuQyfkytEdai/
FSHRSc+tz1wv3D3jXpy2K6U2vxz3nrN7WbBD9Huvr/07XTX5E1rfPBxT0yY7KVy85BuUTQek9b06
CW/ED22CbeEhYk0nRcJbQ9mPQ4tooLPsKa7lrf5+pbES7MfUL5/bMPWTsPRxNITQXiP9AFjAz5zB
qQJm96+mPbhFsATTK/A4T3csR+WRKf3kdQ96bz1Q5YX1EarSp3iLFbv1COjla0czd60LNiCyE26T
P7mYlwLDIejQTT7BmPjxs/ZNuJS/61DsPflrIrQE4ERxmE/FQXdXT/FmL3PG4Ti89jchND7IK/ay
8/ojuxee+kan/9g4mbfeLQ+yvJ951nW0GRUo95G/aD2Lq4Kqz5385GR9E4LVWR3dpsnlZP78XQly
Xvd4mMP2bfVyb4rGACT9ZfSoMN3CH98spw03v3DzAEJHsPgoeh06C03At14ACLqJrwTJlxWUfFN3
moLMST3Rb6607CP1PJ1wwbm7O3lTOLqN37jSNZ3t3Ik92jy+GMRnvXLTiKS8L+HLWHAT2rJL2+bZ
OBhuD5aAhEqPcexBc2hjRvGTeanczK3c6pp6Y9Aw37Brp/4mITR1Ro+XyNuVDlYA3dsbXnYuoBCg
FAkZCP/c/MFlbuIKLkx/d3M7z6IRYu8HBssMXHSPDpGveG1gPOfO6v355jB+sk5MDHkDip2eyerw
+mB/RTm3hfJRel2e6ycr4Fn1zVt2atw0pL/vYJ52Wje/aM7sibxawdUv6SVzy2AKe7cN1JButodn
2sEjecnv86vu67xy0u8CTOCBzKOS+YVfn1eP63HWojQ0ubLFVfQB0rqTQ1p1gIzJ5Wbx0hOn4Cbt
PqPVY+KvrnlWPdlrrqYHnMZJfI0FiQgG3ib3IqQbQvCgLlB929nH/ss8dsSAhcvn5uq8U0A8XMb0
qB6F++ikrwz4uQXrwXLmx1NBNC2XXPvMPd1fvTpsL6XHQJ4Vk1SvI3o2V3gxWht/ofbcgkZ8IY3B
j996FozZlSLykWIAsFHzPDyX9y78h83pLxHEvxM9AHf9D5Z3fBd/AD0Su8/j6//QQVpVYFAiUn+W
8THqzqt+EJAjiLZ0LFnXNi/9XDwyMvnwSj9p+1W/01N+FqJN4qEsDylH2KeUsbinuRJNyS+RT7vB
Qo8elce44TmQg/yURltYXRQfEIczHGUvDmo3DjS/ZDllW6kdITJY1Sev82heuzu3mY1hBr9gE7d3
lAPDBdXoTwfhqD86lxL9aVe95Gfts+dH6l4XipDSXoHncvPSgN61xHjANy+E0nGRmWNw80Glu/FB
vFinMXeHH0puT+/6JY9ATPjpTQ+63ygkH89576LU/KyODL08wZe+zM4HO7xekzf1XPzengR/cjgR
ti7pgj6TjIAccn93k6fk0n/wyQhqqAc2E8/CsEc/+W48L7+bt/lDZjubJVcYnRHUAnOD2s7JD+dU
frNO6uQ3+UsZZD6PqFcHXSh8lvwp32nHPsUOMAIHcJ1o60/7LXmvsNUdEnfmMTZVv/hthcyRIyts
jqNLxc6OqbyMP9EV1CczKL5nPXuD6g+bLTxjo6x0e/hO1lz+KX/HX1Z3oaX8KFaSmIhHC3SKw3uJ
ZCNYcAfbFUIRFn6N9aA5ya51Z2p6Lq8NLVZmnYf4dXSzI+Gy4rn6MELMr9q3obONH9b2lsEbcLRQ
OWkn7CMfordw14uMhqOd3nYeqjWEJeHnvuZv3O/EY4UL0mjh7tfsuMWFfcc1WU1nt7nAtOwuw2V1
uegh8BNH82O3dEG2e0OguOa9vm2e5qsM3j9m3vUYKZQI7U302qi7zFfVKzz5gHXfRTdKDZB4FA1h
/2LwO9jJItkjstlfvO7bcDaOBG7H6UtCs+RgXSGAOkVY+8hvQ9XNouYEWipjg3S7oH/n2/3ukhz6
Y+VpP7og8+KovRahHiSXOCC6+kgH34c+LQaj4mWWTfc6En41utvf2oBSqTvEid/6QNwdhEWshhvH
Dw+U/b3xEkA27/vsJdfsWXzPv6FqaZzOTxygTPS4b9JNiEZHPE26N953D6UxQwpHDLPrcORB9fIX
SIVQgk6D/rl87ycbLMamsuA4nWpD4I0RJcTs8NWHzKTpLhKHlzuohFbDV0LJVfwhyMKCSwdnM8y8
ggKgOGgUSMRFHPdofpa4eV3AjXRqqkNGAS727ssUtKHAXisXrhbuLgXjraemEq6FZzn8Nu/xcd9D
Vrn3nBIO+XPErwlIPnS4rn4cSK7EBVf5l487s77PDg1+Twk7p7snj/sUTIUtOCi0KOaawKL4QOfD
b0/usZu6NWWe5UjY9+38Awd4GJ+2s8LvayOVn5IczJt5MxwtoHgMZb5RORqh8F6xNnX3gjqF8VDi
LawFxEzxKJb+9EqIk9Mfu6Dyltfd8rfiSL7JATqDB5hRlY8CNLf9pzb7WpG6TeNMusMck8Gc8bTK
r8TEa0/lD/GrzqKMsmb4qWEv12zad9q5PJqnx+OjskUU5+pseYyE3f2Ib9imomCz1gLukvOoiXJf
CpKTyZsvgvnYH4tXOcp90wbvd9CvFi9JcwxH8FLfjADyOyqV2Uyt15zbI5+wU3ZK+dQJnuGN/G/w
ywtgInfzU1dwFv9Rd6nuECWHIth81e9OlIMeV9+RDpIjsdmSGnkrovVAdB6bs3bHUePAT36jSnLz
pyxaeIQNoqzBknHXVrY70X9X7S4iCCezm5NBJE+Q3Jj0u0jKLMOFwDIzo/voKCdp4X4UL8mLcU6/
yx/qRxGDRQhwEGN4Tyqn1u3RS6D4uvy2lBdfH5Nz9zP3BcoRiasKN9DLn1MuFMva++hNP1UKQ4pU
R3qiwHNEVjFqqF+ib/4EKOxBhNn82YHDfN6PUti5gxufxGP6vX+TUienIKAyv1NxR/174Wkhajhn
/1EEAreoPoJf4Cf2F+0w+Ua0XwqK1NHrQ/lHx/LCa3W45Pf8mardrdgqZlaGLEgfr83Lr/wZLqf4
tno0ux436Tjw661gcHeHWxiILjWa20WcZHwqMd8KmIG5jav97k6MK101ggzKO90DlXKbQtmnmg3G
YxsqVJWbuwaTL7rzG/Z9/tXmZrqHxV8AA0GvGCKeY3j1KxiUgog7KFGeEnR+TUl6yRyBNwR4IMjf
EPoHIFm9jheFaSMwI8XbXPG48dbZJ/jEaiEZFZ4Urj8Ez+QwxspC3VMeag5/mjOexWPv4JVocub9
CtxuN7NCU/NgpH2fJFt7s3avb7zVcjQuytP83bqPoX4qXiZfjlZP/YivcrhFKGqedX97Vgmm8MzG
nk7lRbmnz2CIqUMHCkJm8N54SCBf+fFTHmhRe+ZFBCU15aPKpRGYH6trzesR3eFEcFvEq/FrT/L4
m5B/eC4p/5BRcLOWkFAQKQsVyyuE+5/S7aIEKKMuPbelZy9er5sHfuHdDI1I4yTnpdF+ImvtTvkb
7J89844of6U4tU1nPmk/c1a/ebIz05GDNEjPce4ULZ+f9ldfuBPyA1b+bwk/GN1WbY+/6m/MW8Uj
7SUyEFXm69sBG2xjAjgD7UHFlLi65HStW3plQIoxdStlynE9l3f5vXLzA/QATz4m1Nf12frcDoVb
XPvVkY/ra+GnMx/S9sIbPwk36yV7rz+6MKfOKsI4GLzu2LwTPuqk9/acBksknIi5DC1XvEif2Xvr
gqrzwRs9zjMUcQ2hixTrY0BO2Hl+3d6XH9p64A3mf1fe/bfbS/8PjvyQDP7nbaL/+TtJ/9e/1aif
+fMf+0R819+7Qob6N5MBHmYOlcYQXgsaPH/vCuni31SGEXwRAhk923/oCinm31RTUSWM3oioEQ8w
Efw/XaHHFBEL+F89IVpa/0pXSMMx8k/nBmbPjPw4OMCGBFj2z7aCOa6yOtfi2DMEwIVdDjjlwYlU
IHLYbdYJ3kRvyu3quXnqDTyquNAUB/dl+8BWcCqWZs79QjF+Mi/4GmayyzNCgo6QzQV3lY3E33SN
OAc5fVWy5lSa8x+NFmqe0cD6wxlFTtOg4IeeO0MZj1k8fO6zFrtTvauO1ALd7QlmcqZZo6bSdA7Y
ALB6s/8lEV0WKGgk3aWpKI+EmIZoy2IqpMIRYBqf/RLR0d7jut071I7iTv32+K8/fzyCm6DMddQ2
bScdFXlzimYyI4loqGNMnYCeluK3Y2UDhk6loA/LKUmT9YT80+OSLpGUpgjErIWKIdl2/lPJkpsI
ynMUqu0wkb73tCbZj6kujCAlFMxdDFI2szQboRyhelGs7ke/THVIU5gUSxkpYbPG1pXpUuooXW/5
5dzG1z9/t/Ypd4I2+Y76Yy/E4iwq88HqpOKkwBLLm7kLtrp4bWLx2zpnwsOC5VtM8K57PsQIgpAn
l3uMUwsNJuNTob2la6USJ0jWwwJY0I4F8h/oYN6UsREPK8Cxa4O6LGAKQ6KXX6hihUZz1Zzdoo+u
N+p5nmYme0lx+EOcTOnQzSwX8gK4vNXPKqalQz6YT/h29oNU9/11FvwSkW7UtOMroVG7qyFRs/Ui
/ZBSUHNjt4wRPOHPhllo0E+Ag5JCTm6xKt5wlmBZ76jis0Y4G3rYF+Lrms2SsxWDgWirSE9ikgb5
khaXQaTJV0PgEBHgydl+TeEgHvkQHMtl3K+MNDXeAYdHiKTPVpzlt70962ZCVnq+GVdcvmnbbY6G
0gbpplYeV2O6a+Py1WtICJdO8bRlS4+7sdliottxo0nXJBk/27Gi8DFKv2hnzU6ZmdubPgmnqiDw
uKfgionhZHQYCQg6rtXSMmBUpjAxGS1x8kPtcdwUzYslclX7sZ5OWVO4o0GK58q0GppPj5Ql9euO
7k3S3VsC4cRW2L5Pcn9Z5bF/tYjk85upCJulC5qNMDlhz85G0aivknpV1UzxmxF6dV8A32o70tl3
YulIibBcUrjCkQDdA4p/BaFsReMpHQ2wmdMToicNeA6tmFhobTCEwzEusEHvu3I3ieatwRhBJlSO
ulozHK3ZXRjsIlDUyKFPtYrWS828mJmxkqs58KoJ+bmcNCexT+2pGipSP8RfJCSWPsNO8Gmy6Gdl
5e5J8VQl2cdUjEFW4EMYEjZLmS4nAHlY8KbuWURbk3H2JsTxeF9F2hS5lqMZq16leeW3C7Qt+XdH
kvyYnC2ba6iZebCsLlLjurOTbKk9dS8uSKxrr82MYDD7uyDqH6XUIVIzEAbVQ7FH8F/c5sEpY/Z1
qEmht5vhlg/905pu+QF0EU2EDQ5INcXnOt7dDkLtodfFQ5kPE0LCzfgxTpLspEzTbLAagpOIZumT
lZyfMDZeFO1XW2pUZmiWOGulsqslu/r4pFc3pSK9JItN5nwDegkt/uqSVrtqA85lfdDIyp0R1MYF
noQFctSk0d7p29xT9AZ9en/H0S0RRO+lXdJd//xhip+EUxEty1bftKs/6NVhjTPsRe0a9sZ4JrZo
tjfE3n4jnFrWrYvJWNyWkUHZyTyorvzwBca6+CpUoicmWfmxxfJbSjxEMe/6C14GeiJtcxiWabvq
tQgGreaIGvPE0dUoSZP0tEqJIZDRSUqLHhQcTeo5JgEK5JKlUUrFolPK/Xi2NEZ7TPgjDf6iwzJ5
roUrHvuUtAbtAMuqOTILd4rVuk9xJ/vNW5ws4J5lynVGvH5Pgyhp1S3M4v07iBPI+IL0u5hG25SH
SwJg/CoaQsCI+8kC50Qij/irXkpPb6r00j3i/opEeWmXuDgusgqoKaPviRMEAcN0Y+b4q9Q68tUp
8Fg9f1Q92TkEXaLxtMJlGhjtsjzYWbJmR6TvLrsmpvyN/ragvndxBp4sU5Ng5P+ikh4MBZFGOXeT
+8DIpiXRlKZA78mAY0YUru7kveF1O+PLrNwYcliWS7Ag2ZixCNdrxwzcAGqS5qr0GGYbTpegdRw0
ubKHlDWpJGDEXmQ4lp20iUHXzl+J9SJm8XyVW/GH1GhPBG+eidkiO3yTG3eMl93p5kZ2JHGZH9/w
Mi4YGpQsRaGwb62n74TVNxUnIsTc7jyJlQMMP4iToWC/vHaVnGJipYuaq/XJUlyZ6VRAekxux1VK
mvnI1H/FFMO66EJ7LL1041EfazFFitrSNRBjku8wJ1WJmnjSPihwPXkC09Lo+E39a2b1NJcTbXPV
TvuIOaH3uaW5llD7pNYx+S3HGWPP4JMSL9l7VdCwLdL+phu0e8Xucxik9rbPFjqKzVRttZ/eY6Mc
ETgvA+GGvKx8mZ1GXDae1BxSFxmgPWQRj08a+nC4teIS04JmM8i7/kAGp5B0uqvAGsCJSSsBsXLP
cGlYST2U4FbUSYJapa2dcjw2Xf2VoIDyxz1lVkwTbShoiqOhgPardZe8B+usGzO5Q3PLacHSRu58
/q1CEGNLEr07hKzf4qR473Dmu8gTv4tWzqhMmp6oSs/K1i7wAEsS52sR3ndP+FhHbGcyb1+ExDMy
6S3MQjWt61JSA6OGXCnISmvvsyLb2aBN4bBw4EMkcyPq9MgFQEbQM9GSRPrj1hL9KYyUL0q43ekt
crap63RFuqlK94K0JEeOa7wk80o5KdKebng9SytKUR7rWGT21Ev7arYRn7EZEmDiG21Hx6YOpNo0
v8aWIz2y0QRFU2iZJZrcXfq5VNsblZHpo92Z7FSfZr97YJCXKjmaCAKOVj58h5HwhmqrJXgvf5Fw
6O4NPaVKeEiaXtFLkLo4SQ1QEfrW8maPVcPkAwMAT3Xae7tA4GyBnKAspBhPCfxOiLtPDZXgZC3y
ZephuPRt/6NOa4OPp3yeexEsfkEXZGEWuY6mZEPSvq6FyR4x/GpTQzz0tJMmovaWTLqBYK59Pc+/
2DRpPQB40HsRC85qVq+x2nnJtL2tm/GVwzo5bfBrm7xFOf/gd/cT0gASfUklTayfCkcLe8fNK1T9
cat16URKnwzzvugCjAeQ5XGqeE1f1I4+62xNov4d3nEWNlVBN0cmAWXLxsEZ5eqc6up0EDXmUQB8
LPJvOa3uu0AvVdZ/dQ+DN+RHkr77vnHMjoHqYHgrCYF9lYIAN0jq7pTGLZsTNBSKFB01lZAwFuAx
dkss/w7IZbtJlcTNAT65qgK4lK4RWpHyEls0AmcjzoKmfxJrKNuVnI9euaBXjy3tQwPV7RvpNS/m
F1GIyIuhypMe6Fsp0X0enTciRphJClnqios0OasGq3UE4YLchB1L20PgDm9y3RwlnHQ8d0Y0b5Xl
jXH6huKGdUtIaZHvBvPTBAziA3MwbdycRTEE4j6t+lJa8Tvh6IWHywacUYYPokjJdchijJDmvTOM
9JjXBgcHBVwuCZ6b3mq2IG5tRGVgXOakpueyDgDLkNdTefUk6yow9MWUp2JvT3tjXqGoXfoGPwJU
i6e8EHbycieKk9BaLOts4Xby6goiPAvyrU86Yue3jmneY/ZsKQKj18Q0AqE+TTkjCRTEpicIGflk
p27/tXK0JEZ1JQStSt9ggh4XSd3tOpfPW5wk0KkmYqP3p3TKXwu5zRx8x2QbV48Y7erJivjAvTXG
/Dtp469ZHr9lIstu0WyhSmea9ROTmjX5g1p8rjqonkTIPtNVDglLJFx0514QeLY7lP3PgrbwCRoL
617FzT3RKaHF+2zWJ72QnntNX2EeGe/qtkJgQsWz6i1oZCX7HPP11crmi1GtWAwyRPacE9auNP2J
0XZK9Fk9KLxuKFNoHoeHl9f4keAFOxr4R7r5FQKm5qwGmmm9N8jlMPBrFot51Ldqfh1rg8yguCI4
Iu6DWlgOZp289XE1cfBkslnMp3XGccuLV52YUDMAVoMVCFn2JpQ9H34W2nVlt01kJaSw/pWwNZBZ
hwUB90xTZ66+0fQqusG0p3n6ykaIkxMJT8Dcf0+l7o+EhDt9y3aPXIRmqv4xQQQIILbvgVIny8tG
/Jw6xq4y68yWcwWiscrfcgDCiaXjh+LYCiOdPKUiGlnizurIMdjadfqLEmvQEGOGHbIIo8BzSyVx
BSfuYLcl8FzHAjYv4+z1CGLBX6IxJBdcGvnYdYN0zkiLOI/5QME37Q91mcrgfVIVrDBadRMEK2ip
yPBcd986LNp+tsfnbNgYB4w0q9YE/X1JD83UB/gZ63DMCRz1Z5WCDNz2RqI8LdqMXFyrWpSwV0hz
qYy+dNn9/G3vmMKiLHbKWtwjMau6oJjF2RNW6TvqqOYkZcCqIFKkTpyzDhmdLB/LllAgo2pi34T1
9VDAW0gcy+d8smb4dhUSB/UjBY+r9xND/lFxy3VQIThSqmlD9pw0Aj1CZaucijrFiYdpChtx/1Jj
iPxgXjBC1ShTMk5q5iTMrvVT1+v4JPMW+nUKzBIrKCbHk6gNX0oyMXqZeIuqgERG6V+HdmaAaJaE
WCcF7kCLAIUR3W8mwY0R+iESrSxIUuGNK0vfu0xJmgTwP6KamToSbi2LYCKVYYN876hSbpsC8ajV
xsod8r08aa3ygYfjRQQBHdaLnthrb3ylPdIbXdIgtsDqkZrarubM7/DdeIbaMBuvUwahSFLJlph/
VjvDfQi0/jhoo7ONmmJLrdw890vV0RNak2Dp2Cssrqc/zwbDQKkALi014skoT20c9Agab3JMI2Sc
hgspB4nbywLpyAlVRDIyR6uQhtcl9hgQa36HatRJSX21pYftTm0JE9fwtXq7RRq5ANq40yQB+og6
2wDST5JYLXShF83GwQH/nuLWGDS3MSsam4kWGajxPHXNUr/d6hcTc0/aM6+2it1vVIQs5IoR06pU
ARfL2bZY8Ipk6VxtarBY7kIS7aT1VLF4W4vsV0oEhU9Wtaf2pXGA88g/Xr+lSdMwY4qkpbO8TYNW
bhQCUYeLSNJl+Thb5WTYK7XqiNZyf7Rn5Kp80WgihUCq3bzfi7Ay+Mzquri4+LQnkNlzBppAam5o
jsdolIsoI8XS0UYh5snQXFPMoRW3zJ/zWTQDyvfvJjES52pnnCLw4BWD4tZ6LJJgUMKifQTo7E0G
FXjgF2W69YiiHeorzhYeUIBSsIP3U2oRkWLIQ381uvqd4IDcmbpavut8sIzu8TJxyqpJrziqKHNQ
7emxG2sSDjws1E3ZtdWicf7YTfQD4o4rKEcjTbrinb3MVZdtOFV7D721ShIsfJbpVJUSVGOcgY1k
Oj0mTJrEOsH5m6QhGl7kktmmO6WljhgGwQf0RTk7vTwiAe2lZy0tmQPhNxN7EdTu3pnOkqfnqm2Y
usfQ/rKk5fEs301J4wgUbwHHZET8mFOvVBI60SuNA3uILIPZ3FzanbMwzk6BD9WdIPv7BcRpt2Bt
dgyMxmii9QPZ27bYk52GeYy8H3lpPVP44h42wSiz6m/tGsixVWJc4oYn0TSt87Wytv06r2ULLZNr
I6KZzXZ6jCwO6tLJQZulVsBMcZeyszSp5FzPGzavKeFo153ybFXPcfqMFhMHYVuQFqH1umvm47u5
r9KhYrdY8sJehroK9JarRs58Tfr5Ogcjcm78/zzRc6VmkRCTulB0WFf7Gvx4zA5oTWyVc1rELmL5
1R4qandcFofRfJ1lKs0aTy0nDGYs65pH4zhzrCZdj0h6PaTcfJvBUv1fG3eZZe+o7ZEVjO2TuC/a
YZl2bymw+uGSwC07dE9mTtmfxOLBIqeTDkfbJ8oTivYr9TdDXXV57fisOtO2VA5+eqJy5RVSJL3b
RrNrVY/hgNUf8waNfqlS05Pr6veo90NoSPW5WqBeFbu7tTnM0bSYMBTrZUD9xbFN6zIX8+ngjfXW
YqxPnZ5ekj91s1diUA6rJsNda0CmoO+AD1hmF4KpflNKoQ3NvXtfJ0hj2yajl+J79IJ0COoL090m
UhhzWFyi23Wt5k8KhR8ws8tUDB//m6TzWG4b2cLwE3VVIwNbACRIKsvKG5Qs28i5G+np78e5m1l4
ZiyRBLvP+SOhpA82buBQiHkJlRGgzyPRLhncnfToprprCzncj2xxcaM6j2cNGY0NOnkwODQOQC8m
fpQuPayq/2IQ4rMpsAgsHQNnVT15uTkSK7L9ZAXQ+7T3NqLFqznenkKxBjtzIIv6YDlZtGWFcWgm
D34R2Cly8AYiJaxT4Cbmcj3kp3Kd59hsxD339MxM06ZEG7ASpwWPalfNYb3Jgs2QBBWOTwQKc6cv
zsam7phGELazfKk2o7qpt+OGwTdIqWTvcyshePNdSZcH0hn+BKoBtA1oRBN0ySTecegK486X6mEB
WDgsiqcgLyTW6nZ+7QU/0Hf778YgfczQW5Rt8tFp0y0yloz9v9/+OX3dYd2tqJkgp3wQ1ll2Xp+s
Zo2EyDa/ZsP9I8mPPPT6MOIBijPz+lYpDJpNj491S8c3aqMSsNDyouWEaGnzwsrV7o3VjY/4JW9L
7Y1E1oPR2nfMC48LCuBDtTHg+sZgPzRu1ode1uY0v2SQ0oNTh03h+KFPoQd58+50MWz7vt1lcfBA
MeKlRK9vG9WeOG2w3kzSna6xD0fBt/PAR9dyqIr0Iub8zdu8joC/+iazukd7aFEJFXR+MhlRyZoZ
gAnjp91qoMQVo6mz6DPXJ/Wlu/lmOLOd0J30z1uGu6WVV+gOsKtrcLXuLaLLwGog94F0m3wkZMyS
XVju6VNrYk4pFbGmnb0cevyXN5tf3JTb+OaK1jjlK1qT4OrSGjKnjxfWIWeceNK4xplV2lNp9YnR
C/PojumtWzggK5Y7EnHfiaM1WF/7xkBvVMqOGj/WwwCMyYd0yk0XZt3A7lIYLT6Xq3WmDJKBxBfK
mX6ZSwEtYu1FMueo7ErHSyj0wyxNm0MfVFDDi5edvZllPt3Ua2oo+zLZdsj32D9ihLrWxF/azOHT
LHDp2OajXAUfY2s7+GuIXKXkjR+oFsJqzt3atqfVRNu/jln10ExHOY3gXLL69iFdDm7wOE8nYiaQ
CE52HoPjTTRoQQX3KIA6ceg9QGc3sM9bCpuz9eMUz7AU4bIHT1hHvCQDUIzbh0UaDSI0Yzqsvvnl
5ParV2zGTXpByb4wyTXdWc90RQUdD7cnK//dxF1E27gNxd++C2t874x9jZqi4ghys4tX7NQvWLyz
S88w2gY6sftt/T26P5NUtzR/IKpr0Ix1Hp+3bnAypNq8NfrqU80LMskZZHTpzT72+HGJn2scVsSY
c/VLZISbjbCXxrvS5pS2W88M7WF9o3LJwy49y0NQ1kmuRH+GLZRRUdTyuxvBuImNoooicE+N4ngY
iqE52RaiDcFUigxgg2zE89rUFoJOKW9Ese18uZrtZul12AqG1UqI7ne5Dpcce5aX5jMFmDS6GrWV
hvngF0eKWO4zPVV3OTXngy9oo53LRE7Bd7nwn2we0DZUWDV71MNlRhmJrZMJBckSRfmmYgw870M3
zDc70fSh2ir7uK/2uTWVc1QLc1euT5R6lg+sX98Mlcg9sEs9qGaRZOfh/yOIbo9xcOusPmz+9ncg
kjzKq/lBlGZ5wJgLo7H1L2J7zrdVRm0pOWBbx4wZ3bcQjztgQOrc+YNJD2pbgrON602f9ues1kti
uON42GbQC+x3x8IRkCRN4L0qX7+N3kU5045z2yK/oaoIMeaE2j2LbjW7peMPxsto7QdJnVzsVprz
tF/InCxv2kohuSKSA8/w8ll0OcKFNf8lTJBT3xLI5XqbluiB0COsXhcCcAigkuOtlEwGRbAmIt8Q
agb1+zQFtxv7D3lONXsEC1u3i+LsN/pcOrqA5MURb4/OYc3IGarbTlHYJkDJyv2nnyidVSXwgadM
4kfy9fcAp7H1qYxZ0MECxMUzgNYnUySm8If33ODc2j8AO+3bsSNQoJi77rhUk4LdKl9E3n4PTn7H
KbbGFRtIJPSi48ofq4ifSY8Lw33lvtfDSMf4mD/PmVQJT/xymMwS8/21uUM55dFu6vfWLxFU09J4
SCnYcng8QuwUHI+CA0MXnn1w0rI6wH5Mh7wK0GaeqtXELJiBkcqDdoz0QDVABVCs0YaL8aFuPedQ
Tf1TPhISXULKhW5r+JFdpM9Uy15xBJeMqnr9ZafvLobx0MlBSSyatWgceYKtLp6s4CSu4SwDP6FZ
liNUXxD3ist5sdc8og/2selySNbN5krDOJZBEt/miyDpnMAM/lwsUTMEN1uDqqeZrvlDRoFm21iR
Qfbyp7b25RVj18EdZisxiwau3B6RUs/IGvd5QahdsLzvCy4nXZJjISk9CxfPEPzvilWsam+JzGhv
LeWCmo/FsbRJ5x9ZIcljKfoDzVIbrT5Uq5kBO3FpLJFZOUNCXuR80c5GLgq9HSF1GDvnipUnnU/h
yvgPwv4z1V594/YtpndrHE7AjAnb5Q8lrN2pc9dnw3WR7zQE9fA2GgBcU3WeRs8hGTclkKasadu4
Aix4WNF8u/ZTqXTJSfncTXX/1G3lmx1sxllfo4yqlF2Pxj9qtpsqtvr/SOPpMpFzQnzmhIiz65BQ
NQrWQUPEE0DHQO3vqCUmAyuIAcnY9HlIgmoeFaNs721zGh7LtRlCP1lw1j5ZNVJ5i2gbioyDW38j
wlW5sxf2GkvMkoNZ7O3zUmN8pICLGG6hKQ/JvCerWYmJGVqHVAAaG92c7jxt6F1Gnk2KsaW4RAgX
GTpjieWwHJt+sC7ZjA8aCni8A2ym1qR9ENXoJhgri4heJEruCJAgdZVv4qwh6KQ4GMDtmGLIIBKz
2+M1ZLWjHOF2t8Jp6LObXLAq8zAzxRrFfs17AS/Qby0NT7GTLgCtkw4nS9F7Ihlr52q75QhyzqYB
7UEHcXbg3uluguto8d+O6d+1qC0eVjmeesp2jjadjOgz2CoRSHqe+i228tmqgFtVMRz3aYlbriR+
qe0KD82/nTxAkzjODeZGC8aHkIQrae5CX++IHSvPpB6nZz1ysiHMtcwOQe5OwE7VuR08FHi8EQCr
4pCt/r/Ca91T5e3jkVQaPtDmr7Xly4PQ1o02u+6ctm/Oiv5kcNdPm/DBmPKuKjSpVju2pAHEqlsO
AMG/LQ9RBw/cG0umSppuBPKpSfEd/S7eMcuTVIOWvDOr7Wg1kOcW8ohxGJGtZeRmrgYRSZ5n1onj
LsCHvuJvXRE9jN74Q84uepqWNMLNM1Ye2XhOq4+xTh1GZhceF6twSPhQHXNG3sl2AzIfoRj3awEs
ZUZE7VGGai3Pejc+WoQ7nLsCUat246HZcT3w+uLSM1HkagIArQUtPndMqLBrHoYmf+e5McIRxBRX
dvWgSYghUsTfonSsxcGk4bEfifcxrmbjboSUVXRfUfIKwq4/t5VoYeqkkFOgBzEBX7ZcY5iXH1DL
+clQ/kMmXHGUA2+Ur2tefCDZ3tX625bu7Wr4/gGcSEZ8kBHR9VuCJAJOOXcf88bQGDPaPSaF//dM
atC5yLExW62XuPC6a18k9MbmN5NJ8h5fWaMoJQUB7SN0bP4gxQDe5OBFhYv4EcUU0yU2EX273bad
/BzM0o3pt9qL4RGik0mFfIITw+S9dLqC+5k/EsP8uZZ8TbHX0jRBPymYC2J9fWX8Sl+7x8zYevr0
zGull/6rqVYAYyJ6pSLPRXmdE7mt2l7L/HtnTo6JB9xO1iYRQqItmZvdicHSI1vz6xrTCOlqBffW
w+KmBLG18uT4A8acnAI39kLgWvcAYGJe/vsHZWdjRC4RD0yGX6uf2hqhx7URcEJhqExeiwDFmZq0
iux5OExL/zLWtGY4Xb2c8hp7hEhnZIjAn5e9KUE4R4CPDVGQ7F7yFD6mBPn3crgJohTwaFT9RlIY
bihf5Qjoy9J6rIPyQQgSvuCOX+VmLYeZ7EMorepP3lVVTGgbR6+7Tkdfk5/pW2XSpxp4XXPgQuwi
vBp0cY0e5t42+/xg93bcEn5PDRr6rL6aolZuM16KfotUlb7kvsXLz/fEt/HrSCxzuqSJzKHOiMq7
OlSzjymBrIesprxQ2s+lycLZ2GD2OZqfJqcvIh28l6b/kUaF4s2sn3r6feI8YGCilmVhogpOoGNv
1bLQ+dhmEaKMdaKTi96D11aufxDjVGHr4T1sN4+IZZPyt2yE0e/ZsrLyl5n51WdWNyzvQ3NWI2Ur
PRx24HHaNaXYQ67eNOladKqceSdgomcM4XM4FLAco1iKyBIdLkVHk4wUAI5RJVhYFvo5RHWIVM3Y
tCHulQXEUkCZcdM4p5GYmuPitM3RljlMKHUMDDHAN8442GfSsc5V4NCH5lPhvIJDxc4QeJeq7JKO
Bs37Rnh830w6M6RJ01/1NXDCQODRIljcDRl95juJY6egz9TTZo/qidx9RqmBpLCNVZpI+XdrZ/tw
bfsBDDtI1MTmU+oBcXRBCln/z9OI55CwpWGW9/rI2YiquzPtW2NombCz/dUYamb91hnDJhKkrwFx
MMI3w3jQhf0RbNTVWvtZrxUs5tB0t8QGHUVLh3i9jyJcaovKjhFuuISBybwVoa+nEESQykbYBl3y
gnfKGxlbJLTZJNqoZzEMV1ejN++/TQq8Ykrr8O1RHQqfyylszretdJ/pQ7GAqcUrVdR/l0w8iUZ8
FyTUR7VnRmlj23ejV6Gl6TndVK2TgRdUI+3IvHG5J9M9KgYsJouSxX06Tx8K8f/Bx7hKHfZxafsC
J5KBO7ZIKWywy7uAyEnSu2n4tACThjQ/A6Gkscqsf75p15frNzWsrVwlbr1UsdjsH0G4PN8Ssqjc
YmCCgHQ6zkTkA5O601OX1SL2hvRP41ZznNktSIP9k0pbMBPk92tH6lfQuC80V57A2qAncfQQnmL7
f5t+6w4Gk5Q5ECinCIXGA2D97dUYaVkiUEM0nYMmhRM7RrgGsQp8kL/dfxGqt0MNnmCOTXrznk0u
qrGJPaF1UnCUgIhHUnRftZRvg80lM0O5NQLdHoFdz700kSvazNUrIteD59NsVjnbcFxz5hZ2IbJf
NCrAwPkqrmyl4xNqMcIP9wtEVerQCVTwTrGgVLj9azd2SrcgH5SYRovZiIwyF9KeOWEmo1Bt0nja
GmQO3DW0BXAgOT4Kk+5rqkzwphQEX/X/HVbdi+dfP69MGoDg2S0dymZiGdg1DXoDAuizK24qq+W4
NkSTFT7MAixCVjtWsg+gy32/JJRhvrMlpsdqMq/MEqEPLbdN7/u4OdvxnjiILCFJoor9iVK5/+Iq
OcKiesW71Hm3qevPoZaWOOzTwBlWoznIDWM8XOMq2MZLfcmz6djVVgN3iSYQwdGtn8HaW07Zh6OT
gzexaCSGyN59sJvYTdeL765QR4VdHQUUGMpWDjFjeu5ygrcyhwHAGxUf/urul9K7TsbjpVyfB0eN
d1UzAYrwg4JSm8mIVvJM6lELv5YXp95fSMSxOpJU7SeVzc+66lNi9Yb7SnV9PDLYgfBIZkd+wcK9
bYadpFUNKuRjg0oziJ6pnSDX7PGkXbmeaSPWm837zwVKTRlrcWvS46q9t4lCrPtWmm+yIm2i8wh1
lIZNWGRfJgG8JiG7co6dHONfP1dvhW1dOmsh38dHQpSqicrm6s1p3OE+HSYClIj+JMSkeJ0obBkk
x02RktDfDF559koC93K0ZDkVn1UfqDtRVu25paJw0+3yWORWe2cj/RXGpWxq/DCS/dOls8hbXH0e
ZabilJ6hg11QXWk3DqiLtO54JEl31kTAWTJsmjTAZk0JE0IWAUvf7MjQXIwiHuLfu9IejygU8/Mw
WESs5v1vsjT3t+G/ZUzv48VvKuvgVUOaVLI9aGPy30a1feZu/+6Nuz40pAaCIH0E9FDd8e6jBi/L
cAlaK5rMfgHBxrNXZa/TSnKkluljcD3UqsUS6OrKUFrAL922w95AnxelGg9ocF+aAl7UAhXkGUHt
S+csn9Lk/3L2ughH32pO0hTMNziXyqE6XPsIWJEJu7RIuMLHvWQZHGcKFFbYRL3yxY1WHDIO1dGX
xgEtndBVUaNDcLMOtWcUD7tLEyQya9SdaLApTHilMoblyUS5NO+qfevU8hLUOVQQsZHJ2vZbbK30
Z/RiqRKU/olveTif80Lcu0H+ZsycvblC0Ka6rSO/WJf3QWreeYvXxpx1Q0JFRzyjpr7s5QJEGjSX
ogq6i0Ok0cyAGBqC4KOMIiHQnPWbHD5xjwoC58n6d/X190jGA/ptXLt+sVOywJXeW+mzVsQ++p58
W+YAlbMYz8IWitveuIcwGaL8OZ9Q6QbopsMM8Z3enfGEbOSvLwo7QtfdPZO/o5Oyxm1ZInVAZXbI
+ik7U+qcH5AM3OnuszcANGu6Di4yq8Gvspo5pmrOMxKtivCS+5KgGbKc8zuXH54JyFgiHD87t0Ht
sxp/gmmGxCEaduRtN2qHHFs9IcWpFYC0U9yMqH5CoqMIzNoUQLrgTkgDwtNnAPbRXT5Ehmp4JchQ
D+FI0m1EbeUQKp+QSBgACyFh2LbXsBWLWEVaCU/ltuWHbFtiVfn9oYEUjczsoiGwwzVfL27fx4M1
J1wrpABAIJD8eo0g0FgkDaQbjtZPk2Sv9yr3ETTwt2Ov+rgoYnI6M4MjESj7Brd6Lmdxa+yteZam
gfTHE3vUVcMY0yV2ajusb2M+/ZtNkcfanjCWIxYS9nT2Cq9BP8G4ix4F+jeQP0Wxoa32sl/FhtSt
BoxA9M7V0/GG2ymbiINGw8jyt+5uyVtxXEiGgY+0/7r5L0Iof4m2O7kectKp+Pr/f7u095TfXXpw
uUirgCPAyv5Q80GzH2YD/pdhaz+n3Q8bCchAJBYqRGNKylJ/uJ6vGV+I3fT77EJAI/asYMsiqeVf
nVt30zL+AqBD87IXxzStzzTT2kS+mlivm/1JEcOG/p1pbk+Ho/TVGye6ukHDeS7Lurm5qjqcfMou
blNEHED3u59ayNeIjJPoFnV2zWAlmIwk9bHhIcw++8Z5z5kasIn07Hqtm5Ns5BvvaPRpd95Ribo4
bkfjaxrk781znmq+N1tmOfgkUI75sCexZbTfY1acFUlwrDs0ApTAL+HsN29u2v1hyWh4Lt1/G/Zu
r/moZDaBeVv6TJ1BNLt2QqceZjCSo9B1ob/d5oe9P6sNioH8aWH690Vvv5eEtTFGK5wmGUKc4UiG
7K9dlt3RNzx4rOKb4iGMwq364/v9w6YzM6FZ/X0xCooA9iZGRYpF2A0e3NQ9B0hvoAYq7kWZXQl+
NKivPcFMp80tmE40i4/T+H7kFesfJdSh6P5Om39Tga8kzVLfaF5Q1yG58laD3mrCVnpsrjD5E7e+
Bj428/5gVwSWz9jjr1JkSyvrJFsizMgTBw/fmxAGncR541Q1V9EeYuKwQIlgBE/5Qp/hSCdnzPBF
EVmqyHLxNPJT9dR6GBf9lgb3q+W3gpR1TftJSpAlO3u26NoJnWbFjt4iRGu48O2A5ACMDeh5yuap
6vr9+pSC6KCn220G8GJrf8Pvh/Xcbke36ahgIwUu7AyPQIsMzdYuwsZEioG8P73QJUTRUbkl/jze
FtX6FxVoGZuKsiJpjM+a4ybREqVMbViYcqE25Iq6Xnh3/lZP8Zax+Lr+RtpLXh29dV+5AKx39nYr
6lr/d6/9lICv4gASD4I7iDCVgpevu2+4Kz6PvEgcs6JMEPn2aptRp7FFj9NLZqYj7Il7twftj+yg
ynKywUil1zQN8Fjbw/SKaC007eLTNa4Go7K6My0QOlSMAqdGTolhpghhHae/1yeOPPM/+dT8yOB6
Vmwpw+D8QGlnmO7yXF8fxyUr0B3nT3Zq/DO0FzMFFBs6MccDeK4FI+Ls12DINJRnpQxOpkek9IYh
ATyFrT2bk30rLkCmaXTFFWJUCqR4UEWTVSXh89T4RnB0OqfLBTcSb+Tw0JrVrVno90ojXCGAjdaD
zPhY6+a7un7nU/VNmxGBQmTXFJsHrjimf9b8e53yOpqy4tTwJWiriaE1oyii/nBotfe4e0NTq0er
YU+K4EZFVC9NFU3e/tE6Myk/9V6HpoUCyORbTwrZO/ciicO01kvezr32sLM5w9+SzZ0Yu4RJ4qJT
zphGzI8yt+MF+plXRvca0qijqCdFmzuy5JEoyHbMol0LmIDO/91saokYcW8nR5PY7BYXZzZWFjrq
8VTBmYTVi/a5npze+iVQ/fdgtL8DMtxDErjVYWHhttL9s9hHpphgZ0+d1b1XFM89/zo0JKAVTapb
Ph57x3njeGUH/+99nqz7ev+xZtSe/rDfFqV53hf1G3SoRHp68PT6BRPz5uNwCtXuPV//JXvNFe5B
C5DrqxCy/uWKjeWnRHVq4/TxCxnmo4VwvgQLsSz4H7Nzz3pCC1VjqPBLSdyzQBW2WAuJSaoiH3y/
+CmRobboP5SB89xf3tD8couKAAsqnvGhgybUPNFY517T0coZCJ01noR79IoeotP/K40hT6ZB/2q8
bsKyBqgI2vFlULoLnsfc3C9r/N8vvbSEyyNGxplxQkzy6nlbcI2ju/Vm46THfUVUzQNpPc90Hzdt
6l8xLpjDav4k+PhYroADkwF5SGgoIyV3kyvRfYoBYZOe/GhXPkNAcxyYXhkRRqRIDXrRUZTJCE2i
DON74SZ0HHR5XlMRUL+dajCqeStJQ9bfm8f0X63up9f4h5Qr7zi2I9RTDVY5W0R4qy/LMxjgB/oJ
2/3g1vNTXnLmuwKbo51hTXYGlpirkjoImi/WvyxuUxTAU/8um+02uxrCVh/6G9z9yrVqGvhA8LPm
PUfnRyZJiTBcdZ91gcZw6o/jqPdL0bTvJd2jkwlRZV8/fTB6BHR5bZ6NK9GxAXr89+fK+fRg/sIe
Z2KSpTSsYOXKjYUA/A6dZWUwHrhVD2jNBE568pHWDEI99pmYhtphInOaJjKpoO57smCCQb7sgx0F
XsZJnME4z2NkErdomAQLBvQbMBvQ6YbFkDGvXKHlOt54cxZMYNJ+slU7nkS1v1j5U5f/5pH8RxEm
kEJpPyuJmTAbECJ43b1EMc2kNcZQPgenhaIzFwRrXVfv4d4X8CO2/SooqIfc0Y9l7+bPdeW9NjmK
6oDRyxbjsyC4NjRMmCIa2sJ+sHkcT2vuvXoYETlOOBb71MSAr5qPDYmCn0s2Gc7HzJoI4m6qt7HP
PwJRkgBiYTTaCI2g7IrnfbYe0ePChOmXEpc2GISJFDO0ruU5mabnYENW1AJP7FtwN7NsVPQJFF3z
hBB9QPdNv98GzDcPVGe1S3Mzyunsp0t3XlbgFjeTh6GnXq/oAHCcsvpbFukJ7+zjPOJaRLYSGj6I
L+ISXyL+BDJtbhUrHZVcNyOWvrooKbMeawRxVGXM1ipOCJJdLJ5vpqUJjaGST3Pbt/v0SscYMcCe
zfDlOwjjDO+WWg0Hu8y+n4a6+DK3Hh1AuW48ip2Ka1LSssZ+W9JBXqrid9qb96v0eIA2iRqQ4RL4
5nPKCM+6Hu/KkWi3gUCEHY40qvEcTm5o4eFbsCbsavOIYIG5DMoWVSSJaMG+cABkAgkwFCWb00zS
I5Gcq9slvtJ3pCzCwYnil+m2z5bYUEbPV655OS3UJERNlZ8yy/01TNm9wRk8o5K7LFn5BdKwsAL6
v+QOk2qY1Z+08u98rsKnlMm/oJcgvv4t01X8PQVFXJVY/rhhz6MLVl1ZjFMN8fwEeJ9N3z6Vi/FI
0DwybTsroPJcbIGLCtnmaTIgjqjshvPY9JxOeUJO730L5z547d2QlvBYkJmEbCxe/WPyAnNxbYEA
mMxBVm9ls5IxYa6k7HS39F0Lx/kjxgbhT2bTmTQQIJ9yYurJeKulPLN7fmFlPC4lxz83h78EA05r
+4EM1VsJO3aFHNF4r9tZvXtizI5G2j60ICrxMvl/crvH9ZW9XeXIIUpHOxLoylaI8kPuGz7LJ6Ja
B23lVCWzDSkzzdi5JZU7UWoIL05PuVf28W7m5XGsiSDIja///iRFhBo1EvKdVKt71RtfFKq7yeBM
Nm0SpGl4q2Dr8omOIaGtrmCXqwLV0OZ/OfO8YDWjUIqB5GPMq+Wucn7WAUjC7e+8gch+igpi89xL
v78pDHEHhI3RpYTgaLwAIG3wBGXmDlx3sBiA6MSlIRq7SM9GQbeOrGf0ZcDGsdueimojoWPmXm+5
V+UAKFi27MPTDnqh7S7u6/m7r+3pMBIlc5Am7raZtBTTJYwLcDuErqeqnZqTeayf0loxum/MWuCX
JVadY61h7tPiyfGMB9dkMhv7gaSNgltjJYsX2eMDVke8qHgXR0QAwMicyZwrXTE3Rz7S/rBsTOvz
gMdHI6XDeZvxSzG7YAkxcLgIbpLmqbRuDEw0h2BeqFhBKwmAVec5YjWe0tSlcGZr0l9F97Eb6mXx
JqLQ0Ot1W/9kOMVlrMgMQIDpINFXRiTT8XmaC4ADl8mvn+W5dFu2XROrNI6ajMoXdO731VbcU3aR
eKqO+gWTgFHecQqehN0F4eTmLdAcKH7rHpljvsqMq7z0d3zqRAaYzB0eunEBwAoECka+OufKcsn9
MOeM+u32aSi2a5741Efrf1+ZCRpr9BcsvzbyCuqKMEIIcdOoD2zO67lvR8p18/p9bitxmgVp1r07
4O7olpdiQNLaLzOFC77FN27m9wfzogmMVhydlTdWsSE8XEC8kJtkUa9yA1WvQcperiNW2HfwkdAb
WaC3uYTb9LzjVttVRBFcrFFiM7Xo/KR2eTX2WrEc6auh7ypZGybZNlWMnnb5YAX6B4XR3zTDE5MB
tUcw/ImiETgyfGLE6Fy/WAIbSGnmSdasPhNbYVH+cUWvi08YD958j8fHWxQaeOwh1qhIv5qffW9C
IMjTGQ4OLhvDyRPMkeOLodxjq72z1Vn17TbzN7Z7xjtArMlqrpBqiuFgQ16cAwj3zfbEm5ge91IN
x86ab5W3PZSLouaVCIP4OsDRlge3kLaEFmbEji5v3VDpmNTru94vm9BeDRLP2o4o5/8KZnWkapSz
/rCAzZOhGteNgQ1D+P9oJhoAX3AoWqg6hXBu+xJERJcEnXMMdKdafLgtRBcqCKLpqv2vw9c+EWzW
IOX+ndVo2F/Ea2sANOpA1lCPYh0Ag1d8bfKmyDnyyR7eEppgn8wFwVXVFaSSga5M4FARXqEAP/NV
t1bzhclmrA+RcpAB9k7fUrtnRopJBkBq0Ae8OaDjLvqnYe1PukJItAxwGE0GWen4mARKei4IBBkP
M+ojjNPoPKpqvvcL+6/dV+axCOSlW/gLcnj8ZO7mO8wzD2pfenym8bouVLpUXVzYpEthw6DwD2jA
wprfkz0MuP0jkOsdltp56x1rvYFNUBExtl9DBy9tFgDe43YVEVpmx0xD6LGzVt972/5qSZY49tcI
iLVtkH4ayNdMk3kWNihaZPprXmjBWfFXbpJyKVno7Dj2ZJ9eWzPghnFjjO32utj/ShXAGlh3LuLw
0JJyijzDoBoLrxg2Zvy2MK9O4ug/q6q7u/FG9k32UKn8J0fQv7o13B3oF9kPxkZoJ3NYQsz5J7sr
84ra/+UOnpjFLJ3b//6Baeq9QGidzMCY8EyYWnQwnK6Ic+nP/nlPezvyG++94pdIvCjJCBrp8uyw
9pSNz2L7KduAZNqxJkFepNzXS/3oVfZJx8b197RXBotuh3nqKr52HOp7y95Ad5Zz4I1gGNkKEk2X
cUwawyOnHF0Ehk+oWbMgERAzjFcHQbJXLz710JE11cfaGJ37rvwnEPrFNnAMp0n2QLfcuxUUHPZ2
Bp6rUkINoXFpRNIfS4uFgXwKom4Jt0YYv76aSgrowQdDKH3wgmuS7mbelzVmY5lC5ARMo6onOgQO
jrlUWlGD+iF2rrPLIIV/Ulb9nfoDAVWWz1bgDCTrLhM3AgIyoU7MFhobSZ4QfN3gurYZdNq0OLSL
kOxnQCLdOH9kKMLWhvrLNs//cZuB4qPsiTvE6Dxjk5cEZRFElqSiTqvPGrnz6m0xomb7FkNpm1Xp
Q5o2BO4pF92BB0PAyFYiQ93NkE8EQdL2xGcEHe8QKuHX4gG+UBzScbEOuyIT2Eh1NM4YuizzW1Mf
j5KZ3u3U596WiINjMUPieVm2JbkxvFse+otV4QAdCn1pxpy2zyZ7NyhTCAOw4Ke0nVkBt3AFJbuf
DbDIaoauk3MHMCxQJ2QFgXx2qYiPo50rMKbtXIwuScm1e20LJS5ru361Slthpiyh6WzYjsPku49o
hJaLYtG2ZgfFajOlId7H5WAosqIyX3z+j7kzyY2cS7PsVgoxZ4B9U0DUwPreTJ25pAnhklzs+0c+
8u0o15Ebq0P9kVmBBKqAnNUgDJJcv0Iyoz1+zb3nYmY0d8koCYfIRtDAQL6ypqDWsqd93hnIlvUM
XaixIflLcmfKHgfascQa3fWYaDga2HRizM9L5V76ot1n6HBuPm8/CwADOJUc0bJXf6u+kUvfLPtl
oWmrntg1FkV4YDMfAKHMHl3lbfqo7F8xHCDlTN29o7r92LHpz0y6QdJAYN0xuoI5Xx0MrhIHz+da
n4ntkYnoB9kVcyAiRliyR9WVPn4ghqqZKORomaagh5PrRtduYpfKvBMXG4SPSvsqFXGF6Uhv4adU
CTUL9i6isYpLsyBUoLoj+6Usrl7dHn0oLkCGk4JQH9WQ+xTH/ZWyn+KkqLCOaxz/SXHujIKGmDWt
NhCbRvc7D5ZYFbCBXJRVxSRVpL/ou4HmeSz3sRFDbi7Y3zaK/06wjkW+aOKGsL845lyKBBudZ+Ca
K2GLD7er0aHlb7UaucnNzhXLI9itKsW+q8tny9JHYJAO43PqS8UKoMj7YKENwKYRkNIr9LGJDhIl
aq2hNsAshPwYq4Cn93j3zRBrl42uFxxhRCm2Sw1u+bVl+TsrzMGPyeBE6OPKxIkHZiiTy9KrbjkM
o1UvEE7HLO3AjvAnd17KS5/E0yZJomQJn/4t8Ca5wUBNP5rV/IHCPaL4YRNFOhF75up3X6jTNI6k
BGrar16V3Q1SzDkZByhMqqcz8eLwKLj6TRx+56ahHcHgwGzdE1NLJbnW6jQ/RbT55MxDrQ4tc+WP
Mju2hX6Gv+S8SADGYx2jy+CeJljRbnq7UIiXm/Ssg/CFNEP0h7+JQePPwU/04F2I1AeJpZqYzeXW
0J/YJAZFYB5js2JJhyFiaQYHxtXk0Ys0urbEKGO7KX85RhbuTHIrVnlWeOs6noUbue8cesyQ5cIP
mHIkEHpCO3wzPO3F0RN0thg0D7VdHBiGvVRmnvzKovah7Q3zF+830qhGL8YsDEbXyJicumwmWL7C
4hxzIjBjY922HcEu5kiYxF8fCtN9aVlZbRh4wKOVSd8cfOqCg9/Y7gbt9mfaudYZZenYdO+i0kAr
h9an7vF6+pgMF9Y2DoaSKLX3FCk5VbbAZ2nYO9csy3M8RXepI2tSavosDRcLF9FSsmv2fpZMhzzQ
souR0yDpuj5u8QpyDsTzpm/Av6vlTHOwvjH9Jsm0pKhtedLJYZOMB2V4JPGn5H6gVc9RYj3Uhdlf
RoFzENiHu8cIj3ubKcTesAv7Wc5zLYTBoLxbZT87uvHdS2LMcVtBty4bZI4s2qRV4Yr4zwdb3mLT
pkVvvdd2ivxzCoCAK4hpcxhoN1IWWMyvIuGOJxsKAUambri4GkhOZXX6AgVc9eAzjF0UFRIsg1iF
qz90zk2llCJ05mixgEE3DtyYweU36D1ioE0jQo8Z/kb6ZNyADqmHZtJfrNp1VyF69h1Rne0RsYyz
sLnJiSYOz3iSPlynWknd1g943+RJkVyza2PrBGujPGHqK0+tVnAjJixyFY5Ru+YWNw/1aSxLcGKa
7b0kNqKfXmNeQVwS1vQsPxAkR71No0xnPcqtAj9x6ma5D3CR74FZzxnHPQRaT+cmG+r3iRvSIqAg
Qd9T/a5xJbYT/7HqAnWx9ThZRRGK1zqWySWO9YDpHdtg6ErGLqm7naUHYpsWzTfvwWgZ5Va7oaM+
tWYkj1mTsMFnjXDoDLu7VQ55ADplkAHvfsdWiNmoqb1HvNXfwhLWCFf/MsMdwCtVfkqPY6zFnFyP
FCWZHF6CoueADaNd0iZovjzjDX3vsIo14hShvVau32xbquZF5ZvtBm+mXGa0W8uUIEE62py3EGiD
tK8DIkrUtCr4fWKePMpy6WwstsirLh6PSK3ITxlDbTN1EZJw76hLn36jESdyUF4LwbyIArjHtlXV
iwal4i4kKmktwIQ0lfWONefWzb4vl9am4m2CMDDe1TiCrKEAi1knN2UlamMPGjhb5AwrS9bQtUwa
1oKxxbIQSB241CrGcy8sdtTRjI1feEQ4Vxr3SY+nYT9guryYbf4JhSnZO3BU2OVABbAtmupUoUuS
U48qb+LNHlCsXbCS/upT59lmXo5QygGgMz/8fDRZeLDGEjGEVjW7ud1iH4DxILPTBf9H2UG6VnkU
ItjDknJXM0BtbbLJKGoRbdEJ5Bt03gJ5QrkNe3A7rC1Z6dFN+7iGwp6yBufasim5CTvVLJGYMnjO
lVv/9VCUzDMxbEdbrlKOfz84unN2nYk4fefl4SsFunfGOr/vGzfZAQrSGVTp+oEMw/dm1Px1UgzG
oZssNruBnzKVxXpLLChWrnnxIhViqUkm7L+jvc64gp2ewXElpkc/Y2BijG17Mh2854DodEc7RIhl
FsohbQVyB3M2QT0blnuGb+3JrdlPNFV0LOiDddtlOSvDcYfN6ei2BXONUu4InvmloctbcuOzllqm
3W0fTSSriycff+IaShigN2uYTxvmSwjZLlmeyp2V4TQJtSF5oDjdB4V/KJlc7Nmhjg8CHgLhpyli
2by0cZ0xHGjtIFjPUswuad7AtViogBv6WSNF1QknutF3ZIShNku6dEm35qfRxDzsGXXTQMhr0+xJ
03oCs7hl/IZvhkXXMs2cjownBChhFd6mgbadSDJ24+T0GARSYgtchrnBOxwxRS8HfROBRwTp0TW7
kAHPWnKlL1N2mKuIVftaF3SqIG8eO18hgi2zHUPMa+Hb2zJgbmNrgCni7oFm6Nu2LJxU7OWCBuiy
j6cdjMaG44yMex0H/VTN9L4eLaEpxTujku7RMYdzaZXgxbnHMkMwkyU+qD+1O2CUcAjhDppHrU6O
hsvKuDobWIJWiuRiFKMs/Qfu6iYW0jYcwGO5KL0MlGT0lRrvSQ37jWn88W3dW+Gww/VcggSZW+5p
QFub2N2IS2Kat8Z3z0XbhUogWjts7M3KQqxW6PmszKg3eeMPN9f4HlKkzZk8gMdYl7M6TaWOu6cg
Kdb8FzPKkSFmPe2aENX7UL/V+gj8mCOLnVIwrfJ+hJYrXrJI7w5ZGO7zhN+6NzPUE1p4bPFXLvwh
BaNvC9C8vX3n/axTyYZWmWylnQUrvAnM4inatafY0HHCoWbirQ2S2+AkiwtG4Eg/V6J1vJM+Hg1Y
bKeoDRuw+gAhPXv8U9hI2GPHe+0TB+SgF0RPZocdJ/UC7QzO1N1JBkupzYJGJeyZLPyJyMbcB0+m
PKcllmstKzjFUxNP4vzpz4OR9DmYIcyjrtKYZyV46EMLoY7ph9E282jqtAFVdhPtpDc81NpQHLO0
gePdO5+q8KNjXZYgrnTjiDtzOpoqwwxeNXeyc8el3WXljoQlb9H4p64rGZioahcl7PXMaPpw9Gwl
hV8809FghGzxwTml36Nm7QKcGwo+vVm4SIt7kuR06+j0hHbJkG26rfFWatO9Bnt0Cw0zX+APxX5p
hE9W2SC5zobU3IAG0heyRY1eaypbBi2S0BalzCqimaZSGVe5iGwwn/SamX0TzP42KLS9Ux6gunSA
i6yysYSBU+EzYM/7mVdhdlAlRDii0Pg3pLKD3m5122PRVlDh2/2bZxnJSz+ES1Hl01ukSoQKw1l1
ZYtVIWjRCFYJx4m+GfF8bxKtY13v8dIVTTRycFifLaF87FmikzVKoqhNxRIlTnlpLGKHGUAS6ht4
Nk4LmomGo32BeP2Ir+gjwIG0MCb5Of9vGqL10AdkeHTtG9wpD+IB42YXkSUSdy2jKsy5XBcdREh8
CtlTYBOFG8enKfH0fTsncvvKmqjxQp4FXCkyHPzNVNr4D/Los0eCnrbMFlLrEJZKLLmBHDkFM+8p
4+6+MARSERTWfwT3xqUG3GFhE21r+8Wjno3RMcqGLSjCcdV2SMZTFP4LRk4Ls6u+gaSqE4tvzJED
vThup3ny60J3xvTbLoNQXqaJyC/fYEIEJw5Lmv2b9gVYYxLdhyjTlrUbmYusM/B292gG0vLJZKPH
e5ClgI1Vj6Vlc2KQW6NpXrjVTpAcua4DTm8ZB/YilQ4pvdRP03djcPKpcsYEjcyQQ+dR9uWl0/L8
RKavgVgqFNhDdPxjg/wq8HpD4gq2iA03BneMvGue/aCzlxJKX5KV18Gq38xKvLv6Pbd0aj0txNfs
RjtCJSH+B94D9fZnFlPfqSCh85eJjotTYw2bnMIs5CUfKYAGzTQWAUS1Ss0DiMS9t2ow8cbqj3bz
pueoz41qxvYwLZwDDq3HMi/eTTa0FLE8U1inL0PfANfujA3WWJrN0QgXgzbuUEbyMrnc4v0d4EM4
hLAf0c4jjSnJeI6s1lxIrThrIIz2EbjKyEkZ0FQjlFSG2XrzLQf7KQ3CbTgQP2R4Z07ul7JKOA7i
ksGv0B8HPXrMPOZY0xTwOktgkRbObs9gbuE8FErT1raTfwjYhospmIXD9r2R6TPbq61d+bsCFiCk
U1rF/k4L/6SGLplVhfRTloVRy7fOlMnca+T4Kkdu+aYlDh0Akq5G9T2EYGGR4e58K+z3U8JWpiji
a2e4v4Op2KTmuB/84BwZGlP0wrl6JtwnSpUVA9gxDT9oL/FfiaFG51h9Ucb+SQbCP9x+7bQMc1Ph
3r0Bbn4AdjEkTLkLKPNDTCILx5w2tiRtlXr7XfbGiSjDpY4WOsYotGCM/BmU8bbpM4cKY1qHsXVo
hkE7W9J6Kx11cqvmbPnasdPglefS/jQ8/1WzEqQvpCdVARAzeAuQzLQ3vRL7towfzMn9ilIEPlr/
S3TeL/hWW03F78AxiCFB4z45KX011BNRXC11nbXTC0iyW8V07jLrgCqeMrTas7bxmDvFFZ0b5klk
AQCbsfGQEkschMcC0dHcvSqivWC874zTyggb1osVZWGutjreBzwoc4x2OX1MiLDThHpntOpi5Xsv
VouMK2XXuDKAH1RN0R30pr3wpjPWldY/xGYxzpGv3E9bTT8aFRIVPELG1mI7dqzT0dj6anJWDKrp
f3U8cYBIwoOaGOQXQ3Ph1RpWdUeHXOYm5iuqkq6p8g3ef3b2s5PFD2oSCGTzNAzJnyFOi2fNH39Z
HbKwqa7Sa2qH5gr/E0ddUFaMSUBPzSo3Ldb1XZWsjXHS9o5Tfrh2KPYURSwII/IGh8n7qCG5mLQC
/jhqX9zB9olztZtpuNQiPPXc2f0wIOkM4xUDCP72twx0xXrwjZhQUQvZeYEkv+q/A687F1bW75ux
IVnGoVCrIgpddIjuSjjGK+xiilYAYRqQRWcKX3MgECXbPFLp2U9y5a/KpPmDW5qWtY+/wuJtyPKL
nbuEdMfONmESBoXBkRwBSH7AD7WL1OJkyQsf8GUU3SlFTVokwC2BLtaiZ9Tm69HHkKC2duyKMLPM
ueg+wnbqbjHVh6zELDik8aubxn8MG5mW5xqAEcdpUxn6UQQDVrrK3XZ1S8MUihflu49mh8xugkhN
asqUWvsKaYqXqoPlFyR0xSaz5bTchIXEgZwgnoaielWlvnc7hgMwdSbkBUVNnoTKrI/CZr5D5K7w
YQO2OgAOsAWYRCcQ/AXibbI9T76qn5LeBOkxXB36jEm3YMo1Aw0eFwCw5VetC7pz3iDKLC3j4edB
C/r+kPoIH3OGjH99DTOUv6VjZy/TVDbFlIlAr9QmfVX3rX7tFH2GEvnFMQp5dupjHOmg7rIg2tfc
TqU2hduRYF/QPqTduf2LVHGwNauWGTci58hOzefRq6pHJ68PYrSjX00BUi31wrnl4ru82im4FoN1
57rmrp309iyHL5VN6YXJydJhEIjZYjDpeu13Pe36TYEHitHSAt9HcgyxvB4zqQjHERKFiict5jas
Mt2cEz4c4m6DOvsrNL1mo1kcjGwAtk1QusfKZWEKJ8JZGrDon8gOYZtfT+jiCRR2NgxquLIam1QL
KuRtUEU4KtVVlkiXZIsjxhoIxon1/tiasiU5Bx69j8fkWfkZ03yan0/2jhjCavlN0w2J0PZeFY4P
Kg8vu7GlwH2sO2KPhMu4ZBjJVy02YH4uCsOu5appTHvHKZfekZQJ9lhReUgike51jSgIljDkYaNH
NacxOAau8aIy33vo7NKfGdOofLlzL//P1+oskNQuXGrsIjYNV9V1SLX++vNR2nlvWRY8OyDM10j5
9KvKjd5dVPwaWSPrM1eLuv485LajzvDklv78bTjiqUTbSjvYQV3sg4AbTeDUWC0Npzsm6FgXRRrk
L3g3vHNuVb9//nEU03TzPXn4+Tdbr7iXpahma+NEYi4ZKbKtKK/s1D2Pke2ehfSKVZ9nVy2OgK1O
WnCZTSOXKszxlYDG0XENXdg1BRdBe8HAoRyXXaHTS1njnMulo1fKWbyjOO+jawkf/+dfnSrAMRL7
D4Uu9iyfqlPUASSrK77B8JP6EFZudWgxNin4r+CwIrBwLk/fAOl3gVNTYzOCLu0ovWueFKTJRmmx
1uwRHWmTqBNX7HSC4OftlFEd9TJrj72Bc17rC4aVXu2ffh5U7ZaMBtQmyoO713vhLH/3m32vs9UU
OpaDVHe2BtN3VAYFhpRJmKfGdnBzaMXeCUmhPgy1+SvOGvhyaUMt44cHN2VvqzfW6eehaPT/+CiM
rJPRtXObFjUERSMR7eSJca59Gtjc/fWA+PGfn6pbhZnsZBQ6EXo4SyFBskqDo5iiUJi/y/Y6qI68
79Dp9M7p56Ed8ahrhUdgUBAwQfj5okcz2dQjVjTeyT6/7L6YhmYVWvx0BSIdDQ5RRDHN9GDAIjOU
y3IhOwpE0A/6cCnZkC2Dkte3apEPaUFjMaHW+o3Tl58V1IVtAXh7ZUdRh6YrEJeut8YVMH0m2BA0
GqzqK0zyPbaNXkCgKq5t2MUbE7kCmUMNLUzUgpDMDXx96Nqx2RHBFWREkToRO640ZQJQDlu9cGYm
C1QvEMbltjCD4CQl4y/dZ57WuuZ0QtxKF9k8c+4OK72TzE3ps5OatQewqGaTxn69zJNqXBVKIKrq
vImRQUT4QsOoJvBYZjGIW8docDaGroHTSKNu7ZD/jfSBmtDGZYpTu+TuIuyDNoIInJQbHvF1pQAx
7fLMYGzEbxAOTKyICs+Uh2nOCIpbnZjVuu1q72EKmY441QQGZKTw55DrZnp3dvJcJhiu4YlfkUBp
I5J0fAtG/As4b+3fXmk9o8gJzrWJ1yjL42OrVcZ3UIpVMzFt5YLdy5RTC27qPRwGbso17ayJIaKX
2h9IJGfN1MrPvLbeYKfo79Xs39cjmb/yFAcLUZAuLhhS0oON5UoziVdyQzE8klwNlkpYzbUx9Hwb
iYjMDLdnAz95MEXs8hF1n3UsZWBiRQinS5QCp4gq236o+PPJ0/aqF+bWHuM6zE1ex0TFzr1P19eG
TxNcRI2aCaCxeyTIHNIrOJEV5snxyXIUfBML1LLlJ787VQukKoZ9nyrqZZoL77EJCX5medpe0wnF
UVUwQY9nTqbk9dm7qWz3dlLCrdRhadhZdEy15B7Dsb8VSXETTmwc9X5UtyQDBWXK8dzqvrqhIlMk
n4aA+92k35QxlokChM0mx3t+K5MI61qF8KVlB0AnNH/3VzF0/mYskNo5DRLTRQZramFCqd+7WEhv
Pw9NpII1QEgE3Gl2MxzPxVmgSoaSBIKowjT/+TVlPglsvIxkgjM0BevWzw8DzAoaXSjsApzZX19j
qffJWRQvgw7sC7o++8YxGZ/7kLAsJxPnmK1VxbHFKhLhLvkZAaFpqEiBkk/aVsy7vl767a3J5cih
4H/35tTdIGOgaKkc9tdO0N1qpz/nKBuOP5/9PBQBU3pfGWwa4iJAtzKtskwTtwHB1DXzuafxiVM2
/e3nI21C5pBJnFjKqw5Eg8uTqdrhpkRc76f5GTGGaLgROeMzboTs1RYWEaqq33IbwWGOUZ73qFXX
ayqJ4YYyV96AHGhr9shUDX55cXBK3ESJJX5KYVrU2EMQmnsxXQl0j6P11NjqKe97HJ3CTk+D1v/z
4efTeYt3skwL+YIZ6cua/fipnB9+PvImyP+FiLqVjo4c8rQ/n3AUZF6Hmn2sazLbfj5EJ0vD7VNH
pIEwdo50DzIR8ennoR3Mf36EKZiPJIFr+lAejPmzhDnEaQQy/tdHg2Vj2KA5WSGyZ++v8PpCkkrS
FX+rtx1T7QrHZTi60bzBkeWuMTGkijEbQJfw9W5++Pm0ytqnIgqzbcdzveGZ/6p8lL81NAPlArak
Nn8ahFZf8HqQgmZVeBbxMp47NZbnn48GFv1bar23n88iXHfLPhMahtmhOoeFU51xBsYY72P7jZWz
vxVFRmsskKQWhk7s5M+DUxl/fSSm7jEyi5AFkY2qO8d/FI/FEmxGuHHg/xBw0b8XoZ8eAjOZaBQg
MPz3Y9DPyWdbMSES/zXl/HP8n59VPbVJFIv/tVs/rv+f33B+2jz/12/4/zDuyiGf6v+ed/X47/9W
9x85p8Of//H5pxTt7+82+fydlH/+Nfxq/hl/pV+Z3pxxhcE+cAlcNwi5+o/0K8P+u23qOtk/c+yU
6Tvmf2aiG8bfdd1z3MAyLN3mkSjbrupF/I+/mX83Td3hKtCd2Wltev+tTHRP98nlqpmQRlW5//rH
35iaGqbJr0Cl6xq6gUmXf/+X1Fw5QsS3GnLXaGsgLGHVHZJbFijy90xPrs2sI/wVc0qRYGUp2AP3
cXEsUmO4o6/wz55XEGORIHbpQkttO828e3a8lD/duMSxJaLxVz5GX22W+XvkYtzXplcX8NYqcMjK
bqw8umuRsPauZutLV6qPKmgAaYwewy9l0Pqor27gB/nsD+9xbxI/YAJd+/lUTg1B1Qzb9z+fwgr2
FnnGYVHhylihjHtgGKGuampfzPY+SumQdlJnv95HZAwL4WRXgY0ENBMUyEZPv/j7Aua+7n6sg/yW
MffUWrzEHQ3pgvf9lrVssswQcr0IF4an6mCY5TUNGrJOLKM2a3gSciyvYYM1EAjQ49/dasQBcPaP
Qve2uF3mAc7GybH/WxM2358HjQiRTeej9GQZl6zGWs4w2OhQ656+DQRcZeAFpEMYIaSlvLgirUDF
6haPRTqqe4mfFbZj5qjskfY6wlayYcbBcMxgi8zMRa6wCj6GupqwE6X+qU3BCNSt1x/ckPxo7mmH
Fp0Iy2uMO5BpGd4Nch2nsAUdHzuZZ9GCmk22tGh2lloyWuvUDwiUZ82CFMmOGJdkPvrXEM0n8gmU
A3hZA8+YpVYFrVDVr4VPVo/DFBQtFudmXlRM16zcPoYDTNYmj/ZDZb9jko0WNrpz1priDdXx79kT
EYJT+Kg8b+0lecs5mDnLth/GZf/dOkyGBzN7atGFg3qpjdXkWYSyW+6w0EfxSBhNf0T3sNaA7+Bg
pd0Y4RgCx2M9iIt93Ws6kGhrluWVaI0Lc9pXrHTPltn3y1qr6WNicLexo1EaZ7ysQbtglA+fe34x
cL7BWmGAaSFzWGMRv4CZQ7tMUEnYBdczfWCUKrRd/AzPeHJsdlMlW+sF9tmZ3cwU3OgoPkt+2FLG
DLS9h7YjCJW3AHvg5ibM4I8vuUwqua9C815GMIuTKfxEwvEaNoDbidiC9kO2O0lrj6ksuLYwPgXO
fWriRyVesT5x957EnrrbhKjn6atgUPnWJUeM77O1fU1sUart06Ejxtwrdsr9YIi4Rdet7Ua/hitR
smtGKhAh4sTfm2e3apKHqiB9CsvG1Z41AZ49uHDVtbvLbm9PFNG+CmD2+gGJ6fRyz6QtgZtxbggx
LZoz+wucHUClhOR3SmmAhfwZiuwi12m7w2Th6dAMu2ckFn42HSktY9zUSxQQKytv3Ye+qAJkWsze
B+dKLf7cVcW7F8r62HVJsuuK3llFAe41qRqipsHsryrXuPJDm947jbofs/yVJLTm+Tf19JENA2HA
cKKQec4agXCCxIlapuZVPvle/NwXe8/I+uPg3+0SDGAdxPiPSRvbWDHJobPOM9UImBzR6K2FBJ9b
TxButdp9wSaztRqfYxTb5SbTkvQoB8BXTDkBTEIHPAJrcmOm/anN5Zm1qFs0pLO6qcqtq4KPjPfs
wkVuFznyFTfWF43ctrQqWLuIAczOezeKglisRNEABv0TtO1+oZDWYWYgkQYa00L27VbqkpiL2luj
jrylnPenhN9bs6M5hMU4Mdk+TvyvtFSxYc/7xuE4GsTA+AqnX4AwOyH3O/IuQzUSg8fsnd+5OlrS
pIeu4PiZkePOtNqgIB86zit8ti72PC+EK6B3G2oca5k24BLZ/S1czfzmzHBWRYDWP0oJ+ESVVzJg
XLnYEw66zaSsa7bkPAFZnBBDIkNS2cuYGfdoxIpm65D0Ztw2wLSdrICjg5WYNuWAWRvaE6s4LNSa
LPdK98ndEspcWwwkKsOv4emuWtl3R3/yn8MOjzELsItpePwSsP0WVh2+DxW58L6Y8o3Q7XAhu4Fo
LMfbeEF7Yaz9a2QexAQuZXFY9CT0uN1tBIRz6jOkrD043wzFCiboO3ynx4pWZ9Hn8klAAsollzqz
uCVJCMlNFwaLYkzwHNjIKGX0EiUK74SffAu3elcV/a7IibARdvBeCohPYUAqe65eA5V/eXkSblPt
oGOKJHZ6sHnHxD3y0Qm/eWGWAmtYPMDUdKdlE9Q3qxT5OT4jVEWcxBgexc4MgSImNyyugF+fEdLC
B0rvdc9BSkpHSUwUSJi1EaY4fCZ8D1QyQAXM/t4gym2Rdiwww8zOLusoZ4Pr0BpqM3pgGFBHZKBF
uS3hGx0wvMUl2+h6use2eMpG+6bZ4bOuZ3zREB0NGWTEOuiuMmGjCqoEC1Wj9mBNcjo2y1xGSsPZ
a+erMG/25GmymhjUC5MWPHUyakCj8Q4ZPcLnMqYknT3sLVn2x8BITvOEMO+Zhilpx+ssBY2BIeEh
rVn8JQoFZs541UNRBx+fEd4R/vOCBRHnXS30XRiGMb5L4OU2pguC8ID7BdmzQEi0cgbzhku9PNLe
sasqVLbxXTWcBgQeNKBA8xEHkCvFoTuxrej6OVhI6CEQg68RFheGIxNhpN4RDN+3QOoWkuhJN+Rg
xSzMLRoJBGv4PBTfo9Vs7E6baFjcjsvVXLq9DXKSdmhmKzU7NOvXuJvnh5PVwLuqyqXwNESsVX7S
EkWdVsHDaPAGKxPFQmK4AOR6nx2SuCeteJMOOS5lqx6crGKPQye/K4dXAzcJshoNYS1YKXRydEsB
KlWFH5yjM16YWg9h0TWJ5ZbjnXDS6DC9ZC2Q8JjdZz39yULM3cGsKGsNOZ9F/YhT8YGkVUYzvbiO
ZdM91iS3Lq3ea7aCJRZOgmCJpNnctBUhkFoBgrPVWkgFfQUW77lXg/HCEvC35Xmc1FP3YMcQ0WqS
liqvLU98ohc4n0wXIhADIWS3jdxLhElLzJjNkrvvjcTSpZvO/iILe7HODjdSbIYcU16tNEc10vES
sHneW7n3FdnMwXJ58HBRHRBXn2CjIhVLHZAOtdwGQAo2bTZdgkB/LjRor6C+wWAP3VVxdeHFWES+
/eVTaFwjNoDoif+k80EQph3at/R3j4/uNLbxn8Ld5P7kYtSLd16DeMjGC7O0TWY9tSR8QQN7vyCE
87XD6HWILRb6qVtdS5QFu5AURaqGq0aNvnB8ALmJkZ0p4LGgEaB+G4zWXLMuIYAy6o+F5d3ZsoHe
7qjsuNYY8bkMqqPud/Q7Fsi3vCEJWTcgIhDI6EuHBYqVJ94SSb+/YXTeX3DD/ATYLH8wq5D+2k3B
AUrZQYEWceNnhokTEXGhfdS76Y6KGikQsANOrGEZSI28jXHylybo241e609aB4dh4CnF9c0UVykY
yekXgqxgGRduvgK+QHR3O8XLKB7Mbd6ZyIbKF48QtSgHSt4hzTVb9+zYprjoEUnRgqM2cUbu9WJj
SIFYzRdI4KL0pfVaFHr5sEmtkx83w6othnQL7f4CXcW+Se3SJOckJIYLE6W+S7oa1aiLxXBG6NVI
0BZTmAPcegjrNOGso56gha/8ERymM3DdBIR7ailGuVq3UMSiOkvRk0Vkbz6DJQE1NT0VJfbHqfGK
cwSMrGXA17tcv1ZXxZvRecwGzKcDWNQpJXalKf6IWaLRMmlfZrbxoPLfpWmbW3z2XwgQgNXW/IGQ
rBIUx7FjfNTJgD/cRXCc5YrTyB5JhsA95PkM+OvkQgyChawD4gjP5JxRUSFtExJ4vk8ulDRw5cd4
BbtZGucE44rFE7zLxO5PVmPEWztLXsFHK6wbfbPrDST4RkAmfGnP8gPi8HqV4aQzWJTbQDJ37UYE
1ri1/PypMKDJDdrAxTm2lx6p8ELaRcYAtX0eZbTFf7jj/B43djzVkMum7gCQPQ3Tb6ND0eOGUtCy
ZTydncOikJ3AoqA92XYpAMOIbFAtNtdRiMMop/tg/8cdkD3/Ii+6VdIABZVB8qUKXFvSYtPUQVTN
kXktm97KNqE3M7GO08jWxmUCpNnldNBq4yj4lbY9r84GkfWzMMZqF8DrTXTo5noWwkeqS7yAFrVe
8kiEFXxIWNfmpL0mddmsTRcPsEMgL3yV6rGTE7iMdHJ2NTEmbHHYCOrGu6WNH1U6fEYGDtDRz7A8
k+BeJzwpVhS4mMvavScb+/K/OTqvpeaRNYo+kaqUw61zxGBjMNyo4AeUWmpJrfz0szQ3M6fmTABb
6v7C3mtbwvoOaJsEssoE9pIgraYcjnaaXHXu23VgsOLG1xBkdkfKHCt2Ntu/salvYWrouP+wKY9W
8UlKKdWbYsavGS3QDQ8NMsfRnDuYtLvGbf+8wg3WnUBvUAV9t/MJAuP79chY1t0LQTBihR6W01b3
75wKi6ZCnNTleM3bEIhkWoWIeR1BBVaWT24OYUebXLQoXb2TaK72UMIX6BaJ5+KibQMUmlAcVgp3
/WJi/neKHZAbbGIbcBoWYSHL/DglQ0Cz5BcXS+ov4y73M/pJl4cCbTdbuSS9G+yYek//8mxy0hp7
jF4CKO+LJKpIVyCJ2+X7istmU2TQa1qnjEn5xDqM7YSuN/XXqqKw6rK/LJ09u333IPMqP8Unw0D7
EDinBpwjpywNKzO9lFgZbVmgW2wBx68mL/6tE2jKIxJu9nZUJtxUczx2zQcn1zIllHSaJTS+Sr/R
GvYH0KQ4rAZnZwY0PwOGGuxZg7tUbASRyonNWIlx6frZczQxubZtijSUiTo3cB3wkeY2uExpht8p
9nQEILCF0gR2SNkimCUEMV4NXfxTa9ZLktckCwupNkUYzTLkGLiBJHcakoXe87M6ToKvyHr2phez
UvY2nKoriZ+yPqa1wh4DwQDewrjkWoEPwiOgSx9rKarBJesl/CjCPcX6vL9HnnnMjepkQ8MZbNls
pVSzG366kqLWrGv73ZfaP73Qfkz2JHoeLtPCCrajUR3S0X0bM5oD1x0wQTOKo34BawLjfK2yiAie
JPuccmFuetptnLN3tN4mmxFk5oTPeER7R4HcC0eLII4bN1wLzwOWqDXTjIp5Ln/ZUp9gsAn/sMWi
dhnVcEbzMs81bZpNaNPpKpTSv/sh0w8jOTdt6pPxFyiyXSPStkP9y1dPCUttXbByl99Zif6vYQmN
y5IREGMN7h+ECEhEF12Ptdu1LnlkkAJggDRBg5LtIq8Zngr0NQDhqeZq4pCGiXY+b3Ksm/WKdW67
7Cz/t4/DdNdarPwrzFLoQZsDeFuYcl+8vlDc2VacsMVi/c+/sb2/G7XFEskdvrtoZ43myaRQ3JJD
/PAn7d4VRIwmLnkMKB0/AfygeA9ZfKSRuS90iW2ssXEQMawKLBsGlpM8kSz/aeh8SFXQbcu8m/Cp
k87mELSXtkpuoRrAxtBW9gQbto3UtBXBRGR0n0F+I00v960dKReMoEiybZ2HTIIFCSoR3COlnc3e
fUg/CTedr37dMASK6fb3yeieYXr9SC7aGRTor4WfwylHf5ozoFkhtHi0hcJWmFd4/Tp5aJtwJqYY
zFWojnnXSHXxP3xR9hSQuCHnqwhOACEV5gRiYBzKg8bpVCWsV8M5Lzq/M3Hixo+W3ehOxG4ydGf1
yTir/ug01oLD/DXWHE2tA1aizA3i0EIqSMRy30XXO0ShBUd0PRpXJCKP1EfOP5WfWFano9ACRMh1
srNSYPcld1KpUyP4GAM2SvbECxlhzrdlHU0+aDbJj9GcA1rmDKmuFxs3GN+amn8MgxXUhNzeAUzY
6CwUhvAr1enEjZoIBD9JK9Yv2OlKUECDwhkw9xY1HpVQ8q/X70Wcb3xk3+emqVYYLYu17rw43k6J
rln7LuOtaXTDVdjbO5crYq9YDnq+2EVx24MaeElzgYxpQGnmivYtadN/nhH+FWOCPq+N6Rf545Kj
gHwt9WKM9QFvXbi25+TLga1jj8crjxmUZVOPbz131xPIaJK2K5SB5M7LKztdVIJmYRCedUSkTbqQ
oVC0Zs26LBAix3PiGOPRX4SOSZ+graPTXQAk29BxmcgpxWtiab+tyj0aWZIHPDMO170at6NDXySn
9NvRBOtfsothOC7GSX+0Ivwyc7ZCpbrhyKeGR9/Ma/niGfmHLG2Hcz/0mM4WPDCtePP74U+1wF90
xX+btBQCV3XCCrJQreUEhI6onZZsrIjMXlK4oDIOZ63VW5Y4nIgjlIwKjwFwY4DTFLR+JWJcrPTQ
nufZqzbf5bTyIJwD1HtNLlbB0D4llsw3uuyaHYMT5nyRc4aXeq8JuF0VtDc732UA3QHzE7HXcaHz
QhruFSsk4+o0kDtEIXcS4hDaYT9PeBE6e8XkfX6c62XdG9pyMENjXzXHTMsfNF4UeJKhVJKt0BbN
/DQ+PqvsNm0DvtQYf1j9goFO/X5v/MuqtJux4Xhgi/EmRpCkDavnRWN9dTqwbCEM8iKS+g+Sg74u
nYiHyNgaOcJMrzSRjBvdo+FvBlx4K4jjADFnPI0wusJ60M9GBC1ZBgonzK7nVECbQNEn94OXALcs
T4T7kGpUO8GVEQz2RxiweGrBFKLspRZRcqgIqInAxA52hjHWfYUF8ld66bsyycIpHEhYdostuyWo
bB8nPw5aV8qYesMT5Gyr9ygy6zUD3RRrgbPVwnZcdajbwJwj+JHmS1+qDN1G5K+iYo2c1SMNDS+2
9MtNnFJBJQ6x0uEU+kfZTKtcs0gfaocHxhpnJ4Lhx+T645cuiVM/mm3K8ZVxjml0fW5WiEVXwIvH
tpzm3VkPMwC0yt6gIwd4h2cabQJSGp/cnaY8k0Avt3aP2E1wMhparIFugeQllXvVXZKekoEEE9tP
90wlPAQWxQpOxHwh4y6KLZ4I7zmnDQUskP1xH0SLKeZWKFMcF+n4ofsreP5My+XIB+IPlP2ROuGm
HbCpSja6OkjhbnhPB7TkVHfOWlOUVVwNc9Qe6HnJJCmWGBFrOkY3XjLfaZ/KABgREB+2uVgz8LIz
yM3EX9cN1qouO21rK1pRn0RWW+Me0ZAqLSEaM0y0O5TUToq8wb4OzdRsdQNPHE2zdu1Mb5uLWkFK
mnjinWyLRx+baqI/G/7d6iX9a9XeEJEvvZpYJH4iiJcjW3bZa+QgtuIKMoQaIeOFHhI/2ms6QSrm
NMN7JzopC2eWK0FYuww8nPZWGuapNtx0x3hn6Y3jc9rGJ3voT6Trwc7U2Yk3CQ5Ko8HcCm0cPXtI
w/ER5IPYO5YlNh1RHgwNe/jT7rTL5nAxPP41JqUVxqkY52tz6FCIrj0tOYNlO/ZCfIEFvql5WVco
e1b+g9sCI8JkXZSEJWeCArS/pRIcNMg8/LKZA645CZ7chmoggv+ojZiuR+PVdnCdCwa3mcjiA8Z3
a4EY5F0prFxOKAUToMAgkJ3oDeTwwkReO06JdWpSMu8UqQGh5a1IN2HsWFfXwGZubQc8mrEy11LQ
+dpYTmNLu1QVpDeP5Udi+9E9C91dN/rGxxid9RhiLVnbEIhSxln8K2bJG4bIZnpVw5WMr3oX2MFb
RTr50EZnaUG6QTOjL1mpIx7KX1giEOkrHFQpvN+LqdJeQuACdlXZz7hijiE7pF2p8SHpqbtusC4v
HI6TjbKTS3DzW/nGOMgyeJ5DW3uLvZo3dYqfVFTP9JRk52HHaR292LsejutE7OuAXchQbEsSqkRa
0T22HKU1IBq07SavBcEp6COPIWV1TcYgClp+H4K5ShAMTMP8B+LQhzWm/ESVu6198Y2+79mxoCoE
GqY0owOlmzU1CUAYJ5gn6XV3s73sV7L0XbltfI/JG7gzxyiIzOXD6t3PoYS16E4uFQav+lLCVyyM
NCTzN28WFq8gP6SFaR7SZOjYTJosAXgs3JYlJ/jQEmOWmYjtG/X9v+BGhwWwaVJBM0PualZCrCf6
ofQjuvuiXHdW8uvWrvYSYLFJ7XOCz9IyKIxIBGSFPFDuyX9mhqQr37NkZgdWmcY6s62riA00kYEP
pQrid1s9T5UHk6Z2lmBXgG12KUb3NlgZoj+FIGU1TNJkwi9i/rCsTCLIoccAHGHkudUH580YG7Zg
nAJN8dkN5j+TyAk2EkRD4BNkP6FdjgnnPEe2ZlKv2rAK7Feljv0EQHkKKDaQPhEcrvqcjDiwtoSO
Mq2K1esIH4GVn7+JwERGhrzTMOwskIMacsUp6xGFVcBQavu3co56ztTMtHz2fxUjtkRjJWAue0XC
L8N4FoJx8heIFgCojt8wrGymjal3HK+tX30SyxpyV7RLg+zJbdk4b3ZmnRw4+ytTo71WnQlQZwCc
1uR3yNgobUg0sRi1N6xf+swjTkJwHLg6rrkx5z8NdGLRG4n3xMTUYn26yQz3YbGXBTahNgSoAGgt
ZxaGFv3RRX3SX7H34K5WIYt5Oe0CbmKiEmS4m/rsiZMTkkmbrQC6RUhPjBMOsZsbMUvEg0zon/em
1+4vA04LTJ+YvR57xybchwT5xURyzyFO4o8RheK21pl+T06wbEwqAh1eTR9NZwmNJEihLUTxX4L5
cEHvC8fJwjtndK91VZ/HemDI3kAv1Bq2XuYtgjtBivCj7G69TdR77wdIVj+jSP7Ac9ROkrLds+gg
ppGMDLe1zE2eeH+QVm40c6TLFtkXv22yMTRQVvOXHmNdOZrYl0t6fPwaLbRC9AHeyBuoat/b2DVF
ES/nHZ85qyedzTpVDopGvUdU1GKYBh5OkMIzm/QrvKgnCl0UbxVJJnbDbhTC0nPh1hT78JZ8j13J
1LFP0WT3soETCvLACzZ2ziAyMJtz6sKtTtmOzh72N5EQBRmxm50G4xRXprlE7XyrBgxXbiB4/gAj
Zu4vteOlK7R/jQyRsLa/8G5ODUwKPrr+wVLyghtnn2j6Mys12D7s7wkkuVQOdU5XMM4JSu02cQPB
/lWa9mpqtFjYuWDmqZXUPaJeBucfbhCuWOz+Sl6wCjOUGJOA/KPXCPwdo3j/MJfW/Hnd1wWz7CG/
Nw0BT6BKaVMcjH6z64VKblGyUmb+861DFyRd8amhYlrbUj1yfIahnRnnwdPPkFvlJlf1Z9rmz7Bo
Dp0bk2qlzIdXgslNqreyC+5oEG6Z4V0JVkdzQEsB3PFTazsod6W+YQ7x4dNNMEjK7UVnWuvKS67N
ME2Q/u8ho/iq647gc9tFjtIc1LoAdZBvDBSXDBIhmowB5weKdN0JsXYqkqs06Hyxx6I400Miu8ZD
zWO+sO7M71Cje/5b54avBi6sOKIphACOjFdtYwTKhgsDYEg2JD68shXAthbxaNgWIezmkzIAlka9
Rsboa8wbhwZhugmD+VA0hd8ZXqD5xMplidWiyl5NruawERs/sO7EhtAbzCtpx6B86sXBsYC0i4Hx
LE2AkWLUCu3hucURZUaUFfhvbQKqjOwnUThodZwNydiu7dmYPbj9D8XyFqcP4ubb/yU8Yu69obxz
IHNsSBjj5+dexGorh/K9i0pjXzRUWFbPrYhHg04Oc99cieQiPIyVi11EYGtImo2kORp099l2yapS
Yh+jVyIEYL4O1zlbP2zx4JwAA+CSyuF6U/FvkW48IfyZ/cKYMZcmeBG2lcxCmVE28AnmEzDFn1ru
NB++dJ58j5KGz1Q8YM1zHCM0IkPw1Vb3QIw3xU13QBhbGdMtRYyPXnL6u0W1U89i+b9+Sp8mLDLY
a15Ck8pIxxCEYOgXDchbzqobnb+1ZrjDb1ljBipN/lfbn7BzUNYRwRFPzptOKbqIm/7oKsW8Usuu
nqO9VAwaao/XrSLhnbqK9bPOtKdy5H228LI/2rAQs/ZD6L0wnXqO2p6eMUK6WERPQZtMuxx/AS7S
d/hd+bL3GaY1kJFYyet/UxD/+LVgwVYcE9seiXbZ+Cn7nx7An5athajUwq44gk0n++lZxXlm9JRg
vTTdX9uVdwIPiUFLX420PkwuRZtJFof0u0cm2DtVwRtl363C9I9dPfyc5zaMQX+8jnMifpakCPGj
VhdjGp/jiG+/RDyeduXDGZmbR4+cGEXqJBRCGWwwIQEux124U1UAoaTaWW6JEtXkH5ObUi/e2FDM
wd3Gm0z02zRSujd9dcawdKFNorxm608VUKgCuyI3hFfVB6ttb12rUBzL85BKd0Ub8xzK/q3v83L7
/9dk5Okbq+V5FICg/wQjiK0P0d+cxpAF0LQh9LbzGpdrqT68vNj5kB4J1Agw6gHYOkV4SQrrDykx
KPggIJQwrt5DPbuHYfBCfmzJv9lce3W+7bPgzRjUDtxBTgwKM2EuhXcrKVfgGQ9QJE9Y/Tl3q+Q7
58aEBah9NWTP2ANTLhLXGSbwS1nkA3Mkp5bzYDT8OxKxCdu3ReG/CIT/L7F4iTS2dfBRPzERXeL5
G+L60PX8tSvSN1zCnVdR4bigYll+H+e3yM0WLjhQcBTRzsgCxNHinnjmzslnnp5bXize1VUmiYjN
eWSyVPuX5Zzi+EcWAUk1sAaVg8WmwTFUfOhTd/RrdYDf/WNjWsO8ss8D8PjOSJKwYDxAJtS6CTku
tOIxuvaxCHOGU+Nj6OA2dYPxzqx6hG7CZC9LyOKJvN/S54fof2rB1JPx70Se4WekT8SD8xBhOnkM
LiWPOxXsXdKLPfty0eJwlnDB4ma/1FFwr1qSYIxqiw4RbO8od17NCVXzQlQYd9302Q11QjvBJ471
EYRAvESJx8GjYXEaNbUxbfU5z8ODkg1phfTcJ6pT6+Se8vqfjNtDprGPMIdqJV/HevyUD2YuB7MG
Z9znfKFRfLd96P1ZaqytYoRQiOFyETQo9SLGKZpUB1ODvDCEIJnbip0mxxo+lGPV1UxIdhD1EA2Y
Z6s71iq6yg3S83+BQ+QoEPMYQQlnLeGjK5ROX5NFgGncBU+EuWCFzPsHWS4Mbc36DGlyjS7qRt7i
Ulr1aeI+LZzsqmLMLqyG8eNjqIjVNUy0Xy9wuSQ9RndtzVsWSqyiDvxIGaxy71KXwOio0L5JE4y1
WeaHlT/V5U7z9FPH1RI3/h4P+rwT4mPSOOhcaax9RjecW3iAoMmEKekFFC8oQ58Zd5+pL0QBYdOl
p2aZQfhWYkxrWVD+aBFVOobsHRYBulbtZdDnOJkByw/DQBxHG8Bm1N3GsxIgxPj21k4rfoFiv3Xs
H9D89D6OWN1kIqM7+NkS2rBxbjjHZ6sUP4gMIaHNnnbdmtFx0U9ixlcMnmTyJO2x0mitQ1PuZpJO
6rWPsQz+uVDNqLfw5BExPkT3quRy0EN6HPSGTsOEjQYVlWmVc8u5cDN75ypr/R2Bx4cy5bCAmmmh
nseaNQMHtk51juT44SjjDR/IGSoaW1iJ182Gm9NbLz1oQpQzRxnWW84jF8tze8nDft1U4S/5tuCQ
whFO0DIZ/qkK2kRHvRdqgooA3VLHdBmX7hfy2ZOl7WKNuDFV8BGzkDJj7QqEnGhuD32Jjm6jfRgs
kFcNzG1kebdegWTqMRx2hnwdcv3Z1+TeRluHkhHOY2R/VNhvmG3Uh25I7okS1z4b+AvDETNcCtZu
vLHUB2DEwp48X+2oj8sY8zhfy3QL8uIpkP3s6kFmVgZBukqj72TWFDsUZ0iu+CS6bpEKYO2tRAsw
G6AJhD3DREM+azefozN/H8Yfzw/LI/THICzTddWRGxlpu8nJyI2vCToZdfMeDaNzRneIHjFGFhUc
HKmMU2RDxbREd+zz6dwBK8LLpdDB6qm9T8xkFVIzHmWUQAXS2oBp4B99viLfgbe1TJ9nGA5O94g4
FL7NsTcCxCtjs4O+RiyU0ObNj5jgjEAiqdsRqdo2kX1+YROoqbA9aHoOsqL9C3veurAhizilzwaH
xYvA2FO0Iynz5fQoFeOjdFLX1qhnZejcL6exhBRB8rSWaERtWt0w47fZYEGi9XFqLet6uHQNj3Bg
POZroUBls1A0ULwwH8qx6Gcd852FyVJ5KBUZ1PiMAXp2FxNhOtUEc1l/0dOevJOOGYtQmNniMfsX
C50EwcF8RwQRbdKu7jYqHT5SACJvnndGS2id2fYsSs+9FBlYjVQG3cWF6WJ4Mr5GRd/SK2qbSH+Q
NMDnGNThmlt4W84pmGy1qO3Kwxiy1py0YTb80PqjIF+381QwIFRCp/R0qEX7zI1nceUNkxRnkSvI
N2IjyLgJVn0zyTXZPPiuRoYYReR96SkEC2PLWjEhqts/XyRb7QOkxW3lCRvdsL3OJgeyPgqnLDad
zSi3xijwtjzVRjOs4YQQds3Zn1v6MJfUPva5ZmMxnFlFoTszMgh4AtgO3aQrNh2d+0LTLrHVWQQm
RyY33OBg/MciA5Cg3F7qOPwI2ZsjKPwWEdsrzeqfBcskYBb3dDbzIxh9qMjiWkCcjrHSXbI2UKtI
sUAocfuYbjAHfdP2RfmXYXrABXL3ZzIRKFQ9ugcPvZ2OtAT9t/hkE3ntpSdBRpG6YMA6W6RckCo9
ZT7s0dAndxeS5Kl0sSVR5sFCgHiJToyJuldcdKyXU9IGjIvJBglvTJv8OXmIrQKxwUYK98dLsh/+
vJVxjrWU+RJJPlgTocFlbE9WoYzPvfukWVQlkYnwygqHEOKEX6xjdngeYp/lKF/0vNcYe2j2NjG8
DWiRdh0l5WUQbJqQC15R3OwDmX1mNRs5lpCHVGt5OtT0EO20k2XGmZIFa0+wGywYJ4NgBqBde84/
UwkbdIqzztHpgO2Fq5Q0kG/9anyWnTezadlrOwzqQY2vUY/+4IM7VJRoEbEqc6YAMA5i3+PYXxqV
zUndXMahIRxmMOwlZOu9bLUXY2jgrZrFribYhNN1bY68ZFez/fBRZnO0ku7bsdUKRfAdl9h6CZD5
aiIxsIOXjKThrqJndThq1YfpkhM71PmxR1iec4wSKL9DL8rjNfZYuv1kTeoR4cby3RNM9vjh/6FP
DLlreadH9HDRqH9A5gQGAC5wKcnky8iUOmmFzzmBei52RrYnIKnWMBZhOJnOL4McqJANrJycvU4t
G23TOM1pTFtWncr7Jd7UXlW2seBIeHZjl+UY26458GUZhxDU2rT4bgSoejqoL8dNSUZz3FcUMwEG
rxm5wMrFqrofBADJ2JD+k5JOg+9qBm57ZxJUFbYOuJhRF5xpG79hU0DqOiiWhm4Wk7bODj3sj/zC
/rqNafoSweatQoJIj9BNiF2nR+bMA0OUiGFycBpCnQorpgyuR1ShfQUJUyAzN4vjCA9nLbFu0ebN
fAWhhUt7vHgxko+aHKFlMLUOIDb656iwUYNXTzn71Es5U9OJv0JlyKk0BvbFTBK6CQpIVNd/vaXt
uwxCZEcCDdBq42VtmfGTRZDBIlKyW4DSQKNBHqzjIAuJY6DqOHoNjiUw3vWuM8G95BWcgpFw7vB5
CkKUQykTB21u/9hvMcshaitBKWI799zV5C5zBrmprFuAPH7Zu/7PNJX6cz+hDtLIq1yiSG33rlH6
NDfThpUnykV9NeVFNTsAnljY8vkmFlLFPHkdfK6kVH1ASAdK1uf6sobQ79aTz9BYScaq2b3X8Ajb
XR9j/CVokyS7blyNDYnVJfUEzCKqnXoLRxCghEvgOPDcRVv6Vwhq8cbpxJsbIE8VVFIQMq7VyH9k
5HcklkodkCXbHCI8T3eFiqJmaOum5scoovsUwhrgd4MNmfUjLEOd1MMs+YM+QLWK9rYQJXeNcRrL
7uEZBIWGhv9BHiNUW8mWIQs+ZO191ml5GaX2KwRjQsYvl47A7zZkOEcozVpGrXus7IbRGw6pVCeE
OGVyVhpAWM3wd4qqn3qO300KdNtmAwAxstpjtG4CoKShh1xLo21KoDcIsmU3cF9oiFD9W1VBB9WI
O8YAd2XDpq07CtUxM45OBdvDbDtnk8TWrUsY3pW2BLmduzSfYcstpL2bKDRajdW0N80d1x0NirZ0
GxZkVes+ESrw0IPh2IEQXRAjgGjPQP2dMRSztBJePNKckz7aj5oezeOSGkcqqzE2GJ1jC7JJXeo6
HOFhBhvL4kaSmu7tG7tHWNcwMVPkgNs9+v2JFxT8pmYcjYm9Yc7KSBS6s5rk6GyUCdieb/zZbKj+
Ot/5lSMNdgSYcq7Dnz019ZupixATp93aMYZ9YmubsOKXwIiARGtqNraHsSVyHSwDJRlz6CtaFZdg
GqA8sLAdhqM1JA4OcZRIZfHrNFQ8HUSktVPhFM4yF8C2h6ao81JzrffRDd/IjhnxS9d2r1w5zMtj
A6NJDQIc70JJ3B2JE/o37jAinnI4X9Yk3AMQynXMV7qgRPvt5S3Q1SNVUbbThfqJDQkqy0R4EM5z
TZWxNdcgpYYj6iXXQM+UIi3wgT6VDZeoVlXXlH+O2DPA8ijaWd19hv3DneXGHXu0yCvuvo9zyZLv
tsa63hfoCNzx6IbOrx1JZxHV0bg2g4fXMM+QsDdifWEFTCuZytmwyCMaWcAjnYk5gdi1ZaQurAqO
tn/ERoJSSAQrMeblqhM0zqw0mEz/+nqbbGTKtMUexm7jllAlES53PH52hWulTP2PwvefbaNjyW9z
rdRsBZRM/VUVA9LuMuaQk6oOemPDjYCj2EbMFPI+J2uWXBJXOWv6eMIDf6Mk+cnM+rN0910X/6m5
frM08emnCJO19rviBB7NHjF7xxC2GJ9tobvULiVOD+SREx0WKaD1G3lZlBacC62droIEiYcpdHLO
tfgH1jHvf7v1YlRlWqn92qMPidesYErjgGOHHhb5dysZ42Y2T0Tbv9AHI4qGEIDYl8klpmfAR8mE
6Ch7SWlkce0W92GgvtE54mVFZwtqg32t+PZztkFtbQ38WAwmEjk9nNTejQFyfTsLfyuGnQuYXCNe
MKC2tnmJM9++Dri2nAM8QEQ+tvgMEM4ljsJfoHhgKe1qk9Oe5pdxneZiUrcYQbVWtWW6/pAsctZa
WHy6/sMaCI3zPQtRVoLuIZ6j9EbBh4RteR+FamsbTAsQLGFXhN0VnRNO6AWJ6tekJl/ZKD41Wk3f
T39Cpy42PpBcBh0OQ9531UtsnHZLoAprrbnHz0sX48moMZzlDGpwVS0qM73aAXm2UfETVv1KzB4U
NQw3VK98+lJ98iJlYIbIDB3tC+SGv7pJv+tJP8k8ekzjuHfl8OYl3sOuIXHZY6gQ5DDiBUF9iKpT
k1n1zfKglhBCTTXrr4OG7lzY3jmPQJLgp39CNb/OM/PaJb1YRQM0dlZia7TKIC5wki94q1aG7bz5
EOnZgRbIscErlWM8rC3B/MNlSehzlC2zDrKEasAmRAizeqvw6F/Ue9Em287BRFhhGFTTrq9wXWYF
a7cB30Wt9HxJ21yAywu2qQEXHJsqtinAjUHFYsFV+5BcjGqYnwRiU0JAhCsrmh5kUpkrRUlV5nmx
qccO+0ho4x3PV6LuL3ibUC65CUb7BFQz9x+X1odtAQZplb73iAFf5rZ7ZQz7TRDvzuT7iP9/FaB4
lzULsVr8IIQhQprkxOFJVHrCectr3qqEiaIWih2ZQsbCKHF9ZHBLKFVPVMh8A7ZHVjG+IgaVZSKe
rLFmwgwvZMujfjMAbC5C36gXE9tRhtt+QDyQX96TWAKPadmLJabD6G+04lUNVMGOsHFK4mKWygZj
2ObdgrrSWeYFY6Y6vUzzV0rgeaxznaCZJ3YrI9t9EsvcK92jValgiXVjX5Vp+QKU68uShAb4qYPI
3N4SF2Ax3GdmnyPeCvxoTp/kfslVsEMXAaCUcEhtntShUnxNO0i5VumdFe1C3Of9tonHF0/zD5ZT
uEjVWkrsOsFOyMOSaVZ4EnmLO7Abv3V8MmQn6SuSTAImwsxT7L55R8dOxYiddUMyhy7ByGtNdRC0
YMsiLY84HCB4ote4kO28HizZH+wZGZPpJ8Qe/P9izkcKZsdBzt6UBQq/NVGM2liUq54QOR522mKN
8InMbOiWWfuv9IjhaUXCeNwbv+R+ecuJ+QnDa7XrVMiT4rAj1QKXHNDYhgFfauDcfTImTNDkeLpu
GhoAP8uZf8TZE4f7lm3CSwCwE+9Wbq29lKVkZjs0I9w0eJloA2QB5CYTyXdsG0cBlz0e4kPXzUkV
Q/YSF2G8ZpO96jVtH+sNoVZa/OvmiG3In7GpPsIzHrQfs0SHHev1LYnm+LEgven++GclBFvW6JNX
aYdlGjo0HyJgjpEzbFFp9Be6zRJTmQsghDiMsKtNtvM0ok4aKqd/ckDULmnztR277KPCFgANRUJe
C3nB5LAvHC5qJr4vRRbmazcjjKBKfMakExyb3h9WLt87OaVasmngqSHVuFZdb22CrAXFyHcwFTWA
6AYTa2k8QbawLw7oFC/RNwhlSL6tdQ5y8kwySLglII9DM7F+3fcwy384zZriZilURX2Q3VtmnlFW
HZgfl5J62UgLkyVMZKwdMb0U1BmEJBf+lh3VZhqZIgKB3ncOWQNIQvMMYUYYkSnvinkzxIWzxDz5
auc+2oWAXFzSBNdAyvftABuGufqyUuOdNE+mQ2YTXTDitIvPIvG/SlDb28Tk/jbMz8hhPGsZnKiO
Y9EFxLy+Fqjg1HUZSeKNd42VKqd9EYQRCwX+PjF/pHyZZ82XySpP0FyrQL8GbfAuTA/tXhizeDL9
ebSYLUGT/Mls0J5ENm2Ia0o3RBvdiG1lv6d5MCSz70p61XOQ71ULS0+EPvnFc3RGqccro1wD2xle
BjW9Rdbs1UtwUvCR6DXb+zEyIF01gzgxqGfb6b6MI75qRJF1qn3m8XwKeYm7tuPk27MArXQJjhJT
nzFBzao1cVJ6aKq2kiuRFO1zN2fWqWx0UJQnJo6m/hvwir41dKb+GhZE1lfESwanWv8Ki7GBpoXM
3Ki1cGM1GUdM7DJH7jAXmnhgA59QsIFjFfRhROISZbNj5HxiaEG2mo3KKiPeit+DjCqnwgZbId+s
mjnknEjqMdUNjLmtuaGxsTd6ZxxTKOzbkR0DcQVXoq2OsBUZ3nTlS9ubh0aY36w0A/RWmYn5wl4N
fR4QlWDe+LAzViAWCvfSeAlyCaXJc89tYmzg9pzivns2I5lu29YCWxK96aFVksU9zcMXalWXnhO6
LuugOBAgCP195Zf6zmvH58omqKVrHWcbW/tCkdoRWLn5hnDwyc98VumxnZ6NP/R667Lyhm0LHCwY
uv84Oo/l1pEsiH4RIoCCK2zpPSnKUdogJD0J3qPgvr4PetET0zHT/SQSqLom82S1iMdmDyb9HVg+
MwLC+xaDm756vdFuUoxOk8ivg2ehiAZ0ycw7XbC9KjB5u0xrWPrC8aZwkjCRGiWKDeGL3MIuqwEd
PxvoS+ZFlj2gydH3FQOVY5mMqz6Vb5Aqc9KluLdjtl8tuoTaYssggQEYBcGL2DKxaLu6WPUdJb2F
isvLvc2U9c6u6Nt7gyGDb7HAmSFCfa0b28LIUDgVvFuom5BdRbV/Daf40+3QiTqGf2e4jltR59Bp
Ugo8/MwG6OJdq4/2Ucv0t4Bw1Kbjwx1YaEzaA1zPR2si0anrzf//mO2cgyAZ7ib57S1BdV3BxDhB
j9GK6mYxed7V9YcicP1QMGew2monbBeQogBLlTTQF3F4N8pp95kaX5uknp9jQ0LVppjp8uyPiSUP
B5NzD8M6CiiKrFR/5pDZd9WhTVL/Zk6/ehEd3brVDr2Ru3wuOjkH/Bx1RuOsQ/uok2HYCHGA3Pyd
IvNYloqf1WgGHckIgW/S3yBvUIR2MKpBqMB1k9vcQtlO6BmyjTFiXdrJReuPzj2ox9fyhW7UfmV5
ytsApTGOOLol2S8KAfbp//8WdQMNaqrv//87XWZzyJDueCd7/g9ueG5w6rRgDNEeoqr5wCHctpH1
RhUEa8BOYSaQbp+kqfjgMn7CL1/e4+qQVF1+iRA8zp2seorD+p2XfUa2RdmBFAj56NDp1TJ5aIOb
HMfWR7PnkvxqJqPEC2PfkR9tkm56Fjgpd7Un3bvI+ydFY/bhAgBe5zYIfsRgYqeEy2GaamcU8rfY
aKqX0CuMA7p/mKCS/TGwwQH3ePNdleO/rrNeykEYTxHipltkFF+1Q6seRVDDXcla3Ws1KFRMzO1y
SHZN7FMWI5aACzqckPTHTjJeYvBC61HmW5Ot7zXOat6XmDBDn8GnCum0W5GsmrqJVyTSrVtq5oPy
k6MhMPwVpJ6w2S1JM8EQjCPfOFVjc8Iy9MBD6i3YaupXJwRl6xf3ZAxKQH49asvxX4lGHL8ZL20i
Dwrt5knOuamRU/UQA1qAYfDhlkZI7IrEkcE80xwG2hEqzqDtgn0s4oaGdNLuLWwVSeztApHfSWaT
sbK8ql6xotowawiOhqpehVfRv7TWQ2kzUpfuErqeF11zzfAP5WhFG2Kw1amjsKKxYb0R1NG3N+sq
XRNt8OBQeWBFQ/Hves8s+QEONjJdOUzVxiaFPRnyarjc4SmKUJpl7D7KsxDkexJUuPeghkm3dcK6
XAenj1AjByQqiJpsCmZE1cjAfKRjC83gZJGczMNi383GAbdX+XtG586sFYs3ObM8FvjsSNuANsAy
NpDv1kOjGn45PVgEaRXufV2DsDJwdXLXwHCFwobl36icVW8Qcci3cOhbeUcJS0MIShmXBDzI6jwg
fVNEgwJNu7R1Rk5Gz0BpqjMPkElE3pUnlqXf4XqN7X0dMNIbKDG3lYdcDyRKWrvtmkxhdJpqY0UE
IYGWv8lMgFqxqKBN7M+CGRR4bBajMQOpHP0rLYNotjL+LJBqsSBIbjRiARszDnAgRrM5jTAAbdJX
IuT2csa03RXQS4LqrBUzwz0ub+zZjWWdjJDVJh7SCK1miJNElNLcs7Ts8fwLFuA63KuUQxy9w1u3
dkZv2noNJhyQPKQeDciho8J9kkPCgMkmp9KZkoNuOLdGJ+eqiAh4Ec2jw0DeSi5Oo7lDVHR2ca59
FWNxF/pAEPhU/BEGphOSRH+JtyssB3I157+rc2aXHcbhOjiXCbx8hg/Gkq3tPgu6jR6zCw8sMsit
VHti6D0axW5orB8Nf/38Qd0lARobSL0XJkn/8+/YnzfcaGHOAkKUd9VmNfQZk2QV8kF8r6WuaLau
p9DpCapppBm9XfzNz5uj4L8pjAKWjHJI4NDIItGTztlVGwNZqajyl6ZPs51f51DV+yO5Q+dc2dPu
K5T87pOegPOb5YKY1ddZgBMykG/FvNrEsles3ETDggt6M1HIK2C+5JLes2u9VZPBSGhTdv6tpz+S
mu1j8UkQBraZzhlXVmHeUNlDHegh6RpF8TpkKcJLDdVF4O0wZxHAUlnvnSmfO5wEeIDOpqK9FtX4
h3ymWKIXsUwbDFVX1Eu9d3+KDllFkhLV5zs/luRhQjuER7aQb9odoOk/3SJVl1vobJrhJbcMbecr
/63gVN8U1jcBrChklF6uwqL9pwaHty1MdJ7KlXAMus2GJGD018BEBTEbnfq2gsbZqjK4pG0hdoaI
v1w3JsBM955RgBfB1cHqtysZE67syv0Y0oufix8tId8ASfiyN03Ar95Knz+PGHcz3v08IeHD3QxR
vFcuVMySdNsD+oqD743pzgKpSO9jnvnG8A9Os12s6XehbLpllLkbLTMvOm/AlozrTejy4Vp00UQD
UYt30z9pE5ILh180wVlNdKDCHv/itu126L9/xuYRGDwN87uP1pdBgFO+jVP4xYjlGU3i0a9aEMGx
cRvFG0fCl8dka6lG6qgq/keq0XtOHkZrBWeslAo1Fm4ezGrz/zjU/qPz4n1HjNxGi23Cjuppr7sZ
34LP7rhpQPPLt1HDt5d32cGbxm3JImAVc/DipWuJEUClJRi6R779FvSYG61W7Eo3wy7I9Mnu5SXp
uIu9bvi0DAvwiD3iaXSzdZBHh7BEepCBEap+E725ahV2f0ZaeLCL1MMZAwy3am89go8mwD2pTfj0
CZBZMBJ4Uqq7h+OcfBu6O3eaucCuxEOHk7fxXSRptvUTlU23gAx5xmlwtNMLlwlj3KDr1pDBlrON
X5k1IrF/0uxeKzPEru0yMki8Q+xqh7pVYtEZ9hexmHvk3dXCLv39/Jkl2O/WTnWe5oKUcvk2mT3m
FLdem519dKAohAF6f4SJYuXrGYrsvFkmPRCGwS7RgrZ3HG3XgtEm243sXyVIn6fkOeFL+ddrkvYV
FiU63fS1QbVlu2mJ68b7rqry2rrGOqQoHGJAkHFuIU0Nviwphu3Y4O/Std/WDJ5oF7/hxr52/tG3
bmVQ3cwW5i3LArZavBTUdDEEkTr7DiZUrl1Hijfe1wY9rGe0J0E2DEDH4N1rZLMs+XkF/ksiDm3S
GQjHUqn8yvpojvD69DEdm132Wdcw0CKKx0FRaA9PHSrCXKGoL0wym3wvhKZfsUuN9MsgXVzw/Teq
C0I0Si4MTXykuCOupY+Sz5imfzVN+Xz44ijOCM+yHAIWp5Y6p4St7UzVAso+s+PIw2roxvug+BjJ
RRkdeGGmp10M4q3iMXlq+WD5Sg+1UVpb1ahHrM0rnOk+epm+IgADx3003RRM8XQc31J3YkIZGhe/
dEgy8MKTO6p9mqdPgYnKl+kiaxj68MH/8b1I4tyoedar++Ba5t4i4ATmyl+JtWsO0gp2VjM+mYVg
ihz3j1BZ4zaakq3bW80qAdnTVN2t8cQnbN3v2IU7kjkAkkLEE1PwZyWSZZqH7NhnzHCQP9ZYXLtR
u2SYv8vII/KhJmGwaP7GcPqkDfcS59OJKmxVEy8+TJ5RvuGJfpFGtfRq99WgkA5C8aC4pFTMyP5h
uLLsFbmZMZkAiXrpS9ZCMoJq6sUPZwh+6ym9s0A8VKq3VpGulVvwPcDitOrMNICGbQgxy6Xs3fw0
/2hM75d0+KvtRKjtTfud0cuJvd20soR3GUiDbqzqYIU4gKIeA1yVEg06+32pQRdRrS7VbBeRRb/N
JvdqRBpjOSb5+p3coX+qYcobpSe9OvNvw77T9sXMLigWDEZeKyf/SzteGc5m5hL+nmyPd/6yeZUb
cAORuhfocRdhGYqVMv1dazC0sS3QgkJz4AjbTrubWgNASJBjCzK+W7jYKx6WuQf1OwoaNBJsFVUh
MizQql54NWvz5GXKs89B8dCilHqpc+PZjbRNwaDHRAi8bER3twOzI+UTs/kgv4j4CtZxNpxGK4Qa
MW+ebbjV+Ug8CXyQv6nGAtS7JeNvxOoLSIpI88yRkbovf1XRYldmuT6LAAmZTt4L/7X3+/dUK+6D
l7/i3LpkafOpIhSZiKKoeLJXN+38g5bYj4whC8sTUeKnhJMGYbWJGCBEQ7uZjPQ1y9pN5zQwN/wz
0380ATGrNAuYmhzA0wfdrsqiv2A+2Hl2y5DVuqiqj6BhkZuIaSIQrt/g1t8OrMKYGeMbqbVPrcIC
mI9YwCO9fPBpUSnzzUWo3lSOD7o0h10U+R/huCRJQ74ILyM/l9EX2gQqz6qLKHjJj9qijBopAwG2
WxJj9aB1qwIdu1a1H9qcPasAkdmiYgYarIq8dncB021TjgdDOGrjYKccE2b6OcClA4KY38lZCfC4
lE7xizZnOVD/pzntQE7c5Sbyd2E9ZId63GehhR0zG1ZmjOjDrdjJhfQ3KYoxzEImAzt0L4DLCYCy
2EKbRk7kaBWdnPjUQxFPjISBt0nOA7+fz+rCuNWo2Pl5yj+XCGqKb7NduJO4Vg4Kc13j9icsjWAr
vHWDUf2GmxLPaGeH6donQIAqMlpj/eV5SlEm5djNajUZCHPKzYDqtAynN/J2/mnyubZVvPFc72fA
cJMparoR8leuaW8ADo6sum6Vv9ELdkMe8u6F63cHYcAE9u08Q3rUjgcT1UfWqqUo+XSGWobbpJWf
0EIJaa6MXei33x4ITNr59LnRAkI5XXkyQ+Ph5Wq49Hh9bKcrN8UEwmZEYj8KdJx6BxeTjiDOaBIM
Z2aYcEGkWI1JZcWx1tjDWucG9nKUMvopT9sZaWyf+dbYrIb9dapw1XUdiyIrT388JoyAjygn0eHF
InpOyU0PA2xqsrZfPKu4ELLx4fBMIbTAep+H0y4a8Dji/X7u8ZeAZhnvEBISmoSaCXQcnWIlxA6G
+ktE1kiWs9LgjLZm2RRHFsFtseMPS5a/VPveEKyTojg6cV8cPabLiOlgTRi/d2bjL2Rl/xtzkPoQ
FM9OYLGzBHFoT2azbgiGXpoQMoOImailzC9dT+6cxUCR/KcAgUUCtCYJjXdW8YeepHrDDDDzju6b
FQy7ZD62NJJMCr4kz2YJ0OC0ssfqIc2pYwPsgFZrBZCSPPqVHgkZlr4z1CXuX5tJF0sLylrsjXeS
IA/2VBPKXGOJs8VVZZDbSDVgqm+ga/fTe2Il5VbNKLlf2+2fmfVZez3uNsY0EFxtBMSnJt2C0eJZ
OuGvOU2HrGIUgKFvMxR0J22kv0/N0eXQXbp9fZ0GRHlGHl1YqP/xDVCA9TFRdvkl1eCRa86HxhiM
l2fNvGHcpCYyexGpC1JmyiQvXGeifnGVFqygsEOR8yD5IKuH63OIDRxskZ2cPLs8WZwF6FR1eqfu
VifR3cQPTJfzorv2vhkYMwHnWoDp30yI1Hcgl36DYHiZjBLyhrMJnfFAQYYV3aX3L9wd1pdgWWPR
3QbkabmILiDb9B9+aaBi0rk7+5GXp/KIa00eQczBNUxfsYNcPiYNkrDluRsLj0qqbOUq+iFVi29m
JbwWHZW023/3WvjWrsHpchb1Mfvx7KWvzX+kjd4ZPRxMjd+uaIErsjz4h2zPFABUxo5k17CpWAkT
61XVR7djoyrkG58XcSnNfuC0Z6NxAqX7Wih6YbrrsUHQB3AIICqdYOOKm6X0g5upf1BvX/Swe4sJ
vsVcEOxBTvLtg3MLu51K+HG9OrmwhSiaS1zrm9wKeQhm/5vOzlPP5fuYyzXf9VM4VTparO7FC2vM
1IaNBwb6OzIa58Iq6bkxSMjLBhzfuveOdNFgjp9BoSWSIQV25sfHsE3ONqAXaXvTbnQwsbmJOXMl
dqKFbUAWdLxPul/TrfuNUQ2HQYSYhjhiASS8FJRe3JShe5qr2naErTGMOQKgeYLn2NtcxorAtQAL
e/wdsBcDzjDlO9wAF98ITojtH5C1bnHM/tUrLZ9PHtkzcwI0G4tWDVcXIbitez+mFZ7xNHIshOlf
aiAB9n+G6gbx9Y67CBVnS7lT9sl7LHha4/6vIGuCiCd9p8b2bzKyE2FJiOXZHhk4WhZujj/c1n3W
KDEPPDHkbB359xjmiKLZypnVGiWUE+Stis5x8nH2pHryO/bNlsxOOt/xK2SZyc4CNZ/n7KTkW5NF
cQiBJ0e+e8rq/60x00c41STPuuNTUOZHqBeUHJn9glWBtDp2QOT0aFaLkY6lkaNV/2zxJFAnnxxX
fo61dR8TTjM4X9gF2OZ5ARTreqcV5U9BUQ3V7Yj/9lultFlW9D6F4sgjujT7fhUyjI2UPvLHzRIF
vIsmykp9wIZscTTov6H+QSYCRNZGPBtU5DQspECqkElmzriIfnr0+aPq6mCPONT1/CmwES8N1S5k
+LkkfWaf5zwveTDcgt55t6KvkR4M0+A+5/aosuRUsYIN+VlNNr8bu2wvPWfbWKEVyu4B1TsAjohX
E6eeRGwC4+TEyYe2u5i9t814dwQ/DwA81eB0bwVxu8kc9cQKDwVbn6Bv/P8LUIo3TbZiPekdnRON
lSZKDtcMQELnv48p8IbeYDVeC6UvZfhKLorYZeldmCnDanvFcEkDeE3bjwi6JcFiiSsYcGvDghbF
MV1C7pJJmGhPehDB8GG2r2hFgS4oTK+5SaEAfYCP5a5874UDzdkOXF1opsDa9+WvY7d//v+SMZQS
mjBzjObwU0D9ooELtR3aoY8ENCJTsX3a0aEjmZ2dGEjWqbyL4ZnjDuFibv2MGlPHHj99zadO/mAJ
WNYHWgSHw42qaGvE6cvQ4NT0ZqAH0zJWfP2nRYjbGuDUL146hpaC3FMainI8CVDVzPigqnmYJiuR
XOMOCAU4cBJylsoHnKFGnVrcTepnR4PO6Q/6C8oLAEcmGaWZlvJFlz0ILVgkTuj+CG1G9E7Wu2Yj
BfQD11x3mjXnu4/jMdfptTzdgiZbkKRWcANqQfxtqig5ira+G4VkktYCCx0zWz8oq6nXeRshvkwg
xhLlO62gANFai6dJH3edmxhAqfjJ+Sxbs3xYFbuU0tKAgVcZLIMJt2oRvrqWi49r3szIEVQFCAlH
w0ovPmPXI6YFT5YZA7ygMoQhWmKqwkRqBiBTWJXT8EhYnx7+R5ImW91atbl/NgjPUp119nokwM1A
2qLKUe3Sd9Wd+dr2yEeYtxJyaIOmgVuuBR/dmDEByF+zEL2XbcNfRJbcrtgwveo64//BhrTmCgD0
+Ie7UKGnknsGUtESKSssckfDehVykchfacmd4ALqvdDaAtZLts7wrMfhse5Yn7Bcm2wyFZiQ+c10
qnxqnFKHntf3r4iRb4hp3qZ2HkS12rsXUlpTJWICtOvTyLeSo9/2hEN+c7Q2XPXmMpRqWm1fT55x
0cd8nzImckJkGwb8wNPgsjgYG/M5iRFW6nb+qozqqQTh0tUxKGzeUUIIX5wBo3kfoPDh4WXrl4hT
GNEF6We1gsN95ZbNgLb2OV9mzvMkDN5wMoIhypKYaA+nkkioUp8emRbf8V9WqPCAPYp+j3F9U8Hv
KK1w1Zn1p+5Gn+aQnikpFq53dGpYQh04s6xeai7m4dS0bnWOfMLCe1gaUEsJnP+W9ZVBILNZG4lO
FFfNNq5B5qDjNi7IW+6wXYjpowNi49kU9gceJKQDWAEggL/WKBbwkUd/BfMu7pa51EONWxk/o+Qi
i3lg5Lz07xITi+x35OvHicQuBlh3C6wJGYPeOu21F1A9/0h/Ww0tdIG+5vWsmu9yaobVJLlR/OKl
qUcUIIb2IufVa4VIV4IH67zmMukYJhLBMd+Khloq7l6FWVydqmWGbFnIl8dbr4vfmKHWofXf26Yg
Ds9CoKqibAfn1lmT8LFLghBZYem/4eX/rcH5iYloQm1NsKa/IzzoJS1It2LSnyfkgJrM1IXlibOa
IdJ2+V1lLveI1j6NmthPpFOXYbgPEuM8A2617Oqq6iGKLIQqy53NbsWBxw5sw2QDkNvg0JG+GkN0
jUkpXVs4SDrlnDs9vPt+fMaEYrDlCe+0miMcFo2bqWjB0rcYmDwwRx0521lk72Fz2AsDTUY99Mlu
cDdZ53yUXVdsfRnu06K6ormCpOJqR3CigLKxQUAylqv5j7bQpJYNt17TBReqwSsZFse29b6aNrsV
ljUsQgSdoZPB3CgQTBsrataLhtHMLYuj1mkILsOB/Et1E2l4Tc1DYeDmy/X4t+e3c0kqyhOypVH9
PeNpPmv1t1XP7kitJ6pdJlczcl8r/8zGBRboNGFw8b9SxOdDbpo8K+PB05CzVR2TTRIYF4Zyfx01
lUvEh8ASTt6sPBVCXgUbWUMG7WYsp4s9OAx40DG3odZuFYM7preFs8ki7a3uAIJ1CSMIrmQzdh8s
skhY8MrvPqo+R51ZW56CjW7M+A/83GsrwciF5ETWIgY9jrk4iDBYokOnRA7RsuoePF6iMBiityGj
qzLayIYZHRUeFEpbP1ZDuWdYVG34o/e6jTrW7itOmu4ajLLeMbwkYtPK7E2fDnsNmTHZXTPbP7g4
vd2tMi98NUmfMx0dXmhOI5c1JuboBOJax47dTszlENsXV4c5FOfUlBG89f+96RE80t5JXhu//I3x
DKO/7t+pUqEDudG7TdLuaAxvyDQeSZCvyCYAX2HWzkZlyHxFrB+bKj3kg79qR8lIbWZ9oSWhvWrR
iiZmBI9EIRawYyzR8XfMCAvnUH2NBFvNAWhWWLKqKPtqkZTTk8M7uPJcABCT1H7J1ttocEidMfqT
JaUG44+lcILqyLVwLGIL47P2lbJvWygEXTJut140Ya0y0Z8Y+JA9h3K142aPYDm94HFfV7ak9mO6
m9ThMRDuHpgNSdn5ss/FLSgScyWgA+hl/Olb+T6ruL+wPff2wC9kJMF6INRxIH9DMLhb5JG4Sl/h
ysg1xSYx+AGR/gQYE6HKd0qKgyYZ4xFYPSzG6Dutyn/Yh/hAxv6fl/THqS222mwQUXb4r8+yHaAQ
uXQBvad/MtHsvcykvSWzRNEVE3+Bt33h87yYSH64JQmI8OHhMjuyHyXj6bXdA3jvh0NiqG4Dh8Ld
Nqw6k4BFftOrnZu7d8xbydxxoCoenHVUpizPJ/IeYBGMGxqjklVeh6J7LcMmW3PA9RFjkqa0vKVd
9rsu661DFgGZ8vJol1ryVkUJ8kxFN9HYi67+vztA7+LFWs0CykFEXdqg8fprS5wl+Y9rRGmPChgs
xFfmbWbBBCTX2cFBzuQgBkjLpmBX2EDuJVQeWArnFqIfFzL2ngQuN1w9sGLvqN08sgSZNvaG3J4E
82p8XMQ6lLZxdZGO+VFSX1ApZbkut6Auz9QjoHtJR4zN39rub0Bj3oTyXjqIw6HASR5GjAs8LVth
II+WbT1gxHBRo8zAHsC/G4wv00IQ4IKTClnD/xbNHz+uPjVEYCpFcR1iaYVmtNdTnZDXKFr3Ed5L
wL/DsqvYYDKG8J1mBj7606Gdi7pBTV8eI5qVqNwDOugXzcWCKVuk6V28w5/jUVUfJCjz4+jo8Q5R
9yGa0Dx2kiQ25D03H8vcc1hzyphJ+VsLo9tMChxxj/lJyvYoHIyXBhvI+QMMZMEg5EMl1apUWNw9
8ghXpPyd9NnrLCXzAm2thJMTpeLAiInKJ2KyFpb36tb4ixsDe39Ceh2uTzrqQ6sgICO8uHlJeZv5
RYtYzoHNrsNUTVl/YKNOVtGX2GdJy0vf9MLIN67DHMqFwiTp/f15LMCqo9yhtd4nyDDL4hfNxE9q
RWC55TeyWHdVlIK6OQIzZUq5L9ORTU4e31Af7IQJX8SBFYTqNN0QwwNlAM5i0uzog/Rjl4ojBS49
y1Sd/Sk+k8X2qMfpVLvG1RhKcGBNSVKFm99shwlHgY+gKxOkJemVXhyTi2RhFeF8goVSGVm6HdhL
K8sn0ILAl1mb4u9onxGUL0yXcBllJeMVtCE5cgT4rfRerBHLOrus9S6xkAQFOgzOsqvghCkI0GZA
j+oUke9upHvNmiJdD3a8tRP55rNbIhHkw+W4ZxOH1smHCd7WqM6lWb0aoriVPcFJkMHPqdGHp4Kk
DP7h4DjoFVnU8b7iA4paAg2tiOAlA96yZ/Ph1w4YFgBD73GGwo7np5qH5dXKnZMgnIJ23RuTNy9J
n2JJ08VC2VxWxELBQLyPutmcRy2/W/GdunFlOGnIfUUKi41RR8OpvWmxN61A12aFdq0Fwjkj76Dx
GpTtFhfT2MSfU9vh7y+GXVEQQ14YIeMrI3jmt55YcquXwdP3JmUZ63N2nRlMy0TIGvXYeEKaSZSR
QxRUMNHEDpCUNqbWo50mkcQU6SvYopl5Fjz3Ks5ee2bDFNonf0y9A7Is9RzoQlt3JbgNripnXZrI
BrUsfoYqocAlcolmAWsxtmdgjKZjN4FfZ62/YUWOZ83QgjeVz8bpBsxFFDJmJw0KqUE8Y2B6hJ7+
RFJ32yaED9hQEdj+8o+SCpo9ELihN0nAmDDlv051eSPwudpUtZbvRrsJP+nU4GLceE3gNzA4qJCP
rjqPPtJzdePA28q8sEU1L8pk68MAujv2kN0xyO2LSFvP/oJdm0MFnF+axmv1jWvY7S2KTzQ14D/Z
0qRm9SBSBhlRxRw5qVxKx3rt5PZpNMt2GZb81mXvbGMU/2660Qycb1XYv1WW89zK5qk1Q7BMsfYe
X2IFD03MDUyYZJ9+wkvfgy3HzoAhNaaJCQRKIQlLSUpikgdCMIzGwTdOiAWKcVtt2zuslUtW0v40
VIe7uZLPveg4BEtZMv5ApyioyEkH9+xcrTT9YQxoAOgWmm2vBuxks++IqeLJygCjIPOnKuL21XQL
nBogpIEJLXISHLoyWokCKxZ9+t2I0IdC1mUyGgRHHFvpERUbMmWbcZDVetf5r65g30vbASfaaqii
oBqWDc36kA/QawLzCtOVTEhqm5z502Le9yCKjQhvsl+YYQ0bfzoRntteG1f/QT6KLZMJxsGglmWO
iJ061i1mxGBOkp7A0CZiwys5kpGblCRn1+hrK+pvnWrVdNlttbLbWhOGFdcADRpBwu51oPoDXC62
B+len5prlM8+ZIMzLMIclLdTxBGtP8XV8JpNMqOLAXuXf4ciibc+YoBt0mV8CA0Yncj1TxW782CW
tc4+HFWaD02Pt/lfKDkuLVb8JfJfC9cKjoOnVJck3NrZN2cGKXBYXb0cN6Kl/w46meY6nd5QR3yk
eHFrDKczomnPUGdRZvJGgw6zCKg/Oj7KX+VV1EQ2cSNmTnClTSMu0wgiFaL4itmG7xekrDIn4h2G
6TE+IzGKeHiTY5CS9ERG9rKU/a2JIIyJnM2xw4yxY89cxYwdKRFvmVsSl+2APNSy4V5lGPQmqK0a
UWlckn61FGd4Wfkm1pnN12FxQ9/3jSSUeit2vnQ7fe/ly6gysnh7DBhW3n9pvPTjYipd1PeZI5FL
YRowk4gFO6DzwPjWLJhM0m50RMpouvLIHQ+TDnm9cr9pfV+DTmUbJtao+ZjOhNGjY0Ady884Z2qQ
Btl1NMLNGKDh11ub7x7B8kqxF8dAhIDDm0ClDY+oeTIcqnILOUFQbWmI8Gsm1mevAJ3ZAyj94H2y
IXVQKGJ9ddg9Qmne69L5Alwh9kBKVQihrYJ7JCzGLIBsj6MePQZVvAdxae5rREwZMsNM64eLxYvF
TRTuGllxmvYPraZ+C6W57Ss/XobEKzDIwAzDqW+Co7liQwiYIHwNFRnZ/vcw2Z+tatYDS8+FEfD/
crx5hRGrc1QOuyz0PdAWzcO1ensdT/5vGB7wRfM8RACFXa95EwHlskkNhW7v1S2bQ1rx+oRVuhsD
h6Ip17Vt+aTboUb+svOjjLse8PPwBrFfSgEoT9mnCRssNscZP/ITbSwjgeeNd4Lo+XxTeIRnJQ0/
mTbEsw2qPzfoYcFs8HfMGjLILM7SQGOPlBs8K1auFUMYPNB++YMjCjU059yAGnehF7a5igGveBiK
RNgi24eSpcb8WpX2VQh2qKF9DSrFWtzrn1mqQtyJ4f/C2ztwlJM9Insg5y3SJCWDv8hBBsHIYxH0
LY9Rils1qCjZmqRaVDMqSoYF+yjZ3Yak+el8TDKWelgODUEfMyr1zth9Z7/4cJP8uqLQH1YmSAzR
+mcn9DZw8L7RJ3aHMEDuYozfMZ0DZ5w+7ePZbe5I9lNUnF7jn3XbPZs+qWi5Lzb8M5yI6Q/NHgJ4
KEVmOLCqdVcSNlOZR5Ai+UMXDr1KivvWz9AxxmVrbPxO+y4iMQNUcjanLuBExdGc2Ly1agXWebLx
uHrFgXxqSUkAPIPwU3tc1xprjKS4h2LvY9TUokcTOh+N/IFmFdN+uKHz1zvDiW4Yr7YZvjbe5//F
azpTp1Cg6oP2w2GzEY641m2+aww4kHqc3NOoe67IUyfwVcBvyfI9v+6yo3cnMOnkBRmKzrlOtm3t
N+vCvZ0Nr/mkgZxhCpe3zh9vZrg1S+Puan9YkGEYx8a/DKY7yqa7hlkfj46N2lM4G0f0zGPAd2Fh
pSTWvI1Wo/C05mUMqi0nhboTZSuCpH9BXODWat4Y+masdV8JEZo08z0oYOwgEMYXW4p7wSAXVv2L
ZmxNPa3nIhIHZphVh8nszmQWMJa0eARJzuU5Ga4quFOpW2t6qwnVeLAc84IiJcVKHyGpbKdgDUMu
wK/9JJiYAPPM2+3QOPI/8s5sN3Iky7a/0qjnywJJo9GMQFc/SD7KJ8k1RcQLoRiS8zzz6++iK29n
VhaQP3CRgEOuiIwI0UmzY+fsvfYK9/3bbOU/FVySS6bnaFX2S6RHVyCzcegKJSoNN/Zc6pU064Oc
aMbPRvktVe4bJKXXekCJD50CBvY2ib23mASfR8Qn2R12K/ci0jR5qsrquzljxsXDVp4V88B+YEV1
wthaYYV8DZIi+erFP/zph+MI88x5+xj3toWBj5PG1IpvYVmzePp5e08i8iVV8GVYk6GfenTEmEwt
5DYPG07zjAqzf8qzBamRON3JzR1vN5gWnZgWC3FopGDWibWhE17s0VJj0Smwy88inBYg19WxVMSw
HCKTMWn3wO59iMeHOjGrzZwY9Tkunac6QeOnNLKyLizWNoSHe7izctkOOL7j3/pNhLh6E8r6Y+MM
D5VhtB+m6BRFSm3zgE7OOjdHQdinCtZ9RuRRR+Ljqggls0QmElsDV986qbNTmrKpS0aLGpMjIkRS
9qZ+5dtT91tR9JfE9sBrBuqkyhpAOfhSC+fb9O7ppiMZKBoeOjd11qkp9INVSlKNfGxBQ/Kjtg1Y
mnFn0jjn/26KRzV8pYL4XiHK3Fn9sm8V9zLvIeWidEJzwwiUpkhfjQMr20z2NPcfoGL5y2SyKX2H
Mwni9kDYyEnDBywAaMPHgJX7ZSh45BbyopUkzMIzGxtS0qwGJmONzWWLMuECCEh3LtO+K1FPT1HR
83/BxRm8rWgN8lTDDNcKpsy2513HUurG8AUHRmorYioGD5FhBnZZ084fFH5D1+7RGVxqlEx3ozRx
dXs4HUpHrOm37YEcQLl+tH2buMgcuJO0gkvEfnk3jcYud+LXKjO+p/g/GNvjXY9aoO41HvQNrK/d
6ALTyQ3m05PV7ovGxqvTQXquLWcrRY79cOLDjPx4YwX+BR9VvOevdfDEe15JwguhBpMPG7dLNzah
l2vccZwsG0gVZCs9jwLXPSOwTuHlDhfZRg6cGB5aIcS1Ebh8AfIVUABkVn6PZmRPwexw/ilfB5JE
HJ9OV63XksjIwDhwrtij9P5IMqgjXnZlzkaadoudJBtWUWXdT1Pyc+rVCTmrWgn/uYOtsApUfcwA
Z93Z3aTXZM7vFdkJpDoAVVUq3ecVRHP2ZXvTjYDxzQhFhZmfbd9QaHlxS4YaSiDKwzJmkwI+HG7T
LH1PpEEY2X2YlJyuiDe5t0d8LhP0FvQKyM7LFaFwv7mLb8qSX6dxAts5U/mlNiAYR72DPf/eRJlG
8xN9JQ4hKVhAiQ5akf4ijqkXWJRfxodPiK8xQUoanP6n29KeMnS8Sh27eYLp8qSJ3e0Ajz6yEkCK
S8AzcFxaEWPwwzLNTWLnSK/s/qUY4WOEjblB9wJ3OB3JfjXndwVwqRAMpK1ZQrfqBPyU2LwbBgcD
ncWaOw6HW1j1EqMd/CoeP4Odm//57z8nc//l7f/8/xXnbdvW7RJ9XqHVR/vxX8R2R+10/sh+/esf
zz05TMG/hXff/o/f07udf1rgYU3TsqTnusojHXv41bT/+scS0a2V5ZimFsKyPa3/N73b9f6JAYQE
cMYdS2S3lP8UAv615iwOWkYr+Y/bB/TXD+yP9/+VwyzGQNI2//qHQyz4nwO7TZMxO74E4UqthQtH
lF//8XGN8oDfbf0fa6wKx8Wbt24DMz92mTE+emPaQd/Wp9x8xKCV/8hKNJmjLdoz37E8+lUdgvJn
Ar/y6zwdQG3TfdGFvZ1TbeKzghw3WQC9HD9tLn0z+XujSK+5PwensJHzJuiNaOUGhrULWs/ZRQv1
kiBCih/7QI9FMFrsse+7CUA9nGJxvKA4A6W2YpppE/OLb6hLafvJVR9kcheGVf/8p4/t9xv7367L
8nP/KcjcNKWWplAa+TUx0kos1+1P1yUcYw2bksAVt97Y5fyTLd9/H3u33sLISDYZJqF3iY3hLvM8
BzC1G7938d6wq/AtDV8Ni6G7IwJOwmZfkrGZAByTrWhX/pGuk33ugEacb1/1y1sB+WpVBTnIs8DQ
kMWQBMOtpQi3ff8Ulm37jnTHMlT5lnC3XHwhvpmT7b4F4Sr0AnEyZ3GZaHM/d3b6NRwXxD4Xs3TV
eOcFbfuaKIn/otr+/VVy//MqKS6Ta1paLLe1y23656vk5mSnj201kqhn8RkVhVHuKg/PyhB009kJ
tfEGeuOOLAqgZY6dby1hNNdSNdWGcWuAVmeTxA0qx5opMT5duQ1GJ9wUBdScoJzHbzH4eLZ4k13I
0pQaVRaeMK4z4FbIVjFd1FsOcO1W+oh324m5uKNIHcwbSxwFFxyiPu2a29tYsl/56t0Et4SRQ53s
5SWxzGodLngtC77iglAtoEZV1YtEo3sYsYqDS7Tnl7ry66dQ2evbO7/vzRcjA7gGsPjJ8yPzpW+K
Gop0bR3Y5M2XcPKJvZrH5h40Ova02RbvbEDctrPAz7e8bd5Th/Snv/9IhPjrjetKht24cpZFwvQc
VpI/fyRjYMcq8US9qjV5qVbv2q+tjWWgdXGgmXUuXoG5k9sqAjaj0MlWncK0ROAoIo2a8Rpe42Yo
xWvH9ATjFvGniA8H55JIYW0HAs3v7L6LSExgJIVhXCPIDL2atHeVHhAF9m+AUYPdooLdms5PNjrr
ZBKgvYOR7+znrB1PGonq6u9/atv6651oKSR/yhZwbvnPul2WPz2v3pxUyWQrg3rPg+lopIgHG//c
m2mLDjRsDjXQVdfyii0STQNhSDWfVIzauw8x7zVmTAYI9SaPc6EuHhOrRR2Rvaakdt05BJF+6KTm
B3q5rXy3FyFDfmrbJeq8jqPnyUiaYzNNX//4HWZBFhgpqcHDUHqEpdn9ET6+fVRqmQ76Tvlt9FGY
uNjrKMuss+f4ZOAmJokUXNU2neWhlL8ITqm++ontMCMq53UfT9VXS2VvtTX5Tx0zyIvd0Noal+9r
HwTNPLuSwr55QNWNj+zKJC095wQdngWUet0zu3HN0UaRiq1SgU+OSxt8zPKSOBSZQtGhXnJ5l3lH
IKMD9Ij8xUkqvQHGWT4MmBUuwqXGrpos+PBwUBHYbfzU4/yT2Lr6VXplubFlF6Ecpviy2qWpThL6
V2QSe2G7PifV7l2ONHyDqBKwMNWwA6uw8VNpP5Yq/9J1k/XgeHV0Dkxowx6NnU5HeEOmdYaq8deo
xLcOTWHruN4uUi1tAkOoE8xGGlQcvPuGBsc0udkvCU4fbcnObMx5R4W45EkE44aYy2uDjeEINGU4
mON77x5as8/IiuqJmQcMuPdcnpU+BJwS+9lHp32YF91zHmXpoQ/N5OCE3u8vt+9BxmHK4c7RGcLX
FXJX/9LD/HrB1MTfDJvVdtPoDWdRDb3TJYnB87ODMoxpg0h6eu7DlKZDF7Q/R/GyWHvQowQ/h3H8
UJ7Ubx0c+1VJqOrZ95rwQUaxta0JhnmabZyIs5fRwcmJKOVQgeNpIgOpHzndebN8H1V23wh/+p54
pG6XaZc9GbgId3rW7o446+IQFeMh6QwDl0Eqd2SR9y+zrd7ixO2+j+y2tD4y1uiI0O0Rg/O6pTjY
NNBUV2QocDsn0jpGvhhIdSKQAhz0fiyEtZNjH50nBbGYnCj8xoVoOZUVztpzK3jtKflfm07RQmvS
7tmx0bhlLFuyHfuLLUucds2vwUFclYsmRPDJi8FIiSuzfGk6gi9vv57YVngQ3vDb368pty3+30oA
17VcJZQrWUeVa/5lc2sa4KoYNhecgDtth8iM2YTyBWvdiFMLn3FVe7naQFosVm0cKrQUPmnGiFff
AlVWmwgvOPRvnT3O2vf3RQg09K7sk2AnS3VOkghxemu/2nWNBysx9v7ULBr41j9L20eT4+YNuSOQ
jiCn492I7PHBQZzy0NUNOWsZiaV//wPbf11DTZcFdKkCpZSe6brmv28dcWmqUuRNu5LId1axTMUR
ZDHGds1RT8Z+RZDKAl+a9LdGjaiTtX6lY774s2jJDckSwGe3xzxs22PTx+2xjmoM77f3t5fIdKPd
kLv6vfKsX4DZrWsUNfaDAf4NPzX9sL//iW7/4n//CJVDsU2bSyj7P3eFvNbj6EiH5SdKWdeYjk5t
ZO9B+ykU4rZY+V0Yg4dKF7BSNu3Y7y/IlVbG7PiHP17KnoZ5aRgMrwsHl2iFzwEBpm4iUFtBKA9W
PIUnyq7+qitGQEMQPNaIodDv97juG2c6FW00nxh5nGsFdDOdu6sTToRakkZygLGWbzGTfEkook65
ws7q5Q+feyudE3EugSxVLl17Txk+SsxW7gYkzwJq0SmTSY+Gysr3uVEXbw3O5hzA56orKus0RRJm
wUAvPBkr472MbJyvovkpvPHdggnx95cbBe5/FB9aOVDOBfYej8PJX4oPoxxTxtO0pyujI3cxxQtr
jksfee5B7DQRsX5mXozXaNSHSvXiHUykwQAZAgQwGO+lc6x03RZpsU3sNj2i4BEwEUZz3AdZ9z7N
PSB5J4ieS69x9u286EqAqT5rw35x5PBa6kQdWJLg2o21fB4CCRsUU1rviUflhQNGEHfYWVESGHcy
jJCwELflwJrf2Uth5HHCJikENG+mdcXOPcpnK4yHPdjE4B7FtZnbtrutNALLMQmZF1IePTGFWwPZ
8PaRTNXe9Jpol5HT+8i4Aah+SvJhm8rnfABy1BQ/6U8lqEsd+0Eb8aKdSn/0UzrvU8cLTpZ0s3v8
uugNYlibVuEhquCln2fvsgymy83k5N23wiLAtKBvRBJk8N2QIBSqwavuUZ0HK43CiXQdhTXTNMjd
zlLni2iyEyneAksdyc40qLytYVbduoncedPOfbVtke2tb+VhJuxqG3gWSQqtxXRg0XziDK1/wzL9
THPG7MkRqMqvkaR5EtfytYsVACpvdM6sfT8bhG57x6izM1C6TeaGX3zyBNd2HECdDgm+Fm3GH1GS
lH4igKU+ln6z0dlz05XlO5rG4mwv7W8s0NPFnHD/383S/Zr4DABBkUwwvpkfkfbZbAWIunXQlu4j
ZTlZATx4XYpcCcgEA5tkfkoRhd8VPTwaYBz1tXDLL8Wos2/xDLU6gEl7CGidv9TIXqvl+7mryB1z
p2EzBsrvtmGdkLNlWpBT3al70GIo3+hUcyQw0d8Q/+UTjYVq5ovLLuvSMGKE2+0MUTVXqN4rATI2
msLinBHpcP/742x1ERqnhk6kb36bI6xcS1IzMteD2dK2Qf8yv8swfLJS/m63ZJh4B+MWMV0ZwDcf
hP3ACYVQe2xJj3bVO69zj++blMH4JQobhR5zSRqBpxQBqDtXHkQCW/rDB0fdO8+MQWgwUH8g2LHf
wlYO1vZyQLi9tedHH+7PyloeBUKff/8NyBC6izSnl1kp4hohZ2zL5cntcuZ6lDV6mvJvDsZYFv9l
nNA7PLIpA7tDkofpQxvrZ+LUqr1rC/zZwsTwkgzngfObf6eCKP2SOoj9S0hdl9YxtgT5gMSNfJYt
E3trwyFlcqDelIpBO4E18V0+JM62yvVwwjTyXHcljkWR580DkV0ZzgzbXDW9AzxyNOMfwEyCkzGL
4ORueDpbMt52t0dt9AJSjs3K3txWEASwwGYmZlYhqHHH05dueeZmi5glQq6JCqF1yQCU3xGWKRIX
nXT1L2NaIhHGhR7DjwOuefTPt6+6CPK2C8aNGYK1//tVVlpy2Yj/vK1ZrhZSeLZ0LdtS0vnLRt35
baeM0IbvcbvaYeKKoz3U3tasWBgqYBwv6YyHXzG27l+JoZsetWnmwIdZxPCV+TXP9hezWpThXfIb
DK1VgTvEnvseMFCeP5Zp+RxEIxoYcyDmOFl2KdRhICdNTxxw7syRdM5GlDhnS/o9zzCtGN+rn6zB
zE6idB6wz4hd4UTQgluDc4zDUBRVSbQJbICrsm4v8/D++U9JqoDPuYMFg/70Gf2icT/0CeHVlsdk
Y2T99Ynf29h5736ZB5q9s91/D6P+sfLan+RMO8dJJuXVbo1vuuTZJW37jBWJI4uPFQPxRnLsKTWN
GV6yTbNk0WcDc7Dsc+MKqP31MH1psJE0vuducVBxnQi74vzH73dFFz5nxMaNY1BtYs+jq27m6e5z
HWxjU3PbEVYB5mkJOZ6BvxqIoZngtNeMif2GIj1eOcSF1VEWXRM92fsIVMWasJGLG/UdMX9cb58e
910+wz3rm/TnxF51+lwmFZrRMiMHOTaT+Ztcsty8ugzXMzSsjVlXyJm7PnwKenzpmYWzH+L3CJUx
aNFT24ojYMwwGx2QNvwfQgXle9Hlxm7M9VM5ldohpr14QmMy7m7bcZzl78lUZCsU085DzMK9wmhp
n2vhuLvcrWsSKieEP2a0q2wnfp70+COkgfbYuPNPUVka6BdgjYHVA7+54YnV511kBeLL7TnrUzpb
XiPPPQ3EyR9J5Vlum/b2YiNU+/yxSXMgWchGrkGkRvIe2lDGsqUuChrLuzfiAljd7CacWpdtcxwU
8MZAe2ur7fmLayJySANy9vmAF7ci9eQ+zGOP46P0LrFb9ofcss553tOjdLGhrxPksXdAGj7QiY2S
WWqtkdIOEar807hUATXOuV1UM/1WVemc5fJSV1a5Hm/r2FRW0Sa1KSiWB+X24tJq2nz+alGR5JNj
luQesKMNGudmzbB/EfZ24S4w+3cj1gDMgcp9yTMwYEZvEpABp3lXzazYlJkUhFlrQiCdLtakxTqw
2xDfb00Q8Jz9yKgA60Efb82Ozxd7woVTlJsu6pZ1CR/tXI7h2bZx7kOlQCNXOL8FUpzbmE1tMTNi
NEwGdHlbpbqzcgd9uN3EIyUvfElMRYsbqLOvobTVa4J8f00nm2D3sN2bjWofm3as78E5m1abf1TV
z2YG+Vdaqt8E7fdU6uZbQHQd4/8WHvBYIWFjxWIGbWC0iV3SzkU4rIzBiXbRlGXrRPmC1JaJyiGA
nxcPAbI4Tnobemp3nGadU8nnetZEG6yKtuFGGSOBBzOjCeLVy+p/+2QGDvK25HmrswljcTPXW4aq
0zJLefPQ3u3kVL6k6FlQLbjF2hDdvsh2iVdS2HsWc7FcavKLs4gcmKpVu2ppjZFF+BpP9U/o9bTY
sIF5qzJF0tyMXXPJkLujZ86RNxI0rIxRXCnLRlypEk6r9oqdrJAG3ro6aa+eZpVfu6zfhaqY3nrw
LL2Mou+G0f1gO6MN2iXr0NUARfq+XhWq+V6brDJl/m3MGnufVF4Gq3DxNqAV2BMYAEQztzQXwGkM
mJv5UE5PhVX366lsnyztlF8/HzEZN9OjXKqcnLzfvEqQLjVfbnvH3Cggf40zIm1atpKByx6rAMMI
/yB9P5jd820dzRLOGZkS4WbwKVaWpdLq32ZzHPdj7OunJuLcWBAAfa467kD0Iu7D0NpijSnucwHt
TBUcAW2FW8MN+JAM596E7vAVZNbJKA3i2DwREUzjgNPtrTUrmvMW+DmVutqmJSv4sCwccNZBZH04
dqZ+TiOqB8tJNxkArkOz6Io7bplLI6rhKrR8VAu53itauQk5FG4rH7r1FNgndyDWL4PFUhY62oux
UhsLJAIKPcG/gl3DDzBQTKGi2+8tKrgizyh/nfhlVOi78ii1j5XsjDfDNHd5H9Zb2nA9kDKoUbNb
f/Vgy20Sb4Iy7gs0M7a3jRyeIHvpUme4SrbkHturupZXLmt3bO1fXcM5ciI4CEv+j6QNGPy3jngv
QvrfpHMsOkrGmi6hKNfPyzkolGHtaA/XrC0vljO/UHQ9N2NevtOdJBvF4ziiwtk4dVZHZdVmBl6k
mSK0QPK9LxtIfRkLgPZ/aEiu90lmC27odN7lRkQaFbsl1ETjm1kcXR3YT9TsFF+AuVARh/mjN9U0
HoPoBbQOSkIHkX8wlbB86wjzrUMvPIKXQ+ZqlB+82s3eBFmBcyfNr+OMnzmqCLM8YLpH7s9RRaB+
nIrui6SnGJIjNTdrWmwaDsLQXBzP93ZB3P6qyVdoLJBbeoyjR3CQcv3HVwPJxnSb1C9K//GEHxoA
qUUGU0hULnDt/IW0CnHFanZnOrHxYreiO1mhwSq/3CS2bqNVInoXdERkfUleVdDIZ6J8Hmc65Gv0
2P5Dnka0a8g2uFN9WB0kxs/VZ2vdiPGLWIbrEMtTLGVyo+9LQ6JYYH3L13OQ/WDn1wfijN37zOR4
k3cgum81ZPG/haSVxQjiwy7cfO6GwRsUzADIwB2phsn77at5JgCsLuRO9wh70d0Qli0SJKcjf8/n
jrYsmlU5JdET7EexHyoUB8zmQY1OcePdjal21zoJ61eNR4TmHdasZaUoffXUtrBSwDaM5AEOBqEM
Eii8J1FZlU69bipkkYnunTOoROc+zkjRw9hQgol/Q4PavpjFXGzD1vNA1XNCNH38No5BcBVqREeL
CeVYj4rLfS9sEBJ+6KYPZjQdOuSE9wBjMVZofQhJsEKiOp9xNTUYLinJ53pVmvIIQAEf5RBrC8cF
L0X0VEs4VdjprKNEfLv+XO2aPB+AHXoJ/u45OSZTad+JcbyCpt64sFOhuRo5y5QJUgOTz0Pmg29j
TnlKBN2MCHHdRxEE9wMw0Gs2WcNdXWFD6m1cXDrOY8wcvfNIunQChZFiL8PNdQbdQjx6OdUPTlXX
V8v1Hz3YxZOZvtIQDc+wzXZOkrWUwxCbw0pkLzj4gl3ZZ9+BNCb3Fd3Ph2Gu1Bdk3nYTkzMy8+22
duqDa2qs4LgJ3srmcjsNkRHIOdaVm7GQ2dOcwju8FY09bBxOsTQ5Wqf/qqMkBkQLqbNJFUe5lIMK
O4XalbLO4Ks6xkPSJxd8eMWJ9vG474fpQCo6OZfLS6nPApxu2Q5gdPvM5eGpsPZzQEJQW+1uNZ7y
7fbsOsaBq5yx+mHbkQqGGSPecl970ZL7tpzPJpQha7eEoRxL9zuWQf6FUG3O4IwybJUNXQgaZqei
yHFA+OiwCdTQG3OafsyDQxu2jgvC0TkWf1Z9mUoWuEcFAA0UGC/So0LmLFuV/rG2hhNF76vrUwdW
ZSHfKlQp3MavOi/Ta+fJfYfMqq6T4By4QfPkD2jq5uBYYZ3aVks3iYN2cOh6A+t0YTg0rMPq9Pmo
l1ihrn7q5i813ibVkXrfKOtliMpHszUedFEbj1FC2iiFin1wDNe8K4KQ2ljXw46DWYSZD1atX0t1
iUzQilRWnK5StHL4+ug4aeW6TNla5wSZ4O6252lXvrbJQl1cdkBn9MZjEuDaKcuOjquezG29uHWw
2kWn0rW+3BpiQck/XC4/VTGGlyDCqSsG5D6fzafCi1Ac8od8NqS86g3lU/ycgFJiLOY212Yg+71t
UO65YWVsbndX2Ow6XR4nm2GbKbAmlQEH+3ych73htfPzQDzTA50Bm4Ad3qK4EXfd3IYbi14AUmgw
kIFxdN2vQdkYm4HcwENMZUdrf/kyvX05uuT0DmFW7DoXW2LliXcsEcQbGu3dOJLVdPuYHWqrrZfW
a7JS3KWDw3iuTEO4DwZphqAqFTGwMqbmJwIHCWCpPlqlMjITsv1A9DKwUxIzloeBsgnVVL7m+Bg8
YAQkW94HX3jrevWN8+bKtgdi3sr3wRrNg4fs0hsEVvsWPj6adA/9zzweLaNqYOKOGN1HPkNUx1dd
6Iw4yaQAw4HSNxsZYoeAE6/hjNhh5g7dOb0cr6Yag6eExPSR00t2j2G9I02w3cIqqM5FE0f4gvPu
tVXI1SUy9Z9dWCOZXvgE2OqQ2DvZY1X13zT2mkMb4RQdRCifKZDuQVQFq8/rUKb82WlLoHJOOeRy
mn8vRv/VBM65Lwfv2TREmawS6OVRI08A5BI8ZQkW2NQuzq1MfjkMIx8/iwBRkfmcZN7Ja9yPJu2n
b3axQD8auhSWA0FKlJ1+9szyFA259bX1M7yqiT3u2CITiBGZOOkA8VpNHsepSCrOV6HxPfDCSxMY
5Qv97ezgB+NlcmkKr4lKUHed5fJhehHHO9rRzxSaaKUSlb24Pe3zykMSHw91sNE6QTjrSRJEFnBq
rauKX+UtBkGcRTNwZsOkBpCRViz82KuGlJaAGlka6xkr3LyEMDa2jyw06O21ZIS5aSlpYPc6v5Hf
euVPNC9JLNQ9URvUVj7tmMCZ1+XoT8iT/QGbS7UG2dyF9z67zQqCpcORrVhnt0Po7bcsb5O0hT2d
Rz4JB0wgXJ36B0GFimU937eN0e9xUASboTaKD4RsvW7nD2PKCCq0PwI6fLpM/UUqo7FtdPmbSvJk
n5F0tZ6xwt2PnRQne4ydUwct4RTlytpaeflRWYM8SF/Kw+2rbvLSdTCb1T3k/vrpdoFb0spIYGyR
7w0Wuu3cM4+3l0LpHZa8+cFDWmkNzOfu3aEYOQluczfM6X+xAtfayHaTU/YrmZsIEGyr+P1AkTsj
wzNUnPB1T0K7hMhYikAoIaI1KQz0aiZuMiIhR1aM9tFkPPU4LmBae/RoM8NPvSt9eFwYcotr1jSv
o6rir7fiZZqJJK0gQEZShG8JXd5j1uA+JzzA+MIZbO261Sq0FUC/HO9znqeU1WAXj7NdZafRKNRG
53V4Um34+0tiyYOP9PwSJf03kKL+L7bcu6bx58fPyYA/koA2DMN66APzx5imOTIJUb8xGEKPIZeH
zAMsSvJTQb6a5Ba6fWkPQDN3sZgsLGV+/F2pdtdRbKJ8GftV68GbA6iRHkZUsZt8RgVbzgBIPzvK
AbB2VDNPhZ5Kul3jE+RqGnsjtrqhCB9M4kPu+Ww8LL+Lv9O7mTw/y0AU/bYif8qYg/TRtuOUQIt6
WLdxpx9mPjjmvsRW+o0Eq7AsH7Le0pVO1gPnHPK+lol78Ja/+7McH7vZWJe6mU8hgdWP5hD+/DyS
BJZ4A2nP3aIzKjJCx+5cNLGkzdGC6wdOKDYbRGFZbyof4EYuK4eyP7wiML64Ccyi27ehz7jAePqB
5INJegdBtzUa4+6XY2WH0EIgnA7EF9V4W/dOOqr7igRCAsACwFqdc2gmTvqaZuQ+CyxyObHXX+FJ
u3fSrIKflnGNwPFaHZDtPxo4Y6jNdUZQGtEnSp1AR3K3oBNB+MpbayogqeUoj6VBzd2n4bxy8Qit
mEXjyk9raMjcWEt3qijd58+u4jDTnb4z43RXVPIeHElzIaDwHovwcMptX6+yXtcbRaP2VFvIWSlU
mZHGqySrYe0uxasO1MtUWvOKyDfz7tagYeSTnuKufWb6DNFRYQEjP+33wVHWx0Qx36ZoAocLWtHK
OGWJJLdsUZU0mnZQzWF3aJ6Cug/XWgb951dtorHmM7o7ZkRscIx5zVKSB3QUbm3MaW8o1s1zC/R4
9GkC0wO0drfB5e3FnT3J+EpmKyPyxDYnKuTu1h4gk65HlwVEz56Ma4D6GyE5UQLsZygt3suseo2X
jzXm84gGwJW3PRcTB7qrZdecqmPZ1smz2+uvVFCUqGPdXUPUwkFpWy+FQ17Yn74aR1IQTJgwfmOK
k2XmwZL2KwIEHMXm9j3DewASyaEy74ZHMcY0OOuauNYivdj92ah1h8TGwAV6a4bLSWGnZ/OLkIwX
mFnzde7nzRqrcLoiGLvcqWDOkNJz+IiWl9wwf+Anwli67EtVjkVnrgf7EJqxQlfeGWvHcdp9HTDT
qnOnhs3sFvefYyxNcq2cyLsQFGv7KnAaiufceBoCZ7rHUwoCch78JwbrMZnRS3emtJNjtBz6LErr
VVPVzeX2YqrJ36FkonIFRapcL3+86cKcbDi7oeWDy5mb1ziynxLtm5dbb2d5N4FEO37eutp5dt3u
kBA5coXZvxtok69vizn6v2zF+Ofp9i0Fi/BBJgmxiUtf20udqz/V6YNqTzE+vpoVzc1Z2ZF1jpMf
7TNJVrMU23YMw8dbqzXx/HkVOIm3CXxPPpP4xHPdhofI8YtzVfv/b5J2qz2mOqzpJ9QWfOkRrGeH
GRUmKSCK5oGK1/3lJFCZQlZSPomLToVc47Sl27RMLhrbDTfxSARU1sW/sNz2Z9cdjD3eAI3TJLC+
FmXxtdS5ONBx+dIEuX/MPTgMg+XVH61jwfPPx9cAs+s+ZZy8wWANfS3bzlFd7qvUS94p+la2nZCN
k8XmTmVlam59b9zUNsGbN2kals3T7KN44Ty57rH97TXOhbUv4uYos4b479tAImrqCZc4vWPCFr30
993zc0XMPWPaEgGRHGukqceg1QsIgHX69hGo0MkhiFoNknBT6zvHOH5uVrGB+4IZAGDpWl/I9Wye
9UB/lGc+2/U+TYVJI7eNE4nnOzLkQvGTb9IFViM7K1zbmUieLQyfNGe8c7p0+HVkHDLQC3iEespp
lDxQowvZUBsV/lO5TM/cMfiI2lFjR6BdSJuaSAhYH64x3ospJ1aNngvJWXRfY8rwyXbGi29MxDot
s4tGoyvLivl5DiSjxdsp8vPWtzUB1rcbl8o9vTOG9oFUz/jepMx+yqZUbOQi+4pCc8/8c/piBg0K
KJ1P63BkZ0VYW8ItbKI9vTf0p543PhrY2XHgdClJADg7jNiVxzkDNiIrAJCLUkP61v+l67yaI2Wi
LfuLiCDxvJb38vaFkNrgSTwJv34W6JvbNyZiXioKqkrdUmHynLP32j0RSiMkIS91+B1altjaqPbY
7lnHjO0fjaiv30RLbzNLPTcR3TeHcf6AFo55aM5kGDorVkaIQIvyGpPhHz0s3WPdgT6Z6sg/Dgh2
1j29YVJGFE5WjIM7LjkfTFHdNWZoCBD/oxDIVb0rSogVCPq+gsHgGlZwSNaiGs4pkJAHBKg7a8qJ
5LXCP/MT1bTijazKp6DJYFfMD27Z//dMfQjih5IkhoTRNA+jlz5GToOdjcksxwWMlqPT9Xg6HPuY
i/6wHH15BW7HrafdsuWX/n/tMMb/BLZopmBxf1oO/SiQA7XQII500+yd3XTFBoQmVO++/IXs6d1G
AAdGfCBQkxLM1yVTv4LsibC6/HzpY4Qzb6ldA5PYIy10yh2KnHYVEpSyy6ug2i7fUwdSYEczItik
BSR+aygwdv7PM1xxtChTE7lc+bpU78tDnKNkYuB+lwvL2aZeVGKEwSZsm072ZA6cmW3QvwA2dLZZ
BS8wmdq/mFan59wmVplx+9Zugf4t1zS/3Y+g79APxtqpmtux2VBdaSaJO02zrmEbEQWrxJSvMem+
2SUjF8fTw6M2sOtn5KB7xkucNzF8ThFu7Fp/lUXk0kJG/jJmRnI3xNahoAtLHzFpKE5nkcXU51wB
hb6TlTF+cjFzayf6CI3SWmW29TcxvI6bXs4cOffqpy4Jd3IW6ffMnteGsBHpSxJ4UBieEjOvTGIj
+nwfIhehsavkrZ5sc4cfDd6xaJCnVEwiywhxQgzX9uqOjcvKoctPkWU65y4OiePpjP2yOlkULVE6
Vpu2Qnjio5negPbQr6X/4Eh0YZU+QERv3KfC0whMmg9KbT48PfLYCJscxE6BKjs5KfrRZgjCp7Kv
Xuz5DKS/Xd1JJU4DOCRnGodrMAsDctEU2KpwvyaBEUBCqOVeccEDtJura6mJelt50GXYJc62Smkr
Vn7zxy/EPFT1gXzmvXosGqxFATKWc5zgjftpFsih/YPBNDuHKi5hJPBsEtX8rI0PKjIxwOJf1voY
xhpc3UhmDWPbQBzDQa83iW8ABiOwN8zRhbSyJ2QVS3iIzOxDjtaftufcMJzfaB8ZqZIf2MMx/G/S
+dMWa3DAQXRQl6mqja1KKvMhM1jc+jD1jT0aRWaaPTGU5yAfcVnpoXugAC1oonvdpvSqZO8rn9az
SOorEswW6oH9p5za+tpUknymaoooFOeGcBYQc7AosApc/hBvC3O/DHDpMykawlzgMTsiS5rvbdY0
pwEOI8Dvzn5fWp5dxm0Nr3CzmlcMSy9aT43xqiU6Q9bBvznwgyFuzrKXpaPQOoROVBT9GP4ac+cF
zLR98C9HaFHZTXPDYQWncnzv1RixhuzrVdh551q34huU+d1y+RcEEJ1ChqirZY4jh9+D1+XPYh7q
sOH3cf5szFMYNiyG84ehpUhbuoCKywSI55nxJf0TxGMDEzUfG8xJnZfNsqAZ3PXTsFoq3ZRfG5xB
WAz2b68NLgiq5cX2coBlYb7F1j+9TBPehFhN5BiPZvhhmNDKLRNvN7dPc1dHyji7jUa+5cRqtM2s
YlNHfXjVKxqRP6d11TfeydLjEryBAYlP9nIbLwIhRivN6UcUsqyPspr0z+BvOXc7nClLH+vJUse2
iKDpdqVNpdLO3tVSu7Z57xP+lO+skOhAe+CQci3L3SYR3li9D2248kz2lWua91acWPdWPRR3YduE
F4MAGqpkGErLM33e/Hnm1zo41KjfpU2oGOREG89K9K+u08H6usrdNnaY7a20hiJPM3nd0xkCZBee
lmIRcTHJymN1+qkfR7JcSbvO+BZV+TGA/SK81jKhNSbhtq3pai3SGxJZrkMFOi3RQtBAFOlSPeT1
qJDeAWjTSNF4QsahdqlCpWKOm59jBLEH7pKp3kajm9wt3VIDIiohMbTfiJI7RQgCiNAxx8+iUYfA
ibq3zJlIo+vhqcfpeBKVP4I6InU9JVaF6sR4kh1cNTu5LIeGrRd//1un9170QDP8m8K5pIxnPLgy
9fqh9HNzz+e2aU5IZlNM1hPKjNVyoPYJ6wBQ7YhxzNeRTIL3ziQOLijJ9iYmML+UI2rI0cIfrjrW
fgJlz3bZLD0nA2Ds11cqc5JwyPc+QtNT+1SUBNIzJFkx6G7oeEzedjnL/fNSbJIDxZIyK4pHu4yI
fJ0K58RCRF3BrMc070DZkQxYbrTOf6zsJDnHqQYGhtkq4tei2RmJGtc/m3StERcnLzB9GWS09UsG
rnRdzMssFRPcKuYjapiPrSgexQZCar4dW7pNbuyj7rJN+0lF6lga43DS8vQKGIHbkauJNfZMRJCu
946wmqVOocb7OO4wU434NZxsLO6LuAn32swg+6/NzTe93OEoUECIdBn/FHOcVQqQYsY6TWdbuO42
5E+2yrWS+Sb2EVCFreSiw2rSiyCtS4+YLalXMfLfvvoMhyGmIBzLn2fLvp9XB9aZsoTkBXc9eOha
xgdhKsTRi2PtobGr4MEh8gigFKiKSsnubbA75rwykTcSRmj1TZW4Y0gX7opOiDvU2e7GcbXy42eC
C6IH+Ab34rwsQLZyUm20sNMeFFgBfu/+OWYc9qxN2WUM/lsUZMbvzgZZZi5amSGBW4c4xbnZdvsU
6WP1zMUbFByKR3IR3VxsJFaPQ2q9LOq3n25vTVYGOl0k/3yZuKNrMZ2Fk/xNVXwfq86/Q5xQAHKk
JguBBgowZV5JGOnTsm5wGmPcTnLlKTveZzbj6MJCp6hlzgGsjJjDUOOtRIXzbMW9uQ+1hBgJhF6P
ZceihsQeF902TZBq+BamozZx53ONkuax5BddVRDHd8Lx39oBI2/jEMMRG3yhwHtgnEDUwIWFEiQg
7hIlCONkxXwFbYtewn9wyoeS0dVGI/Vtj01qTHIUKIHFPDuXT9bk0w+PCyINverJn0gAR2sarp2i
IChGRBusCROhJuBJUbp/R3D+2qFZaS6x7kActavNFIuWPvjrODk0PoaNoBKPGkkpJ36fqMCZLmtK
CW7+0S6s+a5F2Gg0mqMRn1/ugUxoj3ZZFYyDS7TBCgC2WRHI2q7KxmfA30hthSD+l5Hl3q6P7E3Z
egEZB8RB+Xo9IZqaaK9r5AAjTA9D3yTQo+r5+1/NpON3a7q/hJ7ATpxHZJ69yG+IddKoPrP5SFIj
jdiQyqUlaA9FfbzGQiG2IMMutmY1Z4FIa8eonibwBBGuiz+4Z27qshjOZoSJ3UA7A6/O/vKm8suK
aESFrraP0ux30E+3CZfSViGa5MJ1xkK7SvUk3Fs2f5Fad48j2b4ExbbdVQ//NLbcRb2iSsUyug6L
N2rcfOfmcth2FRq4zupnITZ9kBjNPApzfG2Gubf8Uu1yC7UhNAeA/vVrD9sjA6hwUrbxhylTfk/3
394sD1rL+MhUWnYwJv84KTO6KB1SqNKnbRBO38wL45sHcLged01P4TbloJJdIyf8pOsvNKXBHFga
i8dwaHYW7IVVXH+JVt0qyRrDHps/fUDvB2foXxC8JmuAflgri06eLny17dPhUeGhT0efipkA03UL
2nI92VwP4t7+VATIuvA/tgS8cZw1byoEF4Sg5susuamE+pxq5uRbewZeNtpbp8ShL4gxj6ySUlDo
91GrjwcdVBcX8OZ5dJBdwrGLysDb4cQRZ5Xq61HGOa2Cob+V0ccA6XCtApE9SpVtcEW4TOQAEYBq
eq2rQVtXbQeZcaavAE34HRJ4c1Nii56k2Q9NaJ13aak9R1jP6iz0N0Lvf/nDLhhz5OdusQeHLdZB
JsR2JETbR9GwP7q01I912zwhYHDJxyy3kGa6sjB2ykajyfWKSJWSyV+XxDYoe8irQ6rvaJS1W0Nj
/Vqn9207vXKEjIcYcdPaMBFxF6EHA8GHNjF0BD3hcwVj2cNNCKRmgvAEoV/p7lNI4U+NHJtY1LDw
00flQp2Q41FMzabOG7JmqsZc1S0UzRIQA1QyclcHwwDi4XDdGTooAH3JsegO+8J0qHfJW446g+Qc
V8JJT4Fv6l80An8NltzTY8zoG9bPoc4QV1UYfUX6MECXmzOBQE9VOikwU+XvmyJ6HAtd38i0Njel
5pMOUTVHGapPA4o4xLfsbz5oxIVB6+zzmcWeg65QyPVhu6V/RQxpunW7vfJJLvBafidRst5gEJFv
izJltDia+sal+8wpH//2Oo6FzHYJiBFoYUPwddEk3I3RQ3AnGeUD87ixJc0Miy24bhlVW1PrI7jw
kXGIwyw9+ZF7zcijw7fFVNHm7CEBl+87zs3y6va/MP8aUBwjflVbQIAAoX00igtqyxPdj+BmuCO6
IiIawirYZ2CFXc/xTkVenLQapXGSUauZsLVygiluMmKW0flE7fYIexZh7DYaymtjkb4R+Qw/aicw
9wLVgEA2eGikfkMfKNYRxkPUbAQamI7E5UNsNrR0kEwp9nTTdO7dlZfNJmLjmXtBsMFN1W9FAPuW
MIH1xKyKu+dB9C7CoSD4FG0nDixVjV1vILsYrO4POXCct1EYbzyDy0AyvmUJqWtlnCDk6RK8ZsXO
I1p8EFVxDoYPyXCd1ovadJGosNRd4vxbDxrtaALq2fROk+7ikWzmagrvmRRZWyglEMakcQFk1/GP
yF+pFPdegwADCBcwks6PD2UKyRQFmNp1YNpOQXjokuCxM3p4zLOlP4/eZVerW2Ml+8kV8j4rizeN
jEQYUtFLC+BUVsHvkHJmozzv5hF8eeJM2siyzu9kpJNGP/rtwdPUh25npBOzHiAQ9+TLqNgiUGuP
xDXuMmsmHJejfdABw1jG1O1x/5EnnGQIpprxCGoyxqrLgxU3L5Mef7b22H9ktEI7PdzXsM8eUz27
oBOD/ZZl/lnWzHDtJgH2hBJ5ZTSm8zjracy5MrGblMI/Nt4jN/zyoji/cnOyYeu2b1nqexDCRhJB
/Wc3KI9OiQCzgCL9UL2U7TRs7cr/GGXzqyDGxogpprFikZLE7X3I0RSEk2dvFV2fZKgQyTQ1ebaF
O1xax4ed2dVnKYgRVPCeNiKJSEQCfSsmgk9wwuEA9YL7xoDWO3nMm9O60O5rWk5bkzUxQQ3hEXhc
cEjdSSMqIV2HDVQKwOqEAddRuQ9TDP8W7C7ZhXAyM3/Yh5U9AXAa+KujZDx5af+DHEjTyt64jgN4
yfQZbTGFxySUnzOVRVsSHaTV6OueWMxtkw0QmkbQZQ7oB9C+16m9xy9k7pVB7aNzRd20dfUi7RS9
a8Ri1iiKawwKBQMSwboNILGrfsy6rDrVLa6VXtd2PhjbtTVkF8f0qkPvAgbtOioRVnjEH8QcNpbL
pYjRz3xHuGlDcWLtjBUhRszphN7RHDv0ZhkUYEHfYVeXBjcrzMos71R931uptcXoAXDBkfaNPEgS
TIUXbXtXJFumNjGIx8a9c2gfwkaPQRC0SKmCCcexbtxD52Ax5FHEt9uAvA4YRYIA3U3OzQs150A8
hJuOByblL3Vmwr5M/Dk4t8eznNUXJ55IkjGD8wRb75Rq+z7WAdAPqM9CW437YjCvpoJyFSmXwFzX
3wlz7lcnWKQgYe0m/nsoOnVtbU4QgALNs4Gedbh+zEd3aKudpM+/6kwWtbaR/vIJmFhrY2qtGC34
GxAektZc9U3BcQyNzn6JpOdCa7Wr/ZA/yloioh7QkUy4d9CV2ySaKQ4MAX6WKTODG0O/Ec/iAWcU
GpGKfXYmanFWOoh+mzutd2bZsk7NwjoV+LbWHQuwDZAZm8gWnz8UK0xUbW8mM5YN9vIGg1n916XU
C0D2OAmwfWG/5tg7CoRPvZVjC8tR1yb6qSxhZ1Is0cFtvL2v59m6T5qd6nBs55jTjq7BVNQ05Tkq
nzSq2RPIwGM5Ihv3xoMkqMnmIDzTdDcumcGEJHUikuyqnJRTyiDmIb+HCDYQvEDx6M3qbDRJm8kw
Q7qaE1cgY/xyez87xDTNosHRD0P/5lVNedHTwt7EbhGva+qETUlLgRgj8u7t+I4beHoIq/bPEGR3
aI+stTRZsEaT3Ab28NEaTnzyAyQzzLbJIW+Net/Q8FpRvoZnzRryNZglqF81lXJJVMO202bLvlHT
wPNheyUaqyWRHSpCYKjeoY2EmXdinnVwmiy9+oorT19RMqnG2gcFUdeeiO6mdix3LpEjpLUhfCmc
cxkZ4DZ0zVzhn8h3jLY/I9V+kxCekX1R6vtR+zMksC0rnPRZAvdhSNtLGABF9hA3QCgZivG1zAgp
Rs9Y7JHBcIZPHQu3kviAmVC7rhsHEKueUxxjvtnWdXR0OTxXcW9kh5CvfAuF2dkw4h43boYnTxgt
tV2LRdS3L3lH6LWX9Hgm49RAsSCTq2XbL63M2zu6+Z0k07Ny9WMTKbVuuPEhAanL0/IgTHL+JgJE
0ixneNiiWgo6SjVXILuxNJNg50DJXd53wH9Dzuq8f2PYk60Dg/unZ3vlKdZKzqnlqZnp5SmZL1n/
NpdnOQo7qMjz2//Xtlz2UnkTPhgMf342aW+kpzb29Gea7NpzivCzSrlpRPMWEWLvnIuwbeetJKO8
IaTLOnlVGb6kHc0Ch0Tc/fJqyaHGGLhXBIaN/SMUeuRURrdzGkZrZdWsOGoCTkFv3Uyh3HUtIeGJ
F90EUpdrKyqIUOkEhi5tTxN2xdj2boX5jEFAf1NRA5pFSuu1c1hXhs0zEbzOTQqEy8SHAO+L2wcL
E++1T1yU3zgconhGP+QMTPQekIH0pH3KwV5xM98MQOePHh32LejFhECqEG8UzdX32jmjVs938MeG
ve21DmepyLh5yDt/7MV9kunhQUTRZ9m1RGg3V9tNEETEZTeLNF4rlgsEGundI0QEojVt1ttddTG9
4jZpQfSwPBCWY9xlwR8kOuOWQSWdOzuP94RVQyMMBL+5ScbEiTbErer6/jaUCSlNmU3KjBX7oGN8
7Y24zG8/uA+t0HhhbiaeaatojnztwpGKM9H7p2IqKfY7f0VDTO4pgfWHIBrTE76BCL68gjlB4/Q4
EaSyUQNjI4sc60Nh0L6eECdzWua3t7Y0hlOZa7eIHst+KEPrKrrM3zWWT+mnAa8FBGQgex2vI12I
ozAne1y5vieuywukE+hnc5hRQbzt34MbK+O6vE1TzLtQX5J7OO/795bl2bIv6PFaZWMntv9eXV7Q
iesE8YLoo6XPefp/fsCyKWrB9doS+58fN//H/tdH2xySncpQlf/77L///LKv0Ew8PIJ8nuUnsHRS
B2OsHrpQB0JXe6FzioidKWi3ls5p2YYN0FpcgHkpMNlpgdekHiL+Zdm3vHF5Qc3It7L1E6DmaxlZ
tG+ZCtDLAYa/DonUYFv3/op0yM+L1BIPRESrbToXCp+i7+dP7RgSCAwwk8uNd9GNuQdb2n11/Xma
W5aBVDN1t47fVtk+0cZtbw+fAcs6Rqj/96Evh+IK/i842FZz9brJ2gy+W6xFVBLXxvW/3qrWJqcd
aXRAi9P2Zqjzk6w7cTPaU1kgrEdBVn2PJVDOHgkDtw/IUnb3p/REdpNJ/SszY3sTxDJ5qEffQPbR
VHeD4Zg7XfXimkaFt6+7IrnYfZoeK+nqp8FzkNIbXXlM29g/hwjcDhY21msiTG/XDcR/F7QOju3c
mSxbLoEK6ac/NyudQpi454jGoKNwGmvtb5t7/V09P0x9j6tLUpYv+5yZ4RFzKN8x4E7I75JvXNnr
TYQkgFOKh4Bq87ZsRkp7dDwlNgkt+JWBwuGmrKK5Wf/zbIh+De1QHC0av31WkT6RNSQMNo0e3Zy6
e88yVgCQx+HLTxitSM/d4/cOnucWWGLQz1FMk7QydHfRgLQCHAJ5BtF4IzoMYU8psHYpbEiNFzzF
qTxRE/g0eXmwfYru0RDD7t++prH+DlFvnBKj9VHIJJ8eoeHnyr/T7NR/TO3Bf9SiEli9G2xjbHb4
LuIRyTkPwKAZWqC42TuyZuWXQ/nIlZB3ywPcrPLO7izau+1TjGn+wzKQPtoh+i6SkPJn1r+nZT/a
5mlH72/c517WflhTtnX0NHiBKuucMRtC7xyxyY7S/wV+2osB2w99QsBo0u66EaoRZ/A+dJHOkScH
0AxnSuSh2It9AiG80Q9eUiOja0f3bCXyCktcQAKgFqSMUsvn0pXhZXAJZ7Xp4QnTT548dPRTpJeE
2LBYzIbe30aBW64Ka0xIJXQMqMRo5oH8a/EHkF/SnAKtPS8PWsEAl8r4BegSafRgFR/yyGwPztCZ
h8JvnXvS5at1PNvaK8r/sQh/gYc/aIjE37ua1EMN6c6pCzLvIa4dzKfKCH+5KJEVQ91XND/hXpEm
eoxAZjwhrot+fgaBEi96Emcvim4/sxACi6reNZ5bt3xf/hHT937rVuWdk0hH4jKQRl82nsYCdX6a
mka0y/38mJWKwEg3N9cA38XOyvriodEy+RA3bb7yanlnWdlEHoXdPFZR1zyKAHAjXsi7ZRetwvKs
d8PvZUvrSL8zEsJ8wRDQyGOyfXLoKT6nWD+3IoGVX8+WPMH3zkKENDjuZpLix7U/S+MDnMLMyC3s
O0/qj0EUiqegVl+TxsS+SEP73vFN7dKHktIttuRX3nW3UFHM10DRNliHUZwahT5nSaRfPsEoTpXl
HyWO/nnqP+01AkXfYwHiu0k+mOT1kAPmzC3Djx+NxqkOKUXyIdbIVqkFiTMlLAu46nb8Szb6OR7d
392YahcGo/AmNH2TRcI+xHZ77my3e6Ksx0xPybereu+RlgyB37rsTtJT3WrZLCujegocIg0NuOMy
M2/khwdPVhA4G99E5EPv3n8KAp1KWLFUc4T4tiaScmqkUIfEG78YnZo3zTZ/t/hONlqpg4DhT3ur
y4nxWovBw/T9l/lbNjuw5qlbvXeq/53FIV3JsH/BEsMYObeHY4a3aJQ17gJEjPcwQdYZTXUijHuS
dyd5X831CVQvcr7mzWWfK6W8jxz5UnEGnlCLwLaddzk5yRx87dzm581/H1BAdByVB+fl48t+tPgc
0CF3t65lOrZaXgnLaOfWjFiWzzMkdVjY9em2b0l/WR703NZ/wv3+bS7PgMwiWfz/vuyXAeZCA2LW
/KOAqPHmcf5ZyyeWncuDlbtfU98WZ0hgVz2Lo0sMTgU6qQA42ycBqR11I+6XB3/MmmPDKn3lOKnW
bJ1qq/Vtdj8Jxrb0pywSAdV4slxuvAUytQeXU2wwlHkHBHDOJAzER1077trWNYPTM4SVnybebgQR
tw41p3sxfQJibNUSkgghnCI3R2MWGnp6YsA/D5yz6/KgQvHfs2VTNKo/w82hGd7EZ3Tz/z3UYP4l
Idtsq8yJzm4pqiOK0M9WJgWU71w+5yY2cQbGy4YbjOyxZlQumciX4b1SkzpMjTQf8WGZd4FbI1bw
jMflwetq/gCsjreT4+O5da1xZyZce9tgQC3tNfW9a47ZNRtxOI+ybL+mMsOYFnYvXaVVR9W62APn
/QKiVFN8pRPQKMJ802M6EBvmShus5gT/2ioOjk+ellOn+l0QygBdpolQqRbGW9iMFxohzi8/5Z/2
clMDq2O6ex1c3wGjhg+WGMH68pb5B3Xx4L/XHhPzmos0w086wcSQ11cNCM/sm2jexwzyLplxf9xw
vNPqIX4nK1jDfGIm19gBp+Tqltj2ZDq/1p75try15ke3gx9++gyeyegK1K1zud1y+xh3JFqTcZ+0
HvUp64A5hyIKOVm3uYe5J4ndFHe3W907yKvuFVTTM1Fbj6NP2w5bLy/kBu2IFgnE8o7lvWE3HMBP
uafQ+qzSyLzgvneuCHJrHGvzU/A25XZUjIDoHUBp8cFdFKa+jkOk2WRihB19J3ZG0ukLMul4yt+/
vfT75bmNV4qc01Rb0wjdONRHm2Ts61vjZ79riszviFEKxbzx287LowcNBQ8PDv0yigmqT4ptWun0
18mC6AAxEw/X4x7uney1b3MieJR2kYTq/jxM8+ayj7JtPwC1PpFG6veIYtz//b6fjxn2S4gT6zCM
OYHzTDTXXdqHSHNaRLnLQ+jE4YXLd3iZRtM+SNNmusCoT6bTezjFREy1ZnzRdDqXD8sLw+CJjZX3
GgY33lfY5UvBlR7G8hxyUTuAU1XtjrcC1/1ITBQX/6CM9uVWGr1557gvA9fy+7QR2n0ZVyRqVGqf
2Jq6/tufy5mBwR9JH6d2X4/JCTdG82DoUf7gPaFRmXaWrTMyM2rzOlXoHwk2Ed/oauYIwPbTtR3m
695gk8JuVA/eAMN1eYeblZxnsfeSj4O1TyJ1X4yWvRlw1r70DgD6oWm/k15DZTHI4T6MpDkTEt25
M9h+Q3ojC/bNyCQiU4n9vBfeHrC6vy6quD4ID83dgFTzlTsUE6NczGaoqtv4uMofrBrbbKU5O7+M
xTNuiXwHqVzfytlLqKwyPWl8s1jWeNWMcY0azSe1/VPRlvK96Ed7P2QIDtHrFO+413B7RX53a53a
uBNlZ6xkpeIHMgLVjpYe04NSH2BjcLhRfrOmbtJ61zIa3FOaREwYRbdRaE+fOjQ+6yhR9StpIOYK
A6JN0dmOl3y0b6ZRaH+9Fri4m1S/wygniqJqm0tae4joZZxu4y4Z7l0WKTtqHBTCWq7REM7ba6ws
bncaAysm1ER72dw7OfJOqYdNo+F7u02xTGlvkFKvweAjjiJMv6JpvMYRqfIrtOHIfWIyeZAIDGU8
oUtrcpyXtEoinYzgaADdk5T5sxbL7BwE3TBLF/VPIxXXpunFsxhih78pY7Nlf5eoM8bHYt0G+gAu
KNt7jWPeQ8Ron5EHkhRfZcVJd4b22Z3acoe3o91aVA40CXu14UblbzUWyvuut6Y3bw5NB2rczxy/
DOjaWvMz/c1oSvsqQxDioxZMe1wk3b7w7X1ghO4nVuOJbqre3PsGk8asAiIgzFS7Njn9FBQ9a3Is
5beulWdSkqfXtG+t/dS2rFytvHtl/XBZ3kD6YkyMh1fc2VkTXxlsRfz39OI7ZbCFRi6/0OgkDEd3
652YsvaYxQmpMdW8+jG6j0DSrCYxRZ6JXY7NcHpoczE+pInr3Crd3/zbhfuH48CRd8sblv1JaA8n
RDTUhXxmeXAbkkM9FDPrVjGvifhakVlpaXpB0nc3jFn00M0PsDfsu0J8/tuTSCd8KPRg4yK1uS37
HTeOzo2RQ0yPzW4XTmX/JlC0rkbX6S8I0Pu3upm7Q631zCDavc8aTpF5d4sL+2h6dblZPpT4IOYb
GgzH5UMMTV/zbmruh9opX8yG6ApHehs0OCPOA4nFUs3VCqAYfKFmYK1JrMEKMVc1yBX/2C6L0Roj
K9F9qfokfrRSjv2F7J5DOKVdi3FmfMzt8O+yf4gI5vQmPXqI0zy+VMicNs38AQK61qihzXesX/E+
SAQZ4H5fvXIQnWyvtr8018FX15jmKY1Y1FAK2i8gksj51eLw2ka+9dL7EI+MXlZXG6b4C52Fv6LO
xc+LZT/jJeW2HjHGuZ1l7Bi6x/t23kTH9eyIuLmyrIvhgJLHgPdSbf2mPYQS+okzh35Z4wFgqY8R
u/4cXGhf5Rzjq8mIwl1kvzIYH7P/3E3yrYKyE+XJdz6QkCE7RlwtLWMDC+l82d20Yvy2grZZ1eak
w2JLtomtm+iAm+uUR8WZjm9IcXbuQgp/7CT09GrEWmnkrjurvY5NaxwM5mEwxq1pQ9z3IeAYPUyu
3R/7nu6+VfmYqLSzsqfotGz1ZhVudDMh8AH9+i0UPOjcCNamPybbmaB2IsPUe5wxPEbKmsKIO9j8
Qlv3pQAvkxcf3Gmpp9GUQ2F9LgvSg7Gly4uXq/ec7IuuRKHfBhYTpVQ9gd3eut34zVLYNubcdiO4
YfuEphokBpF+w9a3Tcg4Wr6zZfXpOQkwYpo961hzLzWXyDeSQB/CSCN4aKRLPrMtPm2nxzyCaUx4
QUEmWH7qndDZuEaivUCuOMdDZnwZHZZYZ7DMox2EV6CyGcOg/NGN0SU2VrQ3s7jYZ43x7BbqEWLj
2mqjFydRV4tcdGQHF8KRnrVIW2dZ8D05+l9cnfj49ekcTPo3xgxSOdLy6iP/yhz+9J4gCHGeZtsI
ec61ocNmieWRfDQcHIF1GLoSaV6PQCPX+cpbiVzLSxLG2QOdCX5d8Bv5oZKMOYeE0ZIOH3XVeKZc
o8PcjIhPsZMGJPhpKCildgMi4m9H3B0M/grIDXm4aakQ6i5FFtJg+zb8EWoGNtp1Dj/WswNvpWu0
YkBPehtP8wlQVim9b1aCsIfMPXlcHcsESAYF97fViFTqJImnxxLoMH4t6xWhXJtIyHjddC1ZOGAG
Nuk4/KkJy7tSLP/KAzhDLQFaAxydktvfOo4sfRvbw3MCbfAlnZLn4jFgDnAKNG4Zrg58QbWyQI/i
9Xvae29M8Yxr6NI0SPhlYBGCsFbcKGqDbme2IXgqOriJOYe9mM8SzeMq4YRcB/+HsjPZblxZr/S7
eI7rQKBfy1UDgn2jhpKoVE6wlJlK9H0beCW/RtV7+QPz2LfurYk94RKPdJSiBAYi9r/3t6PZWklX
MOa7lzGC4FhFn9RHBUddsemRAgCvVf8ci15bhUZMc5cqcLdQxxW4No433hWA0DeNSbzOLqiLKiip
M4bxzKHJ9UUZKb7zdPAyYBTop0AZrlFhYKIKKdslqA4rZJzLoxyTq0HZiSECdZiKsKO5jDkSWK41
95p+WMqAhDiLaBzOOF5hZGD+ww1znLzu1aWxGSKnnHcI4C8psK5duNTcTyncfMezf7PZogzZHr7y
5SXjVF8bUQosuPGjiVGhHXnf2jr5bVoahT/JjdRpyn6TSVsVa1umnTa2u5oO0OzF0QPGaKJ4dUUd
7aOa2Jk0s03lVPgtqnzr1sm7Uac/0HWwGg/UowNPjUMA2j6n1Z8g/U8tNrBCT+XGFBO1y/N4HsZ1
poCNGuBuSccUBC1BFsRefuNe1y1VpYWvaeNBVMEBmvAqgnrcdfGXmEccI8P4JsZZW6Eyqg1oVrH1
HLpKaP065Zz+/Tl1fGbO8dataImixPqByc160qIXjxoXBoDGxdNCpsyd+ODGzgomn5QaXShf2DEq
G6dgXjFqTKgxhJb/YCKbm4NflPKIf4GcA73oaSLWXWz+6Diq+FnevdFe6IdTOuE8yCK/RWRjoT/N
PVXaMoTVLFX4U0ur5+VFqiz+tIMLsEtOQWqlz2PDZlsW+7JX33Vpqh05xHPVJxWLdpISHCwICErA
qaZFCw5nk6TNcbs1q3m0kfljnH9tka+Yi3R+oNlc4EkQrKKe1eoo3PG9GedfQT+zp60A2BPJs0fv
t6vThlLSvO3TmkBbvMmb1OHqTmf9k4UVJ6A0o4MWTsVuqPWTzLJmnXUwB2IC/hfHfBitXK32RsnP
oSLvtSvHs00gHO9h8dI9ZCYgwZIpu3SzZlEuftYGYlBqQ4UbWIM59C3bhQMgqL2B25aA1CaDuRW2
+afrYCaeOhPeVJEt7VL5Z4WB6jU2ugfLle9BqZ5bp7rMWc8MqKZSZyocfsV4S3H086Yy032ll4z/
h+hmjqwsaPvJSoudqy3qX5PmncdIYIDK3m1P7oeuFauCikodL3UUkE2oihTgixYQBg5WlfFhABUE
OAg8jGIbbBAmRhfDHvy5tr+0mZo+LWZ8RFLYT8fgVHfZtCZw9qFhkpBdeohSBXKrP9vEoKeBb1WN
7prgygHR8JzN1I4yLu6Y75pd/6RQBX1QLj7qyjq2Kb2rQo0QG0zQiOB2Fp4np7xE6fRsm91w5T0H
/J4etjLKf0G6THZcQCHuEj+P1UuCUQNzrYg5nEM5Z69A859tHB1ak1GuPTLrwbSdCzhvVUxVbw2E
VQdK0HoBkcVW4GBrfuHCQA/18F2qttrFY/8w5tbN6Tln4wjmTUrpiLHYHrrgk+32ybV3mCH5w1wh
aPlRo46BpA2twbQ8TwOUZfye1GRlSHKKbsjkte9N7EYlZxVTq3+MsiV3akevUTOcAip5Si89TILj
FrAdKsnqZSxUjV9Orl0arf7U52tYm480Px2teNznsdxpVvjUNJ+zbC8gx76sKn8UQ/SZ4eLNBi/a
tinQ4/ALE7xHWqPm/W0GNw2JDDPzgR+NMtG2gaxbnhqdtRc4RLjDmh+Xa6EA6GgGduRWcdbm74BH
ZCDoorTIAXqHk4P6onRlBFm+mg3869nYxNs5D/j1UVCD/IMFyZoKguIoHbGYZtIy/WZuUu43PRXV
LXfBVUNsS1B2Rab/C2wFaBZbqFXmJXSdgicRWvMxpGztPa36XZnZ2hnmyReuaHxP7Mq6xniBrrSp
chQQNLUDeNZ1xZ5s3zpMkzJWedOlg2kecLN5xTnNQ7zSyD5ZMqwLtGAqyPDZcq0q34S09GiLoll7
Re+9B2Z+i9qm/Z2ONQT+sv/+J1jaO+qJUU1Epjjz1dTQz8cdmN+FtuVnyw+zi9mGok/enUuCzMzz
am0T8SXxyjFzgGYUurQ7gb2qPoqRQ3ls4kjTTNd5C5ePCqmJ4z3LkmvG91iXO9s2jd9z0e0lBqhP
9lirqC0ZNooAf63STloy2R+jxC+EAqv4a2ZfcsktGTVRziLn2tNG90cRGw08PyRzl3EErZwXVUlx
aFu4FTItnu4PY0g1o379CyFRWf1jZwfqWKlZWzeT0+51HCu30AXYBD/5sxwGiJRvXhtm60hZzo/p
dxIm+c9A8xgjg+X7XpnBN6W7VFEaNlGyhaY1hPn1DyBJxhTh5Clc6TQfSl4VvLR7muBPfBh2Q3H2
tOKWzKP6nljW5Q/AtxlUc7bodd6ZE2Kxac/TBbxkuW2b0uWy0fInDVTwJV9Yn7mYNjhc1DeXNXqV
kUgAQzom3roA8bezGwdsdYt6rOu9/asyOeR5w82tHTYzIKH+/tAMz7MBOsbOnPJU2HDjBvURMW1a
ZvsE6apJ8KdU6chcSxGRcLFyalpx6jXJ7PBOg6g6sD4KyboLrG3ct+qDgumVm+nzZ9gBbx2YTK6r
fg6fO8bYhGh67QLo7dNbDrMTdajvxJ64eQAoIxYaP+ZVk545SMltW3k/78FaM/81kV3UWs57gEfV
mZGw/Tr1NLXNNUT+cmytVwxJ1MgXg8VdEWN94sQmP67TPFsS55Ul8rVyixgqEtvcJ4Me1zVw8XbL
vg6uTls6l6abXqktyd8aa/42hoV6muqZlEjbH2JDtTeSEFAyXYTZMZ6PImiqk2GN2iojs9KFNlDL
BYKQCe9iFWgDnQt+tcuYfOBKO1BCek15Mef7FzX4SVfkotblwpwxc1ceKzFshVM9NHcmSIy/dTLt
dqdUggWV67S2HOepjRLx3JtAqv3BwHZ4b9aZanxEg+kxjQA0MOOM2U7QH/aiSRVpETKDRtlw6xYY
9gDZf28Lgr1/YnOgh6jqi0jzLD/HEE/WDtkBqt7YjBewxbdWlOJYWC1tQC5Z7jtnNhjldyK2/ZPu
VQ10WLAT9gUUpziD32T6lPT8sxanzFiZVzjNFgGGRvhj0EU/5lbfOQw2reB654q1UWy8EOxjM88b
H2GJSQB6nCHbdZgMMYlffkIOMwWLSrRcer/LGX2n4Uc2S23+FYqrSsxb0XfjD8b5N20wv5HNa67g
FmwfakHGuNUEv1ak1QTpyBX7rq7GZ4l8lbRDv0lLCoj/XAP0tGKv1LDcFNnUPQYM/+9hNC/4Kowq
e/2Tpxy+0C/wAXB2rxdQWl+zuoVFdMg6W7uE9uJOzHsXcislS8JNrvcHxsDRodedrwwmvBhph1Wt
LQErVx2yWFw+lFjm2J10x0E51cccUfrtJFlNEJXq9T/B2zz1tIsZWp+Y5YIV0BB9bXe/ZalcLBRW
hYlCpJt+1M5O7VhLT3ZBOiqv+avsR2oCXv/8IsKRFmMwrNZLnrGbYOYZU+A8+6ojN3rno+PE/3Cy
bnoyKeDY/IFnNdir4RXmDEeUA3AxGfmdEkMNjxU8IwYb6mXWGY4anI5PCQX3rEDGO70F+b6bvY0Y
JwVQB/JFUDP6kPZnXpnM4ZZ+rLqZkdvKGYLoAEstSKpn1Y10BVO0W9j2dMUOEa3YuqibQalTWy1w
TrtQWwIF+SuQIONIdO8B+pT7OlXxCIHXTQ82LqhNEIcewqqAd7RQMe7k26EkEtP3sFy7mFBPbw/a
PlKlfv5zd1AEEoOyMGkANrpN3U3wtlvUzZUjC/Ms7h9OtjOiotdUoixv1gDzvdV812tt2EnP8Ytw
CvdF2CcnTdsDePGeKmowfLI2+bbIftLd5HLITOxpF/ZcAzOQTDjR9mfVUk/sWY18aF38OiPEzU09
jvZN663rUMJqjbjCevr5ru7SIt1lD97gLeE6fAD3XyXkvJ7sPbdgoccZQ+KyeRkXa5uLz1yLTPfY
l62+V+xK/Z6Q+UNdU/NmLnD6MM/TKxnbBEcqDEuVpeaaFy58Zykho/Xc3ku9gLQ1zhUQ1RFSkii7
bW7sBUmk0h9cldKZ3n77E9p14YEZUx09a62ywUS4SO69Q8A0hxwhIDoihzFLg2smhel8m3Wce230
Y0SP9F13IGKVqQND9fA2iAnLd+ZXc6C9g1wzSaMSskZVghoLheW10tkMRvmAwzpKuelzewkRXmAB
m+jr9ze/zexrt+T3H3BXYPH/RpLiLXH1nQsf82hN9rStmGvsARkywVd9/wp3Ud9oSVLRV7SA4ZMA
vHQYY0Bq9JLrIotbOlSMctOHE/lut6WQTQus2yC5mUB/IA5wv8m6oflqHFyuo/2d6P33B3A21k7Q
hB4lONsLw4h8ji3xFnwAtE7KyfLVnaT/P6uvfNm+/tvyf/wsca4C5en+se7yf+83180/f8E/fD2F
mH/9i0sd5D882dyrIZ/7r0Zdv1oOq//Z1Lh85X/3k38VTL6qioLJn+DZu+W7hfCF/+WvTx1+/a9/
kZKGwn/9f7//PxZT/t9/b/7Pv6vP6P/7f/5UU5ryb8CP6QuVriEFFZSUHf2ppjSsvzm6w13c8Czq
IYVn/lc1peH8zdA9HXOJY0hT3ute2vLeUmnw/XQBpMLA9y1M3uT/k5ZKKZ1/6qmkasa2bGoPPEv3
TMdx/6nyILeTNhF5wGo3PVZscQ717J76jAuxMRpx6jQVXYoRUays2otZZ+GLUTjUIesXRlf2i2dj
fAHRAfdxoJK2a9xbojNRzmOYKaVuujdlLRWNfQ12qHN38HecmyzNnwPGgodIG52bl2IorNvxNU31
4GpPya7AwarNbUhUOzIuAiVkFcnIugE+6A922sMKW56KEXwvVWkxdML+MfNa4wbCiwa43AQ4hv54
U7n4Sixw5vdPap23RJvHrcVIkbgWuTyHf7vKTf2GFD88WlP5zQ0b/ZYLszopdF3//uDWojxp8ezt
iF4Ts2zlfGNBoSOAucKumxJxQ1olFRM77lFiirOFbF6LtPllzZ56mIJe3TymkAnBzKsm5/kt7Bgs
G94D5d+fMRGuZ6oTLib01xtjxfZCu1C5+uspNlhH66mb7sGSNLaEZkSvNrc3FgdKlfVHI4huiMzx
ZiZ9SR83r9trpLfqJIClshIcmDXBIi/dF6hrJPYmJW+W96lbNhtQrzKviVWxkc/kjXigH3hzfGYq
EK96OYpbpWoK3E3uI/fX2WgdukHbm5s27cbHqtXfp46KYThtI9xoV93qjBXJjKR5ur9uZcobudT5
seiNdh9KXdI1TAoG5Bzj7hGXnx7RifhSGaK8WSGVLW6t7+/PiGQma4a/IVun/r1TYXFj2XfP1cK7
gnVa3OzBMY4iMihiW546lvtdhNq8HhkorCcqH25Tzk0kw/xMcD/Pb6WOwm1hhMdsZmW3IN95SToD
ow/nHUrH/FYnaY66TDoAW6NivXybA3cRD8kXic6mV8pSb4bRh1u1wBbvX+FmkDk0236CjGltKkGn
vOnlwD/wXBDusMY3EwfNDgiEsb4/zTO7wwLGwl4skK/Ksvq3BA8bEMpM+Da2gbeK5Ooxa+iHvz+1
vfLN5Ma7HdglrzqBjthyNz2rXiO10s3dmzTH6kGm3cf9GZrZjtiwfhY0oulx175x6JHPNc5NlOP2
jXneSLcafPjG+uk2RfHWVjdHtN5LDuzQhm3/UhRR/uY109HLo/npz7Ok/cRc2V0sHUWuT98KrcUA
HuDTvD8Fu+r4UERs4t1O+nYPbY5sBoicUh1IyzrSeMqlBnp6nePTfwNapR8Ql5ifLZ+VuWzPnTO9
OIPFYIwLI6wy49HpEhzpJZdJOk0vnvHrz6cIaTw3ytzi8fbJx7dXEoq4/hvvzWBD9XB/Vo3M1/tM
aMc8yeLnMvJAIhDZJTSm7UhyBBzDaArkxNExVh+DVzJ0/QFYc+fLro+eQ4YYZWoHZ2MxHeHSc1+D
uSTLzr9LKZf7WsvUfTUhmo28s+TMVtEN7Fcmqi/gIeQDBg77VSXLPbqZpuP9k13IOtR5XFUdGfsg
tqxXMrb2Lp+Z5lV8bkrd7DXNEmZpkkrz5dn9P2Fzh8cxxs/6XKevYEfojyIzdZCaTF9VnDmbmNeX
4DQn5IS3kbp2+iZ57Q6LpTvb1AT2KQGMXLwEWdS/jh06WpC7qLFt85LXWU17CJkch9UVyjHWVD2u
LHJoQwwWf3huEODiLvjGIKP3Y/pAZJmYb0p8r6yxBnXD+KVfhqXpcDVcgE1APM23IjwhObmvPdid
5zFSBweeDPaBN3MZpErfnpppP4yTuxmTe/thoh0jZg+gKIoWS7k4RgQh38xFV60oZfgdX6ei6K4T
dqjVSE0ttsXkOHqiOt8fokzQ6jRSOkA6Kz+WbVwQQOcjxwUgWVnpUY/AdSociKf7Rzrr9J+P+iqU
B6FzmFq+wq3t8SDnmBlglp4zWpSllkVL2A/MeRlfemecD0Vvehc5BJeeiOpx7MfobJofYmyYcjv5
M5Jli2PSeWMgh7MlOySxKp7zLGA8p8XmOheVfro/9DXITEQEvyItzVwjxLXftqSzzTDZ1YQs35JA
fQ8d6My5lTXIpu1jopzyPRUy2PQpv+asU8SRY2ZyUc0pcuW0DNet5QFUQHcylbVAjZfn9fLSNHyn
lrXw9nWXQP9Qdu9VuWAUynF6KMMyfewl+SuEiGRM31FXvYchY9CR6WP/Hsec+kPJ9DSNg/69r7YT
CpRPLIiZG+0Po0ySxyHPzhhnhd+FbFU19rXjqpxMqkazCOrdqOLL3LjxpUn7al/g9bv/pyQxicnJ
TK1L2O/Hvz+4A9SbooKQZwIC3Eu5oLIdWzxOdl7ggKYULM7EZ2zDI/Oot0DW69SVjoOvZJDzp9GR
H86DRgF1hYBQo8UweGnJC4PSuhg2pUfrsdLbs5geU9fMKVHbUJdlnrWAau7diAa08RhervTCyS41
xFRPwpXqq5JJizTS8mDX8s3oqpEFF6SSFNRvDR4G1ACfYFaw+M9jKL4tzqk7rcdVOHWZ2k2nyXDs
s5dGJ6upiOdFtfeW9td06R7SyRW8jXMy+KZOOZadhK9RgYyu0mj83orulhCghhCh/Zq3AA5x6uLS
wLrZvo8gHVnJ7GhTKMGhkl/GB9mXEB4mTiMklspHoIdF3LaAOUdz3g9mso9LWmy5H4knu+VG2mVw
S6ZuTH2MEuO73h0p/fhZt437aZEJd82WkBntrjMLhV8gnj52crQPcWqgJ6i4fCkUNjBBC9lP3lJ9
Gn4OoaH7c2S5Ps43OhuKHxklhXAF9kDxoS2ZnZ+N/cWe+407h68N0ihp+EKsAobsJoHcFafVeaNh
ZwajXMWbxk66tUxsqvUsJgBE20lh0vKjr3paIc50N1Y+a/YJz90Pol7FVo4Og03gVACAIC+1gXVI
zC5nHklR+iCcjZa1fK4+Zlq3IBOybwzUrpkps2fClolDxqbrObja8MRUpf22a+yS1pBdTWl8z9rw
N+e4N2UPp663321mXPSwEj7i7PuoCDIWefbYwnLT4v5s2c8FlMKVlNOLipyfUcIXapUKfW/ILu7c
Dke3QERxCv5aYITex8ESj3bmj7VOTZU1WltCA+zUZvzpkTsX2OtyhOSs2ptdenKcpXGqYYCVWqn7
JMmSNJZa5wFbgSE2GfGSGHBHEgfEQSuQiPFKtvJzHNkHsAFpDn3OAGYOIWj2ESN9JmoJe4wofcAw
kv75aPLQF+2EAsEhYeuQeFr6YLSgBFzwCg+UMY9r4Q4GqaEGghb6bRC24piYDTsRFTw5jRpPLCHb
YQq2mha2O8cGoYM7ZI2XUdC5lujP5ji+cyfQ13XPfGrhCm6jkobJqjMTuLXLA+i/KjXybRKiFuNi
+evh/jQsmFezCodUr5JDmXLCniszc4tjCK9OBwNi1MB6JsvQwVhRW0Xp6IPpzvt8xpTthEShy1Ff
DypDHBc/Z2emvXEovhEkTsHKuM216R6miQ5ypMp+Q1hkRvBnfJqPewHcckwNCDV1RG1gDl3L1EMy
wnDB1qwV+Hc0PTs39nPTb/EOqcsUwdrBt2Xuw6oWKwJI0XZwBN8XG/iqHRuTIqz41Rj74ODk3dqt
4AwyYYa/1446KxHJ2FDvwdVpFxnFBVlV8VjO8hwQJsSTamRHMzia0q4vhDRpqqPIcWV3ltiYU7Of
yi7YzrH5M8p16Ay4Bo4BPRKR9UlaAUQcFYPkeeqrk7YnC2q3TnwixH+1IuRHl3mScrOBtRomPWVv
gweKKGqeU+71h0npjHW4UFe2eiqzcMBWDiulWxKvTqvrtJZw2zRJtqxlgBsnaTjYUeucrcpZK1ZZ
h60SnWXeib47mDN+Z8ZjbECaE6C8bBW0TfiUsRTHyjMPrOv0kIguuFldDMzNToE0TEe+L7ffubjG
RZRe9IUuF4EC4PbPHSESVEYLmPLSKowVQzpn2xolM945cTeqhvxrSDzJwwzLc9CLx5qc1NbStRo7
jzyGs5P7zkw7pUPJUBw6P3tj0E9zTjJqiIGFYPbnoJU3b4xg9aMddMFKFdAgmj4wj9ybkhNdMDcL
F+XWmPFMWDC2wLRV5RJPSd8MdtWW/prCOt2JOfywrfQl1hqL1lVJlefYmXhGaBqvKpzQXDXZyYiX
d7/SnBVKM+fFGSPBMFmn3kVoXIx3MvGwVWkBILaWJHxVNmuYGqTzgUDhhoCNgUflGzXr8V5VpXeO
YnJVoS3yDWlw+BMYMVN8FL5biHGTVLhGZqirU8aAMXbD4cCGS+SPMNe80/0hmAaSkyBst3Rueg8R
YolfpbzKbgZNjMgwcBUBu68y+xLkHrEYVf1w5/Sb2w/pQSvRhc0eeVF0ofUovOgDAFEMdI9rUkbY
viifI7wMjCH25EKiKqPz/UGrxz3IqGCnNSagpq470v3Q+jW2Bt/TIsYmCPxbM7Ueul4a2aowAmAa
8d4xOf2kWYui4GLr8EKSEE1P4KnoSNGFxcHm938xZxoKudlDlqg6kCd1s4IiUVxzLXjNuTFvvCmc
DgGBMSpOazqNWntxiER7lvl6S/oCR5gI/aSqnCdurg9GbZ6nsWcSa5iUmDbuD+b/D5UbcHQh5oUZ
Bb9ePaVXW4O7a6fNccFHsEWcn6o6OdWxVp51z4DQ0kVIKuroUjFy4b4I80yA0y6HzT3TNw+963t4
XmY2MDtmt+q0IG2WHKAmxENSDwS3VLm1x5Bt5CSHtZ7jtmkXIqPujSsSju2OCMHGlZN1qNkU4Qwj
w7esmW71DATPO1se8Q47Lrds3+tLFM/shmUIJtBNXua68UeD21LUYssyZjSbkhMlOkYlu7ccxtjK
4eS266LsYRrDdU6InR8hOdSczVeTHiZwuGi/EQOKRAx9H/8VQq85WswznpMYZ7lVmS/SlfYpFe53
MHwpUbJi2Mooqk+zKC/Y6+ynTCjvzJj/UGPs6jn4hp3GRnBKj6rCW6NktY+yhgR4YWOMBnY3zOmh
BKazKiruFe5LoFJ8Mik7Q22MCpoDixRqRC7OJcHHOYWqpCmOavzyk0OiF+s2DRIIQFV00kE1r1B+
6U6T4VPChv+S1zDxWiNkpWRmN4LaYdxAFiao6PeyBoZ61haXxryJW1NQ0JMSD7fSs4wgjsXtNK7a
hWmZxC05RtAk2sgByZ3VvkuLar/AnfvOax5CgY2rM91+S3V9emrzR3I93tGBnQqkJH9uMs18avvp
gg1RQszqKVcJbVqEltSzYX+oSH52Gboe5Twxd8jxtwuBZYO142sJYwyzYZ7qxPKlRV1iiOhVmVSm
YoL2CWRsW5FhwlLDu+Xa+t6BqqYn/c4AuL4TRfyRT+KpyCHGdnkCLjQs9QfKFC5MHJuHGV+MLp1n
tvyvXaj9GBaKJmUx4XM/llfksD2+imo9VblGhaT22ZDL9xveUVCnYi79yH1pOqNitKSACeWafcqb
1CNw6ThYGgP4dG3MnFH7NcXMusqp+OvhatMJBI7PTn3l5u7VJN763JpPk2DJQYmpNzRd5g8dOWsf
Q0CCKdp8KgiKRXRDrZKQBgy7jd40mR2IgJ/1hqRM9c1t3U+WHYBMeOvLxHlqSrP7VM3C+shutYHr
JtYek8LbNYWumGzbb0UZfOnyxDEmY/QKUchy2re8m6tVD5Nn21Xsj5x2JdPAPhqhC9/Bxem4STqp
feuKjTbZ8c71ktc2xmhoxOKF3uRmVboVxjPR4gKVtyHnp6z0PYqotwobL9zXg8tJoi/3aeDs4lAs
EBoarGsjbbdWxQmj0ZMz19GoUdxgexbtHIXDZKd9KTHdYYppxQYti7+UzY7J9fq3asEz0bH93QuM
cY+Xj3mr2BsWObXSlt/nwGL8nkL+UXIsVx2OLIlPKRmYi4fzeIrwuQx1z8Q1H2gJqHsKOuoSQaPT
WTuNc2XUtq9NFl7n6K1Lk8KXAbcmjcUcNE/a+dyIBhx3VHbiAOmb7Muxi5c2iOlgHZRYfs6VzB0J
V8eEkB3vWgriMYeMH3nYYggdWFC9Awa8Z9sj15CoE5Jof/AAXcj4bZ5qJOAUwx6nmAVMhQaF6yFb
VY65DnSoWrWiw4+Lzj1qTuWnFNss9EUyh713rsCBvufatZ6DmzEPBMWy7lsIrt9vTBuA1zD7s9SJ
KkqEVfg5gTF8GFHyc+b45bdSPM6iW+GWPSMBY+7TtxrdBz5yW7syZP8VuvZWK4eTpVlybznipQaK
tA1h57tG9b2trGuiFfpRo/inLsyvUWOpz7sh9U0sH3JpI3EpwwHoAXpMl1+JjTJujOcoAllIVDje
6ri47MYl0dSHODohL86lthtFATqB694fqPwTQQdZ14aOZpFN1g2yC6bDIuFSSwuo3s9H7Egphr9t
Gs7dJqpCEgz1r76zyHlj4V414HWdmoh2T7FkKDOTEStvujKmgokNwQomSL9STX1RomJvOsmSGz8d
YnRJvAi7eI50vTqmOhISvm16PYnVDva6WUhJALnecaAPawT/nykxOdEjfqe1Ttnt2G+7vCHsl1iJ
j2rJQQHHuBdwjo+ypy7PnHNFhn92qmNbSO/AYiQ4TTOkDhu5leSGDrWn+Q1jDLAA88E2915GrfAQ
snVUGbJHOm+cgagIuNRzK+ijMJr8fZdM3ZpR6snL4ABqTmFcmiE6iLimhgPf47bx6h5ulcOEFQmJ
fV24Q758EbkcDnZT2g+oCMPKldQG2NqYrQnuP6fR3o0i6lmXmSaz7V2eA9scsPGwFUrpKzModxqs
61Djykz1BGs5W81VoqUwAbryxY5HuSYEIRm1GucgG2gO1oaQBt7ssQqbTyxCxn45SfWw1uKsSp57
zf3qMJccg8H52cTd4Hdwtqm/pGmMkdFkSWOtLDVvM0KCK+VWxqqjhH2tQFc5LV/JYJ5SI8od+Zeu
GTVI6zzFBKFV5byWc7bFHE2PARLlCuTZDl8b9y6JRV567afpUBck+Xyn9RKaEPP9KKQ3qbSSNSPY
dsO7Mdp5ubl3LecT6jesFq+yTqPRvEeBDS+HyYGDeE4kFidTtvgy2/JASgBrpKWhFT221B2xP6IO
uFDOQ6n4O+KO3TmF+OWmncdOqtj1kTXwF4SLKrx22MGYJKK1lLzO7VJrwxpZ80fbTHmnb/nNP2lJ
XKJEyewp0q6R532VKmWNkPApQ6XONKHhFvqVtLB+x0LL17a9EDhdOC0mgSpfznaxN1VK4htYUO30
fhqqEtRab/hF01kXl3vjHCEAEgEtUQ+s+oQeg8wsxCqu+3wnQs/cjTMpNAKCvpa6HiLm8l7ryNZW
Mjy5+0Fzp2OYASqfRBttU+Jh66JUxn6CPM482wCi1uIda0ruCZ3yKHYr5lXfBAbAR7s8Z1pPt1xv
Y4C0g23/Uo3NC3qzYG6VkjFx7UOLhWGTB+LSAzWnfGx6cuWTbnDIrsPaAxrbEq/raQUP4I6xnvf5
3p4QcVRR23uUha8waqotN50thagzbSTtVpWjCyNVJwzguYguZjGtgXGDu9lEuIphxYTNbo4Eu5mO
A1aXTuXJntOfZkxRt4swZOAM2YLAwqee9Vf2i80hNtvvzZ3npmlvmdZCd5LeR91h2Ew0R25C06DH
tV9VmhhfinK0wUOFNJ711qrVXOMlo83iGT3bx+X7jjMy8mfNoPe0EV8j5QTsanoQZagDLrkC3dhY
Cs24QEmgpgt/gIJKRDnhNoSLjGmHDIhkV9gu7Dqzk3SgJ7xrC/c9/kwYS64sQbAHCRf10mwgEiak
NFrvXBqUwoTYvwsrUIC+4A5ZsVP7KoxCH0TdOZiaXSci3BGMe1YTx+I++wiXeVkdB89O3atLIbAv
BtAaqDClSG2I1kk8GmSx24aj4bB30t7YOmN40U1vS3LcXfWDvKIJqLURuDqF1BazB3VknzltjJCL
ysjVL+x9iBwR2D82da4xXmqYnmuZNskmaONraKbEuPv6arVOQUJswgubdO//wdyZ9DaOtVn6rzRq
3fzA4XJa1EYUJVGDZUueN4TtCHOeycvh1/fDr9CFqkKhge5VLzKRiYyItC3yDuc95zlxpZ2aoqMy
D+Q1HQGMqkl5EWOx63NvzDzXFhehdAZSnPV7U+r9JcuKjjbhvOMxZpAMw5TJkvpYjeBQlT9lLT6q
dj4zu0efsEroFSEw8SlqebFpkYXn+4mf5JdKG5qEK8Lo07JCNnp6Z9iDJnDpt9IOuwNcRbEZtJaY
c/RBBp7Dq8wR0XGkgQnb6kafeXY3IjjJFy2n+idPyNtwK8SPtEK9uDyU0UGF88D2vhrTe96ocWyg
wVnhoTSrcyktwCNEMjHeHdperofTKgpUWrWpZ7BTaN6GQYqyq7Zmrb3IMAQ2DuFSqZYzqAGwVi6+
5JTAeMmWt9KIN0o/L3tpYhXDb16QR/Idzh259dEaCNsRXeM1jK0zkBkVgyCDjnmyiCqGpFZc0J5D
aRO/X+2+1so2hWViLT2gEgsqaj+QiFI4yoaZHu0NoEIbFTqPSALFAStr8skvbZczxTGMjc07yuyY
AcTCd4VdYuvqbsvoth08B4QsdSbqxjLoh4Mjvk9hf0koLI8Zq5JiMmTUuWZF4pI5RnF0G25DLSml
1fl4aPTmYXGRUPEtbZw1zO+rut2z8VCQO7TqjWEdiOY8/Wg5UGJL56jBLSJG/lgc2hVC3P5Kh9mO
aTuhOsGFRWvIhWDuVZuDGCvmoQupnXhaVJ50+EId5W8Aa8LnTDsJt7GeCLk8wNq/jY0Y95bgw3Jy
eHqssZzFQjjK5Tarcir6lOpJZUj40HRRu6FMN3Ayd63NSoHdRYCwYuD9dWR57qKT5ORfYVPlz4Ad
8ejBxxVatXVNs/50283oEmVwuROim2v0ryE8yUSnCmeKruDUlo3OlXpj2tHDWBlwyweeDLj0834y
lEAOkX2wG4X0vrU8F4DEfPTs66Ra20HwpdkDzly4xC/DQi19ZZOaaW3DR20Lqj6NzkkMdBi9Pt5O
S32pe+U9XpMPxcLhLMmQ8gU5ZIK0woPQ8VJQhrNTHJJ5ELO3cWN+DRwEvbB3n81M8Lov/QlCmbWb
lZaeX3Etc+K3Oj7yUqM4ykLxj1refENygundBo/0dI3QB7vYXm5yxr45R9kV4WITObJbBfMHVKzn
heq2Lhzzt3nmXKc1kRowMbo0Pd+TRVicbNDMnpKt1mNz8muj3blN+ykhpPGWuKFPvc0lzavWJzb4
ivsc0nYVwoRcCEEvXHbBIhMnadLnTG2KVZtaEX28pJzdoTFcsKM/Dm9l6V6SHmzANNSfMaxnP46m
m+uW3XEeQx+sMulPM55u8RyvW1xhHQVja0s/TjnGuHymrVux3owemrKiy9kzDfgXFq+RKHTSv2RC
CrOytmZKd25jJ0hJMUWZ+pr3jJBqlEbRtuoEQhKFNHHS91QYzyNOFC4/EzCAcda4V7liU5rxo67U
4ePAfouaRF13+A0+DnLAUiqwmoqORYTbagw0wMlqxyMVqu6UvCYYQl+XWmFaV1Csou8imy3aJ9Qr
BLt4V8K12hiFNZ5dghAk41KyVlOMB0k3tAMF6SiUjvJhuXa3c1ng1MUSW90Cxj0gvsG+M8/M9A+6
O+qYAzgHyG4s+W9KMOMm3vXQmzaDS8Oc070CrCBiFtO8yblzn5Q6IhKzXo5EywcDh+g4aflvhjUU
zbm+TzZk/lDF90Hg9G1ocNcjzD0LpY2Q8rr3aMjutR0d7Xk8zyaipj27HttDSNKw5w2xzL+Ywn4N
LpJjCLt+Ci8awva5TwcIvSTKI1iWGF+Ns90OxrltI+VoCbqDyAa4lVa9tLS8M+G/51r0vOA69/ta
MIRosrvqjm9EJxn/iHIhfZBq+1mH/8SUdp+ugyKZuvE6SGMFTxT3XeE2wJHygDyt/g6z8JcFrIIK
thXGdrNFx3ytOkigsDY2mnEr3Ijbp18WKhQJOKabjGyUZ7bmloXiRLRePfFoMRQEk9k02bE2na+w
5HMZswk4/1JuQ9f9sk2kFMT4J9ch/in+gJj8VFys1Q5/tGVzJjeMQxM6v93arEt2jwRYeYdhR3LZ
2lVF8y0oNd6oGqSJ6cUNq50BJcvXY6X26rbZx6067auQy2fn/FJFuuwWJ6JusdnWSxuEVoWKiO7q
rR5kAnUUdsxcSaVX1zdBEjWsrOIjAqvOpsUhX1p7yWa0z0v9o7bVGdpORUhO0T8LfXH2AzGZktM0
sST1qaXyirtlQnVjjPg8pKnmNfQbBONY7gySBrQBLc9mnp3CNXNbRdayy5T4sY4ZeZJrSr0mzu4F
iZugb8rkOa0hRqnWFeFZ3poEaP8iHHXrdPbFYhbDbJhHyh4eWFZmTxKYIF0fOY/4c6VvldneDXv1
OEBoPsd0bhdtvLUdZmBjRInj3ABGKipoobQMbQFm/IxZOjFWFcfEjnbx0JpMIxUc/Gnn0zRrBiqK
zemff6O5z/q3f+qnxAqA4XBzTQ6xGNo9nS9bTWbG0VT0wGxLceeoBsELM0Lc9Bf3jomquGpmKoDd
rAnb8d654H67cmkf/h8sqskPqkf12/9XG+p/cq3+dz7V//QLLv+N0/X/QyMrhtL/k5GVkVuXff1H
F+s/f8O/uVh18Q9NcPZx8IqqqumY7v92sWr8F113mSGYwmR11qx/d7Ga4h+OgdrnOoaDu/k/uliF
+w/Ytir2VxtNx8Aq8H/jYkURNv7lf9QVO1VVrh5dWxWO0B3NNlVTOIS5HL6++ueLMV7U/eu/aP/T
1hQRWY4LqT/sr8rUnzLue6mjksq7y5q9VCiGp1NKBH90F+rdEaVqo2WxTwPInlEC57o/rLFbw4Dt
RBuEYnJ5RIwMrelgDWIn848UeNH0lCdB4kCWB65v6BUF6aqXFYeSQpJ5+bS1L6E8rMNL2la8mboU
QSX9kCdeOoAn6L/qeNikYE61Wf8q3jVKmWdaSLIOs7v4adi311YUCdtNzq/x0tFoA/dFBh3/BwO6
9lqww9KbFp8T4P3BYHhf3+rmrRzS22cRPWPEZuB60d07HAKjPxk0CdkEKxPN9mrnCfgj9gILaVXv
9iDwuGmQt9XJBgKXqp/M6mC70ZZBlW1iz1E+y/xCnSxfRI2olm7JTm0q+73mD9WHq7TgVpFe3Cb1
V0U3r0h3ISQL6uYqszsy29GJIoeuymGcbTcmf7lvnKPROl6TB536kdmnlDOz1t7qxfVoy2Fph2Mh
jlL7JSbXs4PU9fRXwnMEiXIbMpO0/iVuAXwNAAe680BmbKGjiQwkeAm/JGibCnh6obqZhGfij5Ao
63g2+43ge0ybbF8QAGsZh+ofQHk922B1otECSCjCedKddIC8OqXy4i0pflwDEqY8mkzMAK6hYWIH
UMZrowQrNREwIJZkgkQuZpCJBpOQ0QZaoI54DN/DB5EAwiHxFuSEECiarj8VGChqB0IB5Raqwdeq
kvVCYCcnnZPvrIg0ysNs3EdmwlbuBG0YgX6GojYzLxyWo0G6Qg0vjnWf7ZAk+UKdp7y4wAesbEUF
0vkY3lyOwRQYbTroJTEtx+iiClanAAcTisCzi7mQWKMwH2U8EMe7ukbtxezTasyParhO7Zkp2+PC
iT2uexASVKs115pxlClIyhEFBqbCtGAJ6rb6Q6EnJ8DZOdviNQXBjA872rVtoPR7w/nk1lI4yVGW
E44jEqm8ImPKrVW6Ny3tofmXWGidfZdS556/OBTLNtnopdPkM972hin0wrH1KpceW04iZVluYA5t
4pQ2JloU2yYKFO60dfxocOPT4sUfcFOqhCPUOUPl+rKNvTVsibWF8tJjJMGY3lBqVmN5GCaqVml7
qV4Xy/aJLa0a8YcTUQZBMpBQJQ8v72s1bCYXen+i7YF/tMuvob80+RqUeyS0huaQcZLR9oU0T05b
7GHOWpqySTo6CWOj2y1t4zmLX7qHxHBOXd3AXxuZUfwxOoqISlyPyRtwsK2Y8r0dZ/vKbt8UokqF
VDcS22NNLGS6JuUXebuz2jwP3d4hdZeA519TKpxZP1NY2PVPvHzbKu3GIQJyyKPn4nN6Qk6+SWJS
swASzyNV8/MGkBgmKf0ws9dM4jQm8y5TbaLSd44Fm6FsdxCWiGHpB7yXeHmE7DzlOmsXjkIOH0F7
zCuCcsWvZCWyVZ6l9qhOGYc+fWfUZpDV351teLHMdw71epOQvkltMXhHjBtHPe63qv6Uolm5tH/S
ETwtmr9gq6Ok6shZFZG82TM7BPZr79RVtVo1tRQdQQF+EsEuSEb8iUl3QB3/TgsI+eR5wD6e245D
/NTHXzDcLEAdPpMisu45Rpvepr6Jrklelz4bdvoiQtw1Gqkro443Yyi0TdfGG8PNGDHX3XHR7Ivp
jsWDMK3ncarrvRYaDGuqmZx4FuA/TDwhHe74yx8AsYhnM/Eq11TaS3VUFODp6OzvFJj94INkvkEe
ieGKfdTN5JV0Bv7cSPlxY+tkU9F3nOAsdlb4UpgZwXq7Lbf48E20G8LJsghmhWoeigugPjNnB6lf
6ulOl8zp89qhR6AzZh8d3oMF2exUZ/irdUBLyBmOHk7XKaB3I/EtN7lnbF1NInk/MAGHnbTeK8YN
LldiVKP4w240Sp5xmfJ9Jr8RXs8DSzu1WAOzdq80m0fsgUrM6ClyKWFFtR8CwrpJDhdmIJFFcGsz
1SYdCcsgMUYDrBdPeq7Q+kcYvKiOcTlBjeckakJN4sae/HZQ8VxR+3jm13lEpQaNlf7taKfjJwjV
9wAGYdgoNMh5zUwUuO/3nfnWhx+TZnA2B480jPmjoL18U4ksPLhT+2f27VaJuZ+kjwCL0cu4bAS9
HIM4VSHxNs0Pw4GncRbfsYjEk2uyg5OmBy/WJok3glw5DrX6d9LY9QDHUdY0P4Rqsuv7zvapldlj
2zNzkrNDY/+yuDVQOFuHVNzC+haPtxzMP0NownIai30CB0HP++GqhbbcG90lV/N5nwA4YPUmeFbN
IdonPsd2wu85lRgObS68cvzWZ6Ad9QJCiakUVjP0s5784djiTeHJoIhHhrzRffHahTr3wkzbmo1z
i9t3Mhq8AdBigJ2Vh0llTQZiOR9mVhJzFLwcIn5rcI0VehUzpydIAhXCeVEkgbso4v1w2zGwNQMP
tjqcIEV1u9HRXyPbjnEV2OEhhNwyz/1PU0TDkdQKRXWdvSm0Mj1CgyN+m3pa1r6aVZVf4kZ7G03M
/muaXR80oL5d2xxGnws2zvMoJqpIqdwWNonYO1P+wGb4EIoovoZLaj6k2kPbowaj3jobdyq+zAaS
huNUf0yMgP5Ipw1Tb7YKg5GaSUykjKuzYUiipqt3qs+M8aoW4o6WYx4g8LCDkPz2E4TujmcK8o51
FzEyWNqqMAUbQCVQerh1dJhN8R4C+zDJusfmkb4mAYMCPVbU42EKuygYJvZjfhk9l22CKE5+0LKz
YtOfndZ22PIsqhMYM9dO2j+0/GJ2VAdXW280Pt8dZ0ByNXx3KR7mP8hzdzEyphVp0eNNRSpWqF7o
XBSOtJIXWTWBqpOBTObnLHW/2oEgrpAYmoxHKoG3Rp9WO/x6qU6w8OiEEt8XemA1ASzktKZXnIVO
Zn5I23NJRhB1daLYQGcay+wFEsoWmFCz1o5EuxxbNN1igbbSUP1RO1nDtUMaNbDgFqyY5mhvo6q5
ivyYx5+x9sMA2ND+Gu7VJTTAoQHGjRd3d6e4Q1HBk2xeW3q5UvtaREEEjkBV9kr2a6UPWV8/FLLg
PYlRQHG4gCC1HqV2JOmzrWtizgSPonInsdhgAhhLcuZ4XXtNfM2g3qYItzsqmG7A4Cgxcqogq1xc
8MknI5EvxWg3ZsHDm8GtoA1PobsQ1kI4MgXW3trkg9zpruDTg/RBNWWHjc/m8+UCf8qaG0doe2zf
Ks6uvbsgl33WzeSHpIe17oi9on3saiIY8Fcann61OGI48Af50cn2FqfXCZ5oFx5geO0456AkLGjd
CoEbdyM5UkmB7h8/DoO6s8S07UgN2IxHqo6ywlvF+HpkWCQU9STUE2hL8iU4IAgRPnIh8tFwGMfi
I3P9rvlwGdSomuGlJqZ3c78o7lFtMUdITJsK1bfauSuUA53zOmefak/ec1bNdwn3cOI4UYCzBUGy
uNpJlseAs/bkHMid0TVZYebnVO0u2za8xIwSi+Ua4oWS5uJHdqDH3zTt8Lwum7aA1jFupgnaCA+V
TFHunlRAbwMDihCJtbV+4gzu8+RPfFYE3rnBXBx3hvHyJ8Pn0yFuKNTaxcPfAZLJvHBJanN/Yhez
7HFroSWR1m9PEe7xdjeFj2ptUuhHae2FkRDWAQyZzj6z3rp9q7UcbZ6W+DaASxgGHDcmRVMmq9xr
aClexInfxVFArzzJl/WF0VZSI01eobck14b5P0iOh9W/PIttUtj4epxDR08EyxMgTju6xrCMZE0r
DBPljZbSfodxg315mwoUMBT6KrS8qaZitQqaOX5MRoZxEV8FbkcN7BmyyIajS6IxO44ZYz1E5iMd
YLVgt1MeVfJv4lGOgH9tNYjdYzNqZzf50MFVqUm7Uw1m1CiaFpkXuBJSRS/OEA7HP9aa2luNHk8O
Y0LSyLg/PrFpMxln4miPBL86Tr0ZswAEJwGNDWpRpNY3mc13q36QYjoaULX12D6UXe2nRhmotDsp
1KPVQvd65wLD5c1Rqr0xnQwgw3G6w9TMueud3WszzIuXWo8ZdakzIC0nEIBEldQ65ioZPf3Cy5jS
BJMxkWmAABQUeCTF+1w+aNoScN+p7KdkmLb002ygFFto681onurwa0jhmVo3aV2NFuecrkY7zX5p
Ika+stkl3L4aHXNPwlPrwCPK381WvgjB3mDTwjlfdW3czrOyASx/LXFe1Fwv0KCQn3aDeokaLoQj
59xlj5dkGzqHRMpn3SbgDyMqXmGCOQSngzGkMBrXS4MLCl8EQ48/sHzGQb3NiYbl+ISWkgIdO/Gp
z7n3injGfLNPlu+pMR90bvDTzoX0My/arpxONl+qob2GrBIi7lnVOh4iu/c165AhSUy1QnkC0aBh
G8nb3APnUX6WbvSBJfBWd+E25gY7ug0z9mELrvAQJoCs6n2a2rvWAvxj5vE1IhhZOvQ0CHZbfIVx
dS2Lj9Fx9lZUM1TDJxPp12JMv6uEpV2LbH+O7HNTAkAODBYvLb1GOg6h5WDHw97uzijVwAgtbhMv
9TQHyNrBbGI1Clqr3btiOdq2closfLUFlEPu8FQDcYWs7iwLO8wK9xJzO+C8bdEVdHLlr2ocBcJq
n2o2ZlrLzlT4bKPsdUZRYOCOZZwJP4UIN9N+Nrveq1FT54SB7Dxn725K6Clur0O2s+FGd1a9DyFa
ujG7bqU/2So+2HqvggwjigA1zhafhcOPXlzbWKFaRTtrkdiVtMhyZ5wvEmhTNOGVE+6+cVOflCrZ
vBe6dHlYe06TaEJRZG+swvgz6UzhBz7i7lXHHmNGzSkOlT+zg+3QxcNW0plgL08OV8iiqMAif6Tq
U8R80qz+TNZzt7y3qUEcMOP8+2KFv3kCAVwIVntMJlXn1ancGU1SokZXa1TjpM2/mHF2eoRowS2B
zrOfOhW+M1dB3bcMyOJ2Z9kcZHNfd6aegeTg63N7ifFdSI0hKFa9zpzeZnRVZjdj1F2BVYJga1Ek
5LszgxYz9+7Io+fi2KKPSpZX3Yx8VdoBGfKtIW5JcVDB6pFBwvPwoHBh6jlzSCP3cbDnpbp9Jfn9
lOnlTis/CIJ4jHcfzKTm7Pt3ct/mnBGAanhS/PYoR2V9rYxxV4QpBsrAwkGC/7sX+pHaeX5UMfnz
M3LKtlEv4bzPcMPK3PETChpLED5tfFaE+YFx/yGMRurtIjxd7GRUoyXGTW2iFGfXw2JicWPrhCYI
msezcy6mEX6gcgjM8qL+thyxE33wQfDsoiI/oJk11YuTD0fKoyhs3Wlme4DC6qtZy1C89Az4Da7e
HO1w9KQ9EeLGoukIz+0eFOfJYgEUHrwB8B/vVXIgbHzMKndfxbSdVYL+KMzNIaa41TscP4Xzo0Gt
KT4RqDRXUs2nqtTvNNvq5qOxVPdaOfXpkSnZlreCV+6WhNjroXvJ9tuNh2fB+MZAoO9rXB7u7xCT
GAHUF8/fsjJ5IsJtWFAlDskwAXyt6Po9aV7YR9v0LXS/B/s77h9s9xmEv7/Ms1dg+yswMRbFHnnN
araa8g6x7i1BtWkXsmyUyxvNdIgMcs9LvpWYJEpj22jHERtCmjCwvGMujGAhaTum+xCEPDc8C5Jk
5E/Wi2YPsAR5dJ3kymM73yF/FCRayq2zWmH4HjUbHF9CSjCGzmY+aFzu7GE8iLbkxsONVMK3L0zf
qvSjAYKL+5WGw2Q15/gGJh3Q7q8SsSoJH4tB3zwtxEPzhJxQ/dznziWtwahgAh+jO0UWTgzqOH13
E+FPix50w7irjS6wk+HC27Ax5j+Ry5FNaHsqk1Bc+It1UHdwXZcBOXSWMBaWKNzRQ8vJa7d0lIML
BGXOhFazkdkT5sGdzlEFN8wPhpetiUupqoGMmdluUd+0MMGpMf808W+eKb5uHLlW4rw6pS2X207u
cjhZozxNBEJJCXRQLdUVxkTWZVp77ZnQutVmkiFEXR0T5OMEH5NOrw3uB7YIQST9wybuFbtoACyr
MwpjT6NvM1+zqD3MpsN3QogOTQL009NtyeMgKTsfgxgyGXegGRyUSf+cHEAto3Nm1xR07JQQgRww
4/K6VXEFQae9WR2/hStpUYQPEd06P7QCh5tCtU8KffXMy5BBuJurG5vlKHMYslHnBkuYekDoniph
yRg7sOwCOpR3w0oGBkHjJgyjNQ9ut0cOIMDZcexyoIJgLuXeqjnjgOYMAXJXFpQh4i5BBD+m1EvP
Ga7jHB677EGQ9pfulu5s6aLmNcgqoseuLEhhIeqIy5wxdc/kIeUb7kacaXggqvYg4d+O80NND30c
o0I6fzD2buYBZY7GSUxGe1HM+3Y9RdW/+fTWxcshjYetIrExoPCmNL0rREicYVur7Zp1ZQyq+20/
cFz8WHiW2/kna13fqruD1L+AJvNuLChTBTaKgw55mL1axRUCVFjx+uaNaRs+K45Q3abmxzDVl3EB
maNSzjRiUy5paegvU3pN5i87kV5TUTGE6OvCXYT+teEgzytUcPrOuLWTeCEumh808wKGHyfhcewp
NMXWa7+bU7ZZh8BVhDcVel2gMMsYE7h6U+OPwIyG1xR7YSJ5+vtzwRGjqU61ddFJ7LoVW7BzVeeG
lfPocJKu+/BQi9eyu4Ym/D1g+335XFOqI10v52tTE/j1SExRy3xE0opE8hMCo+kT0Yu4Og05jrvX
ZSQ3jlF8XospBl6Cbvgw3KcIA40RpT5XGQ4z+9wC3QtjVLfPaRJkKqgnoIFZsNDEPVFsMPyzxJXR
vKsExWUmZWnYuEutuzSpyWyYrefsNqdG+dTayoPQhUe4tziJpz9tQYd7Gv0x+r+5+9xxjRqKWz3O
+1z7ipv70n6P7gCjmIMQvjyBrEbm8aBO7xae8L7HXpmcmvioRhYpjSrIcDwTRcEVqBDFwgAEKlQH
CmzW2461p6cV0HLuPeFrNjqCbDBvZVkAWTdpCPdi82JAwofkDjv9L5lrMKazN2tfdhsYghVYoaV9
JCfbbBtdko0Jca/KHVkyn0rdz4qz6Cr3KoK+dm2zLHeTdWtwciY8PyXLuNE7noI3O1LnPf0+FwuX
Ex/+RlsjZzb9DpS0SMZmWK9jzl0Ea/choSQ57twYrGd1sWYEHN8qsp2u1YwpVjfDNmEG5EwrxWhT
Q9laqwyL9I+Zzr7rlHBmLjVJY04ylNBupxXEnXziB/Ly4WQ49Q5hiMQMc7HHzhj3oYo3s3dXSYU9
o3mT5npzx+KlTadO1oAZQSW6TG+I3Drzi02/a4jvcsXK2lF6QGCkP4LG+qOJ7cx1lE2sfQAd4Jx2
JxfoaJG3FMlrz7Nkh+E2L59q7bGsn8X0LZsq6JwazYTBuDIyybO8NjqRIPOU/rem0KQZKZgxmjOz
z02hP4W0PcGy860Ik2nnEp17X+QbvkXTPmjv4fBjr+icybdM6LnRC62R9/x9aYkIw9ZTKcQTEqBC
yuOsPtY17sCmR+5djqN4s3ro0tmwXQbnFi1fY8HLVdEk23ZniYKZYZ1ptZ4OF0aRKj9xaWzq4nkh
kKTRA7Fx5vZjUpdXwvgHy2JPp2VnLLvDSpaOXBdh+2Ophm3Yssix1da6cnBG06+m74Xrokhf5/Hq
6tSNWnS5FcdGo5s1xzjWvBkpUygr/xgR5uzY9VRDnp2IjjHZ3XNTO3FKPzoNxsfaUnd6D1khh4ST
0k5k7wBTBb15Jp7oOiC5OPPDZmFzeWu5EgxYT7OmZ9/Cuqi0bNqRP9mA7F0F6wScXuU4p9IvJ3fL
rXJbFumLYBJXEUwebAxJ00gWlLL48jHNnh0cbp2LVDeCZgyx+CcJhQQhhx2HjD2xDxVmC+AcYqJ4
/OlttN7FFHOApNnFdi60wKz57YVyvalCvuTyp7bhLo4wPzvPFm6v1PnIm7chtV7mdvoZimXjPpSa
8AyYpZ11MirdR2DdSgnZjqCojUxNZa3+Yie1n/Uv7gmm5XWIsbQ3jzpsstk6rQTaWGW8Hd4r/Zpo
MfZj4yVcSpx5JAJkzIEOMVj+ZnZ37bJyHy/xPpXyjerQjdlZT2Nb7GzmYGuIdqZgfPXX182fjjrs
1ulOLXefpU1PvUWcPDnbZXqKBePkdfm/puwnjQkjbSAMOZ97GQamSdYkjT0dNr9oeLvkHnEz4HMA
hSKNlsuIPArU/Ej7YCM8yB9WAqu7RcNZXfYglyb3ORH3eKex4WryDzuxEl+z5NUmqklEfGne0vzJ
ScFuF17/iCfl1Fib8UaSOYoDPPXdiyaCTF50CryVfTpvOjfzGnzCDvqH9dXkZDgKanwVTnax2HU6
dXI9qX9pcieyEmiiaOFlsVdqk/39b6EJukybg1bhEB/St5SmrIqzE5M7JF37aXQeewSOwrovxXBS
RpxXZDhZ3/slvZSrj6CebwkGgqYDO0qE0WyqXc9MRlCKbGuUMik6+uPDolv+Oviolmw3UeqbMolv
JOWRHDaYGx5VBg4NO6xucoyaiO0795IHA1iqLqJjIhjqssGX7bTPG1ptp+7QTXlghICkfy2a+Mjg
sjPWOLLi94IY2tLRONwwFNVYBoB5htY5AdQZo8mN4P6KaUDUo9lJ+Yrsu+KWsAyeRH8WeDAzRtwd
EZLG0lFz35wO5SAHpbHsLEO/2YMCsH/em/a3rh0G1Pq+1LZd+FclOWxnfpHabwauqkj7VKtk0w1f
+igvrAWCYXK9cHPLHvr0WnIR0FmjbB68JazIj2lYn2vu7Fxj6/Gzzr4seClxPuw1OuwlrI6IILT9
TXUnl2CahqIPKQAiOqsfQ+dTeaJwCGa512EP8CUQeGrtPHXm3dVPyacdVtek4sCiemneP1TFd2V+
lCPQrCL+qzRslkX46MLyTcZvUzm6Ay0F+mtsq5e+omOPZ1vR/45kmBftjdM39hJigEryh8Sq78jm
AGgA7QtJc2L6TSCxE/2WYOKxV/YqGzrzVC+NrdcSZHHxWxJBasNrgRyWGfM11WhCYpckZ+KPFM5h
F+NufqusmYIN8O5d0E6xpxVYaHPFV3PyYOLHqbsHZ3T3Vhg/VyahX+EGrmEf1OHsyJc5jZAO0FI4
243um1X8miU/g6OT0OSJBtzlYMNpPmd3BVG+4tRdHrzWwN3BWRu3ii9i5RknBisASyQfC9e5EZqM
NVyqgUutrW2H3DqM+QOB9ZVBnRKaxU04TIEtRsIh8jCA1e9gpOXjo+yVH713ffIox0VdUDPhmdX5
canBCKuofQxayVn5EdVLvb1TyvxZtulfO14QLrAVzDR7LH9zuY+bj9SeuFfLq9oZm67+q7dYZbkb
EK1ETJiuCm3KlvNqOisQ3Itgs9WYLsqmuRhu+DbrT4oNJEmrTvzGU53ljGT4Lt6G5Xm9MDCS/+gt
fnYU09u6S3uEIxG9MOQBWqp+OUYdCr1+KYhZYEENbwPIzE0o6sB0/2hL77lDsm/7DifSsZuMw1h3
L1mJWoX5IB3e8kzdZ5Xy1yYX4TnundiGN+AxdzRxTUKgDeOh4rghQpzBiAQbbNXA5qSvzsUZ4f2k
mcoN8EYAtTmIKArHVLwhq8IdU9u3xOS78aGyh2CMr8YfDJbEv/Mvm5EHPxarelBbTuC6dqfu7oQj
4NwM7e9EqWiE8WKxSE+JgF60XW2O+8ih8M1C7Uk2UVxfYnmC1LWNlGhTayRAJuaSJtQXA+ZDlNFk
LzYacbewco4u/bM0J+AfIVCXwODUOqaxxaJ4FauU1vZ3Oih/yNtv6f1pgzHj80lvS8sGk5coec2T
zbY2G0jy43cIbcZiVDEiEDJbuLnZkHhzGYKw3LgYP4ZiuOEX8Vud2BJHCcPot4ppeToitaJr7/0y
HlM2LU1Znm36saoMt46ifjEQwOINk73VghrvENNJj4DcOObA5+vHXmvPNqWzUtWCgbipkX04Y4eI
b0VbakglfzYl4nN1qEmHo336/4ur81iOHMmy6BfBzCEd2IaWjAhqcgOjhNZwqK+fA1bP1Mxs2CQr
s5MM4f7EvecC71w7abG2E+fWKbAexoCPC33OtdK6BZ4+RGFD95CE3lvtBtS9JFP3ODyA5ebos1S/
joLvUFGd8OIvdNJOaB0r65ixV8y12U/Qvg8YnP3mqabYjGJzHywqjgC102y2zP7aYTs3jT/D9K00
bU/FtBpTsB6EkMDlQ7bf5T9WOM+920NuNPuGkkwLj5Qlfd085/M7L6Sog0Y9yV8X+RL5Ltt6nFYF
yqM8IYWDDL8CcVAq5XLqjGdEfrNxZzXkGEsyT171Djr8SA267WlNQBW+t0mxC+OZI8yqNd6WTb8D
Wc1W781tuZtqhtFBoO26XFuqYjMwsyA/+sKiBJgzqj10TBWG4lvbhudkhCLD425Z7H1prmE4dUgt
fEciQMrWJRZIX6922ryEC7RnDs1VkVwdDOrV2G+S+s62piNkRibG/pEH5E73eXGPqwSfVhqpC1SY
BgqS38ujEQVr2wh2OrDdpiHvjxE985BFEKF4w0yIAYUin4icwjmURn7xicypP11ekBhF4PBiAeYW
Zof3mhfPWk+Uejtf7owVov5GjsK6R7/lSfcew+HKT5g00xnmTr0qblUdsA8F3FRPe83WeNzLB3jX
ywZC9eS/gRmLJgpRxPSRWMmel9QULXMDj2j2LCl+6w7nAGHV0l6kqnss2/xQ2/6XYfEuLoZyF1nd
vZaYb0ZDqWTmzrZhBpMJQYxVe8B6tK2UdjeMVEUEhnS430WEpJhaaQHFat0QtWRha+kMunDmF5Wx
keXEWKPq7yJ3XJiDSSIIwxwXQyBdZLzJW5dKPGGG4H/PwJ+MpixNgicNfF8lJ9Qv5epaefm2DE0M
dtMhnr4TBGxDg0+0MF/9eN+x3xqtF0v7KRmkDCgYvfzV1SF6xWy6q+/R3JoExejhpeX+9MdmVaJK
rw3C7kARlybz/OhGLvxOYhiXQHMwxhT+vgpmXhQdODq6NgMLgxsijPdWkq1qtHFW8GDa7xPgNcgl
leJ/IZ3VzWfpPRixtoPeuPTzkM3+3STug/LeGD76nKGQtY49+g6LqAIeWSAFu85sbmpyf2TGIIWb
gVIWGOciyT+KEKB1Zz+EGeZ2zV5QPp6LSFv3eCdHd2Ie1i5NaFZj13xGon/TM32hQ/uxtIIFjLPT
WJToVILS22raGYQb7QBCEQ6zcmpvg6J2cTj1pWUz6dFPPZRpD64HUj7vp5fhW81ovbATDhNTnWsO
PzV29AkDTnyOheazyAJKqRxmznSfmAAkFpptPwgtI6KZzJppaNGodP4rBg4sb+QA3SEO5dWAPbJM
x6uaqoeqCM/2YC6bEectqcWznNGF5kVMWye+Oua1dXmYpvSjGSC0lz4gsAQf4yBqbpqNRaVW6Nmp
S0Dsa5NtvTDcvTq2io4J+JTthI+ldwbx3HvWd5CIUxuGb6Q/FS9uMKyLST7nHjbjUrMrgoxCprdt
zfbaGbegFJiN5g2ckn4Z3NsayLaFQeHLm5gaYVHUWvkgejajJAyYsl/myEE7s7XfVW8JArSy7qzz
ZGdTQ+yNgxsiYVfMVCF9y90UPld89ToVgY7BZcPGZzGVMztkYno3sJbaItRIU04DP2lXg29KWqz2
21WaT9Hoevd+hDTJ8xCxxqBLqsz6LBIRQnGELOAqvSGGXP5yDc90oADlRkjngwVK4pxrxhxg9DTV
wTZJy5eQ92/SMAfENrrGIw7YDy4B5eQUJmuhTwdoSdpJDxn/Wd+ecdd6IwvrV+C0QzEcqXzWs/zC
SMo9iRZrOOLLit1pNlfoaHj4P0QJSf51fHG5L6FGGHImXwiSOeJ1YRhoz+J947+0w7BxQoLcqWdL
Z58LXjFM/tjks403j3owPvjAYY9Z0KePlosoZcbQZjOfN3ueabJWDRmzGtpyZWEG2rbyq8Pys3AG
q39JnSZfs9haMILwVvAokLWE194o6Q3VvhvmE6FoD5FKd4nXmtuui3MWmgNsgjBOEA6z7C16llwF
IVhd3KilDwtwOWA2Wgbw7FBNMH5Eg2pSXrJTd9J6E5gPFZLkinRPgdpAH1A+GqiS9Gso4vqgV8Mn
7tJ612Ma3RJrMywRrGmPukBhrucL0HmSPUYiaPaIbLedS6OjXSjD/HGY4TLBXcTq1gzCVdt9Tczc
MhKl5ns/zpkEcf95zNf8aVwTsMVq7zwXVgwL4QUePJwrDkQQIuLWRh8RWTR36PM8keubrCMJTiEA
TsEwlu041ozflD60zlH0WU9mAC2s5Wa2UPXdN8y6vOCzQufg8mzFpCYSD6ZY86QF+giMJ9YqwW5W
0AOZrHph5ZTEy42EfXcBRErE7EWSIqEedk0EkPM9y9tNUai9b391aLI1G12O96THKOzJ6oAM2Fge
Ybdc/CVzdkK8B/r5bdxvGH0uhwrPzbTRCW3ro3KV4uOa2PNpDMxd6zW3P2KL3VN7xwVbl49Z+QIW
HU1ts591rGSqFb7F+g4c7LDwNHY9Lhl4MMRs1C5RRyNJvl21Mw1+HdGcInni3C5Z2mVmvErEe4+J
qtNfCoa2ZoKFs0S+AkhW1GxsXruc0S6XY+MwNZholwYudOBsMDQWDdvzKD8a5e8cb05xEI2c7uQm
0jbXzkVyXZjwXPHi5HgI59Eznr4SGc4YJUu775fpAxOnkR64PYkIWuTK9i8Os3qRwLAl/H3Aqk+n
L208h/clzjpiSxfhuMHJyKgB7hOOex9Ta7z3NH9NEb/03HKbNd5S43a0GD2H34xFl1l7Qu/AgV8D
9zom0XcYFwzpgJ9hBUjeMwibdnHxq7t5gaSx4EB+XFUfRYbxgO1FxspNpGtTNUtdg7FAgWZH1Ybw
uiUofZ/JKT5oTb56jHBV9Fry0Aw2f4ZnpUD8TByX6qIVcH4cCkS3j1QRLxNDaVu/K5v4OCeHwm9E
ts0EsXyNm32VJUTMHmKMHgyhYKoG3Y/hX8urz96247LrjfMgqCNZIeHu1LBUQHbAKdDSo5fTvdai
3SYLEKea9B8NxCKS8z5P0Mmlj1ncHRJa9LB8GPu1VX9NFTJ641qF31V0AMs964yS/jx6P37HbDXA
Um7lbJPWLjes2cNMm6CAoLIdAYdsR6Iwsh+vqecd8D7lTVzTmWt2u3G8XyfldJkYcg5EMzo/IqQx
7OGj8VvQwlc54MRmoVtPYtj6XGckVx/8eB36xyh+ytuBfPUK490mKn9Rgi6gF1FmFxbCGrgSKAQd
vNXpsMw4uvVDwcgt9LeTjUKZMKuBo0SJm1atpYaaBq44LUvjbkeEafWrHjjHPv0KqGYVMeF+8Tz0
R+Fs3HEromY9v3QAXyxiWiBRiZVTfgw4QeoNeZCM4w5gppZBoC/Q90HgzIzXOvnlol0YdrcJOC1h
1dGe8GqIm0VWUdrpYNn3ZvI4OT9NtwvSd/iEVHjEH68KjwSRLyezVpr/ZJYISWwICTvZ4fGXkBNI
vpjxRuXVLe7lKIhcauhK6qr7GnvC6gpDd/b6aKd76Ub6qmBXW8mcZotOaGMDRsYaExPWNKvntLa4
JSz6GLL8mMJ6cyYNCfMYKdYStv/g2ZeeJglXH3Ewkbcqe2btRhXgH67G79DO3Oemo5Pyg+q1JjkS
B0PBQkAJRjVszQuXCbLMtsPg3rHatp9U+w4xWK4xDULuGxhNudoNk2Bwb6VfHmFVLNA4qjTC31am
Y0gqx+43K8cXJ+X2RB7GM3grCGUzIweaUe1uQ+VsnKB501msfsIWKxYZnYLFOovGsmTmpjjw4c/p
69Dog00mlqpHNXMJ9OoyqiccpyuLH8SUUL78mx7xZphxKvw7rCsY3BpspF0sUeJzSMQuz+/z5KQ8
KNiSBZP768ZbKa5jkTyOmIicfDrUxu9MPmRLtJ3631bu6v6x0k5u+m1p8S3i4UUTLSnmnxMCAWIH
45NaK5NBHFKa3ulWUoGYsu5x/JOlw+EGWY2o7Xx4Jn/gjsghDd+O1v0tFufL0Ux75siklgMPqC1+
mzA7JAPyE3Tc/RUWYb4yaGTbSLylxKHMGbmgAOiZJx8smF2RbEy2FaAr9G94hx0s8Knm6t+MW7eW
TXBh1y1jokKv0Nz3oUbJk0li9mInC+FwQMhMyZ3acvO/QJVr0qq/2MqMySnmyQkaZxcnmrelUg7w
LZ2iPLmLOs47dERcfjrRL1PiPKQtpZes7FWhwVgxypLQ0Io3SJvRrxiVjX6hjzHXCHlNtfjks+Ys
Rw5n3gvwQJk1boD7QdVthg2WumeXOJazoWrysggGhx2bnlxTMbpgNX7vW3cssO6jlARsPYCIa86K
rSlDU1r05DFrrUMiEbPyrOqhE0YOusKDnhvDqu9B6syy42YYy3M6IT9HHr0Lq+TTMxAoUBDrW2q6
Pa7siWdqpQrtkQDr0E0uNT7+pU1Xto61lg1T9k58eECT+TnaYmD8mgBms6dtk1Sss5P0hxHOrMdB
lsnbloUKPxCPBiafOcnB7nkNXfnlIqo9d2DgH22AIaeInRDPOAoBH5DEQ8bac1HxcNJ04/I1MUT7
IZwJrMUMEuAzetDMoiqEklgDG54actXx0DLk6BxGToyTZ+eX1pZzd0KlGIih2dBRN2uZhCgwwvQB
I8YOvQR1BMLPqUKaUGRc/QS7vOVtvMcZeAgsbr4g7K5wMnB1A7/te4iBQeztVJ6howdNETHZyCUa
6SlgM83dp0fIHYaqoHLzo+Pf11YlLMYRycM4JGwH5w8JCBq69fnTv2/+fUhtOR5iA4okgjY+/ftm
W2msUszuHwwgzUdvL72ZCEgCIzS3QMfC6BTxHCcfUMkU7DQbkeMfnj8M0p/++fD3vX+//Puv/+97
f/+1bfv//dfKHLSASzIwkdXcwzz8h7HzEbPopLCtNI25hjTbK5msuBUiCj6y4kywY5WI//OpyCTa
bk/ULQE4/pIEuPKI8rA4/vMfdI5XgVvBTceDVvZ442yhxsM/H7qYhKu+QxtsYNOpR0ce/j4r/+ez
f76M7HJvosjT4i47hsl/fzBNKB+GG2j0llZytJFcMZi1j2zUAO/BTYSAfTQ0DXvh/MGO2fWZ84f/
9z2/0tK9lnXM0mPJVdvK499n9PGMoRLwbw7zDIu+ZjG2OZF1lAjFto7VW++b8DqgJ7YnlbpQ5go/
3xRGGe8YgF5DZVtHd0iimvI1gtib9BZkdPP/fB1C1TiGL//+gb+/9fdHVc67xNedfD2JQTsxw/3P
BzWV9fFHSRZNvoiPfx96z6QT+vdrk8eA/ahicGDhX9gOvvhojdoAHZxjq3ElrJo2tR+mzn0p2xY9
A32JYd20PNPv/JD5hxbXhBLI9aTHzc0y2+jA2vbdwBeESgyFOsIWd9tDLyayeEjPpJqnZ2V4h6nV
USjj0Vn3xDfTDMXhCUo1LCLDBokkmgUGCwatTDCBk/EBg2fDFEhD+qCIIh6izOVTjQNU5V67JgZK
1iYIg+YzSYIWdTRiGbQSjV9o6zIIngLfqljCJd1RsuBiYEUdn7v92a9rbR0yYVwA+NkWAAePtUIY
AyuFRFZH7DI57bO8R1bQDDDkJTWah9C0dEacyAnjOD1sNkVubm1nQjAmqno9BGQ9xEwqY98iF7d/
dEJXew7Qe+cdXYUx2eHWMOjY0JoDifYihL6xtu3YL6/NydvoMDoL+Dp7K4coFJr0Vq1mXAJiDRic
C5L9Qji8Bl3vYkpYLrhjCxRDzLuM6J4MOWeOW0lPRVBRjWXNtThPstUo2vsQAA9T+khH0+jCMqqr
urmE6eLvnyZlDPODL+wjCKViS7ThI4xvez/6bKbstnt0NOwsSFP+/uBYMUbXaTb3uYHaxSxawmJT
Zq2dx0RnxJTk0s+suyqC5QR0ejNYPmKX2iPRh1nTrUe4RTWfvdUihi+msmoTZpSgsak5O0i2QEY1
ilMJVGWL/2e6erINcNl2jOjb6U14U38jMy0lsuwuMZpxZ6BNC6f4F3Y1smpdT65FKc7dVJovPBfG
ushAzYUTq0lLB/tGSauAjrRIxtLkMSmGBinnrDX1g99cjPbRQCrsk+zbodWpkgIyjDlqCLCHZyjR
UFLnwDfoHEtZ5vU1aJP7P/IoqVFz9rZkl6DkfWuYJMExOCp5sMPBcG5//CCJ8pbeEB76v9+r4nkq
DZF1L9WgLqohJzEQ7bWb2N/je4f+xmjk+vehyUKIpvyThikmPGcyvDgTBHFjdo0WdKxNzsPU6IHY
ZqVXnwagmhu9he0dWW1wzHQtODIiz7ZErREjvmBiI7kI2/CUlk5wosIW5rlLHFgiTUSA87wuRbIS
bG1PlmeUM7BuAqqIoiy9tQKoxbCzUZumHYACGxlpcq2b44Cy660zj9SauirOvl+h5pUKQQxBTlzV
hEOWSg0nCv5ob8bpuZ1fjcmE9nnqZq62ctEqtpDslo4KPs0ZHRR4Sj9im8SIOhjsZ3Pt3LWEQgDK
YTqkxEnN6ZPKUII1oWI0454drpRjqkeSVFu2pj5iv12DRN3DUHhL0lBAHtHx5c7/X8D9QLZa1rWt
yGsFsFnfDK2V1xzeWUccRK8ssW9HObyS7W6ySZW8XZ7sxkWU2kD3sigAnVjJq3Ts5j6R/kuKEJ3N
FOse/g3hAs+0tVA7RmRFrkPlGkxSJ4DAKiJg2mbNW8V3gwrFsWvum5pUCnRS7l2A8/UoWtkcoaZN
Cyy1/noUortLi6q7g7V8c4jWRZKJKiMbQ//OJFlwbVARrlwd8KOGcmfnGuESi6JzC0zvuYTzx91H
W2d0jvHU9H23tty96Dib0aL3e3Yk96bCaOoJB5hqa+yGvof6WMUp+qLxsUOKf0pthh+wddYhHPWP
0i0fewMTOGEkFXlcWfzo1RhsGJnwtCdP1EoZiYrmtDdEAiuapM99pWVnogbba84KVQaPrhcRnIyA
FktqZoNoQT33d0j5NkNzwo+QMoTGvVM1FiChnhYY2R8UnQSvoZyzCqqMZ1sNsj8CJkv2hF2tfR3l
kF3PPK2xCHVoQry43JBcKZJsqVeD1jokCBL0OPrn9SVx8WhGrw5MHlFg9gOxh9qpsQM4liDsXUR+
VflG6oe4mDayzbx7gJjKeKtl6e9U8lKFo3b+e0F5CeMwUcTDyo7gtFOe7/vOS45cX826KqXzGqGl
n4VT5a7h4LrUuq5tcxcu99Dr6SUJw+DiPABZ1i4BhxXYvX4Oza74cv6eS22xMwysD57PuFh3uD5h
8Mi7dv4Q2ikC2WgS/7yjx846u4Ux7VuFiH4o7v7ecFPPGpNgC3S5XYsRRGtOJXmHGFs80DYshiO6
MqO56H0Gh5UXJ/y3CD+Q6J79ODEuNDDGBUAB1UA+B71UpA6nVgS1p43Ql0bxP581rc0kl0ATk7H/
Ohh8tqU2H0i+Tl4I1dVRigEYdW2yCICarUBCGsuhFbgAO0zqw9C9Dioozn2EmA2MzioxQYLgnonm
DUtyN7RdtQpKd2vGMKB8zphrOwIiCmW8ddzUP4Ky6ETskwky/nghvEadnArfF2SFE6C7iiYQbplM
4PRr0aZCi7xjBXY1WXOiIhS42/0MFXXgswDtsdgPBWYp13OPUA4ZUTrqlYjITubhrzAqFD5kqjx1
mcuFwkR3xAdnt368w68dH1IbsXKT2Ji1uPqJRi33UFnHrbQIXcj6y2BYRHQ3e8S7FDqjfcUSdV+p
adeE/rIHV7cxBF1f2Xr3UxQ8pjAdhm2PVPoQ+e+WnXkPtu4gRarTOblv7UXoNJVZo2nMQv/g+GoZ
jnjQcisSnCrTZapr+F9mwrAMIFba2besKHfkfNP5od3qrV1uQ3bOQ3DzGSuszJx9AYP2kg3tmf5T
ncUsJqlcjDoaNb/T+5ecR1qas1ikO42Da6yimCxoomovVklPLtyoPfTdiIHuMpqEkJqV2GdDwjlc
XxkGAzZp8aEDF3DQ+S1LmV5Ul1NmJF/gZ4JjCRV/maicVVn2DPSCIVy6LumMHTcXaIObeJnUwYcR
p4BUK3QETu4fvc4wdpo7XzvTZwcFXMwYN6FN1UmZ/Qu5H+ay1KezXpF7J+m2WkJMiEhBv+6S/WWK
slzErVXtK8Fq0EJym5DpirfTvs8jx2PFBP43k/IseNesdQDKh7GArM5GiWFDcoKr/6AZwcobph8j
YvTOrAGxV6iIFyDQG7Lay+hAKkGsUC+FaKxjMJpHgfmg4Yy8EXZx11hNcwos/S7Ivfq5TzukGxm/
+liC5JrkgvPOvgQt47wpL5jCoxwjJyddcVuTB8YubOFHwAGciExtqADMGclLsMg2Yc0xq2lh9irb
ewsNsC1jUp88O6zugNtTeqODznXFwMXXEFnWELNS7U000RY02kMaGpeyrkluy5qDhukPJ7YxrYRn
8+P2MXEQU73DXa7tlegPuS4gnxCUdejt6XGAl/gg8TKeqNqelRne/sq/v6LPB6F/0Fzj0zWJF0l6
hwKW7DwWEAMqIXOrZqOBkH66HckzQi2AJt2OCBe3Cq49N2aBlRXnAdkga6p2GQMBM5xObVi3Nssp
/RRt9eyEgAd8SeIwDep66G5+3HRXl4yGyCiLnUoHsOM04ONEF9oJB97LOH6I0IevIoZPJAL4/h0P
annp12QCVPOwGndaCWCo5+dGV6uo4LHYuJZt7prxSx9rst7q7J4HXDHXZ1tleb27bnhiaytGF46N
cGs18lMWFuCu4Ru0IRKs8dCaRrnFuP2mw5UEMlkSqa1s7OjjUcX9W5trwUpUMQKz0diOQ8HjbVgY
Y/v6R4PFsBpjALxug+gxvE1kYi4ilKj4RapulTK0AsPTAclLyPZQjJZjdcUobJAplr2Go/GrW9Jc
pHFprjKD4VYmEN7Hc8JgjjJ/YjenUBe7nLgrr9XRkfPyO0IBMVkxt2b80tBErNuYtGRI0Itvb7zm
TfpVQD5WEj9XrvOkahno7szWiQSOWXSlWa0tkZBvhEG62DQzpzWGiSE8Imeo8qV0kndDAtu34jeP
peq2Vw2SAFWdvUxHmNMWaBAUzX+jPZZJz5IuTl+VrZ7DAhT5yLTWso2HZtLZLzdrpqWiAOcuauNH
z/r0NLPKPYNrEMwyTxQOt4Vdplu7MtVxBJygdNAglr8Ok7Ret5W9sbs4WpuoU1qZ3yaVv4U2S/TO
RlDYByyuXWby+Cg5AKFvLKMkOoxtfG9QltbFbyA1f5vHlQUgD8yAF/yYSfYajYAo3BBzFFP8XQiv
c116UHlGN/i1egNie4IN3tL0n8KBsUjA9ocutae8zxGDg2lejFQysNxPZg3EyeutOygLlAVF8W01
r5bTD0jLq8/Ko3j3R25wMPDvI4kvqd44a0cVqMLQFZUmFXHXCdQZDMGA7y4dwz21rIiLMczXSLzx
Ik/+ZtC7uzwDuVQtikfNoUNXgv1L3rzS8GDVIf0Q4+89iA1/dbPz+KNOK5y+AWEBOQe87/SvQTib
DpX8CYrB3AYpk6YY95mgi4QHot/r0VcSOI+tdLYEDj2Dz0Zf1WQmkwWWhHrFMsXaW7C7V63TaRCC
wyctkawt25gKpviwVYgyv0D2Nrj2ZbYW6b6xsa0BRq9f32LDZlQXV9soajhcXKas3oyOaPKRDQoE
zLrESN+r+eeKrL0ssdu4KeqDITTJwGUw5tjDKnG+6iQjkmle+07Eg7CRHlxgBqmo11ZTPcdUo2to
GNuCcEB/GFZ1QhhBxMkQmSgJAc5EZkl3xwLYLs10Q03FntlhnCtHbHgGHn09wd7Y9BUw2eIhHiQh
asVd505QEUiTmvfGJ6bOGHtHAaxwfCorTPI1TNJl3PMPEkgH74FAJ+nRt6R+/WXNak6yQ/Quw9Qo
3xMTUQ+0ZnuoJHNahhklP1rmR69D1z6OXJ2AXxxA9aJaB0puC44tJ6MvwpEPvIawizy7Jo48F0hi
c5p+EV+VC/HHLXiu45yuLSuD77TmTaJkiXVDnCpcAOA50kNEyjT7ULnz9Xu4NITS+txoDSoqi4FB
mT/0NYoNLV8qXYqdHn4H4fCVMXVaWBHSdrpPmKBIzjnm0LDq1YfXIDkjvug2ZeMhF2ILOTl6BHi9
h3+JtgbmTZT3KamdGbcLtxKonu65BZO3D5ku8TZmOSsyNBywxcL1SIgcmWvukdmXuUwqEmCS9MnK
6x1C1Xch7vu2fCjzHEyCSbCcC9MdXfn8wKBMrMfx0BWcP74PALQKu43yi4ItQX2z4vDNTTyxsLmk
Fk2TH9O6z9ZZ9DHmibM2TeAs9jjcSDDncAJnbGmA1qhHa4CP6Y6qijkw93fdiGrTDjxIlbS2AjKp
EHCWNA93n0we8sjCtpQR6qIg4VvCS/dkqmMFdO7LEvWIGzc/kT8u1OwmxDKGRpFgH8CYNFOm7iCT
u/W8Bfy8xpuRVF9pPDqb2lLQIfwHtix4w4Zzwlx8pRSblKqvzoycbjGWh109P36dhHGjDzSioRcf
hIedVXceQxf6awu8mFbjt8pqeMA6MXt+/pXMrj/Tgg0+YCCeSdsvhtGai3zMQ4gOBvkT6RXpXMtg
EbbdSKBbYjLYK6b4YpaCKLfA3miB88IPObEhjF/TMST/xkNzM1rTGbAf8zJXZ2rIG2A7lfpK1hhY
cf0epcceFDZXX0eoP+MQRajtrOiil+Vc4QHxAWKtYE9FOnhdBTZidCB7mRa1QyHR4RSFYDaCJKGE
n8vSDq1ngvcUisgLOQbDmtUBL+S6knsu9X1amvVRS9hdwT2Y8vRU8nJyTbjWyaBOHoeUgSDOyuWr
7qsjR/NRBd7v6LCQA4mIyg161GhYD0zaAB2GJjd38j5NMD6DrL2DsPuSyAJ0C4GExWcAupj36nv1
h+hhNpnjssHQlPEyK8XRDYxzGqvTGPTX3Dfgv1Lvsdm0KRcx8/Cb4z2WLFFsFFS4ZRTInwoaWEPs
0iR70EAltysAhXdscIxH5mw2zXS++qb86EZ34bIh3Zg5AurCgh8c9Ics2xe2iwmmfhlZr/IEOh+x
5Ck3JjjhgxJg3qmvlxo3BjVBat6RAkHGmr5NGE3QBJJJyW/OQMQZcDpZ3ePUlE9ofIDmN5T/oV6J
hTe57aHhVqcwe0d7BrQjsIAeMDY6uu0wLXgAHlGpe1nsXTMzXBU9LrbeLWEaGvIewTBCEpQWCy0a
XzyszjYHfdpeesN8dgJ+f53S2NdYzE0K4GDCO5w+ZUTFrCG3QoLBOu1+bExcE5oGmqUU3/JkTzUn
cKryVZxI3kBwdFZTalVHiqSXemAZDw9mDZ/7KadXLOOw3CUpGNse8IpMIwa5JqYzsv8mzficMIy1
VtCweU5w1IQU/xMRZ+tgrnrvM63mLJDkomlGhRg7d/RlPFREb7pxugbEEqK6S+iOgCGOFuwwsGG7
qffu9RBHgaPJadk3dsg/xkS3aBsYZhVK0QZhXM3UOmF2ujQc/nLTebvK9AG2aLR0KiYCsHVfMv3W
S7j8jBqchfAStLv1iztTfIzOf24a9a4qJAZOy/Q1LTYkRu/01HxozGG6qTTB76Tzt8c2QxxvDduh
adXSXsTQhO/qCEivP6AybsdwxR6GvBPikIZeICap0y+9NzlN3WDdu+kLdwYv5MDTEWYOvBhr58iI
slpbnnMxKnU2m2c7MXXIet2KpF108W62CbroHasXZb9e3PsMHNZ+LM9qVvsW0UB2KJrUlizXlZea
SD19puLw9k8NAEUfEczWCwy0aZn+Hk+s5E1p7LOOw1yV+p43IcdKTHRX6HyXf/hxWCtUIRzWbRNs
gwhkZcnEKnUxL/tOjcPM13iE7Q6Hg13DUTa5q90pvWdvhw3IwxqlpcWjKkheJV2SbTFhbwjWvjLG
gtSUkE7YfzxWg3EpTMbVAqOyNSX6ZmKOzpSv3LoGM2IRtyOOpq7ecsJuPM3zNhoKRKEw8WsW+2l/
6JNzk2fnxmPz6TRZeYkHaiu7QYTtRqW9i5lQpQE3e1grzAVAo/QI589okh+R5GLnV4zlFRvVyVIf
cUEOVHojB7hbUrtgsjZxMAZGfMzIxqL3I1ot+MiFj+i1CBeFwfi1mMDYFT1oB883VqlkIZknTGf0
jPXHkMGo8KdNnQXPKWqFZN6u+7m6ZVzSQboqwZ0X8MZYsB8z30vWTYcGVQ/Tx9yla0OQikwJWzeg
Rjl1x1DHgOJLOIzCya9ton2LrNTwjchhGbjljUT0U9vr74ox2rIgumoRe/r17ytIgcUqT+GRBuwU
VpJVyqKJ+nQXcGT6pmgXULNJTRgxOwYpAcWOwwPt9xvDgcxTpqzEYar/tk0PghauXYOivorCX9CT
SN0Md5rJjzv0Nt2TMsoDxR2RSB6Cn9jG3maUaJrCyFIb4aCcFflVRciZAoFebYzjDfnp8dKQUAE7
3d0H83UVCZ45FeCRyq1+U3QtEcrdAU3kvtOS4RqNw29FZ0pdAEPbkNyZDd4B30edXcqBMG8sY3bb
eysiYeCz43G0CTLmuCkb2C0lWJuZs1NQ7plp+x6pdtho0AFqayA6Nel+oyl/6Xyw8aa2bukQeJv2
00phhysN6nrCkfW1RQp4FyPm8fwzqyLWD0RXo9HGAcGx2LU/QgTPGcSnUzPl7ynBltRN7c0dyG1y
6vzkuxVSO4iDUVJnZ7ZkL5Uo+qUdhhCEtIVvMkqlfkGhU5vT1nJ4NOJMe6HUHE+5m7DUIOHIckON
bQpvuYK8RnI+4itFJXFOeHQHsr7aIR+2ZZftKKOP2n9xd2a9tRtZlv4rhXqnK0gGySBQWUCfedBw
NA8vhKQrcZ5n/vr+eJ2dqSsbcmcB/dD1Yjjz2uY5POSOiL3X+lYD8UGbhFhOdkNWkvZgIu7DHWrt
Gj3Y5bSDahgxvPsgmaZw2BLSQjUxp1VkOvhus3bVhcgsi1TGS9PlMQua1F/TY+ERSQ9EJdOaCawV
kUPoaUa+iw0goWqBDnq4sVKnl2j5RqTxpQlQfxJvBe9lILSAssv3EFl14zVkpWkZAQc6Ar+gmIKT
SHCmTFjEfYROrPIhVRXrQNpXimVu2Eya3wPqhzM0DR8jE8/F0NZqYzN/OApdOyWR5Z+jswWSEz30
bmhu4pBkYyHxj5c+tCD8HWU9rvpKsscuoQUyXEM51oXbFrsHgWDIPyQadBdL+FlBOjoel/A66FEe
weKIYd3y0XtkkxnbKhPRR1XMBQO1Tlyk/PsRZsPSP3EkDHfSLm/tXDeZiQVbOVCaW7KhktQ/pQmC
Fsm4D4wHR9USzFbrRwkdknxflc9F9CzKhoBUjnru5CrkBcbrmFuv0uN71BlElz6YiYlWvDal/jxY
8XWdWfg7s/ausnGUTxmU2AKIBfohKjcdkThBPgdlXykPlaFxYcfxG/r7e82zN10ePY+cLZaDoS57
D/69P+AMHbOMV06gXqjL/jAasBP1DkFW1t4mbbGMcmKgYsTqm7Ge2rtB1uCc83GPZ+YcyT6C/jZv
1nE22csmQ95L53kR6x4rCbjBjeHBLuG5XxKQuLQQzfcOPfbQx1Zf5xHIQQ5XHaaFdTL5KNbbbpsw
GlyadZRyBK5mcdL8Tyg8lrF/rXeCpRUlqDO3bFV1ZFw1LDAOUtVjZJNGA+2p0T+KKkTnmnjPaRic
TSUeAwCcb9gVEJbCbxXtEzOIFTIFaMei1dd9bL+OyXCDoAdvZLkpayStxniTMMdfOdqVqx1qkxZp
4tHszcDxI5Up8qVNPN4ceeLs667bpx6AfJ99ekak/CGgoKDMIrM3RYo9pZyX9SojYgnug1XDhmQy
44bZUypomnZjo1GCusPUKzb7mtWvjW3YExHslbHaEYe6F1EWbV0RPdMvJqNIh2PbWN0PpwCrYWPq
E32dbqGAewuSAJZDCoctzRDbl1iKkJPzlejko38vw/zDSTwXhrc3bZ0+vi8RIfdpxUKdAU5Cj0O8
dYC0GqhQT5AjL/IpzrEMThaTQTunyaLRurYLnI0GPzzZDbteVzDckMTxgxmCnyS2Y2ysMQcM1Icv
IXYRzqCnhOyV9VjJS5EZD12FmLMsiTDkcEw+ZR34dJCndVXrNn6pLEfiiulgRFnJvotg6ZESFdKX
XhDuwlavwEjYWfSHPNzCQYBqzPARyZAjVF/Wgf4jSfK7EpZYZmjRsTVAC+D04VdIaxQiw9FGzbiQ
cnhKshgfjIwfbVlWe1n7LyLEWalxEm7rdU72ElGERbczLHHhjc4ur6pb3aAlzegQgIJ/3nLcxWSU
/SgqfwCIpZ7M1H3JY8Jix+JSqOi2DVBBx1qZgVAi2B3oQG2C3uqhdTBWYipvsazy/vNqEEypY65k
4NlvOrvCPaRiXDFFhICBbpBADlPEJDNVAHuVAxIRFPJeNviXO+Kyi4YjtsuUGKNaR72rTLgJw+Vk
59bM/74izMhl5EGah5T3VVMqflRCfYPkVfPek9hGbeToGAjoUgIJxP1bCQeEY4djJUCT5Xf5sRnN
j9Du3poOwWFQkGPh5MWGiSKqaHdbQ9y0NfnMBPDFF53HYwfpHJhx6iCL9bHHZB5b0bp81cL2oJlE
bKLnubT9qjiODdu2zOyutA4bX6PRpvXfEYEcowHKnOuHr1iY7gkX0vAhkZFYOE+oyThpjuU+pXLQ
W5VIc5myVLhClt2QQMbq7t2nrpfvtm2wLnWK3RUNkWSwXzy28MsOfU88geLFXWGiX/S2sSCQqMgY
DfXIprF9DRtZ8+IWVUePypGLJhh+1q05oogis094CYj5AXVp+udoejb8ENYW8QGWOzFSwHA8fEDN
gFvYDswYU/OGzM6jm9LadxSNdd1SeEmrZ1K1J4guQl/pkFlsvkKt53gfI2BurgRzZn1kZISuGk9f
WnV7TDg+bqfRu22V0o9NuxvgHR5qo9iAggr2VjO8+RVxokbpOjResqXrBN0NqnpUYn18llCZRzeq
tmWvX8atiwWvQJ1Zoc0l6rg/aKDLmuamrZqacuKvpLRcxiRLKOCLCAERSpYTvaQ9oRCA9ErI362o
Z38ozLow6e/cCu9go/X3Cd0feGzupbQFOfFwdypPvVKV6QWbE8KYkcWr1loES/6grTwCy2sem8mD
MlDQRmLriIHuEkDq+GLC1V9FbUklqOHaZ1rrLZnbNzu2HfQFDBmsTDd7zQr+A0FyXzIvZaCJRCsM
q2WrNSBzvHIHPTEGXR4fwg6TZ0wvzAxLhBNd+U7wyqLv9fdeg6uWUUX5Csyta9aTekRxY1Q848ME
bQKLiT1xKLNCe11WtOQrrJI9U/S5uaeXwPgGOlb5MG5UAiaz7thSwFZfM6U7KxQVtrXPNb7jwqxc
LHP+sLXSPF/36UCwFzutsEM4n4UN+L1ePBPCDqwfBIZENJbR2enppwCAK9UqGtS2msDp5Bww1lmk
3fcjRWuy4WBgv4H8QM9NIbXIGxBf5Dw+TNM2ivP3pncOhs/VEsvcjqCsuBDtV18y+COuNtOIoGbi
vM8096iHmL8SxNmuL+y98MerbIA3oiPaWTiAS3ORPbD3EOtB4UBC0ZEitW+6KWA2rxgpWkzf67sm
LG8q5ETAKwA5NSMdsta84Xy1bU0dCHyZzvyI7Mhxg6aKaa01Tj+0NXBCDYiuYKyceUToUGmIlRrJ
Doio6HVoC4Y888GYqM3SsBNCwagCBBPtOzbhS+kp+LVwcBbSyK+S/uiMYLXt8FJEmDm66TEPngbi
amSHSs4QnJKzrOXtk+Z5SNeUDRYI/ww7i0X0gmYyghlCpu/M6Tcusx7em1it54ejwCvDJCtFSTEM
50H+JFghl5KJE+t++WjQ3SlsfIJ5NN6HCdGBQ0tl6WUOp38ZBqD0o+EHn4JgPudyNgH3Q30GhPuu
bHzYTtU6Dt1uR7AWTlB62okE2Dz5/ZNTueMCydtI3t9Go1lbeE4O1lacKveyC1ygQWF9H+DDX7g3
WdC/xtD1N8XjFLFbKUi0XjiFfWEkwSObzmKZG5W+buUjFVRHE9mfpkY7aaBDEbvQdi4veAmPzmDt
kLC3CAFtTDYuk/k+i34UOm5ndBb+3EbQymET6By1JxPJke7SRzIM6KkOID9dmC+MzIhKCpmIhtnO
nNms8etAz3VbZwSRZj0OOFINMbm4c4up34VtOUegbzk0QckybLUtLZIRiZdjh2Vk04qIQYMX9l5P
Chf3DJ0gv86DvVbcJckAmhxqr8GWiU0UlBGToQxTnK2oYDxHxDgvhSPpAerNUWe+OBKSvTR7P1mO
5UAKWXLtp9ZHOh0LPCkuD3lIZ3JZBa4CBgRZ3e7p0Aa0d9hh4+0r7XqXpO5ZrTftEWvpfFAHuEgX
/6iUfBATr3icld06st80CcrPtcqLXtdxaPjtbWDSLyi67B4BPNYmjxoz0W1dVKm3EjY9E4d2JAOA
nhmUw5Smh00NH+1FxsyX0B+8Kp9tk6WG24TW0Srouwh2AR15S6erzzYrXrUOXFt+7Ko8MZRASKDk
j9TWz9TgKiK1QC1pFY5nQqbaYJKriQg+28ebiAXXwMDKYYkh1BjTlDCxQoUZcKShjEH+q4TaO/H/
kzFIt3unaeN7YFYPJM9uOdhcDySHFIaHN1aeeLM7tFV0SAMFvC0gEd7BPqi8dsVAp0O4ypunGzvf
4kVyaJZkQM39MCVINvO0LXElCvapuRrS7mTGRnnSWnyOMqj2KTNOOyUjmMjRC71swnWZcxDue2+v
rOJtYESgjYysosBBFNxieky6yxxjFof3AXxApq3Yv/BN9VjfC0m/BzLNnt3jynDpODu18YaazuYm
UQ+IMFjXE9N0YIraKs+it2DQrrI8uYlk9zB5yAboCb/lrpGvyUR2isbaobt4iyo33iNlXyd47Qyz
alaYieqda9trYwDiVQQvpAI58GYykkUhIw+Wp5BC4lzXsTlCzR8XaYN7pS4BTbtI+Rlknfti0g6t
1O4Q5bwG0CrXft89juHADCC4E4Bvl22KO0O/mUYaBRYijylOQUA3tAR62m3TQJL5lCTA/pDPxkX8
4MVs0SvEtaQv6U9GNdIRyp5Z3x3nRzZUd2bFVl3ziCyJ6lOhtYcm5gCSD9lzpOAtpvqTGqKYV5IB
f1wF5rq0wuvOfMhFspvKMD5DlL9svbWOBXoZY+hqatD5Wv/SmfpTVjWXMpb3tc5GsgvNA1JrSKH5
asCCyrn9Bcv0jV6h9qk7A4yoFa3NHM2szizBsVsOkrq4YEzQrQx6LuuQGytaIlZ7lV0SWLzWhux+
bKzi4PT8Db2hg273l2GJ/rv14eJPlneKLOzjPkAlrHwQMvUhvmmFYpZKa3No7jyX1qntoD12k/ix
zMmuiIqSjdjGxfcX4P8uNm0FGwd7C86ycWZKQAbukvDMDlGw4wGiQFYDVAg4JBvrUmUdk/bZlGGU
hMUifHp0JY2PcXzwLVCcRk6Cb8DszKW1vzbak+2QcNQyRLCwWa8iD1CM0nVO8qOPLbedV1CaX32A
s50MP3e070lNgZsb0jRKH5E8lptOcCW6IqjXUY7y/kibP7br4SMb4ws3dcuFkY4XHRKwVVhFNHH1
VwSN6dFwMbpUtN15PGF1mNYmIL12S/bfpQiTe+eGnqC7A2sKATlCvEh0lMr7y2JoTlNiFxvFltxk
vWN7OWH916y9SUI2gvbLvpo3N6N/25nxtuk688KC02QbmLBVyxovAnRyVljt9TL60PN4V9f3SVw8
O0FDsnLVnnKPj5T2K+k6T4VJuSmRaq6SoJkbx4Tct+Sceob+QeSneWGU1UrvI3pbKRQkH604wrqN
3Vo3AOjvixYOE5hognI5XGWltu7C9tmOUxoq/XDWNEm2ydrGWE0NgmTSmyMQGEpZauXq5mOha6uW
rdoKkeFdJOjSGsQ/rQg2R/LSjRDgetRbyD+x3TgZ7ur0R8SUfhUqx9hIFEzxLMXTyUgmCoWNRzPc
tuHEvaOJsEDCSaa3Nc1AVxzLMxrMASk2ikJfQJu39btQoYOjtS1WpkP32RgZWIJNmLODtH0DBx0Z
whpj3atPlFToOU+kNOIFVvQSOnUvaNVvC5vRYw4964DvOcvtYomioYKLUt8XuZuiaAUZ4bfhypnp
DgkKZ1yxqJNHF0KrVt5ZJdQSrJythIHSRt4hDVi3RURuo2VbzkKxGfFMVKteyOS3qdtdZBqvfj/S
2TLhDpaYbgFxOGDP6RsMV2HY7/qooQE2U7zGUJY4xIvnsnD4QTLyfo3Yevd7+3lSZOXkdsh4j+Nz
oKcsEVZ8dp4zkF8mDYtAblpvo/sUgb0wMNOswGrNBjLjFlxvtBxQCK1MNPyrQROoY5zZsGVAjktJ
PGqYCA7g0VYEOmD6C7BjqSB4aKVjr1gu96x648r0tf1UudeaSY8XA4ZbyS2cCW3hR/FZMeeaMdvA
Sp+oO3r6aBybiUdT1+iC9yUBJewV6jYBhAjQlIEd28nSeR9AwpPXQ1aPjrWOkThzqrshydjCRHD/
a6CddAIb66oxf1h5+2HxQ2y61FYrPX4rFA19UouWCUqK0EPryMGwXbodzC4Ct2RnJxSlDPtZLjas
IR77WjSVigxs1ldb4XJjoFBnRD/5qCXQYZubBh3YUvMzbTOaDC9NQ2xFXutQJpzT1JXGVvehK+ST
uWzaYSnN9GT5j05fn4NGOdoA9aLyTvM+aCyeTCO94QAbwpygt2wn1jqyorvWYsZXFeE7npJHg9gk
eIktcQu6boFUAYDgdtNmDJgHhWFh7IRm3hFNltvp0cnxsRRBQX01CjIbeJzjZuadls9ZS9Ue0Wd1
Nuo5RwduhSJ98l9KHwllPdoZA7fgLmvrHanzp1ylR61qf/jGCP+am55H8GjQ7iysH6rQXvTCdDZd
GH1YkVFsO0MgHJMxeIyJMzdLx3latfYFTc69hS/wgHAUE7In2P9Lms+ljaGVFsk5gzOKtItkPPGA
ZwdP0tIeB04QG7vL75F73tSuaHCIXbt6XW0mo/0wBrygZUwqB+mv+EN52JIZzIEeBPmPvVeO0+wZ
oEz8Tlx8uB5Q/qQ6eQLwGhlc+eawpwfzA2nTOvNfKV9gxGcMzuyefJnmrL/emRfm69ntEkTjw6Qn
CHmeGtkzFIWUJYp9CDlJpvY28BF1Fe4RYQTiRb84sM/n4+QHgoaX+FrAkAIllksyBKY2PrkUkhYd
YwpT2pwLPLbPydtVbbzr3PSpZFcQDv5xnOInfaIkacMmV0+VwbG896BgmMFrrLEOvZWZfSzCq/LJ
KvyTrj/45jNv3IGwZ8aG9KoA703SPSCpuWBjtIqK6tUGJlGT7Ng/YJglwK/t7txuOGdMvyrULKjg
I8JNbvvssSy5Cy3HAauujqAcYpksU1QHLDLsTsV2aFAP62szczfuJbORtWWBlEj0KzYez1Un18o7
ebQyXV9eWZBKMpMNw6xKsAdGEK139BJwxmF6g4N7cNoP32QM2rnmuOhJ8OldfW9H0a41ggerAOPA
RrXlznAifcpRXbONX5itsQ2c4dav4wNh36IsT63R/TD0O524I6rJgrDtdRTzekIdlfb1KHzOKOMi
0NRFm12MI0egfz2H9X9Kwqr6Ll/1f2U/aP7+ErDKP//+Ujd/+3f9N0cJQktRmrsIWVydpNb+/fc/
kYYhXNeVjmu4pjIIPs3yqgn+9u/S+M22lIOSGT+UCWuT/1ydt3//I2laYv4PEYamdMP6V+JVdSlI
T/2UrmoIWAK6IU2HoAddGFLy55/SVQ03A5BRxdECpz6zxvw88yZjSQ6rJNoAm4VeY7ivQuS0k2BH
ja8o3xMC6mhdeOVNGA+dpNlF7Cyh8R2kpfIL/C1nUaXAnhTwF1w4liOZSD7hw0ori6Po243rw+iS
yHvSQoeLkva0DPA1rIdKdlj/p/MwQsjnT6WiAco6FQ3dWyqqZ3NOR5guotK677TxysMZt3XMlPmM
2+PbJjOSzkEuZAxT5sLrUQPT5M8XuTUAvxDFj2oGT0tjSzb1ZkS0iqfprcz7sz7aCie6EnZAqkwg
r7q28VdeWR11RZ0qZQ5ZC+uhrZO53Efvs9+8zKcUho1coa/kVU00+zwumfkYDuA6DcqQaxCsRDxX
s+W2U2gbGs7Y+taeGrZjmFG2lLaVGvPcQY3XSfZD5DSATJP+c95Xa5cWEJYc7TjW8ECSu6QQ4oJt
VbhJdRYgz0KGJn6w9UKtL5EEDhS5IEppzQOPivuGdFySRYS5q5xBLUa/hZ3EgaHxyMfNaJc1fcWJ
yDHvQ3Vb1SRMFdyuRWylW4dsgDIU+bU75SfKR1h9eLH2kOFfW5dRC/aB/D2ab9ZH6yHoiIgpqQiT
5iw9ICUwADfETr9zZ2k2zRV94egWbOpiOuAEzo7/D0rMA1Lo4v1H+PJtFvT/L1HP1veViH12kvxS
inT+jd9rkWYbv7m867ZL3RC67uj/yHrWbPM3SRUyKCw4CRxhUqf+Xo109ZvlWtbPAsHf8Gf/qEb8
kW4Jkmv4izItqti/Uo2oXZ+LkWUpZN+2sqRSjpRUTcre52IkCiABgSwRYgiOxnq5ybFCkKiwdY1r
cW75L75mbpn0LNJ5yyRvNAJBCEqCXIHiptDWEpeV0z+7IUpWNFGcUeJqaZnGMlHpZcd849O9Pf1e
Jf8ta9NTjlyYsGnnDx/XVLYrpRIWkRxIrX79uJrooKQZHhxD+0ennnygHrp3QYQuzdn498WUtHH/
Pf+/vhaEb9sSUjo/6/inOq1ho+QVh8QVhvsCh101J9YM5KCx1xD777/XnKj9zzVh/hlYsDg6CsM0
DddQ88/06VpD4/YmYVdylaMybyKIWf5N7O5npYUWPWS0dEPI9t9fkyzxr9fk0ZIsbIqH0FLzOvXp
mghDMhVE1FOC40wLcRRHrexuCE7fX+aPPxkXsUHmuax7xh+esAC+SUkXmbweeeaWKw0pijmeO91Z
Cl/sLy41//y/3sb5WpYhLFvoeKfmz/LpK5F1l6SYmSXKJbxf8iy2TlH+7IJzRAtG+wen7V2D/zmW
t0Z/lrZHVDU0EptlXb06CBo5pQOfr5vXpr8NgpVEv0VyaaFegTUuBCr5Kjum08ns+T2ACo2YpRUQ
1ghJxWp4Kb3X0j8k4KBtZHJ4zRuPYbOBFOuK5t0SOQzclQ/HwUzF0aMhiYVO3Sbogan1r6SEad1d
t/acu8ZHDgMjmJF+2dwas2iBLf+ovTErAyGkoWjDddmxCY6ibGfBsESw9f2d1H+NgJ8fSMvBdujg
pxHUCGd+eD7dybKNewcpoFxBX7tBVbRDDbMpePrZAW+k5u9Mohzc4cV3x0vZgcWa01Rb+Rcfw/jj
M8rHoHDSP1Ns3K0vz6gWuEWcDYQHoj4Qdr0MUzAgOYD70NqIrrhWQf4WJPExVmBrJEr/Kn/0apeO
k/zAe4e4XQ33bcefKG2jl8F1OozPvZueJujxqJc3QrWHUL12zFT+O3fw00enun++gwVacFTUtPMD
HHCKYULuYdnrtAX5CBZsLMM8951rPW73GSqEtOl3sDu//wx/rCq/3r35dfn0I5qlpthJ8RGqgWhg
RiJl9SJQ6Eiyp/yQ7D4NihKnmu+v+mcvPNJBF5WG4/DDfXl0kk5Ooqo74hR1RrRSErGUpg+lxvyd
sDlCeNLL7y/4xzWMr4kgTUmlU2jc+TZ8+pocqwQ97pKvGfvLYbwXDDhgvxy+v8qffq1/XEWJL49i
0Esr8EIs+0RDrPx3Gb7lUOZNOCh/8XX+7EK2afKNTN0VjvrydewR/WiPywoQ+10KBrMPMLq07srT
UWV4m++/1XzY+FoxWUeFYCtiuLr15WKNi2+u7UhTY18O84p51f33FzDFvIX45hL2lxtX9mlam+zU
8VghfELLJUf0xE2w8ZhfNj3esTTYBgVZIK2k5TZuqtheVfSCMnTMM3eFyYvf006KoIajrcvsYVeY
SKr19mDWCp3yyCEezJdDxIbhHDTOH16yagsXU0yxb/WtbJNbp6HE5/nzFDBPjqPbJIbPLvaIE6L0
2EVs5QMHX1u6NfyYwAMdXLhaFTVq7BkAFlhoE99z70ZiDg5gCvSTv/JfbKQmdgkkIlXn0hF7B6tm
a9cXqacf69Rbl329DqBdFUa8a736ysDOMAvhZUPPUz77pE+gQN4gqN+JKMK/mC4jtAaGRJGfITSL
1KYg5cbEpNLEjPd6zEXGsBiI1MtHtQkBBgflsItpFJOgcfC4RJTUlw3tlgqlY6lfkT+3m+MqfBQO
RpJubQ3dqbjPBTkizA7N9xQrCCC9JYbWnWix487WIcQliNmXshwWbeOcDyZw62nYpOOzR5M2Z3qE
xvQymoYzh/i2qkpg1kWMzyOkEPz3U7FJi60fFMcCG03mqy3PMcqWaq2aaK16dTm5sOrsCui6Tahn
vFau2EdWd21o8S5j9IQmSAMCc96a6WWp3J3GcJJ+HaEf9OvB58VOuYqRhLQw6yOGYtksMDVureYa
ql7cXYJYGXMYh+mVkS6T4bIeb0YAMml/wQx5rNmGQCRw3gQJSdUc1VDpuwyrdzeee5xnZxGdCO46
58mzEWZfkCLUAHeFeoC//cesfuRceZYN0ZbTZRfJpTM8F/hvNLJBBKkHSr8p2eoUiM164roXhUSQ
qV0m7abBseGFp/m6DrmeqED3VpqcF6TvuKq+MvVhL8rwySTEy+qBAbrVO6q8nWG3gFN3OJ5X+dx1
IvK5ye3roQ5OVvcckldWuuK2XZVgnrUs3NmY4CvmGx7CMQUU+cyorbNsItt1ZguQGd+FgB0ze8cU
b6OAZ3rYSWxIBRyGN2UvjiZMtDofdgk3wCWyG0Xkk7Rf+anOwiI6BTkPq15tcPFp6JMaaK4ZUow6
SdaxHM96M7vugL6MA7DewYfN2F4ogZ+bDAM7gK0sq8cElqiP/NDI3TWJqmuVVgeGQodaucw5ml0X
jDOntyFdS2wkIGzWFMSGa2cab216e5Z7U06PE5odRNFLy3uw6OrnwYxWUod8pv8zChROvVElch8L
S0q0ARCXtz+ABP7VWj+XsD+UOBYfjneW4dAg+XUFEnSUvKFsWfJKHCKTflbRAfRL3qr53mrtrmQB
bsbillz578vrn22Q7H9e+esGqTMjrJJxLVdjAe61bthbXEP+X6WB/xfL+p+tsp+v9GU/4xi5z6iE
K+VJuTYhSOD1WFZ28N9ZkD59oS97llELQfgFDA798sUbiK36i/Xoz24YP4ctHQshN5uGX38qpma2
LKyIZdy5LARjwHXrHcLyL3Ze9p8t4o4lTFdnYeWs+mXRG9oiRyjC4Qr1CTJNRha2tkl4T3TZPLcW
VkG0DA7glBal+jhlq3pA+cnGfyRdC4wDsRc6LWx75+AbmBOLCXnpynSnpmrTu2uNTjyyL1DFMHFR
HdQREHI0pkaOkQax1Jwn2FpPY1eB1AQF3taYgSaGXcjTkowjBIgNeTFAHnfdWz+8Ei7H+nA4diA3
nX6mf1mbir0qYR1a8VBzmvLj1ywyDtLdtIqTTz1c+D3eRvvC9wZcfcSnF7C55jDjDgV0Ef+++/qP
X07j9X/9J//7LS+gt/tB8+V//tdfdra37/nFS/pe/4/oOuk8mf/x84bQrli9NC//9o6Duhnnb/i3
f983L0n4a9Np/hf+3gGnfUR3yFWKbaqgt8Pp7vcOuP2brcO5d20T0690pc5+8P90wJ3f4HsYwjF0
2t2WtClif++Am9ZvUpmucG0ET+xMXfmv9Jzmz/WpWjpC5+q2nJsqQlAu5ZdKkltpOTUu4+opN10a
oE+jkXuL2O8JU/Yne+atn1WOeUtmpJM5OeziOlmgh9s6rXxQogd73d9UEqtt77/XJcC1T3fy9Hvd
/txk+voBOfHSs+M0wazAYKn82qFH7Gu4AqfQQtnd3EcwIl5DVeyotcmBvzHQ7WlA8rVRsSOtDyyH
b3WWtCQCp+MeqnK5caDDE4MzykMqmaL5/EcY0tUf339Six/y863kAwpGGYZt6eZ8Tra/VLNEzL+g
VdL+cofiKfedpykYodbbdb3FtoeKCvTLWGiEzTTKRh4FLpBMzHLJKGBOb84NnPhz56+VbETK7MpK
kp3sp2Sdt8X4XPn9ziievHowrn4y0hqzuPUL0zr+TntDoxVuSTZ4LWlUIdry9iReGTbk1zBbmVrd
Xqr6UUjbvh3KCA22iM8dLIxHr6Ualib5Cqu0qrCvadY6nLG3oktywp2cD9xW7clKupQZrYKOpMmp
v9GitlgQQrdpPLe6alpIhN/fz/nx/3o/6YbZvDKKVhxP6K+rAz7cQqdPT+ZWoV32bcQ+PC5GxFlM
QWOFViL03H1UelDlMp3QN+sWmka0I2SMfV1kj1eOah+//0w/V6R/bi4cfmNJ94NRFn5/OoTyS2+w
yuBadCkob/BaxdohiuM8tUH39zqieNHkT80g6Uk1BKoswp7WUyHBBIQo+fc/yWeEBupHM45YMWJr
n1uCwKXefZQRNrGuzd88tqfHZiA5QpHavSJK1FjoRhzs6ZuA9UtHANKE5B4zMw7/YrH/0maav5tu
msKkqUvzeS4Lv97vMq50BKm0N81SDqe+0ga2qdN9MUzNRd8IsGygxVAwX3dx8TGVsUNKGyDHNBcP
eYuM+ftb/ScfR+kmKh9eKocC9LXrlZWVEZeDIAy5LIhhqgx0xhxWu8B/zeeEEXPodlnajnfKe0HN
Ex97Wp7EdjfOMs0xZH7/cX7dQ8w3h2wyGgA0TY25ufHlYXTRx+WIOri+m5LLFXQ6IQNldhrxup9g
sJ5cBOT776/5h9qnGw5LAAPK+Q1gMvFlKzsCsIwoNnT18+xOs2KKiVkSutBJXsVmbCceKtnsg5Ak
0J8svRa1DQx6Dg5h8mgBxTtLyHe6KqX+iBPI2wc6ZzOkMPIvqrQxf5LP7wWf1OChMUzWJkhG7nz7
PrV9wHGH5H9idR8t88GPQxQZg26e63r3VGc6bgNRaDWWi8K8kznnfN/1ru1+DjZo2ydN4L3Latkf
28l4UDDyELcl8bSOFU8ddJpDC9j7QqTVtYIHRYmvD1XjxpdDMdy7g6gvrJSJw9jo+cM4n5O//xnY
jn79drzqlu1A3WSZnBftX79d2BvhgI2+IO6WQYBmONu+MatT0tTk2OOzwMvh3Hqpkd3UWu6fKdoU
K5EV72JMjav5z4YizG98LFnHfCZ3+OYcgES6xrqumvIkyI1A4h3cxLn93uJEPHO6yYG1gOU6rTqg
YJ26ai1Moq5GSxXP1U6zo+fe6+vbTjmoWAcUFGK4cwVH8ugM8WC9Tp3R3ck2C7GHTP7Sc/EilABp
blLPxNCVOLvaM/KNaQDPImQ43gWifPq5csU2zs00PtdSL4eEi2exlIiBuzYzb1PrHD27eQdyfdkJ
MzjP09kYO9eBykP5lkGzXNR6D2Wn7mGP2CiwEaEhwAcFtS+HyrqpR3WrNKQiiUDHCovbfAAmt+7w
lCIfz5trKssE/7fYDzAZd0UeuSsqQX5RtCK/cIzxTMZIrQeASptpJE2UiKxqF1nIs+s+wIuEGHE5
ViReCi6+ZyDo4QO4bFm591qv/PPCQDzUmOetoD6HRVxsaJijCTc9uVe2Haw5lUQXXUe+omIQvOnm
h2+Y/2KR6umquL5tDPbmk2cL0B6pXW90qZGAWWnGTmqkwk2N1x+L0Xhk7ugdjRRqqZsRCFxKjy6a
hTvh51/KaZhPD2xo4HEFq8gdoN1m4p1N2SGzyHryn3ODnIbUFeqY2rSsEZozofAMZ9mVKrs3qvaS
oGCxVwYVwJjb2AFYxv9N2Hk1RY6lW/QXKULuyLyS3kImUEC9KCgn74/M0a+/S6Lv3Ns9ETMvGVA1
PZUkks5n9l6bm02uU2n/Lnur/ug8wluLSYZnEM1YmErtFFbZxO+br0oCAdOiK28y+WiZxb+0wDs3
Xw8YYUC582O3uRWK5HZRtkjyBDhCrzbeCU7EeEQfc5O2tPmVM3lLq8I8yti3Dm4PpcGVEEg1lf3C
n9XcSJb2qyLbDfOFnpV2/uhrzT4IrIM51f0Ho+mYUCr8oKGOwRtfW3WuY/WjKi3nV15A0061y3Ij
sD0L7224h8KVnlryK3Yjl7A0Km+tL9hb28VGooWu2DKwFPuyN16TUORrc0QtUDpejt8EcV8YPE38
CgkoSOPhmKKYPbFnQcsoS+5LFMULF9opPPPs6rbcFnaRHszGa/b45SYAHSwy9LmGW/7T2rXcm+YF
1t4gYfBQJ65z0pzqG86V5NxVwtmWdeDsSn2C0dWQFqHJfjdmXL6xHodHbAbdxvKh7JQ1it0Zosxa
iZCglEkeL4BoiNNtEuccBgVLMZuIsvnf1qXjnBENsytuZLwjvnZgYuaAQ8Z6sg3S8Tf77uoj9bAh
T7P1vfWK5pUzRa50AaNs+a8KoxGnxCqd4+DL37E55/aEWrmJ5w1XSTTDg1cSdr8UMJaJ1LydXPu5
RwGSGwNObxiiYLLB9TQmylzbYWBo5DFPlJmV3TcR6L0uZxJo5c9j/MigFSFq2vPm558g7LpnHwLy
ghTP0dU84Gtyn7oUAwwK9OgbtmJU5aUxbiyz+5lMLh7xvml3KccKCZPTqStEc8YHg2bNTgkyCDPv
ENiq3VSzWUCLbpZbxaDC8h/EVtgAZ9RHHcZYXhv11LUoUSet6tc9I6qo9SP8EoRpehFBDoGeXaey
0LdJIBM2z3pyD+ErYBokGEobpr2Vjzgapd/tg58h5spDReIVttP8GFS1jlNR+w6DY1iNhlus+yEZ
H1MG49sBMx/UMm/rhgNMBT2wiDIgjCBlhY73ia+Ywg/fhOrfjXjm8E4XFqnF1YZPvPo6Hr0CLpQM
Qb8y0o63zpT3L6BYcJCzVa30uL9z9324QqltbUoBshuHTeKa9XYWKe11MQ8Hyh6p4/ziGvg4mxgP
VCCcfAu8A1exy8FkjT9iASMmrDSirMdgg9cUPt3EvRLXqE+tyiJUZDng0/Aop1w70hoVJAGJegOM
J11VONguFgbzh3YkGNAg84qcteEAWAdE1VQdw0SRaxgb8VUvg3YNgf6eav03ncLoECaDeQzTnOeL
N4Z3uxZMRsCxfmM//iNoeZTLBruFqOAxWUV1iBArPgRVEz0bmrvRx/HYpiXw9bF1tuLYTIQX+KwD
tpFtASDXHsduuAZl99S0OTe52UZwZJFFY88cwQZBNVh6nkiDkr10XL4ToloNCWKOsYe1mY3Y3Wiv
ph4PMH9xrPdk7PqoNz/SXLsODgdwguNZp67eoUu9Cr1vbhEn6tpVLtuJTPlnIJVKn63LEwALknDQ
fKFFOgUD7kLHsEAk5HPqzJEbonuKRaGeJgqnraeX+8QriEWG4rCuRREdq5iwY6Ioj6ErrTtpcNo6
C0EaqKQcdtiTiDcitATGCnJi4nnml8Ei9LyQ2KBKEAC7yczHveVX0dmwcJe7SXmaWIsTvIqnWODC
2+SwCS7HIokgHc8vrB3TlecSfGcMXnsXoU+uq9zHyRZIUkRadm+95knl7XMreEwSSWXn18Cm7Bz4
YueHr2m+grMTXhMST7gM/cchaftH3pu7bWU1PRtR/Nho/b4nFNwoTf/HQPG08uaPqB0da+O4jMGj
2sdKk+JdsKLpVId5ehcoQ2Jbj54Fpmgcln55KJNZaTtoclt5+WUQFSAbTvQXcjWQ2DdZtk2MSlvH
ymrOeuQkcLzMwygU38FcODeh+BkVTX4lf+FhYsP9DJsf4hDBMBBrwtcaXhua/Nwgwt0dNmSzp3to
rOkaUI5N5jpAtIesHqnyhATVn5YnhoTN2WH1j3hMyh2SN3gLgv+iyoOaHy82Vy1P2dUYQSpLE698
44beOmWXk52ov/i1BHod4HWART8/bZLwlmMTquLEevXSwdhk1X0E0nKbdPe5C6McLiXdQE/C08oM
SVxXQzU8DS3/BFUMVJjZCN2N9fQtN0yQKTSuj0bQT6h7qKZKtnm2ouAN1cxYqApwQfzoFhlOah54
9GBkLpMXUP7UztVLfDJjp/7FiPp4EyVRuBe+3z6ZFvTtbEvKRXl1nJbzDgb0pgJ4vZ6YkxpMTM5G
DbCH5jtg4RXL+9QGGvffEO8Se3r3kvqX56K7MBufq6nHBbmDGGDTEk+M/LN206TcusbMZp+ysd3I
PH4dx+7dGv27NxTFSzufRi2SkhIBe+ure6NH4SmOYRqZOmlTUEnNQwcu7L/0EebfNxPM8hw6pFnU
SlsryFP6xzjdB0pSWSQK8biLj/rkmbu8G+V9jilAIz5+t9qxRtDvHesack7vtemGgrF9XF7mYAwp
7PDWds2P5QOPYtM61pUjDubQ7JJs+i/Djn/r6VCcMHdxedsmT+1/zrPModazwCOAsB4zuIi2H17M
KUZ9krt4F+Lgiluiv6ZeFW5K8HRP/7nrmsV4f28pfcGM0+PVYpmDSv/vTZdXuZFvuuB/0gp+zlDF
TNKX3Hqja1bIQZu9HcErdUsvPCWx317dbluTCwaWwfRL/9wTFbzvPAfsQa/wgqqIFtJtUOgmsbf7
z2/W+rdfre+wajJYOc26ZfOfbzYMcruXCdiC2MgpzlMHhyX1y1j2J7TH/Ykg0nsNZ2sdy7B/HdPZ
Cm5ab3OVc04LTOzuHG+yFJE8MqP1NLDYNPOUPCxp+ztPg8lgt4M6DlX/a4jb/DlvW/oZQpK2RM6K
j8b1OSRx4JJsDmQ68u3/No779x/Rp/kFbWMzmTZRAf399zFoYzLmKeq+paKcRk5KYILMuTx/KDdd
CRrLmq9WzW1hwGGeXwk9SL4Ur3/bPPxtHPzPoaCBYFxwYXiCf8Y13HkI+/8GDThAaCZsMtiiBk9D
R2QR5PQmgniReLfGA3r8sBwOyeSbCCPZMIPOrY+4DlaR59S/JgXotkfx+F+ugH8bV81vDJqGizYc
GLm5/P3/e2OTr0yyfbAzkvgF/Tg3ziX5OixmoFiFYfxcGtnPzjBp+HAi4PJN7EMHoAtCiB1eWFqW
/+WTYoj/jxvIRM+OBAcDM7B4HY373z+qEK2T0waoMs0EGGNZEgkxzxj8FYB4WFljMBxJdm13od3q
H9Krfuq+2z+3ZM0fZuf5ViEPKkMGcHqVHKWZZZhZWvjgvuj2E8SKQWTFrUgG4+JDZc4y0ZGQlrED
nnT/W1Rkx7QrJ1BX7fTkBOXvuHXSY03waztnlYDbyh+XEbjzvYfHdE1KzPzpUiEIzd5DxMcUjcn+
mkRpsl/ujKXRgoHS0oZye0xhhBZwHi591cSxZ8SAh7Xm5kr/g8/2nklGl6URDPSaJ6+Q/ChxbL+k
jv+4TBqaSWboQN71zdd0eyJqCgNRZbyEiFgIcBooVOcmZTTEj2bEkm4Jab0SZkdADvHCQeHr0M+g
xpABqhutfTXnl9Kkq/6rF+0j60DRBiiRTmOD9ZMBdjMitGnaGe8aOwFsBHf8aRd/Wrqy3wO5vTC4
fHIR/Dw+lWEqH3uPxwkw/0MGc+qgEpG/8aHb9F9xqsv78qNgVdz3XmCCq+Z5QVqLRUybEOvYEhVQ
Tr+6W33wJwvYSkciKIFbYMAcfL2+65nOmL8XDoeNG8FKNoJtPiYfNW3Rb8iBKz11yb9Uub2yE4zc
ozfkl8Zv7k5Wq09bJTQuSKLeghFPYtjk48vgNy102kLeVL62SH7eW4zvN1bYqPdQkSFoEg+91Wd5
SjdfQ2oMKd3mmtzwiheVM/qwpnofpTrTIu5vk8KfiqFrNtlcBHXuACzSHc6W8uEttt6JDXh9csN7
Rwjvkwvu42xGupyNWA3+VKQA3HJEPRqzsoYCIE3d/IVF0Ndl42pEgzSF9TqP5c+1g6VNZxfsJZH/
ndgoKjLjp18ZiJck+TjjnBA3QZI5NvEIvo1f3sFGxYRvhNsYsdiBEOdrgVHqFjPsafwedIzCW1m7
JZcKDgucEQY3CQNtND0YMHTPfO1xrl3/9Z3ExI+ZEQMa/lP/qVU9DWI/ut88zKE1a3TSdY2EZAn+
EV0zdULeSsmFqm5pqw+bISt/kzflrtIgDk8Ek9+/Qldoemc8FyUnY+J1NXXattEzeN12+embrL2J
cdF2gQVgjeDx4RDVUAamTkzEIpL58fVwnUps22jk31LwB4DcowPcn/CcU/lglB8ybkBM3tyfxgoK
nNj0RdDj2hquIwicpwDtympIzF85e7/nKKNzruCsbugbdktcWt7PEQm+8atOxAuNv33FKmrTGsZv
TigwoAGZIa5Avwda3x56sq/gIM9WDq2Kz1OaXfr5EmiG1N9C16IAMJzoxbNke3ILNB8wt8z2FAcO
WEmyA5fYo8l2P/66EmoXh4swfLQrVBJxTPacmXqnJWcoAKQFA+hc+kN3AO16WRJUOHVydgADzJmk
4+YJp3CXmOStdXom71HY9ivN0cP1ZA+3cc5gWV7aOdQJBQdXkp+Z5IXn8TMauzx3iBBQiUuDmhDu
OBcrWs4E12orscOw+Sfv3PHCCtE8GN5W0Hyi4aMz9ya2Qcux7EgeEwPmcejt/ZZIkXa7vPt80l/A
70FPnK9T0nNTQkCT+cwM+kPSAICyTXf85pnBsZrsOR6BFn8agnbDVig8TMzpjr07ZNvJYfbq4eS0
RkWtqhvbRjQYooC73XMobLLz2tXX05rYAzjLVv0EW9F56Fpzt/zjrYfzx+e3/VCjljhber6byuQU
z/UZkZQ3HUHI0bFJwWt8OeM76o2jsYDUU3visRUIYFnNxSMTdiVlXu9GFlBrjP1qx8KCIHc7vdot
UeRWKD4FmqTXRAb5VU3u5+S60anR0cAyY3cvJvfIxTI0Z2vqCX+m6uCUBVNwEg1svGTsMJIGVTmH
fBR7KdJ2ZTEjWZttWJ2jVLRrWXRqD2FFrBvIj3A3YwUGzkvuRenShizFyFKpz9OcOLO0pwQ1IGRJ
JnKVyzMNpz7Mt3EsTtCDdqkYuRNqidYKZ/q8H7CedcM6BtS5u9oVxdGGtqi6Un0vbGY1+JD2WjLq
oJWw8aJ3+9SZb2/GttB2QDq/iYHcEWjoFgmbQCgAS2frgq3qiZH741IkRQNU/9iszf3MQ7XNaTrb
g03YE2fsNqwq72Z1SGDCevhp0a3fytCQm8ah0bYz0mECL9BvJiPALeyF+uxnSbZaOkwLO8HaZ0GY
ERPxU1PQGgWApf0y2WitqCOjh5PTr7p300G/7wocyjKx+rdefw/r8YqYDjpVn//w0kj9zsYX1fcv
BZk5n1oy4df8VeCVWel10WzIAeIhYdVQ/uy4aD+kUhQjRls8NW67E4VDvjgE8zNwAGdlmZb/7nTW
Xe2TegzuJs6sVRXG5rQHl/24vKuOnxsuffoQhVDdmlBrzhS35QlfMz/yoP907cyDizj4p5bGrWxN
pjFd3536WA9Pbl+taNfdTes04bOSAiwb9uyPIglfwhmQVeQ3Ukv6HTuHHk1h4K1dj0wFAEediOMf
uRqQfrbmTXEQc0xUbb2F6tOczayXu7wekNH3H0Eq4jfdag9KZxFZDIZxApzs7gc6qlUqgP7lEFiO
RmmHfErD58SjkMEqoE6zEHoG9ROlr1KMuI32tix0bNBpmRcfa5COe+IiUsztyDxWsikpJxBQApqy
/2R9epEmJv2QdSO60gAPuTmCs86G8uzM8XWtk+SH2NTD7sDtkB+XlqCJbOYHVML48BsHDCbkwKUV
C0lXV1HHcpNiFUTBiFQ085rHQtrkFOm7YZjKt7gMozMxA8FDG0KIsxyV3rvAfwN013+onAQkm6Hw
i+kOJGSV46vQmY/ZtR89l1VQ32oHPvWf0NCh0BYUpCxL3bVdWd1xglK7J0IXw/M8MklAdjiF9tDD
tPrIKvzNeWEUR9l6rrXJ8znJUUVw3CFu+Q25CBrPu0Ofd9G+MOCSEScyzauxvBzBUAAg36bzw6Sb
31rnSwZ12Zs22tmxEwOUrDi8NK5WvpjYSSH/1R85A+hl/2ZY4K8d4IUX10BGFoI4PBRRwsMldUNr
l9YMP2w9/ZgoGrZUadCtGzcFbUZVU0ESLfWuPv/n/pbO6p/tH90EnQSeXbxDEBb/ObwgACltbGPO
fIxLyldh2kjNBpsCC8XjQVtmXH3TEX9jKHVyDAENXVkHnmTqdGlH0cFarOpvUwekY4A4s2ry3L4O
0aifB/ddT2wN0Hcefkq92EQ2pBljOo99AzW1qOAOhY6zDVUuT16uxwdG495D4zlyvXybmf1ff0GP
bFCJy29dPYU0IAYc9Cgwz3ZXa1sE9mDyYXBswMulbB2AeZdt9lKNrrcf6qh4GYAE7fVoBbndfbDm
88GYXxjrKjLW3BTjBhsqep76qkq/fzJzaH4D3NpnUrG/E9X3OxDpLIegQrUzq75ZipBE9D2gfSVZ
ov96IeEPlZXSCWOcR1wWkZxbMDaaPPjISoqD3Sn3pw8/azWqDsS3TA8B7fmqBZ34iiHowU1JPQv7
AivT3NUJDWG2DifgIZ1iY3wwRmKUG0L85qlNwU8Uhzy/J3/qQWK3IHfdzngpYRjutEA9GVEJdXK+
CP1BN1dNzxStcPLPPG2D6/KiWVF7idH/Q78COJwxu/q/j4ct1qdXD81+eQKgGD3XlOeHHKNu2vvq
u/AIk8rn0aMTqpUVlRshq/bFjwBg22C3f4pGx45jBuWt7MV4Iinef9C6CjMz8pn9MspjKzWDlS55
3sSnSlq/FUlkTypKfqYDR1Rnm9mj64/R11qIefiVTd/ceI/fyryMsFXXXzOCadSda5SQJp9742bw
q3zNXdacA7dpjm4z7oV17jNb+9724HkJVwoAvcOrBwPyQn6x/60Q8bsYPdC0JcthVprMUX10nWYS
jCsnqcEpjO4lgmhPMQp2SGe0RfxxPO0Tn4Cl5deV/Qp9coeXwV6edmqrR0pft2T1rMCPDpd23qWX
ncLfgJ/72U/gu+lAs64eRrNlU0ZHvXZsDARBR7ScFenmayFKczVB3zmwSvgxjsBzInNoHyedR6df
TLvS1tpN0nfpjen7pJjvkhms3mBI7vyEtDuj7kf68JqAgFz87HlEkmH4V22sfL37aqgw31hrNIu4
CcrMjR+T+d+IM9KCeCBeLN/57TvZ8KaTTFqU6eFrl5wO0/Bcec47MG7EXJHxJ2ss/QwAFT2Fnu81
SAEQhHVX38nRH05pqGskJvIVSy4N10Qc4GY1Q1jruXfqFZEQPLOhMzXevkN0vTG1qT3poleksEjx
TDVbreDT8NAsG3EDAma9Cdm8ZjJWHG+G2AkteIYoq73pY/DuptqzH+XT90ZY5Aam8WswpMYxjumg
m1TfkzBbvJRAumjL7PgxIPr7SVNijaT8dULJ9Vtnvd0XyuGEZ6Ohydj7jXt9ZVbBxQTB8wQF0n/R
mrXv5qiQQQBvBhl2W0Kg2dswsmNpm0T3LtG9vUgKFOT4AxCBMqdGsbfRRCg20Mf8Bx+R89Hxs3Kf
eoSkDF5gcNGBALMYIK6twI+3ado7TP5zb9sS/YSrg0AOI6sJuOt6CwER+ndUGHlvUTMWmAdtu3WO
pSQRStgxiuP5FM+abVb8yHKx4feg3tMc6XzhDN/Iq0Qd2gzEPVFSPnUegL5lnN65tbGfchZJoO64
2VL15E9ifGIsIXe+H5BpmnxWYyPvjl6056kQ92aGEbZpR1iHrnl0mpOJJ2M5bOGgSg41mqSWe+yy
fBWb5qXGe/BVUViETF5L60AGBRbpNPRR9OfRUze54ROcUtYKBC+slm9jC7RHRZzXwUixnaRSMSQe
5AsIe5boQNAewtwO1uhHe3pcP9pTtNZPqmJAkOrqEDWufAGU9EPV5Gk4ZNXe9FZuatBOG11aBV1A
1RCIjVS2BBqog+Y6BeybhT/umeMk17jrUG026XvpyPDCSh8QJumF5KrlxjeCui07rt7MqN6aaedt
miTwrlEeu+uRxetLwD68qpLX5XBfXjzFirt2L7yJ6NK7bf8ShWT2kBnLysj032hosoNaCjjHwoIS
AGoy7RDjSYfaMB3GTVezVR8NcpClGwfMoGLjLBirrWFS6OvMMiwg5hpPQ7PPKF5nUJIwECtoY0t+
yFSuOMiL7aLGITvLbMnAoVRdDVak7oUipBNLzIP0R4/kD0peZUOX0fwQjLl6awLTRvswhGvTQ5Tj
JOEZAZXaFLqXbchyJ5Q2HoO9l07ZoxFpa6PtrSMdBxYBp+RW9+DiOpNgOQggCDhxmd5dzXA3X4Hd
LP4eQqG0az8nn7k2srKkiswrczN5tgNQ06nGeteT0yf1+0PT++1H4ziczo73ZyzhzYdCr04JUpcA
yYHzyzAtwbHndhvdkuULIjf9Ib3oURW/cwgX+Mfs6IgfOXnHu0vwGWN5vQlOy4BphKFHQafga+pe
uMYRmz/VQ9+tEhpQbezcW+Dk9YcpoTyF9R1kbr6OcJlxT0hx7FOy+OZxepcr0hQTsIIJGeNKM7zX
tMoS8gK0aQW/6EdrTOg9TEertxajIsBAfnOzU/2PmcX1UY7D0RfpcOVUko8eopPaDyHwmt23pOCj
gZAK22QwzMdckBekjzxbVvqYA/bKRLwZdfywLcLl7Vd/nrG2o6mGlzf45roXgw85P3rulzt4oJ4h
9wsUGudusyvzdLosX6Gw4RZsJLiqSJ4cOra3MW+3dYfB0G2DZMv+xL9EkxPIgxSi3o6uZT2h49lV
ZthfTANrgz8RPCVC86r89N2cC22KsukAjfbNKoJblZhYkgEebCC6JTeyGfMXVyP9IPTFaz9IbV37
IrkvLy0uQsvWjaflO1k7Ns/89r3WiUcojSbaDCqRNOYsilZqEMb26/siKafH1uy+AyiRVA7tG4dB
4LI0lD4rYgTy9M0EwTja4/JVXQcaXOgI3CqShF0w0TiQYimewcunoOf96QT5UDyrbAKJNGjvZQ/W
N5cxnPMJounFGQEHxvEKQ4j1aoZFeSfw+Ous5z5iyQB36cH1CNOqBo/r+39XhcuJ7MBMw2vvzwvO
pTyoA2RN46juRtbmT6bKEBWVT4MVWOe0M4ObGwTuk1E/dwXhDiHc4ZWany6kJvkMr6P8mHFs7fUw
kSvJRXI0A4A4yydYDE6+MypHIdjcKKMMfsuMriThbh6Vpu5uOaVXgtO3X2I5KUiFzVTy3DpkolKS
EqXTTt7egL5MAoKrb8MmFjfXl+I2moxj3dG36YAM/5D2WD4RazzkZRDtxriu9xMClaudV6TKJ/5m
0OtsbZPacbEkbn9/St5ZEbU3ObpiJRwqUiiD4pmonKMeeDzFiEunN1ffk3nrv7xEhXVKJAz8dLIi
5kmhs2tNa9X7bn0bcGs/MIi0L/2bYZTVN2POt5DF8Bi22c6xuuh5mBtCoWJgo9PkP9a27z3WAM0a
zMUrsw2AxMxaHjEfsymjV8o8GW+XcPblxazKZm+Z6uhkkzp247Vsw5p6aML3UwcA9b/mSqTTNOv4
FS2rPIKTIB0A9G7zkMrC3jT83QON/tV2NbX/GlvPAe+9dOU5+jO2bkfOd9qfnFrzZrrgjw7l6akx
hH3KO++hMnP9BoRzH2p3M1b+LiZFujYGcVpe2sT8FGDCeFqapAGWdcbIkxpwuQCtHFmFqbTkEDnE
I+klFxPy7mhjtMLeJx1naKWJ+p57sbl3+1psLJiQMQlJ18mI1XX5ysMMFlM3MQ0DVrc8DJYXw2Ew
x94EDrTbfyZeVF+Grh+ufdt9+BjinmsOK8obeXfhkEMnSR8zEOUumQlHFca/vnSW6UiTH8zVCXqX
fJMC9F63smR/2rpqm5pEXj00DnGThZmQaesPm6QN+xd299GpMyXGmOITo4EN3IDRR4dQfmWxqSKA
kPmP6SXJTjUBT/BifLek7kGPrqZHV8uHXQTrCckifxmrQKz6iMYsaAiJjKaqfws0Q1+BTzGPy7dI
nk5h2zBUrphE4mgZ7/wqT8m8NwawojFlAWds1Ujdw97uTnUm34ooUy99FIz7IbKqnSty6xtGjbPU
s2GbZAX1x6o2kLY+wLzaIjCNfjtD8grH0v3u96zKZWwlJz8OweJxjp4kZG6iMxiO/PUtGonl2xSC
9N6qmSqSs7qy48798MkXZZsZG1dgjP1tGvofgXTiTU6vtyVYvHiqmjza+p1N9OT8rWdZzxgMq0ut
I/xSHc2wQT380ichV1VvwKBPC/SEVhRt8lk4Y84p83Y6XcU83Klqu9ilbLEwjLcYeZV9H7PcvrOA
f9fUSCzR/EfgicW6R7v5EHe5+HrzjRjqU1bUf31beoKUOBdQl1+QDBgL2mBbok+aNJTYEwqmSIeo
nftMbRsyugJ0YiXDkgeLhfhLIKVz43BdLd/BxEhfGID7I+mPri13kT9xZzBNegyL+Ce2/xI5BRco
sdTdcZjM66SmE1Rl51eSExkr49+aUfR3BzbsKq/b4FTixVVWGT3XerKHYbGHmvFbpU3C9GWe0sXG
QAwHZQfPRWnsTJ3nwvLgDieOn4KHzYNirPWwHJlxLcSZogZc+7zIzKZenMcEjc78uO5i9V6DG92U
Q2TvGemp99EedkpUzXUIwxdBHMLFoQFf0a5rHzOa/0F1Cnx0oxoa+RSNX0LLWrIQ2sd1lG8yonP2
Ujfj9zAcHzOFodwYBpJondQ/G5iTVr6ftp+O6M91XqjXrp1N75HHZsdsVkshw6CvuVF5F495z+cK
If2h8pQ8Ls9ajAx0rSKTm06uczdnWPGvF4ulBpHkn6IjwGyYR3rcv7vJ0PPXJuuG8+jPvFQRazeH
0BVicu3tojUOKcc42bZEexgfZDWN68hxh6MuW+fFHoiMc41Nw6UVPQASfsDtU/2xouZFT5z22Uzb
J6eLkFH2VXSDgtHvCYyz8KrF1lMdj/eGDTP+0Cn9ugOy+TZow66+2CxwOivcydrqL5PjWE9OlNtP
qDYj9NkAYonbPNicse/lyNU11YevsxTeJ2s+VZKgRysEnSGoV6bV/iQvF2RqFxHdWRoMJzQjGg9B
+BbPSjlH1ul5jDxvU5Z1/aCczDjnijUPWYPvI23yTLzLnkQ8AIsO5KOc9/NOnF0yKJi3vAJegmPt
FuWV3LkanDhRa7SX86gpUz10HB7KQNSYZ8rECU6FgaCFEso6LMsBF9HG2jIxokxFpQ6uP23xgBWw
1Uf/90W2AGa8vgEinbjuWdcf3cFM7lrTA881+hdqb/0OWWYfhp55WR7Myg00uJpZvrcQ+GGn0s9L
sVq1BQG4g3dj+EgkuxnnF3vutfi82LzOGZeG9J+4FLu1k6v09DWpIMwjvQ3z02fkPDqUai4jxTMO
z2bfDMyfFYyKMHfPtq3qC617cCOAp4BDNDwU6NKYWpATvuzkLRefYlDJW14SbMXH2XxmSXwoiT++
xR1xRiRRvqq06m7WhGIbyMKqd3JrxTTQfsrScZ+T+HFJAGEChoVS00/jFTHve9F5w0kbJ4w9QeHe
gCXMJM527xAyzzqJP+8dBg8skA7L/2r5o0SlBHOG7Nw5tgBAGCPd72jYd+k/hoHPph2bcRpmxByw
V9+hTIb5PQv3l/opdvBfGDOkvHI6pHesywkk9jelIljqq2mfx+/LMgakiH2dH4sPFJ88ptypWhMb
rL+5pviYCCeExp82VxESjltMDWhY9IsbyIIY3OZpa5fgNQDF6HKbrYgKdLYBVqJ2NvmNAJDPouCK
63XysVguijmZol8P5M/mRB8dF8l81MtonwzJd6DczYGw4XglIys41My7VgFA1K2QYN5tJ/5JtGZy
DwrNO+N9e5KINI9jUw+XZkAuyRR4yyf7WWRojZIWsNQyoJdV9bhoHzW9IUPKsEu0jRTDOMjUVUf6
zGmUh0fKHowQTnejO/oTpexRAkScO9OsfpIRaTzCMf/RaAxm3MqIftiFYr/G2cju/VtB7UlkkIsP
BOQShz/3hyEajhOoD5B7JBjrOlLahak2vvQp/yy7nvBwBHOrvA+PuZhZ/eJH7yixTVLjbg8xk72I
/Y502P2p6MyEaBuooN+Tfsf4BzorcIdx1/VoxItwInS7jN4RQ6Y+uVWeTYwO+sqJ8EScBimRqUPx
5Fv8KpnBOzy1q7bZmCWgXFLnh1UvKiAt2hRjacdjY3NSBIOvnnsFcazSsAoIshR3U16RCRxI/r/z
HTFvGWaHmIlUlA0rpZvTttAymrT4M6pYgKM6v8EpmXADEUCgenYeps7+v4zMD0pShDMTD/SoOQVw
xVeWd/cOMgeNJ6X2zj4DnYNn7mOsmYcwSNnedDFSdOJVdFp3xyf3IGVbZmkEc9fUlOPQs8O15DEw
C+Jp4uTYZmR7jEX2y6ior6b0tdEZDlsMgIEDQIKJjJ//Q9SZLbeNrM32iRCBqTDckgRnarRkSTcI
SVZjngpAoYCn/xe048S5cezebbdtEqghv8yV6QT/YrHto9BifSi7OCravmAUMkYj+JHObPUDctOW
7p4XRq1vkqqATIMDzo2opMmX2CflvIP67uOfOtSPcTZ+J85UrZeMjstktuPJqc5Jf++ZcbOPQQuj
AIf1aVjWnAF1pnsu0D+pMUUe32E3UxiN/Q2dpL6r6JYty7dh0vF+yBBIkiz3seUXApGVlPFizP8V
kKEuYezbO0R7JG1Y06M0qQ0znpbcJ6NqkempO9ptpynoNtKoGCSGJdiRrEg2bjI+BbY/3vyUmyC+
IbjXkiGLnquMrb6KL70ImwOzimnjd9nLqrNfvapodyNTggQZKHC8S22kDF8CnB5tiM6rQnqQFsD7
m5ESn4PNc1ZmceR1IRqhYpUxJzs8EEa2aMI44UvSQUVdppM+qsyF0Gl+N27wXVMnvMO243Hqpo2o
4By2LIo6RMb/vinBs/gkiR0d1ZXhrbXk/AmeZJ/T1CKNz9ysInxx3M5j/7PxKneH3mZvg44L4siB
a+rnf2HviYjUFeh5/Azk09Cr0j6n69LFA+6vJKPMXH2ogX+GmrSI8CKHEFfJ4henxNd0tdTDUUOS
KRu2BrwUbUiIpLbjEKtbRv30dDVApR3Kcv6JaYGbS/RGMhTbxBaIm9QWoVlCPR3ZjD3hTreaClKq
B0MDCAWPTbNxhRofYKeegnR1jVfk+RRxNT9N2g1zxHBn5oyOEwP3DOrXM4mW8hrm9WEwRroymCnZ
NiGjcQEEn4W1ubU4yuxgxeJBpvy4aG8FqNd5qDGaz31x6iBM15gCmHobz3PbXqmsPGVdf+4Tlqe2
E+2GdPvTwF8YQy8rA8wZatKz7Egr7r3ZhDClqhN+FER0Yqs5Ofp+8MgvCPj//xorqdDmaOoQZtVF
S8cnNnnuvLdQphZT/BNQ6WmVwdkwI2eyUjlIjJ6irdoDTE5z9LGI/WdOgB3Nne1344G7LyfMLLYn
H6zxNTYt+EkFhpPBKO8wDX4E5rRGabIHsD05vv61YgZK9myVDws+w5C6Np86XItSPhI5/8IuWOg1
farblJb4Ja2O4yR2VDAmWwYl/dhdxlZsS8/fznVKmZumXBl6FUh218TTn4sNivGzQeILY2T+OvdY
IlXilicJ52ovGXFEo/T/4oz37wXf+YKBZQIWf+Ubrw9em//XalVGPlUbHHj0nlNZCNqIqGzeKcrI
uwMR0vzg5ibrt8aB6oz+1Suc5zSmvtW1UClwToBUBG0VClj5w0i1CPYNh0T7F6LPbSmbZu+nHh7T
ZEwuJkcMNob2aAS45+lsIauc9od65nVdwqc0RbAz6drMTHkj4EuvxlDes2aZB5cvyLapjjSX6R99
GjN3tr7Yudr+KRlK0+mNM7Mx6pstMPYhSrcbnVoQdhpQ6PB+oOF3X7HfNuvdBxVvJIbaMHfduMEM
7n4O6R9MGdhwNa2Yi9QVNt3pYJaoXA3ToF1FUHPT+gbxTLWCzROlNqHlJ9CP5RjF8UStR7DWqJuo
sUm90LDS0gY/8BLELu1XSbMPduPC9MCDdsdWwqV+nnprX3Yon0l+lEHt71QsmEcX0QzUirINzEs4
aIJtlWXejZBbl/xn9HgD4plje8KCtOsmW+6dlnl4Ggf7qlwitws96hPezIzdWNrWgR0QGhY+tedM
Du/E8+59x3sTInnFRt3eh3D7e2woEKgpQEghX3ga02D6bjL43TAL/HIMkdGawPHVFcUJgL14zNWn
YrGCsio/K6tMNhCM6DZCrGkz9V1PNuYjR7PHjuvYw1r+ZAlyRh5mkQjqp2oegUCT/EWxzjZTj1so
xuaqM2kfPdm/+j7xGQeCh47vaWifd7QA8nO8xd55Nf5iJHj6loeBNjX3n6M4YHBGjnfpQkGVkzHl
Kthk2UjKjTPiaBkT40dIwFRpbEGfzep9YlDV1cojYSVAmMkrf+2La1Mn2K5VVAuiKKrduHCFm2pZ
8xVl9g7ZLtxa1rvHK4ofzGKHxgJgd4xMOHMQ9Fx7npmd8tUyRiA0DKTVSSuQpOxvc48SkujhVAHE
2A55/oUlC7evkV11HH5i58G158GIDkN5hhB1rRQLal8mOFc+oSViefR8yWX9O4B8ypP/zHS/jKyV
L1fHKWmUyXQfZDns7IxzWkU8D4cgadJ5+Jg4YR0CbpLokmyj2KIcNcVrbfaDF1AAHrdttx2Sqo4Y
xTubmo6KTRpX1h0OeSxB3Z92oZ4CT0mkHfFgFdPFwSL/p67B53FMxSwefGJxilI4dPRr/6Nhhqea
W4xBdSqP2DOxWB+6KtE/3Xp04NbZ1fJKm5N4QecO/i38TBTIpX05bIO+yoHoctwXQYue31BFUOni
atQMKYecIbb0GVa27SmY/X9KUiU3aTisLRNiOdIOa+KZnILRPk4oiyQPB4qrT/GMyBeH3t9hZCN3
Z3pvKHC9qXzCw9QZf4V6td2mp97EfMS0bm1cXns81fvW51CQNpwhSDu+AlSAdZi1VCl15D1hk3BP
TdW010X6ZrHhZnlzpiTjNLhEpDm9R3aRP7WqHDalMBnVE0xrY4Mn0pCoqmbZ3hnzKestrHVNSbQ8
Zl3k7JdmHXkJmwY9bwiuCwyWIy1pYn0RVshtlbk843346CZr0re0D0yJP1ZNqIyn7xYofUx+VCs7
QTVeGLgK6mT6ibO4aRB162IaEYKpu1HWHnLZKYtIl/l3aeLBbKhWIZ8Y7KfJ9GjCLWy6a9NH19HJ
dbTvGElk+6VG8htiByG/6s/cmELOXYrUd+t/xnVPFb3JYgqZkJORyR+2lo/Spias9rqTbXxTMmWo
XadKKzL7mp1VDzsyE8dBqb9tJ8GnB+vRq5x5aQhVYzlo4Y3I5zm0y31GECaTbN9umNYbw1kflsA7
e9N6oi7D/sIZ2KACjPeWXT1PuNbzTc3byuwI0dOg6ebDH3qzzYPlW0diEWC+wtHfaB4HHBBHueiV
P4e7OpXOnmFbcfKGg1iyf4OY/WNn+Qe3U9YutRUhooV3iaJ279gNw4nEKeyvnKWgWTxwKFbUZCEn
pPyi6nMe+zGvPZQh9uC7Hjs76oXYh4Pt7HU9N7vBtS9MEhA+C4qnBEKUNAEm1kV51KSZlnj4Z6bh
k9l4875sYIkVcjrRPPMGSAAhzCEq4Nu+RdXZwaEg9ODn/TkwfLGzwmCTI0YU+Kyw6MvheRAspk7t
iG3lDB/U3BhPmhlaBjfD87/qqg/fTR8T05BROjmKgbvLMG7jSoqDS6Xz1hYS7oEHQsdHU8sYvyRx
7DEkiCW3IIqfY2LNG8rYYYHWZnGgf8QDkn0unCykmBS7lkAVHyik97wlcmJv2GSact3AjNOoxINn
zzUKMxYlt1KHia8YGncY1TJI9x5VePQu9eexycpNIJt+C0PngW6w7L6bvHMWugtHtKaC3wsuUf9N
UrdYS/RUVLGypuBGoqrVn2FP02KXh/KQhT8ctNJDpf0HJP/NUCrGJs08bfKsgpURWA89i/IhYJKO
OGxErVBnPu5bCsV/K8aYlnsciKU0d5BWxC4dogX3CYmTKYU+tWAQ6nbkTsAGjM6/NkC7mAO874y8
thoLE+Jajp6YclCH0rQRiez3yibuu0jhceoIFN/KqSjMV1nS3wAoaJPXBU1BHvwB1eJz3JQ9JhRM
gMUus+h/dfGaT6R/d0NBI0S6IjTD4t4lsHXAXNrhEca9gXxvB7yPOGiTrodZPrV7Lio4bHIEP4L4
UY/L2JgHatzjcauASkeg5JgY8j/I/enPVOyGtZBaYmQtKwYczcmlD2itpL7jG1yOau7wKYQvgpPf
STrVbvLjL78fTy0snoiJsdhOeKFXzyYjn7JZ+7kMgRuKf6QJsr4MTAXxZfxTjuPuUMCTvT0e7Km2
D9Kzd7aF2adZNJd9wjPk+Gek31vfJ5eumofINNz6oZuvnUHOjF57bptDkbCkASBIzNq5Dn1dR45s
f5qhfqSXTrE+MDzx63e8ffmhzZb3hrWFz4xO75zO2Hj92uyePSNJeGTlkyHsZZdxnWMrZA10zRnp
Mz3AhuK+7ztuRDxv7/juccQefBuUprEJBNeWbiEKe2g2TS74D4OjNxp0m/sBGFgrLbe9lujYn4Vt
taz/SLMsEAOqiXeXLcO0Hdp6uiSL2ufm9BzbQXhNs/nVWcQcSePRMtKP2Xce/VotiJBpsafCSm69
hc8oc2CJLq6N1ZpFzQ7wfHXud2GL6bE1vBfsfc7FWNSzKd8yl8C1j+GKgScWD6kYoVN0H3AO23VZ
yhZLnSQmLQWdmk4BzJmCJcFlYD/f6dGo7kRtoojO3Xm0crrTGzONQpdSnzz/KzH7Rpx800OpubV1
2EL20uUgSBj7CITtrtTpRCiX26+f2IAPfvECmThYNl/lWFqXZAIxVpn9A544DF+0A2+EXZzjVPlR
WPULM239IevmOeRPDikRp5PCCi2Bjm7StzKr5ig5UjnYZzZzgeGPCV3gjlzxkWllhr0vfclaLBjC
HZx9bZmAV/CMdq4Tja2z72D0zG2nt/iunhrU6KibvhYssVFakdCs6vrSd+NxGsfl3s55o0P6y3AY
PTH+If0W9BuB6RhIPMVGhGdfMtl6kW/oIdIWmTpwMzvTqthYfGc91+J6IBZK6erqFa+cSzl85m3h
Xy25seqYgqtYn3oc/Vus6V2EFnC3pDRltyI5e/Qh0V0Pd9Jrk3NGfW/JmXYz5d17O/avrqQPuLR5
OygJ38OVvfeTxuB4MJ9YU9tDn41vsUqtY2MUXwxykzMaswPlFZulmiCLStuIFjFmz6PvnbHZgjwL
zZSuOdAP7+NYD+fRVd+izH/G0uGNCUcuDJq2rJLcetb/CetGRCWG5ygszZ9ysp+QeWv6tG0aXQIf
j3f+5alq3Fd0E24PpYuetGD+3w2w0GSSgvufUDIWN1dnMRYvTY4i1JRNR48bOn8ujXiXLSOvALYq
+hYPrZcNF7+bj7NF7yMHJ3Ec6vAhTyc65ZCtPF/pvZ0IStX0QKGejy9J5DgX3Mk/pMIpdjZnQtcd
l5tZjUcnEM5mpIzsECukJi6gjHvMke6J1m8OsaZVVeUIPV07HqRampM92G/Y6kb0n86MLOebmm3j
6GTPs18wLcr1K/a+f62b8msEniUXnSQbCJx79hOgpFvrY/jvlsrazsOC/XMO57tZEtu5c3q+2BEn
C5X1fEcis1GpHYLkzvSll/5uYLK2KSbSCIPB8a/GVEvcDEITsfqNV87HgeHuRlrDY4w9guNzsBN5
2W4RhVvyABfTrz9tWV79tnQx8Vq3UYn/elj+uB6Ke2/sQkTNTZ2ixtVxSaH3LJDrmMRBZ/jQ1bXr
cSFyp1SS+23aI3z5XDrSoqtRg2KqmefhkCxMNEVGoatf3ib1p60zIqST0R5VzHxNVAIfe7O8ezJP
b6LC8GGNJQcK3k9YAmQVozbIHRYODGSjNH5mx35VqWHvuX+T8iKhGLQMeC3iCBuH3x17zY07ZIyR
mGeEx/ojjeUxKXnzK5zmzSm3Efc6OtnOebsKsxvmQmhDwVBeTWv+HM3WPI9B/YkYYwJuQC2urRl8
R32Hpe5FhJQLNTL/sJ0GNsyov5SAGI7+y1vQj69jbXjXID84vIY5/Jio1mOAerxcwn6w8Z2kf1Ea
bUCNoFHiDNYBVQrZAeDdf+ncPVATH3W0rV5iEzfCWFB27JXGxTc79dco5dFs3Xg7GaqOPDfjdSF/
xyL5hM/KANadfE7m5B7tOiGhyP66pZpZMd0zEbRrqmNK87EQKt73hcMUcy4/MigbNlQINXNzgWPM
mQ+eYe7zLHa19ZCPdRn1lMBFs9PfjCG9H43m28WUzz2OU2Qg8AhS0TnFJsHCii10ZqT1N/WH/J7m
NYYxiS3tQyyItbaaruiCSOxuBIMue71xpFKnysE7RsDyufSreW9MDrVGXPNH1Gq2ne1YcMvlooNI
Mk5/pdG/G/Q40b/oKIJbSIBTWT0nBq+psvStts5tD2dnEQRBlI2Xz3P+9QsYNPKmj0GMa0hSLKdl
CDLCsYudIJ8P2Y/TKWYLj0RhNUayrqGumNlf5WSXuSjVkY4uDny5YbHGrWp3obKHIHM3qY8jaWA6
fomluBv80eRTGxX3eVmg+XRrnJ8G3QB84HZp4s80j9UWGBXxuNjIznrxnqYmN/aV6wPfaQnR5Nby
ZDfZg6zMHQ98/lgE0/Pgo8ON8+usxvaZ3Om+mcd3kgzNFU/pq0eCSlvxTdfxrZL6OWnwFnld/Mx4
g4uf/Zlp9PeClitHfXZ9ij4VW/V1fFOWyWWeFGmZZtwGhsSM+mDWGz/ri2ujKBQdVJHvQMCwvXLb
Zb2ef7rY2pl27lxH3NlCyw8rnNHOe35ilQNyU1b8r5ZZf5lyPqlwgcZSSKYGmVmXV6uMi//9wEe8
GRj5RMkcL4exSr6bIF/PfOk/ygTLg5ul/Wa0w73hBj5WB87IdccMUq7XOUaZk5DHpe355ovqUDjc
+bECAoX9kg7ePSnY5C2MoLH54NkmJQaN/ZGPPxoRYDMlpnXrx5nN1Kd/G7Pxl3bUf1nFhceZMZ3W
/2Za1DfWhPBZut5bHnLhLqxuMzlcH1TpfNSpE8Cni2nhZcwk6gRVER2WwnFYaPmhMXrrQE7R5m2C
m4dlI8omNz3amC1ILOURtlaw8ov3RyobF3TAdTypzZ1KkIATle+dkRK0xpnMY1tylFoI4Zq4AjZU
avIi0jHuss/hpzGostnYAfdiTNnBscAu1C6DG/XS+RmYNsD9/NJcLTeL2Ucc4Mv7EY2UcYXijL8k
J9WaSF2YgbhyOSnlohMqvWbDkFQRBVpgQq9fHSd5dQ0Wtbz7C66U+JOtyNOr6iU2qMzLDMjXtDDi
tw+oVZzb8eyb+c+QxuW5aupPbnavweJnJyyzQA9U/9SHQXeQCNmZabmUOQXoky7CkPqcXUVsghVd
lPplmvEo2T+pGP7xmVs7P0cOz7Ok+2jxMts6poKy6WHxt/0h1Ll4LF2Y2umyz0bqcRd6qnEFbFQf
JBF/0A/hM7xwRPg3ZLmS2XrdxqJlG//lGg/O0J5J7oysA+tIwevlCfXtPWgRmYXNvXjs5khpHjyT
S5iJGpiK0d37HmcklkpKnHZ0a9wcwbHALYlbLohDe+64H/E8wIkbPrI60RHuQCQQAXQs1tyvOd4B
1kvol2D+y04DBAjSRwTftNn1omHrUDHDRIMKpZxW4Lmzs13W04gUIJKomZtVmLrPS6jWsgP9dwzS
LEoKesRzs9x1FSaOTqGe+96+j2fvJhluXZB6dgqzVmRZFk65/mCaU3uDxMV0bNwtKbWxfomDrOtp
hlcWa41Iy5dMoZyASzpjtth4ZsnsTdcgggSBrDg9LlzitybnXVuP3FZzGA2hokq0WGCzEcs4URqP
B7VhQzIyRILQ8RDCGORu/am5sxykAs5EejvY6a0g5xM56st2QnqrvbYi8WQVu6RZW0PbmZuQlT51
nn1gshvvVUdyYeDImJmVxa2+P7hNJbaFXTD5F3/bdAKmh8/bcTA2E5k8MfcgN7GsSVTvuZZusxVB
eYJrRSRyC9mv24IM/BnxxIfTe8ztIjT96mRV3rOdNiFWDAtRlcNHHxPPZljQfnVc8efsbTDlFHXB
LJni8iAmLCem4nCqAuwcxjRvwVxGVUrRo4aSsIkt/P0xkfpYoM/7AefSsUFZn+iYBSDczFy+OHwC
CeG3WysREeQ2BXO5LVgjZIEh5b8YcGPrZ+cRZQSnnZdwcR7/VtgnGxEXT7Ipj5MYxsiQMSefNjhp
BAAu8iFHNWBYLGnFYSw/2oWnkgL190Q41TlctcFVRvHkTLJjopC1zwOHCSnxq9Y2EfSaG1AcIhHw
YHcBhWVcdrudDwdsx+d+CmojI2apMiqaq6vqhb1lEr4ZJeTQgavUtqlQ2tABU12U2wCuSzQ3/Jd8
n8+AAIlgvRNPBlnfULLHBvqu9kD4ByZC+YCzJcsXkqSD/q7iUh/Damy3bsM0v3f/YrzAs+mPxQ3x
BtKG0/CSVTRADAzmqgGdfPJkvQtF/Z2TQDe7wIRiMIOXwtM6Znz5wTo1wiFQ3/CR7zqHHhZM9DWq
HVl+LtLUi1TicQyzv9PqT3aDx8U2GkJwB9xRj9Tcxo9e6TDJLpebVwTXXhvbxhTNxRPGCgTr/qOy
k6oT/kqcHpaK7rNlUyU1knBofCaATg8dcKVNSCyYVCTSs8qWi0jiJ9MGzWcBLNNzRwHY5FOYGcRs
DsLiANHGkE9DDhGmf2auuTbuOpslpNdqguYiUjQ0mQSYmZfa3fjVl4YXEMXQ3rkImT103WxTGTG6
JpETCn7Hw8wZWHBOhjchyVrCqxmUHVzHmOp0Tiv4LeQfDDgXy0u83bKACQN46B8bEGE8N8F5HvsV
1DJvwrx5bLvUW+sO2N0G+8OziZDnT8FoGHuOOGLPKreRCgLu6Jg7rdtlv1rggjl4YT9uTsSkIDB0
DmO6UF4WVgRn4BBsJUKfsqw4qHn+4SpXUnvDU8vtxDB6fQ3r+UKM14s6NUeu5A6ilOijij14IBV1
npV1F/Ztty9U/cfpvJvjBMudnKA4JeFUrDXvpyqncigz5mrLwQTcELpHMjhPY9pBymhFsccZMGyF
f+ncdN7gMIy8mk4ksou8CrqIo2DSR1dNX+ZYYcRsmwYPk3eP5Mh5E81gV2lrFzHPXq4Lg7alqJw9
x2C8ExBVBi93jstLWZsfE4mg53iNiOjiKw1LSh09eSeLb11OD0gV6tp6SEhA7glJ6ZKIDaIO5ptz
Azh73wnfRTNP33KwN0wM3yeQmFhsaXQiwoS+YXv/MVATCB7pvSt0fPAGJ4FWY70YeXgr8upmOXGL
g9M0dviaHxOCP1meyYtLc9+2NK1XRfFrMINaqQf1M2Z9tccaYrBJ8Jfq3+HO4Ehx8FMr+VEXTHp6
1ujF4xHOSi7pVAP+TXiXjt3qavQWimVdxOqxb6jTmP/0gelxl+BcUtTcA2i/3aaEGOxK4MZRPVIi
Aa4kEQ2sweVPnKTAeUEqwp9NBxPcbYsiGRDZcRPkGRx7+4kgPDtQxvU5IUFQ/rh16G9xcn0YTTPs
4sXaCzBWXIiTPyRncZaXJQ1ygrS4qSJSXhJI/iQ8sU+wpwYpgwbL780DTfe9HQdnBm/7cjXvzww6
hnR6tBqDfKBJIWeQhP7ZaZ4kiBh/OBQ+JjS8Fx9hQc9HsHQu2UVzVyuc6aZjrU7g/Jpzogo8Z+/o
/8oC/dcen81EMhDmcdad5FJlOslj4ZnoD/elkc8HpLirifFlY4VGu8swxO6r/oly7xn1L8to6/TO
RJnjPaGJTTxa9bGxqBrR0ju6SxIxoKG8sTIRAJw5Euve7Y2VugYmt33tGVGTg+f24fPjJ5ygycyV
UUW24Re7VPubhksvkzMsHuoLxuEakB0ayt3JtXDgPJCCo92pdefsnJUDmBomyIFayr1Pu7LZXzph
vlrIjJAtEyw+nAYV2bErSbbXkC54tj57H4bk+aWF3ixV86gHdZukjZ2d40OLCIUFOL1VcRruEm7t
8BuQMfT9UANMNdYQCYJ+t3G1bxwNZX2oZWtlzxPie8IvRvlG028qC9gsl5WeU1apDXWXoDmetdk+
OdSTKZKkLHgyvOhmeLCsgeup0w5Eqf13jtMd7pNrV5DZ8MoCPgKI4luHtXUjZ3VntKM4J65LMtsb
bi3Zt72fP9jGgyVSaI8mOpvTB0eHs9Nmaemg0klg7n7tjUK3tF/OQbj/5Vw05oRVS6bJAyFfscGS
gcsvhECxBvsgBfF14IrDmlSKZ80D5+gFVG8KiqwRyXD/i+OqC8XeVTL7RMELOzL7UJC9i284BkKM
wQUIc6/T+d4xcCjXqoWvDlyecFn6WDkrhv2ILn9+faFWzdIFScg9gD/Hl5KGlxQn/TbBIc4AH0nv
96dxOiwuuICDzW++e9WuOpMCi3ziMVx6EnUZ1me8ai/YkwDQgnftCU8hCsKQ51PkZJblEaGqnPU5
TP40kgpawYlRgxhyjeBgcs59ZN/qH/Fg24hsKftlZcnt7wfhiAnJdcEKiPUVTiSG9QJbszfqW5EF
0YJB6iRxvL70VJJ5C0WNWkCtaGJilkkK3SDFyvsCQIX7wGI+KVU/hTTW3duG2v7+zpZoSFnIXl3j
JqcMqCiIZaq0/qPCT9zMHDx10x9+qQOcm7MdwBMRpfwSi/wPp2bGM13o/JVNIvE62kSuc1pOfr8x
L2v0GSL/g9DTfP21pMIqcbe/KLkJCwQlHk6yJ+tYAUsaEL7x+d4Dk3DvibPLXQyVhajQTEdwZ+Gn
VHZub+1OfP8Pv1a5g/vH48i8SrmcdDjNkywmXIZYOoJWCX2yYh2WMlC1a4rm94d6QeRJB+dgjfJh
YZbyrMNDrxk6T3ltHKFun0xKSJ4ahsBbejOYYRrEgr3av/3++rHEIhA6/qvQZBYTfEiOUR58zjgK
iT36Jcf4M0yjqdGw2gEW/f5tlVhimCYNv42tCR/OKn8hzAkpLC0wmf7ye+kpXsj7EIpB1k04k5aC
KlgVHzlP/dQNZwiYHmxljZoPiUHNRhKI/Dqp8s/UtxMh1rAnYUcQh6I7c8/L47CB9YTmZPeHNfLd
7U3zJDQmKmwg4Z+eEr41ZjcCz/7tRqmodomKMYk5IIFiR6RpN23lz5ini5tl0jnlEn64uI0PnnbW
8TYbWB8n/HCGasQ/XTok3dB3R1BWc8WuVBIU3llW/bMSQC7tmmskgAM3YplzPKKpvgEWP6R9m93h
UsR9msLj95ayeJrcYD/nFpyjxX+2fkOUfdXd1/xTL3HlNnEN0cdetr4p5NcYoxHjVkgfa0s72Kz4
6nKPcYvOhuVN55z4qumhTlX7MkOn4kPSya2o35CFp9u0AvNLu46xwY4PevLfTcflBjPqtqJ+95ch
0lvVtY3n+SHvOGbLJSF0U80X4u79o3Q5LP7Sk6zUG7HqNThry4rC2xqzFUuPR/vvP4P/P5pJSxLQ
5enCwvHsQwLYpWnYvNpNs4tj1TzYNjWUiVmxIQ3KhyyTrxF3cqp47Bhju21wNIwEy+w66bbXZIya
pvkBFj/jDHL1v3iYTGGn8tL8ZpW5srbVL5GF3Te7YFeTV5vJwjYDP7aTg/mJ2lSd59TRdMG0L7+A
dX/OQD6Wjnsn425h7/IfDEGhGPjTkpp7uY1rxJt5TrE/9vQYxnKykEwVzd/Vuxw198d8hEsDC2jC
mbjJwI7tyxIQMzm4c+FT69CEYbl3LYDQiZvKrZuE+VnUHIkHFuAHh3nxmoH+/VCxJkRtS0M9xlcs
n+QafmOJMoVx4KA3bxtewGMwT+qIE7fimrw6Bd1qvvZoVekK60ogZVmOfz+tYV3Q5JSIOqSdJ9+w
I7NMuWivX0mc9gTWC1R5ft7anOzWdwZdwvt6xWMSBbG0195qkuL7UcZMkufp3LjC2vyyejnYhZt6
muonI5f+vu7x5f3/X52Y5he4A/9ejow9uDyXR2rdPrGanwpi75lu5MFFhYx0Y4GDBwZ+x/+xL8Lu
8our7ta6iTpDsKnqU2aK17Wz8BfPJV0c9r9EOl1VOCOGZV030mdd23ITQsH5XRAJVIK+qMu915dY
B1quP9RScEluAjQrAp6TTv6HUmuqqKuUef3dbJvM/RZjqiB55NN1WH8YTTJQ0LitY97fMxq5skmv
6/v/+6EK3in9M+/bqXma0BI4L/GvXC/+bieQQr//tDh5zeF9GvfjkRvB/ObEgSRtPWBHaHkIxOw6
T0bdR90g1Uc9cMbFTOjckqbKrngY+BcKQUNgWuPc8zpYWBACPb8J++KpNDzV/hhvl6TK38rRZ1Tr
GdwspGchSqwVLaX6VnHgvGd+d1Xmm+7i7AeiDT4OC4n6f9SgvhHw1OKfxEwJW3gkAGi3eTUMGOJY
Ud7ReJXfkarpdLK3ClwALlbDX4bMgEFgY6GsO143rnhH+0XM1mtRVc5NZq+/C20chyUktf7Nl7m5
ZU0J73Ub84eokwdoiuLJBmMxFW4EYZdNf+rqG6ayR5j0xs51Ev5yK73TsOKPiQjImQBkfKxB+kW/
6ASVTA96DbnRcdueZsNPX+o5fJqBsN/NnZW9jJmFyubnAN3Xf+mseTjBjj7QRvlsLizcgzDyS4Db
/NbookV7I9W/9MCbDQVutI0tHLU+tSlDKfVhyqfisW9ZjHsXRXdmpzvls3j6HxstnyAAJMmKVykP
WESgccdIBFmn7jNJVN6w8Bus8Z2lNi//2/C7QIU42xlWEfQzBv4o2jFJRVv7/3055KUaLsV819sC
yERZ+6S2QUP29fiSIzrictPGRackVvD+9tfEhSWZFbff9cRIag2NzndJrIAgNDiFbCpelOMvoH2Z
w+WETsHFYWTE6Bdd9gXO4NFnxbp2hAY35iCDk2kWXTRNPnQUYudR0vwfdeeR3Uiypem9vHF5Htdi
8GoADRAkSFAEyYkfgE641to31AvpjfVnYGRWJPP1y65zatKDQJAACLgws3vt3l9Uw22ZXK4ZTkpc
Y/uK7pPaN9YqTpT45iu+57E13ud28dLphkP9ltUo0CEGAvjAHDNSjgXuO3e2GunHiN7rZBZYkcj6
SFrqqxRr2q3pVHRrGg0TWGe0qD2O7pZBWc1bx03mIQSTBc3jnQyi6tC4OX1xIXhOL8l++DoEQIUS
eJ+u2GDJXvwYAQcKsB2yLnVR7KRIeKqAct2Zgf7iSm6yVkL6jmAD0MRDV6gAab9x6iraEGIpPCFm
xLUUf4TVyj3OMcJkIX8wJYhoaewCLGH5h0cMlqpKP3TUCJq6zZ/8Sr4FAmhSAzL5jQR+LsGMf8p6
9lYSNptmWtT7yMzKA6w39gxMB9aS8RWONzps4pwsWFVtJ7FZg+6+olqg7IvcXPSqXO2vujGtUfyU
9PmSJNPUSJ7pvY+zbw+KmQ4/7RujpLJXYE0T6B81LQGm1fIq8hvTEdIaTX/o/ALZgtTYAvO5i5Kg
mF9lZBQMfO/9DgdbF6QfWPcLgiLMDn7ojWANaxqZiso4XA9FocherDt4ayyrrrQMWoi5lJNAn9Xy
+NYG9G7Tuj7AwjEenf4ZpYP1lETByU/ybh7rCvXJ0HRWsUw/Bf2a9VUmte3CdNXG2n3eYrpnCdsB
BX5kCQEbMdRI0OV/blmgz3QQQHP65tZgba8CxtdV3wjIlUvf2iogkeBShkjxlGgeIxeIwGNNOnnd
txWdqs4BSwAcFzs1wFT+sk7CfC2MIyA/hBcZSb8c/P9qSElpwfhpG1jIINuF8H7n9vo26jv4UBb2
xU3ZDMvOpBndXXUHlCjZ9jEqimDOwmWtOxH7ElJkU3CNURqgoVEO51oG1JLF6hzTJKxwMheVk68f
JZgh1F+qhZKXxotmYwrjRKGxAeFgvHR2QN9Vzd6z2or3GRJWrEZtPmszU1soQgLTgLB044blx6DD
fbqqTY4VOBZ5bND/zW3rcawbZ1FVF3wZoaSqCQ+FSpsQido5pceeJk4Hlhai38pO9Wgrue6TgeLQ
oWLtKTO7vwWOyls76i55LztfLlRcH1J0wCAhpPXIMvTVSIYIXItMp3dBEl23BIWNQTiWI9LUADHt
B+WYuTqV1Lg8F+Uo0YZHl8NATnNWEXKua+V11WT1LLJWpSV8g4xaPmcjiPtbj8qUnVM4uB5VogQ3
gHr9RVMglG1YaCX1kuagdaVuZMW/dJSNV8mY0ly9Ovv0e4Ao6cYBzrMeHRNP5yZ8Sps9GX3x2ugp
+U9lhk8Iglhf647OABB/2QiqRzj52Crnjj5n2lqryq6zXSFlTCdTe9SRQykbfLGsoPqAlblXZHrl
IUTuQ+/aF0hnKoU485KhVHhfm92PKdTbFSqMlAZc3X3KsfnERnY9AWSZg4xuD3kjbQZk9BAApxNK
7wimZxKie+2zIUsDF6h2i5ScSOClBjuS66LiyzbRwmgWTN3pzlcnGomsZL3F6O6CcZ2VJFWjCenZ
CKj4Zpm57QDI7HVnePcxvLuxjMm+YY2MUYCh55Wwxj4WrGduOvVPtcom1U70F5atyAuT9kFPUxts
iL+jszYuCqr6m7FQqjubYTuLK1pnQ95ai2u0F01uymzj/nrMY/OY2UNxr1QltWmFvODqcqKhfb+d
Gnl7DWaGoE9Xusw0xrUMT/P/enYs/TfcYjrkHZ2eC2LZy9CvjrnSq9xl29kZSf+gJ+qmFLZWZaE+
1L0ECcDsdqEqJBGmPZIl7RL0afo0uuOEUAQZVML2zxDiIrmfanQWO1TuUVw8Kqiz7pgw4KKmlhxd
w3fFkLvq4b9eiBPX2OCoRlmyDO5dUVIYE/cCXMxYQbj+oLyqrao+NxJ8TUL/1oCpO7dS296xpTx1
wG1ojbN2SVqMVVXhgvYTWUWQ2TszRHahV6wHLYse4cM16M1gL98IHjP2RMEia9EKIN8fKSB31TyT
k20w1HjKtYl72zrAi0o7Lu4bn5asStBo5kNRawvYn69gK5GYhrI9N7TyMgFA2CZgA4lbvs1OLlhc
7VBSR6L7i1fVdoqgRhIf/bWBPcBtkXWkOXQzoCSglF64AXC5YSXnw7iRSizehFbbIajSw5cksSGs
lIMYkzWEYMUGOq4oDaLzA5JJKBujthMItgIba6Su6KpEeCiV5bMZjziZi4qIpEQ7LgxqFC1c1utT
o9s+G6jTzI1UwZ/LYodcO+F72WXrJE1+tLQ476TaeI9N6oJFxLqfKY9gA/tno0MgLm+Fouh1IaFk
fZc2VIXl3DCf4ki+DQN0/ZvMQAU87dPtfxR8fEjtUpkFTlmS76caeusoUv+HrAaZRf3HINzrh9yA
ei4lOwWnB4qv/svgGxQjpkVJGjRALgzx6ABRXV6Q/gmncAvaZUMF+l12BIq1Qpi/HlHALO1ZoFF7
6HE+KrX6BQNImpMBjD4Q4/d1oz8CplxCmSIcROpjPzjnQjWXWY7Yz5QX0jz2jfu6aPYq6h4U1jkK
PdokEDj9vEOvzjLSGe3ED2BDzxgGcsmFSZGdGVvNiuDKqzog2rg/Bm0zc2TicORWj+z0ECSilQtl
uXFyOgZQ0gswOFXYUAkZlxL8aTDIvRtDNQ8wD0K+VLFpN5YabaUJswI9VZa+AtIcOKWkyVh/2VxT
rD03WfU3fqvqd79gVTY0RVboWOqKqSjf/VazqiycZohKSs35oqcGdTeKh9i+j2ty8FIfCzpKPFhK
wYNp/fz1+pzfYEcpO2BTKsDpt5RUd5pfojwgZQk2C5oMH8gwtIevh4KUM+/Zi/xD2Fz/zxqB3z6u
nr6bgItv+PjFWvznNwpn7T++XvyyvLpsP7Sf1Xj8rNuk+dWD+//1xZ9e3U9jgVf3R95m2JcdP/0w
z/Dovn7B1vvnPyiJXk/+y4rkLx7f0JxP//t/nfK//MmXy7dk2r+ZCDJiMe8opuOows6m/6ybf/5D
Mp3fuL/AJmXql5h0/PT4VtTfNBhHeKXiuWvyhxiq1HnbBP/8h6L85lho7DqAYS0cVxg6v5/4/Zfr
6pcdO2bkP3//1TNFdf5spWPgNaRpqmzyj8PAxOWbf2k2mBTrBKnbCZpXVJPngTkdpQDueDuihYs3
YOTS0KBG4GfWk6YDYoKbGHfdbfRG2WpdFc2r2lNXxqmBLoUeHklqkLeFko3UfaBr5n4YAIr0MLkD
2z8VrVvd4qfKSpJEAhEM7q1BXWgU+0pXhxkIgN1e+HYSAEFHkk+Q42LbvAcE9ISSyl0j2IPWEHtq
3b/bYJW6VdLKl7z6QWPyZYgmAcWNVpVSoPOvsZVufnT1DZswfRWadbgBMKBDtlvZtA+SivaIoSHh
M2o4lHTVROFQk5apO0BjrYpFBOEMsa74fQryxziCB+iP0C/wHimg97lIwQzgAOErtsijDugJIqjT
+XB2azpgTrMKa0FbcvJibZi7jPVvKdOqWoTLsajfcN2isRKXr0XJrqpMgRZ1iV0iK+EPoIvRBdE1
CKcxJICZcpMbQ7dWZfQUegfz9bKPLkYYoOLR1EshqgUhFNnG2ireCyl6ZA0ArwIXaDHIZYNXiPpk
qKdKua0o8LCp1SnnUAIdkwgsV6rni6jr30fhzFC1kcCXf0xw4OfWWC1qkMzzSWIfJuQnaDk/pFWP
yOdQ2Yh7FeDVILmZ2V2tRtNK61FQkXTjNgUjPCvM9lbvp5dajXUqHNz0IVm3g38ozHzbupFXWvrG
tsnYOneXuoC4Qcd0kGIZdapNRiQZ8yIbd11kvOdxsoevs+wg1OBcsrpl+Y4YKA6djBx53SQIbiQr
7Oe2+kBisU/wP4IKqtxjZAEDoqxfuzYkT4lgnsE5uW97QcJ6cgwanIZe6IuhITmhRzwPLX8PV/Ti
4Mo1B4iMdAvwY+kJDPad21GoVHG8zJyMwLd0FefUc+OhndEUNPT2drSGBE7HB74YN0VXvZa1DHuH
cMxkIBsDAor2DbB5OWzPUe0+DXR4Z2qg4zKAimpe5fel7DxFQftaICsUZehOZapxB/b4POk1+PAE
OlJX0OXBsoHVY6WE8otadrdjDRQL0m3eNA9aDd1Pi+2nlN1c1AF+ZS+MRk3sWcIlISBnmdkWcbnO
GEajufWNZI/XAyYAtw38/RlN2X2YTw84EKCP44dPTjNV2JyE76FLa9sFR+D49raSlGJJ0muvyUFk
qqrSKQ+1OTKODfwzpkxVA+mJcOGq0/dJ1x5CO3gcQ7WbZaFGed2ek2x34CYH61My8/dSMUcyPfUD
z8GVq1K06nUMFbqHrgX0g21WlrmYD1mvZGUbuw2WeRG/jxTjYc6Zq7BkNOfltK4C0Dya3aOnAzhT
Kh81BG/mVlg+hjApZpgrVzq9u558F2GyX9b+f7GkflND/1pRdcVg1WZxpRr9zVtJ63S9T5tMpWkJ
ZlzBwHW04wUi/58D7LDQcp9qhY1xgdQ1Ra8va6f/2bALPjosPr3w9D32/hp6//P/l+CsE9LITP4v
wfnlk15X+5mc/hSdxd/8jM6G85sta5aF/QFZl0xo/SM6W9pvkLQodKI+hMGVKdKw3yO08ZtF+meh
yqZS72LH/EeEln8zTRXMsCxbDjoAoP+s/1aI5ktIpEc/z0TucR1PFomgrNvwqFCiEK//4h6GG2rb
oyc1LRADQ8rTuslVnCbTJr9LAUsfYBslB3w0j5l8bgj0t26CDjPaFCwAtLDujdJ98NkS7asRCeJG
DynpmSszdpMn1YVK6Sqdtgn9wKNBlB+0zhiOqLTQfJ7/ctn/xbwQw/7X07Ad8kkFBzT+A5lpfXM4
dEt4AyQAE401nAA6JAaWKEsas5zcbhYFdJq6CbzRv/9S9c+ecHDMZV03SKQcfLBNw7m+/svFs5Wm
NmVTHoHZ6+Hd4JrFZpwCer4m+MWqSNUDve5laIYpmoBOu+xt7bUq2vYBubqdEwGak6Pgs6zQGE+4
iM+BCp3G7iVjYQ/dA96GNojWDk0R0BpRTS9qyLW/s48TY+lPl46TEJsA3ZJtxZQN5dsIKP0aGGpQ
9gvTXNRTcItYUXR3fSiv0vpGlyH8pKs7PYeA4JhVe0fFYJ+bTnorOROdA3uK9n7xcS1B+qkTKKDw
q0/fnZz5mHYpsSRMN/2I+9yEgs/KoB5/c32ISnTks9Ypdx0UqTsnohVS5WN+DobPXhRVJKSoEMbQ
6Fr2Fbs49lSsbTyw0NKM1DEiCxLRpwsl5CYDB/6HWoImjj1MLidc2rMReJ6F0qqtLkc43Wj/yKXe
H8EYz6A6oChD8ygG/hgx3A80mgjz7njwq1Y7KUNxwioe9zEYaU9hp1/KQJkO8qAWy7A1qK41vXtX
xsQ/0hF/ZZrVG+4k1qvdOOFCgY4KQBcB0DB24+UUjvYd9Sj7zs0ylHrcFgS+PSIn1xnYeasFGgr4
3N/YOVFY1qbxJk6c4bHtUHFJ9ZtGlNyMoiTRWdK8rvbZmMU/iDsbGVZeMAU3XSdhM2VpwnFKPCT5
AHx3xMUMKHANZ5MHA4bAjRTFvDGIxaNRandxWYNxBrU3FlaMEovAtbdVfHN9CDv550/XXyVJO0K8
GdeuFKV70vtkX9TARibfvs3SsN/6EyW01FQYvIlKgwutBK0ZoPCa2fRYIvGUhN1n0+5DuY6fkpZb
kuKLZWDFE9Xo0qnk3y9lAqwYv4EG4i/gD6QF8z2goU1KSQl9irK5BYX/wwATANyp3/uIAd1Rifbv
ug19fusNiDWI3KH6EQd5svO7fDaUz0mZS0eckMZZZBjZZwby244/x7/xPtSEF+Wv6xCTyWHLZUF6
MAzLkL9teMaclQ9xtpYarARVUGpRusm0txqnPk1P3F2TJ28xMqdkn9ZKU5N6FaNRhZJNtEwauOVT
E7sbNfA7oFfAkAYVkF6PZdY+URWowjlCXUrvIqxeZbACgxonxZEqZIpC1YMEEBCvSR2TXhulgTyq
DoiBKFvIp8PfrBp/XfkUmU2lqWugUtlyfi8hVJQW4lIqyoWadc5Sn0Zzd32AqLtyABDMtbjx79MY
/lwnfEZSavtHFJPASsmDrT+wjqOzFzZ09Ica4cFsCJ+TBtBNTLMEc1y7QgtB21RWMq3HpBhRZ0Ch
7t8v39dc6U83S0GNgbWPUojGKRjfgkYtgZTDIChG06IKMBcPKelQhtwMSFHMuj751IJIWbRV8loB
IGYrNywDat37PsMv2a+RQfNpLq2kCEiwlOg1aL2h/Bv307+EGI5RZWdvQk03SAS+rc5mNVixqyAQ
5ZuUwnuroIRos2r++0shhuX3K6Gx+EBmIrHUrW/fgljYQEGAb+kj47WkoreUYYyHLEpIdCxVF6c0
JycJ+iNTuv/69F+rA/q3mE1GxDyRMSeWbZBUBCEO6pfoiZ10X2TqWCw6O0x26Jr4h6idG40l37nD
IdQZU21TIfiWBNKyN7Szin8V/OWpfwFJS7BPXpy6a49Vp8O1SfsXsH/VzgmY8Fdz+brKkOquEKpo
g3wNrUc76gMmGk3hrLPQiTd9iWBHJmxQiVCvEcW42ahN9ZpOvrzBUwuPuHrErSlOUFFUdr2e1XcG
zt4o9oBrF7+Z7K7qtk8P9O71uw4z+yseAFLu07+/WMq3hYWLRbFOV23VZuLZ9tXi+ZeLxQj2pakq
00WjpeoiC0L9tp/gmJiRjrYCUsyTBkZxCKJ+lVpwLitDYf1kf/bfPw7yLGaLrekUdHTh/frLcWTW
pIQETVQXbBkWfj6vwAUdfN2OXiTmTzfIxoOsOj+aST/ANRN6lejQ/81BiOH4y3A1ZU3GddTmkrAB
IsMSZadfDgLD4yHTcwx0ZKsc5oAMYU8l6NWr4FDvggmfjxre+EIrKjwE+urYE+2WhmyQbKhptpEA
Wa66PH4yuq5aK4rWbf7mAPVvSdXXEVqagQK6yPtNYWr1yxEi8TuUAwrV7MyqXSKCE3BYGtYhhz2L
lScbJMghRu12RWiYltf+3fVBg4d0a02YWraxXaxHN2xu+5d+1HUkS8Jg3aM0s+wS9M5SZ8T5Jumm
TZ9q0i72lfs2aKYVtkmoWCeYJKdGjxpB674brpHds+LqjyanjxtxSJ9jXLetXKKnif98NTQ63TBU
BZu+LLDYcMZNHjXyvJML+9mpFUQ9cYs7+BY48MpGS8S28vIoQQFGicdqd6OblLO0VqR7VCqwqJqa
9dBXVHYASgOThIpVDkx0IBb0cXECBrieoGELMpb6COZMd5qi8BAo2irUqJ3n2jQjsxCqIkoJINxR
N7mufrrCfU+FfT2vadr5+O4heRzbNPHArKGfGu/6SsKtIHffQ9uOPhHKm+cY9/Vl029aaB4h5HUA
wYxWP7U67B/IWfpEjxDiewsTC4kB8YDfMppnkYMUPnl9n8Wg0EOfWqI+Pvlt2K4xQK/Wcaze20hE
Il86M5me95Vf10uIByxOVeevJqTXKVyCbbouClOqamvVAOinSWvIRFwm8YCzNQUSNN20PGxvoRwp
G3nsHztQardZVhk702+P8PZaZOXG9mOUSNThnA6jccuhxnfUk5RnG3srdP69QSrqeytR1B2mp8os
TsL7stSNNarxzsGQ43dQxzpLRYsNRlL8zbRU/+z7bIhB7xgqmsmmAbRKt0Us+2XQNzWOt5nTJAuf
OXVKRuOpG52VbzIes1YbFvKU0csfe3uLDqe/Ru0TEpdtxuB7K3kTV3AhlWeKuluryqZnn2VtNUIr
ATNQUUHsyhe/FpW+MjsjeVZvrSHzKGv+7C187eD/RVxS/noa4J8cJq4qdkby97hU1lrchh3QQwTZ
4mpwn5wuK5ZRgepFNWbOplAmaECponv+KGVAo8CLYZOQ0zNB/6uvV05mGDfcsH+/qNgUz7+vezbZ
CnRE1j0AaKb6LbtMWzmQS03t5nqdnw03ObuUKs3R2UZT+jmGxinpgc6V7WMxUOTrH8VbeiU/O2W+
V02AiKHqISRxDi0ZzwHnwbfysxSkX/+c8ZLbzSpNL4yYeVpNntGpJ61Mz6DQPxGauEgI7LZKcpcU
qmejrUzR/1b8uVn3F0lv3jvzmJrGa+rmZ/FPl4xV6JjbKYQ66bgzN43PUxB4ja16apUvNQDLeEec
ccw7WYPqjajEqU5wRJj+0ujpufC1k62uQ23ylBbnXj7SKqZLErhPGSZVTbpJMmkrDjDmYMV5WrJ6
wmPYk1KQEMHSF7wLq3sWb8Hu1hP/56F8As9yL8VQVLXoHCX7Lo5fQRKeQwmCgXgdk/s6n360bECD
jOczoDhl8ej7CFcNte9pRnJmo3djYoNo27yKlO05d90PcpIjZmywhJEujEZMqkvZc8bgsULZpw6G
S2VASg8t642uCM1O6aA7oSc2vGhbnVk4tsgcrqRgOImzSVXnrKsGKGNtLw7dR+LFlt+KmM0EHEzP
VqXdVEhLOy3Oju574jZNtu+hLtdcJrn+RFn1x6iASNVe2uozbOIFNheydGdKk4fGnNcjaerLxb24
4OLGoIz3JJAKBA+PCOSpen+xsvdetZ7FW9yqOEN8ejSQo6UKeVEmFWML1aOjdNAsdSZuTjFynaRH
nREhRsl1gLlAisvyIK6sGHwya0CYnRqfv2aARVZyNiFDhiM+0JnsBXng6cboWbADZyXXT6sCKvnG
brDqtRVn50ppL12enVs1Plsqdp4ZyE/r7Xr30i7yKk31ykmjTzM9iKsgRic0rMmpfmC1tUf2YmHg
s9aPh8xRPCd3nu1oo4eR1/b5WcwQJUnPmeJ7naLDk4IGcBFXVy/69zzrLyV3C7scj970qqvaTcFg
wEr2JKbkUBZA/23wVuERYsZnxVSU7FsT/ynxXRY+aq5mHsWVEeOxh9Sus90Wv3cMNLn6KAvtzZ2k
T3G/xZjsp+A4SjWC7QOFGWPumvlZvF0cZ6g4H9FoH+PsEhXVOciEeJZ5FtcIDNiinPS70IzPiRN4
4v9QHS7kc2f4YGgOYXr0SnPCnw1Ndhb/Mru9IFMMtgk+RD94bTpcXF8/610IstvcatPgSbp5FiNW
G0qMi6Tl72tHUqsn8XOaLlpcRW30IsU0FAcpnhYT6XpRofZlISdhjYKfHCyuo9r8OevUVsXClOlS
vgVytk2caW0OzAxmgozIpmIGCInk5ywZTuJitmJdwwIxQ4g+kXuvtrCPDdK1+MI8ijzabVu37Fc0
UD/FlZRKrpo+Jx97C1DsQq8j8popPWsiPvvGrfgZaM1tl/QLo2YIOcbBhl3Zs/yIvwV95VmTD4KN
YqgNeIvnAiddGKUBKKy/iBsovlvcigF8oaZXG/2B1OFVXB210M9J5XvQucjSzJn4OXC5WcwApUV5
lssG9ErgA8UcMRmOWd+8OzLqepKCtB8VkutKLoYNZ65S1kS3+lF84xDKYKS6B/E8TJmvFd9OWOoq
8GRgGj66JJqrVbhxYmNdACKaiWVNDPfQV3eS1iyv61LM7Cv69qKVEL9SGzqG7KGu+aFDCOmVEctf
BCqe1SH5BJz/kSfmeXSMO8ijC4MFpfcHz2WeqJLxNrBqW70QSvYMxkGjRutUbjeR6Xw0XfRmmDeY
sZ4Q5fUGe0KAkPIwmrtK1NxVo/XmuNl5qpWbeAq2lSqvtGA6mVlyriXZy1ReQyFBBlGcwDRAtORe
jN7rCYhwJ2k+thE4IXJhst73bgeOS6yQ6MxeNFYsI3XnZiPdiTn9c4FURIAasgwM0gCzyPeu44Ur
LT7EMbgF7JkhrEKQGTDkJQ6B3vyQxK2oIi828nNruEdxSwD+TGP/gQP19cvFJBCXGpDYBzgi6nll
dxJHJW7V1LpIvE6eO6LimzgPv88WRQpeSoyCUdTSCHM1AtzN9ENR7q9fLGKUOPSgql5wYBJrgZhF
YjlROmUWFsYD6N7P3JlOgMs2RhmuxUxR3PIhnqSZOCPxWmdWrDHDaZiaR7U+i4nWOsOz2p7E/BaH
VsUdRVdY2AwT8Vf2NHni27LSv8X0dCGW2tKEFNO/xuVXoEQK9NTQ6+dYxKKrt/070hObzIww4CY2
4JLuh/CaxExihonTaDX7TXHXodJfxE0yM6IpWj7vKMSKkAP/Ap56VN3k2LskmTFXe+W+yco3ogZp
dHhsbetHkhyGKjk7DJGyge3jmC+hvNMUJnlVcWfdUj5lcr+FyQyKVX12/dfY0q8hUywCWnEYR+Vd
buWTX/F1oyKf+nRTk5UYbXLOuuTMXoKqHb6UjeKJw0KhPRySH3LIYsxTbhjsaBeuSwaviKvoMvvg
ylpQwglkZe6YNbR33agv7TF4VYs7kac0BhKsg4TANGHSR8aBNaTN7De2VFupHdbi7rgMu2KUHpJg
uqjEn5EZLRXTNi36lY0av1hrxKAnHfd0zLyyBr4S6jsoeRKCycBc620wFO5Tix9ysBLrpoiVImYh
vHfodBI60hKRMl5nUCNfusG9V12oryKp6UagkWU6rzOKjJbmfFo9IRM/Md2tbkSwEZFPfKIBdSFT
n4eseRcfHnU5W1wUf4jdjQjkveJ+lLGg9ddbkRSBlvqEWHAyBV9S19bghM4xtCqRJEiWe580iDWO
42agwi1GnphkYuIobK5iSnG2Bjl48lCFX1iC1a6BdbPOPivK9RMYgeKaiXFrAXFYJ3n1HIpAI+aC
eEdH9qHZ5g2YWEFwuEYvpEnmgeQfxIgHqLCLrGklJmrKfBFXWJyn4EfpeXmoA0Kam7whoi0im1j8
a7P9tD7sRD5dU5EoNZ7D9IdIysTEFbezGsd3Os/ijomL1Mtf34vM4yLXAQ8IYAafK66F+F8cvYQe
GzaB9+K7NU3xwJV85O6NWlvvVffz2mLJ95jk2ayypkudBUeqMzOKV951NKgxe5jpmtvA+T6Prct0
nUO5WoQaXX1OXdVDT9w3V6kgboy34vbEtey1dXtqVmAnz3GRXw82sbrjqOozcS7i4K7rZm7Ut5St
2FROl1LSvMxv3qPcmEnNdLhOX9hLnpIqTzo4hoZdhAi0YgkQq0Yi61QaAQWcbCNHXuJWRFt8jM5R
XiAmaxtvUhHuOhaQ1mdgEHL1cHqycLvNfYIBGicAHA6NLn3gzPCmoUojl/e2XUKInE5Tn5xTpii6
u/MmCfbiZ7HXGKTpJUxv8Lz1Ip3JLBaKESOuRHoVk1tkv7ILvFWTkK5B44ala6hJv0W40tWTrSib
OO+2OAiwtvjMsImsVc5WjurvUz37DKP6oyf7g6qyUTr0IUf3I5NZEtpAepBtSHF+dMYz7yMLo3OH
lhG0Uwx1+pPkk3IZ/Y3oOQ1BeIwqgHOQQLwRoWVTr59oAjEN8Wpuc/uQOPaunnJkVAaPDwKA/yMD
NI14y9zqZK8R05cczkThMS9RQiVPFl9gcHsto50h8XRkRfRq8ZlT3W2lON/8/iZHH5+jAVg+HyyO
9Pom03rJ9OLF7Bl3Yj0IOG+HN9lh/CSe1MkQm4Q+MW66iByVlfHWhiQEkBK6HgFIfg9V1mm2OnDj
KQkYNET7kxLrZ3H2/oDVr60/iGMok/QzJJ810PB20x/iT/KY7EkuP7TWAFvnY65tvDWFfTO2+IYx
mzBYvvFLiNkoJfdT9uyCFFVz51hxvro+eFUzXFAkwgHzVRy4uDxpHSOIhbjcpKg34poBPvHENUOh
l/Es7/0YK3iad0k5XMTrWTtuaY+vxAdApELIQOpORV9+uvYLipc/xIeK99ldeymzY0RNrMLKLfcZ
KROUuY61tijPiWs/NOHk4RF+IsB5UvjAJ+4LmZ4kzUCrLVmnuqMe+LcVsi8R66I2Dtsxlxb0US4O
Gx8SELAo5WPTKKf6uXeDj5zMKNfDM0J8qFzKa5NgpKRkVmX8jkvBNSYhde+JuD0M1Uuuv0mpPaOC
hnwPCQSjPCBnw8nOCzVwnO7r1FhnSWRJvfwcQh0W8RqFNRvRNTF/xZ5cJFW9lR7wHYFfZWAlFz3Q
yYAvx3besV4m+0OC7+NG5bEVsVVEyxyaGzJirf+OSlOceGJ9aJtk0yjqNpjnrXENsSKOIuKtVt5I
imiOkYfCGBWJmZiyYnZ3seKpcv2S+PuGxDBE96yeMJYQsxLRa9N0n8XzIsJ26qtIEERyYMrye6Ut
B3a3CguW1LChGZHkhF0rLiCav56mpTcDJoUYeH2gIv063ag06lClI7kkGxb/i7dGBynWFk6R3o1d
eI7ZZP3+ipkNL4p8BEn1nljM6OGp7ZRjnQvdr+FY10x4t37P6+lUkEPj8A1dIqJlQUQwsnPdsPfl
O/QxWftVR9dzBuP6Haifh97E2W85P/H9kMrr/CSOKOnuR3/8YfOOhHeIc8AqcaZZ5TFJy3PUdF4A
zIuXTN4yBea5f6Z6+9B/mhTPfImttBWebdN5LXdRTrbAdRLPiiPBnYzu1MuEI7LtdnvxxajwXQ/Q
AQoV1OkCKvapnjQvzZsDDihzWHVeFUkfgEK9SOk3QxGvh0D6qCmsqgGYul6+iOMUF6TulF3dohDF
achjdrbtltm5F+c/NeGDWMlx4ENTlbhhqYRsBVFO5PttaM9UIEQ+LyoQid3MNT3CO4Xbym5iYBln
RXez5HTNAMXKj4TcElUHBLi6d7HEo1NzgWPG4Bvb0DMHwytjyoxhdCcGhcgxaUR9GBu1td5EXCu6
/tSmJHhdu0S1ALORHd1BT2SdQUpAr7tjJWNmOPQn8XYxTM3M3zrUA0UtRQQj1arehSIL9S9DaHmL
CKQZz4E7vXR8xMQYlQsEPAC862SlFHvYOXDHOBsrk9EtyLZi9oozFuUaXUrRWpLWImaK5681LIKU
Q0IU3xn4aouMqSMXEumJ2ISLMmFaRXuTTJOYuB8BUWrq6bof/iNxha6OwqTzqE7ySXx1kZlvJs5P
MUlMQQaR42HdFXt6ZwvkZT2ZnZrLji00GTGDqHy/A3d6wzMjalBWFXe2GxnuHcFQr3ELitlSEYKQ
U2zj+h4fdA+GHYXckXjuzHTbx0ujveTYDdJXOfjGeBp05rcY9xFljEkGbaichrafK1kKFGX0Ep4e
xEwjGGMDu1THei9GqbBRbuTsIEanmM1iNlTDJ4HzSSwNYhA2kYEYsnkdceao4HANidv+MOBj/R+m
zmI5cq0Ls0+kCDFMk8HpTNtlnChMJWbW0/faqr5/96BcxgTpnH02rk8eWfdc/JQVykJfCem8TIGa
Rk38lngjVAJvR2vzMZFkX0n2T6x/YccPA6K9eT/+dcv8a5q7v/L9cppWgR0+ySmgoITcogrJn0SM
lgFyZ4dbX/J12BGC878KUtxrzXtbMjQaJwsUF7c1lndaKN7GGsY72T802/xElfFV6/4WEadzBT+W
csQPrVyuX77JFizZisWIaesvTpe/EbW+lcURhjaohfZezEo0519G0f/kJWNTVngOo/BVR0mkVX8G
NSSZqnyL0dAq5dtzncdw+usDuqpH+0FWp+oYizlQIpQTPeQ5MBFlqP3IppB9DFsU6Kx/4FCTC+5M
/+5TTDZK7quv6N/ZvghO5ZC8y9OhlvOj8brlmhvmlWX5KmtEfldVDkPhvcmNSeLxfUFvNR8xd16u
hZ5sTa15kQe2eN48CJ66Xyt613rle2zPZvKdF90NqMe7vBP62H51EgtB9DcPvT9yPvTRtDyQFoLZ
bpKdV07IUudrsZqj0Xwsa6ZS7iYKsPLOoPb+iO3X2uxWNi0Mhvy9ZXANiyBu5mJGtJarjkCG5X6H
bfW1PM1UvUxMqnN+yaPIo+LM3pgOYzQ0xDJwUUJ42Ib35JLKmwewx279AMP1r/gd4sf4lfPaxXv5
klaRH8oCP3QMHSNQOmWaXXSQaGKBM247pL1vuTqBAbwr0/diCuWVserIgTU3pavfTW/4K2GuNuf7
omkQfcHkTg5BvZm/Os5yAktaoypxzoH/W2xTokuJX/Cwvn07RTqRaVCJGpfgDpeLbreoVH5iP6Rv
MPwpcJIodPKMzZPOYmdm9G+Q9j+uigSCVqzziNlu3k7Fy4aj+SvZ9DSZTio/l/zOkqqULOY80g+i
vk619klvFwO2nEe8U9b8jOl0il2rUMQw7XBPmao8QdhFlDThKK65i5K7auz53I8WQhHTD0IkmwJK
nsM6JtZ+B5JWmCqZZV4Y66TjFpFivFQh4DrHXZ5JklAlFmGMPhqjhND4+b8sqoPXFxURoPH5brkW
CGj+JogZwzZbM9/904t+NUGYXUY7o7SQkpkReNOWekJswGM0OEPwhA2XcX5SQHU57upcfbGqowRo
qEkugVoc1ic0IXZe5S+RfIxTzRDz1mmNs116y31ZgnBKzaWnP0jU71fxl/xPTe3YGA6aC9WHZAZ4
aHmGucuPwL+2Y+n+SgJ+xC9XVShazZfcUMkD272yd4pxl0kkQxfMt0dsD1HZm9Qt3UfbmDDEx2Tk
ZBCZm8DTNRoNZ5/X2Or7uPD3kmlYsgyxOj3lig1YkxPft3/xj3/V3EENk0IuiYJQLGpeGT/0dz0Z
WbaieIzXOy5hKUqfty5hV6rPbWS+IQ/yjTg6QaPy7fYv3eS+QHv5cYdg+YsAaZxgqB6HvPpNWD69
5Z981d/qDq5hBKmkGe/l7tN1+NN73qMXPOHsSbkKr4glMGAXRouuD+c1YCelY3/vw7XSsByF7r3j
r4Vm8+ywllT332+zvrb2OJzDETeJw3Cs8OCAAq+UwtxkkAxW0CLeUQPb1gliwJ1/z7ZZE/R8SUZV
lhdykp95GdE9Nl0S/DF5DUxnfyGtOJjNm5HxYxx9u6vIl70ZffySoanRJfbNL9LfEbaQyg6DnvRD
WLdn8OcEr/m5EO308EeyOrDn6KIEciy3tvOeZG2a4KNyTaOcTHpIQi1H/1NreF6uuU6ASUqRqq70
T0kmSMIxE30w2z5JgJCbxnmcwf5OJouv/ZY04Tz57/T0S65FvJC5geqnK/uRcKdj2YPN5QElqyLZ
FildKEpxkCnJkrS31FckHTqG+cWAnQ9AbmU5MzOT+B8kI+jdQM7F1mkG0i5iKuwyPJZGdEw4YWZO
C78z9/SbHhtOG7Ea8jtigijJbxQ3ORclMzkJIabKGhue9QYSTT9/yjqPEYIse2OjGK6wk06SAHG1
+XNovS9402Cy/JtkYuQ1G6HzNVILEcq07LhA/5dby8B/e4F+tHzlWy6oPEYU7qCQf+UEyZJotzpn
5xnWsau758VYSL1Fr89lYr7Jev6f0QMkch9BVnVad69AjKPT4Z/JQRf5C2Gtn4wRmDQ4SraeERdV
bz40DkixiPK/bfavQXmQIhAKzF9Je45inTwHAYTZ/dXYZKim/Lr34Cd2bWYfZD/ZHEH/Mn4mApzJ
vCutr7Qg58nrlreiq3RTwUknLpWckpgxt/UBqCq72WD0g3yd+KQSSkrEObbWMWnhPxHIQa38lx6d
ovyEJASWmgz4HB1sMi7igtqdCyNvPMvn4h8vOSZou2Fe/yvx6U3xno/k5LMxfRxdJAUxf/LKWklk
2B68pWy8m4mT5W3IOZNkR2+s36WWuJQ3MCq1NAaxEzLcNPCqX2pFPsM2Dm1MC5OeXpfjJwTtI7+k
+92V1blZLolZJUs1bbH6oWftGUnXux4N0/HHsadP2oF+aLX+AQP/xZzbHXjlnTvY1xm8sBxw4Na/
5ecgcz+ng5wwuhJ8Jle5m4shwpQsBY8xOPeAOALcKPkZfQ4/DZiaxLOvQFCPlTPsl+9zY+U+y3qR
dZO7yGAlfxTzNY77D6zq7/9WkmwOj0oM8HY9s88eXDAp78hfubn2Ke+gL3aMp+LLJ1+MEMjljLau
Z52Wd+vft175AdvkNxJGmDy7r7f3bkjXEIGR0mI3bfWxT5U/8rNp0D4hp6hp9VXNXF5Lro4GtdiO
8D2b5CZP6ucaAO32IpfE4oQuW2P5Q8enaQXRDtd4ltfoBaSLeS/0SC7vMmqYTHKtZdG78Mdi60Mx
p88Up18qROIS9MERpXW4f2gLyT7gFcmekFclxj53yC40w4NRaWdQ+tueJyOWO6NqQO5+8N7zSPgp
0/4/b2X0Hepc+b2DVx/V/JK4NXJtGV5b0TL5mEo2aQCZl/y7Gdxsb1OhuSy33ar+rUckYdZj1zzK
2lyOub4p3zztVfLjYj3EPtKy8Aj8ayVWUDL4y2qXfOs0dK+xei8VpbHbk+r9ENMq1lYCPPnf70T3
SzmCCDyppH4lt7vk371c6NbqQZvf5Hj8L/U87gzH/l5A2FpCd1fxJT0ReUaKJbB+kmA61n20Xx6Z
o55Wtfv/ldmpb9+kPip10bojgcRBQD8WF8+qd+bonrx8eMZblw0uYaRe5Lu+IbqQ4qt8Y2n7AOLu
Jy9LnrghYcUMJGn3fCd+shFX7ynHX2eCoY29XWvh8m0QqvvnWafhVpHfzm2sICczLh5onYvj19Sg
qYCzDBy5lznHNGQMjMu0zYz6QnclZTxyMeLklnEP+DE9xshR6PSRIDBKdRYNchUVEoMTOXvyrA/x
n3NCGkkBSLizmzXvPOFDJjqbtcNDKHGmC6Lpap6eGy95zp1/Vk7C8haBvDxzbl5LnUDBcEkieYnj
m2PkW29e3fz2ZnjX6/lWQnvcgF1NyWsy83cJEjzw+iRD/qhDD3LX2uTOZfgtmvElGsdHv+JdGNRZ
6WNxQ+1NZQFYmXLIOT1zasyBav4oHWn0DMkRMAJSwU+r6r3W7C+9fpyd7FVOI3HT6ta9a9N4E4fo
tlkv4uFLRcZIqfH66OT6pF84vHzJIRubviXRLecB3wpHXMCRhTmMS7dGOEZAExAvaNzFU1xMibRr
JJhbmvObyH4Av7G4iymG2mTCHgzLSVazVAXkAokv4WabMMi+pTA4md2rb74vCyk8moX+Eg3auczY
uIr5HlYELzwXVyuw5ldZNYMevGbDv4KiPEDbuReY0ci1EfOFwwfzru9mtpczTLoGpHtATnD5N/kI
gpTtU+MMWyssTnKCqyl5FWpGjdE+usWLuOLyq7Ir5f4GmXfTImtJFBlq9DJOGkpCxaOZWZ9ws+U6
ircu0dLcBWQBnqVYAy+fogDnPj2aHGP1w0R2YOkdEvNgefl6zpJbUcVnfSJGxocJMCVRrF4YDdNW
YrhnVV1+MLv+i+b/yt/J/lYTEs1lu+tibRO3LrMH4494f4vJGUcyGej84g/JY8rDKA5/g4KFxnMW
sfbUVa8SheklD4M/r6KQl+ZoArJ1jRQzL71NM0waNR7v5Yj973kdn8kecLpoHsi3lvcibwqJrZuO
GoI48ss3ZdlMUQY4sNw42Ea5ChIe2cyPepFylWsuK1Au8hx/aIb5LIVp6YmQ0liQlM+Nj/jBJoyc
Lx9I3b/qHjkuKRqVrk1uPm3WzrddWWfHTZc1tVTsaaCRUit00/1QV4fFa5DlL04wfKdphdTgi1S4
pEFJnNCUGfT+TYInIoAPwrLlptcpKedkPRr1TUeAgyFhiHhyaWCP0BPd38v1k2h2uV4QaL/DPdiM
XRx5h+X4kDBrMtXPLDvKm5e91FMtKYzmNMGCmMr4a6APv2+7ezkE5DBoIEuq7aOZ0xUjEZltPvhq
sfSTydbRxfqKw00b2ikDK2XhdNe4z+KuyoWURhQ7HT7Qcsipjkq+sBoCEscPCki3FV72uyT0FxM/
udMfJ3qE+fl/j5f/jhr5Xyr8I9J4Sn0cm+luwuevWvNLngdpyc/4rqLkJV/JbWya5JkEnPj1gRaR
siJ3z6WNAMHPbrgxjHudKpOsUKkWM8V67tClC9AQWokXF1Xlq2GD++X1S8lFjlxZcnWUnv3U3kqs
M3hQM2RNZkn7YtRAIP/t1qXNRdYEfroJ1bsNU0g26a9sBXHUlDT+JPIVJ0/8WqmGSoEYCfhN79F0
w0qTsjLKBdifz9mp3uWdOw0ymX7I4BTuatJ/0iMmVd7/HYCZCg3IZ27ezu6Wqoeko6XS4TEiFi02
Qgo1VgSSN73K4YW47pcYLgMGrY6QYF9JnQWrJVWZWdHu5jnetmW/HrrwhsTdXhn8pdHJMtIficiY
M3+o0mYlfRzN6J6rEClUdIFQXcOnSJuN6RRnufqyxOSmIAK0MmUtscfkredj8kGiTjatWOR/zQBt
t4lL67JEW2KvRr+B762tteafM5OmBg69uWdOeyPrS+yqtF7BURpXCLu96qF+XpJGXFS7bi5aMGzM
0v4oXiQN8v9HUXHqHvPA2UmSf25BB/TpWVLmUo8IYxKec3iax/xUEHtIGlEym5L4lGyf1qqvhbmy
vhDRmIvquTGfJGNIC+07Q+9ceWdpCBvEpcqUB69EKyRr4O2zPnG5RKkA3fIbk6LPQ8f0OyeT+Ha5
6kHbL5bATi5Zi4TqKmPvxMaw+G/is8kF89RzT5pLPpV/ixVIgF+pof5Q40UkqcmkvbKYCEshk0mG
iHmNsNzQkIPg0b+rLX/KGPe3+yF+oLy4pUloNq5TDaAUEXL7DTL1n5bqaNM+L51+0ipnzQfETfdL
iMmrjLjJkjQOzOI5Szhf5MSvsvJ9QACcp8jEWMl51OL4vUnwLXeOkX2KxfaTF36g/7HEsXJpSsa3
ohBIhNqclsQU+4g+aEIt1LfT4aq741FFBU0aHKQdQ5zGpVvDb1Cqnh90AJ/Azu9633uRvir5PTnc
jfQjG7vXJY/At1JWc5KWZynfNAZ8Hbu/zxqUG8W3gpl6NQJ1482YKN36V/4wURSIUu9pbOe/0h88
e/qnH8dPEVQeDe+1gwRZBgiu84KkASzu8k9Dp/RE1ypP8r+tWhXlOUY/k2mSa52q8DeoNXpUMAjc
5TZYtugsLBGu7BTZMW6H2BKJEDkQQtV6N7yrbxqvRplh16uDmBoptcghIZc56pGnnsuttC1Kw59b
uswphDu5uWDzT5mBTB2/qxsmDb3et/yfTMbRr5Ntkcw/YpNI0s1UwUsyDwOyY7J35HCSh5A+Qt0r
7itkDP7rNkOmejsoOh2e/7qhe+rLpu0yJtT8wv35zDzzZ5ihE+av8n7FwtnAeX31TU4F6R4zWncd
591FDkppaGks/VmnQUO8Vksb/iTj8+Lq/3c/lxPD5xeTiUYFoIYwE7Zyw6VjQw4QueB9EnKNMwSb
sEvLgUOlaauDMRZDKmshb7eKOXzJHZJeYnn0iBdoVtEqpIocJdWdNIqJkyzlNQpQ6PK+SalSjKhZ
Dw9J9JeEflvVf6QuJ6n1WNc+GUp9iauT1DOlwmqSazOn6KtDJhKY+TEd0Tsjf58V/QeG869UMPK2
2Q0lraxk8KQ+KM6dMbQoayYXKWKjR/Euj9eiNePU9jkYndfCf5HCR+ATiBKVaPOIbvF09kgjBlX/
1xzTt7iipOARAhLfyOsOdEwYNRWtrUmbqLt0CI80eyyFYZt4mQa8rxIEDfE4Q8q0XLjoUzD5Ik0G
UieS/1F4PQClPgS5sTQ6xJkoA9X0hDrd1bCNP8Bew6PaQK4psvqQFU16MyCTrZFD8t4muNtNFQ1/
Q7tet4ZO82ILtXwEk/NkhEDGLGPI70aGvs4eOK8dLRfhE4qZzir3/P4LoMF2+fNmni4dHQPvo3Aw
PWChtzYy7L2Zt4D8dSO4Z2Q22DJwmb2gKUcbizfDVzu0yDD9jVTzN9aD/gUFbXfju/CZ9T6xj+ht
KKAJDf02Z2i2JJU5vmPW7yt5wS5lGKsqLNJRxA89mipPTo/PW7mJBW02DO9Qpsl3GUnpJ3XQ6Y1s
7OzbZqkvf04F/FblbfYOLwPlrVFpblmcZQfGIKdjMA7DvZ0qxqYY/1QWyAN7IPlC0wJ4kyzepF3+
aKGSuNZCBMmiyt0yN7gjkdttUlLIbWlb2yQd8lU+IAKo1IbyUs/erkJ226na6U6nxbFTelg4bavu
Ec7Z0Nryt+5G1K8ae9gYKYNLjI+tZz0ZNpCQyC7kR7vycGnrPxq5jFHJnqOgcQTA160agEG595XX
AFvN2fsOsyjaUOKt42FTNDD8c4MLYGnNs6+lz70ynCHGr+I2fM/U6cUvlV/TyudVFLSnfpxusPLA
h2bojnvWrrN45wpYBV4QpHmA0VuvsBCYpsaJZnS0t8MSGTuQYJvY/QwSqztG5YQ7GQ+PGnEQSgnw
9jzQQoCbaKeSImyTQVzKr0mlvSHrk21DGEGOztyXQedKxhD0SplVRHmK5Npo8XMetlSqWRpJ7h7Q
ZCepBLhGq+gGcJruVrGhmWnoVr924WVr39eHdZUFD62KwqA9PHR6aay9ApVXUzNWweC5R20iVzp2
LmgoE/o9hQbmMqqw3fTu/KLXn/NsOsiU1PCQOhpR1AEtTG86wW24ElIT9yA4w9DyUxu6d2igHGrX
vJ810sY0CCaMHqzMXlEOWTjPm9nd5Vl2Qwnk4Af9mbrocNSjCwW4Ya0OVbpS24z5ONJLMbNQ1P1G
IJpE10Pd5QiTjFcKui9+NAUM0x0YUn4xSE3svQIygu9oL5qd0mCIcE8On0DLWeVu8tzRMZwG9rvR
44e6Vb3n0u8CLdA2sB3BMFUHxKwDCuwhitTc1aybv0KDbnoaYo+jEny1lPT5nZ5sANo5c4gcCbIR
4vuA19DzmzG+ZeZeN8nCtHOebBG52Ls+g+nDNOT0lOIKVcOTPcOoL4PvIBgadCPu40CxDz16cATt
CDt3GYu8gnfAsLi+Nb3xVlWztx196g5zd6lT2Ietp4cbcLZHckyHBlXFLVCBq94rv3ruMUpX62gF
P1a5SvdrhMBWHSl/zbD9cis48SWj9csHxIIPTbJPZ2xT7TlIF681y4jXSS2PxxbLKpUtVDJ1rhaw
4pOxZMkHH4PRnnR9OKHxPa7rdgbXnVu0fMbTLtEgVVfIo0xhqEFf+t50oAVhDc32emjCYj0icU8l
seUtIHoYOCq5YKbFEUn6U6LpxnGsT6TU9OrQ9cOl8CZplphOkdG9BIClNFN5TXz9UbWitRfMb407
0z2OWujExIgSIVWcFAXqpzpibnNTISZuBSkK8yEcyyQHVl/M5apTM3fTF1DLlCJY60WPMKXWxlun
Tym85PF2nK1gE6mOdS1jHZBGlRbrAGfTUfuXwUJ7xppBO1U2k5w1am2wxIpNml/bzEWPpUMmdRZl
UkomZl4329qMil3BVAuToMGmgvZyZVmj+YWMRuPtavqMdvDHn6YhRBXH+IAIR144KXZoBTG4xkSN
o5cQsJH2zquOV6Moa+ixM7/jq6sYJVzVzdZZPv9h6tG+axQ0pSIqz5FmnT3XH1ajbc8rQO4VhT2X
btBmWDmokPYq1EbTTT/aUusPo5uhM9tV1z78zPWWHVDkALoQ+wRmQGVf3bnqsFUtOnBiBgmus20m
eyTJA/EWq8a7jTTfALtgOrbQ79xSO6fpsEpJU1tRgagnyaYkjVHTGsjboTimQr0I4107YybLXjuG
qNasGi7nygzpV8rjI6DoTcjWWhn9PWo7H0w2juvJMLizNtKEzhTvrUlObJ/qSmwQnuSHyNOZ7wsp
EzrNOrYwNBEC0ms6eFeF6r/Mplts3Mm+BxENe1l1rxYLNul7e+dY5Rd5+Leh+9PPCBo5vq4dMk19
Z+5xYLwByoHmPjlwj8hdlIcos7S153A5k2x4bFElOBBpZk6orluBZk0ZYB+vB1YcjzRqFRXDKK2N
gk5ToWXursOQHTME0tioj85Oy21l7cV4FhBCLk7uRZumTHYpw8Br3YaUVvc3JYbuOfryjCFKREX9
p7IFas9ENJNQ+RoEr7f1fO61Mqas4Sxaz5GCk20N5t7SWCv4GhzdRXyaBzH0BvcFpSvbCUIA9Vh1
AzwdAsTFRuUg5LDITm3T/A27ZF6b1WDvW5vgt1U8Z1M25l1DMmJNP86RrGcKv84Gi67N/crPrSvs
mWHTOCH9beG3mSmruVa/mqZR117d7u24Xwc2R5MnHZS2FrubNFMvBr4bEonbZCzCtTbO9JMZ6q5p
I3D9frKpied5k4McNHhltFmtta5fu6W/je3hj2Il6D0NbHyyLgRC0fydogcUd8ZNGiXphttqWnzp
p+4D4hO4Jo3uiiSFgR2lMH0tnHQUh/9mDtIKVtmu4lJd+UlGY7KP8Fw2iacDwT6qonSHJ6+sWxpn
m4Zz0mSoYe5pA1X8hzEF6QzrBP1iuAd6wlhphI0jCZ1mNST6YkRSgnpaeatnNIznzPCYon7ktdyq
oK/WxoSP4nLKF3p7xX8GFuS4jFC2jxXVzPTU0CBgAH/vunZdlF6+M7yvtofVm2tluYGA1iDGXcCE
xgUq3nvD8elcote1S4C5TeE29ZCDIk9wKrs38O8GbFpiJRAKq2mutpbVlHdedXCUUt8qOdg+e7Ru
bmZmx4IR+bjL7pve/Vs1cMIJAihYxZeBhrVVkfPB86NPAiSKxs2wiTt8a0bkSKkqTU0Otd0GBytn
bo4uXrzuMBl3o66+uCVq1TMgzLnAeiP9560c7W5CaHwVuDFU4/rqM7yyTrr+Se9Qrif6nCZhXYKe
W5HjPpUjUL3SMtkFTDIaZY5b4ybdSmtQNoxbbcv9KVdp3bz6pb9iquSh6fGlkDjvN1rj/kyPQ6w+
ZVQc4P/0u9ouUXML9PO8s7qm3lstIHh/YNK86AfGFEbugKMfypYtFOqTdXXsMV0z6UwPg2glBBF2
z5qG1xLZ4jTz7ryOPZ8bBf4mQQEcwdKF9VvdsoGWmaTLsnWgMdFbu9p9AQe9cbPsEnSet3X1U9vj
hHfNNUP7zdIok4XBTOcw+OZuaM5ZX95KLfIujZLs6GhdB3p8jHtkiF1gRFpOYBLMRIm5u+9so12n
P0xSA8xpYdgrlrLz58KEJ1lcu4wyzYhi8zoInAOvi8y7plxQ/0m3UYHsg1aNgJWFBNCb0T52axKs
msFu7ud4k3vJkbFLzGwXnWLDKQ8gpVdpSbI1JmlYaWq9tXSKVLp+ykIOO+Enz9HvhGgXEkBAFlCg
WmtshY/ei40N4nXqnV13wz4U33gMLRSEAIq8gyA9Da0S/iIz9KdNq/Q1bpABLqx6vEOIYLxbvmwc
N8FJKP6EmUVhN0YNxQXBHuezSpJn6veqUgLdig11b3oV+qC1ra5zcAf7ENHhh+V7am7+gh6gdIsq
NC2VYU6ntyB/3Wbm08qEA8z4oI+ywylqIkD5Q+ZcEbYM1u1Ig6avlvbVUP1NXMfHHKT9UykfihQR
UQKWMyLpdwUDS9Sbg//7ATZTcrZpbdYM5TVl/NKv9TfNZBFYgYIcm3yJEHC0Zu2I+ivisjXG7Tnn
iqGN4L8xaYCSHrDNNZoWldBfPV5M0p9HR+/Py2cIeLkl2oJBufX6Yd5Mk+8eky6nhd4bjsQ3+p02
tTpdlHyWdLOyc3HfNhrNFHMRWDvDmrojCc1T4xvzizfZ4QGtlHZPA6fxGozGLkMhY+PSq0uAY403
vTPAwiIdaqoZeluczC9dQhe26g/jb0SLmYJe4eTkxdWvKTqC6q7i0X4cvYrOea3TDlafXaPOjbdc
q/hYKlZ7iUsz2Q3od63K2nr3aortNazf4wyFrKmqdqMEs3YP+NLlNKiyA2m6da1HaEogULqPita4
c+KMk8udLOZ1I3WLPGLx2mTjA26ZE9QHt+p6jlOLY7ofs7PrjiDrevVpVMZ79Nz8hzrKbwOANqj3
cFMUV/1jduVnLST2RWwuDfPV1S4aS1tBSUPLmp0CWczPVp6TxntuwrQhYO42Zdq7J70HVmbWYwpO
FOtpFo9gKJBFsmbkh0BTPLdudRc4xnCgiVLdN1FmbMzAMw+K3RSvzL3YE1JEeimU2tG7Nd51UUqq
ix+3Cd0jauEqY+L+/O+DD4+9toL3yITZEwNSm+O6uATyVZalxdENZ2qGGsUtTbesLTtCvRDpZWi4
1tpL5DIoWs3hLQ3S+sXvHt1kmF7j7GNACvoW61V5ZxoBLVdWdyEx8aCmwXBpKBUTb2k5CPNAk2bC
9ksnxiKdIKUhZdg1afNuGynCjVzsaxFP49W10pPaaDXT7tZ0suoqYvyi1fZZqDcPMaQLXCsor1RH
+s3cNfPFbGaEAnPcyWDQ50vVD+a5iQjLeVGPgMa/ES5MPiuXnDP6C8Y97boIvNSVcpyqnEJzNNhQ
imflvmbZnK1J1bdOZLuvdlyeCndbFHb268f2XREbaJ/r9pU+NvU7KbKnegxdZkLcl9pmhokz9wMB
7foTo/NLTnj+sEV9x5sN930cflOnJSVARm1LkFdFa3NEdqSI4k+fzJjuO+VzWRuUMUrtPcYXHtYh
o7CXYIq7B30mvh/NxviATJisw7YO78PEGm5jlRDVtL7+EcN3XA2wLXEYoSso5hjetT244jIb2h1q
duZWN6z+VKqz+qCWyOfWNgn52IuBQs3WTcnj5AU5CHtPz6RPKVkhV3u0Oi085EFcu6u0GVy0MKL9
1E/RzarPhlbr55y2tcFKxqcY7/LRzfEmRPEKVke7o0Re7+d8GniXbnMYTfxLwgHn3iD/dUqdtNkz
1qY++rHBOHHZBE+j6T3FccIZVFnaCa2i4tnyCgfnufcOy5cNQpRElky2GNCUto3uBBvYMEgZG3HZ
ni35oCM4fEYh2GVbqHsvM9UL6rLaJQ0Y/KlJJDdzW18sx+jGVdhXw2Geyj+0xq2S2erfC5KIm3BU
dEF/6msK5SQGnM4AdTwExwgh9WvQoLpiJA+THtkvfj0GN7eKn0nKvCAaV93DWfYfkjTbjrkfPgce
kEV/OESdd7HNOPqWxlsNIGQX1TK9VjtkMLpmY/AY+6C0maKJCsvc5iHT9/M4u/vEZ+wOE9Q89Glo
H5FTYvjdc6xXax5g5hudenJIsb3mNSF9QtkC84NTmWwYH35PAYL/TeClVUXwNwJoSRapTV6YjtkO
k/vRjjTCwOG/43qhMtXUyX2VqmerqhQIfOq2aPPsLm2MfGNBRjqTmTQZkdGUs5GXjA1Gxh/klZ79
OCe482xE+2biFVVV+0s+xruxy4dbgt7VDQG2k9JM811aWniPkVXuWjR6T2OgPRZRaF9NbPqVirR1
tRLQ2gg5X0LqAkVBQ0KdG8/GfNNoen+0mrnHP3JE3L7stsy2I089w1VUvUw7w/V2ttwVd1sqnfNo
MZcQuXP4UIBCimZdh3WlzVsf0fs/SB3g2QXlfeB680Xj7LhLZ7+mkXZIHxOKHfUUZmcD+cnzVEXR
0S/8jVKk5sqfRFrUBLVRzvn5/30oazc/63Htb4A5sKDrCmH2amQ2Mx+SfVOoBW5VywbRaAB2iOPN
lcKic2Z0gfMifU5GRd0oVXhtxO+zGCSFyFFvhwYl7STPbxawRCQ3gnJnBd7OQehx1RIT3xeJusJP
t69T0KgP/RSfaOgqENSerTsPKSJ5YicqSgqXfKamfnHRaSA6Nqm/D8w2ODOJpJw02gX/fbZ8rwgm
a5MkCs60/GCWDypcA5oiy3fdMfJdoVY0B3Z5fIkU1epOemNriNlj47pyJNqSn8yKuRpcTz0VjtNo
R3jSJB/yOdpSl4zvfMVG66mtyYnWc3zvkVhyoxqMVYUSeFC/qXWcHhLXUtGUhF3LjZkOXm+QAQzK
caNPA+noMpquPnlJG60beGam3p4TU3lCpZEJJztt93pJz7aiFWQ1ivaO9DOCofbIZwgArHvEqTe9
7bjn5QPqRHQu6km61q3KfQBIi8uMotUONrrzoMr3WrV/sklEpByrx8r03Gttg5Kv/LRHbdCxbppS
rCpSh1dPRb6lH++82rsaSaTtxgm3LEjU5CELq+jORnmvNovkoa2iTUqUfu3jbJ/H6LnUc34XIxK/
HUNUoZSJYUgGZ8ddhVYcQbaHj9wjTKEYcbrN1aK+ZLpfcdhiiijdIqwBW6tcp171mU5G8F7lJOWd
ILDPkWU4L5Q9VymhL0uSadW5sJ2TD233pJvNb1YgEAxRqKI8YHj+BSnSMbeqe0vRiReiNlp1jRoy
EsY9zPXyOKiJ9WOV5AViD+VlUY9XNKgpjR32xzhBGUzJmZmHbhqdI2d+QM9LYag5KIlyIWCYpJzP
gasHlyEKgRORXN32Q+39H6LObLlRZevWT0REQtLeSqjvbLn3DVGrdhU9JEnP0/+fvPY5+6IISVbY
KgGZc445muPs+MuuEHhnOa1PEppkHuWIMcDDyJd4BJgR1mDOpk8cyEDmMBODBMKQym7fAqbvzLjS
8KuJsiLtY7fUMrlGUql93qZgyKZ3WDSOAL09333JzMBtcSeDe/ZuON7NjUgp0vaAz2w+3qUwz31Q
uNQ0wJoDVqU7t5N/e4us+9klP477egXRpLgVjvc5cgVUezSu09Gj9ltJkkf3TUS/RhF0+omqbLun
OEpwPs39hfg4aYaLNWwTG2Ovn2SrsmCrKafBP3BNrCABOm+u8PaRT3xbuzjNVouot+hhIyOMH45h
VldGpyCPq1vjNtWNbXwmmBbeUNbeA781zhqqOAhH1b0FWd5ia6em0/8OVHGQmn0j3ugKVD/N7P5c
1no4/zyyR4QViYuNVsAnxMg4XTRhXat81C5nBf9dD2T/VksXjlI67JNStxhEMgkZJHZ85N3p62gn
69gz8w/qnJcosWEjG+x8dRNZWzNaiHMzGYoR3gQvw6wTg6xDDtzyJ9+2I9ySeTYAeB2n1Lr36VQ+
sdyco5w8a9HKMoyIe9yl7vQrIJBgj6+LIhZbjjsvJhEuidKdYQR6B3IgsJ7O/Xd8TT+GDPNBoYpx
85Pa68TMHYI+02ByHrpIF0lIUzIr7MWMy2ifzC9L353J+/5jyZH0oyR0x1ltbMCYJ+0VoVUUzrn0
yuhq0DIkWcxOiAizGckgi/1UrH5u0860wQCxDdjWZYeVRZaReD5lf3ohFDiJ/xTHvosxw29tqIBQ
RTWAxyUknNn5TdQGl1I6/9Fx/94mXv82BfxPY87fe8W0bjW4BfCRmV+LwMivIz0y9SzJIY13EGb8
h5w2TIXxV0cNbHJ+8PvVF/oyBTst6XcVfhmnLiJjxydPF08J7IVKqg/adQ5tDSUhmTdu11irMU/c
T4DGR4yFHe0cGN29qsZ94oGo+jIlkMGChaGs6K/ny6MtmQJQKH88HsTCIDO4KGc6yzqfUZtj71jO
mFOaU8v2UVJmJvE1fcTaNoVV//vIfHASallFZBjM2GlnsTNsnMlc1s3jwmOlBJMI9PXn2c+hTVtv
Bwt4BlIq4qf//UBR2azMIe32jd+lmzxSSB8c03pJ9BS6kwyefp5Jch1Cobp89/M0mDx1VrP4D/6t
0bNIyf6qenytsBjMo1R9FmTKcSdM0TZ9PFUJoiVjbJ7M1q0vKCOuY5m9Z4E5/tZj/+X0klgCIkZ2
RtbIPUBK8sK2Dh2nUfFuJlrsyFhB2fNCj5T3T8kyWt+DR3/jBtbGl651Hh6hzolZc4kZeUlWWWVv
sX3MZvLFWuV41xJm7TpOW0IdJ2Ecppyl28YGLKwLKObYlSAlLSm2tMu+Qhz6QOeHKMZlZAkWSkaV
TKZTXJEF3NnibIC5g3S27IzOXL/nbgcjLJlirKPMfbSfDWPewc7/U+T1AkCe+Ouf/h637/w1hn5E
iOLRTGeqVfa2cr+MKH3GJXpyGGUAPmEQOS7mKRnnYINHWMKyR+k1TXZxsh/118+jn9eWQR2jGI5d
JnN3mzQMl9wMe2szrlnTHwkWjJHIuYmfgoEayJh1fEvYG7hkfJJc22NW6HncF4sMroRPyRcSo7dL
megnxmDEY+HvHY5x5WGVbkxPcZNa8Trr8Ossyno5z+6EB67npZvyoc1NBo+a8fEDW9rBdjCtr0gQ
TxqgZDoaj8PP059HRT1CqKfxW+vFkdeJFebMmV5TIB+8cnGPWJBApn9kFf88imcgN9XbjIF5KY1B
uBmniq0zV+oMdiwPJV1ePZ5M/5oTPXiD5NHefh7NySD2Q28z0WrW0Zy5p8rOzEsZ5FBvHfxfwfOI
fGNiOpACj09oBtS1wql6uE9ZeXUj3701TobjDQO0GnEsYxNvU2T1cmuCuTuNjcBFfEoujE+HpSlP
nPVyNyToI6xHkrlvAqWS0HmPSeHGYx6jRWmq9CkpZbbyDYHAMp2nMMibKhw06fZdwQyQAD+cOltK
Fpu4Nb8nu6/LU+vq2wixBNIJq2xesseB2hGnMfgM9GM5htsiCM0GBfwkZ7QLvXXLcBUjzFY5OCCw
MLqdDh3f6r81eQMw/zQGZenE+D8bkgtSJlImJTFBg934b5zbbmfWRbHBndSHHUDW9aSNZfPz09zE
ILYC1Q3dudnFpqU/M4AcUh2M9Op15vwWDZgOG7X+xIq+IAIX6h4Kwxw37CdPm/o5oD6m9AH0KagF
3T7d2r1AO23X3sWvCaRL67dZ+FM46kWd4ebnt9x8gMiVtr9q4utB9ACUCnbbqmvueSaTk7L1X13k
v4EZ9R3AfFrX06RuypRyXYseaTI7/i0r4dmAYpCb4wfBTj2SS+d+IEE4Q1A1x8GmR0vzzgaJ/Xjc
ZrCyGu+90C++WRzkI97WylDuqT4HPJrz34jUEX9N2nkJShkf+rmq1yVncj3ISG8IQjC6VQMSS95y
OOU4vy75RB8QTcc2j/9bgBSPUqRt6hmHJ1IyjHuMBQgC77m7RmKYvyGQMPGez/lgg5I/kkYLlv/Q
sTxvje/yfF1GOV+V5TwVKVNx2G8XwoqS3bDwBlH07q5GmrNylZo/Tbo8CK+pDl3bc9aDNYr3LDa3
uiyCuzPh3pdLIhIy2BmvktbK6pppV1oDg+u4bAaUunEAtkEGL/6rSPx1E+09M/snrmxcjRc//1oi
JOU4z5MNnlRUq75+Narko/TMmbJ/aPbx6M9bml15/feRPVAYRtaVz8cV3zrGhy7SKVxUPB7IlTA+
AoWgw/Wj+xzDRoGNVB27BfKkZ+PS6TbJvWmU++Sbn/loJfefVyr/G+asedYKyV5UqiciAWr0+V79
NPhE8sWpIbc/P0g6G4+kqCsO7pLFz9ExGeIcS33BFdKWDeC9PhWRgQdRZ0/P2eLolQON9+AxrHxG
C8CNNSwRSFnQrzvoTr9n6zSmKoCom6SHTvQ0/W5MVIO3oAPx8egU2r7hZ6+fB51+A2pUK88A9m4m
GpJWT/ZBxFXzVhoHJ+3nk3LTfVuhQQN8jnqiyNqgOWkYYpuck/Q+jW+wrog4qpY/I9O+fKlxVGih
3i5Ja13q3LIuEbFuK1KJ0m3m4uERkctiBM5ukIpJn66DcHGz+d1OCVgdhXdrLWt6r11sbTOzfsXc
AVa8YR8aAoBrJ8m/zbJ6XFbMwIeSabcFEkeydrkvXZGwpn0x7r64beM8QwCicIqtP3GRd/s+KuZt
InBoE7BwGNBQZMFH9Fat2Qh7VQKTy/lTvUtyuHAPZ6tS/nks8s+AbLJnCxpm25vtS1fjZd4khnew
vOV1ck15xXamW4kMiTvxA1YIw9/GzNkFA9dsT04i9TaSPP157efQ41S0NRZCraJoWJNpHgRh5Qz9
bvJ0sQ0mCluoO9XpByMuTB8eQJY128cch6HO8sw8JD/2y56MsM9+ZmLXQ3GAsRNk+2lyAWHqg1B2
9NakvnzOsMLQynqNFmu853b8V/sWKkmfSIra3Tz+NbbpXXATSl64SdKtb/dG+PNUT1YW9uUYb6mz
zFsFKysjWXzVR7iY/hz8l0lq4iyyhHCM3LFfGMF0m8YRhOwsDhyaeUFmtDDwF+A/KmdmgkEiscNA
F4VNSVSDpK9kOq7EgDqMSHTUmlBIrmOM84/MoEdOiExH4xIQ2oLJ2YILiV/K05wZL91Cel5b3QJN
wZbTUGwXbgV8TZiq5pgwWdEUbWD08/14Rv2Str23aQNKzQHT2Bd8hnxA6yB/GRy7vgZ999Fa/wjh
jsRgdMFZMK860EPVK7csYEYHiUMKOalr3Fj2BVOrEwagLa3K/ysWPGqpC4S2oqL1Noo/Q93GoHtJ
dxhyCb+PZu17nu273T3mgdKBlqtJ1ultHzwYQPRW5+2mhwL25OI9jkmxR0DLzPTdSMRZiA4OQNXc
rcfBz7AHQuhMjOUEtOUvnX2u+izaI1Q11sZE8zkmiYfwKpL71t/3GZHKVpCOz1RaPg2I6d3n2XoK
miA4KiAcLAbqMgLh7yesclS3/vnJz2vjqFepgzF6OSfR9eeQ2gzDWTAwYAIr6klq+/+HMctYJCZK
1EaHhWvWB2eckfctJABGZfeGztm8sKrTOz9ezxrmVWWmzH/f1uTt2rWb5N226uKirMz/79u6mHA1
x0qPxONN+1j4TQjv4JG66I2HHjbNvSfh+NY3CPofz6aos+45vnIhqcIBEYGPdzwOdYJTXIwR74IS
atMIMR1n/++/5e+/xzJDiwc5NwaZ+cpVYfN/dr9gRItL5dTmxcnAcQWUBSSoyY71yX8v3YFuXfAf
K6oap0hMFKEBODuJy8aqs29N5PqfVZVGB6naJawfTwcvp9qn970aSWO9GEt58myUiaZQw84X6ENL
O9rH8HB3yvCdp4TztU4UU9hyVjeILvPfxU9D0fjF78mXb4tT3Yxu7E+4LMm3aYFT2BLOTTc5yLfS
BwYRs8PT0sJrsnH++1PTNCnXp/pPJCrrHAd1dX4E1T6eTM1knY2xsvsVTD620sJKyDoUjwmXjQVg
SoRAWkeHYkn0huKefYREqwN5Vv/DbSJQ0zwNaOcsst90z0pW9b15I5L9XbEvHWPlmDcPt8nbz6Ol
PYqqja4/rzQRQ0IMtc8WjlQX5RATObNWrpxucC+T6RUHav0nUnfyC3d1fml+DrYfnBITPRcv6wi7
oXrsrctYbeCGk2vkKn+DGNY/Ra3lMOPEsQxBIOrMIV9uhWf2exf926Z17RMFUrIeh6bfKVb3F6NI
G64L666rCd86mcNC9I1NHN3UEGh4DRVEYq++apS1G6K4J0RpPbKoToRC5qjOkONDZIswg+fwoZ1P
bKuptltprLNBNVuBwug8W9O+Fgh+pxfCpeS66PBhoGKeb1O8jKehLc8emRynOqV1MmlLpajCIqLB
ss1HS1UusFTBPRIzT5+XbOqPmnGZytr+NlIizbnFukt8ieGYRhj0hrMpSvBVo9DBbvRo4QM/Mbd9
+2isOpeaUVnneTDLGywT8yw6BwfnxsDpAxKO/+I+kgiciyy69olr9sWhsTgwU0aPUfzN8MkzxuJq
kdRzIff7OrcMT+IEa4M5+EeQuLB9JIZsYaqnT0tfrI2ZEbNw9IdH23UgtnZVDZBTBkaJ7wFhkJtE
8IkyQ29HjVWfTUjNeolqDfeu6Y/14Dl3Bp+H1IbuMHpMr+ry7nne+BaUL31lPqrBFI6x+aSVX6BC
jhLK4f4uMFLFOcvGTSoev6RJbTNqMbO3mMW2L/GLF2VQb3FBjnAS8JxnuO00zjS8eREjypxKhjhO
qjf+bKahlT0ALoqdwhqfmKp/lNbylC/0/GoC9ICeu6rmtIP7LOQaD5dsndp2uh4VuRZTRRE78644
owO27bZZYSLYhU1W4l5o43SsXpul0OdyMsMmMMZjgMHRqqB336oseJDM8OhrIUMEsHG81kaFkxnX
pve6tfIEbWg8vjq2sdNl99x2+cknahLji3E7Y/wluqGFthp/Vh4XyFzRrOYKntdSUeIMj9Yhu1XT
fQBcgnijTBhL7gIxJH6zi/GNwXx6wCD5m74qdutiW7acYB2DYZNck6KVqgi1TaEQEhKGifWCw8iv
rCnHLxtKajCkJuMTzpqe4fQlEgxKkFEVaqPE2Qymkd3X+VoR0+1J5P+RDbvONNS9LSXrkas3hZP/
AvFhxtERrWoV65FqMpyTWIVB6SoM2swLUmx/3WJ5tPKiEaG2fsGPyQprAc0INjwrwYTiwS7kbrFi
mOjJA9rzl5RhXQbhBj/vipVpXXCvQ+Lx137aVWGOC5ysmg/SMR1ATli72N1vGZBfOrI9qFagopEz
sW3moIOenr2aDncR4qODmcscpGUBxdHOSY2/wPv4W3Y63RyC3DLIEaz45c6CbbEmpdCCfWb9GuHi
brzYB29s7MeX9GoxoyAIBFx4lNPK9JlqLxFTrK43v4nLGUkAnw4SZu3aUJ63ZTi46apunxq/omQ4
Q1jOjo597BPgoWY78ZtWXjA+An4Tgl3kH2+JCkhkdcLMeaV7CvbOkzIkM8RbD7rMIKopGveBsguG
0pXk1bd5qtxNy6hhNauuXhORjBwzQmMdYbXHAPxdWUV7sALnxSvUG1zRZ3KCaAKTPux9TI8Ctbcf
f8Kl661nKMMFQRuc7zaD0vfVWu54yhjj0LTzJj1YuzRaeSUURcBCOtd16pkf7chNWyHFmaEMhp6k
ezQj641Yp3Zn+J5P5fZFuWPu1JWUVHvXulRbWbKFJwH5xVDdhizMLiTibE+ovF6bC5tgVcDrJ9uP
sQlrc5zG6zIvHy7cAV839sIjAGHISjGs/sZmb22DQhekVpCFPKb/NFFzYOp1nJWx73WL9jFqrqpF
6uAJljlkiZCc2zOs462cYms3zc0tQzC5EraTnIusO8o6gCSYdgzUIBDDlnjUAPFzZtn2Ds6P6bZq
Z5upu2rLLjt4kst+yOxdLTUDK7TY0Ko7Fc2nBnbXyhQe3FYxbiN7Qk7eyUueSuiuvniz9WdXNliX
5Q5jkKG5QjhjojgxiMyWOBRefJNMzEnolMeKC2OQw4xMImcn8waPQRgUVo00q4JqstV6LR4ft6oD
4q5nmPVjlBLEoC6xDLbTkprrvsk/86FFe0cm8JQ2wyHmKuxhMxNtUeD+v5R3PRvfynYvIp/di9/C
/qsZPq1GZ3xF79DtkuEfOpB235ZLvUqKKn0umHXiCQ4Iyo7T2Jg0tlGzDczhRB7PoaJYhAjBB5eW
LeBFsJLSlzFiYdBn/0dXTI+DAQ3wjGxksVy+Xitv9oNSVwO26hqeexxC/v1l2vPGXPK75dVvMemJ
x8Z3z7rVF+Z8F5vJ1sGczC9XS6IZqKW7iuHAXFbnltU+i2LcdpijDh103KJzcX+IJ2c7wFgOg2wk
eBkDtij4pYN73ER+SD9AyFLpGts5MF4jR8E5DPbkfOXci3F7KFJ8x8sRz1ZK6chbwDZk/zGMcDs9
RsFKFhVBQnBeizFdN2xRxpIzbe/qnYfLVjG3N+rYXWfV0DYecva54SNAx1qNNbYprq9BEBbaGqiY
omsRB3Ttn8Z+mLHrYxVMJ6hVzLDwdVB0f94SvCaz99LkpJ1bY34YkPMZ5fKS9L5D9inpynEWKlbe
xV2lennyJvROy91YFgt9UnBZXPdvZkVwlixEMZ3h6LWGJ+ztQCfgYGQzw++ksPFhEkSQj028r/Og
Ds0KiAwK7cn5My8gl8prgMVMZy+FeyfP78/oefURMtcTAqly00ckFPLm1DhlwZi8cOLzpcc0peu/
JltCLMN0JQ6qlSOzN1NPTKNZCSH0q00kGSplzus8YfQXeEOIJQ9gAPdI5rM9T3aShh2pmf54RrG0
g129wAmkNgy64DUuh/+MjGFWfvcfo5Xz0SDmJLbydF+7WDVlC8FIuOcXxVcatEcrA0Oz+ncLJuZq
mrO3toUh3Sv7PcdXex3/9a1kM+M7Q11zTsAPh2q45Fa3lwEh172FbqQk+Xls6Azws/zH0HrbjerW
F8sjk2u/tCLMJ/8Tova0mqiuGaSvW3xSAZwq+1JQEddJYGEzAp4sEJzsVcA6V+VNd62dfaCj9KaP
cWN8DXS0a7P2+lW6kDui+u/cSDxGYMq4OkmhD6OKPpop9tbdoItNYWlaRhkzLpkMyhydwPHq96mU
8lT9G/fbLWGWdSq0E6NCFRPIVTQZ50XU9XpYWmKzU1RCUxZ4u05EHZTt+CzKB0d4ntZqEjeyJeyG
bett7s2/MgJx8PK74wTfqYPjW1uU14KATJYpsguEd2RaXh/KTuhTkGGMkBndzk7HYDdj+3XlaifS
TQIUw50fRmBhErWYtM4RGSIL/NDaT+z3gY0uyMfnICgQcZEBUtXHqTJJnK2tZ63jz8GfCD/QKg2h
YqPxFZm7SXuMHWNz3KtJ/9PbDwdjK+YyTIqVm0//LBpevt+RJJzRv5lo++Zcv9COym2ceqSrIUMx
GnPeJEylO0DJjeqDJ/EIUDNymnEfPDVvnVU/I1TmG7gELsPAyuKKXmpg6Xy6wPdtVpgjD7vJHoMt
pw6liLEaLayVEL+plR1XOy2gapcZapLKwPuBH9lQZM+a3wPBhZFt9jm47t0j0bCRpG6qCMghdSGt
dAt59Q2fQo1PkCA/BvsofC5nuSyfvvShxzvpscIBT/v1ffTzo1PZOHJIkDvH7rfORH5VlDOrhrPK
/uzbBy7Ue4AROHkM5I8mxY4IJPcoCOAb7MXc+nQ+rKjNyRC06Z1oVpODQKg7QsBxQ5KlMuCc/Mr6
0LOU2cZ6KFMo3zgF+MLZq0LvUsaCjNxWolxKCCnub8fLmKck5kFUwzv2+ttgij4bCscqwA+tZh3x
zTc34lKUk7eGcYzsPRGbua4/58K/wJPelI6PzURsJcfYptmK/fXkif3oZTeSP187p5zQFDofUg37
uTGview+UloX9lSxn7NuWxS70ijeTdPu4EUu5spCxqgguY6VXNamim1aQr9eZb6iQ4B9BTCpt6Q4
/Rn88jgngLbGNG9mXDBL/VcF8cFNh3wjdXabgu5LlKKAV/wPQ3FkDBR8G/gyaO4Fin5MIzL/weGu
iltvYUqdrVRi6H0WGRtEfMBZMRlXRRC9CZkEB8zM43VtThs522SEWh21ZRushS/HB1v/0QZlX4GI
fhGKc5vawN9VU/Iau+i0a8R93VKEtvW70A0DwBlXEb6OagNRb8VmNKHPLQoxbMYoHvfZsZpmcapk
1XNKByhDFCsBatzWNz5nD7kadMFdF9npxpy8YT0hhcSNpfqoLPutjSO8zwGFEh/1jm2+Lh6uyZ4m
GkTn+K2UL0YUU76W1SGO4rMpFvCtidmhrbbcsxVY9YJzFxm+rMzJBi1G0/UfNEAf/mhNYazsg+uZ
z5Mpn7rc8R8qol1goMqoq1eINz4aqvokhppRx7yLiwaEdKb58yr/Pi/BDqbtPk1IGtJ8d7HfPfmF
cTa85JbisOvG0QfdBErx7sHTx7rRVSxYOcrp1GqYBBXq3Muk3kCz0usateY4P3QGfgvDMb6aDZF7
Umm1oQ9eB5MJf8EFfurUtgBJ2nfRQyckWYeIQl75Vpa8pjEOIkt/8wrUq23UdQcTIHPT4pcewnQK
jpYocWOqypuX/DEdQ25SU7R7y5mmA/ncbogBxrEBG3yJAv8dfvTRmpvxgvmR/SBIjZDlzFM24MwT
qwioQs5rfxKHkkUfbALFz3+80fZXdBS/q6Y7WLU8E2OtliJZlVp0UFH2QKPwm3PAVnNEoEv0+Tpt
q/zEtQ4w/dbxV47TEl+EiZ2JTzVbzp8SiA+nGjYKC18t/tjwzQ33kKcFt8ooXthePi013+lfNhID
MmxdnmIurq6SzwFCF0qOkgaJ+ZppWpA3pPhdRM4FH8GrcC6Fv0/JzCL3pcQGP2Erav+a7YyBSv7B
1ss61OXnFAZA2xvbZLBxfsfewOyakN/4peJfKOxfVapeSYh8NSwLLyM/g+7UEzdEcc2ebplMQwWN
7xQcghT/eShbKpoQWflVt6reyiQJdpbvs4xIUrINscppZuFymCxb5qsfSMYiHQaaqMMoBvUK6QHU
Byeb6IS+i/Qhm6kxo/WakXzLiHJ5NpCtyIyEkNia+cN5t7Vaqagaxp0hhhYlkt/C3aWr5eKioE/U
Hx88cG3U/s6CO8V6TzJG4TUsYy3j1goBnGm59lXU73GRfXXC/61gF0K+nTfWAsUersxTlY8+ioYu
ZiEVT+W8CZpw6pw+jCI/QxKD7ZkTLAdc8BfgEMTe8/xbDQ9uUbd89gVKqNQ5xgwNTvgkqCEbII1Y
46qfvq0BHprqrXTTaKapBI6HncySMLCwMqViRXC+mgPLPTNfKtcNKNiqdGMZdiJfZ3JgTevITZ0E
fLBST+jFiruptbfHG3wFHzbZNDL/gKf9ym+uVg+JHWyTBYy87LZom1+aPvhIGhRsTi8GegLkhbmw
420+/kk9xj6QRuifKEC70d5kNdK+H94GUvHay/EdQHE1YMcZgkLPj14jL5IPtWhnnWV2vM7lG5WX
tQoS79lJymQdOAD9LQRcQovmPTxTWEsW5koeFdI4yy3SejOciujdL2jdkBOVXvwMmfGT9EzwPw/c
xmOZSizbXeXRNxq084w6fjV46YwaXlxI/H7znGwzJt7+kUAKL9o+xoEeQosJvPaqdJ0LqF7LA7la
YNBqDVxiSJdefXipUsabOCs1q/12lApN29hsZYoGPllIqZoZUheuczAQ5WyzJkKZk3Z6k2h/oJNS
32K0hk05lnc7kpuktqbnYLGuNgXoKrrGOSNDxF/cSsZX5LXeNm2tdwv0beNBWY8Mqle6amKMpadR
RLlhy/ZuD8scdolxCsTEpJUBc5tO3S6uHKpEmKzQ0cZ1UeN0oup040bW0e5MzF/gsKN8Qr4t6+XF
aodXih3WGlLZwXWAgCZ3bdgFfbLWLcnB6LQzl6ifLvvbLBBMglntVaS+TavzwiKHtmf5zYeos1PO
V7IWfXxQnXditHWrevRbPuBVgX/Zz+rQTy44q1fDDA/uZVu8T19199crChdydPWOq4rmSybYy3VL
BTGJTxnxvcQQRRhPmtPaxc0iGEE1g4eutx0HZBJPmBbgiRE034WjdrAgzja5SJ2ZB0cjYW8fy4o2
itATNrStQRW4bSvEe2n60TP5Ch8NglsjtoECc62NR3ZJ9BHXcoMjEc6+vsLkYZEfwijm1dJAZ7Dv
PTr1VQ9/Z83A++LrBGzJ2frlOGKarQWU73aFH8ghmmZwLlPyqdIS+HK8pPCsLrlNa6tNVEv+I9He
cp4bW2cbUe9NJf+Jg+ymiOK+ttZyihcETp1eYLwECIk6VpfcmBgGJ+kzlxn5M5g1sVrMOWYcIyjE
c1KWZPjBILuwNlZwZ7EXG+j2y+Vqw9N7Wfzptw8a+MuMiFx20yvOiTjH9Im1HYOYLmwM9hALL0M+
VKGYRfncjOiugxg7CXb1Y9TKMdRtW22bYFkOVp+kp3HiwhK9/VrBSA8ll+A5SenzFjQxCOnX6DIY
gxr1K0wuKojSeE8aUg4Na+7DBOuEs3SMjab/+cASZ5cbTrTp8o01+NbW953fWW07t+S7kQgq25Q6
yBvsUHrsyVmVcQMmMI/9wN0uVfSndwLjKgmKoOY227swCAjCle5sVan5ZiPhD2kSv02Vya12Mgo6
Hb/rwlpXkdsS5z6W1xzgJmT4UpxzhVNagU4pNAT6LByoV+LR0o+xpc9L6j8tVTGuZV16B1dklIug
BBFcnVCarvWe6PkIASn9x1Bmsy5yeDadp69O0WwW5PsSSsiqNitnZUIer+rxNU7VG0KM8sBk7ViL
pTwYssQRbN5McngrfGVSNsMZqOovbBpwg/dSWt6x+lvD7y4S+x7N+fOEfVckw8jAViHjW+rok6hp
Mf/CO3cbtO5fR4NRTHm5gUJJdWy8T2h1r3A/Tksc7LuxmPac3nWcOS+RFddrWzxMTexvS8Pw5m7A
oKQa1pCs4r1BQtHO8dQuGpvb3JTfU9qZRC4Byntpj/gu/eWlKt3HHj4WE4jqZkqXJySoJV1y9ljX
W3xADM55n1bR2rEAg8cOz6E0OZkjFgMpgku3zS2onb4gR5s7jrMKWapKiODEuFZExL/GRYr8Pcaj
vX8ZA/7jfqcuXQaHarqntXuJR3PLbU+nNHovWYJnYPfgBBURsVAii7bS6AkDASdcijqgcjrMQmW7
fsEtS1bVTiTT05D3oUlFNarZZWKBCFwj7FXTa4A114PAQbJh5r5DB+OWBNWF5FbtPAMRbTTPaSjd
idtfiZP522W0sfY0sWywl+hFSbbZiEhuxYR2Jbb5rplkPKEuCL0RJqBp8k4V/TV0og4Etj61eOL0
AV1yVhsQdfEIFThtWtkUGov8dsf/Y+zMlhtXsiz7K9fiuT0LowNoq8wHEpwpkZpDeoFJCgnz6Ji/
vheUWdWW9dDWaZZxr64YEgmC7sfP2Xtt7xPJumBuJ++roPhOa/s4ZPawtpqKj/mEB9gqp0fXNvut
meN5KqDSoO5nKBIcGycOngo17npvwnTRkkthzRebGuSUDLTP2M7R4Y3GOuvjgzHpag37S1/pTs2O
1Q5ngpaX0UNzRF99W8SFsVVl9xrrsDR719I2mFuYc1qNtqoWIWI1wgbBUe+TKbdHmN041kXy0f7x
VS7dHkLTrxP6kpXsgI9UxExsgZ6dB12fzlQUOZSlUz1Q2ovWT4S8A0z/R7n9G3toDJg6jOhnsPKY
OlVYEtGULkuBoJuSSDltf8ADfFNC58OJwjibTXOthTjNoHCDShEl7b0CpE/iMYyhslq5JVfQGxEQ
SXpraIXXUY1JGcElYHbNzmmCZ90lTV9yBKg3XaAf54DIQRRs4aZINDTQ9SZ3S/Fm2NNplJ8EROug
nvFizyBjN3nPsNtrOPgN1bzxhoAZo9p7i/5UFuJdC8CfOLow1sDQvXXkXox6IOypGodVLozvaIg+
aV90e1vLP02nRg6QwTpCk7s0PGpurfZaK4ggLWGOa8dDpEg7lG0MI3mD/dEvYpPyfcBSPjK59R0E
22NBWpFX8jnDX7Q3AzPdg5uN/LC3Pxm+tGgGna3l6XvH6+jiGEG/dTdUd5jPJy40m+jsW0n+IsTY
+1ZZTtsJTRFkpFSwNNnSW8d5zoroYKPv7HvdGsI93uh+l1dHS4V7sEugJ5x8RxvxxTMyHB+OgysB
YFQ2Vbdy0FkebXtry+iN4Q80vOgGSRed7hf0e7zugrNW0rcvVRG+lbZ4x/ZigqJFU2RrsFSgWQEM
a66ihlvTimbYQB7qAEvFZR3uaiNP112bImfUG792xB3r8TnBVYxu7C2fA7D7UQfLtdu1TccnQwTV
0VxoBIl5zfPeW1eDldw6u25M7h3mJnzijXk3cAUkCFSl0xRo5+EsBLdvCYvVmDTrxmqTx7ygD57W
zbNJO/VQF9nDIIsDQj+G5y+03vUj4jGAB11j+CNWJhaEGPe8NaEGMyDp6Bb++9U4T69xkISXAldp
ops5x6OYGRVG+Fa2O9JwmHACwVkBVaKJsfTKR+8uwDq6DmtbrTetVWqbyq3goPaHPIdjEZfp25Qu
JKjZPYjAi/whI7w6p0GhV8XEmE5tJHlOnTI0/JsV59OR57n4M7CXQny39y1qkhYwqaMfhFVjORKY
2pu+QSlAQ8ZS1OLEuxdwDWAG5ckll2m6Ea4r1w6tECWOJk6wlQkpcI0FQW1IhdlZtOr2DqsPlZC3
NRl3NkgVro2FuK4fsseJvuzB7dEpNW1qroqGqWNekfREsG89DOPdQLdNqdo4tFHC+S12WHpaQLa5
OHqa81jpSH7Yi+YjsqeXGeRXnMtsHSDPwYoB6lG2rHkx53POtSarFc5LV3m8tvxLr7IX5VGGpqjV
fCqol9my7xNRGttcL1gYEy/e67W665PRA0A3TeCIqFPb4Isl2zygs6cgaPjRCWc6wmQHlICOrwVw
APTKoi2uujNFSnZBNYuU3Kh9gAXYtmmeTjY3YWPVO0/X8TjER2+iI52mxX04wauCsfeCnDXgUxk8
d0FzNrnRKTbIfsdAx/aG0MPSOx+ztLFKehuhd3c0UyVAxQzGGolQsmvm8svr4gfHpNcbZB5Nlz48
l2Xkp45obgrmJVIUb/qEea9OgjWuNeMMhIPiATVZWfXkgSchBxmoWNselOJKH+yjOWty3ePf9LO+
9SBOJA80Se091VzKKXRrxVnkz2NcsQ721FaGvTJZWuk400qRQ3ukkfTmtWV9iBuMqunkuhywjjhF
Ie27OPFtK1vLsbvKijahcuObqqdQymN6WuVIaI3rXZN0MA9pzRmmwgZtdQ5ME7mgLgDzGEn9qpnu
rTVO3dZAr6Bn077XSChxort4eE7m7nfpYMoNWu7/SiE0UDrWnSXOtr8pO+SDpU7pzy17splBlVFx
H4yx5s+qO9DD9gJOm21LHr0+dBcDohOB9ZNpQZGaegnqRsKcV4m5nrUJAnKDhdfiSKs4ePoe4kjq
llUm+BkQCDFruQQ7hfrZCfuHJHCDA51xg6pYNdDBhrtIkCk19u4a5d4qroK7MKt2jYexcCwJ6jFH
DfYB63vTwBN34C9MU5b64JloO0bNLcnOm8w0F0gCZWbqvuWOTZ4m6WYTd2csGyLP4wgVk8Ncs6hP
fUZHI0LaWmb2DezBpW2BMDyqb1gu0XEBSq/lHgXwnZsUwWWUBOlWXftYcsTWjPGMvM/eqzAkpJro
gznufdRhLOoz6h0lqcIdJhOWZX5XoUOnVlif9cXzBKaIYFtrwJRak8+eYBRHsFG3I5wWIleVM26I
QVxH/alUrbka9fGDjs9ANg6LiKOi85ga8yENWXwwTGTLCPGpE8Ebsq5dpONzdqUItiM+ffJAnjwZ
nYbEevbMUe5lJY+RIRpfLcSmotA4zjMqM8ge2CovyLZSOrhGkKlyhtvUQXucO0OiEGC/BDAFGsyz
QfGl4/06KziqcAhiVD/feq4tbrDQEABeMD50lyofXzaBQ7G2i1PzGDGQPjS1uhIddhVcTT+R8FYa
M/GFt5SGvIyxrdYsbY/NOBDxHX9qdJc5fissNF362QvC7j2r5j2yqn1hhmJleeqNwfOAvJejS2ag
zaLTNbgKNh42GeHQ1hxnM7n0A1ELVmFvVN1r26HdMOVGcDi3HbW7s4KsS0FmF4/JyMbeVbHnS27o
JKehnxPm5jGtKaiRN22fPMgy4CSdU107zzO0mw47yKEOx695aFvefLbZp9TBhebAkw9Lj4hpjiWr
GYMTRR1qHU6gxX6mB+LspV18m0TPMX7MYQDJAfFZvhG290lhcNfXAhRQxPqHFuWLthcNq7Aw7ux0
pi/mSvNcsgewgQerNEcKnxO00RBxYkmk1gaFwEo6zX0TEw7FzG0+ySD7Q7rcCZsCcm/IqC+kzn9i
EeoPrSHNnVlNK7ewn3M3k2uIBwcHXLATi9ukqA6TQbsyJb1+Qn435K38YNj0bYXmlSyfEhxB/qzL
Mve10u2uWTWonY5qe2Ub7OpwsHI+VsxyWkbg3KYXBwkurT1J5IccVongXBUCcPNdnvDsyJt04EDi
aDa6f3RZcaNXu4Q08QmBO2jTl1joRxm1r9GE4pVOe7ZxSykosgIamCybRrjVBlPx4U4xrqEoXWrr
3jBQIhbXCVYOCoX4PrUJwCQEd60G8CGMSgs9oZsZcDKo2uHRxCKlpkNmJt+I8tbOIE6GwWfZjT6n
hmBZFlfdGj+iXdB39MJc+YXgKt5rpfhjk16yMVtsqBh4VNi9yDR6I9KdAwp+jRVpR0QW5XgghtNc
FPderv4ge6YLhhcDSWaR0+40GKNrMxZ+i1gAhn/c0qvC0WER1vIgeFMSnP5z4CJgLN7sQnvTxue+
qJJ1VHCqNnptIYDN+7CuT5HkTNwtnTMyOVKUR/kwMrzU+kNEjk6vubhwGLYChGB9hLoYJpirx56K
mWPuaiaMvPw2zfScAvzDGpsmTKg3klBax+uhfNCukEv6sa7hyaDAI8MLSZBJ4GmtoHoHDCxiSBh5
XHNehXoZ5fyyFDv4nANrLar6QWoldeEcAFIQwQbT+oXCod/qyS38naOnyNapJTWFzCeKAcWbhUEC
QhvKD5Wnh3DABytMbdNM+n2GLpNrNWXbRtGQShjGxwXNdY6iRIhFCY4IQEWxjYeyL5Z+BxE4CC5P
ecGgxMXFQv1rrbrC4fg81rt4iiXcOIioURo+woRjBtpYre+5JH92SjCYToH4AYQaYptM0hoJh61T
BHRg6GxZZQhGkHnQtkcnMluvleEc82BISF0z2F0rLFCBRJ2Fx2RxoN6jp8XjQoPfKqxn9HwufJEr
+nqUyVFJBELqHexleZVSY8+MbNCmZXuHctNDVZWz9lsM8uCmDREqIbNBdxwntJ3p8d8G87xjoYIT
WWf2WgOiQWLxvCX6D60FOmmQs59Ut5bvirmBY/MWd8ZXAt/DF8p4TahrsYSjiZ1DQEdBuar0qT+H
w5bDG+7YmQsdGv2S6OLKTRIN1y72XuPyOJvZ0VQTQtoF7Eh3ko4r6omC9ZpPwzkeckg+JX36mNZF
1negbWtp7yzh19ymrq44WmbtUUdujAg/2zkZi3yH43IV47hbuRjTbCp25gIOuoeoe85NyVBsuXRd
EuKkNosLSLrwIkbzT5e1pwod6c5JzGyfO2+jxvzUGmzzYFflrQOZ8sBvWnK+X6e+qx4QcHtpG+3q
2IS0BxOVUNr2Bg4rBWGaxhtlai9J5zqocNVn1DBPYJ1BM2er52Tk8JDntse2ywcrKC6z8Og3V/ld
SLhhnE3rgYLzSIQ4di1rchiPojAdHPwORv0hUMagdMB1HEN+iOOPvDRBznqB8ieBkZA3uYA9CReK
MBrEle1mKEhn1HLnd8pWjbByQBk37TRLpPcJ7qAJZfROl1B/+rRcK9boLa3+17itXDoazm0KS7Cx
B3ZiiC4mR4DWscdDrSU6EGFUEkHHv+nIEGYnqnjDyRsOILpK+36GfnToIj5WRh5tZ8OhWR7Ztzk7
0m5S7HkWx4sszXDLZRezKutTkoV3agLQaESkGlY51U9X/HGmeqcorKLOYPoajNYJKfolKCpnPTbM
gGkVYCKylbcSDvPXqumGa8wgQqO+1IcquiM1tifbEyxpo8Smxi7Bu8kiU3e3mh7D5B/xgZ1Glbtb
TwM0CVwG1YuMykMRVUcg7c6mtLJqbVW6OISm/jVqYniMDOBqpDaZsCGOtGiqrRhY06a1Hg/XzBxJ
jSpCsgpQYQSNWIkcKFgzoOgQy5OOBnxmqZbvUBwlvnRlgrUDPpykATE7kPdZKXtmqwyglr7sEB17
JtybUYwrAkZ6HwCddxsl2sHW0c1GdnGlffOFAt9aTyWrNVP6bpuaSPr0QFyDEBNWMM2npjDT43L+
pqPeP+pUAGfNNGFbCKRV6ZRWG2lQ8Ir0oyahoyPxJ/QeNYYwfkKyqesu0QN298eOkSsvKXxz/x5B
clhRK/+G1aVLxG3jOyMqgP3lb+Y+xOzk88TICYOg+8+ADoveuQBSETvOq0lKwpJLMPPucdmvUpte
WpJZWMnvgZes8o7k3SWUZQkNSTzSD2ud1yZ8iSJh+XpJBfsJJ1sesPxfk+PVC+l9LU/LbCCAle1t
aJAsiuwkV/dZOR5DMpUWtH9tLmK8/MOubow0fXY0433Ji1kCL+Y+4v0cGJgZfypr7Rnj+wK5X76M
yuGiB8EPS59D+McS7IIUZGUE7eUnW3MkEbTskosbg4IkFcYZyKkIxzfg1EtyU6FP32Omv6DAskJ1
kxM4qvf1K/fZz5MZxwcrC/FXiV3nAVvmFlu+tUQSpFrysQQimFbEQcbeImzxLc/7nG2HCwFMPldf
bq7B0FkMxv8MFJPAhrO0uFmeeRdq70Nl7dUQ75cclIIkGKsa3lhyIHEOEjAWv4ne7y41pv2SHQA/
7EGMD8sDlyeSES+wPAyo3Epz2vvIMC8Z4knRB6/LhVyyQ1RcffV9cmuhZTXIQljyD3oDZQ5deSBw
UKol0wDzThCn9F8BaX3Q3ugeiSdk0MiYy8zPWnIY2snYlZb6aTSGxs9/7ohYWL61vFlDH/h8YBgT
tZ9KbZdnuaTn9KCq4P1Baur85eZakjXcrPxw47towLVASE0DHWhVoArL+mS/RCAuYZZLjkaje0en
qzazTgbwEuiIo3eVYcXBjb3kIC0xpEHGyC8cVksaxBLlsNwvSzgUjiAEPubD8jiDeJPldixb+8EM
2byXSI+WUJIoL08VCpPlAQHEYYrcdM6eY2JQotoEzTa9GwhrsMTfL0F4Hdy2h+VfICT9/ECagHQz
fy9fLtmDy/2/ZJlGm6AVW5HAFSFwRRF+vsSXlvIw0JqcyGEJXP3diq1TNumbsiLya8lh4KJQn69E
PDyAgvI1sP0BQQ+4Zj+rmrYTzlKpnM9oCXywXPvVJRGi8aoXRtu1ASU7ii7g0N6xzn9Ic/jTkCAS
cF/NFrl/NAx1/lm7+odBvFmWdn8AOX2YFRd0zplE6tmtUwSfeQ+JaUJMTwoIIcx3Eo240Rof/RLv
ls0aaQ7WuSbnd3lhWoBMgVRnPEc/4b7TPuhxdrv2h0tcBOfejyVGtpeCjrZ3kHbGkaW8LmGZy2OW
iKefNayFINmPguEsT+bXX//xj//8j8/xf4dfJYYjuLeF+sd/8vVnWU3kBEbt//jyH/vN/ebnb/z3
I/798f94iVM+BX/i9//no24eto//8wHL8/jvn8rv/dfz8t/b93/7YlO0cTvddV/NdP9F8E378wx4
Bcsj/3+/+dfXz095nKqvv//6LLsCH9H9VxiXxa9/fevw5++/LPPnCv3zAi0//l/fu33P+WtrpN3l
/3z417tq//5Ld/8m4U2ZnqXphmVjQfr11/D18x39bzqCSo/oJ91zHNv0fv1FEEUb/f2X+TdHMzXH
80yX/9n8/V9/MaVZviXsv2mGa8IY4MPjGvxV+9d/vex/e+P+7xv5F2Fe15KZu+J1uJ7166/qn+/w
8sJczdU8R/d0y7QtU2qmYfP9z/d76Eg8Xv9fOm99Ekfs7EZMp0XXxF3Q44LTByU/R1INrLb5klB8
OUqazWM3Y12Jpy7hnBn8NoWtXdCQl0woJnbfEgNc3UP5T+nRe4uRgihQF7BG2ovbIRncW23DDixu
PS82iCnJzb2Hr7K7EnGI75JNOoym+ork3gZ8iUMJP+Z3lDJ6n2PrO8AIfcpcWmaNlSJLy9q9p5V+
b9BzMAWqvS7eJ4XFqhdju1FJAYrEarZeqtFLSz3EnECuT4gK06caOAKKHPe1xvDgO6axq9w638wO
R78qNn9D90yJaLVG+C0U10T8WEf8t4dhLP8wMusOnSheVd/Hew6828Fu0rPr6M1FtuBzIj7maz0Y
H4zi2tLgPSgnfIw7LSN70LqBHIEaWhtOhHcZeKZoUnQFsF5qtnllwF/aYTcvtzkSM8BL6qUtQMan
HZ6R2UDrbnWkGTRK29HVH49RzKRGl5ARaqOP/VglH3TtXkzRTpR+bu/bY7D3psz2g1T6MrYMxAdv
0dSlhAYywC3Dx8QQiJttJPLZOAs8AkDRdFQ3uoKdXpoeoxJ9K8NcnTxDY5tiWk2Hvv02vEcx1g+i
wvtLh3GGoZB8WFMEnpamFrNZbIEdzoJSH+5q5HcrUXUFmhT+cPCvIB+Vw23cFWeROeZHnlN7h+QS
4GJxqH4V9HWNGfo0zHdMJktDBaumUPMjHMjUD8BtcZACQk513mkYtyeMNE9QHPzQOnRFFPmc3jDw
FRq625LjH6v7byXpwocUXsX0IIq7ujWRWJfNG+mUb1AqtqEE4t0YI5K2hgGZaKs9/B+GFjraC1rX
EokyqQpU1Y6ZnUXUsassLWuJYeyKWIHe6BivbPAS60gHjTa3I9K25GSFHKkttKsc3Okv4/GNfE2b
OB8rfFxwJ01+ZdAXOLoVF8Cco4eSHPtQfLbDvnHQhQcG8g+tv/VkMZ3KaakuhvJlotVvmvLLEtPV
LIbfYU5/uePArmvZxamnY9miEbWHBw8JGeO69C5UHDyGKlerISs2Ild38Jd/T33+LfrXSGWXMOPs
Df+8aJKnwZ7PtpLPsZ35afuuUZhN5njVCR/xMw3qYVS6GArG61ILOE3y7kXqzqONuwJon8nn0mbw
UHkcNnKLX2vM8o5lo8GnN7avPSVcbmNFohU1wCPEqQ66DNBjQj6adEwkXdyVDqRSpFsoUNOL09sX
6d0MffwMQ+EpkwW5yfJO1uboa/Grq9QDa2C3S0Alu7JotloZtffkgmYB+mA7bI4dvzPBT+wPbfnF
zJariAP1COJjMw3y2aKxu2KKETj2MqXWkl3AzIUoEXmolbFKnXjcgWkFFK89w+/cWhFd2tqTt1IY
yDRDSF5UZdOWjwztLsPYc7IiZT2Nwk3FwoM60i7xg5DNlkXjYQ4RKFkxRMC8aZ/iZKI5ZeBn0VCT
FlHJ4LnfAT2AmxmgNAhipMaxKvFKcLynLaZeVMmVsjWSSgd9OQ7YLMJifAkbOjJuRBJVueg/TNN9
B6cerSvOWBRTBIzwiUGTBD4D6CzClMVHWVioHKb5bmz7+ZxU6UF1SA0zvS1Wod5+jtO2o1Fw09nD
bxmU5FKQQoOunG83zndW299llhibRnf2uEgfEzktVqnq2PU69mwPgMkwH1FR0fvrP/J6vMqEizV1
6Jp1cregpLOIldFHc6aZOGLEKTllZ+rFUp9jF09Puhxv2kHhF+00g7xF+INFiaGFXgHq6QZBf7d3
+hDts1H2G8uqH/gY2FtMhQ/zPHU7d6yugRp2Vje8uQAReyt/ckIBPC1k6tqGag8xEdi9dkhswqU7
F8ePcIx4X8BPwHxLj86MLD+uSbfgwlUnBZgPGeW4A8hJm8RuxDqOGDuUbn1vO1MPzSZ+y0osCk5Z
kcPo6VfwQ4fJbLCwT5h1RQq/oewQwsdV2ey6HO3bMPffCiXJtq5LC0nnuUhtHc1e+ZtZorUax8zb
zVXQPehp8+oO8F2AlW1wFKEB16v3KfKYPhnpk0mrWUl73hrU3uCpWb36EaKEG9JTt75asyc5xcrf
cYOPx3K2o/sezAwOsqzOn3qGgQEiQr9zrLuYWGGGZmIz2O2fogUlAWfcOuOzYzgj8jvHafJ1qiww
fCK4WhM2EJ1KlwHcDN5dwO/g8GJYYIbI20OO0z7Y+JuY1LoDnGO5HUV8HRzMZE7HLir07m5sdAQa
gOQQvDPcCkyiO8ZRwB0vgZ44LDq5qx+dvB1uuANDVP8LnIiWHh13GRMJBm96M9EtYjpynGJYnfhX
N0JYH2Dna4xYOJRVjH02j5yrzOWLbmCHKHLgmXbfrfU6uDUUx6RC1CQrkU1Mv5ROgwy970Zl422m
wt8jTq4VQInspvvIhT7c5zqt8MkCnY/13BmYEtC5G9yvrv6t5a9k6SmGDva87id1goo3c6PVB8QW
076KquvUMgV2GHjMurMZkIVXBtJkSsc3NdZqB6IIuRlyZ+6mkxZqpOLIYB1cPJ01VUFRA6VLoJUk
sHGaQAObLvMM0HHoC+AYtlN+mC2myyojwnwZuwaaypf+8zOj2cVMERJ6UcVfWVAhWY5778BsifSM
1Nh70fShjGIbFt5njGDs2PiEdfzmPDH4rokCcW4REha6vaGP59DHlfIKMeuaZDMKroIj7bijzxyd
ZuwEh1AhHeZDufQW150zH424uE+S5IH6MEaEh3870nreMMf7zRjQ2TuDcZRuK4+yZ6/uR0j8TOXG
GFV7PekHkCMnDc+Dn3dBfQ73btOXKwPB6Vbiv3G6nFBEZ3YXjNkbZhNG3F5/gRic+YPIXAQ8uBpH
DCDdTFyOwySAnAjXR2VA6gTvxk0ZcbjW2erqwcv3dV4+8JpvhsoA9G3Nll9Hjl8Q/7aqSQk8IQAS
jU0q1JSd2R+Y3o2XOcKqL5tgxPuXZxsKEsVtEhE5lB3duRHXSBwRmutbodFZAUyO/gIG7SKCcCBa
zw9Z8pZkGmSxetZWRpiQTkEsH6RjBlFuymewzrl0LSs06GVp8l1C1nSoYJw1u8ckdt+jCAmeF1gU
X1rEpu+aB6fBRMrst9x0rDI9FplxLrp9VIhNlEK/5KCOp8gMNvTaSJzojpUFNhhSE9VetgE80GwQ
Fr01tjS3nggvrkCMU0CUX5lDIHZVYR8GFx/BgFm4jV4x9+cMLhIODjD9at3y1WILDhLN29sNnJ8O
wiQtZPZNBs2KkoA7lLiL0Jt4zU7iAhi22sWgbCI26PZtlxMzN+nNemhldjIRUqwrnJwhHKpVqYAw
1CQL+l5hFzc2Y59VlthPBIiVR6CgyO46FGK6+0Lri8vRMjZIXYJC8GA4K37qqg6RKMaIOHdqbGG7
8wQDQw37wu7wtcdJf8gG+3E2z5wyAt/tXYnFpLpvDEmOmrTeLa//zZ5Sr+eQXa+cxFccswC1UTGf
8EyvRZfcwmCtWP46mIYZVgvumxuxeF7dqDCIFQv6jQZj24+zAMZ1lnwQDZtuUBvUPsKWuxmYxIJP
xmc6Ghit6/ZmsC1tzaAyZdw6K7QkFqKXU6ZbjDl4mfWCJ6hdx9pAlGbdIM2JNYCALB1gZR7tGgjV
7NL6AUofuukufGr0NjrGFC/JqHZhnxkPlV7MB34PIyAx+aOX7kQWTLelMdMiYgSGVSOBkgPFIY10
84ZIiuG+w1aSK2xzrd3fE0ER7KMxeu891NZ8CjbxRPQfJnYk9bHT74x+OCs1hYekDYuzUyPw0TyB
qiNpOs6RqAX6jtGxBPQ1uZw6UPYzcB22TWksuUrhJzpWrmiCrSSymnkxE3xrMT5fI6gebRMnlnTS
BPcCB9kx6E5jIx4w3sKeSaALuDxDkDSrpiIuj/vy2Uqi5CTL8S4bE2hlVREfhRY2B4aANPUtZFbO
nDwaInVuo0a/medxR/qj8/DzR+J+gnM62OSZ3guosZvY1AiM7eeXKcyiwwitnsNlALoSWvMqoc86
4XEPOTiORxoCDxU174VFSZ2g6C6adQ/rl7HV+E/X0OONxMCT+tFyeom0Q+RhwqEDUd4Gtm6samY4
9JumpyHp7jNn8YEwuT/2PUfhXlYDWdnFTW/aw6UI2odpwTzjZKz1djr2gXPpQzu+cP+3qF5RNrpP
pSqHOywEtzYDR6sERIE20tynSbl2q7E9BiM+sKgX9S5qoXlYrTAAZ3OZGai1u7LSx8vUiMdycQmy
XbFlBMhMMsM428RfolxAh4SxIrsA6RfrlNWU3rx87k1GOuHs3ZjUWNwFVsYyivA8hQPpm9YkfTE0
/U5NyUPNqz3+/GFmah+UuEhVHN8yFuGU1rMpD3pyaONCR6VTotOY5EFH5MF4Bl1ciDyUuJ/5NOKY
6z37JKBntE5Y3RRm+43YjW6dbLZl50ZbWrXB2pS8n11ZHSAIg0+w6AFmCe2InuGa3yqru/78MYz5
Q6a5cFDKr8xT5Rr6d+RXjEl9mckZqwB/DHk+77yO9B6z4MWAiCCRbeGwirkdfERZ0Ihc0R8xj/dH
U7J9J/Zo+BOBBWe9I/qy6hisRYHmHrt4BiGaJigPqDecoOsvnMmrOUpeOolotkBucetWWvyy1GJW
gnApAzvwYBxD+jHN1CHUtxBBQs/w8BFQY7RuED8TenDUGOSBoWrfhw4CieaIes0+UB4sGsN+YyQN
bkjQsxpo/SUfYabhjDIjEhILEOlQOjl/JszZ76q0d20i8ndQrA1i37HbmSb7fsnicDCbydhO0khP
9AVIDOyz21oo66612UCKWMGmwF547Eg5yZzwtwY5zorl70xT8WFqniFK0glyguAJAoHcuQ6npJ8v
kZmJbY7qa/PzZdNWxTZIh3WvU5takauejFzFO142AZ9Vr57UZOf7qplIWVy+TMy4O4xzToBqn3Oa
7qeLXlTluU7Nm8oiFqbm2aCNnUGzzMhgAvKjvLjxnsgzgWieDjjORev5GQiRg0MlStnuIggTGKUK
Wgs3GOdmn1l8se+4DjQGdM6lpt4+IiyPfMPRVhG5pA+jeyBfIcEQKQA9zlG8F+ZXrsDBEGXYbkht
WLzO8so0yTqnIDH9KqJxpJG0F9l0rroo0Y+BOXL+H6JyN3GsUsB41/pAF8rESAMDhkRCNCA0gko3
wVUCN0ZXpTh0OCnGCHyHJgp1KG0a28zCu1McWO8j4vTYJkai3vRFV52GDC9hA77BbWY2N+Roa2Xj
5yssh8MB4N8D6vGHsu/SN7MVl6ngFppnxCyeJW70KbJ2KV6Z9RRObFwNgVWEVjzFCk1iaxbOW5vP
d5Wn37qtRlpSzlsLd50dwcrcx6iucN8k6hBkAYuCtxjEmOfUDaWGFdORI2IQPePWtTnrRebsXEy7
wRAagu90mEWuaCqmX1Z1HQaCkJ25/S2/8Zrqtxpq+75u4nMqFOEKHvHreSL1G7EMPdwierQtt/gO
Hcb1mql2rqzTI+PMP7q0q8cpG6+xmKatNdYIGzM17YxOIx8+Su5MEgz8InS9fR/2O95GOptF3N92
U/ocJALcWkNCMj3wlTUJ5DHLKhlo5sYNQdUbo6huUjl3iHXafZCTPt4jI8SJ6REhFUQEq2hImjEG
KheTUhQXySmwO2c3ud4ZLDB7tldMRH6uXd0xaNTY2YEUYuEDeWRhQWV3UyMGX1s5Bq3CKvctuPy9
Ud9nuh6dTQvo6GiPC195Qv2ioe3AWGxh2dynddWtUa4abMJtf2aTlPQoA9sv02W2ym15Bm1fPyIN
cR9sW1zok8lzBgZ4Vkz9hgAaV2gzYY9CZObQaMZzHbqb4o9GVMZdb2f9JtTnbtN1c7RnEgwPufkz
6l1/H5nFBg+MvXfUdKtp6ASJ6R0/qyWDYs43MjefpyaNjroHxU6I6B0yR/iRGdTfZqHe+6AbgEJV
k+9lmdqOOlt/NWOitFv3JmFmAocNPhRefNt3devz/7B0HsuRG1kU/SJEIOGxrUJ5w6Ipug2CZJMw
CZ/wXz8HilmoQ63RqEkWkPnMvef6OiBqBiLarteaf9CdTgqtLH8Ugy8rVZiyAI+fOkfemlDwwsoH
RUzfivHD36i7TJWw2hLsqq3iamTIhaV7I5R1NrgIv2OUi9XMAhkBTGxW9mMPZ8KBM5KkhnsDHYEn
Ma0OCvoZQyn9iMBHP87kr8CbO9C5Lho4XJXZtQKjtDLdRTTTVUzUEVFRJJZHehKS7vL+mQXQsXTK
Hw8k2i2MoU6TXSgPs9voG7tGxuzqI0JDRrKhHq6tENmIJmtYuxM3n1PEe4Sn5MzUA4jv2X0zG9wM
GqLXx1YZ3dlAJNhId0CUXPONuka4LTzOEqHB3ioFMp60ZSSWx4D4SuCeXUe0Hpa7NOjzCE81CpII
L9K6djBM6YS8VuFHytvSljqVepQ9tgTtnQX+v51KIa8Rnmmuhn7Ozm6BSAdScFtBY4ZS9sJP04vf
k2IedgwYxmpKz1wsezOiDDFFRw6V4qoia3WFSQyEAWqpcrDqbQfxZ+0Bcb/pRo/P1XBROakX0YZ8
3UZCdhup2ZHbzAj38eYKSRZKQnpa21r465I3u7GLzfAVJoO19XHy0bHz/U/+Qst3H4uYf5LVEfJn
uIPoybBzzFGyKgiSTbw2vlmShMsuMh6QxKdBiM8yEYjqUObufIiEgDuQBqYTQvl2OFSIxfp57jFA
UCLCartlCk6jS/QYsXlUUhBqF0YAi9mZc9bsEBKReo1lEUvzjLNkK1yX6PCMFiVK8mAubP1qmqD3
lA4jOwmbPdKrn1aR3ZImBO1IQd1PThrg3XpjNa21Dcdoi722O0mRH1Jh7BCEdfi6COmx2eIFTg/9
1Hf6fNsvvCIdGc46nxT6SOLEhGlfQXWHx7EvLm7c/Y2j+rOrOlwXBsJdP3b6bRITRdVol7CkMpgH
/UVrefLYBDDtL3amFj6wUEE2aNR94JMDamjVWvoIIjVjRnRGC4OPDF+VLrotWOJzz1h7BzcV1XGC
Cm75pS5TXmF/gR/02aPOLb6zZ604+By3U66ioItpjWIA2BJDvS5EuU8Nkv5iYr7gVI2Yx6IMSHZH
Jm5VI14iXzouOsJ+0AIaoI0QzTPMuowAX/YCNiWjJ4axxkhgYTcYPWafhq4nOxtgCeiNXeQN68km
JlPl2RsTpXpP65kk6UMcQ5Xx2P2UOkR1BRp9BWxk2+gE6am8JjtkMDHWFN7KykfOfGpZo620T5m9
6R5+GLNL7rmkcqv9+t0uKbY8HxJm6siED64YN4Wcb3pPbnLUua+yYOgsWBwEIP3cVYQMcyc9WFja
2KG9zHCjgP5FIYp2Fxr74g+hJUehr2+IlHZw/MrwatnLFGMmPkuTzU808T3HcOUYY0wCT0NXhQ2Q
sHIh0YG/M2mW3OUeUV6AH7EMusxdmN/RK8s3x/I2tedX6yYGDmi7kBvZzAW6zKuLDZoTFB1vJo6D
orqwFR/WI5cdQmn3b+K6PYxZ91kW7NtrLm8HrDZCN8S21CteTh7nOIbo12AjIqdAWDel+m0wcK9a
JhQtJClp/h1LMZ0gTXz01HwbowhBGxgX3L5YeeFyYkjHdsIb6qyh9FMjZ3myypA+Sjtv7kmsU/AJ
IuUFxBOz+kLbxxRfl+XGmlKQUnoLFtxU2Mql9dZw1180F5UK5MhjX5R/y18zBq2D8H4aloz8AFzC
W8NHzwiNi+b55MPxWW2Kxmt2RR5huIflEygXT1E+33M3tQMSEBfLC0Sc0hA7a+6vLcvJlxbEUtE+
z6no0KfWQWIDZGTWesWYBxOOZE7WW/BlUkgmjExC1duXISNhF4PDKuf5mU0uyoooaMLRHrM0RnhN
5Mwm7xZcfVNyjiVLtdCR4Gn1hzKU4Toe3YvPgCYeonpbuj7q7X6+//d1aVl9gFmQYVXWztifWR4T
Q7VOvBo/wBhC4AfNOFW+Qh0oodATR4gNtFxRRrxQvt3auXlGVP6aocKtjFg/ehEeDtnH6KHtg7Bh
Sopu3g5pzwIvNU5ay+BZafyuSYx9A2bLNDwc+hOGYdtkoL3ga11GTtNySXQIle30VU41r2T54sTZ
Qz5qF7tHydZ541ts+2A9L1bBzBhpyc1OHHCiaYyj3ADFMZNZnCkm2GnDrN7dgXiA/20ce9Pxd+TJ
/Cuz+V3z4ea3VbftLP+zy1DNaX5NHYvjN0ujv9KiWFZV+CJDz+aydBgjDlnA/RnfcvJtRoeHe9Ts
XyPqMOjaWJEa40kv7VdHs/ieWqrlEMhqlohz6da3LCfKmXGaImSZC1/v2jfcANcQY+t2VP1Tp6O1
9lvExlgIBLLB8NPUeqLu4fCi+2mumkIV6E/eCxpmdeIDr4QHjJAwU2KqjA2tHRGwaX5w4TSzxPDr
NU1B4A3utB1LhEeC4M/Y1F5tHWkoJG1nnznTq94kd+NWThmvUj1KTG71TgDEcK0a4NU0sBCl642X
BC6fAO0YBVng4szERUq9x6Vgm2Qsy3xrOrIKRp3ggczV5kM84QM1xa7rZ4cTjFGr20POTSKnOLUG
iHNCjLY5y8Qh6d874TcbXWM2HBNKmT14TfKBzTLfzmV7EvzlpuIMK6XYIvZEHUcyzFDLW1m5Cwpk
xkbS7JSQlEtYPddjKjAoI+rM6fKg+RWBQfDnHk7gZ2RUOGTM8jAO1s7yvH+xPbwnHSpvE+95rTnf
1LiYo00NEo/enaVF+qgbI7iumbMygzlZmJ+CsY8xpzO9PGU963wLRDTxl/Euqp17PdUEeQ1IcKcU
W1GyK+NUuxDHatEkKh+lZu3H8EeKHKW59+qBGD7RB/tu/FILEZ4ZjFKwTyQbL7FiauDBgiGJrnDW
joZK/iz0E2jz9PjYzNI9f0T+/OA4PWE3FqfcINizS6OknHbJru29oiIoLsXQU7zkk/nQavlnn5f+
FhgG2+OeKpIub90oGKyuGf4AhQLAMk7gTWSqMJakxtbseNIdjRmrRcQVQfSY26x/CRT2FRPJGzP7
VWjrLzrAE2TnSbhRsXeYfH06OL3/qjWFc4hqGjtSlK5VjqIbHjp4MGr4pHsY4dLhz2pwMGE/XIWR
G+57i41L8524AER6VQasPw5Z9Wq2Ay52biCGYypjEyIwEVt0FMR94SIvUkynb3Qvj9LnJYQfLod8
m45R8mRDyli5tE9aPb77vXpPp/AnTWCagqJ8hQRykGF0QiT4O2ker2o9XvGRESv8GJG1PSunXNs9
ed2xjpDU5V5hM8uK3bHMfOOJ59lngQOgiIXUCsez+6CPBbcmem8xAaxvYnNDJCcLB0LZq9EoDzWc
pZXKoHckbBKy2NaCGWhYUDPZxEbYcRiGw6UwJqIEsevWJgKIXtMRPntOtomSAu6uxkec83SmJRqK
Ac9nlzNB8LrmSSvNfkXkiNrCoSa7Js5qXN/JczEbTWD8cMqx32uZmxSWUy+hCVxds/ktLD70LMGT
jawUEc+BuzSiWhCf8ADhqbIKszrPPNlGsuwcUjgsoWkjK4iGQOpJt5E55WM2z+JgptNh9CgWsxE1
Qikjj+wCsehxl5lSDdszDWtzY1ipszYN7hfpmukmi7U1hxTUTJAVm6ifD8gAWLQg9kYrMDfHyUnR
Wk/dUSMQeF25tnvOU1qdQhhPTGP4DAS5n66IkZpQYG2JZU1tuKG8gZvcPeKbmF8tJ38SghABLA4P
6fJhOCGDoyqTPpQjxggde7CjUN2Dv9ReepGLlVu2DMfmITn990sGX/Koh1uHCS/KBwQxbJFIFGFW
OeId7fGSG1jVV1qaHnN3gWWyDCNTLd3wH7M3dg6PlQFCeFdJD1LH5FgY6C5dLClrz/LvKL+yW6fs
g8H2kN1J9I/uhWONxdeh8pMHkWn96lrmXvpGLKh9NcI7iVr3qXOmh7iFno3+CBo0sECVV9TShle8
gohqD5FFGs9/vzU6Y9y1+pBv/vst6UA24MHxX4GVa9PhXC+HaLw63vC9LAG4/qV5mCxLu49GkwKW
cYYAY/m7RRFnGqDEY9f/GfXubTKW/5AoUM3HHBW6/qoTrU1SO9+f5lEBhIPjXgwNsF/XSaJ19emx
SAWYvxl4Bg4XCv9hI4nXpIOXya2Y8o1L9hZhjDCPoh0E5ZYZWJPsQK29DqxB6mp4qZT1UyUxKAcR
bZ1p+G7N/Dgz46nLF3VnL7Adi4pg3XT+FULcPAIalCNPfZny5shlbOjL28jUNewznMJUlUPBdrkm
mRSAz3aMLesALGWtGqMFPM8uREKeg/BWY+ZD5T0B18Mjn7nrYhRsM/l8Z1oeLbJ2oI7rFWZqDoDR
wFTboyJr3wsxn5sSZ7hvE5pTY4IEIHGQOatW1rNUbSvognKvGg5zeqNib/gDZAmo1wPXFLtrypS0
5LwgZEzm8n3GUZMRQrt2EAGbnWo3YDlAy+v5TusXxKCsP5hPfpKhdgTRlKxmnUU8KY40Y6nct0Bs
Uu0XQPvCJfXBVk3NUwRSzwNd4KT+eSoBX5YtmdoSum9XbwwzM9dMC6srboF1ZnjI06LnEfbcGlUK
1Oq4ftd6M9lxjG4K15+PWZM+q1TQA6plOxNxPTM/XRfwGFdtmWiY5qKXyrR+5TzlKyvM5MZJ8lVr
pJCKyQUYIgeXWzuHa9doA6MuT0bkfRut+IYpGiNuERuM5ZtO67aR17xw2nSbdpNrtb8JcbWulEWd
no8zG9es2sJQuKQjuI6u6U7KU7/V5EMWrN3fKPXNNWwQONgeP2a/mx/TqqoDLY4QAi50wOK1Bq/O
mF1fZwQQMKV3GcniYFjVHr2cr6mDbVsf/GDoU1QD71iUFD/FfKFxg4BhHsskLzdmxNp+LszsosTw
MMyayRoNg7VeflEsoE2oVkK2J4J/No7NOYEUeuKtWitzQZPsI3RvTU/HYE+etvWj2joxYE1WKSMP
6umraY/Dtsop2UAZollxwAlbhsXLaa4LabK0zRP4LF3V7kwFhc7NLCTlDKB8A1pI3LQiMKJpWEFP
C+p6QsVpI+CYPeDIRDx8Qor7HElKYQ+hdYEdPxhOcW1H6HIxdsRta9chmuwiGMyy2Uu7v+FFWva9
8Vs0li/AN4ajAaa5sxu1MwzsuKPGGWqYvokwUP9tSNFY62X37lpUv1oXHvTeuRo9X8LILpmVTvmv
p9IAHPtENfHsayEhvBmb/9CfXprc3HbxfChcyHFslIsADUl9bMbwCaRbuYsZ81VYyFapMnFJG/2V
cUO8mkwe/TbkyU2oFDpyUCfqjFcfC5JeaE6Q4LNED8Gi9nHCtIuutf9saAdXla6+or2E+Yv7ln8R
Nr6hZxr0P+c6W9FmSM3vGEUTUmFgs5GpAkJWXmzvX1dUWkCsubMLbffZJmMGUl+6y1B5rZ30Sg9/
h4X4RCQImExUkmzbyD/I2i+NfofN6/CUef9EaF8rPTo3CTwxqiMQgZV7jCfUYfS31mo3A+Ljtiz0
DVBSIuAzJAAZpAcnj560gS8p6zX8xI1zHQSkWaWzlMbBIfxlYMxYN2Wfi7HWowOk9Bx05zQIPrHY
ychYiXx4gMMnjWgzChQsw+BSxPtZ4Jf6exhCkjU6G8GCjL7pynhR7eJYWMklJyk8cYJGmK99Oez6
3MjukaQTrZ4Tg+yFLHqCPZwOgx04nW1tAJCS7VGs0pyhVSTj5Dj0FFIerM/KdNXZb5P9JEHupWn3
00/ojNG8MOsuxJvMIPSXLbGrVfFqM7+AK4kuQx8QmrogsacnN7Ve3G6Ql2nMEXyQoDsy3YWuH+3Q
snHIW8SreVGNyqH847ug2k/LipkWn6+pn4fFqsrLwL3fivdu0keyNpGxziNDAjVuxsF22ODKe9ZG
+C6zFhspXZudP/SNRnbOmBzKMUa2SVTjBmoCkx6Mp2DD35lc+Ozp0wcTO7HtmVhfMxhjqZWzcEXF
aCuG4MAf4B50z8iwEBKiHTbqnduO2JQ9EuoxRXdFgiRWvDKT+eH4v8BKSnYpFm3SZe7YfDEFws5R
hzgqn8K/JuK7KczkT/e608yzC1tAe9dyPz+3mfuSmc5l9vtTajFHR2EXLN+LMFD1Ui6ZEcJImm1W
ffAYRxSUFF3b2LP0bYmoCqjmtGqgWp0dGsDM//DchGnDQHU7duxyFVpZjTCPvjkxKbNWJC3sGaeV
j755z9HPr/xhdhmCnHmG4cNKpoYOkVvtvAxm42PbMzH3Riy/htpCNrPwrBhvpguwSSf6a0hYzGsb
0m7YTmRRXh1aBbV2CW6G5Ruz+wcHJxc+YgQSANCUa9GEqedUq99hrR6czvjxIuBovo4yErYDYjS1
6YVl7+MwfumAVzLheOyMVG4FMa6QanUA9r17MhvbCjq9IcZ0Ho19HFOvjPnR0hJzJ+J1IZAe2X7+
jjor3ZQL8aX1r/BVHqTPRyOMfkFhVJxgyy9oAaM1W+FqTTZhoCYPxFUHYcNr8DFHFkZ3hBABUdlI
oHqrOv73Cz+AEcFbAkEK4BG2bIIKzKE6EY/yMJiCZG9NgymHNfoYVvziiDnJUPdU7B1jOEdZV2xb
HqytY4SnSbXlUW8yNa//+9vUlqiBCn1eOShxAqVDv2mlpPTEHBLoLkpDKvlnNjlPAwTuY9Zl//9l
Wn6bz3xZledRtaTaSJ5xdpUIa0BLDdnanGqmYejSigPihoCh9MbW0U0IzRRHX5DdUHj0YyCT/43+
ZGxCzLPbpqA/H7rpnDDNbOGlNkW3Tavy5MxAYn4RG9SbFvtS5MdHs51XFSSs9Zio2+zoDyljltkq
D4mWbZHJnGxUIw3+xfUSoCJ+tMK+eHF9QZd9ndV8bh1mry44c8Cfr5HVrIbUPVbcfesKBQUx8M7Z
HT5iB2IbPljwr98d4Qyaw+p7ccIS3h64Sbk3Zuxd2odlte/IlnieTQ5S6WV0mtE2yViZGVgs1hkw
I6BunOm0vWRD5T7Z7zkdrc9D6pjmO480mhu+YkfusfCfR7apPHgWU6fkXtdyRr8VvSLP2llGiTi/
0vhjI5sjKSVatiDnZmjBsULdN0LwYON8MfWeEpY+2SS8fF1DqQGx+4FUZOszHBZJEpB9xLNeBQz8
LkVWFJt0sLFM1bcR8r2lX13MQfxJ+k0BUGm1BVJB6Ujwi7U3ex9NFQeOiY8Y4SZ7++EZ5vTNbKF1
RqU4gGKCBWYXn2Y57M2K1QZV1wEtC+0MorXRfClGFPId5SqjtDcYKXe8MIe2sKLVF3qm1wh2/Sol
mWNtWN6P3uu7xtoxkYZWxjBOr+IHLeaCyxteAGFAKYhNeUvnlzYfb6riB8/UHHmqVuEeaZyd49Oy
w28lXCVG3R5nB/YwP75cGCYCva6eaMv9iidOV+8yxbCTMhAx6JqsPWZqPjn3bNi7OMex0eTuvp5Q
l4TD8ocT4r2yhuwXXvICi2+eoyr65tF8gLCyD5vwEQEb+0uThpShF0Ozl7ZyfhtfvOqRewTmWq6w
Yu5nv3rHJLOs4e5lvgS6NEeLKOaBQeXyL+f29JBjQSfk/ZjDsCfhlB+QIkkMkJZpDGcXVuQMNWPi
cDbLe1b0z0bn/ur2+DpLLyhGdhF0dDySHW2AUBKvnH9O7ZJNSV6gb/QBQvfPiiMuA+IX9BUJVw0k
BIfz2c1uGhjjufN+CFp698ntDOKevQRpCyjn8oNC0l2VyLik2W2ruH72oYKvyGaRZQSK1bK+zAb2
z0AxMBMCi1CE24+dQI7b29XDF/qgoBuTu4/EiqsPUIAa9wxzz3kx8xpoy2S6PTQpmatOxdihtg9k
6BT8q+JctdavX2afQJwfC/5ZjlGyY1aD31qt85C/n24dklmTOn9g+zk1/xJNc1j/kX0eWcUxTTO0
7KcKXCKkODfQHJB+tUI0aKj5Frfaq/PWZ8W/EfNAnfmPk1adHYYCZTOQTDajEV1zEBJEHkfnSje3
suAs8JSYYbALznenffay5qzC/ts1khM43u/ayBAsYIwhk5m5Io7zhNe9M7tnnycwz6vnOvXYWhnJ
nVnfbhqtV2ZHSUJxR4nb5CjmR0T7UzM9Rx0weXfK0Xdpj2mfHjOTw5D8LfhTM9CtiLXtlKRPuTLv
dWN/Q6dmQ2eMLCDQtId6wxI4WdxEng5H2XHDrdJDyCXhp0vMH2M7wdtIKeSXA88aMnWbPUvagjGz
eMWySVLvBwmVYIViKE4opV0HwAPYdJN9BenZAGXxIBzRZaI+nKq7UPTKMnuXscu1zB3h9nwXMWoB
e7R3noYFBp/ttPB5rmRnPxLgsK9r5zJYhmQQBfwtshhfRZl+XnJg29BdIBc4z1VxwNmIfc/rZ66x
Zksv9lbmI1w/gbYpL482oVt827+qEX8ErUB5G5BNauYjU/VnZhkHA2+WIoraHfrXJJMke81nOOSv
GqgLlrxEZkYsBCnaVoh0E5JHMsB54Quhr1h79DXzXkQJ4HQzAVTN944sf0m3/HKM9lY3zN1Ju952
Y7bnkWO0mAcuY+ZRpnvDLfb5n+RDU9aw0D2IoLPsoedS4zBCU4ZYzVK3vkZU2jdXtv4055S1iFJa
iHGeS6gmBzd/CJcodvpfsjzf3N48eiOvaqIL8gDq7iuUxbvl1zLo6icZsz5r3K/J4Y/RJvPICo5L
dxLsrmkZDIt+wFj+4DH2HrWm556tDwPgJCxhfL5lOP+2vLEawv3WGaDdW8T7oEYwh/YZ8CvC3PjL
1vjqO3veFHxkq2YXdTNeNcWDBNyrr74iuBQrGIYHwrr475ryIQK6zp8IxiYJ15zKqE5rjhVuCH4C
efRZCCxwjMDRr3oQcfzZuuicSEpL74mvH6zhK4H9Hrb8b57LJV/+d+S4yR/wEr6VlEekrL8mObL8
Zt+cWANaMfdSwF1etYrEEW1cM4Phsbf3QjRPTs3Sas7I/8zFvhb2NrS1U02C07rzp9c0Q59tlf4x
LbNdjQTXgDS8sh3n1EVozzrX+BgIUehsjgjXD181OXZXLU8vtY/ksSi7qyRGczsPIdv75qLC7snS
+Elpdg0atn6UkX6OTIaC2I2eW8/5AdgBwc4mdMH7aHPalWiwCHb/Lh2GBpbHXL3yM8S8XJKgRdCh
ot/Hh8RxpveotvMoiLriOOb+O/tKd2XpC4F0+g4jnewgz7qzinggxoUEo1Dq1Djj7xBr1wTiil72
8OgH78+dBABcAY1lyKx9EeaPk4iigLL6XYWIyybd/5g6AnuXzAJoHuDQuwtEahLvIvWetcC6i9+0
+swM+tzZ974wXg9M6CTiEsvcsGwnXMDAKijxc7a9prHvrqAKxUS8uB5dg4Xold0NyneKWvTPouwh
CTIyit2HZJweXT1/7gXkmx6muRdmlACqupU9H3dmMb+TifFeSQ0TpDi5QnxkEKUXTn16wJa/s6lc
sBB8iNZvj1ZqbRl9Q8opwo5JlNOuzRZtwaCHGz8t9gNIkL9hsnZg6GrHUJ9TKZYj7Z7M9a8+qHev
Le543fRVDifG4ZENpm66Ebd+GidHf7LgYfNwYJMfHx04kxTT8s+MCS4aRsvfNyNUigwrT4k23RL2
c7Ee/Bp7jUnRAXgbFpuTJBsb/M/a4UrjxKXQHwGe6p2LGiS1AWHE2T9g8zTFIDobvH3Ath7iUmzt
gaIvjwbwhiIKhlo9OB3qRG0sww2hKCcr17g+LYRQWgL2XabbjARdUmDIQ4z9jcMyiEE6d3jXc9Vb
EkztPG06vdYeEU4F/tg8I7pAL26HZ+BAp9HiVo1yFByzlTQ3Vml3ZkMwovGigMo+tinqUQdZsZfd
FVxKu/tCRCEe0r61YY6DPBNWcgpnPu3Yd+dDoj85pbsrIiHeWnksU03fG8L87LAu74lUvGCgiNf0
Hij72CRNxehcsjb8F8+bmfMjgEa3ZNqwIamq8dY5892VNAV4s8BadrTJpHCT7tP/NfIvTEqSfFxz
A+LSfvQd70bcmrdOm9bDZf0b2mC7isUlWNvryiuv+lSvW/q+LSi2S7YYD7n0LwmKnwGg1LEhjyJe
fA4K/S2Lw2xezeChD2kC6o5is5N/9dj+aYvcuev8o7REulUxvrRG1EExKHjX/bXkqK8dfG+qHZ91
amOy3WfOKsw+b8msdyduG178xeBMrF6/nR35VnMcSwIZY52FqeHIoNDlNo1b5ta+Y3Oy2w/zaEP5
chPvMC5OzFr25z4BGWkUUUHxyIylN1BuFdqzaWo4sygAyH6uGaMHjd1+m27yU8YVeku+qlpSbses
7eNQsVaJl5RfFHRNmNOsrsdYkJaSPwxGwdsrPDLncmenW/lV6A/8fLUAnUi8TVHckAn9iWYgXtvC
ucR6wibOQK8vshPv9YOVcEDYREPtjTLlnqipGdmT5Sc4lYGhUxOq3v9AWfYT4uFB5f/kGQKUbXT2
8QChCBNjQCww4hc7ZD4l422snINPrNZuCoffOLROgHJUUDQiX9tzirjLuPuoyAHRR9Q73kghEe5p
QJ+irJBrp876QKrHXqNAFH2PWiHU92RsbOYpyQ61Qd+UTiTMxGFZnUKGaPrWC2v6psJ8RbnoPNq+
iXQLeS+v6d334Od5epWRvl1X2NuTrzybfm3Jx0sBAaG9mlh4UlKXc0lamVPiWgPyqFe8/12k/nKn
8Z/EqBaFMISW0AwyxR4TgQndcb/kOyHhcjQv4QyNnLXOwAJTELdOOvsbCyfgk3lLyUqDS8D1jyWi
2TJTvktBfwBG1d0BvSO1L3bafZ7G4zkdLSj8aJbWDTYEKv6iR+rgJQ8e4g9GBIvIOqYl3no9X+vo
M7+z+lQEbflYDvmj3oc3zxft8b9fQNS/2I3Q9+I3sTnViFHBBlrG6JLyBo14b+1M9Egb6Y1Ljpsi
sYn1ELEe3h9o5tVsW+rozDnWFoIQF8Igj/LVY4N5LLvqJbdD0mXJ0xml95hKtn9yxAHVZx6iYJgL
VIdhEzA7uNbo/PcpS5iDthTuaho/TVFMdxrfwzxge2fAdh6zGnBxYkf72eVdY9n1YtbTW2bmxjmL
n4U9mhxcLdIos2AYisKtYy+J7IOZgHj0m9zZKitKNgkjs5hNG2GYU8qV2vW7qifGtNRFdcE0qdPD
E49oISl0Ut1A+iaNU++k30PNylanHcKYDXLXRioCXh5weWTy5lZGoq0mgNFbFI6zr2B2ghqH8Xya
ll/A1UUgEtC3Dkp4VxhTPkdZfPBGBXF3+Ud+681ghecEjRO+gKBvJ+ZzmGAYJo7gPE/hInm1wuqj
JX5kSqNux4Wlr5KsdTdy2aWTBsyCwp+pKGwkXZXPeVvlBI0tI45WufPW7c6+69SIk9zNpDG1m+AJ
RKSjwfebLgkcg0PojOpipYDvLWIe6jrt1jiyTvDBvlzEULQ3vjp6pXpQgrGh58D0aERMo0zyQCPN
txg76hWlICD4qHzt+zZnMi5f0KX1geqKL1yS9iq5OQwkgoF5796Gjh0q11u7nRoPmGPnq2+ab+Nk
P0jlT1cLXjEnf49uz2CKTXwkx3oBxKxE6AWo/NX2HZLlyi1ylI/BI1QQP4i/7YeV06CoqkWS7bxC
fwsL4mHiJt0ZpUMsRXUGatMRtIsCce7xVPCMHcOQnYY+tAWwW1C7Y204+7qHzzO09ampmbONltwU
egI6rGOpVFWvLRmv+L4RIiI7DWoES+sI66VfRXe76rHNlczJZAGse87SGVu8Kz+wF39UjlY9xi5z
m7Eh9t3jivCinVNNrI2ob4ek8HbJqD2g7zV/HLN4apin+RW80JgopjKk7ZsJfU5qYibm1IQ+VTTZ
iImBfzRPe21C/ejFaI7zMcJMXeJ68qsSgHhYvTnNkNNRkIua5h9W434nEXCVbioOwpini5nMG6uU
kgfKxFpFhGlfsBwoyRGJlF7u/JYoA8kwW+dceOfGmLhYs3mnK216d0cU5C3g89YkZ4b/W1Prz0Yt
Lk7l/lS11r4W0NM19A8PqGxotq11XRCnLOOyXfLvrAvOado/ra5f0fVmp3jEiC3tudqQbmEj4akz
RqouXoiIt90ENOsMnn4wvcINTJv3hSDGALQ774MT32mZWHbG+m6KQnOftfmDtWR9ejeF8z5oQtt7
0EymS7VY4PiWhZM9OXnN8O1bQ3eLR3b0urtvCAhlaZb8KMoPrnJs9WnsMvsa5MldloppDLIupA2u
tOFZCiQctC+4pPzxMoTtnRsOQxCpudtkjDaZjH+59PQ3FT6Ljne2wLi9LXyWKq5BbmqxJFX6uUbq
DpJdv9F/kDI1jzRCWLGASQORR3p8tNhvXlqPjJa5rO+z3736eVg/21AgsK0mc2AYJ0Gjeu8RTiyz
03mPFlvv8/qmKcIfnW5AG0r8RKRpIZUoKqguDPeK5GllApQsKzlu3QbZgUyGewIiATAuWlvRJ1dl
/TYRY/vSM/YKzLPmlQWKi+lcZ6juB/aE+EjjcDsEiwYU9nhzrOeY18rVqUlJAEKHbvcfeYNNYGHs
+xrruAh8LC/tiE8Jh5WG+HjLMjDaQJ40Ll3veXshCWUgyQU2gmo/7YSBmG8nO9ExwlDEZgFCQUrT
cigC2TrJxoYvrjrmGQPtKnam2RaPVdyXtF/iU3m7zGj9R6nSa9eTx1X0DB/gqlzJWCJ6bGbW4032
QHU3v5RhClXif9Sd127kzJpln4gHZNDfprcyKa8bQiWp6MmgCTLIp5/Fv2emDxpoDPpycIBC1X/K
SJnMiM/svTaXHtaTo1EJbJsJ1sTiZk29uMzLDx3x16tAAM30s2dL1HAcOYwMH6Atd7vPtnBfOUmJ
6ytGJkywCTHd6TIFZCTgwDclYx1MEfNqK8MhPei9mH0adsXEKG/sn9H19cou2dGH6MVaMn83oUuY
StH5N6GZbqFzPpP4xvcRgWkXJZK9RtfHyBxffa+/dBn1guHLpRRtrVUt8ivRsSRLwzlfwB0WgXAY
eirViWPcy5MoBh80b2YghFzZTsMjP03RzjShFMwh1PPCJwvYcmkGGr3P0DfeW4F5NxrcHbWnIiCl
Mj/YQQ/jZmz3HuOSTWiQp86tTQaDgYY3MLpynTZ1uu+nymPGuvgUoUke4GkgpieoccQ1XqEDWInS
ari+aB547Ox9Tdyshk1/KosiXaWDdW5caDIj3n2DWCTaOzQkAxFWK3dWH+NQWE8ACB75V8enCC/7
BvUGQzHu7M1iW7Qj5mRYtheqAJZi3GUiithzUkDmw9aysyU2a0S97DRnvJYf6Zh0mMnyv1UL1sKB
6rTSFeRelv07z25N5DEzJy+y475RxHE4x26c/uLdCdfEVrF8trxT73BCp82CY2Xaa2UdoyPmQKie
vWOXTw72Eq86QJc9OznrzxE90R5E+byJRHIc8RJvgtB8BRBoH6ZYq0fVSUJDhRkd/ZEKtc9r5nxQ
LHduYvx4cZts1UIGJjQoOBn1YgZMou0c539pYLgbXM+9jB0oij5On6aodD/K/ilyBQoIO2fQEMlf
j4XoofUqcIXj/O3j5kFqiFwXVjds78D48dktkYlH4ZkTm7DC+XpqFLJ9h6LmzPx/OM29+5XYxFpo
hU6dxJBlEgW2cmIV5dVHu6zcXa8jsen69Jl5AedSEJ+o5KJ1MPLqhYIXTcH5e3DDGnYficVTshvi
EJoRshdzkslxaPpHPqEI8OGINR+d4Vn7CX32JlMWU/6ma0/gk9kBxCRG/MevgTSDqLf96qmbA9JN
0ooSyi0xpvJD7PfsQF0TdTGIvTuGSMn9aLYHa5iHU0B5cep70q2gpW+wqK0YzR71dCHgdtjUVQiO
vaOdn3qo6oaQ3i5EAM24NreZ1iCfIKjVpwwuYRNbgZt9IltAiM/5mKPiZN9friu5JaYoPXtsxAvb
ebT1omutyZws2Y+bOndO1IFQSamMxFz8zAH2kVk3b0OL4o+RScy7a9CtBr81avahshDHzqhkbUeD
gk2SXWycNCr6dUbe9XWMFzNOqKEP8rfhBK++aiPKHh2zuTILvmDuWJ7UUtFSctMkiiHb0E0gH0wK
itTqGHGEZEQbYldAQLIyBOuuBUJQMmeQLV/AULzKMCEHATCQCMry3CQQvIRKDswMRtImGPFTMZGi
GPyCJDrlLCtE7djnOGCAH6RL8iejyhQZ+3puMxbIhf8x+ApzGTmgrYx+Mb/266hiD0ct99JXrc8n
UZrsoSbsHCLaO2YfX1sX7EcHNIL055XO4+HUojRZUYuyLk9yirBkDq/DRBSaxLZY9/3VRyi+HXNz
PvUCSnVOaOIMMWA3mT0rcDG/GoYFl0ujSGxKrIbEqjOAEGGxaik/sA8oxFCPvY3kkxwYdne1Yt1G
aovkxhymxDyaxB4184hipZUvXkAWStAhgXbUKUWFwg4z/ZkmQJAxXpwQ7FSVp5u2KN0dGppjlZG7
SVrYvlpKYMNBVtB3atq5XozK4U2NKjxPNwwp5kPUWsFDkxEZWrYJxl5nawMjOWetQzBHmT6DcvNw
ZMKsGWsvedYJfUA3dXe40MTK1BeS48JD3Mb1c+63yLDcAbl54rLS51x7auw0eUodxNaTwAqSxR7R
qn5y79Xwljsd7OEPptj7txwgn41ZPuSFfV+jTiU9FoVhIc7maE9PmuItwdP5JDDdPyOB3Hhjl14W
LHPo1C2yEmsj5wybYIKVKbQh8jmcwahuubmdlDxuyd0VToT6BYoIGT6rJqrvemytUyfa35ijcpM7
Sb/WCD1nDXmKObu1swMGsT0CDkxi6V4TBourvw6xfsXy0KNUWxHbXG5DV5YvJBe8ijgBLmb6wW5q
Ov8V4Ny6z50vZgMtlle0EYO5pb/0oWQwEeilfHP/pirNWShRkvdNi+E0acwTrsiRxL0/jgj0d9Ti
CY8SfIkB88IdCYP1Fr4B5XLIQ8yUeAcWatpZoIFXivtuY5J/kkwRigFv3VfGTKr5kiSEqcVHcUp7
QRFiS+J6c9ckuIMwzyn+alRWXAMGdpt8lPiuGbK3nAdd+RwmsXPDZmNAuUd6r8nNep66sUa2iWuJ
YIl9V9j+iyA/w9J1uhNqeu+8mA+elO1mdsad34vx5vX2oTI9vVOWTd8EPPk5kjE7MwfoyqL8V9By
IFIxtUBFCQkm33Pgwqdn5MGWItrMCdxSRWyEHgRFSMyL5JBVHTuvnqXdg57ShyaRz54K87dYlNNB
L+V3ZGNOJtXuwEHLkt/pnhK3vMGn3rSo5faT44Vr21bUbmF5LJLhHrS0dyw8IotnMzDugEPCBwDZ
4EDopzugj6GFchzoS6ke2eaA36XeXCy7BHGt/Xx6cSql76MUzEAiynsCyQzw7ixKANz4mzLUuwxJ
K+q98SoNIo4cVPEtefUb1O/6WtGO2BM2BpcOZOvG6meUej6Q3+djCvbJgEoQcemqcXfQRRI0rIP9
DqvylA0h0UaFfyWaZiRAKH83wz9R2xsHbbPeCZUcttKmV24dF8KEtK2zNX2gkhfMrOCgFXPKV+AC
X8/qp7zkKYStYHlI2R0HVZ0PjHed1xQm1pTSXxbZPY40onUj+nbEFAh38jPp3bIf7obYWtOQcLuY
8mqCQsdXB+VGyNH6Y2fmI8X8/EI+yoLoSLaiIUgqDcPpPfG6W61Y6Fuqd5G/AuAwRjM+swmudy1R
bi9B5IJ+NJqtEtW8JVMvZs8z/Nhcoii39H0X2zidw6K9ZdMeuAbGbBaHt8m2ebtgrp0ia/C2UdsK
PnK9/VBGDlMIou2vcQZoypAveZaOv0GD/M8uC+t1bDuwSkLLe2x30wFSAOPozsXQHPX+fRZjEGMM
UH+R17Qt0Xn+RqP+rBmMvha1uYlDZseky1T3de8M+2mICfWp5/I0iNg/qLoeLnZwITFVncZShJuM
iOxPnCsnK0/blx5J8SqQo3vubN/bu36NfUIRRes2ZIkQ4kliqdsRS0hHutas1s9VhA+OURtDF+Ly
HowMPL47Cu8oPVLFymaD7C3dywVK3RsK4NPoX7scOBqyPZvrQw3PgNvBTnIfffh599HMxatv2vFL
48iPjmr7yUrwFS6fNzFjWRFtrL7yZMXH1vlqCbTaKm6NU0QaIxnbxjsWh+T5H+Lt/4gJfE2/W3Aw
f/v/SvT9d6Dv/5sc/P8JE9gyrX9eov8GCrxX01f19e9U4H/+wH9ggQ3X+xdqAarSEA0/3kFL/B8u
MPXuv2w/hNTL/0C6eA7/zP8GAwf/cpAjWqYZ+C5cYCfkTzEGW8DA1r8s312YwY7lO6Hri+B/wgW2
XX/h/v4nF9j1FluJ6QvbdnwiNQJz4Qb/Gxe4ZUvmYxakak+9W1fZ2zorxSHtnD814mgGjYU6kIaz
F8gBgSBYoHxta1N21n6sZjAMwQA6rr0bc6vaB6XAUeHz16j8IGfjLaj3yjmxR/jbtNC+gowJH86W
i+HR3ZoORmun/J5mcV/ZY7YvbYmQv/7rAjlYRSWCwqYfT7jjuBnYCIfa3MIkOvuL9A/6F2MYtW9r
hE8j+Q7CwoeXYSXJLhB3f0jhuk0jJ0XLuJkZt3qaCB6AA8+6Bg74pg3GL2E7JG/YwapK1NkWztWN
TD7jLlkbcV32rDR5ATxKZkR2/Yvqe2cj245hzHRnJOIuYX6ZtFfWopeJXjpwqdVx2SEorNZ2zKrN
s4czwZm4EBj2st3FHAm+blc1J/ocgpVz32LbHtxngqXDJEY00jZRrjNLjTqzLWx2xV8fmKiZSL1i
vUBjSU552vUvjut/NK2BC9rv3+ZpxrRGGWtJ+5NUdY6w4iHoxH0RItolp2bR2vbfXqGSrcH2ZmMB
t2vEvmQvx9YFroad1Z+65/ctmJ1dDFIQ/BGDfdl+OF68ycyCWAxcP03d6MMclXeEwudrCFC/JH4/
dcUhN+sPmdKrZ5OFcGosD0FCrFw8wjBNsMpbnf9W+0gTKZWIMhPqxDu6HWs1knDroxb2w00TyRee
FDCykKzxB4Qf9SR5O4AAr1KHBiyYMthQCKYbYZwdFxqVnv4GjCTXtrZ+wCJcmrTRKw8j1Er9yVOE
Tg2+DmTNrCFKMnF3pDBkRDBjhm+vmWWyIKxYTBT9K8rxdAk9eMa+RC1XuWtfptkeVO7FGAMPOm2w
x/QBULMOUUFWBXOxKDsP8plqs1k1UaMBrSH9CiC+d6TFkQdYXmbZsR8GSwumPissKKJotGXq6Oc8
2LXDczqgVW0ElpkyPQ55yoRJWmCcY32ahuzDrcJmR7nBeNwImdLMBWRFCrtyJJ9+TPHPLdQhKwQW
2Vjkek2EgPWCkWFcOs2mTkjKqvCBAoP5avI3n7ESk8X56s9Tw0Dgpy+K8DwGhrvKxuTgTlm6mRGU
kMm9oO57Tz4YobuRYzathU/LTl/wlCRQI1tzBDbGHhcaBAl+xi5n7oaSUzzXLJUOduufso7HUWc5
FM4+2qgJjNEQpkh/O6rvXY9965zGOyPOFoNt3mLTdXF32b6/kZKuQTM8QKPNvpCYo62DzyTMMCGy
1LDI7OqxU5fW2uzw6A8xWv5MAvu1C55SplLGfiqJyuqgX7FW/LG6qj8wbF2m0sMrc8EaB8mYbjRm
DlTHVbZNUr9nmnOydp1gMF3QbbsjFJtupmgMq+4+t8EBFXU+bVTHnimVybtrGTyik+nuMb/uzH5w
16Az603tUsXVfrwVBFTWrEIIAZRAe67s+HkaLbQGPt62Vc9uw1Zxtpem4OuFmFCxl8cVgjQ1Ra6x
KmEX+dC4V3FbVlurri+8bdY2ckQKOm7+4m2DGqiLm5o4o9QIqa4AfjikLILyma0n0s6wcW/FjK6L
vL5nemeAdH547NkgozrhVBpVQsZ8olnphieTPORj5tw5cGOhgdA+e7nZ0VvgKUee3veMLd2oOrOV
Ix2r98G44x8kmeRMai6cSs7HsDs4wG1OcdMH+0D1fwi7fkhLAfsgipFtWxzoLEzIkBHepTQZ0w8p
hSYpSgtc8XuKRHgwmXPHY1sdJgfRW9Ji3Sqz8q6yhnATEa9K0iK2Xqp1A4646Pi0DL1zjPiw743g
T85gOlWGgJMCuFnZAIjmcjFhIMOr6b20H2CN2BrVBCkkaIFf5ldzbFtYSGycRj+KgT5gkanUANs3
K/eDdDhwc0wmOBfgSsZAVQdjRu7e2k+OQUZePQQhmmcdIbcilKrXWxNs0859ssL5NmdADRGTBTtD
uQdWz0jEGASs0ITjAjAaGwgHXlVNkQtAYpezeoDk2az6yX03l2nXxKWJ97AiyYuOUPvF39qrMp4O
86HqLTrsZNCH2pV44avmRb8t3EQGOi0X0Bjdq8l4KI1kS917MpvwOvN67z3b+8iK9ikH3kb44Q9Q
cqg2ZCOv7MF9CwiansdawGl2rqqg1YVkiE9s52dswaIx/VMpk5TPjklHiSNF4D/F25plOCK8aVvI
Dko+gOUG+yGXo1qb3oPL8fwu8HsVrv7rCO+O0eR3rcKvNOCSzKUEWAy9cVUDIZ9GVEgzmNW8dR67
+MlI2zMQKHCf/XCybF9uOTuOZvcyZwvuhkAW5uh2h3MVB6g5sCcs+5sfa5JAsxEno8bNN6khPkZJ
92BMNXlWbiwRSBA7Zrtyl5cs3Hsndbda9Ui74uiIQD5cozoigwnQQVWxV1NJkO8jbBWe3odG2Rxq
dqgblJncsvidB1ZYw13XuOYq0ny9prWfIXdB4hq3FrIw08HKHc7lxmUdABtlN8zyUul7aOE3+mNr
pmuyCyQOWTnfMhBvTMOrTzG271Yn9lUaP3t468yB7cHAyChGJZIHprvtu43TClq89jz44x003V3l
hI84XC6xUT6SnQWeCtlxMbTrXg3bwmMHWGbPeoEThHDHhw5yO+UV9JyVcooL4Lbn2gW0ZtZMPRv1
aC1bNVU8YF05sJ+aoHa2hxDjLd0kT25Uk5Dgds9EwTq2fA9H8ehLttiFusBKgTQB/8J1gheR2Xdu
2L74rfcxpvWv4XEU1FH4HhGnVmhToil3+O59Cp+g/jYW0FT3Szqaw+y2O5ADzb3ZjoeBCyULo3rv
QwhfwRhxKA/glTA/YhhmkG1V+YAh699mItBqZlaDzbGH+C2dTehh1FiWusAf3JtnAfHVjUR5FPM7
o8X6f2hjbNuFYkDe6O5sk8fqV/fmMF2DzMhYxPF3Qk+eoG0LzfReBWtHl2sjJuBrbC52gvMfn8c2
awjx8wd3qxCWYKjPljpxKwG2weSzm3WwKPfNRt3XpDAxxUDIqZZOkWd9FWK8UqTdpjmRnEzvEiLB
Nl7F4s0J7wviS3vjxCjlxaqgNwXR69FLbHl1WDxjyV8m7/MVDPxv3eUv8didm4WA6k0ckNW3pSN7
n1Udi2HAhHGjKEc9osCo2TfVHB2dFz0YVyGmQxWz8Jx9JzrR/A4RV51gCt5X1Dahk4iLwhzeoyRY
40//bqLi10x5gEiMm4/T1N0SGyhn9zlZktSk7hvl67U0zKPV6ndiaBmCwX4T+UOYRPiwoxuD4GHF
TnwjUxz5aMizlcCcuw6Y5ePie0UF9Axcn9Cccb4Ohv8HdOpGd5a7mUuoC53y/zrJYxkktyEJdwCV
38PY62+69c6wiJ85m3tqalLvEvaoXfY75Zwe6XNZBYpMzpjxMfJrfpNcFazVQVSBmYJbvzEzQNi4
3vGjATvOyo5NVogQHOT0Kh/Qn0oMoB0cdeTmOXHIrERgODGfsC0NL9t8H8YScFjAzD52vpZHLJ/m
P/lMcaDRPjFx4EVmxhLHk6KSm05oDB5EXH3XXrSXMatokSw3E+LJ2g7mbRQ5qBOkeDCG4tTF4oVn
sYgQKCXz+Kfy3IbR0qU1fNAerISSob9j6kPEfdb+toEiN+zYWaTpDQtNPiW3dUP8w2DezN78DAyu
Zbu2N8JD/FLZqHaTsFi7SY3rdBcVqNFykB/baJ5OuLJ8MrpYuzkbk04Dw8Z09TElF6I6FfX80i/J
awk087oB5YRi7rXC3gCi0P8Du04j3wpfZ5enfwLaVpNHNTRwpBtY/HNUxXvPyZ9iu8ROMe9LmbCC
1+knYDDgUcseSszk9FUhg/3WukWVwiuC0xciteMijJMlI/9UsC2c3kdSiin8KHYW+i70oA92Ri/Z
NB54l85ICcCbj5O37VetZT0MnvwmnY1xfl5g8qUY1mn66fBoZKZvbZGrEfsAA2OcbHoPt98FKzOB
NtwCiLKGL7uYr7pW/srFbdSja+KkWES43Fe9SbTWXdp8Aiv9mWxG1E2b3eVS3bl6MFkMIwwZrL2s
2WLITrEDoXPeUnxdvHD6HfPeu/fVgzvI6hhL61a6/S/O9HqP73Kvmtjah7n7Nwnwx6Ojn7W/HztM
WtLIj1WMBiME479YCYhQNHKyv6mc4dpg2G4IccRasS2a+YYmnWswNpK3rMMiLexk6/ZedQTlYa+b
kRG8MScvOQJb1eIh8UrDBsaYNie3eQpnr0QbilC0l9sxO/tuPj33BLjPE1oGC1oa8AlzNUVMvUqK
TCPT8IKr8Ac+6WtFx/eI05M+1RCMgiMLnSMKQEzKu8EJ8GVmhOxUKUHgUdPukiJkrY1vBEiEs0+z
CMEQr/glnNynGK4eJapPRVqLjU2rvzeLlJwOu9qVwrTejukow9Pko39OJKgOwPpzMiyGtPIO4NNE
4eR4uJri1wRXO4R1MMRu3KAhxsGVdPla5bD4kLKDYZWEb9Y4mJEpAS5QTXUwwsQ5wf24U5Sbd35f
4zIxBSBNHLI5KYrgWvAqgtsqnPkjZz4q0ynZNkagN1Tj8EZFku2bdgKJnuS3KMnuG2Jm0P0TnqSC
gCOTzw5DWf8zB7lFDs74phcqD/NBzMZIukgbgYeLTA+ewKXREEv0e59hmQuyJfu4VicMSWqfLIn1
Tg8BpKpJ0WTWa3O08H6OFO98FRBN/rmRIZeTNtpUbyw8bAK2Y73HS/0W5/igoyHNbzLGEJm2B4y5
YOIGt+GlHb1ztpiUfS8fDxHHUGszb5BWpb4saRwwXv8RGo5/g0vu8s+bPXXwv1KlfDLiyzUiv2xn
C85abx7Jc1Xrwc6Kj3bkuh/Frm5wl9SB56+wwo7bkZEsb0WC9Tv65frhrCPfMg+ZVIgyQILAEeIw
tV90JpdlckNgcXbs1MyF1maMMzjS5mqJVhgVGR8UXTsEI/deYFuXpsNWiL8SNacrbwmrO9hDs7fP
CV9medBNN5e0FIg9iDYADUYp0YEpSlR4egO2iPDNKxMNjnAyTnFoH+o03DsjQDH2vjglEFawUM4G
YhyMmgZAMu8OXmy0be8Uj2RYWfvYtRe5N92dMCHM4Dh6K4fkxvOG0m96RLm0nTIeYaKoGABbMjjX
fXUKcsc+9n7LxhGh2K7qDIBTeRfdpe0CCWIqtTfLbWdmv3QkYiuy5CgX4VQq4k8XDy5iM7c6FHH9
1WRhvffYnZ0CB3FXWgxrxNOYqck+ZHiPVCyV/bHPSFFulT4ZUZdsAiNGHONkQFzTCHJ9qrpLgXgO
WPaUJvQA5hsf3iUjJTtEsifS0AmgM5VzskG8y5+HhpE4fOJM3L77aOSO13ILAwXqfdQH8JlH0NNx
P7710YsqGj6ygmDdvrKnE9oCMmRxe9g4aU4+3RPql2kXleAnysr7It49urrd/DSP7qecTfc4Zz+u
7Bz8CRLgzeSDLmXnk2YtuGrP2pgFm3wA4etqJJzBzmNj7TKCWpkum842yptVRuW9qbUZrI3ODDaJ
cOuDzCF/GwhcdmHx2PSIc0I5E4RdNI+RDe4SY+CuZ1tPzKjNlMgCFg4fpkOgWLqrfB5/CQugoRw8
0AVsgNpRymNmTCSyN81LD/psa+iRW4oik2/Z5iUxx0uP3ln5D0Wql3kURjGxKOc7/yfjjiWEpp4B
ANHGFd24kTnnH0gZeTJnwI0Zunk1yvqBx3mo9bQ1Jte/6qQYDrl1MEUx31fuiz/URFNqoou9soCc
9mHMWbwr6zzB+9Ldw4v6k1UQnEOv283Et0GxNQD9YYFGJdy9z8owsL7PBmTb/oPMnuk5mARvZd9N
O9NfFBPKSpFUwn+ApdsTCUDMbTDarxnSAF6W7ixdGkBEf0VbQZ2YawirGGomz/e3cZh9YddZweQk
lhf87E6aDnwVXMNGL1B8xZjtSz3+jTn2nnFD6GqvW1NdxwDHlO/i9HNnoR6H+cklknRvwinm3xQY
DevmLkEedRfxrizgOMPeQ/AmG1cWnyV6lIuYtH8bM1me3bgG5sqI5eZkVEW16eSHgYIQeJIMPhAc
PvD0kj05lhRrU/QTGEw1s7fMzoefviyvqhXFu1NX9TZ3tHMsumBrRlN459FqopPtyECq1FEQFfcg
I+NOozcG1BAdcbSXz1CShgtWqFfkCtU2lz2qKS7qNc37h6YDugYMhdayIWgiMC82fp1L5UGFLOzE
3g8wyOhiBnVs0gyd4vJLdpv03J6BHyc2g9fWxXWhILRdWd8Gr4CLthIi964Vokc1mIl9ENBmBNGs
78PeJXfFz4nXLqrDEDVvCWJ+hp2RgxrDqG8YNoM9qhUWvrJMSXgtbynB7tSxcnjzYXzhG2vcbd6k
v1ldoRQ7Tqk5/JTkqa07OPkPvkK651GtrCxzHu/tCr+vThnJQMxVm4mHGZZh/Y4oFWWLzPpnUeDd
6AN2Z8wYnAe3eIeEJz9A8wYHwyQj4J9fAtNGFDl9MRbXh8RMqoeS6eFD7C+4gJGZZ0sdDcbRUy6W
MlgfNdLEZcPzBifMPMaDz0sfVC9tUvRXoDK4N5V+dgZX3whLFju7jW3Y87SwpvaJZ1g4nAxM7rsq
PNpshNErWUej9JobbaqzVbFX3jG4f6NmFMjv2nznDrP1OQ1X1zKjV79H2mqH7AuFAeikaGF+cPG8
c9wHKJjT9srwsr0iw+4JnMk7Nr0iPsN2ic9y+WFAX6fs1DwNfR3zbdnqlFfDfAr6mxwNOKYEZTeQ
Mh8IbNIMSrDmWq7xFXlj8hINXbKf8mA+thCSHpMJOg+6wfJby1MdYCgdmMDwk1izz15+Akvyv/yX
//t7ahYaH5Yf/B3j30B3+Z8hlekGlkZ+N7Hxv6BuKLZlXhBIU5Q1MUVUXX6bVQ82DuEDpifn2DQi
uZsjI93ObyY+qKsu5XxvpTnDeLsZvmQ9/CHIwr1BG12VNWmFZCNbj0HL8WwRpPaFXuMwgwD/S6GM
73ryPo3lo4sjSD9iahr3FhtY6O0cd1LYF1FWeuelOdJxkwiXsQ/0a1OgR6lLj6/B8oKdJRNIg3nA
UNcUBHOjCVqzh5jObp9MmyYeST5icjko7eDpTpvXWr5Ubpq8OG13EaEImNiROkRlOH/Nnveey0Y9
xWOviE1jAd+RzveVFY9Bp5pPQce2G7T47Af2R3bVjx9ps3J0539MuMk4hqJk988vFdKmOsJ2FOn+
jtAGgbxkcfkC2bz8owlxCjhxMtQPZWOYO0vDzxrZhrNDoYtRdvZWmFx8fh7rRdHqPTmluVF56L0a
pVPdzeh0lkJ+xlmSaQADjHdtFbIllFVC8x2ynSOUdhWkO8RNASc2RwLO8nNEbl7ZgVHtTOPdnOV1
7rjGIuXj9QVPwC01Mdww8nPFxUU8e2YcuUTx7w/VISuicKOAVLIiARHqIUAcWdXtucOg983pLy6g
uzLk/4kXAohmKUS40cDaSxspdRZW3yE1JUbP+DSlaJ9mjJLOKFk2Wba5hmtRQ77R6d5tJv+cFONu
qlCKzH1H2FMSXDXN6Yp8tYNFHBM9wkArDURHsJPf+0h1lXbDXd/AIy1/VA8byxriYC+xb5LtpZlh
7tMBI+hYp0eDgjf38SFSi1+BPkCAac6KkZEV8zHqHRfgFtj0EkTEPQqZnJK+sJkY0YZf624GPGTd
FbGCVg3Maw34EPyrWz9QQwScfNh1slLZSz3A1qsML30sTliT3uI5YUWosPMjzdI0o32xDl1wYoTi
LOI569DnVCwtkSk7g6lq4djx1mqKdj8w4zLPBnYvstlZX07o5kcSUeeb6GBAhYB4AgUXm8r3URAX
pg35Zgs+KPwHa4uPa4Wlj/2WmdrrzPcuITmb6x5KOF93dlIZs262VcS3CJdOxcQR1j4pbPlkSXb3
lh+fPJoomOWXvCvDRXqBbN9s3gnDq9ZEMLxaXTjuohHmZeijjXKA/nTbWift45jQGTFh+gfbCSqS
YL4oSr/iECMqZQ1/j5VcCdnE4dW1f+nQ/oaZKu8kWuASzpGv3QdUR8jaYJFuZXawZCYvzSS3YmFr
23P4DbIV5138Tk7aadkvrIeJV82KXabSySdL5Og85uXH2HssotBYws7PNLRaNy2hCao/sUcoG2yE
nulhcyEQsQyPMj76MbMtP/g2RmZklejvfXPgBaRFb0Czr5PMfSjsRzsc0Tj5oTr0d3bM8a7jWh/y
sn0ryvE9SbkqdPwHpi/UfXgDJpQDiLKM0Nzwm0AhxnCCbAcwgxRiBklMfr4rloKNny37c3rhxeBv
A9eZezblTAWObmf8yhIwARgsQiVhMKRWCnvDwxM1TuoTGtFVex2KgfjHVhYTjZRh/vjtmaC9vIIn
x3dZrw2zQgXDdBYitfQwLpdBu66zkSg2cMZYqBcZms6fBtvcmXoW6wyrHHEFOQma0XdemtyOGR2x
j+qy4WBcpeGwXlTbbYf7fWqxkjNHKsf8u/WT73JM0cPzqAOzIIwwhY+kerqqgLO55fhf1wQ1dEbo
bzqPfsVuRg+PP665rqPXY+Kl8D+tGdSwVgQzh8CPQS7ZBGswnTcLxttg8hGq4xjbnWese/RsK7+X
OPpKV27BC6TrVhPS2zJe6j0NdoYQrzYPJN/7QlyoGWCWSXDAa4Xbma+1GR7KltHbjPgdek2+86ow
ZfkpGFIzJDEr/hVPUF8Q8ERrlVCLzQ5G3rFrIJj28KIHPv1RDzwYyRWqrOZeTqjESfYxkfbh+CFl
LSvHW4LMHPdtaMGI7zgdO/1LuMeTiokLA122Fbn9YRP9emDEAD5VPZtV+u658k82DN7OgZuHKube
I9aWKsO5G4JE4sWNXikvkVgz1MFMRGPEeRjGSyhgKJ4IBDj4mf1TIaNyJkI4bX/K9pPH02vb1Drc
KZSjwacY7uKMd7ZF2iet/Bi7zk/QIlINrWU8NFjHbsZgkSfZjsZMnqee3p2NQk46MSqEP2HB8iZI
fvKCObw1n9l3XcqhRWvaRuSL+Q9OZZBszxng6XyfkQZZMGaS9wHCRy810U+rjTUEO4bhvBFsVPbZ
/Elk9L0VYlSqPXonNyg+25o0MMzoK98ZVg5JdSsjxjhCtzqz5vNHtk3OGXsNo+bJIGbddi8q1s9B
XqLpJtgR3O0KVN7MINWAO9UoCHOkuAjJjmoEnY9sEGAY6dcSnZ2RW5+eMEiDqZ4qPng72ppwB7US
rR7wkkUSqUgErGv3Yvwv1s5sN25ly7a/Uqh3HrCLIAncUw/Z9+olWy+EZcns+55ffweZPpa3a9+D
KuC+EBmMIDOVSpIRa801ZkagIytigPGhODa9PazVpBiA4Mldb18ojOX/WSIADUBDakZk7jKHJKBR
1JCkSP8HwOu1GB6YNDqeETo4sUQAs21F8F5PGfWmLcWiHDDaCEluUOFsryy/48PqYYswAhVlgFUR
LpNE0mM/JnScoa0bTe7ehPQwUHMRABtI2LzxizY981z9XjcV+OraLf/355HgIoFeolVtd65bnXxc
qKMrUS24W+b42HseeDeLe5yD0qfV8WpxjAqjQiclmkORoF5itLpwsu8BhqRLpjogrPjB6mg/vMAF
H2XWeEfUFK8YenfojRrzLO91jPp8EaiZR4FyQTa64yKNMPTErmbt6+Qo7YXe9tUKEweVa5jJfbhT
siHZzBuryC6GX79B5QXVAZCgZrK0UeEA5BrsaQ2messNtE9u0J5jYUb1kUiSfa70/kpEIdOf5jy4
1L5CLHGIR/e3GC9OJViYflUSTl8oBrEuGnOjBYbc6eiTyAAdHGSopJGOQdI8NEX/npXUpDouNcGW
7m+bMaWa2MRqPIU83n/R7Zu2Scdt70E3VniMIo0S4WrIiLHDe97VlftN9YO91gfZIpHdmwYWtdZk
sEVdBAO92AHC1CBkWfhfD/kGZ75toA4VGAb5ddQawqi4shO3Qi7yoceewS80+3As7dnOXItoYWZs
hzF4NrRdM9m3Wv3wbLX9DeU6KIG06KPG6gQ7AHQUoWutePbwu+nINcgY6q0LqdK1273jtUcFPm2S
JLeDvYl9bjR8uQr2v8STzSnINRWJ2ualK8odXPCTjh0gQgDoKJqxqpLuxi37Q6GQHs1M751gVEpo
HSmAVn5r7PE5CO1qVapwTIbCwKA3FNUCOyXut4EGZBya6cLOSOPrOVTy7q5SNXWfJx4oCL1bigxR
wzt2s80it9I31ve3rHOIgE2w/w7mXqQ65FidVeKT9iy18KmNkht35DFP4Qs3uRrlUusiGbbSldCg
JTNX/tLZ6U1RJbd2QqDAgPOcY/dCnAcmCL5xi9Zr7mVNls7EUXjf1t8q1ZnNPdDfoq0PjBLIrj/l
SbJGrMMRq4ewGZe6M+kfDHNjZPVKg7e8mFhTQVseqGSl+Az3Wzfvng3X/VIJ5molX7wWP0mtesoM
nW/P6WCdwgoY8eVKmaOYjvyelerESZJvUbzMEhhFMoLRxY3mSQVs1SrUPSFiioAdyYEcVc0lBo2J
/zPUbmbs6IRrqrQAqP4wAAz1PPK3iYebTxLlrwrX8Al8zK6t7M0YFsrz2BOjVT0QCWSfxDoX7n0i
JbDesdrIxFrrfgaVQ+uRwJfxvcPSE5GVWLSIMBe5AG+a9o/4dzFt7rruolmEOWJkjLu6V6rbUuOO
nKd18lVmxW1eBN0PATYDuELyfez4AmLKIB9MTUk3zAP8E7I5cZQtNTiNFhcPLONh3xaZeLPI1MyH
m7p5CQuz/zokU1TDMfTbMB2VrYYH7d6xm/SStMQaide2z75qfiAnaX8MO+mMxY8QMjK0RD951mzN
Wye64V1YDSr7ijsC4szIve2aqbZsrK2vJSXG5fSBEyo4Eora3wy7wN43t/0Hinj7TacFFL0ZXXrS
fWYWXdraD3aNUrHipvjdk+VyPrxP1bvUMJwvOuYQVNJU8W3Hf3U3MunuLcvfm773pBvSWEz+Cn3Q
nPOSgiJb+pvBge0eUO0pSuRiIwhXXa3uWBH4rEjTYSkrHg2tguyioDhNkpztTE1u3LR9C3T7Mdfi
m0oY9V3cosBWqAhkJY7rVaqiGTUhvIu2I19XbkQ+gAbyyoPQ4eKGXvijJmjG00MlawPeuxDAb5kj
DzLrlpWZ2SsxeLe4ea8zzzjkUMaQ1OE2gE836EQdLLCrbCotcL6Mgf7OTxf3cuQk7hmcQoUZXcrd
ZkeU2F9nTYW60nXXBL+2sHmoMrCM7wLvvbHl+4lSZoK5ch706FuE1p3fQvwjmh6GYPP5wrL4LKDO
ZEWtLJkxtLDj/XvmF9nOT+sfyM7IHejtE1pJOGtD+6CUyBjrkGcr0BmsDbjb9FP1EUjEKbq7xD0u
vIVQT377TuuY4CQGtXeoOkEowaExUByEYLhNRHe+gQ6qHtuvNhcQvwWWfb5hfG8z68kmwRPb1nPQ
QAC2+LnXCcoFhGPxI5Ar+IFNs1bV9OBEWGxWERF+pgDPUq2R1SQiWlvtVyZWL11oiHML9QOOsX43
jFSRhahpNJxWqmmmm/QASdzUfEQ0D7+6WJrkQLeELZFc9FS3OsR7t2CknWWgltiklQrhJoB3QZVg
hCQ3lHFCfWjtZVzH1SWX9lHzwKA0XrENp0g2Wbm1mID/CXIDapXufPQkJ4eqmXUtWXNb9pfc7rHj
AtGV6NT/UAzZU/pjGGtLsZtF0cbxQfOclxQw/PTTAgQLClevxfPA6nobWD/GlgRlZjsvPbfspGRp
WcbtA/5M9T7C+0pvbH3l5VR/2LW+tw0TsuF48oANTVyVqqFATrPlzlGYvMB9vJseOFVcYkdu8Xsw
RYoEtw/XmKlS2ppTOmWlEMgMVoHpgCc6129NBI/JnGfinFOyjq72dgzPr6hiCKO4XiWIucgUFd3K
h+BNwGhBWNIiys59N0v2AgGyBrQprXKeBcSKuT1YiP1sRL4jS6VeD94yPYOm0Qgs22N5p8VM8zUc
lMiOgq0O8xsvVXjgtsAUyj7ZUZbBUlzbIC+A3BN8cazmMql7qOG/1WXL+q5n9SWQiuIcc5hWKKYL
jsqO+oeO7PwyNHriHkwmcre4QV8VQwpoO/SU4jJq7RMRTmSfqQQPqNon02w+JFlaED/Re4Q0M8EO
hRQE63fDZz0UCHTVCBFvbGk+4AfaEZE3TpokViy+p11TwQFBbRqPxdYxb8squs/EgjQzSAreE0O3
J22MboxBP5lB/+CU40mk7bmuEiY9FuiaHuoKgtez6hHHoGTmVQOWpFfxo5HliAndSIEOQoEupYVL
KSDNKI3DjL+gwhJ8cx6kYO9AdREp7N0XlyUxaeYuGpjkYUeTWY++qnz4lfvh2MMDqdhd4cQKC/Pg
0Xdal0wNtek6uXzmSyqfA76HwS0myIggqVI9BSloA99xn/RM36HX3YfRxR7alwCJD1Qx+MEyuJGh
/8QXER8JDA5UPzsvWY+8WiYU4mB2ZmKBEWPooPQ7pS/P0tO3gpA2ExWV9Gq7UbPovRzCV+Jgz0Ga
s3SmKBkgQuuWt2XHAhf/obfKZoKShOHdaOn89PsC/oqdHFENL1TjBGvbeizHsF6L5s3RetgQsaQk
fpD9LhjqB9lzz4vL8gfa7zfFIszaInGSPFOHsecW62jfXdPJdm3gRMu89p5YHLzpOgpsqkVZm45k
6hURfjNIFy6dkaLnuKIK2MbQcA3VKFqqmGTbuh6vIsM4Rzg7LxKzH/emRuU8mcktYbb7keVH6xIN
ySyBP5mDEqHjl0OonFgQcXKS+jnKPys/yM68R3CM31rH6gccE25TYbFteiu/7XDX7ZIvWIJBZ9eV
b9jEmVz9C2WlD8grDECxWW3dAo0ldimXdmKEi4DqptLTJnK4RxDDOhOgxddkwuXn/i2kg3Uovbe8
aahfLx8rNBal7F672gUhUcc/ZK6zkGTxoQTtA+FWnrVA9USMt7zIxjNcctAnxzQkI9bXKtSDkNtD
VGD73FEnNXTat9zkFlR0kFV87dWsq8eUv6vQnEfmIKQXJZOkRD1lTJ954IJ0TZ0BiZEeVEsrp/5g
CDt1JVhAWXLVkYYhCETA0inf/R45QlEo6w6skO3rzQ60FKSg+DT2xiNGMm9Ozww3H6mpi92TQOux
wWM1h00FuoISFSROaFri/F0xi2TydsgWjYMoivUdFdM3hpE/WSNPj9KNtyFa8kVh/Cix/F1EeAEu
ImrnwdB5N7lrkx9vh2e/Kh9wqZDMPBuMKFvmylTE1F744KKF3lal9cWJ8b2tybRZeXdrCLTK09f6
La8NYyUdn68613lAeBevE8+t65RTWS0ASFfeURjBpCCtMA57SMzO4g/FsBel5caLEn5SEX7kBTBM
qoPfARCbTA6Q/Uf6N2eyu7LRJtINGRn/5RCT0dEiYA4Q8jb37CmeHKy0Jr2BbAeWTb7jYfQU6/wF
1dgBriITEnDbDsKOSFk4nkFrAT5KKkJHo34ODGb6U43bGBjPxaAaB7/4GFrWUl2fvjgprnxOjYFs
VLc3uUf1ed/Ji2wAR+d503NpsuDqBkqSJdOxFkTSsq7Au1OJ1FM3jbcDRq7UdHC30CdcAXq0Y4Uf
VmEPPDtDLVlHujipbXrTDiPGuXr0uvK47Jw2fE+tsVyPeh0DsvDPfg91p02IaraYOrDChw5HaJO3
Eu5FEFhb5C1BGKtqMMhNHgd5dhMeKWPs4Fusn6cnimohHyoFWDdznWcFkHkrmkyBjXTZmnDcsv7D
UfO9yOOn2GofOjKuqtA/CPqTlEQyWxvARaAp5nX+hNAFTXX8IIh5OmBZ36n32ehB/upGdoFYixu+
3lJsXExSJIm5bO8BvKohcJcoA2pc0/nsxLPSpGXK7NbLHBlEbrrDytSybqGbZJ+FvE1G5S5IJ0aM
Fk2/bKz+2t68j/gD2/Eec6adYRTEMdPh1ACMWuluc4vrAsZl1BnjDrAPcEsF6Uh9uDZ8aTr8TGLk
WsiRLsNQnipYSAgfWU+CFdpbTNeWgNJYWQ4IGXFO2lDgwXPTw+/1+pGb5JtfptlmxBN7MVl26Vpt
ckHidmIm1UvjWrsWj64+Lqi8IERJHaW16vrKW3rGm8iJH2qtfwpailuriqQw127jmec0iLj7YGJZ
tkhbH8dC+aiVisvYCY6kwqljNYxy3WC4szIaUEU9ddQL6aub0OI+ArxIW5Mx6Ybo2Il0Y7Rev6xz
6zJJoWNB1I45FMFQhXS9K7L1qBIiJLCVLfBc31lt4QJNQUVNHK3gIe/jD+cae180K0s1lam0tl9l
2r1sQua4k9mZjLFBqtVVPWrUulevmE8QjUM/vywnxpaPwwYkBgy8uuyu0niYAjloF5HRvpMuHkhF
ZKhmuJ5T4b3oVXay86/qlPmylbVq4KHQ+u+I4pJNZYXQaXvmW+gSLhODnBzMLhv55EkEBB1OWeX0
J0+rvvT4HB/aJD+BWt0FdkKmpuaHGPPHBz7xPVHaEPWDgQqUkuBqZ7LcBCMu8AzFxPHVdWsWlw42
kZng0neqHj2JOi4zHLHizN9GevVgj80mlmCwCQ0BcFWsZVkLEpkBhqI5jouOf55Q3XraiM1Y5W+V
Vm2tkkipt2ct4R1Nq3kyA+tMLfezPSLOEECLuXgJGO1lpd4EFHIZI1Xrk9Ky0nq5gve3bCpMbxPQ
d37fENHWlG/TOYqayVqhhtuWu7SInDPA19ciQHuoGM5HRLV2rJwjwv5Hs4UZUzus1syt32WPvTXe
uJR8RD1hPp7yveZdErP8EQ4lxmZjvhU6butlXD7rqn9RyY9YUleXwrB9Al6TgUVHjESSDkhVyGe6
Cfy7jNYRoEVsIN6qmCWnR23QAvPIm4FE6LJuO0RoaqjD/os3SUOqPAGiy4JUQOaxWEq1/ByF9z5d
nk5fb6ARIl6U+h3SKR6pZX03AD1mFi1BGCBtUtr2m7CY7aUD5AvNzo6Op9z3gd8gS3J71gfek4BB
vdRsPkzZULYoROAdSSwtp/96gjdU6VknSCXxulIw28Lf8lzo6tNAzdTSdPhwTdsfXAVCIdhAiqVK
1ANggmMu6bGkZK8khwaJXOXexiXcOfIQeqjpy+RdT0BQTf4ckUshoozxMytMf5WG8qy0gAczTImj
HkdH0nPvqRHfM4zVZ2KvCm0qTuqVxyTrjp7z1Sq5D277Jv4uK/cm6JLHQrYIaJkBFIgP48Ilig8s
i3QoyaARoZyiSCoNMx49vkzeKY5fyRGarJ9keyUXuNfY5rKF17zQhh6oE5wvbMZeNZev0iYtuHJ9
VJH9aCjLCu3KUrQQuzvOpgkMTcM0eBDGsLaqdmeiBiFVCBZExDrl+2RrwhwYUQQsXFEmsi6Abcna
QqF0wce5WO2C7x3pRwSdPkaXbrbU48RdDgTlyEh72J41zrYaxYPS1h9YHaLeLxHFU+9tHAIUsN1I
/tHgnp5WRCsHG8PRQTbRwZfqrsX5bWHCB99GyRkn9h8BLA4VgPNWq8kKY4jTHYnKEFtGg+maRA/r
BJ8b2QEDUgUTYQfuA27VMXILsqMmYaWB4JYXEWzuVHszzUylKb67ucFqfoB0QnVWM3bqAdEKSOx1
XOsgtoZmo1Wk/LMi5QEjl0ETUfbuwmxreW8oWNo9uaBD7Nm3yJ5HYugYcFrp+JG5+GgZ8tFBVHmc
NA5aIvDcTsZ8n6nDQscijoth7ZAPXJGPWKum/NJQg4+V5SN5mZLoWbzKjZI1cVRBnehPhrTJyYze
j9zn8eCqLGaRFfLb16w9oeyvVYRns55duIi7ovgwRi3ejc05csL8lrn8Sq/IF/B+Fh7i0xqyh9lR
Ox+KxdNCpBcMk6dQ62AubcCxQNyZjYfKI1jFYSErNGWThfSrZjja3ovGrxqFno2TrPkuThWBv0Vs
+U+hL3B5jAgWo1Xa4BiZ77rMOnu2cW6kfqO76LtkxtfUOBrFfhLlY01Yo7fLoz97I1nZe2qHRBko
Zgu7/Gl6CNQ43jJ1TG4Dh09odcQfC4pGcG0u4Lhoa6B6TzrYCBd3ZRg6GpkmFtNQW0YSANEOj2XM
TBz3zR+h+mRx+jqXzv/v6AIPm8d/CxYgFRbkH+/Bt387are+X/85YPoc3zOM7gNg2tV/zd3eR7b6
Vn/7SwPhYVAPd81HOdwTQY3r//o/n9X//9PO//iYz/I45B///M/vcPnr6Wwe1SK/wwIMZ/6GPk//
87DLt4TDlqAF3v8CF5jG/4stoP9D6o6wVFW1qE7XNbq6j6r+538q2u8wAeMfmqnatmlM0ABTlZ8w
AVP7h7SkYagA26cO8b9hCQA0kH9hCZiWTWbDYrcpDEdqfKi/sgQSvnjQbbb3oigESAKxaasgeNLL
1GDzW+NfPdBA9CcakaH5T+o0DA/06zF9pK8ry4fAQRXibZ1Qj6tjULcsme2vXDOCFlD0/kNNlcLc
O7cEJrYP4NJ/H4Ep4nXE3DkP64yB0JfUg+s55nfIEoOCsk0uFevYt4N9hFoXNxs7Qlh9fekXHnkS
I9knidWz5LJ7HAUVD70YwV3Km/G7gi3ZkNOghIknw1Du6rndKkT0neqO2oXyaAjKbKyCqKeXNvlL
l4NhGQQXn4HU+CXw8kmvKuLD3BtX4n4g5UGiFohi2vr2gzVlj2w/i/deolkPeeHh0tsA8Jt7Oytw
75XmPPfNe5xMGaiu8rsDAQkC+AHvpwtuXkltxTdDmCNLVIpD42Xw2EoCg4trW7P+5uXcVWpdeZhf
oZZiQT+3ry+76SzOfJb55XzWCPAz2ZzBWbWofnZqQSVrBUjslsp383aI1O5ChcESgI5xO28SHHvz
wrTWMXnhU0499F4AMtlncZBBmAXSWRuQ0LSIKKRA7fdElgnjCi9rXnEsBYXjOx/U2rAg5alt5aYH
mbK9CaRX3cGlL++qyqtOatnfzK0yq6o7EBjlvMv7Ncpw8upkcOAfu34daOq1ASNswMPDAv+sVkVy
ynQ7PJP/c5gQde0XrYnOstLlO9qP+xDHkpfPocU0FF8hZ+UXbvvFM4JzasXWe6k792GK+NHQWb2z
Cj8DVi3PuoAcXmKyN7c+9/Owr6kbUhYdzOLrUPRzTCfT6dB5nBn3PyjyLfEac+hoxaBA1GoiMgIk
FyQloxeZd8HZIBi56ka9fasLQgNBWb9mkstQMI84pEkS3DshaFCqnto3AE1flDTNMF7DGtlmPr4x
65roYK5t5wGf5yZxxQeDvvTvz41t+1RqGqTYa1eUygDPmdbc8U2DdpmUXgpAlCTMGysLbn/xW+KU
cjWGnXO0E+ncRBGqnkZ1gwtGpMO6BKyEhVeuH6JpM7+a982bdihw//u7MX0cNfux7G7sBJ9B1UrF
A5NA/1J04q6rPPkw76pq7Y6ipuCihKp4UDVQqHVgUhcyNQvJ+tDBpdmPaGV5Nx466V7sKlCRrKRQ
toZYP2SK5+CfEVCZQjWgdrIChE9zd5IY+uHanLu1mNLqzXTg3DPvu3Zfz9GlLrj8QPHe8CRfjXy2
V+FQS9bWWn0m/Y+pa4dCMmq07muuYetbKsG74nbYH4L0fGDG7pKj98edO+jNfUM582Ie8tezqZUC
1NtTyU8QGsNkQ7SsLPNtVKDBQKGcb+O22o2c6E1xQEY0BF3OKq8uUkyuK10fvIU2s7fG759x1la2
YyKoph71k2Tid66Muj4NBrSvpEaOQemOdo7cgGpeDHJCW03v6jEBhE/5mqWVP3eFRlrdgp2e+8mq
cD9rOtRLglWJX2jimJMLOM6v5o2SEMLs0aauhtEVv3XMTeFYFKsGHcH72jpjRJKSy4MLgOrfOhvT
JvdjZlhz+0x9gHWeR85dn4PmA90Iv94mCuyfx8wDRZoeq6J+GYQgNtUS6hAZGFJWzDd+bIt9NwTp
VoFI+IDJUIajaSrf46kGfRrrAaD4bWxAjn3TRCRB/OyAnRqa52nDDbjHQ3aIBoxDe+8w9c775t5g
6oWaQm+bSuSuHR5K02GEEhB8AIQJf/a4CLnnHhGUB5Oio62oJmyIbxUHl7A43JLpZawoqFfmrnmj
Rth5QPmYhpr5z/Gf3b8Nv470sP1eVw21nyx66/tWjet7NUEeYom4PsxNBAkhq2mEuFPnvCnjCtZQ
AV+vKYdgya8PMKwfyBsdtRepSd3+itQIkzeKEE52lAaPLYr8Xkuir0axTXo3W3OnDQ5GnFZPoZUf
DU2Rr2aKWNslAHAcUdA86HXxMO/XQp7JELkos/Ha8L4u1O/gP+SrmlMdYdkKYUSbBX9GUQSBoF6+
dh0wBX9M0ps+tMObhDvsIqdMJE+zvU0o6STgF+7VQT+Ghuee3GmXlanu6bM5v5r3RSZ866S6jpqP
nsfPm89RhRzusdIpd/N+J4NTL5Nx7Shmvwxx+32DNws9rclegkYOW2H27laq+PtYE6cgKbfgRiFD
UFH/PXxxC8fF6VKGPU8dfw32lnWBIsXGQ3/wqmeb3hHxNx3k6SakhGXPLC55jooSanyWfJPoB5S6
OFtR9z1FAnuUtWbe910GGbJvv7b4N93X08Yjwr0c8sYnKq6sRF7IkkoGX6E013SvG8932Dm3fWDZ
66RAEuf86v5zYDAPl5Tfk2svvmPXQM2uPkY7m3Q0Qo5I07m2bbnwlQJhR5EO6S21gtRaBVTtT6Ob
zPrX6LFN9C2lWdYiy/3cXRg3FPEOfnbhQ+Dfw5RlNTc1q8wuKHB8piBq9996xql7HsPiDsVaWN7M
x1pJHpMT/uu50tz1sFidDslb5mjzyOtObvuYEJOA27tVvZGtFX9Xsa3BUQz6U1tq4pCkikE9oeF9
5a64qbsiuY5wLZEcIzebakIp7WhRRsIz8PYa5ib3qqiVOwzXjJQEypKnArCvgijl3Pl3BxDIx4RN
W/KIUM997+wS2dentLLq0zga1aYA/4kgm+bcMW8KN2quzc8OeNn1SYsla9jUMpiN/+ssc8dnE/qS
AYlr6kbKftRQXew+z/c5bj6s1pt11w45TFn11s7t7sjiif+85fI7NhBzrCiA6G9tuCHoubinAKFs
1xJTDEI1pf0i3OiLn/ntrabAXvVstOOaY71QtaweZF3JpTWNsgtRrnKIb/u5N/CpX/Aj874cPf1O
ccZbszLUZ02QwxSuEMdCA6Mwb/K2fkdFhfonC+V1l2q3cwiNcWmqWHyB02g+sDh2ZvHuU8O/UQf3
AUpDsfUhEFOlNY0Yx9ytNo6f/Rwyn8aA2gUtYzx6w5C3C8t4JYlsAgfW5GnCOjkbUy8lbA69W+Fv
2/AsTIp24dvNWxjwMJ97e6NvilWXv+L+9/PY6+muvfMRTWbfKLkRYrnQdyABdG/fapO3D6150zlB
f30VEgv+f+/zp955CLBdnNUr7kHQYOqOUgV6Mq56GEhBQdf1NVIx4FWl3IWtNZ5MpMgnW0NdomNr
P7c+9+tT5x/7Sg9MgwGpfPPZ0ZqNevo8bH4175MDqjgxCfz/B4OzCEaIpZOimwf/8eZDnVeQ8GGS
uiGWVU0cvqpAZZcCuPMZFYZ632nOU4EA/nUghrnCnNw6JMiYbuFhLUlLxXsjNt8InwFx+9XMRdyj
tC3K6kb/1xCzIGO+IIdf3QhzvB72d/sAUVQ39XRoFMNHUli6b6TVVesoi+vrdUK8e2CVxreI5vNg
Fy4FqTW5/tsq7x6xEPCO8+U0b+ZDS7hd10Pnfa5iqqeeWch8EComsY38lpQBi1K8cWW9zTFGeBnN
nsK83LQvttvkz031pZx220pinBCuiYUsA+Pl86C5qeuYE/3lII7TnUI7RNBLJpiQVxxtLUWs2hbm
e5+jN/O0Bsn0tacfiuP8at40oqIGwaE4yP5rx+fg68FKQxGl37K5Hmw6qPiTkLSESM1lbkZil3WV
eITuTYlqjZ0CBRni0QjcYW8aqNzmJlkq42x59td5rFbp2n0ZU0Q0HXkdgJTXTYIOt6DpZJ2KIs7k
65ib/z/eqjEwkaw1lpypct0U/vDzFXGDS4bH8/63Xb+GGUDbV1QI4dPxa9/8ah4s8A85JDZlhr86
ReO742JuB3l4PfFn7+eh3xM/6dFSJs1apng1o5toTAKpmXOyYBmUozAuTeICy5hfjqNNMUDmNet5
3PWQKLKdk+J4y3nfPG7eeGFkXkBpU5CfVM36j462xCf213vMYynnNy9/vM/c4dX1q6fX4cVwrEks
KXpc06Yfq/7DhV32rBSAG6yWMP78Ky1Vu9+armGt51E8TP7uIK8Iu33mdR9lz0w2qLz2URtM82yZ
/UtQipaMVNU+WohvjRJ609Qou+qtSYz4PLeYvGerkBjMdm7qBMV287muvW1zPdfcmk/IueLQDB/n
90qi9m1iZ2iYCm3dMS/EQeNjqwY3YAp/ZLeiULjSlccGdAbFSF2F2KyJ0AX5FDSBJQTc6UdPrVnK
jRCUQMU+omWLNd6u7SoTKjhN1W7ao4ZBC4p/mooPDbJJm5f50MLU2zuiipu5ZXuh99Qj22bc/Eay
CTZ9XmZn5I2H0eq8WxNtFmAV7c63M+0utBRKx7IIwyN2zfvdJvUPOqbdk57g5zBuBurWNm28aaZ9
WOd0Z8BHh2xA8TlavrXOpxmSOs2LBkRKeZ4453lXU2f5SfPC57lv3swH2TAmyccynt84m5J6jsi2
z0PTOWegFkFHKb+NvriF+nCw8ONdgpU0nuYmn8T/vQkMDSWVrj+5oXb5LWh8e6W5/kfaJLdZQMn8
P/9T16fI6yfldYrMYmaBo6ltoksyDeuPyGwZ1YKUdFc+B145YLyKKZ/fNF9KhGs7vJdK6kH04ZXy
LSYNVvPFVWS3ExrElVDF3UEyvvk1/nP/X8cX03laLxtea57ff4yfz//rfefzO6bxc/x0fitHtmrY
ar9HPZye/DCPl630si85SvNVFzv9PkrG9EsvcvSbdvxIqW1/U+J6v5j3u1oE+ICE23Y+Cs+eb1an
F7ct6v0Hv+4xC+Zk+Je7O3Pghzs3Ffxb0avkDsvErHlxyt18sO8PTL+8SWo4vWVOLnDFBF/dQLq3
D0y8FNQibIo8k8cIie/nLkUtud3NbcQGr34XVru59VuHzj9iPWp1TrWo8fNUetJrS5GyJvBUlckq
WNPd2BrJiwB1g21BE1wIxqVTMTgroLF/imUlb1stRw/Mbh0g1YE0uUHB0ZC+JHEODQPU/HY+B+Ff
mAWJj9fM1FtG0Soy36MSwxZzABe1KOCFo8NkYy4sJcOfcFQjdQvycWpYepJdAiNBD2NSDeDGFwuT
bCoo/uYAoFgVK03zB6CxWsE1E6yl7NQaxHjcYH9hsBzLXFOHYh1Ytz5oHSbqrnfWy3o/7wobm3Fe
NcDuT7TLtTk0GX6o1A2g+/MxeHOQwc2j5/PnrazXn/s+32M+/TzOg+5+Dtpi/7lrPmB6n2DstMv1
413fp8Ps9/PjWVYDXa0uLyFBqDh3ypNnjuUpnV41NrRf3JppY7AMHACNQAA7IL37HPN5yLzvOvjX
aRo/Cnaqml8P+O18n+NSkcQHu61XBqUKoBWqEscoF/mQ1PIc2qAZYYQwejkV/WxSKueur9qWigiC
R7/aU/d1+HzkPNyczoGGH4pDa+7+2D+PGFmCrP79/Ugz7T/vR8KauNhMh20hhT0Brn+nTiP8qXWn
790n6lAkOCo7C98EJvRM60kDzJkBTJRgdZguT7ZfqQEn15zDoPTPn7vmV7n+4fALwkr1X0kExGYo
E+YzCodQlnkqe4RdIXnLLa5qKbprxXxImsImFeqgAuiQgiHaoPCls/GGFcbfDwbmCVh/GhxjZvjb
4DTdU1eu7gkgkr6g7IBCBjZBoUcHnpk/9xGJLe9KEztXso7kyKfmH/vm5twxHzuPm0/1d/s+j53f
o8v8Yi3SzF81qS6Pmm8uhylOmc2By3CKa85t2K0pgFcoPnNzHIBSrXqnuh7y2+jY7PBtmIc7aVqu
iaYZ48qfTvTXd5jPfT3wj3e4nmLeqU9B1Pk4TkPBN2dBNfuKJA1jAgUdWE0pd936RO0t1wAvxUZF
g33JRgyeLAdLnHkfpcho0eeXkyBrPgKmirBWZpN521DCceSiDoA2c8IkL/SDmM/vdL63/TzP9WRl
11yQo45aWe3iAqtKYTQ+Qg42mYrcq8jLy9yaRwDb+DlitlhpCaz8MSJpqod/f70Y1n/LrAq+Y6lB
q5IGT3Go73+5Xka7C8Imr6wn6bgfAgZcu1dlbx2LvDOQzowIAnNNZmslsqxjiU7gOHc3jm38X8rO
azluZNmiX4QIePNKtmE32TTy0gtCI43gvcfX34UERVA8M+fEfalAZWYlQHY3gKrKvTfrB1uk6oD9
nYZb0ws7RJQXB4XUznNfBkqK1c8SCpsaLEddrecRV4TYaQ/j5e9zpIn5a3K78jBX6sJm9HIF9aT+
PscWrYbsbtRQQOYshiDeyrrWaSrs45T6yR0UJgkfV/189MbmKwB527qY9+KQOMTiqsPc8xLAwpd6
6780et8o5UH6vR7w/rjEbG45MmGqAEihlOotb6v9wi40oDe5HodFBdmN7x9XI0C2eU0v8QBd0rPp
A2wFH3tJRwgWLKaBX+ssq681EG7QaajGh1aPTmOed19ndoYOlOd1R+lCw0mFt+vBFaMYt3mNmI42
PI7qnN2Cvn0sjA6a0rnKbtspzG6VgV1j6KxSWrFCA2VSAt+gx7saXvkkoFnGWqUO43bgUD7u1ahb
Sy45BzvepNr626nkSGLEK91XGRt2oSwfCOZ/j9uGvTmHOMS2/glyJjGiJ8OGr9P8kt7qlcP1T3tl
WAOcpTy773zUXDpkaVoHDZCy3AG4qe/0meU/UwfdPfau853diu96qefvpwzq/cbOxj1TywwSurA+
KmPyl91l7kkIf2A5zB8VpShOgB6pTV1IgDZHl+Z/xaHvrLFCDuQ6QXFKVSekIFbP1lhxLHm9AlSM
PiGeA/TLeZqSyHnizzkF1AJdpBfHZfsIt+VVA6VkfM3qYn/rgiuT+HgZ5LGQhtKCjbTxMlwcpc8b
gM0W/H7La/QUfHVBPpx47LcPC+2iUepoCkFTctHazjhG2vxNW0ybnSWc7FW3Uo0QmCYMUlucBA+O
qw9wIpAqpgyXXziFDEuqLU6cRTcl+36YuM3u6l/Un4La7a1uP/WT8wD1hvsOsZngJqpZcMrEy3Tk
MffiAVFL0303tZ110lFWZEmSYGks9E+u4GqlqmmxwTDF4mff/pABhRe473QDAgknMpuTRHjsyVxQ
u79sOaBy13mdhO1FccgRTWbzyL719RZhAh3YMS1c2AcN9SnQ7rJQb8+p4bfnJuKHi8z8774cbc3/
iBG3RK95tv6bFFtXjv41TjPSL1rae/t/Civr9vmqZyX6S6kdk1pRxbyTRtFK6240g7S/kv6otJ+7
cELH8c+QAC4FVoV1optZoay9j1mJ/Z1lS/XGpiYTIL2pQ/HpJVhOuXW3sWb1ZdCZL8tZNvN6aunz
+3Wp2TaeL3YLTKBfBD5QFMdcgYNnUhIkAaWSaAEuSheKH43VAspas9hPH+puTh9MQ3Huuhoc2tIT
e1Wl1vm/P6o1k6qrP6fabJxpjsobokptFRXxfz6qqa0xWeksp495EbsnxUwe6szSvzpczXWf5cWT
X2U9LIzNdO4gDruYoaouP5qF+YHFeCabxo/QoNw/Ns1fZmpeq8GPLDUzsLg7q0ntsx8h1hfC346s
W8A+sRyKUcLedJW+414vRnFvo8WmxOQhc+lFkJp0AcCLpQRKGnDnQLYdKYFSLGqHA1ebD1U3/kUV
GK/X4tnCS4nZjJM5PxVprx4lZF70XFqtZi+xqFEBa7Pzuvq8rEPLEvZi12s9o2QDkzSyjP0Sv5nk
6MUueSTFi33Lk8sa+dS27+PlnBIhsTJqsbP3nZ2juB+vdRs1DB78+a00Sv776I0tjlqgywnYUwDM
VDPfhqbBPiJklLvVmCi2i6ucnzP9c3+NldySReJd6EtPJm86r9O/XJKErKdcbB4c/Ht/9PIrDfrB
2yFUwrXpKPwuWOOhH5fB78PNn3v5d6rOk8NmaiM9BCL7RxrxvrF1kjTS8+v/8cvx7P+YFToaL6QU
NVJIqKvUNP7508lqzaTSFL0rO7O7yf8wQa5C/XjadLumUItLW1fFpe/7jzB7ljeKlqfJUWxJOwzH
ovZ+zE1VPQf7kGYgtGqMHxWQMzeSIHRCl52fsrrqG99iEZTCw+uUOfDCZOjfZwtTarkclQiK3oRs
1lw1RUmgGMXtoDfUz950kd7bNBK3DvGsMb1pQ8I1c0zOVeE9xINvXPxGNS6aCsn6lWL8SBKUJl+Z
JMRlW/IIKxjErnASX8S2jRVb0CTOVVxyi9wca1LpZ/nPwg2nu9VUdDNVgKNtP2flHRScnJ+VqNnb
3tGFaBIlpgZBVcUsd22Vzl9G33+sRnh1NRTPqMZDBEtlvwqNHOavTeSjNa5PlEpHz4NQup6/UJP8
CPn1D2Qkk5OxbDVSvuBranEXdGxBimWQ7UU5hH4z32WBwvbzEisxgxLad8q4bF8iNc07Xh5Cw+6O
UK+Y5dTc+nGC/LMc6ktfjhQwp+vRZqNwaG8Han4SJ4wHza0crbmk/x+Hb0Ilt9NV9w2SgMdXQ7bT
VxOaHmPQV0fkZ0oKGe2SJSt2IBCO5wnt9+U9r6AzQLIQOB9sef0B3pEUYoglXPz8bbCHQAV17APn
CRLu+sQCVAJ9LgvG93pgoTCt9Ma1PxUjtUkuVPqQzz6s3SBKw/vGTndTBjmd9NbBaCZOcZVd1gX8
oaMYHsW/elfn5VgcUeTNb8IoqCpoIlDHQKi0BwTWLgsCdeLs1n4wMuOPbR8YMYxQ4fXWH7Sk5muD
UkXQj9/iMa3fRSja3aHJo6HJ2E8gTJtvFNvW7/oyBemh8SGrTjB9y/3uVTyzk1fxENL+PULrWcO3
ySqibVS8mlgOxTxmdJmc7rnJfQDrV9IfYEHbQ/eNfNbifhO4dXU4t3ZNzRbdmzgEl0pkr5YTAIfl
7ZdFf/hTF+Or04hfhVL7qutb/7BdynaGzcY6J+V/5kcYW7JD7tb1I7yDNW/5SXHyyiC+cig3WW3i
jdL03vci87azZ/DfTZq2hzphL0ziFNVDHXx2TqVrqg9rSOslfOCTPu0lM3o69WOrVsFFceZjoMXO
jZUr2h5CSuu67Mrpm9cYX4KxUN/5mdGzp5pY14FprHZFded3QY59i3eID0GarvEdv9Nryimr0mzu
c8X2PxXJjUehx2cgfnzDohSU07IJlsFscuBbFR91uzI/U3zKc0mNYJp8HiRRNrym66DcQpS0VPT2
hk32q7kxY6bxpvVQGpH7dVYhgYGv039KKvSRVLWeeNwF1EYYiQ7ztpK9q8BiXre+735Ff+tkKS3l
loUNE3wRfBu4e1BohSnNWAJh6z2AtoGuMXgw5SDkjNSysrPb0j3malFfMt2vLn1rIHUzgd0fIqC7
OzFaMYAYY6i0G90P/0LC1j1lUwklu0z+kAd4PVFcZ4tM/iRumxRKbAUR56tJpXiXSaX5MgFdhxso
40mszEdfzUJ/T1a5B3J+5SWuVxX6L/lkkirT0Df5JALRejiLSnSlYEHhFr00gWanHJ3qaXi2mHbB
PXhOYopBGr9UrxX+V7ttRF66+Lf+v2WQjLbPQgr/+QXbgnznD98YPk6Qhd/Kmqasbm4mzeZetHTB
0g+38E89d4dlwNaV8Yr527um+3OspkGbaaRtwj5cUbg3kZP2l0Gl5NZU4ncRiLt36PbmxzCE5k66
4qAUObk2bXYqxCZNnLpwSLMrvJp+J9oG/WuisaS+CiL+v9lhVM9FmDj3LGqzUObF7rcoGPeq1tk/
vab9lcPQ9hHmxvEQAetcQ8MQ1NlLqBL7ayhsS69D06lz7huqunZA+d5klVCfatCDXEAUwdnPM2C4
3iYKcxZCkg5N1V6mCEluWc61zAxezR5eTTb++VDyFSVf8S3VOi2RaYrky7bDpong9Cu50Vk6/1cf
ugG0Wq330vBe/qmjMv+CUqL1HiaL+DAbbC2LEzp39IRC7VU8Kief4G5qLvHJPZkLlCKp2XQ21PZR
1zX3Y2R+Zje4/GxTE3rvuyzzS5DbpDA5OWayDxc0Rj1A4GJ1vXsCF1x8hmLqY6qyQhNahftxhp57
STEP43OKDmZkRFX8+giT6tExBvNX67U3LDWO3yn+DgB5p+a7puing561BhvKCI8gQ9NB01go75QG
ccK5c6zvNcO938ORfpjeDkf/RTvk3cIFwfpFEgz+WdMqz6XSzi1uah9uwDnJ88fV+BLTxW72iNp6
/ihxDcw8UP1fQT6ie4HxMefbez86iHMtvUw15vuhNL8YoaqvvqW3Rmbt6pOeobMdHujhQ2rr12+L
IMfAzdgM06+l6FFqGbcQHV3xO5d3gYol/LWcUsIkQpwqYnKRY5jUjrMQXl87LQ8fig8MI6CI3NT2
mv7VHXvKhHjPtK3A/zutf6ihF/9MC55D5djXUIOaOsyPVJt3plJcUm9C/GR2X40p27/Sqkl+xsuY
ri/Yo606lZvTEMGZAK4SVXEzzA9QB1lI9/bZhdv/Z8i7zPdiYg2UmqjWux+Wb2yU+ylFK8VzfOun
a3xEDfxu8IHMGSoVwkqVfBiW75Xq6sG5q6DLEpSPp/c5IAsIXMRr8bW78hJTuYi3G35aVa5/fEkh
Voup+pk3Dah3loxaDfd4ODZsJebF+350lROUPAYTpt645GwF7YaEguhu9JgHiFHc2hiblwaMAwAW
50bsYhKnNJnmu+eKcrk39i020gd716IHvZAAPZ9xPY/0l+wARgD9m5N6E5RT9UGFWCJh0QZ+A46C
OineHgE4frax6f58BESz+NAN3TeKG5pbbWnY22huYWdnQiD99VCsQ69glUMFTKxVqBoES4RLs6X4
5yESpCpKc5tGaXmoqqxC5mRA6GBpKhskLjqg9RVb4c1Dz9TiQY42h8TJiM3RZ8XziC0VBdLeURxb
8JtzbMFbKjn5dl5Dg19Ij83mFgSnvvx6UYOIPw6vO32/13nd+thCOLp4kA3lJ2928UfGzEunWDp/
eJYxGUSxNUiAmTfuFjVTD/bo+3S2ClT8Mu00tdNjV/bF/WaXo7H3fsIa1Z8S5ugBStydBmCbxujL
ONiZvqnuixIKNLZPnj1vY9bwP91TV78zC00zwx/FiJYL7MjzGXm452Yak/lswXpZQk9wpMoVjU/x
Stza1yP9dfTmfpNG4v45xWjOHYwyy8lkkIRKN+mraA9usDt6VoD2MJtQx9RJlKcms/wnWHnui1KN
L9ILR615RNwBsC8B+dJQBP8TPHCZfo/1CPkbvWEVlm+cuXzP4uUIolOowqPRuBGH2MS7OQolpbxZ
jI4PY5hEj8NApehmLH3TuJGuNJLHQHtT1XRuenV1NCjPhJLYmxwYaWiMANYsaNop0wKELHZqHxZB
kKVfqjByqmifHCX4lbvx+nWc2Mr2l+XmwzdN1Q5WXCJWQC3zvlc7Y6ka1B/VGs57KV13bf2QlXCw
bRFW1PyPCMlhpIUNLRJvmbXJCk85h+fYy92zaQ3uudet56O586GH2vrilsA3Nj8fpvxK3NLoSx45
CorFI/31UKwgi4B9t2F2/eq0YQRy7lX/5TJe2SRGUrw65avLfHU6idoauWK/6qtDmpafxd6/OeNq
XE77KqNaA/im8jXpugJg4JBUl7aMIEXzFBu1FQ8W6cXmT3ZJkXJXXVgLcK5gNpiuB2fSLhBdaZfS
KjS8yIX0i6DwYu+WZmBBYOHCgFaf98lzmMRs30vwehhkrrW3UDi6epNLutJAQsCLOzsUSD0tGZdG
MsiJjRyVClWBpm5GgAvF6M4+S9PNU78f0UOkpNGw+cyz3ryWwy0moXJIuxEjvHY2OpAv/cKFTglK
pXDgc1ySrvn7iLnhVPt1+oSOZX1uoBd6qpbGz6Y7CybQOzHlVlM/tcDuurZz7qQn9iWq+U+TDJy1
GBDqMnCJ2ga+pF9NIJFOfUGZArBM9R76jB5GcRAM5Rxo96oDdhPKm1q7L+O9qVrp/Wym8MbnixcG
PQqgpwTaLzHKEEnj1tm7ILRMpCQZumaZtWw4aR5kXsvYNY0Eq0y8AcAlxeHV6cCD2QhUXlaTDJH0
XdeX+87KVRgQ5u6uLwzrxmDp8dwqy7tW208p+6NOjxTR0qx9ozd/H4pL+jJKutJQK4HwmzZMwL74
7Bz5/Gtqr+B7M2Zz50Dttn72Ux1gXF2vw14fSw5pBolex6j8Btav0+YX26tTSn/0tGlnNAXaDwu4
ZK2GD8P8zjHKO+kFAjcy7e4JWTJeQaSQPo+rBOpJS915glHRJgOpYoaskBVQGOldn/K6pgJvpqTW
Qcu3hkO4SxT/gLwavISLTRqzpzBWq+Jf0iuWMIWbJ1xw/UEGbaG6+S13KvNhi2zz4J1hZfrtFgkh
tn4F71l5I2HiUPk9QHXNtUh+ccxhpvzrtdQRlMtXUz2v19FA9wzN9nLNXIOpBeOdn7nGjRq3CKeX
LhrFHXhk8xq1TOtsL81s+7jk0INZ3rxu0x46oW2AuNZ+DgSV8szss9gmiVk9b1OtPrFuzatTyfnX
S5GrkqBXJ5WLqOs6uR6d5HPjhzniZVH1tZ1AdvjcbB4CteCJ33ofxZ5W/bzvZkTgmlktv+b5L3Rn
589BVdtnL4Asdl5G98toy66fR2u68lHCBxiKeKd7p03w7rS2grALe2fDbS2Hqq8vKyT0SyRZbrMe
JRmUFjFuHi819WM2qfevhrSRgl7KFvN29JoIDYO/efymB3HLaVbH1oehueZesJxxO+3LGV9daTWF
zd7vtJJdMYN9hwVHATnrgpmsmMyzSXcUW77gNrYQ6W7NFlJWFWO3/puYKvZgqrFjlrKXhNJ4agf8
Y23lDJtry2PFqbaPg7A51jV181T1sIkU5jq4Ua8J0RvwZ3+HHEGMGtTiNzQtfrC9aLhxGXUVhizg
A55ixqjzAoiCK94ySB6a2G5hpOunm1nnjXcdDBMUawSRccrTFuJBM3PYqTNBUt3CidftbAUYxGoE
sUcA1KNpeCgleB2ytnD0ZCj8yPB2aKJbNRl+Gpnu7pORlU5p1gxrzH+OWjOsdsnQ27ukd7Xz69O/
HrxexHpBcsUJ04sdEqMzEKCWO9zBm63xcVac/BLNbBZE4/IFaJKvfex3Z3FK48ejCTltjZyxpYDV
g6UoX1ANx3CagGUuI5yhjfifpqA/92rSsK/Txtk+SIANz4NZ30njsqp+tyA576p6kemSw9WzRCt1
CsgYtQ+Url7GyJHW9tTwrsOXyLAh8p8TLdllzJpc9dL1KqAcMfZeHPTK+6hAc1fqCqkKNO+dpZFu
ODgHmx0ICvMoaBSTNDrSMIdugOB/ixWHxDWlfWDmb96CYPnbc2cf7C7v22HkORc5su0KDW93LA6b
Q5d3d70qh/Mi8MhaJe/pzfIWvx7KmKnhhyvGavGMKN1WSjQo75sxji/Qzt8IOwus3NpTHoRsKajG
R0S8tCe9im6E08UHR/dk0hPqliCmt/i2cS+RL+PczLoF+brPlDJiM4Zq7LM0lts9H42ZZ76ylaGa
QDS8GCWmcxJt37BJda07BvSSKuwJl9wHEcn8gTkZPTHVc/t8tNm45312NRdVhj6EaHOJeBPW5ZUO
KXI1gjfC++oUc1l8qQvwcdpV3Zpo/IXBFbQt3gf45iYWm7L5bNamdz+i6MlzylC+GWq5Lu1usWmd
zexkeNMam2sDolDObRb1zWPVxsq5LzsVNda8/Ir4IdCxOfvhWDqaZf8tonDR4oBF4N9zbBEowPAS
3iBD/heqhSlTEuhd3QDa7IpVqY/SDZijXvVmr3/s0tJ4621Vlsy24HrpbsHi3bqSGQ1L46OtgqjZ
xiY/Zy/TD9vPQL7toPAaHv3Z+vN48wNCHA1t56rIj29+QSi1tmcjS+5jd4zvqbi0F7xCkMV/GUnW
3qgCZVi6mdO2N6HtAbKA4P0vbfFCBFnc2wJnWEKqBb7wxibDLMFJDFk/Xtm50h6EVGFidfJg+LN2
FWrgqs7dBMpQLWGjWXkY0hhCucZ7z3qki1BoYt/IDhjVQx883XEfmzgOPiAecRBzjUIAqvOUCUn3
3waNSoC0/NAhSGb2+XuHBXRZzKn0OH/foGfO1gkY76KnhgvBvvB6sG0eaWakXLLJ9C/IyjkQFWtj
e6Opw1exSbOFpEvwOPWHpLeS23XAFmeVHlWgVTbvNts2Vs0m/wQx2t06DKq89ISe04MB+OsuQtHp
rova8E66qy1lI7M1VTS/lpDNIUdb8D+NpZbkqVDQLvnXoTJqyynpKBR3j6PRPf5jyuUiJOyfhiaW
wxI6d5795t0uUWltRDXUojnGVWPuDDu2j+pSmWZao7nrOtdaC9XEK130ooyPW1fK2Lbg/9fYNI9s
ZHHSv3PDSZq/c1vXz9lYuxllzTWVYyjUvbI1QCwpb+RRgIRXVxjnvgefikbhMiyMyuB6AghxDQVT
O3+dWCeYo/jiB44OObrBa1RGpfoByVf1EtsUr8Hwm6oX6bvI0qHCE57F5AzOvNqlm3kpawzWGt55
MJWsh+KcU2c4GYV9+aeRkqiG8fuw8CVdRW6KaJTR2jvByr+C0Qs8fms2CD6Se+Gp0jowUVEO+/wC
o5dmC1nThOOon3KUAQZ9nBf2dvbfKTXeJU0dPsTO+I6i3PCcI+fK0slim2Gkh4EvKPe1ooUPYpOm
6C2EN1I0nl9FKwb/krBnBTH17eAmMft3QVeH522YZHEbx7ou9KzcN3mv7XoWUih2RuwVqeL37IVF
99IDM95DIUUps3QLuzBP/OgCFN47hGFH9DEyCAA1t3OommzYAP9zKNoY9VFiUSF8PRS8YydDxfly
5gkZwHt3yPMPrIN1uzfDVR5265mNZXg9guZ/ObPXVc4hUbJvvZtMt9KYUfd8JN1Cd8bbNzbpaqP+
w5rN8vCvQwO/XMq6XjJv6WsfDsb/UavmWH9WeUL4rqk60nQaDahE/U2VpzeqWReZRviUzh1lIU3X
IhCR5PHZUs2PZRJTqyE2lirC41ghcAN7ObzULRuDOydGXzrXouHkJqFVxYfITKdrC8GlR3hw7Af0
84Ic+fS911PgpSijtTololCM6NHwmXC5vX8rJmkMv/JvUlYVAO2RaA6jyr2aVIqLsimqbrbAugRJ
7hvGETw/57ALZEQKaK5HDTpWH8ndT0EQcVS4xadgHClLV6v6E3vkKMo7Y/MJ/qCfngEFxoJvEgDS
CK3wzgomyNoXQJM4xEbFj7Jf9+jByJU7KCSUPaVg7OgPNZTjMkbCraZsnjbbmzxBbUKqvZwvRScb
XGhWseGWQUmLmOt15/gVhU3ucHnVFMO4diUEAclqZy4jJETGIiYOEVLbQrQiGTzBOm8pZCB40T8G
oucH9++SHABocK14WtZExyqrnXt40tWD6bGpOxhF/oAEevagNHNOA0+K2VQ/xS6N2MOymG5TMGOp
vtCVu34e3Wma93fI/sZVq6AqaS7rfL1eqxCRhuq9W0QGFXDz4Y1dur7Jn+gqNcxfywBp2pejQNeQ
/VD9W3VwF426KLpyBJm/gvzZ4D6EbgVh8AtwP3M0kKxNCC3AapVD8a+ueilcayPHOYhxQIMNCgMU
ExSe5u+aiuV1eBVGXs0G7V0Pqf49pN63fZPM7Iy0GoyOXhVB97j0bbiAWjPoH2UsnK3WTTXN4EWr
RHuXpnr9P8q03wKq+P3qqg12wHNM19ZBIv5ZatrADI3USGY9WtM0NnC8B665QgQ9v4UlXQvzY7BA
BItaBwtss8MmAEKx9ejM8hKYnEeqqBgcjz2SaHVzkpobKbKB8t84Je34QypwtlocILPB1Qz3x05P
Zhsw7zTUkMEujBIammUHqAD+WqkmxAYc+YXM4k9milc0FysVhRBeLDHM4rMzO0YHLVLiR9nbixSF
F+MqeZQ3xYCe+GRHULHDB51SmNW39BrTtI6uw4axktge9yhluFGb2ri3M9iLa9scP+S5gyoObz7f
C6u6m7vUYToUP1pB1P9y/PGzkaMI5ausUrZV0r1j5pUgDF8qd7wnxzf//Wb8tuJ++Sxt9MVtFkoX
LtS34HYwvJB9t37/lMMUEFLBPfoPFAJoe9+Nu4tppc4pC8B21yAYH5jSzLB6Z+knz1LSK89ryp88
oq57k9VfyrzyczFGFGBQSXal16P9PoAIda9N6l+OY3XXqhv3+8HzjOfSKClvyi3UddGQDflWBMV5
LZ2S0qi1fiqlVApe7uSuUgbvexGZ+zRJi69BZ6j7NG79s6cjJtaj2XoVKuO4K5Ox340R+jZXddgH
F7eax7sqPKymzDGDCwzp//2/aOj/+UgzHdNQDf4Oh8oY8031tReMwVzDCPDUxKj1NBXUMB0vOz4y
wufCCtoHb+jG2yadfyDJ+cOyTePXhd0/81eRxT9aWBs+lz5ob99skoehUr0bO1N9FCWb+EF1y3GH
wErweWAo/27vCjyEcQO7/g/F0ruvGtRdu7YNPdQPHP1L7x06u+i+pgBaT15fdXuJStLxYzvo6bs0
RibN07UBDnV7vA/MsGCdXJ2PZh8hM+qVORThfnuPAsVTM3jZByMeIQd31T2ybcGT9GxKcNGDNboT
bA3ZB49b8hF1QepEl64yF939ULArsySTAY4177UCcZmuTblvCzjVKur7LN5B4wMxiZi0ZXlHC8t8
NxSuuhPb5lA6HzFq1rqi4zRxu7PRAnvizSB5SlJ1N/L0v28g3wiukSx6jJmH3YmTHeXkCTqg6Epl
w+xEvQkhVIWh/W5TwBgvbomxnR6RPd9LDkYzT2gquHOzR9JS263u5XS6OysH10O4cM3jzpRn+GHR
X0mMnHCCxuAcq/aX9WrCuS3Zta5P/diNj9qoKI5zDdvKDSR/MLTVBW8inV4HNxps/ait+7di2pp/
sq1jX4b5C6+b7ab+rRGp6qGwoWaIU937GBX9tVmW0xd9dI2TutBBtJMzfoFdnmmu1dUXCWN/4lrs
IZVMJ1SB+Epk47njYXRH1cNS9AfPUxEkbrEznbw46srwXbwWAl42lOtRcqJq5HOxiLrx1vcE40Z2
0Ux2dmCznb4tdkOp0Wv/T3vWBv9o9x1m/toiQSAcSLIdpBoI2wysCa87PYkNFhvwIp+JbAxNSe3d
zBCbXK39PlPGR/jIrnxTSx5WmxOiwTqEdbRrEv0n1IPKl3ww7nJXKf5WlPm+8KbhS8ZS9i6xWveS
LrVQkWa1hzyq1A/BqCdIcVfNJ2RvvsFS4nyklKiAZaL3fgwuCohNiKRs1YQQ70Yeotisac7ZlHwA
6zvAUl7ol5bi71PW++ON57nRQ7woJLoLX3zm1F+yfLRv64V7MwZ0sB6JzQ2gWqkG1bjaHHamlzVS
eAxZDyVS+q/yTFV6jWYkFahbYF1F8dlM2+tXjJ81+gTP5J9C+dnmo4qopR3sU1Ypw12jmp9VRW0P
4BWs88iU/BxVgKqkm0AMkLPG9LsfAzGhRmAJWiNfxoTiEePmlm5rITWpNV8b9C5vkCgvP/uz9SOp
oYMUiuefUepnnyPbKR88L/shNh0QNyKNzbiTai4jcRF5aQ3lRrwu4x3NyZ7HT7aZf7YQ+Xnwi+RH
2V9MmwW2/gyfNfTYQdmepWEDWIP9pgqe+4k+tue8LDCKv3wTuY18494ckkK6W9q5gL//vz+JNF0e
NX/Q1Ti2CU7O4R3NtIACvXkUhbavNlTstZ+0nqKGoU/cW4jAPgNlC45hCsTd12Hn+2tCAuQYROGj
2+jWNbtu9T4y1fA9JM7JPbqxF+mNRhG+79sU/UO2JG7E5i4RFMOvEZoZRO8dj9+hw0su90K1uH0m
pkAWOY3de79yfjUwfH5u+VxusobVHemybt/sFLOrTvDVUTGaDCAfEu0BLR7rU4Xu9mK19da9RzBh
zZComnHjOCwIiVMyuHNWndISGqiGOup19bD32VCp4sxBWGtZXJR+pvXOtRCzdjq8LUMXGLyQwRzc
LHyPcZTeZoYyfDaiCu7ysHNORhw7T8CjniMyDeigoUdPRqOeu+XOYk6zcdLL6pdexnGzL7NmV6Km
eq/4C0emhf7EteUtIPuFDA4RwemxzGvjVMbt2xF6hhrQSucxt151VHJNeeg9pbxTk+xU14r/II3Y
W/gXYVtV1J3YprJSVq8fWuxaFMHdZnephjrneftFXaKQM9BRXssy4IhVeuyt2L7OEbh4ZyRJ9U7l
hscWGhooVB5V76oIeQi/0O6nVMkewc4g6jrG3dHPNaplsyp/pLQUylE7vJOIzY76s3MVGFV3lLC0
Gw04b9FFaSl23CEYBjdUUaZ3eYuaSZp69pd6aE+958Y/px6SwWluow+z3s/H1lyYsKLYe0LajsXy
JQQhievAt5vvkk3PGu9i61N6BylIvs+XbCXZEnjWfhqNB3lIEUYfUkuB3jarfmpG861X8vRhnGft
U8RXJIsy5X3RGCgjaeZ10WXap8C705txz8MdsEg08Q1cmmFp8mGhA40A+0hvzN17ZXafIxI9Qdwl
6NKb1QvwwrgKAtaby4hyBEkgnkgJP1Aa5J6FdUVn31QdITzeOFjKqGcFApU0OHftQLmCYhT4qMVS
hxYlS1+xirsp85kULN2XNF5jOpfV5qe1e9XZlnHc0tY5onlgSo86RMBPgQ8IhOod9XuU5AdHCZS/
5zB+yvtq+tIMcbWr+jZ4aD1jPrV+4i3kIG8HZcXo/22H6VNrTgBtaluzj/GU/2pKoz4JMXHQQ1Cm
eJeNgxiRoORmbLipRB3bGtcO37mrBKVtvpDpwctT84EPyHxo8jy99c35HtIn86FqbGO1j1BaH1o9
aFEd/+0QL6xgUNWmKMxuScTRttbN1C9FIi/JKc6y7tgHP0jAlmio4FZES0dHC/P3hUiIVpgahKuj
s3/j8LX2nQuXGz+931fDnWu8t9zvb3KrIbevOAIZyQMEdlxxh3U37qClWpBiv8fLnz9X7t+1USNL
9addjW/YBo8fNnOpRMipNtmnzSQZeBgP+8BxF3n2P1L3qPWy81TZx82x/pFuv4vSobpsfyOE4/pt
EQMBXP4fm92oA5W6+iB9lVxywLqQXldFM7/9FOZMvXXLTLvdkmQshl2AEO22/xQsufGhSl3Et5VQ
v7i+913tkuAmq0MTcoPFFg4ah/UXKpAHFPewDGGjX9YIqwaxCvD0i9gondAvOiv5024u1QIlqD7a
reNloPj/9URbCv+jnEwM6zXIhSyNnLA2nC9bwrHshl3ihdz2vDK5VBHr/Fe59in0lonsYjIo5WUe
08MyWtot2pjQzO3iKEguWR+OSDNZfr3XLM+7euUSvzQOv/OrOkH80WIr8nnk5u6d4Bbcw3haz6yZ
LSRm4ja0zOAp1qy91EcBuCr+tj0zPcpNXx4E8+ju0RLOH7rlOZD3RXFrPlb1XJ3LqvwaJ0r7GHvF
c6Na82Puli3b7L/tY28kIP3+j7PvWrIb57l9oaMq5XCrnWNHz4x9o3IYK5OSqEQ9/b8ItVvb256Z
r84NiwQBUG13SyQIrAW621lNTRSBZj2UgNhVhkOM4hKpmqgC/0aQIi9rmaCVuNN8XBYhA7VSF09Y
6X3xOMBxbVArkTeaSHAK3iYceQwJMGPcgE/PRRrIZ6TUjRsrijn+XfU3WZyMh2B0hitpMFdOR80D
NhUNqRlj8IjpvKtxPoOVb0bDUwUwEeWRGqQnxTuAu8QggPshwwXwn0aX8jOJtAblnSXHEUAp0ANV
KVAnfVQXbBejDGSZkqm8NKXWO465R5ot8r7erYYaafABS8DzpGR55MUPoznsFh/Lz7j83F4vDyl4
vm9+xlJDEvZiFTl6uQKhUr0nK62sxye8tJeFK8OMd1qeJDc/I4jzbn5GM7HNc90fQFhQex2OsF8d
78U1kUFDZ1Nk6DlvZ93lrDofcfNxArswfzUsNzkhUo4z8axNih387U1LOPnFMaZXgftbCf7QxyTp
+pcWf2eIZSMNmoaBO+kPhZbuS1RTvkRe0r/gawiCMcupjjQMEs85FK1rh8ihAPmmDhJ7o8qrRy2G
O11mHSo/TeDHKlty51f5niZpBXLX9W8PJAbcUBEoQuwibdxLinhHyAgzbkL6LhwkSoQ3Rty/Kc3Y
w3nn1ODzotoZo5eAd7gOvp3smIpReWwIDq3e7oUKYpGImtxIk5shqYGacn8nL5SPxaoGvOUB+8ob
NfAlIERGZrRE3iEpBpUfoMKSoJVnPuivKGrLM33a2y5oRWnYMx9UY/KZgrkkAYyfFUYICh8B+Ank
t8D7RT9lz6RKTWpXAAVQ/n+nH9WIeEPfVihys/8E/EL0PCC+z85+lj13mR0dnboAw6BrV6j56frW
Q7rjTR/pOtGRmkEp504nwzrtpvWt0q99liTabHY7tzibF0p0D4tm1AJf7Qs+g6gi81zgFei1eXJU
5YUpEnNu9PceyWiW9O6GVsDrMLMMlI4oi9/p0cS/rwHgsGdZ5+2OlhWOtOuQzP6HxyC9SiCOBy7z
w/Jj/G7F38loCYQ30lML8rT//iEWlaYq8Ncw/8iZNe2LgB/+cQUyoyaO+dbU2/owKSQ20I97J6HQ
1WJ10EXyzLGNLLknEU3eqdGEIKy1xRYhv3qHuvDXefbd3eKFerTEorK4jzKQJ7PGFJt5ltz/uzH5
snUkL4JRfXmSu6ddlqCejZqgtZyEv02NZIdYFcKHCoQX9fD1yTSqbzeIu2aPSmSA120XmdXGuzxm
2u+MeF1qKzB7g9PercYLUw24eYcLb5t9b9jgNVEj1PmOF3OY7GFt2WI/mNMHwG9kj5nOs0cgt1Xl
UD8BY7N+ygOmP6bIWFYDEldyKJ7qU/OuQlLFI8it4JH0rGqqt06Pb5Ntde6mS+wppAA+Nbl6xcVm
zcT6d9O16f64AvAyK9sC2RzA0m7qb31Rjn9OiTgYHje+tJkEMjuOcA+TzLSTSLizbgWrvrRFSAqD
jsA8C/wWdFpW84AkNeTPaY7+BRG1HTfq8q8K30uA5DntYSyj8gV1et/JMs3LL4UZOS8+6mcPtDbT
7IHWdi3rl7XZmDprVHcuawMW8G1twLg3D8LHbttoRfrgeYisxgiNxlVtfdZA7gkANJBIF7j0O9oG
A9CCYPzVHRCtjHMUPhuDOesCQsACEmz6pqt5TrPq9eiZ0meiHoiIE8iW9zQsAF+w5rEAKMLUAlxZ
zS5DKZL0RnmxRWpjf8VlQQR6CJBAioDFn0YdKCi+ZQKr1S0Qpy98ZFVCbgHpNBRMb66+7/dPvVZ+
rZUcr3Mw0QFy/IRzf/kBeDAISkBeB62/6cHvuC9Qn/qx7JGHCbENlrBdbrsjWOhQEQo4IUU3aztX
0Mk3a4ShgU6fds5VsAEEyshjbC4cmTjzkGYKpY2kBHCfabqGvBGlSDNIRgAoe2AcySHpzbORDQzB
yLCMHfgqKh/o/aCwRGzp8+wLTM7+WrrNa92a08FVzKhjZcSnagWmzPq5A4/is9Gmzr4XVYCLEQyp
AehLFPZxbu4DvbbXZeaZa1DsmgfRJ3JF/zEckNCHTg0pzWkZ0v8TDdu4vFUeI2C+L7Y0uyiTK5pt
1EL/g62Ii/XQJ/aTyetmPzh+tkNISfzVj9G6BFHMZxTN52snGfXzlIAz0wcgMVIxMaE51Z/e6AYv
o1PYhwqIQRuz4N6nVCKZE/N8sNINWFXjkxew8jkbrQ1P4ytgouQn3QE3HTihrYtEqOXJYwJEBgql
g7OcgTcwfZswi/5too1jNlv4MaJQFoppwJhjVVYC2G7dAi9RBGoA1aPGbBtcIbZcgJz+x0Sh17/o
zcr5+D2tjWD2RGq/8znrBqc0GJMzaUWCa6AAfV+VegCm0XZABnm106BF/iq4Cm0kU4ElNRgAxBoZ
e9YiPS3U8y54SLksN86AtJAmdYIHanL8oT9MmvUEOlvvuMhFVBunXu/PJCJz6hVMx2+X0ZthimhC
2wx4sXl1rYcabkgOpsuCfOV0lxrQaoiCZuwZxcbgYzOBCzEPlczFRezazaZgs8gG7AK9oe7OTt6z
Zwdkvw+ouNguCrGWouY/63E5VNTOoQPB/AoZGOMJTx8hfTgzP7ZuAiarGOx0gpvdoyta3N+NhvEx
rYwS6TNtdsoMo/qDRdqa5PpkZzuJu8NdpewbHMCREzD8UaZMOxa9Bew6JffcBPkhA5hmACpuPzS1
jgSeDPfVVgMQ/GICBCkvJX8wOhacYtxBbBCGsT45oB0zZVN+/f/TMJQP6ycf7fjU1rKdidRyp8HN
y3zLQnxqdjx99D3H2eqKbE33i+//cU/gendJWDrO9JaH5CskU7iA3Lu7JqhK2wLMkpO/dMLaloqV
2RzZ+IerxfY2ASn51jH08Q8ucPkcAeF4T7O9jYvFpjCwOVWzUVT/xQEy9UCTfDLXkYyHFz4N0atb
xiAXhkfwbuDYDu5fMpnwOT0zbQRfX+UPzz7OPciHDZKXvLYRaR6NIz6myQs1tV33q6hycvAqQRbY
qYla6WnWICMP6XkrDW+avYyDcd0bFcj6fj4hdeoaaiyZ3C4TdOBBoJyL9TLd0IaBzkzDFJebKcax
Rg/y+tTGXX3qVUPDKqiQV9JL59G2jGq3qFBv0SMzkg2dm+41aR4X3Tu1hnzStC+tR3xI3hwvem/L
qsewvXrre523B5wj8omXheiZc91Nt5WZTg+odJseEgPfQttN+NbV0y7bJLjnBAZ3hlcvVBa9aQTU
ht3Is1lE3qod9GgDir0GR0HNKM8Slw1TNzjbGkg0Z2rsxH/GwecFMM6xs0pVnTDOzv5RCxx9Z+Xs
JHmn2WB3Qc0vIk5lBBx76AxUPExSZuAiKLxXkDEIZfckJYMR0XXRl+5LY4n0kunZZ4bk9Fe7tovX
AKQYox5XzyTiHf7ELNsvceHTFK9x7YP7BRiN1uAnj4ZqKi9pETpu2tUwjskjNfHA0kct9Z/4lCKd
pDCYDw69Pjl6dvPxTg0JnxqQx7uHf/9zBEX2/Z8jCIYD3w0C3QyQhnBP/zullemkKAj7MNVJsJ6k
Zx2SOAK6PBgGqTG48dajYcxw9aQ0ZvrBRY+y52kW1RWnmZaQZKSSKhbD3qutg4Ivm3o+oC6oS5D9
SdM36qQZoNZ0o+CXVouLxQ/JauxJNxayXuarNTKjidnX4uH+B1BPQr5IBbVjbx5+txKpLIuQWUuo
MDHKCSQ3n/pWRqghti5BpptPnmoslEQdDFBKhlUnXtPaVdQLOZCvHOAXIfOfg67jgUbcCLoz+AZf
QEQL+KIucXAb5xTlejEosByytKxoTxY08Q9OSKFuNH+PZPdhB6S9fjcKfPAdVcxmqqI3auq48E8o
SNh5P8tJDUlgSGwALtmin0Z1/sDA4xJOmd3slwkyAFcQWyd25a0XdzSxrG9VoNnKbF5taYL0cDnu
0UP0Uw56eUGFeSXqiwq1OOktCy2LIzkx1VCWAZ5PWnPRoZ5rT/0OAA4dAMHxMwOSMTtOKCHcIZtQ
4KgSd+Zx4NwrwzmtXo2Be2MeaTgajgxOKE83j6M/sQPYEMIWGcXg8qCWlBZ1A1HbVSJBbitlHZ1w
pHV2jW480qhEKSFKz9VEyrDRCKlLDagIrH1t+oebiQwliqdFJWNJdCJZTsZDGpkHCUK8QTlc9Ioo
RtiSxvcmWTfYxwx5zmQyu5kV1VLFgJfMm+H70s1geifvZg0WM4mjlhmP6xQc92C2z4As1ksEnUaL
xSgF+oFFhusMHqCWVw4HmU2HRGv77AXsal0Yt0m87fMCRHakTsl3QLVCrTp4Y6zRtarrCEpq39fi
02SBaM8rQJ2FqwNNhACTYGfNAgTZmrqz1ND6q+jcau82E8NlZI8j200XBwOkioBS+tZJozyREjmi
3iIDnv7VAg3S/ka0uLWtOEYJ4vuzkXHp1o/+5MaHIAFLJDCegBDKUh3RT+d0I0oJPhSH5QvuGctt
EVdGyMbYlGuyoGYw3SJEskyxi5SigfPkJm7Bnek1nQWqvNw6Z7Fnzj3Q+T5HCKPvF1EeAbNyXTHW
nmv/o+9bG13LfSAeON7TIFFmXhpFGdJwmgYfkRHA7MspYGuSURMM7riKEOHeLTKfiU91njQnxGdB
jy5xttF9KR5Jwy3AolohrL3od62D4NmEW6RF5gytifLMyl4vz9TbVb5q8iTek17sDvk5iu1zDX7J
Uzlp3T5z/T2NuBI542hVoTXkHe4CsXWlGWosmqGudDO7ws0m9EnJ5xYgmQAjsSHDZWIZ3rugMTU3
y+K3ot0rIJWbtbyKJf+VQGPf0UX4hukgG9bzrcAPkKp2nz+DyyCtq8zafOkSv9ugvO+x72X0DUVn
+7SOkYHcTyi0BwFLCrjjQ2xiQxKO3RV3UDwN85qtkU0bfXczpHj5jfmtYuYTOMmHL1bTfzFss7qC
We9vPrTsqoOQEiWKyPoWZh/veASGGl8dmQAgg4B5VE1hUNf1QddL/kwT3bhLQErzNA8QADmauEQK
FyPXR9VIWhV8m5uNGzpdZe3zzozAm1J/Lhy/OpkDAOFWuE+Nsed4mudMV5wzTT4beAeA2TsFgTNM
jF4HMDAvu1XlTl62wt2Jtuqj1ty2Th09ofhae6pL/tn1ivo0NA3b6kPVrFNl+6t/wDE8z2sjGvbm
1zVfanPyHslkcU+r0xrqqZnKqssD10CtB4syB3uXyFEoDa4FHlrd7kFq4yUfeGeLtUjbaJcYPP1g
xpJtGwswKTRE9mu3H3ykjsvaSD8gmQR02pFrovgQynGHuhx90v7SdDUai/5Jl8aW5qjxry0qWV6p
H9Uvrc3LYzdW2HwN4w6EvPaxVY1Tc/AvTwWKG5wG/5ldiXc/zfBmiqwVgBownw99o+9pDvE1ZOwg
b8hHcQsczN186j8DlzbYzP5mzR+rLXY3S6LIJmWoqVXLk9jrkPP373tUw7Tu9qio17ENw3UMC5ni
SC+7J1JpGsMZpnp48dwPXlp42Toy1XcCKNlhlfvpmRqEdhp8MdT4pusiFeyMuyN+ksGjTQOVsQt4
hN/YWXH1IjlItFqty2avv9Wb/dtZjTMkfK9IiZwjm9JFASk9iqkhHRshC5Cf5e74B8Lg0X4wEN0h
AE2t05tz68iHpSQn+CGaATNpKPzhgepsSI1EPYwWDM6f/ZCqH9Sza6fhNrgVqdwFNc7XNsffMIDp
/CMK0L7QyJ2EfMpSlhxqqYEvoslA3Dg6udgFaYtoFFnwkR8aAU4zkes20koNB0lqWvni2nGp7Tju
3YBaOJxGAbhQ4IYV8bpsQWFSyiS6ZpqQ4L3J8In2Y/0hsRr9obaQtcaSOJ5lywQ3x3JVWUW/JVma
yhG/1lLt3PCNKGR52ywy3haf4x47jEW06C4y0DXmZ4HyKBF2Jl6ooHvstoti0gCw/z9+dy3jl9/d
wHQcF7+0tmPbv7zVc9yAYqdQVy8VFXBjc3lKpLDPODvYZ+qBYP12SBMg1fjcdeDEnkdKN82mFAQP
77ZcA1cxolg3ojt3GZi5+1AYbrnRBxdZXcqNHveodI25jc13EV2Smv3VCs157TQzeHbSIdQd6bxi
C+28Av1/66aCP5EosBF/S416PNMQeNHeqgF48Z6GqOxst+DSGjZCa9xXnY32Ia4RSiRPvWOl2zbS
R63ceGaKy+saIAKpaqhHDUIK9hE41M4RJETAD6DuMkM9kpHiYkdu8GIsWLi4WOzu3IB/u94AiiGd
/S++TPJAdkbrgQG0HMUlUPfxBUM57oi91DySqBBwk87c0rAd8vJq1UgMVqoxZQfYbYb63WQ8FSof
oMUrHbj3er2i2aCqkdjqIjCvgLiM3vosSh7vR6khtciP+0Ku8z9NBp5LUqCmipl5wWYcGUjGwFGW
pv1Fctk2MNKptQfG1ynDN2uxox7ZUQ/V3f/1bv4lnId3MgIbpu06+DW356zgr59xUR6D09L4f2Dy
ATG8a4kX6Uxe6GZIuGurKrqwoZhOrAdJRaQjT/JdTj1q9NHECdl32G6RLXpBlXQ7XcPN9jJLjpeh
l+ibqSya052cVpwQ2VJX7njtqLUXx9SLzG7Cha05Ty72y8NWKDcKc1f+y9ONKOa4+YkXW1pCPZ1b
gQJnWX95iD6dqrXmdG9PR6bLU4DsbDpNo7Em0Vhr2Ntgx1ckwecD6gO8zx7uRTeAQa1xePXyl573
X6Ze+p/1okTYDEUYqDVFGYpvsw6hBNGvXa8ZN54Xt+MWxBn2GuBuSPCyOU+/BhPY2TWkbA30XQxM
mZ5nzVp9Irsq2dRx7B1c3TaKP0mmpWIIo8oXG28I6vSrTMEV6QEYP0Q9R6M9oXKs2eiycnGoceq9
iJsvowZOSsGn8tqphoYS0FsH7IqeFhHJ2zEor8j79I5COHsSoXDd1VH+ACdBEbCzEfUrGt25FALn
p1hsaG5xu2jFw58Jym1BEQuWHdY0wzYWtrwEdScvEf6YLmmlTaHR18W25qh+3dHMGLd/66Mz7SJt
AD+NSEtEp3NTPvgtUL9JpWjTCcD9FRtRtSM32gBiDmSnVz+0bdzZAtnxgnTvBox4JvM2//WpuQ/l
GfhDBAyFZ+s4P+Bzc1ceOUkOWFYgUb6AhaY7I5t9ryNyeQhwLsDxig9nF0gOXUhjL2Pochuc1YkN
JOJFiXr4nxnOsw7KP4Y3c8vd420qDuRskS+28wLktY1w9r9fldwu6tR7f85qALJY7ADqNPH97x6P
gtdCN+S2dOrpqGuBf7WQcrxGKVH0SRSgTBSm+y2Dqq2PgHSpfbnFEeJNVdc4NiFWHn0yygYVzqX7
DTGo1Cl1lbngrReQ9ryPssdgM4OuKyox6jEns2fNpRa06JFi8KbZE3j7ohVpwfUtjamvkmKjsaxa
SVXEQI1jJheOgoErjVxn6gEp5fJZI1HlD7Wmne80uBbxVSarkq9+M0srIAUt58Di/sU72XIbkFb4
8ufgHPhgg4M5X8Vg3D0GVoyTvJbEz57exs95GXubrLGmMAkAuowXyamYQDMTpQwhPzX0FZ0QV6WG
8/imi2u9NF03IEKzEUk9kvoI6Hjjibpzk45iFeQAhKJhF/77b75ler/sspwAWZBm4Jk4RRsgTMYu
7OYrNBQ+FyA+ql5sg/vHyOE2IEklKqmSliEym5sP1HQGn84scLcJPmcPs5pRadGOl1MbWlnP883o
ZcO6dxDPJJMo6t6MAfzCwsET3X5xSLNqIUTGflkIVWtb/92cjGgx8MC2IQ0b90vWNf2Z4soUf8br
lp9yfJhIRM1NoN1gNqPZJVYNNA4UxNP4ffbGwpoykIRaZrZyFDqfNQ4c5zXVRfzcPXLVUM93FVgf
zZQ6mFP0xL+ZnQibD0iH7rElwD8ynKVkLgn2b/GZT/xDnAFKBdUu/EKNHAPF7mq320hPtGyewYY/
Bpl3sCeVjpRHDwcRGld6/Pdg82jnav1uSJ0Ct2GA/mlVMwP+KNQgNdlmKYgXldzkEbKCWgB7Dwwg
fl4UTDsq+7EK3CkNoxAXGpZ+tkLqV/A6ghfqyULiECAjUCuEi5djOQD+n7TIhzYIffaRifzWxzTl
q7y1gtfKA/bOzIJijQ3QlxUpJjVEe1kVSbNJHIbccTVBMqLCdOtWghVd8WguFJqox7RXUSRA+AHM
k42s8cEYOxenFrKu3n3fOaMhmWRqqTuvIDjDUqRz0zT2xitQ4FK5WnOgn7iS0ce0L6yH2NHMP/Cq
pH8W4KQ517hBhSEpoRjeQHm57ayRpA/EhDYBqoDmf4qnnn10ogJIJlXVvuogE0ZS05A/JpmmbXUv
E2fESZ1DYvj5YQByMMock34LBjwU+Pa8XhcTaz/YVWfiXihvPuWG99ryzP07bsE3XCCzPRyDCBjh
Xfo9QKgMgYdzCujGE1V8lFmMhNQGIaO5vgOkinaIP7DsQDUgjlf7T125oQEZpH0v9khuyJCJVLTP
1IDB5ysycaz8ko0e3/VcyrUoTfNDYvspLmGEXBMffGW2t0NmNt7WDNJy10eDeI0qcHUhD+trxPy/
cMVvvzq8jnbG6Of7nxWG6iPw761T44OtPNS9hgNZMUgvVvblRpTIhF9HCfYFu0Pw1sm+9HGMQIXU
WXaR8gvNZ2BSwr+NJWakK7wXAgHyrfktoq69EnpZ0PjH5PyuuLl/w0SEgoXZannPkBFyl20QHU3H
3sy1CeWYCUd+uYVAPUDp2dkBruTZBZpljSTiY04TudKhWabr8aayMhebDRRiIEenHMGCi3gR2U1t
7+sX6vqtj7o/3d56NqoDE83VPzD804Yl99n3TeCK8ns/VhkK3dj0IestxBIsVP0WTuUf/TrTtkZp
I6iIf3AQ1FjA9mlEvSW6KrNByNPpz/FkI1qwEFw1eCGtG6N2VsaIrM51Xw0bowRNKG6udMBdekCu
X5pJoczTEHlyU5iC4G9dW+P0pvhbm5v5my45cbvmu7C8AYQ8xXdcHk6g7gUF4UkvRJduLS0pTlrU
A9NLCakhmUjaxltRt6YuOFofQNLW4M0aAHGy7r4T37nUgtTcMgBCADFRz9Nzy1YaF22JrZSSzUqJ
QFeMVYwAfBviOkfN0Pxs7/updihxipBuKc63MwGvkJ3DgIqpgCwy5Dui4I3aX/ti8pE3ECvkjKCx
jpphpntf9xDGJcwMvyjqKqTpImM7kaX90TdQchD63C+RYWHka0TCrYuvbltQMeXh06fGelc9cz1F
QW4gxmbHuNWfirhbF0PnS9wF4lQwd5PKs5AOgNPPPM5IAWdyXOBWGgsj12Ahkj6SlSWT4aFD1OuB
eroDdq/JQXozDQN8mlzEG9j32EdYj/QA1AYqQubIx142xnFWIW1cSmyBED+CyvKHP5Jr8hH0q/K6
iNsSn7C6+pq6Zn+zuonC7DPK13a1O8ah0eZ1SCnqWZFUVzvlj5S1TqnxXVK+GFnjXuac98FwN2CB
kxsacg8UHk1SP5IqGb3rk6iwPHcToVJ/Q5Okr/y7RJ9uFfwFnD1vvvN336SLxGOOnbbt1l9MLTNX
0pD9Kgm0EclluPmmZoj744QsqMs8Asff1W1wGaoU6Gpb48zdgf2hRgHTD6N/clTzMriQFcL/syNs
Z921hUSPDXAr9sY4OriOE80M061EUcucS80AAE743kpU1YF90aT9DS87PJ1C9c50becrTVIiDz/7
s2S96SycGQkkpqhy7G8LJIHSYYEa4PaAMSuqZxHBy5BcIc2tBDCWtlo/eX5o8Ki85AbfLnAzpEc+
a6VXSsUbRf6QwrhtXUvjG1Cpvi252JGKckUO5hPK8mh3esrVFMUfBm5fg6zqT17ebeqOAfify/7k
F6ZfhU7PAwD24rrxZGURuE+oO0vJiMbKcgR01GGeuDF682L4Bx3lMScnMUGJABz20IgKfzfY/ZDg
4PFjrJsDqlkIwyQ3sFdEhae3m4WJ053H0gabd5V/KEynO0pVVly2OuqTZW+cBn+ai4+r95LlwsdG
Hn/P2lytvExkRrOPhdGfF5HvANDX6rzPjTK3JZITECI221Wg+fWWljGZjiMRWKDDTscXpEUVy5l6
nSsGPBwTW7/X85AmHHPA8Zqm567N8WKzM4RBSSi6ASxJrg54G7hZfFHvTibtVmwj5ToF/DNyF7MB
EJA2MCQ3Fu5CTj4LykfPM/BgQDD/mg75pvhZwwWsyn6SdXLWAcAeWmbpfavilyiLxFcrtxgobTIL
b6IKl5xxaQN42veem8wZQMBlue+quBllSOXdtgGS54F609beWjjbTIr2y1h7Yh21RnwBf1J6DSru
r6xYll9/UgDFHRJLXOPhrfoo6z0Tb4t8+gsp9s05bpJvHJkk28rSRuvPKsm/geLW2/oOcjnXlmeJ
teSIo5JyFNmAAH63I0UalVXQnEcQXbzN9ktXeSwLT26HbDNlngSYZDk9Uq+Mv4ENoHqgATVI2wWg
otcIYEpBa1YN+nw/JBk+Bcp86sbpUbqBeHSeF1ekbqTdgDrASewXTT/18h1DZAsHjwKQYzpIiJDI
AGBEtUDd9Q3yrxFICgGN0B/6dBxx6Y0CBA8MhydqEFp5602BX1ThMnM33U/Go9qp7+7kNLy3Xbwu
/kgWBYhGmzk3VhrzLni/4CoNe7IotIG0t0qGGlD1gCWPQmOcPNCnMDecx7gJSa4oZsNpWqmPnmU9
igSvfeWCRtQsbma3AIp+c9NZmgvIBqBO6ornpgdEaqOwUonLqv1p5COlylWoqsSBhZDtrEkjZef1
4mUUfb9PVKQPzwcgR9UDAZe8ZA24gqIexXo0QTKapQbAMfKS4zYPMEd1t1oc3OmxGAB39ugN68V2
cdD71aM2sT/dXOASJmLmXji8fHYGvXxGnfsKaQHFI4mAKGOdsg6EGYkTVpm7AVel/9AgifJFFabs
yglRLdfqEqQkpskL9rsb1279BxItGmRAsncfiwYb2jcf7xrk43erkMa/rlJ1SE8z+VAh103nV8DT
fbRRkbmnUY/0fkAvqwlkic0TjeGB1akz/S2fOn3lgtlvfXMsmY8joi10kEQ6xno+mIBOMOR+mpXp
dWoyfxcn7S4xkXw07rmdrZGqHG200ok/Ir9/m/uKjFim+PwyW1N/ZMnHKKmt1cii8dRLl/3JM3Av
KfkQZxXIZuNsNjemCfdCzRA8gJHCffL87gO5LYci3zpg7tqR1fsqnmkXF6RtguJNrd5bnbWaflqF
5LQKDs8bMwgOKEr4OJVd/hz1aQ4SjwDgijjCrmk4T0wJ0qb0EZyxSgUQE4/2kATn1v8KMkvnkaRj
l5tgvC4/JiidRFzv3c88HuOiC5O60g8ucJI2WoAKkVwkj6XmGa+s7dKj65fdBm9X9jkzRrxIovij
HPUeCbTRtOsiy/4LmbMhKejtUG8A/M6OBe+6Vycon5wsKj+D+WFalV1VXbTYGPE73gmkKmJCan0d
Tr5uP6YBgMntPt9YHFGGehLs88+PYSCgtiG5egwfMe5zOQzD1vbjY1YM04OH/7YXJxjaNUMK4W4e
DjqwkXJHhDQEWW+EfelL4mXOM0mazEauSVm3BxoK1EXuEeIZVjSs8tR+wolxHpFIOmAz1XUQMhpO
6AxDfrVUQz2t+yaDODrTAPvbNzEuDPOrNoIrQA72YZGTGjWi18Hs4A7gVlW6d/Ya8FFXqeiD9TKx
6Gkl9uwSd7yrxTMK9AGMpBmgMvNc8/uy0KKi4e/xKAWwG+jpElfq84+jFXVyTXeLZgpE3ouIZkoc
Jpk4gH6kDsEz0iWrZWzbX0Gq2yIHmFcadmta4RnbXusabLcUZL/Tj2DgNRp7TUJq7Ez4xjbAmTvn
2QZIQKh1x7b1Dy2ONoTKFXk2DpJK7v0kj33ISV9YCNePEpEdZQSEd/nJc+WIywoxHnzWzs5Ivhi9
L8JwdjsVjqx3qarYt63qIBzXOPeq8p9EYyTqDU6M7TpVIAEkG5K6vo4x3vPZBPx2kqWVNFCiYQaz
J1L2ygG7ZJnmYe77BjjklVe1RpKPxnk2U05FyuoN6smwhnoKaoJGr68gbkDaOkROPE349UHlX4Ib
epA49n8j7RFXEE4fPHWu+wLMT6DKJN60tSqv2mkTtEreAYjCNlDlMIFOM20vQQ52S3p/i7Ic993I
+MqQBu4NkAp5SVsvv9Kb/H42kdX9bI+UkRXuU1RS9A/PtQjONuPFGViC7caYkHvbK5JKqdgrqZey
j20UJw9dOr6J6x5XgosqacWFBKLXBBS6Lmh1MDjLtLhYwCYZQrzrn2xsq/ZuK4pL0JZTuhsNBCN8
GzFBpXej7KXTx7Zj7rbAfuFELII89kA23iOuAPQzY+0QvyAxAt50ey37BppFY4uAUn8GsWt/1mtu
bHW3i7HTRRyeJkbZRu089qOyZevctf/IylruyGRMQSgRHyqvc7x1aX9FfjYwbCfHulqyA4qgJ8Vp
KAq8LUwOpOnA32MvNjy2qhnxG7ZLdDde0ZAmcJXFsLkMFwn1AkR8QyNPzN0yAbfDPjDwdXDxct0h
NweQImOxNpgHPmOWZiH+mkQWJvm6Tf0kDwHzYEyigAQ1ziifQV5tg/ilz4ciDvPS2zVua/7d5NV5
DAL+rajsp7rX/C8Ap/vLZmBE5Y33NzA22SfXQMFE2wMgFPfyiG/HUqwiLY+2Q9Bmrz5ybSkoSqMJ
lU4CVZkf3ucofrqM3ueU5v9m1wD71hVMnHDdBB6EKUFdiEBICsn24IxT5OUJDlqrunTjy8SsiOR5
H7zJkQye/KPcB0HY4sextXs/5N+IA9Dbj9lO+z/Crqs5bpzZ/iJUMYN85eQgjZIt2S8sr781ExjB
/OvvQVMSx7PevS8ooBNH9gwJNrrPseILtSzaY5vgpxpfqBeSq9XvutALLwQWT5ZqtfilwAWkPkhj
BAar0okBaIDAkWxXE6rIVyPT09c67XMf8Gb1X7hdn1IRgx+tjTZtDtICfwKQWldk+s/MA+6RNVVv
eOqVK8bs/hlH9EiNCflg9vGTqTfuW1oP3oplonwwrToHp9c4HhrhAjATR2vrpEmmr0WQ/+3gufML
AElB1P2ym+wX3tTbr13g8bVRi+w+fMTXHZuvwTYfNBRirrLCcF6lM/5QN+tfcsTDR+EQirR9nOzW
BA+MXa04KJCepq7utonlZWdwtQbYf5jXcWwr4a9e3n/G0btB4RkiG6NzFNtMcTPtI6B4+lPD+bew
74U/qFmiZOFQut8W7TL7b7sb7b/GIzs0xgJIrHPqjWu5IBQoPIF+JNBkhIF+vVy0taLnqGv7XUvL
RcuqEVhPqRus4glM1Qfk7etjVaPSnd5+0V4MzpwUX3sc+++E1QD7RQ1I+H9BjzA70WpMY/7otHfh
kDLckNXCMdo73kyneaVqwDOQxACqEKVCVz6AyN2ENcMpt/IiRaFxADaqyznKjRRdJ760KDC/Chfz
M12OfGonBJqhjVon9eEacH4ddJRQ+uagWxftW4jv2cXVQV5GAtcR3aHu7b9q4Krz2ajN8f3DYf64
ziLJ0k3sFr8AI50ehqYO0s17DD4lMfc//WfTxbUHlKXjTM0Bf1F6osFSiXOH0ukhyMFPtF7UU+gg
0R6AhEefCnNPisUub6R7lKZP4tn0xmKJRLMlOgW5kXW9VSM90gA8NqrWlIDBlzr2kzocXoDlaW+9
LqmOoeXmF5yt8JWYhuZHxKo1ZWCyxkaJN5/6lyKNAfCU5CuqZcTxWJGiM/6jNrLKQ5wcWrUzq6m0
kbRNa6eAUYVdS+WPyzqK9WOOIw5gsOlveYX6IZqFZvk+i9WsLwb9jWaLdlSyG7slSh6Xx75z/8fB
pLDKcH6G7TjDs5eyMwEldKwwYqu2Z8ac0JmzPDg8QWNsiANXrhfeZQSkul9kaDuy1ZJkVmk5oHT/
QpIK3W2zGID3KACdRLQiRY9T+crW5R35eIBz9iMgrc9xyAtws1zFoUXc5S+oBBhe2CMxVPeCCyC+
gtw9rpiz6dCBcM6Shp20TI/QxmGNL2WOk47O0/W/2WM59AG6Gz986kHwDXAJ5THvJ5+KPsq6m3wO
DNEDLSc8hM+Ti3v2qAo8wC12rUXzAkpvubgQpr6ZdS94nuunGYW/bfCdUUsqCaYh16YrETlJWOma
pZ2W6mFlVTXdtej3WFymqHuKdIU8DFaeGjwnkwirhwrZHFphwz2viC/Kzet5ZSueqd8tP1ek+7TE
iY+7TowivJd1+aBNbfzCG7s+RQEwLL0om74reVPE8YuXx18jNxK7AZ0c9wWT78PY4lAa2VgQbfQh
0/xF49gOgBhBzb1aZIszkzHQDu0km7WkAJKFhzeqEnlZIVPPX6xxT3i/Hjov++3o/XalIk0kEJ21
5wxlb/e5octVPCT2Zl42Q3BPMyvu7X0Qyp83clqWeB5HyHudQzssgdDgDXuFdfqQWA328DFrfFri
fjY+0EzEF68D0hRJIhvi0QQpgxyRGVpMRyaGPZrkkP1UJlcK7FDDVGzeSdrLRnxJFD3xTDOMzN99
YefeMVKyiaiHbchqF2TiV/TEnzLQHrpAFNW/2wbqK2MwGXLHlk80NJ4HtMK+Q0/gp8y0iq+uyAsk
zXHU/rsTiQzdfHeS+B6cZO6gZGFd4DB6lZeoEsB/DuqX5ylPGHBWsxxVgIsQbaygf/GAt4TdKQqm
Pwc2pY+GyOWejHUevytvlrresUNYeluSk/t8tZtwy8VjqrAmy6vPQRfA8c+jh7fArSjtAb2uoea6
aCC37TUzHW9rIZn5UoAo/VgKCZJntTR0O31KPRd/aA7el0rWby3z2js96YFmbk/2euTTtesYANiL
XEEGPD2krfxfZ6GrYOSye3H5aKzTQWQ7WrZah3pAS45IaUNrAi/3vomMR1rRoOU/AhbEzyhxgh77
WgA1fgTLK+s9WCLD7uVPwYChjjQwgYxPKMhBjwCqFPDN0NoIlWWVqgKmtbBwgmm7gb7zrAoZ4U8F
zQrmse1Y4aZ/5TyhMwR3R5A2xDz0TnNE0rc6im163mTbgAPJHCRHr9Y4SrDp2jGIkFieoYjPBbYY
GkOBfegWmFpqasXWU2yAAVL2qMFBoTBkjcJHxIPaOtlBBfQLrMJeVyjNDRoKeWRUfolOeeDnw7iM
sjreWZqBlG4Stpv5MvMV0KoygXq9tbb1UNTHKUuN7lijN+DQhvZhudZ8bWyFsk3c6oGf5CAy02v7
AnDt8YwGr6L1dU9TRMXR+0AaTal59r8WR9ynrs7xgCYRKcl2WaKUI/LDGq+51YRyZH8J1fLpKSx4
cQRGRbZL+pL5VsiRa1RDEvbiIWjdcwlGjtMiYjiL3PVofPXJYnEIpPuEunfvuIiKtNP2iQJF76Is
u4rL3fB7mYgYhBeO6QJIBbC5vTH+MtSVw0zJ6rGNwN/t5ocu7y3XF9jyHlvACVN4ikcfwA3D2ncH
1FPSkhQZsAVAtDM+TmmKUCRzG448Ds6pd0uALJTs5CX2qWmceDWNotvRUW/Z17jTohV5zoUFQDK+
gG1rhdsNbrekVUuypeNi9KrMDrMFLUfPmi3IjGIsIT9j2P34khqB9rU3kTvtpBV95V0KGDTA3j/I
fGBbpLvDc5HL7hhrXb63gad6j+anfNNLlz/jLB65BI1Z3+wk/MI0r/+eZmnhO64cQCWSWA+9OnqJ
ytje6eGIQ006j2kLHMHbebupq8hs0B1S3nE+ZudZq7v5tKIIaBLG6Q0r4F0yMA/qAd66zHEwtzh4
lZerwcBufmxFsA29SV7ScXhz3KoH33PUoUIIqRV8lvZMS5qRrHa8uwINcwBdC90G5T2wm6dkOCjn
roijvVblT4vblUkmy/4E4Hxf4pwWiSLUl2lSKx60tAG/X8ujv7TafknQFf7Spl52SOqm3XZN1X3T
wwhE5MW6qmLvsaui/KVvozN3QaBhoev/Jc4sBykwvdiTMhsBIT42AD5KhgIYEGMUPZgZAtJKOXy6
k73ZTGAXq9JyHyH1jiQ8inCrhJ9c4D084YTAfUgS86sx6elb1CT6rm4TtqFlbKCWLs2rHGxAA9Bf
O9O3lFmBKo6TyZG1pu06QEQAM2ZEuIIJFJczt5xThzvtQ1dXHeqeUvcuZCDuI1mBxuQH9NsiEymR
9aclKUaG+xNAyb9nymJgVXSoRfKdqUJPKuYMyxi86iBbQNmoMY3OEbf/2lpRJShZhaIHLRtDLiyf
SmkBFAWupJ6dRtSCeJs5DEVcDGhGQ0VB/3yVfDSRtwiBs3E3UHETs/HrVkMSDvGp/1yKjgOd3Mg7
3JqgSFicnKqkqAp/to6dj2mKrPOuHspX7ibuvgA76TpVmO9G6LTrtkL2PFZLnOT8aCbZXsrCC1/z
r8yRxWvYRUBB05O/yYOFGr8KkJesBQkLApB21PgcILSaehMAsXM1KVyXBF1H7ooNhthNHn8EhmN1
kmogLQ03stmDNPgC4bVjsZyFKlaNgu5FPrvw1DoCM8HdRSaajlYuboaF741DdLJNZD2nctA3s7Aq
cG6GbrhOvBtce8xz8pst3AGgqRrIAHboiz29y5bgpL6WztFRqRmdKMq85uqDLJ9GNiZyEsrmyp/U
tCbN7EhC8g7oovOf0DqadFYZEmFRguwnkXAQe4c7Gg64rof7mb2DZIENDFvgOZ9mmRwBfxIDa35N
pB/k+29ufS6tE1mQ7cC4izyswwHE9kEm77nMOaFj5H4Rka26KrkD50U7pWU03xPp1kcpaLrzNQCC
NMF4cbiRk5KS1DQjB7u0p63N42hOWS8K8l2Wi2+C5kIkCtPdlOdAjLy5xhI+xZ3sgPJm1ER93MVn
D7rujVvqtC5OQZGcXAIsf9CNzAKY3ql19jefLpAOPs/iRZeoeQV2A5wQzg+ToBy2EuVU50YdQUxh
PFxcZz+fL6BeCAg6XtCuUQScbsoJe24gG5s9nuYHry2gpTOLxYT8SithK1va1ooeXhHAo/zMTYcd
LWmgJ13AzdZPvRQpefX0K7jNT11ecV93+ovjhRNQRJzssgwuS1CiEWnBbpHRbHTkgIKx0dwsir4T
+UWfknwzxGkAsAUsSUuKssVLnuf0I9q7Pq5BCoGqFZRT519u5JNm2ecpH9dLDNbj+Y6GtUdrCst7
8p7ik1n24mKFZX0H2ry1CNrgkrl2cKFZ0DbjBgeFbDVq/ZRtMqY94y+ejotdKavpVFfeOTJfwesy
DfxYSWQBnagBC3sAtH2w7n0MemsDqlYXDKf02J3tSAMQHHcfokgiyOx34wjcVTiULrv3NbD83/3I
w53an2UPXhFdR+c9WKTMTRmhRw0AVOW5w23cPlhOV5xp7WQNW6F8UV+hvrc4L4pWZ3Be1qT2pNEc
wbi1KkMwpK1RE5WvbadEI2vnIYcYyBGnOijGOrUT0Hv2NKXBi03tkEgcByrDhgUwpOliQjMUmH2E
MLu0AiWTikbDYm71DJoEFM8otrIOpJ2tr9xJOuG5AYg7FYPcZ6tBfQYSjpP2MEYOnjRkuFyCoZzU
29N6/qtCbGl01MvtMo6NCtOqHi+vigqIBgbuvaMwXkmJvukarUD4UQI8TplII/yYzjqhBcU2NI1f
pLa7cQKEt7KcXGvT5/gPMpO0OttqUC8m89Biy+jGZX+8kVeoyb4ymx2UbEAZrR86bktvN+ebmI4r
7to2SPcuz6wT6ANNMADoeLeLJs88gXEab9phfyQFDYsdLTPUq1UoSITfjdoSBZqZxrpakYLizaFv
DBdnslmWNb7PAkkTIBj+9qmuopAH6cktQ8HAetLF2QpRbN2JfnyLDYANxHkzHOM2BtdW9SpZIV4T
UDucPVEL9EFAjPTUuxXHz/Y8AQp2JV3sl+1aRt/CtOzBmQLk1AA0UM+8wJmsklstwFwBbwnKarXM
suJs83J8TsO+uhdISvkh2G2/iRG8c2kKKnUetdpbasxiwFDFx84OhjVZAfirBv2vVa6GoKtWumfL
8zj2X6YgR2dNlzSAcMdAchpE1FwvSaYF2JGr9/HF7F9tnQr9l3UDfmp1KRroCnStP8m6fEj27ZQ8
/mvIm49UDJq+QdIQDGyfnxVMuvk6E9j+Ts8loJmOACVITjTUXYB7bdsnJ5qhudzcOyLakjJoP8xo
Cb65pkAZPIQ3biT7k8tilzBLvjsPQA7a22U8X+Qm3rJMRhS2sm7ca43mHbu+9o40G9WSZjXuiuAI
UOt5eqMnH155194a0kh+olfm+kZBxoaJnTo61z8uSDY3y/lS/25+pecDQHU1tMlvUN8P8CQcA/vE
sDlzcYLJBntmwOtUJ5ISTeeV/o/rXEVqKhPAO+Q+k3eGeotLkQPF80AXfeydvWAcGWyOjuZWAsLc
kTbwoctgCu8at8eb2qdmNiSNUXgAXDCAl0U+JKNBI4XIg3QHCIzETxpgJIZ4qvrovIzdnc6KQ4XW
41PjdSaaWa3gH2peiacmClDHlI7ozaxlt43Vq/myp0E1Qbwawag6v7MvilzrwxXabLVZIRqJsuzY
cgPcaStzW4SFRFM7OBmSKHxDg3fwiHwX6lVEhgd6xfQVLUnBUcQCJE3H3dop82Y7PAG+B9VUn8iM
5HI4B00VP9IiSUfrbFTBZagZOrOmPGE7UU6gdlFXIRNNM5u1EXjJHDbuygIV3SMo+SztEgBFF2Be
pv2M/wTwfoKrb1MpggCAlQCm1/SeWQGOWBJ92hfKwJbs2h5JbAAujCDuVsE+7Xkc1Pe0InvDxH+2
6OdLFHww6BJjWgLRlXv9JbFHiUxrG6CjpHHX1pCaqLLqJ/1EAxA/jRMSseBBZJmzWhRXhrI2k3BN
qivp4qShL/xkdh66l+IRdCB1Cc4nHU1Xd03dmXcd6LZ8S3glGoNswIt9KmiJU17nHJTPtCD7xYpm
QTREW3xPQChlBj+nGkSUdHy4AKfMkCrLMSQhroBR9lh6zNovp5Cz3eJXKIgHPvJ9azRoQKgYzugc
FB+hGGZIu9PVdDCHah2lHvOxPetOWjwK+0xeWjkNKyT+U2RcgemM7ZSCs7NLLzghAQCGD5rq0QNP
QbRGSkswyBc7mqF3CQUWn75wKCX+2Zo8zbbIsA7FrlJk1alW3md5LYH7nwGeHTkl9GeOzaY3TdCK
GU6zZ0V7PYubuJ1l4efsxm783bfXW7xS5N2PatIAEpGZAXbgGjKPXguUN633flvXjkociRxFe2Qf
d+YKHXeERlJypFhrnCLSilUDTrmSKNvMS24jOziBwgeIvagaiUNUexaiPRBKSQ6CoWPrhI0/g5Yo
cBNQBR2FibeFQJGWxAz7TgpHFr3WzuEI86SYBmAVcvzrVDJhBxQVvdXo6uZ+lCce2H1qb5WJStuM
ClNaUwMphkrbom/FAeK9/S769CeDRb7EIEUzYefxDivqDVV3XNppRR5OwIUqsq9Rb9c7an696Y2l
JSkWN5Ipr1EL5e5GftWOS3aca3cdiqz2FMTj1VejVug9qrF3tqXpEsUIsTXK5ICk/1XDHEizVW1P
eKAWOBqumupo7d52y82dc4uOZipQnlfhYe6om2246s8TaDX10M3Lnv+7CZ//A6TLNTQDNIiAsNMM
2zNuWvArUek9qgSjpxnoCPWC4yb09F9lPVjf1QSpT+t7YoJ6OI7sl1QbxjWghvID3h3Mp2iwMsBj
gw+xqetLOETD16lxqi3r611VleVq4ZSZ8ZJxIPhONOPENWiIIwFGud8RmG94axa7AMitGx137VXn
cZAsNp67rUDyfW+NBQrWacotoC1ZeveuQdkE+vKUDVct53ENiNHYGlBhEHXrBMCWLylus2dnsH9G
akWionqtPcAq0cLI0M5hhBU/0hIdNO0W5XViU+iA9i06YAAJXeYPVcnlthnRO4fKAOQvQg2YFCWA
lQzDanBc5tZ3//0/59xySOsA9AZ4jwckYNfD4coNvFoV8yLBITfI8grDPfcMBzNmX5bbDNxir2XG
0BSERh4zlWA0cg3A02mFA1Yk7qIcWPKnGawsBx7MCZWsT63u4F4FbmX31NnyMUqN8MGLUHpOM6Oe
0JFBrVTAw3xw1UAKG3VPFnChvQ45WT8QuE7PFcu68neaMcW/RBW/2kA5wXmcWoK2iR0rp30MVBDe
SqSOgCXro1B9eABeSLPjXcd81wYcrw/8ZX5JugMpA3WkHqrTca2wgZCFStf9bEZussd/CDAjQKUZ
xdK5cDa7Lb6GcrPzqtnzrkT0uim8/wfUwtO8W+Qw/GdYrqZpnss92779QblIX7ECoB3PeZN0+1i9
4fO2xiAtkEfOU7VeNHai3vPS4kDKRU5LywOKm7+4icDBGrxbGOf5opsvUeiAN0hMDQVqnxe/9iJ7
W32EP0cxXU/EWzIoUXe+i1k9/wVoS7AOLuhRs8kILhLnn49p3P1IRVp9a/s+2xg1qqlpGeEkOQAr
ZG+G+VHrGcCxlBVwMlN0wEbsEtaWWLyTygDYmfKuOWp1Ag+v9zjR1/0pCr0dUbXNjG5NmB/Y6GJr
reqwFwW4K5EpzPXzIi9MC6XijSfXJKOB1ROIQ1oc0usZKsBJNl/HQ3H+YidwlH/IJmwkFpI60uaa
PLi2p50XeaWuU2ZAk1xY6joD1OPqOsC5wXXocw44DvdHoN3N12mqZ2ANV/ehjkykwlf5ERv8WXWB
vLhpKg8ZchVbTXez7zL5SfrGRgeaHoyPrY3vlQKfCdUg68xYGa5m70iWhoa4KAsi2iVRpSzwlX23
YFoI0qCm3Q9TOvmp7QL/iQA7zfZvXGJ8mOE6kae7C73x3iIAUFeMbId+HrSLKxxPgty0shAsQTkr
tjOGpwLybJjxKxmZeSQLkn+EnSUm7v9JPNwvYVBH+B56wQldQi9xfg9NcrybJzqAIt24m1BdTSOz
UNIL6tYmOjfxgdjIZ9GsJhZyGrBPjM59daBFaQPcBe+Cxoa7sTj36IyKYtBiYCud4nhRidTM/pzd
yAKkD06eBP7Jh9ViQDKr7bR3Na3HumyOGaAaATnl7eXUa99rQJjEwVh/L9tuWuGgwnwQVZztJQNV
kIs2+UsIGqI12h/EG05bXvSxRKNtDgQ/EOaKXY9GCKAuaM6XSRbOFr1K2iZzI/5lZEa7RetcMGul
DXqjho3llgUwxkGfvalLS9uSb8BwbD/a/bC2gTZjiDC7M0tD3DWJZaEHVU1JODWWu5J4eVybUZXN
MtJWNYjLfbJp3WAHzun0qKkwS6x5ptx6DpReM7OfFyWFa6befA+CUnyQDdar9ucIJNRNg+TIRUtk
AOrmXH8tppzhmLYzLzSko9FecJA+G5Bti4L4w8StH6Y0PMcns0lYYgO0mHx9JWxaHImySKZ7skF0
706YaJpIM3dd5OFwFDzPv5gdO1I3TDaGIFhX8gJwHl8ypFFMvNKd0L5UrD0pp/VoZt6piALnAdTx
eGD1Q/xXOExv2lSiBqDVtAOa7pLt1LXZd69D9b0yIM8Jf/XsyUY8s1BHGqP2dngDXqM7e0Z4H9zG
Bu4PypMMyLNsk3ZrgdXFlShS9jPJ0HBUlod2zKIHGswSVcgcNAe1FDLfmGjlAOMRuC4XE5rh3UQl
GPV73FgRScoo342ACwfI8AQ6ptmm0P6qJ2EcOkWPQCJRif7UOMEdieZPIRLbXgE9hKMg88MuCHmK
bYNVh8beKUCKVE8OYyuncbVTrQsdrBVIQ4HefUA3VqkEJCW9Uyab1OjbwyKarW/XszdJKYTIxVOr
yO5INAEgfINaFmyQOJBCTDVUTumuRpBvrxYZSt7liYY/yTQFK4ISmlMd8mCHvqGxnOORxxJ04kih
LrL/jkfaxZiue7NMk+ktxVPpXJYJ7n6TI3RAFLnaGTvZ5Jhl3oZWJDf7UZuVJNOUGc1aPUmPgODa
BPbgx9HWFaCCLfEucxrSNJpnJHOUgmaGF8SFf6P+k8uNjKOjrvBL261W8ajrK1JTRIo1cS3BWz8Q
unHI2Zxo8BRsOBjAdNWEDyGtCSZ8WS7WyK+nKIBJ0jXZoXPMPJbYRH/H289PM4r6Z2kG+CWgXRQU
eFX2BixzVGBaSGl5FqC7hUBRWjw6Tw7KwHfJlApAaQfmg+WicDsp+u7nwB50vXX+R6YNigWuTDkv
rdk0FdGtqZECASgBpHNmmMJHbiDGXV2PgFGCEiSaleCq3LChYKsbBXBLrYNT8ReyBVdOBtoF5Wt4
r2hxDu5m0Rj394A3nY4DCNOurkCmyxWyFqdqi4xmdAUxei+LfPlcuIoBUqE70nFb5JZ/8zdkMgpX
QQ487W1VgsgXgFJ3qt/2SOBGhIw0KngkmgWCz8pFtJiBA2NWkukiJ9vfw5KyFIBFodmncsZeWlw/
Qy6ixVV5TWMQHjsNFbQ4R8zOeOihU5+h5KZQPGG9xS/obUtfJI8rdLUBLYHkwDW6lEMz3OGMzluh
urA6hYkq8KDp7ZoIdwBs+qGntRtwbWOBZAqNiB9UQQszD8lmCh/XadODZSebMO0M7Qv51eiq90F9
m8QHy4z+QnXLkMarJkZ2grYzAwrRzqHOVgLV08d5/0NboUXLZay1vut5s828hZKNpZ0Xm9Rt2M7s
Ste3ukhuh6Q0X3NADADwNq7u4skwXyekXnH8/Rq7Ev8XKFv0ycqNy3D3JyfS4gjmT06BcjLUlSYL
+/bW7XuUZgN9kwaJysqjExSbgahoSRbois+RNDYabxKVSUgB7BnuODL+gIEC7590sNGKk/ZIMxpk
yvAzXNY0S5RhbTXQhMm0K7yE78hvll1NyfwmZGYMzfE27ryexznK4iqlawggc//hk1DoNHKR549y
b52lMrivTeOBlQaoimRgmz7JwFCEFpzSzGYTks0KAFWchmI4LqJBHlkGYlvUFzTBauJGdypKI0DO
Fih36AZPALsbhv2pIiHpB2UkykAGK1LpUW6vjTHq7s2s3+VREYW+oZd4yWIBWsfKaYVfCqDeLHSR
G4HBY1THP7hRgRZtG0zsqQlU4DJ0gkMQB9lxsu3r4U8yiVZcdGLo73a0XNxIcSPzsPtBDQZSRDcK
cru5xmIyX6MwzgGz2Ra8hPUxMZL6aCIFCYoTtZ6nMuLVscAGQvhksJjScpFx1qTaitRapCXv0zkI
Wd0GubIyOm/XF8xGrQIPH4DbWByQJwv9lvZOSkaK1EzwJKhAulDT3k4pXFaiTznWfYf2bI1SZKYN
pLUG0G0UAM3oyNT003QMI4ANh4KhYgPHyhfkrS54s9e/2bUxoiCQZY9NM3S7OhPDURtTcQd00mmj
A1nvJeEO7h15bv8EoSgeamjos7T+2ejCXxLFu3u05KGctOU4gUIT1M9JdMlhXpIG+No/knysrmUJ
2LNqOx8OiddPOLhS/QyeK1/durDQU4Z4JIrxZndphPwy2TV79yeZ17XPMh6zI9nSAJJnCYJv87HO
eDPLiyo//ncezjL+AeCL7JtucNuzwHnuOYb2O4pp4mS9DQ7G+ol3lqo0Yun9gF3wveQMXLNAulp3
amkPZWOs7SoXWz6EHBUs1gRwZKUifWUn5Z51+l8UwaqK1lh7mW4dJwf1XGgc0ubYfW7hfDzzgNGw
6Xv7b0v1L2uG9cBlHR0NtWJxaiErillTZMNOuGOFsrogNH3SkE1pOA8GEnnHWUGyoGuGnTPh91vw
FrWhn6Hb4isaeL0ku9Prad07evpt9EpnU9T1dKwB8fFYpIAsmDQz/BnGyZHHsYEu2Aw4zVagH1Dl
Wj2FIS9mi2IMH3BvKb7WjpkD20AkeBkzGhwXWoeR432RcFqWgfBcWJmOd8yIUck7OCdSkhzIdIBP
BDlld+dtLKsGOiHJyaJLPBzY8a0zMXmnx+bgrZHrBRLlKNstzp2A41OUuJ3yxGO7zguBbK6Ey22T
Zl78XXbCuaNF/WlAkfJsarc39tUEPhOKNl+S1I72bQkCJtgvmh68uFVp3QsemPc8ulT94N45SrKI
AV6MIsUC2C9XMmVPdqOcnSgCDWjnsO5HIDGuE+VEMstM35oxFwdSkgiOIGBx72hRho17TOPiRCu6
YlgDsYbMWzNghk+a2ry9Gn0muhqODd6vRqak+PiIURT0aKfK0hQlPSFyoJ+0amnu/pW1XYENOFDj
vLAtHzN9XpAEaFyAExmAwUVLGsoGTc26PiFT8y9xYnRHXOoYL+EKeoGjojoW3b2tO+09MivdfVVr
zcFo+HMLkhbdJy0Nel3mm9RCGT3Z4QH8odY1D/e7yI52S6yokchQuq7YgGvIPaVzO2TjJfVaD4Es
R6hWM6AVdU/SWi/RCi5tAcw5BZ01g1wVCvpqnpKUBkfk15ZXgXStA5iGJXeLMV2AYnctWghQwSWA
hGd+p30gXqmAhFNf7etutoK04SNZjfv1pymJlx1hAWDkYp15vin+jqZEx4ZzKBrtzAVgYkT5XqNA
1QrgI7TP6BQBrqAx2L5X1u3WNbMU3RpQANlg01UlQORGWaHTdNJOVNBZaXl+LBz+Rqu58NP0jG84
j0Hq5tWqarR5oobwRaxobihBXESvuhjdO90J+pdAAtHJlmLc51W6L/HGebEq1EhqSfZgABUR2DEg
0wVRdGpt7azXn2Ti6k84mzDBNfRIkhEEBztAgkwrWlbKQFj6N6MT8ZlEhp7Ls5FFrzyaTPCeWK21
6oyp3ZEWzQf6xpxA55O5LNqZgP2Zyyk9VRa51EbOhZaNhlsny+39bekkFUwuERY/UtAwR7A08ajH
ob3PvfiH6eL8NwXy5hPvs3Gtl4ALpGWsZLU9rvosLR+GbBif2g60X8AgMX1SkiyrwJneJMVwAPIV
AxLBEPmiFSAsUEMft+8zWw6FwMvyx3qxST6tF5dWB8XUHOdGvdgsEVzbLY/TkBibkQOm3y0C1MiP
WrMKkX+OVlGF3rirtaxltmtF36CDWumXddGP9aMlS/m4xAAkQv0ozSrdaihm3jABRPfWmb4ASRTJ
gs6dgEpl5d/jKXsCX2jznAm9PluZAohScnysXwwc949h7iX3tYc2G5I3DnKeAmmjC1DQ2YVXLQoQ
0TX5fcT/A8r3vf5OEw74r4zwhxX1+fm/9yA6Ev83x04GDpxApuC5ruaY3LqFUtcd1fTsiPZpqCXy
uZyzY6mGwbACkLLQukXPDqp2t5k3siOJLPTs5f7tevaZdfN8tFMgzH660Ux0LnxnPV2q1a1hiX/j
Mkeji5L37Zo05PPPq1N0EET/AJp2s2UAR9+GQR36zG11QEsCjPB9muVleEdSGlqvYFvPsr7GtYFU
ogU4qZMOyLnwjqaNU8AzyhJvN2XJPbmIsg3rx9m7xHnI6HTbuRKgqw5uZg6nJstwrPqxosIBvMl/
t9s4u3Q80zfooi32ZliPb0NbH8u60J6B71Jcugg/ApKTWf1pNjJ5NFBY/Yzt0LWZaaQrUBMhR0F3
0dRC4bRXlWdL3WwTVRUWqYH1QE5Wclbpcm+gNBMd1vjmF2mUHU2wsfoNne3SGmC3oT//UJY1mdMv
Qwej2OxDS1KQDGf/oU+/pSU2xaIlKaoMNORj/7dhjB0YQ0X0HNdt8Qh2Mr8zHTTLR32jrW1AZ22J
nzlVWj3rURsUQ5soLfmGHGnftAKBoFGFz6aZxvtxaHrwJWAZGEaIYzJ5KhoHD3UlGsao3fPeKFek
JBnv4vvMNtkdiVCMbe/x9AKcPoXsrdWAYmk90/NVyfPhFTUBxiZs0dEVlvrwykWHHJpI2nvLkfUT
vjybYgoPJg7A39CJ83+UfVl3ozi07n+5z4e1ADE+3Bc8T4njpDK9sKpS1UxiFAjQr78f29Wxy11d
fc8LS9raEo6DAUnfwJdmOhRbv0maB2geKfxXcUn8/2XwyInXo9D0fYHdvwz2nK8pRMMWZiWBxU89
sQfCv1mAFydfklJ/sCbVT4+X59TEEPGiGPh1Ku7Z59RqUv2cUjuoXY6sewEQz1g6TtPHs6QYLfg+
/VqPhxKctbjaang5m0Fe13wwx8hZRaarwKj2MvAn83wOTefsDStkh8pxrR8SGpe12dXv5mhZs8ou
k2OqMX/dCbtbG8kkMBN5cibATv3KPW/ZNG2+dgCankcNwMixacewUSiMauPwfE0xewL9U4lNJarq
RBGgIB0cGX1j0LReUgqFYCIJWRkbEpHwdgYjAEJRGzJYIyGFIdT/jtHlf6lTMyVSDEJy2aaNPO+Q
uB1mvQtp61Bp6sPpEmj5vZfV7BH6yhtz+k1HqVuvS61S2DPzh1fsbgGO3idXadaUFsKv6ioNkuvA
yYzJIsKDcz3qUEFImOt+ca3SXjsm5uZKL70vCbQl8ZUMwxwUc+9Lq3FjhXfDcF6PhvdFb2G/0FWl
WFBfPcv0pS2ks6C+RdQADwwHjCW15iVeQ0Sdw4F76ms7eLX1gRhbUSuoJM587CHbSdUGpnFzRwcw
gvuyWrAKzo1t2mL930qm3bRpK8A09L+LFeybwDabdgRKzZgLHmprSqfEc5/b7lRPJ4pHCng31uAh
H0xOuZx8badDwlixxMJffDa4pQYmgG6/qlMQAHERkBsLaXKwol9K0zbuqQZ78W5VQ0t9lg0D9NCm
1vazdZhaDfi+X3m4lIlc1gPMRi792ZSBBRHclz5H58yLHkXWX/f/9fzkCJNYib2sQGLxSn0FAE33
EssCu8kgvmMRXbUvNT/YUSie81qN9/mgfaVoa0Fzwkwda05V0MhSKAqlzubcJ1GnQXbhURXCebIg
j0ojZ747i9tIlNkmh81RPVlMFFXz81CKFMvBLkxELg2YB8KQguqabKFCQ+mDWf7MzN0421/SqUop
l1hU2/Do4XglGhvrjagKuQkR7TQPixVVPa87ld2kzmX39nHKItqDD3HMq6zYEeesMfbsI/wbzmNR
lpdiYSDx/fH1M+tzrGGiUNAZKYuq/8yizoUX3w9jv3ImXOnlQiM/5d/FZA5YGGsyWIx8XpV0kZ6v
VwoKunQv7Z7vdvOww7OFhj1nJpxxgG8zJ+iBlH0ElPEEgCU7lLGuHkFjxfQvzp05NbbKtY+yUPO4
AykLBKZOh4ghnsPU2seAnGC6Fc36eNqVZFkNcAOH+/w0lA3t47kCqHVFyXVm2/vc6d/OQ02nFVVm
HWyn+PfTnhunjA6riVendgsPplGjpp3/CDrDdHpZQuvYrrJuS11/9xlkpd4o353G/fzzvb5K7srI
3HQTUHgQbrejkpiqf471MZj2eMEEz27q9r/q+7tzVAK/gyrLi8XNyR3CM1OX2huAANJaEKXcFK9N
bpscsU4Wn7AI8JhbnvOq9ELHerGqVkPpQTeiLjJMbX0Gz2zcQnVMTk90ADAum5lWkq7bJMUupajj
LYMC9aGyVHxqYrhkWVqybKYahbAKhDlhFloQwsUgPJEaeCdVMvejdZE6kJGzZb2Ct6P7Ucn2Rxk7
7euYixLrtt74qPn4HAUv6nvW2vAABvp71xvgGw0KUOcWG7h3noMHR8fb/CRszJm7vHGf00GHbLwR
pd/U4O8biL1HwX+drwxL9ZjkSbZokxpuvnYHidBpPywUCrc9KkLS/QNCcXzpO261owPFqcSK+O+8
SzOV3M/s81iCJcOiAjnehGXnzChjfnTM2F7DWttYA3RSHbuCmbOuLsU7LMg2eNr5P8pa7evGGt7g
pafNYlh43+MvzDa66mHuq8fRqumLJXaU/Hs6GBOqWdqauYBFoov3pl8aVJa8Q6HKhQf83/GmD8P9
r2OE0yJk7LfVvC/i4cBBZT2MU8njcDWqOus7tnCsfk4xSol9Q6107n7nfZjCA+izm4A9+NYWEyIY
XacMautkjbTL6D7APjQwnesST4YRjK/L6NMnoZTCNYCD//w81KOgc19G+OyWhQ2EXTDtHQGyw4mm
j+GPfWVvPwc4j5fpXjFr8EoxizxYyeiO9VK1ULjTUzs8urKv7iMAd6lGcVy14dG0+6VvwJ0CgkSu
FmDGkgBsYpobyqODg/vajOnQ6m9FgRxYe9ZLTBjc2SUn6Ue1GZSWQtgFZ6MGcwCvww/95blG45tu
ERjp0N7Tyelj1Dx+sVMV7c5pnhjXlg4ng6yH71Ug3ZDfFdbJADcH10h0fdCGYtN5MKW8iXsZOBFV
yvB+NXUo7E4HhdeFrWUpfRDWP0ehQQE3cJZNlDjBpQFKUv2qzUProAzA91RhpXdct/pDXGbaLG0z
9k23vvtWE743jlEu3CbMd2C0m0cvS81g7A3zG7Bk+1RI+5kPLF+FEO9Zd2VRPulMvsXTCKXWQFp0
4JhWDWm/AfkTCs6t5K+QcF5VY/0XJiUnBgmPY1KDJ5BKmM0rYaplNFUpNgzGuOIKCyFysK0jJWtG
LQ91mq2oxmwgyoyeQReRy3ALbP7Pw+gzu5gQ/uGWWqzPZqqazRitktE63nQDEu1fRlEJqJ+gzOAs
V8XzYIVuQQn1167UMlAnKuZD9JAC37WkPJ2VPzzFh0UUjnIL/LzcutMBmhqYGlAROu8oUntKRcqi
OrVT6dL9nHNpvmRftZzHvDrT5czU8/ZEl+Go5DD1AwaNTghxyMRyFhd22pnQ1rfcCuzSHM8txUR1
u2K1ZZYfHS45Z6obBWOjAuvt39svJ6ISjcE+z3NpNRTkBC0ofc/qFmjgasTVZ1pNvOGlka5YqufP
MOCEklGaf/wxY9QUP2eMVfPFwiNoXWc+WK2jkO+G659MT8rHNGrDnQ+h1jn2LOU7U+JZWLp3impM
tV27sWcUrzL+Poq0PsHOzNsLRxtmNI5yxPfSdtlDFkKTuYAr5TlulDYkXfOCP4yGegP2Pg8gNdds
6eB+ln4Xcwurw/Uz5WRZ9fEfK4GG84+FQMvxTAvcMciU4pPd2ImmgMX74dj5D3gbaPfwVk8PMMNI
D1SCwsrPUg7wEod14pri/5pmlh98bKC3NA3BdSbgNZ6bKYRLMVDJG7Fta+w3TLVL/GY0AyzAVSmM
v85pcI3rA0q5dDOcVJ8XBYThbhouVSoZ09Wbx0pfXH0WuK8UM6A1qrk3mNWKgfs5P2thl5G9SIfp
gW62w4nDYK427B0djEjrN7lWLQzYEJxD3G4K0J2nlCy3czDlP5vKJGp3iTFnsJrHym4VjTveFj2u
lKlIh7js4lVhaE9KVj9DFK9DaxXbRrJt8F4ChQpm14dWg5+4BTQc1egwaKALzCu81YGs1vzAU75b
cRhCHahVdDoU06jO4IQBt0843ZwHHMqsWaUpGOLhWH2MbV7dS56XL2vmRtVLhsfdfRqaH32vyher
LaINvMFHuLKgsWYm2EwSJvJUbdh/kIss9x/XoqtjMdqxbNcBI0K/IReVtaOiEfDZBy91uXqWradt
HRNEHHKBbDS8VmAaVq4usSj3QeWBeeTPlrNdpIIZZdZ55kGUpoGFdehGY7GzD2wrVPeDnvP73zXA
kL5Zp01TYdKEld/Ix2oxHaja0+qvPbXcNJsRZvBQznu9xOH9FoETV8WbHrs4d910qLCVAgrBoK+o
Cj3mZvnnH7N9S84ydZfZpgHGqutbtu7f/JbtqneS3lLWgxP5DxmuiUMDsc2d03TY5JqYyny6XdOh
M/C9QYGEz5qMJQuYrRrPvdvB7CHSfoR4G/GMyIJrNHSpYquKHzURektT6g7o/slwcHMob3kWeJ9X
OLYz/oygaBaDSF9A+LQLXI1wbq4bt+ukYOvbPGWZEfDVzJ7FrBwAXwMGIIzSYufFFe4dlQYvYJOn
z0WX/EhaK/yhVV/i1BLfW4i2Q1QvG2GXUqmll2Jy8ecvFhOC2yvTYK7hT5emDyNMz7khT/E4KYYG
IJgHp36WaZrd4fWg3iYx1PqTCku+WTOGgdtU3jcw7CGEjS+RR+GzqKvuxRuw5ufqGRDLQB0E2RB6
eyvRsc4dFpCbz2z+TjE6XOWci7X+1tnqMQTxAvtr8AYHxxjTCc14Bk0jXpeOI1bYSPJeOpkDGj7Z
g4NRPcNrSbgvINZ878G+JChy9heMgspVlo2lOUttd9x6kRq3rKxHvP1Uplw7U52CdMDE1YODbotd
Clb87AKJuDoHmg+JXR42uFtOA7kCXPiZ30d8gcuPBV7XiV3RtHc1c7R7AzxEwL9blmD+UMgFELZh
vmhyA1tkoXNwsQ4LpS0OlJLfl2uAIkVwTunHGmaJEYgkNA7lGHW4LlpN4fQtgzYF+KsHPZRyUaVj
MjM8ZhzoQA3nnBJyeYFVh2J5ab7kUKmpI3xyr9zdxKnqD22+bXpnQ2NSiA68iYFs1J1IX1T1oIE0
h5Pf5FAMLzUqAPUGEtRTSiN7Y9P22XfP1S0437Q2yBJNtGMKtu3YxC+f4igsg3RIux8QhXGTvPsO
sVgW2Frc7Eoo9Gt8pnTAF7GdqA8B5CHB2S57D87vIZPwJgJ2Jayr9jCJLy7A/S1nfqXaQ5QxPV/5
+CbWUOf8EvZta261UbJ9bGzPNZWV35Mkfqv9JAOTx+yx7ZmO96KCtGkoh+Qh0eEG5jNNB5VTZFjH
sqsn+CzKGYezzLPldDAMa3x10GzpLEctbFddYbJ9w4xxPWBbdwcTYGdjuYO/qXiZ71InnSYZ/Edk
yi6AwUu5vRywvw916TgfdGA3/m7B5Z+W60udSiCwYAOeitTppvkSsyARjpepabTCClMeXJpuB7pK
vSpe9ToXb7tdBrz65Ofipenq814+6tVZroop/b3U9eqEVwlXRRrrcpasUcnPr+oSvDr1Vc+rP+u3
H+gyMsRuvc2fb694Nt3eXpmHjW5bZz6opTD4vnlw+RBaxMZMKh/iJKrxY6wdsHLhEvoNBNF5PYlu
D6x4anPXf1F1Ns5TZWswlTFX8CqPQHPCwfLq9xL88I3LzZ8hitsCKFRh9sX8poF3VbTFfOZ0E/cg
WH4PSfr54ENemMZoE33BYnONvVkde1zAVoYgwr7CO7Fb9tieX1E1c4cX3xA+TGLS7lS4+l3sN/Wr
jLGhpXiuFlSt4wYGrfjH3JldJL+UMoR7JtIEVNm3Y5dBWWa069d6AIcpqypnR612OquY7760XdxB
giteyTRRqpgn3vCQJmm6GswRwtagf+m7NJd3kAWsjjnMG8+HDmYQgWN0/bp2Su4HudH7G0iPfaOU
cyx2rXevqRKQbaeUDPY+a4A/24BPY10G5DaMB+oyWxue/pRIBwiCWDsljtUc2qzi2Jjl7puWYFGh
csEHxDLM+JCl9ldmxt5bBKDr3AW6dturWjx7YIHWSrlvEByw4aLeLrEz2s8u73cXD/CI48njGEqu
6B3v0kDJ1CqxSLmihpsB8PTOgzxNsEKC95xNYqq7dkKu4zs29jC2N/ZUPZdk5QA4qZeLS4waxJRH
JToMfBjWJtSuxSKDMNupT1V90nq/3ITTK6nXjRBmGrpezho9N1fnup3LmVfAQYSygceS6zI/Qj0F
fhCAjEG2zGXY7mzjYmdEjb0+V2VrlfvGg8t9QElUp5IfcjxzvRoOBm49SaRNY5wzY6NT67qKVeAz
Q1uEMe9fB9td0d5zpgwzqGMZP9R1Krcq1RtI3INQCjYT/oOp5t5BLtTAZCIzYfCYJd+8ga9iDpQm
luSblcA+79ofCv5cNmpPCUpGOYg68Na69Ez0KH0EHjgNyggqlJLFfxlCvBaSh68hlw10aWx2alxI
t2A/TR5Y6zUb3Yv4BlNe62Dlii1a8BcfpQvVF7uv67dkEM+1TORfsGPvlTmuyjj1NsDPzO1OFa9N
hL1YVTXjCkhz8ZphVd329O6rxGN2rpdGvtPjxsAOPZYCmrz7OpSKBTqwTLNcj+SsDvME/GEACtq0
is25Zw3pnd9AqgxQv20iuV/s8MrXNj0WZ6e2RNSROW+t4eh6QNnZMWh6sHvQfCywwSS86rR7BVO6
rxLmLbOemd2dMCFQKXIAwfByZn51YQ5chKb2xAGu30gFQ3tb8/V3N91rtjC/ph52J8N2VgDBAgY3
fldnyVNXptGiMbkIYtAouyO1cAmDtncnbNJdFgvky6Jw1kwZeD2CKtusb8NtD7OElTGAhYc1BVds
Rzg7iu96DNUhDUpes87IWjAXO+48UrvjYVEr6Jz8KFQeBTkW7Z0hwZ5GattPeqG+V9zjcF/gzhMw
KcOsiuD5fm7EJsQCG6D+AoLczpPBvHxTiKaf+VOynWjlQQ3GB3V1rSY7OaBiUU8KYevyz2fyfNzt
aSz9385EoyVQhfq3M50TOHazP/8miOJ/twGZ5szRl7BaFztrOmhA0ZxLIaSLIDM11elwrl+SFGDk
V+nlOOtGkVxFqNdVFgSWZme1hbSxnxzAfRblZIUmkwoA2Cx6hgVrtP01zhOmfRlqEf8uLqDbtGVV
XCyMJvrAJaoFsVNDtdcLMWqovZatO5x8kQz7dIpDVWd8D0XyBh77+Lt4PMrhJABGOOd3afZgYD0f
yA89tqJZDvZ/kOjAPnUw7AIx2oz40rDgsX2uG33X7bu+wMONihGpRLcDB++grJYUY0XGfzZz5WAQ
u0mg5pdc9zs3UDodGhY2ixpC8GDgQHeaYucckpE+nzFX8Ve4HWar82ehzMauIeFmAMi8KkR4Ou9i
48kk4E27bWjPm2J04NMO+aV6FePJKuo1sckhXA2dnHdRpg38Inzx6kFKXtmmAmK7tu5w5ysDiltt
zhaeWafrXG/aV79xoTMPXGnbCnnEJtFXLOa0r6WJLcHQsMIldaqleuXD6MA/zKxOxujcV51IAE1t
i2WZcrWjA3yQx3WPnwTV4hq7DFmXA1g4wLgOiLcKAYqCFY6617OfHSlY1D64+lLL5udOFPSYgCYo
jYeneLWyMVeDtH7h8XdDGdW9LXoDM1voyoNWxaIFnNnKGdeLHGY7aL4cIDPmz9pRVJAiF1a0iEpp
zNO2kqCfCTta9JhDz0poac3Dack8A8BoVXvF3sMWqrXw4Y+1ZVCtthbUDJ4EkPfabVTyKnqiBOrg
Da4GSI5qF2Hr2yvdFfJBd62/oKQ6vHMeNTN91NoD8fO6oinnPTZt507sNffj4L7Xdqc9A1ySbD0B
uWGqtmAuLbATBpguTGaeOwbKVVhaYEFNybbi99Iv8odRJf4X2IfZUxINWET2O9VoQFsvnBlVTWw9
nQekqlZB+AK+fgENSqFp0BJg7gdYb/tfCuuOzvzrp+x9vLXRoDefkqqwbkqvPqXOgHEGIuc8oIVJ
el1FL79+yiRW4SxLcgmFeR7u0qL96DOuliC/hrsGr6w7ilPpP2JDfdv10h/3XGiM27a20PxyBN8O
oMvOqAHC6QZgxsfI2vF6wNrTZ6vG+8kwJU+1+cwqZPXWu461qUXozuusqeESVv2FnVo8jZNxPKYV
FokgiPZWdRzevnB6hgksqmvcGn92lWEKUv7UFdOBv+yOD0dQ9/sNZLKqNb4AY3s5KMDhtlUtbWdB
QfwkoS1KxbjVywZi8n/nGwZ2r8N2eGG6TBjIZXBx16A5AncubIIWQWloYEdPstiZwM9gj7s/dCwh
NRktIw6kdD36xWoo3OYeZJdiDaEkXBMxTNYCbCCJ+6rO63XPwQeMJ9rToDhaysFu1wByZj+D1Juy
U/ApcDNOg3MiDTH0rgLtKobhVM/HXZWZD7yo6pe+6wHQwoJp4hjOItUtvoE+9lU8VQACYGeRb5wp
rgTAZ/Cvf+dTnPI7J6m32KX1AlJqagHdS0yNbUjL6SLeNOJ2hw2iiYL5mUJaTiyDKCjjLd4cIDsb
QyVzDtE/YwWwozP3UsOb412oPbYxa49g6IjDJCkS+gnMPKnBayFSi/Ulfc2ZgJxKYvBm7goYACVD
tW/zMscTairKqgWX10kX55g1Fmiu8bXOrzLjcNxj+UStqblUDoCzU+fbbOnxbmY5ZTGPCqyOBtR+
VaRO1N0osSA3mt8srbUBhRjHmaXGbk1V5Y4VVkBsPaBqUTr2Y+S9O67dnm7y8TZtP+rS/ZmPZZJk
BhxqLZKVgtXlhvujuo8yS4OaW3xfMl/dU4gOngX8lwdocnCJUYoyYYOdQMBgTg2Xbrg7wgBci/zl
JZZPgw6F8aWTXrq9jNQOpX5vgvIHd8Po7jJQkzjePqnk4hKiUuQyDpdC9v0yNMVhmZ0tldG0M6qq
BCAUmCHgdjwO9ngehVrohExOu2qt1a0pRmPRJ6zGZONCYGp/Gd7Tc+0uxuzr82uhTO6A2J1Y49U3
RUNr0CNfYb1KgcQIOpHeRP42zTn2zYF9/eooYyP7BIY3YNvPOhGp70mlJQHTsEpruLB3c7E3fYw9
YGV7oUEYRFr9XphtvYzNDNg3r6/h4Qq/U71jp1qMfRSAHQdwegKerIOV3rRyXkGeGbGQZ9gPMi3N
pdO7cCmrJJT1h6pdadgxPQ5NlswLTLWMyhpWuYT+t2X2qRFQUQz5Ch7k5e4qlk05IwT89KqwdpTW
TCx5inctXNN1aNliVqlmvge1NtNuxyCvhPZmcPs9HFrjQ6ViW7qjigIsRAQ63ndgeBf91WK5EXxf
GW9DaCh+hLJ49zFxe2+hRAKAZmzeNaDF6BP/zNXgYF+KpAtaYo9RMJtYa7qh32mZqrcuAE539nTo
St3+D0qma9wuP1kgQViWgZ+RaTL9lgzh2HGkLDdrH7xa+0KilCQ6KSYRSirxJEoh0TbaC2olpvMl
73exS1/fyppdmANZWX4nb8jBa8LDZ01ONS3Lv5PJJLVNtRwOrvAwanHaCjKmJgAh89GTbNlMEqZ+
oXd7ACg+FAmQgia1LjuD3VsQ+Z21Rq4vHPggePtorN2FmD781U7kZQ/yHEyMSIeoXqUt0tDpIN2s
ZXAedu0HZZXfoRJrPMCoKgvwtlPtR6yxLOANGn+RJh4/rcAjNn7vMk3/UeVdFaQ12L661SRLkZrh
Lspzb/bnxULnVjDNtFxI7sMQyTZs33C8m01CUGeTVBOyehBguPh4iyt0/VFI4x1+zvlH6ulvquuN
Jxt/x6ovZLo28rh/+lMC5g7p3aizel/AAX6GnYoOP0w8WMk4jR6XzGqBeM+8dnmJ1VjA31R1d8wd
ADeLvAQvMUnZlwLCeUEOwTVwP0zzXL20QvLACbAcPi3HtUdN2w+Wlp6SRE9PnmeGmzy2KzCsUKWG
0FLOHI7lbHGJaX35jbV1vaNQ2DYgcmczN46xHe0Xtr3rh8SB+AlKoa4Q7D7rl+ZGtKe4iAF2ha71
7s//I4v9Y7/MxkaZ40Ad0HJ9+A/e/JPi1kpTQ9XymOlYpTUnanHVYQsmLGsIAnV65mFjIFnHLZO7
tu5gqnFpDrmKWdAmwthj6WIOLySoM4qqnw+pLh/j3uGn0XjDmpV87MJCgi1jYH+zyeSaqoYx2DtT
+CDAT60OBGsfoYUGbazYP1CvrKy8ZSr056SUaUChssjzk2m/UoXOMwpY9F5GjfFonXMDRNmY40Ip
27ZuA4GJ1R4bpc2eSunU4ufZKbWzcEW1cx51oTrluX31XsaywV1WG5cVh3pMhZWbN5NZ2KTn4sWI
q24rcn2ct6NnvEXa+GEbDX9gdVzfjwqLE1bfGW/p0LNZA3niHahj/EvGijWNQ8PqgAyuQvnFLba9
mWlqmSoIxo6pVew1rVzB5lduBCQZjAPF6FBggocnwcRNm5LP/aiFOhcl00Qw9S4yv4OX1zRslRbu
WrnwHBv5AL8lrBWOZdsFWF7TjlrT2bsywn+RGrz8W6SAtjQTES9ZYbONb6Xs8TcdhcHsnT22WP2v
WP/u9x/grwd2rZI7glLWk3Is9pf8de8C/3eBV1IDxNUgncTxa71p+HUQanT8LrwdpGF2tiu97J1h
ojaAVfHSKQBq8TKNBa3p5XiKyyneT3Hvl/glH1vBV/lmb+kvlWLaWnO5tuCTa/VvxndyK8bHzvv5
2T41sooV7glwcY5xV1wS9/fsoTq1xFY/bojXm7USamQdw1J6tLdir3oRQzwuB87MTRFX8SmPmAiS
wc4/PjN8F8hyygixkHMqDCjoUgakLvZYVfzDGCVL59HA9yk8ozd0iwS8EqZa04QjH4pnAArdTW9o
Ml5MVT6lDWQ3+ZlyFaOb6me3sw+lh5n4IsR7FCSfbRtm52ejF7iWVfMUOMhFREYwXKvz+9o6EQmY
fF/Inj6c0uIpjbeDfYAyRARCduqP2F1ux7ux9FvtsS6caA1alo/Zlaq0rffrwfLcAzamxeoSh106
klMzAl0S1KetU3OoMIltTIxBUgkjyEg4UQ0dUiSjINWp5JWHfpTOAT4EITOyO/KUT/GuB7EFP7Lm
rtlkcwrSAdvsaIEYvC2b7C5KIdRA8XCSbKAOnMm17BI4v08T88uc3BiZ3QRxDNmf4FymqXpuazn4
+b27+PMcfqygLdVI8O1ig0+g4LHp5orpziyVSW1DrQn1WpNwmzJDLQD6Dbp6UK0FX00OgfI0b2Fm
JXwiqE5NchybA5VwL+x2nj/MEmqlBghH/mylKiDLp8YJgf7IIFyXTD/86VAwOZEOwl6fAbIazinI
nDK5k5WPQxr0eE3E/d/mQZLi1WuGvWxIIWH1jMTcDWUVIMqU7YqquqiHnYmfbBBDAP0UskMY8raB
ngX4fpcDFufreRHa2SzSPptb3oITWE/uKJRJ9XNJwQkswDPlSZNRs/KhdbMdTaM3Sqyxu9Afj9he
H1sT7xtJA7HvqYjFvHJe1oaamTAqBOr50t6UzNzXgMUFVSj1xVU7cAd/9y95cnLjsVhfNVPHqzp2
IYMeQpI7bhOwejoFWIDm+cPQGWFE0m0j38Ku6+fQ508poRq3cnvn7aYHVSv6Q7ChGS3Moolmo4Bs
OGOOGUDl07inA9O78JA2FmTfK/MconjmmtGmzjHXuTTAts2clLTKhSrBbPJ0ZTlAHiPoFj6AS6ME
smAaGYDm+j80ed1/wNAcD+64sIk0HcfSjVtI5MCdzBRV1R3BuQW4Hv5S98wuxbq3vR4TSQe+AIXy
55kl0ufcZwmeloX+I4KbDnCWf42ye8FUI3o1jYjP+w53wIjF2Yxn2BqyxpYf0kkIa2BQ8RT+sz54
7V03uPhRTmG7t1KgmMdySVXqlPz4KdglNvXkNT+69a5NuHtsJl/6zxq1xRLiglNb6cHAGi9VACFi
p+KeDvD3eMNrgdwkrHS2YZsPOyw3QwoU7FHs2XQQ6HUg9pMZbfq9LH8Ajlt9MwbLh5RzNd4lyh8B
XGfjonND7QXX8176Xvpdi5qPWNecp46NT6MTF8MDcOX9xjZGaG0lXjcLvdwA3FDpe7/w9f1NFRIx
av3nF1DzdpJgOa6HuYHHHNf0LJM0eD6+noCHF//3/xj/ExoDLnG8VzwN4F9Bs9LYx30PQWHWD8vO
V+AkDEn9prdsERW68cXpRr6HtUI/0yTSXEdzA85TmDz4Osic6G5XauMOuVl/06MG77IDoPruwObS
kuaX3NpD8E28AeOwxTZK9cUfkn7LCwdGEMrw/uP6NMzb+SpmQECiQbkfBH7DZ/qNghDMEJ2oDLvo
ya2aBYO5duexBNzoon2MdLbGIqn70kFDYWt2VgKC4OC+RFCAm7fQmN5Sa+Ilm6QZ68dBAJOsg5ND
WY1q1XoMIbjx1EGE4yiYymFcXXRzPdHjb8xVAVzarTe3jOol0LxiM0QALGlJ/UwJpY4lEga7kyPE
cvN5yyEsWw0ZJjB5eWKeU5wEj6O1W+rl7BLDwkI6c3QJj8sphRpGmc58y+BHk8fNKnaFAS8k4J+g
WvtBCSUvRpBdSyPwId+99706MZcAPAxLSCbGAW5IfRtA5eAFmnx5iD0L5w2COQu89mILTIfWrWvC
BcFuRu/Z0cHOneKFtNTC89tuM+Q239bxALbcsM2mH+aoyhSXAxZTqOoaTbH0xwq+5ZPKXR0JaAE5
oJjDFcN5BrzIxgP6ZQQAbmfijw2H7Bswm1G1iJkVB+Ek0pU44UfvZwWmYeKYGJBfsSEOEVRVpj8J
pXlzWY7NfQNw/kqLXX/bqUTtIiwTrNw8yY9Gpu0iEz5JUVOn+36cd7ot950jenhvowSY888SxUCw
wdK5ZUJJ089bEMMgPvrnHx1sH2/WUSwIf3lswpPruHG61H71qxMDb8eyzOMnwDzyXcFt8wAzvXVF
vhZUHVNI+8QhbCzCImWHXLTrfMjFQwZQ330UlbMoSuSxzL1hUZaWPEYZ/mdUothVq3DgTNNIb9aa
uf/Iy3ZhTRhlqOeOewUb18CcqgL08ZVImnRJrZ0Y/x9pX7JkKa5s+y93jhk9YnAnu2+jj4yMmmDZ
VCIQPQgEX/+WnKggM07WrTr2JjK5yyV2Ru4NSO5rrWpdB2AQotHRlOc8d/MHVJyjgGB0vX2UW6c2
sa2bxvX5YyYGcahK2a99R/JH3hTjxa/Z16guVllv5s+RbPz7zIovSKAYn4QJpUcBldQVmZnXyr0N
ipQtmQ3SRajOS6YjmTwZ/qwLwwUNJ6bqFUGEzU5z6fMA4Wl1D53RqDuWkabuqeSWngi58sWaeRM7
+/QNG9r14Bf58zAmwW3X+F8oylctdtd6kmd1qwmiK92xDQZXXFG88li4IAeLIzC2QTWoPmEfBY0P
yy4/W/j5O2MDcgLTRpETTjOhIxBUn8sJRVlmNLQ7k/WodPewNzmjoto7W32CA4Z2Kitg0MGjF1lh
zjfLeFlY3+y0SleNFfbNuYu9PeQJgJbQ/+thEjT3gWBfrDwATfy7K1LeF+Az8HpNZASFYc8mTaKw
d9eoXFSp4kxFADLHQGZX9eOxgngR6mxxBQqe4gJItFFLouoLlq7r7ST4BqD4UoJEmfXfQ8OrV2Mr
4mcT1U7Qasiaq4y5PCGDpvagrS7um0irArsJexUyu2F5Zf0AeggFWLz4JvIIwuW5EYFrGcdoLvY5
qC1S2bnAbXo3oXDiwQtqlMfg+/slq72jSN3ghfvFCf/L7pV3mXeVVYCeNpVZBCvso8Mt+fy4rbHV
Giy8MLOtPznWZ1+lNc7FU0eT3w0P6kcVIZcOanXvOwhk1pMz+F+a2rNBt+CqW4fnyQkfDmqMyLE/
UWzB03pVBzaoMga3uZi6qRomu1VvSBxn4GbUpGa6J2sOmVDVMBSxUPcRgxoV2LfsncoduaFfCv0+
7C5fm03N7gDFrO87+r6BSH5626oBIbaNpqy/Lns1wwmbHbA4w5p2bfV4kw6es5WoKnjhNbjE9ZfR
FUgM2qFRgou5UkejrdjGxte12LO4bnbzdTwvMY9Q1QatfgzMYQeGpU1cZ9NDjtyea9RP9KTO3NeK
5YsBUH39RC9OCKMR6IG1Fz/P9Q8mCYM/QuMBxAegqWw5OMDVVP9wXWywJyBpw6D45OVSfvEaG6RN
Is1es+iTtC+LLLQfAVOv8ibaWTViBplOn0orkZvSs+zbYRpxPAnN4xO0qpIrcgFsm/RR9yjLNlpB
5CD50uJoXH+7qj4T95U+XuRZDuahv6zRFKcyD00QlU94OuhTSxuEM1sWxXyTaNPRW/JlYGIZ3+B5
goxhr3fsSzQF0pQMWJckrdV2QBbwBLUX8OzpXlz3zWbSlGR0DJFrHrKFVGw+lZDm2RcQuyI/y+xi
jX+guzIG3NJ7OcTHIQ7M1x8hG6ZXZQ7J0a7zYWvwynoVWX0/OWXy2LLEvILsDUhyHZw1UPH2xlJd
cTCWPeLGAKkRxENnT21ZVolVIGJvk0mkQLjNq/U0AYfUqk+GV/jfeQsudauO48chFva+78fy6GOv
VZRmdzZSNwNLeRxc4xQVbtQj36B9ifZRj3wJg46NEZf3/yL2/17TGOqfr0jrGanxKc+52lSa3M5P
xuE2gW7TbGnqOpfX9kEUkI0iHzVg2uAbSyPIFx/Oje8cra42lHzaWEVSgb0O2RflqqcI28RD5xjx
wRbO9JR34Ws7QI7nHwMyFKwCnrnyCzv9jhPbI6+RkwKdCWqMrEBcbMAyr2ZcF5sxTbsvBtToeiNP
vwcNcpkT3rLui3IAJn1op73Ky+QpzIGIax3u3naR6a2spvOw8UC2MsmL8rngsYPbpSug0Q3ThKjo
BmKc/R7Jiuo5z6IUN+8s3tGom/vT3oNY0YZG/Qj89T0OcddFAtB2mfsRsql4FFZ4p8ZvTo1IyKvy
KxgrV32U+98h2wbSkkj4jyVqdfcKlFlHig0FmE0D1Op+iK0K5T/WOrbXsWFYB/8A5fE/7kFxfO54
EPvwLMb80DM/AE5kZyVmyKX9OD/bkM3eV1AU2pme5E81yg1WYMwVf47ptzodmm8gQMYfvHDLeyUi
dUCxyHAwa1Xfp3WXrgMZdN9Y88c8RePsmSeMRy/vgOlRXnty8Oi4caHVu0m6Jv2D9e2BYo2xuB3x
o/2qEqgGsIY1j5ayvAPQOAdhWSCTBqufCQrIL6A/f+otq3iKKh4eQ2wTt+S3IS2WWcWXQY4cT8Ki
P8owuIBgkZ+HSLlbsBqld4bbvPWQtXK3Q2wkd4Vw3e2oe3H0WtoOyjE6O90SYQi+u3LVAG6D1KHn
Ptl5C0kRSKAmA05XKWzipvyH19vw1z2lZ4Vu4IIE3sTW0oHm+ce3WxtpZJBpl+rOcvgRKXv/BFid
f6Ke9d5bfB0+AoiHisPvYpewZf5/5UNxNdIGoNqNe+hdzvJipCJGNomAyTR7Gosu2n3wUwT55mlk
zxJi1F3GaZlZVkwv1gszAhkt9MUoJCNNs1lvTMZfvTDtOhDcFWa8KZAcP1W/NgJvDKehZSii0QNd
O3nYM73H0AjAmP5Rdc+L+8MsGiAf9VDVDEWxxf7beUsIA1pwltqkg1TBRLtNwcq1nkU3/dpb8QDQ
uaLJ/4F2z7YJJ6a5TKH/8/1//8fDvgjihH7g4GzCtnzzI47MVZPNSrcJ7grLwXGu2hS9l39PiyjG
O31cg/Av8w4QXxMHFXnlg+2jThtILtyjcHPL6/z7OPXgOXOvVCAadyl2DY0073KM3SQR56gjQOUo
UHwoMsrSt4HMAGc3DXCIp6I+KBrukCqYWiRsc2EeQXPRgoEjb02kW8rgzlNTcOe2BTvwBnCsxVc3
nXFNxmmL6ndprCgO4i87186cK1nUBFA0WNljbQFuEAV3ND8DZns7cck2FOLoSzjSCOZLkI/i+qC/
jzX/45RZO2FY7DGOuXEXNhwl0sp56YUVHAboZm/ITA0+QTVORScy/3PSmKTdqsjYt4V5DkpJYyC8
uyztsksZ9J/BaY3yZrCS4HgWxz813s02tYsaWoAUgs+iXg/Q6n0dQVMA5J1KtnR45ET1N9QchXdl
lOd3yIolKCTHoRLN1nwKwHw57qYJ6/FaegYKVYsqfXbwwrnKfZRcDxDhAKzd/cGa8N7vRPo6WQZI
10DhfAdVK3ff13l+kix+m45zz7fpU9A8pCK/8gIZGhBP3INuNr5XSZA9p8KC+CLcSdePV+SfmtW8
8XUSb19PgN/RaBPELkhe7eZEo13U3Tt6jf6vNVAFtIqSIXRAHOMDtupIc9NbPeojNRwX72KAOOR1
UN4MdYUvjVvHGw/VFftZc9CwCrAOgYpXa+RBXiR/Uii4XKnR6S6tI/MnJzQ0bCIrdhSS4aj8nONW
Bf0sBAMm3z3a2Nxog+LruMTpsN2Yx4hEDVuXDTuZKjGf4wU9qOTCFrXTdRZcbKMo1vRfEXhxtoZg
i3EZpmF6wr/kSP/BQPPF+yytxZ5OBfV01+zdGw4KfMKPzHjjVGeaUEKxWRAnPEoKaE680J+h0QFO
DYltMqmZAcmscN+mDg2ggf7U9kfDEwq4ODS2y4tTPeVH6cs3F/kHbQqe4O/td0DPujjbB9xp2tMf
wiryHklAoEroT9I0Br93wZ5DFkW4kbo3mepuyKLpeRKO8/S8l/2xwXZiFbJ+O7HwlMuyfwwhqHcL
ffoUcBBn/FwZqDRANXh28Kpq/AwVlHNRMflYApZyy+sIKhKumD7n0Er527C45gJ8T5je6NWw3cjG
KMI3iTtxvitZXJ49WddsnUYVIJeQIa4gTYfuR7t1E16taMLcxavFs5AjxIn1IrOPZoqqhwwPdX+a
RLZfgN7DBzPP6PnXyQezOUC4bBd0yMF5uqGeXYGv2+9KdlKW2C9+cJRCmKkb426dt1G6pTjkrJGL
oXlAiairoxMSWF0FCfwUQrYL0PVGIqeD2gxsCTeJ4CVo5ZXaR1H+faGjrhMcEYHGD7x9+tWfBgZp
Fqu6tcWJfNS0au/kWX8/G1GUnv9uHRl/76aoeQnsCb9zw7TOglXNpzbiGxQf1K+6xOwgQpXvPG3i
nPnW7YzkEXDM4maAkvxqGIPqdZnO8Jb4CD2BfSyLP3MRjKj0h3JZFQ8ojR9zcTFcG6nVxaYexegZ
UKuZdhRHfmH5/grUg+NmsJFdEEYUPVKvqxpj7jXvvYoLfpwiH5xNsSgA0G/rPV4/nBd8cfYkgeWH
tr0G6sW8qmpiN3KCijQdR3u1e3FkK1DHzfJ5JrhRnRcunpQCl4j+9B/+HYtJo/boJwcFQGs2VfYJ
per2KUxAG7UumwIvHplA5nCC5jvO5jA+O73IxRDFWrpkeLbfJrwvw5wUBF6q+05UJ8Sr0iBrD51w
1e4W+hMiUPlgSp7euQEk2wwgVJQE2QE1LQge5h6Z0m4hETn21w/+D7GuxhVxABt3QFr9PJ81rXvw
6r67G9qxXAtvcMBnLaInp432dBvtZJTvWSOjHd1twwKC6KMvn8CXnl5zSNXMd+FlehIM0RPATnse
fSmYpR6o5i3Ae4FRZc+tzmb9ZVClHAyBMrPnv8JQhfVZVWyL0hETpN7sUxaM+b2FqpQHHAOMkGoC
HppMaipjbNasyyKd6+0eyIdJysfxBsqqkZcb3GjdVwlO/lP+qTQH/ghUkrgAxQ5/YOOoPIMEeYy3
eBCfolrm0kBnscU9UOGcN4qrTWzHEFXWpjkmut6M3ULbESHkozi3zX6xc/slwgb4TBG06LycXv6D
b74ayGIqsNSEYjWVvnFAnmQ8U9OICewii20T28hiG9b4FjmilHOX+NOfNLj45xXCqFzjWPoLcrNQ
nCpk99B3SfcwAtmxClOvPJEpzaC8c5NyTRY10HCo9x9mOX77h+CowTdXAx7kKNUQidj7SJZtR4Ud
d10kwruxnGGXGGo4GV3TjSdk4LegdKnuU79gjxq0gvSK8/xu2b1vzxYIkfEv/tlaxv67eaWsTWSd
jHAtTTv5HEBOizv9S5da+TXjATLX2t2itn4L/ABkFbXpTeEDBJbkPXZO/YMvuitF4aWVHUyvM5CE
QRRoUxJUCvAGmZh5ades+hfXiN6WBpwxe7SNUZ1HP+9uBt1AlDFamair2WVxbVp4M9dP8p61NyWU
H2orLo9aS8nehx3SW02QXiliDo7iTJ7HMNwVE6rLN/Pcegpw2G4lUODipo36Zah125ZhrzM5WbiA
XpuuXwzB26XnK7xfkELyoUE9Y+0Ye7z27eM49nFAlyf3NR8ePcilAPTMwkNoRd5mtFr3ZXB6c11B
iOIEkSPnpQJnHk2CgFtyX/Q2GBQ/+9gXHKwuOAQsA/bUBG/FucfGe27wiwmRaZ4moFK1M6auX9sX
VMiUb3OW8I9rzHYR8XDtJkqtKZLWpJ6T5SiTXqYvI++far7gEkK9eVnqzuNNH3RnE4DNMLsJI9fY
LwRAiWYFIqqgDz4a+OB7n1+HhT9zC1EYyr8fYpaChjFwnDumoI/NZBjvybRR3XJXxn6J5ChqU8lH
jZWOxTUMkwOyfKBZI1/M7KNt5+yiAnwJtQD821K0Sg1BhDPQNvdeWDo7yUGl0Mc8ve/rOgG6HKcd
yOKjitSykvtWN2Huu2dUCswR5NdM8zduhj+2nkQN+ZPkWz3F3u3i7hPj4g6huiyuyoQ8GQoJgRHR
y9PAKAvwVqS82i/XNava20C3qNyGLKnjtaM/rzehZmZZiz4vfnXtavGJIfXOaeLfL/+svgwA1esA
n0y7l6gasldbAppncwcJSm36slqbfJg+WVXpnjvUd62Z9lddx1bICqkrFKeLpwpLkF9MndjXYNfY
0XReDaC0hG4ngEQBNmK+uyI/cLr+2o3d4Vj10cpw1HBr4DjxFljsZs1Zne+igcH3PtCB7Gxl9bWx
pwGmR6lXDc6zV0A3b4klf+IjLwKti8sHP4R9wJIR3izueErkVbpavAkfY76u/iy4pcTnsO5ubGXL
q+2Eq8CzMtBitj835Au0wC0NMGcji8E9/y60/M1MNqKiQrJ6tyy7hAGpbbUfrzogH7Jv+PT64RIf
zJHm0qo5UmIb6F75qEbFZ1dTy04c4Bvl5s0RFb3pSnJT3VHT5Ya6m8Bf0GbleLP4zQYQfgBtJ/ww
EAuZXXUnkPb9OD93kekBOUYBXl7Lv3DUmQEqM4p4N1iZXMXjWOFMxG78i/veqDive9TMW0cFboYj
DdDsOXq2+xoAsG74StzRxhQ6DzinIIP4o9vGa7Y2EENb8rWqch+ybA4gTyEn8MPbhrmleBf35Ica
UHJNT12ZnY+NuoCmeqegY8QicUgU9LJds8lwPwOIpbZavP2ihAK6Q2hyHVdPDRL4g1HtyNf6EzSR
Sj051pMhkAEbp6kJqERt7PJXLaov3SgX56WxfzVpIIx6ca5b/7OUcbtbXMssKwoBR9Fhi496f7sc
zViCaS7vILcSSNSNtmaBN54eOiCR2/Z7GYCQFLsG1Cf0BqgmwOdZrAuvbe7bwgV5/7uPTBogX9fs
0qw8NElwnaB+ebJ0U0YOeNupS42jBLhEE6eOTnN3GZpDiyD2sekb2dsCP0WNk2z2enmag7u4fZBm
u8s9F2A1PFPxrfWcCwq9cPBG3SpJ/GpTQ3sb7+HVwQoS1CgxN0YqjLo6PB5BcOIjUXpKwefu9RlG
U+xBdvaA4wfC4lHTcQaNKMkOje0Dskc+wu0Rou/XEPKTK4Cwxd5K/IfQ4NgEjZOFbHptgfIQJvVK
bVLvd+a/mOao3MrBxTK8yKh87AvHOnTYrN0wNhibxjKrZ1T54T4CYY9vttPgqVHii9inOSgiRvXV
YKhrhV6y9TR4Qbm1JDhTQ5lX0JBp2WE0CnNeCWDM6hniTi0I/ksoKPZ4uICE371UnXprQFVhb5M2
GFfko9EAxW7VhuxCB3ZguVk1Y+btTOixAlubBi7qdWpWbcA5CMLx9na2aICWUG2VIPDXxWenAdHT
A6qBQLSO2grb3HRVbF54Hvdno/1RFEAIrMhFjdmVKThj+c4ycMNOosq8kH+OE9qOQnDVrzgy6KGK
pxP5PMg5JSeKFDhGiTB6hGau28hT0nHsfQFsH07YjINDxCu67tBCE/KE6pTIgXrAqAP02H94ySEn
GVhnCliWWeIHqONZa4oEJa9YjwwZbekWLbhbwmZu+sG+6SagOD/4ycxwDFVAse66xJPf89Luwly5
/uAnE8J8SFElzsNsgcBtVfYu6NvXeMUvrtyYOgUqMFRyHY1y7M9A5t2i9nHYR2nVn5luqOc0wMFD
Md2QP9s0DoL721YCUOiZSRWtKZwCacEY+c5ovSxEI5C5CEGO/dfEMAP10Ipi5i7NpEhmBd2uCLJu
fgJEkLVvAOO/oUfBJHlzmPwBxCtOiXImkJI9eq5xbp0xXw8RdB+jWPaPcZWLvTHWNYrEeP+Y8Wp6
GPH9hAzj4+zJ8IqYuC04YHQAdDLTC6rhv5OFshmEVTXS7XhJmi3U8M4Lkomzf3UGEPJzH0E3BWVM
HPwBbLh6RY7DNN2QSc0Qg32E6RAFGOEAAXUE1iX4V2hECbwPjwPUBLGx/GuJZeKy9jK6XGBZQSl9
K5jX1stQzKgvvawgTOuz6iA8TqxBTCXRQeEta2EE+kAQRPRBFMsVWOt07OKiWWRSj8LIfI8lPy0p
8LM7vR2h+hK8y2XSPuHUB3WME+MoxInCs3Kj6jEIqqeCiEPe/aU1Vo86PrA9MMMoDnyoj4S8P5Xr
rnL3TYstDJbqoO6OnjsIia+0YVerxabe7KTxZQ6Z0+jUIOIzwe3wvhgN+BBceVun0iM0PDsXm5wU
LhxlHZhhz59p8X/8OPRp52U8hV+FGTouYICpVVvog0meiCUXaWTyoY5uHZm1eSRraX5iryRnmzr1
eSavXOwlfCG01Au2cvDXhvnZwI39UziG29wsvNegj5xdbeTWnswEUjN56TovrZHHJ68DEwH5Rzv7
NOE99KE10xjan9hVkL8oShCqQCflygLLfuBl/GR7qf8aMBRItPpZMVjWDQOL0U01xdZN0pnfK6/o
DzHugwHqrQvr5EB6ztcRs0/6bgfkcDFi9++bNvRn/lohXVsRn97C3MI2t5Nv4MxMz8XRIXJY1O2A
E2hSC/rAA87jVnRdVNuN0OmR3yakZW6k2bFKIU8WXHrDS84JuHrPo7ArcBC92+Qs0hJvn9Slhobn
SLKxo6jXaTLq8o9/u8aykBPjZM0xUTxfQH9WTsa4EjgV26LwrVyjOiQC9+0AlIfv269DgVe2qDWd
qxChM4JagJvnBJoJFFFPpXulHoVQrx/zt6XIpKao7hP7EyExu769qfiYXQm5WbU2vwX2aEtj1NR4
eh2KUcXrxdeO0l93nPP94vt1IZAdD1er8PeoeAPDmEDqCgXM56EPxdnvkbtZU1ca0ViuqEvjTDbi
PIUonfPGPNyMuWfiIG/4ufmvfEhIvM2lad1pHCM8+99X/BeLVVD2yFF2hg9Bq5kM+++m6K9d0Mld
yRNAxkTk33eRlKtEw3nrVoDvyhte8rKQOz8ybXB0WTj/siE3CFlpfkrauH8SUVTsYqj6bZPGg1nG
CbDHtVrRqAn6ofsQ8rcKHDBP1IBA9oisQ3pH8abVoNTMxl6aBj28JsyrQZ+6O8Z5BOa5ogPpUwBi
hPNkQE6MeouJAgIJWa8k2ZLPDuz2bOqmgPykqJNrO3pQ+NWND5Uh5NAfKtYhN0euJs1W2LX6l9nX
i+YIqItzCp0Kb3esABArsJIzMfr+ROGroEELzpsT+UvNzL4M8oKBXLQNrXVi4AcuA/61FSPkEOO2
uGWZqq8FQHRr3C+Tr2C62hYQm/0siwLPaV+AC5bh+JWL8YYCggQbIpoZoZI3Cc36WmmWgLKHmFY7
ZF/wLgo195GXN6PuBU45Ht9Swaj+8YxVJyWYRojXSf9vXPDqDwIm0PfKS5iN4X5yxSNZRgJXRyxS
PwUOI6vWsTP1m5+Gok7Vh7RMH0qdiKYmjVGoqVrP31NyehmgXm81fzLWiMNsxeqvWWZW3Tht8KUz
hJwHU+3yamFBhQyp+9YfRzw00/BUeEH71HtOoNlW/e1Y9+0TSu4jpIX4uKLRDPzB97jVQI09m7o1
ajBvWGWnt1FRdk9QNlZrRwXsQLGml/X7GjXHGyQlceZS82OMstx6NbXcPpPs4EebN0F2xMH/jkaX
uMnr8CAm59yEFVgifMEvUWkKPFe7vnyyRa0RI5B41ZC269LkILCZTYnD1rMP4WQaXPwfY3uw2vXC
3ecuvg6/C/sX13I7ZCTBNgQJwslTK3eqk+3Cov1bBu6FkfvDcK1XsPUKNGBU9GcEpRTqCxVk2hKz
eRFIZ4BZ1A/CS9v2IEguPGT823wLcmcXuoNTFl3mLqhyogvZwoIyj5GEp5DhzXlDk9/C2fQnxBXF
fjZpxXlYT6aexbizruO63NCCQWRVFxPcPaE9lCsgd8S5w7arBA8abta29NIzOS09MlIQOWk486Y/
rVIEGvGD2/9vl/hptblLsUmMmwHwzNkOSnyfCOpSczsERLrOL7wrjIeqbT8JjUjuc/Vb/2/iaZ3y
fZ3MmZpjDYZO6Hypjc44PANq5CGXNGymMHYWy9JWPk7zGChF3qxf56Fy4sMqyzw9lu2NJp6WVZcr
6tElVl9/sd7H6LMFKBTp7aKIV7yqN44w5Cpt6yACNK/Oz1I3llek6a4bwaOuzCk/U4/JzAN04D0I
mpAjiBSmq08DQQvqjNUSboLSCDBZVW5YN7TX0unlTqCmAFXdeXslH/VU67dX6rVj3JyNBhtBPcHX
DfWCGqqx8zSzns4OZBKOs29ZhXoN1G9xsgUA5YeB5Rr0MYI8RNpef4xlgGbQNd8/RhOCMq6vJKBL
k+merNarzQN1HeqGMnRPQM5Wb14a8nsjQbWZ17inIFMoVaOuN5kN+D5BnbBWJVNrmsoaw4NqhF5l
XtBkllgBUeuBdoUXdz0T+SFvxh6quRUDE7p2AvUL6j4DDDgg4rojF27Hb3FkUkOjvAEtA7P5efHT
miGTWNNqi3k+jerYHFm2czThKuTC/vCv6+vYqIdOOJiu3+KW+X4VZgfLs/oVXXUZeI9d/MuaAjfs
ra1Vi4yVLexmOxBS3vI6fAGKoNr2M5A+0icDP9mjTpuoLNqgbGSLf854dhM5nqk3m2qC+s8yYlhg
5bJqSForybyTqDP/lOiGzN/5KGRwx2fTMEGn8B77YSqZNJ9CROzLPTjUQpkeRRVnKwNUY9h7+VdW
NBwlN/zn5iffEMZH7rA5wk0naGVAygn3Zvw6Pcd7LPPSvAPz8ZbQ29QwuxSrJins8+wbemh64BUF
CGYw5RikhwdcZs2MXOPXmysSizZUklAabmt0iXhEsW/0dRmvKqiCvZHLjJHhbgZelLcFpLX2vmrk
hdlpc0xEEx1ZbzhnK+3c/WiBdLkHw/G2DMvh3u5t1AYUefDEEwZyTzb0n0tXJGCJSeXXsRc33TjY
Pzpo5dmBUqg7HD75htZPM+P8ZA2m+lYb6qvJguEVWt3OqgCvBSgFg3DN8RkeeDV22+VjoepP0wEF
9fyxLBcZq9bN3j5WGxUMxYc2MEzgajrmovEfXEtj6Qf7AjUQ/6FLHP+h1jooVgVEY5bjtu2lsX2f
p080RlEpzke2AqR1WwqgAbdWG7DGpncUEQMpdTDcsl3TRcjHveHZbgGKoXi8y7LTFKCWgdagCKlF
xH0FBS8yOwnRvwSnq8tVvILFm6hMIAujP+5oNfZ9aD8iGT4CbjCCGwOkwfzFHiPsw1PznmuWC5OD
d7iPkGjHMx8UHwZ0v98jXNlnayDPwt3Ash416u7U4PgceBbqlRACQ1lHbazJRH6+nQeWOAlY3j9Q
G1moJ/8FQYn64ABF/6gSdlwM+ihcwvjPCEozBF0xNgh3jZdC9xUAc5tlw6rnWfYFoh53E0R0f/g1
CJWnlHHUCU4bO8yTP6PA/NzXmfmKbCNb1aF0noKmnzZycpu7HExFKJAHKE3wEbkmiJoebbYWdcoP
VACJOtVVWmXJS5Ck+Tnjfrwhf9NAr8ISvnszNryHqmD2SJU+ZhkFW6u1IeSBw6TchzSlO+XjawgA
Z4fjwq8SzPMbAwXV+L2P5a1KvWTd6IHcns4oF5s+FWAExF7JPFkZyH5QSOIjldoVt4Hh3KZG4T8x
VXdPfb7OtEGe3uUXHOdGt2UbeE9h0j7IYVoNNS+efDPObrKyeiRLapc92hvkdpt73Avyp0EkqMjw
uX1snK54mrKs25vAuW9oQiCacZeOTXLOJq+8yVxnQE2xl299vPw7m9AQ5U0MlrZ1pp1OPn0pWfGj
FS7P5SoHgdeqH3tjZXaNebCpNsk71oDCPlS67siNHP+Q1hVbmbpSiRqK94rJPHQmRy1Tfa6svHzI
JxyqjEgBenmwBuowRamxwLGcJiCmhsxYaAJiVE9gL9rY6Bb9+EOWEshDHTjpARr9MO9vzXkpmkbr
AQv9IzT/lJZmk4Nqnu2VwckKDf+nZvEhZ+6D7/H/CqG5/yLuX4QwMLfssYG9/IvY5bLthMf2arZ/
/aQflqmHC4QvnVNggRULVMndmXrUCN+GqpNuqEe+anTDXdbmz4vrw9Rl4MNUisPjHoety8peDLqX
wPreJynXZLiAdmj+OK4b6v3/+Joq3DhWkB/roPuP5bw880HXnQ5bKzCHdSN5+Eff462nVNGf0uc3
ZdiUrwzY802vpLp1lZUfcXutDpmZ+HfFKG/yob0Ir981gQ36raRC5XNtaHomfggnwweXHcf3XWoP
xuYoJxp2VQ1meCfzz+AjK76DyPQhi3n/tfbGLyNueH+EBc9WqDMUD3hrUbsIKfrr0gRQV7oyESdX
9frBu5jUk0ZmrAfcxjaMd1ytaCYvvVit3uaDDA1+F4y3a9G1lo/ExMD9LYgrAbMDy92JcEZ98eBj
w/ACHsf6YuJVdE1uimIu+4E3XH/GollBzNaRAySF0MA1gJWjTY//8b3XdtWzoUAiINw83CJrWT5b
QWDtJdgm5rlt6b/h2Ggu6LPTM+RYIMen51ohTpUiN8B5h54LIowEN0b/j2Iqwm+u5d1C7i55ER7P
dhNAlCecdjHcXd0K3Cwu+2aNuzEuxDfZK6iyd713U7UmdMhA3rrBWdcaD06FxyrYZEMTzx0cnIZ3
yA/mN5zx7eKKQvi1qylEfkNRNBiZUuiHrzouPkOiHDDM8BIBzdDwjuLyGk9l3/aLNcXRcpor/xyW
/tMylaV+dcfTvSfYt47hxNPGcQu2LWq69qHr4oVvGtot3o8gk6Gd1EijGNSmqz0Q8JYR3hTqHPco
1g944Q8yufsYCX7VJ+6H1mEOBDxi0wCTc6Y4F3y5V7sy3UPveb4+Wu+GcuPxDQdS+7Ob9vjy2p2E
WEKj1aahYpUlUpzJ9PNN6Jf8s+nw4DyWlUS1ZQX9j8YHy0jSi1M7ACCM53kJfGYkQJkE2KqLjx13
o/OlAO/12vdCebvEQlbqLRakf9ZLy63jTLIAzZR002aQqA011N1GNfxJoQBZXM2xuig2fEkg8QYh
QTRB0b01fWz8bNIoxVHI70waoBDfEN4xAQZXSZAOgAQuEpfex0aZFZ9yzZye4dAXmXPdbbTgOEVk
hQLzOsqEVRCC6WllsDC951Hw/zi7siU5dWX7RUSAAAGvRc1DVw9ut+0XYm+fbcQ8j19/l5J2q1zb
PvfGfbBCykyJcnc1iNTKteK1N7jhhRqegCtubZh6ubXcHvizZmrDXVklwUH0jQtEVZHZgE0moBBk
bX+qnboKQAeBrqtEmW/GZeGyje7gs9KkJYj8N2MUZ3c4Wp1xSGawukdZROKcO4H6MDNDpceN0bNa
50xurWct9PoE4zvXCdjBYN4LoY3xCtI+Vw4qn+qgMzYdPeuBxL90qL69UEjoDdNZTjBp46CCyTtp
2KHmtXFUOPAhqZDoTUCyFRtFcCPYSShxiltkOMu4GFdVDzxp7XIf5/nFqZR1E6ohG6MCjN+5Ud/3
Hh04nbmKixnFyXIFFYzTjtOA7fXuzn6/aCavfjMt0rNtOgzJY96CQ78vrB8lOtpgmT8s0A7gN790
xAjLR4x0DQ433jLwajnV1u0td7UgKvv6R5xYYE1SoozkuINU3iEvP+aG0LLF2+1P0ObNKjjcB/wO
rxzGgzVr1RGJgfFETWkm4ymNzffhBAl7vOyKzZ2dhjSBYu+GaqUamiDVitzQKfTHXtMP5MUZxPsl
aPg7mwrh5eSHjBfHRv6txR0ox2IHkHka5vKPcOojMMzReOmOlfGDVW2/JZs+sr3bRMNe9Kgr7XlY
AgHR4DZIY+qB5KI6/dHGwGlzcl5/F6km1qbXbUZut7htoH5BlSgkEJnYtFKu8s5BQ2UDEc+miUMT
mYtf5mtJjAd4JFepUH60rKLm4sio3o9u1kLQzB1SwweUDbquidGcpzJgWzMI/iGTakAz1pzVkHq2
nNCUmtigXACYdrmIcqjh3dwZaA0QdoYolpML0GVVMNloqBwh3qRWoKfrNnleaeu4m51jjbrSgzEk
/ZaJqscmpD7ZvZN+rzO8jYBd0X3qcoisBa7XbfEi2L8xqKg3ssqfIgCsH/bvf0BGDl2dD8AwQYUX
1PAfAcM9AYjvcMeEIiYYcpOIegO6U/cU9KEH7fbSO9HQgSgS2Ag/PAHyf4cBbE0qhGZQA0Bzvis8
SAkiXct9ZkBDo4097Lsnw9igJsd+w3/lYlos+k/jjX+3kMn4JFCcsrPMfDhMeIN+Sq0UOF0ZYWn/
dAAh/o3UQ+DzFomaaGiCIwv7fl3kInudSkfbM8+wfBrGoGU8NbHNQOetp68sgd7lVIb/IWc9Delj
4+IES870wjZ66UwO6sY2eyVTATbn1ASLgAYO9YQHn2zkKy+RLGW0yhG7kCHNdq0sgnQzTzsIIwFD
vfQOGaiE+Nz7eAxCuUkiEyG7F257HFOvF4zi0HfvY4IeggGmweGz++2dJdNzAf6i6jEcJo77CaeB
SAX8rCjTGpQ6aE7gbMlGDR+tK6AjwZlGkciqa+FqN2VodwtRWFIkwc1CA3Z/9iIMAhaaHODyfF5F
LMkfIRLg4aWXB9ehj+vTMkQWKQDOsnqPqVmPdK6Msb0MNP4l8X3Wff82pcP0ZUDdP3Cm6aei1u2H
ORmBgpL2ptCbjTY1M2QQMJx+hkGQ034Q3fgN2ez+VHY6tllJVTxEVoD3+iw2j+loH8huiSSCcEzi
vTVNnJ46nicgWSwgYCjrZ2PbYdus79uFOAoyj7GfgD58IY6q4+RQgqTt2RuT6iU3sh3V0fYoEQT5
VOMtRbe0hohYux2lmq7pJbEfe5Y4Gig+wy63yNaKQoUbzbDL6+5zEFhISBF9ykL5Sl2jBJ/NBHy9
SCH9EuCs65EaaHqCgh9E0lYyPQobDZktu4LIQYtswk0oqil3KOCJkNn6GcdwBn21rGUSmW0b3Le1
Nzw45dydGwiTadHUHsF/153JhF8Jvv0u/gRi18MNnMbISMw7vc0/0+guTtnIQUslWh/5eWsjuyrX
s8IRkj/kXrpqjtcly0f4V4y6DF1ei9PPtPbyuegjqmWE8ymPvUoEwDqXub41ovwx0qvkknVj+9zG
k7hMEKTv9RTlT7IJwqHaFFHdbGjIud08Z6J8tK3wfRID3u0iOFsm1TEYornXe6tBZuKpsWU6nnol
8rwnA7pq5qCxHdlDzYwhT0YhI3RYl3kC7CW/dD8mqRUDtxGraQiw+5PL3kyhGBU40Lp0iSThQBll
5u7GtnQpHAW6+DBqZoeDdJz4Bzi0T9oDXudRjWUmpm/g5XMZQs3HhHIUvKY866Oh8lLw/3MuKIkc
1LoVewaozmaks5BYUhmhtAH0qNK4UAQTlXDaNKj/QOnaRjEQKwdFCzmZbH90lLKSoplBihbhqK5G
BdoAIOaGykizC0OxC4i7eLOptUQ/2l3eP5tIHaKINYr+Dl0tXgHtjPREg+ezXYuPiWNqOH9FRdgu
EwsUiz+ajftJ13Zx0XQXq0AJxhA74bCmcT+J3dRmkOTVQxxnoxS3A6Jcdlkj/hNBbBY1htKWehqk
XuUS8ZihFjLq880SuBg/FjdmsOT2jVP7dC11VRWXA82Kyn38d4pZx6VkjmfHB++fDopuJ2pMLwDa
P076cpPEODGseaLjYAkSIyebXNRlAtw72xYE4VELau5lSPNRcDRrvlqPDzre+vSiLDcccNwVeRaj
CuqBoT3dLOJFESYhJ7UrkAzaU+DNdSmcjDpEDbfDOH8bBU4HmcSEUa+LcACobAwQlNlhyYFMyq6G
vZyvhr8LIdv/IY4+hbxiYXf/umJWhgUOjOXVbIgn+J0t4g3qSPULz77WqKZYSJ9NyaNPQwNsKVAa
8aABKL3KQZM864uy8FzXGNSDGh8KbajlFC2YHGLrQPR91BBbn/NB6adsdyE0RInLmpWOuczvACtf
iABVbFLaHZTGe2+Pim8ohBrzc40Dg4uu48GYmhr7CiU54YMtcrq41aw9N130TPY5s6tNMtT1YcpC
DWT8OzK71dDvnRZ0TxmwAl9BwnaK8MbwKQmd/oxvIvLytGrdDStk1MKrixzR0xybQDbhakiuojKH
OwMqsevoDUVPS7w7Bu0OQvAo05HL6uCpw+lX/DmZgxT18k26ngv8OWt2CfrHpM62Uxlpa3dy8pfA
qoEQt5bBaOTFi9WKYV1rlbWlAIEt4hUlavvGmosXMiUM2hJ5p7l7GhpxMpwdk3+lETW5lPtwUa5z
oiXn2XQPhQ3GUfIW41A9lgV2kKn3NXdBKT0TCYtoQEYPNZZyu4ydCIVoGavBsMpynEq0JXYtSD09
EcdKC/7lZHTElchWQklCDJJVRdMiF+f6NB/JT/YkgeCOBBJvybYwvMiLMKB+fGWjC+H2uE6RLLVL
VDQkwRycQBcUnGjYGjO4yGtqybX4uZdstFqfwRnxc87dRBoys512uh1+6tsJp4mygf6cjWQNYCyg
02g2HITF77bQisGhvfhNCdrutPaNJurCs1CORX7on0wrT+u8dZMN1tHFk2VpZlT3HzO8i+TgLkOX
PBTjFaDNXIw3/ptuBH0a01dLuRDrQh0AfxO65a65ACy1zq5WPabAdDrpZZYN9dRQxzVBeAfsEsWV
PTchYS6nCDCduXqQHReHFuz7CqIhajm1CPUA9IPeQJdc9TjNlstE7gsLvfx8F3l3TYpXy1IvBsPu
mNd4dXJ5O68ab3KAGhmsPc59X2lkW4VzGWzdwsljNv4IOPY6Ttp378HkdsG/STOW4DqZLtgFgqah
fQaUpFzR4W2q25euSt3PubCtrS667kARZQiRGXqX/Yiw8snaOgW7jaD3YWwHLnFsOfdr6BrOT+1x
Rzn71GF87dR6c6AhdNDWhjU3r1UY2xcuKbvJDv0njhp8F4TH8n1DT6Fo8WtYL+2ehcT/n8IsuRpN
p9V+vegwhu1yUXADvl9UfTZaXF6UwmoNhwqmC12EpEnHVWAU01M8GQJEriX+SO3KeXNs79BGSYZs
OZKAY+pBJvojgqfgbqqy0F0TULlmOZgoOJJ7CoE8MmTJIacNHkgpRUNNAKZzPTfnR5o1jZBZGfT4
iwrI8KP6XxYaWYra8BbUfzZz50Om65KbDzpoXDZd4oveaV7I0o9Z7msaGCJJBU3Fk/AZhRjFEt+3
xkmE6bxP5q6V8ibmusH/4K+++Iu+KxxIEj+CoO/DHwK0TJt8YdXvARwv3AV4YLxqAHAARwLPpg3i
nBb0rN8Ldz7yptbe3HDWNoldGEc9L+rHOYMQKkVAesCfuiR4hnLxY2rG8bk0wX5En5j+K1pc7Hps
kB/JBAQuBM2B8NmKAJJKIc7/N06CStrAyayT6ECvDn7Ln2MyUmPaQwAG5M5YKRv1tFZOoe7v5kEW
xMZuEsKSIBSAdicQKOyHNzb1niS3Ft0tKcvlZVp8yPjwhUzA+8qDegeqXI5h/8CbQr0noa5Fsyss
84SCWQopGGxxwi3dtSFfgXu+urPfjIsaMtdx9EAPiOUW32TOvx8QA4Nclj14x9IwfTCPiwcF6+JT
IlCE6pggcdB+4sJkHDiyQlQlSFtdQMkQR24Vnv5+hyel/tAE0LWI+RBtjVqUoNB2uuSSe+M2HPrm
uNjiFpX3DRQZhwRcC4sNeOx0q+FVGJAx8/G/02fjDFSSOv7CDueZrqHrpuM5TNe9e153S7QgsBrb
8Nr3ACbmjtavkgKYsIzxbNPKvH9mhpq25WAzxYPDY76jTaCggtzfACAY085Ll/y2ZQEGKezeX4we
w7Z91Ny8oLLkHcEECBKgsAJ/hA50gx2tcZab+GrG3QILFOFuLa+GPK7likuI2n08qefs613PMvv8
q2iQ+s4hHXDvbar8ZYzydMs0oZ00qT+KGoy631ZS7ISMpVYCfpCEK/IqOw2psYzx2lQZe2QTFCqT
+dtQeWJntdzc2ZrnfnWsDbI/9moSDV7DrBK1zBI6RvgxkT+D1MV4JovJsRUEKTDSczIgc6F6mIjM
XBE2bZDCI1bX/WNPYQTazLQE7e2oO76GA+ANGausjq7g/IyuOD40dgKQWdyIYVui0zqNLnrT+WQb
PQ/JqDQBHRBQNA/UoKba8mfQ+G8AjynZCun+dw8KL5EydbrTTA6K1r1mOiRF/bLY8KubHmgGcmiB
j0IwZ32/jAtahDRJgIQRFZREtbLZg045fOi98r2p8WIXdA0OXmGJQryS4gQaXfleupKJvXVZioNI
gJXHxvg1bqvhiIMVd42z8OmbNTpHvdGLV/CaDcdoAB8gKSFJe+9hh9zg+H9HIneuhWJjZFD1I85C
oZSpF2BFHEBoRd4yrIOngg0r3Q60Z4aCDT0f2CFonWnthHrk8xJVCNs4AmEIxwaITseEUUbDysxr
E4QZLYpzZdFE6w64UBkFUEAPtWafzl3ma2lmH4TUOB+7aAAvRNNuaTgZ4bxnDn6txdDYn5g+DWfU
AgORJYegU8yfRk1fYrUI89OpWzU4132mgIHFX/pSDy60GF0qK1vofunOhdTjqJm8cI7XHQ58ub1O
UH/rN2AwuAKp0F5dhhMncKwcyaSzYcLnBkvgCQJ8i80WDLTPsimgx3fCUcORTHmHO9zYRtk+8HSf
5PKyBBArfUqNaxkaEyoB53wDBlkOMVhIN3DH0lfGkKJ2CrC6t6A35zOXRPhODhLzOQeLvAHkY+G7
5njjtaWX5uoj9CbBnT++4cc9n4kpXM11BzbgqWuxlWbkabJDlS2Ix3rP2dgBwylOKwmtqEG6t7gU
xVQAeYzsGXnD0op2EbdBmxGLeefkEWiptFj/HGT20ZF1LTqK+XzBquFBD0bU2EX16FMlzNQYez5O
+VvXZhlQ8P28Xd5NIvnCQo8iaqxUA46tgezLxmzl7ZNeXUxzenAgY723cZB2AMzwogpzJs5wZk1l
ODrEmg4AIi5eVZ5TDkkCgTXLCy+VPKGdBb48XQcihgZl4VdT3jyoV1YRjtLDfuvYaW4tXnJ0qEAO
XCC9VCzZA6MGEQxH3TENVSOK3AJhGy4hs84HUYDHL5j7lhW+xkBe1pBUhGyGQt+Ct4gfehS1nHtS
lJD20qiHHAQf6GZO1m/sTJtXKsYjcQk1Bu4NgrlMa/0cCbD1CEm+F9OOkGpmOrguMKLGstu/m8ad
z0AKYwsY2PM2j+r/iC57daIeT1neRDpe8KilWljYNBPncXqTgOOty4Ozq+EbEJv5+GqgjAtZBX18
xbnSe2+Wthag1WObMHerCuNUnVwajjPoMGRJnXL3ZgdO6lHD71I6bmrr7ABsaO/haiaK3fFVsNhm
NiIo5cSQGJsj0W/iHPI36dxUDPVs0ijd1Zx8Axcm35MpsUzcyFFNnZ5FYK1VGPUCVAkYMS4ovy/U
NFn9Ug5FvY+lqaObFznUt/AjZPmuqe8exQ2od6m7HizOucOOkOxgx0z2uk7jGVSr0G1Ul/ytSEyc
O7a/8c8RaRfJVW66y1o3y6pliiy/hhHXtvdXuplO0eD2PvZYaB/8Kh9EGkKQgdLPnTO9AvrPd8pE
PWpIb4imLt5puI8VE2hAbJFBxFADFTEA7vFDM+Y4/Em+NSAIemXD0D3iZ/aJrDhQ9aD3mYWg1+LF
WzVb6SZyq3RPXt2BGPiAAnVkcwEt97xnBjW6lcB2Ae+3eC2mF+TlZRjM5Y+jE0NhQL5Ck1fFMXvG
mweKUqCimycbEde4BWWUmw2uOXGVVL8OIUcnM7fBlcWoiPRlcOvwdAX1VDu5lDFQ0jyICvcAmmIL
J0s83bwrCELmQsySoc0fJkgtE28HkXoQjQdpeAtLNBsWF7itkfudAwSMilgJLjJSo6g/lE23B3c1
GHmzWeS+1eLLGCXHt+ssRloI+1yUuNk4+Z7sJATiYtKOteNoAGCgR7Y6jt600mqBN4Qd53HvESOz
ghzEHv+eZk2VlgN4iMibrlpbrdG3tcBfOclp47mEyim54QSIbhMb03DI81YHwlnuR1WzGFnCn/Uw
qXem6JqVKaZyoyj57vj3lENx8v0uZGgArUqQW4w6EBM2mv1JM/r8PCZTBg1eDLNYeI9l5OxKqED1
ftr/AwR9+aLbE5DSVvg5qsHfT5HNZEU459agfC4nQnin2oCseMYzo+afzDhp9rYVh+s0nqdrwsUh
GidwIwCyN1wiPQFoMorK7ZSD93SQDdBb8YSDCnTrBI8zclM0NbzpY5SNG68hZG5Pjo40Ksj1jNfA
Mf9yGgbOCHvYaaMdf2NxU64BtC8fvAKJgMpt3yooZssiWI7qDfRUc2MzJ88fEjv07dCy74Nv4j4W
AHfs7VK/u8bEA/z5qcv9LkYtDU287+/lInWBel38PKCFLd8zcMJf+vHQDZfMbbOn6Lho65QhKABm
8S3oWLkZwfBy6ovWvloGxJtNs0ZFpJaUftuBYDWV3KooVWH7qcmgpCrpVmVDPWpmN56alRrTNGbY
gDH+nPG7aXe2Mg4fE/BNXcNsyE8VBAh9xivrDTxH4SZwcn2vQWTirZ6yz+aQGEhraMUnKKzh4zfi
2kE+YJdIAks3dcCMKXvUNGBWWo8m6xeOzIUKk+guFdOlmre4O23HRgcYvo+lbhg19ZRHyImgTkYM
06MbnTpARp/KYaqfflpoYDdl89TiHFbGkGWQgdP7LBqQ2cscFfPLOl7svnq9VYdMvnXgyZ503pUk
Y4d+Lk+TMz0Y0qTsEOBl6yAvrXWHt2xUD4TepWBhC9mcmYPp3jIPHnbLgJCDUJEOTWnoocIBb5Co
gmwnPV+8dOBKXp5CXJq8Meq8Sg+0NVJVOh7L9MAN4frLCwMQLoeqmUBSFzvp/FkDgfcahBD2lY2G
tTQWE0+oNIZswYfdg/rgxSqFT1HKPra5t0umBIxlcrpyxJ2w/SlqzE3j5nzPCu1LG5hMbJ2gjk9u
VtjZ68hZ7YNKEZ+FxmWa5v7kBHmS7CEOUKHYVe+Oo2s56cqIQGo4pEGxGUMO2JgdhCvQb4G0eNTE
IahtAI5tUIoFySjehhZiu2Zo9mtXDhluNZsiZyg5cmLxFpegL3ILkV1oqI24VQPu9WJCO/plgBRu
DQmLyPgkDNT8gwauZ+siBqyzzlB+3PeO8D2Z/69Hw5v3rTwPkClx7EDq2N1QFx+Mm0sU+ZdQcsWU
9aeuFTrZyrWsaDPJ+R1yYe6Glia3AFsNEF1lvAn4gI1dlU/hSUBVhvv3XZcCvNQJT0u3ArDr4ODs
//eRzNLevClyCvNZC8ccvA8C0KU8RPJz1nvNx1a8SNatw0wfpZrmqdSfp0aAEWs2+ZVDyevbgC01
cpfVjKSHXm2hx9KeGZRKjqgdnncB3kcf9QySglk4D29a0n/XAfD6B+vwrALE1Vm3EaSrIsgJGhIx
IEcDwJNqNLEE5W+gKNFlKUyEU5s9PiOIguWQqmWgNGKtUIsWHchmAT315EJssymN64z8U4odIU7H
BZ7jRWNqR2qWMbluxp0FBPpq8VmMM79P8G2jqBYZtJOKVzaarhwFRJYPbiJAV7DNA7BeprqxbaRW
IHPjbmMKqCvPmt1//o19CPrg6oRJtUsIlCokvHSaA/sEdjj7RMMbD43nfNtmoKChsCjIXyYrRKXS
RzzZfzvz5/QOiZGbC9jG8NxAxJg7UIEW+grM3/wcmgX9AUNWytPtErwUMNr2vINqjndgY2xBmSzh
4dHQ8i1VQZdl3+2mynzghvteGA2iu+xETTGXvFhRHLnJSEPqkU2MkFDF7wJzqC6aetS4vS18Z6xy
sa7HHMzBK6+e4nU8xtGJmmpo3nt3tmDk4gTpOBydV0WJ9i6c/CnTgT63A5Cry3VuApeZXh1/KVAR
K8UHJteDhkOGHT3K4+6kw41kTLfCHYfFoW79Qxn/iOIReo7AF11Rp+lds2w2LnKNTOuObVxjByTZ
FpBtry9NE9QjMroYgwhvbTV4oN3YKIa85uAW/hxBUbctIEa/aocKE8nfa266d8z0jQInBo1hHAT8
peC1I8F25y4fQQ7yGBpdgXM1iedVIYTPdZF7X5C8NFS2ZQr+XrZtm0UHcBPf4ZPIsACP6jJwj6N3
j3giLBELnL9BrvMdJa/uiZqUt++9e1uk2aBuQMW4ist/Df7zXFpe74+4g6OATo7uYu3JSzdhUHTL
XYP+wpc7w3KXoL/7TN5QDLq3UEC9HbTeO6rbAQVQ6O29Zenf3VKcEHpUdYpzUjDAIvdNRdhLl1sM
tYi5dSCbl2QxKhyocJt+qm4POE7O2Xdog047N4P6pBL3inW98g0kPXZ8hiYYOUTK9yb08B7IJGbu
XfKgPiLr0Cc+LQKxVL80ocVmSlFMFEBDPT1xg90gcYlgnJenrga/kBfcZ5COaftXV+usx8zUnkMJ
iDQsaBFMiYu6RLeKN0VshmF31WwIg1AishfD96pCyosSjx4kWWyw77Q3NgqjRKS0tw2SZ8pEvQ87
RZGJGrm2ileTcoYEWVQfTd7bWzrPvjvUpmPrYnLms+fs7k7ayaeOuSveii3e7UAg/+uxvIojh4ca
5xVdMDSi6GA1zmf8Mz7FSWFtsJWItlwOQ5RugyJ2KH3yNsJqHowJfMFOZ3zqIVv4aYI0i4wky8j5
I8RcvQeanHVT5E+Q5TwIt9UfGwMaUpXAE6jThw0VsMaAB5/dOISkIN5ZG79twLcY6C9Uztp0MU7R
qgp6jbISFsmxeGtn9THmpb5ZMKWLfh8HL/wqE/YEQkMUt+Pz2ReFSBXWsDgIgOpVdnlIdVOe5wcQ
aROVtmnTAWU5bhusySh0B/yl1O1iKwDpAyIrCMMtvRlHhtpGeW4WIiPY4cfDULuLLoMSZ1C6EXe2
gnv1unRBSU+OXL4YUY8anV6M1JiUHQDCuJ1CXqdL+doFocPaievcPVhBB6hbyMC3L2UxcwnuLyOW
2Rec0pZbbAaSVUVameTnNkdqpcctdnHpIDgD04CcOhSTZ2xpVqFNyWoZc6lXbIU4bpgSgHrxnhOe
HNrqgaINWz01Zh7SNqvFR2YKGCH6d9K/AXbHjyFtHNU8Licv02gCJN3+AQgj2oZBhZs53XB6ustE
8ZOR2dbRI+DnjcPSg9KvSyfbxp7Zn0Qbgg547OoXarwkek3tPrvQqJlcd9fUgenTkMmwHtkow5yd
JzJBAFlsmgpViFob4SAKCs9XCDBsyTkbHLlMYAtXnWDlgWx0UR1pYtZP2xAZR2R8hTWep8Dj1tbu
OepNLWTl2sS1kKqGJxe5lq/DNobMgw5aL2m7cVRdh2JhQ0znvAw6CHeIek22Og1xWha7Kwew9S/Q
qH30Ci96bse6f8qs/gW1L8UXPE/4rtXA95Rkc46dgok/raCvHrSx1V8LMWDrgtlF5U2Q7gXZBg3x
hocXBTGL0zIU9SqK3PJzkk72JRhRu0WrhdaEs/4wzPc0lB8BSHlo5TrTvA0tjipD2eTlgOKjHqX2
0Hzji0ND8gDnJikKoRuOszwZEnPLZKsl2ozLdVEEI15FYxjVOnNjrGx9FBcnS9myNDmzMO+3kKFy
Vl3rxM4aRevGQ6dlL9M8GLg/yBEtZTdNfpiL6I0uRA5aikF3c2LdtbC6TRVE8cUs8bs2ZBOg5PQ4
ptoTmQZIi0PD0gXEscWzZK3iqGd1xd99bUyHCEyr1w455CtovPsHBgwFBSi71nrzbhAN8DIyVi0U
Q7jTdwNhbFUweT8+nAjGhxGVwHszYPUJ9IvvDXL4EmH0MaaeijFGJP9cCAsok4olGw6nbte7iyPv
nY0WCCsXvzqUAEI7+ecCv4uzbLs/FDXUFWXxh9bY9ibpJSSTUr9qvCSKQYBoQ3E8gUiv5K+mOdDJ
+peN4lrsttZa3DdPFExrqbnTx/WU7b+vFwMT6eMEE2Ve0Ibm7EZGiwS1uG2Wp3AMtiScRYRti7AY
OWJL2y5hUnFMKXD10PxVs9RU6v3qpCUNN9yPtVce1WlikQ8QDst1pMl/PWHEjqnqwEcGPbbSYHvl
XU4caYyC8NvJrOxRdkQeOQ/4I7bHsV7drcnGQ+cHFG2bCmSFsXcZIqeCQFkfgMdHEgzEkkyAelGp
u2CQms4g/b61k5OazI3BFHA3TblpKZpMtgAFTKsgaAEt+riGCuby4mpoEgkBjf94eZQpaQOOwlTU
zSy11N3H+N3FW3f0UDnNADT/9WOoYGceDWgT/vrJ74bqkxpe8jgnRbdT61Gs+mmQg2wF/RT/6E7k
r8HCr4FmzGDAwKtbs7J60C+28v3RjEbQl9JYY60F6k5ppeZmbFDUEqvVne5nk9n4zMKhHwrUg/cJ
y5jLtYNYA1XqMo0MzshLsaWuuji2ddUoJUfllGX1ZcpkVXgvnUZnE2T48jr5/FDFc//JNNzJB9Gg
g+8khlOCwjTGKqgbymGSsuYMjZYIZFVa/8mKvPgFiXjyUSMXq/sWYlagbgLH7jBJ2oauMJ+omXnw
pgN0fFKmWKpu22F81SbNfBp4VT3G7IfyO9gHYd+aPipT3Wr1YW69FtxH+vvKDNyzW7x2oWBNrkPB
4ALr19ngeji8xCcgh+W6fAXqgX5PNogfVJB2pEyjB0XSCSUyFXJ+EbTmXDyql3GXR9bJDCwkwMCw
Vq3UmIwR682TJ0YNnnRdFmVzujFRCDWGXIF6SzAFzVNo7d7zRYbnmauw+GzXs4cNXoF9B/AU0GAZ
7RHgymIwVhzabBu8vrtnK+FFeXTBi7EFpUaIqipmZC+psczWZ/BfahC6WIOuDqTyE0R+zgJP1bPb
MneTdZLTQNPebcqbD1ncrygwDGdwOTgmIDGATfUrCoqBbSjXltcXZyDXaYXFW6MsfmVaI990tIft
Xfxf9LCHsLjcvdLuFgQIlcTIcnOFQsVsY7Qol1v2zOQP2kgcsNN4KNMieDRanDrWZbaMrG4OHqcG
t+BKZyjIkxHUmAaQNYaHfbayJR5DnWhlGT5Ncx3Xe3S0MTmyIf6HTBRr9fja20zzl5G8AvXCNtnw
PmM/v8XQXXJX6jmXjeDj7VpsZOmxR885ZzRC39BwL1DPTfvDFk0QXOgTz8axqm1DuLLhEOSK8npF
YzMy0B1t7ezlcoNBQ/L0slpCq5m58oAh3PJ0yh97KLeijKp1tjjCBVrRKnvQ+G/zmBlfbXOofB4Z
zTMfjGY7T0Vz9uzOPJZlqe/0utEPQOBOPh/1HeFyFnBOldn+nJk6qmGB1YHiZHM1ivkmIkIG3B9l
BE34iAgbnvjtDCZrBeXgbAiB65LID4KDeHoQAfWTDFuKeUd+SKDITWRsBiCGtaYHtQ7eYkZIa1Pl
NYgjmG9AmurkDvN7Y48J6EvVeHJYdwJQm8LMj9ibWSZO27WINEpHoHU3XWtB1SCKjHNrQ1xTz8Yj
maiBkAHwArLRLAeILIorISh4KI3+eGNbuuDyzHZDCcDvE17a/qI34KyA2FkWTgcH32P7QrZfHWEa
Ru3zKNnCZDBYPaBx2eF31ugoTrMHsYGIAARanbo90MzlZdwAerP3oBhyU+8JcA7eIqMWCFAHeiBL
tWjnQe8zz7wR9cazhiJRR+/PHmocT4MhfrGFxXAmb9AGPW4SaKg3Q6IS1UXWsKYh5B7xy1WBlXid
iro4l6NTdmsPu6NVHEGHV5OMOyleJiFxNECIzAj1S5DbcrNU6luwqnFIURvRA3NMB886N/1e1jv8
bdR/owy6hQbmZO8K1kZYCHTbJbabE+SQKjBvG+UuBpYKSECwcpM3LEBkvZpQEryHztRzREP8BN/d
FIO6bAMMXaG1JocHAYz9O5ABryyAG0saLAcQiwN1B3dEiguJqXElGLiwlzG5EoA2M7y4txCAa7pt
2OcxxK3RBPjKg3raaooVjbuuCjjORjL90Ol8Re4gSHH0VcsH+tJVM6drYIMehACGeeUM5zTYvAMN
JeaQN3YOQIV0TAluvE7W3IIRfzpo+kLpMQZpA/7CytwJIFS4mwYnAwQqWxZm8UoIDyhrMtYSp3A/
DmYAFciThEgG0RwaKoeafGdb1hpMa1oLm9Xl/IKSK6kiUxcvnmBb20myYxRN3tk22qpGEQG6xkKx
K6UGSsY2Nx6ItLB+1Rl83uh6y6ClaEbVMj80sd3qGlQPyiWoyZCIXjlOV2womb9k75fEPSX7l+6/
fJoRBDv8dI7/CpK7NSMdJ5y2ye5cm0eJJ94rFIcnf1ZqiFdRCwTrSNmSA5t8/KQJeGyXFboUSeMF
ISJnFxG3oDo3M//OoYIzB8wI9jvAjbQeQAb5t5Xg5UJjBkBvtwA48id69H1MwDZ86ydPDllf5JJw
7Eh3aMfBkZE5GV+WG/Jy174D6NH9vPof0q5rOW5d2X4Rq5jDKycHSSPLtuz9wnLYmwRzBEl8/V1o
yoPxHPmEui8ooBM5oxGJ0L2W071iBT3u1FNaPefvZEFmrEaP4zAsxwlyZ47AZmiMej22cVuGJKTm
fx3rElVOuf+nGIbEmiMjuoVsrPfY/8PSJNKGk2JBueNUIe1/IRuKbl7VWWospCxEsKLcqPc/yfD+
fou3cLNIdpgiL7Dv2zsH2v5Um6VzBLjK2nf6jVIA2erXhuq7m6e0t3qvsacGtFPtMG/9kueHIKv9
kyebxtW8m+Y9GWPIDUQVHnCD/mT87+Nxn21563UAgv51sQnEJFNhNt/HMvvQSCKkSjbU80zgfFKv
DkyQi9umt1IylJSD/ejOUM+R/cmj+EByaiieQZxKNAbNSXMAi+FRhaJeDiz6bTvkAwrMAdXemWsm
j2RLp8V87QYZyMf7Z2yzdJOThoyWLjE6ZgU202/tZRB2dVKBbgIvPkiRR/Vlglwul4kcr0XgsHeA
M/mNFYxJgrA6D8QbdxiNiRSMV6/lVAA+QrKLLX433Xf9SE/OjihnZ6XIxYARNRzBsIQC9nnNAmTx
E+g4wY0v0OFtIJHJSUDNSIjjSFnkoJmgPonJDZBt2mac3B8kItBxki/Wym6JjPLBhG2V9F9iunn6
6Fc4clb3RDGVyyRfuhdNngBjiYazX+rGjVW+dWlMDfILQEhCmgjotScax5OubcqJ/bizKysTiDNK
WABrdPeGSmJY9sUDQsjT0DP/sQP7qRw0dgBgPer5RbQdOZYOpDACV/fCNMfhn5eDeImERQQuIKMX
Tof/E9eugfpeAdcnrvmabi6tvTjZLh8paJGFH9LtqhtSH4l6N594+YhknhWTifRRBCWjAmmLb1Nv
r8AGssazEwfHAqjgWYeqZTvDOxFV2ItGn7qpP5OULG0tyU8zA+rqioQgrEEiOdjlRIuCZ9Ajj6fC
jmawJmMKFyQt/ntokubG0bCrchC/L0I1xaOpX1NMLuDv0mBz70jjxv/Wd5U4a1XerARKHNcMdV6n
SZ7tZr7DsaN+HVOPGmtowb0TAAhZKlVDbkL63snUsHSncgOCUJRLXu3AxY0TLq9Haq+rc77JU90t
kObbIOnUy/1XAEaU/EITQBQS9chDqCVJD9blVJafNrYNQjhwa2POBlxPEvosyk5ZagJAZnCwz84y
wOvi4GIxTMmQhNg2BBLLbL0ZDqDV3kQzCAp9AMTuwaB8uSlfGWV1mAKJ+91EyclDxzHHGKIGuNul
2Vo0ffFVlPxYVZb7E7mZn83SGD9zI3M23HbNE0DM9YeEz/p6DgBwjVrScllrVThDrlAwNWOPrC0O
av012YN+NrC1oudle05i01zbqJr7nCf5PyYSSP6pG2DTA9kN3+NfnTby12Io23U29Pypn0oDE39g
i7aiSEB0VK3jiYN17x1yMABSjw8Nzq9XPDEkMR8Ww6ju+UUgRi6N6Y6L+l5xJfqqC21c0UUo4LtX
khdR97Fc+BqAhhSF7oOGCynZcgvSsJQXUeolguQxU7HUfdCtKl8yIZkyUdq7z0UXYvIrU4r7q12/
ExVZxVuMrx+YhkpLQQHvbxyEi4Xi9VOpiy1/hoY+2/VCN38bFUvd6s23pQKpDwtkaNAYtRLs9IrI
ESO3BJVoyKCVokwhaCxgGoS3sXQX3dLnwKN+Q9ogvztwECC14ETPRYYcYFMeBAelKbK/UXQoQQwa
bjZ8S2OHKoN+t/kXNVnGgf9gyDiLC8lQ/4kSRor5uw2y6aKTB0IjUJgES3nIUg8youYonz9MJhbe
qkJESHEX1eaucIcivK8zydsCAHiZh50j8rfAE63rMzAsrCaYABpQ55jiAEN7uZ+bD0ZdasioKZDG
QvcWpykqoqhL6qHIPujgr9lGBgr4HAmtbMoZPfXuZFrq9EhKlDYAlh12vdMj6QwjZUdDJIq9haLh
/0dmg5Jz3WLnCcvM6S0nGdC02jGZv5NkSTnWpFJZtABR6W484hyZM1kHSoE4bgsk4l/zm3HGnpxv
YlgpGCrGGt+rJcmfWtY2u2BKnn0eSVoVyR61dEl9Ix05Cnnxnoy0TQCo4pDxjY2076ekBlRHHBeF
HXpV/bVGvfmBZKSlJorMau2i2HR9p0hFP+0L7EmFyph6miVrlN6uYADeOPXdpk6ep4KJDeGhajHo
3MK8Cn7o2M3akmzqvOE0SLRV6t3JAPQMj8XPr0GFPM02jiSCGfvv7YhMoxmp4Bsae44V7UTHh2Qj
clAd3evvx7wbyq3ozPhTJLpo4xlDs7fHuvkKBGFQiMwAiaj0+lSiMGxVcqv5CoaQEXVMlv7YzqCu
BEzqBxws+o+e30zjvNXGChnS2AX0dmVuF6fUCdY6NsoPNCqBHYRMG6mYCxSoj47pVeGiksJRCklD
Mhx2RJgXufq0H+JhtwxJo5VNedLM7Jc3Od5E1wAV66E+DjGFXYPXvPEA+HQXPdewxUNXWyKTntE1
F1O6O1Hh8Si6uNgsF5Exb8IvruqeyWi5s+UjyouqTyi/jxTT68MSIrEYztc7TFA03iN/eAERJbDf
XOKJBlnAkNKdVFvSUEMKENthpVN4CXD1JBipUneFy8IafFjbxYY0bRp9aVrL26o9YOrRji+SzPGY
ijo8u647xmor+GbvuGIzflJKRebK+06hLvBe2Ah8ZWGtx9NaD8Arqcgfge3/d2NZ2obk9xySyo7U
d75qSD0iq6SeDCrkA+BOrpgslS3JcKgNbFalVn4kC/T0pR2r+Oxnjv0ChoMGqQVtvRup/LJwjJNV
lIBCbrO8lbkqG/ybBkceGc8GssUf9KTZoEJeqzbdAISlIE6wYiE8BVc0izqRJDzUFJIUR9lpHNlU
IXKVOSjF2pUxJ8Jov2XAnwwA0nVcngWpL15uhiCSegFHBQ6zNAaCdcAFcxuAhaECDV4whUFIDOk9
vvAyBr/QwS+Dcq8gjqlnF9VfHBVuqMtDPeqACoNfSzbApEVr5qfj+m4t59j6JTeFdlRyoIFYpyjB
PEC6N6xptyZHNk1c4IjQoN1mS248m8U4Hdv0heQ6ESqgdN1NAXeK7OoiBqfFGMmaKTPT1jnYeFZU
KZVU7fRAvaWkKmkl4KtUU7HVTZ3VUnz1uzcVYJE3aRMvL1Zvy1at5fVWs8Av2ojpEQAF/cWVjalV
9ZrX87AxbBQ9hLEJ6j0AXSFTIu0v1JBxxIAF2Bm8OyhF5nEbaem5LQ8J4UuGMfMB8aADecbFhgjt
ishmsm2goadA6SOZNs0dVsDW94AZzdEHgvQ+aZArjaSkGQlqPfhJ60KE2P8AxKXbVxcGehYJbOk7
WhkBhCXVQw5YLFAKwCKPOCAvh8ncsRQ4rCSbYiPeWDqSyC0kbj0wr/cefPAQbDyJrTADF1WA98MB
KlGLP1+XpvW5TnIM9d6tViNwQh60NAtnoICzEIX4bz0pG8EVdsHfOsUiETDHPXFuxmORY2GKsWqC
yW09gDhDSGqBIpfQjP1irWTvWvsMj1NAyrbHOTe1NbJAx50JzN5PNMTsbdwZ3AXeotSibHW6GZLW
mkX7qf6hgmeygpluovCiYiW60l9uLMFXibmwvEeyubuzgsqbyfHdzzn2IFYF9cW0LLnUtJ5WDKOP
NyoAni/vrR9IVkZghwL7+eV99uVf/svKwQMOkBiDw1D03iO3LO/RJow8UCusejkkGWkDP20fkG8R
klw50DAA0pjcdde2pIidjluAqymMveOwn3fGFHOMcSiRjUCIlZeeK2z9BMD63vGZNXgOgfjNLpAi
ie2q5BFnu7keRrKrB6jOrqvPCcuTR8cK7BEJyMiOrEV2IFmAuoc3B8yL7ZXdzM6ahF4gemOtQheY
nq0wuylX9B3TAmn5Vsa4BroFD17vvvxlOUVaH1r6utW6ShkbXVIBDltbLMislqDBSW2ewRLkncCR
A6o2HZDJCVLwYtlQjxu9vi1Nhn9WqTX6enxUdjoQc1Z5XwfICYCCPJQ2SKqjhSnnkeQq8JB1Ymuk
BUd5lIXiYpAhEiU2kWMvRyTy/HbBBKDx1e5GdtNdvH/FojCpqFCNQc5d83aRKhtxQjXPU2eu+tLL
9m2tAZ839YtLLxvqAZ7raxSn+ZFGqOwuLzYyrvdmw0ByfzUjxTg1X7UZL7qBTcWFRHXAADEtbYVR
f4xmNz4sT3FVQju1yL3sKs/aqDcBPdCpoec7mRh9YksGjXF5WZCiXF4oY4zqK1G+qd+E8gpkri5A
Q7oK3upPovafMk3DBMv0AcIfjUEVLuMEdBgPWW2ZIqw0cELVlXtK9RaWKEsFhIlU+2aTAKbO6tc0
JMXiYg1jdnLKfnsbjK7DLBxXz0krdjfRZo+jbiH4h9V/0UzmZlpV00yHpj+2ZaGW5Wb+Q7Y0jr0I
Pyz+48bESbEJ1SAPFPVJea9jJ3eq3TDzsfdb0RM/le+GRDbjBA6MtK92INUDbtxVTj2S6Vb8pOO4
XEdyqH8O0t5cMQksG8tm4MCZyey2APQ1hhZOa28UrYflOcmo4aBaemq9sdorBUUhX6UoNeQLL353
8ckakIxfxigDgSxg4eN1P7Y2MtHQgJveBi6rVZ46/V+UA+D5Tp1syBarR2Qn05g0Os4CQqDdZFtS
K0M19CoPLmpMPWo0rx02wo67JaBSKOPFOQ7mn+DCcTajF4kjNfjuR2ytyjEAv3kBSBwQTo+eia7F
TCH/OL8M3lQwtfWmC3mLYs4b9eI0LKGlP0VVThRODW8uT5rF/f7yd/YD3Ri5UuNFW6Cd18dIclh6
C/MlEnGOgeTLvBk7Zj7tQN93WmT+nTm5kw/1SE09pbAzkKThNBpxMakBxgR1F6lyQp47KhVt86NK
akurIF6VFbKBZ0qM+3Ma26KnxLhROO2xbEb8rpEXRy4qYe7dBLqRgleONwBcND8BeOJ1rvHCRI4K
P+uS/ZmYnqkhumfqkSICrMyxbebVnfw9WwrHE9NfgwJHC/8Y8873ejsghSjPqCLttQEIfZnPztjZ
Hqctde0pT89dYZ3BmtTvXVaOTNa6spXeiXktkAwJ1lTpMxtjh+M8ae7hLCFdj0acA7ArSAFMZQnt
WYVzAvyewSMSssJojIM9WkaINNcI2C4j9teQxGetvRqFA8v47hGUGB9z0/LON88teiqRG8rUrJV6
cFEPBHvew9JLPt24KjNy7fTCQpoCbJfL0sNwufbbFdWNLBY4ecRGBV4cGh6mqyaZtYfSK2+bcUzt
oyvavZI7QxKJkMatMz5jlVAf3nNte81Yt0y4SO/5LSYZA9HEUoHzq8XMkMcQWp7+rKFE56Bcl8v2
Mihrhtug5xb1D9iINIFpk7umeUTFnXmcDBQKonYQ3UVVxAMwchyr8zYzlhp7ryk2pu90FuDTYERq
6t34+NOgByelWuxRQRvGTZcEDRioDQt1FjEIyGMsmE6NwzeAj6mQvYim6f3ykYZXJZkqOfVICUSv
zZ2cYpASL5JFeeeugc0snPyhRZapF2ZWwC5J78cfSjDSn11nftJZlXxYRKLqd7PWgXdAWlCjsUlg
AQFERRwKvtkx17jMiWGBTRpmXZbVl8AYQ+WUGXN0GNMMC3qrzbIVcNrqjdnNBYBhfgUxB7ytUebj
HMiPFEbihZ5ZpRfOuY5nSVaOHLTdMukRKZRnLskDNOxl7Uu9fKbR3OW1tSWtRawCjd11qzFJO+xb
/3JxNM79B8ufthYKFQ+L4eLT+6xcz63TbLsoBktF4XgXAzX8l6pHOQ0otLoNyRZFMxZ7zcE8WMkq
20wBqpAelGgKeg/4Gg4KOSfxSHISmYBoBfWc1R5ieRkPiFfGCJw9+cvQxynHQ6GfdnEB8pRQlTqY
UoPDsmlHhjdqZ9Z/89E1EaPc5yrtZeC7qgrSqmh0mSUkaYwCS8yb8gsZgWxU1F/WFe6S7tox9Ams
br/XbUjH24h1H/pa3CFT6Qp4hi0akHrjmUzQZUoB5GvroTSxC/E7QhoNUVT9gsKj6ECjSozYKweE
HfIQgeC/IWGmlWLfLTnsZj44gIGNMe+1q8egd/2jLaHykEE/gmxaNIusdEAUEiKfbbGzmzQ4khc1
78hJdI1L9iRScUm2DOmKgEsEitIJu2PVCbyL+hM1AbLJn4Yt9Y2of5Na4MA6+cH0qAxJafJk2AFv
G9sY1whCernjIPA2Mcz1naJDpRqeQ+m8U9HJQ8OmXw3g0RNOuJuHtvfXs1UlL0Krke9WDeORhp0O
2N+Cjz8TW09eSAQ0SqTBaeatRV6In6QE4U/80plImKEY5JW0lXO6WpBZWyWXHtWiNUBAODDgDk6O
ZxE1TWS+9ZSM8TYBZgdSdEjWXU3ujKsmKrc1q4BAe42ngorelkTdDIjWHnI7yVeFUnbKF0flN7cn
pun1Ldc/Z/FwANA83hX0wpBNKhswQgBajITgwca7JqqR5Ahe+WVECgdpbHjrXx1VnEq+o0hBsptg
nYqLc8TGWt2ZktON0XKhwntiLSjlQM1rHXWUURyT+ldPyQxAjKxbYwAvjzRRitYdgmIRkuZO/T/J
VFRyy3gc/VehDTAJjFqCJOIaIBwM+dAJiz7bhdsfKq7rm8LpHvu6qc/gTTkTNo7nj9PlOgKY4zIi
GJ0kxnM6L5AnZ7Kxqg5LHSxwg04uN9khAMkciW7KZ+vO+paBIrLJTgwrYySZ4TkX6wCfqrXqQCP1
RqaXsWFzB6noDVLWfr3Z1Yv+qiTRnfsfw+qROOD/VOsPURx0O1vMqAqSjcFRHyRkQ8M0nv6ektzY
0EjHFsMipyGZkQMN/wtZbOcNEFVk+LcLWRiTo4qjrm46mJ4IIAOB4GlC7g4oQ4I8j4DrYxvJepay
XrfAj4RzCu9EzewO1S7oik9KhHxGM1kvEairVFmJgiQRD/NayW7Mx3Y2+i1dB2nr68bysTetA+I9
Y0jMWWBLCINEYZfc4JTcQZ0oG+VCPR5E+9Lyqj1ZkOjOlWQEe9LcQaUol3dtrqFJe3cH7eCiYtey
vxF8i2dxTCypS00J7ClvZmcaVLVfc1TPuu556Q5W266nEtVhyoN692EYaCorrHOU2b2FMYGn4L1Q
dLnGES+VJN3rgjp7mAeOQ1cRf61RrMN2li0ywB+iMZM5WZtcj9cVNnQegtyYgOzrV/MImgE4Ft70
tTWRikfWyo+USvaFlZh7kfAmDo0jMcxg8MJMYlV5dnMcW6a5rznodKssEGeW4NkxO/3wSVg4nMRB
cfQ3UP+wEsn/zpnfhU4S5B9r4VfbDgDOyLDX+108MQHsRC1HCQ/AoTbg6cmBdF2YgD3qwTUODNxv
bmUDCgzp8mB0iFtvs4yldeSkyNO1q3RdZF30iDz56JF6TEtRbIUEti3Juqp2wL5ZYx5WVoAUVIaL
ZgDQVdEOj60MsIgogobzmO0yprDziBkjRViEKg6bN2DWA3+zvA+6EJsBlr6u22Dn6h07gyqtA4U5
itUMII6cJ/Z6vwylFWSG0kKcOk02EHBHLGnVEnQw5xJrxmQOvTZGGYWcWdBcYKi6XYZJzBOJsJkl
dpnuOSs1vUiAbpOXHehv5VSCLFQM8pIxUmlBo9YvgQYsr2JYkl9Q4ATtLgEuHZhxNIFiQnJKnaPE
OGqU7e9mygIr5gxgSCjgGAIObC2wOm+RujGg2pk5ApW9k7/VNasBWJUzjfscuCG7snb27iyMIzXd
JIJpGetWjezCvvMNALAyBiSFq5WyJ/WN5dIlPamUJfUCa6z9kxJaDd4rwEiKvV1suntysYTthm4D
VF919uPP5dyf1VgdbAHQCOmfpFlOjbq5zja5gfSO5ZiIF+C55m20BoggdjS8InpUTY2jhId0/kKS
uSxR/ztPyIM3+0bbkbBzQWMUDikoK4EeF4VRXDwOUXl0JagjNTjIdW+Gd7I+xyv235uQx5z2QHZU
Ue/C0NC+XpNHeXvQam9x+GP4PEZhUTtVYBmSO37gk7GPrbwhGpqYmZWh0lCP1GRIQ2qYdFZD0iKp
Bc7K8M5P59jJ5o7+l7K4C9XOOnYI1d043TfHwhYcZeiqqirXMMN8RjbHUn21FF11U+PuTK/5Sfm6
i2zRdy2SnFsxgDGJarl6wCaAIgjnyTUBo3BtaLHVVyWAGaqwxTCi8HNNQjvFL32L8ymwiEvq1FTL
PWPryaLSxYq8gFPnhTf2S7yhmbeZien0WAP3AYjUBcrEcPqUVw1/TOTZFA0NUwd1NuaIG5KRVtlZ
ev+BdaYAS+gvV+rNBUBNBiNeQiolxVAXHFo3RiZiVezABOqeeZaXwbZNPR+MrPNOZOnQrFGJ456X
rltnImxmZm2MybXqx1ECrOkgv46SeUJ+Bp5VodGDlpp8KGTLepSgz/zDzZ9uSIXhb9Qf+eY3daNy
AvbVFQLZSw3eayv6oy9B7n4UNz7LD6xyAEFtxHOwbiVaip2XgF1x5/Zvx3e97TIkjetm05l6kYRZ
oWEeF3iZVTmISK4yMmkLLL+WiDEDlEzD/iILA3i6A+rIcSXl0fSos+ojfdIKvM708qBLBJ0ET50+
1frj8juh3wHgsFEamULTIQntePMzmaULjTPcziYB0XYE3kYUMup9vEIuDNvNc9StcAaMsYbjhAMw
j8A+TmOTtYY8wf8wGkEXr7gxDo9l5Kxjy0qfrbZLn8c4SZ/bFB+pNi4ja4cYaJD6DmDo+gPpyFT3
xy/RpEfHxWLg+ox3tj7vKQY1SGrHgW/QTdvlWi3WEJsWyRLLxTT8JR6jJAjN2gRDFGodsHPqtUiX
i8FFKGVe30Ehh9QjWd1g42O25tOdGSl16dXn9rQbM/37H2OQIhtFFDJdf3TSYsD3oCFzz5pYtday
CVyCd+M5z376bBDnyW2GSyfqB1NimQo5mtoWUzuwQ3aRsejcNtHPGb5RUFcawy7L8e88BPjB7jxf
tMFT3hlIZYtBFqDNQpbz2mckjPt7zHOB/R5J1G9qkOajn0WU5ttoBE8wKCHa0Gpqax9QlgigofOd
BTiblUZjwHb3T4X16rEJmNWui71Pntgfi8pvN4oOd2om1CBN/IlEjsncc46NTRoRr25pTvbWGnqs
JSSvLjWu43h4IrjIIDANTDrmvN4OyKu79DJlio16jzk2hiRDYlR8Kbj3UiQjXvhSTqLBBudj7Bof
yXQRSWWFfIWVpXG8Frsg80PhO9FTtiIDPk3JRdNY/pCydtNbZnX0hvpBr/G7tYL8tonSuN1ygMKG
dwpD2hkBAHoZsLw2SksKGoL+5tWyzGhPgf3J62+i9/ZD6+j6w71Y3gyoXx4sFxSOOYrP54x54GTu
vWegJG05an8faaQXQjxF4LUFKk2frlgU4xR20H6Svds63vNg8HiHhZ48F4E7KfoepLB1Ng7bElv/
Kf61wZw053p6JBfwJWDd4HrOJko53p+21ThHaiY/AfarEA7wZ9EjWVv7/yDLa9qYygx1SsBul3bK
jXp3vndDMlFhlO8fQ/l67mMNX2QAxw0aQC1SiY1qxpGvQJowHFhWoX6aFEHp2MGeynJc7GxWIUlt
6lYdkrHNofwcj8hXLjuGYiZZvL1Ua1OXmhZbjGmE8y2q4iYRlojVAxb4zXpAFUrYoPgomHdWjMJl
vL1Y89UbJiBB6cAh7oRefw2K+m8gwhgXgSflZSyif0hs6I67jofRPTiVlX/lm8DXiwOyWZA7AVKZ
ddWWkqbFtl4BTP/gcJF9CJrZ+GD11amPGus1y1oGilXAzDpe1XwKQIoo3Nw4z7mvn1FRqS89knmZ
OZ704IfSmVHbbILAMEDR1JUXs35FWjT4dmSuYiTQmJbTbSaBxxnJqMH65m9LjM6uBhjXIZk5WC7s
GKtONCggAT2MGk/luJiAlwiK7Gr4jokSUS81WPLQJvwtMkUaUWYuaoCYAGChl80gsRQcQl2g8dJ1
x/aftpX0klTJO0h6DrJUPiQrcVYpOZ8vi28M4GmklFQby2yB+ypszFa6AOUNJv5jgPE+u/VjFgCv
AAjMZGJIOxfnLxusFM2NJnMWAZZRGC9l0+t8U1RHmrADFmbCpqoodkU/3c71ExAN7sSoT+Ey0b+Z
3lOXzHldhnowPWtAqAA3JbB/NS8AP7E57ggEmEQMVePbOhXdmoak6PLsx4CNr83czcmGW1W3HbLS
eAXG3dGc2+JHPnIcrwnPei6SNDr8ZwuAzFQrWzfEzs5s40SN6BJz6f172SDYCw79mxtXI9J+2Jqv
Aw6XvVVN/V5ghWX8Z5Pz6fPMI3sDLmnrFPvG30uJbBA57Dg2sgrZBFAh1lLuWTUo+8LfcJ6xlTOh
quAsOlCdQ3RnAeTsW5k1MuTrxF25GxJ9At6INl1mwKHsuthxw14OSQG6jfICdAoaxFpTRcjAwKlq
mQTpHmjjH3Eq+GJe0cS5U7lI9dBQ436VUS8ZbRz8mZoDGPdf0OPUG8p+VYHK6QHcWQCG9poAOJI5
u3AaiigJrRaJ60wk1XkCBPG5dPoKJwLJOpMikiMNqczXN10ss7xQBynlOugDqMg0rTMNoE2u0YKt
gSMRMAHQ4SAhvZeefPTfDKWiyaNk7XW2vxhXrQCoIVk7TZUiS+D3EK0ckszXTUDWDjIkd+0ARHSy
eyNtKJRy0AugaryBFLkRsDtpb2/Zd/wjfLLaJ7zbWlR7glqFCXSmRc3qPeOxNVf+kDdfuhQnE0Fn
vAa57Y7rirFkW8TRCGShej7d0VC0mUD1agnKYtQMOUG4jMlSNKgE3+LsR4BbV5+Pppv/DIo5ekEC
fr/XZ9vYdX5SfOJR9TmN0+IH6up/sin6swFKDIA2nDu7MuI77gyowbGNNDl33ESRjezFsZ8hteg6
JqHegs8186xhc6eYWJ8AHhYN2U0UkcY8w/oCmcM73nXDnif+0R917M01YEpejvSXMR3sL6f3dJqv
NXpvraiLwwLgLVB3yQ5YuvIEqNdlTsHixnvkd4yGHmGKcnVYuoPRG/uhiDD9iQf+AjxE4HKAlB6k
8sCe7AQHyXlmb0jpTo31FFjOjpRxAvsys8Fdi9/8kWRlYHiHqvMtbJ1A62LKZdbJ5mZNHaVYiQsX
GSdnPHANEN/4yaeEb4lbgAZDtSXegV8aXWK4/xqQxhXAWigZOBe9skfBErL70NaeYQEmHKcwcQAw
FSpzogKnHFvH6YHzLttUwopCAzVAIIIDiW8dCu+FC5yDOSibCR2Jz03DWSKED3OCczappaa/9pSC
7IIhB6j4v3eh+MxODm1ZcWR4xvOX1M+wIdtWjwxHr4+dj8QFwJSU9kkqABKKI/MGdJeLesSi8pRD
kYHZYVcHcRZ6QJo9WfnfVOaqql4X5CCFNvTL7AZciJTkRvhDNMTmAJfRLG9VY+r0cJ+sMYj5QZsP
7x0PaVLXeDeHTso5xvnYg5ce6cwJ5IA/RJ8CMFXiZChIizLtN45uFQclUigXQW7Kkq5q5uC9+c2N
ZG3g6Cs9sGwAwzXjlEhEhfZZSJhIa6i/jQMyfD3scycrN+5uh6kYvhmzcME6hd/D6mrclICoBOFI
q/xrM2PPUY4qL2YeeABw5bkfqr9M6+9k8JLvswDbtMka7zQg4eUy6Mgdrqwu+T5G8dcEmAsvNvbq
D8Fz0/IBmVngHSv6NL2Y2DDO8aR5IZEmjH+cqgPZihT1KMvajjgsQEIhhhrAlJU9WbDBvrHvND3a
OhGywnzwKJ3GZu423hS/jtxrz11m6B+E15VnVmRfKieYi9Vg1c4qQlLKzogT40MC/IUPOJMg3Wgz
wEbJSnvypAaQ6K+WG0yrym/2nqx+ApG0caKeGupzjKpB23A2dwo1VMYjy6tjAgYnygTHPsiMk9KP
qemBGOPXqC3rqULqify3iOsVYWlSSofK60hjO3QtgGurjBJlFrdWyLtcl2QDM0gegOAtRPDEZWMC
SAHQx9rRlbAJJJ+w/3uKTO1EIiVvYj0CB9swrkkWzK6+EyAKnZ4zPTCPqBfzNszI9aMPPLbLZEZ2
2Au3+BG5ya7Vq+7BH/DIXmgWwHPcryMXLLBElkBcCu9RK5BWmcylIVZ9huwxhQoUEwwQjXsbf2ls
rkvYJVPz1kNngl/3SleqUIGUbEEOUmM/dd/8FEAQ9YCRK/MIuX5wWie9xEG/FanOX7A1zl8E4Jgk
MnN0mKTM9ZFx7mSuCBetlLGp39kgkn0iUWEi0R3zoWlDw7xvHTyG23rfJ9ig7iL9AzU8aPstOOPG
dZ9UerEqjeaxRoXjA68a48NgW0CYtlt249EEZrEygGi1pwBYSCXPMubsCGPV+frX2B/NtZdY2olF
Y3ZxpsINR5RJfNeiBMd1dvdZK1JMGETN9oCkNz6lVX8hA9AAijDRG/tS2sFw6nIRb0rdT753KLSV
ESj0PLFgPXWDwPf0XcsZuyzPljj49scRC741ec8u85DgGQU/w+q/+0Br2HY12DQB4VphJ0pOimhM
jTtHk38GqMqjKBxrR7Jm6CmFs910kV2+5uNH4viOrUQcE9diAFcJ5i+e5+WrofS68wRG+Vfbv7Fi
jg+rgc1fzATVYcqqrz+RGFm387G2k3SxEmX2ZlUEYC/y9GI7GYKDApmhXL2ZkpfItMzHepiPuhfn
ybqRyPZYetIidFm2cr2Yd/qQf1NL1PuFLpmIuLoxobUryLQxv9PicyIJL3A+gz2M/IkGtWS/MGoQ
teKIFfh00kAp9LpDlRn2OnaZlxteGKVNmKLsca6QOmPwjcoNvkv/FajjRYn79PUuhZgcMlRp4lIp
itdo7BVFAEDKKQa6NBCNw7tYN+aaSFbYZHOP5Kdi4yCmXKMYDtPRvB5DJx7YBWBiPo6vh2Y1u3b6
DXRHr50o6peoAMtWabgG0hkgz+Zql3Lf+ewj1WJvApNnm4MZ+5sYVr7g+l9A3nO2ve7Ve9AQWa/Y
JVmTHoyAbKNhk/jIyzb7OPr9B4pnxwXAY3lRPJSt7V60UcN8R17I1DvUOMcOu6B49lgWHCBPAgfX
Tl3PX4q+czdAHGX7wM7EF6/RT6aI6pemt6cn1EXjfDux3szmdmR7Gv5upufOs90Wa8wBttiUdD4O
U1I/YsNgWDjsWYTz03gs4wP9RG2YgVbUQBIur9Y2s7QXt2w/J6VwvtUeyJUDO7eexm4sHuYAj1JS
OEm+79s+ffUbEewKYJrvZgDNvsaTvSGDtGYZaiBrcQawSnexKxwgz3PmfEOW7zeGAusX00q7Y+fi
OJ3kLkoRkZzzLS40d1M7tXfo7UZ7cab+c4SD9qTE23wCE92H3hbTqvaRls6uBPdzlp30ERwIJOrL
ZHis8UBKUxM8GmWLw3COv+8qA/1xhoN7BChAYHwTALtk/00ACh/1fffI7HzbSQxq1mNeXfjzCVnp
1cMgRSSnITVpg3LQ/+Psy5Yb15Ftf6Wjny/jEhwA8sQ950HUbEmey3a9MGrYzZngPH39XUi6TG91
9d4R5wUFJBKQypJAALlyrUYM0ltsVFv8ximtToMO7d5q7fh+f1w2mZBaF3JN+00qPlwEaatyUltd
dqcfPrjHG47SCv8VJBzXth8bcdqSR6TpQ3ty2oNT99Kk2uyz7OCD1I+8TgzhenGkcRb3Ibs1x38M
DZQGIke+cODU5SZUGTWWyqiJVc1WHUKD4hR1kI16l45eJdiQbekAiON9RBAJBfWME5zKaksC+EcJ
QoaZCC+G3OEx0SrnrqoTZLeqOyVjwA1Pr7HXRIbu5nceIa92BRJhX02NI4M50qq171vGDhowh75O
JogMd762TpxQbELwaGbYExfrTDjhXVUm7KGTeXQY6xK4EfIGFLIElqeVx6C19IdAi4eLmisYc8Sx
irzeOuqydrnOne90Y8PcsgE31/5HrwgbMBotjqOdX3gLvBuZHKuPvXzAhSi3EKKPlFgp1Sx8eRpE
jBYzhBuA6KizbFy32G17AzKIJkRLfg3DCGTQIcakJE0hqYx0Wurshup9RKV6qJs6eDa9vh8fsG9n
a3we1oUYkoC5MdehrSVrHI9/0SYRJRKiL1UEDmFymzmVEuXs2Em6JuOnEXAebT+dnVkfxZf3hOis
PDS10e5wAsfGLZ7unMxy/9X034QT2Apk3G2QbT38BNvTN9th2muFxGcva/rgKcA2D/LifLq10wiH
iLawke+d1EcdUg77ySiQBpFVzqZLZLe1ywzB04RBPkRpiIDIyjkUmr9ZTGSnYrDE0Kw+tZtuwkM0
Oy8mYl6msaGOtDAg3gaklANlH6R6dME7T59bLYFalN2/DlpcH4RV8XU7VP2rDrZn0EDH01mH7tCz
MyDUqtwyYUOFKHYgE6Flw6t0XKQgalaF+ztkuh18Ln1PgnXhHEuAZPUIi11bM7BSAfvrpHly8PUK
aR3kQoUWB7j8LxPTq3ltdTsaB35NtbhzfR32xkVa7pcyxHrvtHhqGiqXOZ2wtlKTqUznpUm9Ujn7
yllXzldjqTdMkjU4WxDJLQToH+YyBOrlV73n8qOeQb2D6wawMG7Lbqgw1dXv0lxsn8eR9WPw/Br/
1k9OcYUjzxgmN2EemGc2dLg/1INw5zIQoGBXBCMVjqLATQGObNhsWKwEuUgKiJqkCN5Dyvc3I5te
4O4TmeZ4WP6akiAdGQ7fI9D1kG23QXlGL7O4IJs42gQW0n5625eeAHseogpQ7kiLsLuNVdG3iOa7
ATiMqYMKZPx0t3kCFvGwcNr91YhojF9jPPYPVwMChMadHAfjZQ6qaX219aOxP1GrjhHYXEUiWXFc
CVwW39xgQAgBgdNEijVfFbgjA0Uv9rNzk2x+mimeXmWk7k/e2MA1AnL0H2pZge7mEJBE7JDEs6ij
NdzHtgurE5mQfR2v3SgAP03Fxca0EEwCKY88Iy6CxZSqS8FafcdSTR4XE9WEWoNnW6x/noU6XNWb
5PsIdzgPrt/ht69ViAirgx3OL90hy7CXgZwmxHhct1szpHPe0dlPx+X9hocC6gAQcX20WJDfZpN7
CLsWarNXU+lF2R06abirZsDPI0sMvstqfw8MUPgIkcXw0Wo4rnGg17MrLQ64f51Ft6nmzB5j8IZM
OJ6Ce8r3QeRXQDMM4jc+eJt0Dui81P0TtfMUn1/rBt2GmgYUUrUtdY/YBK9xtVt61HTyEAOFGriM
FnL4YVlatV8giQRmdA0Dn14i5Q4PU4BTskaPd71AVs4oQ22GK9YBVLNkn75GTYpnRZea1gVnPuti
u9m/ACir99Ra7Fk3RAf8Gt50VlsXQxU+dGHPQSmyL1K0XxIEvQADWg2kjSkd87nCzuDVb7TJM4xo
vAdxhov/nD/dtLHdQysg17YVRt4jzRjn3VGar/lQfxnCsFTzdNXA3ybNeKQrBeARXkqr97fUWopF
2ZFshZvzWSLyyqVs3OvxHOjUFpSqdJTjCDz1q/m4V8XaKq8ALaGe5QiISzrh+RCCUTIc9a1hAQ5p
415sUVZDcio7QZp4lxmgrNCqzNnNshAj8uMDqLSuQbHePfExYec4G191GfmNhydIyvMnUpMAugOM
L7I40zh3Mn8/TecoLanKTQ8iqft9xMJph9hT9Wy0FfRDE8QNtPgPllj8cXbgHR4jHFd8uhnvmFv9
IJ13QfAQEoUntXcqqOfDj0w1wGHrKatsPA1KWYaQ3IitO1MVORv/sEDAc+iFad6R3W+lsy6iSVsv
tlHikema+GRxeaD5Kz3z9TsHecwY1AsLFqthnyZybPBsDthBQBnamMSmmSL32Bu2c6Ra9Zvm4kJ+
oKB8H7EMk3G9qkJTPyy+oq9eELcttziO6wDb/vklFj96xaVJtat3QWOv/AYIwK3MrpIeVwSLTY0o
VpY7fGupJnTT+rmgXrItLvjMwHdTKUbAxTEawZdJM9CQupnqAz5YiJEMzrQftWI86JUNfInbdJva
1SFkZ2EXY5pp+F3Exr4VAaRrLRd4O4fZPyCdDN2mQZjPJd7p2k1d7UIzgTp0PKRdDKkKN+82BsBv
FzdMsz2t/Nx3Y4C/p2da+amQ1lhsbelX61lBUSgoM2TKAUmzwz7xhtBcmVok78jbrPNkmYDFoFvT
wDNsayC44g3k7/CfDvOxP6+JXoOKT4QnQSG+Gm0qLokWsAdIt7elGT5SUeAYuLFjy9jEgDM9Yg9a
3xb5N5mnHLtR7HvWjQ9W+bk92iBlH0DXdIRuKPrBnbgaE+7fOlGk3Y8C78JpJuT9l/593Br+vSOh
vZubiMpQkzrcKZvWaW27GxplVSK+RY6kDkge4q7hyXdFeoPj8MmUdn1bD+17IR073bhZsg1ayU6i
dMZ158bOt6G/r/sy++GC6B3vOG8vruVDhsHAe89CYAOZSMvtIBws89zFAdUXFfcW+BroxRBLJkwa
FTmAGe40Vody6s33DmjbZjMSzuhHtsXH8UUvDewjDHGDfA8F9EobccPxprpDzsFKTW0L2iPrsWW1
J2sgkbsOaZ3C/1qYCe48JoUjJJk+qlWQWT2Ax+wcpPFPCCtXz2XnV1ttGh1clxfg0uvLdM1F0H/N
026rxT7/qVxti5eza9TJCRix2D4istVd+hicBBzEry/FoCc7NxnzbToZ5svk4gZlmmR8pl58mlnu
8i/LoES35d00FSESkRXhHnjn3GLVGk13g3ugUwZGTSD2P2yNouub25/95/oABoObMIMmnulU9qnH
b8yL4in7USbPYnSMb8aELbuM8uHUx2y4pODE8krQ1G/1JARdsYoJuYrS3O4k3gS1fRUtohrkRSEA
PrDBWzociigtbapdT1GUwbhlU/kDf5UQSemg0VkKsrmKBDeoU2eNZ/B7L3XEenQfdk24Z048Iuzf
2gjqgJHk1I4FJKdKoA7Ihn3TewfVJvKmqhzxVMnsBIrjXQSisDJH/FIpxyNGUt0rJOpss5S+/GLD
1jg+NIwjnLX4ULd0Mu1i5wFQTf7wCM6mcVv0PgKbSRKftdIpodikRV9iHv9RqZwTzXjqLK3+WSAH
bQUs1vgIQZ5xawx5fpMkiCsD2/9saH19HhH4W95aGuazaXlnZCq4c3Cxbbv88x//93/+34/hv4I/
5J1Mx0Dm/8jb7A4fb1P/9z+Z7vzzH8VsP/z8738CyghdHssVDv41IQFuqf4f3x6iPFDu/ydMqyrP
G2leMiBfd0S1Q7Q6zEy3OkOO42Ii5p2lObPvRNBpwVq+FUkTzYQ85HFF9tO5LghemWUA3ecnJ5uD
5yBCZNHD4zQ54Y4ZHzNVIeKQABcGH2pSAamLxGsT/T4aLcuTiFd+g0a5hz8//zlCP2iVFVrxpCEG
tdVrOz0a2djcmlaCNcEA/RtJ/2g2bvdx1gv2s6IetXGyDPYpRS+X9qzAh52Mvwp4FO5JHG/0N5O7
np9/cZDE20LTdWhGFAAkUrtS7ZFndr8GWFo7JVjckHR5nzuOcR+FkEKvRnFLLTOLhtuuaT0RIGDg
daB0u0Ha+NPib/aJvYfOIlK+ySWrw2ybcV+uaQIqoDEUr41hqLf1x+voEDRfGaEIDvPUUW49gOQs
PdHUOrOiS+9GYKhyw0eKL3SlvKTYyZ6pFRc6g9oPQhfC76X31980of/bFw3oUgd4Ae5aghkm//MX
rUrtYEwCd7rowghuSEeJV0MRzuJLs7qSRHZfFOF6Ze6G8swNmHTzdm6HHZPh+s8++lT49RY5mVjd
iMJQx+P10IxNsPJHI7sjRkPqSJrhB6jDzAPCBZBrGiO2GfGl2mrBKotH8T1XDzKjsYpzCOn6s8tM
vBcALwFvtLczx7cdttGFlwc5ICVrF5hgpgtqx1o3YA/fmuA1QrZXGWseRZvACgpIOoWWKiuFouiY
3fIUYZa5BT7haVcFaXmCcGh5aQyABekwp05v0sxLDyKjzXx8+/DQR5ZJLw1r9FrRe29gf/3rjwo/
/evPCgI/WAxMAD5cMI8K1f9pUeg6bZCZ5QwXwDJ9b5ick3AN7dEoa+c0OVbhFV3A3nAINVdI3S0u
rZkUD9zQnsnuh1q8maQ5HXBLaLyG2tHqW/aGlL5+P0aGvyEvjuMnL1OxCdq62VtpUd/mwJ1sVKDV
o2bsTvVtqIo2MT93FMjMO7cTIsgVi71YPXF9KN9t8qAI9mNcmC99BF5CF2CbvObFs96Cq1F5jdWg
QSsGg/x2emVB3SA1OAF8Sse6s9bMyvVoyytdBzewoZuta+acfKb3b22r+V4tevM2cqrwAMU5/Plx
mr1jrETuWDlNX2UYHQq1+MvcPlljvom1EP29Uz+4PExW0mnYkZrMHa3bIetwMQo8ulc5WbBDMosP
SadCO2ixwI15ZLyOhR9/VxXw8SbfI1R6ZVEVsnx05fq0+KBrx/K0vKHT4lLQuRE3EWIN5R7pUYeJ
pWb7N98e07r69hjM1V3LNRj03UDG8G+/dG7aDv40FTLQEmsCJgI0KZMXJF0dIklTLxEuDOzhRznq
8aWqu/rRSDOonwbgGMR56FErQnPT6W2Hr0LpHvBDnTZgPHIe4hwAviEXSGUXtfOQFFp3Snj1glzc
Lvcmt4xBzewae3LOdeRAIu1g3yXlkHtVN2brIg/87eTr4qFITXuLe2Ohf5uiXL+3pq7ZIhuv3U+R
P74ivXdVYzH9GoZFg0SBod0HVT++IrC9Sjv33b74p6AyXex/9qd58jb52Ttg8yJwjQ7hg53luwhX
E7BmaVN3niF90O4MH6ICQ3EKoOt+sscc7JYTRxFr/UHKdEcm6lzcDEjhqutn+BkRkGRO6yQ3srd1
XK2gMBHZu7RSfyqgGnXo07jY2bmZAmsWTM3KTfX65FB1aNJ4147Vt7kJwsl7OZXBdkzBMwS54o4d
88nVj2OdoWa5MFL7U/WT61z95DAPUxMsU81DqSesW7DNlbjCKUp2E0XtWzeG5raJGySVGKOGknpw
M8NuPrVndzWGapUJzGjvF9VmbtLweRKwpSNHqFj99Vef21fffKTXWbZjcEMAFmjphnoGflo3sc/q
mJ0i+FINeTjh+gaAAFC4FpAcYNZz/FGTY/huW2r/0U9aFj6byO/uc/+pMrX0bcoAEHCjztgmUz9+
dcpnCeaqN6bMEZ690NM2y3OX5KCXkYEP0ldHO/HCar5YnY5zIhAKfhdGRzZa9TpWsAajcr47kW0k
51Qvx1t7AprCC3zwbwstqM5BBrUMl7XmnQ9CnEsHgCOWXby0KwuwYoAp565F1PhTB40AMej7iNFC
fjWNwBVvBiU2dExIQZhH+BDd+ZrGMaayxN8sR5a4Xo6YyTkAU1B1MQ1scmkH/OlDGY1EJEFoxxcN
AGCv5I51to0RT3gXUvCNyX4OKj+STNRJdmrmsZ7dmKG+ubJTk4qw75q1aKU2z/s7v4Ylh0FHgptU
r7wMpVcYB2iWiYS9XNnpPYjc6Y5xEezsNnaOpir0DKF6JCJycRy0AVXqmqtkpTbVQHnjHBfbtQ9N
t3RTDbnP+wBkA/u0Dx/xdDe276/3H6f69CaWua6mvn5lcqR3N89O7sv7zsB3nanXXuyf/JZXWaZZ
bIMWPfOuqbc+PrqjmyTQp6QqFTGk3I64bdKPi41qVzaAfQYQvKgpqPjUpinmtigjEMY1uBX/3Ry/
s9HLAJuMS4Or7hCcmatSq/ItcwG3YtL/AxBgoCPc6UuTVqDHsYr+zIdJHIEOh8So0KJHRCVB2woA
0w+l5JQ2lv8HK9g30DhPX7jT/xqkzkxlMXTbphBnXCmkoEZmae6JvJ6Qjof4gZZr4SXp7TOj7eWo
emWbvPdmXRFRL4Ar4SMNmNrw83jyiDBeBz5g2ztJtB2wmp+EYaae7MDkX0U4VAxGAjVA1hpPbWsC
AVmUbziuRrvEBIVEP4rizcj5ng+MPdHw0QHUylZuy3AX/2cajqB6CM13XDPNuF+m6e46bAL8Xz8g
vzMEmHocLIqlyNt1Z8n0Va+7i6gN/hO4j3umJf2LBZ6wTZ9bDSjuc+eUmWa4yWojfXWHZnEtYyjo
NKHz7JSFdXFrAX6wBjTEqpUK3wTv24TYBR+Z7iFHp9yQH/VQgWxWUGRgxJV9yvH31Mdq2hg9UoO0
MWjmoPsSyF/i7T23cUDOcEZSMfs5nE9+nQlgcOvH72NpxFWsXo3Fhhd6QFq4I+XSJNOQx03VDtH+
ZsXsYFM3UXwkmyxcZOJSRyEm7YBtLIdU1OQWwAEqgoPSLtmRarZqUm3paBUdQkd0CFQlb4tYDMgJ
zA4gNFhGtmVarEa3Rr6HO3VbkTU/bHUILFn/XkxdBJE3ausIOVSrVmnxLv2DTAG0ygDXy1VCFxW1
ytSqKP2L2gMQtCvD1/kmUWi6xREJzdohQBxw/h/Tfz5ycNbiWDhm6dZM/UHmPxqL33voLwV4HPPi
RoFUu1be5E36XpTY5xWrpU3do6Gw82SkNrSmjA3OpdFq7vnfzDHPxutqG2u6mZydrEgRxQIvtua6
7h1CN/2R4bi8GRmwZQCO7SifgzxK/FbuDAfsYOShg893VVR5tgZQyT6BAfrQu117oBYVrrIvTeQ2
t8cyqAC7R+JyYQUS6Wr6sBnNtixXRL3Eo3a8mdtUDUs7L7ZUpSID7EYvpbkFl3UrD2Sj2agW+YXK
YFGz2+AaR9SHN6e8xh1hXAO6d089y+vQGETNKuCNey32qp7JA6G+RzCaHErRhFgFgSMnW7+tbV+f
67aOyyZyd5TeAlIyP7sHOK543MeODiz2LjdWbdf9nJiJV8L1wY4ypqMJbIjUZCrxwqytbNOo3kk1
qdeIU7mjhOox8zNIJRh/MXZxprGObRxlkDqrCqwDN4n6nlkIEELMHqAiJCAqq15MOSL1SIv2qI39
OhyoSkVsZN2mD2xgFpQn2fo8CpIttWnSxXse4vfd+q+3y0xnV/tlJdOB4K/BISPLXJOrrdunrZnQ
Q43jltQ4A00aNwfnTY9fTVF6C9j9CiO/YN//owugKtpBTRIa+NU2PqTM/e4WV93y3OlpAzoGxz0l
bn+ftUPzQKbWKOTGbusWx054UMdvBuX+eE8OVNRqkFCDlok+BvVWV65wf4CjlbqFKiyQYcrU+U7X
URmEbaDiMIXhCutweSAjM7Dox0OH0+Uuc7Rg82+qQnjauFgvjz1pDFF2Tk6JOVQ1IPO4FVZc4IGW
Az6QOD+tQmBHIMcXGYDVxQBF0b0JzYFtErTBqQZFKuR6G2sXT6Z92+EqEZh6xp+DYayACOid7y0H
1z1iWgESfpyV2+9cnOpvkLUMvegFGpHGibu2alxYhdIOhtWCl5jbjQEIihoYdexv9vbuv91TWQ63
uKNznQmk4hlXl9exL5sSP93uHLjgIAtMEA6syqlECr5MPdMM0NTKTJ5K4eRgIUQCHIQHCug6ppm1
JiMVGn6ZOm67J38NHena8yUzN8LGpYXIQSu6onh63ILSvc2nyaMmVKgBYVQFeS8d+CM0t+SydJAf
jVimCpWSoF7Y+Ve/lsBgIDHusY80qL07EXQPOUc+J3JEPV+3kQ6bvYKgpdjbQBF4tYoGtR8KTlQj
G9Lekh3X5CMpOy323/l+ckl9Y9v13bSKxzHycALXTwW3nC+1+QdXMOQUUsnHXABA0IxieCWvKuz1
E/IC3S92/oelvMoRCN7ABj6AvHAUUyzLmIu8MBeZFy8aRHMxUP+d/mZpsa6P4gzIFc5MJizhmAz7
uz8vLQb4a9vQtdqzNdWONymifyrCmEHhlIOya7FRLRsHD4xQ8SUcfKjekB/DU+6TH05g2Z2oRtyP
1/GldaLg0LdWvZJFmj3it06oH0LzOLjY8yIj5juyIVVIP4ku/joDgSZcWmk4yZ/It2FgBEvx8a/J
t8rL8jE/zZ59GLheW1XmPE+LLd6pjps3JwGe2xuj7NURILGnefTWmHal0Wgg3RLVWuJwf6ih3oA8
C4ZrNKElX3Dtu5OlMX7t2/CzvUC2JtndIv9sV/6xnkxf/XR80+z6sbGtC5gwsEYGvX/nMPkS4fb6
lddC7hQZ6jZlTflqBtb5HaMZmxZQrMFPCQ6ZM8EAVWsKAv9MGMGPPntqjOePFiEEP1of48Bo+mkW
mvNjHMhf/DO18iCeXyFLgDMPAmDq1VT/aXAK9796e/RmP94CeX68vcmpvSFvkZ+aClsPV6VRCOhX
O9qt1vUZhOHt4jHAqQqRhKZ4zHX+blt6lxr5aV1t/s1vwb2OvKgYn2MLwbBU4vrDvvoptD1yhYKs
T8+FQAIrazps8ykgPkfJwaS4M6xmgi7Lr3C56ZYA7djDSZsqBESRDOeBw48/aVqQnPHL+iOIbfvJ
Gh3/vuHDWrCUP7mqAMsEJILG7IEcXFH+iHVenufWAA6Mrm3kgVyBxADEOmTBlprMSMaNYfVvoE1K
VyBXNe/bvDXvq7rOdkOoAeWvbFQ0Yemuk0q0m8WmtX7ijaEQO9u23/2QcfDTaF372JoCcS8g7Hep
HxQXGpXVeXYvsQ1Sr0IWBAbKMzDkN8sMZpcGx+UdJbYdAjEV5MdJR2a6rGv7Dpm/vQrdxAjO5dO3
sQWcuPbTFzeOon3VRXJXFrrxmvq6Rw5GkBnrwUYS1ICrlgfTwdeGOmhK4XiaFiIutsr9VBz+ZlU0
r1dFgxlc1w3LtCwLqUr61QVl2UXBAE047RTaEHdYctpsgA5shJ73lK622JfctiubjXjv2nECZNQh
qXYVZsH0iV16yS0MJbRSEC0Y596lgyisjQwKLTR26TCBCWQr6rFxmY2s9PquoUQKqQOImcSAbtaq
agFsv3WtYFxRt4aYR7Kjaotov28EwRHvrTvqLvYDmdSK1wKUdJ6M7Hwr2+4isXT/DOzqqqK6hrio
f05Tc9U1wDKprj/5IESbrkx7KPfVhrtlcUvs0Q7tHMo1WeYG2asNwzb99k8WAGjjVa0rHJV0Gy9X
TByZot6jIp84O8UgXmuIXA9hIhAlJcL4XkpN7D/5qWECORebjoWtNzlIjmBVxTZ9hJxMczwstFpR
UbTNitjaiGZrKVSy+dQX207Bl3B1Hj7aPeQ9sb0D6l61IKCz93HPg19yy5EdD6H4NIWyao+UompF
VSpyZaSa40zg4Ilbvrnu6MbHv/6Cc/PqQGEwgQXORswJ8VnTvg5c8noCuagANikPJG6IwK/x3Evr
tYgNXnsPEMVLnyJQtD21OUNqvx3bN43ZZk9JXAB8HZc26JfQ1DUI5AASngF/yZHn1bqKoLfBpUKc
6i7QaUm5o5gyFTLiySks4xvax9N+n+x6IQ/Iq0qGez2N/Z0dtVpTKGavTaj9HBosS1j9vgV2DLQJ
kiGQR/3RpF4c2L81H5iV5JfHDE8hD5Ci30c4881hYdCUMYDFEeGmQLJj5uzUu+nLQHd+ndkyiCB2
771xM7BTi97SRQbgX38Krqti+Z9BJdwwEQN0BDbmNuMOv9qXN7be9SaX43lMge4xIMSNg2nkyBsq
xiQtoEiFIm2AGlpRdWTtZsihp0QuWtYWNxwaT+/jPrVnbzWaPJdm7fvN1vK1cJUp/s0Icd2NFKW8
jQcmb6nWCEj1ydBP11cdE7jvtmGBLSt1JOonSjUQGAIoi70v7jN+TZWq+cLRj46xOTwus5OHC53b
U25O209zqJEcu9VLm+0Wd5qGxlR97mWgTodCdsJu4nwYLmWRRbjmlfhq8AyYLWVLjTo1VtgmlABw
A5KWMdz7ymw0fw52tKpiy4LoUv6o9x1/LWwgZCBPMtwNPdIuakgBbljg3yDeW5vrqpJf475HPjdH
0G/3myauNMc91FaxFAN44mkj1KfCrGC7wTV0LOhcB5umyvrmTQ/Sekgs7lrTAKEPgjsAnd3OHmAO
Ybu2mPRVNvjwpQEfoyannXYN6Mgu00w/YJo/BGWwQbABZ6+R5WsCE4F/GsdWwhtRe+meoUqp2fKt
hm1QuwIn5gQCU9ChgmLGlWuH8uLmUY4obwpEI97qrHM9AxjfszAA38KVb7Xuomn43hprwiq3ykFX
DlDs9Q8sDpwbQnxCZlJskamBOPSgkF0LFnQGiE7QPQWQHSEaBaSl4pNj+NG9iLiBJxPzxFaK9HiI
pnm5umAMgvBFCydIAlDLmmBSRUs3sbMLkjH3RpDeuoMpHtIqjyBRg6SGMUcsfBjTcjOU/bQZ+9h5
IBdjejERMV9FtrU3bdN+9B1LW9cSCRQlmHweQ0QXTn1RfwWBFpRE8w6xhjxq13HJOY4ySNiLUpDv
gZJhOg68uyNT6EJXaFVkojlaLrtHtHHCxbkAa1zcug/LKKqNrRODOyx5urK3NTRFkP73/GlKkA0g
2aNxvtCLFiSgVWHBObRp/kq2eRL1viBU1B30xHqzwwBsUnUNiI7Fym+dyh5c3IAkTg+O5X93SzfY
pRAuWNnqCr1W+WxQU0DenOYDcKRx78pOHmRLojH3OhccjoJS48gYqnS7jkEiU40l50+982DevI8j
ZxoGqJTwQLCXI1c4AoVCnX83AxtiElmrPzdhN6xxj6rd9kM77IYuho6xxKYR1GLlLkbI4W4Ihnpt
NX7wpXR6SH/lBfuecmMPEqAoXLVlvErSXvvDzc3XpI/c1zEfKo8nWXlBIiRoG8EyLX2jOrSj+UKM
0VQsqRujm2113MudyN7VPph9K5COeVreVJslc2PuttrqIHz7ZfZb5lOz5G33PoudbItyR0EkHUFf
ZJAKf24K23EvE7C91GlRXKrknz14lfuXIGkPSyBK+/Ag25/nqFRaTGEUP20oieCwkNwA/4t7L6Cd
9cRE5l0m0tlGMGjRDVCLh8DLyupGBySZireyN40NMmbSo+Zk7OQ2Kcgr525fEVeq7mwAd1YKhnBd
ZGdWKznsJDOiGzPGgYvUR7IK+p9xzU+Uzip9KBn2WhQDAYJUWCqoIzZAYh4GiIhNfY9bp/es2F9G
Sb8BIwdHviJSndlTl41br/svZj0if3Vh7v1F0otjnZs7L9FgV7tP42Yu1hEDmRo4ewPam60gPAe6
ly4KH5oErIxlmD+1qhAlewljYzibQHw8NRZu0TS9R9aM2eRPFUuzo84aUEIo3yZtw4eyiQDxRCcN
+PNwLUIqRRQAnm/06cYH6dC+dYbxFWxJ27Qd9Ce/1esLngINaLlgZ8rNUW69ataVvY3cRH9CRrWX
mWl/AvcmCAR0bXzFpjtVrHLuPkyTecZYzVhw/31GstMLk5uWAW2VggMW59HuKY5ClWJevDDNDs4J
tucrSwTFixH41U60Hd9QU5Rm5/kxgrLUdBL3DNYc457mkFmwJvNox2BsUHMYH3NEEvvNSuPrMpUa
8n2w1adNfyvB2IGH/mxa7Dj5mh7zkSpNtvkgMGSAr9l2+jI3JwjAl7wH/zKO+reFech8u7vkldAh
PxwMFyeZjGOgt7iQ0ThPb8cG32Ukdw47o0Zob53KPkaydhdssK+AKkvYgpOvE8EtFQZynPdFraWr
Mgulv3ayEX9JY985/buHW2dItM4T/g3sb8FhbtJYSKuxNYLxeMgq7y7KwnnSWGv7Q4dFntwWOzWn
5l+JFVsISkPHskLuxg7CS9iOBBAiPyCX9alD6t3F1xJ5mTvcuCu8znAQJQKG+JN0uY2osN8WYDwk
cPGVnPksXU5dNPDDm1pGXd5Uju8c3Y0JRthP6ev083y34uFV3w70q3VBodwXt3NuOv2u+Rqqc+B2
jeznoJbaumo4wO6Aro/hKqqtFhHrwdw7LGrPY65CEBqiA3SCMOO28zhSv7cJhQxyVs8+y0kDxIPT
DiceyAkoDH2iYPZXRPjS6W9AhlQdFuZ7qjXACKh8jSPocu+RRTY+SeQfPsRtAvEutLrWHp96Oz77
adLfkok3RuDpQxUgqItOH+jQDbZqfEO9U1whMNDkPws7kaC7Sbq3uhux17b14EbK1v3S2dJr7LF7
i6Xm7hqEarbkFjvBCWty8JTwNj0jEpXMbppbR97QdAUAVT5/THJwWub4Ahe6EMckjduHoGTP3aiD
ogm5WQ86ToRnoYtTikXnIVeFVpb6RnZ2tFlshlE/GIFtn8gjdZA9kkP/GNjPm97Q7edB6M2Tw96o
0YFS8DFEwgC1bHwmj8CUgjU95M9RyPwHACnWs6dTdw9YkfDL9vkTgFdlAm6PCDkIhRYBDebIHCTn
BjK9CbaV6IiMBFjCbhuhTbdjBpEMX5rOM04VzwvFgwwSPI2IbKwXYO3290QHAUWCBpte9v8p+67l
xnGu2ydCFUgQDLdUlixLzm3fsDpMM0cwP/1Z2PK03J75e75zwyKADcpWIIG9V6jFBpXI2YcK5RlF
ruI5KY0E+TxgVGFEzO5l26Y+FXrTwD4LIJqeQ6i5XSKqKQsf6rb+nyP0qwQSrnhmyqvVBOqaD+Vn
DtNuBZuhvoUMUDQOa5mOIdiKeIgvkbGdVn00JmcrykFNjNzk3O1G1bIT9dKhLDyx4iYW3e8X0vFT
AkfUuIY4u25d4pJAbhi0iP0Ov55yNSX2a9Zl0Z4ue4mzk3I/GPbLJaKKM+HnA4OVBNi473/i0PSQ
G9UXgLTI+594abN92cXsdL0cCoVi1YwcWXiawOx2U+o/yszGcBn2Tr1hZf/mGHhUVbAuf9ItXtcf
WmnE1K3KTfPJkuNlTAW9eCot9W/zfo1Btan044TtOungO9cO3xKvxx5At2BYH27dANxvao6yfM5d
5GabaVUEwMZOWjWqVyX01YOm2vSajjzJCb8jjz16VDxoovlbqvLmptWDSZi9X/AyOlir2LNwoYoP
iwKikBu7wn0ktaeLyuhVb9RVCRbOVXxDiqTUXwtoOfCSRysSIaW+uc/GA7OHM4Vd+39NzwIGEmJe
DWt3HFI40c/sdZjN97Nr36ezao7CtxkKcpcZbqNOTq4O7VxZ8AKezGdwdeBNwcZ7cFoBlBxfnCYz
n/Wj/1xF/KHTMRAYEocMmh++bSfFMYsMtQK2u7kvzfEGEtrWC+zonN0UhdiRam1jNrvZ0giAi6Am
Wjd2Mnb3edODhgt9bovHVbAgTtSI/zx4CvsWtbzIDRYX9lQjinQ7ORDVBCoU7BDeHm39hw3cA/bB
ju5tq2JPSbeh3iRqJJRM2IlaChrfN5EAt5+aGe/5tsINeUnNNsyNFd788jK1kBVSinHF945s3C2z
scmElo4pfBAYsKBQEHkYIeTtgd09jxDogTkiNRsxereR6f0Vp964xT0P3CuYmux7D7JaQ6OGkwDf
+pSAvrmpOCyrO913HZjwEcJ0HGqm1z46y+pBLQ2IgC4/Dbh8aBaT22ZrGriOCqvXCs1IJtBL0gC9
GlLl37y0q3fUH9vOfHS9eV7J6TUAMgLfbae4oTMFh7fWp9Oww0jkIZPpW0GeLozZm6B0jU4apkNC
w3Ta5xJY2KJnS8FL4Lcgkq3cWm6pFQ5TCk0nfe+mthgd7xDOoR/rARrNoJ72H8gJ0/E+Z9iEh92u
y6X0pAfe1KcMm+N6kTVUU3zkTTn6F9jCAF9LLPCK9RWk0JaQ3K/5cEsYhQl0S+3U9XYNyP+PSajd
2+sW1SgYCIT5MshA3r3qbCNXglRz9P3aQ2fX0ADK9q5PYV703VHVIpHQoJrM6BS2TvhYuZCinUco
AsDdOnpEcphDNn9CtU6PzpYXPKDKqoeoA+KvSG0wZe0pnLsqwz0twb+rw+G04d3WrX2kFs2CF/Cx
9+YMZVNh+EOYhDAywFdeDkWwb6BE/6TgYbrEBjnetroJK1Iwri0I61GwAV/7rSgmuaDmyFHWi+0R
XEQdXCmzPs1Fcr7EKhRsYVLp4wYSDosuw1MMRYt7epnZyJ8kC4ZbCu0N/Gbx2E8PdB07sn0FxRbU
yWdY0GvNFDxSw+X0e5NGAdwwL6OscT4Gg5L+sflvc+sS6gVpD5vygGNpD/ufh3Co5cGLneYOCTF1
p7tkHslDil3FHfVX3Lx0ea1aFlUKLpPpQO0Nsh3eaQhhmu7q1XnaeadZH6K4hA3H6P6kgGs/9mo9
ZMqDfE0Dl4v8mn8NjhTUNcaZd0vCZEkXde10SN5IvpO6wCzbM9WUJ0JmpWoCUjGT7foaj/rkG7Xq
JjHuRAtSoc7D2cRbJ2YPcdSDHgDNDHKxYAjr7BsFFa3hrXvsfRZdGeUn2VX6i1NObwpah3j7uukE
RcX81Gax4Re6iN4iKXoZoBkxxO0/zIB3+wRsSG4jBxfxDenuIr2BxZb3CEy5+dQWHxp/j1BYzbYU
9vecUcX3KOp58NcB9nKSg3gxkqnc1ykSQGTEgw1BuTWFkukxmfkXevzTygBs4DWzeXCiVgG60YoO
1KQBHUFLAFokAApsIMvDoz016QwEe0B4aNHw63L0CpARfL8cBcf4op/cAPcNiV+yHfX4VUaGu+ta
O1vgyeE+Okk9H3MxfqWW6HNoSFp8hmqvE+xiNsWPPes5Fli6Yq6bVppXpwiLi6LqAMxJ5/iYCdgA
CFAgHlloVsspz4dNX7P4cW7gG5GAXOvTVJHmxc00jUtI0ZWHMEKNvq4GOKCwpKLmFJjIsrCiyDd/
rn8YVGb6rf7h2I7hoQwFSRkTALdPZVZRJZWB7AUe0iGr9sLE1sWt2A8vYGs29BBggWbq2AHoo3nM
IJRbUBuYBRhb2BB/x+3hq8W88M2y8P0CnUQ+K54g01Aw+TD1bF4WADbcVXUfritXdbfJGMyQ77cT
PLzrbhfWc7g3PKs/wBki2fYjt7D7LLr1xFh5BuIsXIkmahfAAKKUh+XmwmnG/sUFXhCFaLP6JrPw
CF3UKfTL7p63VQydwSFc1V4OdwUbYGmhl1xGoMl/jnpCjalcpsFU3k1tX6zjupqPrGTGNhoNBYbQ
AH2VeTQ2VpgwSAKhEGGmWHVnrQh3tpTmARxvzzeCxny2RifeOqJlWFuhOXIgKdNulPC4RROW96DL
Iml2oKbniWerqs0TtRK386E2aj3aTZ8+NFGypu5QNNXtDO7p5QWG0tjDY9Sqv0lpQf7Eb01oGoLl
hTpTl0KmQaNQOi+RfmnP9YFQH+pXc4iQdkWS8SEI8rtuzMeXbByAG+9m4Mad2L0xYU20AgQq/YLi
wK1hdPYPJLjuUGccXgLsClY9pF9voGHh3NhxZiyFxlsNzbAx87o4TynPzwL4c+CZJ1hi28gDgAWc
n5kHnVUBn5QNNSn4V1wi6m7DWRDD+CsZV6wAP8CUcO6hpgUpDZAKADy9jhIO1eUN9HtYnN7Qcyey
2EKEVfRArQ7L1GvLnsNlBRedg5tyC3Co9CLNm1p42mED7EJ6eyhuRiXs5TjmxVdu/M8RSeX2IMZW
3r9dI+Gz9R+lSWF8BsPYHiiAYGkJ2wDq2XV06fID5JQHIEmzGhduxABVyauwAokvxKmRrhI36S5a
DMqEIMNFZYGGLxIMNMkwBC+geQHtBWrTTOzwOyg0/RJrAIk8XrQAZC4DEfKDqw/YUM4HagJ0AZQo
nVInDaeg8C3twobmlw60hYcYOr1O/HSd62TPYjU0TbIQVHWkc2aQxH0Ct3WxAKgzTvstNaEtWJzH
dBJ7HVdTnJ1NxZniBmSQt5dOioHWzuMFFBcDj7lwB71FCKafhAwbhWoWphG2R6jHotSdDpf+KUa1
gfpnQw53Op4QZkZrfOzX8YCsvUVYiG/tqjCOrBmNI51pGaBj1K28cco/dMOhdkYyNfb6XZQ3txQa
sgCGh8I5A89xN9rx6ACc07qnHNXSpQMFhCU16VB1Kt+GbDrA3714RClrXiI5lSEzPqBpot6XeIHn
R7XIHwU2e5CLkAtbx9IEgGqekAK1j9fpae1mG4qfsojtoFn6Pt2IkPxwwVPYdU0Pw4wOrhkQe1vm
WacOHBDcCcVxrKLiRrYQcbFeKKwfPTb5LDWCyRfYhWIhDOV9mkyHD0FYpl4uRn10rWscXdWtzRfq
N7ijdiy0bnhfGhWUrZk6XA8iqdoPTUlNPtZIGprLaxidUewlQl/k01QK+fwaFBOp0F3JIo38vjB5
5V8nttRWLEEvXZiGpjjCogZWCti9dvdp6gpgqHnv1y7v7pU+wL6oXHBnTrfUpIGyg3tGG93TJO3m
sK2EDPzZDPtLHxxKLBAN53RH8UxC6V6qy5hbA4qZOOJWYDUK/xmlvqam2AfSakLf5dgrFl73I+SA
PHWwz3gOTTmCTh33p7j2yu2MRfAGf/Y2tLElATVaYzFL9sZBBp/106Csgp+eGbiPeZPP6wJrWGx7
EDoIly3s2g7eoBqzogeHCzuSFgXTZqjEExQuplveuF96qzef7BTK1VhHfLmOjZ78UnPXfGJmBYmF
vyP/ZZ6OxOMZhBAVbULHQjHHiadjAolUsIcgs0d91wGpR6npQuIZBocBxLJA/8BeTU/uQuau6qZp
VszI3TVAKM6+LuoBPCfw1jiUXZ5Va3xtVRX81cWVH6WW9d2DwiCQ2WX8EAj7VPTDU+RCLdSfWIcV
gz5EhlD7eEQh2/98SuNguKh9SuOXSXXYXmZep3+IodMYEiB/XunJz08Th1uWbQKD7tmGA5rpJwJD
P9kS4kquumlhDydMN9oXRhf7F40Rapfz+He7zrGsrvT4hDrRHQmLiCwet+Ci+Y0pwgsdz2WTc9s3
DpwoM5D1LPheQ7bfqxcsHjysHRl4Z4vWkuvrzghCN5GfpozhEQ3SSh4kMXTe0uGylQJ0oDxDKxQb
JfsokgbVE+0k9kkJEWYH03rKRXVB8LtXjcQroj+AjR+c6tROJRY//Pm9/EdKw0F2HsADYdgOh8uJ
8enJbEIlx4AQX37zrutmpNB/ujzD3BA/vcLLgzXUFjzXn2aozrj99P6UokcX6it7e3Agr3Ei0aXA
jYKbFA80n6QfQjNN11OlkBXTgk3KE9CNwRbwdvL6+fmfk3KI8yyGaCy3g8ZgBSbYngMLy12lFYSo
TyrWXPqkgowQDYTit7hOz732tZXZQAosgncamIhuu3Yc5CO9ML+HnEJ4W9Sj64d4f17zIgVtW7gu
Kq1tfT/U8zP1d3kml8hOFnup8vLF66rF0AX2q6H0P4ac5oaanM/Yxcr4xYt4vY9Bw17SdP1yPDey
+z6NosvLUXyTwSWKXi4PAHj78weLB8mnZJXDbchaeq4hBRDj/9AYSvvathwwOW+8ZvBnz1q8a+4k
Znwa0SSFHvo5eP9HF754i4swD0Xoa9BviGbil5OcdAS1hhpATHzOByynyz20yNO1CcTXF8i5b23s
g74LDm8F2w3ru2RsEFEqrelVfLEjfjdHtbobqhiWC2a0pS8OqI4cv9oZr5hUkHqHjQQMNK10R02o
qH2YZITJthSM+aCntusk0BDI3w/KAPjfp06YR+db2Q7Hf4u79tW8OEIPwbLfUIQa/Fh73SS2JbZ1
MX+h1pXxajhww4n0INZcX+AJUd5S1zWMZs4YvPQH4m4ESMR3u1uy23DnTktPsOYW1TVxwysxLmtQ
0L/N6SVAAV+4iOy6uY0cINX/FGAHdbWbPW8ZA4vM8+2fv1X/wBg6woCckCRiv2UJ+el2USB/006u
ER1gvIN6mj/E/T7vUuO5tRzfTXj36KTl/BAk5jKqBH8eJpixmnXxLUhq/tw2owewQgEdFD3Hy0G7
cp20gdksYqc6D5Z4hWR7uaIElZDLeYTlDubqjScPAn769XI8cJZihNnpFRUal+O89KCjvLr2ZZ5p
n6DORj1XoGjGzY+hNEChalhQpbcfINIoLfC+8POpYI1SWHB37CuuQHQDLsGurde2xz0sGfC/oDBH
vaB1W7dhj1z0AC+OF6inGNvZgK4zjWa/X6JyjMslOmOkSxj6wrHF3y9Bc7hy+OUSoUZHXP+K1G1+
zjwId1c8FPgpZ9O1AQoioNQVQhV5ZoaHkwUjc425ug6YUfofiRhXfwc+5mEcPJddgIGFZ9gmhzrH
75s9u44se65mtUe+CcBrnULt9IYf+j7Y3Ot8q/q9CTzq+6gsuPgQrBrrm8chBpRUVrFqOc/WYeDJ
B48FkPi30hdwJuUDZPLkA6QMjo5sIQWpu2Cz+R5PgykUM45JG79Q61d8gWXG7eWCdTPAImiCXndp
dwb8CYJ4S8hxM2MAa43irYV4wqnRB+oXTaGon1qDzKpbr48XonWLtTOY6UM9YzuTJibICUBsQAck
+JlPIOpz2K4EvTafyVPnwWSpu0rtHqmJzuF7FGi7TQ4nBH07hIqCPSWvIp/uCxgK/lTZW1Qm+V8j
bsK+FCp5zkBYW2Ye5L1g7RbuItthZ1hdfGkr5oDWGyRrHnNnU/aj8yUDBYQVY/oYJjb7j49cfEaA
uwYoX5ZjSdM2vX9KsKTjYBlzgQqV27tIA03s2BkQBsqilq+mwmXw7UTf9RB0WuPNin9cu+iMIeW/
NKFVtBzK6XmAr9FfvRfAdxeFf9+r1LJN7ODH1BhvQdhGr+aIFQrwy9bDHMNkTHUqPTXMlZu+G7ND
1FbJYYpEjuQ/IJPlf9wLkVb89EUHv01wB19AAb4bFk+fvuipFD1SomVzsEDTuYE6krPtgGrdtWEZ
3o6u1Ktzo31kHjK5EMVIvnGY1tV11SEvViVL1MzY9yIHTt9UwBOagvEl71R9Kuyq2U6T68KQx6mP
ILFYQDd088OIO6Yf5yZSlTPyVXSlqMPmAe7cf81lHkEaQ7rPUyirpcBbfObm4GzMPun3SMaZIJvE
+dpWnbwPUhiDBQDEvrmOcZK5hHSbyc69G0Q/vSz/FkVcvsBmLFjQJWLo8jcn/BJ72DuM06YEvXBx
tRxjZv2HPqVdySiY4qo4B+BWwu4MvFp3UTcREBXj0NwDoyjnxrwLrLS5t3Er36UcPqk0Fo2Te5uN
yILho6yeI1Q6AJGe+q94D051D9yXb3hPgRE7+J5MKKMrt/8BteGvQY3vCbbT8cJFnegWWvnJIsrj
t+visVQ9AAhm+kZLSVo7/t5VpMCelZDz34RRsyhrju/i72eJSMEnGssaelsGzj6MrrBvAxbGbAZ1
T9tI3YLg94cWjdGmsijnlaUjaVP5a57SW0w9RvNorELrf5v36yq/5tFVoB7k7bxOjKsmnqaDY7Dx
UBU88+euMi99IdhnsFf9+0Bx1yadUV+fQdAbed3tAIOdGpQDXK/Mxgzc+N5cXeKm+ofLnWnHnbG4
d8D02MRRpJBFQLOfveI+hcrgInLndkt9re7DT8D3zLw6UxfyQ9UhttR3anVhAiYAN/gGCndIh4Sw
09CZKzqYlKyiU4US46ZDnhgbLJ3nymZ+5DRM7c6IAFefVAwvBZ3gul6DzsIUdBQoosQbCzyPHVLr
SCcCC3y0oSt2gMa53MsmuhBwyj4Np13bVXxdTSAMp56AS5PTVrtJlFD2Cd3s2BXVQ2TB/yETbvhw
jaC+XEcAUPxA8XTAfedfr5E45S2yXk+djONvQqilk4zWF9h/y/XgWnJbNUb6VAXFHQVEcEjzRwNJ
+yJxoCXI2ngJg93oW220SyjDWV/y2LSxp4FcAxYfoCCFXbBGyq3EKhJNwwrjhxzYC7fJAUHXXbgr
vkfQIPX9HkHXmCxZLgE+b24bbj8AMwo6uxEjhZi0zTkBnmZhjcL9BncupCgg/OsqEPwgjVXBfG18
j62mSN6Mbb6Ns2ZcTA7W5FbWblkZsr8qywJSNKhfW6+NlmMhp5MCN2WHKmC9Nb0KTnl60qAntdCT
gw9ke28D8IwPJk0fS5bveGHLL72dBZtUjtG6QZIR4onz2zQzB9rmdnXnMuuFuqFGx4BphPUDjKVO
XjYsMlE7d2bC7Lu2lM6+KuWPBsqDCdjiDfD60BIN3MTdRRB9e03hlGJCbie35p1hAJ2cwZzilTfm
jzKrxJlVvUK+oEfGS4dBfl0uBaQfdxDzizG5mNP+5c+recP6nElxoQIh8dv0HGlCC+KzSlcgA/gU
mkZyaL1egEttDNqJIspWMDeDAgHKVis3Gt3vdhqkfmMp85m3YNiGRjqehRdByE5Y6hDMPQ5IYmy0
Efe5tTLYBswos5m5erI6FAihHF8sQDJRT04/9wfUn7mf6mbtAIrbyCHxvSJsn1rejbdYd7/QVLdo
i3PphkeaySzJ7oLWg2ghJnY8ch+K4UeLas5SRZGzrEZRgmmCQzeH1aGPByS+rm0zj8FruraZbG+4
nQ4NGORRbyx6TTPv4jE/t7aZb8AEYD71XQ9m2uxFm1SoJSGWDh9iYbp+W2fsFe5Znp80MSg+eWtG
6yhNAh9VSz5hWTmx5cVCDsLg4lDjfkuucCQLebUYoCYdZlRWDgxszmsXTfgUS2ES7qpLOWac+UFj
uOfJEEdVGuWNi7UDg1kcHJJAR3AhVqDbNiAGK9w3pvc5TtCxbc1S+Nd0+Dv9sKyMI3Lya7rYZQ42
h4vQEdOtx0PvTANQeY59HhcCoKx7qwWfgBM6YUAGt7WH+4tbHfUVYNMsZQ6RrA+d3TCAg2czZA40
nkHjHADdv8y9dlF/HWhb78Qx/0Mll3YkH3csLtZxWMBCFdhECfkfiigDGHGhaKfk4OQ5SIc1kslI
IefYp0Y1tFCL+L7TzMySabvnAlpNkTcvLyxD2Kljxp9/l9bnHRTEDA3ov3IPFW0OD9hPC8sklrJC
ggxSIQ7PbiZAHPBVxYHOrs28hMyPmiqk2PQo7jTd2nOrBuX1CX4KYG3eNrDIptb14NrdXR5HsKvW
UXRIoBK5aBKUb+NcINM8MLvaFuAc+XEP55S09lDAzbTwU9OO5tZLoY1YQRtxTVwr8kGlsyvByrL4
3yFaw59GPxx03xCJ+z+/b/rN+bQk9xxIktjIaBquxHL08zunVDCCZ9TW+8LG+lfiXipXgc2Ho9Iw
UexOQp+abQ5kqGggQyxspM1bDQ0tYK3sp4E7LBtQWn2oFUXHMmlRqBf5wS2a6EhdKMABwU1tO2f3
PB3du6gKvM1k9sWqkR17NvkECjWs5HfUZA5P/dSaILyqRzP4nFSe2zzWqprvoae9tSOXIRvKwW0p
cWekpht/57Dy21pRky0SBYKEDanoUwlYxuQo0CUa2T/iR7aIo47dUUDYVwrmLnV/oEEob0INN2vH
NY3ORmqAoZWDyF0wHwTF8gW8vGDdoLi/JtKEE9jFoktwM6dR7B32cZU192FaWA9W4ayIS4HbGcwi
dUIEbsDiEIEguQBBnFnfUfj8kQwVnC48mKJNxIBtXpKsse+JXyTA2l/1AUR+604s7TaLNI74ObSF
CSxUEZ2jcsBiahLha1mASzIBBLcDMDF6ZeDbmn2evKg+Ng5VYxoLmo7MQbQo8ybGgqzLnoBBXcPv
UG8MWbjthwA/1wGAFGuAE8LM8mDbxUMGBXFoUV/0gAyVvrpTle8vWH9o7MV+YruJ3zCv2oCcMgFU
YN1xWLbe8yk0z6wd36gblmX92ooz8MK0tGef23ciDmMsWhEVdePboCc7udWv6VpdNG0CJJ2xx9Ls
K5VZC6bNxiPtR262S8vCl4kaUMnOltbQNxtqMjUVR8Bcn1Juw6No7NjXYRDtTaCtzjuDr6QNVe15
SrA71jzquorLWzsx7qEshl9/4LJlj3LtXaop2Nwraf8z77yhAF1IVf1mGuB4ErvTLZOsgF57PFqQ
zRyeg1mOZzow2EKey9TewlfJvbmE5bEAQL6NplU2wv+oFLGMQyz+62cH+911EcAoCva69uvQxH+V
XpLewVgFriLgvvjWqJxXi0PKLbQgktqKrH1wY3WGk6DzGgcG1FCaoNvlY9xDjvmJLhMnpbdhwh7X
1AwF3n3PcJ9agMkOqWPBD2MCcy3CjdJH8sAzkAmuvfXgFd8vzbCtInhOQquh9NuwNXZGF4GRl0UT
HtGQPxRd723jIJgX8FQ1Hl0V8aNZeq/UskavfYiqJ5Ygknrws7uBI4Z5osnSyqSfFfW8v4TnsoGl
Xr+wUGRdcVjG31eaKmGAhNJAtf5IXdwOx5uCl49Ih3EIUqdGuKIJnl3DbtKxnsNJ9j6yBniVsIhP
lTmjZpVBIpkGnDIUpwl03xNX4uOAqWcwBjOqTzOuA42+VKpVlVVSrUyvibodjKA2Ueq467BKytuy
5P84S36NjnbW480u7fQ4AXa9wBIeOf5APYN5AIet2oT+SNqEB+TsUQJDWhMfcGpgp1RFPxz2F8jc
wV8R6gJ9n77PESU0b1GZC7GIayz4oSrMkS6HZZh1nZO26fd+UsF+CJAebl2UcyBk6+yY29jggMFg
VWnTlNaNoFFsjy/XCKsK7TseB58jGjn3K+DjfzYjfIkic4CJh7Scdt0pJEUcY3oAYs84pSC9HDu7
gTNMJ/mrChXuPF01HCfsih5EMJ9ZX0BvPSimlQ0vmW00oOkt4awzvppMJDsXIjBQv8dkbL7uoJMe
PgxsPA9AYqwzJTrwjTz7ITTwkdeOFD/s7EhvU6YAVMNaQT7lXgSPsGHEHi7i7QHFqOU0TtsG3x7s
75AF7fVBweIMxq3yTF1eV5dLwHDVhjKdAKFNh8mB/LQcjO+O5yQrC+hB/8I/LsV2tLW52QhuMjeQ
7nCQm9xeqMoBpK0hMbCVHuS3ANSHFMsvK5BLuwtHjdbVziFwswSjSQzZum1nhb9nSOZncC0Bf9Aw
KRbcGzBZfSQ5vkI8mN303oibh2BotDMaN+tvlRpEDcciJ5uf466snosc/B3ZiegIZp14aUpoNoXW
c1/I8dbuoa1H3Q7EzaE6k+brQQwj/uoI3iICtzi7mqbbvDDMJWhuyZKalu6jMzq01nQeUs/b8SzW
Xjh6NHLzYN+E8f7S14DStpPgCG+NQBpY/WIvHUfmY4tawWPHhhwVAq9b8zYB6cqGIpcOULACXzpg
R9+UYMuce3B6xzHB05jV3cOQD90KPDVslLtg3BqmE2s5teEG5BMOr7q2vKsVg50BfJGeodeZ4zkP
o/ZZE/QSVcBcDvAv18qTn2HGnhlUcl+tLMkWeVZi9TWNAUBTWDTEaTVgPcjYFjCV/pEr8F4Hlsol
jUKgrYDjfJz6NJqy2rsPeyS29NReHyJHnPsQFQ6Isgzwl0UWt8Nt65hm8pD1TXo/aXtgi4HYWiuo
CVDzMuDC5ZwmUB8dzBkCNagB3VJrzOBC6BpD7KNuCflKABiQzA/rx8ywIPwBgmlQzebWKUo40WqC
qWW0f5XyxYhk8OAWtrfKIclxg0RUsMfGAT7ZjSHvgLdsFlZZqrek6G7g/2L9NMCT6Zo8+j4ApO8z
K7T2Rmx/l6yVD863EkvcBzr3wiFbAPKf7xw91MfjsIvbEkJ2ulkNvFvwjo0Qc4eH1+CY/aKqsA+9
LoJpwWs1HZzZXEhHhgX4zWEFmji8l9/PYvQNgJwCYJAAVktn17jfR2OrsXwr6tXGqZW1bTN2unr7
0Bn5+JCtD+TDxK5x5DbMYZsWNw0wnGMDzlgq8t/afaCclRJ4bQ92q7N3dEE1PXoDdt2ga4dHO51L
tYwh+r5rbOcIL5HvRpA0L6OcH0XLy4cS7/chxcJtedHix7eED7jdz62BOmxuREtYwia7ATCEBUAt
oYevQRm9WR0Is09jbX6dnaBtH6BMC1cnr8uhHY/qvQindjtXrvChIQ70fCeA1YITjYDcG4Yvqdpr
H5kH0RyKoUu4MUzQQm1EXic2oPgaVe7VqEILCSKBcGW0teFCt2yC3Drk7TLXXkeVvqN1+gb2qUkD
175qBIy1MPqdgpc7BHgH9uQBDE62A1JBXbSPRbgfgCm79gcTNEmv/W5UbOktu8Z7ElIoCrdmrXBI
yoVhAOEMtx521EU6hr/6RxRgd9RlQrJpzXVOCVI9CZIPbQgDHjO9M6T5tU+m+hWmfdmqycJml1LW
Sa2HDPYVWBPne5fxeTnqKGySE38E66dpIHQtG6NCuttIz12WfEUmDMqJDTYXnICtYyt8I4/6A+Hl
aZSa+FCgt6qDr6OZDp70XKEx+NQcgqZdBPg8FrQwTZSC+mMaoRqm16kz6i0HWphSs+RAntu7i6IQ
lBozvyxy75CFSMY1JQRQ4hpCEJCSlIdZH6hJh6qoK7+dvHmVAW7Q+NcRCqQpWYhHbpKXFlaGouIN
9lwwnH2RQP4cmcd8B2jQpZ1jyUjYBDA8j1acJKDBhuLetlEM1xiFPlbJXoOAlhQF9ZR6WSX1GW47
+Xh3WSql3NX2XHNxrJAmX4G7aD4CwNX6nPXe9y7KFjaeZj8F8Fm8ssbXtoNt5qhkcoey+7gBbaWD
UXT5FV7JEolyiIwDQAaLuOnG5lP8rY6nYYlqhRYJjit4/vwdoKqbOBmSb7Olfgsw0/txtnFX8bwC
Ihdl8Ril/Ym+lVxAuPtf+o0e8iT43pQHZeKD0vH0rTeY6paRiydNGbizMkEpc+ObgQ0HZJ+h96wL
PlQJ0l0iK0HPJw+oX81Zw7NSqbzbi/RTl3fFcQxybGFQS/0GnV2fazQfiMktUIFd+dAxNmzAJO92
XhUW2ynMbbDnZWPDcq81LLmv3OLjk93MhnWhuHm4Puzp2Z9iAwQ92PKZ+kUo/n7sg0prLvAoz1Z0
pcLJatyArcmn+48791jewbF0da0cfeqjG5H9K46aFPy5D0tM6MqA71wC/LSba/YVC1F1umhS5Lpv
Eu6/9g1ab+UqapHUJd8E4qEv8M3pXS/51mKhCqyb/UNOIyRyxtl7CO023VipJlLapnWCKPe8kG61
k70U5xw4nmUx1e0ZHGg8Re0UEisQl9wDwsOwJZ3SE8vATCjBDXmECJADqd+pfWtL866J9RLakO9r
kkKFh87qk2/dhP8sigbnaZyz5zGw4IcxZt2GIPJRC9l3BWefDa0MqUmjtDa8NglArxLvPfj/a+71
yvRC17nR738GvS7eQvf2svBUSBoC/Keg1qNhE4BWwM3SMsfiCOrYJyTFBXIxIrOzAAp7XBIqwwP2
5TBZ7VYpJh9nAymzuqvuZjnJ/8fYeSzHjTTt+ooQAW+27R2bRhRJzQYhjb6B9x5Xfx5ka9SciTkR
/waByqoCKbEbVZX5mtfGRi0md73x0i2d8YzkT9/O6kGaiOfykh7LcSuDvT4wj6ZfYrmzzNWGzHtI
W97gS6uNc/cl9ceVzJQftVg0D/Bzf3kP286rtxznA4uTvNy5qf297M305PQlp35LrZVtUine2pcs
gG0k0wPmerumV60TuCVrnVkN3L9l55U5hg1pNy8eFLuJ3gZ+q95FHYSUnH1ME3tz+99jsX9upsGG
AxTwMjQcxz6FPj8h0ef4S160wXpwnWhblG7Zk8hkZOo9mDayCmUw7tGXT55wG2g2WIfmb1TpikXp
ovoTedXdAAgFIkkXbRxAqD8Lb8TmKNST97hSgo2FX+3T6PThfilanAfNiM7yTLfH17tRPOeS+wkc
a5us0+h2+lGryORQaZ+/QEaokOjgC6NhkxnqxfCcebO/tlrt7CDVcTUrnNx0vSyxfSH3JS5uctFM
DFYXNpgSltVXL7GPdR/kz8JCH1R8gWBYPQvTfNDMWx+KtdUuauF0IA0XbFPbys5zYOrPtm3kKynS
1Z77E/6S/2I0QXlynIFqstuW3xUNAXXKf2oDQQdVnWejaLXbVwpFCfahS1M++NKcJpXmsvzem/KV
wnTI3ahhW+2KGNPsBWgpzohVZD/7Bjp1d59E1iYYOFN4ubkzLkOXkAazCNKv92viEpKJpAzLx1qL
vnYKBD/brodwrTdFvOdM9o92xFtipfRUz5R4nzcT+bd8+nXzO/L5RilUL2bLjAyAOT+QgsX6QQcJ
pqjBVX5d+W0kRB74Gsge0tcYsTTv/0bsc0h4uYFH3Q8VsrlCkJNMprPBwNLetgFK0POgYTunp/OG
lIw13CabC/S0ievtHPTD7SfKQ5dQDSf9Nup3SCbe/4PCqNpKKFz+TJWignatxjXHLeOdJQLLQ7KD
B2kiUvWVLJ795OP0CIE33UkYfffovEmhzDy2trb8tsnLDDDuZeLdegAM5C4WnMmLXFKUFNcd7Jzd
PQbk/ikKcwfYL7PyMC4etZE0CF8DwM+hrqxHCgn7rBrDLx72uI8IFi5pMigWkvPpivQZhjUf+Lls
DtnCXxUSa+eMv2J3mqsR1ySnRvFmatjqGApuGzMJWkoc9bc2fpI0VD1m1i2cjWn9Db63hGU0yTxX
UgAqdOZI0342C8+5K7EwVuvmrARK9h36jEeqbBqRWGv423EKfyg9Lzx5RZQdzMieHytH7Tcmcoxv
zQKh6hXLvupq8hd8LPM6IcpHQsx39tLsMx+l8EBR1KM+uF/MieqedMhl9s10kybqq1t487NXJ2sk
oxMOmgi0wkatvNPtBKkN3r63LPd2ZMTpKdjcMiGcZ3YCnNUSxzvYWPKupCkXO51/xe6Q9TCvf8UE
skvOG1HppAsPtWpa4BMp+leeFb/IxVfjDeKA6uOtpSCa1YTms7Swvkte2oEU7ThglHWPGTn6MRVf
g5Sq6C6KW6x5lwv09V93PaT7ILIeIhPkDiIZdOqQ5vauh/PEfWzqRXT3JYWAfHmUZcbjOh3SZSe7
yJnleTpeYihC5aKGNjXGgDl9U36PzSo4ioZZU5SMy8Jc3ToRyDwJJslk73qr0g6eE8UHs2TTos1q
/cXti/rLiG+7UaKpk3Jc+mJEHMF8knVb6awcH2UTVdlKp0wCgBytrcaIjjIC0UYD8dFl9/L7kZnr
v+kjeHZ7+QHK8kP581yKKocTrEfqykEsYFOFbe2sK1LkZ6cJuvZiKGF6dnP8X6mmEpWLBGWSUZSQ
7xw/T5IDSBL1mCLQnMGCTKNdHWXtNjIxUp1Nao+J5f+vzKx3y1RBklqjvVHKOLi2gYoSWe+Q4XKV
/sXNQoCGLfkMeyjX3UL5MCfnXW/z4r2qoAfKpNw82CRHJwNWVoMV0VM8UouQi9rxvStUFDuJSJ/J
qXKbpSjguCQNPg3VRqyKi1q73h8RpoG3DZ0Bitoy1g8sQNJahkkHYOYvRY8g5oIAHdPxU+t3n8BB
J938yTaIXX3H16dJev0VLvOMru8UP4z4i51mpUAqzVSGZ6uIurWW1fkfmaZfCjXQ/lJBKUDMtH6o
sMFW8I4BykVpupuruED/ve/OQTcYu7gDSDnWbrj2TH343ljlwXfs+SsWEO9O73brombvRe7Z+mIW
cXzCKA/pvaUplzZ5dj1Ff5HGfXxQKuYXfRkfaWQnpHc2vC+NrmYPoKm3c5P4j+airGcVACa0NMR8
dWmKeF5F/WbAEPtRQn4KyKyJs5BaxuI5+h+91dJ7M5Rant7MPZX8ovmekrbd1Qmg0KyePrxs1n9i
bnEqyWZ/KwC2rFwgNCuDsuehdnq0B/P6a5L5xlOgVMlrHeAPuoQb7M/Pit8Pa7uOjHc3tP0NuT6L
5QCuM7Wmiq0KEOR3sYjKtHrgTZu7B3GSstKPohyc91rJtRNfJlCci8FUNWAun7Vu88jb0nwGA/1u
W+UHHuzvnpnMH4UNIQGB/5fOB1YBLftnhU/Ohzc6GT6xsKz7ImxWaWa0u7m/Znpov8jblWIvGitm
rR+kmTlBiEL4bK4GI7S+FIVtfWF8PuyoaVcPic4e9tT0abZJmiZe6SkYXPlHqiVsBQUg2F7+C0oS
oquqy9WrZQ3qWzRfJUwV00d/iElQeHYOC+gw7bz5won6qdJ7OJ8I0+VPpllNK4dj0CGFeQNpxoX4
voxZOBFrHAysm2JxpMQ2ZCx12N8h6fxnuOcu/AVoD/SxPN4KM7Vd84kAZ4GiVvRjjhXITIFSvJQe
pbrMpIwlGeZgpfh58CNV+PZi+amfSGXWLzIx0Kk3OnkeHZvarV9eyOhTjVrqUgBpjAP0fFC2UoUy
q8FbteyrDrY1W89WuLOEZ2OWJNP8/uGWjytpFuY0PMhpdrY7c1PO8wTrMysw5OIidxyWk3VkRMb2
HquASH/qtZyCxM8y494hg2Wus/RKh1woMPwad++9P1m1w6PRk0SJiuHD1Tu+QX6M61RgAqOK6zj6
0vjVcElKc23WWrdSMrO+AdKz2TRXiC1SnVjw6U7tote39Mq7S5r3Xhn8f5iL/Cb4snsVNeTl3qUg
1lw5cYUol6wHYNI7Ka/KuM51leOAZ7K0sClJsHVqnuN8sS0p8wy15tkd1zcrZFdFVSTBV6eeLeOa
F5R90k7BgqXJnL/ZLkJ8GTtKfG5B5V8ZLX88joVTQ9sperI0Y5y8CZKpyeYW83Ywi9L0uoJPb9m6
Zw192RviqdEzjH/TdjroWo3VZVt+K/UcMwYMRVa2q5UvUlTG1dVYgdWBKrik8rCgtXfewFZXevna
HKOGUopIfTqG3m1yfBrWovUpMX8R+ZSLu9xFthkfGsd4nqbKJ3Xjoadc2o+dn3kc2CD73ONVr1f9
ToK+Oha7xNeS+W3Ui8cur3ykmFEENwLej6WvXXSOAl/cGk9gfJJQXTBNSgqBYsFp8aMHYYvA6sz2
zgKWEkbInUFSNtVp+X5eLKfKD6bbR6t/JYglhyyxwnU/qG7F+3tu+T52bC0ghSQvN2C7+8chdH4l
vH224481f43b981hi2Tt7LhzyAngp2st5i91qX6dkrJ7bmu1fG6G9k3CJQntDVyIQ9xNyOWprZF9
adygf/KKdGeLznAcol1dTI691FpZ73gr7ms7ajdaxykRkVjHco4fGQJBX+siZo/D+zjKvBGX5MxA
y5tmm/EqHGGYP2iUPVC2Rc8vKarooVSLdamN0H3VMgsePd1RrqU/fXWB8xzvIYQQg0ffcfoNX9Rh
I8OkVzqMYWbjrQ1fTSA7IE2WwTJkQNVIfoyMBbkRkCnlwqHBWnV2akE3pHmb1iztYun5FPz9S8pD
cz56HQI7dlK659JWnPOcts75WW7vQWn+V+xfQ0zL1vlSou5173B/P/oe+9fz2KGPB071l6h3/BXK
wuYvqeNbxilVzQxFBG8rOaVb7JZukvFhZJi3rltQ2D0yh3r9NlyEkm9z7hmr+88h1T3tEPBWV00/
auxihmAP4cB+4RUJK6esuz9Bq5FZYl9pI0GiVjMmRT7apW2RGw9Ro2VgJ9kX1lUZvEMNOyjabAH7
K9PXTI83Anmas9R/MHkFraRZT4Z3iDNy0dIcqzbZVr3HYWbBR+V9NpHoie1LUofOKcBAdBsgjnaW
i6siKB44WYKfLR2DHSAjIsHb7W1QmpL2l1tnnKozYga/pt+63U7b6WMRbFh8TShRfx+cnLZLNhCF
5p0ck6Sj05uXBu71RUJhEphAf+31fVI7sAGSB81m+BwBRbnIqhjEJDFQTcvWirnUsO7tTupV0i7T
goIY7hJXDi8bSRCHdTftJX7PF8tY1CeztTz6X8+Xmphbx+TAKdfvycxqnB6qehdC9ybBkVjacVa8
v8a6mp5uscZBSi9UUtTxwSDIZbLma7h4XMZ1iRRCKlfLGpN1knntdlh0FG5BXm5IKiwXPWvXISno
s7RuE28DdVwCe839Lq0gAhRiZH2wbnPSIw8NXparOnCtbWY7UbiNenu0rY2pokj8T2CBgAlyVvDT
oNbIR1Gj+zQk15XiUFjaX8Ccpz0+QP6+5qX9hgrJKeic8IeKUMs61KvhqvpjcDWmflx7SRX9oC5+
gP6fvxdZEZOz8Z5szQ/ZAyEUhXO692QoERWWwXuV0NQf2sJLXiXiJNkVgMD0KF2AwbtVP2TqWTot
lVN1lmAbJr2NZdc7jA7mrfRqDf4UFTqIa+mteEFd8JYNV7cHG0cgE6XvPM/jqGxHO2susFxwDQnM
p7IvxzOiLegbgaO9jO5iHCrtvuJx9VK4ZDncJ0oCbAUbSnUvbVflVGsVRmkgB0zuzkDpZ1WT2j9O
bme95WiTrxQ+5ABZaMZ9d8gDdXxR+MN85Y/FDpZwHcXTozMWHyQLrbfEa7xTF4NGk84wzNJ9WbXW
VppR15WbIFKToxsiJZfEMcdFNdklGLZvBZPSog1yRU8bfAt4lWCh9Pnh9Fa33eJ6XXVnM2owaIMv
/4kFvzQ5Ja4BUtbne9wORaZu6a2yMNnOIK/ZZ/89N+ut8mio47kHGU71JuqmX7e9m0wUCsf2AIzs
KK0WpnJxvI1hl3q+pbGNuRt3gR00z76bxPu27DnANwHJzHsbdIRx9T1jrSyVcymfyyUz0viEs/H+
XlaXeJda/rrsA38zk3B4bME0mwNnr3WETeApMPE6SDrdf5aLq/vGtmhKcxP9joUpKfi+qdWDDJGO
tgpPcT9TpV+GxXFhH7qs/R+aVdugM9UXuSgBJ2ucMTNAFO6crSfF34+U7a7S61eWd3S0pF/dZ7Qp
4DL0D9AyrhLtZZgg4Q5Ft40DPT5HsfZV9mR3yvUntrUEeS9dnCxuDv8aZ3WWuwXvUa3UwiN9o7tj
tamVVF/fVZUB4NHT6c7HDWhd4C54rEzPfXQWR4s6Cjnnz+awtpamxKTXdcO/oAgWx3ucxB38n9hb
ywAWW8ob6nhFyUzjnJqX11xp0tNQqy1H8DZ5sRNkl8eym3+oU7jJi9H/n5dNXz0ttx6HfjLWcnCT
jaEOtGwTmz0qASrQ0nvHMaQ8+zRV3kUDcEKCyrMOZjuYV2yOvM3k5v3XlILzakS37U8NnTSAu2ie
oJ+4p8re/OgUHdPcLhtflS7C57WGWGjGVoM7WDijoci2K0a5UJC2Vsn/JnpYt1QCehZI/iPbtgbB
M1IhAGU+HHW/VPOTqxrd2tXYenVoMecnU69Zawcq6Or4IY2QFeoyNJGzqjJSOahX6i0gc+we87Jv
OVzkfrfO2hhA0hIcKxiWG/V+Ww+Fc5aLBOFZHPwqUg4Suj1Nbm8Tb7cBCTE9mh9shCbr1aeHWRl+
gN0Y1ht9ycIi4NavA1ayraRiJSZ3UYZPnz6O61Zyt7eUbZ3+qcc6WtFWN2ydsZm+uV2AQm6Y/8n6
EKzL1E2fQP8l5/8YMTppsNaTMX1aSJdnX5/ttV61+XVEcOGprlOFRc0IQE/RlIs6ojGkJcaLHsXm
LSTxufdXuuaRb/4dJ+k+rmBIdAcZURXJVU8Wf6JFmH5MHix1SG4C9RKRi5vO9mJZru1sPoveBgFZ
Y0/pplzNeT56mzYb/7gdemJEwmHFlOywTO6kAKIE/9G2+8nf3jYkHUe4TdL6XyeWg9vSgg90mW1u
q0zmoWw8dj9DFffbHsGDlaayvwRqdOSra5zYH9XGRs7pvNOO6hLTlDnQVvesgM5g3lzG6X7Yn2XI
MkOeEhlZZdzyCL+ffD/2//NJtx9hKLBIdX50UWYYSbPq6yBzUNoL06sxYDWGfFFzW/XhOJ3Uqrfe
QvxV9mrf6XuvT6P33kmO3eSiDqVXz4Zv69coyT5uycl+0K+xEX9q5ayDE1W9g+EFPRzfCi3y2Ayb
rYq73qoWz+ukNKrLlD/ecA+jY639aGZbWZlduE55X9za2GXR7n733zARlqX/Gi+ICQhPxZOvX13D
nHEPkKucj+W4bIa5t0fK+1VCXYehOeWRnP8SpFcjQKdoVkDAlV/kHpOmQC4khm8EWli/MRpWaxsr
ickvcJ/rNB1aa2LNNfs4T7TVXO6TNBp2ckYEGf9HNrsA4PmHvQSl95xNKRjlGzKj0Dlm10APhI9Q
kfY8QARcOH2AxrRZ06+gip+HpSWhSfkZuL7yIg1e8mCT5qK80R/SMDE3YZ0le2XRZam1/uLOMel7
dDM/LRCILFoPMSajsg7cF47AQ0fOHniL/aujbV5iJFUH1p2Xwkzt59E1n0Knjz5oddi8TKRSWi/6
sAuLBThv3MuihPueHYsiij4qpdEuUatTJ1vm9FELjSEK1IP0UtJn5eTJfvl6q6O1zmAmD07zgYej
ssfqVHu1jP4bULbsT74mfwwARV5nKK4Hvw9nHDe67/myA9P8tFiNLadv2ZB1VGESRzNfAIE5r91E
on/ZtVk+rO0kcr/JHPTZjNPgzM1t16ZXYbg3Ws+97drIrCH/WerlkddvwPavg2uF+i8fahAG3cC+
YAxIYbYLViGL8uSKfvdbv7T8FPFHPUnRplLyZW9U7SOzCJ+lM0UadlUUdX2RZkI6fD3ga3iQBxmO
Miz2YTDR8gK/yxRUiLwOdbbbq2B08L76/XKFvKbuFJdq0v0talRhfYn464PIMp/ucadwqbE21oOE
5C3d9IazYY0vHsK5+p7FubEHd1A8sA1KEs68eG2MuvkuI/ylwxfT5ZGD4oZdlbMO+/S7z+Fgf+uQ
gXLpE469Qey8IxWLeujtCTI5CIvvoZM2pIQz4MxBBtlfxzP8WPmA1cG7Loc238yfB2iS+EMu58TR
TJ9rkDts5ympux5Faa9yz6icY/TcLKaMt1sAA+VWGUdmdEGBzh2XTjwb72MmHe9TJ2Ltcvv0XLvq
/IhPjLf3siw7FE1av3rO9B25u+zP0Jg/6qnFThTU/QIc+DRAZGqqcvzw0zR/Gbws2eaOiaHGcpG7
CU4nauFaFD7AKIynrL9ArgpwH/hJ/YBMdD5+aLlSbV0fvKip8fkpnDLZKFqqf/dgBpSlFv/EChmE
p1dqzyQHkqNdqEix50pJJkH5S/c6/wlLemo8TvAWoGT6BchxerFaRN/VWEeFmFNr0vjXBslM3l+D
NZ4oBF4lhuwU1o6/L043XKKuwv/vd0iGtZ7SbLwCUW/pMJDpgUyxt82uwmQqT/5Mo+89ThM/tWr5
lo1+/EXRqFEE2GocNcofT7hOoBrmgrOu7P4Bl63yC4z7o7e8NHIMXo46CgIbaZJ2r1F29PH3Xnqr
/nsc99NbjsbBg88tHDTCkAxwPMEsZy+jkIJ7t41eewoTmw2EM7/7cdlTtFE6lHK4o+LQ3+4Qfngf
VNfYSdwSdfz7EA/XoXKlFFN/zsIhOXdRtoKgVB4qEaxGvc1awRD/RzsnrbCJeqDH3WBC8+89bSWY
ztAI57NlLWj4BR56bwo8VAZLb5UFBvuc6Kvw22OMEWK2axxpIZUnw9Qf/YLcu3TKJfx7hLRM1NiO
tqH+GhGmbXdIxhj4UTD/cJNqODu21bwoYW9e1cjad4uzvISAAtS7qrTbzT22TCo7e9M37/piN9Cb
3TdSOOkTxH77NWtyvKGxHUiVHAFRDHHWSmsa7ybMua0ejjAkQ83Zx8XY7PhmFijJtOFOU9G7u1n4
BdA18BpZoktmAgQyg8SBVe5ieAY2ViD7OsbNbUSw9A35n3mPheawlWaxvJKrzGqP0rQr8A6ouE3X
22B3WoVkw19hPUQvU6ecNL8P3mtOIBdeX9bK8+eDVvV/+kai4OkB/7GbPHWjFJ6/F8Jjr0Soaklz
oUNKc5w1YzXrKk5w57JKX+4bLrlD0BzXk8Gad7KBM8Wr8N4TkTqgNk4xJ63DfNcVuXauss08B8N3
2/fHLW+V9lTEKJB4afSXbNZMAwlkNQrc5zIFpoUZWLzNezbqNY4jLlkHNVbfOivTrkqHAqTgX2xK
8vvBzanbCWimTBCcmwb/Ik0m2X3p7iK/gSqwnMiUUDGuMepH0rof0vzFXrSw2DLdYkthLdZGWCNU
EH3klI92YLGWC7hjSDYm5g03coDtKflat4Pw2FXfS/Ti9iX2SA+KWvszrkDcki9v133dp9suMZQH
iemFgWtMSd3vgMbA+6/mMvo+RnGSrZ11wxnLzGDnOkEPXa3DEMkryXTKrUoKCxg2l37p+a/Y0FFx
SM3p5V9jS3mKBP3sUla1CzQfg16MJiiLTCrZ9SxOLraOc2Gsn8ol1e9aFY5rvWNdYj3Jn8p8WFX5
MF2llUpIKfStbZXBRmKtNy1ZpJ6lsCNvWzRBdR4lUXtvSzAJZv5NcnsbFNXGmrdLCwyeOYEG5WcF
svDXMyRYJbsK2/jHsnOUVVlgVC3nbfkD6npSXSjJnORYLnESaQNi7I63ksUe088cr8jLffGW8L3Z
BV2+CdCqWt87but9iPDS3+Bmz8yjbVep478B5dECRL9fbqDzG8pc8OdJXfKBWCaC9TVz6mZ9GG9T
DthOsXIGa0KqL4m2nzessmvtE3CQdepGW2neLw4aJIrT+2cVxQFnlSW5dVLL+GUOk/oBQyLOuuq4
nHDHJ09rf2qT4x7vPjKtgu9H6qC1K8PA6E9PSWM62KL8mjkPdn80gXl5e61wk2+BjRk7yMRimwRs
Yxw/fM8zV9sDIbD3/uCYb4qfngS5mLEBWwN6wIjHHpPrNGKsJYIkapIc2fjOWyWMk70b9+25M2Z1
3U7O+BE2bHQh5Q3nQdH7D8waLKV4xZNjX+rR8OSN8F8Xam2ikFnNB3DDwsedPe1pKPLiZfHlYqlO
Z96HiL6+KV77A0Gydo/qQb0Xc4GLaXfDH/YS1Kum3ouxwDcJZiPWO5UPv1YbrPYBRrQCU66sviGN
1LD5BeATjm391W7V3Q30gBj8flAj49as8uLsdHX8Bf7NrYaQcepBc8s8ScUgtiv/2bneywtjY/Yn
thgxuGlW4TXMA/xcC7feyvjGMEdMoMXKKqIChJmFfZpJ+N4LpHJ3Pw9KIVWa1ZLiCdE0FYzY/Ufq
fOQ2gItUUM1UPqRjwYf5C1BMQqT5tUcrCDf3SQIxkwf1OCtsdAG6Ji5noiocmuTND4LgBcrHbe0O
52kXgxd8lGW7roxu7wSBt76t6ctiH/9/RshOoBqL9MKm4XKDG+f1d7f0pqdu0tOXKcmeJWxTQdq3
mNTthgLNi4W9vhEBj2kR2obqYnRY4/QxoBKJzIuwidLgdSGxjMU7dzX1IQnGt2Aha7p+FG3zKtOP
KtDNj65/mDvYmrUSdocSLeKdNAurv1RJHr3qE2ZmXmbBYl5md6CB4byo9bVjF/WyPLUMv+V1myU/
B17Ru1Kpy0MbOOwvYfvtxa+xc3oVcVPkqaRpjkX5rLd49JQO3G1gRi8uJh5XcXNsrfY8CJkEvVAD
Sxc8TGzPHY9FzCHR0ll6U31Kt9XSRJ9jOutdXK+kV6vU+KXkcCadcqljZHU4uT9Kiw8CeFqEs/TZ
wKO6Tadz6vjG1a1KUm5hBfuqiP+SkKXPoBFs6bCyb7ifhscJXx/8HZTXIIiK6is87mrt78uunP4A
fF3th87s9kZidH/4+4BV9A9qWdV+VpG7kygJraD/34ywtV06XrMr2sh5hs2LGKxfB09xWpQHKyqA
Far892M1P1xQdmILPybBrmlU+IJLR283w0XuABzAOZD27bay61Pq6PHR1ocApfll9n0OqhZGtjgU
DGHsPKud8VMQNU7i5yvXDRAlc+v8zHs22AoGx3J3hjsU3wFPa9vYMopTA4D01FvobKMbjpzvAiBH
AnbVRlX9Y2z1EaJS6j9O5mjiau7ne1gzxhcZW3ZXv8ND0lct3AySzL1omY1FZzasse4YLxa6FRdj
udgz2s67xvXbFdA+oDmtFTbX1MP9TQvZ3vRWP/ZoWEBMUz0865Q51S/s2W0kFxSQAE5zZoOPUZd0
GOXUnK3l4tfGKSI/uY98sl9r16/jc6HMmovdGbeWH7ZoYdZJfWh6FFrxUT2To0bcRm4tL+1YvOa6
PVIK/ZS9NzSnO0+avrql8ZPFJzHUSjL6cvu7++6RSE2eY6S0UziLWTAjQeaZ4QE4xEdmWBVGJn9f
OOU240rak0fZNu2p2Fj95yGYO9e3GVU7ZWs3Zm/5adr9WXCwsl1GHaFzUvTbYgDBiMABBDcqDEnN
pDgKyKaTzHLqZflBBkrQX+DDN4jOMlpV3fxoLJlq6ZXLMHT5oUY+ZiUdemgda4Dep0lV++uwXNzA
iMmol942RcDjeu+QOz8sTknDaVU6w1DB0nAZ1qqKfbYUNBiWlsRlvDQ7jTVqDhChkqZ0uFXI1zKE
5leDeHuE4/+GvwRKe00dPspF4rkFObrEPwis3D87VLU4WEmJzfHSIYPlzojL7Grl1xzPNvPWKXFn
yg/wPTEnTI3Dv/K4coRIO/UjpSJxkJZc7meOLpg+sMFz92NJBuHV9KJsfcuk4A/77DZOsglmK7oq
SRlcEtcvt6TE5g++5ie38aOfWseRCbBo8UoRFWPDuIkxBZj0584b9ZUMQQSULIw2f5enkYit1+3s
F/sicLQN6kvKV22OcR5vuvhnFVprqNFUaFpgVPjdGt/NDBB8ZRvKFzQnsB0o6omEiGocldFjaSyN
7DFVi3mBLx6DkP1enGvuWSgh7SRQwehzs3NrYCjLWU0GQ+P73JxrbVxVqdWfkMbS1oEFTwzbuLWw
VQAecr6xuvDV9oNoHwCDOfF6iE56QHVxGjPKQV13tmwMao3lIneu1mfndOaQnyfDter6X3HprDsj
3dUqtQtp3ntlfqChG9BQi97de+9P+f0Da46bHfvyL7aNxUzjtN0RD4zgW12jYpEM7xnL+NnvGnst
YYt3BXsIr36AEWy9AjfZW4sEjDfiSAMQHFTXMttNo1elVcOXpkLrwnTwT3WWYVaBWII7hY+SD5Hk
xj0z8n+IyZBcn5WjU9ooGpNKueVJhu45nGONSho0EqvhA12MJyo67LntmD0je4B0969ksl646yTt
tId7PE8R2Vuqk7KDDyxlR/GuOs1J3FUbN6mdQxG6D32SAjKHjwovql54UXmHnqKVluPuNlK3bDTs
RiQwUMucniq7fSaZ056F2iWXPM+TrY537+bO+aKGnF1MTDtk0o3oVTDVXKZK7D5Vw9xhEye8Azif
/Zomvfdxy09t1fJQIjlzFk5d6YdI08ZJ+SDN+ndTiEeJl/zqlean3oUzLG4697kyWM3s4kFYSvfB
iVZ221md+Nct3sAuW2KlD7feYgBsbT41wj2+TRiDuzElOhIPHN8TUzvfL3MT6p+b/BYgBH6PyQpS
Rti//zlLhzr30SZvKgdCoEqN4jnUR/9kwmDeoAMy/REHw4PaITTdxHW9l6Pqv06ucvgNFyST9MrF
brJ027Yeqmu/O3o5Kt/bMlAmt7WBRAxoW4QqER2oF581bOv8A4eIZ2lJXEzXpHkf0Rvt8zSCeVjd
O2ScMuv+obfG50+GbTKkmjBsDVPnSDboVdDq9oJbZ7nji9EkLYk4mmRssZ91qldpyQVpRkojM0bZ
Mqst2vBhecZ9hDwDXZBfz5ARyzPuP+X+jPtPWZ4BOcU5T6X5PzXXglcvdb/agCAecIULX6MKgv3U
z9VOOiOwsmdsQvBFWnolpoDULKhtvEjI45S7ntNoPvbLiBr1OzJmwHKltwqL5qlaTA9/T4cbsm8s
6IELSzuttr6Vh38hE0HdCQvzNzXWTIrUrXotlKnk2OVNgIzK+ZEvI5VYL9Pe43n+5pEyPJlIgVQ/
mgCSYUq123De3cIkveX60x+VQRV/nhJc1tE8becYNbF5QKqHuKP4xNOmPKvIgvCRRjNAM/x8J5iw
NIb3aWgazrmCMSMP9o+29Lv24K0FW2bmwUtoOvEGNMtorfwqG09TGTybfsEXp496XnGl/8S/Qf06
OCkn5do21mlTRz9sz+K939vvClaq+3ToikMWW+EbJ9kHGdAC7l9zEsZ+DMsdjHuCo9PCUHH5Mz10
IQZliGM529T16jc3nt+HqXV+doZ9jM2i+eYo3bTxl6Ganc3nqfM/DRWt0H8OZcmMTh25j4IP5cUt
2nKr+qX2MUCCSLQ2/uk6RgDruMtfEZ8b9q4/R0dYRuYzCB2UkJYhZeKu0tAZv+ezlbL9GcIrG8GQ
XNFHY+b5mjoOYD2rL/5QmtA7I9Y9vmSqWz6ElfJosfK/SEjBjmFTOna0+3tCvgWCpz5KL8hFpGUK
4OdFr+ac4EZLWVF9NQ7SbRp2zvnj+22q4mkhyCpsaqQzaNFU+X+Uncdy5EqWpl+lrdYDG2jRNj2L
kIxgBGWqmxtYinuhtcbTz4cD3gxWdnWZzQYGdz8OBkkE4H7OLxpq1AdU9qO7btYzUAVa/NjUPc+E
JO3VS9ugoL30Yf7Qm+uw6uEDWXk5NsZNpPAs5BYOjd489oiKvsVEmaqy2qu4pW4T5ccoPdIcCkY7
IcJ0F1dVoQuTYTrZU4Js+aCxL1+yS0lrlrsqt4e94i+ow1xlveoCL/erIH/0SwwEY69on1B8Cvm6
eB2OTzQn2ExPiOToR1RdAV9L89dAgte1ApcGJ88lbOkP1Ahd2gzmSey6EBJVbqBL7lhnudIa1zeg
G5vcBVzfd156qCbXP2vq7J87VKFgwS9tdNOvQ1o3rE5+9UVG9RYo0RL3briicqjsZeh2KHxDtbZe
k+TLFyiFkxOxsi8TR8X5Wrfcsx3ofXIJYZL53ORHHvZYz5PCIBHBi3476TEAXcVwrnIWabaPCtP8
eutPzQHeecgT49riUrzJ0mw82kluzLt46dS0aZ0irXcDg+KGG8vzh6OMyBWHjp2QXVDHJnkWI4yy
zYqxw/89HK9rT5obw9oG4pE73XVaxlKJljE59EAYGZN5t1537kr2i96+dVMETxWLIitW8S+tUgUI
Ax2MAkYSwDnkg/1AiWApL21F7V/LerQXexn1RUVh6L4YnW9NiPDHlo3GBG60aY/xsJNMjuRv8At1
jwauTBtJ+pTip4YiyOPUdu29hLRL7sfqWveY5aH6Ts5VrrLEtmX6FguJ/Z7fxbuObdLgAGYnZ/kw
ujVoD1RyTnHjqy/SNVgwznjrmLAL+bgDGikvJpZUiV1ixbl0BQ6AEhdI6+Y2izLsj8b8mbczBRw9
9Z/rJvzitZP6B8kNf2cNNipmU1d8yeKPRR9of/SNxjO1gZyE6aT2B0kOxBbT6kM+lvNFi4x2K7N9
o6BOAlfuIU+7x9FFjWHYrGg5crXcmIHjntlCKxtt4bZAo3xris/irSmjt2AxZXQiPBDTeoaMWc7G
MUtbldJ0B+Ib7tg3xWz2vAn9P5V4Qtx8zr+UQYBoyJBSfUt66zSikrItZoASM3uVcz9a9TVK4BkH
veV8sNOi2SS6F/9EMmDjmIX5VxxrT86gVH/kmqdtK2yuIFQ56tHx0MZ3rAY+vhN0Z958yilIzfb3
swS83rmvA+X07+NYLhWHAZkp3Lq1+hkVZNh930cBdbZ+ujTCshyvrPcNVvxBYxmIV6FUDObrvBa9
1mPTupcOy+N3eCbrF/tJS/xLucy4bWhXPNQykPLGOXipt/y3/DL8CG/xEOqB9VcaYqhKhfubhTbx
tre66qUtIvughlZzD1k2v+SVkh00cluvs+9aG9Ukw7RMd8A+76k45QfVhvTxE1f1Fxs/imL2rJOd
+xOEPpopApeblELAA6u7GlntBV+8VMluB23oXoPWAXy/9Jep6R8yz3S3TgDKwwLKty7Kb01Z7kuz
SsLoKrIDt+a7UYrQV1n9y2hfqH+9cWEbR6He7WSev89d0zs7KTSWOzlNl/YwjWhQyKmfxe5bVIBu
zjkp2SzFxvw8YEaSQ9qmb7BC/wxowz4Uw/DqDDPiDcvBHBMW+XKqmu5b521Y+gbF+EMvWx0jj7+n
tXYES98MMFusWZWc0QHBt9Sb2/sxae3HSkmhgI9W9iNy2CSolfngOfp3YLjao2sqSEC6kM5syIk2
YFY6h4GtW5DY7qEeS/1R+uRgzcGDa7Mnt6qS7009KvqDbT9LVPsrFCViiMPm/PU2WwZby6G8WNkv
RVeTIP0b9pW0eKjkSXtZ4WbSXCIybJ3bAvEbeFogQJeD7DbXjaef5hTS+vggfbeQvKQytrm1kYaG
7wWTZy+BFSLYlIgnD0kwH1ykmxbmWVdhGrp5ke2HxK+RlU/i/c2tGuyI99jP8zkvc+UeXSEIOTGO
fXemFpjQLHn8/pnh4DQIhjv0y7LaDAt8Ww7v2u9OZcgp9OI8LrJPI7Adbxh2henH3xcfiV4BmmK5
4CmxPqhgpSbNCUPk/DhquvbB7PufEuE4MIIQi/+Sg0jZ52Whk/nMuwdH05StprPUVywFYJqT5ls4
buUFcnv92U4WhycYWsagneOMv4Q0/3tUBI3gC1Kpb1HRIiUrUdTlqguYY7mWdPuDpZ1xGwkR1OfS
t6iqe0qhsZ2SaIhfFABWWB1o4Xc3B4BjU11njRrNZxRE2n2ftNa3+qMaJNF3w0iQB9YN92zOuzpi
tw/9FlqcE3fw9RbmnRwipYWYnSre/tZHjg2G3hItfUj0gkuUwLhP/b1fJM5xLPyP/6O2ed6rQL19
+Ic3XXM5Q8g1uK4K6VGFZozExAuqqBuC+t5ANh1xp9QYgAmRnw4PzpKfBmZOftqULLV0hJLGjkpw
7BhNOjsMaNG4l4x1siSv1wmOrkGpjXUdGHWV6xdEBI9K36l3Wq1PQGqXdDkCUeTIO1BnaCXVaDTW
ln0Hu4z1zTh94UUUn2bUJfeBikChVyV4hbV5+oAe7PgwNh45CqM/hgPy96IZIpIgt76bVklr+W9x
EiLBtzjpk2Dpm9gkkP1bwGK3mNv1b9eKB2wMy6zVKSaiXyTEMOGQzYkW79ocirY0ZWAlj1W6ql6j
77dQs/KzzWgF2aGb2O5C+4rtexcjjo2vWO3eBiJ8L31yJgcVv6zmIKdGpPH1u4UHel7UGxnSvDDt
Fkm1P1mmVIdwqZzLIZFKuZwiQsf0adF0A/H5gZdGhecrge9i6sYn5jZdzmSKnP2at05hE/D2Y5xs
/FGMvDrYBXL/yq2MKJZzXvAHcotL1zrqrKjb5caHQeGcM4hP632/jvPFasjC41fjGG1z3/ckAN6f
jrbxXEZeftTRDLqXGCPMCv0ip1poZ+dgjGYWG5NTe/xVwqzZ1L0eXoaoRV3n15nLOliBSnf6rT+W
Gbe429zY476thiWV+OsqtzglIOeIHMs/iVXkM1Igi3iFmjZddIgVxzvojfJS/BK0eKd1gV4U4WwE
x20vb8iQb8Tud4ZOh0HUPbnvlZsjBJ1EgJedhl/GAOB1L50udhT7N/V2qOvltlGgGbRBn99JoRK1
QusYGniTSHMopvRKIvK7NWf9h6D04w/sCWVIDkqlffaG2bxKS64V+coH1dWMfdfHyme7KrYxSPOv
sKbjwzhZ+HeCx8SIQj9CNrU20bLpDOMZTG/MbpSHlvogff2yJVVAQuxwRB72kexG52U3mrEbTRDs
xaV82eyWndYBniVa5k2/Lu3xBseSwDrpo2Y+yoFfwN6Ufc+NsvQ5WmU+zm1gPXq+uTe9Cg2CX7Ep
Mhv3rTne37rkzEhJgTl9h+XzEgtEpsQ4y+p3sPCASIL40rfowE07NHnGqxzaOLAuean17Ij1aCNy
8FSp+zsDYDIZAWzp+kzLdrE9Tidpxqb3eeyy4Cly4uaTUpzDxZ2udrMO5J1TRV9tNyLXmKHNPCUU
c3ujB9PudazUzNbhfcthquO/hig1ztKS/nLytknusotbJqEG6DyQcdg3ltXiJ6bDXgm1AlmzZbpM
oGY8HiId2UWZ4bY9RcsktNj6p31YneocfbANfs+YpS+HtW3AJ7cUGORAKvN0JyPraTKHBSvsyjxY
VfgzwViSTcrSFxF0MMtc562FtgQggCX7KmqvgW5VuyZGPO3Wd3M7EH1YCamWkNnOuMfc8SUke3aO
XVioIukNLvEjOJX0NSjm8JJhYoiUI/rcv/pTB5mtf9GPylZ4CdvkoRwDVNUcyLqdq+9FDPYmENtI
ZVXapudruKnx3lNAwAfHW6TM9lmE7yAPuOSCVPbSwsn0wE3q7dbM+d4wE4ytaPTANqBikZrfpU90
enoR+al9sL3mpF/sutJ3cTmZZ2wEfhSBV34LrXI9if8++TW0nOAFVn2THt3Kv1rO19Ifru2CUEzr
un1aWoJmzP+p9Wssg5659fk7nVaggpGPfymo4+NDuih7FTFqtFNsfhEsQ+TaeGzmd6K2GOtILgKt
6eqFQe6ngPV/iSv+3S0xEi0BpPslehwG8qf//QIS2YzgE5wi/6tOZlauJhRE1yzTO7UvceHQpule
zkwjYHSNwW0iVbbS3eSJeVcMCnQVwnUmkylJcVvFbu/tgu8mStDtcLu69EGwQ4w0+zL5bX2OUAPd
STGtjXRAhhUS2h0eja+6Wl6lPxwzBYxQEnKLUHMzDefS+Ajhs/vvH2p7pI6/9CdBX++MuWrPCCUr
X35KpxHyiSlyH1GGjyEusrBlLY2VhcU+ZAG1fC70j9KdT1BCEujP6+8rH3T9xeR0/bPcfpH1T6Mh
3L91DH4hCepRZtprVZNvsiEa2s08mPXFiBtXOxhe9VGZavXohlFzSUt2JzbK+azzD6igWK+4I6N1
bnjOBvSMdcKl23ydagjquWOXWxltIwgOXbknoW979RZBKgTALxMC4xfN8s2t7zfWtjZUVIN/Ddya
aR7MzQZnlfnOCbRzgJ+xvS3zKbj/d6cuovmgmYe42IDzn89zt5cue+mXM7mEnFU6wqdodCINNKPJ
/cZ/aaIDCDrlIpVGqUBGRm+f0BL/apoDWywZ6A0X2cmgNPZrZ5HET2bZYmgLGrfaodC7yeNdnuHT
NCOFYW5ChJsf43n8zq8enJoxTR+r5WDxVXrU1Bo9BWuxnF+aTmuB1S7wMdkngPkoVDjUgKfYwBXY
9H/8Npmygg0mB73HBAD/RkblMtXobeUTSBcpmxN6FurF8PTw3ijsxcZCe+rHQvM3rm/uOsUPH1pp
pvmcbsukTI9F5qtPJiKIT0hIWWAZ2fn1yzyZnOau/4CczluXzC3L9lvqDOVZwuTgkv/YwyPRdrc+
6qnrpwAls3CmvE9jU6PV6xn5MV6qNjW6CWn5VXoxXPnVa9h68TVR0fWV3q6MlthZ75VnrMzrTVMg
8NKMg/617Otr6wRgGQqE+3GTzf7sI1AIoFD9T3mnl7s4dpXHyO49vO66+hzWqnNx9BrcBc4Dr3Il
s2FFmfZp1UQgZkFSh0vJJMGm5mAqbvqB7U26WMNYP9ti3ubdbH0bFFYKXhaPj80iuhvF/fd2ZKNY
2zqKqKYNis+Iyue06BA/ilC4WgqCuK4g7bZESPNXhLRk0pAY6q7Jo6cGU5T10VAq/ieznbNnvn7D
c5SE66NBb/FGqCPVOshGeSztT2ZW5c8R8NDfolCusnA/wn0hi1NWY8uzPMyCFy3JG7RaaEmXsTzW
KZ68dL1fv+vPehSwmgGzgWExFZymwB52g92NV/SFx6uXoeGaRzYJTxQn97gMjSEGe85zFxjFuj+5
bUDebUjizMI1STYj62mWLGYtlLU3Hs7xmwnu+1PtkrdTIdDtRUbUTHoyyLxrF51Rs+4SRBLC+YiD
6rjPDc26Gxat7nj8po2j8TlyZ+Ns91oBAAo/udDmHeImbUkBUXOeIxOAz+In1yYWKIFB+WDY4CsM
8kTPib4o+bikALUs8J9VfuVV9zRFociffyK68BYZe+lbJMpCwFdNso6COcGhwm3Vn82800k3XFfe
w0px0D4NdpNf8VKDGSFMiJX/oH0K/SjHBQWHPET3roIpUM2vceFUjy57CX9TuhXvCdZbxxWioHSB
Bd5qydutWrVxrByR+wSF4dnpRdhL4PFxpyJ58RKZqXbK7GE+wCjLPpOsudilxZ5TnLpQNSAvWBSf
MwjFFwgd6gs3QnHpC+dzIIR4zFisLfIIzVFGbUudX37KqRxI2FYgqBJn2zcJpYtErT6TpoEJWSuX
2ARwsUmGOd/i2jPvPSUpHnqvc7aD2i/CGtR6cxI5T7AdwwfNMKOtrP2Sdn4b0Kl2PAysnbdmbUaY
wi56skWF+n7ua69UasoNMtTOz3Yg6V+k7XcFBt22jzIqkEFongptLo4Ra70drMx5p+XDcG+qY7mT
x4uZVM96YDiv0t+yvyHpQ8H5Vz8YyyvKYvUP10zzz2XRK/mpdShSOWqbXwFLI5y2yPmRicuvYw0O
TMoG/bSxEI55ACji3yssbwXH9TvcaxkMXFjnCxHmhvSKBq88oyiRoXC1HxZuldpQkjVyr8QINY/v
xjK17xqjgReM9BwaMtR6Xmu/RN5rGLUHx7Xta2lQGlVayL8YMR6trug+Y2fRH2s0kJZ7p/nkGEBa
izl/AncwbPopLXZw202g6rb2Wat+NLOKVp3XWHdZME5U8WgaaCqRMHafi0VEqvb7aqONEWDwZXYT
IUxkQYV5I+1GkFCgqHR3a5ZVtfK39kr65fH91n4Xrxtqd6dng7Ed23JCEDIGiwEkfdfraM85XREc
Eqe2DxOGm5+MWKMMwZv4JKPkGBKU23PrKqNObN4ZfVK+ZINjI7R9J0GQrpwnraoepWXY0QSmOqTq
t1w/62tyrCnauzm8iM5yOmwbvOxV/QFAtX/tl4OZI2+po1N1lGZfuzPI7OKrtGSK20SfHVMNcFEj
HghTf4yRWdxFhWfc4f5FFXSpw1VGAX0iCaut1OukT+pwg2cDWUAj/tavKKF2WFKgqy2jxMpongC8
XWKlK099MLfVxOafv/kW5PzHKh8njFnBM+AxHK9NO8ITisrBCCI/9x+ssvkkJQgqlP6Dq5SfpFzh
hp4nY1KtsJZIh0hBH/2LectVJNIvIK5a1McOkZodZfkoi0ZfQbHescP4IsvM0A+Do5eP405GWZWm
T7PxedCxFF6ElOVQImt99bXheEv42ejxSdea78MLwsPKvD/6tYeCTVKkd6lefPYXZloamsNd344x
KEh4a1YIhLwJtZrMJ00IsnuzifoPuRn1TxaWElX0B4sf/093+DMBuvEzU3BbCmerfMUOzzhE4Njv
2QCh9BZYi3NF2nzy7fKHF0/zzg3sZosseAF8FffWWNfsoyOiM+DH/6kt4+ky3qU6X+EKusjf9Ne5
7ouNEPKqsGte8FDh6VNOV+mqlQJ5xVh/FQKfHIKl8koaEl3Yhee3Hv4/J5UhxcZR2Lhq+OgVMx8n
i5193HTuyRW9A71z290bQ7cHxH1wYo/dXdFWAFcm5aMFh1ryv7ZrmydUdaZdM7FmwYwhmj/VIejA
lMTQTuRPRJ5uFd7rpx01WtyWbcM6wqR/tc3CuUaLQJecwZtyrm3Fwz8s22n/24CEDNRZ8G9ydtLK
M1zq0hGRkHQy7X2IPNteCBTiL+yZBwRHGhA+8C20UrtrKBeeNQzTps0NIjbm/skLyugsoK9ZRuVU
oGSkAQD3j/80ul5hGZF5cqnBidW9ie0rq32Hl5SqgOV3qj7TL0b/Y+Tljog8mU9WFizmDTldEqWt
ViAFyCajAbSpbZoAenjWT/puvZmkPXqGvisAcKvH2/h6Mw1J/7AKXmSjB/dEQ8gj6FvlPp419dAl
ZvCi4j0KF9do/hgM9yUW1Wj+fklhqX/5Tv+HijTxlzTM4XfXUfCcYp93HAdnuBst/cc8dq+tIKka
u8FchOb6PbRi3brv9OE1KpXt3OqrjsCKBx35e234X/JslX2Wq8TRA86164Zr7UsTLFtY7dQIjBuA
L4PmwzCO6udux/PT+EyxTsczI++AlHjGZ0xw1UNkNMZBRmsXmy0ztICNWB0YbbNEU6HzIpTjTOwG
FrtpU5vCe7vFOVb++9LX13G8MWxg8tI0VOctRJpykKscgRIPd9qsJuqxDu2vszcWb6hXfhON/Fey
rZJs3FUpQlZoVLfBUUjgcriN3PrkbBCKuJxqHQYJiB1DY4q0sz44pziEi+W4xp+6ol6Syg5+5gkQ
GBicIM2S732q6F/tKkdjoM+TP+oAKvzcghrTGqBGMMbiT4GPlN9IYvvDUOre1u5SqJo6y400ZUc1
hzwWs3J80Dwre6AARvm1Dsxvae8e02xB80HEj7pa/dZ7rMv1rLFfAC6Nh4oPfF9MPOPtmpKwWJ61
SpecFH28Ez0y6ZJDtrgH3UzR1tjFTEjiBtPITn2a3ImmmXRVyvQpHNwe6kzXv05QZbsE22lvsXaE
8JTs/dAHJbA0YZTHj2nYn33KCAhvgZqmlKyQO83s/hU9v/rka0tReblSSRaEfaKxuHwAedV+AV1v
kNegcvRqE4PBO5hu/scN9ipn7+IS7qsW8Y35ExkTY9nheahU1rkSPsuWLumRy4Ovxu2w7AilT0e4
Unfn8Fm6uFGRGMx49cnghKD6BYLtJyRV8w+Rk8+kneDN9xHvK1fHzXZizSJ8qBxnli0YiepkeGr2
IQL/ehxnI9sp6qAc9MoutoUSeAW8r0i7ILF78OcgOK99flq/5v1gPDqb0jALhH8yCwsNm3Lgsoaz
De2vvCoG0I3G/DRY1p/STbXM4ynt6CcjL8IPfVUdf7MhtiINpk0ww+Fd6tZyQA6nfxjDBFtc661L
+rMy0A9dbaRb/vk9ELXFosYhZ3QRGbDVXctVaxxmSLNtRSUssCKe4naebzrEHaifw6wvi/razU7w
xFMwfKqXg1lE3ta0ABfIgPTJaAS2Xl3QHUu8XMIOVB4QBjj+366RFOr3sfC0k0yUQUMfPiLJZ9xp
PUycwsXBT+oy6yGzkMVYJDTkkNiNA7DEOd265OxW+5HmYOl/1f4LlOH8bt3haWEyH/NgdDcrwlwb
p+gpN3c2RmPNHo0YBCCX6N5pjm+WnQYbGHDXufU6NIH9GoVf2sYfXqQnzYcRdEUz3MlYUE75WSld
EuEBCMt1DwX2eT7cIB95NHH739oC9XgHDmmb/BNFp+B4C9FH7JaxvklPYoiHDqQFFP0VMVv0aoIi
wJIvVC8ylvvOuJvKuTnKaOSiWh+FE3K7AMc/KJZaPUyRtk6tJ63eZM2ChR4Dc4uORE7xZvFksclp
nDI3+TNEF6PZk8oBkB8r1/VviHHmPp3RNq0Lzab+DFAnBfP4VAZl/RDDWr/BeaRf5TeBg0ashyrI
u1gyIe9i/cUc9xY7leNfQLyBHyMxZRQPcLHHozIpBctDUrqan/1ogrF6qs24ewFH+SjdUR2/RQnu
QZ/L91GG/ijdIVUKH9G7XVg1BrI+o3fWfTxIWd4a4CfKZkvGu/waNOYlSzDua/thZ+hK/CMs3Jkv
RxR+yJLO3eNFWGzrCXVJ1GzbFxvVxlPYec1iNdG8yGHk5cqqo1ePcEbwWo1diJEoXz/FC5q9s21z
rbfZMRvx2JznOym6Sf1ManAdwNUR/a5b92z6Af7I/WcJuvUXkZPuNcyrdreBHqvtv4uaVeNDiCsL
d+eDqtiigIQB4oDHwnqmRdMDDrEvqYVc7q1fBnX2Ifc+t3loLg4M0ieH2IUz2jn6X+xtu8fcAalY
2rC6yDN9HtV+vic9k2zx4Cg/VyO6oLYSYbZhN8VnGHLuxknN7CKjwWwePG2Kn7sUTU5rlxZ+spcU
zTyEP62w8k/C/xBOyQz78mA5nrVd70g3UOwrvI11goSkI87LCrLFmB1jJpXbvnOVs0gp3OsQaOg3
xbN7nZYzEg/u+9HY/ES+KdhiUm9+QYlkJ343PmvVXVCP7mXUKv3R9cncC918VDAGrLXk4+DihuE3
rXUIgGhv7b51TuDozG2gNP7RD3hB8lpoLwNWyvJulXdmFM0fUaLLr9IyFv9lbYRXKO9XY3Fn5hPI
mBxcDK+AZ4mryZCQfq+t8NjnnfHcLgfb9XIMslX7FMy8QbdNZl4a4L7XtekpJ8qA/pPEWgUvD98a
DjK9ANr5PJdhcG9p4/e38GjxsyZtudW6lu0BOalpr9XIRvvTcvVU8dWtfAKZbVf958nQMaBYSpQZ
CbKt05bB/ladlJrkrXkLcZ2ExKeMALWhEiD1TldrtN00V/qSZOuN6nOYDs+sEchI19MZE+3yr1lr
v7XliAZSZfrI8icmImDlglXAjzOyq4zyK4SSPDfKFyi+1bbsHFBSXnHR5qHGaZA0r82iyjrOk/N7
RXsaimiXBDwE5Tt1O8Bd+cA2sTpLl3xTnYC/puH/lB4KPIgYBjWmfvrsFRvprB1lN3g+YljGCOsq
n33vrk/rq7HoICLnWvWb9XQdNjCl7LkfUAVZwmGQU6WLUcwOSid8NOaw3ihKqR8NBBwfB3T6zM08
oWgVGwrucUvnGricGVR/z4qeP78LltPGQuhxTtrrLdZxFeuucZ2PAmkSCFOcBe52oOa8zQXyhMBX
fC/DclhhTYJwus15B4u6ha+dck0Jzxrku/nFvuEg/NOWfXxE1hcF3/GnuuzyYzQuEWki1/AwYh8i
A2tc8necW83RnaGOP4df8sAtN8tVo3B+VSLjpwmk8SiDsWgLy+kU6emlbdXNLfa3+U6I5ZVV5riF
/brwFIcnzYbC3Ti98oiDiTyjbvy0LqzGTWn55d1toGF1cSzBLWykr3O8+bFKrnKvF7BJsPOaXnwq
tNbZqBWaWvdS495cHO0w1y7/+I///X//z4/xP4M/i6ci5YWf/0feZU8F4vXNf/3Dtv7xH+Xaffr5
X/+wdM9lO+NYuo6almuausr4j28vKOQQrf0vQNFjEQV5egbbne2tKIFC5/IlX3KjkkGXzLkBQ5d0
tf464vTS6On4QeftfcI1zN1jsz5/kwPlSndPikI7xXk9ffCsGnmdhdKqaSkK/+X0oPngw+thRBrX
jNVvqJ++jGOn3+nJbMNnG6A1nNHPM88I2t2XDnk97MsXVwF8wjdY0/sHO1cVHau/PLigDnmgpE0Z
CXfcNUMXjD52ARUMcC2PerASSzNKkVtScYpwCivekoqIcazgkEzoowMrS4/AHZK1L5qiq61w/0tE
Uc32w4jz8W0SCNLsTi6UpjjP//v/hqv/83/DUFUPaXayNZZrGRr/j3/+b6SJQdoF3MU5TcD5TFZQ
P6VuXVMw1JodbrvlXvrkgH+Edi2beO1CRw7WVgf8WjebeEfFFX2XtBoe4dP06wFDjhysaMF7F2A1
4i5pOIBS7rTjFA1NtG+b6ie6vbs3mY/SbdwHpR2DbaiSXUYUC3rjrU2hgQrWHDSP9XImA3pFfkD6
3NwBiNC1eOtJ5zq7tFodxYBjahk+VGQ2jOsWM0cxYy7eNpxKy7s+1Yy3DSdygTGoo/osoTJpMhs2
nWFnnOUVCKeiOd0uufZxybT27CdpySW7YowP0kTPL35EsWjds8p15ZJgpY31x8glPV3x0Xhj06vz
Bbr79/9qQzV++19rnuPwlSNNbFggx9XfvnmK4hqYjeXhXVSq2nlMXfL2De4QeooGMA4G7q4NJ/A8
fkG6TtpTl9pwY171KbYeOrPEMK/BP3eLpFW9X9tepDQXD2E3J+r+jqkb/gtjjF6ukZfOQwj6+67W
soFMeuJ9mLzkKzZ58w9jzj5gouR9nBApOxhK15/mKrCfedbzDHM79UfQtnADwuYPP6RSOJORvMdK
x0f4ocG4cx7mH8jNtcMU/bB929tmdZc/6P6I0zj3OxQbq4ZSCMnP5KclQWNvPGtQnuYkTxGlR9rD
9NJXpFGDswEZ7lEOak26IcyTBnHS2YVDC31L+mR01KPu0HVGsK37vl1sD5kXFmQj8LW7rn35uDAv
e10/BcPY75IhiXj7p2hc+3pLHopbH346ajhy0MkpNDbbWmnNzjBebWu8vwleW0jn4a/M03u9yOhS
Zm5YROxvF7EKNDCAIMTrhdOqqk7kwDLcBGON5CBOBzzeNcpIsVY+ZCm+REOil9ieVOVDufS1sNF5
zbn2n2EbxXdrtIyYbfzZdzpgITJ3mSHTpAkj91EZAPJJ13oROdUK56T1rQFRxeDC0idX8XTjU2FH
R6uP4/t+BrAw/jrodoGkAYryYIkpo/82IM0waGHRVMCKpSkzbnGmrRinDN3a3/pvzQ6lM8fDzexf
TR/sCdZYBgBSJjidPu/CEMnaG81LrZ2dq4TZfYAcLYVyIYgttLFlwF8Gbl0rqcy6Zi5bSPWrUmTj
ty6qrE3TlOOjZqbmta7cfisDczY/IE6ff3SsuTrFbZqgJ1dm3xDOlHEM4ruNVhp3KqIjDyQh2wdn
dDgAft+boPK31tJ0AUSYiNBT0lYBThysAGT5TuaoVf5o4JV9Ml1X1zYSbkXsyEE5LZeTjnXMr2r7
ZNrt0xok18CLID/A5nQ3Et3D375jY0z2n4xu/Fr2d46O8V7Z6ZeGHDNK/q75nBgICGnR2ojJ2l+N
Lj3JULcE2T1fPgp9Ge5nNKXPZP9FaRE2sjRlwFwUnfHSSEltEyd9OtkPXOyHfL2eXLTUApZpC2Rn
+ekSO8Qg1YL2uTZmCySyMV/LAOEpGwjIRNYyVHTUHDqodvjNzljYxpXx2Puq8ShnVWbOG1t3p2OE
LJ0NFIRhTy0OzeSYl7XPUeL2krKAl8G1b2goUEC6BTYkP0CGGmvUIRHj/iDNdz8lJTkyJvV5XH6w
9GfzAG+0X3zZPAA7S39ZTOQD+/Dn2ge88/rvXxG66/32itBV1/Xwa3Msj1PTWpYL7xZnPO91hySW
ccT4Y0F8pbaWHsbG7Mov/ikeq+GMDJf/ZCqIkbZDlf0wVfVYYW30pTZ5lVTF/D6CVM/4pcwwMctr
zeN5QAG96kc02N0GLvDCypvDttvKqIhOy+jcwRS2ctV4F+w5KPry1XpyZ6U9NNEQ8SZyoYAnU7k8
Y130Y6pRf46Xw2gAiIrx6r6TvjCqP0VDrd+Prv09gc55RtJYf14PqnLEgT1+kJaEy5lcR0taBohA
cMd+YpVb3muL1rvhhV29mWO0oitFW96JqL43k0rnerq0gxQGzb8cQaXRm/X3AUu8XHleLi+TpCln
0ifNjrXn3vcDLGt+/QSUMnjPvvth/9O1LH14poSgHm/XWz/dMuH9h7/9HkWYN3etod3fPtY65RYi
nyvN4pOeAfGLPdu/sk0yNqPmZH+4eNFtYdsM9yASnU+TB5KchT3qMtN40BZqiqgsvdNeWlWXeMKh
ELxs8W4HZP2M7WS5FXt+iCwycLvE6KFOcfhtxOob/De7wNl28Puf7N74gaqFf5r0Etc3SDA1Rlm6
unWUxQVuNlPyUVm7QfavL1r3CzmR8m6K1fGAYhXCXf2fSac4a7c7JPnOrmz/mGmD0W/mLMHJNxwV
7xINVXHoF/KHNOOlT87WSLss/UurUS/s7Nq8lzdL41SIy4facX3PCN/Y6nRg5JGu/+lP6vg2srxo
JCayjGb7/yg7r+W4cW0NPxGrmMNt5yC1ulvZNyxbthnBnJ/+fERrW545p3bVucEQCwClkbtJYK0/
VK2FZB/7rq3ROPitGnH6arvOth1z87vtOe4S28PgHivd4FzGZIULXEi/+7BMe9RvHhtrwBIBq7y1
jPMtDdq++m5hgrUOy8zap4aZPCWKwC9xCtZTRXmIY/BMTE+wylODtgajgVTaLejyzTp2aN7IGM7q
5qkxfI5OY6R6Cx6FNexMgnK4jD0wJh6w/IV5+88Qtcm2qBT/6Bp1fEjKnNxEp1ZU+rJqA8Q0ufDA
L1bgPurnvBUG9hB68s0W5QuYJcw+hnSFzd9wHEL8UVtF0U52plMvH3K2cp6qn24xwZF0EfXdPubp
f2za8nOgmq/MDBN5yI18+uQ8GZTrqCR9BBGuI2UbBqc4vpMOtQFK4qpvhSc9husGZlbZyC4wRihK
VR5tJ57XJ+lcG/Km3vtx0CmPt8S85pkNkJ76LMGSQ6JUqyTO6qPBkqc5LpFLMh7X+fm/P+o115uP
dn8dxEmDabbqAOrTLA4Dlv2vo5/a5ymH9E7fDC2FYh+4315r6oCKEIgim6L1d4SsVnUXp79sK/6V
mE37HJshrOxSIMiXp9q9C1p+pbhj/zal2Yk34s9pYjuCnmCzGinnvOLLEa1RVxU72TUdzlEhxQ3y
nowaobnKcP57LLReu5og6mU4rM3yzuxtExk7/lWLQUz7evwWaK39rLlDd24jA7FutXjFeNXfGz0y
EfGc8Q2VArelVE12crToolddeWwRjHuULoia8tAMfXiVkaYsUC0e+GQjIJfllFFug+pQil0YgPH2
9DQBTPqfZiiG15Iv9tZNUDUICje+DRpot/Hd+dOXw3IZriMI1xqBsy6t3FqYmjedMq82l7Ub5s/9
KMRSTJb7Qk5BRzs5nTAhARdSYLnzTWn6DxUg4Y9cqI8tZqo/eXAcQ9WPfoNe2+jqEKOH4ACGY18W
L2IAeYMqXho1rRb4dfSvLhJ0UFJbOPm5ckXQai/DWCqEgJeVF9Wq77qu6/OtZU+oHPhC28+xbOpI
hOoIQC2sJE847WyVQvM/0C8n/5pO8QVimbeLUXDeqS6pIrc0VHQtWqTBNeTAxf+a6g4iXtiaCc59
ng874V/znRC6vLy1Dplop4fN563/MRU1I+spaN2PaKrUu1C041oF4PasZMbv3CvtX1b/guNF9jNv
ydjFqZo+QpnqFsUUPQ+hQfbL0b09W8HkKbdQZYwmA7iZmaZPHV40JxDjD6qJCRd2oeGuVoLiXACn
W+og77b10EKKUPq7OXV1lD1HC0drURTdnS0aY0tt8z1NFfUFcOp3C2fuXzZWX24Vmh9ZlXPQrtro
0YxLd9OqwjmEOW5glg00KZsXYXv13ZkXAS1cFEP/uagPOnuVNugJS5BCgiwmMvDZ/a0Hq27vhRNe
qzPw4Z8z9ARjq0gpz6OhaGxOu/sb+O5P94bNC5sCpgo4XxVhb/Dnha50pzzSiotJMUrbtkon4AOV
Dt8N1X7wkY49do64k6HU6CpKEGk9rsGIeMuoVWyyHDRycubwCU1Fikhmn9bOoleq4KC3MKghfF/k
Abd384NqBRRP5pCiQBAPefh8HX7NAB232qUk/LVIGz1zXQWtsZIxtUlXyWAg4V6396rpWw/63Mir
Um9svnu1sSRPpe0GDYaEfBJETcAhenBwgC6q8NHVw/JiRKhjzs8K2aR2qq08jwyrXBC4ZXHxEa/5
miHvIfLcWncCNpunPblo1x3KwcbyRnabRjx0Q/1Q8xFtl164bksreZJjpp08t2jLnGTPqZDOxwls
3/haeW7jwl+rQamtsr5BGRedIV4UZNr3t36TvVtT4p5HU4nB9ZjTMe6s99vY11o5mmIUcP1aL2MA
tMYH9H0WKiSecWRP3Of8yjE842uTROW2wcTtME3G7MJDbTrDqvR1Kq0X+QFFSX2p/lkkDLW8+ino
ezTBHkpdiJNdKKhz++ZVNsKN89WkZGzPrbY6aW2avIQuRzIsCB7roQxfwF63Y/IiQkV97LVmyQEx
ecmCsblMmN/JBSo4gQeb9wQEPgSGEdHC675AUnBC5Eh2C3LNx6pIfsreMM/orVygQlIGx9iiboaX
8qZxQZkOqMZfyDrGSwwVnQ8r3stn15Chum5UVnfNJl3Zyql2a4e3qXleuB/etGsbGPSm7zzWs1Qh
rP0QarzbbiVLKwN6BAhfa2+i83L0qyvQTvp78rwWfan7lLP6seo4sAvqJu+G4SdLHsF4vkVF9ciZ
+Szjijb068rNoGOD1X3HuBW91Hit5jmSnKhNLcsxrL4PubLDmFv/XWILiBuE9b1OSmWRDaVzHbxq
3FhDrB+dGSjWDvj/RUG6i3wr3cnjlun63YpqjdjJwxgEo341VOPnaEotepVREoBVrierMcO3EXat
8TxkItkpQ/d315u7lerqz7nVfI5+deXaAl+Zx7zg5diHLrseQcXEDmEIYkzxHnXlNij78Sf49F+j
nzpPvhfamyjPKRxUFdiWlgqnQCzhR9z/kjP1FFnJKadekKFMtPVqdv+VWZQHknZYirdRsyzmrowF
4HFvV/89VlAWnwKOrOwybPzXQeCq6MUG22m+dC27XPbZgLV8PYQUUNPoXl7JRgDbWTtjo6/UfpaB
0FG0ULP8rS8xScQrtFs3hZa/OWBNFnFJCViIKnoxDDSG52kBumiHtO7cZTcm75xcGuWxLwttY6Et
z/HFGr41EdUGBUzQSS/UHMUfBqTQtwoOEq065XMACkC5kGLfcuBrhRzwLHI6kykuIQn4KwTSPZsz
9yR7PlyjnR908VJ2ZaPUzQtbx5eRx/yiCsVvKYnMA9I8SW6hbHo3BFTeRvuveB0l59wBQaEqprJW
VEd/QqkqX6SqTdpxNWq5/8uyfLGIOtN9UpVuWBvRxhS5ffY6z0QKKVTe8OO5am3v/PaGnyXWaj9t
200XFX+rZ2VwcDhzyQHnhjXsdWzsoBu2B0tk4j4KQpc9qZje4Mbd3dD2fQG6LE9ecagql1pkH4yw
QEQiL7KPqct3zQgqhzfYfWH2oFzMpD+PRep/6zRNXfjY6T7nOCCvRvYjZzHAcNAb/bVGz+csm6or
8YRIy2r5FZNXE4YKkwDO/BUfrFZbZ8BVV+Wf9XLUjI44zPQPmFzH3gL2hDfzyBfs9vWlphQoEnle
+kOovXFEC3S6+hG0cMUk42bY01WG1AHlb0sPuo3syoEy0hctXn5nbZ5WxbW9s0ySJrURdsgF8xwS
LZDDIlbPKuezo+cDt4yBrP0In0Ir635EQ2StFMN1juFQFufeRE22h8L1Q+3t+8G31UOV1uXGjH08
aqS26O0Sflu8q0aksv5lyiLtWb4US2/DUsb0JkNqpEGyC5Ts2CIDuc6A4t0rYeksxxQthikp5lLR
nz7oU2BDDpj/EojHQnjUKNrcjl/RVsaeNPWumTeqjzX2Drz74lfUMoN7p8PCSHadRKNeW6f1Ohuz
5BVfcYrw0Hlxx2KybhjfMMzsHuSgY1EjHxR2N3F4yWB4LVSMUJ+zWh3gASv5OWFzth0HHf/WTEsP
iHGou7QrcL6IbWutqWNzFVOo4s4ohtdOBamqjnXxoZjZLh4cEtJpSomo6GepRfGgj1rx3RbpsBjC
yHyOaiVf9XnnnCfLgznQ9+rdNKHC2wduuOdfrr2PczbxUOHtSxzaznIwvH3ZljXy6GF9FwiVYsl8
9dU4vlNu0GwsF7XX4S6HwVtDdSfOVh3nLXXbsd+99YtWzYEwzpNksEzzbFXNQU4MzV1dpU+BWvC3
8VXnqoaefe0QN4tEz0GGcv91cozumFjJb9mTTVNXFiwtgI9yfpxFzck30tt8Rcmda4+xKjS7IdpC
2kaLwi2GQx2X40ot1fyQqWb3ZtW7ZOaE1Zae772hydadZI7l0XckKLOLE4t82QzWuPHxY1pwdsjf
tYH9XmvDDBxgXb5FOFfN4QkhfPxi0Sm7ddXmd9D53bmbFIOnUvWTHFfxbreC6mYdd/ugqfP3zloD
ylbfMqNCvhoW0kqGK78RC7NzNOr26njJk/4taVXcwwe3v3MRyF5PYaftBEfxN9/HC4ci/DNfLww7
E3LAdjlZb73jipXuIMGLwIL9NiLa4AY5DkpqfnQhsiFQRrj2YS61JoyVKIFeNGRKuvYx2XgZeNm/
FOiLXeypxIWcEKn1+E7nbLWQXXfy410W5sFtQVRHKL/z6t/JUTnPpjq0JWfVgNGe3qIwHI7xoPP5
mpukzBZZ0OZnyl7OxW4xjQzRV/+aUFSgkpwC9uBXzCeHuRndTqzShCrWUoN7hJAnKER5FzkRdvvv
HOXHg+zJeGhWq0zHr60xzXRlhHafrfwg7+G92Ujdw2XW1mOa9gvT1ocM6ym/u9Mysg4bVJR3mjUN
uFMRmzR/VG6Xco0fQ5SSI/Ju8qoHdBoLTjCRO7TnQEBPHpWw/2ZYgiR0mYWnoNf8c6aZOAfPA07E
h8zRFEgdddhdyCr9NpDk+uaKol3qvpLcV26hXKpI/3G70Syhq4pHXDrT0J1OXQaxwYnxOhDTQG0I
xJ2+kJdx0bzMAOH9X7FAEdZBdwPUYliLXs1gr/CADleWo5sruSwwOnfjVXAbpQSqhrGbVovwQeqn
/gmplhM8WHVRX2RcJXsqZ8nQZNUa5XWITojf5GzHa22h1xN8CDctHivVSo+GjmCz62gxwCYrf9EU
C/VHOdkhmQyLv1k6YZsUSM3qSFWK7ixHReEEaCSWyTo0mvxRhHF6Nc3rbSp4+R/R2L+iTVjcfrIw
qvZkRthQzD9Y3qHKi89f5nZDLRK3X0Z2ZZPH1V+/UJUG9Q5CBkbe84+Ud/rnL9U67V3QBPdT6CVn
pOjTc6yabB5IZ4H9hsb0J97WGoVo4RebrwGXYvopyin+zdNkPE3VGL68O+NJeCSWuo5VAxxkDjF0
QeeIe7Le1xy2EsCJim0n+aBoJ0dhmvkPWM9CV2+OedZXB+q4WFbhRbq20BYz96KshnUYh2SAwbKu
/DyMNlILTTYD1bNViR3GX7HU0/APwC90k4c2kEJMNCpzqDaNUdUvdqM/lk4Q/TQjDZxvlJFdwc1D
sN05eG4cnQFLs6+eZ/T8DxW5+qHVZKQtvWkfPJ0kB+XcaBPZuvKSx8a5inuE6S331SIr+dxh/bOx
RVVt9Mg4l0glQ4It8M/Gj+cti6wzKrT+r8qoNkrWDN97G/6czpbioqWlvx1TMe7lotjHdDvVp+kt
ZZF0K+6aYgN7a/xrkTAif9vPizI0tR76SIU6Pi/685OcEdWAVTOa6TsSUNpaVxK0+HS+6yX0Gdws
EvHRB8h7/tcZIzOQJPu/7wE/PP1Awvd2D/jnq8kO0nu/fB9SRZxlo8PyPpcQhVc5NOW10BLX5Z3R
hg9Mi6eW/b6cJ0LhLR0EppKYym07uCszb9IXJRXRIlM07VecHkRmGr8tzX1trNx/tSYVvRcTpLIG
SG+nKWW3l6udP6u9ebWqpvqf1Z4LnW4k7cHjD9/l1nYWkjebFRHY7clIz1pgTSc5INPYxaDymcXV
RELplDa21qFDCbaRFDj9Wkcoaib6JrTqZKdqTfLuus/yyFINbGDybKaJjE7ybv8d/sdseY6Rs+Ne
sxd9Xb63QWOZe56n2V0zN2Y+C5V6DnvSOp9p3h4HpoDHB/u7JL1qcW1sqX5Y23I+oU5a/uGoPME7
s9OfEZX8q6fTS+ADgiHjpDvPlL2waoePTHn0OIqAG9GKZw/VoYkzxGsQJDpmbmN+67Z9mqwpFgw7
OYqOFPXyHuQRms2PepttO92zXyNDGw+IsVHzTmPyloOtLfv595UEfsndl43aRM2u0Qxk/LRZ/L0w
bCp0c/+L6a8XWY1GD7tXK2hj0oepRYLLiyG65yjtW+ajDNnjmC+qXBRHwAbWoyo6DAf+uQD246qX
TvVWWCGZVyerMkf23QzV6S7www4mN3Kl8nPdiMfeSK3vgGenVYM9LlpCdXfiA8AbIxTvOHzN8G0I
eaQtoA0a3rCRKUsdnYULLkyLeCx4Y36NuqoerW3IX1uN8g8nqXbYto1RvJVt/wSsrboMQlUuruOf
B7Mo3sAcUwRTFGstZ+kcjxYdrLtTbSbwBNGSOPajsZKDdmYpe9VxQTvNd0xShQIAhZ6jHHUuHjc7
lNo8nSzhoaBGemtKNk/Z4quv5fbnSAVzfAHPU6w5/DuHr3VZHbpkhIaTniE4irKyvUchvLp2nIAu
nrj66P5cZSSFTbTLnDxeyq4cmMIAYYAs0ncyJpss30DGx5gmgX8u3HZc9qLMg+WEyukeQ5RiAao8
usimdxFr6bPyIXaDIiBLVPcPus7mS3ZRo843QP/ypWrW1sqILLRK9MgcFnHhNfeyKfOsvZ/mIiRY
rZ8y5BdTc//XPMePo2NeArSe58opKbmcfQw5Os4198BJcUIlOvHdg2zcP1f/HpHTQ3tMl6iMIpw1
T5QxeXWbPUatsQ1Q9zWCPDpCiYuO8ur/6v6/Yl7cIU3hWPHq634wxKGaQixQxNjfy4aURH+fzxDz
Akwlz1l3/TXo/ZkmY6OKzWgKmEXOlyth1yA/LS/VvozvBMKAcq5c2lvBH3w9NXVjPRiVBlDYVO8C
Y/JXQFUwzo6gfdl1pLYLJ+oQ8VN0jWs5gfxgcJtglpSmPwWtMr+552AjrpGqJBezvgaoiCdI+ali
76u2utBNVM1j3vsFJoDbaKyNtds64Rti1dSqKw9lbBKpr5jY1nwx36pAi+9yfU5WhkX01uVgA1UA
GnvZ9dvhLlXQmGiBhF76RHu0RCNeahPk3wBENKMuY1cArWTXwgLXXvit8oYap7aXMad3+we4Ykw2
ir1CmeMoezIO4UycDHxApe1lFJXhcRoQy5bdtnLdVaG61o6NqkEJUn3ygCSfczwOckddaWPqntou
R0oT4yMfgYn6WuFYQnoIas0qQvxVnxVy/yJFCdtQj5ek6l7bTrFgkfbBdVJ9qAANsHg3uGZRGlyx
9wyRABc/5Xg/TyrbJN10LqxqOUMOhPHJ0y5F7DyTsSzOrt4HL/nwKDkrOla7p1rNU7K7FDRHtcl3
I7Y4a9n15kQEOAjrRnCZb+HYKtwCiD9rvBfzldma2puSDLfdE3oPwCrH7vtQG+XSiqb84g+BQpm9
GfaRbkQPyZ9FeFnfFuVgM+Qig7ROxs5rfgHIN4ZA3VD3QnGRPSMFg9NAUqMeyjvFcqHXqmYKsnBe
IGNZFf21YARb3OB+mNy3pnhugvhDzPKDVeJ3Sxtk5H1gttaFVNbPotTHb0hfYyOqoL7R1aZ6aUPj
l5yvN1q1DAzKWxNOm5fSxfxcDoQqJp7FUA/3WlQUs4laCD/GN+/DzPU2mrQXm5tsCBApbqkzzs5i
X3HZra287xDJyJoVXmQYbv9zTgRCF22oHla3LVyUfLmfwKFy/0kVG1ztxzg1L+pgire2t+e8ETvl
UkPR3O16dS8iRZwCJ+SQp8X+s2ihTrqTW/9qVDbIpvn7n6udygxvq0Pb/Ht11wTVglPHuJJJGGyG
8lOEe8UJVp2+VDCLXHVtB7FcpmPKJrTXAHk+GnQIl2PpOw/I50DTFtC92TBRUjdC3tN6XTx5g3Ua
MdcD1UU6dqru0tDT3qt54dRMFAId53Nh2I7d2Ys5tg6ulx9zfKSXlWSzh2PIb4LUTk8Ken/b+0k2
xRxr59htf8hf+NaVg/gNe/vAjPu1na2BIztn266AVcR4f371WncFrNw9J4OoL2i61Rcio9G+1n1U
PADFjR84W4iFEVTjG6k5FE3snoPe3G19TAfJvD/KaX5O1TA3TYSIcRNZBghiSoiaJfjbhsbY38ky
iPHPrhzFH6m/G5IsWOtGyxtAmC+jWiTP1HvZWYIW3yVZHD4VmfEhLcTFML0Ypf45QVdsyHuRsVas
oL6U1LLOY/NoVyiyf0W68PEm5yHH6cmhWmv9rdGPysKNHKbbJIaiLsx26fyXsNTuM1ZERbaTXf/P
PBnTI5XsVXlCiNu9Rm166AuK37KHSY6yq4aIV2CD3PrS6t33yRfiTo7qTl0gk6WTzrW7Ec4MO+dO
HbW97MqNtOyGDqNfXTma2Zsb5sUw9LMV6uD4+TFHpwLZPGP5ZUhehV6lHEXQ7MjUNrM8S8mjOg53
BS+ZXWT7w5On5d/aMERSMXXfs8abnuQEtQ8jFGRggXDMu01INf+9dPvPCfIOYa8ni9mF8O5/zxqU
Mtxx6vy8jcPPMVBn/fhzm68J8hepRfVNN0TxyMnK3lS1YlXkaif/iDcDJzPdAq9hs/06ymAy6Jsi
s8r9v+JyUMZuy2Tfd/XtlKGQum2Fpl00AbgcorWyMIbaeS88qF1Cx1nW6zACY2v51pOS/+8AIV31
3H9RdUzH8zQHho5hQRJRbd39JxoU3FZm21ph7XnXTbsQc4Zp6WkiO9ScPsbbZco/AzWTOUritNsX
sGo0vQ02JuYOa20ovac69OfayARCQLVNknvEwibL7+qhyBZUpLwngTsiGUPr0DpYYizFAmyX+yRn
RlN0dDSMTfV5Yt24GUob0DblIOJ6FpUp19zJLrUTZU1SSlnLydGAtYsbuO8Omr5LaA32k2WPHF0a
suyya1iUveA8bcquosQ4z9D4ZZs8TLHBphdlyQseUflJ9rBHD5eRbsaHth3hJJIqP5iBN+wHElur
EDndXduDUvLivFzxJ0JLo0GTSFS8t/Mp9m6jeuDZsP7aYi8nT4Wx1FxM13L0yvZtMzXPHaLrKzsq
BAVnup6KNTa/VwqJVzTP4DOCTdi3CFPPo3ra+ptc9CXnHrqKofjbIUiGVaypEYw8NDPJ+sX3ztyw
V47vJ1v1DqPXrmQPmbTPuJz2FeNwCMwv4TjhOvmvNlfze9nYUV7crr5imqafh8hxdl8hEk54mM2N
jCEVCaeHZxAJjH8MyFFl9COULaLqQBrD2t9iPuKjXgC8dbKSxwiO932WBj6gb5jEGyMGGi+Df418
9XuI8p5jB7DZWPfV3O5giFn82WzP2qB/jk65i5xRgOuIPgn1OqKjVJr5VXYSHnbbMTTHpeyq84TU
Lj80zD+OMiTrbrmVXKzZBkWGMpQqVpAkKbrPsaYJw3PeFauCDxjZzgcbusRdEPb9lXQUoHgBn0R2
ZZOYOuiiyon2qIf2V9vmQCcEjsrzAtkgq4XsEu9y9J+IQf7pr1FU/LKGCQfxOaRjC30qcU2UPXmf
AeGHtePE+VrGEJchRVxY3kbk072DwNG9iIr2GlZWdYd4xLPsFa4KzAt7bPixCHPJmGwQi9p3yACc
ZK+BnHv0kuqHnC9D2JmA26+cFyPpKRqpbv2tM38qfWu8DUow4fkH4FbArubTrsNzLl31OXUGYzVo
erhqXfHNqnLlgJdstnXyZFhmoi0QoAvbpTZp56hnp6AYE9myplLfOy2611zhPUZ4XuHuM30HA15v
Kxhw/JB+WqNk0u2GoQ4RbsiwfxyaAzkEnG+GeKdmgX0fWH68HdhU47HUOafKM57zCi0Gt+GI4fFL
eFqd7mu8q9ZeD2Owr8S2tM36TsnucS0R83HL6zA90PiNenunpfEmMYpkF5dWDIw8RY0jGBfFOEFD
yUL7ovq4XhuqMhyyMKIi6WovpTM035Fo5vlSmOqpUEoLUE3APsgtgq3pVNq6GVLzAVTushj14Cob
RBLU/QTIgZv/JwbSMllXhVUBwfxPrPdwlg+V1N/j5B7e1ga1QYohTc9ymgqU7Y7q9sPXIrVUep49
fosO8n8WJZAvl5rmxFsZG1Edu/ND79iZYDQWRj2WB0qimN/Ifj4jL2RfNrYCVDYYcd1GUS5d3Fod
s7iDhgTEIVE6TV3Lvt6ZxUFeQTln6jSP13KVjH4uVYth4QvqP/JNJF9SQeyjLT83MvbV/Yr9a14s
32Vy+Hb5Nf51C76szucL73YpRIcwHYQa3FMPQ918NlGABUcyN7FjhelC9uWwDMqrr9jXQBJViBd9
Df/7Fl+rP2eid74tYfYt/TJa9IHlXhTkQx+jtNujEvET+OD0oHb4w5hdoK9qQD7A04X/OKWiWChk
cX5Z5q8iGAA99NjM8hQPLzwHzV3h1QVMsNC8dL3ADTNqkp+Zu4sNLf5ViqFD68oXj0pT1NtcS829
oaQ6BE20+lyAvt/j0VlNKvZplgdEPUDQYGWhDXk0piJ9xl1ob+Eu8R6mXbRxgwrUX4+FGguoFwdx
8Ky1fDPbOv7RUAd81juxdkxhUO5Mm/dkStZDayrPfT2Vu0ixFs3g9EcbH5YjIvzpsTLXumjGvZdm
c8mVjAeJymxl2JW3s/RsH02xsW8DhB7AkJXHwjbeZtCDfLDHc97R5SC48p95e45bYTcopyla9B5X
FOz4g17jqNiFKI+dSJtigmKmODJN4zYr+njrimk1Kk29LsVcGC8axI0Al22NIFApgIGY5nOT7EcF
QR4HWiyiBm6KF3p8VSqt3ZkjOxw/JtEPBtv+gdj+Ls4pxodD2N+1CVBM3itLoWAJpo3OrymIL6an
mNQQ4qXZJ88pghXfOWKt48CtF6Sl01NeBP3JR1ZyiXae8j13laMftdmLjbbwLkPHbzs5HOE7gGxe
RV3djdqPAkzCYnCr7gJV092nYzxsYl9TXkAcnMD/l3eQsrOV8DNziWNJdQQAn76p45qnoLacBB8Y
dOO8lRVC8C31fFuXQ3ZMXYrZTpk/cFbEirkJ0mWtG+ZKo5T00GmmtxrQIPXsYtXXtrFtI9M72br6
Bu4PDYoGScUSs5J9TLlsGQb6T8cekgMCY1DQzEeXx5iT5Nmhi8FTK4U6Y+qCYp8bhosWaFSSYirU
na2Ig9mX2rK2i4UXpc3K07NylSOZfHLsKD3YbOigfSyUplx4qg1ubHD917ZE9LMRnvMY7yP2lciE
keevPDYnliDdGwH9VF1jO8bjs9GW2WO2t/ro0jU2BtvI2uAtAD4nJO+0sZOKrfykuOtKsAsb9QcM
ipWDb9RUd8QAtG8m/gnEk2IvJv2pVndtPFx0O4ZJfVFwxVqMYox43CftHQSWwI/3/q82HrVNjZvo
QTalV6WrEfu8MXfjBeI4zaEs0HgvhYd8V5bsLMXcVGaq22s7Kdtl0dnvKhMcHSugPnxkJ9RsSn3I
D7LRvai4XcmuUtj5wZsb2Q1wuOUx/mf2v4ZTMnTU/PuFwZnyUM0+gRztxuzWr7P8R2j9cEqLz0Ho
LPGn0w+5SPXDZIYWR3T2tyk0w6bwFwCWv+EmhdU7TxFAwVgIQybypqW8BPX8bOthsQmLwTj0sW0c
nBGaJqSRAfzb3k8ib5GHHRmSHgOwWCjbyKLEvvBc7pBXxTKOW976FRji0kWIGgeO0UE2x0MWeskz
HqARj3cjpkw9iIvdq3y+1YWqj8m+quxMWw6peHGEg6XZ/BvASrM9tdiPzXNZZMPBC/rhoMyNp67S
MkR3Me+ygz838l0jr1DBCSHxkMJc2IGirfoe9TM17tsDSSBM4Oarzuo+iip/woHDXpRqwl+gnF+x
ZOWs7cgbAeO4io9572+mKDkhXa4cqtn8UTZ+hKyIkpqk/RPU/epxb0X8j8l/P80sXyzQvOuGNMuh
H6fswAaoVdLuUOuZuTctAB62JjijOVTzOqPN1qbaooaCrOgh98Q3I6+tdabGI8WMvMFFpcxeAs2r
DnxL4dnxhzUH5WjHGHm2I3Qhz9nK/7EQZbJlVgjwH5E+HaKymQ5Wg2IU6XO0w9ziQL6iPLCXd7dO
HLEhydRDMvvIiapob3+mzxvxZ5JXaVZ2t6sEved9Y3Du85HxAI6vi2WQu2BI1Wra1LZ1MXKBZl7g
IaKvhPVBNq5a1oc2gZqFZQfYSkgaiyLPFxDT64OI/G+4PV2qEjxgEZTNMta1FSi0o1u1C9V3j5o1
HIJIXOMSFJoBDmTfBdWhzEjLa471XtmKfx8P3bRs4uySx2LA1UT7gWo8Yud1fxSUa1GDD5DFtDMX
tgfisjaQhERtrmVSByvbZkdUFWm9iZCVXsLTpfJamohpgZsEvPgy6r7YIPESrxAHqNaBhSeFEvUB
Jz9YwkrBF85MN5nvfk8UEuCW3TyOeTGshiJwWeL5y0rXw4U9Nekm5GQPgat/DB2qq8PYgUKfE2Bz
cTWxbAzTHcSlwNXhg+rMvP3YWYyzPkRj6WsN64QNcjmgrThWrfhSwQV0K2sHFlnd1F7D5sByq3Xo
hbwkxAXQJx6Zag87OhisHQSk/+HsvJYjN7qs+0SIgDe35X0VvblBdEvd8D5hn34WsviJkmb++GPm
QhWFRIJNUkUg85y91756wUqpywB3C38Tmp8PW3hDBv/0oEON4+eJw4l656AtAu74BAfr/JQtaxmq
TJl/S5MAPGvqKdsgSm9DbImda4uT7Sv2MQnLfcwz6xD50bbNYsGvsnPAHBChmhIltiCOK1vXUzGt
sYmQdaYElyTKymVS1+qae6u9JpYamZeTvpILqa7tGHNRrFSkGg0QDaIwXfeeTmA9yMV14gavmYl7
rqfxEzhiuPCwu/I3VB/zkOhppzvNj9UFpvsPFRLeKqKls8xdA+0Iq+6Vqzp0KzXts3OxygtRhweE
20urtkdikRsYNV2UrJ1WtCsvqC51GO3z0EAh4JlXAmIxCxWeicsm1Zdug5S8TZstf5/wiZviQS9K
HAp1s+Z/1rSz3czapna3Hnq9wQVj1guaSHyoM/tohRH/X5U4fpwMPnK6sZ8oHm7YTFzm1f+piWCn
peNQ7DWjY2vQqfQqWY0n04h0v+VBT2dj2ZegDS1oWcdUjX7HY5uh1Z/JSR2EauqyhAqaJKup4IOQ
6pJ5mvDw8/prkIzOwlImSBGo309pe2smor3Ukp9fjMmfVlnla81VjLNikfpLBea3Z8aws9L6hc3U
cWp02N0WpuXeVa9xDCyh9KatrnhnMw2LZaIJ72BpSN5LDY5MErubBKr5RXjnIdACONJh9OTkg8/2
J7V2rtI5K2pIFpYfcYtNF6Yf+zPd9ryDFkE7D+dCtuf7ZyzVBHFQIrtUVa1cJ4u8LKS9elGNByVt
py3m6s+i0PSFy7L41vcvRZqS5dCTNs2CT1uzjuqXdW2d7DS0dgDtobxq9R/DyHIFGId/5Gl0iVOr
2o3DFWyetbCwam9ry4mPdqrSHg/Pjtc1q5zOcN2V7jUcSJ0wahFvRY8iyaAGv4j9xDlXk8pdf2pt
HNamRswXK6q+y9xV4GX6UrRGudAQwG2G0lvASHMecRxpqOSLVedlzvzgtjDxO9Wy6shfCiqCLClt
gbhFs4fxCtxoa83fVHwJu/xGwwXOYOA3IEkgviYen5PMpjWpJFFAq8+x1+10gJXGj4+xeKrccKlM
+PMBReYL3aUsp5ndaiq91zHReUQDgNsGU7khHvNTx+618ifatZGGKrQoo/RaDGgN0UMvA3UQ/Hs5
Mv/cKpd9iBwB9Gey7CndLMfeGQ59pt30oK03GY/na+bluCosHEM8BMJbEBQvhFqewN1dWsrLF8ix
I+FiNPrKfuO7nfdgWt02HXn+VFllrG1VBSVaRdl1VEZj4Q3t/POwFM0re9zUavGE8L9Zu0bVrgql
/ZHkmdjYbkniU4biwgjI9ktCEHGGOaAKZOfE/wg2+/6k9miVCph3ZdRjE8drmLgvU2Eqz16s3NBJ
H3Wo8mdKH91GV2M2QHbTX7RQbNyk1I7hfNSKqL/YmdFfVCWwDjYpLPidmRGFqJ25QyxTHJ9TpmBQ
8vRLFE76JcO9tmrADS3lITftwzDGDaEjzYBufareAxN9tSir5r0s+37RGm37PuDkX3i20b1T0+0Q
TgbDe8Aze4GPETckO5JFBAjmXcvHFrkDzU1vSloErZ3x3rQ2Zm0+0O8moXQgQ2rnHblUswAg6L6z
/GD3g7N5NQgNALpJbaZE7f/OfodPVC20t7iZEL0aZvg2xwgsDD/rXsswhPkPT+CljhSEnYSf1m31
YuMsXgpVWM9hmxugNoLyOcq4K482fTPH8/Pd0DQQgGChPGKBYwdomgEKjDPO4AhiHQptS0NWNtWO
fvXsvtoEOm5Q3IgE8kT1ePbiyNzGqRhPhVP3O5N46CNV9movnEY7tMjyIXsSLewiHsBf5fo7ZUzJ
x7PjdDf2lXEQiCnXWWYvq9hy9vgInRU5C3xLuI/hlDTpWkQq29iofUhHdVsETXZDoV3vBEi42f9h
wV7Kn+uEUMd4Kt8K7M4rRELqsjDJHcvNox2ZJ5LFNHZB2h9dY7yi2v2d2wqFFxb/ql7tE9YPiICz
1VDhphjYiLchf+BT2H+9dIlyyPleFsboeis6pyfLC4dt7YyvEAv7leXb831vMDdRD+ilTLPqyO5k
EefYKzRHG3Y5gLHlAAdw4Rr6sByJ/V0681Yitox+b/bZo+l9uI6qv+TK+Cvs2JmbfF5DZdcqQXyt
05zNhOe8+9gTF6VltS9ugPMLVzziobraxAElXaXWkZ0rBpvxRly6qHc3gZfrC8ceiU2lftvpJ6z1
MIhmGEPsJu8a+vFV5WV7y6O2bnTcUKMsDDcZ6FCQnNHjSLt9oaXha+k0GA8WRj+ht2kPZaRou1CJ
HnhwrXozHpbaCCVIV+vfoJc1uy7QhojfFGR7nuYClZsaRQsrMK1DNmndesrbnAz2+hjqTrItfO2d
0Ruu8QZ0lniyFOWUOunGKtFPKiwC712bft41psULBQC2lCAhKQi6lEDzTd2l0VY3P/QiMzbcH5+r
Ls+Xehb355YPPG1HI1gBKt86bZ0cMwOhal/2uCTt/mVIK3sb+L4guqb7VJuCkoKZrSc75N43+N05
ojRg+w3EPVyva7r0H5kl8AMZ7UvgjxEKj0U64fNraygNSsSTSSnLdSE0Z506PPirFgZDSC4Mhp01
ho7wuXE3VUp4ZKF2HvE2gJ088zKVLX1dCC9x6E23gpW0HXd/KDoIMs1NIFP6oHRs5ynTfw4ORTN6
4aw4h/bjwQlT908PT1pMiAFKVowTeXDwGy3B6DSQ6d1P3gNMR/sg9PFXPebGNunnX0jk1tfRgfa3
bCKKnnB9r4EX6Zs+n5pDQ1Yhojlwt/1cK8iqpqdURIkiq5cisYf6quoqH/DIY99Rjmw58pJUcATV
7Z6FcLcd5Wl5psb0RG5rEzNfDty/wN/Oya+iZ+rBjLJxazu/k8qv912r0Dep3aWKDeVgkGxPOg/W
NK1U7R0BOcsSd/qyBO2qhbG9NcZ1QhPrEebNJYUhuoxEi4wrh0070H58wbpKRk6HZylP1r3AGq4k
OTdL1ELUb7ZKbjt/BDG9fyJKeRAU08qeCmr4PkkbEZhnlSLUImkM9vllfyxDsWq79kZ7rVwQaokH
VUNgahvtQztlBvKQ0sRIJtZhsA8DODlGSmrsmJgVGIo5HzJLsvWIJgiMWvhYpDyvYJopZAOPni1A
EFkGPL7aX/l++Nxm0Gd15yC6Tntp02cVVQ7khaC+tEX/y6Tnu+2mKt5Vakj7TOP5NiFtIt9sjVXT
WBYDMgdFGS++B+KnrJuXyK/pzPm//T7Pn1W/+8H+rgVA3mzGwJ+J1vwtlmVysYly2ROSGyw9216D
9PlgHw77Omundev4bHYb95O00HQ3KWTbGHFH68jwp0VWOcGC6B0+V/VrYtoB+6fmV90TP+XE07NV
Jpskf6+K0PzhV+Js1xVxFnBvs/EtyLJiAXOcaMuxeCQxq904kfNoDOlbkZMCHzUfyaC9+K34laes
U9vghxqNv92ozllReC2dgyCgLxepR1eDfGRF+6Zqt6rdTj+qCC6bT8CvnnYkoFaLQlBKUXKt2miV
IdaxlePDj/4UpKzRuCrEue+gU2ZqGiMWrGB5ev1ai5pmpegH+ghZQlJzZvm/m1mbZTkYCcA+q7eu
pfLGJzdyCENO0aBC/cWDzOqjQ7LhTY7D3tr/VEVvrEprdBdtNn2m/GKIm2c/0t6KyvA2Q1aGN38w
LRRzl8KzVxEb53enGfaW3fsLE+PcFv7xi+Jm0XW2kW5jX+ERJbwd5Whvy4P3hwLUplCNYJ/7fvEY
1Mkf8B6HhauRda8byvGnww2C5YNTHAJafQvQ/MQpe126dAdu8DtW3ck+ScxL77LyKiipLQsiKykp
5IhjVYM/CUIiKqPMVxEcNG7/bKgi9DebiZLLStVNEG6FOVzkO0NQbnVwpKl9ga/ErzssPHX0QH75
PmhKZ2fbtrIs4lK5GAU/qkPejEUsDR/h1LhU0WidaUvlCxZIyqs3Ipiz0mSa10vKqzGp2NUDO93p
VhPelLiIMZqGNphiL9WuyKIb6ioeZe0gnuq1PQr+JaLKxRNKAljeaXsSgU+PJ5kEaIsCJdJXDFaW
IG3vwrPacRc2pzQ9ubGNhQcr67JwJv+MZ38l7BDmbdXHv1SMYqzWQ2p/GuhRks4iE0NhRfpBONKQ
on6hkDkRWwsp1qmDrD6OCW4m6WguPLc6tiRbLaSyR40pVH9PlmflIQvKpRUT/5ZSyJ0bwx3RQ0Gd
rSI17DfZ4HtXWyu+Xnof3gGqle9h3dAIfZxQjolpkonuX1NrheD7eMS2AjEdLner0yqkUsgNEj86
fofxvQHHT2vNvY41vsR6BAsxD8tZtssSgny0+yyXbdZ1aiz3Ube6sxwGJHVxPDp/CR45oiDrB8ma
aXv4rmmSHFl9su90apUsLVSy8qQk18iheQblIhKE5OH8NYxE32PZD3lUW85NvujZr4pQsivEcZ4h
Kv9PUAxEh+8JmQNjcWLbtWbJhUjFTN1hGw5aAMhhvoTGKjljQCbkJXk5lSs7Tmgk2fE7q6rxqRRj
fVApu9zRrpp/rqGafzrh2GwqOMN7zQpGMmK7M5+96Uc4qj1lIdU851ojro7onYU8gYnk3S2bczsg
6Bg9UiXSJqE/icB5q3jxW9d54XaKVZpEA4pJPw/zVyOq32X4Xxyh4pvM7qPQWWrhIG5Pqf/GjQ8/
DlSBpW23ODJjvUtoB4hNmprORZ4NirY+W2lzTnS/TTAT+clW81SSrWY+gwny/4KK57lT7ZWCPPOx
mpVTBQhreSR9BfPRWCf6o3Qg/DXzS2Nlr0w3GVexMK7QpaFxzakW9xiLyRKkw2UgukZdy3dfg/P5
f0VfxIMd7ec8QZlAjlrXPt4Tyskza7aU0J/kCfyHBTVG3FLHe2B5MUXYwe8B3VXvOqc7J1tz8mXY
1MbxCxv8n0N41WTs2M6mqXeO43o3n4SCjaFP2tKbD+ULNrXkMBbZr++hIALTi298CYnDVCC1MJdk
37VTlxlizf9cOTRquHDz1trTSfdvKpX/2+RSqSNfutzIefIEZD+XvTBlmB+xgQmkDLPhIcki/dxP
nVhlVFBXeljHV03T4qt8N0QGKHx3rBb/OjHaU35KrHQjx/sp6cz7lIY9eJUjJ5JfRNRday78bgK6
qQYR5TW+/PeLYqtiVeIfWbTt8EsS6PNhstal2zXgF2dc/agPiwoHzlmerUJ/aTtK91xMjfrgtvEl
mmcl1PsPQVcjjEGxyy7OG9cF/vxN1YO3l+FmIqd0GlkKa74564ygCBLrTSs6y0N+Pye9VdsHeTTy
eLT7Vy3ttIcK2YgcbERdnOMGloDMV2ND1O+NJgxW7RCrr+GYdxT56LCZrv2H7hFPkjVdxf9Q9CuA
prLnJBwz9DPQwPWSsKw+NN6LAr2unKu6E9WkNnI3cq5lZF+XdnMoiryUreXXpV1n3S+NhyJ7doRl
00J2nM19LlUTjPA1Tci5aVw5rfZMNEFy9dzhWsxHXhlpz1O2hjgf3Q+yXH3hFpVe5ClemiUAvXov
L9ZbJFVjL9S1PBvlYXLA06gswhYnXkCJ8OoYzaWv+vQ9y7QQ+a9w+YMIxAk5Y70ep6F7K/mkuSA9
/vznVNvVv6Z2qlv9a2o/thcYrFWyi8IS+VwbVDd0dDZyoeJPdc5ssaYxWLMHHvd9ixGs/Q1MLvgo
O/BXOWualZwkL/YJkb7hcbVvlpn+7WJ8puNeTqvZh1pkpXxfLb+mjgN8Ia+2aip2XZUoS39ApNZA
Nd1pke/d3FBpl71Pf7ma9K1NpfvXoBsXbyqijxq6w+ytaa4qYXsLsuPpo8ypJWrXUxyZen0pD8dM
iR4tYkDlEfcR66lL+oEArAkfd6DQwo2ddHpN0iuWswZUolHtzEBNca3qEJ7lIDYTXF1EZiwM0jLu
E8faJLqtFzzDMTkugjaPTnXvZc9Kn6prEQtlLQ/zRsOvHKCC0eMhewZG4z652B/mAznBLKnS0e87
jXnTHCyVJB5cN9O7CFh4N7WpH+QD2sbi3AjxxpOkQogn9JvK7j7XJuWCYN94ibv4laeVgnOXo/kc
obXKJSLXcl8RGL4KEmvBf/6vapo+9EHzWdobPtX9zuQJlqqHsZnCLdl05qM1EtaRKm3zh8FNRsub
W9nIyNZ4uJnOKuCumyxyfRX2tCZpNFOuze5vFKiAhPPQCvlvc1Siyzal8Eh0cnp11zWU3pvZ5UY4
pLpTqzJbjV5eHu//lGnPXETybAyKRDKjaDKDn7jmgrMcyqHirimXoPGb/5B1WyKm7QkXNhfMBqZH
aD2EkYYzNFx8Rtpsi8+a/OQlIrhBkyU5qQibn0PrAlIJ09fCat0tDXZrawuvfM2z/ExNs/nZOMgA
clNxr01aVyfBBnlVmV57zDusANIoQ4RWt2u09LFrMyrkTvm7t/JdodfVb5V62T/fzHPkyMCb3sEu
rgRg8BwSalcZAPE9yMMR7si4qkoQeEKlp5AgEVvIj8HYxfYq7sN2Lw//OQ372de0oXnXI++tF1Yf
rtUhIaBKmaCCDT21EoUd8ExNkCp++c4RgbMyNRXkDEiHFd2Deg843iPcNNcf/vWOb+9rzMj78uh6
YXoLlGAzse96bDJdf5mPGkMtHrGW6NjLdbJVWwQ2IeschbBm03lm0WOBJ0dhU8zui7AeT1mI7sbg
83oWrq/sZJiOppNzHQGA3PCoQ6PSYrY9UxLayNCdSIWomyiqkZxzNSQqB8DjuBD4y7bNyH0H8gPO
p7wUESILNH3INYS6U/qBrU7o0mKHypydAEfFC9rSdjmOMCTdEfkb7+QL+5phY5fQRsy/xr7PDg2e
RpUt2VaOlaQi37+AMXT22YhORFjrkEl6qBBRED1mUzkehb0zK0G1uO5pVqN37hb8eZKKres+iQS5
dUBeg8uDIfnSNWA0kZfEl9qcxsP3XPlOnaZhNc5Pe3mIlMnbtU5B1EDh+g+50Wy0ng1gOx9FdLwv
RC7SCORIvmBYKfeGTSHsewxtVQ7WkBd5lTzhUrJZqHlWwSThWtAP6dXp8rXbF9S4OuPKt6s+TmC2
9gKeL9WrQs2WTduy56p7BcJppT2mJpgfgDw7Ic+GOMTXma6QZ8g2NlvOXy/Rw+6aIN9OFQcUVuuc
0NRelWFy8C3kzkOqKfiCkwgRwnwoTwxE1HKhH6+ttBXxUgl9j9Q+3PYBMeE0MU0fXIk5nORsb/5a
9kPKBvf+JaM8Mpa4JpINFlGlEM6lNzv+aqzk/33E2gfxArUU+eyIlDE6FQXpfdtEccJVUwDNaFgT
rpwBUsPKAVJDX5FosUz3q/vLkIklT9nu+D3e0wHoVmU5x1J6RsGvhsmiGGlofF/nm7WzLTP983tI
vrt/mXhtm5uwroOb0H9978/kCGHm9+1Z2wTBLct+p5IaOuXEWVh2QMgz6g1FrHUN1o8V9spKJmNA
T9xTc/R3hPpN1O11Ek4TUW0acwTkPR8mkU8ET6RVl1LTg7fR3RCFYbwZuGZOAL3r7SiAekh0Fw/s
5/uN4B4rHViDgA/vvmSFbp/uuXaWNe67dIB1PEedozjgb59q1Uozg+hponS9ioM+20aztzeqzehG
ksc6kmZee2a14Er6OmtUcXzz+YTKuWkK9abzjPZvDkfkVt1GCzBpSIdjM9sc5Tv5Iu/tdfaRBaOz
Vqh1HwbN0M8idRV8VoA0syz8lL4lgVaHdVr3R9J3VAYi336MqZttQcQdRRP7q4C7+5MJKHI/BEjV
ktkCPczGNWEsc2SCT3KEOn6+tNn97iHgHqIiMF4p6PXBOPyMjQE4Kj/fucmB+dQ062nLzXYR1oVO
MP5tQicm5WwGdIvUehSPDdyJZW6Z1E2DoEv22aXFjnydXJPNIyqEPxIKyng/wk+oiuWamlN3xEwR
rpSBoF4fWBCrE61+ClnU77zJprU7avbL2FqP5TQkJ1ewB4/1vrnqTtvNZDF1a87p7/LlfzohxzIL
yiIdcnvj5h58TUMVi1Ad520yh3JMvpMvyjippzQwVYTmOXd7mlmv8axHd+z/xNMmqrZUyii6yUzb
oWvFIXJQc8kZcswh7GFpzbJyxfE/AtMYP/0uvdRN2D8rQRYdca0NKwyH0yc84vu4OwtEkkb5GneZ
L+b59jyezeMx9NR95ghQFl4QLxCBOZcSuO6rmb5hmjHewj6yIAQAZHVSBX+o3pE1DZ1va82H6uA9
qGWQT6/UPOwV8dzY0WT4o14FT0QleinsoJrKuWhxKO5R03gIY5RBBHR1XfuEKW6iqlcCrLX0HwUZ
4o91kzl/GxeZeh+PVK7vO3Tpdm4TaOJ5S7Kh1A9XIbp9Xl3rvUDrGPSfmVEBh9GL/ma2arcb7VrZ
EWhP6Jhj8a8bUGISO26uKLzsQ+ZaFyjHPQl5A9hSA/CBHKPxxgLaaEpIF2pCBINZKn8afLLEs2MI
61HvWaS1rbi7SxFmqMdRVeKl3J6mmV9v6qk1+V2xD6X1B3kuT7OTPHQyd6NZtXcmKv5J42/x1JRe
vJK55CAdWDnRks0TWkoAFGk0FX3wohbOg5tU0U9VH+a0gsG6amkRfTnFcHiNu0AXxppNEKE8Dhli
SzU1ywVMGGWvqW78KF9q72SpBvKpukgeW88vj7bW/ZSn5JDliLnVgeVERmeHOuAckk5D7jBDdpNj
Mo0bU81PTatcvCcgV7wEEG80jFQzoKz0Z5dWRKmSbHsfmwq8AmEUHQoV33OQaNbD97spK91VOJTW
Q8ASdkWswHSIx+wSaVYGNMUDuK078Qpzdn6L9eTrxcMSUCqBfZHjM5J2qXu1D7CLFWkUJ9rD2AEt
CFOj2vimZ7x5szB+vuN8z0iD4WuGUdTmW1IU9xk6TZZF0ajHLstRW0vHuP23V3bS/UbzsgQpc6ue
CP1pHJWqlU9y+2SMwT5ou496sowLZE3zEuclJ0h6/gU6pt1VkSDmwe1+wYfpzg3xjMI2lGKdKkq3
dNlFQSvQwVjOIY1CI5BEy2AfxjWOMccwbuRzmzd9fhl9whPjkseyiEjCgVeEcKbVaxwZzJMvkaj8
Te6awGDmK+SYrwwmzvX8kJo+MkhwFGwvfUq9W3dmElJ94rtVHGWRjap/kmMSUSixhWUziDWl6XEp
x3RyVszMNqufSSd+uBGpekrE7yMl4iCAHQbgK/NX8lChY00xyuTeboUAaielODQ6Yec1YLglBgeS
LBvicq6RTx66DPikYUFToOrc3f10PYB4B8WX4c/GS617a7lGUOKuefge+67aFvO8pptlpbJsS8rF
1/H32kJe15U1aT6q5t7kvUvzlIs1Ts7ZnO9khdebeClL/p7k3Wy0wqs8K+eGYWnuhC/gziJTQJ9C
A7b06lNo4gWWL9l8mKDAWwLC7FffJwY7a+5TtG6Y1l0LHaDX+xY01rhufa9+CBOFFsL9lhlWEb3j
hrW0QajTAXl6/jwVhr3BQ+msjHk/TluhOo9189HOG/lmfsmqaWE1TQnBj/mhRtYAqqRtrLcK7h10
/yFggts0pV/v5Fg8jw3zWNxbxWZAgvhH1aAJbrwhPFiVFz4RI1qdEKB/ZNUQPjmWuPSWSsJ133PP
JJF4PKs0GrpeCfio+ShAcRVvqnlrrzmuDWolJCfgn4cSCovF31mPA31NT+C36JRkQXeie2hn0jC7
KWBLQHZW8jDGK/4EMoBORwpgbbbKfyWrm6guPJFOLYm+/FFZaN5WNKqI/p0fxPKRTB4Np+n7/2Lp
6Syos/2ItMm9VkqYvCBwusMRLLskZHAkHs2b87VbGn9rS9Hods6sBPIv7hcJrf1fXTQGuXbs6vkH
rAC+yLVlgJRoLw8l+JV8k69DeTYc/3GYEIRzn5zoCsqoIH7NarNalS7MRFj847tdNIs0qqdXVbEc
/EnoTpQhyjamNgX7TGF36ZVG/VgMFGg0D/KqSSLyz4ItJo8Y8jdLPKGKCTbPKh69kZWBN5/wMK8q
ZOLIb3GC93whh+FdfodFN6kXZ8JEjkXhBR74v8+NzAzrgTzEyKGZaTV0X0pMiWaZY9WXi/k+DBC5
T526lwwuOacjcft/HHPnRo6cEna22HY9OsdwNUUaNOasulLjcK/W3IWS75KIInYeo8371wkS1s8t
cJLj93iB0uxojvEug5kha6mygmoZzQHiLm2FuWwbJyjLoHz3O1mojXW33aHjMZbyglFptWs2Gocp
T8oDRO9+qaUJeHQ7CPeWIqyn3Ne1PfsW+HI0nJ+KwraeIJ2WalaBBmKE5/bPGOFeAJfgZ2QT3EWA
TNgDCFWj3DvT4E7PadxXKyenjyLk51/o/I7ntaxdVtGZzibYLo7kUlaOi0S9j8uhQf65/nNMTpNX
/fU15NweZdX9C4HRWaPDuaGuRbkb5X/0bMMXgyVqGp99cOSzOa0zk+CMeUbnGtd7TazWxBpX2nCW
L1FRD+dgfpGH1L63sYX8fEADujARkQNBPJRNhiKlH+uHbr4f+qjkwn68mTNwTw4z4mbOeBPz6f+M
GJW7Bc5AmRibEyskAo2W9/qLWpbGzsGWuZDlGVmFkS+D5WPViduDP3pvWj+Gx9KkoJdH3j2OQnYB
dSdd+TTHL/LxIV8ibFKp1XwNyUfPXxfet6vzYaM3B6HXCNMyZbgNdTXe9KbAHoimYiPH7F4bb9gO
sN8kgu3cPO/etnVQ1hgg4C56/XMYyY6IQhbslaqRMxIVB/ZV0VrWoOZxrc2/xhMnjdY4rKfPf86X
4xmr/BsauXiRhOpJpKH5NASddlZGdPOy6m0rJoQ+z0lPAOD0F5WF5b1oXtPDBnYzbGQVfKqoeylE
3IkcOaWoIJ6tuuaAWCu83I8sMdcFbZjiyrwWcqv08X6rblTxAvVYfQCZSc7q9zsq4YDNq/VAKiUV
ybFfToOmvkdp/qHFevzb7j7UNp0lHsjk8jQ2fvQ6Co50sOznpi2UVUGsykVR0OoNkxfPSgODfmpQ
oU3vEJK4OF1/88Mk7NcKOzk304RUrdOs19CL/Q0xFpji5SEpKiuvdZu9PGv2DqzlzNXPVVlYr7P2
vcxq77FzQ/25IzhRXoRSNbtmgfUpr8H/NB3UsmuXFr6NixfCanQy/8JWtlp1PWm5je4jmJeDqoDg
Hif1VR7JF1h+lNHmK1xjOFZxpxy+x80h02lIo5Oo0cpbyMY30Zw0X0WWd5XvAtJnopFN3/e4JQxn
RzZovJBjyEO9qza/yC9SuTW9jCC6UZ4eK5aBs/ZESdPdN2o4U4/J6KrHwdWqLTz/97p2AXWNvVmf
YiXFUtEpbX1qA+9+OulpSq7kmBlj2N0EqDlW49iV4ENWva6ah1bxKUTGnZoc72/T+W3feclRvpMv
Vo+keXk/DoaJv+B50n2UdALNqc2DP9l8u5N3rObevnyGIIMjTCl6+O8j90dO+buLxvhhJK4yXDJZ
Hsmnyv/ncoVm/S5KBAENTR1evRQgbTzRuZWHtaKFFBU5gYmmPMQmuhxzsoIdbZHFlAGyz6eeBOD7
tUXSIBrSp+33ZfJEqsKltMNsSZzqgBBdHW7yxQipPvcQosR8n/get9pgT/PDOQXKrPgIAgiR35fK
yfJSJ05e5VXjfCuS7/661KGDA0ItgRMpL3WFNu4L/uJY1nkGJXHFoWsQx/v7oaIVV5/kHnlkCc18
5DsHKOWpAU3W0nws5hdSE9qSVbqc5SKdIwEh1JfynJyFgu8Ji4B7kkcqDPqjqrdIGOer5VWJNf7O
cEhSejD3vcTs1Q7ePAHGSOKTKEmmT/Cj5Dk5QlgFNqD/y/y0630cttGwcxDsrO2+tzb6nMdm++6I
qaX8++H3WTlZnlXnye48+fvs97XanOWmuDp6pMqwNtYk9Jd/Xft9+P3vhgFK6Up3tvFcra5SlT2g
0BaNLEc7o5NvhMBqWfTmmCHN90+N17hnd8YpmLFlHYgWSxaGLFaXXhUvwe+Mux767oPp/DSMPN9p
Lh0pSYzUxk8YR8p7mwR/H47CHy1hg+/fsyWNMgh//Gu2HB66Hzgv/PtsM3SNNQxDPtEz5zl2izc8
Oo9V6c10oqh6CfAHyGG7TfQz2NdqIdqyfEMb7mxH32uIHmqLNyUL7eX9a2SfTk3CswnUKgalwadd
mDgtLGHGF+I6SIzoNevFnFi1Arsvflnpk6R85pr+0gVh/V5FCfXusk9uChXYXU1BeO/8dbX219V2
OeS/3OEpTwvz93x1DIzsPQ4oM06lk9wybGu7vnO+rg40bI6+KJ80qycvxw/RMDr+8OFohDCZuvqr
wbXHrRZe/kBo1KTV3p/cyT4VuKHvYiDoqFcR+vQWTYyGQtdFM3NlCwXdOwgTTZYTG9M2NA1xVdlm
rRqRpM/J+OYhM1vEmoj/hCKwQPSq/HAiJVjNVc9L3unmkRDDdp2UYfFuuuLoNj5yQ8KqYFQNzyBt
ym1FFjbuZeJEYtQESCGTeG8js6ZnV4bHOCGOZFY6pVrk3NAE67fhEJE/BwPJEwzr5XPoTMXxPgaW
t1v+F2PnseU4rqThJ+I59GYrr5SU3vaGpyy993z6+QBml6rr9szcDZMAAnIpkUDEb+aGH4scXWaa
6JoUA+IhiZxXjbCL7AA9S+XiKpH5V+BpP+UJfmrLCZiUn5qqGn+Jk/86Rkyfxax/PM5/Tv8Vo07Z
tjfC4NHynR51tfBdiwf2zGhUPjfsspDwjh9ly05gCcWOnd+Yepw/k0Fm2QBdbOP6Y38BcJ5sjASL
JuHJWLh99+Q7kDTFFSGmbPf0a4xi8zImsXhyTGOebP2ah/wG+JQxKk5WViX73CeFBJrCfLHn5lZu
yubSD9clzhJ3CeWVS4FM2TpAi/CrivoIuZnmFcmy1SzYh2kxgrcoSL7G4gz07OeZ7JOjMg7Zg/9j
9PooJHUgL4VTe5wgjaPJoX30nkPCVI/qgxkN2kdjPFSx2r6HoWIe/YlnllHV1L3h1R6Rl9D72yCF
hij7Kdw0qFjW+lnHMfu5hZ81eF6EUlStPXoDptt20TX3ll4ryA7mKtYGavkRlBqqIPg7NUWvbJHp
nbdeV9YHWWOm3nEcahKtPa4Cd1VfZUspOgRat4TJirUIY5ltPM029jk1gidL2OwhDp242VpVQkPA
MIt9gdbz/372f8e5qaaeTN9fO41R7Mll/PeP1KjYt4eIFCEb2Nw1+IqsG9TWdkXbYK2VwlBcNRN+
FhJiEYRZv5fvXw/be6VXqsd0SLt7xBW/uprbno2KOqehNtoZru5XWeCRRZxAtY+hZkAZFDWfUjBb
DRAmO1nuQbyxW4WArfZQFYBqmmq+k2U2iVaVZ6Cvi1toPjZ+GN3vo9KtXsZpjbmdetSFhZWWp1lk
jRUrGS+y7SjkAFR4YrvUKUiI4l91wM45uMhD4c/BhVTJWg08FGl+9Q8kuA+aUVPZiJrzLBajlVyX
FvGhVzT7JLvkQWv7vsX6XA02ToGdo+MANcWkrX4yNT4z0hjo7VV6ea91YQu9pHa+KpBfesW3v/fT
k57rj/JzhT1MbsyLp+Vjjiztju1c91j0QIogC3yrdH1e5XYnaGDgpb3dtQbfxLrwIdJ+ysK7LNqr
sP71la/WybqyCzCz5d9F/GsMpsJ4VBfeWZbqMfJrNr6a2HvL71/0zjFe57rWt2Ac8VMtuRQNUWNQ
WNeVd2BoJ5wtsy+ai3RoCXMHmcdsbRVWc+cOkTM9t89WNaCKEvoshE1bDfYNkqNrKRkoxQNlX1rl
47qfwh00/+6sTnNhXZK+gkQqyzuoIkB5Y0dwMOasZknvGffyMPh1dzeb37IRjv7Sjy7qa66PLjz6
wlyiVLHqNAogZde+po3dQ0Gxu6h+Ss07VR/4uhuJFR7CsClhUiKQZ4iDHJYDkYCTq3Cs1iVSmXvp
69V0unbQDeDvk0Cayr7S67k9RhplGglVBX98nzmedZYhEZZtd4ODdIiYgKMQ0HMJJEKdrr1btvfT
XAPZMId4fq2iY90mXrPDN3Y6zk2+xWWoR7JxZqPSaucMUsS5Rpz5PKVwSbXOe8Yxa9jDZhybleyT
IbaEV2S1Hx3GznmaZJJGVxz9xjUmZD+EkrVnJcaNZQ93vUjLVDpWOLGWIBOzHh0vXMtPQnxiPkKz
i2ig7JKflej3KsTHrl2/4v/sj0Av2qSD13hi8Kn7fTPfJr6g2vEifrXEaxhHJV7hAzSgBgUUR7uX
GZs4oj47Yteu2Vh8/t2iCtBso0Jk51my3Nk2egRKl+ELJZpZlrYngCWn5Z2r/gThIvSPUrMbc7T7
BbaQ6f1F5mA6DU5ASCrssBiJej6epVnr9IdPwIAYbzUwTjI/w78KKf2+DoU1UHGxwxaipTwd4znZ
uEYPkk+MOGVfXOTZ9SD7AB6rHmk0EaTCed59/sib0PuQnctjoqiCurWLh4Hs/OPhZNMTT6F25jok
YXq6hk1dVR8j6A/RXhOesLGm3gy2PupHYVCxzQudSvd9jvYV+dhffwduBKI9ff79Ne6i/4Y4Dq9H
P5Cqdhekep+Bkoyy3NssQHSSAs6hD7SGLAdrPBmI7L538Vpzu8DZAzEQAMGZKHtcYrmC82ZTSClr
GF+hrrvGBdPeAKnRhy+2nv4V6c6w6/S2P7Vj0p9ga1Y+UnFZCT2oxDVmmDV0cNEPlmfXg+JTWLWd
6XDt+rcw2QcAqAcXNsULEkkiifTC59IOQHYtm9dDnk8t94Zoe+2S0CWUG/zbtCmgwtQxUlDgl7rA
tI9IWoBy8PkvxKZnrc0KQp09+Zaz0Vvqd633czH0Dec63LqZom6ybsSkCOk61Rjtu15N28fZKNQb
NZ+TlRyUfV5iQl5x3XAvm9WkvuNh5VKfnr1uWDCqeuBvLR+ajWWoOaZD6BbINFwXAibLUAm/5AbO
gIFbnsNhqEiMKWCUDdzs/GDyV5btWHt5Qw5QhD5Uc/J2vVFf78f/HLz2V0O98yl83fSQMxeGiIFo
20XHK+OTP0JK7SJHpT05ae7fRzvRvM6Vo2gYPc1B2X7RsciAPgnnXC6/WH2TNgumx1FBvDKI4u/x
hFFt3Q/jKRjZOpz7IU5uLdwE16wUj16B/afa+BBLo/GjE/BbV3cMfA8hQASN3x7UuJ3vMd+aSZ+G
6l9ikj/0J00jAy3zq4PvzJcxVGAZiyzIr9Rs6KZfRx+lJNklD0EsltLZjKmNUQ63iTdsohJ/VSqU
n7SUgbKKZeE3ItcGo65gAtG4xa3hNEuYfJfBEAdIBc//EaaUo3ZbCcCljy6lMz7IW048JsLQzP8u
W/KQkHLddqVQRBZmlbKvxmV15ah6dvPpeGluSxP7GB+K+pJKlm8iDvO3LM70m1BmhzIElrazSwL7
+j7jyFDOhYnqn/hIzHryNr7iuBt5D4cBdwdEAvNBfvLLDTv3oBe55F93MkLetQszCg+gcIzlNi/7
Bo1FYY3A43VFoLduiTaiplN9rrVk3vfIldyCz6CeJQzE/RhYVjL13j6t3B/yxtD106GmzH6SrWUd
0Mbjb31yGQD7s14PJpuKhxpiIQSIlWHWLp5Cg32cbO5o3Gv7N7fAPFoAAv4tAg+7/g3iym8RTSN0
RK0WpS6xrIlixT0Xmno0ooQljXyb+RwfmhQN7uvbLDNwSl4HpPPaBzcm3FuOjx2MWPok3OuOsxvD
G1bar8OQ1y/6RIYdpjnlkK6p76jdgvHD+oEs2rSCnzV+nxqXb5jdwm7CwJX0m2sf+EjHh5Z/2BIi
HDPV3PsmH3rQdVF0cOEmGHawKpLoPdMRdMTLrr2p+UHe2FXQ7BwcRJHmy/rnPuzHU4Yn16qK5/65
Rnv7cQ6wQC0iv137aXtutHa6a6zEg5yvThvb5NsWxGb6UMNxu+k0wCl5rFYwLduDrBMhQ/8Z0YqI
5r+LSLqsQseg++0xvLlstypOcWswF8ne1eJ0ndtwXADL+vWdEn90kwMjLpmgxfphbB6W0Q429cas
kl2mF6TxWtN4U1AKXceBHZ11LzXfTIpP2VR0LxPQ9Duyad9kVBGU3t4yOibxFnhr0wmHRJZ0RYCP
gDy1e4WvPTZPcFyEtwDaGbs+Etx0ITauFoq36YIS4RfRvOKXpQp5qlkeAleJub4O1B0QZ4uk2cZ3
vGzjDTCE09Q4OtbgAegGRQLZOQ9YN2KGA0lZCIJghoPlIpKDufliaF1/RCMDlXsnKN+GHORNMaXT
Icy78k2NwcVpkaHeytHQgr45D6/wFt273rTfOzfCpwbzg5Va4RNqK6H3xfL1G9PK8FLNho/JS9Of
jTa/YzJnvc9t1LHyNNvHkA3MDiBteHFzzT66uaoeon4YoJAY6UaFZRDjc7mTblnSJEtPc66qog/t
A9aIedB8tgdR05OBss/GbmKZJ/t8e0BPQte7nYRKtCmYFL21WEg7rn+eo9k/T5UebKDTKmuEIuye
3W6mnOVwpqMmjvToelLdv1CCc+6uh9qqk409YOEi+9yOnRX4hfCMMbx2usahYj6f8rhFbI75aWqH
q8J350Zf+zGqJIHax5fOLrcVWZk7RI+sO3k2DHWyZxfrCpG5zz6v1PubOra+T5G11pGQfiGbgYvI
HJnoVXnjezchkWr2lno0hTC7h4ogwl9Pn+AdUSmW9WNZWDZifc9PIbiXLUuL1A1eMd5OFpXrEcR4
psQ/ZUkaC8cvVMeciyYO8kxt1Xc/89pDSP6v3bNDDw9q432NnPYzolWraYdUF3tPrxkOCVtIFowD
JAu7mKhmD9o+ApN5WZpoy5O3LYp6I2Py0mnu7brFWSfDOjv3He7ACNSNoZ195FNmIXgwj6c6GezX
ckRFM2myD0i002EeEPMxdQw1KD+NK+g6zWE2mDo1AaRNZEjrpU2mkq+RrxtPpq99TKalv475/OI0
OpbrfXziBxh8JImvbxLAIRdrTJ3T7Oc61RtUtlTPMD08SO1KAUs2dtVmDLFkLlrjpstrAxAWtN4z
l4lkG3QGZW8ZY+q1fYY5M+y5FM7QBFTkkHQzguhdPLNu/MxeXPMVpJwT9P0AS5999XmyUA5z4i0K
W/3RTvkd7WdHjUBKJNjWmIVzWTqhQ2AqTswugSK0KrH2uUgTj4GfqGnUb8AOotukI3Muu0sV4pjW
O/1ONuWkUGvqtdWP7lpunnKnUlxvNfI/2ZFt645zqj2lXOKf0poPpjCRQxEA3b/syniacIf8rb8R
9+l/xs/shDdp7y39E2pFcb7XEx9yv9zlpmIPnP86oP4ttr7yCHMDwgtmGzv4acjt2v1LB2Xlxkdz
bCOfSmv94+DMwwsKldVv/SI+pCYisNPNJa/ZtBu++WA5bvhUmtNRXtlb04M61zmARqnhv6Ef3bPn
ZJdhl2ny8AmyQiseFJFmpXCzcJBpIwDViumgppM2FLQGwLIL5k8Oy4Od5hZA+Uyvvvql4x8rtA82
TpYNe08IHMwhPuVTbYELTRz4U6WbPiT4S7ZGB/VPdKVaRZGMtY+MV9Fq1uvyJiVRcP7zHiPbCLNp
JIBq1DZ9Jd6peqOsh6jWb9EPRXJRi0lLWwYAE6UbDtBpsXUea+sptdrx0Xf5VdGYIc7fJKr+LXfM
4BJ1RbOeahwGZfN6SCj+X2QTf1s0PcA27lF2GiAKuHwSFlvzXUUl6UhN5s0Zo5QfShXvbQGby5Uw
v1c9h42MwAAXiv61szsVXXwgHxIkej3UaQtio3a+XLvkGQY54wXtjfFiGykqhqa5RKAE8hSaNn5u
ZXZstWb6GGHFbYAWu5em69lmaqjpR7mavfqm+o6JnP2dihWFjfCsK82bZijNYzXWLaXF4GcRxOlJ
dhVYut21Y76bRYDssi1f3cWJkm3ysDOQrBuabTCWCa4SVrCWeNhyVnGdiyf7iEdVc44QOXBXRv5d
QSxcqzXnga2Hc6wip9vNY4MvY1qeJHIdOFm3skVxAAk3rrBBeJvkDSTRwHipVR3RPFoGFfulhbzT
NyNEqmf0JwS3JOCnYTe7GtX4FIa6/jhFwHzdXBe4YtBqqGEeawS0ABbTjMYu2mipG93IH4CYZE0W
ahWmi97wEALcmz27OLGhOi8OwWS9eKVheEaWJ7vrZIZv0HZIRQpdOz49+Qnpjj+tDU8Z99eP1SpH
IMrufC+7EPsJboIEucOpiStSt6B2cpxHQE5b1XaYnPJDaeYPTzHah7DW9DuHO8FK9qOdiD64H7Y3
bWzn701/cYay+nDc517H4zpMk+k9NXjpCiSRC3Rf/wV5rKXfSirzSI0BjYbY2YyFWt/mI/jYV3lZ
CRCnkOgHJSoctmnIX4CCkD0SGRFrmrebpzhc/zGQlygs9bVaH+SA7vnBwbd880ZHX20MqhdZv7HS
dTjRkPtiRtC7rF6QpJxvNQ24i8h82+aDFrj4VPHTK/aDgUtJo1XafVNVqVDTzX7UWD1kgflTVYYX
m2/e+4jeCrKTenrvodV0aA3TOOIREN8OKbYvmHQod2OOJpWFMsaFwmpzLofqhe0hoqyKGfqbuamt
bY8t3qM8aGQV7CS2L1neIZLp+uHBjSw9uYDk0PZm5j5A11Dv5DcyTu0Hvn4quVa+g2JMtoC8eY+z
Nm+DIdvVFlf+yVGwHB5ZW2pJbt/kqEPtdDPMXyAtfR/8zP4uQgezydZFmNjVVwx+kmNPKuy20OJX
qyqDpYXra3Er+0cxaNXhq0+98Cj7E2DE2spOvteG+VZ7k0MqhoPBPRQWpTgdAC1OgcrnzA1UDrpp
380AnNRqo+OZuinQqtktcKSFhuck9Stu6tUm8lgCyX+k006/N6+jsqBnYMe37sfgrOcJb/cf3yBU
uo0N4F1Ug/45kOvlbe8F9ena3+RufRKP4U11satmTO36zjIuozhkdamgbBpTsEjhkPzWt8Q0TnYI
JuVDDshDImfIU2Qh8nUeO+W2q/vPB4z2mJODCgoNa/7qdJZ58IXCUdg3KEyKn2MUOphDeSqslcYN
X9Rw2st+0vcUrfDw2skmSl03cZ7Uz3gQpBc5vXaC10VAwCuDizroofMxhd6TB0SpxHv5lPhlcWKL
HiBd5KoAffsOKAIr9Qj0KuMt6YNyJU9/ay8TfhvzXFVfGUZZHJDUdO8cpb2X38sk7Nw7IG/3GiaM
5zEeMsT7ELPLsrK8NGPOTqiu125lWc84azYPpTOjEA5FY6oC9cYmpbY2XLV881EE3rZYPOzlpO6n
3gEumE8SwxzrnnVfJZAh/Z4SbzdZ97/GAr+wlxaPwI5EC2+HEupoWyvJDfLpBokH7QYUuIXO7Rg8
xll2m0oeWuXMR8MHqux1c3PvVig7mDOedu8KmqcNioK3/myN97Gd9VzCww/FTKZ72bX0J92+YUt4
CSmoLf281XjD1Z58EAIgl6VGEw75jdb7B4y9lHdrTtJtnMfF2UMQ9YJCfbkxKTZ/sUwEcsMMKEEL
b84zeKXsRtwDt0Ntb1gKrhGZi7KaqUffXVc5sLryj8syqHUMb8tizr9p8/CpnVD/2+o96kuG2ZaH
37aqEbnZ0TzNLRujm3LUYYJauXU2YsSoNTW+lZcoanTxWS2mN3mJkl2FqkGCIte6XMk0O64uQ9ec
61g/kGAzPto56khcNcGtW3j1idkY7EB4fMX88ENuBH6FVqBnUVGPPkMb3w92o5GEr2jNX0O9vnLO
s5H8kCsiDKqDZVnkmMotLHzncF0pyeXSZGvQU6YEdv0vxkqpPFeBn9xJDotkrdSOUW+dyStA6cJr
KXPtVlFa91D7OpA5J6iQasaQaRs2Dri5clD6G6SP/poG/qth2PVPk6/HTy7wwczuARmE/ZO4t67T
OXL3suklKs6CU/BFtuScpmhep3iKL3KSl/ktYnNZvKGcqWIfM6tb8tLBpZ3huJC1wL1TlFzlQQ7I
M9J24dnOMhhdkzetfCvWv/fbQKyzzLhC9K833IfShMPqeoCoZhVLujRlWWQOebpNalDquAo9wxAK
vv3jBDOPUPaw01hO3LJy3qw025cd3uxcbayHxG2BB+K1vh38Nvxaw+PtWhwULOr+FkuKG91CXLUz
xx9yXE600cdal42e3iHUe3RYGz46wdA9aUI6Vf7+Z+6FJbYwK8VuirduFpCvDrECOVqkyJvabcYF
YIyil0I1t20OHgkSHsyzcF/3eOQaQ+t96OHSrSLDuleT9LOb6FnxMWrztQEZtJdGXDnYK3TPNKQC
gmxEJkqasCT6WJcjko/+dyPwa6Qp8Sp6WHjmVlcApLMh5GCT+pebIriQsMO5dXQuZQAAAemitfns
Nu1PBJKnL5bmk4EZ3xrMlA4z1cNLMYBW30/0ddyOEpLnzxPYJBiTYXGRKDXZRLe5uEiU2lwjLiZH
2Zvquy5Oso1pYd806Gp3cvCUfcpi5b7iOZXnqO6WppY4418yrPC+qjMYmLlEY1YkX/lXfVDh1Z6j
qMdqUe/iQ1iriDf67XiwTW18GOADyR2FPKReYm30yip3teDXIhw9keX9jKhNm42HiMjtqUSpkX1I
6FTP6D3nD4aJNkljRM2F9Vb8bLtIDQuxEBxWzF3Tpe2+mcGShLa1c1n1QFTpu3Oc1cjX9XaD1pBI
KBe6dguGLXxKTPYAvo8812LEOzXKJqgxhZGjkRgNFEalh29quMHT3ATbubKT+8lu8mPik/N+pVKf
HMIUsRhDxa1ggaQWiP1Rs6DtSNqSbCOf+nd77s1NN6PSDBfcBQAJFzcoFbROM5SdZFNCIC3sjvAZ
eJI9mVciaCniYxFvadhCXONliNv+a7yR5ckqCrEDrYWFa+8Y+kbJm5mEhTf1uwVDXSRDRFpU1Hi1
SDnPaT6dcQuU+9tc9dJDSWVrHYntrtE6ObwM5yx3wHLP6+QzriRVei/jLcwCWbCY9sFG2vZEQfkD
gSWBIVar57jCy9YrQNAi0djgwTgl9TZXtXltN6zllpegZ/YMDYNViswwouMEYw4BAK54m4At/AOm
QPWDiwjJbZ86AtrG61b8aGnKQRkmI5TM2tQwpfe1UcPdFwvLscaQwstMYxtFHrmZX+tLecavKD/5
ngmXnXXnsuRcpk3NUU9mmwpfEyE/xqfZTgG04bkZdyaK6JSz6fvtUAyogOVes4RcB6YRhasV33/j
bKbmVz+j1i1rIoUVtAsMoos0xPvFgKz5OzmEUTicdDp+NCzRsloihz1RPJUDnobJ1o/CTSucjrG8
uUMBxNwPFtQH+Q9rsde9jYvoHr6Lg7qlU+5QErSWf50CsnOdhVN5HJIxuJ9CTESGafoeqgoy62IN
H6Hob2z0PEOs+S2KwUp9BZM4wbRgkx/yBdnEKkXkP/IAC4tUDjfUFJfha3JARlfZrK5dZMaW7cEU
KvWp57Ypn/a3HQOuLKwIIsRv5EtxzRXWKTG28ogCu3ml7EwbYTl0VcUW2xm/gXtis4u5p2bBUQ4q
+xXFmWA7pk18HBAh3MZCd0dCstLUDS5gbjdDVaLAIJuKUm9kRArY33UzoR0bmbfyMFT9z5z0xeHa
pYKNug2mMD5CrXyX/XmmwSGwa2HoG1zcKgsv8gxxr3lrZghHXfvkgKlb0bosy2mX5kF20qP+/fqd
bjJk6xCCe4/EDyFCpxySquRkQ5jh16v07glly4R6ekERyEd7d2Q3/8NGXLwY/R+RBSVPHdzkZTBy
a6sXRnNWNaCijenN2KyjCaAZE4IWrh0vmDEP2ajLHNevElAmYWQ+7mlZjpoHRNlxlXalvcufEMAP
wfoW3V02RF9NMxJL9TA9opTRb2SzBamzyYPSPcim4yvfHXeK7mQrf5o9Cy9CmRaZe4ShWhthnszQ
MT8TuklzURjoy90bxpDU60poJ2VaH91IZSXKiPm6C/WdKqBjkq0gGQ3ybDlUFi7aSvQs+69hiu7X
WyOvagheRXOLp/12KWT80UyD+jCYXrbusyZ44oISrykZTH8hnXeZmrCB9DqEKwfY1I/ZGH+m/DTe
ME4vILoqEQWe1tkjbtreGIln4p+GU5peKtnOHuofaZd76dHOSJ0mVv2l16dx+DIDjEchCnakQFew
jPw8XJtFNJEolu3cn3AVYYfxb3GyT++2KCgEF3mdssXFCsq5zgWwdFfywnS9gMlR2Qy8QN9iBvEZ
ch1oLNRDNPMuqKZi60OV3aBEmy+cZ3kWR3dK5JR3124uQ7+HKjPxf4d2Vlr9Ftqm0T0Y0FtMUaeH
pFfU3eBa+VmZh+kmVFuf+zaWCF1b6BtKvP1L3w/damZF9rXlEr+Qi3xLWxl2XqJwO35z8Zd7q4fK
XHe1i1sASUE8HSp7HYIv+KogzJEOJCFrwIc7P+r9o17o5iObYvbUIgI+0zdU8oenxCu7o+fPCEDr
nfHemdRGRMAUwzjFo6O8RQdPvzg21zLg5MrZ5aJ5UQTQ6Hro2o+umbLztUee/RYKq2uD79i4vvaR
pdo41ATvo7opd50HWMWy8/mpx9vx3kOjEzjz/DSozvRUNlbPzlMbb2TTLpXwqLO2ARUYttXa6F81
fagf5aAp9iJjSrZbNlm1cYGbra9LqN+i06nAP5KDtcOarM2CE4BezCtJeN0i4YWwcxS36APjXw03
laS3aM1axEGExPPQHeYk+S77l4OchWFOsZ7nxGRVpeY3BZiplV2wBXR1r7vr+EVuYNj0b4hZg0IK
rJ9psrYUNf+JCjniMf786nmmTiKoNm+B6eHrHqv9dkl/zaQjc3+TCCcrb6hchNlB28aeN71TkEc0
HmfOU9xF07sbbzMRNTlYri9RotskU/LPKCWqlN8f61fU3CPlLR/r72eso3DjZ/AclWnjZkjnzmNs
PnZFHO/RS4ZyIJozYKHHHqY6jrDzJep7Ws6EsZpmlys8a2CLK3iY44Gr68dADIfB0N9qfXsj5y8z
igYTHzh2uxQlS2ZMm6HHA2fhUY8FqJeyxzQnGUdy+DH5HiH9XmDpLpfAQPfRp0GJWw6nYjj0w89h
Mj6wKMVsd8LoJtarhx4rVw2huxZa5UBJ8o9aAHjfk2231vGPW/u1FoDNyKnMdeso1wsyrIqV4WZE
UeffyhaJZtzPva0eatzAhpUMAfaCi4LcsP8algN6XBTYfIiKiBxFqHKZPJEQ/nsGvqsosbMzR6s2
Oc0BOt3LqWyXolOedR+4Tio38txUwnTptZWc+GuUHP4jRjYDpYfcliYfWebVy1sb+vyHEaMKTn3w
M/3wb29ZZCnUtM+XSfKNXPMVcsKQ5ehAOxNKkGUg3JlUF1RCUBy7SA9PAKI+D9hzMIrsQxDurr21
W2n41orQJUAOCcWYzMHw0yitfSOAUOtuzl9Vs7BBabfOw5REHHzUxlksLo2I723sWjdLuD8G+RGZ
ajTtRXwsDmpjkLpqI30jZ8iBIFDytSOepq+U/uCXijDOAbcgHA/05uTkLRYxbu8jDe0aLRgf0ZvZ
SYBTi+Jt/xyxZDwkC2pAw8ZPmvKuTYwKTEicfasp/edxqf81ALnaznHmQkegdOoBLT4Whr6qVC9+
wNLUAGSEvdTuc32vDF+QL0je/KQvj72wMJESNyo+804wZquKMscuHxwfTE2dOQd9Sm/msqcWqrnW
dooS3OdGbM3KGnu7wrb5wjpy4dd2fBMHF9kHbujGSpiIiEQCC9cEk0ho2eQOYl9ndVZtZe5AjtC4
jvwd9vccOICkQJLcoHzVC25oO64kdlfSqasJvugQIUTumwKeMf6KkcOSiW3r+X/MQ4IE63CjefJJ
6T3bgfOuT3X2zZsK9N6r5jnrqV+AofL2RVMEK6sAsUfdK7oBo4cdXDu5b1Nucd8hR5Cjj7FybWt4
+P8jOit7aeq4xeKya+4WDZ8R/lLfgwpxtRAQs5T+EX2I6irnP+JU0Zdj1L4P1YbNPej9Xa6VwTlU
xuLMotrZ9kmtPBsGPBLsz/0fFk7emvHDGF1UOrVKfU7FnCmcgzNaPMXZH0wHqLTvP8OW+JzTnf+Y
I5/HG/CcjN3oVeMCfwGjqm3R78DgUxQButGjCIBurkGuk/Y85D/CMWFvJlo+AiPTSs5jM5+fpwLz
mF+xsn8JMf3hFhXQo+f2B03r7O+Jbn0UCAGhuamFu6ZSq1NnDCHeAKA0qNWaHyK0yud55afZTypz
XoPzstO3e5Rdpy13a+wmNJR0uCrWT3Ftfck1N/xa4i6/GkatfMBqdzgFqDNuZDou0u4pDVh/xY3x
EcW9CW5Jmw6qj7BMJG6KuJ6VpDFwUkCiKX7OPfKHStwcA9UxoaRSfuOOhRR8oznVxg4rlqL2ZL62
HVhokN8oExYBuorplCGuCO4w2SQ6WfM5UtD/ZaDtrOQsHNvWs1tap1AznxrDjx4H6H53pPFxb0HF
/2MIMeyp/Kk7yqZdfvg6ebKgytFET5Ga5IoSfoQDSU3XMppLFLvGMz45e9mPRh3XwcRjEy0eTDyJ
CwpqhWi6faiL3j/Jg+2mPqLQ5mezmmIYPp2OudavkBrURrRxx3E18Mq3U+l3Tw2Xjpt2xElONvVZ
71nI4RUTJMotmJX+SSvKDAs6zHTkIHZBJOUsey0H5aSk1wMsxZTi6JsdOxizGvkqzRjkOb3zqFRD
coReEe7DKmle7ZotSJU3L72rDzeNcK8T+oWlOLi2H91wwUi5Vbj2gxzIVQWMuIeehebrTbwOhUgh
oi/hfmlnrvY9KTrnxpdyhmIe4s1rs43VO/koKJ7pt0Nc7AalK3Y9NNkb3KS+t1GSfcNx4DX0i/zF
7Ctt39pcOeJ49p9qo/i3gGrMukPek5nUnGSXmtjCQvP7Efk++EkPLKTZ+zD5U+NrNIB974JIfxka
bFiDjC9EzH1rX7a5jvTHGJ+RV4crYgzNwwzZHLCarr+hk/IdsYLhthQVH3k9Dvtua8Ret+iJWtOA
esLQPcTjC5r6EVY/egGyOnXfets+yjcFE4WdcIoccp/jLMLqLD+rAoXgwk4q1NC4l628sryjG9mI
44tBwBztIwIN43osQ3V/7cMs8M9ZlqE3KzlBhlmjjR8Q65f/dVafU9KBENwIOCkF5OuMpS2eo566
E1cL/ww4MnwaCm/eWR6MGXVIWTDiecWPyeGrx34AREis7kJyKSxgBSRkZJRMXvDQaNuBhOSb1bPv
CNUBp6TOO4cuola9UJKaU5WimJEmOFpygTAIM9Jw/C1M9suwLkPygert9F4BkJVhgZZ8Ptr469Ec
8WiyKcJK8OarGXjxxTfZw6eyAskN482mYLQbHUS0wOOxFVBCYcPrBnca9gUvvp6uZb+V9M1pQlBo
nYSs8tt20jb6VBZHOTryZirUKh/taTQfbH8EFsOD6TF1V0hfwVY2y5l6uOLW/kk2g/4nnrUV+BVe
kB9YG0TQ7FUdo8Y8B1n8jpoa0g5m/TohrHaLKHeLVGAVvdcj4rV5X0x75CSid91NPjTF7O+d3KVe
VCZH2d1q1XTMRpxc5KQqGOESlv54kqP/fGw1Lliyi+dsMuv3x0Zm/6Nz2v4+aYvh3x5bF6+gn/+H
tfNablvZ0vAToQo53DJTJCVRWb5BOSLnjKefD01ZkLU9e86pmhtUh9UNWiaB7l5/mHiK73M36Yvc
ccamacfR0nwUWrjIcv1W0nKeI5YmCREz/zrpUzwbRSAiGO4q1iKE/aZoBFbpEaN7O672QdOcYd4G
17pSN8pKDIETtJA6Xz92emHsEHJ9ClD9ROZTikkfIpfUyqWBt1Cdpzspy9n9u7WyEjGGY9gn9dhg
xJ4cNMV+xTMLuYdpuLhE7yV9NOMVJy9povebdJJe8m3WLq3lny29U856LN2ze0YXya+QSchxSRKQ
TnJrn6LEYBElo26PDqqlL2OeWVd2Uf5IOyP8OhXy3wWdowLRIgqj3/wQBeV3YQr+r2L+r1uICUGX
nvibskSU0MKSunzYsQDoX7K038VpHTw0yZSBUoJ8IdpFmKshNGCyeHrh5bLz3Th8AKf2jzBnmk2E
yW3zIaxoJTZNPrLS82zvNx0G1Or7P2ezHblei5sapLlWuYR9sR9gRBYN8BtEIktUDb2WjiLNFfN4
ufQKuYW5Vwg5DJL5/zpWfAxxIzEzeXHpON93/pDzfUVv9/4xhqBut/AKrWVk2GAmHOdkhJ1+I0um
fiNKYYUXihvpPUYtU0fbBNaicFR5kY51vxWBqmisymIVm2V1mgf/p5NOd/OyWL+ZJ67TCCNbcc/3
iS9t/82kYnwMsO7yaT9MqoAkli3/46f1NRQHPE26/AkusZ//+e9/FzGpbcr9Vnzw+d/8bxN/uH/q
mslaa1ZCAL/1o+cmD2VsC5Hfk2w8dDnt9LeiChkOwEdS4lzZTXJ8ee2e84D8yKTEJyIy1f8wHLvP
fwy3i/Tj8MrMlmKy9+E4kIyLPKzkk9dwiGlOIOdI+5qMQ/CdLCnbWBSp0Yy0oRNi4LjN3Ta690g7
/yU0Mqu30N6EjyNCB6X4GXXdUreC+FHLdH0dj1A/8GK1DwD/gJ/iVvcwTmdvZTl07EgWNQ/7nxl6
ULQkybZmebRQprTGOF20vHWXaqdjLjblQYyyRaMINUAdp9d7ESbaLc/AZkdSSZm22LU0qLIeRGm+
aHggkHO030Lmjk/BouraWr5MLLCAZIG7U+SWMB485xsKwxXCKL+rIXDuDPyqhd9fK43rjIwCGiIx
iKEgHSY7yO6KxaNx76IkBlQOB259EnNDQDK+41AeMvIvNBLDByjA9UMpPYltt6jk0pPYkGeo1P7Z
Ew0fwj6PEWgAvn//HCMWmrquVQ9y9SymNlPP3jiShe798PTfDPzrZ8IfTF36PU6estxkS/F2wrBA
WiLrr1+JdxhinizI2mdgaMnRsQe+nRNbwc/1j1GKcoJT2z6zfXmLksfyW1yPKSg4OUDAslf2juwa
92HnvpBQ8r81MpCtUetslE4hsw8j4n1C/DbMfvaynX3pp4HwMZV9hfjBve3bL6IfJMvHgaFXoIcz
zdimv8TADhTsJtCeqtFor6rIxcwcbSVwMwrEKoNXZu8+iW+wFDg/6tyLnkgRFGvV7qITuyUsOv8y
puifhDXF+5h2GlP7aXTqiyw5WLU2btRsV+mSumHRUeAmZBuHNmn1ST4BOfeS35hPVu01lpFygYLi
LZxykeeZO32fXnL0BF6wmdeXrdwkZ20Mo+0Y4YOsJZP4Klhe/x6TT2c96pMvZN9HN5XVKyTBu/B7
ru8FkksK4nAZhP1wy7Lf2Tfoym4S7J0ezdx5ERGKod5kGkjNvPkqpYN2G01MtzHHkA0rAJK31ER7
5mcYE4y8VnO5Zpku4TO50WPFXYpucTFljex9Ip1LERKGz72JsTegiPCkVZm5L1pP3pHqGK4NR4/X
thVWD9WALY4Pau8rwkOnrJz2ZxH7eF2Xf+XZ8GS1Ufg6DEq5jEH233ka/5t1YmNW0rTlRvy2xSU1
8x6hWX7qVvbNCNL6mKPAtpdZQCw8DiXq+2FA9d+5kVqO8r4hT5qhUg9HcyF0bcOw2QaKPR4swfRF
DS/fWE0o4YM56teklRWUWgPvEJaAI4emfiw9IJKRpfa7EEWze81WfiKQkd16UTQsM7VdQm0lvfdn
KdMHFIC8qMEzdir92ctykTY2kW+9f8ZlcsXjycYvdRr1OdZnVCjG/znn5zv+b3FefkwsTy6+AbCO
Ibro8h1vc0T2qq5H3ZiqaSTNTZ/hcx9jB7p0i7FdB6yp110VUccrbVuxCbwRwV3hodklc7BYFpFy
h1BXstUQWl3n5FgQRvzK4Z6zziKt3fuJnz+qo3GCYVN9NewIgXlkq04mfMRb/J6aheiIEx62Q282
5xRf1GNuYn0uZpKsfA8KvEKPPDd2daG3myq2tC+6vqoLQHxoxhTb3uSdA4nvkRNYJBTi4oeAxKe+
Ym2zxBjXgjFiVp4/7e/io8DPT4MqEFOZT1YP2aiR1dil5OUl/OiQtl60eWBZP/RGVkXexlbA2an9
Wi7tCsgPuHUcCfbj6Jr3hkESGzYyijOVW9zjTYYxTvEzNSPzu+JJp6KoeMIXOj+xVgOlMABxDWOH
pYQn4ykVHnotBwXims4SP8jy2hg9MPscYK0bUytec93fpklofR9VCcqElY931ohqMfsoZRsqZfGA
l/dPYwzdW8tPkDkOYXWoqvGt8krOnZ3SfnA9NV53RZVfq7IX71Vb8vad2TfsTM1gbaRq8GjkGjay
/Em+S6OLXWdHRnuaqYrT8U38PcCAA1W1KlqqWmtyUNX715k/oIOp9+ZXg62vzSPziSx5szPGHjtE
r7JefNJR+s5JTgJ62/W59uCYJ6EWLCrA2ETPiKDa1PMhLDkJgG7/1vPHGBUyJgwxnohRjzZKbjRr
Ui3qK8fqK8HO6MrCXxZYeN7+3xFjkKUHkPWlXyMctcAfFrOQFMNoD6vMjr8Jghgbm6lfBrgQm6iD
16Skeg2UMekvEXHRHeTCz58LzOw3HLE1rNh65U7SpPgtIjPPdZrbj9iPN9uo5tRUKXX33vbS75eb
NONr7Y/dg0Iyd1cBUtwijG4tjYk9CMjvNtEs/86z4upca90Dudv8RVaQEuNwgrfpVFXg6y26NHKu
E9s3HkoOeEV7phbWvpOUGgaJkb+gWkAKiTXaUfQ6Lxl6fi+NAhikkHGJ920ne2kMIVdX93sxBjrZ
Ru2k4oFtYn4j2WgKY2udPGZKr0OazJDNPvMWXWd4WOJ/SmlUO0p+an5oC6MKO/Ycqbg5UYfvdb5K
soFHxXtqTCS+RNXsM//YNA8K1KRjoY4c4qXJQ9PnEFamJsDMNXmXqTiHzFVRsiWcrBt4batPHbGc
dWirY7KN0S28kLTI+wMi1v2hirz+YNiwDS+NQZksC0W196JjDhEjLnGixxJD5v45HOSojaSD160+
zC2KThw5CxQXh1VQKMaBh4pxEKX5MrdFfvjIwS15RKNMy8XfQua2qnJ/x9SGdxk39P2PGv7mS4kl
V4Gv4ZcsTuSbXD+HUg++Jtf0fYoU5gWmNTYJBvRRgj8YEK85lStKom2KMEFdHUU+V7SLy5t3wO/e
ueNz2ti5fWNtGq4W7zkT0i5K97hcYslT2/JqbmvgD0F6l76q74L4orNSNk4vRRdlfdECXyjigVzV
+7GdBIQ5ud1UNirW0KTaeEtKq1hc6sHgZ9eKVWbX/XuPaION7im4FKrZtRgT6thPXhp9WL7rsEFj
HXeZG7dq/Bfb6sK1XCN10TdNhxtbBHkYDNOz4Rq3ArUO3/cGAaW30DrqcObwOdC24Ij+JbRUJHPJ
Xhfe7GRoEqpddWP4hrG0QtziZ6Hni74zR16cFdAxB3/qEBPEWTguq3aIEN8HrShwPh3QsOXYgbuF
GwgyUTTOcEVDrfql6RUAKf8CcBRt8wzzrAIu1FlDf2CPuNLzuNmmPcBTxTbTO3g+6V0E7Rb/Nsnk
XZZkd3bUpnfl+K0yPedWVIrOMa6KBEsLy1CR11dJrgOd9+11lzdStCSTf28mWncU0wWAO6+hw21E
TUww3zUG7r4uWkjns4K/kPafq042YfwcPVzO0v6it0KFMknc5sp3Sge2rWCsl63xHe+NeF97mrlw
0ljZCG3fBnuXi+av4VX6FlmlfDGL/orSJa45GXIXXULnZh1s64L0lHjZ9YBUl9GgYKQ9GZuJqlPW
1V68JPVufOudq8EUXKWysbfUaennllig+P1PcE/fYq2OXoLEUpbDmOhnR6kn3CrHAW5p11eqixew
j9UgmlSmji9akz/ictgtxqHPvg0lBpsKTOJFXpI2iAP8fASUvQUWYFXtQzzmzVptEqREKq8FtE7y
AZo+OaqpV4EHd9tIJT9dOi8DOBRv3Gq4DFcKryNBCZMz8f3kVpXg0hRpgZKz2UPjy3C2LFN3By5n
XIoq8DjlpBrKq6g1WH3f1zYnGUR6kaI8ZFqLnrGs3lyiI+CzqdsOV8HUqTZ+sS6rXl8HZASEhIKB
S8Iyt+rySlSxhDhrsuOdMQpKHkNr5D2G7kLRhuOpycic9N2YPac4Sm+d0W/XLe+Po9aVv1IfCJW4
aJld7/uEbWOLysDcHr9HiDbRi3Aptpqy667LseC59D5CdHyqzsMA0XE4D6N/9SlOhMw3skyQN4uk
V15dqADb+bPMN58nFVNdqhXokrRCpnv6yP9+C2P61zYw2ZA0bfCzAw1SSaX5kAypuWy0Qdm1lWRw
sCKXGxX7m7UMe/XBCyR1n/IsWIoqXH37JKnmi6jhzmjeRa28ECPrabjsgaL37OIsAiTXBbGkm8Mx
GA30A3P+GoU0lCcg62sM+zBaHBL/tpkuEYCr1aj7ykpURYcIUcd2o9tg9eYBvgL1mlQr5LZpksul
RwatrNMaE5Qw3Yk2MVP2+4aq5a/bi4tBH9VHRKaC5SVd6tiYsZFV6teXeu7wFmJd7ezm/GklK0cQ
4QiaTdlUThaSMzICl/hUQm+uCNV7kZwVAV6Ffh7H9MiUGqp0DcVoyd64PApgK7rJk6Q3px9XdWFf
xLtFr1q3aCeK4iVGFN8DBTS2FIMvHROY1ovw17BGT1+1vR7mG1AHKDfU3pWmeZjmVrk3HBp9DPKN
KALdHQ6+pECiR3yMAzUESTdQPbeZbUPvGiSeCSiuGCYW8xlCJkW4yKDVBgiVAGFva/Qx57Ye4ca5
dy79J3HtX8ZO83UeCAxhkexFKmqrbNu8PFNeP5WyKlJfe1lPFmOh/qO3n9rGqfff40QvBxZvcZ/u
Md/3c1yABluGEP90Vil0QHqjXmFrEJBn57wS7/VoBasb7cqpWqUV7J/Gwtzeb5JyOQVbqeqfharI
HCymg6L8Fix61foLC67mNlf0vYqv91NYdv01zI3vuT1UTwHedwfZHNAkmjoDXPD2smLHkD3pjc3I
IiWvWGvRmzoGtn2JiRjAFNz044QJ8PMrlpTlUxpKIDzl3uOxPfWG9Z2OJu+tqHVVCsXb6O99x6of
weuI1iytzbOLak4z2A48WqRsJK0MNlIaNEcStMkBYzMckkhU3slBxp5Gq7Uv6OwcLK3Tf2lNu07R
pv0GiR5rJ86d7nWjCdaVdzeJ5WFh7qXHVEGDZKqpEiIq4AvgH4t6OKg1Gd0hXF+qk4KKKHW9ZF1V
gba9nC55Ujes6qFDMK5TYO6hHY2nXnOtByMynSO6jsHS9rV7x4pMEGpK4W84PmAZKtZarjT+SmTF
uWKtUy/YZ0YH4UBiyFm2KbuxXIuqV0stVqHdrxGnDShNxkFJ3PxeeJeMw40JQfur6bB0CIrcfAwT
rV9Vjmbc+Hmtw/dUjCspa7yj4YPVr1U9g5ZV2Ms6s/rnInZ/dsjn/qi8bGk7kzWDYnVbN6/Nh65j
SW3bA7ybIduLcxQnVm8RsO3PKJfm92Oq7vwGeYLRtjtoDsBmxVmMGJTiTByVwG7LpV/EOLfnFQzv
WrVOzeDZp7ma2cXCjcz6OBaSPoJrJK4IPW8dGVq3LP20W0eZbC8wLCuPrif/0AIP575+xPTeZT98
NEVxMNUc4+S4WMcWn6PsrRMAH+42lbLSa8fpD8y7xvEq6NQ0mnLMC8evoJU7fHERT7CWrm1+Meui
v/Kr0T1nZE6uu0oHbVVIZ9Hkt461G6FOLHRPcs+iw4obZ6V6FfvtqU1c8sIsFpELDK4nrxNOhomr
pAjLGw/p7WUi8y0vBw4yvfxnhUftojFb81GJsNouijq61tCK3IeVwQbO53x25dtj8WLn1qNh2+mv
tgT8vpdCKJuoDI7oV8g956loieUGdnmKEfrnyg2xpOI0AekpgMWgxeZQK/YkfqahtEui1seL9Hco
s2qSHT8E+jgsosztNkGGH1Pbl4kMxS5YokRyb2LRhoGJXK7VQhlONTkWpM4aYwtoVuOtGxlL1+Wo
F9LrGR6V/ktCeNgNpPpHPFFSojQvtlWhNCv8yQr28bjSWqVdQoLF8l4c3ySKeSdb/GvnCA+ZlQ8R
hm7f1fxnPaadytINX5DtB54QWQH4HuwS0X3Et4Fj4edUsTQkiAppVfsxnlB9Yjw0bcDvatJ4RCZV
O/H1OCaT/qNoqjRJWSGhvvQVx1tDiezvtKwc7nxJ4tjBMk6iCXRlc7C1+gdfxCxB0wp1J9N2qq2I
FSGosCs1r3VR8cKh2GkqGv+iKi4SuFUUGjGWF4OctgxvLGwZ5oi0hLOqF6F/+RxqYz+HE0ACWGkL
GtiMrw1FKq4r2InL1giCb54r7WW0IZ6gQZjbrDXULa8+7zm2gbROAWJk5wIOruV+4fCL/1fVVHSL
jOVousVKxInLB/FVjlW1o5pv3dqUNuA2cSZOgw9OozleNggFZs2VkKmuEOjaQYCUl4JRVOGncxfC
t0g8EkAtMD6UnJBRQdoFgD7O5Ft1qua4k65dnic80pBVmXuFdoDoRcWG49r3YFGNkirbchiKJa+d
nWx5VH9MhRS0rSh4XuLdp5HJ2dsiYMNhGqusGe0nTTfJrWP2cBrtoDyC0gnXbVCFrxV4iE6CXd+H
uKdbCrnPWnW1LSgUc5eXaXRntpjdiRB2pXi0j9ZDqrK20TTVXgXkHp41x9JWg2cMO1Edasg8DUTM
k6g6er3muSvfZ6pa3Dt6xf+SIj2NeD+eQnzfF6Lq6m21E1OWGn/eNx3bQLO7owlhASyg3JzNOKkP
SWfj3NigKi+pYGFV6YuBzMg67KSAk8wivdc151uOIMNLjF8D2tbNS4irPakmub7tpktjlEgw2vlh
btfTMmXtHKpQK4gVl7YP7Jso28wtotTHIXKJBRzPuSMmJXKljvlL2qjDij92vVQ9xRrTRVwq2J+U
HnB+PNqx8vD1YJsh5d0NG3CpxkIoASOUMhw8K3sUtUEJq/OfTeVkIyN14yVK1P4cqIYcsy/fB0mT
E+GQ9/J1Er45WiOrd5cOqrsXIrOz5qztjO6qSJAIEh1VluPsF5vA6WLL/xycJ6Z6nYxfQ58Dd00+
XAQBxMsMgFyZrFiSRkjVbCK7+4WnmnlQbcc4lFOpKkGsLj4URVfQdebBJTu4y/TqJJo8Ccio0bGa
8SMZe9+gSfaoAyAcE1L1TF418hOn+ua9aBjrxkOTElu6rk9YeODd1vsrvcyzhY7N6iFi844qxB8l
rK3f2gDY/KN3HuG5MZKN8gA69y9xXX7blnpA6pGAfw8VN5zjPn0ccUNPM14QNuivMreSTuJSOMgX
KVI9YL8KrGTuuFT9nhVjlAGwfB/xKY7XKR6X6mluxmjcWpY4nfGEKMpQAl6QFyRqh+IgSqE35nge
TvVLce7HDKFeaqGhXcaIDjvmgHghiuIyqIG9CzJlV4+jc5O3enkNk2Hhw9FM1jGuh5sh6PBmnuzw
RIgo+T1in0iwaru5o4qay9h2mmluF5PkVpkuP3UkbQk2appEdIjZizbm1AJFa2uUXwsLq8QwqfJd
VPr5WhgpjpGULaswkA9CmM4xkpUvxeaDpsOg/8sgEeVawF/49f6vgzyj1M+5af8kj4JNge2gXkI2
p8eC/EsIu2LlmFZxUuVeO5bo2vDL85VXrXc28tiEP/ySB0cb4AOgIA6+i2QLQXH4HHe5FoEkVawK
nZBk3Dcdli3d9Igsq0S/SdFxX/TqOMkYtafGM+MnWc1dYOCOujXqdngyHPMgAmov8ZdxEjQ3hT+Y
R1nNEhbZUfENuaJFyk2/kGaX1gMUl73S9d49j8ufYqQxUQmNYpTv6jbDubWvDfSro/aLjmyPiOCw
q0Trkk6Y3ugEZf5D2BsXB4xUCfqdomL9UkwgulHFbUu14WCZnew/NJG+E+0ibNDwsTImqJ5sK6Du
GtxnXNPyxGyfwoSksTLN9meYGicvLE4xhWb3chMNCMvJRd+ucBKDfiEOledGcagszqLnDg1AO2J+
nFnPh9ROiIl0UkCG12VUb/mpDNvMKLVtEfvmc9Boa477x6+Si3pTA2HrKEtSfjb8JFv41SB/JQuE
IEGGQm6j6mgYg4hbiRFDg7s7v8kXkpMF6jZXgWW4KJiY6iOkCudSFTJec/WiDKWx63IMx71oYfdV
WF213X2Fu9eiCe3k1oyH9HaM0LMG0/0YxeVwNbdruCTuRCz/rejH9X/EXdoaVXuL6ZJigEKmBWu3
N8Ddy1BxMt49x7kaYronqk5g8aadLlGfVGe+3Es9LpMbiNTWmQW7sc8HKFJG3MDSijk53hhOWqy8
Om7C5ZgBGcT5Id9e6lKhfpU6/DARj7DOLLisc4IFb1/4/q2YELZ5cY1s0lb0KTyJ1plXuNtMqbdy
lo+/pkIfG5dC+7vwzy7RIrfaeuy74IP7euL32Z593VfxhRiFG8J7m/j2YCiKezf3+BAngrva4ivk
ZP9BO9AUIB+OVV6SFyL3EKju9CpWbkVO4rL9FqmNGGLF3lXHW7Mlxb0oJ52GUeq7jddmyrLtkmEh
WxgaxYYfP/phjjIbMHZhiFwiF3MxRDZVed377pV5JfYrBVaVq9a05JPbKPUJQxK2pkHjfy/3yN/V
i7eXRwYLYRcC4MkWTpAkB6A/U2YyqNEhmRq9qE0O4oKl81tJVD90fxg+h5uKP270CkicP0gnFKp5
iWEHKZ1Gh2MXL82ljeixTSwNVtYkAuslcBZEzCVc9GeuppzInIvKpUWzFx6CKLcuClVI6ljXgoDg
A0Q9mEbzfeYklKg3r/hbNRsRMXp9fmU3ybWao5GEXj66FVMaAxW039WJ/JYE41tVoO3mqkDIfQh+
H5tOhlNyqqeonQYxJ51Qh+ICRmOejUO8UgI3wyKA3+AGLzx1ERWkfmowaeZeH9L8SCI4AhI/es4G
CYtvl6o69aDvFJt7dN/QHHDTrWUX1ibwAuPRGl0yQGAwErV5bEvbegwd39yAJtL2cL/jc8D/3iKc
8Bwp/EYHFMFXr67QwamV5KRAX0SRqe9XHrrGX+q+WtJifs+HGtd6V0nPRZeoe1vrrc2YG/2+q6GE
FE36xeTg4IdZZ7vOdM3XUkKcwoLshNaonB+qhqMwhDOdx/dQgE6X0EbX/x6qufllVt94C62m0KaT
32bNzf7DrDFHVexBQDpkY3+0EPPZsQK4Q1TVSVfB1CY6xKWX8/6Iamt/TExtrVQ9TJmpSfUi6JWf
i0M0uV4GSb8Sg/8212Wgza51hx3OEnU7bOfbxWB78WQ0qD3G+JuwZWyiYzu5Fs+9wuBY9OaNFh3Z
RLwF924erloLtbvphyaBfAQ4FuvJwZ1+jaIx1bt+YeVsAue2SPw4Rbe4iJ5P4z7EgJdvF/jZ+83e
zlVtm0+wqQgCzdZOShaPjS7fXS46YD2zHo+ihheEdKi06MsFlDW0QAAbVRm2ohfl/OwOkUkxmWiJ
0wQh0yKRloh3yAkIxPix/HO2gtkukK55NjFB3gwQ08NlKPBfGRvrTW2f7agrt2VW1LdxiXZFENj9
06DBzXX8QvseFvW6FklA0zdXplF4PxQXI9YyV40n2c9ixNll+TZNrWRrRHJ7yDUnP5AmKLe1ZcL8
6DMMDNlq3IhLEQ8WzrNtup7bvNzybzJHsrdmiHjypw6+TSrPV7bR75OIAaKqOPG9b5ruXtREez34
uwxIzVUSmWcfWkq1bApvpwaAe/oCMZCxjnV2QU6xg40cPDiqFO5Hy8yXordxreKsjjUb9jJ8CKQh
eHAH6SUJzAxgKPHhwIfH6KzciM7GsPuDmvO5o0avMELzAWg27f2lE/QyHB9Xhm/K0EZXva1qknEW
VatFQRiFvrOolX7wGk3C7QEZq40bx+N54NxhhTgu2uIcGS9MRBK+sFZ+QINn/GkpzhKYEpyixA8W
Sty5v+KmvMnzRP06FnqxyBDEecIxTQV/7g53rD37tSOX2jUWHCZy5qjslfY4XnWss3ed41onb7pz
qMFxaiOf/aFEklNrc+sayXR9W2h6g6EdR756C2hSrw39lGR6uMH2vT23fhiv7KpRHusoQm/fboov
VjY+etXY/HTzFBlej89a9z8iRwq8hSTr14OSm1/RR2Vho0b+cwjuYZmHinon7pwlIF4lJVFXDWdj
2ipnZY6EBy9IuWoOZe34t0ZL8ljqIpeEuea96kFmcjIDRz3N6xb4/rgzcEp+TaRMRgcmQ2tlCkuR
BpNlo7hry7S5gR7MInNqB6NlrRI1lPfWNKo3+FYr5nM9kdo0xQevFDfaUvDWhgzBq0Hp1EPmm+mL
icvwRHOznDY7KG2uLQUJTkS1EBGhI6XZi4GB73sUOTNtKdhsc5SYy04uDDqwhRn4eaLQo5S3ftPH
fCeBg6SFbCyz0OD/Zlpui0s7rZrMgdO6uUMEe9OIuWMQSzHRmP9lmhB28AE+/63YTZhGZC06C28M
oITRU4aciGh3G9PaV6bboRqOZQiijjWGvV77oDvsVx0tuYNR3D50iQ/ZVZaVg+i0VMCjnm0oGwEF
QKmt3aN1iUTFNLTUk/pGN9OT6PQySdqhkKMsWd5Zl3OvVHebrVta41ocg/UxD/XYVYa9qJaS+rNo
I+Na1LQ4W0iVn7CQk63zCGFXHLB1ReMfc19Hci0zye4XlsHyK6394lEJH12yb96i84ebGsW6Lwre
0cu6KpU7BeLAptLz7qggBXiFMq+85R9Y32r1GK5KlgfPWuv9sJIkfbE43sIhh5MkNNyXHOaMVbuw
VbletSGMKNMbgoWUOQ0qeEGyIb2UHS0EgA4c2FqbEi+KuxH3HTJouYQob37lqLr+y1JDJA3t+huT
GgunyaW1NZoy3Ojc3iQ5x9pix0JSApuJPkt2RRXqR7E7ER0izkJx5xKXic3LMKY7XzXg9E27GLHv
KXuMv1Pf3tcthiRCZcwSImQlL4XNXxubMrQXlyARP0d2JV8QR0rrqxRC4E2DZuGfthdqhngD4qmc
7k5WGBqScldh2L0G2Kfu7JatXVNoyAWWYXA/jsOxDZz8WjSVivYW4euTMEZQyMdKH956Nd/xdq1q
6gfLDwzcmyLlKWmydlcaGkf7uSY/pUMhrwPcarait/E5T7c0vb0SvUmQ/0Idor4WnTmeN16oefda
hKxuIP28zJBVCXuM7P5SU3iJoyXB3WTycVaJRTtyIO2V5CTxUhxjz1VxjG0p3E30imPsD1VxyP2X
sUnI708ccn8I9mWW1tNU0dQrbpRi4731+ShW4puHVCI9IbJzCS4Ca/C70U6k9JQw+RpVlnMjy0Xw
aJWsOiaNfdvJ2fr5obcBVKQ/t6F1ABDbkXTp8zu5n7ybeu3ZDXJctjw7XRnkfp4t24oQ5tfdfV0G
V9iaQjWUtb1lGtUdrPD6Lk79cOOOkQJ3lTZxMXXvVQ5k5yBqsmEisMygOOVHmGbNrWS7w5eHWo37
L77UIXSoaeV2SOLDaGb4p+MYgrpVbTyYeAEtCqN3fvI2Qu1siLt0YeSe9RDAsVtH6RgfUbeOjpOa
oT2MN0NsNeskB6LSCUs8Uc99JIIum9I8dONtFPv50jTTM07kzbUQOewyjJCHmmexqBqhU+9TR4qX
QmQvxdbz7JrqOg95w6O0mJ8jZ6Ie65hu2u8Ol7PX5TgBLRQBzvBGTVnbhoWi1dwoipxjcVQsiikr
w0vQPIcl4yOgY6CNeGe27sNce1Z5MC7dTB4PohrE2QpJIeOhy1Egl9v81Qgi/dmWtXzneM5uGOx7
spJX4cQTEdZGohSMw9YPm/I0tycywBNHK8sPrki5Lrsbt5TgrE3jxQVGhX5sw+zKTrBi88PpCGfS
rySjo68s39Q2QlROb5DqrAbne2LbcLXQnsMKBFqiSA3NsWKoPJKwm2JFp2jyUZTzbFO7cbRiuL1g
O6Khdo7iEEFPHHM7jlW1uPwX+6byVhfdjQaED1WmH0I1HppZvCY7U1w0v2MLAu+iNMP7ktf/VaVa
VP0kDo4KtmpiRBEYzk2ZlRDuKr3ctS+lk0owfDr3TIJFOfDmeeky2z2DGnPPLfKaG7ivxlK0iVjA
QahxZma6FW3igt7eo+fUPoIFTDT4snZ2v/ge4rsXyXU0ZaKl3xT8p5RKx4KAUjbY3TacSqjTvJVE
29wLlidEjDKyDm7Nxqsay3rNib91W2JjcGvhEkFeu1VZ0NNGTp2OQg5OXpHtRRMiILXEiwuP7kaV
ry8RU6yWw7SzjbHaz225XvaYhfM0xtgPZ1XI0GF5SjSjwORBLpFLmOokz9Srlo3shzYRU4iYwgsf
bBXFS9FWFlnVLy6RXmbrq3leQ8N1u0AKSW7YGutSLN04PTvGuiuS7y6GfFEjG695muA89ZcIqcNO
pAvMS0Ql8w3wWXSemyZ8dQJVeipMPNucMEWGG1bT1aB6wOHVJrsvNGiuToZhhIO8SDJYP4tCZZ/W
/Q9l57UjN7Kk4SciQG9uy5uutlK3pBtCI2novefT78eoPqoe7Sx2FwMQzMxIVvWIRWZG/Oa40krT
vVoSiFK8UbP0VGoXHo7cV9LpqbG2sixrhhCG/LzcUzJwnX295W4zZVwib7Mb3e0RHvLrVz3INhWy
Sm+p5kbHxsdwuPPiRR5KZEvZxpTQ9UJEbVoAq5spNvM78NVkjNGIXDV5hZypdH4Yl3jspkipVMHe
tPXhKCHX6MYCEp9YIWhKpz3LwRzhs6xmOzbLlXRkKqLKtrGYWEunLQHXsOt5UEzt2RyS7vxxTCZH
bEPKQg+OH+OjokPlDJRIex5qNr6LytFGINsJsBwU0pH2csBzC6hb+gXE3fTqPgPScv6jXyI0E82g
ZaYM3qa3I9YYiuX9DLxOOxsJJlJy9m9N6VNKh1KunJaJ523ikBtE5inpgMPQ5D/y5u3PI2+Tcwsk
73omfc0ycBv9tz5Nd7DaKMbdH7EqOic6OayxsskQq+0hmUFVs7bMHzpzMA46q8Y7y+3dO9QJC39X
tiCWMly+1lZrhShf2sN0xHHTIhOQT9GvzFVjxPf0L0Kn5F23xsou+2HNCxaMH9MzgG5YjOY8nOp6
di9w0dwNthY5vyMz35SeFT/PLfZD/lypu7lhRb4ui+BZaYyZr5BifojByUNVwjVdYuWgBYN9AK9s
raSJA7O7CXvA/Shc8gwe6weQGMbnyhpe2JzXD/qy6FnGpCVjMCw/tH6PSeQyz6ycS9+PKQBMY7jc
OAs3fgOiML+CWR3h1RAhh5tenTSXiLaGh09S0d8luhscU6e55/Gjf65VFeOcoL6vl6RTNJf54++x
MnHiO+wBoF2QpLV0HIk71Smo7rWor0pn7uTKRa+Tcj+St4QlQ/M2YEleV8WFzWpyNOwZvHbJaRMF
7KiPot806Jsystrv3TxO29B26pOHdcezMqi/ZNzLFoHnILefApibZzwJo205QPbBxcJcO6gQnkfX
RVM8bh7kgHVk8yD9bE/OV2UuGfjdJxG3CZUCJwuJEwxSEGzNMT79Umno8niV3XKD0nQc+5hEKjC2
INMeS3Q3hhBjw1YN9L0Tjx7K0ESh9r1smzpuMT2GGK1+I5OGMEne6me5tI0896Ebu3ljLQXSojfO
gEDMc2V6OEssXR76XSdX9xGyoUsO3VIfrQO1x/NIoZT/O5YMsro22WavQLEW2zhQgGBG0WJJ1lpf
58z4lKXW9HddvbKho3xXzdaBdar11xBm1HTbqX0dh2BJhbnuo2HymhiKPrsrmrA+lQ7QH4qw2r1c
u+yjaD3ZYT4+jU7YPiCz6R8CDGa2A0/Eb2TM11RVtTfuEf9QKg5bPd0avyn0x0WdXJBm+9K1GF01
y0HO5OD0yqpLXeUkBljSNZqdiuIolbGpVtOd/PUhQuQeq7iL/PHy/670q+EYRcMP6cJPSEV1wkq1
dZlEylY65WBa07iyo+yzARTwoW6Cjeuk6SVatJSlC6sEgGiTf0Ch0nQ2vTU8QvxkQ8DW0wEaHA17
RQP1R8q2xl1xF42DhUmxSpYma4evHrUq/CW/oAsSnRrTR3M6U/qvjRH+1MZBeVTVGtWKumN1v4Sj
lJlunCmIziiym6+2Pa3Rzh6+kr8x9zP6TTuZXoTNSa/V7pNZKcYdJKpqLdORseWZhv3XpeiU6EX3
MZ5dLitfSsndGe10W+cWwxps0Vpe44qGN9ei4CQHmKUz9pHPYqo0xrlySKIEF4XfAf82aXaukyTK
jxUcPdz8fZJcyHFmys09K3rdi98UHB3PTdxXzyzifqVF1nzvOgdH805TH3DscC8eN/26YWf0PU76
51Rtqk9wxJNTWUX9ViZY8w/FB7gMBCzYR72WHQDPN295l+5knhVG40ZFZ+IctnDNZzQcD+JKiYa1
TYkgtih9/cOuslo56LI8TnFT3V1Lxvhx4uu4vHzV5RA7/tkDCHuSVqC6zl2DIlaYx6x1vNzZTkOA
D9TSrGV1naX2985TtaP08QjzHlxdTy9m2m6la1qWSWxn2WTPBo5eCgJQ8iXlIOkDu5uenURRTvJt
r39BEBSHBNFAA6GANDQ/C2WmCPzg4XernovwIarsz0K2kRbeAtfWkM2hRM6gP/CLq3I0XvVGofJb
6BN6IoX5RdJVXV2BYKfAdCe5LD/2tI1nIvspoxY13EOLhfk101Vi63Bvl8CRF5KMHMg9tpmTvGTd
HJztIuxXLaggUm8Ku6i+QKGvJK0kA9IECFG9JE53MY2Jl/is1i/2WIfUQmGFyKCEJfsSoWxE7LiC
HRTtZvbwx5Jwp4ine68Z727Xk48sYsp3CnqzQxRmj0ZClnvIzRmx7MT7pCVWfoxj3Omkuchx36Fj
TWZ+GTXHyn1s9PIgLTl45t6x8MyTBrXSe2Sp5wdpWbbTYphVs7paJlv6FG38tgMkuTTlg6dxb5lf
ejdHpntWE3XfF/hmLLh3QJR1rO4dqOVbc4zrNda/JsutwkYQp1FO/LSpXkBMKhBAy3C86RrkG1pY
YkrVwEztqwxjEK84Dwu+jhf4o6867qOjtflrDec7LZTXYrLgR47WF2n12VycDKvX19LsunBxTCX7
do1dLhiN9R2yev19H87lfa5gi4m4V7Nt7RiIY5xjKRgaIwL7HLwy7HYWVlbIrUXTo9VG00WnyEf9
iJUOBAByG4BXeAjQhP733pRUUVcr/61pRtp78B9zJVhG+zy2MHQz6y1b2+yCnm56aXwrvbh1bd5N
6ka6pec21i0B0sd9n+w0TNtXMvrHNW5xANwy9IZ7ffdH3KA2oPGVYZ+FitOzVrbjGQrf1OxbjSKJ
lP2v+Zdb5wfwiR7azZ4K/7w8QLuQLTGyBcLoKDvHxztkO1h+eBnmrMWo7r2Vj2otrUr1EoQ1xm2J
dOsFQpe7cRxr/jLk8521lFvTXHvpqiZ6y11v2Lq1Ft8VSjZtGtf81S/Wa65uDlvszeEYLU0xNorj
+rnJHetOugyobpcgNO5lzHND7IDEbacpurdGAeva4YM2O576WkDlv1BwTledPqivZZWROVM0cy2j
XWNYy30V7uyg1l4r1cDQtHGUg4yW4cxbeHbnu3G51KwlD4GXeY8ymCUHL+3dz78/rodVyCP9lLle
gC7iUL51vzx9UF7Tye8fyCh9NxfR/tnClDFW224jTWUyNVjTJYj3VivenG745ViKc6ScrWzLMbU3
TjFQepzNHEHoTrNZ7k1lvwqRt2XTiR8hzopkY4PA3ujd0SCvB9Q/g0g0YIJxtqIOulAQj+xNllPH
azFdacmkeZ5GgazU38Sc9WreCqa13sJ2t0liLJ8nQyNS7iwQlRL/VXtRx+6su73kFtwJt0e7SIP1
h+yBnMphIntwZuW9kpahonexl9NEqf6aQBderyJdH7ITFLeA8Vx1i20ePpsWD90ndXTNpy7DDDnT
VX1Xpg24cbvJyfN7iXO8tjMnPXXtrF0kuu/KBkbBOqhBOa+dckLMrHAu19C8BQ5TttSRJVYOSF4V
O8/KC0w5+TQ7c/9CveT76LUkakJ80VHuucRe2rH8C3ktqkGmH7QucR8lJHCNYBvxFfHytZzHYDks
hJbDUJv4oi5XkYHOnf3FgnJ765J+LWRhuvWpTL21U1zt4AyE/DnV/IRD57DSArR+wzw9SUQWV9WO
32NwAuAwPyUqBi7k1vP/T0SYwU6IMjbclqtx76rOJnU0gC3X42RG0dFStJcPaJfrKb+EfZEbwfmK
dhEYS2r3SEiZ8MmUYsdjP/1kG6DRLKSffrURKe7C/9UWFgrpTd59Zm0KvMcnd49YmXaua6vYBUWc
feKZ/T7JRhy2Nf1fXg17rcxUTMfZXW2DypzvhlJ7n6QrVna2YJJcmfrIaZW7jAT1jaP/J49fW+j/
wvfHXzOrVwny/PwClTueavXGD0vrteuhRJuGEvzSkUrmfzJ5cgAUd1VZu99cT1FWkxeUL3nP2wIQ
Dup0qY/EvjsEB2xQnQe5EnwgvEeCVj3FAJRPZah9L4epfhJ2c7p0Iahy7RIrb4lauqQlodKld1hT
NdzK0jVl+V/5iPskDJGdJKpySXb1lqJvc+5v6k4s4K6dcxJ9i9PWOd5yX0PJX9rm6S7w6lNh+/oA
ANCOgHxetTnwVksOmBnvtbSfv/PejXBe7+e7KDP1R2eA5ioDURKFEP395NltInJLtWogfcGM1Mfp
HGLpl2xA3SyHyHyoJzt6a9kpaGhQrdqmiDE/N/rHeu6PwjrtF+ppgTMPaewX6bGr6iWllHcvPNQp
QScEOnV9ksFqQAigykxnJxOjzokO+K0DFl0IsTx93bOZobgmc5HjyLeOF2OrFrs/mkiJjte09W/K
f9paH/qv78HG0K99VzydwCx5Yvxop/lTrkBkctowvMghipQvVVVY+1sXy6jwMiUagid5AXIGPQAw
FWrhoVN+s4srDGVndW12ShZDOenvneKX7fM4G2ZX3c6F5m1QWImf5ZC1POySJI5PzpLdkb7UOFhN
0D5JYwq09BwO1o/bnMkcPjvQO8K/E1QSVoOYdCml9qZBNHyJ9JQKAfQaBNFKFnCmVQJ47HhMmWr4
Ag/VwMw26cj8LaPpVEEmMWzUJCh7tmJ3y1ouA3JZuKisjKjTOr31MzXuqsUQaKz6YNVanflZdaJh
C0rAuVNduDx6EXS7LGwBW0b+PZpx+iaN62mnjx38o65OHuwZKNnSkkORJsaq66hwSNMxYu8Ew7Fc
SVNmabb+qDSJc5Gu3gq7vVu54O2XiyhtVGO7dpz8bn6eNbt+cdWK9E2pb7tAn/biOpm71qOfKcNT
OicVlcb5IK6TfpuMJ62lYCXNKoWrVy/Stf/rJDeFqzctZaLbpJyqM68qXVtX6Ozjkgv+QdynUUCL
joOe5oDga7ypvaZ5gbRtzyjh/Bk7NH10nFFJXAc4Jbx0oSWxcWySBvJsnoSItyobFdRelT8CUXS3
MfqLO9gUPQ9fvFISF8OQvbN4p6QGXuJpbR//5BtJm/pjtlOgea7ssKXS+GcQ3/pUNORD/cz6z2Vv
n6XWmHUa7qgq2bZWgAk47NMPV7y7kX3u59B+LAfkSX0j2Um35RbxOfPDcS0w+HSK/Y3dQHb4PUmt
dcxEcwzqtDn+c5JEuSmqWTIpMittnar9eA4dAPTaiOArtiek8svkpV74eVmeGQeDUutTD+OYNRUh
yC6sNAqbf3nqYKwbzIQfCj3i+a0X+c6AYfXa997nQQman7ybyd1105s3YvCb1I1+LiMDk1rwT5sY
v6LvywdTlesOTskL3ckSOExemW0tTR1fpz7BeKACqK2PORJ5NhYvWaP2JxmdexSAzCjwLzJaqcGp
8XT3SQbtfTmNLTLfdfLMWvwoIWbVJPdhjNaWs1x+zhrtlPts2WSKfHjYqfq6MvOD6abGt9JHTn0x
pXSt7ldCYflz4eaouPiOceoU/KdiCLeb36HD1Do/fUIdsib/Gurk6oer/g6Nh+79qko/LDp59oer
5mj/6npSPmNkUez0Nlf2ZCXxsAa1qodR+QqWyjhjq25gNDhUX7OkI6sbhuk9mjjZCzfxg8TfpocD
YajR/+v02h7fpxumlcp0uazvOXCtEijhTbHJ2/FdY0SEQzyjczHyTF+k1ei+aYBkISSqDFgb3XCW
gdaeISmNRYsH9cQvsJf2eyCOfKgmvHyYLHN+X+GPj9RxJd0EoOGu38XMoP7NVPxX8ThTTY/MFnW9
P0+TsRhWWNGaGxnPNCU4y9ms6+9nt74Ps2XYc9EUeH9fgZvdVG4+3Sd+4GHDrG2ldTtYQOTvYeOW
29Q2Jp5QxIIV5jckp04Fe9KawiP303T/YVrsI+zhDmSagUrJe9gf0ajxUJrYSVMGBLWOIf3Hget7
OW/Ym3gpDKMP+1XpdCPT390uK5dwl2v/HwYkOOIpN3qZcs50v7ooKSukMtRP0pJDrhaUV5dBOTRT
0GOTppqbPwZyU60u0pdw4QOSyi/IRFGPbQuYNiuZ3BdYrUxujNriUvW6HW71r8EuKHPd2rcYmKdI
S4dxfZ2s1FWzg6mNdMxiRSurCeSTFhOfZWGR5fwr1UZIwkMWINKZK04GX6dusL3WUv86s/eL5GQO
/Q6ybUOZDl8YMYe5WsD4ULNCNQtPTtVn+p0MX81kruN1Gd13UKxxD0v1EKh/HrPxjDDNMMhsngFq
efba7+iVoQqJkjLG7aHrKh84yBIugTq5ymMx1itrHFp7J9l1U2lQ+0TqYCcZd9DRU7dymkgF9rwk
3m9BaW8TFOZOgWNv/T2tlASZGgOzsthjNzy3+udbU6StpZl5kBj1hdNyGxVp61vz6u8ahaDWc/Io
SGoWufsMtTV9dZ9te2hetczpnuO22pdm3LySh4+xzva+XMdUe/kipsqfweCMfsIxpSZC4oqZTWCA
ThhHVknLaDmScVH0od/LaJm4PPuciaXDMpobmACFod/dyShsklfkE3sExhhcJOjli8VG4R3nWhne
RbmkBht1DXKbkZ9sr81FmOtdo2sZcUrzfaSMNFCg/KXvnX8Ked1GpPArV/vXC8nITJZzffXMUmKY
97ham/p3T3WfJtsGClO75caY0JWUJpwk8zFrLPcQo0SzMpamDKip2sHt/yGNWyhWqK/AV52TdI2z
hXmijceMRYbvALTXP9uD6591q0RA0YgH4BEkwSCmjxghL32ofh5Vq/yJ+stagDyqkitnNneIvywA
nnRGvNPp2dwh0WO85fb4V2lpxkOrtuXnZdJQtc3aHtvyxSrVje+OxfcKrPJaQ9htWTwAy6NCvNPZ
k35SYzdcYdvjLgochEx2R84UNxf8f5tnmDrsKhGljGCWb4tq6A/9hOF8g0BSF5bpW90r8TmO7XAj
/TI9gUGTO7GOeHOzKC6HY4AMtYXcGra3iJk56fzqe7Z931f6KVYLjRPAfv6gJQctSqC3S/r296gP
quwFrd7kMC+jEhxYY8PSY6TFCzmMYyhOr0o9wP/n5NrDUNgsPR9jBoDS2z5VcCLJlPGRZE1KCcTX
gEdDHmFfD+srmeMvXaiOj27lZ/6qBp0eG3p8kT6ronQB/OXck5fbOr6hsoD5T5XxWiwzUflkcXu8
9cc8MS4QJTECpgx563f8bjOBJZqxZA865LqyxEx2bcDuPc3HCvUXdV41C6TlXyIWG8UnHx+LW4Rm
ogSup6GGsG9WXfoa7YPfxFAhfCZ+4W/RNtKv7NIbO9SKgx9q1E5HIZFKP5X7CVhMHt7HZvEz6vX5
OxtXCFRlVTwaQa/cBbHirKljzd/9YTiOSTmiv4zBi2Gk3q62nPqrq48rCVBC7KzLqA7PpFrUZy2I
HzrZs4G0AaFdVd2L5lffRaoAMnvDEl/JnsqYMphvokXXLhoGg/KcOKH+TTcDb1v2o3dEynx/9bFP
DernlJ2GNZIT6desA8IvysxkC83S9P626uxLn5nNl6ZFQCIju/OExEYCps2C5a539jlWsYvpPM++
KjyXY4LGazGjvUjJ+SUf9XqjWIm9C5f9qIm02GOlimpzdUnjod12lnWAw9yFa2/054uDjAgURbh/
0G3+tem2+m7gNfM5ASyKILE/7wHAJN9ypKQSTLhJj6YsrdH8lG5uxpC6z7c/opd7lArriwIBdT1k
9YNqhfifj37nAe3goX5tmyZ7Mcyw+sMNgBEHxVbHCe5BuprRCi7LBTI1VlaJoqt7b9Kzx2Bx+wSy
9snt+MmmWpNfuxK97w/ugEKcP+ZUJPl1JkAnUNVZXvQxKUCcaJStNG8D0oxQgEMjy9N2Q9mEDzGL
mxW2RVCPdQoFRgaUSZpuhUu2kujTHV4Uxltm/pzJNrx6uba17cBqEAOKNOTeoU+OUwLkBHudvTQt
tX/vy5c+fwmJGnWrk+vbDIvzbTsoPtwr9AXcxDJfpA9Z0Vpp3GfpqQeXB2nBLtEqwket78M7uGD1
yQZuhmREOX2z7PjUxkO4b0yqfK/NgIKEruL7Cohh2iNkG6EBq6vr2Yj7r2GdPKZZYP49xtFaDz3/
hz926HM1ofmpUspx69swTQzHjNZ50+LRaZb3sWrjMkZpIlkFvtGcPSfsX4LWtA5DpRZrvwQZvR6A
jw6g7Z/SzO5foH4aG89yYPyFsFGGEJ2Q5VI+XuKrwYcLeSMPRHbgbnGjGdZCDJCBK9Ngsp1t4Iz8
mniHXzJvXKOkzmurySBdQnz3zx/atepTVrCTvfTJwSo9vLISbhC99B+82eJx2lnlKbTmb4GVTI9O
X/LAdQdtF5J2ukjENaxmxxKnuYvVLHGDHen72FTxLNaD/uz0qFQv96PchnJ7xibrmERPHBL4/7k1
wZx156zJHyTi1u/GmrqKQfZe72wZGEwrOU/6wYu0E3n14FLpi/1ktqjTjiDwKMfq3XAkz3+SPjkk
y+i/hQzUCu9ApLNUjCnXq8X9lcOiIR91B05v1XfhXxB0tF0Z6eWiiBN8Rnbew9+IBG2MWPOnflrY
Qbn9Gi4tqpHpswstScYkXh9/mGhhvzThoHxypvQhR9f/QYacBqmDXEedWcJVk3q7PeQegH+upWrQ
WO1FlE9GJzsLD27mlBtlJBP5LigyT3WIclKOYYOCF8smVvtgU0E1vqD4b1wPCKbgb6e42T0+FNNR
BvxGNS63ODcENGtU6ukae5sbtMW+za2zFFDVUiUN5Pg8eJaKrDPG+zprQWWojsMj1wR2TfcYtfpl
7vtiJc0ZbeZD1GEzIM10BKypjHkOSCPT7i0bbI1ftcVK1vcsc5GnSckDTjbE52vztsD/0P6wP7ie
wg3CNVi3zlhGJXdyMNNoalbuWFEIalsEz6QtQzNvJCqdvWtuq9gx956WQpbD9e8sdlthBGMJtE+8
kubgwANEtNw59id3HmeMvRPzPs7LwFgVOKoAVOJ9I51BzEjNbv4eaEVxuZpmj6R22AOVvoOJm/MU
LlLC01JLkLNYagnSvp5Kby36wOD2x/0yR6dUt3lnKsdhCMKC512OyedrjXLI3vFLb5suTVyY040/
ZdVx4kf8ikF8vtSp5os0+wYvOtBSz6WLKITX4Am6TJrsunoIovCbBEGzRwt9+YAQUbhjAdJ55wEH
wnakyi96g3LsOmpqCyZA9ybIOmWwyk0f+d2hh3WG6ov/3ryNFrXeHQCHBus8qXgZTF5tH2RhF+l3
aKroD9dl3TBowZofYL2XNdz7Qs7pD1bddSuZ0C/LQRlgamwlBj+nZfUHDiBYl3NSwyKrCmRqWH0f
fBK5K0dWjC5PpYdpOud2zYOsb6jG4l6OU2C3sbIp2YuZuakPLvkR8AiG2JlT/8B/oQi2jpoGTO2j
w8JfxiB0+Qj5FvnfNRTax+uHGAXZcsfC0ly+pnzh26zrF8UYlIflD36X5fXvkKigty0KsKF5/ctl
OqWx6OBZzVNqdscYIhIv7EUGTxTxRPIOP4ZVAuXtroBn/x99vCWQzb2yiRR3WBtgWQ6R0xlkU0sF
UbAoDaCgGUp5bBZc5K0p/1x555jXUcFJ3poyegu2eYW+ub77rfMqB42OZudbJvYahpXsymH2/wLH
yHoOGBFEcvhDtW029yjTRke9cuNj0Q3VvR66eBXEpvcpaB2g0rjXHXU/BQttwxw3Eze+CHTUt9WE
J1yaXAQtKqPSnBfsReAwegu2AvUJ4iS23431gGB7/cQ28ZvseloyFYA2guxoD2X1dbBP1PF4t6EA
Omykq8R7c2XYsX3UldTdap3TF3v4XZjgZpS92bRPzPHhDk41vjVyY8ldkA4bJGvj99sAZxuXwlM+
f7iNFVDAbMqYptXBNlQLuOeg77NwY1VOckgmsPC8xnVktVi/IB02Dzw0Kx00DWpJCOJ1d7WpX0A7
tLsIhP51N6NGKVBAculQTP3KP1zbcd5F92DFSeiCsrz2yUS4Sedo+p4tAhYiZTEZ3dvUASqVFpDq
5ikLqrd8jKvzVQ7DqUGiLU1f0dIj4nAqgB2EZgB3t+4mU0p1JYiBP8EDII/Q43E7Y966AyqkUV0d
2rAAFe7X2JJkuqJuexTsnpPGV58dCLua2+MdsrSGkieYYugo+RXARdZtWHcrntTKMaAI8hzlpnO/
XC/Hin7jDAOOHhu8EwC4JY76yOYAzpjWf5IDFNhdH6veo7Qc09JXSuyqJ2kGk2ptzbbyt9LM66o7
zcbMb9gLh0960zS7eGjMk44p3APr32A9hmS6gYYlYJzpkwOARX1bROqw1jQtfmhiG7cVlpnDsY+6
N+m7BQeK0t1nNW9zy+adPiQPwKrH03US+QHtLsH2TlBF/Tiap8JSgitrTOBB0ryCjBr742jzz2a3
NEs0k9e54ZR3ia8l8yv1TG2Lwh3vesUnt4LuzqJm5Du7ctFcuh26RaApAWOzA1DW8+5iVFFrSvxy
ag6qfbHuP/RIt8ySa6oTfB1toLgBmRk8UJb4lyi0vQsWVToOJhV1cRmRzlRRCKoTpDAghZ2Ncm5V
fk6Et1E4bIAQKcBueu9yu46MmipLV97I6JAR++FSclr5bbUKHTLE0pS5U9kcbMVo9ubkwahzGmQh
qSPYZpsdG8v2N/VitOQP4HcGFBZOutmyZ5vG6Pqsvz7A07Zb8w/V3csvXw5q4g38LMpxd32PRV7Q
8XilehuF+du7jD7bIOtSmlq2BpObH7oFpCQHSJUkf+anNO/a56RyCsT2dfjZS0BCxe6u6nqXkugc
HqvJUp6ttk2WXFD2I1D0xxl836tV5PG+QDg7zT13r0Rtc4nZB2+n1DbBYVj2opzSf7eb7nR9Tusx
nshZ2PxscGKBvcs1wlZdfOqN5qFL+XENiUrtwVawvXdQxaqSGKtiFevg1OvAh1ouFLI6dU8ZBYl9
N/jqE1y8Fu9WL/s2GNFFdlAtGhaFSV7E0sGFgRn8qg5ts1WSgL/NyaaLq3vDITDn+m4GnjN39W5q
M4M1MWjxpWByPZOmDPzRV/q2gvYV/0C3gUqpff7llyvIPIrKtG+XvV17KPlY30wPt0G5jKYO6slp
/i4DjI2zxfG4W9yN595r99k0oIP7j/4+GFlPSkjhZ4vcYPbJiYPoYvZpf5zJULMkpMQifXIo2A9e
5CyNPQPLweGrtD7E3UKUgWpqolZoo/xxmdu1rMBzNrbeF+Tt+ODbwB9NbWqNdeco5eY2oAZDtDaT
zNxQlfBBAkToqOMjhOaFjmqB7pknGZCDCksBIXw5Soe1BMoZT5jiXCGX7U72Gp52v7ZUNtAF9uMA
BRYVnZtGh5z9z0IdMozs37v0x23ebQqp72hdhmBS7apcmwX3etCgGbrQ+QKSv0+mc4yVBM3XGape
ZJn5WYv979KS/lBX1Z2OvN9G+uQwZ2m7BiYyAWTlOtKXwRuUS2PJF6wcF5DCtLMs3z3BIqjPfkkp
WJ/ZDLCtM+/F58oDzIOlSDLsLBkhbR/dzboKYPXcWdidVPG9WZICuOKLc/XvcexYzS4s+1TXBxjQ
fntFJmu+Mx8yHRMWGaWUW9zrnnKdGS8c/qi/aJFlbPqycDf4dfX3tm3196hdDvdmbP5yXCs/SJe5
9F8Hl7C03Ja2FlwjbxN7FjgHdSy/yBU0n/9WMsmn9LexsznZ3K6hdK9Yp7CiX/ZQ60kpEQgxsCzO
LfRC8sY/aJMGBqRQG9Kvhrs2jCdZSPaFuWYDnLzIlsHnppSW3yvuytQCk//Fo95W6wDNYcguw+hd
T6njo7ElvdfTJtb1rerVKBrfoigzNmeWntPB6I1ifYOhd7ne73JsFdZGBsjhNqDnmCuFZXVpw+6l
1+DbSVlxaB1oNhOcVTXUr9Jpt36tMrw7JdKu/VIMlELi737pausRhdcSSNutVNuz7nWg6uAGlvn3
t/6pp5oCVGfc3vokREejBnCP8vXW77kkiHAu0fhdLfhYdOZ1ZNPy5Kvt4ZOc1e54KTXHPJuzYmz9
dJxRKU1fTbKIP5fQBezzIXTwE+sMRPM9FA2y17IwbAkNQFbv+GWU/SuGe3GlFXeCNRNEGnya/ehU
9uWfXabCEkGQZ9Jvqd416tb1e+INpLZ0ycQ5xU4lrPtyO43AUVeTMlbHUVXvbxYoAI3HiyiISZ+X
2NWxsybuZurE11lyKoeqiurj6A/39aIpdutPsMc4wwPcKLWeqiu/6MP7mV3XpjXK7mOnu4y4ihke
oj79eY1GaGdxUV6EufwWPjcRHhCi+zBKERSVCcuh9dIvGsvgw60/9rN+Vy5ZgbELisvclqCblGI9
NaTXN9LnJfFi+glUYd1YVYQqAIHXzqzmhbMqJkRNVSYFep4mexmXwxCAdId4g546vNzLbeB9tll5
h3zwod4E6yQKkgv55uRS9uFI5fd3O3YxGYMgUaxar0wuMjBaIQwFOe27fJHTgqF1nVgvQVOe5O1G
X35FSBcc/RRO0PWSrpwqzfJ3/uNj0X2os6I+9RSiz5M6Z+duCrOzNOVM+liioAf1bzF4Z5A/N1pw
z1wgGg3i5PR2Bd3VXOTdzZxil41g+TxoZ7VvuvsiheM4ZGnyVwO81G386KeVezYaPmr5RJ2kOZLI
zfe2XuifIif9KRF27p9LPUu+IEWOEg1rIMl5jIteFbI4+HSxp9b/2VSXJiiM91HPcN+DDbvujyiF
6vyGI1ePtxqo85OLGNa+zMsBeF5KlS0ygm/q4Fwsi5R01CprG72xH22ijfiH5+WnCsPy7dSl3p0+
VQAFrtdrjLpc9ypAVTdddlMxGroitSt9bKgqdByWnea4xCgV7asu7xLY1KAEpC+XGJlD+gir9KvY
qkV5cp16TahsqEnqKxCByk5fdj+RX7E3Ws4m9A+3iR+574EGcqMHVZ9+sMh/D5E4tWj0S9RnwACt
3lxJnxxidqtZ2+dnaUWzDv20Se1t20KrG8FU3XVR9F+knddy28jWtq8IVcjhlJkUSVHR4QRle2zk
nHH134OGbWi0x7vm//cJCt29ukFRJIFe6w08b2T1ETsYTF1+d4kIMYgxSUJZ/DHhmWeXOIa+GXvy
DGu9QflTV/qHfGLd9FUzGSaAqYQ6/hn6kboOLK+4FTVemp2M8IHbVNiWBIG19uLA/kQKFZE9z/0O
Wm/jRcM5HaUSp26IqX5W9pemLVAwFCzWEK2uIE+r6Uv3q08EioPUqa9i7sJ4nefOyyQIoUwry2PO
pw122VrgMARio4uKn/hP0ceOweLpHf4caI4F0rE0xZn8NuoNsmMJQ/tuWUdcI4iQSQ06ddw6omjW
g+c/smMx2W3wBzeyv45IAt6J1vJ3gLIdT3CavwX6OVDV7LUq2uCmp9WHJLSzDxH58qMHYGYDwjb7
YFa9BBI3hSA9NRujClcq+5KraFr+hYejkPKaJa3QZEUKzwiMvdBqUgYDy4jSfOQ3XLp38+SH6G5h
M+7631HIEr2JUrrwTZRZkwUOHGf4yA3wAib551qN5v0Q+k/zWmov73LNxayo0JLnDGPWjZ744b52
igQFMtc/BUlmAyhntG0K68HBhFEMelNXbNevtkUOJy++18As9lmUdvsGJvhzpY/eqp2Uy4feR3Mm
VD5CVs+341j450zxAiBjNW+U2Q9foC3MoUgFoBgapfrD0OrAQJvK5UFtehizwzZeFVPdC7YmYGof
8dwhxqfVTlEKzn546CzirNo+ZJHvb/vO+Xk2/j5bRpczJIq6hx5U+/ZfxGUDKAhuw3s30XP1g92H
a6pCA1hGsN8yEhDrED2jT62SPM44eafYj1bf/ki76nMpYcam+q4NrsKzbzl67/hmQyPFGiBAt5B1
MkkuVnoy2fTWmHOsyhYY731jPs1F5pYdsqE3NaqhUXVunKZ6QV5ox5M9xp2d3uxbvVR3NvC4TxNo
qS4c7zlAm/pili7Frqlfjkfu6kNRAKfNuqOGbcrDOKRnNSuMV80O5DOK7JPAsEbefci6A7qmoIOn
JjafsF6kTNuL4KHoqNKaOLaIUS/vH9PWb25iUFd3Df/416rNsKuy/WdkpeWz3g52xpNAe+xbixtR
6shnU9PHhhI5aN+xLKWi3mSQl4a/vKgvt54sH7IyVXe1BpsvdrDUggCmrILISp5NxegfizRZiUEh
jQMN5ovhkWEVXYoD7rAcPXbgurdr86r4mLB1s8t2+AwOl0cJVzXuyI1U91U/sN2yXW+nQTTZzgSc
PibJTDL1adESEfSc3Ggpuf/WFyExtksRQjy9FQwRgUabdOuojTXscwyQctNBzHNjl2cYCqsGu3Rs
TDdZVxnPmqlId50R55hSGMZzWlbjDbnAg2hJAV2YT2dBMz6JHjkJn2WcQAGNM6QqiKVYpp+dxFpK
SzqyxDdwJ5riSrUfQHfCyo6KYpia8nagXLyYNEV4eiZsuMDOZUk87qC7lWdgVDbCaZM6EN65U714
Gu/tEpXwqVMEhRIcmZ08tUWn2oQ/Y+Y5S2QamyR6xmiPt150F7dqW1Px5nT0+DwCClSOapuHB11K
aYoRcXBSQ3cOiq5aB5nivF804x0cDwzGxSmUZJh9SouPdpiUx/fDbyLn0y6wJG6Pw7Ca226njXdo
NQzSWpy6BfYXmHgdU+O37aXWpZm/yeISsFuloqg3lbyosub+bKQp2uIwR4rTsoW4pldjuBJEG9GH
5qld7ZAu+EWI8GBxzxi0RgrHgz1EnwVS7J1wiFrJgxicsWXL6O+BBX62DPqJPRziMP08W0mKhUWc
I6mYuiQ1nwPUrMAH8dgvN+h/kj+Toq1dxXx3quai9Yp+L9eecQ9TLSX5lF/nCNWKvB2W78N6CbGV
Qr9flkLtYA3MYmOMCVv6Xg1OOjmGlTNI7bPVWfEtzMajGBRdTZ9tbcesHopwbJ8dz0QmxoFYJQaH
Lum3GfoFu6aXu2urQjzTzUk+zIn8rSh145+aXYG+kkyYzoz47PUBtJ+116fWvXBZaR1gMV0+OAiF
oQ8m7Fc8J0dnUXXUwxwiBlZO0nSnnzYQg+UrxxYzY6E6FkYk1DMvsteiqZlRvwkzr5xH5Ta+uWan
PGSBpD7o+cS9sX7pO7s+Ig+TFKPe+sgcTfrOotmO9YARH8TQDrI/OttIQfvpVkhBz6ED9BeA+MNH
20eqU1MMl1wkYe9WnMLwQBo+LsLSuYIIkBaafN9QWU86qbjohmY8YesVQbKmeiRoFm2DMCYqMfOg
N7EpTLt7zZu8vIgAEQ8GEADtRMtAwkC/OmN3QZLZeBJdykDixFH8VZWxtD/hLPhuDzeohDqaeqjo
uBMSQxx0WbGOTRR8X7rEGXpHm0pv3ItoiTVyrrQ2rIl9Ma0mBnDfs45GJf0lukTY7+naQGJ+vjCi
yJmSlzOMGeEnE/1COKECkDzjkBc0s5xHxXlQP7xBJi8A52iCOiNog4K+Wyb7ee6CdY4SCrA5Hwwg
UmR9o/QcKKNyl+UOiiTxlBZWnLto6hLjwgvUyUZw8KLNoGwXO6P8yi1DuZuLZa5dPr9rNhok0nm0
6NLnRrOiY9xr6kPVwMLJJzC8qC3mBZ+uygr+1izh7YhSowgWo6LUWE7BYi5qhO6jrGCBDLgNgAUF
NVQbguDzlEKBeRHqF7nqlWEzmHXK07FXsINnRELsfljNc5LKXaOCq4i0yzwn4clq7SclIsDHPMie
RAYpahsIOnEU7mZe9dIWuSgRI85ScyjX7LqCn4GiLSaK4SVzBY0awJtIHZkx2dncphg0yw8JOSJX
Nuyzq9jpCbGoXSQEizpHfpwovQdNyBLpBu5q8zy02I4A904itSOSOXFVa/Aj8+awpHuKsP/Z5xsh
207FnD5djd8cJH1qV7/HG8Wkvazxvj3zHBNExEzf0Xa5wQNSXtuvboPPrDj4ZMOvkmRb10H17ytd
KU9Y06GDmgB/uw4YrWxthfy0CBZ94qzKSK4G/X6ZLs7mdSvEW9gqlruoIKkIYoWLiUujTvbaOs19
0sl652+qPNcwqjO8nIRfnN3x38ruxNlyKFzH/zn8LqY0S0a8VolO7SSyOK2whGgBJmlqFZ/FvWm5
QTW19STLXnZ844wsRqcBjSTO8SfIegJu/x7AGe7XjGUpCVCEmCHui+gOZIdSBTjYZYqLK3kU4Lvc
xC9jgUYUebSr1aDFP8ay+ogV3VppfQVjuPQ4ZWifRWRRkR+MxuRBtEDifEj6vJznYSiCTjgyMndi
EAOoDmUdNBvFqo3hWxu7RVRAjEoFAvbOhIsSTVVHHTrSUdzNxAsKCgSv1JLd4dQUL7ccUV327RHN
pyA9w3cCaYQcW3jXuBpUg8Qdf3XYVf/VhVa4exOkuHJ4N7fnSMfljrvGCi0kxyUXa0tN9XNR9/pZ
jzHmCyjiZFNLkRT+LPDTv05FjAr+Ht3oOtiK5jJ5qPKgXS2dTlisARt4d6JrHl2iJRmon+QofPz3
1kCS0sF+7exbcot4nNvOZ0ufXpXwmawYo+gwxevtj4Fist7eUeDDwWhaqUNo5DhI1YBaf4OwlGEc
fZL8A7IQEb4MhtnNh9+jrsJtjBoVA6EIBAl6ByP9zA+EVu0QC61gtWT+k21+VbNQeRDw3Fxp0p0M
c3MjxsTByb/JU4BooA37M0DEe0r7Yvpke+vNxBFfLX91jRfLRm8SfOGmtwOULaLHy1shAu3pLxNn
o2qvVPQNTkv/PGNpK523Kb0keuxMWxkOztAWxzodH1pp4r5p1TUeyuRjnOAMGCiec7Ysrz7bdVZu
sxEvyxwhshZtnLWG7/gltw3jsR3MJwScrU+UWj0wMaN97OD7f8CgalWNo/UpyZp+n1ApAXdAmAmu
zkkxu2kSRTnBkcakfgoLMuVzZqA+id4tiUwVpSMRD5UzRGkx6i7Y52wGAwx46wZ3M7XmzWnTO/46
lxDLEZ0ztA58c/g2dO7lAajfRp0sHTQdI8EOHsJOm4rmklz/sGXVvVf80nokR3SxnaZ8qCzUTi+e
HbgwaRLzPCagG4B7wZAf+vCpClJ7pTlytsUYcUxPMt7Cuxmd0LoD1a9e+yCrqwFi5YfQikKUinCz
JeGqfdDqwt41IFVJXdP0Oq1bmQruQF1oUFLj5r4dQm3i3ZPS9Rsb66kQITDs5WyM3L1VlPN+DQ7p
BQS9VlVRllxO97Zto4X3jhV7h5DSzUnxbeMO/F60d8GKTyyTcoP4pvWCQEeN4rIpwQ1LjQ3EaINn
kZbsaaGQ/ULCBUcwcSoOYaUW7JHcYLP0iTmB5WirorCbtYtR9K2LFPXa8ku0oGXFWSe7/qbDQ5K9
/S8YbasU6rVDpFp0LZBZaQiDN7FoA+vHAvzBQejPeRmOyY4/nBfBuiGYlO30BpedAal5XOtbU96I
8aBwgUT61o93GneiGY9hsk2GEgfWBQ4iwB8OinprMN7NVjTFYY4ZGj+boIFfarPSWxI5gEl8U127
E3wjLgBLh+yhhUCpOKQf4tSVb0uHAXRlKFqJjAZyqELxFIGHce278jDP0ydNVICO5k712wZODU3R
l+hxcRdZ0pPoElPhG35O9BBZosQDNe7b0muHDP1uHJpqJ5qNCs66aFFgEE27Ul60xA1uouU8Iris
v0Zu0dwSpXkqjUZ6DaveOYn1EEtBrcxHVD/qHsaqlb9NJ1nmzSf9f/T8lxivq+qPATm00fbQ4A+L
VxMA4FaDLn+OjS4921EAPgww1ktl+986Bxl/De4ySuDF1yalLD5qroetUQud0BvVg1s1KABnUrXW
0Wb+kvPJ9ouo+R6U7ufSTpur1oC6Hmw24aGtJl9cGN+YO2nGvWSyi5IDC9AIRoBfZM98ccHPo3DV
okdhT+Y7ZZx+GQJ90wMl+2BSXTwYYGT3BWoPn3TjJhYsJdna6mPaHVHr7l9CH3LbdKFc1jzUT8oG
D8SifzAdINkOElHPkdcfa1MzD75vVqsh7tnKVg1on0bSt+LfKT4T4r/LpnuXho1+mf/X02fFCLoG
obxePSx9pR95W32gCi+L5crfyxvjSKHHDY6z/9BSaww7WF72qOxF5XDpn8uM02g3kGgVo16j3wO7
yjaVJ+eXIfb7bRhn+rOVYecnq6H3V0KGkR8k/cdYxTcvd5pPmqrL65SHpwdqFSCf+YqcGlOP1pGm
qPe64SYrv9XtZw90zzZ0xuScFElwRuxG2tqypT5ndkEVuCis794GGaPkBbWTqzMlDd0pmzjW6FYF
JBe3dh2TQ3TtRJlHUFSnbYnIZhJDmYKWieSJWriUhb6fZH2W0tzgmNGx7mVYS5TdllpbPuaUspY4
MbLEiCYGsL+KeUuFT4ykFORWAB4+dX3trQX4QsAwEr5Cm8FOfb6jBuy6NMvxC0d57iRiBJqjiGQw
mmZ0E119UFWXgaQcjnkWZircbw7cfjz8IPJoL+lKcU0zOW3/kkJJ/awlarvFUtGHjTVoN3HI4W1e
1CTdl0jIzV2iP7aGU8ET3jmY1LRFl6ljpIz3BNJl03QxUDhRvRdL8lOGeQg8NK93LXuV292WjHh9
QeAquQ2Trn83uNWuJde6boI+uS0Df48Vg7IGONDFnGUtwpQ2ha4oReMZkcWJM2L+lU3qOZ2k54jK
Se0+9dv2qFV9cYtsku4xyoOPsqU8tV3pnEqnUtOVVTiQGqrecrdyLf86FQFzrwiYY2uSoRRIw3Yj
OkVQ4bqlscYKPDvGyL7UfgR8TykM95zbT/CqnAvuaM6l9/DK3WiTuOqgcNNPrRy3iLIvusOoFR9F
oENxGgjGtEBf2ndeWQcY701x8dAFW0PjTRIxI0RK7l9pf5KMVN6VUFqnh5TuU9oGaIOGybceOSw0
wdPkZqEHgR+pJx5j5ggBnjMt5W1EDiZ4pQGD9602+BhYejMpajsXrHu7V9tBk4FubvRohyvo29m1
E3x0W2PYFE7fHMWooWpHPlvFUxM38q3Rw49ZFgQfcelS9rllQ902MGL8KcioBHedVXn3ZaFGZ7vs
7Y3OTvhLC9ZOCDJJUN3YFfvwPPn92ApvvLIJgOuG1pU/Gl+l0PvQdGBhlYmBLBvRu7Faqq3rf5uH
N0e3U3gWxwHQyq6+7t3XXmCTv+uzq6km2VX0i7O/D3qJ4wMLmkKmAWRz7GM9zVqmdlWiHPo+/mSl
KNF0So6cO+gIZ8JE+FqIrdV0hmgqzLzKdzbvBkRw0GXNHiukaLXMWFaZ/r5zlHxfevhAtApJ5vhx
LOv8iIJatslLNzvi3IhIZhSN936VqvuxysO7fGjru0jOm32PLziah4jgyvwlL3KIxbY9tN2XPEwv
2JBMcrKvBeYa3qo0ovs8lb0vGNOpKxME/HOrw28Bm8yeuFy1qqvcz4dKVu/xlRs2ktrom3cDEQhw
KBXkUwLJ0UzIZVO0HW61Dvze3Oe1rna2UWFF4VS9t+QRm4JIKoODuJLoHLTkG3icfA14GgiaFETN
1eV11al+nbti10aQo4rzTRh4I3YsNBGEHxCLRgeOx+N4AB42gWkU1f0GFFzlt35qdRm7ueWGh5XE
Ny0CyyS6xITlRhjq8Qfbi4q9SNv7mvojUDAbFi0SgDwXi9Pl8F5cK0yrn5U7q34sJxkgA+vJLA7M
L4kpk/WQjO5Bt21jP6CuejTHxroCgK3YA9rlx66WHnCHcrHKdvWjBxgqrbr2m4R29rQBKp5VBwPE
FhOqs+y06gl7KRgmsVs/kGRHjQHRxE9ekiILqGs/QlwAEN9+jMtevXTCfqINlNW7ZlX46d6R1YSM
AoLqIen5Qz39pIvf5XAypawU/UX8wC8/60usGFhiUXt6Ea2lX8RGAT6SdoD30kVxkU9CHQBfmsQf
11YBjUo0LWUMzpXlfRetARbYE+z1xzqUh0vrpu2TZiTh3oIejrI8g62Z9o+hN4/ZcKHWI5DPvRRr
5j3GYJtFH9etDBiTg+msqfHLMbyQydGvjORT0Zf149i+DoZfX6PRQ2xYd4MDaVt8in0V0NzUtwyY
PPCsyqL82VdPZ0WqBQcfx+/VEszNwnaj/iygS01mmLj4eJ9nxNM7OJMANlWjx3/Od2f80yDwUyQg
tjxPpitRdZfMSIKNOUarIUstlHifc4AJTwZ1vWevw8bUGUP5ToT2euRAVpCUie6jbrGKNbbin2LK
7atlju1JtMQBAIxycE3+quVfPEg7pxo8FAQM7h7HN4BEcKiwaBXAXDNq0Y9QzlppE0xRYBkVq7fC
IxlKCyOObjwVeiKvbcQg9+hC4B1koSicKGV/g9FdP8q5Hpxqy+NbFck0nUG/z13UMIIawNUCjBPf
1FF8j426KnZUNzrsS35/r+fHVzEkZhoKktWRAVVwKhrLY/OjN+ruLCrEyNaW29DWs7nAXEZZdAe9
FlLWVG8uM8SvFPcui83ogRLQpsENDVSQFbubJPWBLP3Gxi4o2Xh47DPVuAjILIklf98KnTEeZTUF
Mlc8WZIIsm9yVt16fBIdUixH68aukLmdxt0g4PlmCldRd4LyPhWip9uSNR2K2k7RuNzGUW9c9CHj
niW6xCHGw3nqFw0PH+cZOlA6fJtyb7hbDmObQxwLtf4uK5usgDpI2+xKRLvz7CTiRNcyQ5w5vUwl
Kb92lRbcNZZfgANFfLwBMYUlTOp/9NPkM+Cwjvf5J31Kt8rHXk+6T749MfBcL3rsy2HYtYqPuHzd
BHe10x7qQtdXmJwjNjQdYkgzV6m13F0Z5Mo8IPrEaGbYw7XBeSjAk3kjumrHIDNGJX6f6U56gBqE
xZZRlQ+Zq+N03FG3nksnoh2V+a92WHbpSbStAgTVOpniRbuaWEqF3uI0UnnFbpApoehG636q7Bwx
T/QYw7g9OVQQPvfVpEuCXPatz0YFHzsMlSV9DG5/n9RPyo/TpISc3udxmuT8w6QedW6sEsIaZVIy
4KUqqVcydesix/9EVlPS9iGbSEQYvAvEJfaE06FxYgDbphcdlj4PeCKCRWW3EX1iAQOK1rE1YHUX
035S9CnpZDFqUUSosFCASMtBnImDl2hYNpoFdwxF/jmg9J4MnOFXk5zipDzcTU4vzBUDImRZJTeS
eFXrADuXvner5FWHsEhew/P/tfCyiOV1NjTa89Ij1llea1FK0THQxtu7/qhj8z/mYXgspv+obk6g
FLgu8//bdvu3TY3NTNeVzVXENur3QeviB0CJ7SmHALua/TJdE826QG8tuJP4bZpqX940qV/P/pcd
nMJdp1fWZjHQhMp1Qigxv7KZlh/Zyxy1LDaOM0RCgCdmBEaxyZAimpEVZVeSKnCUw6gEaEwljrIK
lVrFSrYersth7LThmlnbwsmCqwgVY6J7BCu0DwvIIkt8gPWhCuCc5QInAR8zzV+GxQq9vxPLLd3i
LFPKt8u9u9iyJKj8G9+J8DRXlkLbsY5SoD2+q06JWhRg0MdYBEzVraU81US6tPV8J1kv5axldK5W
LW1RGgumaK1xpa24kBi1yjWi3+5NMt2vZtwpp7nWNsmPUgL/JrpESU8cpq66woBprtAhoDE3F0A3
tGHJUm6Jl3r3o2T5L3rH7pRKv3UXKFnwEpUYO2swZI5i1ArHYuuFpb4TTZzZqf30irERwcpIIVuy
ymwtRjsIZECw+Lh601Jt2UngLgzKybQKP1aecuOzGJoXw1HFGbnniFahV4/iVcUKaHYSlB96Pl2Q
eAr/L13rZNAaUxMP2+A8n2LPxCnKhWdxhhZlcEYMpCaPDWAyM74qvmaeoBP/PGhT0xibIgWAS6fs
SCZSr3b+s92VXvmfpyJ0niUW+Mf2ciURowBNWSP73JKE+PUSLHFh0basQcYKslzVkuudo4qataP3
/nlpBlNfPg4RZEC1v7VKZ+/fhVB0jKvVHCOWEHOsXgtxY8EaZFpaTBGD75YWfcuAiCNT9DXSbG23
9Ocka6v5VeZJO+5sJUFDFCTNKcQI8STO/qn5v/S9W/m/L+X/6WXEle9Gq+UF/vdloqTjfvJPMX98
NY6awzodhpuYNV9uXgYawN8u/Xbsn5Z7/1Lfxr8ZE1PnK7zpFVefr4iLGMxe0fEfr+nfX/ft1cUy
YmoVNfgZLGsvI0vf+1f1dqX/4fpJDOjh/T/oTfvNZd+cipf1z+1SHfm9styCLWmQnvLpIM46w0je
N/8pRMRNeLKTOPvj3CVkiXt3tT8u9S/mvltqeaXL1f64/Lu5/+Jq/+9L/fF9aSTpAYFuRM+nt/6P
r3YZ+J9frYSbSgRT4W//6X/xR//xPcXdjwzYv31PlmWW9+Sf5v5/vh9/XOqPV/vH92N5lcs7/8el
/xiyDLx7u5elTDTJgshD1KXB9s5eDTxAXAd2z2ujq/AeBVeuADuk05/QMW0D3T7KEmcrAkXfMtq1
IVyHaXQZmFcAycqIZoC4nZZBrPnngqLpodSzRmoPN4kxx7GiKjeF1ssXyUv7c5R5EvIT1vDJpsBd
p4H64mAwDHxO1u7b6eAEpn0OYwvle1riEEBjZ9OfDPvUCydVpUoy5xneAJgt0htljhaBYgo5CKqS
WX5aFjClzrtHyvnduo42oqAW4wPq9o73WlWKuUq7sbkrOs1/pQRcUE9OzXPYF/6raQ/fUGvGU2hq
pSFiDtAO70ULHDzKgRCKRCvXRjJQaAaJVb34Se6cYJWhT7DLy2IymkIM6/TmVHe9Ul33wId+9rbL
qYgl/VEhJhciGBOAKwQcbqDTjMrExjZdae9+9OxGe00wc6YulD+1cuR96GvbPvl+iA98qSFk5LK9
1vqk3onRKu/bdRBJykmMqn3w0lNQu5muCf6CoqYylUMzJF5XCej2LxDbviG+pDz6coiKuh9MXghp
98VK+zWliWCflHhguVrf3Vso2N5jwnAK2lS/c+RcDbaahLQAUjPXJSJHGOZaKV9Ej0mAiZxz69zV
NYao0zp5O+kIk+o+YOnhXEhMvrrAIHCVkrtnF2EgKQueLTIPmNydSTZYOx3T83vT0cHu1ejojSRk
LD8zXzA6UxFr7BIMAmmaJuloZKIAFU3NwrfdPbBzdYO0vPFiGthkYtDi/hxFV3I/elEKKYhgrUdH
NwGFuxXB6QBXBgkl4+foMBa7sO2DnQhOR+gDCgotOxGs67q2RcVAnUeBoTZbxWk9JGFlVpaVeBsj
AbIXwVlWOBt9kJW9+BM0klr4KUneQawcq061YdtcHcRcXQObnbWGdjAlXLuMwifjz8vFt6lNzzn5
hA+OiWuLzTZzTCPpyZEMLBKnbl/PL6HeU7Mdx/CD1lXBwYiKeCtGfRmreQn1+aMYRULvL9g27lXP
8u7i1O5VbvtwY9mKiwG4VD43kDUPttYhvDM1M61Wrmli36R+KJ+1pqye2yFZe2EWPYal9KoDNbuD
pjbu9SzK1m2t9zjRddiSt2l3ihwzxXIs+YYWYPRYAxPfJxN4PlZzWHvB0IU7MP7orDiG8qGN0EYa
1aQ8i2aj6dg2cEvUJw8dd8ieM7ikuQXAO6+k7NmQIxRDEUE4xRHMLL4v7q7IehPon3Yd4lJHi0jV
HzQwvsfWRFxJ9PlQjB8s2Wt3hYdGt+gThyxBj6qOHBJC01wRpxZk5SmOxwjZspQYUEvnvmpb+Rw4
oT85nD2OWoe0hQLrIrJOahPwcXbNnuSyk3G0UPu/EwcxFPDVnZu1nHwZKmzJfIBJwYh5ohEW/hMQ
bXZ/VtW8xn1G6QPTy89Zk31CZgmhnsHAgafK6m3t6cOOykIBa+a0HNSoqvCvnjprt/o54pKnXkUN
+nG9lpVXr/2r8dvogqv7p750kr1Zopw2Bq4OAlTd+MjwKLZ6xvBxvIVGvwkaMz7EQ1Xuraz2Htj6
G2tVyvVbFsvXFN7pxgeXvW9j81TqFTRbcBJrLarGQ2Nnp1ivrQezNKwHKQLOrI7kfUWfkulIYfKT
s6r8IXxQFGsfojN4SXiD+y52j2hISsjhcSh1r9hLlpesUFGQLpZhtrs+bKoVqKu6Rm8bjsp8mmVU
mfO2jbY1yiDnZmK7iDMRY5Mj3tZyGq1bn3ySAugh7fT7JA3km+ghxTAZmvgWaDgCxEDpyD0ihKhL
iz7dUiLKcynmFVNFvNe/pdhCXhfbe7PGVywA87IRfeKQpk5606wXfNWje5sy1i3V1ikm4c92pD+H
yCFci7guX7oJBmpASLtIlVe+oKUH0xsOEJJBbM7dzMseHKXMHth27IdQMi82kgZgAZBT5Ev3OAlA
PubWqG6sXJY2/lQNHPM+PUYeGAzdD5pJ7ncFlLDcuqVtrm3P6+7sOjzFRW8/NLbTw5bw1a1bBfGn
Voo+1oXUPfhDyVuJcClV0DJZKZJExSjVBhQphy965zZ7A7DMIzVgX5c3rTea323JvGHfg/xGMlUM
Sw0Ze1Xvj7FNCkKvw/RJ9IHturRqgRpizj0wjrL0oAXFeJYHSd9TFgkdHyxHYmi3psyyDdqIwatV
ddUKp7oK5E51aa1OW5W22lEIGayzOMgVHoFLU5zpmZUcyEo/pUWDDLroa42p8Gdq/SbWDGs34Eq2
hlA9nAcbr2/PUXGEtJT4I55MayeS0jWCttYhKkzlBe+xcNNpCGp4umQ8uLG0xiRqPLXm9A6VuMFt
CylOVlITvgz+lKWmvKuWff/DGOovmtmoHzLPAW9Xx8EB2ZZ0ZwIYNvt7rFD7e5/nr6Ne1z2G6r6y
yfJIW5uo11+0pHRPQ4Vg/aieEfJFDMXOnwJZ37ZSBW5hMD/rrRafjZFMpethO2RleXrpISluu7Yb
P0g1dg7KnjuJKq3SVHNu1iYyevMmzmHFOrfCUG6Z1JvgaGl5bklMqDsrEMX6fukbSivfekqlbMQs
MaCEo3zoFdQtlz4U8vINtMdPucxOOQeY9eLG8fc4aJTvhlOuxqypKH92zgoqSvrYBIic9o6M17tK
Ji5rJSh8kYOTapp+SjHvzJ1Qv7VUQ252bH0fbCX9VDeKt1X1tjvqZUv1IK/5OXMzCL1t+lhbhv5c
NjbYKtBvVmvX15rHCkS3QdMZXQDfPKqzjRhNXdzM/bFQ91JXxxe16I1VC3Sz0pHYNNuTotTVLUZA
6HnMYG2agdGDTbLsg98V3tYGEbLp5dq879GR3MtjmOFS7Ji4tEEyqvvqoHRVtreKLHnwoRYi5pZ6
3xLPPBVp23yI4pJcXqJ3RzlNhke74+dRRMjB8GB4nfMi+zWmL5CKDoGSe89IA3+NHWT1rKQdrljO
h9u4asI7xajMh9q2eNpExO5rUnXfHb2zHls8YXiaRIS8lM3iS5rvLBzSVgpOhs9aN1w8p1M+Kkaq
bIZRMy586rM7pJPSnZ0GAOd9JPO8DKurPOvXSWVFX1MoPZOyQnWzQ9Q4rL68y+M6I5kfNru8VapH
09dyxKZq69Pgm7ex8iEKJOZFMZPwx2hUX2F+qR9Gy/Y2HaWfW6jiP29VkrxHsQ0BjQCdRp/ii9RE
kNk1BfiZVl5RLc9/tNokTy8joTYYqFTlyZMil+Z3IzK2lqUpXzKnK9Y4RiUPshmGB9mwimOeqfG2
yZtoXbt8UNXG0A8TA+kWlI22rpW0wkqqBxwBOI1HPhRq4/IT/8tgE3hOjQd2WR6bltXAGkISKI2C
L/1DhMTYM+xHC/mDAEG4os62CloQ92o2uKj5Z/bZS+E5JvznTinEeH5wC1CmnXdDuxq4usJuKcTd
+r6IjGHnBMjHe65Z7gu39C6WmicHDN6dOyeLwqPp+/apyIMfpolsjNxL5wnripqCivB7XhxFS/SL
QzdFLGGNb36JIq3dL11LmO+1zdaJem6ylWU8J2q6Lsake0ynFt6TXzRfHS6d0WBk5avlWgMGdhRN
e5DvKOd9Hf+PsfNaklPZtvYTEYE3t1C+XbVf0g0hs4T3nqc/H4m26N1H54//hshMEoqCtHPOMYaq
Z/dou5VXNFACryua7CiyqdSV11QlvtXUMbEvNUSROIlHn5hBqfMJSkgrYowhJMqjoN9V09C6SaPZ
t0PUD6+9/jx2cfMLAJ7HhEQwSfRFKWzBwgV9BB686xy33/NBITbK0X52sGdbWQvXdWw8ZM10LYbQ
uQTDvQEw35Nj86mwA8QF8QvaXo+4/BL2RrxytpSuSaaKycuCuTygddqdDY3wgmK0qzfVcuC90IjM
FVlnzPv92LBnDlVrdC1WFY8qIItHG2Cd2yvGdN7Kijn53o2WdZknf3gU5YkePhpmXYDOYJL2htE6
pTAM3omTaO/+hK43I7Q2h3h+aPq3FGKQywjToYfCccMOPn4d+hSVdn969a0i39lh81WERsJwpkDW
JCEjIfLiQIAahWUYHMtQQ5SeKqJcxFoi22ifFae7q+QuvNEkorUln7GXVc3oGmo/3FtlLj35k/lA
n86+FB3Mv8jdEO6yZJ3O2fusSgv9VjKziNVUPE7nOQqekLLIb0Pn3yKL45s+1vPb0aivSlw2d3mg
WGicKmDVFflVrp30oSvql9KEMmSwy+s8lP/01qTcFUah3AF+NfaxJNVeF4Txo59oT2UlKzfDkhOH
eEr5f3Z/EeFWNnJmSHEvcVxl2l0MRUWQ1ijALaQW3xNJYsugx7fJcK2Rrf+ulHbkBgh/POR+908X
aeZhyruRNpDq71PaoKc4OTe+EeX7qvIvup6Mp4Sdw01hGNaxaRGQGxNsARb+ozKzrV3QZyendR7j
onB+EeLTywaQw2AAcwG48sdoa+ysCQN6N0ECej0+pqPJ7xAZAieu4uvddz0336Uaii6o9t28LKDK
DdALUZVu/mb58kPDAPlkOz7UUgYzrAu7LyGeUxV4fTGD3S0wKi5ME3vJNhtCNCaU6DS5vgkKH7do
VDn/zBqKuOohL6L+l9QP+5z9Z+BKxTc9fQCnbdyIwzBG5g061QxEcfU4DlCYz+0Qeirokh9Jpu0S
f1K/BGZ5Z8Izz94Lonsw//5xTm3znTAYANh9/c0sLXbqCpK5VTdpT1NVfwc46p9YyymnsGjc1O+j
nyhcDG4flcEhUiPeZ1f1z+NYf02jmiBSIi2f/VmV4J9C+pex5gwmxj+hNVXcI8Ra7omLgUKsia+a
XMEPoIbTu5YRouhojfOlq+qfLXE/37O4f4xmCxxTlan3coR8jVNF0n1vthlUbOnPImmNL1oU1Wy2
feeSoCNwtcLwxYaTGIU+5a0OTeWB8L43kauGqmHxkbZuqRaLR7F+2GKJIhky1KjJ48OUsWqWJ9Sp
slB+KfXRduXIaW86xDt2be4bqNQU/iFvgHAUCNntYPwaD4ub9lwsLk7n54h08iOsl76hWfdFYDpu
gi3r4OQWixaG6uZhKzSWrB925g63aOmaUPohPwaLHsAp1Kc7qHt7wtfkavhK5Kj5jZiLNbGU/DlV
WLPx33XkZDS/WVSGj2b00GzI70d1DF36W0HsiGlds0r/MXR+9UWW43AfqM14FlJWgPTNGiYzV+9D
fcdfwMKjER2F0HXvn0OkCR7qEYAQ5H3h95BdYTFVzqvpmBWwdz07VpHtvGcOiPumjr5jQNM9dLX6
uxrkRl3vBOOwoCEWKcFCLGmDeZsXb5+Kt6osnjw40qC47yPXCRc9DzXARNNPzX5cRMvtzIpomml6
nhI5u6pZlV+TyEBtN6m+iRrscBfoe2gTrQg8MT8EWgA+A+Ggq1+pCsbLuTqGuTM9+1WNdP1CWzai
KqhmU/GdhSYgUaznw1y8Tw4GLseKsLtZQfmeqFm884NSP4uzuty9SU3L9jNK47d0eBSlvlpV94kN
x7DfFcR9QLnRnp2WqDVQtPmuzzTAKQuHJjAM/QdRnSwE+aSTxMQl+VJ65EGLJ3GoNf049bFyL3K5
GjUHJKRPaYgcmGOYNEXE976qwUmSwvbbbKiEn2mKcjZC33kpk/4BsvP2G9Frowe4Zbizp8C6nacs
2gV2m3yxiuAgAptVBYyVQqAQKn6aRe+Cnva/a8wGTXSICuMC+PBVlSL1Buyktiu0JvyeSu8AAoav
mh5JewCo5hl6x3xfR53h1sAn2azlhtcjY/1cQIP4OEELq0ut8dxZLUt6rfmmFQYBgWpd7TMpB+TM
v3QnDaBPmcolawEbvi4B8m2S5lA14UWBIeF+dpzmrTTDG0JSxke26u1bpj/kQV69Whg5n+lhgCoo
NdXEf5j96bnMeQuBmfY7NRgrROflrHRbRSqOvV0ZN2gz5+A/kYACjfIkDooDVUUTQ5PF2rBPPBuo
5i6oxvRgzohjijrVYBPXKMPztVw2TEp3XW4S9si3o2GJBMMfPJYhExA5213AKwKjJQ5E1cUXP3G+
rJIcnfkgFXEBHDnklUtG9B4lPlIZELa+i7JcRdP6U0qczQvzYz2pAOdT2LmrTtI/kVBt1Gr9RnKG
+IFwTAPbZRLvQ5AUB20hLZiHOLxb6hKhEXulOiQHQ6A9tjWLAIdYKQuwqNFtT5yQZBVTAUs5adwR
ndc/iZSFZXdNOX9SfzsLY/KdJbpIH8gsHS3XhJvwZ5ZjtJP9xHyGtzs7TiUbuNLUUbydIcWw5qj4
vtQFca6zL1wUOiQgMFqnE2OuaURcd+b8AP3wwLgKq9FgQGOlLyfq/z4hrlAj+SHu47fQagkqimLt
NYI77CiyTaaqr+x31GNV4E0HL7ibUa++SMTQXqU2LL2iVOKf6b9Gqek/DNATqMmz7WjnSL1EROYd
bEuT3/xkfpIC6Jo0f3jNZ4aLptV7eF26Zu9n9mtUyVYJQjJE0lySteQuz+PwXkvL5oFv052lOvja
yz45UbQcArYK58iOvoqiLKzKU6ijLkC7pGMG5Q/kCqK7RIn0GzUvOmyV18HsxrtIQG2BpI13aN6Q
J3rkApGvmdHZjiHCWRC5YUuvQdR6SssG8cDgMV8moiX7BTASqZBA66VTPVtK1B/VAIWgDPD+NV6C
6uwJeNEgTTmkBQzewATV11Ltrd2Q68pRKKFNUBbvZAtdbqF1Js6OS2V5qVwvlZuGEHk1GaMHp/Cb
axOop9FqIDpZGE+z0UcLNk0foxo6U1rsollVWRdxkqhnwnEbPAfibDs4+WVuSli2lkudHi8ODLVe
4/faa9ZL6aFNmxTFDr46xIvZYQ7qcl8YqYtKJuOV0xk3YC1RyFyyYgyTpeAAF/dwFUVZ0De7JLRp
pNbCPVMADZKVuHmUe33HZKfeb0x6S1EQpNp9aTnDNQkSTzZBlmKqyV9G1mqPsYb0rYg61lL/TWpt
+U5f4o51GuCubLTwKLKjGSUXcak0wjyXg651QxBEWIvn5FbWdNiFt3ymtfOOeBzoD5bT24lIy0oA
I9BoyxZaHU0cTzcGBrRXQ2EQhhMZ24WWIYCKw7O0yvDnHPxSrEL6NwU8qOUSEnFtS0ysFtR32hQF
N6lFJJbRhOVzViQ4SWcz+NkMv9qmhPfuP9fo2Zzt0fSu7+S60M5R8tj7Tv3Itq700IVpjutIL/KK
Q0Rcu5x2dGtkWTKPO62Zsp2sm9FBRKCKA0476JUa+XeZiC0V9Qairg7z8jlEPb9ga6lqjUEHw3fq
SRKxoLnfFi+BTvypSEV/UttZacAroccyplWwdO3Q2Q+lUTisnoL+e6pbGBMa9S1uwU/NXVSwhDbr
1672MblTYbQQ0oMjMHgck6HAMoQu3mREGtPeQVTQfXWCGS6XLrr1Mi2y2qDAcXBoZ7QMszUjivFN
xCet0HEyLbW2qq2u224clelRnIAnH9W+FF3MUrMQD5GexHpVvGg+p32j9cBSl/cqykVR1FhP66sX
WYMa4qS+SII7fmvd+KAaEs26FWuhyNHDi+8ojieyqtUU+wYig5NYBGkjGtL6BAZUnLW7X5keKK9K
5czXqTOes1Tqz7kTgfxOB1jHQBUUWNvRDPb/pLJWxvFSazeiXBy2aiKbxQkESE1eedsJKCHToxbN
qSuIcIPO7+9wcLqrIKooE5y4zJUR/m+ojkXZdsIOMbaZRMx7WxlGW/k8xPG3Al5PxXHl1n7QW6wr
IhRdRKiLgPUIoN4Fvch7USROinKRGoBWQN8DDOQD/fOfK0SVTC1Czd1qV0ttcS+tzw/1Al8TvIuj
n1YXDbrojdJRlCdCnwvuNeK/QbMR90mgLMbdn/ALzMcRjdZjpwfju97Nx9UsSci5F0SJcZd3tX5v
aR1R7aWCjpEV3M5Ekb3J4RyfnBlgoN47BxZI8k3UFfYpnwb5RuqD/5ViC22f/lYvMILbVszVE1RT
4yOLbzh7ilupgA9JLEisxS/hG5N/FgsSMyr1U+ArjSfODpIF+5wzPiC+ZcNlxlzBchJQ/JIVUwcQ
wo49JlkxsYx53HtNg8yClobRAkEh/F9Cdhkut/hW/IQRydIhdRhbxFnNqdJrJGdHvQz0BwNn2MqA
Oul3Ydsot78JUMlKxDjcipNqCgX4BMfaEUtB89Q5LeCq1AlhUyMLg1P7VCSPOPbqR1GStO0yn8Nu
L85JWQZRrWNCNZeiCpzqXxp8+MW+V5dNiJ0FZwH6z81ZOihR3oFIxUFiJT5M4q2uvRdRCAta1L9U
sgbA3OjfW7/S3q1hIRhMtXgfdNSq67bDojho1fd1Sse0LkNxEHX+41qca9pDVqnT14pt6s7PnOpm
7pC/Dqv4KhfGTfWbxzVd+AuM2cnvFb+TjpU1mYcYJ/BXGx3IAY1pcyy1QzbdruqGcY86TAexWVxn
xq0DQnVXxLHzWuiwHnU8AArhL4JYCaUofCF6vOaWcyKnGq32+qemIFnacv85pyqGjkQMJEJCgUmb
zNEbM4Q0K91EgLIrrPuuhtRqYRoXh4HV6u8aIDiRqIT/p2v0tYa4aLuHuMCSoO/5c48p0bXrqOI9
VIALABhKLlKsKC911Mx7XxrzAwYQBbaIqToTGtJ44qxZjsl93/uvYUJdGX3EF8Xai1OieluXD3Jv
pQ9rbQVuGg2u5ovse0G48BKht+i21pieLGFfqAygsUonNwdjAeBpy6Fa2KyH0B5vWFB5IlctFNZr
ajkpqmHHG28A0f+usZQnVdS5UY4U7hSVtleFFWz0MlJ7vUXAwGTX36CVm++MIJdP0+C8dFMq34ki
C7TCuDPC2IFqLzYYbyagK1W/GAzKR9RhJqCKpSxnd6IDzFMh3bLCehTtXxTB+AZ3qYrfZ+s0f7kI
t8jah0QtB8nLvS+P7V7NMc16/68LQn9unrZf2X75z0VWUvSnpmIA6rO8vOggQS+N2ZcXkdVkFcnp
PGo83Ak6Ys0jC8RmyvcmLW9noJ62L0OYRDDUegXwymw/0ANdq9H6kzqOqoUxMprvJeffNafpU3Zr
D/1Zxgh3CNSMx19mdDF7i8nfiJTMrbKal/3nxDgM3X3PgCFq6CkESpHpxIcO39Z1HMfgQGNTvFnG
q1FPWXgVJybNuKLSGt0okxPdFxl+936KrnYTS2dHhhAx0lgej0tZgzdfcTLH62Hg8Sq1KewL3Ar4
3rKiPQQyfLK7WPPlu2yBkERFfGOxiIDKQctdI2CvvkvlSrttZGh/Qav5PWJ8w5eCoelWB3y8M4MU
/3EJgQ8+BAsLblLdi4OEAOWaalv1aAVgDNXJHj2Q2PX9lBtYVEIfiExUQhRpsZ3bAd6q79sAzRzA
SJBY99K8C8e6elabCplnXy5fJVWLvUDX6/fCYCfIQre9S9Io9MIWYYaYsDdCPzoasj4h+W5D74nh
CGeS/3VCMGg36Er5JpWoKVTND9/w56vW6vLRhijjQEib7dqz3t0ljvWcmACIm7Esjzkmol3eJF4Y
FBOYSQ5JpowHOUL0XJQhPDU+Zf74khaxjE8KmdUKIG4kxcQaym3dPLC2L4PYyvfIP3T7yJaSXSVp
7Db9KF4PYe0cRqv3bycf7XPDQZ9LhkX9Ig4pAcTwdWbFXQDubyd32QgTj+G8VZhCXCWpszs1yP23
WMmOEK0GIBsZgn0n3IlagY5lpQft6GoF4o+BMhbnvpiK9awOYAcVpnhk+cA96kSxXWsYKzdTU9Wz
lCy/BJDVX+Cb+p3aysSJuFjA2eK0pRJKRwwT1cVB1Nwu3Mq2KiIFtX5OSKI17Tu1/zppo4mpLeIu
RWX+dxIvFI9iR0TXzkv0tMiLqiIlyqSpBej7CuS4PapOVF6cauzPZlu+aL6jHrbHj5Jw9OoJXqq2
IAhxlG50dZH4InzhMiyB/toSCm7Oxs9CMUuCN0LDdYxA8hgs2mXEaC9VY2Pk2/JxY0JJkefZeSDU
ATMvCoK1jA9bwAPETYdZjZt/lOXWeOLwGrfEoFxKZbpv8OgTXlrtaz3sIF3r4pMVs66LC2I/PGPO
wQyYQQnyF2mBfP0i4tWJVywOayW/Vfkka1oUi/pbVfaF5mmUUA1L+jw7NUuc8qQYWXYSL7BgaG2B
VfIBhg6nL6Kmy2uHIyJH1SrXquuk3Q1Rh49gKd9ev/iYomz9RNvp7cxWJlLbQXyXLfupXhfJfPM2
NP2TDi0DGha48/nAWzVJtAqR74gqmtaHTon8nDw8OxWsNGlPDCtPvB22ZxdlQdfZvy8UefFmttoi
9emST9kPf3y7TulrHh45QnauyfgS65o970ULaC01nb0eXP8OWg2sUK0xpnvxuTB255ftQ29ZUbZ9
0S0rSSUBadsHF2c+X+fYzi4vgUxFgVoQVyOXMi7WtoD+g0ONj472nEnN7IkCRqL2d1LPCG1GmeVl
6jELjsXFYOy+1LjvaZxLUhxQnq0+5rMISuiuhY5UfJ/tdX3o5mtyfbt5be57x99b6o/JZrHfB8za
yyFe3oe2/M7fsn8rE1eIE+KyLSvKsIj9vpU84ByWpeFXnzi3a08VfVIcumUgEClLgHZEXnTkv9X5
WxlUEnyW7cznXxBnxG3XX5gyYgPrKvaItMMKtPzt7ZuKTiw+7KeyLStSny77W9n/eavt9p8uCx2r
wmQT9G60jJGRjObk7+SS75cWJMbMD2dKNtUp3BacmrKMpLhU5NebiDv9uXwi3AI1tz+FIqX21Xxs
uvQkbl7BGLqbtb0E3eXan0U3FUPXNil8Ktt68lbvb2WFsiA3RFMUFbfbiLItu91GNOktK1Jrj98K
P/3Udpu//VKvqDAGBq+p1sLGvMym6+j3OSmu/VC4zsSfS0WFD7VEcqsURlU/rwP5IMbYD78lan2+
Kyuv/Nz7P7ZBw1iCwrZssgwsYnQRZSIrUv+/9cS14rJET3dzrDandVjdHn0d1sXz/a+k+B6RGMlF
MiDUiQCeb9uLEFONaNudgvKP1gN+l4OAxiyGsBSHWnsjBgmRzwhbXAIo/wxxFUojXfu6Da3iXn8d
bpeJeutoosqnelsfEyfiwJHwb0/yOsl/6sefrvUzCSuWfFkf3sx/TKVcnJfF++xBHgKj3YDjQp3T
g46hhTQq9v9ZrH1YHoRigSEeZDuIp7aCGFVxbW/i3DiIl7GN/CL7qUwVb5HoNbE4a8JQ3os+m4uk
TXj0Scf6dZRG/etEYPvsidUWKkIScL+l14vqvtO9DCGsqlFjf1iDrk8vvmPTK9LvpWYqFqDrNxUL
UJFcG/P2pRtkeSW/M0+i0UDWl+6kOZ8gD/3zRsQ/Xj+lKPyQ//MZiefT6nk8b41pbWN/1rzi9uJn
t9YqUqJMnP1bVpT97Vap2ujQpuz0ZW8vHk5UbZPin4BoWPYM1W4dbrWKHR7EAg5RvGzhkn5yoU/5
t1tWd2IkEilUIz5mizDL9mam/Ao0tbokHVZIIvOqiw+j5smPsDTc9ZUN+06ID0aRZjgT+ur0YUpj
Vczsts2SYmociziZvaEoALniR3CJPvixvRiREofGIPpfy9tDoz50Mej9bY6WCGQ+EKl4LypKo6Hs
0O1lHwScmlsvs3JKVOGpAeoEIxexxgglRJH5VDUOUPKxOooxZ65TljIFCPJ9zysTrVf0bMfomIxm
02Sf3wVfJFjrkOAsM7drGmMnqigN3P7QIDIBrwe95vfbUdmJNykOrIXgzrDO4inFl1mHqgmBXFjz
7GdRVsWR42JiuZrG9DMEVXPmuk8fJh2kDJ/4T9HF0yLcK3Hf8iCOJ4/qRXST2ulOSYeJaJ7HGxZK
GVY5FfXN4jszRrLH3Aib/PK5t+eTiHveQ3LxDT2kV4I7pH2DZMTstchQnGMZcx2aYKkLle2X0XG0
vdFM1YWFnr6nAfwjHv7Drm5dWH8oXbuaWG5v7Xto7GoJlcCy8GfNtr1FxUrwjLTtSXSv9ZUte0vR
tsVNPo1Ba/8WhZ8uKSXctmEJPSJ78QmxJyRvxMLUzw+FDjs06lj4DhGXYpAH/eVmg90dprF81Hsd
OxBRosD2T8aQPeI4cxW4bLLAvzXjxMvm9tHMrkXkWHvxqwmUnovH0YUu/RCU7LtpQTSWpXNBK+Ua
Rolwn3qSiobtSaqf9bDW1k3quotdVxaiI4p+vi0OPpVpYrcg6qzJT+dF9v9eYKzXiGaA+/YgJ4V/
bKLhAIrMWrdL/+fqw9RqeLfz5rgOtBqvMf2nbkPjuLXV3NQ9YoaGkyjCo858IsaUNSlKRV6kxMEM
JCoFKFiwfhwOujpDvoGej94Y+23gWJfBovX+WXKrhVmfk3os0KfF+vHHDiGayRibgdsh7Q1qJv3Q
AbdRVHTKdT3jzHJ8YkzBvGh4ThaOJ9EiCYCZgBqoHkQT/lFR0oPofuKL42lz1T6yT6LptXO/VhC/
nWJ02+VFPa9LRfFkn373b2Vh5yyu2ei27ZmZvXI05QNRXA/rcFYP/QHuyqt4bHE3swmKY9b+NqeI
O1pjI2NCCr+qYa7Me0ua8eanxxmeZHH+wwwvnnudKNfeI2a1tTuJf2goTXSZn81a37W1VJw2y0fW
a+qum5Xc/bAgllUUMEtdz9dm/aEJfkiKh9eTvNgFrdaZbgML3KnILCYJYg4OaUwrFHO82P82KjY1
CW92UEYHcJftOe6fqzkyj2mjH7TcYm0qWpPVpCHAmxbq9Pa7Xy8aJFWlwja/7KxFjxA/jEzljOOH
YLyt+YmG9bmJNkP3lBX+Dnna01yHC/LuP1arD29wfaPL5C9S4i3KBHq7zdiin/tn2NK7YtoVVcSw
92elQDTSpdezd0Z6bEEwrC1LIiM3o9NIQAH6kYzCYg+6JsVCb9RDE3fDco8PydkvMRJUfoSQX3TS
YbTcidqiBYdBxasV+RYS+QX1ti5xxO99GHS2Xl+z3NtlY6CuL0m8miaM2l2Zq9Bbi129gSFhqpJz
D1pu9vRYHQ8qDmzRXbWsfTb0mECYde4fMCGgTfH1w5JrInxtn3Swf2FznkzPwRGMqVdteBkmimDL
P/z9qrpv7VzDkCvWoKJZitfMU11CuPcXRQGnO27v31FwJMXLfLeVrWvZdvlfkCOqqw0kV6qfBnze
+xQ72znPHkSTEK1BcqaZbj14wwxI6IR+C9FAjEjil83RivahBdPjh14jkuuhMNxUraxTtrQYLHLO
vkL95lxCX7wsYKVaPmoKYKBxwuyO7Ly+7v0NKwNNGcqsypZBTnwOkVJrWBkhrP8zkq4PJc6tjUZJ
5HkvkqJQHMRXEykNX7bn/2u3mfVYdsUOD/gXVJLUdVNnR3pOuJpUDgSF6j7qW8N/bHZW10rHxio7
1RugohRvZl3ZifFIrwhcP4nkaqgUH39NjnYTXAz9e+unw3nb66F4wEJMNyv30yZwan1IWecUFk1l
fgb/me2DdHJTMyPsDpNSKP/Sw5cRh+dpOhrLd4TahyAC0U7EsLV+Yos4XDe56fTF/CDWgIsdNV0O
+XKYIcHbR0H6JorEQa9uetQAzqJ6Hl4dh0dOl1XwuPRIs60Rm8he5flbH96O9YMKBHQX54e+1B/6
ViOyRcKtalnERjTK6CkmMBcWC0FanXTiwaHdDF29pvGYOPr2bLY6V6oVtDOJJnzQbDN56GZNO8Oz
eg0WJa4ozuejL0U/CWYzd7nUSzungg04IDAJY77V4GoPihe4Uw2v1evf2bLEmQUXkeZFgbEDl59e
4s4OT5qmSUfTjzLgtTgqitnWHruyLpkvIxyoSxalnfdINeqDOkcuIqH+dZ5eZg2tvJy4v2uWEu4k
O5mFGg/ut16auCGBec4hArL4nEy/GuKmr2Vfmlejpa1Iad0B3Y5garYj560Bwroj6lZmhJPcVQ+0
Cnya1AQOVQqAYrbTLTrVNzmbh0aGXEWFBSCSZJ04BePejmeHB91Fzhju5047SUEdfy3191kL5SOy
v+YuGaQnJQngiJPAzWjNLs9L7d0Mv/Qgh5plPYyCElIBi1MTWVsc/7+aITtCfwnWu69/acjKSV6s
sLQl0nJHwOe8g9Is8Ko0rnbzdFASdb7IdvwWdSOgpgxJJPjcZbeOi+Fg6np82ysoVy+aPrlk0lcL
8z4PArecGBw704bM34jbo4I04i6NSw3h4iA/57PywvNol5Gwgovj43qk/xV+DwIzE0dC4SRwQYaD
wFrN7wkwojgMKYHJ1az2nrncQdzGErXt9uecg1RAsj19dYpvYwkwZ3IG6zVqqjdDbcGPtnH20A4j
EZLhbN+bw5R7emQ0+22CX7dRkOAnuxn0g9dBrmp1ZX4Pl5s3BLwElH9v1OWTagthRWCF6U7M253u
O15mapNnds54n4aK7/nQRe7sJStr8hV0QkmIj3qWMrTgUT3E3RWp0x6RH9VrEmBZQBc6oolL5aDm
cEjOyDZUx9xJ3dTuFPQyk+6UlT0U9NGY7IIuMXfWXAMzlSMXBd/gfjt0YK8uTp4RpMbXrXR8ZuxP
F8zZ3eQbCjI8cLn1Uv2IEAQ4vnrUkCnzYO+OPNUxQre1zUeny+MbvCu+S1gukdRSDx7BahJs249+
q8SgO8YYOsT7diDadj1MuolabHGNU9VAaSt6a/sU4ey2NNzKzs6JlSACEFjooqJQQli9FN7bZdA+
znrdPjZxve97SOlETstH5TYbtHNW1sltshxSC1r8errOBXAe3RmJxQ3+JTYkf5zn5FQX1ngZE2X/
rwGnKAFl9jlWe+0GQvzqBNm+O45V4QEJDhFgNpiD8NwcJpsGZUOOsdP9cnSlajbujbo/mlbWnOuh
IKiMie9GpLZD6UcghbRkb3Zopw7j6NqQVV59cq0v67vaMgr4eO2XArEgIhnSe8coaq+2Ydc15sQ5
KZXc7KAgBNpoZMEl1HovKG3pR1I4Fxvl0QnKjlZu/R8Q3CeEINRgZoqp1Y9xHB+1ogCla3T2P3ES
PSsFGprSHPSo1jU49Sy4BgYkLCBYLmW3rUKoxBcSfCkvjRMafLiqYPLz2iIPcNZNEBBGJWqVphRc
0i7w8nz+WreK76Yp4IJwgLq00p91oy5fwMMCSncAoZZ8xqwzg73l+5pbdt3X3i9QM0qTr1Id72Vz
rKDgiDALJF3E33Zuy7j7pkdFBGOGj7KMT1syTXzuUW6exwpiYZpocU4ytUGmyHkKs/Zh6qb21AHy
8wYkDm5BuT1VPU5oSXLcGD//vanIkpt1RMWC6l1oARinsZrInoEQbJtIlpeYFEcajs8aRG77b6tk
nsKGD3Qa4WKxbx/bZR3QQCWMa2GBSBAEcbIrIHAO8S6w4iHmqbdIQiaytiuD0HViKD+VzgI0tDRG
4kA7V4W01yP03nHnKniq1G46Ollbu2ZBLIuKFm6SWwZOcV6fkmevxNRnUMujfGfs2ixpUYUaHzG1
jrpl3jW6D1NhA6AHTu3IVVVj9Ayd4LMmu7O0uHwLpfaHApztxievv7L85VnR4Kv4u5XPYFa3Etyz
jTQQJQ5WKlADf5/kLm4BN5d0Yy+0oGftPxrRPUjFTh1hUKgbr090doFJueuGHoNpVjBkJ4XldRKw
bwlAQJ9WqqvLinFVAvPdcXTjIjWVcUVt/Fcvx83BMnV0DRNPqyL9VGdYE+Lo5wAjM/IY2btZDfXJ
mK6ZbisHHQUSD/cX3ZSIZxfEkXYp1Vn1WvmalmXrMRzat2mnfI/6CTaILiZ4zW/SfVEX8as5++w3
cP9jx1BwiClaeauY6Fenin0mjBWbhTYFFws01q2sSBUS8jAdKz1wpRlYS4ZZSFWepoXOpuvq+7Go
lKd8DOoLobm/EggiCsMbgV8dO1O6V7JvVW3KrxDrTucwK6qdqUjDMVEwPhptb95ZyyHXu8e6q24K
P1TPTR2C6kjUiZg++XtZBhYwHkXbdznOdkg7XblOcJQTJHdjNNBAGFJM6GYdeRWa916qQdSqFbnj
0ZdB5Brmt9Awvxd+kB4SJ1f2jmIPBy1uT7NZFp7R6yFYvGEk2KOtdnY2OuesLo9NzaqsBsTHTuwk
Qet+y2LV92J1uqbm2KKInXTohSvOXo5hSAFm3d5a9MRTJZmvbV9Vj2YoYRYa1V0KzGYvDah7za36
niDeysw2ETupE+mm1Umzpx3Ul6E1k1OQa3sVy6gUGOreSdXnYuznGxVRKDc1RvkxDfCz+oV6m9cI
PBizNNDCEL1LyyG8WOpP6Iil+9ZIffaNMtwbiTwyC/TvwGbB9Eb2hdByNBD+HGK7nGuWnhRODpxJ
3AdQ+fySR2/+MPWu1sTyIfMD7daYUGVtpiHz7ORODhvnOvePpU5MbgPMgeBarDaITuz6ii80j1p3
YEmR5lMLob2GRhrawgegV/jsDFSn+tB+tlm7FhIG0aiBXkbVXtMewfauH+zzInu5I55AohGn5+J/
GDuz5caVLMv+yrV4bmRhdABllfWAgZMkaqCkCMULLEKhwDwDjuHre4G6VTcz26qsX2ACCFISCcLd
z9l7bUM9K53dBUWrNJ5FUg6fTnxIVX/u+NqtBKAFWmPcWGpihch6fPz9xH52drqv6XqNfT1jTdB+
T+5k7opxVE6EQy2BljqgRPvtNpvppVe63xFI+L1Z0Skh7z4oJfnBassdca67I1khuJvI6GJ2dMhJ
EvMLq75ofbYEJZVZ221/ZpoJRgiTiuc28k4hL6wzIrzCov1amCpN6Kq47ZreuSPyziHZKh92SQ8b
h9wu5JTq1KB7CtsYmdsSl3fO3GGw7sypOS2T8WJ1ieQvMWes/qI5r2iMj8liI6G3yv6iaaK75Mx7
1VLP7q+HJPM18NzEH18flE0+PUUWkJ9EQmpwM8WPe2emRMUzrXJZ7xStezLnsbugfTJCd4mZUbmY
NGKtynd1o5BpQgxFO4/RkTsavxil/KbHV27GaVbPfRYh6nda8FR8fMH15OsxQwvEbLiIQXGhAUp+
NAalOzpWQ9d3KHjLrX4AwNFmSTDE3c9ZVPC1Z7c8i1baqjerMVEYdfb0D8euP9pFsZ6MpD5d965P
40tORpNYbonVonUhJ7nH6KA+CXWYn+zg+vN1Y8U9HN2J0t1fx1pNfBvjKLt10XA9tak6gx+dXv46
YZJDHBQdAK6/jolx94uodMTjEg28o6rRSXfzD0AM8RNCqPhpJBV7l+PHDv46ZnQt5rUe4V6lFylK
sM7ZT5HTn6/PWGtjPTPX2l/3rpuhn6gqL7rJ9erET8JxAt2u0gfZgePQhZEfdTwuT3VUGHejWO6v
e9dNb8G2bXEdHK67apUt53nlj9zO1/U2vgwjpgUSmO399RhugvEeC8OeWfx2BqctLUlKeHDrzzNa
reweepMEs8/X4AwE2GNgTmR9X48VldIGValEYTv+bpTRfsIQaj+5o5xDp0x7wt7Jm0GRP5OvoySP
11PSEjJvxYDtq4OOxhz97W1fMc0VKN2e9H6imUP+mXc9+XMzTRtEvIoOTYznuh6Ny6STt8wkQPr2
tjvbZXppsr06CeOSM5+5qGsX+0RhjMfrCROLqGO2KoR3b+dfT4GekkcuC954No+l0NMnpXGrk7aA
PyjyLn3Ktk2zSUs7s6ypVLF73TgJK9QWWeWJiliTEysDSgPDvVTN2kdQaD43hLf4paEzY+wq45nJ
3BRaGgmg10d5g9zDZq33a3c1nuNc1Hf13LxfzyXiaH6K2uTzsXz6pfK2LGvSEukt8ttqyH7nEBsw
SHfJqYvs/p4Wl36Zs6QME4ysBcEnfrY046W3pvxesVnwb3vXjVtvqZlRM30ei2LTwMDK2iPSySNz
ts2g1zu839nD57MIRwq5QS/h9UGVWN6Hlpz3v15ydCvhoSfVjtdjpHotp2Sj+1+fcD0WSQz+CQ6u
zzMc2gMVMZXhdXc20+ZxjnC7bX9lRXTmfamkB310M1+AzzuOmqlemgFJvGqwMOucXLtQ8tIus8u1
JY3h8XpIpIKg9VWU++sTolnIW2nMP5kUaZfroSJz78yGL8Z1z9FtgYBJkeF1NxW8WWorw7bODq3e
aXeu2U9P5jRD+mj0NwbH6em6WZ2MZBhr0LYB889jjev4a62lD59nLLVDXwGdvUEvYJ/ZAOiSkYhq
TYuSD0PeXYkp9aL+xJhtvPIGOIFiVvnZbC0Qf4mm7bFhD4/KQMpcPeju96VNjua6Nr9Jrj7NlZLe
TW72Hm0sZpdp9q29bURrR16Lq/jeMOibtG3dX8Yme1sahbctNlau8goURysCxU2ToMKafM69a4kg
6aB4zFrZ7lTF7DzTKpWD0/nVrJ9bqQGT61L3YF/GsQxd5Ts6RfOeuMWOBi1G81lo9Wtvuke+m/HO
jpTWswE7yEp7sh0AFcN7XxDpNEHpAg5tU/5InMdKAn8xXaMBDR27B/Vr1SMcjtVgITT5wr++6zSR
PtTcH9dcf0LguQSYb12Wju58Z62tFuaLBSlkzXwnMfLvMp/Ebuoyyg11RfvVskNSlTVCHKm5DnNi
3hh4RY0u/ZhGXT3Fjf3u9PnNWrtpqK8rDhq9Lb7GYq86OnM7wrJqqsC+m7Xqq1rYyi7JUpueb5nf
D6nyC8cjNJk2hfRno7FM3vlu6K91ND+YY/tiauXyXPeFQpZi+7OZS/WYbyEQrCdJ2SRF8qjZA8gy
0GhMRkfdy/I8e6iwjKHZVqMf7nSKhAD1IIvyc6MRHNwqM1yxtFm963S6MLqKeAzahem8Pk8mXEOb
8Nd8rrIzmTsZM0RRhdqg9bsDkNH0lw3cw1ebVNxXQDK2BrBg2tb8MpZkfu0X+ym3rPiXVmavleUQ
L1XC/8JaQufBbJMbrZ2jky274tCZc3MG1V7TQQHDyTw0vmilVfkpAuA311ZebNmsvzXAM/aWfFRF
BW1n2ASkuy/elDXFi9MuZrCmSX+AJKB5FksDAlnbvjuBHmRqFquEkuQNmYJJJB9GOQ7PQySG52Wz
iIlSPl33Cr1iSZqo6811d9a1Jmz0ZtxddyfCw44FDgFvHKrxORfbgIZ/9K9Xaytll+u29XA9X0tt
QUSt1cDq41dZZl7ukimbw+uui3/0hnwN1o7bo0nH0G9ZC+wi9q4bcsbOjjlRQtsOcf6ARwBA/XVX
DBOWPDTtwXWXKJz1NqaC/+er2aW5jWDXx65/n9XYX1dR6XfXvz2aRBZImu+fZyxlxyrcXahSbL+q
Zrw4F1b1ct0b5BIHiZkXXrxEyb0kWe0e0ULuldlQUXXg2HWTyUgLtCVG8tEJJVhw05NrqMb3hAPD
3Iegeq+oSnWyW/PhX45fdxOcqJZcl1s5UCTwrsdiOTBTQdi+uz5/oveDxt7NwlG27nmZW3XfzdQd
e8Pmgr4evG7IlvOkyhf7r0MUCN1zjaDeH+bM/nyB66PXBwyM8ceikN9IpT+rXSNZWOm1QQc9Eech
WZ4XR12P/3BswaO0Y0ULcGA7pdI7cdb6hKfYiBts5t23n7usTkgqKqfksA0/NIF6y0fW0bL62p5j
9LU8U8+/7lw3wH94ECQJAXPLQMPlun99SF+W8ibFkaSXujib2+bzpRAXl96ka/b+enCEz4c/vZe7
rC3WM6Rb/YRbjYhT9q6H9E4/xNJaH+ZkOWKxbOHsTOYLln3mQaP6uUec355ZX/Q4JK75klvZrl1F
/XQ9s9PKcC3m9XMvXdqgT1f3c69BiUtaVX25nkkSuNet3XJJo8Z6GXUWjubofj5WdL/0iMXp6lrO
DTig5qUptZ2dzNpjMTn1i4IXe8yz/v76GAhSGGVkZ991RVPuzJx2g+l0TzVZv9LyUh2doiEctJ1K
3tMGoEFdxHaQyuaSraTa9clqPKFpZ8WQqVvpc+kOoCoqH94/1z+XXsHi7qBL6iqL1GLPcAg6Mpq6
PbrjwhBoqOIBB5J2a839nbH5p/PFiU/TDLvzuqvVtQ5WRjBZs5B5ZIQLzoBqfMiKTpAgHd3nYMz2
yvK9y7r0PWb+58Mp6x9cyIIefv4cCKHd7PkCvTo9TMFayaqw0dbRr8rN3FJVNw1+cWhLsEGyS6uN
1jvXx5FFlfUiTWoKMf7YpMiVrwj88fmRVbrOY5VSU1687Ozojhl7koTIztHVj1xR7tzI6N5LN/vW
XjFkC7lZfUlcH4VV40Aw1jvhJU9WrKdQh9scjYCW38dGZNy5DRf2dijbNtefHDUz9hhBMi/C6QVV
Kbrg4PKUuXf3pFmvz3M9PEi3rX9k9BJxxJSaZwBX8u1CGaDpacOtrnd2sBo20GK7XVANKinV+e6r
Ldz7MtqLMu9QxLBJCZXCmxTUlaIQumVUfiLLS7Fgdqkb4scLc9yNmtOEJfc+P5bTdFCr2PYbkemA
Q+pu182E1k5VlLxUMtcOQse+LxaZE5bR7otyTENhHJtm6p4BSzHGjEArQaw+XvcGN3odlXk4C1sU
L0sKFgo3EobtbTdXktE3tXk5zgsVyCHm7jkV6tcol8a+WsvxRQfmEfaGsNBGTuKSg9Sl2LGtmDs0
6vKxTPXiWZ/jdB/bsghF0e++/PFv//kf7/O/xx81bNYlrqs/qnHTBlVD//cvhvnlj+bz8PHX379Y
zOJNnKi2Qbikram2vj3+/uMprWLO1v4PfWa8FlmSHkZ7+Vqo4nRFmbar6vAO6nPkMbjUhOZu+3Oc
VLfbOXpav8XWyrjWtNpjzI0/qMtV/fzpeqw2ywgZBY8m5O3xSZI6ej0PWCFMYLzOn7SdZWPsNPBv
WZpZ5eHK17lumDww6Sj7p+sZvSO86z/+b//0n/fXd+K9bhbGPBy0/7z7n4fwKfyP7Rn/fca/nLD/
qM8/yo/+fz3p7rJ7/tcT/ulF+bV//lnBj+HHP+3ArUqH5XH86JanD774w399dNuZ/78P/vFxfZXn
pfn4+5d3au7D9mpxWldf/nxo+6h1wUf735fG9vp/Prj9h3//8j0tf/74OX38P0/5+NEPXDfG36h2
GiQFmABObMfVvvwxfWyP6NbfdMOmk6bqrk53x7a+/IHWaEj+/kXRrL8JLgzdNV02mqqJL3/0+GS3
x3T9b6YGpdF1hKMJUxX6l//65/+8bj8/rv/hOjYcfs8/XMmORnOZoU3oQjUtR+VV//lKrl08v1E7
qZ4Z9XEoCPU5soZLz2peqF6fH5YqKm/mKl+CxGZa2M/I5xi/EWJFZN/pLXcrN29DByvzfaTbVHxV
cI06pj0wxEZ5H40pWLa8/zrIrj04UtZwyzyYm9mO4fPSC+J8EWHMiHeKr+UwmzgUjY33vHRBNGTH
zJqkD7pFJlH65EhNC/pyLe6KxnhUQQ357thnxziddD8z04luxE4YvQB4NCJbdjgirV/L1GQvQ16a
3ly1gv62qdwC+qcZYqM8zIFHsMg6wY2hjytYm40bdnLRm69VofaXOe/eR0N/aXKlOY7gafdlpu1I
MIYgXKKuSiLoaA3xjaE+dGDuKyzaQLfHkWQAmOwz61CKnvDm1nSe37I+fbGjH0752ymjHy2R799d
NBTNnHqoJXy0oEOXL/um7+XJhIOA1a874JYYwZuXL1G+8Xyq3LxZZvv3JOL6u65BBGkECJVyiQDt
TSu3IGmBmZYLXEYyof056KLFumwhmwHs0ewJ/fZGgVboGefS3KHN63c6Ns0bAmnDtFPV/ahPYGpc
3aFDrH4kfBynVSs/4jqDlF2X40EHy3I7YqY/DFULJEbNX9raNPftYIMzcCa6RrZW7aa++ah11lhd
vRaoWZzsGLVcWWWnED4cL/HF1WRBMlRpXYw1ue1bt/RSMRrPkz1DERga+8Weh6Mxdj8pB+BaRtkP
dqlYQrWNanyfRliWNiX6ho4JARHfVXPZxjs6qC1pZBnsKNnlIGqqb1TQ1TB3cQBCBP5qqZuZXSuo
P9fLzk7f4lrRLgQwl2ET0+IZTFKsdJmLozENrD2Lx9jsbnSzoKzMtwapmB1iZh/CbEy/151q7vsK
lweVs2AuujO1zCpY1DT1hyT7zuis+DKSyJqcrTIwF0erWOa9XsyLt46IUyhB0EBY6ttSb8DWpiN4
SMpBO3g8Q5OWfmrwkc1uZ3m9Yn3M+kJWs6hBtrH0gMlk/qpWWR1mSsVeVdi7cSj8pIZNb7LnKQLW
Rsc9ICC+rAqGoXXuKVdhO04eRVP0Z74/yXNUD4/JZH4ndrsOxnLKUPuZ8X6A7NKJsfEp6PdhaefP
GSz9g5uqJ/6F8twV95WMvraR5iAJNbFJFWYW5vWAvxICn2ebgLJmfWPfqu0B5vIBJIpKswbvbZpk
ISQ2Ili7E6pAi6CD/sKXDjlCxI3BzBu6uBWIgjG6iQVXo5UUrr82w+9JZdI33FInUW+z1bHugMf7
wqKXnBndEzUVuc+Y3+6n1rmBkQiYUnUfFiUlu7uW7Q766Y8Zhy9EkVdFLVEUZ/DPLMZqr1X6U2W5
Gd4CgRpJS0gRJmOtoQl9U61J9tWE/kLTqgzs1DZ2Gp2iQFUiw4+mcuFiQo8d5+abRLTU0kJP7cp8
FkNxjrjHrJOIAmaQMV7WNcza7lyY8ifyv5/xCiVrTXsCX6NntUQ0P0VU6YT2bo5S9btSbW9buhOz
6oAAiWi95U27VxfU7rYRoWVyy/hAwq305GiY9Aj0rw0l0FXkNXbvAA9ztrNzYimrCCLvYPrFsFK7
oA3UqxAHXTBclCyo9443PCNZ3FOpxs/1oJS7YrHLvdXk972bQGZOnOxBy6z+4FQFegKC2fMYmfgy
nxKpv7cCzELWfURpfsnsB2mp+wbEu58vsPdmRRSsrdrfi0rzUOciR1cwoiHT0XL0Sqt6TrmFzbVb
6DBW8XoDULqCYSY3vKm0bHQlxeyDTTP5rpsHTWtQCEkD7np8AZcUBzoOEe7jeze3HxNt3meNHuIR
ObLGk14+bRV0yOtlbNQQBPPoXNNCoXBd+jp4/CBfCs+mr3aDjPwiY206GDl5b6Mb7WzTrJm6r0nQ
1FkV9Gie4tdVWEQG5HUwm3WgtkMLSHcJpgF8mIq/PAM55SfpW6tUwCzRDdMYnCgFzJiEl8YkmhRc
HtnTwSCJuugW29wrhFCEdkuFqz6OHd8eM8p/aNxzapvJLxfuPDnwINvsMXWXXckrhVEUmWjm0QZ2
nRXzTxI7uuQ/ABeJUCTaXRpXeVC795OqJrtcsyT/Jl0AG9LeWDmK35ji1mkE3bd4fq1jviBlqp3g
0XkLff9gbaYPrSQjIqZrlUi12RvTWAaoIpLw+pNL49G1IUfDHXuVih77Ed8lmgnOb1l156zS29tm
aA46tyoa28N94uRkM1pw08eEqTI4LsqxaSRDt0aEXxbNLwlgz2M5pGBBgPOaRoOfllI7iYkXp33v
p4sUu0hD3NR4eQGYJQfK4jWqe+50xdmVLp3QUl3LXWyVpG07GZ3C+VRpF8Mtyfota4KpE6S7pgep
WAvp6zsAvCd66c0LnYs971nzZirqA4EHvtD6Zj926xiOU0mFpbpBdXm0W2l8SxAJkmQPuKw16LMQ
hOBa6xqa1JtHibhMuI0S2KrrcanTOKEQiIJFQNvvx+4eEUkXjDOiLKHqQ7AYpoLjC9hYLiScVO7W
S73cT6VE0lHrDxRraFr8JHRl8KYFkm032x+2jRwidizHA4zuD3Z9aeZkOrYD/VGludO54Rxs0X0z
iW2QIOWd1nCDoc9OKi71E+XRmyTtnGPikrwr62Bo+7NVoneIplOS8lEvGvB9YNsgRPNDlP2SSw0O
cii+1bWVMPla+CSN6k3DgXJw+0m5K36Z8/KmjKid7Vr/ETXICLRavTcT2VJUdouzOthvlb0OdJPj
fSLPxEHkT8uQ3NkusI4alhA+UW7uESEneZ8PD5bS/iKQpwK3hkgamJ7tDDcY/0ciYdPlEFVZxo1s
LZmJmkVYigmLOExiJ9MRrbnRsluAAJWTB0xkewOUmYuvzcIKumqcMjZJo/rg06mzBLkIiRWhkr5Q
c4rvKj1QNegibtO2aBsYjTVX8fNIN8IuwVnAXAEhooHCZzNHAEzsQwJBWPw5VXRUueuvsKVjmymE
nVXpbXUpGnXEljIt3+1KvjMUW/6GZaOwFtpp8qMZuP1TEQ+mvLmdrDylmPwoUvNR6cQv/PzVPmo/
qgeliyYfz/karCbYy4ayVGwYwFsu9mC5ga7SDJgoocSO+yNbbelBjAoRAP5yiDeJXpbMZNpt+ZVK
oIulRI+J9U7dv/BHPTHuCF4peNvi5ChopyFQHA/E+z6ULA4qGqs3FVhVTzHJ/JFJEZK80oR6TNtp
qUNya6qAMMk5iBr9We9V8n8i+76GZ3F/V2WN73TuJrFIBy9SNLp9A6q8tgzlkBR+o1QQdsyBkcp5
Ly0ltCLrJwGSNTrFdNi1zm2ubOEUMR0vE9PGSeVJMot9VzpWoMadhNJQ+doUQcbNsnSnOoHpIoFn
fI72k4WAT1iTNwtHhFEx+lq8BW1G6T5qMgBFFYnb+vgzB7LoCdN4U/mM5UooCLoEqp6SaJBF2js4
lyXZBjCwKVV4NmXRMNHOKY2LwIHJ6A2VOBmtm1zatKS+ppixT8O+zB3dM2gE88GmFxfPko9DGm1H
vni2pb7MmbUhEcrRW6dxDA3twUxycmy66R1JI2HXzMXbyRIhN2Z/0IboUNTGQyPau0FTXyF1vemF
JMZa2TR0ff7Wp0z8teheWF9ZS6y7qCzvY5Rz5KXM9j7WxV6sfHsQ2vKVdIynMTOLG6FPQeGq+m2k
F9+tuv/Vd7jukBjnsDDJFO3EdLTRT+harexdS/0at0UKBVYBQWP0mICmB9Wqd2aVvZLNoa+0jQ1e
MkHvjNQMQGwR/7B69yOVCtrPgWAW5dImBGeBNq59HNsR+taeOvCq0aQQ/KK40Q6xWH/JWDEOw9g9
WEv5YQgcKFHR4xKIx7MC9A/ZyRbOSOXI6toxhMMdg7+s0Rk2XLw6UbBpzUpg0mpa6ttokraAGIvy
Bwpk1R8bxQi41hBQ9ZMZFIlzKAZl2RNL9YQRt/EHrvqjtMvXaVSmwO3Kn3NuYXEZJa/G1TBi9FZS
63dSuhL44Uh2COjOURpGAL0/MNxYu8iuOveJnfpaxvhK2lYamPG3URH20U7d/tjmyn6xyOTKEWY8
yjEmkOyl60iHiSzJGIidfi3dJ5OlqDfbxWb14VrPBlTfrPcurjUt+8Sy1Rs35TbYVIm101WNGZxd
70XNTYgZTnpILVvz4xj9lrZ1w5SCkCyEaY+GmIbnUQ5f21YFez3y1zsIvFDHh246Yq1YuIRrY/KL
yXbI+nL6g7AbwkzE8C2RfcRFMH6jUzcfGB99JlqnioCXG21+ncVAbIzVNqFJ29zLMvvHYKePNrRb
bxhJvpMNZWbTgr88xGiz47e6J2qqxH/hFcAjEc/xDur2j2k0f5qO+dOYncNqzPPOcpOJafK0HnNz
9hP3SSHeBNITi0B60SuI4ui1n5FYUekLkO9c6nQ6YOdZjk1k6R6l7TiIMgxSaK7SOzkvThjXAytD
0bLwMqr9nNOK7/C3cEfbgo/q/l0djVPVMQUWUfQwVBRC9MXs0fRMhm8AL7e01CsUet3V1J4KB/9l
iUTTyxPZoWA9UDL0Gw2lO+sOxzdtMtsMlCI2jglPi9VL0XWYgyvzOMQsv1xz5v5F1I05NJ4hiJqL
hP5ema12yJQ+803RDT6Y9snvkvEQ4WxwbMfroNGGZjXdLTUpEah+CT8eXiI8nzc2LRU+gZVU7P6N
2Z92oAzy1jgA3grTtPZqF68vTm8kYZMW/Z7ZA5NBY7wbCoqqtVbc6mL+usr+UoExR4Kr6jsU69k9
0vAbJ9bR2hEv97ubrXcrYgKM8GOIR/sxI1EKXhQr0mW86UpzZgifo3NlTUyppXJP0qBKt4fCgZXB
UdSadxt9hwamy+GD3KtvTNp7jH7q4FUSyYvVm2e3HbkdlwYoPdXZV9SeT1ln+6XZkskjl7BzCI4Z
RHnJZKnu8sFBN7lbBtU9UQJjnBOd6Su8w6fPjWqQB2fXHx0B54pNw7MC1heakNpiG69C4hDwM1QK
9Zl5DYk7n3x6LMNOsezEzxo7uXdEa/lpgc3RWcyjcDImL312UVT57k4V9PnF/Iim7qbq1R62Xsnc
Yzc7Vn0ouykLF/dVmkDCtTH1jJV8O+LpH7pifCDU6zezOtWXvZP648rNbAT9R/XbK0fzYRTyvHa0
7qZy1j0pQQmO9HhkwTBJ6WIR+ZPmPk5Jnm54/tTrVfc2be3c1yszkLo4rJgZdC4qbGTZBauAn86l
TwW6DtISzcykpQXDH2s3uP6ltwxWf0rakqCiofqekqkURlTXPa1uM0KpdIQFbbEry/l5KFGILygD
fepXRWNj0M8A6lt2DbG2s5aQNbuEgcxaNQWVuUc8KYJRCDdIKIB7GtpDyzYQmfXov8FAc+3AZayG
pgrqHBZzWTyNsP2YzWgBfLOWctdPcqBI06l7xVN7ZnmqtssYcI9uxxDeDPJXm4qtMVLu82GtDmn7
4prj61YbPY6RPYdTw3C4sv4ku2/eFzPdGTgDGUIYg5TBJEMmkTl7ZELkbikrQP1Jj+n0oOBZprwL
m8X57ZblWdWa5ViORwI4LCQLZISY628kSjsluqFLpXpMpfzZGoF1IF/1Cr4/u1m/d6cIbf1Q/ezr
fNcY8/dsFL+ENjIcuBRZZu2bm00rLZfsg6X48rjU9RQWxY1DWtJSV9EOqdazZF53M229n8lqkT1D
fTbtUvOjhvDNXlULT8cxt7Om+ITxocB+zwposqyKQtlKN62KmafDXBsKtASjzEmHmV6HOO1uU4Ge
yemXoEr4iIRkeshSLmhKJOGa2Qdpb/xqZDvcaFQECLIau+WmRzwUVhlqsWkD9103YN7R7M0wgXO4
uLpsXmMqbcQAJTCTtk1HC7Dwrj/qGzmt2J4ft40T1vnHIMgaoN2HfUQZt1zP9laxlmJPTtNwGlmS
7NqFSVBfIgFpCHJMo9hngrOJ1NPXPDL9Vp2KmybVK1IsFtercNSHKuMQSBPaR9CryS17sNIx2Vdd
owWNAxhb8l2TrG28qBMHfKrIO5P60joF//Cov0QONfCIevuOWwNWApcuuZawNqEq02UrIaY9kEGN
8OIQKRhIpbbksrasvZnUUBkd7TjJlvwzzexCUT+vKSA+egJmIJIWt/U0i7CNdPAg5VvBXSG00Mf5
GeJXL3NzeoTWettpVbxbCVrfMhUpKyh9idEnvkkj9zuBYfWpsdXqRs80HEX1kxXyFcNLuDkBrMm+
HcWtRT6PcFvm5IWo96oyostFPLSDZmyPxnHgYu2tBV8GMaQNHsDjTBZELi3jpirL4wo7aoeW5QiK
ePDVUX01CSS5i1vH2le0G8hxYGSvzdCqWidUkj5Bs+Zit+kG4bVNxRQkW2O/a4ihUSIx7qOHFsPZ
aVzUfT+REqP2vZ+sFJgsahB8ssYtct6vRTbEIVlPOnVCQg2MKtdOQ1W/w78HEoY1NIgjrHRmU0nG
XNPjThU0rT3v6cXiNgGKsauW+zlR5euURL41yhvN9ueF0bnDsRW6PqmfkNuk5RsDKBTyfhiEkc+S
lEEum6nKINOVlxUpS1ah7R8ofPpNf4sYKCHkiKYGYU+OEcgRZEmuD4onHf6PySG1caZcgB9llxTV
RdPLMbQWirVpR9dDaZQ4iDXRIVQzviZwD4pSb19NU/dQzjt+na2PudOihnYlnsZIv+FqeU1nzBoq
WLXv6ujujGK8t9pF3A9GV3j4krAbsuLwdIUgYKK4GEkAjBu1Y5wHWb8xmzJ9LImR4vSh3AKSWk05
6NT4vY5ADM8V/YMx661fxBhiqiX/yHvlLUGv5i1xvlPXhql1NuX+OKivdjZ90xHIS0GJX0pNHISR
7aKVtxB7BUvfnJVX3naP3Wr0tykhHans78dZzF5t9mTFaQvwhaoKmZp99Om0UA1KXrOIupXZY5Bi
UTEm5Y9ysR+LFK1YxvhjtvdNiZ8wVlc+weyGSwPlnaEGdpXAo3Hmj8kuEG47KO/I7gswP6m8FA7g
l3UrwoqGa7/Uu1Nvtd1BTuptjU/R05M0CkxtOGfTGAyOgc1Bq3dZh8nWMFCuFFMa++WvuUwMIi+T
NyIIGc8FNfjRasKqpqCT9K8C7uWhiZYfVKefU6MLSFEagiKtTYboCcBlSwZSYvfvQ1W9xywICOyk
q71SWxsL+55Js/CyAb1Go9/19dr6OhMDbJZqBZGeoqxG0TjNZYm9Mt+XQIih/KSqd8atSsUaaxFE
6IiVnHME4DCdGzV6yvtq3rdjZu3K/JZAhNZTEpVoJYKzvChqsyOQ1bdOvRNizb9NlSFuoFE3NBNs
476r6M50gq8Qhbv/y9yZLMeNZGv6iVCG2R2bXgCIiRGkyJBESbGBUaSEeZ7x9Pdzqqxbma3K7rvq
LkupKMYAwMfj5/xDtUMrn+7EfuWptDvjDu8rbE8a5nsDxuDe0r3j+4upeseodd2jKU6/3vD+exB7
4boU5sP7vzrldKrZ9RNpD7ceITk1QCGSLnWe3v/y6mcCRshoRvI16qeMqGh0rrWZ4UqbkxzvYze6
c6K6PeT1kj5B/rMBURQVbsvzusNf4U1f+v5SJOLzxFp8xGQabw+72U09BimF9yCjzGMR6XUw8hmH
hSR3Au3e9PTyU7VBjsp1+z6j1T8lLmUXXZ8f7IiU95oGuYePrpw9zl+Qeknz8aSTczSEV55zYxg/
JQvcysrE91DDELTw+sCt+x/OTwbg/Knsq8fCaUBHdnN3KpFrQvaV6aFZI+bDmTO8tHl6ko31o+1g
ncarRLnIqXYbOGOYAmzxc5O2B1mL16nFYAMFUwwjZvPDpFN6LSeTeSe0CG39NPkwV+RnAYqNYPss
uQMZtk+W7FTO1Xhpm+RY2To61h0Ho5wSKnlGmyEFt0NpCo8BnljwBU2UpBOMtLe8hdKGlVYY16I6
OAlSEd02FIdFK/HVnj4ma2yGALbLoMsp0GKyDIxkX9S6OKKN2392K++hSQSQFbe4kuzeJR3J+d4g
VT+W1lfOY+Jes73vMXjbfTUaxh2CuRQg1vhhMNkNJlJ8r4OzNzp8bkylTqDHy87+ShVsCNxirAMe
Qj7mUdH4es3Fx7xLjjaZKIPqsWEmgSwm8dDVvRVgEZ5S4NiSc0li02ggXaF6tO/gZF2tav1s2tGK
si0JmFGP30DcsHM5XXrQbSMloa7BAOGznZF9L3SUWlxt2g4lR/WHQe/xcNes2Jf5PIUGEMCA0wEc
nAndogTpIxG3P+DARPumjd5WvHGAkMjxI5za4dCtOtbXXkcZrMupezLfqdRAaI+H4g482IWMnxcY
W4fuKkoUbG3dHPTSwljnod2sJ6Oolp3nROTTNtNEm4gCmbC2Fw5bSPgveCoaDVsYO0VSJEv4OI1F
ed9DgY5E90OO9IQ+EbvHQ33TfqnPz8CyCccpZGFJgnS371pTvdPz/B6XConsthju3Hj7qe9Rzj5R
lN9hO8IIgL0dm8NPtNEAHRfQ9hLKNCu7V5Npe81FD7C352u9klGHocQZxLzoTmOeREM6E+avhYY8
UwPq33QiifHYtYYOwDkLzEZr7iy2UMeiLLSkUbGv2uoy95xcoMOXmIQoJfmZM3P1ItfBOMLqLwLY
DSCGoh/c4Ub5wc3DjFETVeRi2w3JtKTRgip1nzJ9HgLHGXxROQl+pWQKbbnD3v2lFv21chrtQElJ
HISDDVNRNdSfYg/Bm4ZzXIPV2jRD3jTN25q8yhzhAX0yX03dfOSkfZwK2XxAueInB03MxsC5OcoY
E2DII+62b14SLdiWtA940TTS2qDF4l01RVSMzEHf/G5Iz53uXvJOyACy7Dexjs8otASlV2JnKxuM
DZZP5oz9Dcj1AAtEg0MQ3nVm5nC0GwbybqRIAzEgxLFVPwUjPiSt6BzqGFA045S8vu8Y7Y+4Khru
rXzqaxudj9R+zVez/LDOSVgQaAVb5JEyEBHC/giP9bMRigj+0Vz2hxmRpX2p3YYRiAOsNj1JMOHD
XC+IyTsFeKpdBg8aoO1h+VdepG2i9mELKDQo0ofFjPW7vXISJQQjNomxV56BOjfjzrSgD4AC3PXI
L9Rl8eogAbyz0/QyUv2JZsM81GRjfMMFrb4BFega4iF7u8c1ZQp1Zxp8UIV70f+M8LHcCcs4dBOD
0+rFtS2XNYTyNnLmoZbauL7NjhZPzU+9Hhe/ks0zSaD4ZJfyhzl9EUB1Qs53pp+yD3rDEIyTQHeH
mr5hzkcUk64I2mf+gNFbFmn+AGGUfCw+f1oSTAmL2oY0tDIdJgLfrGDbWNZmBTslxsCAkfrmOBPB
YflSFwzFOFtOZhc/rm5UBVPlRD7l8Mlva5KovXeJ0wn8N+nOOgWuVwOi8CcjvRdS/tQHvJpTPc0O
vVfhPrQmj31k3I8y/1rN4srFcHT1BqhSPQBImJiwkGSADNB3Y82Z+uMToHuSuW7Kqz9Q4KtDmbkb
XaQ5pw1qij0H0uq6QzVA8LOcO4cTod8Z5r05Q1w2WvT6bagNsDopWZG2xKRHaYwVmBeJ5GRm5r41
XYbp6Jh3nfnUpfqlbMyPbm8gf5XIz4CNiGclXmH2aJ609ouOCkVA4tcOV5IcuHuSC1kovSFEP7Fk
AEnFIZ1SZj8EwE1Qek9tmlzTWb452ngLMS6FtHt9wBNBGgQfi2zQJa6oxifNaXFjMgP21fGcm8xj
Qt1DhHETVd22CsopQdGfM4OQwB7gLZHG0I613r/NW0pexppJhW7jc+FFIfqpo/c61HO11weWTuDY
2S4rKf41yLRrjS33WCE3oews9HumCqSIDUAfTg109FoPDbDQYJqL+6nwvmNcJw5Ns3B7MojGVXxt
XOoEYpvDwV5tHvkz+4y5T92FnQ9NoaMCvvqY9rJrxfMFa9gcCywDLocQl2LB3M0C5koSFmvMjnKy
8NYEZRDUXKr+cYRrnQCrJvWp48ptcFcICoN9il6RhLKDWYttckfTG6v4MW3y7bly8Bpe6hh2iugD
EhhOgEBTcUqMAf2yxUBpFCDG0i1B1FF0M+casFOTsWN07rmcFopmHaJDc/rNLYCaDBKcRCTOfW8/
G3YLbWPkp3lBoQR/jjIosqoMW+zk6CmdNNbGGt3lS/9VQ2yErteScPM4WrRy3Xbr1i/hgG+6b8f9
8oR4EEhcl90lQvqlUAk5pLTMxtEOHM2xgC5j0NlI5lreQJmfutjaDlOI1Yvju84H3aOciCGoexCj
Y+/N0iUgx0bhVFpZHURooYRmMV6qfITug/VpqAPSUTw2F8iXb5Xrm4P9BAM7HNZM/4SQ2EuVdaxw
nJ8HPSH12xsdizMjZs235TAk1pfFYsS3HWflUttNAHcD3Lgol5bfQaHKEJo25CDSYhxWKoZCAL7F
3Y+6hFntNikhJdovFjYWutTLp9Izz9ZkGhSujWejYOka7Ogy6kW9GzMcemU+LkcHCC4HwZEVChxT
Q+4lMHL3ORdzf8fYn/0xF0yHjb6cR2eiTlUBYqAAsQwRqIVeDxpZ/zRwj/RFNEqyj3uIvd97CgeH
0YFYUrrLzxoLxOOAVXsstZe2Kee9N9ScJbwMICItFmk4yIqPnI3AXClJhZ469fYZJfNs4fhJhh60
R3frXUB/lHUpm6VVcbBNKyRP5xwXeIMlZBWyKqwE7M9+085PkEFxSBLoQCBpt+sKGxm2Aa9Nc8F5
irTAQ7xIANAIPx1GPX/FoPcIHnUMm2YkTnDLq2axoIpxrna9h1onolZk2dGpLwXubDCjrhpr2lGh
+xd8qNPcoCCYk32un9hs2OkwKy+N2j2sdkX2Zp3P+OEk90ZR1ywR7nAvavaAZbvDYg/ltZmp2S1w
T/MEK0PHx19IO6/jxyQCK5HIAYmTIR1D3ZIztePxYOl1fs85Or8nu+n4pp588cid7uT06K0Idtaw
5tMuM8Oqk0+QpuO+uomBiGUeOqYUEgKcr01/FTUKlCS0Asv+MkNY2lckU4N2HNQKZZFA6XoKz9AK
jSVK77pOK4/gTxB7wIxyTr8SrLZKQXwPCgDZBXJop0m7ysr6ENvfqSiDs0t0HA7BfRFghSOHLk6v
0wPYtP0KOPydz6WziqJbdA8p394DB6wAR4V6VN6sGvU0CvWPoq6fPKZDorR1JnMtPrgyOVhDH51c
twu2JN4RdxBzRFH3ABLuNAv9ohfuk50U1PYhn4SWm7l+AhYdi+BOC9wcWhsR/nKAIytkOMcULEcX
Btqca28GkibEIml7FxtDONvtlxEwbYjbJ7imYcG8Xkuw0pS7ZXTai1tTWJd98aMYqASV+NXXxXvK
wj1pU/PVS4H0ocCwzQWJS8v8VK066hpR1vi4tH2fM3xFkpEyRMumv3fi4eCaEFpgLQdO8VgiAwj0
vUUapjWju5KtY9OpNiwjNMBN/5GVKYiItkV5wdA7YHbpI7kr3I4pZLkP0vW+FFZxiZdaO2rJjwzS
f9JbWJo47pUU1ZPTy0O+QbPMUKvZlhRIHBGo7/TUCTjD3q/l+twsZ6y/O1CdtQsIofazXqko5T1y
FhEe1t2ppcyBzFEEqUGymBT594VgJNFfbTweT1DxjlWNZ4vQIYlLlVavNaRFJmzDs2T5sVqJFTSN
xuq8Io1sxUk4rnjqLdp2hOtyJ9YSA5KKjKzdgzUpIYQcpkGCRY5dXEFKDYmMlswSiT13wNtMI9eX
Wytpk27aG/HPytS+DU13P+qDFfZF8zJ4qiI3kB/EXnXYGf36krTDicQukZu0LTR7rzV0U4zft2+o
0uZHoWlhGlnE1i6bxbpSwoOsHxIPA8fKdmS3AR9NgDaMCs6MXc+fwcgAxywylkHqjRYEvWnotjPa
y6xKMwNiSoJlXuYzh6m7aSTtbtkMbiOSvBQN5xgx1BltGF9KVLEcE7kFe+6eVi1yjuBxd6bmTFDd
km8wY2rIQzVKd9b0ioaP2C/pPbpM0Q7hDyuYyjtTeXTLxbjPmrEI8pQ8L5aGl6GND1ZsgYlyd131
DQpohcMlyIByO63A2ABPuONdE0ddQKkQJkj0ao5Q87KqehPmBpzUa5HmN4owg/p2KKT3MBompGTI
tpzSy69tFTt4Gmr4hqPKYJBQ7pGkCCo2490bnL8EmfjuWx0P9/q0riiebXijUsny+w280FaYJ7kU
Z6tYa9/d9OQOm8Nnp8rz3WhNPzo9oUSJ70rT969U1q+dbQW6Te6tKirOhqgtZFO102xsoEshAjTD
PrG5Nyfb++QVOTmxOkkPU6bEeJIEuQBqACBwgQ73zV0qDmmSUxiIvldbDC7Bml/7KH0CK3pvVIKZ
m5EvTxay/2Ctp2jB5SYTR8MSzyXyoz64PvxfqpPVNw8aiJRwJPcRpCT+dI5lmZlmmJ8/zQ6xmWnC
1G5KIJ8mamr4K1OWAvjSuvnbugpgi7Pla7FAOLrYkNZ36y/FACiRQfIFeZqB7T0v/U1E+ymlxDgW
yUvcdzvPncC7bO2ptyYlyG99qyWxCPJ/IjDN7FNe993etQDxbPFrx9LouFt8SOtCD925WMC7aFd9
mdJD3yAFh9f0V1TTniWClj7acN2pypvvhrbeGyImd8/JqU8nm1j7bHniTM5r8e0G399yIZNPbPh5
0hd9Z6z1t8rDN8GbU4c5rp8rDs2n3ty+FTr1LU+2kS8y79DBij3W2fzZ66wTE5ANbiJGj8TsAaB3
yaONOZI2a3tnxMRUrg38rs0sht6KClZiAbipV/cpGRaLggrnpQksTbhM6z3L/I52YoCPc1CXHbpn
DZoxwEs8R3wkQdwHWHQ/wdESe5aD40o2AUei9FM6PQp3RUK42tI7saD8t6JSOs3EAdasHQ0WMwo4
FFfT3kNhIf+ocVB4/9PE1gcDx+3QysYgyx/QsrFDm/zC0TYTuEOGd9CTPuyN9jnXrOjYq9gyhoNV
Jt7zNuePWvacbyZGYURMDA64hv0TZ0MYem3xtbG06MgR7t5L1mPd5gen5bQKZ/djHxuf/BzVIkRh
9POS9AifOZ8wn+bEMmc/Cfq/bqgBdJJluB/az/OwgLRaoTQy66sIdFyb1QD1tGMqsXoz9QlcFori
bJOFDNXsJIT6JKISTeZmVkWea6bvYC56dzjTVIRCApDNSgBVYdyTpmAAjcT8VIsW0TfZ/9xsEvFt
a7NzpDWhSLI1+3zN9xZH2rMQiOCkOfXmVo5vS+E+dJNwz7Z5ylyTohPuVpBVvucbyPuhjwGhorgX
FlOGINCTS5kO/nSPuGdGKtemVDM32g8tpuLeoQ1MeB2QrMT8NW1b8EOivGRu+txRzQ5EKWHEGPV1
KOFMTkUFCAhdRl8K316G6XNcl4921h0xVdQvW91/R5aIPouhbdljcjKGb0JRuiAsPCdoLsHTdVs0
S4ZjhKzlDgepD5mHMaWNa3zjtYeSWvQcR2CHrUTzM3u2HiYVG6tMs55DY89tkkrDoZyyb2C7od/F
wTqbn+2OF1GJxRopSo8OtY+DE1U/RnJFMifZk0Rav3NQXrSo+R2oAu4bV3sEt0ZGb30bTXzZp6J+
rAgpCqqAp8yY9lHgiWT62Flkv6x4OAtnfp4WdEYGWHP+qMO3RIBgvkeLlHrvMmBiro0AcVmbSjb7
kKMkMNkW+Epu1WaQOOPXLraBTU3ZzyLutd2G/hk8v1cj0bBi5YxqNftEzFHoDuPnzJ2vGqbqO0oj
ZTgL1g3PuXRd7IE9sE9Qb15bDyzwUlFKzjHjBN43Aw8WJH/zu0JL9qKIsOZrd0qA1F/ox32NYalr
AmJsKk/cV/XnykzOmNd6O49Qfi+bqEKRtQvGWMWlW/MFwkZMfv4TwLT+EGXZ02yVfViCkcEO7ZAW
LrZ0lJzygaTEZhSUDuk6a2xOBFnJacFLjGccjgsXmDMEivR852jEOhYCI6BYh+1YTO6x1B0yXLr7
ggY/ailJnOA61ydBWjUHscTY4UkPyTij50wdbw8iz8tgIkFcQjfDdJi8hamjfF7IDZ20i8wBtQzs
Yf7GGlsW7Y9WpIA5ZPuIX2x0733s7cK6cka+Qwpj3zYe6fN0iGApkMZiaIauZUeYjhoDyxM6j8OY
IhBoFheiGkS80/HRskm5RvCzdtWkU6w3koVUw5PVl+OhGNo8qJChC6IEUYpI62x/WvX9tA37zU04
JoDpwQT6ftGHj14LgMQGaEwdgj9YFtVgBIWDvGNZb+lJ9HdeZyz3RqtxuHNv0KJA8AvxeUmyNUCj
lsMo4z1zlrdFIoo9E3b7dUvmcNZ69sKt2gFDtIK1OIK+miky425tl6SPMXGXkvlWoNtFUm+Hrs3Z
K1AUmYYZgkf+Ns2YMM9KA2hC3Nge0NcocafykMw0Ooq3FoUc2Rv1bia977//lZecOTbBTaXF9jmL
zYlqp5YwRMtnABTkNxcTjxTq0/7sIW+4qBMitZW7qKrQoSceDUujSwILrCNcJYxTYW5dvG7ZggK3
eEqbpBYNGFoJkMpOI66NhvWckTMPc52oMi8MBhX4jFQ2D/GQ7t1mvpjZiKr+tL2ksm4h6FGWzKZv
E4BYImjK7naqPwxafedKhF7qNnrCkzFmHZr3w4hroeudrd6L7rCw/er1wH7V2q3F87E2Sd3kBTmc
ZDUeGK+4CjPZehT/MII2a85PhpYDgoNQsV+q8QSEnw15Wi5yRVl6M/RDPRkkO3GvCNNBa2A+GTg6
bpx7cHvMRoH2EEMOVUTHOCXr/ByBL+aoSmsTtANW0lxau/9W9li+RgOJ35yAfIJDo/W6DCior8Fk
4CleKpfaqHUAYNn9eUVdCX/YsBk5YKCPjkZY7jzpFklrmSHPpLvFDoBoG9Qe2qmxGd13Tn6wt5O0
ZrHzSge0jiAXJV3sgBdBfbErljPl3gvErWnXyxlBajs/2fH6bAqlu6vPCDEOKIZsMVApktMHTvOc
+oGjg2JBpbEvug9JVhs4YF9nDazumGlvlkf+HXx8gDE8Un+UfKRez6Eui/stra1QOl3n1w6KNSI6
R6DdZEE5Al2+vRZ7D4BJ8qB9AdKan+AUKLnSHoErBkhZlqu/FBWNYIrAhvjDMdwGodZxaB1FEDkN
xoYqg7tOp2EwvndKjo/Jw9qXP/UJaY/eRthiq++n2Po6j1h4gM95TJD2O8bJvpkt2IBxeqPcsp9n
ND5d5JtH09ECjwRisKbMtrwp4D8BsCvG9YU0qT9vQ8/ZbOYAGj+iOpvexQuSK0UEjMrIxmu5XSuK
uvHA4iEmbFOisT7EYAEtc/pAwfxgrrV+0F2l51zKU167L8Q7A7EAB9WxFTenc2vUQ8mexA00grUv
zMf3v6LUvK7IUwYDwETf3TkCbkoxwOEBeFoBJ4NNhdmelCLxQW+DPceMxo11kGL1vq2r8Z5zJduu
B1bT0pUgVISWT93v5WJB+MgbcYxmcuUExGGZkRlohKCm4TLqZR2+c5L/TY/+C+/39T+xtv/Et/4L
h/tLmqfNj7f05e+s7L+860/kb3Ufv1/33/f1/5K27ZnvLcSNQYT+31jbB5jjVf9j/Z21rT7xi7St
mf8yHEk+V1rSRiLZtOBE/2Jt85IrbEkCwrANT3eFeunftG3b+5ewwDQIXbi24f7O2uYly+N/QhiG
oWjbxn+HtG3+lbLt2MIWwjYMENymhTaL4/2Vsj11osYNNmeFJQTMOObgswdml7rN44ZSLJr55B+e
8xl67qNiHHnRo+l8nxBubmEAWelT1mUcfB8BQnYVYzvKwA0/p+vrILpfegG/2vXfA+93oQTFHv9N
J+Hvt+rqf71VorkhYVIvvjvd+u7SbzdKBzA0UdUbLwZ1r9+68Q+XM50/XpC4x3ORc/VMXbXdb8IM
cD3KZqWS7at2GRBwtQXxMj8XJQRsRDwvesl5/ZhSTber1w69s8Hw8+niwT0uvgz109q+lsA/4Vdt
veFz07C9qUhzjmj95zn9MqNg7MGSSIHy8iWV+axo37S91ia7ZXlelXxr8gWDkHJ+zXmHgcpI9+rG
T62WhVG6hZ7KtieX2WC1nKhm8Z6xeQaNABEd2asU8WXJesaNFsvrUj5lpHjhn8D3gVcy7LuU4/3r
BIyMfjfHZ+nA2wca7j7O8PfW9+/eEhRXUN5aIvbr6JW7y5fXOHrkRroSIJqAh1YfEDChDQrruRwv
Vn5RBBarBx6CpnMDPWnJQJVRHLHZgw0D4OuZqrdf1M+ufDbTJ1lou3LJwjx91eLLyO8syIcXoT9E
P53huXYfte3CiwUaAXKmyIce8EjpxT1HKyXx9FXqnc8vhathWLHTS4zc24BxaUM+YF+Pye0RZld0
hiVghqI+FOFV31462fkTAApDe9Z6sMFISKNaRQVxlt+NITuod5YLmB7SQ9W5iM7Z+jo3iL/2HCHR
NnLORNJcUZAf9brnrviiPmFHz1Fy1GgZSyeTNJjGxc53wljPi43zEzNqNR4jDfbuhdW6FqXfSwg/
7rlqiL7KI8+rWsziPmCI+mxxgRGhfw36dimBL0KhEfxp9WfJ+byR5254dZInNQPV/evu98o7U7QN
NO9R5za5YGs8D4vmrw5A0uyJyztAiNX4c6zXzn5U07/hLfUTfd+Nr+rSidsEuf2cMuLVffGuOeYr
W/osgrh04e55BkYmA2doLrqLtMFjyv5fcPjlkMyv8+hczU9goRtWC7486z9xSqNdmAv0Gr8xZ/5x
rshc2K4Z/B+m8N+kVd6XDGQpTEM3BOhzg3X59xlsQdEuRE+SweB8l5ZmAPbGg5R003BCtwduoWJ+
sdplF7SuoHepCnjqt+WtZfyaXXS0dFQXEJ63lJbZJZK3vLjZiE78842qVfbvSxs0J9f2DIjznvW3
+0wAtU0D1ir+RC287m/8twxXtbQNImC5synP/PMVcSn/0zUhjtg2e5Ppyb8tp/D203lmNBHz3aEz
64NWQcq2DIYZGhtl46w8epz1DVXrbSp2gTJwgPtq8jo4VwAdfrm+t4Qy0otQzcFvy7dgrYzDTfSH
LrNDrLHVp/hX2p+L+CiGEnIr707xTUbtyZuu6FWrlDU05zLcyNZYK3q3fDcVdihojk8h1K8hApWe
42cUnar+hqo5ySS0y4uPQN5IO11QhQ9Ec5sREGdTWMJFaEGyOiGh7jDcjL4M+BhvwPYbURF1W1Qx
g0HqgZQ8oEvWGdXhEugJ8logUR2OEANE35Jsx4t6JNUesXUdIMtalQNi4iPXEca1K14cCIiTJBnH
TTvOxWFoAALyQRaS7+YZ9NvUGAFDbatR3weBaejsWcuVHlat22HBwY80ZcZjYdkCNKUAgHmZSbPS
8byQcPTSx5v6hbot2h+ulF+2FweIBfpVGg9uhoZ+TbsbfUfnqAaTza1uwWVzP/qg45zEQwl9D/v2
RD4K6YM3aexGQJEKEwYUm4VKWYcLkh6KKTpgZXHl26btvasr+0ovuv1BtYbrkStCKBkpq9zxVaNw
ezQqNk0+7/Lc+4xT4Aj/49eMq6XjOwzgouh2ouHbqarFOa1QoxSlYBY8VTI7/hijDUGLshXAsg94
NtXuAGSDDtqHebCIndW9czPvA1TnKwGb5nieq3+XA9QEjRnDDanfq38vrabUWziG3hoSh2CXHO3F
q6m2b69Rc9cBz39D2XtHP6te6wy+br60ian+D2XuvWo/9ST0t7qOGoIzphMoVkLo4t0bgyXxeC7G
qRoCfcmzZKPau+jWjoWQn2hEei0F+Y+TgY95ogHoXr1gdAezvqm2UeELsGT6inFegcLkORkldMLi
3lxIept7ZWKpwVGSMRy4pdywQkBYAak331Kb+bF7iLIbW9/Uguc4WDVtMvEeuPHx/cIYUV/8vsTR
qV/s/qZueOpV54yUKauAASUko6+4bXgPeIbt15YDs5YVcLiqO+RmB1p4yitO5TeTe+U36rZj71qZ
ZqjgA4iYvncHx2OdxyQpqxYvNdIK5rD6loVqdw0nX0Of30jgBlqcuxhW/cFBvUUtvOpdCAcgZkLr
k81XrSobTjrMKDVyOngJ3GzRWWo56oAn89TazAfojlUdnNlNrTbezySfmBaavMVUCzsWFfVUFeVo
IOshc11npaBfNBvbB4kkw1Wps9UIp49XdQPqOxu94GQGpCi9RSZxGj3vUEvpZAQ6m97mYGZRie/j
AkgHz8/kmxxbvZ3GYWaohyjURJkParvJDbysmQXqWUaGqnq5xPVAdSWfMTjHg9xWcnHqm9SipAY1
Ok8MnmttD2R6WJxZr6L4ezHscxcQAI2p7pbbVy+At5bmT10r3l9Q+xrDyNJttexs5UfuCuYVB9Yq
6LqL2u7UCsXg6lGg1ggq6ADGkWpKzbx5BSxhfBB4iwO5Vc2dcbuipRdKzPPUbapdqhJ6kDPnVOui
vbyTgnQqba+6hpXIZAmOm4/qUVV/MSs89gV1BbXTlu9DSPV5hzSKWlC5r578owC9p+9dgHOq4fPL
jLWb6keLbdpgD3HaA6OAh8ODjhoyNoVw1LVHoPHIyGPHx02pD47zoWCOqKtnqRVyHsLZ6BOs8Nkk
HcI6zIOotlYbmE15d3OoIKK7rh5yY0Ns0ayhaQsJjpnWVvuFGmNq/zCJDHlJrYqb+2hH2DcxSsW2
d+My0Lb7uP/atjRBja0f41iNXdVEdIG6m5ULqUXQYwFULZ+CvOn6qxodknZG3SZo8Qh7nz85xOJ0
OKjtkwu+dwcNpZZOdonO/rUOq63r16YxEq6qTdlB30LtM+/rq6pwslUuC3ssc1ftRkl3Y96p/ZrF
jI9qaCTODo1uqK0zasowYU4wlVn81h5wKIs9ra++mhfi5cbfjEvBhFCTQv2+cXitu63M8tjiFmO4
yy5OZ8SmVJaCZ4aPw4VIOvKM7F7qyipMSFmd1DBXW7R6ELWu5SDxSB/5ag/nYqp36DCT5lYLxz9H
RH847UndRMjcdRDkszyE0n6PFfO5sKYIERG1hzFt+U8NHtUZtITaVP75cuYfYlOpW64D1Vhw/P57
zIfybiyn9Nf11OYec7ShNVkmVIcRMajleYDxSZo/bPs7i1pbR7Ow3Mr6A2sUq4WKohgO9BY6VvIn
bfPPN/mnI7B0iZ1NqTu6bb2nD347AlMY2GYM3oGlRYNvO2xKbJMqOONOdSKGPidoHN9DGRW6qnlG
AKJ+pBUZBSXZAXS5NvuitnS1xr2vd2uhAhbWnF8hBqw7En5s52orm7abWszUetrGL55zLjXg1MtV
zg2cNS5XXtTMVFtgSzFVxSCOy0pC9FGwjnbsFXN1cwjul6saKeqXLUsOMysemL4MnG4rfmXF/mNu
wkJ87+8RvHRdA4gzGo6WoavR9VtD4YQJ2yEWs18m8V49P5s+80kFIkNGzb/7NiJS4d5g2bEhERuo
yEKtzS5hjFoT1M86EfD7ek0DswN5OBeWmfTVtqoWKbURqLCLdhWbsuO8/nNvG+8CfX87h/AUyE0w
CYQn7b9lPMxpscbJBYOnJhu9za2mxrdKAsd+j2Xp9YTyCy1KEKaeErECHD1uK3uSCuUId1UkxNuI
3po3TVzRMHs/1BAtqxhAdARm7GkqyOM8xWXMdUSl/qZWDae33hfcLf6IPzhF2f5A3KXePrs31c+o
Nr0PPjUA1S6ipg0XMhc7FFiaqd2aqEoFg+oVFTUwvtQ2g4HZe+zFdmEzVtSv1N77vi+xoRT5JwGv
At12vqEiMqiFtlPRkgqMx17fVxFrvntV8fn7U/M2FWAT4THq+ImQj0NTB9ifp2ALVvGCiiveW+rX
gqVCN1OQIAdvyfqvgj7LfTAl6+avIEINXBU4DGUZqihL7a1qU1R7KWk6fJ3eOgNFMefGdFdHKTbO
lDZXZ5iB51OrhpZxQOAPJsUZkBCX3MHkRTsOWuqbWXPV6hHpF7XrsfqqrUzY7/djqIMRuGPxqOaJ
dVVxgdqTGrZkbpcAsM5sv7Quamfj432m7XT9yk6tntGh9fmlln5U0Ynqy1nmRxUaqWiCy7OEqu5X
+wcf+edh+6eFW+gu2pikbpiB5l+nXhKhUZaDllFjUsXpSMyr4EdFEDwqV36/3H8rAf6nzPXviev/
8X+XAP9THv3/wwS4KVjt/rNu6cfue5q9/J7/fv/ArwS4iWqp7iL2DLBHh3fh/k/VUkP+i38jWkpm
3DENtsH/lf52/0VGXDd0nc/wl+RD/S/RUtv8l2kZ5KnJ6ZjsSUL+d9LfnlJg/W3d1rguGXAPOOZf
B00mNuUE07VgAweAg9boxC/GlANuJx/+06yyeOdQ6HrK49b4iqAMlOBxXO97fZpOkVPX+3UD58vQ
c++0Yp0vRTu5r2aSoEFSzgjKLJlheiwys3xEBrUBD6sbfSCh51ILXvUHEG/1B3dtCQGXvN/eIhBW
d3OaV7B0tfi+TWGAtjhJMsnc5U6u2ADX4GWjUpqfXQNLDMuZNY1zbOd8WXOt28uhFyhbFsUhStPF
z5u13M3Y84QTiXpUffXxaUNf/8zjKpMSt7vg5AWw3tXQ8is374wtzMBKQUY4jTrM4+HAncwF6RDy
o279DY0s5wv1fxM3DkebAAm21vyVvEwGZa7QId6aRh5sMs2Oa0bdGhSOyVlXDt+FHEF45IY8xFO7
/VQoif9i7ryWG1e2LftFuAGTcK+idyJFijL1glA5eJPwwNf3AFR3V519dp+OG90P/cIggCQlUQSQ
udacYy7weXibXM1XpFlgvKndAg1YnD6jAbSmTjJF9Sot71ppgZ82ByrHIPLAF8D7PBqOb+/6OguR
sUxcdqQa/qVTNWVZKEZ2AOem/JR1Ph7HgNJxUubtV6BVMZIKF8JSWgXPAJRDdZm2tv3UoBdY0+c2
X6xuSBCxuGlJ39SrocpI7GcN8m/cIWu/j33MmaSw7HXDBUkY6Xe4oyoK4kC+OLEWH+GuZB+q3ZbP
3Ao8A5ZZjBI/ENklh4158nXdxy6uoMBDGTBB5Sjx1hslSsFldVlOlR5Lu7csEhH+7KDCneCV5QBc
/OIOCcbFPYcK9ZgNjvNkh6bxOsjM/iBOJX5NfL/aR9wvV41bmAecucZm6AiHC13XeE/CRjuiax5f
6hKQolpHUTs5BAjZ8lqr/jC4Mp/DRlcowbaNuSeOus4fCt8Jp0m+17y5pd4fNbNKXvDuQA0i3UJd
KimVa1X2eCxLvb6BJ/QfTDX3yV2TffxARTP5Fk5N8KSv3Sm4lyZnQE4u5/l4LXQTLSgf34MMsvon
ysZoCfq9XdWiMPdeQPmCPjJ3J+qWMARFOWArH51DhVsbDr8Ci9WnbDNiRKbDANUkd4Nk3Y9obNve
jYliqEsYKAVdeUU1la1VAs0o87x/782svoxpb4RLBcWuDp0+teyln/m7sKnalW+TC+1HG5QVcTgt
3IovilIpsFrD7jXVOnfXwruSgIHUMF1Yhum9SdJm4RibtZttoY8RCNd3lXayurzMVkh1o7fQMdNH
nD7YlPAhq+VCY60JZx8731sy/2jcD98i1/CtpW2U7RYTQv097BIq724XuEebL9g3MmuKl5bsWoxk
mp+KVQEP7+KPbn7Iw6A7D6Up9nDaUJ6XxCQ9j6JBbu82gB0hNdXqo9Na5Ve37RRuyyEfBHf7OEXG
pBb9AjW3d49GjRQ1zgBIvb4BydPH0wrjxgzcD6Otx+bBwnKNT7eooF0Rf6OZ4Nl82MVo3tNjrevl
rYpc5ZLa3XDMJFBcsFE2XiJf7HOVloIiRbPUpN5vVEIObxF6qh0ESHMTpmp5IzoLFilX7GM0EGio
+XKipJXVRz4kDqJPWTFZrmOX4Brg9Modt3NHHd9vgzWrF8mfZQQeVjmgRtsayuy2rVCyqIrbEwlr
8Nv4dtWeKtdGcgyQ0SSWTo9PHpyOibWqj8iZVKc/C2sg7cCL7Q9kHbQASgfAaNwVOUH1qXqvCrNb
VqM7vsbAQ2hzjG54LTTNvokgtclOsUv/5vB05bL3KS+14d3iYsCVuAW7QPFl1RkU5SLVND5a/OY0
hPrqW0xz5VYFQtlpjqg2MkiZcCGfKQ/cNZBeGEXULnReeDWwOG3GitKAZ4X5y6A7+rYIMlZpTW6N
615iZCWuFmW8qQSvihiIeog8KykW40hSg1YoGFN8dH+4emqig8JswD1sEJVx6UIbNZ8ABlFyUUay
2wuCRhL1sRhRx2FBQkfhWoWCAiFC8Mp9/d75Sd6x3JHip82idlwaWYMwtSYhdafUwnpC9pKeYSIh
TOMIQiyNDigmtwp+sklGDA7DPoBSEucQiqfQi4eq4jpAwabV3VWHnia3ZEhmkY201q07hFFty4Sz
K4lj6iFT/4S052xcvAIEoCjZtS1ltqu7vN4V0m6GVQU6K1kI6IWssmvswF1D5KAdVsWA4dcmK8eU
7b6WpAAgFWrwmeCilK+DCrFsOUZFSKOSpcezMEskWmYWJe9lrWoX5i35m20CrUtrJrdOpo43xRpz
7r5tLNJlZobltjB1/iIKD1SPAmkfQtWEGtNakDWJHiP3PNEU0a0MCQmYi4hwnmXd9WQ6dWBZHrIA
EJeSSGPb86/DN6PoxaKRakm5Cu0XRZzRUp+rTAcvyW2xRiQZNd2jqSq1zRJS9Xd+7ooXUG4hnzZ5
rsIozWfgtoDOrKhqn6oKZSKsHoh/9dQFQqMDPUpU6YutAnuK0q49Rbqh3tJqlA9uGJUbrp2Qd7kI
+0/6EIZbK+2UHZO1bB+NUqH67HWIaOzu2igJBqy4k6+EffKzC+YzuBCoBO2CwvCO0sFG36eFsyc6
Rn8xwtG4KN10FuIg0hdQd8Z1jG7zEBkO0IhKF2dl9LTXNqOjHDWhjc8lD36OpFmtyGSSX0DASLri
HUQ8G/StUif+D1xj0+VO/crFw7vCD9IBaoAJsM0QGadvv+aann+vLNhOlW6KH0qECRqYXoz9vEm7
9yHRxCFH8v2Gik5ubOAYV+n51D4iR0lvxIHSwPTTwjJYhZFibTChIgIFkDp+jyL113lTStSDQCcz
d+jvwAiY3OQAweFXwfDcBEI0VKsFtCfDbaJwW8KZqldG1NqrpO/8n/Ceo4VmBoayNuoeTY9RZZjf
HFsARJBVc9Zbtd5zb4Vg7Q4Q7rtypFmuO4g64JXtadLrYIYorUG6aD7MUSZku7LyrJK2+PCCgbsm
GIWM+PXBL5gghuoqyKT+PdercOdTp0LR2mVA7rTUsfA+sNBFJag8KaMLAAwc2CUhSOqWur237gqj
PxHhOLyxdrU3g6+5ZzfNvFdI2vkTs+TiSxs2xQ/NItLJJDCMK9HQLGEg9JzBw4umSxKRVMzE9Pl1
gJ0zSNVzrHNZGxFmg4F//EMFrGRN3IVYYOSKEXySODUZOfXsCuC1+lGS/bqnnwh/LaoG/xAEPsTo
mLuk+xBM5Gq+Mvr7mNRZtwqkMuwCM5GbHH/iJjIiB02ql7+4lWZtlCKJOJHbeFtIgs3SAmyVGK2W
0xZZYBYDEK8TE2l2Guxcg04biChw+aXinpImDS6iSZvtEBg0/0odW3YYKP2eW4KzyYmmAUzKPD+P
UueB/MQJCJWVi8DvtCeV831p1vZ4imQ+rHLFyffS8OXd4pM/hmBDdnzZJcBtd/yaaNI9eUyOlymg
e2jqI3ULogoBIFuoj53C1Ha+mhMhUPGHAV9W0VbKQtyxd4ZHrW5xZzlAzOiVtc25Tj3vUHd2uyu6
MV8DMTEeQZnqJzkOGmLoSoLz0lqSElThvFjcYzaakrWPOQ6Kkwl2iALQ4AePlVSNk26hw+j8wtoX
uZDvDcLsjRol3hnTH4C4Fg8+pyRMGM4C40sUuJDtrKhdY8Iav4RcHzdmpHRfgCyFT5ilXZXyvAOU
t0JGT+RhmlTXWuG7HKYe+B2zcLZ+XvRbA87WY9DgsC1ctV8qoYuQU9jYgrncyo9U4CPJUNLlVNkB
ej6MUaP8bPEh7rPcqb7h7KMXybcFSEjKrcjL+/prrdb592ACg2Ny6RaRY04knHG86GHTr8gwyoDx
N7UQy6IDhTKSoY2Ew8sr3LMYJRcE4ubFA7cxUhNrWS9bYffXwVYAJI+sEN1M8Ykq0uDuwYowFToG
hgoXlhjIVWwjfCQaK9gwrwgOooFT1eROcdECaR68GgKYR0OKWWsxCYEiAq6AfUce2ETvRxpEyRZE
yhdZSGYUbemDrx2SI9OA/DRG2ldhIxYKROmeVEtyf4b18o4EFlUnMrRlUwY/qmrg5t1B+DCL91Fr
ptaVfsolBaAWZYiIidsp5FnV8kej5K/OLHODOfcNNoRFjRAgsqEW+tbEWHhyc61+40stD3419Ncg
9kr4OVr3ZkG4B1kQa8yNgCiQzRj51ntk5u5ThTl0Gw1ZEkBc7ak5E2QzgP4AAU+JNDPUPa6e7qln
erkcGl2ewnjsVsIEswvbjpMTqzA3y4ZPBvl+6bzxF/tXSVK3m6s4VB009du+sJo3D439GkZhQyM8
jfe4/0nuwIxwMqWfHxRQzg3zpdx6zdXBWEdJ4TwabcLCpVGiDvd6418anUBPXB9ObS3jyig3IslC
lmKEuA6Ilh570TQfueeqGIanVPE6xF3vkn52GG27PxFNPRziWB3unCeolK0hBzsoNeOtnzixMsp+
RLjwSa40uBVQCiXQ0Y7eDFiLrK56JziJ0Sf2ocDd88NyWuGvVFJIzcUwFrlNtXYSqcd6rUCp5Uqw
j4G0nnzonxD8GmAWTqpBvzUHBL5MX68uC9DN0Ba4zQC04Pif1qRdDxE/S8DAejhzO6VIAax1xT3q
ehOvpjC6NfQSYD4SNMGmDxV7h7JaLrChdMsoMWnmlwGR7TqWQ5dsLSN8TUqR3wiFwDY7qP0F+kmw
NzJVvWNzmECjrDy/YAepYaTbTngu1N46uwrsBu7v+AmrIttEtBuXLbC2/FD5prcxxWR4U/36wwbl
XFAh5R/c+wInkdSLNV5xkTyYQkRX33bLM2LNbjemhMdv9dJoz2EU5TDeEABrdplhmKzDVyY4wcVt
Gve9gDQtKX3gCMXK5I8HDHPhVhk85ehFwqVVloo7fbpok5AtcmtZQx+Is25xgLg6XHTU6lVvgrT3
pXWBQyy/2iJvV0OCUx9TQBvcLA8z84Bb8IG7mUHeOpc8bGgO9/6GE+al0KP26peDwvIaUs8eFrH/
TGBoc8+5XMCJzPXWWHnYti+5rjiroTCKd2zCDQ1fX98k2VjfHJDBO1Af2neJM4UVekfbxq6VbwPY
F9hLnt88lLbvFJQlJPWdEk/9QdMd61sQKxrZgorBYsYlX6mo0mmtFj4XmEpXESb+SYuuUbcuuNN7
1G83ndYYr3kU9jsnFTrtQKlUG7xhcmMEYOpK7syvlumLN2GoXET+35Rt/z+st06twP99ufWh/KjC
5M9y6zT+l9zYEP9lO4I+lGHbTKbR9/4lN7aN/3LZYwjLsl16PPR2fqmNiY/CrmijNjZYsNm6w6Ff
5VaF1Cmo4aah6oL4KNfV/0cZUeju/qXeahmOY9BcMoSq8VQ15q7oH30yAVqhSygwAaXo8f1qJdIp
frE1i7nwvdashd/YwVdNjbj/4jU71oP0zhDTaXtPByhYIf5JnGccjgaLlaJfkmhSLHTimO8jzfR9
6EJLInrIuItOIUNnOqq1lv55NEu7gmb2fw/2mpYLJcBtt8j7TZqaAKz1un1ypn65pfn1Np/2zQcK
cDAPKRPdXdPoHk7qhooX6+3vJlifQem7DMihZe//eArvY9pbVs4+DTKXG6BPW0UTeYM/sQq8lQEU
pHajH/hoUVxENYTjGjuwg+6tAvKl9ME1Iovt3VBJwwW0k9/MMRSrhinrSehEGcHPUVhiBsmjNbrV
iqgk7zaoVGfjPIi/4Afvo/6CCtL6pobjxXerzycAaFH9ciguSns+lHf5QIJmmyLTFMB0fb2rzgZs
9DNImae6att9OO3q0AwiJTOKz33ziHnsfPSvsfP+vrW7zR9f9X8QZU/tgj/q9fP3h+8ganWdzDIY
XFM9/4/vz5jY+A4nSUCsqEZ8Crx47/aDhCvIA0wlYqdKQ3Ktn7Yd1f7zyN/2/X5dU3aksMivTljI
ux6Ay6hRfhOCkDd36GJAgPBMHZj9NpjCCpQrjZ7t56PgSMRC64sEXhFHg8A4+H5zAgG8Vx1NuTAf
UO+D0xwpRvaXUNZsBcPjQLjh5zHfti50DIzzPJL79i1m/nKOHW4FAWD+cdTvrOWDr80QQBSu4/qi
2xn5R4UNr92ogq8VUo5O87X3oOjL9WinclcrivN/aLKZxr9+8MLSp/aNzQWCE1iY6t/kogl5jFUQ
28XSsElSc2CXn+CT/npIE6RsJf5i2Pvw17viR4/596GwfeAlXZutfZwqhzKx+qPHSiqgjGepiXOi
4N2MD83ETJq3HWj6ITDyo8u5v8WQq5SrBpzi6HbaRp/O4jTX7KXb44kbfR2GDFP+1Qjp9NZS+7vZ
clESPLn0ZUrlxrS6U6QlBCP0wVRLG+EPtlojl6KsiAK1av/kTH9C0A3ZgdrcKiqldVAyH73BlKtR
Z+OtGwwy1qf9XmC//ecvsw70YGpO/u64W4JWu+EaFlMPiFmTVPlfv8++ib3PiEIyOwgM/mjRbH6l
WGyzqrTEo8Nk/YCMSawUgBavdW8+doZMvtOieJed1d1FEYj12Nr+HkFPdclcUGzzCKYLflSM30KA
soTyNCPBrYO6R6aQr+kMtTAnrVvpW8n3zmpvVPD6FzCmGY7dVt+7Xt1TaVE7amZV/43ghfk9a5dG
BdeS5pINubLL9fpbk2E7ArvtnnUweste04dbM6Wc9HmtvY6YEqn3q/HXMc0eOycjFVnH15x3LX3t
gOmE7pTFz14Jn5paaz46I6K5UJbBa0AgERSexL8FFksd3aqqc4+5b0N2dnpUQevsRulXRM2k6rHp
HMCTmeKcnTJFvuXodFKIIlynjdY+e4ZZ7ZKer+a8GRKzDVjGOdluAC5zGgHPEvGMKK+s1dpnekH5
A1QxdCfTwSa3AzpvBNuRMEscR64evUzLLvwFJt2WjKTmgTXCKuOqmGLuw0Yns8s8RA2h9s9DHG2g
MfjXkCFR0guxh6QXal1/0MyV5UTxvVTp7XWsYv/acAgwhv10l1RVpiPzRgUk7xaTFRgz0yfAiK56
cCotgye1QdknHxC4GMd63vM/HUNsrn11lWGkVR8aCzesxbawG+0563p9ndhFurIqW3tuDE/s6UIR
zDEdFZ7qnf20Osxb84PMfrSlmdzENDzL+48s8WpweYye37okLXBJ1BPFuXG037uIbmEeq690QpRd
5jQeWQ2B825pw3OAEfoqhTOewtQCk98l9rtnomg2g04+DnrOYkQ136vpfUoKvkt6y8M+9X3jJU5r
SvXsHyPIkJ1uNBu1bYbXIMKX729y3D9MqWGSmCVPugwoFB//9OQ/HDLnwf/55f8+hmZe5j/YkzLy
jx/z7+P+/Vf525j/y5fz10Ij700//F545P15vq9dRe86GyWvKFOpnnthVQ93hu7Mtz4+tmAWiL0k
q0KLkXzMQ0Wh/hqayuT3UL9p7D/eVYl0ZzMPLbzCu8xD/fiPd/2nX2AeOv8Cijfq//oLcIsz14Qz
lgulTLQnp4qOMDrNF1rP2hFP9kDqHZtIU3sSoUoSOeDevHRxD6uHCtZmPqqDJXgYU2s8zEcRL1yB
qVaX+WDSbuouDV8qP8pPnWs8hiZwJKmC86R4sS8xnJ9jU5TPOI3yxaDm5a7PkupZkVFKKTfR4Oxz
lHRdNNdB+s2VVfk87yqRGJtCQSHD8JgFNZprtT7Ox1BqEe3V6ZOLmaOQ2+jlt56/mI+6XqteRlZm
88HEIHVRJLHcuvSck6F9bZPUPtk6rNd5c0hZVkVW76zmza7zaOEVuUYQHYNDyha27Wu3kOrd0+iK
kzco7WsRheUe2ZGFQpxRjY8RzEi0djsf9QPvm4ZLDeRv273wc0nliE8SwOOCwhzCWxDEOHRr/ymP
CSf1mCp/9wj8TvhfU8TDfuxE4UVX82hvhvyVdMbTO8GXX6ndAziU5l7phfbGPCpeBU2Ng87L5MlK
NBiBED/eARqswfWU3w2ThaFPif05nn4ulux6nRQmmatt+Ail1Fi5TTxeR5v+RlGr5muT8UFrtaZ9
U+N0o3QlLMIgvrep8H7W6fgkk0h8oSOlPZSund79jFwehRnkpXbyYDNyKT6a9Or3el6MW2v6KR0B
tgjemVWwwklOJVEbe0kpf6uWrXq2IkmMVsn91OupjHXZYHyvYN14IOXI0zOHg0ka7kcxog7JNbO7
lSXRei5IsQ1ixfMc/Zw2ZXUmVtZKhuwy75kfGqojXDsGDOx/HZiHYtPSy3UjHf+OlTS4eyR2uDEQ
tnlXrgyvgztkj6OSB3dckASTeYZ/mDcNy6IbHu4snQz1kBy9o95G36FqpM+s0LNnUfLftpXrvAdi
JEJQ+vD7eXhK4Wg9GMCNFcoRW2n25cL2LFgx+zBW62sh8/rK+kPd5u2gPMyb84EurhyUBa5FTZ0h
TaLStrI7EZ8GH7pLameHus+PaAnqc9U31ecDEVHbQM0tJv2965EmFnUoSkLhkO3xvWjU/LE0YPT5
EoXCvKmTLf44P7Q+E04d8DGEAF2j8GAyRVCLWp6rshxu5djvMXyPb8xcs23eJDoLs3J4c93uu1ub
+T5wR/4hSfHrwRYZu7KErGENQCUNJI1AUb96GupQPhLLtZ637FIrn7r/3gWzwqTf5KKsmH5XfeU7
RvJIyRHRY1uTJatU/XH+QdH000JSdRd65BFdZQFxVemyjy9Wq7j0NLurx4r486Hym3Edsi5YBgrx
IQuJCAAERUK0Udr8GqOZFnfyXJznl7lFMxybrLk6OBsdqONCVa4lhdqzR8X6oXH6gWLiiHHGipzN
vNkxjTAd8idpMI5Lk/nWwR4wjkTclJdtNFh0D3FwHuYjf9+ed/o6s53cCh67wO73nlvGp7xQyQfu
lP45J3YTQ1MACFgBAaQL8XMg7VmjWvFe849YcO/JnyyCKTa/X14BMl21lJCfIxuytBIPxjfFANUt
cvHTHfM/Xg54NMeaCy6dxOlhb8IX3KaUvAHb6JDIyuagKEx7cfcDX3IdathaZKwKO62v6NeQiLR+
9IpQKiMWIyy/BkQLK2VILdpiZixDTPtWHVKet4ZvpuSyUqTZGzxCyp2BWt0iukyrIDLicyuEtrHK
2Nq4WfiSqrQtkYYNX3I1XYnaDF7bBmg7EiwyI4J0/Kf98/gEhsU8nsxeIO/T+/jC+Pv7fL6/E/DD
C/p4UnMOfq6i1UDuElqS8jkcKGqZtvYlsxGWJ0o8PkPjdpdla0hgiiAyNYVJryg09WC34IQLK88u
kQ9kKxga9R4qHqk7Sul8jL59iHJYzEYC479ukKTAti4WVZ9RPqeas4biHvDxsxkRZ4YPWBmOctoU
VrNSe9+9eWRfXxvCM6IU4BhKIyRIRrqXAsFJRrPlxXYGY1OSkrJiQW2+mEEKWq8A9DdvWjETlLws
xuO86aX10VeK8Qm0WPwiyvW8t2m75qJa9TWZ3lC0qnqY35917VEOmf6UOH3FPysrD21demcUYCGU
NfhBVl4vDZHa779HqJSazwl+p98juKP0z50+PBemSbc80caPpBLcBsbeegoNUzuwgGB+Oh3IVIhq
xlBDmE/qjeozAeMj4Nar0WaZBow+N/rWGeXRGKPgaX5LDZrd2spQAsy3BGiSEjmWz63pr1tCo0Hd
6Sr9rtEVdB7mcQrsk4c4IqmgiZz0Mg+ex4GMuc8jPndNB3+/5+8DmTsOJOr8Gvt7fzi2N6h8cUbe
0DAgXlJ85UcziFtuWP6bg9htKTN1eNRC4dEANcDYj4X9BGgbIp1fWZu0zxz1Z6ihFO6En/RPwvFO
iMrMW5VxvWnsotjNm0YT1zslRIMHVk3c5n0eFB9NvyXIuZZZrpCY54VoKOzUfJ+fKZSPfj2LJDlP
TEJoLHXxsUL0Enm9vc+nrWSYwisaFGmaE+Emn4fMR+YHZyynBJcK5A317COmM/VIw1U7eiLfxYhd
dvOuz4PT/kqJCLqe72f+dHFo+WLKrNKPDae2ARSGy3/PvoKk4FDU7lOrJvVV91X7oaA3tU2bWW2d
ptf2bT40P1QF/z0QzIRUhrYC9xdpotnb1tEXgb+QgTG8QamRS0itnDTT5tgArnQ69YU10SZptGzB
LKMD+WRIcsFMu0P3USbt3mqLETNBuRZm8QK97EdA5elRtcv8cZge5mcO0vataZcXNCwmmJMKOQxe
8l1RBLe2L1MVZnHOty1VjEe3Fc45ZqJG1DvISVlH7lnp8Kl3Q8kfq3RrOMVk8U0rZeDUwRoxpbGY
F86/V89wERd6BVVg3lUE1fbzC1JSEL60lW58rpc/l8ZZWMBF1QieBMIKoq681ih/riQPHsHYGa8m
TcTd4EBG6qPCeHXrGMpQmZAgEjfOzaiiVZK1/KoaSqhVKdoa9ue0rTaChM+OZm1DMXuh1oUk9iYj
Y6MZilMdKKs/TjIXtwCaNbtd2+ronj9/3dYA5A1ripRXenprPVD1+7wZ2/LPzfmo5voG9UfsPq3V
7WNv9A5NlaQY5wlIQw3jHeZ9tTZyx/29Pe+cH0xu0FQ9ieyQOdGxiBxOCYC82grCavJcfhtQsO6R
XNOqVtIgXI+ZB6CHdfph1MZsHQszgO9EZMKjjTBnQSOiX9HHS3etNlCb0bPybNJkWKRB2n/QhyPA
2rC+65GK18Hv6mcJmm1teFq29+s2ffDLqtqn0Mb2NUziVS714UtchdvB1IwtfA2PsKGeKcySybKy
kPB+j/l0RyzpVz2bNkUOhcAw2JzS2lSkjqubxif+qr/UtPFoSGOLQObKVFyYSneiXjPNykNHgyZ8
iSg/X2va1G3SDW8SxvbGakn/CZtweMPZ9jNi81yY6bCMMRmvQGWgXMmC/uRPz4q2rNedQdj7fIAK
cAcNKBxqprzsDPqBn6WldFRJRM1WXBXio5A114/5KVEm9hZtyr6YDsy75och8WIg9GV8DNX8yQTr
SinSxua3QWX61FNVerFLO15rtS72RiW6s0npjymIrn5zAtyjdfQ9yV0w0bACL4Ews70CEGPtAmW8
W6hW5hHTe3Fyv2hhSVqSWWJ9Jsn0IbcT+3sCTzutPOULtTsF42zuPRZdN+xpiZLopmgXdOVQTFQo
c2ihzNv8oKIfS3wWC/MWMMaJ7QQjUCXI4lZbVLGo1qANia6B7jjfawfLZOQU30atRcjDp/0cdiBf
RZjaR5ME4r3a8HEqnTI8KSrBP5GkXVF57Qnll3WEAIWOizyBhQAwfZRMPl4poiKeoeYpS9GfXSP5
7krXeI2GFJowivHVPKoftW+pY783WqkhHWy7AGGExN76t+3A7DH8DJzjK1tptMW8bdbZlWqeeR60
otkx72iWyvQzcATAKRxhtM2bQWru3KT3oRaCe45LedYtKV7/9qIgDGH9onn5/aI0df0poNn8/aKo
pr1sNOW2lgACll5mmgcd7nqeN+qu70PKztOuMKNe8Hl03g6iEgh5JE5WrqMdMKFAtXVYX+cHGZFY
4IRleKB+Ul1jmKLnkWrAfJC+M4syn2BL0x1ArepZ964iTp/mj6Oh2RA/6ZzXutm+t4RU/LWbGDLv
H0ab0+5UusDUmPdv+QTFo65OmUSgcFYoeU2b+luJHC1SFvPRwUbJ9qAdpdvHG4vl29pnCv5uSmWH
jad6HjF6n+oYITBvKBHOagV5UijYbRj9d/pCm5jaxzvmg3yDdvqe95G3DUADgUJl3mj4erfubR8h
1jS77DGa4R5VlMO8WcfoUsiavtlJ4V3dtN9+zkFb5q+D7Vwq5oaUIZPiKMZcPJM7sUP3rb1XLq0V
RFv+Vp82m5okE7+zXjM9TvbJMAiiPTDKVSNmfcY+ua7wHkMfOeb8ckygWB5sKzpmnyeQj0cDuFxQ
w3XkFNN1g3SISMD9nM64fpTGDdT+X2ffPFw1KWR3JFP9fbhXUhDGtjsdml9jYsdo4+6eaI3YNlNf
RKMnfGri6OzoTUrZSlQxc3OQbNCb8Gz11I96Pzl781EUtyw9vbbeknAwL/wNNJy72uSqMy/8CXCx
LyLN1nOJYB7Ry/YSG974OG8N3ZguU6syuBF5LAWqUWW9XqjLJibnW/Gmm1OiFNXB800yQBRalJ/7
wvxY46I4zvusThsujSV01tmbzhTaNUDZSwenQNrTayNZDVa0Bm/TnlVmZlNhskNZoJJbTZ8NcX5c
9HjPFLGbD4+ViM81xdPPo+PoPriFEo5YNg07O5rTHeSPB2vsT1bzxRBR83ksJ2Thc0D617PE/WOA
iH6YqOb3bo6AZ2qFHOIWdiIWjG4daeHHvPV7/982zaIm1WjeCfPzrI6ZDWn4IIpaOXP1EheyG8QF
3GlCaFpb7Ah68lHi53D/W9TEkNLn7Yq86Iy1YwKWlVkKD/OLeaexwAwbJ0HyRFszWiFeDZipteaO
qmW8HXyZX1zPgVJLXtQbPKn7vJLuh9d61CKC+vjB6lA3Z4TJABMUOjhqH3IiMgVfShEF+26U9ps/
LubdgybbXTjh+JW2k+9qkX+DAOldetdOLvOrzajDo55o3iVSOwBaoMjvhgVmHEpCc3RJdzlAD4zX
UH/r58y3JKIlu/lB/FPaKObN0cWTZiZjT8Yb5ijLxF9r94FbMY0d2k2jBNc+CHKTAnF5GHQlIjqP
G9VHSPQos/bjmDjqUZoeBerIeTYIGDwmo444ZqDseEzdQv31dCwNZ5OU3vN84N+OTm8zEp79MFBD
WRqme//8fkEadhdOK9Nf3zck05YTV9f5uzgofk+kJUrRcv6qSrV+l9T/KABV2tVPUVCrnX2n7gIa
JxNybY2RD0CytQ5RkT2pmQ+IyVNL9+yI5zSHB/a5a6ATlhOicFLcxqdiwosyVEEPBt/03bzPnQ7o
Yd2SsCydz/edD3TN1HoymYt9vpUlAU5XPbCs+W3mBxmUP5XWLXd0LYHLksmJh5ZK97YaIvPsqQqg
Mw2Pbi4a//FzjDt4+l5oztPnJrMacS4jAas8T6B4WrU4m0QAAA+2AZrVTYTtSkTdfoCl6XaOf4Kq
75/mZ1Y85tX0Vev2YwaPOQghqv8e87n9T4fnMY7Eg2Xk4u7ZNe4QvDFrRx26h/mUb/Tof9F2XsuN
I9uafiJEwJtbeiNSlDc3CKlKBZPwHnj68yHZXepdu2POXMzcMJAGIEURyFxr/QaTg++7vyy0cuP/
HpY3/Pf9L+fFXApwcrIVugLywMuB3OXgOo913oA/kId/ttEoRmtf9kbFNh4UG8i8DmQhCtJ1OpI5
72FSugujirpNi5bpNShCFJlAvjLMdWX11amVc/CL6zZh2P4151pTnCuT8zychqsTkA79MDTTbWqC
ZthUWWusIREQOZRk8K+dJk/hNV9rD6mAdSJPun3VWf5ZtgAo+1tTRNN10Cz4IVHBPn7fCHk7OIDV
YGHJG0gOXO+imm3LxixTlDpgrN04oTMuwWSO720bfTKWXcgSKYT0jR1sxcga7niedd1vtTECq1SG
XRyl2VgpOGQo6Dk9WFoPCNjoHuRWr/QgVNdOQs3aVzYytAAkYMaK+VYBcSJZRXesCuQE2m2VNtZb
WmrW1oNQ3+hjd5ZpVsPFlcT22IDJ9K5l8UXbNlX5TasB314VGg5bJrbXGqrapJOjKg+OXVTvrjGv
+LspB4PSGmeDomZfV93PfBz6X8EDWoHmr1ZTPmyIfy82YfuqVdLiNlYCm32LEu67gi245g4TqkKm
8+wiatDFcbbP03Cd+jzQsdkgrYBkswaqcM4+5AEPJ1NLw62eXUuurtlpGy8k2ScrrECajUOvogcr
m3Hpu7cp6nOydisrsqiIAxvKH+T42IgPNjbdtTwLLRZ1x0G1rpXflNx9mxHXyDyYSUwWNknygcox
2OA8TW+ipPXPCuHWNQ8WCnwl3el/mRHNMyqIuddrtEWsnB14OtdrzO/yv88Ip2QNlSx5BOUA2Id8
8bLTNfdVsRHFn4wS3lw5l9QRfkYA2HvVKPPsqMd1qIIP3isU0V9J5iWXlJzGnVkZj3IWtIFmE9pi
3Mqm4CYqSQM8uEgansd5TxcMXCxsO5TG8iY8yGkl+rX65L4YdTLsi4qY2wP6jOV3is9qiZKw54R3
jqoMD8Fg26tg6PtN0E3DAxvZ6BzVzUW25Aw7tX6mypTcwNIdHzzFdLbo0+McNM9vp6B8IPiZLyVn
o6amItTggPGe+wB5WyBtKHNd320+xzTtk5fU/Vl2RYqbbXw9nUULOaFNkEnMtOTaku/hqih/C1DL
B/kJYPvi9jj/Pd+XDAmJwkbf2MTgr4VHenGc8uIFgG4LpbLp+dgxIusY2lyokpibOKqDUxcjmiRI
zgOrr7AhUaBBxG3cnF3Nd+BbN+pdE7TpCqhp9hTGARSV1EzejMT5YblK96M1g4MSw0TGtvsUYeYD
E0QPkMoNva+pU+7c0Ww+giQuF6qJibVBDL4fO607sOn1VjKnrmb6oYaH/JSybzzY0PhIyJFx6Czj
0M79lll3B/4CbyWDn9/zA7N5KkZHg4UbTg8AZeOD7xqUDeF1o85YlyuQad5FjrppjW5NlQFrFPb0
gFa4euJ394CkOYzzqLNePVF4CB5zJYI3wQNQr1YKWu0PfV2ZkM7xspBzdRM/voFAdR9S63xAm5z8
pBa/paY5vnbmc0CY/lJQzbmJhJ4sZdmqYq2GQUOd5e9ZjV+lL8L1UKHzh2Qpu8m7ww0HHAUfPUYe
3ONh4an9Z9YlzavQ7BYxPGe6R5gaxXTIuCfq+PFeAy6/dzzqngUw8U1Mqfw+yhE5AURpvtiO9mtS
1eLn2OGOZE8UGxCWgaFrBl9uPn0GgdluvZR7xqpnK8HwLQkbsZ9/c+taaM6bm/snq269BzGV000T
xfiPzv0Z2+BFq0TNbVa42mWwyRu184BeERfrjtoflVKrnvwk2cHPc9+K2Ms3YsiznTxf80jIevlu
6oNsp/UIgNesO6/TfIRAZPDqxv6EarOivMijeO77fzhPvlvvzXbhnVtS6wvq3f/nt0Sm/qCr/rCX
JVcX/OkhcesCCGGpJXC0NTx006HedpiLARqDtz2OcXWRFVnDKrJDqbGjuc5mv02SKizrrRyWL7/P
SIvE3rZGBOVTo6SroZ1w3S/I2DIqxlvgeuZJ7ijcMXF2xu8Zsg9K7XWGnP/HNeSM7O8Z39cop/49
jZqDrGjKSicmuSO2Wk2z/e5rRHtM8sY4ya7ID/sz6Pvtd2W0NnJliz8OQoSl1h5R8Hn5rjorcbct
XA/Bgdyqb635RVaj5/6gylJiFHYlCzlaO821T05zekfbK5X1BGxROdlulKynhJ1aapDPln3fL1Zj
d6zhBbtd5n6/fM+tuvolCgtt9931PS0JWxz9YrwmlyGqJ7uu6PKzTODKI9cyxQGppNMf/cM8TQ5W
DMr5NXAZr1Tc4/fU3xPk9O/+/7y0PNuIquIm8Ixl3tR8KZSTfvgjZtB9WZCDm5uGav3dbPru2pSb
rnxS45OamasGYf8bry0BirjxvXwJsUvd9GWtQBv9uy92NXeRNom6++6bT48KH7RylYt7K/bNm/40
Terpu2rfqwwPWk0k/Hf/d7n9d/93qV/uD2V/X+unvnXNQx9T3OCmOjvziy1K/wzFBDXnSbuR/bJL
vogua5d651DKneeqRYJJpKXBT0usWY+CPkMY1Y2B1wjOyN0jle+SoPoxJLv8CCL+k9BWnORQ3WHv
qo2uuZVN0cX5LnEmfymbAEWtU901L7IVj6N30vvunM4aW4GIPv0UH6AwF/ZN30bWbdIiL+gWWvhZ
NPZdqvTh02gH7i5WDWODRIX7Op9pGiiROMkwbMMZ9a1ZurLrXOunOSPC+8YBCTEfqZhB70Ri/Izn
WexpQEHKvt9z5ek99EDAY4O7ZZ/sbOq0BzeUURWqUZJxsNAAFWEZfbubROvdyhEtoJAUtG+ykTgJ
05TKee/8ydqZY06VwoFOSeYar2AeVIhpTKqgPKAJRPKSNIOgNuRnBXSxwuPmhIlQsmhb091q9mSe
ExyFry+WE6l7gdfFH/1Nqir7CHihGc/WkGNvVjdRUcB885oo3A9YnHVKi4iKggMbmWK/2QdCEPZF
X3Bpg48g9H7+9wFA3/BjMJV/DNklNQwgx8NdrnzBbaU24TrDQlXr4IyLV/zU5Q2sIEoYlWeme1Md
8H/lQ62Cos6ORNpHyJXpF4S468Hvnv8++Jc5UEZxTyKKzrLHxmjTRxfZgjxt/YtsRbh6LgnE6r0Q
TvqIta62LVUTL5C5GaJBc/Ysj9SUNhzMEGcH2K3JpqO8cJNHlb+v3azflU5pnisTFyzhDOMja66+
MHqlQTuXuiu6CWSr+7u4HZtfCHK89CRiX5XWatiABA3GU2aySVSBC6CiAM8A/ZKo5VfnNtTWK6wp
G2OqL4XtOTeZqXhLORBE3g5Sq/Hcxn65s2oiSC+z0zdQ1aj1cqYYcA51JlscixB2dahW0SaP3HYd
64p6kUdBr/7XUe6W2iWM9X+fF87nxvPo/3kethO3Zmd7+wbNioORkgsYy96/V9pZ+0BLHejoLEii
/TJcBT5G0bkPXZSYm7JKjQNVVHGuppqcSZoPr7Ge3cq5bFmObaOOb1MbItsYF95ZzaEsJ6VzGtG9
eEypunLnBzhPVRbI5h71jgQXja0c9XMl2Ku60y3l6NAX1hmC/iUx+W0vQxTPknBy7wvV7m40A5Uv
NHs2Yz1ULzPzdee3qrKZrAHEjvopGr36qAzMW/ljokOXe2ji4G+leKL+UK2hhqLuO6feV7VbtcRk
2ZsHAm/8EuSL7zVQ3UdIgP3qeiHeCOfk/gIS8DMeIm0Vkp2/zwFZr4Ig/+so75X8PhCeivsPR3+M
/t/Oi+crUyvjyj22w7lCodR3wu5hzPKPzmhQl5tbQC68rWJ11lI2ScN0DzaS1K4fPVwndLDYdT1n
NzLPj+s4OSll8ixbmbBJ9yceRscmAmlx8u551bS1LD/h2dWN7393q+k0bU3TSLZJ5313y9n/0a1D
El3DBSqgElvDZYIscqPn1UkxxXhxu4K/wvaqi6omM7VUJ/0e63awVixUuuUZmSu+mi4QbI7JXvMj
1DeorZG5A2pyuvbJwypz5zqrvsF2EE/tuTUOuH8tijh7tdzY2xQuPFnhF/lRx3EcdtXcbkw2MNfD
fwwhfonTeWeNixLn0b/Gv8+XR1rV9hutaH4kmdGfIll1pRCBo06eJZt+LtfKkaz345EHKe3v4X+c
Iw/ly/dwhh9Gv7K77qlNos62VoOAzNm1anyxAnTy5f/CBm5BkVnXzn8M8DRG2Sat/xrQS5wE5Ble
xApbiVA/6+FEwsEPNQATXla3CCQjaDq1/FTaWB3jhxSNBiSvqmMKiK44Y8WEIWle7+IoRT9KaNpj
NcIYDqL0IZhbWVUNj2I7jbn2KDvgQt+VIc9X2UXSQizzSrVZi5jtKqGz7rIRF7T5hFAX2n6cxXMT
ywpOpu1+BK2p3jfDjy438BAuhXaP6VtGKg67IzkmXyj0wkUTfXos5imxX7enIuhu5aDs0pWsWZV1
OmzkRQx0YEghRjcQ+cOsLV4SR9PPnUbgPiAp8IKAybQr3dBZydGK/OSqMJt2L0fVIHtDp9C+RWhk
eja1jVn1yf6vr7Fq/B4DbpbgOi4FPtaAMUgrpJc2GtKL5wbvA5JLhwgzRdAov+cFsi0nurX/Bh8l
Pshz5WlRVgeIOaM+JSjz1QJOYjxFz4ZfH4Kurz5g7we4A0/9zUA+4g5oGymueQCpZvjIiNVdukr1
UPbsIDDOA6Rsb0KhDazelPYaI482at/UH+6rsFtKQSSsNi6Pix2Sc6trwlHFBBBpLvujBVGKSa8o
cBbrhYuAh6fF95bKnxvXVfSJPVa4KHSvJ/L2x8PYZCDoMivdGaltlp9VMlXbCHlGr4i0R/mi9WgS
VKpxl8/0CwSokgVlh+xGDjYejuRBUtlbOWqB+ISEL/qVHK291kW7n1BQNsdALe4cVE2MhOr44Azq
vssndFky0VHic8XG6UtKA7Izh2BlCLs5yhbSE+ZtAvD7hODsCqE6rKNjlE62rg+N5HuK22TY39la
tOpTGJZNJNIfpd08OKLTgS9jkkdK1Ng1atE9fM+ASfrA5vW/ZiQVQEerzsjYpDt4P5SF+rToFlWG
9AfQLvKabZWhcjHV02LUcm3n1AU1D4mUCsHJ7zq1VxeVrwIH+m7zUKjuxJDWdzDwo5VK3kIoHWLQ
c8HcMVi+o1Z7SYhodshb8L+Y8ZyoOiyjwdFe3Fpl2zzPl/0+qjiy/3s+PucfUZqbPDgqu3gUboYA
9lzfRg7HxIiq79bVXN9uUIFfxgkoG8Wu8xfN5TZWW5xASkc8Baa+kN1oMowI1eEY4voaYQlb2oVN
OnntASTCSSzNcsxzF6gCmfcyxpaDYgjAQv7HoAzRBZjENSo7HkmYvpuwMEk0694xuheZ4DcERtQE
AuW1n9TmP/q7rqi2ToOFsYVN7ajpxYpfXvxeT8TaM5RoDMyP1m21J7Md001ANH5UsxrBhw7latvw
nUfTCzfXffJE8hyNpgidQ7bH2jRCjO9QWmtQzFD51953WFhXEAbvtZnxm4KOk60rkZAWymXufRwC
dIWCiQAccDoEldTiR9+76L4W/leUZ28GRdMX7Oi9VVfV9okH0HjQUi/amnaY3ot0YyuKf2rw43rg
QXV2U714y0IkGT11sreyWWDi3VVK8Mwu2DsKkM/LfkY3gDw3EXRX0iMQlk3kddbdZOY/JQYKxS4y
BriWn5JSWHdK0l77Ra+3S3YQyclTu+bv4D9FI4xyhXMY0WEEWshXaUSbscmjnypA0qXWqukdGEVn
x0IV7YZsrO7B0s5ebfVbZyfeY1ry3558VG0mFcGZ1gyPBpphF7NEHL/NR2uLgFuFvv280DoY+RD3
qj4/3BkIJVdWY+ZyIqd3gYdXbiAjmit18BBys1pQx6Y23I2ugyVhAXjsLkmK5oLn57PuDQU7SqW+
L4sUvajKPMqWfFEpHK1nkN5KNqexiA5XEgAMlWI5AOE3tNx/4aErwPvYxs1UxOPNqIM285DteDGj
7qJprf1znor59DXUGgPQCRulsb6wyQtOfBHRTZs/wmSk4Gh6ASIcdH+/IDZHwlFWhFoHKrRlV2i9
A9vYyDApC8r+UMxKRdEcFxmo6NxbBTv3OaKSsVVuFe+aV6YnGTh52HiSja2PKvlLYksDcyWU9tAB
NqfqBnzdrLs+H+LrGu+I4olOI2zE2RqmeeOtMx09oam2h5fRD6/94TD91W/69fCi0q80IGhVRFMO
NsodD6Y1i1n5hKxzqwPrf0BFgEhT/ot+j5rzqI+IH2aEjMrJqeLuytHU9pYEuAHoA5Q149qUoSLv
pUxP2Yxo++6XTZ8fzkG5PifCPkfDoxPTCndZ/+y7FQu45to7G6wpRWw0DfU+yV6KMf5MM9P4Vd5M
dTH8YuPyUyS1+yzPJV5UsY+818AcLKJENT5Bqq/RzTB/GRUmQmOvvvfs/glX6uA+rE3CPk0Xx8HT
u5sR308QwkZxY+Ux9ZNZD4bU08dg2fsIjFwAkHqaNQfTn26gpgtWemhgva2u9NLgM6JsvHOizNpX
SdKTV2rVNe6q3sMQzTr2BSQrUG/lmQr2cwcAFo3OJr9tSqwW5SOA7Xi+8qrWPFijrr/U3qfsbu3G
2nlqBR4rgeSpG7UlTmAv9fLThFWEecZce9TQBlqrGGfhdsLfva09Ea41Iri/xvVoNuzoAVTzUG6W
XtCme0lfjZzJ2+jAUVeyWUD2uxngGywk/ZVNt3ofsxrKQfniq+UtNZgQ7n/ePcY1TmeW4RPrhPnK
oV6h75XRBDPdaCiqusmIXJXNkPCDfVJ79o1cGJssGW/FrNb3e5mMWnu4jeEeXVdWS+0GOePaDOZR
tGUXckn9l2skZQahC+G3jUzLuUOLb5EZ9FuZr2tgkVBXsrUy3jRt0kC1dZt915f32gxgRpCRyu0M
apbN1BTt3m3y+zLR/9l/ndGJT+RH9Nk/868ngF1b7Eg8E9FIAVR8JR8Q8lHxPadxe5AL45i5S0Qb
MGCcz0ZXI1z6V4wRVbtZVS0TewxAHuUnYnsGHDxIlHgf0ff9AeXo9aMq7mscNPWy0yafWtecLZMZ
sUpBTLNSnXQnm2VkebfcwtjTU0z8zqxlCeG9PLcvzOP12ZdMSrZHrSUbTm0LmqbWK/C3ocZOqM+V
9qghO5hHpnJWEYgByhwFt/IIwdPg1lHrhnXt775/m4ftcrDPI/Xjj7nySt58/h/XlFf/40ozvH1d
gyMsqzo5ZFluPeWmh2gZAGJ7LMW6IGw+EOX8o9+yhUAjPww3LY42bEShKUnykW6jn4WpPe0MT/dx
L3vJK11y03wIAovEqlQPYCtNganYKUUVQvoHGjdNYHQwkv9zhhyUJ33P0NL31GlTAGWRUrdHb75P
gmj+Xq/frrxxMGOKMdoBsHXtrJwuJxdg7SSoRDfj4RhMpBWGgdD0CjSBhz+M9S+eZshs4iKlY7x8
HgbzjM6ywcqXD3uN0tgK4IXxUsJlXBbQww+yqXvJwS0wXRk7r8RRqB42QotQbRgdZ+lG0+ySYgYn
+SIH5FGo9jymSgMcApGVjJN8OOGbsFJKYJn0NfOLPDKNaWNoenyqYz5xpKruGrQmZhFGTkG9cIc1
/Kf81FRJexjcYNzmYRvfReAeUdd1+7d0CC6z6M8vfWS1Al30wwuhYgdTtyBHaByRQCTfQmp511Pw
XUa1IJ0y99nZJ+8YI5BCg5sEU8DSsDel7jK/cvzTVIyAwOfB+WW0mxC3FcM4lpUOniyOTpXtWvsO
T+SFVSThg1V6IVwA6yWGQXOTlkP48D2jM2yAk20AGrhIp+toDHyry9GT9LJyFwAZeysTYJ0IXLNc
ZSUYQHL0sn/Q42FRDbF6VoYWpy5T3FcAh98Swtnr6cXcbNrwz9Nl//fpvhb943RVnfx1Mr+7FWfW
0hDKtGnhUJ6qGtHjLmwejEZ3TmlRg/6c++WR7LPSWYIB5datHGi8kM2blrjvVaeLrZ6GylFhu32E
iJsgydGg+OrQlH3fL//Wh8U8OU0ZiVq4x/e9h5RrjUQtzONtJJruCGW28Jc897qj38MCeLIbbzeO
5alqjU0Jp++9tzGdQlOkO5fEuAdHoHSYo0X1lIfVjzpTrJ/z1CIYOoTdwpvBR4+EUrNnHWNPRz5v
6rvVPzrNocv/Gq/RhiVk98Z0p7YRCWEtf4lQHFxA8G3OphkVL0FydiI9e8YTOr6oSvwieyeYo3uz
wVdInpM6ZbAeQ6BkBuKOO9/HP6F0kZUN82k6xLzBqxU/sqPNXzqR1zdqhh2B7ObmRLbESPaBnzxQ
8wOC3hOWLuE2HdFDMW7hn1DJH6v0R1jaS9hC4l0HHb4e9HHcZ1UfHVPwhmx0+2F2PeNQa8SXnhko
XsytolC6dOU4SX2Tz23ZKZvJ2FxY7le9q29ZJyNgMc1SrUNla7Zo5HUmETbg451h3UVT9Wz5fLag
yJ5YwpqTq2gvFlvVo+ngymViCuJBBETSq4F91D+HFp6wpqYGJOEgMeneVC0qSy83MRIMDQwULDSX
mYuWnY5GQJ6KaBu50Z3QsN9WrYhnRcVWo7buwK7cRjpESGzSF447uQsCwHJtNSlqoll0RLMTKqkI
zkni+Rt1oMIrvF2bG0DkLA+1+q59hHMOhichMRIE3ruO0oyqAUYBF1E18OzqZmLzl0TRQ+ojY2CH
1dqPrWIRAoJdjpmX4tSnZysXZebMbB+9qCNomSUWh2KNGbk5TRMEa4B6nrbzgv5hyP2bpBPw9nKF
3RemzAvoS8EK+Rpj4Sr2sXT4K9Gq0Q96RaUdpyF964DZVfsQs1gM2hV7WPRDJbYUiHZBN3QvgcBW
K61eHV9QVI+r1zKMVAxWhkOhC/UiSj17sjvjFUhFvqR2trf8+MtVMiBf+qNvgfd3R7VYpcIiI+VD
4AEls1CVD/Tl6iWxBhLQolRXAd7lbPXuBkAl1A0WgwWICb1hBXXGeAX2CM3uEFmTunHuarIZpm61
67SpH3Pu89XQGMXtmGV3XWZdVFPf+qhOsvwoEFRxgqq9Yjnm6cieUaQ8/xrk6wVInNwfVoWRz2hC
6oJ6umfDay1zEb0Z6h0s4X3p8Z2pOvtnO4GlrJowSyctfdZxlLWhEKIZEtR4SEY4f8Ms9Ij7qrHC
x1xN0PkxvjzXHwgHq3ZRzsCpqfO91Whl935l3hj9I3v3X9Gg3GqBufRS53EcnFvRE5Q5lJHLoWyX
bISQZ8j3SonHglo8ILgLjivI37VUeVQ1c+l0a3Rao/1gOkTpJEpqHDCWQ8ai2dThe6yp0T5y0b/R
UIXvw6HcNAX+phHFrtawdrE9bpB7QZYidNBaQYr51rGBskyGP9uu+RuvVadVkvBGmdquzRg7ghC+
YZh0O5jO55Cbmy/10pgjmIFoFwAwR4M7LpaxhqSZo3cnygYPlOKfRhLNi9D1fhqmC7OsyhAaaH6h
9Nq8JGHaLI3BPWjxKLZAI/KNTr4NcJiBwTyB+TIPhp/IzSFH3HVIZPk2FZ2DXnTpRjdJUTu1XiwQ
69Phdb6QCEs3PsmcoNFKRHpOoz0gem6nBtlCOuxWvVMD6+TU/k/FC1al2qNrrJI9iAPxpRo4+I6Z
terIgcdGNm5R0bw4uUuSvYaPZyBbaCjYj0VNTEky++mO4mc+lM+2Zj6W/YwVA7CJ+w5fYI3ryJKY
KiCo5DON5hKtxpdk3LW+Oy5arzkUKjUJ68ZtTHR0cnXnif7EXo1KJCJWjz3cGDJnR9douq2f2xgp
wBZwAz3FsBBxUmhDS9upqZd7w0nkxq9+DLe++tHaeHHpU8ZVWm/RdO2Xk473gen+7HRrM4XGsCgK
PV+Usf6pT8lX1oAM7Ae/AjPPH+B1yF9BswRv4KysssYgADvtdAT7RHH7Tm/hJdoTabBiwi5DH7if
U7hT1ThSZIDBbQXlIQM6XnkFtwKqpRhzb8ayOvZWPDNCUOWaxkf4k295ZGDEExSXGOfbcvTzveOY
H6wby04Q5ToV0v/Q8tZaacE/63ZNVL0Go+EsEH56AL1634Bzze+URqiwJ4bTZFsZ2bTuJlX8N3RI
MRnsnUWeVZ92lU0bN4k+0madTwg6512TkTpRv8z21VgmY9nuPZf0ukua10wQa7FJ6MMhDDQYoiW/
ZezVs0XR1A+ep4ZQ0oCG1m3CHwjTElkNZ18V1pedNB3WWXa0DJIR5RI3JBQoxxX5gft0QM+uSvR4
rdn9BgjsgN6+069CNE2d0P6JF0ex9d/saVRXRYqymyPsgwcncKmhnRq5nQe234qXjQmUz2FfWlf8
PNRILRbAcHsVh0SwM95CGNO7EUCgxl0E9ya3XmVRs3Y1ESPplNdLdF0POoCj1VDgipYP+XSBZPRs
shn0jNZZ2HWKuE0zrMNRfNqKV61KVBUWlrirWCi2Vui2KHSrt85Uid2PSHU+SBj+aAn714S2vWHh
C5EimIYgtthQge2WmV1fHK3HSssAzldMR0BIxK+RO6xYPvLlMDyH1egdEPjUly75Vh9Vpm0VipqM
tonqLI8g1WMLS5yg+Njr6pOAxdxe+lJL12ESvHRc6w76ya2CrMSqa/kHGFl3VNTaWvGkxxkq1dYj
+ax10OrRug0qHizOFC1NKISHsCrvo0Dxt0VgDTszUu6g7JEUhHBNADTzeLD47hXtNtZSdnb9ZjJq
D5aHYZ08Wz/2cefiublrlUncC2AL/pfScwtMSEGnpdkjtmTeNfGhDBJvCfu1x4CuPZObUBa1bT1O
Ic+VFkCnyrNTRThvOVbITkWTzp4F/m0zqjd1E0GmTzY5no5ZBXx8MFp/Qxrsxs75+dlm92TF9WtY
HqqiMdY6sVhn4AqaIAuPnCKJ/WF6t01jlQ0tyw0FMCeACQc04RyKrlmOBvFwBVVzibr4zzyKgs0A
03A18tWNPXsBJODeoCs/Q9ENdqy7SEeB6+vjGSWCWZ4CidiMcDoG85qoU43pJG8MIuIswo/Jj9m/
TapHxj0jYRYEPPupZ2PfMLV9uGXNEKu+jn7ZFcGKS5HPqtMVuSQfGwTk3ptBPVcebESKoeaGSAQ3
EhZZvIn6U945ePz68Z2es59S+ydhlACK6+ReBeM5ZUI75cjC9pnhbH1PwRCgtC51hYizecnhzGCJ
nD2TUJ6DQsGGogMXWEFwNXRc0BwLC3UxeAhgGt5O4NGhKtiQRzclXyHaz012MOHGLuxOfew6xdvU
avgM8N/YGcUW04NqW9rhZwnod5GnjdiaaD644hYCkI8ab71BYmvrohiwSpWWq+TJftglABnmXxkb
cvZn+CEQqZx9y52FR8t3Sma/7CzZaWV+AMO7SCYVB4lW/5HlxU6zs/fYBZLjoBFM4MuTSqs2TuRf
7Dj/SpK7gi3xRsSoQuvWeFZqTDBarbsrdWhDnR4kiyKM8NWIZsIpccUKc5kNiAX4xUjiYbQKxqcb
ehTdp3o9ZsG48ZNspVj+yUjMFH4y9XxHDA8GYP7VNPpH01W+TCsPl3pDMSAl02W3ODB5WFUZv7LM
jQ4pbq/xk0AWf0UIAixEHy6+2Vy6euhWyiD2hg7gyKG672LI1A3jZQyFvTL9clo2FcQ4jR0oWyTf
e0g6A9xVb1TLARgzT1TQICx4LjcxVTy8TVSUHOviBQ4hoiDGLBXTu5tM3UVahZCovexVj8jcbcNN
n/BcL4fmoSldsbR65anPgazm+PzMewSgw70GYEL/tDxr2GSlhpA1ckPTuBa5IEx1+JOmst0hQf/D
CxAJCpuBikKoXmqBP0AyOcVlwul4ZeViG4+aee77chsXllibPS4EvZVHeFun3dJtvGmFwudbgrlz
r5rma2l6+3JsMaRBI3GF2PbPULgfStO+a1HyGSbhU8V24XbWWzXCBCRb3N24GioRueOixWiRmWCJ
7kb9qR15EkFFOxtF6eNnDJHRIU2+TexUx2gEa3O9tuML+oJIO1CPMtpbz7ThRUWYYJiUv8NEx+LI
bm7dCdI8ogSkQhG+MPslAVK4stpYrJVE0zZDbz6n1jlFBise3izh38Wuqq8ymPkZqYq14b8kKN+u
y9S50/wAzXqd32Gusd9LB5+7CRgfxFk0yjEruEOIEnABUpKoUOlZuWqp0bLTTD7s2ZlbBYC7tuMm
XXsQIrhBQMg4E/IXGZkmqKvBCl2GBvsbD6snpS32YkQhtNdXRoe5ml9nJzfBcTG0mgL2BbilEuPD
pTfGGb4a/WvQWR6YKHwRS+9d86niQnFCT8shHRsW+zEhp+NWq0LY4FdB1gygA49eHR+DzJ1Y7WB5
NkYAu6TeWIWOsXysbUefLX9gjcWxOSDZYO36IL/pg+qTvUiz06ph3CBzSK088dqDEWvIVQ7BykpQ
vWkNihCNfe4RaAeOI1YY3xQrH9ON1VCyr/A6lGjth1LomzBKYaqiqrRB5G3aNakTgxoSD44DL8Ww
RqoCugLHuSbtUiv5WhsNdW3U084tcEvEreNgdbkKbzhbDs7/8HQey63jXLu+IlaRBJimorKc47Yn
LMmymHPm1f8P3Oc7gy53q22JIoGFFd4wePeDWb9BcgYCql8s02YrlYx+PHRq0fX6DhDHpeDLg7Vu
hsAFc1Apcdv+DGPwGHtt8S8V+j5Q+heJ3WZrhVs0NYjM7djs8wwXmy75bFEUWlEgRJtCSppEcbsG
Q7n1PIgOeOh8DjRa/SA+41Jf4C6JPK23k/XgQ6m0fXbESFqnrwxNwAANoS+56Xtp1cYuB3O0CumN
brR8My8Oq8F2zAcssV6Lab0gkoMQ2mLToazG1diKxC89KGezeWqDUB4mN8bbgPy7HwZWqTBCv8MK
INEiDIRd57ygLLHTZOW+VsxAmPQ86EOooSYzeGiJ2jYcsUdjqb9No98u9vzL3BV6Adqeu7igGG09
MzqU/W8dBD8ajKm3QIYfXc23cadyH4vpn10GmPJNdEpcN6DLa7YBRW2OWk+BdYfAJnvKtWqPvMdb
oIsKfaU32ks5kvvu/DoO3BZIm2aQ7Tm/tTWK7DTlGZvMxFM8pDZO2j6ZfVtupefewAtDbnSKDxCV
1s5M4ufYy5cNXrKPhRAjEy5cC+M02yWdqW8rhxjuUG17A5NFRk5VRWXn6Lg5pzyhUchiV8v4CSDA
cGd26Ljjc7A2AAOuM03fV2Pi0O9leMuWKyqw7K6kgEl60BCxZp7MZCZSWnS4zPRgIiQdRbR1pSz8
pOPmY1sr8dSdMgAUSeMLza42pWm8ZV44bCqpP0jDoGSQcl9N7eITT6Z17s0EErP/ro3osUa4e2Xo
ETqBhjhnmAbfBVHCM7QZf45tTxWTkG27pTya5vheMZRTz4GyAAVw9lbwsGQEyIUUfh11zhtH34tl
hO7GCZS+079CGW8NWWMewUDqqwn+67qPP7LO+pGg3nxXz8SxtHQsCfFDiSNWY1g8WoZ8yvN0WjdG
oTNwkFfi9byeFgWYLZIT7HoN/ib2HZX8Z5iNvreH+SxzrnRcpI2XFVazjpzXNn4826S0v2HWb5u0
zU95SALUjpcGB4pkNl0S9LB/mOzpRTm/2CSBlAFmnnO8AfetBtdbWehkrNxGvI6aCglhm6/6SWL/
LUTrOx3iQbFL7o7DzjqxIm0VBjSggIPmaxcrIgLjfeY2wYasgrG5vvE0+yEoOYGtwBv8WomSRMOd
1dfTFk8NdhwCykl/MWOn2EUpersIWSMpB6GnCJGnyJhFaOFjaQzeukhyeJH4xC7SmXEa5/yHjvDE
5MTbF031M8TeaoxRqS4QGzlqgYm/kkldYyyhz6mTrZLcnNdWGD2lTn0Z8Zjcgf4Kj8HU7NPovbYG
4cdeelpcHVRG5xzNeEp8OyiAuw5K1hmpOrpETqpj3F0wI7A6MXAsAJ+WKR0TD0PB6WXqIyhEg4sW
pokt7uw53gGkz6FYYFADHbkLauuFkJMtWJI1CzdlmvNjLsZ5b/a8Xg/JS6qN2amtpzPSh/GxGFsD
xESOi3FYECo9EOZTs6orotzCeeA3k85EpG3trUf0g1cb76Y25zdnWpWGjSHR0DkYKd6DidxXVla8
CqotrXRCVhveW15Rro0OkKnJ5NqFwbrDfdoBLBl89i2dgcqjj9ZSeOAkVT+6quzMQgsYI2YtbZTk
j9Mm748d7Zt1ilvmpivrnFkUDp8I6pRr+qsfmHw5awBK7T7K+2uqzSuSEBiv06jtHMrsjYiJ/s6C
60kbcFgvcYxLO1wFY4qMA/T6aiNl5ENV2FiSV7yYuEMgheiU0cTARdGmWgfsRvZZb2xrQ+mrn3xj
GR0/mSGzYUIf7XXYdp5gbwmKauSInCMS//N+nnSQT8ivh3qsbR12+ohfJtXvOoYnD+TUehVqIlqD
pfFZ7zR37eopXsCn644Xb+05idfpGO2Bfal+b+admv7qLnN9hEdwXwgL6UTxYRbt2ZHptsxIeWS4
1GQq9EjrGnZjyUkSOegL6CZq2DKs/WBgBJzFbuvrAZbOWuL5Xt33tDHpdcdR9DU5Yjy67rJfalpR
ORCHNsH0ZCDyAcLO3G0dywn/goi0PwFPz3lobJDXGgSymdld0yZiJVL0yifMlmI9m9buTGxOvNcQ
m8yTi8alW+JxCWedbhibBVi0jQEKdNEqTmAEs15yb9rmsnmrKhGvGFV8wMqqEQ/SafQ395g+0Qh3
sSLKgVIhdOU3kqMsi0vE2y9ONy2rJq4nSJYQBu35qo8D914Mt7Gg8xoFJ47edr24XYI6K00BNO1W
1VwVvpd5X4Xu8UT0uFw3QfWOHSWyNRijTGWvvNEtYGtmf9QbbfYhPT1A4P5klM3QYHTWIPpsP4PC
NyAOhEOpxfGc5V8uUGtveLVy/bdOJc46KW4HQzztq6zxaHqmm1DTfMcuv0x7gEdjJz6hIN6OHb6E
6E4CLrOhincOFQIoMw0Zy4zC12aWqkj3P0mZcWmeGgu15mMEIdjLnO9J6t+aXHCLmJcnc2g+48km
ka+tLztp3l3WNaKJ6aqd0ESFUIuGVHwrEgih4KkR4hWgI82x28aMbkCIuo9o5xvbBNYSrYlj6TbD
Fs+dcl3b9TGTRKU47U9NEjGUK7mT1GOr1MvZyuOGvvEdOnj3JsVVzgRxHLHaareBR7Pabpt3Oyzx
BFyIUaMbE+OA8687QRmxeOb9AsoIbCWBE1C5VvXnmAbYuikw513G6Khr/WvbytBfRuzeyzJ8gYR9
HY6iDD0fTTQ0XoQvSjRTsYPJoZGv3IgKcaKXFHCK8EAhT5jVoenGo5YT0G0ZJSuw/rdCVNtSjMkO
B4PHQDLMgjdyCB3zYJdgnAA++jFOY9AvtV9zOLqYiOXep27k6T4ZX3QLW/gx7oudDB/mriq2ZYeM
ZhDru8rS13ECAjQPCwGO2tplMGdJE7gBtjAuVMPGXk9NWJbipcqK73hpewThgwuNJ3Nj1+ne67Gp
rEe7x+aig6mnFWuhV/chsMPFID7XzabhsWOnge974nHeixKEsdbRSDfaf4VsAOrow3oBmyCm5mrU
YU1Z25zAMC+rgFRkALLrO2W3+CJwkTKyWViuuJ9K5x5YZbWnEt3qPGC/AJZLj0h76+acqVEw3w1e
vjG9ehulyxdWwwbgpG8mCTh6PoAIBCufaG8oy6p+Qe1bUJ59UHs0rq3iIXSxP+u93wLuhN+rPqc+
MTlpDUonHJYzL6me9P5eLgZuV3X9W5XruQED0wE5yvqvwDWcQ9SNPtYaBRsdY3lrCW8AxYfVMt2Z
aVvuatGMG3NASG8qsYJ039DXcWmU2v9yE0AUtnWY8dkI6E7XSqeLXCzVwcwZBI/siACXvBMum29V
QMgrlt82pbwG67HQzXWfgjA/Vp1nvJiDi6lSMPvYCIn1aPsVKpIrs+W0H+aeKadJWdIvG83bgKXX
jx15iQu0QcPhiIyLrE662BboLjdRbvE/BRGZspBw5uQLZfuAUY1h9e3GGfHR6/Oy9DUg62zmHMAJ
n60F2XgyuxqzFrwRaBVwLlraLcvvrSYvd6NJ8ysmCV3sPj0uLmyYsiWFbURFj3EEEpssKEhB1qkZ
963tRJbwSbpfxo6vuGF7aNCHDyBKlZVnFNANLP2hdrSNTEkdXEe7GBEVIRq8GkYktj/R8kqLfUED
bpOihupCqQSvi6oBU9S1NTg0XNphbwv6IEX8atFkoHyaV93oYNHcINKdMWH283ou4fwyZaoqGk9a
cs6j2fPNeWow03DY4pH06Z3Oa5DHB2eBeoSgHlqx+bUpsQEPQwdt2IUepg4KeWWUeNJUqMqqEt0I
hj2yRP0KRvgbAx4Yg/FPvy0kSnmcCeV40ie1bEnM4txdE5V7VJiLlyZsr9nkWusqq1bhONGnTex7
zrdo7YBnxeog9W1P3JlhUWzSuKKvVD7KQWHiO07HbNT9ljaC3jQ6ggVWBBDVO+KbfezQ2c+rukHe
fjlKFyludSb5VDPvubHc6zOiCWViZZtBuHe962wCNzvAPPNtxFhObV/P4AkqtEFqQIF4hb5bZjz7
hlH0WyuNXjEeOFGvLTwfbmUTz2dKKIjxGEPGVNerpB2ei4UjvrD05wqvbEYO3XbAVTBAXztglpY4
xZGxCWpGARdX9Mq+Ae6cXdGppS0H8tLgweVD9IQ3JUOqAgKjN2WXLBh/jZx8qzHlW4nYFebs5ToZ
5ycOPZ55ksRb1zZ1TI80P7C1+8EpPzplgoImJEIDCBAQv26zET6Ylp+2NHIgDvldMD3GY/lWgXTy
oo01dFhctsZywn7oPvOeQ+n9NvGk0J7pt51698lk+jYFd63jzYSXKk4r2hnx0dEvUoZ4bUtWKMFE
GpONOCvjDVzpXupy9OPafFyQN8kDF7OMVz0KZtzdrA/1HpbTvw+6xwMID26TfQOS3RVhe0Fl1SJe
YqduJPeoKCFkpacfjLSPjFew6zSDkWaj++Mt/TYz29dpiHdlQHIv5QKRZeQwpbxjKeIHHigyixF/
A3JipM9Tn+QB57h+lcfz4tsNlnLI+kSrHJmrUIYNRo85u6WkEs2ru5lB+VEdAp2Hl434MuMCooJE
3VrMJQzt7JBrxQNPU/c7ekwg6Rir4OZ2NYTc6Rh6uFTprvjq4/quSZPPRWfL9079OFoTMGoxXJGG
ZZRlwHHGQfy5q7rSd6NKW7csTj1QzFnd87bAyr77xTjC+EPyNftE6pfQ15ONVpB4dIOsUZfaKmYo
VPa5PNhF9CD6qb4LtIESPRkDAGjBPrC4cmhhxdoLrHIz90nru3YI+phWkMd0j/LpQQ7h5E9WQX82
P6Ec5XWFsqTkeLALY2s0zOOTEejSUMXRWghBSCeRwacddqUBdBZ/m1v5UYj8PTdpBcUpILJQ3sdU
Izq2fFjTcj5HVnTXeahri8uEJKgfmxKd6pgtPWf1hjnCaggcMGD9Zy6XlO1kSDBDXPyCClSsKBzA
s8/kzFhEMv7ftl400YWctn2JlYHG9B84BZBxtvByQIOQmIHr91x2d82YPCwWpI+/7Rkb/wJHh5nC
MKIpIpxhielDYNxBuFGmAO1aestdgsKVD+5utQzLS5a/BcMkX1CJWUNwcH3E28m/jeilt9ynvKdC
zFq6OQnw586qD3UDo7LMh3tDjfX/LtmOHbFqnOJgUNI1FdWXga+J30coOGH4RuHKQsyX5ttGtGtS
pgmd220c1Fsq8roO6YtSWtom7cSu8LoD7d4nZv+/Q2R/ROH8Kqvs3dWrA63wX0cvH8daQEFzUnR+
ylqsm1RuWuvVcJz05NntYxM+UC82G3MCgbzY95oFMRhIY8fUkNaHR19CbV76c7JJcT1jRoKIyGaO
q0sHCskCDTgAMEdJ12o2VZ5fo6baAV9Nv51yVKdK8Zh2DnIB2F/bMT6wOh1xN6LR5BEL7WHcNvBD
1jaqQ76nc/TAxSC7TUNB/1GhISEH541MqbXBATs99qfzaD/UoZKh7YbHAJNwhptR7Yde9UnviG4k
M+LWE0f81T40FCpm5JTJjOR9Q/mE58VEzuzq9/akD74TR9V6iV6QDqZ/5c3VKk4oZRgVWwNlX188
VmBjMoWUaEMD1yUz8gtspTxR3GY0T9yZrlRUcy7FQp5zpUQKxpTUw7zOqAF7ZZn6cgb7q1nZdnY6
Ewt5+jeietO07r4IMScAtvTsWTTeUQVtV9J2Pvoifmgrcw1w29x22Oyt61WYDMD6acWQEaA8I6hO
s/DQocjTu/S3pzR7BRDjozKL+vc03g0Yl66NsXsdLB2l57Bc5Uv8iNkx0DSXzqHWtoATcKkZYttk
uxQ7e4FSbYrq3TToMCBeNnjdw5yDYUhcDuDIba6jjkdkbpogEuZ9iVWkb+tZvM3x915ytVF7cklM
ioW03uLhTp9jHIssr9+PVfIa9+E2prG7KvX+Osj6aYD+vcIUba0k4kb8P3AdA60eFa2/6CZ7ZMJA
qtIXihnXuNNk/6S7uAbSWn9zYO/wNm9dcrZjb/FrOSUEIePMRPWY1RyiQ2ICYej0mqOf6WIoTnZR
PfYyAESjV8eagpPZY7tR95WIgeDsKLZeXt4wEU9I1ZfvzvR8K23eqPhPWh6cSxltahxBzTRA3hoB
7M5woAKhh1XA7EmmAvNrQbeJJM7OsnXYeU8qN0X23V2FG7TFxGTL/WRq5yVBM2fK/00gH4eJQdXY
MMbsAf83dc2VuHTHa91+MdrmWHZjtf3T254XgFXj1JMk0eivHIt0OdBhx5qzX5T5ixum1S50JGc+
nvJAIzLOGHHvmUhhG+jwDDJI6deQCuctzwWJaXMt7R7Yqp2ch6UrGVrQTs7nBp1WfbkA/X4nKqIh
1GUVw2n5s+DytXJK6zK2uAa6dG0Rpr5YaX+rR48TwhxekbOb9w4QSb/qDbkyvMswVTCX0tx9a6P7
QWlVuflpnGqCfEhbt0+yZ3fkq6P3e2lHRntj0DyptmTUl/ukqHbuHHwUcfRtlOmVUhrLWA/Nkapl
vG7uQjrqHaqiiGRkPqp1Epoux2k10diYJu/TynIs4VDWPjlJ9O7Ej14ggWTJiFnODIstfehkdRAl
kFUveE/gXqwMG7FIic5rjxY33oPoLcW6L2x0yxFittcgMQKWV/zWeKh4ZjQ8QBq9xm3wS5i4MYF4
iyexkXTw57rYm2JTZMDsDGdPs2SqYvRnkJEsnPJU0UmF1SrxVC4tv2sxVwYhAXI0Q2oxT96mxWQC
VHzrGpFSLbaZB5g4zKv7Nq93djHcB8jtWjGqX7N5B4UWX9vu3QOsgJVlDZN51bb4gtDaXnCzX2TH
2KahmVb/TC5q/ZEJko7RAw6MrwGeFcAiATxGavIzIz+BEUAEfTjmyEivNkgglIPa3wriR1BQTscp
yJii694jMGpIfjGzxq1rpc4Ud3C/itjEan7kUPEYV48J4tmCRmvYyaNN58LD32glbJB2dtA/0c5m
Lt492Ppn6GWMiumfWMuCF2OGiFtYroFXpCyVCs0XJt1Eed/MCNwFosxTbxEl4Ln7sxlfENiD2+iU
61bT6Bj0maBcI62vZhN1hPKGhMIhyOKXtCI8dLGL0gH15YxVMUBBnAKgx61tNz+2JcRH9zg22PD2
IS63dVcxbQWx0MzluAkVRpCm8M4bzE3blNZh22uEIENDODdAp0zXLNz9SkjQxfJsMU4DEZU6e/K0
nWPMd5KiO1vuPCHjQ+qJQzi3FIFeJNbMVkEO1d2hzYbXgpqJQQuNEJd+CdBOxN9CgKGdt+ul82Et
lE0YwqxAhINz67TPOuqz49CFA64bntikfTlt+rEnpsDQ6YRrPoqa4bBLNyEfmk2XjvIOZ6TCLFDz
TFi2LnYTCGYsYKSbXdXAXciG4FTJoX2wAbAFZoLxWwQ6F/PmMc11lFq0u0RvDBwwOD6CBqu0cE5Y
DHaSMwsegFtBJHDQlNAKVJYhpsJ8jmEcA69Y6Qlt5gVXTew4RpIWRMXB+5SQ3dzhy8mZ1Tt8VyzS
o48udRmQpxFOBnpxbPt+E48LGMBOZG99HrNmaNklve7BvAk+gBHTxvDeY4GtmTEiqxjUM7CW7gvS
FJFYa8lYIMzQY/BnY3lsSrBE6PmtzJHAko7PtQM2Mw+Tp7Fk4OgylZI2qS8rOAopFnC2UuBwOq5u
h7MygAHfYCtA3cVPtKtveLOy9Svt2ZM63b++1PiOvNOY3IMoFNj4pQVowPimZ8QYO43PqK65TiR3
TFEoscsUsiby5rJDukQXu8Tx8I9hiAt6NNpIgKFFscb4vF1nIrivBspHjrxmubq27v7rBON9x0JX
U3XWRgcgxWSzB0JxzDxjY88hYNISa2ybGo1RSWMJNGbw2oXjq+97eI0rLB1u3uzmq2qojlmMwO/Y
1VtZoU9PYmn6moGYXCAPUB5gcA+UKp0lumf0xh4xgntDBOiCy5e9JQP1nRokVz5o9GBaorZezH49
RgruUD9rmjx1ahLAtIE2AeJAEPuiLQ3hX9A7KIlVeHRg/1va3ptpizesHh4BQlHV0LARcrqCC6KM
sveF4zKT068lI13107LFk4K69S1i+BOeJZBu3ZExuj2fy8y+TAnKMGNE70Pf6h2Dc9d5KWv7Usj4
ogXFBbIx5ev8JKbsn1YNN9fyvoZ4PumczdYsLjPJRlbP17n51Ebn027sU6sRK7v5agbVV9oZV89N
kWfqiD3OVyu1H6cZvocKk4Su3bLjLlU03LJy+MbX3U+n+Ek3nUNXAgXJswuSuRf1E+W7a4yu/Gx/
xKZxbsr5WjnFpa2bNy26UWzZdf8cVfF1bLJLqrJBHYTYeBOYFUcGP2V+l3GygLQmzC3XRiQXVJpv
M2DfQDKVVHYGycVdwmtAw65UmXwXhas6TemEdpm/lNqDFQc/6o+dBQdkD9ZOigT/iK40J0AUDeeE
nUIiN17NOr9gWQe4TLxBjFVj9Svgw5U+6u/tMp3nrruJvr1fZgeYbf6r/nsJ9H8xqN1ZXtRbJFr6
KcvHIDOvk9Ofk6b6lSkzNA2NYzFekQw/owRwn6nUrcgv6rUYKdE+KR4iw/tBPuNSz6MSr7qEqSqu
3adiST8NINrFdCabuva01tzYZMppwv50ftTPpYeLOnpbvdAO6i2MItzqwj4albw4c3/u0FwpaveY
5Mvf7ya292NGDtDNkmwn3Zut8enMj2jZf6lfEWI5t8wIyU5eSosriacz1nUX2wa5aH0ZpfcTd923
+r5sWh+jyMeiC1G+zU//3T5u+CSWK76rtwbDGzc9GxUzu8q8eshk9/2CLPN4ix2GavjhsiHOMQ+U
Udtt1mykEiRn63Ltk+iK8mtI0woyblg9mn12YTgCXN8esFDDu5UPge16inJvpx6eWgt91n4u4ut/
z1M98GVxPkrGxtDkVlkyPbcZc2gWg1oU6gmoP9W7HLDJeFjK/tHCBe/v77lFWtOf06Q51i1nhFKj
4Aaom0DVebGWrySSrwb/6mXJhQ7N5W7K5I+6h33ACnTU7s4PTV59Lam8FCmbORzz99q4Ifn7A8zq
C5AlGLFw57XzXkvKr3Y0Lk3bvU/WP2Bhr04AcbpbCbhXpvGonu0ScmO5gBbXHO+iPgEeLmP+ebrp
Gv1OznnZrMn/ugHKOGaII5OLTJK+Cpq1+EZRxNUZ9mnqT9U/Y4BZubLN4lqN4Ef9TMX4Uozgz5MU
01OuUn29sEVnLcLDTo+uYzRfSUtXUHPeAw0X2VD83Rl1cXQk7y0EtpYUvyDwW57p/QDvuiCMdJOm
/Fq06drI17ms3+NoxV3BBa7TP2NzuiHJfzFNPl9LLwCvd/MEfHKJjkYcrLExwdozu0xDdkIsYC00
1jLKzYNho4pmXEL2h/p4vFcu4dsoxbcVg05d6vsg+m9T0YA6mY730ZiMrMIuvJZj962+WasZanK5
07r/7ojZ9rdcM/wZGb4h4rJyvNDTyrrvkUT+u9t4U9zUjcJCppzSb/UQ/zYKG8br879b1rTej+Qh
j2UB74cn0ltfs5mQ/yQIl7uwRtjjGEWupMyfAeFe0ya8qgfssJhL/GOghz9WYw9FDGX6Ur+LxvHW
LvklaSGsBH25bUomWfNMcCgv7qz99NmjjIs3dQRUmuAIib/qrYrcQo43k57EKs8yPMfAXXt8FMQk
EgGOGyf/HezVPKP5Qhxt4Ssxa1yrECZa3Jvz9uwtBxXg1BUmSfWQhDSHuakqJKmv3k3pZSgOeHuc
dR6uPbJvw4xcO36VGbIgnSQ6hexvlnq1XPV+vDrZJrfrj3SeqXn5PoZhXbTM3mDjc2q66Qa/9ULr
mEOySAhh+znIP3VuOmQnav65o6EWnWQTXSWHKC2niwRDpUgjqgNFRGxkf1Z339Dq76K86mmMG4v1
pRZIMwc/w9E0QB3zXzFLZ9K7n4BCyUE1lvav1S9XFSFVeFA/Ez25qH+fNoV4to3x7e90UcFtaN2v
v/NGN57qLPioiD/qUKA/GhvdNwyls1pf6nOYt2yN2NsFIZz4AQ26YTr//am6M+rSAhhCAEaficWX
Us8uYEpeWucd+ecfEIVfuBg+lD0lvBle0EklEDdHtcSSQr8O+XQr8sMi9bM3BXAT2N0punJ9YW3j
nZWk/73UJBopWfHbVgNvxfxI/Z7azYGKVbNonhLQcpER/50RtsE4y/1WsSz5sJz6n1qjFY9P3dq5
1j8oorx7BBKvkYnsLVL8K9z+9qFEIo5boE43hxup4qj6ig5az8V5pKFRu6A/kk58/X1zHMjgZXCo
sEgCLGnn1xDD1ZyVtvDo4IFfKVveB+MvBKk9pu4Vrd5HB8hCHYxn9eURbLyVIZ2wOH8ol+maxnyz
rJ7II/qVaWpPix38/L2oNi3SS+A7fDcAfszqUS+pJUcB8aAbCZcANOrv1vyF8Kz4Z0TbeuxvApUH
df+G+rNKjFeTWskogmcM46+M4DETDn6qsWakuZqn+Ryra1BbQX1GShNlSIx1XXVbdbH/+1wz+NVd
1g1/quv6Tr1N4BnGKkn0+2ghNvN03DpDzDY5waB5svnMvwCt3vzvS5nNc9dT0HMXvIjjpXWWm+je
hdKe4JxWdysdeAR0PHTzrHnZC+SUVdOEHypG6LE6zZynCKqfSiLUaq3T8Oo677revPxvt6p3ySZ0
JEUPZRoxI9AV6lmoX9eHfl/Mya70jKsjWePdl4qrJtijTNabyLDvefeLVbBA+uiCnN5HWhpXFbhU
dghQyqDwzQaHC5GbaDROtDM+jOigolaArU7bfqqwlzXJj+b+/0RLhSq1OUWWHi1m3yoiB+Z/T6KL
qasTEHr9za0Kth9aaaPm/OSICeV9ghBMfFCxQ+2d3pwfYvABatnUAVmbkf7a9DtDHtL/XmLo2dTi
Qd3Hv29tmB9B9dxnCewg+04t/4x3Ksb0M9CetVBeyHH/DnI6t3C7UfbRzC8jW65qWac66V2u7dvS
3KY6BqbOic7lT67iczRNL0U7fQy/2NwgpQPSdABTEL8xO1qpuzXJ4ksbqpMMcCYmRVogtzRJeGct
1S8dwH8iPaikVW06zN+oHGyiT279Pd+McV43k045zVU34ne7HukUA8Jc+GQQNZfE5FCfLCpK7+Sr
TzOihcGrcW01/UpDv8jy14YsIuSkLhsHPXSxGxJC/wJCjtBpdztp/H2L+bp4Ljic5t5Rk14jOuam
9zUp01YJBH2wiosdNOtFzvep036rwwtm8yXomYhm+GB19gVf13POYWuc58TbdhAm1Koxk/pLlQpg
/XBH844NtcnfZ/ZG/FHYb3hTndW6+e97WtoxR/RIvYBawXUc/k1a9z4yizN1cF6qUFB3S+MmJWSS
kJ+hFiVP6kaJSuWdQ/ZgghZWwV8rlCnoeFBJrI7+pwr1IzFOWPHjrNsAdeRPB1kluQz6ckZJ8Wou
/3oTBDNyIH/JYB9zuM4JFrjaYSRRN1kAf0fM/zte1GpuRfDVFTt1UooK2V5SWd6xMVWBwiGgDoMe
dxshuxf4Aj8qD1Q5W2B8jm317y/kqPAw9+2LYcR/oYIK6zYRShqz+kFvgmClztZlSK/TKm85YRvs
B3WN4RUvq9MgaQgjat/YjAdnvLFVcBScz2E67yIQnUHofDn0+lYQ7k8NyIw4FJsE8G3S9Oi21auW
Mk91szHMvDo8bzOlqgTSDpLxhHhVUWs/JQUkU/4rmPazm1jfXrURJH64YRwSUIgqEHrSwnTb+Q3C
8lfLtR9PvMdtsTZKNLCC+Vx3gpQyJgUj9FbdvYbGplcYZ7eFi/nfAJyeLuVys3CpRlZf4gkgkXFW
VzRmNOH1l7BnRfZYpeJHwQhpgE3P/1uQXwBk8dt71bdG34jfwfDjCE4P8AGhBM+Gi8b9GMutSnfU
h6rrVdcIM2Etcht9HzAqyQ7huMvf36t7O4fB78AsNLQ+wzF9K92N+qvMTi+Cr0D37O9ewWTZDUF1
yDz7sXMdRr3x3+sR1fQ49gzScFpiX7ZU6m723//LHoUWniEnXJd9Ppbnv1vCYa8eO8rpyO2gUBiy
8rTyDurrJcDpW125y91RP0U/ACWihYzvoPq20H8u6uT5W08h56oI+keV5OVRQKeTw2o0s0fcEFaO
gGfE7bXTAjn+6aZ+qW1oCQ/Oqzoym5oDbWq+MoogVpFam39ZXD7dIXIPiptwoaKwoITqGNAFffLy
t9oDDzMFtQfDovnCJOm/46OdrnrECrWGEwjArfr3GXhrX0V7tcFnOW3jGbGVjrf9C48u5UjubIFL
HtR/q90+Umm67ngtGH8JPdimPf4JFLgs0ItKdjAQ+KzynUrB1HmQl+5LV1+cFG6onKD0823V1yis
4KcHMhnMztZ7mDRkDWrBFfQ3fUbuIzH/Zd2p8bhnPNio2jty+FT7QO0J9dMw2291BSz6nC0xLh/q
qaj19/cIlmY8h65GSejsJDoRc4WKt3o2aiWpdQO+8J/A+5dzXwQqkC0jCo5Mz+H9qNNInWe2l19m
8Gjqq3CCq3wAUPkhWFqIAFQsRA/1UzRik2F+pvJ0VUXpFXU9jYdMY25n2Zc2+S/NT4PgwPRv04Gu
DXtx8jjpRnc8izaiqh0ZP3BMiPS3qjaYzp/+j6nzWG5cWdrtEyEC3kzpSVGG8tIEIcrAe4+n/1ei
z457B92tpkASpiorK/MzqqNsJB+S8bKMf+7NHCVHiGx7GXVyn5ySEhZ/5Bgkg25pU6yRdY1gLJBd
VPGVJvO9kiICW4m2anorq6ckhZLXF+mIkQgQbrX7kr23rLBSOOnXoKi/JD5Ojb8H072X0CoJdx8f
8dz8kKhbKNV34mtXeGtbtVcxNiJxtu1TBv8d2w7SjX91EPnApkGqFcQRGkWrRlUh5f9LrGJ7vhug
YEkSrGAFYTHaizJFbQ9zOGbCshHSv8qpeym79qQ2/T7s2K+zhkowkMDmJuaDONaYffzq5O9OV10L
9m+0X4gpzXsALpqVOVByotfEvnjCjDxCkW/+almU8TO4VtTTFHx1J6xtmmQ4Zzku9z5IptRil1vi
7kHVA19UgeT3n/IpzoihCUDhkYVUc70Pl1ASmc2Lpl8lFgKJ/lK0BFBoeyfRx1adtzi5l9OC2fTh
U100de6EHzwNnvcowV4CkdWMd1MEYINgpqgwOSz/JMENoYFfMEiPqMVTfydcDsGfLI+N5796/Wsf
EqcYzx3Ak17V3oPipQNCGMTJQ9oQPHiHJPJmlq1mzXuSpHgJSzPLngIQVsudR9lser7NzaROiqIt
adXTsk2XzbuCioZHi1nSNBKOa8tr0AIITrLdR/j0p8dOzJ/wtQcRR1YomeKyncnjYYcMHVwn7SqP
dkqaq6bShwGaWgCTGaxfIze2EKmPiju+UqPrakp8bvWZqPbWmY2jxJP/4gpC+RdFQ12XGSfxptJs
7qd2o0Jhk9GuTwGwT24/sxND8pOnV5+Sisu/fLR8A1iYXV/bmxkcvdSlWhUfzYwVPKMq6rKY8rGx
Z+CwTQmaMogzsE4wNnXbhFyDmmPv/S7BAqjPOWpC4WsuO+0lsijGFxoZH/MYfVbVSoaXLNSD415J
+mjXF7eywiAh+9Hr/Q9kmWuO6a1lfsjTLxP3DDmRpuP0g6ImpMH5htrzb8MKjW3Jp2003+nGcu3y
ZNnhvlPcdueyfpZsHYmIclhE8aeY9nOtfc2p+qaOe1loZyyklqCnqfU+g5cuoUJ2YbKblQWuiBzE
TQrQF/VetmKyzsgMQ2n0aUjxrv5fCJIJGZfKj99tZVWSB7rciz6eseVJb/XJ/pbUTZ6PZxFPi0+p
xIJR+Z5SBknzozWAl9LwR5ckN/CrIwjLfdZLpbb7iwOq5uGDIpgEyV8loR4yfa/o7l7K3nScvtMx
v4KJ/dYCG15KdksXbq/P07FlrfUY6Ioz/rTxvvNNOmHGn/w3YVH1nfIyUcVzGN7AbJ/QvFh6B7SB
fyrAa3mgPshXSFFeCviJeu6m6lXyZLjM19lyvwF/sh1qb+XMJEeGIHxFgi/s84+C8j3FzweAaFeP
JchmCULUb5NUCv7gbEGN5tPi8agVWO9ygnebsPB2B/nGuej/pNuQhZ7U82W/gIjmr8q46RgncE8e
jOR7aG/UXvk2o4/2t3a9RzlPqfYZWvOqgQ7kgyJn/OvIjULIrvA/NRbIvvDeZ+UwEBukYugY8Ztu
3kchF8R/+3BaeiWKn32YxnE4eIr+LcfKB3skqDb1UCkjthWkXP+Qms5OrkyaEgVbGjkHy4uOfoRj
Ia/PDosv45hO08WzWfemP5eWilzJFNo4U5CyMvBSDCQ0mb/h22iFN1mZ7vSi/wln7jz3yFbbO8ud
QKfTpdXf7Y7aAUbBPPaCxy6VTccv30v3nDHmS21CXbm9MSZv2/ik17nyLTfcHMZzrnibhOApb1FH
/LqAAsjqjwoIXChlLSMmYCmRc1JJRdGegeHsPy//b8sPf3qcKHmghfhUgAhuGPvjTMmSrD5jRPWA
AVCSusjr8pZYygkegHcoVsgWjiugcSz/kGbBE39J+wnSvua5P/JgzKS6eoP7HZdfYzi+yJ1UHeeM
qNpGbrhcQuK5z9X4m2T/jqxn46dRAZjE4HtJ+kEEnvWs3MpzGnjycqXyyWqe3Q3AMruGXZ8KbDm5
0hBm785zVUyqMqp9nxfjOncpxriUKTOP0jYD4X83t4WWaMMecS3uGqeims0ReeKDjCx5gmA3WQrb
G1P1PqSbVY/ANvIrwmHXuaHu0FHA6dVN3ZdnJC++9DK9UpInDTxqhvEh20hgyF+sME9DlFFBJgxI
CrpsNrVE/ZpAocMPhgP242shIIn4V2pcUj+EjLyUKwBfbNC9gooVsUeXTeR/OaktnL6e9nftf/+X
qyLQdoRstJevltFpuurVQMcohpMyEzonpnjHiA78+dVpXvqY/cTco2A7aD9FvoNy+Cklc3ndHaAT
52SadNek8hONwxc441XR9Lh4plKyoNfBtMvLUwR9o++2LclA0Q9fcjh10Q/z0DgqmmbVh4SRKIrv
EFqgHU7foGPmEBnDG92M/mAKs8r3n/EwHg1F2Uoo7EnagF5FX5RtNa5m5CqlezPb4UMJEue/bN33
2Vpn1bkB2wYrUIr8NMD/YozZVx3LEsWQyzKP5zPw9HcZcCkJdk1Dve61k8QSeU3pVaKRu6kddpxk
GEOJXpU2HGQ+SQRGefdH9fQ1lkv3CXNxykhjC9j24bQvGdAySmVgO35/nkJlo3na65iQIU8/Eu/K
1vmIKEeU5HTOu0lbSl61Im4neudFcelfJGpI2Mw4G0TQFb5wCUd+8wj3aSXDXf7vcMgYTG9J/yAj
dG6Kr+Eg36y0DHwZxBJXVC3/TBNg0f3BmFK8qNMl0EsdRTqtcLAgaLlPymBcTV/7avzms4ZJMhT9
o9wRczIePdT4ZaqxFqvqo5WPr/It8kkx90+Cv1tmdz4kBmi7//uNnJEcoRmQIKcb3bffZeIPSbzT
jexGrmE5NIxvjQklSEaFLIWTrf8gLmWp6qfcqKVe0+vvA8BgYoNl+y+sCFXHul4D7AmTeL/EjOCs
qc2r1J1qVigZp20D7tH6mdzgR5ZgXHl/vmTCyXQIDP0nWFfGDMs3OYDy+JZOB8oOXfAZb3PN/5Qe
9tL1AHT56HsxyKyrPVmvMuzszF0paXgJ+VktQIcqJLgU9OV38loTsvX/W7ojNRxZpX+RaZpb5jUq
3feqO/3XU3bL+W8qw+uU5Zd4REio+tDy8lWOlh3pEiNadWtWygfmsT8W9SrPVfdugE80k1duX++H
3/VLg9J4XlVPoY18k55cfQqQNK8Bd85AmViwhnBTWOFtZ46PPQDqsgxXhWqgPqme/ehievTQyV5G
S/sJA+WSWteORFcWgTxgJFVKjPslbOv8kan9JxADCf4JC4vnvqbkU1gufNFri+QTf7QasbVuOspx
Cen34KPTAFMEwv+Zbtimk3IzGYv8ftL0G1DvYPDZt8mHygc4XvLeF7tKSkfUvyuyLbafj15FHXzO
XzwUEQa0UakM35hNcQVJtS197yYgSffG8HXO3V8VK43BJrWk0JxU5ZtmHyYaKpWHUElVfcBguGAu
RKybv0J2qVjzfdWjve26+CRvATZLmdD5iPOA+lt7T2QizXA+RpWCZrdr0CQw2COjRMuuO3l2cZyR
E29kgy8vZmZJ2wM1G6J8adffMJHYg7GLMqcXeThyDn5SHKYGI1o5KGH7247No23heMr1ykFszj6c
EW9vI3nS6CrK7ZF7FkICcAjU6Du/hVQf2YXUMzaAnntqC/fejisAKXymZTbPQD1g2lGNqXk4cxQ/
NprMtQlL8vFPrn4co4sTQXziDOVMrZkb1kG6jkPw9cRdZLO+1b45WhlusH3+a7fld0Fa7OrBOVAB
y3PdshaL0jYKh+1RLdEZS9UvqSOnFt0vWo89rCM1QI+IgotE+H+T0H0noC/RWSZsR4EGEAC8b+QI
MD0i8FPPPZuQquRnWYtkbjsuBH4V8zTIIpG/gEuGxLnPMroKJbkd3xS4w7O06P2W2kMfHVgMTtIz
CkBfkQVlV5mpen2LNg7qd5+ucS4F/kVTQKavNBxk2RgsbqEy4SfkICuxZObzfVTAdQ3aT1nWDI8e
g4eFTljfLiWmpdxKg6sCV4fPx6NsqVTuq7Q5S1qW9ZfsSmXz0OTTraLVG9mfSWlXmqG06m9tiNJu
uq6wJ1MoYLRDcS29FphCjKxae5DiivCvm1S5SK8mg4zV+PrTvxKxsC8a57NEzZRGnvQNpXBj2/pD
HFC9pBYsLQQpjMi/FajFQGOrSYtBficnK9sX2ftp/rYPh09p1unAG6TJa5uvAMBflu6lPF39PYma
X8lORMvcNVBqiD8EhWIgP+EWxnopGlFUkV6OdKZzbULwpDnNJd8lnPraXbpGSx8Y4fu4sKgHU4Sh
1CL9YYIOPY2gfEmCfb6cfZmTyJAKyREyuKSrLGKb5EOIxG0WiAwiWvgsldAtpGyjptlVynWtDnUs
Gw+j1QPodh/kE6QhI/ciQaPS1igL8wiqNPuVxzOrzbFOur2Ux5d7Kw0frwfQ3RfPyx6P52b680s7
fMp1SitRA6NRiMBUCDclJWcyvN+l4GdX2XqYjAfZQy6bxnl0H8bkbykydFX3JIWGGDkmp/Tu5cPl
E2XzP6bBzq7bYxvRCaWAL+2jMFafkqxAH6Q9mGW4k7KVPDG5Y55oFmJFw5M9VjbgQ5Nxyj2rJuWi
A7WVxxlnw54+6lGnayqd1qHJrkpDtUr0FyK8xRC07pTbJFPe5p7KntHcLY8cEPuliyGS/pe3CrCL
8LD3J+Uoi+XMFLXT+M0ZHmVyy0sQ+6+p6nzILlfSHJm9gYJnC2mwNKwSl0Efzp9YIqNx/iOroptR
RprfOlV9CWncI9+HNKX6tUy/JVCE6mn27FdJDWCI0xAkWqVS637TlegxgvssKWY3zg9jAxmzU7bo
RN4sXR7JDn0kXZPyM5KrkL5g5UgzBjK5/SFfb2j/VnBz6E5gfVD3aP8Acx5Utz4EfgvFtv2TBn84
gsqNvqTTIlGjsNt3ZKNl3dYtbeNM/lmqhDLyZGZJebFUJiQhWoR2yGkoQWbBl6/2LwLj8D2Md+on
eTp1BOKL+SLvorXLrqy4yM9mFe2zfDzI7xbsGFiC0EHPmXMR2JJ8G/4HwIKhl/nfyxOTiTtWD0E4
vtVpuDdz91ig5KaJDMKLfKgUKYvYuXgTAiMEGTk1eV0mTt1/gXt9MvajPX1LN14ml/xCsDhS1Zj/
Oi9Z4UL9KHOs0OjRcy7YQnzL91advg1LDyoLAGMByMnnygGyZxFQVSpuV336L2wC+O3V4E3OPJq8
uxZFrZnau9x8eUYa6K+tfLd8iFWkcDh8DgJ5I4ucFIeHssDcuoYK6NHornhs+VVKUA4jZGl3IB2T
zpiosE+TCmTD2C397q4s041rxGBL9J+U1pxPXEuTc+inHzlbLyhkB3oW6P/qQAzjH3hzPx7oYxDe
GV2+kV5A0lk/oTJvIsuBZugynppvqVyFBkSllZmNR7IBwLTAaGQznrkXs4ImQv1QyuzLBdR6s606
FZdlcmUGFOJFtEkcY5+F4aHu8Dv9isAaBkzoUUInobQd/v2L8vUFeuq/5rvTP8kjkd/LsJB/E1RA
Z6e4C215BBS9p4YuokOpsBd3HLFOOwmeRoaVoP0kfIvAZlMp9/JzpwFvIWuCH/Ru3tdtdYBUsWAE
JdxI7JcQ4s3GuQXUIytujXae4paPZu58S1dUXpOeiXRHbcW415hgc96jzFwtjf0yN25RTN/Jmisx
YNkN12rxoYEM5L0yXuLI/u3Sfje741GAVzIMXCuBXNwdZNzOqXVB7AyJDa6YoK4BQOy5Q2UbHNFS
2cU9N1UWPW/ep1l2DJPiwze/edgvsg4Uss7IJIKuFG5QOt3MubmOc28vC5tsweULZbLIHGggxnXc
Nthvcoel4yH/yiGe721rOiEyvQWwJwgAuiQCFthJFVi6LdFAoS6312LyVlCIkNErDTNNCpXR/F6b
xm00XOB201BnVeBX0gKSWqbZ2Xd1gHKFJMmkrNK46DVyJOO37+zHSLG/5SQlFGB3wDix1rPS39oZ
LoSjcpE7KVfp2+6vbakfqrs8QDm8iH36JhaqOP97u2o+Gqg+yxpklwPgztu8H1B2yn+rMHi0U/d+
qkqUJqXJNSxJg4OyyjxgKkbfRKamLDuB1YKiIxEp/0CIIf/zGANVkJsq5ynDfZDh6O4txX6RB9dP
96mnPFtJsoHjhOlK+UbclZjLngVS+Xihp7aiYLm04pYgJ0ul2zBdp3XPvge43HUBblDsRB5iXzvW
SZZuqdm6AsgpuhHI7D/wBtqemyqczgISg+/xJfCkcEy+mhoOKpgwxkbXYYhSGmvFpo1CxiHAUxOr
+jZ/kuikO5JqWPdSf5A9pix8KWxUr42fOjO7yooz6s6LXi/1H6mkSPILjH2VxOPzUqzhLYOWS5hG
X4onXbDfMb077RbHcIQXftRAe/1fgJS7oIX13xrZs2/JyeTuSoSkx4WvuH/yK/2nRSEFGP70YYKd
43nb0McMHT0S+nMySpc0j/p5GCFYQNdAWlQyYgnXEFj9ldzRJS5Jq6MJ2pU/hUtvSpBNCwoq8dmS
BPOj1NIlp/FccmNnDnaDn99INwHy2PcQkWqXWf4UGX8S1WQeNe7w1tiPcmOXhydDcjZCAbFI02wu
YPF3+ZKcyZn/t7hhz/FithiOACZQlZPMQslSlgBHQ08OLQ3vSPeTht7RspxnAXkvyx8RSLDBar/X
WvUrTJk5SvuneeHj5GHOymOTnYZA3/UGTmpdbKX4Jc9Fn0MaKv/SndCzj4Vl7uQj5U/WGMBnKY4g
WMHglLvauOatqxebZfY58GwzKHbsIeQpyWUu44tYBVMUXabfwGh2cTIsb5W3D0xYtXIuE6QSGXsy
QTLhlGoZ1hoEfKaUEj95pfO8JIxRtZJPlBphFLtHBLKWlo3MyKUrbmG3gGAuisM8GnlOSA9cpWVa
NcWDY6XwAr3jYCtk+fRByKE8Vko5RumT7/kgrZrWNj96KvYahvEx1Sp2qWQOwphR/+q6ok8RWtfI
BTvVjZeBG60b9a4LAJUCDx37/E5BdS6StR8NSW7l8OOzhOIvzN6qwGRQvF4K5NHMn57l1Sb0DAQz
8VOBTndfjc46by5K0bwlVfxTu/7H8lk2Ix7qCNqcM/QS0ijWYbco73IL2558erKQ0VT78up1M5g+
9lqqvi0M6wYS5dcs+F8/fCvxQaKR2ZInyoUFOCkrrbKLttK7lB66XP7SmPS692bYSoyW/0pW8dz3
6gI/mcOeGDmveNBfNfV3idbpnL6mOqJ//1b7CrouChM3AotZemRmQKWttZ7kAyUdEAgerZonn12c
TDsJQDIdZdlFdJ0aU/YsDVA5rkBCLjPBUlDKlIVEEORGW2yVyD3JnkHeJztGUK+HpKxwEubJS+iL
huHDw3/ABVHJNlQ6fx6ycBh/oi1R/MpklNzKTXdVWn/bYwwNHq0znoNEjA6OgAxQwfK1ycHUsdEr
0fj6XzCRfEIwsBaKrnHW3P4HM5KryULj0ob20rKMcrSXnBnLnnEJs1Zdr7s+vhun+Pe/JT0O3I+R
1zVTwyirfjSGDLNr9mfh/Cephpylkz4FXfkkqwuFpQNFuL1MDzkM27lfgPesOXKgxA43xWLA0wHm
UwWQXKJJbyuWOgFhSbwpJ3fTDMT/roQzTds2wvebvEWP0g3S9yCkCdMc6wbhEr7km+RE9ME6JGAD
TNtDcOLpX1Al6QqKj4y26FBUtyMw3XZ4K7Tpj9L4B/ebHfin7Aol7fMilF66+L71KIHKc/LD5r4x
UAmVOKzDumCUqz7I+7pDBZsrYY8xJj37jSUpqqP+iMLhTjqMEinkYeFJ9or8sJwM5LMlDzJd7cdC
cqgLHnPAGALYqIv2zqwxs/NYC32xy7PHBxmO8meBOskglwHsKGiyBMqmrfDiIgORAxbIb94JKgkV
egpygvaFRvVWwBXrdYqiDK7/yg61P2PLEW/lkUve2jvdsWvH3dKV/lSC7F363bIaCeYxOBeG/r6c
lplOX20Z39jQzlOrA3DLHUL89GeloStGr1AWeunT5lIBp7acTkm5LZksKxotqFGicX+OOw7VzJnd
oJGAc59vlEBxjrqvPCB6rG/awEccs1BQaewrc13q1a8VWvmDraGBH6vHrCz8O2yj4AAoOFY4ubvt
HHSkkGtEyxXojVl8qcB6Lk6d7vK4rreOixOy6dXxpkvUbB8NJs4S+rRvBjBtQT7ER8WvFUSpu9U4
58EFOXlG2vAQgjajOuMiHbwzjaA8FUDjdSCyk6oMz6Gh/VqlphxLM0XPEPjatgjLk4kX2XH0E1Ed
NhA3ajJ3N4JCGfUbkHvvdXencwErNI+wX8HOYhv3/jHLQCPqQxletKFZxQ6665gOQxRDujS0oKn5
aW+iDc5JK4hjEp/te9MfzRutHEFxddZ9nCoiHu7tUqN9zPze2hkZIEe13lpxqSMWEVtrNnwIta4c
JQf63j5qmV5vNMdDMxBeCBx8DGkVvXhN+9pYzUH7EaewpwdnPoTdoLFLhRfCxt9HA+i+GY37pqbC
Y2OpsyskRULBId1gFjneToBTCi3d9E31k6KClZYTSm4q9xoDxg2iXeoK0mkPaLrfGA3iNdmQDau6
nHpkQl066E58MiaatbZZ5FtbCe31hEkthjTElRZ+qD0EL4bmbVoDdfk8fUHhBSmz3LjP0v6YRJO5
8vCBRgfafdQ8Y+C4+ruz0zuohBpK8xAtB01fW6Rvaj9dDXc841aFQF5oxFu9flFoakdJdNM55bgG
cnRG1P9FQ4Vw1bkDb0ajX7Hsw1BFP3kd4m7VZU+I3qZS+c83TuXsk8StSePgQaHTpBENJq4vM1/U
AJbn3CioV8Nt79Q3tEJI40av3QyR2q0Q0941UfHqC/nFQA6kqvCpYCoYHipRvtul59mHh6moxAec
b8WwJIQhSyW5oU/uIaoc9wlk5xl+7twrlwIi9qBS60kV4PtxcEwMBk2KdkE4QWzUzGMz6+MJ0Vii
dAqdW4eFhhjBV9i32h20bYoyUxAcO2ZA4PWb3vzCTNnetZAChe1+Ilnbjtegm88u69gqMjuwYWUN
EEwfD2ptISRWlGfXAbbtW5O68zuCaebH6OhYM6YTeXNytDTdKQnKfz4ReRWjZ7kV5X3HZ4VSLA11
cbVYKYb9Ps3pvVaM5ikJqi1CN9BCqhJTFATGtV7fhL09rMbAeMaKGMlmdsmRD2kzxIRjiEcEquhU
5TQ/KUsehshRd70KWyIog3UdA87UkNWfq9za4k6GnEQDtL4eenyC60OfZcVB1bJ8ZeXRCJ/3UbVN
bR9xZjBLKD5yFn2LxJ2uTtN+JNWatQGmVIF0c9d38d7X+mmF8Mh1/tPr6R1ZWtwjHBOHFNSjR5Q0
0nbYQdhmqKHNrAtYzRiGXWkwXJw83g+BOBwmIJEiVX8doEMK0VSFtnyqZ67aMRpnRbv9PpnMZm2m
eOpiUFHBl5182opfylzALpyeCi8HujJXyk7F4tu4FNWE+0+I2Us2IotQxVAT6+Euc4Dr+yMKSV4N
ljHSoAGI2YBa5hkCn5q2ycfS2g1AK8M2BWpu4EcDWnOXax8mhfKTb/XbPkUfYEJkdDNbwbPWzROw
dz1bm9FEK9+Z3bVn6TcgRIqj6zeQb6NhV/QalkUITmgDarFGj5WBCwON4ZAEdfcUb1TLE2/ZMV7Z
1YjiJrYQZun1K8OtvE3paNSaE6cAjQ7nxIq7DL3fP8+HHtVh55Slr0ZqBYc06QAbTAgv9MF0CjNn
M4R1AE7MvZQwz40a5ckuRtFxSqmel53JQ468tT3kuHPesWRqK9uhu5jCY1tp9VPoqXeDFPJDVHdA
8s7wi2M4L52q09PIN6h3D5vG1l7tCn54wrpPRcAPS4cJjhGFnpufXqWiFGnV90OWv2oD6AGcYJQ0
GbZIujzZSu8iNx0i5GxXf0gfo95fep/4HBqbVrlzaJmzBAcvtCC9deK3wB5xjcYEaPKQXwccf6vl
35bi7OirKa11UWrGn+Mw1BQEk5C7saC463+FjzNyZyPF1bBD8C1tP7PiR7FOh7fPMG5AIagATkKO
P92UdyVYoGfbsQnw7ngAioi1Zox6e2yDADRN5PK8rDr2mrKrO/OFKmDNqB1bROFOVTw+abdxU2xT
kkpSAS/eI3T7HTac4YCahZmTynqGs/Us7bZLFZpdFPC2UXqx7fbgGpizOtODnp7aJop2XDZEPr37
6GwLO7pc/Wz8dhtPJTAxWnv2GFyRByq3df6aBZ1+KrNUP3WmkawrS6WhloynsnMJNz2KZRae7grC
AyOTDpnagroB4ileauxcyy1PuWscjHEe9lCNL4UGm3JUkACykTRksTQQflWtGU8nJNjZrK+GMOiO
pP7eSh8rXKmjrjotn4PwdrLCyBm1RqN5wyPlPTeRZDShPled9qGpwbyZM4R7VQ1ZdYhSatq9FwON
BPpmPZaoaMmlBWTKJqJt3Xg129PcwOzoebQLZTck9Q1iFBCFcGKzIm3f+u3zgMbhOkzTx7RLEf2U
v0JDr05o8EDVS6rfyiQdRXXh3mpgoujZuW9i81hUc3Py1Ko5NXVyj9MiSplsgLoYQfguobffw5gq
lNOYxyUivPXRAq2wQmKchrIOUEtHBX+brir2CJlvXNJkXpsu+4m5qoy9Y1cH3YHOr6kIVGTYZAPe
yertUumobYaCHxKuHPJTtRq2PGUqy3IXkywsdoqhPg1zH29Jp1kJx4GuvtFptNRzSL22UbTs3/yC
eJUgpeMV5IpaQngoixOy28WpLyzKSCRX6YRxRjKMxkoPnbWuo+845ngBFnmCCU124wwdimekiMbc
fVsG4w0HirMJaqmsWQuHBH3gwmHo+OZr6kIvoCy9Cw18kzzlDoAMkN1xNzf+Zpi158zFXCrHwq0A
GSCjpC8dtl0lpdLaapKtWmY0FPoZfVJt1Y76hjhBwhEWqxJm7DQl/TaBzbJWTWSV+r9AVMXwLwl3
sF3vDAORSYTRs7SrIDgsc+klYA36ttF/WKkTyolhkyIj3NCnDcxpZZLGrkMF85RCaouDuzHc9hz3
yF7lyo1hpOj2jg2qenECH8Y/18b0Hc8zJIaueLdJT5zG3SmxIWpnrENhoBsbp4m2E54TBEDrDBBY
Q1A2/lRSVFF6jZusNL+azcj2DJV7ZH5GGk+o87y72hrNrVNTvhMpRnNa+wqJSYoNVNnZOAXgT5mF
pyzGmFF9rVNo7quJaXfS+wxtlLHoETXUqY+ul1dV+VW5HGV1PG8nHhh9y49pnDiI4cgB/96wvDfS
KniT5WWwgeYp1L3SkHRdDy153jlgBvBtrBl5Mhxmr3bWtki7GLr3rA3jbYD/APOfezBiytnkdUNy
Tm6QdOYaoYFhXbVYZHhds25QJg5ZGqY8nraq2t52cUBNawQaU6Zth6ckhca42bdUQnWJrJ6NyRLJ
PWgda9jGQ/7XR84l1jP/JgjDPYZ3qFe6/m8yeQ+z99O2MB79RHX2wYxXeoJYw9ia96ziyirPz2Hj
PZcueKkaRFM0l4eWxR4rtvDQBnTeqc2nW31GvKRwTiwFjZbv+h6kSj60Fr5R0Xuqxs5qCvRtW1bv
7rbyUPGx4sEjryTTSXXjJkjdjwYXshU81ebk5t7aVHxnX7svAdWQdUufcdVjE3noFFx1Qgg25kAP
GAl+7Kpn5zD18E1y/DGg07xZOOuyI3bYSNbobo8Ui4TYutFm0zrPCsErn7RzDkAfhOd8Y1f7bvLK
G0ezqq3E8inQwjW2Y+o66zQi/EZB8nJdVHQLYUJ1a3+imxyYSCmlD42LT0WH3E+Kp5+hpY9OraWo
UdW/bqncD+hXwRY6RENDARnZ4t4KHhvlOWkwpusVY2MIDExXCh2nj/lM4elsud5mqHLEqdsaLfIq
w3G5d9dZab6qOtJcWV7f2Zr6iCw6zl4ZC/9slieoP2/ZNLxUWfvuDxnqoVl0SvBvJsQAx/cnMBDm
WN/rFan9LLttVBANFPPnX0WPpxXWJHnxp0Xjxgljc6vWPhr46Vq1i3ij9cNZQ1J75RdUUpECexhL
m2StwnotAYkLImWdql29nuL5pXRC7oUqomiJbC7K0NtWdr23x6g96Ulw77D/A2mlsE0rg2ltFf41
Uuejh5/UxlPTVaF4d0Y7tlvacd/K0IZ4IiPDPuvWUemjDZQPEOQlFp1ALDdK2rnrcY4oFlKZ2wXK
ISdzOrSV+4cpSZn6M7aqCmkqQNqS8VDb1Xujdt7aHbRNbGo3Xlw8DY0LQCRFhlxvbksDK8Fx7B+a
wbx4+Xxfov218h3sNwDSUMfYNpqJRUiDPAU1FkDT1hG0waFWqxIdJoBI7j5Lx3ucs0/V1D7VuvVu
e8m57ZFAQ2+Fpb+6yS2Db3S1S4+uqK7FdN/72ymF1YmFodJmN7Zq3QIIROWwrupNELsPVDdXeN31
D4bRfQTU7tYlVcvCt0gC0G6mYqFvO4V776fAQpPIzs+I6vfqJcKwS4953PRuGr/+zmMskRBt01da
RhWgL5ubWf108PuN0uJcF+ldrbvmbvCCZsUqeXjTJwCikZF0TFSU02zvGJZTtLXbvt/glKNTfwyR
Tkp6vtx2uwccdTD1+unGQT8VCv6qjVO8Z7a91lykH5vpSclVmuTM9ajGSqjGkKNLApYkCs+rOe4e
wO1vzQLRTRixD67iHhE0zbbN0N1oNnDGvr5REwg/eeo/4Kzbc9neTonsbUKZe6U5mrIpAnxBHL3S
NrNRvuVWc2mMGjACth95NuW0H8qNmpLLVYzvHR+ygwCEtURIrur8aVr81Jj1XRXbf7r55rUk+Gwx
HhAsO3i5W21dGPhoZZ9NxfJ2XY1pZBJoz0TX+3myETijWiYpWG/F95EFZo5GC/vJOlmh649kYr9+
Kw++SSmjLZGk93d11NyQUtkxiuAItlS02wGRYEm4AQ5Tr2KSQz0jWFW4TKzaEIGtkWTAJiTqJpek
tY+jhUxlaEIKCs51a7CbiKYdeFHwegpqg7WjXZbn5ccFeRfN5Kzc67IpzL3qvVJYi/TmHreoQ52y
eLRtvUEPaB1ZiJxpOGqt1GSmumWk903ufzq4qc9l+trYwFOS4qhB+tmz22lO/+8vhTrY//ff5Rel
pe6KuLcO3TDk+a6N2w6nR0wC1tOgS+G9/PdaRI38Zq7TiPqm/IgNk88yKDWisEGdbZy8+rT85eb9
3kDE/6DY3qVS4+lg8vQpalMEr8wCHMWpcabiI/b+j6vz2m1cydbwExVQjFW8lahoybItp/YN0bu3
mzlnPv356Dk4AxwM0NPttG2LLK71R3lzZf5a2wO6Pu2ek5iwLQOTyRPm0YjzZD6nhcax1lHRJezI
o4w3IexeBfkuJdPRsyzsuOVHGBMaOFKqyATiESIFk0WWDdi16g+0ih4XS2SEpzJQl+aXiPg+iDn9
w2UbnhtX7kRb0vijyMMcouJELGh2Dl7wihXsJIxPBMDFW5oAnpKuk3fLfkTVQq/DWJJ7O1a/EkvS
NDqHB7r60lOZRJrKlQ1hwdNh7ieC+DEijp3dstlmBPap3Uyu40gZ1bYdigw1ovksve61yMsbLUK4
HurwKKei2w61kIeg6wn6tePrYifFjrRkCCfu2E2CDm9xjexE2Po3c8NJN+SfmFUv/BCYZVN3PfO9
8x2YebvDs0ruV0y2mgyeCcVr/GiqbsxmmLdDM/GJe3E29AWqdTS6JUEe+0lQXtfuj7VPQOnyqSrJ
SiN91FTBszbFs8GRi/7hqQ/rQzm5xmbK53eYvYaCrPDqdWyZc9AUm1IbfxB8fDXOZ24wEyL+5Rvs
L2OfYPhm/U+Kg+zcnWgK1AbeeICvyLdk7oqFPPHacv4sDmyYnsO/luVcM0GvEf6znYH0nmFguovw
mwTSt0Jf2hGcyfSAxNyiOHlT+0BodHZMnR2xrNTD9PzaxgTMRIxYFW2i1+NiJ8037ZQPeU0KuVOD
QlXOIg7rF8+d7jFqyXJe0WUq0bxLq7v7XMNktCQbDqG+/9SkRXH3IKCptx05EmUXFdsqQMCwdhFl
HbOF11r3ySn3HjlTJ2ud9etQ7OYg3Kdj8+Qk3Tkx8j3crKASAhCQVDTufQo2xTT8cm24yLg1vhuE
1puf3+/YCPxrLiVHltv5A6ce7RTqM79XYXi2PLkclasbYMjxIkVzcPrxc4az2Vtd+Bz2MthOApx0
Ihhz41RVenFMUr7j1HhkrG/OVGbQeZtWtMp03XLMsCXvKr7yriGycTP0wbg3l3K68OB/phGkPPR1
diFBO/K7gvAiXVMFLwPnNQSl30rJ5iJyziGB0JnJhbho5RWUtnsLyK9L7QtCdIe8//wbsDnzqcg0
F1s/zhGzfxLlIHJzQ/+QQcNdIMg9poOVLqvepC7Y7vmVB8nvopydHRpmWk3hCEvSveuQk4k+onTf
esu0mZ1BXzWPVc7tERnA+s/aTKv+wGYDEjJffz7i5+2pyljmq5x+Sj5Y+tNarU1TOIWYBHRLbjS/
nUS8sEjUzlXNv4eaek+zMO3rzx+kKjr/+Vveru2L1Hltft5GT+WM76h5/H8fmy+MioNu8dYVrpj9
n3c3cVc/zFZGZKLuW+RzfPmx977sUv+mbZRrJSE6faJW8mquf/v5JwLh9uLS7/jzr5+3k3qhqdEG
hMBcQ5wrNwiw+qKT/X/+Ta/cpYxC5zQbjnmdPbw1S8i+OQ/mtTdDIOBY1QYQoaYl+79vJI6HUJM0
N3c/b/z55BjGRDHHnaH5XNol1ggkIxXncf3KYR40s8/8755kkSGCXD/k53O5ccZ9ENEMkfe2d02B
RrcysbWvyp6fMJEsMOX6noGL9tw07ennHdYSB9fOQbhhTs3Tz5t+Pt/z7D8iKsLjz79+3l4HtMHQ
/2L4P59UlaO9pzqSyvv/+7K2OZ4IWkgf64XQVo7x6ELCL10OY18+DGsxS2fPxBDzzhjROBHF3fjC
CV6fmqJnB4+zwGdLzi8imI+p4Jij3Kze9qPzSs/zIW4ytj4JNVAm5QvJK4zcFdHGTlMVOPVQ4aL7
2NsJ2RKEbTzLtmn2YYB9imBRQczzggQ9LglTHki9TKP2WJM+sglQo2y1kf1aqEId7ZZeDsArep62
lYD9XzKag8zoeR0k04wpZUi9X26gnnTCwQKf0sT9A9D5qaYMieD7dh9Oi0fNyOC3GldaXQTcJPEF
vntcM50nnYNoeEAPBQM7zR7Xfn0mpxTVL6aEwGGT4Z56kTAjhJSEO7onaK6tzqMGhVGBeqzCfu8F
8c0UzmPaD/uxXsj5ycKr6VK7I6x7F1CZldaW2qJD+Qwoj8IVgjG5DQAn3JrQb4FlleZzKJ5THjLV
9+Fya9OUz2o0eQdt92HmZFoZhOjEOLbsHqV+qj+GmHpTQ1WnvM8O1lQcveh5zrJTP4rsqJ3g6Loy
3FbOjGcFKrhzrEdVdMe+6z6tSD+qWo9UcbdnihQlxzTnIGT7m0IMmyXNJc+sj7BWzPm8nCxfaA/4
fsPpCRqQ0bjDul0gL4R3gAG+pRNhPkvGHoXQH+w7PxKCXwzgNu0PeTQZV4+MJZstaMfrbVs037SE
EFrTcINkeROqIjFavRPy0O7I60HQUrKstx1nmRPOZK7Xt86tL3H128pIxZvoZRhjX6uuP6pEXGlo
avy8Dp8K83cS0FBDxXxE4bziwT2RMrr2/notIVATwO4mMOnajI35XYz1G1mZGb0wMER1LwZso9LH
fM8iXBV/FFdkZK0EbD64RDzH3zp3aJBklKKkjQ7BcviOZhMXLg/ApuSFxifI1iDJb7b1jof1uYzY
kLwBHM7CpeNXmOD5RhAkecSmxkCjCBvRsHX/qsoRm7BerZyFjTpjOVj15JdFXJ96ostqeNBm5LEZ
OSuY7XXAz/N+XPpDAbFzcQVI0OC8zzYcvS0IqBjaSyeiZ93HJ1Nhh8WNNM1rRK8p3ymvuZld5pfj
TIpKfoL6Itfgo1RWin6vvoVhvocefRgIINlocKm919MDmndwhS0rMYUpH1New0nTJZq+GkXzQufa
ChS966yK92y/6FhbwdqpqYhIlwKELvLlbLx1jXOn0HXfWMM5KHKoAEJyE3rR6sa8wKB4PvccvL5A
Hk+LZ7acc9Juac9mYKiao65r/C+a5o2me1JJhSsJHTWH6aGtxvepDlqsJ9OnETe+5kVETzDvVTrA
hE9bpT0iOWyy//ruKyPzl8TY6FHRNE6UpLgGlXUNiRVXRv7X6erL6NoVuy0psaRqxkPabw0LV7rh
Ao63uqL6LMB2D0BFEZ1jprDtaXox7Zo4llI5GwN876G0ia6vF/WoZXfLR/Mj6IYDUbr1iQAfaIHy
C8cMyeKV8UosbnEcX0cku7gNiBBd2x9sayFn2y3eUyZtqQHvp6QkzYZHcNlfsMVmIDfMnk6vyZzN
nlsQ3MSdTyLjHInmCA/dmjBflvV9aehSgpbDUEXvsNMuPKAdhd//fYTD0qQUnikAh0YEFK7rbu+t
bX5d/ZjI0E/p/SN3m4jx2tYvrvZeE5hdGN36Rno+LWC3pW4feR6C35BWeUi1e68nUnmqhS6COvxX
RslT18A0eAa0oaY+a716ZQ48ltNIFkPXJy0IMIntb17uogRQ9RuwBHpPcBQSwfn/PWQEZQMR0Ek2
zH4s5k+NjwYc/YkiUfw7FCRuiGlkIKO6IQm0n3bkXjovXFRIJWhbSRJ7sziS1m+yzkFSAVQ8+yM2
Ogpo2gj8jB7i0Rh+OU1X+xRO0lKo4qbZKAPYswD5Jp5pfrdpuY5werX8p3qDPxy4TjpqIIsWIqCp
OqsPQzQkvmPEe0951xJacqPC+o2p8KQsqFjrfRUizSHlxK6r9I4mPbjW5smU5ZfncmH37hMS7ffa
qv+dFxxmYsmOLXkaLorXg2W8tD1SgfxLJzkXfjf9Ace79uGuVMkXA95DP6rTGCY71xl5YGeh2hKF
fVcIg5YsuTsqzTA0w8al88PYEftY2y2GyJzDMh1vZCR9ZdlVVunrZPzjNiUSkSE/hU5FkY5BAEe9
7xX4PDLZWxbaB5f8hx1fgbAPe95XVfypjQLXe0h6MYZdj/XGCX9Dlh4dNfMjmJQ6dUn/0XfNpUwy
RJJ0VGpVPBgoLNxQ/Io88512yl9OwuUh1thzqt83JGN/eNPQokLg1Zgi+adq5WfP3oLomiyTdJOT
XkJPxiWjQTw3J/iq+YK24kyZMyb+e5EONLZ0/TsgLwFS8bsNRrPNE/OeOMmvGq0GFZ141GHYmyR7
thv5Upo4EiJGlqolW4dY4pLa5GT5CipoTr6xU0/K8KjMPyKAZ4vheiKbochp7rQDzTudf1UNT8yW
aPiSRws1VUxQB3eu9pnKaVDpmqN0+k+CsCGOrPlrdDs2qyJ7CcymA7kGl+URth1Qb7AWQ6ZLLiug
pJPZPy612iXpQwr0ZxgAdAYh60VNeWc9Q67TIbXvYlNs3WnYkezsbAGcjYeif5sn49ETPKVVw2/W
7XqqnvmLTPNzbxnvY+q+ZnWAw895YDzZpctwg1IqH8PwEoMGaijNwLk3wnN5zolbOCWvTMhXM6yB
8AjK3o6V/TRz75oFKD31GTSO/qXItPNbiWeKiPGxiW6pFAm9tbMvhuxjIvtwU7hyPwXtRaESR2XG
XDmyFbe9+2Y63Fr5DH27eGutce68hwWRZGUGMY3J5wsc+tQQAG6lRXOylvJtAe6aqrI6jhWx5nZz
tiPJYe+8J0mS+oY5PA4uAUp4KBisUDVVM1kEcdT5JN28Vwt7ehvNnx09bNFQnhceF1MbczyGu2HM
kj3w9APu63aTTZ5YC9gxRqHmBXPRY9IjuOotn22S6C+qMcvohqkroJIMs0Enjj/ZtMyWGYmdNCmd
wP9RlnwmmoTghWqE1ZphTavQoFTvis8Ax/CwipA30rTzAzLplYTYZ6N7JRmJRx/QHNchwEd6XQz8
6lInXxU25cCGieNumsMX21zOVlX+ToXLHQa3XBU4IEzvOZf6O58mzd6JmIHAKGbXMXmDdvkbMQus
T5yOzhLNNi8Yrj3rNSdIJGjLU6xHBBKotRvJxS7CQx53e/CCZ5qPl02x4Hqzh3Tbhcm/y1TDKM7f
Y/fRm4MvufBwDizq5LanJHGepG0WPtmw5Q76jdw0h4SOAMnKdukYasrUuyUtCAL/80NZHy35SGVY
5lfzWl9V5GpnOd+TYX1GlvsR1O4labqHvui+BrtCIovLyhmYzPryK3H4tVqhgw8Q7YhtUYFjFynA
wipcciN6O+b5xTXZ+mVmvJHevxuK5BapEvVYhsObKXiai7tackQWK8GsJ7YfOVwyaxREPG7bzuo5
JdjuCjWwoucjHuBvyi3fHcc+hiWNVBpRIJ6PJ9kGaxXGivY69sl2Mhi4jBhGK39pO+MSz8T2jYG6
Lc18q+u+utiT+CV5UtMz+RglXGbLkPEsQo7JBfgraa2rrF3qRej6mPrhO+i9dy2iXdJEp2Au/o2t
mXubEN2eRzsm/43isNjJtctL1N2h1ykDtncFl3yYCXdJqExgcJnIwJcQPpToVQG3MmEkj4G6wi79
QXnL7ASrWf8LwLgtVHeZ8uzJENObZQ5fPFlpCz7Gpglcu+BPRSyhIvSTUmdnj7joNUUzAHYSpZNv
dTnCUYREAkvzqNr8q3FTsspSYEboBiXIvi/TaT8UlL6J7s6g+pzVy7sX1o/eHBx1OhGA0u2zOe44
BIcHdH47BIUXUY0WCj0mKWnmH7iqvqygPgRpKjeJsexShx8f/SNgeUNtKly6rGxwjxVna06Gx7FQ
xs2ZVCZkDulLlhj8vOEb8sIE4I2uMgJcn4w+YtXAMhRk3ck1QAdtdwJ4pDfES/SuMrB6OMCOrrpT
Crih8IEM1/Ykh+xfkRD53Jge/xlIjXGh5D4HzqP6843aL4RivCLaUpjHsl23tpg3KJJoEzrHInoN
UCIQSPkQKetuj/nRqYKB5OvlMewsxomGKiAR2NRKwsvF2SweBubTQLl7+rWaJfDz2WT5taY7HREO
sJR9mC3zYMUjlc1k2lp+MdgEoQD1jhy9P7/EWChSxpG+8YyMowTLiG08y9U6vioO1EzbPcxG2+DX
LBqRrIQS/IwD1iU45BxX9XtGNRAbeqg9y7hRBba3kvWKjWJnw93EIAsLzyh1daS+gxtwOxXjp9WX
f5yig1N1rRtZOhzZywJFVZF9Rk+P7qCEV7Nz079bLlBlng4oIij/hAEICGLMv9Tw5VHgRZ4aBBvl
X8g/AvvW9U9gBIfQ6/fUN7y4RDBybElgRsIoWRhZU5LxUYrhqUZD41PIeRzB56xevzpRm9Lb+5Fr
exd7VrbHh1tutGDLigEFbazzm9arTpXT3+PJtnbm/IdliH1PUyJTIgdggiki5I4oVIU/GA1nZf7Y
GmRlR5qi5skgILpFBdlAnwfJSz1Du/fTrSyy3TgPf+hTY65nLmfxodvVxttDXvw8xW8DSOmhNfVj
mIZQRiMNhLNxRFWJvbp6FiaA5mzo7yIiSL/FerOxw3MYL3ckMibhNhUDJllgVfgWz+KfaCLjbbC+
04w+xwAFyUQ3JF0czqbgmQFUCUYfWfZGh6CsIvmaSrs7KOIZyDplPqHvpxtQA4n5IRa2OhTdFIG4
LJ/LMnzXMwqWgjMmIYSpXLXHwZR+8szbh03wGkVgwHndE6A7qD+eM9zpGdq3cPp1+NIXIt+v14ld
cI2kc0C/KQ6PfoE0Fm3wO1zMp4VVMYvqJ0k23YYAsW8C+HyK4nmOBf0mGMqTvSSfVAnReIgugphY
BJLo/4a+5DTJFh/9H4/mOqp9NXrPbWH/zd30HnHkbYb5rV7jIK3svLTRaaFj1y0LcCJF4lhX7Toq
atZ3EnZHu2lkHNcbxInwYZjDlGF7/8u9T1guS3Qd6+uvkh7sE67LUyUdZ2N30y9B9EUafPdqdjfd
wCPFHg8dHk7WYAQLlRF+QbMjTSxzDNfUdngktZkRnHZaESBjN0ehTbpCeQPHF9f8+qzqg/jVJVOO
qc557DKXgK/8KBfSoAsy7KbQ3g1195aNftBZ3+b6bAg1VHUQz0/r2TmI5V4HfD+BQJ9Z1ay21MKd
2Pi/XF0ejblEwT7R2xp0Z5KueL6xrW7UgAJnqFdXKlx5+U8+65vjnqWIaZuvjQDRBle40VcfxBjJ
KloO8wBMOA/MVn1LkE2Y6t92dYRTfhtSs91nbO0e9hizIMauIjaEGnZQs8mk1DQiBjrN273KxnNL
jR/HwXRos/ZVh6OPK+kPVa74Rl8bvXPmwDhJlf91C/jbtP6deWlyVXhSozUFdWGlf4gLce85Fjn2
Gbv6TP+e023YEmcfjPcekXqexE9CIxwuO0rCo6HdRcGlkgKhNaDloQpmyMXSQESRvBL6dEzMNOJE
xIWdDXRHZQUKciMcPoZcsM1W/dkNsTZ2/T9yrP+pPbpQ4rT8a6vJIv7eN0aj2kK0nTw0HGFdHUo3
r/YV5PQ2yZzhqAubJjakFSqiSgCVJfkF/UOxbitd9WAk9VFn01W76uQhKescXeCsSB7p/9lD/kGv
zThxS2veuFV26WRyKZf5caabkgum+1SEcKaFRdyQjaWbejK7oofQipLbnHwxigYbh+6F9UIZE++v
pQK86/anMtS2rpNnlxx2OZQaEr8wYXt3dpSv/UA1T42EKtpRB/lh2s2AYycr9O6mHl871ZsbYgSz
E8FcaONMWoPyBslKM6HjTxzm4+beFs+pzHj0cWKB4nJ/Um1qoBnOBkp6GSCgxG100AMFJSP6Oynh
Jsr+XNROsXU4wkamwnBC+UsVHmH0rLF+IsuDm4++QmtjJiPNZr36zAzvucfJi4X7uVptzV5IXHbG
LSmEdxMgXLtZxMkueVkil/rFOoj90OvOPB/xRTgq2MqS5kAZ8iIhE7ap9iJcuK9LUit18q3bTzcL
sDKJKaTXSz0Dq+09oe6Fi5m0LkYqoObkQj7C5CcuKxHZk6vG10n20PcHMSt1kuWa5L4jBa67Eli9
y3UDC1abT1NaYh+a7c+SGGafofjRzExUMYx7iUP2hVN2/zo9Hs2pbvWGAnSSwsd6ui2o5lEa/9uV
3owEnTAOh314Wfs16bkeT5bTHquScSrMlmDfInEdwd8AtFpzO4HHmGZwGhvJRGZn78jZp8jYGUD8
tLfznzXO4zLeyhZ4z2Ig6fL+yMX5j929Nn3zaSfZHVkFsjN8bf4UD93j2uXiaDfY9g6nyw/LObBJ
oX2kFuihRce6r/MBCQr1grqkMdeoD6RarSOFRq31NsSrI9nyHRUiMstPLX7KDbKoV0L9yLZttimi
tSb76HUT+41lGbtW8+KZk/cOG6jZS3nFxrTDolFEL8x31BULaXPxcuP0VUP0P20fS5/fXFvw0MFv
18FhFEP6ZuGz3A2YxkKWsB4bfQTmb2XzaQpj5s80Q99mD89A2zukRx7lX6j35JCHPiSfr1Ae+NAS
0baPQdmsMj9EIf6klTCCV9sh6/kgk/RYy6hjAR2DrehBLEIj3ZqxdrZR37+SYaJ9KsGznWdU4SXS
mU/k10ueBW8LOo4tPX/e3hHTrRe2vIQ8G6NVu+8l8pJpR108DgLusuXDSVrjfU6pc6A4YT9jmTxa
6xA/2dy/AEEu9o5WjeMmt0pmxEmAFRniMEfGqzfGu1GgegIDTXzTcaGhkph2XA18oBwgDm8S37iS
8XTStLUCA71HfN6QvCYBp6oIw+4oRMn6k07PEyqOrBoIP7KNOxUV/NQTQExUSMq3izrEnGKYPMOw
UGqGtF0LHODTvpiyoIZvixn40ub8HoYvGCjcHCH+GYlm2SpAzESTwOG3ziZpHnMZMo0vu75R8lzF
5l90m/2pdTxQPs1ONsVYKkSyTW0MeGHpcZNzQRgd3pJyLs4sUhedBWrjUKW8R4u4cyo6tOck11vy
TQyfVulDZmXtqVPmZbHaYp/ST+3o4IASlWopLFrh6P6uRlVth6Y/RcCGm0aC71S2o/yklRlokvRn
L6gOkrZhAua77VyYnyG/aL4RGsVRp9+x8mzNgXaYOMHz1MQjoUC4RQKHlINV1p+77j+gRftgaX5R
nrNdLBrJEBEBD6UvIlTD0fDW3F+e2usNJzwFgskvLCpMdmkDgM0jHDZJCLdg3PRYWoZyg+5zz1n/
oBXkjtHP63JSP+gxuHdlTQ2C9r5z2d/p4ip2niJa3g6vmYE3ziEYt4mP/QLKj7/D5+JZwFyaT07E
nGEULSuH4R5/A7/9YDGOrBEP2qKbeEgdfZrQaW4j5SHf1DyoUtr7LE3gHtQLklekA1lccX931j7r
5ubYaWx8dSuOliYUg/TOTUaa6qZKjS2pKrzQHUMYBW9vLbrY2Zp+jzMnTv0PkIOD24mqZsuAoSMK
xKqaB7uiQw9xursdO9BmdyIOtW4ANLWdqYOKp180JYe8xgMpd64EC4oF+o90WEV7Ft8INjsgOgZQ
XsFkn6YLDxOuiY420jRKXKDrnIZym515NDEwZua8I+Y/fC7kpxnov2Vr0sa7uOwXEmHtNNv2lays
y2ygWJDd9BLgmUun0jkKA1TBnpFmKNccjwSIfxL4b+yx3GASdPPNUl2sDmVlFC/SD+ivR+sRPZJH
4GyWQBBSL7/p22SshmSXk4N/pR4yatZf4pyE46xODzhJW4p/jJ2p7GITKbj+gXB44SE4nTCq+WjZ
fdzZD8RTPasetFMbEzueeifdft7KPIuZ5HhJB2GSKXfrM0+x203hzlmKaWNUyx3V0Ca1IDWCMniO
7AVlWYm0naR8bEE9El2KsCw2/1b6WpIoXrT1IZtRIjGG+gYE4SFQyQvSDh/xvu8qkW2I/nhVzuht
22JEu2gsT8g9KfyN2f5po3qyKvPVGowXG+6QNMBvrIrUpUXjya66hyWy4K55xpxzGujHPsqewKt+
1Y2G5Zty8ohtNgMCVNO12LE74MZEujUXD7aM3yMjQVDldue4iP7W5AgB+MJLuxHh6b3xPcXzv1L3
26QD7u2LhX5DRj1rqAlHLuj6HgKKd3WJXSHAEXf2yvFiOeF4IET4VeafNn6B0k6trRkhT0o7shWj
Cdkr6roYrVX0VoiGkmmC4hh1M02cQUt1hRm8q9HxmLipVETlO7tfkZAT7v3ksx2D7iEU4t9xLi64
7UtIc/NITfrou0Q1+06giPvPGWNACH1wciaEJaLZ2cGTzBy8FWqetib9ltkxl7N7coDIW0rOd1ip
rK1G/KQ8GxV1RTb9EhHrtkxiO5UM+PRFU4lbDIiNuR/yCb2bK8ECnIHqx8l6IYwSYTAZOmcaY6Bd
ZEDUTEFesKpPU0Q+A8xwLnl9rUEaO9QqeCmDkfGt8CYaPl1k0dmB3uhyNliTovFi12m/N20cQ60h
8douZyGN/Ah9AjCKhwXEszwtIzBOGQUUixTgvtoj2SdIMGg2g43ZQ+UHd71WdRa99z0DmWeLdD/o
SZzTzri7OdHjo30UYTadJ7DKnfso27HyO/iZ7YLVMq48xWxJ8Kygn7PS3MlW5ls8GWQ79FdMpPbB
4rAWqPuTCnSiw+w/PDEpvLRzzzgRE5UQwU2AfQHvVi3zkiGFT1ATF2sWYfjC0E+zdE9HQDwQXQia
1PY2foKkph93ETjx7elqU+YKLYfWYBoBe1sL+rj8QzqlRNY8/xkbdj+vRynQCvm+xBZ6NYuf1MRb
u3HxojGRbr1q5BWEmzclgC5ZUNBHf7MJTx6NqwMrLBU4iNI3dalLELuqW4vDab5NioFCYNANY4mP
S9zz5cKFmavF2dhGrThLV/1uwPUMcggudmGegqior27Mya6jFl8UgJ1fJSigTFwhfZUGO+3wnJdB
cozKvmKtlkdpyufACVA0hMLBfLwwZLSrPefnjxwLDZS5xqjhLuMTZNXINoqDx1n/+PmQn7+V5lSe
KYBBnMnFvb7Pq9z//SgUYMygYMm7AvdEPEZMbdt68rJjEpA2L+NF+7pFOWl3+atQVLUh6hlgmlxi
6VLjXFcfcz7YftSoya+0fNEFhKbVkJFMPyrq6+lPIWzvoZwvnHysFA5Bzm3X+bmDooagRhC+2qk3
asK0hAAS0dLCdI2Hw+EnpdOrisNr1Srqe7PmwV3rGNpi8YE963OShE9aZ+PDBFNQFgxUWtlHRDwE
28lThIXvzcgzD+BOeb5TUJ3dBda3jftS2268dVtMl86oMQgMA1aQ6a2baxhUuVre0So5WJdOnHzb
sR4mGnkEmJ/rYN9S7cVLn8qo42uI9pQ1WATY7i1q5oxvgdBjR2Qybt58/o7cZryYev50Ky86NaKH
BJ0YZGMTRUQi69XTVWN067GqOmuyYfw0SDXfC7xWdmFJ6HpNuJWMBr/qO3AqKNcuXL5B3geuED3v
0yp4Iih2v7jOS+9SzkBi5PMSD2xVo92wsIp/nGAMD9KOOhxICc8GWmS9PjFQDgHdWeDP7EJqP3Sc
4FOCyBwv8HUiugrLq40qwJuunrAZ0cboJvroN5l9xRktc37++ZvuTA2xqqr4kDjjg+vYHv691W70
n79KF5Mn2yjq7vVK/XmPgcH/fz/IbCwkVg4pFD+X7s9V+/OB//1nPIbPNUEN+59r979XuIddKds4
6qZxwf3nwq7XS33uaUxYLYTyoHtx+Hkb7rSLES5/RY56MWeEYB3mj9yiipd59M2suWyd0qjpC09a
v44HinfTgnaJ8pgmC2wIqarZQiYxFew+JxHPk7tIe1CR4pVCsiCGaXScHYxDiw89+l0JUHF+4IKx
o2y2ZkUlwTCKXUwrdCkm5zzKOdq6ybSL1FpHnC1/q0r0YFgQD8uCHD3rt01xC/t5fgw9fGkOJ4Ef
yZKcWXC8ufiYOwR1HdE4iUgiJEOP1qi/uFwtKtpTRrOu0C9p0v1S4z0zMvaghaS/wow21B5DvkYW
hXI1ndROqO6RNvvjqqfTGu6Qehp6M+eaWkk8cbM85ytp0zcR7L7DrZDaZwbUcDb3pAm9eX1Q47BD
FDo1e3fKC/qPXwyhv7mVTK4rgknwhT24PX6iOrBeCkPlNAn1pa9H72jSlUOQOaO8YIp0HUhAFARM
XGAU44h1f6CMHb4pZwqDC9hClO9CKwiev0z4WVTMFSm/BlWKEs1qPy6QK8UC6qxbaz9aHeQCettt
LaJgo0kV20xK7AkAl4dm3hdxnN682WNLo84pKCo0M9lr1hW/56zPn8f0CAZFygSa4wd3kN95XQ9M
h3hblJvgVARTGPgSlzbns8w5R3rR7nQ3F6DoBgF4lTb2VQ6RgcUmPtZTYcFoylPbj8NO2e41LVog
nkAz6RWeXw4QcvYgGRmG4ThSWIFVCRHYPEMKlE5zVPR+jG3MgyBIr9z8fzEnoYgOko9p6ZZNnfzS
C0ctEKzrsQ31Hv4HXc4Z1ggefkPBvoSvkzOnSSq8ATLewQWdgRqtzSDL596zkI7JmR4rjijCvL4D
shmsBtF4OOjHOKzk1m4OhuG+ufpPL9ubmTKmUGOnN11LpnePq9S25lNW0NQedwRyAGK3xFKKg6Gw
70ygSK7CJ91TELrP71Pf/tIyLw9cmGT+QvTBDSC5RwSFNCfu7yq23hOjc3y3bf4JUraH3OPSlUpX
jyDN9IH/1tYUbToZd8fQZYwe68dyHtOdCVBzNKPfHH1rNj0GJ34BiLpgMUKKpdMHKgzCoyK50NiG
KsA4MDL2WFZ34VF6wzgbrc2VPmEB+pi6me23BnK+BryedLb/4erMdttWom37RQTIYv8qqpdsue9e
iDiJWWSxL/ZffwazL+4BzouxkxjbskSyVjPnmF11VnlQnv/9cUEazWvvV18bixjDE2focOLs5bM4
D54DsyxsSbABvq/mYt7VDrnEhnIPuZXmGIxG1DCaVzdSi50dSqIjDh2oC91tGiZ5mOYKIRWKDIy5
9Mx832Q4RwxniNq6hRejEKmlXnjsoLeYP5XNtFmIbG8Vil0+zufsMFTp3dT5IcK9lLomcT8coBv7
toaoGIYGlj2L3z0YmN4BlxuiqqYk4CmIWRZ6xL+f4LQ+ZH42NMY8dWflYWGj2ezDY+tDn6lr1P55
a2wd/LOAKsI1hMfnohgS41ZhVZq7YDxJM5v2ofbTfcntcJA2g4L6xXUTxsw4V02VJcTRVVHZYsjo
Upfavx2Dk1WYX30x3FK9jC+5YXyqOf0SYRdzEMI3yUV9cylOqARZgxuyum9b700o/4lDje0Hm6Nt
7lvUppSd9MQU15ge5Lafixe0i6cMFfFrkiDMSKb0wCTw3Wny6ti4PMe9UOJLG3x/U8JfYFWIqcpJ
uyhr8A1KDcJnxCA3zvT58qfHi4HSj1Yza1azX0o9A0OKdii9y3CkQGqfv3BNsWCxQhwUbYvbvLoB
fDlnTXAcPM9bk6/sbUC8rgow4M7fbtHfA7WoL27Dr+v6/XNYpeRxt+NLKCsaFGeo93Hp2Qc8lfRf
8HJ4lI32VQOSYTAEyizxNVTFqXyUaIcTv76Zmd4Xi1GTlpD8FCXnPVDbAyXEsy1ctAMhBBpJCW2E
+ofQtRDGY/qshuU82f20y5aMsY0UqDjCliBqHFfGEuy9WsNbn9R5zihM7NYFCYmXi8XqC0uQjFcR
/hKQRHgItW9NkiHTdVlFkyHoabfB7QRUxAh666IMuspcDQke1e2co20Dq4Nbyc/So2sPn5bGJ2PY
EzvvvID84bwESpUr0vcl1ObFquMO0t9TKdoFWcnwWAyutckNE13B3GHaodDvFPDYmbbFhfDHMWjt
29h7kE7DfB0qnbdkfzH3IV1LsTIEw86xx0dRG7/sLNkK/NezlvcSkLI5a1AOFm2H4/SvWF+9xWPZ
VCFJVMPPUoYf6djdJ5k+NYSkh2V7aZbu3s+4sXqMEriEgDcgbWcPR/8Bju8RE3cbOb6aN7Zb/Qhx
7EN9joW6z1xQPAtLgW2fAKmfq7si7sR2XrahN8htuio2gfEQCrccArumSK0Qdbm9eC7n5TGG4pIV
vxYWlqXttXs7Rq8bQ5PObiqMhy2zuatKmCvIGid9gGM3qoS/48gF1dA7WxXM34uoblMaX0op8l0/
+MStmPdmPOtjYcw3tKmAzmS9Mcbh6mOGpopnHQcbI0M4lAQ0U0RpekwWJwG2IsWY6ITuIx2n0Vu8
HXPzYRcDAymprs2YvzEgXf3J3ltm1MlO9y1BS9SplYNxa9a4X7P+MTcDYJf4wsuMN1K641uZ40sK
cvWKm+tapMa0i/v5N/iqT0uI65ix2zQy6ylhRb0lIe/DbUC1CFA+kzb30nA1mF7D3FgDER5Kif0E
Tp7HGnMMhV2S3QOkBuuoCK+K4uK+7LwChGFyx/DvLaW6SInOhIfW38xqF8zOKv/KI9GqV8nkLWJs
ci3L1VE5tNuq6t8KhuY44u0Nnup7pZNdiKPUbusP5NCsLnhw75hQ7gflydNoWeyb86OoWFYgge89
1nCxYj04eO09voa/lJUNhukxZ9PJqLh0LTwnsMB6m5/t9vbAniu7Ia9vY+olwTdGCVV+TRhS6Yjf
boubveLhO/QdXPMktjcdNNJ/AihGlU56P2XoFpEvgYPSSOhkO1r3Mxtgw5K3duixESFH3C0Q2oEh
WvssWz04bZnskqkp8BFYcoeFHscejxLqOguLLpEETKNUsVGkXDPp19tKm87JY7memfSES0Udh+SF
x4dpPdiytS9pk/b7MiCox7Qtnyf5YrLDZ5VXSgvvc5nCpdYcOQEzG9wtu2RERWGgZs+DU1D1KC7d
nPrcEvecj0gYYlQEBoMvpjDcTimJWlNloOxJ3yYTpajR4vChWt6MPo/PEDeh0M2trm5mOaW72CnQ
9mUhKixGzpY+zqHkdyith8REiekPMQsFn02+QwUcwpzu+jmIvAnnB8hLLo2livrZ+FszCtrVZPI1
jfSJoWAzXvBw2EKB/LD86bnPnGO10jAazWNYJOJnLPKfMWmrb8Di6WaujPvKqCaWKedZZ1kU5l8w
HSjY2RhsOpysfbFjrcuEHW0l3VGUeqZ5qfVS7/ps2LIsRpjpPHdhYp97utpsjJkixU7kFrkX5SzD
Ugt93AyGD137Rk+Ajszx35PD36W+dXMF72w5p1st/Ovk2wzo8xFN7kx/BkuAQj4NKla+THpYLdMt
t9LfNUb+YefLaagZBuPcoMH6pyCU8n2BTXCYPOMqQpGd0u4nczzvglTcOskqeIzrONsHHS4bORb7
YLJOmGbi3WLVaosGAIzvXG2RIyAEMHLoj/ZzE+bkC1dqb5vJty3Fc1NNlHNosp/dAhSU1Rqob//R
hJpQsbhWyJHtgkUMt0NXqfZ+mrK7lG6osv2J0D6HbD8LMgC7nnlJr55lcFmFAYqnYIb0Y7lv1WwC
dUsdI1Itrtc4NZgV9fdxMmT7YrIR0bcBEtUjbk+6SH5gVAx2E4UtAu/4tVmB1tow3ghMLDZMlN/K
eJVuoGLJWRMC3hjWtea+zEOUJGykUTG1tH2ZZJuntx5V6bbi+KcuTXmF648CCHScudEITrxads35
INr42Cn3xy1eJmGwIoCk2DKzZLyPKZ+OL0yqFwYiH34JwypZOy1wf5FyP0RikkBIAd7IeqdgU0SC
fm0jcsuOoF9+2h1qQ9IW9hYftB48xBRp/w14Ds6k3mYZLKUpblAd0gSZbfewFOmp0M5zatTvViAd
tEIS6XrGJIiIPgf7g4BetzTOPqOd8Uh/weKAcIMmttvOiEjOWcLDvGSRO9esl4Pys1S82SFcHrO9
ZjAQFr/4NE2Se/WAEIqujdJDvpsomc9GemihlgJgCWH2FPXJtX/snp1/XrFwqmyP+3RpsFTW0xYk
wnEskHw4Xuww+cQeUIXmg4MHARVx8dC3gdwOnX1py+xJevMjhKinCq/mxjX0R5HSE0wIRTvnPKci
2Vum2PQ2ZK4UqJC3hlR0zvNaLWUTKaBJiUMvMbJuF4SIqOvYOuvyoBuridqiuXTE6xI9+qF5UMS+
i4M9Bf/U+rteQrJP7YplGCPFPs3f257zzBAOFfJAI+2D2ObcIV7lVy7/jbhUiECh+CLY4U8TDncI
2PBvd6F7jJs3LvlttZjVhQ4toHtMIKEggzZIi4nla50zPlsdgpTz/TORuXfr6yGFm443GM70dlDr
yxKgLZLmtKPw4Jr9SkbjL6LCLWJx72AI91MihD22U+yDh2IKSI3MPGA8qiYMo2l6rlBVHno1YndR
1UeOaM6pqQ5nynDMsV6275tgDQUgukQWeuvMeF+sIXu06/oLIUjQ1r9mH+PjAEVE1tfKQQysbCxQ
ituqQ09uxYc5lfXeMlyxacY02daQAMLQPo+p9cCKDTbgwogdozzG0qCtkPzDjpgopTrNEN2dPKbK
PlO5IttPlseqCcts4y5/HSJ0jh0musGfDjjp/zrCeJNSUF0NMTWJGEBCOMW7HJ+VGHH2tbJAedPu
LCJzIvh5f32XFWoD+h95+9skergjY/tdSucyNMXvDE8bopu91U54JZuI6EByZni9bea/rzAu3BaC
x2uxCHhl4YDgdUGLSw/HZr7Ztu5TPsBjCFsCyHJiVhjENOtMia0taMRoyMb8xFiT8zxGUdqyUmNp
J/exYnYGEPaRgCVUdHX8qWKNHbycaaSxnWA3Z5SQYXPgWuKaQ0wztV9kk1js15P3iiF0BMTxzkJk
tpMzpg70EKzQJhSmszHuza55CjK2iwOIHXZ7ab1Bgv8nzBLcy21yhSz20wbJvSJUChM6gqYFYNle
DqwY2sndurZmJWhUCwapYpuW7m8Ecno/uwHJxgejWXBhO129N5Prv0t4GobX2u6vmcFjvh58Rm/M
lXuWN2OBUm21O9WUWxhomulB43cKDLqtZizPZShf29L63dsxgt8Ky16PIBknJa2S3xhb20RNZuCP
ZhNbP1InnktcnGSx2Vu4I99pIle9p8NT/bvw8XzNAz/YVrThboYmp/NKNkBqV1Sdupcza/+k9KvI
I4c1bdDxhTx6dJ7neDBxoJlFWkZ5/GQsZKLTJqPuxemNSvKH8YuOCmvEOleA9ajRlhB5jKCOkYgx
ujRnISrrbpnvFkwRx3z6HArnYYntOErGWO7d3r+w8kWC63nPy0S3NVJL0HxXR+YIu6Gj3XXYnSJh
g1I8fTkjIhNpwORzm0fDV/6OS8nZwVBatjqvxk2XVfdjPn2M5ernQkdm2PWOkWizsyACb2VAdy1q
+17QJPWmX94m22gh+WzH4WesvMdGzC+mbZ/S2H91wd0XjgkTLzgrYVwSTD17t3PsjVJRoMKUUlVE
7QhxFDgosqzeTvb2MP0OdIAX8MecxMtkpy/U5/y6dnLuF/Wr7Xg4NEb3Eg7dKekZtoX+9xJAkR3L
6tslC7oIwoUKnvdUt+KtsPhstWKFrLFNHhErYjdm9hUz+RxaCGWmobdFD/mdirgRJ0twsnkL1aNb
T+5eGy6fFBZHL3B/5eNgHmoAlYgOiAvyHzBIXC1wzbt0pB1KEYiMhbKAJlR3vJHudW4Mpjj0kQen
wAuIynSMcebVM2xWA4vm2ZXpH9+2/+TSXA7MYcQ284HVTMZTb3mAuqvGjhKBFtOPcfX5JKQbKjFP
nolDIs/771AgUYwrXhGjaMbdy28x4XbmAIES58Z7Mc0SYyjGOWMyj9mAjxtXdbGlGeL1hMatjDOT
sm5RT9or1ItB5qU/j4AzTuNoehemGdx00UCNfY2r+iuY++6UuuX8YKGkimWY73IZ/vaSr6Gx2Zps
XHy2p3xEV6xHEGaW70SLN/6E3l6XNdJTozgj92LSNttFxJQD41m8kEYTxi/xEpAAMj3YVpE92xX9
Udxgal+KnI8GRAbDAbPcBQPwGKnIl62Z4+cYaOiO3xOZoEnxtTq5ucMqcZIFZS0NC2Ima+eGjDET
vfwkmD+6ZCYwLeIMQ4vjulTJmqVLG9P0B9kv8AzyZOUMJbCXKwBFvofdqhIXeKAweryGoL+4eRYW
N3lZiEtV1mRWMFxegua+hWQZe5Tp+g3IPkeWhBsrXKprVkGQvXycofbnkhYxki6YGWbFYEmL4MK6
3DyWpr7EuijvwhilzVyZ7rY0GNmNqq/PhJBGEKJR7tgUtCBLoqbAT+sXOZPD4d2bgpfQbSBZEfOG
jSj9NuMR19JQQgHgqgraArGStpPDVKPJDJPzOPkVoSnVQTXNauazfxAB0gay7IS0nEBXWo3iyfgR
FCguyOZGlF83NKu+Bq27SkCsnKdEs59oKa8ys63jErVumV2VMN8ChHUbvy5SThHRbb0yOw7KL7ad
XcIe7Nz3+Z/rKKnw4bPgXByUOdgtQTPTWDFlN3eeHzJJ1M1xKrDLVD6F6Yzj08yR4PvjDi2yi908
e8G2Tdvc4k1qyhOohKc6hOWRaABpAOfeLXukro8ZrrOPRyRTBN3mp2FOhoprwvwTh2xxcho5OyRu
kLthk8by1A+1t4VhjeavyS8BrNKjRu2DTFsWECPFVfeyAPCqU8C59oGtDrXk1NP7vxUVfBKI9uey
ZKqkejiLuLSZxq3YgiXOo0lmwcbM40/bGPk86+AzCfFZdEUr8eXHCwMM80tWwtkGQ3mXtv4FtJ3H
PJ6RCrVz96IQDD67ajemDrPMlm1qWNE4Izb8EQaKTQ5sSvescDGux+nnTARbZg6P1WBfRbNcUEp8
DrlNklrhgqLmZEJVzINJo+xU+NoBqT0t/TweYn1yMonSaPicfVQqThCPO5ellWvwFqmmJu908ftd
ksyPrtME0YgJgAHwsWk7HCbu8Iau/vcCYJyOAT+ubzDBY+lHUZDa+663gzOpNDnr1vQaJBpfBcdN
mVoKrVt4ZgnqHUryxOIkM3dZoFgWKIhDmmr5oqbyA8jPzkKedUKAcfZb138chpdpILi9UOEDontg
2h3MvnDWhzLtyxvrwTtdtR9xzESk0qrYFd3yEtSYvZbWnTcMh9iuT5N3cmbKCETIxxTxTbTui5FW
u30WwDOdIH4kaPUI/70bNOYBW1YRQczqAnbh2w+r+Tw4Yo6EgS6Z8o2Uk1K627kPBMui5qjbVF7b
bL4knjGdMw+UpG2wrXFd8yh6zCh1ZcA/D1GGJWF2KapZEzTBlYi804pCp8GdUqJhMPMDW5inblw+
uLSmo5VZ56QV5cHuaCIKJ7PuOpuVhETJvFE+6304NL+7BmWsaVM4lOWThWjpjLUvPyLUBC4m1kVl
AmaQkZqdCIqXdGDUNi8adgf4DOWLNw23tXdgKcBl02wYqTwaBHXlMGHGg+VFx22n2yGH/eU6q0IN
KV7KDAbizhoBEJjYIxvW0HO6cp36KGhZ+daooH1CTu3ZkCxpCufijN9jhstfMbxjq+k85q0+yoL/
o6PvAofcJtaXGRcDwpPBRyrhM4E9duiCdwjY99Q+9aVucP2EsfoonInL2CYoGBJEuk/pKxmjTOci
YVQ/Im7iyfwZdMtn7Xr6UHTBjwHACe6zU+0zy7/IguOa/dkWxhss7AJPpvtdpxhjghCcbNnI6+iY
JP0ylQCPARW3Z3GG6tRnbucsxX5SvFbgXP59mUNTm7L2sWUGjQFBMHYflrWTkKgP0PM+yhFqf9h5
pIFWziVvGf+iw6bT7CEeY4YilyMtzo2f2RfCf2w3A43Rqd92Nsub8JhAdwVjnoZ6aqtnHtqaVPJD
WNYY7WreSxRi3qUew3UMRt4PFCYIisphFDkfaq9E8wq5nIchsrxMk0qTpCeddPJ35lGJ9+59HycO
EJfwsiQmKmK/XHl3UMdjEgNDMctN1uFpY9WBc4z6mWmf8PZ/wg6pNMY8uPgIOU3FycSms8qaX10Y
KNLPEZ776Dnt/sC2gSFHZ/+26z1Y9YUphvpMLPE1D6akfGpY00ocAWVwNJbhUWUQ2bUvPmezX3ZN
zDMdD+vepRDEm8DUQk3OZ4jnjWyE5K3pG5DGVv9E6QrsJFuhSyNBQDH31zgoyhclXvi0Pd6G8MIB
GzlL3MBW51Cdca71ooK4lILTxtC67UJCDDIPXYAfUnV7GhZAzykg8DLvtLJfKsnF7Q4CGtMATm8G
sNY4IDfB4n3DtnqYDe9ndgrjrH2VQbnhNeXkudMCSvfqWsGXV6XHthninXQzERkMkGeuka1byXUy
1BT7odbf6Wxu7bX5zUdaC+3Kl0aHZCy66JioV/YIoDqmpYbFJtTaToa09ynGX2RNBnwF9ts12I7r
HPTfBmglbJDe1h9A6eikP8YTT8cU+aLWrHLD0vjpu/pOwsg/oK29JZU9bfsphLVYFg8B8DXYieRN
0SyH0yy2iWqIQyZFgi1NEx4sTGVp22V0svLPgpSmn83xptIgajLV7JlnfAdxUEWpoMdtOyZSdp7Z
SA33qscNjbOrPyuYNRRHHauoZvj2iY66tI79MAfeGAGO2mEm4ZQxuP3oGL5J6z23FgQN3CYmUOwe
CqXMcYn35kEkc7nPhHeBQnarYoCHRdjDpYObEATdQYyuiIoYVAQ8VTBvveZdzPKXevGqHc/hx64y
bqvc1ks4JZ2RQeHkJX+ZwxYdrA3LfR3LllKUZVY5hvLsMgElDpttIv5fCwlENzMjGDHtO81DyuT5
WPLMX9zgj4UmEIybfyAHCjFeCKS9iFEPswjGzOED2PRJiEjM8VK5pAiz+QWPtyDzV+H7LN30yu8w
YnQOMm6kbZba/imbkUA5KdgEr7gzwQkfcRs89LFnXgoRvCKaxcThjNyHDMCc7Kwq+4qVku6YvL9m
qBDzJ6zxQ//aFfV1tBxvO4B/xJiG09arS7gGTHEqv5h5E6x7N2SHiWt+iulMMuK+G3c4NygZw2xt
KZPevK+XhMlzNf5KwQ68uYpmpxAQpCXBIRMW1W2AitYcK7yprp528LdXuxZFPjd71OL7Z+zhraMo
SG/QuHkIruLKFs2LpEBnx2veVgLrhVlpuGliBAEZJ90hDKfd1AYf46SmHe38Y9JQSIZx+zS57S/a
ZahPwqe+r+8DAwCP1NVLEPp8oBluG/lslRXKQ8Pch4AS+HCZvZckGDgDEg6f/ADH4gMu+ua2oOTe
asmMHdnnc2n63JHO9AMzhwjChZRhF5cH4vdVfYGILav3DblYdsZKS9vQGLr+zloGkD1Aw6w0eQmt
8M6zAv84SP8YjsvzAAKVqX2Al1bqPxrlO8Og1torWNSqn74yWpC7zM8YHVPfnXq3PoFIuiGQHndj
HYAvh6vQpDzWlkJfGVaMGxkut6Z2sm27OD/hVL3Eq3GZuUCxQnhu2nS/22GKrDl/H3v16bvS28hr
EfOJBEb604sZa86aAe8Yd6003sxxecUKq/bTtBboFQN5RyLDSMSTmGEApW79B9h9wEap33VG+0BV
Ah13NW5qPV57jw8AueO739DkWsPJYVvE5ISL8X2Sw1GMyo3mHNU8m2ci4XkxQ9BSIbgELJPRYSbq
1gBGN2rziWlX67Gb9cfTlAtiK+V8wLzOJoUYXKafl6n+EpbUB+LnnIjYz2ETlxhJGtuuLwPTsJiP
dwfw9luGvh31HRamaRx4sHO0yzZEFwTtfScCDeOR5Rdr218576RW7nvb7E3JgMAJsJZ2JQDzqsYe
UCmsi0tb02gMwLmLh3owfjojN3dzbXbHypGvnef1F0Q/THLji+G7OyMN2YTO7ohtvHnEnElCRosd
59CtLMdxfS+o532ihYLEVafFdzDI42uyBGHy6EjIAEUkiuvuFHO+bLIc+rKlXOZISbuv1vSjfAYh
kbGNThJB05HfbGvYcyf4SGpNcjAc8yaHhYdYq7LDOt8NtEs38j3liLsXzNab+N717e7gMHKgdbaW
Y2foJ8T+HF59jGJgJkEGsHAUtz5kOepGT3DwTbq/5DqxSKvVf8ZiubnNLOkCPpSsq7tQoP838ofQ
VfcsOghn5VhCzfpiDQGzZvPeidkgKPLg9znZL3Z11bi+lkwcFJ3MkNVI2Ow6KilcDR9Ptt17Z1/q
pwHYahMDePD6+lVVw3ve2svectD5GvVb7SE0s/MvYwLm4tTvnc8cepn6I2RIM4Q4VzsM7qo6RA9W
HZesQ29FmDdjjmlSu2C66XwhnBbUeGf5EEslA/DVIJrFHebRVL4EKETwRCMrYnzBs/QXozq682nq
aN05A8sAyHPAPsu49r3144X9DuBiwQirfsl8Lni2wjsGYr8DD38QAu2iij+MFUmm9HyaxUAuy0gO
CnZm9HExv3jopM4W99IFactslR3aO7kbp+a9nCFaFPnwjmYHKll8QFd6VHwLFW0PD4qYIlagKPmV
57NNy2tvF/acAHHGNZdbauFlswwWns23Vcm+1UhuffcGVWDbBQerDq9dCpTNCKzrF7rzKhIBaTRJ
o/DPLFzZ5aqAwNnBc6L9qpCjpzhPIpaQKDvj/kGV4WMwCfNolZ9xPBESbzx7rKrqnCm+UvW3bWcT
LTPagXGysqjXLvXHMP7qy4laxpufepYvqg4xsqjpr/D7JxM90WCZuOnTtL4fRz5li44n8n33B00a
HASmi6VqYGNYyZ3lDeWuzPwHshlcxiDmWQUJXEHcQgyDbW7QpPTmKMOHBpvyPBcVVWTsnB0vPOQL
SHKFbIB13A9Mq08dx1dmsXQwKFkWGh4ImJgGaUyWmAFbF1+J5Xo3lWMcfLP9Fo7ak0m09cLnoJ+q
yC/K13E1ybpuyd3mVYcpxjes9J/c4yYdSC8DA/BeOk9TWp0Nio6NWKwvM02dU2srIiYE81wXc67T
vGESJpOpISutDMvtQDgYow6xSY2La6O9YKby3mSg6Juu5IH1rROG4JDRb6Z6GhaeHykG1Y1Rzfjv
BzCJEvFIKj/trHvzqmZbEc2tSg5un8puk02kc6UBg/jhZqQXv5gEpc6cHyvzDszLTdbu5zRrAjLd
Fg9o9VJN7jc+gF+GRUmXY2cGOAdQX68fatYnL4kVwjTay4peA+DCr7zKU+BdLZbGtHgRA6khGttS
NlvWLRmSo18iPG8zfCr2SkqpS2wZLvajLkleZIWJbHZ8RucA9thcvwiLcDShiIzI0FQsXvmK7299
ez5MbrjTqHyGZctqCWmYi3fxXRWon27oxK534oRb291X70aGwMdIezZ0EMcHAbO6puYIkDuVi/3H
ZRRE0iZOCav4TKDOG9L409vjmTyjAXUu83M8xbu4Tu9Dj8Xm4m/AUfv/PkNwaA/S7cZL9zlMrcvT
mVk6E0XkR+ohmPMnrUyGBsjkRaN2dsecJy9Iw7KW+5xndDTL7mQN1itjRIZP9nKt3eEgY+aMfsAy
EkWNVSxbwZJm0yRDtc0tBo8Jl0LVY4j3vTu3GSgQppZupbkJwghzB00E713mnHVT7z0k3H3BMoh9
GyLjbmL1YX4v8V+gP5RHYdfgEvgDvODFJjho37b1CcFilI4OkDDvWCw5MwDZ3BMKgc3cah9t6Z3W
qUPqwdEvKTGbvr9nVcaF1lNsyOKv3zl3c7fmX5T9KaA/tYPIMZs7jSq8SgQBYJ1/HPt7a/Tu58U+
tAbFCsiCDaFwiGc0iSJ1dV951a2wZpykMZD8IX5YlEdjgyYWgTKsbNc+y3VG6HfHwUejJyyiR9JV
mlQ2fNK+Jf7OEmmn8DHWqt1UpJ9evtwgf+y0h9TVCmtuE4iXDd0LOyVvM3T0Fy67EUtRqwCG4Gi0
ket176mJ5K+1cT5gmNzY6AKxeo5POVzx0gHKtt6EsbHcDJPsK8YoZtyfgRCH6MamY8+iLk/EjTpp
4EwfXSxX4bWJuc+WVV+RMuR1GvQKyIisRJxpt2+w4YDv9c9tSNnENP7P2NbdbrHZX2rG+DvldbvO
nG+BQFg3ZfRJeJCi2E7+DBb5CssUpbBFUvRLYkbfxBL0Bscl0g15GcPUw+F9GJCFEnti0XGAl3BS
k1X38mMvRsE+a1bbouoJcOrKr8xxyTEX37KNX+P4Qh1FZHAI6pDkIttkEAc4fSmsi1a8AY58mkyf
M9lA4Rqb9uscDyer+hn4PNjZ8NQzluIrF/rY16sw2lucPUN6lqNJOiC4VkS49N2drQXpFh6oLSWn
3/wkdv3kO4YsIsZssM+NQzhFXydHYrsiAqvH3WDzU1WtI1JEkmPf8+n4FS1kHV/GVQqFCROFAgnv
pEkdLIa0BBbeWatx12QSJjIF5i0IH82BEq1JfsmeIpH8QFIePPsHkf/RqxPkbfwAI4TE09sA29e4
AbBRFnSGVINPcDEMzbieXMVoyRIHUAZWbgOdbcHOK8fF3SK9C6GPb6tLq5GX6l9+VxOe4jTUe1AE
rIxVxUoXPd8Ruc/VaMnJsQPrFSfjtM8wxs4xAUV5LR+mKbSisl+o20nIi+Kx+B6ZVW2TgnkZsZhb
q11VXSvA2IAzsdEWOmuzrj/wc5jngF2KOREq1lOq7pxelnfM/hebsBWtq6/aHMWJ/YtEogVKAEX4
zD7Cy4ncbb1zIU191wndncn2OviIYu9EDN+g1OZqJFn/NYdkGK0X7XHQaXnWRlOe//uvTwpoeR7o
PqDT8Lf/vvBKOub3tretjRrM2xsXNr3Y4kH7y423qjTyz56cW3DDlfFkxHgjBxK173yfKJqlbllu
MFcda2/mAOD8XG2+TyPrp0jl0vgwtf5IDDv5wa7DgHxJcHgq9Sg0OCxT2xiGKSOdvFNvJU3ZNgvb
/sFsuuKQ8Gsxd+IKh6QT8+tm7oHARCgMqcV6oGMIsjSZQNYmpktQd//vS6bUdPn3d8lwYQ0ZnP/9
W1YFzxVi9sP/+fZ//+j2ZXCW7fV//y8Bx/oFOzV28TnUePQ6HnzIG0qWoxeqeZhk//+L1XsgZoLy
6Ni5fRmGQPz3xVv/qHOVoxWl32Mi+16MRGT9+/t/35uMScCsPQg/5FALVFj949zibDTsh9BgixLX
8ymAnXDoS2CL4EInPtIFuJUOaNwgGkr6Io7+Ak5uTAaCJVjeL4t7TpvcO3em+A4drrwUhcpZ0rAi
9IPTea5aJmQ53pFtTWaxC36KQBfk9KuFgJyz8vzvv6z/HAXh1gfUdAQ+pc/SsvV5xl9w/vfHou3y
I+NZIGOFPo/rdzQhz25/If8r8/XEmSxZV1SK42JCtxLE+OxyVo+z9zjHeDqQkEn8SEJfRv1D8H18
WbpuvYcIAbN5IWF111Qa9l2QgnmGXQGdSOtmN2BoxY/UG+fFlAZIV20b5/++rPv+TqTmBpp+fC7G
/H9IOq/lxpEsiH4RIgoeeKX3FEVR7gUh04JHFbz5+j2YfZnYmentUUtE4VbezJPa//9ShjUiQd5i
OiXohL7HZua/X5LOv0TMlq2JPl7ftCFzk4JkMPrPrrcEVhNt83bcT8gtB5uCdjmY8lj0UBjb9qSJ
PyX06hDnGks6B/OWPrgHXHK8exu86YEeVqeac3ZfaMVGEvs/4HJDTWB5LscvcsXdZoz+q1pp8LdM
Ouscf8HqJWJbgmagDT5vkiQ768Jjc7wHhx2TOaH3ICDQ4wQG32nniJ7Wg+IH++l05cpydHOl+pQo
pYtiKvTpBWkNj6pdfzHnijOFVn6N8B4N0ScnhbdEV/KPMVekUOFbHdQINsWkMEKBFKKRIl6mvY0V
Gz/yyrKcOSFCD25trC0BkkNlwCX0sUK4qMRiaChFr21EOPb7R1eW8VFQh7yM8OXo3lJWkrdjCSV0
pk962PewkxIhb7M73braNBM4nWGj9JbrAOV8SLlev+RLpGjjnwz8Yu/0QK8V/i2romJNNg/kpRPz
CMhu2DQBNtRVRJMlnOlpWMvgEfv2R5IHO1mU76V5LKnnGJwUWhX1GwUXO67q2gZO2aJL/kUBVzhI
jAWXXdgQ/mfRl7tG2YdBEaswCwJegxWccqDtYR0bp1xL2B/5wV7VBcAhMpXtC+dcJxC62v6pNY1f
NpXtikl+ywI54lkt2iUkkYerw50nSsNXyMpBVfROhkyeFYun0nNXelHQg93c/dD/Atqdrt0yvqKR
hGRaPvLYC+i3i5dKA3PZ9Fs/zdu5j2wb81PHhmDfbOzukQwPsvEvkUmfLIZCpgW58rseHrAkVKca
Z1VF2a00m4vXmX8RRxx6Pcg6EaNcQeWm0l3ssHsqWOKedIpl6OfPY9HZ20aOm9qOn2tnFqRzbx2b
wTkZlLEyvAMviktb1ndN+t3CqEHc5caNgMOr4dh3by6cm7sA0AgZEEkPdqSWeY3ii9SoDIloO59C
OH4KgjAxsXXvfWdcJqGoWCp/c+bWc0zSLhJnVBDLGpsOEmTwJ30QspbBwoipKPPeVV6++VryBpQL
SyLVvgwNjW7eIb7ypst+En6OrKXMd5zgCG09A74BrXgxGLDvB8u7JT2/WdFgbDI7+EKwi7V1Or81
B0UA3rQR3PBC1GF+U273w9BtLsSbnppYyKmzDHuRblO0iECAmRgTXrEd5TdW9iPZIaVp9NdPkb/P
Zb1ptOBlklB5c2vdsoI9Ey+QUOD2WVns3MZ9ow6NrUHI5aIOGFNGxECv/22TiaIHH3kykFcdJiSu
bXIOcXBj41NyUSHPLjWW8A4ZGg2oEgOcbtKUaO/LELt9lQeXwGiou8XfuDUt9gQey7MExlgXgQkY
EoedosZWGicdS0at6j7oxeIzYCydwoIxFlvrvE+umPdBmIov0YCSaXzjJ4qxfVWY7MCFTCw4bevd
pwIViQZ8K+XCa6uQv5bZamtBP7ZyOJkAMuWwuooPQ7SQcJ1D1UpQlzl3zcp8Jr6NAzKDH20x76XN
uPE8Ioje1H3jSz9hXu/nMlESUcAXszy0gRCCdqlxIZe5DYN4qn/aSfywwQjXUeOj9bDsY8vMlD1y
mWN9umQlzv/oWFoYUR0tzTx8r2DYtgO1icqwMAvm48fYOc8WKi2Xk/zQJTgm/SBnAOp9jIhDhg95
an6krLND7waXimt5QFJ1H+QNiJ/JX6f8bizAps9iQLrOp7xH9vNuOA5h+vXqSiq0X2V+8W3w9uTH
wDe00pl7bJ03RSpeHW8irebqr1FZr0UTXhpfvXS65mxSeepNP9y2FRQdjFfr2Km5WmBsq9rtJCV6
r2J/iUgdxwO7RWNvEZixwvrZGe+ibY5Olv7i7sN1k2P2bPoHO4J9kUDNGPSnrByrZTwjMq3cpUFy
MndmJ79cKBCOHW5Gcxca/blopvAJIj7AP8MFPIR0BA+f3BWFtYxxkWVdzZBVgvLWQ5gcymKuwx6C
Xap7wyb1cQbkPftZgGg0hMELhfh6nmp4XE0BssDpSxw0br3MDCyJUzId3ACjoYqBbAhiUH0Uv2Iy
hdw0BskBF8ZO1MatTq8ApKoHAebhDnQDbI43cVpDGpF9FGGUpzUUfJAp7GIDPAL4ayPOOo5U7nYQ
sMusvBWxn199xUXTbCpoau2KChy61UffY/lZdPtOcqi7KqRBnNw1qS3/+t9fqk+WHe6yITld+lI/
TV2EsboEfmP6SlwTM8Tt6kXIWSTjZdA+B1/kjY9NRhmNndt866YATYkfZh6KZWLesTiwlcmYBYPG
PRXMEsG866fVBM9+UvRLnd4EghzMg7pGGjMAYjD0n2FsDadKKdCTFRsavm3bnNw2vg3cKfgG2H5l
L0DdxAn8OBvfpN+hcwJosAIa67tTz2APp9dgEDPHTUWJnMeXYEmBDlAgWlpG0T5lUY2bM2h5uPRk
3Tlj+/TfP3dDGmOU0SD7+e0Tmex6FTmYmLKISElIYfwm0K4AtOOnsfCiWz//BTH6FJV0ohuV413m
YaMYi/imhaQleYExS81/q+a/cGWv2D7TSzx0lCoboy83//3bVk+DVUO3NRdDfh2PN9agYKhRK53w
2Kns5k/YHGyKaJ2YSxMynoMGNsY8ohk6N+M2DpLEcXweVH2fB8ahjLpHG7qUn5AXWrHQeLZ5JnbG
OGiz78bFy5GsvKlEJ2noW+B8eQQSBCRJKlibVfhazX7xtncoKV2xUPAulZRY3+Lo4D8qyO9MWNa7
6oib+/ncDGJ7J139q6FDrQMySis2Ef3DMKDVWtrLf3/T08kysCdeViotd4nQh0cFydTHe3L/7++y
Jty4gx1sIwvTYZW6Aw56K8LHYl8S3zOv0aSKh7K0f3aZV+f//m5qfYOOLxVtTSN6tqxOPngqOFEF
elAVJfJhmKOF86obtv/9WzGMy0n07srVZAyN25MPPi3dVmLMxP+m1EMEXryPR8ecLdYkIB3GHxub
5yHVIZBA+FaP3BtGPhWsQ8bEhVWIy/C1TpPy2IU1cZHeO7OdSq9cL8GMR+lFpJVN9ELfGB7u+9Tm
RTtwc9JNzvaBGejHcfCiHduskJ8Aew7AVlmC5EV6tYspWI+ZjzBg9ceyccdTWbUmdBCPJpap+gDZ
QkgydpZlT0tBQcXnrrNHDZ9a86LJTHuSPLAmv7oMNO81k2CUUm5XPQGCHVc8sIaU1C8aqrBYyI/3
3KRmNejf4JbjFvQS5i4++3hytiOJBFZS6HswZcjWmD911rdrIhBc62bHQshKf6tC16RLFWMFCFkM
umHGAgF7S2n55b4JvU3TxGusjAbScBCu44i51QU8MNbdU6FY59emF6w5SGnVvcioeDOM1EIa8e5s
MhkEC5O3iQ41A0aB3GKVP6fTUK2oCbxFLrFPQf1iPvdJGmX/m1La3LPQ66qEx7KJ5sETcmbB/c53
iY3yTg2gGzK08NqSf8E0Xul1t9ZUYLyC/8N4izuyCGzmrWA2COuk0euheU/N5q4pPtwl1DA63qJT
514CqwS8y77D6gbyF0cpyRIE3MhmdvFPyvllWzxNfs8CfjTJv1a1ZNlg2mBNLW3NqcJ7xB/vFteY
ZuhnjwtcpQ57Ljcd45IPvQuREgEysuU66tkjOO6ZhPtXqDTYdD7bP912no3BuemaBCPq2N+9B6ct
CrRVAn8DuoK+z2TUYblo9O38NqQYs9pqH2Bhg11v2z9siJGh8xYOW6hvvV4HJDaQDQbUxs8ytj4j
Dw6kkjo+CmJNesgtuYiLiAqI8p4yFOYWBAWubbtMMp1rAZsj1+8Epw0+aJPd15TpT/gAWPn4FetF
0qF97ELmJHthSMW4ljq3uppJFuSTK9oLkawQ75vAXQNxAryqBp8YEjFZW2jgSjCjxYhCnhr/MmbZ
zPSuFQDTyOSC6AbALEOrY5dZ/pQq4eOrNdSYWFyislTj84Y1MOaG7QKPbIySYz9mokS9xJ90C9Ms
XSENf0eT468NTONMABDfZf7EIP+SlmA4TR/pScn+yfb9BSYruR5LwQXTJxdSgKJqAeaIRv8pA+M9
CN1+q2XkvShXZh3RT8suz4djEdM+5vAuilzacykxeG5MXO00cspVFzdoTdaTsto/4Qffdar9ghqI
xtk9GbG2zvXunPbiPbGZn8ZQo4LXuLQFbF0U9QhGG6L9ABY47vudWVn92sx+pinJluhUK9/r/6Jp
ncDEX2bRuefHsecLQgvLv1Qd71RUvfuR1+89Pu9gJS8e/6lFk9OmhUV8quKPqgseiW8/2rrS10mh
rrivL0Mw/LLKqHaVY7CljL9jjqH9QEtiLHG7BRlOfb5LqKNNeRVx+IA8sZ6MlvWv/w6AdDPY7bGW
nDae0VP7aq54uVhbjhf43muXdNIO8fiFhr1acMlPTam9t8QqQmAhmNSBMmSDu3Bf04RudraC6Nc4
I+Ncjy9EccBMj1xpG+sJKBoQCeZWMSUYAhyOudzolsQdkMi8ZaYAwbnJxFtvYlOAGLCyTEX5Uc4L
MmRAkdjCucDuSjdnMsvtp2Dm1qSjezVCoiEmP3ug8MbRjwaqQIIYkzvL8Rge/mpsJpsPrvc29SS/
8elflQVE0cBhgJg+MoeBylqDeMGVlogNTwV2aNSyz0nvmWutK2VPbw19ImGPgwdNhlAGnnt2bNXa
hAzRS6Ut7RjZyvYizLSaAnycckuDX1yNCDRpcpVkBXYe/6+CkgAPiwIRbqLFCTIwjJxtZqS84STt
qjnCPzVzx7zBmJEhdm+4oJ7HgpSyipwEbSh7E6F6jxz7mqbjXcYN1N4geYxjbq9S6b5bvBPGenok
9TRrMT1FAi67tioWN1e496mXXGXi2R+OnbGdqISxU3WsjOaVpCLJWzqEo7iiKgAvO+w5qdYWiRJk
SotkPqYAJkkKLQtaQZzwj80K+rfjIBlOlKLr4pvVWlGHElxaiB2vHHZepIFlsF/cOPBXTu/BOgcl
McY69MPc22ddiPWByT3XweeAMcUHjvnHdtkxMhssaUfCFWGKe9B5L2weLrk/0iCW+XtkW77csd3q
mvHIu+hfJspgTapsYgHfaP1T5ls3xlC0trRBjCz+GQ19N+YvHs/vOAmv7lCjRU85SR+NqnrmNHTz
T7OKnI1HvhCzv05eEPZVMxX3FNMPR8kpKLSrYQfHJGs+7JQ+S6fjShbmn4OD0qQsY9UBFmZm7Da8
rbGWhRbOOs05U3qCuqEIVE9JeRpDOWznANtaXVyH70w2s26c0fxHSc9cT9PzZWu0dMNmW0KNwcHZ
+sBSmnYDQ4hV3xwcyWFyA7j6cGOeNJSGiDAx78EWaIbfFj9Zl/6rdD4Oof5GyGyVU2EOU4DpxUTy
TD1vWJq9/IQdgDQ4VPfEivZW+xRjjWLjg1fIgT3S1Pxp9Dp8GXOwqKxYXlKPREfmk0HXsa0ihni0
XeapffSq9JuDd+UIFshUxx+MCpGIu9EBevM59Zthpxp1r0X74nTtkiD9S2c+CzUNlFARvvf1/EFj
zCE07G8t8o5DwxtCqwmRljV9rE57rgIu+n3mriDInpoG6ccy9zWv7R0r12NHjTjvcGPrOgCFerwo
XbloGBoUhgKe8ubacWna9jD/goKHc4jFdfLsekWwj/bA6DMtm5NFyRlvSBRS3XhrWuPkFWGFgjTL
/FbLQRPRgPInC14fvqJoQlq2satyzHZzjqHuUVght3F4omDqJjOMYWUzaA0M34qd+SX2Q9itu7Tv
v3xKirjnYSuQI3jPKQJzrIHuHPJtnkwshPtPvebMldgiDB/EGqFNoz6PFl8C91aNI6ykJeQS2XWO
DhR/uO00HB3Nv2Gnuqf43ta+H1Fd6lDNTVlXlniY8zgLpfgrdavb0oJFDi1+8s3qjZQKFVsDlXee
/9WgLtLcItTNL18ah5KFIWFXhKDu2j+lze3fMMWJUtWex9UwP0NoWuxkeBvzp90VNgwsC0W9ThGd
mwoOXhkke04hICnBux8m8bqKOSdGDbKXHQlW6FKBe/XStSjxPxnOx0C9PYpGxo8M3IWcqSzabxAL
hleZrsZAww1at4dxvhvZOFK8numHj8qLbTDa1Z3+hXo41TaqqfU+qu7HDKs9LoJrbOgbkcafGfqG
10JoTXw02bQHGvilN9h8gg6Ok8tANcXGT8vZXSQW6FfPeJV295WPnNhannADaH6pxSX/iiSeVm+R
CM743V/pnWaMTfQ3RM1fjPC6k/06A67Cqay+R4mZzJSUdFQTKHUTpFw51NnKEjZmN9pHpiBYZ6W5
JZ2Gz1ZTW9bv6//2LFmBMsd5IszpA9zKMWzIG4+l8wWVdR05/qsXdi8OT7FbiQxH0y84G3CFE0Cd
hCNMyITqPfvviqx5Briy9QqE3xpsArXnC/J8eNHt5OR3QKXtIFnjrhAI3i7iNbEGfuqY5Wh2U8lB
hU17qN2bncX+qiy0T0ry+h1STzxMx7GsJ6AjAKmNsLmp1P1GXb+aljespqm6jbY6B1l6tx1g8iKi
jnB8FWOw0l3hrOjRfHUzbhuQy/0QFRbHJPwcUp1O6X3qlAKtEG0jmC+cTyZmFDLVn2TpyIo35pcZ
YkPQPExiCXH3NmqXIuRuk6KiO7bxWiW12lEAFeOworDLKYnhoiWvxwnnmAdQI7YBF7sKMdV0+8+s
rfZjznTiBfWH1UTA6s1/8WQ8oGc6azuH9RFZz7U/vpAt3eqiewBXbM+sE6gpx/rW1tFDVrQraDq+
h/JmlxS7StTG1vdWkfFEWcer6oedHc+Oz9r3Vx6VcEP+NfjqHSNTDqZDO2K1+G1Qzw8NuSI879wV
mkxgmA7YkyvCdh7L8qTFFADh7zwRT13UBqeNE+Q4Pap8l1hU/IDgQ2ooMN92H24afbfYGJadnSnq
9vBujeHJTakt0dlp9talbRHPncQFeTvQWFpSPjZGoPTkO2BHsnUkOZbzf81xw0+f8cQpYiIxkNmG
mnVNbiMyZBEdNRFXiYVZVg9yYPtuNKJtpaf4H1OKspPy3xAS+Dd7hRePylwAgRRS7MsGexffIEKp
z00aMf7CmVZ86Auv/FDZ3O2ZkElwoP9xN8wOaZr9+eAeyNu7Lwa7qRa2OvE9e2NA8GcIIL0oq9sU
hYfSCHfQqpaUW521BOpkVVVsdmznU4zTPk6L53Tq1TZxo18xYd1iM8cwol6HOnJwzGX2ymr9Y2jB
y6Sk5O4GwQuDOiOp0BXMAWoXit2kewHdumm8wi7ICBlOzYru54Nd1adQMNBAvNC3pom2ynsxphoA
hCANb1WmX824BBnUup+QQKOjl/d8hR7WRdX/80r1UzpyBKkfrSCjsUADZbnq2pTPelKvYUh9iLBP
t1WtYy6KJ8yGCYdDYhZcZKdiFSmjOoiQ8aSFXiHIEtg1TZ8AMen2oV+sngX/a6vhtclyYpim2Z5t
LOx5T8S3QVInnue8xOILYpfD/2Vc921ApqHD0+dCRZCS7UY70AjRUS/luZN1ydDnBSlr3OmrNq2Q
9trmjiPp5lvDsS92bU08os8bn18SeU8MoSplMQViL6wycRgd7d3vhYXPj8qvIPgwKiApgxyQvswH
ut/cSQ4yOLHaeu95OI3UYagVC+QkG7YyMNpTZ55zDZ9NM3jRJiLvXk2Cb27CSO+Zh3aouXHDH3Gd
t47IM3mlkEpYPY/IPnNPps1ZrPQ2IZ5GKiPrfGLoqfWWyBB/ljpmrad+zd5+5u5aXi38kmwNWOo6
Pgu5UUv2TugftJDcsK7jzG4SCCfQ+Y35LhOudO0vyDGcxNWRpZvcSX4yfTVde3dwVs3wYsUt9iAe
FG8Sx94kcij6i0Wq/hAM40kzJge0kHUnXYhq32q4SlFC7BAeyljghbXdLSYI+odfRQIRWEvEJZAj
vLYweXMibyvBu+BbBprU2SBIktJZDUw8qEbpr+Oa1ZbVu2omrBQkMSN3PFZpR1I4hjBjTuZmaNHZ
LLe5Tz4fjzTqX7WKl3Zkduzz6GnnuPszuDZB+Dd8RPeffLZSIpwHOyNuuXuVv7WczZUdMOZx159c
0796o09/kJ+DOkrKHwA4y8EV3N88tnSaQaC2Gs+do7sHvUnVXjSARmSbrnd+XQW0xM4KPMgpJPNy
JQp2uYH9gxwOiedHG0x/hU3dWVh19oDBlF4zk/z4+FM7bcetNqzWZaVtgjGRJ/ScL7MV5F1r8BRB
Rdlg3x25tnLC9tTo9uIuSzQBp23HBRdIeonYfHJhHBcDVWQz0QLWDglWVLiXwiWZqd0qHzxPMGVs
hxL/qeMmIwpsEQ34CFTxV+A9zP2VBxebB51vGs1SGqVBgczfkioP6Z6hYWgkPkk1pP+BUfVpGvSj
0aZ7Kx2xCeFwgi5mo8vin/awB++1Fr9/4vDsTms9ZkeJ3lYxcfWH0bPobE5hbiq5LhDPTjrkodWU
kDbqONzOVR++FAJ+x1hae/SbYqvbDSyoyAagFCqs/T7dltjqFf6HJY1ZuG3n1QfGubg9S4uI+Nj9
pXX8VJJeX3aji0UmTV8aj9kvTvepRbRKuo3clKQoBYHMtYA4haxHzox+sqI8TpSlDOgNdjDDwOqH
bpg/VaIdWc2tQte6KQzPm8QjB0B/VhR+uujbdRZ/dSmLTKATF36ixyBPg31estcOWX72+D5WiVZh
beyzVRGyNq04AMXE58wQBTAmu/rlbWEI5xfrd7lOjI2hYRULg82Y8XyEMAc4eizS08M5wpgAw2kE
HkS7qmyOtjN9x31uMvatdD+74zuHTdVUmyQ1Hg7pCzSd9MeOiPv2JSBV0+Thc6C6rZ35p62ad/7Q
HqdqRYOk8G5WYHxOfvGw+p+pHr/qJGsPKpNfAxV5Q0KOH25DYgxnXF3tmjfRR+V6J9GPH7FJGhDX
AoEuwJ1c38Rvzmp3ifUcqq02z3pt+5bm7Ab8eRc/vKahW4CMk0vVAvRPevRKIl73okveaAnDTuFt
Wdk9NL5aYPQ0Ek+MUPwpMLtr+qWOtAtRlDU3KjxclSdwvy9kOEY7CoSnRcL54Db6B/vfgSMGuMTE
5XyZIpxGrREuIYw9J+Ng8tbBENCm5beb4kHuxvZdM+F1Wp3Ng9+5m7Tp594R3CQcsLRHVOVOh8C0
noRzMHKd/yZPKWPNcBTYKJDbA3jzDs9FIa1T0P8ojdJZyvDmmZ6NsZX8o4PyI6IyeuHgbeVhICiW
Swu5spu2ZY81F42L3W/TfAw2yBkDA/jStI2vsa8pckY+ncJ2ITxjXHEONfT6nHXbfdJjmv+8uTTW
4VNuxtGmngkFongeZM61IU7Esqw8VNzwN/P135JQ0MIacl6wtU0cralwNQBbw6FFPqea7S1sOXR1
9xLjWZXumwTawKyXsn8c+DQZ/iwJy5pFVx68hwZnGn+uNKxGJvXeW1RPORI77r+AN2THLYmc6yIc
CeUZprMf6vFkSSCO1nlISJnp2MoWukjFbmxKzrIcWHOSMtQRXuUfTdOxYUUqogjno+fMF1+a9PKM
5CtuDAIHmGoYNZfCSm9s9Ka1xqSzbMxL72sdmzhFsrEVP7vQ94u1m0CoV45+Jo9IR63s2GCYzokC
Qbl1lXOJJR9byD7GXjkdPxYx11WWLH8G1vkqRtpTgsFM88Ngh18bIIYu/urB8a41ifBFZD6PGeNT
iK49kXPbFAWlvYR4Gs164eODzdhQvz5bGxb0E2P13J0ZO8mTz7iBZfIrHdKtSEg7lNTOdMOKk7pb
9rQKcvtgk6F4otDqzkVs7t1RNza9U9/1UDt4nViDGloNMDfs7NklkY7pKPk2E7qcEls9hympm8HN
jWVBbkX1DZ8PRT8Slenm9NvSrgb6CVdI1kXbzpfbcSxoQSy7P7PilHSyBFgAn1i7JECZ0M1tlhxm
dW/vu6p/TxL1BnLs00rLj9DdJiOxWlnrdytLLTKOzTlNoK0AALhEEQG0euR+VQf9JokMexXex2y0
1rYaMcrp4ZNegRUO0o8kKJm2Wt5SVPYw5vvYi+UEpA8b8ffgsZUvJ/OmKoOJNW1oh8iym/QZ/mty
WisCA7zLWeKvbGyvhOmQ41Djf+2B6G7Juhe3frYKguw3cdSXMraZYxA8ELx0XG/cBhZtUTm2E24h
I+SIun/G8FvxFGUtpCK89cDLI67gCasSUct4gQlu2dio5bCp2Qlf29oC4ahsholKv7SN82TyexJd
EEjRiGVZSJ7OkCnzpr6Fw0DbWd/+sjV5HpS6geYAx5zcdd5Um4CULYo0UEczNaIDl24sUGQEMpxW
vLeXzYgLyezHGaDnHcq04EvqCvK6+N90ru8NhUnB7CHiSwfhnaWsNMMcx6LTOxA4S51vZdUlW71W
j6lW+77GUeXTg8JMmUs+9hljCGVCW8LpEGKG9mTAJ2dhVk/GtA49QtKmMOmcdHKeNb3VjpmWHHQv
zjY9lpllCtdiLfhvrbQgffQoo3uZFK/IC9XO1/e2g2DAXp3OByotzUh7NLVAYrVstC/denfK8tUK
LcF+jhM3Qx9ULYmzoajTBZa6DzYbTxF3mooZki2PqLjtqf/8JQZJ24VZhNNmqg3FdhUz2jgaLbd4
D2yWyv6aWcORAwrXEHEgCD//1+uGRVrNuIvTABB6TatHtvIsuuwrEIUFadh1NHBS6yj4lgmzCiPw
tGsdwauiNm/56CK31snAkgC4cwCET/AvqV7YdZUTLfVo0BdWHp7H0GZ/N/A564i0ZJofE87I5wMF
8zVPxH8bJC702tzYkC/rFmuxb5REgbCQ2BxvOV72zOQt5OfV+wDyQNHnObLrpPDTiX31NECdWeue
FfCMb4b5dK5bp4FF1O55R9hUiRBRh0aBscfDOtlVL6od31wB6jMS5KobTnkEIvqwjPwj6l6qyYN9
F76Gfn+nouYXDuEcojb1pRvyQinFj9k2b56NYSHQjb8hJ5Zv93qwZP8BGbFmurRD1EinhglYhvmS
4wGVkAfrroSLRYZROoooY41QhbgJsEwN2DTJ4LMq6x/KJw/AZvZ1QSiaNkGp3WsOKpgcoDoI3ff5
GybuRex2W4tRE21JYBxGb26mb7isj4Tyr4ZNNJ/IPZgo/CIaXEreaFK/FQFI9HCK11k4vGVhAvgr
EuUi+ynD6m7148NW+jmhJGbxWrsNjddgXSzduEq3fe5tUMJmt2c1sSu8fDfVw8GJsGyO7q+fxq+i
dR8y59gMBfZQkwch+UUi4qftszAoi4brCdcPmJVp5/LWADwJRS+EjvTfP6BLHdqanrxrGWPIZG8G
kKDDmJ1Eh0VUsyw8doWL0Q29ecR6HJswQElXs6ziXWFPNCzJ7GZirsssVjah9R52pK/q7LkkQsDy
YNmxYWj15IQwT0rKHU5x2lwCmuoqFe1gFe+1pL76obE3GmR9cgxT8pawZjBi4JxmfIaywHAwyyVs
5FMa1cCRlG+RFr8G0/BUu5up7PepUk/e0G+kLfdRnKziGXFhhqeqhe9I1xz3LC2KP4eJobzDMIjz
hPRv+gme46V3widA+cRMdkGkP6VueEvaLeM4tpW+eTbd9uCF3kN26F6KbIchH1Er6Y5VMMF4JJyR
4IxbUfPop9uxAsU2JWppl9QeRBmnQU3TTO308HGrYZs1yaXrKsjGE6qV+BRMtRHqDyzQgwvRMRk4
fcFX8aTK5Efa/8xM0NSLCJR31a/lwZstzbSl65ecM/phUkjG2YQgXJ6b0W7283IBJXWWQIWDrbBs
cYw0HeDKIXvlE3BKXYJ5wUup0ocADxll5lNE2ZOj559lCyYTGDqhGWtfstztx+y9tj/0Iv9hX0+3
WzA+jSknrs7jONu6teAHiAM4jBTVzswFPOx6a/vz0qDkQ508Kz6lPOLjojDkO2DLnTXmp7znVImt
8QfZ+CWlyFUbqwvcR7rhRuwOoEpJ7VkrURU50T7Ae1bhrjo3vFALCwWyIO9RRXwfxuGSTcrctpgO
F6k9+4P1c28A8x/VP5eu4VFYdy31n7vWfCYRhCqftb8lae4RfEcoIdDDbVlMhbgBiXrV59Z1hWhB
KdYydmlMS7dZros1C7tD5Vf/Kkv7IxW34/IMOjxzge/Z2qlwuF20ujQXXtBeUBG54lDRh4GfJAwG
hSTrVn7av9dzdXUYWn9FSqDfGzH19UeciVi+Z2KBx2/X2pC7xgCfXZ1z24dps4Dll6oRhnh0Zfs5
LqW3LXSutnFFkwDqhtTyR9m3Kz7sdOPKeN/6wyFMXeIQA3B4nTJKR87QkpHNriJ5gpwQMx/Y0Y9R
6/8Si2Rkm6SvWDo3Rubz5q6gIgqScc1U7Vn5ny1Z3RkkvvI8aXaOYNcPo4pClfTdnOCGFznmWzW8
41K5ZtquMrguqbR/4vL8pWl6zS18RN13TwmSOXE1a4EqHi6CbNraqclcZgG3A0QhLRzLzOX7uefP
iDh3zDG6mZm/LXr3I+vtm9OKD8WCakUIOdSsS+fVf2lH8aHEHlzY44+fmnvFh1C0fzH1fZxvw6X4
LF/0mit0yHrPbuVL5g9vzWh9u3H8nNjiXtAyyCBOQYdbvlI9fXRNMuk+VLqQHoHO1tYON5XQKg4J
6rSL/opaCNu5mP643j2bntUvUdV94WzZYdCzvk0AB3YQKpbzn5qe2ex/HJ3HcuNGFEW/CFUNoJG2
zFEiFUhKG5TCCGjknL7eB97aHo9EAt0v3Hvu1i0EW/LwKOPpiUXOk5GWa9q6AxrYGbv1W1XUC3hV
euLZ6YQt5NFLLfOfUgARCesucyRucto6Mj0NXFkjfmy+1PUghh/aRASwlPV6xsGRQBZb9pN3mVx4
ADkAJgngJJ+evdp8i3T7U/lxzGE0/uLCqRdDhSrNwAFBc3Oo+wmwOwiYqOa5GgpYxIT3ZcxlEWW/
2qFAm4dzb2i3Qd9eSW7vILnmW0Yvby5f5mRkLz0TetzSxAVK9P9Rl62Q8zbIcGyKQceDE6NoM4N+
WBGKGa/tNv3G1LMuk25Lh0sgqrPgWlmzhPO4KdL0eci/UJ6qzi43XuFGayV57203uOlG8hznGrYk
C9PpBJMEjxZp6tNzwJaYTdsb8EVeYvhGdlLdiZT7a4l5pVEigVyf1k5DEx+hJ1vUDXXSF2pJeLuq
NZBshIRQme/kd8waK3oqu5mLIP9gmMRlMxYb0kNh6bivEw4s8NWLKZ0WoiMgRhHNQz1MX0GdxCAt
/Jfpwl5aVXEd4Qetioon2uW7R1C7MrjdVxkYQ7isxtoO8zdVB+do8s5dtyee7J527dbIu0sfDMeg
THdo1SqCs7YROrWk9b/orwpdhkt/IAjCDT41TbFJgGFYYpxYhERojY1YQ5PYS60j2E5jIwoVGBMz
r3qBZoS4uK3SSFgwRn09sEOaoq4H1NjgVIriljlDuW1R91V2etJdR1/2KdEGHk00VmHY4cwSm/Kf
nUdnWelnM2bAOPX6ceB8ah1zHTfguxD9ae0OyTYielKLk5g1U15CNW/sTy12ESNAqs2L8JjVDUBN
HTVC3d77im+zjDJELmdAzrRz1PeL2HiRLs7bLEoPZt1g07t2nGsT+bYLww3/5ndwzNtr2DHPppq/
DXF/jiqNhG8JjSb47D158O3izc+sYwFMYCWMCbktIP6StuTUs9hdeU1xyV39q9aQNJas0lrZYQnK
zxPLIynw0QrAE6nkl8+Kf738zRLzVthOvU00540yPKs8e+nQ2S/UgPk9qvaDZM0uMWFqdVssmjbl
Ae1Ak42o/KlvCj503cIwkJEZP4ak/yqs+GLs7hmn2gL8LP/ew5w/J2bhws8WRipvkupOa1gk074v
WvrKLhevbKd3iu0t2SIPOSDqDkgAmRzrobA7t9wVa4IGCFMgLcNgbI55bNGlDVRN7zQN3ZvVT3gT
En+TY7WTXgSdHICfw5cii/+3XCsVXHqMqSr8ZpJvLrwR+khLlcva7g8P2Fugka8Ku5Pwc8jyyl3J
EnKcADwYWMgIihabGLTmSlpXV1CKUgpA7msR9wHJlhGprh4Sl2V4FhPXuGb4GIYAcDDPecUZdhUY
8ZlTfneTd7UwAHEClS2qlkui/iFXipei1s6jMzyFJA7patPqwzrQhj9qqGLfBkzL9RshmffWUj+i
sret8LZDwypTM1cQs4e3KrAu/H+0tZ8DTk7s4BCglha6SZ6bRY6HLpqLf6xF8aFJJlFpjmmva96K
HEmybuVfVdPtGhPWQ9BSftSkmsNhEngDLpFVPQmu241lur9ZI7GS2ydSA1jxM3LG5JVvVEMhYWj7
sXHxaHvGphnIzmG84Azez5RS0Ni/mYKdOCs4Y51FYpIVJzsEvyZA7weiOMMIu7iRfxMg0xpverVa
a1y3RvQiyxJIurOjESSzMA0+SWx4kI1OcIq7dFHTFa6Ejccih+2T9qaL6RePGta1YsekCohs111T
pfaipAiJPUqZBOdmzTKjBrgeOCe2Dk/4JaNDGvnvBumqSzEyRIMrhWD8R7TBX+3h3m/UDiwUaxdC
Nwu8PG8WHC8/RMnAlmRNg3dIIAyZzrFszavI25a5JQEirkaaVEUiW85oPtHrc2GGFH8styKQrouW
FQlPsrvmvE4hEmLwdu3pUJBDOGnIHGy9H/YorLEUZSi1ot580kbz1lrZyIYcm46vI1fVL9bUUZ3b
T51Pqgbiaqcffz3mB6uAREh7zhQTznAuQMn1+CeEW97xCtzyqbgWCQ06kaL/wGtdhh6pakPIGVqQ
lNoegxmybDanfbX0am1bt94J2ekSBAu5USH7gIRrX4yHiW4SpSKOdLOtN5XTn436Mw7mLFtTvyak
aja6YM46rSv/FX855NqWSZU14npyCEUINNdch2ahLyqPBOCounQqvFSVybyeiorK5MfBs27Mpp7a
Iaoa0AbRPm9E118skulj3bsZwZq0vVdD+eTAQLmb1G0svDfs33hRaN30erhofn41vWTbwYoGNqY0
9e6rW+UkV5nXN5m2fwkJGdjOlA4ckZt8n8QBrI7Xvo4udR+tS0kvHZJIQar6BTBijM2Le3h+4bBY
A0RBpFek/q+e/isEiOe8Z2o7lCyk0wS/Q/StunBja9EjLUiO6Agc2LjFh91W30UxLZseUkVciVtg
2RdeiZmww+RXlTqKVweumncRxGau6iJA05C3D/AFzIt1416WwZuZJFsh+o0yvN9apswv4uGcM+Dx
pP+cpMajQ3AG1GmdeGrjAApFn82idzY2VlH7O2n9CpLLSEID/iz0vgD/vY7uWVa3Ws++RPaZuiTR
BQ4dbUWhzexrloCsMUz+YXzZoG9DYxXqwzKqL9Rq0y6gUya5+nlw/Rc3iBGmFwT2ifqj1609qgqu
mopiz6rTU9+bhwRmIDxs793UPPzpvKuqxPMgsp/cnm7WeC2AIvjOcPCldNazcDIyyz+F4SgZvZ8s
Ed8gNb+xcm9wtTxGtAYYBnkmETG+W1X5XnKuk7v9OTT+VWoh45KQjaEkQMjuwx9NH0l0AL7SvjlF
+833g7ipWcILxFzuw2Bu8pTJGsK4UKQb3e246Xuay260t9zqJ30CC6L+gsouFpYZ3OpuT9m4VXoN
U52lBJ/lHPzQZ+vcEH8hzZFRRsB95smdeS9qsByDWQXLyZI70z8SSPLtGCTdEIQbRv6X6/l3YqUO
mDGWnI4YbFD16UI8yMRkVmeLM3MMJik6s9zmW4nuNtjtum5BFotnePjPtqCgKqggqzNZo4+JdPa5
oaIRYA+mrHuXUVoN1XtJ2kMj1CmJsQXrD6MY1yYCXwXhUEctK1yb/je6mMb4jYrt5DNuy3vAPqa9
i8CS1mnzIODuTzp7e3QYRziQAJqrQ4RfgTcgdE6ccns6mL2wzOf5hyvFk165mzQ39l2UXGLpHVKq
3IZS0mBBSCJnfMG6o2HUidaWpHDWO8V4ItVu0Jqi5dvAEQFM5WC08p9U06l2qh+n8xhnedd25ujG
9Zs+0gtbcz2YZ8tyjFH0zP0T4wZmiSQmQsX/wG7BVql+UvVKhQmtSz7vkRMqt6oiffO3d+EGxTrP
pZmSWMDe7jV/5NguRcyR5PgEhLnoq5XCDh+MSFjhOtaFs7Yp2vFDMqiPVQfXu9ty3j21Nh2wAYXY
72Aku9oMU23QVjFXqKBmV9FoLkzDwJLQ7/oxuhDF8FtX2CaaHgR1YB09qA3qKYFju2SD6bMQzi/A
BbEpNynMIevPRQHZC/RQdfw1JuEIdZQSufNgYpY1+22T7oMjV/fUrxly93MuQHQbjrnfv9e1fowm
puoZGk58SAOW8RYxSqmI7QnHP8t1UcQO/DrpkxOKj6y0L8yRmehXZzZNDI/994rHY6rCB0RnYFS1
fw4CCoBG4ygega25s0p9pjfSkUH6/o5wZRydZnwPagbjvo30TM/hc6SvEv9xFYTtYnJdZoK4W348
D6Wrzo1Pwfav0/Oz20ecbvPvEyTvXs3LG9uI5nXFdnZsMcPwne2G8J7S0awKsN8MnsShCSs8vDQz
S6TjRGIaDGQZCKvZPa9KZPFDpXZ2qV1jIf/s4e5V1WfUoOHFRQUV2qGJn7qBfB3xVXRYGYqMdzwB
iDbiR7MlpOO2e2VH81C1VTAwI2XJFsPZNeJn8up535w5jA67RpB9+rQs2Mk2JF0yTVL5uCVnALtb
fys8JBXdwDJfQ3huqOErZ7TZGckxmJ56d0R23LfdhpL40uQ5C+sS67tkoDXwo2XS43klqTzmDMPN
fxODTFm0OmfU+E+skGqhPXq3L3mj0AiEVvek5SDkpuBdi3ENon39M3S2y8X46ZWcJxG8PhBqHuQw
orzrMGPdiWHSsOYhV74izvxSZw3AwwoWDxUms2f/jqHw1e+FTtkVfXY6OxlHfdfpaC2ixv92MbLh
tbpPLtburj4RX/XuxAxWyPxrlgKdqGzs2/z+D3BgF7WChC8cnCRBk31LyvAJzAejbQTKU+ne9eyJ
loiPus3DDeEvKL5BfAHXJA9hggQDJZAk9PjkKfRHPSLTaCCBq6tZvMfVzpzd7X5o5Nv6x+gly6yY
6STu0iUoZIuP2jx6U7ZLzHk1YaycaUKsCRRyQWDXJ6ZojNyDOc/69bvWhI+RAzu13XWdE4LjRXQ6
mDKVzfgah3i9tJjZN/OLRdxEIM+Yq3egN+69RwdPKhfIuhIQFj18P+Fu49utBeUTuwjD563Lp3uU
Fu+5RXXQVrJeYqSBbc6jmA7ZuoMRuWK5+cIYZSMUaIiULDXGdejc415t20K7K62iPWSxb5d/kaf/
NTysjCxumW4/RjAxgSHmhQRxSZ3+Lq36ZYy24aCeqmBckgz7jsLi04NuYLwQzPWDS6ymma6W6Ove
HTNfO22pYf5tgGZMya/wCpxBNfK0pH6uTP+ly8YXMbZPzpiwHPdCzmrSdgZsm15u/wON/mkiKZew
YnQJ5dZz8z0pC3+SKY8t8PXNQnjPvsUMnnrN/Wly6kAoJFAWuROoJyC9ai9O7j6B0Lga5kuEL4qz
ycKP0tLG6dkxIXnPFiRisV+klMruVuZ/E4G7QTJmB8FHGOA0M/jIBwJEYRFHT9Lx+H+T14JMADC/
Mg66BZugUh1gWW94ZzTEgHUxZuJ9wvCXdc6fZo3hKkymH1O79PjWeakjDE3MNOe0yIHbbeHEGF5G
rVkWDRtQOLxnmNXvRev91KCaVo74cFNmTR5cn2bW8OLXIXSZmbeOZKuSP5GSd5TlJ9WTHOdUc4s5
BAs753UZK5QWzMiBeoR7q/dYH7s/1Vj/8vNv05m8JEQ7boMi/XNN9y+jyY8aFK5ph4bALruNhVWa
CtS6s21g9LxGl/7pakyQUPcTMayb18yqPquJp74nxXW2hK/0yF87GOUw82akpYKvK21kzj6kwnI+
1gudASzr15o/VBfVz1iLl6rHOaL/k3l4yuPmOSm6X4sGYJXa9S/ioD18qBUm+ZVfl594SEj36Xye
p1eFJZj5HXYms0IECpuRnN0rFnm0mWaLwTR+RO5bhI2fgHPy5ZqE+CR+Itd1rllifAKwQxnRfamu
PQqkF4VroGnlYuUWDpARIozwTb5Kd3S/VN2+FtJ/GnV1dQ1BPisJXBXBbKCAlogg0Ix0zbBOovYl
M5w/6Tavg+PtlbTe+Mu/Y1Z+qMfY5ZM6ZWokDocmOym0TO7ANqDUf8Ct7jNlPZssqaFRyK8xij/1
ZR4GTx2W7QWuiNdwVM+pBohLmP6lVcOOlR06x6XJApkta//r1fVTKZxtj5wWNjsnJA+n4kceA/+P
UfY4fRn6PM4uCWuRvBLh+IgSiWQRYwLJzvsswECVki5u05WXJSiRqLwPfcmXa5sfnnxtLWirbF8W
Jof1MtXt3/I1dbUv35147FwDDJk/7kuiKxBBlRPmpqKg5GR6q4zmL2mnu5rYtbbjyezmVEd9Tr8l
BtjI+TJa33nYsBIgVrPSePOuCbASwGQ9qGiPVykDr1Ei6tG1e5CykoNAR7vuAK+O85Scymbex/ge
jxeUYzfj4KMOYJtV5Iirq0erpzc3xws1b41PJDoOK88Xj7jlP0x0HTNcFhHPSDmY+MUhinBTDDrH
Q+bCmkst999UPOWW/KsrVNP+bJYClcaxGhzrCTOky3a1TyqibtDckioSDkzpbeGQqBKT9oYshDfd
prSHAqthVUqy+gz4VKwtj+m/1SLnSuJ+jtKat5XEaaEd5zaFNxSwQWum8C3IaE/BO+os79E6J4a7
wIE2g+1H1CPYihD58ixN5HEF2sMpk2tlZsO68Ine8rZtmR/02nihhmMS3PMrBgbJC+rqqfThYj5k
698jvqBbAF/vrAwqsTqeP3szW+XqRZeFv85T49dsw4sWsQBCu7VBY38MMQgyNu4epK0fHfFobA1h
Zs14zMJUOnD4N9WEtghlPJ9PFfV8pjJOF62bP1jzHEZBldRLs2cuqmPWlK8TntCsqagzvOsgWQKW
A6FYqa3/+vEsxGptLFfOr2ugyrQjZnUYGx+TE7zVrf/hzS4oXDgIB3ykvzbJlLkGrDHn8QiN7pUl
zpzPhCPE3gGRrNaIFs8CMjndL4V2NNifTs7gIkp2pTxFkeiZhUSszxx2s0zQnxsHc0pewJWzSAlK
hNqUTFOXkJ2pDDpi+pz6iY8DO9Dkc/5xLnDULPiQgLr3LC1zh6hdRxVrTCLnySGFMfI79qhR9m7a
eCgHt/yTWvnkTph+Peiodm9etUidiT9H84eLbO0I7bO35V+HfqmWzNamdPajlQZrfWy7SrDObbIe
rSXEoJTcKEeraZgnsTckuBSzBkXPRgLLr3/UO3slg4nneaB6Ung8l1hf3zRRrNJAI9HZvk8CPH5h
fsYGuaRVeBW+9SZ09W41bQPEU/0EmYGSCTpNiqE+dVG7Ngx53VR7nQJUfQJ3nttX74OVwGEd1cYX
7r+BO75K0ciPmc97h1MCv6XOkoHrkDXcC3HeFsmoCor5AiRHxVGiQ73Tr0Jme0QNF5sbYcEgBqde
fRWDidbOhSpo1sm5oChGNIGqsWAebdheuXHqiG2XoJPvUWCu64G3QEsZKg3MejJVsTSh1o7AjS/r
MqfNqYPnIFB8WEDOiVqxbjm3o2jiZwTgn3ZFISEZb89LN4KOvWIzKsdY5cwYLZ5g7oboWxvyn5h1
H+y46Cl6SvqYB2gqtXeUgv1CxUP4BUubRVO+rhzZ3oQxwilroG97cP0dmZFRz2OuYZyG/S93SOtY
7tfikNkEJBQueAQUCVVdpk9WfG8m+mfA486bJOGHYd40g33TKypVFm6jfNVpddfdQAilFHmyDhJm
AKEGGEUQ/INPWsULstziI7UlE3BR4VFmpOZ7oK9kL5ptN1UaSOyOT9VvNo0Na1M3mZNUM2zbR2G8
TgbEuk0eJKuZXYntquesqh1gIF14tYRiZeiR2QhKH1P/KGwesvbuTSysUEVtCtes9gVKq6Y0UOuF
xXHIKM5D3/E3teFOb1oqU/CPTwi52Vca1E61Tc5X6XIOFbbYTna5lTYjn9jBQJIeE90Vq7g029XU
4O4GK8fMZIq0fRPd4AnEwHkB0vv8Gl7zL7R65l8Xd2r1U+xpX61o2pUl5jc3U/zVOOGDPISZq7/4
XVesTdd8dJpknk8dh3qFmFB8u6syMa2FCkOuqSR6Z9j6o8sefp/p36pJwGmnQZEPnRyElaqr57ZX
LxBHX1UIli9RwWfqXfychFxDkSJlxoCZ8IvY0C4cuiJUeHIf2wFvRa6GJWjjV2Jm1zgCDuno3vGY
A9NgGq1QBlZujAEU3cPIsn0w8n7jDGg70CuTuUeRtwJndsJjuDOYU/YlEmSrKeXK4DespgP03yr8
SQ3jbAwKG0E43XnkL8gRFno5vLo+02ltTsU1yGSkHYNKjZlFQ9CnZ/oBfeojHHUq4hpKrz6USyCb
5aosqQrUwBir/3NJmI7Qc0khsi1LHyClEZ9cJQQDGs/4pxXK4AhrSfjpxpMS8oBHkwlypJG5wiao
Mb2PsiE9zYHcgJ6Cl3s0/EfSaf5r3s/4OLNB26ZxQqse7MasralDxZW3bgz31NuUZLJKD4k0mcME
+ba185dQGz8t6nw5IaeBV8QMIv7OY3SLwgUeH1ropo33ytNeeqgGKtOfxTR94y4buuq7LBsQp8HE
enX2PPvpRTe8UwCMgkY/+WQ2mrH1aBkEQ7kYv8sUN2oLP3BWinT+vjEWwyQ+EjNirWf2PygXd5OX
73zlPpVmDwEwhM+e5/o6GNklpR2pWXjuPkeLCwrbJ6mBAjSdkkhOq31nGFSfAetLWuUMiZkGso+Y
cybNKeddr2FOU135NQXOBJsQkrlHoZLTa48+JQcqPQ6DDKMvVfZjSBh7wqFeS8Di0PHl0xRwW4dy
2jLInHHXKmc90J7iJl1dJWo2/A2AlHIRGMvOLv6hXCVQaWCuXLvxN9BF3DjOHadmQZR6dhn74MR3
RgUGbm2tJhAeNhb5RTVYH/PQl9tujw3oMqT8/MD14RMcptQFBz7Kf17hvdS182Rm8/ddymfR06P4
en0ZxzNP0twZeHIpWk4qY55GG9kj9Nov+YhE8z66ETe9ywGme+GHGjDZ+L71G7fsXWzprF7JRYKk
SvoftWf6awApwA1KDzPIl5DPeQzbi6PwRIH0Opo6Wj2+ZqYZxFIts2utMydl4j3tp8F4EZ27JrVn
V+rFt9vZSBW09Dzpv0zrqS7s1l9FZHD04LTHKXx3J2+Dn+uWdPWPFVNR4ZQuIbrvGiVuSYANDQvL
M1EvJDDVyKoM8t4WLtZYTnJxIlUu8XaDcq9M9FlC+bVYMOV8L52JfOv4r8qMV+WSfEA80m8SuEAQ
6Qh9MruZK3MZJVt23UjhCGqaVZrA5ZIbkBvsFpBsCfy6wkFYuF60r0E2tMjlM+w3Wm18Nb1xqrUP
t2zJbghTDMzFRJZNuS0zDLxJsTPD/kGM7kEkLKiipSW8f56L37KuL1nNTdDFL0Hg2TTLr1qKyLAM
5EkEw5YuC1/XgMfbFMN9Iu0NmBNDbN1jJob6q+8+/HKF6u8NCBGNQLFOo/LbH5Nr7BqH0MNlHBqE
go7m0jGIWcT59cY2e61p8MnCsmvXRh6897y+ltvdGRbtxulTx7XvIaUxJWNy0/ZII9F+YJzNA0q8
8r39VoWU+VMLGkFLb7TNv61WTShFjTdeCj6qEepBMfiXOPmnR9muj5GZMk3n3ql0bBrhJpuy3+D/
qDcBb3vMRioRj1AS2ZS3sU9XDthWxk0A5acIiHCH/aOjNGvhF0+JwIgQckboAMc0KHORda5JH+UM
+5bTqbK6ZRDXf7LEVVnmDAQ0s5wVldxHxMjiqGkYccEhTA1evi4197Cho3VQTM86z4rVW/2GNnJP
MjVa3Qnjq2OiOek0GARDt+0HaLGRAOWDh2KbK3KxEL2fJwQOXjR+m8B5SRVgwxHFHiIlgOsDI26r
Iu+pw+IZptbHbF5pdbxaJMr9yrDiTDYmLLf1TxlC5tTi6jhUo7P3zJdY875003tJavmVlH24Rrnp
6TLZgLwFZkiBXlsx8IeR8RpEpX2I4m5FzsTBjuPfBvC4hlRAgZKY8V2frvQkHBh83Sh2dY8fucnC
M8YfZHftZcrwMRdm+xwN3deQjPXJ78pLFsQgpssQSVHOxoh4QwaJoXBiTAmaixZjHpoRRBj6TPSl
B7nF2JSYPwF5y5s+kzIkzlgue893f2wzO7WQdWSCDa8pUJp5gN+YsSz5EyiJPffm62x0SMEhYG3p
WwbIlhHCZNhzunfjvelw0jaxewxYSxzy3tgkXq22XYUBJW5e0Zg6m75j7A2UJmLQ8ePgpeAir4yV
R6HJKpp5qRQFfQvTO1ygAEZxUoF07c6OncrV6D1NJRCBqBAvTcQEcZIS4gpdtGXRJ5mPfB4dWAn2
xkTyDwpioyaBzblptefALKaVn04M1Xx0ASMjE4Bmn0nfQ7utdrBEOojcgbYXSLy82kKAnm29UNzy
pPw3Gs1uBInA/rawwQob0kI4hETDw1Vv2ICeyamvnLktHv1iRRsaCPbJEejfZZwFNzIXXopmtlJj
qVwNPrjQ6qtKM5PVj/XXYicQac8XPKEMraufxEt++85Fzu+E+1K33UXsX3C+ISEa8VL1QXP0gw+r
qs42+cNVwXlqUeQuEYl9CGeC5qgzC2Z0ThnAuRkxiTQBAuCLfNZOeJTCR6G9RMFwsxL2kt3orUVJ
Ohk8VHuu71fLePSzlY/mAn0XLyLiq1PSDfz1gX0spwBSnnMKKUWXGH0dJKc+rWoVPBeW9eJkKE8Y
Y/yRJrMMGRoHnN/Sm2/AQPsxAt4okFVsceziOxI1ElXb7RY7qyyeqxj5XeDr7dpCuRaq5LOJurNm
cOaUKdyy1ET9jBaB8Vp/HZgi4NWDBKXH9B4x9L3E9J8IEuPQ4Y6FnALB1NJvta3/05viOcSOfhQm
JIKhCi4d5l0PCD6yB78GkFL9i0TyKOwPHvaLO/9C7M83dCt07oAF0vrVYfSL4IY0OCWwsGbNyOYa
11Zpvw8M7+f2DPsOWqsIUr82BeBovILOxONDbKtgUwxcJro4xoJxMI5TqKSS7DdsOyLt3CVxRd6m
g6HB6mlWFRwNKAWL3IUR5wFekGjTvbK+5eFQrMp7Y43ZLg0rCQrZ2TUB2aKjKG5wI8nO6vELRHwL
HRKRdTySMGMN1Sln+D30jNy1lIFMhV4B8HC/t6eATbz+xHJ9BLc9IeNjgtMztRCaue6DMltppbzS
abw3CigGIZv5BoakbpdU88kbtJEJm7t/YVL3l+ZoXtLx1BCaOhJeyfQAyXLCmMX2HmaPtzWqjvzU
X0zx8aNbzB4AHrMMzBoCbB3M7AUnZiI1ExOG/VV31g/0pFdCPZPLqJBOQ/qwGv3QGCTwOI6JPyCY
sZoMkDR5KUduBOq8hlCZ6MNF72IThrpEfkHuKzN9I3/S4dmtxqT4Ch3eprZCO5bnhHAOY7olXRAQ
QEF7pRnmsvH/wjLe6cOYr7GP0xwhAkRzZcMipvkxmNcKlNMLy2b7FvbE7zH81USDiWzEjsf8di0U
u3nB4DqFmUujgJeSpDm5LPL4TaU0gZYc/zXkUy9jthi9AHlSp4TXFUlMJoJHeKpDBDeJStux7Zcp
TkC6rL496jjgqGK55WJpblpStnDugYqx59UaqpcPYyB1dzbaujEKRlaWBGOjk0Rh1Pf2Vg589vgX
whwMdFlrCaJlF9dmeyWROUVy5iAyQHKehe2bgd6+5tBd/s+tStMKSbH6AMHzzxzBy4z4jwzql9FK
HRai07ZR2O6T1NxWU2a8I9mcGbu5J8TJ0GgASsW3hbT0BR/Cs8Hm8C1oUUfls1iUhBN3HXa2d7BC
NM8W6g2HgIB0MsXN1syGbSm5DHEIaMAfNe/VbtXLYMAwUBl3HWwzdoT19BEOJCeVLM7npi0GhDMG
K+Ara7qDDlNpUPMCgzzhxbfSn8pqz16DXSTOySdWEP9ceL+YFeHWUBYwcgdYDdgGNywAW0hoJSm2
OGBxbQSM8Uw3R8TfvJFZgRhAvBvhHMMUMLRl1/GaoHpzPBTPk+DRQdb7CKBqMKmgj2jRh07lsOcI
8gBRTS90fcugKX7ICgs2XJXWWvB0LuDylQhMWN8eOoV7lbWcaw7I1vGZEojANFEeMYS0K+Vmr77H
zlir5YumzVF3JowWgFA/od6eO60Se7+hoi5tELAAXS4NcmFDN+F9hN0uMOUO4YBHBVbchGZdGqc7
lS4a4IrxflDrT0UbXy0HvvVA59vmMbChNv/ndMFblZuvLPTWgRN5yy6tP/T2w8Njbza8DEVSX3ro
OESrhdYi0VguR0VaLSjcFOHc8S8udS608rsXGcEuNpt5/LmI5uyvhNBwbC/xv0yT68zklkC451Da
9PtqbRU8MlHh3EaVf8Y9ZDjFnhY1LA9S0Y/HznGOPUAPM+oPSWdyxDGIS234dA2YLstGN59Nxks8
58GPGiikoMqu9AinSv0runKbR9cKiMmSwLSDJmnCRqaF84iGytz9zuHzskbHUK8Y6dq29YOtP4Hs
TCjoOLLQs9GhEoP9XVj9pyniN+IuIwpWLoW6QUjTdRo2CVpZnPC+rHmunrukewxBd4TuiA7BxjzU
N+9d0txqEX704IlwaWQbB2upHerG2iPwrYEpolngXxkbfBnCBE3BgNGqTAuHrnvRqmwFMJL7Nqi7
lQiLbZZzjpSu+WIAWNY6UkcaVoYgDYyZQsWgb+CaX2teR9WCqGDJEjtbp0a1FcjlcY6x0zVJn7Sr
8G7+Soc2X5HYxcEGCjGdU4ciPLM5DkvTBoYiOWpVwGKDJ26y0BAVhJMtjYDlX4OneKS/Rl2K1ITB
UuVOD8KYYbsyeW1Mvd67gKdFzL5GWT7wKLd6KkTdAFbqi7sX38BH7HO7OZmp269osIFpeu4f9L3X
smOUrAXs9pJZIouMn3Ugz9La8cBMR8K4BybYs0ZtJ8EtTAU0rBH6qF0b+cMO7thKpIodbMGSpUrV
zQ2dd/vquf59GC1SRHxQm7l+bPXmoCF4fM4sseWxLVc2ps0l5nvw8ci3Uy/6KQIYFbXchax+lnpD
qTR55GK2sdgYmYnf02QaV2jJwRSVe7d6FDmenJWoJX47vHRC1/ZILxpr3qMaQEnzmv7UcJ2NojDH
b4q0UuHDNBTLqkpio9BC/WA0xdqoK3tjEIyHb1knGglYnpQv5Eb1qzrqQX0b4iiNpN6okswVA482
bkCFHKfAiHg0ua66ooivHP/reaJoDtZrrDftW1sP/+CD/NL/t9w3yWswQlAKgupMLGUuMtwEoTmt
ugKyg6u5vBKmzaK2DakVLPCYU11tLQdlZxCZV9X5UDv4z6WZvptRrj5iNcxPsb11uXu3blVWb5HV
rrMxODTTc/gfe2ey3TiWZdlf8WXjgiceHh6aWhkxEHuKpKhepgmWZJKh73vM6nvqN/LDaoPuEWFu
6eVVOatBDZxOiKRRFNG8e+85+9iE34U4DlZxYMQEcEWskCvS8yo9pgthV5JzNa1lFsrfelxPRyBM
qmUk5+dNttE06N65n3+PDWPTMW+9l/X4JGos2AJFyELhIkdsYxMv4CQh4TFrL4OkNkYZnT5EHntL
P9h9Ze79xL6RA3KeOipwGIzqABNq2Y2x4FRMDcN0OxKGtS9y68WPDSoyla41labr0qi+TXSpr31M
7NeXe0Qdca2TjBUAybO2561ptZLlTD82AqlkVTuPGYoRtKSZew7xsyhq2tTet4q1Gz39reMHh1EH
sjbolVhq9BSQBgO8QjprrdrGZehY2vehT8+6NZTLxS/cWMGaYpixigMQQhXlg5XU6bJP42lHx/RW
0y0OBEesRgQXOllxTFvHaWO10zVCXkX68+bLL//293//t2/Df/c/83OejH6e1X//d7a/5QXZHn7Q
/LT59+P9+uHyin8+44/P//t2dbf6+QnzO/zz+fyLv7/j8q15+8PGKgPkN962n9V49wleobn82/xu
8zP/bx/85fPyrzxgf/vbl295y8CPf80P8+zL7w/tPv72xTDU5cP/9tnnf//3B09vKa97qMIs/Hj7
+OUt+/jlIX9/8/P/9OrPt7r52xfN0n81XUiMtrQU4GRLWV9+6T9/e0j86kp087qum47DFNL48kuW
V03wty9C/CqVq0xXGYZ0XUrnL7/U4Cbmh/RfdZiAjmtL3ZGma4kv//g7/OE7+td39kvWpuc8zJr6
b1/cL78Uv32T88dUyjVsfi/XhbDr6Iay+NjFt7e7MPN5svhvAjMeExQYmZbjdUtmLgjhqytLhk/w
ol71HG9Dx8nPsJEp//AX+/03+fGdhf0nb225UhqIxi3H1udf7Ye3rgA1D5op3UVTbytIoiHxUldi
UFtzKO81jLrZRJ2ZxOMTjQCy3HrEkp0FHMAjsnLtF92OpewMzzz/9S9GzffH38zSofPZjsky3pG6
beg//VGqMrIT1AYejnDIV5E2kppMAeYqghvdVIe8UxmLHLhyXKB3qDT7BeweTe/iXgQzyMs0IGCE
TDwZMlM2MSO1ZPe9j10WLvPiKLJHnJG+d7UtUfcukR+25ITU68BIaawUx1zusCfcVaK5bmhFBQMt
FiI5mLdjdgkDyhfV7ur8W6OGefxqnW3HP+aXnhh0I4C4pxYz8RVkBNxvJXOKRJt2ccyCq3GPtlud
ZK62Ej66V0bvws3vB9I28tI5xUH9Mgz6Ey74W2biIHUjRvwYUJO5aovfOzsHPW2amBtsUNuFccAK
ceOULBuwDGOKbVlYaNm3ycjNZU9GWVlYt/i1PmLk3ldVjzva9veTRFgaaCXQKd178hCYmZkz7DSj
2ua1PPSDBj0NdDuUsmwrlcdpMszxLySvshbfCjEtqbX5Y0gDAKJ528EGSD1/E/rMqG1vzmIXLVKi
a5v1wxIsqwbDAHCWT0SCjrUNIXxwcht53UQIpsyImSWoGKLgooUvybrHLcZgSbW8FG5QDQl3zpo2
3suk/GCFdEMSsVhMk6RbUPDBrbkRolVkYAY+coLMbw1Gzs6yDRhbVXoLHZWXx2W4spWf0iAzkPVb
7oPtYX/lm0/WXPLSyApWKgz3TcuuFcR2DLv8mlVgvYFjDoi2QBTmgwWtq/jkPw0zLw6dPKNKg9G+
o5N2yaLfw8xjsdzVtccookYLAp+lHOogVsjg6hk4qR4db6mZt02D1ypu3uoAzl6Y36dUKMuWVECC
wTjCMFKhYbTkLifhq627aqt1/tFAo3Vweu8IsMHBIYh2tWH2jd7DDpcKlgGyScn3buFLVs097Sx6
BVhZYqZLmBlq6xqI7ra3xqe6QriX41dTfPttRerygGDBm+2xXhJCztWmh0SYi7JieBibo9qkToME
yWJdmsXa0s4L/9ZyTZD5gc97F2l0PYb1KTIwp1ku9LcSPZ1nF+OeDh1OcdiFfnKvemODyIcA37Cn
V28nr4lHX2n4hjH6MPbjHa0B2tVYNeOJIWCWjKSHJO29y+ibBn7hwhL7WlhwW6oaFo3OzPQ0zjcM
/06WJBhCLjXLweM8KwydkSJSD+WxmjRWmNaa8uJbM5HBwH6pChBflFIL+oU+ZS0vMoL0dd6h/bLY
k8ULVD9ip1O3dc7JN/GhVAqL2NRZiTgxNvambJOEU7GKGsWgCXJG06nHGlJFE9qk+iT2Gkf0dec2
y6ZI0QkKMPRpXWToe+wXanb+0RKFkx/BV+0MGhNeW5yrGIE16KMPwEhXTWrcIgODCOZy6MZNchBE
UVmwjmQs2FVm/Xqu5ViD8SgyDV+CLnnCxrpUvfbCxA+5JuOhK4exXhc119PUHYFJYOwL+Y3tPL+f
I5MC2e4UF4mrgtXTInHaJVI88pn0s08CVOymxKRbtG3aOYqVBWUqFxn1eqXkSdjilhg3um/yeymz
h8ZEtVtiLF+UvUYjHrYdpHj4JM6DjEE/TqVcs8K84rT0oClYkpiUSA5n3wyQtZRTxHJb3kLbf617
zp19iBwkI9KSBrZovFUXdgSBUoVQVNJCSvyzwv7SZUAQJWzQBaOYRYzJvzAH/ELWyWgIKohGTgxc
K5Iw+gh1momu2vcRtdiouN4N9tdML67zmg+RN/57ZBp7wjSeGhNGD6RkQC10ZdKgndGZ6m4q/Gtd
+ySHpKP7w+cM9W/Yi/aZqF68mC/Zse5UREzY4HFKyxt5w9L0wLVlFbZ0p2RJBwLFr3cDyuA5S9lJ
w55LvC/Jhk2t02DckmpYLDw48a2iLW431QsQxn0tsxtImmAgJ3W2Dab+rq2h9rYfNA39dVvxPrT1
YvYFmn+vqM7foastOV2tbI3vhH5MVjqPcfOI7IIuVht8OB5XQn8I3ouRCTyYsxEtzVU1dcw2C/HK
gPSQxVwobcfDe1lGrz5RfCJ7vbwzPZR2XZcehwOhK1EQLCk66m2UugvbpOXSV9GrQJOGs2kGaxAB
4BhPyse6OxCng8oQiBTqG1ct9Izz8dTK00DPRuVqz+WKOThHq86sfVAWoxfjgasKGgO/SJByho+D
zSW9a/JNWQpt1ZX4MyoveQ9pqjqtNS7DmQdBw+31crXHKI1JFJ+zFnzvAv5cHewJw0ipBhmHSLTa
pvvodFBeh2THUuchLji2JlUaC5hZIDMuOs/MWWKJiqvoI+KP5/UIxTl7rE1QUYvICN8BV7xShN/2
kXMaI5YIupzFBEwZyrjZdiUZwSxVwpM/RDcWgOksz8/oPjC69QPMSrhxM8CW4bj2MI/RYjc/k3G0
DN3yLUqQSFWUkTDUWiCIpv89VR3gT9qKZWMgvJwbgsj2I5Gf646zZNdSwRrqPoRXbXbO0igcTgWO
vhHFOEFYg0CTO+5XGQ75UmAB95PuMDF+9Ir2yEoZEaD0/UXtVLRAIQLK/KyJ5ICrF4tfFt3DejHw
31Jb2ZWx98KWZhjMoDFmavwVfBHrxJw/VlnP13euIpZAPCk0nGFBv2rQk1yZfvBRN8H3wmqPQEVW
pifWsWS04cwHNrmRzBfoEMH9TA3if2N0JCyN+gapD2dBzqXh+DD41jHzu2M4sZeCd2fynqUbLaP5
3VdzQ7tOXr02O0vmF5c1QJmRZ8eIDzaMVb9BQVadV2+qvDgZWnaHfxp7pB0UKDEo7sJuM4wtZ49M
XyWFNq5H96ZvZLM3agz2bXSY6uw+FyW4CYRc0A/R38Scg6IO+W9A7E3U5WgFiz1m4g8Kavqnk7Hi
DWeuh65AwhkKUBmm3Eauuj6585Ps0TEQIng4LksMetNd5GGZQq2VIDTtF5gcgpZAIYKgzHWdk3WO
h+nBKaZdWYXOrmfE3DrhuOHMsA8jz1xkch30hHSW/RPl+pb+hsFQ35d4RJGlVCn2gkIPv8loOiYu
kkPhdSc/Lepr1ooDdkZaUezc7XAR57pvre+eXCx9SOXD+309Ju9AKm8Tw8DAzWKMOIyPdIfQDiV8
baH+qeTaT0DyiaLmSse5jx4Ma8E2xSvYn922IakB7HFn5rs0TFjveA0r+qAnLwwtUdGZ7zU5MqAM
WSqllf1KOubDX1caP5dAeAFsZSiJCwesntTNnwoNw6ttpsSVtvD4qAvUlicaugAkJcdapW7QUAEg
RFvDKUqUyZn4XcRkVUHKYLO/telnANa3Hwgl7P4PxZnh/FwCXX4zah9HWrowhfxjceZaVtWofNar
dM9V3j9Xkw9BliFjBoUxr+xVzJL9yo0f2iD6DijhJfQ8HMGWz1QIaWSeu0TbxFi0OY0XtjHgTqi3
U8N1PGQV0bbRqzJhl9fzwqTO0zkwi7CpvgCzienzr//Mf/phTJ05oWtYwnCsnypNrWUALxJKFyP0
11PPQqDQnZ3gnL6siOlCBwesR91bKOWFmZ4zWBZlFew5dVxXpXWte+OigNkTl1wq44GrlKoPlkLy
XqZYAEIEx4N3ak1yygvyzlpdEtmagSkmJ+CvP4nQ/+RrMaVybIemgEV/4I9fS9+NuDHRGi7sQcLQ
dvUn3Eqo+Sx0CNatzeALtAW/rksSIM3yr3/99v+pLmanoCCXDEltOg9i3ml+qNgd2nal29JsHrTm
aFKYFZo8/fVbzHv8D/2IyxHB1E7ahj23Nty5afDDW+AIH5ueoIaFIj41QRPWEU9Ud5xT//p9DPlT
+2F+J97C1A3UJfw5HfHTO6WCoXEU4VJD6kqFQBtRPebj8DXuOjQw2j6DCGC2XKdtYz6lGyb5wyVe
ZScEEAIcGCkm+0OCItlCkbSpSb1DTimerMC7R8y14QhiOVsFH1pi3hbwp4FhqusAFeb8Dhar32Bk
1V966d6GWifrnoG6HX/HztTq6hy01sludBwqBG5mlned8waACWgDWPSFp5a6hgvSS2iH2OfqnlB6
Th2ZjcB+qMqd7naLQFNbK06ZlVFdLemoftfuPV1hO6AvSulv6dGTyI5Fk99bXjAx+GbMT9e9WORd
elO3DsVDdiB1/n7s4u++H3wnV29nJt4hM0nv8pxd/Nk73fHSqJFqempYGHHB8B5sWbBXyoRF3fgY
U0+H7UsARblwKW8HBiYOF4kyiK7Ntrz3PcqCmPBZKTcpLeQrWfjfrUStUdYurAYjd+UP3aItU8hu
5WvtFGeFjDt104PWW6fC5E8L6Pa+bikq5yIFPfh8wQan7NGFNjW6LQI5Kp2TUz6V924+gaNw8Oy2
+BNm3kI87MsGmTNDRC3OV71kdhh3zkOcsgbmgkG0lV/d1MOL25JgoEtCBJ/6KH6Yj4GGmQXTo/FE
xsW1O9sGvZQPSZwXuTbUmMFnVGYHAG0G6QnIUBEv9wDAFRx3pJHm7WgmK1IHvkOFXtEgLtFdlC9+
2R6DQvvMhhJIqz8+muBTHGaAhhnBV8KaYFrojaenYgo/AjJzmcUtEzSdpvTfPZbxXWjtZMN1wXWq
Di/Pdwr5t+QqNL3ntGVHQ7589GqNBR+oj6sGin2RneOQEiCKDv6cGRFPrr4IOmSrDV2IoLUf4i5/
mSJxK7voPQtZCeKzmY2rFFQ4TGHQoBUouWJnfnIGTwkr2nvIHGubNDS+fJ8LiNoYOtKPyrIhMfEy
UKWgbkE5XumKCpLSFVUj0VE+HZOqDD8wT/pO9opo+jVMq6dKZ4kkq3KjynwXd1QveWmfRj96N4Ye
e7ig/snjj0pnMBgHJy2Wjwmj2dIg0exy+vgv9br/rJX9Yyf778/kARSfH+Hbzw3vPzzrz1rm/y92
xOcuKeOA/01H/P4t++X4Rlv8j43w+UW/NcKF8asSjnBcU+qGnFu+/+iD84jJ0ocuuG5bBp1orgm/
t8FN+avrzhcax5AE7vL/f7bBecihe244jDsMVCKm+V9pg9u8+w/XHdsQJldUZeHbUSbN+p+vO02k
MsPqTXXl5vg4xRhcR7Ei1+Z9Ui7JvrVYpY6ONwsQoRt3DIg/NVyhdtZh5oQLtk7J3NRguvo9TvOM
2Bdcj2tQOvKmC9NtPkSHtPq0kSCTPPFcuu630h6qLWKYnHQJmTI9RRgRLXUIWUOWf0v9t94qvwVu
6S+r+H6sHROJsUtNNFWHJsaV41kDe7tY9gMlaKka4hHJUkvh1SwNahY4iojppi0gZpzhuv3dBu4d
dm66FUV4Ta+XX3skQRMGjVdRv1SoF0NNbN0H6AWkJDXfLUC89K71TUmPY6xPLqIVgwuPIqoPzmJH
16+4JYx+aUNg//9H11/Pm9j9/uroOvzH/3wPx//4Hz8OmS4v+e3YMtSvQgrFWsZ1TBZN81H324zJ
/VUyWeGkKgQreR7lkd+PLSl/FZarC11YhlQUoRwS/xgxub8q3dGlaxKx4zBnUv+VY4uCgXf58eji
dxOMwFzX5t10Zf08UHHMGDy1haA2dqc67+kGT2Og309kBCcGemYr/oyRtu01l4F8KN2jUdiUu/6u
LlW3dYioIoNcpfQTuOmcbtcMYY8DBAWE1brxc4SofDSFOg1Dfk9DdrhVYXlK8TdwROGnTfxE7R2B
dKhRN2M8JjcitGAIo+w49Mp512UvWRbEB5NW97rXi0+DJz2wdoLcp8dPg+qybSXTaf/izQJZLIKn
QI99vGi0cIYGlYVTigfVwYCrrPZrXnn6Q2REuPUpizadxOPYxGILKqxcshJE1xEJ8q2z7GDE7Ztr
2cBJYTgBgQNFEUxTcl2bYmu5wthbozvSyAUPXmBEp7MaOqu2nbpbUhiaHUEo5VVRWYp5cw5a3vW6
W70p+1tdCUK9p0Hf6NNA5I85MlfGxkPHng7lJGTOxNqaXn0zubEzIz1FnUg2VkfUtbCA+ivPr3dt
ZTW7OMXKJ/107ZfE82bEkC4Dl6jG0qZvrGrAm/HoJOuusqxzarLMUZWzTapOnTQnpcseVfp7M0/N
RP46Erj4YkIDwsFKREhhJ0DvyLUYmuwN9+hHT/ziOTbIG2kQNISD8L7lnF+vfKY/CwmyYo8tubxJ
aIH4FJC3caUfGktzyBPztpk5KPQPdH4sN9JWfdoqFr0RibtpccfJM9tDuSfJJPH75dSSxljSCNyK
WL4hJIi3LBQ/lZd3Dz2KEwdI2F1j5jcoGtoVsRuU2p1X3vapU60B4lMYR9VnHjJgCBIVrs2UZqOm
tfQhOrpb5lgjBFcasLU+O0TMLd4sf8cQ8dXp1XTQR4B1acO8IHLaZocq8llPqmKlB2IE9mbJu1rX
o1PVO6fsplHG+OyMG3Cbwc2g1H0rOArSmgLEsZujC5xvMZhGuGxMEvoKmF1I46WCcutbBzMfoY2h
FMMoae6jXhIrkarpqu3rZJ17UDSNwdkECfAJs3XQ+pmFs8Vz+TA0Qb8LgHb2EvyTsDyxFUbark3N
ENu2G7NnzbBWlZPar/5dDJ1pqYEMP0/8l4tMR2LaWkgqe9JgDSJycIm15wjw1BnIz6eW0T2aMjDe
Axlx69537/PhzdbGZmeZMj/WGnXfYG48rD7Lih6oNJy7JjTrbS5Mb+O22hLI6V1bxsGdUwevnQO5
um/zjsDFsTsJ+HjsKDDhfcLSZB3SN5c9hhzPPtG7rUEld+VWt9MSA4W2IV78rUN6cGeYQj/n8aeR
Btp1l7sPphyID8vLeh/7+m1nV9EeMmiHVpBkWG2ErBfW5jU5QDaKvobG1XxDbVtfQ9zGpJJO3coP
h+amdZ4CFY9nb1LDWTO5V8X0y0qEvWu9t1Z+l0XXlxs6hhFZFzQravydC5Jhw2uYBQg7WiUXZmDU
N/Hk14yBq24/4QSkD2AEcbi2WGYfSNIyPSKyaPtCz4L7yc+QXp1z6Q4HC4/1Pa5YhOojQ4jLZkXQ
JWRsgXorssWWgXx21mbHQx7yp9AD8yEvMSAEAYFprky1rVMW5qn2gaeNevbYBqjh+iEXeKJVFl/L
On1oL5ue2cmj6ZJ9rtx0HbbOR4uQvrzqejdgelCJaduF/bUsjOToNJhrL/fEvHm5hySTINXmkE+h
zcnWHsF5RwQLNwRCd1sCtrKDq3eUS0OcROvIS8M3kpA+8hb5uWytaKNZkK9QCIMqHKf7qDDrG3w3
/SIkLfggRUE00gg4ZYCNcMBjl+w6Exxd43XykWk/fPeIVMDBfSDbBoncoFvvtdkxq20fbV9WdDNd
1EsidHfSLk90n4AUT0xoSGDOF1bRyINu9/miN0sGDRYgnKrtaG/6uDbR9D9dtmARtVvHtpn/zTuH
xkBna6oS6TPnRNZVZJo6HehhMA4ANzpeKia9unf7YLqupM36r8WjLfh36zENzu18gyTouUc1sE+G
zDkajYebI1e3nY5CekCGsNYHx8TXzE3fzSDBZhh3oZt5YAF1bwMbTjunFZxSuvrlFnikf3v5GSm4
LUkvDQxlCap56sZ03+v2iCcZb7nb+3eXLZ1RPX8Ig3hDA5NmAUG02U0GonFW83TvOUIrUd3aqrDW
wyyfNphkrBkdMwbxYornPpQvpQPiBrbiHawiggjbflwNRKhvx8L83pTV70dAnA3trg/iByexgwOo
T9mvHVjgC56brByL5sFoJN4Kq24n8TeMNrnFAZlSbX434uL6/Q2ZsahF3YFsSrOuCxZOwoI6R4jp
QXBZY7mzz/4QT1iUq/jBDfl2zSSSzyEOK5qB5vgmiVapLNrejnu+3DCB8ACKn3VcozeXnxjFcexo
CZJU6RzKAahtUxRv/aAGFiG91x1KEmbR2E7ILTop7VMoGmM7Bea3Nm3sk2tIggCdXrzLDpV8xi4J
FVZoT77FEFmYYb+5bKL6sGkFueHhspkY47U7KpQBjnuwU06yZKgRtECNvbls0lGSe3vGmhHPJqpF
a2DNMLU75Edw7RMLOl4OaqQlLhB7VvzkGu7Wn2g0XrYqxhOqtDJK+bR7jBTQPp6TpAQ6MR65A8J/
h7tTEVvNkBnSonZboynahzVNWHri8dekC1dtNJjvZlKSW4NJ5UZQqh84vbfLy0vLAyP28b3r9GkZ
dW55wKkZVYV/8CNmX00zJGfCx8lSYLj7wNQYwz+C1q+JoV4m1lqfJF6gvQ45UkKkF2FIZITd1f2u
T/o7s3frh8bxSBuuWtLdy6l7E8ne16fuNe9JL/Srxtq23tQfQk4KTJIx1yCsfBFO0ewEFF+kOu7w
UiPwgp4DbykoRfNYEBFTEBJvNiDbwnJID7lJ/QhFgbuXmzSPs0MlNFYOSGYGFMwhKOsKoIRQBMJc
tunqslYdhmwTe3p/k8cIRBDA+p+ZiYy0Z/gyJ0H6L1Pv3DaqHW9Tsxvupsw6qFppz1XHKDF1kfkG
g+6Tal7z98XleD05evJkB98dWt+a7mpnj33w3qjhBrpk+ayjuhnu5cDaYxrjs+TLhmw+JJ92W3C2
iyd4naHbbfKiZx/FiFcSB3S+3FRh0Z3LLpmY6SJovPxMwqLZRBqdRU03iWlNphvlte0jRzVdn1g+
W4YXHjAOAgGbN1tBJGoma5fU7EE+T8X0Tbe6P32RjViG68OLHcHMs3zxYGe69g2YCNBUN/muE3cT
hKR7Xo0osLqA8IUrFgBl0jO/ZAgRuEDsroRRrenpe5900w+aHyDeSDr7WDlc/QmWfiLLwtk0tiY2
WtlBamiHvTABdsdFPUd7KuvkMnM8Wg1Zq5cHsJmuOONXz4V/VKjj98FY8lGRxj/Cw6JtYCJkumzm
dVydvD5/uWy5vazORRwdLlthH/d3MfAcZDbxCn9/Q2y3gHX82+3cqkVf1s4D5DC+bpkiQaIRv9/8
9pwftkVGWIY7cXDzPC1pHqMRHq4uskcS0ouEwPPCJ30gbHDOGerG9Crr5nIvSeOPFKzkrgoD66aY
bwTi6bkxiC84jTPO0R0cNzTzVV/6T7C3/L3Ca7QStj++gqPd4uXUHrtQ8nM4wCvCFsfXuI63yKz4
TECctgoLwW6qEjgNdlm+DVv4pcmb1mTVulHS3TrCzp/ieNhdHqYSJJfQgL0mCiFus0gLsRXzumqc
vWlTFpxts5mOwlXnUvOesJCPLyoZ8fwXZDty2I8v8aMBXuseacwBSXS+HQpk43EROvdDwRS8SRrx
jbynoynS/Jl0BxZ6nr+awHGvOY6pDiwxbjAsgABqyZOzEH2szN4JzjkYfAaeTN0vm0BZQjCGPKB3
+Z3rEaBw2brcVBXmc0VW8b9+FBCaa1V9sK9EiZ+jE+rJwjW3qwIoVcTdqadQCGsFBTbaXB5FpM5R
XQb2nmL5bKDZOrpGUexUgokikRXpTLWsbdgMhHlPYQ78JhjqmxJ5zpiXiHAgym0bBgbwX3WdlcdM
SI/slkBBvVQA7wws16Lap02oeVeVS0SR7EWAuG3e1gSQ+VC0Jqx94FZCZpxxoIc4VyI+jmFa3/CB
svPlRsQiW2E2r5d1RrpAknk7rXfa/qplMHHsEEkes0QsqsZN0Cbzo3/9/HKPjLer3q+KkwtM1tC1
4iRNOr8E1WEuHi3zFSa+fWPNey4RGas0L/OZCyvBE3M9uXY7f4LFxT3yu6ZrUq+wxQ6hXP70wOUp
lxslSjQCBLWsxsEhRi0k53RbBNNTlTn90cyICrzcs+Z7l82kjeqtUYnfnnF5Pg1s/yoJ5XDv15JQ
Wy0UW1LFON3mKr2mlmJ+Y8LvYR7S71MmPzcw8Yd7PczPfjyMuM/8YlvYefKs56AUBG6Ao+qi9LmL
3SsrZGmqiWC8hcdwujxL1nVyXY7zwkYtzKx2nmMMzYBOQuMBGz/7K+bWW3us4nWYIeKDVM0oaWJ1
bzPIQj3RZi+DS9BMpdUeLm/RPPcB1nJ+3KjJuh6kKheXTavFbjmEnrWzTTt7KcNwzQkyxtwVNpsp
7cyHunmtoy59CvUpvqsnZ3PZEkj+b6wCoNL8WOdY9PxH7AaDj90eDpmBliqixgIMsdCGyVtblzqh
7vqVgdztGVNlsexR15wiBJ5VGQMIsFhs4X7yohtyFhDHZeNZUf+g27rr2lZibTOT98pbTkVi0WOT
+ZKoJR/+iBqQ7sFZ9zOW9iWKGzh6ENCbiGaHV2L+yKByR0bPjjzfmB5zOYnbYBt7kHovm0ExMXHr
crlqfM81t3ZCxrZOiNCkpuicwpW40ywyq0dtqonorqy7zO+704TG67KF51dcdTCnqKrjmNgWMwbq
3b3ZSFo3HInx8V8/D9pkWtXZ5K38GOFICECw8CMWqmP32eL+7h2neANwSJabVk4PJl4CD1ffqgp0
e9PK0X9JJ+O5GnP9nPXshKXQt9jytOcYtNyu7PyScKvEf6n7xgBUHKG6bXNB4RdO68odIXzWVQ+q
OKRbhy/7yKHElXK+udy7/Gys7D1Zqule2NZnicl1z3ck7joTaW0TNCMUdJ1GuDXdXj7X5RMqaoqt
ndf3l0//r59f7qUOwaEINpMD5o4B8ATpm8L1423G9SpaODK4NzJM+DFM0j4dxruxgXOBreba7NRw
d7kpcvLEew9WmF+WxsZERoIcy8f1mRW2tSpKhGwt/qzT5SYxKpIfkK1gVFbl8XKjSZK8KpKvFyTf
VGhVFA7VEte9cC3dvuq81SioyEvTdW5skbs34LQBnCeg7KfLM2wXMaoxZohrqFmO6hgHY3GMC7c5
NgjZjiAn0OZe7hq+2mVy8PeXZxbC4FxeNhvfprFgx4VzXVoaKJ755rKppxGcA2qdtx5V1fqnp1ye
V7c+c8ieK4Ep+uAGi10I3ji/u2wNqU2e7+VuOxTI78yRKx9Po4XQbyLDKBY0tSwYDUGzB2ExPQc4
wezW6O8Moxd3Vi5ovITTs+dxFptIx1hcNo0IzEkrRmKyY/elkW36YJMTug6BGy0vm3mgdUcn9F/C
2E4fCL5MHxq8m3AeojtUmFsztbUbTSfoJi0dCM+Z8BEbDtF28B174XTM+MYBMm7HGmPWENNu6ODf
jNF0aPpvyuUdIbFau6IaUJZ4XvTUJUa5rapg5ACv4ie8r9pax8e16mvNh5NIVDBW1NmFDwB1gjsB
yIf8Av2UOTHrxMF9se0XZwiIBizaZJVm1lf+XjDARliD1LzltW+pYQFNE/+jE3fwUQIKeBIMqFkZ
nIT0drVydGAnRHPzGcZyak/Axsjo3EV17+1iAzbbhF944qzYjJpcNvpso3WL6tbJKGFiUAd7j19S
G3PrOIdT1OaxjFgK9rq1kZHxlJp4yVK7sLeGRK1WZjJbuYCtwkEj4GLUeOMJynxrji+66X23Kt2D
G5u8khlEK5pYC98R25JsQxJ4UwIHc7lhhlRdGV2Bh2vOGMAASMBOQNJEDVboekCLuuLr2zQelTwx
N49hVCQ7m+JDVJF3QGn/tTBU+kI2xITOxp2OvfueTTJ4VMVnGdbpy4Br4ZrqH7EnkLRF6en1vjGd
fq03ptjYgpTlIiUCNqXvF4Ekk6x/K4NYlQoQQ0/yKdkvpzhr7RML0e+1OXEVasuOiTQlbN1LXtQ+
W8J8tNUY7hJ6oKqtm1OQf4SO4Z0CFylYV+vdmgZqcuYLTs9+A4V+KmEsCi4ettUvi7oqbwiyiO4i
DB7AYI2nHhTTqqmqpV1oHfhjJ9k3tCKvEmNfZTPB1RxhA7cLjrjmRMIogimftUvKP1qW5aHITbCB
xrRJQ+rLMEH0bzRhwndW3Gt18/S/qDuz5caRLct+Ea7BMeNVnGdSohiheIHFiHke3IGv7wVGplVm
9u1b1i9lVi80USNFgu7Hz9l7bfxB8RWZs7b2GXP3reUDVsiTLZ3cdNOlwYkULbqwyjlOVUsXsBfe
Rq/VVxEm9g00APLIKrvFvCVJ4f1UQ3dl+x6OjVdb10Tzv8lYPsCN6zTHgnGfdh6HDV0F9AzSX1Wt
MujqBq0oo0Ru6AInymHhhaV/BkSVrDyZKi565yr9iplN8NMkihnuhr4MOtR4move2Js42ZUtOyhx
Vxjo+dW+vhOD2e2knrHCAh60dPPw5F5XNdiDsv6wXOdHblbVHjI8mKpUQYTpvRegGcs8QHkctBM0
4/reSC6n2NHzs8zMG7SSHC+om6C46YCBE/9L/PnacLR46bTwtSeqDVJFAGd3vnnRyp+1ar2ta5UP
uogvsrKAjLJRcR6HWzL47kfedfp1CGMbTCywEaesszNnFbPCmReJWajCjGVBwqC4tKSwXgZ9Hzvg
e5CayGUzxoeE+gMDcJStGXIh7RzMnAqmKLZOFxHunUOsyJD1hHj/sAqsWyz6xCwklw5RKU0aVKw+
JqJ3aclvgYxGNNTTgTFDyEQIBxSBw9sWQNxxigrjZYwdYEqcSkUEBksUpLT0zKwVdKMXYsjJO4ZM
3ZiyIDyNuoem74nuyzaF6GcVYQ3Ig4wMQRBqV9iHGHsCEXL5Li4C/qzoMUJk9Y6mAjOfUG6HiGfM
r9Mbsz5tXVCF1b4NG4O2BFrmeo+OE6RFUn9rB4rCpmineymnd7rh6Tm1rOmuxQ3WGNTkpIKk21RI
RZ6LcbXgJrLKlMdM3Wiebsy2R43axjcxleijCgZoVlrsqA73ZtDVJ8+u9aud2/ZF+cdyZCxmd1xZ
jDXpN3Tazk3KU6LaD20iFw9Ku7+Gg+ND+rrmJKsWotI2PZSH2HG0PYXma6d2epVs854M86aZqKas
aS2UQ3SOPlx0nZLKtXQivxnDDQ0wcsPhzYYaLEhrsQHR2eo4CZREuhxFIl1Modbuc4pi3u4QQuzJ
XDMfM1eJNQfPO8OrnXRshrnb77xcrzZlm3krZVhvqk3VZfLh4ESp7+1K3K31jLAPemHQ+A1vlvue
YQMjMasFFUXfgiHhWisRMWfVGH50syPboCdBvfg1Uhg9CrMGoYmn2pciXXelwksDT8w2h5sZoEhK
KC9IUPzkx7o8aE5oLutBAgh0h1PCEHTNgSa49PUHsEWwE9go3pR1ry3k8jbxXstugGhVWsQCptvW
RF/rpkT9epkUW9BQ7zKMtI0xgeGUM5rXKSp9n7bEVvXetCZdK/igLAITVv8Yk4736xjfjKbRDrKD
c1uOzVZ3+ls5QRwIMqJFNWgQU42Y3x50mFOeOPCsXnRLVxsPkMYS2Fi2ZksJTkHnr5Oi+ZJN847R
t/7eAve5qdp6Wkho7oVzke50MWw8olVGaRrHwaJGXY6Rqp+WtXLSpbD125zLTqogga3pXS/yb4J9
F7cNK3NSU2929sdEQyNvHOaWULc2854TZgi30yrfyjAnmrEQ7sKdKkLJBDnnCUssuhewEdL4CWSM
R+eD7wobqJgtWCA/aJul6geStFS8ixPxLQgYJnqlfB/Q3y/i8dfgoDAhgIZYv8zc6oPlHA0xYCUP
84PtZbtI70g+CSpr2zIMPzE9lGsyAEivRKGDyEQUd4vJRtNqD4YqXjjWF5WmpCva4RElSPqLGM5V
51r9AbGjs2yzSK0djWU8I+dyxt01ygo/db35rcmCVz/62U62hyNSvbWVs69RPF8Lza5Jjqz0TZK6
xmPUoCAb6qdM3XIntcS4jwPRj62EAiEc2WzCJIwfpsZRVZtKuY3nu0EPmRhA84oA8Y4LobhkQQww
yNXj1dimxqaU7nAfgBbEGL0joibqiCCCYiqJE9bAu0ZR+mgqmHTx+PAZnh/aCNmjTe+M8Vuin1Dr
2Ruycik+0r46O6iEM0+tQ9pkjGh7oBlpCARknDICTyJTXzw/SVbV/LaeUy7m7xFBIs52Ze70QY8P
PaulZtm3oiWOOoKTsE9LcaTBCnMxUgQqlGRSYDAysXDYpzhUI9s5bboQ6uf++VHg8hF2r3QFzxa2
bKuKbelG+9wk2SQj1dzP4jfCGvp97ebeYsyZ8xh9cvO6CqBLw4DXxSCip63NTmM/SCvAYwlB0g5x
mLSEVyWHrHxjkIgdryVPsxrMB6P3+FB7VbY2yAV9oeB2L6XX/QL5Oa3qEsuAbVQHp67jJZNWioIw
Do/YBrWDHvbdWonp+2gsvcr7jKjzaqQeiRV6QG7OqPXQWFgaw9LoD88bm2i5QzJrPUtVtVsfTXGQ
aM5lPBomgdcyzHjRceDuCzLl92XLy2u2KsdZ444nr7EqeCvphSqB3r+pycuzS/78qKNxykU2Feug
Qh1CEPLFIsn7rYJiRZ5WtWiqqV+2btBdSvMbqRT+JR3jaTml8+jd8N7pyI3HEJ/t3EooaV0xeCFV
tlE7o+ixw4mUSBdhJ5ut643jkSDQWTz7ybKGYU1+wL7pxwCtgD7SlamsTZF7JVGtjtwTaG8gnfe1
pacoYSjX+vVoJ5BiTPdn2GqrNJTJuXY3yph+lvQ8mbW2UIE0Ya0a6IB4D9sNMbZf2tbeAFnA4pGi
XwCQiXw02do6cbGzWzZpMYwaWJCdvK7f8iw9ADO/MZPPdvJzRc4SolIcEBWBPV3EYCwG3hPRMVuq
6tY3fn5IRHiGB32dNHA8JBDsPLgDS03F4HGDb+jiSAbW3HxBPG67AqxMLkQPishwCA7I81PtMbwe
okYtOq37bkq9XQRhfUpD962c+zZ4HRauUHQdw8nDbmrmh458WBDvBnwol8pf83eh0TyiQEJMwh+z
LMxJXwOK5FPWZ6Ck4TZ2tZs59QgZouRTK7qTGZvHkiQk0CiyWomU3Jy8fzNz3T1PqQZhpsWbGwlv
ZTvZzmzM7FC56evQsLIExDmyzZAwqFyxVgyjWVLj/JwP2ja2VQJPAxxmGFXNNVXOGqbcBybGbJUM
5t22m/wMNmoz9K7aMRVdQnsFiwTRPiyw8pikj4yatI9JDNEvC0p/Izk4LvO6O0jb5jyDonedS/en
MmRwEcBMdDksB2IScI/X00VCCbIAP/UBi5BVhsmyNeL3MdXzK4PNKxoeBys4xcls94XeUtK5dPPZ
L+17gIQmc0u4RQvpmA2qJPBqrTs7mctPvta/6dlI7EnEsE+FBvEzKRgyGyG8BAP7yiLygwPckevX
PCCNhGcmiJsf7OSbnxkHu7TEq9+/8gAktodqeGkHi3NVWRF4CasH8irOvGk8RFQTJ/Rn6znZBSTW
1GLp00ieGLMDsRtlYI/vkxEQc2DaP130nvDhOTbYDJ5LuuYLKCniaibWdzEWNtwpLPIiycxzMG+t
dL4Bl8Bf7RowOpm3dnPJB7F0OQm57ptrGA81cMSacut7G1jazu/IXgwQMqRVuQ9tXX+dR2QbzxdH
0dc+baT2Uyo0sSocVlBvBDrSkchGCKlPqax9KrnwYtvT122vH1QH4D8GsL9NxrkTZPbuWs80+l4w
sEhhpzb0A3yrTGi7F1KD/BeF/3cMi+zM2kxEQ4DSIonAvCVF3SyHFCwSfv25sPHWpNOqu+2OX3EI
9d/7ujup6KduKO3ilN57TLSOxZyxtgqJwjmC12yRMO569iboh2YJDs56V2Xx0cZEZgkG/jQPUgZA
RkMWC8MY2pjNUQi9ObkJAayml3wSnV0f8ig6GpzhXvAvENSh+6uIxOGdBp9nmYowPtMh9VG6OC3p
9WX5mSLqkGdJdM9d40vdQdHKp5l5V7nY2uS4D8ZGX2tOad7HxEPJVYztw6+NUwczhSjmGwzk8dWg
obmyQ/VuqxQ6lCd+ThCgbllr6y+UGfp3wyQVGt7c3akRuA7gVUIDWVyBMzw1R/HG60THBAfcDwTk
Gz2uxLHFt7EAGJiuB9gHuzQEGB3lobkTrnWBxqEfnTlmy9W7nyqJ3yYfEKCcAmLWBtrYMYv3boSo
jkAq6F+UVn2OLRi8EbMO5LMfNRkFaEnOflOwu5nRUY/VviKeA5dw+BjcceWYmXlocdTXmqppjXXy
pTOafum77bKRnJBYevRU2hvOc+Weyo+jf6aJcl/MN110r8lLtIvq3BR6vvSL+I22qxttTcftdsAD
BFTdHEUwcIA9ajHilRpiFv74kN5mTBGbwgZQBNOJsHuVDHuwGgOnpRONnFjqP5JhTE6TKV98K4J4
hDx/cNTadOV418YBZJSNyIyctSUO0HEbCSrKYAwubLFPkCl4VosEwbHW0Nj8edNhlViWBuSp1oIl
BgeIhbtc2VoY7gRx7dR7xXCbG3gfTjGoayWyfgPWgNZfTqxZUEuGGFn3FmLhXpRNSV1WMr6eiDR9
dLDkVNXXeHttf4XLz98Sqfeo+qS8Sk07lxxqbMZ1O4vDEfgMwMNkLbHVpkuO9bjXJ3egWePQlaSz
eeR4QTvTmHZE+TC3GhzjfVzk6YA7tplJv8jSb2ATKJWombRw5Ujg9Hbvlzur5EDhOoO6eZoJVkKS
oOO7jGSDiQXe9pN1J80f/qhv3cZ2b4BrrWPES57R9NoFjfCuo2fm7DVkliZJIbccNXkCCLF+9Rin
vbLSAPNlArTpA6teDMrz1xFBIpeowXOEMc1b9DlxMkLmzvV5U+bDHTEoSgfbv2J5eW0jQmSGWL06
SBp2fu4cW+zTqzg95W68HfT6gHiJ4oaz5oJc9qOlQy3UaRnCkQGhUSAlqbsGslnYHDCNWhYdc4oO
ecpESABY/W73mrwVQ4ZMjwPVJrb4z1NVgwNJ3xBi8u8m6Da2dPmRKTBKAHJlLEWh6XuAjl+CQm/O
VoUKbH49I9OUq0QHtm9WRGr6ukV4D1Oxtoq+asnAsKfoLtFYGIdY6AZSQPtLWc6SL8vM6HlUNLUA
MvkAg333W5IAoo2EP23Gqln2kqFMEdKu90r3l5n6JJti7oudyFpWldfgFm2Yr1fTKurqwzA2CoaH
YOtuGwgkbp4wlcXv4oKfEFqgvemT+DoFpXcsxUgQBU2CFepVcxWbnk4xBtKb1CftGLrqyxAYXrMY
fkYT6Dzy4TESm4eMmnMhVfslRpqwnC3sTsox17J4+hvamb7Il7x7R2RizsPwanMLZ5TOWCUIrSW8
bxO2OLkr4muNiehCzQowdOX1zW274lNXm9/bAf6jXstTOM7eS7N6bUAQ97xZjYITYYWST/Zms8q+
iEznb2ZdQK9XzxbKpBSJJr4Tdmew1IVjbgfL+hnbQ3QIE3GsDCN9x83GBustVQviWcF/3GVh769i
A1lFN9qcOjioo5thf9B1m4TznKgW1ffugniW/qTPWFaSeL8x12bi2Wrfq8lRZ45pL0LdAoKjCL7S
PpiB91uDlCX4jxHDW2/tTBUECbNszlrFolK0OpcqHQ7e+DU9G5bIph2wXzt3ex4EJ40Ez6+9Z15u
rB2zqs8FpPOz0LJ6XR4GWlcvehN2Dt1F5zMICgYAkP3Oqcn8x4WO9cJIkTgJoxgvrAUMrG0bMhuE
MeV2Z+Xk3ZmhU3fW8ubUchjck+nRUMH3pPSIxOJUuaVjSZUflcAyYtaCuh9Pbj4u/R58hoMra2ll
c+wm+PMYh/Ai9irzHDsa8XUqxfBr2iEBFP1DsX22aiKkshcQa+UC7e23GDgYygXrpRlN45ixhp0d
kTdroA3eyyyx56QR6F/jtOIlNBodCdlEVN7g/L7XkJV00qu3GqfUosy0eDVPgaURHaYUa+8niAzj
2XAmkPx1YJ3dWfOpQCks9dkfnfHGf5EeyurcTt44TtHhlmDAG1tWey1wb53mUM7l0n+hb0hPwOna
1YA38BJDPgYWZ30S5J+e3VZVx4LFxshKnYBCRIeMQdc5Q1r0fpibSc/5CKP2l55XA5gQvLZp0/U7
5Hesyw2IYRQ5ckXgS6ExOK8sCEccAUK2rYrASRaTtH3P0FNuUX92Dy+ELDHa9Wc7QP3ajDyyumXk
S2+s2/cVIPG+xaKvGZm5b8t6YeUx2SMDaQUJVcmhr2GOuw3jVopSqwVWSAwt4GwtJguii7+kWlq/
mayIbtRs8sIG9gnQ6kRtVaw4lnvvlRcQKWgn1S8iidAb8ksYxfsGk9cudn65gPIefQcGVc98bIwh
7n1hRqsMONKckHTrdLPbUKb1jILUuRXa19HuSXwSBj1g5GJWhySGpe9rZFJChkU6nusa0LBLUOCp
TJK12ejWJgo4ANiEAZ5L1APLztCsTxrMxI4yVbc8cFVB7x4cb2R4iZs41RapLOMVL6211zzMrCOd
MLNpdtIPw5epGapDxD4xC0BA6iyBCCd3MzYKKFgswCiJ8d57eXHQXJXcFTGS68jT+K8qg2avT0tv
QoK9zHtR7afBe02xuU8sThYnpUsSN+EuCWDbY91YokC1bpXbi7sls+yllGOxsq3uS8AhIw58dXbU
uA2r3lrlgHeYu5jdW18cKr0Uu8BmomSbX0R907EYgybCxxjpYmnEmbojhBnho9JDrXBmFoFzNeju
mA3cXIgy7pugol6atptsOAnG+5jnguG7Yx76nHJQ8X+6uRZcK4LJb2GIlMmAzIIk5VzSGF4SXLGp
dXlltbGYMoLqBn5Tkd2bmHF+0FpDe6M44apF/rawQzQ5E9QCaJbhBn5RuCI9IgdpC8Vfx7I6JXQP
swReQ1l2d5QMTlQOb6hU0m1fyS9j0SI6cZiIWXF6dJ12LYb+nHpBeWXkcKz07EPF7k3OT54ZW+69
88wUa4EHX2Zo3LvvanJvkI6ha9nnUbT7uQS/2JqOrhttnmxtQhI162730VFluo/gJlu7jTWSwUNU
Y6mmadG0Ub3JUgjTSEvfTG/0N7wHZGBQv2GPi7jm3nKryUk4Y3bN2O+jTgxzCZEX5m5CaCuyPN0D
I0ADVN8+v522bf1SzBdb7nHUzNhO9nhttfVkpGJp2Z+ZDyLe0J12SZG6xCBtnvPYfXfloZK0Qrwq
CbZUhuXJCUb00ZxZp6APDyMV+b1rGePlQUSbRauau1Pl1cECZ0SqD/1l1l6OTkzkZV4Si2TBYiuT
HaZXCMshpC1VDgatumJr5565i8P2RMTFcYKnBAYB06zBGa5EKzpaBGUPtOmtcYBaX033sU+K81Ql
aAO5hxSS2TbRgMtg5Qexfn/eTLRwOKbI84iQu/UFA0OwwNmAVNvQbLZYt0aG3MMhg7Oa7kAgT0sc
k2+FP8qTUUjjMGYEVLXpCVzyuKp76nuXQugNKggy9/ZVlOAnHNdMduNQ8w5/TA2Ifl9V2Z2OQ7Zk
5/mVlZ7JUOlrS8/+bvgOkS21ctfEU033OLWcreI0BR+kXI4uZDljfkzB8Ag5o60nSMMNMzzYugu3
oLiTepyRaqC6tyn+bsiCZ8OtCSixq/bWkoJ4jrX2ZEUXA4UFU6Suhn+HyLqO8ztnOZvagyexDkR2
98JZ/p6SdSVg3KDppNnKrhGHTngSfcXUI4jIBtcnIB+Rcqh6bHPb+YVxGrPhB9C3eE6P2tn4uq6a
lm87UZJXMWPCO7JwETfmoHC0LfC74+TI/sz+9sHe4Z6ieNibpulfHTmNRBNfqoZ/Ej0uhBYiv9Oa
KgC9M+cdb+rvhRIJizCGLcs3iGcKh7udcXjm1VwKizOXZhGAlYjptTDg1ZWmtiWykzIyCIdrUAC3
kyWYsVi8YWlQd4HSYhGV1a+oIKnUROvS1nlzobe7t/qI6fuYsmrjPjHcNt9WWc+nsvyKMqG/OC7j
eZ09hGxUz8Itwheb1nrpO2CxrTcGO2WP9l2YZofuBrsDOaH23bG8cTtGqC6cGW/OMsduLGp1RPAI
E2j+iSCEfi2Lb6XWMCqdEDCyxWh3W7XOpWXfRRBKXIun3bUw1d4iHCRIbO7PG4T9Kw3i0y20236Z
oKnZuBY1EfzEU1CTaJuxeTKg4mUJS6Ww43fTu8FccME8pqPEnzbPT01mS12lGFuJbvpsGdI7kk3u
sGZlO6tjCI4iPH+3nAiMsmQ1tUnWfXl+Li1seitl/DNyorcuimiOFgZ7geeysw99zG7unRH+69co
pgvchvqb5X1ghAnfnw8QHtwyxazz+vwPLSe7EQQLYpqkrCkHE5wYxMA0vYg3TSfjRTphnaCUDN9V
hSnPm2DDT1lovejhBJtLkMzgxR71I8mJS7vnKNS0MtzqvQcyr5DEwnn63aImoxfPEbAZFThComW3
HAHrw6hXp3CWBea8c7pK0f2IS/+WmDUTcQMXGwg+ckdM51IbxgXI/Nin470s6L2UJnCyGG1sTaW5
LLh2N3FA3sjQxK/JMLXv4OWPZF81XJVh944f7j1LhXl2w657jyrE1pGv56fnt/YgnV+GWlnAfPhe
B+HYIrHcbv/8amqHsP2yEpnI/LNQwCQZ4ra2ef7iGgLCivacv35+lYZ6uTZHDvzPnx1kWRE7mUer
529OCrfdMtcvMAjwEAFvTLs8qxjKzn83Fp23b1U2pypz18ODeNSciPCY+ZtrtomT6xnffz8o4VYX
R9S//1e/6oMrId673w8p59SpiMx53sN5Ke8MaLQs0clPT5B0VO39+aWOt3BAX/X1eS+isRNFhXN9
/gFyh94s5WaX5z2zNn8EfaT/fr6wRrQvWg+84vmDVqPPEvnE3j+fAsy7alEROrh7/mggcnri9Bm3
z6dgiAlSyE0n3zy/inYoXGMoIJxi/p9l4mrroCfQ7fmb62CK4QLH/fL5m+FM082wSughVftAXtJd
pG+G26bOgyUro8QtAP2L2iHdKNkOD8W4bI5lsnfoPws6B1qzRysAbDFtAC23Uw/LjHNS5nk7ut/G
ukP+/WgUZb4TT9P+eVdxwn5BT+MdggC9Z6QrZgS8Irg+w/yoa+3wLp5BUXVAk3i+awJcWeh2Uuwr
Na5GNIevpdS+dq46RFBc9r+XMgH5UbpluFXze72jrMFgci+SlgFWNdxJ18wulYaOkaQYl5Z/Yb1L
0nVJS+LqIoBVe8UXupxM+h55aYVrywrLmyIdC4pGtBJdc5AlJ+OI5sEyAs60Y0KdraK8LTd6g5pW
Zoa+92htrYpOSzZp7Yh3hL4tg6VoM9Fpp1PrfyLGpb9HES8ako/qhVLHoGtFFJbt0GoLw0bbPO/y
/daCLXfuTyW3glbYJcl4PwPZIhoQafjviwGoGUXPqG2i+Zoum5i9RSeET6OJUQtlrcQArQCeygti
XY41jWKiZpnuwXKHn7qacz1R+elDlO+NSDfeBc2DRUbZsJ8ySaO6w7dN8PnPQi8Y182SV1vkNEmq
Ij+ExAKAfk2ixdRZ9cEvaNLRkvmqeSRCeX7abqTbv7hxq+/yIsEOV/P9Q/3FyxtUhASov9A/8Q+j
Rveys/DZ0ZBGzWiVa7ov9jt0ObBxltrFUmPUwwUMw2CEtXQgPn3JNVlR2Xn3wiZALR0sllrZIPp2
6WplbMFpJ3bG5G5zr0eUWdNOZFN7QPC1yUKzv3ueMjZjqOwXwpj2E2SdU9zy93NDH1+6yqqPY+F3
Oz/jiu/qKniPHc6pI/EqdmOfEDid0tEMP2JSrJWbZHCJ+eGUwNZlVI7VrpoMYzHOJJmeYqkK63Dl
zm8oKke1GsoA0XTGmLWV21a5qD6FksQkoTYrnCoFOJX88oreXChyWPa9asmt0VjzUw02s7AcJqAB
W1w0JL/8gct+GuCNSw36eJeYPYdoYz86OOtKW372mhBZRhOAGJ/uJHDsRrQat4qSlj/1zhvKP7fG
CN+GvqgA+KIlxauLRHaXoKJAPIZsL446iBjkghS9ZS2odMHTpcPWZDD37qBbuQk/3lSFu9KUM7xl
cROfMqeWzE7lVvhjfNVKNS4nOKI4iGgO+gSvzyJM0ATlDhNIwKDESh+eUyerCAh7anbastay7OFU
erMeyfldm/N7pBllsupLZ9qklKUnDKNEtykUIR4dyl0UdfmDSXT/YjSfJq7oDgPt1u206Jbb3bbq
C7RjfV6ecvINyTeJTXJx1Q8st1AsyO8R3tegUQwR57/MKfdUN6Nzff5hQAJL4lug86JH3bRhmD/K
jqC7Cb0VYB8SZkk2ASPqbqUT8FIw7/bOTSOqR5l7Ceaw+JhwmSXDUD/q1hrP6HW/ORYJM77/KcLe
eupy2gx2MjeuSXt0J/mQCopeKvVZPJMsjflTHVFm665nXydrNoelrHeLPhsh0naKeq1A2xHPCzjC
N2fle4SYhgz2HyQTdUie0mlL9GD5MP3mw5N4IVrat57MX/Mpl++mUt+nVjinBtQihuBRO6cMI4M2
2juBNwDS1OR95AphYuAgxX04psuMvAsuw7w15GgyTkkNkCDutP4R4FNkV+F4gaATMFNjD/dJJtYV
DdVmtNs/gOL/X0yeU/y9KdvyV/cfkTv/LbnnfwmTR+iOEK4Puey/OP0zq57dJf4fAuULHzLg/xsL
dAVn34dfs7+BS+Yf+ZOO/y/hgfYFJ+i4lqdbM5rvN7lEM8W/DFeYcHls2D+uDr/tTyqQ8S/ORZw6
APZAPPFm3t8f5BITOL6p40O1geNxEgUY9Cey6PrXAIN/D8f/v/iMpuDh6Z5hPAH5Qp9xfH+h0Uk0
u5OlJy70kSTe9dUP3OK4Lyfr0hqdQ2vOv8PA1FZ4aM9+Xla3oOzt3VwrDW11f2pXhFPuIEKrNXzP
8Tcn5zdi6Y/H+1eE/pMP+VdaHiNdz9N1SIA6ZaoheGL/9viqMC4iUzi4ZZx0HfZJgwZRBS/1oesN
C2sKE3E8jNuhwYKLM5s8nBA1ia3Ft6rqjL07RTsHscB7bVDHChK9HToEK8PnEOsRaaV78M5tkkqp
0A9Tm19qrxjPuHK+1qXpEC5HDkzeWN1qCMdurZc5EpSi7vdhHX/VwSOcCzMLH3WW3CAMQzKKaBGU
pvjK2dva+eYUXgdpmgw4Xcik8tWMmTH/5XL7d0/R/BT8/SnyhGXCnXIE8EIccn9/impnLGFwMkVM
eLHXcOy8w/MmczrMFLKEPS3huzltIxYprp5POI4dkL8SgB+zoEWJM/CQ4rkLQ0GtOQptKdIsPNCb
WnJY0m6V0j63eAwPKQ7Lm6v1FyYo2b10xDmsNGvTKiZpuGKCU1SgKXjxED01fjQeBZZLj7rQzcmN
kTwKZqVUZUkm3U+EceKEiOL9CDiUPCdWdS1kkjPazAX/8zP0D/SV7fAWM3wd9z3tB5v99h/IxXoc
2zykZ7xomZopPPVphpo8hN3xis4iOA8dnbXehjsX1MReVVOE4EDvnKU2oyosIk4OvomTBeBLpax0
LYClrAI6ZqeMOcw4m5oYAGSnKDe+ZMlccs2f6uI5onFQ0QrKgn4zwPgsyYyr1lPt6zc13+S2Tfqf
1JvtRKfpxbaG9OaPyG7BG/8ayaSyi6G64Y89SrIXDhV8id83tqj+uOswxqW3YB0QklvnZoIZrkN0
2coO+FZUlaeUZthJA+FPfJvpr/Gg4you0y+cPnBl5SB+eMbgYugVJ+U42lF8t7thvvf8FEhBdaz6
mDMMBwETd9xBK0ZiG6q6OHg4K4JkXIxpaCEGC5pjULb/3RpgzMjPv13gjgHB0nE9QV/PdZ1/XOBa
irmIty/abA8lllHOaKLIvfK0cEqgU78hxRLpj+4l79LsbNo8dXbPW538UL0lOVyF60Y19lsmu33R
dd5rPWUwDhgAZYWZHCuTnMA2JfbdO2dz7VLB/SBQwClPhRF5L3jEaW/PtsiKbtDmP1+b3t/BUVyb
jmn4bAycAuz5X/zHAgfqNHVEB3xYSfnN8sE3E96uToGFjyMMeUvpwH/JDHkj1evDGotHK0R805zg
exR79V7Xguj2/NREJ48AnN7cPD/3vMkdVy6dgaZfMOqbbC6sCT+ItkOCdwUaRfLQ2tKBqRSvUguj
6395ytxh3GH5GM5P0xlqyFnwymHm+R1Rw/EfOgfBtuwAGzOEDum31zyc9KvTBNqyI+GX9AbuPm+g
yrjr0vXCAyRxDVM4B8mAZ+ar49tX0EoR3S7mX/jilw2TPqK9vPjDG9MPEUjGGaIvr8KsthDf16Hl
aMlKNZwHuGQwTISoGKaifKfVwmkTHSvHDOY/IkNfOTGoZaDqSSAzbcWpqX91CCa6NPOBPXSMfW9z
+u0TrN0V8qJKFPartKof//kltv/NS8wS5Bhcvry+rjN//S97rOfHTqwHzDcHj2DhrnFvYW6l95IW
KJPMzyF19QecBNAdpDbL0t3/viGYjpNzeE4NO9sri+Mk3tFpjW00Qmcd3fCqecfnjUH4yNEErL7N
G/817jwGbljBvgyj3238xLWOEMCL/eh2h5g+BekuZr1DNyo+R9Ol6n3j2DtOtgSiYR90qwu2ods/
wkwNhNF73/LStn6k5a5r6C1XZXEK7QSKSF2toqTV95G2A/XV7NPMR4DL+SvYR2b9541bO8v//HQK
8U+CLvIfUoZc27N0qnt3Rib+9flU2v8h7Lx6G1fWLPqLCJBFFsOrcrYkx/YL4Q5mLmayyF8/Sz0Y
zL13gDMvAny620e2SNYX9l7bElNDTCYag3XsOiTLoC7MF+MYD4dChmRbIO3p9jE0llRJec8fL771
0grbvKX4py+9D/iF73z835d6JLpRh8Om7gCguhQ1r3WGoiB1rXdZE47hF+O0Z0TBMCGWB8A6w5aH
52GAM1Ha0zqSZXr1Aa/eC4sZB/ICY93o2TtbTgUgQzi3hiXGUklfL3P2w4HFLWIE44QsuDZPjMom
Ztc7SijskDAwbu3jRQqWRKj6CVOV/rrufHWxrCna+3NzM4OsPva9g8/dCs0NvykkS0YVrEpdvIlY
Hw2rZS43xh1T8R5Sh4Xx5fECvhbFjxF/Av8JthWQ1HOf2ca5nW1UcmJndHl4nSYnuTXEadENmWcp
6fXaCXqiUYur93ipW6ayU2dnF41UaMMOTz4VsR7W7HrQvCETXwWVUVycxhj2YQQprnuADzorf5Jx
ki4qySiwHJzxSBBJvmpzVX6Oif7AD9/cdVSpM7NWVFGhoz6rnEWgKMdTG0/p7e9LOU+I4GpxKMjw
1IvQk8dxsuV5TI1fPqlOv/75qrP/z03sWZ4XcP4I2xeeMP/jJvZmHE5Tz7w8xrYgh+oOY6baNVXI
spIP/Ew+EljNIEUTLBClxUU/UFRm+2FqqyM5bC1UAfXdyEJD5i2Dbpcl3nuoAo52AMpZEjDdMpyb
mm5lFgWrTLX0v5UFqmZiwMACb5ugLTj9fSHEkAFfIlqEQe7wWtn2shlxqP7zj8zV/yiM/vXk9Si8
qbx4ekkJt/SBcPzXO60mdLT3nSlbmI+zfipf/r7k9kPS6Yo7hmbrHGn/R5uTgRJ1sbtsXELSrYR6
E4VJ8ibJyzwZLE4X5aCTN7Rq7mEc8LD9/VM3dAfU+h50IgTobzqMQ1xdSwnKYTOhmnv10xiwWrvu
wzq6D2be3Q0bXnGEvefw90sWQ5AvYHdxSJryGyuBw56D827q/GtTkcnQKjh11PRbFXZ6qZj2WIMe
GV3Vb6iuXuqUHT+ivd8wEzCWx/VnmV32bZz89olwRK0B9TcLPkOZFQskga3sfkx28NFS0S77P2gZ
vhWzzbnCIqYN9EFxNn1qjJ/CxiqWl5yYxUxktoqmr3p8yMvtcuu5ES48OycZ3HW2QRkR9ZD31QL5
BXXn6D/5e+Yrn0GH7nVSycWqjXVXqGvaDD/SRu4yL/tCNbUNav8BJSPOsWQ7uCzTmWe4XVibAaoe
3LpuK0Pja1b1LRmx3FJXJGeDwEcQGPC4jM5CS509W7La9ENAFSXBiSTpR2O8uG79PEyes08dvLYo
0z67pshWgzu+Iz+iu+rzZYoS9qHteUp9K1z2JixVp9CvqYMXYnRxJ41oLednCI9QLF6RYLM8UcE5
nKpb5pH9qCNUrBY6A6qBFYdxuS5JalnUuiw2RVOTBmWF20ao99puEcSayby0cwQypqynHeHv+c4M
WnIiON+X9gDuuUm2tWVvrMwIFnPcEwlZS0KpI+g4cEQ2ILd/mdiKDc//XbvmPmE5vRFJ7Gysrgj3
0R2+QbtxckNf5IBJKWcxtbbKJ3oenk7Fyieg/FUJUjgDGLeOxJzfK7kHA8knn/Rbq4G32EgfTmVv
GjuB4XUYkq0cjJMTRjGwdQwEiMdRsZukQvdLK/eGbY8tTIQeqMpKRyejyo78ZN4avFm5IFERB0+P
KL5mYE4W/JNZWd8xCPzjIKKEVXDWEOGt7k1vvqRY/QZkhEASdi5BqVAD+F0O815U8oD+ulqk2r36
1TQt+H2SVVKTfJGS+i0nYV1ENrMWHwDeOFj/s57/zoHogdwTrP2hJy00xDGHZnc3wJVYk7ZrJOot
6PyvogxInd6FpX1meeuvMJV2CGKb5gVnwncODWWULLs1Y4OJOJrj6PBxQgNjhwdvpRKxcbXm51qq
n23kbtOYWfzMI6Ql3DQkZ3Q3kVnU9zUWAetc6eDai7RE+iK2Hfi/fgY+p9PszTDNL8MZOYui9xye
+hSbuwEAavaSxEQ45R2Uor70njqdPGnLnw7dO5xibsMq+DE/2GbFZLBpH1bV46CyP1Pd/4q9H5bB
xjYZpwocgnUY9J+sz8sfBW981KTbkSLr3YoDtDzzqZgSPLwm2T+i5maeZHkXWfDlZrO1a8aadWOM
H8WNAO9Fj+Dj3Gf77OFDOw+m/lalLhemVtOrRCTRRmW0bAIOQpso01U5muKAlg8ZgJ39Jn7IYa7d
OGvkxAgIQtdbj1N9C8qRJN122CVO+hPFntqmqT7aEw79UJHjjLgcsgD4qjxQnzZeMkRj+dtcudfi
EB5GnzuwGfWuqLnTlG8LtirhY8MZBLuadVuS/fFBjuZ2vRnmDnuXKsytdO+THz5IRgCipsmddvOq
HBJUe/UoDpUKn8sbcZ35MnJwwrRF+Mmabt/njI/L0RUbCwYQpYdxxrVpnFkS7NzBQ2BZL5MAWXNr
hs4h9OuP0Gv8EyOYCx/4d5rzvtqKOLBaGKS1Et3NNPY2avLBXFkvzKLZVpMazp478UwXFR9C0O9k
T+zRACqkls3BRYPrTdiCM75N4YUfkel2+3SqN0VFgFwVk9WjzBJBcN29tggld5lAoBMJFwtS9adP
zoF1Tyb3O40xBicJ8tiowaxjIUQneaY4Y8KaNw5SnK5qKfMhSayqcIQo4I712mu4cy2DGCCE+PYG
MMJvyy7++H6SfxRZuCaoVAHWmUnqsK+yVa+GUd8b4RKuml2atr8l3aYe7RdVAkUNq+TZ65zTKIcN
ISvzHjdIiy4t/9O1TbIpNLoC5IrRE94YXDat8yfMXSJcW5WRSfLc++O0AxLgw2vIk7vycPdL2W17
oY91l3i4slGu54QrEXeD9CnYiByvYW9bd8On3Cs1BRELBbO2fAghL5ZTPzbVWK7mIL/hGrFwd67+
wk4QUUMYeaCSPLVTBVJ3BkCM/g3CrZLfAkjIPs55II5zUuxR0J5KRLbLQpfmOmhSNmZ6VdXDL8Ll
NAKh3NtW2vwZo3B+6gBYpVzljN/nt3qALRQMns2U3zhL/OmLygxvg/DGCwaHgo1p9gc57rAJgIOP
eYNfx5HTKk1owMxJv/q0XHj3y1+IZn22TeoV6/8ttJ/TEFiHW7ZvkhiA9egDo5XtfO6FgZxvCtex
gVWiDxRbwEe8ex6hqXtEsztsuSAKc/CW7sKgLD62uC1G4GFUJMFPs+53Tfrge2Vsb9DC/BqS/jQw
6Vg0DR6nQg8elFUGWBX2s4Ufh/hCHnaCFHHnOGTBaoxJFS2XpiHW81BM557uGdGpM+7cDoJE74zE
WWvrbMrwPmv1kpnT1uIaC9GRrWEoyUVG/APQX5yWSfozhXrQpIa3AyIXrgt3xImsnGOAq/gYFF95
wd4vSsllLLU4dizN/vvFmnAMDRx+VeHlJ9dr5muM9g51ZnGqq2emkOoYZUNxVLlTHOkr5MLV/jd4
b0gAWLwdib2pgfregVPYuD6LVVwCHZtCwFrVauKZt+iF22/DLzGEDxMRQxs1BB1X4/DB7unDgwqG
pMfLdkmoX/tu/AyhRDC1KPZD+Whx4aCsE0MqNA1ZvUkQvLJnWOQxhWJgdctG+x9txZiwsA+Nl7tH
hoTUD78TBhELW3aI+VUfLcBDCKoKTN5NSZhgUN+Ia0vXQ+Ar+nsOvodZEFQUKytjXfCWFwM8wQWa
1J9M+9yVw2Zw02BSWtVZmMBZGYjVy8Jw1foJ5Lkwe7c/sD55O0LXc7ZiIOpdZ1y7BtoLF45nEFbj
tUrlMhiaQ9XiykAWnS1lGT8YCZeawWMTP9zQVXE282Q1NdFn7HL9YcBLcVB4gnpo5C9MI3UMMX3H
wIz3sdctsrb/jbxsZ7QO0+HyZZyzlwxMI/Iu+xXF3TLE/b/Me389usa36OYIG0S4xoVGuIjliYX3
cN+Qb8kE/qTmjkC3DtVzEiGhSOedpbtfoWapS90Fvan/0Kbf7CdEEz3Dg4iOJm8JHIhRBMh8eJ3h
qwZIW9DILSvH7jY5GnM+9gVjD94SK5L1PAcrOAdrI0yZXzUpXAhSOlOHPNcake6iZW2/eWCFek9w
S3YzOd/fiL72PKEWjnNMcUYdyZ9NjlFR7xDQefupFUsUaeWmNonnCLElLCmfKpbOaybgOTsDGBsv
QjcjeAmsNLPug0VjGyQAKrHB8x4Sx0qIjVkSVRrkQC9Q+eJQ4p+2JC9uJl8+0b5SpT6SF6fuOmuu
wQEDB9l73sbIUmudzvU7UM7TmAe7NAlBbSVinfb2tJLQT7dGwIJyLuanzBDvc70u277ZYWJ4KhWf
mz+2+FfTZhGZjAr6dDi4nFLrFoAOt4Zc4v/veSLXn6MPeVxXFPI2Dttl7Tj9Upf71GCnb2Vc7Ubo
NMx04l9xZd/zkmRNlKUQz6vyi96UBw68z5UoKGhFZLkHM1MbiFvtZk5pE/Kp+W3jgVhZvLtFduzc
YTyFqX2ZLbxTaZaEK6FrcZ7Z65eq8bCJWDQAGIFp5mrat5XiTVLGs4W2uY8XjgVLDhOoBX9X31Kp
5oM9t0/aj8Z9iVs+xGi4ZJ1NXSgxek/zFxYbZ2FF/bmW3roNWgADTdyt3dbjmV/T20CiP7hm5W8t
0/kxkWFYDMEJK9Ft6OeQ0QzIghLtI/LtxFgGcuhOvZMjJG1fqzhfA5WcN1lU28uqsThE0By1mflp
GWN+MJoCom1Sf7ZKJIyo0cUVAqBoEThPZKx6eEPS2qgxsMbe0qAvcK35Cw5HtG4EotJoPiVCJ8cc
7GwhKu63Lr400QMuMc/jSvsuuejAldYIpO2k+Z1MxUIXbrDBqRetsemh/Ue0wtIleSsAqTjyKSOK
GeyPfsWpzqyLlM9G8a98jylaeMPDtsrM+P5wpqaTfR+SalygJHO2BQzeBVA9bCNZMN6lMvZDwKg9
a3FXii8RDXtLFi6n34CCSKU701Erj+fLrrGSgV4W+FCPp97CnjiEnsENJG+NEf+gAl8hfvkMWfos
MdC+ZsLZZUOLBLZ2ngYNE572fv5Ar5/SiqcGK8Ye0I3zmCdMj/gnccoy4KVl6L72RXWNpJh/P+D3
ysVU3BniGne8DRVH56pqhsMUglg2z6boY36pxrRHRwOXGnUMFo05aaA3ut5+6MKtWwR0OETPcsy9
tZXzxR0GFSCgm83NZlpKE7pNPMdfeVRSmo/L+eEzn4kArjJvk/ckeeaEFdcBB5RlwcSIOujD8UdW
5btq5BughLN4h6SalCP3gZ2jtcaPnEbVR0QCwMIb+1NPOiCGNRohtuSrdnaeIbcALzTHvR/mLxk7
sziNj07mTgtf4PqNpfBXKFXfJ8yo+oWZVYmVlHwxw832Cfuu5WyM9caYEz6gYeR0NfEhyQvbXYyE
IY+ruS/+RJSkTb6RaOW23Tj8Kh2t9mXb7KPRhJOiuou4+r1ZLZggtxsWGzNrmJ6HJCvTvUH8ZwA4
ZGuUsVhgW2TmMdBYRvJaz+YajHDEG9bLoOSZ16Qu+rXEWdUDLVYZ+TwmbEVoNAm4ydC4u27wEMuJ
5xA2Clu1Yd2O3rAmPOzbEjwXWdjIOtuMY/gczpd4ggNjTkmNIh77BGq9FRvR9Clrxt/DiCvb0Nkh
wHdDPBlnCkCcI7V1x2n23frjaw004Nj4yaYbGqTHutgqKKBDaP5oy+RoAAVl5sGjKIJYxnACrWoU
QK2sZNCttbsexvjI9cpEwMDuIdCJhNT8eWJ/2ZP6Qq7MomHAduhxnwX2cpjZRbPsCDe+dngqOVdX
O8bSkXxIbl8u+RGQNrkkgfuzIEU7uuOeSKHy5K+eTR53E1ca8HdIb4sTm+qhQFtGxTBVCdAowrsX
htlyal2pg9lhOZ7EicdeqxNq44hYPv4i/7shuzcGUdy9tRlF8QOVt+cV3noK5bwKjXCd+BG1WaS9
teu+SiM2jv3EhNosbY8/I3i073FBBOq5CBv0jz3OvITvA1DKWLujRUVK/dqM9rCkr31cJwasacvd
cw9lPOpn52TU28DApBXVmSADGkoPC7dlPcwI8CgG1iNbZs+QG5TJ10glSMB7vRpMcwVclp+PVdSy
SYpvTS09uB+oAFFWLVNYa3BG6ieIZR9jpjLqkejahTLdyMb6k4vgiqyJq22CEYCZg5q6bok1yz9b
Q2+CYuTSYVTHZ519xvFTN1ZoqnHO4J/CgDk5K26Ft8yJ9HqOiPMdcvukOydbmYiQFtaMJTqzAlo8
bLlyDn+yvcE/pPCd13G4Ciz5DOsyud6rwUTu2Vf3KmnPhiBegFyic/5TxYAUdMDNJvdDPpXL2G2h
XTQpJsHCJH7spWysFwN2BeGxDzN6wUyDL9QXabZ71aMDc5APJmPG6Ve2h6rG/04qwBNeAr1RlkNf
Qjf796tMs0FuPeOs8BwKu0VIN3AijVZQEbos3hQRT7geuiNAZGZ0UfJWAWiic0tfIs9ulxUCE5oT
Us7NuOmwmC7sEhWf3U0bdxB/NCzdwxjOOGdDtIJhvTUkEhMgckCVFsLWKyWbbFf6ZIVnuYMfkdLa
7TSytYZ/VH4lI2Mh3hcyPU2yGqA3OtJ6lUr3C0/nRP52T+gxSNKijsQtwqLV4XzbsRMbli2AiiKl
stGjQBjfvCPRYwAMHHNbVOk9KiSVnDL/tEXAIeBE80LMwmNCrDbjTOw74+9XNQE1QXv4ROIIQRrl
RtKYg2TYdO2tMc3p2EAPWnfw5RdGyuhicH9syUn+yMzop+srkj2M/Ao6A7NxHmO+DsXNjLtvdLRU
3mn0AcFpnWJfsLoagsqYwf/Fz7srIvfUt+3vzPquvQfaPeIhYos33yOJws8xnRlk2m5SlBeZmtaO
SStU1Qkq/K64dUm81UES7nAog6w29eTjiEO6MtgeTh8R8viBGaWneHUyTYcZvlOS/wh4orAUv3ls
MMvYeVVFjXK0x5FfWa5/IYCgB5bm0glNZrjIDmA7Ax/bFYsQ2+BDksazlWhKyCQ/VyO9V5MyH+iN
9RTMTHR89znsylMh2b6HfvDGQcpTCniRN6b53rArBoEmNTbq8oWHzdqYeIopzTQJ06Rk+gt+wyyB
JFrUgpiBWp7HlDgW6cBu1X6lo2kex0czmHYgB7S1AlRFZDHrBa+Pz3ru8s3s+HigwlZuVFPBPBht
VAJMJ0gkWPGOmQZY2cVIw5Ic6jx5BBVGOy+pf5V5y4i4rUmt3hmR9WyjiUzcxto3RHO0dR6sujxv
KGezHRkyuBgEcMSonv+YKFwX6FJ2DAKqdTY6zT61pIvSFZOX0voriYc99ol5OTMDdgkIIO53108d
z0kne89FvOyHPHo2kQiPek73iUNoZ2zWP0Y8jfvu2W6c+hyvNPOypQvgGq0j0RR9MF1iy7oSr9Qv
uBL/kAEb8GFkZs+OJqXIQbH1hyXGgvvk1HN7cVzkA/eR326DgHO/SBzqmi+eZfyPWczPHnLbwn+a
rOSQhskzOmaKUC4gSQ47XQE3YN4gHWowrfoqKHcz6IMFqAGoA8lRNDjHai1/GI/PfGYvupOzsfXb
5ifHgbFw0REtS4tImNY/NWUfbFkWfnfG/AfuY7ii9frC2ECABVBAFuXXCb3MAYrKLg+olZSMMEd5
7Mu146N/SPxzTgjRBj7th4fSNCphQASj2Mbzfk5pvFJMhSJ4Y3TNiKOUR5Eyoxsb7wvvQoK6NKJY
zXEMaNYfh4DxZTdljAGCqN1GgtPYj0vwWawY6thKN1loEDRkek+ig3hISgyQizW5z/PzIzugIkWj
DnVxz/GuRmN+9ZJ941EKeUlBKjyafFRUC8Zrf2BZ8bvLGWXxi9wOfnsj/xJnXkBSBouW18KAVgni
pVrYff3NBiKC45uvIqnFdfQBYA2O913gvW9860lmfg8zlqCn1qVcZrWJ7qeO4+XISCvSTcVZFr5T
8IfrkHqlD2V+JkHvFzBwZ9tnIfObR7NitA/fI1Xn2KDB62zrZXzkgFlpuRVUzAsFfOOW+PTokYEB
QytzuqIbPyhXRXeOj27Ptp5rAPrGOmwJlUKNGF4khcvFN2eIxUDblmlV0sZMwRHFSHexQ5/eLCpP
ieVhhffHeJuNdFjGmxqr778ENauU3YkH9yOoOYRVT+W28ZzgjyRvVdSEqqfI9xsSHS7aquJrBWeE
OSXoJMlQHWTR8NMYy6NyyXoVccK4LrOaiyosubSqrvuV6kVa4jc2bWVuI3ajmy5g09lIZgJJrppV
45vjeaz74h5Am6qpCu9VuS26ur2zKFwPD7ZbBQSJtXRaImvmv5OJDm4m2XeRO0DeysYnv3ObHVnt
LQ+sLwxe8krgVnpP7JkVvYw/fHjq978v6UD6WOzQtJNAt4/dJL+EFMx3+gNkD06IEZugKzo32TID
UmqjklhvQ6LobyOe+2tPHnVq/RhQNRxiZPk3Yi7Sm0EhC60n7HePPxzzAvuz0bKNGYZqNdQpa9PK
Ma7Musa17AkD0XUMt25sW9KNsvYePF7w1nEPxiO0H9ncg3IKj/zwH0VXWAtk2fYhKYT/HHq/ooqe
mSV5tQCfQrqBhJLc2DgQXGtt4D1k9xCqs8BPbs5ieC7y18mv6js99fgcm3ZDlNqc4JvjS3OWZEw4
SQGNzCMPiRt/aa7y0VcvuXQaoH/ldxYo8wRdrHnxoX+jY4SN+fcPo67mqR3hTbXTuwlJ730UVsdA
ui52wfzgXY3sU4fE3IT41hZmauttaxPQbgDHeRYRHyG9CE/liHR6T/TGI7TNuRQOl8sjl+2j1H75
TWwFon3fLc6xHFjszIaLATLSlyBOonXcxtc5SlsW6N6XPTjuZ8OGa1mTKtdkjn9TDksOPbi/Qzrq
x6HjcNN86Tz+jFJzeG3sxEIb4N1S38BgWXY1+ql+XPVNq7aP+ekplnV6cB5avaIWpyotKgSyov9u
GvHiGa55940jvvC1MUTjD4K/NzZb4pNjMyl3cEfPqf8SRzZJyYZEO9RzW+vm4qWslTuWrkve8bQd
uzUToOa16aL6OaNTsqxzn0zDO1FZ4CfCi+nJnOOgGA9TBIDLqkV0JPNm4yoT/iLKsVUuX/zUXho4
SRex3aZI+r17QD7xBSNzy8JsjAlVyMTZyId9lPOr55cSLtRYdG8FiOfamyXXVpSsB5e1lFMaawuS
xbuk3DqYsvQhsnxXKTTJKi2Ne5Y2L9NoiIMN8I+hm9Lrzq7iE+OV25iCbglNLZZ+osUZua21alIk
cazJJ6YX8C+0o7aNBJlRyqbejrUhb5ObqycG0BtddziSe3VXWeUdByc4kKeYb3yGSIvgIfIQfXTq
7aLGud/dQVo8FimCtYdf1id7LuSh7nnsxzJHQFrgunb8YxGw91AC6J6dGDEqTUehVJ4/ef5i+Mg8
Y98nULZdCB+RERR3UOTlrnnsMEv3w25HIAhEAyyqTjvcCckFkehHSrlwKRtf8a4KfzvT82/btr6S
Kd3uoib+HlvLv/x9UdrdeTUYsQmJ4Dr0/7ScVh2cF1Zw3s+MMYLMK1ywymcVq4VzSjiLYK41F4iu
60kEEfacRK6bAHMZB946a0ewei4XamV43soiXMEmLWxJN438xb1mhtJ7zroALa5xqmJUMFOEaRk6
wnCadVqtDCeplvNQTUfCX7Ol5Sb0AvVDyhvqdqO4j/dJ4W2jCkZMoUhGAPFQWK35TtztdGI/iAgi
1dmzxK1u2al//PtSJuikjYhIoULdSI1ycClHIAz7jwghy8ZkjXJIBLEgomw/zRKXN7bF346gjoAp
6t58FJWLMngMdmYGta3XnUibxFbeInUED+xmWL6DgFFMXRnENGRKXV0TXZdHpi0oDBb8NFvNlwi6
38ETbOXqnnEqg4Cg4iptkhgst2e56uVoWOAmxFPhbdKoR8Knmuei+KMitZvw3D6JzK1ew9H4bWA3
N410uiSapgJywr6CcnjKJaGSQqZn0wAbOtjyDaiYPNV+S96EMXOLTtV5jpNXu2PDN2aRdcs6l1Xc
DJnHsP2IijWyAD5WwVmR08ETD++wAYZirZHuooyobkhh5luEFvk++PrYlIbYi0eDkllJfFaeE509
lIl+3q9dMch1ZkfhqVJCMcMT44KsxBFvt2tuA3uabrN29vEMZy3S7biBHtyd0lRSd+bjJn38d20T
owNYx2kz55qXLBKD1oY0oEkmqBKPR1TaizXoLtg7NJWvUfWYrafOiPHN8Y66EZj1qoEFReuQ/DeF
81vumFsjFsnXspPWeLbCaV4lUS2WlulBqs8Nbsp+yvZjmSvMkrzkYcqwAUa1344IYIMe5b+f/vTD
1x6wuwKxxLqc57mzzms7vCtQHlQcDJqsAK8jqWUvrdsGL5DBBVu2J2f277PFI15h1QRoSwyAwIuw
mHxTHlI7utDN0xtCKb21u/kRR5Xb1o25mHG2TJi/vWUfICXbrPSbt5kt9zb2+cxtzy/WRQLKJq9V
cfLNYhcj71lOcwFkw1JHxYhsFeY9IkSHWNAQVuyT7NPqKbKKnWhf4kLDycpC9LNmBGFCwv+Mo9uA
GeTbpxGt22ilVKvpLaUEMPA/dU454qRFV/84EwK/Ep9m3x+AqHAihoVcuRRYB5APCIzNfst3I6jR
NejiGr+CbmECucfzt9J2gaFa5NjxU/R+jlmZV84hYqI6pV8CTZHSEJUFwNc9eB3TRu6rbNXVtd4k
EJm2Re5BP3WmdsM/iI5JDHg07TrvxR3CLaIGwGbcGW/RDD6ydQ926f7Jg2lbaJCOFoQOpLiKaBbt
FfQoRrnKe3NaNZ5bsGTLhzN0R3fwnwOWjap05TNplKwiouQrj3OmgJFqTnWI6KU3gbVa0Q5k4HNh
udFppEBaNh+Nl0gConoLkzUpL7QUzGDnJDiw9Fx2uCawhXpM7kxm2cssDNZRxOgIVUVz8rAvrkh/
SPHIgyRhls+mwUIRF9QpexGfqJdlPlfiKdBkG8wQUXdOEQ27sHpw8wYjuyJ7Y9ffdJe/X4kQwCba
SyyASqWHMgm/HDn0yM+0y2wi7nekM5ZbxIH2kvlqda+Dqro7w2+0oQoHnQ15Paa9gZZ8ikTFC2um
5WwRwmUNAB8EQqOrn4Ez8215jZz+bnqNdQnCfHwZ05e/Dt2/Xyj7uQoM8ZRH4kVSH58rqXArpHPw
Y/KqPU3MwMguybetrMNbK6fi9s8KyL/i+3/TP/okufsS7TbTPss28aH9q/7RUUE7EojAtTE5X0Ck
PrXr7IciJbJxTuNFZhkHOFZz3qzZYOBtdfSXk/tELXR9u/t/3stfhem/vRkiAx1hM6/wpcA29rBJ
/IuMnCTYoR1CxEwJIhyUPK15cwFVLsgX02snhR0WPIwZgFqiBQBZGGuT5oaOp70bFD6JIGYPPDQq
F1mtJBPeeWSkh34mtt+KNMoZkADwnhqByrGsJFOgMmTU2UB49MeHeGSDB8DzUf7jOj7TK5VXgqye
8E8RcvJ4MTSLOaWR9vz90kx/VgmigUJ4wzGMHvSdtt2VZCIdEQjFj8y15Bh4sK0mldaA8D7lwNHZ
k7c48v5VvCFh/qPAV9alfnEdHi9xy30225Ym7MOnJueCzze2zZQVkAvaaVe95kMnj34sUe6QosqO
0X3TfWMtCrIUGKVnu5nyZzG7aGlp4InnVfQWfB/nhw1p1fCqxzrQPCIntEB8pv42H8ruXemhgCiS
q0s1zgMDQuglRhaW955pNRh47M9/7wI7ufp4cc91pD8gvqZvrIceIZp5dOjsd43I5/73xX/AEHH5
CEhtZZznlxLc/ymL41XnGeVz1dXe4p+vn/8jYPZcFOCO57kAZiVs/P+4lmuVeKU5PGY12mOz2SSE
GiRwyH4O2Wz86N1OLgckQave5O+kaQebMOBBKwQTswrLDx9YSvoOuC1mXvIc+xU8tChJAJU3amnH
A4MmB4a+YTs/yz7XtEmIOOBDgOy1PgLsjSvVcZa2RXsfwMZvQqtkTF6zrbcs+xrjYdj/84/sPH6k
f7tjcEcGEC/QjZCH5/znj2wCSu6qumsWZV8OTHRdglsJr7SHUqxDSzobpRFctoJW3wqFefKUXJkk
8D6BuE+fEhMRXmk2ZH+gzasCt33XSWkcytrMSBIMqh999Fi/DJeizxDnTyQm+iX/LordS9x8QTD6
nFXVXSzRsBOtoeE2pX6yKWLfY6c3D2FdvP8XdWe2JKeyZdsv4hg4OA6vEUG0Gdn3L1g2En3f81b/
dj/sDrTLqqTUKcnqseyYpWkfpTJIcLxZa84xnUQ/EpeunfDD+CcAdwgrNS0+UZ944nSW3f35lny1
UikmNEHenaW4K1gGv7iNglKIMO4Zy5oJAJCi1jc7075HBmeOSluaBQZKhV6Sl8FbFv1lCP67D6dA
IfD0ug4jUfw6gTH1aHER0HH2Rf45NjU7++iQ9KGk0dad7FBH623N3b6oxD+f/L8yTv/VEv1Etlb5
7TN6+6Oz+v+IcVog5f+fTcvn6S3P/t9//OxZXv7BP5ZlQzf+ZSjcL7rSdZs1mOf4j2PZxZbsuII5
BGeykMrhhftPx7Jw/iUtU0gHnzOPGNPufzmW3X/Z+g/nhKVMA5ebafxvHMs/zJr//VJDd+anOTbr
MUuDJWz7i2M5Zc+XFPWY7h0VoltDzLXVEN88AvIxyCgnK3eqiIygGul6Qknz+N9fqJmsUnY9h4L8
luMY5xalAPpUcTfbyCrgy/ZtOK5MuwxPtxiQyuO04IzoHqQP5Ltq7FrvfSZYL5pCex9rJqSphla1
BAy3qqTv7wK3M05mYhmgWvlTkdowSYS1qzM/uOrd7qQnSr/Lk6Q6usju1qMgcYWEC0Z+ou1mO8Gi
I8nUghp27OuA6m00W6Bqy/CzWhTCQ1tYDwGpYJvcn9Wl0dDIpap48dNguP7nZv7suv7isPpxjx1b
x/BiOLprMBJ+fVO7qDSj3iyJNzWCZ8xUsDen+3oU+gIsDFeu3g0QWFAD+QG+cCY6sUlqQ95K4N4C
W2BlldKjAv6fAIT/0Q6+OD2/PHuHwjxnSem6jhJfTDg6HuJBEB+xDzh5nsdEN7Z2VTp4uvuLIkjy
v8yWX9zxP+4DH4ZrH1i24GVYZrSftlxWlk4+UmhO9pnT71rSsnbBrB2dunmxMwEsU2spQMHltpGJ
z9Ob0XbOhZVGx65Y9dTM9kILYIeb+ZU5wB/981P67WaAAIBTZlJ/NgVv1pcF3VBh0EwcFnfgT4XX
oUZlh+I7W4t6ABJaDI1//jzj1+WUlw6hoUONWCndxA+kL768n+6GxEpmtY4tKf01ziGzs+AuSqlY
tUZ0Ium8AZjZxJ5FoLIGrHiLj6u95RS5+8tlLMvEz4OAy6D6Bu+fVd36fRlxur4beiuyd05Mv8gq
0FqjhjnPBUF+UGrICnSdrak7xm7Kx/QIu0eeCzdJvS4Vf9mUu79aEX/ckoWfwNlAMU86P5znP90S
t+AErLujDZWXpmrsONmDbg/lNqiBJ0TKUYRHsYGASk5OlnIRfkCxzPr2gwa/aWN7U4hmQDuXHuGd
UAws0z+WWkvjuy4fGgpc1y6ShWRKQfzEDVwiW+HShoZyIUHwrfqiFpwGMQZ0vsJo1abFBTGaxYXJ
Jpa6CJKJWXhVFJsPif2UjS+qA8isKlKe5/rYNm2FnEJAetc3uu6728qynCNv1cMUioqaVdtSi4vq
kzZbjWdqWX6wuv6G03lyEJaNe1Q8WRbAvC7CGK25SXFyi4zxjsHK4kB0xnbR7x3XreydKQgS4NRX
nf2iJENKIESwjLxZ41R8ly75e1C589M8Fqg7a19B0gUcTQpxceGrDNoWmQNOqYabkBxx7FjjWSuG
O8cIgQstvas6W3DcsYWwPLe6yzipV+HYgmoy5puuVeVlPDeXjp+5dxadcHwmfrDLu+pvg3OZGX8b
nLZjGcq0XYTLX2aMslCR8vve3hVuZFLR5x2hBYWRtxmMG7K1ygeCB1d4bImAq8UemEL1l13W4sn7
5QpMtniojzgrKt2Q6ssWD9SfVYpC+jsH3lofNN9EZ8370h9nz9dkxgaX/J4hP//5rfxtWWZFRtnK
dgGiCcbrr0sGIgeMW0DDd01LUSkTKYLp3pVgsrsn9Kju2UKfvQ0VcYe97O2V9I1nawSdk0e5tpH0
EY/xYKBu//HHH1/CTnwod0C64LbWjrZCuKq0IT/Aa/MMMrnI7XoG5y8ezCVco8kcyI2LmdV2zZsg
UUO/0kadAnSIlz1RtxJZkZNbD7KIjPOPL1VcWwdiGmGiTQNg9qYk56ujthbmr5Evgg3qpt2AW+U6
iJcYANTDG+RH4aXtzPKW06pa12SxnQbRPcYyhghtmygCocdPMzbzP9/h3xbl5Q5Lx5HEfRHa4Zpf
ts+agGMBU54YyjIj4x2GFR0/3bxxSorD7qHVs+99WYRXDs6kPbe/Xo2VrdYjQ+Sy1DnqFi0xXQCq
yu1fruy3GZkrYy5zeOd59uwPf10YOtLn49Gs1S4zaolkPjwX0zGAYhitihRIn7SBgo8J0wEnDzO3
608aIAA0pus/X4j59e3jfCsoGTAQWZ9YoL6MfTsz4jgqWaEAm0xeRB+3oTXybLOa7EqLsKdKe5Q6
DpFlRhzqtrzM7fbZX5qKU1f1YCHD+wLfB7lnO1LQ0l3iKpJ4SmteT2Nn7EXNkbYeSsxZWatfjAy3
1SgTA904g6TSiMMuLN0/5KntXivAwn9Z8o2vd5pfEHzJQsPhCAfV5MvGTBu11qLAIHdmSqkgBY4A
HudlMKJvhDs9+2H3mjbEI1YqvInqvD/mWFDR0oV/mWPEv7sOjnC2tF3dVvLrRmyWVhOoITQxaMbN
tV0BiUzFkKBDH9Sm1ZQ4VBrYZAPu8CFvg/ACSdMaRkt7HXTqcyYtrA73A3DPi1HpS4OgWTXCkZvS
ih+FHR6VX1RU52Pxlz3MckL5ZXbkBrJbQq3EVAVVxP0yVLFQI2mWpkkczoA1gxywi4Kzzipsx/hI
0U152BTGfZkTVEjQfYfNerJuC9dZz4L2US0jAgzLvrj0lzYlrQP+ZNuX/RTd6o7p3xQprWyeYH+V
wfL1/B8bEqG59HlG4G1gIrDvtjGooQEeYxFX+3Yiz6eO62djLofvqX9nQO+8KqmxrvOJUhWaIXpj
ZpgcJ5l1Wxvx9GM4uletdFC8+8ht0jRSVKaz9FJUMjyaOgjdZYMWjs2uZcbeBG7UnOrZyj3NMJDZ
Tv1bW1dqk8ZtAqPwvQwpwDkkd26LCd6qbhAqnFolnqWsEA8NQaxk0k/x8zAvBfACTF7bn2YRDFs6
5q8zJTY15+2WX8daKeXkm0Ra1rGBFriz5viE83ZjJa32Yva12tZ68fbn1/4LIIaZx1KuMKWwzQWV
Jb/a1Gcj5ltsEipNs9L22gLCAWXerVlvydQRZGeYbcqxsEAiCleMDgxLoMBincKoXFEKdC4DrTgm
s3s1lFG4TUK3uByb1tnO2fiMxDogBzakojiU1aNjBCdQC8mFs3z58afGTZHyac1pwnL+t1d+GZE/
r+c/fjkmVcnG25TW15JNCa5Wm5JSEEVgkjJYlhu/6izcUfFwxjSxBBI3SzAYhvRKJ/YDZIh9LdkZ
XPNCognEFRkZGRFfVtw8uoWfbDsExH+Dcvybmdddagamy2slWaZ+XQJyg+i/mLAopEMoqGRkFDs/
GBFh0/s6RWXRXWSBBj0dge/RMvX3Rqjhb3dqmd2/3ikE+JxXDXYgUv9yDZGZhwITrtgp8jq8UR8N
L5hT10uX2D9SOoUnZmzTkdUGJ+Sr0W60cB9KYpEeYmwiqhv9v6zZv1a8loFJT47CI4PeBAD8tQCp
kaE2iioUu1mDcE90inUNKekQNH6xdU1zbzaNvx0D01iNk/zbJP11I/jjwzkqSc5rtA6+ot0SYhrw
Zs4kfabElFn+KeuJESjsSxhgzdXkZhTMS/G3h/D7cOVsZtnsQVmiHP7360Awm1bgbYI2pOgE7HLb
+NAGoT2WZvjEsLNvI4rTt21B7rfdvPa6W62y5bYgvdgRf5CdBy27JxphuI6C+lYDE37482Txb6+P
m8Hcz0jRv5aPLKegJctj2yXVOFznlWPedb1FCNs0uHuYcgkyRavd//lDxe/LjsODgHVgUP7kzL6s
pz+dE/WpGvikyECpkdRbq8yMM05hfKmIIpjm5/ByEUYeSrq2nQW5Lrcu6RBnZ4KP7rWcJA0KCeOj
Y8UTdIHJJlVe1TeM43UIqfYidZv6NJIh6f9tnf/9lWKPIaRg+jQdE4Dar9fdDxkJff1okPdKdFcl
8ocsTZ29JmgVxR0ykEqvbl0iKrAINBuXlJkNQmS5nZomJFeA2Avp3AbR9Kn0McF8nxbgchPSeFTa
nWmq64ex1f75r1Y9/fmmW18LJMsGie2oKVnjYJvI5e9/uumW5idmbSf6bmzRLOsU+7c6UWpyFTp2
7em59VGnYXdyJCadqgT446OZPPdO/S0bqWrNiYBFOyKiDTnWZFiHWvxxnhOZ1WGSg7iMsA9mYTpf
WkNDocMmDS6+NrORUO+mnj0zn5+QE3drWJZLm9xJ9qVkredLvQ2G/HYCo4cGrkJzMaYpq5XRHwd8
9vCprBcrz8Zz3n7XVWYho50Ha+vP4oAZbYnXdozbP98sY3mSv0yenCksFGlQlZYt9NdKBsZ21dZ6
M0Oh6bXNWIY1iSi4k9oh9Nf8u/mU9oFcczKf9qBW+gu9A7Jrp3dN6V4WXT6dcfzf/OWifttmclFQ
nmxWPrpXbNx+fYK6E+qOysZpp+kV6O7JYA9JerbPgss5ooi2ozt1nptmrxM7sxXiMJDDsyVuMuP9
L5fy2wLHkmmwMbR0yjx0UZY3/KfBNABZ/Of+oGsQKGn7dGOPZCSjjgq9sC+rE5uJ68HE9KEIFrXB
h//5Cn5bS7gAGtFU3W2TtvrXcl9uh3GbEVS7m6YC1GU/g/zKiBnwY3+DfopQRCDgS9TPqsrgX//5
w63fnwRWPvo2irKw5Hl8eZfmlji+JFNyZ8gIGUeCec3QicFO0ho7QK2z+ci7+og6odgnnT2c6YBv
LI0yhFaCWZjRFu5JZ4TkjM/X6s3uYCUOyW14j7eoMTfJMKSbLqWiAT6jzjxbDgSd4B9YIztEPpeY
iO2IjHQTVHgBbXKsspOOl116wbPhWPUxLmF7Llsyl4k0qMi/brsWGUI7o2ZlM+eJUDabdGzVX/Y+
LoWd314eqsOuoEy89Fchi/86OAISFqk8uRgRnU7ejtLECoxR40ZgpNjh0u8PehL3V6DA8I438gJB
VfbYVmiry3uFq2Nx0xQPoJdpN0P82kCCKx4WJFQwmyT+5JO5lUNHsIIqCRUY4HQbBr4EqGT4a2+b
IK6vwzHqTpFrkVIyQNCorVbtE9FW101uJgiIhhGWkPyExWLc2iQu7UmuxoYw5eCeEQV5Wd9FV31B
jHC+5C7S5AG9lX7IacJnmtbpRleNuUvxzng2G+cSHQJeyA72ytq0GAgC4eG6NzfdQPmzBso2NFS8
8WzvYjW841D9KDMdtz2M9NU4Nk+Ua+uLHq1EIZrPYva/9UCYgiR9KvJiB4p7dvH2dCWsHReoJXJf
eQPxqtwbjbHtqFAi4l7HAZ1ntvVIRQ0De6/CFxCMCL+gCEBGqWQFc72bSAz08TmzzBPw1oPHsVNy
Y2MZATLB4AnQc5gUSqqGHu68QvyE56W8g/TyhJiUn9AaobfIPEJ1BzkJvHf/ANABxo29qupHkbvA
NrgdODMScjX6wavMQVGjFPBCRsVD4yf2UUg1E6fzNoyBxTnAvQaSzmSTfx/1Fhu7+b1u4GuRAMg7
hYPEMsiYhJWDYlHio9RqjRxbk7C5wIaE4JxsUQfEhUDmaEGQoaLBRJlg1ylKD3nnZT/IeiftZGeX
6Zn/H/sWVgUMLXAGDYkB4hMp8zmeAuwU+lMYIxxyCDVYNVr7Tk0LSBAL6qpqzRyra3uwWpNlU8tf
K30o93L4JoYAyNngyG2Tz/BViPDWB7dck3KFZV5Dqp7GWuq1o3MLKYc0SWyg8cLF6D1IrdUeq+ch
EYrjSbiHnOSv53h4D8bxu19NWPNx27maf7ALq9pg/Lhi6/FuVjoKu1BsrKJe4t2Hp5ao6fUsaZ7l
8cBKVb0wGYLgauJDsogyiZPa4IM31ziK4NdZeOisHPdpib/Fdy4i3Z0RQiCAx12xMRyITTNFxnXY
atEm6ZHGsClbRbLm3F69NKO16fkeT3X5gZLid4wNuBaDgky3lta5P/jGKp/yJ7NzuQX0ERu74MRD
cvCWqiAHa0akoU9LZNaTjc1tJWkj0oPP8/WY4t7IG6ehwNlgZtKIRfGv7CpDFpn77oYwbvLSCM9q
ESOUSbwZRFkAQ5C7rl40uD0dn6xszZ2NsnVsxzvd7BeYgXlfg5hqjOiitqLHOMRi7yCeSQNwib1r
LMmzZHm5/k1cFBbFWVhZYaITaGl9jzPb3OIII9cxXTBbhoWQ0afWGIEI8e0LShCYOWZoMY4aGE8c
rIYarQf4GsR6pdxw9hErzcmv9HCq16Ag1oOa+40gA5PYqbVMkhB3LC1EjMIrV/inhDyvFVX6apWU
rGKabq8Bq1RLQu+FKnVzV4QGHCbHwcwye6U7PHU6HheTl2pDTiQVUfOD+sXsdWPwml8nBhXQYZyu
xoElCtDYo8sxnZMr7KtREJUtNmXPk3Knk9mVZDKokVRxB93cbNXfYp3+B8qESbl4u0hx26T1wShg
k5SRcTtS5ffShdjrE4lL/XNtLaiIWRl3fBqOb56YRn2lEJkHbCFcpcXwGGpHPbKRL9bXk6UyL3DH
aIMhbW93sOhxv6aXpCZhjg/PkmybjaWLR4pZ/NiSTLFcvYeRPM81brrlXwtmos2g16+BCwEjUfSA
yMKiqNp/05qaWb+Dys8nx6OzdmvxnmYVSHu/TXmUxLenWnYGgQ872E1WrQ+BzXLeq8VR0wo33YnY
SwMAO0NPAlNZVZeqN4h21n1Pm/undBq4Dzg8GT/VhZERhCOlDQikvLYRCJIgmct1UVfeuCy5P66t
TaM3J50/fvyHbqOsKUuiVggMXGdxDnesd3exHX5TvXnbtS3Q1/KtC+1dS175XNd7xDhQTydemCKM
PszAXP+4tMSs6K0sYZI6L4KnxnzrNuN3bWxdSs+7mqK4J5wgAh3sSs8QJdnzmzIKEB7VRk/XrH+u
fP+2nfHZVXl/p0KLSGzaYQSb5FtsasE28GOYRfWHbQj6Adr90F7NDd3ERTu/5hhGcoq+RkOV7/AG
fJZBs61tn0EkMPhlIHBWhuPHXlHIx4qU5hWs33iFKeKS1/kN3i/dLhObT05QxogtHxc+JqQ52wdQ
EmGPJFBj6FRlXXrpGFGxAwMQ0GA3QLqv3RDynY9aLsnxWeUCGnBrvitnGnBNlE86ukWsWPGFEB2t
yQz3nCLfZC4Qq+FGhH3RPCVSHaHMEWlEKuMgCalpLPsxm+x63YjiTcMl4DmzdSyK/pnxfjOqhrhk
qoc0AEcFUV3pD3o3kYSS3WGkajZOXj0hegDX4iNMhPlnZ/2zJZr3dkTCnMr8OXAHEKVDAovLiSTO
9/SVkvstsLjcq9PqcwLvZxIWhp1leiAEy1lLciz75tnHO7DG2SE9f2CmLqc7PTbA2knxaRvFR6kl
V1Hu3slMLmRWSDXt9DLDUUHGB7qCGPDbqZgeRFreOrpdIYDUrsPYjTahDoht9Al8BFQQ4pP8tML4
cZyCN7dERdlZl8ZAI9TsgO+2df9p2hpHt8lrWn+4KsrgGfOs4K74m14iia2mACv0Uk50NUzJEKTX
oLY3pRkTx63Hj7rFSJw404nsI08CMjDn6k0kwbUdK0+0+S2lcS9AjkBhkg/JiuvOKvdW0S3JVnW9
ht39NI8YDPxMSwEA6V4Erh+kMy4n/FdEdbCs+iOadjKudUi6nl/r2c62CBo0E0wmasLhXM78/dK+
6Cqs/yFdbEQtCobF3JwqFuUNjUxzFaXtU/+kkPKu3bIA0lU91WhwsS72F9R5NgW5l/TXNCIlNTy5
gKIiplyc5zjCCPp1pnUz4+RmP/QyW6S0SYs8EVvjIk3IS/To7BWddRA048fkhoCo6+Bi6lHS0ixc
1epIpTFlSaReHvm4MKMJt2PexHwurzQgF5AwKPSYCEdsPds0tCGd5fMNomEswX5ls8q41qqxeB/5
mItsKrdaBOUzvA/xsPz4FZsMalsrjIM7B9A7ghQhGv7SZUoue3Jv8inSV3QnGl6JCX8y/Z7btsYk
lWXqQNqI4/Uj8YuqOmBx/aaHAGFcSx74TSH+pUAttHZXz9iFRcbWxSe2FTMfFhzrnfbhpzVNDyRy
Qv8eKZ2Me7Z/V05PliS4aIT9NmqGMn3tSlKhzdnEPMl+FE3yRy17Yu/nD5jB81YgqS98a1u04gU7
wYRIm4vFpPQRDYClCImZSFEkfc1lPwx/bvSm0t3XJd3MfAwPZjW+kx67nhsTZBGmKN9hVsJOUK1C
up4jMZIrqJ/sA2axqTP72mmz3Zw4V+wxyOzuS/uY+vm2CyYCTkEqUqPn4VnV/bLpyv30JmPy6Mlm
5KdACdCm9tDa0eUSVT/726mrsaQry8evyao8xcnL+NkbvjoyV8dNifC+VhfKaYJ1m5TwgOMYsmdT
e7H+CaQ8XVNWA180ZZemKO462y6uG4q5bhTc5U5/QLT0bpTVJwRk1uUlMNSdMi+Kki3tGt7TMnrJ
LHLdMAC8BRpWO7fHcFXdzLNTbqLOJUw9wACoprsWYgZ/X8gIaE2/4Bn972mAa1v4comgdR9sbgwg
VAuwRTdeuZOP7zVlzzlZyXNn1C1GN3AnRaxowofhpQ6u1SExbiHRJ1stczDZzmz0BDoyQ5H+pxTk
WEeWrzWdmTnGop8N9n4gdXg7ZIhBsoxRq8FSEZRfNhFwlpSET5WSyE2F5LoT4I5w7XBIHNSr5QJm
8QGXsLc4KsHmvXC/y3Ig6roP3yOrWgAKWbBlS7SzXQ7JQHFPkxbd45C7NwcoueY0cFoD4VpDSdvV
pXqtrOsQe9A00nkHvxMDSIq8JgIuqPryJR/bhpe4SFYR+8AIDlL6OlT2Q5OMJFVm+LarqPiGjeVb
D2MNS7WxHizGmfCbey14KWqiA61k2inZPcSVNDesToXWKS83aiS9xI4WsnvWyJdgc+pvsRsMW5V/
AMoGcGZrb6FTfVOB32HQyK5Fqb+mQCDtYZArjckEiTmTkZ6M8E9e4IwiWku1R/q3pTqmSWCvnRqq
VwsHXTJOYjB/a78jm0wDArEgWgCp38UM9CqlcE9mpuWFKQwc+kvYw83ncOjxauPrWePTP0lbvJqF
C+60U1Rwdak2CK5hMJaNuYqFvGj19oYQhY85TrdFjk1DuTmHlUrrOSdyp/QebGgsXSbuKj10IW1s
Oj++Fj/ZRjDsMhKeAHeQBQFDsIcFmkQ0YXwSxfBc6E2whQ79lreqwhlcXI2x+IZh8F6WyUetJ7x0
zUAPN0Yq1e9mXpYkaO/zHktML0BZV5rz6nAiBLv5iSr+MPJ+bdzahXYa+tiP26uqr6aN5ncPhPDt
gfB4lnLGjelUb9GsfScwhtZZm2MYrCxYaO5tZpUbNuKPfiWx0beA/+EYumOATcB1t44DhtwefHYg
o7VXLnHlEWtRXmlEpRX9Z76418LKgL8jJ6gaa7MHJheSf3soB/dJC8GHa+7d4NfIE+OjhsUeUYnz
4Aw6UtHJzHdUjYiuZSMXqPyGks3zOPX3cx9cFXb5veMYBhSd2kBlXGFHvAEp+ZCAbGTxjb1S9m8m
SzAJ5tmN74gnCe2c6jEbkeVIyculrVibog50Bal5t1WUJdto4hFGfrVJimrCq0YCQ5Gri7b26imo
mKnNcisbmYMKLJliCZVdYwN5zZohWAGav9Sr4AL3bOLlBftXjV9faBzJBkZXkzbhVo1oyycTd5ZL
P6lDFkcuL2lqrsNr0RQvVURX3ux6tYp7noBMSoCxJAbGluuvjcp58Ld2pdhSZxm3DYjc2MDMM7nW
wVZP5DezK4JGySQJqjmXIQPD59QdZOUtak1jHZCzsYQb5ByijPRAVhja8hq1msP3u23ge7P9Sk1A
59CgfYSUF0DYKEC0xP6uYw2L6SltNaRASVZ4aTMffHMp39XNVTUkwmt1QfSwmGCIm71Hm/q263rc
HO1tG+iE5KHIuTD9K79HEJs5z1G0dCCbetWRf8v73LxYqN1XAxF62IVqKNXX+E8aLx7MAie/5uxj
278XeX2lFS7x3r3rVU44buqIwy2mp35XZNlTaHcGplmfzKHFke3nEljIHL9kGMK6AoRonwp2CAQI
tEJrLmdXrAeCxPlJJ7WEv6uJX6DXg+bg9yNGtn5Vu/PDBCLZbTjVxHpTrHnBT7Rwm3XYAVZdgsK1
ESddY7PAaXsTOild5o8piny85R3IEKK0dduKjyrLLzGlvgelCc+FxG6nuuZUxC0ZmXtDWKB+016y
L4G45UQLdICpKFPYhmzyEgnM2BEZ8z7y+FVjjDBvgafUAoeaJEC1sA4D14O7Y9pWafodJFSL5QX9
Xl30170h56MhBx1oV5NQx8rcY11fzRLsRdzkaO9CXgdd3OdyePNtVsjacfJ9aOfHFgLCOYGc3qRU
Qxw9brdzeexbtoagD7JztY4LYJtTVxSeY8wXyTDF6wZeCE9X7qwCx0m8LMCNywLcaixXBB/uYJQe
KY/gCa2gCU5tSC3WHPYVDiG0Dua3espezGJwVjLTlosu63UCetaby4IObbyRQZYeHec0qFRdajO0
jKLITaKTw9EzfbEvKd5RT3UACC/CvqlDHRAlqb2DqOL5QU2hye53abUH429sCoN9nKaQ4nWF9CrL
iI9RonNc2BSV1PdB0W+0QJ5VL8bDFFLCpjTDoiI590UyPPvSeg+Is6G4pm8zN7i0DcY0bwZrubMs
71DiXCNrTqMp76QznCuSzqmTNRPqjcmVABVwEtkVh5CsdZ/1PiU/KHqbIYN7BoKofiLIyEluOllp
tMnqSyojd2QIMdvXtdzEdn10k+RcEJhDuyMHIhUC8Sr5+yTg9wYu67Xwgb2yG8p1PEU7ut30mxFf
VpOB2zoNzsLnoK2Hd+Gy9OGfc/Zze2xSmygmymJjHQ3rsO99j0mkpyn8brCNJ/5GvRo1iZYdGiLy
e8LZYCPSVnu2Cuday+K1Haf3Ew59aM/GBVAsaw1ab9s3RQ2sqbqcygGpmV1/K2Rfreo0V6Q2zQeM
YZ9NyqGj4pYZJe5X7a5t+343+eHlNA7fZ5NKQKlYaqrp3giXQlBMKIY5vNH3vICguMctTd280gHx
jfrJocjVhoGAktACV+7UdzQI2dqZCFc3K1NfdcwPkam5B+FA7krYnlM5gHOc9S9WRoxlGZnHlgwR
JHSbGKc6TLSNtOfUqyqDJGRf3o8zu1zXbCLskxol0fKoQU1nI5dhmW2NByOkRpq0OCcp9mXGSMR0
nd4nU07Va/RkY/CGOCaD99UfW6Zuh6Nh5cp315HneN71enTRFynQiZsYVil18PRmSTerAvSWoiB0
vgsiHKTWdBqRk20yem9OJQ8xAcDjkxHj+reN60lna18pWPdTtw8BqIKUeihPAGwWPor6DCWDp81T
sNnOXR419DGybZIECG9IW4xQ9aytYjqrOLxJAAvWEaDPLH+IXZ1STS4+sNFFfEdYbCzpfqPpkDCr
0Tmyb6Z6OIiICa2IbKi/3WkgjSV1RmCqaMSbyrl2OL/vTcyMTsoWVQWPVjUzgJ3mEX7blE73o46/
vYts9t4lO4rWtKCgPnNaZMbXgg8AvmebKM8VNfxLtppe4RQvPdT+jT03eOLzfivJJlpKUFdpP00H
p09vsEL6brVRRoavHganHQP/M6ZxG7jhWcSVASJ9uq5Gf603C/WHpxRZYGwTAGplAbggH5ObqJID
mxg237U5Xthots5EmG5zopC3WkUlM9f1d61wBD+VSu2QV3e1blyFwAViofZ9EXtmRkWhKo9+Q4mZ
Y3+xCar0ZnYI1RyTcQ+g8dGfho2wjWibOh9ud1m102ZAMU3BPH7gTPZClBtNiV4dqYscMP9zqgPK
HIzzRagyG4V4z57wEoExr4KsQWcNesVucWUl8T2NrDuCg/dx9731lQ6jutdJGHesB7vvNq4PySXL
mC6EZ9XVQqRLaT6laLot4EiV2wEFDsaX3JqeTK1jpRXWMV9OQm4S3lXVN733OSLV3SHKx3WMD7ec
YAqA6IE0SEptH8wDBx3T6/PorUzylSSQwxqY6J2ejGfX32gqeIsWEsiPQy/wyI3RnHW2uAz98ZW4
2IHBurHThtx6l4KesHdjHELoKOOPxA7PLGHP86B7fV0+R7pDeY28N2B4e8ISr0d/eBgCY1v7+wpQ
ewkeKq2ap24B3+KMBXJyUfvyaLY+/OD8xc2ykZmyNteZdLGuDmsKGcBUX5IguhIdW2poA+9GNLB7
B3ilRkVGiP1Mph8PdU4hJcwMFJ8Q+849G2aPIZzHAeniAmxC3wdcm3nd5Q1KpGDa29S0q6rFyXgM
GmjUJDhuJvBvlPLEMbWjdk30EeXjdnwSAhW1n6Gl0yyijVT5YibwuWd6hFYWP1YNp7ZJY1yYwKfG
QD4wDz6Yrs7awZmUFspcP80p5XinZD0Q/n1bM4HJmYsrFsTFoZmiG76v19NbrONvnKm2ugFjMIvO
vjY+dTL8KESyR2tFYSQqt8Wob/Clr0IfCuJse3nc7fWyP8fR8GZpnIEVle8ms7/7vjynPXWNOv8E
ldhVzGmwl7bTJPY92OzIeeTYt9IobqF1JLW37QiyKh7MloCk8abS8neBtTmAKlQVIRsSrb02DXGV
2eo0VWRRjuqB/gYwCA0MeDBtWkPcAN67/v8cnddy40YURL8IVcjhlQgMIiWKynpBKS1yGIRB+Hof
+GVdtbZ3JQqY0Lf7tCPKl8FMRiZKEx0EGPG2L2NsV3920izQF1oZ19cpU4+5556WcbwTKgD5AqJ9
qIzui77Uz6tgiyXz8ABB7T2xZoZywtkXJERaalMQFHa5olp7PF7QzzQmX0BkPwy4EjC9y4rzaQ9H
DJmsYFZfjNcln66lZy+hQc1OEm+HCsv+cOrqlnXdxTThAwq1vUz6fCVQT7gJHGIqWFitoUuBdVus
HxOY0Im/Z9wQzfM7dIZdbg8nhrVRl7X3nvxemu1UBdeW7ky0jbatfrvc+ys61aMxnXu3YhTITOOf
xnJvDmSvkZ2qZPiuEgC7WdK8Ver6UDlgR/8XZhg738umpRinh7y97VNeAoLHpbWXynY/6ds0IDoc
IBfQOrkSQzfLHdo0VIz8ARnp/D+/MU1i8FcO89ntiGWZxMSR1tT2uVIAX2DvhsXiw/f47jP1jL9e
g7ipNDshhweTkDZ0KD5dpbm3m+bW1JIl2CDngtGdQsQTzB9OxolGwK+nW70Q1z81cVdGKprkSGD+
TRzpRtCwO3h5IAsS1Fw+S6r6UJiQQK3YDAb+DYdq/cGuflw9f3VaXlPBvTiiFrlV7YcaIm+sCULW
bvPsbbq8AmJ9l757aWfvjCEbj8by1AADA7XQHPDn9TtnAZfRwDCEVGtcZcKUchyA3a6gymko+ORK
BPxWXyIXoEtGH2DkAnNnG9cnXy7Fj42W2CTiOZbjnzfNJyy4NK4wohJ9yFO83i3cSam0yfmvGSa6
KUbfQQcSb8kNoMpTOXKEmS3roNQDiqy74iwC5th/wvtZItOiZUdTvtt+fSA9Ai1tGKydYQGN79Ko
5jQfkvUSVDn8k735kbCBskJiKxuoAsw+l4b1O7cv9Ad9LEPbR7IWv1pXwAYQe+4yBdOJWj7kreZb
A58y+cD7xUW5M9KsCF1cgMhU1RBaubVbhA5YO6YVcyWDD2bB8mfPbo81mtc+j8uXvOVS3oJtgmdb
R7JZUzSC6RTPH7pJtzW6+9Qkz13q5sFMqbjd7jpZjPwy/COI1qD19GLZFxLFyHDTR+A1I/dn96rn
3q9S5gRyUL0pXHmAQcMUtBL32WLFUUwqn2K5IZDtadQyhL+CL7ua1AevJd1A0QcqE/zmrHoxRb8b
tP5fOYtvyiGeDKlehhTYMzvCrm0tNWqL+Dpg91br2uWdefP0YQzVmY12NeJ/znKXJnCmGOdwuUh1
5uxcxejC0X7MQrmH+/ib8XiEbYc8IjntjbQWFXDW8ItzO1z7+c1CDTcn+6Xo9B6ccJmw6DHfG8Yj
G2u3FzrJCqAscZnHb3LDPLTFgxQ2UvryFi/2fZvFtB6NxcOMIsWoOn0w1JXZmjgK2NyYOd+MjmYl
KrT6kWRLg1g2q+VJh5REdYbC0j71qW/U4yPjvptXeTenpM8VDllIHnI4bAPFyUXtnZhI+GuhPakm
Wtu2QLop3QWQaLl6xvp8IvGLmQXvpVi5f1v1tWwZzJvJPxBPOwkUycddbMGi9+4MrTnJjIkUkbnK
V8RjF9etX0LXVnLQV1ZvbKDoDusIw7Bi+O5raw11yeqd0DeO6QMkEw0Jyoy6CuLvaQMB+DGnQGEp
h3pgtDQMLiHkDCZ/tcBRy80iFKtDht9FZNLG7p2LMTdKjD4HWNDxfSN75tYuRUTuGtXm8ENrwnPd
ZlOoL9o9ZBA4vOmHbPuYE3lOsA/MzArL0Rj6yM3+qokfXAq4BXRw81RJhCJtfh1LFqlStl8UQBNu
NR1MCGrONFCitKQjJy57tE5m4rXcvwhVbJ9cX3BXMHk4ZnZEeDmsza3cy8TuAjM9WI05Bqnddnsz
OULo0n14z9XloROnJWNARxUfB+O0+JeoehIujvnO/ChG0FmHQO9WrDwqqHp7dQMiU2yly2/dj0nQ
W1wj5tzzRWJNYW5AXLPupCuQ7JShPSWHZGGIshoAP+3sIjPj3hEi7OlRhSs+/UnHiVbgRhC9Bs6O
2hqUiqmBNae3T8mV187u6sj2Cm8XkwtuTKDWazqPYdd+TTVrTsFBCGN5HvAY2QGgqKhMQvhZ6dmJ
y+80d+NQW3HEEW98yNNl4mXGCT9BUrFtBhnj0LGoA53h/3EeRrh3uJWesyRSVDR7gungqzqDWqa6
f56r+p81OSTjXC/sUziDC43VRdczs24ho9Uz1Qr06THTvsl8I/C1Ku7E5Ke1QXi3yhG7IcuHOTKm
s7V/43BummrxZcYyvxpN6ceTdyy0OD67E/MdYHehsLNfo4b7k83DcWts7DA51Z5Io3lu2AY679Yr
zkc2TveZQ1mDm8Io1gfy+BQIV/Yy7Jqe96aS5aezVEjUeDcSlfJALnvcURL5Ng2YPJDwiAtNx1XN
mmcWp4dMRLYB6xhDO99YDHTRUh4lqn0wqOteZf/vHW++yLjjdRYSv3Sy4XvtnqFsz+3IGTlM90fG
1WO0jtzuVUXd2/No7eQs+feEFuBrLU9ZUoqzgN7LkRBDacui+piVVUH7B2g3pvqNijwwijdNgBQT
iigYdJs36Ou3ymjpn+oWXAh2KaBXT5AICu/JhZBpLcqliLcrVZ+S3yvSQ9t3J2HT90fW5ofiVBIy
nX2ca3d7c+iccJoRYHgVtWSgOCqYIxoTV8wGRmWDbbyPW7a+eWc5vTig7BBQqWBKVtR8jm4VJJ2Z
hHPWHginbT0ICjtAEb+syvyOaZ8gtImhvAUyT7/HgdYM6n9i5uqoYF7ugRDW+Y7tdFxDe6CBwJPT
gx2naaiUZgrl22FtIjXPVwRIPOOp4tZa54Bd2I+die3RLOUpVlM9hOuJagyhvVZTjKsE9MGaw8pF
gsn6BsbdClmgLuy9wFikJTAzi5kR8pB3t2TLChn5mmM2306NaoH9kY29nlga51Lt93oiDiakklYg
OcI82Ve5Tr9fwTdTJM5Bc5w/Lr3qzhonWnfjrekQ5ZXlr9vr+O/Mfrt7T19gzWj14UPuYHRmAEx3
cTO4PhZNzk5W2e0zxz5QQnpYrNVD910e0qXETCkBmJPwzna5iGmo2/DmwjD/cBF1odJoDJud1c8G
YPqtCFaNeXtpjAnn6PQ+7umcF/nVdMW7N9crwgbGEPiMPitPHmY0ehQenb1DdkfCk0olAko6Fd6B
MzpgBuqbrnMerfOMniJcik4HP6KkXcmPy+39JbfoJCTOYb3wWVSAf0tLwtwxaR9rtc+8w7NhYJ52
Zi9oqfVT2Qp8RIS30eORaTtBhkwq/v8KB+1av9PGSTJSC4PqeNWwFvhxZVyYfX/yKNiRVn/W2Hj3
2ax+VU6zL3R2KZy8tzx2KIfRikdNeHPE7KOmGciMhsoKK2FQP7c6jBuAkMlCfbToOpzoJzPL5KAY
v2tpy0umvI89G67LlGNvZ3CxtSGgaq042nr1PK08Em4BL9JIkZUbkTJXtXJ9P5kg8D06R1i5MgeV
OBP1BoUb3qgAha3dfyUD1xpjlR0tNMWOYr2dkvDIK3Xa7EbVpu90Ed5O5MeFGk92N2LT2BKYIsV6
pMay3s02xhAS59GSySbwEvfiIaBwNic0bOS4U+e6PaT6k6tkBIs1gOau0l28rVh+8Dr1WE7MnSgd
4bPYus96jReH2R3vEhYMa9HxRi77JqHDbwWWt2gFFxYBL7B7M0wqiO1eaiHwJr/lTJxCzj1Y2Kzx
EkIb5C7sw0gxn100s2BWnUcWvDcVx/+FYqtznS04MOUtG4Y9U9LqyMWJuVl/y+HlFwAMMOT199WQ
jtHg6LSlcBgs2MJxgsLa78B8J6Qn4Xm2ezm4Ikj1hPFpczepfbnnvaSvxUk3+amhJy6lrmiq1AAX
Qq+Un7pM2n0fcvVYgsQBFC8bAPyY//eNnRdHrOXMCbnWuzgbo2HGCD0l7/m6WkHdJBcx0Kg6WveU
D1J9xhGbWSx0lrytttq/4kLW/VRhmziX2uTtCl0eWa+KndOUYKhoCCZfHZhJGSJER7wMpzR28VBa
Q382iUrTKBUSZ8h2NhcGBMnh2zbln9YiNVt1VFSG3Ou8N8QFGwaLmma/aVntcqPvOTvOQb84De1h
swKHujtbxpzep5IRCN1cR612a9bU+N7ROniWeAhxTgCkhgDlYjBw+xVZvSn2MCbeK5wi46I9FKpN
RY2TaIFa4fwhb9BelFTlHfkkxV/wkBj9GapFNLWsXQmM7NUYma9p4lqWH24349bz+A2r5ONfnR+G
8YTMNGzKAr4KB5RqjTKkiGAd1Gd7wh4dNxn/C+R7d26WQKXa1qf9+w+2H/MNYZzhX9AzsRmQtAL2
agYcuYV7aTWCBudJ+3a0M/jtZzxT9PIM0FJERzs1HOw8kVFsNHcAea/N9hbwImHT2NuQd7hg33T8
EZT3da9m/zeDZN/nXC9bBcEwd39sJwsxAI0XYN1fyBJ/ljx45gxkUh/QVbBFoxLmZ68d+BnpsL0U
9l5JDVeltZRlKP0YVSSrdhI9BXOV6qfGUG8m1Nb3dP2PAomtzpIb/gKpR13SdwsgNnw3NHwy5H3k
0bGeY9NfPbDNs0wC5uEdGkKlozJPlgpDT59YZfI/y0r/mdKmh5D522pyPKk2HPdij8Gi0BHSeVLZ
U2LNvq7MQYqMQsro4tbKi1u2J9GwE+ZUQcSmxYFK8wKrKriszDJIXK8I+Cbu0nZ5TGrayLqJqTEo
Cx5bWmSiZTsROOaHI5MRhz4DNVWl+8aS5pmdo3jqwIi2JuCLYvSoW3kC+UHC2XTANV9wDCqBsIXH
CwrAdUX6W4v3lfQAifdeotCiHthFUx4NDHKFgJTNzSmulmCZIUFSAhxpzkofimLXTJ0DdzOD1gY0
bLqYR18BFpmI9rYy5sDPxjpnmeOjZ9rf1mhrgW1wfXScsNLK7iCAjASuyezW0jZXeh7ToND4dskt
VI9rQU9kc9SpUVpZnR6GAQhCO0f5pP+5I9VtoHaxyoqqPKQerRujMjYBWYZ9PagYrCdaKmNmhyBC
UlrsvXuhJWhvi8bznLxbVP/6tuqx1eknzVUeHJE+wSW1j6aLi4c+C+zsknlD3O7X1LYjIIbpOvdh
UdWntLMcti1GI405IWfNxsnOmSCCm5jS6ug2w0ufqE+5cirG9EbX1Ts+zkyjm26Ov83UfEp0mqnV
TjmvVa1Eujefa0rGEehA+WhcndmOeSO4QwYwXH9KttfNvvthGarwnXp8Lzkx19I+xyU/+rqUCFvF
epMie1LQzxuGBrNechJQjKMq7Ac9I9fGtdMZlneMnNdSL87TBv2X8rlvhvtyKcOimJnqfM5qG9K3
+OU2+lWJs/2oWCfLyl/oLbqnlgKLe1/+yWoufaE2T0r+qyAb978ln1njRY6bv8kl/p2gvEjzmi8U
/BgOZF7ambEvTi+9Rb7dWTEa6Xr+DXiQ7x5dyPOwtQ+PKRqPWhXhknGPUxx2im2Kjw8HkGQGI2a+
W3TaElUDEieRywBqrHGo6LuQnab76sq8lYFT0Gt0LeMhQtlY3EBb6zuYEH5SoBAr24rmpte4ZPTg
ZWwrBgN+nHEsWCiGZIaV6ypoMUom64R75Es3toomIEg0NzGHFBxYFbNmh7B5yy1sSDvx6qT8Q7FN
rH8Gr/20avvVnFB7MeCao1AQbb9k0WMvtLPxoS6ZiSzq+7Y8A+P8siEpWF322qqo0VKk32VnPPYl
oRlXtIzHHbjG9fyHc9sOCH6AfjCDdY7/pcvAtF5rjg4cZ6c/EcB+VZHWw7lHifWao1hwtmdTda6l
da8lVEZVaGKjazCy71lJx2LnTWxY0OHKKCm1sKiT9kFd1QCeSDAL9bUz8SmIidNRrRh/jm4dM+LU
ey4i7YwUvVAcM6zxa8KyX80T3HqWD1MgRVr4VGH284Uqx8KyVJ9KIGIFgkubMgwH7oj3RJPEvfxp
RW9EXlKbAciaVVmuYw+Btiu66zhpI0KpfHUAzOK2dL2Dxorp5cZR6bN9tcRfYH3FruzmfEfn0I3l
9j6ZuDeNydww0yITY9rroeLDc3VKUFRdfkyUjrSTHXSC2BTKoMPjudx6Uw8dEmZ+oeBR0RP76LIm
E26g8sbtbxgQ39eUhqaFWENaTs7J9uwbcEMEhhKToRAYv/PCfmJsykOpJz+emuHRRvXwW0tTCF6Q
MXbzv5ULczpKPF2duemq8SdEoI86xtg0Tc1jZ5vw441zt2HVK7jfuu3uF/oIdkWX5wF1ePf6StVf
76IRLnpy6nFQ+W0xJI/UGp2KiUM7CYN9hs5CUR5Zs341PlYus4dWFRFnbWJIDMHQlxatjlJBTZid
xBpOXxnVrmC/tr6Umn5tCKhnakWQcsjjcbDCktPY1bmd9KOLkiIki7S08gDqC/UJKyo7+IkeQ6KG
qSKZrwkmmIgOvwyPGHXNk/5ML9VekSta+Ji8sDiFlsm1LTcXah5U1s0agWqnMjIrtJxQTVUpUd4b
MOdK93vc1nl2kiOacxsUVNhT0qDxA405Jy22fEL8UHZzwqWvVKzS12o7CaD51A/t/GaqdIYtRPDj
qb/UOYb1clnQehPrONniM93IzolJuYGW5b5eZmh+cWEdclIY0I10GnDTkHHGfZ1q896VurVDyM9p
GEKLuXay+dRa59vJK42IS3ozzcW6FAb4HfjPFHW3z2RUXGIFM1p3ZmX7xqh0DkNbZ/W8Pd959s9c
+txXKJBO0TRLglAVMjD0IRc3g05TVCw1znPmxfA6C61ynPf69NKJkbVryOxrWvIyaD29y2VI+9hZ
YtWY9WwOkqxmUlp7v0sN26YhgDHoTgJ/vbmqFMkYdFrgiGmzw8h4ZV256LgpjS/luW/wZOv1B5WS
NLWt7ktpbNxWaoNyXf6W40xta/XFkeulswWXsqWJOCxxXyJYMmpPdj5zVuhQCrcKETOrT3Op41mp
r0mJ0Kw0ytuUDPdJh4zamvFx0qz0TqNi3qlVur+rE6v1dG6qQzVy3UURZDG8Ioa90izNl+F4z32W
geRnwY7qCaP/nHjXtCJBVQ51d5yCxtCUsEfjoqGX44J6mTPjYkmPLbfv891YmZovhfMMSQF9pbQx
kzdcF+o4bSMYiBCe4uzAb39bUO2D1rToqqBHz2vV97UuuX2xkTd1cVmH4WQsBuaS2IgUQwtts7tC
8om0JaW9mKs+XqLIZpKFSy/SBrJnLXaLRHeacFIydrRl9ntONQR0eKDQMC5egumuWfk8jfUDf/vk
OlSJuAURtPFXkK6NVCstyC68NXV3KrFoYJqrBYTqFF9M3aBxLNWfRudzZtl09fRF8jwkF4V3mrj6
G0Y2jFj1XiKehB1YJr/M6X7vFv1m9+6FrtCOMJaL8h0aE0Gr0poPU532tERZGFGy7iWvnXujIJYx
Y0w7VB4bpJLtvRLtmEmhm6hKpJaDjsHLCTkmutgh6AxkRBVzBeTNJDTENdOSbVRlXennHa7COE6f
1hRjomhMiVMc361e7rmIiaDP89O66HZkmxlLjz0ehnh97rwAvRcXdIJhV6M1NhncT2w/DGndX4XT
k5DZd1KtZ0P/0sAF+JYu8bMo1rg5L7tdnlV7i7Mu3ZjWHzGVDb5HEVPT41hXTTowwSpPe9m4p7hw
HnsAoCxGDKdFfacbHWOsWqeaC8u+M79jPV65SmBKZ6F30/QOK9SebJiMOmPFc92CLYvn+lWQOWIQ
uvXuAYx3liNohEhFS02WgemwqzTRLJHkGT5jW7cvTl+95TUnkXKlwACw1cvSo1Wo4HXwdGIfXNhr
YraqJedvLymV4qQzV4RQk6uoijcb8tCB9GtavbIGbEst4S5cGjqqqwZ7Hgw2/CMFW0/KxKpfJJeh
Et/WvLk9Vk5HVG38UJaDuJ9xdCBnsaYka4bVohEIxH6Biy5TexT0giq65qqMKPEZyfS5Y65nmcw2
GNIy7ltH0KzUz9nMvwzduZUFEij5CRiiYekIJilM79caTWXWH9wWiRNHmvSFkHvWt0uupWbgpMxD
EnW6uba40mza7QZz/CnbzRZbTkePpyrR8hqHHXMVp90a9TjDRLGQklmPfpjwNXBDlvtZAhClfBku
nCnrIDP7g2U3dLRwJsT+/lP1nM5qlGS/qt3rnC05XnLmsgV12rQnHW28XWBlxkCytuwoBObVbplH
kS+th/mOpZqzCHYOu0s2/NBCG8N4blqd9X0e9oWdoHcculoJhVUOm05Z7Mq+zYOqgQalQzxYYBv2
P1OHYEyiC5slU4yi6JWAgt6/nm1sKBksxsvXoAyHWKvXQI3TO9seukO/FDats6tDooEHyck1ndsK
ERdl226p6fLB4EUlYYccBPBBliK971P3JxcrX1MGsDxLiru8tt6Jw6Vhid2bLfx7zvI/jiojjvIS
AH5KO3HtTIwnIejqGhLY/3PJHAOwWxLt92SkWwm3WmixHBspL2kHOhKBBdEWbD0mS5HtekkyUWmz
97zy7sY4c9gHydwNGSGeYcCKZVWoZiugh8q0CLhUtJTHXP6awkIoLzmUJpJcJTaYO/IghJaslPRh
hgJCZfeCnsMD0gr9Otvja+ZCE1QdkEiuoezUhJmDKEireMp9qRbfBC46vzKbt3YpX+flzL04YGrx
2IKgWHJUrpnkpbZgIMrVSvE3X05VGP0OO2lHyqJ4a3DKYp6SjLQ62tnrQd8cP5c0luvdmxLLf3TL
7nPFuV+K4k4QmvWdzcW1VAsDkinmAMaNkckzZxpKXWSfTLtOQ+tLbTan/38B2U+bc8zxeFGoU4Zm
g6OkvGqmQbmfTS5i8Lxzlt3ENEd2rLyNrvPoxt3LrKr30johDFysdnhVKDtEiHDhEYzEZZhzSQSD
jdJHyigB5tnNXIZIiuX1dcGczZFgguua2F9qo0bDSNu9ndBOmesm6R1iH7KdzxRR7JMM6UBxFRO8
PTIm0bfdRLNNIBg2heX8B0UU83/PVZ+Y2TMb+QlQUIi8pvDnpL8MYDJGYgJ5djIv2jD9Elsgsjlx
xxaea6MVjwEwgbixXzRjeEQci0qve296+1VFDM0adFwdJ5XfmM8r0/tdpw/mkbeUMHIzXkw1P40T
u33nUihaUQyuNjN6KnaqCt6ow6fmeTjlyFPlgTEvV10g/7B1vctxeSoSaZ6KKv5pHU6NAoO8EWM7
yTj34rjHGJP2bgDDw8YgrIVd97imVLiP6leWD9/kN/+MJMd3Xv1TBrt5tmR1LzVxgSW/19NNmMeJ
AKkAe2A3+wvqQ4ymtatKjx9VTy/3zE1HM7n/WJyIg35qacWe8ttgbUzmQexGA1mLIRsaJyaC0TJp
+MroBSt6lArPcRiIjftCI1ph59a1TbqPXlpfjuRwWXAMYqqr75ZWvbfW82qpPzp5qS31tbPaJA7a
3nyelfHFTLEj1uR4sRULyrJNMjNpvCWPSxAdS8oQML3TGx5hpxhzH1DgLTdfKGpgx/S+/h+/awON
87CNn1apwAUrmc0xJ/QzyK5pwdCSVt4o12p1tyySPmutxILRpYFhzii8HefYNil/FRN50x2YVeuy
eJa99sTzc4BUkUYpJRdt/APUM6DXjLiMc8OA1dHDzpXaeaQNVfW54e3SDucP9KIMWsf4iBuCZYNG
GU1bqEIf06votE+3aC9d0i9+W1sXzeqSE4NGnLo0JSgmDwoRByvA3FTj3MvxXGvc+ZtiudkK9inY
pqyB3t7to9TFK0UGsGBOEg7KZIdmDDVltpZjFZdqyAXiz4WNQk/FGuQAAXiTI6MlJJ+NdI6o5gNq
ANtvyvNNgnfcY5NiW0rns7OWD2Sm7lTbbYH0UDUoKw6LJbU1zptBanDIGQJ6XWOGeWXgKX1FpvJw
wQWJbPilf6mLcT301XdTFpzKCGoq+OdvUmbXfKy3oyGe3mQk1aVN5WFeyqca839Jr94+9irMNep6
5lNgE++ZFuBu5o3gmMXTdGJPFIHbNF/eIs6YMJNd3uI0N251n3x1VldhRMN8GIMm2lkEog1Y2dQ+
qz8FDFdqi+7srHf2TqO+5ZSTU7B3lsQEsP949PRw0xmLPOy3QxhVOVNkFxNKnD2eYXocXXc96EAR
Q2Xmirg2vbfrmxenYvFPYu8OKzfuAmGCiKv/gZQjy4zH50xEnNDAOJJcayA1FLcm3yf0gdEUXZen
ssv/3Dg+UIZKaVdfUM02908pJKydKriYxUb1mMweJnFNeSJHGs6JmILcFUymSuPbUrp/uY5HjBJ1
Ig1j6xsNA4N1TO+KaulpVutfDDU96ljed1K0ZkTF9s6K5pHqw0kFFaKs58xl7IABHIeCpnEox0KY
YPvrK5L9rQX1WRVvS7e1CTX1WYXVwjGMxTZP2Q8z406tp9euNaLVISVe9q8Y3sy98My9OYErzykr
yux5X27D6q5q37hhbnfKOcjYr3e5yxG7ahjCdXoVbQNYUbfo0gwsJy5hKVkksHxGUGGP29mnftWt
fWqlPk2OFAqn7pag4cSiCsv0JS2zvTMhts9echzws+STUt6lE3BCPSfaNJs646VVEA0b63vN4+xj
Ks16GB0ACcz3cNVgzc0aPK9J/oh/mvYMfdfQqrKPO+U5J6NbaC440gpzYgezpiP0Qb/yDduIXc4P
Y9HYsGsoeWoA8xszTg7b43AEUOJRgPZyZSpZTSUWNoJ3g3OhzWnBMeCSXzeSSVxKbmcomQ8TRYNG
ntO2XCmP46J/DDiSKW2ysDrp+AxcQ10gb4qT6OeGnl9WRR5HdsmdkTQ4eJrpx6ah9GhX44PWmuhn
qginbDh4EA2fcSf1aLfxGAKeTI1V8SsFXp29kC5fZKhvIertbtHNPSWYrsofiNvOzx/KPnsc2/Y5
Geb4UCzr2bFN4rJQgH1EBh+5S/VhlmQcNTJ/MejJxShwU5vswonyTlXm+KSPKVa9JVLZ4JwYw7tn
aNGAI9nL2cjQ25qju6p4nIhpq5oaQt8wSD3fMlhAgi+cQmQMYF6d36Uzn7qJnT+UkFVjOgd5+kBq
4oB9oWyTaJTLmXFeEL/K9tBjeuw9Bjx21xTnDJd7UCRUh3Kq3m+EFJfqY6Khpj/SIMjmsXwOHUfG
kU7Wu3lFBlQbesjwtu9bnFJ+szwqa0WB3MAgUh0Bzq3Q2rO0HkMH5YhydSrFPQg4BYdG0AM3s2H+
mGFbMKaTxloT5hy0fKd8pxDgiJsqqF0kHKMf3qti+VBVOp5Th4x/OnxxdKF4uhAUYbmYEdwfIzbP
hVEXUcLJUKsk8dGt6K19WwRdloYCZyTxyrCt0pAinatatne4ydy7OqFEONZ+2wbQShsLwo8W1d9e
Zu0LLuuREtP2SB0ocrcnw+R/QM+WxF9tvXio+wZvQGxFPGzKPd3YOQ0v/O15mKCMcYuxMckuH6Pk
zEmQJMGrr2J968eT7ZQxmvqq+iVwkwCaBE0OKMAW4Qn2HLwyQqOkQvkxCH2eFCNR7wx8qbzTjPnm
RhxmfGu7oZB0+1L5Gc5634YZmg3chwQBe907XhaiusLBBz7k0PIa5WV7lDPxn4aTInk1KqhWU2Bc
kl4Oimrz7APZ2IxcYktl9Iw5URgUTnbQUlyxL1z1Jtw5GhvnNzbMFaug6E+qkvYnWrypWVcVnyQd
T2JlX3JyWiejNL8LyFAX0nMp32QmsSnWNzzwF75eCKID+AKnMfy8d3DJDYjXctIwb4Mo2qFeZ1HL
BhrOzB63F2nf2vXH0vTZUR0NoMvoR15TGlGq5NVuyrt0b6g41+cmkupX4V1UUd8oMZxDTN+YWntN
udYgxu9ynerRdkwZxBFUxAN+hG7UXTdiZYjPDpIv8toOY8kRNxDO+ezFnHB14L3iw1mMkwGHydcG
1w0yvfAgEoCqM8cp3pPdZsC23LdkyHZ9i7pDu+hhoXLejxPnK13Wv65krOnaL6It0YBS7qaz4GiM
Sv1UrkZUKtD3zBn5ypi2NECv4bOdfxSYDyEOGAIXSU7DXH40BRJaJeUYtpBYmJCOT727CH+c70r8
gwFojg9V4U6t1h9zx9SMokuGcHjULKbkNhBpuyL2sHLoCumlO3d2Pp7ypnhNJyf3Nduw6BgJyuJR
lsZNm3nbPNP8sb16PE9dbh7S+epJxpLpjJiEaQ6nOn4nGmK9KwkyZFRV5OFaFz+1xiypxp2ZxnG5
x313SmvvY2gZKSsxo2Sr4Sa/MMbBHx62TvJvspqIwdnLsqoEy/V7ZXnS1QnvYGbw7ElDBFKB/e60
D0Y+GEdtqxNlxgaVwjdUNN6F7zqoUuvkctyhMNm4JD1mdTtbVj910ZkqymvWVf6wMto+bRuRA3ux
KLErtlVV7zq7hMBGjmRV+bF5TxTSUUczL5Eu7dQvTGIA+VohPLLt+oo3+RnrGY+dDaWbuQr9jsRy
COgbyehPlv2pb0LNsGqhpnCRaSTbZG12UTvNe2wwQwaXA1+xVGhortUpZ4ytXcxWuxMOymI7FEzQ
DTfopHrjApsyJqcxWlGHSzKuF6vebu4Nk5DVGndw2YfI4f2p/yPpvJYkRbIg+kWYIQIRr6llVZYW
L1h1CQg0gebr9zD7smM2OzPdnZUQN667H29bgGq1eEaGjTeFbZMRFOaTx2X/4FkGLkKRnc28/Jys
QW9tbCB1H8zsPIaL00cL8orsueiEWtHoym60jh+r1NzS7ssbuApcfsfnRKhg02fRN57wTVywUo8Q
E1X4nESccaVhvUZR/8QJwfYtVh9Frz6LYCUqJHMn7FrGz5kEmpd+aSBioOAcdxsDjWuYRtqRlXlI
bNEKk/QWDF51t+gPobCCDZoGGnL633p0zRyMdwN3hYFYG8452YdmeRYnvZWGng7fUrGNV+o9d2hV
i6bSftD847wDSaiJDJB6EV1wLRFWbuwLaA29HmeCE0gh2Cmr5MIFNLmAckkubmDgijOqp/86E/77
n8kIxpPfMx42LjPOIP1z6hmc9s6EQd+qvv0x+8cjkc5/WfrpNCEeME+DXygTHKjTlm24ztMrlnw6
LAV0Ekfekyo9i2mE6zebN4wsz+UwSVaWXHfwiuMGT3XLT8Ztjm4Ge9wYCOEEn54xF7fCs2+BjxdC
MLJYc/0hW/PR0sUdODHM7MlT0+OuQwTfJcotNkE3HeK4pHTcWvoqu/BkoDem7vwUzQsPcm4FkL7Q
RTiZaTOZjDtgsk969uc9GxBUFGsbhCYx1bi2D6W0+bOVTK0C6BjM7+IgwJusJbXzmJherSiwCZtV
f0XajOchTfZ4IiH4tdlnDPZPppSgQnqx0Fv4zo0UO+e1O+6GXr9HBD59bJwifEMSAbVeZ6SprOPM
SbERhJzBP3bPWvPKFJJYMHU99aEqa/vZmNRLNxvdVokppFjc1w8VXdpkBtG83ywjCWE0d+pJIFSj
8wHRce91tUSXEkyaDPe7Ln+vG9dYM7i7GPFxhrJIvSmW5aaHfdpKP4jNQsGLLjT3DavJxf4rKnD0
iyF7EZ1CDRdEOz++TMRJIuh4bvfrjKzVgrAtHxlJPl03DD6AHM6s5J23OarMI3ssYz+ksABRPnJk
EiwfNrGx0Pyi06o/uI6G/YD6zIUZfzTrAYkeRiVCumavWl15vSyho+Ha6RuhUvzTRIh5bUVZTAqt
9+4THL8rnRIhkn5xTvzxlDqLjdV7rU22gPgYcTzFEZfibGZF0mq9aRNWBxPtjolTCXoGmu8+Td4F
kcdREneNMrnu2n7kv8qdSHGjFFG4qzxGHqHiPTo+zghdH6hsyBGDXh3Tk5dp7D8HgcWV9BnOGDuy
Tl1PYtk240dX2Df24/djJR+H8L/eJ+4uSoDk5aO7FG7vXLlxY3lqQi4iCW6cxMo3Ab7do6TayxJ3
qT+WX0FtXKIsx7M88el3pJS7iKCCMN7CHqHJ6lFssM/aa9caXurlT+DBrjj4eXw/ZbjG4l49tYM1
ALOhyUAbat0ZXrDJI74wuIoeW3zP0remUznwn1XCq/YD04qfMhnC3S6Pjd1szYYcBUvrZdKmUc0p
gl0TWe+dl99XIfvA0uemFru/YkkemMmbmyTZoQ9wIdChuE+iHJ6UVchVn6FYxa3ABDEf4R+0dxP7
RTyBd3Pj25si4eRClPgKo3xvLx97FkbXLNKvXtWoNXlun2MwwvNNIrNm1QdPsLpMvn2vku6hw4q/
FYPxlbZ8fn2LYVayuJizqGKaU2RcY+JwzGLPXUMpt4UbFW2vBPGsqoeqpvTN99r3seja3ej92nRT
7ec+fIomFqW2yQ7Doo9IgTDi+ldt4jGauFJ4T8rZwRYCGj/xWHWYq9ahal79On/M8sbdGtOF2jeE
QIWUkZfij95WC9Kk6a4TannXrqx/wV0iNZbwnsSU3U1EF5jVSOKEpXnsm+E8lXF+YbN9w/hpnkdC
Ao0TS4BeihdlBpSww6q/J42wTWTMEMRR6OWmxCwg3hJJMlsp/CSZLI74FJ8lHpKpL7C+sXwjxGHs
NFNHt0A+dHQ/h2QmWF1NTMLo5zDFcbX8Ur1rUzT9JvnLoHVHLYJHMeg0PYcupV6cDEIip0fRbPD9
ix7bOA/AG5neSo1de4DAsrFrpnAqzsLA2PS5RR9GzLNXGux6BpudEdY83gnxHiQmTkKdfDXWvNP9
FB+zPnvNgugVcvLf6PP8hRX9MRblVUDYi403YP4DVPPiDeW3zbKztylzcmwF+abRn53msAEt16+p
5z75DpqdN7B/DFpOlLRheyzdO6gkPtrdVJ39qjtHnNhAVJKHTvjBihAnFvV1X5CDdpMY6pQ9nd2Z
6opI0nVRYLaH7rDmHCB5M4zqihkw52fH1ZKobXaePZLkbXep9bQfQ/ptLLcYsAikT7XfVrtmqcOo
QzbGpNq/A3eedlYd6Evt7KMAB1j64/VJdQw8JvnUjN7NqSGlvrjC4MxkMDBZwAhGHCiRqmhvSAMk
UwysfPxk0QHZcXoj+5u4vFp5GZ0i08TqXzNHRqF9UfzZzhgk4luVP9O9nuy8woao7NcffINBNkdc
w6OKJthOZo95C3su6nnhFUNdQM4DnJonwwMrueGcdPVppBwUYh6rfU2uYcWVS7TPcY9xLBH7Niew
TQGaXg92ZG78Nnz2sYFsYqR6PNP2O7qQokgdcwdkVc5OC0dL6v4Vfh2ddA8koSRIzfjERgGndQ84
fZeG9J+0VGqvNIvJKHXCbZjbf9IeAELNyKz50ICwGJhx2NC32DoHdG04K3Tq3rKi2udweOdeTZuu
ac1VO8rkXIayWSeKjjoZUmkywLza0hLxnmMgY6oxmTVik+winyw64y5hMsXza3H+kSIIQgdrm8IW
za+Q35lF9bA809L0BbFn0DoxCm792WQkqz2IjX5mxwcFIqh7mmxzxDGIUtIR4YeBwSbVCQzu7AHM
m5xIFV7Ks4VuunMkbl5q74xtiWVxy+JTcnPZJ1nRYpKUC/Wsz9ajaiSHXwDJDqJXWyiLOFrGo4r3
OWRPy1uhXLlN/zyNrYsBeqxvlZOx/KqqZp1lnnVi0BsPZUL+ZEjQ+FWFabEiArDK7Pma5/OnLVrW
FUGNkay2LjZ2MxxMNGhoiU6QGEaxHd3GQYCGG5vWwXX0yWQRr7Ko0jriM3IHuthjbN2QeYaNqfJ1
ZqJXRXTHbdMyZE3Rgg81HS7z+Pe4gTsc4nQW8htghmg7Z37EsM+RNpCPy0HKNrEhd7Usv3Te5FTC
9bt85k8zE9ZBWCAX1or8ucB7/mzRCAg6kUOY3J4njT/ylVxfjXxTadqLPZ9BsAu6s3ZEvAl6zglv
hGrisOCg8zrzz032z24+x9wEKG6T2mXHO3M49xATMsy8TAgnK3ptwyiFuKB4u2HjxsDAM2Mu3rRM
sPSUGf9nyAarn7qP1sPgoigORmQrYjYxFT9JZzSWF2106vvsu8qseD++Gx680I7+4PX45AoP575P
kAqrBBjPtdfU8aVIAgi/FaXTpFxZj4bd45xiCXDjCYmCdH445Q7M6c4+N2NmHDj9yg0mdUI1cnqv
PUsegPWDU5JgbwxoW2J86FX0lBsldQOKCqbfwE/GG0Uz0OTqe16fCIEWUzfB8QLo2bZLX3PMXjJx
vYPWACX7Jj9X7JfXpR7cnZvgpfNmd0RQA6CQig+a8HoCKfnDRFzk2A7m2W+D6i4bpotjJbceC0a9
kCiNyN8EuE0xRnrThawljzpiD2vQ1gkPdsTbiTmHGDxflLE/MVDhwYtOreNEHw7hdGmlzXpqVHQA
eUKAm5ZmmyFoRQCT1GDCBToYAUUFnli7Y/qCFdvbZDYwhEw4hyitDr4hbr1In0uFM8LQM14Th/ht
oCShV03wDlcs6vCqbSYaXbLncTDnU1uQHuUmcaqs/i1ixnmYR34HuCywYXRc4lTJGWzm7cKk7w/L
y2WqyhdbKPtWGa19mwVIs6hg0u/6bZ2RdybqyL2nYpSRHZjgqAT707YoBxJRY/QehxnSVq6v/MFi
slKWjbF/eHJmJik7+s2d6avqQAPqsj17biHPVWd9waO6J8zWX8MCuiQVFPuRJy50eHvVXbYtpQW2
96Eu6no9dam7o2ikXyJ5XTHwAsJW5be41H3jrfryiVUcujpnC4r6lDF/70gLkmEISBALfzj4Vlms
u9wZdtw+OT9jlv/97D+rhkh4kjjNxg/Ng5NVzX3RO8TCynbtj5DSWVytgiDu3r1keG1FfMsc+ZCn
/UsAPtAu9RtK0iWdzVendPANOJa3jRPvllDLWkggkeWSdDZ5QNLU+OuC6ZLH0lzPDm9u1kO7JWB2
BbO4ttOFO89uTTcbAnusK7PFO84KYMuvBhqm+OC6vyULjks6wrAaWCEqPZ0edZFSNdm8zJYiataW
d0npcnGJy/dYOlwDoxMLYWPnhumj3fIwlZ317IQB/C6Jvw88onnOrfBsU24Qjom39uuWPvVO3ABK
GavB8H5ZCf2MARkf5VPtpbX76TiwcseyLAmxGfFxNH7A3BG8DQUPhD8526x17LWyCNapyN+2waLv
LhlRz+GmHFb9tMkRrTjFGCiLPjZPiG+4YXyyPyWZGrcxzYPu0lsvTfY+0gWsT/X7xoK0TIYsxeBn
EE1DEAXs4JDzygx4z9mwIgiMqdqPaToliR0U+Ym71U1IQVLPdP/0KIZ1Lsc7WJX3JIccLAupt4tT
5znAIsatC0cK5own2Ri8zvDipm1hv+EKQ3CZWi4vCfpoOX2MCV+gMhPhnbbyrUjCYfl23bzUM7ds
bNGsa/TafqbUzY+nNarmJzTKJ0fNPk4J66mAlMDaT/0LncTe9K1r7+ariYMB46ZCufHQHLL50RCT
vyly4ydM2GeABpbHVudnpdSlS3sUCHqQN2H3TjwHc4MXt2ud+0gQ2PtWPsCuTex7R6eaCQZlX0E+
/iTtTEps7ue9JnhQO49t0Fvk2LDVWCN/owL7MhBbwPTuUf8is7u5Dp6FGs8QdLC2Qopdydk56sTj
hhUt/tk6GjEYI3nBWsBmG3ivroGQd7JMxTybyJNCVMXrqXIi/xUfj57hvgbtxoX2tZ4xZe5IOq2b
aWT5pv65ucNzy6sbTnqDJNjKo5mBNyOkMinE7TSr1K0gC8+XBbOQnbyI5RkboUxx4YKhYnXXzO8k
1TQO2zjL2tlyAruI2C+n5lyldr+223JHGixee282mg5/c3w1uyo7ahVtq9ZGfwIfuG81KbZ0/PVI
9ZML7oZz3qKxkpXF6sWHZZgnI48UjKrhEn0LgpkbmuMH/EYcesv+gAV9R3bKFRGx0e4rKUBTKBI4
xshwYC5pXla8634QZ3CMrIczKH4zlMSQXBMzPiGQgXmCGFi0HonOMc+po+2yWREGbO46mom+NHDH
CZdRSdFtcRTD5i5y9Cef0tnO+sy4MT+mg/NgDuYpwM6YAM6vPIPAQ2Jxa2Jt4tdOdrUDeS6Luj9F
ME93ZR58q6vmK3FRJaa0tmi7jecVzr6v32Y6/mrhLufxNSrjaC/kYjEvyq/OdrK9ciRGNHGJ5HRp
AnSmxamjkyfiTXe2gjVRuqO5K4HZnyyfVUUtX+XoVMQXi+ho0YDIuc4Cqn2wYCXMLc6zkNO4idJ4
67rNbrKadh/5wUzILs2XWwhXjoloMJEKhutfQ5uEyMPxZ5zyxyFeanosdVXmzCfL80B0EegWisja
zEKu3gSa+HR+nJFRVGUATTGjc0aIe4pPUubDoTsEHtNRjW6xKgLjrpve8Xx4Nys3gQRyx6QwAPll
7BIwpYQwoNmj4ObSY+hqO4LCw76b2EdORL3JPFfbrHKAc2bFsCla+CqdEZ/EGP0bRyJFkB8Bs0jr
xmXtD0Ifse54eErD+6wc4QdHSYLaU8HVtSYy3NM2BYexCPcIPp51bobYXnugFHCJoUi1xLFwokyO
82VpHtkUaU/Gc0TZIxsf/Ey36OI1ybSpZxabVLOlfMfL4zSQOejYLpdLBrWtPXOVp2yxFzEHooD4
oMrjY2ABmzjIS+rkgp7c4geq1wq41hbfCC8hhH0/UrdWmAxqCqtm0fegyD2HaDUQCPLCq96nNGQs
FXH55Elmg8V4wSHuso/thsnbknqGPG/Y+4B1XV5YIaZl+1WKKL4vAo2BhoMk07O7bUY+jaH25QEU
s7T4eIqQXK0u3YeJdQYyHcmZgkFY01bj11RXTGL4oQqGBkk940ed2FGkZhO/xvnwHoNX7+M6QS+m
EwVOCNF5p6LspwnBOd2L0B52HbC7Zyy1G1CIfzlCAGhtCQAE7RBv6Y/TJMFhDEpEH51zXoaxg+Ll
mhtn5tGF3X9rcnjqbc21KOBXgUW902301ql+SQmjxxQl1N4kNdYW5YSHStqAIQq3QmVvt5bdxzvD
Cik0TMtrafv/BkT0O9B4p0o3Z98xWUeOGXmf8Z7ErNonIy45klrUt7R44sImWJFK6L2a3KX7yEKa
FpcMyUkQS96YKLWr0LIFA60R7ARM5LWc2MXNk9msiwZ7wUil613V4CPVc62P6HrwlRAGBB4BgK1c
6rjVeJLqpNC2t1HT3fnkPmg7KIl+Qg87T3OydU3sZGJIur3Pjh6Uiv9Y2tY6P/oEXlnyLDgCqz/D
w252VUH/5WIvzBz3d47YM2bYO9tZLyQgIlilydcJHjzdHOaQneuM720cm79RaxEjtgQDfpb8o/sD
7EqPmiBdYq8uIxYskQ+G8/FacmYC2n9tWvFr9gOvz3x8YiqPT7n/5jrypl3UVuU3xXagLieUXzEV
QZvImeXeFONvnfcPrdFUe7pXIwzw0y0Op3+y9PtD2/rstE0+WSf2jy5wMwJ0z8tfTQiLlQOxXSa0
tAQ5YCb6EvhDtNgYLRxs9C8S38UHn5DM0XP4PrfRTtg0J9Rm4W0cN9rE7ujzvRtB/IfUufBTHKuM
2xPdVKuAQwuv0Z8uzWTt9MV3SZyvlfYuTILmEk8evqQBEvys05b/InilIHrM8dXSr0fdEQj4dVPl
bGidFL9DHr765qdeyjqc1lpW6lrSY7rcT0FDcfDglaNIc2X6Mztyz95r+BPcOEEZheW9RLtP3YBE
S54+me2MY6s5jJGR7J2GSdJl/kZMwbABID4vr/wGAY//PxX+bvr41vFVBuu0j09hh+tOaoAdc8PG
L6SrgMKO62A6D7bnLqVMBq9jL/1QRXczAuhFwBSmFZxt42AVl2TgFpHxMsZ1Y/ybsLailU/QhgIe
NGuMwx1s2KssDckqzUQKG5qj4+jiokwctGVee4QPen4MQdbye+fHVZAm2JXRPtdsoIVjWt/QUzZW
9ldV8n5yxGdXQhSGhDj6xrlOgAvWnRse22oornUGlXUQ1X6scPz6DWbwgd6jQ0CHVOoHJGdT688F
1bizxmZhPRrBNdUEVaFq7xy3uU6OLXb23CLME3Hi4Mc4w1gYSnfpqnC7U9dVTzhm+OOGVDJ5GHTf
GuvWJlz6SRKdHQ/DNd/rnRv75osx4OosSCFNQ1Adhmng36gS41Hq11K5l5wWuW1hzNTZZhnJluaT
qO19ZJI4jCQH0YyaQvbMOzYkczR+A1/RuWQq9WVkhMZ7N8Jg2LdYobhGHGzx22oWN7idkqeiNX4L
uSC4fSvdtM25A6G5DRWMQdsng7OczkZ0brEA+rnkPPGGYMem/yfzpN7BwTE3teZTiLz2TENVf06G
l7bEMCH7R2J85daoSZEh+e+8GLipmVy8XhsnHu0DhzlYTg/XEuElXYAV6H01clto7tPEGfai4w0g
EpJaOFZpGdJgpBeex8Q6TgfEZrFdF3uUoNewtP9xt0hveOfwHzrnnlsSSDSkPVK4h9adicF43Rmk
tLuKKmMA1YPByGiYXATr103hNXuRIsupNL9rO/YugU08gIp3TvGYXwNOeNrkTGJ1tONegnE+hRxF
x6d7IhrC4XcGrJzvAO8RGcvw06QNR2JlmieNJGkJO9yTyrPP4o39crSyJPtkfzKfRiSn09hkt3pG
vgTwRbnNwKQfJwYt6WXxFKP08uXGypM3fG25X52T0tLHsecnaEIVvaTSIoQz+N+mxZVkCAhUzHDw
VjkD/m3MYjbvdvUG0hPQQTqT6IcQdLSSoeJbDdIyi7VBQ6c61ZbOiQe4Eu3cYclU+9G+cxqQnDHW
4EomTOVs+ihuw0Q8wHhMS3etDJ92rql81oYEL+tU5O2F/8yMnAnLP1fGdKCOgE/nJITt72JJxhcK
F6JHVwT7UpAsVrHWu3q5Q5DdWieWVd2G8kP1bCJJH4yHkQKvMqATPJa8m+iYy/fUeMW3wnjS9t7N
ouidfj8C+dn0Sm1kfEjK6dEoSFRlE8pJN5IJ0FP2n20KkxzL001ATJLYhf+nOpcSEajUa8E/T+dP
tiFkgKOZlWoKpewiS3Mjq/QBJevahk92HFlP5kijH8VIxy6yyo1T2eG9P38mY32PG/5FTEG55Qvz
5UTS59vDsOK8VuQ9bw4qy1KWu/GbxNrXVT6Q/56Phguwmk+uWvkix1jeJ5s+9P0NMDoYsihpaiZ/
E+Hk1a9UXQQr201uoqcGyQYQFPS+wfarMk7qnc4M3PhYF7dWCRg/Og0tg9fMGEVQDGKXDdTeq8jn
8wTlmBpYHE0TdjGfJI+NhrpqnYDrgKzHO5stie0Wz4H7WjFcH0PT69eFga8yngWdRDnQAqrA2WQA
i1CYM8KQ/ZKH38/B96xzzFht7hGPp1KdrOfAFEPujekSZ4qyUVsBk8Iot5fwxmHglw7SgJfZPPEy
KArwEvWM42hbVuNj4ahHFyPsmiUxnhFd7eHzvRGC+4LKiInaHFciZjE8hfYTRkzSxdH0wzM009B1
rApnY2H9XhOqAIXMGp6vWcHGtru4eK4waV6SbKQZwbWTNd+i+6mLPhqhH9wyPJqp+Mp6WTL6s7yh
Io3DrE1Pci05suoSMtsYsc0pXeMy0jxFfZA6VlIStXQkPr7ozbATcalH5+yN/hcaS73xdLBXfcF+
CRnOEm9lgvnSLksgbja41CKpWbUEiXsd2Y4VsVnucx/stfCxSko2MHNIs+O1Nfy/viJiAIew3TTz
/BA7OI+0/rHhhLUuLrfOHWAsEJ9b4QUmK12w8FM/0sG5qCWNh7WJWGxS4GSqr0xCC6NWEht3BwcK
akUHCWWnu+TXycJ7mRSYPsmUsPCZhpONjXg9Wvk5nJoL9NC3NsGeZvZWD41I7eM5fAgso7427X02
9WJTWfw3uJ0f+E3wB/CbpxC3yC5U9Xsxw160G3blgS0f3bpmR0HxEIfMlouDPPXlW583Pv6CGL6G
Y5DWwds6Ge25V/IfAA8DHDWdWkNzzpbvezOjM5Ik/XMyg0lhML1NEuIqcd253BYu21RW8rrovlGu
l5VTxjFlFa8e309fYLDK2x2to/uy48vglwNqqo4eBHw/HCYkbpaXFN9xm95K6zfJXQZwMuHhtiEB
jgXXP86p86ZqE44Y4IG5aRmlWt56CXRVaJnVeTZmi9Ao2xkzcFk+TbIjv7aMCgEMvPiv6NKHNpD3
MJjrY6HyZ11oZ4vXnJewTvBsgbkppuTL9/q7fujTPSLXrzMv+bv6nZp1e9fImnQD1A2vDh9UZeys
snrOakPvYo35SHsek3D8WRcBUCvUI97WbEZqhrHAC6J1E7Z3SDHZkYzHKldNug9d964aIcrQ0H1X
z/orij8bJbKNHl3BjrLaJy674MhC1Bn0M7tTZEPIhfRPBj9eyV7Y55XNg8ymm6cF+C3fS6kWaljV
6y2XGSIW8BZQw2+Q/639MBuYLbmE04bMALejy9xaoxmCS6s3um5fSY1mJxKyg8KtXCfREw1uJ3tE
qSwqAGNAPIqV3eUeSlFHN5R3Gsi5TQmZvMwnWkHwD1a58TE2fB4jGvKqaoFFThkkMVtkv8KaH1P2
e0hh29Ehh8rMcT+lH30rvspmeAXcwAQPXml2L7qorjVvFvzc8WNWRy+s97lZhPa+mctoy24RdmJQ
gMpib+r358iSlDKS5KeLxckSzsqtmET5z4mu1ZhvMzRNr4vRSHAJYfN8tqK8REbix+Rb7SV3xd3k
YRXzRLw2yt8pS+iIMj16A2MmmmE+ehzmj8lgHZjADnhZLCQrcIbeJIqtgCQrrtMiBs5pSXNHnn4U
1bhppzbZ+dj5ORjBVaXyNITqlBbM+Wp8yMeAC5+ALho1RNuEEMOxiZ7cfn4lW7y2Asp6mIRc3mHd
QTRkx3mKcYxa064U2PBss31SpfPExvcXie6e9ds/Po0fz/5lXKHV1mNhbhw8tmK5BD4w4BUvrUpx
zuOJ7yXUtEk1e6Vc8jMpvkGsl3eenb1I+u4QO0uArwWhJXjygialOMOkzFngSz557HMgJevyoV0K
R2vXZs+nSJjalnrnSwIjhoRk9+6asPJiVF90w3znTCY3jnMypq+it3AJQmD0evuhRCIzbKDfStcP
01RsLVJ6mU0ExdcpI4S+VB32rX7Q735FeyVB+7556BqE3eARv7W9zcfxriYT4cXyksxZtYFJ/je7
vHDb6YWaumg1SB5B9llkU2J9p0z4fQxRe1VAkxahPudmuIc5eGd0DvAgGX33tv0YYSq26cjhXYqm
6+XgOGsf+kuhDmOJB6WYRQlmITLZ3zo0euYE2GRT7SDG3k+q/x41nN7GbGGjuDYVMi0lI5gVeftP
94wP5oMZDduAyWBVzbQSRFBdteTZnFhtFwPnBhi6tSqM78arHgS9lwghK90h3lpSnOdJv1dDkq0L
AbS5FC2nW/Ot22IZNdkdKh6e5ambzPTUd+1bxNO06lABRmoYdCoeujk/tyVu496zL/Nsq70H5WGD
yfnsOJWzb2ocih/YCUCx+Y+Gbh7otiTyIx5tPz/L4Qo9jMoRYU1cy82PXjEK19YHMJdzZ5EC0sV0
CKbxjtx6tE5c+ipNbjN+LX8aG0W4M93XFkdyaNYvZQNWPsBOR6tSwLDA4n8mQbI1rmYHLssQEV4I
d/6k+Wvllss9OnV+bJG/gFNM2TkiSv6ypVoQry1+aZ5Rxo4XEgUpCV7bBT5B90Bz86wY12T4ixf3
HusQfKq0qnYhXWCQAilelxRLIXxeTD/41wchT36pmIvr7JuSYcH3krequbRl1UQfiB9B62MlCbu9
f2/L+JOU1CUaRtq/fNAPiYEZMuAeFtvsZ0ih0/yGlTZu9II/AahGyw6MKq0+GCpWyjG/kxZ/VWfZ
xzwzbji5rmZiQtvxOfmV+ux4l/tubGwCafLA4Bkje1im/s5YagjshNBPUfLzMf6BocH2xKsOBDst
tDK2nE1iUfCpVWytQjM3T8JObqmADlQF/VWPnBkUhdzb7DgIdQKSKORON65/MFOq7qb4bZwAqQ1e
95nGjNWSx8YYevaQiL1cB025nHK2fI4DfBBSxSfw6s06v+GJLDe1Gf4NLTypCspqTiLoKPvptfTM
19rMMFBpcLrw44YaETZ1k+9SRHuva41tnrCndWzeEGbMfNcCASWr9ElBFfFnZ7FmFJpFbm+dJ/M3
jKoAB2p6jQPIkXr+SBfop/Tp1JMmWBjkus0QO8cKFuxa9UtoO49fsXWj/RBp6x2HUGFVfsom/1Mz
Y0XHVEsCgQJc690ZORt4q3LnqYufZA7vqyi6r53YOYjZPMw2LgTK4cwNlrhgXYQmjsMeX+SGmynS
fxxc4yb5BcrBb2bYBJUikKG7gNdTnZ1BvbV599UnMHCH2PxQ81tJQdM6DXlxORg/VlMxYrctEyA0
Jq78TP5aUYlrhRdo3fPzSGKNG94gX22H/1rXYosXjNYZi+d2wnO4wQZAEtGser4G+0p4Lz41OnbP
ls0M0Ctx33NJI7OkJtr/bDOg3ilU90HwaXiqvhtAKFlItrYZapIJjYHufwvLxFsNDsUsef0TDxZX
8nG5GWPFmpjlemHss7mUVGX6Jt95QWKYqqJ1Vo/lxh4oiwSs/F4F7bd045aDnYFv7ui4LOfngOTj
urFoTWQdvRTpIXyi87+Zyejwu+YUtcyWnH7Snwenhp6cUK7D6AxzLbL+cqc8FKVT0YlrUK/QqUPu
EcmHpIaxfwIgOUWwxEZXXvzMtW96grbmzQRWE7IpRuNdBgwox0CntKZnt8mxmluREeUpMeWYNupW
Cw2zb5P6pH3g1hBKClNCxSmJuIZhdAa9P59IdHzX5GMaldJ1bJTu1YRo5ms2BiUQKFZI3JgMiwIq
CoMamARUKDFqgmndNgvrdjRrZzfZyM0W+4OdnxqbyqCvJelxBfqm9+MTB97Q3Ozws00kDhhGu86K
zyWZi9qYX5hfyssU/Mag6ZEvh/chCen1NXGXqqnYKyzXgumSSAdTBhXtHHLxsj+oiGi5QfdKS+Id
uMVj0rpPXJBNdH1WkKE6u74ot0JUeL9/h27mVVYlcFgJx8Sgv7ciIIowNN5LURHNw69260EO8a53
nlTqESsp2nCLIgOgbAgfupEtIpIQ//78VLXuLxjzaOu9q0IAAjXSS+xwhqfYzje5wYteJwoUJ10G
/DLgMixqvzNl/AZkDyIvJEtPAVpG8dmo/xrgxRs7/lnaB3jZ0R8uHk3RETetE/U/ys5sN3Ik27K/
UqjnJpqDcbro2w/yeXbXrHghIqQIzqQZZ/Lre9Gr0bcyspGJ+0LIXYFwSiKNx87Ze+0tNHIASOgz
RV79KHOmWxg6+oek8FuMCzasEjX95B6EqMH6TvuLC3J20UVeKTYd4l2hE9SX982v1h/DYxL7b3pq
szP0FwAPHjRIuRe3cBc0bcxHDdKFNyBySiLnMZMMwloyhJr4Rfn8vWnGPAcGLvN0yDeZlxGdncUn
+gYB5DYSlQTD+clwF4xkvqXxMB78PCLGqp03rdvUxN+ccptZlo6i3DXcVekGW8OrDo7EdmjlLGQa
zeU+Kr/sUJ/DzjAaF9yrl+KnbDrr2utvMyHlgOjpIHPrdUqxioaOhXnW26ON+2BsP26IUNKPWnex
eqM+a00UbPsShnwdOdSnnd0fBAau18H30e991EVXvUxkej6oGnl4xDyqMArt4g12/Ag/96kuJ39P
g96JfXnVYzRMljGmBzhgR8svfgoxRR8pi6jEC/IT3dKZJEUYf67xkqWxu2zCEqgU6plDrhJn5VhO
/upG9UelgU6GlHL0Uy18NH1CYDVdbbp0uEx6NnwCwd4H8T28hWkK7Ctm4jmmtzy3nX3h2CY/Zrpz
nX78qtKJWYl0voeh+gqDW5g60DfBGd/uh9pmJ2RDAt25cOCBy8evc5KYlcuRsV7Mo671312rtiib
GdNXs1Myi149OMs06pRzFn7NNHAA3uMqwz84dDC4FxtnNUWue9Zt11rHYtiX42chcY0SjO6fQA+2
N+qFn8ThyW+ogCzs9GTLDcqln2e32qvhQyxJhU0G2Hiqpy5Z0y1SVx/yH8YQYrFsmqj02J35jsVv
q3XiHZlSeZE1lI4+1MSaag6Nt3NUmVs+Z6iZTmQ4fvdshqCJ7A55xzTMnPJrQuTPpanbAuWS/lwC
P97ZsfhwROmeUMC5p2o+CJMpumyEcUZnUY/cWLrG77ohYu85czDUUpxZO/ZRgReM30hUo4QxofsY
UbeNB9z8ydSP33zU1WU7ZBt9HNEI9V54SnDYnEAkUdoRzbYEnhDwJJoqANL2I/av+JFZYPSYuhPz
3RyBUNqb0WM+HwC3seVKaPRqmqNBpk5Zn3i+r0NKzVWUuvlzpwZspIm9FQFQEuAWNRLrrN6h2R5v
FmaBGxYk9iS7DsjDSz35yDcZFK3uZzu/36vy/76fzu+PGOMeU2amVM99cLX1rNiXevE1tFlwvR9g
WeFzY6YqAYxiMba7TWhV+kU0yt83GuCe2vBHBM5AA7VIGy96lN/6LpOfI88daIrrCaohKRdD/uy4
xIK7Q4Tyg9nHc4Q3ewNYPlneX1KZO4fMTYG1uC056mNebVnVfGLHnVUyxPIFDXJ2shR5pXrAgE7m
OHvbQPuFqTgmAcjPXuyaGDiCKsNdYMv8hVYOQmq9Sjb376q8fKHzKs5TEfe33ke4qdGY14LqLE2v
e/Jb/8T47bE2804s0DdpQwuqoFXjInJxibQq0Q51GxubrHOXop4OlTA/NUbEi1Ek6oTdrDoUJZ0F
3+feEHngbnpjRIzW88OzjC68yTdm9V7J7ju38RKilApGM79qXY4BvSRtWhfdsa6C58FB9isHmIOJ
FcgfpLGcGlosRhVhWMbund5wTDpL36naa9ogsW/c0jwhfyq39HWTAwY1sOxWSj2vYEKxGcPfAAxk
YVfNR57U0bfW6t5SpNPfCQbN566wuuUOmmLb8d49hx3t/SDFLJ0PB/ziEtRY4zs6cvq5hd644XPf
tfoFkcWiZC4VtD5Wommmts1f9R0jBcx/IJiE9jFqboR4KGtOJbkfnSxQhkwE0Y2Z7PY5HrwHr3UQ
irSTtwd7s9a1sV8jgFLXKkWWgxPK+xFT8aHLc77GmM5NYYfyCYtPv0G9QJpSFCY7V0b0V3S7vYks
EddQ2yZp1t2Aj3S3NJumi16Jh/v37+8L4HRnOVLc+DmSCV++ofbOn1qQ5KLLkKbKnseU1H/pfhu8
+faUb8YIfpSezINd8jVzUjkWg185K8t3m+PY2Nue+cLChOO9SzLiNIFQw7b/7rUR2H2GxztJEO6L
0VTMwZX6LnHZLFyE0VDFafvJcDomTomgtKOmUZYPfnWYLuAqoT/8sPxMPXkx/eTGM3tqQAHKEaPk
xni7vyGsQO34j1JIxYTVGHq4nfLUPTdwV/MRBVERqHaDlj5FGwC1bmiCb1bvEuei1fpH2uXLprTG
V03o4WHkgQw1MZg+ULJRimnkapsCGBAEcIaj8zdiq8rZWKj4QNEg0QkJGEjKR4/Z0ukeplnR0KDz
DKboMvcQyOgrj8RekOpyfytNxt2QlrBo02qJfR9Kt+GJWz199ilS2E4a5UuUQ/e2GlNdmwaBYJx4
7r5qsG7GuWPSzimsd41QZrPutedhjkjScGQRfMvGw1Ba+V1p6rkNC/+pyaZ+D6B8OZVFs08VHLZw
Cu0Ptv7fks5HsZ1ZPM94OF1jO/nhjEWPNCbPmWVpG7NU9msowv5k9jBYumY4V1Cx6ODO+X/0ZxAH
ufV3P4GqRVWjrph0QlBsdr51J59eIdoskAROc4XZs6RzAeDTWcfS8RAq2m82QvEjYvzgOmFDYciL
oMfW/CtaOpKfndZD2Nl4hwa39IZQ2mdczuzO5kMzH1RpYBmKg4++2/eKnakTWgednswJeiatjrp+
w1+SX1HEkNQikF1XTapdZc+20WmxTKRWp12Jm2vxtiARoiH3I0s0nEuKHbev6h5gvIUlo0jDRQHM
SE4W4PNiHFdjzQBxoum5Rffy1jWdt1FlDsLe8X5V0qx/GGPyiyAEsvrqGo5qS1KCqvT+1TbfC1yN
mykQ7/5EQlNX6NZiyFk36AqK/f2rUrvxA6DOdcAHjjGJMzZRiUbYNJ+5wz2qx531opwEW7zuzf4j
E/pA3mi7yGS/nQcTag67hXhih/uZj4xdFpSn/FGG4dxsFeGpJWj1IGOMBr4Kb07Taydn4tIbO3NT
dIynS9N+9m1v2BokaG2Au730/T4UXvIq6tNk42QsQpOCRXVnt5gIQVQa/N4U+JNi73G4H8B+UUPG
nVxFdrmx9a664YBRq9Ducc+B97wVzjkH13ytoBa4OEePbTstRSCnJ6I5UJgORbnHkZq/Ve7wjGYH
+wLb3hGX/P1/Y2Kg0fvBV2t4+aHs1MIEXgf79SPD8/YYwB/Zy7Rku8z4cl1o2si2IoGSOR8K/otV
naMDRg+S7iAKre6DCwI3aGoiLXiwfFuc0IH7myEiQImYuvqM1JoNmSn2eaTqY+zD5ezMWNL516tr
pQnMQuZMALRcxBe+9qTIyFnaKYahQJEfVvY/PDBY257abBOOLfEdVvSSTsjSdbNWm9wJERMG0jm0
sEtyw9R3taMxwDCjUR16wWQz7TGJGhW/fIBwmJSyQKzDOijXvZhx1LbpHY3eOtlxO4ITRXXSNCpg
2ZDJDTXGygTPYtFy1rIt1SYKrAwteW5m76A/cKlN3k/or3tVTNORSfLNcs36ULQsqxkArnWmj7s6
EOXC0FuBGjT0F5T1V+45fHuVxIMYluIW10jJpgAznqZpPVD5KMAiFhk78jstbFK2eO+ZyBCmLUma
Sa9h7WLsKkN8XFhcjSPZih0E3YzsbpNRqiBWdJkoB8h6xYNmwB4HtEeh/tE7h52hzNc5JcUjLR06
sXZ+7BBMRKIK1iFP0/eoeommVD9MqkEFpANpSkCrPSeWuUQdqH0L+6ZY+coiaKsdPoTUgElV/pZY
R20TaWQiGIoUVVH6115Clhc5+G/B6IcnYvmlIy/d9UF2qlmqtg4PhF094QpL87kwaHpgiDXcyEoX
YjMpR619tghIFz15JLv+TQo8JKYhCcYKrG+D15Ia63b5zpzM7slr3P5murgcWtU9lbqVHt2xv5Zm
LPatPgTIlLH0oWc2QRWrsT0m8wHZDsHLVAe935IQ6IXMUNMIaaU99UfAIoAHJOIWdpJsTlXsk+5E
T/FeKZPhDDQrhIIWeH372OviQw+1kD0OCTGNSSO2KGWz4tLEBVUpalxhAm1jiv6AhJ6AITjsTw1L
+ZUxHNDCcsPEKH0n1QIJhUUMVqheGaASexm3zkMD0B/hDVdoMT7lZc8WELDhzq4M1E1t8L1Xk/5h
tWQysb7aNy2K5zIHL5KqvVcA5wjCPat+H7suJXpENUxOnM/cK8GXa+OBhMjirNn+xUtdczehfDvD
pOqw5U0uCmvXWKYaRPaa+4R9buE865UL0jOoUyIgkAwknoAn7diYwQLfucziHxb95GLmNWOqWr+h
J9ZvA9kgIEa/FdEucaYWBqMKvXM6H7DtgJgpmk1bWMTnhOTYNk2Db8QLkYx5P9Fn+Y9+HJ4nqDfv
6SBaGhlOsx7x1TzHsCuiUbvZmi2f49JW+9zTZ9GEdVRJ/42weefZLZLpccD0jI3XeaZnHd2MzuVB
ZDo8mkzgDhbyKMRK1utA1zkj3bZItGe/Y4CXxjGjYh49L2bA+igMI2PJleFFVP5e+I3Y0Ob2l3Uh
MiAM9BRwq88xJu5PgMsFshbHOrgi+2IP239Eo/hVlOPZq0T9Hoj+2PRy/HLN+I15XvFqSyNZp3aY
HFweuucp47KEjL7m+b7CPWo8ssz+CHWhPetR3Z/buHi5v/JiU96sdOuUANddv//MRPOZSN/bhHgP
l0EV8ITQGwwlDnWJi5pn75TuLuDxgq4JKVyQfgGVT8y0uJJVFyJ9wzLhMAY4iflg4/NYBY6BCqpH
8xyZGEQQy4Rbwqtw0kRddBqLd+w++ZkHIYlTfnyiQWCgLqaDVpCMwZpNWo6ehz1E8krhjkdTAgJ0
+lZZ0aLo9ZckLIJPFCBrNub9h+d1AxhSTdsAQGYvUHaHWurO0c8srkzEJksZs9+R3qhdCjbqWSLb
c4xdIcTWsSX9ZKAPZZ+9jY9R60foD7tJ15ABBMUvDSvJr9m+mCA3zVxvuAUdgjzdKNxvXZXvqozs
0JxcAll43Y6KBgGyG+7LSncOFY2xCKjlbTIMDKXA0sBOliji5gOJmyZ8tgGRWp1N0bUMo1VKrCtD
oI/CIavWkFm7lRGWDkMG2pqcKFT/evfE0HUeh3ivZd+oQzaZ6pDMh36AfVLUSbsa/Lw+hcz5B5Sq
6FeZoRlBPfLoi+xD51VriE3EYdYwMZt63HuaO7yNtLj3tU1mnluRnpOiV0ZGYV5pgDYrL+FKi2oK
YbrV7cGmnD6o+Ssrr7TdgDqiJH99STogQTXqc0qL4upkY3G9fzWYOiNsbAa7SfBLoQrngU5qnczD
ZG/6YnyUPJhQ1Wfmkyl87BuC9/uo/mqhlTl9635X5Uw9ibv2I/ZJHcinMn0LatBENcv1s2gRW9Pg
/TIYVGyMoopeWmxJ7K/L4Cghwr6oCpInG8kAvxt1QVy29hJbZb1pIVeMtNvfVBdva1iSP/FXP6mK
FpK0BvOK7GSshfepDdQAhSr5uRyfmsr01bpN31Tqu8syIXgo9bX0jMwgPQO+xZ4/wv/zKLdXLGBx
TWho30wXso97WkXjdkgl0Grk4Qy3eayiKWWmhsrUshz7kb+5Wsd53LNn4rHVVJ11GufJVR3G5g4r
PyOstHgrYBNzEc8ckEzlb5kdtitf6M9BxelQU8RPsdCjp8rxwQMpPPnKbLd1Kt4s0ytwyJv2cbC4
lBUBZJXMf0FvGN6GBs8fXGWaTMTQIcWlC1n4snjuLfvRqrOCFNFYre5ubJ85yRk1P160avI26cRs
q2hBkni9/iTmTJ++9IvjMKT0JBx21TZJ9FOWGHSXafjaOFDzbjAJgS+9o16Rcka2GQPEmKQqzGf1
RcYlzccmiz76kljwCq7CTvd0/ei1OFs1dhBFw8DatVGXc1fSxQ71kuauaMID3J0yeRsd/7OeBklX
TpF2BdzxSlyaXJVtBm3Hex9Lvbx5xUqrQsFaBjHl/k6Frw0bLuwAn0Iteg1heWwZGUabPDfKQ+vK
R93K87MB73XfOOMurSXzto1OkfXYxky0h0YzUIjJZO03k1rkldg6bPBfaOKpvU2O2oJ+n4fGwdO2
Vhd0e0spgq4MaDyN5qijScvgSHWgjgMRwGvXYtf6X+9x0bzFsOaftBGKdUVzCZLDcCLFCAk1MGt2
j3awQUpvHUwveYFP4Zzuh0z59OpNTOxEFjinAc87ccD2+HD/Lm5AB2KhXmw0kpweYFUAbhZNdlNQ
d29DOUHBmO08QS6/Sroch/86qPll3PobRrDmWWUjSb489Rqd3mTnfpXMkC81FqSLm2bpsTYTmqiu
v44IIT9omkmRLJ5QUfMbADAwdaFxnJL+X5uRvk+KY5dbn9zJ5VUZEj22YYU/DLKGCTnZD0mYfoL3
wFkog0Xva3IH6CRNKFyhP5C640/LThn1C8YM1IAM7PDw6dGHyOmKkLTzCkESRkSETAQDsNwXWqQ2
kYVjr5iNFWGQ56dQotbxcIC9378KC7kzNFMHrgFnxC7SaZ01A8nYM8teLwP7iLP+Z5gn2yYkM8yX
H1obk5giTTQfnmOsdTUgypwHexGxK52bTjzk0SJb9Y008/wIYfEdyeW0pgUoVo7OpCMPO7gQentJ
C2UcAeKv7q+GRGsv968YdbaHPFOH+6t6/qdsVJcox92VN2bzqMviIwqfATu+xIY+DS4NHsChqGZ8
Q15qS6co3DmkZmPEKYQCNUbbusvjZcvP/6GBgXwoGQZeQji+y54B90qVHeZTGrWHJC1IT6h1pnUT
4Gw50PbvR+715q7NMezXMc/x5vcZ+uq+gniEX/vBawJi0IZEnOBPPcrJ1LZRLN2j6N9CrvID7UBE
NQkeZeK0dPxWg3wwCJs55qXqSBflwKo8LU0rLhZ4UEA1U5yxNKPvIzB24ZpQA5SHbjmo0MpS1pxD
J0ufo7xmqhulsEPs+EQ7jz2amVxyf2xoLxTvrQPw1XAR0leBLmHb5Rdt8pdAIUgy5aRXFu39S9j2
/tzpPkLwyhgf6/ZKKES4uVY/URMl17FicBkhuF7eX2Y+WZQlQVHLYZ65DTZJDXGopUtIDSlix9w+
YIp+yGg3Lei/rMYsTU7gOvh5cKHmpD1Aiyf5pEbEWke6trrv6v61wetFIddVhywTRRZY62a+26Dj
k72RRXjd7GKFYs46oay4KvBfex2S8WMtCbbyk20YxOVllJiGUABIKvLGf5Q879ltsldlHXyMyiHc
9CSvLqXtfU51EV7SrnRXwijYUJtV/553v4yuJREJVe8+AGQAqFr74ZmUwMF86CDI88ebE6mq7jhC
Fj1y6gy/yypAUYv1kbGV0jVn3+mWtXJzpv5McLyFk1sOpmKnOd4PWdTqi1GV1VqUunPNxnSrG5Hz
nOIcQzVVfO/cPt83RrkZbLNgSEJ/MQRE/M5tT1WJ+uuUTYBqJWh3PfMBFWcd3Mxaaw+yJK4+FT9R
Dkli12wbQ1Rh8scuv6LCsK7zXpuyzDtCcU3XeNPx5OeMQKfxWbf0/qLZH5bn24eotV6zqRIA8Bu1
AaAOaaIg+qPH6bLAUJQezaqF0u8a4tSZhTqPc5oucfEjenzsHZPDrhn1bXDp/d6iUsLLfn8ZpY2P
4btA/VLQhp6cYWcYdBAZRHoLOrKAz1FD2VQWL/0wdCupiblyS7sn9vnJgznAk8GhiUeZHZNwI5rp
jkcXfJqEv6FwYMrVCwixtf46inEHWW4gAxTgdB6k5i7Rhp96xyVFa1xsdGYHZxfVPFW2eytaNcDS
FqizibIkL+Q0Ro21G7W5QU7vd1eCr0Ldiw6Ayde09mcZgu2JOQQWE3Ocm+9V7m/zoi4wKhERHRPp
t4M4rj15SUu2MySdPJb7qTASBi4cusB4+dfOXotSsIGNCz1spLMlw2R4td1/OSz0U4kbmAh6mZy9
gDiDuP5w59UYuiEi+/nlaMsPyMXDrWQ1uiSxy7x3GJEOcwUuArd3r8GIZRnAldcbB9CrxdM4NSN/
gwvjXnI6Cty7gLPkqTJKtIwk3zCn4SWtdK6nIP0cyq4423l2IO/JX+iSLAkM4sEB5Eyxww8GvopX
mbmLMiEOyKrfHM0sN75RonIhhCEkbpSJNCIyqbpvplW5xzZvwqcKul9ryxsrbXULpwAYiwebGdmZ
uKD9YsepQroUHmSfVliUnESbEGhmLo2Uqbtv+pjWEJtHCp95Q0NTwwBGXGNLJmXYP81oRGy3NwK7
cyQBmmMde8MPwcMV8gc+ySvZBND16PFusj6DhlErDA3MqgDMpfHByZsOEQrGEo9CpOmEd+yt0n5Q
8bsuCVrWU1d/goJmXctEW1bEcEF675Gyj551nkbX3+sQ7h5KF2VJljD1r0vayEhv+HuezDBLtqNd
v+PBk8zdJm03IqtezvtsOcbmrUc5qgbn5vRZ88TOz9hWumETeBfKNxoShom6s0OBQ+YO16Bt0fGE
GvtFvBRPgg7UlRPk4bvJcPXB7Mfy4nRcWZVv6w/C1qwNgcDfW51OugWf90EoP3pi66MdXdt5VgIQ
Q17LkfmDnV8l9r2rJG8+lLZ9wurRsO8l6b5J/YMWatjbsXsATGz7ZsMwRyd52q7fpNW+mxKdHhJc
c2MSy/eQmpagNeog/0o9+iPpM60cbA+Fml5FiPbQMwmIQf/i4hHw0YrRC9dIO910Rq7WcsSw1wyp
Wkh9Si5EEucbX1hPmmWtsQtOyNaTt9AK7I01BudpGPet6tM96Me56VnQsQW7vAx0aOMWveNjMbW/
fA2yZ9+XaidN8WmymeW3k3rnKsUrPDe/fSq/5dByK9J9ijf3A3M5tQkcNFaa29DUbHaFOfaPiHcq
1BXpN+LC+Pz41JUTjPr/d8g0PdxIZNdHq8iHEw2Ai600ks8Krz+lLY6DsWhzwtGb/NYmiI+szlS7
yE6K2/09ALj0Fln9tzobZemV3+mioBM3memmwnyvZTgelB69mp5A4UBY7OV+UCom989nR0jWYX/x
O5qhzhQgKu6t8Twa8XhOenokjYD3mjTjmebdyrOwXsZR9pS7Trinwh7RmvOySJuMqj14rGr8EjUP
Kox59XjC5bewBMJSeyKdi3xk8iHvo2uzrKvH0nBfPb/JIMJRoI9h89SNoF9IiUAynET10fHSOSAs
pIlfjFx6NRNle/hikrV0Unv8FcC0Q4XJzIlckcVgljFRrDCkLG3qHsOw7hibYqwYQwZnErvEiTGU
SzpRMmcnZIBLBOiKsr8OaVgt467q3gq9/kStm31EfocMTVV46sxmQ7/r1lppu0uGIjlXsONqhe8T
7Ex39HQfVWsWDrjCXbnN4Kc9xPh2bloz1PsELMDKjqfyo43IWEfv+SOVShKbzfDQxXmziuLE31pp
APFjfqAJi3VVm+QxKN5zfYov9xILBwIW+taAcQ+5fJk6MEGkxuqhJaZ+qB1w4xli4t1ck1mKxxG0
KIC9uue+eAymkX8GhxQ1wCHlQcjImXmZ5mLHBVuPYDid9uTKw5v3fQKHsfbt7+/JyK2W7AW2VehR
jPRe/VyM6XcTJfKnir33qCvEcyuY+yd2d5jyeLyOkTVcBQW+kPo3JXp7aZO6eaAfJB8JO/nVmHhY
iqnTN1aQ1RdLH5KTJus3z2o5rTp0nlpkaFucPQ723wT4X2O84So7lmHrfs1fkGPTnVHeTA8uY4QD
aNN06bo5Gng1Zsu+G+sTolH6ajlLJhpYb18UcwzgAPKsba2bJIEmjFpkDG7UPZGwLhejI8T2/tLq
R7IwgY3NQ68+LpL+4f5lXSB0Aw/f7+i9B/upGiJ6/VO8gqAxvMbRlzXG8C9TMybBJ+iO08CGP5lO
Cu/WsSDsk1T7ujnF80GVCbWToPOT+GZzYn5AkNZQEWxjDNlx0rFA90PQgtNAu+fSfNr1JlSMrHq5
j7b0JBvPJFCS+9fW1sWohbMdhNueKSRJYwNnDW4Rk2HFKVOntWjaO2PdGVtbVdqp69svXLD9IkzU
Z81NY+he8lhCj39EdRzuVEjcx/29+wHnabFUrfqRirJ+GPvox2hD0U1H5RzJv2CXOmUbOyX9qfP7
fJkN8Y8JawzVxcjml3BpXfPeCvWlaiteOWJKX0HIEqWTbjtDax4iW6uvFYLLLe6QaMXEvmSKkVAK
2tFRDOi4RiAiAh1ITUhb3MfOS2J2EEzT3H/uLEDA5hReyzr0CL4m0/4+xmvKYN3yv0CgCvRrVrI3
6SdZneYJz0FYA7MmPf5mOZN+s0zdPReMq7DJqTPLwvesh2v4AOaPFJXQCRd4raEHBImGlSv57CKU
xqY9Jw8MByLgPqewRk+YRrvYMSbCk8mzP7VgqLugoDQN+Sr0vVcvAVNkQGxFK4T0B7hu/fC9IgiU
0zeLNSGx1g3NebCsJ55XfSyBvWVRMa7qhmppnKMrbfOCc5pWTE0SlxGFLkAl/UrbcniOhQ/HQOM3
WjprSzDpB2qsy29anZWnMOXOYEDxYfGdizEf7N5PF7qd0jiaX2pm+5x1Xr8BK1Yz4mZe7JAhudOj
lroT6cPNzfydSiVicreB3Iw/90DHmWwIQFx0P2ZFf2yc3Plw/8rAD8nC2DJeRqDH6l09GfOB1IoX
HZQfVpPsu8kUelfX2tMwC+ZaT+2wFfa7+0iqHkv0j/QSjcqI13kVlIfeaJNzXwwEdJBFlDc22RlZ
nT/hpAEMHo7DJsGHRnYanoh4PszNw0PSAMaEZQc+KEIPPJDFUcRBfokBDl3iwH5icmOfh5aBFKQo
wBWDbr6OTbm39C1BNVKW9qtO0fXPf/zP//2/Pof/CH+SzJ2N5MX/g2fytQT0Uv/nPw3jn/+Q/3p7
9/Wf/3Q9G/GPT0fWdWzHcg3T5vuf3x/jIpz/9f+wpE8VX6aMC+fUPJ7Pw76O/S3xouO6c7EakSHv
7CD552sB41WkYb9F5zwd/uY85s/57Tw84XjCNxzdEaaj//E8fM+mOa17xobHw/K++AKPUFuGYDYB
YVsgQm4TRSdps6lnqqzoQXcHJxq+7g0oN+t+5qOlfv31Wbl/Oim6zMK24SIYtsuv6I8nlWn+GIRh
M24wBrVgYcyXMUMOoHXGfmSB04zG3fz1JxrObx/p6MJD+q2bvmdajm9Zf/xIgzLQoMM6bGAZLFAR
LgJRPcm69Feplz4z+H+TDcE/GSZX+z1ndL/0UsvYEbW07cYcn1MBPTMI4tVfn5c5f+6//33m8zJM
4biQEgXXzHze/3adiMbVzaF3h41n2kwZcmtgEFT/9NNIOwFh03ejwhnc2K21RJFIEEUNNH7EGerS
fXJcPV9Nw2k2TpwxfDSrSANvUhqOd6YwxciNwPfgS+25wsNAur2x/evT934/e8N0EVKYviVckn0d
/7ezj7Xey2rSEzJTT5aegdmX2QtGXeS/5JBK9PxRyV26jEN+o//dz7Zdz4EUivXW4zr67TcXAIoP
y5iiJXaq4dzV0Q9Qy1zj7aK2IfyD9ggOruMt/tufSpveNchWcGwsg79duiWSh0l4fYq3AWPmOOGn
AJEklobFM8s1dXpMTprtnHLw/u4S/vMvm56CsIRnE4nA4vL7rZzbEouuSLZAyn4CHMeNE7sQZ4jg
iVqb3p48jKCLzzWkRkr2oXpChUbmMymENEqR6TTwsFcZNfuGPwzAASOeyAjS8r9Zc/50nqYFosYy
aPo4GHl/P09S53MhyaLbhkKmr4HKtyqpi4WtzyMRZ5K7zOxQ72d/87HGfLH94VZiD0nus8264oJF
1n/701jsBsGXafE2yuOd6qX1UvX0kUijJ/Gmdyjfgeu6cX4s9ZaLE3nCYYIihaK/a8ZDTcWEXBzd
qe8pAt8rUuFzO36P9eH415eQ8ad73hSmZ2J2YQm0UAz9duUqwcrL6CrYMHqMzoVbEq7rTArBK4kK
mVF2bIrsbK+ZzuyLjVej7otlbaPdrSYEj2WrXv/mjH5/WnEXURyYPnF8rMae/9vqKMuE9sY4zsgn
61Bk9WOn4dHNkq45tsgHC6LEtAqMl5YYxXNIrOPI9vqvz8H685+Pa9syTZ+EXccCBPHHtcTu67Ht
yjjahg6UfgjxBWC4WcM1H+4vBz+gv3V/TewmIRq2AXjRansiumwNHplRrxIn71eqT7orhRa+PuHn
pPCkuEwBam4sZzyRrlpfgDfsMiDCR6wx8kHLKrWu3WbfBZq2sMWYrr1ShjfkGNrVRxG0dj2af878
3v0bZlaVO9ZqzCfzP7m/p8VR/TeLzf/vShG67hjEi5uu7hvzg/Tfng6pHCBwe1W4ddyc/IZ0ekND
5D0jtd25EFNeE6+BpSoYd0ZZwxDe96JF5ls2xV8SEVVRvfz1H+nPfyPHsOeT0U2XhV/M19G/nU/l
pgp8fEXWXa9jNfbr6kIqo7msoqTb3XW3EcN7qAOWRWBzXT/89cfff94/3uJ8Pk9wn7KBE3F/+33E
vleAUXYcwJFy1lxkxI0kxrNdEiakEN9NLGap1324FLprJ6t/2gDPzn5mrLI+imD4FfoBBeWFud3/
oe68luNWsjX9KhN9jz3wJmLOuYApRyNKopF4gyApEd57PP18KO0+TYKMqtmXE93SllQkASQyV65c
6zdge1ELP31/8sd1pEsoUhsAPyB+fci2Ii0COxMo1lbtzOBS6SgUJRWCnWHYp7uoN5+rRNofE64h
3YtojNlgs53JwGmzieZ+j1YM9RXYJHbS2+ZMPwIqwqT24cWE+Di649mZ/ENaVtVqRGVJQQeWxaLL
bGvv36gGQjBJ09jaYvl5MbZoflNiwRdjyI29kgQZo0iz0yjkdM8a+KHiXnDmpX42aLKhAJsFzakp
kEne3wKac8DwYAICl9Wv5NQc95GYXpiVrF76zcssWOmVjmo4GAYfkpRvIGtQZOp2jNLnzECEo7Fm
FH181bhM6EnDt4HlA6yk9KBN3B5bmMsp4vSbZjP7OHBscyrcSPIeXVVWA+eLrVbKBb1qzU8RDRms
4pEj/AXSFf2rhiOjCufhCQv1wAkANVhCp6LlJ1XflKn8ruBZ+nMeqe8osdrC5ALF4y9QniOK9vib
QKVnpwfdj7Cj+MFh3L9E+LG+imEHqqmC2PqY+9/pBYHiS3IUC9oywx0UisURUUPf6a6lrUMc83NQ
DtQiXF0H2D8NixxqgxON0iGd0BeYsIV6jkifbpkHCQHJA8WowMXEG2tmsCkLkydZmDwNPiAZBTC0
b+mqKrkI0gg4ZZjLrh51wgEIPmyHEYkrAlJ8Y4W5pzWc4XBZSjswCnNLBTLSf1oq1mBID5rXU9N3
JIkCWmRmj5wEXmcOTixq4kv7WGpSfN/HaFv2FNtonA2XEbW0vaWE33C00b+pgvMnlKcsfCoGGyVF
RPn4G/o8wd6gXm6rORi5Ke8v8eowrzRkbEElldTp9WKT5dWLoo04qhDp3GyCozSEEMK7SJGRCqN3
grGBcQPnVfMk3YIRUJKik2iaKGjn6MYL6ZXVTcZ1E5+J+5+EWUUl0CFXQxplqMvnb8KsOHdq3YsF
wBSl3sxylt4oaXdVzw3ZAnhTr+syiPpglX0hl86kmUuWtAoIJPOkA2BpdDYf9f21+7ytaVgp5lbr
uvBaqGIJohzuLU2iXZ9eQ8dj3vpSHHpI1yx2FMOQ31+q0IO5mQYMfzm7V90z4rPDBhFkVIRUSKD9
MOWP3Rw/d6ZiPutdaselsAebNxyOuDCAL9I2ptlDQSTaHgufWmn5F7Ql7qkGKgdYXShpdogqhSBU
DgWQs6CCrXJMS4Oumrao9nTXgIv0C+QnH9Cg725jI9nRIewuGz/pLtNOx4petMDES1PmIXyQ3eH4
ZmZyiXVEUe+tPMJPRvGFbT/TeJF72qDyGNKXkho8QEE3boHeUyCHDuMIpfBbG5txP7LWtlUC20At
w9uuQDeXIGhuYf4VP4VpmrZ5M5TOmGNghm6+4aCUA6fWkF9AaHRn4u+yZ67fArB9k23dMmjxrsOv
qOQSkczg5K8KlyniKsAXejdMEP8ccymBrhmWmzOv/rNrmjKC+ZzeOP2uJrhRADgFs69vJ8wPr/1S
PkyySmYL5BdJKyU/k1susXj1iKrIAZpUitPBh7RFVlsTKBaEjEZuoUn7ESdjM4OyImZIzsrGmQT/
s8tJFNZoVcosIG01r/HFoLMCJ3iLZ2l6M6ik8JouqRcT2Um3pCmnB/OTF0iwoAXBGrLIO1Y7UePX
lbyw1baqholRZY2OoOVUSxNklwU6nVV7JmlQlhiwHk9OoksOKFLiMldpoBmJ+B4CHtiaValdGEiw
qP4QXnKsGfapVm2mrvyqx76rNKqMG4+uIfoltva87C7HfSapavDP6aC4gzmCi5khn++KHId6iIJf
Bq2KLzIzsL4cfxP6+SXQjekmhFlCeABgD2RiSEx040rrD2YHuWMnp7D5tbCwg0A3JDxTbfgs9VTR
VpI0nIvIUuTV8aSyEvqz1J23A4Dwg2wi5zvAAHeA4yzegAvsDvvJgxCG6WHstAcjH6ZnY57AEZjV
RTN/lzH+/WZhlSIiz+XBa57PLKqPtSSZRIRoip6poePZvVpVHeaWQW3B3+oCUdnndfJDr0sA7yQW
aLv17igQT5K6kHaAqZFiluXuMAFlDMp8vpj0bD6ESVY5ei99x+2IZiuknH0Q0SlufD/fxWCGtYTm
FzVp2ginJ/GxILqaU7BMLFlGF8c00WNkzr3Z85DpkDrw1dCghEn5xhk/An/1E9ExGOQl9fXSqg9F
jvffkdjSd5HuVZgOX/fdpihCXjl2qxmqk2KpXU1zlh5AvNqzhvAhbTp91IQdBDEQ2OmMa4KsPHQY
65x+BOmTZQFC5pj/Az1gA33/CFqzIIByAwdUoap3g4WaDF071UuhqGyGbjG/Fu0+lKWDlmDoKQyq
sOlxh90l9I8d3FtAeDXqmehwPJOtBtbixMaBSRSpfFqr8JCOuponkY+YSEESgdOaiqYb5Z8EjIRX
hKlO7I3JEedJzmEVpr2n1Mm9NCPthwIoDMZIwsil6sqHQvgG6AMQCAfWraln8FTrWHaqqkMTfvGy
nuhB43EtGdecyjPQ6QNNjqq0tlWIuWoejdYuXYzhC+TlHT8Uh51CXVILM/VmHICfSFZIytHXF6CK
kQYO5eQx7esrbEXax+O7+t/vCvTNsWD/ApQT+fywXf31v6+il7poitf2/yzf9j9f9v6b/nvnffNO
fsHV983t+gve/UCu+/d9uU/t07u/eKB82+lr97uevv1uurT9d4th+cr/1w//1+/jT7mdyt//9a+X
oiND46cFIIz/9fdHS0uCguWb6bz8/L8/vH7K+L6rp7R9+vD1v5+alm9V/yKgmIDtVarRkmoy8Yff
f38imYpKpmpKZKuKyd6UF3Ub/te/FP0vtlzqlNi/W8w8iwXdFGiJ8pH2l0lCpXGKp6xB0cf817+f
++bPzP3zqj5vtSjKKmUlFlsm8HJsyjh5i2Qx79edOASZEACbpNYcOC1WBvIiBD66DXa8aN9eqw3A
AfMlphtVwphHKikNX+jHaYCrpNLyxBxLenT0yyh1pQZ4J3oTlVjB0LpPi+QCh6190RsOTEz/rlBh
DOBKhcZE65jdUzlclFiRdk9G9iqCHUSX9UbDM684pLcBEoFQmqGf2pbg4fiaGZeW+C3O8J/7MhW/
ZvCWwAxgndnpwhm5oL2oTxX3BNUIiWkwYs1Ot25UXI4MuBTWCLJnMTpHmTEDjBcpW9VEiyXam1nm
1qCCBLo4tKtt+gRLTokdq6bclIAIRzRjzKqGNAz6FZfcZXhCYXRNVF4mANpgAnd+0hxgaGwjgUcw
JW8IdrWmXEGX3URCjdHFDzN5dipggBHjrENlKiDRYtPkJDmueGCaa+QufPTNZxDIpXEl4lwOfBIL
DHoDWEdHGlo8w3e8pVyN+6bVvhlkQLtFiJqWjNxdsMHtcSuVwYbyNsk69EsktBv/tzRKe1gSPP5M
jSRxewBXZRBuujDeDgWyAoCtJrieSfTSIa/FCa1rt71m673lwmK3gbVDqNcMwQY9b6Px7MDBhczJ
TQSIPM4Aw7lPQbsfsVCXo68D7o7YVVT4AMHrRSTdvOume3kX63hXPRYiqsdPBmL2qon7ALZrigEZ
srivERSUEeloB6Bq91oKAky6555yBQk1DLSF6n65y0jzUfEEWg9zvwheBFVABKyx/WLcALAFt9kA
fO09zsMwCqQtnHNXjh+ZVbU2uDL0vkiF1spEpUOFt/FNXVLlpuetU0rgUcbqZfkXC6OXbBRIPdl0
UBHQ5Ze+QkYYnPcgELWF52yWgCHcI51Enrjonqu8vUPWzFstmhB0E7CCkZ0G2bsQ/Q1gT7YaDVB0
cExAxATtSTAUg1tmO7XAmq5+LJr7pn0BQ+uoiLvVBhOC6TUEynaGUognBGdWKusYNeWi7OQQg9Xw
G9LTAirDQv9zJDfvYmFTNoj8ij/b5kBv2BYQhl5mLpgDp8B73W+YtYFmmwOeeFVG8eS+ZBMSLZyq
eRNdyF0BQRLLl669rjooXjP6Z+bequ8RN7KNEp4xcyDNcCUeKRXjgwKmq1dGt5IB6qHfsNS3W+QY
5hCxVZ9OAUykBNR4DfFvlkYXF0JEzANnYK4sf49wh8vB+HOz6Jy7HAkuKyF24QG6ac50wnaLLAtE
H58Po6suc8W40ZEU6wT842YUpg4CJT9Y5mH88iaI/x0s3/ahjVVO8ic20vaUcSMSVdFYYufbtMqg
mBq2EVKU6WtT1O78ZVHXTCF1JmzOi9k3sz4j6+vy5clg1gPltFTBRSVbXYxA5nEz8cZ7UdoPNGxd
7KFHCuIgMzZUdRCOQXcFdzGSH2hiydYcb2pxV0693dbL9K/gLiW2ldNXnV6WRTaOxzXQFF9F8cY3
YrQdqdCYEiXHBHzkS8oCMsV71dhmsgIVnaWKjLXc3aO3SzKBDKD4osY/8Z7karp+QMnEHeoXZCmp
W9GgePEpIRWMdQQ60VxAZ/qXJvyWtZOjjdvToyt9uvO8Gd1VbtUZcFkLldGd07tkvK0SNKAUCnSs
USOGT4EIXlu9Kuq1EF9PAlsPZbimvtTgIZ2+E7bMd0ey43vmREZjiMRfZcN9/55zGjbm0CS854LN
blNKlwqzHQdQlRYy9HRQ3BWeWYfCvLZajPHcqrlpfC+oZBsf5aLwDIrqMMk79OYuBDC+tQ3VMim+
ZLgFVy8c8yphL0T8/0EBQkp2Luq7EnY2HI7Tj7I6zi5PYok0GIiZPA1FgvdPAqaNBqxJNpmpm9p6
7oDtdyL0VeMS4fd/Vmj7+1oK/UJacqq0zo1rKSXjHDPIAupGRGbWd9N+03Vb1K7MZ+QsTj+ZdTyK
v8nFOdyQCJEec1TnpEbf//2zDaY4CjI2JvYSb+ZY3huUOsGtbJNS2o+4RxfAQ5LxRRYqWGIo4CvO
IFieMN4P9LW7IECPSsatR7qWerzxEoV9JIQs3l0tUR6XFLA4yX0QUzsSyudAfRCznRWFd7GC7g+L
fIjaX5oArCG8rQGvIh3lLHUqoGlwNFAj5y5oBtwAFr8arGqn5i8GeqjKtKlNgsWIwKk3i0+L3HzV
vQx0Bg11L7K5LmmEYCTwjHBMAjvWIGRywfZ6BZDXQ2QDDtQ+mHx4+rGrwpcwJJSOssTGFHCj6DcK
msRKtm2En5kq7aHk7FrW/FS9xHN1kNMdIRS8PTPVH93MuEGwyon6wV12XsD3x8RGNtjLcJUfsDRZ
dr7laYPhVk4i278XOzZaPMI4wjvLfkLIW7IG2vy2sCyOOnBSBEaXQF/79aF7Rl4jQVoiBmnZT2h5
ICgN4bGFQQMoUGbzUwW8RhdMmfBrm7YPDZosiFP15SaOEYA2YC+wSeA+7U45zBYWInL+yFLaPQ4O
1vwbgQMB+sqiCC63pDA5ngjJ4/Jcy4aSFQ+zyiBVV1BqK5MMUqLijnz+KP009cpZ7plCJtLAi/VG
skUuw1W/dBNH9xBWC/Sn1jwkAQlwwQ9DZR4MnkMHN0dTiG0SoQe7gt2lRNkDgMGdpAxXBbCsCSsD
JdqHDZV5mGa6UTl9g6tn4Hbdo4KyE2aiLsYgJCWhVwQki4bh+M12LHYq6qgjDKYmQvh4SCnLcooM
KkZ4iwDRdsbY2QgovApkboRHqFI6/g2mHm1xW0+zA9tlBM9v2Zc9hKFAWT416BPQGkI+5V7yMUcr
YMcLjk+2qY+XQVPslu1aQRlxSY/KBDHwnDM3i2bZkbTsJek3qP7fz4jvIrK9BcMD5OeyKL+iLcir
ANqPcacaB3BvcBdbyMWxCxUPiY7gNpVkB5VTWxbup05lXX3rpfGyTEK8RPqrNiA3wJABd/XBfJbJ
riW8oxrt0jCRc0Rtl7TWfFaGzsZwB1Ypkgy48ZFTM/ELbg6/TivbFA1WhMZNPZDNogtYBAnERrYy
g29uDksc6Ad5G4QjMnDytotRkqgodU8PSypCdmMFk7usSqCYNqxDp2TLU6rvzAC7LHaCwtaM7mNo
B2yHJXbEHR5dRQFNw7oxNJYT8QLLYfQ67guDVi67VYd3i0YQFK1dPVBMyWocd9CiZJXhErWH/sLU
uc3a5+UQYVTK8YxRV4NHXRqk9fEuciiyZf/iQ/BKkEJVwLM3L0sSNahA5Tcml1HJwkMrdAu07OGX
AVnqkZBfdBOPSbGu4184iRBqbbW71ZEiXdxlwvIlh1iQlDt58EJlMX+IwdaOnt5Kex1jviYmG+B5
gMXPCIA2ltdTtoDzBa0zcRs4MDVGWpX23YS/EHX3WXW9obJhL58uJ4smLF0hzTnCuAqWYSmS3Eug
GoFpHg8WzIbl6GCxi1pMNFUngTVJ5hrBVmWAAmSWumAX0S8Ubjzph5WyCNuv+LlINUHaeF7GXCkr
DlkvdU7cJ8+0BtR1UNlPE1xPOFF1UvrFAAGiV/gN4AmhVhrNfLdMky2UWqcCHZ53nFiwwlwgDEkd
bAuiWG0++t1jEelk6Y6+HHtr3PfQPwWQGoeINmkkXcN9F99J+WuEKvAQAVvQwVF3E6T+3hNx/0mx
9UJcs2X6osvrtvmuJKVHw0Zy4op2Kr/GDBE1VCBG5aojgyzCAxQ9B86dU5WQRFrEkgWMqeWBtAfB
yThxFnlYawy9QESNFibuwcdcK721uos0fFZnz1C2vv8YaS+L8kRw25IRL+8a+t1W/57WsHXU13/f
bJHgn9V+kxBnGlK3AvobGQLdTdqfHCdxQqlopA8DFrUjSpgVRI9+QDHarZXJ9fGpqzRhUy2brrgt
pFdYbIGEL6uOf2B11afDhixDrpEhWljID8Dka2QDVBw+xEZHw/C5Z2ijO7O7JbLiQUvTINlQ+Ngi
YhL9DrUMA48LMbgdMAfJGjQbG05S9GPbu0K5HeMngfDMDuCzfDistjSqgUIVCIVrs4tceZ7eViMW
2F/0BIrCzg/3iYR63HULsZEI2LhLErS8srm7NzyUsx3JSF2EVuw+qtARvsS1ccJ3IZs3xvBkoUiH
dpWTyLgr4fOgQm4N6FmCEUPP9oCIrWXUe0npPIDkd0JQfVmg7PMsA7Am66O2twi3YMCHDC2aV/lR
z9xb6h0VOvlwMlzETDahYt2CD3AlHFQgAdlaRFE7ZyER/iRg/1acOVL6iFYOyBREe8PDEO6KChUV
YMXQEGs2BAORMqnWHZU3gsen9BAgEIv0WFIvE0jwmgFrWqMjoiKukV2MAk5wwPUlXCSxoHRSaefP
D5p8m2Mnvjw/60AF/AGctESQBPOXwOl1zMqi3hvV3papdSfQzqYc8RKfpjy6b3I3eB20GKhNjqbh
HTTJpAc4ciSNN1vqVyXH52qkLkOQzOLLFt2pHkcU07JlaDu+wO6ArkiVsqxw0wPYi5AybWdEMwy0
VXXSSQO7Eyiky4VrjqIVbgH0DPboK3mK6TvCcNuNr7jH4jb6A12IfUjygoJLhALm1CSv0vwjK3aK
ciuI8F1RA1eF2wG9BVl+VTBpyullKbPgpVPLC4/Yhl6XiSITmyT/dRxuB6rQiKdy9OgcwN9iFTuF
/jqji74MSUmcQ8nSWf6sT6G303XF5nMdM8UJulSHZAzyyaqlIlCEbNMk2qn0iII26jWhN9eoE5Mc
Zb2PLCXvX+LLlOVmsBaYfQ8tcypVkT3OWMt2CO343DBgpQFflrrnrAJIQw/D49fD+uEEHOOuCfqE
1Wag3YHuJDwUtxVVUlOmXQgWLu1YAAEk+c5JE3U34EQ+JWhB4b0QEe0EokM4aBy7HieEwxqyxyVI
CAYOD9JlpbPuRsQ7l/BuYSzDkXA08Hng7L58mdVg+2B2gMXQqMv7TZELXqexzESSMDXcznXwTUXU
AEvSxwlxNMknNW43WvU6acPV4ogaUTyIMRkwVZkQwGYxyZdW/SWFrbGc9hVz3JCjINTEkgCMSV1t
VoQd7V5vmEl9tfAiSxSg9bUn9VdWGN/3wbSJ4s2cIIJSB/s5Eh8j3GE7bfDQ1HaXegfoYKTXGvxf
vumJZZtsZ31AxYn6XqTeN1m8WZLepWzYKKhdkee1xdeg5CtUDEdKf4dQxGZJPJOGrXjEB4eyDz2D
TcZurhiCmwqzhxufPS+KeNJTrbHkO9JxsdyFJJVs2fZgRi5TWZ8vmA6iscNKwD3WIEcUBvMarXAq
IGRpkSJtsaBKgfLA6nWSGLN6yR2qC4U5PQ0v8bKf7vuUdxD+akYRtJTPTolPKHWfRhfxT7uf5/oa
heXNkrOHyWz/mo2XJpBtkSrhkmSlgr9r52SL/MQXYaivB6XZzy3KCEF8r8gkOgj0owD87Xi6+0ct
hbPNgocoicrfv6KndcfgXQfi/5OWgkq5439IER86Cg4Uj99vOwrLl/9pKAi6/pcqKQuSUOPUTeeA
VuWfjoIgidZfqgb9XKOzrFIG4Iz8d0tBkIy/cE0FqrDgi2lpLRjSv3sKaBb8hfiIRtVAkVRVUyT5
nzQV3hchdFHiIiL3RnODUzxgmPcH9Qo0pt60ZbkfIKGRbkLxiij/UjARMvfNqHxSolshyT5ea1UU
oNQemNpYhQcttqTLsIPSGApV6OqhCMWrEKkIWz4xwVJezDb5UQABSM5UJpZL/Kcu8fEWVlVCROV8
XdeKca8HffaM9ACbaTH4ENZOP+vnw2pQAIHxQKd/Naw18Ma8UvJxn8XtpWBl297ULgQMjFTsVvOg
/Ee4jz+PpcNQsCRKLR9xCrOPcmyAKeFe61MP6iDFKlS8BMxp4vvTD7bq/eoUrPCikei9y1ARRFK/
9xNGNoYYC9PUPKjzo2DhvuM/0OSmWj86jaEilfGadk9myGRaIJYK2w2A4h5t/tP3sXqR3APIcpYU
1TMwCoa2epHhbAiGGlntVmTbjcXnWr09fYEVWpNj+eoKq5LnrIy4cxhmu6WgYFv2IydQGzaN29sv
L7kduJNNULbvcAdy0jPVOpbwu2l6vLbCytYsEcAYD/h+kMNZw8oo4traoKNfaSzgPI7tJmAb+Iby
XVT1N21RfklBhUoBLY3YV7cC5O8zVINlFN8sl7/vwwQ3i/wFkWB1H/FY6mnaMsqygvyRhPeWyRlB
bpsfpwd7RWn4M9igOTSAucABOZO/f+Cxz8JoqOt2i9CP2yNq5tZp9qwmSuVSe94h3Nlsc2W+HFDn
KXC27WvJK5HbB1UFMYT+Otbcl1FeeE1FScOXjH3dS2em/mpNE2sBKNLPZdJrdIiV5fM3HQYdk+Qw
s5R4P2kXtXnQWtwG/U2Y4K06uKfHY5lbb8f9z6UMNgegTgAjV+HDwidFM8Y+2s/yq49Phy6+VuKv
ut+dvsx6EXEZTSTe8UvUiP6rJ6I63VpdJyDXWmma1xlS9l2n6X4mOK2vsiykt+92BXihJtM3sc+7
HeXXyMBRifzz9HOscFofp89qntYtSmLCMn3up2sOzc43DK4c4Lgu7pK7zLHty2Wt5k60Wf5LOc2B
l+P9wIPALvljaL8Gm9O3tH6Dy0MT/dldTY12xbGV/2ayWH6R+dKQtaiGUK+uvdFIPANvlaY/MyuP
L+ntXFlfabmTN1ea0rTusHtst43Xu4qL2JKbutiRefFm3Fme6ULFdWZCl+BczhwUH1AbcqgmbiI3
dRBr3SSbfOs7xh5VKFf3Tg/DZwFEl5fdwhTJf4zVupYpIXQZz71VmtsRlUy6fwGKJqcvsoJUwfaU
Jdg0zGCTzUD/sCeNkTrOiTBmO/qYDso8Lt1fZ7R/Z07hvKT25c+Hp1+vh9h+jZ276NxSXb9pLq6I
GrY6SJMYIEFWc6+AtIRdq0T9yQl2CFx5pZtfik62VZ1mh+GkKzqRrXqC94xkp41/yqbi3pLtI9R4
j7qcq7s/0VZychvj1E3lIuZj31FbstFZd+jhO7Fn2r1DA9jzdPv3LTVZG3s650nfZC7lAsc480TK
siDfzqj1E62ij+wvIEQcCnaW/SN27juPaz7SHnZER7CfA/sBQVX7moaj/dTZ13SnPRBUbIPfgzN3
so4c6xtZPn8ztTPd7yUobBCb6q91fDvrD6cnzh/Wx6lHXaURXV3B7xO4QhsnFxq6JRoK85hibisw
45QTKDrEifDdaAUnysqbMO1far0Zqfnm9LtL0AWJhFCTrts9pZxYGn/jJoNYWrf1TeFCAW+I4y5Y
gFzGey2Wm2++Vl/MWJsonXhXSdJelikERlOPM0ajoBA/7YO6uxJamv1tep1r0T7tii/oq9+qcrvN
lq5LhOKmmVrId1UsWB8SqjDSRRxEmUL7iNg68o1X8sQR0Zg2OFdsYqu7CtTwssGD2vBnyuUY2duA
PPEiTyDnETukMoH0ZjWPHGXyG0x/Utfo59nNDfMBhjPAT624M6buvivSC4SUN4Ku3Ydi7V+mEZyz
WGk6MrFZhdoyY4KVaTdYPj81WnFjiIluB31xIH+11dq8QpkcLZvyVvSnm6DtL/2QYpEmC49RUP8y
G8GwRW3pj0gylYQWF02ES54L07ySSvOnCPsWytEexYPrGFtAQ+0vOqtw/Vmhbz7uilJ6zgIfHzF6
GLXi36CpdtukyQHRFztWE3paBgygdnN6Ih2JCqfm0SoIC/ogEQGZR6WLhsKmdgf6UL1r2MCuPXP7
jOcFq2d0y/1IPJg8iRCFAAxLCBsyfvXeXWm/PJj8A72Pg7Y1tsJV61GM4V9EdiycmM4srhXQ9xg1
CVwq1s1Lfoem4fvVJRT4tya9ke36TfJU3AvfwxvpguPfZbdJ9vIGnbe9sI8d8UxOKX8eMBF3p8IK
jk1breqoUsvKgoCzW2K1YWeAuJ5n+wZWsV3Zt71DNmtT1bTv7mrnx68DgkDn9otP7wAQHfmVakDL
X4XsFGX2qs148iBtd0IlUUNXL9JAu5c0lIeLjl6IJVLHTWGmwee+7FVs+NrhFk36ayWvXMxGt4bc
3qlRtjMXS1HDgCsxy7ugSfbTmF1AatoGZf8FNUZMbXP/zK66jotL3rYAFPFy1wGZHt/sm7io0+eb
CqkR9lJAl7pPMhxw2jahKHl6Wn+S8WqmwREE7qXykZ6TVcmAiLE8YH6SDygLJsH0UvlpdDMkC9g+
F3G59JBFP0d/XD/fEvclQAowzqCeIeG4mplKncFtyLNdHKSun2AGkn8//WTWAhFfL1iJCgp0etjb
aCO9v4RuoUqXIe20qzwoieRHMVkSVHHnhfPd7L3IDjhEN3YLB3SLQ+tvgzOK3TiAJXetfYl2v+3b
D9eyja0i3/XQ2z/pwdDVjZzfoYOBoB15qkMqZlNg3Tz1Nmu79faFA1KS71lyL/xXXdMxHcW+n9jo
8Q6zf0au5pKQsuq9JWCU+9yx3CVnRcLY5mDjOSEpxOmxWElG/AkEb8ZCWyVpaWmiVyUwFgbn3OfI
/vKN6jUL8PppsF87+/X05Y7o/BNDr63OA2avI1UakK0NzjPNfyIjiDaWPj0rl8otmU5qm4zSMgw1
Y4uWsn1nEhREkvVzsUBa5tKpu1nFggbIuhRoPPzFkjZWXH9JsEq75R4Ux/k12N/vhDOh99MMS5KP
qiCg6IEHv599IT0RPZNAjuOR/QXu1g7bc0/aqORY0JAcJP0c035ImJajQ4mdQfDZJDSndHImQLCx
3HMhZcXA/vck+M8trXaDRhFDCVWebHdv2Fc/BJs5sH3K7bszb38dUpalDeYJKQvKjpZ4rBG+CV1D
GWCqMXKZkC6khAZ0mzmd9lJUPznGnIvznyWyHA1UsnMZAtaa8ytg9lo1as27xZPXfi6cH2Dj+NPt
aL/QH9jsXq9BIDOrTs/wFcP/z1i+ve7qXJ3PQVbrBtelxWQ/Ts4VxwH2OYv/VfzLF9bYTDXp1iDa
OA8gSpzImTkAPEiH2n5CIJmjqukczLOFpfVx7Dj6bwZkFVhbRemsQeTGaLtG4g/cCZPiTE3h80tA
s0OEmistEPq3OTs551hJyGLsym4Bbl1glAv+9OvpET7GiPWqlaX/XGW1gHQF7CzN3GWEl0OJQGxE
t5wQTsPU/jITfgE2ORhgOqX3sKyeJQ43bs7CTtyv951T8C5oZjvfbyTn62BzzEFPkAhzDRyZ0adl
fm4yLlH01C2vFlge6VLLPkrnjoRr8OZNuRfYJJZ9B1r15eg17rThYOABCzm/vD/bUuHpL5yjpVy6
TvaaSUJMLtJIuradV26yA7WRneWMXnk9uYYbevn29CtaV/uBGaI0h5YXOcpSyNTWi4BNxQhrM8FH
vveyqsGc2AQDMPxsRBQHYxGpFnQAcGIOZP3H6Wt/mINQIxb1BFobsroAEN/PQTD11LwawQTI2wy3
QYV5GPAHyoWVpvbe6Wstr+3da4VLTVHcgMBsgUddczKwNh7CITKDw1hrFZ64M3oGdRRvmxCAkuY3
4plq2of0GSEVJAQgnGiENf64mkfg0oq+TP1uV3jtpvBkD3w371O6KK76i34nODeXpZN6S2VHtmtP
8+CIbIeL8Mx9rPfN420YCn0oErWPJeqgSOU8HIxu55OmPlRqYpggnmo02Bs9hUOONd+DUcc0zxu9
Ds9pKaxHXdX/VJQQRjItdtJV+taqYTxF0DN3VVnhc1srtfiUIM7o459qZr+C2KjOZIzrOQXDFar6
cmpZprRsrq5o+Fnrd4o27azBL/ddZUW/tbkPN1pgCmeAweuhXV3KWj5/s0cGsdLjrdn723YKqs6O
R5Mmt+FPFWAKRHZvKS0glTUIQfDaa+Blz8zoD09KOkyUgOkPyY/ewyo/q/FG0KOgpU0nTF+LOlJ3
EWrl3mDO0e6frR0KdzQ5l94jNcKlpfn+QTPBnOo0Kvr9qOpekJg3U4CiZrMoEglyeObcuY6A6tJI
pdiNRaZsaR9Io2HTYCsyYgff9iASId4BW0rj6QzX/8Pgvb+KssqlcUG30OCHhFhi4IqJWVyUMIZC
vJ/jQPyn1zr2bVHe4wBDE3ktUpOOCFEguBnvA1Aei1mpAbw2psh8+i19eKTjZZD0UnSEk4xj5vhm
Omp9lcA3Tel7KGbkIbHZ7ssYKy256of96UstL/xtMKUfzmz4z6VWyUM9V02Av2N6SEG1XUXDgElg
0iA7jUyMLoJ+DeZdUOk/T1/1w8yASixRniaAow1DNeT9NDT8ThRKOJgHZMcgzlpd6rUQf8482xIg
3j8bHXvULy1NouVPCvz+KkGNyJQQKMJelEoA0qUchAAmS0R0b4Jqiq6sqVAitwbvjQb91MXBVZkb
6XwmN/0wwqvFvTrutG1gFrORi7sJYzGnj0UR1WN5BmAdd9FlhhuKPWB4fO6M+XEOkXOgfYMKIJUL
OlrvH76cKy1GDTHcG+l02TXhoxgZwMLxnT79Kj+7Dm8RAYRl2//Q0ZKkERGLqYwPQlb6N4oYiF87
Q4tcZEi1MyP54cS0VGHeXEtdDSXCO2S6lIV2U7Ng8Ot8BKkbjKZd0mjK1F8Yxt7jeNN5amZJma3B
Tfg6KCxT/LMBo5mC+Hz64T/OY24IZThwAAqQkrVoVCpFECcCMFNodh6SWNuKnXDmoT+5BP1IqoXw
O9CZWGc7ZduHiaIO0UExsVuyZcyBYsyprSjb/uNnMSQUJQwyK7QP188Sd/JYt8jE7WvcCqyGwnUR
nSGMfzJXDN7h0solOyWGvp+T5OJqJ+upv8d/WIDB3pZsthBMe9XVrPjMxPwsYTGg+yM5YynISawW
AFS7ESCuYe2DFNerFOFKp6sNdNcrZTjkE06Rp8fvw8O9T5DWjbe6roJ+VqN5V/YtmD5ubcZ6sRyi
H1U8nZM5/fRiqCiYBE+RRae8H8kU5ZccuaBk78+Gl2uzFwvtl77rz8yJD7CIY9ZHlw3401K8XW94
Rjvns2gUSB4oyvioyPTdMYEw9gVMbZwZuxnRjRaByKAfweolmVeZXeI7GQL7tEescHN6jD8shmWM
F9AUGEegAesTTq2rCPXU/rQzsmHfRvm+w2nt9CU+Hdk3l1ilgrE2YLntZ+m+tPTUHjIDBjXpsG2V
kXFmhi4z8N3+tHqa/0vamfa4bTRd+xcR4L58JaWRKI9n7HG8fiFsJyGb+779+udibryJxCFE2C8M
BAEMuNTdxerqqlPnLPfX1TUvCigVahij/UmBiyn3G6j44+IvKPbzqfzVlOIfW45l6bqswB+xugur
MZPqplYTvx6L9kOYMTnatpOFcm+V7gTF7R38z9QqSsdlEZiqqJn1LKKHAebuLOjemUW9s3ubZnRo
SeC5YChxze1mwL8F+WeYXOywsR8bCL0WRKxzUHsz+nrfJzYPiicXz05CF0nt7UGFvQaXlOg6P83R
Km6/ZSYSIcpJYwKs5X/vG9uKW3DmkZ6THcmv2EoKrpK5jYfIrxNk+hD2sEe3Z2xd2iMIfpUeLS5B
n2TJDnhVrqOxPXQJ0mpOQm4ZfTXDCMYp/a025S+Z1SITqKXqAQbGnxKMkL+xQvpAvN1tBGXl1XZ2
Q26mupVKfhbQEPCY2IP5o5GLibn4QVqmWWaqlp/vG91yF+gpHZt806YBtfoAbKStyqHK0UoYWp9y
+BMls4Mk1MN9M1ubyhuOFziPK6CIq7UFUlN1ecCmSgkU6w/CiEw44pmKP0SlrOdH3YIq/Hnu465w
LSG35R9629jJ8f6v2FgsY6c2jxRO2CF7uHXYUYCLDibyklJXq/wYy2MIYCDWKP02c7RzSWwa45Wn
LYzb8MWujKlCQmUAmk6/VxRvtJAlDxGmn7Kd+3Uj9gM1+dfMumcSmo7V950JkXbcM3QJdR8T4Olg
oSZ5f/M2DOlQ1uoUfHiBaevEQQKCKIdhIvuxBrRTmk92Pe54yestA3kHd7qMR2rogq+2TI914qNk
xz5PVibmlcM8/5HsJafqkgTc3i9YgZyH4glQHZ7+t17A1H6OmV7yZ3i2UftqKpJUkdt/taKvftoD
U/pFaKUn5NH0D0UjAmDuwfQz73T1ItujGboZnh6iBdEwwGglBao2M4CNFNRBh/DPMZfU8tTGKE5H
ZW+8M3vE6MxMyndu/dff1O06VsmOY1SwYxWO4YNOiSZXtSsNwjw7gj1DsSPm48oQ3uXT1BWMN3aW
lTTImOvztEPB+jowM9Ov0tfgDwQz61yoinNYR8SYgPJQfnRJ877kDoIIFwiu3n2674PKEo7WZwe/
PzTXywMZSNvt2SGnKpN29IYPjB1W9vyTZteHKP+IJAGHhsJJOLmOFXGLJ/nMrFtrvb//CzZXC5aO
NiUfA2nm7Q9QkTDrBMyDcO8+c7e6o/zHLKA9aHaKRK/vVnaVdI5+twxT/ZpZLEytyEq7ZoYDtqXA
8aSGwH7rb+jJAK35+/6atj47wgRTAcvFasirNdVOKceVXMPPDI1iEOdf7cZGnbj48Otm/sGQotOA
sXVynjkDMrL1xLwzA8pGlb1UM5PNUrkTp7ZOCKpivm4Qq6+LUZ3ockOrRx3y5g8Qnfao7WTOSzyl
O/H9VXF0YX4wIOzUyBWWq/PWE8DVS4v58KI5UUO46tXsywgc6gfSJ3V2tEVX1QeJB0Lo1WoTFDux
cnOZJvUiIPAO0xmrQyvpOQVR3ltnxf5ohN9iq3NHFVqMvv/lxIt12pRLiJm69WowgwEpayzlfuFz
0ZqzGjMAniiDw8Rf1V26Bm3y+26y5fmkCIA04b5CoXd1CfTB3MUK46Y+o3dHVS9cSfoYp++18bk2
xc5X9vpOY23/2Vo3gc25hzKhKhI/Et1blGrOsix+Y/tsMkkOCa49yFdv3SSGEsvQBIRWZQ5ooC+9
bnyyChMc27STCWx9xleW1pmALYsYsu6m83M9V/60E4hYL9Yg0mek2FDquX9KG+4HgSZRkOkHij3r
j3meQeQMYymd4d8eGPisUqaLa3Fw1AoUnQwd+PjrZ4VFe4FqgeLlrrndyCmAKEyaKVxY41g8Q9sH
vVTKJPv9dW14342VZd1Xj0/HzPI+aSUJpD98AOpjrjTPoCiBzQn71Nra9/vmNs7sxtzyc67MqaKp
8kDKGD+eqmPgyCARRtcyip1Vbfj5jZnV631MKCZVlWWd0b99tGMrc0UCCej9tWxURQhDVye0cnXR
WW2vMd7vZ7qYSEjpuwZ+EkH8eoF1MPlZaIH6Bp1SsNfIfWbqewWqwSnKPiSxYswfp9gawp2Fb+0v
/gns3WZagmTvdn8DHgLOLNeD38ij6EPXKPPR8Ur6ovoDyDst9O/vwZb7XNtb5WSTZQV5oSE0qA7i
6EyfNONtYZCSwMxkFubOB7/1DV4bW079ynnCYYT5S2k4VbVn1nIy83Ob6d/LQo4OgdDtnSbZ3tqW
vb4yJ5etBfOtIfl22VuMAE0vdaQ4D3MhKadaz/MHREZ//XVj8yY1mbCi20kpfeVSdpEj4DkmhS+q
5i3ash81uX+4f2Rb3waeITNOxtCPs75vqkaCQ8WaVd8Y7KNZT16lzTst6s2DohCOETQ/X9WQ24i0
mHolkOre9CcVZEWrfZZs48FAkuv+ajYdHuplMmQT6MsrxEHFeJYJx7VfG/oLb45jpbQfGqiJfseM
zmSYTMmR0tmtL0i6yIPQEOYZ1oanRHS+kvY+Gt07n+9yvKt0n5L7f5/vKslpbZjRDeFYZ7VoGbtW
AZSjHUk29jGtAqg+Is0YQ9iIUGx2paiGqd8MYoTt7i/2HxTcq59BI5oWAABN2KRuVxvabTlbdhxe
YNLvyOY4Oi8QpQ7/AfqQiA800DHEg5y0z0U2CsPv+RYfM+QuEDkJMyd2e2eu4fcssreS4VTMdJNw
7+zVph+Twy+pqC6Debr9kVOfVRAS6bM/Tt25tuIPrd19uL8RW87Fl0LfUKNNCRD31sQcit4pQ6fz
A0WCqCOBNaCu/yr09t19O1vfC0tQYTcFVmGuey49c84hgJXgbHfloZAq5E2Cn0kxHfVq/Hbf1NaS
LEYr+DYpKzL5e7ski45LQ8tA9YvZPBlz8h6FVBANxem+ma0VkWgiM8mzDrmf5Wdcxc4hUaPRsHL9
POVPyfRdgc+vbMHbQbh339DGq4T6CQUUBgTpwK3fjWMm92EyIhVBYQ/Sk/EPtTGRzhXPsAdA/WfE
UbVz7W/tIPGZkV8iNfFgtTQEb0ehypnuK2ZTXpRY0c6WhqAzPND3l7bl4ECpiDc0F5dG2e0eBk6e
dGOwFKBGp1Yeoq5t4HXQ0Eu+b2d7Qf/ZWSVL/SwjAEeK7pdTmJ51OwCPnGvmoRL6HnZpc0kaEw8a
j/3lIXK7JFmukh7wGFrALZIIip1EXhcY+s5nu+V8lIpA9yLbtuD0b60IJZpDk4YvNYuPCFQ6YeLT
z3ENKKF+Y+doklIb4e39qpisxFNjVbAN+nEawpAGb2lIod4qk/bIV2arOx/Vlq9TcKL8yZdFyV67
XVc8S8WYWKXp28jewpSV5CfWHwLapoR/0AaY15TSKqHgzZqdXGjrYgI8wRsV2TNGR1Zb2tawfMaN
lVxape4v0qhSTSwMlLRy2JnmRJ80V1SmCjFHL97aqvTLXWnC4qKDw2uI+d9XLeOUL24sHCv1R8P5
lCJW1s2/OnJNHXYBXjGPQw+EW2W1u5nRRmNQLk3FVoVQVEq1Erq3QQ3NU59NVf4bmfO1ueVTuYqQ
sJ4mQWQms6/E0nkS5aHv1GMWOUgIa0iatr/+fmVwReYrZ2IT5Nfqy6vhBa0zbRZ+nVWHNKrfa2Hy
TOsMFi9nD4q1OMMqfbDkZcKDdhyg83XRUg/zPh7BDkH9HwTI6XQDpTy4hzrNqlwNYQe0m2vQyfc/
xo3YgtUF37OAM1/BfEY1NicjFLo/BrAuqnweL7hU/nLfykawhOUWgARIAnrQazRiETvDlODkl6qc
xBkgto1gRC3gmFXUXw9jjAAtk0Y2UvOwhNx6SJ3GsBGDSD2n07vSekkzE3rGtwi97mzcmllCx/MX
igHqrghP2IzTrgypWccoU2T7xVSZT3qRC0ghRWyKS9lZzPP21Pe9YrBLOEGl8E2IOFzl9kZhfrX0
WULlvao51zkZIcYJpGCvorQRe25+nnr787qkRiBXkxN/kCp3xnugA/Bi+c/MOibAN4SYjqm1g/Db
uEJAphHWQTTxRlpfIV1bwi4TZZlfqyCMIug1gxRdiAPB8dcj642l1e07taKx1NBGFD4q1ZMBFuC5
msxPlo4augtjPt0ZxJWBiZMKu8WEIOvO8W95NI8xQB3MBOICq3zGTtWsAp/S+8YcH2GFP5Sd+VK0
6g62ds/MsuNX8Y5aLSoM9iD51qQ4b6XG6i6tBHGAklTxzje6FQnASSkLyoG8aV2CRNA+gedGts9Z
HZaoguXxMTGLPWG7zQUpGqhFWoR83at9qyxVGGaWWueCw8ty7YdSUO2BNvR+wFktxiTEID0ATxFV
AYuJmpV/NKWcdHXNG6SUpIeAi113yp2raLWStYl1ZZ8kk6ocir++PmVMm8uh5LZRkxx0HWGo+6vZ
NEXRzICaSVdetXmEgoBMlTf2GdGsh6ps3pVB+H4o9yRJVp/v/1aEngQq6gTQV+lCFWiiLu188Jly
OopCvAGg92Us0Ipt5eh3lmQTorlYwZit8wZnTkdZwFXnVzAOZTKaRLH+o2nmHT/Y2jneU0vNxuSx
s45IelcEUW+olBZDK9A9vbftEKl3jUH5IW9a5Xj/oLZ28Nrcyu0MODRi9Gulc60zxePIh0FXXQ0h
9Rgi3vum1k3Of06Lb0hjKA3uHXOdXELg2fVCNSV/6nndHCvRUlyfjVx8MTOKEElQD4xXjA2DDqhw
wIuLON1sLIBo8akOLfGLHbVXv2e19rGAzbA3dTSWRVm5YTb/bMMZbsOwSd1eknei1ebBUrhC7GpB
+qz9x+ZJVOWoBvuJVj4OCfPMOQKKhsXozP193jzSK0OrjHNE15sGWg5qHcLY2fi7l6ZjF51ibSdv
2YpYkG85Sz6tya/oekoJfDzdbPs8JraXtMa5CrudntmmCYsZN8DGvLzWeyYFAP6aJlveda0Xwc0Z
t/nObi2HfJXE/s8JeNUAgiVcAY+/va9MuZkrNRijSwbFwhl0fPtgj5b+HkYtcbamFtmJOIqQfwzS
h/vntLk4hEptfIKq5rqkSTGAbrIRTH5iRm+nMIDEedx5DWz6HBw5DE4tE+3rGzKttCabFLpZSfkX
yuck5X+AU93ZwS0jsFZYTKMtk+zrxCJsx9JoohmoVRL8HTvtu3yyPxS69vHXt2uRnmJXgCnQjrk9
qDIYKZJoSulXqibcf7Q+63jH37Y+nWsb6q0NxEkKaTRRdM6kajiPcjUGxwiGtMJLdScyz5BuVu/v
L2tz90hgeGOgfIQv3JpUwyktoxCTIKX/mETxFCXyY6bvYSG2VsYM0MKCSJWOLOPWzEzhwjRFFvtl
Wrij2T1MiIspUOnvSfptfU/XhlZb2IXONOZ2yPMM9nimvYC9MZbbwY9U9G4PiV1r1jsOuPUhXZtc
PaCC1pz4ssfRp17hloib53m/805YvU3+iRLXJpafcJXV0n+e85rhXr+nFTSo0ZMN+0udHSIY+R1p
ODKRfBSIPd33jb2FrXxjzLVcpjUlnanbvbXBWKdC+/z/Z2Lxm6uFMWVIG3NOZz+263PRDMhX7SF3
9zxiVVPqG0torZXEF2RWaZZConfScij15lA3/jDM5s/IDPMT00PybwTY60Nb3e/0E+q2qabW70V8
Tqb8vZCMPSaNzaTm2sjiOVcbKJo5rAIkXS9yq/U+yIvWg/uCZ7RUo3vYTrDjG235pyLFiHLkoTPw
tlWgHA7Gapf/c/m21nfZ1W9Zwz4Mc4AyyWmkc+zUj+04+YNhHvR+fKuE1dcOiuUY/K9XMGmG0vUF
lPNnLXe+33eo7dN2UHIDqc2kwupjjOsuJIFdagoiRAe5QErZDYY8XojNM8etI+dDroB+AdwZ7Jz3
ZoxbsPwAOLgn1k1VUSbVFPVU7JuAD9X+hhDRRRgoDAxf7q9xVfj6XzQAKYraC8OOtr5aY5pUwGoD
LTjH7cVpn7LuZ8d0MIMQBrTT901tXQ+8A/41tQo8Y021L+oYEaVl9BJVjWfmxtdG7Xa2bvPUgLzz
lILlFFDUrRfbczZCUhLWvpQ/R9XZUgtPCwp3mt/ZUu52v4pY/t8O0gVbxgKpRK2vo2xKq9xQlPlN
a/6wpk+O3sOP/+H+1m2e0pWN1U3EE6OvZNHr5y7KP9Sz9NAMquqVyfRsoHgAZ0K/kz1shusrgyu3
ELQXrb6IQx+S7IfAGXyKtDvntOkOVyZW7uCMCvRn9PbITNXvvVU9IrH3dq7lnUrB1tZRk+SPTf+B
cd5bd2jNfrDV0pl9U77AVixl4Zu8e4Gt1ONpt+PhW7sGrhEkyyI8DJrs1pZTG0HUxt3kl+VCKD+8
TGLc+V63bm8gjdChUCdC9XFlog7sqQgVJ/NBvrpKV11qqXQbxBTzTgZf/Ka0n2d42u+731Y0uja6
Oirw4JU0CAKhHCQvTQ0BfRp4sZH6Cg3++6a2vMKho0xVEmQt1fjbLSxN6L6soYSduHEeSjn9SBb4
AC5oB+6xcVIU3JcOrEnR/1Wqarck/9UoTb4hVS9p0j1Y8x5I8pUJDCjMloK8XqYZ1nHICTV1Nhu1
9W2jPzdF/lLW2vkXN2tlYjm3qwvbEqMtDWaLvxkTglDJgDCKrOjnFDDZ4b6pNesugft2OavUZ0QV
XNh1EvtDkpfGOW7kQXVzMzOyF2FQC3H7WJMHqOztSP8Ux5SEHnLaG9PbkEFHVKpjO3WN2Une5WM3
DA9qVFapW6VB8hh0peN4MEkqKCeZYHIh6TWmPWziK8eiJA7E8595cSo36/f3LBRDrRPwdX3rPIXx
6Ne24zuxdLq/T5tmUFOH2AceE3v9TNUyK+C9GMt+15uHRc4oskwEkLSd4LlugCzHgeP+a2eNJC3S
RMi9lJGb0Ld2U5oCHvkSYoKLIKiFXEYyMfsRlsV4jroY8SJVRSFnyqAdg3nSk+epf1KZltrBNr2K
touXMBXC97uQNq2XXybCcZCGDc66DBl2ivxY/pD2Ft0zGEz3FOw3vzBqmLTlGeBBKPvW/ZOwDmVn
xiWVTOlROUSaQ2M6f+cj27LCLBvs+zKBnZh7a6VHodnUpcHx9Ty2mgOsMB3UlUq78Pz/KwTw7n+5
7Y0qJf/OTcbL1oHUpSfPpWgzbXxrp5D1tAQylftzGSEbafZMSIQz1FPIR6eTckIJdQdYs7myK4ur
8JFkfRR0QE39fuhg/TTFeEgdVFDvr2vDChksvopbENfXYpux2kHqLHexn1fxUywbf8C5Ge7Y+OcQ
Vpt3Y2S1FIXRQ3OUG903Jm1SDlB7ShNSbEncHIsGzPcxr2xkf5wckO2bqYoROm1AH9ReqxWIdaid
GEw3QS4dij4jRLVORQr92Mh9+SkEwmmcIWZNzHPjdOq7ltrRy2xGw/S96xJneFYLUwORNHS58IAj
6LrHR2JJXhmVZeUPIgx/5LoI3+aaM5oPs9xakC+rnQyFnNXLH004b/ZgHlubDvKbZJtOqf0aaWaa
5ZQ2RXYxhFF+AX1XVQfYzea9SczNcKfRo7d1quCQa986bZKGOdAVxsHwAOXAS6r19KiZ3bZw9t7e
rzKffwL4f6ZWOXATzvOUknf5IRgtkUvdoR5RGq6qsXzuQGmiohX86KY++ByGxuf7Pry5TAb44ORY
GN3XBTut6gJtTNvC15jcqh0YIPN3FLl+Nc1aVghPp6UCdgCGuoo0ozymTTdNoZ910klYj8L4i6eZ
JyF/fH85G1H6xtDiPVd5Q2ZLWhFCiuRXFQQDTPod9Vb2tEJ9aRv5EGXJTghd83v977aiPIxHAol5
NYY8lH2gZFUeXgIHacrJUJJ3fSzAQY4mg/dxEj4KmZpQJTvlqc4R2oGJM98Dv28eImVoAH6Opr5i
31KSIXfE0KZ+S/YawmKiSt/VOfiNQ+ThyYW7iMO/wosNEwwCaoi8hlNMM5OrqN2CIfOtyKmRUoUy
9v5Rbi1K1XlTk74A8l1fuLrVhCIfyvQyqWP6KCuV/D6P7Q8lA2O/Y8niogVZajEtu/LOCkboVKn1
yNeT4Uth1xeA5o/x4Oy8PF9XofgKAODQjsFbQMYsznvlnL2OclU9xcnFDBj18HrNSb51SWa/DEOq
ncaOjjM72kcvaJugY+dk+vQmU+vSs50q6Q73t3crjsI7tZCocX+9AjQ28Eskea/Fl6GHuYzp0/JY
CrPZeaNuHuKVFft2yZks6hrNyB7l2/RrPxVneEVe2rDa+Qz3zKyewlEdmWCDR8lv9RrSSDO3j5R/
dD8b1b3Hz3Lfru/jq32zV9RWdTLbZTwHzD20Dtnpn0bkuHr8Dc7BnVC2uaYFaUp7bpnCXF1AslLo
jVjmkXWmc6oU3hLIySdU2H/DDxZNJt4QcAWtL4BmCFMNpWXNT6Fs/hCpaQEP91CRet+3s72c/+yo
t54QWqFed1VV+YFWjG7Hi8uds3lypwIR0vumti4BouC/S1p9z6FhKqU8zqOfDN/hnnZ5vClwghnz
JU/2bG26w5Wt1YUTTkzWDLSdLiLrxEfQO+hK10KLHC9cmhHI0QfD3/eXt7WTdOY1au3L+OcafNAa
ElzFoTb7tsyIxQz72SGXwRzkQzbsBImtzOTa1OrzjceqqJ2aN58mUJmUMsPvGucclMW3RkfIdtG0
FBECkmHxqz1RQuW14dUHbZYlhBtiKv0yy580FbHoYXzQkvb0G1tJrQnFCouq1jovmQeBCHScOr4k
h8abJmq1s90wOm9KVfZw39SWozC/+q+plaPAk6D0WhKLSzIvQIYpM803gZ2IF2UeP2lOoe8c3dZH
cG1v8aKry6Yo5XBQQZExDvIkD6nbDiGyiE92trCl7NVQNl1SBw7MMw9poDUQkzFluZv0NjhbRa17
4L3Mkx4xFqN1Rb7jGYvLreMvYyD/z5Szir9Zj95E0sSOnyV6gFBypbgwUJhIHRC44iJ0PkywwhyE
nMQ7J7i9SBhOSUoYBVizldBCSnIjjWZfnZL3plkc67j+kBnj8b6jbC5wGateCnivh+9lcyj0ApIW
X7Z7ga5mURFETAN52vRnGgKhGupUOoh23rsJNtcHseHCDkn9ZV2gjIHplxmFrHM1Oc88s75Mmfzs
FPVOSrC5viszy4dy5ZhOUoZQVhXhpUkIl8eoLdFe1cOp/iwLk688d0bNcoVcxO/rAjHd+7u7fGZr
9wHdw+S1trB9rHO9vpSUzsql0p+N9k0Z2F/rtP01cOU/TwKyeG5TiljE6VWaJ/q0lIepyOgsqJ+i
pj0yKgAp1t542t4+rsyEYW/Gc5qn/pSdtPGvufvbgpJ1kN+M6nTMxmqnrrwZv66Obfk5V8em1ZMD
tg5sgpEPz4HiPOpJlCFwL5AKLd/fP6TtpenAx2H05KW/eOqVrcAIUXBRRzCjZvVlbGuazxrkl/iM
IdCJtfuviazvgAe2vZ93HIUwFejKyqbSKEMqtwsXkdSdYPStYVsaj72Tfb2/tu19/M/Oyv1NdZzk
SBpzH6n5n7AY+0xq+IlVPUlcBr+RCPFW+HdNKxep4lCYuWOFF3kWvOmFE+tP3Rjabu4k3UsmJBhm
m2mvV/RPIFx/Y9dmV64y07yEJiVNL/Oo9l8VvW39oaPFniW50rpjEUrvJllpOleJwk71OmtuUXpy
1PhtXoX6m5BaNpIxgxn/bSQQdqNrX3azlzDXf4qZfPwZp8nkfGlMszJcM7aCixlW2s/7x7TlDgtz
JpwGKq2OdTBMg35QYyGlfh58q0wQ9Ql4+jDcOaAtZzAVmw7UMsbK433l6FZuqrkUWuewr86431Ni
JM+OEIfO3ssHthZEaIJWFl5j0L6r54SqJlraJ4W4xKmG5k7iBKcEjt6jNO/WszZN0fJGt4RUgP7p
7arEGE1awTgYqrxBdsqasj0ljKoemfgxd7KcjXDOaDbTZdAPsoXrY4rbYKiRR0x9tc0PZjEce9Hs
TORtBCNMOMvMB5kNMMDb1YxlqndWgIR6TLY71d/s8OdQQ19qPrTSn7GVe/cdbyNvg1qbMTbufq7h
dSql1hITLNrAcHMhHVvze6d9rqoSaSiErrudm2pz9yAu561PkGCc4XZpPM1L3akm2gxS99HpSt9o
99gqd0ysGTiDyTHVCmakS2KUKHEL2gCK11rVvAeo3Tym/9ZirZ2OEFFqjeWcR70YYfMtRP1hipws
e5M2dagd01mrArihGR13c9LL6nj/3Ja9WgU9zu3fvbRW71shmdLQJMqMoDtZjAsDbXaolEgc5jSF
KVDN0xNYm9TN8gwNhmm2/rhvf9Nv9IUtdikW0JO4PcsxSpvRGSTHb2K9+gkANM9dyRalF6TUktOy
sB+1JGt3vHXjU6cB/J/V5fivbupeD6yybmCy6HPnk1oXn22zTd281Xe6b3t2lr+/skPSGI1xQj+Y
aDW7YVD9kPvZB3++s56NgHyzntXtnGajWapGrvljVgeeHk8PwVgMQPrKN0qXHu4f2eaiFpjnMgxI
TXB1Pbd6YyTh2Pd+WaMH2jnHQikOtvQbkZ+6NG03aiJUeNYcE/E8tUFppObZCFX92Do5A3Kdk7lV
3tvH+yvaKnFe21qD2yLdGGvJaW3fGqbgZKsBumZlREF6MjIGwwxICIvOoMA5SK4dzP0pZkTSZWx8
j65983MwGc/VuYBAUqwcRkr5zsxCSy6SXqlUmuLJKygyH/LMqj2j0UrfdJheu7/8Le/RGN5amoKA
6l7V0iTNHGNJ580dJIes0V1aS9TiD6349BuGgJEgKgL85xWReNE6E6X3OvYrq3RH8vC0N91SOKfB
rHecdHNNZEFk44YK69gqrmg01UMnppZqm6J3y7H1o3mMvLIX55BC3v11LeFiHUSpawEEdhiBo/h5
+5mHilSl8iznfmGWFzW230bh3qTY1j2hof8Czz1LYijp1sScmfB8Dml/NmTRJqehkUR8mBt+j+vE
Zoli2eCI8kHV8pBh6gLE6843QoN2Y5WQcf3rm8vfXwWzoQ0ddiWW/EROxvdmpVhv7KGeTlKef9Yl
SfdKaqVeVhniFOWl6iZagwB0En9nFnx6zppavKQ6E6LWlMYecFlYn21jEF6VGd2lcco/U6crXqZ+
VJ4gk5q8FimPl9bIa7eW2vhA1IRytMkcnVvKLI+93AhPDQPQ32mcesWY1qdZ0vIHOnYJhIZD7KWR
yuipPukPelObJCL63zzRHG9IY+tg0GF+0HPpr2CIZhjXcXgln6Zzorb9MQ+K+nMl+vgwBGhruTxa
Q5QEe80boB1/kKtc94yqbt4rcxkeGQz8mbdyjtWsQ9KaSOJmdSsOepdX7xRH0j8wnyYfhCPbgZuP
KiwsGZ1Tt85M3W0r+8/J4ktAV0wcEpCL8F9XxbEz9S+tA01eh3N5YFo/wVeN5OEMnYOcVMXFFlV1
Stox0g9CSDr/gDWFSLergQ/bIgLXswkLNEwdDwXUAidQMNNjWC7QS4sx20JVyo9FnlRHhTH1C4pA
vR8YVUw/xemPyShsKsJj9TNUle91o4szL53Q60fJPtISTQ/2kAp3tEX0EPUR8g5Fnh+KJAPG1+vJ
24ISsB+xyq9jlcyM8UQDeBMZ9sKylzo3zaJPhoa+jgzg9chExMWa8/YQSYpzrKLceel6QGBuWuvT
qaz697YViENg1xTMynS4VDKaY1Otpm+jEs3XYuzzRwaKw88mQt8ec9fJge4/E8i1JD/AIzN4VJ7b
911VFF/iggeNp0lolSI0gnLTZNCggFzGX5J/P5ZL5uPGqH1fOWb5bupnZN7USnnLpKbBWZjzn4Ei
jJMZGfq7MIyarxKKIR4ztm/RULUuQKMnt7Cs8Zgya+fGhv0zTWGwTbX0qW5T+UuclopbNVn3HOhM
hM2F81xAKfx2jssfbcBgozdN7XxRWn0+ykP47Fi4gDUYsgv34yclDIyLbrTOY1Z0P+RKaAx0Vo0F
VqIavLafmydh9uFjHbZf5H5AK5tc3c3MEt3iXjbehIHyA7Zzk/NGqAX6hemjzX99fXT+GIKhfeg6
R3xXjCo/0PDon0qz6b2hz3W3hinnHBtG/B0Gq8E3+sI6QCgke4laJpqbiSG79N2cwDDnDJ5uRu0h
DYfWw6mhuINg6zSng/NthpfgUUdI7jCHxY/GUv6ozS566En9qBgORetmc5UtLgGEEpd9O461domq
QfLmnks3DufsqOj9lEJyWI5PbagzC+I0L3aq9Bz92J5Mmbk3JYMzCpRF4jW2MR4Gbf5cNgjwjlb2
V1bD0OiCJJefp1IPH5s4zEpX5wH4DjinAelQLbvDOPQ/Z7n5VKVtcuiG6e/GKqS/uq6sD7FUZAdb
NaODmpP8JGUbPoyyFh+U2bYeWhG1bgRHxClXUuMp6IbxU1AM6UHYUkL0QmKmceFLjRJPtoLgfRZq
8rmbhNR5jRrYuRubWeblHdq72TjLn2dLztwyyVCiBpoLbMSo3ybl3L0L5y44wN2cv0GmUHGNruoP
iJbmlylQi+c4abIDdFSRa5hRdWLwCdmyOdPcKi7U0KVPbb0RdVVlXkKp7yve/tdMrGpd0xqrg4g1
4RVkyl5fmPFBdFkjeXU/V0c9TiNvmOXqMNhEGQvOX6/l7fcSKqP2xsxacYqHvHP7wEGMVrWyB61P
lceqlJtzg06NJ2bJfAdv0PTcdCL9rLadcdDJVd8XRdD/0XWBgkZAH3kSMK+HNAHe35pp5Na6E7pF
I8/HSsv7l1KJG8B8c/KAONB4GQLmgIZxDt9HYz8cA1VE7+OuR1o5ZuAVjmHnHCZqcagXx0Kh1DqN
bTaccyPWHwcnyr0RMdiDMkkaXT698TXmK7xCMoRHDE4OCmIhHgyNNGdDE9btpm+/V4FZX8wmMb2l
68lglTa9yIXQD3RJWo+RTMVDDGE8VoHUeyi3VIegRUdZbmPlM4pK8jvDyGSv4437GW6i0pMqs/GC
STSP9QIflQddeRNUxfCzc+T4weGF7Ucg0j7YfS8/awm0m3qW08dtMzE+VYYmHyRFHo7Cmvt3LZfp
wbESmes5zTw91CdCp4Gg7RzprjZV3xK7fgIZBI+npkmnYFFsDuqAuNI1uZuUtv3S03r15LIMTzm4
6XPUKhxl14kj3JhciYZdvikZMHPDksb1/5H2ZUty4ly3T6QI5uEWyIGsuVwebxR2u4wAMSNAevqz
8Im/O5MkkrC/m75xR+3UgLS19xqcCdMsi24MfTv5VUHPdedZXRK5jV59MXMr+WK6IDTl8I+MYKPh
vTZ9ogOBRYxdm+I6YW1Z35u9R/el3dro3GnOxwnFhBiEZWSkVpsdOe7MHbHdX9mgOw8lCNoh5MO8
0K4ze6em6oOP13RU+TlEolw9jTpeZa/gdLQHu230R6cX0HdWFr1v8dYMet7jHK6IEdde4cQgDBm7
yTEfh7ErXgeT6AHUy7yvfp4glbFTuuN5xUKu5/4OpGFxbCyca83I7J0uYZLXWSOkawpO7o2pInc2
1xFRkWZny+wndBkGZBJdDYuStnmXKtejNodIfZfq2V4MWfGZ173aj/haIAln0B0yQdBrmkwHO7C1
fnlMdHsoPGFNfeK8o0XQHtCkqnYd62BIPUj/4A1uGSiisweIbXQhVHX4c1Pyj36NVXA4tBIYdFvu
0nSE6xz+ch6WhDjhqEEBexr6JvAbuCNLNZb30ANKjoMvtJ2S009MVrUvILG0aybVvIK5mMDXyTc/
d6IG1j1PSf/aFv0QFExnIdPHYZcQW38zsTcOddeyyNf7KtS7Sg8lUeYLgvF9DUrDrjRGGeB5pX3r
Rx8lcqMoj8rKmshpG2h6wvIL1rpWNh3QUUl2otZwUQgkG1DxpXvdENUpdxNI9ZXth8rrcSrlJTDM
QKnsxxLsHBQs8jqAa5H23NjsY633EL/ilvkJ4r3eoSPG94QW3+CWlu8rVXQ7MxvVnRjGFo9MW4V4
fdlRnhQfSYrzuPc4e2ZFWgZW4th3KA2yqHfcIkpn7e7UNduoyRvvwS1T+U9qtN/cjGk4TC3jDdhC
XNAtrfdNkuJA5aQ8gk7ws4aY78FJefnoOvhwqglgHlBe80cPSqpPPmFsjwuC7NAu1CLPytzQ6bgX
mQzgmolp3p1F3O7PC/1QLvJmYzJwGoDtv8zy/XEAjrq3/aMLlYNkehDWc+d9NMaN8uTqkwmlVpQm
0XBCx/cyTNPM6rc1tLpN9M7UqN44Lz7cfpXNT6KrVxkQX+hlOfD2WNYpBsft2GhwHsPcCmyMMSTs
BYL8+9tR1l5FJkT+bbzWNTzNFsXIxC56XCvgf0j1zbTayHTvegpQNz3+T3GWJYrEZLCnROcsHlwb
brQAykeKtpYZ6A0XL1pnlBsbYW36QLNDNxe8D7SOFy9OPjpNSus0P6HN4SFtJ03ywShTUwV2ldXe
xhN6PRpkkeAzBtLW8r1uFVmRe0Rg/+utDKbaxKHrF989U22xKtcWbI4CxpQFocxl88IndEAOgIlM
PfetMatXUrdhRxnu7y29mtW60nms+Ss4ezJnwqypD9hvXLt4+aTo/4QO19zHjAiyU61qH0bXmBOu
GopE4PE/CJJkQSNMc+NzW51eID1n6XMTvfLFLi3tKZc62AlxSVRoWOzYjuYjZCn/HOUAisG/YZZl
835sKp0zSY5U2E9M5XdFz7+2bh+NOTvaZfVC4Jp1+7tYG5mN7xsSo9g5aBNdTnGuaT2p8BwGDUaF
7TTtJq160Mcto5m1whxEIiDpBlKmc3UsZmg4opzkspiV7vhasM44lMrsduDewqkkd0GugMDnRll3
Nei8TZG+Qz102ZHyINqNnLdKYM1llAGso55MVOprW7tHU7tFS1JtNUFXdyy+iX9DLvoBzDHw8i7S
Nk7IfQuYbNKKkDdPYmzvPGpGZcsD5hYhgaoPHmvx7bVc+zTPgy8uBZk6jZfO1r+JW/eRkP1PF+It
UeMzhTqHZe5uh1u7gyAxAprHvKRXOmwMKnJyYnkZ512y80nyGZfrRnt+fUT/hljCfvAga5Uv0yTO
jRHYXP2+n0ueMtPgblN+vD2c+Rte3ndnw/EXrSSvqxyvLF2IB6T3EBGXE7yphbsnPeR3+SdN5yEx
08PtmGtfH7C4KAiDRwLaz2LF0mps4OGAVpxlyzsgG7UQPHwe9RWzN/bGVqTFUQpkBcCCeDrFE/KS
aTgwKFWaMBO5PZ61LQEIE4YEO7y5+XB5mpiFQN0gp1BU9JF503FHjC3t7NWBnIWYt8zZneAyWXZA
N7SwagOPPzA7imqFBWb7gU8MzKzbA1rbgOcDWqRzo1eaEFqewAfR5KFl6SFP2QDK2Xg/Nurr7Vhr
x9V5rLmGfTayykXhVVpTEqNNbAcg/KRRnc3GbelIH0zOvWOiQUnjdtDVFcOl8xveb2FeL4NmvW4m
UvIp5qAKubJ48/G13Q6xxpZwcLpCyBpVS0gsLSYRBTtaEUaKmE4oyek74rVoTX6yUDmQaeBAMkaf
JbTgDno78MpWuYi7mFDTaTTm0YHHjdCNSLoNqr/96EagO2yxJLZCLaZRGb2tN7ImMWQebFjY1lbU
OCDs1/ngb/W8V/YJFO9mPcbZkvhKhqzGM7To8iGJM9TzckCcW5SfUXcxy/fGPtyewpX9fxFrMYWC
w/SlZDpkK3Rnp7UoyVH2zTXQG/CNH7dDrU4h7Eih5QeoyhXVUrToKvtO68YeFc6X0sk5GvfSxVMc
/nXf/yIWZJ0gjwpmIuSXLne9JfQENmkNPSYUvZSWoP1jB2b663aUtYVC7g+MD4hiM6btMspgjU5R
u+0UG7SNAXgLAFkJpCfuG+2z3m5ti5UvGfk47hBYhK6IsU92kaLDlGQn3+Cjtzd01Vb3OXpcW2Kl
a3sCT1wwwNGyg1Tp4tJKDGCJMhtqaXb1wuCF7dn30+hEKUoOt+dvK9DiztKdTk+0TjjHkndRIU/+
4MOQ8EkM77fjrO288wHN/35+8HqT6hMDrTWrQUXSSgv+oarKPkxLiKHcDrVGO4dCOqTXwLyApOzy
WajBJ8HsO27HlFO5b5tePLb1UB8l94vnCqRDdD+MVn8pZowahFUbfujaLNdC1+H5S5Pj4g29tDR2
nNfux1JUBAg12xxeTAk7BJ8as72Js+X3vLqTz371vFJnMwS7ZjFqFDXgDrqvCUrsifbGZQkhzNhG
sf72HK0u+1mwxcdpFCksOFoHiOSsu0MF6uQDnVwzFU3JX1zvF6uxON44Qbcqh6Dr0cYl5KvP/fRD
H6AwOGw87NZ2GCqls6w1alJXgDVTGMMwJtI6Ek6Ovanda744+OCc3Z65tWU6D7NYJpsOCopyehvr
qEdKwOPMz7legMFxwtMvuh1r7bgB6mF2RcI2vlL0sagws7JBZpRIL3JGcadDG+F2iKUJxoyphrgg
ntwGkGrGFRnQSZE1axpcQjWR7k0A8bJS7Z38DnIQQP7LfcW6HfPI8+xaavo7s9Cipj9pxRcfTq23
f8vapgQ4Hg4nBs68K/pN4g1gl3sAJ7v6FDjqpRVWpNtvEC/cCLQ2r5CWhzYrrncPGoSXnxqzOOuy
RveOdWp/pmYJTah2AwC4thvhIwhxflhDoD61eOlkFtBHhPA07vMJ7hBOQMb+0FXdxvN7NYwLMC1k
8o35v5cjgWyz62bNIGOTy90Iw1NV9ZHKt3xeV8Og1Do7NIJduXzlJyqljp97mDDPuaukf08mSKRW
8vAXG+AsjHE5Gi+zoeSh8yQ2s/aTzseoB1Ei8FLtMDL+x8qX88YHsx4KDXgXXnlO6uARZHD8zONE
oTfcQO9fWDAgTmv6C0By1JWzgzsY+sbWW5tJ4IpgdjFXY6+oLnVjEhvORAJtMvUysOYZ3lq7UZZf
bs/kahhjFltFyXf2drmcSdXkkGKzuxwzqR1hKBVVpQf/hK1C5VaYxWFYU5Eojo1xHLM2qFoRaNAR
Rxn4bybtbDSLXS69wuhcr8HR7uQBSz46aOKU7ce/mDKchi40EMDWXNYfJ93IbQklplgD8jILTOoy
iMc540unQxfwdqy1SwREJGjEAY8MevliQEZpGxR9Uu/oD/abAf0lUHdCLe32HVF7AMb+4pQAs9zE
djN/y0Vf7oaxA3Zb2eA1QoLuwAd9D2+f0OP5xue7dqxi4mbbBSitXzGALGSnhewAhJfQzIB/EwAb
fgSvEKo2xrN2UeDPzzUrCCxYS30ul+LEzSQrTs7UkCinML7LLWRNtbJRDpwwj7eXay0elFxmHQLX
B1BvsVwjmekVud/GTiKzO+n4LPQaDwAJ0b5PZr0hsaJvhVtkTJYmZVr0BTtRXFLTIUfr83vBs+Kp
HmBcHhi9V+mP3PaHn50m26+prZpnoezsLtOqEv8O5EgV0hoyLVHTIYNlU1rCAJk5W8zj38+QRT0P
yw3QH5CFBjgJi9dX5meDmYg2PyWFjvIv5zD9jlQ1gFmnVxNgcRV6zD9kWWj/MAMgBbzMFHAimsV+
OmY5/kQPG/3HFCg2d6MgsrYXAZ4GXnvmu15RxUZHB1MCuhlHXlV7xyZHJPEbIeZlWA4eVyGEDSDZ
BL7w4o02mKXdJMUI7XBkns892iJWMBYNpUcKKuWDHMR+HDwnAIKCb4knrx28MNHC+QGN6flLuPyi
7YSTkbCujNHwi0qX7SpDfDAnc+OLnjf21RD/C7NslvgeA+QJKiZxXhf30N3amU13yEoWq5G/klJs
zOj8q6/CQQLPnKU2AMBdjAoyEniYcGM4TnUV1OBmFID1kFyH6mMK1+c08HwR2qP+6fbnvVo8w6P+
/+IuG5eADHgeNZDMO7RgX6WXsQeI5tUhlx2e3nTKHorJqoPa8aCEDRjKE/Bj+o/bP2J1Rc9+wyJh
9IHC86cJGiB1UgQqb3fQMA8Ufb8dZW3PQicG7ezZZ+FKLqZKTTjUEDHFpvvdU98m87vufIWPEtRo
9wm8hv+3aPNHevakBUJHQT0F5yZT1p7zJ26PUTVAwkjsrBnzlf15CxHH0X+jm+f4LB68IGtR1QZ0
Gyf2CLOqo6GqqHK2FL/XzufzMPO/n4UhSEY9NXUDyD3aA3oXL9DG/p6k48fOhovy7Sm8PsdAfUHL
GX1g3N9XRCJi9Z1d91AvcjN3n0ntHnoqGw2g6513EWL5kSc1w9HFDKj0oVDHOtEHmV5Ascjcsi66
nje8Y+fmLl6ZeOU5i+URUiCSyGWs1/QAe52wHtuDpTdhVm4dXEvTWjxrL2Mt1qjPFaCl1EDtpJy6
CGhB/pQPQBmZcH+Dg6ujB6Vrl288a7XIhXLXznMJeG607/caE/VGwrIyxbDosOA0OdNRIIRzuWOq
pAesTjDvqNLiZ63LWHP9T7Wp/jjrx6ChQw/htFkQ7qpq2CYSwiamC6F2VNZ08TwCr0k8b6NmcH2I
zGF+v2s1qNwtyRhpB6GFwS74aRh878mTVvbopVzfpXWv7TrH/2r5ThYzvd1qNq9uIOTnICRCpOyq
fF3g9cmlZSVxL+gHLU3vDbxq/ApeJMDTbizZyoeHJxpqIo4D/wUwvy6XzKx6eMvruR47MCqv2+of
ievv9re9tivOQyyOR78EFjF3IPsB66pi55tFddIAd9mnlImN0ayUecD4nh2wUPXQrg1kOwKVR0YN
dsqmcoKGDypyR5OW3DoMwK33oWqZi6IcqwFlraWVoN8HEvwrg0GDHnpl05ShIrZ9ZzduNYRDy8Yy
wh9Jt15GK0vsQc/MweeC9/n1G6KxeEk6J4m1NNaaj4rrIUlCAdTS7blfj2OjjQoFupnYd7m8UGgs
utQsvGOaxTJ9N7FXc1EHhtoSG1rZRxjQf4EWi9yi2ERzHRDOBJJp4KTtzWnLtXArxOJczanjYZV8
clSlkYaTXapAuL9uz9d1Jgjq/tkw5vk8u/NaWNnVXibgEau9+eY9m6ABN1hhaZ0yu/ubtYGOxFyY
RDNzmdymAFgkLoRqjiYwxa4Prk5GnlERv8c5vXH3rQwLLo/gIMPIDxp6y8KWVroU6n/GgAzl2Xbx
ouN3jH+xXHFATr8xrJVlwpkMshcugdmCcf4tZ1Po5QOFBUCD5pEYmkcTAqRvZpJs2XmvbOyLKPPh
fRYFpoGQjexEFRM3TqrPTfm9T6cAKjwbJ8rK4QX9A9zk8DnVcEourjS/hi68zDMW00qTERHFsz3J
owXVlo1AK7fNeaBlesKHjKW16NMYLklfDX5qPQFmgjhogh4kjQ336+2dvrpM/w1sSXduoWGiz3Ae
WIWQnSuKiGZ/Tt1GrRa2ijBthfHtlapgJT2eMWnlMR+q/Uire6E5G93X1VHMS4NSDDLHZa4Fpns1
NaUL8OrA97kz7Iy02EgDVnfaDCqdb2OYEy2OUCoyOFBOOj8RzQiSLDVeStDN9rnH5EvXJMfby7Ly
SMOkofU2c7BX+jtV1gO558HkFkJ/X8xUBVrVFSFoEiIo6vLEUj/MfR5aqnowBPlyO/rKOXERfHH8
eRUmGsTU4qS3jvEop8YLrYJ7yFzB3DOZbn1i7lazfnUJMdq5sA+w8zLNqjQGxXkwg+JGquFTi/d+
1PeZvzGy1e/4t+QrDEEMCNFfnhd1Qop2ssEzhwzy3mv6fabX+JyT19sTuBVmHuzZsTTpTQKsswkD
+4IeHOnt646/6WqL+L26J32IjsHAFzvzytIdbKbULmUbiyYLaJIDvn/ENAa1z/a3B7S6H1Etnh8a
wN2gEnM5IrtGq2QANOpo0Nnfj92nUtylRv/BIf7egVv8KN2XqbO/lqT943cu3KNBUYZ+IT5vQNsu
Q8OQqeI2BVS24kYb9QVeaq5etiHVoEBze5grGx/HO3C9KBjM3iqLja/JYchBJ1fxCB5V1r/VwAJn
5bthTYGl/bgda2WPXMRaXJBdg6p40tdGLFivBbIunyFT+rEHbex2nJVNgjgoWqJqCU/15dXlJJ0l
HRR4jvVYvuLj+mEZoH7O2u7Acn76n2Jd3V5eJTQF7884TwCqrL4nPrqNyZ2emX8xqLnqDvsSCPog
y7jcE0KDpk4qJUgRMntgjfPWWN4JOBbg/Cu5oRmxtvc9tEmgzosHBV6ci2ADYajrKjRQIUzevjsT
6hM1NDgiaCpngFda0BSyobYgyqHYU87IwdCzrbzg/3PxL8uFyElRykKfdW60LrE/oFh7KeB6NKaF
qu19S7hw8SjxBhUUEmfaI89k/6nK1GSHKPFVFfTztMoNlQVSz76VXsdCTXblCFYyRKnRzS80L4J5
EGvhwFj2IuiFFxIoL7/Jye+ysMmofLWxpKgeSKUbILO2qGfDSjh7sd1BPBSWRr4NI1Dge0MIA/kk
sJRjoFI3a0MvR73Wzk27D0zbalSk9W3ybLK6baKSjtMPi7eQvTOqwQ+MvJYyKmGTW8QC0ijqfpiS
5EGDAvO7At8bXNeMUtTsOkGdA0077zNMZbxnKGt1wP8R7gaqBYE9gA6tyEArSfU2HOwa3HFPArjA
xKR9dchQvxkUD1uQX3nZB12Ret+x4JB7rbhQ7FBxX74YFlTYw1730XuwRlc6X0BLd8pd1noc0uTC
sl/BvNDe9cwvUKKaILBEIQnf7VrQZ+qoqqYOtdMsY1NI0PEco1w25qud1t0PMJTLb0qVoE6OEg7I
4SCyFvbATeHRYy3MttrlqUwwgK4E+q6Grq8G+mGt3yuIA3zrPLd9ARFRqIcma3or7IHufNMEVx/x
wCQT6Oooi9u1C5ncoTCsJFCic97wtmiPIq853H2aoQpoxmwjoJ2RvU/pSKzAhXJPt+s6Z/TBCBf6
hxxNhiKkCa0+SK1haYiJcsBGTkWmBx3tNCs0ACb9AQM7c6vJsnYqYnNjl+FZDIOiRaLdOg6oeAQI
e6PzotSyd2igxwT91tsH1UYYU7s8P0BXrv0crD8kjC48vIqhDSeV0eOUTDK6HWrt/EUnEtgsOP4h
51ikHIxjo5AJrtNSfKcw4eajAG34gZQbOfBqHGiM/ba2hO3f4j7xIV/VQSOIxe60p5BFYjr43hI0
t2QLqLN2SxpnkeY3zFl2UymgiZvC9+LOcGho9lC7OZl06N8KPjY/J2wyfW9wa9h4Gq1kiJi//wa4
3BqSmqTAO+Kkj5r17FMYaZadvgVMW9sZM9jRAswS5+zy3QrLGzjRgDR+rPTucZBjWBvWT1+JjUtl
bQ7PwyzmEBl9k6N9nMV9ZYZ5U8D/40drf9EYFm6Ib+/ArSEtJg70V80c6jY5uUI1P+p6+iB0Tbz6
qZ5v7PW1JUKD2kE6inwDQKvLnSGLnNglJUlsUR5xI9+naiNrWtvl5xGMywhp1iU5qnfZSWlwZBxZ
Jnb5zFRt2qLeTUajbTz7VtcJLsa4dfD0u5KQ1FNdh/IGELfKV03QDZYfsLK4T7z6p2z0+8nYFOFf
nUPYY6HZit4O4H2XI6x8OWpdNbrHLm3CPKvuuJ19vr0hVgd1FmKx+dzMqIpaZywWhRO0ZRPY9BkX
FvDKPVixW2ft2pKh8AthAxRJ4A6zOAAbF12WEoaosWk18lkhydkVovJPfQa6luxd/vH26Na2OxCE
aCMBnoEy8GITatDlMXuwa05+U9VRznoBIf6pPMLOZDrcDrU2kfNOh14bgBnIzy7Xiqr5/VUpqEPJ
nEaVCekZ3iXdLumhjJCJ5ltbT//cDjmvzTINPA+5+ABa4hJDdMyKqYH+jrqvcndnO19E97VMU7zQ
NyZzbfEcuPpAlASP/isjXlmJYlYzTWMCNoeiT6qGsgD9Dt2Q28PairMYFhkaBk8zKD8THB/B0I+v
VlkoCL0U97KkH/4m2NwzQ0/42oZXzVX30ehxxttaxNWPHpy6BCycbSGqtc4c+g8oGOKZMhf2Fptf
dKPpJa1Pj4LYI4OIR+X+ZO0IuCm0CzXoC5qwJgxGTeSPqI5OsMfBTLz0GTgv97pCznovCNfZxgSs
baLZjGbG5M298fkTOrvBoUXXmq2fslhXoJ1/a6qmZM+TYRCowwi3FlAaI527t3qz/IVDynZ2txfg
+hNFWxTPMTT+cB4AnHoZH1I6wing33mSFgR5BaF6LM1Zc7FjW65m18fpZajF5QcINWlLCun53LBO
k7KizjM2QNLXe/cixO/34/lserAKmybw2o2q2U0WD+sUE+vvfD3buF+vz5vLSIvzBuYO0B2qYNWo
II8zlUMo+KMju/1UvTt/QZZAsNmM/TdM8IpKCE5QMdpuy2NNz0I1/UMgjO6NMGsRW1yn1WGdRZrX
8GwCTd4ZWqUP8IDR2nvHYNBhsUPewisvSQ5VsnHUXG8+A88VF89o9KlwyS52hC0c1Gtrk50gBJze
DbXXPgH54hxysJA2srzrnXERarkzhgFsXbsfeZzRYTcV1n6U7KdItVOjeW9/+kldhlpsDauBWhHz
uYyd0Q2osp5Gh4T65L/+eRgPuoRoj/m4qZeTJxI7oWNnmLCPbiOIRX0dtSKqgIn7mzBzoR2+PQCt
L0YjuslEZR05Q6GIf6c4Ku1S2k5o5FYR3A61tkbItv4Ntbh57JJMnQ5Z5tiEye9jZcgPdqoOg5G8
2D6ofbeDzTt5eXuDX4erByZBFmbwcqeTHHo83ZgVsVY3u9RTYKFsUf6vPyYwj6BWBAcnJFtXGSvO
Vdq4Dc72GqUTBSm21vylOKyp96TuQEwBPrGu7mDnl2yButba7vDocWBfhZQINveLa6UdCjiMad4Y
Gx5KKHBXZHXxapPpBSIrEZHlE5w4oHzUBz0KF51VPxCQSNyefG01beegtXF7slc+dB+KqA5EQDDV
V911o2AjECioRqZVsjdLECvcyd5XMv1yO87KogIRCTsyqE3qJtKky0V1awaru5xksTCl2DlNWZ6I
qreevyv79CLKYp9CX4AmfmWnaEClcDfok+pVY27/aHDUd/qpe7k9qOtthF4M1hCajkDYXKUIieT2
1HnQgxEpxNbcO63gINbmB13/oraQkNcLBTEFfOegaSJtv+L9q4IVcgAY5KjndWhkdI8uDcR3/lzG
HmHwLNUNlGEgcTMP+eyaGfKGTkYFbrxLPe0uy03/pANyfO9DLiJI1CQ/0V7bYMZcZ1qXMReZTuap
Eb5gBhAe+YccpobmE3EO9fht0I9tuoV7WZtHVMXRZUVOB+Pexc1Gqc1o5yFZB1Q77PwG5z8cMDpj
47taG9N59rb4zB0oQVuphifIZL6yjt0ZzTc4jUR2/Yjqf5jxdP/HW/EiW5y/jLN10yC6BfqUKmOI
QP6iWv1Zz9NvhbAebNl+EJnc2Pmrs3iWnC62CTU7ReVkpSersbvXvh36Q+0a1r1dyGTjOlj5yC5S
rMVM2hAXhvOtRaECk48RzbMexWsn22c1NwJiVexuFH3yfns6V8d3lm0tppPj3a0bEBuMxyoLxva9
YFpob5nUXZ+Jl8njYhI1HLm5kTUm5IPA0U8T5ry2tW5tWOFtRVl8XQKAf2KqModQche3vb7nnffj
9mxthVh8U8ID96KTo4plQh5Np4hn3ujtELcXBMbAl/u7yMraFBwCVWL0ImaqnSBjiLt747PdCrO4
ppxauSWFo1ncEGKHSZ3VQToYxg4Grxsd29UD4t8dhubt5YAch4AfoUsn7nUNOhCZWUbQjzH38OiR
963vt3uwjoYH2Wgyvj2Vtz8o6DJfRh5kXflNC+5Pbf1Tdc+Fn0NYFlJOyfNErd3tWFvzOe+cs2Mp
bw01SA2kRzAR7gZaxL3pxPD/+qvdAWzYnAaDS7dYNp2YFOqdsALtXOeYjt6LrvcfxSadaX00/4VZ
rFmdYNaaHskSnDnDFkrOefIoHLoxmPlrucx/52Nh9sj0bAjILp8PRgW88DhrTmuiH9OoJ4Z6b4UJ
JVU1cOfUoc1/TMzGgTZmQoDLngDyNDZKuvO63PgNy0dZDqfhBgaaTQzQHcSe0wzqlNNfXcX/DfS3
rNPZ5sjAMmdm2Tcxs8bQINORShbJKg//Zg/+O5+/y09nYYre11tbKAKRbKUFohjfHDg34TbZiLPS
A79YuGUdy01SaOQMNjuNHkiPDnfqve6Lepelby6PrK7k8IpKnlJChju9cD7eHub6Z/3fMBefGpeZ
U1HuArTfVKEt3dgy36n2uRt+sk0DkK3tMX8oZ1PKKwea26knj4xDLRqiRoROx9vDWQ2BzQ9bFjza
gf28DAGXPgNdbWrEdubokTM07tfE6tw/TD2B9oDuDEwqYX+Fdpa9uBzNyoVAJaRuIamrkacaUuj7
sdP1nd4bCXQzkW6ztKwgFOUYGwnbnEGcf2FzZAsIMmC5QG8HWO5yfHbrV6bUwMd1ZR/aCv72n3KI
3Bpb8mTLeVzGWWwLBSVzTWc0iwt4Jmct5KV5s7Xxra3BLPZD10vFoUbAThALbO701GySiNREfksZ
fHiDHvzD5wRqdHZUJ6Kz0U+BbWBbj8Ur534XU1yvLzYa5TyUBdeqsPA12DrXgBo00rbvPaWN37vU
lWYAG06tDjLUhp55wacQAED3vpey++RVWVpHaT5kL0OhdSxoSA6YRir6V7QRh6NypIx5XXAraCwJ
Y2OX5cP7SHn16inPP1GS8f2g1SYyPVQ3BvxfTP9UdEmDxj/063+0xlj80rWivDPqwjRCw7UgKFdM
Wn8UPv5CAFiEdgd8FE4wqbkyhG4Uzk1b+v2eZZnTRPbgNsOOJyYogo7Qaw8KrMCMRbAfYGNELK8p
g96bxf5pmyd+ACfiDOR6BeO3YqgZgDSGY3/pEjJYAZkmGwbKUEE2NBzWEdASFQ08No6fEg900cDs
6+Y+pQo9KzLh+gB/OScfgFvzeghSt9oHr6VVA6fbWZOZZbL50RfC+ASktf9alEb57rep9z62HZzo
k7SFyarelzqYMolHIrxQW7gq6wLQf50S+Yhiq/mUME8+tK03lDj9ekoDeHva5bFtS7s4pjkdPCjJ
qAIW72BBNoGT5xM02Iu+x/FvegDcTzmAKwGeK6N3UFWVPOlJqfSD9CExH/BSN2vwyWX9axz78fvQ
aNbLlFnszndy56VPOH3LLNV/80bbPxRioFboFdakBxicxoKS69q7J4cWTDoIb//0p4R+FUCFPVD4
YEA4EAZxblvo+t6qFRBSaU3Gj20yYqd5nDonPUmgu2MoHPCsgIZu0IBDxPYiyaW9g3ckin1kssBe
1aHSYe1IC4xG4PCKwQQpaYcPgxrKciOXW2aR89cN22Ifsreo4AATenmKmKngltKc7AReMBwKGruB
HXtV/yhYZYd2Vut7xQp2rGAA8c/t83l53fyODD2iGYDrI/oi5RqMLoMYvEfjLDXd3TSmcNGwiv4R
Wp1+KJLBwKes/WnG8DsoDmpkecDWol90OdwKtW+/r0p42xNIrSQyAJAnKnD//MXY/guzzH6gqQa+
kYaqvsOcbp9UWvodAi/5vjQI4GRaAYu6TNM3Uq5lcrkY2zIb6vpSEVWMWVzXD3YPhgv5lCf9xq1j
zCnq8tqBANf/zeAyGUqJO/S13tBYmWPyoaV60oWdFPbHyaRwBqQTmTL418K+KFLAl+XhOPpVEiGt
KXCiJrr3A1Ov3pDhJL8sL6EPGS3Jk0hr+BjQZtD4Dn0yiMQkhV0NXmCzWvsEkkMOvyVi8d3tdVqb
MseGNgP0TmA+tOyaT2Dt1bZsIDYBqfxApjX8yFPmhn5qNNGfh3JBGjO1uWZ7VTHWLFyjIvFlnHKQ
PaPRVt33coAfXkC1od3SvVkb2PkqLZMD6NEKZQxTLByy06QegVIPUvyW/e3qN4zurmEBe2WAuHf5
OQFT6/XAes8KCXU0at97mBppXdQzOAlucmRXg0FxE/LZQK9fURzA2JiACSQgxytbwWXDzHZVZvWf
cIbVkWsmIMmbzZ+2Yn5/VOgtmzAuhPLJkvSAe5B6CeziYtoWxrHpfW2X6Y0ROa4gGztkLdHCTgQ5
EBRInE6Lo1irkciRNK3iwWjvG1UfxKgOf74Jz0MsstVxEJBXgDda7AzQyReVXcEoiIwHSOxvMRFX
RwMp0VniAtKAyzIpg2KjRIYKtaJ02Bul9ZI2zkb/6uq9NC8O+iDQXgZ0yAD6+nL7QR3GAvqyy060
bjIVpZOmmtCA0qIeimxks/ocs2DGYHsyiYk35vc9nYpq12QF32B9rX1wPqqIxoxsB3dp8SU41tTU
xQBQuy0qEw4EhnomKTIHgsfNxpW9GgpNEAcv3xWSzFT4ejNa6Qz16aC0xm1+wruxC5tC1l9u75eV
tNwEUdVy/x9n17EkKc5un4gInARsIX1511XdG0VbQAgJIRDm6e9h/og7VZkZldGzrplWIvuZY0BH
WMTQj64RGVtdhmNd7U0A/ES3KfPxUfKFZu9c2Jln4pAPIy3b6V1CGLXEFBzakTtU/x4kZKFCwDiz
KMnn1IcfVSSGb0Bx7D7/vDN79MOgy0y/GzSw8ejZPCoPkNNWd13csS9MqubCKGfurQ+jLJP8bpSC
QezFkBm6IcWLsj/gbZ8VTblq7bQaLhlLXlqw4zskYvBqKPx4F8CSqARke5rGdNGVYWXy9zEODM9D
QPYWEjAy0I+fRd0S4gjS5gcNccSsiuIy9RlrQNmW7ko283cJUMiFRPHM1v8w5lH9DH7ucGaKIC3p
xvPtpOyuLeaNccsLpdWzKwbCA2TcgJ4BN+zjp/WdK0LFVLyzPnsd+6RIIV2f+TJ68rr5ZlCXcKpn
Vy3wcJNBPQxYuqNjBlC6RhCCntmcJM/SVl/nPH/Byl2TiF04Z2dnEE1xik7fwgA7ujIb0Ykxyk2w
r1m0lq5/qEcna6JLLfizx/nfYY4VwCPARy26Vmo/ly95/YN2EVqNzza6gnZOhpzywl48e5DfDXe0
F1tvGIQu5bivnLlL3SqAjztVzYW5O7stgMqAFyCUv0/EBONGlw3E0+U+qMjWQxbM65dBmO08zik3
3//D3QSTWmitQX6ZHlekVcnGiicoLKHWsPPB0QNP79fnQ5yL5QOXgnGzxDdIho72XW4QpI1OIg69
N8Daqy1rWCpOvGp+Ub+qX12RzIDsx2HzYiG0YdAsqwCHaqoS+g99CGPBDDY78XgdiabP14WelL+C
BWXN7qtwysMU1YrFo81jNTx2AwYHjxJZJoXPkgxJylAy+/H5F53ddqhu410EXSkOjnY3/Aoq4Y1m
2DvISiz9VaCM4cVjFvXfPQbiRXCh+nd23yEURVyPIASUoY8XBViOcA2oq3wPk7fuehjbaAWTxEsu
mGfPbIKwEPJuSB6OeVjVkLvSYS2EBQLnqm+tBatG3nSl//z57C2/9ii1Qx8dd3qA6AJAyqPn0CEQ
b87DsTpEca5Rsgn1Q+/UcClzunaVuKN7DTxnu44mgOdb6VX7z4c/e7wAIPEXOAlijuXv79/JWauo
cFuYoUgh1yPEKzaT7IK3ye3He2bCGSKeor7wOJ+d23eDLjvq3aChHcbcOhBP5Gok1x7ixYfAAK22
o0HfFBcy9LPb891gR9slsIi1VDsl+xLAogzmbG6eUuCoDwl3u1XEPW+rRY2AVdDwwtBnn5h/h46P
njQFPRBZ86bYq2hTcpGO3oF42679W7YsQnJcKf+/iMdRQVsUPRiPIz+UiHsqCDjW32Dk2XyZE9s/
aZiwf75nzi7fuwN/tGfiaU5MXIIlI+qOrCFgR+GXVdMHUir6X2KPd0Md7ZQe6u1h1TGBevtvmAGm
nkRpFkbNf/9B78/gUbDIKO2A/u4gIeqO+AoPlqqzv69L/9LnnNsQ7wc6mrk85w3XbRTv46nKBWzQ
yKDAemcoArZ1En2RivN49fnHndv/78c8mkJdRt5UEifeOdKAvzclL4EM1zaI7wO3ySI+AaPmbT8f
89wVDULzP9KYi2ru0aU2Ay7GQzNO+5HAdkKH28ITF16B81P57xBHaxbmKP+36C3toWh4X/RdFtTR
3gPYsS3U+r98DfyMSAKywElrt2/KjtZC0D0rfeumvHPbr8SZ9ObzYc4dK9DACXpnC6L++CVQKFz7
fg3XCjyzN+jD/IzC4T4W9ufnwyx77OTBeTfM0cQZeBGyqrBs36Gav8sT93cZhV8IvF5BURtAevMv
yW6e3YHvRjza9YGMKCiXvrMvO1GiSUfkvuVjBQSQhv9wkc9/cgQ5i3eB+g8XMABWUOyGxwqQo0ex
VjOMXWWqojxA/ghmrXNsV4v78qtqJcwS3fDl86k9u+3fDbf8/d27hhxlCEykNYTRvJ9dnVzlqrqA
uz4/l/9+0dHJcquhN3mI4inBjtcrUzy3Lci78rUsyOqSWf3Z2AQoSbRxoD+J+fv4PWFeW5Rw62Q/
Gp2WI89c7h1Y8TKDK5a3D9wkaeRf8oU6vz//HfRof+oQtruQ1O13jHUv4digvSp0BOn+WgrWpATO
303WB6Dh/5fF+3fco13aw3MaIhpI0hJhN8qTD24+XUhxz5/wf4c4uoqlKCkPRAJrADolsO/z23Wz
FKMD7V/C1iyz9OGUg48GiDAYOlATx9odRT26LXJVWzXti7y9cgj04OOxBpCR3IpebD+fuZMVW8aC
rASqcCDdnDSV0MnsIJ+CUNmFD2WqI9MjmIV1UgdbWaCxumAdzjF9+nzQk7lcBkWWhnsSmJsTVRWW
+AGPk9zZ5WPi05QHqv4q0OwMMmBfykuqDCcnAUx+lOQoyHAYEb2zjyehnwBNhXrrtOfjLczgcXmY
1B/d5zyK16y+CWu9c+W8+/wTz6whEg+oe6LKiuvzuAyeJH5RIUCAMgmQ4JkXs2rXmeTNDP3NEJOH
zwc7ubvwhYtQHmhD4PudGMAhbkRuB5fgfaDKBlbBEqp5qYXa7l/HQBhomUa4IeBpPilveoKDV2jH
aOckP+TUbxrWZDWJ0nZ8+/yLzk0fWJJwzIRUF+Ljo/pE0QZDHA5Ar43tvA8955G7aON748OEJsbn
Q52Q4UD/jAPY1uAELGqsx9xqdyjhCSVFtR/nYGU9tWkSDd/zmID9bK8g4HA/NMGTksGKRPzaUpgA
M+n+bbC8/AiQ5JemMvbLMVofr11b0JnnhwRdu6spAsqMm8m9tR2/UCc5cxxQx8KcLsADXPFHd2Wn
be8lboWIKFZm48VD9xzBNvlbPYTNDu5E/C70ncJPrcs4dBlgS3mJAXFiDrPMOLYPrB/AYfa847ep
WKrHgs2QUwB1PliPfYMiFyQm1ISXKhfXFaznoaTTtG55iMdokBvN+Rxm1RDzGYURKChlgJglrwr9
fbGybTn+bHUdQWOo1trNht7rID00JHCXrq3719T1f35/AMRgDDYCuihHoQk8ayrWKkgy13nyYJv5
q4ZgxuB4f/vkLNMEUhnmCF2SE+C8HTroKVTW7khuduHk3BeSwqL5Elz5zBOAYcCQoS7E8OFd9vF+
dHAnkgQ0pp2vrqI8z1Q17l00uvrqURbT5vPTdm734UUDUgd+J94JDbpVU6/jYnb3zI4NxC656bYQ
gH3zB/od9OQ3VpJNP85fumLUPz8f+syrE4c44THEulF6Ok5shmSmhRej9sRzgGfkutdgrWh24SCf
m03cW1A0hCg4DGqP9oaaiEHvpXX2MbZJKket0hLF/VUnVLme8oGt0UCJLtxh52aVgL/lo8YaQw3w
aAmTUE58kajYN7QXRYa+tXeYnQDAKyRhgqdw+Z5virieXrhqhjkdbdN//Xx2z7xBkCLCFkIlbFFa
OPpu282WY+6nfTPVwXWrrb6z+UXSxUkIjSOBrYppRVq80IA+7tU5gmCon1hnF0XyD9BN24SzG19V
u9DydR2Et5NDLsztuW0D0XMQyBBEILdb5v5dYmAayCjPMQStdQ1lAL/JI/gTVtW6xQW3/3wOvXOT
CGQkGO3wzELQfjQWj8rcN07LD45Tdj9hS+I884EPqD5hWLKpglZ4YFX1T9SUGz0ou4VNcAG9OKLi
x4g07WtjwuFmGsWldOLsL0OECJgZFDRg1/JxFqhblbqDXOY+LjRQ0QGwru7fdoSxtjg0kEpctIVB
Jf84xCD6Cax4UR6YTMyuVDG71a2Nbm2hoE30+UyfW9R/thGqpvDoPMaC1rLsYKMesB1aBhl27Mrx
kp0F7Oa/DANLIGwdXAjHkK3CoWwiyIn2cE55MEAHxkiY4THyH4bBqvxTiQaN83hxYiAdG92TGMoB
E894DT2fKu7cDfC8+j9MHGrqAforMPw78XSIO1oaTy7WzcLbQBYdQ/IdnPguUGjOrA+E4YByQ88N
j+Ax7My0HhFDs9iYEyOzQEEb0bhFkELX6xJhwj9zY78f6xh7xienjf3CAUCriqMbjiZLkM2VcTS0
xqh6GXvi/5lRSLIr6Unx5uUi/9IwP7LQZA69DTN9c1txDQJpzvoK9OaiamimY9tBxqQOG74xlWLD
F1+U9rfwSxygpvSg+gw/u/ow1FAGTYeqSkw6NGDOg0pPK/BRq264sE3OfSguTriooG2Kx+nodomF
mmN3aBh0cBg8QjgE2q4cl9zDXMPAoGNU8ioO5/8QxYBUTKBchGFJcFzgduzkBU7lRDuPibSNitQC
qWjYhRToxJEaMRm6Sv+IJOIWwRvx8fbolaY5hQMH1GOGej1AxfA68hALmiSPr6IEY3eVJmuZE6iX
sQFUjhkaW2FHLqGSzs0y2sVwYkGcgYvy6CGcFdSm+8onOzd86/IfbDwM7ZQZqNtfUh06d0jw+MCS
GmVaiLIeXZi+zB3CKoWXqVdrw7ylNbKKyksGU2dyMVwpCzsV4JkzPbs2icsoqDjkXTnN2rZVmdVt
BnybzQJZRhdSvzMvTYL0BNKaIXJMkJc/LiQp/M41rkz2rt/a23Zs/K/uJJoLcei5VfrnOVvuZiSy
R6vUQr3Y03aGTzSU+ITzoMtq45IibdmvAKJ1f/0MJMmidgloBOSajgeDjMnQMjIO0KwY0Bn04hmp
1lS1FUmBezeXiBzn9sWixYgjjlDipH5UoBbCq3mAd5GTdDsmpw7Sbk5zHdg2vDCNZ4dCxAUWGEgV
J+ZDDBlygbIYP/h5EK7CmZB9aQsf0pOTd6F6em7FIE3wP94IgqOj0M+QdqQNBHkR2EqxEU3+4DcS
/tGVcvfCzRV8sWd5ISQ5OyZSchQ9YIZzCncteuWR3oUvezD9FLx/KDq7KQJyP0py33rhha1/is9D
Xxwixoj8fISaJ46FE3MQFnUBAecy3+sm35WxXnd+uZKOPsC9Gkly/Bbn6s5xLtGnT085eA+LTRM2
Towaz9H0ciUCCV9dtktwIFxsmT4vV0P+qMTflzowUgTPpMXOC+Wvo5t6noIGOj9zsScmefFYeVNG
0Rv+69fPD925D/JR2oNC2pLcHqe1KlGharsY1EH3JoJinhcW274O01FNF2CVp0kJUMoovSF1Brvo
5Hg3U1NJN9diXyRVGjhRJqshLerfstk2IbQpu0seHGdKVhgRMAoMt0g4HSdbrI5QJp2gVOQ4sf0p
HeW+9Gpy/dSVvfxd+7yFkGg0+PdDQsivarL8RioPfY1BoI04cHvh9T29s4HnwJlE9E5QqTieaxiA
VX1Cpnnv0TkLA/+t8qtLLjzn1hMLCdGqGJHEybuA8E9p1ZEG/afyIJS/dWbZp4Z4hzj6W3M7xLeg
iJElOQhxbx9X4xyP1nkpKBhR3BWbsZj+qEb7t5bbOhU49xcCs9NbFPX3/5X+FtT08XL6bcASiSbG
XlXTvmPlhrXRBmoq2ecn4twqQasS5X4UepYI/uPLOgNNT4ytkh1kaaetjWy95g3e9c9HWY7vx+4F
/nnEPtgPWKxTT8+EAOLVjijbRk/wv0kBY+uLKo29363zlOgXtM8vPK/nzh+eVzBUUHKHW8zRdwlY
3rC8QQHXiabUzN/r9vs8VqmMqw2td87gXhjv3HLhfUW5GJkqDtDyaryrCAjhlVS26OMZRX8nTvXb
LatveVP9/Hwizy3XUtJBXAvChX9cZRw8p66nYUINPOergZPNQPXj50OcO1OAniB2BKcJzc+jL+kL
EnVmQpPQyCntiz2FQGDiypXW9YUtfvqSLqUhJHJLZQM6TUfxltfbPg8s4Qc1cOcKzjdsM1qO9FRY
k7yOJg/uOAnUpdiVnFkrFJih8biIBZ7mq0S4eojdhO2hIunZG1VICN260AP1r21DhjhtBW7HVDOp
3R0p6znYKtidfB9HZt6qvhx/CKhu/KCs7d487uH65L6FTp4KtTIrZ+Yx2gKSjJAFTmgnU68W9Dd6
WwaahAmrr2gNtNLgSEl2Mm/MmPaRgBfI6M9CrpSO4KEQe5O9pqQPt6WDF+seZftgEbcO/Afu2HrM
mlryOPXBKDRrTwaL2BlYfi9ernm0Beqxbjeg0TovdO7mfg0VP35Xj4SWm9IyOJZVswofY1bYG8+W
cb7KpzHyU3iZBeVadWP0pXZ5LVNQePoolX4/3EWu6qoLGf2ZQ4rgAnYA6H+DPXS81UYnqPq6xRMB
8aNsMhUIKCqrOptGtlyNPFhPAKJ+vrvPhVMYE91EHCE4ch3H3aYTlSwSM+4jMDlnCnMKoCjtJHZ9
7G94P6+94K1w5BY5Rn5h7HP7DoUC1LJQWwD5a/n7uzvCC9tqZLZBX9Xp6WpQzbwZojxIoY10yfL1
7FBQjUO/GEfrRDmOK0QIJlgwlW1/w3iw1dpusA0vxN9nriP0aj3UcBflPRyo4y8aHbelIyDk6Ehv
cyr4TrfTpTfqzI20WEySpdEO0arjpxDi+XQWHVAf0zyBlFsU+Y45YHUGSQ6uKLrwF9bpTMkVWS2y
aMB5kXSeaJ/5TVQn1nrVoYXwpc1oSYMb6EAmV60DeJVjWHRlRGxgQwPf2VudUOdxCjs/TJkX1KBA
AM3byA6IDoWy9AWc1MmUwxEexRq0dRM8bRD7/TjljUZPt6tREfW60dnMwaSel0L/+vNjcjLlGAX1
A3Co3MQ73T+A5CL4gPD6Pmqe3fpno18ddQUX+AvRx9lh4Cjqw7scAp/H+Rv0kpx4GqHP5FiwwANe
8nCVo/NVZFQzeErH4CazC592bgKh4YvJQyEBnIujVAPWARN4xIvWWqt3hrCrDnWYz2dvWYMP4Q5m
D50eTBw4aDjnRw+bLv15GhiE7XLxpBJcL2WRTc7Xzwf553k8GWWBEgDFBsOB45BjmEbphWISh9Gb
K6RonVqPouAbIO+fE2lAYvdbsGOcNsejAkGoqXLnF8hp6y+QgfkaVlBO+fwXnZvZxR0M185ij3Nc
5apjn3vIBMp9z0TPU+V3EGQbe2hG/P04SEkRMsBIHUHXUYTSRIQh0FRy35hoO0HtV19U1jq3MRdw
yFLgWsp2R5ukinksgR7q9iauN32wc9UfV7Dt6Dx9/inndgqNcMeEKNehkbL8/d2TACfMKi8tJHMG
310x9BqmrljL6lIycW5l0G1YsDUIT09qCHB6wOEbF2vBsgRVXOJZSPaff0l0Zox/+tLQp6TIeI8f
8zwfQK8fNfLPwpU8g+Or4RDNHvwHBXWyH7CGrG8H0IB0CkqyV2+aCiyrbLS2V6lLZbDrAJ2SW+ap
IMqG2ZVvRcRZhdzc76vtZEhxN8x2+KOnIfw11BZy5s4Qg5XlUzPnK0hGBLcx4foxrtzuhluH3eRB
K8c1aMTA38ctRWQ5BS28IzgBh3MnrSqm7y1kaPJ1GyoTZyNr8S+BMu3+oE7NdcrjyYsyvbD30xFB
BdgbcIRvUo/Y2klhzThUWQvbiluAZ4vXCa0dEGfyvhbXEOTsp1VvQo+vIRadIwuvubsqQuvlUPCD
wQiLBvfZYZ3ZCm8ycDbBJIRp6EBQIy3CEQDKEAjpbk07qk0W6dbkmXEte5nrnjx2Do3m1EAjMEhV
bx2k8I7wkzS0U/wG9YriJhJtCF+FnNZTxpKk4dD7UHDLuLDsp1cdkka0QAF9QPf1+KqbSIm/8RGy
PkNZVZmhY4xgoHCvOkz9aiitfC6kvESgh4Qr/Xy/wfbm49EpgEFtyMgTGDgKex/B8Ptrh/7rSvn0
hbp6W0LZY8Om2X+uguE6cYH+4IQ1eweyjW42lkG46XSv90MAX0ZPS3NwaSfWULF7s3Fv02mw35nb
/okn9WXgUIBCzSiuousQsnuLuMRDyCsFok8MVI4W61g0t44MQd4PvSYdijHcmAmS0XkMDfIo+OmQ
8dW0yHNBSjIrxGwrXXdfYseYjI32yrYNTWfPfZ1JJNbjGHRp0XVvzKF91tP5e2+GPPOV/zh1c7dy
4zzBbo2CDesSqIHHyYypl9OV1u2fKe+uuTe1h4FPCTQS4GzESpZkZehuQczfCFjZbJKCiBTaeiDX
Tk4WE3tTELONx3HdannHExj0gs2/9vOqTf1J/ahL1TwjrH0EBzJPPWrUM6DMFEJOWvzwgcbp63o9
wQe5jOZqRRNImTmIDW8r2XR7RXX7xTYuf3LGhvwYGjXsWx+skdQIx9zBW2oArBwXxhXcksrrsgi7
q7wMDGRZGa3nTPIwb7MOAe2Udspxv5Zx2N0NfmR+Q7a4d1PZAvWzgu5JN2dIzmuVJsMo87RrXbrq
24o/VX7vXEunCXXqlpP7QItJr6gfzmvd+/S+C5LhSvWsenCLGhGfARE5dazB74AXzZs1FBhVroZd
EkuT0rngKyuIXTlF7G4BchgkHH0MPSjF4MKaj2Qd1/F8409MvTDHutkcNQPaXEizNoxF/phKWQTX
YVQ0kEFR9ptqbfmlH/ulz0gl2ozCtRuPMT/ty8CCe2XkzmVdCY+FZc3MxFdzqYN0YBW9k2b200As
HJg+jg+RJOrRKhfeJiFfJAc7x6w11G6hKi7cXyKs+h0w/hXMNeCXN1OkeF3pDmsp8gZKNELfiYSM
q9GbsF27pOUrvOdzZo127lr4cq4Qa5AVN0G+mnGL74VPeihe9sN9Ah8hqCVYPT2aKXSaDH2G6DFu
gmo9mLa+Y06Ae6jz5HBnfKH31Vibl0A0s7+CbxoCkqialHNjK7RBDyC/q2il5j7+qmE6VkPFhULJ
RwJSsmpdP1+rmnh3woZKraq4KKsUBgDzPc9dXz13HjAaqaqrYR2gQbDucl9sNdXJjQ5VsJEVpWmN
/ynDimEPdHN5LeuKNxu4cqJeSVF2UFkSsQrOFsyWb65iOdlHvOp1FkoiC1DibEV38cAScQ3fMnD3
ADctD8p1oElBLX/ScWkthHViXM4TgcJDVrmOUFg3BqhI4UO8cxXmjdp70OrhaQxnLptCc7a/GSVu
23QeVTzdw3ZePwVzHg03M6Dh+bV1XItnMo7K4jpK2qbcuiXa0ddYExm4mAOUSWFrNjatrEXGAsC1
vM4J7nTktjcUFd825aNH36pFdAR1yyoDxVjQFLlyEmVYH75tKURDXALHkrBzA5GCFRpf44lO+uuw
JfXP0KvqnYoGWM4o3/nRYEKekzrkEJvpvOcB7tZ5WjLoyNYBvAo6J+bXoaYJz8qqGbZgtDYpJbZ8
SLpxeG6FSkA6qtnTXHjNBjdAtCp0UhwI3rMssvH0JvDkGUg4tWwVsdH7hVISrgNKun3Q22ArVT6X
sMBi8bwgXEs/NZSbPRmL3wXEuZM0YREK8YNjyrRtSz/ru6i79jVFbw+ZQng7NK2Z08bzoe9cAvvo
MltA0CZpDlBoBFw99NqtHAYfik1N/DTYwq0yRTo3g91WgtqJMn9ip7PwSJhk2aKhPc5/fDeZbmPT
sOeCg9yNio4er+d4xmPj1LiG09aZCBxTjUCwNE9KZI7T9BvP+vJmpGz8E9bxdKidVm06l7JbOpsK
ti7U626iNvKevNxtbiJ3mK4WG5Yd6OrOrVc77hshGi1ut+1Qi5Kk8XfDkHvXLR/oK8G9uQvjXmyG
HoRON68Njqhrwq0LyadDNAbDVRg4zoumVQe3PyKeeFTpNwhxBwdR+tei83GrwI16oqs4MMW3YUZQ
UwNCmOm+jG40Qpk9aNP2RvuuyHpflluNt2CnHQDA4sgGmyFW7BaBnN72cAixMHSr1XZq8QltWA9/
TAPH8hUkrNSVlrDhTTtSV5tGQ0o6hYGkKiCSJccBpTCR3NsKKkTo4bvkSxzxYQVpqDFM+wFZUOqB
5/iVhYRfzV3TVRszCoONnLTTBnQH70qTmW/6KlIrMUIO0FRlcONVYjrMbRWvJcGOInCXwzGp+3Wk
cDR4m5h1XSTsazSW/CGGFPRu6GYQzd2ObQSaA1miEbo3QFphKMHCBxfYu1f8HAKftRaRGpEmhwhx
329Y3bjPM8m77x0fvLuROfUrPO/9h5nVCCtyzxa7vnHrr3iU/LuxsuJx6s38LdDAr0Lvj+4Sr6h3
xuuhkjqrvEetcertnUNC59knDUiRTc70F89I+4b2FOx/qTTiGiIebZBy3rX3HHjIO1M28TXTbLqr
JGKEEGyaH/Uw+evZZd6OFj7ZsKKdtqVoplf8vr7M8nnSh3nuwEdmzZg81cLjLPXympqUexF6g1he
sYk7MYNsK8kWwPoY1lGQM9t4lVNvF9fylahRwUxhdzc/sTIvdYoAt6zTnrDkKikm9mogRYazAglC
IJAFrP+QDbi/mlF1+Al1UfxOSre7lgGEWivIm2Yd11CmC6YBp9r6OvxmRn+6sWHZ7SZkyJBTohoP
TD8AbhLjDcQTTGGxnoIvTG7hNAkDWxcFj8q3E1anVjOElobiPhK9V6Sy0cMmJx3n6yppXeukgHQ8
1TRHwDEWAeCTnnHxS4loQbgVXvzboSrEviV8j+ZOC1YDApC9Qm3/lw+N6P7KEUn4pUeL01yJKvDc
eyZpMIO/RVqWspq4vwsUXAeIidVh9xjy2JKfFFM/3rix6UCQQBWoy7pZ6iGLG9/aq9q3yk8xIQSF
4XlmEEUyoY4yojHhu2im+GlROEbkUY4UJwtaWmGfQSQzgD/aCCH8jcLOHNc0VhLCdbjwzAp+UrhU
m6KOIMI8gW6SjZpGXwtP+t6akrbPMwC9yPeBzzCFL137p0TiQ9O8m8pvpSo7/85YU5h9H6vK2Tp0
7v20s345rAGH0ajzoLzxAzFMUR+KsG/ZOrKSkA0doF+15jNLnivcJ+J5Mhb+jBBsSRoUMnT+c4Cl
YnJbO8Tg6Ut4hzOj9U0gJhTHWR6yeJVLv6KriXQKunweKLX7WtkWliAzCMRk2+s8KFeF4STCi1jZ
xGzwgyJ6FTWy/UGhY7iFbB6NbuB9FqGc0U5Wi3tIips4nfMOWWtTzgFdx7mV861HOOzRHDZ74qqE
GJyfzgYtrxTM9klDH4jBQcdHhxvTDteD740V0aaBL3xzhR8feNe41JREE07M7YHRif8oHdmztS/7
8Yt1afELd2GQPBZFWQPnDrXgb1MTSZSShUTiQBEO+OuyzecvSV1g2AgTOKbVVOt+Y4q5KJCojGRX
MjB6GaTU4ChiCpZp2Lzf1XCq+I1becaNmxMoM+Xzqq2DeqtIMO7yvKW3eFm9NGqi4rYLxjvuOWDM
dGZTA4tfy+aPGe3XAA7qadHSnyXB6UBH8Q489O8UotcZraEG5igIj43ERVJYA9PPigWH7wu7BkMe
NkpDKTOZ92/9OOLRbm79Kf9BijbPYJoebVWIiKLF50DidAZCXIjrDi1njOcnqzCuzF3rd0ik2uHW
MYBB1Hl0jeRwXs+Wrcreu6XeHK9DuECuQqBtUpANruTgfYPhV5JxBAYZ8ftDLMYpTZrqjlJmt2aO
DwxF2CcbQyp+xH84oZ+fjqXz3fD6CQBBCD2WDcwso8XYau7vGy+6g+vCDp6dPp60CNlh2UCNu/uR
NARJhVc95rr73nI9pwJ3Yuoopzr4WlwJmv/RzA4Z4+wnU67aoNFHVorrlyjxnmaAIte+gvi66/1E
eRSNGc99liF7NlI/AD+KYxlB3NahIEr1QXJbOt6IeL1luymp1FaOQb2WVkOFYDC4qkFQ2grWOTDR
nH4NerrTHQU4AEpqmfHJnQUVA0ItRKPLVNBNJ/N8j/L7n0QiFRjwVNDQiFQ17mvcNSqD6sW3Nm+a
DQyU2IZVDaA3uJMdAxEAuG4CFZmDE12TNKgn+gjzrn4XNtGLwB2cQY2uuqE9/ZW3GhblLJpBE0x6
BOTV19F6zVsjkS6ndIxQG3GpyB+CDniNunIcuB5H9UvOEQA6US6vtcCjo5Ssw5Xf6vxVcpIc8qRg
K/hHOW5qi3r4gtfc/yfa2ka9R19nPvnXGrSAbTLUBGI/LciybLb0VgNrbKHU6rhXvpQw5eCJf4AK
ZKtS0wTNNneqfmvivv+ee6ME1xXnYoCR6yqaA7ZqZCxuTB8jsyhVtUZI4dzPLcIWXUj43BIXOwAU
j+5Zgtqzz2dglqZBBgczxt5t3/dDNjYhq9Cb8tsfqhIBUnyonyJ+aTn6idLo51IZA+VFO7FfrsNj
tQpCdNSppeKnQUK1VuEsdznEMdesFMDBm9ZNReWgdiBssulQWH9gAyJ8cGvYA0ol9P84Oo/tOJUt
DD8Ra5HDFOjcrWzrSBOWLFtkqIIi1dPfr+/sDI7tDnTV3n989dehe8yy8q3pyhclmhep1znNpolC
ukb131aJ9ZBjt/uH2zhMLaobrrofjEdJkeJP66zzflvNKnFmGouMSs2J7KOSuIvuhxPsP1tMJ+Dh
J8qH9UFO+scj2yseo7pJRVviSrDUM7EDVuLq7ckdpx9PGNfGVKd1UTwiLMoqLHjs3Op5CzorXmv1
exiKdybUK1qef1rZNaq94GiPNSJbkf+YAxQegyH2/8C79Q6nIDaht63xA7qyizEu3enFs/DFeWJ9
M5axSyEkH4TfdXEe2R9h25r4Jnrn7A9LeTVX0pmqqn2qLFASv1zifFt4zq3fwJJHv18+rWy8AMHv
BL3Ct340PlurfurMifu4K/PYmyCtDGNNfbe3iAbBC2IsihNuadOttO107NvXINN7mil5uOQcJFyd
XgJJmB9Fayy7JUA8oXPfeB6XgVOz0O2OtY8AWwCqNucD8KdJxuukX6QRjuQwyncCgLnfiqHicXUo
y5VMo73RXHrWvV2ppzlZl3ZNe7MdTmZBAq6u7Z4z290ALeSvOVJpxlX527krmVa257i0fLXL2wlw
QAbONfPDJ6ufXCrw5g+mdTuWvUWybybd+0A3ldt1AW17yVanYusamj8AQ82rqMoCPJSpvB8K92X0
COp2tpyLM69y8qYrPofJ/38K//tqeb8j5Va848aIlc5JjAUGmeBa02UaBLfR/FSXIxBAVEXHqDDn
uKv1eiYPWR/n0BVdXPM2C/7y1ThwdVRpS6PcLei4tS2wmF8RPMlvgPLt0bbBoLzRW1+5o/xbtsD2
37XzixvnQsvXCYvnLpT1XfWXN/v7YrErI0m+WuiotDXcf+VUWvFANWvSDnQX9FPPlWOT8jUOmp7H
SU9xlwXECQc0CVnF4p1bpcdTFMwSADcMd7KvUY0F+LFXMf4TVsM3OHgrTx+zivKYXeeoGlNg0+k0
utWfhazkFP9Oj0Z8Dg7zZD9Nfv+QGdmXLalrFfWYAgfoXUQVQFI79gPJwUDGIboOcf8ZaiP7N7ZL
vbOHSZG/DEC1hdE/HbqnvjLhcvjNJHJT5Ptudiym+j9vCP850/hjR+sYI3zYgVAQa7OO9CfNxboP
qQFnEYDQAyI24lbmY9r0w7/tXhiy5CLf64yWMbqUEiPfil3bAZBsXqjOda+et7ISiZ7MkQibeXvy
uAATdMh2HPlIEGsP+RzByX/NZTkMyhn2gVc9ZHd5/qSZmcUKWhRWCAryuv4yVhaNsvEY9UtwG0dj
fJ/NvI6zoC6P1hh6zBfsjYNZ6fOAAiTR41ZfGyf7HkqiNWwkPYnn+f8RUr2ltQwnzh5+Iq4e7H24
uO0B07b7VIn5j5aFSbv6ah7GKbDijFbDNBqL/xbMvicUCU9twUNcS/dsm+O1C8YmNVt/SjeSNxMp
AySz27ux1u/TrP8DwdEpAk8cvDY+xyp4qUvP2XMPZIfIrfSF3CT32ykzjzcWvfn5VKYIf6ejE5ZP
kSP/zW22JD7p/ol0p09G/89Juf+yaiqOrtk+GwWJZbZnn3wwq9SK2iUuKdHcD4StJ0Veu8CqS3RQ
i+HfItf+1BhK0sqZ30w3Y8lZDArUNfKWsQArJQXlqlqvOVExbjLJNSIxs+Uvcs+DncPi9AEFz1Hn
Xktf3aIwe8x7ucRVHz60YfBqdkGx6xcr48Dne2KLMvelsB+ZftsjN5/ae832Uzc6OLf1avPqCA0z
loy4VGFfmJQJyKrrd2nM/2X5+Lr13ZZ64BN3LfqvrJ+9xGgpYI9MornmAamOG2TVbim3P/k0PQZT
+ZYzO8YATHWck44ah60Xxcq0y12ezX0aDYGXWpWcYq7lBUF47T1p8Lt46aNob4fi3WU9jlzJ6Onm
T2zJcDVhY+wccy3PMjN9cpLZG7bxPi8tS3EIcwmCP4NU5yFwWFja/JcO+kPNryFxCv+vsES3t4fC
YodY87iHptrni6DrXRmf5aYfEHioRA7GlNY9D6FaC9J37YpouILUx3Jku5rm6g5KTe9d1EAFhL2x
G+bGPc+hl6fQZkWsMoP40tH4s9jaT7ao5KCcpjdzEkbq9m59HG1hAVbSFWm7vTo4gG7zOq8MKPZ0
lPfhTGZ6Y7brnMRZ6kMA+k23SONd7WXxdg6po3FgiYt0xHTuMsmdZw0/6CS6dHBKftV6fosa27oH
2v3XF+TnFPwk0m6Z15T4s79+3y2EZ7VtUvbrB0/R80LP4iiiOSl67vBqDIC4Mht9ea3PYTsCjAOj
jGGYPzaj/4dQ+hZfwrYeImv8JyuXEYILJg0NHJeyBzKAGM33re6+w6L+B5mnErMrWIxF+SfaRp00
ECtXlMPVZR3yMN1kB1TmBwuIis6GvZ8v443laks5m9xjG/lkcOeFe5QgC6fMCRgm1Lrt29k2bxu/
9j24ff4DgGX841719nff0JPtykXGKlh+s1+aCEfQ3KCD6/wd1HFzzOBN9lAT+W2wBXlsaM7zo2py
40bDLmbsYBDyNuiWbMDR6Tt2tTabdvxCCp0EPUc6fkiXDR46tPQjdm30CR/T6iCOVKHl7tzBJGu/
2Drn5HXWfGm05XN4uuXB8GrxbUDAVDG3dvWDuHj4yvTIji/c6GL0tbw1+RSQWZKbvxFN6UuDD+pt
7d38Q0kpd/Cpw26WvMMYlMD4FsUsbq0GvSjDsfuv045zJUFdAZ9ZityuvJyeSr+QzzZD3N+t9urj
svJrqasKVGugRmSHwKu54BIDKg+GdYfYGlSe5NhLYU8KOUDu76y55Y/QenzYUHc9KH92doFe5qMt
Vvs2BFN7W4xqeN9cFwaPZjwTyEuGF7eFxPLquntFNWuasXRNacRUC4zXIWOvc23V/eeoYLji1Zib
2JOlfCkLpzxUMmt3uduFSTWBssX12EQfxh2Eh3/J+ZppA/Ed4RyDYTG+XFe0e4MGmeOYNdG+kD7j
aS299RJkswUMtQ1UvixOFN87nQCrzKw/+ZmlkkWp+QiwiYyWq+yktOHGYwXVKES/xoWzVnv2IZeK
iSKMp6GQrwOCl53rjEMQh30/Pa+zvzybtBsclb9lh60o3NRRm/XQGP7yyLJd/2xrScG7XOopAODq
fxxiSfhO7fqA8tB8dRwVPWXtIP5zi1KciYeY95O3tXs8GuP3glz7YBVD8buspvahnI31bPaVc5rs
2j5Qa+OcqBohz6z8M/hDlwRLFfwDtc7P+VxXh15BL1JerjqqfdbtyWmm4Q1cdH7utohXZY0cr85a
d5+LzbqybgzuNeK2Exxa8VqtVMnVRlYdylHXb40h6r3ll+XLMDrF1eBvfOi6moPedTP1N5h1sZ/n
QSZjkAMBtmu4D5xxPPVrVl/Kzl4ueYc6tWlCBVrkGCRWRggMnkTdjx+6XOQJlMRPKSHuDqasPQAx
4LLHWQMG2MAL1DxUjXOsjU7uis7qUz6CeZ+Rt/bUda3xn98rY2dza+x8iLCUISyoY1PV7oOyi+5G
BmOWqj5cPjvRW0QvD/I9akRIlIFU1aUtxZSQ2Ii02XKV+9bYYCdVX89fox/q86L95j9lMNKQ/8cq
VqrytsIZvWrHKgmZzYKDv3bTzgrD/uZE5ZYWZMwMccatQtERsDJKEav+xWQ1/u2l5bxbsxqrWJhC
fcDizedorMGPuT2/NhIj3vvA0TfRWeLWmKP/t4Z6PJUbrl1BJ0SKUwCsp8qGjAWtiDaEs3dgsXAX
42b2vN6tEOLWi4Aro1m7v0Y2OkwmuDGBUurOWk9R1a7FLoJwpm8i2sI6jVpylEElPGm8se2v47nK
Da5VZrhcJxLr43ZYnLbWb+6M+uKQkcvgxW3Bi7rOk2vRCdvI2vmZ87YhR4I5Pzh5su0Zyvw+6HfN
5jjA3ZWhvXQeJ5gD04fDiN0iKL5q/Ef4+DDRrElp2YtIPXo4GPyMrAjS0GLCILlz8piQCz7n8+Q6
Dsnu3YqFRyh7qlIHnrY66Gk0+oNJVIufNEh95XkBhfvNWmuHSb1ZkCxy8k3+96iriJGs/AJpLx3e
4Js1Dy9SgzXMd9nakPhVQizJnWxcX+9MB//0Tg0jhBewgrpDMnUEbFDMbkrnh1NfQh9M7eJGfGyH
wuQyP7CTsbwDylcPltDhb24uilw6uxlTO1CDpqQMszqlL4F5yR3iRLCN3pEqqQj4pbAymHZlv/Hn
9BBWLxb+Y5k0apvreAmEMZxhxfNsJ1hrrKOxZqURryortthXVuMnbUtPzMHq88xLrHLc/mlDqvYp
Cov1l6VbuWthrVNWOnWvBdJdRT3lIicWLzb1Pfemxz4PoZBfNQIIH2tp2JW7sffYtQL4T0yuZbNN
iEmtlXbbcbkPIjrLk6LZqNqKmqYS78U6T5p9r+itfB8AW5wHH/f0Y4XcdN0HZiu8N6MqKGVZ67q0
robduOO5tsZoiKf7tZu4xiCjPbWJzp95KBTnYdba8PWOdv0rLsNc7Tq92OhMiLLhMRaj/I/KHs4L
WGQw93L2V+cE0lMDIg3SnGJXZwylfqnzAkAZ0c85KFFlJ02jbU7KtcuWWx8anrUL0U1We2313Xyy
IZP54C0HqbcX6vzWVaX5d8tkJOIpo8Y0Dicwz1QInW9kvVumIMl71v5phhcer+bQTst3MMrJPfb2
ELU3L0c9ztWaZ3f5STgVTwuxPU+wL7ynTa4sKnK1SzcN+hGy1aka0eyr0A5+YTdodFrknfkPDiUT
hyhYTWuX68hqkiIL3SE1t9EOd+Fk22q/AjujQDVcuRFHHBbGgbUFFVS2LUwjvYoKccw5y7tLAXgg
E7PIum+026AlpvJ655aF1qj2YTGANVMx3IdX2iPgp8Zq7NorOD/tbeQIhGGyuSJa92gVdfZkl2ET
HgF7LQKQEefVKchzZ12IMm0/uy2/c8fCgdQ3KnTJabAim3+zooZi21JUZv8QMavPsUfxym2cK7/e
GYan1UHWwpjj2syoO11MAKij53bDh92RJPGLwR7FkOyLuT5KmkPmyyaWqEHVMxoFXzT4TUrxORxi
neWy2IVji7C0IsPXfzayTWRxDWYmL768a+siVXTlQwFBYxxgLfiKsopbPg4NU1fHiSrA+eooXG+H
YZikvXdZSTbSK+527C2cjTyGUHC6uLPyAEmBg+4ZGYWIhl+1tMSvZW23F9KNwzW9cxrvgYei5WHF
JLu8iS4IB1KS7Jw9Gs1fcKqCfO3OWdSu087LJ5axpnKHcN+x5vkHawPhjwPNBhRPjTUMZ4h1ilfo
RDbGdFlD+jc8O2QJ6AsW1b0RTEWZynzSPuhpBDlAg3ohgMuC0MCEHA33LhqzcbBF3PHqdmpxKNs6
l9uzWFwP5m4eKo7AvPPRBjY8nLFSXLPfwA0rWBria2/4tRUakpEmJ3h72GZSDcLPutJW+wM5urRX
zylz6+IZ8/Ax1BLMa+voxYmbaOWYg3mYp3gZN4Ng9bmnxAOytun2OtKuwiHEz4h+elH/Fnpz23Nk
dwZ4YMfzAe4/S/mGOy9aj1tZNM7JKGbPPTJ/6XmP6wftzqi0s6EywqARinVD15YrZd/ZHst4mmek
LzunUGPxCKlvdf2vvDYXwDp3LDwgubgntwN3HOd5zicjfKZnGw8CIcyJuxqBQcSBFF8iAsBMYKis
DrhDMCBFuo7enFFJY+ciwL2/wWjbIBwxWuxsvv3gSAZS7sZ9hhfsuNCkerY8OLW9MRujeJ1W/w7s
cWmhO+m8xbjAqhCf0mymBZbgVYQq29R3tetixIUlVYC20yuXfI/JF8SxmEvD3VNUMlV722qy4T/F
MMs5xeNPh3VYt6WxExFbwbFuM3YOf72nRAa9rdv4/slHMUNGXqfkiw00PRTQi3/ros7dZGoCv361
aulb7BaAhr8WC2/IAS3RVD1M4QJ6xbayjNSRUtuMdmUvNl7gkZIFkqoJ+1hFIhbVrn9XQ5TlUVZO
/WWTmRrrDeEhPT22fzYCMYnTpFQd/JqI25KIUld33TmZrvWzDtx5eMA91J2qDIPavjTk/C3zsP0J
Sk+J/5B/QRqW3qrI4CoVzbsH5Yg2+DZCypCuwTC4481DUOLsZm/LwqPK65XSIFuzLPGHAX/h6Hrj
hQi/zqPd2S7UVfKvFPtayKF+UOFQZi/3JkCmYdLbiTHXkZPtmnIkpwgq364SWftwKaT45s5htLOi
+esajsFbnHyKOWs0c5WtzjDiaC6xN+bZo9MJrtjVbgGsg4De0xPSjbx68XMKxf4Vue/6f+osg6pf
O6Bzp9ecd57n5ueWYoEMFj5EGB3bpna9z0ZOyBBWlwovfE15uINS0tu1Wcu6PRurj0+5s4o52Kth
C+M1qE1xWSQh0ckKrJ3vLCugMW3tXGF9RHMk213taL98Dul+k7t+Bs9K5tnAoVty/lgsfpO7Df9G
j78jbVyKexO4r3ECHRyrhTaPyoDjjXiIUqujFe8U1a1rXvRQKf9Sjm1p0VLm0PdXjU3+iZZuGw6t
mRnytAXk9VwqKlPxm6lJjCdcEqaz56DqkIH12+qdejMb/+bcUO1uCrm0UEEb6s20p8g5IgVw88OK
Kq39yOZuqY982tEW57l2/ozCrdoUc9iK+KEwm20/WU1ont2On1MVcwrWHie1Bvf3Fr3lD9xGizw2
apyNc4v/cH3Qsquqa+gN9fDaSLGErzXk8UL+4wgzq5cWqZajPPOZLE8CTgy/me3Yr4glS/i3tn5n
F2VfgXXI7a89qFzwaVWo26t7m8ZKSZtd+jn4/9iC4WCvy2Jk8h2IfelZSxq2iF53DhuQhNyg8y0J
utV298ZKUhbashzkKKyMutsjPjSIuh2rfHjeNs+wORiN+rubXLS4ncyHYMeMOg8xQcB027kgy/Wx
k9uaXUfyLZGkDMHGBDqrzrh0jle0l3DLpnsHU7P8zlqwGjbuFW52qRAIpjmxIff4wUCwoyp7zuwd
Y0S0pLaomtucqzpL5yCz1xtSGCdI27G4D8hjJdQO2MBuU7FMEyV7Wx+QSZIjuqIDMUKiKC27pWiw
8bEcDV5UBo9wkoxOBR2FdaLQUdFE4tfeu16V/bB2jbGkSyimPzahGG4ix7xGjGZuDnOzn4km7cYV
LSLUhMoS626H3RlqckUKiTKDt0k5it0W0HjzSR0N7k74g2BN8T7m9sHyBlUk+SrNBkV71PzA+y45
P8ZSv2dtTwe4PZqrPPNAKRNCa1p7iHYbT301k8iQtJtS667K5ixLcx8UAkAScSpCDF9tf9m1xv4H
Ba3d/SFYcGvaGDXLPDwHbtvzwmsX+IEze9ismyhDezn0NZ/+C+qnAJ0AleAE62xtW+6routZCXjr
A7gBOl0Ez/g0EbR6r/w6x/lrRhysY17ygJzRnnrut07L8VRVcz+da0RoQJJdVsmzW0e2sa8CMjXj
2rOrDxmogHUhCiaESJ43fSPBQsWLbKjpbuzAQ8jut26cbtALzoGDpMiIr+u6bD87EEppaa9leKnq
+1pgTt3g/upJWNQEJzvrb+2Nqv3c9GAWe7fRpXPEj2W7F64iYthbvwi+RJ2P9GJQ0RSx4W+Z2ZIy
Xi+NIw98Rs3EpOG6867vejVcpnHM/Odoce+LUUDr/W2bqSM8ji3A4MVTAb1YcWmBzzJf526U6kCr
9Xm2TENTM1dY+nsAEskZmWxDPGdhgQZEV9Ukp4SFkKpFuzfo56TC0REFPIRsq18GBprgI8uL9svf
tPlpzug6fXLkRdoU1tKiOwGbiu0Qfei+6BwGHSDazj5mqm6MgyOUASVTVd0j9ItEMGY2GH6Va8xP
szuXFGJn0vlrmZu8X7A216zRKVUe6N0c9BPDHkeYVbkSzp3fCq2VOncIRbQ9ET2zy6guBf8dkd4y
Bpq7wkRAtQcALPQxLJay/bTNQnxH0symZED7EJ3NKijdV4+UlPpKE2hp33Jh5egYTO0U5veAoIC8
XzLZJHCiCNqDWMRU/Az0aPniMC9hjr6kMoum+kYR6H0xqMoToSTt0TMmC/rItdKCzE/2OZubF3FX
e8qZga9b0/8oZyyP82AXL8G29gcKQ7p94bJPC8NbzpQyZyBvEoW5JLi5rKftmNledqL1Uz3wg8VL
OuvAp7No7dcERwKjRAuGiRF4UrFwbHkeOSWew6ocLhCVpAjj8ZNP5OrlEGEy+DEis00gYhZIuW5K
u2oiOra3ostsBMV17XvvJshV//H53uEeTICWCS3YwbEnTkiDtuB0daIWYUktPutMACKTSvGFDtM8
V66FpMLSW3YUamlzTBI+JBaa0TzuCKE49aOJm9Ie3ttwac/B1vIkYJ1wLx61bgQRK9dGNNoR5z90
kfxHblW2q6sGSUZRD2qJ74m/B7MT3o3MPD+CRpq6Dz0Vy66PJvdKZZu6bKGgnjbL59vIBF4kHsM1
iRGMOwnKojnFDUqqfuO6cESlW787RGFeg8nkGKy6afsz2q3/KlfD2BO3AlLkI6xNoT6Xq4ZC2KHy
Nj79wQ0fOlHRDWTTcgeLZD80ypH7uWwz5P6dsTeXob8MomuOoCjbTge5uqHWc/duqHWskbdMcbaN
6y6LVJNWmzk+hzrY5rgn/RxEvaqTytwAjFFX7CY7R094F212tmNwU6ggBUoXaQY3vV/YJRjbPLhT
UP/EMbfULrMf3DxlssEO70gpqz9CRvEjdcvFH6Qsxi63w3lXA6ruaxhRlO3kzjiIO3Y0sxhHQVrz
oUAZdpngsePWV/bXvA0eixfwClSgffRzGgqaxsuQNIFUk2zToHBnQ8s7a4Emxr3VBe1xbpCOZmJ7
cDZhxKOVZ0nT6j98tu/1uLxFw4AzLtpT06xOPE6vrHrp3AbH3tQ7UtnOqCD/Ucf0UtAhgevgnRiG
i9eODw0H1ByFX7Lx/iuNgqrcIThU4/I5mcs5G5yEk/QYqLzkq79LwAR6KX9eTl4xvRM6q2I7B+fa
+uzSZPxKpsyEmbcBZ7Qr3/t1+IDB/pwKd8Ac2JafLbN03EN/7ZEjfQxmxDQ+dle/mZxkkMsTA8EX
6WM7NXcvTMBAttgsYk4RGdvF/GsmdxAbW/h7XPMbj52V+mG3tybxr5PGgeYxxlEkQv1iJyj23vC6
XKfKu/aheC769exU4gXbHLqLUu3vCUF1zkZnC4XDh7repBhRd01F9uQNgl+8USaElGJw93ndgIE0
Lr9DLiTWOl3KzD7iOjjPA7YEvf63Tu3vgl02WsQFLvIcQfSHa3EwlvIIV48QzeW9VijS/Kr90nq5
OiFejm0ZYkqq6rjcsjhqvIMqo6Pp6Q/G3bfMmz+Y0Y7F0u4tJx93RTWdo768NUDq+9wq38Zp+oX+
87UfiwerLA71kuEtCBxAonzOEtvo3kYlwhQ5nEzmZrmxbvjIL4IfBfWeaf1rA66KwxkPR2H6L4Nn
Pg7jphOF3CwOsqVMZurk4txbvspZfLg+C0bvR9iGNKp+EoLqm47EV9cXL5MvT4MXpJjNUtsFd3fo
QUIZBQIMCX/fWp+2Xj95y8bBbRzwmiReG0xxPrEUQ0shLDtBnP4Eo3xhKDjCUqU+HdeegESlhOLq
+uZHIaJj4K8lkuT6sy3WgzGF78zYiPKWmvNAtp+5t+5yXz9ibUA601791njokf0kHswCoI0dxH4x
tVgH62dP22MqUeXHVrmdaozBUReiuB5+N4aD1C07SyxRlHudNfIKnun5yRxJH1sApmTwEumSJvaN
I6arn3LeHLPTV9VoYt8rBJjRxXT1ucLU145vQkIeOvkVJjOt7Cl1bBq382a3kDYqBgUh4R+8Rr2X
WYloLvtDCHBiTVT02NYJaW4yGOK4DGWSjfoiTOQD41ikHeXSasDJFnJe1SqptHOtzCEdFfJzLdRh
85dXtK17QIQY31iybMtRZhaCmiJhb4+dcYnpJI+3AHSlHdN1yQ680k+8m3ykY3SyJsQOYXlCt3Tp
3O0ULv6hB2RNo6W/8/vmy1wXw6FGxhEHdredFe0nfNnlRawUOdc1ymW7hdUZGbW6gyvJ8S3nxw4d
W7E0j8ZKAy9CAfDph7kvwzj3xVkQ+m6E9bW3Hu3sr99Nj7ImtuOuSOzr8UCL8y5TLSI/GHmVIdpo
qiRr3bNfyXfReMj8x6uf6Scbp53diQsdiJeSK0vZr3r+58vpRfrsOciDDnP0bWIPdSd1XG1yQ2qo
s2BdKe9edihCVazWdUtEbt7Fq3vu9kegzwcvJJ+3NU+jtz2SFX6ZmN1nGT4VLoWtGSnrMTZXrNAG
2dsGOp3MOpsZCJ7RnwZH/bKGcheU4hJ1fb/3ooEMXiC3Svxsg34dm+m5bsajLKbreJ9v6uAZBzpU
V4bDcOhRrfGBvZZt+AAXu2P4OFTu1D2UrfWFqDuNIn1YhPiK9AXpFUiOFCdTR8fVkreshXJpYMfm
obu2LpTpuoB+Ot3jNHyzbZ9C1fzGzfP/r/LWokYqRvuxyc2XsZqSWquPfjX3vYZ1DaoXumpRxVRM
rnZoI+Ep7NQoPVLPF/fVUMXHNhks+8w4uBLrh8Fa8hTme4+AVaIRL4K4KZEhN2PQ7ump1bsS62Eb
j2RLxWaVMVaMGhdTJm9K+NkpGMPvoJBXZRMKjcgxJ/nc9h+FIb6c/6vkBdTt3V94xiddnpnr25Pv
2uMZD9Z4Vlb7SoiNv/NbmQ6FeEWxeKZVna/0zoi03ZMAtImD1b8Rd5HFZTC/c5WGu6qhFbyq3fdh
815X0klTQWhBWueLPDQabXu0rjjKtjMiwedhRa5YeNVOrRDcBlS2DeAarWJvTE5E3LLmzreLByJj
3qTT/KmqYUrHoLzlUn/MaNrBCIsi7evym1Hhg3lkJ9uJUjxbvgOMi6TsfPlH5h698qb3AHucHwcO
6dgTPbTygMmaQq/PKgqfq2r74V6yEzUEl7Yen5pq/mKOfFOzdWxFf3RX8xufdsmtNqZiyB48FMwI
oY6QxIfKAeRxgiW4FYpmC+amGmd138oH7a0Aw1vzd/SDp3HsPy0pnyYnOIRjfdua7jCMKlU1QLJv
fJGIySYcotxo0co1TX636nmJP1nbHrf2cOo1L2A0nO8FDOA5HAbrstHqibJ4eJ3HbX4hncGgNQAf
su/YA3r2ZYaZxhwRG01dpjbyhAf29fmQRxIQtHTUV42N9SHr8bAPuNBSd5p9xglxQc77UosIsaQb
og2yF7RuYDz7pnMVP4r5TMnyOzwfDniX46YN8xfT/R9HZ7LVOBJE0S/SOZqV2lryjI0BGxdsdKAo
pNQ8poav7+ve9KJPVTfYUmbEi/dupG95Wl1Rl1lltoi/itLRluQlfT9FW03ovZi+B00/bzu7PdNN
Ma8lXcjIvNtQQT9CMiOWPhIVzADY4mgwD2rIqlacksFQyD4cmtZgTIxrqsFQIximBwV7C3dUsXFA
OCENDMZywZwwO4/g0ggTsxvH6IZ6a1zrGI6pR7yQidhrKpqLR3Aiacd83TTDn6Lj5Wzr08I49T4L
mYZT12mHCuQktd8WX7gVFKmRBv8Dems/1zm5vZ5A6TScMzs6VSaXUVIzxfLi5W7zqiDwB76NN8hq
irfBk7v/J7EDQ0mrLThtho40SkpN8ZDMc2CMsaftdJXd3Cz7y2o2/Bs6BCeUupWd+s8KFxL0qJwP
DPOO1c0klijHEUPW2cBwthPkIl1n+TY7SicU8ZhUxPjrFcOxSLIvlVf/9Hj0LkImX4iOgnDj9Kdv
B6Kcs/0ZVcY2QV1wZHdzOw8QJeVcCuPpo8PleCBdWhIsxdWJw5oUHiNI6tzJqJmH44Xr7zYsghcD
v87F6LQIk51n3gt3zPZOZ/KsgNS9cMbPb+3UU7U7EAdxmpo245NYHgDfsOXd8iNFVKcwazzASt/a
iZlJJHUvu5kp3hn0u2WDZV7fy6WoyWRPg7bKGjhw8J3c/s0tOQndBo3zAb/TafNEfUxdxCnBJxX0
hhRvaJv2thp5oqweQ1veGX8TtQxvdgM1dSwinPB9lCZQbpPkmsHbGoOhG7prkul4VFmGFX0NZFug
S2BMDrvFZc6EKyiicfY7fJEIbzPZ4N/EZly8srR5qLaLbKPnNvPjHz8tZyec6zbfSAxl3LyScK9K
nO8lWZxzD+R2jZ2ea6ChOong62m4DS3jNjZVfAW5pD/5cf6Aai2PBFDXVPh3/dYjs82cwtkwWRxI
V1r5s5Q64Ql0Uu/sQp8NOZK17RibHvVhNbYbFWfpbnxYR5Y87ZkIFvmalaPDOVeo7BT9Y04WggXk
vZElxNM8evQ+Vqgo8+LulqWSG6vPH+JE0ubrJOPVkgm1iJsN3TnrjXHLHJIEix1HZECKd075DgOk
n/0gqzurlp5r00IcKB/OfP270ZJ21+FEjFe42R4IIiqMKqEYMNxqPqKndZid7fHiRba7dXUGuZHn
pYHrlf0z8T5G3VrISgLr5HZ+CoZzml99XFJXPi6sxaNM14NNed2l9Rf5rz6YITwz9fTUC05540T5
km0zSGvbjlLka+Tj547Iptc4ld2WiZe19imf/nS894cB98Y+wT7zyoq0cW+7WtfvGkPmp5pR2rmo
jCQo66H7w3Io+288YpgJQZFmp6kbHP6htf8cZIQTQ4zipg12hM9DW8xXDIciLKzGfhaaZWwjnY3l
KysejM+xp/Vs8a2GMhfmT2TgG7EcNw600fY2BIHe44fciQHSuGkWX13LiGXVETRa+bO+6wHvLUx8
G2VPGHvMtVF7J1N36cOp3NMRuyFxh4XCyY7znDu1yc95+mCXGLKmrnEUNDkg1ouXEJMx2WjOO+ev
VTS1pLMp+KTI9ixZR48ENLeyHA/+SFxARsTPgkyXXJs601Z5jovXGhE4fTlGO1VO/xbVhiMepVWW
VK+58EPhMVwrou5lcgsRJpmvOK4VwfgJJSCHjb6K2KpB8Gc4FRNmNvZ9KQax5aW08gPMqb3ZgYxG
38Fv5Gkvs14/V+NjYS7+xYU1EauxaYj7Fszi9eZM9P6sO26gTHeX2fAXPML6Za+xQFif2xc3cpkW
V2SDHHP5aurpp5PJUaLPWRZ9qACgG6QzulZre1nYuMVZ95om7Lk0Awz/z+bYfubQCEPoM3elacsV
ONC8Im2Ld7jN/sh4/qui5lxNRnqIqqnck7nHUU6enMPZtFcs9xO/OAJvEsGDLHnParqxXJCAizcz
FxNFWFaf/Ry6BC7Pa2EPRaDr9P2qYWKMhYPzsY2v7Kn1WZ2UxYwDxgStdPlLGksGicXAFelLhrln
lGuvXOLAQWMJMzc7L8r+YPBHzTEz51A98clx2jAlgloD1+apNke5Zk/ETLmBcp4tkqXDjjfuE4Ef
12srm8U/OT+ORmGWhMzbwsfDxcLpdscS72KrlLourEpBEyOyTSsdcSz08HOtWQ+lcG+2IU9+ORBO
8Z36ENm0nm6NhF/W+ZX4knaxreKlY/EBMJOBRZnVeBjGKF9by/LTsQjruPiwGAhPbnJGKWyEWOs9
OL5UoEMm13ThkWhq71+Sm02wKPnRDlRypc5MVRppKES9PEUVF0Kk9zuSrEcVjcbK7+x7pgkimt04
XSyv/o1cpfbD4jz59kRAzuqvWG0c5EcHBmISQyHUXK0OLStBqGqMU9Y0L/4E8AQP7XfDqqcQgZ5+
fJj2OClytm26mwjk+sacm/cyJWXM9egznGUxx8DLfTCt5cN2mi8DIfXQWITKXZkn28W2nrsE21AG
cEOf7kNmvyexpmP0cKdTToSZmyhCSFHL8pJCvTgXOllI8oeHZU5vOBKJCwCVQgmEIcAkIjpEhjyD
kMbj5Mn+RH0NnIOfgp+O77OlN/d2yZzdO3bkJuhIcTLvuAKv3phv1CDXSUJo0ySySGJyi3f4AOr5
PSKsBnnlBo3B3jKiNQ/4zPBnivoxs2wO4gGspOdM8MHP21lMP6DyGEqkFkbtnHi+8YnXIKxcBW1p
xAivTXfNjG8TTpPAxugQ+hYHBo5Cc5vP4jZ5y1n6vO9EAkpRf+tu/BEh01N1zWSdM20KSNGPYSNt
Epsua+sLYlekSQbwK6248z+rdq2WfCaJzwUrXyvaV+Sc4Yp3cW9Wxgnc1Ln2uhd0yqfSbV/REve8
jt/CZITt8ASsEjH8GX25BbYhUN1KHGXjeXLqaym1wNOiOxOxXUbJhciAJ6CorpG58E5FWXqh3Ac/
4PlpaCctgyPH+QdiCKumUSGZKSXXdRrnIaF3hZodlQS+Ul4uRvnYMNItLjsQ+qJ3Xxq7jY+2ntoB
/FMsaSbzP596fsmTKqge/WTGNGJlqdFnXuUNrzOMLULfxkviGMZ2MqDID/yxoFSp5HStLm4mSGH2
mKyZBp/jIT5A4bg0I4mjpCE31WTivKQIIp1xNPGGuob2Y6oFLCcrRKyJC2LGvRGY8FRqlYWZ8rYg
UZ/g8Q8BBmlGoTadB3fZRxXPb4IzKtRoxQMbwyIBL/e7Nb2rnTIDcjpM3IND7Y9owNgPfLKdGh/T
KH64HTe5ZvzWvfEH1DGKftm+VKkXwB69FLbCPoehDIPBzTHiU4oN8DFwxGP0EjOb38LNN8EiGMx2
bLddc5vPW/9xm1iq+DvotbqPMdnouQSePvf4aiPd56zBtSD1cifi6G4n+EGjavEDY1lE4PaW+1Qp
NpmMbs33aTtfUyWeO9HcYVzMoe55pPOy5T1nE3UUWf/aKQoH2tRE86jF3foRG4sDUD4nqiQGZ3IC
vMRYlZ8laMAhL8rwGIOkr8XcPcWPoLgzn0SBz5VRR0zwpGrRgBJuvGba543zxujfYLBm6uuOUdZ6
gIzCR1hdGgMzUOpMz4JQfF74fzhKoxULtH4sJ7sxMGSNotTei2Z+GhZSlENcW+vcT94IE4ezJniJ
suEQR9BfR8gfxXQw++zglxrTH/rzQdy6wvKQ7NVTzTPLz6TLdSk6zOKYHF25XvJ4TTTgT1NgaC+n
P7ZM7pS16V5Y9EQ4nGoiIqinejWTKxwNDb9sXdBxeEWYegiybW8/G4N15jQhArhUFvEc+bfRHAop
Z5pCRJ5b5kN9yLikF72eA68b6/XyP189i+5lXPwpjO59nr0jKKFX0CxQT+2JNh83gzQRfoElzIE2
gFGJB4CvtcLhFnnt2naW3VD6n1ViHQvfeh6AK9HSvvUZ2gS9B1bVGUOBOtJtIKZQup77rvlSOIiO
tS9bMgCMHzRIWKHdg7sbyWHG+EZtwRSp4XUYRountXij4f/QlHPKPZaOGBboEQxMoYW0+UwjqD/r
FXlOIC4uUU2OCO7vGAKDw5jDVc26Je/8lCbadNE1ytZRZ8qUaeORwAYBsupPSqTg6BLcpcXqkBob
L/lmssDwNtVxQTkuseQyEEuCGzdaxtd+gXzKq5i+0RfgNKSZ2CjRztxhntoKrzmanrDDxWzfPMq5
LWaEeNVVFZq2QmPNiHkA2Ir6YNDMdrsk4MfAwO4JOz0PFc5sxs11UIHAxp7bAcErtgiCam8Y9QXH
XBcCp7jC9LDAS6S3VGnTU6P71hs3t3OwU/1a1cktIluDd+SN7O3R7RrIe0nlPe5fKhsdP8Joc9zh
oMYHjZyuWRFGWMu90wAUW4yd/cG1MKcQ+cvox7VhXc7T24KXFCl72NVdFIDheKEW/WSusHWG+DXq
a/Z52Z89jp5k8jdz6V0Mm3Z+bortqNJDnjLnzNz3hkB61cM982d1sScaMWxWW1S0NSngbdTll970
73ba/Okm7ytd4rU1RqtpAcIAq2Ix/evQTS9VVa9VsezxyGIhrHsoLtFVpM67lyjwNAXkkIRd98QX
/YfEyXrsxBNb3EGUVr2Y1jnd34ZVqbSBtGJRF10M5Z5ahBu9cd1NnWYtExVviyV/lTikYJUF+Gds
cAux7nGXKO0GYOk4l9mruTgfc1b8Q/bExjXpezE9hOiar05vfkfLuU9MR1bcpP9Go0frYecyIOMw
m30MEEzFyWWQ4BrkTrqsmZL6tc9AxOg9MEV7yVYteSDb77pVztgbAfTI1cTVKMVBgb4gCE40zhx7
ayVGBIYE/Bk1bsi4dS1H/zm38zMjxjNWPGYEtgzQNN+jpvzqBpxibsdjAH/0vUbCZ1U5A4E5bCvv
VCbs9fM5UUrh35DEv6IRz69dZW++k7yR3H3kKZ3Hq1yvol7/iUatQCpgE3OKmWsE/kmwOaMpMCyg
RDD0CrAarTV9uX2/wVGI/FHMxW4afDBRdfIbU2gn9QxbZ2ICw/7aUFT9aizyY21PZLpHUvi2apdg
zue/U+OhPEXNZkLqfahAJ2xDC+0YlKOJ+jqQJELgvxU//ZT7f7DR1Af2wwB5zDMVSknORa+Hl061
IACJUK7kUFzoRwNrRnfwu+odFwQa11heNCStWvP6Xd8TYjc97yVP8z8Wmu5U+ydYeOo09+a7LMBD
NCTZwWeffRhMjp2GQ6/e8qxtQlZIGDADvR3RtZZOgb2bMD4/bTF+x4ILf6oK/pL+pQaDkp16NaNI
L7AQkaQ89wjNlo7ZcfBeORi2MbVlspCugx0X200eOMy08VO763Y0jxlm3BD7+kF0H/RAK0w8wMAH
gnU960e/jWhGPorUE78gTvn2mMAStKV+cZmtsqchTIw7K2i4EZdAePHZn3vAHRz+jbsyi+90qc85
632r0d54E0hpUe2akarLD5Nl3qZqPi5VsScuSbzC3CwKPBsL4tdZ++HhVJWc76VcDmWaX2RagnwY
gFCJjUuiq2ae4krmH7Hg2aDcapZfz5i3ZTET/+lP46M9wicQvS5LcXAm6y7memurHc6zIGbxFIOZ
itm+t1YVv/fi+0FfaEDJ5YtXfWDCQPkFPMDvNg8/SfIAniHbi+TDS+i+mDe9D3H0aSJ1ydRbETsU
IETb+hq71bpvGMROCetCCYst7acqUtaVTUE54YnyzLs5wUuY6no99c6+mDSMcEz4ewp6a/iRLOEc
xzwU6gnn1Eby8/hMyh5U8be+56np/DV0tFPa80HY9r5NgM/BlOIHLFwWZBz0ZQinR1gvd8jx+8YB
4xG401ML6i43jyxbQ+LLQhoUjnDsgcOxzVneWhGoXgDWxr8RcPYKkc8CmVd4VSDmOzlfLSw0yleQ
DlNK4NUyArxG+O3qk1b0H5lHTDKKmF5MjGWXgE59M8/N0UlgS6bVtkVYFNlXNTjnwXaPgFtlyvCS
2TAOtKDKF0I571bfraye1xgtcGBRHwiFDzBlL7ED8HHpgyLLNmZGYnRUga6YFFm/eCPwSyd83e9+
8tlEH/CQ1nkendgecMS+0a5G8S7BE0myTvPcnsBQ0GT2TEo2lsh2qKdLIlfNjHQRtZS8RTgyBUSP
xuaxb9nUViXVxsOKO7q7iNEGyTxGs3I71GrVtf3WSYzncvQ2tvNcGiyX4y/IT729E0fgUf7x2Qn4
MCQkgCvRZ4AyYBXI3hON/sB4JiaP0cZaW9DMHJdP2HcO7sRehgh5gTdvfsyB09+s/ijKP62a7ov2
60PJaTjC2xH2byaoqyl6fUwDMW9gE/SjCtv0Lp1f2E2F6na1WbC712fbyLJ1uJfMs3K3LbO3MfoZ
zTjs8m/Jbyq+h+Kf5+zzPANk1QaKeH8VV+vMCAe1NfVNMu18BB5TC5dkfKGaVFZ9nF1wReqHicfx
Ef6upRU+xowe018Lo15vtjTB6db3k8ArLrGjY8RkzMcrSxw0kP10MOxxzf7Q6zL+RAgrOEC50vKt
Pr6N0UuD0tDiBYq/FvmXRaDrpLF3NQ88uRDM+L8x4jbbvcI+qcNGP8Pz5GPzDuV0q51Ppp/hJH6X
eOBKdLa2TYtZ0feV98E98Czavth0lFZC93f5TPYZ72Sa05EhtUz28DayFKKwjX3R/faMLxtWwzTZ
HHoEqkWPQ1TEW+lvrAavyOifxeMTTfGqFd6lbf2VmZ4V5AxceYFn/JHJ90QHanfXsn81LARn8xpJ
ppX5p0irjRwPNSH6eXLXUHLpmQCaY8ukiWigXK5iDagRxQ4iOsX4sYHANHFftFRKQhhYpEt9PemY
Kd3U++kWfTtP7dMAeNP1OGiJqYiBLy+5OuPNHY5dn6Ac1KGu2oMfeydpoOAIIu3+LaFga430yAU4
BPVSPyEsvjeed/TsYeeX0V4foV81MRmk4mHQaGIK8UeIRfW8lVNzcQaLuSq3OoO697GgJ06Lc5+B
PihAroFGZJjrfliMMB6VNU0unf2ccfCJ6dWycOkINe9do3oa4uaHs/gjLnSe61bfGhRqD9HntRL6
yWxTYCOjd0/BseAAOuIzfBonKBZOF3GTD8Ytaucj1FcUziL/QRbMt7kCPOQ6eRgDAEutYdfLFkgj
B4fN0V7X48Y3lm88ytce4WAbt9Md6zRFPjId36N+gK+IowQWZkZIrHLdIwzmtbA9rIeY2T8Zh3Hp
GdWtT707Sy8OAxkIpt705mphH6Jgs7izdWdsg7HYcu/t+u6reJiHlO2di1ldyxQ3URld8DljZ25p
NHNzDU5pTbxnUwxTuRoHeUq66Oy33OjUsrea87ivzcMi3N3sFEcPVHGmLeSy5NNk5cDZ2gxjExtz
odaEOsbWNJSTaOlmNdc64r40iKfj0+RlV1JRIzMuOWRqyRQyRw0FZTDxmoMDQd5EtecbnOTEzEMq
5JnCkuAiIfWWFlbXxvldUksGhaZdBwN9sJqfWXqys1x5HSFSDrL9JHH0ZERjmFsiMGb94ObJcUmT
/WLPYTml0NfkT0GiyTcwfApOLstawURidYuW38j0ra06ReUujtWCSoQwhUXm2lb9l5tjyBtsRMfm
a2gxdhndxkZiVJNTrMjrQMbQND5dylyI45vHRgSENI4R382PGHT37LBcP/a2ynEORBJtCK0fxyoJ
9QkgUuJ/l+l4SYZuz/pOg7iOexMMImO7DWgNjn4PB8dmUJyrMxd6WPX8Srr1BJTgnKP343XYZaa1
n6Mi3rJWPHjcoRkYWovYYq+n+1HJC3RY9u3GxECGjaYBVuHFKProWeTlOXXGy6Q7z01ne6uKhTZT
BU/WQT2NnCtOM9yhTTh42slp0sNsy7Vmpb+pD6Cp0ZsXqBoMCUuuZewWVmYcSkIbmNQ2eo6u30xf
UNUoQvynVmobjwhSVYtnO8Ir4nn6uW4nFCcA/SRRHw0EZCAAZAY20KZ5IJ0ecjS8RTbkAVbH9Oni
MEQX3s/dsmtb54Latuvn+o9GYJ7kIBux6VtQ+I5zxxZ6cwroaL+rYniePBOviurXeQ0dSWKcZtYH
vZ4gb73BG45/J1mu6NnUIYM65xWZYOCbv0mel4GfUYtHun7XpamA/YmfUmUbp+eXwIV3I0ibrzBB
oyuQGV4NjaISJh+zTSfxGXHqSDxo5SB+RCE2JqYkzsM/ZqHmrdGlv8KM8KoWQe0hDk4MArETNoyk
AIZhO3kRdrTPLQrYqbxWrl3sjfLB77StI0rPrrDzvyWh2gp0WbbMN5c2qzSGcj+b1D9DO9Gb9KdM
N4tVKywb9dl+W7Dnrwotv2N0xuVUYdLW0HuYH/fdrZMa9gDypissFpRLuvE9sBn3aNm4mkz0hKpm
XuoRwnaN0TiqlgGB2+ofbV++xfr43C6otf6CR7GqGLNLbSqQoeNnF8yWufBftIiZE0ikgevl0aTR
p5dk7wzslfZcDZjNheLynYhNGm75Ek/Ceq0j+S5FRP2OPB+YE2E+jXXVOz3JcFz7Y5DzrvHmv3eN
+BdDR5e2PJmTdorNZY21fxcXGPAdfQnJ7oQV0TMi0WAF/ScxIGfF7rSREyMB8HvHeNSCsq3150QX
X4BIuU1cvM34fJ5cNSjUvvTV7J03aHCkbiPEGI+ju7UJd4/y7+wy1LMyVFSmvFTJ+j6BS1sKzV4B
nXltNadfG83SbxIsBZPzgL3hxlwRpkkuyiDaMqXaYUqyZtdwSSXegxwhfSaNpcH1HPEPq6QlyNP0
i6TkWi8ivFJGH2YaJhtWVClGw+0rIcIiSBLnbFoDqAlZ4GPLdugIoN7Gv1k6D0wEyCUv7Xq01SZj
Zm5Ld0crn62yonsHFniLgeoRS3oiynioDf3e64rIqNpSNkWB8lCStOmVDLZBCc+HYOmS2rcrNmPr
vZvUrwt+L4kpGQFMPFWOs6ewDTKtiIj8UIFOuFytljmWBV0Se7D1YsbzvO4Fpj9zwOXFpslTS7G4
cvhSxEhLYBOFYXpmv4hR/lZucaT69AKWYZD4x0K81uVoBJVePutzTMOM56cupm1VctcVudOhcVQC
Qnkjtk0jhzD304eObt5zr4u42+0zSimdmc25ZjeMedkTQA0Kpivngyfdbt9xLX54rvqkPb9kpXiW
S58dDX9sA82Blc96RmvdiOqzzJ1/SetNOzundqnyqlgtY/7ajnWBEmedrUEv4Z00RJyF6ay9NPm0
vV6jZ6XXdPLu3Ojum6HjHB2d/rNUXrZjXt2FxTQ1IYAh5LlloyWYWOL8E8dSBfrUPLk9b/HM0FGT
/vekVz/1AH6Gq3ezFBP1jY79ZnbsNdwQNBBDv4hy1gPD8JNt1Hs/CB10WO6zl6JtuvUxA4XAycys
Ik/6tc1NxcB1y+rul3zKAyofeDkw9MxMEcOU483rquG0CDVuTC0Gr2WWAqcNOaQQFyqmDSwk36TW
x0tZlDGbJTJie6xRWI+R8TMb+bCDxseL1Lhby3gYhwyroT5o+B5iStWZrdyYQyJOyeTKNPxJLOKX
JBDtySJ2I9nweYppOn1F1DGFL9IC6F51kX1OMjcK2sF/6UtbbtvRYuA7tSPwkmYPxN24MNQwzjA1
/+HosDaq0a09/9ts7ZbVvquH73GgqTW4mPiDL04bW2uHIAwS70h+wxzJCZ+KuaXA7zOZNlRx2DzQ
3vB5bMgdsCSMCEyjb2CEmyg1OQOeVbEk862eiPcc7LH18by6w+zTahjYaHr2VsY0yJPDLCwqmR/g
q0n20qrtfIvDx47Dlk++f1oMQ5n/gGfhFoOoAZOmbyWFOiKVDZnCyu+dI9uakbkQ370Nlwni9pAC
GXPZfpFYhmrhIY7tE0BeDHg8DUdoCv2A8AlMDIVkQCp0sr7/IlMKuxkJEayqNPtQDTqRyTF1iTUQ
bTmR2UjxFABm2Gp6oZ6JVGtrLr6OXoXBN9OpMj80c6SePUe4Jw3uE1tF6FEIg+tbwgLLwTM43yfZ
qnXkYCfDcMYKYNF2aBk4jJWDjdP1kFNAwpFpmwcoI2QWDP1rUjXgaQ5IBH8+YhtEI6wHcj2AElZM
5EAyqsUHH8yiATtax3PfPtz0IrsNXQpwuW59EbBQmYR0aUZ/mer226yG/KFkp++tZc7/eXqsAsNP
P4sO2YNFpuzlK8GrdiAFNi7poysNNWhZh888APK5jCfRJPEYVKpqT501NwS2cZqfMjVovHaJf/Lx
jwRunCrWgmpJENn6+NH4og6nXhZX1pPYO8TD7gy4S6yaMe7DtGfe1A0FjDVt/Gn59u5OrypGf2Wh
b8fG09ksip8ecEr6wlYeQSR+rM03l3zTrirrZmtbtG2pZdwlAjJHcANndaXJBlFMiw0nyFTZvPOH
OiN0sILKJ2OEexvU4BVbLCd4+8peYplXBlP9Ze4CfVTa7oHuCxuncTcJabZdNsQPvcip5UdUx/kF
3nu9bWRuBZ0TL1seL+3uef5yjlnCCdwQlLibefSmtXEpSLHviTSqbytdIHrWdj2ctKnTn2WXjS9j
l+f0Gpl+ITY8x0ybnEd0PR1BCYyWdi+91gpFHS39brH+t6H7YlXP0Uxoou9HAmg5UFAcTVYRNrNc
3ixflYKpb4WHYBjswg7slnoT9B8D56HX13oMUEvy3YZdKv+aoieaWyXYgGJ6PpCVBBULKgnP1L9N
Lzp35qR/R3ltr93YSfaltLxvpiXxLY3rFi9pOoFoAnhOKIUFx/vYk/ra4PxumMNks77CFuQv7NtZ
AKknXfHkLyaubJ/no9Fxe4x6Uw3BZM3dFyfcsMZUOz11EDwC9jah5oCyxqfvEqCLlwL7D58kfld8
qFeMsNm9NQUHYZ/5DzeN2ELEZSg/xuDH2IAE/Ny0ED8ykzGhaRrpq5aYOLmq5NLbC7dsYe37If/s
kx7nfMU3LJIOj9YEiMPHym2kiXvqp/jMnJQjLKGFyScztIriYNT28qHFD6KLsyxh3unyqRYTAde2
GEMn1i8x9mjaRv617PYudVufcoH0EayJYtBeiO4hAwwllm/Xeel6zJJMykqb3AgRP3PdjOVrFRW3
fIAeJdwrWvLfwicwvJKW264aNTHX6QE4qvgN1zNJA+/Rt8n+2ferl3wm6VDN3bsrJJhJ6lEyWsXO
9McvZG7Ysb3/VLnRTTMGO6w0FwmrzmkwsTTcdLsgGkPMeV0DyNw3rIwjKyLwqFfDsJvgZ9cWo7y5
AcFi5FvKkM/I8H4Z3EbAh0VCIKV51jxdseqjovJpMbhzXbD+WLfN9NlikMBE5dvX5GsG+J2wVYh3
mcE9Na+BuWE1ZNE/zK2vUOtYVEvCQSNR1PP3WX2G98eFOTi00JHgbXBaOkdi/gk+8xj9TeQ7cCcb
ssfbAVsSm/2eoWNh8VhuhWCsyXCcgkDWu2qO8q0DqXfV5N5bs8B2jNH+Kwwto664u4jsM4XHJuiP
Plt5Wahjzjtz4iGZWmNeGQWBfk1E3nko9C7AtmusMuZZB9cAga971DzdLPHPNXZ+7BQxlMr+6wzO
FttEubEiQI4tfkK873rIhgdjAwVZ+0tUSi8vXF/jt4/fbu06XY5EqlLdRl613dDNWgw4eL8OUWLD
pCyd9rOMMvvXh8sX9HoLHkOiX8FxJlKLm8rcNGZi7P7vbzryjzcVV9yCeiU2cRyVTx6aBSMFo9vX
1iOLJcfPApiKzsKw59RsXGwt0t5nPty5nWZjNGWBQrHNWt8OFQXOtQU0v+0wwextM8fUZHjZv8Sv
CCsz5EWjzPTt0BQx7VyqziAgzb1vzvW6ddtkEymINwT2VDg8DJKjqN0vXxXJ46vyQgZDxmaIs/wy
wTvB5dF21VFjyvuietrrhCMRYKNoXiXoRTzpyjiSQW643DtsknytaLnhlOn5TYzLbztrE76YzPqO
3MQhscHYIczTxbktdewJrBWDfkwi07pDPh/+5GXVnQevifKdqwMRNTTy582s0QoakXUESpHf3RHD
uF7i1bZqRld0/3JTNFJdHwsKqHghcEPRbPx1lQDI1EDAoejjx2yCmCGws/GKGE1tcQc2dynToqKp
jItRCLWxsg7qU+fgSVaYX6nVCTJEXWNfrMn0nwc693c/G8EWFmML2HfOzSf84oKkFthcrj19w/nK
BVLP1sF2hdg7uZL/Rk7pazQO7ncJ4vlJ2I63rxkgPqVm/acxo1mGow8FzPNrKvWmwmCYgTVi/kfC
ijRrc1xquBrrekJ6LefGPOSl5ZGKYPYjJIPCpaqdJLTK/zg6j+XGkS2IflFFwJstQe9EiRJFaYOQ
a3hXMAXg6+dwZvUiOt4MmwSqrsk82T2SDqSk1G9IEiPxka8IS36OsJyCX6emXZnF4IHHitiaZV2h
IzGlrj/SX3z3DmsUcNnVDB6+dafvFNzoRSA8YpKS2tpSuSbMfZPmDqYKvHuV1BlKHY5n9gCU4X+E
6nxmlZkGihnGug2HZIcF4Y+7Qfz1vur+tQmAN4Qs9aZzM3lQ8MtYHxjWhPjTSR4FSWp/KMHBH3K0
HCPUwFuSSmgk7cf5UcTefHSmbLy5IXQI6de/QLRvDDlZGoRt8dLVY7LSkBwdlD8WxJSVbVLSouTJ
y1hnJPsOCfTYCubyZxPbzdYxi/6DFZZbr/oI3Poid4zkcRZWmxroQrZuyqLv97x/cJthJmXQ5Nn4
s9rjhiuyIdxS2BTPaWGWl6HKaVp5x/QXVgP5fS4Qa7LbA/WiVSaEVNYsaUSQlmj7DYso/WAKywtq
2dxtg8RKOdbxVbiwIir+cC1dsqC8aaLGHCK6dbv96HW/eiKJBcV2ahfrqEWKj8Z82OWMkgNX6gQr
USmiZxmzQLdi7ZRP8/jG0FJwxSc53RV6A0tnpWaFqTjhw6mBdgFt9eOSx+dBk6Mu++dWeEUnNqL4
gK3y3U/6kG2yHsVn2ykJjUadedU6OZxiow5XBMKUtHcsTFHzY9KC+zObyLBy1/1T/Is3nVNUG5KD
ir8sjA2yAcJoi4levUOIKykhkCvU0rPvtuXkH64FDTWTKEqaOH+uq7BboyeJFvAS/vLcFZiqXLFr
fR3ZZIdxkDzumRGHVl/Ii5h3fqS3J9fh1UYR0qB8zpWV/EY9bi9oFeDR8fvmCsJZxvDHZqM3lqvY
76O17uI4nQYYdk2fR1cUN9hnsrGdlpg3ih3j/++24xyB96eW3DmrPiFb1VXNWs6j+R2Hqg4s1gh3
hpcY7cpkyU6k+Ve2nbVS1fxUmdFTz/YoSMHUPdlFbm3dVACRphgPtALnY62aFU6fEY9WZe/Acj21
QO1PjSieffrkfJHouA+ysjmYQChWwLSo64B0B00Uw6/Ekcf0x8dOk0/oOJlzBIMzi2ezzo6GGRoH
ekrwuYUeIuy0xJM7wInz+wI4IGBXNuc4+zKizPCxOXQ3evaF3PKntfLX0DG4RfqMrj1Pv6WvsB8W
2zgC8Wv4+clzOcfmzCHfKe+Pwnfdp7hR9XrMZv/sA2va55IaJkkLL7Cs+GimbFbNImRA4UI5xTzO
TEBApIZwP0GhTRgl58CodIPFLim130DxxTK3kVhBUmN0gTV8VMjAEcnxgBRo3Q2URbDEsWu8plV/
0zT7poz4C2XvuajhO+OHZTc8xwPhgeHd86hcSzax/Hrm0zRb7jL0retQTPGWcBcIX47l7QQmCQIU
zANcA2dJ1WkEgqsv6EAtu3r/b+ZEAhWAidZ12mxjhraHyFK3miWYHsbSbjHsGwMQBpY67YvkkZKR
BI92335GkJ43kZOxuh1GmR5j4f/SxYX8Ldv5D1rwwCq4u7qQFwKtlx038MD+OqvkV4eiFsgxYmur
j2/QzGrIj1DV66ovVvbQXSBRYiyjXBixSCC1dPU1udPTAhJHs2FR8zdOxS8nc0kaYXMmrOguHeMT
vPcVSuAfaI8jMMCPPO9uBOV9Dh0SsXCOaI5FR+CT+w4jkIpAzTeh7IvZYCZpqA+R9RwaDXt8X3MX
wO7Eeewnb9nD0VkALw1Bty3mMrFBKI+HaVIkfMC0xN1VolzQmGc2BuwBYOyX6SFz7MWXJlg/1dqw
0Rr/lQhUa5H5gAG15iEKqLHA1b34HBMwoq52AbeHgKJCNS8m/mpO57MsEBLBnD0wvU4q1Ph+E28c
U14scEVo5614G3rOuLd1h3GBqzM2h7f41BdDv+qGPn3LM89h7k3BHQEiXjQmArre5DrJG5P5Y8z+
lfFN8yPi6FW0+c9QVsOPike5tY2YoIgM1lo9/riDIKyL0Tkyb3+igIuGPxfS8mwrfUkfZn0zGHgW
jpNXzPtdtdXF/Kziwr/A4SIu1hHWa4gL4W7KhhclUcb54X1f6JlbPsyW+M4AskHo9piohwpQtJRR
etBi7+/RBi41sOWrgdyr4+SV5UvdjYzfSgxsUTWhnSiJSSNYQJNOtebZ+R2Vew19UFyuzuHUWxc/
YwUeG2N9seA+sooxWFXHCnzEeIp5CAj9Y8fo5jB9PCIDS5HLoBbpPXPbD3fWLeLzYIpnIKaZxyTH
XGenSwVpB1BV3PVUaxUWnKSjNeNeWSQicy92O/brGtbLugKJBpi9yV8qfXxOJcY5g90YbqhuXUas
tqVsML11xB6mDrb23vG0BZYOuY4xezJM99FgGNh6UE+q6V1XjXGJ9AaBLe/VYnAIGtESRuo4S481
mW1kwjblBnkXfiXp7k0n/kpU/zLTBzmilGx4vBCdi6b4+vtzNXUnv4WIY9rTBxMxiAVGuW18orLK
ZvRXJVliT1B3CrbAkxkwEvPWmoj1Jciba0vYxhrnI72owK/ABI5MMqzEIwkEOKDVX6lNxRlnID2F
m51r+n2KTo0pl54rwA4kjR/bWZ47HyhNrgpuJnwYjohfRpd7ReQRsPCQ+iy3ZbdNaJZ4vKwnQpST
oDNArdA+pry9CfUvTjkm5+Vb7fYshzx5EiWOBJTMJQADpmsWu99V+nBoAvwnLMWi9iIHeZtUmfNs
VjZhF7oT72zPhovvdVwfo321DarJ2uJ6c1pxMmwFwqw3fJ4QyA21SnHHaqhH9QlXOv6Nt7ambwRD
VS9Gx6KNkDN3afUDjB4JDDfbymISv0oAzAWNOSEgrh9LyXBO9lqDCM2iLgjkI4BP5tE28Vwek67W
8R89TH12/D5HnrNumxhLrKBg2JAdqW2ysfmLcB+yW4VR1yMbfTFRO66NRnar4cEBwY7w2ZBbt+8F
PFGnqTe6EYHK6qA+Vz0s+ArJM9B4MAto4ve2YnSJcvToZukIFK+CXcldBX/qxav1LwQp/EtyFFaj
bJECm1Z70MtpSzh8Q4VZ3giLlN+hmUCh1bbwgTc2wSybKqoxHBD6qqocQkoYoVI2bWgXDfvm2cHG
b6VjvpR5Zx9U2f8rHAylsLvWWWFjE26/dUdgFCW7DNmo6wW95lXEE9qKJVWGj6Hp0BdotOIkmqAf
0kxMrth/nnMrLg8sct/iSjSrSPfoi/IObi1RCZM0LlbFbQ2Zmtz1XNWMmSYv4O0VK6jS8dKeR/Ht
PG4xOw9ZtGdOF/hM5ZBw5e13MmQcyjVxYjW9k10KFXQDegxrnL11VmL8y6axX1Y+ryuEt7NEM7fu
x8iAZ0VWTY644MvTiJ6KeJpjZI8WiAIxugePkJ69KTVtWRrDuJGkb1OWI9KcB3wGs64eeEUkaqxu
aUpNfOu4UhiSEeytn4XqxyPsPIb/hf/ZNsNHFKYkJNnRhzuqe6ODPdRamo/S8BjF1ASo1LZCK0jS
/UHDO7LI0v41LoaQ8iJybm7N/d3MGNrSR6rn8Nj+Gcg+fYPddZYUd2IYsNtKECYWbk5EjlBaxmue
+86G7xBZml2/h0NP7VQQ3kvc7TKZTAxXuEvg+KTutle19SJMU+yBR5f3tgIBZ1pPOJe+aw2BpYvD
vO4tsacns9fmoN+izL22bW1fikZPmbuL6tr4BM03hfsrLfE79omB7srG12lXG1wc444sgI2mSbFq
rbBaCSqch43I36aWY+LXM/IlJCrWj2bqBoZGjBgO4DgAAwDsxhBMUhwmXUOjP03Yk04hCU8UsAPU
Gd8Rq7xNbx3a/yBOG+6lesrOqivwGbhwl9I45sf1U1LUrfBNC3E/28LZPqQeS6JkMiaa6VtlA0eK
ADOzqAs/i8kA0Dekd7MVjIRKXGmgVq9KjlcjxMqQx1euwfLJjfL3zgD9HUcMhIpybwFzZTStPqpp
hl0AR4eEPTQ9T6Zxn5xiK8oW/QR5eE0GaIUYBZyWGrA1d0YmMZufeo84MgMYPRjENJHrh8ynYdpN
JBYRmeKp4ANOzGTtpKEcHTcTSkaGsMvcu4Vu86xMoM/IeGMwDglxQbR1ZyYr10xl58Ev1l1l75lY
7VWlkztRE9swbngVAEnOa8eHiDC8NIAo6pqIFx1vw4DFWyBwQjVFp8lKG4kIL+igY+jLq/HNSnqN
w7YiMs4/TBEftLdR92EjtjVjq2Xx3qwxafTVfIDWdZm8+bXDPizsaUuUxndDW78gp+tCPvrFNqxt
zAwoRdA4627QOfnJIjG670DSu/qLzgEMdNrWeZnD4rU3X2Z9eMV7CCdE+9GS6itu9U0baavJIvcW
ikLSnsQDxkzMjz6T8BRrONLR1BEpT+rXGkVGAHdyMUbI0rH8yLi+VLClJu3YKsQ3poeQ3ELLPC00
EOrm+MxKf6Fqfsxu2Iem9mSXlA6xc5A6CRMdvREigdJF4omPXX+oBUk8gsSyNOWz8MqNATjcBwlB
IA5guQmPJPu6kefbu042ekwHXtNgLHP5V/Db9VZLce+uhxlak6tf+sJYmxGzJysKYKuho2z31JBb
276W/NGAtDR3DZqmEkctquYy5amFGb/UYhScgKFj8TdM1jeJa++SR3pBgMMO5TEyYFTCMs82vt3t
kWh9sXFCl6MIA/Cof0bWSvS5GLAxqC0NA0iXX128GMFfHBP8pAHnaVS8TEwWZC6ePB/zYITu2H8P
UTHm6XhxjG+nxRiqzycNSt9YPUt4/6nI9zJMdr5uP7lZd8zq+mmY6iVzrUWU2+/RzFfoj9HLVBjX
JuTol+500qb5RqRZkGGjXuIQlQvc/DgHXUIfWfBipv6u0nGXsDWwqzUQ8y146GOLf9ogVafNGdGp
H8XDDV78dxzhj/8viW7cWyH9VUc4uGRi2w5PJp4MUKTkGzjHAp4zOyqiNQy88PFaI+H3YeL3Gacv
GO2f1Hyt2To0I1/KzFh4clHjMKNKS4Cm8cqit48qMjxQEoKhW8dY+rzyKx0S6kV/U7dsSRH3Jk4K
m4nkeYZ2EvyFnYHlL7g7RgyQefRKJjPQdRCMEZ/S4fKuvjGG0a/H2yKpTq7ersaUncrI8U5jiYpH
BZP36dhiLQkLAdzI70x+EfM+pilLS1g7Q+mYhbFEuHijDAY36O44DIa8/MZOd3dsjaP/gQnHBNpP
xSYZrki0PySuEpu8M9e+62ihOkJ/Gb6cw6JEb/2vDO9kOJpEuj/c/3q/G/tuV9bykHRTt6rBp08x
gnPglUdLAQNI2XBX4yHWETsZnffSJ7ccQetsDt+k2h1AgbDM9CpnNdeIF0uNZUi8rZucFMkYQZW/
0YhNGAji7W2kDYCP77D/kVUjnWf99tE6RmD4kCSacYN7bGOq7EZe6d0L/RvRWf/61GlXCgDALAwO
enq+MB+5x7PLkKBYiDxj3ZLxZTXDL4cBkbj+hrgsvHm/qYMOikBMJqTLhk3doMm1pNqQ1f/v735u
JExKnNV5ebcat/nGEfrl2+aqjbD1+rK92nb7bLfFbgL0UzE07lPvQTj/Va3N3qDLtyV4HAaqBMFw
1hBBQwzFsx5bTGWzfeFhQMuiYSsk5nzCc6V6qTWQKdStq5Flalvg6VPxDr/riogVgEDOUuLIyqts
I+pW57pFbYtKJu6mV+nmkG7EaXKtfyO5uhVBYkMCumyY7ZWueeueODoVTXvNxYTYt9VzoRo0ItQb
/Ji2ebX9d8F+CzDSquu1k5QvE29kMVq4uDE6StsNGgdi32SeXP57dSpuwHgRpEt3SbTDGY/r0UdL
VtjJaeaCY6EQdC3kBUvfzLm1a1FAsOpvnwsX8ovTzDtblt9JP54ax2sCPVVHYWHA8arvEUHXyhD4
Xsrmq8myY9ezbHI90pBCv0Qf2O+wvRNswwY0MWJIsBrNFunYjnwfQ2cMKoc4W/bmaBJ2ma2/t3N5
GlX9XqfcqJp4jvP2pI3jtwiLbYJl0ONs7MhO1aroqUBUNeXZRc8mLpwSU4a5cWfjPHrFvbedSxg3
F6Nqdh6hBE2SXVMMJFWKNDzVv4yk2jGyBX0d8xxRjp39oT+wIfvuR7delkNpBDJz3/S0/GAOwVqs
d6xdk1r50qzyf13vHdyuW/o2NmiBoaO14MnVibOJnXbAlJFti9QnRif9ymZ24KJCttDjWJWlAyrK
GB6S+zWeT8Zt+cAONlYzCc7AGlPFGWWMR/lYS4d+PPO22G9m4exivgK3b29a2f8JrGGayRQlatrX
lN0sqZVb9tnLxtSQfM8Hqqt4kZtIHGLb3fsDN3pnatvQduxlMgwrKJi/6AkpsfA0R9zgs/0gUtas
ZgzxzxhxTSSRfg6needpHAgMv1JkpKGVvtIwa4GPlTzGUh82TO1YTd2GKtpxWn3ZI2F8Bq/xgKm0
EgXNjKp2OCh2jDU3gLnfuwRKJoN3GTh+6AQe2onWNv+8DBVXEV5HrVi1xbxuCLR1TQfZGtTteShZ
FKS/FmpaghRDmCIxASywNp+boeiwUQpS9tBCkqnhbpSqnSByQHhCKEKsp2cBrxGMoG6vHOtbQzQQ
WCZPb61zy0KlpuIyNuNEZvYQRT+ESq2htXO0IF42Wkkwdcn0Li/fQJO8Wi1TqCk+khCwQa7grNox
+UWKgoLLdj912zo+yL3BTAYp5n99oWaNem8kGZHpi5a3F1AH/I/UQCYn93NUchRm/Vq5PlDLWu4c
ab4p+rFF27SfZg+TTq8+dN/9cNJ6a9fzHr0qPwphS4vR0l8ro7mNZh3AqAE04T78sR6ADS1mrmbk
IkQI5h3kpHmLvmPvb2aDTSQA5VrhSmftAAg5ej6YQrcltjrR/pmjCfsP30HBKiPP101b/sMf9tYZ
5E1M/nuiBO4NyaXZVsxzTMZ6RHNkaXsYnUeMpvtidhYozoebxjtUtrGcVfeJOfw0htga2qIvTyqu
liURb13hbWzhLpsGIXdkncvBu0GT+5RJ/6xcFk5aJv5o0AhvfGgBnXZjSRj88QT9yj3AMf6iRzWD
Ea150Nf5O7sKYHPpzMIMaCP8/GDM++8CTjiDzEU0iidGlNWz45vL/KEy7plGUbwpTk9Vamvp6EHu
Y8z2xKGrMx6IaknQzN2Zir1q1X7MqCeTDwJ0P1IrDOzJ3hoYzUMzWz9yNCOPFQQyApJan630r+Om
r/D4aOkY1AXIA7/88tlVpJb32bbsYObK+ldVFpBMi3XT/FJP0B4gXJsYVSW6kQS5ppysoGi8o4fs
w0CKs4SSvyX6jbV39F3qlC19dyy6lCBuBDtqWilqCC/BmCXgy6QcPGBY2GRwJYSPGSV0OVFEb3oc
7f1kunkVsP2Y1zL6o0J8Sqdob5FU7OTWTwvTySD+D00nE6gqxisLojaL6GzDdarH5AjUyTb19F0Z
e/tirNSaSEJEs+wZvXztEdLdmcal5z7wHKQzI+VZzdBrlfbFT02KlWlEv4Wr/5N2tuxqgcHZ6/tX
nQReou0fyO7itfT0ObDd6TJ21drM8z9rJjys6/R9KuwnPxfDynbnp8kFUBe3/d0l82brgdNcgFA6
ChV/+VZ7dafmncnN3+C6OG2r6eZHmh3EmBmc3gQq4ZzhJr6I3IArBU5sUSBcXwxYH5lxWetKA0/J
dWXvtcwC+CE8D5WTYa+zLPKCotPouIYnPVGo2+LHD0nXU/ThlSH7gX3Y0dISernoHZcqQySPQDkF
8Sb3aK9cL7/z5QE/bStE9rVPS+vb+Hr9n3JMtiR8nPpM3jokTc1YIMro7E8wQI8QRv6aQv8hstNY
ekIctXh8B/iVYHyVZ2uYiKlGLgLZ+DmN7CcLlyTj21XZ64dwiJfwCQ+y4DtjZs7q2kHS1M93OFkd
TblNxQ63IM+it8lmKg33OlqnIYKrSJMAKb2DF2Eu8tIttP0z7JadFTJkc1pweGxkxilb4i3/9ov5
H+3jXzPFp7bEcpUSdctRPJzKcnhDd9AtFC/wYnA9e9tnU4vklFEOEidrQPjhDdvGRPME/c2ohs8u
z/ciNGE1ZgihH/o+2975xMeJCV8gizwmgGJLuONVQi5CO/ApMwd0hKBoQizloK1qbwbRKkVZfYGu
I1fj4jCQk23IYNHBacNEaaF547hhJRBY5BC2fX5ieXvM8O1neXptBuNf2DpY5fF/hNnGQAOJcwZO
C5KFgclRXGzSmIC8xjmZ2rCyHJ1gFoxWdTW/2MnwnDFJhzywyBT6uuTMAnMtmC46DUY+zEMq5NsL
XUgLg7fRBQYopnCLodbWXF9fbpFgwGpBn1L4FaGzfYS3dAWmzLS+Mnd5mmJW5h4ovqxeR+ynYgNx
E2SPsC+WwEtoWWOF6eNHupBh82oded6y5jwjOyVg007FmGhfpP9sh0dvyynmzt6O9XK+h4Zyjx/z
nZaendHWwiFE21WbthwXhtVsE33mDm23nR/Ch8a/RjdbGv136BoX1gtUI3wZKK3jrt/VMeoKLCuV
x7auD1czfpgkmr/TsEE8RJYXcbqhna1YUZ8rPiGZb6cCHiI78KW0OV6aeXjJM+NFr/Vxoaz6pzNB
3oO7NBs2w8Z8jy3kWIyCUo2SHYDRrvJLlKE2Q0ThQZKYXvUUkYIVRWyIsTvrY/ZjND3RhyOMam/Z
g2eMNLp6dHw+bEH0oqtiRuMIQpJtLyAbEf81Dl8FahBeT3UmaulA4hbKTPSTaJkXU1yurDoJgFms
5qx9MhCzctu9SWVxcSLLRdhuuOLakwmCvocvEssoZjvCNwg7fhv4fqsImH6Vn7sQVUzmLdI6Xfmi
Z2sg1Wl2bNgY/QuSlCVK2M2Aq5c8IrrZeOu33l+ve+O29coPBsZPBnS6VI9+Ejd5LGofg505JVjd
VvdE1+6Wm94AB2aL2iS9jfHQ0kvrS5kZxyyJX9uQIiJlaXOynGnPGBlUhbrUntj1VXwoBQZNop0a
cDl8oemH45JaPnvTrvbyBO2MzqyxQ6w3jf7vUClMLjrXXpwNdw3FlyP7/FAM+U0aVMFhxPIRr/be
BsinxeqdgxZQTmQdTYsvhhA9OlBPvFZMdAPHsXgXiZWMxdG2y2Uhi5NuoSlIm21qP+w4vgRRzu67
MLL3OdTeIxMBayLkDAwP/0Y1GSfV8IIa5IFToeFEGNlb2GGSXnxT3toEryIJulcj6aylwvMjRfhs
0acMDenEluv5qxmp3mmqy49O551EHPxEOsANG8kmVszuEK4e41mAoBb+riznELtiekBdBUJo8jfw
Jp7IY/vtee/4ANxzEH+oCbL2PNTtW1fTq6WVUoRSNbRcWFg8QpGKhokMNIW1I/jwGjOY0ZzfZO2/
zVVzjW0PLzhh4o2i9NFaIkZISFp2ThOETGACwsDVgvQg3pCBKUgOLuhoN3qz6mLOoUm/4CzbRYX7
gtYq43WXA9cG+Vdm5129PjzUmnY32KUrB1UJ9VZA/OSraWqst81mpJvx77iPHq+d/qba+M/o9G8W
qDbDB5D7jg0bFC8/wskRaH4+laskjcpt5iHDU2P4L0sY+8Ug8zllGLmHvnMwSOdLavMywHzMGPDF
nv1Xkt7N8ukytS5r6cHujz6VTYgYOZfxhVDft4QkwyThg1gdgxzCuF48xzvbCYojkPUTssL0pJfF
WTnAMooiJOeXbAcwucYkigCs+i/t8wPGTaAajouLS7XSzHWgxvnT5RrAE3omdPM0JuZOS+t7pZHP
DDziFeUa6dnRs16RhNwa8P50+13Y7tWKxGrUC+iqPsHfEvyqXj/7nnGuHu9Ok1Alo7ZGz5SwLvel
nTCMDh/i7XU6udeYnfwymrLr3PArxrn+pEKKFz9/tibiKcxmMzIAt9k/LzFlowH934yWO5+6z/0+
Zp650jLoWBqD81F0LN1hiURyYimnR5e0818nr7sX3cSBXx/GvjpEs/XVwKeD5jwvcs/6ciTKBB12
XWH2OyMc1q3lbAmYWE02uFUxPU2e/Wzy5yN2ZD/xVmWVvaACejAhsVtM3qqnoHD1ZJ+ocdma6V9k
MGyi+YR1EUPRjQnOhSRgvHij6te9BXHYs5GwiB88E+8eJxMRio63lpV6IWgPJb/gdtMIqmFC4rxh
VviwtPDTz6zvPit/vVaeJUcay1Jcd7PlR2u0piuC7V5LwFDgMx1uBc09xg4dvWfXp1z2xPDgx8zt
8nUQ6Bthpzd6+IwK/jnvFfxks0G61eH+GsQhorAkEmGpDR2olOFIevQSX9IxC62VW5t7u6uuIarh
oBmYwxv90Y2nq981FWsEeWePNoHEnc6OKtA6G+mm9kocK4wmCxJI2HlnaxSTzM/VoAV1w2jXGnZx
X3/rEeqLzLCeWhNnShJCSnBliYE0EcsSz0mJsVoV4xb5Cc0mnnva+h9Qpq/2RKTSAOaKVZK8pmTS
LHCdokiXsJZnf3znrP/IjMRmwoSdUsrqHJcgBafitQLFBQkK270Aejy47U//sJIaTnEzMlI5dG1p
DtA07Bk6q34DfvnuFCMOnfGA4wrtLvmyUP6CwvX2pmtgP+bL0h5Fh2FwQ7mMRi03Pzc+bPWa8qPp
IkzPnf1uPXqPWPd+Remeuy7bGiWBW7mjo7MYn6VIblprvcZaeXKAPiInkP/8Kdt0Ld5pTyOKzGkM
cAOsmrEdxNC1SfNQXOeh3GidaW1kASjEVzOFN2+s0SyHeuwfxNpxekvc/Nu0i6e6ncdgTo1xqWk9
p7Q5HhInO8apEeDuebEZlTKOb2ElT+GuGvSbX9SPC3APGehUWt5XNTA6RxRPRjqTHRGdZEOrlBe3
CqAa5+tNtMnWUBVCp/ENmefH3Kmfbo5vMgRARRKnkUCLI8dz11LkLDBe2owGoAl3U3+C8naPowbs
mPU5OPExbpIzuBss0myaZR8dWLx8kf22LFEK6wnXOQTUlW6hMQDtfcqibgPkba/MYQMj4jRr0w5Z
13fD7JCcFgPWnPqLaI/Ypdhk9trHNpR/HgVO9Zhaxdp8T5rxn2S6+WAq+1QTSTqAZuAtmcNsCXZ+
LaV67jviGahdcmJTY3Sh9qVz03Nu9eAH6j26gbXSGZtZE3MvWlQj0c4R+US+zNF+tD7XoXYee4JR
8moVhmqVa9VCzO4h1autIotczMUubKzX2uLMshhttpL0N0GMai5fq5Hj2m9YY/abyIPvKahidxAZ
VkXnf0IIOJKwDVzbxPdGKUwUd9gxpgauqRSvvCQYd6EGdxtp+r+o0ki9czciM1axcPZkru/RSixT
rTzMTvPDXGAD32ln+BArsjJBimvyUVKXzZFSzPYFUsegmSp1UjJiWqFgO+zFUNJwywaB/FDW9VHG
aRrA1p+2yge5NIxHwO1BZRU/CFmXWj3eiCiatr4zPpF7gGERsUCDQ6mopj1N39Jxa6KfHxzQ8tgK
3BSiy/vDMODEjE2N5MKyf3d4heiUcMSwjmfOYHJUwW1flg8d7Aynl+UJUpjOYJYwoHFHr1yUCgKa
eSZ8ZJsXfXwlZ/PNRSY/ODXedlM7GzJEguSQrxUxg/An/SXFWkC6EnEC1bZop3iZmo2gnvGcvT8S
dpgO/n3UyxqD2yMZYn4WyrhXqryhBQIw5asLGvwOWUFyJTsShZyYgrFxR2Shgk4dqYpGJFELxToq
PGDB7gp3+TJEKLLECLLVRHTx8TQTK0igC1KLJtwVCdjGct4bnr7tVHdNMjcQfk71RzmkFa8jFCGr
T7+pglnBOWsD1mPY9TVGGb7jLvk/Z4FHLIrsReZO5xJUP3zcFlYoJdSQPrsptcFoXEMHPlhLMKxJ
FiGRu0GCqTTDHMC+E38JyX21nm6aGYBc2H8Tk7VWfnQcquw0ooLjnTmQD/oLFSmjEW7PmmeeGLve
8Vee0p4kwLnpBgaVg7bkqaItx97g1/IZT8JeSXUQDi5aKced8/9SaWDO43RAUAFKGiIPjxjE7o0f
qoBTEGQG1hQ3l/eCnKVaofRhdvUOLPY9nGitSv4J8CKgHOmnL9WzmeqY3Vmo6B3Cz1F5ZFD0ugbL
JbqJta4xoHDUM5mEOyfG7TOWOsKL/tfWCVmL89EN/K7H8hQP8YaT46Tzgvt1eSjzhE8CadYruG/M
ssXxPbTfs938Pl4MvYd/YKUZ5DuRX6l52Qq21ZmlAetcy+ieSN6DnN6ofJ8WgLVsMGsHv3HSdUrY
BbU0UdhKE3tJVuwu9e1XlBZwKWsTwdhYHSYBPy6qGpDJ6swEAWrTgGdzfB9SzC2eQrebcvoiCq2Z
5jvdcPWMDKh/iNrwRYuEy1edc5iz0Hj1dC5qHN0AJUw4wRhw3vPqIXCRpOYwWuYjLKYEAenY9dVr
Y7TWJpqQo6ZyhMUTYs2DdL1ABAZXAhcmxttsa5lsGgzX3Te6hTCCc4k3HqFMS6/eVK4MSmKViVeC
vEF87YtBfC3MxmajST1beUzAaR/w90eUJRP/v9EK8UXnR9S4n7WIDmaY7C3NuLVathw8YjIJqCmM
8DIZQxBb5SIT4dZ7PLrSUUeOsJ2VV29ealVBDTnhP47OY7lxZAuiX4SIgkdtSYKeIkVJlNkgpNYI
KHjvvv4dvO30tBEJVF2TeRJF10nLAEigYJal+Mfs+R4gO81Da58GZAqBco1X0vV+J+Q1EjvYJp6j
T6x+0HD0n2oEdxFPWGitvjtbWsUkOMK8XeNB4v93iSWwyVclG4DGQ4TOV+8BEhkNei+rbJ/LxGbK
EBKnlZ9MO/SJ02M1rlvsygn0U73esc/wvvvcPgHXPtsqRU+jI8oF9H0NerpYzb1g/jlqevvNhmOV
o91akeONa4XwYZL3+OTr+rXpcQIU83TAxXpH1LMDAjhsu1R77qsOoVzLyi6i9ymjssL5l9O5Rp+5
YfyOJACsYiP6T9TBf9Nsn2Co+Ulav5HwTPnRNPRN/bAXhSQKqkdWV0KSGXrvG23Rw64YY0/zJkMe
vYrw9GcmMUONc0QoinaQt8Rsp1OwQCziluwEhz0LkA4Dty9kJ2voP7uyAJWJeAmT2K7qRiImCLaH
u7iNUg2IBYWEb2XuEqKpAUaIb5qFDtSdq3ndUIiCj8svjIQm1o4ego0KA+zUqWfTVrsAQS7X0L1p
0mtaxzxC8+vYjegxc3RXTk8k0TdZPIip3GsJZ7LLmBGDqccYTKtkpAcv708a4ugVoJZPGbV/mUe0
XMu6se7fKcw4ffS32C7PDkbqLsTZVNnpl9awm06dBmBeth17GgGvGc+NzD8NQo4VfhWQK+Uusan0
3RIGbuf1bxIhKSKv4YUv9tlIW0bZSr9UcdvumJxdiBL+E9X4kQn1F4fZEYriKQxHiyGpfbDIVF3V
UXXXGogkZQcDL+CG3Rm18yWs5NEQuYjd3Ts3tf2fzYiCz1SADxYcpaHaW1n6iISOPpRJiDu0p8ig
txY8grOTn3jHXuzQhcFEx9UYxV4Oibsi4a1YeUg6B85rzwx+nJK4U2XF2tphb0QsxAkn0XtpWH/0
uiMyJsZDrBDXeuAeTBfyOe6IA8IN7T8VDRb5GRW5SzPuhCDoP1rX+NGs4IWn8GMqeFXMvvggaHoN
+xR9sOl952W+50X40Et8Nw7wBNIjl/THmAgEsndXzhAJHw4EoNG6/WVVML9gfdmR8Kf8MEa1wwmd
rkctavbOVL+XVUe7hwB5apmkyQRJrQHHlq+nPDF7OdPb7Eb+lLXb8RPWef+nSQwJRkDhyIV68XRs
4OEywbY0c9O0iCux/nIxd2gJIrPUfFdG75PQ/nOxqaIjhykk6vQQazqThTH7dPGzcvQtT76GtdtE
OzsOevqMgGKCkMTprAzNvDgFFXdUD1v+qNnvqS5Zh/GFuY62slW0YPkdhLusxNYBMEzGtpaxqenQ
OSa1eBOPRsEmp77VBtvK0XGPBMYnvp6SpmBVHlZL7NLSATzmWsfBy4+1MdeHqkHoPGmJudOr/pCP
QX3COHxFk0dUBmciShzvL0/zf327pGBQaPWSayiMmXZkCOWcavpzzOAhgp6dYae1Fy0oD01G2KeR
A7KLdpiAnmkvg8OQUpCAhJ+eQ0V7jIffoPe2TVYP1bAPxqTZjp74DEemrzO53CkRqGdsW4cGPwXj
E5aJxoQAT5LTwl+V8BaBP5tqpnskVtlM9guD13LOt+BtvxsUXm+Bq8jCsVCKKAugImapwcmumqpR
ZRbM5vqCTAtjPIVgVtLU+OeY/JtNUDhAlN8YvD3clhcJYqxcEV3z3NkM+BIdZXcrL5k5XFNjom8c
To1pP2m9fphN+9Vjq84IPozImuNUrWfvh8k7IVuEXK1ZglfU5c026+EXud30Vzvx+0hJg3DNfK9E
/Gr1S5R9iNQlg95ANHFyFBouxEamD/LK2YCN+Yy/QJH7VCvv2ZKSz8x+7fPxbofBKznFH4yhTq0l
50OdVdC8+l2Wl7dylPqBsZwAxIfwsOnCDINKHGyNuTA2QFMM3+nbD2cOXihSrbXwcL0joo92ACcu
nkOah1YkKBQVXXXJBmWNpQpxyczQ0Cu9zyZw39pRvXsR1dDQtXed8Gf8yu2lCIFOoaIBHjABRY2b
CbYpMl+T3p3EXuiAARohPtid6TSfoVt/qTH+S83pX62blwIpSB/0JydNq7Neq18zSnZ2gGtA97QX
q4/os6ZXLZm6jSbkW68RhwDcmBsRPzCiCPMctfKgOeWx0HMGXa77yMkrDBUwQC/hAWDfmJfqo/F4
lSqz/PKq9rkHbh4gUK9Tfd1pEduvoUeir7H3Mxs+EP0fKJhtWmsJaF2v3GMoRxHFYX8oya7jRkYL
VpsTCuZcMkIByiTbSxD3DDsKyKbstlnRiAO22Z92lM5qSgp8/B276mJyGVowwqBSoP2fGwfJTA9i
eZCPmUYwl/AfgZ2BLlILHyLTQaLr3S8LABDxSf2WperbsbR9jccEtap7hphD5pM4okLiMxt05B6N
dwlHY5cBZW35KlDJAOMN7fkQgYCt6obrpbsZs3NLFypHpuavsZ2PQ8T5V7q3iCrci6Z6wx7tZwyK
n6mvr1jIX2UyrrtBO9dDeW9a55Gk0bbMppvGGZCXwUfaZk9VA4OmsTZYvyX0UfBOEArTZVKeOO69
ldPR7Vyyx1zEvHCbdAR3wURtWQ/VXo/Ga+uMH0ljfSpGxn0O8qeIjW8nMy5jlm1MQh3DpHooRAFh
aNwGHFmMcZ5Zel4xydMNixPl/TNv3SVBeRrK+ewl3X1wx1vd2b8KtYOMi1Ms6EclUXyJaJ4ty4Z6
GdwGDQkFzyyz01RgZIAJZo/fWFCgLWR4VcLpQzXpnrkfcbEt1lOo6X1Els2I42NMvd3AWP081NlH
nKT/dCO+RGFHQk2GkRWgDyKRW4BKC6s3I+sCQjtm0qdEBzlOJ9CuC1vfem5xSAP1jKxXbvHCYSqc
1TWqJeW0+GszZ9c52SWO56NtGgcPoItvBfCE8A1GvnCm2AdpdIG6thkHjExT5KJCgayz9hSeaQjw
3Tn0uDcQC1kvDvnnt6wci3OWJ+qwBCoIUbwYtpBXz8qPmep2MzugHdAUBEow0VdDUf/mTfc9aEgK
yCp9KYoCbFjcSBR92rixvcrz9aJ9RpUHtlm4dzl19SGsnCsvCR4272cxjpDBTv7MdBNd+EhdMity
6yPR4wu21CvKd9zW9TuoFJ8Uulvj9A/DYhdhzC/hWJTLkG1BnoE+0ZXBQz0K7KzYDRzLPXHXe4fc
5HYx+G9HI9AuXg7EWnCTYD6lx8wnv0TRo5ESuK+qMvMDgMUrO3HPfdi+gMyBqaB/aktrUeXF18Bk
m8HOmgzgYzU6YJkWPAq2ETxtUH8a2HaOG7zPiRczuUNu71mPIJLofCkVlsERV9AJA9LL3IKn6jva
EpMWTijA49kE3NO4Z4Hd+eECymCVcrAa3rGCMLgn2pxsF8XNlSoo3MehpMjHPh055iNhe0aDAkSh
ZqbdEea47Sv7PysbHtxO/6JQXKoUoleZpUza5+LLZC22Gu3mCVFVi0UclloY8u4M0Gsqx3F8t9J3
MFpTpo5QTiLrHirdZhakviXDRL0oxx0E/taf9Q7UglbQ42kVElueVTsrrDuudbSBcSB3tkDio1DH
zJjKFo61XJkzruaOgEiELv25nY0fZnK+V4hfyS8fxcje3o6LK0vze6mGA9CE98GKD43X/g5W8pbE
7Tmo3EOPonbuu+94Qm7kFTkYY5Sg65DEd78ksxHz70Ezm33PEY0hCM17poITqs+HrlUfXccmCFSK
wmKAC8NC6bFiUPRc9u2u6k0ckd4YbojgyyD/qJse8ihblYl4GXE4WI2DOSD5Syvn7hhuy9XKYFyG
7Pu1svinEe1XCITGNbsBZAnglMcBaVsvPNQeRODsqtzdEHVwHhsMZYmODh/PBse1wyTLfOJ6fnEG
fCyM0xjOduIfjT+CC2D9G+n0CL+4yTS89uvEqf5UQ88Kqcnl7kJGjMXORi7M8GZp0JVeXEw3hg05
xBbgiv4nrPKrB9dtSNM7gYPAJScThEEN4rcyrIOcmg1MhbUWDwfmOS+TEr+GZR46rhL47l+QffZm
p12TbNiSV3lhEHvQsZi6LpToqS9+hsDDiWAb8KxBBIUzCLGmbi6WHl3UlN6jJe/BdrTzonAPwSt5
M4E6xnwyeY1oafcD3g8xyqul2P4V8cVEPlWhxhvDyXcKDhIjir5Qxh1sL3ty+3ogBqt/VJn1Qn4O
kiMWCszA+KjuHW1zPSfnIG8WIXa36KeKN0ZVYDbT6kZVe1NaAOYG69tESI0B/ZWgFYC1sXGYmfVZ
jnhO6J76QLobRbBAEHrPRAEW+yBzHmE68QOQlZEFkPizTTa/xgzpUQVg6KEMT/qDhpwKUDy+E2QO
/jCEFJ8W3qNYIA/LbdLJLVKwdYaH1AkOYnWFNimjp1Zd64+CgJ8geXKr9tEE+XsMgDkX4qmJJVa9
8iKUAPdl3oakAGLGGMhJhp/UTd6Zr13jTD6PI8A2ZkcjflO4kfy1l96tGgLNxHRR1sxFufSsUh4B
bfoGO3x4HqOfmOZRFSWu3Xzc0/CzMyztbxyzd5Du6G1LOu4Y4G5ffBomz2Dc8YXnjAddu0LIxiUz
oCsirrVhZ58PDz1q36pq3ppT/GHM1l6IfEu7te9x7pR2Se6YM24s3eJeht4aA0UNJV1EDbp2St3L
BIa6T0exIhuOKronGNTW2HVMYfRa9eUrlIhVPHKiFey9wbNTjkLlHYnEQT12Vi2bJr3tSHunsFqz
tP+wxxIJAUrvgKc8AhQtA8x8wxQNYD5xPo0tgU4RyWHw1sudbZNGAKrIloKLP9+lBsT7gGt1sjo/
duf/ujR5rSwIrFQOb4OafMyy/7GLQoEs2EWm5g90nAbhQ/RP89K/OiPGLxxHFlOWQBTqxPTY7aI5
wnFn1AxfGjegeO2+5lg+kxxCnoGAKaTc6kCKwKtrCkJNjWUliUjBuE2w6AKQMNB4p5MbFv8aZ+Zk
rrRhW7GYMjX7fZzVDHfT3Tl1RS4D7eATS4arE2HNAY2pHQj0gZIFrwlvJYPMUac8CNv67rQBSNsQ
gO+kVxh420/kareyRZbponNZBYX4cWu0VoFt/Vdqktz6NPgds1L6qmFLrBM/twuYZiPhL/lanLcS
2B49nXfo4vlzmhE89uW+GZqtDi64tmsm5uVJWel7UqZ3dE8PAUyQKfPGHNN2n/QCgj7nqiDB3gFV
kShlb+I+2jua++sNgB50r981iwZl7JL3Gq0MjydK3URi2El0GuJabBBi3SR+CnJCN9wSR6fscf6P
pwStQZuPGxkNzEYAkABeY+ZxNOalxqnO04QAC0jtLnGiU9o6H0zdmffzLG+0Wv8vFv1/0CaDtW5C
fJtd44g2ix2BI/+bl8iKrrefnJJSKfUAsIfWmKx61ZGVxAByy+wYsYIlUj+cw59AT/8Zi8/BDu3v
GPcLyn5z3rg6XidrdC+xoe37xP1k4coh5VFATvsGxXHPrhkvRnfRwDL5ycCyMq+Wu/WjYBBwNrrq
LUrjz9HClVilNzdpGJY0EPVjhvRHauWdHSavNg6+Yig/s8xGIdq8TH12Mlk4THn3FnbRMnM4SRXt
Yxlv5WRtuaX9UBSXoLlRzlB5kmQDFXStu3hz7HSGDKeMlzG2jjW8XtMhEgEfLOY4SZQU6UFwWlZ8
QrzSeECSjjhY190Fo3XhFzBiBQcN5K+bMgjoJzo98p2zLbvdeGU54J/E4L4Qi7RztOARS/Fdzch9
BxZlg83g1ssY/vQ67XMfvKEceGPxc6sHbTWW/TttLYE7yVyvjdRQvlxOm859d43m1o6kIGcqx19U
H8zOyXHAaMdwGZ21Gp4Gi5Wt6ZTGnvF851sFmng9pZAiiZlrXwNpOEfjflQOOtuGUFMpxQYY0Zed
9fSdVXjPYz7AwpvQcqW7BPo74mr09vWtiPo3fTbuvbBvRGd0qyCfSaqYUemBTVsLTP44E2AzC/Mb
wB7xaBOCRDNqjQtkuL8iMJj9jUl2YYD6qAKg1JBjGfgyMqYdRrrjxPMtaCsKs1jtzT7/kjPAwGiK
YEGFybAW7mhQKxHpBnry0sywr/rI2CsFZHaI/tOm5gtsJOIm++CYLmR5+BCcRl9RJ348K9uUKTc9
eeSQzjk3mC3gTAdg3nIY5mmGHGhknV3jlWoDFrpz4EX+mCTeHyxS1OOzHtmkf6P2H0LdD+0cnFOL
Ewojb69WZVNJ1KqTdmqQzSks3BYbxKbRKRohK6rnMCuTP0QsbPWxs8zvDkMGRDPZ/JWqLKC5sjOq
VUpS8kQG8c+JrPDSQQNaNYBQSiyJWr3XJyY/eEITzDWp5acawYZ5X7Tn1BHAjZolrLRNr049GluB
+ITRSGPfvWTgy1zIy8ST6QfXtD8aC902TtXk0ItY+9YADu+gDzKUChnolHZvXu2YcHv6MccP1fAL
EUz/wNn5H6niWMxESCZ0FMX3ycJHj0l8vtDzM6Oyew1WFtdmbZN/NXkJ2sWM9SqWY9xCNAbmyg6M
5FaLOuGiKXgAk07bE7fB7RyYTsV0wun8QbbyNhfMahOt/hm6SDwlmETnk6XbcM152teMX+pL2zDD
WHtEZtXranQlertUYUGKS+uIs49EBxKtjZOF1HDjapT2PJwSmoKnG/upd/9shNm9Xd3pDPG9aFbH
ajV4MoEU4k7rsi0jWMJJQ7v3PlEl3xDtik0Cumpt2M56icqlqobbmeLL1qT8UTmUxXpCboAcMOdj
qvpVWSE4snR+wTVME2/CIkI1eWKkzL69xj5C5MDREffBVlIegWdbz1Z3zgMdjq/lfppe/KG6+FhG
wWuiiS9Yaz4ymk3a6d8scqjKBu/JSeU/tFY3B5kW4jx1JpP0aXaduxfj7Z2CHaCqMxe02LgV0zCh
q7cpq255E75VBqE/uFZ1GDpzA5eBMl9p4WMiGXldKD3yNcs+aakgGl6kbPrcq5UiutM4ugKdVn/A
cNtn8B3FUF+huF4TGjzIMiJB+m+5fiyyn8Qg5RfExyUNbFZDxExui7LcofVB6Y0GLzOfhc0JWqWg
0fox79camSIXbKQ5HkYiwGXBvsCuAvMC+23PP8bcJxD7AVMfWlMqJL2SAqiDh6PWeUoDnCImY7ZA
5SK8N8Y6zJPJhALgA5qp9jU7IhiECJSTLMzpeTJ0fRsYxTVOrSMD/i8tGrVzq7MmMGKLPOKk1J9D
1yYFMxjle9eVdwjjqN7nhcNd8yPxyDNloYqCkEO4YyNIpKiLj9HKL6ltT7iCCgiz3cMd9ZuOt8GQ
lf6U5dONnMfrQGhOFmsnbnEs7CZbj9j9Cmb3i238pqnR2Vp56cuAQDfNpWmPm2NXG19mKr4gO6Lz
clsSGVEhjXXEdL+k6m0ECZpphH7XmN7natmI5fPFGkixshkobug0qSmNrTGipaxzHN/NCGiP3/vk
atnPkjChVJ5tZWM+O3n2EWgMOtOE/AknXWZSZnRrZtRaOWc3BQOWhUG/WU3/S3YiJnSTOSEZtUG/
Y/3CwpNMz7AJOFJdfYW45RCk/atAvbx4LVNHInpP0MJq+nksXstqAoWEvrql+XQAZTbVsZktnKTq
DAx3J9T8V/bTSc3d3qqrA/uSQ25Fd/JN/+qOyEVi9lKr2aQZqatYF6fyXxlnPhoRzCMBLWK4y1DU
EggHqXeu4kspPX8kUa2lYkh77JohxICM6KOSvGd6GH9Y3GgNNPmOOBZqC3aIljonSJKOojJ+25rK
H9EdsSyJXswUqKS0zI2bMT/v6HmsTRNW2i5pXTrAoX/ReiSgUXiJ2GKvioQDd44iHsQkwR0bQxBp
plfEi+eCrEsyuWkb8AytNbsmKXaBkLrtV6YXNgn3+H9swPFIlQkIiMH/NCrezfZAJmRe41xOBwCK
5bLBSSRAzC7F+rHYhKk/vI0eEt0QUU3vKjNJaUDkB+IutkjNlrHbjt4Ju6f93i/o1kD0LOsHe5eD
dUZRM73og3ig4923M656xyH3x8ao0/oRBIVuikhFtbEOY4AqFsyG5I3rCQJqcYcaJ7DNz4zov1yH
lAtvoCdgllHYTBHxf6GGBCiDy16NHJxCCkho0Ei1MXnVEQQwipAXcyAPjRk+P8a1zeWP1XhXKu5v
ZimG3zoJSv7C/pUNiBWIKZ92AWAG2X1EsifpkbmOXrJqrgMfR86KXUT9zja6b73i8k61mw74xFcy
/Gf2eJ4iBgHCuqdVypK9RdHeYa3Fy1Ry3zaUMO58jBZM6eQ91x3IceFiAKlwzGTlDrHtFuGY9BkC
1w9ThV+sdogi7Gd3n7ESTWV2Ixqp2Bax7rdG6LcKUiRwk4+44ZVEkf1LoADu4G6qfMulbR3b8hsH
xjYsW5itOks76SXbspi+3DK5Qy/fBh5QEAoQvaZ4xSX1Uhduz5nabNjfnDR3wu3UY0qdnSelNzuC
5E+4zZ/Kqb/rGfxRXImj4o7NwQH32WVotCOxDN8leB5Czt5CIh/1mtwRBmax115ZQgNqCQnPKajW
G8dBlFsDyEtDB6mVeG9g2kyB9Y51KFtbo3VotewaZQ7YjSVdyOWH2ahm/JoY3sFZCXQ/zayGPQ/m
ZwdcNuUhTNsUhsaJ4SOYCBv4RorfYIWG9r2LKeQZ5++Cyf1K7eiujYx46/lBgRgc6wgzaABHEwRU
nPt2STy0qbvvCtbZNtTIIJg7+5JrS34Pn0uW6eVBKMzANvwj0lkVpoRy+pJAHdZMTH0uN1DTUhGB
FN8g2eAuGb27F3RXPYtfPcQtPCqQGMruHIfqG8KgujSFRcR2OyXY/vX7SBndKYmzOmQQEf9fRLxs
RvlQgqdet79tfeFYDTzGlqG9aHlGIk9Kph/gvo3SeLuFpb5jMQbEJyCIRP3ymSUcP0If+0Mwp78h
5lIO6jLbtTXvT5DFESJ4XEot8kjWyrwJsyyPCMMflOHNthrqjc7Ky82dfWP1L4tnamjMM5c1pSdZ
kh6xaHPHpYRgEKV2UyzxoD3WXQAvrC87Es90tDIByJ8nuyCuNXE8dLQehpDBsPFSyDZbV21LteDa
ZOCOpFmwFH1YTgIvsY7yDel1HTNwT3AOxnKdDczX+OzqldNInFd5/jMpGB6hNX2laXlBhdoShULC
RKrfknRc9q6hzQgTaV3zG860S7Z773oe8qBK+KfUNo9FXK4DJzjMBl+qLaMPxfINasu8TS1koBHP
FOlCkAIxapEXTwsIz8ViP3PLRXhHVvk6ddarHF3gQ4X2OlAl1hGCjR5QBosi6M9I0dfDnJ97SG1r
N1fTVoYWIU6Ce8Ng8zZMTEBpc+AYjDAt2WLo9fRVmuY17ZiX24LkO1Si5EyMzEJkMFlwLODuTwAX
slDCRASgIaza17tl+1zOWMWH7yzV34lD2YMnPCngKiriz5Uw9CQag5lgLYe6OtM9PJEWijQkLIHn
/Ve6wkRvD5/PGHJryy69R5NMwpAdltWOIOMviXRgLSZQAy2hkmsjCkq0ScE2sMnK0qHuYCAyDoLr
mPHuhzSRvC8bYbnXA2VigJTOBiZA+6bhQr53kfViIS60aAGRXY7BtoF1jRIUlVo3TifP1qxtwEe+
Lezu0ZDYhe4T2X/caYk/5XLwO4pS2Ndbco9/+HMDlnSGOnrTknIwizdpuoBGF8WJFk10IuT/zCRn
rD1iahGVIeGxWHfBiuIp0nsLxcw086HCkras7i8SKGsTfmoUCDRPGe4iUKoY6DpG2dMNz9ZWVMmb
09nPXgUowTCf5wrVFGZQhs021WM/XFpZjXsRe79Ry0o9j6YfXrh7jApUMNa6x1lu/OPZ7H0tRouv
xvZDzemLhoSkUOHVbIKzaGZOYFPbKtSw+yHP1KXNEFJFDXK1aYGZBAF+SrYfZHWx1VsDPCStrWQy
LofzLLyIbco8bzsv+Wic+q7KvPc73OPsQquvhI9oZeIbYvOSvDR6/pYZ4dXrkv0QWX+o8t6yWT7C
Wn8Tbb8PDdrtMerdTaOsj3lxQIKpvCWMNtkRW74m+shPEsE7OspHbQ3nmFN062E35DFgG6kGi7UO
DBCtY37dp2A/yfTZ1nhvOzZpPUSGoZ4y8FyJX+gtb1UD1mbWvoe0/lFSkJFiMm9p6vbgus4htIPr
mFh7A66YqXG5euaPkNgfQLvYLqCzPsmm9TSTBTUnfm6aD/gAD2R1Bl8X2J0KDnDZimuYFqcOe1pu
aYhus2fVRx/eAKGP376TYf4lwuDQMVwPRoF0ieCcvhIsBBjryOZ3kOraW8CjQ83+6MoR2AkXnDs8
rIT6PKiDU5TnuM+ifssqoEIrMVEgRd2b0WE24CX+quTstxYLjYYCdvaaN2ZjF/bK57ZMXV8A3kXX
S9GiuftGh3cKYPOR0zbvUib0GDiwgc17pyR5zCa6K4l6Oj9MdbV7sVAkdTYKlWVpwMSTK+H/6+1k
/DHDMn9CSG9uFCJ+hGI7dPBg4djVHLC/7We6s1XbmW8NVME6deFZEDxpN+2SJVmhQMvMdgs4p36R
JgPoOtJ3UWu9m7gFCejDbugA+qF8Da5hSwxCgkaJTletLTP8zGVQH8HN2NuO1wKi8QfhKsgF3GQX
J/i6tOKV/ei+I8AebXIVHlCcHkkhAPYQ3VWy+EHAbawG5kvIV07sPT6xEO/RpOwcp8VbBL+NbukR
ZdZhIBZuQ6huBuXKm7aBSn9VMENnYRXiQbPf9pB/d10wvbKHQQ0epttMgE9QBQtO3skU63ZFBe87
mkgWQckbaGiW3U1tbGWlHoOuzsFUoD9R8tGNHcFFSTlt46L380b7kVhQVwU9mZzNd3uo8QmW73rV
XTUM/HJiodQ6mW9yCwcjKO5Gw4wV6scWu2c1IzdzQhjp5B/RzqSSPAOuzPCCgYIwPyP70FSzNezo
Gx39kWQFP+n4rrryEiYju4cxPLVT/NOZGUF83jbntci1fJsFEfeR+Buk92XKoVrVtvugmAx99Bf2
qsfo/5xoJtdGxTllZ81LiaMXIh+DK+qlvv7J5ukoY1LErGSZohxJxd51VfvZxK6vQ6fzeDZ1pIdF
xkB0sj/xGJBW6Q2nmYAXgQBdH2ncswLHew4RPtrmmBJap8Zzmxv0Gv28zlV+8gp5wR0xrvsiIuvL
DlaO15z1YsRrZl3Ql+P9IAp+RWl4JpjzZg7eDRCvwLAW4raAq+O3M+VXkVgfAFUZSENvaOrsv9Gp
PxuI11DaumfkkDPGEOspNsvXPi5PXZduw1YcjUJ7qSArx544l5X3l0l+h1cYeMHUD/RIJjYZh4UI
XruM3t0jQxi+0OyZxyjA0YB7y8WNBO2gelGs0BgisaL1LCK3KucR6STT2BKPNVDNRbBr3CK3+01i
0127Vr8nP+XVkBnYYHdiWgRaWXlLWJ2Y689MFs067Xpr04qo3UWd/iKYFW+sKXp2utZjlqsfJQam
rOQwHVTBFpNxGvCYBudp9d6VMDMrjZVCEKfPqNV2JfPwdWCIvV553xbzx1U/WJ+Njt5FYWPUF1+J
ZkKwMW7pzBy1xUOJDAqRmHmMOXJ9zI9sqfScaBWdjWFi2G+1gwkkQLKghxo9d4E0R9mY6ioA5cOg
X3oNGEMqZQ2PtH0rWtv206CKfzWHNHn+L6SZwb7rnR+b3d+uKkiybPF87VVY1jupGe+OE/4NQxIv
OcPXwo3xz8/ylT+j58peOA2R/jYqnvEsPEF9DIljrkyEsiVxkS1ErtZD0y4dma9FJaaNo1wYnmF/
HaIUb1rti6FzzvMIrMLwgMYCTACz5RLs0xqJby+SFjdOt6rTDuOoLRGB4sINBul9aqc9h9SedTzd
axo98QThHq3dYmUwjYUHXjyiJGUKPg0Xtwg6v56W3FYONaIBvF8rqx69ZTNDSSRLhKL7Dh1GH2VQ
XjWzm56LEOjkiCPz2LOrf0+HVP1LQNKhDLLfvAyV8lRySde9/hSNzb4Cm7U2xehu2PFSXafBZ9qQ
GzV2yxUXhs6zxpRn5VQKgHib4Wyap1MfyYPdobDg6ziaWvkfzGeIWlD/1nxunwECFzspnkiw/GpU
VOwyE/wlSlBBVxadGzdhWRhRnOqAZslDbHR/zrOHs2TBWRkGGPRCujK5yzXzs5w8cBSN+2t3KOUB
wHs3Mxu5pB3Eom5ov3ONuNthRgI+lu4l8tBz50P4HQkFj1ZAku8H59dtAJ4DhLS4P0jMkcoo97NH
/aZqm32Cow2XNIkYO5UxYrH50Mw2Y/MSXlVGX9fawz6zmeBF8desdb+aiC9p2n0IVXIAq/Pct0/4
ws6dh/w2tdsXBP0Q7AfnaVTJXnqQsBfSTAeA1k1h4uEbXHVcyWsjq68dZvYSHREFfFH6+pLWLLqC
Iq6vz5EdHBPSxlvy2GjkCbQxordGS3emZl6tcjh5LVTGPimVryN6XdMjbGSuwxQzSVMui5aIojw/
yBnpnFTZKnbtZxdBP/eRZ6w93T6htw9eLHf4JNIiAYSasbAWzJORd68KOlwtog5JAU9ivFEbuzN2
mpG9Gvh2NnXUgieBQQRlnPXImJGDOv+Po/NajhXZgugXEYEveG1v5f0LIY108K6oooCvv6vv48Qc
p25M7Z2ZK139hW/WOTlY3eEVOm+LHp9DxVqnblTP4Q2P4zgQlSllf0qc9GlqTLbyOjW9LZn6sIya
oU6QT4l60pi5F9t7i2dZ1fJHZhX0gO6KhRlKGCrwCFvCC4XtstYQ+VcT29iw8/IfRU+XeswEP+Ao
Lo6dYNUuuLVi6UVcaZwqwlqEj3MzCrRN8FunORbYFjlLZfQoEdkFnQzpRVTLddEoqzToQmFPvUQQ
8+Y52gl4YXVyO772XEPwjvQubWlGSRdqRZAaN7iXjt0AbgTg+IcjZECA2Hstg5j2v6z+sY36yazo
jJj/7rv+m0+4cd2NDaQDm1/rheFVkE9isSGPcat3S4s5iV22S1oloZ4xqWjn8QrJGsf7CwnW0x4y
3Q8Dd3eslwnWWQoFdLSOdTJxbJtzsZpaFviTn+5yCypHYxF75xvFNGdOS9Z92nAvl1r+E3bykw43
g1X82LY1SnfrHbqwe2GVTQ47oqgG0FKxaiL3FevFeVLNJ5sWeBjYwjLhXl01nU0enwAhX9jS1euG
lDeEYJ5srrpdPe1XWdVc+qQTVulQ/XCU3zW0kK0TjrGjFbHs72wiiimgONuAuR5a2V6nGNUmlRSi
8HJcL7fFvduWESpFuA3r8IfriiJkrw4++VrGa7Ek2Z8OFnWaJ5B7VY/3bkhIZgVVtGCaHYF5gxT9
4F6Cv8orkxUUnAuEcHwv/EmeRO1emuSbMeI43rrAs656rJHa6kq+N/4SsNIgTtWL4tnMMbcR5spq
8V9NOa/pHHlzcZFvk8J94tZ4S/rqYpLqKkbOlYvyXshCvSuP+pKclX3WUD9E/pDIa97/eSDAgGw/
tC1pex0MKFtLysKCTAIt6aSwB+uubyPi2uPeH4Cx2dhmNDnI7RwNX5PuThLdiWNP2G3CeAlP8Nmw
ShJxYRODD4ogUcEJJnRY5Bqx8k1q3eWLdLZFCBqWzUuIdb1kozd65lj7NKNTyq7u4shrdr0AuJIE
gvFMI8u5OmePzuIfawzdIVi/f6eM1Q2R/ccxSN47VAB6Nc5lS3g1g3PBu3hPagbhhsQ1DMrmptMk
N8aBM+M49hz11KsyWbc3/qZqKbomt1ZsOsUxp2+KvaEmkDd6lt7B1aZPvpLlcZKszPJYOheL0OGm
rZpvkXXfLgSYYM4Pdo1JQVjzqYcrO2cazRMOk5qAMkcyuO9DgUMv7H94tLMoS24Wuhi+XFuUR2ca
fuduPi7Ul2/jjECi1Sx3GqmKkkggOHNb/MmJPGltPeQlGjTe8xcD3Y/7wHKpnqXEI23wZ5ml33p2
+uH6tFimXvgn0WQuQtb1OQl7ujSD/Kt2YeGk8jvLI1zGAouQ3ebczaV8mG4kYuNclkLdIwJ9WHaF
NHk7HVYuwjfo933mWJ8BRq+khswKw7UhvYXTyLPuNPVJPDQGhs0pYZ3gLYdME04NF+Zy6FPvIOIs
PJbt1XT0ylhB+U8o963BfMRrMe33Hn3LrRu/xRJfTW5i5pLi3p5jzMHgNJzbUDxKHyMBZJRm2E79
cg2y7uQtsCsDB8CBzcMbfDBuVoGxPfmiZ4b9Ujp/RaL/xhh4rk0FtpaK4T4NP/OyeYmNYjqj+5Ni
1PM4EafM2ruEePA6rZsJSPdtWyj1mzXSsoR4NATWxTNEaBr9mPpReg5tbWhi0dWFlp77QNhPsBCI
gZcss/oFAPNYWA8c63Bo3X7olEtii/q/9zgm7CN0rqmwfyljbHkM4vhIA1HBhw6OMk3ZF8348SFu
rDD6ncbEZxLxfoh32ki2PRZD/LVTIe8lkRwSJY+ptk8KnyXH+fvaCl6mKARZWlgxR379OevqG74H
iAf3ZMrqkxHDrAUGvg1WHKRDspAd3tC+4lgqlp82wdBvHHNcBhv+CrpumNlsNAWiSXoIkungNBHr
Ifu9yFBWoa6edRNlFyRiA2kIkFGdxE9D3P+/2vfsV/GR8a1d13CzyMBdJpvyiHnZkyDbu2JmH6uL
f9MwECs3tG64VovZ3lDEx7EghdNA1gbCGvUuLTUVoo/X0vXyNz+Nyj05P3tP+oHN0C0NPnij3Fct
ntiErWuadbvIabmXydJuFtXH54Xuqmvdq39TYn1yA7wmWuMNImy9cKC4bwJwgGJQ75iZgckoJvyx
9P5jn8HRRjOc8BC9i1J9Mv5CSbPYuZze1omZv4Ox/IdVYKPTlob33qyC2cq3+OncA1PlzQxt73Q+
36yIpGyoamHeQzzrGBrWbWQ1GF8DHpSewvI9kprpHMylYY20lMP/lNVTrCE2ucsjXI6Oll/YvHbI
mstyy/BoU+mcMbttczd6sZYQO6hKQegJD+9QPq/4bE9pKA8ZiIo0Eb9J1n7VEM5Jz1Ag0gtNJCj5
cA3W4YATZM8Sb8NqaD8yDfSlv+lv+YSbDlbl7aVdCPJoMmORgxVrogISkXk4W4qavlyCRaqXjzi0
98riiatvLUyNA0XUffMiZ0MBLpD/OuZWxswLC5Oqiigvi5WdBY+Qy9/AaP2KhjJgXhvcjfpfRe/G
DsgN+3eyv0qG6Ebjpk7Ak4xhcI1ipF8NS22hIxlH37RVGcgeYbS9cdv8Y4p869h6vrMCAvmSY6vN
tfPPEuOnW3X/lTmo/mSZv2RkHXo//eW+CveFJqOdDtOfgHWxrceueQq8+pQW0dp0QDSHquXNS6PX
0vAL7Rma19JQZr5QqbkU/bh2qZvCy0AxIeXetH853rgL6OLC6EH0ultuoQxiiQ12m800zVSXQIGj
27KrnN1cVYDsfaau2gVApAFzYlWSr3Nq3BWlqKy3sPb6RYHJLnhoc3WO6Og55RGwg3rAFeNZEdVk
/VMEi3odtDloYwM6zPf9LWcJNrazeTMNX35dD8S+Z/JFCyDsxfWLveOCrh884313GpSGGZ6nztrL
iUo/1H6ckIGNdueGd0iZ9wmn5VS2WzvGBtvEuMW9jIicxyqleycQ8v8o2m8SEKoAFbZqmKgPMquu
qiQVJDk188VJYe87idWv8cVyKeCwYmVTPkBonCvxvLD58D+nEhESX/Aio3fk+3szRTkbV2u88nlu
oeE8uX3+Lkf3JkOmX05uH0cHeJ0TsGMmgb6mfs2sogmxSd7K59qiuyvD8W7QDCPChh0YzaiGfjRw
5svda8GBZDNllLCKINn7HO+qtEPIjtx+x0H1L8v52mVsJ5v/pxO1zCmwJ6MXVP1P5eTPU1v+jTgv
1/EwwRoofqqowG9TZZqeqPF3LjRDaZi8zQ0+IDLUj1VO66U1hl/0334GcTRtMqiPO8xM5zqAT2W4
KT1W/1vXQ+IpCKHUiI1jGB1Nin5EVcupx7sxRTOyOtWK0Nxx3qnyNJT1T7YITEkUPVjSnMZi+S9f
vC+Oc2Lr401dQw3lYqc+aN8V/Y8vHLHLKZJYB0p/1JqJK/BBWyG47+0WP7PLeXqc8KbaVmm2EfFT
yOguxRzT26wZd6uq8Z9bNaE9xx+U+V3tgMOUZ4cvZd996oakUlSyHzKeKTajW5VPQwvXKpxGpq0C
aTkTj7LALSLoVFtZZY99ZwkxJWkk3kDdez3FITXQQ/yKV5mGx0Qle7iI87FSOIxa6JMc0J76ybxE
tSIeTFsRfQsP7I7ONkGRrugummduUsRHGxBwmof4GFL1kpKfURqAnYz9h6GbYSO1sDUdewLoM711
M6Ee7YqNtukqCZbqbnQLswqF9xjPHqvFDhYVMsO8tavgxcP/6QcwsZSGoOan+mfsuf3b/AFeBt5x
eukJXn+W3T+nkce5Vo/lHB/D0rnvwaywEjBqK6KQn9jejA0pgcU7eezIgzH+LC3qQzMWV1r614wy
vHaenpGX2cwBVPKDoiZeJe4XC2mD9t+3hSERmZfPuBNnmFdXWq2K2zNu2ZR29snt4x8bw8jYuvqN
lxzlXhN0HEYbnqxNhGVhod22Dfdp4e7tsN+XvYI5OldAWLp5bevwSYZTtENUeHNwim1MZMCFFtNW
08NndVgP4FefdV6/9rZ/jXzspTyxQPbihKom72i3t1GVTWzH6Tysb4puSPFLASHSE8mVimuyHjRa
OdgM+qB+61IYaOQjNzR/rulLNBvfYFFurXcaHa/kECF3k1GjSTagu2CQ+PQbc6afKFgXS3iI6/4a
a+8Xw3mxtxZvV3GVbeYwFthv45k9Nc1ZlvEv7GBegmqgH7DznvOuKLeUl8eA4Bl6GzflfBHSMLBa
JtnCEOyc5EvzZLoQ+bp01Y3045r6hXcUqwYe7OvCJ6uSdGP7kLpcME4JJBrZRxA81cue27D57SIB
mtvr/GuqJ5CxlAb/p3yn+48x1T03Oig+lRdx/bl1w7ufFEx1KsdRXKexBSxTQE3aZlM2wMGYvQa5
XMhrSszpgUND9dGLAK8+D6saF7Qr1n7a672vcXl0oF+o3Lqpdgwv8I0iGgm7iKewtWZNZ695ahKI
kPZTG0U8alw8jdFbn5E/4XbECmk+lPKJShhc+3H3rYCwyBnMZpR19zMFROxwuKqLCPYEpOvb2cZV
7GkVmWXs3Y/w4A+RM/1LaJ8rnOZ50BMWPqY4PkBXGh7bmKQIrQhUKJewIDKvdbWKcebb7pBVBPcl
Qbp87bFkXfHLdiEw0FjY95hjAMja6kkirnFOXDA00jtOvZ3C70VDtWz6+tTlmClBArlPDPoZBU+O
r+9ip9Z7x7f1uefCPEQwCbYe4ztBCUD5LA2ZlzPVG46j+IC27uLib/ALxo4cXut9TNghHHQ5rDuB
fYCgjshPGvtluAVHa5nV4tvlVwIPeV/nvvmoyHvtB+2CcCTM8bYUNy99H8Xiuc5BrzgyRCsPSuvc
qmLggNMH8r9lKT+zOR6//MACvjSjUh+j3sarPRpa0rdDM+PsCkKxSyEcvbQ9FBWcAcC6E1d8WSVp
CyP67OAVLOBZeIXn2q6rz2gJhwuVqTUvEgJNgC6G8DJabDk3JXUU/zL6O4m63DzvNEPeDnsJ8fpU
M0qhjuxpf9fQU0t2e1aqu+eWxkiIMY1BPMiFH+/ZHbp3PIC/5kUaG8rlLPlOSRk9yWHkcJO3fnll
44lukgfaPPTS4plB/gAK7NiLfC+G7JbZtPu70m3mnNLwgNV7WrIxmtzXgiIftqlz2Z1CoC9bTQwZ
1yy9RbHLuo63V/zIPjbbKwoR4RRgkTzy31zmUwsyFDAuzVITWSHeLaxlM7vFk4aeCKkt52mempld
nXQzeRCVHcYbzQD7IHo7faxxKu+xjRd3moDspgyifm/NZXw3Lam/a2LXeWcwhIE7LTGxtrLN9i4U
3c/UlNlbiz7w7BnMnnbcDNxuxAFh7sno6OpFf7Rp2R+Eki4qqO4PNsS8PSdH5kaymLe4CWoSxJAy
XiuPF3YzYEyaxoKDDGt32K0BaO0OaEVpDy7DEiDkBsotQmXK6XXK9MaRILNUK0eiWrhRE62G/6Iy
s1+ycYnXgZf6Wzrz2vuGZoodu6b8Kh3RPHrge1iEdTFO8zr7G9NevErwzGdenXCW2+Jc0X28ybCs
PNbhODwJSxVfeZcNR1M75pFsavRgj4qlEwz2p8XEoHd70ipWanc0bZFnK726eW1SyY5RucBzsmE4
1JAmH+MgiTcOxQiEPXrKvtkyHD1ehxsTIH2ZWVh3pJ6H/7rO7zjFEu7KHY/5DxblEepBe/bzmT9g
mfLr6IbgYyJZb29I+J0BqvcnBy7XbZaPRAzsW89aGwfLH4fo4OAMGU1pQ9JCoWvjfT1gPk/y2HnB
YAHqtHQ9vZfhoH5LK4RnGEzlruF7OaYs6s5llLFLVaGBr2wV6YuY+dtWdZH4X7U9RpCLvfmfN3ug
QiUWv6PttzjB8JLEOIeV9yYg+FJhFTDZujfiG/ekeho1sR+fWNY4ljnzEbrceqqt6Mnv/eW+8Evn
BCh8uR8MsUcxJWbnlkPFq5htCTBGp3xTo728tXTNYDUZkjO1sdTbkuq5m4smIgbQ5cS6DIhe66aM
wkhAR2jqcD8pxv44cJqHsCiDvedI2HDU7BLu9ymAGM3orIryNkHHbLdAFS1s/JZ63w0BtATCsGBZ
F1z/9WKD0Mk5tiyB9gEmd8EmA/t3NKTA1n5fxoeaargrqWQ2rMEIFsqJkx55KGvuqa4OtrQqxw9O
LepH3m/B+223QNPV4PbQSkL7OAH4u/DqYIRM3QlXlDQ8eChqshHVye/nzcjkPNNgt4kJ5K17ttyP
UuZqPamA2qneD3YknYAPeTb1doB9NpI4BEQekscHO439gyy0fQzxpqDo6OoFMnT4kgzYA6MuHR9z
XEcbAnUvflKPFAuP/7qswgxXtESRNULiugsz70Cvd7t1CGsy9HfN1k4hu6BdlCB13eTscGAmRz3K
X511aEn+6B5d+Du7MgwjrkfAijRoWW8u1ykZoLzZB7VNkhO6QnHocUa96qpn++kG5I9G0lpY0iNC
MTl1lO9pl7UnU/O/EL7mOzAs1SFpQDDn3GZnYtfZC12b5mv2p7nfL3HU3E8iVP8RzRRw2tL0YorY
W4+BRYoXE8M7p6F67/vm3zIwQk1hmmxqF5rpuqUJ7RgaVD/wj4JNWzcT/GEgU7cnq+cqvWqkJ57h
/qGcgCTD52cvcHcYj5EU/F3cxRVV2UF0ADewylUgVrOdxN9RypK1aJklFBGwel0QpVsnPptkYdoW
1stCAQ7kRp4ZcjRbqfVEWSOevUeXo86GS6j8FdKffro0lTiNb5wvUy7jr+9jFcBrMB4VIWCiuVm9
M3gw/g2B26x1KdqTVeJQJQsNmLRTVDfHHqfUcWrUkSoRCllgvxZvbutboLwnad3Y48t36HjIgeUA
FiSuxv6oNMipKI1ulgl/3qhIsQ5RerCfqZNSO9fFrcXDLdK7sMYDORVzuCNbGZ5LXYiLrqO/tKh+
Si+07zrN+DK4MrvHSx6wSkcQ14n9GnWs9CG7RJuanMw2UoDKO190u1iX+lTqMn+ScXRPz98NMjbE
R68wmnqRpjrR0+CwqXGba9oE5jEZYJAZJJGtFMY8YbeAW7As42pIoCSCWWeWtYLi3U0G+6eO6/Qp
m9D6wh5ONc8tWjh8X36mXchaL2pEeex8x0lWBZraziQTe3PGTwhDdYJ4oFHfn0qNtkJ6N1nlYdBt
VdJj7nM6lGMdO3KNfj8cECish8npkOrGGu6zPbKa6WJgvmTd5gsplwgSNWYzro40/CONXWN3oASm
6rHDDHWg/nmBZnueLT2dw9ZO8EmAZRfAhUZb9PRPWuP0BzqbTJ1la0K+Yy13/Mz6LgeisAauX4CZ
bOERbmO+dPL5pqVCtvehF2PGs8NqfrCKqAWcmBWwxhwWnDv6wfTzJBvaYhJwORZT1wtuPLlNqdD9
alTEKNEmzWOUG3XpaEzad+hOyyYMUsSogOaXPEgwWDR5eO6IvB66mlOLVRBcoM8q2GrGYtI+df5Y
ZXyfXjUj+ZQtzEB76Y7GdOLo2DPUcn5L+RJGrr1JZUSh0bg0j+NIuClin/QYGSBQhnmP+o46ZX2Q
8AAETsHOKqQh+hDbi7VGxcfKNAkHV+1YCGDctrN8j1i+VhYVOB+tR0Mrjhw+IJ+TB23hZfCpJiMP
tkML9d6qgvhzUnOw6xYpfotqUTtbO59FJ/4zBQ8fJ4StupK2Gi4cDSl64cVyn+WGYFeUUUaQ0QXn
wHE7BCxqz1kZ3rLrNJ0WJk7OwTw694FdTT8xpMi3bmB5HFtGkA3tP1UKYTCY9QP53OGM/Urdx1xr
2L7aeivqqdxHfpbu+nG+Ya7SKGHnaEVHCFP9W9PTayPHOX8y+YhLzAnCnFK3qTgXdLTwKfiNusfx
T+UgzUft2nV6lw4TwmMoZuROUkz8uTDAk1OR3aG5p0+K5TdaEAFugmYJJVRV/zygkWKDtlipTaDL
/I2XFtOTiYLwEmmpH0aF/Lmt7QULh+XQSMcSks+oNI4Nxaj277TJ6aM1voWzzZun8yhyb22TBadG
TFr/xXRmgmDIUZ7BHnjuXluzdUetOaft2uuoK0tN9OpPEtZl6NHLjFvszOHAu+/c3tksnFXWTg22
deLgsW2HEn8e4ThrG4N0p3h7yfadljekbsVvmTzvGOPcOrAew4TXeAnRXZn4E571xGRfIaMfnr9b
3BAK0eeSetXCjmtpzwYcO5efQ0kQ78v+Lo1r63n2Fo5tncv1ReKjvZsN6am678yvMylEZ+Jmx1kn
aI5tilw9T+lfPeVOdZBBykirU8AZq9Zhjg/7cL7iSsFk66W3N0BifZVdkrFUSaNxLVkdf+DdS39B
ac7BKsk8Qy/9EtKyNhaEZWSPedoeosnbazzTHlvFWn+CS63/mOBJ/cnC3OzlKlnw6tE3/Byj/H8v
iS8fJ0svd8rYXEQp9OFtlaVY94rFOjm2iA6ppkndMcq5KBVTlombsP/IZ0qhDQFEUhzCfyX2YX80
tA7dRxJ7fO6QBwGtnTBbAFdij1vDX7VbXu4W8jt93pyyVH2Nbf1f2M/xU5wGHGNtKqpUkJsPttqw
u0iLWXdzg99ujhfua9XFVH4HwtCVqCzMF0MOO6OdXJjJnJlTL7J2dobfpOQRSca06NLP5Zb0yDmq
ryeR2jtwcxMnevs142C2UeUkt0EtKWMVzDewwqeNcpPvHlj9scXZ/xQ7rr4uZZn9A5x7Y0bKltLk
dKSLYShuw2k6tvWH61jlSWOCuzqDPW5CpJ9jp2OY1km8/GdB+wFhAD2y903xYKKseBXwbtde7ko8
l7cQg4kwoxRsv1FBlmk3JTUiNG+p50LSAtn6c0gjHft5zjwoO572DotwKoEBZsBZNXK2idCGWAFb
7oUtUXyNjIf/GfzME35qs0PSNG9qKYODNffe1rfG+kYGyX/wYvn7qA04BU+i/ibJXnxmZTC8aq+a
jtyv7I1xmyMijf1Xl5TsuHz4jdrvM/d2FILD5LXURxdlf7KqRt3pgF60PraiPxtdd1tUsIyNrKv7
nJnGZpj3l6tMkH1R+sSXaKxPV2XhhocyK5dlxKXUugWg5LbJjkT7ph9MLv05nHL7MINCWJleW5uI
qRI3Rhsx/cOM76r835TewFpllB6XCMRuH3p8RfFISqTgUIxN3j7VVZee8ozJGdso2EFJvgsdznls
NThvTxfTCnw/Ah9Lw0vlCiAr6Sw2ssK5xL6AWIoVDKhYtf7roCkLItsY2ZOQCoES2XrTYGPZFEMS
rYkZ3FqDWlbWLZ3hcOX9U7CU/b5xvEvjJhDTQxXwIEbHA/vKfSc4UMydQdNPeC4FRXBlRTetZjbR
LE8Jt1ncryvZ2cMr29IUYTLyXxCaqp1LW/SBk4u3rbwmfmOYJ33pRkix42/TFBFOnnZ5ZYj6W5Dx
WE/wGp8Zss+5Pb8a5osNXIZl2ztOhjhOT5CXkaWi1cjspyVR3y03RK0wgJZYNPE6FVSWqpFAbUTt
7WMBR2E32VXEHgOAtia4ZKIw5tSCjiVhyGygFdz5kQdi0BnVObHcf3UWPiiBjBFhXVypnvx0O+G6
oAYmOoVhfDDSsY8APWqMQgxWkQe2duzV62zDsXYEVnx2d91JVTPtcyT9yXIRalgT2oby5BXtH9vT
9LmouvoLjcO61ynBiqlMOeIg8WFqOwqF46lj+kC5r9nBuNJdg5OCJ1y7b5RKYBYom39ge5N9XwR0
DCFSHHgdPhqgkevOw8Sezz5QQM+tPsqizd8494WX1IXxUAwjvg0LnNRSED2iP8+wGLbSCxY5Dqp+
46/jxrtL5BJjL+Dw63Ko2PWB/c6/+qte1Hsaa96zDOAHpV2zd28C0BTWFnXYKt13fuE9ZlkJTSuq
410wZdEJEYf2Jq26fWpDs0Ef8rYL+aw7q1TOir9EUSnhsSsVWCA6EDCbMQbzKGpom5RRvWRE19hP
JXy3+CfCx4w9wz4aAwPggw3AouwA1ElfA0UqiddMLVZsK09OVYxEAJ8p5xkyt5huKNb5bWgZ3OI0
eWFrGJKqsQSRxtnmbw9D7zKOsXusJpAoq8QIPnwSu1Cf0+K/paTaDlwX27kigEFARF18+x3Tfz/T
xRaMTrO3OKOsMR560P4c+SA7nW9R7cbtMtvjgVfxRDMGBVaTIZK8KGumwDd780KZHmasvufGorJR
DoRfvdQAVTDRsPNKiGd5HI6YCwfMCR5PDTTe+ExkEUWjx1UXqeA8BsPTUsCDyrWPKSKuJo7yZB9W
g/LDdYWH4j5g+EAzSmS3j2+tZ3IGO02Vzo+8HWGlk3HkUqZ+HDhHMozPcXqm4yC76J7Gn6Ct26NW
dfk95VPCPIidCGxg7z0pMYFTGO36hMpQP5sFoaIEarkVfhG92Dxx8IwRyAtcX/5YxHCOTNf5cSyI
3ZT+NH1A0mwpYnD069izNAKODWrAjOZUZ3RT8MpknG956b0KCm7Oieuoe+MzQGuQiPC1bOcBjiMz
5EJhgFK23A5auWyOs5NbzddCinqD/2k85YOt7yUXHrFAj1qjIgmv8CFBeYdgHBqyaBu3T/41ltu9
AUbtLlwGLkMdgKRmKSd6kdhyxuwnKKvp/Z1NBPWeq32E2N3VR4E6FtnAxjtG640wlc3Zq+hPQWVz
PA7zgAxvwqlmDzkID15vk6cpmM7tWIMpdsbk0QnmAgeJKUh+U9BuleX8EMnuYncxpEVb/Gt93Oal
zK9uUXq7PBzzI8h7i/Y8O991bteeB6XQJD2exDf0qb8DSDCghCvrEMjJPUurf+1ENm4GdvErvlya
r4L5VVPvdsTKwz/Tbc5DO0Sk8VVy18QjAQbCzZixBP9rpRzlbqAqxjvdVsvJtsdpEwpqYsECkvYJ
iUlIrHjPTYVjtSGqyCI1DHl+ElGWjebTlMQLD2wQ6nUns0+wtD+qKiKq2urv3BEEkFgaUQOBqbPm
B9iB0C4uPrM8qyciJl6DrJAm9F1AovpeQj3Q5dInFB4jELLbKuhOq/J7GgFLXB8+aPqGrmGlMmeX
z328a0Ln14+igk9TZlR+zKxF4vl7zCz3PgyKP/LDCWoBInjFv2ETlvW3hYoqRBrh1vXYMw7OW43T
+y5pa4q6kQDPWHZ5F+XRT5ygPVS2270EucXoGpTFHVYY5Icl+5kxoT4ZWtOAduGKgQ12W5/RwipF
N7yXcgJFVZJjSXX+XzgkqP7VjH8KL7RmOmnEJx+Oz5Cq/kt94OQVMJB9Aln/Gcwte6YZ55W2Lfmc
5hLJL0HtbcoSGtit59wiPXJA+Soe/Ob297TLi+3IC2Y90trs1LejoCBPAanbTrgu1h23eymtj5j4
zN7il+Fvg5oqB0NyZemr/ahhV0Z+358ErvPV6Gbv7u37Z7by93UxdRssf1jfBOeEGLtlDix3LUBV
b9Q81Q8Insk2zSh3Hstq2cWeCydqzELCgiLlFksF7T6t6sttZZgHcnYiB1mS+CuSqrhMvXcNF7fF
nDlmj2Ico10G5wH1KcHTORm9J9zxlrlCbVnVfnSBoK7J9/Or5cFvbx2noBVO2kgBEs+9F92nfCD7
2YUKnBX97fBYyUPMjvY8Q4sBsShfOq94Dq0REbCuLi6r4B1LANKIMFTWbUtROhIipxMRnsn2YbvP
EvveWazjkIKqahYiWVb2USw3+GgEGVvEuiXaSi9q4rh/tGxiVPFvdRvtgqRJqPTawbvbxtI8MW2C
e3R0hGI0YKIdTbXiiy3xdFXVxSu832JOEK66dtjKogvW1YJdQLlAIoWAQEPLhWDgwJ2S6EJfCY71
R7tfxCcHdJjq9kQKY9bqPe6X7A9pjUYBEYldHU9HyymhTnek2FwbkXWSgSBbnZiD33PXTzldNLGe
WvzwExcbreVnEbNl8wNV7FiwSEAXIKBPXl2yaFKsMT37ZpXFjAJxrGLa8RZstAF+zTUlDNZuMII4
LG50ABGm3LINouWlq4I7wS7jCGhMcLZFH8De/UQfFSxBFg1sVoBpTKb/Bu8TfuhBB9tah9QLNlR4
lTE+Bn9W9G7MRXBnS032C9b8MqcFe0tgr6b1f6XDnJBBRtwkYxP+4AiBme9X05mUD75dNbjXeQ7f
zQBMLHS68J2nsNngQ5YbQZs9ZqvkmZUpGZyBPPuqmfoa3Rw91HasgIdipa9Na7EuLwWUm8BkLJBZ
2pxw1bJbkBl6PBOgf6jgT1xCQLAM2jf3rUttqwfq5kJOl2BvIvsPrhWIi1OeqBMZh3hctSCzVwDm
xqsFz2gbaTP/hqPrvTUuF2Kciqneh4IGDWBB9l1vEcBLyth6LiyyNp3l97+9jucNacBwzTcVXKi8
QfleKPD9L6JS4zinHUcIr2IHVRPjougM0al3Ev8QLLW+c2sS4MOMzsgT333ue5Ue3aKq312/8vC1
RFgnVN3fF4WET58WgsL5JIm4dVwSWAx/Mwsue0YOVLRM2hBI/8fReS03rixL9IsQAW9e6Y1IUd68
ICSNBNcN00DDff1e2G83bpw4M2dIAlWVmStXoxf2934mi6cq1/HXmHhsx6BLu1VNMpRTRDw+UeyV
nc1QLK/ovFmTUZaXcC6wKfrV4n4ydHQNOjv4x5XJ+QR/2G3xhOHRTUgt2RNeoSzOaxTRbtp5Jg9/
YabOn7DiEmEGXpPiAMqGSScH87TMSLRTZDBZ700xOBf65TkmEaY+DqVqxpNjGbE+RhTDkl7KIJq3
ZNBciU4ROSCegiSWl4of4qYQrbxFbd1sA13+pKrnx2dgeXbcHGE+LKKXkcPCpin8XV7DXKn5hexc
Pw2PhmA5ydoqf41FQUmA0Uxus+4S1bxhAlmEk1luK4dvW67b7kR0seVhSbgfYEjHSwmNehtmTggx
PKD5Hc2cl5tHT3I5tCRKUp66j23nMLE0ZLst33UelRfpfUfpxDXFp8+XYyQb2PFWXHH+17QwRP2m
Anm57Rr5WuSF/5Eo9tQScztbBC4Du7K+Sh3mRCCq/r5teJ/O5YQjP40fRqwohCSwSdLkw72RsmxF
ggvvbxd5a9l33lq1CTL8oK2Dw5ti5fcN79u6D97n0Yu4+gwjwbfgJ9UQO3HYTboEkZb3xFu8agSl
1yt+jXt4XoP7XHQTLrwYkneeN6+1pUeOReF8R41S8xFB8MQaxQVv8q2/1LMQYdxe7+OaEZMD28hh
O7GuZVERqxvK8FpFc8pljx5rmAoHMBVvImweRA+5LUmK+akIYFzxr5Qw2YdB/ud2UfFOWNFFNTEJ
efILbOsDsma5odvJPERdVq4Hrr0cF/K3QSb2tSm4S3idK09yljXXUQqo3a3psUbDLUOWx/NkV3eB
jEo2OrNzgVdU2ZZLS7SNpJVTZVOKY+DP/nVqezhqVel/FpwecBu1d0acXUsmwWYU92wdZKcsC/Ox
VZpUFhDg2SegWu/k3Jibqh35B4bxK1aeTQFMwXhzqXNjPE3G9BOqOX2NS3/aZ6k14iHDjceVn1KU
wR2PDAN025Lj2XBBxyXUZkyxcD52XW//gBNJjmFMPoszEyhqk6IsVoo/neHPdcaRV2Kc/HLWEFtq
yWidIAazKS1871NDTizrrScm/d8obOMNKC9jhTpDpy6oeQSN4ce0W/C0RfxPy9p9ATiKfWtM5rXs
yhs3re7mmj0kolmQQkN05Z2gzYYlPfIdcLmtn0Y00JoCR541C5OXeEOYCS4Nf0vRGsGzbI3iYWId
QeUhrfQ1gwQjK1l5frete8VHW/JiIxrqEZjbEDq037yaxZNZTlBD4wwcdR5szkbLXCm7dyoAak5U
vvLEiXoMWb/yZ1c0EznWcOXhzAOWchsSzZxBk60sgvCf3ejp1bPEV2BXP5GASzCVsccXU9bYPwlI
lkb/bQ+MuEtcEna15cC3hAtX2vA5gNEPJMKacO9Igm5JRrV3pHGntkrd4Wa03p0MzSCsQv+tsQf/
N5MaznCKT36PiWPE7xuOjNZFLi94AslEMoj7cHcWH0pYKLKgQRsEe3JVxjtb3XR1lUlmSPMY6DVU
wdC0rJPH8fbBNH1JkHYANEK09KKXMX4e5uDFtUNrO1gq2YiavgufMk9s6IZ8oGieGCXk5g+Qf9mG
+pvwlOLR3yS0yDPR0/LmTCL+HNmq+ARb1oSaqk/uMjq/VyJz7oQ71LyjXPVqOHl7VLnpbKWVTL92
nBnf8Ous61wporuua2zNWhLZBSq+qzh/1WuLsRWbTVDKbeS0xSXBNvTmDUl7NSpR3SdFhkWu1tR6
NHSOxevJDs1xZwW2fsb4BHKXW6+5M2FWcmuJg/bRM5i/+S9gHh2DkZehnZ3DrHE3Yxi27/mQu69m
YZpPIS72+5oulW3gZ1wo+tA11zSZMAvznJsRngfnF4iO3IU+B8pqsMgTVwLMsg7GV9idKR9FUa0i
kwVlRf9TuFFuhQaYxhgdsFPlzKAlhrmByar32wUhYYGnMe3nwq95yAwNXtp4+EmKABCgTXYjJjjS
e3O19aDq4NMK3H1jAJp2QdhRoZSkWAoGiwAwohjHjWYfQMe+ct7h6mmZJOYB+1uRe3JiPuFZzthk
wlKiHOXsYI7FM75Wh2aIXj13PFkL2ox3B22x5cgSNZsPMFy4FjkOmy5Am6ppPoa+eXFGl5vczJhd
VD2/cM+KCJ9gCI+MBIiynaJXCahLI82W3J8q8j9G/WH5zEzdTKNaOrktr/AhXpUmvul80vdmmNu/
BSUvgM6zx8lAwHRm/U0JE3EAp37HOVqdKtIqBYc9nHnyhq6Myx5lcmVk1Ytq5biEKK11O2X/ECku
TRONK60VcxGwFIxOnV5CWqI4FPH00kr15mC2YYqzYn4B1viMJ+I3SqGETlF034cUdYUhUyuOrGzn
dT4x3wZPZAo8cVWX8x6YzLEoU/rE0XHXYzI667jTnLCF9+O1Yf9Q4uRf+W7HA0/gafP7wdnUQ+Ni
r64i2nKBtKYEaeAxg/LqSucWzqJ7A0MTiR2zfr7PZpm7q8E0GmqtU+/X7oghOqoTu7rzXFB8GJZT
oCEP2u8osgib7jOuwu/Ziasl6UhZUJaRDCPozjjqM96rD+JU8zqSMCAKiW0JbjHu16YPFyzAUpdb
zVuVzDS3UrVEHihna1rY6TgCCPGCHnR3WYkKVKN0b4LOYSe1QUgqbhYrk9qYTRPY5PMaFk5RhP4B
QxpUqx5UIn1e5lqnAs4ATlr4YYDwRhvOWCb/5r6kTI3UdmcZwYlkNMOEyhfXknyQ7Uz1Bw0Ke24V
b3I0brSTfvAIwkTaSfL3nv/DKDJvOuTeuz4C1a1z9sKwaWHt8pbiiF7iVasfMFnVm7CdTjJC0Us6
5PvQ+bTz5JHhtFlHlXjl2EUQT1VXsM103TTWY6XSG/4zHPX1RIgnehPahAGGhDV63BnQFvdYBLyV
n+B0NXp7W8XC2iOuvI4hn8Ks2QCTkglqFLhKjVZ8+m5mb5iVCtDIveIYoL5Ul7+LyNj3FrX3VYMB
zYi7S+xFuK0iQnETS4uZO89DCP7ODhnk6tmxVuQUboMe5CFe8I6IW/CRID60IMBZ4nhbz+xRhqP+
dRnIAoZd2t5L/Q+KeXcCTUg9TrQchMZ9oUdFFJQd14FCdNI0IV9zgQWo5psQCyIk+JROVKP8ZmQA
EEfkn8WUt9NcZyHiTTQdAjU4Kr5gNylR1Syj/RqqYj6UZm2sbZIXZyohXDCn2PqtHD1IVWECWQA5
eJV6Zvkh8iDbMANy/nJJF4jAu5dzDUu6GVH0iijYz7r7xmF55EMTdwgaaPIpzTCWDHOqJ/GwZcXA
gd0BJeu5Nfk4VLPEML9LazwS1fFPhjSHw4T+u5vdoDnAAHcPxEkEm30EEpvH2bMxLdUcE/3vePXD
7MUlcPhnhmzP3WDLnQjM6tgqlqo0h/yctD3eN5R4mDNc0FzNI9yN3YScUHqndOEdhQeMxCDXQr/E
0mI9xj43F+fi1ogNRdq+zt14nWaKADob8c/2K65/qbEhQe3srDzku9O13D8tR7ykgzmeqxAvkHIA
LE9eh1JS3YcpCqIxD/6OIFC7TZ2J3yR8m3Vi2OPeRxKEhEs+y+2893Csq/0YlwPsjOEJl9ULBuTm
IMO2PcpGEcGdO2Qm1/+JBQV4bVwkFDTiD2CHplnESetLy7Fg6/rUFgiSnDw64Lx0RVo9dmQs7liB
gl2edOpX5AIOgltMG9uW8Tq1pm5fe8W7yUzGPEyhvBgvQRA89G0moIm0AVoM5568FA/oc7yBwFjr
FlEOxATP1DDu9lldIQrmD0Fg3arBAyLEO4tgcYuXUlOb0kKaA52iTtiOIQW5C7mFdx0+6rdg5Aw3
W9LcZE57Lcr5Pswrd5c38/g0ewieidst1DJ60LUJ2qTpFdXL3C83w+xFa865w6EG7rQGAXxzitql
2kj+8oHxf/RkxWVa/zpTeKUVDKsLZvWV6fPQQM59oajiqsb2NrsQjpJQ36eOL/YWGAXs6C/d1OJM
7nLMGW50mQfRwxxOhm1p5GypsXjm34ldQeBCHJemgCBwO0ZBvTRxVSW+O6//shcAa4o4RFGwG5+C
qfhpI7QnbuThgQW4vPUDxW613dV3uEx4DM1jS1ig6Y9ZF0br0obz2Ad9tM4WKM/k0NMUUBoLt59S
2sDIFjOGTijNjPMv3AMtZv0qemCrITtlWOkyDgdnAxzreSo4/5kTqD2Gwa65abjmgZIYm7GqctIs
MLMy9NObyW6eAjEs+lL9iAkmeYUHcOUuYCY9V85fYXCm3NrA0HktOCgugfZ+6Qp6TaEc7zCUPI8q
f+7q+EBh+kTqVBxbNhZ3HwsJ6sVo3X9hnJfrUqaUgnbZfSP7b6ojr8RjIXPiJMN9JMmrtUROXUCi
s89ZWhbFAQsa4lRoLM2BOSTZwCI0Pyd//Kox4zQJvUsjLxmFIS1wMMTK9pqVXKcIQGERMCVn6Hyv
wBVMbv2PYMc+GEq42g4KijCoR1pqa/OAG1bD5mxjPp/79Ls01Ce1UkzTA2UBjd3T/kIyXQztNzXX
zHY1fh/Z4CY3Iiq3iyBB3kgXFZkP5RyBcKNwqbjGkUsIknATqEmMIkOCnwSOfFCufd5zwieLjySe
ZR/YLkhct4Q9ccXw+3LHu6jgN9ZHnbFJxsgkhmhkx6YvL8VQ3c901CJGiHXlQAoWuDVb2Q9HGl9M
h2O7ZzPIUVCBlfFlJEMT+Ing7z5fzNr/mUeaMP12uLNqSm0yuhfHabhmHI/vGBnFmbYq8DrKpZkn
1JD/OvvLgIixGkYVPFUxZ8CsHMDMhKmJP4IDCZ7Ub6w+uPuSJl9NunqMMZYjqBHpQTZlMg2gkejM
4/ehFdlDp8ggAExnbdrjwRyHZO2Wvr1dcCYcmEq8I8A+8P6wns3zsy/FOx3MjFCW8Sfj9h4KuYKN
sdBSE1XSEC6qfSQn/mXR4jE49pYK160dI79O0Sv3XXmyxukOOgxuRbpy2iJV5O9i7CkFB9LK2NRj
90DsQW4YzwlM5cvOMDANA3MkoMH7nZzsI77an9m0qOgisndiveE3FVGlqUbataaC8RQCNDN79up6
/V+AnRW0nLDXbjX8chDlXehjhSisBbSp3YfM48Dim2Q6Kr303na8IyqABjskwmk9ZOChjRbtDXPy
n5mknHamv8EJxwN+J2e7uK9WrhrYJgSGjbhNxWEEzLYFQ1PBDLGr3Vzjw3JVeVFdMe0ClTykoHh5
VvCkzvgysIyA/bem/t3xGvqQEee349z+41FDfNFxCVGjim9qLeZDXjN9QiJwYSSuTJv+C+xvMG76
aq2F+djXLntM+BO0AN+crIEASzSJb7YsyVJKSbN0hQl2+JPCQIMnoGcLk50p+JQdbO62CklvTC9c
PfH09e8Mouc2bndke789jjh+hzuzT1lv2pnLTN/Kz7GOuS3zbuHvieadYWZpVUkASqO/pCnpa0ge
G+xLVLNB4zzUBhZaucBzKRL5wYh75XX80PT03GZ+dzcSgo2cWe3E7H8mqKdrHN5i11vDK5byz3gp
OrHn3ub2DMAhshgMfDdIdkOdgOjVl45h9oSKBeSjHKmUcf7ZNnKk0AtSdvCuYcXOqkf71R7HHRM0
UwdPHJmqHaMgC1NsVWt0Ic5JfIRmP7dA7qqPxBleGsp8+tz8THrn3a84W6uJT41o0Ley+/cGBI2Z
oz0olql1GQ9f7eQ9i9qDShV+1k3+FRvtJp7lqccVYGHyrUv30Ijupc2r74IurZWvgxKHpa/whdLM
ZnfmXcVwCxwixkxKa0FRg/Zljv9z6X0J8uLi8yezxDavs8NLqSZPBEoHUzQ1Ngz1EwcB7yDsmPNm
1mPtl4oSsWgJqeCvGfsyPzWQFzS+trU/WXDxvCamvsX5mhxwnFEgnso0pDXT7VlMzelWmOSKRpGd
0dZeRimiFc9lDFlD/0qRWLYG6PgDh5W61pwYtC+nE4zfxeZtjcyYIuAoTANLj/9SEghez3HiUOzD
PiEtr9vprv/DYYKfsh8xDuGLMOfuqSKveZm7bi+S+Vo73Ysw0IroE72yh/62tMgh/HBHtRrwyaNu
m7WV6hAq/Pxm+c6NsslDJSzY+9LDNVAX856X1a+vloxIk7/SD8AebgJ7FS3s8bbegTE+tF2ujn6D
2TqNEjgjuCwCIOls9HTOGPKptsWxhP0Ivi5+rXpw5dQRP1tEJZhA+NrDKqn+6HZ/bDyP0cut8+Vw
r8kqYk3miRh1D0Euj/VSoR6T2ipjqgdcmP6L81Kh8NSfWUXLZg6zgcPyvkhjRa3LuIlLWoECQcGp
KjA8pGJxA47XIqFjNO69n14luxnBYJNajdp2eX1xheY/40TPlZR/rZgg+Feg03rzPgGhgOufjlgr
tp/sEUZXxr19GmkRSik9wav2xKEW4QzwxkqDvgEGyAl/aJ5sMMC9F6hD6ZavorP81wnS/Jpo8FuR
mM92X5iwJfrykE44gmEezFM7XuyUJr2RTsBVl7ILD55bwcqiUhxnGM4uQvcUwa1S4KBA3NxiJ115
MXTxI7IZEiUWfNV77zzNdxmrxYpY59LJygBWARZsIvsO1vnJEYQCpYlrvwJ+0YQ9KYia2YDyUX0o
c3Wm/nf6MHWzK5VHX6uGzAnGxKOG7WiadXVKe/POc7wXPyLNQ+uZxyPSaWgrm2faNyfXephd/ylH
KWLd4T0xGenW7Yuzkfl3EB0+p5GojlcnfwW0IqMJnxJarTnHSUg/cKxkDmsc2OWZMm0GCflrJFax
00PrHYYO5rLB0aeKzaekpnTInygcVnERbD2XIdHPyhea2G6d7/t3jbCbrVThC75fRMSoPDBbxzAx
Z5JeJjYsiDSU2/EtXz7mAZQrGAi4yqXWLi6g/IqyRnTW6TaxZz4i2rVvsTvA+erxjvIc9hw4HCW2
5VyN31lmX1NKfKgfiKtXtyV+6dKvlv4/mUwvCVo4Q2tTbmQ1ljvlUmSz+LZrfWWRv5h9/GjWLbUY
rnO1PaYhFDGxY4++RiVIrbYpbqljVnuV0lnGQnU/yPlV++i8mtDCRkjxVsfZL0oErnIy+7T26dNc
6+GSCE4CWeaY0HuLK5ARbLgTge4MpjFS631dgJP1c7n3spj4hFFfU9pUcFsurPU5O1tRgOuvhQKk
MUuvsDo8Wv2MUdOPKVPNgU8kpfuLAe+Mx+Lqmfk7N3L29B54V4XHsBg+PXSvVV8bX0JQS9k51T1A
sA9P6+voR28Lli8NcBCYs7M3MwBXeV9uU9P/9NDpN+YQcdtKqFf1+c+p+AtKyx54Oq9t172rHP1j
K+veH/SPTiyepEJ+UZG8NEVRFIsgo27YYw5KGABcQ72i1BWppwj+KHlSa113XwTvGL1pCUHimT6x
ou3ykbRebsaXauChFEj9VefDcy/rDZ0Ieu07BIVrX11bolkbYBv4Q9MS+HnyItP0Fk0VrT/Y4aGO
Ut43EIkqwn91zsfQFC2m7vrZSMU94YbgVFLywfmQEL5d2jfLHvqLQvjJmedOJY5prHd9Q8WAfK4b
LdfalvU19odTNmJCUcj+jKbeKR0iUKgcmOl1SasV0MY7ZeaM/PzD80lQLGn2j3R73hPIqVlq2vtJ
VpdS5BInJ9ezKj5i7oML2eYf7sg1zu/8Y6FrtHv49KNRAWKXj66Y7buoSp9RdJ+7cHhEwwMW1DlM
4IbHFG+0dstqMzpniZeGIRHiIJzRb9xh/sY2bDr16ukCtFjjwrDuAfxAjHCajzalIilWL9jV3yvC
tKsuU5dKoCwPCkinb9JA3M0PZcqkW48ptjgRP6jSf0dnfSunwDyNEscCmDC4qHqBZc7UygTOswWq
dmPYXEeUtMY7xOpXQg03um5YzaEjbgwUUDFEB+01lBXAAlr1MKnGJP5ndt09CGex+GPAQlDl81a7
gDw65JJ10JHM9gI0Lf5fBM89UiwiwDcThLoDJEBWkTklPihFyt2Q07ypXBvktQXGQQ/WU95H/usY
28S3af+NUoCXxIJ+ZBxQC04UdzVGU7QnzoMQXNYHayweMMpgVPTYVJLe85gnAHemVRWthTE96SZ6
tqsGopabvdkdQCbcAzfPJ6Ac19+BN+5AkxtbSACEyhIURxs3x+QW9CeLm9kkH1mCkjC4/EoVz431
LKk+E7x5K9fkOMA8jAl9Qe92xfdcWXc44cNtbuFnz2KcoVkct/vOSikerh2selH8Ms2tJqlAFY/O
ueqwngMc1/qfTogu2DvZoJNbefCV5A1BQMuDQxXjvipH97LcM/YcrE+DkMu3dz6OJvU/M7y4CNU2
aoGfd7NyN96EYM32fWkF4vwEh4Yf+9OYJTYipvUVej0qRejd4KIsMAf+WS3D8l69PD0jDnCfz8OY
pncYVIWV/dSRmbywoGerZoDvzoo0bZZZCRp5/oLBcD4It8fAj/59nTyLNrMm4iE4Dp82aS2kL2IL
aox2hWoZcN3kW880pFTCcPb8GgCKCEFJlLlRefXCufoYU2Kwp89qXANiD3eWbx/aHAIaKQCe0H5l
RXuvdP7hQ3+rZz8geJbBObFAsWMrRRUQwYjMxdnyOtjzB/d3Z9sQ9aKcD9CNBrLC13fsD0TSaJBE
KP9S1fSacsrZdyAW9jpcPGbQcmzlegfTcy/aZMzDLjqhNZI9n9x45Zk4HozQ9dZejTDqFenwj4ad
bRtyT9CxUQAlDl8STkPMR3W/KlrH3RJt43G63LUmrUGIzMnI8IY2m84LNQP1mGZEZl8qKN/ot6GA
uvSoVJgm3o9Bcc0Wl6kLOpb9WNQ7zoPMpN1iL0wY0u1KPdOaU2zbwTXvwiS+UVMr+EKTzOZ/XHWf
urTUt2FY77vSvZm6654NfOcsZOo49LB/omb4GZUfs2vM+imOvEPVFQ4DBeabMEwPCsH/ISixUmYi
qHCvmRlHqIR0QTabNq3hMbUzAdUOMSrmdjJNYFzl4D/rFmHNTCXlH2M4fM4+LY24YZDEqHUjSz+7
axVQg9HFsTyVmfHMk99ZmYHlbidPPLme7I+IKu6eklxKBS2+vAFo8X2D3kQFqOo2FLFw37P0h40x
fTMZ/EPqfiFu8Ac1+rMWAyDLATaZaggz+yGZGcX+IqmPRQ/mBG9iKzULPro86p29j3H7QIIFEzBZ
4tCa/uQUuE9dZWaPeZp6m2kwHpP/O1bL6m2w4mEjBU/gxjAS4uhVSNuzpiOj6+pD4rfyMdTtshUB
ggn0U2flD2UvD27mBhsbeyrUt5l/U21FG+YTsbPw2O572/rnxCBW+tH5hxroL9rEvBfCgyDhfDPi
4jWMGvEgKsjOwmfY4E1j7IfCrdYuXs0zPD/g+KXnQCSncGiuJwMFqRTrHJ/tE8gFtJ26XURDLAXR
aFx7DmKbKnSvWC4b5sDpOVRRv7XgPa2qVp6I0+OKqRhH6sp/Isy2AN0H/HHGGyz16TAIZoPA5x0W
ZZzYa2VTiVF2L8FY7qO4CFdB5D8CV3ohctKcuSd+aWL2sSp3lQnqQ1Je22c8yzoXhhcEKay2S5DI
fQxCgzWDlXVd5MG+aYC0VN2JfoMf3JcXM6YZvuTPxZvCflOW8dMAfj/xWX/MRH4WiAvIFxn4PEWD
APHcY+i2/1RP9p1w7JM2mpRSIIIokSJxIXHj7MjuUMxV51wKC3pFKqW7M1agr4Tm5pXvwKfuBzhu
maystTQ5uBRNsLecpfkX6AuUSwfrlYXoiUW/aw6zbvu1X3vYfoPiAnct2U2dc+uhoayx/oHwo3Jv
7daL0Ylmot9WcfKpewo5nWI8IRHi2rbL4kUNmog9uzL/THTUGSgLjSTNBU9gHbpJtETkkX2bttjM
BRy/sEkVP+mA77xRPNs0RDD8cnboHeXDf8OhA9TT2MqmupV4Gc+eRoONMUzwUpM3SOIZ31j6HrlT
aDDnI7RQyq0+ZcYTvSuq9ywQ4WYsOHvNgeedpFH57Fm10x66pQMtIPu7oggM+kCYXPrW/+PYokD9
1MTZ4+DAiTFYoViBBVdKr+vMfKtzr9kZVTphlWnRwFJrpSjH3OE8IcnUW2KHJ/sK/6bfBLF6B1DM
J2YML9nC/+GMMR8VQu+R/Hm2ZTLjosamto0CPJAqH9v7wOROD73jqtCEL5lqQHBa0APlUBzbzH6j
HobSsBB6VxHKt2zo1C7xxqVEKfpnmtZ32wN3TGTHi3bx4OKNGElvRKDEujrcV0uMquB6yp+dAAhY
/uE1b9cscN5bOG/PBoTuFc4t1n2PRRlbVXnMEuc6x/lw1Y3RbHpfLUg7p73xxbA+a0819zrKsJAE
BI9XVmkTPVXTBJ8uPQYjmLzM7TdpKJ4sw9gnnsRmwwVqUyxgVmlav5E39FBDaKCX6r1oR/iGIafL
sB9Roz3Eq7p4svw4P6aLxtuKhu+8q3dplouTcs09DIppS0PfNW3b6uBHVnTii/EX9h1jbQNK2ksk
dtjgZRiDT2fw2n1mFEfpG69mmTo3oWpGp4E5gA/zCX/qY+Pa/Dk0vPeJBIwemKjHowgfuB2bnK1A
g1XFRwDzk/mrcU42qHNZEDXEenU2Bt450UABLH3fqJg6WtqmoIi5ZbQbq4zPr+hBfkQO5v0FphjM
NK520X3EnW5XdNyCgzw6O6lxaxPaAL2ENoNwJIhsO66xyevqAdBit7er8p2+nGBrDtbFr4tvLXwC
6xJHTmqFD8myM46B+1ODBITeDGotXUxOEJP5X7as8FiLEJbo82RyPgVleXIibGiY7dqDyGp5NjU4
IsQ3/GKGyS8H0s8dLlyqwDi0NLqBbqF5vZft9BszTm6xa5xxin7pvOQF0NjnIKyyg6/jk6XVR8mO
eRnihMx5O7a73h3+pQaQgqwN8YRHFJk75tQcjQJUDreWbyTNR1s6Jyxkb1WqiDHgCQozDSlPCYzY
9HmML0ZHgkh0w08xUBsC7mvGRQtf2Zj5jCsZYibk/LbJpjm/d4AW46xNH2ZGCkpPsPCDGAM/nxhM
/L5Mb0lCvUY79DUpeyXvJ7J1TyKy9M2pfDBURuoh0xOkXTlywkAcxcm0tn2P6nRHedZ6wl6+K7PY
QKrzxujR6+f8sQndp4ByWpJMhbHOinGxdsLHIPJAEMlCPjfrgi05e54FKPCclOKRC1O/702Hzd4a
fFbJuGke7Jgye25Z3g44JUd5M5b7Mu8/zKWK3e+m+xqOIbONdvhL0nlYAQ95CaMw3hmOM+xNupyQ
5P3qSVjJfBcTHll+ve5NLY7QIKxv9MT8mJWZbnkapVsQdO9cBIz72BE0wPCF2zLs/5ojci9L3ivm
ebJ+M3UvgSn6y1SRh3dgyZ1JWQanjm7BE0HAu8JDEyfJS6JA0d9p+eeYwh7ms5fGyM4RmQje9/1X
OXCAqyK2EY6fwbmzkB5orLKnxgMVCE2WBziX6/onjSjXcUzvHt2eRTfqX8zeooslYTcTXkbGxw7I
+qr6jz4gTF4tgJ829WyEcdfpTiNuum2W9nTWIdlt3QVzhaa//HeX4ZNZgiKmFcreVx1TV+yRkUNr
YrcSnFY5mCDo18linW8Is+M+gxuLoqxqOOtJ/+vnyzDDwcQoJRp0T2STq524J/zLvZypaR0L37o4
JRug9NL0y0oVJc8G9hykpOxXpGENzsh/5SO9RXZ1ybuKTqB0Ps8mCgnQm/LdGcZdCYF7F1iTwYJn
vIup3TdL42mC9dwfeDBDO9/EDZ1AFqtYDXx5KcAQG0s49N5zwPS7wtwmfvdFMHXYFlmUHsrOIAFp
BkftjK8tZ201hXdtG1Ur4r4kkvLxgXcv668X3ooGtFaGueUszfo+BR0DjSNydv4w9HcBi2pgMoBw
SJVnwqL1FvBlwPAMH9Qfg4nhLHgJnSi/0xXC5WTDJrCt+QPDw7zlUTI9QvXXa3p1cLEVJeEIWRL7
1a68c/lt7JzINzaW73uvod/gA4po/h476HYj9TS4nsK22dhzp+k+Eii8PTTjIrK7k1MUv0NW3PjN
Xli2m0PYgfxwSQ6xyEYbA24OJML+7Ej+jvxyqQLDs7ZvMOuATSIMjDcFyrJjI177YODgeNnvchEh
SbfAGWlbd0Ol67yNe5ttzAViSu06/dMovA+17Rd4TwHMzHZDrNc17juSQNvMIheH58i81Ty2EXoV
vXyNRajDp0K3p3QMvwS7fVjI+l6Xs+Z2AcZHAnxfQ6s4WXhOVwA4ML3naFwVbidgiDMB+L5dK1sP
p2GwXvoJU3nbw3fyPc2DlBTXHGh/LUtUZj9O/2YzeookZ6mlBiXRzkMk83BfuDhwlc0NRfo4mSY8
Lpu+N3A2VGCyGWjCTTegK3oAOa5opcs6n5YRUUoVP0qr/8wM8ifS43AvnLgGIER2M+VHup2BxfQ9
9GRWjFc39S4O59qtadLmE2p+aXimOMsmHm+eXpX2jpccZaYBvc8oGuSXqAkakHxz9dnMeBjqBl9E
ng/ltuqgK9Vd+JNPZOLzuLPO00LDNsjKk1BRp26xGtFGZ5KLmZnD64kw31yRiOPZfzdTAH2Wajo4
c/xHZwsCToBT1JDYI4ZBh6fE8n9pzVSPbbC8aXQfr+tJfPhChWcwIv2m7lqQz/10FxQlOz8gtDNG
A/BIPFQ2LUgC9Dyz2WjgMS4jjOS+Zf3H2ZksR65jW/ZX0nJctGILEmX1auC9u+TqFZJiQlMoFOxJ
sG++vhZzdOVykyzy5eCZ5b0ZCNIBEDhn77WJq5IeG0HicMexS8PiBGE2PwII9LjB0HDKWKJkweKz
ZAeSF1QSXS5a8fBUcgOIlx4y8nQ5ysR+UEKYz+xaahdHfgUfSpk7A+rous1aog6ntF1To9Fe4q7y
H1PUe68cCSuOAyp780tzusj8nvOndH12g8hFlWa58Rqdcky3s590aAl6qVGCH6nQKs2cjhTPrFuF
LJ4VpLuPTjt0t7RKi2hLjbx4xs5Yy9feQCPatlm8VBJRtRMpXKgJR/4SwWdp3xnVEF3B5i6yLeCe
fkumYv5TdUAIF3Wb+feqLcyfXthEP/uBwvFY2nTendKwLyQOVI54Y+Jc9VlNPkg95hQDRh11tWQD
id3mxQ3Lmm2u5aPCqRovfWgnuB4KzbF2itrRBrJhuwdFQHZO2mFdSPp4emmIMVyz67C+MakSWW9V
5IoWjrwqwY3cmORzb3orCH/Ltq6pb2mpuwxMfC34VEZqx/L3oA2IWChVHZU3lZfsb/42d8CD4XqC
lSLK9AocaXvAMykWRsR+WlcV58y8ehaanV8kQWPOcVsIT+aoN26Pv0UOgFt3rHFTtaCPevR2KwLU
mXdldDEMWUiULRTwnRtlaCaVdNdNzVolYax4LIr+qKdu8OjYye9YVnKBkRCz8WwE1z3EkpAER7Qh
EOKioK3xYyDzJNCvxWqTNyvbKbRj7QxUJfxs/KlPtLI49tBZVooAh8aO+x2hdiZWCv4PooFNvHlR
DUs1dUTt5uG8CIR+wNxH5E2V2lcSUszKj+1kDyDdv5e+CO9jgiFwZvlpcIC8I685F5egwTNnk3Ge
gf+Ucn2liwONK8UY/J7nIyIgvUqua9eK6pXZ5oogCS/G6YrNsn4wG7IYKPKb3vU4WuWx8LEB0HHi
jNZ5UQj1a9ReDbfOuGVSgKaa0T/UYZZRTkIDgM+u9KIXiwwnLjM4CsA8YXcDNW9xouGIS7kIKuk+
KhLjqs6LEIp/LC6rrvVXGmVljngFHiGaPj0Qn6a7CjTLuW5bPdiGhBQf+WPpnba+sQlSTuTNZDSI
Esz6ykL9q5NvFCccbWg9DdQAl/7UlrQQDTACUcs3q3CK/q4sJmK0msS90UM3PTpAdOAUKXiSdRYV
eFbd6GjFVnNPD+pXPBBZJxxT7ss2p2LidJqxgJzm8Qlui13gpFiuCBdZ2QaUlcZtijutt5y3Wpjl
MvDw9coZmmWKlpY2pvY/lScxXg5x9EafSyx7w60Odq6/jW5CWjTl4jnnDVwSvMCBHVJQVjQ1WjXE
FuKjl3X/aCjmH62z8nHw6uRqXha38FEhq1FsuadWikhb9NbejmT6ohd0EhZN2fYA/YhFWDuOzxc0
FjUU2WnM9J/chdjre7N2Vij/+/vYJofLqNqjCtr2Ii4JxkwjO//ZwLXdyKgAOB+O1FE9/qRl4nEC
BwVDhcNpnnQyXyn8Wpq+d7PuNQEdzRcjg9hIkgFJWiGypbWIaPospVnLHmpB71xWQdBhG7S5RQIb
M6ynXq8PjVnsNNB/hI+ZATfiBKzpYBf7hlqjs8ONpR5xqhjHPg6oltDbR6y2gltXrnEAmdSMBvNY
a4K4xhz64tCH913ayZ0jE7mC2jct/v2v//3//u/b8H+Cd5gx6RgU+b/yloZslDf1//zb/ve/sCrM
/+3+9//8WwhbWEJ3Hcu2DU84rmXxz99e76I84F82/hcr3XUwRgQHIhgBwMS6gQ0cy/XL18PIz8Pg
9bUNoPwOI8nTYfrAFCU+xp1rvhtEuejPtjqGMwXsd8l687hdfT2ge2ZASWMHYbtpGjzYx+dKk47y
vRjyfVOjnkeEtOBkuDd911540bAl5WP79YDOpwFtXbd1+z9jmrY+//N/vMiGNopMgpRE1iK8TK3y
SXRyQ2Fk/fUwn38vW8fnQoWIPgNQrpNh3KRvqTap5DD2drYTutIvlauF+69HMT6/PtoQpmmCfsLI
73jGx6cZmSwDbvoGqKrNeeNHXycbjcayY1KpBx8cYLF1NYJQYSwMFyU6a6hzSw/7KH2vsevWpZn+
9S/K27Ux4UJCEdIz5yn2zxfcxjD0Cp9iGt8JA4pFcIWsmSpdz/frm+l67sdkZeieSeoqN4yTsUYN
Jo4cM3efJ+Z6zJLgPm8rJK4FXuGv3/S5kRzTYG1YlmFJ8+T31NghnQ5D3CEfqen2QfDHK6v6lQ7S
dyvdmKf8x6XOrLQc0/JME5C8nH/zf7xAKi5umGhGehgqVFVY5Qqim61opZsAF4AtkdpC6XpZV23/
kyLDZTHmK1Ola4NYODqL5TdPfm4mk2TDL2kwz7zTd5yqBGZV0DT7qdMvDKFfxo66/vrlGua5R3Yt
3bIkx2Vmz8dHLngdjj2O0UHDS4ilJxYYHSpZXbl93dw5paV2fTmi1kUYg64ksbjJzUjaks8jzyzs
w9d/oXPPLBhSuuhndSbXx79PqCC1gm/Ej1pa9QumN3KeCASP09XX44jPz22wzZqe5TAKo30cB16g
cF3lRXsggJswQ90HEzLMnrLk+PVAZ6YvilRbh/fsolg8nb6QnbUmRea1oxRXvSDj8cKnFlT2VW2Y
zXD/9WBnnoqZYpB65FiuQ5n941NhzQKuOGTtPvWPbvPiqJcBmEcYPPwXwyC1Mx3Dxgp8uk5k7w0R
wMp2X+BFJfVyGVAH0roAPcjN1yOZZ7ZZk1lgukIKQ376neBL+OGQTCkn4GCoV2ER4vxxMNwR5OJG
SPK81OrRM2d9uU/w4tJgaKMJNH9j7EmApkpDt73rVjkus+joyBzRuZ/NXDncYCHXZRwiz2rIhisz
nrtEJGlgJSEN7k33MB/HY+F5nG1Z7DpyjHsxVMmNWVKr/GY+npkmFmvcNvnVDNfVTz4nbSBgtRJe
cxjapqQBS5/JaFt3U8UpIrmvX+qZd2qZBh8oInMdwafi4yzphnzqcPCB//LzS4jezS3xboBf+zrV
FqmIKO9oTv709aBnH5APk23QBsa0dzIolyjcQy1xC0Ur7vw8/K1h3UBT+M3+cWYYpqStS0ea0uUk
9fHZHBWFQW1m3U5F9bSIIE2WvYNT1P7m9zqz0sBIEXPNV4mP4OlxresL2iwBpouMHKY/Ko69CYzv
fElC4pNhW6lAln4z5udnE6btUhvkDXoISed//o/PU6y4+uNmdndFVAV3mBTUlheKjtrqjOibOWLz
Z518Ck12YM6+rq5bwjndH12zQ46mcZ8sYNj3KZS0MUiMb0b5/EQIGU1vPqUJyaZ/MkoO5R9tLcGs
Rhju5KAuff/XZJnrv55684mI/7AF09M93RVZWSLOLW2vPN8/Dk1vPFNwpqanxH9x+ARmKtkT+Zqa
lnMyFPbBTssJ5tz7BXLstt0Nvtp9/TTzQjn5ZSzdhvrsGLphfzpGI4YPajLqNLzkRYqPqhLrzGpt
gqcxiFAXSC86/Ddr7hMmmgR2y6+H984NTx/YNHlAw7JP1vFUYiqdgfDYj/GoGCjkwchgH2ql1C8p
90r8VI7iThs3y69HPjMlmZGOcLhBeKhqTqY/rEuffHkFMIhTt/BhmYX19ushzj0cc55P57w/ytOZ
YpYeKJSw7/ZWhugc5SmxxCHsnILg5pKoM2pS37zOMyvAwnYuPKSngpd68jptqA1t3lXlXibmpoDu
iFn1ttTGl79/MFMn2YH/uNI6vcSKGERzaE4JPm11lXZ+vbYtb1xG8I3WTUlLVI51cztA2vnmRzvz
RrlacsA0xX9+upPnwwtuYm4e0kODzZ8OVC5A/btttHD16s0y5vTX2NZ2VpL7718/8uc3KwzLFJaB
c5zP3el0cbnUu0ko3D39nuG2T4zyqTUpo+GPLpxx818MZrMamJoc9k7vtnZYismthLtTVX5hWZjV
y65eqVA+//04XATmk5DLp+f0KzrSf0xRZEh8QebWyqvrzKTiU0ffvLszN6G5KDAfjFkOHMRPfjYF
W6CnsTHtO8Ab9CGNML+hTlk/MI87mtZZl+9VFgfGpZe2LYaFvvxDcS95yizPQ6aQ22hhsIiCBP/6
BXz+7s5/McmFk78VV+/5V//HN7BwdTAaQND3zRhuOkc9zgyIqBfU851vTu6fpy6fW4ZhIBbDp80A
fX1Dey0grMv4kZW/a1AcVJJXdYCBhU45Z8lv1srnDU5w/JtfkAU/wDv95sbp7Kg2w2CfaNjNUbHQ
PtN/ff3+zqyK+XzkSQAzlvvp3m46aSTNyZ32UzrtvQkan6z2efDdV+LMMA74B25XFrcR3t7Hn6ln
aw46oCi7oBZHPAA0jYmZs+pv3tj5YTxXdzEYO8bp5aqueWdz0Xo30SjTGryz9ltbfVeBODPnHHbm
+aMguTL+Z7H8Y84BP+/xs0VogrE35tXaBbjs2PQItO9OXedGgvuD30wXiBqtk+ODyBw4kiU0tAy9
McjEykLzYF2G+Mxa0tq/+facmW8O68W1BeUrky3l449kkFlVtWze+8zzrOsE78Id7Ylx//WMm/+U
j+cVqqbzN8djW3T10zNeTc6CAUwsOEy69lpxrlnplVeug8jz76GV/bTZ074Z8txr5PQlmOY6d+HT
M0o2ogFMcxntkYUbAmWYuISJsUg87Zs3eGb+cahEo8qXW9B8PnmDcoRO6I+5taNEsUHMfShrex3H
xjeXmjM/FOUQqs+AiKjvnZ4qkTPlSZ/wy3gTyofEWHk47L/+lT5vdoRLOHOtiRKiTe3j41xoZUBC
BlDyPaxXjvvphavV6DmRhSS448BV2asqyO6/HvTz62M1efPBX6cKwws8GbQiC8KDDL7vm/DO5AyL
N2vf0oD+ZpjPU/DjOObHcRzKWq4e5KjOrDyJdgFfUIvQMxNIodEzkZYuHeIDSuNy4/jlZKxcoC/3
QwefDqwEagQiN43iIUsikWIiBca6yKioY70ymkptEsdJzH1RF773VKA1sR49X1g/IRTgvh40neYf
pk8FLzdIZNvQReF9LG2QpI9oCuMBlVaCINPJk6upL/ybBq+HvdZ01DN7wGsUp2KbfxtgILqsJbK0
5An8oa9tsfY0UCIUip4VAVkKG7FyoMQYhpU4cJVyV71OplNnm1qrq992GCE+sXrTCfcRvqt62VkD
XcBpMroNoO8mAEwwad6u97zKXYZywG674BLo8/9sQ1mElMaywQ30ze/zaYfwXJN7oMM2zho6LaWL
xnMqCMu0dlOMn8BcrZWvx6SzjFO/+euheLd0PLhHU086/WA0EnFQI1S/r0STrRKB/qKk7HJbky3w
zfHh06JlazWoxfNI+Kk/1eIcC7c/isT04Bid/aZnZA8TuNYM6m/fHuNYusuypRxH6frkUzvC0eqh
fpNqOnbHrnnScu+CyJ9vRvm0pc6jWOi9KTCwnZ/Wp2D8oFN0OXeZw+x0ks5vcypvx5mWYKuff/kj
zWO5TAh3LuDQEPu4XIvQaLmxm8nMJCz3iKMh7HFkWdldFm7/fij2uxm8r9sgB09eXhGPSOBBTB9q
Pe/uC9wiSzmG4Z3blMM3u9C5N8iXkHopBwmqU/Nm+I9TBAEWOgRpziq6IiMwRXEMBmIRQoRiRXx3
rTw7mMuByGWiU6U62c7jAC1SPZbjLs/c26wZ30BLPDeeeUdszd9+nPi1vLlOROGZvtvp1cfpco6S
kxfuHXwiaMLqWwEg4uuf6dxa4tvEguL9zeXtj+8O/XXm9T4aSFJw+iNBFMR9VpPzzbHh0+eIReTY
/MbzdLA/9VsKhdkCZ22HdEOt1ThhBkXMgnbq64cx9NP9DjM7DS3qRNyLESGdTLqSjINBmJjBsqJ3
xpWqhvLV69s6WUiFKgAhSaXhiMx9F+9z5TY/IfPXxZYMA7gq3/xd5rX08XTm8XfAlcZR/cwzo1NC
+J530YFQ3mJN1Fx2gAXoHAmiuOUQPy4dE0pX2dj5mhPCskjb+FgVzV/3hudXQv2bSqDrWdQbP/7A
SSl6G/FCsMcQvcN3ZI8lUoTvihFnVgWjsKtYwuTc9mkT48OdFbkRHIoaa00S88bZZ8hLMICE6JVu
3H79ds+O51KIRghpOcI82cgyz+rMjDTIvcSFv5hGxMtoyoewNFCef3flOrNGaNbRi+Y4P9/bT5Y8
VY2uHKqAPOMJQw/koAh4yvDj6yc6s0QcFBHIbih26J+uDKINK5DdmrbXyJw79m2kg/vRW+8KmSO7
2TeD/ecFfZidTIv5gyPYyQSGlJNnkq3shjbQMr5tfrxO8fNVstUR5Jflyg6EvRZ8HDZpHO3xGjya
0fSDNJxkGSY9fooBiJDXV8tCFntHEvMXYO8X2OT7Jl1kVnjTFq277gaESl5uwcSIknw3wUBEEVW/
p3aaL4MinDkqwXuLRe+xTLNnp3SdbV2pH8oQb87ovXPyfLQQUw6438Ow3A+obDFF2P2iD8ODI3vE
1UDoUSRCgkRgnYXFq0ZGEtbMAIyPQlZmdeiHMg+KkuncuBaSqqYroXog46eDYREUlMwBeBaN4CT6
k0fmq10Fr+lopVtPVQ+xJ6pN1iPw9fRqq41G/OZb1mPsS2OtmnZcQ972lhNkP6jXRBjjEjTLLYs4
XqLHp283wXlNb2K/u/EqVIMif49yCfVSte81dsE58huyrJcRYZkd6MBBsWn6G5ElvDfxgylwCZcB
VhtC8qQotmFQ7nyLtNkQyaoO8qqg6Eb1bxtr4QUSBYRrJJ/JJMYoZK+9LCS+Irsjk2aJWv7H0NnP
fhdcTpF5X5rqFTP1nE+q3ZCisoXIuACYv201eQvV8zfvCjomOG9g3sEFnPYLCL2H2iqOGgr8wUt/
1Tkmjqnd+UZ4DEgMAODMQMnYX5LdjAuv/lP65IIYj2FCx98Mr0cQr800XNoDnLXIhXSUE6AdcBs3
4vcwt27tyV3UhBUsQfn8iv3xFoQdrfDJueungrTiCoFLSYBt4h2sqHoIq25ly/ilrJw7ozGWvaju
9Wo6qsrdgG3cwXgEItFs4AWBA6vzTZTC4taKfVL7x8kaflqj/iMIp50R629dl11HptrpaOYIEttK
ck8hRW9yoMG4JnZIG5a+EPsGK6Tj+X/cbnSXVOcR7Vs6CUjNDsrfG7Gc23yYloIsatoG3hZZ6mrM
3qC8XmqjR4J5hysmLuF/wnUdpPoFu3nbVOZdZ2kXdH7XoYdnGagI1vMRcbV0HFLH9Yt+hLdbJ4DS
wUJnK7vMhm1ucSogftYgC0+lq6lEwI7xBQdBqYPzD+3HuGvrFUemaA1iRkMoblF2NCX6sFxVF3GR
8Qh0VKAJLzHmbt0G7psSS1HE+1S7TTzc2bYLPqsbDXuD/5R/Jc63vj7ZV5YGbrTQwofMc984V+DA
J0sPHe1wHNKnMYMRHPagFunbDRs/gL0HBWXdRHyJ65DoWWAKuVU/zZx16HOPdTOUAFjcB1vzfw8B
+j3AC48ANtFMlNF9RmJFKoJLAzbKGNu3tVWm68S3ftPBfgE5i8+53XGEx0GHW0Q3f/bN9GokwIyF
c1/6mKygEhyovJrXZl4Cugks0jhjiINTlx38gkjjCZBF1zrWtWHxCgiZXkHCunVNhSshXZpJfFEY
PxE+rMmXeUWMY7JheqCNR+aLURP+Lhvnquq9owaUMZT2A2q7YllZiNv7MjyOQl4Puf1gI+tDjbal
vNeuAqP9WeMxKvryPpmKh0nGq9AG314bNyztZx90SV57a8h48CeZVnZ3mTvvkTEBmk6018Iwd4VW
vRTKOUbz9dcZLpJu/GMXISkQYfzHrdKHDADmxgaygeoUm4RdF3RvNRIAXBttansNzGQ1+gPUm54w
F6SIpcuqi1uiVCT+PhnDT8WQpFdgGmT8Tjk+OYSaYIaklzJHT946+8YMbqqGWMs4JwpiIvXTStFe
W75+M82EnB4P2NJxoH53qXE9acUL0YNkYZgwlbtiVfiw1NpyacdqFzrthRK4NvWxfoLssNP06ShF
d1u3kL0SgREX1Bx8th/IpSNsNIW1MOtg5wzt7Iey9jS5HhOwngr9W+R4GV6lubY8r4kMUYVMMjLU
evUakwsAhRq8FVYJUzSrSgNj4Ej7oh7EGu7VCojOvsdBolq+EYm7MjTxDmsfbFY7gDTsQQ3rfnCR
uCUWA8d8CAY+aWN6ZWPEQvIXsNlwDKqL18zE+uOJ8ZCH7RXO+2apXPVQS7H2nHpvKp0cm3YzuPo1
XnoYNEN574jqLgGI4Sqkml2Mr0gv38nxgUgJ020aiKzKCR+ZsXOGkndW5sMgdvzruIwvxejCwGHR
N9OFH7s/NF9bmW6xMsroGPrapdvP7EtzT3n+maC837jMttxCfxhK7DXUm8RTBktXH5adXpAeqgE/
iaNqUZjBjozvZyCUNLViKsJluWjsFkd89yg00gAQPRMJWK8MdKVUfnAqK4DrK1tZmC1KZR+K0Fy3
fnJZNyhLquQAEg4Hrp+/KT4BBQzD1ZQZsDG6hgsJ8emIRsShZ5/PoUmOkY0LPdkUBbggoYXRndV4
Htx19c3h8txRTCIW4fbFncX+dIsI0IsY3hRRMJNLcK1Pcza9LbVvCoOfW0EujXN6ZTRduBLRHP14
NCdWqwf+EgygGoJlHbxXk31p4LSBAomWflWAdCSLoISiSDhFbuMzDoaXrw+C84Xo5Bgo9PnKzFGa
Mv/pMXDU8IFPgy53OCjmROqBEHj/Qi+w4JjjtaeTZhO3+ruvvuuWfJbH8fDoIChcS+64nw6ghkrU
4DbjtO8F5wc9enca8jBkoI4EBl/JullXVbmpVXs7jAJror7S/e+kJp9KsxyCJQdT7tb0/D4Vmf0+
I5ygl82+wjkHzHLl1O5uItLNsHBYE+kwpt+oAs+MSO0cgRe3edRxpyUljB19hM4qOFhuiaLV10dO
P+KNVNhurXNCJuTFIPU3w4309Q995g4jGNGWkhYnVbqTmzH9Qk7FgA64g1pMqJKz7G0+DX7wzRX8
zMUMSYuF+ITmFPf9k4tZmIMi0evG3Y8eSrAulfZSaW5JQHZ6jTtiuPz6sc4sVUG7jbs+c5hGuPVx
CZWuHjo9Yce7ftA51lh+gih4Gkg5L8pvKiXG/Fc/WSsUltHU4MynmuGeLNcBMoYMstzeF0V3QR2U
Le2ltWp4+/jFcvsiNF76NlvlZrDO22/mzZnnZLK4Dnd5STnodKtIvbHsOqOO962CSUp0dw/8DXve
N5U0/qRzT/mPkex5Iv2jmMZdE3C6Mi2ScewGJwMUvThrgp+q6KqncRrGiYTk1PzVywo8JDeRa6x3
U0WwCxclGmv5AIfEJeU9qMuHcBKjDtswK29wi8k7KEkp6vG4uOpaGW6oq3IFyHOQVB4ABIVODm1L
i6Nk2+upvfdDLKyFnciNO5okJkfkej9bg7hs8Y2/Qd0lzsvgf5YJp3ms0xZrZ1k7mJLhyGn7opPG
sWnh0kwxVxDYc6R2dBXfVJTcsDqaMH5yczGRiaoqLm+chzh4Wo9VSZ6ti2u/WEdmiUtXeoX9k4Af
Ddye9DjBNr7OOWIsNgbl/GeWbH5f6LZv0HkYe2PjjBijFjHW9RakIgZwTlCV6BZEKHvRpouTEYPi
1FRyrerEc1d5nxsZqNOh/ZM4StxOngEjoGhUf4WJIkLRUfKieY0ReBibiMGcA0BcX2hNRQ5gpunh
dgwMV1viWK+vTAxdsICBz+zC2reeZUl1cqFxD7/1tXySsDUmm8jhMsWO4HDIX42pFK+dTEksBTVg
NbsMjVG4r4fc38ZB4cw9YNPj1hyb8Ro3V59t7SGw73PYU3ee7o07rn6EaI584t59tpZgwbIsiPFM
k+GiVjHkH60f019SLzsoGj0XVDmQZUCpOn5DCgAQLAud5lnkbXK02qx51CgU/Ihas3kiD2sGeuWw
u2AMAeeUoQSeX1Y4XzsQW1RJVETmNvn2fKqiZh0Fg7PBk2NWC40MkxXIY+4YXQc+awA0DS8/hthf
6RY0C0hYCwKgfvtmJx8zN1G3VjvoTy0u7U3tqnBnD2JqcB5MwW8/Ilhp7agGj5Ied1W2FJjg3E3Y
SvMtc2skr3ZiqYs68JrrdABLq/ne1C0C2Ft49sN3vYRghqWL05cIDRgpnIJAZkmR7To7tek2DdbP
Npw4oLlgoRbKraOnwplstbbaPgBmquWph9NVYqIuAqLMF25WRTtMncV9bFQDBU8lQgBGcXw14u0p
7tJ4hPVpY0xd2XY8HqsshGmc0CHflG7t/ECw5/yyC2zdVg7fYxGTs/hsg47LFhOIm0ffNyswQ2aB
p9DBh6RzwfRTLBBKgMZqqsy8AXGYeRukhV20aGrVpZsxIWYW6HWf4shlDS5TPY430s3rfaGGmHhs
bcq2Xu5p723keq8I+gag1GE0jYuhaxGUUkioAwobwtsHpS3Im/KiZeFxCiuxuvwGI1IcDaH5K512
Ivge7Pdc8L1go+MjfkibRGw1qAYHlwl5ExYiuzItVd9Cqpj2VJfyx1wRiGt3evzUI7O4cXKZH3vl
WWtYDkDhutBc9kPdHliIUOjajNtBVI/Pop7cmwFyA+czjRSKtdNXoP+m3GbpmFr35KSjsUFuzRle
hdk2KuoHO8NfK/SRRl8ZGxm0vEa1lyIryE5MNFnfW9gOea4umkMy+myt+hpAlw46hjM0ZLUn9H5K
XsZgV99jGYniwjcG9zmXPgSwXA01+VDGcBTw2Jcqp44N5ooAczDvSQ8tf/Rnoi+3fT0eIXs0FoA5
I7ouAuMFdEAKV95M5DYxg2xT5FRxgXtZozrEZlUddMjVQK+xVK0GO0juBlkO95Qm3SMRyR5cbMMK
LymxYBS0SxvMrKzBIrZFsHXcBsumA/3x19ip8lFrC2sNQ5KmJ0ABsDwmwkYuO/09MXouFFXiKTzd
zXlJpQIKqDz7WgY+aXBGpvlUlTsqjD3LeeE4QXRTzs2dIrEC0KbkTiuZYZAHRUsMq1GW3lLVbbgp
vcy70ktCJPmphmPWgjXi86SvhNBmd1tQbqdGE6+ya/MVjQ9BtLhN0n1tlMemqJ/Svn8ixnq4qJRN
cgKZIePss5zt/GlTd+sx1PUDJaAbZds9RZy8wADaEuVG2C4YGMPTDrSKqF+SWIOZcBB4l6k9AGsF
0u8r9HlRd5/2CiAfaVX7RORW9uglCZZIXHB8dgtyaQjaJn+4yOtLhJMRyDf8EJeJ0adXNYyqXcN/
e9l2JDeOVpy8lpNdrXPbiLZqKigeytyvFpMSckFnGtyIhMCdUDc6JLVLfEXRN3sMrdD2KDYZj9qQ
Bf1CBbm/VtDWUNo60LxMuqv94GUP7RjXdxVF94ukMarngIAK/ajZOHBXIeg7rJJ+GPwp67Dc1qTC
cMdslfFUDT1J8GEsN5mXFNspj95KHUHCOIbOxmXCgs4Ncm81WqNcF65oHpPQwLVuUwFtKEWBWqaA
Yup7vr8hRm13lFeDZaQ7vYqGpW3hNCY2uhGLuo+1rartYD1YKZz0wrBvuhQfGdlC+Wtn18dYDTyf
RkQgYZkFf4XWDJ8L1wgffQ2b/tr0epLOyLei/Nwat4xM8JZrTltIccGKzzmhMrpORJEP8qYuBvJ2
NLfZDmZfk5STW/HG0iqx6T2zvIzqBLUU4ezG0s0K65Wd+Vfu5OOSVErJavLdmyptCBEmGWwVCB9J
PSbyuYaT+82mh7py6ye+gbsC1kMUhvLdy1tYvEoUN1NhWn+mkdgTw/INCMahXi6rvG+vZRgZOC9w
je9oHO4LtzMOIEPR1YVCCWOdaLl+UCUhdcuugPxB8qnYdixmtlhbYdSVJqUHd6Ky4E7lg2EkyYHM
n/ayZBJxAolGJpDEZAvxvov6i1Br1bJke/+jRp0VDZ5kIAZ6jIFqwwdqSj7KZWZHl3JwfAh4IPgP
oenXLzEKSDbWSe1QzhAxHHbag1dzrs1cy94AeXIPsgVeSiOhp/KoK7BgWa0WHkkbL7lldwcRefoc
4oxzuXWb677M2nXskodTFa156dGluaXv5WEoJ1+K74qJGC+nVaBVY3iTZhyf7QiftYCGs4w0U2Tr
vmyjvUhASCBJq2DoYWhJWrQaG7wpxSWIZMravS2MHfQvqeBJM7c5lZEJvhldJ/1TRZ3fLCnrZJvS
7pqN4ynOBLTMbtuqggqg1XX9VvZ1/1wnKnhi7vTroS1GsdRN33rAUwxohBO3vRk4nxwdAQhGJyfa
gb2BUzmpWujyetu7fBY1F2NkpHPI6cs62BeaGCB36r/jqS5JewIC4/SevendIljrzG6IoKnR6os8
GPvVGIHWI/ztp2uA42hoWMCjYZ0f+T2tZD+J5qEFPnu0tTZZubHq79rMyAkRjJCvcxxWGHcCmuMk
CwHDqkSS/8pElx70IfkRtnXUERbmysfANgNiQxMTbP6YQRTUe/MWCU6ElaPKaAyafXtptTOvpMyJ
kugUyBZFWu6kE6VS22kyrm3Z1Qe6Cw2hRXn+HuRlu/aHqrmrY4w8OigrKt3JvA8H5o0gDpw9hbI2
23x0n6iQhErHGY9Nyt7PEardEF6fv46lUf0YiO1aa1qC1mKQbJBVTqIIsu0c3En+2iROsWGDnHZW
1P9A92aQqCFL8iP0YIO2b0vlWW5K1f7y8Outkqh7LzKO2E0wNldqJHCpJzhUxHF7F7joyvoMlgRQ
mWRDCOkAglZq8VvoeemTX0T+Y0LjuiW4op05QknRk386+0/a1K+OzKLq0o90te0McJut05cNR1mk
HKRFuhyMQANQM3TUY6Si7EIBpQJdOlkV89aFgZk64c1okMrBOnf5CDvwCIf/ZCGq+ODEtXbj1L3g
c8yftk6MerpWeQAWeJIpneIoubJqDFoLGmcVcZuDuQIB5C/7HivwcvQATaWTXuyyNCarOKW0Pdba
u0htfePaU7zRNSupl/RlJE7A0CCmI6Ut0IAzOyKlqnZ04acrEZFWtSqKHBB8Rak4Hv8/Z2eyGzmS
ZdEvIkAzzlv67JpDQyhiQ4Ri4DyTxuHr+zAa6E65HHJkFmpRi6ykSDcan71377mKSOtQfyygJ8DH
I5GjHEf1hY/hleqdZsWaHV+MUCdBPgh5P/r+t1uSYU6FcKtD5t/GJtBERw2d3xGiRjVLdqSP1jTa
uIAldhgHW/xrFrlKsldrRdv0qQcETt06WsUR9IPaJ0FY/4gdi5BMKti919do+Hh88Inj4JG/uN9h
e3dvZ0J3VwRoW3+CvBAHU/O+1uSzlamt1nBLmusIkP5KMmG+yaq63Rv86zh2CFBTQwW1Wpgjk8qc
wKnMyqgzbHlDcyxaFTBOr8lAyCGnIE28FwjOfjolZX7AVnlf61SBXu3BjseDswvT8D5morEjNLb5
HjvOfJ9RNyJ0bo8try0MDN0YCD9yw2PII4GZWCNeWXYKW0bGzFnCua+wGr7QaKd1n1XBqgUlyOse
jFsvSYttVVlMWUOXPR1h96bPQoEIL04QrYNHN2K+x3TGi0OuWePRnmrwgH3QhzshOTJksyuv7aq7
k207ABhtS8LrtOEXpCt0fg4Qw7kKiT/LmmML9Ic/NP8djRV4Ik9+m2b0Inm0oHeY7vCZSqJt33Yg
65fAYBO46xX6zpvMY78ayN8jlGWc11kci21PIJbvAbfzSTOA9z1M7UpiB/SY9nBELsMqve9Nm4h2
zEe+IsTuinrEOtZ99jhFiDPgvzuPlaSbRZ1dPJCnrQ4K/p4z2xLy4ezhRGo7xlt5ujFdkwK60qY1
TLucFj10HJRE92PDACAqlXVIPbIQ3HRuN6Ix5ErOrbWpTYNvq9RwA+SRfpVinvXzHNQgSu+F9Djo
txVxzrgfyOVuaWGsXbTFGzIN0hVyxeoorKxbk66lHex+xCxv5TDX+/IhkPW4M4vZ3bDXcVyeknDl
0ZPhuylfA22a/alMrE0J0suCKA3rCbcp9h2L0TXTFnA5MaHJ1oOlKARbryeMix+O0cYMgS/qPJ9E
6i+EznLSljwCq2abIHP3Ru8d5klB8eQOsbbDy26uwOnzZ7skdo1ZiRUnAy9q203wRiKotW7GgmRA
2gVwZQiJbbVlNmNqOn98mzwl0qRjSSl+1FNeP1BehNPY7Qh7dkiJwQrin+Cjmy8MZH5PtV1do7VO
nsWQ29d2Cuclk2F8DEf1LbNy5o3xvIShYL1m2jwwN56nOGGpZ89N0TDOxRt+nFC0XScRzFMmXcsp
dshfgeuonWYHUgCgc9KrXg1qFxniOx389AbCB92vMEL62ObddR4zx/ZtRRKB2XX2ddyRjTlhrVpH
NVM1iVVuJafglyYm4eedaV0nGirWcmHzEXj2lT4u1ZhTQbVr4669R6P1a9b1HEVboj0Q1PClaDgl
MnLVrod4rjh6MdFlVmjeoPtggyc4eCMzi2KgSjteuLysgjtYYGDivYyjR9SWj2zMwa2L8Ot3Uro0
ZtLQAOE6IFAwG12iABkFAD/WYZLRKF2pxm39eeZG0tKBidTYsPtnjRgUQFuEVZPJswt7vV0b4Zyu
6fs/9Dax78CvfiLAHjbMi0rwyKV5Q3a1tYIu2JKC7JEi7o90GK7BFR0mAH2Q80f4RMEkQcuGQ7Yu
iLnmXAhc26IbstMDdPsqylfZYFtf9bYiurAlyXTFNyUj+BZBkLUklWmW5tGNraqDbro6iLI5oADm
k5HWxTfNFNGvKZLwr6n5+6j9jXbqd0jj4UAh1B5co+dblYkhBq+ZPnsFgWnKG+Uuxs5F/4cMWQan
DyqY8j+lY8zX81CL264j7dzJug3FVbI2W898FQ3Kg2kgHqI35a8sbG80LyxfgoQQqdBJfrQdD2sy
wyXFCLT2MFucdyaky3j59zXqjNggBWyyGiaVjTuaILfMatVMRnUjmZ/AUw0fYwDOwgnjm9ib1L41
0EcYZUBA+gBXQdLrJPQ6PhgR/7jZtIc2ksO+lpCdegR/P1pijjifesOVEwMdXuPhEzvSL41tJdFx
QUXrqWo73SJPV+aP4d99C4nGD6l6EuFpAYtDb2rVHTRn6Rvp4qFSADq0EuRYl/L5whYO8wsSjV/H
gBGjiQMHw5E3V4ZyE/Xmlwx35SHPQI/l1sK1SntZPFkjikQrXN66kdjBrqB5t/QA1qOdB4h8gnKd
uWxmzlyy5pK2XyehHa76JAfd3KXyDue3Wnv4RI95P0/fKnihm1YbsBDHDJ3NRE1rz5teJf+vNV0t
c21XGfi0ZC7fRELI9tKT/C7m4s1lyAASLxGvPdMacrwya9oYkJhpUjVkG6cEbVEQdSU6ngr8eomB
awtwrv6FmZqCRHDnQHaH27S0GnJfFq27XtGUHTKP1BRX28yodrYDul0fg7yNXbH8QxA5G2UWIlLP
rE7nTBBbvlNm1naKIRsbptFfZQCQaEIPDAuNNrklqlw8qFrWtza/ym6OhdzJynKvROSKu5TEprVR
1tN2iEh7KXStvkkQcyzYWm1+SOBkbZEe5duwbX8omojXYRTKOyDz84IubqJtEMXWzVy144bee3YL
oHZcMzwskKlgytUGsH69WUTHGRvZWjZIxQjogXWtCIuzW+rOEXXymqPocCuqztgYaO2ZxSu5dupo
SUPrC3sP/xC+aGEwVM+GJURljj2xJ/tJ3xdL2BAGAMbEKbTg2sM2bYxZdFXO07RNojo4iHb8RfSg
sXWzudijSwK9YRnRFQbOgbrJzDkzxPNtgtfgMASgBqXol3h0DuOHINSb2yGoJgt3Kjqa1PSaGy3z
CJshQtLvc4d/PFLdphe1sdPiIb0XivwdW4D0GlPFiWYseU2GeJjuh2WqoWoXv7Ak1l6Xgq/X1G0K
145XaTy3d4lRR1sz6bv9XHT9dgqQ4sDy/N0XBgcYKyq3cqKk0oqRj/gYVte1LCh169i+FWPxwwxo
uRsa33S/70Do2wWnmJKUDPLOwydv6n9qHLc3xAqSDDdqf9qu/4HgIjhSoBpfrNT2VirjnypT+pkU
Iixum3px1DxI49Uy3upMsbLn0Lnyiv5R5HwIozzOV6qvn0XQcKCyBkJvSJZZzY7Xb1y0S49xggxj
FPZ4UxhkmiS1QWhSwb6pEr4RGpJ6JEEUbhnXZwSj/angJfAT5x5qQhQCec+ZWai+QzbVDPCPy3bV
WdG0Ktpi8LOYvKJeQvyvDNVdTYSUE7AOthvAFTqytnzmgeirgO3Dz3Tx3Ck1kPhNUC2jgmTNOH6+
7UU2fLFAvsKuzlqkJRWJ6+Q5boklMzdOVzy12vwrtKLmKgz4IxEkUMfmMfRtVrTfhT3uFBOkSznE
Ex9WDYBfRKf3pomNfF0ZSbYLySxfaXZb77qgBXrWuiNxYrPhJwxNt0Gmb3np2TtKZmAprFbomKa4
cwPxrevqWxrvIP9TyyHgznmcJTVZGbHBtK7jbZyeEgODV3ggI4HEtnTmR9XoZSW990zIyT52i45I
JmQTJmFebsP8LSkGytDcmu86o360W4SH9YzFfMYTQ7MIsilCypr4QPt3P9OC9TLtmYmU2mCZQlOz
pGDVGol3oyXIB0+cb9JApJZoFbKaaeSgFkvKZGRDb9nYk8hNL+bKqHqawDDGsjHCCO1oDwXzxBt9
HOwv/H/iZ50+sE8WGCXxVGX7YqT5oWrtAfIPgl7hvZh18JxY448q5OiqSsIMiMxDGNa3xrckMYaN
o8GemjQk8bU5Vq/sLfqXTro7vgz6akQIunU7r3ohi57mvDffCZn3t6lhOgd4Q/cthtC1CGOiYpFW
+Mp2HwqNNLcuGJ+GQAUblZOfEQPL/QmIiDR4mf6aU/drPy8atEJRFU5S+XQxrSXqJ14Z5aj9qMc8
+Z1L/JKMlNx73ZquB7uMNoMVjqC9gaZgd6vv9RRNVgeq+Kk1jGyl1wHlrw5t1NbRfnhEETzFsQbq
Wchn0yvG+x5JJhaSlj2B1LG7yJ3dq4qab806CfjX5TkhS6hha2/mbeR0xpzfrMkHS8Z4OZ//NNSY
cLIgo5UM5n5jxghMploXTxXnhi+tbH41oVN+TwJNf1ZZCrGHDuZXGRO9rozyS99o+8oUr2FnsZSD
+XcU6L81WzfXhjMaG2HpzVqv9HiFSDY96jmjHK22HOjZ/bBxS/deyR5hB7Ahp+2rL7KYqUByfYSn
6j6FFMd0VoNf4FuMVcPPujCK6qPXEHQBZud2WILoRjMPb0w5P3IE/Mn59ttcM9JjMWMZFS2Y9b4r
r0t79t50vZsOZuS+KNScPnYAh52/c28Sj11Nx+pykJ2SZMmM0KCLpv2mu8YtFTkIWocY6LUeF9O6
kxxmZBNNm35WwbckGsjP0qOfBZvZylALGjAdBusoUsiLTSG0xxif2d7pBHmEMv9KLV5sVVszq4Dh
WKuZ+tEu5TWxQdi8kpDDH0kn3UKaRVY95tWB5L/5BRzpVyyDKcmhAVE0M1Ionx+avzOVT0zWdL8x
oOSmUXjtBuwTiBv3MIVnlJcoo7LoK1IJA64jqPF6EE+khHO6NrQ7vpVwnLvZPjDYS+40FQcbQcoP
EkCteSZnzrg1m7wF76O8K6sbs5tYcqLQsJ5QnSflLtS5QF2W3SbiVbGTWjsCWK3oWo/6lZ127nGa
Ckp5ZXfhfhRMavoGXneUYmrKlij3uZhR3lV6nu5IAZIHXbpy36SpsbM07P3d4Bl7O+/lWus5taQa
X9OEQ9TzGNT6TWskTAf0BrBNppwNx6vgWndDtQFpS3uRXLDw2qIuehKWsDcghHc1p7wNQMpsD8GX
rO6kEu1PlabBdtanYpcZpb5DXj/hwmRM35rkjGgC3vE4SiaS0Ytj1d8roVWPtcs5uYS9HQinPGY6
JQjri+ixYmBuCx5mCMnziABo0+ln+lPPfKUJHU13Sd7yvpOVuio17cakP8iWW3t+YrVfjLH8zmhT
bIrKnFdTqcw7I0ZtF5Cx97UO6MJ3NKdK+sTURqO+ndC3bHtNp85ncGiWNYP3kh4Geo0rzQtI+pGN
s5cdkTmkg+TEBvcEZUQohGfw9+t84lzVQ+J6rrzEPILUSp9qrHWEYZBdQI8U/a5F8GvueVW3tnPT
QWLd5YwanPh7zCydDpBiMMvpFfeiPfyU4/CHzihnEtsJvwStRe2zyDdHg3i6IQ+IvmqSAH58U9kb
zTHLP31D0rPs7B+JZ4f7vJX2nQmScssRf/TJSmO2HOF80BP6bxqgwVc8imrnyuilTchPRM0KGm8k
spaQBEZh0q+Jo1s3/dTsGNTkK8ZxKJtBwNMKMfM/tJ0TUvFIVWkQD4FEDxQAX41peDTswrocKei1
ZjMB2FoxRKu2ynL+TLCv4TQhAaXD9UeQTPknsT1vLafmwdWYhdqOGrejbSUrrY1phjX1sIOMhNjc
E4EvxuCFSNnfjo0GfOzs9gfjKOvKiRLcPiYt6M6IvqXMzdY18X8w3xYsaMWZvIVRgtrFJkbGbgXR
vsSXqbn8blhEukeIR9ZNidScQAfCpDyVXGeNgeyldO6hQUOIseppp0mDqW9QOHeYz+VWVE1wzRjv
Retc6mVijLadXtTPpNCkW3MCGw0tGe6CSVRxOIu7oWTOp7UcgOyqYM9JTAKyWHXE3ZGj2lTzfDsS
Nebj8/FQTOvlFdrXdAMLnJAOUUFnp4F2ndF3RPJKXANIvP6QOEzBO0vTiZEbH6zQaHxqtuCoRiGZ
ejG9QN1x4BQqtnGY3liWbhdYIHr1urTT/NRaMunDb1VAEoEthM5U0M42kqRGvxXmLQKgea+I2yUj
wWLa1xdFtAoGu/s5VY557aisvEbBMzFG1SrvziJLZJc3JLJmoa4fWtNC2W61tu+QrWaTNsfzkGWa
3OQD6ydRgM/HTh7mziucNe+k2hJEDJINPNW3cpolWQkMONyMLE+FXWYzTkwIWRvT6199QdYwgI/C
PLhSmd41G7sj+VWQIutX5ohGRhItwQEv7WjL2kZvv2T9NEMkoKtXZFH+MDHVPjA96+DY5rnisy7j
V9yuE/aO3iKsqA3Ka9xO420QCHfvRca013MnfoTLNhWQNBRikXm2ax8ZUL22jEzZKzfic58Pg/bK
AEORppSUh9JQGc4JkQ5+iG93LfNIan7tthijY7zFhBXV9VU/CeIltNaDYNojY1nbLV0Nv4BxeEBF
mpCnaNk3fRTR3M5Ektw3tQp2GtPEPyjpTWDRxHhmrrfl2KB2Y6ynx25kfklzuywPtkZdgnPcpdJy
7GIFASJagbrQj2VOK5dda2TgTix7bAd89heJng9UAgz0bDLsBJq47xTurKnMwoe2qb27pm+K34CC
mfEFNomtFh8ieqnDrrXI85tc9PVhVZr0MzzrYQ6N/gjffbot4jRfj0ZoPNei7H7lppiuKhMD+dRK
8j7tyPWDeDRue4cRgcwF4j9UYfWuhGq7yeox+q0yOR2UgdCghtd9I6cu3xsm8Q5TWbdbRp3xI5HR
2tGZxbiiqVCu3a74M0aIaWjFxAt3XJFgszShtKZ8LEvHSW4HU2W7yiStyxhZsWY3UC2GUzXeu5E2
PUQMeRn7CVZxCU0piImcVLUXkbOO1mcKnSa98rKJLLFBV+qWsDEke10ysU0nBfIEUVRktanQfiB4
zL2xtBRC09Aj3v5cr3lGHgrxwlqkmnjFLf1EHqo1YztEWhMdRnDMTbWPo2DVdNvYefj8OuecoIBl
+I9DoxGV74lYM4sK4PGyi44ZFO9oU1EH0SUoPLIFKxmvmSHVeBEsxixa32m6T8ajU61IKTJ/fv6X
nBHegoShxQN4czGlntxxYfUoXJLe2WeJtqmn/tVM6gs3e+ahQv/Doq7zncZBeKrtHVOIOrE0901X
+zbVioY1SxrVRhsOn9/M8tROJLAIxfFAoDt0MU+fyG3LsRwtU0l779H8r7ufCWf/wtqr8sUbnz6/
1LmbohsEtAA1MdTYk5vKRjG0VehoZI4ar7nWWMfQnsWTp6v0MYx08R/uzKQ17nFXgsd4crkUVWDG
uw5zfX7MWPbQ0Nb2cNtl9cYQl+B8Z1Tgnonp34URKSVy6fca29HQlBnxNTi04fRcRyaNO2MPiWAv
rfCxc4bvKowumA3OCIhh0OoMmyxmB/KUTCni2ci6DAMkOqa1KzAgFRE+KI1G/L//3UzbNMDR2DiO
TzFS/Jp2WfRjcoir9qYrvKMGNDTB4gh47svnlzr7GD0LBzDoQWhkJ+84M+Sc+XQH1SmhOyPJXPJR
YZLASW+gkXQc29+62f2HB2nprBNn4ap8ENKTjhI15K6CPMykttESzfjRuaF5VYAkuaClP/e2YSDn
9ImqSxeny0QyKkycQjcOqDKokUXkxDdmYxDjgApmioG2d2GyrvBDWrvPn+yZTQsHPWsFAg9cO3Hy
ZBPbTtxsbNXeS4v6e4Cq8WZCA3HhKss7dbqbOKhYFuqm9DAiv38NZM3BIuv68VDEGPG/MSvfyMDd
ByaZA/Rks8459vKSH/7srVl/iQe06j+AMRkrdygzepI4GInrbrCbhvTfcxtYHn854a71EQk4jGZW
I7frDw4NOXKbtXRXGUjiP/+Nzr3R2D9xW8A2Ayx0smOVHJNl3Rb5MqyMHyq7J56yJJycbmt19W8v
JVh/REIhWtTBUZz8ULnis+MWc3JgRa5H1BXlsHSzzAt3dOajzXXwv4Nkoh/+AbM+yi7TW4tvpd07
T86UHsc0Qa5eHky728yLmjOJ6YfV1+PMOeHze/y4LoQOyhBSA5B34HQnS75FZDM6dq4fBgQSSR3v
ISpceJ8//mJcAqA9ui2e4Yf1DqKmc2mRhAfL7ndTTD5ZFVzP8yXy+Mcvp0DU5tgwrfCMfLCV5YQa
ZUlJpqQhCFx/MxePMuI9xRHtXz8yOhTC8Ni6TX6ykxU4tHaK8sDkfpDS4jRfY3Y9fH6J5am/3yIE
LHyW9+JbwkZ8svJMRrFmG7nBvo76r6ar7VJlbplK0lVLXytLu/ALnXt0LiINeCg2VeNpedpicVTp
NNFcT/Zph9MjK9dIZZYByef3dWYpmGhF9QU3aVMEnFSFYaqbU02u0x7k5WoMytfGsFahJb5+fpkz
98NczDCpohaLoXtyGbfVgfwb+XBIQmLh6bQVnC1J2cVSc2EtnLmSC8yRj76OawMY8Pu9XIVCVaPO
WoBk1G8m6aHSKamuEUc121QnB+fzOzvzABekNzw/voswVk7WHmgkWjGqmA5iVJuSrLYI5dzUmhc+
UWfWH249aN6mAUTlA5UjIZi+md3Yht0wMIiqzejYE6WKvdn7TjTyaxPQIPj8zs49yb9Udlg52BJP
+fmzS+6K3sPXK2cYq4hkl+BHCZr4a0ZswpvbI3T+Dw+Tlh+EK9eFPXy6GnFwF4Q2994hwru4M2Mi
mDEDxZtk4H99fnfn9nhPp6THeU/t++FbAgVtSlC358ewEGhKjD7kYU7yodI1e2WVSPrT2NCeEiC6
23ym5ebSsbtwv2ceMe+CgQ2S6oOBy8lilRngRsOuJsgHHd3e2A33gpbyGi1LTRRTeSnS5Oz1DKop
aKc65dyyyv7hqUMIwLyG5DsWqyAzgLT7N93B4NNeKr4/VsQCN63FR1RA7uQo8/5CnatpBO7ooEb0
6CUyG79guj9O3a4b4vvWajahM1wodj6+iFLnYuwyC6qRcIT3l0xZOHXlVdVedM46RAOXpe42YWDw
+br5+AjfX2a58388QjXHKO1KShAxXjktrgIEh7Qp9eTh8+ucux1oedgs+Xhiiz65nVpMgwzprh7g
MaBAta/GzvERMF7wrZ67HYsMneXUvrC9lj/jH7eDmCbG4mx5+6YmCG/AloB54qAlAYN5819Xb1K3
+YLa0G8FpdXJLUW5Y0cpB5mD1wDU9BMZdT8Q9MVfctCAfz5/fB+rKN5pBzotnwHK+tOSYErZX3if
CEhvu+Jb0Q3VvI5n5cgLb/C561CKCoidrOcPPmpVJZp06OLuiT1CEhlTzdePn9/K8ljelx7SgLtG
8UFfRfL1fP8TJRKHVlzhI51DN9i0LOkNKbO/1GTHR+nMw4H28vT8+TXP3JaxRP4sVG8c6adNj9ie
kBc6KjmYiQ0gZXKPvWN+/fwaZ+6LwnChZvEbfUz9KafEUKZTl4fIQXKdV+t02ns6YBZS4ZD4Jhdu
6cxKNy19uZpr0aQ63ZKcKafa1jq4HKhFXjDlLNl2zB3Ri7v3ZZmVm39/exaRYvBpSTb6kPalZ7hT
BGDO4xQHdKId3Ka/58DNvriSQd+aEmb6UYDivHR+OHufNKoMXmme6ylnTasSOeuSZgTufus+wXNx
EyIK3yW6JNARG96F+/z72p6sT4ANdAYEug8e8cle304GQ2y9Tw6IjEaSRa12zH2LjNphJYqoK46p
0geXxqYutsM8YF4xUYtpPirisUDw1GW3I+NIQDElENwr2Lru18pb0mexHszWCm6Cpn37/Mexlj/q
4x/t8QlcIAgfXipcaJaIJn2+Wlv+99K/M1e1j+DEV2t95flvGENWd09PX35mPqnL/tfr62vf9b/d
3q6ujWPh3/748fxYrR6y1dXVi7V+6S/sKiefTw7R7PuUezSnAXLS5Hz/yjNxE0i54xYHTPzgtE9J
3qwFWsMkZIwK2SaNtxeex/vHsVyQPYbO1dIuI77lZGueYni0oeySgxHkKEi82j4gCrKIYi0ushFP
Hv3/Xms53FL00JB2Tq6VtIaoyN9294Y3o7DK3rK632HTfhBMPUaz+jXDw27m7q7FC+wbWvT2+b2e
Vn5//wCAA5BVSI8j4c16/3StRgYekgt339e2+UzEEAylbgyhNVhhFf/w+qr/QkMrfqDMqJ6d0NOO
Mz/HhZPXyfb396+ATeFRi8HEZYN4/1fYedfmA1Lz4zRG0c6ZJ2+vZrB1BAKTHBfBYZ3DSw2hk73h
7zXZbSE3sL2RnHByTdNItSSx8uzQD/pWQb+DN+J7PQp4oh4/f8rLQ/zHC/b3UiDb5dIYItvstLQ1
4jGeCIQlFWL5emCgMPeoqsRaFnp0oYY5cymTe+H8vwRw0Tx//ySbyGqnlAjyA/lPESZEMp6kyjZ6
1l3g/YpLVzp5ftOoGRgYpL5XuYV5LA5QZ39jSyMMoguVPu2AMYB+zYp4CDYzO65aZbnSPaQeeSVX
rsbxaR/VjvFmGE39RmLV8FY3NYH0nz/8M2uLT+v/9tiJeDg9ullNgBPF1JKj2fRvHhJkLN9IPLKQ
UKs609qDPYzjhYdzZs/CQmg45DKhmPlw8IYZ2cF6YAiTId5vkxutu+rk0yh+JgLGYdNs/v0t/vNy
8v2PLitT9XkeQ4ok2/keMsZsEIGYG4gfgJd8c7U4vq4LUT19ftnlFz5Z1iYAjgXSQwX5odXveJVn
TE3bHcBUwKZCu74O0fnhP2OEXjYlWsUESVwTN+Z9lBHN+PnlT+qy5a16d/mT0wc6YX5Z1elgZkK8
KL0dRxhj82W2//mFzqx0NgniI4jxgol0Wi3NSBScVM/lwZqmeh3C3EOSTcrk4Hnz/r9cCpgMogqe
6+nUsGmiHrw6akiIawuWiwdI5qKdgJ8zgwmn1+eXO7NOAU9zAKblTlf8dN/NGtgeXl5ph8h2y9ey
aeKrPEbD27RQzsbKK7+TMSdWroVR6b9cmdMcBi6ay6djIhQdQxlhODqCz0CIAl4VKx1a/nCOwodS
WPnvvG/pJ4+Imw//4dI2b6Vp85NS2J+8LTOInmKIgoPtNBilp3JYO3WYXBWakNeNFxfHtpnaTQ/v
8VIU3ZklSxeJLjpd++V0fvK5R/IRahBEQGZGwx3Wi1VYNRciBM9sd7xpULzkcnsf4EuhZmoafA+1
dw3RPgckGSA0D5xtjrb/dULT9CPCJnJhJzj3hrAqGdXyfiwM7vePlExmK2H6GBFqPB7DtsKwhgws
85xLoO9zd8cVyG2gRbTk9by/EIt5nqFjZ0f0V4aFL9SO4EJi1UIbO4Y4v5XstDvMjKRzf75qLl35
ZLcZEyfxrL7JDy7GBMb5ZGhjnNmBMcAF+/Pza53ZWJ1/3uXJCgX6k+IUJq2zc8Z1bdi37tw8TIZ4
YX/f5nJJeWz6x8G5hIc/e4802jldU41Sdr9/umMRYcNY7GG222RbjMvzbexqxtEuMEXYM4xDJ+yc
C7vrmToM89L/XdRY8OH/6LqYkyb0dI4ykuB/DMF1aOhAfd/iqfl3tK7lc+GwxfHfZaL0oWtcxvqU
q05UHM3YxHP6jF75ouBFfP7bnbsdZgdLfx9mGxOL97cjtdnszSlShx4jlS/TeF0TA+brW08vLqVo
nttO/nEt5+TRuVPgoe0nPRb+R7sO6MrsLWz5F4br5z4SNHUok5c2KRv2+zsq4W/JpC2yw9hYvhvf
aRqGaGMX69GV7b7ZKrzwaTj7BP//en+PLP9YECUGp9El+5GcnmTVmW8oTFZa/WfuLxRp5zYt2jm0
q5B5EhN3spfgtrTjXs+CQ0/nqF21lAAxovEquZaVmvULNdqZq7no3+jD8a3FUXJytS6zixBpc3ho
OpxDmr5vQRkFfb/7fPlxPuXnOKnK/nkh62RRNK1wutbI7H1Ggf1SqGTExAmPzYGEgAc+QrwzISPf
tU5fJttOapHczdVQN9dJ7UhslGntJDdFUmPybKTyoKPgdgoAkuEA30z8oy+jppnRFkpDed1VVf88
WRMm2jIMOLIVU2nTQ+q06TGeMvjvqpqtxxkNSL0KG8SWNuy4K/SCUqzhITjZFcpWcMR0X1t9raBV
vMqux/yocC6MPkbM+i5tpfUbMocr+cAgY9np4AxfwKs6eOJB+uvbBL5UdMjBr0wrr3H7mehxAy/L
0NTwUBME2dNWn7IeaSLF4rhmRlqYqwj2xbwf7WR6xFm5qIxxye+9uMuwPlQD+Mc00sGkVpWuYN5V
ZAbt6ql1XmvIrt1qEJkFa0thD9hgei76VZ57s/1C/lPj8C/ojHATjaPHDLYPZ7kZRctgBYey4l9J
Sqe3SsNweNU4nQfomkbcW14K/BKqFnJLH61rY++pA51gX1ULeFQL8uyh74UmkYMOmBqtyTAWonqp
45OWdInGvKy1jTtGo4fUv9TuILnDNJ48XNQrLbG034EtOGULsUUpXIFTruLqVeQuJBQ3L3Dpdp2B
UA3XgWctUs8Amw4al8dm1oNXi0q49NNGU9d6GpRfrRlhVtVoOQgTCAnD1muwUB1aPYnKtV6YRfzQ
BXFg+Xjfk11p4LDDgT5TTMYJwDrfrPRR+Uaj1AibqyvGNb4nlfizveDqvCS3UZWneV9ujDaUsV8h
DH7IDSFftZw29nVpdMAztDlhim60k8TM3rpat81ipVDRpzGneWNo4uzailU77JRJQ2EziBnzHq6l
drytBIi0tQUtCBe3oyx7C7pewbNzSjNexVYFAn+A0+HjEml5ZzItFBuRNVq2Vijrk01lxYDFoLW5
3cGpp/mtUk3C4zACjCu4Yw1GvMCDtJXLmrZWbAPND1KMzGkbTdwwes5mrh+8lozs3aynnbPL2Rzg
IkwDDis3caMXU6jO2czZwu/9fLM4872n5WIyh+ZTxZfxZE8KIzVijUuGA0lOs0t4iuDRJ9B1X5z8
y+eXOgV1Lp9fjoh8ehGb0c473f9AviZFkVr2wc4ctS/nTPpY270v4Zxb+4E0NpqiYXBTZnRj+ilv
faMKcQaH5iWc5tmb/scfclLIxcCFGuJHgoOOgmoXY//0E9hsPqBKhtZZGgC8Ks3D57d/5puGuNBm
ZI2+iWbbyZP2OtVgSLW7gzsMwWM1FeIatWb+2Oqphjcku1BTnSkM6P8s5yrgUMThGO8/2cowSGpj
GHOAuGffl3U13ZjmJC8snzOfNI4P3A3g1UXjenKVUOb5hFINWrA+9dMtQxvoeEObN85riCDpwkzz
3D1xaiOgWVqu/qGnEpWJ25PJHB1Emn/LzearGQYXzk5/xXvvv5244yxG7vIvK/e01PGgfRkty+Kg
0sx9CxSKtbVtgRz3B68WlR+hGYb67WrOa5UZhcDdmrrmuks7/U9Kqgo2PPYpUIwpDlFcFe0YboQN
VBuXUJtnuAWaMsdAJudfnSfplJWlHaqVQm931yF3gLCPxu+XbprdG/4R855C08HYXcJW89vW7gq/
U7SysCC5uDmT/EnDalCvh9H9H9LOrDlqZdnCv0gRmodX9eCWbYyNMQZeFOwNaJ5n/fr7iXvO2d1l
RStgP/DkCLKrVJWVw8q1nN8U2lqyYyxSkYUxeAH8Lt/jLAxTGKOx4SPrPaX3KQiU39OoeAo30ctv
DxFmaM/QGIfdm8L7pRkoG41unBLNAw37GMbKjQVHR6Rvia69PT20JFU+K+EXMZNY507R3htSBW0a
pvP38J69Cx35txMMwARkFkjSQAr8ps0KWBkSLmInr6mORdMe6zTaQfu3ER2/dV/w5TuLJA1Om8st
eJI8aEfKe2ZyC1PMURvK8laS82znMGIFs52pI9oK4eJ17/X2G11cCzEiD2IbLHso+yfJL0emrZUO
ukhoX9MnhUGIH79vjI6kvDTt6KSJuJdqsLUIDobJi3zo7I3oJrQeoNHb/76VBWmyjCMw+SDWyeEJ
k+U0tXj0DN+V4g9GOzMy8vm3jYDJR+eJcw3SRHTDmQywsIuyGAagYE/QcJvAX08NcauM9/Z1AdUt
WyCSKSyZNBku75CFNIMTofXojdrkTlHEXFvhqt0dUx+H6yt6a+nSKQgu3xwhK2CqwTpBLsPH0e5l
pfxcB/03q5p/e/NAxcsU7mWamsgvCY4BdmiEMOhK30LDCJAFfOjnjJnkHcQa09P1Va05B4rJtG1N
IMJvcjMYnNscjr/Km5BcP6pqATUcvEO/3ZoBV00XU1k6QVQ8hb3rlhApTSRaW53xBaag58gZn5HY
+e1QA6lHivJLZZU2tFjEUUZdg9bB0T1V6bVnG84OtJngZ/27SdSKmBvGoHrjMq2cCpOGN6rjJsKW
b6IbSFegKMnD2LNiJGSGSf5FFvAEacxDa2wB8Fc+FtUIGFVtw5LBEwjbSABVVXlnWXQIpfe13H+U
+/nr9fPwtuJBqQQfhO4jBQ+O4OV9kiheSszMBx4OeKCxkDz0as2wNcgPTfK6zvqrtlDkuG5UUflf
L4OPS6vLLp89uMiSqp0cNJGX9bAnQ3JVMyoGW2/ywOwaGDjGFePqo2w3WbKbqJ5nLqXz4gmegQWI
7Q/ae0hip+j3T61FjWkBByzRgJgjSI6RTGqpSacBsVqzrQ6K5HynYb8Req181QszQlTOAIdeSyXA
iQFELEpKO7jFN2758tXE/TXRt7A0KoAg8oQ6FgJMMrK2RXjbJml3Ckr7WU8s7bVS4c+5/inXF/M/
S2JdTivoRtrx5HjVTLLD3LnGMFtg5X2/4Y7fGrLp4JlQR4BYw10KR6ZV5LlO6NNQ0ilhcmU2xLTH
3962xQaqxfLS/aKkeXksu77prLIHfj3rzXutSG6UJHrXVVtVxrdxzaWZZalnpx9GxLFTeMa8cnw1
k78NB5IdDQUnSIqSrS7b6rYBM+C5JBZkiOfS1pA7elpCp+DBDwfln/Gcg4e+fgSUtz6R9dClWAQ3
wJGITcMQpiUTD+NAWkYdZ2dJRpC6CDLr/g4CX7KIiHcPZuGu9jW36+vqR2QNgIVg7q8/EvYxYzND
O6XC9w1/mxvkox3sJDib73R9UR69/nNXfy39avCVNkAQQ9gRpuK0NjdAittDiiJltKjC9Q3sC3ke
QBOYbCUXq/boO5Iekl+Awrj8Aq0m91EBB8Cpt3woHF8ove7z4hHCso3v8NaV8xn+MSSGrilkx345
GLnXojoQzF9hW6UEBYnHNJ1AT5x6xdjYytWDfGZRiFvsqVVmaBrAlWTwBKQBEoFxiqyDUsQ+0uyw
YCWjXf32o3+5zOVtObs9LeMRAdHN7I0jVZN6HMlVNS2+tcf5MRkmf3f9uKxeoLM1CselC7rOtko7
vFUdSDABNMdmzxR7WfzbzRS8QjhkjYleRQhPXgcj2p0CDyKSPLDSepL56fqi1LcPMJsIcHWZb1XA
oAvPPuIo5TyiiOLVdhjuTZ98J57RX9Dlhy7zd7Ju3k39cKtIMdT6HQScPowI1VFvmgc71k711O6Q
p3AnR93LFTzcyOH5duYmfnWj9dq367929RMsDxndC5NfK+SBUd3EfjxJ/qnuejhx4EOEtsfaQi6t
3VNuJ2EQ6EmmpITDHGS1ivKMg7ByeIfSyE5C3W0cH6L69fpq3r7NLIXAWAFxtyAfBH8Ap6vPUAcY
eYhI4SE1D5X5IQ6i/Z9YWQbJKCHRmhOOba+FfVNC3n+KtfiB3ONWk+vnsGg3CgFrPmcJUf9rRji0
jQOzQh3XSNMq8M8UQfK0MHsE6rjX5ugE7cqnTrI3/Nya1zm3KZzdSmLCcEhzxr4a/0ZxFC/R/I9G
n74jXXwvOflG4LH6vVA9WkpDFABF4EhbwuBRagO5TFQctRrwXBx+qHJ5I5BaPX5UMcEOgP5/A5yD
xULtUdJJGCbuPpSmj1p5vesqaw9L6cYGLifsMjrkBAKGJtZRVd4l4T7pjPQGZiFLXtu04T4trc+w
WKk1irQGIqVBAZG3oU3vzBKN0HyMt2TFVzfUxDpAKlt9g6DI0jHSKRpVnjmHn+EPgSmqjD+Wpb+l
bL9lSAi05yxw6LEQzo0dD2J/MC1kGVCMvH7TVo/j2XKE+1zN8lDWwah4ZYz0r1Lu5xaiQcijLR3p
i5frxtaXRHOfNi7FFrFS0DfgUuBYyz2zR1ug7lr7ADFMBzVeWR6um1pf1z+mhHc27pZMTIE4BVbT
7Hs4hAjDRUprd26imCoM8GVoEojzJGz1alavwiJ/KDNLxDKXTTh74RMtnPKhB2KDILC8M+YedYUC
ptm2/dqE2m8On1GK4DbYtqpQVaKUKRIGDH1QGxBbJl6sBX87IbxIQapDYFttSdOtfjtQGQqrojgi
On47hNS58uEnDyFORBO3cr7DB7MRkq0ZIZcnhzE11iKWRMI26Xl94JGIaukFzYo9ENk7NfI3OhRr
h+PMjIhkmcwEItIpGT0/v6Eb5CKNAjOOF/vhvpk3J82Xx0p0WOfWhKcZdlFHworl9bEUI8JhG8VD
5DjDXypzZZJrz6Pp36mIjz0V6PygJJDnUM0WdTWfIq31zWU4kwSkgsdP36Om5JSHOLAGGN26LHaY
fa0i2IqtOOnf9Zo+DC+VBe/QXhsqkln6QnRxkWgafJe+rjbcWxUMefssgCx2gtJwIdIbwZ6hqaLK
9zJ42HFvhGkNk05toWyVVvK3AY2URwJI5lCVWlYQTSXj6dyIbLT2wjyHcSiuYceQnQqpKcnu4PeU
qyimex4Y3U1cS6FxA52yU3pFGCEfBMdaO9JVLrNPDdzaP+yhNV9oPRQavW812HIGa1eSITtbBVlk
E1IIT4bNYIkFJ490ovEJHxmDZahB4Me/lnX6mDPNtTVgtX6O/zEo+O58CsM81kfr5MAS/ujAS3RT
wBZ0jxTcVoq8amrBqgNaRwpVrMIz76AHcHlEt4irvECirH6QJ4v5HPgN+czXnepaKEvxeuk1LT7n
TQuoklBS7OrKc3zzb4qiFQxX9pYP+JXpXbsvgusui7mNlNhJYUisVdh5x+w4W3H4nKWO801HivvB
spgGVZ10kedGRz6c4vjT9ZWu7urZSoXfIEEuJ6eIryxOXEEUbLCHu8FEnKQBWrIRha7Zor5BV5++
GtN/whNcy3Vr+nbJGMsUfFf1/qhU1k8EhD9eX9Ka02Mmkz4w386A4ODyXVIi5I7CGuoO6A/f253/
ztanXYqgm+uTGY768HLd3tphWRpsrEwmLhQf+zlEswv4RewltjR+UJwkfEhgh9iIX1Y3j2aKCimW
A0ZYcK6M45VlalVYMXDnfvwUl4rnW/A4X1+NshZ22meGhBMB8xwU1Vbuw+Kh6q+tadwkilonqDY3
JHNoe0AbGYVadAc7+PDDUhjNcZteHe97GBrNA0SFceXO8EqhqoBaPe2ZZHSnPEnM23GSc99tK4Yk
d6ZTf9745Wvvz/kvX/5+FpDI2AObTYFLCefpVPixA1kmk8zwrjcnRKqzveF0cCnMCYx1jFohFhWZ
94M6FlSyQXajHp1vPMCrZwM4wjLTg4ygeOR7+M9pUzTOqUuR4ZqaW7mJPlxf9lpuB0siySPZAkgj
4binVWSNva5GHuyBz06ew1dmf0Gwbl8P1m5KvgVGvFGAX3tlYBKjM0XkB+5Z2GcJNSiNt5S2Mty3
CZJ5bXoYTPRux42zuGVo2d2zDzoZgz/VbZh5Bq5JrdojsZhqogth/jag1CYDBTjCTPxSWBBWNBhV
6VdWaZ38JH2XoESXabPqqiWMzK12kxTa18xXtyLa1dVptKjgSKM7L3bf5ow2j84KPW2w9lmTvFPm
8nacXxjx/gOP6GjwKfC1eDvF2uZUSY1daFPvlQiZVsZTEfDdItut5Pu8+v3pJvZSJ2EEDO9QvhVi
kMFhzicvWvvUWkH4E1Rg8C4PoFeMUFI4zfrc3oWToh2vX4LVvQTGCnSMc/mmfg4iOB8NRo5uC8Vp
bhhR7vagThVoodvxPu+l7Pcb3KzSofVsw9UAhEp4yyIpq42xX7iOZmk3Bzc+9Dm29l2RTtcXtub2
z+yIjZtKIvkf1NyiAo5icFveTMn0gOLlhpm1WASEOLxGugztG8Diy6sWRb5fGRWOKm6SDn25pvo8
xHlwSKKs2qEgXHnQ6yd7B+FTtxnT8V2h+dbr9bWueDIVtAB4NJ5tWhWCJ0u6ymgZ0IhuaYmVh6Yz
208GWhUuwXax75UpOkqR/3lo/Gbj+q+cHgxT9KepIL8dBi8L2c9niNVvDYTSvJ74Z6cEaenFJNCH
0EfV4/pC1+xBOQlAgg6/JYspZtHKcZuptX2yGbrcDwBM93Gq1HfFqCLk0hnNBvhuw54IwE78AFHw
SB+9PuvuwHW+dxogrShe2sXGe7dyXFW+3ML+RV3gTZ/abFo7QwDYOgFt5sGTrOwUmFZzINi2Dtc3
ce20KMyw8sl0CsKiz1bIMya/HmH9KrP7TNHoRanzXaWFx3zOn+EWvpfj6sd1m6sbCZgBH8rtfwMN
06q2rZnE0k+29Fjosztn2t4ucyRUttBhK1HYL2oznDVDU2/mssYOHSJGzxGV7tVvkVk9TlCXF02B
pKNyHxj1zSQljDPVG99vJXaGwIgjSduNkovoBsYJKCrq9T5ce4N+rzdtcDv5VQjjj17sCXKs91nQ
9BvP/KrRZTZFt3gO4fy59D1BlSlZzCg7GMdmj3r3CWHlhyhQ7nASZNZp9AdfEY4Tmf3jpXiTh0hl
haD6BF8cBL2H2HBe26h8qsL8vjKKjZu+dh/gioPpaplFY6r+cmngqXNd7gwqBrOPKrvaRWHgBVoH
xCtt0rh7un4+VxAbcKASS1AgAyoJzvbSnh5rGe13FRtNBwi8/ql303H05Y8j0FB1UP7OfeMB6s2X
3tCfLX/6G4L74/XfsLpkk5yZfgbTd2LuTHE8HZIIP2p1A2rX1Q7RX3eWtsiZ1q4/U4WAQFgrV0XI
h1K/dNgFzqfBzIUn1cghlxPaMVSrkVkcm+Y97PuzyyjFuHFHBCcAyBF2AtrE1AdpT0MAdLnHQw8a
UNa63CujAN0f/Wgm4PMDaJv3fW9vfFHhbizGdOIL5pkXEqo3IPXEwqM6oy1zIfNXuFLdwmRGYIiO
tv1Ba75c/3SC03ljbNnzs3i7M/Skm+Bov2V6MSgYdDC6mHNqVskOKRc1PsHDAj++GnbjzwihLvjf
gcR9v/4jVraXFf+KHVn6GwKKObepf/DdT3L41GafU+WjOR9Dud+4mesb+48ZYa0sU29Ki7WqgdLv
IroCN+Aj1I+Z4vcfMojO9pYdWRueTji0/9ngf4wK7gBBG7uzMlhnUAlVyQeZCQFipZwsrZh2tY88
Jsrg7UFGx+J0fVeFRPT/LZskGcR3Du0r4brAhtmPnZkGDAFqN5M1PaRZuZEWChf/PyZwPnw0jXRK
uBfFXPdaQ8PK87UvEnM7zvwVBbmNHdwyIny2Li4yx5cT2CSCYUDEDZrMUbWGg2qG9cYJ2TIlfCxI
n8hWihC6uyJtkduRrO8S7L2Q/5PfbLQVV20RM4GRpF9kit2NGdm+ybfpB4wpPPrK336DipYT768f
gtXjt3APOSRowH+1y/s9VNBWBnXZeHXS5LuilLRjaiXo8fq1cwPbf3LMU/SkJso7z9ctq8t/fVbr
/P/DcWZ6OZ9nrsVumyDNwz65RQ+qGnZtVCi3dBgHhKmVrDqCTDAPtHWj96HSj9wKnVHAH9GQh8+o
wGj7tkHRMTZz831pQV+767IEtblsjBEc8OWy2PvIiB3qIa33xtz13V4zkOVz9Tzrbg2z7M3fe+T+
sxyK7MDPyJbEYjTSkFJH4zJlFAGC+iZn/g4RBtn6kytFMvRfM6qwa4E8mKMswdEK2CRqgGx3yYEp
sT856b/Gq3+xmosoBGNO42EkJjkxUf4QwervpmQmrmxqG4nI6gE8MyScgsLIilnRUKdELMPtwVQE
6q7QP2jx45Te5513/dCtPWeg9qGQZAOXCYXL3avnACWkhjnu3JYQzNA+mGpx6PIeuGX1Emr5lwZB
EaSRN1zthlkxZWd6bIy4u/D0mcoRBoAbZFBdaaw+9rp/COXmtpnnT0rWvFxf7drenq321xTu2Q2T
ERpKKbJKp0Ztgp+5oZTPShMP0k2LkJC0B5kbIiYbp5K2l8mUjI2oaHXVJAzQ2QDrIiC73OyMKeXU
l/z0dpDU8l7tiRnyzlBelDgKjwU8c6cEt+JmQBZ2xgis8N+tXrgptaU3EtnZ6PE2uE35U+1o66Pt
qSGqVX4Oi2/Xza35a2BBsKrReacCKnjSGcWvUMlk55TJ/Qkhed8p9kkab9zL9U/6jxXxuqRVXIGq
Sm6purTaLg4jmUku25eQOPQd/VMdNGHudnSFUAlqqrnZ8HJrMdL5KpddODtScx0hfWItrU/LPDpB
+9X2k9d8+q4jvLRXx+jr9U1di/wWYVRS3mWcTkyWmEhO6mKq09uoWIqGTVAw2FogWt/43a5EbW3j
yK4uj0RFZz4F3h4xWerbvpr9RJVOvW2kH7pwZiy5nrq7KmkMt3KcHsGReWsma/WbYgwyhkX4QGzR
JomNprlETzpkRtmYxxszQC4ZNr4UwThr0iBjsm7+YF/PTApXU2q0cYzqLPIQTz0Oir/PE+nozPYr
scjGg7W6pWemBJerhnXDIY3skzGF96Z9kORvJKxQL8mHuv1yfVkbtkyBVkCxpLoyjJ4AcHitJd8N
lHg3NqmbEj9Y4VYmv3o4z/zb8mvO7oImpzCZMad7IiV7SfXyqRhBfprTcKf4vr4RqC0XW4yWSGmJ
1JcsGgLrS2Nmqtl5ZxtMnAXZfmhITcLpdH33Vj3YmYllvWfrycxxzImirJM1TQ9Rkjxy357MyvKu
m1ldCR4S+kKZWUTRUWZ15kth1lVeM1jRrlDGH5S2NnLk1afnzIbgJiVtLlQZxodTHcXhvjKb8NFI
q/kAtZF5B/F8ekAZrHZnO24eOtDth+tLXN3JM/PCx6qiCEhJlgCvbjS37n8yZenO09ZbsL6RzGhR
NQYMKKKtSFYZwIeZ1+uN9o5ZrZ2uVH+QhCxUuf81IRwJSkQE36Yc3Y5WHN348lC/+tAA38maBAjm
+qatXqczW8J18pF1L+Awdk6kq82pDAIL0cMkuAHWo+61CJXX6/bWP9I/axN8oCLZUDoaQeLZRobI
7rQbU5hPf1w3suqRFgCqtlABvwGHGl01xZbVpLeFNuYPUrBwa0STdWcPAMgGzfbalILKdZtrG0m9
HRAZOgH8ExL7zlHSSg3G2cvA3g1Z67Zligz7x0DdCHnWDuC5ISHCmo00mDvfVz27U266obpTtHLD
JymrNihOoM+nUdQTE9QMcS0jkQafel4S4sVrNat/DHJu2B8zq7f9XVr7zKo6GbjUozR2murCjqZU
BxKy9llzWh1Us6+VEqLNsMe7jdnZWwCJtY8MGpafSM/BpF186Tg7VZ2QQuudUzM5DBpE0ZOEhPhQ
wqZupyjFb00X0lxYeQ3OLQr+LR4KIygQYAW3N/XVTT/4zY/EUpxgV4yt7OzMukfbUI9sc36iN1of
zTAr7igoWvZHRF9RUi3oWWS7eEzmO9VqdAMNt5j91Yre6EDU1dUR2kTzMbfVoXeLNE+qfRuGI4q6
rQ89Dkj43ViY5sdJU7tHWEasJ7WQTenQqoqEYyV+eoFtzfYZ65SUpykLFqZPeYylPcI9+Z2VVEaP
gpwzxy5EBMVHRquknwXsfq8VYlqoywJC7twSQOb3XLdyFQrdELyV0oYwoE70x4IDEgvat64ABn1Q
IDH4BgFZ8c6ZjdYN+gj50xqtWROd2zSt3FAZRhOR0iJ7DItFMb7OMumVUuv8IahgWdoFVqmae4a9
0cIscn1s0B7V6sLVlTZjjjxTK20fq/WI2F2aGpOb9h30L1ZROM9Va6oJsscZdvJOzkZPK608u2ex
c32QkyKxbp1yBFw8zU5n7KIGCtCDU9KrOYzp0DPnn0Og46Z1XUDGkyK+cVqYXJKdoRTNR62x2kcz
rv+azfGJdDy1UA9NjK/SaKEhW9utfIvSrdXvCr+EnbZWGkh+fEgZ0chUo7Y4mrTa2DNYdIhO8lj9
ooSO9gg8cbgHbyjrxzgE27afB4Cp6Kw6jY3HKAC0a0Mtv3dYdL+DXUiVXdgCbVoibflY90qm7DJI
jxYCV0f5aSm5cVP1FTieOJv173/g0s68gHDeUcZl8iLLo9shq5SdnGkqKuI1lSLQmS7wxvj4B/ag
vicNgCyQSejLGx1ZRTOUae940lATTTZ+dgglA0HWtlN3QeaUN9ftrb1FKswSTLUt1OpiuYXyVDlx
9mMvnyiBpKDuAu2vocxe/50ZYRtlhNdlOBIMT2qKn47q526YSe2tGinzh+uWlsdTDFdpcVnsoQXh
oZjT+HER8/YVs4fSCgpuZnpn692enuzjMKJqnSvaDXOGG8nx2i4ucCd6eMCfSKcuv1quhkNhL5or
+ZAkz42qZo+1rE6f1HIzMFp2SlzfuSlhJ+M85uSZoYyYG7OSqXNLwXQDgrC1muXvZ+F4jsJsLuuZ
dtLhZkDSeawtN+nGw/UPtRYsIIMDfnCZJnvDPFyUNrhIuehPWjtQTzUG3XV04G8JjO77pJi3RjtW
N26h9TdomFPVFr6RWSRh48za7MlmfAMS+xRKxcbZW13SwsMOjg7WPLESy/xFn9ZoQ52YYLppa+mg
DVrhxm333g7qjRBozRY9Y4ANi1KGKhYoxkCrpLkkmTHpNiBYwSQJBC7NzgDrDc1cuXHCV82dRRpC
aJeS1/RKUZqeXcJB3ugQvHHV0C9K4GntfXuLtHnta53HGUKEB4+CgnwscDskmg/+bKM622wM1a8u
CbgbgzGguIHAXB5zqSUOR1qy9tq82Wdyd+dn+b6QmUNznOP1sy7OO/+q0S/Quv/aEkN+3UJDdgpA
/4M5jlwFRfjYjWsj6o7Bhzp368jwjV1Vw9QWBru4K4OX0NeS5G4aGI/fN3aqQHBv9Q6E5SDY/pLC
wXy5/htXd3xREKDgBVxOPLxV1vZTGTvSaUydgyqhIlZ1GxWZNccC98b/TAgftZz7YkRNl2H56aGr
qY0WpRupk/vvFiJcdMI5M7Lh6z+B+bP3+cI/CKptf93I1lKW3TzzkYM2psRqQNGY9UOHREv2sKQd
zWALQL5uZyH8gXsFzgThkGpml+V6OQImknKAYa41w2H4VQqh3HhJh6j9eX1Za3eCaSMA8YxLAgZd
fs7ZsmhoGXCTwcA/RcZtrkcUL6JTLkl3RaNtOEuR8+7XnaAVgrAWqlYQTQvfqazzPhlnJ7+VJCcL
dxVdg0fz1+Frcu1v8lR4hJ1wJs7rRrn+KjlhFeyaodYrahpMPm5lfPpy/MSn1UDdAjovONRAMF8u
3ijNtNMCY6aRZhvDoekZiIVyrAVbYDSQ4uFgm0BivMZWv/vFZA47J6FDtZPzRH81R5+0oSdsCw/q
7Kjhzoz60XchJMkgs1ZC1yoh1C7SqP5RD0VT7Z1U6iRkrNOhAcZAG9tV/bYzvSRnsnQBiwSdm3Ua
hGnT1Md3TUE30mXSLR5cq6Ob4tqh1ZZul4IjPEi6kueotHeKzeCEnu4G9HoUF6aPqHaNuveftGpC
E1AtC/vRjJD0hq4NisGNu7cWfUEbjvohlXOG44RroUA/7SS2s6gBhZ1rpQ1IOIj+h9JuUDJXniVY
YnIn/4Mglo+mAoOh7PDm3TWHNAurvqy8DOXNnWQ430s1Q//E6jaq9GvXg9r8ogQi0x9/c2RjKzD9
3EfmHF8PCJsCS667E6pZKh3hOWlucyVo5Y265ZpVGyAjnOg2lVh7+fvZpfQnrYKstB49M8E1D1aQ
3ZfAG/aUFI3dMku9EayvvQQw2tmUjRg618RIqWiNSDdCWi1wvJ78wbm3kFi57me2TIjnhFoz4Cjo
ZLtutIn2+uymx0ns/50V4ULjyCx1GB3fSzpF3UvxUL0fyEM3Ps/amT/fLuHzhH2eRpA8qV5qxV+V
wP4xFPLTPBV/x3J06gflzsnHT9cXtvYqMMkLukX5FQKKrwKDFt0cJ7HnR/2+S7tDr35FmWfjMq+e
uzMrQtACMywMYxCren59T3HA9buvqVXyamcbweX6cug/LRO1i8zh5QFP1N5MiwhOa0fND0OZvAsG
bddo6kbHf309/5gRDl2j922tK6TVdm18Y7LvpmrLE/Mje2Z8NzzS6vk+u7LCyTPgaeoHSdG9ISkp
TMDY7X+NFXvYCKiW7yy8WEzEa4ukqLHM3AjnwEgZGmozqLgCydg15mNZwZmDz122Ut5iG1nZPoyB
AEZ2E8IBEReUOOjNmyUTp2M9ktZUOF20ukqGue8zOepKaOP74vdj9Auby286c32JCcdJ36mFN7X6
vgoYkq/coDLcwN/o964cwQtDwk7CrgtWU2O2ocuxZEc9whBty2wWacLx+uVd8RcXpoRrhS48ZT5F
YcwxQhY97491WX+06vKd32TvZnU6+kH16d+ZXKq6Z9uoyzMjlEHZeqCLB7c15E+FPyIJOLxCSbcr
+uK+cbZm11euwPky3wD9g1rp5KWDbsaJDnPS2LyARQlO11e2Uo8mrWZodGlFLSKBlyubk06utbke
CFi74jWemvijPRj6Y2nM/sFE3+69VNSQNtspbXRN3sr4V4/NmXnBpSSBVJnypIXwNqfv5lw/Do38
qTGdDXeyevXOzAjuRM1hLO6L3jwlkio9hFSh3LYZzPd1qla7cKkfX9/Vtdj8YluFe5cbfTs2ZWSe
irw8Bn51MOL4MZia09hUHwKp/WpW45F6+22ejadsk9hodVspR/4S0XYQVxe+qpEHs8F39UCd7FXL
v4OhHrWmcePwrG7rmRnh6+mB3lKsdkLP0gLlZOal9S6SoP0P+piVhtHWcMHWsoTPaOj1rOSmknrJ
FOyLuHZN6sfVpvbYsjtvXgUoIJkEow5Kr/ty9wIIJ2uOjH8KnZvxuZopKASPsoznnL6348sL6Iu8
emfP+7L6Ey96Zlk4NtlYt06ftJ2X5vE7ZbR3kl4e8Tm/X6C0yTEot3LladwKzhqdZzPofL3zjGwZ
i0ynhpYHQ8/jpEy76zdBX/XWZ7YEb51ZSQnLWxbe5rk+wLrHPHJ0IK7USKtC2IZdKQqjD0Mp94+I
ibcfIkujwGNpKTyUZV1Ln6VUiX4G3VR9bI2+6NzWakcEGCgBHWMzrb5UlVz/KGW78PK2lJ+ywTLh
Ic3TtNxFktr1iHy0Un8z5fQ7d2nnBwXz6rls7Zuh1/u91hJC71olAr8dZ8gzDWnZfK+Gef7cBdaL
Uij1j2i0pGbvcGK64xAZVr3ToAtqdxAWGxU9nVG3dpntm7NbUdRw6BZJ6qckCdrj1IRW6qLPR59/
lJNhw88sH+rNSaXMsDCX/2JVuTypMwwUiG+kszdWXq/fo3Hl5qpGCPMxRClt40tu2Fqy/7M3sHMQ
thpVSPz8AaIOO5OCnWGNzUZEtupSfs2BWcsAnxgk+SrAx9RBstIHRO2WUXPSw/oFqPNL3zsbGImV
o4lkLDVFUlJugVixSyYwJrOsS6d8KKtnY8qMfcfsJF0PW/VfYrmQPD5Gs9dSaWskbOXDXZgWNjNo
Ayltp0r2Jv2uvc/qx9j86ufvx+jn9Y+28ryj+0l7eCnak9kLgUuUlXouWUnCQLkZoSqVS/jLMD6O
01w82wjI7uUgLFyz9j/Jk9p8vG598f/C8Ty3LlLWxOpUZhXtfQRy5cc2bI/E8VvEtqsf8Z8VakJh
3ZS7ZDBj9NvbVj+MDYh7i+YYly5F8tb3pWOcbKRBK68QVx2iZQIm+hRih2xWjV7zFbv3ah2mTCVE
7SNVn1M72fDS4hzvUuCDZBm81cIZyMy34KadaaQyEjXSqdSqLtuFWZjSU26X3K6MbNU1rbTW94Wv
MvetNvMyFZZoenuUa9LbjVx2ZdE8GUy7LNRNXBnhTawS3RxnO+9Pjs3MYJZOfxdR3bljq/5+iejC
kPAEVno+Z0kfz17kPCh052cEeTXzNba2eo7rMRqkUDTPuIsU+S4dmt9mBDAmkgNFw4W/Sccq/6or
ffkeDmr1qVXQzDkx0NAZ8H0pCC6MZN6L1mmsfsjhTdxCzK7sMH0vejYMM8qwxAk/x5mtSrL6wD6F
JlzLo3YaOuW1yrKNU7VuBh4c+l6LKqNwqKw4lidH0pPbsKjbo1aYiCoF0/AU2F24cVHWDzApLwR7
i76lWBBuejtpU8uI6FcMzCC0NG32UZS1N4mqhvsxyPNdaeZf5GYs91U7JDtl6MLTdR+05mkXJn5o
lGBc5QhffuWmHuV5CrTe0yeOq/2u8vOd3QyuUzxTO994I9eckUpFCWYXlG/ecHxqsgytX6Rbp7bJ
7b/SeNSfir6UfmZJKPV7S+q112DSIgrNkMxsCaasGV8UWZyFJZ3BIMET9iojb0ViJLeTJNnGfjB6
oCmymmr6jTZa0d1C0N67vqSUr1JaJlvgtdWNhqyRFjHoUIhtLjc6sYwWVJtaesHQW3trtE+RNHua
qZRoWzXfyuQPEmQWqyApjidepggvDWZBkDEjtIQK0RjcdEwy7K3EsDdCrLX7woJYlGJBUf7GS3SW
DVc7vN5xLVf35TKL5MINAzYVlpjn62d1JfhxODTmMstsaaiDX64olno9HbQoIexANqKk26AsesJH
pdtCoK5awhTvCrSUsliiBvJXBAME1iddLRCBRNByh0jBkekWIsgm/HB9XWtHg2ESRKBMBqjfKCD4
TUOW6GSZFyf3ZmTSYXg3xt+c3j9Wf9K9hA+bq44iBmGPmPpSClUyNc4LD3J05Us06kCBzHSrY7K6
ooULiBYN77T4HE6WPGSz0ege5A/NTuvbZhdDkfo+zphxiOPsrxJ4qHd9F1fdKW/P/4wKTyNsxczc
N8j39l3XPw1x9JeijsNjoNpF5fadZNiu1ZfqMaZIXLtomcY3wIbS1+s/Yy2oWyITEkd1CU6Ee64q
VV5rZZN6tZQkh663gve+4QwbsfmaFfhYqNBTzoayVIg3GIMpk7FiKK/S7eFIW6rZpwktvutrWbsG
i2TYImUO75944TJ/mOaumYPb0jGihyLN0EPOlc56TkI/+hqoJlqz1y2uuRMINQihNGCnUIpeXvG5
N5ykYbqBdE3ZGe24lyvdteRpY/vWzueZGUeYpxgD6nd0t6xTKtsHxZCOhhW/19ToMBhMGWlOqm+8
fGs7SQmRaXoFMNyb3m/naP/H2XnsyI1Ea/qJCNCbLZm+jEolrw2hLkn0Jsigffr5qMHMVTETReju
uhuNiiQZceKY3xQDkj7ZuVfrxvaNMeufo76gVM4UbmefxNIRG6nMWiGBg0d6bP/ZhNgHXMHG2lkM
BeBjeU5ntDvi8KAmyj63593gWcdaq99n0M2dONozjNx1rfqQ5+V/b3/P6+dm5AKUmp4+buxXIimj
OkB8D3tx7kT+DEz5vZ6jH+K64tEc543U+HrvcP0sOxV9/sVpYvnof1XgqKEXfVbK4jya0IwcJyj1
h8r65xYUi2DR69H5IjtcC3ioM+aGDhDKs4MwyWw+TL27t4eXt9/adaqCLxJRGsWORXRsPbBywqJr
cjH0B6tFyh4JQTuAzBiA0QjUuXhQIudkK8lGJnjj9b1adAk5f78+t0BttKUWjkW8H3EjLMAtzf9o
JLfsSSwBSOSRQOErrT9Sivq+3simxGqkPXeJdqeU05bR941Nh5Q8ud6SV1/7uDsI+XkLKwaZticj
+i5Rr7HL78gtbQSrGyUSD+MgAOKixYdS9mrHTf2CENYnhDlG2ne+ZWP9SUqJ4ZrvNmLMIb2VzXjq
C0X/irx9ex+Vedv5eort+6HEfS49vr1xbn5DKDOIN3G/X/UzetHVej0X4UnL2y9eM+8SL/xSG1uo
oevbh+em1F2UzzAKWxcu6Dsj+9wYzbksYmMvEk/s7DQfDm8/zA1UGxRJcmJ8Y9DbuZI9imxAAlHq
jWdEOKw48Iam+FaHsfXTTGJOAQTxezeX+ZORuNZHszGNcl9Miwht2XY12ZqdZPcSxkJ66tpkmHfA
JhFLI11JtY37ZH1gEe9Y5kP0IECIAA9eduRfZwdziZgkOTLPkfqQNfpunJ8to0dB0vQ7NCQrN9l4
N1ciA/93RVAp7DqO1Lo5l/dgxaUdKWC4E+uXPo3yVxhDcN3bs9qJfTVP49eq08anObf6D/AHM1Cv
M9ksEsCR2fi5qRVFoI6t9THvPHpcQtNwVx0wCNYAzYXFB9RJejDhkzK5foqq1jGt6/J3FkMMyIca
K4K3v/b60K4fSH/9Cj36J7YFqe1i1okSjEo+B1HcyTsvrpMgqqYtb5I/LO2/u2/rBY3XC+KAkjr0
j/LLFJfzw4j8ohO0jDKVfRfV7YDUQWh+V2nPzT4W6VAgEtmjRZNMKXitMjQPitp46SlMTVrj9chb
9RtFZbobT3oFHKkaJAieUTO/vf2i1odv+d3u0vqiL7MQh1ZxesgNLLiGKjr3eXssJkg/dPS//vsa
KNf+/921WiNVlLJF9jI/F4kx+6koxUlQt25k7DefBB1PgCaL8PB6kOSOWYk3X0gDLzdVP3PVet9Z
8b+mBX/e11+rrM6mVqtOXUstPA2uEb0PheyDSKjmkx42m9Mctsx6S1HELSA/HMzMdY3vNaYTT4Xn
nae5p4k8ttn3QjhbU7Cbr22RYwIIB4Nq3cgQCXPq0YUeObny4HrlA0qCG+HlVjxzIUeC/ACKdlVp
Eyyzdnbj5DK7kflolNSSfoUqjH5Ab8X5OakJugceM+lpFtpWo2Z9if35YH8tvvy4v4LpkNCpnzvk
f2cPJGb/Ys3HRtvSGL4Vbv5+wlWhEYV6Nyeiji6ycOzjnPfJSTWql6IIoUNVZvXr3w8UmL1F1n9R
01qnPfHACCWfBtIeOflt3l4aMWxgWdY1zZ/XhpixStddR9Zu9UTQiNwwnFLvNDS18LtY/5yozRcl
GZGgb059WW9g7G5+pv9Zbw3AMO1YUSsxS7oxMfI0qj/Y//VRtHEt3Fzlr2i3itKQ9GANdHN+RsLg
M4PGb5jVHbNpUDfWueoeLK9v0XJFF5TuEnjh17vO06RmTpEXX7Kyx78zT1u/Vju5Bz6rX4axR6UB
6/XvtToOD81c2QHa+u7GLrn1sEvuRosU87Irzgr+Ra3rqD3WaLAe7CgJyDqDXG49640AQmFIBs5o
mx73Ou7GiVTgmM1IHbbFF5mOT17Yfnl7v984Xq+WWAVdO0PuV+1K72QLt9jhJh7dYy8QPoydHDBY
g6f59no33hzuHC6JPV9O89bnS8yzHObGmc5FGj96yMlH1fx+cNWtweSyC1YR/tU6q9iEjmEV964L
drW342AYvJfM0f+DfQEeWx8uUQz9Kyo/utMWuPDG6V7E/6g9/4wL1kGfD4m7CUZTJ2++y53Zj8zP
sXKanEskN+LIzd3BvJxbDBIMKO7XB4EZgwUzFD/bUriPDHn8tM43vtaN6+UPEhNsIfa/V5M7qLiK
qJV2OCcA/bLmeZQwa8eXGFC1Hd9bdbZxnWE1feu7gf38fyuuvlum53kUamN6GRJ8Y45tLdsW6ngc
Q5yO0c0yYyfeK31k1T4q5hROQgvd5BLRmf3Y102rHmH39Y9FPBuQixPR/ppqWdf+nHvYujo5v76M
1eolnrpuN4QD1XofOvNHBQrut7KbVPLJuPfKXWNgqHaoitJ1QfCPNvSEsIpKP2ntLPZrWRYfq6nH
cNS2Sin9RgvbJ9GmSLHhFyLhCbsm48w4dPrMl+hYQZ1zvLTdQS5mddtq0KNDRgwFCDsZQHVMElnR
Rs3BfBRiqGDLTo0IgCJVz2MDIDGoIAN/S2prgtZVtgVcoUJBdcys3CoKjNxqVL8I5/iuSEX3Emma
ED6aOJn1KKKyygPDicyHfigsNyg1T+/oZNVZuGtbx2qfyoGewk7UeAD6uYikdjeWInGDsMsZGKQF
lALXoXTxW8U2n9JodtyjxgQuwprdtIt9r/bGi6EhgxxUMkc3oS8M430bT3m068rKQQulhH49xk36
cfmvR89Ghyko40r7hNVSBiZP18ePLZ4q3+M0nVGSEHXeBcLT4u8CW96Rd4Pdhc9DZOGS54J7UQr6
4b7CT/pWWoqTLpyQ8ucMpPyBG4SxTSzsu96000ssXPtjIkov2eWt5j6OQuk+JQ3y3H6RWHNyHEsb
xCyK3bMTJHjLR5CYQb75oPnck+mFVh44wHh/lJ1iiH1USTvZZ96kfbXCgfDi2EwIjyMGBf5cFcYd
gy0hAsEnzXZVJOoLeXWtHaAqq78qpWs/201jWYE9VEni13po2T5NHe+9PdjY1ruZhf2iibBGfOp1
rQQ/1M4a9Uvb1jQqDBwyGWNH+XFsU3BHFZJvX13sfd9Jy+m+63CDn00tT+8kS9/Phtn8ysqmfYeS
ZxX5pqv1XFlZNt3FjYrtqtJUkpGmZ6T3WKXYT53XjsPOcWIAofGQyzvdmyd8ZWx7Bvhnld88Jxof
GneEfWMWZvtpJpw7wRhqjdyHABfKQ2vXFmY1eVOkPjN8+4eiG+Wdqs/QfU1NaVFPSt0Q5BuWOC92
iqZMABrO/tzVc4kMnyxoATQhb9IfVTF9lWmWqM8hXqHqrmkt+5x75dCcIIu7L6LpWhj2Q9f8bpFA
zHZpnJXlXSWqgQFQz972R/QvfiZSVM9JzhTxaCkpkKwIeABzWgUYVaA2IUPMyKs17eTaZajvcq3U
fo55OH/KBTwWf3KyKuVLpe5vLc6K+N4Y2/i/yUnijwOs2Hxf1qphBl4i9G91ERJvakeYT05f2QVK
cl7sBG5Za/a+6dxhWvBgTuGHXuT+Kx2N5AjsPN20paxBzHvVL28zxRR0XqGI1C+tKo6D1x212Nq/
fYnfSBpYhVuH7t1CtVnlerLVoh7fWOekl0+T8qG0jf2I1nWxBWu/vY5D98oyUIFf33CmYoR8eoga
Tv3eIrJKRt/oarbVRhJ049KhPsdtnDYW3eL1rC1tgZ5Fiuuey7Zyj15isNOQgEFM4u33diP50RGT
phEJSItp0Cp17dVoGEvPBeamqLnfqtxsTnRSRPz+7XVuvLdX1/ZqHQ9RGciPtnOaosaPundjLgMh
P1jKVi/oZn5A8wG8tQ5Cam0AUw2Nxp63jZOrVg9V6zwWNnkC/Vs9/W648tnIio2M5Manoqr8nxVX
3ScU1t2qjRqgumX55I50DNFfePvt3VwCcpejkZ5cM6pl0pb2bNXzOdKzPRfAofO2elq3kkQOEA4p
qMUjLbdslL8r58GwUB51p7NKIqx+F9GHYXoSmHnGv95+llsfaIHILFAKVlpXELD+4HjSPzlzZUND
z7RHs3E/0al8RNMmP0xTKw+5Bwf57WVvbHREm2gHm0AgcbtfbUBEFz2Yw6F9MkCoaH24ZzoycJG9
vYp2YxkezkPukOkBY8hVBmyM88ivqFG1JE2jMwoKv92XBUKu9+2kZfqjiqu0eqknkchAB0Oo+mHb
41iLmHuu+6pdds1RlC2+o31iaW2gCp0UpsjrWt84klcjiCUyL1NmhNOg3FyVrV1MgtkM83hynce8
/uYWXWA9Hl8QffGbkeQQQ0Sz2Fp0CferKmjZwzbqvYtc63r6XJlJmbZ9nl+8KLQsv8cQ0fdk/9CC
+Tk0E0pksdZ+jT29PmmNwqXdRJa33/hK3o0D9epXLOHqr90uhDO0rQixQc1wyT0Zc2R4WBhGc9A5
/QjhdyBl6mYg/hO8spdQcfKvXVfNO9dKqoubKFowoU/zW5nN3JeJo96nAoRwAb90p+TV/KuLS2Mn
kqY+xnECIMiIxjSIoGV/t0c7ww4v65K72ev1E7pB2S7UREFeYLtd0Fuj/GR1ibwA5w4PfZ/qhxkc
2Xt39qJ3XmHrv+xqjk+uNLozDagkMMIqu1ObPvoV52mDB9ogAjmU1T2GfNo3HQ7NabQd65RHGUZ8
QxY6RzOPk/8QM4oe7BKCeNXmw4URLFo3TVa1L5PwirvQ1qKTB8si9w1Kk7P0VMRy8taN6BqW2r2B
vNMuncsE6LfxJdUm995rG7mzKmxsRrcntbN0RfOl0nh+icw9FQxW5fdzPDdHN7bDZhcDoDlkfTM9
FK0x8K+Tc+zc1Ca9VNTnJoXpgepARnWDGof6Nc0sHe3JpFT9WFbZrkiV0g2aVsOjo3LG+zDPnHdJ
bqLMKxutPIGsrC9tP7uHskzI7vBfz+5j1SUvTxv5TEae39dDpiF3UCU7zBazxy5HaZybaWgesjFK
d51XLnJJ2nerN+Wey/K9mZjlkT5It48YMX0I6f6fx6jvsbeelI+jnVQo2QJy8JGMnvfMX/OgkEgf
gZrt+eFDJKv7yVYKLtrkRxxm9rEIx/RoxAO2YWRKeweBAEb7zbyHUU0/OLRJiUO12MlBV/xhTuVZ
SVPjMdLD+LMI0wgQvJT4IXXRs5Krv2a4IyTCzLmygzaUk7HvRVw5OxTP0CPFpjRLLpgOHySUuf2s
hHvIZfgAAX892B58pSc1bJt3ej9Oz4aq9LYfSTe576y6eMhsIejjmn+GK1Y/9UBky+GrXYTpV6cY
lR9w3/MfYQyEJS5t9zdiW6r6gD6Yd9aFsD9rSkKBbmM2gLJThupEgFmuPQZOP5SPjswoUkuy0ZNn
98UujGo1Ptlelb+rcsdlht1Z+Q9r7tRDPo3VA434dj6mDq1EPxbcXT5hPzaC2BrNR9uYYu9TNWbV
A8MIKw0axWjcjTvl1hxoMTd2bajIgFzW0b4xo3Y0vMQ7j1gptcfa9aKfydxmX5V5LKqdLjojDCKE
TL80OrXGEW9OpaPunaNk7zRpcshdKTw/zVX1Z1YMDBb6Inpp9RxrnYTA8ZndlX97O/jduH/h18PX
Xnjb173eca5rDSGn8Vw0cvowd0kGhcqz4m+aTJFNU4DmvOs6ynQUiroy2Qq9ywW4jv9/X5CrbAnL
hDoBDmyd+ug5VtM9WkTB1Hwq0BcZ6QZwNtmhO3UACog++T8/+l+lCIPh11Ef2Eg38p3gAOn3KnYb
aYX1KJJr4/BspwdzE0xw84b9n9oHRYPXC2JkoBKIe+cMfBSWckXP5lAMdraTUS8DCsIoGO2+uU+w
KTkgUejsI2cSR4LI+Pz2o9/KS/7+Jav0x2pFbrQZUzk9FArzspbGQB166LrhRbuVBd3YYhwLJll0
ol1wfKtiTEtMjI2VLr3Aw2BKEkkMR/IwG3HnDnXk45BZ+8mYPfORo9pC099qxr9afLn6/7ra+xEK
q5op9nkYMOEY00jF4IVw71dxXh+NEJMsBOBqdKib9L4XGlLRoZFv4Ilu5hdQhxaiDc34dZnooG+Z
5bNtnHOTDhPmvVVMTFdD9V/Rkn9yuL8WWh8nvcW010Rzq21qb9pXrtfcqZ1RKE+q2mvRJZwdajqZ
qNlGGLm1oZaaEQFqJh5MlV+/Zt2qajU3TQWsoqrfTVZVXLqZblCrpdpGUr2x1BpxF2lVZsgons9h
nevTRyPU4/ghHQvrP5l26QZIa/nd6/ikOxbcRKaXiN2tYkSjD+oUw+w52aMC1TJOhRu+CyuQ4cgz
M+FLQWVwkfpqqY/9IYMlpvp0LUdrA+F/cwcthwcQEsXPWts4VnPaGVPhnpdqiQDdqM+qFf+rEPWy
fagAGAczWgQOunraKA0BSrho7GXaZVZBRmNjZ3oXmf7Kw3gr9C97cf1q/15sFQ2NPBtEPSnuOe0i
bpdRevtkKJIgmQzE9mMXJuEAw0i4akjLrcxPeZo94HCxdwtnC0v2hyB19WOYqZqah3Q0KqWv929O
Dl1khVFc6rH40TIozJkX9yilSqvmn0P0Nrs7WRq1DGqFU+X3UkTRHcJN6WOKqst/RZrrn0Yy2vaQ
z10m2BGOWfiKEXlGMA2KZwHVLFNAXV5bfMBIqn2KqmxQd2KanB+FaNpdI83uJCYtQZenKZqP2qDZ
/T6LtPZFozH7vgEhv0ECvNKOXUovRoR4Xzlk/1ekjRHZDkwXXOsMvxiSiEHF+dVLXaP2UTFNvkxK
Fx6GQc/KHcmLNfidY8pw34Ib+4w3hOYePFsp0wA/sPJeGbelHK4O+/L7gGLS8F92/TqlSg1dzSuB
eFwZ2tHOs0S009L8h5o2W6p7t1bibNEvZKruamtJYB09xCYZmhQfxXz82KTxdB7ifj7yHfXTP96+
PBRmeMu9hMQYmdfrzTbOWWXKEgl9E7aeYs6fcXo/hFX34e1lru5dliEm26D4EMriC79eplBDU/Z6
HiNWIoMoexfr95541zJfd6PPobZ1oG+9QII/4pIQ8rkCVk8VClE59M67s6i7Q6onHxplCnSZbADk
rlqHf56KrsmSZxORV9lElnlNV2WiOM+9h0MaU6ZywpP4vhh+vf36bi4EVBCCAxZQVyG36GPkkHOs
xC37BaG2XVPc9dVv6caHt9e5Cu08EDhj7DAWiOKV27EXe1PRTxnkWBwtm8rY15ueDbeWIP+iw8Z7
A8C02gmuJyNtoscAScje507zdXb1l7ef4tbbgvcFkAiw1+It93qzxSIzRAao8ax7uNf1StPpvot7
7ZnwYPomFerGjbj85lcRm9eGepdGkFl04NYZh9mNY66nFZHL6Xeh7Z2aKQIOHtO1tr55brz7Xzwf
vqPoFCCNCDTp9fN5/Sx6ZxzSS7hYYrtm1TGN7JP7aK71fSj1LTbdrcNLIgVA3LPZG+tw5C4A4Gqs
3XNsKMpjndfDDxpU0Xer9lB5o0Ionpu8K7RjNXh57b/9sLcXB4SKQyhzrfVtGGpTptsIul1a4cnT
UNS/8zpJgqJP0BBrujIYJg8fMaZvG7ndrY9q09a2UUj7wy16/ZZnrU+S3MrhENZMrIfPcXfSFNqC
2skKN473VWbH/gGbwNQLQU3zisSH1BWibyNexKSu5THKxuHOdNLy95jnGBJMVv1+jtsaTWNF+1wM
RbyBebp1Xqi6URbn8C8yua+ftBoTt5IeJqF22wV8Ad/C4Cvvn9Fw2Ni5y19aHxR46eRzEFHZTauV
0iFSVIyFcroSj64cdsPcLrKrG1vmVohxsYuCVMcjmevUkZ5t3ogJjiBJy3eOyGm0zH+tovhi/GV1
GYBZpAWrB0FcScV8rcLfY2TWqRSJRFiuac8be3+5QK7eF+BD8NAcPBLu11+mldbgFm7lnitLaR/q
NmqNXT1otYFVWV58GuOOKZU0dJnuezmDCxL2LD/0tWie3cGTDMMNvXMvDah8A26h4x1SWKLzvSFF
+K6xR3f2B03pLjBTbccHrA5pqFKdJ1sRRzMCGiFwO/wUTnV4rzZmh3ezp43oF8ihT+9DV2KWoaZK
1gZVJmH9YH8cf1NC2w79spqi6JSJNE8C0VD2XRKzyu7DaZjcgD7U8M1TGvtTA1oXsEpnRwOmEdG0
p8dbhgHpXOn50i3LH3S+5Xcz1/sPC0rqkmZ6nB31RHEYz0eqDJpCf1ayKH2UyWQ/4X9pfC46bXri
YZDYmkV3tIRcpLP7pmr3RSLULyGSsdY+KSpbx7MxR+BatFX/ABzc0oMeH+eHNDG68Shbo0kOppCT
+57MVRg+QK+kuLOysrD2VWmpw8k0+/pFaW39sWuVzMEkYvlRblWpmDlMrXWfYGJ8jzj9Vh1/49Ci
7gDdZFFUXG7t11tDSfLZnBLsbBLV9ItpZ5ofLPMu77ewYTeO7DKsZMK3sEavxrC2BCnYjAit9OhK
+JExPVUG+jvwhN7e6zfXQUCU40rrD7Db6+fp+goLQeBu53xuNYA+xU7tvMwv5JaSw43ogJLDQjDA
05cQsTq6PcwkJ7Sp9ZYubbe3s7ogQngicjee6OYXgpZKaId0d3VzudnYD3Gkp5dWnxlXlJSt8D70
U04dt9easD+8/QaXN7QKFsDnGezxDsFRr+sT1RK2hfhkfM5dtwxilDe63LvH6n3fVdGxjuKNGHjr
i1Gl0GVhok3qs6pTK0x70pyR4Xnqo0teybtqmFDfKMS4Ec9vpACgOkEaWODC2YGrNHvsxrYAC4Kt
mFdSfelG/jB0CYMdppOASZtF2U4bd2ZZRxuf8HplLkWQx6TDjAKuXD1LMZl6xL4/q04Y9F1/rwCB
NEPlQbqIQtTVQTHLjZriit+4qMBiSQmMwwImAI3g9UGo0ynOY0cpz21aP9ZzdlQlU6LEvR+m+EWt
x6NldHeOV/nlDFDerh9cddi4d66/LENwAxQ0KfRi47J64QU0G9zfJ/VMnpkEgy2ndzLskq9uXW91
3a9PI0uRNINT4D2TRr9+2sLtIKRPyPFgDlMfzThE9Q6X040E/foosgrQmEUxWSM/Xz0QtYiWZKHB
NmU0iU+JWudQ+ZsIi4Ne7lqrKL69fRavHmtJlLmPIFDpFATrN6iNmToajcgultZMz7My2HeNOYW7
t1e5/k4U1PDdQT2DX7oSQ8hKp8cmESeb3lAYLp3cQQvGfqsbcf3yWIVTDgT/jzjaakMaMuuy3Ii6
MwqW6JuPgdn09sXTwLRlQOs2otj1kVuaBFxrBOdFyW61Gk3dXEyFXZyrnuREPE1dcR9qp9SkBSce
amfaeIfL33sdNeEvk44CL7EoL9YYa9Stqj6Zsb4YQoCcg/E+lIAvp0HbATv6mOpoV//rR2NBThVP
AsUSMYbXO95IOqnLGkh+n3nt3p2RmTJSS7ujES/2by9189kWDQZ6VkvCujpccZ+P6TQCeq7G7+1U
+ZFtBG74klGZaum08eFuLka3BalYoP7O+kV2pSJtoTTGGQsChY9lQPT1shnDUMv4ThlX3KHp8a+O
B0uwNP5adNlNf41U2pq8rFH07Gwl4ljPw8XIpy9vv8TrDbksQS+JgQLdq3UOLp2qk2lYMp8CNjAm
n935oS/LvZGawdw39FPb/8UGweQb2D8XDjPcVbCapDMMeC95p9FBdq3yVXXehbn8X+wNE1Un0I+o
OuAo/frN6V7ZGnXsppdSQRAP1ED9bR7TBZMri73X9vrO8+Svt1/ldWubz7UcbCx6FqjTOg4Pnq7O
cq6ns3RTmrvx0JV7BUwxwiqyrcNDXRZ1ujOjJJW70ZbxfzpgcBdUtBDYI+WZIJ2prGehTPK/hSq6
n3UNTXdVqqEIdA/bpyArB+jK0cTcX9jCenTNofyeGH33SYQd5m2ows8NGITZSINOqRF+03Gj6gg1
TvSzjdWITzrmpvf17Udfjto6zHAEl4kbugNXTX3gTGOYALU5hx0uobEHegctcqqTt5dZvtrVMki7
LpkDPr7rrzpnbpR1elaAv5/mp6JUxmfVqeLJx+qkqXbl2AwRUiX4ze0kWIcazcU22bLq2/gRaw6V
rsapE+cCp81Bfm7a+X1YRue0MJ6bCj3HJtvbufIh1rvfbz/7rQBEEwNpIGQZCAqraNeMUgMhWuB+
WGfuHkB4fudJCdvfaLrdrNZQpVtHO7296PXlyNVB38SFnYNQ0DrqgRzlak6aDnAiJWWc7TM1C3AX
9ctx49Pe2EE0AHSIMhivYCm66gWk5Cxe3inxeW7HH2UCU7ePwa73/3ofImJFnUe6i22FddWpB2lJ
zMU042xJJqild2m6/q7WtH3qMIsbtI1zcfXRluVc6krsDxdDi9VT9TIslHnATdcowvijmjngYb1m
sB9Ht7E/MnWrD6kh5JYGzFV+hpUpKv0qw48/medqr2harw56mIQwF0VMNl+1ccBATrODt7fHjcdD
sQEMDsIFNE7XNVnfTb0dUiddrCZsD3Ta5g+iNKYFEg8PBTcnkGPluIUovdqUbBCdEpemEU1F0s9V
bDcBLBVpop0RgHnWWt2vYQTZs3Ie6g9vP9/VpqQ+WESylosRdvAaDF7mlZroY2GfIjFlR+w5X4qY
4ViYNP8qAsF0hYYhiS4QYEjV67wQ4oVsWvThT4NjhsfZsACFCwfYmV2V48amvN4d9EEXwx3GBxTS
a0Su4iVpqZS1cnLH8sQtFrSqs9FzvfHiFhEPCg+Tla6KdWF1oepMbXgqGsMXVey73hy0+gbr7Rpy
gmzMAhVgt6sgtNcXblyM+BGYc0IxibVP0gVFkX8BAXaMwuSc9MXnCAMQsbC/dHUjH7x+Qkb4DHKX
UAL9c92gGgrXSTHhqc5DVR9qr/AjtTx31pa20vW3YpklLYPxid/jegY3dq7KbMyIzuhGIFau+dm8
FRJvPQlRihGEvTzKOgOsZitGR3AACW14n9vZpPbR3imT9q/9FGZWoN+4u5hzMLhc5X1G0maW0dvJ
GRPxdyNzRT9xoH1NW051fxLIV0kCj8C4l9aqtrgSrBcK8T4TIFXpMOQxSAcY8C7YTi9RQba1vZac
B3sYEn9amt++3XnDezNNYv3kzBnhGFEILToYSd6XO9nXcqvcvPqglM4oN1KQ8QsRHVkFrzDHPLIm
UzvTXTpVWpUEWjYmG3H5ahHaVmDLuXwYe0PLWS2CRbsX1aUVnm1D1gfIhtVe1lH68e3oeGsVLupF
ao/Kmbf1Og6nU4bgtqV2bHt0qsJa9e5q2IQbB824uQy9MZI+uK1XAg2AnY0oVOvp7jOuyAfHx7Yo
8ePA2MUBxj7B8/F4vN/73/z9Y/7oTf43bR+A9vV/33X+z7cf+JpkwHs1AbMuGm6LyPhqD4edCq1T
tvAAE3J25uKm8bMCdyp8IkAUHnJMEtO9O2G1N9pqHjTd4DYPVtMk6jGx6eod83xsP4R4cv8WlZl/
6yYrEru3f+XV+6K7Rp/U0QHaq4vQ7uvPYpoVjlGhrpxlGw4/etAO+U5zlanYWOfqGkYZbKFcEOfJ
S+GavV4H90dkyzMolTj9MV7xnGwAEs+M733dGeqPoocl+PaTXUUqVoQvvhSrADquNhwdWRd4I9lo
7Lk9zcF++uglnQave9PA58ZSIKQhZuF3hBXlegJGH0gyn5E63CI3SN34mM/NYRJbZertZbDipieK
heA69vZca3al0OIKkUzw9T5KMNYZ5dmr4k2f5mVzvoqLS6+O1gXTXvozlrHavJUOUbYoDOJfPx27
TL9TGTUJFKAmNzxUVV34VnuXdtOnOiNUZqF3NNToEmfaRrfSvfE7mC6adIko5a7SNzevek+bxHRK
0qlB3k6Gl05QUfkgup2PSSnTi6JG1W72zHkjltzYskh5mMvAh2v7CtGidFM+W6MTn1sHtww41TR/
97rzrtTFv3Y5eNkeQ31qYdqjV9OD2ex1N5X2yCHEql50+1GbDrVV/fsD0dlDmg3ZtBv1Re3IBAvO
Xjn38P/xPnadS89E60GdkovbW9antw8g0KnlVL/eRay02IrjBbiAaFbRZSa2JFUN+sRRcAYG4xqd
anTfJWxeD/qdOo9wdyTsFXnsRPzIRtTvuO9gbFZzZt3V5ow5nggnBOk9L5BaBA8l7X+mRvQhyZ2j
sDTw0fqMPUs8wQLRsyToZP/FEZhJ9+0zefKwq2cEH9WmBKjnmQ8xPu+Zl3y1GlU5zE1R7xHa/D1E
bCFXND8a0f7EuyCHNI1wwYiH+x8qTe3LuVDxoG5V4xDXY3rokTs8JLGntj7OvSC0aTAi+xgXU8Lc
1HTRQJSaUIKkqrJDbCX1p3Gcyu+zRnQPhliM5y4LIde3Qjm6idM2u77t62OIbdpuxh8waIhoT8iM
QmDu2/3YZ188YTMM7Pj7kcjNXWjVlIfu2Abe4ghaJik/EK6/DqMBUSqUvFX7NM0qUSnXqy+TjBEN
yKzGMncOatSPVlnooGYU9TAP/RBoPeX06On9u5y6eyfnRh5Hj65I2M7pNy2pys+OOsa7QunLzofz
9r2aPeOeYeGvXsVVOk+HfZ/Ir3Gfpkc1NocnsGb9jyhSQnhBqVU89lhP+EBYal+3wuS/LkoN36od
IwuSbGovszEVRycr8iNsQ/FUdWPB/zibw3GO0/6guZl+buu++aG37Xg04GPtpZEkOw5v/tnSh8bP
lOGE0PZdxODsfdTVvwZlDHduJt5pg2Lio9tZ6V5J3XGvD2G673J1pl82mG24A4oeXjCs+T+knVmP
nUiXtX8REvNwy3CmnAc7075BTqfNPAQQBPDrv+d0SS37lOVUfX3X6reqSA4QsWPvtZ6VJz1cBagP
0zYeRiMvD4FHDG/gzXi5z7Z/s2u+rqmytLCEEHCt80k91dvcH8uAdw2nuf3ad4aK3MYuokBKKwRm
Aip2ML0bZU9OWLHtJ3OtKBszs3udOr89NFNmfU4rjcBkDcdBlmvTYW3L7lh48CnI19Dnu4xpf8RK
N342UMw/pu2cPS9ifVi3TOwlKr847ez8ESWIHpbj8qKLTvx0bKk+BWllRd5CmDXRIjn8DfLEst6c
I1DL2qfOH833DBcZBj+yJd94j6AlmToNxXlkC+WrWtyaYAF+Z9ANqZFGeaZUE1rpHJx06chnp8+l
iDItcG8pUIJ3xCjaoyhlz/Q1ECpeZDUPYb4667vqjc6Mlk4vI3oOVWK420K9kRVu4tTB9NPTK/E5
6KBTRXLo1k9m1ecEpCgztLu+2jfEL7/49GX2i1Osd0KkOM9Gbfiq6u5B9QHP0FDBlaely/2ojWAE
qgGMQDXOim9D9MV1Uy7aTsNwREk1B0+oIZZdUefqrPD7Mi1Der3xet20slNnOycksdIan+eNzqsb
rHV8rmJiw9IIYJnVHZidOax5zLfUM+Z1VcDiWMvMvdJHpjYq3/w4Q1RxKMk7/l44UD+iMtjM52LF
ZqFo/N74BhEUMIH6L9Ib5MnfTJs2ejDswBukTCay4a4R28uGRvgcurK6EC/yQk+cGROiXkoSTYsB
lnyjJv374qU0dVH6nc+WzY7/YH90/H76MXsNzfPBW+ovRVktt95CMpnj9guVsZ5KK1KO7yC2Klwd
7oRf3Lkj/6UBgN5+Ttc2LhvfSGj+DVVoL0rsiLJvb0bt7NoYRO9/2bJMRn7tA1oXmPdMo2nnOJvg
JDp6ae2LIMMXN1lqADcWBKQn8PFHM02bIvTR7wPjCGpvTppMdj98TYK4SM8nlTA3um0Lq3Fakr6T
4rSWLr/wOHRuWGX2+mh2Rr5D0YsqHCazFXLCWfF39mqxD5uVj3veBD4lK5ufaRjaRpyV2zn4JvPT
K+U6YmcZsg7XcfnOOp2+21AQ8hAFGELybsE4ukgx3aV53p6CYpujzbJwKlqjzuew8qfjC3ySU2C8
GxMugx5z6WO+2uZni6hZiwyOgU7atBnNW2dM9s02VUMd9nNTZGHv+3PkSzM7mki0HjHzdrFhSGiz
bTtHwl8DM/HarRj3km4hzk9FY6zJOyeIG76We5ah8m4YJnIDXNoY2JNbzT+RyazdzYvscQOWLSwU
wu+8SPktdk6HmaiRo/LJSlIW0IBKO484FS5YKIrSRHc0fFts5RRR2q7qbmjzmxwLxxH52qtXTchC
Zhe0BSkbiaaZ6nYuhuHspqzbW40D9GvRLP1JOB6nrcb4Ovqt2re+0Nl+vTESpatiZyiDXT5kZoRW
52j67ftaNzLMW/47WTOMofCXh7JyZ/Yvwwm9Pl0TTXf8Qw/uJu5tHorNowmrxr7yOx2bXipCzAef
Tdv42lr6+9RbTKVWklB83CjhZrjfzkifrPXcqNXA2li1fazH9ktr+T+HVav3Q6qn4CirNdLyLE34
fJYwrWp+P0+XxptXzXMUrNtwiwuZhSjr1+FBGUNDgC4O1BDoD8f+dtj31ZxfVZiFo06SQFnrM4Ez
XmGf1Oq95UJ7FXaZUAAOD/6y+Pu+WL9sbb7EcjKsPdydPsngmkaLnRKw4da2uprMFpNDiqAuQE+K
myXfvku3mtBcwuhbsoB6qvfSIcmqPhlse9yJ3rHiKrengxiyjHICLxP96iyh9UvuYdotyLyqLKwE
Hfmch9WOlR65pVjjpRTcZ6ePMQiGexT3D0s3TiHhkHFba96ztjTrIe3BlRRjcbTOKJlocbL9Uvon
G44JgU/t9mN2ne7Z0qS6VjmIFMac2tU4zXMb4gM9ophDq+2WcW/h4h1tX0SNLNY4Q7Y1t97yyNqz
XDtSPrVK66HrLl8bJm/7VeKzdSdmfrKTJFo5TDHG1Ue7vLpvrT0QwuSk/P/t1g/pwN5am2xDWYzP
ypdP8+yIvZN2N7nTAeuZFDsfxdCTrXnbwXWHpYkBLxWxk4/dawl3gg13hdhTGzsaT8Ssd5xVxy7t
rl1z0SJsF4CLGHNg7ZVjTLvjJbO7k4eV+TC4DNQkW8lVPudGbHnDI8cqdc/5XnvMJ4Sd6SiypNwW
VPhnO0flOF/hTFmHyV4nRiWeFVUk9YZFrRU3cnPHk4LcvYemnZCffR+UNuHdwxalZdO84LUxd1pf
f6+q834/AWuV6/RtylMnZJsiWqxg8jcNvrs3pwUoeep8qQqtx6heZdFqrywyWIWjpt1Ydmdk2jjq
m6MpVM+nYmdJ4Vhj5NaZGRNBdS3L+dav+m5P2ZDvMPdepbx3cVZIee3UGIRRdSyRO+jDtSHKNUR2
8m11R/mNidewq3FJ7zSxwUXUVo8bz90rX1aMVPLcPC2WzrwyL1xCQeoe7lCFjRk6yK1GDzIMlkbj
hUYv5iv/3iKoiq+O/aESlk/++7r8bAa3+ySEdr+am/2satzbi3TMxJmEHulmeS9kRwJZbiegw9Rr
N/DrIFGnmFKet+uLeuWPceYo9a3iabWmNm6Qdodm21lxILslNAvsZPksvmu+/kBky+tk+XtqyQoc
tIJiRDUCRpCnp6xd1hgDAnu/EFRF3EPWN91nyD8qmlfLftkC1keZUm4HUw2DkCH7VQtfLpwW+i5l
at0z+THDwsm8U6pBeNhacb8YMt+ZbaM/DW4Acba01wQruR/XhVcdnEYGdxvrXaJNY56FCoXRPWZD
l/ur7kXX/5BkQMSW280h0rFmh0ndj/SueLSzwbt2hgDEy7zau0r05hM7F/+j1us71qMfHg8oqmS+
XLmr5l5n8zi+mNR6YUHZdlf6ehUqmT01aXbMS/MI5mxKHLP6ljZtBi/EfhC51sDfLMznXqYcnjuK
gXSqdiUpcYkJjStcIARcpeb4svjBZ7BkL3Xau1i1jB8p/OKDVxMsgWvBSAZtk7tgNPgoK9vixWUN
KjJpH3LTRRrJnYUB+S9HPc+ue4qqqyWVj57SObqnk0ps1HnUOtrjlCFn2RxPXWmZr0e9V7VPdZBn
J05O5vNcbeB97SkLoeiPVx6ZSGG/bd6BMmp+zbouUfDQdti2b3KhjOeVTiPzcy1MdfvJlLNICHRf
h7DgT34aRdse/dGVMdiuq9KRt42QP43G/sQ/9Fi0xrFgSY+DSVhsxVmvftbdCKxh7rZDPYBvC/T9
uWMQVf6k3apM3xLNsr/CoMjPKTYi9HvyhFrbRam+BV2Eq2gJV217qIesCuU4j1G79Z+GcTHOtUbJ
/rnoj3ZtXU8br1TfgNzWDL2PYCKLGM+/E0pXCyJi7gr8cPanCXQWfrvmLre2V7sqr7puuSKMtYhp
T658iJAmlslpEpW3TUIz5Qf98zr2tj5p6+pBiHLYTWPp3yoTMJle98dVCzywJdAQhObkXy2tgZ89
gtya3XYFY8ZSYhYZNYRGvvxsDnkdMbOjFnKCA+Y2cYv7oqSIQu8HqsF190Gl3ofUYO1wq88G/vgm
W6oIbh5uKrc4yN75tBmaioDH3S1D9wLfUXzL8j6PJxguYW1m9tPke9oBitN68lNP5zjgBzvAMN6d
ladZFICOvUKyM7Jbr8HbYNTyQK/Uw3AYYCrtuvkTxXl6PRfVKZvr9EmuuXveEFPgABtOcqlBk+vV
V3OausgbgNHpor3KzM0FNMZKO4xDCKj6+zSP9U7zjae08uykmluHwTmZPtPaHbSB2njnDFP2gBVc
HgD57fXZvx3s9Wc2t3c6OtfDtGUv9eyoH4vR457XYJGFjWjwiw4GW/sYROkGN84Q9T2WkfbgZrqd
5LIPJg4taXeFY2WM55SHlrZBvMylH2uLtUNRvh08r8FcWeff/WnJk2qAiGdUfc2W1YDxMHp+80IV
LGEBB5vUAKA9dry4BqF7fbM9lQOLMZPTNaQ9QGCx7T6rxf/anJ2Xtm5/d+b8yRHmTb85e5WXagpb
0T71OcCTPu0RT4kCmkc+Pk6uHJ+HxfnmVtAZ3IapDL2WZ34tE1F/2u3LBV62Y7bbHg5hs6tbjYOP
DnwilcKPJ63U9vWybTckZVT4dQRtqQk1rSercB6H60F5//wfviM/j4P1oFz9K1TaGzXOX6xyejRH
PlYgvDaVfP+YIoNIZOo5d05lKzA4dpteceQhjd7aoIkE+QjKjtexjmsYQ5FvLRluzUq5N2pZ0891
bzcsbfn4WXUzRYfm2LfeiviunjQqIjdadah9du1IeqtY8f28aT6tvrXucj8FS2kM9t7rUg5bMx0s
TnUvWc8pzBubLeRMf/K6TZy1P3sMGadqqx7GXlafvHZ6Bpk3JMiyX7BO85v7gOy2pj1sdd7sJxU8
OPTVQL2UL8YSGIne+6e1Xuh9crqb5ZfzL7PABzmm/uJFudkbsdM7D4MPGaJbvPeNjysWec8/NPjX
54jZsCdOIKazY0fSlzgQxUKuHViuTzokcg5POWDOxQR4kuk8k9WjOVQ56pq6XR6c1fCOWrc68cAe
8URsph9XLjWVJ0qqmMIU91aZMZTc2qcRHRSlyOAkrdG/TiYxqTDiGCr7Souo8J+ddAXm0QXT80gI
WCTc+pNY6ylUQU9Nqs990hmYHUKtzYsYRDrVg5mVX8bay/Zasd3mPVivaQvel3kEceMv3/V8cW+y
zL82O3cle6WrwkAs5xI1L8KFdKIDJt63rGubowYNfb/1qN792b2b4NedBwX3S6oNIR8LRnJaUZFR
anWIz5H6pzXvLb8eKEAZG49mV/A2W21Y+7MXlYP2YhoGX3m1nWNYvQMYfXpsDi3eicV26dPQkrDv
NNO9qhDNhNS515ijgytTG7PzfuzFmcHRiwwDLYL0dAcKA+cM2qxS56ywQrQO08xzjqzKB2FaXdy7
AefssbyuA40jCGLYEFA0DdGyepoy87ixZkVKy9/p4gxJ0fsbzVzTr+NG99OYxsGL045E7k3BHTqi
s3ElXUMGj2cBbfepkNuXTsoXQxvyqFnLPGS/Xh41DY/z1s9OSPtuZTSb94+Byp90/siEZUvb+Y56
r4e5ei/husY+3eWjZXFgsXt2mRLXGlSHJ6Vp/G36ADpKTT+CMtCiti6zW2k278ofRSx0yNB+Xeyq
tXwYKgCfxqBeRr14qx0WO0W5/DgbDSSodjETabALiBocsZ+ftEn6Yeq7KoFt7v5wjOJHNvtPnTmw
X7FHLzu1ZD9su6eHyHHtVLrNc9AALDXcxY0UPq1wzv3qNPpWFznKaHYW2YcAI6wf7iDODqH6LCwp
9qou6oe2Fu9Gaho7I9vuVk5H/GfUdtfKsz/PHt41UQWhRxfotprTb60t5O3QuC/ANuNUqxd6Pxlu
xVysyQAuNLKM/IsokFbiY4rLtp92E3aNqCyHH3LICLTzvGQCo8MqqowrE8NXuIr6QNTwzNbdtOv1
YFoPMt30gIPhWjN3Hbvi3iA8OOmayo23bv5OR3mKGanksRbMjzpYt2tKViPqyvE2S6c3dc4+PHeh
9U5rYnJBmtCwMw4qOsGMQ9pPSZ+SglvA5gkm7DA6DehbuaazFqG2/YxH3L3eDPN+xdZ3ByzVuqKT
/4STQTyApPAiKxjyQ9tDpqa7GUT9Zvkhc4s+qVQWJPQFHq0ONXAr6++mdP3dZnUl1Xbnq2jJq2f+
nYUjcfrqVpz0zJYNx7Dnh3bM6FBylA0nVZqxP+uHYM7do5MaBT8gpyXFAuJ1K0mIVXa28g8wcYfx
tp5lnYx2xmFyI7OUw9zGyy58NhePikppuCxmX4SY9ywUgxDeZeneWj0c3nTxXqnP3+lg3a9lncdg
RVgQC8u+pwEtw2wh4mOs+4UTGpQzv3M4Ng5bzSTanK7nDfZ4w5To0QOQGjYgwHabhoTXdpX2FrhK
7OG9bQnNprdlHHFXbEWjhaKxnWgh4+52bWc7ziyzgdq4ZaGcU5IKPJ0Iy0WaMRpnBcyF7nDi+EXQ
cwGG3ZYc+q/0uX9S1FJMGDlIrlqc5GJJPampOZ4KNKEHuvH3burfzD1F0VzUP2Tp2zGDFOtE/rIX
St3q6UamCnzv8nU9F5KqaOWVsnJ8sIv6LGoUUDA/SEvrAyO2e/dxXayeFdACueI1RAr247yDtHFf
6823jmzsPKQP7l8TrD4kQphzEbJJ5pTBJW6ytTYo00o/i/zMFXSJpxMqhts1c8pwqgma2Ump7C+0
SiEHDTP/2uoIcUgHkPl111ZJm7OC0Da59fpm34lhPpiFsyQb9NtQnRkWgxrV3pvMl3Iy6dW3N0a/
mSeDPjxFcd1EZ54oLWExgc8aDpVHV3IZg9Awiqdi1A9rrdOb8Rod6mTfPuqF/ROinxNrmGq+6oSP
0skklZ4Z0b4xtPzEpEDcbmIcdxOSLB5Zx/4t8oq2mk48it7bMZ6TV6cMAHj5JZOgotqiid7u0RVV
Gm1G9zkv/PxNbweqkI5WyWioKl6r1P9iNbO9A2wsv68lqL7VW5artqNZg3+ni2erDR4pBJGs2bL+
Ms3a/dyOS8jJqzlYuVOfcqQHx5Jj7kszb3w/fSDoQJupfdCFzWledIdadJCRcOFFmaTja3EUjeg8
2ezjC5s0A91wcKg5HNnZrPUTFg1PNDflZKWh6Lfpu5n2WjxXS7VjsJjvrWBuQha5+RPE7Zq+qZvt
WXS/MV1bk2kqzJi6y08so3/z8hxEoCcflbLvKMc6kNfnmKfJWt78yZdgB0v54HjTi2dNX9raFcfc
wQqqi/Kx0APBEGN0xmSeMTcQrKDv2EsbaM8djVMOCKGhryIcbTxjajObqGvF++QAVwu8vjvIIsP+
5PTZu6g6VIUuQmZfuVCwlx9Tsclk6p3hPsODGW29N+wAoVzVpnNu+HW0low517nPOa137DDfDbUa
ca18sXMoS3arZn6zx3kNyflkTuaYA6iZOY8Ge5Q7MdZUrxzbQ/hv2SGrAxpdmvJgsjDP2liLSsID
4ezpQQyczCE7p7jqiv6HCNK3pZlVzLZ0y7BQQ5auThoqNVoFtI+MLCW9Gaocg4x2STyZXvV+iya7
9999HdoH/15xTSvZOEyW6wBXDtYD3eIsoXMp96Ka0e6JseLrMPqoCYz2CZcsIzbTcnaZ1n5qi/Fo
LvKnpRV0bMbGf8S6Y0aOpzdYOPsydF35KDZK9LIoi2O/2hybrZXz6lCy4AWe9VAN48g/RsuQWfRp
qHxEdQTnHCgnqmhbNzdmCLCClC+vbTuNW6FPe5sGGVtqGSTeee+ru+W56Az627o37O2imrlVfN/M
a2/XAOpkkPEXVL3ucaL2vjJSpFMyBX7SaJrcVRlEcJ5vcWwrd3yotGJNQNxT+5smqvnMzij4Atri
pT9QHEBQPJq5+zSdadnalMEt5NU6ZdJv7tWi1zH6YufKsc6pP2y471qqXn17UNB+rSExyBDZ+Hol
BH2bPysehXjOnP4dck4TootsvtIX13cpFv0b5WXanWkp5mkD0600uJ2d8XaqVncPhk/GDJhxiUgz
F1fOuX6jE9JdWyOcJNVq6jbNGGIvqOAHvX8YPUEyb98N+NGI2Pa0k84kb5dNdN2Nkf8M3Yv5BgO2
eVXZZnEYG9ePxUADZ9SH97Fc1z3djINh1CpUGvuPr5y3BrRGqK8eDuyt+VLPsxW6S/VgSS/ZjNyA
JiCf9dIddo5N7Wczv4q2bX615/F99QYVqbR/y6v1dTG2G3djp6ORZJ7qqntw/Ibuf+krxlApI17G
fWGx6ElQsMO72KoZQ6+JnXJQyucHu1c/Nt9C07oFcPvt5T1vmcU7clKRn6/Q7YIx9sdCi1ECHprS
daLMEmWEZsLosbxQxTNV85/NUcHYZJcrPmPUEkgfNvWlQlohQ7/b0qOcNuiKAHmiftU/qbreMbly
d+j+tcgO1s/8m9qzbkqHFtp4m1b6J141LS49mlyWL9qD8Pw7q5iWXVN5x1oU6jyDAn9gOdPrxpR7
X2isGJ6atWRYg/t+q59ts1qNIyly/Q5lOvM+KniyVYY3AK0qMs3U3w0NBGG0uTKxNyeL861/N6x8
jjhIlLuzvYXunRnEUCfd4+C6KnQ0zoJFXSFqpgkbNiVzHimKh2HynkRz1o0AZK1cRYjhxhht8GRD
W2F4nzrvULj9G4eOdsf/zCU89tuA41w0Oi3Uyqx7cTj4nwIpaIJ5GoomSQLp1ojEr1giAktG5URo
QTlhkHdT9VCTOUdrnU9iqztGjdTYS3WqauPFJfVyp7v0DGwbOGNhrSNltWUm00qy6VLJbOeJ7bpV
Ij80mjHExNSbYerJ7KXr+4fUMQi8y1i4YdyPcQPtYie0rd+ZzK2u89r/3NPBeWAyX/J906LxN+M+
KIYH4lZYKBYbMXEmOCqkw5nC0Uzc1HpjDItNw1q8raiqGfgyh3GM2owhvAJibavsiGBxTtCo0TcB
KH4jCGOlV6NoHpgVTfMmDRClqKYO9ZEdvCy29lB06WuvyzSs9axNem/Mrgo7+C5674cCq73LPZz2
1pYSl1IyppzN5lONlfx9XNyGaeDAOdJhkviBuuhSoYZVCwQVVlkT2TiqqQttUZANOqsoER6+0Y/P
XYA0BEtaq5782tNxaAxtHZtFi0oAqD9YOFdun4KyDz6fh8hfNoAeRTTnNsCUv/9hl4o1MCnnWMpz
kYWiFlXE70rH1fMW1hSnOrID3DZ1ufdmN1l656ViMxsyCAmy/Pz3S16ajDwD5TIWZQo2FK//+inQ
aZjlaqFUo5paTroh1lCTRESh7moOpWHR4d+s6XNZ96zKWl59oHS91JBePonzL/KL8dDrWsl7U2dH
B24AeubE2YIPgGiXP+rlJc6/wC+XkOtqZsjUgsO6CI4PC5prsXfJaqFpoV6mRb/mtJ5/IMv74L7M
i0wEiqdZr5m2HNpq/QlxdYxyohf3f392l6LOizu7FMY2WtYggNW8g521NCjKT2najiFsgw+ElJdq
xvN1zr5NF4o4AIZLJyUpmUFqVeZyrAoGAVu3PpRZXUYwG18JNP7/eCOIDTXOeUaeztr+++OipQPi
GooFOIQGutUCbZkRwUcu2z/d0q9XuXjv1kxJc90K75BnGeOR7bpuyt3alA8Bvsi/P6U/vQoWKHSI
d9CB/hE6/vL+bbOeelZpaUcvDQwWtdl0boLJMz/KRbh8G1g8zsYNhxUd/se/mKw2c5lBLDoD2+1q
XIarTOcYaX8EsfrTVc7ED11HH+3hF/n98XgStexSjeJY5ygHjT7/0QSIAlQ6vf79Z3Mvf7fz/fx6
pfMj/OV3q4Yu9bx1IlYk4IeLgka3vyAYNqxvlWKXTkbBV510Wlp2TzLbAklVhct4r4OLGSLPY9Jc
1002P2V9brSclWr3PaNjO79yNCmvpecqHxXKiqKkozKiYHc7WpX7wujNA/okekOmLsil6cqpXk6i
paPoFEyO3Xx+9Yu+iAMrnaaD24j1ze09T1B9ePnVzKvE3s9MPylSc+7iHM9kExn2It1wQIq4Jn1W
jQYNAbF+GxmcDCH/nvASmtkeER3KBoCDcNl7rLxMqETYFXlOFbKR/tZyW+Onm9nBlSEb99layuqH
iXahO1io/tTRHQxB0kczsFHPW6DfO6JczDBoeAVj6mzHOHgVzMz9tvRjhdAp4AYdqFXD898f3x/e
ExcLOzYK2Do0ZS4+4zVtKFBsuR5LbZxP1CTmy7Y40zG11vqjSOc/XAuBN1dD3Y4V+/KddFtA6MKf
0mOl5d0JYQEyWmGPt2JWzgc79PnP/lWVzHZ5vh+Tef//2MEubovpLiMwqXtH6VOLd4FDF2UDN4hI
xt6eDWrOO8/JKCf+66/JZVHdwq86a28vnXSTWGkh1pt3LDI9jS3w7PebCpZ93U7/NS/mfIcO5mpU
3lio/uVqQu/GKQDJAALSOnbz7LD4nHfWbn7577eEfIiVCnMgi8nFtrzQD6fQShEOV7n2mKa0lzFD
aC8T7c4Pfj3zst473xOOZsxDqMDZxS6eWk9xjMQcbWM3nZGCpdzkp6ypKi9OCTl+KhUlUJgPddfF
DXkZBU3hRb5Uak0fAkcpilAxw+gnRGzyw7GibxA6pUJ7NmfWmWNu1IsR98DfXn3Kwoqxx0gJpZWc
jf22+pbJlJbff/75MHMQj3fOlWZTuSgVt9lCULY65akfxXzNSN0hFmL0EtsjuOG/X4p5yhkfjJWM
/f/3hRhegOWtusyOm6c84rEYQ9ACo5NuWkX890td1mo8KDYuuO3nioMa4OKlMEpzLSGKlyesdM3X
QogBx29vZCHdQc7j41ChKcFATS5A/cEP+sdLw+nhWIBnm57Q73dp1p4GtZx3xK9sUCkkHtyydKkY
Gakes8TQO1adOmTg4D646ctahJvmIULEBfSMyvTSR8XR3B8hOMzIJLN3uh0nWTPEdvQ5RMi///sP
/O+lEjMM4Z4uSAzsOZd3qaET6gLSKI6bYla5rKfedXalMe3+b5e52Ls7q3Fb2xmKY9cTdbbV+3kW
hwJ0wP/tMhffNUOoyZ9Ti850avdx4C3uFjro4HGECP+DDe3i/WAj80BJnYmLWHHZAS6uZeltsa5Y
ZA5mZuixMoaj4ZWfF8dJ5ry425biroP9+MFLefG4/nXR8x/1Sw2EKMVUfe55B7hLWATIsg9xFWWn
0uo/wqVcHAT/damLT0+j1WFMaHCPQEs41rvVk4fkSZU1QlRjCPWMnIvefRsIVvz7Q7R/31L/uTB1
MawJlpd/2fuUu3AwXWkvNJ2wQ68q6j3+9fIDV7Bx4Sf65zIBEAEswXxkzsXzqzNtrek40MWocYe4
ZU+Cjjj19oi/YdhZjYwHNZ2mrtsjU4sXy/sIv3a+wC+lw//8AS7bKr44NiK+9d+fZQkqYWmYTx5c
ljJj/dEwGJv9Ppy1JdTsD76MP/2o7K4WYD7r7MO7uNuqqzyFMXg+Mki6n6EphoGZf3As/NPLCa75
DAimHuIB/n5DyA6k1JUFXtue8GBMhkzWIjMPTTCkyd/fkf85yv7rx+Opoc/Easrm8Pu1BmPxjRqm
1dGTg3gwrdIHkWfkC/MOGpsyLBhv1Gg96jS47gbdxXwxlSjZZgMZEpHQ2j2uX/dzINGo2b3ffJtl
ael74TUjoZkFiZrxkpo4e1J3FW2S5cM47YUym29/v5E/vgQejSdgSywnl3khxYTPSRFfgc3esKOC
+UTYr0HOCB76JzocG+cIIqG/X/SPL8MvF714UL2BfibTlTjqffd9mMx3GBsfLcUXm9g/b7cPwPtc
oZ45T78/oBRzxAgPNDt6+fDet+4VAx4SOuevXaO9//12/rQSI13830uZv19qrDI52MI8z2fwy862
mWODUwRprQo8f8MCvkOAaURTkFkf/JJ/fOUBbkNKoEiwL7PNejxUC6VAcBitYg4rtmhD9YxYTfOD
5eqjC11soCgFp2YIrPY4kZjnBEXCpOPZbuWXv/+Uf1wVQWD/73d18Vuubccgs0WDggXtnUzcZ78P
5A3ZFGuU1shEq9VjhASsO3LMLI/5aFDrfZhR+ccn6iALpcB0fWqT358o4UsITqdWHsF5fAma+cE3
1EOGItnCWhJbQn0tfcJL/37vf3xjnTMnlak7L8VFBV0FJeePICsogWx5vaXMTglkUolVNNMuaPy3
v1/uj/f4y0d4sSLr3XquLzcyTnKXZOXZZhdaqkneYRoxktQr/esKPc2py+yPkh8/epkuLl26RkE2
raiPRUpMVnM+ckHnwnL69zv84w/6y8dxUayshZcWVGDZqVA+sWlGUSckqYxhWUnrGYfvfzwC/bPk
/D/Szms5bh1r21fEKiYwnDY7sZUlS7J8wnLazDnz6r+HnvpnJIrVXd5/TY1PtG0I4AKwsNYb3o23
ONZspdJysMLWERmvveGTAA7KUaku+ZGvrR6WC4J/Be0XguVjcI5dpQ2N1FGHMhBobgfHg7pVefb+
/Oqp81ZbXnHvx1lseUm2fQokXXKiE0GjKoKn9IDOWPsb3+OBNyUP42srxW3u2qx8g5ZuqqJGiJTr
pgIEzitUA3W0qTUTLHaTdKmxLXm+T/uutcr7isbORuq8ja13Q+JEphgJcn6Ugs+A33vhnFwLdsQG
KBlTLUEmZbm3JL1OQnpGp9SczLchR76ibH3Yu/bMfxKwizlAvb2VeOqFkQ1tbWxaJ0B/kUIlpVxE
uwCfU9ZFGpxioUwNiLkBxGiRdth+DHQ3zKLsXkSf0cL3paQKnZHO3VWS91Abfan5HhW6tO0tK9zR
mvCzQ1qL6BH7nxoyXBQHuKMLBbgl5J4CL/KjatTAMqYKK9WmxGewl9s3ZCyaBzDv5dGqLWOPGJ51
LxcZ0M4eCujJ7L34KtIoYVJmEUgGQVbI61R+LqIkv0OivKF7aU1yuQGMFG3hiPbeRk5N5RWiofLk
4924kaRK3qF5NGFXXv0o4B7tIEiZN3rRiH1P2WAPN4Z/UVEtWpCZfbQyzAhzvR4BmpcTlKph2lkq
fUU6c710rwOnd5ukwJQvE426lZPafjGNunlp47qQwYV4puRYoZddQ7F6siJshLLKsxx0HpBVj0Lc
RFHf3+WNSGKnn5nZql9W8Ihw0dmkliU9YT0oR1sTgtuGzn9BwRLmqomjnoZtNxxbBIkBmIWm7RbR
ZBwaJD82fjeC8/TBwb1RHgPRVgV555i5Dfa/aIzgGUlvsEIz41gru3saLequDi1eSVYov0jVYMO0
atMvCuj3k25MrJlfd4dqnHPvphZPoVaPmwGC0cG2SJIVmBWvek17kNpv+2qpY+XoLfZufu/1+BYU
w7EW8HXgl3gOSHn5l2TmfPZijH/4vd4/JR1d5xYkCo6G1LGkwAbdBwsEeLulEw/E7U7Hb+cx8UOV
smgjOQU2qU4hp5CGLVVzBtkbt15gc3DWiAkBKJP1AzxE74tINHlXWnp0XUTps4Aju+kjuA657sfQ
0CYBESOI8dUNzCQ8ASVLrzukUnaxaknPslzpVwPkMTCkMWhlBOtbkD4kqoesbCcnyMurNJS8a8mu
g0fDH+ydJmWvU5B+CcYq+DGUbf2G3oHuFrLiPzYA+GkupzyXqiDiwAkgStBUKw8BzfiNNNaVE+WS
cMZ0+uX7CXhfag/dRvRacYgDZdpGWmZ87Zo2xNvRAMEU4Du67zID7AOnoGuCBNxVKZjwwsgiftsS
BLtNCJvtm9Rr8YYtPVxZTT7dYc3+ZSyL/sZIE/1VS/PsZ0PPTz1opNp3jVFGblFH7U1qWvw1TIme
swaePobiOuAbOXU6uc2O1tgCeFLHukUM25xmC4dWqb8kWIIAp0IvDaTadR1n6lENpuAByL138NHt
uvfURrw0o4YrqMg9yKahuImF8Wj0gLjkqAcyMQ7qCw/T6aR0TbpvJ/BQii217iSlgHGkoQMsU1Q7
eK35i9cStJo9Ni/AB2AYd0EnbwFDVl9FXwCDF9hImjSFaxFv2d7wqCK9z8UGWFx1X4YK5BYOHP6M
TLl/M/F5wnfRSsrnjN/zNoIDI4AoNMbGC6Kah6cVXRkQnIVDFGgbBDZ8vgfYpFBLxL1SiHHP9vCZ
W2vvUcPDpZNf2IeUZo5RBjgvHY5BizlEMGhaC0020t9Y9uqQKaUYnZauyU1tDsUTzZbcKQqrvLJQ
W77xAGldhyECCmQjZq1u6yRP72AND1cxhDCnlYAfSkal3vOdvePIi+PBn/LwR4rS4Z0Z1spuHFr9
+5T0oH8UydzgnACXygLw09Vjc6vlMHZxCRx2aQbsB267Lm9rsMvXkaYmN2qLB0vY+bXrean6alhd
cpUA7XaiXlF+SUGvQLXwpUOui/5AaVR+ATmKdRegRdgicvRTjQnxqVQVgGs6inCyZIAZjTgrRCJj
f6sPGfKp9F4i8MTgRLG93jaATjY+/36sxvKXSoqa74YMibZN0nKfdRxlduvxN2aA7E2Q2VBpOgAu
IC0lyHSojXqHjmXe6rKESwR1tWtDCimcyKVV76JMiNNIicMRsQUGA4zGF13O65MP2fxgm3n01nq9
tG2shtNyMJDdURIYnRQmu2sl8bpXfCy969IYswdd6RJXRBFI3jIxeRoX8VVQhI3LW0L5Ao/C3gpa
PKPTAAkDNWnnMGcrL82JqGCCyjtRKNdKTxy6uNIehZ5Qnran7qlL9DLfdbZWvZZ1WL00WaT9HOCy
bq2crkkkJ3G8zTgf3vjdRLdDzRxErG+1b0ApPYRREkO5m0r0wDalijvhxjZ85VYWilFscwFiKU7w
m5vaOj2INMSBO63i7lfY6+ouskdEqHULtEsShvHGNBLzi4iL/sWXQAbU9Aqd0QBTV2ajcT0TPg81
CJQDYE3rRjSW5Xp6VN3KidTvfCvxDcfm+j4GWON+V7IZRp+wd/rCaw5spxrGv5zu0Kcnwyps8m1K
3+CZKKWhzQuysjfMCZwgUMxGkWZPaSn5JTV2eC0p/vdajtMduAjltta95MT1OO4NGdkGSbTYR9SN
Hm48deo2RtmVz6U2xLfIb3Uns/DVB0T11Vs7RVe8tfAvRk2S/w6IzYMSihgo+9SjrxDrD2OnfVWl
rLsWaSch6uMXfuhg5pAj/qsh+yHFyoHzA1subp+UTSb7e5gw7d4L4N9YiF04nLq1o3uVxxXfgCUy
6vJRQyjxVtQtJ1PZ4Xul6SGINZ9U46pqjW/8i9NBmvzuBl6pgJY5ai9ovqWgzsNBvalyIzqGzaQ+
9m3cnqD1FRvIdzlo6rZ7KkTpnfoCoDzclOoBAoV+aM1i3FdtkpBG6NnPIC2gphY4YKRKYLkqR9Zz
ThDsqU9Vd52vZCeMUpkZyiicvfrkTGHbQTqsU3PfkEofRDUV0Cj0zEEtxNqnJhaRm7wYTbey08QB
bBFv+5SjWcrtf6qmVLcYngdH4F7BteigrG2atrJP5dip+xSk5nUQ9By3Rk51CZlP8rEJanSjc4ZS
0Q2AWuXRU5NLyZsk0u8GqgC7JCykJ9PsoK1q41up8/Vg/in9sQyAHA8CwZoYiiqq8V0jT8UmgtMv
uImLmhrYqPaOqTY6R4o9IFVuyD1/qhkcP1fYaPJswtKmCYs199hDgR8Kx7IhARf1JB18SXTXnWr6
x6yhtxhJvn1fCeOHP/igReMkhvCTIZixSUIkBTFRjNwU7S2nBTFAvop2EZAqIHRwgU5Kr/r7Vi9k
yYG4Y++KwJYOVRNJ+yGM06NKEu74GVjDshRDsjFIPx3RjuAWyiBIXoNB/2kkQYbuyQgWbUrtDYx4
8MRTFT4aQsoo82fZ0cbmcSMNcgcXVfd2XGgNhFQdHkkAbjCM0CGCOZNsOV9yyqFD9N0UOkY2kHFv
6rBUtnlZatsMJDl2juK5Hctgywrn9xacoFPNw33b0tzfNnlffwUS2u+HwW6vsaDSttDff4Wg6rbR
GHYnPMMeUsiyrtJA84BqgMRGBYtoRB8qGm8pcOT7NE1/SYUNWWJKYtCjTXTEyLx3KzMrTaepEsl3
6lD3L9SD1x6x2CtRuVLhun6SmUPBQaUngykkVz9EEnVEJaMsE5hfVg+X5fxTdn0w1FgMit1o9i5e
YFBnfLidSXzKVLPmuQcE3Qy7aY/12Pjl/FBrNYcZVfP/hlrUHBA+Sk0ANilBKEOBufKjez381lV/
Jwj4p9QABErXVA5sTAAWNYA6hSsVRcDUoBJtukq5jkV8XZbd36nZfhpmUQLw0WuBkaroRw6bO2Fl
V5Nt04QPx4uv5JVaAw1WGOAqupp0+T/WNLhmTfDOqu2GwZgGG8TS+tu0kR/UwEK2pW8uqcuuRgQ+
rLMjEUp1y4jIDGPsMRlQ3YK3bqWOj39osdqlQtdqNJDBA7VCdFheyrYH4xSPjayNbiaXD0PCueaF
iQNQ9raa8tfzkbc6pf+NtVRnT6WEihYdAzfo47swHh4Rv4YVEBgP58dZLWdQn7UIPGvGMXz8VHYy
orGTl7UbVvcJ2la9F953zpx0ObzGLrR01hbQJDCAxlK++YQzQcvVhozsVS5Z7hEBhuc0UiTsOIeX
zPhLc9E/wY55JYgM7gf5kztrLOrAmoIkcg1pcOGB7hAI3laZ2J9fv9Up4QKB+yD+OLQSP66fptKZ
gBAwuWgFclcMSAvlVxpUC0kVF869tT7L3MCczwnx2UuMwslQ1oDBj4FW9RrdHROqVNiXU3A4P6fV
2NPYTTOKWeVzfZxTQtIWFsB03KYJrmFcXyEMdupT9ev5Yay5TLcsSYKGoJCGzaBMl+/jOD3cHjXu
IsXFgqWHVlxkehNu8jikCtoVZS0cmozR65C2cKUqQyu+kT2oez8ykStg2dVbv5NlEvhYIVM2cH2C
3QwV8bmOAgWuYUvLlydklt5HUtb8AF9j6Y6QkvFJRVWRvDwMhcPznry90wPTdpRemyjAGoZ0M6h1
faODPP8eeO0YbXRzkL8bdu79M6VS/FJI7fRU52g2QlDPPH9m3ciOF9odQmIoJmlHA12GYDvFPKI3
Zh/qaFlUvh5vIbNB5opKQ/V2Xh+OL7y94ZPCv1CRAKq1RkDFn/RXr6aEd5QQPElxo/D7YzhGbQvx
Tm0UshVfuUPs2fZhYmqwLAC1Wt+AzaZQmnA6eLQDhBx3pYgylBiLTPoN0wuyXBroaIXoZdJtc7iS
eHU3Snc7IAADC72R45oCmhr/qEI5PBhJ0l7paTUpmywB3g9TPLLehp5fhjJwFdQb1UjRzfKa2viF
3hNKF22YesbufJTMB9CnIEFkldxCQUBKLK7gMC61WqMa4OryjciTbRs8+dl1PmWHsft9fqjVuLcU
kEGY63KbLJqMfRi2yJnBMNeUGraOXUPLl4RS7qfKb57Oj6XOm+jTvP4X/H9MWN5hL2KoCwhitgm8
e9nMtgXpkoGdZwd5a0TcCXp50ZTSXu8z66c8pnbH41Sp/JMCseQbeoo4qbaxjAKSyK1Ku0HuUEZ6
UqRfeH02r1U8IGk5KOaQ7ZGKberrMg6H4cK3WTv80LMGGEwaRl9tUYcvi1pNspLzvGyfpdipJBXn
92GL196Fsvva0QeAYyapoMUPDPnjSVFMlAkaK0e6LA9hviCK86qN06WOz2I6BoAlhQQC0KDK/Q5O
7OMocuWnGrU7n5JR7YTp0Y7hZ0Vo/WmP5z/+YjrLgczFAatKRuHVoH4Bw0z4IVn3pg/X9/wY2vzb
vguwP4MAtGQiIBOBdS6iuYklJDm0UD9q2dB/7TknruN6NJDm9IcTYizS79byg11Z9q9WFH5vRCTt
lL7+EU1BvB+b4hWkwvUQj7Zj8SLaJQoONJOV/dGaezIa7OnHEuWVUs++KbHyrbDi34beIeaADjJC
A1cIhtTfbJmihTf54lGwj9GPDbC5AgkJMDpB56ctxTZF9uhGFiONhbo9WGOcXViJz6sNOBOdZqJH
rGSHMM08JE8nxfVz6YSEwK6Q69vzi704OVhrhkBim6fP7MGpLuKzqZOpr7xQHCWTgouubTr5iy7+
2uuY+ARCSKLBNLCjWGy3IKwHBGii2PW6AcOV0hLwwxsYu6keIaPkWZuukOXj+amthBGiAyDT4BhY
JvnUx01BHwH5xL6XjomU3mZ+e1SL6UZqzGtsuq9hpJ06Nf7Sq9X2/LAre5HnCDWCPw4fMKk+DgvI
VplCOl2upJC37nKzVpINxTfzirrkaG3CMGimC6fM4qqZdwztevhK7JfZSXIx1WGQKoTCyO+FeRej
yltPJ23MkXl60ZML/pHic8TQWsRcC/33WT58iRer9KHssXwSbucjFHE7StH02oZlTeml4C+h56z0
xn1tqSltASrir5ks5ObKV+xS3oai74xNi3LZuAnHUOQoPABjPSA4gNqjP4X5fWWrVEIHq6UgrUy+
vjW8tJYdS8kpR2eTGrqKFY2PhWoOb5PGnqfgF2mvo6Z4L9FowShIZYq6jtXHneZIuXgacm9W6/HD
6pVzZGi3aTGRX4E0EHejUPruZqDcjoyxPg03zdijCxbMWqQB1kFf63BUZhdgKeRtVqWU/5QMV3CY
pQGqnYgYDNs8NdBlyuza018ydNx/Vb6Nkkci2zACEVaPJ+ZtULQ9H2ifT4cZtg2hBXMcY0a0fQw0
vx3Qxw7QkZEQtJF3cdD4P7RwsPu/PoXmcWixgSzitFgimBqpT9JCUowjYr/PppwhbZlf2KorMUXW
QuRiAW+yZRbnA6W6Lm9Ueg6x0NqbHE0LJ5Q7BVI2B+v5VVsbChC1CmzVUGZzgY+rlhtKLVtpYx6T
XCdvLqjBBAO9wRqbuAsf6PNQpszDfgYaIpFAH+vjUEEXo+2G3Jkrt+EVXd4HBXlUGL3u384IkI7C
W9EGwgzocLl4Fe1kTYy4L2nerEoRf22VSnWicBgv3P6fjxlGMrmNZueiz0/uVMYRd5JTGbC3gRKb
ObS3OXz956yTu93cjLhqqINemN5njyGCDvMRzjZTN+FgzL/Vu3wzkTgAQiTVjkCnjzX0hA0Po33R
i6e+nxUeUqSFGoPWADopcnkB4z8n6YtcZPZZBdmMW5msLSk0oowV4YdTctLNYLhDELqlRWRT0FDG
6NlsAxNcYubvNIEw0/nPunJ94dJoAoBndzP+InrkIsqTuCiQidPiA6I1V5kf7fxZW9gft0nw1GfC
LXv9r/MBrN/g1PB6pir8qSCVjgkltgRlBK/FuhEyVtTFW2O0Lmz4lbOLYbArBNzPBb3c8AgJ6cGY
55lboIODfm3W0ngKFZDIF1ZxLWQxigHaTCX0s+13mvhZGIJmOxVq1P0IfGHm1wi3ejTXy6m7seXC
7l1eJ/14IQ1Q1E+Rg68n5GGN4jI2s8v6lFoYFY1BzFGioXzDC+g5HgGVQJOWrB67wPw5ML5ObeqO
cvboCXufafaFg3tt7vPDAIcYUFqID33cOIqU+4Ut8gh2DwKRabYRwZe4j3bogtjmy/loXRuLo27e
JETNJ8+bEGJ2kGWy5Opj3e89Fd5PpDU50hOzxLSKUMCAVcGFKPq8Rahlklhi2Ebl/hPqNNWRPpPt
0TtG6HeFDo1N2onxlABdStVDYZSGo6O9uMvzPv+dApG5EFzzFvx4ODA+Bm78D1Iud9fHBUZqJkQu
oDWPctMjpYg6qZ6gOq1/Ob+2nzcLw3AGUFSVQekvL+DIoJVaZ5Y4NuFwKNWSwmC4Pz/E6kyA8JGc
c9ZqS4I9hBF9TDJBH2ygIW28xo0HGqX4FwE5X7oQRqitc2F9XC+FfmXWljJ922wIHgMqM5B5/kEC
Jexp/ibmDdIBiGecn9ra6hkqjEu6E/LnZ0CGDJ+H0Xrotrr+y7eTH0nVXpjX2upxbFJQwJQFe7X5
5+9vqCAueeEUsWt1ioy0Q4tur6z97mzRfTs/mc+PizkEANHN9xFOEYu7sBB60cTlYLt9IsUHq02m
O1NFTHZoKrqAhaRX8oW5rV6/AI0F1HPq3p8st/QIOU40v1HV78c3qdVvC19x6Pzeg6s6GqV3xDGG
llm4lZv0wmW0dqjwJJ0NmDFsUz7REy1ebzFQIldHn8hvy0Nt/ROgpdjhQX7ZGXzlKyozz4Z325xS
m4s8il6PXTQdmJoss45JWX2pg8KRrOrSA+rzocFTmGcwpCnyieW9IDd4mdS6Lh0zNdgj7XpMzOJk
58aFA3llNvYMGafozjifOnNQOTrsCWBIFbkf8USqYGyCz2ylC4D8lYj8MM7883exH3ZVia7+OGtG
l1vVDA/gXreT2uwGs/77nTzfo7xvVXWu3S0+kNQIX9d6lQePhLB/02KTYI9GcyHjWzkvbJNYnzOG
WXZkMUqsT9D//NIG1djY21gLSqeupgsNzZXItk1sY9A0sZBcWe5je0CC07Al1Q2hGFplcACDd7SQ
zVTT9lpPhwsrtxYMEAioglg0R2jAf/xIUjZ4YwvC7RR3pY1ML1SCbdz1FRXCFgHPC0fGWkj8WTtK
IBR9lpykQE/Dto4hrvm25yB+dlDCwNHxiki0CwfE2rci+jiYUKuZq+wf51UMKiqGbZeiNewNX3AQ
Nqj197Lz14cuCRx9Rs4G6KHLJ2OBFG+Gh0boDhl4sUzaNTWsaO2uz5K/3kx43s2EP7J+G42PxXfK
w3KKw3S0gEeq6TXkcG0PIC5wJpPuTgAScH9+Zp/DkPHm/in7ClWJ5ZeaslpC4g1z07Z9LkD2hcYb
bsyJiPeKd4mq/zlZYywIQmxfmSxjuXtzuRrUpMw8l5psuA/B7uzgKontKDppI+dFiy6zldx4rQU4
rVGNC1P9HJQMD7twvqN5ciyLyjIQ3NaWksTtR4v8w2kaRBbj+lh4yoVwWVtUhVyNfgyV209PqJ5y
cWFPdgR0BXh69UvFSqF/jbrKKf4+/mdFE6hl5FNMaZmABm0nWX43c1Nz7aGuwlfcSA7nQ+TzA5gh
ZkqXRU8aM9NFvURLEpjhily7RhjW4870E+VXWpXWN09NgN0FSXdSrHFK98C4oQyeH3zto3EfA1qA
WDyXqT/ubx2FkKIMORo1Go1xfGWn9wYQ57mRd36gzwckFz/OEKj5UBciRj4O1CllYaFyYqGJie2O
lDkT90owXKLxrw7DXWxi+kwOvIR7jMhExh1PXlf17m2mlDfjLEl5YTIrKRtXik4rSON7zXflx9lM
uFfr+HGFJ1CVNj41nTY+pD2IdzMtkPGj6f8PxbHsiSCebr1CLXdl1vYXHmdr24CyNLAqrhw6//PP
3yUGKOwCXwcn7Ua4h/QzaDn2XAt5JKP1jm16yQx1LU6pWAgwO7T+reXxIjfAFMOiw/imDKYjeOLZ
a8cyH1M7bre1muGJSIF0Uyrg4c/HztrBRtkS9i0JOYWxxWpXg2nM6iOpW3U2OPHfiDU6qQkQHj+3
eFPcRhc2xdrCwpG1OcpUjdx4DrJ3C4vWRpZaeU71JwtnYfQX+rGbtFaA8HpPpXYB4bWkX9FbsGQS
SbIULENZ2sX0gBuPQ6Y1tpvBgATeYAoPQ11L+aqO2PHeZwUcYqSp6q+NYaJdatdlZEGFlLM37lKk
6yoJUlbeDcLYxhnPWJSihfwyiaZ6rhsSLWfwSiRxrapAC7q0LF/gCUXTbyM3smRdSIQ+JwzULclA
Z8QLadAyYbA6lD+ntJKOmIN9K8NucHzffjsfD2tjwLlBQY9D63NtK+rTXKi40hxryzulAMun7K+t
vEmqdGBIoHYAQH3qKmtTX1Z+3YentoinOw9C77byJu9HrvbphWhbO4JNDivSA7bWpxqLqjf1wBsj
dgucL5E50ftoXyNN31xYtTmMPtZSCDBhydwyM4N4GWaDVKuqoC/rkuWPV62BbeaWGoLS3BT+IAeY
4Yw5AM3SSl5lkfcCjx8Mts5/uT/QhcUvQbdwPjrnEgXIno9by4KGkVK1RO61RhYAbQeqg/hNyEGw
13MbeV27wMYlTpIOs65YBqpjgxa8zo3GekbXKvmle31cgDoxFPC++CkeC3TBkPbN5cDD9USTxD4f
GjArUo1Gzc6vYSxuUEg3YUuocXVflJjLFcCMH9AtVsODpRb0ZMdCa05F1MbTZjKmzNjKnqJNu/OT
X7mbZvwIQjb0lCjLLuYu68GQ4Z+Gryaj4TbVq1eSLWHFOtJi+hdDEbxg9wyFutbiWjeNjMUyaVci
qXfdVNotkj3bjmv+/DAroatQ9yRuZwkZsWwclFLX49fRR65t/ipHTDSqO8t/NPJLFP/VlaP3QpXE
QppteSD3seCyw3nk6AtazZveb3gC16DcW7cpFM27cCIvK8t/AILvMSXzvN9dAPWQT40MHdqdlOIg
QDl5TbtrrX8K88pUATI/peE3r8ROwMB4IBwvJISL6+fT6It7nbd+Jql5KVwjy5C5Luvaao5apaVY
xJTQErYhrAlu+5Hr+MJNu0xs/jO2zpXEK4yccFkQEuhk+6Odp6c88KVyU+aVcTtJFtLtVtYl47FP
S1k9wvuDCIBglfxjDOPiLqI/Hl84KhbH1affZE5H3n0DJapC+r1BcsrBpG9i5IWTDk/kNOkfRqQ/
EGE2oF/RmP0STsYlSZpFYP9ncLpwABxt6rXLZ2KvY45Sgap1IfilxVVjSxsNc/ThUla89qnfwRy1
xT6FLqnlTW4UrmEhdVZG/UMxTvs+af6h2flV8can8xt2bVHfj6d+XNQmkYH9hVHhDkO2wypMbn9K
eN2Z+aNRzlTKU3lR3WptKZGB+S9IbxHNqcgz/OByIPlRgjRkKeIbRIgfzASHxLLGduXvZ2i/+3KL
4SY6a+YUUV8ELqfG7kwOmtxB6P43H5LjG1347ETHxDA2kLLDySnEJF2yvF/5qlSBeCDwBl+pqmJY
SwBhy3G0ZMiwpylvHIHmQoZtUX2hXL04GedApXMpz/C3tfu0bkxerQbGWWFuBnvAVf4GL0JxbH35
UtFpdVaGytsehMLKnTJYpAxRXLq23TppFDpmXZ4GH42Q+KvX/Tr/GVfnRR0eaiTn/qfOmgQzvbaS
ABtV2EVqJxzd5uCn+/N6fpyVDcF+oKlPVWjlBqMoGCiez52MGDsQ2xqCrndI9enQTW+l8cxXxOc7
+X1+0EX++p+PZtLG4P8yYPfFrq9KHPRQ1pzcMqm2SWM8qkZ9AU6/eKz9GQLotMWdTHRQDPq40fH7
GpUIwTs38k2RHnQ9h6Q85GNxyDNFAPTFIDrcpVqOc4aphN7fhyX9BFqzPPV1m3E+Dt8jXWfGuScd
eY52TkyJ0rXwXLhrklJ8P7+YazMlnwLCgA4UhZLFUOgCeDLIhJjuE2KqKdbq8HCN6KdeAnzFvzT7
y5LJn6UFzKfqvIER81qWhBKrNKGkIWwgh64IfljDVw+/OPlfII5pLvBSA3YKLmiZrpPO9mHqo0Cu
a+NhEj3uAfWrlTUXzsu1jUYEUtml/gpTYXFeJlhS4khYlWBbOlyEPFTfw2e/iC+VTFauAXgxwkSN
GPUvjpGPEYFEQ0BjYYrcHtl1qq2bpPgZVNeJGm3Px8PqQOQvM1jbIGOcd/y7vMHUMTMiVQ1PtYRV
j9mP2HublbnJMbzbKFmqXWg0rC0gBTzbVpENBkWz2GmVmmCrXXS6q0jKHk+mTao+ZUN3YT+vj2IR
EbTOPith4kjb0llIdXcc8xBNPByTfpcoVVZOEHajfGEN1456CjzcXrRbaVovgiIVE/aerYKIovjq
Aesdun9CzcJqaYDO++P891rbv+/HWuR5soyDsSbgkgdIwrg+1qoPmSdNaGa02BdVmJPWgP1wrC7/
Enb3ZyO/H3kRKZnlWxGO87JriBr5veKgydaFdsPqZ/vfQhoLNHfZTN3kJaUBBch4yjMx0o7CD3qI
Pelf7GPqFPRqqK3OYpEfwx5+hzSMNerYSi3e8iD+nRcqRuLeha+1trveD7P4WkZdJI2XWpULAncz
2jtlUngY3Rid/m/mY1AX4aggCV9m4OUEDQfyo37UJ8XHVa9LhnhXGiLARIsDJnTPR+HqvN4NN1/Z
704NW+Aj5RseotHyLwjW16F0iNGQkcZLMqhrdz80xP/Oa3FcoEYJfkPTWteUa/9QRhJG0bV/qe10
aTrzz99NB2CYP4Zy4h3jqh1c1YxayOMWzjsm9ODArH/+/63eIvi41T1s7ZXolNZqcAfQ9K2uJdVB
jaK8x5e5uhAbq0cGECjOW8uaMSEfZ0cCU0qV0eJcC3rwpkc7aaNKqColvVQ/qZWA3eJ1MKEaceld
uLqf3428CJNOmKVhDvrkSrqB01t1xBDF0eJL5++lYRZBMoTDZKBr6J+8zCwe/UiUPxINtb+6Hep/
cX2RNQE/oSwIBmpxL/vG0PtEeufGhbjqBdzsoj7ARr/wydZm9H6YxcNTqdCxLjvFP7XYP99NiAE7
fSwhk4LwzIXLi0Iw3/9dkfHPwW5TX6PUOeN2l2dHJ4VKHw6t5daQjB8HZfRC2gYtLFYLNvBWSYiV
ys+VA/2ovL8aRIaOpxZhIC/qqtpKnYka1ChtTT8drjXR4vTsCekeg/XfAfr5WzwcfJxXw0m41PPo
93Abb8wUWZypV5+BD+FyrvNmkWzPBzEv7M00+tqblUaPWTXgLFPXwAOUujR2hYoKUSxLIwI0VbFp
+TU3KIciup+p7SYm7d3HcYCwk5y2mx4rKwc9qdLJDQ2/6WmUMadNjWZj+yLY1B0NKIG2wabtUXLA
/KrdduDiIYWCtYc95W27CnvFIjTKfaXGoEmQZtgZfg44W89lPNfIJ7SR2zZAThW2Ae45FQyBTdcW
Oio38X3uoxjEc4xKVIvV9CSEtK99Qzq2Vk8PKowVjpixgHbSgT4L2kPcN/62DbX+gcbOsNNqK4Vj
Yw43eo8putyj7JhNCv2NSVO2Qx2bz+RaaLcg+o3fvdw+JIP2nceguQcHXWwt9AOZKOxGN+6EvFWi
GJdw21d3g2q+TNUg7YIR57WhxX5qQtzGLWs7fBE8hSjUeeHvIZG+FW0lnFiO8h2qEdr3PDDCn0VX
2C7Xa3lQSxVGaanbMDENI/lG4tecOkygNiKvq7einHEWVh7UTkQFeVvDqfyBU239rUClx8HgoNoi
eiu5eCzpJ/Tfs40SSDr/lkh5JEQo4BVm+kD/fIS5YOq3sCarN2oW5Q4sU37gj+GoGFHmmlWc7AvM
i560qRTXtA+aKzgYmDoCl64Po1VIxIGtYSkIC4bXyn2SBF8aM0RxCCFu1LniNPsSN5gt4Gj9dbCK
n6XS/BK1IR0sv1cPyAaZuxLGHAaCQVDspQTWUCYb5W6grPbo6+EXLQnUk4k14qbioEBdS6HiSSfO
/9Z6IcaSdvuKfxeCdWP7vbL6N6lIo4NoUD+14tTenb9lVs4QoBKA8jCEgY+zfEL4OeJCnYVtJ9xG
VFkq0gLQKficmr1/OD/Uyv0JKBz4kLDBD9nLV5FmRlMEkSF1g1gcFBu5EdtzIxS3obFcmNWloRYZ
FXSuFs++XD96bejgaKvMFsnesYkvFLVXV4/8EDgvWpKfhBeGoUWbzaoyN9B/qcU/Mo7RPiaG59ft
wiB/ysvv8g7slDVlNNLZ1R23I1u98lPlplDyx/PDrFRt+Dz/ncsfbdl3w5SJ39sYU6huajf7TE9f
0Zy5ClPtd6EMbjlCWZCy7/9H2nksyY00QfqJYAYtrqVRrSi7SV5gbAogobV6+v3AWfunCo0tGGcv
fRizYVRmBiIjIzzcQ+GvZPOLR8XW8VSmh/PmaeklSi/L1OTdXusm6uYdEepVVDmfk7xSiF8wBWSI
4TpoYnlczl9gQVAnhdl0iQtL7hnN4Edbz+ivGxvaxytPyyk5m92WXJMG0CsqKNRsZhkA9Fu8wCzP
Okl++oI4H5q5z0nUULAJD7KSrezhojX6w1QQaUVSoLrO3VqofZHi1DKX6/K95GkPfts86VVxUMvy
HTD2Fazhsjk+YqIG3fV5zBB6oBsZdFbnukUoNEr66C6HNu9pVDtzmyHpvFUGKBxvu+fC4ZHGT9VL
9CT4M9tRtc4QoKlt9eS1mrFBPSj5OHbIgAGAtd5VVZ+snOCiPfYS5DIf9xt0tFbXtWG2ieQ6Xtme
K+jFX1S5lO7yFBKDTrHjr7fXt/CGIb0CKDpJS1GRmD2c6xSW3b6oZTcwh4gBQ2uiC3B6o4kPtw1R
yV5wTgjeQZdP7UUegtfuYsbCkPxJbKQcrPTVAWr3nqL7sO27EsrTMpXcUqqsw9BmX3NIgPdF3Xl3
SGj0DzCoxpO69DhJMYaI4qqwv/U9uihoMh9apXV2KXfNb0evIsSDHe0E39mLlo71EdXXZD+Yaq5s
5ER7EdBfwmwq/QqzSt8lfETkIS1UqaUtlGNbSh8Ltez3DTqrGzOZtOz9wn8P/WDxAAOJ+OSrAKso
uA5o6ub5Xm1C6L8aKAPhgDchQfWybYmE8t6KIZ7sK6ipcnVIJrT3sGkLHnFhrqGgGVZfU0lX3K52
5IorvhF70fjm3g6MZJ9aUEimI9ooQTt4xzwQXMFa/Tlk4hPhefjTMr/7RW+k2JLQIfNXw28FNRr8
00Ya0blVmmJrD9I02dHmh14h1u2NNvsG9V2NOvYY/FBLgAlBloonMwnq86gzqum1Y/hIaUjQTAoV
KDcVbRfo/qtKgrEp6uEYwZW8E0oyMg0YqofKqyZW0poZx6qp0XEv4/sihFAWZSt/76kGmbmIyxAp
6ig9BEZXwfZXk8bKWnLwvCF8dGrf3gAYncQ9UvWuK2wGjRj/q7cqctGfAuh/t2Wam/swqfmftehT
rMbdMVMGCcbY5FczQIbbDhOqXg4h5XNg5myoP0BFKeLPRmmm5bbv0WgwySihZMzGIyDbPRLk6mas
4gGqN1PZNtAi7si04DBs+WVd3EX7SEbzyUqFfejhXkB2y8xevKHLNwTjxs2GSNsCsPjM3fJVUymN
w52XTWyx37XA+y5LsQaBYegdBLw3z5XeIXCN4sXRRMJtq6VIgNcdYt0wneTvPGoVuyQYq4/wd5mu
LUKYKKkOGvuiHRGDDwflVyQgMB2H5KtjlvXHOLPi321NCWWwhm9eqlXvmroNt6BoYuRAEXhtEsV4
ilqQXaOafYfS1uDz6GALjeXoAKRBZvWlf6SbJm8KDV1OQIPd99wIn21J6A+VI/duBn3CRpbEKyBV
aasI8uEcddOoZiyrGgWsdo3h/JQKp7lTRyrMbSMClx+f7NJ8ws4Jma8odX40WnrnD6OyNStb2kBc
nALQMN4JIi3cJELZ1F74rHVa99BaUfSuIHIcvRH5YvTNo22g1F+9SA+fK5HIP31Y2XCQEmq3xG7H
YxfasDRmkB/yonY2WpaVH822hh5YSC9Or8Nll8dfK62ynqouNo/AYcwdbIvPplx4LhTXyl52VMZc
GESKON0HBNvDXRiGxaEZvAeRkhYHemZv4VMIDjAeN5CRQO3I/Fa2DwsY89IYtdMilt0M0PXOVwLX
SXp0WxsiSjaxf9ZDIX32hdYf0rIMTrZJLaMOoUytBC+ijWk0r1nHo6PQhg/GHyJlu7Jeg0Z7cuwY
ZpdEMr9nNJWRqJugLGBf1ENdxPdVbvzKxlA5D5Un6OGn6WfmPJuTaAiSXqd983UE/DQ1eqhK+Z0Z
otQAPsd6EgW6wWMcf2nksf5sjpLPE6zygwf4AquN44i7YfS8LWWR16LPiZwIRX+1OkW6c7wOHHBE
hWETOJ2+Kw2DqlBv91+zMG73yL6/U+Hh3I5lEW6GpIHqMbefvSwezwiHe7sgyHg51WW/RbLcAbaT
tu9MqasezI5/bUD6fCXv/9MtmidDl42rWYGnZ9ymszytdWW/3UGCBN+2t+noKA2SCQjh0WnVLaXo
fexH25APKPC/DP2wuX3tLaW3QB25yGjvggmekpqL9DYPawnK1c539abyN5ZRnxBChppQ8XaqF33L
FONR81HYFYO2xqS/UFqjhQEzG1efDpJvVlqDOd0rBwW2PtsA7FD3OfMFwqOzRplIuFad+Pse1vYN
1LjxSt1mrpU2lW2wTcY7AeVNGl/Xy65VCdJtBYBaUsFkcJLQRbhLxxHamqYVj5Jpw88q4HFKxTjs
41Fr7m1hy+G+R62RCknkpb8hFwleGNGKwG3mSP2iI+xlUJxnE2tpB2lDR1Addk5WmYEbFXI5Qh9p
3OlKCx3t7UN8+xSiUsHQIqA6SlFMxl2vpmzpeEU90tiVbDKsFh2bttjk6sttK29TMayQYkIYYUzk
NzNXsZ1mEoUCqVSWinoHwVh3jsuhXcnD3iaY11Zmb9SozvhybeZcHfspb/apN+nD/7bQKLu9miU7
TH9An0f+TPFunu2ZXIeJSde/1bP4IbDKYCfCId5WKbhX0w/X0OLqwvYx2gp1MHQFC+1/oYTpoJRo
Y2eSpHU7WVj1B8o1XrcNnNiCyJN8hQQ38nPnW+b53aMja/1rndW+ugGiL0EoHzvV+x4RkUmDUzbv
WmpdGXz2nf2jrIboboSw66PdSl/rQdgn4YvmMKZMWW0EhHPlzoyi5O/xY5CmMskKXRFDdmjnXnue
WvFhdxUzO11dx9u6DMTGqY16Z3DxbEUpx3tmstOVo1vcSY2QxQiKAapwFjgapZA4PEe4GrS+vZ0c
xkGsvOXmQGkCBAsD0iAbnBgcbrMAQWUEgGYKETzjkma+BcSj31lhOPTbVGrjYh/p5gCaVZT1axM0
lAvTLOiTk+YXLcxrXU73Us2Sh9AuR2eH7B6c+lLROs1j1KeODJ5tqnVaXToaeyEbdbhlRV0H08qY
vwtCf43kbnHLmJyfhljsCf57fU7oVJhdKhWRW0nelyQaPvbdmhrewgcFDgMkH3hs+krzl2hPzbYv
isJxtaKRD5Zqw1VtBc2PQUqfzLJtT7e/37cXF+0YGHJUIAugQudOwMhVVlmeFJ17RUkozurZKSUb
6MAkOc5uFN1w0kRqPA96bOGJ2drk5xTtrm9v7APZBwUCSlSeT+GR9fUZ8HZQQ/b4BHD4l4UQfFZC
gq4XE7R5rUy4EOOv7E0nfHFR6+Rjpdoyt5bQZesdhAbVYOd5+fPtbV0yo00xHvwEqvHzsKhJokIw
pJBdTTh7a0ifrKw8MqXw1zUnKp3UBylZTBDl+V3CcH9TMKPju1lf/K6T+s6px58ddJKGpK5kOEsH
NQ1mwjki08OYOwqiEpAVlYV2qqVvcvI4ak9KBsUh+Xi5JsG6uHlM3gLw4g/8JtdnFPVNVsNNFZ9p
o0xyDl3kvMrdOFLLhvTo9kEtfW5Q0f3P1swfoqJOqhh9GTdU0t8Vn1chdOiYPc1VxLgSDZfWpVMa
ZKemobt5MITg3OO6bDW3HFM3pAdkluE3BdLA20taOqlLM7PGXZ/4fa5MXKnCHCr9IGlSi2yF0CTk
2C27LB97NfFfNHgE5cNty29TUUgfLhY4OzgFXo2osuzQ1ZIUjZSTVTD53O8ABUOZsuv7/5CwXdmb
HR7zWWmk8ABwC708NNqHJq62ebHGZLDkIpermo71ImQ0autlIq4Ht8h5RVEGKKkBCfmH5q0BqJeu
F/BjOl1QRvy5Zq4tDWaY6Y2PnD1iCuNm0JL3dE9WqrlrNmbe4YFS80wauScS4GSbRqXplqlnfbrt
CQt4/MkV/l3KzBWiZsTZefi5lCXOQ/9otv0moVctJR/tXN3ZMsMiAGy74TdsUIc8NHe3f8DioU0T
pzT7qJMr0zZcHJqdmq0xwgXBTX1PaamxxdEqfhpBsb9tZ9HlKeEyPDWlv3PYZKpHPjwQIP+zIpDf
N0lTPbU0CU5J5+ef8qpUuFj14uxp1Zok3WI0ubA8W6Geqowqp7rpKkZkHIRJaPQqpuarhNv79iIX
I8qFqdkXQN1PmJA8h+e+9nrTtSpD85iSL9L3CKmnxTGRtQ5ForxYowSY1jDPDuB6hLKQLuyEK7o+
xRAN1FANFQf9J1DbTGlK+bCBSJsC0d+vEE4NiDUhmZ7IXq4NNVJWJqhACTctXS/8UQcwAQf7pH/W
w3ElSC6d26Wp2bk1QTAOaQ3hi1To3XGEc/VBspwkokccx+9vL2vJOy9tzQ5uQBpK0MD3XQq+CC6g
J+MjRZYOG6370IpvkB2v7OPi4kBmMyw2beR8H6U4NRkpr2oXxqxhj/CqefJTCZTG0MYrPAdLXzgj
FUzqg+55W3LRfFozdRmFqKO+6iCmqN3V43ekWlcyhKU9BKPnTK0vaKPmOT8o86G3fGt0xxhyPLon
2UZPw0fZgQFRk5lf975n1ZqTLDk+dwBa31CioM07c3y70P0mggDsTBhhQjcLg+Tkt17wHy6DSzOz
y4CWmlCLUZmEaXr9aBQNipZjtybwt+QUl1ZmH9eUOkaK76cToPxJRgoMauazvjqp+NYh6DrRd8Lh
8T/wEtffsJ37FOwjWzqFoQwC1fug9+GHlvFc1cp3t7+rNwFxup6BNIBkY8j5DesKDGJInUiWdIIZ
09rYXea8RGi2PHm+kn8qbas+BG24hpJ6s76Z0elHXVxpWtjr4SDrcLYme506f1Jn0b7u429KXPy1
BsNkCyp35Q8j5JthWhOgCTMHsHildbTNUcp1LGDFa16+uI3/WpkzJwctTOD+2DanymmYHg1DNdtJ
zB49onck76SsUp6bEIXlvz88ky+L5zW4gDfFltKrhKlCKIIUmcr0/xefEXWvPRvRb9TuVxzlTfBg
Hxnp1KY6KSy08059lRU1VT4xuun4ztSpZf4sdG+Te4+Bc1+mw4q1Nx8a1phKRlIZmCW5z8xD9Myk
4pWMqI+2KQzw2aZBSi9mhPz2Bq6YmaepXMgpcg/UuKlJmwcoC9Wd7ogMyZbVqb45sy64YBWEI2tB
TQWCCH36LRdOn0VKrSs0r8/WKKqnMR/M14Br6wUqfT8/Dj7FkqkpxQiemmj0ZBAB1JRtj2ZAsQlF
Qj/Yk0IR0pIaUBkLKDw/qqkV/kxR06NHRV2PGQoqRckm9souxel6WggIvA2/4qFtxV0kdbm/0dlX
Yy9VY/us+CFl4bHWmse47gcTxYvE9A+lXcbNzoCb60FJNesZBSydWqgR9LA5l9OcNm1C8amAZ+iR
ktZg7EQkrB8OdVp1H6joKvONhTk8xYblFTSGPRmlxzgsOMU6Ti2E6kYbsuBIgvEGsSDfR2QIZDlI
/8JJt62NIMKGwT2kD7uqjB8Q8S7XsqQ3t5JNIs2/SdeOWRreRNeH0dKwMkSi6q4NCPoF7VOoRrNa
Suq/d7CpnMEcHNCIiWTl2o4UyQV6hgifdwN1PV4NkS4dpHYNnfZmOVTPSCAMDaIfuILnkLGG6kPr
mVbExFUKH5P1UAZetLKUJRsQenKPQyT4lvED3Qc9rJmQd+MQORE6NNAEcMV+vv1FLlohnDECzHvn
jSZ2TDcUmYG8dkMvs3Zlp9vbYHDqv8242C+boqcDvGMimJodS0GqA82rDk0wvRmEJkMv33nQecRr
hKt/0GBXef+1pfnFkKOtARIml1x5kId7Vfaah6hpTf1Qq+34G33Z8BSKvD/4PVdtQy/yayk6H7m1
QG/D/e29nVY1+y1XEWi2apnxwrLxkhZRED9E7g4xknRnCEO7GyLhfeVWdpKNngS+QKQuBcTKzA9i
lrd/xELIJRsk2YWOxyDKz1Iow2ZIVhlK1WX0DNrv6t5y8vu8LN3bZt4OkzPmwAg5LB3TzBeklNdf
XjWO8iSm2bhoZximm0jy8Kz3fd9ui8FQXTm1nV9BFJevtGiiJ6mx/BeRDas93YVU5/JnzG8YT62i
Xm+C7sTRetCN6x2lgkJyoqe+iCv0rvtKv6M4rLw0slJ90hupfmnarte2sS7Hz10qlzEQggroUV5a
aAor9tSWhhJVXsFozn6pOeWaU5I+cafoZEyzkAgtnu3TForOkpfJ26BAFzhz9J+OmmaHxnaSl9sH
NPvQ35ibJexdD5GAPsaji5CcdWiy1tvXEUu7bWWWl/1jZapbT2OM0IPOXF6L+mFsU8QdWsBXCPRV
ybPUgyLW70epWSlhL67oX1tz5ZSm0CPYyczIHSzls1aUR73TV7x68YzI9OhPM1ZLxfzaqWtzDLJA
pnA3UeNvGiUSGx1SpAG60C00xx9ub96SNbQV4OfmSoE3c7Z5VSp5foOYuhspylMklR/LVkULPlYY
IhjyvxRn+3NUDtPQsNBMk4zzIbK0zKMqghTvZGfaPez+kKDar7FRPxeGuvJYnMWgf0xxFjogF+6a
+TZ2laKQaAUoEY/lvWpX9zV6RzQaVlx8Yf+mbhDVHp71E4Ph9WkNTLKUZH2OOwbCOzLo+pMqQLcb
SlEcePOvJbML/ocNSvK0alTnDTNdwZxLLKMm6qpxzuCudKAltvI5LWzclYnpkXCRw8L84Q9dXLVu
3Y27pJM/iS440Pv4edvx1szMHC9yIkRyJUO4VSM9MsqARHf56Ajv77KAyQ008rJ/mBI07orr1Xgh
XsbEYnw2Gm3YjHki7nMp/FWHprqXS2ONT3rJHaiuUt4jRUORcuYOYx51TVIH1klTqFtVSRrsEnMo
zk1Job9lDuBwexenXbq47v9ZHug4ZJpViNrmrXhntLSuaGrfjcGmt+ck33oxyqDyox49BOJ9668l
u0sLpGxBksjsuAKU5no/x0AZ0xj60ZMWNGfYXL/18gHI19YjpVlxxCVfR9OGdiHtfjKJ2dHFXq+O
sLLBYmArZ9Ghy6sWX29v35ITXpqYfsKFr4uYhmc/AaGKHlQnsr6OqJC2Fisrmb2r/5wSPXLuXijF
qLrPVhIkwhgatHXdWOfNmaa561nBvpScE8HrIVBSV3Vy9/bSFm1OtObU+S1omqalXyyNI8xC0Lze
qU0Vaxt3/S6WmtcmRTBSDj71CRTvEZzut40u7ScoCspZAF7eDjA40PVFdd0K2FwLTdpEAtBBbcT6
pz5s+5UFLrkHxUYuEe5I+S2DhxwKo5TM2nVqe5sASerC8HR7OSsmnBnECowmUC8lr9xQs++1QP3g
KMGKiYXkBXTG/1bhzL6nXKkiQ+pHcfb0eDc25jtJkbh/fRs8VyV3hybx1qYHlg4JLvoJ6AII703M
qArNq72xsE59fI9sy9YCq1r9rSrVFHeputEEMaiuQyF87X52R5Wpap3gTAFAfnAcybwLNDqSSLCr
+9untBSSwJ5AA0JSS1yaYuSFp+steA2gOqAH7YcMwJ3fZztP+i7a59t2FveNNyXXvcOrcv7aiBPw
+uh5yC5I+RiqxmIHVvmLH8Sv/392ZltnZlLngalJznXd+/fgUKQn09PFD12N1kpwi1tHrQqEBJMk
b6K5IbRYKrUhOOdCvysNYX7spfpoJ4m9SQe7Wnl9LG4g3o47wJ/xJqDnKEBmlL30k5+N+1pJnxzR
orEVr0wcL321fFH/MzML6hIK3HWb5US+2Nn3OZrV+Rp749JXCwqJaowKEs6cF++jEd1MzwFirTcT
/PsP1w0R3vzV2OlTVI3yNPkZf/wPfvGv0TngE+4Uim2hObpKn+qHwlTHQ14OYutIzRrJ5uRi87SC
ugxqZJNI2Js0ZqhSE9xRkJwBn8ZHZCClj/jJc4dO1lkxYbKWW0vf9Im9xvG8eHYXhtXrbzlPTVgm
DDbWkMIvnV7fmWm8Ei4WvfDCxOwyFrWBFpaMNo4XCg0kuqVugk43v0FkGh5vn9gUed5uI31aqiFc
UvPndpeYbSynTnRGjR4iaT8pDpDsJTSjlY99qoYPeQSndKmgVybpwcpnsOijVPEmSCMZ1DwVrSOn
DcB6ZZDM/hTqqY+UTd+PW6d8biTtcHuhi3t6YWt2bI5gstsZfHCpmQ38kamG0NtyYW5vm1ncTyiE
LIIVY5JztGHBxGDneTRRbVHp6jkQmZxtBAn+zzpx8gJOTicGMWsFRbXtyqpQzoaZZmvZ3OJiQUQp
aGkoJHQzB/KNPsr4I52sYKK4otJ0D+V7zMBR2a08YhfP8MLULJSNjtr6kg3SlokBdTuMBtV5g0pi
o/nOHui5t5Obovpwe5cXLwVqpjpYR1iR5xSNvUWlvB502vBNvKmyH1aXMS3cbYncm9uWFneSe0dl
2I9AM9/JRCBVlrY2/Hm94jEdFgYPDkqAMLuvIrGXAgsaPPSabPAZNFyvA4scB1pswVt7kvr0rrHG
kx6sqX4veedEwg92mFyfF/G1CQ3ts1ZrfPuUWDS0eFa4jS0/eb32pFnDJEnyXoXQG7aH/e1dnKOX
/jwvLGVCLDNcC4H1bG000uIukKrG1b371iy2DL0BLkgea9XZJo11J3p6EsI89553rjzmvqRyxU+X
DvLiF8wTZTlQ/HIUhufSQJSQ0VbFrxrs4Dsp0PyVULPknZemZgkzs8RD1aCs5sZD4cri1JbiQO97
U4j/ED8vDc1iGnl4bDVj0rhRVm5TbdeWHw1aXZL2KVhj01m6bi9NzSKK1MoVunyBd2LCFSzAk1x8
MQsoMLQTIt0ActcYoRc/BmhNaPQy04HTXHsqOOncqmuevXZntI4bkM3kx2bQxF9SOv7jmTwB+LrR
b6MOc22IrJyBPGYr3R4w7EYeynZDSfxj1Cn92ZCQFJekQl25dJdiJsH5fzZnMVNVE6abGvjSnEEu
UGs0Pal1he/l934iYMGIaNe0+9pQSm3lelIWfZNxHCqYJjnuvOaYghqvZMV3XHAfzSEpBg0t+Xjc
DkOkbiR/RPM8HqJtAY0BdRqn34+J3W9NKU+3fm0MO6vIQy4uU32Ukrw9pWWzxmy0ePIXv3C2OTFj
CJXSBugKpH710xsc2KyVag2oM++I/d9z/3cjZqFQjuTWYxIFmTAYhXaGF8s7ta2+j2n50iEI8aOA
m/pYpZb9DqizfR8N2pciY77ydmBcjEoXi52O6+Jh2Pcgw8O4a90qh/BGLrrjkLUMckEtfNvQ8rkz
/g9owppeoteGIu7goOooe1SGLKRtbnX51ygrhkcgS9F90cDzuGJx2cn/Z3H+FsiTLJZUK7ZOGayK
LXiAQn9JQc35xq8gfP4Pq4OrT5nYviF4n0WLlDESNYfU5cQEnH5uMkk+aIaUH/WkrO4SyVqrXC1/
Rn8a0AaKskSO6+2sq1ZqM0OOIUcp9WZj+RFs3Apa7wMhMWTsOPGC4QfvIdCd6A2X+QfLLIbPCG07
CM4GSh4eBNftJ6htZAaDM/6XnT2oI9PN5Wj+lycLjDFEHMpQMHfMvCymTN7WI++JUi39uyi2sn1H
sv3h9iEsXvKT5q1BOxvO9XlPtTJyM20iKz77DN7mG62Fzznk1a5lsA2EZjU8jYrZbdoEQdOs7BtX
09BZrTvmxqReXRPyWvq0Ln/NLI5oTQ5dpa2AnY+to+3fORM7U/379poXjUy4TFpGk3TB7Paoi4Zh
PXu03aiz1GPaWNZ2CMph28WO/f62qaXvCXJS3G16GTLXdu1yHgkqfN+K5Tajph5Qih03KkFqR18h
3INekmjWp2uIjvkw8J8weWF1zmYTKWVQ5Sl62J0svElh/CCXbYjMSvrLFOa4Sb1hB/X1NtXrY1aJ
d0Vk7R0Frad+bTTHWLoYeKISvnimam94MPS+THsrtwJipac8qhIopm2jdH2+l4w+0HeyGtTdpoz0
6GeZQMMFuhnqSTfUy+RD4RTpL4BlMZR1eoFsi9FU4avoFLnYUg3XP6d+1z8Gcp8dKxgoRimHD0BC
joG6avNqju1BFslWbfONrzbFsxTDJ7hRxqL34VdoE3VHOzF8MqG4FBu4GqWXJAiDOznXFKYfB53B
rw5e6mNfgex2ga5bxcReUX3rjA5+x8BJ6vBgtp54zhtHe42GweN32Y0u7TT4P/NdEtc1DBfCp48R
Jz2MbcagGM2jxWzmFy8qS9R6zajyP08KWKZ72/OWNp4m3UT4gzrZG8AuvoU+Lwqy50EGv2XTjrh3
su5vhRSmcuyllVmQqny9NxG1lE6o2Kc7u8uVbcWZP4mO1Wb96lDU9L3MKx8gDMAQ/Qnh8wdBZeVx
RN4au7rV7R3JPlCNlramUr4PmuS+jLN0E0re+zhT45WbcSloTANmvPVgdEFX6/pLLu1IBjOZQZ1c
qwOM833OeP3wZQy1H7cPbtqyN0uEI8pCIYkS6rwYUdZ9wbOHHMdr4iHfGH2RHPwyK/BWy38O8kA7
/b3By4tmtrIeFXcpE2nrIg7V7CJKxNOE1PgV4J90DOLEebltb9EzmQnEd5iYf8OC2cSRNqlgaW4A
sx8qIrWoPsVhnx9um1kKvZTI9AnwgLO82cdIhAhw94BE4miXJTH9sXITkdLoA+yAaxWVpVOjpsH0
8oQdYob52j1SFBs1sjXNbdPmpDRILunFUUrDOwRFVx6Qi6bgEGOcePo7zwrBC9dpICOXl4IJ1Zn+
1TMDBhsRnWxvUH6CXrRXYsmC70PPS4kYoiZ2dP7ckjTfTzrhUVT3nLu6Vl2nzR5a8be6YDgEHb5J
TRZ8JbO4s3tZRmE4bkeDLiZIh7J+UeJsM7GI9dHWjof9bfdYiCTMTFBrQ4JsykBn2adfeCRXXTq4
3RgN0+tR3DVt7O3VCQXbKDAeN2Xiw5NhWpsa2OvfhxMer2DnqenASTWnE8tH5vbHTA3dEdbXtnu2
6hGMUbXyDSy4CvVMmgkAFVjqvBCm+p6n0TJrXDWrHmv/Dp7KiQZj48drT/85Zm7KOaidTl1h0CrT
jX/9AcgkzVUKMdkpMqU62fUpGkc7MqPhORVtbm7qugm/CT0Tn8Y6JQcZqDfxxIDSVF452QVvpUzG
zBtsPWCd5t+H5UtpVuiMA9exCqvuuGm13vXHYGVvV8zMn0pKhBZTEZQ6ONDmDNP31mrtA9nK8baf
rpmZ+WkdDK3ECwRFEL3bd5b/4PfpYxjpf19pu9w0Q70+vqzyqX4lcIp3jLif8rT5JdWowQc5yep/
WRAABAAS+ttypmiTkQzPQjU6cuBqjbJ3UugBbEy7YOUbW7hoICL9Q4cJ4xt9u9makBvNe4gXXB4C
P0rDTjZt9ZfDvv+4/YWN6Tdc1ALMPC55Y/T+OWrEuC99uFx6asLfx65tEP3R6iRkRMUOfoROZP28
vZNLX7fFy5mPW50ERybXubANMCypu1CXXOYQ1OPg+fonfaztXSpn8q6K7Hrl4llwRVok00QFkxUG
IOhre72aB7U0JhCKxnl2lDmxk5471T4D1rdy4ywu7cLUzB1jtYiyrg+kUzd8Fhb8wkHvJta46+s1
KoQlJ0EtkTBsguh+031XoBd1zCZTTrIvAnUnBUwE7eS00LIVb1zIR9i3fw3N2u+wsiSW2llU72s/
fp+BeDqmet998ntNBuUXORuAgGIleiztI1h4BDJQSn3bCQm6Vs6apgCIhCtu/SzlERrDeCYQ+TwO
khZvb7vkwq064RiY6mBq4W0F2ByLkFpjMbp10tn7sOyNR9NoFdQvx1H8GGyjTPZWFWXQVutl8TCq
hbfCKblwnuTofBFAXQFPzskgtDpvs27M/bNhNSYySXWlNdtxDPv/gFi7MjQ7z7zpIsTM6U0mY7pJ
NW3j6SZ4l3sxrBAmLF2tiIKAjQPyPjGUzOJYYZVJMmpZzBs0OESaHW/giDqbgbQNa+sbsmePRaOd
WiW5T+VqDXO/tJ8AhiEl5ykJQ84syOgpFaJQGyNX9MNBMi3mxcK1BS4EFvwTpmd8FA6l+QhKKynK
CATBYaav7T6kXAwb1JPFrpFb8wOUd/2WoaHsHBl9uC86yPRag/8m9wxd213xPA5hfM4zygY8PauV
SLS8/n9/2+yYa+6mEvK0kCkA9SBL3/p4DXC2uHoafERU0FNvrin6rp7hh6VNrKPPJpe8UibxLV96
vv1trtmZVnpxXWRNkcl5Osk44iRC6lE6TU9OZP79cxIJY4t1MBU6zRZemwHY4fWDA0xGVSG7Tk4p
/LVW8RhrH28v5w+oe/ZQnrhxAcvwaKAoODPkj5rfgaTrTogq+HsUUcYcUSpFcX1YpLZcvyMcvWX8
vVeCYBfCh7NJdb256yFlQKyU4TNaRYzL7lMJyYewc9R9XtjB97yOpBWA0uQjt37pzIecPtBEZ7XS
CVWEYt8GVrtPy26rRPJxhJEdSnCjR/ETJbvbW7QUjQESgROZWu5vXooUq2Rd8lB8CpNvxvAl0oZd
67z2xcdatSCsDLf52hNuMVZNI4r2VO1UUJq6Pn3J6Mx+kIPUVdSfXePv9eq7bX3hkb6DH36TJU9a
9FIG/spCF+5WnhI2yseoU8M3NG3EhWtDghvBE42wLk3ADvrT+Ad4vVjO9l67xgC0dJYoh0IezCNf
e0t+1Q4DzQIzdlvtRyw9TEhoXTnp/VmLuoO9Vp5f+mY1YAU6TNr0f+bR15biBNlYq3ctbdxFZXvU
oLRs62rl2l4KckxpsINUtqC/mt0wSFv1WdORhzSFBzuC/VAr8kryuJCJTKLj2oSm1GgwzZJHK9Gh
znQGmBC8d0l9yNPxVFr2dlhDUy6ez4WdWeZoGAB2jBjFWCQXfnuSuENk+s4rsy9xKO7qTtwpaXS6
/ZktHhLIwD/4wynxuPa+wqkyDcrzyAURfczkcNuo8cEuyv1tM4uHxN5N4DnGNeeflpyiviupoeV6
9AuHzYBC5Hea7bW38jEtLufCznSSFx9T0oVebwQBT8FURZCmvPPg8LRQd7i9nKXghCMAsAZHhlzc
9DMuzPRjn9R1NlLGUur6Kcx5QaealLyUxMc7X6T5btT6YKvZrDWV1TXG/8XdvDA/W2XE3FNIg80+
6U7X7+MiZ3KbyeOVM1uMh5ernPlGbLRSlSaOccoy54n+wlNUSueh2LaGiYRFeQA/G2+o0STovDXH
2zu8+MldLHH6VC52OByH2u8NeC0yJT2Ncb6t4BzKckrktvnhtqm1w5wFYHDaIqzGKHJtfMby/M+K
YXyMjejglN3JGqwXhrbeF2G7ElRWDvHP7l+sEKl4GUq0Cibiyj6FTvWOyvLu9sqWTfCUYKP+dFOu
N9HyVXXoRoSFhWfkx1qKy3eJqPWVo1r85ux/rcy8MS4sG9nQ2jrR/TyGYflpVJx3PV2xlW/7/+GP
/xqa+WMhi7zrAm+Am935bAIm2GTCPOVR/kEyIC822h963W4rCTJbsdq9WVvlzCHbzoFDCdZ2dCis
p0hN3gN34TZbqzAtHRnJB5+O/H9IO7PmOHWwW/8iqkBivIWmJ9s9eIx9Q8VJzCCEQBJI8OvP6u9c
fLHjsmufc7cr2RW6aQ3vsN71XK6zj62aFtMhvqMRbi2W7IqqO/hj90257LOtBSoDPH5QYEJm9uE2
8/s5CBdm6n3iOVLlSRXCTlmpTBX2biZz+x/hkJcy08X6CSVNVFiRKX14np7sPA2kxJtD7OjBIHTp
Vl50RaNvUrFPv9dFNHmJ3rx/ulww/awNkdWwC+CDOY3OtSb0QVGxIkBrfrMWL7/2x6g4uPRnLvAH
8N4/nhmxLVXho9ffkvEwi+GBmX4/OTIPluhWJjXMO0bn19e7+bMViG91aWPAlgk39vvdrIMmGTiT
0Q46e0FTlKoVy4B1vkzR1cT75vT/7G1iFAZ6pQt1Apn7+6e1VAl74f9hbEkUq4Gjxm9h74+yeONc
m9b+R7u3/1klaFFetMNIjDDd9v55NRzq4bLg1Ltw0GlbBVk3LbmAMDypvjPB+OzAR0EJOv3LDvtH
lDoC84IZhXnaYe6mg7LAPHpze9WJeMUmhckFAKGQLsO59r//fpcqATpEF8rMx9+vh00e8Tupd95c
P5Wz/yMQxXXiOG9fP+azHy5G0oR2FBrI/wjuCh8nbyQ1Ki4CByKzv/pE3E9aXvdc33/9qMuB+3EX
/P2oy2H21xWGCbCwRnN53IUoI9G+zxYWAGt120G2NnTfxSPffbHL/vjradNQzQVm+2bMtB+sPlt5
BT1xZsE5+PpbfbbP/v5Wl8/x13PaEJqJEqZ1e8gQ1AH+yDxrfDJs4Iv2nV3kZ8fI34/6cKMB4cJh
9B6DD2WXBfzr2PhkHcy8c7IJUIwIPDkCBMESR3TFAs3I49df9dMrFWOyl1Fg1Hf/UenFlZYqMIu3
G5J4k3R+2plkVS7n0SVp0/lbYbocUurUzj++fvKnL/l/H/yxA9XhDuqFwwFpbeRzSAf3Gr1LnTVz
VP0/XAsoIUDEQ6HjQUPj/c9ZSd7ypUSMVWg0UTqVQSAAtglWaLz++jt9uh3+etKH7QCH0XIIjOW7
SLCd392X077mScqSMY2D89fP+ixOwB7HUULgVPBPnFBrORCAOIZdJNsLm2N+nJn9phz96Yb76xkf
NkLMaSuSRDu7jl7agz3gcvB+OyqR0LfJMeV/BH3+zxXw93f6sBt62c/+sCQYTvNkKso5dXrQ78Ty
zf5GBfizXwrqHwxxXSxZsPjfrwkiGp/VpWj3dNL99aySCOwFp15PBoKVgGMqnhbtkiLICFcYzKt3
c82CnZvEP916fJouSaVNmp++aW+desaS8rm70u20BmSBpkzPBy+eD00Rg5mAORi0ImuBEoiurwLw
I+BAI8EWbLzrgPhvA+V97i/FuVyKZhND3Qlah4YPChRheWyK/gUDPo9RsLz5LntAqQhNOVq9SMhO
0nbs8DjlDDm00nFuJVyK4GWaYcBCYJpjSl7QvptfIxXt0c5AtQdS61SDAJPB839OXTvd+mIQqw6m
PLkE3w3/WC2zGKY8sEWUuO0XcZjZfIZtncmUtzzpjpBN6YW7SYhH+KT6aSkcb2cFTNEmI8WNCEtA
Q+L4glHyJCgCgFr2rreNq/A+IuNyqnHRp6wYIeJX9Kk0XrNuFzbmoxNsbTM+tFFN4BIwPNasC9Og
8thl+lzgn6tf46kMNrDRAKdSt0fpxPeLFLcFa6u8ErhYua434CvV6YDZD/A1o+MIE7y0aMI685Gy
pjaOD1NTgPEaPNV1G680hLBXmmC4Mw60TQtxgSuq53nw7M8y8MZUhXN/7OYy3Jna6fYDlfCxkmFa
dksEpy/G1k1RxRtMrc0bhEVjxrq5hUYSnsbOMkZp5XMfxBtfZpGrh1yH3pxNc5V3UxPkbgzX1Trg
RTbX0z2B7fPB0d6N75rihtiqgWeGOTsIGTjUmKlwuhdMlYWpmH0BdltlgEWZ/Isq4jVyWbiBAJbs
ejcGRaWf5wwVVJEnEcaZGW2qzIx+v/KqJUwJ88QWFKlzREcntY51V2E9LfuwA7hqhmtxJgRk9gMg
51AbQZ44TbJbMVEHiG+H8I/ufQ9IzSZYNzYC1rOtxQaDwFXaJYL/YhwzzbPfHSnMv1Z9LEF1Fkei
9Glh3Qvrub8KEx2m6HQB56PMq42dFx9BcwoH0DMvoKr22vGuVJB9gvt0CgdII4mhG7EY/9AVYs76
UU9XWCywXKU22pMQTnl9RICeD6sbZXqVLmN5wcvCqpIX3AATUT1yOFJlHC64EIYXP+F9AcBO1Nzy
oqyuvcptsGKZ0mvd1lFedDh2oiksV3GSKHCfYuc6ispj5IFkVc9m3XG17efiCvMNj05FmmO3hCaD
uZKzQftwBlMHoNmhdrxX05bJCbP/bpq0Yh868k1XbbGpR4w5lH21rKai89KoZxxA1/gttEDSwlgO
ClfunLzWuS4Sp0qnxYM3WDQs6ypWPG8VmKBGjL9KZ/QBmWAjhquaG6kiJxVi/i14D/JPVwKe2eEs
UYmt10vVncc6fhUJ77KBOcW2KKrffWxvgEvHLE/SAQ4LF8BMW+8uVNAUSeIgUJXdms6avsF258AS
f8rgOXq/kA63Wj9CoSJnP13k1KYLssrMacf+Cv6d6kz8GR7sFK7G1CQSbbDZzZy4XfIp8QDB6l9x
mcQrt/WOjW5uqlHMR68bu1NUuseYkj0I3TxvXGYPUEg8AnN29nwpGYz7Yg4HV9WWmyVonQsNDD+1
6uUWUgKSF0pXqfC1kzFJ3opCtt0axsbyeqgwZoKxqPU0NHNWNlGxrjifVz0DzsyT/g+PwnqWCDE8
leoylq9w6jijAVTND//QmB0V5LQPdRMmqaOLN3wWC8J3Mq8qDA5dl9qhKw//MRUYqQtaUKeaquhS
4H2GizGgB422rHLoxJDgeAC6p0XtmXW4AFsGA+X44Bao/s+LYSuk500eBuV5gphlJRb9xLvmOWSD
P8O51rWrwhZYVy4SJTk4+6mDAJz3kqZeg7zM4NZOQ9qsNTXItmPVXvlgd16sJAErM2zcWInvDlpH
tQK37rjY+Z5xiRZSXHarzpoeR1X7oEK6bKq4X9KhNNURYJh5xSkbV3zU48F1wtcJDwBpscJg/Fhv
cJHwbAbIykj0q6HgrTew0PI2sz+TTT9aehoR7l7eO7kZMWKfx03kpTP+cD/CpcBpuj9IcB+ZtzRZ
CabQMYBacF0WrszdwEjQ9sy8NkjGU4mtvha+0imf5G4YvfbckMrPXAl/jaj3zq7P7ma+nNQQ/Ql6
b7t4OJtgzuKtahpNmTYxYysi2vi26Eqbz8mSZKiUgHhv+nAVsWUL80mQSNhSrcaE/MBZ4qIAiW3a
86G7q8JYbJKB9OnMyjMUerdqCYprAW5vSnlJ036huIMSrZcjH+GgAgbCct914ThnesSVS1qN2xbq
LgsoXoa0+rl25LBuwVxah44TbOKxP0TSWghVosO0hG6mvaKEdSSgwBPoSmnfB+5JhAwHYwj/2kUg
GFtq/5lO4Yuo4ymHmKFP2QSEz+Cgb2fa4YfuJliNW6RqibVxZqfxbGLsXePPXgZD5FtROMcKiOoU
ps/8mISlm8UxTkAKKhyBV0ngOOV1KYI2c0skegmIw8TtqxX8nsoVJDuAdDvFnwZTTZnrlDfM7+hv
WMBd/g5wr0jF3g1L4jmDsqrKinK6dqw35ZMBK6dOnGEFLeyftpUi5aU7Xy3aHFWpn6JEvRR84RvM
rPVZ0vQmV5aW2aCUl7pjdPG48H1s4PYPXDNBqhq6h1D0y3lmrZN6BGhHCHarrCt4cyyAU0uh5Gxz
7sIUFKmy3ZQSyCOUW4IUVuH9WiQwG+Y4L3CaFbANDa8xagMGbOWzdVA1wYp6Zrlci/U1tFn9hnu8
2og5kGds5yQbFdcnyH96sK9hRABlA+IfUbwk2jN7gxH+FGTNn0WnXsO4ZJvJCCefxTxmkT/zPEGX
O4OfRpP26PfCUCOR+0iMSaZs32O5iODMhq5ZS+leuG31K7jq8G2vYhfnnu9n/lzCQ7QgNrU9ilJ8
UtuuFbeDL3UGV7sfTmXGVLjBfnEBWFcwUQPjsnnrkONlUa9vuhCWK1EP+HLgDmeXjMcFZNoY4uBs
6qzEZYlR1gizeqeoF3VeGY6FlBT6BnqaJQ9i92ffg9c5jebWLYs2a4Hry9qpMrj7k/JcySa576f5
GZxt916V/ZF24rcy4hr8yf4s8fenPqT1ypGLWMeVIWsGvvg61sNJN14AhXf0x/Q4AxQzCg2eeue2
Alw9gldUEGgQCpdOWUC8HiqMZn7uSChSQ+KtGskGqSZbd4uRa9zAcbZ0BtRt6QAnWE4/ihowdONp
rEwBFBUgiwOEBkWUEmqaHAJpii+qgJCKwh7TZZD3ss5Pzp3jkS3GQ4A9GoYcbovuVVGGv2HyfACI
7xmfudw4PZarqqsqAwhzShXaRauZeOfCmN+UtA+J6YfUL93p0faY1W8L/01ZgW9gg2AFvwI0PZCv
XjEF43LDQeEspS1g6WLIHXScmG/yocMV0guzROPnlS6spWEg12W+TWxWNcMVd/XVELX3zHEYTACB
0JwcG+34DCYWceRTmMwYpgEl1Nb2RAfceziwZTYBvK1dfhOOF95TBYIYgpFKvjJnBsOtIdFTXzpF
GqNnnnbW4VlceP5mtN20ijWaJk4zFPkgIPppaTzmciTqmvhLmPu2gwVD4WXLPES3TTfqa8gPIboC
JwnJw/wiF9wh8eReq7iINlYPe17256jGMNk4HCvlwIpPEg1EI4MtLwhI+6Byn2wTTVvgqZNzOXPz
OFiP/WImgCdXUb/BmQMBfhw3wJlQeOzK0K/24VgAkAp7yCUtxwDo8cE5WNeWKQTxWEe9BMKOe+4O
6V9/j7wQczyRafYlSeq19Wibxs7wDArrg0zMnHuLACFR92FGawlahuymPCJl9WxDAF39fiC51Rgo
7glTuw4eBvkifTBdNEJxnSzOz7Ev1FolHhvymMj+gDbj+CD9wt8JgOLX0qVQ2IyjXRA8c3qKagpt
ZqMfixn3TdhEEYJPCcLp3FWeSX0JeGmt2ZLStjDIxShdnlQrwiAjGAP6GS/h+DOa5C0yDUBAtXnk
tfUytyIHCL+7LF74ngOHjelUP61hJJpSW5usMM2YVgFQtjJY4JMe62vPtUOm9DJBk0OO1g4/WDNX
K78dXxSqaGnQYyHWjJEMns9lRsO5PoFUpfaT1vjMPQKWPkYcUVYGu64rMecNvvFqHhG7Mq+SGW3t
SifBS1FNsH6MgwcZdNd910hMS3vjvoNcJBWqf/NCuXONjrHNlxuYE8lHvcz3xQSY5Cj9G+lA6zZY
/bNL+AvpphsYgl37tDnXeKmpQt8aPnHW+4VRXdTdBE3qRzMYiPAwPVjhx4YNxItflf4bzJ7NTxfT
hV0agDp4LR2cdPspbCfsr7nHUVDKIXq1JGlI2sLl2f3p+hKQuhpSYZ3rBqRiRCS4xNnMq6dC+Mbu
HWCtkNm2xLlmi2I5nVW5LQyPrrvWN0fQQv5oFkBqBbEZNvraqWPQ7eDbksZAg6ZiqquU0fY3eiCP
wll+d7X6jXruSlSyQ+qPbLfrUVFRo1IbibQnK+dxyVtEoFmEuxU/5xBlvCyPbezwrTsB4TVroEgV
MJy9H9+5HeJ7bIfnhmI1hUSzZ0jTL5dHd/ZYkeTII8YcjSeJTROeB9rUG2fSZ0mRnrEeGjxGnE08
RXcOYVetYvCWax2VVyzaltDGZHALQl8jWegZeuAyNZghzkJatWt4hL829eTkiwFRmnYXnylujvIy
1gaIMthPEf5IcUUOppp0ZutwSqFt3HI4h2ZNwObMU8rZgc7TZ56ty7WNmylznOZsq+jgDjhFnNGB
VWrp4HSXYE+DfvgSLbiDEUXUj9q7hEYKNJ/q2MFwcnWp5a9CWLjlwM1i99d3rdsPu3BG7KW6aWvi
+DSGZXXgNDzNprqSnEzgKMVl6mpaZDLh8Y6z8mbyAaVuMfmel+VSgorpTqmPGem8oPplmOclbcIg
uKrgJHBUCJ82fQt2r3IlPhkWyLash+tOjEW2gDeMoEklWUfK32rE6SbaCSWCWv6gLudXBSlWwG9h
nSPITRZ5NhLpiTcWqCzM47xZRIycaYDjD4NmMpudqEphYa5yQoZdTZCsj4H3p/dotV5qZ+fE7sGD
bVpqjXMvRD+mhEfqlxxQ8pRIKPO5InGGiKlex1g4YNYO5bq18t56Dk+Je0EHkwmnTDefOorOfui2
cR519bO/AHcl2Gxzw2HLo2Vw5NR56SjrN2RONvXU7pOI3fWK3atJ7iUH8Mv3h1uRlHwbNrbIAx2C
PexQN5cEvPk4KMc/BamPQx39cGnQI6gu6U8EWjqvZeKmTsd4Spdx3BbDbK57ZBFb2ujj0LSwMBfe
SWp16lGqW5dM2VTOXO5U0t1qgmkUy/R57Gd1moznrbmh0VVURaJF3jhGj2E4mIwwore9mpZtYlCF
adEzvfUb7mDBLQ9BUu6HHksNlp8NBlwxzDlU1bqvF3jd9smJUOcern5dHmCID5Jds2+cwWz7sr4q
eXKoWns0ImaoQtYtxIDLvBIhDpLZ02Rd9MWyWsDLXJUV9VekrkReF7YdkN52p34ckUHgpgGZzUfG
v7iRTie7/PYY8baNKW/9HvErsVOYNgkqspWlmzAiaEujIpU2A6Ynl3pwUCr129uEigYVqVaDHI0M
HWSIYYN6Sfw0YZY1bdyCbRBBxRmb+wn4zojf+dT4e2obiOMrlMkg5LojGolO0Me/ynDosyahAE0m
w02rRbiqunJCxojwBMkmuVadwW3okDrXfhVmvhL9WpHgcXKBqoLj9yHGhZn5TGJQj6IMGaF7usFM
746WpIP+OL6pZnK/TP2PBuTkg4oRuYoOZdUQWw708bLPE4rfaOzrAyiv7c1sW++mbZsXwpVay2Ic
diZqCU4lzH9AkOOsBgyjANssTtLUb9qJbvxpwJgbITczQaREenha9mMwoPIwVnliIfhMPLjW6spF
FQflAVTab2Ey7AOXDVsGjgLvIYSVDTgJ/e1SDI9BVyx5uIDpIRu6RaR6C18Jvm3cyU1p2dfbJHSG
jRuz7uAID7O7fheikmRuXJTv8r4nb3PnNRu/BfoMfK8yrWZ6goVjmYcTBGC4e06YKTcpiC/HOEJH
xm8aFGGIvsIWDZ6MBWqDtAPbECrfXBHexY1qdoXTOqsKvo2pb6o9gtUJ/2698gP8slU1TlkbkVtD
G75qkApVHsF8ScGm55GzbqPdCPZfElVh4mGdJYQBfG7h5avdheAScB+mWi2ZkTXI0JfWAFAd4CO2
yqznkbG87V0Ur6fhNSLTURRI3ovuyqvEFtfRnVNjcjKoBOqVISoW3SDXM9X3C+jdh2AcxB5lUHVC
Nc3JawZuTnJxBmXUXkkQszcA72GGL2pYipN4zOqZXwsDsLhLWNWnTphcwfXq8qXFcDnXu7WL5AzM
y4bmsW0eAhV1m/+pOysvuU8McvxZD+x3I7xijbluc1MS+xZiHGs7NHa3cCQGDu9AGvBQHlW4xRPM
D0q/m98i+JbmYY1SCldWrpTmbd41E2bGq+ZBN3BvGZlt8wpC3BN2lXuD1v1V4uP/avRyKhj77QTz
hSMd30pWTSB9WEjxqVevMf7frpFoHtCIvJ748DpC5NKHYD7zRh5jXz6C24xAUFKRJQkvclpWR8xb
3U/R5K3K2YK+2Q5rzEicO9VwnLouXxGNSyfo/gB8YVOUbyac3nTIeimiHCPC6IiALpUq5IkvU53o
awulNCok8TikZKEU6S+SwrUbkQqfr+/hN4R7aCT8ze/JuDFK31ivb7dVMOcOKrm70oZxOlfLcRrZ
KyL5jbDYZBB1gilMkexjRgEHWP3gotyYoUVfX7URkuyIgbIJfyZ61QBlsUFQjaACkevWuJbmfszL
Q+DwH2PSLmse8T9eP7R5PAxPC4VQQLL2BRo58C3ZfOoDc0YFNUIJENUQ2fvXvG3dbCGY8YbAd2lW
rfGr+5CTnV+5N3bhP5zaWfaL8jIkQYhZaLG8oLPk560xGwM60lq4eofPWd7XDo6hqK5gdRD4EzqK
8qkNkDl4XdNdQRe1nR1nPGHWwV5hSH86eAO5Afa+QTgeedAxc72V44TdxAVtcFDW1w5V59Kvn4Tv
XU2jRHjMkb81LEAkvgxJDh7FI2l0uSpjnO7g+p4tamdA0gS5VcHLbDHnMCv6HHJ/1wtsnN4xJzEA
WGJivfyKRqswAIsxycwpi3ITjuOJ6ISj/6F+1+IiGaQarv4lpPGoVaKfBhH4a4gjBL8Jn5DI+mRl
WYmivyXNfQXEOLJLgcqSz2CwSGPxqC+7NEEnLIngLgSzLXHw/HIDNTIyn5qe6s579Fj5UHfJj1iX
FXxg+mHLaoNhLPUcF3XGedVdB52pMzqOO6dqnZNok/MyuCjPu4i0Rwr6e8fqN7diW7dZHlkX7AdZ
g50hhMydCmdWEvN2G7lji4jUuxmq5E5EYOvVfVTC2Wi5rTFyYuYYJtSiP40KMBhJxEvT6DtC7Yz+
FCLVhUXlNRmiE75/v49jEcH4QsKaBV49ezsR+GDU+jd1MR83lK7YGxtBYNSMR12Ezw5g02lSDz9U
LIsc2jHYOQXhOeLqWrnBAd0g5KuRjdIkNOF1E06/GjdEGbFtqhXu03BdNm5/SyJbpV7VP3OH/Wjk
pPaxJHd1AhWfDJsHq+XbICAZC6nd9MglsoYWYzZiRh1hKMU/S38iq72rEMogZTwWUq3tCN6LY3ST
VkOFSwS3OOqwjybwbkVpdKbm+icXCUruLbuC48ljWCdrUJtVTjExjeS9yhxp/4D+IzZwrfkJu+uN
E6p+Ywf/m073Z2oEeK/CLRzeX4n3UaqeDIw3JObOFslY6nFw72q5mRAyfN20/7Tt/NdjPjTUUcOt
a62hNBX6tWivePHWD79t+FSQ3dcP+vf7QCx6ockAVQsfho/irWjEGWxhobkzE6OHqQwhywnr8a5G
Wp39/z2KvG+lezqWoygXZ1vU8EIcY4V8d5zDTewiHPr6UdFFc/Zeb/T+a31o2/startBUrX7EScq
UkrcFC2sq3z93JIAXRVnapoqd1kzsBx06OChL0L2wjEYsMKlRe9aQxGeFQvv96jJxeY6CReHA35J
Crhxz2gIujbo7tE3LR+18sQv1C1gz0ZDTKAzHQQ/eWKcDQxP6lvOR3Sn0HgZGXaiodtg7oW9pBDT
bw6WM9ryoKf6qfY15klMCQryQE3xB4l+Q1M9WLRieMT+jHU47gvQkqEoaGugdiN8jDLDW0321nYL
v+oKizo09205rCCOIKcWDb7HKK7LV89UYGo6ypkfhqGrULHQyfQ0Iib9OSzTtJIIvr1U0ggSkTZe
7EtlCiS5Fh7hwzpkBVfZ3C9I8yLD5HPvXHRAprSvuvWi66Ci6BTVCftFisrKtGlbNG2LQPE/X/+s
/0pZfAK+K1xDYB0M3MYHpWHcchiVzgCwDAn0QIX0yJ2coTv6+in/7r33T/mwTv1xxGMa5WxJzLaD
PNCarQI0q5CoyO/sO/6Vdb1fpx+EQNFUlZPxy2ovJ+36q1YuKIFOFEMQWRDP9rrF7Q7hRBQ2O8ca
7zvrxP95Y//sE9DtITJMIN/8OJ6AZdEvDbLGHfMbx6wFQ9UJ9iFVQNOqlvMOo2/wJeqMogfZdaxF
0ubOU4ahUPMYa+ocfOGqVzo17mODYly8StpCBzBx4XOYRcgXMZWKLLtIQ10uB60xjoD7O573kAN6
WzRQnAekRPN9PHXtKUHFWCMZdN01jLRRZisEZKCplSB/ooPMLE0bCZVL34rqBP2X16YkHrhEF0oX
p8jT0apUrutlEYzMt2PpNkjZoJDJ3GESTc6RQP3S8yKPtErCZ9I1oK5NQCfUUGIQVBomob0/1eT5
t+UUsEuNPEQ5CJLXEBVpiWJ31rMZ3R4/Zmhk+to/tsHoIg7xOLkGsWXAgYaX9B2T+rv1+OEsm5tS
133Dyt1colNXLOiST/XBSPNLReRlQi/56/X/r5jrsv7hrAWos3sZcX5/ThPZoBV/6UwXMl4RFT3U
TrvvSFD9UJBk/Pr6YZ9v6f992IfN1imCQTpol/CwJXNm9PLj+ZvxiU/M395/oQ8v0Ic6oEToMe9c
z8r2YWwLCqMcAcBZuEI3E+WUtu/nO+QmfpWCfCYp9nuAWAkmMMsuCGE3AJ51HH53S3180ZfXG8Uu
rt8QpB0af/hcS2R1AOktQ2mgQSfqVFkn7dQvrv5jzPJ/nwP33ggTSJDxX2KAv2Sq3jDUQdN7bN+Y
erlVSjVX6M/6Ky3D6pu18+9apfElMAKsI8aK/2gQhCNrlGMy8r0/orJiAoncE6E9Aum2voGKuT64
gsv112vokxjm74d+nI8paDBDTFdVOwGDUujPj9RBdomi8/RNVPbZg7ApqOvDvQdH3wctf71Endst
SbmjHdy5cWVCM6SG9iRgFfCNFvWTFwmZbXCxiAoxBf5xwJ+rkCrmhWCBiAmdDrQp1T6E16jZWFBS
UczSIaLBuuq+Udv+ux+x7eHyjKFWNNEBO3u/VsKmjpZh0cnWA+IWRBJUY9vxv0+l4SFwxATuEa7R
GCh8/5AaLnnQ4UrYzTXwxYwsmuL//RE+5oEvsvYYHtywW3r/iIED5Ce6DoAkI/I28nPYfd/+12UH
/SCoQSBKAdb3jym2XmpKus42O2FqYNMcVDD7deHzb3bvJ8cXjgb/4kQCE6cEhljvv0pdYGAPugV3
VwYFYlA2iKiA9q5BZW9yShjkenDlxzj9REZM95FFRFlZDkmy6t0uOoQJcZIVhAzym2P139mIy8fC
cHAE+yG86g8/orIAsrbNWO30bFOfnhkP1iOp0RtaT/UJar/UId/gqD5ZnBj0g+XGZRwe1o2XTfPX
QQbea9TFrGR7owfU6hibznND9Te/6ydbD/J2F+M6iK1grvRh6Wg5JwmN3G6nqntFfpfoILPhJkRR
i6Cr+/Ua8j79Sn897EOiFwcwi2S2CbCIOjQqiyCBlrYVDB1v6hjU0Dho2upPH3hsQ5vRnMcS5eEB
LUzUcgmFUTn8HGtXbC1cN22q4QR1//VH/HhLYZYZryNyLwPnoEl9fOl6CkqO8lq5143T56LtRF76
FIgA6FpzD8Mb37ySzw5ZDEwR/LywtvI/zhkLBfVkU8G/djbqOfT7H1KEP9xy+v311/rsxUPjf3HI
RaXgH1l8PC9eoWuWYCqwDSCWqHzIhsLvJh7/XUvvQ4/Lp/hrxS7SupVrL3Y4LWQn9EzNI+q662Ze
0fq7tfRvLoFnAfcFHBIMB/2PVwYbLsoaRL07w6fwmTlIsmMzdmf8cYEKpRtl40TkTpTEffz6Xf57
FLx/8uWT/fUt3aGpl07QcifRTMAc1cEhXpPNXvXacQntsw9t3xxfdcp9+/rBn5yN75/84UYmrPeZ
mJnY0SJ5C7h9LSJ1bMP5KoIwqW7YTTDFm1H0W7dnz0sybSX/bkjg3/X67iOEH47nTnfQt4QOwTBh
c4ojiPNsBUtl75tt+O96ff+Yj1F5gLp+0I7lvkYDHsq0GPp7tKpj5eT/f+80JO9/zdr3qtDMrEC/
zjwTNUGHBLOoRSiozZ9wXGbu/FSii8Mbfg4GdLKgTP/6I3x8pZeANcSoJGLq/0Pame3IbSVp+IkI
cD0kb3Mls0pVUmmzdEO4ZYn7vvPp52P1oCeLSSRRPTAMGJbhSJ41TsS/YLYqL6mtfTqNFV3pxs2M
tvogeUVGuyI1nr2pTZz/X6jF+RvhNI33dw+TpARuSBmyNvu9GMeNQ215Drx+kYEYKIaanDlL6Q5p
AvtK6wuqnbqfggdAtkffzi+lPlGrDjeEWJYn9mu+L2RyBtPivlxSTpMK3o1a5Zbjy6MzeA2d5PZl
CsVZ8d8rlrYItTRvjgR1okzHJUoO9X0lfbXARSfN9F+sB4SuoLQi8wsbeV4vV+dLO6p8U5TJDs+0
x0DQkEws/a/Kf+9D4vVrrh5kiz1GIdIQcL8w4oma2gWA2lxiK8aJzxPG1/vrbm1BXL/9FptMB8Ft
WxlOkLUqw5Dx9kpa/9XE7XMBCkJtt+y8b8LxLEP1jcVHqYdRXCRrrVaYTQf+xcV+Z9/iTCMaeYeC
9nHI8r0BjeH+191YGPCaVbBZhS7IimcbL0ZSHkKoLlGYXuKehoY6duJMBbo7ekUtQLZ1/Z9Wq4xd
IyclGPMM8lNSpk9oKW7Jii2vpvmHqHOCSp5L+qwuL4iIvVCPmeWAERguWVzLB6kLcVWws8zJRoC0
2WwED8YEAllP/ef+QMwr87q+9hpeJSwXs6bfZKySVOMGN7WxW9TlzrCcwdcOIcrK96PcbPj5IyEK
01Ox8SRZni58DzKWnV25mnmuzJdMKk7c+WBX1cP9QGvLiM6HPOcXPHuW5kao9XuQ39rBHQsYN8FP
UCw7MQPY659ppGx81drY0WghEcTmXqWt83bX62ETlYWdydQmYd7RarXV+ijL7z5cGDyeMSayPSgP
GctHfdrJVglY0He7MTs2tnYs5HBfmp/eP3LsPVtB1huE+FKutY+l+TkahZcEFaczjxY8jpo0y3Zm
ULQHhJ2m45hY7xVGnJcfubSG7gyuiygBvx3C0jP0Vs69zO3z4jc9g19RCOxXV2GsFZLYOKWX+ecc
7NVrVuNguzVSkgAghf2g4fCIaDL4AfA45N35wUSiZTeNA2jaAShcqMX1+f7g3qSBr6ER29YRPmKn
L6sWgxlnSFYXFsmtbnmnvJP9TxO8ASSPO9kId22Eh9xJ0Wvrp0gyocD6a5Vfuo/xxHGwITHuKYTT
Wb//s5Yp2+uvQg3TNFWL9bVUEi1kv65a8JsXjxoz2JrJbuWd5/fThq362kZBAJnR54WG1PPisG2n
oDF6M4gu8tCW+3Kae7my/icr+n7jAb4aiRf4XN2jQLS8iDvVruKix9XJD13ahhd/9AADjhunzNq4
zUqlKECRxABfeLtqhe0nAc5ziBGq6qHyI6c3zfemfcyGjWQF6gdIO9BofRvCTHI9tUWK/DWP2AIL
n9ArwLVvCaisjBeVNAMqOdR5ZCQWMwMglR+A3aVr9BFsp6fC6Jw6tzYOypXjnyg80/kiXn/L41/i
vC7TIYjdOLrEzWn0cUWM/zC+x/vrefVrZjsRcjGcWpbK5WKIQS9gHOGmdfIkvOg4Wd2HFBu9+2FW
LhmEd7ktubU19abFbtowoZSmpTIo9/ajGOs0diJVL6pdFoPIdaA2pdhZQ0/d6vytnGAqy4JjGnE4
MpfFwqMSYxoVKBq3UeyDKQV/TFM5TaAPlVx9hjCJquy0sRBX8hM6mtw/KtkBenuLFYJLGsXfoIFf
ngv1WVhtthfGFJGVBNlJCgblHPexfjD9PD6Bmv15f6hXdhpFZvoPyPvw2lrWWnzR94VeJBgBBYl9
DurMAImTbl3ka8OKjBAVJGRw2HOLW2jMi9Fsge87RfJzSionLMJHb6h3ov1mp/FJiouNFbQa0GL1
KJixIC2yGFSP9gTvf9CGkDeNU2ISyvqYTfkxT7+kW2ZSa7sP7Rs+jcYAtezFUWINRq7WYdm69dwm
HLAq4wq0QRF17cZaWdsY5NJYIVIau5U5LtQpFaisRW4Y0pKejAz5X3UMn/N6jI8yDJoLXULjz/0l
srLpaQMgjIArnDw7krw9KZOaP6Ehn7siqcFzqlDUIIBVG1FWFiJRbANRZUrZN5o+fh7GwhyswE0V
MoS4d4N6S/v9RsGE65hmA49vonDkL3e3zEwlPaXFi9rnk6OVaX9OoBadwHvIfwNDkh1jBuRlUhS6
qlxqB9yx/osZ5CFizYVHUpUl2sbO7Tzx9SK8DDiFwb6wmz/NmHCy6YHt/Y00ciDDEskw1b0/iWtr
FG0mQ8gqSJ+bHQh3UxQAQqKLNkU/cX7xQRXq5VPRJ6nTK168UYBYmU0UVPjG+WQhG1zsPz9rkjpR
otbtwvEwRvIhbvuNroi5FmPuIalzmxqpq0UMCgJJPTT4iavYHg/nsO/A7tBH+yfz4+AnYu3JNyyp
/A9epETPiCtD2gzMEaCYjoaBEnTaMRRNdWl1q3eCJAg/g52Wj5oAU05G1z9pkWz+I9mRQHBB0b/S
q0XnBue0fyCL1ocpsotzGMAb2rVT909o+wX/XVico84M4IhDoD00hZk/IY41gpcFlCC64Tv8wj6j
5yyPe0PLstNowDnt+kL5VuKK/REghroLIzv7pcjoRDdTHKK5bcz2fzLlOCk2oYv1MQxk+nKFZYXQ
5fRedtq8jb9ipQvHOs2tz4056F/wNBAviH70h0ntpaM6ptIT9ljVKWzj4ovmdyk9pGR6MD1glpEk
7SVYrJeiawsc0GqgxbCgURUZNP1i1lF+kGQQVP6w+URZmUd2JaUCBRAar9fF5WBHRqkUISmS1YR7
yUsPWb3V/15Z/YivyXPDlquWnff2CKNBGJpYRRbugMC3n/pz4/tQ158UsdG0XTkrCWQaFko7gASX
ifg4pVKWVFV4ybM2OKH23Z9hV/vfIiPdarS/jsuisqAh+sIuU3FGQIT67UeZozeioqh64BNsed8W
QMXqCUOeSoOCVYlhXh/i2Be9cYjS1gJZCXzY83Cay0obXHqehvssQ+nFamD8Q3sZToY8bKm5qitX
MWb187sasT34Houxn4YqgLeEUC05m98eRCrCRxuqCet8lHvtnBhF+HeN4I32kLAXjZ2BZJ3syI0Z
F/vUGD53lW7mlE5y7JP8xP80hnW1G7tc+WSNXo4KQmJgeoTUByhr9qw4GEZlSA9lGiXI03SxZR2i
ImgnyCMNzJdUDvOvYyvpL1KHh9fp/jm7spgFZSbak7Tt8X5aTIpGr0z4cUnvSs7PkSk9hbRC74dY
Wcwmr3kFGILQyRsX6QbkKg6leLQcdSheSvykRlM9WpL/kA7vNWXhwmQ/aiic63TRbzq8KuDebsIo
0+mQfDlrZeJ9AHjon2ToJ4f3f9Vc6Ud7C+HHGw1v0aaqNuPHnBTZDvLFQ+q/9P3H2try1F0bPmHM
uTZSIHOa/3bbdCC6jYJiiaPVc7a0rxqxG8vgkGQv7/4iixh4L2Fegmf2YuHXrLGxALjmVpVjmn+m
7vekZTsgvRtX+8qZQ65ARov5F5D+ZYGzLCa5DCD/uq1SPUC9cOJW/j4CML3/OSv7mPEi/QOKis/h
8rgRaV/Wg1TQ4oPB3SJ/GwIimr7S7kC2+DLoG6t8ZSMhl0zRlIAwSpYnaVkp6CJYvemwVh7M2D7T
Xdw4rFdCaLOfDN3t2bp82SVBmqNrZR/fnFQepX/JPQQqDFKH9zpus4kIQ+qGvy0l6OWRoOhxHBcx
yodaiFoJHqNIR+ym4psmbe2hlZXAkYCVKrAMCmHLQiZmwaWpSBB9AbDu0jbce13mmmW2sRJWXiFk
0SiamuCEbst8YUuVz0Y93Ykn6WskgyWeSiASrQLb0e+iJ03P3ftrb+XD0IKdpT55klOrWexZzJwN
fRh57RTh7HQpguwcDRD0TIS+NkppK8uc3aoaNJvkWQNwEcroNEmCZdS40OSzL1EoQWOuA3DP5FWB
U+FEJ/aFHlj7XvK3BNZXSgEGCqq8UGAX3KJbMEnU5DypDcfstEsX/8R+u1Dlx6GsDg3aFBQwo9rb
v3toWSj0/qlS8VZePkiwMUAIDYqWWyuJqwTPZQ9Id2v+VlYMkAQETU1qKrxeF2WVpFCaMaNDAwP9
ozo4OBWe5OmpC/5gF7rxPSvH+9wlnCuHmGVQ0X97vMNOlmrFLBu3FPm3sZMLCD7eQwgGuBfir/eP
3Vzb48anSkWF922stJj8vEVJwVH86WdnDZ8C2f9eK41zP8zKOcVRSBBu/VmzePFJY2WpkwDod+kU
gWlglYxuWiXBO9FcHFMW7SNWADwq8GyL55Q3dkWo6v7gijT4mHimS4l0p8ftPm0T1/bkn1o1nkS1
8Ypb2dl0k14XICvwxgVUq4YoE+rgYZ+SHPNRPtdt/Cyb/cZMrQwhVxeDx33CQC49BQq9ghBrSZJD
n+BjZfuPcqD82JileYAW+ThgJY7dV9wY5f63q8FKJEPurHhyyzwpwkNc2+W/Qs3uvqSQGCdoVyke
aVLRWMlhTMdSO6V11CAD6dHXOyr+IA+f4LiXJZ7cQ9/sZD5lRCUO4+JTOYz6Bzm0k3+oyYd/T1GZ
/Gms2gcwnNsSRAvTmtlykbb3Cuq2R6geFNj8cviUje0AgF6Pk8tojOUjAoyejRxTaWq7wdKkc9ZY
+Ox5te3vlC5Vg7OBXXh6ycMJZ3R5TNIHC+dFcs3WcEaoW1tpxWsa9HbYXotxM/3INpmjeYVctfaV
Iggmq4LoJJQBAYpC7zC31ZuYHk1fj8jYVKBRgdkWs26HKCw13fk2zZ5d10GXjKTWjdBWiI6e3hrh
vhpRI9wJZUL4KOt1KX3KKSJ/hKnbyWfqAnCARwVBSNJLI87ReJOsH56NfBh6aP2korWg91tV89vT
z5bt2Rab5U3NfNl6V2VKrEY0o8/jxkEmFJPk516kHwZdZiUU5/vr8HZHvY02b4Wr8SzSaK5kRb4b
2CqLruB7q13VbbnpYgVzs97nPjB9oLmRgofv4vQrdb9pbIvCddak0+9+8oyTV1bB3o8j49PUKSYl
B7y5/ayQPmQhS2kXhrrpohUWforFrDHj2cjZtaF+1Mqq23dBED2aYyU+e6hqPOYZzLBeDZW/B0NI
D6MQ+YEVHTswmNFynCTEK3Qv+qBRnHGKUCv2IWoKF8MovZNpSR4qcQM6E+XoI6HQe2cT0eCzFTbY
y7OWnMEosLNU7ZnjlGehIwwJnbApjf4VQA/dp2y8vwK/H/dDZmgHe2yDc1NGKTpPUX2OyrH4bClS
cihlyTt32VSf4xGMlCd67SFQJeNUB1l8JmVmX5mdKD4OqGY+yv6oQIFF2wcuCXBAWnb71AwrF+OP
5lGvB/9JsQeDYrWnnLsosJDNwgfcGXKpOWZy8qfw8HhCNjH7gEJH/tAkFeajHYLFqHP+IxX8XOF3
4gvyTDY+baZ9loeBBp2f/JPKbXwaVK3elU1hcWT42mWc9GgPZ7L+MlDbdbLKJ7fB0nun6j1KBFmq
odoFbM8K/OIUlUI+Jhid7sqoaU5REwaOPvbKPg2VEuFByNJ1O+Dup02QhPI2PLW2KHcR9HOqcsHv
jHbNQzHZjaNkXnTwAtzzICLgBtLlQ/QcCiQzvT62oBMPw+x5zXCi0iA9h2aZ/2k85Yed6nYO7W4c
nuiCopmBaAIpe66b8YmUbjhQ/0JpKB9RoA59u3Zlz6TIhZN2eM7QuDsZHXIoEuJBP/A7T46VLlOK
gC2szH3pFrFLaQBXVCfeXve04aDYWfqzqUyxQxiXvTSieeJZRnsWNc5ErZ/Fh7rK2z2lii156JVN
DKmIN/7cauNMXxyKBmxm0x/S0E0msU+hKqOF9IDg0fvPChgas2k9O3huhb49KwLJtoquGCVHViX5
0PdZcvBiM4HlRjnw/rG0yMso6VMQs6nwa+Zao0m1vCwL8jS++OihOakv5aduqumMK3l1wN1ky6h3
/ulX18prPAoxkL1AEJJfLNKZtG96I1Z5P1qRtwv8j330lINT0YPfGrRTv/rRod96/xMXk/YaUsOR
F1tgaAfq8ibLMy1XwkqlpSy6S6uq3+FvOkYEYf5+nLVP08D20SDn7xusQ4iEGnSl0KJVgmbJIEbc
EuHU7AIP3b/CDCf0PrL+0CIRf1Jyyt73w6/NJJrE3NX0EVigizwnybV07DtYD5zrsv65h23f9qeC
W/t+nLXhJASS3AAbNHlZtGXhzowI7CBRsWXXYzfFyQjTYiPM2mheh5k/9+q+nOvSbTqJ6FJEbb1T
pKHc5RMyrCR4xS7LB8SKkmQonkWepkc5S/2NB+facL7WjCmxGZTyF3twNKGA0aEQzqT+YxVPfjLs
m/qXaX17/2jS/4FqBorytpTnD5T4O6OKkbMOwkdErHq31BrdAR1jH++HWmL/XjcC1E6LMhFt0Zta
HtERzIhzzx3sSjhmI5o/KEN/9sdRPaS4/yA/5huPJaJEe2SSrGff7K2Dhm7BxpNmkaHwO6Aw0XbG
vYOUn+rL26mNPVluO1PxL12btPKhG5I4OUObqvWNw21tqaqgHClOEFEsj+ugEeirzFVfg+SzxmVC
7YJ9Um706hd55L+PNJNMkqN6pYs+NF6Bsqg8V0FkpDsBMpizq5iF5Kqk1N60S7rGPvu6qMeNe+J2
jVLABDZK2xRAsbl8G8YDCpFBYNiOpPyuxy9jZSLa6Ph+v7EXb8eROFRdALPIlOWWmXLLWV1ynFlO
l3l0LZq8eQ6SLLyMQbAFjNsKtUiT/d7PSXWSyVU8cVJ52vayOAqzPd3fC6sjd/VF88+4Ol1CTYey
W8lgA+IE0fZyFyT9LEOtvigGPP//IpiK0RCnCBDDZSctyKtYyRKu8xYhrqz5ksoPiP/t5P73/TiL
GtnrvuICopIj67SelidziZhV5UWV7nb675oGqBkrKDqphyz6xyuDvaJ8vx9vbR9fx5sH+WoQg/m4
CJHedhQIB5aG6m1fbhhd3e4tVt7VJ81/fhUiQ02t94ZIcQNTDh7yyjYSHH5CiJee50sKPTIx5nvN
R5l5o7qzuhCvIs+DfRXZHxKvVIc+cCeLx4coFf+3Kml/InSENpbHEv/wv/NGS4LGJNf3EoymTrVq
Y9LRuroW6tZD0XZJ9YCRQJke29buf6Fjil5UlPDgY/2ImOS6rZCOCYXtbdTe138LJ6ZFE1KmsLkY
8NwsVbWnf+LQdI53aG/ItdPCHupPpWX2v2IbE8FdyIVmHNCoFr/UMOuQvsexYWNUVsf/6ocsxj+S
G96ASN25Hk5LEqRCHxUqxLLuL+HbLIP1dRVlcRX5CN6IsUUAKVasYqfZVDSK0LcOaT7ZGBBUxAW+
sMsySZ69LrbsUlZ3LFkG9RWNZGd5QSEUXhTNlNmu7LdFtGdcyx86lm5ozHdZ+qhJ5FXoyQ31d7Ps
SrFxCK4NsYGDisW1BYZo2aGiKxvZqDJKcK9M5Kjrvypd/4xg28Z1/4oHf5vz81Ii6QDRRln2Rrcg
lFCPkI1mIjP1WOV2bo4ovCThUzUV9YuKT8uXGAnHS9lX3bMVy+XzjDzADaeLXkZ7VH6NLIWNs3L1
7Loa+cXZZdpkraZSmE6q6g++WZ9MydjYS6tn11WIxVZq0M8tY7VV3Fr+YXiuXn6dhheeyfvG/HZ/
Fa9/DL0yhEIQzlse/N6YATTjMnb1Wv+l2tRXKkwR/osYZI+kGgZ1/OVS9aRs6mrcZV1kegpjVxiG
8ky1FI3X+3HWT6CrQIuZYbtGXabkPNc8zzwiMwyZNZqwnKii6GwYnvldQh5/b5R6eEKxeq5D5fbG
tbM6oFzYdEYgdt9QXWsyNs+Sa9vJ4/SnYqWf+0Tf2HzK/B3LXQGi6z8xFgecJXB1N9AZJDkt6/Zg
Kn0R7pvKjqcXyVZy+clEy2s2Z6WlYEqVtw/VVG8+ydrU6x/7OJOml0nkY3nSgmz4lnRJO+0DA7cZ
JO5xffl0f1pWzgoQOnPTd6YA01d5ex0mKl5FbRHYjmFHD17un1QdQEA0RRubZmXkAd0irzD3VWaq
8ds4hpW2UIGo1hs9XgShf1DNciPE2qfMuDR5bsnSUZn//OpmBz0/cq224SVTFFyHIsOL04NuwUnF
RgMN2fsDtzXNixumboRux70kHFX+kRmPWYREfZztqqbYeOysHjeA2ecaAD2bJSsnDRCQ7dQuvKDr
kzwMni87VM6TnTQV6ETmofm5FvVWW2/lTckFehV1ns+rwaRgnPkYj5iOqJD8TsLhrObhQcw92TE/
t5FyMYrssx0goVSoD9lUvY/48O/c6Sr+YjIF5r551eS2O5R27EaZh12QOjX5QwX66sv9qVwf4ZnI
8r+Z/NtvTWxP6zOUd13V+i7bn5HZ3in+j0AIR7KH8/1YK/uAcQWICsOKgvDyjTzzAulYRKPbS0r3
Bc+BxttjHlhMx/txVjbDdZylhoWvhakfgme8JPpo46QpcfTtwE0nP7rcAmN5P9r6CP7nq4zFKTKp
BOtMI4LdQc1P4ej7I0fRITJwVhL5xiG+9mnXaYf6drrw/+rDPq+Ci9yAMkv7ajhLelCfU2+TB7v2
XYAlSXsxUICDsai96VY5tBYmE2454f1Gce4vJVM/pfXsdmH9Xfvelnv5WuJ4HXCx7cY+hZonh5Pb
I6LXjz8L6Su2fpVBZ0VDFQO7x/sTtxVvsc0qUwqnqhSSayCNf47TsvhAMx/zmD6cPSjidC8VsPRS
GGyH+5HXzs/Z3w8IlamBP5+H/uqAUfEvV/G+MB1bw5wriBxp+mArz9KmXMBWoMV9nPpVQOVDC13F
fh7yctdYP8zM21FE2NgE64HANylkFlyni8USaSjr9oEpufQ+fTChsRJhMhMKhMPDpB/NY9/n3cZe
2Iq5WC8mDVvRyYXtqmmHWluW9McY6PIf/MV2AMeGv+9P2uq1QGXvP9+4WC/5gFEaWgGGIyfxIaSi
EtTW3mw/I6u1r/Jfw2A8m7Qa49ab7Q42Fuvqxr8KPg/G1ZLppTakZZ70GHiiAFsjpXymBYU9mh4a
G3O5GoqyDkUKOBI3zVa8eLpOKU3VHfTsRfWih7ZFpj1rjvfHc3X6DPB9JPd0FpbJt23WYy1nVuKG
+bcaS5zqZSowWft9P8rKxyj6DONCZgrO4jKKOSlVZI6qBTYtGZ+9mHK3GkZPVTMWP98ZCcQHEFkA
LTDw5vr62xmSPMw4sgSMgFDC50Yz8D8rnc6ON1AsN697wkD+IQDFUZus8m0YVUqwkxmq0i1hmyIL
RvlEV5IzKA9MEW3w5oWNJqKUYczYFNjF3f/Im0mbo1PQUbkR+BHL53Wg57pEwy7A2iTwnwdQPNDq
i/gDqrzNsRzp2N6Pd3MJzWzWGUoPXmMGgy6+lr5agZZyEVxiwX2n1PqXzOOhlPnBL62ThVPZXnq6
H/ImSyEkWkBQDlG/Atu4mMdcgXWY0QxzlWRqsXGrqnPuCdW5H+X2STiHgUc/LxkeBsvWFhRtuUzb
enQC68VMzDPck32Mc18Vov/tY3cQo7Ov/xyxQLwfeWUBQeuSWUAE1W90TWv827Ru6iC8St1nKl17
0SNv7hm4QQQDWP2qmrEKjofb7P3AK2vHEvqcaEKkIdtcJEpSi+fAmPDaNvtsb6ansZD3hnou7R/3
49xs+XlkwQDKEPJeVd/e7hBwXhLeaanitrnuTL55puF3CFB4vx9mdZ1chVncrUaA4Bs7BKmqNJbx
IqW4Lx0lRE7fe83xORQnX8F/AIeXWXOpRpijiYYiRf3oxf+oBaje6Ukb2o11sTZss/IW3XNOfrbc
22FrBC7fshxZDiW9IdxNQi7+AJAyrB03GoIV90fvZmPDnwcUP0t2cMUAf30bzRhE4U9VDTlN5qUq
kQQdgKjEs8q7fPR7Qz4GSA1sDOXNJ74GRabmlad5w5EPWqTjQysL3KLER0Ck3o/eQk9/0DeWxlqc
mbPOoUUF8vaMVgoqgx2FuEL5lVv0EFpwKVv6dK9D9KbYQgVyRjMCp5iZRstuLvM1yt04NK5kDoc2
fgh9zMMRgffy8nNrY/imKk8Zd4RVRA+jFT7ibXPUg3xj2Sg358nbn/F60F1lJgKx9ZDXCA27gFt+
B0RnBma1jewEjNBTVWs6iMTcKFHuUDv1qx3r+schmv08bZzsCqcoZZxOkY8GR9XrmXEwK6EB3UHS
uYHnhvLOuTYVPKAVq954ad+uQkbOQjAFEC8icLL6dhU23lRokyp6NwoGJ41/a1hDV16/E8FLa21x
d29XxdtgiyVft1HbBGE2ua3RHm0jPlSD7yqlvzUhN+csNyYZOB1iGh5IG8wTdjUhme/FJfLEg0vf
sdZd4GtI6iPEarcukG9pgBCgx8qxi4vBugx1P2H+1BXlnLYnauV/77TSk8G/gQb9MBheoJ7zqEVH
IKDQHR2U3kbl7P5hcPuL36zk18z76hcP/ahO40hPW4NvmKrn2s8cGgasiZf7gW6efKzV+SBFH4O2
1A2xZFKjWvSKGbiZPRzp5e8h0D0asYx1h7D3IkieS3x03n3UXc87mczb+QirpAQPjC5KYU/nOANw
FqOLEqvJUcnrRwn45P2PvLmYmP//W9TArd7G80apBoPupRcJUJm3T9pYwXm8LLEjvh/o/oKGufU2
UABaXMtmZVU/+lyiOSJSzKqycOMwvT1frj+HK+htlCGtdBU4lQeeGj5G/0OrP0rSRfe/GvGAg9/f
Ghnw/e9aG8CrDWQvIsr4getq31nuLAzyYZQwlYUy7m3kmWvfNafSJPKkQ/IykZfwrwuwRI1dI8GC
cZ8KXJmP5tTSkIvMcMCrDWsECXvsVPyrbWw//9JFZlNvcJ/W5pC2xkx9Ahp/A7fwvaIBjV/GcDJg
CsWfptm2N9sqGG9FUd/OIeCRuMFIM7zIaY8W9DBCKwQF4UO2zMMR24/7E7gVbnHSphxpEUKytZuo
ymPQTw8IgZ3pim48xVbDUM/kfclfQI3efhVkUADcJp3OGoUEBVBMHRXPo9d8+i++5mqhLPZzlmPr
1heB7EzZkJ9Cf+w+CTInlzYnrpP3Y60ufRWFVXhdMD6XRMKQ+hsi/FZ0UQvWYRYX5qNV9/W3/1+U
+T64Ou+pIOGvaBueI08JamWiKYtdHgQ4Dt6PszpBYAfhJNAKvsGcZgOmmP5gWK4Va18tGO1/B4Nv
OpLqh+/OLLlzOXTRV59ppctupZ6FeRU2leU0KYJregChIclwL7N7c6snsjpFyDrMYF0W8fJ9CoDD
1scsil29T75M5XAsRL5xH6+O21WI+SdczY/UTjbcYtt04H4E4Kx9HyMFIzu8f3bQXJrxq0Dmbvg4
pQ4qyYNX7Ygm0yUg6WZWnTpk+XHmHq3/4sWBgMNVuMUZBD5XnUp/MtwpbzHKrEt6vR0Gm7mK3X01
icKB8b118N1mNm+DLk6iqc904NUahhpmD1S9kJxm1I2dFfnZro/CjZNibWnQA+QuQX0DpsTiQq5k
tZZMkws5EtPBswBAN1siU6shYJbyfqcncPNKNIu4sPLYiF1rMi7YEj1rU7e/vy5Wx4w3OW1q256R
hW9XXzTKbas3nuSU6pdR+4t/2pmVhzT8v+7HUef/0dsHFJMzY1R4qEEsWm7aHIwqKhqm5HRporUP
PgZn39qcAtg+meRK2lelLH8Scok5VlDN9AfqGtX00LEzUAGIPD9wIsVXgmNnlPUXw7PNgVerwIWw
9pTwQzFNtZPgDvqIn3v/xCskGHaxgagODqixVD0EppZ9qDTNGj7mnVU9BTTNm12vpNVWDrU6pDCb
eflSweaF/3ZI6WiEHtbDGu6ofvrMT8wOHfZyz4WU5x8DvdF+3x/a1VUCEAAcLMDYG90AJfWbyBrh
lwUxz7w8VhF98DfqrasxWIaAN4jEcfj2m3o7bqfQV1TXm6CNaPIXJCQP9z9jLUXj5/9n2OZz8uoc
tLI6y7DLm0C+/vFL2+kH77ugYqYAS5AiaVfJYo8R3Aa2aO30vY66uB19TOixeWskV64xYIdtY9c7
DbGwR8RtZPf+F24tjEVugTGt0udjZjpN/QV9BxRfyh30o4GW0f1At90TXiVoBsBgNUBaKMuzyUZ+
CLPgUrhjYsM1MiZbHBu/NYNDm0ajfQHxEj8qlpdgUBggP9+HvrkLEaZ6sGG0b+lwrn03tS51znFg
zC+LXdhANJmkd6aTUyLXLNziJGXfNg5ugxsfvrZMKXQhZArUmOf4IklUkXuW0Jcz3Bqt8g4wzGTg
CmxRoDxujPBWpMUF11hhl9FQTC5GGPXfgikQ3zKwQPj9yTjjFlOvep+F1sJqkLMcTegU18nckXO1
+DnEmp8y+faA3adXNY95LGNIf/8HLsZc8HTjPICZbaCzSulv3m1XuwlxdF1v7Dp1delzPn5MhMkV
+OLZW4fdsjD2GgjgGHRBgFWzzs/bQK2Rp9EUaLFrRlVsf1DNJvnKT8L3poFv96dNyoBOry4XB9Nr
8h+xkZCkFZntPRlZWXe7gowKDygzaTfKTYud/e8fhmyumAUab3nPKitdH3DXxl5L+V7k0K1scRrq
eiMZXe611ziCLcZRD9n+pktjSM1gT4U9Om0czhZrpeJ46PKcJKttHkw9jGGghv5XqYcAQiFOOReQ
wFwTe4tqIwNfrMl//xKdxs18j8+6pG+nwjMGrIULJbok4TTGSKOW+ucmEN0WZmdtbeFcQ1cDHhYv
6sUuk70g4QFWA8dsS3UvwTi2fYhzkBZ/av1WuWptGkHRYX4wS1LcPCvs2IvwKysHt2P6pKH+nHXe
QS78jeflvB+u0pPXsTNlC/VAel/WjeiSgohhrMRBeCl6w3tAb7o4dJgEP8Vpa75YdWM+jZVU/PTT
QTp5GRan97frolb27/CoIdPmQ0iYF+5i6uICahIWS7Bqpf6c+goGmIWRO1yEijPakXcIEJyGmzgo
3+5HXptM8yryvKiuDgrJEmOnNxKKik21h4b7Reqqk6bET94QnO+HWptK5hDxBtQ/xQ11T29aKyux
LXX1SYK8oP0jQu+cl1tSfKtHEoYmtGyhl7Ev599x9UmloFag+UhFyErh58ep9lscEG2t+QH3Hh2+
we8GZW8LD59dvFB7ccS1qAuORS/sz0o4cDobuVF1bjBNw/f7YzAfh4t1ZoCxnUXEDMZhWYiyEOFE
MkMSbjd00+euK7qLb9TtN6+zvDODFqAmF9cbl8HKwQDwBdQlmHwGZtlI9rB5z5M0Ht1ET18qXRw0
sSXUvDK31yG0RRkPzwqPqh0PZQndruhkCozZDiLxdCi6qC3+fX8UVz4IzV0ZhUCABoiyLW63JNOB
0gs7vkiJHBpu7BfYTEn+SB/+fqCVz4JVB7h9bp5xNCyOOvwjYH/5toWMRXZkbLF4+DBsQfXW1sR1
kEUuEetqEDVlO7rRiLnhVDheOry0qnjA29SxxkjZePOtHDboYEFmlWci3Q3PtKjTnH9f4KCFXsjP
iZx8b/bGcLHG8As9yPoUl7591IbMel96Np9yPIm4/SnaQFlYjqaRJ0bQ6mPrWhj7vnR1KgDvmFv6
XGtzBsKc7yLjREBreZZOiMdW84M89UGNQobAiCCJlQ+TDOX9/ctDIJZEHxdA+80DXTSmHqO+57uw
rXk8/JUbj4iYb6zBtcU+t4nRBESe/0ZnikSO+lDI8qh68zB4ihPI3ftPZgYMWZ1Z4wSx6cUyL7up
x1AoTC6drvfnNhPtSxKNXw1hShsl8JXr5s05sYjUSWHPMy+Skbvp/3BkHLukfvgf0s5st24lWdNP
RIDzcMs1UpJlybN9Q9hlbw7JeSafvj+6us+RSGIR2g0UUAWo4FyZzIyMjPiHUPYfrGaPBL+xbq+G
WhwrLPVIMEUzelprSe0hxDdYnIsC17Sd1ducE18BVWsHMcTltk56KzVjxwlR5mjwTmhdrfimmYMn
iZ27eiNQoDRCtwReFRy9ZdhrzKkESh0iht8muJxbWUbnEJUdd4or55fttN0xHlBGur3JN8IFeJgZ
GMHbnDg1/6oX16mC/a+kanbqATI4WR1u35AojlYzHp1ioLKWkMUP9m51fGtVkc6mjEgdESTGYli7
h+CTFxVmvT1VndJKh2Md2T+4mQNyzrcWSOfYBFD6f4dbPM4xIm+MONAnDyHda1qopM/D1a73rLJX
tnB/x6FWw14BubZ6L9WljxspYLNrGlslChRpHDXHvtbadwFUuPqMDKP0dWhb1N2UWPeJkGZSPaJt
icicVkVmcEnNAY+OlloN2ldOZYQ7QW0jFSbZBoo8q84TpBcLPzm21ArVR0hRS3/mYXnlA5docJhP
ESAize8/qEH7Hjf4nXE34varcRdfYJIkHUUdI0C2z75wrZ+tpLk4ena5vZ23p4c0IOGa9HBZ0kdS
u0oCtZY9gGdTeGhGG95B1leKdBmbMImOgd9Ul9aca63Y8KWySxvb3+v9bEx2fmjAt4LUNhdrXh+q
TE0wRg6U6E4Tlf0FwXsKBeBlnqTEGHfO785Q1iI1mxCpEpqfSp4NaPgij5p1TByrf8AjY++C3woV
c4L//9Z2DskvQkU01Tk07yS/w5OqkQ6qNCofrSR0nmHmNdXRlJx+8HDsSNFQ72zt8+0vO2/MRW7N
e59TNYcqsBjzQrwYPcxDpyhDNLhNeURAPRiLYzH44uIPhXoQTv45HvI9hYCtS4ZcCtcEzgqN5UWy
4YhkbC0L+69umsbPMaMfRiuYdooMW7EQzy+kjklDKa8udkvjFHZTo+BytaWHLvgig6+rQt/1yz3V
ro29MmPSqBxpPEJ5P71eQnhykla0TeKRjhxyKT7EDXLXYq9SsbVPeGkjPADlmOEWWYAtKXaTWvYI
HCn5KJT8uVCUP2k4fkPk5DFXG8/pkuPtzbE1JPUK+If4LmgrRp7TtahxoHztRVU0vZf7yv8B1wcV
IcsK721HOD8SMwuPGop4O+n21hbBLwvXbZLE2ZTy9ZqihWT4iSRkr2qr8qSAP73LamePFLA5P3DX
kCu5pdcbMU1apJAK/apmxp0efqnzUyHJ59E/C+Nbae3BNrY2is33mxVWqbQuK8z0ZgQQt07c1b1c
Pxa8Ug49ooIuwnLGp9tfbmP9CJXUtWadNXCMi80vUhrlskM3zw50lLgwhbhgU2R6t0fZmNDLgGwt
tmSbEvo1ehyeVVPE1WH5JJkbpNPO7bM3zCIpVfuxSewi8b1cBNn7PpfC595PVOTx8ujt+84yeOSh
DMN/c6Zf77suwpHDjO3Am8zZBi28tsW0c6i2Si3Y9s3POZ4Paxy+UxWlbiex7/XjONToman+76A1
kgQ49WhiDmUrU/MwmCp8vkDJJA11E51abDxIfYn2X6l/VYLSQAMV6NveWm/cB3RNgSbTcoCivsRX
JC2cirLDPanVHKW8aIkZP0sxz7RJiWzMlctYARsoID7uLMu8souLiArPzBtQDayIli9Qrvuulgwr
pUA6vMMv76Q54iFFMkcv+k/CV69mUh5TSzvf3sIbtwQikGji8Dagj7Z8h0y4qZWovFmeKIv0kjZi
eq5Lume22iO51lTxzq20tZepzEIvRJOVwvfishi7ltar1gZgLDu3yb6VNoIPe7blW5OiLuoo82te
o3L2ehcjcKjqcWVaV4EEXCnPYjiPJRU6XnM7edKSJTA/Af56etGnmS0Ol5ffGES97vclmqWjmv9s
5c7p3NSpDRe2UeOZpm+hpxbU7yMjFOcya5wHzG923z1b4Q5gyywRN1NPlqtKp3WkqaMoXurIJzE1
95mufL+9UTaHoD6CsDigVYTgX6/p0PWdlXVF4XWBfQkK+W6UlJ13/sbZA/456ybNTgarrogIkijW
Jz6bI4euji2l3P+CsuM63c9iz2JmYx/iSTlrK1uOg17v/PcXeR/USS3ABwApBi48M80vwlAeeUDv
HK+NVQNnjgycgjoad+ximGnEiytscA93uv5X26efA2cPtbyx2V8NMf/9xUzksVN4SSMb0JEzfAnw
TpAuBHe0UURFt/OUJaG018rcnpaGUgsAeuzeF9dEKWF1IpdwnCiTm64yt8Ej+V/4/s5dOI4YymFA
TBe3q1qFupSrLXwto7wkrfVONsp3slp+vb2xlyiT+QjPzU6aCwQlYtJinN6CmdV0DqXN3ox7ryqP
ThMEB02bynt8o46JKpQvPoCe5B4ItBuH/+RTMZuH6g2mZMiLHgpZsr6KodTkY+4rQn3Uh9wP72Vr
iHiVCuxdXRxXkjM6EqoEer5E9qmZ6lI/J9B01a+VnwpXSs0GJ9Y+U/ecojb2OsB+cmfsf5FbW8Jo
nFqyhWUPCEsUX/xYP2Zqca6lZuf0bo4CrpkAhPrZij00DqI1rTTwr4GpFadBr9vLyDe8s5OuON3+
ZOvtRyseiTwu6FkleMkZnHCfNjtU269wB8+tJJ3NYM/8bX0dUzADvAd8D1Wr1abwzQRmll0iM2X7
Hp/3zOvfTZWPqBmcxTR6QIOPtqS+Of3iCcUlTOkKvgOVyNdnefQzG50TIJddJhAAQpkYpsrOlbX+
TvMYBgwzOjtIyy+2e+cnuZIEIr0jkxovadmIB4ynk3OUxOLN7XQWb+5NqgZfw1pK9Sezh3mr69ld
lMN2aLAHwDNIT+/8crIut7fE1qzI1riLVZ5Mq0doq9eJyFXIqtP0aObDIdAHt+33Wq7rWKvNLTg6
2KikAiZbrF1dZ0Eg6VXsUdl9H9nGZ4S375RAO+V2dL09ofVlOA9FTJoNNp0VVFCCPhcOEzi+prlg
RWXoP1XxS9Tvmn7vrbl+BVL9mM0vsSY1wNwsJmWEYDTMvmi8yHQ8yyjvqEiMhzABoZhZ2OUol143
8p2LcWtQLl8QIKQSuBbN3/PFrdVOZRQYiRndGXX/Gwt74qTRp+fSDLQzTl3DwWhqjH7i/M+bl3V2
WoNqPOfauGC/HtcahgyCLiLJkdWeNOMyGdYBmlkWVO6wy+5fyu2wUWaDA7Y+MWqmfCyWtiklCL+5
BRS8nAQlcOUsFRFsneiaSPK9mnRIwPQj6szjD0kx3vkGAlSGfR6r8ZSpKl7YxgHA6O/bS7BxVLgD
DGS6ufDWb7zEIHRCotG8CJdHiifnVoPGJe29LDaH+UugpWoN1mfxhY0yKMvAj41rOQKr9KdJda3R
eC4jZSfKbNwGQD049NTvnPV7UgmjEG1PJ7kDl6cd+0JMV4qo/pfbq7Zx9KldzCo3SAivGzaTTRE7
niV1BMwllIrbwg16vf8m8lq7Ao3eu+M2iv54xcAenDsZQG2XzOrRcipZH6fxajWYp7vDlIzdoa+k
78lopodESvTD1IX5GaFM7XkKUd6pUkk6RiTWsNupDLShqN5pQ1ruHN2tlSAC8pwAJYjd2GJTo8qR
2n2lWl6dp33uqnmsV4hktH7ito5ePPdBpf+6vfgbe4n3C/c9mS5nahktuKCbUaYue+2wbS/r4Aum
K54j3qiLOx9XG1U67MXpaa5tjRA2FVMtCTwh7dT8BxxIdMwNbXryh2EHG7u1hvSaYVmTZVCnWiTQ
RDhjdKw4uZMkS/lhpUXwO1LqGBR/2QUI8RlStnPqt0bk2DPgX6r+MrVg0qmkGSNqMdITRroOtGsr
DNxR7Jm8bQ2EsCDCNGhLgn9Y5jBBnQD/sqFNjY/t9FOXm8M0Ptuqd3tLbJz6WW2G3IIkhmLCIrzo
gQIiUijWFYfgY62PH8cx+nZ7iI2ZcFjQYWYvzK7zi4+ktMmkJNIUe0mEnyPYUNiXx9pGolzZUw/Z
GmqGH9CgRTxiZYzX+mabYL/nXJXBOGILeiji3p2i8BAre0XfraGod9Kb5U6afWRe34A9EFQ9EWro
zTYJnfAP6ohSOHyYchrfnM4CDoClic0K6MLVwyMIVDCvuuJf+6CgE5s1+k8sw6fnt34m8LHky9SU
5t7YckK8L1JJmJHs8WOgq+UzPgC+klCHi1/uOY2utx1BAk0I9Nb/a3v1evWgHfDEiq0A1cP6PwHg
nqS2d+Dl68yPIQitaKrRIl9pqmWpiC2EHmRPUlTX9z8OTnvoGwfNntCN+53FW0dWBkPjCPV0VOpX
tkVNGmLK6BPyhIglnm5jcGhzOXuo6kreeXisNx5DsQ0ICnPhdxmB6PbXuGQE83cyqzsYXzXeAmF4
tuHPHcC37QS8rZkBZwadyduDQuMi01O0vg7zUjevZlsdAtVwm+lzi27C7c239bFejjLnuS/y2K5s
wQgEHY7dXQVHE8a2y+v+u5rId8FYRqdpDMzj7SHJ9PlHX9eKufHAmCkGKSN4xcUNLGlJnyR+E941
UR6c0saJ3od4yh/kPva/tpVV/golDX85o/5Ib8o8VWM83SPQmLtxZo0PutEWB0uY+iEx5OzK4jVU
fuP+Hl+Q/yh+1F5wPM9wMonkj5WZ1xcjrQvPkiMspbWY5vZQqtml6MV46KamPGNFJbt9ENanjL16
9nF2eZfr6GiiV2EPJ4vy6APaYVAlVB/tpcRu+d7hKB+Hpo7w03CKYy4JzWtGX/0zUUk7B32mHGJH
DTzOtvHQ135VuHanfWhHMGfJCLFOLywBha/tj2Hk/wpyai+1GSqX1q/MSwwh4cEoCuuukXT9nTom
yr1dNsNZLrQUqzrZcSNLTlxoepbrC9s/maIIn6ui4g+D/iUiGLt9Jhuu2vdERgQIrFqLzlMrfUHa
NjzJKVBtt8fqrnEje+zuGh2DpgKu0N2AnEZL30ROz2qf0LBAUyU+jn2oHlSr9i/kiv7j0ObpuR+s
9P3UJMrPtqhnt2HLfxZ1mZ75SsXBrmrjM5+/+jPmEfasZZ+al66aqRlo3ngSr6tDNmT1XRk1Pxp0
AS4QNr/XpRWfqgg6LWWNWOwE9I0jjBiaZpBGoArlLPMwUSlDokYdjqbocEple5GtL+bwRLHifHuP
bxxewCSIcaJAQZq5bF6XcjnoFBhTLwjMS1Zl7524fs7rPUX2jQca6B0Nuzs65Ryn5YT6dH5niwGR
n04LXbWVJRQACjN4ipwyUw8y9n/HpuedZpqh+T1Psv559IdTgtqHO40lslsoIzzloeK/K5Kw812r
HUvpensxtu4cCg7EMmQvsV9dHPeWhtxkS01w11YFr5xEbs56PFo733ZryYEKqOQgxEvKKK8jmalC
mJvwDvBiyXdxLj5ko+fsUve3RiElUGhVcL2R1L8exa+GAtFT0tDCpHA8hm6VhW5r5TuT2QjLqJHO
/muzL+UKmi9FZRvVYaR5WhzKpyES9mOXV91nkZv9MRmrwUWwZa8qPq/QIiyThfBSo7UJxXNZ7up9
v4hzogYqGfZDqZgNbk9+yrO//4ar/L3f9HdBKaeusIqd47KupnCdUpEiLZkTriV6PQ+avhhxi4Jq
106un2ICXCXmacylwh064jSumdCnpnSPMLM5MKgvFEOhsqy0uKpR1rgAZeka1iCCR6Loc6Ap6e/A
z7GgVriTcox9iPEU03du3o1TMYMnEVJHRpxsbHG/w5nJqkEuFS8S6gcTH5NqF8m9Fe5I9Gb5Iyra
q4xFFbqEVxSbVYoy18IHpo7hrpBklpa1ow+8ORtU9qhjzPZpy6psbbR+ajQB5T6ZkraBynG5p/u+
dfRo1YAEmnfo6lslpJN9bBqjp8eqa9vtO0kbDmo67USrjaNHwZCkgXcZVfrlCTd7MIpTnTpe1KYn
Pe5+VIGF8X2LphN0icl6c0MZ92aqPjMLh/R/+UgDpSKGYjJAznLUYp4zU15djUzbcebZoGxRBcUX
k8IvBaBVy6sxlL50Kvx0HcRB3dCcAhfZp8ckquilSOfezP60Y/ahMNLvYoSRb5V7xef1wvILaKyg
BMLjGrjO69BZB3GdRRMd2KSc/gES/UsVkBbl7FzV9l1e0zy6fe2swxlOOYjxMNLcFls2lUsM69WJ
eOYN9fhNkSLloEjpp0ILVK6H4EuNHcipCHQMBbmov9wee30cQCzP8HWZBB6z5MVc81HJwxrE4VWP
UTjIjQjFJxrCtwdZBy8GAV41Cyn8tTp9vaB4nclml5rpHYWY5s7RE/2EKtNAhc8cTrZdWsdKNdhQ
lRof/83IPO7APZJFLWE2ZcCjJUuQppNCv/QGHyl2OeT5LQ3NpTPUU6Cm78Jg505cn3+gc5RLEOyH
5LkqffuGLQHMGCTPV2vlNFmDdMK8uL7X4qHwbs9v4/OxoqAsSFZQDF7ehK1ddnYZBs41Qi9fZCGp
vyTtiYdsnAd+Ly0kk0OJmsLiAoj7tDfMhj0iG2TruuV/q4XT49rZfFHs7ii17entsyLKkHNTNye+
LTalDR4KybPOvya9cUSy+kOIPMDtIdY3DlIoMziO7IWi9nJjDFpcjMkAaCRpCqNygzyt6wMIKec/
cl/nf0Bj9f/8f4241OK2qx7f8zFL7yYrL6dDPA56if1mrfC8MXWUeoMeX4ydk7exFZkmZDtgTTRY
l7edJhJ8Vyu8hCsrAfsqHdXMcZWk3vlgm8PMaHSYc3DYliyEDPPTgXdm7MUqzPXJDezyoDXJ5fYK
bu1DoB3/M8ocZl6UAMDfGhkQIO0a1fFF9A/pgGxmnHox82oyZ+cUb/QF2CIvhlvk6QUmcSP+ocht
JTwTT33iO8gCYDn2Lmk0dCMgMBY/x7TG7dV3Ou1TVKbIa1qilgBphGM4uYNSiMiNqzFB5lMa1D2L
l627EiYlWTf3Mu/F5cmUe0fqQG0LL8qyOKHnW44fB6PVjiSxwXnA4ffdFCr5uz7LU7crZQx3G/XT
pEXVTpzd2gBz/xnSBBIiKwCvr+V92FVKeAdXIv3lm+Pwwcq5tmi9Szt7bQ0jATIJhg4DcPDWQPnm
mPhiG1iBHvhYJslIeY/M+9AXOoalWYZWbHNVA7CiD8Ksw18JsmzX3umL+mhoIVGxN0VuHbIkdoqL
nvd9kYIiMaf+FMfKlD50fV1Op6kb+1/cTn5F5aYQ5nESgcHLCfdZDTrN2HWu1RRhAy9KG1S4CXYc
HTPCWOEqhS9JnpLxO3b24mp5af7AzkPcg+sEy/hFBG4KkdqNRbQK9e6oyM117G1KQsFOg291TzPM
zJRHCIJMj47x65V1yhSV9LpxcDoHoPMQsuO7E8Ud2D3gbMYJCnLePheTP+HV20zWTkxeD0/niQtG
mcW212Anp6caJLSZGxhV8ZexiaVTrvn6wTZz+1BlkjhIZiHuQrXeq/StrtHZUO3vwnJhU3We1//F
lkrjDO9fG3aL0gS/O1X8A7ZrZ9uuLpy/Q6D6AdIcf8RlUVaNLEkZLNFdDbk8V6Ei3Mka74y4P+Cy
E+/sl/VK0qOF90DTy9gASw4pusb8Ct9TJsu3D81gaf/YQlH/KWpLu++s2vgCpV01j1E0Sv6/GJyG
Ko+SWWASwfHXi2mIGNjWIMd3AlLEQx1ZhlfV1pDjVRJM2pPTAug/VjFmEfhgmfnOjbe1zrbhALHl
fQ6hdbGHG3Z2lqaG4mkNuPoMAR4c7rXeg4U3HIRS7fELV8k7Ph7YbBHyDOBtK+2uXsX12RCYXsS1
DWsnOgej+BQ41Xv4jadRwU+tjML7oJ7eKBo2P5Hm1eXGRSXO5A34epkrAStdETK0k6oidfY9u3jf
h3tGRqs7dx6FRwndEeA+qwSz92dX6kwOPHC54adUPMY6SrZ9i0hAlxoQ1iPLanY+4TraMSZvPyhg
THLVs60iB7tSqwo9SZ+OQhrOLcpr7dv7p0wNchA9s7lMtnrmdZPf04WpSy+Xm+9h1+inwemeolF/
UmU6QLdzl/WcHFS4FQT4Zhjz6rHuD5GBbXdmeHJlubVvPmZO/qdM9b1izfY4UBeR8QJ4tgTCtE2L
FgW6+PiwxcfaCUc01GnefnUkLOrffNCdv0eM4tBcL13WjvseLKmlSEDahZ2dW0VSH7Ko8U91GOjP
Qdhkh0A2/ZM0aeJ6ezXX8Y2RKRdRpKVUS4nl9d73yzotGlPyr9LYawdnjP+I3jqHuv5PHhpfRJp+
0bXduu3WoOQrs1QSl/EKKNbko5QP8Du9pJO+Bqb0IJriTpH0o6Z1sdsbYEeUXb7n1vekfzwXO2mR
r6ohSks53dST1EsbG2d2elDqxYnefuKIl1wIDhUrPMuWJb4yEKEW4VPsVaP90PjZmUv6P02z967b
mgzHgMfIzHtZUS/0uiy1RsNStHWCZyB+37LBP6ZTtAOQ3fpQ7Avg7VSr5q7r691hB/GIHVCb3MVj
GrvJkDuuFgzBMR+70EsshIBiZyKZ6ECk396X64bhfAyouBNXqIqvpNgcFaHQ3pCiu4auIa6eoRK+
byQ5fYJw0j1xBQW0kqZecYcwLhB+jRUlpa8WT3tg9Y2lhqVAnwVQhUxKs7gdDEsYdE1G5zqMLdaT
k9NdrchJn7ps7HdC2/rG5aYnqNGrAlWxslEQ9KkqwMM2r/Xs4Kf5/dTmh7a66Cio3V7erUnNHL1Z
BmFuWS0mlehZrWnhzPSY+vw+5+H7CcYWeuiy6P7NWLNa6gzd/Wu69noTdcg16ZMqQD8ZMPcRakvP
sGerjwZElJ3K6jr7ZPGoN1Jg12mjrFLDlgd5NFSoLLeh/9gYMiLSymjslXE2Vo/7B/DL3IYzV9gu
JQLkZhCkPfxZjqMJBVHWPD1/o6sGeQkpCURH0gYKOKsj0GuY33V5GXmtnn8Z6/6kjNo9BaRjpgMK
cGRxGgRXU2vv3AnrTIVxWUEIpMi9ryDdoVbpo8By3DND4x7ZY1cfOnq58XkqfifB3n2+Ndrf+SF/
xVyX4KucUoRlZVp2NzYamoTva/1JGd5Pdue2+ZsJuawokBuouHQtAOAs4lkadwSyXK3wYfke0e0e
feexEF9j6GtyeOHZshPF1iktDa45cvAKo8GwrObI8FzK0cKlscRShlCH34B8HZHw7LVHxXmUKunT
Prl54xDMaHzCNZk7md/i1aBbqaRWMaKDAGWLo9LJvzFd13YCyMYgQNlodANeIows6TTc7s0s8jh5
skOvDkpMchYA7HZ24lZAhHkL0ReVx3VNvW1Np5ZB/t9Vqaq+G83Jdv0wzB+HQmpPVh74O7Pa2Iuz
qOLMmyYNW/Xwe0uE3VRWznVqZLAPaX0H//x5sHEuDMuvdIJ29se67PT3dYfwEqVZbrll+hUoidl1
QRffcdlrvwDewKHogtgkq9W7cHRNZbR7V4pt+VS1s5F3M1TiPVix4mNqBM3P27fC1kclNyIXpIux
oSyAV5CqAf3wICFmn317wg8zkeW39g3BYcykG5gPkEZXELvEr4O+BTHmlZ0AQaIiBbZ3zreyB/SX
ECqkVoCo1bIRZPi+0JMgF3d9lkZuq4zysz8pGMehd3EvVHHftlN9kKvIPmcxjtnGYCvfbi/mxiWB
jCymTrQuZmbu4vkcFGHUKoTSq9rEFQ6wwYM8Ol+iYa/WY218tdmJDLF9niqkk4ugFk/1oPROIXtx
YY0aN3oaOSejb7rwyAJhU1mH5ilRtfdmIoXfunwEyxTghHygBvwzlkrdM+o6/YUn4WyYXgJbPseT
DpMHlJvsoGqdhaqrzqr+x8EqnZOaOGnjam2p64ew1vzuUcFmZ3CrvLAybMHDsThV6SQboLl80rTB
av2HgfbYdzsai1/o/amfwlHK1LOZjWZH93NAmNvQujJ0Z5WJwY1woPs9Al35YoSoax6mGGySa/m+
I1+ULM+OVhKZP5Q4qMShKfXwey31/le5yjigRVyF8cGOobccc8ti+iOOifIRodjosUaQk39Crqvf
0G0RJ7DsVjyYRT+e00IY972K59l/ykmdPtmlJOF5phjDE22b9MmXB3TRbSqS+JgoeVIdISnmzcGR
Y8d4B/Q9b1D5UmJvwk7TPiAZibBKn7RheLy9r/4+PF9hNjg/MDNnIVLqt6vQG0LR6B2j0K41dXO3
Ee2xKGw3076a1S81KN0+HE6ZVQWu35zk0TjrBi4Cxu+wjy9T90lRvo3Gf5AjBKc5fSDNOVjxTvFz
ffr0+baDADCTdFjdxY5MuloILTacaxYOoctb/r1u1ke9iI9DoRysovOAdT9Wqcbbuj/dXp7VsZt1
Peb0j4c72fpqbD9vpEZLc4/OwjPqW5cqrz7KzZvJQAxjzsgjlId5wi5v9kZolakKqjm6/KzK7xsT
7AicmbpwU+uilh9vT2p1D86jYahBts68VjRjTFI1K8ixHhN4lkdFTRzz3Sj6kHQ7QN7Vg28eCF49
NyDtB/7X61xd2IHmK50PbsssdKp+Zq5RUs2oNDbHTAva3BW2jjFmHYrWdvshHv/cnulWMIP/zofj
rT7Tnl7/gLFSpgnxyA5Il3nfJNJvqbR/3R5itUPm8wMvmnSESsDqQZdntTk5IZ+uCYorKcxD02un
CXew28NszoQLjhaAThK97Iv6neMgB2RM3iRK4XaK8aQXw1u1pPhcvBRnAibavKvKZRpaFY7H+Olq
1ujmzqkqzHNY7rnSbW0Kugno7XKs4PctvompJRkGfGCK8qxtu1PXyvFEC7TFiLVzQrzHnTZRHg2R
Kt1B68tyjwy8tfttSh2kDex/iPyv9wRIQmUKVERrNS2ZzphW266tNBRLy8SqPkVF9/n2l1ttEFYV
tikVnFmlnTFfj5dLaqsWeZN6Wpbdt1H4TvjKAS9f718Mg3vE7BMAT2sZQowAU5Sxb6Wr3ESH2h4P
tfPZCvYgVKttyGSoKpAMUUSZydSvJ2NPpi5iXW69mOkeRRVqZ/a//eHtc6GPiOYrr2EeWItRmgQj
MkfDUMkI6afVVf6Vev2f1CrbnUrp1l5wiE/IalJqXj1uYkWYPqCm0mtRWZjS/C5No4tk+wcj2Hl7
LG+x2TIdGB2UaeI8pO0lG5DOpzHFpQxOPoXwVIepcwmRkMfLqO7aazwVQEGVKDb4HWDU8mPlO1gv
q8aQvFHa7L+/BAAH1z3pnbWEUcVEl7YtINbKenY0mnuHuTe8hW5/w+VjZDXMvPYveneiMztft6b0
DpqNT8ZXFq5hh5Wb8z0OOugtIwVQyFVnumM+lhYoqgBbPkWe3rab/vtDaMMjuM45lJcAubYyMy3S
keeKdfukUEz1ZdPVUm0nQs9x40Ui9X+HsWmuoTM5c4tez7cqu1Fux8gGXZhoH/xGrVt87DrtCT2d
cXIrs4w/5Go/7olKbS809zn/IQNfCZOURj85coU4YmU4dXCU1bT8rmch+BWtbbVPQw7BABi/ATQI
SUrtp9oMQ+mGSWP/qrO62LnzF+FuXgYuQZhcoF7ngsFiGdCpI4cfssCrsalDMcWNu4fKLnfS1q1R
QM4QjPQZQLYMqjyF6kor1METvnEuJOO5Dp1z1o6n25t4Ee7+TubFMEufNQ5zqHNLRJ7Tt45rdN3H
PG93uuubU5lvW0wHmM4SK4LWVBegJ1LifELz2TSmb1Juf0qGaSeP3htnvpdfnEdp1DEOHorRU3wg
k13Q/24iRb3WXbVHgNxYNdIUoO1cQ8SZZY07SXpHEdKs1tki7KeF5yFWd77/5mFDPpAMggwTkPvr
yQS509bd0MBtqjXk054s9X0hZySxJ8f/c3sPLO6I/57rF0Mt18102nRqGtMD9vqETU7roljQEcFs
7TyYyt7O3hoOUB/VDHIwrBEWd1/YxhQx4DJ5vvHN1IJDkvtenCInundQt74Su46uEp0loGiLJWyD
oI6dWMo9KbGxLRR6dhrtsPsXHwphGf59mKpkfMvshwOE6HyHyaf9aCvVWU41t3CeKq6/uPx5+0tt
bYoXYy2RfG1YBX1qh+Iu0ykaDGnUnAKi7qHrgRfNZqKu1lTmzj23cawgxv7PBI3F9yonf7YhSFSv
Hf1jG8tHiJgUAvak4hV143p5Oc789xfHV8h6qQZGmXpJHOvZ0+w5GcL1pM7pVk0px4ckkdt/2rb+
0Amz1E9KJJrmNAmp+5ohbVY/6FVv7lXGtvYQCQRdEoAdwNwWe2gIoiKMB1jcZGsdNjW9kHic8P/f
AzLuDbQ4hE1VZkppErxipzsaUYZ6WnK6vXs2h5j7MCjSk6kt55I7eWVTF1Y9y5juOh/Ys7onEry1
V3BxoF9AAwtdmMVyBb1lR6LGKNscBnp/z2acA37biVebmSa9ljl8UH6m+fd6p/A+CLECpFrpJ4O4
ND0uI/Fko5pcxlAiRWtAGJHYo7RZj8GEKuo0RuL59mL+7Y0ts6GXP2LxweIeuVo1NsK7MjGSr23e
TN8yv1P6g2Nm4r5Pm0Zcsz5AVNS0xh9O3Dk/cGYPPzfAdv6kqvEHKkjyL84qukkISvCEgR24zASz
IJ9GPerwVEp9txrFMbZtlzbivwgJqJ5AmKdwRQVkEfNC/iRyZUB7swqflHHWSkq/GeVeGWdewtUS
/+8wS4li9LecwIxrx6NAMZz0xC9/tvDwHuTB/JwnSfVgJop4V+eFvvPU3Bt4EfKaRNVbMaV4Urfa
vSlXP2BvPshRf8za7mNYqt/jrDnf3k+bJ+fFXBfRb4y0XC8wsLlTurh6LAd/cEvbDK40ncOdobZu
Ea5ESqE0otZSgn5Q59iZVK1XNsm7fkR/0uyesnr6bWTmZ174O0WXrft+poQDaeYmppD0+rQqSkAm
o5fTtanrSncpSgefU8Qd7mMpMJ4K0vh0Z4J7Iy6OZtj4SJKrVPgdfzhOA9zfWlj1wRg05QHeyU44
2hpt7tbTwyPwgep/PT90RMDd0v+91o1f/Sz7Vv1u+CV49MKxpASOlK/8u2M+Fx3hRKxf9bJtAelX
887rLPM/UZEIt0aeVq6nnU+3sVNoCwF2xhPkb1/o9dTirkW9aqJriVWn20cmBpCfUKk5WLp8tMZv
t0/A1jPv5WjL7Eb1c6utgwqel90+xPlzpr137N928rOpqiMdHVQiVSx4LvSodnK4rZvx5SdcHD6s
LZPIsmHbD3HWfSrkASNmox6MPSvSjUMOYBNcLLhGeJzL9mU9U4ArvS29OPiQKZWbApjHKW0nOm99
tZejzBv2RSI1VGSD8IlTb9TwVNG06NhU6KQ5g/iMOkOGUFNY7ZSZ9oZcnHFCc5zDjpautQP2JpTV
H3piv+vq7oqp0tn29xz9NhcSbBrVYhS0V28I2yzZKVJcenISHWwUAgAOXIri8+0dubEtKGg5Olxp
0DGrQq5tZ3Jm4Rzv1bakI01ffg2rbKdVsTkGnC2FTiRqXctchnpKLQtntK8osZWPalCN5yS132xY
PNcsXoyyiIhtUvhlWQ61F+SDdanGzETw3NgD4GzO5UVlRHu98fJiCnvfLtDypyTSOub/4ezLduPW
mW6fiIDm4VZSj55jO05yQzhxrIEUSYkSNTz9Wcp38CNWN9zIvkuABGyKZLFYtYY0l97mPyzJX0Ms
P+GvvT2bAQ6tbhDs0d4vN47C5sbb75Iq/Lnt9VfcWz95/EDRqY11cYQkVbT1cmLdRERU2dLjvHBY
zyWzoAMvptWA7i0CfesZ+R0NcCkeRGvHLLXjZi4hQ1Rqta1CsAM2sOBBl1Tq9j0Iiwk6bkCsNHug
GbpLxeI/8WeVcKFSjMwd1VtIZK/Td8gimMBTrXcgMnSkTOyBw4xphFFonECAJ36Ho6VlZ0MP2das
L9xebhzRdb+09mFXInppJjRWqZhSKGJwmRWVqX/hQaLZpprB109NJAaajLGCgi2MuexX1UJ+JKuq
pn1DA0jFide6bfEMUeXmtq0KT+xnDyq+iQCMpUsAfRJBkhtp5TvXH7wy0834bhWi3AK9EKHHN3o9
onYtvK6+6xl4UzvfylWQFKZ0qi+uBssjCyLa5dt54MG3UZjw0TTwmgR3v5lnSElH8PL6fM8u2fD6
qwJXASiVjWwZmMiPK8zryYPLKrLlOpxplo/cSpxIbquyb9KqLm7IVN8Vg3Uoon/U2PhT3QN7HsBQ
IGwB4V2NLCeFklsJWXm8THja1yTPUDCNQbWFt+3Xz2d5Jmd20boDMGexbjjpraHsAdxGPOZHLSv1
hdluBzXAWkF/0UxwgexjgtWJrKMr0a38D0NDjAxIZUj3gUL08QOrMYavKtbzkOvran4Uvr2BHG5S
WbsK/X1RTxdgk+fCA4CGTgjW0OJbvTqyfRFLq2GCHYRbTGk4Gi+b6jJMR+H9I9L9fyv411CrwM0q
t7M0es/IiaL83R376InEk/fcwEN2TCD01eu9LYbg2Uau9l/STBdsHiDtIORxAu+yOGuNZ/Hi6NU9
39rM9Tc+qP7bArCQ7PMlPHd1oMiNLjNIxSAQrHYqumBVpCR6CwYuokmlqX9lF4o+fz7KuYVDzoCp
wJVr6Y1+3Cjg2nrMMsAmt5G4dtsm1f54W1g6/XyYs5P5a5jVohWjXxZ/pEkCpWQSa9tJgm7cfD7I
pbms3uBQhzGT05lhD4p7GCds6p3H2Q36J2HL98+HujAfZxGr+uvSBXY8CGHMDqmVbrrGezQjyt5+
PoRzLnz8tTTrV5QLltpkaosdKo77KZG1Q5Cy2sbtt6GcnO9T5eTxYYRVcpcWQWuLbVR4aFnYsh7v
W2gjuYlPKxJtmsmI6hECeI1IIxHKIpMyaA8GOQ/bDc3YjYlBSjnfce2HR792WpqOUL3vU2GHQ5za
gICh0Ae5qgcnHKM3t3A9AlUtav7Rf/P/n+3/O15/MoO/PqsTtyMUu8R48NCP7aL4Xrb1hasHdT2s
zYfLB1nf4tIGBAc6FehZfFy7RliRVkyAHTr4fmI77X1kaeuJ4zXwddZALaNM5wTL94IaHFDEcZNE
U4d3q4/r/LYo3PBb5LVQQ/RiBnN3FWqbZ4GJZgtAtCpYOARe9SKbgeLnV3A5rKE3wpKBWsBaQ0rZ
54ndtpbaWHixlnufwz0VSCubP/i1W+h9H8YTT0YOcSvhjGzYTZVX/vRJpb0kmLsIMsEw8ASfDvVM
nfQQZI1T8BriB1J6qGtBeH9yNiLO0bAYyVQBggMpszkJ6iHvd6xnfZtwfyihjRbxOuMNG1ocRqe5
zQXge7opzMEfO1VtCjhWKGhl7qE0q53rWJgOGo0l7KsT/F9nj9q7VxwdXQ0K8r4z3FgppAmaG2TU
dn5jAh39gBFA8yqqvr8jrO/HFO7QXZ6UOmdAak8VOQ5axyKrIFtWpl5Rlv6OVsLj4HaP3re+YTLP
OtXJ94bXw1MRdF2TzeCa23tsTXWcPFKbTTCyDu+E2gXObxQUYOy8bpF1eSW6n2UzTRmDO1MNl1Ul
uoSWk+VklunCNwse6BDbWsRtgmjS/taGAteNMF7It82kRJ4Wk47rDVzZkaZUsyNeVQ6aS9rADReK
cBGpxYZ04HaOIhxkJiAbALO/SjCegF4DpBXK1tOLzZdvrgi+SFIHXLIkRPc7ShtI+bxbgz/vWtHi
Zhaq/LlwKZusj2bdJb0aa5MUFfNBYg+K+PnzALM8ek/PAcSKY7y10LteXTAybOxuRNpyoI3bJlEw
gLQesXSeg908+2+fD7bcI6eDoTQDz3kfTqCrkpCu4eKmOiCAKPRX3SFIStTBSQeCU3kEb/zzwc7O
DBFrAc3jrbruFNMKZ0fDGvBg3Bw1X50Uss4gytMzO/t8pJN7ALEE4BigSWCFAHzMalqsq6QLqn20
z/n4AAmcp1b0F1K5c18O2G3UJQFeWijZH8NVb8J6AAABJuKQAS6bYD860d4V3u1UQSi7aC+Rdk9u
UUzp7/FWlR+IswysbTjds74+DPm0HUlw3VuXnNr+gAJWOwJxGCkqyj7hqRmJ3RiV17yujjqCPH5S
BYW8G6UG5jfHDnRVZUFPaGQqIVMoeKJ65bppEBAo15TwJ9s7TRtNB6Ba7HcMazk6NTBG8zKYZ4gh
s3JmQRHACkkBV5pifoS0CPsaNGH3hhdR6+8EWww6HeV4ArpQdChSWxmubopajlGmpmj8WomafB/b
Thwsg8fCBMt6K0FOCTNEHnt9lUWhmB4+31CrrYumLCDY4IpCJw6v9JPLybPaArg4WRypHOSuhiN1
YvkACkDUwdzq2GEXrsMzqw13DMjJ4LEAc4l13yKKUfHmsiIH5VDy0yNDmFq1NixpoPh44WF/5rBg
LGBCQQ5CdWeNlgl1CYQXbtI9gLX6ilLU8ns+XSKLnTkvoNoCmwmUiIeXzyqsOaq1kAU67BC6yGZ1
ndj0ajkqquuTwr5QDj73+UB+Xejt8MsAHvTj4YRutqs9AieknC53vCl94FE86Hz8Vr7fXsJXrUb7
sznwygLxAewjUAlXoUCHUStKwSFbo/zxum/KKLHrKj+MVWkuhNAzXxE4PJCjHfSzAGBcfcVu5Dgl
oQ2X16BErt6Qq7avdtyHJ0jBj5G5xBhb7XtsPQCocBdhVyAYnGgXtqzxjROM5cHR1zp4ZKxPafO9
dS/Na/UJl3FggQT1NEiWoFm35vcV0htaZgXVIYLPoNvsGkH2HqUXCCp/nk2r4LZoCy9vb8BVTniY
FUwsAG2GvGtotRLpBb5x/eAPkx3cwh0BApODXar3Ets/z/K40yptJZTaYdbVeP0GAlJ9l1h97Ghk
SXAUSQLSg0rTW6b4Ygkvggy/jirnwmZenc8/2wvlGOAiUd8FdmP5dn9l333sF144oRYflCVJWCFu
67h7/Dy+nfv+4LIA945yP0TOVm+0mRZSw0VpPsAyaOvSMkXs2fd98e/bF/c/ii+AeCLkrGvIZPaK
GjB05Oy2OIhagMmmv0kbpGqTb03J/rkugG3lLU5KgGtjd63hT51qDTSJuuYwBPPjFNpPDakgFmv5
759/vjPHBD1DYLXB1FmMtFfxhgo7F1LVcPKg+r6j7k0PUWJPiptB0Qt5x2o3LCcFoAiEa5SQlo+4
GioMK3Dqa2Ef+tbe2FDO94JLVaozs/kwxKoqAE0nK29KtFtNc2P6lyguElHeNOofFXz/NxXwURE6
/wSZ1VT42BTcV6N9gAnQlWVPr7oeX8VkpcYZLkAhV1NazhBStUVLdnEwxd8+niGSQ5Y0Cmpo+DGW
ScUANgfBd36zzb8nChhiCWHQKTwVfIhiamaD0YAN+jHNcKSgcl/2VwbIj8+33OrELjOCoiUSafBH
gHRd7wOMXhE/otN+Ms0dQ4shpihK1yS8pMW72nD/Gwg4WoRM9I299aeb67mSmobRobVhytQ6U3gF
+FK1/3w6F0ZZwzsHx1dlxzp2GECoHfP+wZLiwsk5+8WAsQODFqKgJ3K/U2FRSERBhD3qkALEJerx
zNw7nFy4Zc7sNWQeKA8u7rJLzv5xr4mJl75s4cvlEHmV0+kW5NNvTm4B2T1dCNtnh8Lyg+uPrQDC
wceh5ho5kEGbZS+ZThxAm7tBJ7r0kq7/dWF91jrvy35D3w818xh0pRPqV0WM7PsuDg6qpOAZhsCb
PfNuHBjcKCqgFr06Gnk6CFO8myruN601MAqaGg3BxoYz+vfIH4LhxnZ63014zPv8eoZ4Cd31Bl3X
DMA5vDxbUbs8YVbhtRmjKLBmk5ZeeBeUqMykJg+H7odf96TMWosWXspkTCGz7gzjcO1xpVG0r7Eu
KTzqwV6BzpyV8Im/UqHv5NxOi3A58W6IN+RhEgRl/eLUzH0FcA+VVe21s9x8/tXOrg9yNW9xiwGh
erU+OXHbFgBcBt7tC7SAkiH+TbVI/eaChcu5rQ0xblQFoMYKqZ7VOIrZXtcHsjwCjRunvHa8O7eD
XmLVNtHu8ymdO6h4J+BpjRo48AHLT/krG8HlM+O54BeHwYBh6IB5EpQXvtoSjP/K0v5EHAhzhCAq
gwfirm/TwrGqcLa76hjYYxxmg92CpmNgTOhuwxHFtbS1WYP3tqkfUUFp89QpWPjl82muMR7LjwAN
E7MEAgJUnpOwpwpRN1YT74PQlJndFU1aMHvjwNbIqlo/aTz5o6YzOsevU15vUVzMLvyCZdFWn+Hv
X7AOiQ76kHTE/t5b2LTTph5mz07zcYCCorNsrLQtIDi1p8ipQJ5HFTGpcjaJxJdzDaIsH9iYDlFe
igym1kN34eetyuDr7xOvohzBU0QWER4dXVQV1yBywSUAbiQaVgVCXiu/6e5sbqHGR3ty4TJf8oKT
DwNYO/hx4D1BwebjFsybPJpAWOPHoon0kEDPaH5utWS/6rgVIxCWitwzP/Qu5UVntv4Co8d5hjgP
dsVqyjZYydQpBUowQHym3ZB/lVFAtp8v+5mj/GGQVZ1HlW0MHgJSST3v++Ild3+NILT/hzHwyIIm
lY9277qH1fQxo1XpVofSCXYNq1HsjrKQygtb5OxUsD4R9A9Q7lunKGwsW0kqFe0lIi8E0mHiPaVD
/v3fJ4O4hzcx0kiU+5YY/FdA8oCg69lEkHu73gCjjp4BWcumzKvyS5S7cxP6e6hVwuoxwAcg5FUe
h1gHVxCdDook6q1uw8NAvfyXaYGk9kePBlojH6dlIaBobsDZ0lPTvotqtG4JHbtEWZ1/YZ3O3FIg
gQLRvhRlQXteJcfQfPJ89E+DPbW/D/YPq9UbwH6zsOQX9t25AwToMDyy4HML3YvV93MgONVSUjn7
2mUPUQQdAz53F3Eq5+Lm36Osni9MFjVM6kCqK7qjHKpHa9oJ+wFqyfdD0W4r/jJXNTxh+6T2o69D
DpYr//nvawcsPlimMSzccJN8XLsSgBP0zOJ473UzOwDOhNZO6avnaXToheLAubUDcRAIZ8jKQtxn
HZNkiTaO5MUBVMLE1Qds0CQaX2p1AUlwIvW73IeLeeTirYCR1p2CEQpWUhYeP/bCch8sbQjq99DL
2pRV/2Yp20q1gb2Pmq1yG9jzkAGlWKRdpyYID0fzLYA6QQJSyiVn5nN76u/ftYqXmiMf6glcH3za
WleRQBQL4vnSI+jclROh2g9pOxjlgUH8cUVr2tKIQVdiH6lQmoS4Mn9uWKP6hOVCfBdV1xWpSyFC
u/l8K52b3uIPChIf9GugX/5xYK8wQRlVozgUNL92UQbu+vZCrfncFvp7iNV58XoVkFLN5RESW5Ha
5tp1H8Ugcp7WhDogCOWtdynknJ0W2FMh3hPQu1g/XErSu2HZNRDdHqJ9T4dD39X/RrJbEhSAuZer
GrXS0z5aboEPEww9SHZGJS6wITL8bdAv/Xx9zqRBkDWFJ+Zi/HGqbSpNzhx7clywYHRK+mLD0Lxm
sdjQUWzq6b34V0rDn3ktlskooUNO9fTyho/TaAQpDiafNlapk5lYD0i3tp9P7MxdhysbdhaLhhHK
C6sdX+G55JlQxYcAMQ7QxZJeL6LWmYPm2tM/D4VbDrsb6O0/qlMf93hoEUmrgjeHnD/mMfRD8nwz
k3+sPS7f7cMoyzH4K09AFx3KALqaDyK/11xuhHmDLmACIdC0JP/YrfvfYOgFYNAAoXl9e8PgfBxg
Mxbudajkxh0LFwZDIdkQ4drJ51/vzA6MUJr/v6FW8xp8RieYhdZH49d0iz5ZjdYU/1Iv5YCpqnU6
oH6TiWjg/37AULeDxiC0B6AwevJMC3uQiS0jD9OQZ01n9vHU7aL6Elb3zEb8MMwqPDk26sRtN8x7
xvtna4bGbWwJ8AdFd+kqORMIMdIiugntqiV0rHbIFI9OFyJxIDbJWEjugctCQlnvOwgKfb5oZ+Lf
h6FWt5bbxjAEHxWD5jJA2zOscgm7cHNcms3qAMumESB4BTksNqxsclHxAiHQntotHK8uDHXmdvww
m2W2fx2t0hKkaXurOODzJQ4Zk9idFz3RZKIkyd1LtIGzMwP2DnkkDHBOZENgB0Hg1AXGudOUaT2b
BJjR63kQiQn+kYH05xyjBAGs6B/FsfUbPKh6Du+OmO6hlvMU9+FOFOpqat071MOSrgr2n2+L8zND
dozGe4iMbnXb81ZChKEcgv08PPb+Y9sZqMrvvIsgxpMFQ+8gQHsfZXcYRiKf+bhgBnUH4BdEdega
aNVfR6bZOdJKqX5V/oUocTKlZajFlTJyl6VaR4l6iDoLCTFAH3AZ3vmNmDduG0bPJG/heaggpPuP
n3AZD50sqMoAlIMb7OPUJBWcWdD5OsSQrdaCP4iKAdISllfT2F94ep6E3tVYq30/uRZA4qVPDkw6
wAKFxZua3a81PEyAMwof/YKCnQPf8Qs5/2kujnERosAqBb/dg4DixzkGbBSTykVx6ORMblAnkRn0
zqZk9jlopS6yEFSCom0/U3XoG4qsdfDYjkXkzgSjAjCSd3ju25csdk8i9Z+fFeGFDPz4qScNWqtx
bprcPTSl2cTCO6gcYNzavXBIzg4DBReomC51mHVKDBZ7O5SlKg989KHmJu+jyduW1PrXRxxmg94U
FLMgSwMGz+o24KNuZzjSwHiw825CyNSpAMBpIi+cjzWbfIFdIPVBM3TJtk4BxVHeFJ3daOeATHL2
hoS7joxTyewcCb8dTDLt8hJ4KRj+eImSsahuwfoiD1CVn9lVACFnsa1Qgnn8/Bydhgigj1FT9iHZ
BU+qtfgBm9jg+qPFD8BRJMLHSyee5Iao4kCNRC7dXpLoPF1WMOMwFPbPAntZ92o1tPgC5oICALOv
8DDZDUk844+JjtvgwmP2dG4w0EDShOcUpKdODO44iccmLMA5C6z8BRpA+c+wca0Etib9frSJmxWm
Bh768w+65mH/WWjI7oJyjwAPM5rVqbUtObTBQKujpfWURDDIvdOtghSPLO1M9bncxAb+1AL96n0B
xAp6h7A/Ykr/tpzWhWyPvvTJT7IQbL0YjVHkbkBDnBRS7X4WMHNWzSGKW3nnjJZzNXNbXJj4cpl8
KNeimYyiEkRyFy7hyYPFG4fKQRfRgtjP9z40CZtfsaZwhvzutCa1w5fQu6BufrqVMCK4VUuLAg51
6+uNNaIuWsblURkPbI7CKbs5dUpWFwnhCti1z1f2zGcEbgpJI7in8LRf16Obqba6kQJVQitAV5Qc
xxvHJZcwTedHCbFaLsS4TgBU7qg0YCiU7GlZZ7VX31Qq//fv5kbA/SHmAQ6KctLHe2VE57rMl8RK
+pVIBLGtYyQDk/hNf0l67swSLRrUwJugyQJ822ooEg2OS6eih0qrvG7D/N1urGtQWy9kA2dOOrx6
FtFkbPRT3V8J1dNOI+jsiU9uRB5/sfvwBhIaczIoZwdO5oUveCbbgSQykEWLvD1GXSVWQZBbMffd
aF/RmyLcRQJGX1DkrIaHz7fc/6Qj1qcKAAAU/qBEuHDgPq6Vl4PMDWfo4gCpqaPISZYLVUG4C/5o
dmFHO96xlJfTrcXjm9md7qEeuPUmp0bRzkW7dZ7vIOr6NfeUTONOpihrXXd29KNt3xsq72NJi6Tp
IO86dxugTZ/zuQGrLZ7thEq+7WY78/FqgdjirTcVN5EZcEeInVs7r377ZmkvC0fxBUbqx2L2v5vK
3A6wkQ6saeO7NgDZEIo19Gaaituo9n85UPIce7Pt4PQ9wanCEk+OyjfRHy/JekNzNLiqJlGz+S7R
N/aGqduGdQV2GAdPbORJ4JGtU8vviy+2acYtL8qvvsJLES5oyjPf/VreN45JIki5t2CId+NvsAHr
xPX0k5jRzSt6+p3WDUj/VvRrJMMzXh5HNIfbLSfRjTOhTYJrdmhMKu3pSpH2aFvAkavIKhOukHp5
AIclSsCIpWIPtkQhXZibitmvvt/ArEnsy6LzEmHih6ps7rqab/pS3EZQ3Z3EuG+DKKMNey7jYEdt
POUZzTgUVINeZTOJn5zJfNPUSmtNN0zXB6abJ6hIhTsfKGpVDld5CBKKmCY31X0MacPhqo8sYMXs
H/7AdqViuwZwt8r2v6MqqxOvF1vhwhg4aK5Crz20hXfoBs9LgFg8WPBDSnrSefu4mXaGmz1qrO9R
gRKvWwS7MDd7SD88jkQcZfNbSrTCjJvFHbt3J+uIr3h0I/4T58NOSuZdI1U/Nl59gLi+Th1TwMc8
yLdUkFda6DDpx/BL07UoJscRbGbMceZwEh34s4zqLYeHKre9VLr1AwvIPTSz7+HADfNbRt8EK2QC
QgLo9voHJDkhAt1NMoEu23ttBi9tpwIcRrEnQP5nueu/qdHbRlJlfttVaWGRzYCMKkfLMJHwssqH
IO2FyuAkksARE1SN5nqe5A0s7feN0L+i0n0JsYcmGh0ERJThNXbNZPPYVdzeDW31GsfPuZozBUfN
oxy9t5HXaeQOeaLn7pqK2AD2YD/YXmuSyrEfY0s9CLCBMBCMWcYBTn2s7fZz2P/qggiUVIVLH5S9
Ax05nNR+h50Lbzr2x+sVTpYj9Y7+NKUN9IDQWANwty8Bx7ZZBeVgKbcAcCFb5DeeO286D6+fEFrk
IAo3pPGBYRze2sBud84EBJkq4Pm5eAsn1pDvtBP/4E0XJC0sk5O67NuUzvUWRKRjwIa3GHotjtNe
cX964XXTbqJ4hKJK7O50E4u9OyjYzRnhvqKi4aWC2kfYzWXFrCAl0KXEZU3WdeETNW1W41cMCq1U
POjeNOeZZ0SUOg5RmelgG9DbP4NaAVSSi70U07WjkTW44y2x47TX5LlRdFNCPSN1I3UdUQiy1tZr
6RevreBXjHrI45i1qVuO9ot0niH2+wbdyoPXxlukPsCqFEd0Lu/KPPztBDDpFGQXVdavlrlPCp5Y
/jhu8PraS9NAb9uUSVh024EX9Ub4PfpI4OcUEPJJnBpBgMFcbxto9Hi66QbIbbx9qj3euD86a0po
U3wBEuM9lhG+IVg0Ht1SYj+GYriKJIwXBnu4br0qdXW/A2V5gQpVu4BbY1K008NMEFvCKtzKkD73
Mdz4oBd238dxZlyVUWWexsqb0mAwL6Mb3gbKesO+2Wmtb/MqvBosZ9u7Adj65AdqkllV2jtCio2e
K+/AneiLT9nvprV1pnmTNWN1zAV8/Jpg60XNN4dOV3bdHWJ4DiSc2c+OUz6Icbh13OklYGFWdsU1
CSApXAKzS8Fy2wviHqZ43tV9Dk6tSNxZ/kRv6Tm2uJVGXn47U6kSTXSBN4X3VlnslXbxnxi6A3gg
M72zyxsY2JctWOTxyG96xBHs1Ae4xcJDUMrbUHpHIq0gwYnf4GF/PdZKg0ur9g5UeRMzT1dS5ne1
QTdoAGhXutary3B6LeEeaSuOreseff4W++Ye8O3fuiq/hAG7m0eO60VtdUPdtODm1gzDdsG9NcHX
3g5kCpkvCJtDJh2iml+4LwQaQHii2R5xkdg6wEFFQcIcorPa8h8DPkDPLY4fC5gXw72U1onXxGDD
hqDSxV97t94BLAjTtcF7K5wO+C1uP9dW1CQtiEykmDdjq998Y//UA4DGAa0OYcz20hq8g6tF1sFu
XAoqAGkdHy0v54nTdlfEskKcNO9rR+mVGeNrv/LzVDOwK8rq3czdVoj8Sw7jQgn5wSgWYK13fTb7
9J6h1NRWKpWRvR9H/taU81cIUz0Y27szAO6HcfHVdppt7iM4UWFylPvavUTBNCkhEdIPt2gZXIf5
5KeC+HtC9A5UY+hdoQczkfJRzvZmcPiDM4YZnhv72Kl2los7Qc+gMpL+6LT2Iey/NcLdePDIiYv4
xonnTT+gqkgm6iRojG+jAcFtLOob0j/6/gCUJdHsO7r+JbTqUeVEWWjKwsotk66eB8TD8Qfk+R8J
HJQ3VaN/WKR5NmzchJw/Aa0/Z3Zrmg2+UmJN2DFQD/1q13pr++KXdMY2o8z6qupwa8bqzif1req9
WwrOehIrk4Avs68hg7BpQzkD8OZucPk0qQhwbwYQ3GwITxuev9ly/h5IuOkG5MlGiE5EVYdpS+Ft
q5s7w8IbKBIDVJCngfb3vEF2oYI+ReaX2APdirzZkpLfVEWwn/Jiw+fqug3a25C7jygt/GSF8wI0
DBBRuUzg1Hs9VfGe8OqbIt7Rqd792QVX1do0/fiEbgFNdWA/WaAtbOJ8/oUcGnlM8YWjVrG0bzdh
4f9yR0kyajvHuoi/+q33rYYvY2HY3vGHrOtNs5cKlYmCVFdBnV+1Zka8l1YCRdk9zKyhAVn4N5Si
+y18/4a37XUjvSevpRtRaQVjxW7au4EedkPnR1tHVakVwRSgRRo6yvCI4gwuo0svAjCZTt+jwVKf
AlobBaQTBjek4+saslUAyxWCwl/Y09YWTNz+AZQ+5y12lUrD1nTHSPft1VgLN7OGYrHenucbcCrz
PcsrG5xSOWSjbYpftlbOwdaGI+mHZQ/x+vDaon65a7hlNiPWeheKcdqUXRujhZuL61kg52i4KRi0
1x1oq40M5Y8E6v/yVzwr/cK0DQ5mjWg7ostcZlYdipvA7SFC37f+tRaDOnSkjGGfwl2xaTpXm7R3
GaAvDuVXaEiN24Zr66WmwI1YgvubSnVQXiQD+9HaUt90kfZSaFKMyGEr/87JxykdIVVziMrQHIWq
Ff7EgsdoGCBMSudYIWkk5Z2aNJ9S7Ezx0oZjZydz3PQssSiCg+KRuBtjRG8+xXw3O06Vjo03Qny2
g7oDmJoWzMYsr4tua6+blo8uUtdH9aMiJbo5/VxVGo8UtMjsjo5HX5kinXPS58cQ5WVQBfXEkjYe
rH2du2iFD85PC/xSJKslfQESF0IgHpnGbSkdVWb419Ou0rJ5CDA7OxF5VU0J45SlAdqLB5fQamPR
uc18R1ugJOT9tT9E/W0hYL0g4D6dWNBNvkXviR/q2dO7XOQ+VFpn5Mimg6ct7sx+r9Gr1QkBcfLd
RWHyV0e52Co44paYdhttR1V1VlKgS82z2YW/2JS7XjqNLsJGH4gNG+biCthG9547s4NGEMCOkFoP
knlsqnuwlXKT6gU5VQAI+Tts4Jnm92S+82e8LJpghJkYZJS+gVELY2nQ1LJhnqbxyM0QP5c27bN8
qMq9gDzd1pom7zt3iH/j2ACky4GSxfetf+2d2brmnd2/UD+c0bsJYICVWGDlpChEgEFlS7csdwEh
+V1c8ua2qcouldr4m4D18kdVqHJbwLl+E8LXNIehXG37CeSHJ3Q8Sf9lHBzxqKp+vhJWm1cJTE6D
fW+UvrWJYK8RD8kX6hqzc8a4uIaust62ssp3vtvaW82U9xqRsX7//A19pnoPSPtiFOCBIALDr48v
6Dp02Dz4i7ll0G0hhZBFzT1kAjNHN1nsTxlnFyrKZyo4KCZbGA6alog7q5oH+hIWq2F6dJjBtYEo
Mx4RGriPC92Bc9NaPIeg+r7AddZorqrovQJ6/t5hjnnS4a0Ebb0syEUS5ndmWHbiJenRMwU+FxXs
BQhggTS6rtzC3iuEpBYlB+jiOJuASJGCtyCvkXD/DAblp5NRbNNxalJw68v082U8U0laFLdR5UNE
B65stYwR7f286TTdB6L6WfXOo+zgTeLP4YVC/ZnvujgyLr6WMNY7gazwmchK9kV4gDQpCGruhOTZ
1nbGoxmoPKdzM6XJfIASMk7+51M81/CBlTeQRzZaBECSr4o90eR0MR4e5bGNuoE8j4rEO9cBHT2L
ahn9AkLHPNGeU+C/eX0LriIeYXXlwD2m4Lq+IgMU/remXlidEOlDUeHz33duCVCRXBjkgLxhj388
SZNtD0NZc0iDeRXMdhvEYQtZ5TFGh2Lz+VBnCnqgcNigDGGrwWR09SVmEXjQbcpxT8FbIZ++DeW3
zrwF0wvurf8wq/9H2nktx40safiJEAFvbtujSYkSJXEk3SDkBt67Ap5+P3B2z+lGIxrB2Yi548xk
F8plZf4GHUgs10DJYpo3GxXKLGXsk5mchtBLn50yxpJSsutzkIMZfPuo2DfG1JBgkuc8AdPmrV9I
0IuBe1Wbsm2trRMVVCoMjPlIBvaVo5krMZcm7TKmfj1pY6+qGJnbuCD4lepC+G9Ojh5kT9RdvJWO
3UJVlDkDMj11PujwzLYoyClP70rVOXX6c6+f9TCjYHJGFmxlSMtx0ACa+hkc6LMDNpX1tvRhTLl5
3OMq3Q/Crrd2kMs/Kw+WIQ8WOVvbm4ufEbsgJKUIizvs9WcM5bGMR8VLzxV6Wv6m1HTjU9Ni1L6p
VB04xP2FshZtNmmp6vH+H4zxlEVfUoG+iTrucrM/3I+ytMkQi2J/AamGNTkbk1+FCJqNsXNq++YX
Npv+RlTRQ4JSsh0q32JlTZh0MZ4uAx/DLIVO1GxTk5fFAwSg0FWCyajsPWYcG3oq2wFiAbYF9we3
uEheHThxf54c3K4nrK1kxTe70XBbuQ4/IzJChMK3gnGn9mnwnUpWuabauThrGGfZaPDbWCXMQkZ5
YweW3ASu4fvvsjH9nAr970YWf90f2TT5s5YA59V/wsxViH0RmsjwKapb9N6TX/LE09ecNZZDTBYt
4AJx35utjDpUYi8Pk86VVEzIIhmNECzbDPf+QJa/1wTCmlhteApcT5HvCC8lxXFOqnhKKASY1m7o
1uTwF9cBLFoSWGaFM/46iNDLLlGijmwsFzAtXnzcT6yGVHeNEro4GqzLEDfihOdgug7UdXYu176s
uORIZ/ydj54I9qT+K5t2OQyPYkA9UJfmWVgVtAXvp7h0hzbbhUF8kBt7P4xrvJ/FMOhF0HXCReCG
1JGUelWiFoQyWZQILOd1ZzNamjui9biyURfWGrQr4EkQuE1e6rNd40WKsLOoVE+WXvtfK6+JeHmH
a+pkC2ndq1mYyRIgr5ufPZLty2kRGL6rVG6JBiSWASL6ZHa8F0vOPe3te3TCIgMlR+lgymCuF0Ok
AdBswiRxc3qfjhDf1bb/cX/3LHy3qxDqdQgvsJUU8lOIVknp/DBSyo80Jb1oZXoWFsKE16WryiUh
3xCQDcnEzQeK2mmQm2MS6gdNRMcA6bM3j4YwkPC4GzB5meeWulN6wov0yE3oVw2e91Ib2df7IRZO
gssQxkR9vYAvZhRO0qzDHLatGvOD8HLdbVPN2GSx0LcJz4sVzPjil0NEFzdWaMI3nA0bm1SARZ7v
4gt+kAb1XWrlWzjP/+bLwdQFw21x+My/HGW5Xm6sKHJ7qzsFRkhDOloJsTiSSWMFiOQEbZldB1ZZ
2rYwGgBmZejTBgwLHDDqs49H8f0pWgwENAEiBGTnG/ZxBlApCafFpvklMnjS0BjiIIap/eor2aqn
zW048CPgEkBV60Cf5qwaWy7rxG4RdUKG52R67d/s0mdgDN/uj+o27yEMaCfgFqzvG0gHigSGN2S2
7A5l+8SFd0o96UER8Zl//0stpX/uh1scFTAfXmok4TfuW7povFjCkAWpbdOjYT9Kpb+XEo9GrQUM
w9nfD+ewba7TEVAxE1eIX86zfL44kMT1o87mI6KXC3xJU9+D2cSSK383JmLfNuFjLVenVlLXTqbb
A/A68PT3i/2sCV84YT9ap0qre4iHgb8b63zN92gpCuR+LiYKyZzn0+ReRAkQjqslniJuJfvmsLHs
opV2RiCtyqYtfEceu5McL2UOYk3TehEoNtS2HIPRcmW10OPNqFbopw5J1n+DF9T8NgE5fU+lyPte
Vqb0u1Xz9K3vKm5G6juUDWgDwFybD9WvDDtu/cF3jZSuFCWldvjgVC8eRcr7S0adH8VTJAeE05TG
grmc38aVltIrDcvulLfes8WTTY+7HZI3hwGpS5MaeTN2exswb13q2zH8Vjq/pfx3L1NsL3OwRL96
HPQqeuBqSEc/w24Ae4qmbL5MvZVh/Muvk4Mc+Nv7P3u+FPjVjvyqxjGJcnDWXs9Q0vToYjeSdZJp
8hdi/CxL3cqlfsNHf40BsJaqHsiiGykbB79HzsXScSm1J5R1dHkv9bL3OEJBQh3SBFuhCH0TZKI+
ww+q9h4Whn9VlYhWBjs/tF5/CHIqVDE5S27WPdQ3XVhN55yEJqH6oByi8meQMhu9hvT2StFtfmS9
BptQqADS5NuXwNi3ZGF517v4Hj/WQX7WompXDmtJ7dIEUpwgaWajoaYybcGLLZaNTWvpCYoDaqLl
75TKkD+2SvX3/VUyzzSnsUwKQUBq2cw3qO3GjLKQO8w6BeYzb+BNHrbbovzZV0+NFO0j1Kfux1ua
KAoTU67OmrwpN/dSmddVUI1uGxfVNigwUjqz93BNC+PAFHvTKqWvBUZdx/txF/aww+hM6gdQC25E
toph9GkflILTon1IARIfusqKT0gTlNu8ENbh7eEARE4iKJN21TyjHiY6XFjW1kmtXvz0j1J8HRN/
E5dvJc1P02fzVODKpllws8nLAMuiqtRj16eLVEp/jP45tteE7Ze+HQVUaC0ctLAKZ2c9cqiSHrdj
fFa1VvmAXHixrSVL7KNm8H6iXNau3NFL+wuFC1Du1CaAu88WPrSIQpe6UXWdYHgcgWeErXwKu3Bl
SSyGYW1NL62pxDMt1Yv95XVtQC9YCl2vTsCV9tsiHvdBtALrvoHSw5vhDWfyyNbgI5FaX4dRYyQS
LZ86SxSl6NYW47YLcuQ6ol80ND/7GhzdoHf2SCjjSlA++pL10XfWtvntFPIjpgbzJJRDajd74XUx
UAW7RFzBjrx4I9KNAVDRgdJYJ/1Kq2c5FIJgHMc4M8wFFqxORXSuN0M3irtNb30AtrW1/ZcAuNb9
PXY7f4xpEncnDyDRnwOD6c6GZpH1pVvVzVdFSr+Uff41DLIv98PcHsMU9FGwoWc/KRrN79FBQ90l
mlyvEfNI912IXL3uoTp8P4q99NlQg4MfRNGWxThfJgM2JlLlI62Q4Ly49eVcCo+R1+lIi9JQP8iV
3AlX1scypAM86Fy3tGGtjVyNeALXwNZ8MGnJB5QbxLtIivNtUPpGs82EHj8ZftacJVrI9qaT89Hf
KnEdC0x6Ronmc6N22M0pmfwVyH3xyaOb8lPYlZYcJCSTn9B27IAkxirvGsmM1V3cQ5BKe6rZu6Dt
Em1boMksdno8ID7P00L8Muxa/gq0Cx2F3pGlatsHcAq3Qdga36TO8H+XhmRzO6teFW1GudB/h5EB
9apWChUAC+e09D6WzNTeKYNnhhs1qepoi+8zJuAQLzEjtiu9paWL0uFHo23YwA3sDXQQ5aDVNpXW
R8EhEkE47HwkapRtH/f9k1QrkdhzZkveqao8xBYqnK0S3DYGEHPoliFTEMaDPR6aIISsVaip+jj0
AQR3+OhR/YD8dHoG05kjr6g3JHug8MjbmoRXzLaTEV851ZKIFFfpHelnUBWh2FmJbhRbYPLWH6NQ
MPHQWppkb75VSflxQEGXf8pV5xYOZar1Wmahz5KZ6p8uV09JClpGlZ6TUDnovffx/mJd2HkaqTeZ
A2LCaKPPTk4zCowstBugsdqY7ZO28x4yQyg78LNrF9zCttC4dtjj8vRInCs7yWXghJCO7JNV29tE
D98rpb1Ts/xgRt3P+6NaCgVzc1IUoyR68/ClLWibQhKmC0gY7jBsNTfLpXGXmjaID0dfa2gsfEXU
UnlQQESZ5AZn11zSijBMWaiunw6bRKp2emWDRl97eC4MS6YNjnPclEtiK3l9/8Rdn9VyQfFjqOX+
IRB6d7CSyNXVvD/mRr5yjum3CSWds6kKqyF7o6OicB1udDQhBuHH59TIke8G3RY9828r7yNfLZqN
jSrOYyMV2jdVi+yPFcCiE+dJm3AJBjpg+M5shq3c6OqEO0REnoYZuNsNKbLyq6iB+23wGZD7TSVp
WPzkWvHO6Cj57zo1KL81esr5Iax4GBAOT8VDAzIJGLjTAUyzkiLqN3QQOF6zRu+6jYV9FAD5sXB+
VLEC7MTOkulVZnYPrT9yqER0D7/6BciibYQXwKcWpY1H1NUzMC6cnUcq3lZ34AlkAycyG/Rp/NoC
oDz6Fu+hSFRjtpK0LMymPnFkZbYdysXzV69ToUg/1JPLW6V5btrwYYuuaA5K4Ae7Xoqy5/ubYuH2
Q4yJFHPSGLlNZHn/y31emOgG9s3Ry+JDDALm7SEAMEyqQnAa8U+6XjF2Go8Out6qK+nWTo6znd7a
Ky+2uU0UC5EWx0UM9TpG6Wd4JHjkCn1jasccM6VNYQR/WJyCq3YoH/E+xc3RSZv3aaMr33lExGv0
+mnlX5aeXn+DMj1CODinEtT1b2gM/N8NYOKTOHt4LBJL4Aqh5/ux8MyznndtvikcQ18RUlnYj2iZ
0MakIs6zZ57ljiKiUpJmuVtEXxrnmI/Jzg4+SEmOIt+mblaoRgvLRaFCghEhwAEuiNnuDzFliFPN
DtxCFo+8J2HCpyvLZWEHXIWYBnyRtgdiKMsoUyMX/sMmEIDQ679j5ZdNOnB/XS59OVMzJpogWhI3
AIFa45HT4XiNT1GxbxN4HUIL8IVtre+Ibj1R9gBPLWqxcoIuLBP6MESkmalSJZ99QgkEDWd207lR
bWys/kOK4HNsDRsHxkra7O+PceEOokQ04UlsnWR9fr32QYyQW1ZZJ6+N95kUPleS7Ww7DYzj/UAL
C4M1wTOL1wenyTy9ratcDjtfNU5+Lz8awnoPNn1lLAsfjg9Goj7hYsD7zDLouhvSOi3UyvWLeENJ
YVtrB1Mbj1b9Au9yZXEsjYdEnVMFHQFARrNZ8kPd99XMwaBUd57MOn8qRH26/8mW5obEhzubOsJU
frxe6KPZ5E1bGnC929Tflr7i73vHqDZR6qQrs7MUCgTZdF1PJOB5KhLqcmiCsPFOTtiZW0eVdnC3
y50l11/uj2lKNm7OwAmVpUzd4BsBy1BPKABySZ+GXGiu3A+mVfAAMSCxtHHaD1upTCrgn7rT1ZtE
Rtbn3SjG3t7d/xlLj3LkHzSyIkADEPZnZ3EWJr0xJDU+jproMbgdM0vfZ7o/mdNILbYS3qDDGnOU
bl/FtjiZMRj6rZQK+HV93CBc0sads6aaoyzMA7ue2SYDVdmW8yXcVrT8rDA+O2btn6Q+e/Fs68cg
DHHynJIicxbJ2wpCGI877UvdS0D5k6Q/YM1ib+TSNLb4B/2RRrTg73+wtR82bYeLQ1caepl0LrdP
svgh837Mqh/SmoPtWozp7xcx/ESheOvh0xFm9btBFSdLLvdlsCbds3B/XH3j6e8XYao4rJG888Oz
3I/eU5zE0E+dUddOdZDGoKetdEUZdCmgqWPEMNG/LXOu2dBoUiH52mCd4lr+E6TlUXg4wWVRB3u+
/Pn2eaLUxFk+ueTySLseHPUCMxkHU0cgqxn9gx5SXjorRS/CbZBhQ/b2654yHTXI6RS8NZJtCvg7
cmf3riVVx9GJD0m3ZuG3cNCSu6BeDjbB4GExe74EeqsFUtAFZ98zjG+aFoxPjYrN1tu/20WUebcd
/zS/ktH7d4smrrZWFlYPXhEajxAhxMqxvrQckNGh1kP+c6s944Rqr0Jetl19iOQHB/bNe7uxfnRa
RPWg0AL3/siWTtxJk0RBVNUmp5gdKV6JlIfSTpK4RuL1uzwzDpofp3C5nId6xGJ7o6Na/cWGNvBo
GNLo7+/HX9rVQOhQTeYBz7hnuxq9uFLVAtt2hVUEL4EiqfsuiZTH3tP/uh9pcaVcRJptbDuJYr9N
zNbFaet9lqd0MLKVZHotxGx7WQr+uTpmHW4Ilw7TTJfi4L8YBagfmhSkMjy6Zutd2G0c61KYI38R
vPMNey+RZt7/UEtLglseu3WuwFv/8yiuUX1BFfKcyma4HaxmwMQr+wD0dfihhdoPdGXkg9AMOCzm
GK58wqXlT/JApw7NzoV+vy/UWhlthFBTtW12pQMvdZsE2WgfndHPzr5hxmtQ8IUB00XjtYxKJm/M
eWaoQFpK1KZTXKoLQYOBHa6BqR2N+zCw6p3vtfo2xHTsWDoyd2m4+gZbGDNoA6QfQf9OWPTZHvS9
vgmEWTsnI86f+yT6EfveQ2A6Hysbhub9yV3YbwZXjTrVX6jNzRvzBed1qIo0d6GKOwcDSbcNNWMK
dBTlj/dDLewGg9qcjmfGJHl9c7FRI9VEUg8no2u745A4X6vYeavYGa9mDn7qZEjVcELPX83Uxkxk
WkDzhJIR5ptBhDRNaivXjg1yVuHWSPlPkRRPx7X+0NKquYysXt+lIkH2v9Cz8Nx1NdZ9XqYeK5CG
D1oX5oe8nDzH5EbTNkGYQHHT2nhlm861eVDOp2FE4YWt4sgWrZvrH+AbIKgqQ8/OGNIoT1Ikyic5
SL/lIn6WJQPmPszePao8jfy+GVC+LUeI1FkDHe3+PE+n2kXS/r+/A/fL6ZcwD7NTT2/NKh1zMzh3
pZ3scwtNgqxV5W1h+9VDMRj2UdhIGtwPOlvHr0En701gSBwWlLquB5+WZqHBZk/OeSfafY8o0I6f
pu9IYry3JWg3oaZCwEVGiDqJqjYtnKs0s17q2mQ5FUbCoVT/VgbRr3zN2WHwTzSQb1MPnHRwzjug
mSOAw8iRm+nPevKLK9vVlK9UPFd252IcLhLeN6+9/dkTxxukplKz2j9DgCx3elY8Q6we/qJ0oe7V
uk7e1vb7Z1gX4Wa7JeHSaoUzNihLq9ZfWmFCw8TMfkR3tq62WldrK7nn0qrEAoHjHD4ZPl2z8cm8
v+vUCj3XGsrkMR0HeefkMaAcRMUPddT5e88MupVVOX84vg5zku3ho+qUhObLUs8lFc1APJChj1T7
Cnr7qSsiKtZp2m86NohbmAZk/FES2zrvvP3Q9/jJYfPmSkWmrlymS98AmCOLiEOYGs7shKB7pqQY
DaAzHaNo8o7rvJC2ck7Hau+HnRUf/MAx/q5LO3t5++4kLadYu1jlj0Kpo0Eo0DHGfCA+mEmYYI4S
JHa96WKUN1f2zNJhwOfm9sY8D+L47DCA0xtL8mBEWJakLiTufYqD0SAp+38xqonwNIl4Try264NA
6oKxIu/BCaw2PlOk+0CR4knTsjebG3KwU9njTJ8YY2Rg13FCKeycIUowe++84LEoEr/bUP9dNeab
XdCvi3UqiNGOeYW+zJaHrEWBUsuad5INXHloW0uSvYtS742ow3/icEpPHp0OwNTZeLxejhMjiSM3
1wf7gw0/2aXIkx/ePjtwIth4EyUHrvz1V9NGpQhs3yw5OH/p7XPSl/tRXTudp//J/K67CKLNYNej
XKVt5JWVm8C0LuPqey/8vap9wOD5LMvNJ1E8GO23+wNbjPlqlAMNDPHI2UmWysIHJRI6pwBr5k9U
0O3fDjgRFMiQWI+laDjY8fhd2Kq/8zxtDUe5dIYAgdFBcb5Gnx3cRp5mIVRz+9Tm3lejEb/LqHlO
TemRdAK7w2wN6bC0KC/jzRZLUwWNj68yvWpNL4Bn2+PJkXT9X2zlyyjTr7i409u0tXy7GKSTUqQn
rQgejDL+0Ybq8f7UTanBzXJxqGPaIMsAic4OptRIVMMUde7qHZ2IUUeRsgL11WfGpuiGg9+nz96Y
rGyEpRlDLUSd8O0Ai+Z5YZG2oxNFdnsKJ4etTq5+lWMoHfpQB5LlYdudf7o/yqVU4iLgnMOVIFGg
pUMsnZxc+uh3+kmM4w+Bn4HaWSs32tLqAEtPr84BLoWe8vW8AWZRMiVMA1cpqP2meWhtYBO88VHx
emBdRpkGfLE6Bg/ORpP00gmSTbRHSMMokGtB7Il4xR7JCvOIDZuxQrFYnDckJ7mpsaqAnXkd1QZr
EgU1DSWU3zaR4QJn2RrWV0v6o9l/7s/Y0rrESAeEO971cCFmR0o0KrpXR3ro5vkHK/0SSyBu9lr1
HX23zbDW9JvmZLYJ6BzoxAPFP6lTX4+LRMl0Ct2z3LSW8l992vjOLs0CbBNbtGW390e2sEB41E5Y
ep4GCO7OPmKX+JJv5APeE6L/K9RVFx+It58dVyFmZ8fYGL2Gs7xzSpikOs1OdYvmiGesIAMXRzK9
7l6/2g0UNoKz6PQR7HwvD4622uzHZtjd/1hLM6NMVR6amNycc1wQ1zU+8kId3DKQiw+IAv0p0BLZ
9lVff7wfaQ6Sn7YUAHBapdMzEUbMbF5CbazNVrPjs+RZ3d96F6A/2BU6nsp21SofmkIpv4Ryk36P
ojB+JyRd+eHHjv4z8hTnXdwGqbPhxWenuwYRIWubJHC8trXqFJ8brxk/keVoCWoyWvst7FQzO0qF
g0DYEJbRzjJ9/AUKsqpkV0Se/RnUULK27pY+JeU4ckO0kSmozk56E10Ssn05RiKjBzvsbMpMdcf+
+f5nXFoTkKKgFlLCB7Qzi2JVicjy0RrcOMM2p6lPjl+vYCHWQsxeu5Xah5LoZOEmY3ss+/KTZ4C+
vj+MpY+FiwoFG5jltD1mwxCxWclRb1mntPxQev5GQVOxDt9o5fXPksPxbJLZ4OU5PwrQwu5DpgtL
MieWHnQKH8+KKpSjbwb2z7cPiG7KVIzBugU8wPURF6IC1otEQQthRGFrKhechZGhH1mqze/7oeZY
lddh4dLFaw4qJg+76eNeXE6+1ns8a5ESr6GbaGG6dQiGBh/mGZRcHhIVKS09fYnNtVlbuJ9eJWcw
UgK3zjV1HThR7DFRexafMIIXOfFw9OtPud/vYMBvs2jl/b6QVBDNlHGUh6iJzft1tEpKRgNJUQnp
wzE/KV0McacRavYSwtfUjqJo1Grl7lhalpchp61x8WWxAimLoMyFq7VNbD82ha//CK3ctvcFnl9r
+hkLaT0DhFnBYQFHav5obayyy4KoSc49JbINCoDeoeoz83NS9cm+QBrkUKZmcEI7Tj6ZRf5G6vXr
MrKpMJHaT2jGeeMsDDPZKyjnnbzyRdgxopTvZX2NGrB0mMDam6Ajk6Dx/FS0JITF2jqRsZWVjoj4
HT1/zcdjKYSDqSfeJ7yYb2CSTQyUYITj7w45ljwb0H89GrbmsGbwuRgHxRJkXKY6wxwS0HWi09LI
AIDN6ZxsUrPKviYodn+/v70XwuCQhBkzaREuyfMruezNgf0gJtmR7tswpB/VMVhJLBaW+cThVSZO
A1iL+WElOWabG1kdnT1J095nXYHUqy18kB0SHqVi5TWyGI1DXp2S2ltjVKcpurawHf+sKBIlVG0c
saZJ0UJWkn+xf0kYDd2km8M+npdOwcEk1tBjbWFGgCHqStgv6dA/d8BkVup8i4Oa2C60qOAYzq8W
nuCOHMo1LpGyeUTU9Hvhi10dWn/uL4aFE5dWDasBcgH313yPolRrmdUY+a5mRZ9BlD4qfrwL1egd
6hJuKCc/7odbWntciFM/nXvlJlEHNg0DQO081GOj4sGb9LikXl97Ey99O4qS6HFQtSdRn/5+ccpG
CRYY2MVE55qC4MH3o/yYJZr5LS3iNa+AhTsEea+J8ErVhALG7MaC1RLUZp8BSzGirZrB3sl3eYuW
xco8LX04GqZk0nBoJgTb9ZCKwdYHrdIkDut0kk7WxbEDZv/2ty8sof9Gmb+jnKzQcqyd3EozSWcM
uA7CXOl1LGUXl0H0WYHLluIe7qIVug3ykU6tfmwytd52tJKqwqs2kl19zOXhlOnmThkxcru/Ahfu
RCp35oT+UibNsNna0GMzKWR871AkoyuQwlDZhApq033xWW6yD0EH7Fs1xbu2ECuRl1blZeTZkz+z
VLwSkzR2WbnVyQor7WdciWQvj5K3ciIuf2OKF9y6tGDp4Fwvl3pA9zm169iNys+BpB20SN+HoXQM
aJeV9rkqxdbQug+590ZFgunOp3r938CzQVZFX1QINkonPVZS9ILDElk/Ee5LLEeO92dy8XtehJqn
+MFg5ggspufcb1EsQhb0ybfkbhOOb+Su/e+gOPNfC8w3nUDqX2rX1mrudgj696Z6KCRjW8XvRb6m
wrR0HBvcmP8XabbNM5wR1LYIQreK7MT1kBlF6DmVP7R6/LMDbXXIGuWNcKCb0c02vRMUttLjCHs2
HL1VN4iNx8M2NyysBYJIaZ45esJoZYFq0zqYVWxYJ/8ZqDo7BHxYkfDLtI7ykKiydyNpKo4+oRIE
T0OWpOJ9qaRFs5OLAfv2BsUE8xB1zVDvTKwXht1QisD8WShG+o470Ux3g6XhQD0YZvdRFUH9VPSW
/VVXe9zYG0dDgTivtNzbVzkb45s/BJL3pc/GUezItPyvTVEY4S5RijDfK0Xcc8SSdxng8katLaTz
aPWGd0QoMCtPUqBWGBFJQWt/1vuq/ZX3aqfsG0arrpwYi2cV/x39DDAI8Iavd7FIyNWyskL4Ig67
fBMrbTwyP5RXmZ+uLzaS7yjtDghB9sXTsvynVMveypWwuMv++xvmuDS5kpSqU+PoPDgxthJqafjt
Vs3N7GdDf2qtzba4LKaGkQUfiQt8dp3yVLNBUSHq0EVabm91X0aWP7A8VQN3gZzcVoPut9YPWPrM
sDjh4U6CVzdJiWwDbw0k1BXAOp89W4vR/Q7+7mOsG/v4i64gjheP9jtzrNaGu/RxSfYJCjVqSsav
J7jQhsiyAj9DVLj5DTHqfT70T7YFF/D+UTn7rABXyMbJxCea9oKvbEHxAHZWaZ8MNEBlK9+w07eK
f/CVwb0faTai10hUjaBeYPijAYa/HpGOLZYWaE7Fvv6NfO1WNcZD/lYQ3DScyyCzUzKpe60GKpad
WZoYa8amhrp5Y4/Z2uNy+h9dnFKvo8EqabLp4x/8lK9HI8fmWGoSz3VkRg++NRztAg0+z+kOnY8w
gRkb77Q+WCv0zXK9m6iz4TU1FkZVqmCWYChbTXI+JkJ5uT9NiwMjXWWbmSovzdnA8AytRuHjSWcB
kjCs73Klb2rSPWuEWfKkWPFK3WNxSBfxZkNKiwH3nRbXTVEln+ADHRNnTfBgtov/+WqI7U60fZrn
c5ipHMYaZpuF5Vp1tJOtOoVQXDeY3ivlLhH5ew8Jpm3oZw+xlEj7+59zaX+R9wCB4HF4W+koRW+W
ctYI17J/dOJPXg5I9H9K7L/vh1n6iiAXKXfw1r2tdcSC/DEu0CGFg7fXk+4cpuXK/lWWVgbdEgWK
zKRPND+BsbConBRJhTNS916069O+/dI1nv5Vs4b2ly6NYQAtorLqL72cmcph4JX6l5DrPNhYZhjX
26qCg7M3Bzv8DpJ5+Nb6uGdtocZY0qZQO9o/CC7oa4CGVwmI+ValI4nLIgp801t2tlUzaJ0BZQdX
K9tTXPmbtpc3cvNuyCd55UfL/qYmMf2AbzLwaj96j3T7Ns1+qNojsuCbqCh3ef+Ha3ajBsO+yPyt
FP2yUczICiw8xuf7E7m4Xi5+7DTRFw/UeAxUUi3kemvpQ2Q95fpfoVdv6mxlMmfZ5OuWmLQ5IHMB
9LiR8k6Gdgi6UXgnxUyVbeaoEAzDQN7Lvii3bQSJ3UuF87bazz9BIZCggrhEgsIZrceHFoQy6eRW
H/ONMubHKj7+iy9oo7Vj2VxpUG+vv6BZQp+pPNM+mdFfSf1N9QsAkM9SsNKqWLrO7KkMjgIxGr3z
Kkzti6BJ5NTALbiIf5dpPRZb4XWdv0ttGnS7+4Na3N8X0WbLQhNVoYxDMLpqFu8c0WH/vqaNsTag
6e8XK8/M0SgwUVt326R8NLLmnayjJqusPfIXFzjVq1fUDyJdszCV6stJVKuTDUCRpgdV0otjK9n5
V1CJybCvdd1f08VcPLguQk4/6WJkTUqiVYssOjfDMAaomeTdx1Ivhu7UmCJ+8G3Nt/c+L18gHwAY
Vnb0WvTZhWp2XpTTsx2gEAcb3/rge8FDhoSurb/w2Nh5fX+6v1bmT/x/9hl9OjJHKk/OvMg1QtPk
MtV8Vzcf/OhXaostmYhRRA/0JDd996npnji4Vy7y1bCzz5wWvlQUWua7WRu1Ryu21M3YjMUxK+j1
y8WEYTcie1fWDlJ6oYzHlTm+sYE4DR299+minRQ2IXVeT3VLfyzkZBjcJhy/lwLbF+TPq8P9D7yQ
T3AB0jXhLT594tmFgu5tPhg58N9BCZu9Sq1yBxGp2XtN5v2xkzrYaQmFc1XzsdPQlPDj/fBLGxVF
fVCl8KZvXRGUtgFLGSGT0BfBpqG+Ab+u8teA1WtRZieObNNRNNXAdyv/p5LHW2dAWKR7+TdDoZ2I
Fjg4gHkWHSlJTbW8ilwzl/9g2OMGtvptTMW3+2GWbjvQSP8JM23RiwOgx4EDkmDuuQkCcBtFSX+J
Rv3pBYa9ayIHB/YOH6/7IZcO7MuQ0xq6CGk6tWVmIZtBk/QtelFPRj+87f39us0dYCao3/MMwf7q
OoTeIKsTc7S5gZYph641hnddbrVb2+uHH/dHs/gB/xtq7uoeIsCsiqx33NaRuk/SmCMC1ORfSqQ4
d0GZWGct/BfK7ZQ1aNPzxoKhBVroengShp2JYwoyoXLcgmx2az06lJjEvXlo1NQQoOIVZ9+KJoe4
qorMamPXrkYMAEVDqmDhbxV8NDJxVoY1H9fpFJxlo8TjjcrnxEhkXrnp2pHSpN8rLqRpbWtwE3xS
0jR6TAIbayEtX0NtrMSbV2nqUTbKCNo7j5+v6dBuwXW4eOZ2T2VcZJ/vf8vFWDx1UFkA+EDd9nrK
qiKN2RO4MtRl9AcpE2gfnoRSjYEssF4G8crUTdv25lNehJsdUWaS5brTdzrj4SA0n0VT7bv67wCJ
RUP5ahd/3R/dwpam0oYmPZJeeFnMCxh1b/oJ5r6IbdnBc170T1kp7+6HWBwRYCXYbxrv1PnNXVlD
DDEwz9zaKuvN2DV7Wj4fqZdvMts4S3nxo1MSfeXiXpy1qaZG74g26RyPN8h1KkMydk61lm475UPi
CJyKnF0layuRloYHFgrKDIgYWKazE0tutdLQi7p3jRJmvZ6jGp1sUCQ1PZWmjnwM87XOytLYFNp8
Fmy+6aEzS76GnEKkXWaR21g/tdHb1Np7uUM7Usr292du4YTkGTVZgiPrfEukVsO+zrE6i8+hnD8E
Rmw1EzbU3o05FZMutIefA3Qp937QpRU5yb9RVYN8wPiu91sSJDU2NxzLppTmp8SB7hY2Wr4CDV38
hhD+eUyBFgH4eh3FwgwHdPs4ulSFmocuk+IH9AkidP9HxMbyOFmzB1/8lhcBZ/s6xx7MMkufE794
iZsvthRs2/6Tk/NyF+PKvC1+Qtq0sHWQ4GFdXg+OimTrYAZnncree7Qi+4Av6f8vxGvefJEKDEEk
UPwAVTH4xcehqx4nN8z7C2Ga6PlJSBvg/0Yx5xtVI+yp0IElZlnlL9lrkG9Eyjfuq5f7cRY38EUc
9fprqbmXY6aCELuaS9kDkBQ73rZVoDwHRY8hZE4b3d4rlTAfZBtO/MrxMc3F7SiRdMP7FOjS/HQs
UatUIB7G59gos8fWGbAc8zHOrOP8xQo1bKNV8HxSII+7sVLWSH9L7xuAHfTADWqj/8PZlzVHqmPd
/iIimAWvQI6207PLVS8K16QBhECAQPz6u7Lvje+rkyejHH1fOk4P0RhSw95rrwFzl4vdlvEudilW
P/J/On5EZJSYEaC8RA8uqdG4wn90oxmVsD8XdaF7+A0GAOX+ewzlH3/EebP+sZhqzdTg+zLZS9x5
Ag0Ax6HN5k+ecnXLw4zzP1a4mH5cbHlEl1PmVOfBzl00X6Za9Ce9yOnZwU/hmIQoI/6+rq7u+D+e
d7HjycTSUJKkPrjIR82Qw/XCX343UTQghG0uzafitKsbBjMdKLbgXvOv/CjtZb4dccXv5dy+pNYc
4rG/0fFnbKer7/XHYy7ea6Ftbyeo3Q6DhJlbHSIjfu4hQyTpph/qXe2i179/yKtb5I8HXqzRpfew
IRaHflt0r9ModYEY8tfoHNMSY6oP57YTBlY3xNFPHnz1HP3jwRfrksL3iMKME8GT1u8+plTHVSRo
+MlVdPVngy3huSuAi8hlyyM8JFAij1UebJCWuodZ31RhhPvJaXp19f/vUy67ncRvu8xNfn6AeR3I
2yt4t/UxS5tx2rRhIkmxpMJ85vJx9QP+8dAL2NKFwgD5chTJED0coSxSihF73PH4k5f75BPmF0d4
tJIY/hPILcWNAal4y/JNjSyaDfi07pNdff1RIEeCUAMw9rLcg5dCGNtc0kPvp8tx7Xl4MqJXCHx1
3SeV0NWNhsLr/z3qssvJB6+O4lkFBwqeQEnhiwRn8jC9n2ae/1T+IA9OLZ85911dJ7DkxPAUJjP/
kmTmq5JmXkY0BK7+gN3rXhCQZyHzHdPsE2rU1X2NPhjcuPMQ6ZI2ab11pdmIZtgnJ5X6B27V96Dv
ftYpO41RCqt/tnwzPPoE5I7Oq+FfVy6UXGdLGJAAL8F0X/e1m7xZwPl30QIczTV7AtINO0ozMSTY
8ljnrKxrv3kLiEemTYesllcaZGP6lvZ5MhUDxNA/Agb8YAsPo1ztkTq7IA08HBy6DSZotm0hZ/qJ
SJekRbZwMiLI1VPYZbqbRF7EI8f/kKYJjKXyIalh04k4rVs0l2OwWYNkPA0yVPljDVfLBChV1ExF
bbTg+7+frNcWcwguMXDkBByxy1obSVEqSdqQHNjiN3dOBXQXoRE8sYV8Nmm79mPDXAXALeiXZ2Hx
P+/4QWcMphwCPzZs6Od83BmOsTIkJzbF/B/TNoGhWX1HZvbJz32tvIMeF1NSpBSdCbP/fPCYCLTw
RtHDQNV6K+dQ3/Km15tGYELXwgGlRGIfBOS2Nvb/56z4Y6FdHEtQqKvEO0tYwHNC1i9yiUkMs/9h
8/df8dobQiH/P+v54g2nuEGFZik7TrQebhsSri8geExVTdW8pTUGfI4gchls68/kTtcPi/998kUp
MCDFziHkN9vXTZ/cZivzEVZZhwcZTGQboJDe/f1Nr90nID5DjwyA+t9WTojNmtOJcXkIJRzapHDq
GGOK9Mltcu17AmWHQgIQEmC0i6Xax3ZYqZnAGJfrYfSQlDMgYd4MYwErGRhIkc0Uxp/F517din88
9GKtiBVh33rlLSLB+MsUWRjONUgQ+cwD+foX/N93u1grJpITfEvBylzS+AU48TP3hk9+pM/e5GJR
gM8GslZD1KE1TV1XQ7S6JzUhbrGYVtf+t9/t/9rVYOCbwRcHFh8XL8TGEPS2EF4pa2TJbYsmS24c
IOOxcPAUfP/v1t9/Hna2+waihInv5XkJ5WM4CdbLgyTBz1pwTJQByv39GZd76j/POD8C5Aqg+5cH
pa4XfyY12lH4vFXEq2I1bPpQbnr58vcHXZYX5wedp0mQeJDo36biY+ZUgoF5e7QAJvYeUDRYU+XZ
tmthaMN8JMPbKZy2f3/o5TXwn4ciKg5THsxJYdL3z9MYQmozQ9wMz2/QG4+WhusDVIlmE3Df3yHF
4COZwuZ2ksgw8Kzrn//+9GvfFmAtogVgBQeT3vNf90ejObFgbpnom2NsIv4maT6/t1EbFz5Y0kVt
2Wco5OVuO7/t2aoPBr0Axv81VDOBHZEoI5AWUqtdxvKTt9pPPujlbsMjUtiZn/1RzvYglwSWgXnD
4qRWhxhh5aKp4i4uTPaZS8OVF0mRk4ByF1MZXKMXP9uqGFcDDJUPtJ/NI0Ll1xOb1vQTS5srKxJP
gS81CkKoWi+h9i5QZumIyg8y9MFwdqboEpQ/MGoYOlnR9LPw48uD/j/fDv8CS1KoDP9Vk4xgB8Dt
SXl7QrxbosAJo+EBnRiCQKNqXVnViM+MUK+sQIwRUAFBUo0Z0KXkLwVBgHJgKwc7vi9UlDoeQLH+
2X5q43htXQRn8BteViDFXC71TvfDoIY422Pri5sglwyQkt/t1pl9Fux87WeDwv4sSYPGHxlh/9xV
MlhTRxvnHzAtXw/pguFwHWlXDEyfV76OSjdPcfX3rXz1/f546Pm3/WMr4zrxkXzSs+Nohl+KkO4j
buamjJAZ+9/pJs9W5vAQRXUM1QuU/ZcHcj3X9UxMzQ4zDOqbCZ0lBKnpj2x5++SN/GvrEYLXsxAZ
uwxqnn++k16GIG2VjA5dk9lNMGdRhWqaQtEdxexd9ujE4KjhqhbhSh1Yu4odmiB8Jorp54gSYjbY
K3ZHNVgUxYicIPA2XVgq1cBOn9MvI6KYkgFqjGUcl8d87Mc3tUZzkS5Teq6+TxjuW4Bv+J+DD/Ad
M0r1o/WjDombY0qKpl1G+BQ39i2Uwe+OwXegwLkNYmgS0UJFxiHLlL177aC/sFnCNzRIx2+9i350
YC9t+jkLHnRvx50X0K9rD3s8N1v2czVht4XpyrJNzu6AcJZLbwY7dB9O+L+W8ZxnH7f1PUp7swUN
qoVFbYigGxOZ94llvC6iiNovxvdewsTzbsJADncwY4gLS7QpLSw7qqFl7R5yL43OY+IbLYLbMZhs
5bN4tUUS6/FAu4aW4zjMBRzjdZFolmzyVMGTBtdIV/RWwmHE809x3oxluDq5G3hDvWLp7XpcZnJb
s3V8VPDrQTfTDDno69zt4b4J3l1OYvy/emQXw4K0ghBnuIlMHZ8SYhFnptiOwkL2axZOwevIMh/S
VT947RjzfsU1yApeR6ftgjzkcug8gr9lCtvKX/17HQ2mGgKVFNJLvyDE5aFpPcixQ2gZ8qBDuEXA
yBYcRu8JLa0rwK/YUMz7qnlJx2KirH7OR+vfwtZPlWryAK/ncYohCI9uFiwaWSyZ7qt8gtEJ4LYI
CdnjLy6itkK79o2ShSNnhrAiHpbbTjv62I/juEnmNS5Vl6ePTWy/LBaWmgnEK9tY9fwVo4IVJN9A
bTjUBeXsOr5ZvXT6DoBZFHxYvrSJHZ5QAuUF9YdeYav19U+2gr6dydyvvDDrixmM6B1FSm+R4A2L
umZepUhdl8IGsJb0uj1fYRwN+sBttKz0afS7NdkaMKbwG3rZfTB4aYG4urWETdvPdEibt9EuWOGI
u3gCeTesMqp+OISCV+gxMKnM+4CXImX5rQfi1flQ+9m2w9OK3rlIJvOa15kpexx4lTXRVFpPdVVr
0/m4NOP59F0mzIqDZkc4R57GjLSMcEy/eFniF9rUcxUF7eiXo6ewtjB8OtZTL2+MrJ8RI0V2XY9Z
IiYQc13gj9kGWhjkvcfuXSCzB4UhyYHDBpiSzImcK7jr/V4mDCOxke0ejEJZDXBVrBp/GvfKG2gl
kade4eb5VgOhLo3Ku72jfof8zxUpR50QZUOXn9OamFOy6OBmdfau1qM9ibHWFbws8kPrD1FZy64t
FgAbJena7zUqWrTWcn22bRRu5zOKMSZfZ5WFZbLUr0wasyFLmm4w5BhuF41sdz5oWEzCfqaoWYI1
iMjCgvYR2dR6eE9lhIAh5KYce0/xMkm4LGad7PM1ybc57fgex8eHzeN3kA/GrU2nd5H03+t0vq9T
MpdT03absBtIGZm422iv+ejT3Ctym92H3Aalhj6mktOEBGsErhUzy3bZ0LUbOzNb5Zx+s2PeYacZ
SKDgcQCv6noCv1MsWwW/YXTaWhQ4Tqcb3nT3jTMg3fR03BtHDMhTeth3a0CLrtGPtrZyqxU8N4SK
76ao/UUMUFCpoXDhcwtYWWLxdvyO+vxthMfMIz6rO8ipR8bSKOKkqGmAAy6m2b0S3bKLmEpOZprT
naixedeljr+6fDaiSMfslAECRV3hjxh4NzHZwpJk2CRLr4/dNEV76ro7PcBGDrED+hVHYL+hViz3
a9vNW9PqucjASynsgK3Wpql/5wa9vraqozcIF0t/xFnnQ/EWdfd1OKXfWdKyKotG8wBWRnO/1C59
hDSn32dN+40Jz21r+MAmWzcP8sOzuf5m0yUFLddB6hOp8Skazgc6A5u6FoSfzOqxCg3YWMBHTxQi
DepbHLXjLTK6g61PVuDXgB76U0CWuOJuAIjkyLIbVmy+gjX5r8QDc2dFVjAymaBq0sIjGLOiBlF6
SHZR23dlGuq2UkI9TqngG4gezE+grOYjpPR+hhpy78L4K52ZvLdN65pyZMD9FsS/FAEy/9YAlOts
FVk5LqB4Iz4rK6MQEhoe0ObpbLCAqEXelwSeC/ddPzqs6np8g63ow1Rnbgsestosy/DoAmfAvfaT
L2s+TuXgpveIB8j5qtX4xhvSPubh7BUzLqXjOuD/o0BE5veRgRVCBPGPfhdomCmEwHfWGJad49iw
3zM0OEsBEiYoFioKK8Y6cQxl7JfRGDwpzw9gmhWayoxevgGgKapAMbGL4Rx5Ew9d+GLAyt2seLWi
HRaz5bwVv1y4KtQ+jlTthMOZ+Cb8ORuCpDLj0f4r/LzlGxkX3A1g+W0CgWp9jTJYyHBGqwVMBuSO
+d4xMazd5pE3bFLcJCAa9wsswwL6JU6H8MPIfi/aaSpCh+y+lWXLLp7HDFDW6G8nAo8OAZ/LUusa
HsZ990BZ8LHUvXlZDIjvUwbotdBcIgRv7J9hJLi8gfDk94VHAlgfU9WDJL9EuvQ49uSa54Um4sH4
7nnFMKvoidubYAk2UzJO9yypgcb0UYwTKmumWy9uTxneAXQSKAbTfsbPy9YvPIqe85j65d+rwWsd
F2bCKAfP6Vj/Ys20ycpQx+Xrvmnb5oHKiN2jKKKfVNHXSneIwJD8CPQEle5FX+dFMwxlcvR1zn4o
epult33y04tukv8P62KYSUBxBnInJvqXvm0+XeKsHwTFscFea9sD3fgMbb3yxTDBxuQTctwMfK2L
6hlAv2i7FPZO/XI+Bmj2PoTeJyOLK10HmCmwiYF7HxrVS25nBgZCFI8Q9njkVwMg22Dfys+iTv41
lEfHAWAG3TzwQFBULuXMXqgTI+dhOvhorObTUFP+kKHBQipaGvSkgoVf+gATSGJvFEcE193gebgq
bejy5pMFcqUlgaXJOV0I3Q88xC8+apxr3QdTgCE2WT8iz6u81JKi74cbGsQ30JR2VUSN+wSBvfaZ
IQwAtzWE6AH+TP9shHCvjS2HhvqwNJq/xH3eHRHCIDcxmb7/19uMYPIKp3xk3YG/dfGknCmWOUmn
PYSxTylsp7vks9jMK5AXovtiDOXBRIO/xcUeC5ERprRn9WHh0QN+b0hggi0oXK/djAwMHH/jmOw/
T+e59ssh5g0pEci/QsTJxS8HzRtTtB2aA5YGfe9FNkNaOq2oY6GpllPh7IIaUVgvvkcSjRWf/IRX
gA6gitFZigPjAYz3/vkT8nHJKAD2ZD/RrlihtcuoV2HjowBKPlmj11YLmH4EfHQQHzAa+OejnDYp
vNDhhiqku6eDX9nY3SiZf4K0XTtfANgAzUMK6vlx/3wMklKQmOOBoi7XsezhWLio6BP289VHnE3P
cE4CCLtcKoOOUwRsOn1IfLoT8bp1lu3/vuCvfiyw6kAfJGfV2wVeHgY5mqEFlQqUKdWUfpUSI3lY
x/39KdcWH8Dl/3nK+UX/QGe4H9qMpk1zRDahrGSfvyTGnzfGocFYfB1Cc6zN++rT9cffH3zlQoOu
+HzBgNEEyOZis9kJxiXaRvlex/U2Jhh9Me8ROZ4HsvqHbO2f/v64a6scBxQYzwh3wO12sfQGsAHU
OmXrIa9VW4xtckvm6QcU+aJYgs/YFLj4z7/On6Pr882AKCc4vZ3/S5ij/PO7OtMn+ejC8NDrpkFT
AEVICc9O81B3vkab42QhZjBlpEJKrHVyfG4aiKvAvO0rCcevYozceuy4QmijaMPtGsPCT0+1qQRb
8yoL5DODu3cBzydWoYeu723enCvr4IZPBrpGyeLvrV5Oi6dYxZI1h0A/pL9DFz4ZS2JVpGvTF1TT
ds9tEhTYruKYDIijnzNfVznsg0oazHE5TR7K+KxDPoMf0NLz+PxzmYf5oY4tsHijoQVuuagyLR4W
23zHGZODSu6HZd/CeyYY9PR9icz4nEb0o0ttWIzd0KG1ROUrHCLc2NRHd2gdpkMKCS2a5k48oi0m
L2Hr3cDuAEbpE99JWELehel6hwK733G/95CLian8Qkh7MKv4EmnkRXsDAIJARhuGkFKALDY7WJTg
aLucvUG2ORLc0CLJMs3MD9g+/UbFz6s8s/PvVSLtykXANgxAysoiUgFZwD6K4aQD66yOWlmglOm2
RNjnIRZ2B/+QA5gLUwHF97QZZfBMej/66kwIBCMNxn3ccYnArGb9hYo5OJK5Z6/4d8G9kvRXlKTu
W95pdI257aulbdAykGiY7gxLSel3LPqiu4j8rmUdQEo+vHfI5LgRg2qOjQzt44iskrKe6hGQ1Qg5
I+7E7muqx/skAq9ZLckCCHDl23xM+20TB/WmNzAaRNSNKalofxCdf2kIzC9lL8PK79ybYjkvVpN+
pAssKSQBJxUmHAze1a147+Z1PuXgIG7w2VNos8mdN2QCf8EgbnrJ70ILb7A5kt0GJFbvHmQNs0Vb
flqdiCoPSZZl3Xo77WFSBrlScD+xMbuDF/YDcqfaaphcGBRMDkMRJfaH7Zd3lWqLHFEJNxzUkVvW
eHxLKRuPoW9/sN76P9qldfsUyNdXa7P2OJm4VxvHRfJY97H5ab3srcZRfagH3u3hRNcXqWq/LEEX
n6jWbFfDoea2D8YoRNMp9gaKkn3D7W6MYTwHO7wYBhfzezKE7jeX6QPx5/pXPZJm26Pc22eQto3l
kDf+zRj2OCjRR26DPumf5iw2r7w1bTGToS7g9Yp/CpPlbU49XTQjGiPD17dMDV/0BO5aCf7MLZ3T
DlGpqdoSDyksPkEMup8844Bob0MvvFsmZR7Cfg6e4VM17zJYDBRok/g5XjWPAU7Il9kAG5oaeClE
jDFsQgse/yLWn2yY1yJ1LCwMXXtsDiBlSEaGyS5CQ8pZAetqJHOPK4R7+0m5G5NP4Li1RtKPBp3/
3ingOmlzfhlau199q8AisP7w2HAW3fUdjBiBCfNX3vVuo0PBZOHzBdreuctL1wv8k18nVSuXGzdr
rFakrZtbOGG+SkFtpWjz5qWiP6bLMpdwxGiwDi15CngMXUWuy6wds2PdueV1lOtDk6ZtwZAzV/Vx
/jVztT0BKSP4EvL3bKCR9hE/2LTye6iXbxpKsiJta/kW+8O85bX2H0zCsw34LAPwPFej2YaSKMgY
2DUcZ3UQj5WM1uZ3wEf1ABsY7+Tn9XQDQKnZ5T4T0TahQXh7DtS5WTU8C0k89GPBeObdyrpfWSFN
nO5BHkLoQqB/OW9ZnlvViwro1fgOynK4zViLj9KqaSdhE+SKJbagSXZa+aeBwCpw8oawSj2GSUI0
LU9jZC3om8DIgVozxNTPMJavapZBV9MqyMnhunVLp94ON4vNjw30c8hkQWRskOqmbIMWOeA+gL0C
cJJXKnguHfMpSR9F2DffTdunT2xlQPciZP4WyTrEvBr6rm9LDPriXyZSU18kDUPWONQ3Yjs0A15N
hW25RBO0lKrN4qJucfDM8wKUxlceLWKAEwKIbNMDdxyZ2uJCIKdUNGE5IN2oHGtlNy0LmwfjKIxU
cko38wAsSC2+uhG2H/f1yuAso0WyaXzMAqxV7NjW81BGOcBAki4+btUBwLbCqSxJyIuJyQjoLYTk
oEqxVz3HqoSNil9Mw9T+amOghgImgPiFclt2s/bLOG6yukiyGd0R/NCDagQ5txTtHD7HMwAuaafs
a9MGzRHHiIHJTD9+8Xjs9nnIYxwpIQTzwH18CaApoPpmTZv5ZoQ3RlMkGOoDRm66/F4lCq/SByyG
lkDyMkM6xCmtWT6UrkVORtGr2seazABQWD6u2xBqtyoEC43hsM1pZW3bVg4yj2eXjghIaOwKZD2d
d13erJVIa8Tu8Dh3e2fFvI3TnO/hOAWE35Gwe9FD5D3jYkk9XGiGVfDTje8y3Kkd+M3wQcB4stEF
7I/0nVtkWwgyg/WlFbm1g8m/MCBf27kjYkvjJt0KzbJXS8fl3nYL3QCdXCtJo/C4pvm8j32AXn00
+GW7cq/d9p6f85JjkFbFTUJeexY3Dx3h2ePQRJjJSEK3nm5gc5zboMIXq7fotJZKKNk99EKmlQ+P
pNsWf8Nd7Slb6d739jxecVnrcCXIchre+2CAWRtJ5aN3zqnHXXbb+5NB5FmSfMsFjYBcE92VE/xU
UQ40v+cplydnO5B3slHB809wA7ckYLxOYUuf8Tl4TXTeM5lrgdJEojprsQQBlR1rCxTGoa7LKf9d
h77+RmHr/QyqZoBz1jbxCTYwQTVBvv+OVMXoTjvJKkw0akypMPhYRzCICqvcj0h744sJM2+DMHIF
pSHAnZaOGj5s3XrTDrRBTkobVBhmAZcWcE6j9gyjohAC7co7cRGYXZf53sa6hm1Rk4AeGNbNXkH4
vRs8GZRrneSPy0jgMmWdLl2DUHVvpvLbEEe6MDm4kYpQWZiE0t0IysBLZ1GHuTX0Ny2wXySSymY7
L4EuQm3sTiJiac8WAwab3zJXEANiF2+i9sH3FrmbbM55AVFlshZa1eF2SqWHeQAh3wDZkwe5ru6r
pqF6Ajz3it3zm4F1Cui3BpsaKocyCcy4y4eoQ+pzRsmjGzUMd9d8LpeeyE1QB3BPCVyDs0bG5Lsv
SV0QkcX7NoT1WSdXkGJg0nQPA+IIfMUGhEITaOi9k/wu74DRrkvUvQQ0HvbASPRRICvj6Gga7ziq
7+e2I2Gz8+dA30Wx92PUS2YLWocNPEesOC34DwuI1uIKACy2TEOoIJslnoM9n+NmF6gac8w4npZd
BrC7pB1LSt2CSYPqBgPZhjU4QfhywL7qj46T+ndkOi8tEUg5PA0kESdJE2vAppiHQgZR922qPf7s
ZurfSGfojxBF6kH0NZsRuwz+azguSxFMVN/NLsK9K4aRbyggpt0qcx4VwTKgn5Apw3g1xrwz7xrI
HFbPN5WCnVvhU/EULEoNu2TxxiMcx75P8H+6Hdt6ONgM0WLg2bnHyblug/oAN4Xs641bYM3TTXV7
16btfD9gtLfvqB9XZlXrAZj6W8hJWHYJ0/cDdfl3mUe45sjAmu1Iz0MUoB2HVY4TRri8uye0G5+W
wCncrZKWZG5+IP1bH1jSzLvG1L6s1IpIeUwu1MEbJnOaxxAgMRund6irPHjojI2AJmeNg4KMXX+b
Q+5XgdNOsKv8bBPXHS7iJELXESTTRywQAKAi3qIkYg4jnVW8wesNNyCWwocesuiJwd60GHmMCYhD
0ILA5GUfCTs/ibChLwID2DsQsL8R7EgGv/AGOe1wNjGHJAFDuTUUxM4+pTfELt4JMv36IZ509xab
nuIv7OagWscG35AMFkN/8iVnLQbbdnGP9UT6N4Oeu1qAGRXIeZpvoGycyiZLx2o0GRgcFjd0AI7P
xhui9uD1Q4YVs+JeqBO7bdIhDwsR+Wo3K6//6jluSs51sNM+W294O/SnhOfiq5/K9OjXbq1g1mxw
o507T87DIlFgGsQT7zAtEeJ5llpvshk3/5jkYhvG2JIejb9ruSDdyOXdCXXh73ZWqsJCMxLRbyss
b6DY8kozATbT4LUd1pF6v4CkL2WkeXLrphqlmjFoDxxySyGUt2Wt05/znHt7OUkMjFc4XR2QtGQx
/0XBOPPV39R+4o6m68TNnAavfBZyF4nkrpZwbRctBEl+Tr19E4z8sdczL2EUL++y3t7lelQf1En0
0HZM0AqjPywYs90W5kXmQbN4LJsV3kwcY5hTYkgIJLBF+LxAoX8LYMGDgjMxZWdNcIL1Mtunrg6f
oLHXe8xX8Mt4Y4Z+nQ0/QZAzv7gPVmVMp7WEeeJr4IH3lWGzffG5fZvpXFdW+wE2bCz7x9xwz8Ec
ALKSFTYSL20Kr4CUL5hWrcuM7nLm3yYAvydkIglZaIcRsWlNchfzoD9547RuQC1KXwazfFWtR59a
DzPM1LZkM2YsLN0YIleVIU9Bh4EF15PqGhN7Tna5Mf4TS+hSMYyZSl/2cUm59TZutXGJgqm/abGe
kG6X5jswtFGtQ9COum2FJ0MSBN1Bact2wYATDjHs9TcoFvpthi2yWSUa0ILIpH/FzzEdWqW+K2jz
1tJELtnNK+oEXQtwOtp1AhE/0jvweuB4lMNvdYDjeoWzuNuiu/oeTAm+h0g7JBv5Pq7ooHuP83US
aMqbdG9Uyl5yQsTONi74YSwYDIC76Ymu1G7B+ItujXLhYa7XsMJgy1tL7s1Zgfgxf7PAMGOLQ2fe
r5iw7iY+8kOHMKjdwgFvwHhpRlYDFIZTqcPmae5of9dPbq5izv3bzq/VVy/OicAdNZOdWOLhyO3S
bfh59uU1sytEi1BGAlJtycBWvUnqwJyES+L9lIS2HHjgvg0N59X5Ui1ABvMK6Jj0vkZ3X04Cc8Ne
4YeLDERBSoBrJDM7VKtP2tskXaKjxKmAUrA2exAJ+mKc0D9PUDl4NGSwZw4VCkPk6n4xhnRRBRUh
FGEQp23rBVe/1Gy541PvXkZmurseR+AOWbH82IfQFQZQIj1bneTHxPnJV1Y79Y1EwpxSoubdmKNE
jbn5HaT4ltwE4OaFwfscgJwER3Rv0wpYYC7SQ2El6+ZBjiZ67onqjyHsr36cZ0Qnh1lGJeg4b1Wb
ympFs3iKo/M1reu028Y6zkrH/a0k/rCF2qFZSthPD/c+ABe4+LGfYc5R5KZx5p9Gv7dFFyzkJhyQ
uhbmMy2bMf6IlsmvNErcktcR30rPBWUi9XCQwIsK58sXuQj/CxzAmxu6LBJXZHwvMFvFKtdx2UdK
7zrFLeAlBDM5IlZMrQJRAme2G3ixxBXDq2GwmwRL5ULU1NbSjhS+M2rL1lndsbn2CgTSYVJEuHlo
Gl+/iXDqqtDv2VMrpu4h50lTsTh5rqPlXq80uc0Xn5RZijMkkvkeObA/ubE/lc3gboaer+hUE6IA
1uQYa/R3YE6qLcKivTKdUfhi+Jv+ELR5VwEOlyLyXeNK2D6I+8ixeDu1UfQE+8ATPsRUYvukRd4G
cgfMPNroRH2E6As4rF0IXMuHwPzwV9XYA8hYcosoaIv3EvXLlK9f06ZPny3VyVCIpUsbQGyLfmwC
KU8L9CzbyevrX0CWH7vAfaQDlIEJnB7HrO4fcsbFfWf1RzwN/DDNJLjtM0TN26RN7pDeR57weH+D
ChL9Ufh/ODuv3biRbQ0/EQHmcMuObEmWLEtON4TtsZlz5tPvjx7gHDVJNKEZbMzFCNjVVaywwh90
agcKGanrfUkF1OyS3njEo0D/FAC/D3dd3sdObVKiy5TyLtJCedfFuvFRiKrxqBtSaxfiFFOKanlP
b1CwYx15iCJ1DcoIXrJveogfVoXUbG72Lugc6hdhboC6U8w/ZTR4d0Dx3e+0qUU7hIZ06lpuZoLf
/l7zivqQFE3KpoUVK5Sqz8brhLtaKbwDEgAZ4JSiOVmam+8EV5fwi4r8o98Ov90yY0qy35BJJ+Mh
QXrhYEamYquq9rkS5ALISZTsvULpnNjz0r2v5OYhhQSzDzIXmrVAYgCM33uGG/2SilyfwZAbT6C0
yNig6+5jozQ/dooOFqWPiX5xCLiwvaqjIqSmo9eq9FkwhnthDO9FP48uuRErB7nMOQZR/jFMB8Jt
vfpejUSusRu9urXrf2gqoHKK3ga7ELHmk99BfOoqMdiRomhHKVXVozC00UEwpny2GbwfmV4+jD0G
iHkoWwfLRLQUs2MUY63epHIDKbWu/WinGe5ToQvhHpAdJcNueDR940HMQ52yQKXskRl8bgtLgqMA
oI1f54iNgY3maGl7ylzmrk2ojnjm+Acbwe9C5JIV5k3Bo41IL9q4BigIv3rIMKDYSbVKkVcPxV1p
qZ7teoDVhkpmJ3qcGAlHekARPqAvhbCZ0iwYHiHy2Z3KFz1PwdW5iHSPrm73FZaXdUqOmVnSV6iU
zcHlbuG9MJMPuh6QutA/3MmJkZ5NrYwco8geqFPKu8wXfpa9+knx+37fgim9jy2YaAS4wUFKYvMu
FCJx12Pq4GRTxxOtR+yg/XA4kccS6oRB+gJm616ohm+ATX57TX9uWuMly/ts33fyrzzRgl0awwJW
Wvl3nSv9Pm7VZ4FoZjeEPOFBRQ3E9YJ+l2hV97GH1P5UdRraiQH1SCt60XhmiRKgXbt0FWzEkQVb
zxIBkT4N2p+o3lGsr7moKFAZadfA07OyX5Teg2+xEKhHZtbvJZmksRFEk8ssFRE6zJzbDZ6VRpaF
KBVmy2hwGQBZrxsufizLKCsGoxNG7S4zJvjIwwiOdaxfMUHtfGmDrbbsAKJPiuY90j0EOeCOr8fT
ctlVSKeMc5Rp8Snyx3CP/quwQYVfzopR6HjDLoGNt+jqK03pallTJBczzYTPRt+6j1atVY8Qdg3J
rigZP9B/IkixqJrIG33UtZ7Z2x6WfD3FIhlayffgB2HHdbJogwPQYosPAANvf7vlWtIsk+nuSCK9
YcwWrwdS6A5VGXjci6/J40FJS3+H12i9sUO2RpnW+k2rMwmLQq2hb17AM7YfRM+PLpJrZhvAk5VF
w+0NPySoKwYs8Vk7PZSoOkBwwpBVoKju3UXQnPIE8MmWRNrKdCZlZlBHAF1U5Niup9OLJBuujwSk
UOSxE3o14YlkihufZtmFZgOCBdKQsDFFsC7Xo2RZLvtlaQUXUfO9L2I1qP8Uct+CbpP0foNfPy3N
dc/0eqzZfjNqv1KYregI+qtS03ZqjxHl06APdxVaAqi12bSMf97ee2sTpInPzBQRLeW5ZSS4clPP
Sit0FAInI0/2JdDMQdtSgVy2u6kxKCCeIOYoS/la8PpZmLuwfxD6pbBnFKqdisY51sgucdR+/5xg
JQATk9EJXBgDTU2dzhNF76KasUwlMJiIU76MRGCxRQ1fWz6g5jgNiNOen6uiWG3cUMNVjPOgAwot
P2eiRkV8izs4N5eeZkJSKQHk4s4FPTLb7FUAxA+lHMFpWjExTpQwleEnvFUL6Vw/LB8pJHeSTcO1
lY9WW8uhXWgo7gXpQNnWSKopfgwjsbVvL/TKV5VAZ8A2MUWgZnMYyNh1ahFVcuCAvjyCrhba3z6K
IW74mucbh2NloRlK5cTz70nD/PogJmYG4yAX6MZW3b1RpieKP8Ddm+T9eweKkIUDM9wTturs/nIj
zaO/isi31Qi7SAn3gTDaUmsdbq/cynRkOpswrKCPTfLU19OpiWUyRYsEGGS16nR63d/po2/Yaqgq
7x8KTU4Gg2jEd5q/1A2jqLrgu2cKePtBfdLQaBDFjWtkee0D5xWZx7RwYD5m8/FKWUhMHIkvQkuL
t6I1YsuNaR3LWCS6bUZh421eCQwYZfo+GI1T8ZiNpxZ0qkIvk5y8pKGVAC6x7lz3T9KPj8TidksX
7fYHW5ng1QmcvZ5qU/uY/Uo0VIzBBnFfjtFeiciVmmZjpOXDBolLhsYF5ASxlYUOQAhq3ZW08NIk
ORp0NIs0HFrNJNA2Tu/Ke4MNGEp3okjYqM7haBEEVyogXnBJNTEwzpKRxo+CEenZSaQvZt7loQfE
A8f7dLRrrfRLu8l0rds4cGsL+/ZXyNcnQULWoUjEyHS8tshf4mbQHotREj6lRtU99kO9pUi+AlqV
2TrcIv+C1+bySpEZyJoLVMURvOpRDmvyGZTUwH7stS4hedDgCEiq0xjjUSEl21j0lSuTZ9aSAUqD
MObhuJ5ulnHFuaKYOEb/wR2+hcGLG3xrI1K54L26ZDwaFjijCQXMsSRSuh5qbIAFa301OJIYPfqU
mVWx+Ij690bE91ffbBa3MA7YNGSlTZQIZo/TSN6k5b4eXCxc5B7jGmlnjaLXIS+EaNcFOAzqaI0f
vV7oPtDEdffuqJI8x3W+cSmsnBwKKhPPGPYaoNzZhF0PicPRN42zIcPs1L0HI003hlj7fArmTdOV
Y8oLJm5Ke6IixKmdNFV2aibuR2QGaTkcRPFZ74INmOV0i12vrMJUUMjiLYL7Pr8KPJPKgekJGqZY
NbJmfdSHH9HBF1lft9vaLsvrYBqMLqBs8KBDfrjeLqgkclkXjXCmfqJ4kPM879GlM/CkJUb3PVQ9
V90hfyL8aEDhGrYlt2GxsbrLu4AAkW4VcFyQwAvT9LTGOEFQXd/xhHaX+DoIruIRHxbPTtLm9N4L
nbFMafLhNNBYm0duQ1m30McjzcmT4EcjaORFWqueECbXjy4gjo2pLTcOmnXEv6iXUltGqfJ6dc2o
6xstGQYna5qd0X6wmt9V+TVwT6hVblwxy2PAaaRfhc/uZLoxR+UXcqLqdWZmF7BOw0GM46/EAObG
K7UynyklB2Bs8Xbo80HMohNoOnu+Y3YZwlwR5uHuTqt/jqlhh+359rdanINJr5T7hRtTBT85z/Va
MO94TBGUVWpz0BJ/H5DGDqO7Mae1YbAuUCGjo50Beun6GwXotBCAR96lTSQBumIjv3R0yXZZUsv7
2zNaxC/MaHItxb9UxsVgkSa7QQHnNdMczYyAXjUgVzPIfYrdCtE5iL8Hjb/xzq5NjkM9+S6yrxfH
O8+AFGiaLJwFz92FMKJT0GzilrXF4gQzL7YEn0jlJC8IERao3XzsxdDx3csolKBivL0evYq14dxe
wLXpoOfDP+wM8v9ZPkD1M0rxHPOcWi/vgzgoQVh0LyY85I3TtDoQbTegzOQFi0JXkZZ6lbiU5/MU
kFYZmB9cq+ztvnM3al2LE8XSYZCDFgIlNZ7m2YwmhoJX6Gl6GSI33iN5Je/cwvIOgYI/q2ZhRMJ/
kjd2xcr34inDj5DwAHz4/GR1vm4EPfgwJ29kl2ZwdBy09lX1wwffCzbGWkZeOIchUwQqHFcrQs7Z
C2MZQ+97MTG0Upzb4S7uS7LXQxd9bl2u+vo0ghsQtt7QxW3IoHiAY3o1xULa/FBT7KIXb9ART/T4
PslMGyb5xlOycpjxa2IZWUJSkvldiAQa6jpp413GpmEBcxU2tqp8o+YbfQDhGOz7Xgf7RQtvY0VX
9iYG2ViCQyQgXZhnXWCG6YISLJ89RUTNXNnr8vDRLYLn22dtWX5gDdGFIe2eBgK1dX0xdlnsdQka
vU6NOACtHGHYI8qXngUsno+U2qlOKUXwK8C/+qJ0WWgLfVNP/b4/bU+OdPvXrG1ZTj6lMG2KxOZx
SkM/xIOjZ56r5tW1wAxK4NuND27+XhEvdfqYAEzQgmPSiycOTemQPmPUO1EPEdo2+qCAgB32CEDc
ntHK/gH1NoWTHHsTeMP18iZUWMygbK2z3Cb3Uat/jiMwnYQnR/Dm92mrHNoy39g6i2iPyaHFRlmT
r8odOhvT70RBlwN8Rv2at+eh7H4P+asq/fYxPgVdPEYb9/XaeDzeiNrKJF/yfAupVh0K1oBIsqb/
lIxgx5IfogpQbfRUg23Chdpu1I3weeXoK8RAHBCOJwK3szkKfdnIQuNFjjA2wqnIjR99FgkbC7ly
Bjl/TIpPiF7U/H7x0qygeZzmjpH257FvHy1D/lxpW849a3Oh3QI5D4WXaZ9c7xHenKL1Mb5yOhq8
lDjOsi58vb0NVx4ggh9eOaJTYpJ5kREaFFsT/QoHLOm5rFAWAJFNrd8W5CPs+I1NvzYaESrCdZTV
kUNTrickWE0oyn7ROUWb0lMRzqX4mllnz8rv4mqrULn2kUyL3JRax0qhMu0EvY5qjVYOSB4u4zsJ
/HK/GaeufaS/BsYqHSsVJur1nJJIywY03AlKzBF17OqhLfT39t04txbW4CY8TaKEeVKvxEZrRGOJ
tUkUf1Il4UjWsr+9D/7GTldpJxxril1kg1yAujZPjUxBKzyP5+osD1RDdkOJv93OjwHc7Eu1pBc8
6kng7uTWryBmxoPX2H5d59CHtOwxNk9GcO7VaMvKaWXDmOgHsTNRIOc8z06z6VbmOGJBcimrnJ58
n6rlJzT/3WFXSm136NRs+JVgibvl/bvyUeGlEtZy6KYu3bS33vTN5LFU0jYONae0cvQnUrm9xH06
/ri96CtvAMkonDlatxSg59Ffo8BYsMIod3iC70r1u1L8MsTvbvm17A+ScLo92MoTaiIKPMVEhOik
O9dTCsRUJKwVPSeRkUooXnPrTjHznRRqh9sDrZw7k/KFNfUITPbUbCAU33xLjLrAAUSeDgio+CZK
JFxBtLJCPdi4wNbWkBSRPJtSFE/a7ErpQRSh9ZZJZ5lXWqOTVXrlMQp6q7IT14pd24h89RU5RP1l
LIvNDGt1g0JXpSGJCQv1sOtVbYQGwBVn1mlL92TEGrjHAIiuGqGP2Mpt+6GPE/fdyT4nwnwz6PSp
3+xOrQqbJMCV1OktS/kipimqsTwNGzHXssbHMFM1gYCLIj/Ym+thGovavpUO/qWNMV4EEnAWcj+2
pRfY/XvAuHd1E30r3dx6rhpIDP7gIaP97r3EjapP6rgT0mF+QoQYxHcvpPFFwsfwkSvdODKIf69B
X9k4HysbafL0MEEjoseL5cFstkYLZg8lYChM90zOjkJjN/ovQpscw+4+j36+f2a86pQsCTNRU5sP
F8m9AN/JpAcL0hRQT0uXJq0L4DcKPLn/MBiqltSgCOYpKl7PDTy4CJnWpA5gFk89kdpObDBOid2N
svDKtck1plrAGqY+/fzoK5oXiS4yX+e4L8IHcEHxUdRF6T98qSmgRKKT9VuEsbWZdgO4o8IJFOTm
3MfSu5d0cw8iXxudvP7+/rVjQ3BRw8Gj9jXdAG8Omz6UJnDyXD3D04R3FDzkqIEHUBZuD7MSK/PE
030E1kAhav7Ga5E1QH9uaG6pqCDESHaepQlPWfjFYwcqyi7HUsJGIDF625MyY3d7+JXX4Wp4+XqW
I2hYkOsBeCWIT/Vnw0Vqrr5Pw3dvRE3kLE8vK/Bgjtr1MKkUCLR0O/1sRcNXo0u/txCbRTgit2ez
3IcoFNChx/eU2vYCDCBoIPnEqg1wbTYhPZZ9fPRygO+3R1mu2eRONUmumBRR8PS+nozZmRBt4lhw
Wl+pKDXk1Q71gOrkWxDaY0DMG+MtH1YqUgD/EaflaJEJX4+nFIKQ5vAdHJN9b3n3kFp2svF8e1Jr
g4DjocZroNq9aHZoau2if+QZ56TSLp4xCceHxqcyUj7dHmdt8SisUuEloac5NztWgDzdgYqlgg0V
tiplAqXqLtDR/4CLeXuktRnxffgfvWr6KbNl03I8pqUEkamgTKMv3E7+MYlcpbUTuAsbcpxrYxFl
KQSPQKsXLeoMzqzbKlFwcRtdOcl625x9A/Vz1PfLLYDI8sHSABKosiITeKDwMIuzJKXXpFEwgwt0
v3xnelVwjjOl33mDpdwHiDgfxg5duNwYso0rce3bEeJJiLpTKeEIXG/EugiHTs374JKU+m/PwFjU
s5oa7UdNqF7olW16ik1TuU5OsPoi/2H7k9izXa4H9AqNdq2hxxeQJslTPpSZa8PsN8H51EJwaMOw
OLVFoX/UlLFE2C90Hwe3rKSjUUtBsk8o4+ZfSTLGX7IcCbTT9Ei1URs06m9AGesMkRHB9I7oZSQI
hjbC8D3zewC0Ckn+IVHLAKD42JV3ldJaj0PatpLdqqH5lCewN22pws/qoA86RGrRQ8Bv11AB++1q
NcBQbJvaO1Hsi/SjK1Do7XNccC5pB/r7ewshC04ciaPTZF5u7KAS9A+hryCrqOLm+lhOKoOHMvH6
nB+gd8kx6GTJSY24+57qnlzCi86VCZ6fa98AvVYlxCkJgFBlyKplA3lxXZI11fPtVBr9H2BiIScA
tM2eoXOWh9sHbfrss68kT3AQ0jR6l4DLrr+Sn2YyQWknnGvk90611pmO3Mnuhz6UIXZAi3oZIpir
tweVVo4ctQSTxgqRBI2O6e9v3mfJb2tTS0PLESu+34NArlUe/B5W6g75bB/SbOrFz/iYjcoulipd
3ImdquVHV5K6+o4q7giHU3f3AxjzvVQPRwnG3FYsvXJiUMzBQBTKFxnYPE3Iqx42mdmPsOVKezQg
IaS7iIuvcreMndZG4uNO8Egi98VtN8jE4jhVxU5kIqQHqlSEND6od0b24/bCr3xt1JnJCkgocYmf
f+0KFEWGSp557vrR3/eq9V110TYtUASwcy0Uds3Yvhs0y+IRMFME4V0HSTH71mUoBQHaBK7TyhXi
IKFL8ywfAhDd754balggz6Y66TI4F9Qm8SSDYCyq8n1Yd7ZYUmwA7q+0zzmH6fZoKztYMlF8J03k
/CxqcFHthQaUKv2c9TJ9QYA3SN7V3u7do+BO8dc1AsTGIpWqywCZj8HwHL/50hcddrKdrXTi+T+M
QtOFlrdK92xeGe2TMLKiqO0d7BuOo5kc5Njaq0F+uj3MSndCo3SO2YbJ7lt26MQ0wCkqaiCp5/qp
zFrCYyx5IPkGcbMrSEbBvTXuR4WaeqQ8BerGC7jyycj4gRNRRwFNNZ9mk5exL1agqVHGkS91U2Ta
LizN8reI6VG4UZtbO9IKUDs09DUykPlJ08IhgT5EbjMgy2CnXh3bLkyH0ax+6Xq/EcGsHWvwlgDw
iZvBhcyOWNZC3Y3FFsylSW8//q4OLygqKTI+iu81J52uQppnFJ5NoFnwF65v7lbyGkA7qMBDO/2F
N9YpbyyksJL7UaqPHPWLm26F0GtLSdSJYCAlNTr+s5jJ1wZfTwDzO35V/HIpEF9U3Env624cP1pa
vyVQuLZNufdJHIFLkKjOo1x0U0zYNIXlqLHlWLJb2GovwQOrzlpYHNRA2+GK808RCE4XIuKZItak
ZdFGarnYrNxh5OT/ys8B85m9yw0uupXp0vYpKgSh1dcY0Z2+3HgOFvkrg0AM4dhzLMHyTPvqzTNc
4CeojwCWkQTVPoAV2Jeasevc4qtoVhkCXv4vlGof0tzduDwXX5TCFBgG2jD0ykn6Zl8UD6tcimCW
Oegu2QhW7RCCR2VC3Qn9Rq9+ZYa0k9g5lDZXoHUg3tBs1y3vovulru1iDTMGNB9EGTi7myQf9R40
7F5DngZBdLjKuVPk9Ns2+lsrH5N+GoZYTFjl3Z2FwmJQB33WjYKTmMIJFeFno9GOmWQeb1+wq8PA
ReWwwFBZYJWTZJBg9DfGuTHjO2RX9r6cP0vRlsXnyjCwX2SRYjGDLPAPRS26PpZ7tJ/qForfWJuN
Zpt920H3LLPI3Ngsq8MBCDCnwuaUEV5v0lRKehnepOiEg1cQHVWGg5gnxmdqKm68UMuhOG/k0VR0
6HYtYW1DCADLT0VH9JtHPKZtrVWcLlMPt7/TIgmcHOomSBEFdxQt5w8RsKbKk6MqccToj6eh0ZPa
ragQrxxkI9nn+K3cHm9x3JgT0T3PEG/fUnLVj8gdJE+unDJth71bdj/DsLvoTfFQmt57t/rk+qbT
i/rbkF+kmQHlWpAUPtZhhRacPHwIvqWmEt15nb61DxevHkPRJiQ3srAmpSdzvTE0AeCxn0PA0V3v
1I/HwiptmaaXVMXIebz3iZ0Go10BeYQHELuh68G8zJXcwMtHp5d+6+oFRemjKgeIcMOE3aqVLiph
f8eiPqVNrBh4gtdj6ZUJUxQayEXPw+7Q+IZxiClZbWz2xS6cRpkQPuQc7Ph5hBJHyGQFPqhj0Vde
EAY/wOV/Dq3uw5gWrt3l0JDdd7eZGBOdY9oDk3rtAnVWxULrulKRTsID2YeClo+NfEhckvUq7sZt
uLj6GQvTE94Xys5L+EkaqaIXqeDoXEzyEC83u2ovDv1gpx0848Jz/Xt8Qz045LHwq1QCqgi3j91y
gckMyB8VMl1mPL+4StltizJBjhfpCOuDZaL2iBBX+yVqYiRRUlk56Wbqn1Wl7Dci3eUGYtNMFyaD
TxfnbAPVepzofshDQMhtj2Fux8pWcrw8fLRAUMUGvEqCskDb+aHZjJXAeUDL8Ndoyt8DIXmCXrvv
AmnvNVvu6mszgt5HkDsZfS34pRVZI8rKQUhxODrhRvJJFPN331zMiCo38AOuMBB+16eu8QxEghpJ
PceUWwLxYuT5UXl3LR3zdPBDqLvSdyQYmEUCkTFUESpqgZOE/dMo94+qr+0QG97I6JY3Ps8zbyZr
hTjFopaexkYlNVGmnuXa3YvBx25EUmIc7SbYaB6tDkTJl3uEIJLSxfWijVVbIGSnAgQvxE/qiE1K
atr050+Inm3cwGtbgFKMxm0FSHDxshjSAJkIBzdH9scvaeT9VPphK99eIh/ZyfxDJsWlwcs8m083
FArScNJ41+WwK1W8dXqE9conMYYzrn5rms+ycRdqX27fFCtTo0VgMejUgMM6/XoVDV/XgIzC7dRw
9/C5FFtxa2bT/8VVnY+JUcPCl0zFu4vU7XqI2PNReNDKKZ+okGB9dIPEDnkw3z8RVIQpwlBcmuZz
PQrYsSLr/UR2lFAq7qDIuscOAaL97VHW5oLLL/VzPsWS0t4iMZWo3VSARaw4xyOmDSLcMbyNDbey
t2W+ik5VdK0qhwiUMrZCIQMTwCcnxN1GQYoxRGRxNJsNo7qVKfFNpv4QaCR1EV5IutSDV4kSJ8or
A+077Gm8fRsm2EV5fW/9c3sBV/YbTVFRQg0fBMSCo5lD8nWNFrpKUirFt960WoRCEJu9PcrK+oF4
neg92PzR0ZttOeS5urzOObCeF2A6Wd4ZxrBzewuLui109Mrygbaa8jwRbh/Exut9hzQK2qTGaDma
Edd4chXd8FSG4qR3lyMAcXteS4wFlQFaONMW5OJbPK9uE2RpmUM9k9A2vaSWXx0sv9MPnDDzgG1a
aEOeMh4qBIh3CmjDvU98YMecwY3y4LSCs0OtUiSAhUgdUls0M/uh82MYR42T++VPMc9ec5G2lZXF
z1oLuNfMkufbU1/ZOBOlCsl6HuIlGHUYAqWJ217BNCU7aGN+XyB+e3uIlaiJLIUeLS8Yz+S88CFj
p6aMSGtfMhy/aoq3HAfT9NMXrIlkpCnrr7A8woeq1t2NqGltEwGagdY0TXBRDXGR07TUCMRer6qv
pYZQGYVkA0Wu90+Qa4tiOK0cSsizO9I3kSbjDUAAREF7u66VyUMrMU+lioWYKY7xiQK9gugsYsT/
YeQpgJqUGMwFCh3pFLEZdLgsFLbYmM++Uu4bKdkXqPtp2rCLhXdDwDkpjKTSXgKKsYypCr3G3KrW
HVgzhypV9AMZT7lH8q084Ar27fb8Vj4gJVWFx3uipqHve30L9AOmXZrXxI6Y408R1c+Wi4DTIBME
/4eBpsYQDSyq8/MiqJ6gnBOKee+4NZqvg4hUz3BA+eT975xGKYdmBsk7B24WjNAXRdOoTjDDrv+p
U4cmHpXILWOFlSOtUZuiMk+4YxKTzhYNyLUl+nF0cfUei66ABjVXSB5/ff+S4c9LHmehm7IAheoR
LVZ1yEMnswQFqcMCmVuhRiRxqJKN4HflBpm6GFPF2KDrNL9BLCUWojZTTKxlaT1d6JmO3U4ZCvXs
ZQYNXBOJYZs7BlbLKOCudnuif9O62aVMvYVmjaZRH1vswlCU0Jowe8gziJyWvrvTG/ehEbqnYBKL
wpOuSel2qF8kgNteJRPODnvMCQ55ixhTIj1ok41YVW3spdWfNfkSkNyAbKbTeP2dUzNtJaSCse1S
peGjGeqYgli42EMQTQdXe4qVBEV4uWi7wA6ROGnt0WuVY2Bkv82ybEO0ShWEdTo/aZ7SLK+/tXqv
PRRFFhUPqJ4n6a/b67jyFRFy4T0nW5iQk7MnXR2TIrWaAV47zcn7ohPb/WgpWEQoRr+3BDSIlbpI
UX3essteeVQp1mKJwQ0Jv2tefal8y8WRsfI43OgTKCjJD4jVm6cw/Dpim3d7liunj7SWb0IlleMx
Z1oF4oC2GQDgsxuVpyTvj4ggH24PsexnUMWfyuzcVXRsFv7fStR4WZn6ouNWqKAJJ7FsDkhfovuQ
P/RK+UOvdQljz+bBKN2v+qB+8LR6481bW1MY3zJYZpgldI+uN5+SJW4/uG7v+KW2H2X9sU/G117U
78VIuTQu4oYbc15bV5B/kOXIgSfzlusBUY/tNQMRNyfzJzXN0vfO4ej9IyAkuPfqgSqr1coH+jrf
o7bU93ij+Y95nJt2Bk9rj85QsRuFrv14+2etPFAYsFMyAfiDlsh8a/Ud1h8I0XIJop+pxB9jAd3H
ZosxtLLYoKZAVVD0pdo2f53iQUM7F7OKyyDoIip2lo4isZDvmyKODq7oefsGs5WN+2Ul2L8adPr7
m1ZSp40JArmqcVYR5Wu66mfEFRbKqKxmW5TclVVkqOnE0JvDO3z2bSMpEFH+wy5jyN3J1SSNYDU3
ZtKM3FG9+vXd34yAadq2lJiXlScQMWMm5bDYsI3Y5b58hhmwjyzleHuYlQ07KT9QdkBAiBLU7K2X
hN6Fq9KZZxdT4rYKHgCRbdRq1taNRJaIExo9+OX5jSpi3GD5hEd05064/aa2JQD7QC934/St7QUq
ABDb4XIt1QFMPEAtAZFnp85eRrfBqKveBbT6uYY2Rlrb6lAIqHYyIe622aPWhvlIqtyHl2DoJQeo
Ed7LhlWdxDh5jVGbYXMoW/2otTGpCRD2TbgMih3XOz0vh74u6PsjqPck9h+NPjkVSmVrqE4iOH+4
vS1WvhlPNZt82usk7LMJ0ie1PAkhzrMejv9wS1WXMXejU25iI3F7pJWPhhYBDX2Tf3FzTL/kzQGO
w0S1WtePLyNlog9lpjW21SfPoN1sTYnNl9ujTXttFiQBXZ6Mrvh0Ov3t69GkLBylMfdEJ8+x2cm5
DZVzcqqiY4EqooxEVjm+/xzzIDAUtV3S13nahU+SMbDImhMgb4INTVOlD4La+y9N4Ddbmndrn43A
E4wJKggwG2efTShzj6sI6Fguj49W1x7iSEJ5rNm4NFa2Ilc87Qu6sFCa5xWWyu21Vne78KKpofSU
CaNud0GZ7yVUCWhzCHBu1b7bOHNrcwNaj+UQNFhes9lNpbhIfBdqhvCW+tzkRxFqGzpcGzNbuQ7p
3Pz/INPf3+xGvLb9XqQH5ljhjyrEW7rbWrvVaXCtY4A2herztRtKjIjSKE4cSavvjNL7I4mtncr+
+wt7cHenajJbAbDFbCcUlhwPRtLIjtZ7xV2WgvBUvdx6STRMo26fqbU1m5gV8CvYcwvmbodDDcJ5
Ze+YAxZs1OTbtNi4JNYWjVlMjAqi8gVwIxo1z8+hoTiWkO2iZDhpefKnLIutpHR1HMI3sCFcRQvV
Dasz07hPalim2C7QugYcciEZ3t9esLVRLPrhkCfpxS9wb0XiNllAAHkuMuPsaiXS1sLO+y/dOLS3
yEQndVRyitkWKI02T3q/oaJlYBgi5kF1royw/3l7MitVSZrhU3ufFhMP73yY2FORh886jApBLHkD
or6h+BNloqMb23lVvIZC/KAl4u9qmHyVlD+3h19uPkBuOExyuaK3tOD39HFkJaKc+Bev1rNqPwn6
9x9SRURG8vZAy482oenAscNyo2w679BkLXifTCkAuZTZrrf8j2VAPojXzX8Zhm7ThCU1Fg3H0Utz
q+88BTVjGYOf+lhV33Jv3MiLlo8ukyHvm8w5JwGw2dbwMl2Mq6wsEGGNUCaO8KpX+51l4GGPG+OP
90+JMGniDE8M+EV5rKYXHVkNvLwSSZvJ/52Viye5Hht/qeb9XZq/mlhsiIkrR3fr+gr3+7DqSZ89
J538sfFUCc9uLPenXEmtjY+1toy02anI07sFWjYbysAxOYnwAHVqC7XwzBnLcoegNg28jSt2bSAQ
vwS3NBmWQC619njzpShCR9PBGEiBv6mH33013Rhn+sHX4RHkWPqcZASTWsl87UKwvkGoat6lq/rm
ImEfcVIykcImIvPY9f3yR3dLHkFaO8HTVahb2iSiMw/Jqhpf3bHrMZcbk0ez7PEgaOGlaLj35Koz
as0BkzccsP27sQvOWDlchNzCeCDFtFHeOBdr8yewoYIHZI4vOl0Cb55/oQhIcKvSdUpXSE5S1kX3
hYE3milhpzmpnx1LiEAf338+aJizV1nyid59PSjw8dYMcdYE8RXvIpjqpt4fjX5rbmt7iFcAkxOL
utbibRvF3lcFNTfP+vBdLX906pcCX6oUCPR/mA5W63/lnZekggjlzR44A2p/2D8g9ZkOZrnz4sH9
GFQ99l+3R1vpnINzQZBuUsqasojZVVYhnm4WoabgYwqAFjupqv4i90W5Q9djtHDJU0RML+pQHbX7
GF821AUrraoOiRUDWr79Y9a28oTkgFAh0naYB12Z3gxEKui0CJJykRK84TN547ldGQJkPgBogIKA
hefJdGziaVFioXVRCyOjoJ311mehz+TPt2cy2yy4wgMDkybdIBqOJILT398chFhMan0qhZJIeEhu
3JfYaltKccLAdn97pNmRW4w0/f3NSC1mIaaBGeo5FRRTsyHP5idLrONP+YB4e6PJwS8l14MtWvw8
bPl3XLAWdC9xj15AVYbWzDpw1Ggg63I4HEKc2wps34qccg5+TVb91JWD8t3FYvy5wnlJPmL9iGNp
0JSi1NtpbeGEeHspZt/270+Sp5bq31fSnN++uDXmGXKnogNZ8Ki64kOva6+3h1hb7bdDTNXvt6ud
aVM53RhwCLuI3fOAMyP2Xa71E/najcMwK6T/OxsaqrSpKFgsyj4156BJlEo4izgw1+NdlMLd9PET
ea3F8liqG/HZLLP/dzgS0ollRAVo/haHflEJQo5M7dhrwYuXWOE9RjHNUyFTEsJzSoiegqLSTp6V
6a9+nZvWxk209QNmS9thXjGIfuKeVb+WviHQa/6SRg0/HwxVk52eFpJiZ4JXHCMNl1MbrYThePvj
ru4fimjc7pPM8hxZqZQuJpejZZwtBf+aMnwtpPR9vep/V/nNENNPeLN/xizB7SkYsB/z8h2V0lMc
mhf8Mp9vz2Tt+oHf/n8zmb3DQW+URmWRUzSuED1ypys7r03MYyqX2R8wzFusqtVjwWVHJ4TKwqJu
4usmNrQCuzOhxmuXjfLHMLD6CIW7XDc/NYq1cTb+foo3gda/6wg0BW09+sZkL9frWKeyGnhmGV3S
pEpPAr43SLRJ6aGwaJOXnVkglyn9Y+byN5ny+Q4Mv3HE/aQB9dsOp6wx9NPtFV/bO1OLzpCon5LJ
zX5QGrUErnFjnUUtAYI+fNfC+uX2EGsXwtsh5Os5g8+WvSalEhYXxYdY9/5H2nX1yI0z218kQDm8
SuqgnuQZhx3vi+DZXSuQylQgf/09nMVdd7OFFsafXw1MNalisVh16pwg9Dg1wiDL2L5JB+OHT3PI
nxRdvgEIWjUskcZAVUkAgnLFtB7BM3wBFSkmTOMWZERs/EKsh6qzQ0z6H2jwenuha95kAwEMQkFU
x0DZeLlQrQdEXB8s4B10A2rVOJahB831uzRoxM5nLTA51ez+xsmUvR0JHkTNR11kN2KwGL7iH03z
4PVVPI+n0enj2ytb8xIb87q4MSEFcdU2hNiYpJ0kZsJq59CazTMoNo+3TSjv7PeTAZAlYBQSAAdk
2uXm2X3jdRPHtFy75JDXLCF4GDG/yo7zhE7FxjlcXQ8KiqhcwfWvnqY6B/CmJHN6NOcy6S3y3Inq
Nw4W4hgSKXQE8SBVuh8pqkystjVEzAZ6byRPUFvfuPrW/A2QXvDs4tUm27rKluEBlZeWyxNS7Zb+
STQ2lGJHYkG4fPqeo+X6G58Iw4UA8oD5ULIkXNqDXBYqWLUnq8zjM8T1wm4AqjMw+AYy2li7Us8N
yc93dtsgFAHhHgA7wHyG9mEbmLWU7cRANI4VCKf/qILUwejoolPjYEO7np8gKBaA8GvSmR1Vuqbp
IQop+j9+XpRd6FOtSmPWB+m9XgPXnUw69LYaClHK3uRsi5V47RZDNx//8GwHPlCJqbrfQz40pzSZ
RQVoJWS/6xPV+rAotlh11w4NwN3ghUWyLrlZLjcKaIa0nkwcfmHyP9kwQ1u2/qPqje+3z+bagjA8
gbY+iAzxlFQW1ORzjhZhCxHVHg8EKIyhdxM3DjEL4Mm8Gtq2BeCCG1mNOrT/HhHOvUBZ3FIIUWD4
y0/yig3OTqvEyEHoaZRDrDkYBjiNbrrMUVfPBKFdZ+0SMhDtGYfZWbqDgWEWyD9V2oRm7cILMySd
a32DTBYGBm5vz+o5BCcUmN9dPP/UVlaqU4sjrpGT5k1Z3Al9Doc+93Z6B84NCkqFFkoCvxHB8NTG
Z0fegp6W/E1nR6Qo06keXUpPZbA4+1kq9mXLUDzfXtmaf51bkTfsmRWSZh4NZGl/mTH25GZHG3Jw
IK7Y2MB1M/8dGHVALc36TiAJ0BLIGdlQmkNtEsJ9xWeU74otr5K+qmZg54dTv1zSVAhmNvmQncAu
BErTgfJ9rusUXGXUwUgSBAg0DwqadOFObDWZOAVNr3+r/HmLVn/rUClpERQzoJo4T/mpmidxZ7cu
6pUTWPYJxXA4X7wP1hLfj5OHiRaUKFA5uer4Zy3jJbi/aGIDH+aX1eeWOTtMC95VldjCw6ytDeRe
gEgDh4kusnJT6D7w8g2m8o9Eh7qfRV6AcLrnFIqHnt5tvL/WnCcAUzpgnziAwLpcflC7xgiA1kBk
GqwPQ/ajA6NE9YabkdyblJGNAyEdXvUelNHQvwP/JUjvlEg4mlVBLDRZE6a7UQb11NqxoIM5R30H
wMuSh/b4z+0juHYXAvgpX3agmbyqV6CsJDpQbgNNJeyws56NYQmH5j4zITFDQyTuJbE2dnTt64Fz
DnkRMj45gHi5o3UfDG5tlTV40soXDMmG4IC8b5i37yG3ent1a6Hz3JT8KWcBpuOUtODLmUGPZe5T
85mW46epLu8EJ4+dLjaC5urXO1uY4ip0GfkwAWZ3ymx3PjLqCrAXEEhaVj4oj0OoMvtQUW3AAOtu
tcvWMk4QLYKgCOnTNQDBq5bMsBBxElrbD3UzPpXttPHcWTEBKDkgWLIjJ6uil3tJ0x7k1wK01Lk3
7nOt2bFu6ym34hkQjUGdE3EB8D71XNsAbqY1nbOk7L8M7hxyCf/vv02ort72C7W8K6MVppPAG4NA
hZEONX228yUjhu6kiQ1ETwzyNA90HZrz3Aw1hGtNNxogHgVCK2Ie9NQo7waRNh8/Blgp0BSIYPK9
ruynhPs21tzXyTBwXka44B17N5gaVJs7EC0BrOnN/ZbUxNoOowIieV6QaGP1lx9xrqiGSQjLP/ZL
HvMCHAVgJHukZv1WdORjbaz3PcZsoGTARuC8QhZ17kACDFRA4k+zRayBDTUdSbnrvOCUgwvr9hdd
CdNg8MDgtIv+HN7kysKo0Mwx0Ors5AeMHec81e85D6q90fNsI0ivmwJ3oJSfu8ZAMH1Z+hTpY9JP
dZL1fN8ysNkuW02zNTNAZcE30ByWrPOXn2pweKqJHlR7Bi0je3ryWBFN7h8f3zYJ6gYUEOwuruoP
jpbqVd+iq2Ixj+2NEaJzfQd6EA5N9w13WFsPjKBWIgWidLVf27a9NtY6g2gfbUJQdMUG+O+0bNk4
2qtmfEQqybGA2oxyrHLPTu127CAQM5GvA7OP3IN6rpjr37GDtSB8oPoEiJnyeWw+aIPfYWovWwD3
+uHqS6gHX37j8/wyEijZZNFqeYFNmxIBYu92gmQLtY+V0Sa3zaxFBTCm4E0ph3ivmDZMv8xc7jgZ
qAcePeLEoBCMPAhFm7rY3ba09nWQeaJ4L2dAMB14uWuihGoD9Zb8NIOu70jqlMQ5BDKOeLtudYBX
F4WKFcId8AGoJ1yaqkTaTpVw7UTXJisDlla42mHqK0cPO/CLi/3QlXlz+PD6AgC04eFAdUiq20uj
jS+cxemCPLHS4hmqYPHgjIdaJxt5zco2XphRkntQpozEI553zCvMOmLrfO9r73YbLm7jxyrZ6IUV
ZQe5voxzZ7dd4gbzDnngPbSD/sf9kj/hLEEjvtb0aIdD18waIPme6m0F3TjSD3VYGUCS/EYMwpTj
fz6hmGOeAB+/pg1JN4JasTfsLpp68iNfqB192BHwQoEHYA4CubX6bCi1nFkBX1xMkpf5zgAA4pOu
D8PjXHP9y++YwnAQ5qFBsKGWT9y+DarK5WVCm4d+lG+FvznZIlZc8Tis55cRxeNMzPQNC0ZJklq4
p6z235qpOJiT93HHvjCjuNySNY1mpV16tDr9DuR+pyyonmu93yhtrni2vCIQgxwPJWd1cmFAwMAY
Ca64mi3G0XB6c++ZdbMR7ORVo5wfxFSMLMCUJBBXgkEXgLFDL6VmghCsDxdeG17Y1qRCzJsd1A0H
lr0KvEO2iH9W01s8WgEEhXQAKBLl1zw7Vp2JifvKhFjZQHWAkLkHQr+ZvaLKzkCg3pP73rP4XZun
9b7srTeDe/kG5GVth0GOg/lHBEM8nJW166O1GGyAgjrq7szcgcSOOBA007Y4zNf2GPTloH6RM5mo
IF6utPHH1vV6t0lMTAN1Sx+35MGWVzHovwjbeAKtGkPPGUIJLtJbtRlC04UQdHvB8wmizs8OdBlI
VJpFcSzSiX0x5nRONL3bquSsbCUoDtDUseFM4GdUljiXULBGub1EBY7HWgF+VWOrcbhSBZAsCrgm
Ad0DzFs5dn6zZLSsuZTSzAEgzVime/cVWDwfwB82fMUgpPFq5lpLQsPV9CxcWN1t5CBryAm4rKRR
BaMwmLMVj+lFoM/+jNuGCAvqgfpdWjbP/pJ/BoDhm8vzeOgcA2SzzApr0R1zyMhuXEYrn1eyFYAI
BokwqljKRqeu6Eo8mvwjOHyamOZtHho6j72aJNWgPY9apW+8AVc/7ZlFmcOcnVNG/Zz504RP67AD
6Cx245x9PKKigCvVNvAsutbQQulzbqwciyqr/Cm3+duYFhH3lucPX0KyQI3UB8cQpMyKB5GCOAzQ
8PxUVuWra3Xuc97NWVTo2bTRvln9SmeW5J6e7VnmgozD7UaUjyrtmRXdweVB4leYJG7aVAtbg254
5upHOjOouEUTuNVChxRFOTdHpVbLo4IXW+xKq6sColrC0dHMUGvUYH8TZolb9ti0uUD1QXxmevNN
T52/MDf2ZWi2MGUr2bHMgzC4jwkqDP7I33O2ixzCcXbmDE3CDR53/hxWxfxca+NucLONq8DHn1Ku
QZhCTRPAC6CP1csIWixlpeceWFS6nlahw0knMK1p23/Xnjk86YtbsF1TgKAYIm46tHs/5JmoEiMV
l+8a4J+gyKXWWbQMsvTcdEgyMvrc6iILhyH/yZot8LMlH2Nn63w3JJXVgW2T/FzqlVeAtEMYFuoC
HDPJxUPedSb0xobMlXJxmBfDY9udQBHNyXAKBoj4hoCQMYEKl9H9DZZtx47cxQB7nr8wiDKjyzT+
2XhW+ZlZYKAKCXOLORr9QdNj3SSzDmqd3EdvLstFGVe5BgHp2iIYvrU0XxgReHDZ4wTMmXzvjOwZ
LBRuHXcu5pTiNOP05+1tVq6Q99VL/gApUIGirakkiP40OODN9ytAT0QdDkYKAjJor80HXrfeSTda
FrHAo3GPNe7QI1k2PrPi0Ff2lQBU5XaZ++BfT6ZlIHeDVndh2y/QsnQJ2aF6tzWBLk/91ddGBQ2F
DHQur2hV8WCtQYdWBVJza09QQSld4EGDLeD+FY75nV0OUALUmkAUdSUuBBoPt3BEwBM0ICHAlkPW
lO1mA9OORRlZFgXiq7vX5ykcnTwGK+gLbqqSdYecbvAHKWHwX/dGnobpPQCMrhAHSOi6FrgGkaDE
cwLq98jaLX6N1T3FHwdPLIZlrjD2EGGvZ2s2FrwA7TAANjQ1cyjT5vFtV11diSsZg+R1f9WAwDC8
WHxf1Invtfdm635uO7b/HRO4BiV5x7WC9gKcHmq/s5egtGq8LF3GirjFo3OrSLjm9RLWgmI28uyr
TpgNPi8pLREcMT69MztyxBsxCyGNlni9tcVzqwTyfz3gzJjc17M7Y5o7vfcga3KCjjqNSdZOIZRi
qh3ktUgEEqH2rmrNHIjeKvC+3t7PLdPqHQzeqpx4oCgxrddhMA55W/0wUFqeobgTtM4LoEsbedPq
zr4XEDEfgeOtxJNA2Png90GfLNryOOY8xfCt7+5JnrVhKqYt11fu//e9lVh9qRq5QnE3+cAQeBgl
SQwG+ZZKLyCAx4iZxaD3sCJSGnYkLAgxfHxbZScAjSPJf63m/UKrS+JVojzZ9cgw615CsQz4s5gS
145LdDofCldw0AdS63Db8tpRP7es+BIe4JM1tbRMNApGybLaTZwd8i7bOOrrt9KvBSp+09dMjJCv
tI814fejoZFw6uwvrGwfjL45TF6AGob15Pqoe/9v65PudXZWKsuu3IbpRVLqC98xm9tha6FDXbRk
ixl0fSuBAkPuiEewWlNFlyAdlrKmidY+dDUJcxSzekDKby9o7TygkAHBK+APwZqlPM+4mWogubZQ
cvTyZBjfdOOu8pedkW3la2tH/dyQmkhk7oIZ4Nw7ztqSZOn40xgApgL7aegU2c6evQhoobfbi1vd
Qh/S4ajbgkFOLebnvTbY7YT57bIyd4aVHsbaqUPqmxtPiQ07aj1f0ywxmy4YM6j1VqX/6N5LYWxB
d9ZsYA4dugQ22KVBlXzpeTM4bGZb1yA8Nc2YC/8pRugnLX99fMPQqkUugN3ChL1ixO1qUzOWQU/G
geyapt8HwSfWbo1Nr7nCmRVPaX8gafZ1Te/HBBwI3fID9N8ML7x8+uHXD2x0NjJItWr2HoMl0xHY
ZVA2w7za5c4ZGpWjBXjDjn7bgHO5zXaplhthORvGAWmWFVuFMcYapFuSwRra0Eh7/fPtjV27B/BK
QqqHSTkA/JRrh+SpAS0lHhwd+623f1oTOKVEvbM5BMu1jSromqcgOcFTBXXQ6w6jqYm26TwBoek0
i2YwoAt7SWy3/Q0zGMKD0DTSIfBlKZHDbxFdxzz1EisQ7S7ntkZDovu8DIH53WLLUmF97x/x3JoS
Pqyhcnsfyg0J6ejYHTB1OM/Q1GmsvZsBsLfU/QyZPq6bu5lpyw8x2PNx9rocD6zKEkvkW7Q0j05P
5iYe9JG/oTg2bxE8rnxlsPNKGigU3dDfVbakm/E2c9ysh7jLvTt6O7a8VHj4NePriBL7bY9aCdyY
oEbQdqRUCV4Sl149e7o2oMnvHjFrfQJnUeHTsJq8eO63IveKPwF/AgJl8OljYFuNPG1uNWTApAhm
ZYwIJNUPtjeCiGvYOKcr6fu5GTWI2pio4EUKEeUJPJko3uvWLmjAyXJ729YXg/2SBHygn1YOYicM
3tvL6AL31QEhAhBIhEFNsivtfivwbJlScqGhrDAdDV3RIyuoiINa7MHjRUC/Qr/+xpogOQLcHEAn
YA65dAVeCYwxuqV+FEUQ3LelU4JclI/6H6nwtnrKKspaHkRklb+MKQex8Nq0BAefn6D3Uf5ogqrM
w4W49Vvfsfl+brjzCgCkK0JqMu8NCdNUPDP0bD47GWb7QwyV6M+zPWg/2rYIjgQiW8e2ZwGUxsZU
HOc0dT4HvKMvH94iwI9QxZA3m8TcXm6RKdrCh0IXOZVLQ+8pFR6gvvN8SPFbN1LglSBwYUpJEfsZ
6AW3FU4CRaTyrkdh8aHJO2MvRrfYE03/HoBmb8Or125UiRPDKw64bkSey+Xl42z1E7Ud6KMtMdNf
UnYyDBZqxqNjkr1LttSyVtYoa86SLwIMBxD0ubRX93YJpG2aolig7zxYqmpzX6E6YT9rm8IQq4EB
cwroBZmoIqi9IK3wF7vKJ3rSnDr95LIlv3MM/u22g6waAVcuMFQgdb2ad27KgI3cgbpUz/pTWc97
h+sf/0gI1xAzlq9B2YG/3LQihbhyVzh9UhFjZ0G5GlD4w6jrB5wIqxz3gfjgYNz7WT23KN3m7LXS
lj7yUg7ihsLSqiio7JehnqpIBHOxG5jmbSzwisNPxoZze4pbNAXjfWlC1tlc3NEPJT3Al2qx3T9R
tLFfMd7g/6At8bOwqOjwU9QG+DVxjREztBmI2/czZnk2oAFr1+TZT7KVk+FyRmcCjaBE5DXVIqvD
mHdYWoHZHAD8BV/67CJd2d12pvd0TqkiypsZYkRyNPqqd8+oWWHEakyPU1PfMbvdmSUBiWiz7wbz
geTGQ089DJX4jy6mlnQm9mXu3Hm4+27/jpWwcPEzlFjdkAm/oemh+ealdlimxiEN0p2raRHz9Gic
oA7N52zjJK3v+K+1KzcsN6ahyw1MSEGqL/Qhd811EKvVzyB+vr26VUMWYI1ggQDNioqq1hD1ykyD
2jTaejRDm2gYSGSVM/3aL533ZYbo8RDeNrkWJTDB9J9JZUNtb3Yg/+bMCfXYzmjlYHSzkdfJm+jK
dTCUAxg1nmDA7l2eWYG+MBh4cGahQx1V1oNX3UECauOkbhhRX2ACFSnQH4DdIfVw8QYL5tQPCHgb
u7X6gX4txVPykjx1W3/xqjzRNPubT7Jd4LXPdPAifZl/fPzDoA8qyb7ks1UF/kIALEjpLMajofn3
fWUfMSy6ca+vffszE+99orNgWpV1y60cGNtZ1MEPD7W7v2xQq2+EjrWb9dyKsmeQU6NzS1iTAGYb
arSMF/qk2xoKlAJox40lbRlT3BkM4rpVMsggQcoijxmfraOwipc+lb4wux2kp7162qImXHOL8yUq
AcIHwTeBghUIraA/sneK/h/I6jhoDJhmbOvN1kNpzdfPzcnvevbdxOwN3MGs8BGk7XHrtgkVVpIX
zcefw+j//eeBlvwZZ2Yc0mFNdpkewRSS/bXYMo3I8tyNu6l1tzjB1gL7uTG5xWfGBt/gpV0b1tGr
RZJPr4MVhE322Do+oLfPy7QRk9Zd38HtDrYzECIqMWkauHCrlmEIqKv/rgI3xAPqy28cYLz/AFZB
keaKdLZxcr1Fz5ok5pTtqas/69T/etvEqt+ZgPnIZx+a48oXWhxbg6YDI6cJXZxvVjfRl8wovoIf
wADTNYSYb5tbPVxn5pRv1OEVNQ2MgMhUA6m32+g5RJy07GhmThBRdxx3AP6IjW7e1hrljzpzDF8v
NAg6lP5x8Z98704Tb2n5p8h+3l7aqj+cLU3JK9lgcadIQRxZzO7B8ft4qbZcbn33AjlkIHmh1cvd
RcKKpB+kkQMmDB7IlGPMoO5wWdUOf+IViB0hWcoOt9cl/Vi9e9GneadA1KXOyeXuFYGXp+k8jGgO
4UkDnjMz/ynQ7Q96Kxycn1o3hkO21bZcXemZUcVPJlCdLhoENI6oTOwKoGUd9koLDNfxVMSFs0Uc
vvrtzswpHtJkjdE0RkUTq8njhlmnyhlfbm+j3KZb26i4h03tGovqssSnlIEm2BjvwWLIHxq77TdQ
Q1umlMjUTqZRjRiRSlpiT3e11xuPNiXavZd5y4ap640Dnx+eu3KuB4AeR1mVWdd6WrcZvlM36F8h
ZFvfk7mfN66Ra2+QVqT2MFibIHynfJ5ZpDRrcvDROSbbLcWPKvuMp4sR2+BDvP2Vru+QS0vKetpZ
54UG3qYjCzIrLJfgULgpWPfYATSQL6UR3EMz9vV/s6l8rg40IZXVa/6Reh2PAns6+X4NdSTm5GFQ
OvsWyI4s31KosGQec+mQcoQOHBtopCE9VJu+VGRpZhArPZa8D+YIzLq1dXBKXfix187FcABWvTND
YG7rIMajuTiMRQ9+ZgJeXDIAiBT2XlvdZaAIeNR1e6Rhg2GA/sDYpIu41Fnz1R2c5lUn3H1sUof1
sZWS2Yg7a5rudWgD/GPUwtAiY9LMN89C4zXqSzwBHe53C6ZmjHmI8t7q/XBmaWOE41hBwv3Dew+J
DsyDovKAMT91gqYpx6oxFkc7uikBukgrQrPnoWZmX+Y+eNQ1Bmpe/v22zZUzI4uFAKJJKrkrtr7U
tDhg9Dw7LehJfMEkY5VHgVVpW/nQyqkB0zhqKkDN4cyovdJmJKJMAew9BuWUxrUBUcpR+97LErw3
gJBv8pLbC7uOO2CDNiVbg4WBuysux6LJC0/P3foEAWGtibtlWA6O3aTFXrDM3Zp0v77VL/1XbvPZ
rc7JpIFpHsyRAhR5vf0Ggp9dO73wge5vL2vN0PmylJjgdEvj92aRnaomG4/CbYwT+Kn8uKoAdMdP
mL/dtrfSm7vcRyUgzE0514uX8mQq0ju9l8IZU4hpm+cub+91ixwmzX8i7gRlLncjVdr4hGplqAn6
lHoax0xC6z1DdOaJkeyr12zhWrfMKA86E4QSaV0HRaIvVZPokOR67BpjOE3CJhu7ufr14CkYkwTz
LMrcl25S2inqfQadkrz/oms/Rwjl4IWKKvDn21/NlEUzNZ5iyPb/Danl5gXHHdIxqCvVPEMxCQQE
hflpBjawefAxYdu/pk2gN1Fuev2cjNagpzsIlY1fDSa6vymf6zw2PTbw0EvNrooca5wGqcJLGkBF
M+dl6U2ADYtgqp9LcxiWTzVqbMPGEV65/zBZCmA6cDko1VnKoXIas/ZB/qYnnkkOhs5Oy9jfa4F1
AkfNwSbe2+C0329v3JovnJuU/392jm1EwSGYljIZlwYE25BMX773Nt+42NeCoQdVVczgY07jilAK
XGGU9Y1fJeXi9iHvxV9uOZ5YFzxPI/veLVN8e1UrQR5MRRCbQ+cJstRq+8kpwGwQGPOY+EuXRy7p
+8PEuvJ428qGc6v0OAxNRyLcSSSEka+28J8qc45QvP1TszbBmfJM3vJvmU+cfach9cRMXBSNi9Z+
Gwotrlz7M5h7I8s3jtRnMcamHlBw+mSPU0Srqdq4qte+4Pn5Uiok3NVBYD5PxQkzvOTgZIIeKR5D
sT5C8KdqisPQZ1ulzTXfPLepHIexq8ulbVmXNDXFe6v+nI5+FyNAbuUhK+4CPBxuT+gBonCrtuIE
lBuMrAXytVq0kEBuWM/8w21fWd2/MxPSl86+XzqWjgb1M4xymwtg189z+nfg3JnZ16HY0hlYiyLn
q5E/5cxU51k9YCV4p2pW9zbXJYjMmwqPKlSgd3rbp/d0seedAaL4jfOwtY3yh50ZHt3BzMzRh0qP
vtBQDMEfjG4NXa8vLrAA28W5viLlLEcP3ESV4UHfADitoQO1qwuh+2Ogtdq+NNIgguY98OCSW/b2
F1z1RmQiyOkgdnilntM6zdjkoCVGb7i5L/L0zwaMTsXwQXYbNMjggvJNAOwbWgjqw6AAMAiSb6iD
G34aVoAeOd73ZpIIoGXjSL9HwauYcmZKOV9+BnRQV9UQFXc1kH579pRhErvNjT/AIud+8i1R/Ik5
iawLZ4jvfh6Xem4iW2v9Tx7poWOg6cVYJmxxrDq0yFSxT3zEiMGBtmN7Ehz4/3AkI38RwNRaYYuY
nEWe6WXV/vaXWfE7yUsHTVbwI0KoR3F4qUTQaQ7iRGsGGC/J+L01uhtP7bW08N9OrKSugRSXkjTp
DZhDLTMtk6prP02L92As7Smg2s7kzQ+QyD6NZr6nhvsFtbsft9e30sS04OoQhASxN4YB1SLQbLus
9qA/eSzHdmfbzWNb5zt3MmLmZfsx8MMsQ/aN/qFe5TuMloUGRClv/4aVPYaYohyaQydaDrlcnm3C
Z2qUGR0xmlSnJZjNccx2oPMpvY1qw9oBPzekBkqn7ahAyyFZmuCr07l3g94/ksHeLZZkUwakth3+
ur22LZOK/9C5cvph0XhiDWSMM8etjkWZ9Q/tZNVHTc5BWmNWR54zV3/ctizTX/UEnmdfyq2K4UTd
ZLXmHPuG/QQUcDpSzsRxzLNP3BzGCNFADysQyUaDS6Gqd9v6Sv5y4dJKTuHPBIzwE4BahtHT194m
bImMojP6PUVHhB+4YYxbMI2VvcZ0FChn5IQUWuyKH81BOYMZF8+5ZgTYqWWkjDgFvzl6FXqcTeQv
SiD+22SojNxe7IoDY2gIsigSHwjryvkdO7cafB8JFOuH2MsRmpotJvC1/UQdAyIiyHChmKT4UYHA
Xfhlrh2D7qEsln3aPQ8zizryenspKzcRxp9Qh4bQD0CO6h7abMa7xMLAgBaAsiPkFKrKcUarhkdo
Oo5bMN+Vnbswp5xIaFhlDQd549Ef/bhzvFPRbql4y51RzsGFCWXnTG6AjxXzzaec15Erxnggzj4X
TcSMecemdAOBsWVOOulZotLOtEznFMkY5yYUkhLbZ2HuTFC83RlbL9OVI46lQYfsXUHkCnfRjsay
EImZ5wa4yk2tL/eghtBDrx/80Cs6a++gkXqXz3BNil34dttX1GFnmU/gmMFT5AUJDRP5+87WSvOh
ok4HTECuN3QvnNr/VjZijOwc8481Rtig5Woa4VJozpfBzq1dbWP4Lw+WYNwINys7Ifn+oc+BX4Lx
MuUjFxh1J4uAeuoU1NA5yOkfU8m/1Z0b1pq9N63sLcvGLAqmfmOYfuVcXhhWPjeKHR01g4InASSk
X9uxHiLHhsxjytv8M7HZx9GpmF1DUVPSBIDBTL0rwcNq+lk9FCd76a1DvZRLtHQCeB8IY8a3P+9q
KPj1dR0FS8SXDlSIBoV4hOE92RZ7CIgblr6f/G9mlOBZ+Kj38x5Y8aYt6zDvqieHtAmAIR/PMjyw
AkjIKLi1rnDxoigaajcZ9Gh865Qb/p4Z7QfFHN/PA1SewJgiJ2fV2VmuLQtY64Il0cRyzw0Iv41l
nDbi42kMfj4YHPCwhB0Vim64jFt1DVlKXj82oIXSwGjNB0AKwMMJWdxZfFQ5T64LWTgm44HwAh5W
OecFYK5Z1Tc0QREppg0K/a7Yd+lH+eze4wlEft+zQOhHqu8TwgbaoV2sJXrO9ZNJWLczKgwEe1Pd
f2qLrEOQY5Yd50Xd2CHzG3GcvEn/57ZDrqXE0Pf49TPkpXUW1rjpzyB/Qp0FNPM10tGp+25DvPKQ
MmF9basRTFlwgh9G3uAVRdv8zmoCGpatb4eNn29JxqxEGNz76GRge8Bjq97IARTxNLerbBBNUoip
Arj53NRQ32sD1KAwEr2Vua29Ri4MKneyxsUEjghbHOnCpkPPmqmJ55I4+a729FJExJhRxAMcX2r/
QFkW7NYUBF9fjUWbN0LQSnoALmVMskAOEMKlavFkBJ+APmDEPyF5m3Tp9MmpPkiX8e5zGH0GiApa
LkjglDRZH+V0Azg7MXeGGe/QbbPm1XHL6m9wKTw7jEcUskAbt9VaZD23qTgYq+t0ghJylphjUYYs
M49DVX3X83nrWlz1HeSjmLo2kZuqk5GAADVgxxnRXnVdiTwv2g5z9RwDfSN17TkeaeltneLVbwZo
LGDnAMNdxdnenUmQ9oDBOaA9CaGl1oRdsIW6tOS9qmR18ixgZFjOb6EYe3lGOyBRNWOgyPVnTXwK
ehcSLU4KvvqQ5p72grHX8nlCCP6GsS7HeCg6UNICmN/308ui2zhIuW+UP9Nusca4Z3xa4skTfD7y
uXBf9X6ZH9Nm8XnYWWlm7jIezDyy9Ulbwpal/AexslZ/mqopaD+7YDt4QPliLDDB4VY//aAIkq6E
ANejbkJXaqdhXkFA6no0jKhkdf5a2ZZIo8oQGRSZOf2jhPYDIJ2pmxXN/nYwu/4aIDGQdNvAtCFb
UPeJVumE4D1C+L50BY2shes96HdKb8vVrkaWpLwCqFkgFgBxsGvZPBRAZ5suBUkmdF1f6Aw+t3Gy
mrApgiWaM9FGDCoMUYDppMYZDhOINiJtsbIjcZdhtyxsiFokjqFBm2orpqne8u9vQ/fSAF8fKC/V
HEOQvDIoVJa9rD5Ytf7aW+WLy/vHotSSPC0PVtfa8e2dVw/5u010ptCHtUB7oGZqmY12uj0Z/lEz
Pw0u1uqAymkrR1tdGGiGMJ0A7TKghy6PAe+hXj62fYBW6ZxlGEHWvX+KlqYYhijg5XueifS7I8b0
u6F3QBv8zhJ/WVduihIsi3ZvFG7C84y8GD7wbJZhaVFZ4Ga8berqVvp3O3/ZUjJ8PPvBfkLQWxfQ
Tn8yW2OMtC7vn1ODi6icgimakYxD7rmegp2fWf80dNli0VbDqfoblGTfrlqOyYnATIwSCtplVby2
DQt71GqDMrM3Vqye3H+N+RBQhMq5HDu8/LQFMSCMwYolGcG0PtgYgRXlFmR51Qboq6GJBPg1ECOX
Ngwz530/53g2ldonoQORAsnn2x9u1UPPTCh75vU0d9zGtI9LXu2L0vnTy51HAyA3wNj3LtfuHUNs
AQjWl4WIgxFKXO1XCbIQ6M3hbZT0XhODy+y+z7rX28taPd2YnIGILGYEr57e5gQatSpjmIEu68eA
ixfM6PuhPdsb70u1nPDuBVBgA5MXxnUwann5hcxMrztmo3pBqDl8rxsHZTQ/WOLKmLsTd+oyFMDb
/M65lsPDEH3CHa7Ws5puarSc6PZxEHbsp+m3rluOHku/3t7D9bX9MmNerg3FdICfps46DstToc0h
se6a9s/JbqMx2Br8X/1eeCoB74hxcujZXNriPAWi187LUz9q6QFyHO2xnovpNIAjYuNBu+p9Z6YU
jwdVIKYGbeABc7ApZ63/oGft7vbOrZsAgw2g/1KPWYkNGej8iZjgfb5mPE0ZPZK03/CBtY8jVRoB
AESl+CpxcJiF6kXRCujtfe+9LMy0Lm4xZtL9H2df1hw3jmb7VzrqnTNcQXJiqh+45aZ9tfzCkGWZ
IAgSIECCy6+/J6t7pmU5w3mnXxzlkpxIEtu3nKXLF/P0+8c5da4CXQG0tQO2+C8qRFFnUEMpZxCJ
kUJZbpCa4a4dbyavPvNQp1aB64SQzITKDFAbn3aTx7zF692O7ZxIPXdQtscJC72O/oxW2Knp+TDM
Z26vUjGFAw9gmsxnBYji+34azvSMTr4yHD9HDhoMNT+3bWrXkFBXyIxKR4dFb5u5SiC9qPvMGcP1
vUYM9O+8uw8jHr/Rh6y4KuE3ZJRvbYEkXpJBuHPOYC6T6vb/rAVyPPQAsDhW04E2cz+LHkuX8cg5
asHO0MCEx2Xg63Qo2ZlN5Jy6mj4Oc5zGD0/Uh9qS6wgaKREq02O/de06n+wucecGXV6dBfF1K6yD
P6kDX+sDENR5X92NvchAeUsq+uJqljXu4+93w8lFikILgOBgBoDD+/PXcuu+bCpSWnA6KXlWWasL
4x5GstJt/p2ABgzN/xnqMzEKzmFrF4qh2zkeF+miogvWweKvES8BtTa/f6yTmwKefhjsuNE/F3dM
P8UEIuDNDn5Yh1mqbBTdmRk9PQQYrbACwcX1+Vhs4TsAKSnP2bEjrglSPLJVxe+f4uSaQZ8ShUR0
TFH//HlyBr8cp84BvabFE8wLOfqIzRnMjIKhvDNQlUmn+Bxv6TjhH3Pdv7bDhzE/3ZNL0xhvDAg8
wu2oSYSNCjtzgz4tF3csGlhEZ6Fge7dWXtb0zbl9f/KkgToKFKCPj/y5/iTRnl06ZsN4dWLfqDW/
d0sXb1uvJfCFjex/4/LEuYycFeico6n8z++3N1ZMR3+i+27SNtLs0KB8gDr+Oc7qyesNNRiUNKF9
9ws7xtIDdNUJCiHTehlAxANKwokbN9lArhxjziz9c4N9OjrhmhQ3sNnpd3TctLgOupE/QhwLMtpD
bq3nwCSndgGqp6iAQAAgAn/z51doWgHS8Tq3O7IsUGrW3dYQ+fX32+DcGMeffzg6UVOKa4+Jei+t
FtTndWZ+1qgFAo+/H+fU4vv4LMez8sM4E+3tqIdn9w7wiNu4LN9UP+0dT+yFCc/cqL90s47bDGsu
QD8HEcIvLhKmDzRDqabceUu33NJOoBsRcp0JWKJeuhbvDqTi/q1gawsTZJSQ4hXI7iBchuz3D33y
5R4dXRB9IYz4nJXRSkOZrrdh1iScQgh21cXniFOnjjGg9yCiALktCF1+umPWVZTSljXdhwMthjao
dwSa5fkyI43tSCSSMKDzYfRgo/D7Zzu1FRCuoElP4DYB9MzPEyoqNtqzv66Aulj7arGLqh3WhMAi
UZA4Z6v7/PvxTi0g38M1CqYd+tmfz5NR8WV1G7/d6ZiKfUiQAyQzZn8/MaDMt7Hq2DmM3InpO5IV
Ia7tQEf4F7B8VwbcGKD+0Z5ZxPb4qlOUC83D7x/sRJSAUVATPypqQ3z50wyyXjFaY752lqcSt5XJ
Qn404hyO68QooH//6/Udn/XD/rNJR7SPMGFHEBNAHvwi8KZ917j83wguP47zaZ9DYtWL7KZtdpG+
mCaZQvcjQZNj+/t3dnLxfXiaT+cwndtBcteD+Kf0UkAxV3I5qRZqtN/c+t+JRZBsQscDf0Iz+FOg
EIXxGI1hP+50X17SSN5GlvX6+8c5tYk/DvEpLoCVG4pRKF7v2lXLFKliCU1xMRS9ZTkXtDNfRwLD
GFUu5/QIT6zw41P977N9umEGMpWVJUa6ryzHe8JrbeaiGrVVn2l0nhvn0+qrPbcH9ATyijPwUSBs
+3ZBfe0Xv3+Nv/T7jgc/nNgRacMi3f0FfufT1YSDD1VjCwKZG+Mt6h35VKigxD8vMXRLqNmAMBUG
qTug6ZWbqGziG8+jjkqpNYV+sq5a0DOR0Nmv9Wl6OwHZV+510CI2TYRWm4J6D8hTIoRj8sBR6oSL
bQg83sz0YxTVFkmWGn66CbTDWJBoIGraZA2m8UxF6niwfI5GwVpG4ATXKABJP23VNaptSaGjsZ+Q
luV4bu8qYFaVz3Zn3wK7B3EpjZQUxvZtn6ww4Mx+P10nT3SCdrQDEL7zi0Y7Kzma7BqUQT6zol40
XDBf/Rq72DnnhHfyuECiido6AeLicwVW+J5QXEpra5ElQecxXegjusG5RuPT6P8jduC4CEG3xMVx
jLWDz1nftDpr7Q1AVwDI4W29cLKbBM0b/3HwUVE6E1adjHU+jPY58YsBdFSxzeo99ysIEyIU2JYW
qwvH1VPSMznnhPJxO3r1Y+l032gYjKkLU7szW+/UBodAEJS8/hIn+9zf7UsaN90aIGFTqz+lyDXa
NaUz8b/9fs2cusY+jvPp4EcfMOJ1a63buCrlD2Om8IsxUf/FU7NzBv91slEBWeQjBBFgJMSRP1+Z
vKlrHSEP3bVW9YX2L+sKE4rVbKB7ezNajzqWRQfh/dg6V89wT90HQQgVi8gDXACuKT+PPFcrWWDB
CvX9DudD7pFmjCFr7LbfAHWZa3gRdXrKSqDRgjvPa0QDveUgkgdFGu/Bn/rlS6yE/zW2sEALeCfO
ViZni/PEGmXjbObWl1Xaymq+lcBZ3ldyjilCNsACt6xEC2iPwqtLktXtAl1M/uy/QPnMg7oqq5rL
UYUmzH8/raeOAoJjAIqnIXKdzxxPBw52PahZyKui6uA4HSQGyFvorbcTD86U9E6deh+HOr77D4EQ
q6S21CgZ9kqfzc600fbwQm1y0fr8eo3IhQUrsIxV85lb4NTK/Tjup9Xk8Tpop9FA08oahjRW+jqm
jU5G0rIzZ8KZl/kXC+7DE7ah7HgM8ag98HUQbI5m/diE9ltZGQAHoFex+f3cndr6BMfq0ToVKmSf
t75FpYJi0tLuZ0pBK7IMkzIxNmuefz/OyRf4YZxPW7+R2g9FOPrbIJrAZTd5OKiNOOtkf/LtfRjm
094rcbCDwTEFW2AtnT4F3rmWCYyGjXygdGYU4KGWnavRn3iHH3OAv46iD1OGD3an0Zb+rm5NADsb
suP6HMvyxBg4xP41T58WPqjq1LVVzXdDGKkUoIkHHZ2tQ54cBPTiozUAgD6flURDCU2zyabldqFg
4mZywYCbxbS9d+bEOE7D5+AFYR4eCOVlMCc+TdOAShrYlzzcdiAAVC9eWUzlmxEbWp9r/59aECFu
NtyyUF4HIOLnA6PsvHIKAdQCxodtKv3UHm02vZvA3P5+fZ8aB21BtAGOzRNg9H4ep1doEQcUCGpv
YoC5LM++cHPbm/fjes4K9dQZCJHdo0Y/GpKoevw8VAV2HnGmxt4h8X3wWrbl0/jYt8uVHa8wp3BS
h0NtoNXb3z/hicUBTWtERX+psv7S7KphNz7WAKHtbN90iWFDHlD5+PsxTrxF7KRj9I+Se/QL8hAe
hxyu7STcwqnkqhyaO7PqizYyOWAjZx7nxIH001DHx/2waTnyDycsZbxVUFbIKIdHLspMsBVj5hxY
+MRqx1QEoCZAYQOdvE+rvdaN764B9q7VOH1uD0RuIMsIJxVqWRlaRO4P35bnBEFPTRfUMuEudlSv
/MUvznhroyOvRp/ILUm+UpAC56YLit9P2PHY+bSR0XgH5By1K0Q8vyx7f66hhE6qveuY8X5lQ3XQ
YW2PmbCHmCUBirtLUsr1exvy6swhcmqxIOgAJtYHiw2FpZ9nsINOr6mPUkewpotptwvljQ6fZOWe
qUiefJMfxjl+jw8rBWn1BM4CNNBRzN1yv37zaHNGFeDkEGiYoCEDiXK80Z+HgEqvT8N2KXcs6mBY
rRdzkAPiwTOxxS8KkZghKNIDiAZjcRThPuOUmKST3zdus59LqQrdSFDix4VtfIvoLFZRkNSWFSXL
EKqC9nGTMAGVBNcFzEbMK0ljTc+VyU8F6gjSj/rV6Eehivb5hDbUaQfUSnaiDqMEhkZtsYZHXAAP
1y2F92DKFC/hFKCstAHaMCXweD2T9Z3aoeDaAJWG5sqvtk7egg6qgQ3NHsBEr04oE+Jdu7DtyDuC
PiA8OrzmMMcL6nu/3z8nBz5iO6AEgD36uTzlVGL2OVA/WwIiwZAS+P91ab368ZoqMqsKLA2YmAJL
Livzj637n2/zf1Xv4uYfu1T//b/x9zdxvKorOnz669+f66aW79/r1/8+/rP//bWf/9Hft/ld/vkX
fvp9fOw/h81eh9ef/pJ3sJdabsd3tdy965EPf302vuDxN/9/f/i3978+5WGR73/+8SbGbjh+GlCY
3R///NHu+59//FXF/s+Pn//PH169tvh3l6+8/uXX31/18Ocf/n+g/4y6U3QsEEagmLp//G16P/7E
clz87FgnB1YFJzEy1D/+1gk10D//ODb7tRiP/+nY/4H0GTEGEjUIz8BE54//+R4/TcS/JuZv3dje
iLob9J9/hGBW/XSuoqyDphH2KZruwPxHqIr9fCBYHYWdcKuL0jQcDClo10KHe2cZCo9ZkdhSlC+N
sMKNDRkjIN8h7AbkexUi9VnpN2Y7lzIikL+Ao9TaESuLnSaEzu2cVgAswOPuQUkYgFvumhvGYfpL
J7dwA5FLu/3G2xjg0ah8YasNVSYbddpqfqQcCr6MqdtYwcxioM6dsvx8XTtsz94eIMe8sIzao5Mq
OEtFM7sCR4bnillhstBnCx4Pm95x3GR06re1DcylcAdeSONYaATM83b24x/z4Bc8cNIB4eklnEzV
PYFvE637r3ME909GfPBg/Qh82GVKbGaXGcehRAShadUEOqGrnHIr7Pu8H8vXpr0PZQN33uilr7wh
tck4b+bxSyyrSxUpN+2mykqhE5aW9XRBWn8vAJI2UwVZmKFOBqffG86GxEbtTyj7hxHhnbCXr34I
vkGF8l81RxsirKog43DfWTAq6/gBiIq7pbUCwEBEZvc4ZTlYfADedcy9qUXTbER3D9ElvOcAPIKu
RkFgmm+DHuAeM0dp7/Svfowkc13nvSM5zxtHXbpkfF4RmuSd8IA36+f9UtoQO9dfo1i9daXclWLZ
9bSL0M/nAPmNdSJl+9I6Eb4WLreUaQU9tPFh9khiqP8VLJlvCzTpE9GQrK5UVsZN0VVBmC9K7nBR
OBkt5ZB0E7wEytHIHNrubg4V0h3+Au9OeJdmY4mKKERXmotALJda2t2eeOuDY9gP2iTgNA9ZpcYB
Kpt2kxkUCW1lX/qgndFyEEkU1AheQeUs3Eq0adNs49q55K6ThWh3JIDW8GySqHZNVmClBOgTwMeg
dbRAOWz8oa0Z86Da+QEFELxt6FzBiWNL17jPBtk+mujSrG6YcI+wjIA7Dogev0IK6h4N5db9KIZ1
Vw4sqWuLbuyOA02TwQ3KLHV82zRW0ethb60d9Dd8qhJJzZUdIEC0jY6TtfTfPbM0SWgVvG7ijV03
LOMdu1lZ9X1ALp0Hi3lZsdb28IxPjSxfuuhVIQLM4CjvF7TrWuw7Am0/MV7Ek3iYR6hxud1yTc1O
i+DZnZ/UkR8Je7bDZKo6X4DQRj25TBxvaQ4I00IAHc2UAU315MqqTOMB4i4heDsLk1B9nDZy5Ie1
qWmyVmJN3dI9umRU13xsriPqXCxRe2gBIkIP+SkeHZOOwtoFMf8KWHwLZxJ5UfECKa2bqDEq7Cq4
rNlQZno1sJx5B0BGJQ2p85qrC8WgXSD1eD3K+VlY8atwmiqZ4pgmqLIWAtl/EvbrUKAtxDbgDSVW
5FxrK8qVq6/ceqh2MX46LiDvOtpNUN2+lDpG8azbOKp/sQV3cz6KrxUfDiK0vgwN2SJHaZMeqmYL
JW+sAVy9g3ri5LA5QbjxMtfBhnhLxqCDVMTD/OCuPRKK7ttAhUi4pXhi0zuvomNCPDDtvRl2QIKA
+g6n92QcVprXQXhRu3CYdMy2RYsUDkU9bmMGSu4QulVCSXwNlOZ+pfxHQPVh5eudrcnTOILP3URS
bwGOTtwIxurC1DdQZn0azFplwoOVYSm7NAjQAOMjRODUYdIQf8PJmRAQirnSB6cUu1jU2UoNTfyg
vwTe+Q1siMt+LbfuFD1GvS7g+iiS2WGPGmyZDGYgTjItejNOKhmMtZndcut35pLarU54TfzEc8WT
au5jtkA2BzXt1I02gOUjZLdmMHHdyktd9JvFFHY7VkbpssAMbq1ea5cnrtBjgTrRJuznpzjuU7nW
uzkY/MwedkOpu72cgyizmJtxb4SVhuXUSe1LSIH7QYJyT7NRUbeJBl9nla1EMUHUP7G8WeQ4qF7d
UI/bpg3hHxB72Li8wVXn7Hrc3jtI2e0GK2JQj9TuQQf2lwrMs6SfETT2EbxGcRrYUA3ZwoYLfFgP
jWzcZ70f5HqK37ylnxJfILZbhLOVZDCFaGnSdXeuRxWYsqOXrjNxs2URG2uk+dhVjzgq0ypc3a2p
q7SRZlfXt21pvw8adxSB4kWxREg5Jgu9ehRpYQWYEl5X2Wjd+45+8RyKmzOTbf1URXIfwGEkbexx
TJbKuTe1m63MfQ3B3MoqObyIugfuO644SBrRs0Uj/FyJfRmiyWHYAynDEEiH6tpWDLtYBQ9z266F
XHSfzFM8oO9spypmN10wD9Bs9tt8og8QVejTwK7mfOrfOicrWRxcLIO88z2YEtUwvyg88INzbqxr
Frk3ZVUd8DKvhGnDRNeGp2A002TgEpQ/yOhta2waiJs4GQpFAbyjzaszNCssofiQRs20gchhbhsw
1eAcCC1R2I6iKf5ldkSddjVvCzEppBwseIb82qFfsykwJLGb4cmOzKFvrLQvB56WAONjl4HNF6pN
Wa0bFUzfhxgnJhx39jpYvaTS9VbFUW5WDyQLsnwFo+bSYpInQW/DaamhexFyG7TBUV339LLvuzId
mJ2Wk40Ao3HihDdek2qxPIMsemkYm1LbbnPwXh4glFWlPUDyJVxkHXSAiKe3unpe+LKHCTEkTiQy
ATlUL4QhPlPtRGD1U3WHf/wBzMbGd8dnkN7abCb9pQ1QWGIZCKsKAhUPVMW7AAGbqYHFr/o6icr4
m0jK2oU+QmxYUq36EgqwNmStvCjVs5dXtLy0Pb6JOOpyM5tewEx+Hlb33mE+3ZC6LlBuu44sMKAa
zoqokmuBr5A1Qu8JyFuP3LRNqjzIe1pt5GTz6vFMOF9YreqtC/3IuHmYZAua9jxsRRDeEys64P9/
HVl4p5WP+w8osWKYxyHjLPo6TPxbgPVxaCa0pMiqdBKM5NmZ4yrVFmlz6l4EsTqefT5iBaamtAwd
dW13Ot4PnN20AdxGI3f47rYD38Drp3yI+1vC4g0K7HKv/JLn9TpdqcrblgjWMgp7QbCWCIfIJXTM
1jC4CpvYLlZeMawRjWNIJ2Kg6obPKsrQnw0zvAqWwhQgr3zP2vT4OjWqd5tm8p9hiwu4lFMCTreI
Q9j2UKX3cGBVVZSOtd9iNZOkpizIDMPEuQ4acscuZBb0KPlDvmc/CcIPVtVVUEmt88jMfR6taWip
Ooe/oqpJl4CX8+7HuDF6Pt00TcYsd0/haon1VN1J5l8urfc8T8FunqO6QKz3XZAln0WjLlB0SMNe
qYIFBhWUSD8pkOOC0j1QCJgWITQ/s7i99FsERJbT30Aya6ed+WlqwjlV5l2BjZwQWFukPqvvIyQI
yQLPV8JKAGln+yFalncF5kHe19HNLANMsGtdYCFtYecL7+AWTx74MyK36Euwdu5VZCCzhjhFJwxd
X+imCmgqgBPMEE/FpEH5gKjcmcLb6EeowPFXivRpCB4+rlZQVpW9nWfTZMs7amRdxngjE2H5FzbZ
Vkh3s3CUlwtAh1sZy0PvtyD10YMbsMxy43RcWcpIu+lt8lQZAZQnbQEZQYE/CuckrJrvtCnbnKnn
2OofCFuTcnJMgvrHNxrIu3mwLwKSaMpuR6kfxaWey5SG4xOEl2+nXpDULscx3cTEk0kbBDt45bzH
Zk2RguBbNtUXXXtJXcmLtTJPZHFu4y58W8Rb5Aj8nLhD2tkjapbNvZ47mFtQnsRL/A6XH1CRF89k
c9ADOBC8U2jAGN9mhQuBrqR3qiBheG2x5SW+gd05pJ5Db4IQKy9Qv3kYtNApLr+3YHAuo6gJE+o7
V3wcdmFLqqSjy2ae7VslKGiSOOjlsseifJ5hjO1ie2ntvCrCEbMTnlbGbdPFXFu92rax+L46UV4G
3ca2KBSfjMRVQi9WH17RLXVGrPUekUGgh4TxEpJ3jn/DblRgEeDwnH3dLjRTzeLikl5upsH52if2
EY/Hkf2NtHlkrLpyl/qwriRIAg+M8W7CaUTsG9+aQQxbq90Sd/cDd+6CsHy2xzD1gkUkXUuHFIY7
cDDCu1jbLkrqEIrU4JTeu0uzJE7fPS/LKzPQ8EcYy42XlpF4tKf6rqJk33vcTXXZ67RR5E5Q2xSg
xu0EZOVSjZ2YyxqG18LZrbWNGNCRX3uYUsCaZUi9CMdGPQX3tiCbziD1gY7uPoyrFlpLVmo15QQ2
X4cAapynPRQj0whyV5up8sYkuA8VpljPaMnUVHxfAnKhY5idGgv5rSWh5WvHhwHCB2l8TNycsN1O
XQQM3KxhxVrivAOFaFwrni+0v7YbiqRfwS0qsLJoCZetT6YrR9Gl6D0PIaSVcfW46Gc0nZoMxtGJ
KmGuOu+mAQ4hpe2mNDILQLRIh8PaeasW9gKkLYxgsGKTkCA5LG3h5RJgZqgj+9nYoe0fvhlHq421
ItCkyk61moYcRZgyLccWAn0BFnOzXDvx5KWtdoINB1y/h3pwyKbvK4DEODVo4kBsPoDpTOJUHc8F
hVbFosneld+mCUhOittJmGjTxFaZhEv1wyjvB2L4LAxknZnQ4Uk5u12ywuJprpzxticjLdBg1ofa
mVNKhgpBZzNlNECa7y3sboWMcs660k0Za9EYXyUs6HGndF71puyh2riT06QcOloZ0jKVrENcEKgh
JRLPOeA2gKpuIhl2ej/XTk5tNeUemCPZFJH3oFuxwwOnTXtU5hCNlldS3S2y6retG+dQ8/9il8PR
V9riBxONCDK7ihVQw2+TQXZT7j6WHsLjuG1R6nd0dwGkRVLx6qlxB5zaCrUbpcHe6AICu571LUJc
wOu6vR71MfIDJQeln2XTeuoAMKpObDiEJ3OkSRrMOHQNw6VmTUgarDi+98Y1s2UUZ+DAecgatt0Q
+7iSEMFITVNdgS6hCJJ02VYHcBG/Egd6Cm6UM9qXEGnqAGGP+NPYSGSLsDrMSTVAgU+EUzFMVY/4
yGBZ+MsBWKcHKIYj2bdRk90r0SEawNEBRK+bSa72PAy/LOSBLm6YcgG7dtWzvO9Md5iXOWlbn+RO
f1yGAaCnoV/m44jLhjYyo7NJqtolj3BJOBrsQgzArh9gZgDJixWKdboCFHhVhQjpnPo9rTJG2LTt
0dsNWwkeCEO9Fi1Ogftm2k2+f1+K0s29doBfvaya3B8ZgtHlyAOGeHMiHd0UquJlEsQT4FP+Gh5L
DQAb2VhIbS1AuWIZLI3bgyOml66tQTlxUCyoO4V2AOvuDNiAcKdfu6Luqy/VVwdQv7sFGjvZbHA3
zr55C0E/H6D8k6LqN4OIvnZpFx7J6JM9pr10A0xbj6C2Qe4tlngf13ObVl8XF/fOaoXNveLmWiGs
IA1rE2pPPIsMOisNvmzUPMMPE/I+MgAfUUNyi9aIWLzZB10mhg1ea/mHdcILt3Gkgvnh5z00YCnr
0nFaJ+QKTiI5jvIGGWQq2UQQ60UPyzy8IunWRVyaBxLWB8rtDcz02IO3BhzqTbbcOrx7ljAz3Erb
Flm7QicEDafS1nyDJf5MGXqunaJ2Gqzuq6EZD2FrEFjRO3zjTLZy/RojOXLbLDC9A5tctyqWfjm6
0FO9A5RE9STTZE4bo5xUYj8Dhyi3UoTfdTgUVWPD5uJY1/HCVwgkzalX4o+GmxUKR/GTttm+Il67
VeTbBE+qoo1wa0XkC648JGmwkthVWEWoO/lXJaTYd4VXR6+hmDm0gaHnsnhQ9dHQ1YRymbmz4iil
Q0kvIpSq6tgvRtfVqSWhlwjw+JCAwNQXvFq2kdve4SSQCY+hA9o5GDg6HkqI1p+ouvMmt0183e/W
XrZb3JMqrWtUSyEaBc0mjFrbWKiVFqhMutd69DeaGLQlR1fDZBSiK8YNN7IbsYkmcR1D3jmnDUiB
oq/MlrQNvMUmgQsbZFhktFjWHuuiPHK3je73va3buzmOdqbjddG6ATKsdjEFlnmfD1ZfvaBrDQT3
Bo2aYScqHadoai/YkB7EK0DcBwug8FbVHWr4mjq1WPISvSvk0fg40rPphlfrkHnxkxP05QNrm6Ke
5ny1nacBioBp6NQ8FUhE58pcBjgKrvXqPaKu/Dqq3t1aHS5lY7F128SL3hKv/NY4JUmGo1QYcd8G
0n+jLmKjlT0jQNW5pDe6G6fcBP3tVHfH8k2tU7jYoyoZxUva8mPlc7w3bldeNlActFvsH+W3aqu8
nJTQiIMoVZDIpX06MogHvtCD4SaNSDbYJiiUpBdO7I05UdWARmYskiWSTS4VnHz9Rh1UB2GcqeHA
mljUglj/hlJabhCCfIE3hJuOerjR2FRFt6LiTmBb6fPQKbCf7aQBa70DHRzCWFOF2zQvoSycMgkl
dxDRNSpi73PrtPvWxnHOJJpwLsP9DZkXCx8Hje2ogV1pF3aFRFfr0iAkpFC+gsYeqjkg2V6XoyyE
Z+8i6H0diNY70AlEJiWCXaXoPaojdCOdJZXhgmIkYFWFr+XBdlexpd1cWPAEy4LGCneDz1OLl4jb
tUaSWPcvw1L+qHpdJ5z3TTLpELUhxMGVIzAJYYW6Xjg9TUvwjfXdMeLw7mOu89VT9g5LXaRAM1GI
DwIkjRs0lCoZqWVnYV0/AqpWJpCP4OhleCln7ZSphT2bGNTkFlEtUO/T1QrgPcxNvW9hDM4CCm3R
wWNOlCIkXjK5ild/cr74AG6mLCr7TWmAaqIBiqiTNV3UHhaJXUYk6etpE8MobuTxgftxotzZRvxB
+iyuwBW1BoEWTNRAeq/DMeDOk0oRg1ZrCN2fakBRD6JfKR8NrHyI+yRwVKKA4Veph+N0FFFzOfQQ
SoARJgLpNfPj5s5nlTjmllECGiPafiPdrJGocnh61WlULwkLiYdXVJMMKaeXTJ73Ajp1VPTVsDfO
zWA76hFdpf5+hYsz2pJNonDfJJqQOqOjWwzQNWZjQG+4vhVoTYTWnHmrrvMWRc7cKKwPXzsyhUts
l+sgaJImwvJC176Av47JeiwOvkTkmobLTbCyLfQurF1s1eudP0BUwtVtmDrE3LXwzyk4bb2sW/sD
E25/PQj/rpxj/5L3gX1RKvatlNLLtYfA2/aLUhmnQMbsQcLFbnduGcFZB2GJVzebyTJh6q6tfWfX
NlCaAkHm0Z3xyreijTE9agOOjlKUPt4ECvQJfOzimyb03RTerWOhJ3w0CB9HWn5FbiAoquGnWX1H
y55tR33hytVGeA7ZIuagok+dmt6iwD1d8dhkAsCInVZthduxn7bBOt8bhTjMXe1g08Uu4jDWuzlF
56RycPISsXabetVXnoWCe0OnfeCUMju6txzEMrxIt8s7KxwfF8f17m1Es0ho4Q9n4qsJxy2QtTHZ
ziZ4gkV2MnHXFNXq3rkL8selRA0MdI8u86v1waCScltVDmB5i7xb+cJTU3NohlqyT+SMKu7qWdfo
kEx73tqb/8fXeS1Fsmxp+oncLLS4DZE60RRQN24U7AqtlUc8/XxJ28xuGzvdNxgkkCKE+1q/Wk63
Mlq8EW2cmKV11Er1sDaZFcAL9yFGtyYYlrZj49IQ+nUsbFnPhxGNjFGwx67TaedRnlzVREUyVo8/
X1hsunBcM7FTX/g2Zkq8nKDDTiz7USPsx2ImUtlrxTUbZDQn+nxn1Eb5WOWJZH8ptbDTxL7tveE8
uQsVPbi4pXGuXPuWFFQ2zb5gLMHWTXcbTm2uXGPvM6U9nJLEpfTwxkdeG8zBGOrj0jbfzgDsqhX2
ufAN6yKM4jIuigbG9B5EbUDMeEv+/PNl3B42XUt3THj2QkEc3E5W7u8CiXXDKhf7JbNt1qzM4npx
7ZAMo92yes+t49dIZtDpTFV6qw0M91R3R1o3++RcU2M18Oa2gaVKMg1pHeOldlxQY5rrcqJA8w3U
RBTpBn3GKLhUvLdlKyVp0rh6+2it3PQqO/9rLfxmX3dq59adQYlvdNHELjFU2UEV/sY0nNe+mLf9
2FI+jcakol6bJ/rgGpQrbRAJZNZ8vyQrLbCbnNLlFtaspoNPiRLOlW9FtdUMh9G2P2rFUm4l41tt
TllYKrdg9PyQHgeVZSFj10omNtNr18sYJL4DgargmVoBrNv3JqPdypbDQ3Ow10iqauV4MG0xwUdU
RmDX9ZuWJfNjLqjnjPrvNKTlfeYjAEobBkEs+PwjbDlTMA3+0R+rPkIpTEFvlsfWxPI21dmhmhqm
af6TD854InuMDjBR7ZkEsHZv66o+UN7v8sqqTy6Cf5Es6pSW5Vc/+CCE4x0xskmgqsmIB2aVhFlT
vfltY5xlpmvHTtZZgLXzOVdaKJzNv+OMw8YlRuTbYMWNR0qNr1tXFDPlu5nQ4iflal/HVq0HMLMt
qjwZWglkUrFU16aT9oWoza8aTnSAOADKRkNumEUeGEvGiQVA6mx4jblS69PgJtnV7NtwGWZGT7SK
J2f7NApTi5Cc/HW3x7FZZUwH8pIMlApDtTcduYYy7Gwz28l6fss0krcnd/XYObS3ihaKAlTzA2XO
5hFWutgPRChWQgTs6tHNKx02ipJprsXfwdT4rMX2ntnOP808DlGxquMm0oEQVudP4dcNnc/kh5uL
/Woea4pFA0a48OxH3MYYb0w5RX4r2kBoyR/fSGVY1sSWJ4CTuGlBSAqk6JteRTUTOQJ3k83JLzyS
I0tvV7Z1UKM2Z33nbYDU935c4VWNNUF09bSCKUsLtkX5fxtjKGLU3CssRjVctFb73kozO8z6X7qs
7n4dvEjWOcNdS/tl8XtAzY6qZxaufaC5w1+T/i4qmG5PV929dPo5mL2US3fTskifKzacsSHYFgi8
ELdGsaNlF+Kb9qY/mLP4wN33MBXJAvTLaHbd7aGSiu+1tMXeAbfJmLUwZfUSOIkBeXAD172ZWGNc
4Mn64YzCP/VO/4kXvbgIzQkMOILY8dZvNxGPg+2m0Wpsz5o70iLK+oveM2gdWR2mJQEUMO2oZVJI
kEGSnzshf0uxuUHiVAuHQz80w6bvhXYZjNEIDKOBNMllAgmgyzC3V8h5G8f5YKdlPDdl9svsZpQE
SM3ea0n3N+3BmYZ7z0luHIUG5JS/ovEqXxgreoe3LI0mgqfP42h4F7fz17gQwNiGHOiOijSB9+6N
GDRaXYbtvnVdRkEUpb/rVdJEM8Orwzw1qthL20eW5zxeO7MjxsjR7peWSSuVkYZp7S9nOU5v/gZ0
XnrFvvKwL5aj4+wbBicJWTjnij0mJGCnCVoNMcpPbZ1tq3cYnOnYd9ove0CinjyouQR5hP9noSx0
FCTJnF5nCabetJ4RG1pnnEsGj/TS6g4lrO+5A5LNU+w1dceFkHkCwrFJ47SeKHWLsj0v1dlWmn+q
clOd+zZZz31J0ex6lOFqrfeWrl7ZID8SUZi7wZ5/yxmIR3URvUYCRdyTz+y56/nnS215fce7a9+M
DdikNL8KWNpTnr4aOQ7RYl7z253wkhSu3KXAJPTVfEnK4rVAcAO0s9HKr9qLhfRn32jZ90LzHWf6
GnUcrLPZdk4PEdi0N2wxC4tNHSHrnMNsbwttHhBRtWyfPqXTrmfcY6QKPQnrYX5F+CB2mfAekx4b
TNdoyU75CDlayJtL1zbTPh39l6JZKBWXZArGpbfOkrR94Ir1RGR3cpk0hjmbW/c4V5W7g2n4SOFu
w7bRv/zRelUlSYMid7+dmr1Bq1s/rCD8wp9naoxUxPbSwAcDmJ/XrG0QH/kDgpvSjMWag5lnVXV2
HaMnSAxGzbbXloSKoJ7c+TznHswj0VvxkECpLyvolDkbXypVyU60jrtXY3mPprwKbChmSpb0/uf5
yikT3ALy2FDM7jdturp5O58dIF9gssYLPMdtz25/jwamoxvyjtVgilNz+zJU9SlzyvRwq3xPEFkT
demp9mtFYg1CPXZKYOXSh5kFQTtZZCbxV/0asbK7SDMCpnQ9d+6y3q5SPXBBKiMG1zQM+1kJ8u6a
HPA6pQnXE9r4ZJw+De6QvksV3bq1T836sa7naW/KkvELk3AZE2fW/Pf//TK1FMAF9Mh+2j5Mohri
uWXx2iYfkUVH+nQ92i6eB/nFKK09fxCN9qu5TdMegVVZutnFS8qnNJFaWG4g3kJ+OtX44RRt81Da
QK2WyFJsusDwlr3dGT27f0LOcjBmdBQrxw9sxFd7Lt00mjuk7k55UxKgMNMM2f2D5SImYPNb7zz3
MGSDGeUFkIGulicvpVkykXbnTslICkcHmeMlHOm8VpU/HvT53N+uQMQkKoLG94Opn+2Tznhv1yit
QOpWHZaL6zHQD/Rr6Jwn11LGzrLXvbP9rlYjnFX9wulfzwj2SP5eTJshX6FKtZKgzyVMsq29a1dr
uFqihhRgFpOQkqsQlVlnNdV14w2Co+X9qSp5n3UFMEfue2tayf2gV4wrkO65kDMqrqoB1hDjwbLq
AmxNzdCOaR3nbQ67m2XM1C6sJE7c7D7JiUwY04ItQDIli6YdFVVjB0V2YFjg/VZxEq18fnY68SJu
2j1zGHogv7KIqBtX6iookdZ/UKwrYe1lvPOse2r1kpkzubXGXFnaFQPRuV6M9lEiIg1nf4DXylyf
dWptLjSHTzUTu2iyvBF6CbDESMBENw3pr1WNtPKJCVfgjHvY+F/5mK8IW5ZXc4w9wm/AERfmNBNa
dcNaIavz4TnNFXhwTtvjj2FT+eXOtNV7pRvdqcjG13FYMqj/8hHGla2z0tFq+9peN0KrTe3IbCHr
+hXdEg8HZkY12jYAIu0myeno9SjPIVcwRk0nBtqaDDDgirE8NIBdh8CCd213qw32wWlUY/JP4Y5j
PK+z3PeCTuPn/zY5nn6+ywAs94Zrghh366n0qH4maH+ijp623mSoDdpCNAYw4ZN+SjIBHgbhHIui
RMGRRt1Ge4vz1t0vKanSFgatcGOWyKEkJOwwyHLlsrP6w3jjQ+zCzl7s1YWfWAcr3GT6y73nMpEH
22UgeSEsQXMm6R9N0E5Lhyh2iTWeQMxckZ+WJx9FfeDVOGupoQIPspRilV3Typ3d5BYP5OZLXFQe
BtyNGS+J/lp17E3TciPmYT3WFPtT767rSYpOj3s9/WOSJHxCWrFFI21kYE3A+PaUT2FS1nVIArAX
tj48yrpZVLZjCgkQGr1ZIflCmZTmDsPOf5b09rR43qPmasi2SEYmAZbzKzNtR5rRzk4LP6zNmwbs
9juLHFZudHSsus6a+vPdZvfcQshqQlkBtFaKUQCbfUxFh0oM9Kkb9Xt/ZM2rN06IQ0MStVw6QVG1
3ZFqJ+gzC2i275JIJGmya43sV6pxs84Zz0b4xcFsRXdaUj0estLe9/VOMYg5LpPhe119nnKYRUiq
MUAcFUCGDlTvzIk7Vftmds9rWjPRZvRGBmA1ROiDFKcHzIdQ6NVLmaXjTpjNdlLa8CYEpW2JxPWk
5t4tAun3UzQWKAzqtLhDcU6FLh4nuufjz3maLEbOtdPBRuUbl1v1XVamDAj2Zhr6Q9+6RMZwMGwr
U2hYplutmT7OHC4tHmGUkqIAvWy4N8xc7vFFI9kx6Rg8HcdpV3UxUAgKg2boTxbDruLWtX/RCvLT
7QvjfCTEs2+GXBrN6ef0U5lksPqzFpvFxOSq1QmXVAOKun2kny/NkNUnApi3XcVZAbccT8mQ3/57
3EMB8uYndsJEK/XDanmRWVQ18InRdicSxqBXkGNqgB0nbaYwRkb6YUxmxLi9u4WrmNjS17VO1RWo
0o18tRHPm4r5Lm9Hb69bE6nTNvIvT1xVvqElHamcmJrS3VHTriwXw7abW/Cedm1Pcn6DgCuuqtL0
k5UZx7ZzmzvWuF2+JMt5EmMFTJT/qUXCCGkjvwNBqPcuAqUglx1ITwUVdGPzb8roQz2L4ao75e+h
tbuDtiX+VS9zhk+L9bsGaDiTkREPBcMUtNWeIm3Vw8LMM6TPyGA2rWAYF1DOXUo+xLHyqzvPTeDP
apKiYNfKM+9vt4kt0RE1P1nC9S9oA0KzlojGDACFKp/NoNKmZrf5xbhTur0S0VKqS9uNsAuiuIMl
Z0J1NloIpcqnbVwPG9hC5sG3PyFvKiOG2nwVthdaDu6CWnjrgd4biD2JNZ1RHw2TkKgre27TpXou
ynO7iIvveVQuhQ715CUVSCjDtrIiHlchL3k/rNFioCYZh4pA+EkdLFv9aeDxOy/XdtqQZCEfqySW
KsPa/SDs9nupnzxC1GAs9LPCS3PsvHq4+o5xz598ZUKeNNnsxtkJq7SKygcHxCyhbgQ9CBoW4HWB
Y06S59S+qfQ2eQ99a0cGq9fk9XnY62VYuf5TYbHPak51Ggw93yM23asu6bHRNyTbeBlj5cgOsN97
CXrBrINhl7dWFTWeg4BJPJhUyxHnM418hpdPooXV4AUhV40uHuY/bIVcumJoIx3kCuawAqbokkvS
4mMtO8VA3kyGveXe2+lnpnfsWgi3It9AF657r6kDyISSASi6MsJxqv4ptH6nZvXZ1d7HmBl/DKEd
aydF2VbQpspMBnAszNLkeDrg7LCHVVBAVgfzDUo2nLt8bY0QEa7aH9H41JAYxZe1LlVkEVYUVDVi
AZoRtlL9u0hQKGzGN9vmRkZJ1qOXzAYDGdWWxz0K/020Z3MYc+TnmtjNBFc4Ir2XyvqncYC7SAFr
yGcZPxEIRfDpNgCFl8FE5O8J5rlc/9UtncUSZuVh3UCwu1TKqOzqLNTTbQQ+MkDy9RfCn89CVJE5
269E2BxkZ1MUoYCTnfZYSHE05ZpFbJYy8sw8ZMzdVyXFqdqQUnoqMmqVRf7qJns1CHvn0WtS1j3N
2iXRTkQA/Rld7c2rus9kGl9ahKytbu0JaPwlJZcULwzA4fzjSBqxfEHuMCTkYk9Y8gAHtn68ao4f
FBT3Wi9QY7RYzNvlC06vigd0XeHYdf8wMW3aG2J+IPiOoYh19uzPFPByJYJN+N1LZqTOTrCN75FK
V7Fbcb80nkb5MukafSG5OiUqxBXlBeGUzylUTVxc/S2tQyYlnRLcshHzF7NdprrnhBGhsHJxlTHF
eTHRqttDQdJG5hZ7tdQ70tRfFnt7NLgrQ1yuEPDEge1qmZiXzUtfMDjOhy1dXXANAkDGMfk7FbYR
t+ppJfE8VJnww37909QmAPH0Adufxjq7QqbfbvXyF+TtCaliEaEg+ZuKLHalelwBPAdnwxZmAIH0
ZEOCC9kaugYXaimAZEUD1RN8oE920FcaIjHhMnpWFldra+Wut9gXrGHtTvqg7wBC9DBdVj3wBxVh
iiFKhaFzAdEbDbSEtTfLbZ/ZzV/NatGFL3VHgIIZziVIkrMppEGAsAg0AHPd6R2nFfUTwfeok8Yh
sLT1EzWqwTJysCfxTq5WSIzTpWQLaFv7fWRqdkApId2CxadjjUKDGS8mn4CcxFiWNkLvykcBYwoo
ewo0OAamlJfsJ0zjjG8X+Gz3/VWq4uB407kb3RgjmSJ9gS91pjdht2gEAppDF2aqzUNHLuYx1zeY
uVodjWpdLxttUtSXN1G5MyqAEc8NV4vWOCFdNsz0qjtnRn839AhQaruLuYfd/Wh2bwgHmmOTnzfb
fiiZF4UiidPPfKXKUd9Kap+iuymene7Lks4O4oMVJzHOS1cOu1Z5kXJ9nA/mxaVC3FmZKOPB7w+o
/U4UUnAyEvV95X+mafuAUeJKkzFycjjR2DohwxGTQEiG/jQyl9Gs9luW3KMeXCMWIrsU6c7XmwQl
mfG+5kM80HkX+dGqvGuTwwGNGA202Yr9BVK7Wn/1uQIOTR8kqnlDavRHLCEEq68ho0jbnba4qOv2
unIPywxSqXz7c92ck9VPh7XcSbt6XWZVRC4oz+5OEbN9Axr60LW4mAoVMnpKhybIm6iurZoqQnrn
4vc8jGil2vakV8A2WoUDUhrTFQEWWUNG+qcBctjp+9Hoi0hDCBKuDey8MzwVvf/eCXUuuqTdJapQ
sW/fA2RFBQc1NOGR44Zp0qFVkj5Sy/LDkR6KJjvbdpzDXaOv7aWc1x4SYXudy8U/k9vuRltjI62Q
T0bu4QDNJGr3dZ8A9xwX6daX2bMbtrcy6snWvphWYUZTiSXTKtgq3aEGFAKBD29TTGAEMUz2QqZR
oZONh70IqfB0KIU+7piP0MS1pvVUtCVxAqk7IGVJHA6LsnaJ47QkKrVbYNp4dRwTxiXHlLG1ffXM
fYb+7LTo+ke/uBgUU+dxEqYVJmvLeyiQUJV18UE4Ck80x7Yqt7hYkaM7LUKCJXWi2gQlX3xvjpaR
tr7hJ0Kzmgi54nmYvTnk4kNFJ+r9lgJfovsOymmdAykb1GIb6Vr6TcFTV6DR+mPNKaSL6ZisNcwH
YzY+U44rQnxER8j+dhPa9MOif2vzYh0IhXjq28wP+ZisE27+V6TdXUvUH0+aTUCVK8tLdtImNcUb
irQg6aAXfIDVmPdyZVACsmFdA6IHgw0UIOO97U28pRaz3jJmy123NmTS19Ucb/4XHrDtqBfdPvU9
ExzZv9hj3QDEjPqBPiyapQM0OjuXoV3cWBfVuZijVUk92mqUjU75ULW+f5XFeUk5VPgOmFs92XZg
VPMVDf8hb+ybdcA1SOeU9V5ZXQNNrW3PTiLOK66gD11fSjJjDO5/VH1nScoEDoPttppkz7nX2ndr
V9BkjmX6MTe3YJrcLk/lwmK/MQfzOJ/1nCkZ5ewUZ61O2lO6Yd5wrcZ/NyGFUWgtFEka473a3JQv
TmrHa7mQYeOb+RHPAiMvsQw5efOBpO+r3FbnwSfu+WEyWcS99LGvW/WhPGOJGLw9n7YpnZFjbxDt
+ZdP4/YBEVQeO78wAkmV6ZWpd7b51JRgTguhoup7/C3LudiGP4gan2Sjm+9qrZ42xSsk5rjQ+fES
0PyRZc81ksSl3ncIEa5rwxXZQ1wGBkjyNak8er2EFSLv9IWaR7nvGeqi1Kk++tuhoIk0JMLAzdPr
D8OKSk3/B52TeZ9aR+naBid4+Zzb5Zxnst3T2iZMBkupM8VIZwzeuEzZ+ILz+pgb1R4ZNEU1idu7
JB/fiB5oDn5Kepi6vZ6/YXQ2VmWdF13JaNMdeDAEdj+fzqoz+6gJpUXW1qz3iwMmVm+RsuTR7Qb9
2sNvXX++QwT0VOkZbIJM48EbUA2l7nw3iacMIfhvQ45ZVJJgX1sT4eVsEET3KIptC1cG4WIHDDfF
5wDpFPUDWqB6gVkB06Rh7i3QY/HdqCULlXP6uaxm1t+L3XM9ELeeBQ0BgplgyU65szZeZZtbbJAO
EiWsGVh7Jg0VhlX/NltO57SVF9AMEE4ldzjUqBdm7cW3MSai1b+f3fKzQxMeyazAt6UlfjyoCbn4
UjLE3XnQcvSfhfbVdlI/Z2ShYpvDQghOHKbNociHNBaEasReQdlZMMYBidZ8NAUslI8RKy4GFmuG
1JSoSO+pohnnlVbZhT3g4C/DM6lgd12aZ3Gu47MxRrFSYBvrXrK8qkR8GQvHwdvm9Yq8n/mGTWNc
8apA3ZXLfJr8X4InEKWZ7IU0kn063WXGVCPMmNeza//ua9Xct2N+ZjfYke0yOtOwS/3hTEQvEjir
6nbbbOF4m5l84y5peyfUxUGQbuVt/6w8pF8W+aSz48XAE92DeRMiT1Syg8arGFkxHAdtZRxe5VHv
r9P0G4gRMG0ZAr9rrLO3DOZ5HQg48432qnc20M/qFI/J5LzUhvBO9Il/URGkdxrW5LBPR2/nVh7X
o8bFJe4mZpsErnTEGa/yJV+zu0XDh8g45Qz3JM4Hd9C2M/0shbdR9gcoMxr5ofrL9InP0af8RqSY
Bh1jf8Kb8hsL/CaipOjHwLwRpLhVroOuDU+N074PJa3ABM11rjJCdXWBRNav11i/HZy0KOrnSdd/
FVrt/0YTrUInbWtmi4v8wXcf6Zop7fvF+UiHRYT22Jo01ubruLLBOyg9159zr7oe/kGPEYf1vxME
WBiNampIM52xpYg5LjJ178zxyG7rGn1+AZ6a2TkwwhFhEhLn8aTXR4+xswAPsLhWz0QkgESGv1rh
DYmtvcR4E2YOR73IJl4oft+EgTTIdM+GOdmv+pCgpLwV+m3axKU3WddUlgXySfvE9be85MZrpwtg
bMVtbZI0o0FAKwoYLXGI7vGwFDhtAWB5a/FdSh3R/skG/WSPrrVXtYYlcClPmTnjUM7+/Cy1BSM2
EMVvN+CyYgxwe5c7ivyHjDLYXsZbIov87VtLHuHlmgI56Elcc378kVzqugU2sMZu30MVHQukhuj+
4KfHxOz3FXw4u3Qhw1uWYTRZ9Pteoj1baRvBWb06JRAN1ZERMdNPMd6Qa4Bzd4M/xF/RiJ1ZpK8m
Y19AhQrMrRoNC8JYNt6efXyytDdhSXaIGlVO4yAZ1WtBhILhvxGs8GaX01440y+qm+LSbiMT5ZIn
y1F/UstFo8H2qnrK9VFllKlVSlNI3RlunKp8dZ9sg5MOuzTDeftxYybOAVFkBgXa98eUAJK4MQyM
xfazgfVTETJx6LXqLO3Gp6CHHCqS+kP47aOuKJqW2zH2Sz+/6+phfMqL7jWVnHSLITPcqakXOlkb
VbZ8yTavj7WbnQ/7GXaK8d7UIYks1K2Q4cdex03Z3fQLnvzjMZsbatXwPshdO/WDZr74je+d55mi
burWyL9t2Eog9ep66z0hLyVYLM1mX2d8rRyamXsoGwKvNBBMMMsUX23V3dfk68VVN/aHglCX/eLm
HWYv/Vc6knK5chtoagGT7ms4e72L7DwcbIlMeGQpY/kHZCz15zzbmidwnK85t9wDW9IQdLPZfTD5
rwQSaaNcZ0vI8mGEAarUbl0aOhuJczAtzwmbxDJ3WkBJW1y2HCo9W7+HkpO0ClzQWT/vNtk+ip66
AUbyj+u9pGUn3rbZfmaKISVpVd0lTZbsB/yWH+ijCSXAZTXOWBzn2npZNW7Yn79kyu6nNsdyApD4
KaxQIwDFtaI/LVgV3vvllz1PzS+UnrtcbR99z8FtCtIGbPPTuu2Eczds+LEH7m9wAq7gk0RsCwFh
hqbLXHlrzvQzS7dARBLajIt7X42aznMttLjBqU2JI/V39V/bfN8/V6ll0ZOxFOZLChgx3qXYSj6s
bHhALVQ/F3OtrqPD0HXZzbyhhOVogie7CrNAITjJ+5+/z/TUgGJtnEM/uFfikJ+1ZLbCyXYp8Stx
UfZVF9Q0Gh6YQ7tRsniWMD6mBb25gxIeK9m03MLgUfU+Jcn2XFuq+dAKlsU+0bk4DNF81JxNzhoa
VNRMu7ot2BDVZBzdreTKSBtk5TPbulaN95mZfjPxTz1kudM+ske9T+0q3wUQY7zqLsKPIhHvbWLt
VtDcsOhkvzdW676iG0Oj1E47q5ktAGZNvTN9Hjdq74JhbaNJfz4JJr0A3frrb3IoJJ2hTSdPWWry
yT6qWgOvmt1XC0XPRaxlG2qMTfwo+uYz8etrWSvvAp43Pevp9PBzR80akYYgTxs3e1O+F+Lvfz3M
6Lm9ZYGttoyc0wsq7FEW6d7s/Q83Sxwge3+4W4ClgnmSzodjpUWob+V4LYZZPuld9oCOIi/6PECI
s9LxTyu9O++P22cCIFHpW5muISy2/bGo4bvsiVPQEu0xS/QNKjqfHnuBKhkU20dN8t5oHRyXSNEa
Yfx7zvLtuZXaXbOns2yePFWuh7ak2B3M6XmEbN5zuSwRbd6ur8FA6mVLgqqg+EdI5b+Pb0Xr9K/J
3O054AgnnBTtSJtPOwgyNuHMS4INVevdvD2htU4elxQ+s0u2/M4otY85aWAcegiY3IQF9LuUjmNi
bcbqPffog4GlfnXFFHuw4PiCZs5wjuRsdVYHibQH8WDDkvx8WQYoq//02M9v//3Fz9/9+9i/P/6P
j/38Iv1/L/Tz43967N+n+h9f7eff/ve/+0/P/D8+9vNU/77av0//vz/27zv4+Y+fP/7/HsMpBHQ4
Kn+PgdcZEc+tLMu5ODk6gIbImOHWb3UabUm9XMCaZnYFvPwEes2XsiWoFhMS31Y5XmRcf8tywTyF
1SatDur2L//tb/7btz+/SlrMm6409Pjn/1rd9Vm09wpC+6yZWI7XSkOVN/lUv8JENWmkr5NuAMDc
0A8ouDJw6gTT9LzWl5/HMNXXl58fPTKSjiN5GwPgI3pGLVkv3kRnrxZNxkCi6qKc9m+9IMcwzYHI
QX/5IgF4jbg/VLi2bnMGWw4I4wHaT4x/sqVvAuawg8zoQKupIFZvldbdusg3vWiwlDnbpUWbb88u
N6g4zu664X6iXUtWm20zfx9m54vhXSb4SZ9ft7UwDkxsePJHxjCqNW/YmtNPaf7pWg0D9TYUgWGn
RrBu55Fgg2jQGeAtBydWk+rxZEyIspvYGpB/1LcX53w5eIVuwgKaLioRJyLyJ8KkWEYoKYeoHJKI
RMANrRD7OpygFtNJf9gZmI/p46OyB2yRRIeYnRinIGyWeouJcrGCtZvOpNWquJTy9dBWyG0kgT1g
SN1+2carlYHG6ir7HoiqlaD4Vfc1KewP4EnWqRs7lEl2QiJNfvUtDpzuyJuelJbCnarDmGvvLIfa
xes0bPmpoO7bvtd8prfIGJ5U9C0FtzxNZluFTuJ9I72Kc0sRr+gCV1qTHbnwFAUNYgdVChS5HUzU
9VNror3hMGqcI2fCugk7CcA+S9Jm6i7asnnBDyLsMBudB9e0zmjS+rguxhxBHbrCuU2Q/YDgKahv
mFQiembRPTekFoXSB6G1M+dKBTijWnX384JxQXPTfcoM1qBM3Jet9GgvTLRBkKUguzSCNwwChU/X
/8VlfFeqNTmkjnnQNfVEkAkxDRMSqrRM75Sr20HnZb/Lbs3oXzOa3dtVO46jumQaiqFGVsiECWvY
2fX0ycWFNJtIs0CH4NfGbuHg5SQaeTRmdeMc7c0GliuUg5YZWafMe3Mnh1vgEO/walC10+1wgIkm
XENz0PsIm9TOQNRx7OdIoNrH+YpN2HKzFLDSTi6ZPscm3HPkAbbRKeAn5K+fQU9Q28D08EuVwSQU
+y1PPn0piOAgfjMo3NIHUNB+K41KTh/cU3a7gz2I0rDNbmksnh5YeX3W/MSP8gqcOUn56D+fP+0t
mo2fn8vxpuldAPRIaBkcTEte8hvzGcfccoe4NzRWpGJ8FhPToyz3n65DSq5hpx+Ut4QkxHDHbZxK
ugk7Uh2Y29hh4WZT/T90ncdu40yYRZ+IAMli3EpUDs6hvSHsts0ciqEYnn4O1QP8wACzEdput9uW
RNYX7j3XOk4NSAjl77Pa+MYt6ATKjJMDb4hDWzPzCemVG8FkTlidtpn78W6s/EPo2FhgWoSBfq63
3PrK7kwrsxNcGQ6LnsCJLXFuypwLySpJrLb1lgXa8qQjdz7zo4ltFZe/njN0Z6wjcmVDFNgOjFKQ
UuWbwppfo0omm0avTrZeolHIpAhoH4Lcg09EaV5zl1y2d+4b476nCvM5o0VeD23Z4wulB4aldDas
GSf3zJqQU5Yteje0NnPACYkTSIcmwSmEDu8DcW21t3TtzDTErNuGs3rRS47jo4xDJ8AbcGK2uSGL
okcZl45n8ocGSA9poGr/aZjRE4Yzixciff4dDbfb/gTcPdDsJKODasDt9ODKTgY3nIhGBlozUXO+
maVny0nuK2v2aGtwm/Y97wWB0DHyNIHMWR49wbeuGpguoRZl57QIH7uaDTg147Q26ulkAEjbM+d6
H3J5zam2N474IlcIWYHNLGHQ0dHlGbv02EpfpwlzXRInO5NALHbdU09qqb8podSsMCYYeNu7t6k2
VviVspUYF1HRByJlkAYNd1kQLW+kkLfLfCs7WH13uh2Lt4esFIuaKfx3aLrOrEAHcDT+9xW3P7n1
9Lcykk+r4ko22T6ewwkjruaCCLp92NFwn29/yr3BP1dj7exQhb/4Vlewa7bC9Rybd0No/9HlMO7t
cW+6RUkvpfBkVTx1HjCJXd/g1eNit180ffpqBrBVk6v9jWNvU6TWXSizpwheLBL28A1vwcqTvs57
KHlCB+bzg3A3S9lJJBYHsR55ezvn7dzY1oM3xq9zG7MpEn577peHScdIrukoUUe+UYYZoqucAGPf
QJ2qP5exTNc4HOeNZQ4OirXyORLam1t030ykXmpj2LAXjo5+GzonL1vPvfpdllg7O6zePBslnOu4
23mYvoqFAtI0wtlIGXDWRitUNRQXGSPbqRwZTBQcYwmo39SFhmuaR3M5cGpL0Zqm8CmqpNkaNrNG
A522z2QqjLpks6Q1wIT/jTG+IyfHqNsyYtuSb7/OkvKZHTWGduKJNlYX1ueuGoE/hW2gm7lznpaH
AknmStlFuplBDqPnLaJt6H+QVlYGrKI1WjzhrpZRK2h/WL1GpM6yh2LnhLxwIZRULK3Z2XHn7Fxo
kM6dXBzl2F0UHDrWT4qhG/u/M5U8kpBESd6Zl6lsfuTiHr19l35gJlL7z7cPLMRga0VFtWdbegUt
Gu3dxodX4D/VGVAHx3KZYC3G37g9J5NozotL/kx6tDjaDjSX5Xk2p3RirK/jqUrqtZtjX9OdEIhC
Vh8k09M5JluzMDTIfn9n7OMn5ev1uUHSwt7KIOiawVW9XFeDYT0bLYQSy09OuYt2k6aBtIF026AT
O6fLf12Y3AHUYD7LeQymyo5Q9lBh6PPy6qep3IAeIvVpGh/TObI2pqhg6/HDLwPcrkrOtw9uD32b
dcGkaVhCscHtiyZ5UHkLC2P03XXaIgu53Z0V2xCpg6Iz3YzTWnuLubNjet/zU6pVuzyv2MeWu1U0
HTVe7dvhNQ1acRZaVZ6tzG3RueWYipr6OfFmc4cGUh4iN9w7Pi954/hzwCBqk5tTfJSp6M/V8mCW
8oTdW99L9kt4oxoOIIoX7DPfTbPOC8R3zL+QfUywyPzU+ox7f6/bRc14q6sDdKoD3T4KzOhJzRy8
foVSYZz9w4gm/zyOsGEMpAis5Mcgm4fs2MfnbJjYyk10bzRo+F1RoFn2R5zkW1vTfxzT2qFDoJ+1
uftROg/3bOPPreou5kidAtklqBcIU15AvkKp12e4FKLqjhz4Gnx39x1TjoiK3Z7nRet/9b8/RbgM
c1gmelg8FiRWVqbNL5IuXaXUd/WsvRb8h+f/HnxYDmeT2nNXcucRCcRpKgos0mFGodD11UYLc+dQ
uBZu+vpSJ9pxynomxXh8MREAnEnJeBg1irZQHsfWtjbFPDw2RYIervbOcWfdTzqXpZbmgWx3Wden
R8SybO6cuwIj9J6TWT/3S1GlitcUieo6h3BC08CBf3t3Q6ulTMEYvUdQewZAwyY+/651PMUQPjw7
tFj2WZ/2YOc7M4Iv5PftwU/mIEJZu0boQEFuhwf2FAZIQ//79k2d5a5y+9PtZP/vc7cPTZNWInOd
f187LtfY7Sv++wf/59/Xy9uz2ppxGpS+kb+Xg1PtZFxNW01PjHdZ6m8CzuiDp3L5MNfO6+3TVkfC
T22Bhrh9OHn5A27ECoFVVt8XXfZ9+zRee8Ac1HI78B3N3vN59rplAxo57XBF145RWGBItAsxXG9/
8d/fdt5pJF7tcvtSGBf0PBR59j424o//vspp0+xYW+41mSrzOuH9XHdawwB++dAYO+xXnqOCMg2N
qyya8mp4/z4AP2Jeb5++PWhYqFJUk6vYn3bs1FIOcB9tcCmu0I//96Fncb53YjQ22DznRnXX2xfc
HpjMiGsLTDKQKRiRssOaE5MKtIuU61zxOLw0nnpPo4H9yScBdsgss/Kk1WjObHJJyapoj3pjXQqb
bgcH6et/Pfxt+ICej5K2A7Hp0LqtZIfSuUwwaCSgD83ObU+Y9NnRFgDquuXbY75pjr2BLvbfn0SP
EHLOWCgvf+uyD4L+sy3zx8hGIqk1tR94rT4ebw8Dh9haOEAzfen7x0WJQJ+s7zosTezEqa5mxGdR
mZwRUYKYE3HLdOj2mJnoa7vYlcc66TYZQL99s3x0+5RXsu7qUWprnWMHsfgQix/CdFV9hB1GI+s3
D/5gvlBAn2MDAW4hC5xoy59uD41oAVMPID/nQ90zEi7rZg76RYTqFQMw6ooZJWoTjo/IHN0jMKYZ
QK56Va39Q9cYYzAuf0aDpnUeYkV9avXHjDH4JjHN99unGE95OMh5cQgpzXd5ZFbHsS/cAPgQ3JXl
Q5e6GiFsAfIHF49YTcvwKRwTfR91484mzdSRCIPbnuDRmPkeYjsgCpJag0MFrFTs8DGleXXk5oDf
nheiqYqVyJQd/L9DnFk67wUb88246LjNXpYzyhGGYFFlX2ytYYsEbmWTJnK5qCDHd31ySIxfOkBE
Tm5Mf6AmEmK8xYEnyrI+Jp77ZZqkvhSlZKu+PB//ngHnpe4An0Zizrcsv15UDeXo9uBq4biD8IPD
Ef9ZkSIUxVf5cnsBbg9Thuo5K/TX0I4PNhxgZMgN/W1MEq8ipNy+OGOe7pG0ZhUf9g85RSAiUfEW
jeoVFGq7vT2bFPzV8fZkQ/McV3aVe8iljXCTaPZu8sV76GECHTMsIbyFbbGr2pBbe4+jf3lO/puM
yT6XYECMt9Dxf/OKqaLlo8lugFAcPeqOUTCdGaPw28iK59t/zQbaOmTa7t/PsQz+9CZv57Xhq35f
IMP6P7OytmOgzfQccJRRxSf9uzPHeRHT92AkbLF1NO08V0m/TeF3FpZBdDbDGcpR4Fpx8sYmvjre
PtUtfwIVXGviWeTYUMLM/gMxBe1glpbxduaucLsX9Lhb8N8tv6ifAv5ggSMOXLJANUCh+9BG6exY
jCQepMmBMIh1OBrldcJXfxVGh3N6LtyN2SRI76R9AYiSIJXCL6p9d4L5eyJQrtqpifQ/rfcCYvIv
vScen+7sNk70nurdC3lQ7idm/J9MdRkjEgpxjJycHOYEomuGE5h29FAamqBpnK5ltVkaqzLxvbMu
U/OajRT409JScF1tyIQ0rkaY/u+D6qavnE04pCQoqEPrgRObIugDmv0ZTeGzZ8MYCacxPsU6T7mV
h38G5herRO9Cpnp/Wr93DugZd3EaJvu6jOCOqW6gxeX2eoyoZFZtSCfAWhjttIaxpv9lcMJKJlwG
Fc+4bx2u7xlQB7E3bBL1FXfJFUCb9UBhvTdM3P3MpD+rHhOwOy22+RG8xwxFMyw6LCDVJLH3NA1j
KpxaedLvoqEYDlPY3Ne8BNsex8za1QHt+NGMZHv2j2ZmAsdLtJNv+yVeAQBLlSBoIsk6sB/Q7qgv
jw1QiwOdP/92OTAWn25Y803C/JK2ubGzEMZeG9cLHFszr3Hm9lfuGdvBMkB/qh4YHOKIpxokHxON
2lvBpyBwj85WgEn0vd+8QCujir9tpKD0pIJ+tOb4KlTCzw5oG+lqxgjQ1llhfRQKgSYl7ViylLVq
dRSaQqURflusxImbwmPccDBpovV2aDHj45i9k8E8E2ylw+XrRsr+tv6MvHHHRvSh0yEDUTy9oSEc
dxPhG9ty9EfuuRdw1inb4/5O976waIkcv3+hLZgXJmdBAs18NRT6psfXFxgMqSSrpd2QfNDPIOQW
stxwteByA49Xt5BRYkFIodW8K2NZjsyVge3QZG+JqSWf2TX0bjhwlm6HlitrNOq7xtZ39HV3mifW
CD6W4Qgx7tYU/w5WE9RKfgDM447IvnOY462ldxaK1To6ewt3ycFobLrxobTmYx2VPrKgtCH9T0MB
3zDdSNITU0fupXH/iOsyYfUPQL3ETWz14oi/adrmYNUKjYbNsqc74M0JUCZxrtsRWVPhv7qNMZw0
n1ihvoU+omB+SB9ZOYlO6WbA0lKPuAClK54RBr0z0n7IpGPsIneWayFg+UWWDSmRwbr01CJ34aLQ
gDBaYayws1THSbNeOQIQm+cMUGcNAkhBRcGAgOKhvxdmoW0cJNWhUfinWpVH5bMhHjLv1LTxU890
lb4ZiV+Uaacs4/ZA+zFdlNtDjtFwerh9ykgMTMS2T/x9azYPXYceTesw6wzGIUbHAFs3OpbNQuDK
p36v+/GJzVB7zDLYTJp1zXXQxS2ij88q8j+FsMr7uoEMlLbIp4r+5LfCXMWlE11c5BOBgRwVL6V7
F9bYKzzZ/TTwYValG3pQ4FDeqyKPt0abfKi5d9H/2uU5y+J639VMQMeIUY9e/M5Z7TLANBlWLz9G
ch7C+G+Scn5AzSk2sBOA29XRi4QKgajRBGASoQepMi0ohArZ5IOw5TKv6VsFcK4R1ctCPdoBKi/W
QyhrIL2hsTIcFL8kjMyHDOUKv8TWoEHlN5Z72qhrwZpyl/qld5wU/lmiVBCRgjc+YQYIRXmm14z3
dmV8TAa3SDi9UaC3+kvbKmPvFRmd5Azniw53C0PK9jjcS0WZWXoeTV/F8Aa2jVMkOi6JksxXZe9F
6zwO/fBlZw40ShNQW8FkY6rTfaTgY2eo2dDJlu0uL6+SnPCVnznEq951PO1OqT2Q40lHXCAVQuDB
KGbMty0rDzUwSFP9lr/eW7TVKKpnHf+e1+7SND56FmY2b/jyKlAU7Bf8xRZ8lMxYVx3uCdS5Gb7C
Qq6LUF60uTJBtfT5xvOHtwLauwGnB7WQAYnWLACJOcNdw6V4xymVCctnBcFP15ZZuRasErbZiLvD
S7Q/tu5M+8mYf3ktcO812PUNltkrvic3vIUHLlHjbeImNbZDT3ldNDuf/dmBwR+reqOHA9Pjd078
hWUz7DWDGZqBe2mXFUbg4L1Gtg2MNh6PSKZQBbgzCyjYZTXFk6sJtcqGnIWonRWwh9yHPKkfJ8d7
RcPdjGgCgLdXrL1SCNfIxOdUrUaJbhqb4isGhEuXLp3//SBpohj+vvpR+YkEJwu0hYTJaNzHQb7s
r7+cZqF8MShG9fZhdXW81XAX89xC7x0Ez0uXSCiG0t8BGZeXQi/2ShfbsrcR6pW5xPCyYKSEfhEq
ftb0u4bUFCpb2M9TBHRgRu/NnQ2AH30FryBxDOjpwdd2bQ2BGcUsOGmWXhIJ0H0I7jcb/PKqimHL
OH7kTj/r6958jTCjcHr33zF6a8YZI7twfIFy/psMYFzduXvRZie+EpV4oS1910LWR44QuGkN8wQU
CvFaBIXX17o7TP6YvplKAwqlkCsEwJ04mtaW1r/oHeTdEDhKrlnfTLHuB99EPlJCSOjrdZhb/akE
uf/WocmLcv8ytfPwNhjOcyffYhRpa4XvF6ta9UehdWKNne8jE6peaCE9Rp1ZgidBXM0CBktl6Vzq
cUi3XtkcDCEuTENG7Lsob6dKu5jecKwK51ufHUxGoP1Qpqh9r9SdRPsxtL+z2Rkbo8u2E4iJdhGY
DCMtR+1oZ6BkfxFGlocx6Y/ALV8tR7651XgnD9NgPxeRx2WRJxZGdxO9VIGdJ+l/HDcqjpHn/TIK
JTP4nSMcCZCLPryINZpM42EY0nuXN/Wq0/vPFJDiqk5V0DvZHW2Ai+arQyOrS7kF5XknGx1SMrwN
hN0ayyp0+bUy8ZdpF1+bjhYzUUu048pqxnyDGTlz4nti5e7DHPEaVpcecgPGd+OU8fwnepxtcFM9
IYjDjaF4O4onQxrGxW086JFuMu27iB1oDfK5n8x3ZenF2sTUpmh2AGOqXVg7d8lQf2Lkew55BzKO
GY9jqv1K/7RM6k5jJnbQVTcqe3Un+lvMmWfLPY6lv5fjbzNkd4IWd+V241erVTsHfcLka6QCWOCO
JhzTdQ0prCs0/OIYoeANIjMGnd2XP0nBFdo7i2zii1FTn/f3GetZa+i+/catAsaz6apGP9j5EiK4
rTZOW7cPtwe9u5eWkW5Sz9vHZmrtm1Ickpgp1ITXeT92sf/o6OIRDX3LCxOagaI5ZBZ8RS9vn5En
7wguSHF+6ac5bOZz02U/aTcjkmLj0Xq8A7hxwgR10q+p5FQjDbc5OSVdDiZcgjcqG+iRx4atkcxX
yTXcCGx4cAqZl1XylTdc+irwfyceQOmUWdiMcHk92iGWUyBzMfuH1eiifHMs7Z1MWWojrMuoIjle
GtM2QZPr9UZgt10boR50gz8SBZm/sXUcNo4bv8UA85T1xxHJAAjVNe6E29nAE1sCRJq23vHqMRhw
4G8iXEUjKwAkNoHrqj37+fClsdxN78DkI/bvm/tZtTEN8CdQ15CYASDbjil5V33trJNofGpiNqRV
Z4WBGkV2L9vIO7j4nfWBzAzs2vvI91P4P0SZWSXoHlEz3evYawa2gXMkj5FJdLZ5ZtcL7mqpd6Bj
6RviWEuiBKIm3dVOlK6LzmKIOwcGcCnGLOSYZB2//yKR9LQ+PjnmS+/bxtGPhAB21lysGOfCoBK1
gf587ofp3g9xNVNqemsd8kjJ2nurZqALM/ZD6cyEAPSMcLM0e4KwlTb+Y2geplbAiQlxELa+awdS
okxnG64cFJiUCkEXcUkBfNQMoumi5cQzYM4TYrKTRfRT6OO09jy3h+KNJNMQ3MbaBVdZxl+ahbfc
bZnfJlSkEA2zPXQ/AiTIYA1XQ6dTuMj0O8egdvSc+tPBTI3wkLeQe2YFyq6xr/660sQT77YAoi2/
QOHpIhEDcdwN2Mo848cWrFmMnpiNmoHAKqt990D6D21Koe5l/9m0EAE9j0IaOCX8s/feNubNv2sS
FDLCDZ/3NCOU8s7pEFEUBQ64P8qyD2WF/3nkNFmxankorOwIIeIN9bnFdpA6pRksfl9wkpEmH53M
A4iWM3eOqgPpfotrVoCcD9Eu0l01bgmOBKQjgjMoxlDW9hhkNhoT61KyIDab8xi22Z2i97fqIvB6
Srua4sBJLe5VOhdOmbdn4Fk1L33/K8AmwQj+k8Yh7cxEIppTNoE2RmgSGz3akc366gGc3ET5Q587
36RiZbyI9F+SDXXNnAiKBybRWZmHBrR3T9QBSr8k3IJ7/JGW/9T387ANw4yiYovZnmUUgoMANcu5
K8Gedamz7pC1bN0WzW7TMS1IHLjVY3MoVK/WI7suIIz8wnP0xtR/8btHf7AVpKy92pdJH8+FHfHK
1D2W0lxSOE1HhhePcQmjLJndjdWzvM/UX0smz4YxvomoJVohXg/W8JuKUtuErzrNUo9zu+zx/XgW
TPBk2hr5F0y0Y8h0dzNTpkHwQKefTKAxcvTbHD36F5a5jzap9277RUdkX0I82emU/cwGh2o9xAjB
9eNYDWw7KLfITtnGBu4ZFxm77SEix1CyLcLyNxoSuOyJ06zDiZs8kxO2MJL/HwPTmJmgkAcGPtF1
kyDncVPjaESUYSVLKXgvP7gFr1GUX0UZn/FFaajeBShZ7Q2UNO6AOdoXGUsux7Y5F/u3IgM+IBHR
YZfytrD1noqi1wIAOkxhcubWJZNlIznWRsNWeWD1u4iky7zb+ZaHZCDDxWubjb+uQLVxbJQHOmuh
ZW80OJCwcu1kmny7qX4bYpMOMOeg0qOF26BeZIMgIY2/8oEfEQffc8edekjd13FAWq1n4PcdhKCk
FO2mJm6u2K2KNURpQXsoCux14yIdhFDFgNqgwSQaaTHPysrbe/lFjvLFjiFAFMa4K5p2xw3/fjKr
fgvX9UxZ7q5G26cSYjfoDvYHOZP0RSm/ReefGaN82Y4kvXJs9/ukK+/CBsOqbfrXNAeVWSfxHysa
drqtfnBn/dZJ8iepm32sjdpK5feKfl7MGCDsugQxZIWflR9PJJChIsgSyvKUORuX62x8kFHzO01T
y+kIw0hNFsQ8c1uHLge0/BbawGy1BNHOSuro2b8Wg4aVrVPnL+8BiwNXX9hxk99t0MT/dVQFd3AS
7/mAE1vNyMvyXJ2SuJaBSTFvlfGeBTP+0XDGl1wUm95K2ZmC12xdbrW9g1gFpu0q4VmoZyuwZ2QI
kx5dxlp+DyIBGwIpJc/NHXqxTWZ1T7lTTwGdTuRZILSm/pNj6cXuUO4OFGd4K7QlWKQfKa118Y3W
5yUuwi0RV/xry6OwoG9K2WaDT+aZ1TX7Gm+kg3vGwym1dt3uRS+Kb5RcdIld8TrhfTDbNl4RcvPc
+npD+VChtU4518eSiDrRpz8LXcqfR4s2pK/PIqxXE3OYRpeQvhp2hzHcgcgH3+KlvNUgEX1xJm+n
qGsPk212W72ud2WCTsXCTR/1BkC3CscBiAEU9FmDeL1DbO5l7bz3DKxoYwrWTSz4XNU2UMBOorcw
kKCfXSmDcEfSiEdUCA23LjXsoiY+OH3KYBGvyoPlHDWhzX/DdHzX7Owj7lrt4DhD+wpNecln8tvA
iJduDKSM3nXLO9RbZ67W7sUQt7QWvb6VZgjeShfR1q4leXnvlVufifU4oqBGWiA8Op1RQ1QTXgZm
4Bs0eIdJTfQrvveWSoTLFU7UVnTItMzf2E5eZse6IPFhCQ0KzzETgj/otvt4epma/ntOi5eSKmK5
137VNm8YoeRJm42rS7oUaLKt51gLKEwFXiWhKgv3mqczOjinoQdyzcBzBYt9VX8ZdJLVQimNxjeD
feuWwsjjHQ5aB1eQLREvkKzOnLzfmh3D5XCejzZNDnB8m1rM+JOYBYhUN/7t6ouQqbY1BrntC0bZ
nJ8rZ8y2c+YtxveekZqJQqg3gwHkTOAY8YPl4ikZR859Ux0Glj9MCXyc8k7FNag9GeKnyNps3ddA
yogwRXRPu8BCPEYIpP9F2vM4WnDx9QkjJdQLx8s//bxpThUcHV6t7Lsf4hE1ZPoyTlW2t3z7AbqQ
t6kdQTxDb+CoAfddbudK5kRoAGofkMIxg9D3yiX9OkZWl6WM/fpwNxfRWeZEB1XEiwx6cgUpx5vI
g4LIbRn0c8+7zJaLUKr8MzYOQTgEiFVeguegcpMAMptYwzsJg0gk13kwmAqQzjiZ+rfnC36JynuV
EhAGnb7ch7n2l3gs6Fcar0gzyL+FdPi1EaoqLf/T1lDu0ugvCzTuCSnBMGGD8wjMCKiuX1UwVyun
VzCygZnTeaelwfSlKF+MZZZiLGRPwPb7y1xVb6IwcCskf6RywQik2oaxzFF3RvQwhvdR5FzZaNPu
9cZ9NtnE2vY31BT+czRrUJTu28LrgYpwN/Cq3ewwJ+c8Q2pvloweQRxGDfEzrtvsOwu0bwZZkXVq
m3a4aorplNTtQcUmNHqX0luj/liFRfwsRoihBKs9MipkBEVtk46uTbxC465kccx1hppayrxyspYS
JV6Z0tFXdVODZQnDs51jOCLAgvPdYm4b+yhEBirn2dHWiMdOss6vIzbSq4N7Bi7TkzlEHw1bl+0g
fdD95Z0Rs9WGEYQ61+ECydRXxrp6DdTIJAPjXsc/oYWg2uGLMVi5q1r0FEMIi9b3IHlAiWpj5e+m
XkLH1AE3EjvRuf2CtCHKoaoupIYj9VA7o8DXP+do3kzStCLaBYbUj80kd5rPTacq30Pdio4pKq5k
yUVgznWPsPfLPhW6SfBmMn6BxvphNuZPzhcWrWZDyh1DZ6URGpC6j8itjgPy0VVTVy9MCABAuJee
g1DCHNjhu2Hhpk1nX6ltKAx947z4UfeGduG11WCoCgqDikwlgun0Lxvw+1U02b7An16HwQSDcEDl
v1UNYgoXx7qd6q/dtjPCfj2QCUuUGBw/zt1V28UvLtkGsa4nx5gKO9ODpuOJHMw7JEtJUJTpybz6
OkA1qeHkLItropAr0+uiOZLzCY3OJmLGv0tjVKHs03Fv3xda2u4GZX7oodh0UUNqXQ3NU0+cv6Ud
sp72v/Ua5ZZrV/B1K+cJomDIYmifq+q5TZyPKvUSSihcqXFBA4CW8KtwLwxhLmAeks8a0Z8SaQBP
BGWqmrauxl3JY8KxkEv7psygPw7TgQCXJ8aQjDSs7MdlE8IQQBMbK/4TzeQX9YlJE5eEZ6YcE/PM
LLyEyO46tzux8l18xy4M1656FRWD3DKl+B1d6hFBk2zF8/fA5LIgwEV40dYSWGyZCh7BodigKAE9
OF5lEdejUOC2FvVCCcympctY+b0ooMgzpzMxffHu5b4exRY5mYEYvJ8M35atq8eonioGfcbvkGpX
08eRXVeknVY/pnQBd9rauSOX2M7AnWt2CvNjjJ8im1pr8Oc3RWxMY5XPYAfaIAyb4lQbNvxcAV6n
NyJ4mti4vfwti/rHUStBeZf+I2vXOwc5xxrmQboBtPFTtQyC57GkFPUI3ZncJQko3/gOhHiM/PoU
9pvBZQbg6lg4U4ntJxmYyb/BTHltFdAbvMVXDlmFT5/Yo14Zm6qZ9kMNw6smUHMfSf++N+wPTC3J
pQjbv+44/7ah92S5452HOrGZX1OzU5RY6iFJuDBQthzbhHm+bM2ToR3H2j6D4vuyWip8m8uo9997
pk1UUfS9Cy1Z9cZK8bKwTzxMbNopoSkEk476qthwxe09u/usaUC5EGhuYg/O8gw6z/brjdd1dy3B
TMp9jki8XHfE/Fk1g5gS4VIwON1P3qQZB0772IzefRMRMtfVHfxsawfZBnmgUT4VlbsHnG4aAm8Q
Z6UpI2YSwAJDB0CbUWEIJEgJA9hVukwRxsz6IDx0XUZuiadVcOyb5cOUqSho9UdyLprZfSMS9mvO
1D3n+SXC47shpwZinVKHrK8v4I/cl5DIW4MZv29OVyDVb7mW2ls5oNaCMng27ZPV/fTjzOkK6jdf
oK2Wvjj6iDRsDbHzexMsm5DPKq0+gYNjZ1D1RbohFYOx7juz5ol7AMrH4jK8G6G2riw577QW1A+E
2hn5CSiSDAECPeur0JsHG/2AJIWrHrnDYwCM1or7ONRmFQg0rQRSMH0wpHWXTgREsmNpt7oBX7TO
swEFbb3zQl0DrOVf6pKAFh3URFKSDzIS2FCztCb8+k0qZ+uRk8dsmJASjaFJ2akg9XE2h/rvUMkU
9yWrInN6IrH+T9pn1tnK2dTnbMmFxtOYc+MNG9R1jgsbyUTuClnc56abrDtXUDLYvJO1of51Y4Pp
sRVoxEduCjtzg64JcqRQSJuMr6bWqOzqei3IUdZMlGutfrKHqFixo/JE/cYSWK0sa+Cwaru7sCXD
cCg+DJHtpScfa4Ddrs9bq89t4NOgKg2s7EiLuMBt2Haay/vYGI7hTNqT9+Cadg21ZpgZyH5Si2i7
gnLJ9oi4iGwunz4eT4PTPrPKwjsxC9bEtvPotcYlReNAV6/Nm8gXf8pNDK0UIr+5In5458OtgZ3g
kCLaGcdMQdB21QvEsnRXMcBbkVJPOsezNYH/V/d+1nM/LDIUsORGDigHpu4eEIWxQiETMnuF9s0Y
dWsxwGHwWpNCq/kHrJ8cTBH8wShq92ko4GgR4AQhyuA2k5FrpZFkyA7XP6lGv0d6zhtqbM1tGBX2
BK+TxKZ0Mjt2OgmqruXBMYh8iNx22upT7qEnLWF/hVyaULY8L0AK2wMtjIDJZ4gDGFFrvAZDwKm0
jaiU13ZTsrhqCdvreBm0dtrkdnaizmHrIsqIrbjJbsrDoD4mQt53MvwlKNEPaMTkegLPiEo6xubw
iF9rIYf5xNIkyGQ9/y+vyLfsWrln+R2BnWCp67ftcbLkuEKvA/OuoMMhKRLXD2NJMM7DCVNRvmGl
YiOXJJPaVEESUrGqGvVr3z7ZgqGiNgNdj7N7Yq0whChEhTJMSCZjPZ1b8qRKqLGx1/7wGsASTPGK
9HaHpYT7fu9236Axtloh7lVJNckS0b0OnTqZDjjVSBVEfhV/hpkGlFQwjTjOHvCMxeDKjpO/WjmU
6wh7MVyHx6kf303PJHqEnOcQaQpOmI3X1h6c+ieeugerRc6IeYkvb7I/YlL6KdKSvW8+IXUYVl04
XlmxTSu17awIMo0AxS2oGXXJDK9LB8jB9SNFiPwf9s5kyXUsu7K/EvbGhRCaey+AMmUO2NPpdDrd
6e0E5i36vscvldVA3yB9WC28iFRFqExp0kADmdUkM1+SzgbE7c7Ze+1FM6nbnHNBI0gWxqC10b0Q
QHoJgI5zmWSH2l4xmqptMzFcSSV3y0c65e6OEF/KMZtqqm8VLDkznXau7MgeQ3y18NTsfhszGnbk
IqeZOHrUm01jtE4yMU/wq5Yh6+OqhPWM6CiHmA3QK+9ewDRzcTnWZ126BTX1jeriEsd04x0HFp8z
GlDyCGrl/I2rIPcpZ9dYMC1lbVjICTY3rRWlPQvXpv1Gx7wCF4FgjBBOoGAAMyS6Ej32Aed7z3VB
rkAaVe/5mH2RhlEsCb+7l6Pe4U3GMDfVrbs1m/yS6zj4CkfOjRHarRH5TIY7HkrfK1d6S1BKDNVI
Bt09MaIpUwen+sLL400k3ZMi5jPQ7HVl0AVqw+rBrIIP6fjDSu8ISc4y2EK9fJ7MyoG4BtEjMJ4z
Ic7ppEUQqKxdHLvXWoSRY9DbiAJlvpV1IbZ2XXorhmIXPIY1KjsSH74Fs8pQpM9d4hEZSSUwu5XB
caqTJzdAvkZ2HYsvioGi+8IZ+6EFxSaE2FMQURnV+quB6muJ1o8oPFlcooAA5sHj/PIzJY1eg6HR
y44NkC8sSwXNvJJ1hCZaynoOCsz2vvueo3kfcP5uMRuF3vjOzoMips2UkDsJ2rKEG7qhHcd1r/dx
BItfUTmJOjDwAz1ktzLzW33tFgSm+X3+7Mv4bfZXrCwYpA0chaXNCXrNumWvKa1yVImGhEPwRGsY
HpTtpRuzp3pnKE6/YCEvXk4lDqj5PrZ7fWm0ezv4iLhtoECUKwwMLW514iEZgWiK/BJFO77gpvBe
LTLlkAmsbaxKp+GlJ3BqzCu5dZidEF/EMJI8F+0sOWlEQdk3aXZGFwIF2IleTOgyqIBqYipDEjel
Uldx2nrXymKq6ClMF6omgMUcN+B370DjiAKEdI26bhXaH7atu0sd5a42mPneRvIG87aKt4rJuor6
+5JQ06o2Tloy0nhxzhGynXUgNbIadbx7jow/5/kUw71N0goN79S1T2aMsKgv9pZe1KzobPdxCSWc
R6B0hgRSEATDYZvGF+9MELTRu9uCCNSl74CbshW0og5vmyiOKRmw/F5PUOZyNPeVjh7OHxb4pqx1
ScVq25blh6G7RxJCKBe5jNfcsx7GJthDX5FkgzR3dd2eiWD2YzxKmW26WwSGr/RzVyh4w73UYUsR
8N7Irr8tUs4jNr1hOhoEP2QlDg1t+jYKquQ6Z/21iUM3HZtlrxiRUdSdK4tkvsYIVx5H7pWjjWtp
szUL7GLXa8OrQP8H9Ytbn9+3skK1CRA8eTZ76rTorCsbfAqLHiSshq3TFqAvSCKaYpwSicx1/OlQ
J/D0Aq93ueNRThQV8NIu2bqjXtAvpL81kEm47Dl3I0wpC46q5YYUm3CXFrbARcaqnQvfpNlUrYVH
EUBYhdi4lpWibYtuWjqKC93VkS7Ug3mTt/oBmPnJgw0YVsRIlQCQKQv6/K8OzNgUkPU0dUx2Haeq
2q+eW0GQDUnocDrr6GRHwc6Y81gy9w3QcnUd+8A6Y0lQm98mx8DdRxUdVPjvyaGa3IvRoMIaOdDE
cfLdSY9irYl0RXQPmt8ei8Q2VpUXfKOMjRcRUoGoPoWkZU2Fmy259+XC6RBLAOCHk+gRnj34Owxf
2jprhueyNL9dQzHFNtkyGEEel8EL1WJF0BKJ8OKVDRVVIqIrK+RGyVAesqbdaWOzr0xgaJV2H5WN
t1JVfJMQLYaIaU2e+hajKuU58633/Av85yff9p+9zPvKxJuOKjXW+q/QQs00+kddSgwLRXBIQR4l
pnGT++Gx6z2aiAh+kxYpmxFKcVMW7omiEcoZIiGaLBnXUexQWFAaVg2PxsM0mGz1cI+0aS4X8N+7
ObydrUJbBU/WzAEby3sEqE/YGm3uiOYj7ulO9Q4ktTRsLwSyYT/XxheaIQ+FZ03XhBR86NtOcAlL
tkE3+hg860X0ybdF2j75+qbxuHUrcqc3wpSfJuODLiNX0gaZmaYEqOhj4+Afy5/SidZ1217HjdPf
/PwPw5df6CT7jamVBQfqbJdZ9ibhZkRgHXoHDblXDQxpSdlILlMXJOytUUagfWM9XJPsQmELuPDS
0iqYX+Cqj3GCGAwY671Jhnpt3DpjfMUEOOuapn1VMCTTEpyjru2HMtU2aal/hoF6KzWzvRFtsYo1
9dAZeNuVgHsT2aT15GcHEcDBNLTnSqEkbXs93SgL6xeRMu80sON16HIUG92XMS24VYgMDaywWQ5T
/4J3BihcLL4rIwchKBIqCHykbuDcmqQxBH89v3Ht7EEivb6S3b6ERXO0amS4mlbyZP3Ooj63gikC
qhen7nKwrc9YG4miC31wTw2tw9IDymkWgIh+/PIPf/3Hf/gY/qf/ld/mCX6hrP7rP/Lvj7wg6syn
2P7nf/51t75b//yLf33Gv3nCUxiHxddn+PZ3n3W831z+7RPmz/Gvr8r7/v65Vm/N25/+wSgMm/Hc
flXj3VdNFevnJ+AbzM/8jz74y9fPV7mMxddffnygDmnmV8NbmP34/aH9519+GEL+vES/XaH59X9/
8OYt5e+uw6+PoPkCF/QV/r9/9/VWN3/54f6qLNNw6PPryjYsR9k/fum/fntE2LZjuEKYtnDZ84kf
v2R51QR/+SHsXyHhS6ELVzmmohH64xcafb8/xPgn0UwZ+E91Kewff/v+f/oF/+8v+guV5Ns8zJqa
T2P8+KX47Yeev5+tG8pQuu4AA+R9hJAWj3+83YWZz7ON/9Hqvav0qqRFa1LxbdU454VZjN3Z1Jad
O4dDUU+GzAbIJN5LmLKpJGMkkNTaGg4y63rIIS6bMNjWdpC6y5G4zoj+wkIvMCFaxcqOf4qJjXKR
5yN6aI472xmvajb+e8gQd9tujVezIhAhvPaBlrGblyeW9X4V07mKmvi6Y6bQHCFRhUwW5zB1laXp
0yBNZveOQIcKqRqKUdYZ2R+xregUZ3t7Rx2IDn+9CQ0K1H5sxmfUPQs1rw5aQ7Jf1nXOHQEg344n
NoYxcfDv6lsxC+6GlImjZhFfNp7o922nvVOAvUi7Ce9IJtvT7ifl3UYVF8tZupnXsNf7LcJOcRrL
OgKHpvKVkQ+37pWmAXly9B75pkEFwAJUvs01iXaz1X36ObgPtQjnWgHmTMuvQ2LDyKfXlok/GMv/
P4L//ghWf2/83gdlWPzz/6rCtz8Oev7kt6FrGr/qitvKkdI2TMfVeeS3oWu4v5rKovdoKcqdUjBq
/jZyzV+VkspwsN0BNLZsJpDfR67FVCAc6pKWS7SULUzzPzNyTV7ojyOXOUUZuq6UpRNzazHD/Hnk
jglp6PgYybxMggNj50ufEQijA+0k3Zkxeh8rvdVwhcuZX85tTIEl/CLP+7oL1Ts6YVI3x+tIcU6H
LIzMxHNQUKtrN3zsLfWc0eReKgtcVjNMr3+4yr/PQn+cdag0MYH9+dO7uuPoglg0pjcdtMufP/0U
D4NbeWhPsoCTBdjswoWCZLOHi6gZZ9bR7w0Pmw0yWQ7ZAbRQaFNaQuSE94UqO74qO4xqShI8MqGC
bP2zjVAXt/sXsswdXTqc86hgdT8Dc0IdgVqyICSgjh8daA9XRBkspO3Pm/BoVerYF/PsAdsPYggH
ybDV6R8gQUsyFoBoQDm4GXV1FK77Lgw7XzJJoRGKacBBSIMQnzSvsEMpzLhjsahIKFpMBEdTvSst
gLIaamY3ie/UUOdrN0aZV0CMzf3OWTYlxLxgvG0dJi/ShxzaBtFnaZj4yPsBXjiOjyklbyb1ooiM
kHwf6ZCdxwJJvHKLVz1HHF4FG0SZatXa7O2LOAnYB6ub0efalDH+Zy/Kj92UIlcokNd7dgOi4p30
BfJp5tBaCoiruONrBl3rrDXfuxdJfpOMVXGXZ/lxEtXdMFor/LUAwjsayPYYrXwz1hd2kYoV+Uu4
4yVsDMp39z1RADtNGtd+aoVXnekl69gpIpCjxjYnCjipjRpVjbMI82oLeA7fpkLeV8WzrWuf+RxJ
XdWi7h/KjTJfKFDM9Ve0vWhBgeaDbaaa48rprimp0070bujI2QdvzhoLY7Cf82OFWe2EBg9R1RCz
NdrvVX2AaHL0Mp2eS30mpnXFzblr6vpdj1PY0R1ixhqOWGjqS3rTHgxP51EX7ed8vFkgD8SrhLEj
bjnmutrFySmcd/2Tl0C20QhU5S7K4QvsTBc4ctiS7O6RHXBQnBsa+z2zSHTyOw4jMs/jpXLSZy0e
toNlngs8vOTajmwwkUX1b5pufxqVBWre+8Cm9Ra67l2PBC2z3af0KNP53qq0d5SRJ5a2J78dHwCK
NjFJDaBSn4gy3Qxz2g2prmAVPe7JRj+QDnBVUhtJIgJrZd5dI3mletuzhpdResg9bev4xslMjTtr
IN4YMMys6b5tB3mI+vKRvSQFhApHizaNNwOK3SYsXj2rBmKixHeBZj00iZEbK+sSTE/KbdtFTetu
YQX0iXWy57X0TVbB9UhPTJPq0BlJvhR4b82iv8ZDeB0bCfkCGEq9b7od/DEdtJ8vk1XnWXi1iOS6
L7TXsu1fNaIwF10O2BMQ4iL0nZ9BDY8AHw5dEZ0L4yZrKNSZo34vk6BaqOq2909anzHhpfI6rfIP
DXbnerQRUHTl0YnF0kJcR4eihw4FHgWfGEKIWW1L0e8gC6x4fXaXe/5Tks+WmxnCbnZnK00o04fN
85iDwi4UNZd0YF9gqGsdF9pCuD7YrI4TUNfXsB7AWE/9gxNzH6iGsBY1fqsAoRj8jn3gmG9NVfQM
YO6QvkCI527LDM9BRmSeHIiXMuDH12cattwCeQb4KdxEXXZ0zITuPZpwMxvdRdlyZ5oxCtGCQrrI
vaOAKt+NJDD49Xx4d2OEWCNYX++JMyubvZL2AHFBSYOdL2jFN528PvcfRkHWadRH5yCdQXTMKs04
3lbYMLowRZqdEvkSXCSBw0u6Awzo8JhV2lOZmS8A8fl4osBJGkFltOmcFoG4ShuEV0HvkHhAfFeg
qG1RMuKqR9FOGt1TYdko57V9PdEs8amS0xcOiLFXb07sPxMyQnk4gL3KIZ5cQWiCJj+sltLlpBu7
qHDytNP4Vlj6jQf9VeaUUkaO7TFZzI37wdXhjrcOFRWtRVmn6JNSPOeBUW+9gM6nSTiZPoj4ANy0
XmuWBQjLUp9OWK1IAJLbhHwctG2AKIBmTaskivdJXVKf1u4iKxJ7jQQjiC0c8zTWLLu1X/F4XDoy
7daDNM4W9WYKCndNZMwivUERaWmAgqCpWYmPRrulVLUO03hEMwfwJLnqRH7OqTsTWkOmK7WOBZea
Lh+erznGGtOghz6tN0HEm/ZtoKrvTJVvGV1onCBQf1gjF/g6nhLfvbDFrq6MNFv3sTYRlQB3pQcS
YeWpYMkUVG4TecW4fLNzW+w5SI6LjFNrFRAo44igI8YQjNSUU58OCxCIqWatJPKANT/VJ25GeAH6
RvPshwIGMjAcAk/TIcxXcFiWtHC4dUCRrmqHnvIMRcFExlJSmvdCdveRwpzsIOjLGi+6aiqmxyCw
KSivAl2D94SLBpEOsWTsRrLu1e9OdJUkosu5IoV9CpngIu+gfWUoBGobPnRuOu94caZ1T3UYhVe9
CiZS5KLkRdCvWQQlbVVYtiSyZJ84wa6pAFxGD5+G4WBk7Mwz4RInyyQXNal3zdh/4QDM9iATl1bP
n2G96JeZtOe64bZR/q603rB00rXyigfN21tZ+x0MmGHHtnkpcvujNfsbqeevdu1/Fk43LWtjDwzn
fbJEtfErRu6UVy89t+Syp2mbyysVDItOt0+kaBx7u7ppYQWHeZwB/QRNxXtjNoOghf98kc+5fD6A
uZWrW9/WiMQjP7txb131U/Q2mzSXCSXWpTGYzwKtBZ4PTGV+LY+0K0h0qzCItSj6coeCAhy7XQki
bgn4ijBDYd+RjUWCeCY4+vXOi9FUt5gwk2UF821dTAYythTg3phmaLP1c4tiK2+0ZjOVIbOKq21z
NP82fS/dQSYkY22HFnpDmOtDYOT3ljW0Gwjom85zu/MY1efWksd2cq/TRt5BtfzsrOqzL/2zR6WV
CjuOSpHeaeg7Q2E/GMTAZU1/57YYTOmC4873nzqTcq2V0lIv5ufLmI6EXq791qYPjMQHDFG/yoe2
WaLiLxeqby8EVXw7hrUpLQ/yvztx7kyTS/Vsx/hJGkyLnPFa4EMSszIFnyOW5+Oow1SJmGHTvIDi
1QUHeL7WAqoq1fk37nIkk67+QCXum0QubFpACwqpUfdvSKlt88/Up/jdSADtsiy2rd1mS7MeP4uy
vKlIWVhk4z3OKI/6K+HrYwWePQ37pdtXNqme4QN9FTqjPXG+eYKkj2bL0nywEX0vpMfGHmjV1g+G
hySv3tjgIDUF+AkgZYIkjwQc1viKRjpIeBw3LYrazEH955P/lWnkPYiqR2eolYS+k80xDVW6ifya
YC2vEgurhCwdh4jTswIBcm1+IMpfT3k7Lrh2Ix3I4j420ueB7dCyGtSMl0so5UarFijAITQQG06m
hhtUAyNSllgZpDhU1LxozjoA9tCtN5ZcyxJiah639nIgCkOSb3jSCfjUQktfY6CkIK7Fu5qKXEkE
zSaONX05NPJ+cD0Crsr0qJqXSJf1uujiJ2bhZy3Vn+SIYLABY+1MsaJXS7SMupVJUh+4WPsgeU7r
6DsU1ieA+6UP8maFgVNjkiZ62bJbKKxaSuqnJP5ruokzXBSFw1wih70fIlTAqlhHO1rA91Yevkb0
B3XdfM9MSMq+U36KOYTMGGGuYxLC7tXTl3W4GmLdhV5IsaP/9gpsyJ59qViRUWhlUGLzHAEov57S
avQWEpybSxJR420A5PE+2r0qotmt6p51RC6CXSxEx6BcK8/9ikV+mandZcahw5CI26yYuFcP0AaX
9mDEnHciaIR0edCRgO9oA+sJESa9plYsgPUfiG0h0zgt36k6o92eT5ExToDQvk5tNRyLNHz1+8G4
NuruyZeUfhIj3aYhqSxBnnxpWXk7Su2bQIcnrz6pJDeWIWpH4oHn6b0NZh434lJ58XFMB2ZpLHWf
lPRKTm9mP4FAMeK3gdJu4Yp3YTZ7AQ2bGJTUWL5EwMU94FZtA1gdSujUdPdmZ3wYQ/umC2TcbXPP
ceImaur7RmTlMhk/mhiCD3Hdi8GBooLE91aZtAobbMqrXocsVxf7KG4fXIkTx4LvpJgraxPusPci
IBUBzDLpKVWoegJyiIez8PCC1QTGyENqARXrJnWdGRfHm5Z2137FWYFNYn4Ro3U2vm1/Ft66KboD
Gr41FW+0jeLJs8j3bAvnPRKFtatnXQXci9sJbVxmk3FZoIqRmcPWLiCZMpnu6zojCnJaBDWdmqwW
zD8u0kipjlmevrmoDxZlmTxrgX3oo/BY9v2mJ1QTVimahtHI6O4DFuvFR2RN49LswpORNtjA5UEn
T6PLQJ/OP33MTSoi1FMAJMorm67aVE4PIrFuYGa+++N0DKpiN38YeiBPjnJvCvLTwuGi1+xQKyuD
BVj4aIyofoGkWCDmeMhiiBa9SuGJtfITeCqhKpwOXctAAFZ9ugFlwMqwH0OGHuyyY5vbbz24i01D
iCa1FjxYPhVDYTtXSf4Nd0QDrE3/se2wWYtHMRYJGpXsyrKmZ0Tj6yrlaqbBAHKgoabGljfpyb7M
vzJPB7bg3UTMlnua9BZcgomFyLa2et1TBbABJTXtZ4dWh0oC9qEA7YdLo8ZInoAxfwx9p8DKYHHg
PthUrvTYT0Qbuqv0t4LqqNBVu758a1vnLjDwF2jempkG9ZXVI/O1YnyJHlF4DXCFhV0+BhaBOqmz
KlKdK8SiguSePU3pE4Tbe/3Krt47niU7SFmmuhsat9h4mnxpjWkiLJM0Pn9GjY4GeSNpqmizQgAv
UFtNIohORoOOEHE2VqpSf4jD6SxFzcCWLqvRRPauP96PSKz5P7MFDnp2nK6vliJNX1C3zmzUhzCM
X13tntqmB/YhuZeFXuzYeNdHmZVyA8ZrOOm27JZanXmPLBBPFaevAzIHjpJFF14PtJR9n8FDGmD3
guwQigrlk8MYsQjmir3yFL04aHar5N4JiuccKQtOh7cqdl60kJOe3TlXpp6yBCXUUhs/vKu857Ih
s4VqNkesEhd4TbobiUx4PBCUqvwtCfNtNOUe2yn32pcMk4igb5rh0ZdKuzNH8lsfdAY+czxnafSc
BSikEi5fkVh74CUPsuoOlGLgXbh9u2wMlClart93SQasSiQ3XYMxsW6pN2lZ9MBBiHgNUgsC3X8K
Ky5m7YF1qoMH/Iw4QPGoGRq9aQb1NtKzh9KDElPq/NB9KPHX6KfCIgygVcUxHCTPw7tWYeMIMsxy
xG0V7qOu2bs2lMfIEQs3fcKAsGq88FBZ6XWH828Cv4w1dPhygqrfR1pO1r16tXyQvhr0OLN3ySkL
TkkuwBcYYkdkZXQd9ll4S4AmKCVpE0hm0polHpsqN17LrNe6Y0CtyxA5FlNgBEsqkq+oyR8Dz3cX
YWp+WcyCVILoflZi5dolrdrqs4qfePZjGI/PxTQgIJxebeZ4EtqwJIQCVRRboKHQUX4Ksa/aDg5g
OW1quo6L3BvA2ZF6tNYHDlq+QLnRuDU9ZBQT40HIFnhwzta5CgSIG+0LQNG0RXi4T00+qqdVFeUP
YLSFLFhaNTwMg/ZQyo7fPh2hxOUAUdxSUPurT9D7ngOF7DcLV0MAxAcIkj3rtxo06ACIyTmf6tlX
N8vn/fuhwUzDJbghHflctbO8IydnJ2o0Tkcl6OBCrKrKPrqGvbCqnh+AZj1URyTgyLMWrdfvx3Zc
pzaEfTsPFaYujj/w29US203hsL3WEQn29Qlw6xlVGYEMQGKCxHr3PRt9rubvdXVGIV+zR0DhhLJc
gL4LnhrqcW7PfaoMpF1wBwtsnuouHqnvljhHgTPnhxqFDDxArWCUPKejw47bIP+kTbR92mTo32X3
DOKBi0iLcEVwIxTWBY7BcFUW4TlT4bmmnFpyVUSnnaq4uY0SKAx2zIRipxDfyH96THxO91XHFsf3
CL625d6fwEGr/rEj5MAorX0XNacYBVk9+W+zvlQlYFjsbGOZ/WMZDsQL9LuQd1wlafSlm6RcCfOh
N/1D4IRfWKpqOD4kFI8VO0XfR6Mc3w8lrVKOMG3d74aaaxpO5l7rm9OQy7vK9Sl5iac2Oo21EaDP
ateNoxvk6vUfqsbRZ4dn1wIoSk5vS41r7Q7mtSvwoWHTKuq03YYhXPKCmPVSmcb+53tr9oBRsazS
ZQIhk4MHC3tu3GrIO9eassDQuRiLc/shFuMricIy6Hei1S+UYsExzCwZv81u0P7yEQm97Kxy6Vdg
2fRdYwGzcfkq7MPsuf433cdWuiqq8SJD/cZNhkdhtJwdi+YS9S969TRq0wVe5Zcb0d+OBqR7gKoy
ZyBr3jU2sUtbADoutzH1jRjeHchyqqdmiF4cH2AwXQRdwsUoGwxpmcl48GyUXkBlejR2q8RuDyOd
A+y7KJAi2iELvR6ek7iBEY+iPR64VvI7yuSVINB3TQwRBV3tttTkrP/TH9ijZNs2BSihp+Fq7NCu
1UmyCgVDOSgxMBRx+1FVAeo4k6a9jC50wqgGeDweFaQnuFTYezWPxkFSzsOumwMt1dr33lH3RExw
l+Lg5wxNsIMgk3FMOhxfVk+NufEJd3A95CwlBea6Tza6YHjlwNXdiYI+oUJPOG7iVY+2eT0S7JCU
M2YIsVfVkh+f4SyBk4oFOlI3A+I882oeZqb+aHpiXyNYmdKG259iyTLQOH9p/rGkZILGfOuE+BkA
9JrJ8OxgF7j2TyFH31qdMSLz+7v9tnZavKAiIJXY36ci0m+cQDy0foCSuM2/KIhfeUiksrni4m07
Y1zNM0Sat7f0NCQIsGVVW/t5xtBdhBMdnBy4Ac3WDrqjaVlsKMPonFY0P8sCyGIy2fcmoUKK0eX4
7hlzn2T8QtCBQn9XG+OexflglWm2HMQ8mWEWSy0SPBHngveyVoiFaMgm70OWUUka8Z/2TMV2VBwK
tzt6yUPXMr0rPDf6WJ/6YMIz5ByrNjjTuiEEisZFyT0dE0CyJHx9H8kbcg/OaiJ6NpjYpZoWv04z
ngqqo2S+ipUnh+fOhQgGuf2YJ/mmM7vnEWKA1+enhvoGVsCJsrELFcNi8+yE3XJKyUsNqRqFX62A
UqvXm5aNP4MKLHzVc6sMsM7o8V7wle8Nc3yuMh9DFGp84R/IWGDbDkyCBPirwk12wTS9JJi71mhk
qPFn8nVGWvHCbcith2SqfdazgRJ2vys1njGSCxb3zdYfiE0ItEuE3S6rio1hhAcSEB4V4kTkHh3h
tAZHPDKMQRZQFI627swsaTjfl0wWvKGflfdpd8km8d4P/c5KMmKmOm5CSfCefDcS/bULwY5V9cnP
TmkfPdvdi9Lk7dDVMMXtV3paPpxhlip3LgFBezgHRFkKd22gOnedGR5G7pmteNP5TvKZ3vom+fIq
JvCMIzzkrMeWEcGawoRkBPNPDjDZj90NErJnz/a/dLC9NRv+ZRYH57qot8bgnxOtf7TMGnm0uYcg
toEbQKwwVUSN6c+LptcGRedvn27M93oQrAdn7bMZ2xQounGh0NFyA0na/IY+P8SImoewRb1QRf3W
lMrxAnPvqtRR684ZOHvLEJD7zvBVsA0jfucwU1c5rD8/Y+mN5pmUUybKa5LHhEc5MkIBX+ivquec
P8j0Y3ZndRk/qM12ZYhplyUPuQfgvjyPzrzWRuwC1JhwfpcBtDr9A+seRF1eHcTOFf4JDGfJ9KxC
NQcMEGnOUsAkl+ExkbcZSZDI4hDmBl+pK5xlAJhDU127dOabsrN1gIGjf++Y5jFx+UcX40LQmqOb
Q2qvxy/Xm17TlovXTYISsjGCK7VY43ifUt5NaoK0gClB1HiuuuCr8THvK4tGjkXCc/nYcDvWeALi
d9ato6XItuWX6Xp40DWhU9Fwx/IoLWJ0ZuVRdQ168TrNiYR023XRMoa0fkdPdt1x/+aKLkw2fsBI
xp4VfhnFdMHG8Zg73rFo1bvncav58KwaDO3rPlPvVSOeOwoe3LRkUwXH2qtO2vTSoNFEHHNXkcao
Kh9YXX2NPGJne/xa+PR2bTs+ksrw0XTiSCayz43qH0NlxXvcZzDO8/w282BEem1/ncX+wMjINq1e
XqmCi2oPSDl0ltdlV2xgtc1QKueSWMm1DpWQ0gcE8jzL1vPyKcyo2VFxOwcSjIEiGzk3gq/IGB7B
7Nz5olmn3NHC04/xHH7U9XvKFB3Q1JpQwJpQDW6ccuoedX6jhSjS26jz75KA3pIl80vVFUtDg8Ue
enM5Qr/YebtuM+NV2eGGoJBt67frfORDDTbXbp6Fojh8oQqPpwoVuBHAUA1GdUwkAzUcp8tgOEeO
Dl9ha+3dSt7RTFwGaXRWzJX0t/moGFtXUfVgOe7dhIQ0DEhicJKeRDYKAhwRO9PfgIdYoDWi5sck
gDto78oL7mJsFBBZoFkAYh+XDbFkuM9wLqfNqcr653miiCSbvsgaL6DTLl65M+rgXLIQFkABQl65
9iYs9pG4m79ZMumv0yDfkaZuoeNsVFqf+CYcVxhzqPJ3g8UMNb+8pJkOxWV6raRJRhYt9nQy5YII
ZsTmGMF3bAzuJI2DQL5plP3lEJ5lHZ05DF9sCZF6zpzw+0eKXSvYEXWDBY3cqjtCBd9x5ucry+BA
p0/HGWI7Y9s4hEl31efw69ialiU3LaAQyu+v1jA8zle4rbmitBdYqPBKs6ceGPHst+nKB/6BhFxv
FWNLx8+7L/302PnOhHsobzZVSApWJFZ1yKazS93noPSJSBiu+oZ474w0p5UeEbY7mu2mpl+PoF/V
RyNi1ZC+zeYrA63IjupkZ/8Vcr7/JkI9ifoFKeO/o9M7/PP/BulWa4d/+af36l/+qf6j2mf+y9/k
Ppb4Vek2qm/yHhxTmAaP/Cb3sUzkPq5hkPnJf0vLQM3yu97Hkr/aSHddnYcdJX+K+P6m9xG/SmUZ
tjuL7AzLdIz/jN7HMNAH/Vkzg4LQcRSvo1xqXbZw/qyZ6cJA7zI/mpaUyFV10alGzAsymTmac8GY
j+agf8i86BRO7KMKtsEAcqmueWAGmyB6xkj1nAFzx+2ICkNv8Zrm8bvXR+/C1sk7byw6gUW0ku92
VqxVON44cz4AfXNPL+/NyD8juds5UUPbtWIcCnRuNgs19Z36BKnSKXVKWxmfimROZyUhZYUNNd0A
iwpqQv2gRloK4N6UTWMPCfWSSN4Z2NbQ0+rqlQj4Uz3pHRowCntuxpuoNL5CInKpdHY8jU9HJtFN
8tor95IOJUUtU2nrstKwFKwRHfMiyBJQ3yGKL7H8dQQjl/IqpJns8D3Nhpf09BEmoWED+wJzLwL+
L35FTKo+tlOnolmFC38pRUVHwp3ufn60sYerCPUrBeFW7uaXqnvstuzpll6QIU/uuIAky+HTFoTJ
WeM2zGDq2JW/1ckin79YlHIVOp/Mjc50wSxUDYBesH6Jk65ou95TNr0C5xUCt2pXnl4VS+lwFRG+
0KpEAeXrqL0lvaTS5J2l4X/JwaDqOH9+p+qvhwK1S6iF7z+vy//h7ryWJFeuLPsr/AHQHHDI19Ai
ta58gaWEVg6Nr+/lcdvYZNtMt/Fx5oHFqrqZWREIwP34OXuvLdx+Vdd6/fB55cXQ3aMbOABEAqo4
Dd1WQAifLBc035szcqYSpLIeeu/N5Uoaqb1Fss2bwnmZimzaOSg96t3QlEczZ6ZbD1xzP2SfckrG
gNaRaKRuO9XYZN3I3vdhlOPQm6HGNsDEStN/sHsYcapetjQFlx3oYhhU5u7ySYiGF8iMMNtkrnoT
5HriqqH5bllAO/B0MTuUT7PN/G4avHOrLBy6uToqWDP71g7ABxGyl9OYwwWFeH0qH5ZC7o2U146V
wdiaQfAeGRMePry9iEOLVTMqufFNhqyxneK34AKKwLsRMDMyO47XRqbvXoyE3H0Ln9msfhQwVd9w
b3xxzG17QcsN5DFnllKZOfQV/RDgOT1HOKV1G381WXRCPZdHUCoKVNs4K5PXkgXOvWcv92WI/iOv
wcb0S0lGGce/RX/0bg6EoXHe8zjaBTjJlTBfxirYFwwo9LPaNM5NQT1n1PBU+HPiocdyBwLJegAd
MzfYkvIhoP9+qrrkM0v8TdARdF64R4D8T23hPsFpeoxGG967dyTYgxnVTPPCRkRDm5p7GEYSVBHP
XQlgMsMIUoNMbbnKYxaR8JiTBh1lXFoUMp9icZ/Kme/UNJIeGLXK0fL2HawkMqw36Bdp7/FyIuHe
gANsdVETZwG0Jv3kds6eSHQMDvpZR1phU5kNNIF8Eehn/4F9v2Q1cDfNxF9EJY91BWx2pbrpxm1J
Ngvanqhd7lMrSH+pFDoCafJfaj8el2K6NdHbbS6rUSu752Lon1qBiC7TtIYufkCiiZ0rYKUskrYl
6pl7tuy2o/WHzrJHTyf9pN7izpQ0VL2xOceMaNPKvWGew0WLxI/heLp/lqyBEyTYUtND0/c/JWIT
/AjRK2K268uN0SM/u9w80uM2aRWPiv7sqiis1+iFIJ/RVx2S4IHuCmtcYryOpvPmSChTVtvI0wyt
1CAoelNi6zc9jvxeZ9h7wyxepirZt0Fn7QMgTVszal9lL7U7gO5e4ER/3IgZ+ciGRt3a6CPNdJOp
8Eq2bwCjgLA2Wq/gBCc1OfKsz1Hc7nQ9AzRTdO090CZNUd/lZRbsE2MuNjA7ThaOMMhNw1+rGk/V
sAZFl5R4Gmf5lCBbR9pCVywWzRlW2GcUMQitfK7BpJ6mwX3Ni1088XZapK1ELu373EIN3kTP+IX3
fEbBCgs1a2uCiLFPv2s68r1n38m+P1w+zjpaILbR3lJIME/gT3ZC+WcL6OlBbwtLqT0wNVpKYPYz
fbn4GOXp51+Lun6oCakTsUFCFO8h0Nf1siqyptxY7ctk2zd6MfAnXnUz8couLx3NkEwBDMiCxqiZ
Uz4SpZmshWE+0h7/WrAek2ZYN7jUIawV64mmC8NUIPhO3219O3tsPMDLKkRZxO0usJBwJ3CzBzyz
AEBby/uQpJmOKbfSrJcC+t8d28GqkcGTLP0niVcTYn11Myo2796MIQchuUNQyD6RfuovGYf48/Jo
2eH46sbk5iTxrRB3+os5KBFYoLe5cnCPbeQ8SXppayLqCWXjbsSiRIZrw1+5ejFbJH80yh8ZWdxJ
EBEuP7fv8awijngU/V5U4sHUS7dp8U2zflF5xhOc0WHDcHisGb6vQse9cUfzq5nhmVt8sX6ZHv4B
d0nvMj7gciqYnJLRyoh+U7BEoWK5Ue38NIOs01+s3/5S+zc005/MzDu6Jt2EWG0wJvBW9DpSRryz
hh2Jom4NFPhRv92pY6w4CN4cqNGKydHKcGHapsmzO/D2iJqAp6dfkAKe4yg+UgxdlseLuLxHIrzY
VJEZhjmDC2KWN1HOnhAv1sY0ZkIo9VvRvyC83BEi9khWVLIG6fSF+xIXIGq5yP+IgYztm6iytx0k
F/12C5a/PTsfIkS4Wij+pjpYlx4Tq94UTwzy8U/oW8Mc6HV78UcO0InOHBdYptZJehAGpoKGN3+h
LwjKYkDr8YANi31dGILKRz9tWUekDrrSlsePOoRY0dHdqCr8XkouS0LUHB4L9ImJvC+m6s1G9kBf
m41MppjtXAyN+sPrSd1b5SG5Q0pfZn2tc4f514RWWX80M16WrRCKAOUoJ2COrajxqUgSl0Q2/VoW
JKMrkMOfgWAh4RPCSjGs9R52eR11gggvFs6WwppHSb/vQdQn/BDHQZkHh/PvtpP6AtXl7eTKv75u
yvkbwx27LZNlYsr96mqWNvrDjp8NDvpFVEg6MYv1EWpOelzLKrJWlSZfZTFfcnlrl3fMJIsi1kHN
UDIGuHwUdhJ9e8twfXm4pb6xG4Gvaxq/64LHvXUpQtNfV3++iPrKvac/ib9+R4rhGqXHAa48GYNa
AldH16y8t5eflel/qzWQW18+0qZtX6AiHS7vw4/TpyAknFlv5okXPpnMwtaS8qQZ6WzqS90aGDmd
etqMnV2tB4dPUem1qaYI2hLg8WRk1WMgvKuwN34v/yDy/ivf8e6WyyPqMpWOR2tNYMjnTCwlMckQ
hNrbTCASUf2bzDhF+JCaSTlcdkXLi8WMRhGkvgYnIXdPrw6Xuz6yrMOQ+0hEuRQD/m98PqvLN1Aw
B5ik+6MxO5/SnjrUalyzyxdeLrqnL1EdOxKD9w3TXQxvPLncn1Ruc/0WWc6eBLNl18XwEWZKcyPD
T+wN0d7VhVTAWgKelU+hKz5k9OoL/lKvoXrZq2vjLOzkIW1Kdt85/0x7dmk7Ljc0fCpGtpT8zUyW
Fsw7nRwZBjI8ZYJBHzk1cgVsFjNB0hmHPs+vFtU45wQhd4fAnbwV0DsK4aBERL9pi4XxjD0fBlHR
rPDr/eWpDYOco0eiThHEIOQCEASBkYJqz7gr5pvOR78ZLfoO1Xfu5VjmLm21mcBf6QcrDfglGqEd
VpUjEGpjHsoF8jL9KZj18BT1xU4/zq0+B0WRjpMU4yGq+2PiND64FrSsUfFw+c+X53UJgdH4YMPc
WR3r6mgXTHKM2ntKqGH0Ehkb/slUZ/3bRe8ClQ7dqdy7tB0+mWj5m1mf74rBOeqVy0zx51fdAXw/
LSpIO/peRsqMPzXbGk1zAHT6bcbcmPYUUXjyHZ3/pCs/vbvM+twxAWFbB7xs7pdNceeHXI7LM3xZ
DTo/XsgGjJ5tBHwhCrGt8lKa7VOZrnOHDiVUvmzTVtF1rgJ/z5kWLJVkgDamI75jDgtwmjXXhqR6
aDyM7BBokD+0aqwiQvDFqk8gzUeddqxJI5EEuWmdGmjgm0w4vwBaTvhc1snI9U4sflH9HaIDQiX+
s9DVb8lTy3NYwtPIJN+X0uBct73Jv8SHYfxVF9Oea//6NFXGHtPP5TknE9GJOaH3wU0fB9uYM5rK
+bz1Eu5xqMCkjk2b39C9/tT/H3lU4qjPywatQl5xJ2NoOTqm+wSL8Yag7uPl9oYDytnbWU8qMKmm
rj07fL48KozM2P387MUIouMMYzTURYf+yQEnV/3B2LoQinVhn5F6qh8tSut2xbp7NovyYABiXxmR
ffePhyynsTuVH62f7SuiQ3RJkAYTiNLMPWuhvBGj1OsHqv3RYi2xsOYlzBVWkD045VPzX06lVuge
dY3GkYXOa0xoHn+oLfN7TI4dT604+5bTrRPLexiz+e6ygesvAZJMoTE62SkNOXPorgZcKX4J7r3W
eMqX5LPn6KBXgqbm7C4jphxlDttpek3i9vJvXt7gX99Ku0QT93k8JV3Wx9K1bvSrsia0eUWMF1CP
5lGC0BPwea7IgQFWlN4M432gj8T6a9mTl93ge1r3DbVj5MvKyoZ3zquK05oDuq4zdOE5/SEs4f3y
80MWwNlbUP6sJ20cEg2X6q/zRGwd5sSLtiKcx50RT7dApXw1vFb6fo3xLqxV41MlmyiSF0XbWbPo
bDAwPM3o6nATeM5VFRtXFflXA0dNJVO4ShxWabez+HmueHaaW1MXCvpKo9GHZGCND4ved/XRlorV
t6hg22DczuyKlwNwK+eU1s39pU52Wxb13F26rUvFmRjyC1lPXXPyLgM+Rv0/rKAeTSbFnXE5/Tbz
fMBStAaLg9MIFRw4FhflAa2KKCJWKdHP0JzNdIDS+eyU060D9HozjFFzmAWXMoYRrW9c8nipAx4a
smD9lCvr+80NhDaYSXwGSqoHf2LUyhfqgxsGUmrPmpbM5XCvmyJNkBCNWn8vHhvc5ca/NE4uR7d/
ai3+H8xtugv3T45ay3EdKgNBt1DYuHstXL3/7Kgdk9gkoC9wWMzM68G2fy04PvQlCvsrq2C3ec72
8g/+W7bs6+SLBmf12/13U/U/e6r/d/P2/yPdXlObIf/v7d7TR/m364/5518t2fp7/mr0Gt7fsW7y
AWGiDmz8nQJX9F+dXiP4uyAVyQ/gHfsYrGkD/qPV65l/xysd+J6PMVsAzsaz+J+tXk/8Hfs0Vm6P
hi8Wz8D+d1q9PJr/cg9dfryNIVtK0/Ud15f/zR1JSdCpfGCEgP/y2zDsBZsZ8M5ApdftUo2bPqAT
2QrAZZR368xlqwi7mJnS+CoZjqNMvlYls3pQHE9+W7zTZ93nPYQP6lFoRv4hiZat7i4iiCpottCP
je2HMOJE08LqW/dorHB6FXl+o5b4NwvyuzAq3zFE5mF6P4bZTeN6T1ZEUoHBWcPJfhWaiULFEd24
R9PlAU3r/jTA4Aihs68y37ZXEcaAvqW9Z8uFDYPB8QqALJ2IL3tvdsFTJKcH32ix4uS4KJPqyu4B
mgY6sYbHhg0lNdAaCoAW/YM0Od7ENr2HpM8fjNR6nMLuusDfvk+hzRLnsmTQxsBXoBePNhVEwr3W
R5o+SlQzh08O/33cVkONAxVQOCeGqr5mfE24SBkHmyoCNNxlKE4ja34tvAAdmltsPX9682q72zmh
XNEbc3e81etOk79Qw4OwsrPPOPqxcib6bvQ7qPE1c4D2OlX5oB03dAOAjaCoNCzXR6AQF3unLF5K
trZzQLiWFfvTcSH86qrwZ7FP5PTsTOF8ZQUQdl31UIOqOfiKWIxGka61cAk9/CzbecGO2fkeqC4/
5eKV5Zn43/LgdMXzkmf1PkhhIkt4HMgC1jUKCTeHYTfmAFhsPzugXVsOHdExMqROHuxvEs0hik7F
u6X6BuTIo2Euz4mSEIA7fnHCDELmue2Q0gGRu3Gs6ipOnMPkDE8LVBRUiAJ1DGtuOr2CiG+Qz8Yw
TlMFbd0ACFf2D0mSfMG9vOpod5s1EzP3FUEZg1E/+kLRdoWZAEM/nvxIa9GDF7+Y1kX0TZIR4Ofh
1WLgQQIiBM2pwpzooRBEzclob9oOlpltzNkGEaKIg1gUh9YBckzSpiN65OiBEbncFPbgwR8hHTr3
wl3qJTUtVefgM0PPJgOFzbyJx/lLDhZZgELcSR2b4dknT+e/MCgu1kgSqk00mDcu9NZtI4cXjICU
zJWVbOfevi7tQuxATzFdNUBJI7VksoFgbYwdgtRNTsiQ1qmYx8Z9nNp62BgFbyWFIbvzqoLuLFLg
xUy9QzWlmGbEQxe5Hv3nSSNpFPtj8GI7JIcPFNKLYBJL8/dFWNlVAiIntbi1mzSArB82962rj77l
Vy+GW48FwQJOSZC6YjQQgiNABr2tc/PNkMU7mGrmrR1ZaCbg29qD+BV/hJALUAFk1iYFKrkI36L1
QcvESPoHxC0o2U0sd/wPqJOx65fwTiagxHJCDQjBBd9ESv22BiBTFznaqep+sBfz5Kl5PONKOvhi
QiYn+nYvHJRHGep8xyze+y769cISvBUzYTu/Y4rwFYBFwkDIY+yM/iM9SvhQhV2viTBTeGn4RBZh
3wHnRjXfwmaFY48Oyz+SSGWs43KZ1m1UF4zK8D7gYPxo8FTskqskahnThsHHYOXuSkpFb9CuqSg7
PJMaTW944q5TNDRELJ4bA9nOpKNLZ7tH+xU/1E3kckI3YJbZIObnZzM0zzVISnNy1hn2MiBE4UdA
VsG2aLle5aQeE9v7iPCdzUOUcuAtEQB6xbaqBG3EAhTopWkhUmLWs9xCm3syyXLeuAgraARydGWH
OBVFjUYIp7z1bM90mRjKBdR+xLGWH5lC6TJ3lNqxftZE/h5A4GC5L56quHwzyLalNpfPfVL/SRrU
Yf9+XfL/FQ3mf646VlVbfvwt+dvhR339RNWQlP9Clfiv8gN4xGWM7PuMVak+AirIv6oPk2GyFBIK
uq0H0egt/1F82A5EGOayKICkBTPB+a/iw7aYM/uuRF3IrJnC5N+aM1sXxs2/VLCm51ABwZRgW3Gp
j/Qc+p+YMJ4154wG0eLJ0TDuieMDtljfI/t8NkfsF9yob7jXll3j9uFRU/bncRwfBh4OdlVnl0Q4
GYu2Dc49itxVX1lQvLKa7ilO+6UXXwCyiWfUifcws1cUVcuhwXKDRBeNdK45EEERiVtYUz9E56J4
Ec7DiDV3leAYPGH7vY1JtCJos3rx3OxLBQVDMIDUQ4XRYXYeUaFzDBzmdTJn8pjld1Ach0daB0wc
45rIshIlWhQPL7YW7zsVnklVgA21xvpuaqrlDK+T/oo/hVd1aiIahe07pWJ4dLGz7xyCJbfTXG3A
i/bHZna9k6KzhRcM0GgS7ErU1ufJNEmWDJIfcuTmvY+690qZEdJVE/+CUzntbYergPWqDOnMbFQw
xR9OLX8qBkckww6vMXRDAJVrO6G2GurrbMmJsLFtZOgLhNwiak5t0nwUPs30heSGdZUehMECCnCP
BnChCvShdwlY5WyKxHMhjo4Rdce8KtODIWParZV9l2lrIva6vT8kCafuOFoXSzbvrBwCgUIWU7IY
btM2eQZ1Yq8Mn6F7QB4UEq+J+IB7t6IHBtPrmM5+c/DMBYfWRHLlEGR6XPkNN3bcCi9DakXIkT/O
49bLh3A3+oc2BvubRckEfBOwROnl4Qbf8X0GCm5tKwa5IVZFSFoYgqFFwgG6RDCNAehKH4iqFY1n
S7o/KNVD+klf4QhRryxngUuR7qnfJClCIQIp3WLOdnyMakfDzeb4Og2Huk2xaNdN9pyaDDGG8cqs
1Zb2PRj0AZ5gM4onY3LjcxSxbXn0pzalHVNYDNUpzQ3otRQh7VRbtzYWVoKo4F5K5jt+C3O7xgbF
KIFEvgpL805KkpnlBH2OWPL5ECWw3WKahLTaq3VVw2IdBs+kQCvx/ALUw+bVLLf4LXIanb/lVOO+
1geASjMGZD+Z29avy6sU5MdV1bk5FCPqSbPP/DsznOiRB/3JBZO4kEC4UR555F5V0i+1aYvBujzH
oVFt2r6+s2U83oBrC+yjGxcz49S2oTPbG6e+KaBuqILEgrppz37RXnvBtK8beYC7uvOrqP+IyVwy
/Mz642ooISiWYCHDsQxmRu81OZgNVSJ/yG4LjWUSKjvWUpEU0oxPeTcau260XuOacTrnC0TndeSu
Rq3xkpPz7BeNAJc5+fsxFvRwgiA7+ubyGkTzhz0M7MXwoxB0ue+U3Kw2LbAT7zg32Y9M/Y4OTu6e
cENthqb5dEIVnafxruzEcgfUW086t7XTVrw38kdThSkyMdL7NprTD3MsT4vhTjtZNDWIR/+lR11Z
Q6N4seFLonRrAWqQu4bFILqbownJDThhf8RLY1VExBeece/n5R8lhyORp8u3UywPdlAWn2aZ/7hp
eZDgbB/wKLbbxi1fnLjU4dSlRy+uPdp5GWLjtmiLlMW7L5MvGx2FvzzWZB9Fc19fO124Ll1OG4yU
cRBGiDWWAXQ2TBt8NYzgyULHSOziwpgX7wqmtNjmofQ2swGFNx85GyZTd8I1vZ2mhPI3jCIK15YM
PI2tU+ZPK+VL7xSQN3VGt1t1J5ha1TF/k8pAUBmaE5OimYK7L1A//079yClTMKyrAr0mpD6UlrSu
N2EHNb/RCugNP23rIkeijspeMs/DQ8GnvB59Meyy7kpU+XVVBN1h9odryuEEtyDtOzAdz+Cb7snQ
DUhiTm/9sj/03fw7h/Oj58DmZrp2yPLhgOcCwov/bU94VKKwe7NGhnam+5gG5kPd66QPOsrM8GK3
X67nXoC6UdwdKnlww4empmCz6tJeNSUTflU5/tqJUVfJiXnU5JtXOdBibJ6kMZvjeIjNaRNRFC5J
W53Y29ZWVW96FSD+Jr8Z/V6YkPAbzgZmvIZEegnZxvfiP+GMimG2ZrldDu4yc+t5cJ3pUnxgdkOm
07C0h2InWTP2zKPatV/QEG7zbF308hB0cMeWGmlrIwkwGLPdkQe03tH5PBmC8VWhkCTbajVzEN8Y
Ebdvg/Kcxdh85RgNtUBpNHJpfrSz/5FI94weGphS0xkbYmi/WtXQyksjZyUKtCc9nQYGOzH+WjiE
QGdJ09QDlTEjBlqN6YQqu7kbaiIIcuVBPRk/4xHs50SqM36VngGia5/twr4byVobYt/BW0vKLuK1
nxhcySSyb4lve8NhnaWK2elQQPApnOm1NiQ6yOUxdYCvoY36bbrgu5qSTyu3yGigoV2XjB6wIn8Q
s3wN4LbaJFOeYJAOmQ8BmHF1wFhQK9JWveMknO6U//ET+9vtcjys7nVScYnIWMEonbV/0grTi+05
+KWmixC0vh9EY63NlBt8aAR56rY6TqpnlOwabBAx86Ta9fYdgeLHLutB0BCXbLgdFRIZaS23V2ou
+5Hgodw/4IcukExE8MLnL8tRb32wJASz9POxwbYm7PgunOQVRX722NIR2ljWqTLyAqHVmG9M0bVX
I8K2FAjRhDokDI1nUlX7NZLEl2SZd6qli1MXfbqtcpQTFlGY2ZyUIJiJ2Vqg4BHJSs6AqMKrNJWC
WoHXVJEq5KjmhStx2we5gOFvf5X9aK1MmSN39cmn93WoS4FtPyC4Z5M78mci1Y8fiTW+L+fDJMYP
U/iHIXApn7ruN28GbL+m86hQXnugdLamBDdE22xlzpiBw/JOipr+rI6Oc+MXH4jSukKF+9jgL7GZ
QhYt4RuxyayyD8mRN7mnSfqkFb+gKd5MQ03PocuewxijjlHH7d734A20iuQjtEMtsJw9NRaJaSjc
kVYxicn2g7KYyycg+sDX7A1ma6RxBMByBZfVZ1HqCsc9wtraJ0OzU4587dK+OyHdh0BfpSfp0zxA
9nmkrNqjOuJYGAGtEW31LkoaLzHhzo2pfuI0Hneu+BllxBFxnjEOYUQh+8NZ1YhBzuMS1di+F7UL
y+49118dLP1XMKPubRdC7os/IQXZRGpPg9pyzcQTFdSEdswsy3VRZuzjCu5MWGYUo7UnDkY2fDr0
m7w4tm6aonmX9PUILLkewvE7gwm7KjOB57TUieHTk+Kx43z62TjOAxokRo6l++THBET3oA/1dA3h
o+i+w6H6TjUZpzJZAFXbPNtNoU4ofij15I54D6cDxuPAMEzTo+9Pr45MH8OrVsDabr0WRb/1S+CU
v8dSSyAzN64M731XkJiZQykW4Y2rQrUfKGkmj25TGF3TQNgQL5Ce3CE/AuEBtm05CNvR+/eTfR6c
9C6VGD7RXvtufD0uvQsSp4Dy4vnbYZkglKS/fbeBso54KF5Xi9sccN9e5SZuyspUWMAK507Vwa2k
4IZBNO/LKvqAUdfvbAM9XuaSHGTs3GzZTqyiSdjP61pZuoNivuukzQQbmdc16yaO7qMg3+K6oj/S
ITtPNrUMvvKh3ebN8jl22W0DTpYEnBu8JyRumLhrHIl4rpXfvvTwHy3B5xITPjI4p0ghqwNNrQdp
8QuBavdGg7HeIWORhOwEK+5ZWJ2DLCBI8O12t1g/qoq9peRgBYYXyVa5LQQzozldnuFQX2cFMBeK
P9jne1mB+YrGCBddxQOlDVp++BHx8uKRDi21vb0MJhmM/MckoQOTPJVB5+3GIDymATC+qQ7vq2B5
H0KOTU35ARXtcyI80rPV3inQzVAL4U9pYz7MQryzSt4TVks3yCg8jgvURmSIH0Xnv/dem5xE+F6m
cjrnHe3rYXDYnVTw6cwE/LBwU78DqJ+paaaGFIXBrq9xdzEgT7pNwgF2Ndi0Cvni326ZrvKxHPdz
th9tUg9VzUrAwexBsM/TxqG15NHG4bR8NHI32ThW+okQNlsrEdFHpvKezPmD/I5xUxbLoz1oGAZh
bQWDO7NH4jArxsgmMo9a8ZPHvIMnOLOBRhJyVeXuVNM/j0SjESvdHgoTnyImGncbPqm5u6mT1jzb
LkqNNL2NGFKtU89/wIy1LyRkv6S+KfEcslNsqrF4lOybPmyCrdBTM9aJm3FeeEtViXvRR1tMM+Am
DNGtihiMRy9Z2uSQ5nscby9Z1t7hxvqUUwwqYvCeKtgf58gKngkSyBBM071twsrY1gZvvONILALC
AcLEZU7fTzskTlXa3BikejBfpWPXshzezB7eN398hZKyPFbYsZdMBdfzdDPbERaoaSZCBbTS2Dbg
V4zIPbTS2VcLFYxsR5rsqEn3AyH0B4S2RL14atgMpFpheA1+SiuyX0YzKE/FAmkou1aLMe0V6LN1
Hk7xFnYVxauKodWZFKiLusc4wZC0UoeFyMm4Np298HjOO988dyUEPom/aGXNzi/Wq7jvbjqwY7tR
Qqdhm9nUc97tTNZ9XhnDyfDaL+kOpxXTAhJ68ZT0x1kkxaHGDbSZOW2RXZnE6tmGVsb7BqKcRWRl
ionAb8uLVhaudfBPxrpD3Q2BUD04PfVohrs7Sw+hjP6AaUcsk3iHaek6BLXBd1ziJOoAjKQGW2up
UyEd7CTmBOVVmNO3mcSvo8/ppE/Za0uGTJyq6X4P8fJJJ5JCm/p4TSf53ZoJ7I1p23CGLu8QU9PA
VbG19YP6zSAJvm84buX9Ma0ZXmMmwHhO6b9T88CNXrySJoZlTlmYEJc1SY6HXGSbrosTpIHlbxhh
/eXD2znDTKlWbIssaTjbDXDtjPm3yot148YodivoQuCj1rKG1+Fb6buXSr3P1R8mLUhvquYDJMwj
vVzctkWLzTFyjmaTBKu66QnRWcytBdvtOi66bUoAYMqNGVfee2l7al3ZbfU0uh3qY4tDSVVY6MxJ
SWf4soRsUe03Xf9ys2CFFyNHIV41GMOMxICs0r+z4Y2R8nXuOa+wxeqU83Ow5DnjI4dkay94HFi4
rKyjYUNfOFyUTjdH7FmEv0LJe7Pg9Nwgi+N8ePAanbRQBT3HvghOTv5UZhlHhcnF5x42b3iGK0oI
GkSdM6N4s8Obaam/IdLtl2G0QbGhZHeT9oqrADrJuOpTBOaUs+yz3hP0KRtcowdqDh9hy9mq4nvK
ZkZslGRfTQH/jkMxFbKaCVEvTv5gIJ+l0wFU4dozWWTbID/VzvQyFHCP8hQosZUjTzfka6/uB1Id
V6x0pJGVE3e4zx02J1QStnrjNTMmS5ggpSVBmF0XXvmhVx2X2cWJPaQH7v1dZcyaA4Dlbpk+p94f
r2tdnxL2flZMIIaSFIZEQACcsnKDPGlT+CP2lDjzt01nRUSofCHxBtM1cL9FhKF7s2ftulIXdvG7
F6InaP1x2sS1u7MEioxu+rVdp97FFE9IB+M9whrSuLz6AEkxswgdM7p9PCJV7GTXbj3HOXX1IrYt
mtxV0dzXSohzCKZ5Pfkk00clHhMcVMRHIhUmSO20SPO94p9E1c8WFGIiX8zR3AUhQ5e6xn4dueR3
TBXR51Ts9eYqmmB3DoDT1yCfKUoXa52yo+7dJXa2pIV0q7RXbA5YxRHI/PrLlxgsNGB5mz1EwbC1
na/GaMZ9l3IIcEXBnpjBFPTSZZvhTvGlgqYdJn9kHD8UAeIEt3aTYwriyJpccEl6GtM1dbiGhB8S
agAcBJltQ2pb2QK5QMydYjQPZmJYRxqlK14R6HuKx8hCMDIxglNW/tEHE+OOWh2FwTFUM483vY6v
qPLgYza5l6z8xZwdghGWhU4MrzI1g1eOYBTfxbHLkdJYvWQDpFVlxUJtRNZqOn5+lTGD9TD8r8Rg
vJhWugAOtfcAA0vIrFdjQASS6Q7kSf/0I5be2k0fZRcWePWtXcyjvk3GMd7kFR9Hx3I5JBFIwFuy
jEhMwYC3phpxnHIXjARzEkH6EQVq1XScIRgwPfct71hhumMWnL+JkXdcFvUHJpGt6QyP/tA6+yY4
OSBtQF54RF5qiq1TGt/lgBab0THCL3u71PA+jSC8IZIg2Rkee6m13PmN6naklv1JIu87we2SLDB9
IUPocoyW5UhojDcUOCXyFlRHwOlpbJnEU2XNWoAfduSNglhDSdv7uAwW8FFlSLdk/HXZQwIOUW5U
HGTq7mePpqI9AIT0fN0y5B+DzU+YdlHuDO6QjS8xM3TEPhJsjatiJouLCv8Jov+bz92DLHF+7xr5
yn3LBSm8ZV0voMrsiebbbJ7KMDJXfdC+9RR1Ht2ltQ6vy6joppKbsYI7mgrrj4A4wNqG9NyjmpNg
fAq5UaSNo2qnGH7gBLpwu3PObOXGY7y5ltTVhHbkt2HA+T0VbLgzitu6gzabUAD5M1lbYKqxkJdx
yp7Zf7TDnuODjiTuOe0tzbA1lfNWReVrGQLUqykoCc5CmR3JP5ZB8UE5ba+HYf6jGuMm8JtbHcSB
wxZKoH/DEQd7lL5Pgy4F0otgbhCUYXV7aqvgVxocx/3O7Lde0R9HO+kpn5ddangz8FEZMc7Mr/o6
CjF+OF8AI8kiE4SxzBHHfQJ0GGI7XyRXCNCeZPBSMJB3SwITR5SwNJBfUYeQAXS6/JK6lc+/Tjgl
7Cw4LclPrjswjZV9h6oNMdy/GmTXrdOBEm7SObQebU97jIm3TbhhLNbHKdj2KKnXiDGBv3k6QEWT
E+OFAzAhHSty0yub4XvRjGSFeea6Y60nvNN6Q0X+2OGGidj4gNzz/FV9EBAE9gqCLd+PLrzpkajd
OPDOTiW/so5MTBnWPotjfW7Yz8l27p4Sb3wMZxo+hV2kmyE6CZvcI2T55CdiGQl99ctI8o5uJO9h
oLatOuS6FbUEqJGvSf0HeWe2I7mxredXOfA9BU4RQV744uQ81pTdNd0QlV1dnOeZV/Zj+H38JH4S
fyxJGy1t7TZ0AAM+MAQJ6u6qrswkGbFirf//fug5sNHJpoK9GjnZlUEsErRWxDAcbqFflyuLoNdF
U7t3QRddQg3cNqd9+GXxnRX790AetsyVcB3kWNWly82I64K0zgzeBW6mVVmgEPSyiMTMDgE++SiL
0dmEzDKgWUIB9E16xk1HXHimgbUtiQ8jvk1f0ZovQ1RkTcVIe52MJP7JDgmaVagdlpd7M0+m2UvF
82Noj67LUz6xmiEcNTlLgQo09PA0+hW54Nm0UDM2JIUrmqj6ccI472vFO+i/aqkGKpGauRUBHDYj
4fAis+AyFcah9uNLpPjceqFhnym2qrO/t+S7uzFPNtxf/sa0Y70ebz6RHHbVvQOhXzc1NeloVuA8
n3BLYkCxmzcp0+Nk5k9GDbiTZs9bH9smupJ83zlUrv2OLCW6TpX5vXD6hVlochlx1iECPbxvYzI/
fTckwpt877gZwE1PG9/GbAfo+CUqeLcq0D/m1oFNw3QR3ZNxBU74EwLicB71xLao3Dc9xY3aNfED
AO5VKeKXmtopg2y1EFbacv9ylmNotrYtlpyscd4HeJl3Y8/l9b3om4dxAFcl21g5fM9ROdDWad68
hAGfzafuoRDETNFuZM2HVg8xxAkL3FPZfBHeg04Vw3SbO7WhM4Jbo8VE1X2kzrwWBCZDRClOMmDS
g4YB5Y0VrGvMbUt/DL/0RnCIYTSWRHySocm2Z8EOH8uUddp7GZGDL1XpzOZxH7LpbeK2dI8DVlUK
ylVHTs+ySJyrk0w7W9KmLOYoG4QX9VILaW+PwE8E0CSvFpCufCZBehznmKaOms6FplZ+kMmskCA9
s3NnvfmrZST2clDxUfYmDo3Q5D6FirRSQ3U0CqQVk/WuC0b0YPqJUB68Q+8YyJAQU3Lt0NLb6h7K
Pj6qmmSsaiImr0N9G3jpuHKm/KLp0Zsf+LdIzYg2G9knjaiOF5UCpGAsDTv7mrdc4FqkH6nF/wQF
f2qi2sSBdxY+F6MtuGhj1++Abn8HxcVD0bOhoqo4qyZ6a+Qdl9ZkFTaStVaB15ysYEcn8wlH9d2v
z49FcA1nj1L5zAzK7D1JIcxA40FFrayvw8Ae1XkkpUEriggxXQw1ZVFNaof7Ufnh93gU1soDjWiV
4XUs5iAfdWn95CVPAddTb8nFkLV7aot2bkgA7/GxXCC5tDFOCJe6pwn4lF0kQVjwOSRrb3nk37bc
PsswJPDK05IbNwJsxM5F6mtt4vWTtzBGV3HERzsmAYRheo8WHK/lwCSUUJHiRS+059GwrVUHwI/D
OrVdgse6JVy36XVUXhrs5SQ/4vtHzDR7Pj0HPSgWtHPvlCd9cl9Cl9V6ZNawCKvwQKLPTZ8IXK4J
jH0uB8m0+SroNDYfN1irjM3fLUj2g3kLVPYylRo5rwXDtYTrbgz6a48MiZLYGlb2fDcY5bBnWLDi
4Xkpe8ZYlYOtbT7A9WDW84n3FhDetzSN9CEVIwG80E436osXNMem5knKm8ZZQ1h90wdkxzr5yhuP
4DTqxG5NZ+YS1DE0N3qVRclmlBnA5nSoXgm/wz2cTNaVQzOH+RgJnBzxzjSSzhX/E0rxzfRcprs1
KzziZHAzcEuT/ksHhfLzcWVqjatMZe0K3dLFZYQqA8CwUtw3AeSOWMXBxqrrHQN6bTPpmcYhDRsF
hyaBWI4GJiOwvtfe84TnZbBzGDSVtvRGHnq3TraTAS5FuGpYIRc1NjNB1wvyeO++COKRlqEVPJXT
tM45naHy7oY1To/7onWIFr/LM1Z53/O/ph4o0EC+67F3wfF+55i5zimI8UbOiw9rAlezwF+HOe/f
VrMXTPPfpIUCKQ8hluahtpx87S2qi43SXe7artmr0YMFY4Ps9R37UeqIFwUg2LWr4/1tanydpdd9
awe51Jk7bDJnfBoAJWnhXi+ZobFLcpqKkEP24b3XuEdbEatVqRjBu76rtOiL6hieGsXazLRvdCp2
Uxfd9hxaGnIUVpNVnggYT0k7r11qbFN2m4HqdiXCWxMIAdUB6KTOPYeVe1Kdd4tH75hVbIfxcFMH
MDND0hucjFYKOYCgco/sYesqtb8nroCyrTf90nhJHI0+biCW1KgvbThhGkXnV1LVTfR+9BowpDny
FCPFJ5LvwSFcbStiuTMqCR0JFyyyMwjpZsGBMSHVr4nxhIyLRgvSjZt2w3KsLQyv7rViLrWyRXSZ
gJBBEaIl0U7q1ejWxO/dGmY1cV5gHqrBVqZp3ZYH07DKLd78jR01L53+2HO+X2htcTtVPIz2JN+s
ottlLrzxDGXa0JsSahvtDlsNPJ1UapGJ2t0AOAzp4c5Ir2gxKOS4TXkOqPbVdNDcrlq2AagexSPT
N/W4q2qOPRiRlqSc4mN2ogtz6+fKJwY9QVKyI1TiAR3BiUyhU52mLJT16DMEIti9Zdef11xddiy+
ofxSoF3IA+wDjRgIC3VBtlRRSeuAs2NdXgeXYgUWI4mUrrdOvaRZNymz+CQkEHeAhb2e4DXk5lfd
sa01+AYO5E4XrBpjU9ZzPKzYJRYrXhlYmH4qo4dJpN8KHwNYN483A8TBfnEoJppm5Wgjs9Vfszag
GgMWQ5PDh1lIzWnn2ls9taysPQ4EWgtYSP0BWeuwr137KYro4FvkuS0Hn98Gh8O98jVMaoleJcE7
z/nBdg0yT8o5GMVWRHsSkLc0PWszSgmgZ1j7Wgf/Li0mzGD4NvP2ZnQtHsfM4QkgJ8ROY2S/ODzX
afcR9nO56zG5KoE2sYe7xyyqsk1K32WBPW03KhZDq85WstdqOrs2kDF2kBjUNg69x3AMDdjG0O+D
Jv2/Ed/0n0TDb4qfavifiEj7t8VbFv/Iavn8nt9gLeKXOUjJdBzL0nWFVv93ER0YF5KFdGAps1yO
/DTkdb/DWlDKCVMipJMWUn0h+abfFPyW8Qt2GUNRk9tqltf9rXAmIf6Uq0ZRo2MSkHT558dDOfof
NXRBqKBbJeyztO3wzSbtMRFseNBnqE4nieBTL6x2KxKrOuZVVqlDiyQctFqWwSvj8UaMTD4ywX49
KlsaMP7BmrgRUVOwymD9Tu+qWWOQ2KSXDGHzEZQ22InAY7Anm/5mDEyxdkdSb0CFNMHjJCNva9hJ
9RhWzTDrN7pkAJI0M6542APCun1KZiEvbRp+z1zkp7Q23oHlOEvNahg453SQurp4SVBUzT1xtaTr
zXMnnCdvat4D5sFxPB4EOLChlgiHjZsx97ejbj6opLyLDP9CS+NbpIVL1aqNyRoRTP0hmC1Nc3xo
MH1tzfGLWZpbtt5bhA4niRXIoG3gEEjfRg2Dv+lJlsHBJ/6Iwe6pERnBv0H1WvZIX8qseQ5MuMM+
tbymmlff0u7SpHzu9eBc+s2hCtLnSIuei6Y5RERVtl24L8xhmzbuSU+ts+mP29YmPVpvK+T0SpZL
o+geuwlfoY9AJQthDCpwjmU3clxzXoK+uaknd8fEki5Ip1EEhBfmCCe9rG8cl9eUhJBbRkc7KEc7
FkwegEPra02w4Jrp0h6Ah2Lj2IDpQr0hOVW0WxgH98zS1zKbrpGJbdDy6BaWX7vYO8cOcxHUDrw6
6WyKsX/gMPEcZ8PebmPqW9vcThUaJapiupszQdXMt4gmP9Bs9qvapU/ljXsLb8QQJNu4qS+9HnL/
6fd89OA947Pus034YMTltDMwzLpivFeEipmudwxJp8917cGaT8peF8EH9J/7eDi1lXoKB9/aW24m
VjZa6KU2IZ+wTHtv5v5TNpP4gB+DDfFMHCHtMy3cg4q1tWW4D/5sG2mkeTMOjOsILOZkUXxLc+M+
nNo9cF+x0GAOuDZ3m5kmu6Fp3gpb/yKhmpiaOkexRXpzTJ51FzK3IpaBLKmxP9h9vZ7a4IRV4s33
S5zKo78lrIDmULQfYgNkW/dR1DVm+CI9ylpc8rjY40jdosU+QjHe+4N60rL8QctQVTWt9bWGfzGV
6nudUoSJ1n1RWrDn/HiZJEBvvSoJYGtWbV49aqnELOhd9GL61pYg0O14irmR47c0C89V7LPRWhZ5
BobjLU0RPLhVy2C8ZKhSS1KnvLspZUODfrqLzeCZsd1ZtvCZ0m5Eqb8sCEGkrdE3NPK0IyPZOxex
44J+/wEZBIVAlRM4gZCwqspd5pvbtGifwnlgn+RPkTd9YWA1OwNw8EeRbtz72eit7TAsjkzzExYO
RnaGG6J2cOubWNOQ+7tZdyqV9lEH3kOXaGuRpjHMfvFUyWA6JVr3MChWhpbzB3k9PYeWRj9NU3yo
BeTNPNQfzZGzRIk+k4YsZ2UzzTRUWC0GcnNA6TY6Mc4KTuzqdobN3cchSsU0D26RWmtby03UqQ6r
m4lo+YWdJtZ3gKmXlE9oGwY8oWaf73RD7KKwAKoyjeW6AnS5aBuP4c0o+stkz+wOk8Fp5WK7tLXr
1CD7kaCxtlqYnkRZfB80dSEYBE+iNIDqjuo8dTrCTNxFqyHu3obcvW1G9YEY6btpiC82Ycw52gS6
5EjDCI0vCfIl59HepJFm31ay/LD0Wls1eb32SGNZ23HLeZZREmEQqFjqnCgp5ZTrDh825JCB+WNC
qa/p2U716RfLwf4g7Kp6MBJhL6Kmxvwh9VNruD23VFqvab7qG8BkpD5lFe3Qblc67sXNYWmmBjLp
UHHYhPVx1yDGlDoxGyYaP4Y+xKA53aVri0eFJIfpDM5qZbzkqrmxDW/bWPlZIirmyP8+0GBZEW4H
16Y+EpacQEFggHn0coEXmrDzFSyccJ7ipCddhNwsVr2zmcPu+kh6Zw3p88pp8AYjoGmWTpU0C8eI
GKtgLyZwoIM9g7ActL5LIyPonE1qlcF2Tjg8th16owpQ/LmxkjOF/43mtsGhQ2S2G2uwzbYtcWdk
AlNE0LrccOOHWyn0qzp9ONFGxLkHOsDUBpiFl5KmEekuafdG5+8tvbePRB49+RHnQo+gmVWqnDsW
0BBSU7TVG28tLQpNurSYaJ7rghkb82RGBePFTbydmloCPaoXjRPQglIfRgMcojlk43FueBEqOQMk
OAImff21jHDF5SpCeWhT7vaWQDwe77yQqWrCN5jwlhrS55VLeFbDM6jb9x5N1AGg2Nx+6MpqIRJ7
ZdNPGobyY2BTTDiDNIbCRounlrpAcZvamaCPwz2NgvHYJSm3WlV/S3weAGiHsTc8m0wRIxnceFF8
M6YYtAeLaFVNHpl5Q/2Sw7tVlbelBT2idreWBlagpD43tLWq9O++nF7zVF29hneXhyk8UZM5MxjF
R6MR3cNEwhGN9isHsNn1mg1r0RrF0g/bc58jB5Ay1m97T88pZcIbJi8pPKI+iejOuvrRKhxn1fBY
7Ol2yatfDPYrlLVpaZU6JMogNr/miKaPYWc9e2mE57f2xDnVfRZNw2aRJzoIC7Yeu9Y6y3xt3dkM
i0PTVjwXcbAVVv9Kut2hTU2J4IAG5d83vfzHM5L/X4xAVrYk3vRfu21v66bKu387trj/g7D6sV4H
RjV/768Vu2HLXwTlosvEV+Iqsf5husWB8ovlMkIwhWsqRQX+j4rdhqFoKAsyFn+uTFP+YHuxfpH8
JYZjWJbAKmP+vYp9dt386HpxTdci6ti1KNiVMg19ruh/cL2UOehFzYCVKrrowWJS6ornxsycbeAD
ToV/8U2K6Kq5DOIgDTFwDJl1xQi1aDpVlCx2vtWD+8QhFcgmAohtktmOBgjQajMGcM3BGLt8Zwqa
7TZhyUkGtGbqx0tTZvTeo+5NJO4rPwb3OyK2yWjR/XMajifE8G4HWy4oT2ad7m0bL4Usp0e8B+ba
q6ghNaPct66+hClIEn1C7d4b47c0pZ4d6+arUcXdCnk/TBHEXUk9BxabFX3MFnPl6J8y2d5rPnlm
GlLOX2Ff1mvM8QVBnQ32OKLHTBDP/G8hcZZmMYcMC0FDUTJ0R9e7TKUL18K/STu+NpV0FYeWHLtI
D1ZO8pQZFtInEhE3ek1KheejqKoQc8JcZpyIcsSIyocwyhGfvQcoSJZTTnOpxvemF0+GKzc8zW/Z
9I1Qt9eyppZqneqoEe9xmCWhhZqSnXKSqzFa98704tfRlsHUxg08JEbhlcM5gIMsPbme/mgH4Km0
OsXEML3Q2LtyXGdXKy/IYE+aDjkMu65ODhLDoWFC8KGR2zbBa2yr5NzlIF16z36v8piWWEv7QBZo
jWvHJgsS52eN+ARFHiGrToztnzbowMqlNxVoK4TJdZa/a2mJXlnEV9uy4UuivyKo4OKr7gy/EYkh
7UMwDOFtCjIwq3KUC3V09TBUGGH/xg+7kp9EgGBh7DAr71SlHlSHLriN1Y4d3chja23CbGfvIkai
F9G6VL23NHqAzpVF3YQHKgg7Y5dOc9qXYKSvkugDRPFjEa0Dp7oDcWQudTu/6+zuMZ/yqw+WjW7Z
+GQaWbpKXe6+smO8K2Rqbwhj2HbuQLRwyb0mh7uifNUbfoP5/+tgOq8Ur+cZjS/09BuKdUZ0z1HW
VJ9/XncoKGp/34/VBQ3KkWPk3I7ku4PGfPe7h/Gx1VrYyZ32zQgNNoyhovQ0uKGas95MTENqZ4cf
9L01tCO5lpHoH1PfxmoUgErJwnftk4JVJa+aSaJOVhPHKvpI24xmfYO3Dd0I5vCxEQg4mv5dSNiU
mG0eQ9ub0D2z9RflPicMAnalNi79zLlRtYXpgFmTEdYAuKv4Xee2QyIrQeWw25NQvvSLu3YiKQzV
yElq46M5PBRVB8Ejjj48WzvgAUb0qYmLJm/xtgQrVsxZ4vOc6vld7LK/p+ZLYmYMvpJAcoEQ0pn2
daAjvJJ5X+9AIuUVV8Y4lOhZTl5iRrvi0Rg6zK+CoEl9ULe9Zt6HZL5wuq/PTDMRESm/ZnraUXkX
7shAnyvpk1RGz9Kvt6LmRZiZpdZq5BiG3Zb3iYBQlYdKKLzeffEaxWm0lVk/7jid43GDCm7XJDbk
Ub3irPZc9GJrhrQ9J86zvgj3OWayAsbBIvDdTa5A7Tl+wMSRUIFiyF5pkVyynE680r9aUXap+YCi
sn7O9PQutMebSRC9kBEPL9N+5XlM6nO6AZGZXq0pfYjprRZkOrlm926D5IKyTrwFuwjBnA6hRSZY
yowXl2FVJGqAiYvDwpmA2AHznwbaIagKzg/9ixZYqzndk/PuVz/s7pssfjdz8cVQxr2X+++Tfp8D
vVmKNI83sVPexVW0LpgqUukhMycaZDNWPT4+85LrsI1yUyTL1mp3NXPtlUZQCD6NRRtG2SlLRvjw
BF9jTVdI0swwP+gbL8ZAE0/pDkLKwqzEjqE+UQB+dqlGFlS6xU5k7lHQbsRo3I92/OJb09rq2luj
4++zK33thNmHKJi+AtMGZZV0W9sElpvXnCiEBh8w1E9MYfeW4jmBD8qqFzHKctP+rA3prVOTJCIL
HetIlu+UbG7BmD/AyKFIypH8DDZd7dZ7blNeKSRCvnCayflM8ntQdpzUmPz1+cohsnapcGQuotG+
yEk0G+kSIRnLFGtldJpcFtUBnNZCgJ+ANIuby0/JSUoC7xzajXGKUoKss3hJO5blhw+y7Pp0+8KK
QJ5Llt27MR8eBi6fAB2W3DBKTlVO6CeSNXYpR9BQkXjAToYfX2vPf+ewRQioziQbwNGtxkNFkOSz
N2R3MYteDyV8wgBg2fc+63Ghe/UWVtUruqlyUSbOvmxgQKiqIFhRzwnifPD07598xoQbdOlp4Yfn
2FvXE3sVFCdDtausmJ6sIdpjd/ej24njoKJusOKq26PmsO0SRWKVPSQsRtvYZGsJHloHepjp8+Ln
HcjUJ2Sh2vSYgIBL1IhbwdXPekrP0BzUlssGbtXhEqCXebSrcBsIgi31Onjvwv7cdf0dJtdljNN0
1Ug2yI4rAKt2RnP549qjnKNZznHJZH6wRJ4IC7N2AyI0oibbcswUK694AWP6yM4Q0MOpnpnbXfU4
f42Bs3bJSnn6PZ+Uj3+midZGGu6qgg88lqjykdQYFt9mQ7/CCYQ/KpW045JGXyFLemGKIFG2jygI
QDrkIRJxLGM6Kl1RHuzCe2q0jAPSkKZbzoa0Ju3maIWNWKO3FslYLmPHTVaCPBYKI8J9TQMrkJUz
6KxYrZKqS6E5iJVhaBYS/C9FDgYZxx2Np11TqpMlwZCO8EXmtRgfocnz5iO5Iz+087mcE9Qjo8dr
p77pBndXjPRs7Wr9SQPHsSCim1l5Lz+E3Z7//rHh/y+GD92Rn50qLmS2vRV59f3H88Tn9/x2mtDt
XzioKw6BoCocFM+/9/8N3eKcYdD/h+/zORr4x2nC+MVWDl/sQvhBx0zE+z/6/zPbB3YPf8R/pWly
OvkdJ3/3K92p/tOv/y1r07s8zJr6v/4X2vx/PE04jgIQxFwCXJCUwp7HEz+eJlBOE1tQadmWnvWN
Z4EQAbrp1sG4LQBh5niiofmQViPnpWVA6UgmZXGhKmVQaq8IT2aWJwiSge5WM7HEyDxXqHBbCd0I
6Scl9gaAXrb1K7mTefKRIQzCNyFwlZQrbQBPM9NpIiwfy04mJwDjuwllRhH2iORmMWvJ9uWgMmC6
u8SjuKwFPypEzedqi7qaNkYfP5Bjs+4ntU+rSxwbTL9wpc5cXOXxWIdGydIhdm7q7Ovqqhx8Axo0
r4JBYeqjN/e/RZLnOxYsLTRkxrCgRkJKTOjgpiHuwzHvLY+Bf0bPLmEgwNo5v9T5xZSl3CQekHjR
gNDKljVLYynYBvkghb8SEwqw0Nmgp0R6bG+7zL4XongGhHbJ0HqjHGpXREAtmj67m/8urWURr5PX
rpC7Un9zwGxktDOote59rzvL8dqUBHZphCvj587CG+HSU1Jfx3DvWw+N1pB6AbW3eaCUFyMZWKba
6xyW8gDmjf1gCe9AkVYaExhi74tO/vmWrjONos5OgGE7CzGwf7r4K0rb3s1X12nvGj/a5p69Sz2H
dF8fTg2VE0xfFOBm8xwCog/L7BREqBzGvnip22uuX2M+Kc3AUM+RLrAecHMs6YMveZXzK9eLWcxT
LjQSnW3N3qFCuuua7G4cH+bfmi/N/I1jZ299HepSnaznF6NZxsKp5b4p/XdJqJ3rkZfL13caMVa2
9sy8einK5oxbmS275IjHNZ10by5LFo3GnhUbCFi8ZM2LlKa9G/uOsROdM/0haR/ooEPaXM8XYhy8
9XxD6Dn3gdKW2Rc3hAOum1s5YLGJg9l1tzDtdtUbSFBaubG5HTCabJW9DZUgxQYpkmYsgoF7OKUp
j6sNNwRBcUzaTMB0/Nrdy+p9/vFVJrYajjqjS9YSbUmAWH++3xkQLTOdn1Fxh2E7rZK1qezlLM2j
6vGxAaexgLqT3jUGjOKoO5dt9mpP6an2iJcbQBGHwXEEym6roxu1n/dEXPob/DzLXA2PtJrW8/0x
psnZ5nzLHd82JKE0qLErb2s5/tFPuPJYbXPFWWokB15HpJmCoM8EVKkmPX2C+axmOLNwbUKOjw32
/sThvWbqponFVsygWd4lw+o19n807PXzfEVD2palaW17iv+exaOsNSLNyOXiiSla0uu4Di6HLDW3
GoAasGjMIMNEk5vc4JhMPTAUwWb07Z1l8GzPrhJeOxgkHAR7z8kuXcTvZe6q0tszOsS1YWvfUpf7
PQSRnQMf5Nkvcf5lUi7ne4df5rMcGW7X2K7m0z0GpA39gjHu9qlKT1Xl7IlQ2oQs7ksHRgiGHwVh
Y5QEucTgC9sKVVcMMzON1KvXFu12SMUposss7fcajs+GBfkk3fTkp/m4pc+brFoPXbmbSiYi6tWt
aOLmipjHAEO2ZSY4eSV4WAEYwgDUvChq6oe8DTaGmd9EvQNbDdnJEvdrhgq24D8efRZyhL2iuOVs
Twu7ETuz7K/dBCPAmO1m89d6HAwXhh+SXhffQS8MtrpbBRuzH8+16T5kqUE3winFSvQmVW5onvEn
QmcGXi3GkTETdRVKbbHoh4gRD+DzjLVpYUtz16HynlWoYlUotU4ZFqIPTBmphAEuOd7k5+tsxAEH
KTn3LaGMWBLx0cps2XfZh8yYySUa0VL0A3aaCM6+7r1YDuntVoDJsRafKedsN217wDtUYFGVNO4p
C00tdFdhFbyU0B5JFQ03Ze999HgvF4FlalsmNGCBa3xLsr8mtW5tWj8byPZA7lhT47sjK7DWTt9g
hEiMnP7T2LGn+XUKnh4fLbCocm0JftrgbgpyOYvA3uUN4fUVM8c4+ZZWxh4p3HLKvOeC6LE8HU56
qFYKVIWB5aOM9hpV8A8lx2/b+o/b+Ocu/QPL8ddd3HQEvUvafZQFf9zFtRDSn2/3+dYjd4zswNW8
gqic1j6ryZSZ9wkNetVdfbtbeQq4O4qzn78EcIM/diU/X4EEOyglgQQUEhCBfqwjuiGoSRob823v
UYFmmAzyDnlVKJO1sg8zSvbnP8/4q8JF6axIAgAiMMo/CRcQXXWtPzmIsHN104b1MaDXpRx712vx
KxLTe8BdbOoc+ngI56UkI21wZHGg5rj/+WuZo3j+6c0rHYmHsk1Ams6fMIhuzZnMwfpHPy9bfi7e
7OtjXNyhxlqOrb8pyaOMMfrk8qCFl4Qz/RTDmmkeOfyeIlOwPEBzSKB7oIZ39m7+PmZUEP2mn92B
hsG06Rue7y1SnnVSxFuvPxSJAm7o7AfDviFG9uDgCCcntxokZ0HBEcyxzr5Erm5fNVNtJFsUUcuM
P/AoALS1pMAmzs3RLytyFDLMe5J2g21j0SwvhYtolf3HAy3AW5hrl59/ZIb4q+tHP9y1TMO0dUHo
0B9uGCuVnUraON9Cq9ymLgKsmbPcFs4mIJzss3yj3Em8t7h4n8uuoVabifnXTI44x1b0ZgvjMUrN
e61gXg+J9rFH8NhziBaiD5hOY7Fz8+/m9rO3JgzrtoaKP+/nrPLoFO7InIHKhENhUjdha8NjVJvI
JCcr/dLp9GMoLhMEgLhl2EP9SYMSmawJUKDHxrPFc2VPhLbUtDCL7BJ3zhc+6bQgcfep4Tw+p3AM
LJOM/SCsVMvR36sue+3ZxGTNeoh4y2ZfLEy5mRq1zwz/WHTkqPVk+A02Ol+5c/Axzr8m8fKoA8Pg
NojYMtHwV1w4CfoJDswihLjcJdd+6kBBX5HObg0OnDlnAhlJOg0P/VyjUz3McQaftxJXfu5RIcxm
GgCOnR6wVtjLz8rS0A6VdfCHmbPc35BoQkdoLeL2RDLNbqjkgCDavclcahaClOo4+ej19dxFaxCT
RyMl+7Cl8Nwbhj6e8QEtWiGIEoYL5I7qS9+wEjnRR+iTYMKsixvM3drT9DjX3XMPZy5+8FCiwYBd
hPhkfisVxWSbMJWmzOaTEhwXWFE6p14pmV0RF56aOnvJxbTm5qUTc6M5YuOnv1Hifk3i+os11vqr
h9wVpuLIpihlDAZGP65wmWGSYKDn+XYu64gbOEZBQcjgsLBRwnbFE6+zT66T5W/mT9YjJI+QoG5l
D1SRHh9vdeXKKZdYd+l9lnNDZO/mdbll+udQnNE73Qz4pSKMz8+lPaxaGIw05m/IslwWPs1tfnCs
qRvTSpca3RzI7aufP5bWXy3jIDk4XArDtcgj+OOb7Jn4M7FmI+Fmnk8cMCRR6LerHI1gWXK/9tkm
QVMScTRrsxRfUXok3tNBIhMH1wVaIgRUGPuwPVTJKaGCjgeuHcvh56JTPMyLzHyCSuJ67aT7YvQO
Q6c2ujiTcrEfHLGf/zQY2MaYDvz83Zl/xNVyBuew60pLB5rrEpVlzO/+h9GZVWhQ/MXAOh0lV/Ab
YrT3jtABCrUl+iy5z23vQD27UBy0uKG5oVrx3YqNW3Qc65Kw2WIkHaJIV2YLhJxoxpIldX4K82Fe
StWxKNPNz1/050b2572dCyJYLKXSdWd+Uz++6KSkG+TXvGge5PmINwAAIBxg2ac2wl4au+Szxmm3
mgycASTCq/hkGdl6ToexFE9FcsOYew9khpPHcxuyZbTy7NxWwzX86pHwGPJhT5y0IpsVpX5oYxxU
7FfzWb6Pg7NXBY+zqBayxqIDFz1ka9mwDUkOoJO1CxRHaL4U0z/xxGrTcJP6Br+Xiw2Y0ed5//j5
J2LOW8M/fSKMX3HOUPA4n3/+wycC2dsjYjrJt/OnMB8H5rLc5CoIMn3m/a6JlyGKWQ5kPXhrTDcR
aur5RDq/RT1/6aOv8/7qBEiXO7kktef/dKfNi8E/v0SJpNJyKMtmbeePF00URVONuCm2BcL3+ThC
HQPT6zofC+czKFMF9o5kPQ7JKQpxMc11GmdOSxyH4bXkEn62AwQbN0swM535kDQojod+sv75x/l5
1//xtaIA1ZWSyhAWetQ/7cTAebPOm3gqLKaZjfWQ1+065YqqioMWq3fvjztTR0ittoaDFA7vnuW1
57koiNHg9Axoy98yH//lavsX5R0viqsLJZLXZtp/qmj70vS0sRLc9WyivHEcgLRrFHlutA98Hxcq
523u1nnhPE1FfidL/6j18ubnH479z/faH1/Hn1b9EnZ0ijE438ao/idEJLYjtn5KE8Z54Hr2OEbz
6NtcEkDnX8z713wjAnjf1fcxrBWrIg0J6OJ8v7Vhi0v1NY9x2WM0lbfhcOZePqj6OvT9qhkPhbzO
z5IT04AhmriElT3W6sarwK3yCM5vtuOWxnTy2or28fO9/i0++39cEvIHgPt/Em03Nem/1ov8e6Id
3qb/+d//13/7H39Ui/Bdv/V2jV9cBQPVZSWih4sD+/ferub8IpXlzMu1lGgKPjM6fxd3q19YxJWJ
6to0hXDm08Rv4m7D+QVphw7UGJ+uoCv7t5q7iOfmp+SHR5tihb/f4UdhLUDgLP/0aJcF/zB3Pli+
/26JaQc57iFVPYjMlA1sSMrkZqZpl2Y7nAygiIusx0vuRUa+af83U++13LjORVs/EatIgPHWylkO
stV9w9qdCGaCmXz6M+jv/+ucG5Xk7r1blkgAa605x3RJewqYaGJ6SaY1bgb0IFl4xhvqiry8ttFY
XqOKAlo52anx5nBtdiC6OlleLaKMDz7O2qvhaQ/GNCyJJmzjq98w8PFCdgt0iMiKNWwrJznx+f1R
k3Z3vq0D2KxRvVd1+ZNwj/aSwFNh0rTJB1rRcWdmV0uE2dWQlAI4K5kEpSq9znm8y5wMsZeZb3ur
Gk45AJLMzKprNAHFigLrGCU6vXTBV5bUR5iHzTFBA87ElUEjd6e+qjo2tlYvCHvq8uhqDi4It+Eg
8enuZFsNV5WTaVfCVFvHZT3Sa3tEHCQO/WhdRbtoD3rgKjmY81nN4/X7wQdocHXdCLmF9MG6CnHJ
gWMccIF0AgEuE/1hFs2Gaugf+p2IkTkfa6698vr9DDhCs50RkSG2oP+GDd3dJS2qoJfvj0IVrNFz
jNyjRwSIG7JcmsVGeq29Rxj18UVmdnz9/ujJTIZ0plnBOHoRcoyRdOW0vXsRVfb/PXy/rFoCLNOY
8jRPGUSpR+4VxkVT9WLTtKYEJx9DwO8fpsufkOHGmC62zi2ts+s4TdWOwwgOmabhlG6lh9hrvYs0
pHf5fsbEy7tUHAjHsZwRD3Lar9VkXKbCNy7fz74fzBDzsu8MqLQZobbe5GCYrxZhY5f9SQw32kvU
7wewL1b0+v0LeimfPBcdwaQY4C9wIUIaSDyMXBtpIaPT9/udlwtn1pIiGuAEhHsghCvlchz93+uI
3w/fGQNdmQGSqoOMFnOBATYex1ecDDYpNHCZplDqdVtDcGq7ONyVUrY3nK7O2oQ4dPBHwsjdKqbC
Mtr4v4TE+z730bWM9TpAgkPTnhayijpzY6IaPNJWAeI4tME7rVd7A7Muv7hUScfYr2jDqp56P7Qf
OiTbMIdn8NWm8i8Ajv6vYf+Bhkjvk4H5rkiWmtArfpFbmMLeiIdNQLQCLZIANdeI6NGE4oJiX9sX
gA+MOTKG1JmdDAfLy/tLNGd4oN0gIqUgWfic4fijwMjVd1fCQjTgdpiB2fJ7KCO8J2BAfpLCk6xi
6nfGPJD6ozgNgLNa6WWiSX6cp67fdn0EM6Kb2O50t26qSL8i+qA5sbQEu6D8jQITv/B75xD6C1Kv
faNLl3xorzkSYUrjRIfeTTZEScrUfykh+uxpoLqXesjdzYS5FAMWshGJw3EVJySHYT3csL4V/9qy
uPtF9KUIJ3gV7gxwxjOr1yks9a6xCbwdlp/5VuPjhBAFxVX6r8I1AN21J6MMbduLSZjffsqrcgt7
8z2idnrvO1x96fyTnFb/H6EM76NICQRs4t0IbhuKnzDupm+uGniBGw1m4hrbXbVGPPo7FtgaJuWp
a8UitknLsnigWyUUuJ3C98aBA69stQo8t0a6rT56PcOwjhcGxpT8yiRfVEFkGbgKF2HTs3Ctcdfl
zjGLXeLvciD6Vhb/U/Cq4olrwffa3zEWAFoX4b0OSJgsVK32RkHqnDHNz7Yrok3FZPBcHKBBh2cC
3UzKTjH9nMZqXWOH+OyT5gM67LKAje6rFbTlIWrVPZmjEglBMT48k2CIJIw2GIfb8+T273Jx/Ui0
PZNjYr5zluXGAv+oBoXprvpo5/AHrNn6hHH33kMaevWd/jJ55gqcx/Bj1q/FgGygVCk03jFznkny
mL1fsWE6jybUzjl3tmZn0SdXcnqaiTmug/leTH0N5y+3rnXHgriGUCaf+FbNbTuVP8vR4krnpmnz
6n2e7S0ogozouyo5odyZPk3G9dXS4SHSmmHamKiDOSeKqNioew6oHblCB8qmuKihizt8m0120JUw
1ljomkNGGcIb5u0EdodcCbLANEn/Qo5otINzgFYY7ZOXBQ2uCOAORC/gUk8qmCAJzfI4iqyNAiL8
tLL6Tz5o1HiG0FsR+OEr7vP371+mc0rFZ57cizT0mZm249NOp085EHwEG9jHldmzlxnlIx0r62l6
GPIH3atdX0nr2afmG/7tO1AH/1zmtXFzo0phxeA2xPJSnes4urD70enuYVDIvh5WeRMaXy5+RzIQ
LW7ijO12avpz4pNk0Ak/eviOs7VSfFd8MMFpdr3pywyupd+XO91jkB9Q45DpC1ZxaOpmG3kxTK4a
HLenSucyC1fcRKPoFrBeuuZw9VPNGBFt3SFVvDtj9P9STE1PB64wJ20j3dkFaRDKNcqPljCQPlXu
s/bDF+EQ6NDWFopVJ22fNglYpGKW87UwvX4HKrRHXT1B2TGNZ0B+7G42y2Hj9g98oXxr5fDb11Z1
121lvTSJPxyier6UWJZfm0R+uHUndj3PNqL5ZUNrhLqV/5W16k79NF78SNhvsencqOWMp6C7t5Jm
8YFhzdjK5e2PMn8UmFVeuWP2qqvlBXv1A4smmYbMvnaVUw7ETBMBMWRWdOli57+wmRcc9FC9WeF0
10H6b4pZi9CDLEOiP2ZM6pyCar82Rfd3yruBjvdeNMbP1htQaAlMdyljFaqQ/pTNevX9rsMRK0Id
edvA79CPxJl4wmr6r3YLeQ8SOMd+HFyDGHllE9VPREGY8RbCezu7MSlmwvsCJkFgta6ZuGb5s6Rj
Q6rdH1SOw51j3k9y5QDGOQ3egADFfbCgslHOPFvLVBswC3ILX3KLmymDLo7ypyp9UJAmLuqCX86b
6uxVD+1n6Z7MONBfOJ7r5XPXW2zDCL6w7W5mCXKuYhjKOZP9NK/S7BCEx4l/4TkLVZBzgcYKElv8
hGhlrEcU/2OelhsvL32CZ7hOkiZ4yIB4vKL87I3Q3bhTma+LQrzbORF+RQeFS/pGyJ0zWZvv/7Pq
YVWCgEf5awnm4ZXxEFy0YRKNT+h0wWGs5oM7V2SuuNr+ygfOQBKkG+G4zhEET7+sYgWypK+4p/3v
dotiE2mZ7lT2DBMEahbv02xMdx+Xdk5GGlxEHG3n0a2Kt5pDM5ikbwzb9G8enO6Mfoy7lCydNT45
3DRk9MBnSD7crn73I9m/BkYudrJnu8iL9tz2Vvc10AhAOueCei5MgEdlQ5J2NDmnsOGyd1wVnIDb
wlEgj076u9ZWzqcxnIq5JdBJDjSgTX1KkGydRqbMGMkwQeQ48zIbJ7ueWv2QcgYXJHcwj110o3Fz
HxL5I4H5ekCWiFLaZQFIgyLdWvTKnrWYOCoq9kg2xeDEmBAHWu+tDNXzqcDBPtoBAZdjW3urvmqs
I3LUiDZXroF0AqQSCccl9kbs9mH4PqJLXBXgPgAstD8T006efYymGzNZvmU0sFUuA0/TQGzmNNyD
SrrtF72FIRX2ifynkgo/jy/BBBu3Y+n50uxiG5SK5m4K3sNATZ+K9dkek/mW1GbxwGu26iEce3ko
7wOHxpN0/Gkll2/LiiPsOTMgTSuvEnTREsBy33i45ePp3OcLon+Sb+zTrMu9eYxiFh2NnX/tYI05
coHMK1cE/Rd3PB8npUfQTRnDxuW7McRfG1HvbdzmqdCfjSD4eDS/WCU3Im6DA5ofQsmXLSRQij0B
lS4j6bHemujZtsKcPopqCu6OoL/T22l8XbJ/fP01Ybbr/OHcaISoLZvmNVPoP8veAjmSsRDMJaHW
Jg6jDUJBIgcL7a1zTpAoxwMXpFq9ifvGXgcOh5ogTtJz7YklGBCx3uB/pbKyOemTSU62DeC4V41P
VM/ueG0b4zcK8/TmaP3L6hAug4/qoKAT1+hxi79YppNu+tBtGArk9b6bHB9ZqgtXMuqCRTcgDlMD
WTNKCHJnYdFEOz5UglDT6dUJJuVfy3Ll3jGwqaIBhskq7WRrK5P8gqwNT9QC3Uv+c+wA+NYVQZAV
Cu9NavI3m4v2ZPWmpuLsmHq4tKj3Oi1/+01bfBW5BjoUIk6awUDoPPqpmhahycBFWVUYaZFn4F/w
NaEEs/tZQoA9jIFFQmvKFz2Q70BBDLYA09zkJVRFzc8cr9Eqc1N5KqrxCd1pNfwFwGu8fz8ob/zp
FqFxzrtoXCXSN/cT+MYNeS32Bua98W6GpX+2Zus/YYTGO0Y5bwcQ9ZfwDDSY6KBXZQRPI4kJcbKc
8hQY8bwxkWNlGATXku8LSUKtjknlXc3O/pcYIzgRyK9H3fCXGjHvCuo8xO/shPYAvbdBTlSdKwwf
cNjz+D+2L8xQpniLJ4gaWdrfZreu0bVX6j8yxI4DnrGHCfl0l5pLepgcNkPV6Z8O2AKjMLEH+ulP
eB8mJTo4+zZtEYC2zTPtzXm/BBE560Cn72M66ltiBzsDS8Ku7DNmFZ0xvMpUP3ILreRYDReHcCsA
IyvDjuqTLvW2nGzEFQXDcYvxpmPyFbTKOsdBOa6qln4ec51T4cX7JKU75xUbNdhnXJDzYYjHt1YB
U3CM6Q1j4b0AwcdO1H8ISpH790OfAw1iTu+vEM/igS6S4DaMfrDtQ5vMMEITSFKDcYX6K30z9Zi+
OcTGkZNUQCxqq3Q9+zLfGrWFv497PXnw64ZolM8+6vbXyrD24Pv/jE6QbA0OMaG3YPtdrIwN1gfM
ZymEF78H86mtEt+eSbqxt1b+3KyaQZ5ykuJf696mPnJpFbiwZ1rxKEKU7+3QzQen878GMrXORcwU
R8z09ktQH2jdUiTTiFkbi2QHGmJkJhfqUOH5Hw3jquHB3qtYf7ZuEWAdcrghl++zK70N3tTx0y8b
varQP5PsPBirGtbtO7DJE/ZZMCh1Cj3OwlLuFf14D/rqxxZBXP8qCHt6cY0oOkwj6KDeZUNKAhR1
0lwpRTQ5gCjj9H8fKtQNVOTDDkkTeMcpvPFbBAhQAJIIQ3lry8mR0fb1DsjM9CF7EjRqhqEkXG9N
iR22n5KLHMw/We3CTu03XWFWp3GPLbR9C8yRpdJMWQFjPIu+mQN6jpU+6s6u/vfQLM/SqI5Wggbv
iulHdwCOWHmXsIjf+8pB9IsxOAYc7LQfgHPKoyB4LINaa5VHRILV0cRuuRu1u2lo0oWLESEc4JMZ
wwBi2NXHFquzJzN5qp1xM8TRp4ZNvrHi8eg3yRmodIdCmAKoAZQA4PoHGCRmHktURfUE4Ny9zDlR
N8Dd7EPSx+1unEOW84A1c0rid99s/3ohzWd6VeYZqdktzqOlezZq9si0PsSxkW5bD0GQFVfWmaHz
rlNp9mdu0a1ncrJg5E9wj4U/0etqgJPJ9dxb8oNjAfkEkfk7x2WNBrwaXsFI/QVL663caHwQN0Lt
6ofTm5N1r12M9l8LdHzTAq3z0d57pfxgIEDwhDHQJ/dZmzLuGzQ/qE088bNAA/6RFe4JJH/5DMgR
3nSJG5w4TcfXyBpy0NxFT/1rEpQDpUWGAGcKpc6idfQJgM2Xv4DG6KzVlyy06vPshcygc1TlWZae
hTlyi8RxCze8+IGGzH4YXV+vGf7g7LWSM9jJclPbC+fBmdMNX4JtOA/M/sZtUn97RIlhV3e/qY/+
w6o+foD087c1eNAhLYdDWuh6naoge6lD6AFWuqRNREV2JRXtOixlgd3N7UuVoU5raEpChTXRIDmF
psWCAFG2tvdCBtGwDzSdADJATnpIrG0ZqDeoEs8OM/EK9/0RITJp8ELi6rcMCwL58FVVWH5MU56z
3ot2BuOQN0fXJAJEh6rDeuG3KmLc7v5u7WDe9ZwI/bnw35NBejuZWTG8q2BL+vXaXho6Q5mE+xBX
uJp7eS3TBiFqXTsoENzfE4KTe+kkxioY41fufeI0Wo5aavD/GjLl6EGj4ZGm+zErTozB3Q1xJ7AV
w6Z8A9BOzaLlJSnN0zD5hExVFgntzVRdmsnZtDU1v1XQjHTctzZLxVvlyhMorl9Y/bLt1PgkTKST
hN+RnfsB2xaDy7fMNz+RtgFWbD0Tch7QE4sABQ6Y3fuYD18euWGhN24p3sEPYXoAk4dYp4ax5OeM
YzMwcpRFSPSJWKQpG6QJgtvKuU+kL93TMH1ExF0gyZMMJkkGHSnKIBrMt4E0LyT6/VqMOS6vIbxx
bP3LMTTZUi8Y60K3JzzJ7joPy2DHXBVFmTE4ZyW98aGKikGht4+hrtyCFlxQNkPWyNydFYv8Wgjn
o6wRXg1V8SNDLqEItbnrCI12gud43fnRwW6b/Nr2pC6J0bMWQsfKCHSxGWrWHsaPb3Yts5PrZoe5
IrugTDhZmanxyWaKWqYe3kVaXmqf8IxuAoqdNPR/rfYimuzLnruZa1G9hYmI9nFoP1m9P0s5m1uM
gtXaaq2BZPjukz04PBDpfoQnJu8VmZecaIpTR6ecnhyI1Rxqp92MNeDa4J027cXzuRzYsX974wLN
sluEuWGfX8LqT+Exx6iBp62hOrcbXChIZ3XU78z2d0LwIT6TCM6ZoK1jkFGROvLOT+i0m/kJxmGs
l9xnRsbgholAqIh0NtuxB1tDcuZ/I4zFQ09fKrezk9ZCv8fAa3BVsatasQG+mwOJJLHMgXzB6X7f
1DjJU+HSEbSJFGh3/ejH2y6D4esnCIhtvx73k5j/uhwzoiG52n20zaT3N17UuXlM3EPqiIpmZxJt
RslbkjZrvNdF1crKGbyOQQh8syFTzCVcEQglSNZQfQVu+e7703Q+QLnj/MlCAom3E6/gGIIB6BY/
4YDjFNNdZTeCKadzJfyHmVrTJgPNvI6yPLhV8leLQ//WVDMDy05WSD/mq1Nl6h29rrz5ZbmR41xs
u7RFPsCKfMtCc7h9P7MrIhiMNL0FtQ0vL/SmC99hvl6yzDh4BsFxBklwBM6AJ9fFYKyvItLebQyM
VVmMmAb9vHyxxrI/2Y3R/e/BdxezZJSy+YWKyOw8QaHS6Xtqh8/YX2e1+N1Q8m21iR1VNHV0FsNc
sv3oeC34IE/EJcFs1PMmEsM/E6rJTSRIdWM9ZMSaDPEpcJzPiM9yl5KVtJ+iD/7TU87lBm4vOiCf
kmyLg+N98pHiBsXTOdeMJAhvJ1WmL17jeApXtQeYM6AXcwyz+D3PKUZlKbAlREeLfukeVTSGM8tN
N5AYxmMHEOeo/P//GZ0EFMGGcwkDw7+O/SK0KotNrUZ9/v4RDrdz3FbTsWzqbkuv7bXP9MHqKcDd
Sh4Ec7tr1XZMo3QQs4himSyWl77iwDTPWbUJUVRc/eXh+w9UgsFJZv649YyVD2D0WmnsRTSknR3G
I5Pzr4DqTXbMZzjE/imZPukTYDhTKv20jSUpq7TWtQok8ECLP9bHgW95AW5+zE0K5MczY5BtcX63
3OJW2zP4PhYYo1uuwiSKPyOacHvbKNu1Wl4Kd6h3+POYNADVZ7lMxEdYJtUB1tNscOxIU098AgM2
d6XhQE5hJ7u3lXtEk/Tezo6/CtXfJgvfuk7+akY7+pKieBaZAbDaiLYtTrVtpgMoTZ7dnVIgxolh
0fN3orMFq4rrvKCiaE9NY3w66UAj0io+ZlvSvYSQfO+Ledi2TqwvdVjZ+xgHMUr+7JA4UX6SiF6s
3nbPREDuPbvyXga3rbbJ9G/g5LNqxulBOYZyObF+MT6MD6077P2QDZKj24/ITGrKZ+WRNza14Cid
vwM5my99XfyziFp9oQeD4YVgXQBzYM8jbeeAXEyALA7MTfp0XQjQulDdOvQ9YlLjq2rpPiq7oBj1
yl/Np7CjajOZc3YoC0WPu4qsna5MUmTLVl0bQi/RIJlbu5x8sMEzJ96kPUIpwvhsQT6yPwW/8A34
6+8qRTMDUZCTNfOsdi5vULvKW4u7/QpGKSpwtidmfjQ799Eltrx9P1heTEFY3tmGD/k8TWtrlOJW
lva8bShxXoZd7WjzHhea0TTgzL0I8vwaGLT4TOKAs0CWZ233uyZpCOIIoAIQhjdcy7Ji8mL0tPd9
YFJj3x0wA79LT4kbfTDrfw9ECPdwJQUEhIz8WnzD7ou1/JUeQvUqcIutm4gfSVtC2QSYfmOqUWyH
UNHfQUB6KgLvjWRJj9Z5zM2Fjpt1EqA9MxJf7D0lj3Yori0Hn3VTkzTG+pA0nn9LRIoibnnQivRb
1dtEC+FWOFH0nM2qVTtQTR725poc0Sz9inRnYOXh1fdDNQrzNoONInHROMd5+jJZ44JYCG4s5zCt
cVOijJ1pSPIvtilqQl1Z4y0Z9Hjz+8S9lEtmnz/jI0oX7Xdn1nd/eTDMyrgOMR12u9Qrp7QlfnuG
/XB5sSCN5sUZ8mZX2cUdNvg1jioAEW3g4PChU4EByKFymsQJQ+3WhFp0l5pzCCgUIiKK0LlXYwpd
ZfQEOSmqvpLHSvaj2JRTClq/955TKdpTnbb/78P3z9IiRooXW+Io2oRTw5S9pr6l3rI0vIcmp/Fu
8F+Z8oJxLgl6ayN45UxCfApSt3gC+NIvk1e0VxhPwwOT3co2i/JZzOtcZil0swTCj2fRvvcje2Uk
8CwtTppPvyH3vUuMR2x2ep8Y1a8oIJlkdJHMoamFIgVYcseBg5fe+GW7iX3nXJu80/lZpm8nz6zd
N3eK9SHxpLUOOk89DcwCK+JT6S0uL2fnp8Pp+KhbzFAajtLV9/k3OgkcP2jqfAu1Ue/o6EfP2nR+
50o6tyGiXNJWT1Ck7jYxsI6vbszksTd6aKTMVr50UFfrsslQxgb2cJ9kfI6cIj36XX/0+tpH04Hi
5OKLUFygzop1hHp4ZcIjXKupqZkbF5uyiYtjyvyHwdTyNDN0cQzz+eQxXnmve8vakXyp9qoZvAdG
pVuVGxkGFNc+SE0aG+qA/u7MozglHJexzKv+V708aHoGqxwFrA/268T1qe9VSG1t8cH+yhN1MYKo
/wTNO+2G1sr3TpTh9HI4fVnJ0B0j1+6OuTeSQVXaERlGtbj6o/giM8N8MC1r0avZhzFWjz5v50dI
g+E2JPbr9ysTP8fBr4EZBeT5HKtiUgfAghyWYa5XIRkr9mB3qxn/wKZuA4OzYKN2YnLTC1Gh9T7p
ArDCAlCnaU9iE1VmMDPMtG0STgr7GLJBEqFO8QYI6/ZdBTde9/TqkrcWh6xyILP6oEmO/eQUd9lA
tCoV6TBVqD/rEqKoX5njjSODfpVx/p8iOKgnl+WD0aexBn1xJM6kX9VONqypwzxWaa/dFoiQXyQT
Q/A1H5mvxnNiO+8VoOct6K5/boVIhA2E/EW7NGnyuBfDQYBYA1QiSsyokzNHChoXU/W7DDPnzKAd
EPHcvNf1kVYieZh+9sFYMn5JSONrUgv3eYAPNCZ6ZxzzP1UyE8lJzsXQJNFummCDSZEkrwWA9Ib/
/Yq2+LCnSCCNPa0RpJruo+7B+4sB89qUtn8CGuE0twv/pIR8zSpxndMoPePFd9eu4zOZqo0DPAnr
4Lo+oZKjnPehb24nRjdSmaALW5J4rPo9ACexHhmob/oerfEohgbZPOasIhssJuQEr7MeQfbiKO4r
5vwIGKILMsHoMukcbk6XIwmqulNXlr/mllS91GVRGm37k0F7vxmYeBqm9cvzWcqEpyAeZMBxUA5j
GbOOtTDkvRiKryiQh9nt7XPrz9yw6JpSD3RxZUSwATeeDvSldHO98gsjhVWXkg0To87I7fna2uh1
A7cin6GKqScWsU5XufEqz4bxnOLod0I6BxgCGPlnw88+86B1hDniFthrful4MA4qlzEbESFO8l8o
i3WRVPI9Ui2KeGM+isr7jL48ktQg6Yh1GdjOujWgK5cA8d2pqPZuGx3RWbGw92tA1rAiFs5jz+cf
ifYPKVjzvX960TodDCSKRv/bnoZhW3J/wm0r1t0QYqFoiqNX05AjDb5ZRU7KOC8f3knZwPgJ7tyh
wn9RzLIGJT8w/44IxKnv2hBbVWQO3pr5BBtzSTSeZ0+Q+MZ8E8Ssd44Ekag551tpATDYGWm2zN1G
5emzre0Y3/HsEBw7AcnNsNGGujA3xEVR4wYJ1ZPCZSHQhHoJTdu0g0ksPHND+5I1KvKjbTplEH5b
IB4MQ1Z9NxCJ6HpXz1QSF2j2L914DUhB4kaaFe112kOLHc8ugd5Xg09gH7M6bkw1XkCujKhpwB/H
LQVrY00/kimTqyhnvqA5/mU9jSpHIRYhsYlzm/8+AlRzYUeib3orIwHDxFKMherfLQnmB3RDjJCS
nDhCEpF9ujonMqiHzoq3af+m867bMgyi8c8W1EfGxS1MGkXzCy16uKD0ns++sl6bhsmqP7jdoana
u9Nj90ySyX3JxmapF7wPLy0eaIVI7wtduntF+OrKj8ljdlkXPuNgrcuNlgx0mNsZ11CACWmttUFr
zKugcJStf261KrZjFNJBJ9WaNHIBCiNZgckK6YXV5gFZ09lIi/bmSuKR2BKFluLVknN9dZz8jekY
knowsxFnJJ0dY6qs9YzC4QXEhzzKQv/IGOtvCcF0TrpejYZjIQKQM72ylzkYo0dKeMveisN/uBMI
ak4hcxKomB9clY2gknFYFDkesBrBiaEx6sKlt+qEQ1UfxrsYDQ3OyuZXZUxPjJXzvo6StYgX0w0a
u0MQyFNayZBeFMX3HNQlZkYuVIdvnb5ptumidxck9Dq3BJJGUKJYNMvpcyCNjDlMxj2ThPdcQ21G
IJMzFqCQymNSEkdzFSCo25qLYrhuuGiLHtENXFcQLGrrSXLSXKsy92TPbmyN/VwAopNsEkcxxz9q
SFpbgH27aZh+xBg0bpljrZsEQQWon1NFTLRtqzPjf3DlWL/WIRzR9RQ3YP7dv6At7DNX7VqgC9rp
pqHOS9A0NQ5zwxpfpMWyt3YM5Od+LOQqzL1HNBNojlf5E7UkJQrl7wK2IzCY8RXdBkk7ptfGD98n
qgEf5++ce+iFbLg3p3XeCSya3Lz6YHkn0W5ad7m4EehWoqIOyNW+R6RLE3tURdtRAgazR4BVJdJw
rEwYkeqFT58qixTxlCyFr7gSFsNB0PGW/a/SIjjmHV6HADWhlQHZLIeE0/FMk8Zt8h2qFvmC8LZe
ZxKkoWJGtUORqovx5MPWhHp5cf2YctaKy0Msmk9g/KyM2ku2cLi2th521CIRgUxdt3I8w9r2cHY3
jWirF8P5L6NXrsnpgYF8GM0mIdqdcWqYh6c+Gq6Oj+e7Zi8sanXtWPFp7tWkXi0NQM/5U5vmWTX+
F0EvIZ2fNH7B3Be7AX32oGUdTYbpTKY877+bGYrqn3VvrA2J0deNmtc2noi/88EymJPNsR/Tbp0G
+T4cKZsKxzokLZD9MJvJaBQTYVDzNVCQKrmukl0oaNnwwZL6oTdVp9YJKXBbKbqJPlA7PdwU+g0Z
1aUcDxnbQIislqCbm25jCQFG5jBe8P827T6wQKXTYbR/loxASsMkF9gmokDKFP2eYD+Q7LC8R++z
JVl0aviutY9BQxAiv+LIaiVxdvJkca3RMqJjSFZ2oP1jXmb7EDJj1ecAcrxzPRdHLLr7Cq3kOiH6
b503b8bcY/N1kx9TDAEyJf2brE2mEZxzooKjZM51c3EC87dLPxUuy026+qwioiycbAdv+IyomFlu
Cetoys6T/ymjXq6A6P2FuMJj1Hc9/SHSHY3IS7fwzHaJMGDbeLHayODYdfm4sRfcmVs6N1I+O8M8
Rzq/qnA4DB4fsA+Dj38s+emGZEPXXf02z3LhUTobx7KKMw3JoZxo8hsmfnyTEfJMfzMacVCbJcN9
M9pGFhwAJ5EhccyIrKtEv5i6jl8A45PglQ7hC/KDAxD7kA286S5jwcXewNhKO9TAVIIIiJEO0w7Z
Auf0OSRmxglTMqfX8CLygdaxw9duNBmYrZG+86To3uXq0/R72Pmzv7UkM9+xRJA2CZCeRmxbmy4o
jNdmeRg7IuqQI8XHILZ+5gi+EGbbvkK/q7c5K+0N+H0H2yMla6zpx+IAt0+cjZKohKExeoIaPT4o
OTontNakopDbsfOcuvqoA388zLlJz6Gwqw+raub7Et8ogTNFrab0hKZ7/35mwy8onWq6fL8aism7
JQ7LOK7gQsxXBLMunAqS0VCxItRxR5I0kqGI7/bg8QmzT6nlVR5/jnWpjpjrk5014OxWpvoLrtDY
WYqoH3Cu9Vl05Y9UOBMWPuSgmQpsAuU7Zy+9YdiVtgDUJOloguXdNSPk12mi4eknYcVIEFP7MlKL
CirYHgXCR+WLYz9DJSZPrzqKEFiKA4LQzXAyEjAigkg+zGFsiaFiEMBZIffoVmC6T9elrxISilPm
1Jj1tq0S4laPRF2FTZr/H67OY7lVpW3bR0QVOUyVsyxne0KtvQI0maahgaP/Lvz+o3+ikrS9a9kS
dPdzx8NUkkhGvUaxDgYv3MaacUg2o0G3iyu3SGDrE2pD5IXhndA+7wlqzF3rNk73+GuKrWTkRpGb
R1wewPC+PmPD7c9o1zbuMBKVhCh2rcaiuE/KetdeNu7CUD6HlDkT4/YowyraM6ZD+3I6v09tA66t
2gn1dKof+LPrXW4n0d6T8/Q1ZmdBKU2dTdmnjq3PJQcp86W+SGA8LbbIg0letNpik2WCIxDrB8EL
SIqgMPMTcO+GQinUMnYpL/1YwXBRxGeN1TXQFzfOmXWI9xt6FGgayHTVSiO+d8uD7iZj7Qr0aa2h
4N47lqtgsTi0Kqxulur/mmGcHGvHN+6GnT5EQZ1WFlndgZAaDopDrt/J8aexJIU6QhtE4e/Y9NE+
RLNwRk/Rna3lYXK6D93nOZEDMaSAUb/42XTK7CC7Vo1MdkCRjyL3o4uA/aNDO9ggaZgPFBrRNF/X
bxNS+HXRcuFkk9UenAxUvwovFJRWcOJdfAZEy8ITMlWHlDw34dsb5vMSM31KQi7bKtffrcOCYnSx
fUajMnttv4+j4YsGwA+/7KJXcmA+tR1bV+ImnyVtfCunTyDGrJpGtTj+QJOS3PO071/t0t4VvnTW
6Ryme0YxOpuWB8YwwmGckuraBulTgkHqiOdcvybxfPC5eJ5+XnErZ6vG89lb0nrnOUl/c5aHn2c/
D7rJbrkvaA2V6M4UxfDbPChRKsP9ohGz+wvGBSNbW1RRznkf3a1umo9OjSiJGLLyVTn4BmL03vgj
mAIiK/4g5W5re2xLY0OkohU61tWZDjRVtV8W/my6id23YNEBW9W4spee546ioixXjwGZgmO48qMG
LiOCxtgEpHM9LCDp11IjtUr9ojmiysrpLy+e0AHU0Bz1k6oCfYxJQrilxohazeg+Cy+YKBNQ82kC
IzvJ3A63qRuTB99oPoSo6G8NlYtrG4UYUsegOyZh+Iu6s+qVf4jSqQK3YszccytV+9IUmHCpYNHH
zpcmGUQqvpuqQkdM6NCMCNNLGiacMb7pMFOXtJg3gxQ+rS6ms+IOajaItsU1DfCKQ55Q3jxltBVH
/gsI9+OobJs0Tw+FDAXN56qPOIGocN8tYg3fnc0nP1F3FMHx3myRPLuWTu9RW6YHMl8QCDFxv5jo
KurhFkyayBNpnqnEoX5sygnj6Sc60K3YzGj7ltm5MMT/exagMDiOBKx1VKycfx7QU43nVFA7UwlN
7CyBbRD38cMqOZBoDHazlXWPyuvkI++z70xyh1SBm1yjdQkucV5CrrY57CkDIZ0+bPuC83g/nwey
oahNsolN63v1RDHjHrzUOLZk3ABIaH9ttHaxCIAu0uy6q2VMXwoM7SyXh59nPw/Mn8PCP/ERMle/
sZHW15oewUtUEzOjkRCAWnaca5tpNay2fYng1w8zyrIaugzOofAuutC/OQC3F+3l44utcpYZMWx8
RqodLiX1rhL1SKKkIGsLsU5XufJRZkO4GrMoO5TVMKTrn9eJwUWeE+K1bnJV4Ncis195KLSWV32Y
vhft1NRrEm+7bsYehMfcVcCIpmK3KJb3fv4DXdgTLVkzpfejkxNOJYpNN7aER+XGY1C1vozWQBmA
JR8uuQNVS+V1zgL2qNr6t2kW/ZNp9U9EYzsnFiHn5NVev+ttSsMNWzrPlh/Ee+p1eizF47QmnIxZ
cUACCMvgVeY1I/QRCSkHhtF2kI7rioo3ORZXg91jnyfJb8CA/JoyGRGVi4YtDPZCeMk9Mu9iGMaz
76ImRiVLLzO6Z1LEnPDSTJQMUK/GRiVa62gh7lwFejRPXk/1MonL+nm55nSBoDOY7j9bCkJ05xqX
48EmRcLJ5+h9YNw+cNCxNipFSI8Y9taQX38v2+wWl+HSKrK80l10czCKK22eAhGNRPB2TrQZ0X5R
ZhnJh5kFJQejdZv7OB0i9xmOxlnnAx9Rlw7JNSd74trMs9wt7cGEckXh/efByqWz+XnoQb/XHjra
LQfD6Kpl3hATgreHGkNOX06pDmPH2dIzJ7k3GP9uedx1twDdWDaBhUm/G1G8qx+QQRx/flez9MxT
GFqCgtGMzAGfw9Ocu0gCU33rh3Yhayrm32l5UHZqrYLsJTKxANogi92qqaAgG3Y8ldcTw3W480dZ
HsHKvXPZG90xl+6WAEPOeoG6M25Cu4bNLJFSRGtin1Hs1NQJ12P/Eo2D2MzJot5nTwOqbEsY+BFo
LgTvm2XT/PG0hJyoi1OhNHLSQb8lAxUAiU8YpeG7WIdamzSBOlpxkw0Qj+FMxqhqNyNc9afXpOIQ
0LzKVldfm7KwT9Xy8POsmQ6U942PyK7G55a2WxPk9ilerpLBhahwJiPa0T6IH2X2f9dGb23Io263
XLlU15i436wi0CtRRAnd80F9MrzPwIraVwtL2dscf1D9kdP+cCqNBlF4JdfDEORvQOSS/qZGQcVi
sFS4M1apCOc1dYMluZAZZSKLq44ccgZsY/pNZhwSZSPLvgt0djUlEiGKbSHM7NnHRTW17YNY/+YQ
NynSOT+eNmq2nMOgWvwLFdJvP8hqMAY9bGnL0M/cRTmC7za5hVMOqwhXezQSrZ9NTZImgMMNiZBx
jcPsFhYQ8jjkqjdcpDBctU9fKA3rjRtOiLHM+ZEyOWex6VzNftznEn+XR6UzN/VjCPzpKwjSayHa
MaFh85c/1ndcS9bHSA43NUFgaVUAKqJa/SIIMkKEbHT7gX6ZXUIZ0Uc8vbiZfNJJPX03gG1r3adL
H5h9s4UWT2Nv3Lz8YBglJRkBFvo0qfTXYBPxMLbvXTY1L2aK8S2DAsrGunz9OToEzEdWQxJND7AD
B1R2l4W4OhD1eo38/g6QiPNwlOSCxUZym2OlV5zg5n07MVAMnU2LAAayQz1Q84q6WR2UQe/FiIbp
gHbR3wf9qLeF/tMi697XnAR3qWKqRJL1y2KZoDkng2IM6VmVEYnLQeW9MCpcmnIbizR9AjGJ0Im6
ciNKXdzDmLOYXSLVorOHwET7SllOt6Mc95bNIUyQlick5ciiBgsHP0pmTo58FjMxgeZQ/kImE2FI
UtuqIbktBcq/h2Yar5Wjq7N8T13f+pjD+k31RDnQ2BBDJOjxpc00mNLoRxvfrQMwdR89VBBlJ4e6
goUnBHLOZmLapHUDELcY+AQa4WgvR9/75UhGFB/541nA7WxtRyC71lIR1xQmJ6ZhyhSHjs7fxQ/7
cxBH7YIFwNbPpZxBQFD7HhgGOGDkziNSk/kla+CewSIeOhDmvIHNzPAUyfra8/uhcyrCp3SM7gh9
yXBJkOx0A95MOqhRm9bGe1hGRNhge0ts8GQCq9WtkLSBKxeAJovJpz7975twzOCMq+ovYSlLbYtd
nEKy2x+eOcjH//cet6u+uhQuld5Wm3EIoGe2Vzx6ZIZjfVxJN3+YzpBdRO4VG4JtqXsFjYH1B+Xu
Mi89JHwIV8P9tKbUP4EuEveftxw7OI71Q692njuCE+d2vbPiGQdYyiJK2sXHCHxc946+p5lLAKHo
kAw2AbqvuDrEMQmXY5c+u10TfMxkQhxCj3sXRa5AhdhUJxs36KohReVmjHr8lVfVrdN59lTbfFdz
ag2nHt9OyM1+qTzlr2QQNjvh1A5xHBzi3H78QKBEf3PoMiAnucEOBb+hBCdGbyyXbe4rV5175lIu
n2PD/lTTmO4XRow9cnCzg+nOe1gvfW7Lxcxd4CoK8jHc/0xhWZtVJ8LDf1narg5FODPGk7EGWdLw
U/w5M0R4WcjkSfRWdnD1SDM5YF7Zw4a7AUKPSJFhqUpnn1qIzxPLGqmAp54cURNblkbAawbbgpys
MfJHytFNKmIrMF6X+1ii8GIj9/wTVZDQxrtmDOaH63oDPD4aFebl/0KZREcO2dmpLByf4/Mfg1at
DdQjxSITdj0BDgmIBaYkvum46bexvzHtg98HB/azc1yU1Uk2AgwZFG/DT2+dgWBRUUi59bKJ0tHA
2tPvIp4yqf0XO27eMzM9G8BoqGOuUVuXd9QGCAbIKrKsLbWW5S4BMe7pQKmizNziQrsaaTSsHLBU
pJNwzK5aPLZBtNbo6Eht/jOm1IC3bW4918Gccq4jPqWBa48mezN3wVYQk84YV4TA4c3RHBywz4KW
oD5osh1ke8tf7v/NU8rLptCTD1TDOAVLX31HeXMeMCf+YzPb2XQjmUZ1t4nN77CL2FGDrFbsxBT6
WweW/tNyzD3xA81vGdP6mNcZ3bgz2VlGIjBbAhemxj8s7epgjiQ7I2dAQCyDq4mC+NLSPH/OC0ji
7ImT5C7g9OJcwiRyk1XM7Si6XvzyTYqqJlUSVjVFHVIm/goTdINzT24cmOTX7AhnIeDdJiiAqkK2
SpvyN6KOmPkHQ7TxL40jcxsvzbVEX7rHgjUNA1lBaqG255cY/eSjRaLCRTu/FJYZnPw86VZChQZR
ZVF3bKEvVkXdwjAX/rg3uTTJfEIChZi/JeANFVPqrQrR7KyFi5HBGawbEbTtzAAYxlui4PDyVLic
yUSyxlQrdrbj07c3+PGfofbMg9H40Y2Buln7yKC2o6T7yssEw3qjNmQVNnjP2+5JzWQd1d74F5rv
kzoaBskuLd98o1hZ/rQRo5kf+qWeafRKRckeiQp911+CysFH3NN4PA0XCqCTG06X/OTm/iOb62fi
TOSZSYBWjgnpDIHzf0uqBJ5zkN0mHhbNXrsFeP4F2yopdJbbYMreZBHvOlrAN0GuaU0vDFpHKFlY
FrBsPaZLvXrwX5H4/qYtiwsJ5RJ7/5TvmkZG3Gtszansj4XPng9kuaYPea8HE833LN/iNn5JbakB
T+14zYeA5FnfjEYaOy/GYi3TJbK1zsCq/O+eXsO1TGr7FE9EnfqGQdvguImT6NKLpCf5UEAvk/mC
UzDfTM6wITv/CZngUzVAqMippv7WKanVsODXu5azW67bJfV1/sxyOB6Qq1cjcUZ6Yzu9tSP9EgwI
5tLwvybHxIeCY2UEya21UK1g9rljsBUbNfbDu+MR2W4NWp8HfmrTVpoUBr63lWlm/neuhj/Sbbm2
fJArNN3/VTRE00ZX7ZK2i9Y4UNcRh+vSMOIdPrzmwMEIZyPlzCCMgHe5vlhEctEykSp2Xr0rOhEe
hgFJ9MCJo0a1qfvi1MXICc2eu3haHuS/yhcvWedyhRZNd1H66pDAdasnizZnQODvZk72s/kp24JM
pr43Nm0oFJ1ZQ/M2BLSS5O4ORZZ+RzXzZNsuWwORKrfUjK1j0ZfxvhA9je8cXanffe7t1j759g8A
jkgbsTZcxyyOQhYTJCPtbY7vWzswKzqUh+kaziTz4AZ7sYg8QWVgPk3Y3R03JdnNsKb1LAz3g+EV
LBwn2MGeRvdDBunLMPg5RhypsF2Y4VZ5ZPcK3/vIxlSz2ocBoG/lf0Bmq83kN7d5JL7Xp9b13jPp
OZg3dtPAfCbG4jdVNfNzqbTCVcInOznWs0mVCybvubjOLvy7JAqSDAhqDloIW8ytek7FJo6u6BTE
PmkWUaCOYGIU2QHkzXLJh4BvnA82Glf0IITcuEnvHpEevgwiwfSZ9i8JGMmWuBKErkWHGiMkLSKY
78boggpOhK6OKnspwnDJKwoXGMQO6IpBNqDMyjuOdZ0h2GD5RBbIKUtuqwGdqDlFlN6Orx3by23o
DOciAr0XOcsWzrJjiwruROH9u+iDFhuHILJhHKITBZchIsyDDlpcTAjd0Lbgbs3K8WOcvj2r/k/X
NHlQO7Dqyy7glwloEYD9X1dz88cNEMmEbmEhFXezBwyOdzF7CnFKjdKYD4VmEzSXDsXmjcqiCzp/
VoQh1TtrytvbOM/MQlL0FB6Y94rIR1bmX1nAPpcq7v86EqsSwcQK1ra5pvM1Ee5IvFo6XUK/d7Ya
JQkdcejY0lkQDzHbANyTfcLIGqJfrIGD84Q2PwrIOfxUJ9eW/mWkE+jC7mWhlaNZqInaA3zOtFce
Ey2zDYXVPLBL8qwFnkB7dS5U7m5RJ8ID/rGKKrrlmEe3Vo+brzSpILUKZsTeLkPyuTwDMWppnM3+
kZlmfxJ1W52xnxH+naHOSLcj7Y8nIjGzPV/Vb7bikE7NKTyjKZI2XcQGZXSJ651UMXgnu4xopOsr
gPbl13ISVDl+uYx6IOMVPQx7hYfp6FvDe8nx81EGkX5iJSL3QT5stzKOXZj+y3x7uAcz63bejruh
xpddWhtfF/Iips7930PFrAFkKZuV1J0495X6TtHi7VInywDLgt+p6UJ36T5w1qVsWqA9xmahJ3QP
Td6BoKfeBgkgAnQwcFhARB9O9UeRQmz1U/JnbMtjgWwY9DH7CCAe0zDa91WRo/gvyC8yiHkZqMTG
8rKGAbLhb5OFSPGSVbOkotax/6SH4EgYTbJKXDJ26znDaYZuad+Y1D1XqN8KX/WnljP4yv5IGwvt
eW+ch7yaL4kTIK5mel4H+V/8I3gVpok6li5ZczbXJMe7xwgxNMnYYbkmgu2UpA1aBdqFSb4mz6Br
H9YwIGzJGWjmHkFqzsoPAeK8ZvmsV9IT4bo1HtRrA5oN9TXCsgtS1tunqMzK7TRJkksK30aQmZ2C
qknPxDR3tyxcj66Hm8rD0CUqsp4DyoDntL1DCuzIBmCQcj0QjeWW6dxM3Nrffc9X18XhTdRDv59G
2lfqJrvmwYwzsRwoXq1fRwN1vGkFpPOTPRLVSJy5VdxtkCEaYqxMAZFHlLp4NXx30CvlO/EeOJ52
K6GmOx7FdJv8tOFYzR5GMr4xL0xHZXUPv2HVTjuiaHyv8/BH978mi+imIW9+K5+MbHuJhbI6md9+
nlE2/z3RFXMQ8uAXsXuuyQrEcBVfaKR3dvmM+TszcV0VrGkBHyvaPkusvKCjuINDhAtOdFI23iQn
dS8+0mC3veezQQ5HFn7wd26bJAtOXDTv2kzQeoyIZQWz42mwKc7JdsVY/5gZ1LmKi2PekenpRhNH
FZzZskrEAdPbJSdcCkEFsDhpwqw83fRpC+PDK/LsmPQWNsmBBJ1JASZou9yrov0XwaOuxkn99nNp
rxuGkIFJYYXiA4GoF96rZHhJjLAnLpLg9tCq9jisn3MPgnmRwmVhfyR4xNuOS1VWKzIOwdRmMmvo
Tc23Q9Ln+OjtuLrF7cZ1a2sXthMB5qwJyJVpXml/0KFtH/6hfVZup9TIdllh7KsaO7IwOvOQbjMt
jwRDTVwLcYwBSq5upNFHRyUgFFr7NxFdJDaaKZJwF8m7hkMn5mU8xDkKdS/t9k6zYNlLH5dLuCe9
EfaTmqhng+E2sKmHD1puNsRCIHU3qT+viggdiKA9trLE0Wm6r7RPaD+ggCvrzI0f+w2+YTrik9jH
ULvu0uQ+IE8HdmaW9psHggnOCMSewixSbmf8J/Hylx1Vw420HgnHtcQ+EsCxs1RBoG9T0wdm5dMp
NrsGlPE5yTP/F8UNbUyOVA4/sFpGbbha+VRrelrbEQhjQl6+kue+H4f7ZDK4G4antgac/Uyb2D0H
XddyjbOS2gV7cNgVqGJuBxsRDKLgafJ6bqQ+ucdBRpNmTmSbEh/Sjt1dFXwpTnuzOtk6RfIJWv1k
BmZxzkX4mCpXrSJp681sdBeyNWBoMUuj9IOvBRiIRT+/2PrDKlJ1147aaq7cE2HEf1PPp0VWLgcR
1zkPJnfZAA27jSHxKLXyOXNPVEiJMnsxBJ46M/sSqoqPrKnDOpYzFsEWnA7QdtcGdOT0MEuXKqbe
S7qQ5n5c4xo8DHGevaAwgRUNjFfsCmThzJbetW77u4tavcshcdgJGRt7/Sf352Lf25EkK8OErGvS
J8voniaJVFCJDmhmQDaDLDnZRJQqrW0rAKf6gZFpe0awNKWoc5Z9jsB3KsqdlDebkVj9pLrjBYKN
9YtkYzXWwsYt4k4XRL131daVnVy7SQvam4cjMJ5rr5rEiW7xssoOVVKTSpD+Fw8j9oQaccjEMQIx
vYHMSCVrMiKybSGD4RhEySMm03XKnPK1RqiAi199tX1J7LetsEEvD6EB3Z2RNIRE01tXIeIYzydG
Z0wkupCa415I6VRi5/ZzV5qgPuYn9F6xVVFytMrCutRR3Gwqu+XQAMm/oa0G2otYvEdV4FDUBT3M
U2eQgJs2r/jJdnzF4YXPbi019zgldD3RKR+4GYtVX0TWkx1YJG/IEiBgQhs7WfFwstwuOjtN9JLr
DtpqaI/CYO8gybM/Zh5hJ4AkN4VbeQ2nAcduN6egcOWrLoeHyAuM/DocmFHL79Cye5yEGKA9JHJI
dKHVMDmuO7eHT7FMjpMEKG4BLP71de6fcXZ3L/ySlyqHJ6HawN34L8rxWIoIfsuWuL4YNF3F0ck0
xk+ErnuyyTC8E+nhdYSMZVbX00zBfUfbrH3HlfXPASmBB8ciGeNNtBV/ExbMaeUK5zG6vgJLtfJN
XC2Fa0RxGJEcqNRDlWkrQrL6kcsDmeWqM5X5RLUZESCxyQQYDickzW7d+2t3GOqtPcv82IHRr5HL
qoLuazJlfo8NQSBI2nC0DOzzqTBo1gnJQeyoStuO7KfrxGdZaWgZjD+c2A92TUw1cucn5Yq8RHdb
mMNBuUm9r7EW1A11InJqyA81enlJDcIu2qKjsguD+Sn368PYwJzrciSYTxJxUVXd0TbN15l5fTOb
elghP2jXE4n2exvnOKs0P58XKD4ymsEpr7YIB6OfhU3APse62qqhX6fTIN5SIu9Hh9gXjiAxMVpI
sctGxgfOPGo9+I690y4nOGvZhwXhposDwUQZenKt6gZeWmC5Gp/ioSjvi2ppx98NhNXB6EHYhpux
K61TPUcwVmWqdk2afo6Dk2z7Ocf9zTo4hiGrlknVdUgMt5bWti4wVJWRglF27Vf8VmsJA7mLEWFe
TS9Bl+mjYmCmXzlR5p776RwP03TgQ77OOn3lsP4MefjqFhzr+zFkgYvcnWcY7TqI0pTJuzXXpuHN
GxINQ65aH7FDlXfxzV2KbAJUpbX3n8cYNpn9cSb1z0qyEdwWOUPsGSXbee9vPUczjZf2289ZuCj5
vcNRkTOrOfOPA61Ddkv1aKtIsVoQcdR3+fuIfa8APV/7A00ys3kwawbfNkbk7YFj97VTICx1Pn6j
S25uRZnWJ1wgp15L/kztn2ou4n2Ew3H5PUhT+xu0E1Geg32pdE2WW9mAP4Upe/GxS0IioSAUGZCI
CqPkfRPP8/w25EhPUO9hdfUpHRBliPXSSuZT4oZQDPieAldvGJ7Sp1Crl7Rif59a870uo+UInPu3
xnmdJ46zbkvGUyKCgtsi+ZjYQRZLsHuS7njEvOYdsCExnGKBckDxX4yco1syoMbSKUwReAnlUnzs
r472OBmN4Sl1WWZJqVIECpFgU7BcbpG2TEdCB88EJFt3mRkd9EFx4Da9klDQfre+XSMNXzJ1wuk3
2ZqUQiG3wyijXkKrT4+KZPsrlp5tV/XyWLgGLSJytPfCrC0KaoJgBRYLmMEHopIiPKdlMBz6pAU1
D8k5MtyTJtlob7U92kEj+a9vvqTR/21mN391a+pzBvpCsB+dGe7SQ0fywYr8o/ncFgIfD7D8kwnC
PIEUnJUrotUME54WpfMdSGBFGgdlmiJzReNUNuGhKKjp7WuWZkV6FYdL/9XEIwT9H76jMo2Q2uIr
9JqTJKHgu8KuJmpxam1d/xXpcInmek9Q0/CksHDeWWz/82bnlpUesfs92VJdbhsrH5+81bMOG137
bzbc7jao4pWEQHfyvOceULsb6buIyI7c/EyJGtGFMYvw6pV/PV0Hb8qget2rRlJ6XNYa2fvlNW84
gwEH9B+SZEQwp/TkF6QZavOpHgMLy2jcXBI7rHcEXtTMIDXxQQG6p3RJFegqiZKIACSSClqSTdBW
YyD1dkY4Fq8erRCM7m/hZHACsPOEc15r3CG9zkGW/QZTpGwz5If6hFMK242OoFfDNP0LJ/YeIIx4
g1i0qLGCv67mGt9vlnSHhkbW5wKoPB/YUsBt++cCsdZOw1Na7B9V3ZoMI8AFg6sp4zV75kyAgNNc
UmFGvs4ESFOFWNGrsjv9PCSdB+L287RGT3YKpdvsygEQS1WzvU4wUqB2Jld/iSIxukUD2/oD5RrL
6xra9IAdZuc0pE6XtZlsh5qJ/Off7IKJXI3lX59iRPBUgmLNANf1MBuD0fAMXxHq0J/X2lO5iWuQ
//S/d2Wjl9pGpPyZnRiI2njw4jSmQ2yGZ7f9U9oBLbH3Ht1Q+SeZDtgMkzGh4NBE8ZgEqC86Lbnu
ltc/zxppu/vOgzNuR30C7hpPP89+HgjtzKhaci1cQ4FLyBtJdCCgx1aa8XtkqOomkCCs3KnzPlyc
+DuRIEVw8jTEPYkMn9TkjjorxK9uGZcf4KIexuyPtNLJ1QiaZdsWwYdNLP4cKLGRaLX2QSnDD78m
xCRuqRPRKrm0I6kwGZVLIdbVjzyEXmil/6tKm2ytytn6MD0bqsUVoCTLy9YN/wUgf/dWDOVrYCNl
qn6NWHY+PIDJCwZ4FsvlZQm8tpNpLFlHAvsDTCdbIV09dqMuz04ad+9Z9v6DSRaDaxPejM3mB7GU
c0LFNcvjiv75+X8fQJw5/8IeBJJg3+xCiTm9x8PfiebbD/Yz6zZX+GAKfEOyd4YnN3M5kCjgy7Qt
sw+P+JttK7z6wHHMx29GgR+0D+B15KhlYCOkBq/de6Zffz5tkWNTnwOMMT8vHQxKW3RFJmnmK2E2
wweQ9B+7qMf7UJj1W7OkZi2AqTGSl0QgWbQl/kytQ58JJYdhwz9CJPpUlfYRh0H26cqEsDsUarqt
xRNHx/+ifoivncEsKSdScIcQmam3mDxdj/ybwC/FvW5l+BpE6PaW921AAE3VHU3QCMpcJy4/Z2fE
NJeW3fnnpQDKNGfnPe1Uu61w2KwJcAhWQ2MEnxhySAhRmXeCn3Q/Czge3hWdjciHxuMuwF2hZc0e
rYsjIFR6w1SIdxhp1hez/2luBQmKqfhSIW1z2vRpbFZESYw4ztd9qs54ucyX3smmW9+STuVnKvzM
ZwZXy3BCAkn88BPvf9W55oeflvosNAVgkPDRp4FOYd1Wwrl4RBvS9yBsjj71IRcNGreCIuq5t49p
oKkDzBO1BeKI1szjrDt9M++IEz+2M9lMSeA3T7Zb/LIXc6wOKbBxpfgOB5/g3KhKvkVEX5Bni89S
2AdMkk+cmqYtuhm+9XQQXwJIfN2XgOHuCMSZqDNhcMU6xCZLOox/R3FKgILEXxFN1QGgAXBFkZdQ
D387g5bmup7nE601RC6hmqDgyMfUpttTPFTOZ1uGwEQZjEnmePan1Ya/VT3haeZ3fM78jmY8bbyR
irXpi4zTngU0atsFYgInjwgvECYDNaJkaOotV8xLB6F6k5EBYRubRCKhsconsp7z7c9nncxut5lx
/+Aa5aMv441UTfHc6erOWVpeQmVGgLie+xqbaiNhE0lmiqhh8rlxA6TGgZFHX9gkuvUkxiX2NQKC
bZPnsBohPL3lfmoLfcOyUj1jGXrDijB9pTO3Q4tCEHnagDjVUMYnu9m6mzEXFYLIIVYCqP/l/bY1
yAWxx+5Cv1H5HlMg9PN+aqfmXs7EdzosCnnetZ+zED9cT0DmxzsSpvLiGbS3//xlluTInrlNerFc
J3gH1kZchJy7HNOPxngWZkdzGOv4waml+tJoDH3ZBqcwotvMdqMXFeQ4ZCcdgdDG/pdtdkSJT9yb
wmwbConD95/3lW24nCqs6pQ6svoocYQlaAG/THOmmgqKJnGbfpvME1WCspTMOZPeDWV/FF6TvPXg
1mevGKO1WP4nyADoxK7xz0OXXzNnqJ7tOL4G5Ouvk9Yzz/bA+KPDZDhglRy/apzghrPFMh+/daXn
HgzgUPxn6fzl1PkT90iF0MgjtKRxnsU0/JmZtm2O3ZNbw2qkcb4KQwb2fn6eOsKZ4AWSVTjp5hPB
ck/AJAo01h+HErkWNMKXb92HJPH/s0DhgdYe4LitWDxjbjcP3wWpzWa/l07/UhfQyAHQPNTVVD9X
ZIyatzSbXywfhb5PIuamMltF4R3LlZXdWiMh5s3J+keuWOjD1H7kkkV7GLs/JA57XzmYmdPx3Rkd
iPRYVSY7cT9ho2Y+ELgkWcF3ZouCoBvo6+G+JyyPyJ1++fKGhTbu56i7+SLxH7jEvjqiqfbmspc6
Dde44y7qHJI42PXCr8z4l6i6+CzZ8I+9Sf/Mz9tm2j9VRdu/EHUSko1Tkedf/wJkFV/xRL2xM8It
JtkQ/B9zZ7IcOZJl2V8pyXUjBJMqFCKdvbB5oHEmnfQNhJNjHhXz1/cBI6vKozolu2vXm0y6B500
gwGqT9+799ynjJdnV3P06kdiC43F34ZqxBHV+3SMwoObdTDiGeiwbHjzMekma2NB5XpB8Y2TY7n2
to04w1psUDXb5uhyMC9DF0hNaLyMdPcOQUt6D/yUAH999xIlNPrmTo63kRN9znl7QyObYTWiFlhr
QCKw+cFuqdIYkEFn73wTWhcUAXLdjfK1DrGIzykDwNwdy1fDmB5yS9T37TBEp0DCluEkc0BpTHFi
c9dFoKMc1RxMshlfB9KOcuMKvg3t+Lp2MR6VD7WGEzeV8hBZEXZz7c+vUxfcBE5aP7RdQ7YnM/i1
X/fzK+2LJQm6QHyJfeXBgbL6/f3l0F4b8RBtWMw2WUQDtsYnzfr3MqxodVtwEPCXZVNqbke7oP+g
TPMFGzhhkQy1+tgimslRh7Lg/iUFlqytU+7QAoodnuSu1vPGGQfImMJ5K7CMAQFexpg8OUaEZbgr
n+vhuffAGZTMR08I50aec9G++h1qTkoskDRvVSiQDZiZu9h5HnWfcz5K5LRt4BvQIrRfjSKmyob8
8f2dUy8ewqyGQq0e8958TwrALRPa9DJu+t1opGdOA4gB4ulzSqLNTKTbVd8z6zZaiuwoO5d2gOB/
KH84Ih93UaJJHiMyYiVph1GuQazsnfpVTTPthMT1DiASPuIYtUKYWQ/M0XmSdZucG8HW4CbrjpH9
ZoR2yVhXHsbJ6Lche5mYLd55gjUj5nHO6rY5ICdzthWUMzpKlOFexog08jku+7rEloX4Zx3DRV1T
SpEH1GC8MBRRx8s23uIm7Hourip9dQbF6jxKZz59P1Feih9LqeC96n00tHm6z4OCUEntzvSgtxba
aZwP17MYMTrOqgGHHTyKGO5WHKk120hM19vxznFaP1WFbu9VtoxrLU7p5mhZr4Ff3SVhwT3meytf
oJpdEFkDh+ODpeWz7NAiMoSnYiERa2yao0t1i64hlIeMVzQs0wPXjvotwXT3E2mDRTOgY6TTwKkv
1tuhGceVCNJz6HpMgOFAjC0GaHrVqh3TK5i/zzzr5I+NP7B1/gBZQdSsRITlF7O+DsCsrNqOyidv
RqiGTPsL02nWcZXSgp9Yopn2PAWlQfaH8YsSDzKRqtkmFV33QQATxf0GuqLWT05UbbQKzYfWLXk2
TQYIXRqsM8ypgGWcZj+ZZrpPalNvEeawA7f1nhP0wHTQNI/5BLRVUxlz1MaK7w4JIJw0+MlB7hor
HfkccpwwZVTXLjnCx9RCvLtcY6Xj7LXJ4vcIuwDe9+yE6Ofitpg6eKpPyYwR2UtRRgi1oQGJvwtg
NSxAiQZ/+efuVZPjDw36pX/HzDC2n6zWoPQ2xCkM0JWnqnMvQwWNEAd2CqqXw6zTiSePzzxYWhm+
Hn9UQ1BuAyfhfYAu/xF5sLD5qFJq30PkElkUD/0PMOLomgsIcCF+RR7YZchSGkQmYihIrjSrkVgc
CuNNNPMYuMRU0HQjYNXA3r61meP+dIWFB2cxbU8snrM0EqZXUBC09cSA3tmFGhoo3SP5qgxwGsq7
S3ojuUVMVlwiSUWemIX/s7Ws5zBNC1IpOLmYLONbSAn5shgfWqfuWQLUuClk9dJYpmYnc7KLzedj
JIgOo5nemOgolTAAkw1iuEQ7+iWeBhYjpfNfojU4mNhZc8iSvsEvbGJwcNN0U3QlgEKTupAu8DWf
9RWDI3ijYsYMde1zPkT8oEjPiVq1m40CRzFw3WsCeX7lwJRPRisfQ/zKdxUXmSzy4lJbrEXeoJ2z
qkv3DPNdQ0fvTzWY459+rpJtY07xyYpTfWSLKjYt2bR+FdWrOB/r27yXajuJC02Y/gCaqnlYfP4s
3XKIqmu7N3giAFAdGjevqeVtuYHBfsYAoXdm8pgXCF1ldK58D16T+EkPZILBwW8Ju+sgAEwb0Cvf
B3NMJtBzmw09t2aDSbYsyf5dTGYe/+JiDewAQ2h8+EtscWFPe+4/IsDR3a6rKIm3Jj8Abf4DrL1D
EOXx1eRgvCMehXwkNk9NKqwKqmJLFdisOtX1JCp3vxi5DnA+PAmgQDP1LQ8+Vfx6APOwijpiP+rA
Ys0yP9gi1oZgjJZplMRddJhNaluf8cGq6vOInnn2hmO0vUFvCMe4Nx8XQVq81BIdYr12zjCOcb6c
A7f4uSQ4Fx7z/1yyJUw9UC+CbE+V6bM423SfYCMZJX1Ot+Eg1vUsUKBFidUkrHnZCQff+Ew4qu+Y
2oOz6BBTjoW/bmoi+bSh0jcAVQdG25CxgQCDfitS6oUuO7CLnCwSkcCeBRD7jXsw2/11o0gtNTgd
gNVEhTDN97LW1qXuQxtlGV8NbgA6a9NjS8ZRDe1mNnBhOkUsmK6zzTM2ZxIji0NvkWhsIVmi82fg
xo9k/qoilDBYSsuDEbc/dGb7O8/mBcVMkktXH13D0o/k2rSb2GjvKPr1bqDphqcGRmyHClfHw5s9
D4ss4mSkoQMLbPoqg83EVPnVCgDs0qyJmDIQccLv47bFBsHJuLYGVrCk3BgZTWKLmemlxq+ImRiZ
ZgXs6lJEQ7F3RF9sQdAiX6NQNxi47PE3Iike0vvvd+ejFVwWSKfoh7ORjsAvJTMaxzNb6MY1+pXM
uq/8FNZmFeJsXpZa2nfAgMlf7aL+rPqCm1rRWPj+FTih7lqHIG/DaG/TeZK3U2V+NDIpXx2CN2gs
EWjpJMcxGwigoCwt8V9zyDMoKpeDuQ04e/V97v7PI2KKOuxsJnOwpkzJ6+oINyXe+gnFf1fqYePB
oHsd65QlR1XiumkWMnCIUm25rUwLgeSQU2Gb1pDtR7sKX0VonGF+zQ8Dw1OcNUGxL2Ks0t+FFcTz
Q24gMSdmFfWHBR0mAhoXqhPPdXAR2S3hkEhBxsDaJP3GNPIznTpv6/fyiiofdXVbbjDEWQe3LQgr
bLyrluXzPCr+wMs69t1HXDDlYNXsSMh0uUcdAzcSwknY7x0CkdL7dpaiaclM3lTbkQgFZqTs+HvD
y2OMlE3HqOIUFhM3hEW7p4yQvQZRfd16yS8ofczDK/oQRmjdz/3g4rP4Cmg+HMgl2k1T265bG7Z1
RyaGSBlqhX4DZKunQcy+FDfBGut9vO4alLB+UP5KOw6ONClWEwKlfRQZxZ6hGi7mkKhjKIVqkWUV
tAT6lkvV+wqdpsMfaXHxiSMOhrZNvOBI8K1B2IRy3F1apK8yjTEdMZZbtWSPUbXJu3rwwjVwrFcc
5cYpQMTT5A9zQgagYKhFJ4tLZlTog4RkzWtHflBCUedFnj40Rtag3KIdUkiMnqlhtbuYi3wApJBY
Ew8BLjdgIA3SedOTjLrYbiXeqA2gXF5DhsKHXcpBBj2rqwYwC8OQkqAfr+CYNZfHop32ZRuzCiQK
0lpwP1buZuxA33TZ4J/ZDZ7gXWOvsSaK2YKkGBFzJAW1tA3pUr06YMiKmsXaziYUHGCm16B8Nkrc
GEM6bpM6rHaVMWJTkS/IOO5HMuXNFOqGsEmEjI5hKhGCMACf04iRkt1d5mUSZOYNfDdVVQiG23Xy
U7UBUreCXE6OskhjbVRRyTIxQ5IXUWesM2J8Vj979I04AG3mrVH1hLtlcHpa5+o0+OKtBzlH8eod
GPrPg/fghjMKg2UKVjrlYjAVK7/ShzFPbvt0vsON90zhvTHBBou2/Om62JjLMLj0U3psugudpW1N
MIqy4FC6GWebMf3ACgnhIw4hZuR71bXGrrYTi8Yd/vicJ9cED+ojx1zZWYZHtL4NmnfSCop9Z460
JIVzUmV7QDtH9PYopp2OGE74nKeHAKEmyTi+CZtY1M1uyLDL9e2HKtAeFqPzhhb8c2T3rZwEnRJ2
SKYot0VyBstfHqOk/eEgxd/zEcLDZL9Gz0xaV16fjWTu0XX5iGJaGnFatuOp5pjNgwEF2Mqn6aoo
xmNscbVEMDjHaKRrnWCXg+BpOhsEauSc2ZTrvIdxVbXeVqjuXMK5nR2ruSRFjJbfwJRgZdnOzfr7
3GLcRP7YuopjIM+0MVfV4G97h6DViD54VvdICWeIVXBaRO0v/QvvZXSzd3eWVxibackZL1SQXV/a
cCymNxZKvWrROG0gKowkoHYvLtJGpFPhFuDczM1cxmyXztobaBaa2HGY95SEZ817W7t72xtKRNDc
TLD2KDD1uAmHid64DCyGZ7ikUdeS9zVXwa6x80tPltHJgefJcomYmfUVDTqvXlYVEtHlQw7RiTcc
JjopUYPL+TiSB0hQ2l3IOm+Mya9cAMtHCXlCePzsxFZAU45RTMiu3r3iG2jW9fQ+xAZA7lRzi5Ip
kAp7q9vwVxsXdLqjyVsDT6LEU9FjHoSIO1HD7GRZtCuU4RPirPmuitPHgTDmHjT03tW0j3sHWRiN
QWNttkZN8bsHHPtQ+WO8c2mwbsoWK9hMGZdcwt6iwYZnc5TZqc+ICxtUe8VZDMyoMmnrITzbxC2U
p6D2WENtZPABrkV/UibDYAHrvWTfErSLLaO/9egR7HVdfzWe0azTECQNcUptZSIZbZhbJFSxMyHz
ZtNeAIhsCOpioCCLVSHdDwK6mlXSfDHTBOdkLeGpY/3sB2LvSGdNBfqozOJNe4SbuM47SLPOvJIU
BLWDHtIdxU6YJlUr3MKNqckua6Oj3aCPj6sPD+0J4lJcqcGExSEwjn5t3pU+8JCQAbtLxenlzlMD
RoYh+LlS02OKQ0BwF3EHs6f0ORDhROc+gyMzgeOVgy50p2dAbipLXipBZWgNFpi2GCG+at9w/Jac
VosKmYP7JYwI8qlYVZZp7Gy6CGsw/OfamY/hHG1jfjgNVFRcbOzVGhKjmj+zUDxk4/SJe7JZZQUT
K7TW2Ezh19Pa/3DIl1odKk9RmkIgYFYprzvAm6rIIi4i5pIa2tAKxf2U0Bel80UxQGIei0eE8X1m
Lji/T454zfzuLQV55wbhl9Hn/CQL/XHs8Fb6JzHilUDH4WzAG2Nxnn86kmXfXYab8CeY+ZR7l2H7
lS89QoAQy7aGrgDsl+HWDN9Ri9QABnDUwt1yV6KLfgJ1YzNLLO5uprWd3WFsnfMN3RC9cwYFX+CZ
9tM6dv0KTTCOUyvyuQ1rvTftLtnPMj9VtoSi5vn3JEWsc6IC1x30JWE1YjPNwU0olp6r8u/NnPaz
YvLOLjk49bpFQpPf2inWdaKeITPtyC48Rb36YMJ0U6lCX2jZTccst848dEjmacKL6pPvgDsHgz6y
d7PGBlWpBII5FSYr3ftY2uNBg6/rbdmtYp5KDrZGcBWlWxUieJ9UmG/cFByTUrQMysG4SjIMTzki
YqYtBbmtG64QHjSDBDmMNLmhpgNB3+yJUIzbsPhIUyfb3EWK2MX/fs7vJf5oSl3+av/nEg/8UVYT
dM+o/V9//aP+88/hV7l5a9/+8odt0SLBveu+mun+S3cZ/5Qf9I/v/H/9j//29f1THqfq6+9/+yg7
BJz8tDAuCyJ2v//T8fPvf7M9+a9yeh9wUkT/9tB9vv2f/+rPnF5HEKtLx1/xidLHkUsa9/ClW360
+4clHAcbInBUz5aC38QxtI3+/jfL/sM2fUVQvPCkibH+P1J6nT9wASv6n6ZlC9f2iJn/9zd/+2f4
Ltftz4vxjz//W9Hlt2VctPrvf3O+Q3h/C+l1HN+CNmwxcYZsb/Mb/5oVnjaZ6WVt9ywTYYnb1ANQ
zCA2XQ6ceAcCpOuifo/wEjfIBBM9beMwsB9rz215WlKnLcc9Pj7INX5MUf1G+rn5kjoJVZgimzC/
z6XTWFf5mNTRxvDxMW582dYV7LghSy/IhljOhB0uAGWkSej8sL5nsCfylMSkTxkVwtmwLkbTW5Un
E6oRV3cl+ijNPtgV69CzCnqZU9PymOzmoAe98C6i3PWe/Vok3QNRvo2L3qrVHAqtzHXkhjWzAtIZ
umMDDkzlBj2iFc6s2djFTR7oY5SpwAKK5yMa7Syr8/Zj4xThB+Z6fz5VPUm3W4PALg9pdRzrDz/O
u+kA3T6uflVGCtI5ivBO2ytE7hiXZuSBgbHytIVVv7VHpwao4ZpIUBOVBjuIxU1KcS71xASG/eBs
J5nUB3S4/IjR9Jz6rmWYrI5Npl0KWI3958tKkyxErjqhWxomE8HE2GeGeWgm35mvhBsyhgM4Dsyu
Y7hf7N3GI1+pJJMjPjQds7J7ckule67rEKtZYtE6uzGFJGASIah+EGlthZu+dbP2yvNiFtjGqJvx
p0f9U7JqRg3HM28pEjvhYA6Y6wbqvmkbRnHJWxku5CBF3oI2PPVQafOTxKLm0/eBZzKgqCHhSjmE
SKG8bnrMUizE1NrYKOj8O27FCQquCyxsEaltX3Wq2XUz7sVNMwQmJve2JqMg4Xc98rHghy3IQK0u
pQCZc5tFdtnctD5Rb4SoLmiFuLb7DzFXLOhNY5vJlgJXP/DEokQVNJmqPYoPhG+oCO342NHrcand
I6lWyKACdTPAa/ygV1GY2d6MvMbZ016smneV26P41CmX/GDzFpAYOC7qlpfRjPuGVI6BI8mm1mrI
GGDggJwu5G95UbTJsXp2i3+iHpO7UvkS5+9IyoAXUZ6AifwIokhySg8E9pAfOANrMuaamH15N7Va
+xB5dDEdgXfDNeVfJgq5eIZbSpBX5enGukSkgqH463xyQ/ap1aYpcsJMJt+cPVvk9spHAVlj9Bhz
m/SRWtA7p5tVzYTK4cgS895hmJbF2JPjNvfu2oD579aYG4z/mkeQBnISgb6lTpktgxzAGeL3vCss
24PbUoc2eUJhk6ecn915qLAVJl1qbJFxJdxYOmH8dNahsKfiGPK6inIHNT5C8dXi4I/vUqlM1PqK
1QeHgelbcIuCTtniZUIIg6KqDuOQEsNqSO+STrmUgCO2hl0xGHXFs+8jp9aBtQzy/QoNNe/I8Lfk
R8bdMZV9SWoEWCvasUJJOkoh2G5xZoBaFjsP0QAxUWJ0rE+U4jbRkalIcHi2vqZcnKZBNEe41sQE
s+rbwysbtAh+ZIO53NYZDRIqCEZIiIHj+jUmb8w4FZbKrTuJtN9D5udW8VaiZ6FpKftU3HieqLND
TZh5c2p7hGJX6ZBHDJO1Cbu2JKakRI6NJsPekx/Sm4s7jjbqgiOD1djlBzuIKR4mROTyeu7bKdp4
ouFuKSXo1H3IJ6wXE041XykMq5QifZvjbTPD0P/E44v+C7ImNXGvMuEcaLc718BXXPIABkFkXVe5
LIXKiRaHH+Gd6ammS1k8AMFS2St5yAAbjIzs79vOSDoOLCOrAkc4idDXLl3ZgE7TNV6wMabYDGRJ
lRF3ZA4ynHMcCywPV+REgJLnfw6MbgCnZt1YH5ADutWmg0MVfTBE6UFC4gK+sZOKHAc2AHQ/ua2r
Q9gS+LbPvXw8Ct0N58DBBOa7/dvkhYG7UrNpQw+ZMqxlY1ek4imyGDWeG06f9Ih609TmW+dyMN12
kZ9i8c6zUIFLFlmyt5Wj48eJ8fKRhPn0OIxR4B1U1tloONI8fA7gzYUnRJ+alrdLM+Ewj0YVb9h0
ww+jD7oQR3VtuNemPTvxdkaUgYiS8OP6ILE6V9jqJc6FbtD6F+JtjRKI4kveWtrsDDKGMG+dZ8S6
5ovDZy+/RuRrtFDqNn9HfzMz2/TMkfgaYfGP11DOgZBgPa1CwkA0c9ZpbBXHYKMMmtt+Qtp6a/Hb
eX2ZO3X7NjK7COMRG//GDCWR8AlbkERsnniUnXVhhGxgc0Ouk856+7H3zDrZKbLPvDMjb2QwqeVX
6CFq1PYO5ujKIy+6sM1i2zVkT+BULBuYhKWHYsNL+qzet2U3wvS1NOaJqCM3BEu/Je1DSiCSt/mt
GvsnBQ6FUvV7eeOC2SbSwHdMz3WVY1t/LW90THofKuh3i+S/NPyyvwsASiWKgfjPyqAykQk8IGWi
ZMD/GVI//Pcr3sP2fvvX6va7SPvP0nf/VV6/5V/6v37TXwrk/z8qYoQtv30GS23+j3J5eQN//9vl
LXubdPz2exH9/U/+LIcty/+DUpNiV/KZWqbv/ns57Pt/SCpRJSlDpeXYis/qH+Ww94eDwdIkKsBz
sTPapvMf9bD5hxLCtnxfmjZ7i+kJ+79TEAt+/e83DDMe6VBZUwsLRwhveRHVxxuh7yHls/U/GJR5
cWE2ej9H0aGsCSN37CX9VMz2lYlqmSPe8DMSFk0QYbwicbJpCAZHu1VkRfRotYbZFnuT3R4Tr/HV
LwSZVkPf9EakNxsb3nblIQzkYZp+tqAhEQqFGjHEwLCsYsU1Qc7uSofaOAgBQD1ZJNufzLS5JWXU
ekudZ9NFkzIPNCw6LV6butEkDUZMuoPgStWVey0t45a+v6SdaN59A9IqnpFT4fvjbdu7Bo29yTAR
AjffPOHq1QVFTppapW/mIZGX3z79f/IEuuY/uaK27+FHsfn4LLVc8d+uKAZhYD2Yh/aNkhIIWFeB
nO3ewyzAQVJX3l2aAWGfC9fbgxcEjYjQZg3jryeACpZyGW7KgWlOmJo1k/LB38ezxfLhFvWuejDm
4mdbkGROkq8kNnof9k36GGbExlK4c4Cw27XXNOrNpfRbZ7qbbrRBXDC/A8kbZvwYGMoV9RBc4Hlp
ywO+eu0Lu9oYDfLFMI8f/y+XYzlQ/bYiKc/3PG4r1iUCAGzL4mH6/XJUIXt1lVo1wezpxk9o1CJF
QXXGr5Qs8ltZSpQJyiuvyNPUt4kXhvg3oLEw1N/lrju9qBGYvsM548FLlsQ5JkJun0y3IPBGzPC1
uWs84j59tuVj7eDkTOdQ33iQf3CVNYUEOCE9E0pLTcRY6Q1QBHx7Fcp0vGg0b8QG12rDnLi+hGnu
bn2GCMzKxlsMQEezPc5CDpdgTqZDC5p+Bfy1uK3Act6k7o21sGKlETvnmD7Fv75yDg/571fOB7MC
KdPkCrp8yUntr1cOAvVYydYpjuA46y9T+O/k3ic/ChTwtB7dEWGCFR9QfLj7xLT665TgRUA8qSAv
yMUw1SmLyCOM9TS36cRGGHJyYhzPUUplS3sfbYdR9uvch6ZRhgYxZ2mFa2MGzJsr9rlZHCSF+blv
An2Soazp7TovfS/aGxey942vMu/6X79n1/6v71lY1Amm4v98Vsb/+vA4tEdxP9jzMas9+zjDEEX0
NrzrGBtbV49gJG23vQ8R7Jcus/HV8hWfykJUcLy7yKnGrbIL51GVaySQQK+CpN+TeK1v+laek4Gk
wnKgZd8xYRswQJhYshGa+M2VB6OzKsS09cgNMaIyvokGQKTU24wBgx9pJLxzVOBrq3RuX80yVOtB
ILMXgdOd40b0j3GLEC/OWhIMlWWu//WVsaS7PCm/P0mKGs33pPJd17Mcz1mu3W8LC+hQ4edWVO7T
NglPHsCww1DLLznSnWf89arG2EI/FB7bPDD2JrCJlaeW1aevdpNIXlHs+BvVk0kJuXqTNkO1Gwz8
cWFQQEGEujD3vF/ocpswjX7OY3KBE2NtylHeV64LuQfodFjVv/paYSEn7Z7GLi7MwAQVIk6oE+l1
NOon4RD5ytEV+r2x7vDhqa1IS7GZfVjEZeEemqEFh+jh7u8yaE0YoFYax6gL0h1Oub1GayE3mO5O
+P78tS1dTRJBeIbQf4t7tzv7bpytowIrThg/knCisXvxouk0Aia17dspZNIj5YGEU7y3VXUTWEs0
EEPi5SV+f28dIeI2QjSbtO2v2wW7l+bGl5/kawSBREtKvbMVjhnIpjFKcG43i9faCcpXs/0F9F2e
2kWSUZaENGQk6qTGeOkIXyACxf6EH3vLgvWrEYrQwrYCeo9GMUknf81QZMBSwmkRV3N5QgRdkqdW
+EfCFapX9mJQysxbLhWXm1OUfaCHVK4iLx6O+CmKq3JErpbhCwwJm7oq7WI4EZByDwhwvDRR4e3R
G3YrUnfD3K9e57SpjkEOy8rVuP2on03S2GezQ+cb6ju2nieHMzen4mneEFkoHkqc2gdvyL7Kmmzn
ZMwfxWCMXMLmPJYyvtLZ/AYaSt8ky0NVkK7ZOPEth6fgrBwABVXL6NTK+vkNM8ljT19mNye1c+DE
9wMSsjinRDBbm8lgBOb4cGuZPXqvESPidd2O4SUTHb2KzLz1sA5dvE5a6PgGcLgcQlcd8JXH0Run
h2LYeZQ2DGIwXa8cG4EDQub47C4aulG7/Y7y3yFwiJ7Ypu4kADCE99yx0RCuIwh5Oyxl5nWyfBUF
sXkdcvDMlwO1383B0eCzum4o4Tc1qi5jUYvkrcWN0hHGu7y5kt54WLIve72CRY5faTcmCUz1kYMw
J84W/gQ2j4UW86iYLMiEy9pqQoDLgFa3wdK+0cPcPTMfy+mcXBxEW4gJ7eZ56pFnVuEPBAzOhc4i
9YvywSyRobKmOQAgzhgPeR4SxaDB5+Yu5vcl1Nl0DeO+89EUDwQP2HERvaZMpGfqlKe+qayrcESy
8P33Oi73oAaMNXee3HgLU/b7f+yh0ltpTJjWohxq5srI2Gv6kcgtyGjiPH5/FVfWpnMdWOR+RPro
MHjQ9cMQgLkZnmmOMoXA7rAzElM8CKR7oKacVzYd8UARihKH2RkOCB2tCuK3INiD8yPTpt+7hhvs
xooQQ9Lhnae0G/CqWym4IxB6W4AA+Np9lV57vLRrw80fATb/DKuofyKVjiSc5avI5EwIiu+hRody
Y9tdCp+17PCgVeGGAbvJKW30ALcOUEx8BiK2WeaXatnuY47j7qFtY3XqCGw4BVX9WAcBM1sjUhy2
wRuHPnN3KohmnzBx38YSMVs++W+OK4nKKxMliZBwsm0g8/o16Py7RPbWOi5T4621GPRio4JlZxNT
QbT0NXiG1zKvrh138u/xv3a7YordPSHTcD8sNffIBWp18aGp0Q0hzalzQ0EhZL7XKO9vzc7SbFQO
zY2qL69R5F9hgx1vTCfObpopfgq6/PjnE193tbX1p6/vB9eO6+AfP9/nrjuhtUdvrSJCm/1OwDpd
CjDtzS8oRI07lOqbUeG/DTvHekxy1DjIAe+wraQzsCg+evQ1+iXyyCMrl+2R8PDmRdDoA+3YtKfQ
spsXlGNrQInGk51J99JkTK5tNYW3vexedeuB7BSVt46cuH/MeJOkZrhPHTkGj5FNuKXj7xrG/g9T
kY732YC8K42ePaart+gIjGfnPalK53lC7rFnAC1XqU3NE3KXvmJbrjb+MPkn7TXmM6kAG1tVaBOk
81l+kfbWkdjN935/gZdgtmnarfjiz7/5Z9+SuEjrXeHMa4xDwdnNgmv6zcOLHTBagqrxDmj3IWvM
H0DO5R0k3myXZ6W+5AT/HH1M3keqZfdKaOfeKpiNyuUEk3mBgz/Ys3cJB0XyErALxE40P2VT3m7D
vssujCf9k2gm+ufanu/FwBPv+EH/HsQSgtWi7PWhNfQ1ZLQcy1dXvAcaIuq8QDcmtLiH2CBXYgRa
f1NSRUZRfz/bvv4glJzoEXqb91HVlltuymrfaF2dwfOnawRN4rmMLObSA1nmdqCLc06ZvwpDxVVt
/E+vFh5O6hE+R5XZtKwz69OF0nuDwwTXr1/Uh0j21GaeeW2Uzn0xc3Jsh9F6KAO9z1E326lqr6XT
RQ96kfN0SoOK1gjpglb1wYKOIpgjMR/zlG5vQLlfDJqpnhNcjWUw7FxN2PXsI3gmyjYDA4yONfxR
9y8FhYnJDGMVg9LYiPwZ7WH72Mr5xcxJRUY4W+x1SegA8kgSNQ/0uRhha+5VO837g9niGCaIoZnp
X4EoxLcTV9EmMqfHqgL60pZnrKpQP2L/muWYANW5P89RiNJItdsqgxcRWu5O61It5RWlWS6HTazA
f7HGbMlvxUoxE+ndhx5alQ6zdKZ/gC6BcWLm71l2bNk14F0Jhk0+oLtkOg6peK6z4HWU6VNRmjyy
sUZbVv6sYYklXfWj5DKunVF/oOS0UHXTTr6YTcpxOe0Xn0NIwAyQZ/RX06Ypc8SQg8tE1SrWrnUb
WRlKTG7AIGXZMgzn1a5Q/qZuOWyB/lNUQ8U2Vb6r+fxlptcJqGYayiSmE0Hfz+yvcdqdl0YedXPz
U8BHFhMusCoHCu1oZDGVWp6EYUV2CRJyRmuUR84mgczZX4nU4Vjiowjp3mTn1vxkAibLuuMkJqBG
d4955Z5TeGPxVDxXBOz4AlE1kwOCNe2hBuytJTt8Az2ysQ84dp9LYf5yGlLFjLKDSeIF8zr1iida
4YcmqksAccC6oyUNBhDSCl3MR9W7C0/En9dBpX+0FgdjixDeyfbaTeB+Vgg80sx7D5LgCb7frkjQ
k8M5LWOP9NkYpY1B+FDcvJUJQvyUFW2fRNYyJMdq6gMbmGWwxQL0XhrJ09BXV0z8zHXD62VAAUY+
mttNG5qcYUdm8k3hrpLQPccM1la6GYeVFYT7nBpsbdLTX6twcVidPJKpk9Kvti4Nva0cA9rd0OMT
Oz/3UxwQG4lQAvokwgT/Jry17JMZz7fSnZw9ANFqZdWgiIUO8GvjSbPK29rI3JtG+Ic5r8KrMf0R
S+weovyEqWOvO5sg5cG/QbjyGfclg6Q4vFUZ8SlSd3yW/Oqwg7CTAmjfGfAHV7k9UaQNMw7ATAvy
m8jUtbNObA2DVJ/WMsgKg0g1uN5ND4SxdfOfvVswQ1vGKcwO8KmB4IqDmwnBF/f8bdL/b77OYzlu
JdqyX4QIuISZFsobsoqmaCYIiaTgbQJIAF/fC7yD7n6DN7gKXRmKBZOZ55y9127eHJ9/2tJ7BRvJ
SIO6L57YJHGKd+66bQZnPSeDu5V6VoDUINEaTRPJSKRCI4CMfnLV6QfkTM9xDDRgmschgKPCECvr
yh34HoBRsFLp6sFVstH6WIbzLnN1Nxqc0Da1J7ey2HS2JTHPKVwYmlze8GzYV/HVjXnopZcdzDr8
J8zxPvTIW/2IJ27Wh2cA4mixHO/I87LEYmP8aZk9opeWab4eCJMM6M7ibc7SczhEL41NtHHvJD+x
IEeQ/PonpyCXGooGwk79ANG2gILAt7NQGOu2uTUNEK3KUh8Tg6qsAOfSVfM9tFquVdJsfYFGuMrG
e9YQT1bn10oz/2RoISOt/Wr3ZpqJTcR/aUzCLjLxcrGIgbpaPK01mUYtKWE0qvhIDrDPzsWqajob
r8o/o17EKyCZJFu45uucW1cktwW0jvyjU9w6ljmx1orxb96nKDrLIuhYYJA1sYMk3bAnw+JNafDK
ECuBGdZ2tZZ/ocM8jTGEAIur5S533Uin9yR2VspoWOKVVCvX6Mh1vIipUSvJZ5X1dDe7xDiQN+E2
rtjImp29Gr5ot5IclYwfnbzltPzpohG/1y9NQj/78BsUkYw0Ecx5DU1L1XI/CuMjt0zCZ9E32sNy
hq7pLCzXLywJFrGYSuGPuTEWhWNJbx1HuwjMbryFKX990mEgOhbtOUz7QkRbrTSYGBRSvzz5Jcs0
cWE7y+hQbZvATjN5b5BJk4xOnqQBl6MNSRojHQ7g9Ck2zGITpfUDLcYzXMJ6DaOxO9vtEzpE0nfz
7ltV6U4ntgXIjbUPFYlcPR4He3FIK5S03Ug4FY2U++/bg8IBz0ZdrCXFFH5qFFDLN6JqmyR0a8R1
HoKNw8x/JtMGB/+y5mDPxIZnSLKmVczGZnW7XrBOS/Sqv18UlNK9HbgxEzU8eI+yIdG9B5zOY7i8
CziCyfpOsz3gsG6XewKGMvuLa30WHn3jMey+RRU+ksv4rhveY58V7sFhML7CW82D7PmPPJZ0CVoi
heP+FdTbN94dXE+WdfH15mky6QmFAlAT1x+2sEJj1rgPejzDzJNkndFU5KA4b1Ne8rlLDqjc4wfD
bNDDS5/zLxq2jDjGnJD0le8BXs7nf8ZM3GIuu3KtTPeVnvkSX85LBnLng7UrOtKTIIGBioUo0g19
q25DrbNkXy82s0L7B0+4CorqHMf4/ceEPIl4treqH/YmBnyIIhXSSTs3V//9s5FzpGw89o55ZbbK
r2b5EugMQL8kzq531T11TjG8XyxBqDlczc8Ba013MkDmdU6y4oKyBppRPyp84qtEimtqM0GmKfYZ
euYzzdCnTLdCpqyYFKMq+eDAAgGgM3YucPCNGGSxYwq9dyT7WAmis9KSPzLR/vn8z7rRT5JB4Xb2
GogMI5aLKo2MC3d0RULTXhtxOSaWVgZlFB90L8OHGwJXLLDQrcjSvlv+9FE2GQZA0o7xvtEBsvyI
XBvxJIpebqDABZEs5hVb9l8/RD46eBAVh/AVXTPnibHVN1Y4H/OudvcIVI4kSJGIY2I8EjkhZ2U1
fBPdQsO5iYd9jfiWdn+y5/xtBmZLzpA/NFjoHMTrMIL9PTQAaMaDYm2au4OO7gx1z8aKu702Tyev
HkjR4bgPwra94tbfguRezkVlhLYC6EmdEA6bKRSylopO8D7KVeq16YbNx2TWmKvVYI6PLCv6fk5F
uEMLfhZNUgXUN8RMlMUe7dGlQzrYamCwmIM+9DWLmk3fNk7LfmWU/HvKSq01HieiTjC2uyAmeTII
XgHrSiQ9mrhYnK2yt7fm6HCZnfZiR8SxTJnnLShzwckP9SpC5VXOS7NLBT3VAUHobgCDfWBGBQa6
Ry3t3+aGxt3k/4YGpJhguKZMXUe0emlRPmUerkxw4x1yIP7394d+9oBkpyel+80zxvsiwCYX6aS5
TUPqYNFffiW1o3uJCwyXT9kgWelPdSyHU29NxPhoHd0CI7tMsA0OBK7o50F5cueNcPSn8pNZWZRi
kZnNC/piCXkLsyEIz2GeioM/irDd1E50jYcIJaW0cBX+Tn66dADtJ6b2rPrCP2Zmuq3L2QHFSpu7
YxQVtLAYiE6e48eMsA2yFsvKObhFt+otNTzorQmOO93ORSPu0TgVj62Z/NCEDaZO5BSCmro4Jw3y
6qOGvAWuFokZkYcMLCWQA5DCYfkAWimvyrOsNzPly7XKuauiBuPuavVHb5s+qDjNOJC4QWogTxVx
Xl07s4tbP1VfT5+0zCSpykTJmgL6EKbD19ALwfXa6I/rTiVnUPvNcmtpRhJ5dLS1luwPdFllqxNy
nqTWawM+ZgWlgWiqqXtIrMZf01ELELh4u7zsu6fZMGEM0XQgmJyQ8Ezu/NLXz56v95shL8vd78Ak
mb33xtVmgqdIOlXWJC+hb/zMadmcOdIvWMUkOZae45/crH76vT4GIAcc4i4TvN9iSChg0NM41D+2
eHLTpH8x+pzfJGd+OA5LExJX9QHlkY2KdBnfgU3p1pQuGZATdP0Y0Yi3c22CAiXVRtZUD6pwtQOZ
Tw+NV0GT6ZL+1CmhLlkr6qBMJoCclqeOSCu3ZGozT2xsRUHlTgdUMoT0/T4DGMImiJQ432bTeks0
XTt04fw5hUSilp66kLKRTWhw4m4nJTZi+AQFb30k+byigTy7PEgwmWpI0a6x01N5p3NIVRFzpjOM
19zO/H2IrAsmRLwz61an8wsjus6tKWBCZpxtifnOzWilFXGyyxEM3KWJ5B6tRQnRyzFeSUg/+MY2
6bq75w6w5Qa73VvkJvcAHjmeWWEuH39/oJj89DaeK6KLKTrrVW/Kd+Fcfz++iuN/IT7wm69F7aUg
YXCVNYB0ujQ9/o60+hQX18gwbY3GXWy5xh5nG8lkoGPpqd0h/cv8ZutYyv5HD3pblZxxQg+mKtzp
a453eUUQZEPlodMepxFNZK23Q58O5YNTUlPgG5T23q2N+O9oAk1TUXHTlFbckpaZjwIsemM3hcmR
RuCllxs1VbNxX26g7TVnQt7b9zjEmKcVff1ajwPjRXxO7fKo97mr7VCLM6QuaHfr6iGeI6jfoHW1
Q1PFCC8669KG4lG2tb3pyZu79BxgOxQa18rJDnEWwwxSTDAM1GtB5lf52bGGV0qcb6Ym1qsivHmT
VJ4BWYbNWzNPQtPFC/WufSRb5qnP2aSMpWxIa9J3cW6LZ9nbu6HHvRjqudomTqNvqsLG+iCZhIuR
BqYmJ+e5nKx9HGVNwI4/XgcDEnn9U/eReOyFnPbIuXB3lKn/SBSbtqErPiJ3MraaBuTBT+0/xXy2
pGHdqySfHnzHpNKYfeqsOASbMJ5Y3ORzVGdfeYQjCGpTdCIYs36re6Z++uDvu4x/AAR4e1MNy6ud
zwBvTdvb+YBRgt/foFnlbq3faxuGyZ50IJzVEH1rYog3VUfOKklVB0La6b+jcdMvpD1sRG5oW8zf
4d3BOvb7TPCoHP57wTnPsfKFKgEk5yfMPriL0FoFoZI6ceZQdiQWlSkt4wODuXNYwc3z8qw9ExdI
evEEt2XZka+F0wCFS0jjlaisGG1P9xETjd1TQ1LvdztH+PHjf9+6mxNqRw+HU8L0XqvZonoO//vk
zBWIAm3oQDG/KC4lvo3fL2/ohXduynmHVfzYJrJ883VnxvXAYup68Qm2wN/fe2NEdb9vnQif26Jx
T8nYagDxrxTSzL1uafLJd0gmlkzVWDTXw2J5tFvi2WXNmSpf5L46A43WLx/dvnupFK9q6UUPzOmd
DRZZ7fH//gw5G78Wja+9nce7mKr11WwNmGjTyeX48aFr+Z9K19q3vAzl2i+aTRf3FpAiDzwHC9ra
/F18875a/T6nVckWM7WhS75t/8+EgXyzOnpEaDd+bHAYjrj8TsfBnBavjf+SL5OIWVOvvoSFIVTZ
rXsvxzBYlx3nNzvsj/nwERPf/mbZyuCkhj2qJBxkAW9prW0HHn4PylD0n24fWQ+ee+tRjb5TVahj
E1PbNklz/VWe9K5v7X7Hg7+rlC/zXSRFdcij7iW0GbEEcbTnDVKHUhntKg5n+dQZrMVRTwoC2+MJ
fkH9s/xEGzK4ZJkEHbgsWcpEZ+vHywY2Zfukj3WW9qwqNqAd9M0QF/Vl6LQTtvfxQu/V3Ksp+55i
lipjmnAg8DPyF+DNKH6mqal7BrIA7dXvj04PFf73B80ao/X/Phb+nyIBz+MQyHjBcSyBVAD5/P8/
FK4L4dZd4TDkDtm74VjQz8+SIzLOicXfsA56S75GL700KHWZbMKcMyV8NWAGxdBu3VhykW3nnoty
unK4TE+TZT0nzM6vmvaB0eNsVFOxNnQkp/gZm72lj/7mv9fWn1bRBLOc4Oj5ZVrmlyVM45NmC3NX
UlJfylDb/++fl31xUST9v2NwX9dxEFi20PEg+ab1Pz4xSUMsN4kb7+2iu6OU2ieiLEnCqdA+2M3R
HiNSlb2BBTixUZUrL5i9hO0paqf1AHO6Ldg27EaestkgikPQxjDEFK5tySBUA5VY0U/Dzt0TrzOk
e3JUZphpyaMLfh5fUA4+g7gaZZSEn7smfA8wF4CfV/3iOc0JWe0gR9Pv+ykbR+1+a+7kdSxo3Brt
1pxxtc1lkgV8Fx5p8mrPrMQm+7MHLLCEoOgNESHCCcoxQ++yNars2e7xGCF9N1dND6P7IbOmE2F0
J5zZ3QHB/i42oBNWKD9Ri75XgNrXZDFwh9PxRiR5uHEYwy7g6V3PqkxOePxKaBviHzJS3KouOcdb
F54aksEgvQdITYdlskoO8xaAbYrFtbiWUrireGAP0KtoH1JZrCbf+4AfVqzKSv0t8IAFYYNAngTC
wzQw6NTh0YdIPcnF8HFy5/2LC+dyV516FZbbIsJHSG/82LWa2A85N2dhqjcSmFh7JhYDW5eia+5V
qEKBXIogYUaw6+kbWGShabJ9bbASryNH0Rv9mzK92LX29GdO0KVqSYQBAVzdGm3wl9Xm/WGwuLJp
zoCBMsjdtU7cHHTJacYBmBAlAzGteqgFjRN+Ne1gXwHiwBZFbszTEaO5Zq7QSRCrU7qE3sbmk9YQ
yzAiBKNkJ5ellkR4i8ZdG033j49me9HbpIeXPp61lUY5yP6F3L2OQJksDR7LubqNhl3QpvpHohGk
UBMuWW1vJ0ApzOcJtkNf8reSYHOKcNqAUWHYmpCUq5f2FT4S9ly2VzhrRJgX5Wm2k2oNTfJP5Nfn
QffOWWknq7ZZgrQ1Oez6jZWPPxSha8ZiVKQa4maLy04zFk+mDEn60WK4yHn15RI+koWh3HcOTele
O7upnW5Fi2Zr6sxHi87OMcMTbWRofaniU2v+bkRzxmy6b3zvn5z7do0D+LNb8OU8KgPciBXW5jPU
32zt6BP7jzwV0vmjpYJeIvkUMwd9Ni6q3q4O8qhhaa1NbrqQHyaammMcFZsC/dcwx/wZ2O2m8EZE
TkJ7mt0WxkN6EOLHESSOoliB2T+PxIFaV1xsYi9z1j/Pi6Awda9zjXx70iw0ionzEUvm5BL4mqFR
V7o8s5O1PMVDeOd4eNAGcVe4R8XcrP2B2Q2TnnwLCnXDWGiHIqPGGc0gfa6cNe0+EqPMNx3O/0nF
OJEzil19olInARCYN8Lmxu5p9BGnYKgdvDfMQFWZoVVym1NGPCca5QKhU88ehWJxNrUjXNy1nY94
RVHotPJfgrUsSGpU1+wMjOBp22rD9J7OXb0Xsf+TQXPlgD3GGJIk01rBgFOvLMQTZXFosB+tklqZ
h3IursJI/hF63aynUGytGOKOR0sADTFMy46PSvvi1aqHwBm07GL4kuRrRnHNgKtVg7dvkBjYopyC
5x49TlayTTOgwTMytJWX3rukMjeZz3rrdjfAvB+lSj7jtsXawtFrhenkhptC50uSnJxBgIlrOq6z
LODQWLPaEKPC3zX1nHHf0RuIl8p7TB0Iur1VrD8oA3u6DyfgQe8d9vfqo3PaaUts6Ds20/2oiYSg
4/Sbtl+4F0qFu2LseKpTiZzC0V57qf0p0/wzXgIRh4oArzGsg67iNegKwMsRkk1H9Y/I5tx17czN
uSR8Rblz98qETQz+vJvmghDb5AZog2N82HE3SEPL4H2VzEQJY4vUsa+tARgDbUoPd2huRARa6yOG
4nHY1pki1iB/0Qo+l0+uV8Cw2qeJhNSz3FAe1rih6NYmI3tdn70adREx2YhLVkqdLfh1bjpI4XP4
5VkobNUY0qnAnkrcCQUMVCFyrq0WMa9baLe8BYvgYwEKFJMql2PZ2SwrEBYN+igayVM4ZattGOky
aHRO702yFR6IzFLzwA6lnoSREAU27veAN6xEOH/zCSsciQhh5GYVIETz9xaG06Rj82DY6OBQ6TG1
2kuaoz4+x3mlbaYKUUmt9fssrtadovWok6+xJi9PBH7ib1hmPm1wZkhDXO6GCfynBwEbGQg31Ozv
LIUZ3EwZkIRhSSfEp1XryKtwewg4/h+zUM6mtLxHQ7SwCLVbWdJ5t2LFUZ9k28Y2s5WvGY9JFukb
iMfXQjPfq1QcyIzmrGqW87pK04fJsEhdq5/JWSZ0psI5LwiFxV1Vb7zaU4QFGWfyxBEOpi4PvFEh
fTJmevctoDjnzEPis6AO/jpfwjUAOH9R3iQBna2zJSDRo+xx175lMDBiiroioQg3XWPuYMTO2yF7
6kYPfP4cfXvNtktodClfDij3atAKmfwaDFpXDtFPncUUqksZwyhC+Sq3OVqdP7G8On886Majhgox
YV/f4HJFWTyyzs+D9k9WQqxSLnJqEUUB1IZdD99v7lqSJrrxty9MEDD0UUjyfA0N7p8RseYIev5E
KO0kKsNYGC806tl8uNIob9VjDYlbDTMLMhioTHdMXqjoT97C7QGk6G7KMMaRM3WPbS3Pk4uRubb2
bKUdgWfZJjSzL+Sur3hwRlKwOKSkqWDm5U9PU4Tlo63GORiZvwVZmNlruoMVDcmZ1XNm0GhiUjvQ
H4sC163KozIV+sRC/9GgDkt/9LfMoObAnFn7CrpfsN9rFSxN6cQdPqmerQ00oS3WuZ3L+9b5nBMG
3PlWBmxsxgOzngTHStFsI8t8waJ0NNI1hQBHPtlYW9VOz4kJvjOxOtr/kVOuXZLOWEfFyh2BnMV+
6tNav8PpR+0kfigAl0HSksDT5YGbdjzkIxO15avHVm7zJteEIIensInIWnYiY4MSAC0n4V3kTZ2j
jNBa24KM0RqfYV4TFRTHj2nYVOvYpwlix8W4wZCCqy/2QVnHzJ2bSWP18eTJmMp/LcCP5zTPTmZm
3GKNJ3KAZX1y5/6h9wkTkpnxjq3ODaxOvRaF9hJKzpZutJwKLO82FN7veK/3HAA2aYgVJ2Wjdq23
LoY7Hs2EnDi0RZzYuSEV2SR198XMmHcjNBjNGv9mo7ACwl/ZQ9OalAnt1ETz39YizGiO3W034eLU
cUAEjdt9wbQoA9RR1P+VZ141syH9pGZEHQMOKfMnv1Zvle56wDnOhTX8M4a42gLfxj9XRltzKIC6
J6S46yYoHrr+YAvT+qz7bX7kbl+5YskakdpX47f/OAABjEldYjA7sVI6/YbFyA0FE19RSPBpsahe
85A+oaIlszWi8Y+wHboDSzJG3B/d3vQPdJsJQZk8muSONqwMGA8mIUyEOfYG1yDfjiLh5Sxu7aJY
lYrySnTGyjd4CYdJIVXBEBAqjSwsSSfDHE4mERL0EBNzVSTxZ09qUuARuioyECieUb9Z+QK4Hzkl
eMocgumBg9TGd+JDxFJDb63sAivUPtwxDcwx7m5q8TunhfeludRCpK2MB0rr5wrxeEBAJnkptrnx
YlpUbUKZXOgrWWc7mU3yrub55A/U6nZC8LBVADvtnAFV2uBt3JEB3RzfJ0OOF9SI8ACadD3zaDde
2x4Z8T+Z9TQ+4yJkmg8JZGpHRr0RRKnU/85jZLZYzkCY8rVYqbPZ/chJv9nX3XAFsfCiwr7nFCnz
Q4QskFKb+N2a4Qp27PE8eIYGciQPut6xn+0hAVbofEuQHO+KQ8BqLuarslEXTIlJN7lmcFV0zXso
7H5Rv03sROJGP5LVNhPEr+gIHCtirdZ1TQfSV1jD89BblWW/zyEkr2RJFAJLoA/klOVajvgM4lhv
OUOSdhB7DF+JcgEu9xD12mkMPYhoy3hKCtg1c5xtq4lXrXIG5BHafJE6APW+ss+qLuptVsNOEQmI
y6kLn9o6/YQ0zh9MBg2pZf5aMJXbpQVhfPrwLirto2iiO2JOFuTYA1xFAkIh641wRiLKfPvq0Aqj
DZl+pG5fbC0PkHBZVNZBIHaHtLLoAqxuWDuFIoqrj9+VGk5KLbnOAkOxw1sUoHT2NzCuXRoH8YvO
U9cMHEnrqJtJhg8fx5b0ThmmxJAzgJmar6KexMkDDQ5RH6OzjjOT54BlgdN+Tkf6Ka4650ASEp+r
bKYNf+qQat2pBdR/tZsHuyC6KoOwuvHSmeOUFR+9Mcs/md4VN+4mZniWjWDIzbM5SPOMDANhUuyT
5V7u9Xn+tmMUVrmuww+3Hdpci0WpdsmgszjuKDcM/NZ/HbccKwuWMCwmwryy3NPf5h2iF2wyAnvR
S5ISUrPLthS3bDW+9bdPDrXqq61YIbm7N+6AmaQbGVPU4YmIUTq9rQS3nxOB0FbHKKu3rYficRa3
XujP7kzTj9Iy7p1xlVG/iaY8aNM3+j5vhdsQg7En/upKQHjSmTC3ctjGOKIvDEqwnWNxal1v4xjV
RVPxtwd89qG1KdcZtp8iSlnGz5A427XfZzNHNUqZIcXZrktjJ0hcXo2l8dDY2QPER5qcWt2sKE8R
odnlw5QwLEeju0j/IJGgklqFxY+mYX00cvmtV0mz1rXqm/7MaZITowqGp4GDkThnNCrkQ+YyhjRz
xFPooYC51M6baNOllOZcOOsQiCt/m0eFubPCfmfrGnPRfFvNzXulRa+z1AO03TBpSs4UzI6Hi8I6
uzcl/LNW+q8Jr8NgFW9GBVuq9xtUFHg2OzyzW6ZVBf0v9hKSTHz7xSNOTnOQ/XM+ZZTXW2ZAu2vd
LXiWvJ8NbES4nyzfusT2YczG6nHSTA4EMWN0kqoBUDcseiY3oSiJaatEciefhRiMKKgrhhBtqNZ2
JN8gAqH0WQQjGU4Spr4ObZcOySzGUEDb4gLUiOZ00fkr4ftMF4ByThXtffG3rlHdKem+1LrzXEk5
0Iuih+DUTXTO/OQn6nRYYTIhOtD/HCdiEWPIFZupkaT9zvdMIkEdC5CJDouXEeX0OgqGc54OWgKF
CQtY94gjCHWLAXqma+RBCqQ+iHkmXR0UMxyG7sNptMJbawFc6irKAacrYKKwnRcWkrTRRt9CaBGq
xXjb4XFh0+Ap5ej2z4u7pWaOzxrlCyZAsiS7NVxJ/cWmAb8CY/gFcOG991KfaG9Oa1ZsbTJaEyst
LHaulOAAXFg0OAIb5tjyxWbS0iAa7CsKu1gMENeq6m/KjVyby4vM3JLcM1lD1NbDtQc2I5iXIBLZ
ceVSl3oUvCV1a02CkVNlwZxaPkKMlHJPztMqb6qj48T2OmozVEyazB9GySmyKyNvP40MxUt94pBt
9vd6BBWTjvLK0dm9mJDimW2pd45VuOCpCDioDAtSDmOVTI8oYwBtDpeYaCBCEgpqJP1mp+zcA/0P
UiYcjkw2lpkVBmokRB9ab1xESyRXs+zjsWyaQGlIiBQdWzhvKrAiIsQtC5GfrzkcjeyB8BppHBOL
4PnI/sjL+TrSlw7GWSPzm/CoVbGICUAwPhdl9k+riVceE0XfIOluvZF7BIx0e8Vak2rV0hzNw43X
O+SlMoDbZuP0JNurCn3alhapfmbFRqpP7oObhTfL8l6I9YkDCiMXaZT2gTM8XhtVxdka7TvahxxT
CMdmKoFVkpoQ1Z2Wm1Q//L6YVWseh2R0GSA4bgDSQjG9MxdEq0DhiXwyp9I3T2X5WdWuc3Fnj0ib
kOlsz8PFa4hCSJfxXXdPE8g1l8burh+GP7kdo0zTJwJFoLik4ddnCKH/2JbiPujsNuZkXxPfeJKp
9tVPscn6UZvrSsjopC9NcZLDLvhHdHBAN8FYZufXdKiGzLmCYt0Iq3mCNkYOhbQQWOoDgz4QMKtK
5xubzOhpMchovu2fDT1HxQfHEB45MW5JYCcLjLUlxWcWqP0EIQIQPTd2rz48CTYVT9lwzieaXcOg
bVNf0eCJ0o2I8X8OOfBoBggB1zJibgdgvaaQt1KKVKW9OMBM1kmXPDfsPmshOnTL4x/u1sAEktAK
ECJBnaGUlf0NKPBFTsRfE5CKFAI1cy5veprdfK/7V7TTiuMKskehXJoC6G4t48r1z/dRzKMoFG1X
+idsVckj8cnMUNnBt8OkgbAyuqBn6LFOKWVXKHPuUqWIpewLSbQI36k7NWc5IjaEW8aKRZQTPXsw
rG4Bb8Ozd1FqqSCiGbdu9cnc9uaA8qnQkOc6I7xGFB4rYetIiVvMK67QLx50pxnCM2ysYQ4IUEfS
0MUfNoh3pqTOh2tTB3tu+qGLDCy3Kg7RVJm3esnbs+kGAuy9JcY+sXa14ac7dyj+yGgJChtTQZfS
64EH02vvnmVD93tgkLhpdDfQmuhi5WZ1R7Pvzy4m8KsbWcRBR/qPrpTiWnNwaA1a2ob48WguASfQ
X+WdcEYUuKJ4EO4g114n32n4w7wY242d+CtoCWwofojYritPg4nip49GRKWEyuhN5RNm5g0BrbxN
21OGGdlZluzdQkESqKGQGCMenRjxBBo6RFbNo2aW70Mr9O1Y2JflP0ejCCm2ITr/h8pIvzstMoOZ
AdxgtPcM/ALmMAhxObWa7mTIoMrXSHNQnzI4FT1cszRJdw7pg6d+sl6TYmrRruouN3+kO5Yt6Fn2
w3AZ5M65+HDc/Ib0AyrYjhAkM0hYWNdzl74N/cRmw4R00DGOZSURKEB81llEmzDJKYI8HFeIcMNP
t0dllnOsYe9cxdBhA2xRj+gr7pxQCPqs9K0jgMso3e2u6Ug4qmf/wUF/YOdiC2gK3FSd/l2X5ndr
Fci1U1Z6QzQ3KLrgOZAA+JoICeJtr2YzE9/RJv+k4rRkOOcM8VwQkZKwMQZCMKaSpGSMK9K2a47x
zmmoZX9EdToDnbO0VVs3eK0tpgou80bl0jYb3ORGvI/amW3/oxLylWfjfSmDyxhldj9OyO9958s2
bki7pkCi8sZiwE4m8vfCmkpsyMmTLujImO3wCHqVBIbRJA2WPjW4ik/XBLWcVAh46PPB0rZIo2t9
eEcFesNGzR+N27zpPd7lTOCbxvj3nBm0WxDv04ocxpMxt3ujyb/oxmA+XESzZpzTg4F9ZibiXFnp
h1bT8I0rxiPK08nxaS03cDMFFDB0Xv0ZpWCf6mcftYiVLJsx84yha+N1hzFxcLvVwpZ6WNSvnPPD
QM21sdIaIoJbmYRBG+/ySmQku7Fht01nnepLIkyC5evqWpN123ZL4vVIL3s0jXtRE92eJ8+aKrUt
0jdGNhY5GDh+4FlyqzExv+B+2kLAEeuwbZ/jwf2rTO64SktyhRBMzO4R/RbnxWl4axv6YCBukC8M
04EDZvQwhsj0OO7zMKgVegySI5hubMBhnFopMG4k/hXm0VsE0RhC5LUVBNJkk8meK2aOiIXbbqt0
olj6/Z7UH4LX58Bo6D7ViDxxhPLBaZm0zkNkJp+l1x77kbLED0fwlx7BXiVRukODTYOHBVdJG6uv
seueR1fnqYuIO6yMYWuk5UUV/k3LPBoBfqsOuZDV2jbA5RLggwMP26aL5Go1pwo/UAjYo9DflGPv
dfdThFRaInRbnJ0UUElIE2no9GRd2S4ZVmPQel66JQ66qD7Tz5KpHPlYkvKmJBkpnF78kDhOozE5
pAwuSm1GBqvZt25NuQQ51OUEZMvZIvMYD7Rr4arD4Y39/ty1hreThf7sLeaSpsmDynT0VYhSgEkP
5PmaIg0r5ZpkXbGdo/I7aUl1wMPvbiT8l/XYaDdPkCxZkgfDRNbed8QH1x4DKzma6zgxn90iQwxI
GT7TujvTMEUoifAU3oGNgikzOf+gW0oY1BMGcnNSiGMT0IY1qHKf8h4zRcqd4HoZHakNgO/RYtq+
GwjP3ybA3BddbLNCULOmie1vM/4V2nIxmVTEX5Ljt7I0Uj90hayQOBhT9URmkqsxGFDsrag/tJVe
YgdoTo6XoLQj0knJ+akxJThzt8b1Uk03fCEs7RVkz3iju9neGwjCiP0nF0wU57NuogP5l442WjuS
glXZDyRBav4eLhHHsTahM4EnPzYFdVBxdfSZIKKZUQKMGi2E8OwOhKww/RmcKCGJj22mJdsLsf0Z
Gnv5SJcUU0QPdnfSHE6PToaHpy3GtzJDYa1N77PD855r3XuqGuPKqfNsttP0pYUI8XqnDPc180Tg
DoJ2BUupmfnj8feHWOorMeIc9cYRo/nic/79oSsAOudhkQPhjcWRpq+xdetC7fCfELxVXc0Fp9CJ
3n9s8+JqxB3977AHrVxWciuHCcD3WEnssfzGSM7gr+GuLnEExWjzu9JK/g9159EcuZJe0V+EUQIJ
u9GivGeRRb9BsNnd8D5hf70OqkdvQk8RUmipWXAeu5uuCCA/c++5TAFL1PQOVgBPPJJ7Fh+HgxXY
3RNKEnvbG/XJzEuImop8Q+5y5kkIabeApNqli+n3JJyC31U49k/A814ZrmOBtBgGOhmKv6iL3Ucd
d94WyUGJcA81UdXj80XOH23H1NQB6e7JgXTOzfymLJEPOe0Za+rE4mxINyiX1dOoWUeoTKxDJO6c
3Jjh/x4zuqgl7PPPu/NfjGji+kHT1qJr/JM2EqWRFKF6YoVMhipy8iRWEaRRzTEOd8kfEP0Gehsm
p4ah9i6C6PzArm9rZhl7zAivZp6A2WhTBkOdfuxEqhCqkr4c1YTyyl59ZnOIYsUAZeOPLqLfQKB4
DAlLws9GzGPP8um5oCjsAQYSaV4mv0bcT4eshGZNkz9ePfqSa+PJjcdRdmr+wFpqBvj8b5uMeXim
FSJRqstQow60oAV9B1pPvTtMJlgA6pAJf4qTrAyqQzaEOo8g1Wxb0WdfhpL84Eb0RpH8Fimt22iB
K28xINuFSEDJ9GF2TfSB6URHBk40tEc0DPnVQZ5EAqfb73JIyQOFfGtNFpkobn4uOiWvQ2L/LGgp
Nvgry7WDoezUdpwMSW3e7r/zFlGfaXnO2VLOk428v176znRNCuIuKkc6HP9vweDiv3MxehVcW3R6
9Y0RaLIxxxrGWlMhZkxa59gKhO5A8G+1x1wVwU73Elikk/QcvcPgGm+xXXDgMTu4aKVH6sGUbTR8
Rm8kXTsbcDPlR1COh/tXI/nRXgxpx0HVUz0GpdyCjWGMZLgNfnhn2iSmGeNm6J2bm6pH8KwMavIo
f+iQ4871g8WoOPv0hMqwfBM5HfdLH3LbyWdcc0q9fq9FHe2r3sMTC4r0GNhFuMoBaC7/XO1ofX7f
RYHMMrqabbcqamaxyHbm78Rf9KOFi2xMKiDyUNlldOpMBfzL6H4ZWTdt8Bl/NRO6mDqXLx4aPQbf
vrOBc19ugffxDJ2Vt9mIaiabkh7Sy8it3/AX0BhhWhaVWkn6CRud4dFssnU9utFJixLzYoRhsFYS
B1SjmV+qmoyTHNuB4m7K+dx4Gp35mvZIFXq2J7hrels42A2pjv7cGfO9MCBDnmFI6Rb3kTiQVfQT
Z2r4kFtlczR7b39/7/5mDDUgmszjthVBx5ui8NGS5x1FotZ7ROLmBiofUDzSFeVb5Jg5AXUq3arB
Cxc8ZU3SYboIiAuQE39w6J5KT7+Q/EAqH5PY01QE0yOzts3dqR8kSq0zguTY36nifH+DPKw4i+A5
aMLkev9XhKdgmYW2VBHfIGa/jhjz/DUKxL6sFEuIqazPklks63BumPu72Afbw4juZR9Olcb57yoW
KF14FaDdifMsNgIVLkNy2iONvJelzjJ5TQjoqaBkRnEt/K0fFhPPE7/flS0qSiXb7FnQrQkpSL0y
819Z2DCingHAcSitM5Xar/uzH2NvtdKmUKzwmj0miZM9pyJrL3BOXrnukroDIE9gEVDkegsmw1sU
ra/vEeYnS/Y22evUQGgIBlShU+kkR8fK9O3Q4fBwrSx4qi0e9Ypyvx1da63PQkyplz+FNjGSshDc
KNjSP5A8EUG9Q8VRvoUeRJm6J9quzYv0kErvDd53tbi/aAzn/KPlbnJhm4vOVdNX7+mE6/TVTbfr
YNN36ksmTPKdvqyIWqOXR3E4rHxDcVCwaEpPUnfUEf3ekoPBusU1l6efjqwLKjTTQwr+hEQiBuBM
97o/z9z5aZMMBPTVQf3m59U6RRi01BApLTHf4vUOuIcJ1zFQQ/nBG1T8vafhMkqH4LUn4WXhAmM5
9cJvHtB1/W5yNwG18AQhwl6VvjJPNBVqGfhuexymipK50x/rfvhlx7LaFzaqUSekLJtUV+5zxz2V
BjlTVHsTz5TZs12H3hcHNN0cZPba0dtDo2Ndq5jvLfq0QzYQx/mp9UqWiMaQYq2beNkd8+g6pH+W
0EEYZsbhswIPtCY+8hbpjYEV3LO2dP93PwTIiF1KBOjJHetD17y2aevdWIH5rHfdTwAe3mvlMcVh
mM7onTDvBdK8nAV24T1UwIcfwtdwyKMNOr9gBYMzvInIFATpDQA82DkvXJ/B/EIqQm3U6IebkcfA
U6k7LOR9GoN5ZJmL0r8ypN/5xPIsBtzcH5Sc3EMF92pHN8i6Mn6Z+r664jzZma6HGL/ogo1eygET
2aaG+f2QB4TxqJBTMQ26NQIETE6qio5sLYu1ymP1JYzjUBXdIe9Mfo7AHD80C3BVTBWLeqB9MmJS
Vsj2HRcWrFXiIRXR80n4K3Gi8Gv+/pxRdw93K0cZFW+hQOB+RlPXHOLecc7h/CaOKzhitnlF1ZPs
LMWik+heG7E4ySoTPuvCSZ2f2UuZUouhs5inttgMrEpdFCjjI25ADlkZMfWX+yKL1XM3Z0wE4a2a
ldygrYdlUmnVTi+6J6T71imxUdWWflyxrLE+yDcOnlkaxnsy5iW6GEZGf34FQT7w9Mqz4VwP8YNW
T7ALUOAySmFQ07fRtuX3uC2CSixDDp5zWrtHDTHnPq/efB1QZqmZN5eZNkWSt8zmj8XGtfNsIzoX
kz0eAJx8lklRH5PCt46Fpp/TfmKF3qTyECKtXgkEhIds8C/5RjoD3/n87yDyxEpPtxScDszIguDp
wbswpuGqiW2VvDryRbRVvfrzUzTpUO7uL0VVvySah7jEyr5NDTrXfJ3VMtloWdC/OI9OpDU7qMGQ
izvH22lwpDZBol0dTiDmlT0+WbLSQ9YLsP+DsnQfMy+0YdfL/hyX1nsQApTzZ6JK1CXuPlH9Q5uF
OwPt6zsD+IGBItZAGARybaQ9co8JqksXGcXZ08kuVR7Fqyp2RS1eElaDG3TT07rLnQThghZjeegC
sj/K/EIuMWgCTBHvjXqfNAJz9MGi+eyMA6IOimQ/cx9T4FKMXB9wMvCyIDpvAB+tIPRqqxYHyM4z
bcG8TsiN9H5MjWU+ZhrKSVWyRcVOnfLHqr/lzHoQU9UMTu4vcNlKcSY/+qeZBM0p47UKfEs+YZh7
5IzsLtTuat81wP7U5DcX2wgwTznGcEhNGi8B2HDXjPrEdxR9akPrPPrmynJpaTUfTLLpEZ0IMbEk
/U5Mu741R1qv6bdrVwadlYwetMZBQTQiKcZywkZEeOExkz1BuLImMwMplM1Cdy5/eEECtig5IVVD
oIfPXs0wVmtwCkDoJSSjdwOu60KsYPwYy7rzrCMa19UdOGeovlvdDWKqj0lDKDVrA3vBeGmVFi1F
B2Sm8uRbC59tqscU6QOiki7UZgHiIN+6EsFHEU2f8KWrTRxWkFPmM02xK9IsM3u3Dl3bIS8eqmml
Y7R7Url37WPRnhO7OgOhGJZlgLjNfSjVNLwp1ggXx4rYLc/vGnWK2lay20nAH7+RIsnkW2krk5HP
M+LAhzSIH1TjWBcJn5AjynMYG2QUNSbildTqop01ObA9enKA0CxhyHM0fUusVb0TBqWpZuKqJoV0
uMR6wdncTfsc4ww6A7/+MkptV5G19DoNhty5cDr0zksPQkPH1ltBdRqgha/6LttleuJ+itnNnwaP
Q3BI5oBTi2hzWVl4T2qPfJi45jHBnZRaaXnIIFmxBpCv92rHBZh8Zd1DM03Qyur+Y4gBH94fL1zQ
vt8/EilxupQZ+yWADoiY10bVOpcMCHDcb+GW15/JtY+coxeSP+K73ZNek38Q9KivxkEm24r9gTFF
8k30HRkGVjOgM+vpEavJAUEtg7PbmJ93gX1oRRvPBK0BA4mG08Ul2X5XYK8h0Z94EIUPE2HZq2rG
idBNsHpWGMlbt/7684yo8BJrnRSAKfvaP6EAT5eVRGfAupjU6hh+RGmwNbuXauuClNK5cmrWyuu4
HW3tYDb1d1dJHu1VeCQBjZcdvAs2/iT7Lsjrpf3EAwy35tb55pW94jNXV3EZwf4fkgIrzwhzgG2V
8dZ46YeXOMWcHf1GYMDvpMFOjyjQWSQtWlweI9k10oMfVVKSxROaPFvvDW+L1uxAJF2/C0frq5ha
XEK1GwGcskbsv3NrmVHIYYquww0vhPOYpsRej94HojYaPb3fFQX9YBY8kFdFRFxQPFdB8DABKvvn
x08wGRd35BP+HGIhMTtvhWi5wzKINJUbPw2pll0dnss72jIGAF1r7ya7wkTqkAKqxYDgmFyg3kH1
MOdrnxGemgtP+N3bTJlk+WkfOlg4D8XIP7MitHuzkVHz7KdURgDm9bh51LV5yR5gyUeZ7TwK230y
m2GXgCX5EDxBJhPsnfTnrBj5Vo24sq2aJndGVY2ydrb3i9iLGQ6BhbkxAX69N6scg8ayAG+5w7uH
yDTr0l2c9ySjZ3l4QkKxbQMirmRU37KagVJXFOiiqPyGAVVSWyXDxgxA7PfltvTLTyee9r6Jfz0T
UbwLsmk30xPRYMeLqSjPvr+dZuUeXQmVV+9+o3RFW1xR6FEiavvc9GFtrWXTX0UCqcZKQ5/ANeNC
mIc8JVp8Rt/3NVmS7MKpfBBt9MTsc4km5WJ2eMVTI31v67WHB3Zp+chVQrwXvl1ufWmuMx1YeK6T
2ttftYYQUk5O5ON99EMi1nW98E1XXrJsLPYfBYS8rmLPphPGxyA2PoDvIlBRRMg6AL8bGre2XbwH
bfUzJ4QEpWn55qQsl/1U9LsxjfaC1Ie8GY/ZGDDrdW50Wcj8qOV6TAwcNsGa3JJV4BAM5LnxKmeE
wdSq2Ng6y1AECNUuHVtmfSCl1vZYM7IbvaPujs1J9xlRzpN/mLk3zAvGleyLD4Yp65SdL1nZkQvQ
jDMv9mn90y48N6STL21iV0LfuDiCHTwU8XcL1eTCmve1eCH4jTksJbwJPqz7hGAfBUWL09OuPGut
nJ5dWfKtD8rfVmZdrfoM9KZV7lKEjFpX/gQoHW1ELQ/we3AZEXmXxxFEf/tZzYlwpteuGBlYpbx2
gw3CrIx+pLMwsK8poPyMBWTJbm7jqrMuSv3slhXXEUpVlSjOjPZSxflHCYtyGU+Ri2BQ+5Xmv0Ia
D8Rc9qcD1WpFxuAxG3A5GlXdnjLOMYgNN9jAYEA6gr81N1yxEEqJaHeeMst7j5meLYkpSha+TC+x
dM99EmorQwZvcywBn7mCRNbY1yGIL46DXJlJnb1DvH7NAvwIzNKI3/CtJUBnHt/o61jGRTtJuX2K
8+eAC6qK05egHPZOWXVbu6M0j5rmsQ+kWMKTISczu0qlFLoXmAW4ip7G0Nu7eAJWgWi5HYv6OdRB
3LEhQ6L/DQSaHMccMyWs/U1ueOilPPNXSyoPiFy21vXvHIEiMy1+qDG0z2aBGCBOs591avyoAlTg
KolJ07Cq72Kw1pVpPqYgA6qOKqZbODMxixg09rZa8qOx0aa4bXRruoYGbYDNW5vW81CF7k/ZXNgP
sCTgiy6jQzKZ3IXIx9NoADblW2w0gllL57ao2ajZJtF/zjfAZnixkprVSbIL6upSuPbPDm5ULDX2
NNgsyA3S8arXRfJRtJ5/JMU0L6uBpEhJDF7tLFi4C1ZzIiCJ0ailhxecrZ+cV2T8bgF9mGH56iqP
LQq9mNthVU4UTBSkfVuviHREwxprvoYgJKd8SWM2ZzETmqkA3qNPOz+apg0KH7IAJTYXiXa878RI
YhmsDTSP7/6Is5LH99ph6CoMOsWU0MqE3m+qDqFdsA9rcPYB3L9lM16Bcgr8bFmGDyj8WqNPV1PH
69vnDcdYSjBa8hEDFTwlOvqZLpMXN5yzCEJ20rlWNpuiKj+tgsgPrqSf1QhnoMSF6xd78sn6JyBF
dGgzRMEpF67KP2F7Y87Rs58TDMkdd9HOTprPQHN9QhvLL73hUaUiwiZBtZTg9ZA9oRTA0rMfARZB
FcFXFOAC8VUgN6YRkRc21eV1SpAmop0/9NzNS82rq2NQsV7sNcopfpZoP9r9m2r4BZW414oytXbW
eEENuUPB/aGbYuARXmLOdFfO6D7Wc+tR2eRBDDkdEsSAy1RN320fMclhpx01XUX7gbazvUBaMR81
SkI4gZzkwEIxEYASH/35ySH1+iUqu8fJBo1RI03XUEqvptKFtYeA0Wg7noUMotl1lP3KjqyXRteK
ld350QkPd3BEsXD1YHxyiMTryaA+8djDrjngCcBxqn0Wral5PBPjjoKYuiqraDcS2LtiAs3OV1eY
f5Jij9T9l0azLPz02BJttJc+Lm2udHvwaNxDdATB77Zy3tgxFfe9zxoJNYUMfM2yZJihp7M9M96l
2TtQXY4+U1EgddMp1H7YUNSh5CIEIUMCRBo3+KA2bVYejLJnXTKk79wk742ZISO0AOXSw4BAcQiH
jtPKWM0bfjUi+TdSC4ksl+MJNw0q5AJzAqKdqyfRvKcgHtF9LLiwcpR7+kNpOKSoDnuXxNJjbVJF
hpq37fv0wXJna01DJB2ug6q+xRKviKVQJ5XeRPuG0a9u/AcGuU9EgDZrXFgY84rp3YFD3AWgNjW6
/1Q+EsaASirxCJDzvGPRZBZrowsMS5v1ZLh36De57UYyu7AHboPKQFEBU2Ya3eVgdAO8PMIhXdLg
/GrEnI5+rdCQMTtsm40YQqDnXPzaxR0SML7yWtYLyn5BvWVes/RoEKwogonl43xTmzghCnbEJ4/R
j+M3tyyZvvQ4FmfNiKsnJzubcb4rI+2ckNWL6iDDXiHz7Ni48B5zZrZV/LtsOYXtbGTOl1WPkicA
TkGNnS64vU0Qa9nG4NzWWZ6sDAPMrGANtmTReVKJhBWHpoxhtl4tqoCCxYlRgEoD0Tl58hevtxcY
jGEfIZwN8LwkuPBgecTtCfXHg2YFLDdnfOv9jyrnrN/N3KVxnhSlbeULxs9+nEKHMMSRqDxC6d0O
R8mQMMS0mf4clJ4h683sjVE0Ltel0M62zpwhNOX4WVsWWgDRMV4JkmCPV9RcxQgOn+7/BY78n/+V
qMbdmaX32VpG/OQwolpANWqoEqLkKXPKFBmByJc6bDjKdDd/hP9VrQZO1Rewne6CTVD1oYv4B8bS
4LsKtk2HNMYypg9M8vEqrJoELSN3WNy1AA/irnlylWVzEFbOt258ADoafnk6YldaxeilAJPNvteW
R7Yq7qnh6ueXLrb95KmnKORxluR+eWA4OR3CxKxw75dL026tb82ggJSMQJ8qh3ub1uv+ZmqqZ6vR
12y7piNgYe3VrUZ626p8JEhTu5SpueM8/K03bvnk0wYep15ZqxCZ8lcFVNpNtX1/J6B4QvP3pdW9
Zw2Qrb7QG6JUEIiEddw8QVgLtkZpeIe+0YJzq9EJYtasH5jnru9jARc+4d56NZBTItgM0tc2lC62
ZrO5ROwGlx5I1aXZs7Drg2L89GLwXb5xvfeONLPcop3bPnfY+lfOoHdbwy+6Zxep90IbOIcgzdxy
LbPWhlZM62GKEfdn3rVBd7mj5VQro7ONF9Nyiz/vUroblZOe8ZrJc1Ro/rjA6e4wV5r6VVG65sp1
fLIioxSGptY2wTqiU1qxmYJuwnay8/PuNunlQcuM+GGMgeNJouSBJ55twz4GtUJI5wuPeY/mne//
dX8TMXVGIll3y/u7QtjBPjZAflpN/WgOs9MMzfSqyc368V9/hjIE2AL97RaGvoUhErJLJ4rhMuQC
kbWjmdRP2Eb/9Rdq/ltfZ2ZhCUWm+V8fcf+L+8cm/c1W+nC+v1MNbJ/gViDRiMPTv94wZNaOQAL/
+tOqzJDFxWjf06TxL9kY+pcAEvfZQCkcGMN0NhVDxlEGu9YlcBckTXFht31U0PPWOnvRc4UWgR1x
POzyIIn2JHOGcKL0bhm2TvhDG4O9ZjcNNzPeU0I1TJziNWAJZNgfGO9+R1b8bk5ZDBy29578d6YR
HDF6bL0y3m/2CrUiYXC8W/YxeiMOnU2L0m0eFU0zl22iL246MuHYEHn2wdImer8QHlVZGLu66I1T
XPsFu6tax0RpCUqM5sc4ky4IWHit+b4/UrG7z6JYvT7cr25n/DINrdoad7gIWxfwg7XqV8C7mocu
TOSmLaVl7qa2PKZzlIFhobm32UYfa8PC/l7asxK9kclF1JAo+catoPUO960BX5I0Xw9KwZAlgCD5
lMHMMB+yrF4nWYm/N/TxdnK28VTOloMZ6ydrJFJ3lL5/8zpUDTzi8mXjMQHvhrx+zPxsfydRWNVY
8gEz4qiKGIQTfxX+wLJpdrb6tDeJHTcPpLy8t5Yc96EXxZvUJZyYXUC5j9R+aFmO3V/av0ZxLDvR
NzP/wisiX1V78piJrB3F+AGDWvYc6MMmtIW8Fi2l6lhUgHBVbl6aSXJ0BC7tb4XDRhMEAAobjcod
qpI3sPGGUlEhx66zbZyufYwThKpGjJ2tmhTKIatM/Z02Rsv7d31/Y85T3CHGmmd5wclCMk+HZBzu
6KUAh8aC1Ul8aDq6Vn9idJyg5eDhVe9aL8Cj0rEKv7+ZrVxk0SaPVU2Ist5E7aquURc6k+Wz5JX2
U60HmyFICmrUgXCzeZIhMpNPPXOgUO2NJ9CmG9d5sbs9ulzniTTE9sw8Ha7f0DgfU4Z4P8uy7lLQ
eJ3+jLqKscITXo17QLc4dXRIpR2egXpeLcthOriqxJhDxNVKOLl18xDj4lzmgMpQMrOStG92xPgu
CMA2AAqtToUPtXKohX4YKhbHUF2AeUmWH710PxG1j7IIb2wnvWXJYbGOxhBEVUSpw6t/3wO0Dbdy
/gAQlNE2DOQXR/D/q0RaPDYpdN8NPAG1xVxXGvyyWhWpJz03v3oS3o6Fb3zmZYf41YpmXpV+7XGG
Wuxi841F+Py2maYHpmsxdbgLixREcAzmCgqn9ZX63DX3Ny5ydA035aEfvF8itkedGKtk16ZGJQGE
aBvXZovKxcBP4ih9CaJDXzLY08GYOymmJtJoSWXD3qfn4zoDQXJD3RZe02za1K4zobfFJumbjbiM
UNIIN2QHahMxvUA5sAJAMn6KKFlPJS5BpHRHO8rcg0SkBXSHykwn+GRlzCMxqy53pHhxawlmPmjq
KHdAUg67csJh2StkOWucyR1+TruWFLdSQr8zTFQgJ/Cs1c1P2o49QfnZgfnZSyOVO1jFq6nw0QIx
92GFgouiNVJ0MGRRsCuc07rcXxBRXseSWGOCth65SQ5Av8BPxd4vpwRHYVNNX2Rkbydeyq3MPaCh
gghjfg4wFhWLVtuBJ+uvCjE8RBVyS1ilIWbWohqvFc4MogbUk6dMzHz8ZhFhnfPK/WFPP4LGZV1u
BUvIrXtZN9jICvvJ8ysEnhm0/2Rj91TbjSAJZ8jUM5ULkeY16nLOMWaM0BrRvrZbrbwQzhCcIzxU
ief8bEarQOxVW9sko4hvcy8Gi4FoHkN2qYm1Bz5zz9rsVipVbiudaN1J1FxvLQFuUKIYr5F7WKqb
3gsIpwkGowwZriF/607xZUvty8TrucmBWTiDQntuZNVVjFq+6XvvQ3a0MTC8d30jUcAQIlUaVbxr
FGvxfDYftK374ne6u9B0Ayx5kq944qqS/nIAmMFJwD8cJvM97UlO9xP7KxbOl8U4F6+AeygnRCnQ
D8+azguhounoxM28HBGkOQh26BOun4QFhhszuKl9OtmwCH+mvTFtwh73SKxCfNwTFaSaHnLZbPSJ
HwSblKCOQIeaAu1oFR4YUxpHNytx5mLZI28I6UFYxUss7YswCyCc5V2OtcZcOqBGzxF5PIqIc69G
DNraiKpSW2x9lpLbuIa9F3c7PwnpGXP3qMgdXBvFZC7ECLtZkwBYckzICMEym4RB3b7qrhpXYTsb
KIoRNTy8YtCA1RaW/HfjRp+olCgAJP0IR1jnJS8Yks8uIVRL5IROvsUKMWYBELW+3nSN/GJB9R6D
b21j80XzOdNjndCIEgORMfDjNR3KG3Z7DS+W/haaNewX+ptkcsMX8hb79tcgoXS5kQE3AELhiukb
w5BiEQk1AP+e9alC3MhPi1ttXKmg9BdlgSUrr8Rn5c0RKuWL3UaAePDX8tTn2BuYukaeIhoTVh6d
6fibWv8tHwd30bfCWAsVPIBabOy10bQm9Jmnsb2EZQu10Q82SBHRAVj55+QYGBEr78IjlJ3njPjV
I+87rUDfjSPWCS4nfjnM7nWorrTee+UhAIIFhCaw+46J3TyKyXkR2HEwyEcTjzDXPfneRyWMT9H5
+4Y7EiV1kW0ScQ4UwiFm0OYGCcNOt/3nPLC3lpNlK43F8TpBCk7Gp7XryxIQrcGnk9qGIdY3oLwv
s+YstNVlMt3vTODqwF2KW5H+3jn46UCn7lkELIz+2sdJWlQMDa15NGBY+mIMkCaKBvvNlJ9wNiA9
qAWLI7s+WEaen/XKy7dFYjiLVsb418LO3xVvgz7++l/YTP8tvEkYpsTGptumdCxh/i2wiooIUChb
SWqiwr+iODYptRudEMnAngSqClM8/lEOTl3DPE9vzItGkhU72mzDcH7ckVN+8Fxv5nH65lqULhCC
fASWMKbYD1RnE+xt2adstNsjBuuFMz/HEiBrXLbOdItmT2UX4VZVXYCtIyySjR6xO/RYbyyDvEYH
1Eqi0FkK4ZUvD6Ib9Qszrviqkn3j6m+pjrB1ITucIf/zi/P34GmCvAzLcIWDlMWwHNuZY+O+v/4K
2sMilVgek9J9AeiCC09TzMCGowoKwsPQw65E0cYbE0kpCSB5+daARLFS+e7VBvF2fmGhNKr9ZWx9
D/OqPfGkIu2m21HMekeNaYgOVORQSJiusxil10FqCLufjpGbHQZq/AedfTULBSM+JYfIbotD64ze
Lda/AO8Bk8rYWWsYGRH6POLOmba108m32mh/3ZdG5WvQJgalVyif+6I4hK7cMkANf/j0IIzNlcdX
KaneILWYsSguRI2OyNAQBNy3dl6tNxfRtdu4MvULUciE24e3PICs9j+/0tbfAvh4pU32JcKy6EMJ
zPL+dhkKxI8Bm1O5v0cqeT75yhwmOQEvbr8ZNWCbZtJNR9vRnjlJfuA9wvZScY9RpZsbe+jclUZw
wMWFpUCGXLUkrXs4uG5OYk0NsEAh7DDcCA2mwdiJgPN+O5rEgRE1sQ3CLAQ0VEUny9J/E6bW8XOK
q3Ixl0roK5Dbi5vLMM910u+8bduXQPTBqm18MIJUiWVIpGJCpuwKd1G66YRbLCAh+EsfDBuscoal
g+0fGUHBoetEDFwL2Pj9BZyjNYmMv/5hqf1JTf/+zyz6v73777v/LcDzfNs8/z28ky/w1yf89/9P
CZ9zhuO//WeM/H9L+Dx9AYeJ/2vA5/wRfwI+DfcfhmnwuCP00wXE96+4e/EPj9vcQK2sW1LeQzz/
me9puf9AqiGF5xgGODsy6f/K97Ssf/A5sMXznDBtg2fd/yXeU8q/x1EKk8cNAG3p6h6MQEf/+92A
SHwkbM9eEWyxDanijlhXsf4a6bDWWIIecc0R28TwYGS2PHmPo0xXoTsh4NvqiG58tQfy74/lkyKg
2q8twDlJRQqNqwGGQgQ0e4ZiZIQQEcDIeiwNGK/aa73ViIpIKwIlPM1GJfCcldk1TVP8PSwlzYAe
VE/egcoaK7OTwSZpAeRHDDa1dciCcum3ojmOrXxLown2ehDuGmADK5QBrEQ8oMX5NQzZUUEuOFYA
7JxEu+mD/ZYaE5LZ2kVTkVj6GbPzCQ5XvjJZLdlatWpFeM5nDhMITn0oTCpn+e7YWrOxRsMke6Vd
oxVfNvQfoMF/5FHxNWVf2Il/BqbamKx2JItZE94VCvQXG0aY2dMtGwhZMfImG4L3HsGzXGxAMKWf
/iI+YEjpIpiSkz8ZWjTrs/U69b+CsDzaJchQwI2af+mNlEk2YZjhtGf4D6PizXHCjQF5HwPfCrv0
pjLhXyIShSewtSmw5KRB4yxwMuAv7jN5anSchHUAghXvjwmpT8/8rWe/aBUh09XIVJxQCVIDbPDf
uK3ID2JGTWDfsqfVJb4bCCjoPk9kr1WuXuOTG4tfWPmv84tc46mzvfEHpcgKHRH63ZL88+FIfOg6
GZFt0u5o0v7RiXDHUHAX90enM89mpGGACZhKDM5bOlsTpdiqaNh1Eq2XaexrRz6C+EXjMMmVa/rL
InO2GlcdK0QfjkYUkPNhT8aBvAYkA+yGXcwSSu9O1YjwluHBU/Lm5S+VngAb4evEQN8g6LnZkaDy
VWfwiVJb20fwZr0sA58LDNF8D2ANLfR+wrUz2jjIEzAI+VeKaN4J2R3FwB+o1o1jSZmWGY6L9ZbN
c1FjnDDNl66LDvgfk/JCSwMISH0Ljz0XSp6x/kqwjCZD97N+CYrgqJoBjz/sSHQjBx7yKw0bzwIR
TrOxp/jBEu1v1lprkz30omBkZtjFsFbNbJ5Lo60M3UdfWVh1AjYDYQD0KA89jk+RvIfDADJeNz8b
SydMhXKfew9JEOvarQlAE3oeGAKAq+VGFfmxKRGjgZ0r8+WAEK/IDoK+oK/RFlsNVoQvaX3m/qrz
f0QNEdZZSntI8uBFWNkpm23TvVd08EE6aLTAMPYiV+W6aVFq+SkuDj3PNkhoz6JJBC94yJ4WGtQF
lf2LoBN6zgJl3lrigZ1WoYXqHpVGTz8rOfGZ9WTD60+wAgbc/7AX0uRz0k+NXRxDLTkOLRPYMHkG
5LAIu/C7wyglzgq9Tj6CcfWSY2LauzlN2P0Pks6rOVIkjaK/iAggsa9VBeVLrmRfCHWrhU28Sfj1
e5h9Ucz2bPeoS5D5mXvPRbFakuZoqFcIx+tvglVERdz/NsxYdL2gvlHAN+bAGV9tZAr2urA18LBr
9badzFvPz94xBLU09Aymooz/mHS5QQ+LSbr6y8gGqiAsyLa/Ix2YHRhh4FVlWR092EA1nCLdrILI
glFA96LpHI5g4oj9eRwZxpJ00Vbp3muGTe6MzJC07SBR5ix7VXb7Ea8efqSgM59U+bGCLdviS1QH
s9d5zNnQjvd+OdcwpQoemEy/4UV+XMqn7olWZK8XycnuvY1lvGr2uMPEFrc3YRvhSCsYGdreTQiN
J2wnndptJR58dpkamkXRfSbK4F2bn/gxga/Id/D/4cCzLy7FAb4ZyMCnRPceK+Aoi7FNmH7Zi8QZ
FMuOo6B8Lxt1r+C+2a4KVZ6jOhM70OJhbWhbm6xhoc1s5nzrbc6KUC+9k8po+rNdComABu9NGoex
UbvF+e2s8aQhwV46GsqsPiLlDzKluFw+KpSEc/ue0s9KtGD8CxWWWha2TNXmtGDZnAbM3/fTHL/F
6DWIUDqyCBnEKc3/sqLrXZI5MugxNngL5JElDWeBJ6JLmTmBbOFe3NKLbdyOzB/2gTE82B64cH9i
TBbUMAIb+T556UuPRhCy9m4x4085fCMvofE3j46DwdFDWaqP9U5Yl9j/aOJqTz8SSsnW0fiKk1/M
VUiqf7s++9tghURhsZ9S7OnuncUp8SzY9XzzqYU4sMaZjSb0Pq4zAlTZkf10BPzmq32J08SSvwvS
eQEORytnJBTtcDOZ9ycEXnp6dgSZ/ZRNGvvbXUxfXrh7uyc0ejH938wuPv/7NUAteoMRnWXcozMa
oXVrlxSKia71TCDgITaRiazLAp7ZCCK88qrYmhPGUS15GxcmR36L/A1oFEwNHJ2QSeP8xS6iPUyQ
GztjKANfkfEZGQzZp41Z/ul76F3cwcuCJh/LnjcQ7ftWouBcpnhj4/QdWFZzdrDEJ222ILmrgTMC
paDKXsZy2CF7Z42Na23ayeLNyT54gwLWHJu8X656HabqiIj0GE8zu4zqT57UWPX6kIzjHeUbveFb
1MsL+T8BsPGNmsr97CGDtD9duJOSTeyQthsd8aRHsjSbmLYEFtjx0GM9BvGjSYd7rsiRrQObUOJU
U9fHMRdpflgENjWCmqTTP+gzyaAzMk7n3Gk/cF02CZaIHiYwRx46s9DrBJ0SWC6E2ZIRZmsSDr4q
vHinjSn06oyhjwqsGCW43hy43vdDVu1nhORF52AuyinZ7K1X1Udpjlcj4semt/mfSOwR9qCoJ1Ni
cdl/q+4Qj/5zpYxL43AHSS5GmpKG2zMDiNRL/xdTwYEFB3R1ABk6ECjzGbaQTLe15bzAhf1GUX13
yuwPRgYgNNBkXEVwrjD9K70nTExAX1b5Ung8qLKKwdGVJAdKqX9Rx1BIRqy5IGngNxLj8CiSdAxQ
RBJ6in6IVTFoqTg+ueTGbMqfJVM/hW/FoT3ar6BPHiMwP4onANYH04FUgI+xAYorIi+wM7Pueo5T
PEjdPoFFwvL4UrgtAaK196HVK/vFcw6tt+xi9DnpKl400hcWasSrJ/NPMXYxwte1msO15/uv7Pwf
qB4PcTk/o5i70I2/KKY/I5m97RqvmIJE4HRcxhtay16Yv7HwfvpyDNwOz3Q7n9pJ+2ljTkkYJDW+
nL5qOA6Gc1UzvUq9D4LDKHE2C9jj5WZDc3cSRGBjVO277K9NvovPiNmdzY3hkXCW/wyjOIjG2faR
2pqdtsG3RLXMHzCoYGBCjL4OYixP7MprrvjrASGTD2r+A3+IZeZTMbMIIj8LOPylHlU4aPUDWttk
00mu8ohYKnz8hq7vPGl/Rv5v5VeXumgPbAgD8nHZeh7l3LFK49mA5MUI5awRD5KY8G0h6TmrWp9A
TTYFMd2y9IA2k6VMQsB1wpUn+Qt4OaoNpsmZt2uqF/hZh0pTby71YYQAPC0BFaFxrYytmrLrmmY6
vCE2Y3T5QzraPiNorUPVtDT6KWZiSJaM5TNe1u6mlx9UUzCvnsOqnw8FP0ZJtsY8jtzExd3h3Jh5
5lIkwqX1klTHxeJ0JYxkR+29KUkjyxd1lu5LUR1c776CuWeoBphw8LtbzC7hwk7atk2re2qRixE5
YVER6cnrv4ksFkPuvEVOta31fscW6GOyNdggf3lNT1qpbbsl2w4TG07K+ET0Tz7eGRlZx9Ko7SPA
CvaBEMYzM/8HZWGXeepZCnsTozTdpBIKj04VY6MpERngAk0bAcF2bv40oNkjPQJyakVeGMRpyzoB
IP4Ya+uT2QyMZEN7xIr/kjn1LiIGi2k6Uv6meAVWBFGQUuRvTxqeXB5i5uQ1IsnJMZmtpWA8tU1C
eF6KJG+gFKW2ZkC+7g7JYFyLHF+t2kB9u352HJ2Akp9sq9oSJb9NtJ8yf+3dfkXWbBeC/5Z8TX46
Wjy8gPQ3rGcZaMbffU+SH46LmDgEH21u85yrUz+KAMUgmjk3yK35aluXbED7VZ79yrs5zWPDDFFj
5WHb9TbFJT9FrDYhuOU9pQt5WpMPc3S48rQHxOJtade3nYO0BwOPD9MsWtD9EDUtxmBQ0WsDfHfx
J+YseFJpcU2E+MlSPqwKwXTUwyXtr5IcwQcuSy4W7iFiLpAYnJX+3jtr8XuYlv47R33URcMxnRWy
WHbF9W+c1TBx0FZ6QcWl1nNYjOVv8b3wbqb8BZcMbGp8EDZJDYDT6wqATOndujoiW3iXa7Sc5ngo
jJ7wcl6nzD53SA4NRyPEBv/ScnIncS4QRDnpIXffDZqlIvoj/Wjb5yP2KvsV1M6JpmZnVr8QPsO0
Km4JMVVu+Wx4310Ls4oQwlr8bRFZQcwtjfMckW4Mj4W6P8QwLO6kbT5m0mAlcGRDR7/5OIxvNTWY
jf0JRjO0hiCyP8YYfqfDjY2aGwrDa0MazmB54KWyDYZGT1Psbe6ItfYk4eCYQPOkvbDS3E4TfXBt
hgS7bscVjN35MDjelybnUvZ2jNw2sSKtBFXa+DDz88ncOFxp21bkh339Hz+XbikO22Tc17rct4SK
6v6fkcl3Vri7uVwCxJkZ5ZU5X+s83jrG3UbyaIkrsbhOzqDc+BG2QxRfvhXdISWBz03RM5Iqvri4
48lfb81p9Stv8uo5nYZz4QR2NZwW29944CPnhSwRkLTO8u1SwiOcg0wh9w4FlkuaVwJGO0VS1Pd0
PV13cXwKQ46d+eKVz3aqHXKkeg4aVst/bFt315jiZtgU1VpB9rH/ObAqVFHOlextCsqOGUaQo0jK
ndsw52c4VMNxIS9aFG+m9dsWy3XGUiDydl8noIvJa92YOK0hesAprXpyPrKjid0wqxLSG5toJ0bt
DyClp0Kr93B8V1EnJBV2IAwitChghfnCnBjwmrZXzfju2pwFDZ9ggVSwzrCFTrit8D1MO5MM2N3U
aw/zMMJ5AvvovqaYeQ695weVIZ/ymGR4raE+1F+xtu4c296jxgzUIE+R+G0n1qY4wjsXJYLfP7YU
nH7mERqf77V2PkwKDlpXYSe49BCfF4+YYQ4/i2iwOKW/m3yuFuxAyJ4YGzzN3D7tZO37nPp7Lp+Y
l23mv11/xLKKJWKHsHQnM1JaLU7nyvjrgfqUecHimeIQAGXMJ7Tx1efE2WrG3q6iR8CWZcDiWpa/
AkTRYsuTFbGXEt+KZ0Pnc6vLc09bH0dqV5cKP5+46Zp850zYtPPRTLx/0NL2EzozG+VIAy7LIHNx
IWu17uSZxGBeFLTJdR70BFBjBTqhTbxF8wd5i7iRFntXlh86ZKSsB04J0XVEphwTahmL+U4g3jER
oKWiYufZd2y3e9eH4jN9IhKfi59Zz/awvQ+dbT91ZGAqHbHw0BE5BvUXcp5Zbd2peXSZBsUkjxmV
d0214ZuxesC2B0zZ3AfTM/qtB1zfJlx239um0/dE99oaz57hNidguQc8Otmm1+W66oUOU+HVjcsg
0qbfEjP/rugbYqp1nEIARWEKGvr5Cqko+x3Jt9b0491pXjP3R5+boJooO1ssiwjNCZCuaFwTcyHK
3DcOTqzNwIDyS+I1/4T1T2TsDK384tJqq16FFSrelP2fOdD3OzD2MBg9YqTY4u/hvzZ9oVF7I3hj
jSvkZEcHye3Q6mDKycaYjlXRnVTDNKupWbEf6/FGhRFgeKQonvfaoJ8W2F2pM/4mcUG9jabKPGGW
3MVIDlaJ+oRjqbFeGpHz4b0sZcUi8AeBzb5FG+1juvLIGbHswBs/ndXxkWfcuk9Flz6TUr9RFpd8
rXbxivybnQohWsn3gWvc0e+RWYPOpKQtfO9rRu/sR6yvCP10q1OfLT8rJ1wtQEMn/86eqFlhmubO
GS5a815z7Ufar1Pil4w+TC0JabH/uyn1JnvXumyfWjScenGwSyiNFhWE/cdMhwzabuhO/1IFRqZz
qRJ19A3dEg7WrxrhjKFAN+AMIvXYU9vfVLsOZGnRSI+P6J5HynyDTPCyq460Q5uqezaLmZ1pgFqO
7dT42Nc5M7VEfft5A4RshO6e8t/yNPe1zds3kXXfbT79a9oelD2dGfAlJtii9La2/DKXYNKIJ2VX
HSGWQNKjG4jA0kPDuxJ1jDI0GeSsFCd7PoPP2QAT3jGG3dZ2+17W/tWa6zO//QwY722iZdTNg6n8
g+Ojru0v7syIur8qae9nw6SghSC/5qgu6ZMVvUg7PdvUwEn/ngc+W+hxQ84stpbi2k5vFvnB3Q8y
p9vY3iV4G5ueVlqUyy7bc2W9yIlYNn0nEkRsaTNC5WhqJCXAm6OVqF6vpt0xOXhG/rrGacdgDpNW
QuxeY14labX2Hx9vEEFaZFxW91EVPzUTH82sXkp/pTPHQXdtMuT18d5geubjqTYqxkhMAErkW4Qa
jS7QVJgwtb8bzJllokeRB794Jm/SpIB1BL0suSTZk5W/raxMXEU7syEO3j0AHrgrEBq6+ivtL0Lq
kMB+8nGce2c/l2+29ZqzR6/gJxXut6yaYCakeyB7FpYnwhVsv8l4RfC4mXy05s45moaXKeecqCwP
OhBcP4jWhekT1+ffvAjinP+VOU9yXSO3fzOGHtlScIT3e5TT/5Cm7qziNEfqMJn2xiGTqGu9C/kW
SI75nn0Al0OQatOrGPeaT4gFGLqe4iS3ARg7AYFxTJCgAmdfcf620HMk9peP8QCo9BPxrtsu+1ey
UCDBIyQoKRwgPEUewqha/0mn9Oj0Q3sc/FYFJRRMIgm87YzGcBW5deQEYXN7S1ghzuiyqdEfUb7m
0PdcqGMRr72onRNKVZpcc9HCotBaLhc+KqMrjLDMPfM0m2w0DHHNPO3WxN49QRm/pRHn7ZMEdZOa
O2gryqZDu9x57mXQ4vqYOf67kfXVLc04GdLyA1guQkKEuXFcPlp5qOY0YZAxf08JALG2PHFpzk+d
4oD3svQd0ZcVLC7uBIOVviQegNtM7YVJ1SyTfoXS++/kv67lZMNYqKAsMR61ihN5SMJ0Pk5Jdyra
iqVpui9TnBoMRPS2Ckpn5bzF4569FVmZ84mcAZxo8UkycSIdede5ggbUfWfa2kEmws2Jh2ggEI2Z
npt9zKZ2tHoTkmxZMK5ol/dagvVJtOT83xemqRFpK/oli/ynFPsewbAXu22xH4kRymS61yhGY7cI
QSVdzYg0ijEJG/F34sZnTZNgqar3Q5IRiqKbD75T3x1OlfZUu023qUo0WsQ2lzWiGPqQrZjj32zk
zc/PtSw/2lT7m/dzAPrpKWeCazISjTVWGDIhVqTO1Cu+3HcvwUxqjpSAM1aoGF1y6TN06jvkvnZI
uge4IFUeUXFRkXKximTXqVM7rLLD7Jw4HEG12nbRdOGDv8DXCdL0o2Tj5sPuTSoypBIzICswaBg+
mzwtjT7sc86hcYTKMYSKzKIdgkCaHyBZ7J55IRjxXKH4ZUfNQx0NZ9+CL7MTeR4DyE3OtlMiTrfH
J6PRfv5LjiZSOyODOYoublTBzOx9yGI6Xhh3euiBNRyAhVYbI0faaRj3eX2LlVMeGPfbu9q+FpbX
3nMoBIlg1a0bI4u3HE6yFi/HaQRwUCmfEZcT8WYUk3PQpHjO4q4KTUnK1szAcHH5BiD/JCEp9fYa
Yp9jD0AII7PZeV5wo5Ex/FcYLMdwGLi3/Ng3kXUiipr8DixTyXxRkHebJnoAdfGJ0r4LWe7HAg/g
MLUWSVV8IfBqOAJ9OUwrMAvmmH92Fvlq5bj83OJFdwmVXOqdHdtPIrGyveED/jeA2ozjIfHG3950
PEygw1GiIdt1g0swM8KhehqmA3JuEI4+EyPHRkfFQ9Cels43yf1gVTGz2BgbJJojwp/OKwNDXyJs
1GTyuETUbuNezKe8H2DDTJz2ZhLvy4hbwOWz2FoWH2HO0w7l99VOsDUBZb3kIo4upjB5e11rr6nG
3vOtvQ39gLAqs4NaoLnJXOPiaxGkPgkjbijoanGl2h4F+OQsHuHwuEHbGVPalMK/nBt0mcuYZ+cK
Lk3hwjnzIURXygyGirydqHaYOqrqG1Qh2xDIaeMygfgQ04Mtew+Bk5YStZr99X0eyKHjg0C9y5/L
Y3/2ausDv2N5wcuAWoyCr58syivk0Qwxr7FDrYScA1DNsDwulVYdE4bnkafcwJ30t6LCL9gapg7s
mNV0afFcj4l5qFyoL67pA/5lq+dORX101re0DaAnDqc6KyEpCLdi4uz7+35IgR35m6wk/uBRLFFy
y9DLZOu6K43TPxi+BIB48TOa3/wo/LfcU+tSmhSUuCwvVvxTxJr/gmJr6iXlt2zDkqSiUZhXF02m
yPEvjpq195PsMx2NYUvSWLczLb6hPBt7Pk6+UZTlj2s86sbK8EPlHpvL//An+TWh9ZQMMfzMfSPW
D6B7fx5RF20cgceDmMQ3cFeURLqGDdtL0qDL27PKquUAzxfZb/KDC+uFSn8FVVCDxW70GPvJN6Qr
jW6oxqmtMZhreAobK0I/I5KHomRx5uNDBrxOxLpCHKCq5HUUYApx0lzZtESPvW9y7mdDcRADBUCy
sHCLcYhTTJaPUQzN2/eb79T1hq8OC2ttQ1tqYH8delP7EC5EicqmpHTM/KKy4R0QSWiCTEPin/DW
Lc5L7tmPRYIeFEYHwnFzOKL0wm+2prC0EiM58mIZ2IPLHEwnUUTO8y8a6tDiyYc+CpVv5mRJBvFr
sSKnEp0eY0gaYd3VnJ1VTzvDOOK/LyKBrTKohhmu9TitlDmc4/g70/KvFne/ijwK8TJ3rKbSJDq1
bUNZeqR3SA4iUbTuAK+4t5lO9CbCCbIxF1fJXVeJp0ljVhXBDOVP76+jsxuGDFqQZxGOIsvHzPM6
svzc6iLZvhqRi113oo0d5q3UemJVqlg7ankLpcFyA4BPEAMnIAT8fXICG85CaqdKNYj6nepftyiX
oVzZPHuDxvyx0U6LHvOsJZEW6gSbgt/t30QbAdsuSTkFbr40Q3PW2LXmnktTZld4KnvGtfWwW2Yd
J51FMnqRSkS9WUyhMhTQ+1OgJg5BMNryWtnjgyBYi/sEhorU9PPYngstL0POtjiY1AwgpJcASZpD
1lafcMYm4N7xHzZL1BwLD4OUQTxbbohO5BunRhRGXvMYJVjX9AFAG+skaPt2RblEI20KZuhFjg7f
YUclEOnsUBMTPDA5/T4iU2VL+PY2kwMfdO1VQdthGs0LW+5EnH5ofY1KWWuPbeu9Q5tEX4hB9DBw
k8loiLChMVZiDLHLe/cFat9zbElGc/V0jKXcIjsr6R9yJBmT44R+helbSrMNgUbSLSrM7C2r9IML
KjXvUxxXxM0nc3NO084OnNZb311h3B1sUJjYzaMVj02o4fnXtPIfoaXDc+XaM8sl7COIC0w+F5cE
Tk8rX8w0Mp5tGpht07MemEyQFE1l7v3Sts81zlo+QW0/g98vuGduide94sXrD2UryZkobXEofFMi
KPQt5Dq4Mt3F0YKuBEguS9d/ysY4aGxm6IwcjHuLKoo+MH9oTN0KtG6xcV+FWRWpT9Pv7ANAGlwy
dfUXylv8uWTyi+QId6yS67w0871ooIzBK6NBS+23fmzdO7GCPL6QDML//meNV4f+c+gDjbiiVGLC
4V6nNFrNaKNhw4lXrOfqLvngbWr37Vx7YaY75T1toj1FMSs0o6tPTp7zV88nghz1pnmsVQ050/YJ
vxBG80iFvEtd7tnKtNJrotLsapO2uIu0BKrgDJYYfA8PtJYYp/++uOs/pSB+jl5ys+3KPeltyYzY
GBkLRokIDan/kWaVECRTsnPpWAHM3nCzFtJ3cgxzXCrpo5uZB1DH8SmWnAQtm60gbQz7nCXwtFDo
5NQfbnldvLi5GusX2c3jVmAORX/NbTtks3ZzurS/T0kUgq6d7/gL3xHHfmNATUjDtVhsR5pL+pKo
Aok0d1cZmC8MpzJOKBLIsJzJjp5IIoDz1ZA0rbk3m7UJJuOoME3CSxgLzC2tY7oU+ZORmPumL380
v2mvGHxONVjXF5esht7RskvaE26ZzcWhHcbxZtHd7UWTfy6M18gtJZl5RYRRqJWPS61+ZQ2JIy5M
7ukUHuESV9UujyeX18K2jnFCkIM0QzEuTPrcmFhS6Hj3srE+J1HRuJV2eey5Rt5sB/KEk/XG0UnY
WOuyem61LDv7PdMhzymfvXwsn1nKbos1Ia0l6eaQ2cq9e9xLoRjsMSjdkuFjNBXHKgWA10J1gEnY
7FBsDWGRtuLgMIUNq7ruAuE4xqkRxe9iZck5Gw6pbpUPHRDpHSxLXEjzHDq+1Zwo157kBORNddw+
tV6zaqvG5AYALrk5o/gCXDQHCWupjgworHSN9mCsX8Db2kTBW68ZrcFWUUI9domuHs0MfM7CJskS
/vT436978C9Y35AYV87AReoObk4L3QP5QU7mHyGOHi2+La+o1s78LNQTeCL1ZHvxdDY1C1Ii9Cax
8sjz2u+vVqmGa22YaKKkTPcZiTKxr80H03GZhtSVf9HzoWMFMMgAT35HgNcgCiA9sxNCERNkjc+C
GXFkhk6ps7fvZ/OtFRHmu1YeyjpzH8Ws/YOg73FrFeaDrXz83i0CWjFWXzMj6AaKC0vd+ZIov78Y
TUk/wNSTJZusDnq+FIGjd8PNSPkXYxG/s2HoQlIziKSgm82W7lZblLLTRG4Nkxc29+gDGuJHg9rV
0EB3WXwfWhsR0Wyz3luKq56X8PinmKHabGc7TaDK8TrzaNSU2c5QR4jvxEevhu6h8phzxTJ3qJDK
6VLa7DRqEQNmRwDpbnlkllsjhsNgWQjfu2x66GqgXuje0gdBUGxeu93//cDJUgUc3NH7EuvocXI0
h7y/f8gZo0ybqoc8cqY3d+Ea4QYiWtUnyJqUZzy8vftIbIC3iTONAV9ms7dGqXePBXpw3EtVbnRr
ruZyRqNPakdmHXJzh+oNXFrXU5UhENs63UjvC8DiIonxZqCnYppur/HQoo15mGQk92Vm3zzO49Qc
tQiCRZ0YLIcYAJ3E1NYf7dqU+ay7FULK/4u8c6YY/JHTXnmzuMpU7buui0+p3kKVE+1XEglx1djQ
gQsjG80ESfT6H6WOkvwep1qNDH7RQ0jw+dYo22Kv0JBt4CchtIiihxTeQVwwM1FNmQaOyORhKtUL
joqn2FthzAPydxgB1keamvusZAY/2+0KnCkY9ZhRy0J0/HGbwv2I/enaRc6DR/rRJhnZccQqzQ+9
wtcW58C1iiajcQwcc5mv3ohRDdBdSBrqv7awAMj0Wdgs0HMEmWeSK30DUeVx8pd3WdO6OrFbB9MY
eXDKZLtrFXubfk3W7bkXcRnNH7rC8s5vJNFQf6jT1HqwDPcdF/Y3eLPPdJjf+IDSbRZHGGZLcZnh
wmyg3ILpKKYb0En/1ZE93oUJINiIIZuZlxuokml5LAf/ycH4sQjN3Q1VrYExrPn7G/XR9JYL9Qh2
Ii9ltT2On2aF972NLJJRCvuekFSx1eRksCpzrhnfIxSDekO8rb0vtJjFq3Hx8pxCqiEYPeomh76I
4YXkNNDhuNKT0X5ABwB90Oro2kxdnm27AJG4Kr/yhAA2f7CmsBOVvFijD4mEetZihRbF0LChl5Kc
OrRkamDPUHlNloLuHGc53Tp4E/yylx/z6N0Hb/mUxN9Iad86dwZBPniXWa/wHg6kPiTcnG2so27R
BQXquYVDccpyNDqDwpqozJcqroBxTggP3N69IkGaNvNS9cfakyh0h1QESmxznyGioB5Hi7cSfecg
9pkS5v3Fk5wVXvTu0p5uYbYLKANmfIaag+ZEZ8Itx1Fc8prmcfTKiQqtJccIVDQpX81ZVMSz1viQ
9DI6ekjMIFsRg9YQzYVBs90OZTEFWeKWQexZqxREtBwsrAy85N5ipr4q5ALsj1Z/vk6aoZ4MWJJj
NJy1K1aqE4/zbKQPEkfGw+Dd+oYfgMVoeKOAA1GQ1z7BI0t5TNlX2gXjGtuab/XieVj93TN7itDm
G76kxvdcifKW19r3oDsdiYwueKAJspmAwhEWSfpHFb1+kv18JE9+XxOTcuvLizv5I/2dw+RCB+AM
A18ecQCfxPg0KtAZuUYQmwFGVtXfi4MK1FNf1SqbyRvjn5mZNrojZpgkDWUQa3qT/+ODnhf1WYvY
IsBoBOTJTuzi4hxjwtdngVao9uSr9qKP/oOs9H+9rtVBNLPI7xlYqtm/FWRp/OeOZQ5GXkSbsmJK
mH04DHI2vTUwLUq8V0yB5JdDZ6pGRiJ535esfxW2wdTgQzNm7YXR0yaD6k52AyT2JYWjkut5d2Z+
RuJpzTR30gyi4jGL9UxGLBcKk7sQSijLAZsjMEAul+XWdUvDtsfZgTUwwoU2+gB6gew8p3tt1fzb
DIO6+ImlLtr6xTe1EM5/dCDrjlaE8j6sszkOEgIKtp7hHNKCVDbpiPsoKoKFBrjIM/3MJGuuz6Ex
b4thEi+Yf1i+DFIrykKl58/sDBRSmXl+aKeeOQHOl33V+X2QCVdsK4Z0WWleyd09R3HUHZQ1xDx4
hFrV1vxrFZr7tNiN96RVEymYEymDI1b1oUtjgsVAmrLjsgKj0MmBGJyjzCcDGpa+VQw3T+Ie64t+
sYshqKzh0xwZPJWescnqfxzkJXQ9UtCkrb7JTNe2WS1+bOc18fGns9tcHhbvmPUfyURqqZmTJ5UC
/SZvyQgKkoQ3DsAR5JE+GCfiMdqc9ljpyCrIUGMizhXe1N2N45w0tlIdZ3bouUN9smYoF0ABazJ5
HQMg1iLJDNFNQtNgK7LtjpI3Yb3rxDqbJhG6DkHwJj5YZTHCSx3k40Nzkw4KiCVX9KwtgiiNMUdr
W3RWpAAfydqdcWatKvw26pBy2CHkT4vELI5ArZHnyeoadERGHlhlhkFvpsExiobBblekQWNWFlKB
7MbZNUEnYN0N08r3GuNkSOfFLJW37/HessPzQn9K8GaIWl4a2b2w/owAl2QaNCjaP5FWl96L7rVD
Lil+ECf00GA51JFaQo69ARfikbxWK2Sebl4L5C4MbQGoumqvaYs6Nk715jFSIksBhaZoSLpH/M2n
sV7SFO6khKgtBnnercJWl9KUr2NvwSlO+wdrGs9CxVfO/i+zW/6k+pIeI+o6VWQXAgXXnQfDXNIv
edSB8fLCAO2NQhAxaWiVPxyzWkAobrotRqc+0NRfKoYKp5GCBdkzSzdTLIyTdngG4OOaI4JEFNFo
cSB66/ycZ+ZLXWugPtDzcTenJC555U+LvG/xW0BxSFks8pFo5oDT9cN+qOEM2EX8XEwtl5chmf93
XRrATsIKw0bRmCs2+Gm1j5eLWhL1646f5WDQGWeyv/rxv7iKGC+2M5VeohP8aZJbUmBCSBmAbH3q
z7XJnPmRoet3WSHMvt3sOu8pkUVKJZ28tkNEb1vzuq6/jSNS76ruQgQr+zER/UtNae+cKeR2N1Dm
ZGE9OX6gL0Cm+6j7mUirB89l4Ju3NB0uS0qAsyR2fNh7fYpSiWignZGSSlj2ePknl11jwt5pO1vL
TNHXXFtqqjORgGh8rABCLoPl7N6kDQRDF/66oHfedQ4/fDUThj1rmRtO3Xg3mjWQwJ2Tvb3UX+T7
oL2sQOLovnr22JntprrN8bSQZJYt8b8Rp0PBQORk6UZgOkDKiApsr137gmGUaZBJ7SIH+0F3nCKY
dLRBhDtSODvoL7z+lRwy0pld+ix9rPZ5AwZOTlwb3s8oXHDOVkL89vi3zrUuyBqEF2w66L1JiLvo
SwzPykhXUel7Iwfvv0PAKzOdDmDtZxkWJ1lQeyv5Huwompp0me9pBRWW2oShpiA+FXzNRubo4ru6
3zYcxXCpGPZJck2Fsbyv4TChz5SA/u1TS0S97+N/HXRg4hOJRLILjzhJfTya6finNxwggG2mH+Zn
szKXHUl90zbpGfd6BdtFmwY8ZvfkTiMWzul/vJ1JduRIup238k7NUQeNAQYMauJ973T2jAlOMEga
+r6faTtax1uYPjBTrzKrJKU00cQPg9GRTsBg9t97vztzIKj3W3Hz/tDNtIEybtXUo9/KpqSh1FQt
gwh+3F7na+h6bXohe37qg7jeuXb5UzdrYkUFTHyznbjzx/xRaKwVjA14g7rauEjMesL+hQ/hOfSS
6i23Qlr3pP0pfW3vWQ9elNd3Q+3LRwZ37z0L1UmRGhj65CY1JXb0fcL3oj9nCPv4ISj7u5YUwEq2
gbMd6kHumIpRUIo7PInNx3YIx1tjswfKntwqHh+duejdQ7tdVpF9L8MqP5GbXDFOyd+psYFjdzdE
UPxsxU8fKgm8kabH+shRcDkJG2GY+5IfCWM7LyUMYTmazuTIMXZmlTzHfuEeDUezt7T/BEuzmnBe
QnHa/H+KVM6hzf/KVBLS/D3EOWcU//SLdcZ+aLy1n9V4/0n/QvPHNOP/7W/+x+f3v/I4Fp//+Nuv
vM2a+V9TYZ4Rdvz+rf3HP/5mGEQI//dpyf/879V//rd//wu/hSUd6+80GgibjK7DHsAyiJD3n3Xz
j78J8XddSNPRTZfEIshCcpS/pyUt7+9SStOQriNAUJiW+K+0pGn/XXc86biebjtMcoX7/5KWND0y
2L/FYedvjOYEXQf/TzOQRxsFU4w54P6HjPY02HlMLG7COx/e8oZTQIymQCE9i6jvNJ8tVJpVU7Vn
O0CxcwcQMZNFbUTIYHxddBwtMftRX5EtGemAb2JBDBoHWUNn41FpJ8HEbplNimOjob3rWEP0wjh1
mkRcS1xvJfuY7QKpr98uvz8Fev8jgxuah1lT/+NvFm/en78x4ZnCNXhKkzYVjmf9+RtL9MqjrNDQ
V54I0lkbrq+wAYN1k/gV3cd9u8MYwNPFahkeYIU9w1chyaZb6lnAYR84xxw0KSFdGC3ehiAwiI0m
D02FEY5KUXcpw6Rb9q40MGki39FeOEG9K8GlGPNGiv7BpPc59HRVuq9Io1hIH5k2VHf1kZWN0txp
aFdh69IP1fGkBRyAncl3++gv3gnj394JW3gG9eWG5Zjka6X88zvROE4OMakwVj17K4zUeXu2cmdY
0H7THxqLipnYKgoWyqG6ClrlM+fIuXolJ5d8CdvsNQQqbKsJFuJwCOK1XoS482tL/gUvQBAB/vOP
zJ4JChbYSC56fmT/ci12BIUA1SHPeR679/wXAGCxzhnf7By9wdLjbGybd58llhYEs+BTRzsuL30E
T940Z5N42jDWIiw6h8vbuh8O4eCAKwVzMs7Oa4g1+wb/eqcZxTUkAlMn+pNrd9mj7HqQaGumG45W
VB9eRyxPetMx6eD4fDdNkQrcEvBDFjdo78siS1tQY8qm000uf1g8fs+i//HSNf8X74NtOJyFDGmB
lRDzPfuHezKspONwEZmwN/tL0Cn5KIboJLUSPkrZHsz6mYYaYG6VU2yUwpdrTMhZJIjFDn7KpR0C
Wp/HZF+6gK/UIy1Q4xl2grnOsns9kn/BwDDsf/uxObqwXNuhv1Y6RPP//OXa4BSbsOd+B9Fcsany
85XuAwOa9Br7WNzkVF9bWN5y7Rq4KtiaHYMTu8opVMqC9BLRmWwGmXZ0FenYv3grzfk2/9P6hk9X
t6CCmYYtXPNfr6mCI3Pjhg6tp1IT66FInxFomjV5bo3uw+jO6ZhsRkG6K12MYBlNDns5YOWae7vC
3sRwQHHBbugYLddaQQKR+xN2R36pzXFFB1j74k4J5mDbLY/4oRcoJ1iTEGS3dK7hJ5mcE1M6KoCi
ZI6D1WfeSUqaC/oChdf1W5XHGB5W1AqXJ7arlLPYXr7Phvw1bpL7pB3yCyW3K52l7mhFRA8oOApv
yJNfRueYTw4joznwIwBpHvNvHoszVwnQvhTTtIIUeE1bBuGKK34PMyvGTIuRB1gZYPq3JG3ym0Um
gEWfvFZVuPegufAcxsbPviHEXJVYxkfoSni0wq+cYr9FaODg7+JA3xV5Dw+4C1cqq5ODNgTj0mu8
8BVFlTGEp22kFQ4ziMfcBoW8pUNAz6Pe08wdd5hq3ZBT97xjZhcDe5lUJmUoFYOpYEyxmudi2bre
cDOamLpGRSDfdhkrkiCrljzTEBNRIRj8iXMNsg8ucR4cvz9qRX2w2lbetSmTCrdbG2lY7yFvmHST
RNzR43YqbU7B2sSwpRP3zA+l3Q53HTKiLuvkFFKL8VIaBkVDM6mw3Yxjm25g1MACUXRXN2xKWfQr
EDM5it+AjnbKh4riKFUf+9agAwz0zqHvPO2QTCB5QIqpn8qWW3KWOrmFlNbuxEBJt3FpzGEnBuu1
3rzYoblDd3Rfq0EsKU2znmwMS0cGZT/MCCiT4v9cdS2TfTeJr8xwyu3UlziayV9tHpCz85OtEdzU
PfPYGFa/Cx34lSW+sLLtPkazfjBFa70pjou0fhuHDM4AHpcqORi5pq9Khy89nfnaTMxcCHDaOu01
Bt1945KzHVtxacggCDbYexeMvR90yasfmvCBM+bw+KwkiQrwliADp21hNhom5IxWcLdy8F9E+lU6
tnN2sDeQ0rn1XEWnzHXNW95luCfKcBVEJgHQ2cNiNdk5wQreB+YD+js24cC46aVpXxustZcyfjf9
DwdK8ZkwHnKZzdE1APBOEbw1bsseH6THxnzn67XDEF8xHM3iFjK/+VdLzL+v1tArJEdth+CRbn5T
cP6wWsd2kWuBEnJViYBrvgr9S+5Qj4OlMksG49GSNEaJ1j3UBMAXFTPSRZmOL5HpdfuM626LRcBa
qza015RfFTVWfTfEle05ySNHEuCWw6j+4lH7b8uia6CTQLoXBqRKg53Sn9fsbJx0P4TYtKrM0+jr
8l6ktDnPyEy3BQ+YM0AwqcPNEVpudB7i4exudLfPmxZd38iyWUxafifkGD0S1sUJjkWqLrzxVNMO
63UTRqNGnKNsrP/q4fivT5v5K8c9Rp4Jqpt0/3VfV1R+oOYNxMpQLa1mldqndmSu/cC85w0erq2w
IshjHu6xqSehALWbi8jwVzOWfQwZZooRo7gKcOJMrlTHaDSfBmry1hOD+G0Tjs8hwMOthnS708wB
H28num2Wluv/87Nppp78y8PJtUzoJLbL1kx3De7KP/8UhGWhzwaKrgTkrrVPPsvMK/ES2GX86DF/
KKOpe7R9gE9q0p4DDhk7u6wfM5uxPrD+Fa0NxiLw7eLQ++Z+KuvPaCgXeZMke1xC6tRnds6IRekL
E/0ZZzwFu1mCJ9Oi9Z5+KhZKvVUrKxtP0RymnifYNWjHQ26El7aQ/rWKgU8PWPeaqUsPmuofGqc7
R9ZIOa0YGZcE3PeG/5xbfrrCdHhf54QB55Axu3auhMFq77nQ6zvXZ9A2Fj3mlhD3FmaLRZaG5QlN
jM+Vb6Ar9G2iMnlup5+Rbw8F6qhZH5vY9Q8wgTucXPwVMxQHLg3rAB6dOiwUN+H3wemfL56bwlN3
AazMnzfalHOzie8VDu0BPQ+lhXHFwi0say0gmFh1tMMsjMqrkZTXwmRrtaacQU39YQrr9x5C57pJ
aS6JW41GZ/Qau22J+TEWNGoyobITTwXP8F0dNHTLhPm1jvfcLeLg+zpVhfrQLB1MagttTDAlmCY1
5wYW1uBm5YN7DIcEW46Tnduiz84a3qdzQZV8EeAZYV59bKhTD5zqI+NEuEWEEOfSC1GW6rgWZ0gu
4Zo9DyElcrda63Znr0j1a20V01a6bESmWL5H41ScC717Gply3Mc2xWpDopY14ufKysH4MsSydyC3
f3RVYN9r4he0cmTWSbuN2D+fVO8e6bkFhJPRMJJ35tzaRj8dkB3z0FQTviJGkEuu8hvCnMvsFx97
pBitJVqZHQIUwZUMuFr9+pdRWT+bvn+LLQJjabfnTQ3utabLj1Xp3fc5pzJL2Cf4VB91iXOhHAqC
JBBlCBvZfJcIHXZgvjtgHdcimi4kFNMfBn+KaHWCWcPImHdOi3JQwb6T1pF/nukXGOWk6FZ5wLYD
MtxlMPRuh1JqrvHQdPCvcRGGNSJD94RmLIM229qiMpfKEA9ZCKtKGOAJAnvbt2pfiIEyOJGWeMfz
08C8nIMkHhgM8i+Rh+7kiXahz5YoOJrXEdLOKhJ0TWNc4R1MH8PWcKhowMfXzCpfUklYjnl749bI
R1Ptm668kIFyIN/V4KC7cX6Sg5WNWspvMgJlbpqtqQZqjr1N3aaNoQzpl7rmkiRAELz4U9Qe3JYQ
S6UkaXGHImSEcp+ucCbfExuoFoNjOd38aSfhneFvCGO0pEIsfHMCj03IOEmU2qmhfAyGKN6oxl9g
ocyOAqJ13PqkOAewbgdPz61lKALc1bmEm8LcaaxvHZYb4pj0WET9PAVtj9lowv1S9s5JelJXCW1j
JkCcJUb38cwShte79Yx1MJtQv1+yQHzFjf2rm7HlDHl/mJYPW7SB7lKAVYxdrQasXnF3cOzl/zI3
DB3bE7vK12JoxRYNkyWzx9nEABaLho1letRCXFVUgdPqU9J8m02XaBqmi6GSdscUzl+qGczhEk7a
WE0e7IyOCUjld9aTL7ExhbVAjPeIkPo1E0r6VJLyoOMh5Q/VFIy3Zf8lfTNc2liQkIDB42qlhzhZ
GNuxEOkuTFfE4DKO0JQ2cgTemdpU3WlNaW2mbkAwDn2U+Ny79PR8g4pObqbJyjh7fliEzJs06/2k
JS8iT9Nry4YLW2XurMJGZSe/hfDgjHGygpwaLdPQ5pHcOSlGehw20KTLQhSPWj46j1HUXrUe/Di7
gkOMNn9yZrBabZuUaTUCl2p9TztIua8aJhNeCKugxQ+3qVsyek2aL7GS9PuyAvzkaOY9juKufOid
gY6GEBiRnXVPtjum95iHfuqNsp75el+rEQcAWgVxAuRbCeCefLGPYzHywlUiaAjvJpEeUAX8gwhp
bynzQr/vYkO/TzKoDX32MzXYzFlDMRKZBMCOAl0Umjp+f2QWFXiH1PaXnhFbJ7dqrdP3R7IjhQ+T
fc+eEt5krm18iOw4Rsw4Oo3j8JZWxYghLKeyCEEN9OkyCa1hbamiuio6BNY2jvZlnLT62UuFfi5b
SRkH4pTXGu6KvYKLvUwH4+DwjR3QxbUdrhhKmXY0IRR7EGkPdlvaZ3YnCg2+fR8baZxRz3ULaVPG
VXLmwZyccU8l+2Dgpm+17jhNeX9Usevtq07CxfJvfQ1OtVb1daKqu9RVuUVp8k9t3f3+MkyJf/r+
XNy4FETpAQ0LsWavoxiWR613LD6xDztmKO8AEhA0GLeupkXPQUllkt8RlWAzXyzbdJKXMXmnrO8W
kgRgGzjg/UNo5O9n5R3nM2td90YKVQDff5T68qRyl3C8D0pmqODMyMFtl3GlUlyeFYk5s3jt9Akm
mo0o5w1k4Xqa+raMw1qU4fEsI3s8I9YfITCBbR7fC4i4+9wCHabTqsFSrKkT//qDw1okMx97VxYR
q+GaW3Y6q71wug4cGMpxHTy5NNtcqRLq7kqeOLry7gLbpxijmHWdqTmoMRHb1OMwhUrScCSeqM/p
D8C2AInb4ofB2nsOWsMgPptTGRYUPMcG8F2Y7rFH25q7C+o5BeCF+cV0tV0WaBX9Xkwx9da+jzBd
7kTq/qqUZm2H0bpn+NbvnE7TqLKyyCnoRnhuRPnpZZX2U3bdox9W6gNmBki1swid8rVpU+5rvzS3
qWC7Gs5ipGpUvLUVtWNEBZ1xHMGbwPHhFFfydsbTxbJK9KhaQKawlTNLduaHhbcl9sM3HquMPct0
P/iQDdLAeqELSD74dnLt62pviprok+SnL8dkfBSj+CQmworUm19T24kjCBSOElwmItjJgnU3xIqx
G4YPnHLTkjaPbmmUOigYyGSa5e48vVk4uQx3WAd8gueJOmNareovTR6qaFyZboPAolDcLCu7L4WC
yD/0GMORv3x/REduvGRXF/EsQz9ZQdut/drGNz+MD0YleB6LZNriiqDhqVEuW0oWtcxsL36UodkX
ZgKYy1+KcKi2QR/eK6503FS+c5cRkdwGbPVKSP2bLurEmbnmq94SFRhptP0l7HzD4TsgNkGiiF1D
8DnI8sXjFk1cXLcS4hO3tn8zhm4Vg35dDUbXzgkyDtqpkT2mQNQRYaDFNAO204ZdeDiKYzI66qOd
q1fywPiSlXMTdqneIjbZS4GsdRDG9JqZjrbthwLvrp555zHWYhyTuf7EICGBpVnHn5X1pKGab7UI
irU+1E9N6zSvE2sxdcpdfmfYUcReIZX7VJPeeeIbW5vYJDWnsde91esYG0W17xlZ7I3BTU4q5nzU
WWwRJknrxmgzpKnK0L0P3cBYTjZOZRTEZoEMFv0Ujn9fFRYcbbMcH4iSrvKaIR+AvZNHuxFxT9vZ
0xDa/xLS+6WRwNl3hSdWaebOHpK8AP1JzZ5wIvtGAg5x1cunC+Xz1jYuYnF0nOI+0QIK5In+7pUq
+1PJ5n1bx2F1bX2Nmibb7u451zF+J9S5QqKk/7DBFlgofI217iWvwoUDo6vG+AEt9S0Sbf7LURa2
PaW+Es4t3rgxPeakC8N6zv2AxK/t7p14qmgyhodvucL4ci3Q9Sb9l7mn/DPNGY8yT+yfFLGhXIbD
wHGFcR75yfal83joi1gxNqI4C+Magyuj9YcHAgfdStN0eWs8yeDQyrM7XdEGUwACuWh1SOSSETxn
kTAnV4xhpkSFPEb4APdILOJgUZF1iOfm8l6y3TOgsyQBJU2Uauuk+se5sa/B6NnA9RLMoaKeymyJ
Rwy9BZR0GuYDNjSYDAammE1UFOZishsi8+ZIGYVkQ2w9GhTs7LoWKV9nr7PMe+xfPp0fp1DPtwOW
kIVuNoMOhKDttmkUfbK64J3w4nGZZJCn9DD/7BMDe6QCIDlhQ19atifwYdck1KL0SpyUwGqE1FHN
/K0witfDGFjEi5Dra8xtF3vG6DCbaUBHRsnWabNfHt/ORhEuWhYVHhofKz7dSnKg9PSCv8e+pfHR
nJycTAprhAoVwVO7TvgcIqpm6ads7Oi2oPBnb5riR1UM0c41tYcOUxiowP/5wmkTIzR1pIt/fq4G
N7KwZd2tS6j4JLDk7y9y/ggMYshZWjc3Ran0k37XK9865fOf/P7o+0WaGX8HPNIJdpwjVQm0uyJG
5tKYsUr10oIsyEvpMknUZtdtVD6EfK34A8yX3FYEd8rcMk/kZH5/cXwNDUnYh2ls+JRLhZmpvgEw
9rbVNWvf6V7B6Nkt960JiuH7JUi856ifNnrh4DCShXv6flFdGm46Q2Dfp1z+qBv50QGUvaODezph
HJ1OFYgpUHg0gQFUT46DvPo+2OYQ1wCNTN+v/UTWtyg8ep6aIjplDYSIWnAGzZ38ACi4OHB4BRFX
k+z0NM5Jmd7s3QSuIykBxnhadzfhHGj4bq/fvwo6RHInY4fP4LfcfH/Ol/SKtRE/e23UPGghUXHJ
gz2AUYvK2Lj0L978eX78pC6YhxIfSFejEs65FJFzJhBEFt/JhNxHSI5NVJ1sPQ+uGae0J0/2h7EZ
xzuGJ+lTauU/g9GQ5+/fw7FEht+w6+P3b/oeLhKbg/WeZK92KJMc4pOr9GviEasR9nR2QnO6fr8k
Zc9Zu0IASZCrOGrwx5y+mRgke49xLd+qSm+vfaS11++P2pkCTscCMgnDH3aC1NBS4EGyx3DMbSMy
96YTQbr5jvFEVsQ7etznJnmdi6G18dIJjAgSUJEd6FRslhUFpM9B5osdBlK+BlJJnMBJFA+lsbKM
1LwkHG73RM6q3VSkyV1mGehkbFdejUa7yc7uv3SaiBGk9V8aEhK8B1c9YsbCRZs51ckEKkdUgxI0
1VcPeSntN827Apy0uf84eFmlIExoGrALIa1twKfQepp/kHEOSLc9qK6xl5lDAR0DYkRGtjQ+EOGV
ZspyQ/3Zh8Y4aSNxF1KwmBA/lxhEe0W99xzG/e2llL2z9AYnOFIA4ldEduo+IfTKbS7bziT/lNXr
yqb1Oh6jywwQHPXqjAZqzpwDSobtdG3llXqJpS9IoeAgbAehXhyakEeZA9kUkflo0n36/acwUhCF
dNonqefQJeR0gFaubY0RMTBOAqyerB7eePSMvj+j5SaXOAfg11b6NdfG+Vtjv+yUDGqWOIBiukon
d9vxvt+AKZg3ku7Yfvy2PXx/7rffKJOjaryaLxogZgWXUIp+P+lWxX9JRU13jVozW9eiesAUcYpi
VJHai1+0AR0oC9Gu7TRUGLgHzKoWmdvJek+n5tmhTgTjA08IEx6lDhCBWZWavAXtJ2wosnzDgBG8
FnHjVWfoB+E4UO0rEKjLsvfvU0FjQaa8+yLrnxrWZXSP3NkGAyftwjxm1rRhdwTJFPTYapTRZ9VH
r3VUBATAqT822MG4KfWi7kWI3F8xBYwxvEXvhRFluAmcBsOfvhJVi3O1CJ/tIaTeuNJNREKkITHD
JHxLDVsHPyiQQmcrkig+Tj7mHp19VPBR2xHqRcjOukOg9TjILRi+QpnA9tJFbzJ2Fy53MYHWag88
9pVqWvgsarSWFQVqi4Ip5yaxYqQNWZ+1rP0yioYTTic2rQsLEVfysC7S+i1zgt3M8pS+d/Ez682I
1dnGbX+J7CuK/94bBu3Dqt1LWWYrpxvlO6anZTRTGaTwm71jZ+9BIDXAO5xadHS0YtpYcmTH4YFD
ZANJSowNELUjeXQVNReA8oaXHnrWY9+Fn3VfPnhMCH9GM/m3lE6+iEXLT50HwiRUeEWBJIEjIDo6
vV1eRs5u4xyiHnSoNGSE6lUdCxs+jSCqQPHYURttYwtQImR1zw3cvUG0ZcQ3rJtguqWGY6ynsrpk
OCsPaApMMiXKYA4M282fSVJja+DMSahk2ubZ+G6oCpafbnor4sJepaicpKsSw+O4an2UzHSecbnA
gjWL0ORgMX4mQMrSRdl8YCPUGvm1pHoo8NUDzA3MxO0Jh2588ap2m5HhAaZ2nVKRXs3iroyTnfSo
i0mE/MlZ94eeWluocS+Mh17A0zHPsD5Eltxiq91T7frm4PUgmeThE1M86XKxgnP8GqTyV0M8cyGH
4BQG9Vl2xqlSzlvVdRoxaIun27gus3zOH822ve5X2GIXwVUD3SeGSWidAGz8tPsa2o05wnIC8Bsn
EdlQ2XqLiqOYS0dD3DjPTUptj40C2GHepcPkKzCqD23QC74SnjSJUL8YuLUSLb0zjFWe2lc1RgSx
Tb6SmN7pMd1gmPuZhhEPnYzlx/Lbfd42uyrCva3nvGVNRgDKag59xu0k++GVSjva81zrnASygmQL
2Aj3Y7hk/vFgee1zHCbLauzehOGxE1Db0kweuUCeQ1r2am02kqnq3c1tjTIO89ZJwKmk6wZC7qHG
4zeRbrjsdXVv9uY95KcaMQxPrPKbp4DHqkaTeuz527w0H5Ig+dIteMCs8oFNYDvg4aRk5NAkldNB
ycVDSmhVtvlPbgYmf5uIkjpfejvVuQchmcJqA+RVBtIRXPNlMZobKHZ09GbUEwrqPhnPaYs4rX7g
NLlnEBbm4lK4bKATHN1CgBoz7zlVATEOnecC197ap6a1Zw684OjXsnEGDoKUfLL74Cgzivt0j7Uv
tvqaVJf8FXnyZpfIrImjdkgGxnpQM6QvfCFd96O1ircozq5YV3e1jo47jPVj4QseWgL52NvaY0L2
OJ0+ugnMedv5BItjZdwaLUlOIi8ufvJAD3C30AiecJrVjWWrG18tZTaDvOWOgtvpimjBRHVay3zX
6Yu6DYplZlcnZeQsjj6Xjg9RFiJ68YA5cRlRAIawq2BkqRiwHgDaauCdssRPvTaMNQS9CDNrSz9Q
3F1iLpFlRmIFA9hrGE/OlvnYdmTzF4eDfqI77osJ8qJLkwmMZwuHoAZkLOBnxxHEQNtN721oIsyP
2QEWUBZtO/gsSgHYLbVnsqL3IEkXhviTrWapRRbhwXCL02gxRqBoh3BjRkwbZCwekY5iqmknYsoT
QB/fe0nKdQCUAWaVOpY0D5V+9cvVgNC1TQ9ae8KyTECGOVaW0hnE6LPOumlNHKXhcDpuwsC92NlT
Ghh3DOu08wSkRfPDF64Nd5GmRQV8YyBwGpQ7O4LhGPkGz6VsYfZFAdDPP2kDrXmdDcFStSumMuu+
CQZYAQbAQbYfjAzNLDw76UQ5nv8NPCHkxQ20ItjzFeYFtpg+OqbxeG6M9q0EwOt2PICaVw0vOiMX
SnOp3wgGpe9EYL6RjcV15+yYLSVLR2iQspjosEx53Lt1JgH9RC/05bF2YrzW2h+M44uz7UABcit6
mwa11XkXiIaAcyPlvyV5zUQggV2IDJPXzuMUgm6o4wsGKjBFXfdsSh/tmUSTEUePve+tHdOERt/h
Zont6KkUmGJGzi+VIJY/z0QTeSmH8qWimdgL1kxuT5lG8pjcTjrwzRGtBffgQn4X2gEOzj70OBfx
wK4KfA8du89FfBSllS6DtnhQZZqeAshSRpYBG8RQtzEHn4zP4B9LywN7HUC01HQA7CV43gnW3Mhk
vTTv/QznCkbXqAatkjP1xY+R3fVR9JYxLqCBjEm9gE6WmbcwthGCCCZ1/vE8+cAn4pKNSlO2d70p
fulTtE8E5B2DyZuNvWNRQq0HWUNPpxgQHEjRxOgWG6IOjzRbMAvNfqB0Npya9FdM0A9ZhNcR1SC3
nEvZh8YiLXSKXJ25Zx6jd6DTP+1EVQuEON+wRgOEseN3e9I+RBpUm2lqyk1HXabJRh6CJgd/I6pX
diP2wIKWiCnHsqnPuqkdK/wRKrdvrhj0tWZ/EYIh20L9Ek57571iqmYZtPhWqBeRTzA7CUCJeZ9+
xWbUnMx6pTnvumOeTQPYNbYl2EWZByBQlS95B+Ktih2As/ZDJ4DEt4F6QcJ8jnvmbIEKfibgQQ2c
S6QOARQ4hrXU0IBFWVPLajXxMXXHVQh0/WpPjDsm8O6EHfm5Kh3SaDtytA9xWAqR8hMIh7dhnvSO
/kc8H+uNSDtLk2H8xNhMjyAZFzWQWREz0p8kTb61s0IGsRcAPch4x6s8DF7jKr32sj+FNHqRFr5r
jOGOjkvO4QAhmVapkgAW7IFUTdzQ//x10BXlcTDn5FFfPBIR/9mz6drodkPtlmLaf8xfZR3Lg6Er
RU9Yx1dNCPkYRUV77CA5/vaRxFYNgCaBF55zbfmT8I9K54Wxy5CwHcFQIJfUb6pkwd4a1bQYgqWo
tPIQWSapjtl12mvk5QbdSph2EXZpKWk6fH/0/ZLJgUOAiL40a5emIGxqsvzLvgqqbdMQrUvPprJm
ecyoLmXuuCsKVZcQv8tdnMfp4ziKQyLR8boueA1bBAuVvWtTWoAPM4J7GG06EQiGunb0OGkUMkVZ
EbIuGfVG1Y6xyaeuxz3OGLSEi7JoOjIf5Wcscf7j/81/lKBbVKPRyODHcATHkEtNVk+JB0crt8sH
2jm/UuLjmzxO0NxUuIkon95FdT6eSka+uzz88IcquSMaU6Bhed9WJWfbsoEtgulcjTmrSdM+DZVz
9TXnBS4N8MBXRHxOGmJ84do5mcanMpK3mKbvqnXZctTkCPuNRkzEkdpLoFdfbgQZoOnoDEhytBYe
Va0rQfE50Mp5Em4KGeJ+a5ZZ7/wM++7SCetMx+fPTpNPImKz2KhTi57sVHWzpr2x2mAyQq+r8h2V
2b9YoABhD19FXrScZyDg0y8NsGbeNFnEkvzhThuMbE1Wyjeim5NW8DSD/ZB+aoF9yNr7CddwRilG
lHG4TfRtWFswlt2XNJAvsCCq4atV2BamBKwB9pcuBlKnYRlp7btc4FnNApMJJ3sKrALNZ/ZO4bGz
5DH/BX6PGTAY9MJ68grzyW+icym1TRB64EVQagnw+irgXyquk+UeCzM4B7n7kvj2h5TlbuyLXS2D
L1g4QPv6lI4ca63RhgDgFpdnmg2/ENl2de4/Oe2Ysc2EwMl9QZCvuouM4ZZM1GPmWLuCujlqGqV/
8ZvfiDs6VS74GF4a3brZqboANiimuzJXB34G2ADFhejZpshxok0ez/s0e8/Z0HfDBG3/6LTlA1tO
d1HqDJZ4x77iLCWd5T+Xioh1Mr8ddVs/a+4blXZslzEqQFYJU2PjRuUJ0tfjWfP1R0cLkew8SE3o
kQCUSwUFSK8/aKm5q3r2m3Gqbc0BJmHqnnIttDbMNpHuOZkjZNks9M2LGqqzHtKKUDV8OlPJOhhK
+h+C53psrvnwlsP9irP6rh5whHV9+9To0RVfCdB+cKepz5VPrdwj+ZutWXIllfjusYmUmyn1VmWy
HSXaT9UptbFwkwmAPqtBAfDiVEw50mvtcWZkjSHHXiv8KB+GiO6wtVya1LrDNXDvZtM7rDw8Rs4v
itLLtHLJIraHmkNECGKGSH9JTIyQp+AoqCy5AQK1AeJPRYBpbgWJKdsZGDqVN6L2d44pPr1Uezdy
8Vin/4Oo81huHFiy6BchAt5s6T3ZJCVK3CBk4V3BFICvnwO9mXkbhUipJTUJVGVl3ntu9F7qQEzb
cdMr2pvZOBXnreahKu3eARQBukVPx1Ph11cnB/1TbKLI/YoNVsQEdBdjMA35dvodZUPF4ScQs6jx
VoHWPNPS+6crwU9JmwUXmjxgWg2bXyfKfI6Y+T6Q7TMP+pwjP6TqoDg5xAZYWvAalv0hju0rTsFH
O7zFIAUZgiEQUYdZPph312B0YTbxi65BMVJJmKjyJzPPTZ/eKfjXtiP+pTLf9QmHeqv/BFusDtor
atvf2qOzM9rph4/e31DRmdrJW2SykjD/g1iQwpgCmo/mjPyauh3fQgF62PH3pSwyApdQ9lk6KL8w
fJd0vxAhcMNOzzqGgPairYQCfzOGZMvEVu1nhgoNzGV/IbNx4qm5v0BTd6MRE+XgRA1DHHC4asJ+
CaZBG0UwbyRE7pASEKNpjmFLsrcEgEtM43W0SeoFnjT3yuhEfAv0yoYlxCYmt/LUPUL6T0igN+mD
vIa3zcZDFz+0d6Yxwn33JzNlrcw7GwwAL6FJnID1zYawjylBvGvTsvThOOCPrst3degOKUxWJc62
DjRNz1cXTlK84BtMIv0yDh3yzfEAtHZR6xTCjbsxc3XmN/la4VaELndoZLSRvMJjv1Y5tiZ2eNCm
wIioO/QlnNs4v9gJQgDceWljb/3CPZfchksXbmzyM/R02GOlhlmu7DqOVwgFz2oWvepF/Uj4lbYm
tz3c3AnkEtretiVY1R3lVXJYtRtRLkYLqRqV3appEou3TTAEb7M9ird86cThoy5ekoCpZ0kDl46c
vIqm5/RqYM/NEW+0jt3CxCOr2bCOkcYtaueE2emmR9gVzT34h8WsRLRFTuGHcIZzJqzr6FgXv8rh
5YWrRkd84IX1E8XlvdZ+SmAJVsH5oCWBjy5e8DV62tmt7oG7iUCYQ4O5W4l4S2pizjtd2YVSw2TZ
bduu3zCXOlmRPDoCZwEqIIxJz7JLPkwXn3lsQ1Kw6XMHrv3p6Ki+Vc+kMjTMi1k1225gVtYM0a1x
3ffCec1L69Otc9h5DKSQ7cGtr3dOp7x4VGO+rp1QPTNk9JvVkKrLuPh2k/psK+IMfg2tcbGoNG7A
AvZ0jtEO+BKbj+5dA9t+bYfgjvjcT1+1enwtpksY2+HQ9drcQHYzJ2CQdKvfoUe0DMsyY8HKeZFe
dMeLaVQF/6w62tcjf5um6ItcJBUvJeONAXdkwYbk0TjwIvek2dxOg03OcdLdizGY65n5k0XmwFGL
qp1W0IURPR3DNRjzpAxPXgGxRIct4LwKgZ8xjyi3EmCTRXGvOkI8LPtVKjSHVYVr3VuHFvFySXXp
2u6eOzYKb+Paedkv9/FhEL+97R5lkz5HHxNV3vqbyIJp13r6p6KX+xBbPHP0ZgN3CuIMPbu50+Vv
bdetBy6MRM3eqZZw9iaNhu+fnkPRvArkjEvLYnOxnEMRexvZ53SXrBXwilfLKHexou1QSx6UCtC9
EweQ5Zam4pFP/gBLdSFeL5wFVQ15X15ZzWbB4F+cQUK+iGkXDGOytUtwBAPvgJ4H17hRPyFF7uGb
eS6/mrYL6cTAgTlCHdChM+IE9+6S8qZ1TbPoNkbgoOyfFipTZ0wyhpsgPsEMoCqO1IeppGBsp3AP
gxWqLbhLikF5951X1Xc/FKM8oYr6BMlAcBKCNJiMueCkhvarRwpZXfGk/VOUAkNPR4ck4C0K444w
IBiETlgHMxqEy6BJz1VmfOc9S9WQoOHw9f4eIlRyh96gXrAYzqskzQpZo2qGUtv6v8pofffhdCgc
ldvgtRtJXJ6KEoJOFm9TlAKKsPcgkwNgwCGRJBNtwCVaUAZcmpFO/82Oml+jG+5NScDDmBN0YefJ
VWbIFHSbBpjTfgfT99UhHtDcduYoizittIWxaMbyVHrVpvKhOEy/OVIRY2vttwu9daaN6Oo6xC1N
ylyGlCfmIeLHqaifnXDL38dSkzi/Wcv9WKrrMGu+xgZK4QjdEpo4BNaUdPBQll/M9eYCuAmat7Rm
2ia2KCwZ8zCHgNuZrzWj/MyFq85EjvcPqYAh+W9oQunn9BuXNaYgyCDpWkvaQ2FRkpHVCGgPWiwS
Pt4LgNeGea4rl0ZkkP3mbKPWyGrg8v+ENUk/mIIgTpujlo3XLEfZaptXetEUtSlFXsaLwrCpnsFv
g37QeGu8ESvpj5/orUAnNDsjEnvGpvPQq44ARqDl+EypU3S3gpSpphlOpNcBPXaPne98xyN9vT57
jGgHfPGXpo38j+48Q/CEoBkFAZNalb8qlnO0i5+oUxeB3Xw0Zfbh6/WLzqgWtPmq7NjvGgR4nPGJ
ZLAITun7tFroNWjCspk6CUxrrOGnsQWVTaa/OlHNttyoB5b3Re91d10idjQSKlulwrWezP2+vuAC
O9sOGSm9AkoBh8S6c9KHHe0TwZxDVYMYdhX8TSck5NW7DqF3puXyJBB91P95lfJF9/67yqIvXU3X
rk5Q/JSdozo2v5v9qRI5YOWajpHTKG95muyY4Z51Dzv16NN+zXTUlcXT7hk/hn71jHOP+RbOxWbS
SfiXsGdFaEpzI8Luo1Vscum7+oMtI3PVd1unZ+8oKe2D+J+HyparSPnpBlxCst+nJhdlXfYbgDk7
i328U5tXPbNeOUIB6RkWXjMe28a6czP/K7yXIdW/ZcWOlabNO42YXms/PDQEM9WnvSv88cdn3eJ9
5NTLrsXtRdxPYVqzSme4GgUDVCxeem0ym5lB/kWFu3WsMx2tL5kw7jFQ97aumMF8+lY0/S4vquG8
dSlTJ7/s3scRA4za/fMDXjHEFjRR1aWh4R3zY+1lUM1nytjDDpML6IivRqQv1ajdWxNvlK/eqmmZ
UEGbAkOi6PPKF2/0biLF0Z7Y8sVlNBXXPe5RmqxzkebPuFoj5IFEk/XP2ggBrC4GfbjlTbUzNFr2
VfcZcuo3AN/OtIzsEMPZD5F+d0jvsENG6vwGxUSX2dS3bsoDT9N8W2nJNWM+4YZg41gKvSJ8hr3z
m1ZoZjpxc2vr1DGhMJrsfBGVcx+q+I3uwWkkTsKNTgx3Hz5xPvjCLrVXvVjYW4lB2/uF84H86Tfm
2FcPwQ1JzdyWjBpsI/jEL/LSU2Sg9kMJWVNUN2wM5Arah17pnnqasXxpHcFzZFv52q4OO2B0ykQy
oIBQu3ccrsdUlbufSBq3NEV0mSyJKP+opyvZNKkgdMHoDGk3HLiPQS+HyX7wWrAB28YlVslJT9Or
X3FLlpoPSdlEUqMfp3V4rJOlQpvDypKPwE92WLZnKgevWVEGvFWOthlafxe7tBCDCAD9GrNZSIMa
g4Md3hPdk6CeiFiohktnOUzoo0bMHMsaZr2pznAOmfTFLDGPkuwzEeqLWgdfUeKDtLEyQjdG+Z0b
BsKG4F/axu+ywaEQeKkySy11m+H0VGvuoKjAaDWQgtaZ9XIYXTQven1K7mh93zLh0OAP5YuvghpN
N0HRIilwoaXgAh1GfGD2eRQmqjW5HDF7d95bqz6Kul2kir/LKiTE1q60jMtgqYeoJvYnanA7kDRQ
NvuIS6YdF71U2XCcRaM5mIjFOglAnrvDth/bpWpWc79y35o6PXVKtiLrw8uG9xZ9PwnOuE5dh+yl
9tcTFYcGHQmovDnwT6OUKy0hob0jkUph7qrHf1xYIrqKKdyy+xqq/BeOOUp2n+Ny+q0mAFUp+uq5
N6pgu6nKwAtRgXj5ocno2jvpZVLgez3TPEWjmvJGNIo11JEiqlgqDSZdiKylex5NuY4DTrppqX5X
uXOe8LFKZua8WZMes4qXwq6eUqk7OArOK16CvRYSZIuQl8l+Gm0aYpE8ZG4zN0axXnfMgklZV/qo
4MppkFsWW4Zi77as8BxUTwt/mBJ2D33QvpO2e0kqA63vO6PCu0MJPejExLTxDknJWmNWQ7TXidzU
p6Mp35livbiwUmoCaS1GT+jSb0Z/yNyKC1l3V+i51p5UuTWdpRdGl9K0X2ykCpPJntydwV6SKMmI
qL/K3P0xW+/HujaB9qHBjfXbEgaUjB9WEN0NiwgXBu3uvK8REVqQBi12HFMkpwzAM4iJZ4EGVqod
7GXBTi6M6h4zKPd87RqbzXc3jB+V0D7x0SyIysUFP+V8WF1GGoy+HWrcE0EsP9sKlhbURbqODy1X
f1CP1xitE+CPOvU+M2vNdqActsiiYRKSqOPn1vtger8WQzbnxbaxF/ljhcSlrq7qt2F1LT2P1CTt
yT0kvb308HXDIAN92vZiNphQ4AadCj2p2lNJGrDt1b+uCo598G+jjTTNErve6AhNxWhUpfFVKdB1
J/FVawEaKD6HLy0f6BlCvqnkdnDMF9eYpsTkvWjJr2QUpIpHr+LACl15tHQPc0ZxQ9N/K5Rm2/zn
R3CoA5BveK+INVtg3zPmKYSwwY0O4pupdNQu1luuhlcV58aMJWGexrigcClnGouwzH7anNBBpg2s
d/gaApmSKdlZYH9GCokOUKoRoC7qSTObnuiV6LtFXTcbu/Kjmf7WgCHK37Mxw1xHv4RAVRbQjTip
pBXkajC/hnikCAXmrEaoa4nKa1K0kCalOvhKjayMZBfpw9MGVo1smHc3QKnlDPZB1afWqR3R8tGY
M1UGl1dtKOgKkynpRw02TjG84qDx5+jkGSi8a0FX78pfnLPBPxJ6Qp+ZYq/ntxbY48qg9rasMdwm
AKEvYQVOrM5+Bllp+JTFWi+gO0rKfoSErlj0ABtZh8M3R61NTjGBuquyEsZlqJwCSQMrdjJ0Z2p1
HkzEJ4rX54sxVY2tWUgatvCfzBZSMBdJRxwUreHRNR+9SHaGD1dNSwgzShz5nusfekZYd6B27owh
4lkLlBM0J3TZpvliMsxgNqHT7c7yR+a4SxpxX9zGASNlfxtU1tZKlHYpRP3ZQiir9I1p0nIlgSbf
YNA5gpJHW9L4H5UHCg1sYpkP51RLt2KwrmFf770WqwcyCSrsrQ8kEEkH3Ge9Q3Vg06xuun/CMZ8q
UhKzB6Q5Ok671EoGqyAxRp6bIIeR3m8V8T32EQ0i0d4NXzvKWHsFuB7NFWSyL07JnCqpOmtpZcpb
z/W21uW0JRXaprXyq0iUu0K/07ElaF4lfW8McVPD8TcKi3omwLNDvdrWI1qiUN9lg3kUofPS9sbT
CswNg6Bl0PnvMhGfTl68t/54VgOFUN25UB065XRHRMDmkIqR+GNkqXPcxcQSm8zZ46jbdm11yOn8
hsNA5ZW3BWOEcVkSzwEoHgG50mdLVAEYrYKz0J13K0kOddXcYM9+ZVCq7dLaJDYm/IlfPCuZfJNW
CVyUDvKckNp5lyWvJGGi20DLYmmkEgsmcXEpuE3wih6D6NqGfvNvbIhmjFL3zb2JIf6BW4TbVMde
Z4A85aRDGN4AuIyd5VdqDRe9tomj4PH3LbCcYSZK1me3QlPiEzNcAyxkgBlw/Vl3Rlt17U2Z7gST
Gp2gc4SUJBwJJ7Yq74v2BdBX5ItIIMQ0ARrjnVL+/bkbwHcPw7c5ndlMRwufRliz1kFfP5Wyo7ws
zl6en1GD/RHxaPJnDmukWrXKpqZ5b8CXPLgTd+jvgzY9LDSLsfmIT8TXuPU8Y5GSgKBZ5UG0iGKL
PqtXHcccOLEIe4IprxftW3L8+0DRF8xppnnrkXHhmV7MSU8FPpHanSF/ppvfhXKDsQalBt3GdTK6
4SwRKHkTrdIwiZLCm7HiLv6eq8JDXDbWgRPlq3CnNBY77Ha6EMre4mbfj6ZNoiDOub9H//2gTt/x
32/7+4JHj25mCegVbuzDoJg+WEU0LkWccO79/+fo/waTESkgH/7/vu+/z2ExgbUM8Rm3LeTxOmgR
Ow1kbraTk0/raMcx8+Erf1+uNGntQxVygmIoRIv5dQ3YOhRLz4m6uTJE9envA/PxXpvVuUQhYHTV
UmITXjcpHb+OgwTd2kSnftVza2+SPDr0CISR728p9NDITx9Uk8w1Q0UuNT1SasXfJl2Ed3t6aLAT
tx1/XtxGoeT0F8LFwSJMz2YMjg6d2KNMqv/9rJ0++3voZ6658EZk5SHyy2ANLIx/rZsGUR0ipGf1
9zjoOqI2CjR3WagsSVxzd601XCoD4Bu+ULhqtcOG/J/HpVhRqcXzNMBbqo1qoq4tnV8QBBO9QRkD
UlhpO7aj7U6jJ5eKjWP/Pp4+ZMwAt4YgBt00WkHmO3+Cn2QMRMxIIwDX1Lpt7GZLNwfbAhymPDlA
eQ8Rf99VHxmUVY7mbP/zUIjy5BnlfnK3pbmmn4TtOxdCDx36XgupMbGJAxocVm2ADdZlfYaJA1/f
NwaG0Gl9/vtA2uW4M1XCiUpPHCRyj3WZO8/OTTFhheYoDv/51CNsynSCYD+UXnRqRnmjYElxJPHo
76k4Gv/3Mw98WSHccyN0sY7jyjjj2TfOf5/VFTHono6luKJFpqWps4+0ylmFbSpXoeroj8qiAYU4
uj7G08OhW2aWiB7ErYgTxVA++3s6hw9IOFaag6LPAa3L/qsIm4K2Xaeu4eBmd7OD3M92j4xteqik
NpRdE2FE4vYbs7Xzl6hVTJj8X7R5OOyBcHhx3Hdm2M7t78sIozfSzDN8wiJfSaPWVtTMaqkMH0Jn
GKqq1bjzc8nu75W8YM34gXLQpHjU9LPLKRF4SoxvtHPHjzzEc9I09byPxuTUlY4KoTk0t3Y8MmYT
khXY94I9sFEGovQ7upiF0i3DZOsojXWjaaZuDdxRM2mE1m2YPtio6pU+v416+KDrE68Ss0g2OFQA
aiqhfYhrMhkyl8P730NdF9PRlS/AuSJws0qilVWKSQQa/GphkW3/Hhlxy+jcwvTZFgiGU8yJjO5C
eIzpeHVNl/AWx832RiiQFhKn0Pujt4FtcA9qvTkZFHMnQPLRqhVwVc1BkDuQGVsnR6PmBEaEVsRn
MRk4V5EyA1fSILuKti+Qflwu9s7XegcYrXGsM63dao6AXIN99nT5+zQaQvgy05P4ndtjb5zR+QSb
iWpMOyEvq2WmFas2Uaqj2vTiQj6GWAzEw+AprmYGKVXvqHazTQeqGtkxDzn5Hl3+/W2g97XrQnNl
pZY7x7FXfCRwmlAf29903FDb1KV2pxoxVlHuEqCsOSxuJirrZJTDM1EZgtABuY6utA5/z+ccKcF3
WsUusIP6XwQlpsxznxGGJv4lg8vQyZAMZsrU4J3Wwk819Vd1RowdgAvI3G5/AX6Fr6oJFnFGoRol
On1JsKMHVXEwhlhpSXy5JdFAW+ouzepiwwKwqoOk2asmpdffhwYF7d52E25ZeAw2ldXR7kHOj8Ph
74GX14Lls2JGKrJ4NUw/+u/nW8Go7z3jM7dMUk3+npJ0HqgsfY60CWELRi/PZQPiSjUxNetMSMgq
o4dXur8de2eouMRugDWAMptwpu3ewZD24DtVFUKlHgCWrqCRmcxCBL5dg70g64OMMBZ9Fphxz6VP
srltflQmykOEmTS91R8cFhmRqz0hAEX5RSARUy4dnDKzAmJtKWXBdRZX2YNnGKJjHRL5S2LvTOnN
d8aSsyTAllz92NJ/6v2/pOetzOjvEOYKbjxhowdN8Wgz5l5pkm/HBD55F5uvPeUUCp9PQuMAzenm
WVemGohdTajE6LZ1csHHeCFWlRI2t+F7FP+yBrX8YLCaqUH+nerZ1TOociXD66G7gy3OOZ1VL8RW
f0NIzYT/k1EzO1n+ZIN4DohYC+srtz1CfgjKHTzn4ndbw6OhrkJtHf2tVaM0z/oXtCQP2Trvkeof
U7taWR12guioxd51rKN/XUo+ycDZN6/ULy9A3KZdWFXthLVUwLojL1dcbNW/Vd6xY2ZWMnBDwZ6B
5HULOjvJDQPIAu34pkk4nlohXW0nvqlTV6NPOiKxx/gtHfxV1QSfdkZnKwWgOjNgFEChR1WGM2jR
6FjmVf1ZEqwM6XdvJjBlcpDBZuxfg6a5erECEp0YlkJ8AFXZSbtYNarcBE3xUKrxXW+Jmojq/m6p
3roAxceycBZTULpw5I2zzLmzsruXaSdkmvi4xmVhZCuGNmd33BmN2HhZztm4RqrrHyMmARYpPI4g
7qLqLqYGamGM9zSnTjjbF5qNVhXjvwheCuNtSNdpZRCILfZaCdFeL5EdxK9SD/cD76xkvt2EkG8y
lzUJiUmhaa9hGJzHVLv56GyQ+aUvhR2eiXujW6Giv5AMriNErbN29H56yq1kUC7qkP9UNP9YJg5B
A6l46m7l+SJux5qMj+EjtxhuNEGzsCSmizK5B3G89WAlOaNHs0FdCqQGitJcoBxuoFEhJ2eS4Bm0
zBMjTOaOKo9FHIttZganyCuwNHX6s2D3nxWdRb4uOu1CrW7pmV4qsxd8FqP+VCUXCpEVnEG15LvB
1JCMzarCfzrLuH5miTMFMDHxC4pZp9J9aloC4YbaW5syWPV5+SyqiPAlw31Aqr6g9D2Xdv8wh/HO
SSUt3TNAxW/d065wrj6dDFsXvgc7pnAsreE38P05y/FZCcQpha/Yvg6i20ZteYrk8ELWVDQbh0eW
ac/GGsYZ+asccLBUWvKfmUnOkbJbcSls2ed+ArscSYp56g4sPo3zYYyDYmGoEECa7sWwWoPZNnr3
GNo9Nk14PDHnnRJtNLx6hy4xrTItsJDVnuAxO9R5E0e+V+9x692lh0oIlgeuHmKtKCnp9eklKt9W
f8lVeoFOpS8cj066n9dHtteT4wttp+OeWJfATubSLw+ayhTlWgQcwInb+A7M9Fgb2jWhyO482oo9
ky9b4ZqKVdYElreZzFneUuqaNgj+YeX9dUr7m5wn3nN3GQmkYrFSftPd1Y8Bzg5XaAP+5VnU5dVB
ceVN4K/DehlZANUdMoYWDG9gu/lkvWjVQxlyelvsPzPwpi3yMxq3Sj43LVZhEpe0WRcm3BripRzT
W5Ia9FM4L0xBY3JR6BSsKsMJfN7trXNXjHejNfRwMg0xhlaYN8bBXNdFsE2b5KvKyIvve5MWrXUL
cafueg54PgnFIMSrp5HGD9ta5bn7RvIeWp94l/bhT0rU7MzTaTZPHRBByUJQuvCVr5HzPxsnfXpp
Mm/J4HZndnZQ6ehkieuvmjdYXu91Xf3o0jaXLcIxZyQ5M2VgO4tHnf+2KTYiyj5lr11KXbw7Pft7
ECZHM2jeHdEIQtY7WPgJww8yJA0LAXwkx3wdin5V+YRHFSnstKj1qjnTUDh7xm3ANx2gGAiYCruI
2RhjDnKeSO+QI0vHLLcJE3J5Y49B8V9vQCV+MXbVQyoBXIQ+yEem5UucUMglh0l8uWg8DATkiai0
0CwX4Sbd04zCi7Eput+MlLyE46lfEuZeKJjZ/DSZZwaoAog43AmsC1Ir6qUdL1pi3hZ6rpAw3KBN
IwbU5MbYO+CVDC8lcqAIURga1zgmJzccnaOa2lOTq7kPkN6wR/K7KuuBzwvqdAV7yENjGOfah6t4
zBqT98xh3WswQYfjsP17IKIQoT67CtoohHz0fTKVHSRzkyfRnbs6TvdmxHJAS66ZlWNHZPGIJKlI
nTmjsk1U1e9IJcOC8WdrKxUArfStdgG5F+mPrXKf1OknMVVonZvgWjl5ME+mnz+24Y6hMx1LjcAx
2jc9bK15iCVlprXje6v8Rp35Q/AIISy4va123yuMG0eh2HSL5Dr1xgNIIlRmGUpJxUR06Cv91Sdk
jNOpveXXw9ZB3ynM/sXFaIYS8BLG0tt1cdNvAJxuEpEku5Z+UBlVykWyh4I7Nk+unaxT1UIcHYnP
lF62byMYT0mjwQzIculIkBoKrqiW0c3NNYYMIjzMwun1Zu5ULLnk0hX+rOGQ9s1X1QbcAB0BYFqE
sDvSMnFIUu4WOr+oBcz4TbE0Zu8kc/UqM58RcwPIjrHb+G7dn33tRwM5y8XEWELxlNcEGse+9rtz
EqnEJjZSgdIxYC6HH82h1p+FnquR3pUlDJGJcVGsVeOfYlUMOHLbzRDaRDHhZDB6HziUjQnXI8eA
sB+yhnJhp8Q+pt95QoaIlY3E0afpoqz9tzoknEd1SB0pldRd6KJm3iI2hIkigbaKaYSJASz+xczE
j1WgxLu1b67tEb9H6NmgBU2P2U4bVvOBBLJFNDrYkgZcQYPRvUclRnmaFOkrZKBZPt1mxc5Kjdey
bNN1JDE79VDtaGiBPeqdbCpUQ4wdTrJBrK0uhlZ1FllXzUkZRxQV5ohVqB7RaXxk+qBeNaecjfGD
6GdeImCWdaw+03EkOQDJRmoUI0E09Q415Yz9hBkNR38s4fnegX6lDe24raqMBvmQVbOyKDxUFWwZ
rZNsmUA8YHa3HOfq4GINSxXj0MC0YwPfK1h7+OQSqiXM/GeNIpmhVzosKnV4ExUeIqOG799a/+xJ
RFX2Qcohl1omddRyPmB9YFY80OqQ1s7HZLiAhUp9+yJrg6UBljKSGdgKHWcaNBzGoQO7eMXth+bu
mFh6+wQ3dM5SZcMEWHn3hAR6b1ESjikO+7wydobO7oyX6FFq3pcJX38O9WNlC8DDUdP8sIUQEBAc
Q43wQk+EPZEPZLX0ZkoKmKQsr1wYuXr3L9JpClnBMxhJcQKu3GPf9Q+s9ZcgVIy9zRFkkYJXWvjD
8APF/5nqbbv3Pe2om9DHmwE2QkGwyC0QJqohgLuhyTWmwdccg+47UoNbD8DLk7Zcuojxsa3VS0dG
cqUN6Ar6auXFEEUjYW36ooKPiSij7nndMfXQ233xjSJcVlUQr6ds5LxW37qaAKIykKwuENMDA9gU
zbF7Y1Hnda0bzuk6tnOSaX+a1O5X2FJ4Va0In42zdbxK7rIu+GzrSJ3LLYnXyyRzPi2j3lfdlHgW
/mLm34FS8BeIMOl5p+CfRSyWts/2ZnlO+s9UZQyQk7CWVn2v2lG9gnhde8hHOu/LEGz5Mk8Qodv/
GtMOb6isAPzi+GvqF6v29qFZPyMCQpHln2s55WKz8LDk4qOpU3OYRITpYqjwzcTYjQ4qwz++mdx4
8yKgz9qZo26Ro6bzOk+8hZ8UD6JqCZ23jY+SDl+Tcp7Hp/MYUQpuwFDerYbQgmYo96ooOUpWNexj
SPXU1acKARWJ3N+6Et5MS1m3cflgtbqGpNMsuiC7RE13co3JtFpaX8VI692om1Oaf5MqfLSe/JEB
DYCZoetyYXmRsVd4cbgunZTsGpxQsWArJpnewAji5Ggc0D/MGTmGy7GmSEbK+4Iybp/qzg86d/Lq
TDKWHEEWYhuEYm4W5sPH8s2E6jVTocUkveTn6SBjihIbVlGF3ZyYbnY59l988L1C5noFj2JUZ8ZQ
RTvZRME+bBFAJdRvvq4oG6aWyjVN2PRwfK1jy9Y3YiTUV1IsBMrYr0asqZxH7OIcYjwhaiR0lga2
p1k0cB6tckbOTa6DjIkwZTXIEbaGWT2p8Ma5q5b9NsxTTD6ZpJY3cpzWrn/th4yDkxlTZkBFenML
mlYag/UWQMfayCoqDm8/wplpCSn2k/Ke5EqHfe5k6ViYnviMnnU47GVdxpeij39jrfqsTHdN8FNG
exJJm+wYtEmFGJa2Nk3wHOeGgcIdPIi7K0sNWdz4VmothCsfHvvY1xy8P6oR3AtNiCOSyDffxkwv
GGUn2dHg0DDzJD2zHJRJE0YfjcqQkyE/0CcV1khQsJmg4bJbUQMdoRoIGxTzhrLPbBGugVhdDdyr
pHz2v3XpweBkIKWOlbVIXHFqGgWQilJeKTEZgEzR5on6hTYBkVZA1GHQwNTBjVsXHEWfpOG96zLj
vA42boYlzWm1s0+TyYrc7xLMDGcGpoRBRY4bWfKrBlnvctDKdqNLaTEbqp82ba2NsLacUoY1iS7a
G2E16yHY5EFVvXPMcuZKmZLF5ihkEeEdyBQi6ovCqS4KEeakE0tuPQsDfWD/RqUbLx0aGLPOpX8h
M+q4QSm8deuRSFZoMR2altNMat9ZizZdwTkniB2sfnUEMMraAohmiEPRvxyp5egdMfMyvMQ6qW67
LlqEz2xLrNuKuhr1kkXQjv5xOpUorQRtvuJsd6R24TM7ayJ9ROz8W5s1YAWZGpcpMxpwY7G+zTKj
XDGheQRFAxUq6Iy71TM/bMOGk1Nh4EbyrXtt9cMOOPNXPxRyK+vmWNRrPw+Ia4v/BWV9t3DixlBr
4z7eWYb7Ho7BG55hDLJTSmArxd21Ojl5HGfSRhfhVljmanSIXUDdI9LWhN8ICjrSUA7i2Fsg+8e0
PgDpw3nL4WlQYyKgwyPolnVoaMpCJ3M69ZRTA0MkB96k+6GzAMwM285tVnjDoXrWJAIZdnmp8/rA
/AZjvNVxcBCID6YRvT+CRqPBV82aqbS0JHFHPsE6chxWpWacKgP7oBPerf9h6syW20a2LPpFiMCc
wCvnUSIpUtMLQpYlzEACifnre8H3Rne/uEp2WSVRYOYZ9l579F69YfLZIShuHt3bBnl3rvWt9PsW
ZjUPbDiN6XoKqFBqEs6JVvIxunkIhgz3m/yb18JNz6nO9rYsYRk4jdi00ygX2spNxCVh7Ig1fA5A
DwpCQZ2atxVghwblahy0JweDShPQOahMbGGCc23nQ7m2I3T4k50+DQq3Veobu2l2A3KKg2n9hhbl
gDNAFzlq+WvDzzUwgQ3YuLVCa13qkCFR5qwsU+W4QeEbMn2BD6gdzITc8SKumu2YVa+o1dgaGn6O
3wCurOG1OFVdbx9zqtIkFZgNJmKmUv2W5yOMETdPVkOhe+tkvr4cEcldFtDP6k1DcUS6pd7PhLYR
+VJxDOymuGSeedBnm0Nac/07PpqcfYjAD4fx0dE95gRVPTJrNOd7pD3BqF5i0tZXniLdSXejK4l0
/ZKImWyJEG9FhEZxKnwzW7CoLuh/xUdbRavanzmlEYE1xMMdu/yFQ4SjIISHg3YLV9Jsz/E9Rn5Z
uJlvEQ9ElZYAoW0sOktptccyonFgHo4vNbwgjtpZ+Temakku48ZM9U09NpdCGRWWxHTfFB7u4sJZ
GcKNWR5y47Vx/ZbITZJ3KL+I1Jo0H9gPm+Wl1zOiTisiQ5lzMtSYgHMOFpHJHTuuRSTYBViO3Bk+
sdzEWA1UU4TJ5F06Hds+3Ue5zcjD8+OTCSoh6oOVFcWztpHlcd8a57pKXjoR8YW7U/OB+8kHW7gN
VRytpvaZa8Y/hJq9s0mBWLhvXlo89ES99fgEoGS9RiFxRNX0yDICUUUA2qjoxCFPS7nTGLV6Nu80
KsOQVS7uh7zYuDnMWY+/LCeLbi+ADeWEg7+Jx5Q4q9AygBKNIHrcsb3gMEr2Y5mDpnUcCKt41tPS
/Sh8/VdWBXvruKM1mu8Q7+Y7MQgBQXqmkPF3Ml0VFRtUps8ys2k27f7VsZJ45VWIVILBgxwuo+/B
Nt/yTNKvkjofzNyaYhXhCVvYVviZliP+akM6m9EkQo6HibBMNcNxmmpvx2/xtB9ZZtateIGc7a71
BI5WXSYCRKBLucVMvyv8cJt4Eh1AwIAgwVDP7VMYG+Z5PETwb2KvZlTIeWllmn4jtfCvlvgm0JfQ
ApTBMtYOSIGK4z2hdfex9PQtyg6T7VX+4AmBq9wpcq7gsVDJ9GxbooXeGdrZxy74RIqgQFnsHN2i
vmHkw1yv03yM1qk2kj+Jy6VaKK1adtA6OVN6EuHj9iZ8GvSImLPnRqhHKpHzqfRzdCheMYmdCvtT
BhcjLj8YrRYHwtV+hMhBbLAKpPjleay6NVtnoi1EtXJ5ufRJeCTx0XFk3kDx0KPfQy5i5QzWMhQ4
s8Cd9VelPaGwJfDN7feeHqCzAHCxyloFZzIo7XU+Fk+M19EJNe5fPXSeMEUYp1ga52LE902yerCK
rHPVTyxDEA5sdB6Mup/n4daL0rG4KFB+/jipw+QfGmn1e6Pt//R9bh7Ih3pNQrkqgm5EnmyMW3x6
BqpCY8CxBCPIVckcGeyoFZfgW+nmr6ZbhOQ7GNfeHE5Ojfcj6OcfcTDCnhopA9GDKYt+zO3EZ+aQ
G8+hOhQiXXtGdtXG8dwRGZ4bb1XYIXwNqhTvvUB2MR87L2ZLUqKeYHqxzHiXqerYaJG3Z1GIJhCF
nudtOQZeAR2utRpBXtfWvO8jY2tUDPxs4E8Hj+dfxl2wDt3hEmnpJzZSfF999SdQDWUIZ8NOpslr
GiZktfWccjHhPRPUknU4KFyLA04w4ObnIez2tXDc1Ued6OneKZ0CJw06bB3lp+Ff0eKRPd2CeU3R
fsuVQUW0Qg6ab6jdUfZw4A5uzfSR93ygT4vQgoiJWxX8nTF2uymsTiZ2ioWjuNlV5DrrSlRnNDlL
TeCczByWRnjI2Xb4CJCYhf4hH9k/ofX5nqz4NFTOl4xpb33Hz1dmC0KmjYcGm1D2kME87EEcycwW
oEt6NDApQ+CaPjg6SAi0NYrzSm47xm1Gg+SmSdLZwji9IvyaNuwi9301nMKwtbYEg55dWGQ7Soin
WrthqLx3+C4elmxgOPs8fU5gvGaRNi4lDxOjJpb9KHNKYZ2Jklv5RpTvbSUYjsA/8ToR0nI5dxtV
F7o+9Hucnjh4Z5e9nzVH3rzMKePoB54jK5FWg2RpJeSyas96FG2IZy54r8BJ6VvUMIKXxRLmBg64
t6tr7zrVwwc+zJc5IpyeFtU8dB/Nk8NTSfq12Xb9yp+DnQn1/W08Ai/jHy+pvyaVdC+B3PUIvFa2
NNg6CHVjTveBV+k4kvZ7HzxtX9hPHFjdVmP9QTXGrgMh3AYa70CSIn0AtqvSr740eAsbCCrHWIro
WWMTTPAHOqTcfpWh84PalE7S9N5GI9lMIdiaGi7HXvWOfWXVVTI4+0YcBtE9QO9b2086PNCxK38Z
YoyHyCLnegrKhLoAgGLfvAyuLdcVoRI7Z9CmlRtDagosPAx2YUDPNupuHdV2zqF+a0izXDetZq1G
ByeBDRdDMCYIveoQTdMliWpt3xgnv4WV3Hv5SynQMdWYHysvfO7jAG+OK+ASY9TME4S9rZOc/FIP
TkSCPDNYY5BqwfhyfAJrs+Zt0HprPxALdY75BEvSCklWc/wTZmIlGQqNRVAib/JY3FSDQNTV/h1F
jRcGhVnQJjc/8u4S7s1i6ClMAgrTvB6XhsBIMQ3WN3HZ22xiiF3W5rYv7Oc650jMaSKHKY+phmES
TTYpEUn262Zcxo54osguV73bvkomItAJVnaokIxHkOIaVYJNhhK8qJV/1lx97U6mYN00cUXqwU9g
x9Utg5cHwvrdtVNjDXwUr40GXQq2ICioQgBST/xnLWrxsqs1wWCkkCZIY5OSNswIEgYj7BeXvt2w
JcmLVUDQ38rUq3WbGd2pg3rDU2KsY0BLaGExisnmqQk0quwGoH2rUbTlXbEyVPLaUe0v/dzDTBk6
Dd7k6aXsLdqnoCKwpGpvYdGSLSyID2GzD5tu5aUst3jBFlGfc/8V1RvN+jxW8D9CM9v1GO7pZb6s
fEjWsD5zeHPM6qP8y7MYg2csXZE4dxR3MbDEAA5qhzaehRxn3FKV1MS6B+AYcUmz0QLmOrT9CiCL
880Gz1XmdHT7aWdJ6W8zt+iXpQ0NqwhZjgEef48rv92m37EPpB6z3r0RqANxEp/MjupqYv6gWzuw
WgZls8ShajufUQ77fZpOUTqBlQd3onpcuZMYTkFY7kG2R7vRmtDY6bDQe72ey1EiwduQeEWgH/3I
ginH2bhsUenE7CuWJvSmRSIwkkVDzrubXB048EjESzZftOuIFPEVJiO1UpK2OCCLfiuy+ptUQ+T0
2H1BrjqwDNoXkQIK10vyof3o0ZjVdwTxYlW4RFka1L1dD+GA/a62mLxsnfY9juXG98m2eCtD7NmO
R6U0upa+UqH/Ww/hTeXRWyWUt+6m4lyX/rsbqHAZMphVUuEj63nmDLPMttLBJwYNNV21tU78bXYe
maQuUdxz4/ssVRGQ9pBqt3VlQ7rz+9eylR9EXlTH1GzHtZ9cyFM95xk4mrGQ6b7qcm+JrocKsuTf
AlOmDz9VVxt9MdIfbt5hZsbHUXaJEaZuJtpyZk0jioI8XNVdXO2ZigeFtsmNMZg7HgaqsOeWnVF9
szufDw2D9l2RPj0iHNLj9BB6yYHUj5bfudh8Vcuyjp/6DqZBynpQOM1uapPo3LfiN7RNjzvT/mUv
AEYoCkAS+2u8VPRUteavIwKMVtCWOSrpf2oNxk9lniYdH4qV/enGOedh3XXaCorNs5zXHSiSX7DL
XYchOXeRuYeNsRR+frHzmpoX9apRmV/akGz61ptrgXtT4APTNzannSI6KR76HbFRz5pyoXdnzsoG
D7xkQ7orppSVG61x2L71cQTr1jnoDd9qqm3a7I6TfE2887YAB5EjdIBTelAM15lWHRJX7Qhb2Bde
2KyhS7rpfejiU+2V9yn0LqIXb2QBvUIVpK9pD1myTkYJ/YRlIZkQ1M72wfOCp8ysruDpj/oo992g
/qQ0hQ3aNGrMb6iExD3r9YubMZc1sRgVp/m/m7/CJo9OSkDyx1OT6vFfgRIuEhkCex1xs59+ti7/
IzW+V9K6A0ZFwwElorXG+4DrSTFnb1NKlGJ6dXzj7icRuexF9UO2x64wxhcUhlfdDx+kEjx103tq
VSfPKJ6V9lFb/sl185ueFb+WaZAY1fE2zpY6Rq+A8TK746SPLpoYj67EEWfrqwR1NTq86zAF76BW
Gpy0cZv+exWzGXnmKMJ73GONyV1PN2kEH9Ws7+YAs7COd7wq5wD/fIF5Qive0EOsOFKeoVWDYrxB
hdsVdX+wcdAHJcYlEoBMv/uTimo/fx0om84+FoiBfBBkaoD2y3fVOIzKql2Uld8DGbCGRyz61ICV
wLU3st6dynOel3sCpsB9R89eyQDMxQpa9N4dWOt18Kx1Z8TQyHEX67Du+vA7i+isbXMpbOcY+uRO
Z1z7Dl+sSp0UzAJqBE2XNz8n+Y6fkOM3z5aLCDkVxTWfzBNyuchNXrJQO/W2a5InmDHGTi55xfIa
IsuTH2eXwTQhKOFLN0b8A9Ghihlr8yOKGr69rjUA7vYvmYmrVSb2fUZC9NZw1H44FY6R61163lIY
QVJ6NR8ePDghaXn4nsi17Yr+iYvmUwzaIZfFeWK2FU8RipjmY8qtJ+ldeF2OaeQ+GYV/UWb/3dEs
FVN37EEtNDiLvNna3d7cmkGvEzLy7ZYuMqjC5ikJB1RJq4oOSuotcXXyYXbTxRZEpznxRmH2iBq5
L++Zld37UO0m23ht7b2Vy990LitGa5cwNGXl6fusllJnH6FZUN5zUAznyBpBENhPgZHr88ZxSWnO
wlNCbJzn6CzEcftSacejBlhBDsuKOfbCKoKCFWTDMAAVaWrCp9b3VYKKc9rLKcCZkJFIq9gA5EG2
NKuPKWN2Vvipu2/6jlOSt9Z+6EbjMBchVhl/NPKrbTv0YR5CZyAv1NL6N1Ecn06MPoUVaJraJPhR
e0ZC37WztzEPqptT3mA0P5XJsKHbv9Radsqd/BaiIG2SlWUlbFbD7gZs1qmtrWyBCJvOebQM1uni
LbbNQ+d1l8EprnAtPgMkaKhRFsRxbOlJdzDMk4XJuJRYwYVuY5phD0YMMp0jFu6dG1KezP87T8gP
jPKFb+3rydiKsbyMWnW3fes8y1rxNvh76fkLcDijBxJQV8SPOy+h1p8tby34hmpLPWpSsqXdLYdW
XbpassbJ0Q6ZpJQaxltmVLsGRXGrrqzOVriDPs2Gezkogl85z9eGHCh+OVGZ0l4W1pVB/6Kvi6cm
My6xVuw13hhj15xtLT4RY/wMXY0eYY7pNm95hCQqg91sx5u4Ns6pgfIamkrBeSJyn51/+R2xgGTU
H0DzpPGNjlJzXmVvgcKtd1CSzvTMSLOIJublCHpMJ2Rq+Exo5xch6axdBqh8ZNlC67tE9MhNbkD2
QgvBa5D2COr40jzr2PsYSOt4wqgumBG5nxrJXli66+QDETwyRvzsyAvZEvA6szWbh8+PkO9PT4Zt
n4hnjt0X0zH2HqQuw3QJSudHRCbfaHHWYsdIrTPRdvu8A1+qx+e6uJW69+u1is5/SJdGpFNEUbe6
Wbslp2VMzItXj6eG9JU9wzdiVaP6SpgQBuo6LbZp/EhYCa4jvzOXys42Vjo7PMy63DquRdnFWqrz
a7FoWSEtJ79690KJnYcUs5VjlG9uwrJaJoicmJL2rzJ3b+WgPUPES1PaihQs4aIeB5Cl7ww8zp3f
E2XEJ1Ltj2nCm6hy3v8MbJQAWqO1N4JotSUkS252Q/RLqJyB2E/jc9o3+lpqNS6f1nxrJvNZN0BO
ULzITZC31cLo6RbKFnK7Uu1LZExfoyS1S+8wFeQB9fOQP83/TABz9SX6PD3fYDHiatBaB7mK8pYm
k2jds36VoAvgmyNjG5knBnrfWXex9h6lcM8cOzqabBiy+kQKJiKS7Nq6jsvzO0E5nvR+j2CJn4MZ
kxfTTrh47Yz1dfplVBhckL0CXoiFjdUn6G6mqW76YLVLEkkFFO6NpbofxtY3ErG0abTOZvvS84Ss
pKUxsW+QdluMwaMxXmDcCw9jyZgqFH96kKuLuIIPb1bwx4VycJODmS3j4diWbvLGFG3b2c2jFvUR
wHe/tC06EBVPBotPwj7KxPuK8DItHDLGkdKWIYC1+pLl2JsJ2wW+CiTfLNi6Q65f6G9COp+NMD7o
W0HDpkl18NpLRgDuwpXVZUgjuZGqvFr+zEf1ILfmhv/hWd3fmbZ61Z29TlQbdSCTVdIHfkxcY+eg
yZ9gDj1Qo92KaqL9doPfEUh8MknwcZJeckj+kuqFd5CgU/T91K79+xQ0gHdo2SoYVXO/tw2kX2xB
sCIdbMQpti9DM3sjW+hVMvQ2lkEXWNUQVSEIELBg1MshictTHneHIEYs0LOsWdRYqHBp1YSG8aNd
k5PEUjMCwZCEb6KCrGu6sKuhR8E9XQU+wlxK+NLIfx0j/mncINx6dgEGqe1uyknHA6kKvz2faZk0
pDwrOzmHE8eArTMFd8kv4V4IP/OSW4zB9o19S7FUifoblhn6Yc39NhOtRM6mnoh3dDZ9xc1bK0ni
SXqJ6VN2Dc3Gsm5Ce61hQtrgvs55oNyDMkQKhz29YXs4KZoItpvWE7u28IAXFJpx/OtotrvwPj3N
VPu5VsfvCOa4EuuOuvVQ4cFfDAlSv4LZ9UWPIfNnSK/YUNzaf8K5Vt8aCp6bdQgm2tMQzOLOQqF/
MjPj3uMqYy6DR7WpOEq8ViMBIbfXzqhv9C7o15HihcupH5VTrBFptkQAhPSOXb0nUYL+ufzLXG8J
OeZLNW64auKspIhkE4aVOduMbDSi3AKrU+ef/OCHNeiHZzn5CYmvAaZzLIIhUhT0ggjFLQhz+NyI
EeP8phS6VCrYCrioYPIfhDgb2zhfOplx7Q14io3sN7ALYO+gOlpzi3PX55O3cDTOvNhNL41+Hqpo
ZlWaEAKXjl3efbcuiIcTagspLIWiM+A/5kCmOS3cpWlw2NhGurGyrriq9iulaVm2UV2vRYUzu3RZ
E1m99oq4/2BZg7OzTbTxRfpN4kL0hbLuyAE0l+ChjvmbWIOwZTnDVJc9K/I41ESguB3DRQXNtwoT
K38GJANip2BMH7is1Fw3HtdJOyzRLa7Qs1WnSHIAET7+6WTuw+uKExGf8tV02lcsYzyrvZec9SIn
FJFtfDva5ophWrFoBZSR2HafLfaCW7tBed1W5IyPz2NCXneS2iGc9Z6ZH9ohXP3+qGCLI95jtH+y
WmVtivCLq9dadYwR3vUsf7f1kjyCPt/ZEclRo+lm6zw1P6uqwfftrzG/dadoa0UNW4bIfHcb9Zbb
bIjDMT9LDbBV25UmSxxc8rGZmFvdMKKVJtNNOfJ2+GfJIzVZT/6S/2gu+9Tv1kIGJ70g0mVsDO11
ECxmjFY2p3QvWUUvcykubW3fcxiO4y3quLKU5rEO7mW1x761bls33Q2avQ0NHUyQzcYWVbPjZLA3
BueZz3cNMTTQ8T5Auvyp5gwugusZKTQeqit3fEGMDoshDLh2RzBZmccdl96jzrsyAG/y5lYpNjn2
NLwn+oiin9paNESA0a4/c0jfIQtcg8yX6yLj4RnHayqxhKshvwApeotz4orgiCrcdYswF1zrJhyj
AI2C26Hum+xneuLTYJcb6Wkfoe8nSzPNoJ40A7Qfl8bVlWeZS7Ku4H03s569stMPHAU/c7eBzmor
EF7GrfdUoD9ZDENMfkZ9zkzvj2cMv5n+LnLF7qPfuD4zxO7cFwVXYge+oAWbxLzq0PaoFwc8G+GA
2Cabpf51h5qKCMY8eHIgaMfWCN4/uiBTYb74KWLrUdMoMAfRXoo5hDbOHyjQLkz8T5lTPdfdqUkZ
GfVJtgetZVc7r1cbEt6e5ulFxSZxbG9G5ZxzxdkdkByG1nMqy/P8CatgWEVCI1y0vjLmPFWFi9cX
M0Tb6MepC9copl5r3/iN3Rv2q/dY4xCXEBGpGs2XTvfeEJ6x+5ExjIAAdluHvhDRE5zubLoK94h9
7G7o/p82h+1o2WfgDefEmjCffPojzhEiCH2hf+lR8lVZ5sYugkcQIYAtIexSQl4TR/4hxAn1kWx+
UD29aLW3Uuglxqq+SIKwKiZo6G5YsJbtpz3l52F0n+qZn5Pq4HvwJcU/0O9nN8I8rEqKP02rbrnv
XTGChIsVirZvpmk8iXn2A5Y/XyXxt8eXZKo5iGdAGd/77PKHvymOLu7W6pZP2Q4WxMKsixNSlT3q
N1hv5qr18Q377Ywr4fls9DRZES8F6qGQe3I2boShEWHfl9qVpSxgC/ctBLrlJ9MK1OoLDIgHfqsT
632Wb+Ndji0jC22pNKSYrv6mG5gn9HT61OofNH7LMW53tpG9jozDgk8jZMhYOPQ8oZkwBARp57o1
t4Jdf9QRbLIm5txpt91cZw7uSdTZsxkxnBJcYYYiA/Jz1L1LkeQ/Xup8tyVW1wQJe5Ecu6irtzCW
vvuWSVoWOTcnCkkDcB5hLt9EzNpP+uz7c/tWKucnT9MHiov3otp7TfpW4vxh/ap/FZVcZl1wRzvn
EYw5/ZRSPWUSOf9Yhr+wdHedb8NPAUpRe9PDalzSI+4ZN8aCdqNEg8nwlGG/x+Nc1QYbje46IP10
mvSGO7BdjXH06AsPj+aEVmD8UdCy8sIEp6zFu9A0n1U343wQaUd0Ix1V+wJp5NbNokeZUlLLPHhE
qf1jwVo2vGDrgfJrdbTQdod1KI3bi28CLeDFHkq/JSjDwAlS++9+WHyA+ooTuR4JBkPU9BZFKC3m
zxVBKfapo0uPAySx3WHZD6wuYz84O+Ff32TL5PyD2bnDboQzsgZgQN6QOdMzfGNRvYGWf2kdBHsG
iP+cqXSDPAgXQMUbjnVNgEhQ6vR7Rc4JEtKWxnQIs6qLxqN8A+l8GjLaeBGjXte4J7GckgFfWi92
GD1yVCpZzLstb7x2WfuK5Rp/M0zvtB8G5i1ED21CUWTbCEaNKnznDXIb2vRsOZnNo8ArkLn+TUOG
Huv4rqK6PIoy3WiQdjub9yCIuKc4a9a5mpWWDsC4KOF1p3rWG6YTwFxv9bxMMWyx6UT6Cdl46UX8
H60Ajsk0jevOgazXJqxSw/qrIJBzSXbgbyv8rZGYH2Nqvttl9ajSaNXxDS6tHjNTlmyhXJyQKBtI
muKPiHEbX1vPa6aZezNkL5jo/omu8jZELdIIrYDG5DyG8OAk8Uchih+hR99NNh4MJZ9D0b+sKjWr
x6hocZLx2hQB+v5WIcZpkF4An1r0An+gsoCu+UGM9iracZnjCdPkNQf7TgiUszCkHbGc4K4ERDq6
GFiFxQ3QN4wr3FfOlVdGT5cwZCHr+yj4Ex62rle7vKge/qCWsQBJalazY8mnLvE1KDOW9ZSEu6gU
b5qff8RdLpiM8q32vLqs5Y0KgWFraO96SsXeADG0ix+/nrEV3PBcco+iGjEoogUW9c7V1oahgQAv
zn3cCnIXYoYFoHUifXibCvNNDNU1YbRYka6gJy7DlkoaC82Z866tJbfGu0wJs3VHdC8ZGi/TMn4R
2tAswVez2RWSoW4eO2ScXcLocyzfY3JgUN5f3NDBP1aHN1gXGBrYBPm9OIwSWUnc05ouulhdylD7
E406KxbjIpzp4jvpUXPXdpk/JzI5Dyp97nodbEaxkbCiRmu8NQZokMb7MyUI4KI4PKR9/Vw79Nh1
Np3sEDJD25cvoQ4cz1yHpft3CtselBs2yUjQgynYVtAM0JvcYIGdu9z99W3zKS3sVzPsXr1eOyGs
XCO/WmtS3h2W5abd3zsbghcj3kw2F5otBGx9+9WLvd3n11Hvb7oW7thOc2Xy1FZcR2TItiY/sZEH
PrZZjR3TiR2vj8KZVWmq5czvprtKqr1e1mieup1ZHjjob35HwV8rlgltfZKJfK5mjFYcQ/FXMKBL
4jjwZ2UP0/d+m8T5rGPt7pd/0gjJr53dwrK7RHGwCwbrypx/kw/TCiXP2rHaVaRmTq6iqiPHIPsx
6vgHPEIIadL5ZPO6tc1pzaj7LgnUto+ezC8mLqFFDxnJ6TBD1uW4Im0Q7XD3E2n+7NRy36UnjoEo
Nh6yRESYh8wptz19U4RCf1DymsjxucpLiAt9xDWyDFinV1rIuoOneTqnDPxdP3mPiGhf5EpfTzjk
eH4aMJasXW6846uFY4LidOxDXo5XyxXHPmWq1xCDoCbvbo/2U2a498TVt15kP4hm+ZNYNiai7pVF
E4WaDRGw05wdZfXWbKpbyzc/SI5O29OfXLo4s5ktz/65hpICbykn5U9L31sAKo2FSJe3Vi7zs2iJ
nRCCHnxiMeNfUPmidWsqTijtMXb2vSqjR5CwYBXSAhvBD2ro9oyjUAeLq06Q0wNFD6aJ2gbzi54R
cgzjj6BhoZdVLyJqtlGBrIujTa6cuP2ZIJrvtEG9RqVlLmWHoMep4OC1ibZ1k/g+1dAD28kjm8md
tqoPnk0R1nsy5XZVkTG9D7J8w0b1loyYqAY2V0TjJNaxRmRhyt74Y5eGt7BltA/0JlixQrT5srVq
W3VbS7OTVZxV0d2O2ugZlfb530ce6IOX/MK0+WQ5k3O25G/fDeHdVaIBU0T2xb8PmwCntQJDxPGV
hXfR4OIoBCGLwOz12CfL2NZeEGzqdBBOc0h6xYeVGrd1BFy4mT7csK0O9v/+4nOmrcccMqDmvwc5
8p3/+7N//ynWV9Ri3ZwXDVPiv381HGN+8/8+/vfHbQTeZoBZn+AwYDZcy4PjePzC4o/Ib/Ea1AW3
miZBPqOUk+BeZvjz/N81QUOjkCHdqMyhPPz7xSNwbD+QrDvPTBiiRhBjDuSy1Qcc9v/95T+/B9wY
HUm/+/f7/37rP3/j38dUA9kK5DEvyOBhz///f/Tv81oxWrqpBK5PNTLYVHE929GXLAGvVJP6YhjW
X4boG1EWZCmMprfTASHA6/RZxj63XY3UvMKz19GWLTt/6EAnYYNxm/oERQYpVsaC2ftWNF7H2kzk
MUPbv4RpDKr8RYy8o9lbJtx88zSY2iOBqMV0yd4zaU5WTaFdcy8cV0HkI/4jP2AlWjT3iSrVpmXa
eiMW41uT48Hq+xTRCVMqn+C0Y0ysyimPfFbNmrZGKZscezJLj00ikczxl2Py+Jg3luRouBve3zWO
MM7Vanwjx7BbjfOgaWStuI0xpG2jVmH5nDgnQ4YxChKcnGiITHZuaGCJLzKOZsdwQZ+dhjrRcRn6
0a3s2c9K4VbrUMwS0NaKIUShORQhtJ/UKTajNJHgzdxVNA7jPmuHfsWIBuWFj3ljiPOXWOHOaSQj
KEOJbFVx6JyoqG2emNqszCfQsBiijOo9FYY8CVIYTt5IJKFGTxGSLHRBrGc8DexZhTOKd1UxLXPe
BvC+F2oobeujqaMjLr1zUbg0/AqG6Rz4TIaarTbpwGLbs4zwaWiiv/AL2ULaw47nkly/mGVP1jT6
BdyXv5a4mDFT6UBlGGaskBwVd+1dFUYcYXpE3QS3i59ITEwSL8Fa2ZG3dGaaRz2Sjdo74qg3nbvV
iJc9SNsIjn4ovE3VO9mBZcgOpEd8TCwzX3k1Wd9+74UkH7DBGhOEYEj6KW8z1/tKEGuMzYkf2En6
hnwlb4gOJSqTvSJYQjNyHpWZ9uLmrD5QUgTSyU4wB9Ej9aOBsQ1rjJNOxc6jjHh3za+cfXNHXNit
1mr3rgK5GlUZ3VqlOXch0AA2RFDluv5MVdY8wkBb6HKtp8xNhpgtdGlHIaYbbAA1UxzqQlWjnQHN
GhhuuYsMJ79osnxYf2Hqa2ejtPxp0aQW/xrb7y5d5chI37FYyhGKI7uFJV33NPgIr00/FVu9z0DI
2dJDbzpoy9hMC2QJbDqCUqWbvGbp7EwhBZvuJTfX+pdkkvzmwibV2QN7QL9OpIkxOC9BOXEfWbmB
cIAPJwzb2yiac4NIJn9p7cy8TKJb//vDpInfeLbCExzbj7iYnC/BZp7H2k3YzDISzQwC5gJWqlcm
138Yr/DOIoL53IdJ+CDloFi6Sor9vw9ZUGsYqmx3PXIn03qU5K556XisvP7Jm0pCaTm7FviMxs+I
Qp0zY7x1ZvKGTJ8fjTeM770E++gSjGWGBNx6DuIX/Bx1Jq9BV+rH3tLPzAu6Y6ol3fHfv7EF5yRD
Hi3jxHoocnEeifuWUyOlk2lRYxExSun6N+tYMsfoNp5S4ZRE4lQOwXqW2Nc9bdz/UHZey3Ejadq+
lY4+XszCm42dOWB5RxaNSEonCIpSw3uPq/+fzFKrJHX/E7MnCKQFi6gCMr/vNbU/LUw9zR/lLDE6
erKklNiCKWyHVsqACI8C7+pRnuVNkV7OFEUxl44DiH6yCns92SBEDZesGfKuKa/ifHh22Kd74XCv
BFn8RYAWJ3wwXuBkQ7ow1G2vFfqpF+ngqZgzHicKJuzWXAB+ADADK+PJRNMYYSlN+6iM7P4Q0LRw
ydA9Ajnes11r9X1nhi91YVcHxUKTJRTCLHOcXKpKvbaWA0t45BxAGy9NZ9IO8mAZU34w+40bDKwD
AjD2Xt5Vd2Djhq0SYCc8KHq5wBLL+JDrE2eBGp2JQHcklxBRIZINCUj7EIYOofDUSddaTIrIGmN1
NYQwh0Li0qteAeVgpS0K53NYCc4BufH8OHht/OS7fXjoaihKtbh7jsPmue3YvhnAbhZjaqL7Bo30
HfKAv2DHXh28PhUv4Hs/TJOTag38NFonhkxXm1ujEdLDjb3qMqATg5IDuLP7U+Y06n0qrMgF/bhX
7acCh7MbpSdmleB2aikRirZsFwJvbu50mDrbwuJeRASQsiC6V03d3tQYdeyM3r41TWU82/Euisaz
U8/6a5exQgzapl90FQKpqekFyLPgcG2C6VirPvn5wOrTbVRa6rNqwNsiizIfqtFUNw0eGhhBW+oa
h1KVNKSqKHx2RWPBAE3JRfj2Pq7qdGW5CS5NrBTRoOz8Q5N16JJ7OoGswAurNexDCNWeX25C1vgv
3tCuE8foHjUXy9ByhM4rq4FWY1tsECQ0q/SlHqZ4M+dZsK7imZ9djF0Q+Yd7ZUjH97xxLyfBjzW5
rd9mvd/fd62wdvBhgMCh+9z3ow2mF8DKTSYWP0L5a1Xn+bgFeTlvq35UzkHLe7/OyukzwNlFMYPM
AYf+R9so9a2ZGXsrys3T6JIb7HFjWlTQI5ZDUaEFhynZBhr2uKxVBMgj8ucwTEEum8jFNDXpPtWw
DdRgUnfvp0q1MglQvxUsHwav/Kwgdsx2UsSdbCK1LjHaJ7sdTVyMCAPHQkGrKGvCnfkbFJV1hjnW
3jHMGfAGCnMLksqYKPaZCv+rbbdBh6GqKPVhjHlqXRASEHTXMa2Hte/0wHnKqj5qEZxTyz12cG7R
5jXQDyfrPfcRvq7ZYCxnDSPdXllDJ9GhbLjzArUPAD/CL27uSQKARVy6RdZ98aLpy9Qp2WvhErPJ
lcB4YJVu8EhMlJOIORPS9de5ayqr3FeIkLCBsuug/9xZw2YSKKyhh9VVGcOBDIp6yjSVg1VoJ1mc
HAPmkRYAppzjY+uT5uiL+tFqYLROROllSZ3Ba2WJwqLY8gnRARZRySRgbZsl+7IN40Vp2E++XQH2
hEIA3w0NZ1lExyJckRlDnI0sUoPTD4x5pUSwtxaOgzwNzMTZjbrvb9CtT4UxzYAXmfqEmqqQLkhq
5DCVZl16MCr0sgpXfozI24h00xHuabZmHVUa4w6xKKyouQkLv9dcUrYsIVhb33iWDy4P567l0Fv5
Tp/LfGnZlfsJsDiKNo395OhVC6lGhSvkWfG2Z1bQD9tojLuvvm4g8eea+hHW1cs4VP1Bzy0AmrOh
vID5F97uQLIIPgavI6K8usr3yAjs8h6Y/yNCCcGr6WfVVhtd1qTCuq7h1Y5IYKjybwi32EVWDyF5
uIccO5d1Y/rhUtbJAwQX0i2qme5j0SUASLAzNZeYP8G5SrCX2bGHjzogCPBBsKlZc1eHoCEbwvaV
LTBZUFAoQfvBRmn/FJvQrYbKO1QBQu5+nvFI1AkX5HM2L1OzMc5dbk1ELaG18CtxedlpgcnmdHwx
kLRfOcRGzzpiEefEIZQHZfTGHEz3C6uy9qVXC53Nf2Sf7G5cqhYiAmNcGi88SglE8iFu/UHpnsE2
ToHYjQ7BW9i6pFl1FqV11Cg7y4DpNQbIZExASlax0qbHiZj3cnDwzSk9ghcDuZp1i6/xGlVO5xxA
h+SvJV3H4qKy8gwJAlc7OMOMdW7W1TiYIwJNLgAUbg8CugaHvI51OMr+NKsoPPB/83InWrcgij9H
ehic2mn6Q8ud9GTW7GZBA60tF/ROXMTTo9+AJlam7N7oMLSeMmcHg49ncO30Kk8cAr/hALIvNgiY
DWis2JGhrPtgLG5JPMw7okGPCBO1Z8QQDARkyC3MnfnqsRT86CvTXegnSO+00JuaoWt3XuugrNBP
05L9GcbJnZNvtdkoN+yfnzDh7BA1zjNyyBrqMygXFbfyUmiioZHthMZaLjx1r/scd/AnWOKmh7Zi
19M2VfSqm9mhM/ry3vEJLDfwbrcVcCa1moyz1/A2cTLjQK6GAIuNMGYbDu+qM/lbcA5vRp6NJ9gA
OA5n+jpIMRgtDfVZaYdgm/j+KRnJb+Kxelt+yVBe8sllPxgsjvBJV86htULpN/naIX3UxZBKmgEt
zMmpmzvDC3dtuPRdzABvIjXeKK2LixxmNUEB1cnsWChZbe0+Bx0eoqQ9m401o0U+DfaRlFK2UnAB
3QyatWJ3+MExneKxHIdiBcc1342piIyQip9YPOhGCqs8RqxlCDJr61Zjj/aFYq6gkrAfHXzjxM4W
ryt07haph402MvNbJSrRSuy06TTU9mauq+ncaXtEdMFZE8TRO+xE0wosV5FOsHjExgSVGCJU9fg0
hgMgp9AM13Xdrmezx/pNZYVsq4lgORfTrciy5KrxQRfQzrInVRgiko9SyLk0I4KNIGtgrCvNoa6B
uTZp7i7nadC2LE8I4LvRXR3WPKJUQeVN4Lk4tRchAQwY0iFWexxrrHhyA8e0qGlWmqdFSyTSCUUg
9bKspsRZjXk4nowiQTYCjxneJZZz7yXeKStYJutliWn2DEI0H8cNSfD4aPhDA+hBQPWRP3kx0EXT
Sz09OW2TghsjH1U5qbNvLBeCwGzsvch8aBHnOMmD43jJAalw8zCyNe06NhAmaMaF7aE/rwK7WaoF
fJo2c/kpYl6UOeWxtKP6seY71wvcT1ErwBzQb1ryVo1XKXSQN95sfVash7xn29ZClGnzeADTka7h
HWmr4ekLZvPGrd89NwkholVhNuFHNCM/agg4LJBailZDFeZPxoykih7r82aycbQr3eowae3n3of/
VjS8MDNxMHl0KH3CzVFw4AjUEEptYjcbUrJIFHiZ+hw5rXMi5euebCfNFm3We0v0Cesjm5D6qBiZ
uwptzMbwOsofRo/UicpbxBJP1aKH9SHnlAez1D+RAy4xHeHRi8g1RhjpIY1nBcA6W9NhjOwDPjjr
GWjBKlCaYVl3DT+6Xh0PkFdRJSk3ymAnp1xfY1v0XBvZM6ue6EktHPfGKSBkDyDjOs8guj530b03
hPrGivThMGXFHjI36uaV5sADTGewdQYra82dd3E8+idURD8GvTGisNQ2O0IgzkuoTycMNAQIdAYi
quXHCg4EK6f5Xh5Ks7OJXYe37WBG9wV8bLJL52jqsrNhLbPANnZGF3zqJyM7yQMgJygJeIrBAQcd
j+3OuM5jdtFQLLOt3frP/BeTI6skJGFZotwUwHCHucpvk7QYNyFKR4tZK8NzZKrzzq751vX2vca3
+zkGFrxA6YYcGjyddZJDaahGhJXNrEXy3c24HOylDXgU8xbKIthivB6DyTxEAXhUvRhJLwIzvqs+
FwQCT3WDvbptIICUWEawKR2t3XUjbhb8S4mkJ+3Ka9XHDibb2vDHYWPgeLku8/o1c7IQJmgNRjKM
b622Yl2Z3PhmEtwGg/ms4kK00kaF8NWoVbdgg5J9OG0SzdB3Zk5EFuxEvcmjXl8VdvLOdyzbm8SJ
iSF/8BWMYbsRVq/azzwdzWRvzqCjm9CwF/jAAdFwqngDw9Xa66oer5D4yJYIuOkkL73p1ajjDyg+
9rtxVIRuxADNE+ZCh/DLyUrn19FMStY0U7P0nQwbTBcBA7DvFXTZ7kDcTrufHcvbD3X5EPRYvOrT
aG+8wD3BohmOyqg0O4x6IM0ZvoJiNg/P0u2DLXiSZFHB2VYKZbjPmuqDHqHQlUKtXzsGr4BJBwwN
twSapYYkRR4b+6lPShTe1PG57b2bntf1smVRsxp5p54Vs6wWZeiR2HXqrzCyhgffnkAyRFE53zVj
t+5mVkx5arIzhFXRYq+10l3now089g5CGW5H3aqLUTMh/rNHXtS5ceq+XkdQoYMybPYAK2Yv2g0o
k96oygmF90M2sBrThwJFQ/NV8SGNAvISlkwxesVAWRZgAdT7ysuEH6Lf3EV1Sng3KVDKGTA/6Qv3
AXcUTIfIfaOtoQNCsx3viCk7mTxyEQDjjPA4g8atp9s8j7V7g5QnCgzpUcPlx6gU7WhVxSviotEm
6IoNEDCMVHvtVKkN/yLkSO/h8t1ZzV0XIIzftGjYT01/F9h3mQ0AdoxNWBo+qiegItuVIux0kaVR
DhrRpCI7yoea13aHoZqR8xUrhCoX3gvs17bInjy22ZQdHe8LMo/xQRbGrsSBSjXX6oiqK3vAQ8T3
eRdZjbNLM+O992GLVa626mzw0DHph8XgKuGGNWt1AvPr3aQZqH1hhRvWWguECwEEjQDLLs+AZAxZ
PN9EoxG9KibLJCXmGw4/I3/o82DJUlp5N9VFPufePkVW+RKrU7zc29lzf9KR6ALYjLIuKCTuU0lG
S8jezHprf65RLdM74zgK8ScjMe6rfvhkV0QWitAMVoSCQbsYBB3iXdHhOlCKlRse6guShvPS7at8
mQGAhpqw9GMFLaVwDNfKwDc4w7C+G/IFycMBGroHaLPZOfEUrXKYt3F8zIjc3bP3CBE4cYoVEAXe
bGRjsLyfvONQlLgptgKol7T7UZ2zg+qBvJPvZ6yyN4NjGEQsal6uUTJu2r5EmXEahp3jkhBofKcE
ZWbnr7w5jgb5bLJ/6UEVL3WDbPbCdvBUjvTeOIAqIkWUgAJQUgvUTK1bOwJzZy2uu1ujVWBmpWXA
Vg0PSujPzcqzW3xMM1S1Q72HTqQsE8Jv+yIrkD374MzBBvmu6tx2bURINnsY2Vah8Id5cZUQRffz
ZD1lJXTYsJ3Ab1VopMZ+ESy6Pnlpx4RoYI14XIRAZVqQuklhkxGjhd02ZKDziBjtgpr1XcQeFKI8
WUkEg+48pb8n/1zsIjd8CgLQ2I3vE/arzF3vR8hiTcQrlDQroCmFLWJT1QH0sIYaunZ29dLddyAd
133qGssqzuNVi4P7HjAJtIq+NRHFxEuhs8CTjOF8S5AwPg9kT0edvdQYILaHmM5dkY/drhfvj3bs
925ZE2D3EVCuXBWnEHEL3Xi2t9grrec0aA9a9iaXMIPzNA+ISetjtsHTZ9vZk7N2htzYkIQH/u1n
X+ISsd5J9R4R6EDJzil2JYs7zZmgJsww9EmhNDyP8V/0cyGIvx0jFzsp2PhrZMXDlVl5YLEB7Cxt
rfDuAla+RzMK1nWvh8cB5RIIk5PFBsFDkFYEvB2P3dCgpf5J6Xe2yna7g+O7BKkwHabjGJbeWZ2+
8vuY4GCUJ9cJ7QPhRRhoFqamLaISK1J+kK4IQAcIsHS7uCb1L+OIQUmipsm7jwZYYdsf81OoY8dx
OWjOuBxb8EKzNd1mtdftbM/VToGnvmUD7AyT1DhKVK3DnSn8nVYjEaaTnLgr2YnzviVoq0F5R8AG
k2u53GIF1u5iG0CLG2DJHAWkcUiMtDuFrM6NEmFah+42eDOHDbJ4TRvOS1eV01G3x3tdwc0VbHy9
cKrSvCXxat52BrrgOLwS+UCfZdPMmPvY6VCdc6FiNGcP4N7Go3y2QaqzDCe6+f23//7X//73+/g/
wdcCxQfyOnnzr/+l/F7gMxEFYftL8V+n6J14VPFHK4d97/bzoH9tVw+rf9vh9Lh++rWD+Du+T8h1
v/1dy7f27afCKkdMdbrvvtbTw9cGUK+8OJ9A9PxPG3/7Kmd5msqv//z9vehyduoPXzHJyH//1rT7
8s/fddWQ/6LLf0jM/63x9i1jHNi0Jpre/jLiK1jrf/6uaLb3D9uzNI/Yrme7jvX7b8NX0aJ5/7Bc
27Y9T9dkNcTvNvzn7672D5d1AOo0lmPopq55v//WFJ1oMrV/aK7r2p7p2IbmGpb3+58f+6cbd72R
v+Wsc4uI1TIXNFT199/Kyx0WH8zkz9GYzTMB0yDEgwAq7e9vD1EeiP7/RSLDdMYeKc/YNz+4HgGO
SW+9F+KVr2VsmniqQ4hRza8OAIiboenyZ7a9sDAUvcNPwO52JuAJAAC5dSdHl2lwGV2L0Ur9w2hU
4q37RvVsr17EAlCWGe0bS1sUeCbzVW1U62nOBm+jsi/YWoVfP/3UQbFy6wlsB2SljnyMCLYqYV3t
QZCZl6IrMGGhYVxKnojOjrb2qubYJMj+IR5Sy9ZoXPFYyp70NvrL8Kz5NpmmDdkiaJE+gBK2SBwF
XydxphQDLwMkF9CxDHglIkK1CEtR93f9RN2lVfQbTSf7AGiH/TNUjLpxlk2BCBEOzo1/W+q6f5tF
9qfBnsKdrEICkVZ9wrpkGMFtysprZwWEoZxFVk3YZNxe5htn95NlVeFOzmkXenmEfZw7FQwfEvg2
rPtGDYcV+c34IKMN8kwelA7c5txZ8eFalGeyTrbK4n86rLFRTau+X+066S/X+KX4yzX8EWJF1pJu
Y9MdFQRC2bZgkzZokbuxCUOx4xfiaIQalqBFyu0k6HupXoTgV6uqXyNkHsGqbpJbvRVU08ozXipj
8tYOW9S1LMYhWnlO47cnWRRJPPjkL78MigmHXAbpdmW+COXiDl2TG0g+t+wP0sMA4hAryJKHdg1o
lMhWea/EKqlUuFZLPfXRfmgC+zHqSuJoOnKlKorSj7JLpmKBqoYVzAr/CwjtiGgqGaBYHOSZPJia
w6qPQAF3M/yhXjbKukLYvXzvhhAoNrjX8ddhyjAh8qmal8brZfKxf/bx1tvKUI5WaONJncYQBlbT
XcI7QVGPpxiLXhFBJ9yTqxrwxDHOVlWnF5+MLOLjK2GBsBuQiNkPxp2FZTPvScAac9zqr33WndlK
+189oeGCxNAbOKsKGEX7bVABFG5nOS4inJXxeQz8eRX15FKyqXTdG/J/+dkPtIca2dd9KEIm8oDT
eLGtXf3PfrLSpV9V9MreJxB56Qem+Fs/2UPpQUvdQHG4zHe5hpyrFXM5fUR+3dI2xqiZd/Kg2ZqD
yniTkM5DZPBGVvpqsUbQw8b/2SLMhusKbOfWgTQf4Ecq6wYbvQneJyXCEN8rG91ySNSkyAtdK79P
dr2obejvReOMKwyGXjABnc7+bI2XQ6eyV2UpeLrWdz4OBUGSAMsQ3TIhnARyS92L4W5f5mBUxCRi
aDD16MjCwjr3jklaySqilUuiOQtU+11Vuk8Occ4PqUou2UZtAo6v6t07AsxGxt1+z9hKYKeTfMoq
k9BOVExHBG+tEyFDNjlsk99CoV4kutrJEBJ37IZzEfr5vjEgvdejNz+Ly8ke7TBeLpeLy8Wp9e1y
VVr9cLnul8uFuXrwSyWawXz6LToiyVf5sS8fFGLJMkliBbL8n/8xUDcmG+Yk533Acu7GVGZ7h7T2
Zdj13+j5Jqampn+S/0Bedskx7tK8CmC8nbvOSo6ugQKoNmJBIRVrgVVMzeVUlnOR15NnhNaRVEqh
Vv/Q/VIpJ8IO/WznZjbBGPLddJnYKX+Yh18JeMVGcPZ7bpoXzOo6jolDsXWiHR39+TaB7YU1FXsk
Vt7AlPMEfsFluOiues6Diskc2oOfQ6sf3noM6ZLaH95GThSTGtEU5OHlREXs5r4fAPCOQ4yhUFI3
z7HaVstRRaabbHnHd3VMDyVai5A93XgDgcM6p6MdoY4PAdAUXA4tLvIvfVMvlbFFSql2nJWlduQA
2MJBT/Lr58yaIMbMfn6Zs+7s9DD52bc5E6P+NqfqNPkmU0Nnq5pRr36e28JZDt2MtfacJg/olt6N
pu8fK3JvD5U6lHeDy+5WtMmq0UVTvI3BcsqibFBYey1wtgdRJEb9ZxN5qOutsxgZEWS8z7WJWbUX
ZvOnOWFrXSIDdbo2EGGaPgGQQkrC0H5sCESDKhrkCFXTDfQ4M36tbPrBKqswPn4+iwMbnM3sToC8
g+HX1usI2TqLfmFK6KZSogGyjo1Ae4deM/DpD2kT6Q9a56AQnhuX0vxTSbRde34fV6cwwNyUp8k0
vYKLqu8ttFzuR1VJzgNwG9+DNC2qfbVK/6aGUZ3oIzv2YtRP8/gjLppm4K382m6Bk6vmBzwqbvGf
Dz9PFeJBtpZldyj31ieVVfWiRzXgs6krKy+Z0IXXlZggM8wW1HqND5Ne43dMBznSCdz0zkQxfTUC
g1lZOUgUDcnpFQZeHcgqb3LIQxXOieWpf7CyFkYDVdf6CLHHSw8QeUQFNBgbcoBsMFwbAQADYakD
/knEQOHvQcOet7xUgnM3ZeHZcSw8vSbeCY0oyjrZqqruF9NJ+921yusT58Au/NCPY3iWveTBchDB
tEoNtLmY4zp5rKFzUrKTvM59vd4vk6Al+KVW2dhe5yDz4ByIXx0iN8hWfYiKj7xP8jZyi3SXJPJC
lurgo7zD8hb+eZtDKybzIEtO8iq/E9evwZ+3+KcZ/zrHL1+ev51HTvHTzJ0mch5/XvmXOf76leRv
QZO2JMOTWMsZfbCzPHjI74FA9k/XKn4/CGRk1bwbv3cjSYreCcqqa9kvIFFwTlRVX+e87BY/jMXN
bp/14fu1qmRvflvrmBIErYmGkpjz+1WL3PAuf8j1qnJy2e161XiOUXuafD+H9Fl+Ssb4L1cNk+SH
q5IRt2+jvvn2t7UAqG7UWUGIDXefb3/J9895mV2vw2+f8VL+5fPJPytqZ+TXuNL1D//++a4f+efP
KEuml33BX0vD7nSthr3zoARd/0gKEAnbMixho4f9Y83CHq1I90kpI68U+lSfkT2rjllm948VoJUt
/3J9cWllojRwnAc58jpRGDLvQF5VTiRLfqO7+z4aP8m3LCjqalOqxrN8J6caxKPlry9uwszJMczq
amOW2rMcJrvIeny/5sPU3kFLMj9UEQK9KV+3Vosx9+4AjA6iOAn+UdAo/el7t7iLplci1ES2HUNb
TnWydcZMrz4HWKCZo6lXS1ednKMtDkmA1ICewosyNQOxRg9xNMu22/5GQ0VnMXIPYK8r9tFMp57I
5D6fx/m2FJCisvaWwDTT4wVg5CNcQWJvDrakG4XQjyij4As/3p6mCWINO6EsdOfbS2XqWOopHR7l
XOZQzMc4yd49N4PFaNes3gIdsTJZTsasufciB2WKrAm3wDZZnoiiPNgI8GNI5mFS60f+TaYaa4EM
bJWHpsz66blRNNYNmEosKrgeh0wfjRcLdBr6xvEHXFW9O2No3qwUcWsnzpIt4oQNkt+N+fLLILfC
Yl4MUtm83Q28nbk7GcbvN+zjyzs3dqfHLO738gYE+JNug0bTyOFzn0ijoPaYjd+6sVLZxyJRJe6O
OoFvwA7dQ0m5fatFJgK3w/GkDQVbH1nWQ8CT31vLavB2l5euN/XVTtGEY3iNRg/aFspDFZvkGbni
lyJ9KRK/eCcLB5aNbej52lWvsuBRdnVndTi0pN/YYl5mnZrIP4RuWB7iyUVhAcOwD1aglgcHxZcb
3WqND7IVdXhYY15gfEBhrzx0ojiL4r8fi/RPf+PHQa88Dtib4kuHLmxW5/250HRlUxqGv/NI/57a
PsxBsEP5nsFDCdcX64th/CGjRvBTMB7ojFc5GoRB9+voDv+uFZv05jHEjhBxcsxsfTeIVuSS9A/X
Yj2UAHFF65wJ6UfV/bEVHe8fi9dW2VmOteunZmzy5eQk+Umt/OiogCVEvBSMQ2baj/HY21/UqEeV
sVdfK7Ni82LCYSs9NTq6RYtM4uQHsqsSpi8a+Qo27HP0qPqJdxOItbPARKdZYP4Rx942aqL2baqh
FnuDpT64BTJ+YCzUA+ZGyiEftAarCqTGrsOLvNwUyWD+UaO4Bj6vfdMM57FODRBoSao2t26omGs7
xhvRHkub3bOSH+EaubeNXw/syflpDgiTamZVvP1djz48IdKLHuNQZe+uj6n5mE4fa+ToV4WO3CrB
gvSsCdufn3uMDlIeps0d6PeJPr20Zk9YXmbs2Ex/S9vJYo4IMuEVvqzLuMInJcBOpobLIY6Xc9lN
18pkVUBpxL54OLfm5NxJpEqpdGf4fO6dXHSKNlmSy9MmaH8oibZG85w72fbXcRWmtis0c9yqXcKz
YKlHGh6QCl97V8c72tWBk8lfwbV4bbVF67UoO8dhR7L2ErVsUWhArRdwcew27crIYlLyoojQc7sS
VrobCT2+Fq+tsjOeQN86/5/Gal1gARQQv0ml94OtzJFK4EecKa62lmV5QPdinTmOveukNW0uwCGy
obY6d+vbwbMf2lgKEDrcRuJdhJPLbuhnE/MRJwFlVCAWJeqdOJhXmZrSTT4K6YbstvlIlim5cwOg
I9duc9nW21G+8X7qdplNDI8D9dtF46pbNWFeSK9oAFLevAmVii1sEueIbWm8jHBvY+8iK71qiZMc
7AEJkcoAS7clTmapGFawZOBVgwD+VgNQftOJZluwT7QgtDdxDXqlzGJ9j6qyeXbRmSCSSrC58901
asz269/1UD/7HYsN1VCaBxNpe7Lg9W051u2DrCIGNq1KB58AwJtqunBT44GFo/H/HRBX9pMaaui9
2Ah/ScBwjJfpfnAiXPhEENrVY/MhGr6geZU9yZp0aBB/rn3euVQhJB6tEGfDMEb2EKOVljx0Y3TZ
U4l0kxiNRcl4asPkjBeIc2I7wa7GGcrXFhOT7Q91ltjkRLnwg9Wy91DsamSVLncwsvx92KVuyNgd
l4ZCytpmrdv5LJ1BUJiP5BX1O6IFu2qsCV+KqiBT39HQ7SHrGXBFfu5fhtWlv2zU0chXVNfax2ir
Ye/l5fYhrDRsb8UBYQPw6n2zl6VLl0ma4opWVZwlVo2owXWIPCvwxBnnjHHKlCx/yOl8S578lCzx
tF9yJYbJ6sq0AUSoJHNU1/45V9LajTE2yoSnYIpdaBNt5jF4lBi0pkCT5QpJk2c4SJhR/kOt5evh
eCPbes1H3i0rMEYQOLZfhl+LuMW7ZnaZw8/S4NAqLRsXsz66YdQctbZHLU5jO7fD5mMlGy51slmW
K3Lr5Ga7RYU3Oy5y+FihX6SvbDGBHheoVsjTFDxNtrSKlNc7zaWR1ODhxKUuA+ep3vqRrm/zVilu
5OPXt0p0Gb8XK7y7j3aGAohsnXuh2iha5VNdtl47/93YXzq7YipVhChK6GJLZUJfwJ40dRHMJg92
fQ6MG2TBzVtFz+OTryNJK0qpSBHIelnUlOHbiF8a3BHQURlpN4SJPmJxa98SujDvAGfgGykegUiH
I0vnycUdq0R70o8410SPjh6YiEujQCNXj7KbVvveRo5y/9pNLiavs8luYrZCzAY4DkLd0Po4NvHd
riEXr+EhfJQlaQStia/7tSjPrgfZ5VqU46u5Rljnz1HXxixV08No425UPmRGd+y7oDiN4mAXGpwD
E5iKOer5qQfDSo6tJjB5qUDO57bBWwGAgWiRneRAeQZKJ94MPgaKsigPl8EpPtcntMAH1Kn1PA1O
ieCY1SGh5grwX0OSYS9L13q7myHty7I9NrsGcc2d7HLtJ4lq1yL0loPlR8AFxbzX+ku3dp63//5J
QJL2pyeB+Pm7jkF83+Fx4JDT/eVJEIGITVUIo5Dci3iJOHQLJCjRHfFD08yFqu5ZwuFnoebq5YAU
4Leza11DBH3ficMvddeibJX9fKxtspsSD6QJS8dFYZQR0GiDhXdZZP6+ye3RQhZSnKrjXZij4of9
y7zHH2De53kEwV2eykp5CERzog8tikfi9FJpI6LO/36NPnvEPl3kAsO4RgxelA0lQ+DEcfoE1WPF
WSKhcJONxTNm0d7WHKvV2Jus01V156ZesCxi7S7Qizd0Q4uNjxb8mA3u4zzXd40QISmnxj9ag7/i
SQFkNpwQkOsARPog9SPbfi5xeVsPeo9GhOlj6ui7yjqAFx3ZGqg1dOpCLZk2YY/+mK4SoMdTAr0W
pOxhzTcGuOUcJRagpMnSSPElSEdvGT2HnqmKZc4dKo07TwWF6iGsYwY4Ouje9OIaerLMnOI9jcvX
Bqz2Yjb5fbZxd25CnOJj/Y5Y/vOYIqIKCWA5IrjukjJubTTrcjbmsEV4UN3hUqoVI2+AAhOgcHwY
LO9+Hu1hOXf6rg6UEaqwkJ8AS5iSuaqVLl0qVXxr1m0CTVqvVnVIgBw4TbDI2JzjLGAsB6t7C5QW
XR+xhIZmcVMYrbnKM7deznggNMZObTCFy8AvvWGV1S/os2pKlDPUztjpXg2mbGjYEntNc+On5XGA
v2YnaNUPdo18pkdIIvBqMhPRmz/D0PWLMVpbZbAFo3PiTbTWCyRetSjt9sEqSJHVB6awygZgrbWB
qYtPLuQmDGCHePNaSRpe7DU63HWL6kCl/OFXg7YPUajRggT+YFzC7yCoPThoshfWY2TBUlG9Mtn6
inGeE+Xd7tXkZIJ+DVr72TIQ8Ggt+NfJC8h6JBdq4z0xor3h5RbrGZSKHfQQ1AGhCb98DYYUKFAK
5sbWZkxeUvveyWJsA3vQqxWiuBO2CSrMv3U2ADPLkvis27OFXdkn02c3k+AzXnWsTA3Fe2TxrRxR
b7HWxXg/50H04HdYQasipcWT4KRVjfNcqA2c6fDWa9pFYZEwa/CSSzpUciHsWNveKJCImIddE9bP
aF0QJ0bgBUYTqFNESTZx7MSLQFODVWuUz3gDW9tqCINNMYPKbqzQWmshxtpqFa5TVx1ucJtV9kb3
pVXfTKsCFZcp2PD48aZq4YEi6ogyjrvpYcwcVK37f4yd15LbutZun4hVzOFWObc6uB1uWG7bizln
Pv0/AHlb7a619zkXRhHABMSWJQqY+MLJxzMT7upOrWqsuZv4G8fou9qbTQoIIg1IY8RTe3byNnq1
9ZyDe24cTO3zHsV7o9eB8NYHder6Q27gnVK7WbZ2ChMvrwZ2I34bYJsTSIQTwgTrvOxWHjqfZhyH
G0+I3Ki6cKxBYMS1t2qRK6u5gtOQY2if49H+aGHEYdapux1QqhwE1blna3OGKm/q6gOUsvHU6eDt
xpAT/1Yl/95Gubeu7P7k63H3OJqciVRoJ7RzUqz6Ae4ayzXv4ofuo6ZVJytsxwPUl3NVjdqhNOZD
LeTd+HMmOM91JnIj/RkvDtzbgp0T+AanCSR81ZQFgJE433C1qABoa5+UHumtCqGJBX4LeCKGfHP6
btjrEae+vXYMZ3019p88OzU2lYUjZAorA/IoTnj4A+zbGWluzneEv1T+RcMRBkUEzp6y84xDGttL
C7RnPaOkaU3fe1OrMWbBciSfVxqyvbuKjxtQy1Q9OySWLLN9QhZf2ztaNa3buudXXBfuNT5PVK/X
Nq4aTkevRcLfnCoNR8k8bnZuBn92SrjfiM+HMx791EEXIehQDRZXShujBSnrSg+H0bPSnZ3nXy1j
nP7p3JObIRwCfRELRS8MeYts72uM9jJ6ztVwibOgf4TN9qaLdg8xl5VDvhB9zVb/5KKxaoWN9zX1
+pLher6TYZiwWeXUfgX+Z+1wE8Co6Ta6OXijBafeLqwjglJwlcToihTewtYS7WqgWP4A+w+1StGh
4wa5dJDiP/tRlT/rgGrVxrV3Tq5buNcilAHWfAAILS5lMSkgre/Vj93/FiPb3gV+mELLdkEBtRCX
lCxaz6UOVjLXcO3psQLVRNEYVveA3qe3VMepWVtK7LLUF41hNcL4Ketqc2vUe4xPosQ68UPGQ3Ye
1LPWpcmrYZVIrccTkixm/Arzex975fyoilozC6A7bH1EfeLXpWzTG8t8RilnKdtcrYJK6JJlCrzs
Ic2sgWRNFH0LTaRbSAiPZydWkg0P2e+GqrfbFqNTIUkUz1vdV8EMiaL3hKvavd4iTPWzncsaH05H
QWuBYlJH5eRpdo7ZCN8VjzTXMegs8yivUiMCHvE5GIP5XQO0TKh79wBnTKjLUbqBiLxexrui4AC9
TXHnQ9a6PfU+erWLKu6+xiOKQGObIwiIMLiNhGkDPWkylqQVnSPOxZyqpe3vKywA116lpDylSgCx
CpwoWSBI0h4/tCGS3x6rDEo4b4IKyhU6ZnJk14tdkRsgrWUISFgCTFkWErCsR/myiKySJPDoHGRR
TPbvq+rPVQSnkPuLASCo3XSQBSbZvJjmoiOm90I3+kJKEzgRO/vi2M4B6d7Kx4YUH89bR4FCwtGv
eDDCE+MSUBIWu64WkDXkXfOVOVr+72WwbnjOh3UwC0yXRbABdNBVLX4X/t4R62oRhyTBEPgJHA1u
IwchqTapn2HA/DJm1/0Jf2KJhxN7pbptto4XKW8ZlkNYU46oNdpIqiSJ7j+wWsZWt7T9A3xk++hM
sYIZpBk8WgaWHAOqnJ/jBOa/pvXtz7GKV7lOsnjhYhmu40P3oy7nHIpTHm+nSC/R5J/2GCr7X8Zg
CkkHjmBRDNg0QYoGy4Qb09fWQ7TWaMqfUYb6joZmPWYFybzFRTPaJ7gu4fhm7iuxntZy1ZSuKt7v
S9mKy4p3KES/6SroVkIz2gGFhoZqgzBK0TELBCm1iFKKoAsOM55PCxkxirBUHds1h0o8H0RVFmky
II5J9x7bzQjtgwCmnDVND3KWyvZ7stLxqZCdPUi1bZNh6nifQCmMYDUhXLi5t8Wx+rng5PAoX9ZV
kafngTzXHZb2WWSERxuA9z287pJ002FxhOiQuAcvRaTOaL1xJ/8eGYhfFim3qrrI+0KbCEsLQZ3P
U2Xml60zv7voqYBpbF7xBqx3pHnCrYtS5BeyPLcAAxPGVWRk3tFyuvJxUFqcIcXIQGAqISJmTwO7
yiMG0t6qLDzzu9DkH/Bp+OqkAW7PuuHvBOz9k27oFxmgxWDs825qL67TDyAFUXCVUzZd+dDqdvmp
14xg70WIAaHCoXxt+3/kwLIxkKOa0QIK8IN7ClyWr2W/qdUq+DxnvrNKMII690j3HB2tgRMYWe5L
n+OgAE6n/jWiSdt1NsdjrBqXrVWPj5mBUsyIsvIOYYYeyW9hhtznzvdA60AAGtWv1FI4JECaJCwL
fa0PHWozuqZS2M1ajwP9NZzzL3J+ckVrkyXH97osOffUHf/BxWB3P48xiyWriZ6MAWGtqIfJlzjl
U6GZ7XcACmfTG2P8TtxlxJlUsEBW+7Gxp/pbJ1xrKqSIXkaNIxyAoTrHfgp2LVmfHXj09aeeoxxW
x57jlFA6I+2tgpEUm9r3og7B1LTDdPTrub7m6mghjkRA2A3HIpryvebXoBaHeUbAN+4furqNHvhi
G4u01oxvZs2XP7WM6mqF8OlGK8OrVXS0eN8uhsnNH9Gbb8GhYXrfkRr9lkf6Gxyx9Cnsc/WkOiPi
kWKA1tWveBcmz5nuPfiNVpCN6VFzn1w4AgFMVWWZY/sNsZFCXsmiHGBug6xaNzA7kGQNmrdMDfbB
JNBJUGbE+PZXYHtvtZWHX+BxGsvK7bVHkXPlF0fFCozDuIOqqsHOR/D4Ab8MPv+Kf7WRHth3UaSd
yjGqNtiYcHwEdUpH5DF3n21RhIDzsfBD61K2WeLoSAnyepV7s/uMGc4SXYdsnfjp+Mg3FxWPObO+
zGb2GnNeA5m5K/kdbqLyVXbIkMLvhsfK7fwNXjjTUePsGB0W59JpVnXBbaUvbe3KVnN4HJXAvgKg
kpVbS6BXD13boQzZoikjgvgmeGeo2mguUZPteCvNp1LTLhGUOuEmHDSgRo3P93kGx00PmZuihCJG
ycJJ62ivsnNYtKhCRMvGjsIdiF34sDbeNXULB7jyxefT8IPXwJnVRZs2IQLb7hcLq4ifvVtuMVpF
5bJ5jWDNInhYBRstqNGQ17GGMMmdX3RRFFjXkJWu/aWiNvFFFm0VdOrCghi39WFokG2mR0a7LNN3
voYOtw/qFLmB5kcesC6ITeUfK8Mvy7Xgq3jTxu8rHjW5U6LlYPTHjMXSogG48NyakfPsle7S5Oz+
UdasnHNSQ1X8rayOTqEeHNfDHFzEylGh84a2fPckWxxb65ZTkek72VchXYlsEyCnyE0OWVon67Ir
p2+m6wnmovVJz1oO+Ns0WUeaOlw9TXtTTVSh7MAeUeRXw5cEp4wtom5IpohqmEX+Beg+C2FR64Lo
xUzbU9bCgZZNWPpVK/6nOnTM6CwCszrovKeL22xu1jx7HMqK0bJAG7BawGSuWN8RjxOatnEapEtu
vZODIEdRAmQmS7SstHynIi6NfiXjNTfxlkk8RKSQqdpzN+8TD0DxrTdSqieVPaisyWLMoBskgX/W
srC68qlolx2/yGjaVhzV27X61vI/No8KydoqPbQI5cL3zBTc6JEVxEc32SL4UQjkvkjLmXlno1Jq
6Y9nT2vbNwvHz9nrkq9OPFabsMqmfQJh89kdix8yQLMDfLdqbQQ27KcHvZmcdY7/9re0H/DF8xeo
qW0KE38jtrXmp6n6rM5z/Fmra7TXsBoAZ0O1RD54HyZTh7sq1dRx/ZXOmm1H5msPZsNmb4u7lKNg
w9LncYw4+ai9eKXhHSKhVqgNbfngWdBq7Ro1IBbn3IXHUewChJx2nlxDO8urvKuOVqMjf/CnaWiV
5txar4jjNYjJ40W2wN2tvqLxvC9mU4MByMZ1LoDteh32iUGQZDcjRUdUzRjrUJGWeNcrO9LKo8f1
9N9D7uPQMljFyH8dLBXJsUgLv1SNOUH1DoaL4wz+iaOVakVCyHurAN7Y6ltnlBgrmSAk69wE+O4l
Z12oZaik8gaO9vL03BcZp+ypjYeYbETQSjvN80WLugJyqYGiqVd0Zz1zlbWPv+kTeagBrW6z/ALp
+0cLj/JX2OP16UVZuOhIrLloRf00G34a4acOn1WFT4anGOYjOozNJh96B6RuYO/jyLN2nmlFlxEL
d5JcfvaMxXyOodycfcXgJjSjbalsI/w5DpCC06MsmqBOj27ova8aWkyWyYmTJQeV7bKvs+hst2H/
NFrxl9ioym/YiCboPnnTEWmY+mXydKTOafdxuFxpmYG7Jrp+rz4SFrI9qESOxnC8HUsNFmg4puII
qLRXy9H3pEGmkxQIkYXuts26tmYMUjQcRnhCO+2l0lKcchlQ23OzVrUSy4+phDIxOfPTXAbjoTWH
fl3kvvYd5WwvqaI3b/RTRJUtH5GbOHzSNRQtA5QG3+TIehj9R2Aqrbrxg7jazVNEeqUs5xOSTdGr
F9c/E1ReLx6E5VejVB7zUvUeZB+PjJ0SBuajO/DZUlq/2CS4UVtruf9xOHXFW8YcyRQ3Y7jAVqq5
+FPUYA6njluvmzNIuQD7EGOhURYgkRFTGHnEQoIGQdHG/+lOKhSSsgHbqnu0vJKBZY1IvWUF1Zan
U2uuZE9njg9Dhahfhrzv7zaDZ2HkpP7pPgvc/HVakwkv3MA+oOZh3QpZ1RuHfK5snGw//33ZcX6/
rQf94xAZJ8fhQ/p7LsQ5enX0rnxV6segLdHBNv1ml+Y9EMh7PZd13ExNxHCMZveuXjQ9dZAHjzxr
WfuPz4ZR24tZ64291KUB+h4e8PnTb70oF4/PhRehLK6eG/gSywKVMIQfGwXA+38KswqC871atX2E
xvL46UN7PuoKCyMKGev0qBh4mPJ9aJed9zZ4Vf2pMTcfmu8vdw/tGn3ZeXZ4lE0y4v5y9zZS4pfS
q1wEaPgL7u0fYi2TpKuSRspGdtzj7hPLNkRvPD53fcVzMoD7/2+BhRBwU1JWJ/f7/vDuyI5JGTsB
zcBn5s+7K68+BMPYjrdtnf/zof1DbDHBI1Mnkpp/v/UyTA1V7hYYcXGsoBnLtn+Lu7dh3mh1VvHf
3zI5h+UEuwEY/v4+o7z68PaSyf2c2ZW3/d/vbmDjFOvCZNj8j3e3UtqlEVoQ4v+8a//2xrBL0dl8
WfW7/wU54mNwhL50MHp4B/z9yb6/FXKYZ5fhzom9Tx/aZee9beyKea2X6RMbZmzPC6w7MjPWzl0R
zNMicNtwM8452yOE+86yp48Gd1yRtGmXQsAIVy1Rl12JGAll8IvfqcXOHJKu2sqOIPuVuHxVNLNh
R5Hg3HKYRmP/cdIyLAaWOwrHIXJSOZ+cQAGZxB6VZTQ/j/rGs2GQSDkFk2O6o9UpEEHlZcMJUIY2
jFnAYnGbNeyiqVyYSL5tIQoNGFlZ0UtX+d9D0I1vulG8uTZLPqMM1B1ggGaL4lTyilLydcpm/41f
AIDvqzl1+s1sBsWTUpT5U8IWRM3M+ixr0dBFFwjsh36aPVKbc6lswh7ZqihGogUocCiWSl6BPL+W
P5miSOMTefTmUVaQtRgORjZgUSwml23zDIPdzbDwkq/qBjgWub2KRpaN4PXZ1ef8ClXb4FCpKJB5
SJCo6LAK8855p4RPlu6Do2ariUnVHD7JthY9PH4P+3gvq7JjQD3HUJz2IRWjkPYqz2pZnx2sxlC9
8aNxC5sVqxpZ9ycQ3Z1SN9skqaMnOUEajZcYI08IrDR52qw+1JO3DCwf/1ZhtWWJXGXZOO1RXnHU
gP9q0OJqcq9/iLFdP15lNf4PvkhqyiH34Nvge+OHuWXguxhEO05x5vFN/nMP73pltGPEp7yPS84Q
ehXMTmq4RzwavKOjFp/gCyNO+qfpXYhs5FvmHe/d8squavCcfVvwgWWWey8yL++rt+D7azr5bO/s
OdnLjvuw//6aVWciao9ywcLrrIcZDulx8nL3QRUFWiHKsUs4ExM1R4i68PrOQ8LB53qwJnwF/8TK
ECWJvwYOYJ17bDb5xbljjScD7vEY/mUbCzWYpewg7z0i2hVhLT6b/BH3QMzU1Etjv8lXvs+LvWC0
xevG4zyVm7vH95U+LsYmtrd5yIdfrX1hENzkgXKFZdh9H2NdKD+HtcPRLn+Rk8TxPtHBHeR8OmE0
ir9w5vgJlQVHWd9uTL6GP2BIEmb+6dY2QW09RKX6WnUjvmDYxaECiJTB+t0fBDbzZFoT3N658DK2
2+63XsGIYBKwI3ml/rm6tw16nRyRpgFGTawuMVCVMn/CNKffJI3dHtDgNzgZEJd5FHecILU7RGbb
c5Elw1NW78HpG48Ygw1PoZ1pu3kM0e/2exQjis6boG02436uzf4pdqbhCtZHWCgFGb6okH/H0uWU
eWbz7Df4rSJDYhxjUTTwyTd54qrqy9g8QTXDDQybtGVdYNvbi+oINj1ltby7D5IjpxaRPBLexjFx
Hfav0WiuZIcsPgQXSo2dpBwiu291EnjRITRQn/ozl+xNcbevFrcY2fChX1bNBJUybElQOBej300r
L438NUEN7zgGGUkzv8yVhc0Z4NrUa8gHohiNsatWIXwcVKh9A0n6bPWuV45DTXzbxeZ87NIge5gM
F+RM6yjkbSzDhGSopYgE8Q6m/P8uZVUWrV1lD0DYo73SFm+34EbMUPCoI51hrgOEpGOs9r6MmhWy
W2MiGSBfJwvyaxPnCMp7EQmmJrpU0MIv0RQWl7yEQMzqrQ0OokNz6t8djTuF2gLJsuDgwQu6xclx
6uigEGeyRhuhQJPhCZC+6zS092+XshUJbbT5W3HEeLv8H7Fy7LtQkCD2giMXV7f3NjuMhWJ0v8j9
R1sZKYvZ8M4TrvYrzFqKDa6b5reKLA7qm98bKxjXwDvSA0BR+xn7XjLJtPcl9AuUnKHBoe121r2y
Xc7FbPDVc7uNZRXOAagdMCZ5+a913VPsQ+wa4Gl6qM8yRtMc8E73Me/qhpjz3vNxyrnNEQhlY4ZM
7qBfGwXIRV6NDns8NMVlW6XY/s4qe9QrRZssckgvV8yKKjO2gKSK9nDU/hlndINubb3n5Wu2j/NK
TsJ/brcG61LiPc+PnVgz3X7xkF/4/dv3oe3WUWdLhPCs/T1MXslfOXkVlwo/sh/G3rvv4wYLL1iz
wyNE3sG9Q469TfNhbhnoWTX2jZnaHJsGbI1muuVrhcalcNwxSfg6wcafCutcVoW68wGVHGpNN49l
6bTbLjC7B7R7o3VXmdqz7QAa0Kau+2LP4y/DCcwfbaVt0b8HswcGSokmNAK1iq94XyrnAsIEq9/h
DQhntzW1ODxNGK6uPdaVCFPrSHsP2kQKn/M7IwFxL6uOaAuHGTtNO8RFBG7oWpmmrd732Rntc4hB
mFf5yPsX/m2EHObVnrfHVO7nbUSO6IGGy/jlNkKvh37ZY/6xcQvIygs9daK94bqY1gpMeIFV7FVO
47rfzT6oHm5hrt6Gy5GUyfZWB61d7Do/mBa3aeW4iEPCpLsNl3MMvo5op+uTppQvNlfRsG1tYOba
LB3R8nZ6wPfyNmeSopQGGufYdRh69nHt7LXBbbC06uyrQVIig7v0dGuae33rV/EAkIaTEaXJvY0e
ZPpRFkbR68eh5FyYJM1ONrVjZ1ULQ4jQ3kPejRAdcti9za8fwmRANkrM1lkqCIoBR3CAh/nGmUcf
XJja6YsyRVQsE0SxYdDeEqOfd7KpZxuFQF9fqcc6dje3quzBSghWmT2zwdKUZWxjzgkVJznlZQ2p
XW2sFZaMfDgqmMWaAQDbjCME9NsK9xJxqaZtdOqAi+zjZDehJLCIS705JZiCvqIc/4+m15jhDEb4
Wrfpi6ZG40MrarqDohpia4+yZmEIy0nHoz2neyNCAxyLQQRKw2Ei+ZfOJJutiT1PVB7r3la2foAU
uNHG2Ae4o/tYWtaPcrY2do4YAyrDzsEgo3orcqUG24Yoo2ySnTLsXpVXsUgk30fd4z5Mh4xqh9iT
eA05zY8BQZ5NOSXlqVaHnP+2StmYve09ZqNT4UZrld+qOT4jfuz8k+CwjEbh+MPXcb4KIM69KH42
rkPkRM5F6RaHMigvA/5V2wK1hKti6P3VNDE6iDiC2lSiTXbo6TDuE+GLBYJcO/ADY26tTsvggJmF
hxGJi3acqWnBOnI4DbNRMVli+qEH2C10aKhlHaIgjlk+2ApChbUZ2SvHKPSTLKw/V2XHqZVlB7sq
Ii/btaCaNSCWCGbIkKl3yLqbb2QbZgzZ/XhRWHrxSqomO4I8Fx5mZfHqc4i5N12Mkw07BvmWaul2
7nsMNFK+MZhiDYe8i/vlnMbeBSmU6jTOobkCxTx9N8fPKE/HP8LW05ag4NpL2iTmSROZZZ0Pz5vv
AlkhIMvADg2V7iEnCBOsQcRw1YktKmrxfhH/6GuQn7VOLnnuWv08JbjoyoFTt+RNnt7MPkORMjCV
U2tp6cXsJ2spA5r5MoIxEGYB2oNWIYDeDPGwD3TUXzFAPbk4jhyQqP6sKZ12lUWQcSQ3AQEMgAtc
7k2l45L8cUDRRiJCdmSWFm4r2+UB/mc8wo36GQ3PdToG+MzIjsHwr2lRkUEWP4qyaRrUYlVzsraW
L3gbD1RqH5ZxfBt173CDFXpq+VW+smz2e55BEDSdnRwpO9jLxhsNSNW7u8kC/kuEtY+MgIGl+2zy
sj0efN7pPrT20ZicZoDm9xedPPzI5pp37/6yOrjJB7CSciTGBos5gDOc4Bhzti22QV4GdCIXOHI+
oBiW/F0g44t35oi2cq5jdhMjH/xG3vZHWtsDycwRMbbY6UDch+1+mmbO9HtQRPlgJye/1eeXMXNB
JszjCGKZqo3s6g5J93Qlq62VWic9NP6RNeAoKBEXfNo5tHoRAKwXYeQC7tx9kDXPJL/auj2QSbd+
dEsz33OCbJywPqGoVONk4EZ90DsNm3XaB9wEwAuKy5KdSLewXI+PUzIjGSIa+1L/rGUgM4O0MJ6j
CRPgEpeSpdGoxrOuNf1Tpb8C59SfZQDEIxBQLAj2t3jNifdlR+ZfVv2EOZQzZM7xOfUusZ9HKwPX
HX0Zd+G88d3hOIL93jRlMOE3UE5HtmnYgVjttqg77FgMIyhBncprGXQvZLis1k6n7nW9XVfJ+F0D
NbMPRh+pncl30r2Hiii/nOyMpiTPr/IKlddb3L1JQ5hjHw3IiSQFUqh4ttTnGnVQFZ7yeXTIEZp9
obH7HNGbEYXskFeZZ8zHeUaq/0+7qYQHSEr6FhC3/hz2pgI23EHuUFSbVOuOth5mgDsr41m2BehH
aYlRYskD6afMeFAAwypxC5gAczu98bm1+rMHKegpQ2nlKWlzoPPeg4Ve975rTfXUClTAaHYqj0iq
sqhB/h3TMsEv9z9NMkLGyjZZnYZ4VzV9umqSIN4WQZp/tqsvWJ36K+hK2bLwi2pY9FPvH2ILpgRq
lruhAhqaRk540XtOvBTUPV/w2cWKJ7eitzED8luV2Ju0ubfMVD/6mduQCzj1SV/jlhzY4BvgGuDJ
7vS54UTACJNzZxTfBnVSTjy7m0+ARcw2/1SJa3UAuDbgDmaxYv1khxxvAkB7DPu5+YTY0aNb5T2Q
e/r0sfyhj515luOQ8edgqUOcX3ZGZqwsKiPXcDpjVm1osmVfoDuatqtazeIXQLacnQWO8drZbNJH
FDa/5o3/0yzD6S3FUdsYNP1X22NokRQcB0MISa2RBx2kAQ4TG1NwJ6xd19fDzzg3XrTSab7bdpEu
sJLpv+Cs7sI9LIxPfqljtVFG6fME52VVa7NxHTUnxBCsHi789HTbsR66U6Y4wT5DnnjVpulLGbs6
MtQUiZXyVRa/hbIK0EHHlsno1rno5YhiWHcpR/3hhAxHnHhfCyVF/tIUUsUYW/X7QrXftwkBg/2c
mF+H1mkeqjmpeBAgAp/VaLWLwplwHctG68j/KlimzMAbxPRrPLeU1vLhp5jjGv33eSmjQ3AyO91x
EJMd3DldT/nwWrtNfpJL1WgK2ACwSeoyvnVIoKUuETWCMGJtK4vea1/1Ws9Z1E1Yell5y+oLYzSs
yLSHokztS+lqNsz0PvmaTi+jX/PulLF2GVz7ocLo9kUWk25u+wAnCFlDvnNcEmXsZHxaWD1y+oG+
lL0+T8zrHAV72SmbVCe6ZHmpXGRtnAsYFENmbgsjRmdX65HScdrxMppttHZiPGd9Hq4XstvjhVP/
RF80mfqmqs20k22ykCGNXaAwM73dm9PC/D2SFaoL+KxEMsFLU30hY+TrzL5n4kzk9xs5ye0l5GXb
wIDQo/6LZeLlEhVxCwpmDF9BRp8mu/e+Iy8PFCXNu0tghgje6EmzDFMUs6pYKLGr+Su6iOWutY10
G8xa8QWxszXECe87EuVYRqPDeipyE+lWH8tvIbJkl4twVvyd3oTNVztetvVgIzBsdWxsalwqRLX2
rf2UT86L6ffeUTOA5sn2pMCSoyE3fY3hN14ttDLBt/n2V3vKWPHEsNjD2DZfanARHTYdX8mQBJsB
6eKdHB9WPGbi/ivpM2+HULa+lqOBHp1Sd/rlRqq29XWxi3DDzD6EhY1wO76qQ+7UD50oZggmRxQ2
APaLMNnWTbjOwL49VDjXCUxn6R7Lig8LYn8hbAVEpUMn2sqZ4nToWedGxnyyZtyj/kwsezvUb8+j
2iCfr13zoVN2paCNze2UNKtELCZUZR62/N59NyUVTRLKzLwJf7PSkqxStpNmvKqC0HbrlYH3uhVD
u2Uv9fRx7G0aFZeandLWF9k9yleWl7KwQAnuI889yJvJHYUXllPfbqfsa2UfAqBqTY4vtvLm5bhE
s4dDNMxQh/h7IL4w7t2lBfFmwZMTqkeVt8sxUEELgJi46oNbX9kocq6OHZjABCieUi9Vu9U3MioR
bd3UjIdZGz/LpltwZYSPdpM2xzieSTW3rhdtanQ8l7fupBy7hyB5lHMOkRmdsEC9GsjbP7eqtlIE
EECfpvhRc+yjrOWFTl7P1F9NgVzPClbjQwkjKsDWCiSjb615tM0HTRSlJLVJ1tqAhmO2kF2yLvvv
1Vu37LkN6tBT/j1ehsquf40vUv1TZJaAtNwheJjLLHgw/dy5CEBdFpn8ZtIiC9XUQuQAp2Zn9G5g
LnCSCYRteLk27MoCvUT11qPminEgXXuW4yrsm0w2aXRPJZZvZBW3Bdg6PVTA7QSescP7z7zGoO2v
I8uU9VRzXiarJGLM69hNYHgrdOY5mNt6pTksJOu/VwTkHJRAAj4mWyn10JzCsml/X0bmMO3zotoC
EaF7srOG0/mUp6Yc3YRRu0vNCe67aJPdt0g5UcUa86YqfJPM/Rd6tW6iavtOipZzDxMigO6yrQcD
ZYIs/wAmb4uiBQENmk0k2AE4mU/lUJpPFvrQSciWS9YMH5iTEUFMkhGmCOt7oCZKo5L0FAP6SfPO
SludZacMq2oS0jlnnjz78EeZg3h+8sHg/Oc11MTUN6FKTv/ehmjzsXbm7CKnGSaWrlWfcsI58fxd
6i1QlYhjGtaSYEYARTULU9Dec9u6NmOSXYISSvyUmvO61LGnl50jT+zzFGtPcWwmnERbzrvYFNf0
debG1roWlHoZOxAra7JQbQNseZddZO2/xdvzgPioiJX3IV+Y1C/3EWHA4mFkfUFE8NFsM/Iuwfwk
A+Td/rn3D2Nk5597N+X8+l/3IufPxfzy1ga0ac44/zzJkXK2f4mXf6vs/DveKISONtYBq9zRrkls
/X4z73/wvwz68wbd4zU/ndddMby/KYubut1iWU4k7FQICsrgvOKRfsEeMRdI2vLV1laJaPVJJl/h
OL3IWhRo2TGKYdEoRuy88i/dNlVrrWWvlkGkdGqzEWlA9quJjvknv9RT0IDaGgvUGtDePMC2H1gO
qhn8HZ6EQAhlnyyKZvzVDcp0kjWvFmImiV7eRrfqiC2QnpM/E5P1rV6hInOQldrA1CzoQ3ACM6tq
jEZLBIVb7ZOPigwnyvmXCmrbAfF3ILKiCguc836jCo6yavAFSuuweM1nzT4bpuB4k+z9EjgIXlSY
s+08MWqIqytPnfAp4zPwaMWQhRG2+AKz29mWbDjWcrJE3AIJ0/Lijrb2aR7g8InJmr9voRe3oNvI
EqWImiGvDPZdnCkJXr/U+eXs8VMAuHkvay3YY/zWK7QrvCEVnhSiLiXRa9McNujr4K4KMREDHr5a
Q5TWCzuZIjxr+B62xWgBCR0UcYbHdyts2kcRfJOyEE1ywJiW0RGfJeu5c0sLf2gynvcBbYaxbFLC
r+2tsBbOBHCixXc+jIx2+7/ZNZomnnd3aW7HQY4bprl4HBqodKO49ffz0BzmyFTSEOvGuMJNrNiD
kow26BNHQLuVeufGyrdO1VMwBKgKndvmIPsqEYDlkaatkE14VEJsAW5V2cMfVy6TGusNGR0bcXQx
UjO6pOIq08lwJjujw1HKNTvYw0KiP8gaZ9h04nKECXwrsDoLT6ENxXQwuqvs1BStEgRefY2jUh+v
5GBLOICisDy9TNhNgvcKyvWYjPnKBp/2mQXRQ0ay+xHEe/Dc5L831KOSVYcoEkadYn9dhHa3mrWy
2/8ZVOOrgOSYFzxrunFr/jDIQh5oNXUhiynVQFp77D/ZJGy2WQYSL8xLPmZBnJiXeraMy5CYT13u
mftYdsi2tirMbVuVcOydDmFp2ch69al2VHMPmg6h2/5PTNKCTZxcmMtFWDnbyIEWUAv1KlnNG9yP
pT7VvXrvlcFlpHPU6KMkmdums4lsvsMwxR2OlMPqEomrQLTJXkiov6/+f+OUQv1/KKKYxt+KKI5q
Ow66QLapqWijmI7+QQeB59MMP9DMDpMCMBCu/6KonAIl2r68yCsEJ8oLViNQzUcsrf9uj0Xn2Fic
nKMdcI+X7XLkmKoZ9s7dVtbu7TJ2JC14INV6kO1a4MTaQl52dZ0eDDs7f5iyNYx5Of4fZV/WHDeu
ZP1f5vljBHeQD/NS+yrJkizZfmG0l8sF3Bdw+fXfQbIklKrd7TsRM7xAbqy2qkggkXlOhsIfYnoD
xWOwzHWcSBF7MsmQYn9jU6Z5yjL3hMy3wLk3Ca6GN0GuNNfDwQMVb/irMkX0lDSZgR3cWO5T7Pgf
LAYY0lyXoFzTFwZ4/J/ZAFgDZYrK74tpNwIv2tSRr2k1swfCDhZK+YZWgU3sHKyqMU5qTaiD8HuZ
Z7E3W9ACsmnddpu7QOmu9BZoPthud2cry7ezG8lkqEAzLqFIoUJlgxtqi9ZBORtq2tIlNnfMFEfi
TAEdPE6ZOtRizHPSNL4OlmZlBJLn5tgdXBSxgkquAjs9SOvUWJ/aCYlCgu6qBj3bNBWo/IJx15ny
92mLHp1H7q6RMz9naDwiA4iiDL9imtAFGx3yU2KSvIUj8RzAkpbhNMdURm9iFUA3eyRo8vrqVgnT
ylPoZN7JLD4rPNM6aIsHjT3fSDrx7OA8dIbHdb2YbAivlEBNSfIWp8PJwp5FbYoii9lwBlh9C301
iwCTaUvw1fZyWxRgYPbmRx/Cm7QQ5e9lvU7asT7aJRp0aQQCnMtIKfqe1cexdM6Z5wKR4N2B5DdT
FekmnFKQG02F65ZrXiExMZWunW6UC6CH0fyXeBqYt5RnYbSYX3QOTpGCAGAC75+9Reumb2j+pkId
x8ZFwc7CRKUydugSKt9EoTrwP6KiQMcWBxC3hMNXl1RjOMohdcbCZvZR6jkERXNkiETWgpKQbK7u
Q3OyKWQcJPaacKssO/xOZm8yJMXkAL0lLUx91dtJdMQ+KC0W6ESNjjRHaTsKmOWlQYv7/oI75xse
8Io56tZxbod248xut62fAAQJDSvLyUQxy1GqB5e/qUenvKitwu8QPbh4p3aPN0zEQCeYyIuKo2v4
iZEhxSGtqePjdR7OwfHIcVA44qEINCkWse2C+6xBCYZRpt6qJmwpqsdKtJQZm7FHBRfpLannBC5F
+rTQDhpDEwoO0EAMa/WJjeokUaPHUc6D3NdPnrzQiC7KptXNA3o3Y+B+YesaeY33mODN/GACdgVg
NP4jiRy/j9E9VYESUVqQIghXST+0YGizvUdkwBtQgXJdIthcnKwWxO1Gpd2TTzl43tZC9zUIyx1w
cAorvu+0ysIprbxn4I97LQNrJE2R6coXKfDU7Lpyz73BqgNel3ua+aAIPxt56J7VtJ0KMLBH5bAm
RYS23SUDbx3WlmmJLrOpOCIFiUZumtfgUjrqKIrrANJDExJfWZAHaUCMDjcaKqGKMnAHPeG5kRdb
awgeyE5FVB5Kpkxs+kRqTqNSfjYlG71wGZbiE5irjDsXrVKfTY/9zCZunmmGwgg00IOc/kRTQHkM
AGIQ7nG2xeEOwGPG4BB21h961Q3nFrIJJDeO6wG3zcPiyTHZzWq6H9CTI1D6fBC+q2/m93zbVl/r
MJy21y9s9a6PmsTa5kbwOgHmyd/QKuHGUVShqOblBKlZkDQbsLzwhc1t45hMwPWJTBzT4BzFPIYV
M4GwJTU0n0dAbL0IZz2pUulpg4luSUbKZ7bxvdTcVkLoRzsrO3Rj6z6QZswAqLux9mn0MvS525O3
bp0q+ESKhgP1QiL5H2hKiiLggBBovXvyAk2ofo6G7Eg6ElHwBswheO+/BaLgLHS9tQoksgkEsEhM
HeJMlA918cP10uBYS5RQugSS5k/JPNHpq7zG4+NGQVPyUMY3MlCF6qvYrz57RXEfRZq4y8c6AIFr
UYm7MHC9ZdnjkQNMlc5ZkTBAQSYKXat9DOQlA3DEurjz6rY/R/zpSkRyHMyyrZaUyYJCkz8peunl
o2dyDk8y0s4R3u9BCsBQFtsQRUZbojOrRAKqwhjgQZLcrJXgNjRSl7wvnlOwIu6USJl1Y+CtUOUG
Isff+L8HVw43QWTwQjcvwbEPyP+Qu2P2x62qjn0qikNcXwdGBBDRblN34NMCUWVdAfmD930ZfdIc
hjNJHQccQBDrT+DS7E9+DwAYJPPlXGfi2A9faHJj9jtZFOFEBOy+7co1+xDNCzLyHE+4TX+ieY4z
UNCDfqGJEqt4NzItfAuqTGg0KwRa0Xz00GcAWpIVrtowYmegoQGmQI/wfp6SBszP2B3MQ5HVG+FN
xTy9Vc9OBc9PGroMLjF6LXJPoMRzT2Su4oyg+UQ/wQfFzdRG8+4f0g6E2XGVdsDf0nQcFyt2Zlim
Zd0ygom+c4tgRId/LFdkadiZB6M493kcgWQxNQ/cNc0DidUlkVY0HceqAqmqnN9Yd83kZMCfhLdh
RxiSEc6c8U4g03mogjbkcGVFw9lXfQh9PA+WE853v3IhY2V2e4dbS2V+9eHInfERvPJNlq4LLF2B
4YFOlGM3VdiYehFjy1pj57Bnw9ZIwXPYLogtM20c9DRKVV6gR3G29HWUr7HmWdWuRGaVN8DBAPbA
GPvyMGfUmwPplZCmdpyYIITF8dRCl5Z9jB8S4F0c1FkjJ4M2AV4dw8QDS7eNphWgadCYxKbeom84
AgZX7ZcwICHKYqvj7VxIIamxYYDlrJ/HZZsz0Nca+ADyXjYIrJvIHoAcgHbvLDG6YTtZwBcbR/FS
pk2LfxCBQw4nOQR9WuZH5DbPLcCE97Oyw2nHAi8fvnFl9gk/Ogd4+NVYrm0Z0JZCYNUjEWvrtbtr
i/aFDOkytl2tLzyZ9kJ8EpEDHhSIIu+kuc3Dv/8ybB+kf9cJOfwygPkI8j3w+IHtFF/Ujwm5sclQ
ZcLBTAOuPHdLDGU3NGU0VQxqiZ9ra51ZP0g+dSBVI2UYeC2Qk7r+QrJ240Y2JKPLjV3gS2dlw9Ft
tBaD+0OJlFutp9+dOgq2NoCe77QYG+UWh48ojOg+VZTUAnyOfZeGTYmVmERVJiFqAIN95vafwr4C
yggHC/qC4fhxS9ZCli/hCwsbGWeKnbfQpFDB6H50QcIWSIvZCAzCZc2Tx84GoTwa/LHUTYMSaBh4
vOydvl5XYY4lKsnoQiaztZrT6DYELV9L4J2VqGtxw30BYC3lchsiq9HvsCSaBsPFkb7tj8/95LV3
zMjRtizBrFHam60bT3g7Qmz9aNZHNX7qXX4o2aTtgVudO2e8m+5AzyR28xSFRdG21oS+0IKh2egA
BfmK/MudiHj3JNCbc+5BaYguO8ijsdKXvdEDVB1Qgy8AF1xhN1Z9HYCdsyX3qMc08gCLJ93BWBuc
B/xmFiQv3QGpcKF9TSp7azLsHG/4Koi5gmREX0FTJetDa/bSbPONt4rs7Gkyjj0IT3iC9g7gT6O9
IwaIMWAG3XWXB6m/ISFdMsGsfYuWZCWiUT327ulGZo4cUMgRYN6UIqfcG+9ZgwMOsPQ0ejC6yyHS
sBmmYRebEWoAMDfDIp5HNKVLzoEXDQpxJfHN5GMAUgkZICvDogCW4HtsGnIlBYXWUh7SAHIqSVHG
Pl1vSGl/6lk4dV6QpjZ0D+esPl8jE8/Q5+RlBgD23nxoigqbi43fYnG/ICFtb//RkLR2DQx+AZws
UL4u9YABzCLphhdgCv8ajaJB8Wg4vGihtk21un0cQzt+MXqUacBmytn0KQpTgJrBxvZ942zxKgWM
G5TAXSoOzEBWlrT16DbbYWLdmqZ5ZwEXInK8LU1BwJEvE8a9A00zzm5u7o9JN98cz26yoZtzvCrp
bi2bLjc3TFFvW3A9r7keZmcf+6UMIMEPFwK+kdXLERQqszCStH6pDdpoaUczMqYRalfAi9sDVx1c
UmAEfI9HWnSlQkY2FE85v8erMv6MM1oN1bUaO6IH0zvmouXgl0ed1Kauwv8kzRCIvVKXmhOBu6ZO
wWVu+Dh3cfPhOzm+uwgO6JJVMQF3LtNQrVZtAhy4EGcIsYXQJdbRigJUrpWSuwIAk+CN7IczaSMr
Bvz2O8mIm4N0RPlm8KWZkvMI5Vp16PTnr14e2nxx+R+AwNFU1qRfib+CgN4CSJvBD8UuaYro5NlD
dKLR1Ik2WQVyzoupAdxaCsodE8U+qDRNU8B/SFUVD3p7BqpncDT2FQjFG+TrpCPFsAAL1oPX8c1x
FnL3DrgrYCJo0uLMSlGcaUQXHXVrmwGnnIsbxY1xFiR70aMIJsica39lpndVvCkF8AhV9N/FlJFs
Dc/vfzT7v3wm9z2SulcHDKill6D7hlKAds3YsTF/RkaJXKXKCtJovphI4dnAtZV5zCuxzGDmKo15
bTUnJG+CNQkKZSV5iI1O0INWASLKS6dhYYZj9gMvqz2yv95rDfixzY0FPmzz5AG9als0lnZIuw60
mQCFwimY3nuA2GVgJXQC31mSqrMFANBatMpjhfdmT9NbNXIjcAIBkXaYnch+Qhl7vhha21sk0ZBi
8Qb9LLwaUqxZ2qTJ8d9XdjfA/kxnjoP/c23dBM2mb+o3x1ilh2RDzMfwlNQJjhVSAVqCKsOxisTw
oBEzShwa0pDUdKmkoZoqF0D2JIsaRHFrC/uOfKHikPXN9B9j3d5U+VUDf2NS1ngAYGAP545oYWVI
jfqAzzac7iewooojXbjEjKTRaEqI5drF332RSalSkX7WzFYksNO/GhAtSuCp4thP+VnWGPB4OY21
uxYcuXUt9MDYh43Aqe664WQEUwocaDl3XX4RdqOoNr0Toqj6XUbWpXShEV1IS766sRCeKK5i3IRU
U69D8p8+BQB6E7S0d0ju/vsXxDD+luBwAaFqMNPxXcC+m7dL/yFu9CnmSGkFfm+FwGuRSZT5eS6f
2DQqOCqWGRAG1uPgvZFDzY/wSqocqVLP66uH+1SBa5o81ftgVpM5KvNBRZ2IfE33maP7ETM3HpqY
gDbPNglgc18nQOpuQctS7Mo+iF7MAKWMgNv6jjo7sFD3vn/n2sl0rgukV4kbUXqmVvhXNQlng1oh
cQRa29orUZk/NOAY7qSI5DRSMpdO79T8xqaVB4EylIa84B9C3bj+4y0Hp1+DnDsBo2c2AvpNeKgm
xEXP3LAGxCsO4mxL/LKMPtma71rUfxbBBhn5fi2A7bkgF193vBN5XJyL2gKZ2y8SkbKwu2UHtIA7
IfkqsfF9RfNcfmzpdE1Oo8LPj8F89PY2VVoyLiQTpsPDPxy6/z3X5jouSPJsAMQ5Lv5CN4ns1DfM
lAsg5qI6EnBMUxpv8zSPlwbIKR7oEiDD/+CWzT4xov7UWy4WQmTX5egoBRE55lU/BscejZqggjCE
i9yBPzX3Vlo291424VAzd1ZCDy6iHo3G+Fd1AHjC2ece7anf6s4NlpHnJCe9i+IntK1/zitz/AYk
2B/oQDppFhAOAQgNDNM+RWV/wAPv4MkLjZLC8NAljstsSMP/xoZFuT87qjgUFi3i8obvt6GIk0ij
1SjvT9Ob+6tYN7en6RyQbHwn7tb//kwxzdviCYZHCfjJUPmPEwdUjNy8dSLmoJQ2D61j3rCfhQ3A
MA7Evl4X3VPhoO+mwIp9ZYmke0JLCJAYgZ9MSrqIpMeqUk+tXY2V/BPqZo1jkYTA0JT+dLF9ONno
hqEZmG3wJ0R3xoocmh6lj2gUVuZF1zoAIjFQzyNDlCgEQKfT+DXJW7dcNkn7lWtoX5iawNgVNsPu
Sfj8GPZZireIztE5/DalEV06oxSg2wKU6I1dFCX6JYKyFjKCmpKLmtJIhclClPwvQHJwucGNIcVK
WntjDiboiECKNxqevkojcEKYkg7MQEvOPNU/TkmrjP/gC5Dbh6Tpd5kZVGcjab21wVGHBlDj6kwy
oCADVgELou7kD48kokuuo8uARkDer4eF743Az0eL5Nbrkkk/eDWOb9wOfQrKksxbJDawd74EnMPH
mhBb1JP9h5lZcefIS2fwdmuUKF6qWi+/UwoaNVLbpVjTkBak7MA7II3h1i3ykGB87sKhuLtxvolK
WmVHviqqUtzcUylUAIrcyE9Exkoxjz7+11AAOwYTJkje6kUiewOp1D0prQqERcfKdJEeJQIYusxz
4IKgd1SXDXrhObEfGuC9hgAM/4r0AjKmH0cFGnMX4JrLv9KItE37pdJB5eoCG+5ZmDl64PzQO9I0
d2qA5RbC3+a6Yz/HbZxuNdawFWk1QA0fUOto4M8JLQBZhnutd86kpIsNSrU2FM+l1Nuoe41SL7wn
lY86YbQCoo2QpqnIObIjTPvDMY5/W4HNcIJj+3guOUD2dWxfroJ+/PUY52Hzv/9j/D+0TkYJ4NTL
kz2T/gWDce/zfBsNI9Yz8ZilaLvKo+HsTCjAD/10O8uAjYi9q9KAanGbkA/JUNI+nJVWRiSRA3Fg
l+5e5xbKa6wM3URRxjp0BlggQEnEK9igy2wDeHT558ka+au490Qw+EvUTjVHz2qB2C5HDJ352OjK
uS5h3M0G3dMs6A/q9FGdKkbES1jLjqvOuDqVrPkwxSuyG7ISMNFvJmhNQwugl5Xmvh/ddZSi2GLh
oBN9lZRetip8tLptQ2xHz0MVyLbA5hg1tt5sJ9QObIs8The20WNf04ZoZggqXm47bL8nrMQ9+2zJ
zkSsYqqj32TrhIIHPoLNw6kXT3kcPuCB164LHBiAqQL59xo4kEcaqQvJLEr/NzKTX1ESn/RaLI8G
lKkRoCUT4LXYeqHa5w+vNtowfThDQvEqlikM4PC6o1u0hrn6IgmQ8rYaD1G0MMbGs9t2ya4VrJB9
WM2rXgLDuWdde+D92Lx6kXbHRDB+mlhWPLe9g2oRiJPK6U4NzwCGIp1SwwTabGj26NyF1vACrGGw
MEYhHKZWOK7LJAieEq6zT+gqPcdklZQShNfTl7OVVrTrNurbVeEUqE9As/Mk206DQAJSBNxd0nSQ
MhplDLRBokqvbA0jvrbN2PC5BCTzvkx8dwdoRT/6K0qB62o4C8fX9TM19SVm36BvBO1973IShTHr
nUWNHmFlO/cCIo8DsDFPHNmAP9L3EaRJcwnSZIiDAzcgVldGc5hriiDL6mTYq3wB+tXiMg/68msQ
JOhIlA/IXPYH9aO+pgOlWSQfhDRVMs8f+kMCbtxGthHpDG1tKKMu11TSk7sacFN5KDYAl6hnjKar
ih8SBh5ARRwrE5tSlQUBWVVMw2esaV4arWVoTHVNmg1dcjVre5vdOVM769C+eNHlSfj60ZJmOGo1
PgPwvUPSqY5TfZvkYGHB2eqqZS6gfQxegWkStdH4yW86yhKCdC0CHvDwLaTcokw90qiYTAC6pwDs
TShzSHZI8X5rJqQALwy8WmANa+LWa3qUAHdOu9FYOlmvLW/mqTHDUQEm+wRCLkv+zUsnDxZt4lsb
YWgiWl/NW/Rzko0y7L3E3uB7flFgrc3ugAws/IDtJmM4hjaKDlfot2pPzJsccyNqsOFlDd4sRutD
RYQYV0ML1cgL9L3Ha3JykYhbuz5YiImAwukSDyRCuNDoH2VtlwYrPQ6qhZ6FPZYNkr0CBZreYZ47
4Aj796eIYd8skA3dtV3Xsi0TLyXbAfT9x9eRU3CjiIPJv5vwoTe6iEH42BboiRTy4gYg4bBiA0Ia
qgsP2tdoRPsriciY3Gh6FUZ5zGFQ7fiK58bFj7TK73fTMvCmbdv23a43QXHSdHm0jHWnM++Ggn3L
k8HcCmOa2pVVIoUNGN70HIN3/TiyfEmzzgwBTWjXWTE7z3NSyQjoMTK3PfNM1CDICPOQQhhJvgQD
RGPeJQCXmr3J78pc3ZU+jq2Z2/kGQGMGTViDSl76UVNdnrqQTP28caqTrgEcZS9ujLHJB/sk+V1+
6O+WKhiLQDOppjQCU1i0bafY2A2u5LIy+xN9/2P5raevPnrSN0HR9icSkfI3cvUrkfYqDsnJ8z1+
Th3WFEjaOklhHwBntQjtqT4hNwjqSxr6gY3/pg68b07NrQNx7JKCLlekuqk7du2iBho+GV7ZoC3n
Eoy8Yz785w8/jNudowEYJ4Ph52GiU873QYb08YdRh/iOxZk/3WcSHKvwiuGuBocavbPoQu+2qB21
5eDFQNmfwN+yAEnKbIdfeza/4JRdFZUgEJVvPtLqpj+gu/o6JinRzwBKrMZ7RUGavSEQNboQdNrE
gJ82xnd103TnGzEZ1PaZdAqBTVmx5i5s4+5Mhkr8bzHJ6u1+syHIppZtheYWql4dgQBzBpCnAPnm
mSZz9aupWQw4nGgE6JrCQTITTXor0s9uHr6FACouohQ0uiSielnfLC8eypYUc1SJGCrdVG2tMrNQ
jqCz7j4Io1cwOgXbgeo3aOOC0gZClolei4IFW+5XAOBRWxfpQgra4FhUB/IehgKQLWmvtj3vJvNm
Ry4ABuxPQ8BcJK92BfIYUpRaFf2phMiUKair5R9A3ixm2diVOOALsP72/ZRQ0QJI4PqpKH5QfwB1
BjQyKzjX/as5j5FDduOyWJPh3BCgGgnIR02V3+i3r8LXuo0niXjokks2Hr+JwdZDc0fUvyb0xa9p
xkhBDJnKRSduHzW3U8BoqClZU9hLCJDgYW3bd82msKKdY6JD0Us16yg0P/zUY2GD4hwkXC0QkdlT
ajxhE+jsE1aHmxAAWN/0+hvlXf/R0fS0rw7Y7m8dNecbBbaLwlyBdcs+plkNQgIcX8+nyXRUzD0c
nTVgoFInyni94qx5PqqmU2tp49ZZdiQPMvSjRu8WaD9xFwVeaIDRrlrj+80z+/KEBy7ApoBWPdax
9towN3P35HDziqC3iIl6kQ0AIW5Dkq0DIPkM1Esrq41Aw9Jkn1AAUDmguB7CfV/Hn+qxbZyDC1St
PyRSgdX78WvKTOxRUMuDEjd8SdnfvqZhbreCd3X0UlU/k9bK7nnusiV+js1fY9Gu+CDcn+ABRE5t
0obn1kicTYUukoNlNfm9rfdXtiCicH9awDCcbTNROZvBAiQf2QKkFdQKaFmeOtt4ahjam/u8+dvI
Q8voP2uxIM1XYN8uN5HDx4eRiejgddEPMJCND8HkDPNFG6a1OzLz7Dsa1p16ZLFlAbD3xWhnP8iM
HPzant2ViEa6GGd3mmWBGB8oBFoz8UpWdxH20rIZ/xpqAGZMu/wlLQwk3u062pdjGj6Bj5LPh40i
sB90HuUvTdEloBucLhYOqEoWSZhkP35jUYyO9th1gGx+t7ASPbu9y8cYvgYywg6EvXPiRz0brx6m
k35XGKa/o8elkt/YBm9mZOG2gDfWNBBmaWFrbHI9me4AGHUZKdnvRv+FnQao7T+sEIzbUwKwE+P5
i2M/0M65FrI6N0sEUTtYF4Lh+nPeyopVLVnjYV2+lk0XrbhdsT1YscrXrho/s5o3D5bLg8+D/ZIm
XvGqmUZ253TAHiWfwijyXTqAeYZ8KIRIJ4YaI4Two34OgXKB4HNXvwCwGU0TKf+eJWgUAd2u/Qw0
KG2d8yE58XxKTzH+PdfY6LNn00N+MgN7z68CaZHR+0U+fVYgQ+YIbV1KHwssEKeirdBgGJbfrbAe
vyRN/peVO9ODpvH00U/rT5ltj1+iltXIcYfdhqx4UM5Wcenwx0iY67AfxdcmqvIV8N/q89jk1pk5
WbQyxzr7ob9yTfO+R1zkq5qF9dkow+gAZDyQkIFzyeuWgSzsCWRhjy9bVCQ6XQo0HiYnJKGLNXey
SDNYVCaSjkmnVyvD8dtDLM9ZuJsuApcFZyBOopHtXcbCTDvTIUzeNkiJMYAT3crefWcTspYysmvz
xgT8uz+de0082aWwngH8EO9DewRmatXnX2u/XyZNHX8vHTNfsbEdT3iNxg9mxABCLxU1H688y7i5
eJbwHGofuSrWZVO/cEckCfI+fqTWRUBanrV4KL9EOg/XLJu0U1KK6hQKHXV4oVa/StMC3AU/0Wd7
9t9NRWv0iznNMflYVdTgX6qzcxi5+7Bv7F9FbN0MQIc6S6a3wf/dxpn6JyDtMmBhR0sUUgW/ytD8
4hd68pq5jgdIywBLRJxWHzQ349vGivRHlCWxRWoX+Y9I0xazk+d+qbTs2ikuSzRaZjmYesr8ucvE
2dH95L7p/ew5mny0nFZGvOvktPfCYAfIRiAMouLt2ShCfdFZQPAwyqJ8AZrK1i1NcLI4ATqcueCn
EHDjqI4ZrLVT9V+x04eFlNutlx7H/NUsxYDllBT1XQhARRqO4HRdlNlYbWiqjTY/NVX3Q9MH4yjc
yAO5zKgtRGNan2mqVaa2qHF29Tkwq4u2ka3MalrJ6Y2v0pJvKTOc3NUA7+5n5VYzzZ9ZmGFty5CO
OdPlXQGIKuTrZeZo04cCWJNjZq3CXsvuRFsXaC+e6u3Iu+IRRVIaMsW69T0BLRJD4dsvrB5fgLk9
vJKTluHhNUinkjUXpzLBfw9e8O4a/29X34O8BnFBVmjlF8366ZWZdWeX9bgOx1w80IhXQ3c7ijqv
e8ixDv6DnQ1MMvD+JSj90gwO4h9LhOt0mvTdgOOJVy1JXpykMh7wZcufge64JnE19Nmx1EqxjCfT
elVOXE57N3zRQTD4kAEmFF9cnF4A+Hlk5Vefe/0WzIn6PE0tdnRZ5j/Fnd+f7crzF8jlo/DUmbpl
K9LqNHFXfMYveENy1Dhe3G1p1sdIrLy7Y1/8JRH2senRozzlzqbVNfalQ/Zl7adoxcv62HrwLQ81
M9KCR/Zs4TVRsR67u5z3wRmV3cmWRn1YX0ajHPVBGgDG+k1G2lHKaIRK8XY//7l6YFK85gED8fgU
fMPOo1kBV2o6a57enVo9i9YJavRB/RvtQtCR/gRIJweeZGA8ofrM3TZAKdvh37p4tL1sWJBJ43hL
3eDBN5wiIloY62ezqrtTVTXRGnWBc7R4wJ/J6MBgXrQswUnrgBNH+fy25Tk5XZwg5rNCychEedwo
dPS/bvTwidV4FvCpx5F57n4Gw2r0lAIJ6hSDPmWW65D3SIE9pYOWnMhe84Lx20e5srd679ae4ks5
xUf6Tl/UTpjuwOR8QmO/2yxbxnZ+ZCYP9IDyfQaM4nh0djQFPXq+qwGJOT+gxOSX99K1MiakxsfO
vXL12nBYinbS1qFhgxrVdZ5c00NLN6qaFyZA2WtUEC79SjRPDmDpnvohQ1Vc5MR7Jqdkm+t6sCAt
XWDPW7AeBnHO9pmFwzgwIHstQKDrbhelcfcQBXX7kOHUeldjJ7ugqVJUU7sRTl2f+8hqHzp5iXAe
j1RP6KzIlhTAXwOr8ijW8y1IFuZAlQwmF/eRt6CLZTTGrpX3mUNJBRnL+0SAz9p7pQtYzyF6yt3S
QIEkf3UqP3oiERIUOPxzgNFI00ZMxslos1ea3ViQFxjGf2sR8NieY+TIamdiGM9t8QWtds19rHvD
A114w/iyCzq8urgHEnvR1UCSapt6QeoUUK+zYWx+6UN8mxMpITHIk8E9Gxh8S6Zg20D+2GPVPnDT
kyUXSgAebVBkH8WPE7K3ez2Mx01fxuXrbywA+mHugbg/bpguyleR8tsYymKUMTzcBR2y4HisOj0D
w1id+ADWs4CXGDvRCaXIeDom0bJpjPZzWPb6vRm0P0gcxUmAD60B7VBa8QScx7GIQVz0eyfPctal
b4NzAeVV4cLH+/jMQNxdAb3viDNJ8FpVWXQmubqQ7N2M5MqMvJwo5ljTvEW6cQ1wHIZGdRkemTz0
8DBz3RdFAcw/Pn5B7VmI08LYuY+dPnrqcvfUecP4ResjH6hz4IUns3IEtDOZVS4bACURA9+QPZWF
5f7sh+bk4N3+BUC5DFi2fn5uQbR60mtvWMeBFeLvdDGd8m42FVoOMBMw2hxCpND4kDWfqjGYFh66
GHdloANVwEhBoAD2XXNX38z9mKFKqo6nXTLgG+YNPc5eBKp77xjqHzemDgINmgYaL+5oxNtq2Bfc
/U+hA6vQ8kHumaDxYx5JWUIyOQp5C62y+yj7g50TJ4AXHfyFAq4hVJrB6VCvPKCXHt0ZzF8r9Qx3
b+M4ZEXD2VzC3thjmO2ajVggafVQd0Lc1Xiv3eE4XdzxyJ2WZpQmO+wx+DlFmcxGS0a5bUQVutnE
rzTSijx5zQusO29G/24X84Ates25RLmKl4hqh44RoT3puc22WMIloGPAisgap8uIZJaUOVJGI2VH
o8I2ipcbO9b63c7T0cjKp2I1csd7pEO7+MMsxybio25KUv+RjvDe/Wx9/NY2vn+0UNy77KvB3AA/
Cghk8tLW/K+uiiqc6ngXkaajcqUoP5lSj/KhBqQiA4iZe0BZcqPst6PXdMt5nvXIcrdjhYOwd38Z
Mm+r6pigOhZ014gbGdtJhqyDwr9v83JYJvLVC5iyratPWJFNdbBvxrbAKRnkEeSRkSUvY6wH+xrP
o1nOC3ZlX0p556f2uvFBCuwvIhsQPvXQNfdONQCR0MyLXZ87OPRTc47DrHu7cOQuECOl8IwIW76k
/oW2tnDvVUW5FLYwP7d8zA/BxykeMCWAXLBC74byoqUpGV+0unbWSgMt6gCVA4S41iRPpg90Mnzg
184cmsOIQshl0NrW66Dn/QqY9c0eDIfWa+rb9wXj1ifwKAKsUdR7svJrt8FhYeABb6QCdlPEcDYc
puvImJxnDRAw+EFhJ7WiazEN1HLgPgduE+DdOvATl5eW4yGWSBf/3YU8aArKiXRnlEO+1fo4WaTc
sw9dG7eP6HjX753UXdEMaKnodmktf5P0U7jCIa0O8p5Ri3/nQcY5YHyXzC7GbTh4xtqOwnqdync1
ujajp0BfuMI0H0mCPJ65TlO3Qi8idFOesLXt8WEftpovXniJLxvaqDcglce5ip5XzdbI0d6D7kDM
h1TLHhpDP7ZVH0nieciiJLnYhHhYglto/K7hrPoUgaGxtET+UJp4+C76QeNLZvb+Zp6TDRrtZpsI
3Z4PsclxoFHp+6wQj4PRGXv6jEVuAXPYnF46o0qLpTn2Jv4Y0NJ/kPBD+5Q2w4twgQJw+bKmAzg/
UQ9w0tIqWeidO24A9qufSJb6JZLCNCTh5KaABSr4tSEpQlQx7VHHuB2cscaZNy565dUnbBxr1B0k
3b5t/VlJot+ZKdm7Q9245hIpJQ1H3R3gwiNQoOx7Mf3HlGWus8wus59By4w9/YvTJU5xQ2nWTMAn
jjMGJgwzeTTyKD+0nZUtaKqJmD9OgBPGsToWCySbFWbwMzR1UHpIrzoJhk/WtCZzkvwXcbB6B1c6
ysmxPLbZEbs9c4fWtMtIsyM0GXWTsaNRWDJj9/8Z+5ItR3E2ynfpPecIkBgWvTF4dkyOcEZmbDg5
IgFiHoSevi9yVjgr/6yq3nDQaIfDFtL33eH/o59llQOYEZPbfAktCEpOZQA3PfhdbaWw5wtCuy8m
glX17g/4yOvnWweIfcwXN6mgYEh3vBR2FKi+3JrFYhKiBJ4a/zyz0OgqkNeiabX/XjSdvWWs6fzb
2FtrH+abDk/8U5NZ6Z1UZIoMYLizmq95DtuLOqz4tR54e/X2Xp/lNcTZKu+IjLo4BcvxCKvc9Ibf
z4fRot45qYPuJFOPRdCokvhKKA7UFQkOPQcOQbzf/WMdJ9Z9KMdiawaYi+lrhiqBTaWTCcRHtXuG
qr5zoSWZHkinz0DFlcfAk83KZm34YOUhYIpjMO36gsMKabFhv/eCrzJI8XAxVWXVso2saRaZSjAs
0e82zlS6y1wBqck9776ZGso6aChe12yYMfpIZCWwgeoIwhdLwEhndPlGFhCWQ8lZgkY8VC8dmNZ3
poRn+ASRBFFvTdEMVx1FNGcZMOjul+FmxsYZXxIfmh8tQhONwF4Pu+FLV3bZoZnyYt0W4/y21CMt
TM//Eab+nwwMXXQ6fQfqYGEQekhp/z2RncI5ZBx9K0HQMOMwSty4qs3PdJFlXeB1W7sJLOhtQNPV
XIDBfAD7ebozJeVY0yEMYURpBnjLKIgRk1XhOXoPBB8OcAz+RVeMoiUxDpj5UEH8xp3AWK/yTVUO
wdan1H8BlOEjUGTyq3L9z6CDNS9WmZY7CF8AD110f+ogfQjkmxn+oUO4zBCaGXiypqQPzoUih7Cw
9WfSAwTHcjiRIGQLaXOFB5BpGJL+C9xHw7OLPc1ehbt5WXkLAC6HVdiAgDXPgP0jgzdCLHhpMpep
qvUKPEcvvysDuBSOM/SR0rH110DQVa9lDfuUnOfhwRQ9AOTCGRZ4c8bANYb7eN82wx58HmvnQ4T3
3qn5sCa69Z4RBw2ht+Gptz6bH1ANqQI2rywa0E3FZbcJlr0/YZ5aFbDwQJ4AJwdGxvbJrVw4DSLv
tzPFZOnXWvnnQuCFkD0BfVro8ZAv4vxZfUzdqfpO4I9jbvy/apYmgPpCuIGkjO7cpPmh/ZI9tyIt
z7MPyHQFa5yoJ94MxRYkDx87Uhf763db5ME2mEpQJZdvf8tbD8jd/EEugdnWqv7r6/x73pv4ASTc
fd9mtkdtO/z966zTMUtsR+JRK0GFNkIQMCuFZoSRi4C2gDze1CPM3S+SEqZsxpi7X5rhavS1m9Js
Y+og2VGDRtRUK7mQsppSWjvdzWtTyhZSl7m7XRpD97peb7VwsKiOprsypLBru5fpbUmpd5+DovtM
wAePwmQodyn4fouGKiTAE/g18t6GCKqEOapbS73vob+1NQAMg96YHJEdZne4u9ro3cAcpiGbpj+C
PHThiYNXzXfQrsXx8YYRMaMKjLq9QoGd94nLdoAqao0s/VbTHnLZrR+Up+stWMcHwppgZ+pmCS95
CI7q8vTz1rHDdQrlLahlpGmPlDiazKWZfYZACWTh+0WqZlikZsydEFhnQbu5VTMjRnMrD0aLJqvb
WNq0j35ruM3E8UWM0446Mb7KT/OY0geHE+ci/eJnaeEr+F52LdkLP6GHotO/r74O/Q2mga8rRGVt
4L2D0GX4g38T3E7sSlft6NMTfjEkkkjVdSsOpfmTI6cxh14a9F6HAxubsvpql0WyJ3USCzgZNK+T
UMWpKaFCP6bZ45QwkHk0Ak7wdH8RIdU44CQneDIrpDbKT5BQqZ89GJC8+LP/GSeM9s70TMLaQ1BX
zTtFbfJS+rDb7mqSxKa1rcIKWrxQ3Dat8PVzH3MEQUyjmS2FvZROAgHlVrzuVMIYp4UCD5xWMBtR
bhOXpGfXAdlgO9vKsxHtXVoL4kIQvCDZpodYCsCiMBw2Io9GJvK9zkhB3pQh3+srlvYPput7f6dv
XejiJdYJRzIXSY5sWN1Cv9PCpUIQ5meDsHi4RjbGO/Q+t+Ows+HxBf9NKDkuZWspX5UdSVXCqLgd
sU1duGgeFurHFviIJbsIrFoG1eQe0bfSnrN7g+lQkOy4Vt4kBsYa3HZGgaOHOrz9qVss5GHN5q1G
WPDuSta1T9pe7JLf66SxkTdlMgY/+5iOgQvhlts4M5cbwrRyQqp5xxuI/dq6TtYjyGs4lzF1gkWD
uk9FSCKTzC+mSw9V0M9/6pBOapOAmbxnHKY9mz/SDh2Ls03GrA9XFiKy7ouS6D8yEq/thmY4zyG2
eLC2iKY2u/NKAgFpd9E/Mcq+hYSyhdPDOHcwOiamUo9MHZbept91yK231/WLJw9E9pOpBSECdAJ3
rDP4RS+3Vr3IvZlbc+FWSw+Od7nV/NLZVLo5pOFuzR7SAbCHfs3chCMLWIt7Bo/FDzpQOyfgzZny
hH+AxZepTYVunzrwaZFe1B8sFZR3NbSGV9fGiuKBBN2GyLQCn+VtxrSz1qZ1njl2jW3j7EyrC9fQ
FWd8Q/yarKFiyU7dcoG9pIDY3XJbziw/gYKfJVPexNrL2YkwnTWx37t+7KZeHplKt0WIDdRSDJlL
/9xVvtwt+leOloj7Fxakg01jqJJ0Z1fq5TqLGWteuOFe9l8Ln/M7zwXapYHtYu0jNAjt/5G4cqhr
FYAb+LupGF7tLqnXYugRP6A0fXL9BqeWAVKRSlbFXVLyxxEOhmdz6X04nv8ywKXJ42STnwN6H6Im
dif9TT5DCAkqo/f4rXinq3ygkQs2l7wsCkheqfkqKQjfYoirmJ7X5mVwBY/aW9VVddCUr7dgfRaw
h2wGmGEF3vKP3gXOIKtItJYLY6HC3Q6Ny5+Z3dcPS2tiWvtmfOrCaY0vRw7USTVe8DkETzqxm3Wm
GmctKOHPHpwgz5Blt2kqnpVb8Wfh+80a3JWfHaiV3GNlzHYKuaQIvJfkowMOYFSJbhE5RCIarOIV
XB6me8K78gBA/Xi0lHupF06skb0Nh2I6hqgyJVNvqpZeZqH7e5UpsUVB932u63L5T/MA+vXLq70P
MlObl7xVGVIvWd7i8n5+mfYPc/yhannH5p394R2blzNTLwOBWYQectY4MU9zeeJFAdufsWziSiHn
YS5Wk6R6Y1mZBHAC2LEVBA2f6mb0t0DcwHfMdBIyF/BDtbRz7PKNmetaT4g/w7x1SaAIkW/LNPtk
poLbDUDz9nYcGH9zpAfOTdWc+5FiT2UHeWTqLd1Nqwqu4A+8znukddsCWSMM6LJRR5Vnjac6qedn
ycfHWZfiLbF8K1YA8B0sTvmr6kRs+ttTaG/qysJ7XoZP+JprSBxVlcqxMRJbbbP61BUT5JNl1sAB
j8l+Vbkh3+fE2Zs602r6mYu9jLgNu9X1SQmTxq6CCsNf0zH2ks5WEHezxe77Uspt1RThCWL32GWA
wn9EBio7IPqo9r4GdLMhROysLIA4mZ7cTeeH4wMvJjx+xTA/yWWDoly1z3B4Anm6p+1wKBZj8Wox
Fu9yC0bjVth+qHDoxlMYOJfd2Kov/75VY78hFaFg79hk4eQFLgGe1l+YEr/wqUIXiFrPrjmADXU/
syO2dOXZtZEkqxWU+lpeZm4aK0I/ObkH9j9+ZebiVLAZ8xqBPZD5lidZBe0GB84G13ItOxHRW7sp
m/aKNuNdP9pvoQA2nhQ8/coOItPya2dxEaugsO+q2e0A5PmtHVQb2KMn4z+1D8v4yfPJL+N1PqVf
oc+5zB+G8n/aW5jfvfz7Z2oT/+/wTxvWEh4Ijws8zscpnP0WfAiyJAeKvYCHmj8k21Gz4g4ILSjP
IRtqtmvm7r0esFCE5wMRjvej+JxSd34bZH0sLSEvwAbO4BPASdnUixT4WnuUFwTif60vdHntn3rd
DJXbCZpoXOq39/6mvg4auK2B1vOxTwg8DdajFTQ4oQj31SfJsLbKme9MEa6oX7oZQRFXl+Ul15Bk
Nm4JEwnxnejy6DaIug3fmdb3QRQBrYtu22uv0Ud+xgyCzHH+AiR5sBHIjK9heTN/7F2EH+ArWt93
PaivFAd/CE0gKzla1m6E5sIa+3QkL3N3wCms/aWbGV6CwrmbKji8Ea8+TNBog2VjKKtvXZV2bFOH
83efAMwVcoA2ZE8/DUyILylY94AFlumTdhU9ep5wgNtDQ8LepmLu35QP57Ggqn8OxIn8UzupXwc6
qU+PVhfasV6A2Ynz2QxkxZxukCKl+1zK/j+Y/RCP+fs3i9nQDsQh2XPwS3UhJuL8/edqVX7rhdYc
nJFqKY/Ncip1PKiZFDCgjpgDh2u4iuLUGTayOplmc7GW4q1ubgRw3taGFWUFc/NllsZuYXOHCOYc
Ld/c2Iy4Vpr21NWYtkSA42ARHdclEBT1UOOowbrgfnBd/16DVngfjqW1t3PrSS0lU2UazYWlzjNw
jOCzvfc3dyHrxSbwuwLG8Rhl6m7jpwPQwe51LlNr2uHRCMyHhcP2b92t5R1ovAMz122AKdqOur6D
2/RmOIyVxSYUb9my8YGakGWfBWXtgQCX38kGD4NwEZ7B4+jnJe09Cfi7XV2yPKFbPrmMbkzztSWF
hUw8KrgZ1H0qnOts1UxiB7m46zyBGGl6AHLqU5NW5VZoXp1UBru5fLkbndzSCwZDr7MKPxFZuYhD
mHbTMxhGaC21E98VEJ/emwYm2uqk+zEgd2YgDqbDdYhpNhcaiA2Q23IPzMR8NJc213BbVUFzsTqW
bsuWF6DiLM3XFnOLaAY6WfY8Q0RquW0X89ZlkGxTvr3WsQqCmgUOdeaTuP6B+XABzkwfZyRvkDZc
PkHZh7Aqh5nU+vpRlxQqMXAt/QGbqir7+NcIpFasMm4GnDzMMPPRmWL1PkHQaRWFVT3bCmts+mDD
CDZYSeZPJ3su96AkwhSmnZaDWYC3eeMwmS40N58Dr9dD7/3scqU0iXRUp6XZjKiuNKf3aa59VFdc
+1yLV47TMk/HQEPjxozWzMPdfH8jBdvIM9/DoedoLflRxLHr7QghkQ1f8qOdp9yVH2JfMZhEKKLq
OLl+yBl374sSnq7/PqhpsbNrrsCTbrK69S2yZYJlqcMf8ChCnnBhVN3iZ6aYebC8LGWw/63ehN6W
kaKz4US/jOwthkW8VTqCzEi6tfhMN9mybPsuQjhQ+X+S+O482VS/mOougbKsU7U/e01Zf+2lPDrf
ehXvcxmZzPe5TC+ElmGEHM4fczHBCwEGqPCnTOJgBBsZ0gc2XKpqaq1vTIKSJfkB4ZAvv/EYBgDJ
kO/Rd4btYPq7SRtGrU6s9ZXbMJROfkgx1GvCE/mJHU6dcd0ma9vSSxBxkb64ikXMiXsn6NrWJCdb
+reSZVf0DmO6vs1+tr3PYLQ0kBV1d/nUZR9yROUGsCpgIIe8BLZZCh8xfAOGNr6dWioX0h2Vr9vY
dDGHAz5CGsTUXXdet/LtAGTmMn0qwjJ46urm0IQsOw81pP1gDy92sGTNz6au13Krpta+NyUv8BZV
BmhfLP3NBdCBeos0KolI14yIzf3nJPBfOHCu+4+k2MiU5N/hIAN3jDovXiodVJtZJuQYUElOhV+S
tWb9cPEDODh7LE2+L0KOfx/ULIOaoCP4HkDFAZpYRzzR5yMOPlWzMmXsyj53TTZeW00VT2qsW0zh
4YDVAGMmHEFRsYy8lpfKZaDrBANCREsr9M+AsYXgQ/yp06T+NE6Zu88Rc4rtRV6Vpu53orgGmFNP
j3pqfqSLnKrvjdiBDZLte9jBfzrppa8ZCrpRiOAVZnofOk08PyBu9YERgN9NJEu5cD6ilL4WWdNs
nKFJD/XICfIff/VIy+KgK8le3Tk4QvTa3mmqPytqZWchSHZOBdzjcJpiiEr+VTenGp9OrfELX7qY
BoBWvCnMnkwNnjTd8Z/muY0x8+jKbfcBuBoMKkF05OHR6+kPU4Ju3/gM/OITLKcoTAnJ+EwTkmwc
Lx9i0zg6fn2e6pd0HMI6CloxRUCb4oSzjPRzCuUTTGZKZsZlslGF9A7nsp+TuaIZYoQRs3VHg3rn
ThJ26rbwo0779Ll2e/rUKh9W4hM82zqcrlZlPrNDmhP2/FtnD7jHpxqdvaEcj/Wg653AkdWplXw0
QJ+2zts7FurTWFR+FvES+bnGKXhEFxyRgQEFdT7GAR/E5gYNKidQvGDtNhxMP9PAYIBnJr4O7afm
rmjd023QgDdxndzUmW5tB/GPEuQ9FXZvAStfpjpNf2gsfBAphRd9ATYIkinku+1bl0F2/C3xIDES
zmF6aT0yxgygwEcrJe4mcxvnRCdb7TXA6ns7JeHJ8dt540yj/+glqo3nym8uIOM4K/N6TBcvI5/+
+HrDHF761vv5eqJq+KVR0JQ1r8dV9l87YNtb6EVAvmMHtP/2f/8P/DUYdT03cAJKXNhu/C5SBoPg
zplguvyi+AXtkCQUUFq4GwDwxOKZzBtbOeWdqbs2hxzJXEa6jQNEOL2HbmIXWU3lXccJ5IXiSTss
SqGuaq86d8Q/owUHRePfEo+LUlHLJXxFEvw0Xdm4sVyMyKYWilVLHTMCR6bOW9SRTOcADdf5rnWh
80QAzcOJq0SO0kshmFJ1kGWB8RVuoYbfQOISZT7iLvPyXdCJaQe3XmQQTN0vY6Bb/Yfhv/Q103Vj
dp3EzAuYZwPVfUfG3APmNiH+eLDaHEnu5WLuzMU0iKzHlnvpAh1uKCve+tyab73NXWo63ipvU5g6
czHThFaHGU1zABgghCU06zZz2WfrJijne3Op3u8G/wLEv7oz1ayef3aYgcOHDJAqVr81mGKIrQHy
iNA5MyPCAYTzWz81XPoe8kCmxlzMy/k1HPluU976m7vblGY2knhij0hysr0xtgw/a+7xrBdBdgiM
ErOpM8wuz6g3vzebBnO5EbxgGKVjGY59ZDRjiYedQjNK8ovSrGm4ScCaolQFfHxlsQg4IcvAkT+C
OO2iXwuDXbyb9xlu4ypa1qd/j3lQWEf+djZ1GeIeMOlAEIk5+G2Gv0U91KC6TpIAqmkcoi7WnEfI
HWUrkAXHqIbLx6EO9gOWTqQwxBiFs3xKucafV1FAsaTLN5rX6coNgFxuElKthVxXbnXXy8mJPa/o
AbFjWJJC/1645Dmfpd4lVrhyBExusrB/q5vyMxhTw9rR1F77+biBJXAbA5pTRQlr1nx2kCqcYH40
OmPUcFcCC+d/8T0CxfaxBgGjD5GEqIYX3x/EqrbGOgqH8lzgLBUBrQcZlKo6JX2A1O6UyxXYqGvl
CZw5muoAk7HvZeIlx2nwaWTl3F0lbqjAmLN3RI18pVmaxTxwHwKOEkz2Bhg75fum9AfQTRx/C/eZ
C3ChKrZLeB+Mfg7HIjjGlGR8moaJrqEUxVdwQcW+AlC7CMcz5KZqywZigkOqs8FjwHH7fpdZzcWV
7XgIfmgEelfN4HkIs7EEtJhhT6fsSzCRIrYzAARzaMwBjSkOZTgdkZqG1U/gZRth9+I4N7kLUZTa
3qgKdKfB6fQjC0AbHNk3MULgj+lAbuCGBmLN11BJK7Z7G7lR8hmcZiv2xuSO9DryiiA5UYvBZy1w
9sJKRtjB5scGqtSRWznJxqVjdeknojdzRsWKCrhdJ8DKnHG+vXhs5nGYnejQIziQZHictuqbE2Tw
vcXH31k0ATygdzf9oODk8NIDcbSfufsCY1NyEanLoia3y31TeOSSpNj4gZV9xhzFRnc+Pc9ukd+x
RpzFONIzIEOosqAlnLbFsNU4MJ97u3Weav/JtJleM9Q8N5BQu7RuwWLEOKu9Gor2pWLJJQuT7Esy
qXnllRVIpDXnCK0EKqYFPngoJ6xEoeu3kbN0g0Acw06ymJ9Jzd4mGFZ86QCIXXVQm8WZKOyPI0W4
mS9TAraLDJ78DAgAWfOqaw5I5rKz09U/zMyiz+HBVIM3UaehD90XwIdNgxmdAi28btkQHLAF5mc9
lPBUMu+UZT/CsPPOo4XoWTG6kHACVuDzPO07wHg/CmatoV2WxbqcmwcXwPR9gVTDltQzvLhmBvcp
gncHDkXcJj77jijzBbal42tedV4c2KBj2nDaPAxZaW0yYPeeqR/aKzgRFN8a9uqrgH7PfesHMMvJ
M4dCMm2gwOZBZvQTHboTVBaT78oZYXvcjm+lhxMHdO/GR9K40475brJrROY/qMLB6S1kBHCAARyQ
snorwvaUZTa0ruo+qx4yysCazLMkqlJwIdd9CO3WYK5AkM2G6sH0MZeyDcOdW6hvpkS8RN8R6cQ4
b/SHESIXuySwm/t+8ub1XKXhGQtQH9Gu0eeJtd0qhITss7ar/mmcpmvJVGWiyeK5BGFRJpZ8HvVg
3UsYlkCMy6siyP1lYNTkyc50DrFKgI+pX6+tE8HjvoCm58G0Ynl3DszFRh4OqWt4IffPkKktIJ8K
BTM4rldvtNSQ8w/H1xpskD1h87A29QynkXIs60tCYRY94skfm/owVM9pWMjnRAfTafAaO/Jk+ZyX
FaSmaZ0Cqkboc+M2UIAGSvorszWERVvr1WkoXcOrnq9HN5s3XpZYR8S+rSMUj63jb0XTkIUDLKez
EMv80uXWOUOC42TqzEXKNAqAxwwW147ywBZBpsae2DHoehDxKxwjaiUeOMI69ezwJwcxqydBBMJW
CPRvTDGBmtaTJYGPawO3iMHNLtIIQqNqLRkgtBwEJg68OKxgam/dNX7+lBYhieHSMT33Cb5qY9mm
H3B688BHzuyPM8LeK2eups+OA80GK5u++dAkgFrVUeDsYe+CZGQXkE/3RV3TS02EPIDpnq0Ns67y
xT7o8PMIEvwArES624XTfJqBH1s7nuOsTJHOeDSbu15WSF6ZW3NZaM0nETBxqHwvvvWrtLeku+wC
ce9lsCnf5oL++B0ymWqX9B5MyxzrAdw8aIv3Xhq1C8rfFCHNAY3vhXg7V21+GLOSRSr1ySer48Vq
1mn+6BZB/ehLla2GsA/X1z9Z15297gmEVmoOgmuqvPEOdSP8Imn2eR6nl9Sr3GcvGPwDL2QQCxzJ
P0MLA0/2Hw0+8/QjwdNbVJZ49rthfA7nctOEaf5qQVvsxBi0hyBzlb1WugH7XJfjempp9iJS/OMX
x7IxG18aO0lAJEJpWPzPzB0eM/hdJnjYZMnCDUT88FnmqRWPdkAfJm3lWxB58TQHinSv06TcT0I2
EfDTcgXxTQsCiny27nwCn810CpxrEdqmT3zK+JOvGhkBybU4DZB811NiRRYEU+/LDhaYCRv6A+Wq
3YyTHDZTB/B8V3oIqlOr3ZviiIztaoJs3MkU56q4Z/MkoPSCvjLf8cn3LljW+nPZSvAkM/JhdJpP
DZK4cIyiiBKB2J5Wq0lCpnKE4J2Vl68Q1PPuWUncSzuI19nI37WleyEsf3W4fHOE7ezxwbTtE/X0
HR1qa2v3wOeQNXZW5L6Gx/RzZlduDKeuYOMFVfoiW1EeHQHH82Apmi4kOVKe5c+mELihDyQKT/am
A9bYcBtWLcC1y2wDcOCPYe5uzWSmR6DdS9pycmc6AMFTr8OelhtTbOcyh95Bz68vZ0b5fbDqOyt8
SrKhg+JUwrcKWtWPgzXHbpnn97ml7Edz0ZBjiKQP7+GQyp91ZQIHIjXAJw9x8ULHeIDEoQjUzyJ0
kr07WQUe9Hwh+DpMjKfHMRy+1FIC+mC17M7NHEgdA3QBySZRi0MxyKOpM60WdNbaIEg3b1gb5ocU
ZggPvj3ph8If6BHfoMOtytR7qffgpynS5R9l2IBAr7sBp5+QfAts542FFaQUEOKM1KTal0zYNPaq
MH1cnjKgTaT3Eo5iC2y3P1XLXdcot1+ZcgbL6bXy+2Z162MazOVPdaGDHXQ1OUn8p35mftNgcdLv
w3CsgKeDuWwCePXRany9EgNOLXqp66q23zMPAgIBARdMZ/Uaz5j+boBo1p25G2v6865uhI1VDxEX
Uxcmla1WU0oozAjDOerKIX0o2+lBDvb4Yi4I2EJsiNgQyoCQkgHJFc2gYq0ZiX/B1zlEq9iRAIgZ
bF0A2irYnWm6z9lwoXARe+vw9Vr1eWh9kCSFYkWZjc9pTxBNbnOYJ4e13hDiNLBwfMSasK9c8a1a
7DHgVZnegTDFr3emaC4Q6Gy2Vpp+u1VlS99b8Z+6yaEsI7cX48YORvUQDmm/mfu0jExxzgr1YO64
SGicZOkU3+rcZQRl6RAVdBSbfJS5t4J3e3WYJL4ZysEp0AlD+LtiBbgVnaUIjXe1qkUJT6ilCPlf
SDf1i0XUUoRc4sHBY/ADB6FoTZXnYmfN3U/1drYs75NyCr0bUR1hS5zvxmGIpYb+5/Wwu4AHzR2S
9ZA77AKcJrBJAdvaIfCrgVIUcLFNeurB4ZHQL3m81lXYAQIV5Ay7dpor0N1ci+4DmXw1fTIcn+O8
D4Mu9pxp17FOIdTm9x+zKk0j2mfuqYWJ3GvoPfpt338cSSOOzKI0Cmyr+ziAuBINsGU6mlbRQPRJ
Tq8spNPJgz7PtRdOcfhLEMfcjyNMLOZZKgiMP5iPBMQwG7D9B7O4mgKdH/IRocDEpXxTauKsJXfU
Ry6dnQNrna+E5P3Kz0l19hgv91hl8q0CT+ECE4WL6eGI9K2eu+AlAI9mm9mNu4NKc/pMfB9kIi7V
1zZxjsE0Oq+J22YblbcT/A2z6dHCDo0Ayxznw8B3ZSPdD6RUcDkJLHaUk3Y/wNL6XMuwfTSlyT+p
pvLXre/Nd9BneKSsnp580ZDHCTK97sjLyOJVAfIY5B1ATVdIpfhQoJbQwegbGkFWFzyrGvHkIIEu
oywA+OH5VxtChhGiJ90aqRaxgnvz50RPXhQWPF83njtEjes+ImmfboDjdqMSxqmrTMeOhkaighDG
arCS6gT6ikv4kze2fI2cPI/aDHq5ZeAccLlX2QtPMhWZ1wfNqu8L+IXVG5CO5JoDgglxQiyMiqY0
Sj1rikINTBFRXcRkohGkL1ciKFQ0TVjpBmCddW1nUZrin902IAJB1yRWI8DdPWZJ03RaM5mD1aLL
j6md5qu5619ZqkccWhwftCES5zZc8oov2IjMK7xiBgJxka8mpn+omSeAvuHhh1P0Uz4GD/BaAhjO
pUEMY+htC5mASY8yBtD+qbHpQ4nwwD4Q32GGBmVHKfJIjVW6qn159hn84902gn7SU4U3if3OK/eO
nWidaGaQFMjotsZTcd1Y5Cwn0NECF7lCp44y2AusekgwzRa9LytIF9tq00Ouf4P0/RCJDBR7a/wW
DiMW/QLb4bA81QX7iOgOiNq9/R2ihp9LbD8jJW0eNU0J1dgcSdWAtUjQdwjVlxrpnEqulMwK/Gzr
aaXTY++A7mGpul835fAK6a0oKIJhBbhyd1BZV+8oEoaRhr/TBPeIYzuBgQOrAQXoV+T1fR91DeP4
kvawvG49f1vT6SEbiYyaCnsKqXW3o6HAM7CFzEVO7GdLzmHEJsjfZvgQopLWyGI1zkOnxtcOjoDb
gef2qkq1gAYduS+83tsWxQwAVzrsXNhOFaQ+8HDY8G5o98WCbiuXSzF4ANLhcRmpvNsmQ0+f1cRj
OGBDDxCkWFjNfveFn73WqfVsJXd+Iz0QVaQTqZ4coX60alqw4YCOAHxaim8LfL1l/QnnC3vbARq+
HjRAJ6xBlAyiz/u5d5Yojic/+a7c4vR/SJJc/oBcKCRnoAFOunOb4H9q6eTBb0Z1ZnkH9EX4ErgD
+U5lIPAbqOYToxoSPQoCc10fyAdXqTViinLdViXB0td84E2eRjBfDHcljCvivsmcWEDl5LhkU589
cOPS4oNKeudDMbMOeEsoQifsK17T/dQv27AM3PT1JJmIMocmL4Mzr8MwcbeTw/mauJP73LM9NNo9
xGzacl0sjFKxcEv7HqDQQKQrmCk4G43Y711us2KDoAFZceXAkTO0yiN4eMhNNGJdMaj+yhRer+bC
i++Zp8sDrev2SGsNEgjQFyp0X6AEJHZk8WhBXDuDrd99LqfiIaACJA2sYV0eD6Lo9/PUz1EZlhAD
mLwlyJh/7nAMdGfYtThgHnm5t6ger0oBSkJrl3AgddyPWTGefSUeQ0s362FyWFzmEOkAr0WCaiTl
ak5T/PyhLUFxvqv8slr5jeaPObJuIDnuPImlXRwoJNUepQJBFhmDTwX0wk6Ig0YBqCR3hVPUka6H
Lm4cCOEha3cOIKEzeV4NCoy92DYS+ygS6MuAT3Uqh4pENhwetl7VPMNUKAahLoXQaJVEVgaFxrwh
euXkjK1D0CG3uYevUepjuVqgHf0ilAmOUhmBdJHGc2L1x+sFljo2GBr72s3V8f/RdF5LciJb274i
IiDxp0D5rmrvdEKopREucUlir/57av/xnyg0s2crWlWQudZrG+H3F+uX7n+oqxlO9v09mR3SL/vK
IMTGC/pDLZqbyFtr5xG5hIQMGXkV3t9cj8LCvlpIXgcSvPnCN27rMjoxwCCbUe29IW9KT+HSv0jP
sB/LhW2i8AV7NNYej3oQKKHm0Ws6xKJLdct4mff1PL72qiowH9TfsJm8O/a52WFIfoKereKiwDmU
YmZGmpBdhOkXt0Z35COh7ow5un6L1Q7PlsR0ezZTEvZHJXBS6bjGOhcL3vSoHMIybgzxz82y/CHb
yuY4rTY+zfK9uref+5jxj8w7Q9wuHelXxFodVlaJN7fY3snp5pv7Xw26fUrbRrxb0xDZpcwPczD2
Rxl69nVanZO3mkEsSWx6WgnQk9L9ENhsI2SgVE8H9vpI5s9Hmatvv6f6cx77CFMi3UJAUGsfjMAU
UaP85ujNLcoLMfqRDlJgOp5CYN9PW47WHwQoV2300+cdp6nLLI9NPRQvgIM1BvfWfmu6rI4N84dI
0BXtv3giVLR89hz0pvZkrSf3/o9yjEO/zXdzOThJW5qo7jMMiytRBzFwSPHknPN5zpKUzmduAIu/
BM0rDzQgRmIju7Ty5WXLyULITKDBIN+JqYyLFrQVLh0py/2XwLOuxBCP5zEI210+edNODPLfOA9w
YPn4Lic8JbOjz31mT5F2HCL3uybG7pRy4qsy4vGd4fKGLzkLmfzveXLXpA50yrYUEFw3zYBzbvk2
45e/T4CHjuymqyu56h3fcPg8mHBlnut3n1GCBYPzNMj/OhaqiIUIrLZVIqlKBfasJjfBG3eo7hIn
HjhKjIwtjMJpTeMJzTyTadNc3Qoes1DBo7Lq6XG6hyPXjbAPrRHutUXs4TIHD1ubIpadpzfu0HDv
TfSr5VPBsHD/JWhsZ9crE8D8/o/hur3xmRNLhzfkxmKiD8yMEV8wws3RdN5Ff8cfsr+eR35q2m7v
5NS3jz4mIOTHe3MbP1ey4B5XDl/MrRIfCrmqnw7U+GHK7mUYdVB+AivIJO0yNiTCykxUKe+N+x/K
o/eg96YXC7MTOucuov3QiFhGvG80y0EUIOw6Wk7xGWLzejQ8xZ9mPzXmkH84nglZ5xi/CuyVH8LY
kMBmYx25OYftanrmkzAxdYg+XS9iWsZXMY3cJ6Xzy7XaFXCjiXO1OW9evcUZUPrRbesysjxnfh6r
bknw28yECvgN32GwHDLtZ29lmXbIJDI4D63fiX11XqfB2yKyxCBh6j6Ps3buyJQd/Rv7LKxPPgEv
O9MXqPNzJizjeRBhtx+mpd9p1Vxtc64fClU6O2+7z4v0hOxTyZ3puPPe4ZC4cnEMaXHr0ZhGOlXi
y5aTA7fSv/fYpHednq0vZ+bQoB/ro+8Y0inJKvfSNCQyFe18gHc81dxLF8KWonpZTEKqsvWU54Bh
OtVDEvb5hjg/8HeZ6t9K1Fc3NIp3kX6RRohAzCe0xmwBjNbDIP7VgzecupqKj01AJd9/yUq7iUSu
gr3SgXMjmbiMy240IllvOg5dRrwqtL90o576tdgP0p4e/NLJIxKs88eAUYRTnWIgNzddfvxCPAg4
L3qNgTfFSy6CAOFjU15aPWnMG1Lf6vvvUrN0EzcYGLFl9Utiuzp0Wbqy8bPKD671r1mJfQxB/Xck
sKXYFgkYDLmDD7oN35Fty8fOS6OcxcKq7BtPl3FTQqQ3s6XXY2YOjXRB3stWvC/WgqbDWOoXF3XT
4DSMnmG7nMuuVpfZbOtkrsLsVy/aH8UHX9f9lIyr6R9l29q0u1IB4cntk+rMsx2U2d9629V12v4R
I4BDvhbFox9mbeL3groFDz+1T8TILJnxTO2vp20I0e9bihrHialTKic4mvNM9/TszKdgdtczVkR5
tif/2ijzpV+hCvJ6iqZMikckHfOrW7fntOSa65zcicU4nqyl8g9O2uzSkMQoUjFxOIj+7PStvZvK
iulhe1zWUnMLQ3cPRHFeCOoqSNTjd12AoWMzEdv4KR2/43Qk8utZdqC388jDjZp34NQCGFu99c/W
yo1cHT+h2XNNVv68q5413zpcLpZL/wGdVhgTMNzuqAUky1PPFRah0Dp6od9dm4LQndLHR5HzHLv+
9pRp5iyMBM6F1FFq5Ee3vZCgFQ1bu8bTFgyPMk3fvGqT1NKSY8jHuTxlQ9mcW6G5yrbNTnpvCxi5
G+voAETT3FvSiTPv8HpM339nLSKfpttk8c0yMbIQhtgnnbdAPeyPgdrTQnEobEeeRFY/3wW4O7to
KMy1JFEoAynXdE02SV4Cmi/Z9AZc/LRo5jOf+e5q17ACDD6c9+ror1N+SitvJ5SDfdRYqBOSJh/M
nFb35deLiurNrofhiPPlfum3JAsHJFNOOCLnPPuxENwcAsepkgYA0ZqAF62cHNimD6+LGaz7sdFG
kq95e+M4zYm0kBNES6oSAg4+DRfDSLeG29nKfKTJ1VjtLEHxQ97BYJmr8VR3ZOVADXGXU9Wyzy35
KEODKwW4Vqx6SQb8g4NaLqoA9xJBeqNq+LVIy9fCS/1PapKuftBTx+xl2y6wfrrKD5JQw2LTq0kl
CzfpnqqppvxZcpAJr2JeDSuzvq6ajFPP6YjsmRCD4nKjf4T+IWDmpCtXOgzuSMZ2/z8xvkqC/qJt
cti2flE3K6LB1OXeUbOKbB3uN6WdyMzSMZoByuclzXER5lUSGMMV3zuDef+LRS49b4PxuGoXIazY
hSMuJStvLMB3/3nlBDkF8v9371RrusdTTzsNx+vT//69mIZs5wzVjmEYTdi9rIAjhMaCDVFyH6rT
YA27ZXXYRkBPnnTmB0+cIQQJE/92bAh8QDIFAwGhvPUpz3M4yycy9+cnGnBA5GuT6FSzm5N0Mafz
YAXiqZjVq782cVbMZNy6+J2aRZOygbR+n+V6hrhu5kMvWX8rw2Ii3YohmitmgFxOXlTeO5CnBhGo
gWI9WTqipILBIswkv+d/iJvtjlls0k0WmZTDGbmuT7JtnisC5C+BGz4vYSMPeL46hvQ7rDWWanhb
2wkEb5xiz1y8VzkPa2J6bf3sbs0cOVtfxas5o6MIXPKFa/GfReEn3P/2vbEDR0oWTjxOY4r9YZP7
UvCl+ZBcjC4s5iw197gk8NwOaScpKo3xaHsNb6ST3WwLPwytEimHtN08e+X6p87S+WGwXD4dG42e
A7dWlS2tjsWK5zpYxv2kQHzm0H2A8Oyuyu3T55aoTe7D9BforTw04d4eSHGvLaq5mpAkSDLH2FxO
ULLOqR0LYNtCXs2GHTrDY/6Qe7O5CxFDnnK3aeN6zLczNUV5RPrru1AeBPEkAEm2mmRqsWxnYoz0
adzCuBWZ81F6aHSLansn8gEmsVlYPB3iskJy5zACR0RJ9EdjavODtXCpTM1zus420I3+bpewfgnq
qeTxhRryFuPXrPT3BN/ye/FX0P/BiZVX6BvoFa7BT1ZNTn63zE5tH/Q7Q2bbQ4WslcQkgJZxDK3Y
qjL9oLnXBqRu0cjDcJatKnbSrbsdwU1LYtPIVUoDkhkZyMOSFjjJ779bFdfAjOjzYI/9Pk/1RfrT
mAgkizsm34m7h5p7XGpIxnhdEyL3xNmazLfQ6PqjU22kY3TFgwr4mQuvv5adX57q3HbBCNv9mKeQ
9N5EbZlSu2lhU7b6KQa0yR+I7J4Aa8JvXRaUz48Gg+LOCcvPTA7BJ1zOvi4+FkOYiR58Y6+m5dc8
mh6QwBfi+h5Cr/xSCylAoYPnCzgMnpD5+yJXH7xowbyvOzfmLStiMfCVCiDQmZfF7uLc8mLD87Mj
IAyFBDMEgTCx+5MyXyWbGhJr6L2IkLX81CqUwT1z41i17vOGlvyZCMUij6d1I67AF8TSm6Qbuylt
Wv0tbKf8lttlcWtHJ2EBHU/N1vl7epy+bKOqrpNwqiv1A+s+68f8fj4a58IBxOq0CpLZml7VJJar
HKDt74Jh7Q72vkHCRO/MPqQJ6MMO1GemBmJHC/XE2BQe8RJHiANMEs3V/On5OCtGFeTX0m0LEqAZ
kE10kHd+FreKJ/fBllFqF7ZHe7RMO+qc3jhKr/7dKTu46XEIb0NN4ydRbIfgbu1ZXe84myb1JIol
DEiVIMvBJNZyKt24ctstQRRg/b9+s871BnxqqoqlWT1mfeefSCIiGHdyjahJp/EAr8A9uPj2zvPV
9jSPqDZpkGIU102wK7NmN1MkGrXEhe4pfHYiasRffXLbiiV4nMeqj7V7j42ZnB1vGn/yus0XAlv2
20YJnNBtGw04eWph0D7eNvLY2nPBif3DGWwR9Jrq8zDpF2tbSXKfA+e0rE/kNcQW52I8GjxZTMcz
8Lf5xFML4FEOvDVZX0clVpe9aZR/a6D6o7RqRBngyuxAef0w0WN2Y4z81YP08nD96BxgNGflwI+w
XTfQ5qPT+0f8Oe5jCYuS3KVOixBAfMO9ZrK2+mRZWb0Ct03C1DVOMwIhVB4g1WlBxN2hnNi21WyH
TGl4vVK6QHnzdXa2BjOe2X0vrboDZK8thWAPqzhOXk9pSdlNF6bkiwxycNneIYV0JuCqYuQtauOU
eX88y1pfU33wyfGOJ+18eTRxIA7rTq5JQrifVw+pzzM6FZvJxS8gegf51GwVHIxo6n2I46Sww0er
mZ5rZO/0PpfVdd3WYucVdhCv6b0zrTqT1O0cfQ/cW/aPAwe8a7kJERPzgVAEsOay36uSatO06R8m
kpeLqpeXsYE/V8NpW1zz5AYc8oUMdoUu5Q7dM6MYB+bT1lZXsYEjbQGyH2GQ2FXeO5Wb2YiqbXpT
pAJF5jTUe2vJe3D2cHjoZ/m+ZX/1KOYTQ2FzntHKQ6/cdXvCJ5VSPErPHs5czFQNuMY1J75q141+
QmQV88Zg/x04xOJ1BXM1ZNsdhmU9bNJ3rzzx9OEqXnCb1rdIWGhJ/HT5Yq4IjwIkIoIyQVQnt1Oj
n81m/OOsqkrcOUOygDLtajW+vHoao7sptgqhWvVYSae52eFwsBfjn3YdfbD8IkgWnRgdYQmY6GOe
TZBQw0V0TykxwYntyW595xocwztbC1bNENz1ZJwPdjRRbxvXqo86sbSURxboywQR8fdabgx68qin
u/vrrqHFVBivywAYLrY8YjATZxJAx8hoMQwS3gdgKzjLvfJUVQp/7ui/qHyyT0bl6KhLqar/X5v9
OgVcVWuh41Uaf1sGmAS/75s/yTtSjSKkl4V9dwzzaPTEKxxDGG40lsZ2DAD7Y2fFvBtUaCfRnpIY
0MvEJ+N5j0Pb48JJy/qLTPR7rCxEUCF9crrHCmPQ2PwNF8X47M+PpBwlvS5K5MCv3lADkVRDtjeX
v/xp+oQNtzwhIE8pVLm5FvNaYzJsw6TCO1A4gd44xQa4yHhuUZnmW8A766dir8grTnRB1RKAKLHO
Pte/O9b/TV36Tb+on9T4Wxjv3OopbZ6GMkROYtQH24LCqAhgEwuM6pyu+nW+i6z0Zha7scjdpOvY
BIp0Zdm4B2BU2z9s5qgtLJ3expG9vLVLFUnTURdVZsahKMLgkKpmezf7kIxTfeiLXp0AxI1zWFUv
vOnBXo6jcebf8zmuL0Nhd0dlLozTUqhznWpSIgfBLFHxXOND3DV2+yZLJrZys9NIzd6ZfNl/fBRA
KmtciOFs+5onBPYu7vE8ZvduunVbeLYpXAjy9o+EBojM8uiUVvOy7I2JcSWrlE7qMX2gMoC4bxpO
I7J8B66GfAW9zuXOehWq8gnxIoerncke6PSltJdk9Nwx3mTIbVFnf5TDymXhPbGLsLxno1B4aahd
XTV1suIiONSWv9uWoEzcgo1qCxckL9SX4RbGQ2XyG7jYh8rr0qNMB33UKcgJjzibTUYs8a3uLIbt
XGWXoCj3CkXutxkSul+J2o3lunjHvG6fuejEEWuAOqhyeVyFjEO6U977jaGspag1poQQHkoNt3wm
YXvkCJgzqizboEBv2W+nkKimA0PwnxTaOarLTkbdrYRXTHhHZZyR6xGFQx5Q31CviZVTbBN1zfxR
6dSGNqNgzdN1Q39TkvbORx9aD1V4b/56ybL+Z2HxYuwl9HJd5nibPRGt+XZZyBwks9bbL1KBdeuT
1mLnmfMXvYjbfas6tuS7NoH6LQUd5Rnbr+mafjRW4A1hml094Dl0E88BL8IJUL/C4A6ILsQRFewh
Lc7Y/auI0ebRkCWbr+c/j0p/2BX66VEPe6Cfp4EfHUqNKQiwos6tMSLdzV1POEK/KY72qXl9d+2F
HMawZ9/xEhcIDimiAk8On6rRsmLbH+kDNX4vFRyUJVQJwoBZh5Vtl8KHm0p9tgSy+AE350Rusm8a
H5xzB2mYj7WznhHPPzHhukyh67HRFC2FXaT94NS3wXAyBLI2s3/LCtM7ml2QZJ2bsgSnr5SZvHSW
gryxOyJqzPoyl+Slp8gN2JDTABm+s1jsuR4HeWHZtybfbmrWv73G+o/cHy6qnZ0eHJktSZlDnVTb
yhTrU/xXy7DatZv7en9uZpeToqQ92M0sgsqMf+ZPJcsToVj0rKFPQDyzq0fz5kr/t7MJk+V2+pSq
fRN99p7jBIiXO+qiy6PsoGCI4CEinJc1XUrU2Vv+HATMZF2eNVFDOvkps+XFbSgSNvmNnM1vaaX1
gRZhuPBNXEMf5AboO54pE0dFvy+MCjV/4W6Jxh4Qq3EO4yHYPrOCJX3M0j+5w/OuJNNUlUIE0XXx
a6wKli0EHQmStDNynekK68OrC5pgmMq89KUVjRb3GNUcVHG/1E5DPmHjchc3E6BCCQneb06MR1Yn
jv6vaNs0UVTvROSxlSQLkZRUjN5jLewuKprnRfW/Kg8pp4RHQWvrUFicIv7xCpzd5DMkdvXLr4MK
M6D53oZk0hDy81bXZFiVGwxaj2kusolbj4KcHdnqWNWdhWJtQghSiEhgR2tTy27uvf2MmRZRjhue
hMkbrUC5CtFkYCLTtQqlJmIPFdoqUWI2/DdF8TTOQxgFJGbcT5gvTv7IyrpEpvh1dFmTJpYaib3a
Fdhp2e4Aid/Stpr3wn1etpGUhazrEWoEzwhAz4jvJalf03ypG8CuwOE/7AtQUp9XBYqaJiu9A3EC
ZSAkQtbOccz8iu8BMda6abo/db7ug3B9rJnuMXOXSVXZj1M4sTsEwX8Na+1gjGaCLylp29E8rNM+
JHQ5Yv6IcyImoppP5qyLrox9Y32dPVorhcvJMGvvj5nCu9vzeVpg7Dt8dwn4+5vCeDFVRvuChSRG
NPmn8kSwz5txt5g8Fw6HLNfOsiai6qM1bUSEWudJLigZAAafyxz5KCA2JyvlalgCj6PTfugcdYGh
+QuMkjRJb3JjCFKX9dnYk/H8X+oqHHvKffQbz4WTIGSNL+xv3o5WNOsXpy63XQgWzqbPZwyyaNom
/bhopygBr84V5W/AFVl1tIpL1qIIR6X8Q4VJFhvhVl//94uY64PoODaWNDVhdNxrlT1w9B+KIYiL
gXcOBc7JaL2P1VFGBMm9EcBxMRtoScMvz7WjnyCqwhPhTzHSKHbwobao5pmRCDF+NPV48Eb3s1nc
X5Rv7XPf+tWbTkMlc/0QU632hQz5t+OpA7LYt3Z2zGOojo6vX9LFA0N4qDSs5PJR+8iPerfxDlpN
t9ro37zOVbyize+wR/7ANKhbg9nN4aNqw+atmA6cH//1WbgeYFE/4Y2YLOejGc4HqmcP2rLR42yN
2DFW1i56VdH6P9gzi9j3k3nydgQajNxLYouDubJOYgIhRWnBLiBv5BP9TVEeiLQYvmnR+RwHHtpK
yAuqN54begdC2T5lqu0exu51qJZO7QEGInStzWnocmvv2vNHkTIu8oPwwuqMlixtRstsWTfct3LX
dK3BhLWcLP7EAaK/95De1Fr9wcR5DEm+ZbjPi7ewLxTAm1c+NDiCoqxs/w1vLv5V/p7uxlgH9VUv
daLuiFZvpOPeGYYgsX0l9iDZ6KXy7U+Bjh7qIMjepmxfaeN1QQq8XzvKt9O8jUyz+jOZX05pqmdh
7ZC/oBGy1I2gK8WHgYkZTAmnlBl+1kX97MnnThG1XpfmD06HPwsiv8NUkb08bMHjULug8K5H32De
xZa2c46d5rsKwt92vvH1TanaY1NisDK5LbYJVKP/kAqMf3KH6kW6WEeb2bfwqnQrvExrXJVRkOjh
FMfaRf/SUJeGN1Rvu2GlgIGSlepU9d2wI6VsST1xDMWEAVgF/J1xSe198qUPWbfdUhdfCkuajOk2
Cz1ycXqn9K5Lt82xn4/0p/Tlwxa4C1j5at2G1bIRbmkPQnRG7VQmQaatD0etvPeQdNGzuZSURNom
bogfqYejmd9XFg9MoKG9zeuT2qNjG5iL1XWE66/z7Zp29q2d2zxaR/aBtBfALyU2JCarbQQARoGJ
K43u5Uh/D8J2D1tafU1l/apnh3KQEfZcSqYrOmUTPZP7N84/SFnJqLJMWppdEO2tbv4Z9jjEDe+R
qXab4XwY1X6mGCdBohzwDXPG0MeBXIPiL9H+axqy/lg8gtgt4NqyNoxZPd2jcsaz9lGH+Q7qGS6v
bx5lpFLms99jmgSAFDv3HiFtkZ0r7CrfW+FA1S7jrbMs4zG1EfdNk4VV26yfOLuSqv41tChG6+kO
t2YmPA9OdC4kZ3lUwMTLJoZk6tSX5dg/BWl+/GSQtcOrTVXE1aiN6XD3EyVh/buS3u+ma+rL0ljy
0gSFTyvk8oV8O4TOWbIXorf2JouMCGbjVfnlM7dHvTNXzhm3H96rYAwfe9fP7jLD6TKCzySOYZcn
C1EH0JD8nBZ60sw5R+irFs7nUpkkxvJHBLbFDz9vF1D7wAHScHOnxPA8jrFfZO3JHZu4rXL2HnM/
3tNTbWt7Kvr6BoH1Z+z78pYv5AbZ/1q9ffTzkj1mtQvl0uUdclb2X8v7Bjvxj7WaY645KiOGbbqg
ovsDoXMfAOvPoXCdI/YikTT0McSQVaw/afOa2/PjRLs6MNXax33pngNJhaVtGHw5Jrm3rvVZC0lp
IBagTvci6mDtuIp647GU+0nmQNeIGFheoQaJRfqowQVOYPLZzcPon0rOoXKuMM7moffC3DruXKMS
XKX7gpSfx6FIZYKwwtjpZQniXGjgbj99QuCnvipn9QhaZ1Wei/XbwjDztjamPDWZHgFLaRCtqRvf
533WP4bZmBCBYcWNW0Sqp2fUtFZ/ly/WiviCxhU5MUiXS3/yG8H0DVSciBg1mbVPJwYGu8Jz6Wfm
PvQNlGBjh1r5forkvihiJSLTQaLZGfPv0Oyf3cYaTx1GdkrASpILny3S2okCLsSBoqjlOpptzB2J
sde+aCu7zm5YHdptOlrpSAg244ivmstYOOIsC8+Ot9o9pGDl2MIFG2/D3ykERQokaxWTgR3S4rXq
HHGz41JVM6rIMYEuaWKwotItEX/9ogeMv3fg5EngY7CjXtK+xyOFCY1eUdCuf1EaNztqhHLu2iyx
NmQ7Aj8Peyb33fZ3HTfzFTfEB+TiafLFl2WXn0tY/eJ/9OP6dVia8JiN019ZvMJQLbzgkkKZkR2P
JMlITkWblI132zKKAwenL3cesrLECsjGMivCmgPkAQCoZYzcgH7qeaN4PDfRT+sDSrvqUrCIV+1W
UEeQk/tRSZyFuHeCl9lznXsRESAKNxO6prclqE4OsMxNQ9Ais21hpPyF86Lv/vmji/LBbj8H+qi6
ZuuflFa/Ky/9FZo8SMLbXsFOv+UcMpeUnhMNqT0kTg7LlhINCilRo0cbF8FsSPDnViDP1Zp91vbn
d/Nu8JkCIj+Z3GAnwlsX5N+W4HLtc/M/m7H7qSzVD0ktu9npzhspDxhh7w4cszu0Yf1qsbeccwJ4
Qa7zRNILebLuNQm1PYMCrtdRWx0GAKW4XzjqLH/tDtVHXggM6LkqHyVewpP2/a8mr/Xz3LV/AS9I
u3ItI6JLk/Rb0KptDLE5kfobaWWBZqIoSr2lQ/eDXBilnkraTv1WafWLzrzvtZN73WT+Q5871cle
uy52GpL07tKpfMqwLd+peaugjcnNLdL/5WpyJId2QmG4ieQssfsQWHt+hi/PEna64hvhVuJ24EVG
d+pEZz3V6HdfaZKjinWhM6RAE0nudn6sxdQnwdZ/mtmyROEm62RozB8jwLEuOiGvhpFN0YLZcW/L
5tBa1GCgirQqn1m5HYnQSDFYBXDITQBCAwGaFuj/t/tLewfkXH+ueBzHHfFyjKVTE1OBvR6dVDDe
uP+z5qYRjXrFBTk8sQq4jTMyc8AlL62/lPsMhNaaluPUIKtVQ/kelCAlwCUWwclDfcpctfIEcnvr
zENzANtdpvJJzvcsWFed+EhGpAJoRurwMwuVsc/sdrn0trPygvhdNM0rKXiWx/rktAdU9bxU9pJd
UpXtWguIHUIn25cBdWQstu05TO8vsK+jYfH5MusWVTxdS6O+WO04nlUppqj1yi4KpjDGPgstbs/E
ia/AwdI/uUv+GFboQtaAJSLTOlqL8g+zw631bUHMmvdaiPVHGsMh13AYFSx4bUr/UNfbi03XYVyt
LD50C87QrbBLkvFqCl9HjQ7VdtOdLjuaKodrsPT/WlGe9QjhZat+vdaNIs2l42sw5HdpaBBKAZdE
ZBl6/2z5vTmNAWCYPWyT32D6xea++A7mrtbjr1R9CwX5u8CsJtb4PBKO8dCDJ5AwKHCyy4rvGxe8
9sDIiKxtoHqiRQ53Mbx8o+sWSeClF+uxHj2b5aXnaPLcz8zP/QMz6ZMn9iJYQNGc8Lkp1iTohm2/
sC2DElru0eifzcr/13hKx0bd2HHQ3nKflkCCXQvXrLCBh48U5X7T83dpbOsHBzSB92m/qzYEIK4y
Y5IG/+vsbojIXXHyZXyZOhbRut2ZVu69qdFzrpk/X81MHIzOBatw7B0lgnUsGtUf8mz+097TPNaB
auGuq1C5BJTTbIS87HQVbBdTVDNXC08GyJKHajd36XfwiOo1jGQkfYR2m/ofM2/3bHrBW7uU4w8E
4M4ahp1jwA/MJi0Ezlq8u6u9z0qEWJUA/yA31ze3ayWn4Mps5R3CpkMSWIN7plbOHjt/SB0WR7u7
dwtPGRpD5b2vU++cCmdDEcCWEDJ8Jh15vKIZ0UKhA6yBz/dr+UV/3Xip3Ilehypn+lzEkUCK7FJP
xnuZnj3Rk8RQG8uT6aP+qvIxB22y7AQNJAtDLw8q8GXSM31HyATATOavCXTwYs9djjCnCHZW4HIM
GVZc2m2WlK48h7pcEGnRmClteZjNuYRbvAvGWowwQ8VhUgt8HVluM//Y9sHptwIf3nDuBYN8njY3
E/HrK5ZkM30IcrKZ68Zr4nJhjwxaXNKF7yzHBbnqWvj1LrUweC790Cb8+BOiiia4tdDpvP9IREm0
8s+BXZ8KvapLK23v7A88AV57dsDCdclgx4dqPzQ20BhNkHt3pkzBcyrE/ebLmvbdqUU4Bq7lQ6WA
vtX0QGEksQ+0xyyn3oU6hmxfuPDjwh6WeFhXk/KKXvYXr1YJyPIAJv3gw5jfMsezbtZjK4R/HFnY
yXL72Xw26FE5xZ7rarms6/BqrfeiN2dEjs+oHaXhr36RP0jY1rNTFO9C33VzASkljHrnwNHi3Dkh
4oCFoxstxHHVhBVFjTeRG9uH+yrDfBEOwX+WSxCz7QjnWRyGDdyhR1md/B9P57UkKRIl0S/CDBnA
ayapRWn5gvW0CLQmAvj6PdSu7cOUWdtMT1VlkiH8uh+nfmVLCC6/OyTHGe7i1a2lqi6pXW+Uaap7
ODfUK0LC4ZBydBgsX3G9hqgnCzkqzWAyow0kdY2LMVXZvhmdZFMNeDTNAkFs7sPjov0+Sr2WNDrb
/8s0vZBZcjdBP7nbzDDnCyMHSZeByQWSskBTGvgG5q49OnJhpl1n+b0cvWrLyc1GdhM+W9FLaqUc
iZti3oBs7nddx4uS+lw6pryIcmpEo0Ib1hF2FysidQ+b2q6sCwEiVrvVHkGfRcYEzC7Pytc4BKf8
ShKc3TbFnPWDavkJs3Fh25lu3j7NzhTfvRN2w71bMEuwLNuKcDkXJxqP9t5kv/YsteSAQJyjHJ2c
0k1+pQu36zzHIojnGoMl4bA49k/AsPz9ko3Nm9bTdy8X/cB1lqxkysM0cLpYskQei9I6F5UvUI+7
mhFvf9V6DC+tS6ugK+pp5/hOeLHLRSLBei3HnbG+jAUbKOcdudNOSfuMVXwIjY4oy96KxAo4+/ky
J9N3Vvox7o5hOMd+7++9WDxhmHfp1H4a55TBc3W2zfUbSpow8PDnp5mmFczTHeTP8TFFQ9+nDlbE
jqkYXZ0cIiYn6XEFwBZTGcNFR6xkyCKB0CbFGaVDnKT+9qTrEWxxKdvNszJSEmfuDB35UDjbjGKd
OzkxJmMCM8YWWfLZmRCDfw5/Y1BPj54mruHWrYH7luKXkbYHx3dhdibJoxOPDZr1eA95oh7GxOYT
LCV1OPxp0uBAZxU/e+RV8WtiijbS4mwPPIpFodXOZCb60NF6sLf8sIkqjBXl4jHLHQTOVBc/iWmQ
4XfSHcucikRvLHdBnzikZ+PJwgwcuDN+FG7UtCV6FLUCKreS+IFY9WWJi4ndGRvC88TwSm6zWKWP
sfFSkp17mvu0eDKgSe/b3Ju3dQgaJT5402SfM4Xwsf7rwR0KKuidLurE3ywhD8SIfXkYeAj2VmnH
uOowMUrIFK5h8jz6/iUuS8Eod02tLy1Oi9Cp3LdC1vmpDUrSdwSdiD55/TmwuixqeNVPtoeCkoe9
vNuqJP66gO8eZr2jF/Iedjp7ZmKtn82gYFTm3WyJlya37Wvlo1sPvGhjUFTr4J3xh+3jPkXV9Tta
m8v45A2UJ43S+XQNQiBDKMB1vEhvXMAPDA3R3co/cHS6MClwruMcJ6dGTvdxUeYB+jV+2wypJGmc
+tyluXjhJxqOaun569mrZwbdY9DzySntmr2oRxQAVzhsvaH2SfaxB81cIzYysKFxLFxEpD0zeJBt
HklPkeyXzzn/LdclLSL6G5+NOCGn2fvjRcSAOfC2HWXRLRwnKAsuKw7588QxzZLJTqaCNox5/Adm
Mt1h2N97Mwcmnz5Fbg7ZxRtkGImiwa2S+REmxRf6JO2T7Tt1tJDgRMX+SoamfgsDx97gMnbOKYdN
wmjDGNEqC3iWQ3iD07fK2+qIxOeeQx07fGzNi8KHFlmh/axRgM7suMa2lBzPiz6k5rsSFqbrMDz4
ZXuutVUysa+9Vb6/21oVl27AuxOs9AzO1eUZHy5iWMOvWbBD8xetS9+PMQF9rzlVGYC7dOnuveru
SHYGhjfKnevsnhajPHd5wLwqiaerqic+0HYq3kUmhqMgfRhNxSeXBvKhOR5Vu3RuDa4XHIl7axD6
3TM8CH6cMo6GY8ltasvh5qgWcT7w3rGJ1Cd7Yb5ZzxxKrQQ3HXGqDeOrBzMPpjUdVsGjTSt8V7Y8
EG79J7HsnCT/rlXZcM3IohsSDHnRZxiUFE2vaSGff75YvKvYkYsH7JMhGzL124utw1OmgnczN5qj
nuwPAjbZm686G+GE1H2/i928e/750pdGdphxwG6L2NmnhfGwuPlbUxZHXgsyA8vfseyeudQ5m6oa
/0yL9A+1W7wkcsDmX0G1ZmqJ3C2SF0IU9050lK5LLNhO0aoDA2u9CcahJXAbVufVneGJERtAr11+
mxHrJ/X0ESOZ/uwOzd8EN5wzcVmNCZtKiEkuxsktvFLn4s+i3KvE/+OsbzwXiuWYmsH6EY/PTCg8
Ti9Dy2CIacSwdLsegytBSpoDhmFyI09GA8P4l7jwLgnEc5zL1S/J1GaX6yBhTOGDDA78F/zmVzDJ
xIWRU3eiZY5bA1N7cZt3/tp7nS3z00hpzCORaYah3C5Y98r3AnfELrdEeJB1ypQgCA4O9p+ocJoS
6SpcvSrTrVIjXqq0sHZOemhFWN4E8PKdpuQLwyaz9rKcQWEaVEgvzEobRV1mvKjIL79y7zwz5HFF
RnOSKHMiDWTfjPkRAJOOPKsPI6OGk4nuoV4yni4KNxZOrVe8mHw7U7/CYCfalLrpg0e0XpThhRMU
SjyvY6hexqAsLiUhXFnWv4OUvPaA8n6DOXyC6I6QOlFqbvU3keYRZXnlU8B8IDI6WFm+ZtnnfPNc
Fh8ccs2NBGTQc8R4LsO8OywZuvNUhpt+MKZn3XZbfOoAy/phi0Zuw+ejgHlI2jvLvPVaLs4RsYLY
Tc+9xI/Dx95uxEX0zrhvjWSfNBWIMolC36LTREk3sy643iVmB9yO9l5YHWfIxcRUO01i15TNbyJf
JEBLEMIqbcYNSpN5MIP6nzeTaC4HglftnP1TgrEus6NkO40jyDHfXHNO6SuL30PTMXlK4ySyWp3v
jSp3N06rduMAACeH4LX5aRpa0mHA74V0CznAmMff88TqjN65dfmtoooU/6nVIErGjEtNAxVoKx3b
2DoaQGFmMLJJh3S9wfsnmq4hH4xGd+wRQa1+pAmuT5JP8DXuWRuYH5uR9M6EaaACoZ7pBO1OBckJ
FvQrdFp1rWiRiBjCPfRiCAD3ByaB54xy2PQNmla702z2e1oYszcaIusDowkP62CI0tWHX7XA8uUN
MJcWtUaYZBUcBtu5TJn+6BZDnUp303as/pxESDVM3o0wB0vYokIwns0Ngs5yQ3h/5f4rNn0qIIQk
02aBkM8QrfjoCEPgu2YQZMrkzV8Ya9E90LL5anMbDAQAjJbdInQZ39DNyfGAONTidh9iZvRuS/lE
IYaKzDLucYTXbTSPOK5UI9nGXKqKZuOzrfV0q81Og/SgHKrAYKv62f9t9lxycSPjFfZ3etaHXvjB
ZVGgZxvUL87vCCnYlvY2hr6duZx0MRQHF3rel9GmB08se9GwfwSqvzcD5t65I73u2Tt4OcHDODya
VpAeAoJ6KfoLxwYDLgfjXj8ok8cmcSOkLeccYDbtckQun7rLL53bPc9uA8NroGF8ToTBlWxydibq
dSrk6+gNgnpcTnGDmL9HYA1qcinDUpjlpsybH6ay/70YYlPPvX8ikrFjMmTsGbGDWIL/rmjDnHNs
UCU/U8ZdXqLaRgVWztnjSrEM/zEjS5CtuHXpwjoWugPBV/W33k71wa9CNtUMrXlUmK1UzoV21kji
IFw2haOLE4docbBI3T7rUL7XON0LDdvIGeSh7UmlB9n0DXftNvumRtcT1W6RvzFe+dvg20MP2y2V
YTzxc6y4AeiVDuK7CRbrGbTbB0WwLiTb7prkmhK6aeCndpwcSkUhzhn21E1gNt3OMF/CFgM2eVO6
2qatUScxvjzccAS8Me+HzzQ1SK7AcbxPatLwFhzYeLbLxwpQwGy2tJwV+bkESgaMkdiUFsFR0XqO
xFtcx4W7YIZ2S/AjfKkt46UNZtCFA4G0cuy7o9Uav4amwuViNmF89q3m3rbhdLViIPU5cqlnzpDU
B4v5cMA4euw8JvF1sp2bWh+5ZS6EGMPy6MUVfTZ4fmkH+ke3Vcoz4RbnivkUUfzrQPjnYsA3IiXq
dkri08v+SkV/bGszfYFMFY2en+AaWKJAT3/jbtp3i/NR+Q15jdbhcKTrU85OCUEiFlHJoYeoszm9
EevD2FYun3XccARXcXMM13gt2g0yEiUdbG9GzITO/YphZNxaHxKXoIqE8fphksZVpoW6c07t5sU6
MN67In1SXwSH4iINh4OmbRxlkqG+i4Idiu82ONanBYrguuBQRzbjpGCUKppqRCCFHAhBJnWOMaxy
5xe2GIAXo9ltvYRpwDjVd8tujIvpeljCy6HZ9NgqSERZR/KOza4Hfqt9V5H4TPqNGbvWzSEZarfC
e/L3XJG5ABMBpwzEqO4c+DA/aRw0tCbM209p9ju8DmbklDOO6kaESBLx0Wh4gAIC1ffM4szh+u7R
iIMGksJzkrXmpnMxQIc1kSbZgtgc3UdQHm8kmwRSgZivTAxOWe7tKcRwcc3mBIwVFqyl5YxiEwRF
/rtYTPuS1CjumcGlvuYpBuUB46sRVASXNZmdlWUne/kUNsjWoPtWll2P6uNZ27qvNeV4sMSKdAuy
MLtBJWHI5RIHo85rb7NvJQ2GozHHQjbZ4imYWXtBlIpd4bDUjRtPMZeQedL+75cSPdheumNgmcuu
ynjCJl5lOuCt6yKbR8Wgi/l1UJ7s2cqO9K+WuABgB3AGN3aEuvzr4AFm4bo27+qAoGVcf3MomE6i
7HH1koaqNTWSRZfesXawNwNXcHAKQbYj75zLvRgV+hEW9LpEBrYTGywYJha/HnZ5Wn3ZTDe2seWC
ya3rY1Oug0Iwe6Jy4u0M1I4xCw5lw55WXcL8I5oxZIaPQa1CFy8w1NdAI/emhtno13Ap1PjbJ1UC
w8KWR2wxZ7WeiYTN4AIGA3O5Rpv7YCz+tWbJR5M2NoLQ+HJwJo7bDoAYLsx2FexrHVFusW5fwaEc
MI2UZh+i/JWvXOgaAhMccOk3eWqhALpEJSIuHp9TtQK+wocwDlCXMpJmZcbZxcDHfiza4V/mMaIi
oPvirGRoHBLQUeRcHAkvfvESVlGQTt219pSxo+vphZfEOxde/uD3AfP3qiXPN8r0tU/h2qkqcKIi
gzIeV1BJk8ZlPSofQEO8KmV+MCjguO62m8VIxiP4GJrsgv5eNEEdDVX9MqpJRyYOupRRHHwN490A
OrbtvOZpErVzlDm66hwLyUZaIpRSVhOZbAWZnQ5R2zTWrhrtzc+fRgdhtACIF1ZAX+dRfkFNPpej
+5mhF0dGFeS7tGJ+W3fzlwrs9qFAb+eqylCpnukQzctjFafuOZbxZyL6bm9X6UhEuPoH5FUd+h7b
4jAWHY18S7fxg8DEbr56vSBdDLyZENGQ6P0AO2lyQ3r/HM0KxkvIbbpU1pmwBueKAhCX42efQnyO
BCQsYg2S5AY3t2wichQ3zzSMo6zo4Z+REhWyfdC9uP+djRcvX1wSX4omzvZtW18aN6YDsUeHU8MH
xco1frJl2lW2ftV28DIVon5RXXqYBvZ3Io7lUbAQgSDCJy3G8GNyiTNkgG63qKvZxteSh9qzXdoG
XAY75utIT9nWxzjAJ5JCAIqQdzUolKHBh64Lv9/3S3JwbGc8Eg7GFji5x7kL3tLRb8HeKOZbYe4/
8UEAE9lpTLbVSjhSAUdtI7s2df4sxFCgEg4vU5d5GKpB3xGu7KT0j24He3VKuM0o5wVvxHLOk+kw
MVDio8KgtIc40iFW1zGgxyZsmogZQLnjybIw2XPlUZYTRLlW6T3ITixpX2GPfpulkt7moj/w4Jan
HOtYrimKRmSOudxlkuG9vYU6E9Iqxc2UPvDxqtSOFDIpBZ/BHtaeaxxMD1o73JK6zwYz903lTF4I
ROzKvvKAzxtH+gfcfZMDBpxgUSQci5rAO5hgaTbWJGKmbF7HLig5sQGA6sPgS9aF2NOR/p079ZvL
fOAyJ34TWZ2Lqj7BW/epU2YEuvVHgPUOCUgG5IjI2busTk7Kja+S4c4hrYxZb1Xa5erfsf1xFyv6
b0UhEZ+DJDlaRoUWjmjN8pueGbBDh1I9xkb/jz1XX7X0/tZMCQm3EerKM/+rSrhCYTN9rssOHgug
oMawIZLkrJnGBA1leQzlDlnK3VPvBbtozNGO0JZzNLY9XOCEao+zaSPCecberHNBfo3X09SMEIRY
F1XpPmWtIOva+xZZBoxwHkCc9caF1QV3STPOh/ayrBvKKF7nFsoxzPF/I4bZwgE1EJqY24COEtac
HlB390UWxFFuyE8SQYT+ag5YP7owZcuCm96+doEQKa9Y9k5bxefEBnCdVE6GkYg5GEaiYZzFzlRW
QSKuP8Vt5oJJan7DR/5VDmn7Dlo4Y1cyH8xqfgpyYjm0yLQ7JWZkxCQmEgHEsM+5K+ESQQUb1noV
xHuTSgdKkky6dgNcqvZcJB/tWGS4Z8dhkw1+CH0rCIkyM3rpPYByieAt8nuzPJJ6Nh8C3R0oAvqv
7+wBjYLaU0aqG99bqNZ0GcsigZOXHTOkUy4WS8Je6rXio4nzq2oxQNAi8s7E9lc9tuXRruIwQgf8
A2QDdXRk6tnhjXEa6pr7keubKRK59SzzOaAXkCzW+0RPmWtnBEeL0T5ow3itTBjYJesEhzxWlKqa
juBnRvzUutmQsELGJ2Sces1umYWMRNg8r8MFSoH2asI92XEJIuLFM+PSFyNbpIEBWdHklFxNU0Gg
D0wts9d9yRRuL/1LO3W0GLYJt0QLP9wsrHPbATTUmL1sq3k3etIAS4eUErifzKbNKHYCseUDf/Om
imEVrQMeW4LgiBtl2S5Lw5zxjyV3ScXRDDM35ZuxRHKYAXJp7/c4iE+mk48lsR8YC+BJhPruQP7B
yj0JkoQXNZ6CCU9Fr+ubayTAfmm43kPRQqhZ35DE77pDkJYHiLfcgdVyMAtkg4olZWNZBYpbiMK1
EKmYkP54NRSEFbOworSNb2piPBBr4wDAt7/GNrD4YbCmQ0NCEv8NB4EOcwF7XobPfcrqqEirP7lb
8V60sH+NWB/K0HgVGZJhoBJkfkc9CMk/pF2iekiw+Cm2Li/DhGjRLYzQ6uNairlmuZKFpsDTyLOn
zsQ8H0dPxAeWnaNqmvgWz/lHynK9LKrA9cWFoD/CZZdH2+wOVhDskiA8L4vxMHoNDnbXwPVfsBVY
83/4dndJZ+pd02S4HtpmvlHLjDOV/XSZ/U/zgN+da8zQ4A43xWPc4CXQgEuPlIFHULfV1WWPPMAt
+reI8OxAQd6QsGsjwdzaqVR7Jnv+Xz+q0zzjFxhHO7iNwZ33Rx+qOj3nfvg7U8bT7LbfvYuCNgz+
S6kZmDutSULdsLvHsWyyNfuKHBXYc9SEjEYTDssEBkF6EniihR7YoNczHQte3D77Ai3QEYFVamWQ
fdSj3JkCXkaKeCcFv3rttZzsx+FBuCbUKIwKKHgS7acYojCnIdbHATmuPWlzKXeyGV+ydB63nBtX
hxgHhSoISy6ZWMEblihrghqX09awdUPzca5mLMwhWfuAcKohQDqbRcfuz5SI7IdISIzUuSt3QhhM
AvWn9toGb+jyPtq2sx1G7F1FLFpSC2tXVuIcUOpWXEFbHNcAR8H0EJooLdBKp2suP4v32NT/mtkn
BJcsMomi4Exs50dZP8LF8UniWTxZdQVOWbi/PLdNTlNTP1c6sE6Ispzd4vYWsv3vWlyIxCsxnJkB
qSWmi7tRlQ9uy5YKyetpMGIkSPGblSjclLraNNchTn75yv5lOuQF6Sg4YQK++FlGdtgOP7zAvQpr
eitqnJIdnpO4dH/PlvtH2WtSLehRvKW3JneNv7ZHtCzI83cPIsQmmye0CuWbG3pw2lnfpdF2xNRX
Z3eF/8YiD51RPje296B3zKgtjbMazC81Dem5sdqn1HYEtmtGYH2O2h9K5C/d7MpM71U1fBd4xE3c
lZPAJhIGhMAbDisDCLJrccxZlraS5TRbrGZv5vUf2WN1mQzcJIHPL9onc0aCXpmnhPGgQSUKwmj9
GpS4zsiGu1wKDibBqmiU2A+WjAerbhmwBHY/RFbsP/WzUPQ21P19tKADColZ25Cc7ZtE3JZEcboF
C79RVSmfgSOfzGRc3rxiPPkiZSsSbCkiaQ74on+1QE21kwbHcSWp1SXPoazcAMd/Y4Lpwl4b55hR
606ntzgMHhuMHJXbc5iagJPXxD+Ily72sbHCelt79fjWsnWGf5j3JJQUVGZUGn8ZHO2pZb1nvn8L
k1UdRAGKlF0Nz9xvzzU0jYcqS8vIy2PrvIDkzGr32ajS/qZS1HoOMOZRV7rakvOxgBJ2Yl8GpMZJ
1DG2KpK7YRb1huv4YxHT7AxzIDtmXnUgMbgBKzBcw24KbvnUTbzVMSRNDk6rGsscNYSkJ6g6N0cs
OyPwOL+kvdNiSLowNelLXJKORRQsGKBgYA3a+oH3mtMWkfTBsGWL/RTZ8hGEDR1BjJ22GeNjtw/C
HdAfyRqA0w+0CI/EVyrx+gaeOWw8W/NkLak4jTg/5hl2ZlGkO6ZTj11ap5c1OIEC9hCUWIfHJfgn
a/RyxSSAoy1ozgzbylWnQ7HJEoz1Lj6ACPT/aHPdjHXIgTAIb55Bdt0WtKDaRRECQwg599UjDbVN
nuwcBNytrbp2HxoopM4CSLtZPgyG4si75At8ke+ZCGICD6W543Kw3D2v/CUNhNgYUlOFd7NXQkEd
mN4Mg3sCGWVytVBWUoZPVQFT0Uhzxa5EVm10mlNcafzllid2hjDYbPLxPYb/jUME5waH9RvIpUKv
L7+e45M57n3eq3UhbHY+PwnnDLvnXsiWvADswrOflHu/HDQ4lUzfOILSm+hPHD/J5El4M9sUzgjJ
+2q5E1sGLS4NfRicYL6r9YvVGZxS8XAffv7YpmBOwnWK8jPlGDhhbKua/SsbnW+JKothDFsRJkb0
eqMlq4JY6RKh4IvRTrdUi1OjBoW7fG5uQVr/3xfZlldMAeqEzNfclKqSdeZRo7tpGu4RPgzTvlsT
OTKS3/5WdPKKzao8Tn5bRzqzUQKIQz7xpgZV10NSKpwj/MyC08D/fnOronCJy/aZlDapXHze5Zbb
ZBLBTeP+g2eI3FWy72X4ZROLpVC95VDONc0I9K+s5NdJO7pownB8ElPK4ui/WVMbPwyeuGCbYPao
7cjgNrJpdPvbGHmXlpFx8LTQZekmZrMtU0FOwqL+9yqIocBHu7B58+5b+TX4zlWOgA57w59Ed3Qc
kJMcf4/p8u2u/NWwXE5Di3EFTuXq6/8KzfIrxMwQlTov9l5LHswfb21izXvlOuGm6j1gRHGKY7eC
tKfUbS4HWPrYES4y5+cN8A9xlPnou1I+PTlxXIGaHad1vu1iYrGcXew4FnF78kstN4YhDAP4Fax8
vB1t1wdnY9bvgqPC8efJwOXY39XvOTHUPaFfLBkfeqAzEbSOakcuIuTh2noQMKk2PfoFRLAY8aET
7nVelmo3WJRh+NXcc11EL8PUBwya4BEo0VMzruytbAkPsSBNruFrcVSmJpDR8y9fLBziYG/RXqGa
XYIXoMsSDljxUh6LAhaoaOTwlIJjhu3w0fhm/+Sp8Hkal55fdrn5LlaESoxP2i+Yv+Q+3Nt1J3II
cWYWw8xRArOGFnrO//9LjfnrVMPDwQ9Ik2AAPWXuyvM0MBXPOjCDKbf0TZ5U4GnD+oFW6OwhaA3W
hoJSokWqp0XQTwAQdKwa89XI++KkvAWvEcmlYnGvymqbDfWLak8sAAfl5Bwhm/Xn4YMSHOPGSM+m
125p9lJZwwldo2mne72AmURb/yIYAyAYf2nd/PW4Bk5edebdn7cGL+AemiuWGvzJgOfkmzFON7/q
D3ZPHDTwe6p4/N45i/WLGlsCXBb3lSFlblniHYB+cTBiB81sy3sBpM8J59c1Dsuhy9kkHsonBkU4
P1rd/BImn/T7x0lnnwzrLT4Dr9lcZZvMl+xNHb4JiNwNAeYsOFeUrO9KEf7BdO7CM0OvQwNmLZyq
UxwM3X3g+dUw4Y6uS3BTgR41PSK3BJIQFzvvpUjwTeDnpyagwhKHZTVnB+61GRwTTIW7uXLXOJqi
4jFttwE0SbijBmsJNSo5EEsDZBF10+5dq186XyAaJu6DJ3t726H8Ro5T/NZ91bLW2vzPZuc/GdCI
3Wjl8EKSvDAATABOm947OPb7XDjTZu6AFA1z/p0UhBxod3jpzQwD+Vibh6T1wl1pJFZEb9b4QsBo
A7GFqIWHgwNiW08e5cVopDgSlq+3FZCNFxIHxF5Dd2fkVrex9CEfmmAfqh63iGDwVBLLC5KFeIrr
3qFwe5eiw0czDpgxdWsyDaenNKq8bz/BO5HVdBN5fXajWOjgoMduysKkN0UihZP+wcvb/qEDIjlT
/Ijppv5M5k4wnu6qKKUyoXHUeR7BlKh2YerRi/5WAyWOSons6TFDOSVd/kyqf2H0aXI5dtvXtKvm
a7v6Hwb864ki2VjFHpt6HQoCPeVFeUpA1c/qI8Qxl4s9cz/SxlBkUhJ12tgPyeTrtV3sl6CZ5egE
vwy3ssGxmRZmDkFpqEsg86Kn+l3PksLSpcNwLdwPu7PGxxgX+M11+BAoJz8uPl0arSMa+gT4pWCB
GGffAXMvDf+HIojQUoYEYfnwh7N6npw2ORST/ZsAQjst3X5ieAbWOiz2rVy9m5RA7KD2d3SAzj6Z
o/495jUj2T8MEQgn87EwDDzpZoJZnkazG12SaG0LK5HPJ7Z0g/Duwz/breAqXDxc0biE1dZi7bvJ
gsib+8t2nBZcElh+2Zal/a4N9whyfOfXTfGcNhj6qA27CPOtiWEQhRP3F85HjNUhxm480zsw9d5a
ZOAufHNIDUYHbCnFJdT71TO7aQqbESCyWllZha3yl0VO77X6lznB+EAm4NpMnd77eHg2de8YZzpb
BwTV8sN3XA9EIUXsarXCeuhesB9AeGSqNk6JwFDohv7D5LPScnMNqmFmm7BfTDfLot6GM2Uo/IRV
NnQ7a8b1VxBx3wZp30XVrP8jx+EcPL8mKTfM83GAphhhEyIGB6bl5PnWdQJmkHOUuyZ22W2kbn5Z
dRYeFmCreiohk4DcD7sbn+EH7TsOz4LRcHNxseEjiw1mr7mKZ88yrIJz3DG8hXYHcoQREk/on0z1
yUNjBv5l8t+WddkfR43lwK///rhkNUPPa1dROgUT7vizhuGC+CTWynjUBjuHxwvU73QAWXqoDMCe
aY0A3er20VTuOj3FIlDH7N9NRSakFc1ve0n1X0rIwaEEDtuuU9xyoHxAGM4y8gcwvsgpjMw8jr+6
/U+TxDur2n2aCFzYq0ldjQtIBINkvvRZD0XDimE2UCaln94MFZon4AlQSUlxl4wQaZ5kwQSmxF+1
C72bsGPsx048JmPxbbo2v63gAtBwpSeUDMA4G4tHzC7JvWtwK/oI9sEQMt0tNxJzcJSQUHrwSM0k
2bpe0Bd+bTL9lCz85LrDQZLg4YlK/GaIewO8Hs/bM4pHUqCU/jih91O8STWzW76Efgcaj5DbOTeG
J68IdOQYg/Gpwh4kTUuwP+M+RcahO/OiEW/tMotV2akvwpqwkJEsMosKyBUz18H1yRWOWFnyhvWE
Vw1sL4NdUZFRGYs1ANrMBJUQ7SwLhdjGwnQJaYcDWhngYvKohsdN3Eq5HJjakqfWBEkH8jwbm1rb
KHPME2d6AvQVAr1uZ3uv8/wbbTB9kIn/oiwywNlY3yeZaI4gHXb3ckZ7qlbmUKhZ6OgEotVD9O9j
X1mHup+foOHRYma29UnnqxE/hT98h7yZP1qkfGHJVBjecQ9j5rn6Vpufm5oPTmF4u9zBPVqVUAVF
haWu5wVIEVVJOK2u0lZMW3xpQFxMVSF0AvGOaWhsRU7HBVkRWp6ySDmviBWouB63LoRxsQhva4yc
1bylj3JuS3GazEiT7l1xgDr9hI3KkZ09dRD2Y59VjgOw65jnZPjTyPTTXkqHFK0DhSRx95kWGJYq
+FitzYwthRlXNjG8kInJZkX30TyY1tMwMCWzXf+qm4Yjgf2L1WU5h3VZbSfqtfaeVX0lrRXA8P1O
85Qe3EjIwF8nxPMGblZ3ALUAmaRbh/h9+YMguBFRHg/cx4odqRP5zuVC8d74ct/7K/CjE9alw51K
SMeUuNQCBs6h8R+IggaBlnfcCFu9yxrKsrnzsY/xuG1dK2SSVVh7A1cQEAiUx26klDNs0LxEYTCJ
452SS95H3hjQaeDmD8EwbQwHsEHda64ZQ/NNsOSMF987ZYiduw6jxEaHs3OqS2MbdiQgKosphDUW
qO1ygG3gtwWTlY5wm5HtVTN5D1XhP5Hxq04+iY8jqO+D9nmKapY924HX2lm7AMxU5HPdwC/y6NCU
g95Ge0JINievjfnBkc63J0iEjIv3xA0S6BgCvuYu96hDk8Mq0G9U2U+6RcGnWIl3+AnQjPi6LphE
l8vPH6VvmnwS4iCqVq+eCVYRRvFwLRNUh58vhVP/0yHJIcwlrx4X9n3X5bfAF8VbZZM1wdp+JEHJ
UM2fHos0+2WmhORk2n/aGr/XTP8PWZ2p26LEL+S8aVJPjD+2X8hHnxvf/xB1Hs1tI2sU/UWoaoRG
2JIEwShSWfIGJcljhEbOwK9/B9q8xbBkj63RkAD6C/eeuxHKJrQXQq3f96bvsImAQKxvlVjmvQX5
GrDApQf6yEQXFn3pRsi1+5NC7ZmkCngZ0lpW8dF+BCV9i5i1Ony0aRkfTZeciW4OiezodSS+2peB
EYqIkia60kb/h6vXpS8j44O7r9pPi36sJKc7CW1YCj39o0acTBmtyWDoORGJLQjYoFCGL+WwSdA8
njH9MTlNWL452Ye+RPVq/XkzVvGB7gzVyVq/6rGvKj2PTwMjfDRZOCVI9cajKS6xXiavZNJlD7WI
LgYHXlam87NUDTohXb0AcUHzgJnswUGDtl9cABycCdpWCvs/A2EZ4BM4FDT2FKXksHoVMwzgDsDF
sJSVlnPTl/SoWUqnKTeiPfzmaF9Am82R/DCr1oiWIxhqM5eucSrdMbkpIpFFGUI2h4sSWwxzMkUK
hW3MCBhQtBzkot1Z9jxaUVacTRJEkD406xhgjxYvfJhDEq9mj/cUjefGrguIhkyX25CpZp3r1FT8
PHP1tbB6DFSdy1Na4C2cHT4mmNXttgkx8yFrdjZWmDsbb/R8t7ZehMri3dx2oBPYGSCBq271VL9N
ZkuDYzvyKQKqHHR2xap/7F8GKzc++pGIFTN796aTg8b2XJrYAyeuzYiQNuVi98S0ZGOuQUbASm+/
iiweNGyle7T0cmXMxizEwFbatdXdymS9ganFv+queEZV+gkKoHihTQRX+6BVrOPNCXuwa4VQBgsi
YzZe1r5ZlQdvrCp0xv3z09y3y7VqqNMsc/wzpDggsBIaftp6CBJGCB/ID1idzS2whUFdhYC7KOP4
S2cOi/Kwy59w3+zI8wmB4w/Cj7RBnafRC0o2IQeEOvLEgQM5sUY3yQwURPO8sTpjvAiHtM02S/Cq
oRcY0vKJVF3KODUum1Zwfw5kxh4KnaUg8d+9n7UdEThyOFhsTJCp5d1+kN0frVm7977XTr8Us8r1
OOR4d/elMu2DEbE9gndnIT3pxnOp+Ag1bTYxLXfYqOxk23qCmDQzOjkeP9moJfvOG4ojObE4BOZZ
iwPL0okyzTlKKVU2KbKgLYrLjcmxeVq/QFwAWVInjwT2IWAncNFxW8aXVmN8bQnrvfC6EuXoYN6n
2ORPQlklqanPWO32hnn1uj4+OgnS8LIsbq7Us4vgEjpRFwPjlua1FR3WR2xcdOqKYS997j6J9P5k
0bXYo9tcu25Awmch/7UVowa4NqfeeS6rYjplCHD9jvIJ6qxlnnuLgPKISDo/lh6WgMK4tNK+2hEx
Q0LcGXf0OeBI4rqRUZFhpS08z5q2JttgAcrjdtZboudMQab3bl5ImTUVHWHMcRWj89tYLW+pJ1cM
uil+mH386Jor740e+qKOoYpMEqqZ47yhQ4CbKZYvIsTbw6iVgBfKJX+AHQYfaTR8x46dbepme6Qn
47NqSbDTuwFXYItyKz3T6VJfl8bjVPenusoeVnsMvuixPxh0FmfJR30IY7LHBCU7g3T9KkYn3oAV
YnawQCJSA8RCbHFoFJigMwfBh9d8TrjiEArp7i2pIwx4A/RkHrQ9f9TTCKXkvUTJ9ySlXqMP5iLl
vx+AXh6CjGigM9lx9nkuXhW8q7OXOtZlVOUE945416QDzlyHNpccf+j35ffv2CQOpfjJiIqI2EfE
GQLAn5ER6dccenB08m8Uef682BTN+riB5PlPyVl/k4YIUqcFY8D8icNuDnAiNBRSRC4XjPcuhQhG
2yy4HTHD0v6329aU3FHOO5yqBIRWS8OvPhkbFWdRFVecCtaTih4yno7P7H1kACac5KyQNM8SsR7u
BeNUYBbfZhNKmJ61mB4KO7D18Vw7QJ4VImdaMWQxWQ2QtbsSxYhHH/UV1Un+odB0+WBBWcAX0iL8
rJbnrrcPYZO5W5GI62IqK6ilPBmpIa/OGq1ooCljk4UtCRAh5W+n7mia4OOGK0FZ2NesGbzdwDaQ
/dRH6038v1dDuncd2sssi5ptiQ7D91LGZaoAHGGZZeJHskTZop+Lnl7dQm53ckdO/Rzs1VOk6WfJ
YOhjoiRkDyOIJvHM/CPUU5e6gDwAj07G18bRvpIvgUMU5QtSR0XSUWbDhUc9vixecu2GiYyhtAH9
P7uHOsqrUzOUqOR0zWbj70KD1EY257TGjYrAr68vqrJvJoHix8jqDrKcuue8jpkX6shYEPgfoA3A
REsilKkugroI1gt7MveY1nWNadLtiTlYBPLltryG0/KXcmoAopQdspSLqOkQgg690xwEY+diiqyD
ret3Ii7UNVkR2IMxvk2ySg+/v/X74kztE4Edie+55IT3IeCM3wCdnG4dUX/3Xg3259jF+GXglbGh
CdNjNvK4XPopD0gGOdSNccIn2zwWBajKRmisEYmoSaMENbsRX0dnnI95nhzTojAfaM4JV53dv1TZ
uJ6g3uOTA4WZB9XyJZl+X5w3mCz7fsqMoxdO4IVGD9B04aZb22IchlhJ3yyc8jfynwn0bB6qEjmj
q5GRjhQ+uo2pxhReN8W+6sqnurWsi7TRhMVZfIstAy1hVADFbUYYNoNbPcBPIUmjFs8g39pnwlLi
oCX1fGadcelGo2BQMr5VDFTCqvfTyfm2liHcY3OdHkFmF77VUeZ5mgQuR/btwfGS9zliYFsZS3pJ
YCXAQGSwI0rYRr+/9/uV1To8XkOQRIp88+h9LsK/wGRBIGWh+9pUJEPVn0M7pA9sIOKXZLLqXUXI
OaBHOzCSZU/YieAkwZ/ei7X/MJuXSEXiVA+Jz0MZ3v6EdMVlxIWlg1xJ2y03BNTPJ9ssf6IezguZ
V1+xp8tz79kB6WlQPxdRsuvSSCDTemMrPOw108oRUdnKJWboskmiKSH+delJpkP6B9jlmV42aAma
+tIrvjuMHQ+WxgFV2aOKwcsl5uwbsd7tEAI/k99YPagZ/WvSuU9NbtNRduorSa3x2vP39irUhC8J
yMG7nhugyMIUWatRHOBgY1n5D6HVcqwj0PirZxS02n9l5LisJ//13dK9qqaaD14BR0nryfvr2LSV
tuU911k60B5N4Jm15amyUg23VMctX9iMhuStlNK5Z7n7USZzxtKkeDfCDD6eAbnS7JGFo3fZGqY2
vnBjgu9M30i6Wr4NL75lNUegtI3bGJPInZTpm1sbn4k+0tyXVnuPaecCkMXuxktlc5nD5RLqkXjk
3kAYPLTsm8vP2bWL3TySeWHU3UMDyPQEU6m+YSNbgnQV+FLhXBewxWdPV/0dGNqxZD53qWfZ3WM+
Co6WCEiMbUz7qmKnIDwbWqcxh8OuITFpxyaRSXgCt7X2MM9QhLfhQ7zchTHiJUAjvIldYe3RTUNT
AHN7+33pFDAjZH5q33hmixV2DbMDWbSfpUKWONpZAnthSfA7rb92y0FcUt0Jmr54GnKkz1aq3mlq
ALC61GpVMm8nwcCAXu8ts0Zmyxebw+Ni6AbNOIzQa9vik7VhH+QMhcMNGkBn54wEWsBpO4TjivNq
9LfIGpnRTKuEYpwnOCMOJnoa4gGt8qFYPHFy0ffsWsjYm1/+cBalSZBW4o02rvbZekQ+I3V6bStb
TolBS+MCHtr/KjN1w2sQBTU4JetKbTWrsQgJIKJBEA24c+FkDPodQ+F7iYuW3rp7j9Im8AQfruHE
+4YxFIJOVsxsgW2Ci3BkTXLrTcPTL4IgMSRHFvttMKNxtF8qNbCHlvKRcUx8A0yxKxxR7PNMy7eq
iKpbgvCaYg7ATYO51Wzsh6l2h23KSBcxbHFQokPbgSV1IbNwtmV9wABJimwm4pMc6IeAMzU7ZJy6
b4VJzYiKIY6bg+VdHLyFFjBFiErJTc9Zfy9tz8QEDmU+Jz8dM/bz5PZ4gVImQVpM3oaW4kRJ579V
Sb8aU6XYZZIEjUy/lFHLgz4iCc+UJQ4O2esJfMZNUaXtU2yS6lAnYf8w1ukhMdTEtbYqIwzxWRpW
4ScDYDRUa+kFxiKKneZFs6L4Ni2wJumQVp4A+yRvwb3TC0lCT76VbnHI2zY6TFP3TcFBH18zspkx
uD54Eof14D7VvXKuGO2GbbykjE7c/KfLIJIOcJJ8UykiRYz5yAhj3OlckRi+7hlEND8sjcTHIKVl
pOoNBW8wZSxT7vAWZ9MDvddHqs1tECUP0l2xlAZLBrLPBrggsv2XDwvmZrI6NjWrslxvt6ZuYai2
rJAN2TRRAGDkYsNWPQNuageH4VONRTsd8M6ybLhKy/HOLUlmOkUMp419trKYsFNSM+859k9C6YsP
G6nFk60x4uwGBAGZbb3omtn5BiSXTZOviE17zN9dJj7UMGYX/HLLTMR9G5XUBPus/3alPHvazDOy
RGpNrhepqaV+isZcBSzncUx1srwvqX7Ok1K9Ig5bnhftb9Y66evvC4Q3QOxOfXcBm/5OajD4Xwfq
j/vvr4iQ/S8VWk3YG5rwgUfthXg+ZEfjqJ8YAqavmJWgF5dZfhBENrx2YBTZHk7JPpUd3HNRvE0K
szElikETDS8uFexWCib6G8xq+ZlvqTPHZEbEzsK4OmP7XWV99lqyrrwLjyZ1LvLXwWWr1oY9W/2R
B9LgMCX3Uu3Z4pdsd9tnyzx6uW34bavZW0LW61cSYneoSaqn0lhONLj6vWkaVDZLclcwWl9bbfiq
zRH5SNtVr1Oh8Qkh2dYIxTwnwsFDnN7NjKhepx+ioztYMy4kkul0SDTvLaFsAemNiEoSW76vTs9N
O2Td9fffgpQtNJ4+XMwo2aJQv04xetcUzcf7mLDx9SZHBYVOzBjA+pwUqm6vGn0m6l2y3NF5GHJD
fFEljI+0G3d7ASDYeIv3PIwjHNMsNp8GO/4pM+1HRpn2LDW2i13It6/n6Y/DkTMM3X8castdm371
UVb0Zs0G0PvqFLPcflqysfDretlTC0X3aUnMjehrGcxl0gWtKG6aWZt/U54uOhPQc9MIPGV7kXjG
f/XEM6+2H1Pe1K/Ryl5dzy2em7b4HkNoO0wJC31Ov0BW+0AN4LMYpXEd2f5jrkDPM/zoqmKbmD4u
XSu/2LI/FjMUmpxx5QRr2OfHvlVFWH17zBOQ2ivno13zElEorTdLWJxbxdgVz390X7fnJnos04W7
5CntAIbReJ+odJg0zPpzuC5jjGbiMYAV+QrKtfQdfFRvYzb8UEZycrAoIdmFjYvLCK+NOE0W8EjC
052/VZN863qqf5RCq9gwmQv+sUjy2Ofa8lSS352Mjodw+/7KI7o/gNvRTpjmllM/VBL9dD6fc5iQ
dVTZ+zaULsuDikyIsk2fs6xDlqHONq30a1pdmqwv6c2j6lspddGYBFNjEFeZVjTmUd4cJpb+P1oE
ftnsoKhWGHhY9MxqX4+8AymB2sC/pvre4rqEr9O9ZAzlnpdpeDAVcqOSDARWa34zwjtQKFkfwtrJ
A8tVLQdUPSELDcEILAs9fQzzxzZQ1o5W1wdWsrD/osB2HNqfrCEwi7io/mbR4ZrIFbxe3ZXtzQc7
6x9NB07v0kIQ7qLB+eNN1tlAxhBtEKluYzOPUQpo4jJVVrKjmz3jkAuPo5OjJQkZuqVFD1soQ+oS
6x7VtxFe8KRvRVF2f5G27PpsuMWLvjpNQBmYufYmCX7ZxI8LtCBV0+pSiLtXdn/9xcnmcOdQ43+m
mfTjdnF+pnUg27la+VTO6DwyhoYbgcMycOvFedH69AvqjfnTGeopRUDylo7mwt1qe8esY0jCP/TD
uZQohJLlhwEPnAS7gE8N/lIzui+AEyVXZFu/eEl5nW3Se40aYu6ipzvq1oMaU5fNIftxtXCQyX4m
8HZ5sqp5PrbriiX0oMowHCzfswbwlFNtG6q9KyYrHua82ecoTOUVohX2f+3FyD3UGfowHkYg+myZ
uV56BCPWKH54+FjBmCSkvGSFtleIr4+KjeuTMdIQQv5ufxp1Jw/uoLfSffHa1t4Jzf2ns/RhioQ7
QRVIleHnba1RodxEZH21ZAehMbktRETchVtoJ4PFLjI33mTtCJVv2yDf/6kkDjGnfJJWPLzCvosP
MRvCYGxG57VpSmITN1GVdoca4ukRYswOrNF6ONuXxOEgmwrxiNE6DIADi7uWJ3Lbg2e7aUXxt40G
CmqT+zi1ENmI96llPgo3Ngq0T+XkxhHxNAM/yBJnQtYrvBtJdbCLZEtAg3eMLW+HSGViYFbuIM3e
FURbsEy6z7jxOyw7m2stfmsj0zxSS+TnOo5BUelLYHGF+X0MGX2Useb3UQLtoEq8k9VIVnXiPUmK
bg/tj9oRehMXznnRPY0DQjwZrUksxOIPaN0O1QKVZhz0VRw0hoTJ5e2pHnviVlznLbSbvVrX/Fq4
Evh1BrdukVISWyd7XL81+BUQmCbmdcubIU2o3G9z4qXAD+RAZBgTI/erT7ZV3jmud4Du5CGPnCfK
sG4nh3jyvVLV9Bktsl0vbk9OthasxfJlVsRBAiltMTOvT/jKeQ55ZOcQYBCQy2M9l925XV9+v+q1
ZPVW51swC4/ERywoFgHZlqPRQ+u3l9Pvz/371f9ffn+v0+lLah2HYdH/yWpBGzYPdH5kxnqFke51
HqdVWqfn2XZeRGpZu7nLy4NmeG9Njk6KQSCAV6bPWsaWmhCerTdaxH7aqBjMlsLCNenLXUwOYorE
tfIixubAt+HzovSsuvES29afwiEz3W45WCQozkMCSh9ni2JtxrBnsZW8RMUijr2pPhGOHsxqekwH
D1qxM4oDpuKCaROAPrZtOacBA6rxUq3hyf9/sdvsFbKHrAecEW7d3xtZgD61FRhKAlbUpN8mLo6S
C8O1KnUikUnuRpc+JUrldB6FSRHn3mN25lutABpRxe7EkErfi6ksd0ioMkSMnwTrot9xWlIECxBj
yEWubd2Z1DW0MroaH2ugwKVZ3SBHjr7sy2QPLABPUQ1lTE6eveFGfkFpCisMPy560sBBP7x1OJOV
KyAXNi9t5ZTUtuJad8MAPmLGYimm06zzpsEVYqwlrSLfdHFy8YZ4OBah8K5oDjEd5/q7m7bXqI+a
W9jxUjH33qKkWfYJo8xAOPg8pD1YgWcRrDGjfaGAnVNf09csjW5Mg6JJudS1XWpEiHuMkTwVDO4d
/l+4TducJxCHKw7k8jkKw+ExGrXvKUsxzHn9uEs7k/fLuY0KY19GFGyCfp6KBfYBXg2fNA9zFY5s
Mz3TXmJL/JO5MNYWw9wykSZ3FoTsbyIS/PtDUVpW0Cfhy4jmCjqti9CctOq6IyQJ6U4cTZeUqVwn
cuL0RA3jRXPaE3RmE495TISylkzVZVALONUV21caqqSaZV6bZOXfsUXbM0oiu71sYoMYhUFEwsav
gST0FipUiRDGiaWxQSwMM6VEuWRZrW8uq8I3BI7R01gqWcCVmme144BncuSEzk64LG/wvvGTda/k
OhoBuG2y1iBgRqW7hg67uM4RnZI8jvIJ+RGJpIQSAk3sHKQvDKtIZwsh5U6jg0yhqPuta61GjMJ4
9/SJs8X07gLLLfnYrQCW2uMwByfMc8pprw2f7aYZ/MWrrAdZuUFpessNczyKXtcDkl6oz4EVKBss
/BcEuDJVzpHmFCuqmpnAwV1VSDIzP7KVMjnVrKu6lvke+gQo7s5+HKK3kMkXsnbLoApsjrZVe1ek
0je3rNJgeS6sUCCjhyvLjGcrJT52ExXb3lDDy+KQKLdpqRWwv33mNilSxYzV14nQMEP6t7PwY7QI
1xRa9AeFWIV7oVTP4dWTsnzWMV8/dHlzEnj5tilKQY71A9oT4avYKI82KxJDmivjoiNXNWMTkDfe
Saj/iIEDrCbhQZlAyKYWBmtHm1V14hza6X+hyeaAEdkWczkEToJke5OEExRMGmsw7+F3DZmyQq0S
y2L7bcgbNH3BkFccmpQPAUgVhRQv5gzPESdZ7vfWOAXj0iKVjetDO+eYANt+r5SYATppG687UY3J
90Wkf2jw8K0n6+1Zo6ix7GdYrSxkRfqU86NBTTTsev4B8XgtVPE4S6DemOFH8OzOZ2yuNWWD+I2B
V7IFKLGtwSeeFZMTgvhmghTS8exY1nJNXdoPN8n+68D5WXb7iWJeQcNsPjKw7ehkydps4H+Umhsw
WhwPDvL/imTlU7QMV7NNx10Zua9MTa2rMSHuGaQLyAFb2N50oIYVwJx8iNRkbohPsy+1R9NgN9Rn
C5veBMS540HUNy5ePhk+kBy4N206X7rC+it0KCWyz1cRG+w9FKcE4PbhjSj36UgW3XPEA2pvjyiZ
qV/TbdihFTOjcNj37gqd9ZLilFraodKA+LPmBQZdqwo+TZwyl1HGFilodaZZRKFaVNolJqNdVeVx
GNnZdVra4UQTk482AvjnJO92WGBjMWghQ/Mx0thuaTVy8jJJiW5KmASq3GKmYvX/KMbS72g1ek/S
Tp/sqLBPQ2SsFoPcb8q0+nA+9bbIv0cTfbiJBgt8gXYX5KbEGFzPRSLKvYGTGcY9UYwLzWO8TGmA
5GBBd4j+2NPzep/3lXXk6PZbzF++ycTjYoXaRxZVOveSB04dVXoSD85rH2u1LzobCeMEbyLTmumZ
60pRXFTJK8l5R6qM62xB0RSeizx8Fn8zdON47IlUr/P+Xg50LfwFJRJ1yKC9bCw9/HQtLJUdixR0
C1oQgXcAdHBQCK6KLiGhQ8asfiVTrmj8NBCtBzZm3qUsbQRwva+ieXk0Wu+kkSkIpmpOsD1bzol+
rvX7qXpGXBjvnLUS7/T2lavz6NSG/tJNHQMwvbpa1ah/cwv3XRZ/E17o7poFGmgElX/jdCtv2M3n
vZ2hLSig9AzhWbQk3iQ9F9U0vbsN0+22ZV2VEje0h09p+FOnb+rKljsRA8qxiKcDq5iEcDbnuwVr
cd9TuQHzWeRTB2GnXcZ01zg9a0iNlbNXjb4jEbVO/aMzLuzS3BbL+piR8pz3RJeQy62NRXtytR4q
AeFzgZ702xFdxHuLzNjHeNxije5f6c0wLLspm3dgTMRAWcgIXP3Jptc8SAqQDip2J+EUIvQmbxQ1
dsegq7PXSNvB13W3201sbLZFlGAHzBfjWuncN2SA6VgHBvdoeXZyciJthoMztm+Ly047IdJ67l0c
Bj3slKqMjjkZFpuwsAFejNMTVA50+UNzT5XpIi1saPK61gq62PmXh8MnKPNHEHZE6g4Qj0rxAgYK
oXuHxtapORGWibWAXu9tZ1GXovq2bHTLug7PWqvbi0jY1ETa9Nixaj4Ng44UzsvusRMx3PQGkLxR
+jYl+lNK7lBt0cSUkvZbmjbKDmeidMJnzhW74bqoz+Sf478poX9nfVp+FQhS6Wa7moKCFvLoLl29
n1BYHGyNCRLCIqJzcNdzUnvDoZ3GJRhReBP3Jw55uVh7g5y0LSnluF9Scfdm6s2aFQ4DfMD2Hlp8
/Fag5F6WaKn+9AxuxoTMmGk+zh0HNuwUgJ2ojHeLjo9FZtbJTcS3S0hsVmOayzXySrg5kc20rl8L
7ctkWonq/0+Wg4CU69zb5RksIwJpERTMW97zrcnZHsS63q+qYxK4FiAdpGhsimYY9mzA4M2uyvow
f2gpkAiqW5XYFVasubXPRU7l4tla5Od9zX2GrhLbHnq8qDVJT0tr82GGft2NJIAw6Vn2s+n8EYiQ
9mNLOknsjkE4F3t3ZsWPduZU4a8ObEYn9SLNB1y65sPgNiJQsHGzRX9xIDAy1LxV+cLsTlkfVYoe
uhPO/IxlbJPy82mq2tczRlhU96E54v+xp+XCfxxMa4eYtV7GD8MG8hh16qfFEMxRrFi/EnxR5sDZ
IaAg4ktMOpLlC30B7SOkn/4stDHcF12hbwBKE13pOD8AW22rC99qJMSkV5s4beBIy04pX0twRXGa
O4eJzjeR5JLP3XjtUIoGtWAAnTrTux3yaKDdpQmbzCJw9PSfp9mfUTo4j13Uj1vgN9bGNi1YDLqR
nFsHqUHnsWpo8x9y5V6QP+Iw8Uy6xjK8E3KCqxsAmstOZ3UcvEUIdClbxvzAth1WKqXMvmquhdAj
eD8CqIZDvl1srqVk2LxAIkiA5RPkUsQlm0Wj/ohYlvqQ2rhiNRxhk46dvSnt6mHACraxSg0IhtO8
F4sZo5YdXpkzp1fagenRc14Z6AAWNkzj2hEJC2/Z4I7N6JKg2O0YRN26Ns9JWrKPqUM+HA1ssTWm
PxWSz3surTstDgQnKFWYtrEIWl51zdRqmG7byk91PrtUkXbsA8l0QdcTrqPa8Q9iT3PD2tTbSJNK
ukfutnsin+EfEYTs2Qfpmyk7CcQYIQM81OJRHPH0kQBZWIMFmQ27IEKENYRME3T8YL/Fpj411cnI
KO7nAh7CDHMLRAeb9IGh3dVAtbdL5sr9Nv+lrXyMWyDZiIBnqifCuihJRmHU137pyiP188lyJoz8
tgQ/hJjoCe8LxMzEdXdDtvyNSbFnEQBsASYRvhDpzog96hfwzTAUTBn/qdg0h2yatktrMkpv+r8o
nz41WYTYsE9E1cvbDEQJINC8nw39vyoUYQChHJUeyxgs9TrKm4trIY3YW1iDzukwvHnGTMkqZ0RN
UAXt0iZASzjdzXHH7hY6nwhRmIuCQKrG6h9B8lhxtYwMKYA/uUp2NUJ5Z9DuAP6fe4owPiWoujpV
1BznydluHpcm1VguIOOgcRO5Q5wsIm6B5nw7GlZ5SIbulLtqvhIZxVUZxXhfpcRS+Bci+Exroxz0
l51ADl6tDIkJ9hxwEmRiRMjbmElDSCX28qdGU06wGKoFghZV0i+HsvdQJTbGY6bSNzNdq9KEZY3g
z1Rm6vpTE2Ol11qQjJzPW9ZdpIDpC6IuA9U4c5WEgTlslL9mY9B89KuLcEqTc3kA5lP6dEvOxuQT
3o8RFIrf+EyaOOeENOCrBGoQ4LlBlAIpXWIQt8rsSUSyQxchlgMy1dh3HPkPtXOzsy35U7JK32Td
9BmGeYWRmVp9MjD6KpthY6g/lYBujxhDKGCWRKCmZi1uLxEm21oth0bmsMwWzUeIhxjDW3wEEoh4
1hIUTPJ+Ee8hZv/NUsBY7Ge6d9BwPy7KWirpjEawwJpIuU9CKLd0TaRB2xtPg8L9wyQ4Oi2oMUUv
cfxZ81MVIcLSqsHb5/H4FelxsMRZtPfcEM006X1FiveVZNkzXlcOKd0DVNlD5iomSO2qte82Dr4B
BfWGeA15ZCjsgoNw9X1URDZDcWD4whyNoG+Ts9457dmYUA5b/aXFEzYnS3YcUxsgdHmttOy/kZUO
ZhQdeSH3T4ymSqXVVU+ZHdW9MftaId6oXSF6Ikn08YVgq4iLnTKhHWdgvk99bmOZ03+gvNR72JpI
ylrg31M4YAcpyb7zXnG0M8TBLLWrFysJdEG7iuUKgwkUK5ntE92x/D+GBsCDPAcS4CPNt4pQnQye
t7s+hTgzT86f1FvH4+V0HUt6D1K7Pi2j/JZeX+7TrgG0OKoz1uqNxfODvT0/DgY9hj5g5RjFYwJM
VXXQpvGlHCYgbjOKhgTKcaCqaWF7EKTw2o4egJKdRMCG1bnA2EGSr4+Pj1DS8mKbfYzuhjhKxISr
EVf54Ux6orMgfQwzMu1wFJrkoWzpOrDMLCDlpwWHv6Et09YW8ARsnRRNBLzopsKFqS75aFLWzTVM
jdfZaX2C3Mhf1l37ULvqH3SxEtIsaIuuSY/FVJ89DJtHNRbR5fdFb/VvQTjeXhvf4WkAbQGs0oUL
xXRDAJ7pCt3v3DdkFZxpU652Qhf3pHWSgHsu1TMMVCE5cypf3hLAtE/NnB2zeHmWCf9/qHZZM+hE
AlOZJ1sos5syqbV76ZVnWZABq6FCKVch2OOSfRLp+m/k7OLp/8pFPWOf9DZNjX021LpvhbTn3Bql
dV8c+7styG1vCIOt1OesR/t4hQSvAuSM4yYYhuFPvlZ9adoiM7W1Jz2d4QLbE/gF5KYQcyYUDixW
S9t1dkAytmDW4vNY8C0zbCE+kWXstjexkc5MvKedESp3axmOs+0JyIrWz3QWZDyylfojDdRdMyqB
lqQ1+JZvJPcY20wZH6p22Jj7hqGfRPiQupZHdPkxYQxVZS0TgnR5ihl9bnWR/8uS+N/crOjLDPlS
U+tXqw0vxrTIr6FNgko7JYs7Ukjw9MfUBBjRcwjPIyHcI/OpxdCCWj320K4LnEEViFmGgiM76vxa
5TPcwVf8xs6LnUQ3gd0iHdEYmmXJZawj1uhE5ztkwwRtgnsf9Ntyzkg4Em10rBszDQwEtNVkaCyW
ooi0Rbzws4nvd7pOiYSSR5MfaO0UkD1dXt2kUxu3hPAz0lwDbNfZ845lUMwTNU6U+LWlr6pmcWE/
QgSPhI7oMJNQRbiBpkTOhCD5hAwBphADh0JR5STIlw2rhOopYtQMnqMojxH2LUfo2V5ZFjPgwUER
n2b5sajIrM6neU0BimOe9/ppCoWJ1USZTIXAR/URkhyHU2YSqPNm05Z79gXTnuv5VrjVh2TyfO/H
ESxrR3xsbWpiFzX9y5RN6BZSD7WoDuWrNzQGBQuzpuZ/RJ3HctxIu0SfCBFVQAEFbNv7ZtNIlDYI
uYEHCt48/X+ad3EXw+BMxEhkd6PqM5knYW4fEX55dyshPchFJZQ2DpjNnGDWrEjPSQeOt1bm4ghY
z0tO5cHwi73nM8MbSOLBUA+fiZgoNk/eBgv/aSQ1OvzMc1ce4VVIMDNEGebv+UidEE7VFbZzT6IK
Glnwu8l+ND12wlbu67F0XrXfHMahOMLXXrYpoRjM+VbQavLVAOkGP3Z5nMr5VrXlD6l+oQ4HEjox
JF7a5BbFpCsRR/TalR4PFsFZydKy3qp6imQVrFThAJC0pl8xjowKQ/AZKdGPvBdbaiL4xJPVXCjh
N/biYqgdkm9OG/yHZdimaM4+kXn5ayaPwbbqCEwUSXSaenrtAc+48ST2z5nuxyG200mGcQPfnj+y
yIiFyQwL1tZ2dyCBfg2ZY13TNkdihabIdewXCmpM4qq5+l19ENBzNiIaEV1PwzePJeWqyYCZ8Mr6
OEfOhKWJE+OBaEOoAGUNdIDiaWHKeo+0a9gH28JoCxq1DPDig0WVg633MgrPocs9UMGq3BB1dWiL
lOSPKuRVITEbzxaEGI+GGJSWHVNitwaNHrvGXSQ0dosl6K5+GmCFb7JbX/wlSyOD8tVKKuS8utYz
q2tKIdunIm5RLAb83KhfvLPMQhaifoTUyJXX0Br+Zcng7BGueNdeGLTeMN9hNJN+3GyDpiEogTjM
XeS7n0Ebnq3m4Yb9fEns5FAi/bl4J0dJvcPJSchK2/nMk+TwBhP/KDqeo6r05TuulGQdVg6gruct
kvk1zwtJKSN0N9gIIt4N7cniErywNX3aDvBQ2iDUfY5RTOeQlSBHDLuidv/BXoX/2plxP3F0reop
lHusH9e8x15YahuuvMOkeeh+PGUmt6li9TtUmuj58dJm/LludKBqdxBMtlEBQ2baDA0ol5CTVcfA
O+L6M2YkuZZAlQemoquypkTP5jcE3Hof4wReD7EcbhxmW9A4/aN94uRirAN7a85Q+uv5XSMEo0fy
toWf/nWx5m09cClou7yt92Jh6n/MFovPGInEEkw/E3/01pg4MXS0n0FOKkar3Iln1HkmkNxS9PGr
FvNLyE2w7of2m2y4pmE07AoSG09E7W2DIqVJhIPNH4rdumA4x0P4rqA2cpp07Z1p4a22G9iaSpMQ
iz1HDGedaUyB9vzp2OZNLt53QhyTAxmXFqh1GnONVZRgZ0JeAsREcsiPnQnalbQg0nBiETO6UDhn
Av1wN8jdpI9JWC7AQFBwgsRjVq5GfTRcirNGlsyQObyz1GSsIkcbPqNN7ojIz4R0DJuy8XgROKju
1PbxFr8G63j0g6dpMPFhiKsTWg0H5lbOitSwyNkxHWEEXmfTo5qDI8vectNmI7H32Hy04NH1UnwG
TaFgnEfm6D//TVeJPIxjek8ka92K2scOMeEPAXOixQK1N7VkomWfAbcHszqe+tJlAxEUuoGBU7Zb
RfjSaIU7U6Hls8d/mXH8k8/x0uBrYkEdMTuYPCZkJcBW/MT4gKV3CV38gckk7SfKGlav81dhKdsp
b3a3Cb4MGPZZdUqsZkZnAiYqjuxdYTpkG19rpSd9vH4WLD5imqsnvWMuiNkTLnIZ1WtnFaIZW6Gd
QFI6oi2EFc2MBDJDwSeZ4Icq2Jp0/mnx3jMY0xqzePjaBdGP1Cb7WUiF5Zau8dCNHcSmgXSiMsrv
Ds0c5pic8oKpMOe0/WsZ8NGF5Z+WiRCLinA5FVqOp+nzC9qNqi/YyeDKMXVdTP82TNB0VePd3ZYH
EHlcuEc3hXjTarx3IF0D/QWPp8m9d5tNsU+gO0kr+XdCgrotKGDYzIp8wrSs38hude9M3rDzkVPM
LpEOkyvKMOPtku0XABKRP+DKDAgY65j+6GFkC4iTPqMJQf+szBbqp9NTm88py28lHQIqmVscHV0P
pybsnljWBzmo3nrQbDuY7l1V56YnJHY732K1VOJp2STSZxKbdI90fMZV5PN7VQQIOqQsL+yfGKeM
Nikd03NwL78zpFxgDBwJfPw0hMT4PemOPfcPIpP2ve7QMyOKcKIOKY/PvCgMEuK6idKqrIW9MGSL
FFC+ndIwCaAyVlpPR79laATq1tmkSfYBz1ghn8kJQmTzywwnxpCWtDgQ/MaDwt56dGWUp0L47xiF
KTYnpNIoF2kC0uDch8Wyj1wes68vTGZvS6hRS9EuRi75412hxqPdnsmhaCs0QfFQR/g0WXenVB07
HuM/S6DPRPUE0MXEvsVMO/SIsJdnroS1q6PEOk/GwBIfON9734ovSTjyuQIBicUCV0TKOiCMzj3+
4tVIkGLVBi/Pf8oi/vcUlbVDNF+xo/8wOlM39hb7rGLUkuvc2ZAyhegajtxejinWVf+ZJqya/uT1
oj/VSWEdSKon8yDrz3Wr8T89vxNWzJE9Lf2edTaPEZc/wtWbv2jr7PYK6TX1i5/9MrrcuI6oziKO
6ZJIdHKc7lstUMJNA7k2eWBfZpHsl3F6cMr9nplFU1/1yVvFgqasmj1pU0yiYrCuE5uzNRCFFoY/
QILFjRnal+IF/GR5bcgStFubIwdUIC8dMimLxiiEeIycwmUei2d536jmoZynozh6MIWPIUQA1pZE
cKykG2F6agjLHEBrbZAcYYjSDk7qiMG7n1VHPUfsXyBXxEVsg8GiGW+XajFPjmL7f835YvcvMRaA
vV56ceg0W+gi3Ocx9ucBk9ZxqbsjS4f0PknxrvHen5GQtuusYErJ2gDdRPY3qWNQbilrosluxa10
8zdbL3+IEJNbK43r09cX0kewq/ndiM8iibdS0cOoscWoQYbE2s4wrdcToyxDhHCv+zPhBjYETg2R
IBiYxnjm0HiCXYsL47SC3uV48MBmpnvcaOYCynrZiTL43SwohAguq7cyhm0fWII6G5D1zqYR2BfG
W4VF7x+D1AznQk4vdcHsIqyG8sR9WUIP57s0rprDQBbPV66XXzPJd20smmNsxee6kzunU/FhsRDz
KCt6AfM5bIJafrM6bV2gh8/b3OsJbiuyl4gojE0j/Sf6pVvWYdsOO033xOqCgU6TWdS9/9WuUx/I
Jw5Ro41vUUlXV3pesEYiV+wb2VIlMLrZjEl6FbUuj14f3e1uIHoiS+XvKEzmI4D1U/v8Y0pSUmmC
y02ThiFVrGnuCzE79+EKeyAkUmn6GSVudTI98yn4WRA6ajS+IAliURFt7VpvbeEPd6QztFn58M4l
h9A9rcfXjF0jDNeFgaT5FSeyufZ1BnWAcN+VqUEccNHznpj2rVC/GpkXO8w0kBNi53cjfErquMVE
q5nHVUjiYMJU37sseofWyra6J402U6y2bKf9qWyXQ7OhkbOc8l/YkkUwAtdfWR2u9Nz28JwNIwLG
51Q5icfbrLyDFzTDoSl5YArMCuTNRoh1yFG8ugNSVTIbZrCnOxw56dVXFaxlok52co5/WQ1xx+nT
7+yZGeEDeI0vtpL7BCzhLhyOGemG6UKwwIDUgsFUfXKz31WumWuXA6zr0WrXDAkgZ/XdY64c6u6e
OJ2EYSbwhLd05tVlZAPDoJyjRyQISmDLOmBhuAmD6mpwypsO/j4XIetetS5kbcQSX0Psr/l1ShrF
OjdSQd+LqvMXoTnvAP0YDL8KTxZhV928a4vhO1un7gpynI7fIj4+muJdKEMP30kR378sX7VCgt4l
wAKKAuV7qMxHH/IXGyKLojGf16lCe4CSJFqNBWYVv6ggrneYafxav0cm+yCXwDm2lozvLPSCdSl6
gd+J7o01LEm+DI8hCan8XIloWY9NOHJmDweMxYx2A5bayD/J6ooI+egZOeiFbG6VE5Fa7EffOy6y
9t5auCYrO4Lsa2Z1FYFhPV7ru5eLnnl6x3rcYT8zeeM9N2o69v30XwZ+OdXUGq5yxoM9scl38e/g
TcSq6BxDlG5biKVIH5na1INaL2Bir0n3H+mAxYkf44DlcTyxxvqch+cMOP5FKrfRtNxlM/4eI7od
7XcoHJKaJ4fmbB34dgIuZMZSiuVs640Kby9BqSSZesxvluaMNgsmSBJ/77uPxkaSk/jMeVJ3rFi2
ss5cgK0ww/PIszqzkXlxCnteiZStITw3G3EksGun4exmoQpQi4KPSzcN67eO0E+49y1LP7pqjCNE
SD/buLzsNZu9YeOgqCMNgH4Z/xTY5BFBITbScStK9b7UsX/2NQquzA2vEa/2yrYXfFBF/5FgLF2Z
xGWDyYBZqVn8kLHewQvru779aZNADXEsrvZClgc/YYbq8Qds6vJFPYPWipH8ZzfuUXTMw9Ft7V+Y
iuWLhYqtoG46QA6HCzL1d/T2aeFOt8m/ANUpV02jt6FWpOxo58a+aNPb0v8UafHD7xGShaMTHIII
MeISAHtQ84snXGdvgLVTJDkM1THXHnIr/rVErUdmL31zRk43WJAWfsVkb3IPoskUlNs4AhLFB3A6
h0G0qd32ObdNDiYRT2ZrWN+gQWCgc5haVhyP1zYgbsAP85eWIugQD/0bOn6uTB0Bm7VZhFe9C0fB
z6JtA73xFlINHYep+uXnPtAzMvp2yfxnGgfrMEZkNDB2wn6cjfAcxX8ttOO4f6b4LSfpcwIjG6YV
1YtF5Gm/bwaOacuUPzRL7X3r5g9jaQexA/hm5TZEFCJzXYUof4igTYEmo+biQ4XR02v3bhK7Rx4Q
Z1UPoKKkel0cb3kdwWYDlM4tPkFOzkrQ7u7OAimCvYx8RgO7VzE5x2wOfkN7Lw4WewbLld9Zsyrw
gWjIK0yJlhPZH40uHsuAn09VCGkUS6lzWv3wOtd9n3qJ5S3MYLs+iQ2EkgQssccU0Zxllz8H1j9u
nuabWAt99fHWwxG1mbKPhOhW7t7zgd/EUIgl24L0+XuIKVuPtY3KrUFDFLHPYojGSsWD07RtMvvX
TO91cHByj1i09z1uurWpce/BS0fKKRW+A/BxD6KhWCOmfbjhifR2PjFP1HVIHVfsJweO7uQlm734
BCu2wpmw7RxcqSg3ePgSIv9w6rO7MWfbHfWTf3qLBIm7GXCMrT+3YlW39muOz3vWlThkhWEbOJi3
xHtmxxRwgfzlkUS8WPhhm6vtFSdTrAEoRFegGXKDLh9dCsa/KZMbK+bdVLD8V7UXEk4DQntWVopS
HsWXP+ESYUuZ5Pna7nQOfzSfj/U3MGXVz4RZXjMDt1vi5ZmClkOiqMV4MFMbrt158d+RlRpKO6xu
gDjJl6yXbwMTnI5x8ZCMFd1jSy2LBg8o9vw91bOzd1hlYXBK0m3gabTl5GNbnOXQmOpfS4UbL2sV
FvIlPYfQp3DMYkwhuHXbB5KrDxPAKgQ/8hQl3EpRXpzYr44IwH5YNrFLDJj/4lRGwqOVt3ZmFd5G
otYF0abrlky2gyct+zEWs6IXgWdWm3jPPooodJU416ejW3gtgCCNVYFQBJojO/pV9bhgZiFfwtJZ
Lp2H88euw0s+/3YFT4ufo13OLNSWBIUzSug9jiHHiK0XZ9hipEsIpqwoQjJvIWMlu4GflcQyC30h
9sZ9hB1mraJwf04DioBsBBM/5MwEYsJdNooSxuqT6n3uIkKvTMQ3iCe6kRxQA/QJIdYrw1vuedUP
axvjj4/IMkZHiwanlluBA+zRW6jQyuD7PNjVIQJDazcFOKrM/5GgRV3JNrLuA3zkc8Q7qRmgb4pB
sf8e1nRuGBEr4+wGH1t7X4a0KYoVDEqlBw6JmyAPbtPWBRmGATJMOHPiIilt8ih32YTMgLkCh62V
ZTZ2EjMZ7/ExJ4S3pP3bXJtTZxK5aWivt3Ue4mqy/N/QUtrojVAcArTC+Uxk2z/uKr3JKjrIZubH
N21xSKOCfDCfUPnJTAefoJbKZP/SSXHbuBuGhSHr+AVk9ZYP67zVIuJjkNjOFq1Gs7KTAm8Nn5PE
QLERs13t2PDurUT5F8ppfvSQkC60AVcOZ/Znf1mcX+J2s7gRqMfabhF1a0JDaRqN+2HnCQvA2P/e
VfLN7lW/FgYH0ZhUe9iSOxd0C1sFmEdB3THsjMmNy7wXenVKqA4/QR29mbx8zyew2i4DCla0H1nb
wX8gP21VxBPbi+61aK3g3i+woBv2dqKud1rSbWNPT7iA8fQDiviE684qzE3knolPQnQV4x07/hxR
Or7GKv3MvJYOFoWBliT0QVs+eY1NtOdEAA1ULIp4OJsb/KIkfj3t8/Mz6cPt+vDAovio2gQCwJSe
rIH4UACLyCD4Q7WGQ4H3ETRTmAOJGAEVB0mzddlANtzbByH0bYJjM8zFS2IFqO8N2vO5mQiZr0ku
IURn3yn3ZlfBPm/i7KcPSy2G3bvmxPJpasI/FeyglayAEFq5gwqfbjJA3ndUIW8L2nfm5z7EOWkd
KgV+pTC35gmm0jEZN9iXl21Gj25soV5gJL3F4GquSN+2YbYgcwScKx0vPPTO9KFGhwcT+9GF04iq
QmvIwIX9BhAiW6GMlhdCGYEeP8Ml43knK0sTdI1ltjBNdvn6Uru0ZfXS0p0Y5Du6Sq+z0NtnDvRB
6ORPZkuLyGIDuzkFPrk4it0bIXRDUg3rgHd27ZZV9ZhlcKcfte1+/gi0c4bzi+vb/Mtm8Lzj3BGA
WKDVyNM3Oy6xd+T6gJe/eAPL6K3gyIzHrHC+FdJpt6Mhx8K4rMAztObnuNO/mcW+YbZ/R/nbsK2G
ahbMKrugWBSkdsQPdhjTBkmjxtTIJyy0BcCVTGNZSn+UOimvLmc2C8zzFOtV45XWpu5goc3Qa9Rw
kZ4sH3VmMw1A3aDSNnzEY222TknSnfGdX6RAcE+50+96JgYnYFQX1b16wZ4rXzTvWBdcVP/NBzII
qlK+zlkf3MEqmbtT7qwmXVhj2cvFYvkItnBN051tq9gzL1HGUz9X28HmKm7t9idyNe8Q0FzU4aCY
Fn94QSZO0npmIhIcbACazYa6HePOzPif3rS2nKM9a+9IuDZMqza6kIEcoTWZeC28CQNSEMUbvBzH
IHB62ix8zwPKnk0kSTBKDKz+AMilNXNcKeirnLEw/xIiwdVAemRHQuzKffowIDX70PTunl3CtcGH
tG6kNW/hTnqHUk2/U1SiQZiI97QRwLufsvwyxfjSDf2aZHd9Y3t6Bhe1RuDLQwYL70Ah9xI2pPQV
I28GrAiKWVEAqC4mykY3+Z45/NIjnuoIfDXRYZV+U3W89o1X8/hCYCe/LEkC1ujDwXKZotKIXr5w
UJWH4sAtSHAd0FywqnB2DQTKKzV1uCfN7DVP+E+uWh551CcXIHvJRS0oM2oPc6k0pjkXNZNBx0DM
DioRXtwgmbbNFN3MEN2Em1TrJER/PIbJE/wJGGMuSIV23bORo3t2KLAgsyXgYVnLNn1DdLitXzrE
qwcI4b8UzhMyKtx4q2qOtDC1/rHNg8edIhjvzTJt0OzRYtvOSxsO/xQRhjj+r3Ys7A+HknBvpH3z
rIwhyzzCjRMWnIg7TuUa722X7FSU/XUpxo+aAJ/FGX02ON9iIrpXwdTRdCWhS0fvP7DzfAZA9VdR
TFWPSLtJCNrWc8kL2vefXmeLLY/3wArZ+ztThb4WJEV1GTNWpwx8IE4NyqW6eAULwBk/6WnlZba4
zeOfWvTZo9TEePasmYjlo/W2W3f5DPwMKnUk5LXVAuYTE8RpFPe4qkvakjBF7+uHa2tklRxXO6JI
9Ul2TP0tYfdHfLZoKkc80hEbDc+T+xzRJJLG4co+yp5I3CXl2CGA3taoYnndJwcOmnFQ/bIAQp9Y
UiFFQ4osv/KvxMqo/WJacWQEVN4Th44cyfZqka3ZaZecu6DoYz5646s3Wq9Oze8s2Q4zMkBqBAIO
c1jzHIQW+7ToN0bI6djV14yLdVcofKAqDF+G0YfAmNKUwStjNW/H8PeFZZ8SMiK1oyjrYtw9KiJw
aKFDT4lgFcwT0DzjuWa9Fq3zBTB9OObBxdTdd8AGtzHs2i1LvALeUPXf5LFc/soVSNVWwWcGHk07
EcVIgR26mFWS+DdbCDwks2JAHW1HqBZvXVbxBJ5DCrxL1stpK1NOQAeRMaYl9BpTXNfQ0kakHZF6
koRillntPuTcP1DjH7xee1sXMcAq6t03H1/rXXEKv2WCJIsxNVuIfzxh+QmPjDBWd2rrfvflRoxn
90NWPYJEIp/c1N4wWOkunIE0+6qVO4mI88jax8Ch6dxdVzuHQptvSVXGp1oEbzOx9ecESDeSKCaX
YE6B3k3UsnwJACque7pkprvi2rMCarMR3m+l6XMTVpSCaQOeb4DccfynqXHsxYm6OwbWObdusWcR
UqJCx/NtUmeFJdQ5eFn8pmvgL6YkdMQ30PKnoIGbHfxth55WLxbZa1Z9SqZCtwxgwR6p/SouSGcJ
KxilwTRmb4pY7pw5+e/GDbAKdohsaupDZvvd1Y4q6+RI9HCFENdkSbE4Ikrb6FR3R390qWcYeHRc
utqKcxKE/k4AB2iKmvacpNV/lojTsx8AKrdH59QTKJMjBNx7A0P60SPKqJWnJAwIjwwajnQfG6Ka
Wbc06El2tSuatxl8EmgFqrSh4bwjLXhjGdnRsLTUZcTP2SkrdoWYJfI+2x58YgUkZl22lVqTznaG
v9m8Lv3TKl2X9skwWduRmiBaP39t54wYTin2VYbiri5qMqwtAiDzMnrHk/06VVbxMA7BmfXvtmW6
zg1EPpOl6lcEXKg/fC8g5WjApjIjUVNN7V0Ne5QtL4Je1bg4T1/Dyyr3ab4mIpFTB4WPACdp+1Ny
94PogpbqOPSevWdRqreqalKEYdfGtM4lHlvOu+f2OscxYthvphpqFDbW7JHwS26YCf2NUMBtcrf8
KMM8OGuYfw9ehX+07R/TMkMAy2YyWacneyoT4AdJl/9TIJjf4+NFUS8GdJJW9tNDTwrFjGhIAZ5D
ZhV4RgbMWW13u0UT1pWjlQaUYaFNz5xX2/bbW8CKvm9QzkeCIKtFs7zywU74dRCcvlYDX98FbaJY
44L8A8e3HIl2ss6lqn2yh9HhyUmfgKBGJzX+geoG2ZmddyJYC41+PGw5Qlcy10/UdLymjpgOWACG
s5id184e6oM/+yOML4m2DflB43d4SWdNjigPZDGjOxxx/08Cg/Tk+jtySYoAPXQ0kaIhk4HwwIn9
1eDgoWGX+8ea6YSJj1iLkBcbpj/aMt0uVxTw2zHgbGW7wRDELZK3sA2eUn0AiF//2vHGvla/A4Fa
XzJ63KdPr1Q7s7GwSpQ4DAf/WVEPBMp2t2M7HhyYxoeFi4m/jikUULxVF5FkGqiX0tg1eshSXDB9
oNAzwS+lWJ5IgH1pOHyMdkpMsoq/MUmt9mc3R1REaOBL3cNeDH8V+LX2tmfdIuQoKAkJB+tJ/XoU
1pjdVO3tREM6udPqo+WnoBYZN8Y6J4kmHNUDg4kU4/DgFXcwxW1CiFErg5j0yDOx1tpCE0H6IJRm
D7HuiPHVBICkg9WAkPmGMpITOieWTTa4LMaG/63Sd2Pq6MhJim8OYJQNl22rssWnayPIlNUpvqiu
9fZViaEvf6IzIRsxzW6jF9zhaGDinZMNcGNl9yLYBJ0Y0Lx3hbDXhUBEr8joW5Eq9K2GQbBumzLk
U41YsjT+QbLES7LuR2zYNjcWiwZljIXPsAou3VLCoeM7f4emNl717vI2RzLYCcs6xXXBsS3xZPh9
MTxZbJsxGGMYdYQRg1WxrBDif/K3k7Cw8N7eqALixxRGmlfCECPhAa6q26i8S2quRJOBBnP0EqVh
ceqE5R0xoA8LLsLZ2aWZeg0LfpOy0hVDUaNfZ9aPr4YfXvmN2QsUCytWn84NUaKzF0X1GyzCfKoD
V62tGeZdwqDi3KeE6+nYpvCoyeoKGptFXwYICF4j6XIpy3s5byJyuC5gkpZnsY+gQnW/54noMJFY
t75y8h9W5u41cuaVj0Ts5NeV/hhSeoU6eM+Npc5tl5GwN6nd7BNXWeEhX/uj/5YH1bj3Ulcfae4x
RtThKcrlvyRzzKEWyVO2Dt2lWcr2xa4Hcvxie1z/Pwfr6zuO+H2s+dixcv+sCHCh5BsfgaT4S0Aw
LkkMlCYVNccSEZFfX6bO+1GOZC1pMFenuv2P2Vh4REEQn1u/3zBBzrFZRSSx2eiu0IiAhqjlMSL6
8eqNlyFerE2BEo/LM16DHhluJMc4R9eLf0RP3VgwR8BKPPzZqce6q2MUcK6kDmDKScSiUoAl7v95
NQuwfsEPPfFJSTmAEecTDtlbDKrxstDpTX+CyksPoY0Ltg3yb9CjTmHhTztmnCutiAT0atvZtREi
ihrjKsSq3x7ieuaOLm17h9HYrsrPjCb7dRpaEtGm7qaJSw6fBvCFe42cWszx5LWb3aBQAGgzMXu0
zAv+qJ+zqOZD4ukf+SS7gyVa/ITjgGp/RBzUt8GfFtXbzckVaKjnl76BOxMC17SlhmuFmhEQ3EBu
HKlrFLgCAQ1yI4f8nW0zz/XZbEwAQtTtwRWB8uDjZxk8sdLlU+3v/TnQxwYU3qV7fumn3r0k/XjK
s8I/2gLsoeyeIk4tOBUMd9yomv88OCoHD5AXvameMMKU//wy6j48W6d34lDf0mFpP4hic18cq+EW
cQw5zV5+84ByHJt+moiYcz7K8pmLMLn4IvLufbKJXAUIVyB+s6JdU62tiUDivks+yygK8dxQYNQ9
0SytHXzv4dDUCXMaEMNp2R28Kv0Zj/MZ49ebncpvadzYG7vMgaXFmMfV2cHPiv2u/fB7uA28Z0UD
N3bo3M1cNPD1biogYHdSyN296GeaLT2opvgIM+O9HTDH2DZlfhTN19wd/8sMPhCnK3+X2nwSuwJG
xm5uqsFPO2Be/LRSNFJ2+BEtrLooAy2EnIhXEoDDKyo+h1agemDENMckkA+nYNuS8ipy/UVqHT1f
rgl8C1dzbt2FpCumyrK7qNrKUDJgy8e/NU4liViVqgDt/jz757mdX/MihzsGrKspv/PB/Vtb5ZuU
DUHNyChM+M+CxLALo/oB1Mi5BDRmWmKB/pl4Jjm5T9lRS+QtG/hPngYKNCIX+gghBNc/7Qn8Y2u5
tjPT8G4hZKJPixc6grPrVRnqmfYp6uj+mwl+ZqRMHzzUDWG55I3sZz5JIBTrqwvFbV+GEqFSCSrY
H5wdj3iymaN2OfSDDaWKrIXWG9xTNG9FbYZjBZVHQbe3xipkBl7+ZEaHRNdGJVJyw8lifO+eJ4Hs
AJ/552ysmcM3TLcDOnbFlHFFkNgPBk1qM7WAp8jgeQ3nbvjIUyfYcxLiXjG0i8arGCmXIRJ1ZIuO
YM5EYAKcyX4ItzyPASKYdaUY/UJcoMOipwpgdvgLXPEIK1+k8xoHy3wrsiI6jmWy8SPOY+zs1I2B
/e606BUmZixHF/NthcIDKz+ipaKpMey0twIfdOKK/E9ZNJ+wyF64PZNDmh/tceBnygIc5TzsPrNb
SOl3ovnwQm0N2Ur7gQvwGA8VSk5xcghiPqiwA0a5FD1erXRPs5UdaUR2iyjEPs+dHyWEMdQ3g76m
SbhNZ98/GvS5ZoCmIBdi93wHacEAyyiVbEnH0rPWfaYg3GT0mo0NzDdPWdqFTbauK3/BYzGbtZ/W
DzMMzHYDtQtqc2M3DKWm1i9AFiC09YnYO9reZrLPD0x6IqKluXr6HlqecIgOauuguZK39aOtK3OQ
CPH4ZIC3L1PgOksbbDGLR2fE9SXw2e/nQRi9a0r5MSHXuScIl++JPbb3eRyOLVO5Ln1COpYhOy1z
9KJAQUVzQeaA4piSePGJrCP+uee59z1DGlWpDwhJVZDLV43z0rZo6Qq3qM4Y7zw+xIhYBvhP7DFa
EFSML5OuN49+2KEKJFNvcuwXn4XGnsETdaBloclLocWBBlql1wRJxysY23WCk3OjWt9bRww5zrpI
nX0wNq+1/qqnSGAqDBWb6Ku9WDpDB0hAhbc8VzoLpqKywHyapG+lWGLeflvwMZXZvQ/5+C2l98Y3
GncNeM2oQv3C6co/9S5t76E3dad5Ejd8nmQ0N+W/r6vZWqIrjlMFPLu/xIUb7Kqw69aKvz+w4vnU
sJTGhfoxY+vZ1HRBmT3kJ57ClZ5KkNmJj8TCQd0etLi+XOPRLLnggpqnts11Bw2UpFGb0IQLtz52
SAG785oCkVplCvAJ8G5s5305vgAI2ZXONBxNePCHUlOZzCMSnOR3ObqADGe2rY968cwlKQkfZGIW
oRyzuIVDZxrvZO7l554Bum2bH1lPBFyNYi7PMdsjHwjZY/evaL/LVyAAFErk6+z9gIV711OZ4eCs
Ri670Xrwl+GenqC6aby18vmjk/RJMNNNF2h/uxRrTcwHfsc88RdUKqh1Tzm2Tvhd+obGNZjyrV5g
BzU+3VRry7NwM4bJocRTxdaLYGfhnL/QE03/7uMymUsRnhAsmW2EqhN26vhtYDPFJLQHykr+LUL7
4NI4lbcNeO8KmEgHRYQQ817gkJM8xn6Oa3biEfac/DT4kN0D08Ezm1gCCw/nypzpn32EBhOMMmxs
Zfh0uHo+daiD2zH0T0QXK+Ylx9EWFyed25tVC7r5pnhnppAgDh6DU+LgKml9lgKeYTrFZ1VMw7Lz
UBHCo0UwZtgBoIDCW6uraf+1fVicAatqPO76QDyElIb0s60cWJLZhBj/j6TzWm4cyYLoFyEC3ryS
AD0pUb71gpDpRsF7VAFfvwezLxM7s7vT6iZYuHUz86RfEyZdZNMdZo+Bx86K5oSluQl9AZylwZ4e
Zo0BWkA0ZG+zJWpaFmxlG5x7iinPZQ98BR9XdymkmsPADTYD/MM3FjHfo21XRxtvKjpeuwfqcpMD
cJaUGmfKr9u/ZTwsVxN6wdZ1UHrz7FD0bONdvTrlFv+07ln1eBY2qtp0vmOTuqs45jc/DTziExxN
PNrDke2ifR5TFv1djN/PXj2W/7ktJVo4jxZ0MpsEUeAHhGOfkbGjjmyXT/THTOlvLASyD/wWP0Rf
rNhPkOlSI10qFI+xWq9GiPSArJkdzGVfLdpy4Pl3seznCl4fr52aamObNNYZ8D/GYsM+0J5pRf0C
o9wakUFmoi5l6I/sjY22xdfWHZFw5w8MPbse5yF5b0ZjYQX1MaVbQqrgZ2AN+2TQzAwrAZaq3sZr
RJGLvND8NaNe8532UkjY+YRjth8fXONloUX12vPGg3Q/wYXAI6Otxd1Y/yj3SpCn/d6/NDU+1zlN
N8VQmuj+XNpRGQanDDUS9mlFiLNeOTz//QUAecYKhnWka1CxE6QzryKzz7YJINhIC3A5MXTTYcAx
HlmOtqNd3Lom7Tb2ChInXcAS2Jh00BIoleaMbZnG0Lvrt8lTniZ0bffyO+GY6ymefKC7y2MkpjhZ
yzDR6DmnvZ0tu/+8IuzZzBONfkdpS8gCQPvnyjUuGDFMLJGVuqW1Mo+DkQ8n2EQ4hC2ykAsXyUMa
pxdoBn+Qp8kMAbOA+0XpdKvr+m5mix76VOxxzWbmnksHS7HKTzAsCDi256pP4DVMUPucKd+btv6J
f07bt6LKN2CQwEt2a08pN/ls2zk8D7H5AWis242NpW0HGa+S1dS/UPuC6nHiv9HOmcGNmk2hgkDF
qWxQ+gy6WvohjDpFxqJLHprs0/VtKNpq5Efx/Mf//tJ3ZGFy526k5XCyifQxlsA9lJAZ0pkZW/Qk
OlysWishASVLM///l5gBa1Hmrc3xflUZGlRqQRpt5XsXY4Yjw8iQRLnHWiKhqjy5SFdjWWc9k3Rv
8aMMtC6WWHX5UpDTwW5GI24zQvD4D4ddT8EPXtSTw/i1sXweplnj3QOg0T6KBsOU5gAvH6f6V5/1
+VqLkc3TosUhXLpj2YunCucCS7isOA3u0mGsGepD7LP1xT6ATaF791kIPZarHMy5D3mDZM6mS6pH
wyWU0FWEbjvJcqFd82IZN6SrcnT2qA5b0MGZSeluMJpRuDyRXBGOi+I8dad8sZlEg0w72YyedKAS
+ccKyrWNIFnelx2Ws4ZfRyCHU6Em8B16G4F49AQ8FVIhOL5vRYtLPREuIqpmnigRAbDlE4+by+Wr
MOpPvcOihYx+Gdsl2ZseOwFUQjey3O9My1D06nrAU2grdKjIqRnfRZPMr4QudoHRMyd2ThZxYevv
ntL/9BUPHYS16jKOZvvsVrfUhUWm5dad+pkkmvudWczNDc5TpStz5xvjX8NcvF1VAopunRlsQJ89
Qd6ly2mqEnLy3IGKuf50wL423NzXyjkayNhWNQ3tLbRKGxGQ9+XR6iRq5xI/Bj22jWGZydBAWsSS
U6pX1mV1xLm1ERX/wbCT+onixG/qtd1Drh7sZXZPjc4sDzz9hJGbIm8RH10x/oGb/Ivxb3hkqOrr
YOQSPlY7wwqgFa87B5OYFAbs5AhzZm1M0T88lyUMqNCDLvFdciXuPxtRhG0dtO8VRiNtI1KcUEAO
TFwx14X9MLXqJVez0jiNjHzRLMXN0T0kNlrDUTj32Ry3+9haho1H0jIvuYrV4x50idxlaONhE2vp
XoB0oAph/d0WJlCQZdgbjXzpa+jWS9deFUMbkfdu7d+d1tLUVHz8J3EFNmOg5tFjNDramy+Dg+bG
3uoB3OrdEO/9la0TdwrjVdEOAGmbPMwmhStJ93/hOvW3OfvojWE8q5J/GqfLQ0G/4yqWA6wLkIU6
vdJPfGYHuBa8bKdZHEdp3dyGJ5EqxmAvcSrjHi8AKVokCISmyJcVqj0sVHb9J6bq2gQraGY9se7w
QZRP18qvJs7Ewt91Y2veFmkY3I+K+ywowa2N5F9hsV8RmglLzBke+5QGqHwK0kd7xiDfJwIJe5rT
R8eIp31SgiZZTP/YmjEgaYzmGXXiPNPtDeMM6nD5XuQ56G90a0yabkS2BnnRTJO9mln2p12XRV7W
U4nX+Y+eAS1lzjPvuynhGNH9BmsO4zI8IPYy7Nq2WiLMe1+KV+KHn6L0NjyCioeSP0CfMrcj+IiB
yTrfZoFGjcW6pFgaa3p08B862mEibcUezW++k3KghQXzUsh61t8tnL7YzN2LMfRULkzt2eudKzB9
eask29BhOsb0n6zgVgYd6rJxZ1MDnhNVnioMxwmX4pGGrWXRjh0skJTL6M5SFMBRUuBeGY1QWRG3
a3ts9rYsvijbgc85wiuwu61GbOjaukF5Nb2UGSTtj8YMCBGI1+fEKjVKOe1AqGKPFp0yN+0ABQr8
zQaYLi0oCmdj4LDV8isqjiEWs6RurKhZbEZ+vbLOJE51ssJte+YWgcJtVuppSl/Btq411XDraJM4
NhbohdgSapuiSIE3t6PWT3+I6xMoJ28hBBV1K49zsFPvuZegZdh8OAfHwaNsthRDKVHq1zZASGud
jyFog0PfLfmxHdmTwvK7NB/gVwDwCkqPzMp7I6KR0SvtUe6mkcfwOQV3dXYaQHPyJZmGY44CU9G0
k6MwXMd0BkdU4MMlw7XcoW1izKrYs/73t8GAiVcXMKbqXP+pnTRmYW6Mj7Px5Wqt+Qij+m8hMf/r
lArAo4PcqHSgWWm9KMxK6bgrBwv/3dLqVzmToCusm2b71TnWuz2Wv4eyS8dDP/IMjit22ClbF+Br
/5uOdNm4rMvvkuAOcAQqoYDZXtUItQmqy/reb34qIBQYIaNZyIFV7PtomO6dD3Ttf6G81g/yTas6
5xnnhvfgq+VMktUyWvNhcJDeVaM1B1/SJj+0xonSJL4IDWW4yOTuLp8s9j/WezAPxmvWG+LGvfWW
LezvqtnbQgsjltWihyBBtdwjM+cMBHRbsR8hauhelesfVZ56d8pu4gcNzValXvugKnxrtroR/Wgx
9nbsr2rA8WW+9AfWZmunz+LjEagvXCo7h13sYoXcOZDyeriJdAuZgIR2iTF92YLpRLhq31Lps20U
lzcWH0NI/YG/6ZBXTv9d4eilSFbbBjjBkpoec36qTAXhTfmkMyU2BDNt1R3qzcI63MKbzM+UJbW5
+h3sYypZjTUkBoSwlutgpuNd6XX2uNBFieeO7EK18fAg3FqnxVOUs/TIaz6wuhVo/5hYhHiZWh6i
/+iBhY/NeYJy+ti5bUg8pLnFLlvBiT+RetLyR1Aih3Jk72V4s2Ix2T3BzkODKVuNG8NwM3IScj54
gJS35bZkQLnEpFXyXCOsY+tcDcVaUI2tmky4+lvWw5+4kfrRniN7TtsDnj4FimOIks5iITQbfMfG
dqLr4moYAKKMZVUGndOYxD+WY34Yeoa5oL43Q/zXtM2Xsmyh6RRYuWqmRkZ7HIasH/VJe0K0vQ2d
ueupw1PC+K75VodBJ39qfSy2RZpzZ9v7bIPwHpU3VZVRoms/S1rGG3oZbqiuLwPZ0MgvgDHYMfZj
3cxeB/1Hz/VLPPB27zQ2Rm0/huj9FXGt6qSh8iBvG/FuaMznAqrq4vh/syQe91eteclpENnODMpK
YbyMbX2n9+Uxq/JnrXLee7gAfLcx/HIjfUu6ZSBO5b2qhqogVfLgVsCispmC1CnI3S1z6Peo1zk7
dVrXHPpp4gwMydRSh6pcGttnpLNJZaDOspQg3qxHYzm/0jbw1op83gWUspOaQAYxXD8PVVt6+9lZ
5dvpLa590iw9kVqRUXmjyOR5SvsuUry7c6Vt/Vr7taDt4fUpVxLCb+JPZWTLCdCEDMDQj+aKXKmx
dbZ7VpSPTYVZe7SqP2Pfn4nBHSZXu+DkO2V4EgmWFk8Eg/d+6in2ToKwrGBgGwLk+HjaoLBnOzoq
Cb167qtz9DnoQcIt0OhM7Kxz7nCT6F5qTAF0+l49wO6byq6JpmD3gtt3YUvOvoFbiAHGoI7XFix3
fa0M+HKGmoLDYa4IxnEFwui3FTI7WKYdHM0b67wEyFHP9ZiLFe5zCFq9tDF8q/pQezrHrOp2bS8/
5yZlT4svyJT+I5UNiriNc7L9yb8A7nTt8aSl3N4AMJ9yX1Q705Dg7E1Wb26rGXut8oKDpbHUzuMF
GoBZ/rqUCoRe4T4r4eAdIfdYeulOusXZqjFWWpgNKolXNxiZ8anNwTKybavFOxA0vXtrKadLFzYX
2zXW5NDrJO3Z39h5vo+d7p8mdNiOACmCjD9XMff2pcbFTs8BBmTu8SyeOtPY1T28R2UU2KEElxEd
bofGhYBf1PrkOwC9Kc5aVK6SFZz+R1t4K1KJGVnKgm+QGGc6ReiZK2q6eAUxEb/uwM1xC4S0b5FV
1dBDxsB8zBcqmpPlwU2y6V3OnyzN32yjLyI3IxfhCVlHbbrmOuVTa2ufeUpGToIwF6iHDMrOrxCo
7Rhinigt4C7YtHlUZN6XMxMtyBCcR4tNEO8rf59iBs+Kh9rWPQrO5oJdKskGDPXXJunuLAFmDVVc
9Ka2IQbGwpwwAOLImrV3nquWEopueE604Bs2fb5dJvISrsNVD8tlAHMJ3TH9O9fGWcMYxzpnepHe
jPMccyvt9tcyEZRtUouD6y/w9xm0q8L613WNiLTC+/Lt9sOHO53a2plc90M1dyw+9DfHbo+jcPex
H+8DNP1xwGUiTUlMv2Lz1r+h7e4r37/wAb1cp7Kk5PTYJJzNiXUWkM1AM3nv8LiOeey8xVNMCTPk
/vYwdsweUCBxeOTB3RobIuzTU8mqvtOT46SPX5WwQTQsLyolFD7Vhwq5v2Eerzt1MAbI+H5zsfky
t+V85SfZklSiqmeepkvQT+fFK84lPUBV9a63RVSM6C+C6yo1Nz9m/ZryU4HdeGcF85Cn7j+yfFQ1
nHE/Jmi+9Y9W9bQELO7Z1P/adHZvbUolodOB+neqgJGwfm68gcd+Oo5TF3Yx9skqu7v4CLQpPqB1
blMqTRo0LEwp30ibD4U0jrIt30js+kHx66T+n7arH1pERoztr+B376s9AOL2Rm8Bo0vyb6R34q9s
Nt6DbKg2xs4b+n3l2Vdh4vhK18S7m831Fvwn1Eteg53v/3cRiafm12iN1yZLh52mBTuBZ+E8oEdp
9qkGUuxoMLK9fgJD4HmRI60usvvA3PdYAaFt2K1lhTbVszu1NriEbNb1c5qCuJqwaeLSx/GPz3Y3
YlFkDQMhdWKzGWbzRGB0tj/y2mi3oxjxIiz42gPByeqQBMb8QMOTJynNgrKAqsN6yyU9RwtLxwTC
tUxu7eYvOhFU6sVqw8U91B29Z01B0GDqjoFp/5vd+ts2BPJQm/xakqpSjS3UvKCumnZPknAZr2D1
w4H1QqNxI64TbrOZ1j/HGpVURfk+6fO97OU/wkksXuqKG42zdurMbG7nhghX/8TXCyG6iAF1jDNs
bh8VDfvYra2X3xEcwxVb/RianfkUtykpZleiLaXWm4t0PfegfhHvLTZX7LSX9tLoxI26oD2ls3qq
jd6OJmKOqPlzEeb8iGjH2BtmGEamo57gTf9JNcqjJYZnNwiODfIKy1brMAba36Re8xxgzVmYEkWI
+2wFe8Zqg3gL5sciO+HgRtEy/akvaNHz9YbDRBu/EgjHFG4hOFl3Z1JTVNQTO6mGgL5vATvpQLBL
KYxtvLpdaoR1chzqQSsBgzuclqiEwa9eY0krYnm29eYlSXAouyt+cUI/yLHhoCk5bIQrGssHaiP0
zoCtRfJ+M2g9MRkSFsOKtFU268ig8imQD+ZPyCqvVqLysCwKgGiBE7CMuxUJ288hy6m1B17roMKB
NWOyAHCAmGtZcaSQKTsyXbGpXsjLW4yPzPnJjKu572jFkNq0c5tBw0wVR/kweiGvJGfzbWRw6/lq
vI/t+KWtaacUXFrnjte6FO8iqa5lkD6bk/xwJ9ve2uvq1qbsa8Oz/xQ71Eul40fsYDeFr/NVGpm/
wZR0dbIJSZlA6tAX30Mc//OKiau1/2nDyd5k+lpZbJUHAcrFG1rt0BnUU2HHB6Rofpm5/T6V1uO4
xP7eFQU3RZ6fRDpfuRgeF6pyRpPJL6iAzqOx8/Z1442xCl55+a9EE9uwkbsTeqbpdAQuySDGj0tE
c1QE2mzwCL7i4uoQBQaZW2xBlCFaxJBOUVn4POoVE8MIz/oOUIRPM7Q7WjT0MXO3RdJHdbtsy4Kk
aeDpO5P15XYssaIsIge5yO8ZJN5IETX/51rl7XbxluVSdPC+SL0FbZceaTZVkbKsU5mMu9o1xDPq
5ENAoRZyulWuBOkEvE7zz9AvmieaPb1I+xT+3sp6v/Ag31IHF5FRP1p2y/dRWKHZaMwBOkWEM1va
qbzS6DYdW+LaToE/CpDIS1ZqwV45HB4EQFiLZdfAXFhlob5v5gD2WbXWpVRlsjUqrb+wi+eFyuqM
hyy70wIoI3b+oeZCbLU1tlP2NCRRIqrneLHeBxS4/YAiwnsg2OM6Fjs8MajMXFiKAESHpd9ThVi9
svNRXlKsFol8XVqtwb1fAxCeylPVEbduFWOxiS0idZnzvPzRc57iBkQJFyrAh6y5WEHGbhAhIPwW
KUv6zld/Rw17bh7cgkldV0njPIr4K+kHc8+VmXdJNHY4XVdkTedqLFebf9BgUSeKK6nA37HP31th
HK3K470yf5g29O7Bf3cC5geBZZ2feI4yXtnEGj7ygi2Ospx/isBZWLnpnaDDKR9SNHeHzmWZu1cz
1j8cRQ5sKbR/PuifA8btByvXeOCX9D0NBElQwqmZnj/Mxp1Trl3ZDh7NLGWZz5uM3I+VlX9de/5p
decvw8avIfUz6V5jqu6dWd4o6/OJSdKeOqvXpsjk1sm9nxj+8zY178DcObyRM/FhZZjWYidcRuel
HY1DavM2xVUKCmtOzjASnudsuDewuoialxxD4MGnYMi3BrjgKBUnNXraVvc4vwRQeGvQI1aR5A0L
2R2JDUfTxPbXg84JfrlrP3SXXbaX0B7KNiTyWlwP2Zz9cXueMUy+pEviUQtdbw6njK3wwtslSUlg
L+hH0YQxnN03WNLJiE9etywsIl3EVawRRIiWzXfQQ5Px/Rpakgp2ziR/snoJHl0TwhVK4VVnK030
qCYU7brnQe+2PXgkLg9Ypcaq5k7c22/FeEsggYc9bUP7Drrpye8pS++0+Uk32U2ABNW96u6uSJ+l
LMHIceSa1W/Do7vVF/Nl6Uk92TjgJdtfWPNUVhFPFYn3Hburtij7p9YDBCBzFILJDrpjefM0Lbn6
IqCoqrtLcroHtRCksokqbcfZo7fexuJgJN6WOpbVJiAPQE6jDGdJp+mnztD/dMZEy2WLPmwBYtLN
4AJ94t67Rb3jovEjKvG8aFxDTceL+rUzQjp9+qxNTOAt6f2Y66bndVCvLeu6TAHnlN19QQ55zQwu
msvI2B1DqAxtJesr1NnzINrHdIpffXMwj7Y5xNtER3fuCvlXaQFVon6MTKqYWS06mb2l3Od+Vx2B
Y5G3LQlQq2ZT2hkgZFN2UcwLr9VG7ymYSSC1qRNVbvFV17lzznWltsEyhDQ3wv5zC/6XIMyzwRSv
OhWkPmyXrVSDhhzT6euno5+q8VdbmzniVbImUUaDBWiqj7EaMg4r8VW0fHTGwOO+dLspLc27pGVr
7kztYf5J/ruYUhtb08VUZtk/6sOrnWX7xrk1tGcYXf0+t0aIrXEMqqUhDa0pAgezUEetlky8ZcoY
AilfddoFtOdNMqSEcz2TnS6wu49z3oYcjrvRdcpD7w5tSJHxknPk9Q5nJydRjZsrg9UEoQ2bR3Pp
UpcTsGwuQBBxMbm6eaL64XXi9bkxtexvNyM4cN/E6Un146KOdnXT9CQ/KWk9mGPe30UwF/StNeOR
q1yhcX4lppSR8ZiklX8QafPMdf6vNTn1k74t2t5HBKm0fZGDn8QrBN5mSY4lq+2LY493nd/CDZPY
KxXMb7PbfLHim3eUBRynxLyhk6MJ1uok7OkpoQhkb4tVOA4YkMyywXpdIAkIq+d5mciWu6b2SRFD
F6V+/XdersbCagDvDqsVB3B4c5EF72UQbfC4kL4DJCJAANBGDDx+CYaRPWM3YoB9JSmYKmFdZRwQ
rl+oq1K82TZtwW1Ya8abn05L1OYOKO7+WKaGEerdxtJW+HnAdCkVk0OQwWgZGkIrrlitU9o2KQiu
ytUBPDEw7XQZ0oIGMsvm3Yd9yA0bFwsX3+82TExcLU4J4GV2r3U2UFkP3GQjbBDgDYECmXf5Q+EL
ZtbYi4TiMjDOkPlTsRQhF4BRpLsCtbxoJ2OtVYBgoXOA1lk0Kr3kSsCG37dHmNRJQsf2iIutIXm8
r/X2n3CGDCi4/PF87VJa9CQlOkbxDE/LOAyXprKK0G+tH50RAHB+dyv0LGKwWHND2cesUQxPdxcu
LYynxEfGfdP7VyyHz6N6yGaSfCCjI42dJtRhy4CjSaEFO/15erZSPQqogrustQYoimfhcRzKuWP2
SG9QnJ2zYzEX9cnJkAkjM+7L3oJO4BF0TLNsiNrG7nf++NUP4FitVv2IiTTBgvtwUCYI/oGlNy+d
XpQEJs2zC+BjK7EdQJUdv6BVMo5Qdb4T1QNL+BZwXDXTaoLfJp/RPWSefsgxIwzjLF8zZ3juLNCC
vOKxk2BjQMR9CB+mNtg7lm3+zFwMBY8LS4pW7F5sjwtpjrt6h5XiIO1G2+PKyzu+OGm6/MkS/M6A
WSXvV5cqFrwwSAa9sweX9bM4xg3NawN9pj6VfnC115IWt2N/ZMiFTpFRX5NjmXPzCtRPt6DDEqss
RSJNchr70txYPaMhtBpFzTa7PktyfRKBPMsi+2Zz8etVM6RhicvIz/VnJ4FOALCPzVwwvIw5LeQF
MlJRQhoE5A9UFQoXAPSVxFfZz1gEX4QbKDjEAc5w0T+QlNy1bmY8mMufOJ+7/RTjktPIW4KUhPbh
2bsKrMJ//vY6ShIolhzyiIxH005elC+JnAK0KSdP7fk2bCBRoCkVlJSQXBy2mSSX2TkYO8loXDDe
bD1/ogsHXhbIo7vDevJC4+XrhNNu04riDtTUuIp0epx6VGWuMovg3RgUXJgQdbxsAPdR45hBYd4Y
muGGqqpgKOSCJO4Iv2AqBz42Oq/sIa25YQevWslRWNv5O8cvNdpk3Q9NyQYtcH4UtCIqHDKT0JM2
QNeg85Ab+hxIUDr9pm6eORNrePKA7jYsCjYJ4Sls0ZumJ1DYyeXD792vxZ2Z6DXoKik43iSD2Tm4
7ni3MZKYOa8tWefkmFmANLS/sJq0iojLaUzHGtaX9eXsD7tgUTjTBH+npc4+B5JGmwn8Tel0KXVV
iQxLNyW0gGchjr2AtR5kfi+LtXNpL8+ij+sw0ft7KolAOqCbuIjzWnb8Kj8QP96VhG2S2ORyW/h/
e+qnNq4HzkP2ENuC0mDN1ZTwCyUTEuN/eVaPKe6p0A9Y8rvZ8qdaJIgSiycbKwg0uMb542auPGSX
nEOWdXzpRF0KG7QhtXFsiGWFOdeAnUm0x4MS4STBWTgToFjdwLRY8Tlxy4g7CJgtIOGtGrzm4DUv
dl5+mGXCDsBkQ+o59ptOqnZnmO96mcfXnOb17Ki5Dt/H1t57NrCG2koQwWhJTQlZ7XQR7L0cTro3
prfE4p3PHoKAQ/1HV71/zFZCdq+Ch2WuaPiEE1u26CQ024ZGhUA/FFloZROfZwM+hZcU3u2BfaZf
IrFy1Fi3htwUzgLMHU3rhCLo33UCKhvKWgjUYFWbLAgErkKrCSz7IO//weCqZm23aToCK0f6/tAx
n11Kx6OlmrhNOsUrlZf+5o3jwGOLB9Muk8y0eU0T0d3MYVS3ojmVCh5e60meBwifbd8RUaX1llIE
ZJ2seyTGf2OmvigG6GNvfeowWsKSu1e4cpUAkyIYjDol4KXzb7K4veo6ppk0ZfLtiOlbhviUPVgR
hBMwAv1vliL1O2YLIWckbZV9ytLYC3eZiUokQzgaTLr+uoRzKMpr5EKUqZfsQYMg0gvxYTT3yQt2
FhjathoIm81N/tjXWE397rHUURqsIdTIT+sAE0Ll6jPgA1rNOqxNCZyiJRm5NqyATi/jBsUaBtdE
SME9NX1T+RN4JI4H/3eIy2DLTfRjaXxy/8RHQwdCFPNUsJ2CsmEOycNigNtVT9ib0xXgZsUDv4b5
leOSRrTubhxzkDbq6SVfMC2QnbAZimhTtSZuA+VYnQp+aJaCOEunqQciaswEp8gjFrVx8kmOoz6w
P84d/5+AiIQDin+xZRKjmZBKk4FOi0wTD41TTxgTeHi6ieMAY3CyQX+/6GtpB4f7w1wVNrF84iUO
A8p+CibaHcsF3Fha/VAb+upWw9Uj97zFNEYCoRbwv8d6iJqy388I1Ya7soMt8QXf0X6Yxvaoe8Nw
GLSFZTrNDgUhuXAwQQJLL8922jSMp1gOt6Xh/ZsgjH4Mvfcup799YQdk1rJzlfT2LvUwHmspw3iy
KBe4VvY6+3daHc4EHeRx1PlGS5F9ph+9xNMxMAVrsuflmCmoQ7bkkjoSARGvON6OltkJMs/+fJnG
UFKVNSuICcOqAsEiqBrmDX67ExkgqPidDZibrMS5crtH2l/YSs2rCyZ12Tt77Wte885MJ2+5SAOQ
ODOCuZ5qxslWcbM1GszOeAtQgBIVZjhft1y3H/VhmlcUsrGFXwKsuzP/1MM7I2g4JYAAFfR1mIa1
sZBymG6BaV7gQIxnr1Uwtn09CCsPW5VuZ7SDsrM7Td6XUTFQZjHJhsZYqTrz8lGP4Iqw+qUYxZw2
qrT6ZQIJFRqKCI50jA97xtOVS+KMQjtmWdWHRsuCrwPPuYxtsh/6/KivIjAbqGAXOOqiTHEaFSKb
KqpHfQKVTLTxnifmaSYA5DQsIS3z2hEQCQOAeWsqM77bM46AnkBcD8/0KGBe21PLRBwDb8vjY9tT
i9TbEF7oeMMiiPd+8JnniIUCfBF83QetpGYC/W1bDmLc2nKh7QrKzJgBpxLAf0AXYmzE+4BViS7L
JS5peM22HsTXF73Kg5cUjToNeMM4+ISozLM/FX2pkS/bL7LHawIZqBc3IieyPfXYriZCdppDSGc6
Tdn4TiLAhVlYsRd/tDv6F0r3zeJddxxzYOKWn4als7IKvOxfy0AEKbreI9zQ/BbbELXKIRrUwrzL
ZBQ41X4IOiSq1XjbVDBfqFJIXGxKKUtQrVVfyeS4K1yIF8BAomAuq4+kUd7OocaY+9cZpfy2mKDL
Fr3D/NF3xyI5giEhRvSZ8MD56xxgST7zxaTuhJcww6zO8ejVK6OCpV5O0N1AJuHR686dyfNgCZ5e
paVQ6sSFcwadxftLN8TeXCqLTeeIAaMw6I/SGWKcgUWG7CqcZf7zmNB7kWGhBPAyhFbB5nD91tWa
AsThtc9k/O5pXLeRRV/NNm6ieqRTjHp2UqfG8F3obGekHEcmgoKGmwQ2N9XXxl0UeAiV+YaCQZGd
g+cgplulq83+4PW8YTogvhNgkn0srH96uWANnLiSUrSlhoEbh0us1EJ3DjBU0SUFYA/UMQ72kr1d
5ZqHyRuv+OHxR9OzFzKSNSR3JkrsB7rak9QvVug//gWX+UvOFfBFzkDQOE8mhQP3isgWAFG57V3m
MsD+hz6z7DXlSoV6Mjw6wiaHRnjEch4mrZyunLhMgUx5TeOiw9c+8CHaKUo6jO+Lhtivp4fAjLXQ
YMHqBWN7KAsUdS2OGuwgYQuDZAu/AKXLWJ0mUBfMmkEaBl5QONxaTf4EfTt7FAhxsdlStDeQ8ia+
AdTclAff9M2d8r1z90rurzrIRL65jYleC+VaIA0Fnb3tXB5Gx2cXJJydg8gMCXydc33OCYfgDBYj
Fk68iCYZRHOuo6/wIwoy90kv0VbUMvCPwfYrGW/MpmzDnnz+1ndcvsSK4ITWdcfBx3LiMIyEacl9
0WL7zJ6m2Vvl7IB55J6ZaazU/YFhOs0Iv+sBoVx9fJMxLvp+WdLIGin5ouwhRN2j9mVspr3yjCZy
NWbGxlXfdp4a4WLjfeEnpKvPlKxjicc5donPArF+nrOXHC45f8gz2Gkv3jkBoWFeEiHFJETNE0JX
/FJkILdDSsxtMddYiZG5BC2KkEglmmEMRaUR3bEyBJvurGChC4J223aZv+9tGqp6A5y2Msdn5aTt
SY7E5nobngSjEJVh9M2quS7CqSo+iSy/s5kBRDgF19qE4k36jwV2/Wl5/UUfYCOPMLUpn0OEYp8J
yM0iGiSH8tzbSJ0sagHtDkRXsEmifr91TjPzwbPR1jDY0KmN+TQvmxCbiMm0injLW2WazJ9ZuNym
cWFvJm/61+PV3y52uS0w2j/MhJfZQWIkEKsXRS/Mo1P9VawmI07NJeKwD6IyMQB0l8ChaNXa+t7q
cSlp2uCmTcVWf3SLBQOAl7eAdhLSTDmOKKsXP4IIOAy9gK4HyJCtg3+jwCq5WSQaTYcPLZ+Luz1p
8jg5tvwfU+ex3LiSbdEvQgQSCTulNyJF2ZI0QcgVgAQS3n99L9Qb3DfoG11OpSLBzGP2XntHmmvH
MdZVBP8UtIe6P3m2eVBe0bIL70F4g86gc75JJO7nVKLFKXyqGW7KtcUYaCF13lc2Vz7ZXY+mmWaH
URICndb9DVEMR4QymSQo7OC185mN8HmoK7dAO78DYf9YYU6BohmHDraxQSjzkZlIPFCDIBndzBYe
Ntps0tMaqSHGs6UHLt6e5ghyOZjOaAMT/snkbpCV25wY/0BaAJW0JapX49e52IWTbjuijFYTPvnA
tSSq7hnnnIeMLSQEq2iNbM+0pjT/Zh1l3JSM2T7usmiV/9IBuJ8jeaqzlixk8/7K3c9Mvh0ZL+R8
+Af7SPZHsTFYGhwL1vfKx69WFrjtKuCLQXs0A3cJA9gTFqDxZpvMloS6B7FPZCh/ZmyBj0QKmSx3
06sRUQ0y9y14vMVQXcs6/+tMlCQGFBk4zfMNpQT2RKa2LFPnDUjOK/EdVJW9M60Nx4YOmaFBQm+y
BifC2rv2dsijRtTO8Q08xNEo22ydYpo6IGiJVlXKllAt1FPDJOq59H4C1ECbJInYVxr1dSYBkpmr
P5KVjK+ThisDOr3xiY8ek+kEVQ7JXMyRFJ+AvXFvsFrd+2X2WsEBOdJNoAkCILejHH2LycDA59sB
Pp6ITc8kowzEk/fCcAu8SGB/sGfCq+y2HXtKopOO2vTnLyKFUis/5/Hb0h8/mPUzwyXicBp20W4m
WMYGGYqJrtrSxoC/YLbVeCcqnn7deU2zJoXZwoaYvvGkMcFsmFlkIv+VhZ3vWrP9JA4GmGCAH2fs
6kPSOH+mqaNRC3pn5U845TQ5BAOeA0btoH6UKlH5pOfIACYHiyM7Dw0WWFuUu8LGVt43rAma1Fg3
7TQB/qt3zOE4rEAvbxnXbGgSbQxzS+opFap0eVwqOOwk5IIP62s5bDPeLokQjeq3eAWj669Kj7nk
crIfGpsGf1YSHSKaHfYKY5vB9jWnBfFGbG7d62s5OsV2+PVy7+YgZLkVdLRivDhPjpVYcMRHzvNW
Y+FiQzuofD14wCcjL2YXlABAJBt+0woLw6XPvRG6rFxUQsasgzEpkH199ob6abSleRhGzHjU6gwS
OuZUSfhqBeJbpI66sjJn7D14jExJg2Fbahd3DdDGSYrmNrn7skBaYdtcQpm1H7L6sUzILk0qHkK/
EF92NST7LokRc+RfPfiwHdXJsVzat7EhU7gii4y7tE/etccJY8Mfw0UTkm2F/rCOmC/l5sPkxRAI
2RKn8Muu05S9TkAQlqXKsPXz+R1wq75vA+CxfX4fjWV7q5GfnypB9kxJLHFdNGgmhzm/zHo8mnkN
PL2J0hspDm8z0pRnMpRhSPGk7xOvxBmMEX5lmeFKR41/doqMRJ2UbIsuMal12zBDNWYc5nSAZIkw
aY3VJN9bZuOcXUwjfLbTzjsWwSIkTdnpdq74MytNakNzX9RcA9YMqC9zi31tpel6GnkfAz3ctYk7
nVPL3ifavTVVJG7FgiXAO+twnK3wgudoWyGiCst7miMvX2WxF9x3ucNGdfpRPtIBZREr7JNoGEew
giECKvKnv6TDPjUPI3HsbbTuBIXMhciP5oCJBA8IalQih9zhCfLQ8orxdpGo9G6bxs5qu+hORiXQ
CvzJQe8BKF4kVS7E7tRtH7hUbahxNYa70vhidXoYzIrsS8aCyDtszkJ9j6qE6hnAkz22x9qxo4ex
6fV64Mapwcgw5gPLn0GKtrSik5rlYx/b7b5nuuvR4iLkQ50/+nvW3k/AiiRZVIP7FOcEB/YGQZXt
trHMaRe5Zssu+mRzGd03/qIbRaorvP7GqA8DZOpegwW9lxuQt6nieDnPkXRuU06SsUsqDjVZdGC4
iqPRZqhA77QAlcXK72wLFWmYrqZoAQaa1O/taH6ikitRUbHfdIfMvvpK/sbKxHwW2AinNHQs6gYz
nW8EnDc7nEafSMWAiTjWJ4DuNTdydzfzLwDrPK10MTDMY/xI/V+ic1SGPIApJGtb02r5hjZW82yJ
7RzcUagC4cGdcJo8iaYn5KmovAuKBX9NUAaCG1ecQhMcYaHuw0EYl2We5JPzyAIBk/oqCcfmYbJn
VLWui+e1ffK8Vp5zhuVrx76GNuA1h6hajMNwc5KJNIKZcTFO4S9nQgc1BicbQMhpUBgcyE29Nin2
YkYpoymmAxPjTZQ6f/qmaveAm04la3YbUhZ9ZLWTfcuyqtGbOUt+WCM1eCbz9OIVxmueiHub/JRj
BEaPIpNUiCjcBa4eL545k7UGpnLDd0y2h47e6iJglAEUlKzknxQi4iYfehY2tqKOHH+NELB4MxMh
zmWzg0nCjrLAsgPGorXSxfVS3lu46lzpwQhSebZWLHb0DNRvJHMZ3wTZJAEWrqaW/q5r7afK1Fty
RvlKVccmkUDZKm4u01g++1DDIUPP9DPAwodQQtYUgCgaFAJr1D9tVhOLbbpc1VMHvS3OXyzT8E9d
Sh5yEbx3y5xtGhApTUyTzHBikp5Km7W8ecF4HZJB232M07LHA8OoRXUdXfVg5W2zpqvbBzk9Efy5
+0r62SEkacT04v6k0xJ7jUCSypx9K+LyDrJZeWIFS/1GRHRgU9ZF9ckOJR/c1EMCBB0VM8FGuLFN
vBUSWXLL8eyXe1E0e+QJ1lN+Z4q+vjMQBmk/eqh789UvCEwMS498OppaH8j8BuBzuMn64YesQW/L
DXiPWuZTWaSI+0xFT0EpPx0bGFftNb/w6OUpX1RQEGrkoaRCnkp5Ymf3GbLLRtgzBisYxC/RmMkL
/BFkmkO8y8Ya3ZTu3mXEOx078w16AnMOwSPLGMB7MB8jYu3uiNy4S8FpEJiMqEr6x7loDnRaiwqF
9XxP5jAm4y3GOGb+Skf7kiEwE4vwql3pHJyu9KGpL/6Q4QevIsVZCWfN+qOJ6WC81/FbGuNqsFpk
Z8Z8qM+q62R0t7suig8UC/NHyRW/qpvhiRaCPp2QBgIoCkaQgg+VzuMj2TXRJtCus6qLWO9pSNWq
6xmVZ6jqbVyyFu0Ga9jIEQ8BQ0UsLeU+wS6xqvpu2BG7isJ7agq29jx1XiCHo4eNge5aOJtyNt6J
B2AllNLX+LUtD9mUHIFnVodGxjk5pgyD8vSbcJvwnGGjbaNp3ARcsNJoutsit+zcb1o+Yy3t+c0V
7qfgkNEqfrExdjeARU5B3F+lId+EzwNTdejs0fcQJgjXmwEV/qDGlHc1OiJQH8Y+bukCivobexva
EzPtt0FJhTAS6ID+8Tea0NUUNTiCUGZospdNGYghF1VjeemJw9mmLr3LWDM2blkS6rb/IvHrkYr4
uW0SbxsZePCHEOt52VB0+ikx4hzy3VbY4mdo5+g0Wfoj6tRT2UUglU3nzrJpJqFy/CklURADyW5t
wb8csj2eeFw4JzvDQcdzvYMX9R7lMF6TEmuOBtYxY6Daq95g7SHYdGGBgBHY423jVE3II5D3AXkY
phO8mxP57fhUtix7mcu1kIUcWBNYhtpT0daHyqmHSzICicNmNG4gISjBr5Ob/g2gnige71l00yea
A5NmAOdT6WeQg/rVqJR7nXzzgc+Rv0Mrd/ZF1K3ajgffdgGE+Olw1lP5XUvQ+4j9Ax1Vm9hl1jsn
y4A/qB7DvlF3nu2QRWTCJaIhCb1f1kaYJ0ZpLoXYJgZEBuSgf+PqB01l8O5I5dGwxd8Jck6qhfIn
7rXiEQCqsLC6ygjOLNE0+OZx8mCa0Ze4wyYavBoBoSMG4qdFgr/BmvGdrQOmYHdFy4UzdqAOoNiB
xR6beK9j2FTKNAjEyzxwdAqstI6uvPzYZ4du60wdp15g3o0+iLmm5bNgYVwsdXKMPIaXFROqXE6/
IuKLQXbZ0X5GB1MC8TVLp0LWPuO4i1MW8371SToo+9S60TcrHLDF9PJCPua5Fgx6A6d4DmI0H7ng
sextRec37lkSvYAXHk9BRvKJmYi3ub3HSVXv9Mj+ITW4e+J4Ytlj0+D3CXoU3lwRL1sMFr/j6M0r
bCZyDXP6OLSAOPsB64rtmztcJHpneE2HENBkAAOof+/OMamKVnFRvhz2tpU+AO9DG+0lbFyIfWGT
wz3XWfPVKVk76orRkJ0naHgGRq8Se6YnkmPmsfqrTWryrAUUziybaXWFOyHrl6caF8C692N8NUbP
IZyVbHbagi3T2B159d6z1DHv61lwczGkQvDRkebxEdNgnw03SrBCW/3aiV/THE5CnfgDhF36w7EA
fAfLIqxpTLVH9GKBqyimxo6TpLzvaWiqKQNWHyJ7NGbUMVxLdhofgFcViFjsDFI2RCSD8WBTGxzl
FlDByjdf4GniZhj1oUJMf0qcv2RPdq8BuznmXw7pvSWqByKk9rV8tj22E5ozc0V261ammCdbO5jJ
1HFObfE0FLBdRkr+AcgQamQk6lNBb4ciSe48MhhOtW7A7C3jhxqNXMiSPLSplGmFtqqU7KLzAMsI
o9bIT/7KtlR3yjpyHmabwhy3Pdm51M/Zwdbp0SC5eNtNWFMWeGoPdpspTvg+2WcSdcHRYNPeEFn2
jJTuocMcAJqj++OrKb9ir6lXMXrXrTGUWM8m69LF72O3CFAjzPzoNR/9eQAMgSX3DxsbUj+CHayB
AFpIM/If+9b1xsI/yQCLUAQlZL5tx5JEVF6glgELw0lr1tdphpHqMILD/kAaGEfqWnNcrgIYkxR4
2Ztu5301jx+LiIg5c/mokuIia7PaZUTrMsFSq9F/szIT9RMdpVu7yVM/Gb8pe8a+VOneIbVmFyqP
uIuhPU4BTPhpSPSh9mti11Psal6R8crk4SPJacOBO/E1DWskp4QzREw9DpWN/0hkT2TPOl+4jed1
+ZpVyQCAy0jWjjITHFgrTeEKmKfZErdCnIadPNo2UbwFRz34IBa2tFpupF9DPTJs/SAhKt0ZrsQ5
WcFfSyNp7kvRPOJDf+ujuj0EJVxN1Po5kRcrNCJHv1X5Y1yyiOyAplSkvh7cDP1FZvk3dE/7Svdf
tQ17bVQkUFm5wYQtaLtjnzL4cC5T48f3RQhYF+ndrh8uWWx3l7HOEm7I1RD9i6Qt5ydZegGs7kke
YBi/IP0C4adHtaVr0MN1aMY/vkkEXdaRVmlY6HsCVlTsl0V7ydLmlopw3iJk7g8eEddw228JXNYD
U5/XEhpHS27OMI1o1yYU0+wseW8yPnHkF8gNOG0Tj7/+MdnD71K+HL5UEqtSdgCXyIwefId7yWHn
nmR1snfEwBTe7otNpr2Iiw6x6+RqZspxfxwTPut5DuorUM3dqAxnr0FcbpQE5jhnEWPjfDGw5fpR
G+on0hXWuLx9ZRRJkEH53c/zArbH+F44RGhl0qkuiT2+jHapDk0mE1LgGSp3LP7OZEG92grvW96m
ryZhXB28I74a3ntJpnHlGJi5W1RyMXuBsW6qrWlIccr8v6LCRoGxmm7ar/vr1H5FRXgpEkMDijAz
QhAReZLNxMAq3CJTKmH39tbKjqoXhfByk8SJfJpa2zk0BtiNNCEiY4wekHtOQKQZUnFvbcGHmUeX
DJZzxLG3sJyzpv3wBVtSP4QkHnbdeCvKrePr9trMMcPv1Nsz+NtoazCOE6aQtaj6DAtGnm+Aumy6
dILj52fvTu7jDo9JmOqqeCdT7E0Cuh1rPBasEazjsGTk2IIZXHuxi7VDJ3sYCdWRPYKz1fjQ2lJ8
h0vcWx2guFCR1++RfFnrRvChTGf1xJ2bHhT518Aoxa5qkYIRabitB4IX0J6Ee5CGK4zrvGvQuJmu
+eY1/GB6+khsrXP0sM3z4NqnuWRKm0eIDxHrkszVwXuoeh+krXvoGZ/3Oq92ZWf81QFTRri6f0L8
U4cih5U80WHuRdze1yKrzi1hdmQUo8SIMG+vce0s0h0TFKQVnIwIeo4yPvze8B5opZW9tmSonlKl
yKeWVPg6JFPAmE/0bO7BGyCr0tkdwJ60xCV5ry2Cu19Wqod8kuE7rOQCJVc1Xik+JZL7mMQYF9BZ
nJje84wsRDnxuI2z0dmZRokChGmsB0bMQYOM8UDcR9jvtt6oEi4iw1ojvwcB6JLNOHXOdwcacKcK
EAPsJS9tRv5I4H8lZYMk3oduZDZFQ6ibx/ICqSOXBf0kI4O9LxyGVR0sgEpGyR2S8Ms4Jg/CCmI0
NkgTLJba0FUsGhGbQLSKfrCgHZilfQlR027G0Gl3cRODvh3zxyRT0GHHctx5DA+8oPDOxMcBGdYB
ixdSqddpoiISeyYk7jPDAWswX+cBzyQgxnA1SJQAbWo94dar+XBM4DlVgw4pBP7GyhPqCno4uGrV
yXCCTVIF716Oy92COkY+CHVcDlmnZz0sBjffj2ZmUCK1u8zi6J0Cae0WL0RcktIMgOgTjt+xFnmA
xYyiRmgKDjtP15ZBUFUe4OOaZ91vZ4pJHov8x9Ptc5lWqOlnbH6RFe3MrKqPTqi/SqM0101cfAcZ
xQ9gl0/UL9nUDRu4HMXOGm3mwuZo7NrUAU7WZTc4wjwALY63ptN3hRwWyTu9kB/skEY/qtoGteJg
hu4Jlw7IJSYTrSJymfZoGzbJVoXc0aMgJSSGnEp7FlzjiTWwtThh49nFJCRpjazoneqPMGmBN8Sb
Y/3gAAlew6tuSBnT0ab1vehAixWsCZxrWkCOdhNJEqTJ/4Nrxaq5NNaOm74JK1z0HPl+tvTFsTN+
I+mYXVaFCLTbd0/yEnoJc+KaOSeLspLDKbTWUtaHaJZXr2BbRFMzbO0u+K7Cm44sOgQhzXWk93Ih
kZhLOHgWhEcgU+5B9WW11lXMpNKJSWy2qg3MjYoFxF9BLjwfDkJYLZofjbQtmxRl0C3wRuYcGqRA
AtnCbXpsOB5rJQu9CpDjEl8mox3AXQRzao1lF7st4RgTmQtOvGk1wCRk+fghKmABVnNvhbGzQcwx
bQoL0sowEgTOrR9vp3A7qezWp3F+J8yMqVhHEPiAJiNbCFFWq07pSIL0PHX9KdOIy2s0R6DULjjE
UQGzsd1y79/xoj5ZhcHb1nY75YyHMexOAnvVIaXgt8mk4SUq9BGS3akOilNU+eQiODMkK43T3554
k2KO1W5I/wDzgQbYcbgEVo23cAz3lTFiM26zd6QvDgkQkvYEKuQQD9mhzPOD0NS+o7DMdZ/Vapf4
IFEduUSQRqlBT1USJ9s3Hz2TCmS5wCEqxUgJDF6KSC+m8a3bAYU8PQNsYfA/iXmXTMZwDdiOd0aE
VweMOMPVftfUy1tGfv1KhA5FCxtxM8Bm6vvWxuw9Dgf164eesZ/V9EwlmTaLsraVHPu4soKqGnck
rLH/TaqzZEBe1965NQgfBUm5ovEDNxsQD8UMRBlEi2u3uqaGBqEuxXdXFCXqaXWPrE8d5mgktrYy
f8etmzNSzTq0nFwiJJrp9KtK5MdM0gNPBc2O61j3S8oQ3IHcXavGfakRlq2wsHxOPWWCwtsxuckf
xBSPpuNfvak5lEU0bMNuDHeEz2AcpsTSZweuIzv8BjAImOK5AlnpBsNwFM0LsGGmC4Z38FwvOAbI
ySZwYDjMtq7Uxclp5BNisAOa1Ji5yGgj+wivHfOBNShVuR/j/KczfAK27GFfLFN8FQ2X2YDbr9PW
2A+p/kmDKYSC79ElBu4q0w5ZzDJHHOXKO99jVost8tzWYOv60j8p00tfgB/guSNhdDu1jof1atMP
PSITyHlrNSVwlSJB2x/mtzCE/NURV/KRptHFqwQk/KFCELd8QwOieCYrYq+CRHHLj4KZgoXrHI3+
bLoJ73Ftngufz9w0YdWykrpgaI3AupyHpbrSuLpHi38qJ7lOSJtQKeLNsWEwJzKXzRKCnB3peEi5
ouSEme0TE1yGBAjVfVZba8dguofecAeSIAdE0CTGgbxYunchJqh7ZvhIL08bi7yybFvrQq3AzM8h
7C6i+bvA2AERNf81WvyZfiCLfRS658BC7zrzXBiEoh5FEv7AgysfWfPWcL2xUle5X136AaOqCNJP
KQckunbtgy/DemW43vOivd8QDzus5wSraz00P44SRNvPb3EnmbK66ZkADORand1uvIZUAL9KzgS5
vGCq5HEQBRk+YKPnIpoWXXqwqZNljCPNZ9R31gMqkrBkia9yBEpRjPsCd4AkViRDv9Ln1sMUha/I
X09SqacJjtbaz9rlVuu/ZWM7RziloFPihpPXQ8JHaeZD1nuOOh7alsdMVj1lG1lipBXLTUD3Jopg
2lUBctaOcm/Vpz0vcKERuPjRcVzkqYFZ3ZdNibka8PgGXB2CJdyjOPmn8xxKLOKz9Zn7Y3iKB6oc
YdQbkXUpDgmO07IkrFdX+TGyyTGIg85ZT+g3GMWVyUEPPlVAlT2lIbkHgIFevNYQu7qVgKZyUiuE
L8uFq/+ZNtB5bX0KZlDKHkGuZ5+ckBOiNiICWwZvufT+IJ2lYiJF0kniR7+lqhrifpdCwTWC7Oam
6Yh1d4YviVUzscx5pytfbnt3DjCdmPMLQ5efMZBXhenrJKhpnHio11Pu+LCkIU6XIXOrmZD4tdfh
taIgQbNtTLTCxUzo50uRwRJGSeNcey3sPT0lWAHD5WTK66Oy0r9dCRtyBFSGce6YLMdUU7/VAxic
YfZh1KT3quGFQ2n9lKZBDIvJRkJcYK3PkHit2goIS2SY770aub0NYJ74Rsk55rrIg4n89C68kq2w
GQM7PVhBA0UzMy6cnFTey69nIvgSPskQgQdRk3Kvs5KH1qM4izz1Fpr2s6PI39KMghs5HcsWVF0e
jfU68QiyRJFOHnb3ZYJ7BDU54ERDNCD86TFti2Ldz39J2frJ4wk2lgwBxHUPWboQAUyi8OIu/kiK
AZt+vOVhU0f6GKrMGfUqToon58Ee2RZY0j1OBXm3nYe2JIzrUzsHoNcdDPoAIzYg6xg2emQ3d3nS
b6IGKGky9OD3StPfMCEwqz0CE7LuJPpjtOXYqct7gfULvSFjZKduS9Bf0Us3mUhL5XRQbXgxKubd
PLYjUET1A/rF2E52/OsUT23dlGsEeEdk1bsCcjb3kH1nGmwQRYXb1IYQQ/Au56qTIB/2nWcVkt5i
6Ar5gU1AhG3s08bBTl8AAmwFUvKc+bnvKa7BRbMnyFFkNC03ZfmHtbZ7JnObKCKXjiL0AHWilEpi
72e0gx8XcQBaz2wr+vJu+Z9M4by2pFFs8NZ3Kw6felXWwX3S5mu77F9Vx/DNBW9qV/WvQofRQqyI
neJlaBl7BFEycs52rEA9pDQF08Ua/ckWu3KGptxeIQkHr2lQIyJRXFsCXvY8hJQ3MxarJLbfcCag
QGw9ahlU6tqf3lCzX6YKw5JZEh5sJzT5MwpRaeVfpJ4td1gcbT0uLHY8wCRD+pd0IqJiFMYvuFR5
rGtCEjtT/Ga5C0UXQ3/nvVo13XwUEI7XAoCRbc/B76H0DVnkpkP8Ap2bjdHycmtlQWOgmy+GRG5p
6RksGsTRGgUEpbltd3YACCO0GfgIzVJRxNZLB90I8P2r3cSMopHQQIm+xZbhMhH1mTZOD64RE2eW
0PPxDm1i2go78L487aRga7AZslb9GMIdyyh8UwWiphHndBMl4A6akVAzE4X7ZNOzllb61UEGahsQ
VRAibOWjfTBwotkKlSk6WRrZRh1p6pkMpvpbY2JZl0KhnbdASkEsuAu9iE9HVUiu8eRUJuhnYmGC
U1GHwLMYQXjdBa/gbywhqAFWQPEj7Bv+sUOm2CBOMUs3eJOACsLiwAjud1hMv8Hyj4kUM+4K9Iwf
/3QTCk0e+nsrGZ4Ztq0xuz9Osd8Qilx7iwE34JHJ4dRmzgqiulguitlX8bYxkUZkCZwH3+1Zhoj2
rirzF0FfvhK1aW16zOZBzdMQ4s4lW+WXa1ID6KCKZ5fNePnR9Zjfpq517/usG6Y6YuyZp2cXPKkm
aZ7xIc1ij73F9h+aaXaYY/VPVmk92SD+LLYKoKx0U/0mVvU1dg55dbVDoEFBRpoU3iYrl6yHOX0m
aA/GMvGum7kVnG2fE9x8k/UC2y2mYtAJsxkZpJ3sM8slmtSG/K3JY6zBBlrGG6ny7z1L4ZUgToDR
h3bNEwsUe50nxpsOzB90C22G5NPIhYHgscGUNarPv0WAyZvEEiSRtbiSNU4jn279nidHjgid1KNh
cUN5g4I7gzbXQI1qevM76oW/Xj6iRCrFOZzC+7z8ZIZ7CWEkwp2AFG/63W60mgfHb957nbnYmxkD
RM7wh/mV4DrEvJs0Q0TyAWnVDE9Wc5AfDJad9OosFLASBxPvIdL5nY5eaPrZoVuZQAebPM0K5V7f
AewUFtvjTtw3IwxIafeY5qZD7s5XwQR4jjlMl29r6OMvAqT37eC9IqJ7CRB+ARnGqN59dxlK4Kp/
omU/oumWUEW7Z5qkhwhrJdt262dI3tIcav6inez+5rgk+Qj614opxTEPyi8mQYx/0K+4iXuH4W3c
7s2B/h6VIPqyIPeu2pvVCRvd7d+P/v2H1qRb1mTiNXc8aqREscIwDN+7sqQZdlYKIev//eS/P+N5
72j0rIu/GMQDZfMnisVW0fuKxXI4MGJxWr88l3Nz/Pd7/vvrwuWPjAIoXT+J6vDfL/z7fd7odtyn
yLD/7+/596X//d+E2HjfHpo7tld8oCwUG044PAkbe5CLYHW15I6vzaUGGSY9YL9je0EdOKGnKZ4N
IRClpDNmLaSYEbyNs5Weme2iIxwl+jaSazZDyDKyDKF4lLZdbhyfOp/CuzzKBVIXWSn+KoxCE0SM
qK5wQXU+cVEYdmn0opXwQraYFl+WfBLeyObIFGq6qAzZaB8X+LvmPV5fqDBj+zFbmMWD+YUx6XhM
rLG8W/KZCdqBudd156L2H4lbWXINqRUiD9uvFTyXYAoeOla9ZwOrznryOVJzsXilYI6ukqg6JrhB
UB/FPqHbJ+pUsU/b8a9raOat0QfP+1+ImpsyD5vNhBdyjfGRDViIgtmwi/eSEe3KAuGCB8zD1hTx
bMuoCu6NETWI4yzSROXg+6W0wgjyIBEzrTwTGy6uHLjZ7XM/sj5bqpfE2DFN8TACtRvUuycDwPdD
W7xms+0wzu1fsZUy1SDMYlP51OpJM6O0NZHzYv9ncmsIcsu5IpAIfpRLeWvKMGFcG2BxKQfilRNj
Wg15zI7EZcdmugiHAf+6+x7Zby5lCg49fPUnuPfSoFSzaoItSFuEdDQiLhqqx6aP6G3C8ImEpF0d
59aKELm/7GQ51HQpjg3sXd/5zhBhHXtBZNI8Gr+2VT92LTPjwZ3YFAxESfrV+FzUNUmKs+rXNp/W
yZrY8gA1V7kLtBnLam9hsKBWowUD9BC+45pglwa1HTF581fZO2CNJy6Ln7xHlur68ReakmvdGwxk
vkPNq9LyBXkN4k+8c5xUEY5y7EgvAfq+NVPJcCet50m746pJq3albPiFDcbQMVlEyegZbftvqtwe
6MRhyrrhorPRurVyPMZ2eUeJjkyGaeva68vnBStaJQBX0KswgjNP8fLdGuBGcUa9sd8cLjK/hrHX
3SymEqnCRDrbWXDIMVbTBLm7SPk1vD0muOxvN2XiBCdLS+/i0pjasy2PMVycHZt/Pndmbxwmtz2o
2ig+0yd/sVegCa3Wk5Vh1JwAxU2cyKmBCNYk1zUZz9J2ALwrB0RJ86YogU488OGtW/4zddzn4BOL
/b8f/vuFwQ3JbBvbfvPv51CMkILppOIgBlCC/35ohC1RGuH8pn1ZXdpy2me9xxDXbFJ5C6fhLHCm
3s1zL2//fiqT6RLQTJP4389NcRLsea3Qai5/ykRtdlNuTXIPWbtlocsLH44dcnbn0pLBM6iSE6dm
YeD3TBfgzmpYRGiBAqIKV3741UknOPiF+UhMBcYCn71zWAv2RAz/aG+cHccTt3wTLiZmtC9Bv/Ta
PeK7VmQYRlV0s/r6O5UjQt9AL5mW1ta29MuU4f5MHWuG4dE9Jr3JAJvAdNlFFoVciL0+8JpDN7Es
7OLoUXZfimXX3uzFk3Kj6hk5JBmkAWUM3xlZFT2uzq7dmCnchMRx/zRBJHdzaxikuhk5ZwaxhCmb
jc6kSTDUrvJLbLBJ9wQI4hngMSCwbHgTsuI54jumII7gR8XZr7DZK+YKly+p1y6CCT4HrBHWgndr
nfvFaxTFnOEdiJ/gU3b0dVxkU81GsQqhXtWYawTrNydNMD4OBkZRtGUrt0QlPlTGNsqWx9ROjqGW
7n1cJmj88XBsBvRPYoAVL5Ubb/zBe5wrVT5kwSNrJCAKMc4OESZfvSr/2HJIb2F/IsyiWpVkjRzL
yn3Jhzw7DF3/bffyoavyiw+67y7joOX0KtixN6xxEeXmhLQwdmtt7IEJcIIMuX6HNgc95BPT8fmA
JPfSFy4ubZtnoK8Df1PVzz4qa+l13q60reYuzZp1vszkkVqfLME40qRXRtLfbMlDVocy4K91anGO
EyUPYzE+om3+1bO/zZnsMfk290bYnXFIgPsTL7mezk5JuxNEAziqUn8EKbuoKtwL5dUnmcrnDiMO
ZrlBM4WZng1b0rN1wcQBi5i2qIIXu83aDVEG0qMV1KTorvJ+aFHVbIaBwZtnvgqRJGSZJXpXYoCX
nv6YnBh7OecvKkUocJYiSS+Wi9G90BuG9yW6fC+FqasOnKsrq1ZQPAMM+SS009nGVAyRwKxNjDOC
dpI2F78YaNO3LmARXnQT9Whz6T2aEkB3dCvk1nUhoBGTwJWiTmlHPQRk/TJxHc1Hjnz3f6Sd2VLj
vLqGr8hVnodTIAkhCYEEGpoTFz15nmdf/X6k0KTh73+tVbVPXJb0SYbEsaVP7wAsE3HHVoHjMljj
2upJAyRduK/N6UtvISDRxdzJuWIn14XyosZoC4yG/TMxGm1lDsiRWaOTXWeBt0u00FoN/mufjOoO
ayjUZ9hw3jRiH0JlmwDqnkF+X1ieZL6OoXiF/a/Wqdd8q8zkXL7LPIqVRTQXe38k/TzX/jf4gUc9
wYO1b+1x2cSJfRGOFbAHE5dPgEfLwEVXJUZaSx30VWt3xk1rsc1YeoDF7BAtkyltwOTMjrNEi5Bn
c8V6PGcLA8RAhxEovJ4JHemFEaA5Vwytjla19zUBw0janWQoWwbdxQAO0GtzaxEZqJN4tVSWych2
kf0AyNZAhkvMLf7NAOowGYlBJwcpchGOD7QyUcW7skUUCkG3Ye8pxW1RVLDswLKSq0XypkRyCwGN
67ntV4jXm5jRRi/IvgD/J1+mqiHSGG651H28jMa6GPg4LbgNTN+mYEYVMr4p0YFfhEniXAbeg+Z9
mae2fbQRteZunYR40IXWsRSxhoekxH+IO+CHOozPc4KQustnCR52/uKa8KjmRoAhITehmoIhpF8h
20dqMTCZtqlzY0NdzplTFagb9mW6BrACPZjpEZIDDYQi0EdrpPNQAyoVtNbr2UFHBailES8s67bE
inXvDczMDKseV8WY3QU9m0WqMyI3lH+fTbaClQ7ASRV7v4R3LrwA8GRZ/ysaYcJpVfO9gDxOmslQ
oRBpV1blqVdaFN+oKMQs1G68mHnVXPpNaF8MGj8RAzHJy1xLH7wAK8/SxZkr6erFzGLoEsDIjdrV
sHLy6a5ybgLV/FbMqbluE4SfyfGkgOPsgAuZzbOptY+ZVli/BuMBKbn8Z6Cwi872vPnY+nW0GGM7
uq3eezdWnn3qPVbt9HVwymcT34O9WiO9pNdpzF0fTi+ImeE3UmXf06IjQSAiSGBYGyVCOx/Yn7uJ
MLJB38ZfAKbWH00sVJbelCRLWVSAgyFrY8RL3WqNR3IAOfgOnz2iuI6WtpaQfIuc+n6ENlgH5l0y
Zs29rGmKFaRo8y57r+nfYmTzFLKKsRUeBLEV6FulLNJl7FvuQdapXt69eH0HEB/fEzCe3/XRGn62
ifFTc6vsCdQJwPB2yu56Zt+reQhGPGYZp3JRF4Qe5B28GMkFcK3tx3HAppT3Lfo/l2rU3ju5pqGq
094XcfbphM2EU80/Y2STE9b3/y0m8KO9H0M+QJLIZ2dcmdvvKU9L2wr8n2XmfsXJw/2iTilu0rix
IDvk4Nlg2sGqKmzrMJSkImSngIyf7DTp1ldzyrwvaV4rV8xQv86wD+3VzD7ECNUzyqDtjV4Ld8/h
mcOkjWfAe90UluYOUcll7GFXc2qIUCbp3NnfyTB5UDUWKalaO9dal7h3si6cyVkFrvF2CdmgBpl+
7c2oa8iQQFyn9n1DXuI0XOdyHYjGwvUIgBhylVaEKtcV/kQJWh0RnoZhxXtgwA3ycKqczASP6+Kt
xdbTZGsmQA+baq0PFYhl37/uokjbtnyNW3lmNxEbmK48akX0R8yppY/9an36Ihz9qBpKczCTEd44
6lLrcqzbg9Pl2X1QPck2eXDa1F+1FdjGc53sBApnWp9C3jppeZzc58FrjibMXg8Bjk5lhpBJgBQR
a6pxhflJdBSKMfvWVkA/iVYTUSTI6xk/PfhTrCFAOqh1bjz2seoeRYl1l/EIqtMFD96cSrJND97a
ZEm0aRDpPvWTbTzS/ugnxpSRem3PR8xz8XC56NW0PcjDDMF+pah+h3BOyxxG95EiGp3GXGcdSAS2
N/y7f+shB+Df6u/Y7kX2BL26hgwWvmht/oB8xLgAhxEtBwySHkK7azdAAkEdemr2UAywBQoHGBIF
GW/6ZPb6li11GS+7t8xNlkCS8gcsKt+6R4jTroycHw/mDtl+ttUHK1cN3Ev1U0n+s+8l+eG+l04f
rug3hcaDLL23yX6dixOxGPMc+V5Kf1/hv/czI/KaHTdChXf30lCm7IAz/XDJ5pn6bPD7jZBk/OXb
z8HUsv3t9PmmcBz9FSCyyoTNth5YEysIArU+LrNWfT1bQ3yjK4a5zTKvXGIxlB1UVK/+OaJDVhlw
tZtu2F+pnlKWo8Ctv4bxnH3HPewFhGL/0FTshaewi1Z8D/rDh4ARbcVTQBcZygpah/5QK9VpBHO0
Xz4FGGN5GqFva39vxo1x2QwRJE1Ury/EmVY7b2fnOrK//6j7z3H/ufU8MsSU4h4FHGxtNO1XymRi
J++P95L89kSJtLi2k/fHe+m97WM/GSnvDxGJQRi0YyMsF6E56QCISJizO49FDvNP4B9Dk236xod5
M6b6Hl0L9jjVIXj03UG7gF2UvhrpdKuhsRdezEu8brCKMjJt12pN8xq4INOZYGaPeW2rV2R6HEDP
1bDSR3awyBVgqQj1d+U3g77Pq9G4Sj+ObQbq29j9VagbwX6q1Okqhn2mOs3w4GL+vSoi+O8Fojb3
eK9ZJJDcGC5Og/x24b12OmoJejWWt3bewdaPcJQAmFk/h9ylidbGP8RgHnSNByZX+FD7LXZgbjSc
BnMaP/rhWQ1bJpb7ypoyvoRKd9lEZZEUZGeiJ2RcTRAWRX7TejzB2NZZA12fX2pgC3BzqLdSdlRI
o57qW1FviPop7E71BVYfp3gT54RTvDNVqBkW00uju9HCtRQMxMX4YpxzvBwfhDRzHurRiPsz3gjb
ZNNk6ivvbWhKs+3faJAbHgxz3HmAol7gnr/VT0GtPiBEfKqfJ1Qryr5RbsYeffeB+sA0plN8B2z1
VF9X2qlejt+IejnOx3h53Y/jn+MRUOhhU7fJWlwcCSYE/sUf+5eLyD/2Y33ZlW9/1Pki73/UX/45
Of5f6uWH8Zfr6jUy5OR+owuzAbmDHUB165idue2UklSv04bfGtThxLPobwFRqgTfeuW/B9hsQn3v
dVCZkINZqVUgPzExIj86dBqAMNJ6k97BeRnQCtVj9yupRO1rpCELU1hqeOPCIn5qzR+mCHciPb7u
3Khcyt5gBW60OJkfUHxpt3JU2bvQ8fP6y6ggx99GDeMmeGZUy0HaE35DcqxLn4UBHOLbwHSMWxOl
nkttaJvXpqifm8SssAPwbHJ9CBnI+nGYAAj147OWzdOqLwbMmtNseM58/DHYN3tVIPnBIgvxB7Xn
8ugN07MJWeK1qSKS8B+vNP/zSqa4kuzwfqUMxjLqV+oxL/mnoeMD83DCbyAx0JmNWXcoE0xUz4Br
4Dpm9C0BEeJi+/gVmw5c0aYmXU/chg+dC9VRBMQDSkoWPhanniBQMaPn5XAxq5m5z1t147v4bl54
LYAF4LE/fARk2B8oxi+hg5Y+W9HaHoxteh1lRnTj4vCwg9WNEG4VwpIbUca3UJ94/ctI4cgiDee5
4Y+RlJxEOSBivIs811iDAoO2HmTRojIc8xEB1RRh2zD/qcWPWVqYv6BOPMKVBVERCbPTmnVbDAj+
+lNvZS4soB4pmSKwrz8D48G1u3DbmkHOR2QUO1jNaHXV1k3MA1KUBruDqpq4P0JyB2C9WEA1KvlA
MxtzgIUsoeQ6StaNCmKrpzUWKL5TnKw7hRSrqWqV/ejq2SapgfBk0XRXSkvuJkEFd/LbrazT6pbF
6FDx46N1IevkwfYApxexcsAzdbqTYbJ+NPJTd1JCEWDeqdgGipFfVyxoAHe6+qM2KW/FaiiZqopW
C5jfVZ1ZyrY3mtciSNp9E/gjxIsQILAWIm5lFVazZ9txuhxjx1oYoujJlnOlmhhE8lLN1iRCfvB7
ze4AvOR3Y5O4q9TFYqZCPEj4RNCiT+1etfJuI0M+xckIo9Kv/diENgT2X/61iqL4R2we/iipen4q
FVWjHEWk/Ddl5Hs/2fYeKdtECSOyG0XVXid2MFCh6phUtxHriifXjbKDrEjK0b1mowMxHtEkDykq
PWxe+9P1ua560VIjPfUZw+7adFqn+mbq5dNgzMZdUfAaVpHV/3wmW40S4X2knv9bXIKYIWxKJZoH
MsR7KKzVEUkL+0LprOIbJkVLRWfjQ7XsdWZZ8WuLEie7VE6DR4CLdnNRk/ZU3XSLVXwB/vxDd0Sa
ljKnkVYWMjdF8mprKrwcCxnp1K6vy6poD9kwdlu3CR5lSR5cPVAw+otBviRqe5B1XaVu6zY0d//W
KUuErGb6C5W7YFf4eGYjvpuwpmwFbFo3pkvZIjkn8gzSL/pspoU5QT0fVSe3jsrIbneAhPbV0AT2
0R4Ka58q+vWpMVatIw+qHxPJ3+2neEU0Ks1s7e1J49vF+sYrUg/0pGfturQV9pGK8WTAXsE1w9eW
lig2yGJf2OgJ7diHMZ8yfTSesmG2dvU4tEi1UnS4k5bxbNDDavstifNp6eYwF2evgBeGqR0CRRRt
uLYYZYhTs59QSjLd6M92MKHatk7Aw9tZiRqXNSmb1orHizbT9UdZrMqAot8bjwVPx1MrGcB6D/M1
RKdF7ZZso/u37gw6Oa3Nt7NzHSj1P+vKjz3Ocdix+ttKiQblWLa+BlbW/BlGrrFD6Y2F7+T8VEJK
jSiJtgwB01ObTkm2yT9TtJFxE5JFPsrs4MyB1ahHOWd3QuER8rsUSceQ36Xkd0nO4N/7jQL5FqqF
nexwqehv+fkp6f08z+4N0p7Zek7dWzTYYuwJrfhQlE6yB/Sw0EDzkcfm67luRkO5kK3OnCYH9rCc
S/A2ylLWycP/OAjo20OAZfF1aM71Nis9DvbUtRejnTVbWRkjYIFEE26fMHaAC8nK80EG9mRNMTUe
UkSmMU3EPPklbAAAqlbnbEw3q7DmUatTZvBjBIgEB6yZ2l42Hf97ywrHEInBNtHmgyyJRKAsVUJJ
hQ2rc5v6oST74fmpHkSk8aFfGmeYT/qh9thZgAp6R/9ewgJgj8cMjkB7vGVn+NaNU0zjjpdntEiB
l3xB4fs1TCz/J+pneCU3b50sJhGnTmpaDNfof6AXjjGSvCRSsuXKFkX5t1aGXpKbpij/2HNRtsYi
+NyXH/u9PgA3Tqvkz/6IhTC6+Fg+9ZfFv10sCLFAyhSMiivUSuzoWovSYRP60bJK9eIWHm4B0hLl
lQvZMGYpFEzqNKcubhtUiaBDeU6/yaLk1FBGQKTYEK+x9YtAugWFG1wXeDVv5ZkKAul0FgiIUh4m
doWuThxfAhCZDumIFjpuBtMhcCwoF646ns48UReLViznbV7TbXtVpf30ksCzRN4gftad0bjWUzNd
pj3+NqIeOZd6Waimd2XN7RcWVmVw8dWXqVsmoo94PNrPjuLObLe7431dpWjJJgM+lZk6bPw6JicW
N/19CRGcmWtoPP9jmMI3H1V8LD4PM7OX2zbesB2ryru09CF75S66irnij84fQ+DSrvaQ4JSwNKKw
u5lrpNRkrPE71o2Ct1glQJAjba3vhZKK2YeP6CBA8WjNq+T7yF7Z5zoZEbLM38fiIGMBY3yba9Ik
wE0d21vB9A/v4EdgTSNWzNqz0zb29zFBT65zEm0P4EW7CXVMCGsALl/S1jzIVbgZlo9NHKTs1kDH
jf2+uinFBl3u5OxminV69spT3/o+TTbe2lmv7meYaDeAujKQpcV94Dbuth/ZMrWYfB0Hva2uQKSE
x1HUFaEeHtUGfrw8k3HyTLbWiIvta3J2lzDjDzMqcVjm4Be9s3s1ntjtY/MPre+DJluQUx92FX5a
ZgZC6JsSFpAehhEdHxP/aQ/pvedZjW+DrnN+YM5ybylO+yR83hexbtdbGdp2PkhOEYoZ5W3bFeot
bu/QBgHObkwc0K8yjApeENS/DZDbfEADMSKvBb7NzmYUKA2WFq7mRJCkuXeTzC6enLFkid7PPt7K
TfGEVvePstHTvWxEFiKL0ie0+ep93ZjfkDIrnwpuj78OIFvzMP6Bl1i6dzPYYwMuMtigKICj6wL9
NG9u9oE4GGnZ7M8NvepDIHJIBw+Det2Oo77IszT+2rGn0kZgMrsMkp6qKsNdambOjakZf0QUSEvf
qJ6B3QisfSDdZacWSJFXPDJMn88CyrTu+/P2U70eweIvKlh+rErAZ1dG+dMnfYo/Wh6xHT9F91qL
hpBisbjEOxaDlaSu2fdqJ+yQRIw8uAYzlnFWVVwRqBtzN7yfdC1Z6xGIejnMaUDVCreKqSCq5WaL
2DXv4yEHBGCoykYeBqcCc5a2yqU/m/6mmNmhRs7BQ3Kr9zelOMiz80HW2SACavYPfsd86ndukGep
4sA4xRxqYaE0zgboYG2iXiuQ/ORHwUJiRvGCOnnIc7QSAC0Q6LxHn/vBKiMZhRQ5JslgEUNFeAls
TR7OG5KlYM6tydkGQB0wY+QxIX//8uwv9fIJIbq3hQroAxPqoFTMoxs2+N8O2k/TMqxjzbdwdDRg
MDW2fbKEEBwy2A5m2x/jZSPbFqf4Er1Wz3Icpg3WuErRbALHiEFAq2s/4eFxg/n+Q9/Z7eM5gJ+H
e+sPPe5DQ7zFkSPd+jFi33rVOA+JiX6zVwTKTwTp1NH9WVsYLME5Nh/arFQwOaCPkjP3l31gIDoP
YOFYO6FVSh/os+DzevdO7htoYzytpiRE1FJuK4QxcIPRwiNBbhrUaqveucpw2oj41ENGyDq7/M4O
8qtRh9Nm1EbraCRpu4JjhVY+LP5jWIT2XdAlmDyl1lFGeB73mOwg62SHqU6LK9kaDI191+Mqk7lu
ipG1CJ5Sc/xjdBks+8pgMbrseh59VrpROI3323hAOIKpVeFX81NYGAmKykiaIl834Vuto9oZ+/YN
CkTTcz6BiDLnJyUnymkseHjQHfahoQHlS9mWQXYPfn3cN/doR9X3sm7qIQXKomw4x8k6FabaPTg7
ki2iryye+/7reHqcDeHleSwtQrIvVMcn6OWKZ/k/wroG9cek5QFaTr2s9X7cCC18cmH4nZVxpz4m
Hqg7+cXTCQyi/yMwkc+ttDh4aAa/Xg7gf6/1AZk2sdMUwLVe9HpYL05fK/L/h96Z7oapj3YywoFC
tjOU6k6W5IFVJCRvy6lOnU4NdOpKEni2099YZTk9F/AjWbd5R8Tqgn2VsSiX9YaK2Us0tN21ZyZI
eRNm+Y137ETYjAgjAlfUNyrG4mmuddcVUPdPYXI0WR+r4CTAvnTXcvCUlHU9csnA+uaGePLErv39
/aQMjVMNc5rTifqrHoYHR8vLx9ISDA436a/rsvWOfaz/YO6VfQ977xE3g+JxitS3AF0JvKNpm58C
vNpRV1HqddcfA5C+eZSXOK1p5GJHAfy1xU4J1yGxrWgj4rJ1ejhAcksEY9t/tIJSg4klgl0R/J/7
KnXLpofYhpQj/3/6noeS100n3gBRBQudF/SEQu+qhcazQNGnePINi3VW2qQ3shXx5mPkKObdYGb9
I4lhRF7opGA3tgNtVXKfUnQAipzGkK1yjObDGMNsIwmn4DpTxXOPfpkGZn7IDdw4sv6hT0Fw9YGi
AyahVdFgencmu9uyten1eg+HbScbvUnpH3QckJMyKQ8y4DyajDiPJlvPo5mwUBZIiHmLyFTDYwTG
KbBsfuZiL9nNhCHHoGHFIBt/R0B6bu9HnIyPOfc4BlmDDqeIDh/HkCUZcR5jHNTmZpqSV2BwWzlV
zfT2e6gq9oNTZSl+UnO/DuIuu0/s2L2QEUXx00CU55sGneiSeel0O5Kz3CgwABedQ2I9bKbTWEpQ
/3WsXIf5LseyyMHj7wSrVItPTzrAT4igpBEQvbyHo4MnXIEsMTOh88NRxnQdLunyoUff5l7WyTj5
DDzXAbB0AeMWcd3irVneBTrcxSRUvA1CBMGXaUIKMp6qr4Gb2CuggY2QLKm+1np8i/hTewQS4e9U
jX0yWQ+w8q17L7qHs/O5e13H1qEf26MSTLfQs9K9/JIHFxagbaflWt4fSAw6YPbY5ZWtam66uJfx
+JKt5mT2hwm7TNkoq3BhguURpPvTHYTi7F9Hk61FO3Y3BnYtpKKOOLqgVpc0b4daFKVCmWbwYH+v
l2dJgN6sF05S4v6tg+yfFqPDKqk9yjC2Ny0DijFjQvS8xrb3bSQZO0XsyXWYAU95sCzDQT+2SUZW
tFdvDIA4TyB12o2SkOGWv8V4YO3iFp2/PP1wh5qPenbbrSyKMVoym8dy7Bq4Q/rpV4+69tsYckiw
YOlCmY7Qr9Ivpf1DJtOsWp23mgO+U6bfMEpxF3yRoxATMp6mFIaJ0EPY942aoOX+89ypIOeJFo5I
0gExJCcCCZmM9AERJDT5TQchqdDGnQAB1xQjDmte8nsrDjLGs7utU7LtLEuR1ui7GHDLqf/QFAdd
V9HtCiDcyU6z6KmkJeJiKKatZZxseMbmJjvI0/N1z8P87dpm0m7dmm3tj9eWlwjQZd/kLuTguirw
bEMMbLCt9qJBC3DHyqvYyQbL1xESkqfeiFxqFOprWZJx8ux8QOC9WnoZCvh+EtNNxpxOFbdPNw2q
2PxyYwvRgrCDcgbnOtnWgFNRpSnrZBsh2INPqIfi5x/t5yBzhkKoWaWF8nUBENAXNoGesAn8XCZJ
tDOx7lj5xdRvznGmGpWQTkUXR9oLisO5+R919Q4f0pYJePigCg9BZ5jfDp+KJoQjoaX+u1meyRiy
qF8T20Zv5L3xU99zkbdXua5L7skQyQlDHKBOhqR6wX/Luqaq3xoghr41yLp/bTiN8nEoGVxYARsz
Yjw5FLByYO8Nln0Vzg6kqIaiQXpdTFeBNHvhMD0FYlIrFIu4/6nuIf1fQqJmy1IU4xJ9I+8tqio1
0JCsuGbmkk7RG2tDrJEmmUFRi/6PukjkTfAzbPaO2/xrfZnP7pI1OOP01nJIsYJSZxXThHN5QO9M
XdlJ+dYe2h7YiHN5SCDVOemjEyjj3vSDKkNlDtmdIVfHfVRN+T7MAKeizXdteOFj1M796nSLilvQ
HvVk3MmyaE1kq7x3ZV0pYiBYkV/xjU0m03hjdGvUerc7lUKRyytFpq8yd5ZT3xmYxok3WR4bK10J
lY0i1sVYDsKqmMpqIYvnhiD0mAbJSnmoxJL43Cz7ZT26I7KhNXtw24qOyWWCwNanYDkAsD3/j2vK
vrLh85U+l4sG09wpMhI2jgZ8mNG8tI6FOPRl8VTlWbGTVbORZMvGwO9FFstodm5RE9me4wM/fSrx
zDnF9zhFXbhzEOOf9vtPi+R/Lcun0/Ofjgo6+l6eapw+qc9/pfxo5P/dcAGokQGTCN4lpJAmA/Ga
qS6mVdDa+QvVfRmBIbFK5ILi8Fz9KRpfJhkdj26zHMMsvrDDqNnyWKr/OLRww0i4pXBNRIP7HqK1
Pbn6c7TszAOpv7IL3APKCrELy4u9Gznlzor0dmAFeSfn1GWU345hhVOmwLeJElorWCtN9eH8+y8q
hNMCZfavznWnR0lW/dmg6gPJzSZmJSyjZUyBtOBNmAxDGd436VQ+5JH/0iLUcKuJlL45OC8+5r/n
UlBQkhBhMg4vsvQeee4n2s6lIX7gRxxy45gpVCX5q5ZPBnmQjwLfwiTl3HB+PAQ2DVPduMvTY0Q+
M86VMlAOc244DyMbGiF75cHFRRnfk6BcZ8wg9OoAiDWyo5dJgW9fI16JWd2zIzZ2Abv1osxOur8R
dDBZhcgFL7hTjGy29LZFMQrltFPl1KD8fIUyqyc7WVHtbm1MksXjNoFqua/FGe6ICL+Nc7oyqwG6
yKdKGSgPpnh+Nz0gDBkt6+RYsse54dP4gWvCy3PCdVWz+i47dzoamvKrEWBw/IMe0DCYH7mhOhAE
tXb9LwF22CIYks7/Q0AiUk917HZORzJPh7AytdVj2TtXcqkcjn29djGkPxUrHXgb+qHOTqvsU1gh
Ft4ybJ6ZbSOQ3AglckTP5QDMVvsLclHprVv4LtILqM+Lhb+tz9Ha0HhVyhW6DItQMr4F2s/+xuxd
W9pWr+JhZ+sZKdPMYzOFL7i4pV6rrH4HEanB5VRUscmmitDT++N3R2Dai7dbV+RMrswOzHXURdNz
kLa7sFHcg55a7h6/1F+yumnMAA+cP6OiuvYOzoSAJkq/2GqL3E7gsMyvqmlzTtmIKlVUyXWLjErj
+rGGrL+RJbn4EVGy6twx/h11rvo4loKO5frtyQ2zDWZYFvqrTMlxCxV3dBWzqX8lp3SDBUm59B3Y
Ydz+58NpSqjDrlv1Q/pVNvwx0ztPDMUAPE2AfOp9sPWVpLjty764lWfgUp86bHavz/WjaETT8Vi4
8wtqhdkDjvYYGWk6yXxRVIdY2XX9+CBLrdGBHGZexO7OeC/jAyDZF0ml2mvZmHVFufLZTr/yhjx/
MCrLP3c3UlQzyVS36O7XrWZeoA1mWQAsahP1pracf2G0XTwFQ2ZeN1lkXslGLQQ2wGymXKMvXT61
sfnCNqCKnJRpf4G/KmvfR5Bd5Aip4RpXshEJSPzuwPLPbg5V0gtDIJyhucTRrDy2FhSBSOmjHwkL
EKZXP227/V6Ofv0lR357IfuYiMee+oRmXbHniSBPIvoY5s+e95JdaB06Q9p3CIvKl1mzxisHWPqe
+QCCR4nrkmxq0r0yJLh549L9hNr0Nwl2QtmiNvVfH/tmavPWF4qUd11YkbYyJl5uvaumF5XTG0/w
1XJm2k66lEV0Uvj3PD9ABMUznrpgl4Or+BKU83T7t04yqg7xbdUMFOhMr7mT9+9gK+MuqtCukGv/
6Xfx/Kt4rzqlMS2L57rocL7938c4V7VOOcko+VOShw5kIB5LartA2/su7evkMJlKfMiMwMTJxYen
I4qywUlYQtYKzApZJw+jxw6s3gw4NBGGU40UCf+fB8pN0KOWbq0kDqphabvvY3gRk5Y7l+c6x666
Gz1tv05Gf3RmCMR4UlpflOOIPtKXEXnGu9Q2HwM9Cp6cqFRvnBaUuWzUkPNZDok9L2UxDH0YT7bm
3cji+3jVoJqMF4kRXN2M5Hia37+Nl/l4jCB/mG/w5QW1C1r9VjfSjczjypQs1DxvAXHDvjrXhbr3
JUOycysjZCeryuEcCYaBrfTeojVgjUfxjE+KNlbL1utnJL1aTBIFLE6C3KCIv9WNAgInG851MkSC
5mSdG6p/9v00XoFdLjtv1mWLVr1z5SP6czMO5s7rVHBlpWeTHx3sFBzph2Z96szb3ld3TayoB9fT
IByCGL2L4h4zbh+2s8QtYxcCnkw0KK31Z4NnTBgeuXxr5x5+ZnVfGr/kCQapmWlA0APmEwms0+06
TCgtUXV+6Ne/q2TA6ZcgqlKDPNm87jFIcp3LMMIgWvy9UV4GuLnj1HY7G9V9Eyj++vR/FUM+r/DI
Ja0ZJbSKkFN0ZTb3+Hb76wFM2tUbNSzAhgzEGQ5gtUACtArzqE5PnwbFKta6qE8EEuBjfZ0oxine
993P8XKc9/rcGYv1x/FRhXW2ah//bIVsbzeH+F5GULvsAkrrosYRK047bSdFfW2w6kCVRDrNDX/J
0rl+jLO3rpY5MIWU4733rzxXW6rQp1GKg1bBvl50pduV+cRHXSFDhJbB6QFVuLs596KDlk7GoeW5
LavPnU5FdCmveGxoayODpFayU15i+XiTzlZx64l3IPZ6xe0gDq6trcPCgrL+Xp+71qGGC3yTVMa8
BrveLwaBYreqctm5sfqlD/rP9bOhz18cbMI+xcv6SIwDiL9fMJM9jXOOH3UoqnJ8RMADs720TCCv
eZvuXOT+X6YMxy2Tzbn7PsxYL/W9czMbtbXF0s1eMJGMH+Y+xOnTYcsiG6or/H2MX50W72J2WF7q
GQUn2V3HlAD+O91TLSmvxN73KkQQG5BGXF9NYnpwKgJLQecfBdJrEnrNfkjRyoGzOL3EbNJcyDrb
iJp9Jxoq0SDPZJ1slXGyh+wr65S0+5H1kFzd2rg4vwZi0Kd7oW70qQp/WJTRRLJZRoji6e2iGwZe
BL87yJ+eKar+Moa4kmuTRDsRzpQetWWZI1HaQb9sXavc1KU3PrvPNryv59rU1E0QYn8p8yree5CZ
W/OdlwzHebQ2zTzUuwQj0nuI59q9hlyymsaXBuLUOMTDZ61YlaBBZdVr1WbTLkdG6V4eotFDIy3A
fDXyAmR9kszZMdWZr21ebYva0PUntRgxj0vKdIPKvPEELhEBxgt+UxrSdYU3P+jw6W80DQfJCLP2
FwDsK6Qomi9phlFTxrNm4TgZK0S0usG1AOFAqPO6Q1B5qbVhsq9ZEEE2Y/UYw8ySKex0woagMfVq
LbPUSCdaSzMCLSKLURmwlQpP5JT0nsqyO9SGfSEb5cF1gEZ9HM3yIPmdR3ONBuyJ2H9JuxCp/0F9
Dr1+r2n85oVLV35XkurEVQ1pSVm00ym/s0ej3Yi4Lnazu3N9FDWIUoPGRZj0lI3OWMMtWvTiVjLt
PDX499gq/Eq5M1XByouGoHkkJQwX0+sPMoXtZHBX4Hgg+SvS3wb7Tgt0W1EtENtZhsrnNI6KsZOt
Pjw/zJHt1QAs86pDX/MIXQe5qNlPNiNItWMNG2cd9C4oRNE6i7oEv9+2Z20hS+ysu1cA81uenMFw
JPWh3uLfyk+uQ4QizTHJCcVwMlgOl1cAfWVRXiJFFVNHcf3eHbGFL/D6RPMIX+AoegzIL7MujWPw
+170bMFsRXo6d5ZuUMfPpokal+azdEWD2XhA8WCBFnj07KDhfJPWiNfIXoHSINltoHQlW8XgEcZi
j+qsx/sS8xh86uhle9Wfg8MMRyUob5p9hifudR/mkOajx85xg6MkEjYtOULEBDwEOQSvsMm6JX8a
okCiOFmxufXr4kdXOk5zSU+IAm89i5alUOHZuC4JuqHsyUQpW+CU/YKogXKtFbyxyWO8HZy5QHpO
D8pFUNRMQcXh3CrrzA51OmvMysW5VTZkg89LIrFwEJQjhKOwtBmGLlwZZuVeguAk311V0a05KTX7
HWmx0uamPdTsuGGchpJBG0PYRNmf1UL1VFVJzSYpnaY4eOvkYM2wmkUnHoTeRYD1wCrWeNu1YfNz
rqfxIYiNapXUmVjYBP29o4ltFwFWY5/+AhCo/4rhHLrIJf6USjVZm9FH48BxjPKZn9OJCQaw9DQY
QkjVyui7co2JX/fHYGlfIewUK6+sQNB4Ti7VHiewhF2BlQS0xFM4b6wgTy9kUYJidLTnNa0z7yQA
RoNYiqQvHWTjpw5OGdh8lKZ2oZtYaGB4/gNoIz92DbXQOy22fgVN3a0Hw4Y2AENaWxdB+UM28rom
Qhw8tvs0+ylM424tK/xco1ZEW2V2ipZVHwedUiW7O4eKgZkBMvGoHBsPWmD1ajznT/JssNriqQk7
hAQ+nslWNJaLJwspL5xU2uJQoPh8Ufh3KeYVt6qTWsI709z/H2nX1d2o0mx/EWvRZF6Vs2XJk/zC
8iRyaKBJv/7uLjRC9pnz3fTCoqurCsmWUNO1a28d5De7Wi+/TCayh9AxB3V1CZ4qxYxAriydY10H
DNhuoERUOiCG+5d00NT7QlLzU84pHdlyKZtmdsF+2hinnW8LBATVrFzkeh+CA1PWdd4fPtgehgvf
yn+BaXFTJGBci21PP6nWYJzoLA5y45D1IBK+22vdU/C01sDI0U+xfHCWPrGwx4gsdyG0EkFfWRfB
dVAToLpDttfliEyhy6o5D/NiQ0PPbxusg9meRnTwpUclPbhhPeSgSUr0IQdoiZ8sibPF/bEDXMfy
wKiuMHEKQzW6eGiPOary2UeOOvmsCKGBeg3JxW5ONjokKjaDHYaNGaCGRDyXSQBLFCeK+I9J8oJ9
McymupSBi8A0M54UvC2w/GTFUmDd9QqE/RyPWumPDx5VI3blWKBrQPEJNhTx3c7wP8WPfPNs+Ohn
gLJwtXQVLUaX+zM5oP2mhFCH3h8GsxZPORrKAATOm+85d7aRYqRfWGikKG703SYFUOOldvoXctB6
BjryPMCtBszZOyNI/zU1GPPFk9G2W0gRg2FcaZZ200E2UA3AON0MtqTN/4Udc/d0GyUJaExEdXMh
PzoAzYSW+N85Vq4zAoBqWJqAEzOwt4QO1XL1k9sG5Rm8ON4nvflEVj9X01MJdbExpulBlh4oXrSk
WX3AXbGSKSgjnqTfp9AA8wG5ie9f2qC/1liV/pAncatBRO3PSZOqo6X7c0JT1qBegLHG0rkGuWOX
oLsvtPtw4efDsKOhEb0UIBL4IuIcVYgsBgWk6/ZfC6e+eaV4PAehuxJjSQviMTC+dcckAi9nwMFA
KRqOn57RKKchydIdUS6KZww9CGuaGH0C+YtGKabphH64KIZmpmmDd+H6w8R0FcoAuYvbBfAGvX3D
gW2VQDAltLMFqGcHMLYCK0a2SgcpV4mFBo1AaZdCO1X7RaO/BfEA2AAGrQcoiPjHUGVz+uJg/dYf
/Da7jN8qDYLQq9KF9tX0zet8ADsSK7I3twh8TaHpN48lcSi5BRr7RxIQ0UULCjB9idsItCv4PyFM
OAfpIWhGcQv9wYM3/IhZPxsdyDhICkVX6LQOa1vRy21e9c0ZYhHYgAyL6IfSv06upYoFDjYc9PgI
HMXSF2F5pQOITqHp4XPJoFFeXYAMAXHGHubkETZg39K4CUwkPMDGOCwHxvul3ony2ghgH9GVh+WF
ARYbYUXlHIuTflNyjV+NMi0POcCWFEoB8nogFCsOZMpR1d4YeECe0yQFgdhovB6ZLMvpl6ne9ss8
BJeSoTsQr6qSU2d69U95Ar4z8TOok1MjLfKELP/0YfV3wwCbBLj47Y3DvdSbWXYGFT1s5c/RA5V5
s9wvsyeW/hJALp5HE1eMYgwhIx0oTB36dO5DZM3DE1Idz+oC2PrWGMb/L/0bIWMMGc8YgKbpo1H4
oQehrrDbTLYB4hsALhRjaMgi5fC/SeQp7b4Fe/kV9arvqlvUb/LEBsv7WxKK77mfCbLcpzJImzRJ
+z1T0yewGvefHctEG4WR5FvwU2uXLgW/Y+RH6Y//kwcD/vQiOIDt/5Zj8tAkTBEack9G0zy+jhBb
w5sKbEIzA7gaNPK56ikbYmeDxgqQrPI4OgU2yBJ4jE76nKGuY+Vp+52BcTASBfqAQdO+NAOn+FEn
+PGxrIB/mjLlzMFHIFGKrdUJNO4qNnSJ7pnwAWEveLY4pW36qwpLdgHcx9ypnZcsgWoz33T/2PCK
vTI8b62cLmy2Toq1bxolV5oPPLBuJ1jyPzWZyY5WjH1ImugMdIG3oN1UIzeHnCWP17xH2SnrwJMl
M4Ouo1yUmhIfoLTl4iMInZ0gG8y3HC+Fy5eCNd3tpZD93UvpuIVFaVb2L6HtQ6wYcaEiNXAUfKzz
pHl8KVVR7nzc0RdBjb2wAGCal1TtIKkXOJe8rcwXnuJnQgTukUZoFQGxNijpt0oIV70BrNFNymqM
rNpG3QBIaGG5kVgvVWh2QAzhgYti2ZAXz07YrCh0TJf3//lStTfoW0o2XUqwqnlCT/ChQoPHUSvz
p4e7a1u6gNjZzvhVowngnPHdbOxmM96p1SaD7A0DpZtcNv3HJFGkNTE0G5AAMAQplUUFHgfSQUcw
02LPOmbtd05SJNirilIN+m6Z/ZpBNBmaDnZyKS1I+A7oXN03vscPvY2bV6t63ZWnqTFTlah7H25D
12QMTyyw4duAne6GliXnXx46l8+BXKWkrMrOAEOAgLsE06lCi5a889PzL+hs4lEEpIXxaixFt6U2
PEPyYdVGRgQp2PtZrEU3mzzr4jwGz9vdJv2gNJV9zhtwpVWyr1Otw3bR9Gm6KWQzJdrQm3EIZuPH
oWmAcXn8icEqqwZNKgD+euQ7a9qjynxoXxlCQUUEzWAgi/OhFwi4z+RGm1bSzTK87GTpzTdQdiXL
RmX8dWjEnO4mAJaDWbSJwI4Ueur+vUevDMkPqwAGsNOM7sEjdqLytUdhnnL8zQOqaD30kqE5DMjC
G0sclHSHWvvUaeLNwabySZOIZDk3jfK4evDkGL2fm0YyLqvBn1uEkKLA/dVZm/iq7Th2+CCxi9sP
AKDFJ/RzSDk5pv5MKgjtRuiaDplzUdEW8RXkjPZ8aPz+jPqCO4bXIGt8CE8zUCK7cWF/itFMogXQ
xfU1vd7YqW9cNAM6E76SLvCqjQtQlsZFYH9vmbCoRf+hYVzILe37eVtn4kwjEAbkmzYFZnqclFF+
EL8OaK86UBDoA+09NIfeKCN5NfjF+dcLkwd06KB+LC9MQ0okL+xixXmmROj6z0Z2097n68Bh1d7k
pXIETASqU00knLld+io2NGBUavRqz+g0MXkNxj/9TKNYN+ybD0Ao0EdQ1V1dQXVsrRVYjv01g9aH
9XYozTMU1HErdtyFqpj4PWmEt/cs/XZgUIfd/2dbBRTzKojl1tV7ZxpSKg14vL3dv1CzVwMJzLWF
PZgZtX3R4W8TU2dY7rT6GkLPAgoEf7rFqHmsvqdSmgCthtQ4hoeqx/yo94L4HSWDZdh74GpNq3bH
k/hJ94ZgPJCdho7UUEAp8TiZyN7qHgjbQl+saQIVNXlvU4dhKQq/nz8YDdVF+tp/+pCBhgClzFlR
h8cP12YRuM206qvqJtWmAofAEx3KHqTDCUoF6BU8uSqW+tjgsAuAg9NPk9cAtvunytFLSF8MIcqq
78J1D1rVlHdM8C7n5Ps+byssdOZYOV+6ogUKWx6wTzozwzRA2Q+j1rH6E52VA483ge746O5LHydo
Flh5CBWZpr+aIshvnM3ah5xTYspZ2fg0ks2M9FMIGOUeAnD9Wbd6aEebIV+GchioTne2sMLYF/Vw
pdF0wB14V/lte5hMUzhloxxmGsT7DOFWWhrzBhdY4atQPet6UB5DLdjRKLBgwi4aPxYp6l7SwcK+
0ejVa/GORpMpg1eHqwcQcrvl4Xn1GPSX1DJPiGoXVDfklWgI3bw9lC6eDOxR7GUTcA76O3nMwhT1
B2mdDuP8NMYeEehIFXBtks2PPZRV2yTEx4IMD6c0tmS6Mf04NZ43gQpVpUj9lvvGEg0L9osheYlp
F/U3lnsOOK0gRB2VgfEiQHKy1GIzPJSKnx4glYwa9z2kY7n3C2DUwLJ/5fhZnoVl4W8gkZatUH4H
RKhQqxmob1vQeefFbUw3ialfdJoYHTWtw6O8n6IYw0EZJAtdnYZ9+ioP+rOdDfmpS8Ew7kvCJ7dC
+1Lch8bMjvQaTe+Djq5MX98VtmAvAzeypWYDY25UNnvpQWW2aVoDPdZyloXgMq8y67X2Mg1LZ6jT
eOKNpugQ2Na+ZL39RCOjg8pWUDTaQ+qQo8IzBuSVBe1ll83pSvfUAG2zWecB5AVCpWRVM1ffOBB1
+opO9DlRcUGrOQEuoTY2CdSuyU6ldLJjv/vBTv64ByToDviHnfJTHpS1ss/Mhu5K92V6Nw0ox7wa
HzwyMVPFPU/roE4r/xRKgB2y2k2G8d14YH7YRMOgjn8oXuQDiDnyV/KF6mV1RWp6o2SxINyodLbx
kBrr31vqAHX1h9TDcE7xlDPXS5CiFB0oNQWaojsVlTlRB+aL0bdslflgxfaguvXUZRWe0i3suknf
RvGsf/cNIyCy73nJt2/B3+FaqjHmzfW03QUcfQ6Ast58u+RVt38QWKlXY3awFKASCf1U+k20dtsw
XNEsJG84UKqgGaLZCpsdPoTQL8KK/Rcs0JdknnKMaCiZQ5E5aJgDhwDdEhA/52jzmxupqNZoDngN
QZJ8oEOa+2DypNMEm8ijkfwSP3+dTORhQ5F24UVJhB7w3Do2TX4gkhgij2GNMJex4rkLsmmtgw2m
uP2k9KIa3f4S5DDVBEshNEVzXdVXggkIsjo9Y9us5MBIhF4xo122unfKZWWV6maE+2lQ6I6b9IXc
9CIANbFEB2pNWC2NtFqBzDtE1xEEispV76CWZcVS6VFW/bgGit7Q7/Q9Vf3qWNloQ2JdlKovroVZ
rMfmF2ZGh7qCSg4FeaidrqB3VK8oCEo/txzkrHb+1pA5sM44YrVa7wnnwXzI6WJteqhTD8gQsvGQ
Ax7QQUdvNBJyZESF/PGmEdmz0tU2Q6EWM02SeQQK1DKhdgqeWAkSpmGkNPZmeD+cZsl5iiVnAhH/
D2Jj1WIbJ0YdGM8mkYCGQ9xcGRYLz6mPYqsccWAdrtwPi3knLGNDtrgBL1RTQrEs6drmGslDyAd0
ztfFiQIYFK5XXWVqoI3AZGW1Y0qapBxJkRaQMe9vKdnQin0nU2rYThr5bCBuCM5zFPdnI5UVIbfQ
SBZsKqYVaEQErmsktfpgHCmy5PQ0Eabak24CogDxZ/Nau28glagv1HecRgYkB5pEbGjY4RO5MzTI
iNCQ/C2Bxxb35q93A7j7NXUbQOhpo5ksvqb+8GMkdgOH9UzLk+4Zz40l1AxR4Hckb1tX7+yuDt/q
CHJ2BvhudolR/DUQO0DlvtQgGld2Dso+oHttI1XZZTH02VtZQMVvcHRN+DPNUfVVG6Jflh+xkd61
RYP+0vNlp7B0B82wsgMiB0hfmexPNM3hNimWEGgAIi/xbkUmXwRsnSbllUpOk516iv7VNujQorQL
9LDJ1iNy04vUxnZa+jPFrenYdCmU4wPvGd/OqJ2RzYNiWbW4z5CNDqJqFpqmOyj86AD8r74GMW7U
eK4DYt3srGeDe/UmTxxIqIMn7dnrIVRflL7588HRrVzrGYQy9SbugCSIWyMC/sg39wmWxNj5LMw9
+iVuZ9HdRrMf/GiWydgPflOWKjBAntRGe7CYgtG5c/D0qUBQTAnS8pfVPmOBYfxOuuRzAkTbVy+J
w0VuDeGZY72xcUAts9WsNgF5XhA8RItG47+M9hlNHcbvPos+a2j9w5aWtU8zBp03LbV/msa2dVXr
hxaFgBmgEec5BtMAVAwcb23EdncppIpJkevWe9ew9L2NTvwi0KD3wSdcter31MH7iIHznDm5tq+F
iiX9HTbIVEiKqjw4Tox6d5NllVjLtv6wV3PvFkRu4Lp4yOMEZTqTyJg5oLTtc+f1v4lY1DPQcQo4
UHVUE3x91Lj9TasTVrMSynZ+fbz7T3Zg66qjDo37D/6KzHP3p9VPH0IjkfFnAz1VksGjB0mcWrxO
fRLYLMb9BHWOrYiz14bhkRENjRje3aZmiLvd0FwXpRmAAOgWrCrQNYQUQ3GkG3QMBNGsK9AuQ7Ol
F0CEQc7SDZpmVfxejbMUayXNz8RsPiWlGYFsBASqau9vVW4bn9D0kexQrbzZy0SB0DBoEic7/R3f
+2cyD73/3HA3fszMTwDZ3PLc/TOZp3K9OeR+IzS+yn+kghZOaKQ0xshGX3BsJFsKFMFdD9/NRKkY
ZIA1e8uZw9aKsFHCrDJAMpIg+g723aUA2P2XVaTgaffjr1NQBfZt9Dyyx6CAS+AVfRJjbyf6PGVQ
m2sDyJIC2TO3ar+aaxCafquYverlAwJrPex6WuZXMPVIBSkneRoGT2wHngUbE1zsz3UIORUKShx0
uMggVfhnCvJqlC1D+9C63qWFQvlVr2x9z9wGHXuSidY0ncsAdc1rGPc6+hnRhzqStcLO3tvpmUHm
gaaWvao1KMYBB4SujBTdABPHIteb7Ix2pR+iDo3tZG/Q27/VS4HOAUnFSAel1aJzcG7xpPO7isv1
/WRQjAeLCblViChB5TCC9G0ys+v8QOSKokfZAnpz7qGSHJIgGAeXotCdA5E00iwNm0rTP03OU6zp
cfejM6hxmrMT+9jyteNgBTwlf3Hc0tvZCVr+oMnLX8yYF5euAmJETpIJ0MuraYv0lBlR+WJ1ZbRw
I89dj/6prW7wgVahF4PZPkpTdPCoR5oEAVXy7AINOrdUYIsbPGkBKUyVVsiVSJUVc9ZpNUgHM99a
jGMii8ldKHcHumUuRgKpPhTHYmTtgSBzi59kyHsEpaccsSUUHj0QnS/AF9V+74MlkQfxLnGhiqwC
KgzJ+6PtVpAHypiF5xV05HU2vtJ2ALmHEU3DgmztengdBKdxO6M9a6qypEkygfHpFkDxCTYlVhBj
h+QC7pGt4wOC2EslLuUQVTzZkmk6TG5kUx33EEg3zrJuVphNAxxiejGgSbBtujJV1/chq+PgZ+MA
rmo7HH0gnvOtBVHG3GVZ/ZxAO2fdiwyPnoDYHyqf68u6iKuXjuuQbqvq7oeRGvNRRCMEWXVYu9/U
KmvnKPPWz2oWVmtTBTUWhWsCnNMouhazvDeqbQdAwOfQAOmRvH81SYo2UcPHdmSTo38CAup0P/LB
TQdapD/+0k7+Xg67gu3htcQ+pjJG5qJ71YeYv1yDri1zEfn0B//7tafXdPen/MDL3l7T/bof3sP9
vRW14+GxRvW2npIFQKdWzZGIFHWoiaMijSExME6zTsWGp2CAniqKty4UYrGPDln2emX7EZRCJCuI
m5vQP5Wz0xBfKlzo7kyz1M+oSOe/xWZd/hXtH3xtShpYWjWrKDOsDDAbzscF87h2vhunBfM0MfQD
AMzEK1t5PXRVM/2giuEIWiL1pwu4nupr6k8bJxDyho4mpvJMH+iEpnK3+YuPkQAni+1Sf9Whb30R
6SZu+EahvlglEsgPDNktNVR2DQTHXxga7umf88Ff2if/93non//BX+YXOXvt8IiNx0Y81EEZjQGF
Sc0APTCLIehLn26dL2DIoOHUKQDu5tE0ds9A8GcOibL8iTzuOZpBf3VrsWSKm74akL6T7bGZChVA
lDT7dW426SskfoqwKJ9Fz96cPrX3bcYgqSVrTBU0L/d+LDCURSWa1VkH0LssOUVugxqDHIJy7zZL
seCdTNa3nwGoLBlgHsVzRwxNhedSntWDzZ6hkeFBrre9nUHvhz3/v/0+ZMGy3P3rdXNWr6EeLzb0
wdZsABdRv+sONAzigc9aI+whmYwvBejB/zE7Odsp4K+xue20ge/pGcYsgnjVozo3IlFdXhcHIKSw
/SOffshFLaGMx/orDaCvVgIo6DyGDzUg/fQoFdsAZVC4YUXFAXf/L0WQiGEmwJu/VfLodBvGoXMM
7doGsxLEBJnV81kQo/oq5MToQ9MU50fJiUbjRBNAXg/gFAiQMyh40UHZBWninphmCii4q9FPs9HM
TZ2bt/nRU2n6hZ+maCqUE4YXyEpD5iob04+/d45v+ZtbonGO3O7ZRlueKu7h9nHRHAjOpAmehSCv
262w/2tdOtdV0DvWq2+sTtF+ivJbIbx1AOmWN3DNK7PIxUKIA5WwKphu7V0QBD2EDzLc4QGjcFD8
t99UoR8AqbjiZ8TFQzcW5wB/x3P0W4HHJBaAHyZqd2p0NjwXZffGh8H+ltuqWMShYux0PDl/VkUI
xRvYK6u3Vh70Atc0DFL0B+Hh/EvBFHOrtNB3orSFBeYieTmu4tmBLhe1if3NA8XPeDn0Y4yXozxY
jNwuZ3jeeLmEdd0ObTkgiiF+46bvIyyJFaCrJTFyBAqTamf1NRY1RmfOTXHrbFAbO9j7fv9tvFXo
+ETs9bZ5HKpB/W2i3LkHjPcReVcy/wRNdyDyknnIRPeue+rpTkYmE14oXobzQYpsD7JtnpeoXj30
149t9IGpLiOlkrp1f3ru2dRVP7XaU2t96/X/8KYJfQq5Rcu8fge2q6mhn5IJcBIswUnTQEcKRfy2
Ytsm0esDCsOybh9w7G1qqG6MY4IZ1u4AhLEvDhPyMAm6m98IUaQZmeuDH+XrWYl88mpTApkTVZpP
iq44y9Rv4wOg/FBPMjSAZJI+vY3JWAszPmQhINKuGX4mEx2msMlWeq6+gCBaNKddDIj6GRu/RJlf
boDE8tCFGTY/IhbiGVqOpVID4O/O6NJrmr2PQePemqK7JGlRzVt3CL55uvMZZKvDb7s5VoxBg6Zm
2iExIVIKdLMB2Lpdv2BPO1mirKKCFSMZNn0m7O2g6MGxBz5uVXvhY0Y7xLoq7frfjnkcRPKPjAKk
fyD0ztS9oYDcUXbvONiQIqqBcXsOdWvzAj1t9apaWP7JR416yNVrIBvvJZf9fY4eNGhUJ8ZIB59E
sXcCneo8EyieAOpljYpOlgYOprzrNxMJVwtM8LwOSpR6JCeXIT34Hw8sLMMr5WikB/F01SVYoYqk
22QD9jXmFE9XyGLtqnCfn50ST3Rlw9wtl/22cQtZpZqJC8C45aX11YMiG22LBDBU5kAmkoZgrP1r
UK/UDmQK0cFLIGw1Ngwg4cDxTHtgtBs27aGR7QGsLUHd5JK59mPYFOulYbAZFIhelHgwXysFVt2G
gk1o0bhgNdWd6kXVwP8gzKr7gR2wOd2vB4uf9Bprfl/qGJkZ1vyOF1RjeJZizY8nfX0Mj7IWn0jX
HsOrfPjuFEq5QbMJds3KeMBxPFdYj7b6pkDXPFlTkPIuRNKBCKQUOZ/R/OhKXh/HUWOwbQwCoRxa
76oVx79U1dnnZhK9P6Gpv/u8n/pvfIxQT2epq9QQgMMnJzHAbN5ZVbalTw1zvfwIOPxlFA+L5Cz3
1GxLzq3Pxlny/RBPQ4pvS+tCo15wZ1k3rbNKtmCaql+tKG3WlZ7zNa1Ss60rrc7dSg9B1loIyPKh
uVusAyyK1rRyzbZ9DuBshWaxDVTS8aSblXG/bGMP6k/YvhlZhohk5MPExGk0TUw2oi7C7uw/UhF1
kSM1opPEuNw4bvMo+8olDbEpWYrL0Phlp0a3JtPDIW+7Iw2lR6q0HfTD4E8mlbiMaZza1q9Bl1RM
99meZkFT/UrUEhb6eHcNbl34NQV5pCEVTYM47Q64pwZfbP+NB+CyIC/BebKgoeyaBEsAuMxHagt0
K8QbMKepFx3Nskcwkh5pRIcWgNyFkvNyRUNwNrOL2ZeQTPUgwSxHUY0lap11CXiYkIMOCn4oZn7e
ejsaqgG75bUUNZ2rLWTWW6stVwb0ZFKI5wLir0RQNE3Qw0cRIepSQLnWQI7La0xJw3tScJHrRzdx
Hl5sZ0e3FztFQSAVxGkQjZvyehVL5uOlIT8ZzViCB6r3L1QNLfA2xBxS7IUF+da+fTwAeST2DgjS
8sLB7zXNNtxvwGwtveMSNIy5w0G3cI/j8kyNI8HB7VKIva2Bsk3axhSsLZV9134hzUSsF5OFyjt7
SfqGZPMt8EyFLZTPJ5HDXoX+asuCUTOR3ChA16Hi3Gj10yh+KPUQ7dL5Zapgu51MtRcnC6jd2MvJ
puCXc7wKJaIJuoriKqBGQ6IS8ixPOoOQmvxSoWaICklcsDUNJ54vF9rHDxMj2c9knHi/PqShDNP3
dcpPE73Z2PPK8mLoRIPdGjSr9azsFX0dSAwT2SJ5Ju4T+KIVSvBGN44CqN1ZacTlCcTZzTnsm3xG
9xmIluLP6oDokrrdNPcb9nCznwKCVjOt8uorUElsVZtKtA86lh4V5kG5xrTSz71b/CTwhVu+Vn+J
aU0t2vuF7q9vhCc5uKcXCrBXswI/cEv6xk/ffRrSl91Iauhg2+XNhSbGw/3eQS6UZUrwcPOgaRDN
OIsb5x1T+npPazpXokJ9w7OwBxk0a1ri0QRrDXePltgDeUzrPyyIociSt816mrj7TitEoL+yc+Za
aClD8+SYl2Y9O/CmvIboNLQmoqUB/RlHeiyYDoECrVgQb/FCr/31O3vTup/boc+flTCpVgo27Q+Z
mw77qCvYysKq9uL0PJyjXFa+OSLaEp9IFaVr7vn+9zxFl47t8xiCTajyTeFg0n0M7/EVOPlt9DMW
XKwjt8oWQQxxFTfInDMfvAVJrUCRAfuaoUhnA1QN92SjAGxdYu0TSTUWGQD59AX5JtAHNoOSbzUz
bbZMS9t14VTFletuNWu91PrZ+yH6NFrne+x02CepOn6efFu0ElyjykLDkma0ew3SX3MPe5lPgHlf
aI96COP2qTKsC60jaU6OaM4HuxDN0eg+1+B3fYGGWihUyToO7f1qZrILOR/2D+IDBc92ZYS2SPIg
X9o2lnbyJdO4n3yPH4UKKOIeP13mHk9529pG3TkEUn4mfcFSONzozWU6GlKA7fqfFGZV3F/mWuot
0UbB1pBiSo50loOK59hJ2yBtuVP/Yxbby+r6f+A3ZaEzisg/WcJ3Nwy740AUdv3ZLbQBt6MKVEFW
uKXiTTu4B6xq2m99FCpQXQ2MJyv1A9BKcLFhttOfe5TCAQREkI8g1YjFpeZgOvej2Dh5kgejHEz9
lNXanOmMHSYT2UGLOSwNG922NBERuQbNeD2DMpIClR0Zz0BeMjONRulb8JXl2tFolo5AOagR/bBs
E5WDRwFs7bXKf1VtF34HmhNNF05nPPssSvZYvqOUF6rBd5MtdQX4ZAoMupLvuJY5FDgMqX6scA+Z
253QFrrTB6tJdCoA7g67VtmJNKUS4UjUa/eVRnQIfRW8wP8SZGmCrZt+YHN6P3ToOgB4wWfhruiv
NU00sWfs0FK7n0z05yG3BHD2GejV3BXN6pKUZHC8Uxva+Y4iK6HvgYUPHdwqQAxKVwCmyrQX98Qg
cNElsW5sbMHVDeSQ8MtaciL0zzm+q6glxa9BEoOxuw1z6MwH3oKGzEuxMRknCuSE2uRTmObL1un6
rwVqetsc1ZWFkMM0g4ymlga7AGShUINv3XkPFq99lJryKabyMuDj6ZzMAWd/5iggz5mLFj8E0Awd
YrNEkNaUw+K2b+VVv10p0GSSVlNSd+EOgiwrrx/Ug+ek+KzJswcXOvU9M9z5brgCzWy5N6127lTG
1eBleRF27ZxSVYhZ0Lb8m16X4aKFQtE+KUE8YqMnhOygbGg3JSCrS6WBW9FbV71T+BgOKn0xU7uQ
f4PaV7jA43m0Ly1sXmVo7safDBt1ABkO+cVrVNDkoZO18bWN4PYsE6mOopPB9lGWxD4qUoG2pzG7
n5HN57aG5zHpWUKdbI7K2S2QbHR4cKRTaAiECwCI/WVmx2JRWHq8JmxLYAtnP+giHKEuRMxv9eVK
t0V9JhGAobTqRW0nyUMACvXhrMeX8ZyLFF2wSndmha2uXLTZzRVPdoJBdkM91SyYDyXvz/ieAa0v
/cIoiMGTmPItDWnC8wF5pFiHms+qtBtjycVzhgMoHdxdPBjmCVIp5anxsaOVO86apdg7KB1Qe+pl
hsVBATqUg+6i6Vn6jrY68PSZxxN9BVYF6+SGwjwxswnTCL3/oIrgRu08YRnmXBLbBom5H3dzsOc7
AOHBVlv9U1gr6pFMiTuoW7QHgupOejRQtL8oXvMLAkv9nvyZp7f7vop+0xx5aSVXQX7goX1eZsRG
QX8ss/DsegmUW7vIBwUU0/0NxYteM59MnS1pREkCp+wWnlm2K7KZTZRdRLe2HBfhg+oaSwVMYcvp
FVlQ0vQZOlajwVBkHyW2k2tjrfupOBnYyXkKChs7x/LMR7V8Zrg5kE8pHu5mZAQqAz01hpouaDjO
dIFdYjMJOrUy2McO9M0bmdWqFacHU5HyW1ZKQIciV+Z1p1j7QO6YR/LQMzGsWw7WCUgv28cMtOfD
gk57s3wBLN+GFpn00yL7mNMWfOmxW8g4Rg0INQMln3W2rp+xylAPvPd2aR0q3mgr1QCMd2pzJA8j
jIyzMkTBvO8GsdbkkCaiKgJfeGJVcxrSBDDrY7rJRGcyJXBLzdGDcqmCPpNs3geI5HkKeqeo7k/j
wdALbVawYl87trYj29Dqt9lC1PEOyuWjrz9FybMiKLIFpYspycDC/kSx79NRTkWp7C0evFCIwrO6
F9nLRLRoLpcjQz5rk8jQNDR9a8kBx0QDnpQgIheapQOQFEAfZe6u7xwpUETaRKVcp98zj9JFDzJF
coYyTmnGaBrf4x5sk6O8HsWi3ocuYc98RsNqfsSTaH6kMzqYQ6fN0yATiw8Tk3OW+N0hzw5TELni
f3RLNA69SpsXRSUWk19VokkoiaCkBWqbXYr6xq7V0Hk1o7HWaY45Tj1Ya4YHYjdIwNc7udZWiigo
+Cg7g6K4bSv4J9+t4ymlVcrONed0sQcvUMbqC68PWvAAIjROLGVzoz9oLMdeVJHO995Ky8F5oLox
Hw9kNXQ9L9DJAWOsCNeZP5zWvuBov8OBjBlwQ0G2Jyu4rhxn/ng6y1hlP2mx4mwaxiOocCbg+MKu
tfuELi0+L1NXrGg4xMJ9ojOPYYvKbGMwnsGN7Fmq3xJklICMlAAKpAIdZl1xsKtoXVBZolFEefAz
UwfQw3HnaHgBmTQZIXkOPjGa6nEvn4/GxNXmQ6Zp1tqEYPpCQSsU+kxPEKbCQZ5ZPkvVGe5kX03f
7TZkcwVUFEdHF4ILCybCevEhTlQqMnR+vDGU8seUj+yVnBy02jjigm7v4wpkGoPkZacL3l/J6GdB
HPThgomqaMsbKkVtdy3+blDXlPUAOrgF35V2228nE53FsmxAZxUIvo7Sjfd5v53sU8Bku7vRZHK/
iq950ToyzJ8kiZhLXcQGneFbyMqOUokPWogQXsS/4T49zgCxhC4RN+1BVidydMgkt0NpgWkUaqF/
xnSG0vA7Y1HZ9UxJLH+JHz2/mP03OVJ5iY+JKSZV8nIRiSTDo9SghlDN5c0TgJnZi255GXhzc4Hf
QtThi7oG/DcPr4F1qvXAvM4hFQWloj5HF1LtqeXWAMXMVasdvg26AEg4OUyywrhefd+Nb54glyq3
LQ/RfzmKvUIOC1xLhTrihxwTiPLCMf6Ltu9qlhRXuv1FROAFr+Xd9u12vxDTc2YECI+wv/4uJdVb
1XV65rsm7gshpaO2KZBSmWs1z2UDznKwaZtbHGFU73M+31gUEdKdsWzNNePtn14yeIdcjtFjY0cu
2kLG1NumNTbPwMdAn4KVZd7FsAJs0bAjwpcyB3+EMg/h7ChnEoGa4irXAUhBl6FxkJJOZYjDXSFX
jjl1j1OVT59Qp77jpjF9S8XIDqKbASxF6/82loCsD69mgzR2QxGBVdDrTKA84zR95Rmm9eT5MQ7v
vARlzmH6MnUs+9znsXforNLf2W7hfHMHFBMqA/A+Y13NRHghz8DOAB2mtmbK01SePK08vPljf2dG
9R8d0OwGoJg7Tgg0fdPBWwEXOczjJvEdf01TYGWjRCWha+d14DkSJdARYLjIyNGyh+6UtN6h6mZj
QkY3sXCUztxroAgVjkvwRU9zHMPdBCtBxRDXACinJQktThwvLw5T73y/X6rQHPCW38mCZjdLH7Wk
QVa4OCgLLUfBfHyxLQfYY2HzwowerXOZRGXzMDUvg5J5v5G5oyMOY4tfpNdW7QsZ3/nexYt7icMK
uy72vdXjNS/YOhR59tBOsvVOCQNyHWah/Hp9+cxBht4GarOm3uuWbUM3sp6oG5v6si3Al21DG0tV
kmmFKHdJNFtPsn4Drk2DHbbi3Uw56FNQ9FmjNzK+UnVq0s47rVZYDMydnAOyJpn8aq0VVejyFZg+
jZ0VpukB5On8UDu29Sm0uvdu9vM/UbH0HQVvwydtEGa19SnJxvegRceXSNpNUWboQI6AorVmpog2
kzSKrQZI1bKlRBbtrOhqCQ3gKtgO2ovUjtMhwmDabPq+iTJ3KQDlp3aqJLvfkMoGsDoA/zhpY9q9
BjKbu9WyuWW0xSUDAGygHvcjGt3RBWHTtai56sZxJwML37CyDc9OJZo3Kyg+UZHqhMajTafknpIH
SX0j78MkPA9yaN4GO/tERbBZ0fF1G4BLLfS9l1bmwYZGoI8NNiYAX8FniNGdFuSSgBeZ0xP9YekP
Nqu/GiBfxLqKGgd/up9/8eV/ISwBXDZ42VWj/6jkTFpPvS61giLQlKJ2ypeMtYJGOvJyJ31nAPqg
VFlFpQ9353wXNVs4ZNVPoT9Ny7rkmFfBaytd88JlW10ie224DBkA1ibouEJRHbDVWJCQZpGB85Yf
sjICnKNvslWtdpYeTlBqNwye6DI7c3l2ayRYFQSrmWQwM2zT2gQdwPBJSHZMqf/NHzU02X6IumlT
1H2C37/Flq7/ku8ZkKd+mMiqb5IYR8H/o0GUZMmjDPGPRrgBiNBFXftjHPk1Anh4+osrGbC8wakR
9JP5mqoDNIn3O4oBUnEkWW/WxpNn4HWslCQSqfS2ng32R+0VzMWRc8AqkshsUfdeeOE1LskmrwJ0
5cTSI0WiuDZAo0lJF+yNvO2cG3/5hZtP/hP3pn4LnsTvdjMbu1yVeFSq5ANEV9cRyQyqACENzd2x
+151rbEjuxuT1s/FFtXxwBdX+SscynlnVKB7Z0GZLbXRQ3NuBJRAyMhEX+oQ/Rt6+jsTV9oKJzTc
k1mQTagq8edjoDhvvFGAG+d+eDMfx9eicPyTbJyUb0hBF0tR7tCoTCZkkZy5erkierD+PyKIGf4I
kbHhnWu+LpfQPpaeO4JoFiIjysqT7CMUumUBzjqnFpmrrjDiI6kjb0qeExwZVLWwFn+ZlmwbqZha
xtDqErfdbczaBSrizV1ZvYlG4G3aClnSSNCw2gnxnI4lMOx9d1g3g+kdSAk28/xg5GmwdpVtPgA9
aCiBn2ZX2JJ/uJLtVAO+Owda7KHvrQqF6+B/yxTEnV9X7qMDzmLwfpvTjmTYGKGfL4+C4myX5ZFk
dMltcCqAURrWQGICVoZyxmrTfSwst1n1sagOvcp1Oc2EhCir2EYjJk2MsXMw148TpcQUvBIpkf57
AqGxc0ZnMfCXcHQdblgl2GaZFyPYpZqufRxGHHFyfwaMJZ49q6Zo872ltmECOPhs1ReHwsqAn6S2
YXQJjCY52DiLXtWJd5WR4s5feyCGMPwSNZYIW3TCQQ9GWiJzWBgPdQxobHSHCbCm52sS0QUI5cCX
aGP+5wyMS7A9wkxraeplqC7IYwChLsak/jWUdgP0BJLjqZ0s8ZwWAH7Xf9Sh4fh3iOboLGy73Ngp
KnxwyhedSUYXvwrphC46O23OmhUJtY3204rFsI4OzBGtOt37b18D6CQbhyXlmtyKiONJt/gtY7ot
6ejST2MJ9jl8U69cw3HsJyeddrjLZISzrNZp0+BMTiVAEpwqjytt46Oc8mwZ7oq0Wn4XT4RjBaRZ
fo1S5Pb31mfGUxiFbDWjEfmpTFlwMXiVbOhAhM/IqaSj+y3KTW9nG9hIJG6XfQ7D7IUMgBgVoOag
tp9i1Y5Inr1ayCvPvPGnIzbF2aPh/O2miZvgG3QdiPI6gArrEhzj85Ijz61G/7tGQoYvqKa1/7gN
9nGfu1gf9/ntZzEDQPrGOHRfuWUwvZnSe20V8npv2Bm+oL59jvty1vKIB7+V5xGwEvOpdc7AFRv2
+G3iN4lgRNw+qmBOlTrn39yEnMZkuLn5b27SNDiozyOcXc9VND+VVQLMpLb/lDYeLqO7TkGJ/pK2
vP80owNoNYCj6LxYSHSMpzgJ2S1aJEePeK5ma9KiltnU0VC9fhONDHhfobhERRsC75i10llyiJSr
S/0cVBVgJ78mBFVykbKCpCXu8iqJUEoPOWUUTT/3hg25fSjaohoBx6+IzpVsmVKUNLQDCr8EAFLH
CrW5wTYyveDiBX1wMXGOhT9dMhWHsWzfbJEHFyv3ebO5UbM82NqZaE51FBjgaFeOdHHUKG1Ys+6q
0dwsjhTDprj2z7hk3Xv92K/o3mSj45R1uDXAu33q5nZjYWWxvJD1e/XuXbu8ZvW7F5RneGZEgdxq
w+UlrUMsPjRfhraBo6+cO3J78z6/99LxyNNVPkL5kMJRL359i7x3xAqlUfFYvdqlM+ztnvknpxHs
5BeSLSOakoJkUx9hl2QpGxyTv1tY/uz6prNc4CNAdjOkuVcAPAkHdogLMCozxAkNrG6ky5CkdLm/
U+y170hVp7u7T0SfYPkwueQ/8nJCxUxs9I8Z/nUfwT7mnb3e29KM5JNpXpV5BzSKAFQMq0HJSEEX
mmZDkq5jv4wWX1KgQxbk0Tk38JAz2AkpG+ltPu5hpmnnbehOFDoVqCwvJhxSrJaw6DbrWqBbR53M
L7U/pzsBzo6VEdo5yu9tFEDcDMmI5ot5YVSrRgq21TJ04YMck9Q37ov5nyKLjHMieXEhAV1uHJah
JSUqgUeAr4Z0/1B9FDK9+ST6hrX6ECDq8rdkeONDNqHD3gMXOTO2z0tx0PngxKwOeDB1F1pEkDy1
apzSJ8FnWmloeVdZ6UZ4c7u9U3zE0PJYxfCb6DO3xurYJZ4JhA/bfosGsTx/g0GAIisdzLOR1Yuc
HvJyxoEKyT/stbwJ8qt9MefXl4Kyr5T8w56e7xSf+2sv9FH8ohAZDKz01uDgs48OOs0/R04KaADZ
3U4917ZvjEn7775a+ztfR+FE5Lb/D/f90JJvG4yHFMAYD7EnpufKly8Rn+U5mr3xmS5lUYit3QYm
OKFsnNxWbZVfgCB6Ia3hwotGOAd+cVAmeF7MBoel2wg96JtiEEBAr3y29VkwAls6xGIzK+fxQvOE
e8l2cAeVHxzybpUqDanpoqc91nQnG238LdndxFkEZJ6P1ffe76o9+S0Rb9STWY2X1ImSbWqZwfIp
lkD3n43u5sThqnQ78xwVn+mUzMriodz7jvFWBZ4FymT1mlOX5cyLbKaW3WizapzwTvsp++2Zmorn
5bUF+EXWeKdsCpcAE70jKT5FRi3ITWSSh0z4w0Z5dPFkHW6O0JYXsQpNmrj3DTwqQa9EhWjAgeM3
1WhMgMBXygx9EKpxRV901Rp5kF3dxvFSztYF+M6stA353dnoO+XZ3waPjOMUoa3XSAvkkz5GhTCv
Mj1KsAXZmVWzCXG8+eSY/lItS7Wr2eCOyJoBD1AXv0bztM87G4zCqorWREHYcZDtsJIxEKXXwwhY
JMOIe6DeIbdQpXKkmECdgjbBanyL4oPq5h4qXmI1yRM5hO6feYjvbl9nK+Qp8z+9Nn9GkUDzJe/8
eF85bnq0Rx6+/saiDXDE3wbDk86/5rLf14MfPhhuimzix1RncnvR7ZklogfK65L8NyLl2Jqg8TQk
cqujM6Lm1rUb/xJ3ln+hUcttVYY7n+LZLcKd1pocQJ+ihTPJgI9ZYwmlnCMABl2HH96kwJl8eKiz
5iFSOUZDJTSXkaqowXfGO6n6CC1i4P8pN4EyJmHgBcgfw4RcDarD+TWST8lMbadMQkp2ksuYsflg
Z+ElM5L0HERNes6jWZYrGmrhhA3vKcWX6cOMDHzl8M9eVmSinufDhUYkIxcvinEjbYMfbTjNxUlL
9IcII2M8XlNLTugj86d2bfpCOzQRML5pRJ7enDbfbd1SkCo+oBv845j6LgRNWyeLNyzDTkPbdVEq
dp3btytKSuk0FuWu7CTPDjwIH+/kd7ZmkKLfiTxQI4QzT0AeRu3sH7Nh3tIBIgPlzPVkUh8o4vx5
XxUoYKADRS2/O19Efd3etoQ4NQT4Qlp9IbeRV3v0plwj3YWb8OYfAKZT7yPXEiDIVVN9fKlDoagq
HI5+aOTH3vT6SwdDsKNhhKrQ6ygc0AeymjoUKmdILQEKEmrfHgAaqc1v5lnBjonT50fStiriEkLP
aQQYDqDXFRYiqnstNv8QHLgXvnP7GSurGYqNjihVsP/bj0dhOM48SpllOI6QYfDuATDnZIeGf4qs
EaOmwKqchI7SLGoS6jkJ6ZIV2bBHA99FiyjM4qai0ugfZf2Mrrvldv9oo0Ojqf3nhyPh3ScCuHq/
z5z0stix1rCBYDDPKKALwARyuUnx134WbdLYcdaU3S8of7+cDSgNd5izvhUqDulk9oEcpzX6tIGi
lc3k3Jw36QMDWc8oegutHLyqPEQldAFmoMskGFJxamQMgPeh0fCrLMGy+0ZLdvxX2TS476XTW0+1
AK9UjmZWAFUODSrF52brmGX3FVWDLwRu347pI3B5ym9gzryaonqkQVtj12ybxC531yxUpzICROfp
t+2hFrJ4Jq7PmlX92p/74EBKlg/ikIHRcB0O4PqscDCLI3XxUKXYtqyV65y5QDRRpKGs6vq1ZRVX
Vycfx1Vjx+Vpcsr4zQJkMmpN43hPU2nU6L8DhybN6GJKmYMptr9aiNAAKzND9gBn0+X6d/5Ki1Rt
/DaWJd91shs3FSC10CylkPashD3H1CiSlugn6esjYHI7IJErhWnM68hi5uMEBprnQV3AtpWhKBEI
FUXbS2PldNGw8QewV5INuenwFJlkhcviByTEjhSFbOniZNdbkCnQi4utk9UgM00HfDqkcv8U2IBR
q4XJxI/B78YvHsMy3AEPyoOTOgFeoYIBs3AQbxUA6lYgf1qcCE+zKZMfVsTGL3MRzKsMcOVH6vGi
tpIIrerHrje/DW4PiEyaAmLuOpVBNh/VlNpSUN36rY1Re0gninSYmODAPsqG8HhXQ0sWd8eYfezd
2LYFCrABrrCxTRcnW6oBVILf/kzT3u3tz6LsbqdaS8ZxmV21jWolvTPWU8ND936zMKtcq5VDkyH3
nYJdzIycdo1ehQHVnpjSZQ7AOS1UB+yHSNumynZS1GVdMubPY75v3B5tGzzbVtzqviVAitlNmTAP
McidP9tjgDM5VCtUiQlMdb9AoYk9pQ9u7KI0SaVFgWi+RVll942FY7SzDMAZRpNcPCVP8EceHQ97
S16e68BEQQwNpZtg6DbxZmzt5ngjux+Cd6cJ1vdS2xxUBU1Uleew52jViprjjSwSRry9nuXjQLo7
Uoaaydw5MmzPaEZJ77scNslcNOIngOVHTnxKUMZa+uniod06PFzODf4sqlp/bM10j0Zm1JVTGTqo
hh/m3htPpF2K/N1WpvvcDn/aFCk4Ep1hPC1qqnf3lU0FXF8UXtcpWmx/2izV7BSiUWoA3Xzrk7Fa
WTg12NHm2Q8jZ9sKYe5oW56mINSkqdaSMe2ltbFbd/YnvKHpXdGOFbLi3DsMnKNfTU3H2nWBIl5l
yzTv0N69TMGw8Bn9mhJvgWFwDZCCoqNM843Ppf/quWmFKmZ+Ky/b4BWVruWNnDyVvZbrYB9yLWro
TmjbvIvvKopzAbmOM4jqDc0N/bmOWXTwenB/F17bvNDFAGndIqsVjXarLnbSXGXggmhv7DiaVVdk
QsbaV8e7uwcZR0bjH7qgTob+Mo1uvZza00uafuX0WuUeqgyTuFAFIurFrMoF9PuWtDWfVQnILwqK
kvZFvSYtMCYMJPuQSdZpKcCzz2uO05r7+kWvGjftbHcPlGsihy7C18QMwE/2UeW4BALp7xJD57DI
S8UIhxJl1zz3N75ixTJaYaKIE8ilNKULDob/AiUIivs/LPowrG4swBn6V+OG1lnHIItGUWb9GiMK
u+Tioki6/uH50tjfYzyAvbY9jQJgrjGqljTEA05IQ2u3zHucenG81FE8J6cJ3UetnD4nfr6pVLtt
PzfD0TYYqNwnNn7jCVilayc3H/LCX8xIPiWmDwQsgT7JAX2mg8LYDEAc99bgTcoAg5wBTuCtsXGO
B7w1fqSpn9b2kezJlJx+2mNHXVzAUmihJt3ZNJVtfAunut4VLvhaRZuWb8UQ/YdIswyT/Z31OX+b
UYt7LGWS72ZeVu8lwMbIwKpa1JVWInjIax91DDI316T4CO2moEl2u+J3oQUyK69uEF1Dl3VrnmdV
SmNX7xbQFb83oGjf2UCYPoRi4u+O806EqaYVmztTiSfO41/FXlpfxQgSK9RpCvKLmIJIFZvErYlv
nKxisOf6aAM3/a5Djbx/HeH7/F+y/y92gEwDqEjTGADm5H5gosQC7aT0VA0caYMIz7udogXJWh7B
WKpctfREpum/+9Lz+vrSit1hOqWdAAJ107AvNAJ2GPsSKxmyNNcRybSWDxxkRr/alS2ynHdRyE6V
MFrcRKrHGJ2v6Hm7mBJnzYCQZtaOoentmIfxW4TfPpY4iXWWshcvWCGjjZFe/Nz8zs1mfGs4cDdM
PkfgMlIHjMMXWhj8qyPznPENOCwtcHO4swa5C1AMmxwohp5AGUNeNn+IFAuRX6APawvZ7jIAah6o
pbpjijX3jdMHXmLot9V/cvlURHjMtJmVoYnXcN+m2LP3VYIlB2HVjYAqeGnAdU0odXQJ1JPLEm12
pql2IP8ZDKFrH9gRhzBUnSLBi+UY7SuqKJNj6E/uiqZ0SZIxXaf13B6cwgNJ+b852KNjrGYjQSd9
agYncKm8ES+kpoPkmSlXwECpDwthpOKYJFv/py3JZe0aAFbaF6DRomYnuiCfhiUXy4szTV1vsPZg
Ok021PsEGJviRTnIRqAuuDFB562N01oiabbAh7JkehsbVAQHY8VeEqtI9y5qEM9eVpjgLAI2XG3F
4dsg8QRDhUf0o0WpXAjuhb99M79Ytt19Dzhv1pFyt8zu6p6jKfBigix8a0QyfEuTHNSbCl0PaNT+
jvpEOU+8Jz2ajTbakmz8GGmtHv27HY/LfmvNAaC5/WCD9rbkIOfsbfIz60KXOQvwcyGV161oSEKy
M53iTYsclNZc/CxILyOgQlRj8cD7rZPPNrB+uP9mz161ibhb76mv2EMFGxJ8CtZR9SWT7MOB3Bs3
qjaeMOp9MLFynbRguVjyhToLaReGf/CiaMlBLolIlXUMllzjR3aS7EqbP/wP2ckKyR+KR3Zh3OKn
pmGvjhZ4V/jrYgx8LNPxjaoKENytc+S1t0Ybsg3QrKIXurhjgW9BX3qHMMGZPcnMOTlWWI2DVhNm
jcHk08QrAJiqIC1Q/Y+u6SOoP7N0HcXuvATVAVjVXINKr45emCoPHi23PKBb9qUfJ9QPB20Hegju
LlOdcUYd7iLSaWrlZIoqvvwqojhIMCNz/eEUeyqRrcKSg85af8RYHD4+B9Uck9lHDDDVAHsDz8zV
rFBkWpCjnBs3E8Z6GfZop5Kcn4rUGdE0DZOSgGVoaGZ1aoD556cjudCFZM1PZxIJGyiM+P90t0MP
wooMFeFnA8yB4UHP3SaT8kLzygPF5VwHYEyAIV28wajZWlvfa2hO6jIoh705t6+6SMxShKuAgenV
wX2GnY6qGSM1iHS6kzE7DzfFZDQ0zQC0tMqaKso6YmVF+xLqin0QlqkCM7IL1IimOv6d4nf3COyv
193yCB7XnacQE7hnePtRtc5Rwxv6joddNlvz0gRHzXIRl9nFraelf45s6WKBmxlAe8aNnELiqwMU
JhWSLjok3YFCjlO6hAQ5RYvSz6pm3dkvU+NATOOmizokOw+fy3TuwajhoYmuB/UDKbMZjbdelERb
0tZy7E5D0Xsr0o6FsJ5B9r5flMq/MnwQprPgmWjLKZpQHBV30Szf5Ctkv9BZKfrziOLeM41aNWVG
lu7BzfRGcmnLW4s72Z3r/2s47f+Pt625kdCn+0db+iG09u4Ta4U1O+aa58xbOwzFF/OE9gDVl0UX
O1V9WKZCiVvmbb2Y3DRwkUIClbTEm/NsB8ilUb0w8N237RB073OIYzheOAmWIGXxrC3sIQMJjZyO
HkfzqZN4pdjYFnKbOBbce6IHNBs4wacdDX3U+KC92xUXmgLZfrFjyo6BOGZrD6VEgSzAdZG/mVej
gw5FpgB3S9/HcQZpaE4jZwa6Y4s69q0bA3hilaOAaMhs1E0DjRRs11tuFu6XDJmiYxGiinHg5fQd
R51bhnT+l6kX4zFCG4mWh0o+KDnZB2KQm9QV5Z5O0ts62APDPn1YTtIlStE3VlXY2xBcX+DZ8/Pp
5OTFN5aMcbuVnO0tk/23dRRl3i5vK2d106ZFTVx4ayBH3GGvywrsR2lKl6WJi7q9aJ4G8ae6Cd2j
lw7uk6mIrY0GmJdJ26EBzI3ZimRYYLm7ppiSNdnJQoAGG03uydoNTHdXOywS2zYqD5ms6stvYi2i
vsOr+y7WFBXF7tpF5YW1u/L7Eu/UKK36s9OgX37HgIq1bvHXWZMwUJows4OrUeBwEAMtXje+2stN
8Ou87iIGiR0KGCfl88RN+dw1PAaDlWNtAPkmn0nhz9x/cNFqSaLayvGuMjKOIzDhoKblw26IuX9A
XVO5olBaAWC7fR622QNIoVUfWJzHWxS2WhugkCMWc2r/oQr9zRI6FYZ8xgqhXwVY5xziNARgItFd
j0gr4lirs86O6vXPXA/wTe08bEhmVAoFYFH3FYq876U05wCnBxZHN2woBskGv4Rn3Df+z0dvY2C5
ME0chQYdUtEKulSsOncSe8MT44NKTz/QiLQu2tZWMeNPwI0G53YZ5werAwYX6r0GsRaha687w873
pM76Rrx6kXHB0YV8IJGIAR4T1c6OdCSqWZkf3BoLHu10F6jK8hkYOLO3a1neb6vQRE99zyLrtQrY
eG7trwGOe/jppsxjbvjfSdf5uzAtPH7SJSfYD/XYmo0oHqJKEyoa8cCbUKCWC8UpFDFMvy0i0pLc
SqLm9HPrG9YDVmY48s1QYpuEsbcHJng8LuW5S/FuCso7rPyKb/pIF1XzQuytkn1vRt9Fd0bQTSez
y/JNbXNz7VY1aoqbso/OcRxiaE2OdxVE+IBnP8hQ6IzvtM2RY1xsSPZfPmROUtHGi/mNzb/4fEQn
GwrDy/xLFlnNvsPx8YUuudwMs++fAxOQMVh/svzSqwtP8nbe9UVU7FJpp6smaiSop5XfojJcQJiV
Exp2yGkRkn7KylBsEHiuRv98E420ZE0jtMQXu7kNQKyg7njjW3leuyrcydsyYE8Xmwh43HhZAZhw
bEy+C0kYKOEyDLEmOaZWD7Z0H8ewMTP7C06WUENDTrNyWuYMyERn5gIaCViBK6+a2jMHNicarDAC
CgCafboYDOZaDVwUJKRNYAGhnFYNyenG4GZIAVKUlm8png4/ORHIpcovjcJWc/0SNRtIpvsXmqMG
LV11aCPazYTERpqCMNysSDiA7WWPNzIaLjG0u2PG1o40dCGFaU7AzqmLfCfQTIH/TNdHg3jqu4C6
w8s/NTKkQ3Ay2Vwaat0ulb5X+tEG+4nbo+ygWZs16BsD8z+orfG/gBV93szlHD1GJU+OQYkG48kO
yqeqkYAjwUnmV2vy/0hs7v2dPrFsGv62s+nG10WK/t63TNHWC4CWYXM92RQtEJjphe6JuWzR94L3
v0S53UrWKFalKV0M2aGQgIal/YpC1mQVOjze6A0lbfZ+N03b3lsbyljXvCx2qlRGFc5ca0L6IvnO
Had6YMb0ao4h0EGtGYVy3ujmx8ZFJrfEqwwvCVQykXYCLQEwjsri2ADo9W325OJrTRYOQU2lzS1e
HCkBPCqt9v1dZHVfsqULWZB/2hVP/oTeNb0s6NEJmm8sOZzC1jaW1u9lqaBtrHhme2+oXz37gNaq
6TELE8BbzKrPqc7teefi0G5FGpIRZAVNWQm+Boa3yJ4UC6IFeluiB94fsrmt7cVtMQ6CX0J9AF9Y
2IT//EPj2VtuJsOwd3UHJj8jestmM38P6z49FIVn7yh12jafSAyePzSEKmsSx8ZbYOX5ex3Y6SHu
BrSs5fzPupXmlvle+0qXrh8fuFFNDzRrwNN2cVP7Le4ksldjnyVb7dCZmXxldn/jAAYAsWI461hN
9uexMO0/fND6bUAENF5i2U2P7jia63ao8z/H9Is/Z/YfsYtSSiODQVADX8YTZrRz1dOFLuYo5DKi
KTY07XlWFz3tAdN6yJL5SHKyIOXd9C6c1dh4oN2FIpvUEW+lSH+UAJzbUOGfrvS7qwgEs7iBpWYa
L3ZkjGo4VazzUW0YxY4BHDiPb6pBYI2tNToYxSEbIF3Li4vT8t7irwSMH+TcRO/+deaPf+H3WOwq
O5mfTNcF50ge+rtmKIfLMi383n6si6cbi9SLAe/h8asDaeYGwMPgsO5WN4a86VUXcJ9ssiKROM4d
XDTBemW1W+aAj/+LpWl6vE5/vXNd+fajE4AC1ZmeZNtJNCoyF6A0uPM1nltfb4qNwfyU9MXf1mgY
jK0Bomsc9IaMRrR7M7jEipf2gH4xdeeVNvJrAyra1C1DUi0Odzs/7bTKgS+Nmg0v2SA3Fw2PNR//
6P0IrQBliB2SUH84G0Tv7cab5kXjkWH50xDdKUikGemXAuy3ADdr0Ivh8Ca4JCC1WAuAhq191wwu
JFvUyIKoNgyrAjtOcSYtichkGD10XdCQhIHln2d/zo/a7sbkH+8k4xxhLPVByKbOZXXM/PKMU/j8
AuCp3DL4OXElP8+2zc+jutCILqQogyItV3p+50I2v5NlIrdXoVH2m/9z39/FI5kOBdjAdGU003yg
NXk3Tq9jEeFAVa3QlwU8rdPBt/WKJZh/aLA7vDBLrrEtnE62X7tfo7Y+BL3RAu3N7F6CoHwhBOw5
DPKj0QlzgboG9Ye3OAE6D0DYbnPnVOQ9P4tYODhdRe2EhZzjdizrckNTuoxKkaRfgfmWPtUz+q9W
LjDIFrNl3g9vk1e3J0AAzz4AxtMEmKS4pFmZoT+lbrcko4uVsxL8sUo9o4bman7jWQ8t3GsHkCRk
tahIquMtehJaFMVxegN0POMfaR86zwEe64+ObaxpVtul+0wj0Hg958iynvPRB+QTGtn8NQvjcmcl
AnOJVf0hF2gVIWsdqpv4xuoHW25VhMqP3DMpG7+SD5ZZnytwwU5INnxymVudB2TUNoTiquRg7sg+
2UoeqgQCcaAkQ/iUT474BCoxeNvo4CY4WNv0ljiF19/bVyqOjj8OE+qe8awF7NhPOO8beG8jTQBy
EXUlmpuRab1B+14wvhfkb63TQUjW9YBqvHP34vBzYM3+Ke9Audj3Uw1IAfTBoxcGU3Vpqk9I1Vcv
NOE5jpz7vJ9QowkdOdVZV68z2V6dSMbDN9uw3yNQrD6hYhtIS3E/L78+M7QBGzbMn9wBxImDVV3l
nu0+sEzMn2wl/9W+yBvxyfRWhDqHN/Gwrqdx2hGAHcmSwAFVF1ibVwtOHWkYr9Z2WI6PiwzAbsO6
KN1pR9B2i4nVX/0oTBxkP9IRjBBeCnYJqcCladtLFzm2xbb0WL0Vqd0LLDWbeNVhaXUitYNV4mu/
09vkf4+h4zrCxq6sTXC+V8zPFjbTkVd0D5qB4kNERBKTqvZQosYbO3RAoBSE5DiwvRd9OP4aixwp
DHl/xLKtqN/IpMg2NvXmjqqsSKh23rRLWjy3C4AJqSkpFpt/nt/54L2dr8I2BpCtA+j+NsBTz1Ij
dGZNp0DU7Jip0e+0/0d2FJmiULy+581KIr+1LGvuVzgRclQ4xQuBzKZeq/+4jiI7I0eHt14TkQdN
tVtTixnQEQPb3t9J+1EsstERfrfmcgBXtkrwhMIWQ77S/yv954JfD5zy+Ode/q9J5uYVmMzUfzP9
I9Mlj6IJuUH812sZfR+UL3ktAXC8t+J4Jdm2AEfcnESAclRoOgpqMy4rVMinc3zGkrn8ClrcFWFo
1twfD4ZluttlyqpPMnLLxR00mVcz7T4nVvW1bVHmHaRr204FuO+YcxnN2Vt5meF8BSaZsW0ZkziR
wRl/xlmyCrIei7XQqb/Y/NsESpevgk/OJemcWydmmXLfTUO+DXAiIR7ylDmPgNlmayeq829ozn13
Rtf6u0LJZVC2fBXw9C0Oy/Y9xh53jRoP/hqngbnjo22gK7AEKm1alaCwcfmLjpPX8r3sS1vHYQFo
bAK7fXfSau3XeRSjZksAuKh0vSNWONM3WbTrThocVRFm9QCqKV+toqZvuainjWVy/4g3Rvz5WuMz
O+56qBV7uiHqow8c9DMo6EExEFjVuE7z4a8Ze80j96XY1+McvnnTWCygzm2arAOgEf+ITNRASd92
n1xRhSghzG9tZ6D1/QHuF2A2JXJtUEs7Nice4GkLuQ7VfGlemgInAl8zSuZMEwCWTjyBqwdlo8Ys
/hdl17XcOA5lv4hVzOGVVA7Obrv7hTU9PcMcwEx8/R5cyoZa497afWERN1GWJYoAzj1nXbna9ERA
0M9RYfbeM9qhghm8BDVu7pqQTMMgs13+YvFOf+XVA3lUISOFQaND0yeG4LffaIodMGvs/irAzQ/C
TOeXkimJn2nF+II31d50rQ3ZXwhY31MsZ8oS67S6vcTGahbh0zOa2RlCngwSwGil6dDB0PaNso/m
z54a2ZtDIfasauuhB1scDZfApQVnOf+sQX46XDXryBqmDpkWTEY39JqYYd7HZei8uaGWrxXb0U6K
G4NnCAzc2LJQzDesqz4QHfdnKDo2L6Gq4/nYJC3uS+ZAS9vAboHs+Cu5Ud6hxQZ8KjW2JKgLsK55
5FsgXN5TXBEO6Aw01BYaw6m65JKDckfkxqLjMPfG2h8G7E8T6TV6OJLtoAMdwrFZFK9pHPY6yEQx
14CcFQ6x4O/W0ijZkmOh0m7tFH1ZeZeNns9MthLY6IXAZWFx6TgWGzujIND0lePPDS+xWJ80w7HY
UAUqGJbG7nKRubSfoXtjHeVhVsqDO0fzTprozAqt6zBp04YEbdjkVvrioIBI5SqX7KWdvyd4j0fg
1SzwsHbe7JxBiL5R1Sw+0qgRJsO1AWVUOzTF9w6aKcFqC7bUJPGcsw2A7nlK+ZKyjCzV5FjQNNZV
bZYL52puYrK5UK1yFkIxE7RDVzaiNBsnEHI7YZ0ENFzIWPX0g7BVnEEaAuy7yB3MtjwXxrjHI3S9
SocE33CvzjHLF+NqStD/H/NkVShD5LBN5J1bbNyqe1NL41PbxFDNst25Xs2RXgX/cVFUVnxXHczW
lugh6eITdhczdV+o1UciFQI2IcDvxCax6nE1gNH3PHBzOOJZA8KKuZ1/cwpjEYY2jHJfq+P0nUJ7
z3DPbT9cQuuiLL5FlipDO62dv09DdqkqQ5NSLb6F5lWorYbTVahTtX+1XqnuuJljPaeu5/eqN61V
YtT9noaZN64ytxhe2QTxjygDUojshQhLx7jfkw6KCNMSu1/CBhDG+WQ3vPm2WvFZLUxRzUtsMP9C
BzTImhqMd66SWacueZl6yzgP4kBndNCn1Dz3EaCxER7Y/FtHM1yC2YgvmtE2bEsZSqaBeI+iNb2n
6v1nLEWQb7E10I2l6svFwCZxWfYo4xx7OBDzPuQjnpyhqohXhgMug566LMW+Co3VXsWNgun6+iZG
DpmoUqIK5RbNABYVWYvOlDm5B4yl3w346ccjiNgtXZY70wKkFzrkjBbMH22U4ruNRfAx0hePV/HC
3VPOkv6Zs3gop8ACa+dTDjbIApCv59aZtmbJ/ZkS5VHSPVGxT9vyShzuxZvKtbr1AF2iAx26oXNK
tDl8jO18wKoSOA4WNzloiJWxvR1xzJU+Y8lOCdJ2W0+WilTHvr6SLJ1IT/dZnNytW+3TqYl2ssxk
KfZebbHpS/M+MZnjIJV3uaYcaWrHqrK6c+f0QCM6qIodb5p41FddDKhiMCEB9IHXCT2DrnMKzj1x
2zUAvWuWUxrTAUwr9lEO6ayrUvs4G9qwNm39knGVHOlldbEqaEDCLiwQ0FYTD+sMmMA1m5ruSRP4
xjk2H7k6QkxZmArQqpzbKb+HTDqWhqsGqPVEJFDsFwmTgZV7kSADvkoCVflyFQqjqxhdeb/AJx3x
sugqUwsoj2FFFR4AwUJHVHQK0F9brie/yDShvR3f+UQ7fTWkWBZFS2yXh/MqVys801pg//a8NFrT
L3IqfpHpZznEs94KHBnKimzy95ocMoOCKeSm1B8dI5az79M+9se6KI5lhfcai5pZGiR4cFrNaKI6
5TyuTpgmVKckjgpr7wyjeUh0sG0ILzniGpjYJ8rT7OaS11ZxpJ15JggoeLm6ZepMoFC5r40KfG34
fVuIxSVfZz4nzNc1EKRK0k9J2OkVw5JLCbrlWLvGVF7kJegssnNsuVuKt6Hhcgkq9/u16fd2+U0m
L+XdXJscFPj7te0M4rvL33ZzOcpYrvl5uator8KikxJCznZpQnKzYtfZbrdbhtRpdNVK5EJ7C2o3
otNosd62IpHrswh56fCfbqdGm0Dxmkx/NaJriA4tUDCcRcki+0EmUriAAruCXpE2v9LPIAeFVCDY
pSwpO4I/CtQORuFsjBm0LuWc2RuiTSQCReJOzPu/sIWqLTyL5IsmPuw4pl9+Z+hFsQadHSAJbYO5
AY1td8mgYPCB/MQSanEwxu6VEEGhjW2Q2WTJiXMvfcZc45UQRDf2sWq+tIt4qtMZ2CqRdUT8V/Uz
a/jSLurkkMu9y1jXoEfHUXZGnXcB8eMZVto9OBCViSAYgj5OSzljehTdD0Ipd6rjaAXK4WhHsU2Z
RvvKi7qAvJSqQlKLnHSYOIi2y+mvWHPyQBV3RzoUVReA1rl4qMUtcpo4O8yeV/od3SNdxzWDqozr
7e8ZvaXlS4Zhonmdly2o9ZXpLnXRqlLNNbYcxZkjbJGK9SzVgGQsnVEcnX3l/WNcqyhndUzqEDid
Kf+nhDLeiQ5jFaq7PGqPNJp7e4Io6KeXjIUTZycm1BtpmPe6urN5d7yxZ2V6h7nUa+1Z6VNdtc52
TJQ6WIbCZkf1GCSjij5rnmdP5OgK7YAGR+dMo9AN2Z2DlRCZRIUUEwy4MummECj7BD5piIIGjXjQ
vGmeWtGrO5nYpmVQzzqk2PJ/UcAmvQGltItOGQwjD79Obs2/04gSMjb54ClhT67oA7ZYcp2eaLa1
AbGRu7K7WQMsKLRstpnRInOQE69G7VQwmvUlOioxaSPHQrNJp8v87XcWzgaLRj7WRy4pFKKhj8kP
jcHc9obdrliPx18873bxGvSSLX6tWmultQMmleSn8TgPQwwuGHCHDkwH9VDvBQ50xO4gDAkCf3PK
jZUTcy9gnVve9dFU3eFhvA8uGCxbgQ6gAFwssIq5iILZApqYbAPktaHCI6AZiaU4q6SKLtHkJocb
5h1b0akHeHJqF/mSTCaKkwcTYqyQdGkxVQLqa3IUSHnWILvEdOoD4EUeieWi4RUUjMZdU9t4mXxc
0GO3MVAex+R7aeCpY6Bt/oSnlvDqpgU6phtY+iX4GrArCITKaFlQorjJC6qXcoXFPZRBsTVUR7De
60azDwFQrD+RjB7H52RLRmpQJhudSYdsdSaHCyKnJQN0MShDbhn9xzLkUPVxtnwZvfRM/7nkqHT3
bh+/V7XB/+kSn4E14x/LRft4mNfpa9MX9hqbX82pA4vn0bTidOMBZPYS2+DRoqT5X6+KlCUnH93k
1SyhxxFGY/nxTzHc/gqulzdY9mjGHqJFH1BAOrv9t0ojfTwWlN9n8s1HRg7rOdBNPPXQ5z8px3AL
Vr7IX4b0HXE07O6akKnxl+/M8vURkWTUuCq0HMV4aIvIX8Yy6fLFwh0W2/7NOgxNTLmcUBnA3NVw
wPAgOrBMeWgatMyc7A7YgVb4yUiHpyHBDZkAUgS9IpRUxjVv7aJ1H8qWwEpI5NTNkDIIjEVny5Cg
D3QaZwLWVeWAlZdo1rsFeFFZQ2XFEap2y7ugqcBi1anjbOj9sMQ9RVN4pPnk0cPY3US2hz5hy4Sq
JPafXfSCCz+FUtJVDZ43kI0W9yCZrjIH+4mLqkGJBaLVQkuvCFZ7SHlU57BZLyYPPepiET+EA6r2
G7DFzv6VkVLoMCsNdkeLWtksvPhkJHL8uFGpoowtp0gX3NFpsxmVHkIxQOe5wII4HcCtOrYez3TG
86i4GoZW75esMY6qiKCwm1i8hn6bMetvslP6VyVHHQReXmj3QFl/XHBwXPyYybG4mDmrxlGa6Ey+
JmwChFABweaDZc4eGL9zwVoMfYjTwPH/nKe4s3904pTGMghr5437L77rRaD0WKqSi3py8a9ysm6F
5YEkIBt+/C7LgDcLgpyWAWUenVFyAR7yJXkuFOfAzXdatpDLGdg2xuJHnrkHN6m0vXTcxEG2lG0K
Hd8t6VgWP+R41L0D1KDUvTTVTRIkhephQQpfH/rSLN+Fq2+Ii2/sPhuq1WITqCM6k8MrgOPN95Ni
rspqigGSjbkEYyrKJGXtX3YlZl7HC/DFijFH29zCWRpPrcKA8Cu8AcLYKrX9FdqFJzPkMdC4nK4A
u4EoRAMx2Y6rK5of1KR+ZzpDHRQF+kfIKEX3Eg9YRlfF5OlKf1BoF9qfGXYJqnifWAk+Sy9VqVac
qzV+cltrvRgpRlRUGqvfXxa5Wn2eluXXqxmeolsB97BasdjkxNLMumZtAwAf3E4ZaSzywCdpHxfv
3IP63EinFbqCgWsvmBow7OdsugaP+3QoerU4Nm3+FE6O6vlks9L+rQpBuiDDahTeuCHeqXq2uocl
WHEgdKIp92SiWLoC/soaTdO4IF0VnXnLFShC2sVVskEZl6tAWueQD6Z2blw8T9RJn+5MPoaPqZKF
jyam6UaEHnQy9VXSPmBe4usigEygDecHIK9iPwSiMAUiVc3BqTm2K3LTof698OJAYQi044YkSg1N
1z5oQ+GTr2id6M4zobMpwIYLPNHEAxdv0RyWpJ9Qx7lMQQJi1D/JtsQRotE20CoKWDwmoaLCkkK4
xhSiZ1TmBhJJpca0/Gm4Xr4Zuxyrms6QH62mh0QCYFV0IAzWmDEAsQiTNbjmbUhHKDuKpsAvQmQp
WZnC7LlDF/ww+YPQTgkzTVUPXBnS9TSCMM/pU64egNoo8aoge9+GzeRj2b05T4mSDCuH9e92niW7
JbAwtHSdsLHAx7XQVfyP6mxla9FzAxS8r7AEYhGmbj6Gdg71MQi/AWf0YbMndw56E2oFwxxhwWfA
PBFUHn13oBQ6FGW5xbvT3NGIFQZ/CJ1XGlAhtAawU1Iqy1XI5JSasavF5ePm41JAkV4uL0uDmogH
3Gg/Ls+YgY8XdoGWy1OtRsm35mg658t32Uj4joj56UD8/boBrrc2gWAP2VpSuZQxMpDOFpEASiw1
oIlBPnNJlGIAXovuEpa39c5OFezvtdVbzl0Qc46NBVJW7JRH3PI2Q6wBqi2GYdaWQe7l4OgUQ2yy
HjwjaZ+sytWfS/QrNVNZv2Ux704OVhKXGsAuhEB6OwVWXVXtdTTDxzBPoN4qDuDvMqG+isPQqPt+
6POjNFFEMbTqZshBTG41A3ocZdpnhpMkA7rKy5hDLY1ZYKnAhsudZVvD3RhvbMi8nmlAB/JNeq/s
ILD0LiMngwFe5ahYC/RySGmRB09wIOANo+LffnCKHaiOQc/7UTguDRDWf17qfy88mO6+Ldt7KENn
3PvWNA17sMv0Ze405ZtXJ/ZhtOouiPUkelNUUAbpaBrbkHdq7T5ok9g4kFcbnZfRApUQOW2fg3b5
mw6E9YPT5Uu9tresQ130/6mXq8N0SnT7J9rq0VPAB7T79FlZBwZ6wNHvIRoUFleO7lZvNOqjK9oZ
qNFB8TgI7mi8nFL6gOlgYCr5zJ/msmV+3WeQbCiKErSBMaSiPg85kPp3g/vsVIp3JnMpLGQOp9AF
UWoybUBoAnEqMlYAd6Ij5KMS2Ra3Xb20mHOfyUSlEgU9AjxCo5sltStuKKtvhvU49JuBWT8NwV29
0F0vfNi3JcoepCHTMMWBZnZCi6fhpWjBL0+NOHAyhgZegWbHYMmw7BCch59+Cgc8I+qWTBpX7/MI
KSZAO6oTGW6jlgTLgyIXVSU/XY8qczQ+YQ3MLtYqVplUP0Mrss9AKLmhp3xzriCCRLOACP0qi+d2
JjFMugW1Oq3aOHJ+QMYmT+ql0OKRNZKIj/uWg4YV0As2ZmKdfjCOQlIMgtc4Awj2coapa8h8MpaN
AVxBBrJtGUgOOsQiTw4pJO/Rrbckxzl2mqaEnymE6l+V/vJ6ldLg0uaAnlsnRGvGMqZ8Ri66xhar
YgUmghXwgMeqgHStXw3m09AZE1gpWHVXOEp5N/a4AfqN9d0uDcByhIn1anWnt128D0fLCqJ47taN
4PqPS0tg5/pvgjxwP+BhVNprbb7Yu0+7ilYgii8gYbYfK7tdP6IdJn5mU2WeEiSAsC1+psM0cPC0
zeDcp2ElIjJEUDxgRfsZO8Y+hOrThRutAU3+uTXN6yF5iSqNvCmksa+C89+H5G0FXobhKeJMuaWF
bitQeqIjspne02qqH3gcqi+Y3a06NN29lUk4HEPDYpC7wxBqHcU67tx2F3am8WaP7XvB3EvS3HKh
BGO8YeFvhHzkFAFFMynbhlebQogIYhsqOqdCkpCG8lDaRQu2r0vYBHqk0ac4yqA4CtEB4Zf5jFhC
ZZUkR7+dihC0NoT7Et0ioWi4kwcwFl6GWtGNgdm02oq80iGH3ITiD5t/fpUubegsHfHWFNrKE8Wz
TjVOaJFiggOaCRVUOhvx476xBmfyAQedsIYshFTJQ2PpJpslYsixlBG1KMSNlEsFi2RWS4NZQWJP
zibPpz1R/cXoxlXiTP8+aJCOjl3Tue8g0bNrnGLahWCseijiTAsA2ep/eABXEKmgAsUpO53174C3
eUFmpe69McXA1odCFrR3lE0JlapvEJu7B/Cr+Bu9hOA/BP/Gk+1VBZQPVWUzh/iaxK56jyfA/l6p
RywK0Zug5+rRmIbAJWZq+UfXg8uPEVCzy7tBf+/yZ00eGLZFinwPluTPFKrSkDoEE/VlGa6l3ckI
Jx+3gvreS7LcT/pkfmfVoEH3OKl2iefN7xBBPOCOwJ+57VT3fRyDXhFQgncjqyH4DlTLjoZfhFE6
i9NLGBXPIczopEIkRFx0qRZOv1SiRzHt+RE4Cr1+ZYad+3qBGQhQxsfRma17/BuUO4dzA/2A6Ewy
SyxQQELOuq/7VLnTObgMQh9kctYz9KeKRwssUi13zGcyZV1R+4Y+lUeypVqqbU2g41YywVbjFRek
KnTweA2JAA29JEX21oxOFlQh3r6trXTGmsaeklV36Jqt7sY8gaAqfq7XUrYjtxnYZVojBhOY+AQv
5OXEOw7xR80voYG5WYxLgHRB/xjb9OILQTY6WCwajhcmVHD/q5CRj9MeXPNixYrxyjynYomKDkqB
vd7KO0lzTOKNthdV2zEFH4yMvcmPwWvv28CDbWJRjpGYI0XTOC7v52L2TjKfzDTkjlVu8YeinRw4
TquZj3U3avemURRBnPLibzbrwehm5Y8uscrbCExO4l2aZXw1F2Oyw2YW4JUCaNhXSrKrmnpegZrW
uBqCbtd4xXbexWuV6mXY6ZBlu8kl7zjY3haylCVj6RraSwqmgu31IcxjYzfG9rcbu4wt0JkM5tTu
qFYGRJRknObqQ5CLwtJGZ5QbFShs6cZVYVkTs5Ai0Ht3Xl/Wc8VGCS1XGrm+09Xou1zWJLt05mn6
nUb0eENntM+CdXptJ5zLU9CY6psLUkxBs9CijpZbDcAdejtBowhK5cvMapk0kedmUiWHy/RKJkrB
tXBKnQDctC0+Pbn1kPP81cZaz1sCWs5d1BbhKuc6gMJQQgrazkmO5J2BxuFxm778KQmSlOZTpkH5
qxrz7WS3WrBQ+PQsN9Ebn8XbTBD+EI8P5+zNg47ZkRh8Fvu6ai0HbF+g9Jm7BkybXfi6VFDL+reK
NZ5KgrKbwUlPpEFpM7zZ0WQeqRCwDuq2RLeYb2RJBHxjne40KDLcGb8fqrYOMCmYTtKu1pBxTx3M
+HPubW/sNISKWrItwEzl05ASnKYwNZ+xKlqh19ZYkZHc7uR0dzQsmPJvPE7p7sZOw1StAjf3Lq9E
vlbbda9eibRTUgNllk0V/TItE/RHn3QzzFPt8+Aaa3R2X5TdyWnl5ikyp/o0OCaU4UHpNwW5PqDV
VMQtwXiy3lK5JSa3mH1uFXNNBRabgzKhgTJ6M7P91PZ/LZu/v28Ng51ZXaUMIgpyf7ibS+why/FI
e8qUjaXwSzhUGcfjRZanr+pnzDu1l9Go+gOeJsF6JYbGmEz3ZdlC+xmjyum1Fxva8NqsLuFZ073X
7gS4mXClDpsCu3HiPTh2tBf8wvSbyUu6NXm7OPpP6Rylw8RUsRDlYeaPsmk68CelM/Wt4hqP8lFJ
PlpJW94Bnp4bY7olGz1D3cQ5mCnvZkdbKtGTWkxaZzLOm83YR/N0us2w3NELYi9CEhjcDVeZBwXU
BUlgJfw05Jl5JiBBpUT9yTHDF5045r4KjpUdtJ1PzC3RtCwOPE/QfgyqC0iOgzpiJT1YEL/EOBXb
oX8dxLq9N91Je9vqIFpu3KelCDamK913xQ7zTSkqCqWvYV1pLIdq3ofKN50t3PiF56nbKS5/ECv+
Fel+o1lgHpgKnf3UapP7c1kbAe4S+ZYJ+AAdzDoDz43TnjEbzJ5Mq7IhLwjuyZahg0jFtGNX5hoW
S2mcz1D0owKaFYOx4w/Jo1G2m9TkGYjSAYsIk6g/ttpp+RyTiT7Mt2OCP1Cw1VzBI8hsNQakGq3x
Ub6HZpfV2xkLE/7Nm0vvWcUHqGsCyryhDAqR/yH8GV1cF8s/ksxLFPPwBCFKkm3559Cp2lTAIbSJ
tZk6oASqvHaBsMCKijGa/2aVtjJB2ff3YEPLA0ueaBMPubcea1c7GfgIgka1z7ZNHpqPnms0IEKz
mx8l0l2RbhX6bXqqd97abjTDnz2QT4/go9/OWCE+01nZKwm0QUDBSGez8NLZl16tfVbCAQ/pAgrO
CCJOeHCs5zUrQGOSFRnJDQ4BB01uAziNuhG7rOZ8vjJRCKUZrAM3kACQdyO0fPLWGYKCmPIBrkSz
fukUAH4IqmPPg1TJ1RjtdP02TM3Cnx1o4qriEAsyXjqQ9ypaZrtpN56iIgsigSdMxIGD3+mcQmTc
EMh/AFzbezr7tFMUxUt7Af5HGsk6LcfdWtjJNI/oFEYP2KU2FNXnoDFnZSUnl3Qm56Q8xMI3+F2w
G3czC5Xz0wx7oesJwKngjxNfCpZx8nKlPh2trjQ2PbvP62S8AyBdU4/53JsroJDxvyLcPuH9e3V8
heSLuZPofrIvEWNvbKdi+lfGX/UHxN68pC62UgF5TG7m+xYoSciTQmVarFcQ/YRpge8/0aEcTjaK
wLz3sPBN1BUo/fNszABnxHrHp5e4KSiBImQ+9Juxw710sU9Y2lhJurwW+wsQWgW6rgIPxCepHkv1
NgEL0AffHp0l84M1WM0hnPCrFZCpp/T0Mw77kZa3iyHjtrf0JNDEPrPxeXDFZjFUIrCXAVwFjcip
im1qGjppjU1kkC6awOJjlUzGUKCsRw6usRe1aZudLHATBoITLi92EyZjcwDslwsmhZkEKcd3jGhV
dcxiVk2ZgWJraqznIY37k8rjX/jJA2OyOEBsclfH6LaKBG9rHGXmbXxyBrV8vIJ6j3oAe9P8bkbP
euPVb3mlNyeFTZjfCPMwQfcTYu6XKKd9BrRKtMzx0whSDMhb7ws2YUWrzuNnU1WyNSbv7ppsXpyx
J8/cDQZ6pIKMu+h2HCa0cPm1paev2Fhv3Ay3OGY6Bw1EZscBqrwbk/fFI6TgvEDppuGtZ+O/VT9a
vyKlDaq4Rz+T4da4wyTKz3hCF2WZZuFrFTHwXM2qe69PHlQ+viiJOTqkKURJ4C9lyTlm9bm042od
TXmz7lnSHSfeO/ehixYR0nXCC1qV6hh+r1WF3UZkTEO3tQZWSFv9x6zzcIfJR3tPB6OygIJO5sXe
GKze1K1WrPBV/jdxVCw+QFZi19g1lJ9YOb9yXrx0guPj94BITYatl6nz69hlNwHJmGq7PwQotVFu
XcBQgtrUw5cwfHIyLpYOWPiSDyVa4tzuPkwxcnjS+3HfaEdyQoEqWtlYMQG7u+e9uM2UQSRMs9fk
rWzPj7uIB3Pldcqz2ZtAw2GDdssgOhSeZ+2nqTTlD4+N5XrgFvg680i7t+0KE0Ihk+WNajAUdvlD
H1m5TrpxBtNCC7GvOmNBjN9NY9SwP1pW+Y/KmN0T2vys56zN+g0II6J1WdnWc1dU1f08RkdyQk8Q
n3mzXOJHCy3vqaJicVfR9fmhQBudrbXdz0j1xkCbGuxLD6qxV1Iot8VNpkPCtQWuIAvtXyJWcbz2
Kha6oZgdTNgJ4TlPA+Ih556jP+c+CNrwQqMkhEpabrZ7IiWfEr3eZ8mQBkRPnuiD/mz7lGZVLdCf
Yf5etH10jKG4Q2AAOvRFCPXoKYMcCQSx8dUWEGeJWJ4HVzl8ZpB9gRh0k4sM8wk33GQtObwkF1cj
yMHo8JWtZNq/KnB2m1qE2ZJOjMaUBjDLu95mJrQ4tWVDcFaVAWAJwAJp23DWQiz/pU6G+xG2C2sb
nO26x9myqVjF8dGtx/opr0PrWdSgJN2exxM0YqBPLPYpayBwtlQj4mr6pIPUJTt3HD3voktzTiqs
Q3pNtqc+TaWCereDNs+9LlZTyDsLrxxSsMyVwZ7IJa8M/v/nUiMpvQzKjXkKsVsbfI2dBY2CWG+d
VWgK9ls57kKveRzEIQIv/VrREENDctzYqnFuMLdHLZC3gHBIDKWN6st6FIftWdABM+Xv2PbK85BY
+iMkbX+lfJx/4K7UBa3HL3azVn5aIB1QouZ1BlUsFnFiqMBV5fQO1ecVF2olY4R+TKyexme1r6Z7
BV9yvxek5U2BjlmROVmJvnNt2914ijq9F4q7ooCotJXAHYc3MO2Yj6BuAdvkNL/rkH8/sLpgq0j8
rpSQ4QnGPrNPU1Vo3/QS3ITC3g1ucbAVp15hBxPkXAXTsUKia70elNmMyUk/jHuX1/ozek0G5RnN
fr0fMaU6N85gvHnhWs3y5G1Ce+QdU/IKO3QJNjEgULhtB49tQsFOwsAq+nsSpuzxG/pYLklJUTZo
hiz0A+NpsSq8RD8aps2f82R+Ioj+F3b0n80/vrATFL8tvTt38LDUm2H+bUERwOrDxqdhU6TRI6D0
WxrRoY6VYIrd+KnKJ0zKM8hkm0U8nsiZoQV0lYVutFuGTdds0WSprWhIxfMUpHk0bF1DeRhQnFsa
cMqisN2M8VMMIRPsSoW+O/TOI4AA2h33VEwXe0v9nkLjMujbGNxSYd+95Hp4mCdN+z7PYb4x3LTc
UZiZv8eRnr8rluVh94F5KzJ7A3+XVXX0hPvKUGr/e9Uqs5XtYLnJI9g2o3VU2eNjFc5on67S/5yl
Zn+x5Z9n/4c4tx/3Xt6AV6XV46dmuDeZFz/n4vklStwIbHw82tAwNrvkSc/uaZBY5neeNSGeHrB1
bmjOO6u9dkujMAKBFKR5xhOd3diSspu2Lu6JZLdrGx/Wr+LIJgr3St9uY3WCLBxt04vCdHZjo8KQ
oX1jIwPtSsKBIoXin0eth3kNiGxLIgQDD0HQK9jnUnxBwcYb67jNGskvK9QBE+xEu6QtoHoQgHeC
zDTnGagrGDkeABIwIkFNAg2VWpln29DLqlUJBamApSDZXiVeau7Hkp+rbDRObd7ipx8kIET7Qaa0
Y2cd/ABx8DkkJ/F7kMkAxyeN6NDZlnESSVQHHZDjqvOaAv3bWml5B4UkKCOhYgn5hG3ddtHBEA31
I8lU0ikdKMTLIDUBhRUVGySIuQr8qs5tiaGr0OuSdcM6VbxqDU6jbIUHa9DR6iD1uY9CBpCZOgw7
z4JrrdZv6NvW7shJh6k184Nb5t/yuMVDsawyYq02W39RAJRDQFU683Mqln3p0CXf8KZbD64ggy/0
xD5Vg41tEPhjccDSkb11hrIKZI4dohFvnqtuI21cd38NLt5CyvooreWj9dCK9WM90+2TNplLafLn
n6UjC1uXo2Z0K1o008EJg5VQNMPSClsc8vbJsAI1w0ukACdVon1XddaleydnmP+G4djvlmW2SAug
XREDDyN+4nMXLHZYV3hotZFFfoq1thAyPb7RZTvA5+q/MblBE0fDhjczwb6l0fXsSc8xxcCDm31W
0He7U9w+OjRR24DiWXE21eDOD0octqtiKsdXDroy3yi05K9yiB5SE8+Qfj+fqs/L2FnKlstAZ75/
G/TqchnulZfL9LHjggB9UObRB4XlvtfyKKDnBzNp7AMN6WEDgqf/GTZaHAX0wEDBtRhSblmpGbCc
+mvnseIF+IgymAH73yeQy3lJctXYhiyDzp3wYu1JvTOH8gEzp/JlMUG2xkT7zINM50rJ9jS8Scez
rbpyMucCOR+yuYOiER44F/S9ibarjd7zAjh+zLB09AFBYJOBA60rdP21jGIbGG0xDAdjGRZYYT6y
JL0MmaGA0a8u55M6vLRGOT7WLNPAcgjAX9xBkQS4APUJPDTakxEO/8xgmzuSye4qkAJYzkMMqtsC
qEgNVAAmNGDIS0WAqspLPj5SdgVJlZ1p4utJPooSFTXHAMxYXCRNQIeImde3yI7aRw9Su3xdd3qz
c6Eb7rgtlhRDfViRkFfE8suQBGmkVxVS3XJIXhn8x9wBKluAduFJTNxEG3NTuLlxkiDsBZ1N47B0
GZ6YJiuQbjqj1F7k0/CjiMRgy3iyMW9iK2UEvlemyxBp+ygkfTcl6RWBzMtaXr2M68SPgBx+FKL0
2YmO6sySPaQo+pM29j1Uo3Cgs6Yy3GOnbvWK96BNkBFaZazH1uzROKFa0GYRGS1UMoBGl0HCmGVR
Cji+Behc6TEQvFwq3mZ45VwZGy7qzqJuhEeEU52bpl+BguG+zIAISGO7OeeCxifCvQEt1W9Jxco7
01Uq7MpnxpsepsrGaKx2Q1GtFs9fJAEU0e9ah4EAyZg2FqaWx7TB922rYxgZbYuWPmCKNFdptwpE
Yda6WjzZghOmd4xznNjsHQtrysq2CrDNV259MljUrVN1at5EaCmoZkRoKkIhN6uszLowfFDQetu2
A5S27ev8XfWUpzC1wn+UpFh7kRb/jF2eBz3LjMdWSfWtOglVITfW7yipF0kzkqLsklTaLX+v2tFg
P1Ws96/MEvRCrmvo56/OXMj9/Nmb6YD1YbL/91C5F+h1g422agQKnEwDFs1xt9eOBKEm8HaM/pxd
r3nhAqsmBxuxzw0MS7ge8gr83hYIXPym1urDgt/uUNToo+iBosGaf1WUTFUL6kGuW6FvTHb3P5x9
WXOkONP1LyICsXNL7ZtdXto93TfE9DKIVewCfv17lNSYGj+eifi+GwKlMkXZLgPKPHnOpvBjkO8Y
IcTGYlZtzdyy5/sl6CzFyik0Md8vwbhs7dBGma0jdfcNgYF60HR+pdF8Q0Z4GDa38J5Pt3DyEG58
C9dk8SJCx98Xc49aBppYReS+mscsTPJDnnQmGI9bJi0UVtoRiszvzaFz7yhPy36NMkp2VxEkn6WQ
QmeLDRmVbGf4+Z/m8N1xGL4Josi9XR5beJGh8ej1Es1EaD8nAtpCuvFTGv350ZkIbJPQkEfLYr9M
0y53mY//Ub70OlD6oe1MgEH9cs5hLI3UFOGBH2zWdlwmKKPhlPYDSG0etciwQD9VrwvmQRvTA64l
GvD0j13XeEQ51AWBVMt/jGn95AMR/gU0hva+GCt7i+e89YcmQCeuHFKXQT/Ptt1z+h4JdsQRjU6O
uyalw7EAdd40AZv1rqRISoetcPliJ3nExX+EBOWimGjkIKrMTBGuaTE16VHvIC35zwvQGhT6foE7
3zTBfrIe23FDOjekeCOK5ouop+E0K7+/D2f9nPzv2XnItXJ2nrVz0rjaVKnfoG4/tGtqj10EvDPA
R9M19cLqpNvNdUs9YuF5Z6RTimx19Fyjh8Va1aJpnmKzmrbcTZwVPUndmkH4Mbb6teMn7KIBBPGg
ASyIbXyFWxQKEw8tJbFSNFhdXP6FTABcWw8xfXfyPg9Xo3ImIy0AhploV3d9sxo0gKOKrEbzggLB
xHGYBXrNowuhXmi4zJIzzZIzUnA3589iWQp+vxmGEw7sGXnGnYt81h+N6bpo9UVu22uEc3V9xwoo
4dvFyS7Kx5vHUHlQ3XLjn4Mt2k00WejYTPT+xUaB6NHGewWNBmVCJmsIuD/Uxy4s+peuYtahyXs7
4H3ng/YxZxsr4/XVEZF86VyU1T9ZjiVaiD5ttVQqSggIqJW7zmoCk+W/taptHzutbtaAO7dIZWjf
NRIJGwNA2aq/wk7/jRcp482MXNzS+955yPEUOhR9Z+6bKb4FJ577z+Aoam7BeGW2LTwmPD18jKp4
T7JnJHbm18Nv3QbAMAp9+8U0dHdbGimbxdL+xd/k5lPKrf5J6EkRIF2j/XYDbYq930j8iKDUXfPV
TAxtU0Bw92wzLzvz1PQ3rbTd19ZSYHExhL/9IKxG73eegGbX1jsLvLwFvqaAmJ5D/dgqLpOOOEvU
oXk/IxsNochCrmQh/8Gs2Rmos2jdDQXbs9D7zmr8VmIbv9w0x29qyPA789HocShBB/HAcatc6wl+
t5D2+C3x+vOXMaKnExJtudTm4GHMQYDsN7dgwfCrd2L8ETQgNEErr9UXW2WruW7HkPbI3ZM0kd62
oMm3s90E3YFqVgeE4lrIbEuju4BEd05CJcD7OvK2MrSc6kfKTKA4IZ+ZyOR73mrImKtRh6z4NmmQ
QaHJsKnFI2aP9Ld79/d15p1p1Ch/nSstcHPIgsrAL6DSkOPNwKz1LAez2EPqmu2RE+yfsjyHOrbX
t796I0iH3vm1uGaZhvzQaLK9Zbfdtg2FOJhq15yCBht0HFq5pWGd9FCFMSJ2AjKcnSCdaAN1Cj+z
B35D2MZm9iCbxGZs15hgW70zLgveGT9Z0EsH6G0W3aESHCVMN9F/QM4xIE6/zAKwPO8m+VLg4+10
0YAszNCS6+JrgAyA+PPI1/JisCCC9Cag4lpisQ1Ex/XrXJrz9QrbWVECGGTir1RJ46RDfGj2JZf3
gLk2lzi3gILXe7trynlTBTjGukZ2/Jm2WEnF1o41WM+0HVOjZU550hx59kYaQLQ2u5QK0m5xxREW
pbK4GM1bbIVAuSscPE3SGc3FxVcaLHO1iqY5234js92wOKhnvWLDNkfU2NzmiNvtPpMuiNwSNs7D
gWF3idboneOlLnjIIvHVk86zHFu81TrILHGv+6O1k3ANwon44kasOOfh2G0g6j67clWJIVcHMmIW
idX6Xo0MlJs15xyzQTHyeMNwYz5bkodsS6cu6iNt8GG+bPvmHLWhd6iG9IHrjrXmskwe3NqvjkUe
4+3GKptn5MCQCnWk92MEqSX+DOHv0E2+1p3TfP0syEEifw5CLbO6iKKKA67z4mrFp1zm3SMNctZg
xy7GfAOG/HZNtnA08itNwLUUw80VT1KIUnbdFhDgZOVoIICcH/gGSH/XaMJl8xsDifORLfE6trGb
snlabFWRgzq09r4QcWUZVeuZuLLA3cbTNfkaYr+19fW6Osp+KB7xP4+iuYjbPwv40pe8yVGnBb6q
fKkrbjg7vYqyx8kr47PLs2MPpprHVh0cJvxHoTfZJmYxsvp6brios8GoR8WL4cTsmA/hze89nhwW
O5qwwC5pF6BnhDTiuefa1QVybJ9YMr2aaHRZ4WbMv0MS6USPDkDfjnE+Jd+jzIV8iDvmV80KjT0F
oSM2veYS2agQ7yHfLfWnUM8OFdTwS12n1m9n0tDwPEa/Yg+sr1zo1msWRgP4Yv3ywvW8PZaCTzt/
cPhTaHK2wu6o/5ZX2RVwFfuv93AUtG7hYZgPm0yfyks7CmtTJfmprET7rDldDYCIwCHV22eysbq/
Nn2WXOaR7sYXu5yuNPrPILvizUFY1V5/19e0CnT7zcKb9ZTNgpqzbdHgHDQGBbLei9dAGVR4Y0b1
ib4sTj+iUvKJra+yCjycqnRV59AJNZTP/KpJMVqE0sw8btU8+d/0I9WaNDZrYE291LPRsFRYZ2ju
WWehDnQGoR5n3fc5dijvtsXPTVzrzDSG7oO4K964BFqdbBS7+C2xwgOcYuy69WL64KY3JSgVIJ52
uy6tt/h8+Hw04Zvlm+F5zq6TAlqX+jRY7Q8OoYLdwpvR+tEOXCjRwVR6W4t9Gd4Rscz8GjTVI65V
cXc2ih45GkmRSTX2bGjEJiuYD/ELlP7oD2cqGxQH/fXyT0+2xY+2Ex9sFLusJ6Ad/4heVUWLOnhT
iIym64xoDtSdn9DJxX1C2L8ae0TFCSez5X3KL3/hoT37ZHTilp/4FF5vvzko7gYacrSDVhhPXCTd
qwaBDEA8QNjMmgitTGIMUjXsclSwkH50NjQbl2j9iE3ugeYfs2oNp/XYU2r2HfDUUN5V5syLb2u0
XVl+dcRYr5sIEh5tXW/r0h/+0DTxQ/fy7mrrfvncif5K5qYeup3mpvXWUKTHssl/iNTvrsIbyuep
bK9kXrwKVEXIq47G7loprwFeZF68+ki2RxO0cWtR2wfUat03DdIyO1B+mDsG4sW3Iu4PtNtlWdmt
CkPLHywkWh7Qu9quaOI90pk6e9e2jbnDD34XWR2ybny9gy4qgCkNsUkBwXJbCtQ8gEPVqxZaO1Cl
GB9G29uAAdM5kd8Sa/A6OaRG/ZVMH9CUy3IzHJKm0atgo43WS4OGAZ8VG9x+08dWHDLbywES6uy3
BnTBmzw3+G5Qw7xiSIeiNA3SPTiPRvVNukbzSJNywmtVEnqvVR8bzyK1d+RkiBg9IiBcmy+ADmJx
KNQFaDbLQhfSCD6fnVtm16sSUutHWlJdwPPkuGmgWo36pyJJQb9NgbIxOhGWfoK5m5JmmIynDZhj
En2XdVaxovGcFS9RtZzHd0Q2y3IAsYN3KPqeZXjiOHXenWugTp6tSSBph1Iw2U0bgOTCM9hndkOr
PrVbf9up1Gy0eAwu63Ne/+EaNrI8HnQ3mVr/3f/DdWn9f/obBXq53z8PKur6eojNFI3WqfSgMWhn
9T5F5XvnGzz8CtTMlor6DHp1QO+w/pJ4A4cADdDBhBMwhH6xosTHC8d/RNqQ17ywR9pxuXE/dUEV
pcUhtcYjbc68JoZgMstMiO/RjFnqxwYvSWcjTbJfLV7McaPNvhuTKUAFzqqHyUqTk4y0fIt2M/1L
WMQ/6E0n7avZtTc9sW6zunoAmfcTtIbGh9p9SgqUqRwFaSzCKt4WY6utZ/widqix194mh2LKgvn1
p9UMKXvAyXV0jiKvhN5c8Qp+X/3aePkbpY15KPS9Xk3AJqnkMovcbhU1Ar0IavhfQW7+EhcehMsV
ZAzdtM0j7k04AKqxyWSMBgkaLrPvE5aCllEEHQwT3UdxW0A8pEmKbWeW9d4FfgGq5x1QTXyD6m/y
q0SPwaqWo8ADxbP3qJ0n+8oBNOcfrqxo0tm1HfxHWyTJY5lozRFSTAUy9V7zTIe25c7KRtp3t9ig
yrLCq1tyJdOHKHR8tM/YbuKdTkUVXbRt5vIuSvdDIEel+mW76YMH3OdXJoEYRF8NContxRPglKMh
qDu6bVb2/paGH4JQFbKRlroL0jzvMMWJf5xkhDZ2q7U28ZhnYCBGr9plPjWY5wQJsFMbMrqJkR/7
qv4S15p1FA7YDhqz1Z67MkY1wcrYz7htAyLlGnj8Zzu15ttURvGmhrIB1B2FfbR90CyUpq09483j
LijhrgBUsxYzoBlSpt7eFclfhE0u0HOPN6ZSc8k2Q5IJnUx+YOb7a7Zljp9uNaRgVnakoWYYA3RL
pVeqyCbuWeSollFl1onq+gA+fj2gOfLSoYO3MtG/dxcUAmxloGg35iDmvyFrCp/hH2g8jmgOeuaZ
Ybx0drQFaUX5NRddex5a1HhpWHDf34o8K+bZ0smKVd5XqPAVXfk1MvF6ptZAsth4YUzbUFDimO3Z
ywG7lhJ/b4C4ogAlIBlYZVkcPM3uX2NhvdZyiH8kWseC3rfFFajE5pyMWjXDlOKGo+mqld9aXuF7
kfNbZNk7r40NuNISaSNrewQu1A/86GdRGuBKVxSCyMSl55QSpXSaoc9yNtI0fCuhceCuYV4CyNWL
3Wk/SA27h7ZNn/XQhSibiaZxkEKt9AnZbM3g6TMbwj+pubP1wBvyid0AFH81Kn9wErFVak06agOO
+YA6OYSphrj61oEpbQ3GlRyiJ370NcJvnuxZqTUgIMUzsZn08lthhM9e1vbPFC6F2wdkX8Ijs+IU
jju4dWIsq1ZVYzRIZ/t4BVRoOrNtmksCnumAitRMDWmWStg06yhnmv3v2Aqqr8cUAi1rDeDvVz3U
gehqxv53bgUjE+FvbP6RGmlF/iVxBmuTmPha2YXlntqmTreh47Z3QZo7BzncSgMnq1vQ8OHbSnzH
vnSQP8sbZ7WwJBcl+g066bZHIl6e7CIGOZCh9OlxCyPu0ZEXeO8s7qNMyB8EWS5PjYhq1MgT/5EO
bIgGgAbC3ZR2NxPZLdF3G19CYfXDBMBEb2HsF8fFTmtwHVU8w2UucJ5YPPHxpu1U0bUZ9XBHhWWG
9OW6UkMqOzvATq1plorSNJtx7zY7Kef/jiVnk+vGl2UpWplil6VoFu3T4c4HSeYlb8XrR+YMK3vO
NOEeF+oNOrt3iyelAiEnpPWG1KwC2T017nALAbUJQwIzEoew9HZztk+l/ErdibB3TJr1YqOEoO/h
11PpmrOnCY9VkJ1WmcJQ25W1TG8ZQ0ovVqN9kECpLUvQ2bL2SAiez9YlR6ZW+f9Zd7ngv65NE2Ai
/X/+zNjWyK2XOajiDZN71au6uujq3p0NnYbKqHCvplmvIQvcPJAHmawaomZxHEE51Ald7HvgBnwk
W09SbSLVSpY6tJ1e73kMhB65LJfop2zPdAd67LRAhywlS8TtEuSG1N/tEvNHAdXKbXmKIB/HQh8E
LT/SxzX+/vTLJ6Az9ROYavnZrcxTtH9kYBZYPtW8fG6Jzfyx6JODzBXIN6MAUyr9YjQ/BpweP3Aq
8mELVAJKDdbAz1BjbpJ1xkL0NqICsUrR9Hr21UxfZpl+oDEd0LEN7phxjR5VICjJpY4Hvb3QbJwn
4wqN/uG8guhLo734A3hnYo1FASk/o2k6Wlthaq3QHzicixFttAHJQTckHk2neSbxpDI86PGkRTcH
kjvN0jp0RjZZG+cRPSx7MtHhbilyJr9GG6Chgqa/Fdnulr475ZD3oCvPYtW02qQ1sZLlgwZCi1y1
31s1MEC2bJKVJsYe7H0FuPTkGIptn5c/NTA9nKwkLMPVf5yS+DrFNEP+k0YOSbULY7APdeoArmLf
NCJIWgJMCtPFfCDrLD+xOOhTNG7bye8Ccl0mZkerZHUwlIO1pZk7oYnboouwxKw/QeMitIdtzJFp
CkcX+kiqqRNIVuD6k1ju8JIqHpYto+syCBzkfYM2BxQqo6qUO5q10MmxtcdmDIomeemFNp6GqDjS
a7kHBIkdxL2YTrHMoDLR9g9JOP4aXQnmXxJLhqgNkthJA3BmJJNpXRjgLJ/HOsQ4j2gYvAxm1K7T
dkQWXbqoTamzXtk4qv7zGdn+1Q+0C0fp+nLTxrV8HpjTBVqUJ794L9d5ZOrfhcPlOnaz9oKNs46W
ZWSetNEcvmldthMlS351kCEOkBZvX0ZQAe8Ea0cA+rT+OU1CiFkrF9SBPl2trl1/rYdpH1hFPzxM
nXUkOIyU2dvQyenNFJq5sVLIZadOhldoHXcSBhaSb+CqmV0zp5hdi8Yb16Xd6dUPAHvi41QYRWA7
5XCtRR3vfFE3gW5DjoG2yF1j32axIREPpm1rENnA3pwmYiOU10lNLBHoTwLt+DBJtYW5RdAufLmQ
l4+3iEo8QiU4mZnoCehQodS8LceSr4j6EfQyeuWUoDzXwQZZluZ2ABfHqWp6y12Tb8bAQkXICNvG
VyAstRh7cdty5d7+yxOiX6nt2AWvSMXO7P1hp5dT8V2PA5a6w3d8W9mq1yGp/OaNqCVOjqxXfhNv
gI1Lr9DpfBbWWF4cO8t2Wmgm69EUwDoXIxQEdZAvvrtyS+cvhmWmu7T3nh2dvbpdgURLLVLIXuNZ
3tYmeoLuHut0+nFMQRXe3QLcrg2lrY3Q+ZlP487W8kOlxVJ7AR2Ln+9SaxBnORSKbb4vkjO4xKZN
p4iGPNB3BjWqG2euGIVQIgg6J3G/VIUvHplo/iIvXqXGjjejNQcxIw0Dxx/vgto2ks/eFItj1ENs
W9q1f8og086Qhzp5eJ09me9nZHPBlABqX47GRmDR9vOQHHVNu4XQkGtGvA09/tumiNlxPpdAipZB
MhlHJvp0T1fIGw1Q1SQ5g8iBB1pWTjhDR37J43TdmHmypyEwKuXO4K4BPiHMQvsRQjcDFDZpqOXZ
BdRq1TmFOjZZZjPaIyD1mj3bjcte6QLWoI3zBQp1ASaw1ydf3UcHdTmx2wVC3g+nSl0gdQr+ysDc
qZDnxBwHahV5bplhrfHHAIj3nxPkQraZYY7GFYBXegVm2oVm7o6EblkBqju3VRfHu2XIMZVWsnHb
8VvY1wYKK1GNB1cef23GBDTP2GiRXfPNarHTRqvQh4/+i72V/hOghMnxIwQmszyIbSXx2SCsDE0v
omEO9D7GLflA1e4842nIZ55Z3Bu0w+yZlcyaYh8gOeRGttDTbeTegGSO0w1V3mwDfABJWCEfM/F0
n8bDcwplg42Pt54nLcFWd86GhXOhjtylYZSoETvJPmmcJojACE9PlCm0v+tJC0KEj0+ZsPfmGbzP
QcTdCPM8uN12xFjJU4ECJPRFWwtkeOiosYy3OhXTQ8TdHzLt3IdqcmKAMdBG43Gz2YG+MdqSJwXq
KrC8BbpC1kiRmc7pVnCo6uwnQwJwZs+fs7D0EMVXHS92amY2zsdaWSdlvXsO89HZaiKTM+U4YOq3
wKrX+KboDHGAxqW2glpY9dUdoasYxWL6ZQ/g6XF8B6RUBlC5ppH+bAujDDTT4m+Qt+jWYWhoj74L
HOcI2d0jSP3xsZsEdaMO8taayOOn1nLClWHJ+4WliRrh+8K9mWU/a7Wwh0wVNNhGudVkFl54L8ZV
rzISnVXu0QlafW3Matjh/qztZMeHN61LTrpqvQLVXLliPhKWhtGHlxBnn0VmJspvvgm0ZO/U6FNq
gK5B788zgfugBAwau06IHdnoYOX9yhBZdqURlDLro2v2n0c1cTs86skAAp2UFRfTZqB1AG3iGjcP
7+SqQ6nZvIOUg+ae+hSg7LXvlAY6DPBocpmsA5qhQ1t6RnGh02Uh9IvE7ClK2j/73P4mwbKg7ce+
qHYiQ1kZ+xdofU76lJ8+TM1DK4TGmVlbxiEHE+kJXFW/GiNGl3HjehBW9UV/pBbk91kaeSicrdFU
2OHHQOupAebOs+5axtlz0ZOBW3n4tQJZCv0zull1BT4fPD+oAmyG2gWyXbm26C/bQCVSvDglvyY2
GqCJw8k2kY3nakgQNFMNDZ2JA7E0pRFqBKPm96skBq4/kzqEViDS+wUJsO4c2iba7hUxX2k73Zlm
+8Ywv9i+rI4Jj+2L1uNdogNkeJ25IYCXhgB1Kp3iTQ0AjPLBq0oLStQTQP2oCt2c5zH5Cdb50EJx
ZOA4ITZ8EBT2Ll3ZgNIiGv1tkeB5rUnVrEUzs5OjhfveK4Zj2xnehSboYPfoOvXSxtyWPt6LJz2K
9xBoLh6Xg2tVDf5ZXHxJ/zkheu6vo54X+Cv8HSGcqnjUitLedpEEcc0/J1Dn5wfPdn6QnbnImQSJ
iZprBZ4aslUqnhaRZWY8tPcXJTN5lU268WSmnxcT2V1be63w6zh8sLc98m+W5vS7+Zp0Fa2pzVWe
SJCzqIuiscVDH2zP642ONpEVLbgcjAQFCdDZgl7//WeiMxHZ7CB96+2DfTJEey59H0lS9WMunwiA
JZ9n18xL6h14vM3joA50RgdUTc1jDiaef7d9cKEhxVLYMvxs+c9s//oJ3B7tsHjE75Y1l09m9T7b
DB4q8mKSxlWzXePac9xZmYX3MrJxBzZNzwEhmwAkHj3WXJg7+BvLSDat1pa7IU6TtYlS0gYUU/lr
lfnxGV9m6HOqYQJs4StIy11pOC80mNq+DMC4KU809JmrbeKMTdCLh6s95sm5riBWHPZK5Qihqahu
oYaOd7kl1IDY6xxKl8Lt6rMrUzh9tA9XhlZVhC95OSHdBQUlCr+7so0KwCcfmnzpykz9zMuVKZRm
//6ZP3zwFgwfR2d48Cs8wXbCLKGjUnMtANdXerFA13Ohs8HmgFQ304CWDOlk27Lng4TSMcORHFq/
BGcQGOrtxPGOs/vslMTcOLR9csxwq+yP5L1cZ/Yk47zacg1ZQN4X7U1Y2BxSAbbi+EUUwNX4WcKO
vULQmg7o8N1q9IOIELSh36+hVWFeO9vtXgTIFDaVofMtDSGfCHHaCVLE5FuppfTG0eelUvwXHtDe
5EP8Te9fIt60j4WMDjzCkuhQTNmVLilz3IB0HTIO6LD+Mzft6mLqOjja6LTSoc7IuX4q7b6CmClm
B61N+nXc+NEqTcDBf+dtJaO5e1+GvNHX0wzBEv2+4IiCX48cVVJfHO5d5r6MUhj9eQrjF9q1QrIM
fMgmEvdemw0v73andNPP7B/8B6E4K32Uv4JafVglLb5QvEPVV57HdFu808kvc4vr314feeQXD+wv
hnMWgjIQtPSLmYZtJevtlGYZmKrL8UQiP2glFVUABZKfOmQ2tossEGh7E2w8xny12Ojs3/WDaNpw
+5/cc4EyXXSGMoB00ftQgtTs5Pghmo8cMHsVTftEeXG74AduRxjZrfmlbMN5jpLk73OUff/fOFqF
PFXchKrW2qzqFu8tbRfINgl/mdahU4BCZlQ8aIXQvyBvOGxiOYEcDi8cp2hw6y0w7NoLkDBIFkKh
9rkYuIE8wF1kxET2AnXLPmgNALoaVh/7RY90Ph2iLgWBM/Kc87hx+JpxsOLOijnC5t8sz/HOaf8t
Uayo48jlcTAtBKlhCcaqlSNTeQZhafy18L9JRYoq+mzNO1NxKoo/Q2PCdnK0oKDAXL4hcGjkOQBC
C4ttCTjazwzLCkMKDhIIzUSa6ufrSjAH1+6egP9ZoT3iRTs9Ll0CZHcb3u1AKtUEczMBGcnnPSKE
rKMZOIphjetgXbjEClDlmMVJT6AkH5RmVpxo7FhdcaLDZzaa6BwQclega14tziMtMy+2rDNFKRY3
cxHeLkEB83ieA0Gjy1JwJqnLzossi9KZ9f6BlgmyzRf7uDgolL2VwaDWSe70Q9DZ/VWXT9ggX30c
RuZuAOgAF4HcOF3uf3PRn71rgGjcaV44fsdeOkNv1jdbmQvJ493f3iDv879FjjCRBRIwm2ABAEHs
tI1NVBKqpnQ20M4avw/NsC4KbGESkLocpiy52S3Ix+uuW872T/zRswY2W26FAXOcYdtrg/jGvW5F
+54O2H7cxfTh7A9hfAUbmhmg0Tv+UeTsRbqd8epCH/5AkairzpHkYIMNZp2n9XCWdlifRTe8hiK6
LhKsBkp+G7Nzyw3V/WgislH+GG30l6hSYIMGhwtUkW6CqRTQo/lwIwEuJgcBVjzH6JAsLnz9jDbc
l26qYzQf5+xMJs/g6ECM8T/u8wZwFm2ckEn927lMp3iPOqoO+jdQHM2zFLz4RW42L+qQy7zqhxDl
kwsUPPocvx/i9ComR993pnybecGk0MTRscVx4QD7wAvm5+0YdJrbbhcXOiMSsFHFT5A+pcX9FAKo
lgP17FnsDqI+VXaXF5+titkVGGA1RYZZuWrmbt2Smc6XbTyzohKwq7Bb1Ztl/i4jcFvt3qIu0m0n
UBQ/pKQ0Rin6etPn2MkU2IaDVmMlPICKLAVSGHW0HDiyerKj0X2t82JFZkDLqktn4E/AFTpBK/xx
By0QfUOztEb+voaONdwRNABsaI1112bzQhTZtVwc+rGcAkvm4KKd0j+oHDJXOajgQWMqoTiSoZRf
eXxzN23WkOsBFzSigUT/g0L0g8DT4ETnsZd4SFGoEgytNDpVCCSdAKmnlp78jPtXbjo+CikaPzhj
fgo95l2Zal1WDjQy1BPt3d1QVWALnpEPz/e5JU7NZXp1N0eXoTjQqXx2BbqeiltW+ef13uMiIK7M
ZEIepdY2rgdlDp0YJT3TBQ+fO+mHeeywP+POta+kX2m2OjtxP/+2KFf+ezxF1L5fPyS5AwVHk7+E
Zc3RmAWhHtv0L2TCF8nYZ1qbQaUIk3TQBvkgoF9xmUotepFmb+xDkJrNHvjDv5QWuv7e16GYUXl5
youWdd30y+39ash1uW5s3L0bqwiPjhJztzw0UlbW1xCKcWBYEwAucnP8g7y4G/rHdnQHPIL3GIAY
obfsrbSRr1J5AdNEE3yKvDFx/dPILHlQqxSCG/UxzS2eKo7mACj5woDyO3jSiy50cKucI50wlSt9
9KCFMtldtEvMMbrQjLDNctVr+qbRfQdNqkC0JkcxovhDTPER2GAr57fPO8jCJb3x2gJFvk18jyNd
mBdn8B94Gy/O/FeNgQ6SYkAp9B7j6a7xmv32SksEPOIMpdkI90o6TWtTP89nrAJzaG7LTQ5Smtus
si0ufhRl26FyXPBvdZEFBfYiqza2Pp5mqq3OjwNNc+wTsXDVUZmD5RwqoDQrxwFAfBCST4ORPQ1J
Opvt9yDyMri8BVXIbwVTk8ljYTf1E/JALbSP0XCLJrT6qVEHD02dK1Affm4z0GdxLW3gO0C5ZoR4
ClIu0HD1x9CM+i+s9qa941jh1p7s9g8vyjfkIKsOteY2xw5JRVoqkh55HFT8IJvovniDPu1dUwu3
CXYf69Tr9Q3ll+csNjQT21UEaCTe3bQiXc9563lOK/sM+DauqBA6aKudS6dvV2AcytbUQyqYIsDU
+sittpPzBBJC7UIM33RGROAKfYoX1ehYvJOOL24WOMnXnSiyNfnSxOJnSVkeu8I63rGOLwtPxvio
G2I8kAm40G7noYh/BIeuH9Su0+7EpFuzxpHp8wHkwwABE7MYBxLCD8fxya7D4RU1vxWZgc9O8L0H
6w2xlEGo6rbGTEfWghuO1qBZKGLMa4RhUq8gK1sfIES5ojls0ZJLLVV7JokmqYVY21kzN9ryYYjX
zGi6h64rxqfUq0b6MGSmD5NGaAmkNZYfiJu1+8oqbFz5BGoKOzTtdeNBDFz61XUisdosgaSZGiYa
9x9khJe9qHmkjmOacitnVw5FoJUuUnphrJ/ipCv21GEw2+bj3H1AZlM1MDSdxPdjqItZBvZzJ3JH
b2CA/hl7jyb4HOQEuLnVPkgvkh5FLTlE4ZsvftHdrB395ujpbb4WZWsdgLUY15WDWhJK3YsrrYB6
yM2VIsmLFuztNoQoyt2CYkATNd08F6+/L0u3Wu99LRr+r1fm9NA1aHGbW/SMKmibbTzLnEBjCh2j
WZnIFUYJgaX2zq8WpW0GNRffUtC/H5YFKKyocbdWnHy00ofJXqB51jW7zdCBT9jmlrGvqg4ks+CL
qAvHWDl6rjhn/5akmYkkVMdeM7LbLDpWb0I2ix/F9hEHmFk5LxOJ5YBmzTX9s5PnchejJ2nWbS5Q
FnpIWfXMvA4JL9dPNgUr8idScJ5qtKD1VTnisQEJZw6u+s9CaRJPk/KhtLqXSfxJVf2ok50iWE9e
zHqakHECArWGCvM1B98jMOQy+QlXIrlYXGMgh2dXPU7kNWuaaoW7T/Jz+J9VP7jSquSaOt9nWMHY
bTWk2/2qkQEbZb3vc224tuoA6stu5zCGXr8KTWLgXfC9R2CUOvBrXZeDcECVQKFko/haQjaYQhc/
n8WPwCqxgzn2aFkuHDOI8O4u11Khi7MC7BQAitxmaJjFXX9qjWZDXJEg6m9X+dCae3rgmJ3UDo2b
2AEN6dAY59z0K8BRSn9Fls+CtAKI5hhQCK1Bgr9kjgX6D3A021kyrQCZgOBRapQQk12skwsS5oLo
m6vMwE7dhiCfqfzvjKBiEg//R9l1LUeOA8kvQgS9eaVrL7XsSPPCkMYAdKABLb7+kmitWju7G3f3
MAwCKICcFkkAVVmZs28akUSKp6froRIrlEAcfAgf0kI8SzA770opwIyumrO5Mw8sF8mllEMRUa5C
h6pba2FyqyfnY6jreMokH4bLcNd6dTa6xm/4KsaNBdzfOteoiUidEa1LZQA6vDqQ3lhempHP52pw
yoGTnFMd8OfPPoYSuQB6VZzovLkO82UsE0Gs3Ezf1XCXkUB2+4N0pruFf7EG9zg2c1PvCszIYKFW
B9XgEQd8RytPtVeP5s7zxLdroz9l+VYiPMviLM9+2eatBRWG3YVlfcqeHUS9z4qRHWiH+VDW4vuV
st2zpBfzyjLg+VlZ2gHYEYGt1f+H/iW0pOo6tw+scdltnWlNMLmTvYG065BGJK3aWM8rO7T0id3O
lQt0rovU3H0jqntVp/qpM3UoMK1okzOfLrbgPumRJlk78XXoP3pcr3Hpooapl0zf5sBDH7phedKk
e9dSjR6Bqu7uUry7qvpS+meVrY0gyFw4REIRCNSrIQZJI8HqCWyh4Lv7KCqMcgqNnUurKqpWRr00
UcX/7KvgzljQ9fHCuyXJer16IhMoKGnuVs/qjGfDP86ytZW62HNBU8mtBvHD6LD9APuP68OXDhke
736qU3PTVna1a4RpnIF84mEBSsEfOrkQBSlT4Ujv3pSlhYUr3Cz/NL0QBQ0DOMls8jGqMs1kZl5G
/esGOmRt9HOZPwvRgPkT4tI3RpnXR2OYHcjKZPXbAEyQmMA9fLXIDZsff5uQRx3cTSV086i2enbJ
aiRjjPZR7QpVsfOgpnstqtarsQawx//S10cmMMTRleQjYfiSK8QU1rdcUPN0AUwV+QTWJN+ErNXU
5t7GYU/N2nqxHWdATwYDeXh+4ERKJpxZEpxwSkBcnaqDU5llwmVXBVebemVMvHhMr4bCoW28dNDs
srNhOdhO94IvoJmACgEOa6TBLYfp88DSBpr217LqcrFUlWtvqnvorbqoIS42n0MMBNI1vhjMfTk1
r0OrAbKLX+4Oukz3yjs72qLa6FYmE8QKoGjF+CuT5MPKEvZ9vipbKSst8xYQAMKlm5HudVrHsv82
FijIq42yUh7e9Yok51W8OF0Tffi9CUTbwDKofOI2/yipNjrSjWpTPvHP0n/0Q8omufjZPy3/pV+K
bagaU43SCSeBemi7V2gWl2VI/Le6woMGH/CSC5K/MzA47S/olmWCHjMiE1YCH1wXqJTZDA9sMsDt
H6qkWJUFq+pMIVGnO8hwvpYvGc+qLNY+X8rc8bDwlxb4DEUNp4rgy54P2FUseWN+65DdErkZMlaU
CpDmknPK5/HOARIRkcdpCxCY+e3aSVnV2iyjllC+c92sPo6j/K2DzwQ9ddAFuP6T7xTL/loFCnG5
LXK/CVTdUpLqYqst7hODpunFFiwKG6bT+aEjYVd07Ssy3/rd0s05XGx+81r05rtX+OS8aEZxnqXM
gmY1k5OlYzndZXvWUPulBWXQZ+9S6z56w7V06Y2d7h7ZQB08ODp/xdsxNe2rpg3GjssVjLC4zavn
Lr+00ZfnweunszvNv93Vima9G01M2ruPvpgk29dl7ZsSJDarvqOm/xKkFhHeBZD/cmZDhAfxKnvd
Z7hd00TMaOt9uzpPtKkK9AwJWMpscWwa+lYhXyxeNFFZmC9jXQ1bCtaBbTP1IIJYz7w0/zgDIPcf
df9/u+sooEUXOwlEKHSpZWSu6cVZXdsAqJpYbfi+t84gYbUmFBNXmDvoeH+YsbH4MMvJAqKSUVbH
pS/hmcTjownm7kcn10NVpBqxomUENEMVe5I/IGG/uHP7zHzo9Oq/O7W9/gRMfx4plzZfpH9HlmiA
MBkcXaLttxxplZA2hkNcWSxFirVAabKdKhoV8e+0/qPDPFIDckhGVK6dlMEfnZSfvVmvcu2ULz0S
D9HhclW3A+mSU8F/qYxtpi9JZ49YvY8/VZ6mOuS0ckDMttSJkpOY+0q7gwFmZ7j21mzOdqQfBqqI
AJgy+GOEzunqxFrt/xrhDwN1CVX3l8G/XaL0NP08IZPI7MvyzpMUuqkjf1AHIhY3JJUJFJnO6wcC
VrYbpL3fXC30Hii/tM+dnaqDwD20Sh3oF+km+FnCRTffamSPHlWrA2f3zkL23JdLAIu06/uZwjHt
8ger1bNNZmd1BJGXj5swxkc9NbJ7NUQDbpJY7w07Vgb/cs+eBAkIsUt9ozoYgHNd71ldRN1zw1z7
z3tWrarXv9z3vOQ09OpZHDVr0aK6Li/cNgXyMc+fpWwtdXp+aSu74dKmmG5U26dlTcR7QSAJpFiE
Xd/UdlMJUqkr7TDl7AU0Xv7JAWbvLDsw/60Ob28tAQN8KTUSn6S1pBYoyrKDc/Ra+uynLP/e9s9+
yok+t9jg/rPftW3tJ8fBfCD0x6CitnRdnPB14cH6EZAtme6/NFzomhWT82dzCcRiZCra3MaGUs2F
kDhdV+m2pe8/+IndlN1QYSD0vBIN133FtkMx9B9lRk03bCH3HF/aP3sbM5KfLoe/RrgMWJmY/wiT
JmJza+BKqzxEAftifykabo6kbX+NUuWtH9uyKPbpGvniwHSEH05kXStwQ6voWqt11dlgiSpcD34J
aXuJuFPZZ3BxNhwpb4PvA/vajBRMU6zEN1FmxWUQXWm1SXodSdVchluKy0iqRHnlABs5PUyObR1o
P0beQqHx0AmN3fTrYShbdlOa84Fjwb+XzHWmDYSBy7Ar3TlWJjbV0UWdekWpJ2zAQl4VsasadGQu
YW8FSR5o3v816qXhc1h1kUHiL6POVF9IF5VhVehznLZSHgoo4Ax0aA8S2MTLQazF/6yr/QZinsp6
xhrVs+Z0p0qqmzpTfb/YXcf6w+Za1EE8GvIKgbTeJhrQyHMd+70PHy7UaKCPzUFVGqjTQrL66DNm
g+HOixmjlb1TdRUWNmWkule2WcfZagitNVR+Of3sqfroAtTzrMcWFzCkasEq39NPcy6eSnw5tqrU
UG6c1BlXZylE0Uays2sTCINL1dpJmQ2GoYEqlf6+tEIf0VqQF4BmpDG4APZMU3SpvBj81+UuNqYF
weLM3F1ujZEi3SyZ+5zPeXZoJ5EBUoYzdYAKEfuzTpm0dVMjYrIask/r3KFby2NQi/uXof60XU30
yv1rlGsXdU1VvNZdi+pMHzCzgB72fuLA3pQr8Kde4TnqDHDpYrpU4mtkJqTMPmxUszoUC2dfuhhF
+WH3pfPV8NJPpMZlLNV58CZoOv+bzfWe/riKMm4kGKIgGgRQnpn9IJBi3xq6nt/aDS1u1Rmk2fAn
Naomvja4a6tvV2niL4YZXBvU2VhO5aEb24Myu46kGrM6RyoEtGdVvbJQ9W6GL7cNlLIqXQ94cT8u
f7VVreryooVP8GqsTETW+ZsJCYJFjz0j3q7spZndKhGd7DYe7fIXsxRv0AQsz8AbuA9IiIbYAKzS
lDu7oWAiou6YvVhEzqGujc1Btdoe3gN7os+eP3Q3/zl2ag5vmTOVZ73M3Yc68y+X5AuxdyBXAcS7
7t61pTLuSm36SczBvmuNBeCIFMH6GqffIftzqRdrvTc6Q5hrhYSzqv+Zto59J536q/06zrVe2atx
/l7PGYcEZdZFTQsVDzOtx0dGrH5vt64dVIM+PhoWWDd8UDCpRlWVLmZiCeKDvJNNj5kxgPHC6ME8
ttovZW3HGjXTWLVWWNl/GW1OR+2cgV1K2Q4uW+4vgkYegozOxq+Ml2kVLpEa34MgKQLLFL0T3WTe
AX/4oMSxajhNNpbvYKO5WgIJ/XK18m13+5HqVM79rVkwUM1pLoSNHAlG8hzpOidjSUGSZs3A1iCZ
Vm1Ulwas+GAeO9Qd4t6GO70qhBqpvCeLe/RWlcD98FFao/uQOrqU1M75s03tsddS2xdpmFdYmF69
lSBE4fumEw8XfyTVnUoVlUWtmCjw21R7MN8+5Ks/UzUoz6aqX7teR/t7vd7/nnoI/hGLluClhYNU
uUo7sG2oa0w6wnBgjfs6/KwE+D6Hvph89vhyV3+vu/pgjQop9I41JesdX6sLLIVnQlw3XJBBSnvf
OWu6Fmtcp4/jwtgjkj5f5LDwk6pqkcsbl7TLElWsM1IfSwpmimsHMBwFEwFTjKqC7HMVOsOMLIB1
yI5O49ZxdShcrYP//XpQ4GWP2t+u1036EIMJgYEKpWeP3aJ/vZ6R9/ws7TSSFDw1xQT2S5U/pA7a
NUvpzzLc3iQyG7gsvhhdE5FmqEaADSMHIWdxniZnvFF3RphtRtYivcv/3c+N/CAHKaAhiVu7/ABA
8Nn68KAKWptBtbzP2r0qinZNZ3GwEVH/dYABxttMS/cdm3KBEGxxZn4x3SjbPy7l5OTjUperrL/T
+HEpdWutzQ4VltdBt5TNhZRBX2kYFLXCzPsQ+gDu6cKqALnTHF4ii174FT6oFvBtCqdMfHS+VBqD
CL0OcpaKiEEdeM+LS2co64KEus1skD38HzsXHcl3lQuFuuuA6swpwMp4vXrGnOJYYrVZWfl8M5dO
CDeGczZrQF7UgfrpQXNzwHHZxJGxumQQgc3x/ZhUma7J7abPNcSjq5oEs0VHcM5P9xdzNVinPwmj
MW7VePo6MuJSQKbppbG7XqjuPS0S3VLH1zq7tOxtqhvIo/28qyEdppsZL5FHoRlyrc9wozqCZcdr
1fVmLzcHDyXeyQkLSnUJNQC4kL/esGroxudU9x0Ey3dXL+rFdbp6X691f3hNISCg72RFQPzzNzPV
4Q8nrar7w04VQQ6EOJFv/lCCZ+qgpNQcr/zQTmPMd7rgWm49smxmc75Xdvpi2l3wp40zjUbkTiA6
tIEWKDdmzkNJvfngDbkEv5VFgCW3EX1BTrqm7QsdMZmM1W8t8iy9m0/rVqTdHFRG2p6EOr12xMcL
oBNwUUaXfFuVaquSbr+UL6fmyrzh2gsi93OaIlSz5ud+Sc39M1V3XKwu0nzTAgZo0IeKRUNenHRk
ftnQGKD0gHgEwTw7kL0qfmkBRinlgWrnq9GXMnD1BIzOay/Vbopx3snG+VL1p8mlrKy/NJU2ZraQ
egPfVDp/UlPU7Nj7OvPGg1STiZo0Puuuk9hnveTldFAldQDFmrdzoW9i8OJUl4W3t4mDheZ6SKGT
fIuIuI0vQusmVEORjEhQhWaww2OCXJcQNBSjFSjLTq+tLSaVX3+MgFhJCwY1ElwHvVqMS7ld1jDd
ZWDV4Esg4zRhzRsTDy+JOg5/mwHZWeC2cAuXS1ZgodtarQZJInULqidi+93RKdxY3ev1Kqpf38zg
SuxMxH/yELsbY+8Cs3VE8nx5VGfOMGoiUGXf6Mx4kEMXAO6qi6Bg2ViA5PDvpvhZ2igVThOq/upw
sb8Mxa1c33l6semFblsR/DbwYJohaIy1YLFFAe6mM5SH4b/2u42OdZsHIAREyaJSEgho6HEF8PG0
8hY03+c8AD/9UbfrbwKCxXS2AZnwz3o7JnrHYq36BZaAAFi6HIBDxiFLSLq9Jbb4tsNJ5uyKpdpa
xN4XQ5eITEZe/dMYvKghO/iUItdctksJxBx1oZzKbjQKfmXhxbNNEjg2YrF1OISpbBtoPrlpjGLD
CTRkKvPHNAITn9JtPlqHCT+nsNsDH+udyNvEbfVta4JriYHlqEg0p94z34rsytpqAnF3KbZ5U+/o
YG3MBfvfrNs6LN+ySsROi7SQwY/LUAIoYFLjIN2IQP/Alo8cIgf5BI2x3t9h1XaayyUqiB4v2riT
HCQEdXTHXQJ2Xhm7XZUMxfIwiOlUuBmY7FhiQdfL1CY8JGjvm9ilblKMMpCgenNyQCAHGYMcY4v0
xWipeLzeD4IxN6R4sHL7mCIVqrXlDh8yCS79xrC2ovbwgzhH2ykSrPO2Lf5uTHeTTrgx6GiBFoJW
JBYag50npavFEzQGvEZuOL0dLR4g0gvItbujvAiBqAV8yQnNfEk0F2kVYtyMTrOtPYSyjWxXOVPS
2HQnPXsDzGs8jlHujeHUyF1vTIDCATDBkHhQTuDnTaFmCH+h1Hdz7yEwlO2kg5B3eoJySixrKxpz
M64529au3FANWqcCk6y9HGrqJyQft2UK8TikoM3uELktfFT0Eaywie/72yKliZ/PEe3wQMxmUg3t
LmXyDtNKUkCOK8WMmtf40IEp2IHso0U9UExtqOCxnoLB0LWRWI6HosUVUy1BTnM4CGNTV5gP4ERr
MyMZ5QgJvvQs/DmGalpSCIKJu0N2/uM8L0k1I9kfqVIQCoudvt1JCDaV4h1UARvPcRKz0TcexGCG
Mh5dM3ZsiBbILil4tulnoHBLI04hApfiFxNGFa167365AaVQonVlnJrNxoP6q+ig3OCOsWkskQeq
JlCzhcOc4FOMiYIBCJUnfYdc9pFGAFXHxUTikhgRXIIJMiQzvOMujesU94CEgT4TST+zDeQ+44rC
sZ8u+GkTcC2GY14mLZJFNMQXzKKPLQwEXazYycG7MrwyDTICRpQyLMOHxGHQcCjZHgBrMFLqkGIj
ketob+C03OiQa06aFHB1iZ2IVkF1DE9izcQT8pl/LaldhCa3dmlv3BiiTCMHGYvSz91N49NIzLOO
pxmC7ma2yTXEbXye3Xig+YPCTDBwMNJRmx4gzPDEMn8OBIPbBBisM+mL322mPXszOWmLjHyvfOst
OP0BzbTAhAYBRmBjd7bv8PCe+sWLYTffRT9nYK2VG3whi/HdrKEkr/kWhOXrHrg6ftvw6YCtVGw7
0IOrixvo5O0nz9hZ4A3HJqsCvg8LT4vNXuDwo7T0l8wQ942px4DfjEjon15taN/UfRMKCX4+s5yX
UO+zF2PdfzZQouHCvXenDoG21P5ZS4QhrCh1jR30pQJqsVsAGjZd4ZYx1ichJrEbuxLfNYOIOKVZ
aAnMPxAh7OPCmbdQHL0b7O61ZUXQ9AUi8mN3Y/VaUI72e2fegmrLT6jV3Un3cRIAiJLuhYHdIHBp
dQPYwQZBpzrwfPGYddYQmPy5gEpjwDLkKBruS56Vp34GprHpd7Xh75ucnefRrqNGEzG478pEG6c3
gDwOVtFnIchThgBCMYHs9aNja0nPRwhV3wLrCDFaM4H4auyk3UnmIxLIq1UHvoN4nIPHGbkPY+K1
842tAyU9w1FmmH5SUfrLncUBr+C3BcKJlbBuoLAOLdjIoPkNlezbPHk/gISMLHAWzeP8CBX41Xce
DC5NZMu3nWEeC43t56k42Sn0vctJ3lh2LPR5PzgSUkP0AGLcDUfsBJSIebKASj4X7g1d+KatF6g0
9C81BJ0DZK1EDZ+jHvsF0u8KzPvG7Gmh0y8hM+7qYbiZNHxs32jLD6Da2Wf1vK/09hUpeAFy8eA7
DtK6egfnzOPo+VXA63FnimfWewBwt5gjDfytav1UMidx7QaQYZ6UTom1En8nxKT4SJsvCPI3kG/R
N844vlIPtEdLD+mupUshqwShd7k8Fjk9pZzsuAN9CeTqvqZufzAhCaDP8INpc37PSYyI4wAUWfa7
yeQ7exukDRlHv8FCoOufdZ57W3/63vCfyAY2Dhn5DppJJ9DhXQ0bAK7M5dQY+dHQyXZsrd1ijsd0
ELtRC3Yer89jVp2nuQkE9V+Wwbv1HD9CODtmGr0rJzh5/aCy9RMf8MQWgv0QQ3nbMNBSl5WMnAYC
iT0mCm3VLIb+NX6rm6o2Ys2j78AQZiBWDcQylIHtolXLvhN5aqGZEqRO9+jgIz4Y5CQxfdTZeDe1
pxRLuqAu5u2Ix62urcOS2bves5Nm7jdLAY2yfDlC4wORj+rVM724t42TZpeJsThhOZu7YhifNb96
d7EPYb8peouXcvD2zC6+WfaC74K77EZjwYwBfQp3ii3MbWnvByXggkWD/EEpboDKBPOuEcwUIeDt
mOGRxSYh1ZCpArgFtBLekPAGVk4a901hxLJss5DNNuZ9f790INTIgcUB15x4g2sZaSU/mQXREArd
yyCtKN5ZA2SlBdfikS7PcHjetgTYf2JbZzCR3yA3sYhoOQYt0U7FYH4XKdLrQMG/E8W8T0cfIR9c
Eexk+kMDBpS8QpKNcdDn5xwoJD33kY8w3LquH/vc27srYWtp/dqQLo2tbk5AC/nEZyQwlMux6cH4
P/WbiXb7aiHntkhyPDKON5hBa7dnJsaHevHe/Lm5w/IA3LS3NXIjAnwV8Cki7g5ghVsHT4sgIvAM
rBax6ATVDbQ4OchQg9a/d4XAO4AlcneGPMZtJ6o4h89hgUhQiteSlX4IjhVIV+fPTTruJ9s4c5q/
Wg0ojeY0GdbfKzPxTfHkE4dEudZAGtH5kXPwQ1i6SGoLIHVLCxn+Lam1yZZlRvS82kKMovGM1yqt
3sh3C5IuTJ++t7Lb631/lky7cSDcW2A9YQAcE/CpqcBgtjw0PVZchvPGvQZLTQZcIOicMbsD63rM
K+kECJgbAU/HcwpOGuPY9zwq+Klb4F0B/xjkw6ao01u8LH4PQgs6J06K9WcDZ5iMqMQ9zTuI+ey1
1sfa+dyk+r5zloSX21o4OqYtGQFMC8KOog9AcfgOWBRIoa3fqaxv036v0fyuFO0t9FjAvTZk8NYU
YE7HRtbU7py0Orej9ZSay53pg0yfLmdMGkkrrc2AOT5omFUiLBZb83BDey+0LeirTitdmEi/Q9vv
m7XMe15TELQ00L4btqVd36Rlu+lNdltZEOI7aQbPAsQtqlOG209Hwr+ZFr6emQGK1tlpEY6twL3K
xmVbAXuCX3cleqhk2FR0enJTo78tU2drQSSrKnr7tW2yasP9NAT1AKr88XYENxM8RgDMT/DOCOfN
qAYoNiSsajZ6A0afyh3Zvmr6ZO4t6LZULnJqwB/MWuP7jBS6qhm7TTM+l3kzbtiE75aGUGrWiW1N
OlCGAWhwzruxSWy9msKOmNkZLCS9F1RSP/pehqAoyfKzshM1IP0mKypor9nYQaUpWoy2BzBv9KDJ
AQoiD3qItQ1h9+WoxlKd1aFmBJQPlQjzGRe6MoWw1MCWZhjJFvlXJ2lFbTW+22682AT69obh7cuh
BtesN7HtaICq3s8abLy70MzEBnx7Rdw4VihyHWLX5byRc9fssXAu4FleLTlzbMB+hz1ojFyQvk33
9bYDMmVLadoNAbTj5JGsh44tHDeYGmG5ZOO9Pza/Kr/DXm2yoUOH9OWhlGcPsa/DPGTmyW+gzs1n
EzmKRvNmdNp9201aUBPH2eh4JEkLgBE4A+bn0oSXnIyRnRbTSwEAzWYcATKSvhQH7s6QG8GH1mu4
9ZbzUYMyuoW1eGb8hK5Jc8upA/VDMxd7aiP7YADiEzHH9q4jU+xn6UlnbZvQJk+x99XfB5NA/Nbd
5l2dvTqIuAZilBvTFf2rxsVv7E7lubjVh8zaAmTcBCWSzof5VwWda+J+m1ugtdj4m/ai3etaZt9m
lYkZGuvFsXlFirUWcEjEhqkz2ZhtnfzV1ie8QR7AqpoNYmY20+LQNeaPesgekalHXmwLiesQ7tI2
cyrTF7tDlF6fKnCapW3IM/7eILHypM1UO7HJkKdpWVc+qfdiuDa+Q6rBn7p60/MfveQ50ttM6zQb
xcvEs347r6UMNH/gpFlPCfJLsAsqtxeztWqRUAPKwbsTkxGQiFpLnRPn9RyadAa2ea27Nqgzz9GQ
/8kSZXo1UGe+Z5SbcTDARA2nT1Ys6c8GhEBtliGNLncDqUO3050saL0wbA2RTZElS6+1CL+Yv9u6
1vds2gJW3CYdLUH100/v1DOa0JoN76xZrbE1oMq5NZA5eldMIxRQXCd9N80pGLnZ/NI6QPKkPvuP
OnC8iS2y5oCXTjvZPZb1Q0USLavZvTpggkYKlKEh90Ky+7RcQT7QcAuLFeztAPwzAm1+DzaTVbEE
i37a6x3wGE4qITm8tBvPj7IWMCoJWaT7JRUHADesk4CP/r7K5ptB5mTXWta2d4aTSSeop2o6yD2G
np6rir17SL5ySNc9GnwuzimV32dbet/S2cccM0xmrC31/OS7w44UEDXLxPSIFxr6Q7mHGu0XVE7G
nQ82u04roKexAL//BDZJ79VAQkcCKSFQKbgU8X+sePPBxeQF0vDtMNtO0lVph30/z/d2Dd7rYQ5m
5Dyw+X7UKZKLqmhdjywji5z1rc4CfLED4qahC2neuQMfMRLPcyuEntCmwGYc5F+xq1V7KM9F2BMF
Y/m7a34Bvh8urYcwTgfO03gqjaRBvjVuNqz6l25470ekrcP7pOUglsAVLFMEGUTRUqBlSjg0c5CJ
+tpjC8CjCwXrrvo1mVWEjOUA2hSRZ/+YtALs6ci17N8HrHKQ8BY1nhYgGSTo4Qxw0p3dvEE2N0Am
u0jBhl83WE2DiWy5zabfALqC/ppii7R1tBvDdIK2eNL9sOhii/5wre8iw1erRY7zOXeqEOtXLFd/
glQEDpgpmDCOMdiQRP3V5Do8PQiEQNddgj821X+bZuJo92M7gGUbVAfgFmTVPudYmni7deZHDsLS
xwQKHaSGnj1I5GrrO8AtgUlkSNw2XAA/InjmtAZgXFEHjqEFGqJyHfK+wKjkOI+E3Hu0AdsO36Yu
ZuSdBddeb30zsTjX+3trgLsZc5kxZ2DzZMGKF8wawCWxEMO9Dv0rbbByae8sG/JzEjtkxIawmODT
o4bfX6R1pHc0HkBX0+N/DpB7aLZg6OZm4uL/2FebHr6/QoDXB3qyJTjhcSfws1RhCtdMay4hePcC
godHQ/6lQyGaCV9E79yC7SwwQIvbTEeGsNMIotGhfhu9b7VlwOHyu+9B2jHgk4618Ng9QGIrqOEo
KGYskVqogFMwZJBnBrkDs70h+ok9Q6kBO+8hxJwAxTdw0bQZ2VVQqp7Fu8VPgmA3RPHbTAR+0tsG
RrQskw5+W46ZD+liWIdgn/fLmda/8BymEq4IIAGki1x4Mxwc8FTVNGyMV2lPEYeGgH9LMyzhqwKE
ZPgCVUY8NPAatlaM/NeQYAk7tj+phZV+BP24xC9BYSe8qJrOvj9EsjVjJFZGNNXhSBhDzT9qvQOe
lqNe09hrpnhJy3DBQ6Z7eG9aLRyMZ23Kgt6swgbsYpZ7qrTjxEVYA/yaEQvcOxX+RH5UGRHX6rjv
kLmLfyALRtjwyVue0+XbAtyLpj2siAfInuHXw2qJspUcNehiYeHN0oukLx1o3hjIY8DydMkjD9CP
1kY8jwHCj5SNJmz9IsZX62bUQPnjYrViGPrw3ZcagxJlAwitB4aoNTevoOOdzPW7wYB6DFJisCy2
wbC3gNvxDGVn7zjYAiVoSphIrHvlkKUPZ3syjxANHh6RMbG/1MMjnzBWOBtVnCCE7nqW9+xa9am1
7+mkW8mSggoNyfDTawUG3qAfiY/dQGMh8mv/UvUN0FERqGGavUxlvqMi9YMsxcMwB0hgDi0NXmub
incEa+FBSVkJWTj6VDXLg6f5iYHk7mDZQfIjSwA3B603008FF/wuTR9BKSDuRTWTkNPeBa1Wjnhv
1/c7HRxyIU+b1UfdpUlRQF8T/l8Ap0b8nUCkHizLEVTGeHyE/t7k+KVB5JHjdWrob75kO9KmL0Bz
cMKswKP8BpDF3+3KWWHmqQlfrv84LM+FHhjOLfbcse/bEdQC0nZj5fdQazSfbftM8hhze1xi3USx
LXSx22kNkKIVJfyt1VZYxZrRvNJrM/LdzPGtXTCiXRrDbnA8/4n43g4saeytA2Ylwup5AfqKVRAd
nO/bcXj1GC3ekHVdhEjbzmcfNI3IlDDKdQ9n7eTYwgdNj3Cmhh4y/Xn9hvyPIGM3DRAEA/7+1rOj
pYGowJFlFmFPnh1qIwXzbJldzB0f2yAe1mQG4GzY1ySLWzLPG9qUSLu/N4r5oJOM4edewgE5iwUb
7ibiRD6c6n4GPEiBWPdkfl/goqT0tYMbf7Yxa2urgjfeUUwA2Y/FGyJ4AcoWJHzdmWQCWa1gwQaE
rmzepY8prb0n9dkE8yCcGHB3EvBmNpjkKHz/VmAsFpxX8rVwx18IcTTFeSQ5yPBWCQ6O0GTSdHMe
uhMQ+6Vm+QF4K+m3snbcIB9SfTcCARQ2jhQRA5XYzSx9B84ycgTIrt7krLf3Os/yIJs8BlD0uPdK
r3wqiXbr6qlzxqogj7JbO2UHE/xabJb6tq/eifj+P1yd127jWraun4gAJzNvSYqKtixn1w1RLlcx
58n49OejGge99wa6DZfTsiWRc4w/8jJLNv8mx+itV7P4kSLC8rwWyntfQ7S6XZT+NYzjpJnJCRd0
KMhCoEuF0lySdUkmWOkdWKl5LxDdN4GVv4I2aKIOcspY5lzsohm4pv00+iSQ3R93UT1F/VTJsa40
dZdXDBqr2MG17UtwdB5UFLOx8d4sTGDQHO0cedO4xSHBmhR48m5aof+bUtOjC+ILCiK65nVtHwyt
9us1WYNlrUKNFZR451HsnL76HLLa8kxzTI/kDmI9ajhmOl17rOH3XgvXBqkqysdxi/62Q1STJy0r
G9+sS/GustWm0k0ReHSAL26L7g34zl/IJofI6Mlvb5T3mtN6CnHvUuNmZxcCrUmYNPk7Gx4eLa1M
v8rrm53nniGBfOs487cjkGBV0gKA4fQMC2RjHQGv+6PSmLtVlSFYHafiNP+xZvLGGoLTa3KiCLFl
CSk7b6lK0sPq7lb3HZo3QhU6ob4tUYZO40/nNowy9KyGduc+NKZ9iob5Ud+Q9tLQpwCTZuTVC89B
mhOpmkdr55tVJLjJboeGKUgIoW1XFo95BBC9FHBgae2LgoOBDKoAfOUwZfHfXktOJLn2/hiNSzhY
1xZ6el8x1wvFBUiNXjrAuRm0Py3iv0TPMFnN8yMyBTC4nEEl0nZakoS5FpH86olOgWa2aVoUPSXo
xMkUuK9i8wCR/ybG9qOJTJi9YUt00EnMVp1ih7kyD00X7pF+zs2LDKSq0W2dvbY2aLmJr1NL4s+U
skjYnazcCqWT/N3+RbX5xZhDVTR20GcJl1YLRHZ/M0gyv5MpPllCoaon/cP6fCDq6ToVLhdCPNck
AfAGF1T92GF69uca6+L9Y/cfAEjTMWYQnBOxRcyHIo/DdAJrRWxAeMaWUhmlxVetmE8slqe0yVlV
hcZJaS8vWkr/Q95zkU6NQnqdjnQ5nxCUTbJfyTomMUKPVYRx1bPAkvWOwTEDREi1h6HW5aMGF1Z3
jr/kxL5IDnSeOetIRG3tlQVoVgThZYQTEkI7Xt6MQT3V9dWxR5J9JYa7apoQ2qrhrMbrMaqLIK44
ZtTeovq4y7wVYGePb2CrjHDLV9E8qzDCKTM1cXC+6WT5GaKoec+qf2QXux9FmynnwTALX3e14pb2
NNIjKD/3dvLu0lwJmSXcs06asGyV+plbdBdaUzz52Pf+IsocqXeqzq3mNPu6R0ivzhHXYaG3F2Ud
qFyGwkCtATZjjmPkYdGRl8W1nXNt7JnIrQdLVBzKkf6acO5Y+efCenaziuSotvF03JlGjlCNGMBf
IrU8MlbjTynW5Bg7roYoPRtui44InV6QUBn1oIVx6xFpT3UXwJ1SyhC4quWtyfuYPdXuocx/UUHl
y9jyjLliGLtIDSaWczbP6xDoee59ZGfOG2lg7oEW+uNK0IlfTnkRLBZDlOwy+dSomCtbmncDvVCb
k7ahMPf3powU93pwnjVtHQ8GkVGIZH7fEaENZK7qXj7ewSUqsaC+4QdiOFiS+Htk5tWi7Rp1eV9t
vXtt1AP1r9b7nOnzoZqZ9IVN/xkXjyWm9apOjm9QjHYYFHlQhPoPUF35UBaD16Qx6D5JxsKjdQM6
VcW/Iu3526K6axubOMDwot2YybQIk3NG1oI2EhnZ4Xw9JJHdXk0nPeVo+UNZI3eJs6g8/feNLcrq
P/9cR/68Ca+tD4N2NlrUFWkl/oGk431u0pDu1EMnqwGvVsVdeplZ45bcs1MafEl+gFKnB/K0SPlj
0rNxWoh6DRMN/g4w5Lei2ud5Mh/MpWsDd9TenY4u59oVOVy6u3oLvRkPcRaTndus+eMo5d95/MLY
sZBUrKdO/uHgIfQVN+O4R2Nw0tNs8Xq7RVg6gCs2wvHmoT52CVzoRNWT3zqsL2rJwrC06nBYGlBW
V81vtXjPVe4VSd3ND6NtvQnLrfAyZ+u1oGt8Sjv9QRrNK/wfRpvHRls/SdMkKbex/JReturJWmp5
4KEk1zx3fEcS7U2QtjTaqwUdZs4M/ORPE04iXe0UN40T6NZF6F2/N0yWAl7gWzDKqO9jmzjFcc5+
Z4ObXlcio714nTjicivFN4FGxNXr8lkqh8iQw7HnyvhY8WCyxchbNls5O7pIDjNB5DvDQitc0e5E
4FB10fOCN5meMm9toW5rsm82sV+3vSkz4K4mr39zH+XsNsnCYy5FCvZgjsyfpU3oV52581lf7VCq
WUOI6nWemTJyMzefpL3DYeA1jY5uC4KNQEju/2xNNdgN7Q5PUlWe+nUV+3Fz/9aaPZ/v75VO8c+O
HIt4Lp2Ud9fZMHC6WRs9qUJ87PTJqQ5dydrZhRXZD1okHlyjr/eDHIHHYu0rSayjEh+mGrmwo6qf
2srGqdnDjusgDXtSUnbgvb0/jWI5d8ZrPlrAvUlbvFEcE5RtI3fZ6JZPtj40dDI/luUCDJCrIG2i
PZs1kzghZinF0V3i5V321GKOIYZxsN40yqyKWnmXayKvvAJ+2WNuHRrWFv7jgCyOszrHovlZcoNW
MmyZLVvOM1qxf4bU8o+xnva5hRUqcmT31Oh8W+20TyIyWxVeoozOeN6QJmTp41IK48QCcNTuaS3V
Mu/u0cw9BdBMBQmbP6Ld6/1j9igIaW5hEalF/p7t6TYklJKOuKEDfSxXz7az/tgYzWflFqfGXJHn
zT3Qg9YMO4YlxqYoeo9oSLjK+EDzteYlJKlADJesoBj6qSX/TAr2TB+jUsQgYuwSuFG7xMJ4m1Qi
yWskE3N0UtgqohaVwnRrKGqM4vyo0nva4+2z/ww8pGTVI6NCCgcIgEKi0V/mpN7lcr6Q6vFYkkSo
aU5Yqi49AM1uqWkOSEgxT7NwTf5EoA65Sz+FLfaaXu5HNwld5ceK5RlG5DHK5ZnsyWv7gSvRZqjF
XvWKGVa8ymX4nFpjeRR9dzYnJbl1bf9maHZzRXwGiMxJd6pmFz9uN1TcMvNXxR4v0yojljv7JPv0
wrG9L7vkNBDg5ZLSV+VEzafdrm73qzLvE/QKEiPDXFXjrqrxmTZzOXtuNHCqZKKgMcde/DZZnswF
Zn2yIQrM2dxTQhWHRZ7aAbap7kFpSZIx8QqnoqmCjESsYB2/2EW4P6Y4USfpzwYwBihDtjkhUM+M
Tv+YM8wLMMJSPoqGeJB66M/3fzU2E2GfFQjM5tzg6MSuGE228yCF9qcgKgbSpEVexkfmsnuYkzWH
dSeHe1XMi5EqDnemZWeijQjnTLOPCRre6dqV3yiLvFor/JlkuJRXQNWXviZfMzLra63zIS5YLp7j
5EvKa8PrxbH0XbaobAaF17NX6vRWVWg9DDxhKJuB6lhrsLyrbc7T/coyKKNNioNyAfEBNmsifpyA
xiF/mFwfHm8/dkmwRFt5e1i4P9TZ7qi+CajLCpx+OqS1fTTYclBh+GbXEFsMPIWsXQyqT6Xehozs
UjpsMnAkR9H91czP4xSd8pFPymjx6SQQO06a9YH+6ENH8PO7w1Mbz39U8bt24h2kasBByKPXTRku
soqqGVIOe26hlf1RpFUHxcqbiQsVAuhaZ5QuThCajJ3G9G5XapDZ/X4V6r5Dxm5mK+TYL+1QC64h
qwkozdyJJL1g7w4jIfbuMJwjXR5wmTM3oOtCaaSOky/5i5yNzk7OVf8Y0Sngxi8jTMdGUBJi5xNL
5bXRS6v+AuLhf0knPGUE4MvaXdNQK9zRSKDJgLz9I5AWmR5sULupgvpcPWA6bgFD0NdroNhcEoTw
ZJpfKpSSZZJtp+Osy3yMqjvREVNiVfs+IjFKR4CGMIf1fDezUanba0J7ptKiq96oFPaSDDnI3qpB
nuZol5bxOQFHs1eCallnpVaHjpldVmf2DKSYVa4FI9bLeVD3kkEmzpIgq/CD8hrZ9IQVpYWj9pLY
CA1Gk2Dp6qQldaARbieZg1QRHyIHslipjuhGdlnb7qxZnkp9PbcudnYiwjcs1uURMbnLUdIQZjwG
pYEOcyocwa6QwZIPhXowwPhDK852rQrqYYn2omL6GnBTUrlOOgaIyVtv8kID1KGVg5WjPaD4I4Mm
9qyNanf6vVhPjvDap7Q+Up+WE4ZUzQdreGIhYiprO/XAGg5+2vXZrSMaDZ63OFcZ+XcUa/RZd0BF
4QkUH7Ie0C5WoVsCEI0Pln50OrRtDeHFGZHScrfCfmvGe23o3qi8RAJwqWbfTM1ApdHNcVEUGqi3
zuShM7l9LjZPLffy7XEuh2jXAwCbCu2ERXwmtT/UBnGMaFvKE6XlKmGFMNDtu7B7oZw4+umJU/2M
AevoqIO7RzRmP7RIA/1xGF4qNvFl7pdAmxPjOo13eamun9DbpxdpdgbB2PIBshchkPbNsuE5leIT
MB1vsQH4MrEJOO6TW02+aqiEMafbCwf9o7XsbVNO10brjaBZqcOlwf1Y1uz3Te4ygpFk91ctQsVE
v4MepAu60nX2hjb9GK4h3ldVJ2wgR+HRcZ2tWX+TdJyvUYXTiop6W4IEDOV+XsENrA6pZ2wRDMFu
K+LpIUos+zM2pT/oDdKexVxCzVozDp4hnIwDQQNyE3mxH5PPq5JEmBju1dJmj2XXAKIxn6VFgskp
NhAk0oFNkIbf6oFbsNG9mT5Bd8gTJV0Jljfx2H/UCyDR0c533PujIRSTV5q/F/ufNXyW3ZUkP72N
SW75WVEBZNpM0N23rWr+KhhKx8KreybFhVutz7q7dLvGCJG9pO5bnASd80LejIh2mXYyhn3UHWpu
b5m5BPX6NLofTfU4U0vAf1uRIU+XTf0zfQIGgUr7bvE2DN4Rfw3xMugut6iXCP1IiUDpqe1PmvuQ
IrdJw2H8a0E85MxkVXY2x2O2nEYOSuRpJOAvoeGeJsQ1hvYxF45+dRLxKpJG+2d3f3o7sn4WlxGe
up7ubbaTBiiwQf5oO6fIUnzVXtGzaXmQWKPXaLGvPDVF6qc82qlTSLQkSWCLWT+37K9o/wW/NCo4
9NRaILQTwrpVR1XN+QI3sQSmpAK2K+1woRaM13RcLPSi9Mo5XtcDr/yMQE5uj4vUhgMdWOe+7oj+
6EnBLXjFCuVVURfyi/voC66bUzg/x7Qcpt1TLivtw125G6rOPBzVTDwsMslPah53LP00oGUjkJgu
XspYnR+7pNzbRvIwOun4scy6PKVObfq6UN5IbR2ezHxOd1mJlyctP0eNYut3s3qtnLc+mbx5GRFS
3YR63E76BDTf4XrapBh6x1EI/pgiz+wfDcYyYbcoxT2njnNfMER4Olyvo9f93u7y72mef2pdpXco
GV8rve99o5qcMLehINbZaKgqUcK0w0ypxfkcZIgiAcI/RPWosrJ0VuO12aDs4aoYRyCkNM9OxC3r
Fc7FHnGnClCE7CAbGToQYIzqAwIyxoN2yOZQQ0Rfo8PTFeO3kRu9j1til2zkWQlN1Xkj4YGIbYzs
fcmHnRN12TmVVuXlzlDvOrtuw7KFSDPRYYx0w51RdHkgEOH2a9lDSR9edooE09XiTXAmpfLdlO9q
4iDz6PyXFW66e1BZUXPQOwPuRZrCW7nJIvjz6/Q7WUeey9sAa/lnUNMPnXmuVknBogjBECy1lilD
VSp1QLkd8ZxV9LN2JG7mjjq/O8wgC/qZsY0uHX6jG9YBP6r4deeCbdDsJxfN4Kr/2j5Ovkx+NlNV
+Iky9ofOBErpKfRF/Fzc7Dh+S6n+bY2eWNtHLl2MG3Lw5Yo8pjRXVJ16fG1NBno3HsO4rLIDgkr0
6MkKvNolrY+EDMIna6gXhKLVIzJ+4Rz6/pRlru80C4yb4m+MY0beQdNJFlw9kJTUryMGRKhTmgp5
3YBta2GK72zgvlW9MqUCPyAxMfSLbTrorRo1kNZ5CBahxGd7aS7N9pfHHSm08+yK0Byz79XJbxXq
uavi8ups1xa4dJpQF0HKuX0jvGIQljfrhk3afzIcuR/7ppbbXuO+mFDa8/jmRtIOyxGgsVfL+a1Z
loNSye42r5wFJoGwEIXVbuR8P9lRxqXSDO7RyIlmUh4c7R/dllaQdi/CYeiizoV9D81fxGm5RoqL
XFR/RfhmyWy3OPHfdTSXfcfW6XZNd5IzcAj6OC9lBcCDytzr55VIabP6TSo7m1dH0WUr1beUS16L
Y4POeiXdw8KF7pT/TnE4IrDiOS4XABbjR2HyjmSyi5JLmnPyzeVYPEvttY/zX6b92XevUutCCuDR
j42IyRD2rrGn4A9w3D9t29JN6XiG9a9DxtzGeUhyxCGCHwBxMltAa24hfm5xJq36NcuyH9oaEdJv
WNJov9ucGmVclqdE1GBt7Xwju1UfcyZ3VMcqQD/fa52sFR1utME6CsTfUSzuscmKau+2DvSN2bAk
EJg75mowqbE8Wo0oXzsHhCEpL1U2XKs+yUJi+91dqk49u8R7M22jMAko0o+Q8wHKhskYII0NuNXs
Kl6B65BDTMPIoj5Q3kqIf1W2np1Zm93YH6v1XDXMiMNWV1vtItt4Z9GUVAU2z7mh3VylG8JBTN2p
by16Cu35UnZwXWbR06aeGTa3ZFp0FMYLGKrmda1y+USSDVB+pT5GPXo4tTTGL0MYwh9o+TmbhTW9
1eMcmhsRGk+fkgevgL8vY2VHXmqAemsHF8TMrvoaAoS16QKjQwT72EUX5VUbuScweY0NfoXix4Rg
8cU8nmfBgzjX3a9CdWeiqJh2CtvYpa31EUXISUa7fnDr1Y/qxD5qKG+HseQ25zC7Tr3xlZPuuTTA
Dzi/npWEW8uqMmbgWCLZs2nOoMcodmBEocFr/YIfZl1ui5FBr/yQ4XrQLSqqZQ18y6Dvag+FVCCm
5+hrsV384/rJrr5XhKwxnK517etrruqsbjqcIEqRNV13VRx/xHYy3TrgyVtSJT27DwBUu5CXa0el
gjBxsm7kbCLFTSyJUML8jDW6V7VdtVZeX8wHtK31OZeW+hCN8tirgNC5/qqrWvtudCpX+PCs6CNC
2+lb06xvZUVYjcRM+F31M1faCgXiosUhLw5B/6AifdmAhPmKNotUBBS1HjpPa6aTZUC45hacKzDw
Mp93pewDzqErovFrMzWhazpnff7dTOatWYdXvfk3rs55TCsUGNVhbpOnwgzRtRcHF1Ws2RMi0A6x
c0qRTwRprtR+yiVM/1VefRCP9KbHziutzS8VhIAVMS0jibRs2nAH/H+oanUnyBIVN9ialle53ZJA
NkvK3t311V5KHqHpsiKBtrPiUbOT9qR3GpEg0xhahvuvLqcfFJJjuIwjRbMjw4A53+hHf6p6HhVp
Lm+t1t20rNuWCKIoYMnF8m9Wm6O12V8X41+6zg+uRWWnyNadDhQYV3Zo1oP03a7zFZXVXZKIauKr
gwe5jqNENGecCy67MJrLhkDGEeewMFc423Y+8HQoe1xvfmZSj8P1msQDBnbxLob8bea3eo+lMe2j
cmZ0zieoBAKqZyLY6fHcLwkA0/YIJeyLcXwhLfSdzB7PWGFGIhNaWNuTNqHvG7nOHwmsfJPIp7gb
1qsjgszsJcYDorKnaqh9CRbwgF6TrIrZsVB1z/uqg9m2EvpijYX+2yn5dE1rCKulbI5jzQxoPqqb
aLpTTgtxT7uhdxS/nnSCLFKtOSodube8pLO9Mg3TLkUMwxa7PKXO5OBQGuncKHeA94I1NqYgJxkt
/bFtWUsyhfllPajN/Nux46+1jH7ProuMZXuddLF6SRunRgPc1kHVmuZr7iDGSTjXddX9k8kE62H2
K60njmZE77xiK/VBDtzFRqT/GYE3EovDp3U1nL+YOrlaE8qhH8lACxwOfCeolv2a7uNvoA57fEVl
xgP3E1uCMjhe+gahwcCKKzVw0cscP+iWj3yfqma/tMiFY3jHe0CYt4M/NkGeSh9m6IKdaQujZ5zW
cAMgj47renIBl6ng+7p8rU8zE0taLxdNQwTQpaxDtmgYnlxoNsUxeTxsdp0urvRT1+r9bhpIyZOr
+YnLVyImoPdOSmlzxmnGQ6Rw156WRfPKuV32qjZh1liH6aPIOiTn93/GREmeZ5mhs0NXjjaENkNc
MAhuzHkteWKpx/3Pp9bSVE/3N3EbPYMQtSeFNJDb2MfroZjxpxijkt+07Q2azPkkV/E9GtESAyuZ
+qU2gFS2b7h/ma5ySmrtsPx1rUWe6xbpOt0ugIfxdUrL5Dpsb+7vLXrzLc0oOtw/Kbbs2vt7Vtqr
QTGSH/jfT9y/QS+W9kjf+ef/+UH3L2vlU0HM/uN/f85/vgcozBt6k47O7T98/9L7e0qP0g4ewMDX
//9/o/tnFWn0J4o+/sfX/vf3sKgrEGPpXP77oft7yTCrHulM2PG2v/T+S9x/LjeoLNTkVPrZaoOb
3z84dsN0ducUJuZ/PSJ0T9dnF4v3QYebs65EywmOnll3zr0Za6euNgvdv3/0P++WDid+Uo2IYvrx
0a1t2G9znnFt9RNm05kqHT22X8tWAaWRy1eOtB1tyajt71+mEZlfjYX9Htfp7zSy/2SIgM9KIayw
n4dfKSmZnYduMDoXk41nDvVvdF62N/cP/ufN9i2WWeWHWYse7h+6f8X9a//H995/dLPMJIgoyYNV
r5g9Or16wd/9aSpR93spB/R19MU92o4j4POtBHSGT+iW8yHQRbxMZm2e3Bq0FPpFXKNeGR+qQrO9
YtHjr3RF7UknSX2WPFYfpvN6/zCqjvnYm7kb3P/ZDxA5BLAv1yrNq+fITl7uH0f834Vy1VEv5tmL
UaIinN0CYawljbPMa2Q7uoh+13LXxK34jjQOLkm1KsNUml/V2a38+ydStw+Nzhg/x4JBN6NgExkH
eFZq1r4a5+m3Q6td0Br1eBFjXzwNus4JTOPP82BN32NZN18F5gozyX/pBc8TiVp2CGf8bFjNvIOW
VW4Z2KGnTTMGhlbtw4GTnewqeSWAkmQvsoZ8i//Y1CZvmgJTuFBWItiaGETczY1TWORsj5i6PaQh
YC8ZGBuQgv5U4cneoWL+xIxIewUCJhqXtqYe5CpJdVTofPE1amLAMYA4nKkbvTK/tXZGGVQnJ79V
279GQttBvb5nC/RAD5jpC033LSU9jJR7MNxAR+TKXmRmhJStCMume2uFeSjoCs9ixvna+IuDHvHn
j6HQ7te9NCiDYFX90dKCSTEudOyFzURBlkZfgwXJirZT762HLimeOczNIQ2yETwQ6R3NhVWIK6D1
5K6lqTOY5RTSYNDt1Xzug2lsg5kWbadLVmQR3XeVNE9DVeFNuhq5exlVqaN4mP8wXeLJhF1ny3pP
hjI7lQ4KlwrM24/z2osng4b2EtKqZPxkvqpb5ZriWGWhgzUb2nCwuZUWyZPZOYEpzMQ3Soz2ESg0
axRmlJgrdnnM0hYOdkpYbGw1VCzRB2MffdoDs1Au0dbhoemwiGeTX1frzV2A6Zu188iOH3wkkL5d
+7k6sIXgviBh8zIgsQilDNu7hkCeFOpJ1jyJPQAPWrDaaW+7jykmmrZca1SzznOH2SVSux0cdhhb
7muqwGXNrE+5MweqWK+9W3huy3CydRFKe5xC+PhDzPKKpER61IUeFhYAnZyFzSQ9OiNYM0iT2rV+
70z3/9fV/NcVlDbpyL5hkbcF3P2XRWx1TRUS7N3y0ileqkWcavePksUfFUeeF9f6Z2HpqeczLaFC
HPWX0kGfKCQuMf00wv5bbVL4dJJtDqDeZ5e7ofWwU4z9xBXprT9uqmO39YdxPtgtJc+mYFZNV43t
rnzW+hf6pY96ubzXC5pfEu6XdvruLPtrXPx5Okx+glR5SjIsuHYpvAZSVG+dj0HLQqXaWRUCWUZF
+qC2BPFebKguYlwO3HdUWOKkOwxd98+WSW8fRDpXMFB8tuhYIkecQ7tsMot3op0I+1TpyaYNT4Fp
3zqKE1Anfkt5uH/JgC7Vb7HrAi9uP346q4Ixs0FCdImXUd85baz5izMXPAC5xa+65q9DoUu48Jqy
y+UvWkrcBrW+XdBUGiJlpL5wqeaVyd9lctv+2cqiesRdffvPF3OEnMyCRf3+Sa1wmsC0ymFft138
SpcNLySHve/+WTqS2kNuDynOeNY5txHJyTG5ugwCzw6d47aXdBltjJhDRBlKEZ3c7T2lp6O9w/5N
Qq6bJvpjalToZIAXkPYjRBTf1IUWrOQpndpuTk2SKqoQvwx+7uFm6REbZmYiEnT19SuJpd+Oqvq8
5VFkqrISmSa5gycOqYzLCvbEy2Ot03ODvLORzvcwmd/xpiUuqMVpu5JYkmifqBkemv5pId0AF96+
VoYHcUkG4BQTNV1k7RRcD4JmLPep6UmjyKqQc+yJbpknUeYHm3Q73BhnZbiKPL+5DodxiUO/dawt
zeJLY1qmPfV3J0bOEMZJEg8o7xv0f7n1jlaHfBLA7dy38Q4KO0dSLZgBWh8p5jnrfmL9DY2VL6eH
tUyeB9U+LH1+6RquLRd/8ISf2UMj/qOvG2Ip4ifK415oZQc/yLTHRc6BqTxrJZVBr7OePNUbVqem
3dFe0hdTA4iltGciOp/2vQ8dR7pSVoGuJmx2afkjfGcWDN1olsFi3feC8Edf9pjG64SCduOp1O2M
M3sKZuNsDszR3Bmo7Q5apLectgczty6rrv1x1eJKvtsZkLZAlh5paAKXr0I56DBKVHCBZpFr7NT7
WOmJm7jaOn9b1GYJykfJuITssRMM5p9GQrvuuJ46E9MWd41WhZpS1uVlJmVmiIhN5TyLmjU0simY
4mdNyMibe+y+W0oYoZdkYbSvhhntrLbxhsb6cK3ejzV+akuQ//wvIYUiy6BulHwHgS3yj2xe9nHy
WyWdLs+vekmtQ8dCEr0lGeaGpjqDdh5xrPyZU5blElB3QWtZkrCziXoRaqN1lD861IiLLhzH6q5O
zm70b03jYByPEadtSg6IMD/0fHm2lGM6Vgayytr2hm6LoO3Ryi5BWqrEHRQwP84xJ/YzdASCtYbz
yMxf6iYmICWhmL4z9d0y790uP/Vp7nE38QwFtgS8dmq0S7cylHMPE2AHlIIoTvMkxOrn6AOGiyV4
DZW9fnDXh36F+SAPCao5r6wdZ/B+FoO/8udLRDnRvJnWd7MUh1SwwsQIf6o6dO2vKO2YiFEcM60q
rRMU5jklqbWO/7kKz6+GNIGTI8YDFJvFaYPerYa4Vsg7i2ACkNHnRRkOY825fCvyBl+lfXAJxXC3
uSY6u5bjoVSKqQ3puczN5z7+Zuchf6sDcIGXYTpws5Mmm6uKAaGM4e1kEmzu90Eg5s7oNZtOintu
LOCjicvf9RcEF9mSYmklybBpXhDxB5GsdoMLdMcvR2NBCj/EmHhxssxXluLWASC3bKt6M4WVRL0v
51OsP4pu3qnRVXO+leW5Wh97x4+0FxMPSX5RC0IOyjkQiOi13RZTR49QoOLDKWPEWFpIUFfQdJhr
Z3x2b+lbi1u2UBW0TYcy+X0q44Ac1Jvz1hRGUHLYJgNqctrdCeV5NZK/TfphaumuQobiPPcAYHFK
P4J7mRv3HC/ds0MUHllxZMx36a8ov63aAUyBkHwYtHHLXoiPBUj1Yrihicw6jqJgWongRLeIDm0h
MD2qCMOznKelTj4IWLyJSFyNDud2G9aO2BMTgkDGfTTUJ0zfO2fEx2fVQNbVVaQ05CDTQ7+IYXdF
z492spyLr3ZtrlHcMSgrDyY+n02xA/+VNvE5n5KHScu/VOSRulk/lwkLRPSB0MGPMFkVDgjOCv9k
34xiJjIivmwXhdY+024boEwmcCA5GDmOAEEDmtegBSmj6ZQUlen1hv05DeVhrZegN3S07fiDePKo
f6Aetk/37OWPJA97qqLxAodRRwZS9A0Qe0wr0YzIpFbluZJiD1KMnFOzDsA98GXKx6po73m2IOB+
yrHaSAk7nfTPVlx8rWlxjlqEHq75bmuSWqP5Cl6Fcyl6kBbPrxgJgdF9lzUYOfj0ssQakSkql3Wu
gL6M3txm3LpnXzP/JNxJMsf4bbUobjXx3cNudSi13f/H0Xktx41kQfSLKgLevDbQjbb0TnxBUKQI
bwqmYL5+DuZlY3dnQqJaDdStvJknW/vSzXGQqv5CiA1tybvFMyxAo6z22qC1RDqWO1dLThVxF0pU
w7V00r2NvdTXUC2b8bA40OVM/a733SvIZNBRHr94QlMSW9MuqlT9CnnlCTe2odTflsSs4u2q80s2
W0RGn3RE+YrlvRPUKXTq7upN7dFy+98FZkW1JbOc5jRSO9aurAGxEHSHnHY8IWA5Lfpd09U5+5oP
Pb4SLiHWB9ooyPQl4Hdsc3Vz5Y/UUxSPUOtuaFU7eWw9lHz0i30f33urgVoU63fxt7xQrnfjTh1B
q9mn9HtOw8Cep3ovMB11FcvlrHq2NdCNmLZ28ytyauiedFW+9yXW/tH8GIgtagCLWYeUn47WwSCh
TUl8w3I6LznT8bgF/1jPhVniRZqZH11Nv9cr9mELpviZYweljsoXdrxF9zgL3EJ8iYpB41NLTxZw
6DS3RFj3HOsmku5oRGXDDQ0Z2vJf6uJ3ZBj0ZzauBjmMwJxZPDHnuNb4axDpT5P6JwdguH2ONkot
wYC+uM3Zck9d8CHNS3AEHTSrp54kDm7SaJzeJNdqKcqjljKYEQ9mzD3H8MtMiqZjFs6+irZgVUsV
eYbN20iNfdKwX0NPqQSDp/Y+FwRawRAUXHXNdg58O3mcWFwKUVHgd57dBFcl+3WJk6A+FXAoNLKL
7N0HdkJiDAWNtWiCO0NiqyuoDgjKOH4n5PMa122LJkjMXXfnQ45jqEmqRyg5e6J337BiPvzigoBL
OCb5bQykFw3NFgvGFjH565cYtEi8nHHnp/2LoRn3yED2QeIG97kbKSPB6F79UPd70OPxqMXEntkA
JnC1YyeLUlOFur8USPU3qXMdQaF+tG39qsmVWEkq0sv//9GQ7HPEtLlZ13CqVr47ICeKBv5F+jBh
9tuSZV3HHGY2z6pw3zvXPFIgEsYlL/xCbJTH3STns78CszWHaKVokoxQs5fYJXM1sAPC8mpzKUz7
c7qcXJkcYvwvVUtrh8BiG7eBl1X4Fx3/3fC5q1hGjtusnSJjMM3d3OIFFlNGLEpZ+0IV793s03da
WOxFgFuqNKMGbvni1QxUqztggXloLbYjpZu9TVn9kZIZ0/Khucv4DQaRtCej99xrrXpCCaK+yZIr
EgjLRGeSStaejQCCbgZ4aNRNQuI4JQtvMybghvfN3CEvJdh1G6s4dLU17IwWLTGeyFElLugDg0sr
huf7uTVuOjStvszeNNoDZE/srWKScbyg0jGFjzFP+bIaHfCT7OS12g/tps9DMp4Km7tCuR5yNlZd
/s+oVDB6+mPbbmudT8HrE7CHM3/OGWwAV/C9cvYjWS1wpjgZQ0Ie4dpEqZheu46Tzn/SUm7resbA
HF+dNT4ow97N8cxpfbIqnde1/AfIPKNhOyhWO/K8v+Wq7TLn0fI/3dgNlenetco7pJK2W8sM5k1+
VkUS4kp71mYcn9OpqeEypYqgtbYfFZlbHmOpJWTm5L5wv+rcYomNSmu9Ls4rU1ipBLiUP4VX3dX2
pz5/L83EA9q8TJp9NPzXdk3CDnHfLN6y/DFO24AC8gOdtUGBm6da5A5jZjCi2q/4utnjcl12YVmw
FKHFiqkV0nsL8UwbWSZNSdTm393NzDhraL2MjeYZBxE3ggxkdPMSlwB6Fv/Syb8g9TPUNSNIuuoy
VeYDebldMWavesI5DOM3kivGXttQQV5LVAyN9ZHbe5BR2ahMN+z0z71LuSOf08DJW/IeysWzM8m7
yf82EaCmt0rlN362nUslbbuj+GZ4t/grgn55mZbnAQC0hKo3M58unnbzPd76w6225wBow9X2r0bh
HXXjOMM2oKz37X83wtJemta/6UP7PlCuZ8ZW2KCeTeV80bKS+Fq1Fz11Rmwk7ezYJ7xmrPYQU/mx
5GWoBE/bXrf+rD3XwOSir2VgMB1IqyePMf1b5/aLs+7NF+6rseFjphFXhVeAJFjXr77lzGHeeUCy
DLb+6hEJOXkS8YTXqcGwWoYTkwDFn4G3YnBzrtgcYHzo/V1u6lG6aGiNFsePIshDyKXnds+vhJOb
6Di/mTP9m7uDnhFwl803hwwQRms/aeUxtbYFahGtMn+v6zlgNbPXSeqN04fNQeSLXx0pKJbvsryq
OSThGki+QZZ4GaYmpKUCw67+Y7rNuad0EEDlLJPQ7pxPO0uIBxssGCFKLbyn4qw6SPKlKJqbAjRz
7ydatz32ffbk+VsrDugXVt7/L6H3sbcxuZxI2keWSlHb/Sw1mVjr2TFyiEfGs6oeVqV26Zba6rTQ
GM56Z5181uhUH/yaW5bfR8eo2JxolK60dGyoO3s69SXXEwQ7jLvnYTotY6RQB6eFfBmzX82a2R/c
XYpBflyGzxa1En96QBb0YRELRgFWOSnHdm0uoIymg8Mg0+WgrMjn5+2/xEMd7aurnfAvQ1k6Djb2
MaR9EcVOvFeDT/tY3TvP/dzuze7Hlq/PJG2AQO7L/DfdETXrEWmK4dyVPCGtVzghElbCSDT9Num+
NOQaWJJQ1KhBopfc+rvUOvpcqM9Sf0pqEHLpV80LXp/25OJnw75Xj/xJ9qODWQ/dHbJh/9Uq52bJ
nKMZQ+eEiZMI5JhwTTUC1gnhMJFB4NLjmSb6Y3HMhiyay5+2/aemPwLU0EyXbj+8NFkZ6jpgXMM5
NdP0kliotRoHqsUr1oGyxcPCOd3B07PpVMUg9zGX6R3W0d7Ix90qyz3LXBpEGaP7CugZOfW2Cp0G
vZEAirJkaEGCMpz4n0legu9q0bXv5mITwJx3jcfQjkO28hu88064EAIzv2ySIzW9U+hWnA7f9BYy
Kl4Tfmidu/HUmbt4/iOg2EPwkHT2eDveQGffHoMqBizMI1ZBTLBbIvQmZF07gFssf7sBv/FcP3Js
0vhjRdvCLGn8x459+DIlJ2vyI5EOu03HICqKYYU8ue/sFudarPdTzt9abq3HJS8iG8iSAhKR+cMD
Wumjvq6YnxqUWl72oj5rAncCvlIfRmivvRbx4h0LXaCoNY8p3gtQ1YzszZvXDt/4Sw5Tlz4A2DJC
6YJ54tx/LG1S7hAAd+3SsyVweJlI9a6nIpqNPEwr73kQIt77NqevEnY4xQOhRbNhbZttG8C/NXcT
YdTI6s5wnxpUG/UjgRO5wZD6q6wpbG1SM8yHPnJcXoQxsXveO1b5toxbOGs8eQx6uGQO9mzcbUFm
3H34g93d4GTPvAl2Xur/sUR5p3EXzVz9TnQOz+CDY//2Jeeg7h/d+slz16sb2j6fS99f+8F6cdBk
9WYKhFccbTBuA65NskRYTkUgyy8XAQCmUuTjBNdsn6omRiaNNPx4yZsnj+ebwz9wqNXQ4CNm7Bhg
kZxy6hzykqEM795qH+rqR3I6DvVf27w5fIKyfWmKJDCaWwH5sKyPslz2GcFW2kV3hnD+Sg+gDT+I
NSAQiT0fz77HEGDG/sHE+5qBEpTlyl7mHvc1niKAPQygGVtqbLG99ZYaUGNwhLZuHqS5flATC4KF
6Ob6LGyTfCc7ObbPZfri4qiGQ57CDxgzbNoVHochfh1yND/YcGOS7qv+I++gO7I9irUrddk7pd46
40HPimh00SR1wmP2gyZf4BjFh7QM3xfNjRr9MvZ/+5o1W/PtLRRduhjcxy+vfspqzLVjfleUxSG2
/mnTGvZFdraF8ToW6migJLbc/rgZ5u57vhWrtm8K+Fe5nlffx+JHZjrhXBvNi42IVWBbGnHi9Fkd
TmboKe8ma4/1cRXqAAfJitO/IKIF+zG65AI+zv7uzN9+LDgE/WCU3p6cAur8Trd/LWVe02V+8rDR
eKzB1Dp8VdwCbZ6C+r0fsgsx5CN8fpCf/s6F83VbsmHjB9B5ooJkRZPQk0DjrydnajZdzrhZQTyN
Xy2becomdGddPE6HOsesRWAkTshkc1KmhDlzbeS+joI1F6d8+INPOkimakfd9hNLbKxeC5JedXIE
NbM0ecZnRbS7VNfcWiBXAcWh/rhdrH0+s4p+8sAdV8YOYFzYIosV6gsEM+ktg09AOkFR4tFIT4vM
Dxqhj97FNGayuvmxOHkti7G7f9StivUQqDLyFDNGNb34tkCPL5iFavwPkAS6MiHI+6bDAtlihZaR
bju3g46ZWMBtHRsum3xHPw23wHdKKp3I2cpexI9tIt9EOlpaNUpdPLhuWkEksf5g6fkAPWedwXMS
unJ4+w1o/gc8mMUjdYHOFsFLAihugF3AYFZ8B4TCtFEiEtdixYxghZlR/KvwqHDVbO8rvbVPxuCc
KPmMEnN4XK3ufZg0Yq+bp1QEFXq5n3wrsjJbIgwJhlnNChTppHjlpaOX/PCN85ha9sGps3PtlS/j
JHgCzX2iqI0UGA89VmpsRRzvpWiOpfucr/Nl++wKLCbgqUiKbBd0WM+Z8ZzbXyvvSAc9xCvyFwaP
00g4MiUZ3aTzsZrmwyLLUzznR0e8TFztOpJhVvkprOU8kL1hQ7ZLyyaa/B8mt6B6KeGz+/ihnUYP
Zg3bPloq13Ryy8dEV2/VTOW498T3IBxGFl0eUlnxg66Bfci8xZw+FJnuBBepibVbG9dHzeFewRDs
MD/E65uoOrBmOjvdlJU4W+yqP6XyThXZvim7Y+1TCuX/aob7p8scDTvnzqcsndwEKD435WLX3uto
moNVXlEACLY0kTQeiPRjD/ibbNYtAiM8myvlDE3KkVtuC/lgGeEeKxYzHtvdnn1OjEbFl3dQJkuA
H1KR7w7fEq8uUebNsMu/qTyK7LQBgrkRqNu7BceAtTMBmMjxo24xLdPHhi0dZ/fcAayBs5zgwp7E
z9AtaHQsG4k0CcP7oaP3t9Uu7UpRBhZIRcOTPx0oAQuGDbIDJ9wU+N6L6Wls2mNVN/fp/Gp69s4b
WVgXOGECkSw/g1dTGzsnzwuW10YXRHXB7kygBHpG2hTbEbnYDGwlIrS75ds5+Fey2cMTxeK479RM
l619LlF6WIxqy3EizeTLsE0sljLma+GjWpv9+LMi2eE9xU94dgT1JDkBadbN5MjSTO0NNT5MvMBQ
sdGvew9s0LGsNDAjhLvKJqHQcwUJarlPJN8AoDhc3ghE3mprhlHbHqyVUXbRkr9DN770nfvlL9Yz
i7os2C85HuYN6lOnobE8Q9A+9pX/m9GA2erqKnDbJzyxrZOHbGOvYvSf6rk/ug27VbilYef2f1DS
dPz0bcpnYvjDjfXVySWs3LjlZXMez3N7HHJu0V4NSaU9mkkX8tFzLjEc6dNhlncWIAsTuZ6+PKJn
6mPqhkAjfVZn9sHFKWAzTsshSDd2kPjhmoxHZq9RcDeC/DSa5oC9LyKhI8RvCWJLCSJOXcngxzJu
NVbmNWYOUrlypvOhq+/HEfG2TptbLjySBKqlR4+xuXJpKCvcF6fUbtIpyzsi6kRGjWTCNlG4j6b8
wtrBq6q3WEMZIExrnEtFvSwkp/wIw7W88FvYzwaErRhB6qIjSATVgqo15+JYTizcK8d8SdametGA
LWnFgvKojPOScQLjP8QQKBVHv/bUlSILbTxWodCX5ZKtxXTO7b+rtlaXuirRKTL2RJXWdDfdHuoA
0bne9zRG3gZtooVNPGMq6XmjcBKpIQ9Xoz1C2QDUUTj7ztdYlwNwz0yPdyG6E3yBMxWsVwE6VeRW
/R1D1e6d4YiFv7vomigOjD74fpkLqsk4rBayqN2ljwSFbt3omTSdKmY1K91DCUgunUrNQ+OaLyyi
fotajjz81VNp6pQ0EH0r+qU9cPdzuLR0r3ni3CXj+OTJ4d+AqSkyfE0PJxtXp8/ZvICwRFUvfhc3
1S6GVV7Y4b46s5gim4Klij0gSJAlOVdGlRNgq59H1tB4enxEIC2YjLm8irgIs7R1T/RBnVWdQzut
0pOXzzPgM1T0kVuvb31SB/uKnedbDO6jHy8783t2yj9GxxGLR5qt1GK8sznawx6ubk1OQBjjHv5W
HXNMkce4XRxzuroDl37Tm3/SyT1rs9YBDSg+WfoDzW/MiCYMi0u+8ddc3Hhftzn7Fli4dORGeYsn
ONYTfL11zr29+NAy4seya//UmWqPE1XbV7NGa8jI0e+HZelu/WTc46omteaMxkcfQ1w1W/np9Opb
q50vwRJNV6SKXSYsLvim0q7FzHLJ9HO2S36GUkqeQmIYC9pR2HvsQA9ghl4TmPAYSE0RejMBPzNr
f1xJptnFGKg187sPEvhaUjq0y60xR6123bBexadnviV0+kZdAxOs6rndQhjiBZS5gZ285xX53l23
/HG8z675m+nf0/qTZr8Wsjj2XcIa1JpjuHcYPqDXggmE4MB7OOWEy1Ty5dplvI9JYASscFbyFOGg
VWQ5WKjqhf5mD8xzCssHVRLtqUpZyYyTeWuQDBpZpMA+2BzHWg6QMElI9WKwOgxGRcjKn+98b7aD
qeDOFJv87GurtRHvvpvJReW4LsmPo8O97vrunOCnulBM+QkLtTvKrOSXX/ko6xUNC/JR08RbKmXf
dzQeGtXP4NCdITXAMeBkWmzsutfoEaJsOmmUIUnPBdiPV2uaXRpmvA9VUNwZJ7EK+RrgwNGKYp87
IAS79ELe8OIU7T/wC0eizv3eh3OyVz0XSdE+DT1HvEWi1Ch1i9aMlgu44namm0OQSFMynjiRcAxx
NRARm5KhWEj3LLRmPQjJrQSvDblfQ34a6+LApFA7c64edeMdiJe+RWi0A+FzDmZ3wiwr8zysEvcO
k7DBHU89OV1l3qgDnoimBUgrr27OH1fjFEnojd2ritean/vp2SzIPc0VS0x/abKjRwXpvlybPHRX
afCXi2PCXLL+RB4siL1kCUH0ybBroIaUrfptWvcjTewlKE1FSecw45NILkmXPfVdfG8tsTq+YcGn
QSJ/KVXt7XHsM9LxmRTZAOZ78YNkTju6nWHq1aZxEvrsnlfzoTI8/1RpL2MrexYMG0/Y5HnkvZHu
5xn+ADEjmkONDzsFZt13qMHzwCEsLfGUydKNLNeWYWY5MMNm+TR3cE02Bk3b2LdR5v1RFoA0HEjZ
F1LIugv/0rKMzzJeiV+iPfP5/7KLi9pqfGHr9zNC+D8vE6rFFoHO6pmbB2k4lZhIWHDnoPjY8WPH
LjAguYqLvuAJijdhehzbMZqqmNsOZSCWx3qgIuDVwVWfB4bOhmNMlf34IOr5pJn1sB9swnYiJe9I
SD9JmKJ1kpcB/gq8mTF2H2XPZ2MyQgocCFFSJyRWnDZ6LW8lq0O6AqbQnruVpbCWRauG/bBWQEcW
PTm4q7deErs9oCOisMuFS3bWIlYkcgK39MlOB0m5bSxmJObuzOlYn+V12M3eZe1wFVS8r5rYzI4a
aIlVcyFdDq+WVb04btvfTTZPHbfJPRd6J8Ai5x+kOMxZD/nManjNJsaTXzUanP6KFifGrdYpoLt3
1XPcV1QjDOtnir9+FqDS7dQwWOHCoJ6Z249pTxsJs8tzotDELLu4Tp7OGGVakb8S0GK+5aNR8i5j
2A6XVYx0tGy7tRnaSJE4RI5jJCGj5G+/knxVcmAhWQKlv5D4CfvUmi4Gu5RDYeE9GHLBxFzC7lOo
2jwXxxQ9+kw8Ebh+NoZOl/AUj/AtNXLofWE69yldxKXlbsUa/V2pM0F2WXa0WhKTzFVh6+AbFTpl
qvmYnuBABL0SEDBgCaL/+2/EJ5qLJ2/5EGMg7hBANXgX8+ocAS3j3zfxnvJO4W5GAstaHPuAT9GD
JLnuNKt6MLUYdobmP1Yzdjxsuu9D6423yn3rFw8IgcOPyT2Qmcg2K6guyDQ9EghlItSmvNALMITA
Lig7UFcHoDZFTmwsmzSSKZl8lc7wTupcYPaLHyZt+vKogdpkIy3gws6012jNLabrmv0633ymsXvV
muo85kSsm86a9+W2QGOOBPzvWHfpJC2uGyvPXpNxiarm57nRvnQ4kJA8WBbBo/vr67z/YRkxdLqg
25G5x8hQ7mNFyOIic53lAxiiwG5RcZc2O7djcTSyyguwKNMwxEQKh8Zo14tN2Y6us+UHstlvErlz
K0iyK9E9FmNV3q+Ge3Fx+9zZUGPNaegORHH7nWVTctw13iPPFgFlh77vquPDxwDIOiPJ8wjcHLvd
nJxDSciwTEYawauWEK+7SNIWWyDZbt+9WCuwILUMmNZbbTZnXKBHd3Z6SMtlF0ydCk1AQEu1xKdZ
nMa0vpIw68LeHI4ZimaHAQwqg2WVYW2q/VCxOduSTxomkKY+jR5KScn9mYOl3k05Fm6tOE894pwR
x9ahthWRR/gq8MtWvlRBw4fpsd9Nlv8xmPq+d8k9+Pewmjmn0irooUjXo/+WK/prGoAF5IyFBsi1
L+RB0IG4Q2NYIesXHYLhdmhgWGiixZLnPJ2wMYv+j4nlipD8xeQfbLkxD6E/GZbfRpAjbvwiGHOd
n7u6WPUcedPYHNjcc+UTEzH59OaVBL4zZt8wl+yxiWRruPz6OPNDtbLNq3PwFY7zmq86xo1Ze7Xd
9M4xr/+bTUHSs7nI0peS9+jOswn2G+XNHszkCqoMUFL2yWjMKGPdYGEm+0Xox7TwvTtP/cyd0s/T
nPP/bsT4xsGPPBj+v9XGKESv0swI7gPRLHWGQZSCCpgbfMAlBNyNarlvtzIVNeqIdKmeYU/FzzBq
E2gBzKrQIx76ClXX0us9gOlH6dOTapfNYwUbIEymYd8Lc0aJNEiLJ2chZ4BSVv5DuaoKV79GGbUe
m0Rxe0OyoG2HnHJaGfcailO0GiO3Y66Nzubd84U57OP8RRvzSwXR7mp5jC9lLm59E+YJ8i5i/90P
koK6q6EhvXjs1FiN4+kjZh0RHbAf06Xd+a6wo7xqIrNQz/32Uam6Sw8d1hFq5PHieNJCpex/1hED
o19aH37GSjMjsUHPB4pI3N8SzyVj5nHD9LSXVCFRVriWgiHfxL451bEDbzBhnylT8/kU+wm78OhX
12MGs2d2a4ac1UJFmJAkKzej7YhCGe7wgCMysy3DVBtxYw8mR10+xZjDfYwhEAePGo/9zhmx2kmP
lgmv+iZUfIY76x/NRbFPndT7//92Ul0zb/mwvQLGafVuNHRh6dLA8uyvr2LkIuzmYpvCOA3MU1HP
DrDBTf/Nm6+mASyZtCgpTk2mvC54xsbhRAfPepYjSl21dm+Ma2+5ztJfEtH1nb0Hz1TvJ0EioIMX
t634TAcXOkm2nAgKruKYYFtpglgbL2vmwWXOYnZyhhnSh3CZenwNiyEAa6R+4G5LN2J0vH+T/pma
GoBObXHArbwhLTx6FLf/FjVzHA0JfK11aN4FBTroZ1hs/FuMz4lOi6UNla+fdcG57mr+dUgHdPoB
AoQfvxXm+lJ2qMhpfnUyQOviCjJ689FMH36yPjtwcrjt/3EmsAsOfufY5n2UjPGPgv/tcQ6GFSE8
gle8gxsv6lBY3Y565N7jqu4a6xi12ryGZFBzjKmlVmJEmgqqOpB+c4YhcDAcFtQvvLsj77e1v6R2
/0JKhl1s5hOIgxnhzHdDozxMhyn8qzl9NB3/zlztKhw6UKbjG/hABsdUL5lRnNARa3NkiqJUZj6l
+fTiUzmwn3V0ipi2k2PCMmlsnJSFWPGFNMRVqJ3e60EDOSQNLMEw5nfL6gcg+6cnp0Io2hojDUm0
0yqSKDOMe18dx6J1gzYQA7JLMfBlcWe+qsLFUT82JBlB2r0iNsvIGCyeNRejMIfNFqXgHTiHy1hA
pSUt4CeQCJA534UpnjsOCnwJZFG7mpeaF1d8/GTDgVJMGWjDausKcddzrvOl33o2XFVqVwz4ge1i
mNcVlqHU8+/GFO8eG7iKO+jw6bPmIf/OS8yrOYYxq0o1jHCcLebFmbQP9varX6XwCeFmg45LmH4G
P+xkQ2FnvZBPQ923yoS1DzcnpjmLmw5l3yiAe3CuJtGEnFnJL5iheLratQ3LlCaTLuMSS1nIsRZ6
dmW9BgzLa7uoh64T92WOo6qi9NczbnrGbJIk/MYJuA1sQT2bOq8+j53cNswsm/reCVAUs4cskQ8A
y/nbUAQjQX/VBd11ihqtXCPxPxBqplUAg4Z7VKuNnNwgiClWD0Y9UB/Xk5h1PPVRabSH16QPwhSd
Yq3nbm9qA9WCa7Vfe4fEugHv2yRzwc52+Ut5FPJOaltnMQ8Ut+CH7bh4ne08VO7G7ciWR5f32c4n
YBRJWn76wXw0zDjZmwS9wuGp0DN1YW3yaXlq75Yr2uVMcn7bxJmdrI6z9pk46AH50MW8jEC9pyEV
k+jNRsX7wXwkxV2HnMUUEEyYHmHsM0pcVf4h/AqzumufEosTME47FHWi6DL5Sqtw0sGRDHH711HF
HbSvHeWS94kqr62YHlJT/+VuyreDTTGaEPF+V8ICz8Cdd+vRSToij/5z3kvFQpStIl7uIKFmfg/y
CmdCB9hFgJ/CGQY4oBI6eE2iBI4tvy1JMMB1lz0bOUUOlYNsJMGJ2Lq4e3MeysgziOJMKeAUzeou
SvZFaAFBXyszeeBQYklpUkTVy+w6U4nnp1l/LWnQU3ZXXAsvcpsa66UJ2qG1zfLej++mgdtmXudR
N8IHq9dmPfYjkWGUHtbEOVguApUIzgOoLHNAOvfTL29U2G3TItl1CsNB0z62MS2LhKslSHzj15EE
bFgGTfgdUBDAaFTr9JIm5NEc7zTYI1tVE6GPltiHluvuQUkM84ZbsXBMsXPi/Cfg72LvS2xug30M
SZrzdinK8aT49ekMQYNJ2zhaQctruS8i2+0fuHT2ouGbuP1jOpx3ibvy1iJqKQxyAg7k6NKRqJqK
2JvM7uoGdnFZFkE8mkA1SBoHpbuZIocWGM08OSE3VyOwoNCGqhR+hMsRNHFWWtRhpREhW3mSnqeQ
o5+4WTqcR8gDhON0xq/+g0uKFeqDSWtlw0p7hmiNI34a79APzp2U7aXtGuvU1eWbiOURxc0JebJU
C31DczfckDVae7Waf+Z2/elqpPYyo2+ortHVR1ddfFEt4Bnjb94+oKgL0Dpmqs97W9e5Z9q9dx5p
KIMavdHim3NNUHEP8X3eYQq8ulP5SfkchT/pLxcHVgg07+xAsB7MqQu9Aafwgkmu5yVx41G7t1SF
gr/CBtTRYnZtrT8Ni4vZIgdfOOnTP6eQp6Jko9AzF9N57V6FYARrsv4cayQemMzxuWsBVIOekwUV
zm05F7luMCLOIDuNRj1WeaFCIMx/zE3y1ecBa1ZqRFPenRkjOfYr559SIIfNJf0W1tarBkYgGvye
sqKkehg2amKzEKmS2Bp0pB+Br/hekW5xHUtenL+N6rAKGsl16RmkJWWIsFFB3LcxzrTMtaJSh4iZ
19VzOpccQj4WAKxUw19Isb09//WXZe8JujI6+HYAq81wcNvhOFjywcixqvlVcRvySaOUlSV9OUN9
9vnDqUG4rKv9S+HOLv2C9YfX5uYjD3Q+bl2lCrIJt9vR4H9Zf9Mu5XBupjFwcvuYxSyNFqsh6iKL
N0qoqLvL+va+KARzNybERrf8UMO3z73M/TLzsqLrGbyURGIG50/75g+IcOdhtax7Z8Tz3oK4V1wx
KMvk3dStthchj9NA9VdqkkgfrqGyKoAtyYMCoOUaeHjccrrD18+KsvxrGbJ9mvX0vvBS+1ZhnFta
gqCNbr5tDPSkzsE85xRPsFmSh17W0F7b90LYxcEQOOh8ZvUgBumU6PzhJ6oVnH7p0WbH92Tu3+vE
XKI0Z/mgd59G2UDixpgWgOggas7yg4TUfJpMhEYEqJQd+snN2MFPBbabRDa/Wjm/k0Cj6RO0pVWw
pLZRwRwfhU3rkNV0WpH8/AUcSXIJTI2SwcJD2DRd7SP1CEUsA/kYDy86jRfeRddT98jV8I5Ipha6
aYwLqFuDxh4Gap9MZ6d8Vw/KPP7XmxuukVrYuT3U4yNXmWsBkiPy48P2qOAhxzKL5bFvhaT4SO25
Ro9HO0F5aNkeUm80Xr14C6My1w6cMNYivqpMvrUSB4COLXxYcX0h34AyHWg1sRoJLa+Jyd5Ntyom
hFg6bM8afQ4tqdOCt/56LnoJVlcet5ypS8d5phsgaQm0JVfiRLtmxoTGbZmrGdTMQKtjbF0NdZle
OxtRUusjJln7ub8k87iAsXVNmMGNQWoIW0c5k1hgdp+qbdmaV5/YtR6GIqvvu1V/xLV4qcs1v6tr
1sFpjPAzEZsLHS9/Li2SPKM9II7PHCtVN7w6CWf1OkzYoZ3ZvnGnvk3lVESLv34jFAuEYOtLAack
ScYY5+AvnOv53LAnCfve/U1thjCfPrQjUshrZTdvfdJokbdiOepabGu9BRWhH89Zoj/A7MyOCbcs
IhD83atZo1mp7pG2UggTCGEj36bbf4yd2XKjytatn4gIIIGEW/W9LKvc1Q3hqrLpe5Lu6c+H1v7/
OnvHORH7YmmVJGTLasicc47xDaeUJ5Y+yJ7DC9ZFwIFSDGst/YAdwjazyKIVwIxo4wS62Fi+ex9A
yZdPzZBc8BQgjnCabRIP8VqO/kJVwMbI4nM0/52v/bQxgxLgDuRCS/OYaUDxRufMbF1HtsSnnSS7
Ar18hQd9gfw62o0jQyglCn/b97WLls3jkzHtAQDXSyyO7lpvzPnn9MmuGcdil6F31CsUVRI1cP3b
N1PSHHr0fhlEp8FaqzwgEQuGfiX75qzhUQstK94NmLxJ3EXR3+f5z9DPYbWYZOlpAWRC7D90ByHD
KMyh3chwXB+zrQOutZlkgIITs3vF3jPybA00HrzYdIwBCPdhQkqqsWvqIdzYXkekQxPUL/04WUyW
mvcwxMsZx/2Tw5xypRoWOYp9EgrwrzQJveOJ1ng3Vr/phSCc7tNPy0Zy5ZNGuBJanWErQ70mUvsD
Ex4dNlHAZHWOQn9KBIk8WW0R8OBOb2NXY2wAIpYShtP09K2SnOYNIUYYXaqFLXp0XSOYB8S/C9Gk
7crHD8AguJ9nc/rOanRxxx1bH7TChZzhnWunNc6VtFsEJjUm7vDseyXrCYCQCUn8No6CP0orNIIL
JV2ygISqNGQS6LbiB80fY5UUIWb09nNKJW3myLrnIJRjFb+H9qgtm9CVFMjRZ4EIGjfFWdPxe7oB
Q1OXneWiNnsPvYO4mp2V81PjfdQ3cp9aMHGlZ1+6KifdNAw8GjmKsKqOl97LPf0UJiwATcTZh6nc
CgZIclSaWS2NpP4jbN1f4vClMT2hfE9haDemmKjXMiIarRDvtkIEn+1DEYm1jQBsaTsj1XYes2/g
LjI1GHGHOFYJsWvWqT1EKwWcIii7OdDEbGj7KGijvvZsxHhc+yDw9kYCfmggHiWRDZZgPlckl7eL
JifK2zRNCNMpEbf9TBTZkqCA16+PzaVthx+ZykB26p696pzpOmLHeOF7gtKXZ6c1bPC1cTCIimDs
oHnmDRXOs2pAowTCwqXJx2uPxYYW9LxYYulIAL9AmOE10PIOmSbSy0kEOB3xCq/1Ogqhr+N/zJFv
kkEPeFLTqNmA6S0ihZyQJIithxoO1mhEsS/yDNvvzpwssVYB+/26BeRGkFy09bSbm1Gd9HwsNnpW
3FvZFlQz9IummKICHMfMPajZ13sB4cQNUUj1KA90d8encECzpLQpWpeEDu14VzWNLdacjN6+5S+I
FsRRp+seCv44YRkepjdwVH5SznwOzds57ID6Jm12SZ0vgxFhjBaobF2MdHiwWtPhsYrjJBr7zDnu
KUBMGHkV8rhES9cOMw02Nua1C6udX4ffoy+wQ+TiZyeido5M/4VdhD4MC+bCl/WupUdeNPUfz1Tz
HPHCN/SZ6HDramHmoISzOpRoWk9BE/hqq2VKIzZrxhcEwR0QhrsheQHT48R3S2srnCaUUm7Tnbuq
wnbV0oFzxv48elZHyW/+jCWKS9vT9m0bl7cSEzS+Al0Po2Mfhd/Kr1F4Zt2bkQYZXPwJ84TkCwUu
HTsFKy8DNJpwTTwPRa6ORQoAtBsISONAZd/frJ4CpwFk1Rh2RNiWX2AsQJxr5JhjrcrsVq1bPxl0
A2sxeJewygjD1ezvToPSEyOns4tcrXryyDwUchVqYmh07Vqk1cFrcda4mFqBpH24ZW7/FvY9icXV
zsOz1DsTg667yyCGtm554M+KLoGsXvDX4WZhQGrpiA4DguQPKiEHtfdInSnFRSjelVI3Xw1NGU9F
bVsXW+CQS8LkgrJu3AOsrw81G98Nk7Mv38tYgR3X+ueiqqDnwe8bqKlaQA8MXTeRUS0t8jr2MlXR
OtFIrvfG+pZatb43bEwMXWl5RzuoiIMJVnRz5rhsK8CwQy9jtgwnTJ+0MvB2kXgphwKw80TOhWLg
YImCDZC/ZuBXrjwzuQDEl7c8Tt4Q87x6lUNL1WFfw5e1AlPRzkkr3wCYwD9iLOtkWqwGM7Cw2lzq
3N04BWJPy/HiLekpbMpTgtL6niC+qX1FiNlfLQaLK9RLnOiybmvrGW2yOH5t+uYO6aFekp8Trzyp
Dwct0p/AHLjQZRWjcguGggfQilKGRi2THdG/+Sm8aWlBPCc2By4rlMzeGD71Wqi3crLLWWxEtkFP
lrFPwW5zftwBlgG3ktjOPqLvKWZpvewhTxeOeq5d0otRHDBTEC4cqLc8DZ5clYCpb9xTCj71LQtw
jFO7rXU3/wD8f7YExXNRdDMHvnlOmrrEaOP2r5KAnVWRymeb6oZpy2zz7WYXALV/pvDuwlSyMUCb
ZF8Dfw3mHA1cibgtExgUAOwGn6Xfp3FdMyiNZZiceNOAH9FCxiT/nCkCiyKbnmeCqqWVpr6MuhQ5
cb4QwmPE2A/EJwltlwUgMJPCUOvcpv+WNGhsEvrlG2RzBUwawJ4R38AmmupL3/gdRvXxW+v84MP0
PU6OkzhKkffrIBXu0cnLz6BClxPnxanALHSqY2quFGCYU8JUqwG99xNJssdRH7RTh2zt6BoYOuOa
Hgq+WTZ1Ry2IDmAzFkHSnEkHcU9dBQyaChRT6LpH0QebfnQZyCGgGxh5FTvLyKKdLfwU9xe0baco
iWlIIXtPL+TpJVfTkl9Bo9fIydnkMADds03+1saCzyFWmgA6IhKmEpCfaR2yof9M8KhTNBOoA8J5
IcyZN+8hMEN2g2wMmn1YJdibc3VpY9SMumBQYISoL12fosidgPbKkiqZsNqbj9gwx0yxiyI1Lio0
xklNsxbV5GWAE0NQ/LY8pZVPrBL2POINfFzbQbJTxYHgCNQt8WEKmvJgQZcfE488YSI0sSnTj3EV
AlXUPqDL4dkuzJL9U1ThSO8pN0ubVKHfaKbONYG1e6MpOTUmrrVyUoS9XYTjp0+z38Qrk82Nb3hv
sv1alV4qoWQ32BPSYxDl+zgj+cvq9BqGN+fb6NrIZl9lEKj6MKj2cH+IkCtSHFB++xrLXtspzd24
yHqTrBTvnC6+CvKEd7lIKiiy4Wec+dWSfgPQQfMuzDdUb8kFhWpEPhMKbV8DRUDW1V2ZdrYZzPFV
RASwj8aY7SAXYBDRhr2V8eeitIDIQQ+BxXGTqIHURzdTG8QGVY8vskMRfJAahDMrYgMyG7Vq1zk1
TZeuJkkwWcvIRcPVukBdVTMCdKdFZ+jb1rbA3doA5UvKuE4e4RhgJG0Z9PQVfmNR5zuC9izIr3P/
J9ARQXRjsFFIN7IgGJe6ETo/Bgzz28TISQ+wo73qodagUtVHZL608S/+mKxKvY+vNB2ijd2GDFwg
0NP4VKc06JnCN7TFZYwSImrfFOk62yyRV3MCT9lqzTOVCPBZW/yWDluPGh0LTfVFW1fhRmjRC3at
hneO5kon/a0pUXBPhkmoFhFkQ1ycSDNxnlEPCTpQcF45h1VrU9Xx66CH2YZw2LVDU4HPX7MRI34P
N13qSp8zOseNHyDalx3gH9Q0CicUzO9W7XqBLgj/+G9fynIz9ZhylmxAU8jrTrukA3dvOpHtityR
K2vEjpsMvnvSBNR7PwelmwQup+Ci1tZ97hgnBo1II4LpBb5mS18v02+wgEP0DMwplCMgPtmweEk/
45s+wWug+1tk7A60PAOSoQgCKCv81xMAcU6+fYa4mkbwnb6uc/HNDM6+ifneIgfjkV2+rGvWJihd
IZOT8icIYZK+Ws8G/ZwRaRlhzpRMfmitZyeV9D9Z0ofnmLo8ovv0GgzmC6lZ0y76th3DvMPfqo5u
m2AT8drwh+WLDTUvqYWSEKs2+D4m7JEtZ+PhbT8VPu0lbH4AJbE4ugMW70DXdjJon6QHu6ogQkUY
w4dZ9N3emUEezgQHuhwAvaNWOSHkNRatgRXVZP+xtsCJLxzBuRm+ZnNjz09kk/OuZPnD6qvv1Nat
p6IQ9n4ox3YprnpG4UEBLHiRguCpJUVyK2o0mMwP8/XY4H6LlKtISLXidK8bbMGjzJZPhhPka8Sh
nKKm8tSgVNpHDicWq1YH0EUadhUPLtOofrIo5iShM8Z+XHgNb+EEZHgd8EDpVu7O8FCXawY6EF5J
eUy+0cQPBwC1+8rU2sNkhZ++oWktxe5i0Bx/ByOkZ1peqFvqJtuowwXedw2dBditZAiNznbykGB1
Ud3SDVC/bLhwG9ngWUVSOy2zCiFUj2Nd9VKdU878fL83dczgzat8Yw13FF94pB8TffroLKw0OYq6
qbMzJhWcoBHV/DFzC75lWpwD1ZloBUjcHCI6MEzAO7S41P9d6GDWmS+ESeknpNPshjldKPZxEaY0
DIBvv1huFu293noZmvQPQ8kO40X1CdzlkBqSNsmswua3U7rJuN8gs8KfIJt1ZJmfdIuxuRkj1t+R
WWIf6i6IB90D+RO8m7AHmJRo+7HkUxpSRMCIA3AJR5v+p0hP0h7dM/N38hSHJD3lOZutPKhpB47p
H2qMES5Ln62azNGXYzTOBhWCTXAI6wdzalcD/dmbRzbKD9R77SJPgqfCxACi5xk+Lp/svMqm/d0R
47xyfA3Eg9NtGAgEPyTCWD6/GDRR37HVS9iXjhuXbPAnZVJ4G/q4wSBHAHN/1lyTwmMwv9PQ29f6
HCgSa4ce0xe2AlDjI2KZInlTjsTqOzhLJ8NPr8PpAn+AVqsZrnnJTtQDHnNsqn4HtQ7osOsF28zq
t9J0zKtblpiTnRfHSI9pR+XaKkQwKtH++IpBq81Jb1tn07cyOiSLysXLz3kxblN8yQg4Dzoaq2VY
F/Mpxckvv0b6kWv2ksO6nNMHSyWPhsv5HjDAxBDGJw7EhpbXNualjDmNwm7NFqmVfWpQQ1MRe9tM
ju5V8MLQO2aW1G8yPPTQOCR6K/rZxBgyjNbcC0ShhT12PwdfHir4NoFVYezdtSwTYJ3aY6nVwYUs
2OQ2QuxA6M/mJ7RZggo4DQiPkEePl0QCNc9H9qVB0/wEc4zuG9PKyc5wsKBS7jdBOqFxgeMJ7x+D
M8gYu3CMlTApRepAUJE5eX6xbJzAMux8utp5dpO9+u6nPtzQPNCp7pGak9atl/6vLtY3paoutPz3
BJkyaPVFunFGJ7qkNPU3mqvMdd922C/yka4WjfDAyYpzVrHd9Ox9byfGcx35wykWtES84iVztXJD
riM0P9KYOo0GQcXed60K0nWtCGCrwqHFd2TfGmZPShRmbjDuL71RTxsGgJDOdZzLaVM4y9rtFz59
5INhr5T7c0pSiENT4e+YWBErEBIBV9r3ulLTFrlgutJahTDSpzzXe9Ro83vsNili1+Y6kCqSziiO
9DRUbMUHzaTAoNBd6n5snTJpvhZltpc6uF4/tFHrm9RcfmCNP4TKnPX4jQaRObWm36P2MvTAFFPc
/1bFZs1CaXZRcypcmKU/fc282joZbVqsXtHBssF58mXXbKhFCfSo5YyzYURDNJMuiJvzA5y1ZRCR
h0v2us6MrB+GEKWZC8+5ZyBc5UOO4KLAcIh4ZjvT5ZgS9ekRcPstITJrUk55Sft2Il0qdo4gPba6
y8hurHWmQDbVkuX173leuqyQZb6eKmpChivuUVAb8C8M5oVmduSnRAz8HYB9I9Osnr0CiLL8iL6O
ja4R0xgaoDAAELsDgcBN0RKhbDMZzuuYohkQIPtWh7F/md8qGrwLPqx8yhvtHQiSgcQKJJkmy+wA
TP5sUGGdss7aQrANXycbPRJAY8ILI6LQQ6kuyaIuhHkqw5Kv6wwPtCyn3+e4BAq/rS/sYJmP44oT
7nQmk7W4eyCaWvQbqLPTfdLAZtMlySaaL+Fp6QpzFyhDh7a4rveQGVPlHMxOnD0JuLmJDyQfiwts
dCWG9NzjhYqFeMIO/R7KSb85DB1GiucshOckhE+DXc59NQzVU/th2dAfBOF9d9ZBYx8zq13QFKbZ
DYV727ZKvyLVttaB07QUM9YfCmljCy2fznUwaMzHvE/y7MIN47HXaFSCTFI9WtadO33iF7+rkAB5
YgDAzU29e2vLiX6O8RIipN57CZ10waCVkliS+9zJa2p7amVLyVqH74+/dpEh/6PVifKkzGiYoMLs
Ej9nD4Dz1gyAFXuaQT5DS+Bv6QYFxFlqp151r1NR0I+oHYhMjYVXPiVXdEjEuVKY1m0TcUicM4GH
w8RER3Y7J9Qxh2dxf+7dqw6icxlw6vyB1CHFeVo3GC3t6RiPUMs48ca7NK9GooiIF0rz6KvufJhb
OmYf4OsRS80ipkWaK2yVpJcxK6ywyuY1OmJpm8dApfCQdMgzGFNBX7Ip7qwZohXw4mDLT0JIA5N1
HOrRW02OH68L25vIqWcKn3Y6iCCmmpC5S2SDUfcc14RMKVWZF3p+ga0UVYGVrjvmlvsU2hqR95+S
6mJlBzZSDHzLrhGuy/zN6r9FWJItFlfyFOpYHPhVkKfC24A+BbG0E2JquY8NcuJSEOwQ4vbP00zu
u4yqgfP6B8nZh2bM4dT4L/YQ40VN/RsIv1/JOJ8ecrDjCRqV1Gx+AWgp8Y/W1wyyLj8GggW1RnEO
I3Nf6ON4HoYexLfTgBya/J2PKPtKJmPzNpkiO7QlZZPuZPZbk2RbVKUfMpPGkxNNb14v+jW6AUjb
AK4ODdtOzWlOMSGJyK17dZgGRNQ1DkQ/MLwrGLVmq2NaPlqMJ1ft3K8XTAUaSgDRQ17IAsKXCcnD
MGmxzFg9yxrpKDFtmv+5MMP2qojZ29VBuqsV6Hu0UHyxVSCZQhPERj6XqewfseQTYBiAdzVaAy86
pk3zFOG0xNdd27uC0DVyEqFWqf7WxCYpNNLyt0ZYQdf2sDzjJqFuTr2DbVY7VWo6ZtHw04v1eiVi
67NAyl2AJtioCBFX1yb1QlYDDQ5wRNhcJK9TJxbYR0gLt511ouPbc5KWXaVRngYj3rrApBAkoa+q
HbZYks4SWMRhaUSUj72jGZsMTSAfWBYhl9WqM1k/HIyrLXHmlCPyU7dIL0s9bGKdJn2S3RGUYn3h
PKZuNl7PtTuaR0ZapIMM2rSG1MHOV8uxa5D9emKrfYItgaEgYz1oRfddSfPmttY32uGvEdWij3B8
ND9FA+uCPy3ZOg5CDN3uNzqQ7l3pM2UbABxK8i2KGntlG2aHIYjuTmk6S5m0eFPS/qv1xq8+i0wE
C96lMbsfuqi/246/EiPcBrjSwpyyAztIn05ewpeQutOFbx2xtZkb/hnwjGYcSDQt5DY2NZ1BRNUS
rB52V5YZAQFNXKyGdz5gAQE6pMw56y1b5lb/IRlKs930nZnbj2ALRVONAPMY8sldhC7tx5EUPtG9
6Y5hPzXSNU9W0P326cQg2tN3Y9gDZ1ajtWGF55RXE6ATQHiIs1dj4jzjutippEcaFBb6Hz7yPgzm
brwYMA6sggFEnd+RtOZa1MmKDz9U13mTSyET8AE7qPZsBZSrDrrVVKMTKokBIdhwyrd2f7as3t0T
/8VgCdQDLxecqqmMw+fIxakOpXXVa1X5s2SsGQ0VNWXaTXcrUWcCSz1LciaMtzkiezB3uli0HfyW
aOo4seoLW0djmCN7WptNaB7HyPT3NUwWE1n1lUxWEqfIZglNVN1u5j81rIW7LGMG6g+MxEQz72k1
aFbQtUkKNbY63TEQGPom6iacBrFQy9JSOOe7ZmEAb103A7EKpua3NwmyisckJyLbYfTgsTV0kQFF
nf5IccC75wEsBEDVPCVa9tWH4ivNQSR47UvtJLPsFIqh6VXnogBjSr7JqmBOh/Aw3zlxuEM6gkcX
FkrJc8OeAkjLVOembHY1LtxFktMlkDLa5BHQmiINGZRX+rtIrY/Ga6N1GLYo0PhCrq2QgFshmEr0
mnHXetekgtORjjglk1DUAzUi50U85os2RkgS1HJcZbhlxQDjMjAs80QX4UfFLuOSxsZnV6LtRSTO
NlJtitH6aWiYrPKqOefKumO4weY+W6oUwOnKDr9jU2yx2Nfw0jzYaqH3GXo3lkRjpbvAiTCwzKCH
9IYn/C0LwQOQ9vaBbIrGemgsu6zG6vHNtoY9kGPgnc+Db32eJ7Jj+E3mAgl8o/hEu1+THrMKLEKi
DcpAFJCwJ6qU5b8z5I/BiXGoYJ8drO8uYOEO3E8C6vKF1tSI5wdqIXpcPvo0JBjjcG8xZS7iDg2i
NXC+41VCAZlTLabjr6Flu+UovMf4DAhoYG6EUIe3h5RN9kJXRGnHLAWyF4TmSlhkJcgU8ripgy0g
DrReR0wkGYeKF6ZBA5Y1nfgs14aoW7jWsqmLH3nfWnycPdxJEbo1GyaoaXgZEfTB2jeZG1ZQsJAU
XViPIDS1wZec/D+W8Z2V+qs3tn/gMXzyDLeME+5lZSZ8qNpTAgipbbVjF8SHqrVOrJQRUob8Hsfh
TUucK3Ozn2bdPCPN2yOPoJVwT5TFCUzP94XxJWhk0YK230HhDUgdxx6NxK4eR/TRnAN2aSX2heWj
n1UyogCw9iEYmVUbTcTNkGunedMnrHwkcyjHq3tnwJgog+auV8RqMHJRaf6SJAaGPgnWIQS5DjbQ
n/dYbrGq0MewfnVwyGk1pL5Obwc7fZnnKSc9bz9m+utgu09+7rDNi7FbTAHqNAuldh1s4gouAfkz
H0FmPZczgzJk3t7GktW0ONU9zgwJiBoOHxwNBrpIUr197CW8Y7U5YEspneLw+BeJLPUmbcA2oE0t
StCfqWHDwKi8iLAkYjiCZibKmOjHGrZFCysYMSxYRLajgFoJZfJnpt6xbS505djsz/GsOrHyox+a
7Mvie5nq7+hL47XXEd4URL1cNNqEUOFTFoK0csZOkFQ+ot5hAjA2wUoxf0T5M0MWqLdQhxguJ5m2
HjIMq2QIBxgNnDLdz0MzU4TEOKb6QRvJdI9MN8RDgdOtsj6rKpCgaSQlm+XKfYR5xE+RINkK2gNx
Dl/KZ4MNN6kf4zOO2h/myaWAY/FnMTdwDJc96akmHVYoaxGS6cCbrjN+KU8YPA2hHBfw7eh6T7c4
hckZjehGnMR+4Vu9jHIWMWxL5tJoQRPY6SsOPfLfrKtRSHlsGu0FMDtAG4dRsZVx8pyGxt7qFgEM
pflWGZ0BkmGWDY/TWfnNphgy+oRZ5DOMk8MSCQpwSGaui4DTMTJIGZ9bu7gUzrzhQkuj1C0evd/I
U8lzZKo1NbEFo4UTBelib/1vxMog+iJ8hl0izFU4ztGbNaSKxAHxXLFrLEAdTl3tLqPJIG5laI5+
b2qLKUB5lTBgmErx2sPJX5pe/uZinuE9IBX1cfG4mvghWnPWFoGJZT8acXPjxFxjn3Qr0EPZv25r
U+y9BnoDPtvBDNhI9loZn5ORWXCBYvH8uP1x8bjt8S8R1cneDNMzroEEHobbE6Mazz/gcTelagIS
Pf7n2t+H/XPc47oexMl+QH/193f853GPXzIfEkQ0CyiU4Y4PlfeD6AY8fm7InnS+6hcW8l57LAl6
QOcgVA9zpfLCO8YyqrC+1XGvRnAiawRo9SDyW9wpUMqGiJEBZ8gE5osK+sUFrcCT6WcwEuabDKfd
ZOxizkYlgtvo/FJUuNfHlcdFksZPZQegan75bv/cpLO0hwUgQpaL4Pa4w8yJFgLHkG7+PtSYYWFa
5oarv7d1wjB3mY+a4vGwxw8QtbOl938eGUQyFyyrI3HcNOCt+tNzmEZ0TgAN5XFb2P3PvbpvNNuQ
bSfvSGs/u0O1F0LUb+ZQNUgTCExy8E2+JaXrr2uDmebjXklPi5lym58fVzETAC8Ms5e2Ka2naGrv
xvwz2KLIvV7X0epfD8rhHxohVef8I2vL/tKLJrxCKcnfEBvMD7HHWF4K8SUMY00a5JKgrPjiWkN8
gUv2r389bssBxrO5BZZETxdl5ePSbMM/YmBq+HjEP7c9HldqHRTdsiHFY/4xsdZfSqYZC0JDVqkV
qp+OpZFUafdAxNopftex3zxu1yKE70Y24/uTIvmYAoSCHF6Mo78hlt7alsBwftZfVtCrn14ed1uh
+fn2cRBxD24ymR9pGwWkVKcW9H8e6/bfbtea7/gKBsC/E9jq+eYKx43KPfMNDFCyx4gBg05H4mSM
bA+6sDWKTZ0EwzEfEgYqcT8OkPqjCkxRAMl4vifDkXck2KtbpZMzMLZC6O4yXTsol5w3HKKcbx3T
+52J1yzoml9tiKYF8U1Fw7H3j7opYddGvfc+6ePODTJ4wB2nUtF29b2ZYH+1sV7uXFkm9wDj2aLU
PO/JTUsMPXb0RrXrPjV1gzTXis9obPN3jdH3zsntfG34ev4+EmHAol2VZyTT/qud3UuGm++6srsj
+q5uWbi4OHLNSYAkDcXFMdM/QqXJa4yqA3RFhGF3vmqb+Lc8G3XZ4+pQz6S3GAO0o8bkNUfyhED7
JNUwwYYsl1bkOE9+WYd3nzYtIeOpQoTO1Y7e1n3iE042Fo3Cfz/icefjtv89oigKczvobMbqEp0n
VQrDmflffy8etzlxlWbAXv/tnscx4SS55+/h/3n98XC9BBUR0KT/e9x//Kq/V50BRvfjuP/rN499
Vy6HNulOFK0aI323RlU5BC+ml4z06AJzK8j0NOQHZ/dTYBZXj6Hdi3QRP+D30HWZf9bze2JkdKVh
7uyaq11GNfnOZAEPmMiyylmhWD6nAJguGGt/6BoR1QqOz8WhTXGwBv3YK1lvfYuk5FadYlgUL6Hh
eOspgxiqdcOzPRr9ixySXQ1nOMMAPdSiOo7T5Dobmp3+HugEvjGkjDn+27RK2bBAI44vOvI4iBel
RK/K1cfgfBgmnoCbQ1p0EBat/rmOBIMdOF6cfhNVdJgex/990ONfLoG9zIYsVATpBsaduruD416n
tPjqtaJ+p0ygGO4Yr6FzrN/dXn/TzcR/qquuem6G+vo4Ci5duEvY360fVycEOItGqOmCAmk66HZ6
U3KcDj5GXaRcTni3hQrvkdZ9VUVvHh/XHke48xGPq/9+xONB/fwz/h7hdYV1SP361ZxbrGbigR+Y
LyYX1nZTVoSx/+d1vIb2FDEbyYkrBKX4K3aGBiNzUBG405SXenSAnBe29ulLk3AqY3ztszLYDY3W
0Sod+zdUN4iueSSxkCaWkHgCzpWH1z4E6/t4JGlHl0I6xstAq2XHcC7YDmbUvZPnsHoc4MYa9hAn
pObA+kthVdiXwJQpsX2I1DKaQKg8uE2rJvvizRfCJl4xZ0qFIeTf7ngcYpLhDq3CP7b4eBmgzo/Q
GfCs67IY+HJz9Z97Hg+uxLVNHe/89yf1aCPX0sc83k3+i69y+1fDiHrBkHd6llkv9mGoSFst/eZ9
LLXN44gompN70cBeE1nHJ7dKsEeqPPuFmexxgJbj9mwTXZ6cOLAuWUZl7w2W9cvXypWmtO4joGey
JgarPaBxN2+p6TH2mH/7FPZPJe7XlzTQ9G0lnRxBluX++N+nBySL2fEQ6v/F0xvaKD7VTvlfPL3H
L/cRq0WoRv6Lp0eh8a+nh4fZ+1FU7v//1Wu1un3vIv+fV68kTfyfV+/v0yPEKv2Fz+TxIv2/Xr1/
f3oGUB6SKSt6NGHuwaQS2JZ8OijIc5LY7W5QLoaTDmC7spOGZEkHuocqCVEPkvDZ14togzC7Xclq
hOWMnFxODiircQ8+5jmjq7DI0QcsRqWRNKCaM6rfbIV4MseURVDqNGkAU2zYITEuM5wKF1sLPrQU
c14wkbNehPavuHb3zjCdbQcSLfjQP2Ndj9sxsQxGptkKbSOyUbO91kLo60GsEkXmRqfzHDUC62ls
bYVZ3XTsa9T41HRgtxDB4TyBgmFBYiyYjacfqhHVytD9J58kl2XUl7/8pvxdaOOLbnf0RkZWvw6D
RgQzrfVAOEYZjh49uFcZ6TWl3bxhA6Ve0Ry1TVPQdrHmfSH5pWkw6HtHlMspYF2GsOAxaKFFMoUA
UDQbT5FqH/CwZitbYl/TFOV3uI0ZjK1qcuxJKGGiO3kHV2cTNJq/e8ipy6ylr6dg4NJfojdsMlZ3
yP8q0MesjWoePzoTw77hxkAYz3s8imVNBHrt69lCT5RYVY792+DtWyIKbFcstgRG6L9zTdwyaf3r
QHfNHCOiizzlKCc5d2gY8ovAg5KP62Rh+DNhAxRK2cXjIczxZ09gTZi0Q1FT8KQzaIIQTJ40jQHN
CFxxCb/zXEH4X9Z9/hWaKZI+Ku+ysm5m614yNTKPMFzUMv6zicJ/3pqwhYyTM7BJxXqER6yb+A/D
oT0Q3eg5xseAlGERZM5Idg514Eo2zR9Gs+Lg9+U5pdrclPmIJS5ofIYwzLyB4mEPAz3IpDpGKs3T
sW1t1wqMZ2Sbzr0LPHOl/xZmEe+z/BO2Dk2WGQblRu0SmOPHJL2vauIJIikADeSGixy1KdgCwlxM
m8G5qePHh7A7a/SAXoHa4m/h/zXJ5/VX2iC6iWzn3XRwL1ndkG50u7xFQ7KCucXLqxnxyq2IsfC8
CQhBQck14vDQnjWrdhbSZ6F3E6DyqTTPzIsXdivwLoFuWPCH0y7TxUr6M2mpwUhmdtOnGw7fcTuw
UulA+9OAMAPabk7htet6JtUxZj73TNe9tgsQvhpnvemXUnXxnhZnuoxaaawjuvQ0rVHghzUdEY/z
BPjZVZS6F/iqDF0r51UZYNTd0HyvHDy3EURZfSAdSap4wzgsX9lx6azSNGe6RufObXICyGvF7Djy
IZ8YQFLFy9h4ezOG2u2PcNjK9l7qOR/2iaFJ0+u/6DhyzvnwrKE/Fg4MH7a0fANaduEJqjG/+zIn
NDH/h7XzWo5bWdvzrezax0YZObj8+2AyJzCTkniCUiCRc8bV++keiqOlJa/tcpkHKHScQAzQ/X1v
SAgslEbSHcrqs62OT6MXfiNSFpKGQWGpghDSqd2XuW2eXdV5AbQS86RLdpUTdkueYjhNONEelggL
LRxdZ5vv3eMHhyn5dWjVKT83bjPWrExre/iOAeUmsGBsma73yez4bU7d/GgrCAJFIVhBK0LXbui4
A+k4SkX2sB7CHBlucF6LxIt2ZaAvO5JW4EBJQhXBfedPN0XjQBhixWjp+hVeZRjiJePBJOZJRJ/k
jYIeWxyp9/7c3umkOrbpqfFhimLDjBk3EDy4gsPaDwguxQgULUn9LnKunW3ZI/3VF0j4zTjc6KSo
iuTrmDbWrmtxA5gtBABQZA9RRkE/NjSfipY4X1v4n2azfbMn1qjFd0urvrO/IqQIEbl07ybvS6jm
8PXwXoZvgT1h2cAWGQQ8Ik28RW1Yb0pkPxnoB6t2uA0RD1tpLvAtte25+2iPVcziMcKdcWnmPfI3
Y67yo1G+qJgvw96D7KsEhFHhrhNQJ12Jha3B5wSfm6vInJZcMcOM4d1IBtmJsoaszwTLutWORkOp
HlBW+hyNXoPnLv+gCslVKHgrCygPEISrpBL8T4EGRtXiNbyysvpbMU+PldoTr3f7e6c3YXFYw7y0
HnMHjgpwZFJLtrWNVOAmo6VvoVA/6n2MVTBiYanzEjfTK4t+GE24IgJV301KQdqpQABcOM4F4X3f
4E2h57du0T5bo/YJxbdDmas3iBC8FphElBBb/MEH9M41C7hm1tCLhjZCSrz0Md4BfeM2U7giLZqh
ehbh1YUqjKLzvZIbz/FDR0c6nO1uMSjtHcD8Fy1IWc73WoeyEmBspwQ6NVxH3g4JjOe3QM0eLa/5
NAnujRC8gASzSXI2C8ToI8hUL3XdByereDLadAXnGKPhHrgh+v/RejThw0+a90D6O0Uv3WMBjZhY
hzX0Iuh5iiSVKqTqUYzxHS/eeEjppcH4bBZYfEEWDbcmZJ6DO8yPPSJ8K9Odr6duuh80/6WruXw7
0nX7fsi+de78kJsFoBacdQbs7EwVGHBuhmBn0YkXNBcMV0D4Y9uhDSDZNPzV2pobcg3HbV1GuCZ4
1hK8zTEo/TuzU3BnmZeD6RwT9uOaRTTUIfPhgpgOunoiwFt+8vL6ZOrBJvL08ArQ6nONQv92bKa3
0m5+xFpHIi3L7kh579Qkfa0FnDuECF+OKKZrTjNxh8qeSLMsnAELsBY8P4F2A/VuJYMtyp4bEyr2
XaGN3kuCskyIDjGMvH4HTYs7nBtAvIi/RrbjLP22nRYFWyVXwyAgQWQzDStEI2IzXDUQDtIS0DQB
WgyRsLLuE/xbGwV1u870tnqkCt4i4CRjjN96DXaLUSVQgGBP7Qr0cdbcRkZcCVnycpN8NElwd6gq
PEGLSvaRcrDZZ6wTkpyqyLuFkIyXBkLpHfgYu3ff7Fzx8MmALmNhqq56LtCANjzoc41JuK7fBvFj
7yCyo3j4Z1u9j+xIJjjJBGtM80TWq1r3mGQpBfFjNQOWVLTxK0YuRLK5Abci7u8CYCVsjjiX4TrW
OtMwMEgGvpdan9lHtM7Ojx4nkmKrTMXRL0/UN4ef1aqY8Z5K+1NbjDD8RyFhjQkNwNzytk9Qq7G8
1WRx39EytGejjgs7Bv99GozgTSufjAo3hmqsZqLe3Mf7enyes/Gqs4jqgDdhSQe8csQJo881pH7H
8Qi1CDmZ+hE2+VfDi74OWnDXJ5hQDQEqQK5N1l3r0S2ocKPqwZeAecLaFy84rx7ZTQ/D3ulLqJow
BmDTQZ1VnfLYwctHEA1iEaKABNlWgVXz6NFiEEPR8NzzqDyS8ESRlf3Ul9q4GyqE2TxcQTRwMFlh
4T1RwEWYaqKzLGOhAN01jnHjaNz9Lc2+r9X2qPot4dgEQOvXwVRh3unkDJW47NFRxBaDvMGgZJ91
T7vPq+gT6uRIi2i49Tluj42e+9a5d1mtgg0kTTVEzZud4pYUTet2JF6LDBluj4l2Z6K/B7h/jbAp
PIYWizwLSXTNLPaWO2Ja6RZLH6weyllYbaFWN+3QV+dyBVm8JAG6xibyuevhOamMj+AUL/wZWoEP
voW1gNaFmzLCh6Jpv0V6iHU5GhvjNLibTkH3nnSBC2ISnIiFsxc35CBHeJmnND503jLOknvbiFFg
h5K6gETM/8qvbZI6/ZcRRDsXf/k95v8yqnqzMJDIWfQQVbMWhXHUuImbAjr1YrBbTfytblpigErc
r5ysHU71Kuy2NeSzZWPGryb+notKI7cHFhWPOhPgNfeNXVjpm4rM3da1WSzNHolkp+dXNwzRgFzB
9EkpQr6xztpVWdQf51S5G1LQCDzyvpFfR/KHmQBUI3wXfB1KuNasM7BvHsT+EPilRXJvkXf1EWAP
arKD9SX2cmD8DUa/fUlyyiHmZ9ehs01bqAhjGR5QZt0bntWuJrGKh7z2w8+bakOkODwqYaNd8V2t
xwo5GDOvwaghHs6+w18JjFI8osYfuYD4LCNdpxlrYEK910iAoymm5a9R1H/TQAeuwgiVtQFI3uwr
q54VxFJPy4g0kPo2GnN943OLXjh6Q15TFHvX+QTOcEawbSCmRfo7qUGta87RM2GCND0BXK/ZKWz0
jQgC8WB37bKYuXqg22KrHM6PWuMRmC+LdO3w1GTRVeBKjpTXovBVMHCdj5WgZz6VDRpyCTaMZs7m
tAyxS84KwYTJkw26yJ89T3fWBG0iIhAVwVPvlVuttk0dcr0VQvNQjNxh65YDa/o2r2+rmd8Ezo/W
XriRIy6OFXBpavtGwUYI0NdzWpNyIdFHerZuQxKQZAVNlslA0tjjwX5gvZ6vI8tFRy/vrnyIpK4q
QiFOUW6H8Itfpya6hLp9ws59Bxg03lWYJl31gw1RsLGAYIQTjqBftAR0dlsaD4U2gotTtEfDQeXN
aNRbp1EekzSKthD+7lLuXSzSqxw/Nk/wSLBbzrHS0vxmC22Q9z+LeyrcerexiyUALqSH+xmT+rQ9
GKQLrcJYzqn6FFXgR4Jy5rMgxZmkAnTELwis/hMxLHi6KrohKZADs2BBjmHIMQmg5IM75NcVZ/hN
VKhJ1LiJImkFBxpREhsfnhDpfJJS+Naw+4NhkbIAtuEPTS5AoQpNTLPJ7e2QaHgCO8pV5hEvgyum
3frtW6ia6n0SDK+lAMllPpn8NIcJM/TRiQ3MAGd8QJqliD9Z5OhCU7eROmvBBzCHhfJJaZkTwvtj
CNdV4S6fPsVWVi3nJNcROY7Wbl0cy8K1vnQ5VtS+WXPV3ujZBDvCRWgBJCCEf6QlVg4YDWR7rYOh
6BhRqKzuQCn0QOMKaDrwFXBz6sJPuMt+cfrgxVNZzqpAOJY88j07WU0qpvKpAti4dK/Tnt1RG6XP
njm/sizcmm5DDK0qf7hz6WJ6R6yv50Y2IVsUBjGXPHdYNLL2hoGqkNLN44MKB9wO+vjkwtcUyv9K
u9OM/FsyRASdE2VDtOhBj2yhAHhIrTDaFzFsSTRfNZK8/Fdht/HPHpoHlA/gWiVxC9nbjdd5RqC0
NvNnowlubba4uBy46hrG9z4jUXRVII67NFUSpTE+8gpmA67rLlQdMEEywzOd43UsHtSa1b3ULpJK
hQWvu54KdrZgjq0kORml9tw7aHSb8MoWTQ/ysRxBRgbcJ5TZ/mKaIL0hLoCoS/hZmlX25k+5sjNa
d2vV8VMz4E2k68mhKVtOQu6P7Anxpx9OrVuwoeqI9Wj4a+h5dYhibF+MmF10/m0iVrAiKMoqhFwk
t7QltGAbbs4umYQCusES1bK8txaew7KvVaxVQQPNVVgBjvS+sxm8EY5tBSZPYT7tpp59U2q5N44B
kKwM18BQjxqYiAVhWNITGakkBav0vP1sj0jUKT5kRDvk32BDyopU8rIodXwmfbVFBkXNVXOpo1W3
hRaLqouTfbeD4ntiOY9KiyRqDquKXdWG+I+7aEG4uCpUWr17SQJsszTf/cFFh66TDhc6TtYTz5E6
QuivwkR1OcfxvZ9M0bKb8l0sfCvAl6CoM3UIInvF7YxQV4XUw6w5JHgKgNA5OTZha1lOBbEo3vkJ
DGSwGDujhXDGrzYtntpWx/1Ha76BLGTV3K2J6j7rCqygEGEL5DRew8j5lvXW18xXIQKbhAB4JfB8
+mmCBJQVX4luQxAb0qeoRhoh9ZZFPJCJ1RdMZaORiVcVPAo10I5cCUnGz9HA3DZF6BNBpWTeRMhd
hpP3OTHMcI+AVL0d0nRl+fhEZPVD2wSf49n5NKEUvelQUFsghzQsYKtzH7WvMCF0Nu48XyvumIK7
52mAwiF0yCR3EBPcex13DxCu2z6BFQUCl11C5Gcol/DATlEG9Fo8ZIMW42Sco3E09Jb2GPOYQ1Ur
sCJ8dKZtTCgd8oNFGJTgT8A9cGWjmY5FsjfcttGxd71yPabCLy4wH52BbUncsGh3488pTNTlEOlv
BisQ0CzPvosTlc3zW7WxX5gR+SCg0Hg1GtDxTlN7qMVFxw7Cdg42ChcYHb0pJssEoxS7+drDsW3O
ik2hQOApINHjFh9CB0JVMNO/YG+7N9grbedYhRYHYiJx+C5cbUyOZRQ8RijPrHisIGGHOGYzEHux
HSSurOVcc29WJgXH5Vonqo8MGqQg1pCu92NA+BP6RAITlk2Khr3xnGmIc3SJC8sEBEuZvDkDRNli
rm7rIHiBGL6J2EocWT5US3UgBgX8+07XuF0Zaetwne0QEue2aSET0cO7qn0kEU2W3OVkP6OvzOtB
S5nt9J7oBQK2tdAvCAPixSnUHgAatvGQmIZ5A3O5JH5wnZOpAIo+IsziPwCdfGstjUxGBMie4OEw
gmBCaK8Bg+R/x/fpGDhc9ba975L2NiyIuk45j1PFqx8zgW9jiTcvZ8CaC7CBik4aKm56QrwqYltN
9TUPEWfXSu/HmKovoNlRNAGFGyKv1BUg7jWhOO445UvIRsmthS8di7iF487GUsKicGAwJuNHb7Dm
7iwTpFj43RBQW5UE2+SLLSgymEKX9WuqtZ/sPj+ysXpMff175PHxM/iSkOzydZXGPPs1+Or80noD
c1r2JASvayL9XdXjD6Pni2YQYY2g/op6QZzHX42sQCYOHREisoK8tNQGFDlwANkB2LvOBmwmVNv+
0RTVdExspUTIIntD0hnf17DEFwDp4MHthBeIhqSWV7ELq821GaHkHqW1fbIApgxYRm3U0VuqZtAu
rBIIudbi+9GoprlzDBePmprABcl/2HEZyKTa1REcYCmuwW0EaEpy1w2hocbLTjmqyQxgcvJ2mVM+
z+QYuso8ZtmIhg1cOZ5cARqk2d7qMYtLIBk7PqZ4qscyZ5gJsaC4DrLWhd0CnIhFcdb8QJe6XowW
PrlBGlmrouBfCe/acBDqSXhyRHF3A4Me01oINKsg/0GaRtDucKYrLEwh3frBySIHGB504QGLJPjZ
01Wt1fhu4j2gZARDLfZsi865840QcYKBe6WnsLHVV7bhvsWpI+ibaEOZefZY4xyx+Pe//vv/+p/f
x/8RvBa3BbrGRf6vvMtuiyhvm//6N6CVf/+LpbSov/rxX/92TAgEpkG8FAA8WGFTM2n//lV4fYnu
/82rFTYzCtJSY6CEdbsCexhctfPs3dSJ2xAOQvxYK7wbWSXP8oEEOFcQb/GvDdzRrxV+3odLfReg
pSrmQFrZu7nUyzlytydsP9lXVmVe4Xbn3cxJ593g6hRgMxNyy6fqUu8it7e2YgiIsi51oFUuBq18
4UlM0OWjsxxvMz6XPeSccuzkTOhwsxN3VLw0fOsKXHtPvIKDPAtZ95LqzAPkmEVl5yDWGLdiX/vX
jiAxYbv9NlANIY86GWZWYppzFy8ohqMsX15gsvv3WWWD2ZGwiYwgIS/GyhaJ+OAkz+QBhkZ9CCGj
Dkn1az3KEyReLl2EhdFvQ+WIX+rETODff++Wib0o2akxNvNjneOpyUaJU3kImm6jmjGkpDJRoBnO
IVuBwuBUNssyu5jiaHh9Dc+D61nWnVtlx0sfWZnJSmAZ53nPRdki55G90R0wtv98nXM9/+0697jK
dQcmmWmiVv/bdZ6Rmg1jp53vujpLx/ILqp/pupzb+mSEsbef+3KtIenZIxgZ1wjwcZCtTak/VW5Q
73Axq0595mLneumilCECtXALAFp/tMhxss/H1L+0yoaqArqMbaP5FOZWtbtMqDbaG+8j3MNFznc+
imls5JsiWw7sixeuA4m6aZXx3ikbBWQBDO+inu5lVTrAYYujCGk0OUIhuEBU2zvJ1tBMMQqz61c5
AH7+RO6iJ/MRqf1W9pANQ71xIc/cyRr5HiyMVJeyKA+eDc2NXWK7l/0/3selR6MO7+/jUgeT59g1
Na5VKmkp1sjWRnLPI8JLbEas60gy01U0+BAsrYcrXANgprN4uLWQ9Vt5GWq1su48zOmjXQ1fFzWz
FEb76MP9GriTyBHnOjF13HRMLUjucmyO9h1w8Gi4Or/cNID4DXK9X8s+2JyxCVQtDTk9i+VxDekS
mLznvp+iLsGpinjp/nwqOyDZSy1G9goyn/s/j5zEGNlbjpZnv0zxy2ucx6MWaPwfpvqPw+Tkk4Kz
ctm4wPrFh5Cvf36j8vT8KvK9XN6a7Pm3t/L7UD8v8br5ZZbfh/3yLcmmyxvgO0riot5fXvfP39af
Z/y99v/ymzKMKtz7Htmwucy9B1Qz203lVf0BfUT76Do1tDU9NIB9kGOGfO+/Rvqh7HX7x6ywmK14
bj1khHXwyWWQMsf2MXcJ08jZhB3QoM8DOqABgXZkJNYKQAKWf8h3BBMbu4o9HDy3/jbRShdzaX6i
jmF0N0hR9wH418E7CVrpXSQOngPOvOO3Ak+aosNK4a6FUnuuk0XZcOkHI1jbBLrdVAG3rxENPk1Y
GyoBepZVhi4GQbEh++6JcqvBS+067E3m0CPtPBG40r3AICmC+9w4l/VJFrOCSNagKRV3RlV/ksVL
q+wsW/8fx6L4W6Hkoq7kWwEklKDtO46gFsRbk+UKatyKGFa5lEXZcO5zKWdT9t5b1iEWshsx3IlC
N7rJUaJ8Vrq3dNaNT0UMwXwyQlxU49L4hE+Vsy6LABSLKJoWV4YcpCe1GMRFIOrlKE1w6N1SVTaz
wGUE08SK3tRr+2jVNrzGETx7OJu5t5GV8hB2mn2MCCmgwuPtz0NkHYhCCAlo7YTngbL3GGTV+5Q6
Mi57Z473bWJ3jyjfguO2vWJrc5E9Ro5rIpQIuES24uzdIx3b38tGeWj7J5ax+UMZQ+zKQFZhjNmw
nBGjQ6NUV6qhF1vZOhuJtcNoC9iKaJ1q7X2y3GU/mZtExW4aNOewPOmc2yb/Esd6nyx7VjhXuZ2i
ExKp8b08aEGFypSNEwAKCQjtRr31hVTJfBhNJb7/Of7cViGSex5/LqPr9E3LdaQunZbMYZC9SmC3
PCTB/BPoDRQDl2tZ+7fTj5ESKz5e0OG/9LRiFX3eOD2FJUJK8YSdtu4Z8MRE0Y0T/cYXB4SR0MxN
DJ5/oihbZUM++Pck1vr9pd4VShTRWZnpUkswq9wTvny0ex+JTTmDGThoH41zg68q3BVZJw+q15eI
P4vH7cdbkA1/fbk8ZxUw98Vgq3B1Xhu1wS8lttsFS5zsEQx29TDnh1knB7ps7Omtyfmf91WYP1Ys
bdaWinui7HoZKVuDqpIj/T5CpE+MVIVfl6m1YCObcN5inlOcBrxXjOu5rhUSGzU6HPhgeuw6Cv9W
nqHqwB6rORcc0cZi4R4pu1k4Zr73rKDuL+K0NqB4UycPkxkX2Bikxkqdxvc61JC6XYHFIWS8ny+g
F9NwVOL2eJlODvj5wpeeQxXfE/1V//jCcoyJ9uEBvVJc1cT6VukIKTYZPoVy4XlesYqlrDwjox1A
YXSCbhd1wwllSYqyxWs90uvnTkiinKewwAGhwyPmPS+hP0Z6LgoxmmvtE3/2sUX2fIyKOQNR4h90
VCHqxaUsmx0FjagB9Mql/vd+v5cTHNIvQzI/sMHkXOaOxAu2GjCa82vJ7qjcnV9BvgxgA2fbTLW9
4/qDQT7k4XhKfcjwpljcAkpCjSvNjeF0PogWJbNokd3PledT0cSiFr6i6C4nCliTD6R/cQCT051b
MpJu28tr6DikgcOpooFsmpZpJ6ADzX3ZFaghsA6+kkUCBqxNzaVhTWq6xHmTGFEJTetcLjRID791
tmbIKBX7sXzpl0rkfP0PGwv1tw20RcSbLLqp4xvHn+u4f91AV0kNyq9I3Ps+byKiHjqwPPRF2Pgh
9jccYw8NtyoZkNuidKn35LbzD3Wos6k4txjd+tJFnoXqiGLexzB5NlWWA39pBM0hdrFiuj/1lS8b
9gRnatVClB3d+gWpkfxWHkZx5hiYJQSaeXWpNyOjvhp1EmCXOnlm0bd0I1NElGNUtNBWrDxBzh67
5kYejMJqbnDPfm9InEFYDAONsgVeYZqt7Fprpvm2iDEEbtJ+epENMwY51w2Z5NvACVGW673pBVQr
YW2ytNe8zb+NGMRUhpgqVHCruEz122vgMG0ui6ImFtWN7b2mIlwdeWO466Gw38tDR0bcgjUmC75h
dVfWRAhWFuWgoiYf2YOr+OsgHS45To0Z8jnaaHE/RqYYgzEbnoZnPbT1XB3hnrwmxBgfZA+UyXd1
7rs3skrVqvf+sjFx3eqI7vNrHXy1ptp9DsewIm+k4l4RGtPnLtde7DTTb/HZi5B7te5ktezlDM57
rykdXvpm1G9VuOn3aWLcgbucP1/mssryPJcr5oIhHd2XuXMnqzPUjoHQIpYZKQKKU1XqRrNn8zp1
fON80OY6PQwu5mcf9RbucQbRfEbY4Qi26NJZ9NEmKzmYtn6l1MCQUEkoD9Bg0zsnyOALedNnJYRb
D4812MZdNH3GDuoRV+DpTvYqmoLY/vDHXqNtTnfDaCd3XMOf5ODOMaEqBejvf8yFrD1zDSjbJyEx
eK8Av8baeFrVucsNvle56+EPMCKySHma0dsZidadm4m+jadMoPoS2/TWVS+YtAil+Qcs4JeAeIu9
kyIbjKo1db+cdvKuiwo7TnQ+QrXiri/H/TKFJUeKPmmtF3tbPCOwgGM2eQqynhs3pGtu3nH9IoCb
fvQDCwqAGeiE3bCqR10D+d0NIvnVc+qVj7JHnagPbaG0z0bkIYqelOM+jnPrxmyFMScRwh9/ngre
eQMKry+fp7h59IpJvYYICJZ/MSm41ypmMt0OWECs/J50IV5e4608ZH6j7q1Qxf1JATQj68oZyy1L
R79bdAvxLUEYjKHBwFA507lbmpyH5jZ62m01YDqqNfltqIb5bZREr4YdznhSlSQgnRm2i5+ar7Lx
XPfRRdbJoVONf6bh268+EoXniWT9R9fzyI9ucqQ8OPjoLZqZNDJ44yjSoVTm6UklmHiSZ1aNxM9U
JOU2B6poiJKsCgtFG0ju/ezHHhL9y76Y16oykauQnX6bKyGg28IkO1zqL90uL5TyQrJ0aby8jqyT
L9aP3QzDMVGBlhG48xAXvp7TCD2IfCSIaSAstKmIhL5XyvYuxSQL0S9Zb5XIiL336IttPbErK8QA
tWpLgFLidEqwv7pMZZBXQXtZDGQqrXZ5EuTDrdxYqCkpk8yep4Mp9hn4FyH1Xc4z4loULex4r4rM
yc5bmimFwm5q2nnHIvcpKUi8wHej8y5H6wjGW3M1HWRj6TV/m822fC6Q5ig7yAljfFlwk/Yx4WWy
Eh2se7mB+tNkaWDPG9mqZ+l0lViIUV9m+nhrskeRI1EoZrt8UNaS07aaDGt3Xnqdl2FydXVZ9tWq
/5xOdrL9rV4uBy9157FymDFswQR4Np6gWKB2kTbcDfbI1naYXohIsMxCOuZEYm68g/j8hrTr9BKA
9jvXf/Tv2LK8pKFZLz2zaE5R5ZeHxtbAt2T2Ldp1rWajYh/VjnXbQumxYmEnINrMcKMBWngv9c66
RS34rheHn2PNpmy4taJU/bNGNsuOckbmQEEUKb4oiTdFpNXGKtI1G34CMG7VqYvrSRwA1SKAOfUs
RWVLD+JY3VqR997TziD3Y3z295HhFBbX54nEaGPYt15NbGWhZ1m2VoEroW3cNoe+V6ZyIU/tvOVU
Np1PZe2sKO9dZZFwcnNIYv3F6DtUlP44RE4hO56HjB5WBUgax9MVskYBMfcJQXwHb1j5FcmvpvtD
nTeSY+c5VLPP//l9XsbKL1NO8Eud/J+lCCz+Pr+ci/0+Cia6ge06okts+SvlCPlxODbCUlXKPl0O
sm5K1W41q7je/NZwKcqzvDyVYiJZ6D5mu8w7iIk0MVFiFYStUaxeRjqg5vOFhXyMtkPOEFy7/Aiy
nIh2+QnlZ/W66b3P5WuT/eQ8f6qT36xsuMxXtYp1+OcVv+aof00lOKZB7hF3P13XDFb9qv7XFX+j
B2Fshd78XGHmd5EL+E0zYDbSbxGkTpjUpHQk2V9y/6cR79mkR1J7/pzFafXZsj310CgVhg9iUVY5
ROV54FUHubDLnie8/T53QOYOsXCMUhxuo44LsLVdzQi7uibkYd8Og7u4HpJlgTHr9walxKl1fnTA
w1EGjuf7FJ3F7Z+6Fui19cZ8NbNa3yqY9ZDE752HyEBlIKw9e++yJz9lBuaQ/QDKArO9eycsx9c5
LneFFwwvqjkDoE5ZWuRpXyEsmyvbcMIpTukzlEu4l32HArGQg3C7eC1cWA2a2xvrMSxx7tCMBBBK
Zp/ImzYPwfgJGRD9sdSV6FCmgAllnHFAQhO5zTzdqyJkeSnKGKXJfn2JAhj4yKF6DXBbOSkoHDs1
i19rbvUnNtVI51nhvdrbujCK3CASGt3romRTkm1anRuy5Iq2j3F/7RkkylVshMUTfCl1GUTjeKdF
s7epDW86JNCJDigu+5sEKMCdneDQkAS98RmZ2+dKNUk4H4HT1UIkw3vCJ8/+nKaZCqsy/YdpQO0C
oeIqWCB4k1y7Gg8fEBnOlXyLl6L8bG2Cei4qdc6V/HCyVRblp5NFz7LGnRoDLpqc8TME4z0Es+EB
0kl9Y3MNnetdi1h12ZnZzhaXJaZhv3TTqwoNPgHTLpUGbhoyUHVf1au0CYyraLLdT37p7XVfde9D
G2+B//ATNJzffoIkqlXV1gzTcVXXdTTxE/0law1boYAXMwKIsPv73iewkLEyWE8i6igPYe38SMck
Qgi2Tu4tiL93aAJd2gGGZftaKLZd6uQ8xphMazno/8M8CDwnO2R7WXwphnOKnNbBgIkwqlIgByGq
fqmvLDgMBp4v0PywApGdERV3T2WYyhZTk+NknWy9DJZ11QT6R46VDYOcEE4NqtBO8cXTWH4vvNz1
DxVLNtg6LcCnn0VvRiASglka7oY4tNm9oWyra5W5CSIHIfehdZqbyFN4pIpKE7vrG1knz6Yc1JbT
3eZWU7Nhyy22Gv5XWWqEBkvc+eYeigCwMzbYsv6jCp1f1hrJrJn7Qg++ycZ6Rj4i1hJkkGBF7fLe
rJA5KjZ+bSjPttugIYv110IWCbDwaMXBYyWLVhaZK0yyJyxU6DxJtVcj70+4vyjPQziscRlCHK1u
qoe6L89TKgrRTuzFEZtXk4D96D9NCe0QAVkxpXwF3D/OU8p3KaZEga34jzgNkZ/+BafhEP8wHGi2
uglN0uGp/dcrHqmNBpyD53zDKa8Urr3+wkUc/D5Tk37jFKZzwIXWFGbaSGJVqnU/e3GAEj8ioJ1V
7jLsId6w7gS2G5hfpzDAcdipvXtYpT0WWUgbX4bjlWXfk9cg4q97SyVtNDwZBuVZm8DSwO6ZTwW7
o2ePTLOXaOYDa6MMJQB9gz648mw1Y3LifoI3sSgG8VjuoOgCQ+e+9wksL/p3daLhV0GrnNL1EhjG
ohXxuPOU6oC2hphyaKfqgaeGXn1D0MvatFGkHRXTmTpwZpxCaFCPXWuqhNYcwJB25/ITSACpyhbZ
J1X81yqdgPLoEFJ1rE6Xl/WD1ZfvdZdlVxIP3caxB2hCcn0iy3Kcb4qF8aUs50HEFHS5inVA6NXm
ZnB4RNRpOt7G2oiigJLFP/Lgaurb9HsSOWSG0Ji9CTosCEmm4OudTdknVvE3dq7HP/xi/CzcZ59Q
mHmfSw/s4VaFYrKUPQoTQCpzzXjaC5pdehOrIKV56oEHn9PkXk3i6boo5m3pWfG9PCixEuxs7B1R
ZqrI5YAIA7rW4twlR8g+DUulodDUkyypijFdY9Hw+yQloFXyRuJl8JTb/PON3RNX8S9XuW05umOr
huu5WCiywPptaVVDpEshVlcviYHb6GjU2tGZyer5Yb/v5P9bVLXi/y2L8tCIBnlWYWCHDlS/lz3k
cJSoUId34mqHXOY66DrnB6j2YJGHjfcYQzveJIk/7Qff9K5zDESWMejgl04rYPz6Nlq7eLKyinQf
q7ad8VJpb2N042uUAdGBqmKivOrGxUFvvJYlywF2ZLLeC91vgRkkt2pbuGt7qMctPA/zU80ddmGo
XnjTunP8XIVvClS0T3FYTkd9EKx0UbwMksXzIGeKbqoRIR72f5i5qjfdOCADIERfmqoUcCl8P2VR
Kr/QwXKEToDoQOQbPFT/LcGmxN5y70NxUo3b61SFF1wgOfoym8gBiU9sqOa3puuGJ+D1CPYAhzog
2N9eN2Pz3hWhoU0U5u0eK9l+VaY6clKuE22rAvuV8/ZObsgMJ4q3jaiMEEhd//Ol4rjW364VpCtB
8hj4i7BI/x3RU8/akFjt5L+0wsCARXt4gheB7qNn3F4OY+7uUmIBp0sVFDnwNLOPFf1HX8gSyTYM
iUYgCmqex4/Ehy9TclN/r9dt+5cpz/ViJAC/lwHGzHWG2HGtuvoTTob6rSj1jW6cS0aUHqsB8UIj
d9WtbpTHLnazW3XCOkMZSrRV0+k9Ll8ZWnO0QvdK9rjUz6MQzR/xcbw0jGDPSRd3x2qsLZ5uQso0
H7heKOlq4a5m20GRvVDMB/zitCM+xt9AzCcAlxz3KgJreWNY2GLJvmbpHd43jqlRYTPXEsqaB7M+
2sL+GCfdHNskUW5yOCayWY9xh1nJduxiPRwVevO9yYgbV9vI/pDC62x1aZL92xrA9Hv2xPBRQbSF
HBkJfyGgxBmw989Zygb2Ut9+NFpV8UtjVjnvg+Rw0Yixt7mT9XGOMt2k1NUWo1YQ3MXUAjzXtEdL
CYOtlmPEh8ej9sg2JCVeABJUwUwQNUm1vbW97Eo2ykOIY5HXDtq9HO4rySsfUTnKNtPm+SLnlkU5
d6CivyyLWo45gSXmlkM/5hZOAhvSDfayMCPz0CUa/J7Gv5aHvvEt9P0m7zFXWATKOnOY4RPWBlhw
to4utCmUPVYfg89DLlNMlvLL4FDrcbSvEd03qxQRo6xNi0MYjfpubDHC7pC3QU0N2bhDF+jleHTR
Tt1Vqovcf9xeocC+Rc6vqPTphaw5tgAlDxu9yLOXVP+9uo2s9AUSDk4df+vNJI4K5iDKohL4fYA+
ptqX06FO5v9N2pVtt61j2V+pdd9ZTRLgtFZXP2iWJVm2HMfDC1fi5JLgPE9f3xuHjijr5iZdXS8M
cXAA2bEkAjh7+HFL7V7zBrjK4ziBmtc5nEZC6affTf3jQDnbeCenEFBrnwujUMHJ8FtsAYFrpUuc
wKoxVLVj3LnvIYrLE9UFLxprMcFfqQPSYntW4GRziv/dHLDvRdlNY4tksIKnKugf6MESDmw/ACnx
zEI4bjuiA790MIO9Glvtssf/88fUkg/Ds14V+GlyB3ZUkbkL86o8RpmRzcE0id8Kw58XVjS8erED
+dqPGU7hMHxiwWQedwXYU8+NUMBrTG5JrnYUgwEJz2BwpHcGth+U0uAAaVjIYbbOg/04C20ztALS
uQ6PqqX36MUB/AJifDCwkgOsULEg4V6D2ZXloXbqA+e5rpNwT6EuVGuw9LLP1EehcADSw4YY0po7
A5YZ1sn3mvpEfRBNbdYgyUHlObKHeH6ejIZ3mcfWQ2iDUFavNHmYGNFhIt0CCM8ONtQUZXyQF7oT
8tAQdsfsAFebqzA1aRzmg5WWeeOk7pb2Or7elkdQZEo4AUZ703OS3dVuqIuTPQ6e/z4+bZxopMyn
eWhqCn2cf3rJcz7NT/PEqgeDEGglJxkc6WNpIJczFaLKskmXSN6V2WAuoMgLB5yPHVOzrU0c+E9t
GxLpsEn63kBtYAWFdmxCgaC1Dj5damW4MfN6Ax6NdaD4mEJt1tg6irFqBLcljKDuKVGp3sfqders
OzuuAG/xmQXuU4I6l+YzcN7lCXMmD5WnGDUNeTrKMrifwAvH3VCslckllPzHmE/H1zRuyjECkI16
UCC2hVImqlhAGtNcAYOAXTHV/KjI5+SA4dcQ316PdUFZ+KOOsSyoa+DDRxEDGohn2hZPaByoQ8P1
1S+rvatz/qfF4WxjVf6b6kFWUI8V96HBTgKUMWhh2Lnp3uDLP1x7Jef3nTCLOYTOi1dJIbZgav9n
DXN7Gq7gf29m6tDICBSVgUvnoeRYK2vPzIYddgwfwG8SREcwOLqodgCRcLr1E5wmM3wHTiGKd6YF
Y28LDgZUgEvFZ72L6yM1qC6X1hA3M2K4zVKMLgm0Yjfct4uxuEex2G16kA8uhlM4g+wIiMMsglgb
FN9Y799T2ZMuVCQdK6PUhtjzUgMOeXsRo5xpSEl11Kkth0BwEXJWJawuatUHGgTu2Y8ZFH/kEqg6
WSmYbEIHip86eyHZJwOEzTXA1090CdMATz5W7amVOFq+KfEVJQdRhOahgagGu4uLV4Gp65hyfhWW
QLgF7kp4FUqmCWCPnmwKBU4yCQdVAUpND3SYKVuD1vQPdJYJEuXYN8Itzy3oCj2ex2kahAG1TlEg
s2BrRrKOOfgZW+yivupNDAN1WmM1EvMNFRcQY6pW5VtUANaRtrZDgz9EEn9gx9BDNrTE3ML2yHhQ
QDHcxE6Wz6kXmhDBg12BcY6+Kd/LFJj1SGxDW8NiByJK1TqA6cwG38P3WWHj1eiFL36GJgdAuxnC
+7jFAgFskbDfAm+6h91I9Emw73Q2qYQslA06maSGFf9JZ5o/0uhE80ejQuVtU0JwBzTqsrwH0/tO
ifxsD3tHtCRWVoaK6O79v2no8xR2qvA8GjIFjrdyH2TBKJZVRXhPW6S8DbuVWpn9qKZJGWGvzTQI
jsxAXwOKUfVPldQsUvBo+xYFNTg/LP5SJvCyCerKOPSQvtljIRkudRiKv4RYa6aZFnzLArgtarZp
Pzh2rq/BHrM3Ze2JkytAC6WUBLMxaD9+sQp4stJsja6kgO8N4RK7Q3UDTR4QMpZAQ7kLkXrYvENC
8kURwwOwUjhLBjB/qCOYSKpw9MgHc3jVVZiGpYluPUQxr8BUjKPbBuD4jR42zTaHyMQhBCV7WTqD
eFAqGEO5ga69eKn2UHVQKpimLLLqmMopI4Y6WtUK+8Flm5C+i1CPDKHhjMdnXrTQ6eyyPbVoK0h3
VItTOpxTw7BrPxb2phQ5CmXibE9pU7wdyn5TKvG28Nq7preyl8qFzpJvGQHOAFn+guOJuVnU3WcR
wcUzbUqYkcm4rSsg6UQwBg1K5pw+Ds/cNNzQbAzeEwzItnE4nHnWXdz1KMYAZtTowRP+e7Dk6PoM
xkG+PS8kLon78RiX4NKfxad8qxzy9TtYE+R/78aG58KWDB1diZpwJAiCLkXdwGXEtm+B/UxxkGdx
eLOjrrmyCTtB40Lgx1Evw7hp8Hkcfrxh8esNNf/L2YutO/hzOLbDdQenMObHE0aWl17UQDTjixUo
GjTHQW+HHQEHVtHuswWEX8A1lM08BWCB7ireAL84taF+pIw9FKNxutEk86sOagIs2S65qsEGyqy7
g46l3dKEpCt0+UIwNOVlPJSmHghM4RtUJkKv/fQOE8wF2PJRbLhrOLWFG5Apq09Q4/hSiTB+A1Dh
pTUs9slIc4gqKupFAnxk87kLAUy8tX/9v6ibV6UJ01RVTTc0HGSBbSQLFB//G2OcMEVZ7hZfTM/V
K6ioBkb2hi+SVArxG49054WZ+TjImC9jdEexv88r2x02bWIDyXppbQndFFGqzbGQX4V2Vb5UogYu
QwL2GZyvZgFc8aAzJx8hYNnNOA6odvTsAVROB0UYTXr41LJJvT8bS8k0FVbm3c7Ry1K6QUHXoceT
1BFCua+M3L0XooSmXto4G4qFte7eo161SZsKsD3ZkmbVx941oBAp++SgErdb3mhw9DhPZOROu2Qu
nraURx1BiXIFTU6xcQJM7gk4atBMMQ5DFkQaIKoAxi/MvIDCxHmZpHAdS6KftgEGh8uaULY0dkoR
SlqvOKpH4+qQ1n+oLgZ7AAmgQRJ3P0BjEi9GyDGmMbHHanwc0HdQr5YFfQDLaJyGcdOiku5omnxQ
jwkL4HF6xtf6adEdcNaMBwSz7EUNoPE7Jhcy9QDmysQGFPC5JruncdQ7YnfPKW6oo0zX9XKZm2N3
b3CAIKToujQssSWNEBg57UbPg+XIJ5Q0RLozSwjRLdqk0G6yXIy9RvRdGzL9FX+Fmmug+uftuqlr
4UOaOM838EL9qg0qYBua1uUbHU2R4PV1EyoQMAICqiiMpF0n9k5SrU4igOVPCo3y9+D4u46/JgGK
Kd8HsHwEFNN/DdgYrF3ALjVdUs/4e9N0NBOWvHd6ljvPeNeBVes60T1zPZxPOTyHlJHa9gfoamPx
+3eA2QlEa1jtLuwEvLB+n8vg4roqnEIK3wGO+zPA7lXMTppd1ubuZoprYQOTFoISt/U3G27z4KxD
kmurJfYaIIke71TVaPYGVBrqGc5+INySA8FDwSrBiTQQEkiiMThkXLf9ELgH6s6zUlvEIcP/vQkd
OC0ADK+WRtzT4Iu5aTKdtz2sh2BEJ6ee8nBUDwDIT2I/+4mukqeXPP+QNDEWp/tffx0DhnB1Smya
huZYlmra0DM0DP36qda3XtCC+/iWxjD8o7Og6aTopydH1F3yKFSkIiZ8+ixg38ZMGn5xUHU1nQUF
DpzrtS3c2xzPh8CUxMboLuTSktJW5z+DyhCGhvIaGycKVjWiaqYw3dFlmmhC2ky9FItRKFulRrhy
URTB1rIKvtXVHvIS3pudGfo8zZh/hAp8BFNj11qqqRTCUeNj49hY3vLmxbK9+tFUPWuVM9PCUWML
eR45F2VAlI7mgvoXrEZsX1zPZbXpkSswKH9fg8ep3SwULUk+cfFGj6MfDXoYuUKlHnoU/WhQz480
GvOj532DVIrN+/RJ7DdLu613WAXjQMyDQtvMgWncjWFU9yWe0NaMeOHw7gIeKWu8JexE3znl1CHH
wqDG3E3x83gijmuSkQ5pHiiNAVi5rvKiPBbyIlBPFC6OPigUwtl9ig/gTR0oRBfu6xf5FLITC9qM
kAsAlNIwx1xKo95zfHq5cxwg4Pe56cew0xqS22XTuY9pGna3vppCN64WOhQLvokEJRsmNP+5ZMkW
LP/oTbcAafegTnDf8Dq+UX0NmvEg/D1zK9wGMEV481Lz6f0ZURaxczClzjuLXeBYLXhQU5Mu2RN8
aMwTP/dDm6xcQjS0mMFRkudfWVSFWGD5EapCXLFRM1dQwJUcAXCJymNoBuVx6uCSMmCJApLGnsa2
jZauaxQ9nzuAsZbQle5vIlD37qAJDxlCWuA52Tqw88sMKAjZ/3ZGA/7EAo6Uz4Tfu4AITsi+xIMR
CJjzZrnqU+/L2CTMH+VMWEG6o9jPwYIjvjBSy5WiO68Djg9WrYkVg+fXzUOS5O2prm6p4cCB96FP
oR8bKT6ssFEvhj9o7++jpPruZsB0Q5bVOgGtPBxogChrAbcCSG5Esfk+WRRcT+b2WboZ8+VkkEr7
Djfbrx2EU8BJ+JuvdPqazzRlY+d5sZ2+vaev/6uYUqcQpNIhw3PVQV/zVzF62RDGvKVuFpBdlA88
iFm5m65v9rlcXRm0iDJE+dmxs2pjyMUXddCFySbFTJ59VmQGhaYM/HZyKfajlzrGmKcDrfle6rLr
GALm0GSPNoB72r9RINDkg+aitK1yiNFaDnTQIboPhJUu9w0XkCUVIo2KAyD9MvOUTRDi6YACDlSq
aqZAizIRCw5nybbPAWZhcL+BALI5VN0iL3gFNDzqB1KrTYEojXb69TNSN5yrHw3YEsdiuoWDIwue
T/ZV1T1ljdZ2cBi6Ccv+09BDXrHsW3M/XbCwMfcBxC0uYmUJEV5DhczsT3IvYmDHLP92zos8muU/
nNNiOHia0aT000a9Ns915//9M0IvA3L0uncHrlu06K1crAWOhB5S5qZ3OXS4NQ6XSwrBojpaqOcM
+Bq9mjHsXNxPnieAKkCFK82xUIYUG6TS6M7/SUzmefB43IfwOZ0bcMsF1qgdNKnLq+1A8R62POoX
FyFua7tU9BKTJFMuhlzchtCRnwZqckzlWeYyVhrPygF/7FCFs/QC4kLYFoi+5HtIcPN9l+ocRYTS
x8m6DHrygsU8UKK5KVBR+ZEzDaE7gS0+ND7/HJq6+8VMFy9JA65moVej2M9ekl6cesMcQldtggIH
7N3VXahk7xcfou83JvRZFeZdxikNnlRdPqNkanOBLcuYOU1j6N5r4qtQY6PeaWr4agOpN807DRnn
LY3cxtIRrmbTmIs5rodPPwbd5aqS31QGnjnyd5nmpia96FXsYuppCMj/L0Pja6vpxxxfd5pGAEA5
cwKIqzHJa58ugKyso9Z0t1OI7jzJb59ivW5qyzbB8Zv2cfxVHo34t+e8mmRqKjika2b/wXyt4r//
GtOk55+Rpd0n+o79rw9CSyUJL72lGXSCPb+6av7PZnla/rcccc74mP8/h4fVp+uED/mY8f0VF1+q
Lx8ay6QSIMPV36Hb8r2so+qHCJTM/L92/uM7zfKpz77/64+3tE4qOZsn0uSP9y6pGYUq1sUDRs7/
3nn7Jca4x0RU37/946H6Un0v/zLu+5ey+tcfimn+07FUPHUc7uiwXga2p/0ue3Bu9k8Y2VqQlDN0
Rx5I/vGPJIW+KrSqtH/CnMNiJkD3OGH74x9lWsu4Zv/TgW2m5jg4cMNeD0/WH788uOhS6Wr8S/xc
EYtpH5GW3AT0TFdhXoEHoukwW786wIsg/ZNIaNH3nKVYV6jssctB6cz8wVlrEjDecjA246Fw1tQL
gxZt7NUlgJx6I6juj70/G0tTUfLPxmrOFwGH6YXXZPmOLnYU5XgsnNsO6EI7S16uYgHJJoxBpdxj
DdpBeHYo9tMlypzLpuCxssP5uJM77MnLongP4oMHOwk08x4enS2AvWvdzPmTblXfwqRqj16HT7vv
L4Ebgzy9JBwZqCAlleY8AXWzMpygAuVftQa+oIrdxHq8IDRSD7VDV2M3DdQiQ2jtLrnlgh5aQO92
fMh1UDTJIUqNJxY936DPflSgDPw1CwUk/SXlPpC0/UhefJgSzyM144AHfOigJl3Am4CGFclZ0W22
AYch3FNf1HXK0vO7YOnBnlkKHOOEvgRAFjL19q0v74aug3uvY6SLTFunJcOSVM2VO+BnwOnCQh06
hw2wS/ICWBAuVt6DHpfgkKbCeQ3s5mP45mS556wZQHUaNCVvUV/jDxBcgAUzHGpXhcRs+V7WHrys
fITFjbtACdNoTiFIBTedL10PylMtecv4PYCOFtieU4wu8rOCE1WQQqhpDrp3+tUgmigymg0r0nTb
diyFGZCoe9B7w8sLxTLd6i46KNbw7PH9b26z2z5oNlxro2PBBPzqXMVYl4BEQWkWnmGQ64fveVt2
CwAcqnUeVmynaXp9k1kttM21XNwaXWDCEmVIT3pnw2JCCf0nuDkkkGd0cFaWwO4whfjiPGjL4DPd
Ree7slXEGJvusO7VN0Hkm0sNHBiYSyfG2vFdENqo3SaNsQZixts0Wl8vmkFK05YtKoVgxW8GkBo2
XgcWQ1Y2IOFKKK8P8Z8q9+PXyu21hc8VcTAq3d17DP5ZUGV0V6g8w4qG8CfYDRjQj4fK/VVtrJcw
lFwi6zs4pK6oBgb/C18b+XCKD0ixnWdvFioeuRu9wk1BHvs7uXIjm/DuBQ45tQblhtXpKz6e+IXO
TfI9LUHOZkO8G1AEgEB9yLVdkEQhdIBCKBSzdijG4NgflNpXM4v9jRUbAtZPUNmrGyWADq/yplTY
YIWSzh1Dq9EOADL63ESwbVfhjAb5T9uropkGDuhYrprKXAlfYIS4KHwlXgd8dl4M2KmisgXay7zD
0TxUuj1xn7o46Nf7In4DCxwqHXX3BD7BrZXkI12S+JH41rvU0bhgSlI3/oBAMeDQF2pJwb5qtPjg
F9xa4HEzPHuuujexy/zmo4TKB1g+wu+0XaoQfN2nQxEfhOO8pzbJsA94nD5dPArfnzYf9Ba1j+eR
HFwuR+eOAZq4aeKBpcqnz8U20NLgouabvv0dqjnRVpBHsu6I7EaRHsnwNIZnMt1et69TL9p/ub0e
izpOOFfAI1pyNqiPde6doJTZHWOoxT2mcEiJIenvprA5umLtuwqAJgmwXRSP9RSK1XRryxGdUrjL
SQGAOs4jpvioDEAjfv8aMGPA3r5NHnobpZcS0jf3Qi+KPRhu8K81q+yLFzY3Xse8z1DKFFtuu/HK
K2zIOu7gUhp+KeO0BE0gtTcmlNo/Kygnx5BvbofqofOG5E4xKwPOO/XB6636uTcg5zCYJl9qVlU/
Jw08juMClq6xUXqbwrOgmVsAXe9AffW1caGDGqtqt28Su3+Iw/zOkvHS7vylGg/uFseIydNQo9Yh
47UTAE0JV3h4t4X+q1Yd4XlqPZPGdVMDKkJhr+HbKsjEo+fY1a7iQwidZE+8Mj1Y/ObdRzv56RAC
7z7LAnlR5+AvYoWDt+LHd98QMMhqqab4BnINA70Gj64AuqmvXAXytO11rBkyl53qwcajPAVgM4Js
NtTEyj1K8wxwPOWpxwdWwqaCRR+54b6QWLNYQsrojmIKAM1hMnibqzhldIQyo7ypOzAhCswK/I//
ZDqKqWWwzvz63oJ/27IDPn2vVrGxDwtImcfp4D3D+PpoyQ+34Rp3ucnVJ0rVff6e2gywzjinplZk
fUsVQMWzWHuC/nm61DINtm9+BV7eTOEK1LTu7Lrd4iO5agOwLGfyDqKDYAR4MLcY7z72XucpnVh1
UFMfx069qV2i5FbUfG4njrpX+uHy4gBaFjAchl3Fp9zQzcB4kUNNI91XHU7LRNiDFDOlTGMpZqTJ
UW8h4EBDqZPi18NiRz0pod4uuhRVhCHqP+HhGeCwXyuezR5CcQJFw69eVh2G0JMoYajVoXyLgw0J
4q0MpzhpIoY2hZE8akEXHHVZkz63BsneFCJ/BGopOMJLiVEftXRZrj5n/p/GDfIVzrNMr+fhFah1
7pteT/ZNrfPrgVtqbcMMPkAB/K0PNhwq57CVShfw5PMOFKO76RJShxfxual173k/S/Y71938+pNs
fUQZQCUJXtLcxv7E1LgjNz0fP8idD3KUD4LbN7CoH6qhsO9tK4BpcQgTYvpEY0nwVifMvsfSRxzy
c9xGvDzHmwH+WATklvmdJZyLfIozz3qL3C8CXDGniuBdhg+3tnfP79rxTsZUUIugP2rymeOXKhLl
m5q66ULvNrqjRDwdQXdnHDNScJwchkrJPB98qGlKqgIsc7NZ0gBiS0QGqMWqa19lYkFNNbGj+wpu
fdRK5bIZVd5sBix1uhPG61BFc9vtjR18WcBW1FsoYMvCQQ6kdOCa3SuA0sFyyjCNb9CCLxuoCYOM
Bxoskb+mNmQBf/1XND6eCdNfUW52dR0qUpB0uv4rZjX8U/EdZH9TvEgzlJkBLaAlbQxTOJfA9ecT
NcJw0xqZ8gl2OumD6L80sbVzy8A7mGaBVeG5mbkqVoUBnLCp1xFWgTpkv1DhqQDlDH3P4D64KTNV
3xvyjskY3VFs6k0zV1lPeXQH35uTlgxi31oO9iBc71ZT6YvKU9SRQnUEm0KUw+hCKQMesnPqyIwI
dS+qXMF59H2aKdEJ+98Bcq7wOPL/2MLmkAPcJE+2saf/+EnxjEYoauezb0ZSwaPrzBUjwphZCrxT
6ZYoY2bmLVklypFsRqE8wR8mEqCrD8Lgt4oI+W1YRjOQwMsD72t+q8sLxUXAo6XTa3x+1UG9nRNh
ZwtXg6pGjWObDig13KopHE5RsX8GtUs6+KAINiloyXjKzX4z5oYg7Bx5He4a3uiPg546d5YldgXR
icLevpN9oGlc9JWyxXn7CTXffpnqSr4t4cC3o7ug7d/vIK30fjf1TndeawW7UC+L9a/f/xr76wcA
gmkmNw1oqOE4iF/xuH3LdyNIMhbfwioZStjlZGDS+71yiOz8LgOAcEutMWRpLhyNkrpfeGAQzqOx
LbOpP4Dl2k1rFds+sZUDi+GfvO5heTFNQx2UK0ydL6q0BYc4K4J5kA7Ki6EnpzQrIMmDAxLU1vCv
x+46eIu8ti6sNaIqUR9UOO4uk1SRVqpqsNVFkm9t02eHEA/NpdYGBWqlMBztS997lTP6oSX5H3sO
CY6Tzfxijfo4A6Ayj9+4CvPhDqpWAhBe4Iat9kaLTPeOMlBbbW+jAC6+RGIljitxWi16z7Z5D78w
5kWrqWdKTHU48UEPJoFAHyvv4UU/i/LOf+C54z/oba0vhGOXK4qdM6ouD4Exdk+55Gwbg5+sdNcV
i1I2KQZThBjquVj7WbTj9M7tietNMcWBV9BE9p7mGtneCaROtBJa1jz3l3llJ7e1JHTRnSUpX5mR
GDsN2NerOGVQpxxJqdMgQ44s5MjztJRBcUrTRTdOS6Gr4R+nLZ30N89s+y9vdqBPuG0YtmmY+Mpn
V8/syoRsKiQL3TeIgSw0zTJTGKvm2KGr2Kabmg15H9nMDVeDWlQwQDERe8IZdV8lBrA9sOZjOiV1
cg7KnNJpSmrSlACAHCOYnKxEUPW3gjPAWio3qm8zeOcgMrRg/MIvA2ErAxsNaIoO5scl9KOmfpza
1jML3mLrQRMgCFP3+ywaTpFmRREbSxBRL3DhGlEDCSJOF3ghujtINlBDlTTCi+QprZc9UDhzdkoE
/1sJaqfQeOvWAg8g+NMA6hKl8LZO+lWGNTt+9iY9UIwuBk4WOiAkkAMHpX2m9sXW9CuYYEw5dOc7
1fsM1HQyyPf+5uuOX23+LdVwVI7tF/b/+IZi9tXXnefAbszJKuVrWALijbMLGBoVNryv07pb0DNi
epbYDeS77FcKiAT8phk9U/oYXtmwy3zPpxiNHMTQ3TZv+CaRs8qn1DjXx/nHFxWB9aeFPzlsMMr7
WF4k8Bn6JHfjmkEuHLAFnyKeHYd3WbDntZTFw9cBSRc6qB4uStBW1iR1iAJcsDNzVCKpt5OMATmA
w09nHIATVwxoh1lUlsma1jbgHNQLfGbSDTW9OK8XeqSlG1Uepvvuj146eZ966eSdelWZfDUWUJ3k
MY3beDtkHTylfkjAkcCb4jXfhizUttSiztqOmm2gF3+SRlyk6sMCtqGwLp/FaVKvAuYtGrlyDJoy
nPd6bxzBNK93VmlkS0gbeK+lpcCexmfPw+AuPC9P125X+yOtgKgGWtgtocKtHIlk0IkuxUI282E6
GOAZV0Mx36nqZOUropkbkpeYcwd+U/IuM+C0idOUaDt1dPDRPuQKDE9k2hSnSeoKAjFTB84KoSsC
6EB0K1xI8zZFjtONEKu5IEvvVMV8Ix0YGGMlK+i89mvSe3Hr9AgxhfYU+v5vvgitj3gDbgGtAAcX
IA00C2UbZl6dgdWtaxdqPnRfQdTB5h7ydPCGNXlnHLBOu09BO8rmVsX/ZI3v7OBS1Dzg2LbchFbc
wuAKTbo02SczGfITNXSB9w23LHdFTV9LjIMXGPfUqt2keWiE+yeMQ4H3AuDnFmerfJSy7Htlmbat
sqPjq/GsKrIdf+U34DBNeYz0LZ3aXeaOsVCiG1qExQ5WyiF0yRa07ko/Np3egbOflaFQrhsHFqUP
dLhPlyyM77ymyG6p5UKKZxkxlOTHakAAi5xzfqrBQr7BavSGBx10mORdbHbQJOiLfSvPaSjO+5Df
AHlqf6rs7DrOWvg89IGA240GNvLvVnKGrIphyfjuIyP/pqbFTaaCPwBLJZxvflxmg+RSVn1ppl+B
vrAXiesW2yqubwMCHncStexJUDPdpWFSbs2ivMV+Dj6IlCybMQF+HXYCcdA6OKmIN5nj+DeV0sYH
KxjMpQWszwMYR7C0FgLMmbjbhXVWYoEVQfmvCfVvlvRDS1TjVseZ4IGkbQPV7lFXwooEUGtISBKT
PrFCyFkP6zp2dZib6lCZ1FHZhHmUD56NfPRMF2KpA+2IU7BzR5NAPU7rvJkFG9alg+VddUobc5u4
xSbWO/bEAj+FUyc3thD4ZE+VaYMg6GSnOurbU1C5O3wFhp8z2GXDRwsC17jQHV0gUw28etBUu7SM
NDAb0Fs4DSpEuqeux20zCk+foqyUHpU/Ntq0N5+atLGmffc5l0KUAc+mpWs01bbMvB4Oez8ug+RM
x1EMyZhK3zDiVk+9Y9vyUbAy3WFrAFt7HKAcVCdxfmCyRaEKT50dpGgO1MJ3zHu8gXkT3OZUmOWe
Y5SCGs6rVvflusUZb/E1YBDraOEOuwVJE9uvrPdeYpbA0d4U/S7t4+RJK4IxDsWzdNv7QbDEyRys
t+BzOItBwj/yODHvNV49mjJu4IBkFTqdu04UC0oWeu8PsMLOO63fNV1rPkD3UzxW6YoOnnipUYPO
j8B59GUPNSKZ5jUXaZ5Y5YHj/0bggqkfBS7kRwrfjRYYJraOlYNpyo/cRamgY22SOcnAvsY+Pi8g
ltrgiOKiQDlklcPqbjbFuC89pnQchI85SRSpe4DejPMoyr1qUr4hIT9RjF/JyqsHH8JpNxe6GAak
xzhWIlPIBPEEDu4Qpp8kMXwG5LupljbgVpDJYG2oLcDlyFeQzu7AVinjLcA1zqfcVFRASDNUdGUz
G3ixAV7Xx7YDzaBPUA9MMwDeZbO2odDfqPxALcj2pp88YxxIEcAcN24QWHeeI94CNU52EBv1NjXv
3BmVwHqpNnUVU2Us/Jg3xRQpVj/W2q7G1czud0arh7NB8V7qMA4/l8CKLjXdxyOl99yDOajNIjJC
9UUdPMjg1dJC5DI1tPD04TLVyJsGnIwOfrRw+EXlpfFvbXmBcFO6h4Hc3IdOzK1pwIF4Rr3Ubu3u
FtI3HBrKOtjBFHMaw78tlLCaMx9qgBfjckWHebANHEDu+9GRDRUAp476OTCxTOOQfJhTs8havoZQ
TLKkZqlHYsns1l2PyZHrg8jbFDtqekr+DGv2+mh6hfYZro1zgO6/1y6UkUHJMB56IxeHzNSe6SlG
IaiY7rC/FUcrdYBeDPmJ9ynqnLQhA7VSnWUazpKmndq0LaNePceB0tV+TXHVdNtpwr4ZKWJV3Qc3
ueBbCE/Hs0C3UXLvyx2TFy/OSgjv425IQ3jawQx5CtEdpVEGNemiVla5c12tXKPqLmaBB0Co7lps
maZCPJtp2s8EmM2HsPXcz05/9OFI9Ky6hrsb3CSZU1N3YJQGol0MSzD0plWygze5ewqK4MUtzS+h
1lsLz3S7G8dP48fKj3ZEOaS4kHGdqz+NWzhThxc8G2ZUDu1MJ1xSc5KQpQ5qXsVqEGizQd0qpQrl
A9VPV3j4qSh6ozldnHPTVY14ZuRcrKnXw9lHP2YXuR4cBrF1s5wdAifIlzB1T5ZsYPahwzYcUMc2
f8HBAZQ3fNPdNTiZfMxqULA7kb/wUOHrQI/grDOo2Uuug66NJ/uDzX1nHA7p8r8Mj2tlQXEslfjS
EMFe5LZyAX9gKQx5wTZjNwR/wEpAO5aDhr8DQBN9YlVzY8Aq0a698GjVj6JzLTjDSAV8H8XGRSeU
YtlIRR6KGaaGCob16NTph7TEeA5b7Hzg8qE497w/QZMHbFzNSZRFqDOxMiQqXnVAc0NnLrEPbmMe
f7OfNOSJweWiC+A6W3I2VY1BGg67yo9PCCtWkrxJmuw1c3kzj7H+gtqJgFE1QP+4jvemaxg7kFgg
POabfG5Q15hAXeOlMICmh1P0DMXPfN3ESTQeRAP7ma9tvDeXtOVyUzNbpxAnWNKGzGzS915ok6b3
Dj6qE6eX7uqyfiysWmyn+ASFAC1j7CT8A2EipjRHbR+DoTylcKccYN35GAbd0mogmaJrET5TIlZw
xFX0z047dDMHZ7y3odOOacpgNYcYyPY5LXiwulBXrgFv8KkKMa2ErioaU/LVcuqqOc2M5xRcx2VJ
ZJpU75p9xQL76HTVLdUlY9Hea0rYPvHCgMl8EMHWRAmdveL1/lJRghgsjeJWlDjgr+mAOIFr08nF
s3SmZVV+5AbWvq2u3uCp3T/DQDzewLED9QLZpDQwZ9p9pjUJKG8Ap+KEJL6b3svgEz82WafC7Va+
mZkJx2IGvtCMUuhSyTe+b0LctE3Vmyk+5dKc44dGMdJxviDt4fQ++MWoC8dAoV90peEsSUiOLnos
XoeYQ7tbStK5rWbfueEzNUhLzrdcfcsqB7IVMoFiV/N0Saj+ZonFr1dYusks1bLADJPofEaY/YsV
FkMl3oOcYvQqRAiqZl7fjcIQFZRksxI2q6gswSxCKkZkVqnNwzyq15M2xMCs61Gdom361KmUBwPA
2mSY250TQ2apnm5wGh7fM9XTlxdcEyKOuLEh2VvqF6KJ/D3LhJMQ9aQ5TYMvxtA8XV+8/Pr7Bnrw
f/m+YbqDQyxgspg8xbza5IVdWMaun2avla/HN6RpTOrGXQmt9BB7tYVBnNFJ8viqm5pVZryUJc92
tC+vnGMNg/MTNcKiKBe6a/traipdrR1UtzuNZwJhqH7PU8vbN4VtbHrNEHO36+BMEzi1t2A5GJ1t
0Zsb2AE/CewUl6mAHTBJNBm8BRmsHtgTPOvhsTUM7zpPAYwm9qqbr0nXaeh5PQM0EVCwtsnwwEjT
Eh7ArsPvbX8AbRUHCfCBSFZqaILWIM8iXEil3KOyPzdTr32gjAJek/M0iVIYt2FAbpn2DcwZ8YmU
TY3BtzCH0wWUoYdkDyXtRYXF5a0pRfQHUtrXQFGFVqFSzX27TswFdZWK+upkEJjoHWhZeZ7n/y9l
37UkKc51+0REIJzglvTelO8boqsNTiABEu7p/4Wyv87q6jkzcSZiCOSo6qxEZu9l1nwoYWDY9xAi
o00L6W5GrjEszuf9dJdNdTzyrQM4mTjl0JxAkxcwd5gaJmd3YqXZ0wVqgM1J1+OMfNalMTUXSPsH
O9/L6Xk02jc90zY8HpetMIoVqbt4Bwsl2J2W4HOzHhr00yonrTLfQAYzQm4XK6C+GEV0yXPa3Khk
9x4aIahH/X6G7p/GEGWwMUGGelnQK4JeGyzSJAcZff9UrYtQzU4OiOzpwn2F0YN1W6S+39cWfVc5
h7bxa+84TYcCPlx7G6nNLY7ZwA5BwfRgEg5skQ9t5pYmEAwy3exZJU4bFmDcfq0KeYakY/TTk+9t
OXgAjRCx4ABcfm8k+VJ6QfkW5148K5Ef2goL8Qdrkvy96yClbsM3kB67+DloXPO7VFLpP3gJtsyt
aUzxij7OoHNhxat7JLMvIckUtAd8Cy5+nDjfft+wOLvVgM13b5KEnkDJyHeeyfwDjKYh5tTViMQq
16hxckNlQAB4nVcyEsuyo+klzVx3K8wehGklIW7TOLAOgoxCAGlU7KUwWUPYdzgxw19VwPzt78sF
xacBWy3MCbeVokXvxDcWlACV2qU5e0T/VwKy2rtKYULdEuTGXCdottQU9qKCh9YXWjTwukcPrkg6
l9CqO0zSCkcvgnNPXlFoKPscexQ/cHcCB32QJHDRxfulrsxVZ7Nkc69SXg7feSD4x2dSN2qF/MAC
scrkaCF5e+6R+D/7RubhBDrSVUsdI4IFRtYuk8ozZ7rZmTqmfQKtNjNG3rfKVj70SEK7tYNVxupx
S4qy3LNckqUiNb48juPMGjeiLxV1v/WjW/4QuR3SYJJuGeNhbVR1/54bgJ5YCkK5A3IIoQ+Dlwdu
JCFUUr0La/zqgYOovzBVnkNwFI12KukpMoKlbtRVMbTXQ4n47UYXDZN1OxcG9SH8uqVAWIs9scxm
h7ES5RyivDacXhqzgP0pskcJQ/IJBH6knPStrtSXfGq+3ZmWC5P0Ermqex9dxHTrrXynN+B0llg0
7J063SZp9trzPjhFVRGc2umussCGMnMxLHRDl/MeSs2QI8Zhj87yKMW04vfDq2Uh0djTFzibwB6l
F82sRESsKpxsfB5L08QX18qu+hIbTyqqorOBGP1VQpR0R6DIdW+3a8dfdKKH8PA0xjKbrz7vM+yr
4P/TrxiMjsASF1+lC1v2wIMlfQoi8ZEQeLLjm1J8+4ceIjbJshPOq43T7DVGuPimnzGVMjf+UJra
NKVZ9+TEWNxLU9vgefmPAjHvHeMqOytADG/vW8WQI+kROL6dbjROG/Z+u8gBvjESxXGQBHLLfjOr
a3g+RkbTXiG+v2GMG89O6fbQgWMk7KZemejoKqsSsdCtLEuaedIIgLEFEBf60RZnkE6S6sNZqu0m
F5go+/UbZLFdrGScw/QOSnv7frSuqqAwUyqHlC1aD5lxbdKmL0gvH3vBXfiFNCdX43zqZpK9TCVy
HdNe+VbJBpevWguZ5yjOsIR5Bo6yVl6eBQRMgRw2ulOWbHTNvfreNSFucdYNrCD91BUs5WDVClBJ
1ik3LZgMwNcdYFz2owEWbzJ4pYUPB3lPyieXBWA4EDXue0HIjsJJWM2wpzbmN+wTS7eBN7ZP4MPX
2zb2P9Q7vZ0d+Mjfi7iwr1h8Ziazg0cdmOJ+NAvSTlx1KYvoK2mj6BbGshAznrWq4lvd2MYymCNv
yVa6mNoetLVAi5vrp3lDPWypBXYbHAabJTjRGSLAAVLrUe3uTQeJqJoSD97yMnnHu3dpSR4/OTYW
MGEV9tJMeXUYpoQggg+rpjbS75TZRYgpWEFDKjZWKhmGNUBb7ZWNvgp1lwyGy4D0mV9YZ+Av0ibA
+llF+18pAw3u4B9SBhbFxAr2D3DQQKb+tftuarNJusLu3qD4WEA8nGThTVHytzD+Tfk+NeW1Tmm2
0a1ajrKrJrF85AGaFTXsLLzLWBaWTfd5S3EE4jEOox45fbprLWbd6vrfd////TqQJaUbjyudp4TI
kR8mDgJr+lisi7GT5TudmNTF3OmzD0Xdeu98Hyt564Nq/kfnezFuavwgKJrPzJ7QvQ8th5M/5BC4
BbpDX6Cias8KEJFXCMAmD2wMyhMIwDPHMqv3Oh+MEBhleQFPw1qLHIfIxHdybHRtKMz2rfc9j8IG
Z4fvXg5jbVilZ1tBMMd4ohGh37PyNR4whxlJD125qVj29NHgtLyUFpJxQOcd7cAuXlPGm3UC+f7F
rZiNI/h60XDosnZ4tssfWTGWrx0ry53t+NM5Cc8C0yCdc99stroVDgyzIClrAEbNHvtj/Ab6YWaR
xkv9G9yKTvAInYnyooKyujateyzixF24bpZu4GZGYF1KXaQ0RHROswkjC5L3O45ab6nP7QfbzKA4
DJGEZePCX82Hwr6kyfungZEi/wH+s7w/fWTAZKOeZ0HT33It03J8DY76cPocwTKvjMArnr0ei+uz
Q3xn2SSZNyxjBs0fBZUtz4bFXFtdkjh2Vrqk65FZg/DWvQw2DSLvgIGtu86BULEHv5UycWAbTy1F
QhqNDfSg3f5aVZ44cw++WjUbrrqq5H27bI1SznVRNzhW8ACdNQAGp0EU5Jw9TGGfdElf+ggOzSxC
VAV+iMEis8BbomNDV1xBKKLPJgdlP4MgrSnZ3gUY4aWHZDICKMMTkHTxpspoNkva1pUTHGqcWdDR
muuX+PbK34RnJV85Tr2LlQmLMcyzqywYm5ODpNftInIHyizMZR8a4MvTQFwfI+g0QncuBVSJYAYH
/oyAsl8bKySngrwCB/p/d7Vu0WUken3I0Pr0Wy8CAL6njkZvHiEdev50sNXFe106hCNQbHtdo81+
7kdkCX0kZNkiJ0z8MtmCATJ5I0RfHIQYTrqk5Ik53H8qrKi4mDQ5Ie1kPFsqgVSX6aSz2lWTYQJU
HjyEWpsO6NQrCDjlFSf/7NLgD5LkJjQdM1yqBCzzQGTVTtcVIlhxWQyrKBPtzogMtTP40O4C2A6I
8F7Wd/c+/tRbF3GOOSYIMlst6eF+OZ1KEpzGt0kknjSMQgMn9J2TqCrseQCkuTbsixFKvvdzORhg
DRyJsN4R50RS1515NbYE9lTUF1PGsBJyxGVC9G6H2k1pKNs8OtRtFH7qllVyCG/sOHOMnF3e1MlJ
X+B2D6uc4awLiAYi7IzI8jNX1rgpxw4iIrqFplPyySEI205DA3yZII2THbS7dQ8fTMY7dtYliDsV
yF+k02z0y/66YEhxjeBXYb38X50jYJCnhD8r8jY5lPXwvYnaSfxd+LokoCD5BPneDyXk3G6lprAg
Gp9HH9pakKLmCL3CNFF4IwwWM3Or72TXj7c7XQceph2aHQNAX7FqS11fbG1OIqTbqCpZeLsnDniK
cJ0qYcfUWhu/GoYNhF/Z3vIj8PGMITqqrhgXMBmJr1BMgipFmcin0q1oGHXIW/Rt+iPDAembWxJ8
nXsJBgCULp02xS66qeuQ5nEBD3Wm9kVl+O9e0vyMPOm/lgEPQkeQ4olD1HAe+SAj/Xt46tN+wjUB
ZQ0CEDs8P7AwqQafouF5UpsIDJvRlSIe9QZoYgBWGlNnnDiCreAFWUDesHzjpruwEQz9pnvUdQKT
w87pNrFLxLjgjvDDhrVi3XQ3mTet1PbhMpmEtmrCnHVIM0KehPjQ0pIEzMEKBKMZzE3IAattcSFB
jtTRRJDVDWZh/GoooF0XRkCefzEcVc4yIayDVinzeL75908loH/E7KZPBcFN04UaoW/B1vbzKtOz
zIlLybyrySvICHsAdCIWlmMPPkkQ6WhP7CE20YtLirjrXCM09CWdABt31AYxqg7TovSgRTrJ09HB
XQS9J+dNnRmQpiiaWTU51HLXpbNOFDGybjCOyuIVVYK+3Hs1XtTNqVmpmdZtFhGshqCRAWOLScZZ
Cz93PixEE9gUf67T/e6az2rqp+sGRHJ2sWO8aThNSOPRedD5x8hC9ES6XrXRLWk11puo7tKZbv3Q
O3CgbhgIJ9gnahKvhvgnvk5imVnNuC7dTrxO9SbvvRlcCpAKLFTpe1982y/mheuHbRP0D3q/J9og
7KeS3htObXCFGKCouzWgi7tI4hLhlI5EG7xR4qjA7IfdDhAhfkFfWakkRIBQxT0I7DF7SIHwRVE3
EBZsIpP8h4k16AafvyQBNlnwIUeAy3WAk/8ETBwC0+joYGP/liCVASTaC3jP6XsJq5Ew6j3zzMw6
3ReOCRtv6H69IxoeeqaI3kRmlcvcoO0Gu5308c+RQd2a56Qb9kFhIHw2HUQ9IKQhf+urgy766bhI
hBof2oTWD0NcLlMrjV8EN/ihHlNQi6YioYVc+7BIAlAexaK2nXnlu/1aF90y/vVIXURAZZEmki18
G99yeCiY1zSymkU6ehIxh4pckbNCcDRtl3Koa6wW6AFY67hhTg18ecKhPO8W7RCWtUs2ujOIavwE
S+ilHq9HiLhvFpgr1e1H6LoBuj2EzK2cvoGIoC4eTvqnvLUg9hpT883G2jODfGixN8aRPpK42kSJ
IG/CFnIJ7ZZopbtlmQCLPLBeOukX2whH2bmu9xz59f5YOx7bUA/Xj4VPerzJmdg3yoE/U8Nhhla1
ySPEHUCzcRr3a02bDVDpwEr1BgItyGN/L+2+DGGcFj3lIMfNI6NnpxL6omvFsTjoJ7lIrX94ErTi
4msARwgNlmujfmZFlb33JjTdHSrn1nJYNEiBzu4kUD1A9+sxCrxo+/YMP12pqmxOPrT2ZiU0yb5A
8HE7TOd0mUnI2YzBW8Ysb5bRITlzmCGvqawna8iWn5GmgItz5BdffHA2mqh8AoY+P4F0TS8DvBIR
LYqR8OXto4CKzxHeV/yRF2OD9BTcBHTRQ0pn07Rgs+oi4Y59bhpzmSmbX4AuIXMOMNrVqjg7mRVd
wbGKXnUVRCFhrAnb+qU91VlOhXyBuHWPcLA5WgLBmNEFJt2Up8Rm3kZNugBJG8MAdaqTPUUgvzV3
RQ0jFh+uKW9GSS5p7cIhkGPLHtXVT2Tnv9oZCJk+a6IZh0/auSJ2g51tY2wFG9k+IGm3BHGNX//p
OSzHCi9AoYYL56KCwMCuTMVVR1d03ERHUEqDt2HSsBKvFGIv+uJ25NbXg9Xj0U+ruZwCczhywneS
D0/QsCIHyACRMDaN4RVyAQ4sIjkWUpYPry4TczmwftvdMJ5d2+UHeDFVswa81EsADvTK9kW6yws+
7HMLKEygFumDZ2GD6MHO7X00kgVgSc7PWAW7VlrdFz08SQQy7nGSrjJHjMt/Xy0/GQu6yG1hAwEo
FvLphBDMKX9m1JHVqaTVG+2xGwh2xnBGi5GmgYFnTaxzkCiyBiQ37W62n21TbRLZPo4S9ryVHRgb
jwpyyeC8cyN4QNNh63U4/dx7wM8ongkzStd3xItqCOglpIWz+J9cCNZc27GZxU0DVMu0j7AHJ5kp
AD2PKpHWWTeYoOaf//1jIH8idG8fgwvJMnP6z/P00fXD0ZT2iIdZvqmOY1G7SFzRoLhRwE0Lym5c
CTG74WHvLz3s1ucIilWfJwM9QjAmZvrtTyAHr1LeZbN//5Ud8mkJQxaX+D7+cj4mD4d8zk3aXURg
jJlmxyiLW+NhjGg9kwN41DWZsUnhm5pFjkxFBBXHX9V6ja+J+U/VMZG/qk1bpV+cbnbv3WSSzt20
KkNsJTXut6BB+mSB+MCQkxiSxgi7rnXmZU6SqxFXv+6Gqa5TIrki7ezMh+nu3q/kvAz//UP5S8zG
t0EyQIIAcQbEF9D8aWHPvSgpu6qhT4mMYEehBWqEgt5/lzH4d5kQtzEg3iJMk211NKqbWou0+dWK
HfWv1vtY3Wq5/UZZXFz+abx+nB6QWCDduXVtDbuy6gH1lgmWnD8ZtZ4CCxUJD+hU3xKVPgwY946V
NjPkRLonUUf1LA687slBYkaB/2UY1slxUvEyYgOx7SmfQIooIhtsLvzYHhA3QNGLKdillawOoyT8
xXX5rBoqtlKuDBaxTLw16PDVym0t70mN7lUH+wc5JqEPDuBD1rnuuonNahXLjD7BJveaQj1gHbuJ
s7b7ams2vHyDwZM5T/EHPTh2ae2SAF+DgHvtc9F4zxr48btrAd+RW1faRuTW1Q/6F94JYw4REXpw
fCj1zAmDnEDG1U5ixkGKboj9gwVU4sGWnf9uFePVwzn13bSrHzTpvTdbFCoMINH5AiEHqIR4XvvU
U/CSi8BSDywrh3mlkIgyDQm51CpxTmVpwPaR1skxqgVk8JUj917n0LVl9ME28GmxtQ3eb2jXmTuo
PvL14EEfI0g5lute0KPIXGPh+cN4tsCUAyquU9cy42yepb58bGoL+Rqr7J5xlrdDVfTkNaUGCxvR
GV/g6PeKf0n9DTGxAx0r+sPtiqWjeLKNgWNaV9hVha1TshOWmepSiuq9z2zyRmJ4q8AbsYJOIbRB
COtCXV/AtGpVg+6x1PukJHbX8AhKHjt16nHe3YzBkK0F1IMgHtCkM+C88m9OpcKkytWPofLhxusp
8ZRGLF5armHvZFXGBz92MeeZVfySd95zF4zqhwH7cqVcZ+nxzFoPAI3MuJ2ra8Eje2krs91RELwQ
I4jFUtWJeGiKDBGExC7e3WpcElHLXc5TBiVs4e+AhaW3iy5CyBgzPVyc5rqBUNJBW3/qYxYZbnWn
220wDbclHIZgcHt/jL7zU9nNqMnZxjICbHQ6mCJEZmptFbzoljGIPI/gAJWIwTjlDxsS+WMyfiuR
C5j1dWlerGos10bm+GvHiK0zDKHx6lW0em/ieqbHlL7/U1kmfxKFky8VvnrwM4NYERR76ZyQpAfk
oDYRKcqKLQIED6kOyE0Xewrc6foaO36QoX5V3esB1HvQpS6ycDhlaXN7xv+zTj9E/4S+Za+FDeSs
l/ruHKzg+BFS4s1RQhHWMrLkUVd5rtw2wFeezKnKD2BG54KWt9KNmYv9NkxM4FU9DQ8sWI9yb+VQ
M2tmTd8uoDhxtNkoT5405INM0p3e6likZeuKuPainTZIUBPKwtYKmlNl2+rBUvGHbmoA+agIXuyc
DmuBVGwRdCC2WZVf73sXdA590cUiH/D3c91yjhShfY4Ij89ZuoVaDXLSusro3C/wkpS/6kYPLzqQ
sRVsUDEAgTfxH97nyCX9sco6Ps6GPohPQBvi5STE/IRJr6CsOvKshIe2TAC4WWKuFdtu9FcecquX
aoptjUGwgpLJr9LUdi9NbbqnnCJd/R89/x6nezbTM3//hN/j0tyoV11dwvejjUBZjFQHCE2wN5vW
PfS+Nxx1jb4M4A+sjIxBnevPhsZj2GVrMIDvF+Y8qMttkrsg904oNLzg/OjW0VqX9MVpUneFiaKe
ETeB23orfTWDNPawSkoCQVfqQxYDitHw6oy2qZ1dtMq0rtJ3RgpIjopHA8tAFpxuEtNuUS/LIh6O
WdAsnGLEvm4K5A5FJeC/ZcBTBKJVDwnJzB1Cank4FNZ7jVz+Y0r8H6O0kqeatN1yKCOyJVHuHh3H
TkCii5uN4LCeQsYRggbSvVJRiIdclCu4rfMXr+yyvauQ/9XFHhQezFquXNZ9KV7gCwH3ZbL1uFBH
g5XFHHlHC5RUjmM46XCqiWs40zRgUTWGscFWQi5arcA/jONX6GZ04ZC3MIVzU/9JCeuqQ25FC5hM
z8GSBloeLpo2wKX/0AMZbD6XEbFW4LbDOlJIAFesojggLSQWhTCLZ6xl38Gdjn5Y1puSqjnDuYQ6
a+z6YmQThBtalLnnjnGyzZA8XICg7L6awlgmvVt8Iwb71QO/vbmddBgWiC80h0Y4zSwpckSlp+AV
YBNqxmqkjywB3DdoWKnhd7sbayRKVLxPh37fm5N1TgOkjDQaSKQ0mQsxu876iV3eEVCC/L2GVE7Y
gh324ouqnCFOmz8ObUrmEf4xZ5YGclmCTXlwk2KAByPQ3UPaJruod/ma+9w/IKUMoe4aKln4i0Gn
zAbGcogLCFIjLD0e7GoAXdji9kafxfIea4DoA+AiovrQg5J7O6M5UTPO7aRHt+mM1lf9h25mXrlw
hMAMZgwlnibdX93yHKpHefATS3v+4uAjhK5Y/RZDAWzBPD/Zy6yqj4zk0SyGZsU7gRhfbHrfUhP+
JqPMAbSLA2vbyDrFL2tVLzkvjoWXe98Kxn6URlc/0qoS/xENhjvpX1NVAIN4iyDDbLoOFCD+PMrJ
HmYyTOGgCgB7cK2dZ99WmHihILd12wAkWpZXb0WKaItnSHVqu8q+9BaB2hzqc3gwtUM3T0BNntmi
zzc6Nq+LaeN+LOpWj8tdlYpLMPpsH00H8qTuxZVNB/seCcA3OA1fUk1VC/yNcGn1s/HEV3tg/osB
1ZMZTBOLDQA+P6VsTNh4Q7ldKDF8SWh5bSCi+VBP9QlBfezY8CvaV1nET50JeIVOcvF8NBFF4vFM
p8B0qgwgph4maMLdeIw6cuVyswwr185WlLXYWUJLCXg0v6x/ASZoR+bauoLC9hcbJLPv9rqszS/i
3lVAnvTZ5wbdxRMehuiOMqj7ReH3T9Lxzppco+k4EH5i+6nKAI/2kgjKoLrmd3PokZgHn8pqQc0p
P2CaCIDBEfO7hKIQlOzdn9SvrlnkG6/Q2HJhv12T8wj9Jsz/BOnp38PTCDQKPRyf3G245yKAUKft
dbSH+KScqFvTtC9PDZi2MAr3yte6TuUSgYBiZdRN+ZpQ7w1u9d0ZgeL0IYCSjK4egslHOG+gejkN
gvYvDR2rjvZOYsqXlK8dOypeAy68HZCA9UwXe2N4ACX9pI/uZR0daeZWj3En2a4jdjvX9XEZn8Az
qR5tOczLYCShycTSkRJb8El2+5NE9r3OpLJbOLy2b4LX9wY9AuSpbgEaP52XXTPMe6tgl6AqgwW2
GyYWSthzpllR7eNq4Jsc28JtAXTqzsYLurYzpSCbV5ClGcOVws3GYjEUWX9lLIhmwi+bp1zCt6on
RL2aSZOHRTbYX61owvkJ/qMW0MnPoygJR3flu6BnhfYQhSqPU3iVcQBtIiq/wQ3twW7HMvvZAjC7
0aiovgHwOlL5RTtCcD/dRpjfLroNqJ1bm/aE+N2mcVd/jwvyOkE4qrRuhNrAST3wrIJkrcP+kIux
t1xAo1onAKCFbSydjgmwv/CNVA+BGW+wjY9/Qrxjk0Q8fUN6EHEpo8+PLGD2FpaMzrLILPrg10Aq
plAr/JF5M7z99HtNKjMcrdK4+mTkK4nNwLaPoSAaV9hvVhYb3ngV79KAyUNj5vaKIrkNM3Ej/gkW
VlE69k9DyDcOAOELVblArFuNJ5uKYT3alkBYUDmIubNkl2csXbKkITu7JunBlBVbgAeRv9gde4Y0
lvoBJPNS5U7ydcghZSc8xFDBFcZMU5XJOq5b+wLD0ATHYst9p92Xm/vOzZJHM3e9XnS7CYN2dxUa
flsQOQiGQvKLj6E5uN657eRbLYL+tfWHYUlLB+n3iZsgEeswlRE8Dqyr9qD6pzNTOukrFM7B4MDX
Y62LwVgfFKLP1zqS8gJfzgdr6hVwm60LOUCncSoinw0wgJF8Q0ZGHQGxwUchwM+/8wbGdKBAE6aA
t0y7OH0ZFGxIoMJ60iVa0nRds2SFWKa9Y3kPDnJMg5UjGswMJjPmDVHqMffgsmXWbfdFxuKS4dsR
h8JY5HnOk7DMxG6w2/hdjgRaV3HqPJnj8bYxMPJvmKifo8nKXUgyrlVRJgtdDIJWzQwDb9qtFf+s
roy947/Hfby/1j7PtoGZsEBqJYH5l+gR6UaoBnmV8dgFkPYuI4TJh2psT2ZX5Numq6MlFET4Y8Sx
LXGsgn4XoMrEEi/xve/gWmqDSCO2BeieivJRVAkLBbe9e/cC6cfboxk0X7a3vtOj3Ylg3UQSnjNa
56gcFVimjO0kQBA/akm2veL5F9m0ziyVWXmGF7m15jh3rGNOsnMMIZWZZ/D4SwFpIrgP3wa1Hc0B
DAAWF+Hh0JoU44RbpI80zkILrLinBBqwj3kHgN+kLafbfpfgr/25bRoHJDP9D6VF0CI+7z5AwrZd
LD2ejf9Byvxz94HwTeSAYUMfbcD34GY25PBLceH1l4z5CmSAZoes8ShCfVsro9nJ6XJrKZ0hmOnK
jjXQ+RkHfxYXLshV3njQWGYNedZ3n3DPn4pd5w4QVJOes4ZqAOQyVYtsFCBmD0gYY9Ppt2qHxC7d
w1yzXTRQm3uCet/kYoQPvIC1JeXudz0IKTwMoplamjbO/HpQA8udhZn49hM877DVZyfLEsl31XUL
32rwllQxn3kDAM8QvPhKpTe+BkQ2M9C73as55AiY5ql3kJljrCHJYW5yM08OLiChS2fsjG2QOM9J
hIAaA5B6jxBdsANlKlsaxdg9wq8dFHwoV/2IwPiTDr4g4FwA09tmT10euIs0qH8NAjYkvQ3CsbX6
PUhnmWgN9dqaWeltUDb9pOnYdPtJkWV0j2bkATUEkPeqdRAIL8F1Sp9HGX8lrk/2nZ1n21FkATa7
iDI2EfayTd/Ha2eKQVa2yUO3GoJbDBKKq+F03nwSzJ13MEoD84t4r6L9qcPLUsl+WSOesvbdjE7V
lZ3xc+zksDIrIigGQ76maawXKHvDHH6q0hddDAq2BBYlgwn0H/VOY1kzVXT1ohyuuYIdcDJpggMU
BH2d6e5+0XV5DPRDXu4xQ/ktzm3mQ5lPHDwWuXvt1Uo9UMwsv/T2VutZT7p1UKYLiYKHuO6bjQWP
sRe4eS+BW/MezJ4mlzrpHtiki8CdJliTIvfmxmjZC0NBIpMLGOV2gKTM9VtL/KFcB/CLvRV1a+GJ
TUSGlSvkT40r6MFdXSKM46EKJzUjI4eqI/Qa8e/2QI19Ewz0oDe4MEBIATc43Pa8lu/JEYAVq50j
OI3tTA7B487MIoCHEhAOkWXBKTOeI1ea7EWWFA/umH2sH3Hq60u3eJj6u6oI3hxrzwaQXgsJ2Zlc
JQtH/0ZpITbY+vvzzm7NtTe6+AMUyRgWUvoHmSf8yZDxQp8zh1KJTYH48KzLLfUw9IlYCR/epxo7
F+WFHRY5kAk5PrKXMjsLkwzPYBg83oDOwPPDxNA2zCX2xnRbRMo4+K3E8TKT1asr83M8xTrbTGy9
onTf4HubgTsZpKcqSqNNYDTNKo0DByADZoU+8MjfpbV08uZnCfrvW8mvCAZz6Gr878YwPtd8bCoB
6M3Cj31KOA++mdC70CkH4Jsn2BRFuHVKSJQNUFQwsIiXurWFckjFh3efhuWAs3qEP+cM7Fp5hAFU
vlcuT5GLauibKupFwyT5BidEMwxIPl4YNkkge3j+kqVdAHfn9lH3qIsUB9aUPUnBqhVQI+mGMFVd
1RR80z2QClsJtx0OAnPa/O5S1ZlQtzCTgsx9kgw410+uVR317BlTNHsq+vRoW6w668WHo4QB4qy/
xlPbvSTt+EPp97gowhfx31f/wKR/r/8TnxGZHwLs2t/yoLZrNEZs9nDzCba1QTq1SQvgzoPAaect
zzw4iIMrrO9iFeEA5ID2P8+aCIkr2UZLVUIJE3xtSFMhNrGrnB6+8Yn5mNM8WHiYqlaDI7OlF5WI
Ck/0MU0kyybZR8kh2VlBwyGFzufOw8z6TJ3gufRz66RLZtyHdpk95imiNsQroy3m7Xoel9R9gwjR
dwoyxEUEjXHMx7YPC4guHIfAQFYq7y9ItzbQw1DfXZg3vNUIoAHO2w4vGZJ0sxTmz/kQd0eeQZgp
9X1+rAMarTPSNZsap9MCZ8jFoKr2obfMcc9S9YWMVvswVCXMjGQbL70AWQWBte574MGcDZ/dOieZ
sa4i+T7UkEYunELg80CysyNB/ZXgbS8tQV+cwYlWUMgpV0hzqkviiQMDXeuNwVRK55VMCanOoePJ
mWbVBf4j2aaHAfwuKkHP1hcsn2Ch8AoKxBN1fpIaaH92FtZbZGjSKnhNeATtedusdz4d5AkpMSyl
Kh0WtttXyzqPnFON2Qmwqspf+vAqpSGEjCBkqnJ69SPzZIPq8JXEzYSXQbIxokLgwDMsuem/JG7Z
vvt+ysOqq5tFNqps5QFRN8MM0L0EnpeGtZO032IoRNVx1SWhsh/b0gl+uq1x+T/azqy5bSTZwr8I
EdiXV4I7RUmUZMv2C8JbY993/Pr7oagWNJzpvj1x474gUJlZBVomAVTmyXPYFO8bAKuIJNHEO8aq
2zRKs+rTANFKvXFO+VAPe9OWjt6UZxtlhNgpqbuVTAfd65S1w7aj92Gbey078Kx5UAt6NGoaS360
cf9ogz/8TcmJnI3luL4X2FsYNJsjQmq060GAQcCfTBnZOHW0piZ3gx9EF3EoS1k5STFtGrMplqTK
DVPb2BRGrpzBPdFjCrprsIvH0syKF5qrXpTKSR7gFZU/5ZLyOfcV616Nivo8GtUjzZ60baZRxBbu
dyS32Z0cgoqB6ujgW2morypAN3cSCWhnMwVm+rU3yRoXrVxtxVAazQe7YHtoql1/35rNsPKlLPuq
S1EILqQNTqrTnmnFselx+5NsN3A4A1/3Ky4Cf5eO/RsJr+g4j0likq6ZQ8TYCepvkpVn684bP1EZ
yR7KJPrE20l9Pw4Rv6SpV459X3efZZs7Ne1/6Y4kyS+eu/0ltTvtPAzW3kj0IHThmCWhp9NmODvl
0esv3WBZx2KKf1BjJKKHNOzghFD1XschIhGrESIRoGNZtynILH/mNabdgD7jsTYPTc10XNlR2kPm
T8UWNbvR7ZtaghHR1LLT9dTSW7ZJvHHZyJVijX0eULYquUF/X/SBc8zqERWuyHiw02bH7nOjO9qv
vFd4w4uaH71udI9TkxaumtvVtgq/ThXNXBE7nbGN6j96/bm3rf5THQfOXYmu/MoqE1pn45ZG4Yhb
OqzW3l7uw3RV8HN+TKW2eMzmM0tXHlNu+idhEs4ur9Nd38/YjjkCvH96LynVj5iScF5bxksVy92h
r83KFUMr9Ccyb/H3SMrMF+Q2+qe0zd1kHhUg0Fah37WbQR6ku2k+0GDxdpbEWrfrAvP7YlrCllgH
kh1KG1z9faZl1ic6tf4ovcI+DmUdHWzAlrCkDOk+1BX/3IdhDSpKi+8pJY5brdDKh8murI2TwnbX
9/6jw5N5n6d5ekKiozkG/Pz3oDnsOw3xgK06ytPDUDb5Bm1t+amdYtRY9F5+KZJLVRmgDuwpvSD1
Eu07varQm3SahzFsQ/JeSfVV9bKzXPJLjxOwBUpWf4uqVnNpXkkfNcque3oL5H1XtLFb5ioMFGRR
DwrYVdiRpfmR0ZeubWnKd5ONhSpX5m+7SJ8V3iFmIVb5sdekDXx7xR86PAsB98Kvfscn7IM4fzSy
sN1XY3Nv81PaIZnc7wYD+Lhs2eQWzEB9lY36h2qm0R+ZeaZxCRwdP+ZHk9rzVyvQCrfslPoJBsR2
WyZNfmcP1cmJqAl6vlQ/0kXeullNJaDMBxcN4+S3DN5s5WS8k5i2nm1h3MhP06QZZxVo9TpweuWL
jk4xORCbQqWjcMve1rJZfg8DY9r0tlweSVNaT1nd/6Z/lhslVXt2xLV5Ses2OmmhD7k1OMb71Jm3
L4bxI1IKyppTM+6VoGl3ps8rEiyelxYahJ8OnSMrJUvHpxHtcLoIK3lbZV37SnqCAgkR4fzibCPA
eVH7GnXOod7Llp8crMkxD8oU5Xf8X8a7UW7MB0cvnXXYzwyuQ+TsRzUc0ZGj5XIIHe8FDGr9aFXD
MYaspdf6lVZS7vWHJjmHcFLvqCA3G9Hv4PO3XJt9WB5EN0SL1g9IEbuB55VuiLq1Vy00/y+y3GVP
speTMm2Mk1F1iavpXY+mt+JvJlvJvjqJ9Zuqy/BYOrTv5lrwK5zvuUbsrIpOKtxQJQ8LDtY8dGE3
7oYuzp58FflSOW/rn6ZTwW/fKr8lShalHFqfSlmfNooSf7XHCtBfpjmP6XyAc6pfqRFfVM+UVGlF
IkhZT5VVbAKvch5F4Ixi39mRjjbqu62QBnqYDW4s8yoiLDEG89G+rn1dLDGVnQ+qoeun11Hyg42d
F9lZ8kkAAt3m/bnTgANGzjcr1pxzqLG/DurnSdNCV51UNBwciJ8q72g5tnIuaEJ2JyRngJ6gE+Uk
tXrIumR8KOZDuM/GNNuyOQ73BTuFtW626isKAN+1ahj+oD430bzHiwq77UpK0lXdOPmmJ/fN7TLx
p6OUcKPWJeMycB/Zy6MUrRPAgp/MyLf2Xixl8JZn/F6V5AuYmWQ92cCvNbkY7ybgum6qGdY2MrUB
isw439ryaN3Nsokd5KLts5Fb6V7YloNS23+G1LZKXs2iI4K3EUi66/rVrvt6lVl6+LlD52jdpYb2
GDsBW1SwEBBm7CJtog2UplPwPXCj92rZr0Agn/tKYwtIhuo5pc60KlV9ALeNTUk1c9VNDTw7kv0Y
aaH1m1oUwmBu4/n2k6/xlhyq8ndZksYjzVjTUZfoJl55yImgHkxqopR6XgTjL1IdJl97OYARBDjQ
3MtnkwAPjgjJdnACa6YbD3a1MSEpMYKQgqSfIjRfDNkhnDJ+D4UsrUsLBK8WON7TaPVPvumfoQvy
A/gyJRIscbvzlCq/kE+DpUcCuSYpDUxKJm9NsMxUn8x8jM4DeQ1SIU31KS5y+96J9Re+P+bLNNKx
DUPSn6RJVjJmV2IZ0fNfsotblx0FYMGZJGxRWXv3TfFTDMwgkDc5yNy1ZVXTYwxb7EpTmoHuU216
vNogwNupiQ32Yg4RDnYL0AZK0CJiKfoodmUj4wVYaoFJOFZ517bJ21miFfEGJnUD5tu+bqjDEnM9
5U7E9yqRuy0qUlCFG7CwSzJsR6nieGdx4GvgHFq66TXo9s5GZfIASKNLU0oxP39ui7zBWhdlQmrd
4y9zMCrwxcLW2PlRjekPyCNbhXOV7v02ManCDxAkyxk0g+V4T9VJe5TH0aBvIPAvAZ96N1pjspfY
WpaqP8E4MM4phAeautYduEwe0zQzOYVKv3Wkf+0gbjgH3a9Ryym0tmOxdWwSt0UYW4Cea97F5jMl
hlHyahRjcWise6q847ZrQ9DvpkyJooDtopeSr14cxN/Q15pJAqXmM/d7xW0iz38GixJu9KjyHkyZ
L0UI/rgNKcC3Ff2srcGjZR6KQ++oNJoZDtkBuAtwqYNlHrN+LfWJ+qjVT6Fe034hm7ARevyBYQlD
TER2quTgmWoPQY4ihW4xkQ/QYyRWw0nSLuJQ0oiw5m2r3Sq+/GarmralYKOWhyGp9Gtcryj3FPTM
uzg3nG0Rza2TlqIfm5BMi4Osy4sSmPVTT7OOjC7Ei251GyeWpcv8ou6BvH3VaOK6I0HgXYdGkaZu
NPbRNlULmhWyDlG4AkWsHaykCbXY/KftRTliWn1/5LcWsmPWh4sBuZw7Osm0MxzPPsWV9DmI8vip
hwVDb6v6xR/HCvC5TWN7o9wjAly9OFpvuB2yLdxhGSJM6O2UjtSM13j3Rg6oqivoyMoi85cyTdGr
n0bVIZQDKkKOH7+a0BFt9H6WQ5+9NAlDZx/oBegVvCivIfwQS8+yrctPPD+AsWAerA5uiiA3VyYb
zZMlTQAGO0PbG1qdrCHWM+mKj2s4TEGPwfVjfkpJJSDpZstr8vp4R1nZFTmPdym2DFIsAZT2wEQ3
Yq7qdP6uUIp2c53bAjrjaU+ebw7mDa/e5hPNosIbd+T+9HEqr0NgWjywxkHeiuCsT6hvDjoM3/N1
ZT/ONlVLYuw6dxi8tUVBeyeCNQDi6yqwvas3MRF8p6Zb7q9zw57CW0dJSPwT4imQXCqs8Q59yj2q
zd1DhxrUNg2n4s6OT6BPwhepdjtF7l8kxepe0mr4TKe8c871bNiXnU4zqzb0D20DK3PYOSdLk0Lz
amuU7+UExfDV1MHfdY9I3MqTC6QfwIbr9F4GR7u3+wexRlaFCTSAWbizM1oWrKznFS+k10WOkpPv
Q+4Ds8HPjOTU96II1BUoD+Mh9YxoHw72sWmm9LE14k+tHPuvcM6oR6TeEIFxBv+1iptmS6593Aov
4IHapUboHIU316vntM67Rz+0tc/t97pM/b0a5PK66I0KEj2zWtdSWe3qiCInMm8wgzoFgnmbyLD+
PE3mU11JS9X9EPDhVE+VYhuPpA9848mDaOOzyT/v2dGB8Q6O/1nj23bxkvwoRpLR6w+RPz6JUTRl
qAJk/U8xqvhHQ9ETlpRby+DzVEGnaQ/U6MSqUTNpWw9kyjoyJe1h9OS3gy4dLKn3HxYzL/zFMfH8
TyJosSd6q2yCkUrxjSP3I3lVejTQLsEihHwEex2offv3y3kdG0ajUpRPcB5tw74Zv9qT6a2nBlDz
qGTyWVZJd4GdXtvQH9LlVgVuOAb5vTggNfp2lmiGzc874xluIRYovMr7WZKnzmbo6LG+cYhg4e1b
yf/gpf/dp4Td12QlyL1eV61re5XUE8C9FuIYEizjlB1h0H07RLwqHJP5IM4WxxK3OG7i/kHIsjzN
WSDbxPrLPDFcYpYr/YOQm6WWuX/5Kf/yassnWEJulq/9GZh347650rLM8mFulllC/ru/x18u8/dX
EtPEp1S6sdy2Qfi0/BOEfRn+5SX+MmRx3Pwh/vulln/GzVLLH+y/utrNJ/iv5v793+Uvl/r7TwqF
V8XboZa7kMDxahfOP0Nx+JvxBxelKGZlif026zpu9Ti/rnIdXyd8mPYfryCMYqmPs/76Ey1XXWJk
6s7TZvF8XOn/en02M2y9ez3i7Xy54nXV63WW6360/l+ve73ix3+JuHpDD4RR9t12ueryqW5sy/D2
g/7lFOH48NGXJYQnmf/Lb2zC8Q9s/yDkv18KTH27HhG9XOnRWN+3Q2BtKhDxrhgG3UwLpWc1yB28
YLQMVy5tby3Zda7ukrosVnXl8EY5u0XgMPpg4gCv3EFEVB3VvBn0tXD73UbXE4dO9IqeQWHqJic5
0eO1AxJeqDt11Ky1TlHJhQrDpcwA9JLk9OmqbyykjoXKMTQWRbkSpzScxpIrTsVBtd4mLqbr7Fkd
2fO0COGPOvnuhbV00D3HcLOUNjNqUuSj5DR/ApW518usuYdQM3uSyL7cGU7zKHwiquSXu3XMaljD
lJQ9iTA1Rl03INlyFCGqJ/OKlPFqyqoiIClyMFx6pKyWhf7h1VW7e7QM1SOJ+h+u7Iywa6reDz/T
yMDN7AYTSKxxZcLvdhZj9NcDd0icN/fi0N9DTF0iJB8ImckSPnAnzAuKOOd9FaOMg22uWxUst3S0
aJAJ5NdTMSZLCG+/OF0O16DYts+gL8fdhzkgT/8M/2CFbzyx3UGDp0GqkbXSY92875TQuhdnCXJu
XZe15xs7L0ThmvdTvkM3E4YmuOtiH0auP9cQEeJQsL2F6dPsdotNnAWJ1e1hBvl9YxeLFLV9qorJ
PAqnMFlJv03lsT+U4O3BTFInRNvU4E9kuZlZOVe7cAq7OFsOwOvMkxhOghNanNoUU7wqepsrptV6
6K1DrWqQAU6HLRCAzg2jSXVWUE7Xj6tSIUmCzqfEtxYINWk7c9hGTt489r7cPFZKYR2tzn4RpsUO
xeqLkTY2ew1CxSEFjrw1db9zx3mmsF2vIVZajOI6tuWP1+sIh1xMX9K8qneCuUacwfV5eaOwuWGz
gZfaKVZX3/Vc0NjYM6ENSgmgHZq1A1V9QA33KDealiD1U6b1USolk3NPkqt/OW8UrZJdEe41VTec
GkU1V37dpes60t7ohGKpdWyyGxAGLQetqOGvJ5svTB9CbsmIhN+PbBiKPoRqkteL6YKbCEavVYj0
FVrC5Kx1De6gOrHNUzCDIhBNl7+lOQyQs7jcEhHQ6oyORp+66uEG9BOngM+3wmhNQX4HJYxBAmSd
v2OD4K08ZaZP5WjOAPJLeQqposLlDlO0OKBRlCK13HRXHulCSKzMcQ3VsGscUIt+A7NdDT1wUV9m
0q5t2FTROkD9KHBBCmbAQdJofeUD6cfqImzKbGvhOQrcmhztVowF+cfNOoMcPdSt5x86s+7vOtno
7pyeCvFKjCOEmU62ep+3+ZCtrw6ST+ABBqv9EaD3SOFe7ZAk8Yv1skKbRW9r3diCeT1Pvb8xm3Io
7SR1uLTzo0E8Lj48V3rxtKGbaHLJISgfnjAi8m+eSNeHTO+FsusDenLp8EMyQqJimibhK23P+S6b
9ZfFIXk/G4XO8jIWbprwrzNu7GLIDrrbgfz/UvetPa1IfNI15cDrk+qhdF4OmVe/DXW/WbXARGAG
IULYr3Mh2olcf6qmzTKNrLq37opSca8CEDoNh7RB9RA+61oYAgJWyo1k1V+1sU39Y5NZ/V0WZWxM
Q/rsoykpD7GW2PJTb5A7kAc7c0VMNQfGolVhdEBGt1TdyEPeC5MdqLnLy2gPYx7EA6kLdRASHhAv
7HnMKQ80s6oP4iyN/bU6he15sauoGd+lqgE/JaGODKh2pQyFsbP42LT4YVwOpPX4l4D6XkM3NFcG
ZneoO7C3v19N2Or5kkMuUZLhassHCKqsvutq/Xq1D/YsKUHHIBXdT+phSsJyR55afnbaFO52yTN/
qSjcBW3a/7CbrHcreK4evffYULOmm9je+lJxmaREYsRXKAG0NQS4iVOTTsr8vQYnZ391l2ZIRhKk
w5stp7EqH0pEJ+cZ18linT6Yk3plAHfS7KngqoW8Zl7RHIK9CLmdMq9Na22IEBIzhDc3ynWiWtZg
PoBZzzZ2jfYG/3XmLzOgT0SJy++BGUF1Z9TJQ1nF9XFA33tr0OfyImIFg+G/xsrdZFCmAfogqZW0
shQeSaJnoEYIjGaYmOEMI5Y1uHOFV3QbCK9lA3QQXjE3b6lDQuCgO5XrsY6rUydfVbPEKvl6MvAl
+KllKLzlLM4qvGmO0GKlA2iqFYQvnHale0n9EFFMfRBni2OxBbMXBIeyMyO6FUScOPSN9eagd+PX
RIVv6nuKqMsEcYmblcQlRggAEUlhYRG8XDuZPxToq/pcAmvSLL3YmCNwvNAcoq/0QaGQKH/1+QNQ
LAxR3+hb5WtpKICsYDca857+PClOqIT7ylcrky2Kn7J39pNJRhOcL+w8XayaNVl1GMj3/rNVvUGF
Lk6SkLzk5fFg9LaxU7yOzmzwWStnkro7Qf0TFNPBL8n2N3Y0veRl7l5Jhuigu1dblFR9FfogmhZ5
dzaRXRReJ1ZL/iksKbxiSbry+jvhDXX5w5LZmFEoZg27yX9RUkioMDg5CHqrfZLR4Dm0dmBu0X81
P0tTeC+ew0tEAvDzUISWsQ1qA1oavZNGKMQmo9yJ9+QpCrWTbsEgNr8mi4N4V1bEG/gEZc7JiN68
bzbhCevqg2ccePysrq/qFHz26GE9x7OiuZYkEEvq9bGRe6m/fx9SFPXP4jBl1oHm6OJsSkg8s1C+
rxU7fBIHB4BHEYPFEyPo3tRzqTcnrdPRRExh29mlbd9xk2XCxO//yUqTxp0laXc5dMPoJjbysWha
6yxCRtXr70172i0TVHOK99xB6aoXEzw5N2DuKsNrzPW6U/xQ5HlwXUSDwvshGCl8ik9hAcPfo7kC
rdn7xwYKnazBNvVbfV5+kuzCHRAKe5aStRzB35+3df88+pXqhr0R7IVtAHF7ByrqlzNz+gtTmeuw
Z6by2ZpNPej0bVxBfiYiCjZ9T5rxRfhEuB7RR+qktOw0sqcfx9T7Cp1ef3J8vz+N3gAKXZyKA7d3
SULq7T3gNqp894gYMfTyxi9XYoyWRLhRDQihxMQlJs2j0XOX2cJtVOPb57guIcZFar3IfeXvbkLM
WuaJ6jufAqNCXLB19KPdSSHYwUnmVByWsfCLSOG2YI99ixRjc4m8ukQoBYnRVXx4RkSQWEOcLZdE
rkvS3P94NRHJHjWAWRpkoqzWw4MFifQ6GqD/EsPOCbB12vDQ2ZO16uGg2N444Gv6FVBvOdza8+EY
FKlyqrIqMVEYZJHBflbHor/3VbilTCu1tg47yws6T9XKq6b+IIbiELf2k6x30Z0YlbBJXVpjgBYm
CB7yeeTovn+hMXOZUsLCcW5bY++N9RS6DtxvJ99Jvyu0f4cuHC8TPxEVQmcxfb7woAf9tg5TcEpl
5QLv6S+VJQfPNAKAq/SexUGLzAYEkeEdk9lm1wBVp0lC73AeUq1vHzJfPZa68zZB7YAwGGhrCxOt
aOnGmjqkAeZ4sLfZXZdbfyzxtAYC7zLriwgou3KE2SoY92I4NUULGM0MXTGU7ER7yorPaZy8Xa2w
7ZL0pWkdtKSJQd3kGkkbe5byhb0x4l8W+WtUhxDxnW1hbgAiXsb6QaNRDvkqArw5QESJoThooRmB
o8n99Y1jGSJnqG8DwwQj+FlTbKQjYR9EPdCm2DQg7WQAfFw3fT1tqcKj5mSHwUUO7VU0Fum/ecVc
HZVKEZtotv8s5tPcfztfRAQIEFwjliu8X184lzUABaPXAAjdQf1qawTQ2sYVqtIrk+adsy01Gzoz
fIgEjP5n1UT+MZox1isR3Zqh5Y6BNjyKQ6NV+rnw6o0KYdtjZtLkkUZeuhOfCRkRVMqM6u46simj
1ZIxrGLx53j3ik+X/gdvQkrsw9x2ntvPf7pMjo09tWqfDqeE1pu4qI7ABaOnAQDs0xC4STgX/GdL
LkcOL5DZH8J1Daq8dpOUdrhZ5vh9nqxGaNWu6wgHDIv/j+ss1x7+98/TdpPsagakvWViaHd5re66
SDUOjafxvpV0nXY3lizDq1cCK56pRceBFuBsdghTL7zXGBFe0pSzURqHXpJ5iogUa4uhNCCoti59
CJ+auBw3wijc1yuK8IEmpA3NV9UqtMP47S5djOB8VoWujXtk4jYIQoe6S1JDP4ZlagDd5p7f+Dzy
UF1j7Ij7u/CTyxntTVE2zf7tvcYbwgNZPumeH4j/YLeJDXtio6Fn8adNnh1IQtOZU6lXewbzjn49
TfPpS6caxUHMF7PEBOi6jDXfFGhR5vnC0XepfQdznLSN0oF+jr64AytR3k2KASPifxgKhwgZUS4x
q4nW2v89VqyUhP53y4QkuDKfC0mTXHGmA1q5nmWzrUgk41mc/YM420LBLq9JZtrJ5oYbSwxVYLxS
FgKYnd/jhEkcKqgEz4stAVqQeBpMxql/Viyf5jPqy7qegnEeoDVMpehZm81e2sbHkb20K4ZGSes9
HEkSAOYpf1UVkvBkgayz8PJGf11j4p3mMbKCZ59mpVcOMT83nfcYRN/MFAnkXV5YT7VnIrC+DGkO
OXQ+hCY7qXauXh+ysktk6sYdMjDD4wRNijFq7Qle4PHR0znUoYTSSRmqa6sruHkNkRnfTfbbBDFL
HGwtuU4VIzF/MOJoYwGlWRd2mZDrbMddroTapaDRatMW5Ml0w0BlerZ5kt64RW7W1xDhGFlgBVlx
dizU8XcLK/CR1LB2gcv1KEeBfFbaxg7d/HWkV+zSzK6xbaSzYg77RrOc0OUWOh5jSf3jGqnTrAU6
Xc9dcc3lwyQ+ei4RsJgCDPtJ2JPGadwS1bvddanlwwi3+ICRlVw/yLJc/grVsHXIItWHMIGNnTbv
LO1Q6vZA/enbktjSrxajMk7gbsV+UYSD+SYSYaJrzLLE4lhsyzIIYEarid+phCzcZ1Jor9B2Si9N
Phq7vNWLfZNWyQvk1j9UgI8//zVgCNGAq3zSMoIKaJTpk9Eg8hL82HJgamuzTD8O9XkogoVXBC9D
4b2ZC4Ous2/AWLt9a2jnNAYPNHj2F/Ctinf0FSRxaOKB5asqpJE0TaSfye1qZxFdD806rrT+lDd/
JLmhHwMonk50kvJfVUpIt9MZmleQiGGFV3c4kRIS3nEOEWfiUEFLCkT03fhhbIaNdjS7n6j8mvRF
z3FiOTEmidTSCl0eo9FHksePu5Q2aA7apATSfihJ2E88R9zOKDP7jyTR0xNo4ILUZ5impxpElAsz
pOKKSbWdOJuwbemKAwUr6eeyQPPT70c6AGXyq/MQ1qjxwQm8NnDRib16DbmrLhPyT2ca8F7ZdeZf
2jSaVkoeeq9tCxxJ6fLx1StDY+U0dfbqWShx57nvoJQFDaJk0LPbanQ0UTZwjoqloa8792nrUeRd
h8rcqJ3DVvNhuHhF8D+dmyR+6Fo9W/Jm7v7UWuAxWhUqvCs41tmc2U4on4FiH6kZnnq/3AjbAORy
Wl/d85S0y5VNNa+g09C1cRS12tiVVOyhT7E3MW27X9U4+lzTYnCRu1J96NMyWQl7lkLxmMKpeXBm
UC/tz7yaKV+8qWyQbAdSB1wr/kp3W72qfce7Bws4PRVScxF2X03LbeLpBokxLhLWzbbVgRM1UM+/
ht+0IBp+9ZOPJBW3tUtXNNMehbtyL+vQ8rIdBENvZuav8JvawH8iIqE3Gy9mBC3M25s1FOx0PiFz
vobCIqEHKiFrVM09fMJIqwEMlqOVnEHjWQ9ZKUmu5Bs8zd7P/IxUqbCF72eL93oWDfkZeuzWDX3z
EvD2euC7qN2LA03s+r0RQcRpIqa9unGI4Rh5l6JI7YOIXSLQ8iETZoA57RL/CXK/7FmpkmjjycD+
85rGsUiCm9TorORnM0TupI/DNx/B3c1UxR8j6rlE8rcRgicqiULIMIPxm+5LNHxkUG3uYLdJ+RVJ
cvDgzRuOOnBgA5XhBDODJiATKzYn1rwNEX7Pp79BCo2TA41+u3Zmh/A6ic2PJqnOo1RUNIXMe5oP
0+a1qQEPp7o6N2Gc/lQ7Er5a6RRPI8DEQ29L6naYCukzGaxrhEbTzyodIR4yI1qiMurDyixeqab5
d0rPyqkcZj1LXx/vfQv1z4yP7cr5mG+NUe3XIlYcNDn5DoWdchKjsg0neiq7PYKZ9SObS7ebKsqS
HvrGzWgNX5qaPFyukR2Z6mb8ZKnZWrRAw2/OdhjJvLXocrZVS1nZsM2eaVB0k0CBpzX0xnGDshK0
sp6PUoQ4BKYsHyW47Y8SWPOUuwinYGt1lZaC9kfKvZFKwewR4XNP+1+dZj666BXtsPS9luNwCef7
NWRfBjWcxGBbT+NC9nvymmy7qNxP4G4RvC6Rzx6tvbBfhe9vQrJIG07JGOirCRaOtfCKuUucOPPj
ehe9L3UTFtsPkqOkdbgLBx7B6yY11k1jZo9GkbDR1ONoV6lNsq7VkJ2mnNA438rTwdCrH7DsO1u1
kyfkpqzqEg9pfRG2xukmd5CG+iIcf2mT57l0+NGausSIKUlV9247DspaFB4XzZRr2fJDHTNAoXLr
9f0nUbW8uskIU8b89/NreVPXUGm+yrC0eWtuu7z9ZIdryC9Xhjok537sumATS7R6Wtm/DeO5yzjr
ydAlXbMTo/fQZr6PiZvZu12sKEbCLiLe44Vdn0Uw3+PFJUWo880sIWAqIMdkl8whLzxzU3ewxC82
cTbzZ55VQQwtYgwbXkL69d/mNXZPU5CI7OPSPw99bG1QY/gYs6zYQLy2oxr1y+xK81iWBlzU899D
DGG9oi2aP8DyL6LKdg0TJlvIOrxPvQ6F58ZGxve751flSlF7eVM33NkEu0BRa78A1HcPPtBiMKzK
SnAQ1H6Z3uk6PKEiSkyy/A72hVnd598nNXV8fiuVKKEybBw9o92tiEd0Qn3U0+PCHM5i7MPYv+1G
SonCJs0xHwPput5wt7Kus4WbnLBCZZH8G9hrDeKh6LdO5e0gZaP2KA5T01lrq6/9zWKraK+jhCj7
qzSTdbbFnb/uZyFYcSBbDd9qRc47GzwYHOH5fgjMWLuvhm8i4IO57ZQtdLapK2zLGuTkwD3VlnVd
QzjMTHHOqs+r5nyp9v16oICS7TRBLH3j4J3jJ6XX7rAsXjr8DAq95cvnqHsYlKCEUSJybQYanJqa
02dt6Q91plcX5NaryxwgTCJAHCLro0mEzhMBKxvXif+61rL8v6415s0XJ4yUo60GK8s06idxiODN
3/mK175pFzY5pEjq5OiHVk6ap65LnccuDeYcFXqBvd/rO08m+jomcUUtPlPeoi3acR5ztjK30cv1
xAx5Xl/YRn1wHgfWF6O2UF7DNHgd4tC6DD2ve2WsBQcxFK07zmSd6EKrz6KHJ40c/xIpJzEQQVCr
+/Qy6i/h3Pcj7ER7u7gDNVUZNIO5LfLIa6XmlyNmiBg6kN8utSw1X8oiiXsWYUqTBxevos9vXkOm
8+qu5zKpM1e2ZC/b+nIAyAKc/mOQdvfVlIwnYRKHAlannTXFKmSOhJF5RIYpIk422vGECEd5LAc9
ssqtknfmXmwlYvGIE6fiAIejt26gvl+JbYqwib2JOFtsy4wbm1hAp+q3ku283QQ0gAIZ0vrzB9Iw
mkWtQyUnpyudGO2uw9Wdj9XGMFQoMjsEpLcS/ZPbai6QTnGRbmkziLeCTn3xjr76c1BA0FDSQ7IF
abbNDUxeDIW3oOR49S4weQGnp0obXOfeOK5Lzd544puMfjXZLbqI0K38PBUwdXkKIld2pxifvVb9
5sG69CCcbaOuIMlTX8q0cp5GNdgJc5Aitqz19OEOamh+HnK5PmRyEa+F1/BraeM7EXW0+QKehQKO
uMB1ycG6uQDFxA8XCO3a3kJlCuqVNpfmzghilyFpFzFMDQB9o6K6SdwdIfC071pvDNe1EYY/Sho5
JhX+U8R+9W0PhT+kFnkM9Xt1EQEAKC3ILnztYZmJBHTwo1TYBDue/iWZUmOL3iFfKwMhp2RI4YcJ
+dp1M9hlOQhbhhYh9LbZbrE7YdVvS4CS5LkQgL2ZKoaSAFPOc+nTRRP0feERsRa+TEbrV8Wq9ZFs
Ewczb0lUidMqAoLVzIfFLWzj5AfrqScRJBy3S1zXQdzFHchCrzW1Mu+WQ9929bErgC69233QSHfa
ANHe+s9TWg7RaPgQkzfhsIsb50fnD/k9XMnquZK2YgA1dEALBq/jV3uZ7oRdWMRZM8/p4/9h7cuW
49aVZb+IESTA8bXnWZJbg60Xhu1lE5wHcAK//iaKslr28t47bsR5YRBVBbQst0igKitTsjP2Njdz
BNFwcNqhyPrboh/Wu9l/WzSC6GlfyNj3lgydU/pMQQcQJ/Td7Timr/MRhQon+vLH+QONwp8h7Ao8
rXYCX8Y2cQLRGBreYj29Wi3i1/kERN75PNPXwwoAJ/+Y8LxGSqdorjJDA59pTGhGyWsPPMK196hc
dKaDsOYnZIr9JwvPT+TwrPA0JU1zZBxASEh68it+58NCGK35j9HekZarnuPU7G1OaBnhSUZxc5xS
KOBYg1qqvMSpGBnt1xbP50UPEpe7Rvag8zAjnL5EPr1KD9wP4ItUy0yCy9EbVLlCRSW5A/R43Lu+
MrbMk+WDbwU1Tj7ow+IB6Ja1RI2Kh/uxl+zzH5OstjHAtmqXD20D3gNfMW9vD4HKIcSGDST6gxpv
kzoFf06b8ZIpP/ue8hSdlNi9fQK/ZoMeU0QIw+TPzdBfKH/2t4j3Nf5jBJrY/GWBLuCV36VP4KXI
7wno0K1NVLeeHSUbNICJRwJUlMJ0DyM4tmaYQ15xQD3HvNvwEexVHfh2txUv+mVZ2uxASIikgPCF
XpTmtytaVAEtSYsShgKNnd68aGepbp1Axw/QYmxTTG+4j8y6OEHbACcQCNDOQ/TQywfijbVgQu4E
DCvaRHZtahKzONES7+uQCaLtSy8xLPyaQd/vAvSIxiuQfESnyWXpnXQgZNoJUXzv9Dm9DYJXNZnh
KsNBa45wWhM6OADpBEDabVyZoIHqPZ8KOgB5V1aZBQekghXlT29GBzzYkDI3sFWn2Sja1AsGzgf9
Qo7cVTlOSK+pPL+DnJSFPmsIjHV1MgJQ9W9H4xrD7IiQUZtnpFrFpNWOKKnsE+PgIT6PSFXlpTTl
9S2/M3Av34woUJOm8Srslfm1TV+gBp9/R6bPXMaBmi4W8E0nNLCDIuwtANop6yYzgOczEn+r2m7j
mK13dFXoeCukS9JNASJFoIyseHbHBvOOMf49oB+CJnmG1rt9xtDETv8ywKzXHOj/l24E08fNDm6c
tZ2l4uUv8a62szgogWyU4CIrQe+RpQ3+SnVOksamD7EvlI0diBYjdxFU1riw3bw9t9ChepGovDQt
kpBIDkDtqasWxLIJnhVQWhngO6Sh7dr/fVJt2QDnFeqMJFUJ+lt9McBTCXgh9DPa6ZdNOxJhuxBJ
HAB7Mt21ArtxZfn1KZFKPQh9KUZnLasS7O56RBcA/u1YYtOpLUHemXcdasU0AqUj+DiA7DubUGq6
mZKxyY9Db34hE13cLij3vsnaeaaMG7GHZNkPqFZ2R3B/QtmzG9MeAvAllPaQwkaNaaiQb9dG8lAk
3c3hNLaj/EeRmSbwMul4wpHJWtdTD0EjDbO0BnTfYF8OD40phu7oApY08Bakp5sZ9L0AcFZd9zah
kRX6ZyfzLmUe1D2NNvDwTDYYfnNdE0JpLPJXScrVo+wF8qhO8MBMYLnEWIE91LWMIzmnwTTRUFnW
W/L6vlPv8lCES/L6eNWcXeV9RWexenTABX2FHEDZNE23LBvjrh7ALUaRpYPu7FoV5p7WYQ3+dKQz
qDV5meyGAzSFAKrTPxFwHMl9wqoDLUsRQEKCsM+oP9EoLkBEiSNnfaLVkLPqQGJfK9BoudCUtyER
7Vg9jmGTYE8hmllR8IhBExUP5m7AF3nPQaN7Rlc2Hs1NVD3WIMdYmAPEipEd34VI+EQLUNSuzCgZ
d11UAHChc6o4TlvLOBY1WPEwzFkp+AJohvSMlxL4WiDNhl4p21slbQIppDD/LVB4EAEI63xjFnW8
ELoEZ+gSXKhLcxlyQEE/thcykdOVILAxA3vYUAQ53A5ETjSfbLdFLKcDRjfvLmQ3pTFAkgYysujX
t04NdN92lQgfwsmwQf1FlFZRzkBkZYEjdQqT7zne5SBX0R4hA9xCCybduE0B4JM2QiAW4XQ7h4K6
slh3HcpSQROuguBFlK26u6UAlGGjLSCMjR0lDsgRS3tcg0S5WeEBy+/JkTGJmndpvYAgIzt4UGbC
gy9gWzvvgkvVQtcgd2IIKoTTtDQbL3lpB79ceFMefq39+jIMSMgvxum1woEPv9WyRQdJX/9I7fzZ
GdLitTPwX4v+ZfWE80C+EkUmH7q+RELAdiCqJsZppyKvO9RmMBxjFMj+/ORytD9+sqM/2RDVpVIl
8ixl9oqi/cdP7rv0Oalyc5kUdn83xcUGJGZg455sY2uXyvjKB3zPgy5lV9CB+GtQ/Acn9Pz3B9TR
rS0fEvM+BaHZ0kOL1mdHdi8atI35P0FthErnlH41LMN8iXovXTH80d9HWWhs0b+dHOI0kZB7TKa1
E0zloydCEEYL2/oGIY23H8PCj2GEUfSt40gC/vFjqCn4148R237524/RYA9y5tgnL7sRf8/1APkK
FCHyR1DBlg+8xWNFj+zAxAVYvsJTxYVM2G3JVSB5t6UhTRcTsEo0bPk4T0dftyeXeioaA9BjDlJk
b7LjVc+Fcw1LK3/AUQvAhNa5Qk/AufaRTsJABOlItiaKNOpXc12B5PgKhFH+oLVYaTpUclFPjB1k
E+zOPHWt/XaR+i4F/N01eqBL9ciN+wm5lYwjcao9IOeBao9l7k2wVK5I18G2kF1ACWQ6gQ0WMtPm
dzJLaA4eKIp0aiiqmJQ6VbX5gH1LuIyrCnyYarCbU68ZVOjC2r7H/hhk0GAZSfc3B6QREG2+R6ux
WZdtuIOCfbfkyJ/tqXiXpeC+AsOEDzJU4KzJC87rYE+Fv5xN3RISBAv0yIfrGTgwDUIswnDwt2Vs
QSsRfT7lxdJGaCr4W9NDO7zSF7ojLwOL26LV3roFdqYb2nJfgCTsbhL8kRFLrR4p13wkClvy6dHN
pyPN98jf542/Vql4w9FIBlhYODhqnbbgUKIt4LwbJOMYV9AJ0ZtFKpXTZY62W44uX5Tmb5dAGRDY
rLD7HYS7S2yDA6QQq1cAu1ZVFqQvKm4qtPrBTty0aRyAyaLOZruvNMOYFhLW9lu8xewf2L4NeIYh
93KT9G1Thm6RoYuRbhOQhnj3Rvou99oJYAc6LRZZLi6RhRdX2w7otNBlniAIo9XIc3ag6o5X3k+T
ki9/RA1eomuLhwwn+AcD/2kdd1G48GPPXvmFQIGz1md8LseHWuG/lMoaPcOZjcprIze8hwwijVew
7KwNvG+gmeJ0JyPDeY2UalhmYTvHBJqItI4NZF8KQNOFhJQkhm3mHBRoKz5FkbBpDTL3vO9OIsca
tCRHHgx4pDRf5KJMoWDViWul6hr0OwAq1TwW1xLE/SBr8ZfTCPbZZc17yHyHobepbffNm+JYTVPJ
9Lf5OoKcHhrs1g40adA70Hhtpf8pciYw90q7PuGfImfOctMRzYm8k66MkxfVcQTruvnNS39NNBQe
+zj3b8H0t4anWnoaoP/pjWggDIxHI1L/ulMje7MN73d/xBlJZEDguBm3skj5UYw+SHf0lxY4iE+q
GtXV6Vt+rDqVQegbX84GdN8cp5cPdvoyh7/ihwRcoFNfDq65rlwPCSKQmBwnKdhRMShOQ8iVL8h2
c/xtiFwC1Cpp3s3Ni8ldtSLifzosvX6GNy6UTTkkvgxL3NElL7NH9K96QDz+MtEdeN2CJTjls3VJ
EvJkrBIJ2hTXBwXa79GxANg9c7/dzBzCk7dPyL3y7RM8B9gtzRoXLFkksjXNuAW7Rn6NhnxvGGDZ
RPdSsqjzMdm0EL6HlpzP9u1k1hdTV3oNkQdHswPEQFd68aaVnyRyTpBZqBMQySKCHLm09xZ6yOZJ
aC/uVhLiZsqawkupQNxqZEH1pa1QjnRYLo45ZIhfoEc22xsFlSIIEtnrOm3qLxX2qpZVlp94EYKt
KFdAGmt7r6ejAyq6Ta/LFv8Ut3uGyEW5gvZeeh1MpFvojmyDtilto7v/mzijRHqhMME1PY7CWgZ8
At2+fqI526lX7WebCXVUJjDLZE2z3FqOA54oleDQr1h3E0iwA4jwGCDI2zQysbaNFrqYPH5xrNL8
lOZjeh9L9g+ZKcqPfXNb2LaiKDPwtjwHHqY07Cv2msXRcvAQQD3euZKtFGI1osnxgTvcuSYOqGA9
oK63FEETbIV0Z6knkE1P6F2wt855AJ9FMUB86Rqs3eIFcGmonPcNWwud+vJgd1rnox0arupVx//N
PkzZmo81JNhH0V3SYvA3KevLdVmI/AmUhXwHXcpgKcI2fxpEg6ZlL/IWRoBhMoVISlSgx6Rgi4PP
p8+HCznTKpk+pSAhi7B1GqCztcqjkj2ybogfBq8ddn3q+ibScG57qPCyzBbQIA73Nt9ajpT9P+Qw
StBdHXM2toc5HLJ90JuBCBXQUzVYWKZqvNhx2b20K3e0hxfTkC0Ep8ZsQcOo6jTDpGGuaQhV0gri
CmhloWE+llsVOcMVlengwe/cM5nx2wVDUQSQe5U2WNKHCloOIZgdeT1LvYa2ajfQroZ2kX61zu9X
JPzUIkaGBFoAH17D9La9vXzDca2bej8EkE+QAgucE2Re5nc1TWTIQccgQzrZYHfHGdIaNr2usuXd
2H6Kp3DTdiK6I1Nn+vVRiOYf8pHpNulm+31SO0710eqGfyj+/3dS3AEtBrYH/Gid9JEn9ca7gCR5
Kznw+ptqoqORYLd5LcK2fCzS8Keld12118QLH5vJM+gE+Tx0fx+S9xaMjJU834ZDio4zK4vqFYSY
Q1t3Fo/cn+4xiqjPuP/riHtFsRgyt/4ESAiD8rtgDz6z1EZ1cXMCEVx/GCTEcgLPl3fIL/OVAcDE
01RDSEOVdfPNr8VeWsDbLkrAuUFSAKHQnH+D8o747DKPLVOU2+Yle0PTPnrF25LDBMBSNzhvS6Kl
/BThuxu3cvhslJCNj/SdQg/eAjoHw+dC4jPpbtC2v8aVfAJNbADC0uXY5mJD2mAh0ipn1wPFRQ3i
5DUNm65ZkJOUwkgzrMqZd363k7SYiwQGXsZpgr3g2S8gG7zAjR3i/bOAVMd889H1X2JMAH4O/RTz
TdTxbiUmL9zHQaA+ezEYl4eyepZWmZwzMEQvRuh6fKawOE6NPTiC1WcI3iwq1ge7JGXhVqBZcYW2
Y3sdDxX+ryGF3q14mUH3g8aqtTvQitj2eoSoEHRB3WnNTW8LLNM/oaOiPfHWA3TV3tHdu/1mIvvk
WHM8UdyTydGAkRF2vFWjPdnJRM7/af9jfXzHP/w8v69PP2dAiI73tQfmbAJ0tW0sw7Xxhfx16UFk
q1h31xUpeN/rwUfpoki+NdwL0zWw7cj/NB1IRvSEOYZPCYReEg+qMAme0v9e6mZ5X26enoDS1x1z
Y0VqCHbpoI01kNUysPxsQ7Zm7ORdB+bTy5CZC94z8GLjVcrtyNqjNGrOuLHBz+yFI/3u7IFl/imu
+dsLOKnewmYYmQ4L2rI7gzXEfUp/hU3t+K/Vfg+j6WUY4b/YxbefTzgYQ4Hprq0c+5Tx2nuIZWw/
AO05oH8YX/TSPGUtmC0oUtq83bku98GVyHAo0fHNFIPqUDTguqUYZTjuopFA0zHUWOYY/QlgX3Y+
fIK5msOzIZxOoI24p2hadgzw3OJzcciU42H0gFqxQyPfZdDBfDYrlCRCL4zONATV37bJ2/hqQJHu
miu+Uq0FCGDGGbqeZLmg4TRZfAcyZnP2ZqMAEGYsih15aUkBwY0zDfWSKgMnHy1ZgF4n66L27EQh
aFGMAMkKsWSUN9EX2eSAiUMO7kS5lC6qJmjixdGGhlYqhiMzoVnU16J4jFA3utrZnEqhgKYG5fNt
upS1uQy8bm21HCqFURI8jDVa1Vik8u/V0IN2wmsBNO56sD/8O2Lw22Mz4lX/RwSQU0iL65LHX9bw
cH5fjTFPJ9DBBDlbA4mDlIrLbVwnTbvfJ8aGiPRn2+wHqT5I9usGLLBOYVhbp7ZRlWBgNUVHcH3y
aIiSyTwkhA1hasTgzKYbpuZ9EqF1KOrdRCMKfZ/I0I5wEhFaqRNW3nVZeoT8oHcFNNi7eow9o42r
OYMk1oNkee2vkd8e1+RsPSM4K6SsWu0kU1Fkl9LLGFhpMTuNnWSNlvpmQ9N9U1o4iTbf5tl6EqQ0
toD3x/dkMv0emyoQP2/pJxh7vzsK6AEvyEtrMNTgCpP1D2QaKgMdRIOX7uhHgLp2fXCYawIA8usn
AukPVL+MT2RpzRyqT9O3MIn7PSXgJAhyt1PdVXMCb4h5e8GL9oGc9CVDNRai74l4oC+YSFu0ffw+
XeZVtRIuA31zkfr7GO8BYHf9fRvU+aPDkuIxxz6Jj+l4F9Uc33GH2UuHCbkjJxDS046DKGFJE96n
43mVg8RVeWvfLZML51cCTTC8hFaA9E5g3wHffVqjqNwMY/wNNLhf3Q76PiAaCfa5gBqjl2XWKyaS
nyaqyvBXTgLQTLEyzITtHQ3Bt4xa7VAWtzT0Qj6gLuwswqrJNj5YCwbIIH3u0piD7TRDBUNXFlst
5aLtQNayD/bf41EzPLOgEd0ercsjIKwpkAo68/dHDrDy4mrJYxQ0bo4PycKGMoHeAFbNIsYzvO9L
cGkM4QNUvMIH10KVBdvjYNtDxvYBHAHI+bto/Rr84EQRLEys+7H7OinHSZZZIFxNH/4j9AY3WTqa
HbjRS1IsrUFLOnUDzT79CXXPkLztoN4d9mh60yc7PJdcyPhF7Z6GDTNXAqywTzFOHti2/DuMXhW9
AwXtIG//Glbr1QjI/B6mzzHzamSnDzU6W94+lFbrejAq9+kA4ASEybbtlKZH6IJlx9wy7K0CCuFO
DCVg7KXlX7sQqeuaOeUXFosvsRiqH3UCvbvUG8WCj4BAN6L80QX1F2WI4kteFwmkcVLvqhj+mCtD
ZHcQqHj7lNoaP36Ka8fJGnWwBvTHrzU331hjoDQ9HIHZIo6YD2ZoQ860Mn+z0SRNweFHFiQ2An+d
Ifd2hUhMeXBQnYEwj2NfyRbJz+1g958GC6+DwIHscDOBC+sWD+krQBqliV1qYzUP8+WlbyeIlpb2
vaNG98C1fLwL7MbGSlWCMvYk71BsH53FH8ZZPJ6MXEcma/swSt//p0zNkwlOktuN51qzJfh181tM
mQTqOW7rV9oj026ZNsqqh9i8DM092YfAvxPcB/Yhm750EWQHbuldSgNru80gdm670YY6D9TwXEVQ
qoBUhLWKUWeE5FwyXXgozSUFOMFz2tb2UhRoVm9klC3lZEabKXbsiwHE7XyxAiZOgbTXfR4ivUUO
Chkgt7Qs8Ee2IVuP/r+V6cQRhOmwL+sH0IW0TjpuykLi91eXBhKQUh2waVSfwZ7rQaLSMQ6dHjK2
qYPRe6lAXnN0fKj3Ca0dbeWTt+wkKPwnzyjAhFX9qBQ3XvWNn1ZvNxb4cVMJQRDHQnWxsDLrufbb
diU6ad8NFrQF0ibODygYgNEhnIJ1xaCKkFhhscwqkO9EWp6u0HedD7Q3gDwYmxaKfsloWuv/HEOB
dEkSsJ0IHX1bjO5E/rUo2gDHLX6iI2dfiumeGdOJZMjShKl77aMTJvkahm+LPpy++/7bPPChgOV+
tF8byDIsQHwkroKH/kb5wNgMoDE8sySI110trefS6L7m5Qg18xg8eNjVfQfdM1+MepLBfk0C+HY8
o6EnAbOmYT5P4zhPgqzqPKkpkdAC3MQI+/QY146xzKYhWSLnlB6jcARJO3naMFFvt+SaUhMJFCef
DnxEAa3QbZWlgUbw2ILwOrTA4lMQgkHDyGXzybCTallWUryqfLjzHPR6Lfrhay/99gdapn4K3/Gf
vYyDh9kf7bvUM1PoPklxwG+2OqeKs7W0fe/KEvkSh9F20vUjugylCoCtEegbp3HGUS5OnfFgUQXq
Q8y7W/hCHWjUmlCcb1UwbQkSVI7QKe8bZPRmhJCGD4GS5e826YKBgkSpKZjixve5hDqi9SjuP64H
bq/o7KftCfwbaE8xPWN1y7D0tvkIlnRgbnSSprABCiwdF1RlGh2tLzQphLbT+mabkuBiGa81jt2H
2A8qnJJNY8TvMFrNw3HI3Ts15Ak6d+MA6QIQJ8X6Qg4w2YUL7hRi+yEau+VVo7L+fAt2PE3snVbX
D2EQco/Xo5M34AJ/AUFMcJZl5fBFi3zAPuDhS8VYeFES55YV4Pcbl4OBbA5Bz9W0SOLQwNNF5Svg
iSBqcHs+jSyrQGa9pgdTS3ZbdfalyNp8Nehg8oQZKnALUwIgmMg5+I+HH62eM26BbBFt6Zrt0NX0
iBEr0JdJtyYRH95cZBysxAaqD9gMPYU08D7Eid4qxYoCndhCexCvPL5n9jDb5hW4qnYNZNpsscir
HHITlmXfx+lU75y4zfYFd9TdBCFIaMQl9ZcRco+eERk//KHeuSXzXlsvH5c0KXeTejdkFphHgk7d
cSw5T8pN90xPBLtod8gRufOkELi2+yBRawaFvkWuOxVc3alAl2qsl0haBWduDxZwNfpoD64NAfor
tB6AkPEtDqcmMJfIqgbeHCmfxftks4yHLfTRIG+Mcs4dMMPjXZ4O9Zm5UKiXLHchvgMKFDNu1KEM
zAcaudpEd+AtyXadq9sT9FRahByFEaUbswL8zgub4m2VIMvaFeuQSY0tP4zXhY2D5pgyEBLePgq1
Jfw0QNDsaLVRJbswSeRFglRh7ftDvKa/qFL/WZlxcYWSGzvRqAmD9lzUHXj/4KNLUJvD2gXiYp2U
wZsNnasPYWn4898iumqLczXxO4qnP0WQx8t1JIZ6fVtoCOU9h2zxmdZBchj0G8pLkGQCpUql+a+s
NP4ph8S7d3qId8sQrPVkl67jLa3GYscmKsYnlohtq3zrSzZYULIuGrWlsBQl9MzCwb6Zenb4T8tO
zKgW7gAaLlo2D4fiwAkW2Bgd36FrMFznztRuiIWMhgly6x+GQg+Jssxs6nB984YDkhJm8TPCa+Gp
h6bQQab4V9LQFsiWl66PRgTtTRzNESkq4BL10EyAPZSapp+GKBnE57Rq03kYqcE8R5XxY14JFY9L
EhVfaRRJx7n0rfnsTdP01BayvTOgI0Y+YXFx32TBhXwjkIv3jeLgDMAnglGjfsAGaxeCYOUpNiYD
mCK1IV/eM+uTC8JAmtc5XXNVbbwkXzVF8aOb/6zwzdsOCbDuXVj01yEvUtByZf3R1VxPgA3zXcLs
Clo64IuaQ9BNU3PHeaBRUmQMGMDY2tCwt4DhLtLgQiOaVGCDvkCCoD/SkJb0/O7BS5NHpWlPsr5J
Pxk6a1tUwt5ig9FD7kZU+xG9+xcKQVFGXKBBsb9NaHNpbtEIAASFXoQuXR7LeZEor/s9B3R5AYaJ
AKXsyl0kdQA0c2XbxoIZjoDIlgxWdjeF91VWhvfolsx2MeSNFibF1AxtdkXVXchLFwpWhyKI3Ps5
KG3wcGnwHZjXTQMwJZlOGu1uk26fVeiPsRJQ2AZp4azQcAUMSRCZ7Ojgl/O+F8iHGGhtGn94+4+x
ytadhyR41ZrbpMv6nYtuoWsknH9EMuXfCzNA5cArn3LQpf0tIG28p0CV1RyAF2+/qxQOXXqFDIel
Tx54ZBaxC037woqqs5cZ/IXJzRTm8UtVj/VljCPgtLW5KwaxTQEc36AYxV9uk96G2K0nyGRNU3mc
34wjC/A3EosS7X2QR/pw6UIA3kSvoPILR6PfrXQHmXfvggNPzMdgRZaAMexz0rLchlkBNTzHDiDr
msm1I1nyJHNsBeM2av8pkasymG3/lChjVZ5KvjgtkhoZ8Nk4aXc4HmL7fbCqBs12enoIsZt5+uSb
zRNKHv06ybDbbzQWwtX4CNnYeF163YVGngk2halN5dJSFvAd2tv5w5s3itAuXzslEFN66vv8wB+L
jRmAwTQGhTVyAWiE73WPSsZBq4I/kCvq9j64onAW6D1mvnbDI/lDcLutGA+mI03M9MSWmlum8bHO
YnXwdFtF3frFxdF3NIzcEH+nYX+yJmhtg4UD/Ix1OZwojCImIyq3bQey2D3AR93Sd/IaFU9lzL0B
YZaUi9gyh3ur96sLsC8G0KwonbpDVeL7WWlx0l8zeJQGDyAEBId5Zn/3pC+P9HLqmji4QAZt2wq8
6ZcNi/oNmPSa1W2rpye4Q9YeyTSApm9j+hwgaaRHZeKOr2FW7UG8Y/ywHOsE4dLpiwSzwNJDv/8d
eLOMndOZ/Q7tpUBt6kmeg77FxKz30yjKuym0i0WqCnHOdFdqGgMePUASaB692x3pFHKVD/mh4OBS
vJHMABYKXR+j88CuahYHcmT4eq3LzEaNn4VQcu1Mda7BkPbS/awGq3uJ2BiBIxesaEEd8BcJ/q9N
Yg3jhoLA2vo2h7m1/WJ9t6NsN9RF/NDVXFxZzgGMz0zQVzVJfM1k2ZzwxPlCzkmI6gyK6nMxutmJ
qzRbQRkXAot6GHR4Ay7oli6hkeARpj1qTOHxINyphXrcNRl75xsgcdmDrbz6kgE/umj7wPwsmtFY
lTUr9jRMUbGAOubwlFr6CAac7UKAGeZzmNQjsBWmv/eEnxzRdeousR1adKmUz1MeibNpqAAEuoAB
QEi2XRmlHx1KPdRhUoeZUS3OyFdCEy1qUAwDCmsFKhtxoOF7mKVXA1gM3GgEKpiab+jsAMNWVX4N
XOTUdcY8MZsBSKvOv4xBUZ7QEeeu3iNQkkALQDIMS1dHhC0o5SkCmkTl16h+W4MiDCjOgYsIHMl4
IJmfWhTT1lONHpCxrK1PaKW3PmUy2DTIUt5RRB4nHIiDYFwgOwWeXS9xpwWeNmpPwTZHY7ZUDTBX
mEozGr0m0pHN2i6HKV9WrrEZe+cLg6bWPgUd06LVzDDOFFZHGkKkhj85nXwbRqOKNzFalVdjLd1d
VUAwjM7qLv7VO1kO8YoO8uSlIZ3Wb8F2O4RHJHWSBVW1WrsFVXBS9Ju48Q2AlPPuIG3uH02gtubq
WBqCkmtEhZUmkJ1KZ40a460CBmhe6TbhzzWRKYIq4SoV2PawDEA3kffpfZDijTZO3kMdFjABQ3Ac
mf96M/WJC0kEOx+WUZt1ydITuVwlRptu5nEVTZqzPOb7eWyFePnWZXGhJcrcTe/V2OF8qCcDbzev
n6HFFiR14yGLj3k0pCfsdt4uk58A7PPnWJSgT8+bI9lpRhsGHDSqJlHN8IunweZTH0Iw2EMvJQ8N
tiCbox347y+XBUBR6xsNCN0hjY4yKpB2Is6vk6Ocx1ECJqPiu04aziNZuDHtQR/R3Utt6rlZL5Kq
844UUaAisWoklNAao3Gxo0KrpKzBIUVTBaRkD2jGChY0REusdfkfn+TxuruPAXFpUIUPusxBp/RU
58dWX+KRY9wpkQMzNOVHuiN3aXcjyIn5CN7G9zkRhZOfIqupAp/Pn7fkN5q+XkNKK97aWZSuSDd8
n+vusArfkxVrzOHcAYB/drIsXWUm48fRLX/IMO3QmtG9XaLE7k5kc33w6zl2diTnpCM6sDUgj/Ye
Qp4RHXSgdAavWm483MpUU++Jo6nqL/K9s9xGmYFMVKaii9GColJH0YhCaeIk2nniXNH6tdZt+d/X
Ivv7J97WYr8+kVZmRcGP6MXG4xMPozpF5y0heP33IY477Clp8Vi5ebGd+DgkLwriImPN2XaM4Twy
Ge7xaju0LAFih2zzrQ+Ayj6xrAPZ6FK4FfqZ9QVtBiApfREtThDg7ZKeejIAv/cT46Vq6/Jbwf0X
H1+Eb6CCnm+AJ51vfnOZ4eg9QyrjoN2Fnvk/lvg/j4EEGLq8wN+9djrHOdWjay+I6CEXmdg00Kmd
2SG4B2WXqjKdS4t/8jPzH+OJ8Ze/TQp91szsEP+eNCYVf4m4HZ+GAs2XXW6M93RpYy+DVubyZpmQ
iLt3Y70hT4UWfTU1m2VRWVsrxhnVHSz1YWrWLY2wLsN5yd4CV4c56qSE/gSd07uvQ2Ft0xBEsGSz
UaFcNK1XgBq0qNY9eur3oSezZ2VM26JmALVqu8nT4GYfovLN7oGxbV8DX/fslDhDvttv8b/byxr9
a1S9mgtfunoFyktoMqu5WFaDtvbUBc3jrX6W9aze9o4/Lm/1swElTGRhY39zK4p1dvQli+zxSKbZ
LpZliI4yqrlNRpieBK8ebx/d4YGzrWuhlrdlmrD/uDQ5lJXNS9NCJqic7zuXLScLHYLSnZAYzABJ
uWSV6y6NRuboAxjDy+zBE0rt0dfylGsbxTUshIIiECRbWmGeSwu8rzKA3QcNTXrR9wu2p/NKN9Nt
zTpOt3jfeEdyAgf2KXGy7tSjjX815h523HojM+888OKrlI3SrDb54JnelZkCVZce0nbFKSLU2oYw
PZLN9UFwAFD4HTnnML2ui1L45mYr2M/bsobyPy5LkwIDyaxkkCnOUdgG0bI9GK3JSZf2fdlQ4qig
KuyqxtZw9lWLnR3tZ/wIOAga0n6Ghq7fD2hEQmniNiQvetnw95Ke/Ainnh4dxNtwnL4GLY5EkWf2
JxCKY49HY08b6Y4ucVhAIjZttjQ1BMs6Xht6Co1vK4QlCP5533z6wz6v/OFDVBbEC88vhg1SHP1+
9KIrs3vz1YMQaxA68fe8S/plMyb+BYK/7Qk0HmgnVGXw1arPFOBAlXhZeuCUr8eqOhfQEVmRw91y
aEx9g7JzvXLrIT4HIsovYgL2AKWt+LvLHvvKmr5yNKWvoGNb6G1zuEWJGLkHCeFOvHPVa27achGn
PLovCte+kANHAPRWaIeBFrvZURngXw4Z+ijG+uBZAtSKzv+j7MuW7NS1LX/lxHkuougE4kbdelh9
n52z8wthO216iU4I+PoaTHJ7pb199o2KyCCQNCVYKxdCmnPMMSYIVN/oe6rTLQPKbuiG+wqewY0T
GfomzGP7xqrNu2Za1KYIJVFJt0a8McCYD0VgJLREvm8f4FXZU1LLNdGFilB3ZgeQn8+NZE/1dBgQ
WjqwxNv9Xj8NC3Zo4yCtdvfB/mf+TDYa8REJOXPjb92RvYv4sann27vm25AZIJHiOJb59jqsDUz9
OeV6WRlNf/Y8BHR6YPJvuhCvaySaJfdNFgD2K6HY0NeBWFquVT77TY00Pl3nnzkHCkBr8S3IQJ4k
PPVDuWKVZYUP/dB7BINS7FLyZlkGTvgDoTPAuPPsa5+8IUevenSVGtYxpsZTZQp5tBBd3YzcxaIS
5AOLqODtN8eOlsaYFz/Awf2k2OA+B0YP5z487xfPMM29dJG672NPdpcK3i11a1qfB7fba8/Kf5j+
eFBDUH0GaBMCXWA/9FWziHU3Ppi2SLehW2WHym+yG5fH0coKOv0ZSPrtUGb5d3OIX1SeDk+d7gfs
Pi1xCizlnvBky7Xf+fLZV3AHTqZOO+4Tn8fHqk7YsoxSBQps1hwTbo0PbWM9gKeDfYZGM9ScQrc9
QT+svAdN21eqx4eBV6ar9FmAtu6ubmIAqRO+MgIk14EAM7oYhUjOlRVjs+843dearb00Ed8AroFM
1mRgN96wRQ5lvE7tTNwi+UXcyhAJXnA4lPDXMyT8Q3uNL8oCdzzmN1SFHC4DkWkdOPGiN+QuMtp0
oyfQB/7Vxp3N82QBt7E+ONN7b24IkS0whvKWSrEXynNhx+drp1zirT/ECUg8fw4kEDBe4WFKNwZB
RLCgfh+YbPzYahYFr78R2ds4UW+WmRqObbEQbKJ8m4nf5iPZ0OFDueyj8dgA66osfoCEzYJ5YPGQ
uXOZMQsjpDHgHEg3hHGIhN2ckaDxRI1U5cXW2Xa6d/sGCHeEySJ2NGrOlkRH4cr6RSaudW/DaXb6
Q31XiY/1qd2+sLx5t68AAFoSewV+Ny9BmNr3fYRsqtmTJcKueed3RRDk5HvgBiVMAqWqFeBfaOsW
3BOhe4svRj52kGTatUjh3rSDY72MmHgj5cdf8QoDfUqTGadBsfEGKtUcRBlISJ56IqYrH/upZyPh
GIq8cu5JBixEEhj1dICouFEpRMf9v3rSNU0fEEXqyWJuvjQAH5EBVnrIvYjWRVS790CIpxv8M4KT
zhLwDUO8euc0Tom4QOxALVyZ0KN2QK/q2Nk3SBdthtIfI+QkxmtwdFnfUheZhUDMpk9sNPUqsLV9
I3VkbLuxaw9e1Q4nxNkhPu7L6r7CNI/0vE68YhnxKcwA7l3E96OqwRhW+uWkKuK+NoYpln+6t1E5
f7u3qDQ/3FtiGBDZnXK/KHUr7pti2Thxe5iTs6YiUPPtgdK+Gtu4Rx5Jsy91lukFPKugkCN3Ha/9
au0kYAyYKz2Ebde8j40FwtgCu9bW3/QQM1vGfYhvnSobmeAdHbHTOKl49dNBKNPfNBHEzv2y3zq9
Lw4GICFn7an+TGd0UKkEQ1noeatrQ1WFX5PGDBdF7fcbJ42cPffL+J4PU0rbAKpfIE9OSPEsn8li
cB0b8U2wvLZwYUCPPTr0mEqca1j/g49/PiWjEUYUAvDThG10H2PbDza6Ac5d5nPkoIT5uppgxY3T
tAurBTKwAyzok8cAkXaz8YXMQhM0p6ws4YHrsNdIkra9tJNZFyGXb+r+J7MeT/5WAIoIGStfPdZF
sUUqN+J6ePI2NovHbTEVdV4uU+iGPGeiMg+Z7UF23BjNV5P134c04LcINPc3YNNGxvpk71iBt2yU
j8jVNGyhxJbsh9R/H1bCb7wbC2S2g1obDLsbDszYEtHFZE9bWyqWZpru543v1IqMjeRDEb7MZJ9W
JiLRFbJLOQFXo4R1C8vq2DoQgXlihHbFS6LzNkjPuH2/ItRpjlELP00+2u0JSSaglyhAVH2CQGdo
b6ISSeXS7/WG2ulg+MmX1CvtbS9shRwWHBIRdWfZVBKp/DkDgwz3+gVVJrJ5t3E8pZZl0yD6O1lT
g/KjHvyXUFrISgRvobWuzkqHABNCX2rZSkg06gxofoTucYqVV7sB41u74HBN9guqrKcWOuNAyuxl
5d9c60vLBvXH3KqclVUCaNhjZcDwGj829KDhEYrPbebimaPTmD+UTp5C4Qx+czogRpVruHT/Krfg
FxLg9aeaDz2pPGaJdQKeisa69oGQEFzx08EufGft9rmXX0AP1m5McIFfSit0zqZ6tCa4Fx2oms7G
WDtLLx3EOsFKxcceJOSnMSqWZJJR3RCIGvo9sbu+jlAn5iN2JzFo+rgSCwOqZIdgOtBZlLFWgEnB
QyX2c8GaatuxdgHfnayY70LpvBl2ZENVLpN/9aYhr2WyoaKUBXOX1xbP8uXK8iAoWWsEjLRI3g8p
vJE18uVRzntegXAo+j7X5dRC5qz25aYrjB/kgfzgpMySBCo/McjTW6DZT9g7fvRm/ubcpM6cRY9G
YjwBBe2cbQP8gNqJByjFD+m5GnIB7iVl3CEJzV5WbWzDx5NHCzBGirc+ytYAKQpgPxII17Aw/q7S
6quMvPalHhC3N7zYvMeCh4N7sjHxf5TZHi+tDiw4NbL5/Wzt4eWK54EJfBepHk7zqeEo42DVWFOJ
rEIm0dRCB08DmTXYj12P3WCb2EjaAx3GK4CXdxDrrB/4WAYnJAvWS6o3FMgXZR1XN1nojLcB67F+
mTrE4ApAxEiyo4v84k9cQk5Xm+IxkmO96MHId6LDoI3iZE6Hax0VlVbNkuX2Ro4AhGvRnBsvko8B
ULD3DQ+Xpl3HwLWsak/kj6xv5SM8r4A3luqeDCOZX4CS4jdUqtP6rRfVMA8CvTrQquYxnsNpTDlt
aDER6T0V85GNK2CB3C0VW14iPAgH94aKQxI22I3VfOVMFwVXaLJHdMNZUisi8cahkqC3oFbudcm5
bbFCpVazt+sbuAzuqBFL12RRssHcFYbhjGBbzmokZNSHFosDuJKKLDzjtxWe6czQ5Qv4svXOtiQb
F3YVdnDAD2CCtwpsDAsoM09ndIigCnAIExyuxT/ZXbtRDzKhbtfi//9Q10v+NtRvd3C9xm921OA3
Wu076yGMIbJsQCVELuj0egDxB1tJp+wXEErIj9cGPwElfSWLv7pQ+drMpxGvRTr7/QJ5i4ik5YPl
8J+HiaufN0ZXoTuZK69XpUqvrly58FzrblQJ9m7TTVy7UHE2oVPqUpbpM5Q3q73hJPK2hTQkQyjo
JCbGTjqUAwMKxAjL5WA773WaztJsY0DU6DxMTwCw0arZ1CpDrsTPvtRDpkDL9b59vtaPJnK3xxwz
EV312jCAXkd7OrsIHmNlruLOW2dlEiznK/4cGF4qJG6Dw1vTtXMlsEuurHQ1D0WdY/Wa+zq+mYfK
lVWu48SoZpPACC4OSIi2YJhQB0+Z6jCf+Xn3fvaHOjLpuevneLDRjw7i59m1zpuGuY5KDde6Ciyh
y9TFEw96t+C+7HxwU8VgUqdiyLLgXtmQ0NaZfRNPFhXk1XZxy7olNVYuD+4l/C1Fpc3z3EkrKAUi
iQeeL0BEhWrEDXecC2hSqrdyZBfDM8s3V/mX2MeJQA0P0+bkJzm4mQIz3Pt1/0iAdIKhRxMWHZ6A
uf5aRRZUX1TjDbLMF+aADUHO0lsQ6Ll3aZL6F0xIayrRwRjB5pw77Vs3RBkifS0QeWVQNUvuhWAx
8IvoWOfutJ+vvNf251mWWu91dNblrvcax0O+MGXhv86t0da0godMqeyOMZbdgffaOzXteKQqiENk
dy2A+Dch5jKo5vXRksy67i4GGdMtWdGhrZtd5kh9plKfpNldLeSz9AWYNKaRqapvwFnhGXa0v9Z1
0qmXPDWzLZlQQ64KJF1IJPFQHY0ZV5ATjVo3W12vGvnK2WY9GKiv40VObu99qwdey+K44VSO/Oh6
7R11o48EXEQFpdLyw+hWBRredL6F60fIsKPUYP+6XKtEWN/2gR+frnem/DBZWKBJRE4qvjCybbw6
XBiG53/4VJUdAkZqg66KTOgQjOAAaazGmj8VDep3AUT3ikItr5c1W8F3RgXc+vWTdnVnHEyuX65f
HByk4P1X+f56d71gwY2MXmms+X8Y9OXkdR1u5uJYugcwbOgpmUbvfRsiCYYs+i9p036y8yL7lEKy
8eCbJhC6Uz307BxDtpcR63CAP3mzaUFltOdF6T4qEN2RkenZ1rL1zPqcOMxYGUwWCwUBvoeut550
O4iznkpeGYwbYEXAnFwF1kPt9fUtB+lVyzPrgao6C9ReURElR6rru6jcFYk0l3MHZkcPvbUJlbLA
xAmIHtbVXbqnwcGJmx3gFbEWVKQOAX4shmf1d1TVjXAl5n1Xb2lwZJsUp9QR36mRbtdIrCNCuNHN
fPXW0UCbJd6aBuN+pi+mW17Ing5Bmn6RmW+dqNRjebgNfbsDnQg+0Gj00R2QKitqpCoJicyFW4f9
gYrZWDo7P4GzjkzoFjQy48zxgSoMHxovQTWaO7oB0HqYh0j12EpiT6WTZzNxurvR9dVtOeq3UAfB
C6TdhzUUAYdd1KMYK2MF0i1gNNMgOJV1AQU+ZFC/gKfQBSVu0R7LLgF0zb6bqzso8KmqAl8IfDTL
9x03KNR2M07vis3PEPo4dqJcfADqOWkDMXHLuTdw22UUPlP8OjLFV9Uo+alEkG2nGkj8wEsbfJoM
KLSNNeBXt/lswMn5NWUAQGba/ZE5+U2bD/arStsBeqC2uPOcpNvyyu4PYeVl8FNkJlgD3f5TNkAZ
V0Cg89vUHRql7o8E3f0CzmD8RMNN6OT4aeQmUhKmPPKEG2C2sDIkn+Vx/wSNCnA5o/5qpqfs8zzw
EUaEQ20285B7T2bIjngfbZjMrqMl6beQiA4geTyA5hvpHcaiGN4KPwa6NLCfITtcAZRoFbumb7On
qnNPfmnFX5HPky9LwKMvyrfNs7QGhNacIfn6s6fOIUZBPaUXAbbtOObKSFMEiCKRP9GZiLxsPtN/
qPuTXWRaJubNMv8QZzM8ZziCGWz3Iao3x9jY8GCw0dtTeG1u9RElWzOjQprJzxgdGdMoedXsqL5P
84UYEdi9lF1Zbj3QDzzbRTnzWXk5t9aZw+s9UEgQ583lzGeFtTTq0xYE2nZgPE32HH4yZKkBpsAG
CR5lu9T2esLOL2MvAA92FWf/oayXqVqEiQqPQQbZEUBlMnkpRoaAi6VX1IA4obwk0BB0VunYr4Ch
Co9Xs3Bg8WaIcn/Zu8jm1ABqHFXRdZ9ibYs1WMr6zVwcQcTmejVuyfa7T0pb4w3SqE/USAftgzAM
SV13VKLR+sx6H8219PtokWNEm06JFh4vbmcL4syC/NBJc6u+UKkx82aXBkW9pCId4OQFMWfUXNwq
AGBzsmhAILZ0JykRqvvDGLPF1OHXMf50FaeC9mvZgXsyHtzywcisI3EzhFAn3WXItVr300MBjb5k
8kXrmwqi3Q+uHo8mxF/XmBz9Y9xE8bLlo3tqMuk8maBLn2nrlJAHsFCWqwiouRcyC/PKPVlmtOW2
7JBU732lJ6ZpIFxRwWdx15pme2yjjq/MKEu+quIsKyf43GWgXR3bMTmYRS4epo7UXmcSGjo24EJO
knn7LMc4XmN7bxEcPnHc6q+Ilupl5wbxbcYtC2KuI1hGHTlCRDl7t2VQZFGQYxQrC8HTDgy94P5w
zVVPZw62qlooDncBzubW6cyJv7C2h4o7R5rQdAAppoq2DQC9W9a6CMoqzEQtlhHg9/fHbYB55q7y
EVqf+NLmf0bcDqvGg9OV/pd53KV3UJabNLhuWWCyzzm4diGmqD/bY28uVZZqaOlFetd6nbEzEem8
0UgJXyIuN75WfX8iDu1AgL0zkfqzWeWQg0T+haHT4pNA6j1St3EW1SVkQzElfzJS9V53baUzYZrN
WosazEAuJkqkaBQHuuXQy/OTV9Vf5juePopXguyLLIpY7aBYkD4GRXmS0gg+pSB8OmBGmZ5CPXye
6nMTbws7jt2D54Mq5df6EYGMhbSaaofprz9jwd+fR+Zp6EO7cpvZZbKozD4dFtTix8m4aCsWb6Ue
oGtmQAeBB5NTaype6/wsH3bAttV33XRoQKyP6AXqqEgN1zrZ+M2mCu1uSSg3wrthD3znu164J3zb
td7w03FrAju8yImm9apsFTj1HWJrzVoozB6RYdk3ImPGOpnOIm94P6O6P7UCWAr6HGAltyl+PQeO
0MGmGf3ysa7FmwMv41tSNRs44vRnqwizFfBTw0VxDs+eJZuNyH1vaYvRWIS8sE6cGBHIUUxlBo8c
1jnRgaro4E9eZDpDmAJaruUIIVqAVzepr5CtPCXcEYiL6kAAAP0bxzvDkSMvwTT9CmW/2mNr7lKX
YUoujT7bu6aBt0SVQQO9ayIXgsVW+hbiqeC2x76UQZyuLMaKS5CZ/BiPsln3SijkeiNfHGqeb25T
/Bhk137icdJuw1AW+6hgUEqbBiOL0YHietKwL3Dtp6vQH8XKN/mwA4UgYdTpEAhRrUOf2WsqaiTv
3XvvBq7Dtl5RAC4+tA+jCJHanyXFHjENJBhC4eEOyiDvdZV/NsJ0L2Jv/SfNitDBq3ZqHKdQvC9i
cwXIojYe4F3Dt6CTqFxR7n+G0NUOsV4brzCoPIFIsb6L4YyZ66hIDUC3tztnafggQOjczn5EGnh3
cO1y4qbmcB/WkIa4Fj0QKOJ7dc6pEwEhzb1gmU0M45BqffKaOnrwWZufuiELl8To7f1Vr6STn6Qz
yTPBA78Gl28OUcJygcfW+gq+DQXMv53f+sobwPWCf0TOku7B5DUIh6apdojfbbsYjMaOreL72AJ5
tQoRyMLecPzsmlDm6dXwDLmY93oCYoAjc64n+1Gk4ToyRuQYtG22c3USbxDkQFyPj5gXESsHuw2S
QrI831lZ0b6QRdwm7jaFON8Ci61iOVPPt4bZb/9YJuJ5xMuQJcN4sLM9UMPFXgP1M/pKVf2xSK3w
+Os9ff9Vov/W+lvfq3E3DVVxQ23HaDzoAUFXSKFXxx4egI2oLedBABIGmWMxvsnwpux1+N0Zqx8O
4/xR5RZ2llEfnoACr+c+qiiNtRiQqUTPmzm49TY1Ygnf07QGUtOCR0+HPBidpWl+ueZMX/OqS5BJ
7IsK4j4uMq+1VzQQKB7Ueyb21Q6aDFibd8WjazYmfqe6BjdN4WxyBnBxklXlGUnwYg3YU/VU+9Y3
Sm00vG+YtrK3ax8zGeOVEbJX5eGfSVlrQBhXm2sxaPpqA3nkeJP7UXRiA1KvWP9M6HcpO0jTxeFw
4S7XJ1thI5NUofWlyWYDp38we2uBaEEFhAgeCYkVJtzCbnkiGZpiKrKpSK1Oh9xOasVe0X6k1j/1
zbwYkYtCgEDVEBcsE7CuhACtXfX8WCkTS82pXtceCAOG9rVSXDo/VObze+jRrsBwGxV3cTQlMKjk
BKZu5n4TyCFegVbDvTFKqP4Nhp89Rrms11CSGs9I+coPXpl527GUzq2TlmzZMS9+7WxxX+TS/YHE
fuAbA/UWV39192MF+EaX2SDyx7sC/AgBXDFBcWJtFwI90D/R40/1tiu8rV/Ws/pQMNjFLXK7j0JA
GOkqSFSUcbtlKgYZ7ghBomuDVboQ/DBuwWADJqoSqH04VxYVS/SRiu0g34uUeoi3w8fW4dcitaYm
0sP+Y185AqNTiWIFatsTa3yxD6YFFtCICd4dVRGfqUyHySSUo9inmZ+cLCw+ic8gVfp7yGR86+ne
vTfH7EJkCI7Qzhaw0XRDVkMxfkeWXnSLte1sRdX24MCqz2E1rVx/jgX+itlKNKW3Ubxx1vBQAiDc
1+Zz4oAbDs91eCfiBnzcmPzPyJFBDCrsYjhdtHMeARWHOGLj3LeyaZfSEv1LGjhfusDPvttVi+5T
HIrlFbZKZvbmBRBa7SNmQpAtwjMdNeBG0QPCJJ2VnEPL+JIboTsvKLvMKk4yjb/QMo02CBxZrgvu
dNmBFmuBi98gkuHLNbF5Ea+X6sP8bNR4VXiQoKf6tldI7ZjqXc2XV1Oqh0xnjhdDUC1A2DtukTRT
PPuQFxcWj78WIdKgfXCxXdI81heOBGpADdr4awppAGaCe8P2k3D7a8/MSsZbUTjPAiubMyiYxBmr
XnHGDiTdsd544k6SHJ002UR2UT3kedrdepkPQIuGMmgPn8uyDk1zR61Gx9pTFPHPc6s5eG8Nkj+O
WBxh1+K5BiQv4SEjWzqAuG7DtDBuqJRUgbf697/+9//9P9/6/4q+y1vASCMp/iVUcSsT0Tb//W/P
/Pe/yrl6//bf/3YD7nDGXHBYsADsI57H0f7tyz2C4LC2/lfcgm8MakT2g9vI5qG1VxAgKN5SEUbI
TYsquG4Dd+cEE6sCMunv22xAGq5S/htC5wifi2+dsZr3sZGOsyMyVrYZrbA0Y90OUDOWX7wxLrac
eOUgl+ou4qFKtrPKYJa0v5SRR3yJAYS5LjPSjKUrRGMKCISAmYgOURZ+rCPjqshXJn7jB8gTAz07
HZgo+rMzHfq0rTcSkx4Ymf5qzWv1AjL9Ysc6Eyt2Vng18Ei8m02oLxnTAFBTMBf//NW79t+/es9z
PfyyGEMM2nN//epBjycN3fjeQ6uTYYcgcATUlDWuC9eoXusMQZNpOaFH5EFX3K1vycJDzhNStU3A
xP5sVYvQOBQx/zCONieaDadXECs2Dow18Wue1PYqdTJ99iGJeaxK8GQMiE09jSB9xtfrvU2m4J8G
xnsyNUMojUT5cKLHzKqHGxWnzsF1bcy5SGnw/4ffZeD8/uW4Jry++HZcQEM85rFfvxzNs4oDOi8e
5kW6VzLk5Uv3CREKeQdF2e4OqfqPNB0mjTA2NOVRcbICXEvcDSW0iu04+AIfsFp7rBBgTcPEFIsG
Yg2MtS+2qs/+tEbES/FepKZ8ZkYJyaBSw3SQ7rHxb2ND1rcA2m8QsGcPcmLTr8BtC7qDLDxSHSjD
sm1bgv+RWqlDnfQbNvHyw2sG1do6cZG35xRLOKfS/egLsPaHAimPfQjODEdn9bIJkUUYtw/QrmcP
v9m61m3j2XsO5Y7flvakMGcrFhymRpKfG7sI2UkaTg8sf82T5Sbfax0Un9rpAE9hWbMUBGAoFInX
LTqkHh6KoBSfbGXVG8Ma5ZpaqbfW+dxbgrz3ZvY3uqVtrm23zT6Qy3etP83KVruhhso24//hF+EG
v/wimGlyC38Mitk+0pB9Z3qcPsxUmFnsAVQy0QPDKwrycWZ/0RbolSnPMKmerKCxv9AizDW6/hSx
sL8YcYAlmlFDCjLNzqQqO6vEknjsLA9Lp3UwKci2k9pbAhAgtHeqFOIyWXWkTtRAxf9YNw8WmVm4
bRoOlM3g8Hzn69E6mi63jnTm9plTLUQyAG2FQJG5c3m6vzb/zWaucGu1/ee5h76s67TPEIPEM+/i
W3S8wDVR/vXL1MPYJ/XIst0QAtfKlg4YqLsRuoI+0CN4W/r3etRQD5vQdVplt4jw1U9Xi9BwR2yG
7X6hoxASNTZwW0nfg7c+BptermQEyLuMH5hZVAc9tVKRDhG8XoPXR6fYNUHM/7O/0CxDUoRlfTX1
8Z8/rj1Npb9+XNd0uI+USNf2fQBQf/24wJUVA7bt0W4GrDqQRyWRW2xkAqilCnhpflHypfpuEADw
TnrlmQfKmkh1YCExfazRI9vZDiCui9cA2/9SvrYTAJbXy3/+JPgnOdPU9+HDMNPGJwkCx8brzOX8
91e2CQkz6Sdxs81V5h4UtBGXCIsgXKdZ9JIUAfg+gLLhfg1YuAswDtUj3OFvQDwDb1si4pfAlDmY
3Zl3sbDBeizgBCIzIZk4RjHeMVSUDBx8TapNMNgkKYB/bXmAe+ArIkvpj6K8BGxSCRKRg+13yF8n
XrUllkHq3g3zdlOYVXVq884/wGOmt23tjrdIRIlWNpQjn6dxujZMfozj+zi2AVobD56TsrxYUexZ
C9DldBegis48yuTBdvEand6FCun2kTqPxmONJMMLWVE1FQdVjTukenyheqqiRjoMXRWurJZ5y/kK
VNlMQzZW3y2UENGW6j5cjPvtVg1pc/xQV3SiOLVmtWK6grgOdaFLMSBdt3ZeFx/ryMZgtZwEHzrM
zn+/a+juJYuUm8FWQNNpH5mgfMkBk4VkjQUwOs/FCtBmm51SkBIfq8wKwQmijO5IZclltGwjK1lz
Z1jnYeNBQmLMhiXY4pKd74EH31exfx7d8MZzY5SmKpWH1qJpTQZiZFZgsxq5R8MtflwtNDN/gPEP
+tHKzQBeQU94Hfx960NTjsYIpoHAEokMLcXOZOHmVbbDRgCr7amR6pzMXeM9Hd/OVyqCYVMMw7ia
x0iqfZiO6Y1fb5MmAy3G1M9uuFhbgeWv5xFkWN05EPO5DupbY7ICqr3c0qjuWIaXJI8OnJlMLoF9
Bv1uGQ673Jyv00ahewJP9TOZ0zg9fJiLFqxBByqGMXcniCKC2NMt0KGKkDyYe/aJekU8MnZ1if8J
3RXVOTawV3DsXcg+cRNkIoZWvKLvZujDz45skhMHEQbUwruNHbvuPVht3HtnRN4/yHODdeuxWEBD
PVuAnrq4IxM4VB3gdSG9lNi2XNup226DDtRpEDbNdZ5v+tFN9q5hl0/5GO4sEK1+Qbi3WXmttI+Q
WOrvja77alVh9gVBoAiadq114VGQ3djh6C2oQXj9j67yjbsklNlpbCD9ThfANuDIp9it7IYLeEnA
2dnjX0EXycNPEikxoJrq821e6mDbuEb5Ap3B5WDW4cbOG+DoA+xZjfao0wobLYWVzxKzS7q3wNGG
hBJ8ZVhmmYuyT8xqGWISC61I3FGr5SXdykuMaEvF2AgQvIHK1DxUjd9whVDfhQfKfAD7b7IJbaxa
qFiJ2rwBfns327Y9klHAiyo3YeN8o9H80je2UBRjUwab9WAb2IAXzpHa5hoB2FeB8N58q9xoxYE5
CrzS0507+YhpIqiBkWzw0sTi8/2epwVgCs/Elu5DSdM9Oa54v2ft8RtgJ8R8z9PPYYNELrmmq+YM
cJ0RMt5UoqvQfWNxref7+qd7pk59Y/ztnqOsBjspnAw3reg32sjYVtXBvoQjAoBbVcKLbXQS2Nzp
dMhVjRg9NoBl4rNdQC3ckIBmixwaFrNlCwRbyngEiYrJCT511ICPbMKEP0P0Gqp5VGeCSyk+0elc
W3a2uUBcMRRGtooTvACc7CFtKoDXalBaYAmSPwBknj9UBeR3dHBHBvCQOmsTuNE1FUszs+/RmQyp
C+QO+ErHWmyoruHwjKlkCd2nYS+7fPneDeM2cYsghIJYbWJ3+QPEWNubwfK2V4uiGhQ+ppI7GkuN
bQDt+CXUR6uyPJIdda2jHtoTZt/sqU70pj4Nbvo6VqPac6fKV1jGplu37dnBzERxjvq6WWK3HIpy
zzMJLn9TFIs8Lofv8Qgxa7/5MeTjNw1utCcusZNK61AAAAOWj7Fx/a1lt9FdHyJpVnR28dm2OBxj
6AR0wBYzgv0lZQ5YR9uxuKcr94NkhzTtvT14ULYl95BLbY8+BIvj7462K/iEDDD5eJydE7w1Nm4Z
WYAOQx9wyKpgaYZw8BrNunKRhZjDpfyFR+YFfIGTr8e8jXmPLzmFVzRObPlmqOhbBRmrF683s6Wr
h/ChARnPCpyzJjBu4/u1kbJUHn67bqIifgfwFzDCcayfAIlANocF9+kv14MeIcDLsik3wVCCrhFU
j5saCY+rMAdfuOgsH+H5zvoCFPIi7OzmNWiQVxSDImNngrboKXC9Q1VMo9aBteQjWN2dvrNuRJJh
40o9kaoRxtXwEAZWefChnLemDoXYjnbKPwNHl4MNXDd7YJL4pzHwbql99FIBj1ilL3GJvQig3BB3
nK5UBBFYDVz/Ex67dt+bMWTG7Tr8HNabuaPDu7WtRnmwTAXsTVy/zDcCiMDCEPjiMshAnG1sVpdy
GhBRmoNMlHgaeTzsbOS9bIpWqdesHBZkYDgAI0OopDgi07y6DziY9ulSDUOmCnKd2G0Eh+/JA93P
ihoM1mwCzJrPikNkl4OXaRtnvfEsXfznp2uCz6NajTHP4a9CeAOCcNX8dUmoSC7g3I/uPQN03OGk
mEY96hThjQG+hXb0om0/lvUOlMvD0yhBKj190VmBJDKw/RRnbzQCxBtTezHilfSInfljNYCuOIHz
dCejDBoJs5cPrj6GRDEAfz34aaasV2qwIv/B6KFENL1NayNl9+V04DnWdpWTGmt6fSZBhwb+Lfb6
Zn6hlkUybiWSnJfUiaw6QBUGLCfPVPJ6FYBiWOM1LKW9xTLXOgAuuvARAnjMXcO4+3+UnVeT20YX
pn8RqpDDLZgzJ2lGukFZtoRGzvHX74Om7FF5XV/t3qDQkZwhie4+5w1JWJ6k+fDoFPxzQLaTw47C
97rWyOmo2biRrXYWpmuFOMVBtpI2/5mWrnqVpWVGnZDxW77MiBYHKpJMYVW87t/MmFRgrgMC7kyi
3T13Vs/utK9GfT843U1fGgD2gpj9rVkZyz0PffswlzGGHSSh3HNg6X/fTsJGUnwe/wq1b4MZomzY
9dkKf3UjWQlHtCuXNXKH9rKZrPCe2em9a1wbwHXPc62Ki5Gpt1+dc4Xoxthl60dZJ7YEHL1qkfVe
JmtyTJfU+CmNvPSZOGB4soT3o7NT2vTOzTZ62/A1ky/UmMWfXdlqG2A36gZwh4HsgB2/p6FibzLF
w5l9KVYD+pOBSMqzLI6Gvifhxi6qCKyXfC43xZQn76Gok4uxOBiwkU7ekYZ1d7Ua/GqN0zFZQ0+f
DrK1V50/zELUNzlUCTezoQLPSqvyjqLXm3ydLDero3xT2TI//Jj/flOyNau1x5tSkDNis5BUuwDD
57NMaT+S20sxJ9rnB5xkHswo2eXBmfotDR4qwfjo5Ejm1OdEj05yzmjpZGXZvK7acMORHh0LL34h
6D2/GUB7khYqhCypQ8EWDelJWXI142DMavIopeV0NuDr32Vb0Ho3xAncmyzpofpSoaPzKJFCfu9G
R7vKtjzMvmvCih4SifgHh4sO2XB5vIRap4vnXHCWQoioSdV+7k1Ev5c3F3QFBC0tdU+yNWed97XM
JP8jWzG75DeFi7fbheqb7XjpKlMvrV0nB+zditfZduJdoqjaWhbDVG0vbh18OKod8S3GlCmckFaQ
jWrLSxVG4x3zRileMSMutnk8NhvZOgRGdm4mnmiPsS2kUDd9lV2zHF1G3QvZuC8vKrqh3yBvmxJq
ZCIPutkRqFNaD801NdBRTZNMWxNMbK5WhakZGQhuY0FAeUKedvuorIRHU9Vo9zjrzQOhhwn/i2UO
lah3ZmQf9SAOiDOhBpIE+YvmDdm1isRVxe+0IDM+c2DTDLTTl1YratpTMJFew2a3eJF1qPp/s7C1
PcuqyBtwyFwOQpOcYNKAaOlFw9OX8aNGnigQONnIohyhl1uR9OqzrNEEe73JSpOtbBNTMtwJgzy6
yx7DiLtfVxJJkkVXtD0qpf3z7Izf4AW3Z1ndKuRw+YL2R1kMm8oEVgk2ShblZaj1V6NN04t8JW8G
SxaxeoHP5I3Ki2qtERpe80VJ74M5qhtDxSCbJ021zdvCWcuBfaEpz8OPx1/bVN68nmDWkINkljk2
9FuSxjtdTPmL7G7lc77S1Vn/9fbd0OQMZL17CeL6K8DxkI/CFTL2yBgSTLsnzgJDUdzjZ5W8S0Zn
S9pyvMjSowp1Yd8rx3EHe+DXcERNDXAyU7+C1nUQ5ehsUhNQ10TK/97Hbva4BI27qMsGR68r4NRm
Ddoe45j/6md43bDtHFxMPFFG6yEJtYtmYa1A2jNbJ2Mq/gwO7VBlf362q2b/P9vleJbmjMNfWmyz
fnLWVUQEvGshIkkryM+iZAx/FiWfuFg6g8mmM9vvt89WObYhB72uPXU8uGPp3RpD+ympsLYr0KOo
a3tnlWzD2LVdJlRXn1t2obJXEDtv04A4W5gN3vYhGK9rb30XtU+e6VU44KRfZNi/jEN365Slt+1Y
OoEi+5MNhhxGRbH7FBVIlTo7C44tSRKJkpTH312koEAyimoN73fcTEORTL7j5XdEXuKDzAY96mRO
yB7bZv1wssDgkGh4OSL3aKsu/zRU48Rsgk/IQQkicmK8yVb8FHBzQ8Q2TYZwO4bE6UplQDpI0wv1
IhJvo9XtdMe3c7pPUP3uYVZ+n/Q6OcqSrHc7/ddQWScvqq2M64lD280yEHaLUOI7TU7Tv1pJ12za
SjTbYSmaiuYc7DiMVrK1MGPvVtXmUTbKqrLv156hak+yhDg4WmRTVpwwnPx9NlXbRmFtP2EL2D4r
yaXT8+FJW7weh2yuD17Qqr5sk3V2qKDZHw0EhJb+ss5LLm3d6ec+zq6fA+1pVH1Z/NdAI7eweGMQ
4NeBMMX865XkgDjLg32hu256zdknwDDTCGGFzl5Rcv2UB4P9f92xw99qTkCqqyV6RCSNKMUCuaqt
l6HqrbMsdaNinVAB/kOW5AV807SKsXXcGdmAKmHvhs898dRlsJwmiFpl+XVjs9wkSAwuM7bCss7D
oIhnW5ARSnMMb+YvuvyTYjT81qawXfSe+PfJS1zXp9QwlIssTQOkgXHQvshS7Qz9uS7ceZfWhnqO
QoF9znJJ/rmzIq/btUn1VfZItepXD1mc0nRlmWWMB4vZorcF4nHGn8v3kAa8DlXq3XBah4C9NBQm
mXvUr+AkFYN3g1nxawTQ/p9zqYNNtNJD30bts6HN5pOJ1M+sN89Z3rXPDo/2fVMSRpEdZN2wMJ8V
Ev+PQU2hmE+Ot82di22NKzvRI5AhuXmVl8Eb8ZzAMAxR/Yk3vTQId0F1TEuLCVh7NAipyX6ylUzq
a48FxV7KCOSejf6z7Z6kioCnISjqywZZXlqx//6TBDdkI4Fweu4N+svnXahMYl0udUpIq5l4v7d+
9hsL64yy93cxDNVXgrOkQ/j4r54W6c9V6T3J+hrDTcJmTblXx6j6KjgmZWNpf+k7NjzoDXHkXuo/
h+dIcp9qcCj3Voeei9d6+M5BArXH5a5e6uSdrJOtst/Q1+Lfra43/Bpb1EG98gah75TZABHcChjh
yI4epxLqzVL1WS/vCrsNL51rNjvPSuZXMw0uCorEfy035IcHeYMD5qPGqbEte/guBnwSXdyJo1Jr
9zTgDBHJT07eNt6MMrk7DQRI+Ezt5SIbjFkXR+/vES5/6fWBe3RQqd6TT5vXejG2u8GttFc+SmU3
pGG+lsW0AVZhEbbxZbEZE45p7BTCOtKxBlf07TDE8ZNs9Ejn+hW/vJPSGtqrnLiOKwKrS1HYTOzl
xNoDIryIok3uHTWFTSn08eotSMhkxA9JtcJ1D8QzLddBaxrvyCOg35Jk5UrzUvNdsXOitUpeAeqt
jPe6bL5OlpHeQ+Kfr/8xSNEmFZ923b7keAgqSpywV1qHISlmfjHrSN4M85oVy97bhm1tM0XPdxOA
FuLjmDbLotGYnKyWxVcWW8yjVnMmqqdpSs2jnnrKCs779KHCEF/1nZWdCbn075p2kbaxspcoTQVs
LV6znotCGez27Gz0iuwlB/9XL0MB+JZrtiAakvTvpnKRM5Rt9+tlZfFfL0uvJh2KbaUM2pr8IW7A
/1xiA/GLUr181mQa67hfj5hZ11Z5lg1IKedXmD7dWUXF7CPP+C2zzrxhiWDvs6mytgmZz4++btZp
U0ffYwfF1rBs3XOM7NVt7PF3jJeGZWRQx8lbWrW/RmpB9hgpO6T/jKz0zHiMxDpJfMdP52kq2n2E
MO8fTb4bYef/rLHd8auyt98QO282RT9El7pSklOtjPrWs+zihUgLuS2nN//s5s6Xo5Ji+tqJOXpv
CcavcxS9rsIktapZxO9A/CfPcROIVZil1fdocKG0kTlLAlZUpWw+5sirIKg2AiMBpz+4dfGVTX+2
rkaTWBQq85DbJ/cbG04ABF30c1F1ToD4fs0zzVkFhRXdtTbQ966b2PvC0EgSATbCk2wYv5p2gWY3
aytupF87FoROs7xrUGnFaw9ealUiiLzXvKJ4VUlVgW335lVpivJ1QHv/1mINw0+2eJU9rNHdh/OU
3mWVXXvNKnZdcZD957C3dlWmpWvZShC/vaIF8SRfSla5YlyjK949yVIrDA9wJaLNcu4oqpWtjYEc
Oli8GTs0CjL+5TfZdyyy+ppFFvSWSDFQDo+yV0JX1z7Ni29GBCDEhL98rF0XIMEMgg1v0G9TMCFd
1Jl8KRAu/ijV77K7ornRbnTZ2MsiJDSnaIevhdFVe2xEmq2sxrRp3ZpxBnAs0w+FLqqNnLRXrGPB
j/HVzlvwx4Z5KOsieU4KE5FyEyRL4/SI8Rd9wFJYsVYTTX4u2yK9iakH0ZoPycoO626PZIFCgnQp
/z8Ofky1vNp/TqCFWB7FbQHVdKGntdCYIO+9xagqXCBoW76sz7VxXpfhYDy61fn4W7fWTX/vZrNZ
Oqjsky9TJP0PSSL+FSWt5zeOhjhsO5vvKjZjOeJ3X1TVEzfbroQ/Lw9R9gf9zgOItpFFu7LIwxMo
OMtiYLz1od1+EUZtXscsTEhjMllvWzAnOvRc4t63yfn/CXVnreo5wQk0xU6x5nnfTAPrDHxi1GeY
qf12TFrlFHhVd4LJ4m6NqFSe4gl1CwGh5ZvVd1ddjp8TOO9DVP9V5ujxjk47IEeF0VoZePnVKafu
gGbftI+Dpr1lk4KEGrrLX0gQ/cgwB/4Zqrj7GbyPStPf3NQdkd7mt6csiNo4rrQdMKju2IoZa6o+
x1YWoaNXdXlQcHofvyt2g3AfMTHMcfp9YqjBflLqcN02uvGWR627LyuCELI4GTwBEyWJH0UcnYy9
7jXJoziE/EozfB7WahGbb6k6ki038pz1lWJrxSNFu3h0dkhX7ytcYx6tdh22e4eI0GOsKBz2eanA
V2UZW9pkT5pJw+tmeVdgGTM8MpT+0ZpZoOY7V0VyZ2n1vDLah5oyPVpTL1B2Ya9h1bq0zmkc7Eix
gzxbZq4dEiH4HxqPVkvD1s7SUVeUnUWkGju1RTRKFlnbtN3cNXC0lrH5OMw73QpQiF5m1np93OFV
AS51ag6NW7b7YMrfEFofRx9IeXORFz7eX3excXOaeTz/u4fsJsD3+yTy0p0sNiWOarmwUIhfvHIy
U3cv3tyu0NgObiy+hgMT1I62VYjSk6yU/eQlLOLvTmRpB1mSjbaC2E6XDdt4Gf/ZNU6JRaUxubDP
OnnX6uqrnuPf9Dl3gw3VyRXWsYkCVjzZLYghGFQQg9dyYi3j4eNHUGUyKCWnzxcLCrSWK6W4JxzI
f3t98GoNjO483si+ny/m6MnBcpvy/FnfhUp2RKjvi3zlz7mjXHdXBMa0xxzOS+Bo4OIXbWl5USJk
pYWHJeC0QGj/rk5TYbW+LOvoAv9za5FKg6wKv8pQsrUKwOL8uJVd2zJVfNFiPiJb/sd0bRrt9CAk
tbC85LTMY4cdpyJZNifFhU/p6RstdtmbIfrlDZp3qEK+5bJoW4nDuUkUF9Xywi81hhWyXhtd41DV
KttYwFcfWgPu1V6siEXZmW8Z0QBZn2TeeJjFCBJaTo4GOTkSYOXEQNjQaqQC5KVsY+9cLxdZbFur
2qoBrBhZN1QVSWpy/KWv6qpJZCp2LrHTOpckbdadZ8wnFmGT2NjSYAdOj6MpUX87ydlny46yRYvw
qFl6i2XsZ7288wLt1zBZfIytQ+toFghMsTdqdtOkK2cgDalrZhd5mcwIdv5ykXeyLiJhtEa5tV79
qwFdRdDWy1jZOVb63aSWxfFf9bKHHEqaPNjWbJcfr/hfLybHarX3nQDiEpkj9ItJ8rRVFy+YT7dR
6UpaSreY1HY9rILVTS2Ln30GI1RXqqcMO71xYlS9rAj3vDo8OGWW7gYRpl+iIHmSXJG5CWK+FouR
8j89PESe/nePQKna9TS3aGF5yCV5XUvwqg3zs646G9PAWOyzykljmGCf5c8RtZ50e6OoLu4yiax/
dHYm1Vn3GfYdVte1d4Q1kQswkSceiZ14pPtqZ48Gf+FXk9XeH5Vl3uwA9C2qVdQVy6Wp02jDGVtd
y2keDZqDWHaCdOCsLpr1i5D9qEzqKk2DbvVZF7vCcR7lQgrVfzZpGtpRvhwpK39rl+Wmgfj3r+n+
s+O4vAPZIi9yRltzf9V9FvnVsbDLPm6OaSgazqBt1x4Zl9Evw6m8jFjPkNkpKvVUxQEykIKibOmC
Ru/WKEgBJOdT3spKu7YXBeTJiNdJjdCTMTTPVaTyLNEj5+B6CeGSoU6edPdDtsmaCnXNvUPkcfVZ
Z1uIFkc50GEtsepnAVbguXiW3eUlNTy27aqLYf3yGrLOFGoMQxJTYb1whz12wmBgsiy9EIxLLw2x
j72A8lYFhYbDtOZylS2yD1jOdtVoPaJ1S2/ZAFBc2xa9gT5ClurHwkr65jXIcDezKnw/PDd8yaxo
/KploJlrK2vJQ1c4cKQhAIkcu8+pgkHExjG8oxqEG40C3Dzh6OwPmTn9Bato5XgLXSXtBrBGhgdm
yYQ9lUbdqxKQxOuNGp6ig86gmibxQVn2XWpRFRtjnMbXsoG7HtnIiGpucnjMhKsTwZUAdZuOn1+a
5ddgzlCMasuTYenkcZ0pLckO/V2Wd/LSRE2xNxsDZnsYXux/LoTWIPqMPNayyNV3qtt8lY2f9f/q
O4+VWLBt/znH51CRuP0RA5KNnPuzXt591s2lG50jNAKXd/CvV/qsk28mmdGZc7Fc+aerm5vRrrJz
VAVCq7mggoUrpxMa29HNmk0dz8Ua/2jPAbWuFK37Wub6vURr/qaSSH1tOm32Z6dNT/2Qea9z0DVr
4i4O/wNazWawtwbb/42+FL3FOGxWgODImeK+1hDJFn/IRgte9HPAz4U997lOrBLPiZCfOkaTXINF
u4sMFFgGWZa3aEIORxCt7ckaR+8tCzA1TMfhKkvg1l+yXB1uj5IwCWy54/1Rsp19Nhfqkyx5CRES
G5JUbjjvql7AkRja+SYvOkDYTR4YKhAF6vLK/NVQg6hEX9p1N61qdTZ0pqUFBqkf8oTaf85QQYq6
xaHY5WmE8+Y/M8ME8ja5AfrSw3FoDf7Q3CC0YN9bQDd3s3Di/WQ6ut/0JdCS5WIQFblk+GzqAacR
dqXUdUaI7Pg8sj2lJPvGkan7tR3BzUHL/N6hEB8r41mNpmGdEdn6DuW40uzvNbIiazXJ9LOhlM51
6kmryYYKag0mRerXfrAArM9YqmaKu5uatjhmKNOiePJ5GwPPPpLWbeZVHOrFsdVsjApGJTigX0vM
Oe3utlWXr6IHBs4KXx8I7pWvGRucXY3v31q2Zs5oXeoh+0IwOm1X3TD7bhc1z+WSVIVSO/uWg2VN
H3oooPZ6j4Zyl6vHRgvmxyXJh9+L35XZzlA1U8ITUaHwJO+CuRC/FWXDv+rSZUTp5vhtySHa3G54
tlj7mjzUKAQZjykTG0eoNRSAKH7SrLr3RdVU35vefvVG1XhNutHcJ44ZbNOyD96VDJ0poDTfqxl9
pbyf2musZsZlJNu5quoxv42RUJtdGIbocYPygvw3BAetSTDGafTgri8XTk3VdTDMdRUT7t+AgWWT
3gxIZNMou7FE/yB8HR/lHPIi7AgQeLiF6wQuTZgzRo7otpjG9M0oS2SFSKQjgd/Fu6gHEY4mkrjG
kNauRSUQuGoCm0gExc8GsRQzswX6ZKA4/9mg2FZ1UQBuOlWOTFjeOB9GGCAsJ2rnZMOieB+67/ZS
HSB4f+iW4CBZgsoHwRzuNTVToPsPClZQtnKGKWFuhjAj8bM0yDrZamkcc1GmpA9w2GqF4Iqv4AF9
81oQ4q5jYm8/pc9NVSmvJdCufTOb+jatcuUjx4dYdpiwE1x3VWKe5cggB6ojdabRVH7ONJX87i/d
29bC8FpLjFtsW/qNiOSwDTMFueR/6uRdHYsK1Umv3k7e1CebhJNRP40uX0zGyotVp/rVK15lwSh4
QPgZoL/DWDh/OfXUJRv23enGbN0Mu/i/R1XLXWiUvd9MgbOTDfKtBGAf0CsPUdRcLAAdeEdK14gv
EwaXt77UQp+EPgHnep52TtU4G9nNDUgR2KbHuru0/n+PsvqoeutQmlcMvb/DxO7vsBHgNRqYwpFJ
On/Wd1FOonieXY6DdJMNSaqqZ0KsGPf+PZy/F4ZbOywhLse4ke0mwj649rtqqR+SQRx7O0hWzg8l
bNAq1dzyi9Mo9rr3wNcZoWgPDfL4e5BZxs0qm1+j+Y9+gB7+aYTdD6YLLw9REyl34iw8XGEhWR8F
uBd96qDIhrbHLzZN1LWeaoCBG/cifZcl/T7u9V2oRu5FlmT9UiV7ebMIdo/EL76/AP5MW7yUkx48
KdkzIGEoL8tlRn9+HVdjtJVF4KKLZ1w17ap4RsXH7c6N1k43a85Q7SHrvnJBAh5kY+SM0xbLuXwj
WzH3Gk9Zjui4bK0z5AsmcFyyUVbBtABqa043WbICYgxBcw443uT6ejHXSxft4B5A6ToFkL6SxU9z
voeqtyyPS5+mUtqVNPBTHXc81KM2vbguGkW6gmsTW975RYHVw2FifJuWkqxSdf0LmljpRfZv+Mru
8MRk1Vl6uMCInnphEsBnMg8yBYxCkGI6muF6dMULgC3gyNOnTJ8m1Wb3aEYX8lLqmjc0PKHhobOx
9XluPo11XwKu1JPVlE2Yiyg9kqjdR9ha3j052jxsnhzDekmniWxrmjk7k+j61nU8e2sW6UcZlwog
fVtZCdKTe9KxB1TPoicv4OGuDaiVuAS6zRY5OrSbDQh95niVd4oF3KgqUavRbT7WWBkyvCrLReHN
WxF/YpUmFEvkjCV5UAOs3ZrAXLuFThQ3WZDke2d8mrxlR+ShYxby+vD9puJo6PW8etOj4OTCFTzy
+x99YGx/FuiJPJeqER5CN/vq9eEfIg69XRBp3j4JFGJbHIdZJSO+RfObFU3pzl7QDG4zHuK65G+F
LOxGeLKZlj/Bnb+XleFtRXfXkwD0eaW9dob2zdN011dBhK3NLiDaqTh+bZAgUieAP0PYrfqBXw9R
ghyB/RaPAgiS6t3zVLQeyRPiNyogAJGI2AB6dpRjWY7NmkzHZhg61mU1jU8jsEVfFO2lIxwfErH/
K7Fy9LQqo92EhVZty1bJ/MEEYKqn/QoRHYBO0VfN7uY/2qrbYdZyaGbrZpS1evIasK0sTv3Gi+rc
16LpZ9D9UedIzXH2/YHuH/+L5iuSKrvYy9/7DDCJXnZbYyqeddBq/lDjpKkr72GerKy6YlmpWrwW
hPlHmn8gcrA1+M/kHg4ho9P8UNkmrC3zC2yA6gjkmNMJyta+GfeEDBRlWOlzngKwsr7pkT4D+GZP
6UWFWNHhq2VYmzJngZ0ylPWrMrlGNsjqOSRvZyUIso5FtwMt+ocy5PlrF/ys0AvbwUR7U4iOsk+Y
r+VIACmLFnb9mLJ4zM4aLvcVPCZ/yVxBQSe8AERy+JHGYX3VJgPnh/S163vtzXCOPQjKlRKIVw1e
yLqAa7seeQYQ8TQPeClezXk8FkLFdiDJrkOLwL0GRWYzJ3wYJHr7XQSe9BiFB69qN46OU0xQ1OiB
m8NTp0U1m8+22kU2Cit9392BfqzNehpAIZtHrXAVX42iDKRd9+LMBQnLqZgXz+P6KOLhUHdgc+GV
k5oFvq506h5X+XhVmDnAV3BdaHSS7Y8c9KJL0kRthzVGjwRtFNhX1wHmjES46Cp713YRQkGRurJB
QAqUZfbzDI/BRO/c14JcO3Isd1dDp7B1D+oDMWzfxIoBFId6jD3RHNlFRPqmmqrm2CWoRN7kbQXv
LfV/a5t1lYq8sPtdo3aHoiTQBTqSUXIWTTY/JggRRI8D3c/GedhB9siPQ23W2Nmb43rM5+YovEjf
Wp16U/WyOgIkn/mFRS7a0JyP180EyKTTpx+sVTY0mdl7asQincnOwGf1C4+2vk3wflsFpYPgfur+
9Yx4/dfY5QCHs2jk5/p33XZeRND5Ojm9Q2h0yKHF/Z9lw8cjvPlemjZqZSVCdWTgi3xRBOy9W50m
EWJpuEzZ4jWP5mqTdgCR6+5H5iSEMFooQBEk/s2sRO6tr4NDNrvKS4CaWTBFJ83o3nKrLbZxWX5t
81TZOEHDh4eKDVTn/qLaoieFT6Jaa4qXJuq/hbXZItsS2bvEJqFSDt026Ot8xftNTlk27ryIfwi2
956vZ1Z/qQr+WVoqXrOBvL5ecXQJsEWOs+1MQHlvi+acZQU85qR4G0p1JRYhbEx50MTHIIKMZrJt
i+BclxhzJ/wYVa2/l4H2EekOoZqmPqmcN1bd3PcbmIvWUdGxp0e90TykAkuPuq1+Cq0ofAz4DLX+
CSU59kczxoexSXGHCp/a3ND2yJHVYWetkXsrnOZFTcWXylQj3zNGjr5udo0cO9zWxoCYWgg2tfay
g66xSUjc5KOtvdnvEndaOc25bFPftSfbF16Ou2VWutuCdM+1A7JYh017za2OaG5WblGOgIfVChUB
nqZ7I6Yf+6K3PowihJFFyOkmVG8/pKuWCP2xUKYfngPZ3/K+WkOG15ExHHIyT34kSBezOI+ryQLO
V+ieuyIMPe45eaVk11DCS7PqFA8tz2B3NLcoBet+t9gaGan2JU3LEexqfTYn11vHZY9QcAI5VQzx
SV56YcUnsqOnNKvhHUEnBMbbv7gJBAsiS35mK+hg1j9jw/piDdOftd6SA4vMM2DsUwkL0ZmII5q2
W62NoH5vcFbaOHn6ioaidR1Z7v22Tut9GTbZPZvA4SlR9yS62Te7LN1kbOrWOsQsFABi7Ay0ASxt
Zq86DRu5ShcGlldusq8zNzyjwR3sm8GITrOXWYeAndpRRIl2jAcDhmaUz6ciToZ9juLbGWi4sdOE
mC59lIVsZqG1Ao+ptv2ACwy5Jm1Txolzz9ow2oT1peqg9ZjCJpmK280zBPx8nVeYukQona0WFOSq
TVTy5iaQeEsI69U2PLxRZlG9Nc2+V2zEVfPYfWtJ2q9qx+qQFo0QVOuAARkT+vPogarvc8XJSav6
4kOpyIl6STseSsu01lBesbTmcfkxWosRGbyWD2jFLeBksA/gVLE46YTxwQKGjQxUrY/R7joMy4SK
kZCFWDBxkY/QysA3F/PwQTydA1tS9R+ahz9zBkrqw7MaYouzW3+EOCbjBZVWH1DIRhQE0bMIFeOI
u4p+RWzHIyDhBGtZjMWsX3MFFtEYfWD5Xa7gJZlgusN2W5kji6xpHiObM3EQmv0VP9Dh2vC3nka3
3gI446zMArQuvQyqZepYF/baRJS8uzLXymub8C8bzFVv8y7LIE7QLRwHBOG0ZNOF6LXNUQdIE62w
lRliF2KPpraygYxvVVVpUIlu/nD7lBRz08NhUIsXcjrTto/Ddg1SyF4h/W/4vYYibGUNjj+JxNgk
hIB9w+p3eoFl98jqt53La59U075r4uA687cosX0Gs/iWRoG4E0jt/JRDBNsNRb2h+4h8ST7fbXNi
wS7qaUUgAXQdMoUkpjjJqn3crSAztFtjcXzq8ngFIz652UNXHLwZWyl0bBCcLudvRVcgqlzMuwoL
ks1Uel8AB6+7eoghvvD7D2YQv1PlCv4UG2wI7mrtDFrbsTdBEoV+kBJobWrc4wW32ziGMiQCBA20
Ib3bSnLVl0d3mBK4srOuXncIJSmITrBwC4gPBAQQngqsVedlDhYHBYlIloc2DuznofQIqlvZtumM
0h8KghqFF7rrBLcLvyGzvGmiEotpt+6PhmXbl1ho+IMmM7iFhnCZZvJAzdlC35wiPudGBUjXOE/o
cGyQ2IlPcDuqHRt/i3d2QySi2mtTchVKE5xafqq+E5Z/ms7c4TohrH2vGucoigkhT462adug2BWh
SFdm/NbYWnUPp1H3iah94+lNhnkQ0zG3/H7qSz9qQuVml013He1R8XPS9ZdGDAI35Ig/XPWOETrD
eUGYJ2nrO9FuwA0dwJ+iRm4nt3ALdDQNGU4EfnwUuFxVS67QG7d8JcZr25BtxDPGO4aBiz1U5l5Q
rdz1oZL6vaveTAI6G8OeJl9rlWPrFW9C2M45b5Uf9cgHNVqacTHLKt80U/JXY4DfqVFQRCb8XnR1
fE77YfSVeHL8EUnVlnUfVQiWFdXOjrgWBpspQCpd9DCluyDAYaLM1sJRfpijOZzMAPjWWEarqBut
VSP4nnSlnh0V0UMBNQiMTmNxcKceGWS3qM7moF3VmiOVAVTEwP9FR18YsCw7MpHZp3rEMbod2Txp
dd/sINluolGBslaJeZ9ZaQO0snxtm+JJUQG8oSbY7Jym+arhtrsyas3kF5by4/PM29yNsOTm8OCG
SLQvMdGuj5IN2nfs4ENtWqucPkovEkc4SirZq/lb0xhg5dgWrPlRwKHAVHI1jyNS6533NQ1yE4Ot
nlhHux3GFCG8xr6RKh2vIyDDnAfsNnXDL06ahZvR07FuEulmHkObw3DPP6jvxdYOA3UjnPQL6ufj
uiJktkFfSt2kEWjCQgmvc6b/H7rOY7lxZEvDT4QIeLMlCFqJEklJ1VUbRFl4n7BPPx+Sfa86emY2
GciEEQWT5pzf1BjKJ0vQhQxRhW0aGyf08p2SYpwqilT4cZjsicHlpwydMVvV7TNz/CecfQSajemr
oWnKvuZD2oTzaw6AYyzS+Nqxno0sEs2GS94khlcimo4Vq9rqzPRZ2dVGNO2L2ta2KQCbTeyinZW+
RPFkMb3pBr8AIbm1nOyaePHZttw2EOiBkbcu1N0AHe+wOKoH47dB/yarodIMWbHrUblcervaJWSe
NxHikbtwVoPOcdsNdOV8F3oWPUkYR4FIxVcNrbug6bvxrhWEhQrYN42u42vgeRg0GTaxpzCdtjjd
3HlULjEW9zvhz3wXK8j6zsbWycHIRATlQOs7LfLNbbqd9LAA5jPFHwnxGXiuvgI2EFC7aP2BKcUO
5ThI4yhBgA6vxK3JoXAZJAI9cv7tBII+n8x5ozKTNnt8EOh/fiCzMJ7jNL9iB7z4g6qFz3FnfLVN
8vDLUJ/SPouP5Ux3bSrAuSqyGbVzdlhlQj09YzS21bDc8JtGU+n3QqhzITilrDsJvQTkNeUI2ESY
rqMmtVcV1ixDY7WPwlpAQZhVgQ68bV1DL1t2cDRR/s0gpPaLwkp9KlKAAF5zxN+nP01jPJzk1mcR
2WZ/KlKgU3BqGKkdwu3g2/dzmbt7Hm59MnK1xsLOtHdiqS4zymanuGFgSAsWbR68JF9ezRUkA/p8
2jckGJGhORO9cDeE+i+x5rWnrCk/WrcggFKaY3tYkoIlsger2c1nNNj6+TQaPcKNTofxl60Vxcay
UGfRS/M4KKv7R72f5qU8MYqULIKmMLD66sNOQAWIIaq4PqGWDlOxwqx8JakS1lJueJIF01fmoUl2
sQi770JFbU9L3+7NfLT2Ld3hqVUzsIsJ09JN01ZvaSZ+dqLsH/dKbsnblCwWQo9zuLgowfTxPlyt
d+Q6Q265a3X1IeF5b9u6xGZ7LewpHE929A6pqaajCzR0TVldkJX1nPTDKKNS8zu1yY5CLCTcl602
ZldN8VKsO/nHSL5ZWr0qQTCD77ow9Omk1h/Q4BLcXTKF7gK9MD/J5rDYJGoY7pe8OYxdg7BCiQVM
mhxHAS9RYbIGDHYyTvIXIOZBXthZ3knb1YjzGu7iy81OS2qWv6GxSQQgSqRCoH+/VaXH0mo0ideg
vn8C6KCfYjjmfu3AY2t+uEv+g7iLy50NJ95c3XJZHVNH8B/PpyQ+ymdV61N1atdCVmVhIubBa74+
yv9rd4jr5j+OHh2v281jTHCx3Gs1DrCD/ZXFSe93Zq7bga2YCIyU2WFoCo+kDgdENWaHlZuiDDlv
Wq8Fnxk7DZA7igHE327+FSOgSwZw0hTxFOZ9csyVAu3Klx5PlF2fDNcyrJ8y+oETkoDYQdTF97mY
IgLlHTStHkOtRX/pEMIkHK64gZO1ygZgNOmEKF1uYVOU9N1LsdPG6OqQFQuLOyaT763qGvthDROo
llWcMKDcTG2rn2cNHe89RATn3rd8w97ggpcsqjdP0iDRWi0jiJTDeFQqO+PTcedLPCeI0jhKx6yJ
OKOHeEMz5KdQjREhFArTKshYZ24NJtmhYm0Wss4bZQKk5Rr6JvMi847iUVnX2cmrll88bMS4Aa0e
zbHESEhPxTYhRaaPwruM8WLsCSrXsMb8lCXE1mq76kUtIDViHg6tOK/TTZ9H1YuVknGuqhKF0nIP
0X7ZkoXxOAp1O2NCxgtBb91dsr9A/bfnsExNH/+3ctspS/OUIZxhaJXyUdPN7pypdY85IuxXjILI
SVuL+Dll8d5ZBEabwrw7Tlzt+QTKQ0gc/aMqQxQTUuV7H5q1jxbXAGI0zi+Kyrqn84agzpP4e1Qn
70SSfOwGza9DFF9tVI5/FzHxNMYFvVTslzxk+lJGabNpVTwqzM7+QWTeJRZAH+Wooj8QLLmRGoTj
0jcQrYiWbKuoy4468ppbpzCXQ4+19X4hdbAFpWlssbnuAqaP26oe073arPEOj4hUSaRVxL19AeiP
N0s83Er4JEZaJV9DpbZhgpNM0O9ZrVYreSUJVMNebt2ofhWd9lc5igYpRgiTZPvJwyBMnbqphw7Q
WG4RmMuucZoVkFuzmU4qEHORn5uiHs/WGr2bgfqORtscvKFV3vH5C2LPIKQKY28b9nkwRWn0DlLw
R4yq/rPZ6sqboVoKWsHqGLh9AbLRqpJd3k7u15b4deu5YOu7cD4T+Iy2uYmc0kAG+YD86NZFtvJ7
542G72SO9sIKwDi2ddLtO7hn98QUsN7JhP9u0UqzvPRXi/sa82nNuHpVXq9Cy+bBM4b4ajQhoQ0l
Ln/m9W9kBRJypEm9WVrbu4M2DndR4kAYbhYMBZZseSHE8GvWxXGZY3EfO+Fee4QtkhI8M6567R7Z
Q7ojmf/O+bEnmfPOyKXlm8/6Y7c8UjbKuizk4Z9nf7b9n5eQu218idd+HrEy5RgR+YT9sTq4PTar
EW83WZdbcrwZEpWDZP0fm5/7Pw+XbbL4V5u8jmybNVFuDbWeNqztcrTfyrJmUF03VYcpDOHU/7Qa
g8mEYN2fK0B2A8wn/q4/Tn2U8UwaULGUXZTFzUkW9TrMjmaF+Jism938nzpSfcwih/SpmvXoZmkq
n4NbGD4gougm2+rCpndPzXEv22Shwk1XkzF8ejQVdvYa0Y19noTqoXc0kS59tMkdZbe05HdY8D/O
Wv8C/UO3+pWqx882Vpw+yp3GS2XmWpC4dbS3anQVMXm3Lmptqpew8BKGvkl8b13tA4vWVY9ImU5L
GBeBjdr6tZoXlk/RvEHirfqagLjYp7jdHEiMwFqGnYijyFbTvWE7tDmxlLB8tquhezLTfO8yxp6x
LWKKtGT5EebYPmPJfy5bp9sj7vJetrlzgX6oBgrLLrqVyH4exZQyw1efs0mcEEMpzliVxeiHA+QG
RbUEhqfZKDwX6MdVy/fYMSKfG+3dCeg/l6JVv6K3Vm7j0S4DddFeSTf3LDH72rerbPK7pCn3ZluR
6VERZNJ0iHJMvbfZMKjvjTMCGBXZyqYgkpQjho/efmT8lda/jK7vWCkDaOwj62MZzRpbdk/c8gSR
gnqqfhDLn8+yqY30/uLlxVHWZAFRONp1UL+38njZJnr93bOG9knWBpycyTBNmC3OHjg1EW+rIhtv
ZRyW0GCTMVCicbzJtqRisgs46iJrHhZE56QpfiND8/cBy2Q5yGEMYFDWa8ii0P8koxVf5WW8Ggtc
FZ+WzecBQ4+2ram0+VG2NXy3T0IJL15HDn+utuglRq/aUqg4FmXzznGjNTxBty3bIiu5FiUZVNlk
VQOo27z6Kft12ZSMy+yrtabvZTWdu+o2ExV/XKHE708HqCQxrxLkChz0Na1T55B29K9ItvwHdPs4
pFuYn2vhl8/2fx9HiL8EDmnoO3m9zwMHLblPZONY2WCwjIJT9YxkoHk0plU/p0mmjWyTxVCpFQa5
FFGqAOfU52XVfIKa898dnwdr2eIcal19/WySW3OOT/tnm5sWv1WvZfbTJt7Gbbv0udJJGcc4kz22
PttsRQAiaL2TPEIhw/Q4rIya/KDogGGEjgFwWpsoP6uFeI8IBAUhc4adrGpxVSD92sO7dqzuPQ7D
FeSzxgrXg5MRt/g0xtheVse4r7FHA2eCVBNrr9h+N7wcfFtlEmFeqyZJ9YPegdwXY2+/T2U7HmKF
GZvcm09ddhBtPW8jE678IPDHDVsmJXZGdE5VtBiRtNx+w5ecJZgXf8iaVWjZfc0TyFrihvabYVqo
JIniKpuqPmI2UdTLk6yCmDJ9DGu+Nug8bPWp8d6sZFCQBEuUwPI8901janRQSyZ1sloh9YL+GpMc
ebBBd/EKg+Esd4YgOt6+6LzWgz/OBt9VXb+q60UzwXRXeF75JA/Eg4053dwjA49Ly0a2jYw8Qdyh
QuWxvveSeoBEw5A3yYFNjk2u7oSEO9c0jhigi/iGrS8HJ+92sTPkYD+jZF+iFvIWjde6boudp+CC
l4+r7uWItvJKlzTgpAQVqKx3JRuITuXqlz7KGN3nsni3tGlmnk8vh0J2zlzccM5LAt0ZHdH8fVAm
ki1e+NHkPXrDk1Fdvd7cy1pTj+2bYxzpHZPAxrjHARV0cnTdg76VaYepDOP3biKSlTekpKDR6Aet
jBw/JiewRvkcfwDpEiS52e8IY62xMZfpfHGfcXf3Tb2IDp6+RXwUY+9V/FoWen4wTOXFKNsvva6g
O+428ws/GhmOaiJenbN2UQxokSnJYz+ya6iGOhqCqGZV30U5vIZho75h2yIRN5vW9MJ7QVwra5ir
q0rD/Zk10EVrIbfidY5hV+ZzVEb5o0mbwuSEv+gt7fKfte0ahw7N3ktsoQ83M8U9F03xF3Pv7qdr
xpdhKrTfaArvMq+zWCy9dPOyYcAtyWELAVzCyjaejvpUtOKv47LdRAgBv5tpd0wA8v7UCoThlNcc
zeabblfnVlPLXaURpy2VtAzcMa1JeidfmPQ1+8GFyBALL96EMLtezaFqCQTYyc82/q5Gi733Om1F
55fudlaJEZZpXOES6BK0VUHG2ot+XdKxfBv7dGUX5vFJVvMGvVFAE08w7+3XsJ/JQ/VjA1fDmF6T
1lz5ZWm3AxWcHroGjRBLKQ9o25d+mtvtgaBfG5grrZyVuXFj6s+fX8hBkqDYAoIKUoVEP0mtfJPq
IiF4Y29M/YrFyi1a6IEMutpdFOoV1oYlqC9Fq991R6CJX5RXi9Xa+7C42lV0+k7uQ/rUO/cYBm4m
+1dP5/xuxo53L2o8Mm3deh8sY8YyEMe5dd+EEByxZiyc1pqK3uKtGYjcr7WBZPGtxHZM1tADrm+d
l+3isLbeRdXgLFYWe7mv9yz16oTt4VGrzeYqxuVoqpmKrIV+yJp8uRRrIdTxvKRCJ1xDre67YTe4
io2WkW5fJl1zWPPOxYaIzuqWvjYaa5FajDHzXJwLvbUv6qixN5zFEphJMiBYu9blLlmQwETTfrjI
yuNSRdNZJFUrwqjFGB/GoSAs2cW4Q7hWG0MYQjlMVqv1D5AEsDl7hT2TtQBORHUSOkcvrroc+3h+
e1TlHq2th1NiZZciH/4yq7Q6FkS8LsPQ/F2ggOkEmGg0/r92jKo3Pev8lM9jheFoxgY97WYDgBxp
kfUqiSAYNOkpggFmGL0YmTvt4gEypZar0QtfEiQBe1jw9wZeJdvkcS466C+y6jbmK4w7ogzr+Z/t
S9MhX9TaCrqMUctULtS28RzGME4pylSUAIyhWI55TRJ5bUtMek+EgCLgHLZ4K6zyvQ6b+CJrnjeH
K7QS+8V15yhSZa+MdspCuuzfVLvUn+3a+QJiRAB64YgGWCqL47usxC05pqLNlidZ1QRQDsh4+V5W
67lMj+GI87qsIuNZvCxj8vjDssm2Zj9p8+gma1YxEmId0USR1QSjy8DGjnwnq7Ft1Se4GPZGVnPd
sV5bKLiyJn+fiPRDbhftq/ztxYrzmqxUwTxo/d0rsGjW8S6W1RonTV5NLEVl1bMLZJBShKDWY+XV
knB4zWtCvCSWSa1ZWqn6StO1J5tkAYHkuaGvNqvuoNpkhiKcjnAXr+ZNGkXOdwDE55YtDDj4njpr
+UPc4mMmEvq17qGLkJSP75gaMtQzNdxgSFRfQHDkh7qyw5MwlvgchkpyIA9ZHipEPF/0Iv3IkWf7
JWbnZs6YUzou9sNFZeMvl00nrcbBzU1B3xD7SX4dScR3RPBZGGiRm17yqUxB4kTRmRTpPp2WN3sp
jQ1ynMA36tx+Fktf4e3baLzefKlDXrzIQrHt/IVoKBLZ4XcHhUd/yGCgu2NDPi1qBgBXQM/h0Klo
bPawWDwxnQHLL8e2a37gEaQcLa2Y36y+4bWbXjXMLz8wmfhZLq5Pgv55mOtwF9vx76YvspckTdCt
zR1lB01f/aitVGPSKnaaq9vvsb0nJZZ/MZZl3BlKkgaukp8jxfvJdF09mW3y20yqH/0Um6R3Gueg
gRgly+biEoDQ2NSmOQpMkB+82Mi+jSSJ8tlygSI1JCsdPuysmbytHpNeagAC3KpqT0Q+JeWHw6Mo
03suUCcmS6B9aZbIO1gemU+A73nQxMhjmg5gJbT69103hE/WNxfW92UstZuhdieI6M2GLFS0Uysi
YhZylwReJuK9KnPz1jFepumbLpgkXSthu4e56JE/nAAot5gaF8pBU8irwWlqdnDndeRBQuP0E6iH
esmJgG3RV7K3pV2uplnLkeERiU07+toUbntfdAZtmvQXh8Q94G5si8O1UMwJA2Mv/TmXOMxMI9q5
+Mr8WaDB1EL3sD7BgNYaYnEleavtrcaKT5FVEpVPancblarxAfLzx2il9R8TFUxyQb+Tvm8gf8cE
66sacYhR9BsVkbojNiXjTa205LUBpSJrsmgsoe0gzhMcW4+QRVjrIF0m7xxCVrkho6IB+0sPYCOC
FFfzl0Ez1ftMajXwdHLdsmohpHgpUu9Z1obVVXg0IGNP9vAkmwzYB3s8e5tt52LC6w2GAOUJgGit
ySZt9QhuBCau8oR19DkajMzMXZJDpYWr2mfd3+cQSKuZ1FdZqwotCnI3LHeyOrGyIV8tTrLm6Vp/
T5QchICDJL1s02dPOw5eacOi4WqyYFKy49PAS2k9IXKVOcgaXGwfJzh4bPc62Yd1p7IW00jgT4E0
cJRHEOoeT2GFCtTnJSM3PyG+mj1+c5GMlZ94831OCXfMlqbfuxAfiLKNT3kRM9JVIv1jCxtdaeZO
Nye2b/n4C1tm442Ypj8b1nRjnDDe6qn+GWcITch9hGhVH3FK7wBi1HyzNcxblAHHbnlsaejRqakq
Eunr3lEl04PXpLUPzVfG+xowTDsXJy9mBgEVLbnJAnGUKmiysAqy/7bpc4IXaOMh3m3ryW2OJlBe
oYf2t7nP48S4u1Vv3LNFodMH03KU1VTx+qO2AA+Rh2ijbdwZwGanSB7Hl3iY+RMqrQd7Pb2J2h1w
9xBBdLhtjdI7N1lkaUdv143T0YlS5ybQRr9MqQLNXAeAVpkR7OhiIc6znkFEML6iJceaJhSlD+q3
C7hBUwCw+e/rtf2fqlDCAGY/wCh9Vm5w6XT8PLr+UZVtwmy3rcZ4Jms4NlX7pQFg96jqIWctxT4E
uPEimyZjIZ3Xp6pv6E10l23zEp60kg9D1lqhDAdhtRVH8EdlMdjzSw045PnRBAvyODL/3xhOmbw6
Lp+5QDvLnnVzQ26XTLExRjdZeGq8VytjucjaFLrdJWndfaXnSeYv3RoFbhtnI/dWCaN8bmGAjdxW
uvtsM7zst6eqDHpD3V21BFbZbwcjpalTb7LgPULBYyBb/dkWmuN7m6jTE4o+6g0f1fSp1ey/Pg/I
WKegvNF1+882FztHMT0u2g0jghXICPnWZM9PepK+iskrLoyBxYUU+mmABHGSNVyBbHUjN708vmnC
FMd/tMnTrK760Yow2mp1UwDyKZ2rLNyWKKEDIQCGOm21qgDSJRfTjtsMjuq9TcP6HmY14TUvTfay
rUhKYpUpEPO4rGp/bkJ1w7sfHuXBpoEhVYVKsWEC/6lVWwQ53WwQ9Ul7b5f6JggUPqP32t6rDJFb
M1ZCX4UOitfDeHZ6c+AGsDMGPrUlkQpSSrPbuzq36UuXuke5UzZprqERvO+8ozaP9WU2p7PdxgPP
czTeO3OsT97U9qCC5qh4bqM6KOtAUcd623VOu9WsaAF4FOIrqhjO85BB0UiHMHsqTDWw7OZLZ4QV
fPjhKayHZ2uIUGyPyUnBS/gR9unOihE8yCxWOhUzAA87+8OU2L8WtwTB1h7VIYI5ocRgutVB3wrm
IH7H7KP0vnWpXmwWUML+lCgQSUNGc5ntAx8Du94Eg64q4wnExLvWOsk+YkAgwK0CSQekPAz6WV3Q
mhOaYpBcgJ3kKvt80j9Yd9HZgF7Y1oZ6Kfr8iPOe8tT0NfTYYXSPxQABzjDe025MWf65rJNBexZD
7N6XwtJQbVdOxDsEwUSj2hTlLOBMbdQJ2zDUiUnfzrgBePWQbfAmfm1YDD+rw1WLO+91FeGbITHY
c2PCe4yMJ7NL1Z2CMcqmSj6WZXkjI7RNhFbvKlu456HADYZAAJufxTyiAG8bzRnRsi8gLKZjqIph
VzsxplW6Hl6G8heXiU/IrRgbdJ9H3zENMreVoj0VzFULa1KvRs6Vx6ZYzhaCs1EMSKRQlqBaDbYh
oB46bWxPbR+2AV4547ZznOgpd9tlqwr9SzThHwBiqg+iBYqGutRXC/jHtdHNdyVNmkOBWuMTMong
ShhTgrxzxFNdVURJ9BH+1hL6UTMPTwAJDn2LIKNoM79s671XTN6xNOZmmzNvYGllxhsjgRvRDv3B
alZEYNRrgYk1/A6A8A+kmr6vzkkHkyy5z90afOBwvY86GxE83hu7U4DrZUKcNUp0EoBroSXBir03
GO0NG7aN+qPJ9BlendmeR4AGR2UNeBjdVc6otXVazRSF16gnD5LHCLOUGZIRySjUd734PtjKJc/h
+SKO4ufpFfTyn8U1mhP5N5WRMGvRXFNPc9VoNxOGh8lrT7rXbscM/I3T+EYZJ0992USnaGKGUWh8
v3OML0/e18jtjevbWxeErJwBTQoneceVjAlmRgzVbtp2H9vzD9dU3afJzYRPKFDEhEIfYIcOgls7
2M4xGmIcISLINFr5ijhUu0ZKvkAEKP0xTX51RY0lYGIeGMuHDMQK8lbtjhv6p82xiJkIw5N9wJRD
NNYrgRF9k4Iu24Zpd/fcDo6Z2xl8xEZ1jFv6wVQx/WUcOr/uiQm05SuapurTkCTak1gLx5wtUvVQ
O8pNrEdhYPYg9WJNZ4WiOD19r9UFUZa5PqCsXVJFvxQyDygxJCgKEcr4OVhj/SGQNWfQPvRliO+J
C6dJj8iBqBP0VI/p8XPUAeRZrqxIhE/es6nNCx6OxQY3gPc8VWP+vGOtEOrtDLn4ZfIIsLd6P5MV
jm4IqzB8igaEUqj24PDN9GkCebmJa7BZBGMBjKtweExB8HrJo53treqzzfArcsMCgTIDeKOr54AY
8B4uq3AfLw56+xDmN70GlUn8HiENJsB+g84DztfaDlFnZ2OWQvURmq4CtepBKPcKBiyaqiAfiV5M
FIUkFmr3PjfzbYrt7olQY+Ev/YwoWiFeYC/fiDR3Gws9+aM366BA9dA6OrZ7UsLBOylZ6J6sFafT
pP33zvWe6oRu1uwUurG8aQ4LCktCi7+NAFH3Td9/w/vAgBNsR4FSZ/PziFfRk0PwuFoJxFGu33PH
PYN/mJllTyF3cPw2sWonuhEBX0rTQDf6cNNVkCiKtCFQISKTrFttHRq3qTZWZos90PUKUJxnAbph
MNhBZj45JUkpvUJzC+nYe231LlGeStviQr+vZ2Huh7bx/sq9N7hMvSrCn4vdbuG8M5Z6K0RG+ZkY
g19aRXTScT/19UbttqzUvcMA8GxvgQMFd0JKSglZvPUQ7h2rIuihmltmgM/eZI2v+YhGkUMNMZks
EGb0VhaKff4smrFyHlWbmf/RbqGIYfN1sULmjt5ogWN0C4Cejeftwij0/NhDfU2j6/NZMm90NeJT
DE3jvLQpaVNmH7/yUg/KKJtPmJQeeoSirloa/bZWhyioOk/oFsuXkdUZA/FarOI5ZjlpT6rZius4
iPki0rXnpubVkbi2CVPdps33deSosZ87PEYwYUdFsP7oh5yZh5V8ZLmOzqGJ07wx2bupTFh/r0Xo
Pi9eDw9NaGnQ9dfc6bJTzPLglIdOsjUqCACwsZOzZZtXPTJgb3gTb5TwrRHEFfG9NBgV3Nj1kOAa
MRjefwTOtOIgMWD2mpGGKgws0bRWrysQmP8tlJ58EabCh8rDLsOIkdQKa5AaU+EJwiz4NTjInq+J
AGXRAz3EWh7DLTgSfZB5cKyjATTWHI0zK05M0VGgpvfx1CMvanXuzPlVjZcJakdobydUafx5rSJT
MGOwzcMycxegmRPn8Ep6pCcXDXSRZ1ZnEBmHcYaRAlzp0pv9VRH4P5Vmmm31vikXX2Lm4pXAb4E/
CxxMWuEULO5lyvGkn5O+ePFIzZ3SrvlYgBu947UB2rD6Ho9J/q6WuMR44pdbhbzcMkrgrKGCdsGF
ni4s3Tqeqz3LYmYIA2DlKdtQHo0GOPZqtSwVwJ4hSIG5Lc2TvAxOum9JG5XHIq3psqfe2eJOCDyE
lAIguGrxKxTTEqey+S5s36TLex41KL0tQAH818Zd1vH3kBwJn1MCrIdsiT9ipOAQH93NWMttHWeC
4L7ijQBobzONp4v+b66gvtX+YV0jzmIs9u3UMkyCCswc/PvUDJKQgMfZtkcn/lqVtfEFCXkUOaeb
nkXWIR+V20IQYKW3qvvGXI0H0m9qbxxSb4rJ1m+9dPGOcWJdUlJpfq4jqyTUEuE/A8S4fXZNfX7S
8vRtUlmlYniKjGIMZXg1aWpCdG2yjr8HFOjjoQARFW2/s0l4g+Wq7YdwRD7/6UdHuwPbdZHGVmYW
Aib9tLbi6st86LZVbnuvsACcF3V+W0DwvRqAEewy6nZNmn2pmRggX5kAraxJpsrqkusFcz7cVtNS
UfZZ78bMn4wc+Iu1LaPe8Ju6Gg6wI6q33my7wwRbxJdVPXM68MattYk7pXtmusz/I3p7q9fRr9lW
5n2V5ssZ4Y/XYQHsbbp29hIh5fISdVpLZhgpTGdw8sBq7WZfQwM3ItgZSobEXMHPW5ka7ohUsBOT
ZKyijbNMRcAq+sUgzkEvvi0KXEkBi30v7TdMy8SxWDEz9Yqri0FYHE3nJVlxo60xq0eAEfGKJJXF
rCcfimKEQfrfJtkuDy/Wz6491RH31RPQ6TZFlVNKoGeng5zW2ibahrtZNZgYxm9pB1IgvE9dlO8i
6Ly2MOAWjdMdoXLUDfG8e+hqSIyQxA0VJgsGN3VQ8l4FN+SOPswhSU4/ZreLTuCyrCVgssovkZvy
i7YauGQHuZktRJBgYfHvjW0F2tcVOgpCtbKfV0ghc9niVA3AraMOr4dwkynaGkegNQKLFZBV+eoo
5TZTI+c6/zKHERTzeuO69Ypy6xOfaGuZugQSqigbp6WYi4M8MnEEdwZZxOjv88V6EXmUFqvzxnaw
6ZW/MkNrmgQswmerq98+6tS9VBhxPB+S+3gEw/mzX5/fZCbOoUSNWuaAZZHJ+y83U5bIpLQwvpPV
omj2ca3o+M+sv6kE9xnhnXGQf1L+DC96iZNmRJxkaAJcP3/J8/IpgmO+PsbHE5aNEi9VhmRdrJU0
+tk21Xq/R2oFTyZAHw/sr3wboN2SoZ7mfApUvf0u8cCyGIFR9y38OuKpSI4UzWhjRtQ4OX282wUy
6f3AecVq9G2AuRh4XcwTtZEQ3Ymsu8tnb2fuy0jcZ7e0Bt26NSbo7TF1J71VnXKH5Z+I0Wz7fGhg
h3Ug1F20lY9LPg25VePxmW3kpnwLrFgPySv3G68ayhO+jh7oM7m5FhAReDeUfaOxikJfMFsAIgBz
zlnRLME/NuXZDo4UIJFdozw9Npd8AA1lJwf596auI0bdbVORfVkm/STv3OMuQS3dVFY+b+W9lncl
ExXrf6EhvrJiAOQzkWfILdn2eB1kXRZGjmNI18dANBF9HPubfPCPV1Pems+3Qe5piXxuGjDsW3kr
5I/Uh5b7I6JK94mgM8u1mh9itQ1B7vJxf83SGRaAV8auYDbAW3fXmlLAtI135QLRWejzTV+7Djls
F6nt7JdoAQmMHd9Ghc6JEm6HnpCVldX/+sP/+A1yE9sryO56rD+OfDw91GRwKB0MfSu7ADm+98iN
H2wAWdMth8v7uLkPOMU/vpp/gCr+fQcN0nhVAmty6XZGXOJHnbrxN6Uv1ODzDtMJnnTHhdL92bmo
w2uBieVO/pYhbF5ye1F3aDQOi98V8ZMYdQWYx9oPrZ+1PFNu/b9tXl8vCAfE2Va+CUOa75jCsHRZ
XwR9QtrJhGP9+fqsB9jNwgGm7o9IsB3kGzz11niYS4tlSROUzojxEY7hhFL+v99iV/kxjMEKe6UB
XGEFpHy+e0v67OorgNGo7HaVt6F7W7tl+SbJ6mdbRfRn7ZEsfXGC0GlGMCv5qxMp9JHyeFl8fq3/
eEUfm3L/0njjwetMX74Jj1OwFdgrH6IjQSD7Qhbs3R6F7uPnF/75Lss2WY3Wt1Adhl0HSG8fO8lO
7jPlyy6P+Dz/36+grMunJrce58j6Y/Nf+2X1X22P17ZubPvvrgdbORL8uXmM4MptcuAxVQ7IbbBB
OK8Dh+5BNI10FqqzvsOHgjw98wL5xEdbxxjUeSkXcXWYG7A+fNKJWCxqtRFQJ0pAKWPbn60Vq7pM
9bUc3f5/GDuP5ch1rVk/ESPozbS8V6llWuoJoy2993z6+xHsfaij2OfGP0HAEayiAYG1VmbudH1k
KVGp8kb2Mmw3LQQzKxy8O4E7GFDgjlf62JUbL8gfLMSLlxsvziqK8+u0lEXl8ph8OiTr4vrQIj8o
HkaRlNN0LXJqBHxJD8E8iasvBsmIZxyIWeGxa11g9WvxloBqp1ZkP9R2tvaWGpAoiX3LgGrwFlDd
uymwFD4XrAml+IgdHGhIOMU39JH6ErSEu0NjshXXWCTitofT8gSiXPbIQ/wjHdSTE2rJTh77c4To
96pymoOYZBRm7RrMbg577sbPvPkLoNW/AOUnRzGguPMix0xfT2gYM+h+jZ1zRyzOnmOW3ch8ctE8
26XiiVgmA1mRrSPHLb9PrXtl0w4A75ermCcWM2k0fWYSOzE2rgFcSIBKwAW8EZessRJ3oB8VXfCt
ATnR4EXpFWM785iJxRbxusV+sK3jQGAO/tw98Eg4igNznaAYNq+u5l1UoHgZPjdVmSdhsNS3Uou0
nRhf/C7XDPpjrT6MWlrvZF17FHd1ubUilzbNz1AbglWfZTD9AyH/u0FbJg5JfPtFeV7YsT3NUaRh
+0CM/1ZJzBR0fp12VwjZ9QOhacVJoHa6oClOPAt/cj9J5vsr7sQyxyw3hg/07xh4pj445cYAIA0t
hqWhcJLxEtjM4BsYArc5l0zcGfFYezK2R4PwYDdDN+Q/E6josMzoy52cH+hpvl8uwtIqcqLL/38o
1mo96KXrMtWLHyOK81p8KYvcXDkGyH6woIWYQSx0pcY8yGgsii7itPOSS2RR2ORVm7P4tf+G1c8f
SvE7P6wy5mPz1F4TFnDBIYg8Bh96sX7FOYLpWrwmYwYdzNob9G9wrWBP9tvokFW+L29F9znrTl/Q
gGCQxovndZx4UsWKbkmWumFMcDkoMEUqhIlNizDxd5ZkjpIU5Q9r2fnX52MPEufaZ/C6teQrwtN3
Jl6qcQ1fb4YT6octfohenlRblY9iWSYWdSInknnoaVkoijiC4Lz2AIAsnUWXpShyS7LcxqVuOcen
Y4P0pYGogzmMOVNMnA2BAOlBlMWbxxWP2MZP7fOPH3MlWwVSJ39YRopbOD9543cPoP1RPK4BTLoE
TU/3wG8aKDfEk/LvWXH0PFURlFMd7DzefIaCeCBFli3cJ0yIAHiI1qVh2QOKBpEs/USxc392Spke
518/Pckz2GN5Z+b1zPwwi1pHTRv8J/9570Ru7iWyn8vioHnUD70+n+DzUZKCY6M2n5URqlkxryyr
B3Hsv9UtXUTrvM4W2SUR92Mpipw47n+O+mE7I3qLjp9O9W91n0b9dCZvmvARmisbH0Tf9Iqj4Yyv
ohjnvap44UWCKQVwJjAiNu+TmW1JlroxQRMU+B19ilojO3cS060YfOn6oUVkXd0jQggX/PxEi5dF
vCfLy7K8VP+zbjlMvHei37/V/V+Hcsd0AvdnIdF+/cZGoY1l7bQWFh+uJZl3skv5g63i37p/qpv3
E9Ow8xnEOJ/6zGfoIueiSN0fuXH8tZgaxB5U5JZvtJhDlqLILQuypfOnuk9F0c9tIQxofyollAhR
ZgLk4+XE987yVjzCc1bUivKIKZttdVIkO9XJnpbpnWAqYONLWRonGLkoi5mftZCHRclIDHs2Hbme
UY9rMT1g/YeStYIZ+C9cbZ40TBkbgphdsnwEhAn52+bfptvlUbDEpn/pszwGS92nx0UURWvvVTEm
CxukVyeP+qax1Hhci/1vRIAB5qKof/bqLtjNb7y4KEsyT6tLWVyu/1kUDcurK4oehpS/07cofxpB
1I1JROyEEvEaLZP9vLCe28X9WY6s0Cph85YcDQwj2mQh+bBzXLqJY0UiFgZLUeQ+9ROT6FL34Y+L
lk+HdE4hbUftSlTgvQRKgWqA6IGlXFOI5Jg+XDmKePWTmLrcJEqSg7gyedSmyWGUrVWVIOguXvbl
js7v/gdj5oelwtJV5MTtDbIWi97caTZypRakJ1oYQJOiwpXdjU6OOwY2F2W4iVd0tlOKJ6Af1bB6
Ey/yX6tWKXtbpLNxnVQ4B9M0OUZQBIMSB7QmkrLCW7layq7hSfCf+cYqn3iHrdFAgIwJebF8GKri
7XXVPQvMtoEDIJDhrhFXVdyXMgHKpBbZcx6CMxF4cnW6wWMN6U492zM/XX5xUT/connrOl91sWcR
2fk1D3BOjo4+bMVVFqddEvEDlqK4sJ/q5l2daPkM5lx6iublL6m+r65NpPVWyBgiFeel7muThf1e
gwhwq4KYpQj0DALS7IjOJK2Giu9Ms6DpmVodhzBPNYrQbiq9p0BJ9so0hhyVyTX3ynoleo1N0h+k
Mdc3cpsQpNd12aoKeNVF4iS2vjYdAjwVYooucWTv5MA30i2UQQgus7PfYpUkaniwjpXqVQ9gsvA1
QxoL8DyxUC8K5Uvs9s9TRPsXDxrYL+Bvyg2scT2sHBRFXQLhURLhnih7WCBCs4i/hI4Fs6DeXIcQ
LgSLsIWdim9/7xjueI+L6id4x0OrK/lrn+qoasXutzRnSV6iA39yPZlI8aR6bp3R+O5grcez63o4
HJQadpyuW3lVWX4tR2J62ZLnL6ocm2sYdQivCqDtkrNJFkDHlDymRgF/kyxDZRTiZKpy4rgRYixu
/dSCKQkxgQ5FAT9S9lVm5rdxiIqbyIkkyTIL3rM0hVgYI7yRhd4mL6AfcofuXcd5tq/licovkQsN
ORKYODaTAXhlu+zcwiyE9VoG8Km5CInKMBhu6iQjJsipO/bDVWafiNTAveZgbK9h/RraIbh3UwLQ
Jbi7cvQNWk3pKKryBJFueBdh5cogPtMMvDWWd69gw77LeELvsaQo66HvPXYQNISmQ2hVbHItUyRF
0ZBdDV3X3JSocR7GKSkTwvZMni3Q1fRYGnw1iddKbqGK1uGd0QfE5vpehRfG/T1EwXibS0RzwPxr
8cwtxxeB4TzAMhOsC79ewXuqbS3F0DfDUKVwvBFMn2mKfjItQp0Ja1U2qqlG9QopeGgwUADPHT+/
FEDtLtWULEWez32UYUPtoDYywabl6ikd9VhbK7qmnESSDd4/lVlbSOvBAeXu+DHGZkgNnluXgFHb
7Nv3qEvfNFzpxIUD9+fd0sEzE5lItEJWwBLTjr9xd37100h9H6qIaAUIcZ69PiHsGh6sh1HBl2wM
kXEu7LQ9qW1YH+I4zG7cAgXIfy1/qXqJhyuJ9austc8lrEFXO4geOrOogL5K5ZewxXFkQfa4FUXR
gCv0Bfr1dFv2qxbhjtUwdQ+VGFG+kFiu6Tg82FRZErBb5ozNh4ON9JsVj/pZDFVWunKzHP8AOAyl
zgRatB0fnGKz/ILai/74/hjN45baWD9UTb1NZWht1i4Sy62XPCFUOGK0zyr2yqZ+BmhRfQF73t4w
HR9FCaHd+guidYChkh6ypqmHqLO0/PNBkf0s2/BxoRpIoDawHywWU1YCQXeBP629lB1m5TyG7UQ0
WDBZHKHBjIhm41KoulTvIdtU1qIoLk8Sy9OnyiImbLo+Zt8T6FJMC71wb/Z/5r8TR6m7N7MSzNl0
/WCdJiIvGRz06Xlm+k6HOUVkRVJ4Iwj3pSyetr6GQvJDpWgWLQ3gjk33QOAMEXhetyKuC0mFvGBS
Usu3svT8Q2t2HhzvfvEtz3eiPez8chersDYVo2RhsJZs1MKxBx4rL/AuzZR0EbwntubuPzS0bYyc
zKvnmuEWCEN4zvsEDcMpETlRp7PLRrLBhFEtVIIKvcH/0VEcMvdejm56xAH/L4fEdkd8hazsPw9T
Nxkkt4/9LZexBq4//TrRW5xkyHK1usT1hKPA7agbNQhYGCmvwZSkEExcRXFwXRgLA7cDvC6HGNen
5lyGuXy1dBI5FPTOfPga/MgcHNpYVfy8cNDEGCTpZL0ahOLDLCVaPx0qiuLENayjBwsi8PlQcbYP
RySqvm1yAjQ+N0y/ashDwI6PY2a+xciTErk02vG5Hor4bPcBAScKzJtNgp9RxluxjTJfeZJzv7vY
avkj9RX5qTMz+Un1y1vDBHvDNw3SBdJBvn6tBv+XVdbq2SS05NVOGApnTn6NYTN4DQrpK3hk70E0
6rl3dbPQvIs2IoW3MYC6L+nUsy9fo07RnxU3yF6U6Ci68M1JnuSqAn5588t4uLSeEl/7KYHcT+1W
elSSNatxxZxNNN5UFH0AmuLIce3fctShXmpjuwS5FL8mTgmPtqLVa1HU2qo7aKimbnLdgBF/ZRpN
+wUZK6iLjF7dBgAqX6sWWQQZvN5+wle+EgqWb8zE1Q89kpn33OyfCaFp3o38+2hX9ldDsutTkgdQ
J5lq816NBFLIlpHeIdGBS9dv/3iWWb8TsqVuxhAVcbNynxWCz+CwrTviPcmFfr0dkYYFL/xPFbDI
v42f6lTDIio2GS9555Rb9NpyGOas7DmRDPNUxc0A53abPasgpr8g/b4SjRJhbM9EYHwFyStfRZXp
VvgX7C7fi2IPm8RRcYZoLYplaOv3ES+dKIkRm06+ynC9qSCiz94wEpeQGb52LuGKARZdurCwmekV
o3vYbIjFg9YTatlt4XbWSbS0tetsdaUzeO5QOxldZh4IY4LXVi7aNRif4CSKViCbhCkE7VkUTYSI
0IFU3YsojtLw3eabfxOloU3uzNfpXQuJ73F77+AHnfQYJ7V8DVxgxL6LXFWXFncCfbbQTrSPuVO/
RGEtnwlW6B5VteZVCWGVLyL7IjqIengRd7lUJjdRJRIdlqPABMBQNiqCqxnqsYnpPYruIXC0e6o/
VlW2sxu7QLCw3EJjnp/NwcrOQQNYbiILzs+STFI1hQ3NrDxsQqeFdNwMqgdfsZACH4xnGMLid9ko
nC28mflBFMHoEFKvZq+53kNJqbXEEkzdlHZwV3D6EVWT9qgryzWB4kX8ThR1sgeOb+1UfB/vpqGd
U1synnQ/sa55ZBBgMXWrB/n3QLTkkU+bcmVZp6BGRM6eklGJ3TUWvIr43X/qli4iZ0j176JVlf2/
Ha/WBMA0ZvhQ9mN166WCcOnMhvqOqC6dL9HvVHZf9L4zXyurhx8oVbNL4msmzMZFTERcN35tC/tR
dO21+FIGmvNWVqm8scvQuMa5gwBLWcKWAi/sC3CknxLkV9swW9uEDV3knJfK7sPvjUKAmKHZ1YOj
N95JMq1oH8S+/ASrSrkSw1vjm5w71c8GvxFhRHoID+OgHbDZ5rDu5sajY8I5zutuQWyppKsoKTOY
ceGouuTMqRcz9zetq4anEnLyvw1zH9GcL7XgSAh+hsZ/I4+eHG5Eu0/c40WMFlo2lWYBnLCw9ONc
FM2qo0T9jlc7mHt6ivpo6JGxl80O7PYyhGHpZ5Pw8pPlG9I2VjIVWarOOhjE+x7RuqkuiqZbOzNK
hvuAjsumreXqhbdRJvTHtr6xdn6Em0f6UznPdhexJO0zY/f4ZNaZ/hNMImSROvM8Tx8vbRJZgFS8
cVsWRXkL1bo86FrRnQK7NlD3dXNkCRoLfiyCVZn4QGaqObRYbuu+h17/EgW69Fsi0nI+UZIqUMVl
xq8h7r77kmS9KWaVwHasjE++CTc4SxTvAQi1vU8mUnFZcuNzG4fGHnNA/GADBSLGuTKwnzGRme7o
vzMBfwN8KP1SPXSQiU5ihc0iPPJs/XcCM7LatM8e0hxV/aVtiFmGp7h6dmr2hE1bKA/EbTSE56Cw
BO7K2mBcc92DqmpoUPXWRGkgx6jFKU1yFjnLKnEBQoFwbSJoXdCv+aJYnfOcxs6bMoTSVW8dh2sA
fW/px+VJFBsN5rnUCpujGrYQUymsy45NTqhbVtnOiwcgfVV0vnxti9x9CcrxXTU89SZK4xQBbqnG
g+jqKNY5UAz3Lkp+6+3rOI+/6JnqvrgjvsTMqJ5yzbJe3H3vJtZ7yKdyX/dyvbfqzvuWqfuyK81v
ORFZSOYU5aHzuuwNmbt1awT2F/aRF0QeslvpSpDne4A3mtZXVnPd1BBkeJxR1p2QLP0esqOBlwji
NS3Qfgu5QwMyNd/ympelQ6WV2qYwG2PXISl4a6aEB2PYVGgjb0RRNOCwzW7ViNoWktVngp04s9cU
RDcgOLrCdpfdtCkxoeI925J2Ta1i/IIV4K3Jg+HbEEyBHjV4DnigoNyL1bdw7IZvfRkY636qD6b6
/+5vQ7m09Hdtl3EIT1tXng3h2z/jL/X/a/z/7i/OqxYdyG1H3+qpEa47NuyPeTeUj6qlq3tzqoMu
o3wUDSmb37lOdIEosnrMp7pPx/LlhM5KcvahyjdRJMaEtnSKSt7xZCR/62Tko51U3y3dRGMfOs6q
LMEbePmDlNQGgEkwX71Sdt7W4l3ftPDYbJJeyR5E0uvcr6x9VVdKVWxVP5IvXgEQj0lKFGBoly/1
lIiiqUmA7udyUmxatmtwPf7TKuqXojhC1MFtd04DAtqWqnmkpRwz6Y29/ZBzub63yH/ASOa8R+CZ
eKjy9Oi4YEnV3voymK3zXYOADmuh0z0Yto3gaATfShbLAd5X0MQAj49VLu001Rm/wsjQ7RtGFYSn
r8CyjuIcfkI4X1vUxhUlbOfmNgqOrmlsxCseVK7aC3EjBqoDmrZTq7o/qaUPZ/ckuCMUdWZxHcPP
AOey+RINImnh6t7aBFmBRG+tox7rOeQ6tfuYWJH0CEF0s1EPDjJi0TjC6aLBHQMJuaWvWIKAiwn7
ci8VSbtn8wctvvan0OtvUIx0X4MQJfioqduHoGqVgxzWydHtY/3meyqaGFI+vsZ+/Iegw+QPB/vI
wZ8kXYcdC+nfR/Rk9lrfeLciq6rHbEo0meWhn0GXOHXQ1AmKVBGyYdT5TYnBxUOZLG87J2tuor/o
hsDTFtHIAQE0yGmiSZOdkHm0ZNvo0YOsA121Kr5DOoRAhIEwmtbI/Q4dtPJmeE20L4DWXKMEUIXW
6+PFsoksBh1vnq2kC44ZVMZnRw+MI2aP7OQMY3dKir4/SnKQnxMtQ9jHbYNLVLlQPHWWfYnyAa3X
EiNJ0ETuLqxrGQUGudzZTtYDdIV0GQKo9o5/It/GodU8urA9wRtM7CAzDtFARds+jQ1SP4g798+B
AT1yo6/axsco5WXyS4UPeu33svba2zZc3vCefkV7pl0VwdBfXXSooKBO400x+AFMWPDH8W0C8OHG
44+osrcuemRveK8reG2CCWs/Bk/Ekv4JTHn8IUXaDwy/wMsND0O5Z6u7pObj7Hb6vp1GsEP0O4gD
y5F46NlQmQMknYSY/MiIS1Qb/btDrAFbwKQ7w43a30uE1Cc2/hHStfLqGEMDFTJvADuj/JBUCkQy
kPf1txC2Fhbl/SHVpeDZlRzrZimgaYUQvK+3QO4Mtzu0cTe86SZ7J0Xxnu2MN0UZ0gzaALl/CwgA
3Hp51x7EUWoYHUutU06ppXQbbInZCURQyFZ1igw2HAQ53Ho1V+kDhIiii8h9qDSnFlH5uWXp3ieC
n5ATLOOIuqKwwaHhwFsnKAbejLxGyrGWmtcGActT78oJ9BVckgS+beyWHUiPqQijnbMd6gydy6mo
6gOgJd3IjqLoxqWyAp0YrhB5ACRnWmwKpkRNffSecn3Iz70TFShYkBPJ0kfkRB1K4/SuVEKUupRo
rP/DcSOEUTkA9f8aWxQ/nNpCR+DISmj1oW45RJy/D/LxlMRv1eD7z8y57ioLLeOoumAr2lR7kh3L
3WudL63HlNtsOVl4N4vsIEriIF1znuomca6GIR2gLhpvTlMBKazT+mvbW8VK6yzve+1JzwCKnF+6
ouxSm+kAHvC1p6RqQAdIeZsk/IMx4wF2kPBHEZQhn52qfpvk7teR0eRX7NxnGRL3K0CB4poqhb+D
znRcRbpcXJcG0coC628/HUmerLbWcvNKiAzKzdMI4hDRcSm2Zm+trK7EZ/mfk3waWuoj8EKq+xoT
owph5nSSZQBRjDv5gPMrPG3sTrIuTe8hQIR0KIovUusDIVGtuw6T4z02p9lXyYgw0H17rgPpi6RS
bB8sTAVXS0a4JJSh+p+LUx1K3d01mBJRRwimskUXDS/I1Lo0iH6irijlZKd3qAKIYm1q6TaAFmbT
hAPm/aL8EQBccDK5fFe8Afhbmw+vVs6mvRwq9ykd03ZDqFj7qDYhbJhWnzzYGqQqISRu18Fou0NG
VC0MjgEx+8hWHY3YgRNkmsU7Sw5uaSwXu4S97l2GaxeLAdbr2CglDOtZ8sKv89fYvO2vkQkDijHq
+jc0Rd/cKjZ/5oZ7kjFkejDhgGuKyoil9EuW1yb0fRgZcGg0f/rBubhpmv3UqvC7pGOlZrYkgJ6o
IcNoUcPSoVowoPRMxqR7ccuugtOcDYRo7S0/P/sJUEDRmiLheXHbsVqJ1jD2EzQv4ZQTrUNtxrdS
0r9F00h4PNKHuCyeRFuo29icIFpiTR485LUs3UKUhMh7xhg8iJxI5MR7H1W5OC5VIocaqr8J0fGZ
j1paZSux9iGOqJWosyofukm7AncKOeh66becR+6Sa6Vn5skdVfqOIapUIJGe+sjJcRG5OE+UWDk7
dqOcZXBUYNYDZR+PUMWIBpH0NqxBa2nqU0rSUOyWYxRX+pmPOcx2/xnmQxfDCsGQicGX0VpkOtat
NeSbeVzR7MYhp/jQczQlaY0clr7RTAcg2DS81JVABEGwfjhQNMynFD/QT2R35+j661yniV+wnHxw
Ih5B12rkY+XXm3/9T0vvv+MqvxIP3ob5N0xXQeQ+/Njpx82/SbTMJ23y5CGE2BWo+N6obfmcTd1E
B1cvMfOIrGgRySAuv8jqdgN1Q/fDwSN0lZpux2oDObW+ulZRUKxLBCy8AKiZV6Xfjawa4NAjprGV
j6bvjnvLaX4TljtsYogV5eBnq0ZIR+omehQO/GBO1xz9uP5VJq6zY810tqEwDQo12CjmMFHZOj9N
CYnssFlJJRM5RLM6dPi2g42xQt3KLqNX9pkHQHgvetU6q5bXDl6P4bl0C4KLmxfF6xkMmB+M2NGt
lauLFYK/LIh6wqCzjbFuZbr63c+6i4TXc8iQRBygYMgnh18m4XSIwPsewBGzTXWicyApj2UdSXc5
ZMubo2d0L9yzzloEebmpqutbYFJxdJ3rFERcVmPWJcflKA9L3iYpoVxCN1W6iwYwaN/rEcRVUbdA
OcenqniqYr27dyyEaquECz1lS96NhIxAXhbyQ7wXKUdkBYUcZA+KxoLZoe5XPVBT3SHe0IhvrdKj
ADYlQ+w+lh04/iQ7W15nEPVPkmEtXoMx63dqBteYqEthYNiPqKxhMP2nrhlZSEBpqu4LVPQy23Af
kimBjsLJreJem9A1xTW8OD1rmPs4JUGs5Qd7sIaVKDKDaPcQNgoAQ9VctdRXpv41MGrtJKpsqVDh
JetH5EKrbCvqRKKproqbCM5G0eVDA4x52lDNJxbVhprh3x2y9ChOLOpcv1uZTq1t6qHEYz39SNEY
RHJ6NkwICKcqA7P6zbKkTef54WOWbzMAwfdaUYJHfOZ/+qBwj52iXSEijy89YlV3kdgjXP/QWhm7
pS4e2hQRN5j5I1kKJSCNrobmdXOKjMi4Y+w35mObwNyOmYv6kV9XqGjZbNrcGI2h0cjt/VxGIanY
lVmsr4nzpd3PDfU8LZ7Dyn4YHVYH7VjgKyoa/e44kfRgBGdvKmhB+DfpjfK9wWp5GvR42haC90H9
j8CMpV8fwXIUj0y9YiBLzky0K4I7gnfNLc+GzfxEjXngEWtcr2BFrh6yMvEedYxkj2qYPeWu159F
N5GwJFNXyALlB1EUfRVY1jdGQeS4OErUgaiIgSREV/Zw/dqRPecep5pzh5d7PGla881zS1hCpnrV
SlqUpMKVG9og/0U3GDCPeO79q+jByu8uB4p2Dkaev2wI6oPkOeYdsKh1R0Gs2Cq+jZZBP1p30aDU
kHvKOc4ZURQNEKbotyJmwYjyhgRzrF/jSta0dRsw/0atcVn6+thOETOrrH2sFuHOHoiYgM7Sf8xB
Q2yQZ4m2mgUz2tqqC3enORrM4fC3PEL1HDzqdQU2VIuwH/TYQ20tRlRo0jIRCWuXEbUs1DzVsWe1
kXvI4UmIhbgTU58L8fDf3FSEX+9rWqPlh7aGQ/zdJK3iIg59EjnkmhP816d6Qgk1UwijyImkE4GS
U8KmlsBJUQl1bbN3VDzefQjhSzY8+3Pg1RTnLbPsLt9kdcTMUrOLnYAPS8IaGaiDKCcC9dDqyVd9
Ah41E5KmnH4C2kQgj0yBPzIKiN1gg8QoAO/uSSRqUfcjAkflxL/xn6waOz+DSIUDo0qhfRTNbTuC
EBXZENoZKP+jEDcHxPk47WDZm6+YPSBBEsEzEtomLkRxFedmyF7Ok1VmD/cJcgcgzIAv6Ftp0CQg
ds3vodF/ubBFxFmx75H/2hjKk4eu4ylr2jeLy3oOkAPb1Yr+zR90Z9tPUbURw2TOmRkn2Yr/u1xt
kRN3AB+Wv9U9rpWEStpZbtRNGXn6oUao7WRqWX402SRERViuJLnZd7r5EvOvDaMHoQ+oQ+YO8wgo
JWtyG0L6UTI2YQmIeQKlpVPEtTXdLJFLIG3YFtCC8N1tlVMFs4VXmDi6tBwmvijuLx8uDBBlrpvp
VFAoWspakhIXez8Gt8I3fuqJL20145J1ZX+qfLObE00P+pOrTlcuGb4lilqcgPwWJyctIB0X2dR2
WmUrskJ6VeREElluQbSTAxvGFDufTXIsuVYA0GHR8a8PVu5Y6TFIIAKYMKLT3xSJ+MNLsUk0mGUU
dDPdCcM0TjGK4nJkAnMqsvWIwStNrGGz3BnxnC5FkXOUDnkrALxM3hk8gSTaFPa3JEaj+/tGN87R
FHsvngORBFOxw8WxG4PqIqpy10DcwbNZjQhZg1YoGphSy/1ts+xLrFQl6qNaCgZsQo3NWatRu2ME
yRcgea7pxA9R6MgYiEQUwwAWYiWQ/pQsKbszwpD1aqysFlUUKezPlp1tNGS66qwfVl6CtK6PPvVG
tgt2Mars7rH9/HLi/lnJJ2Jd1iPoxmYIzgGlH3Cdb9WkBTcaXZOs8FdwlOEoHXP/YhILc/XcZo2/
vVp1Q3JLFD4RqVMYGweW1bNc1GumjBwXOpbFvGiO0A1MW9tRfgR9rx7GDgUh00aT1vpal3W603HC
EMXetGixVN4uqBGi1NOV1Cb4RwgT3PDBZdIIH3RVMdeDMkhbV6qRhWnVHdz/0NONL5oeH9M8x36H
JFFQ6e9FV6BZOMQ76JeCrQHQL6ubi++V8oqPI8hkP8s2FYAMv7lA/Eo8SYhLV5JxvXohRhWwVGtI
2YJdV0wa0bVGFC4mCpzT6zFXO/SN7WqTQ1FR2dga2/5PZXFh7NZBKoXjx9a5eEMUrgMEttw0lOE1
RaI0UDBXtzLEt1oIOz6imUX7J3RBZMtEUq370bD3Llw3Ul4fatXnIsBDF+gmV1r3wYpXnU5cTPfq
2JPpEiFI1mPVL4tP9zS3KArcMZZ5TKO9Jg0AgSXi/ZtO2rOiGNf4H7+xePa39gB+P5fMCG4iwnTs
kbWnDjbHhh6N8E3+uJc6wyGyH3sokA54POULwbSoZ9goMMgpNzoHpQtmvvEgDLY9W0Zrq9HhnAL1
5Et/ahdtmbK/Tk+QGpr1NfbH3waN67TiQ1mwyZYs95apzc8igR1J5RVdK12LWNPQ4W/0LRRz5FDf
YBC9ZFGFAq4JTgwE9ybGnKDpgMLHSI7XZj1RisC1vOrV+qvL92IDy+sKXWb0QRNcODbnMgsngBNi
bNdE5QwwehnXppB2iVe5jwOM62Nh/8hjVPU82fs+tNKuttkIdkq7mRaAran5Z2Lldobj/5LgYV1l
PdrESj++OQUGCwyQivTbQiIRXiMtOGoKljwnlB9hXLDX2hBvXL99HhR7hxAu4SM+oViSLuNtZYck
RT+jQml2Y9E3m8GP851kv/pSmq6MMHG3ZZxin2nTnWFK2WX0GbCrsQwGivLg9WENNeVwbOTv7Pz9
tTNY7bYpn6oIqdYSvS7s+VvTyd+VuoWeBYIkW0P0uG5ficjVIDsK/TUqnsmK1aCyHuFfXTkIpq7q
oU9WoeUfDF2SVy2UXWaov0IkVugESULzFbM+KuRNGqK+YsMYKivNQdE8g7bhq+e0312vKCF1yn6F
49uoRpCvxf5PgnOTTaW+IKH40hIvidcFttTu7ECZOvk26r6xN9ja+qGxMJkRBGy66h/MN1CYmO9h
Z9yyHqd97Fx0lW6J0l01mdU/c3q4bVEdrvPq4o4NArLpsEee10RdNvUPww+Us7FXP0dp801pEJSX
6+Guh6z8m3Gi680wBCKNjqNPZ4ZOIZlsiBmG2NDjmViXWQMhWPi95SKtyhxRYEmTjnnPIsvXlWJd
77n28ia2MPgjKXDW8l2ZGO4j2ob1FtdOuO4L68Xsk42WNkwEEjS0cfyGxn28URwc3lVZB6uqSr4S
LwrIsWYP3UcBeklEb5olQsKTTiyR0f22kuJXyPwfoU6zV9XX1oSBrggicPfd0Q7UX5kU/UoC9WdV
aIgFljDzy+yhsHDv064ZdnaCsyBQiGW3Y+KI/MF7U7CC9glkf92QPclhcSsmQ1U6TI7Y31plIb3Q
8YN9QmWrVl/Be1due8mc4M75Q+uHqyAzsZZMgbqF1x8zhY9CQoyQCXkfXC/Mmqa3DpVjmQQPFoEY
qzzObkmU/Uk061gU5vcqYOPV63ffjpONLscHAlWwB7k1ei2dC67e7k41amYeVNWbggj0baOFMPJ0
bbQxJdToVakeVpKR9htXk37aMBv5bksgeqBtdUSl1Noy90NfPiPzhhs60fdYAfbGiCXTT1/SXt7p
qHrvbN8kfpiYlcDgMZOyN0fOwlO79nx74hD70mo+bOPx6zDW8Qb+mWe/HH9mvflVzYbH1lyriVns
TK+/jlBzRibMcxX6k4ppXjNorO2sgmcwU/Go6dUxcl3CtM19F0gbO0Dr/n0I/h9d57XcoLJ16yei
itCkW6FoJcvZvqEcyU2mgac/n7T2/lfVrjo3KguhYAmaOcccofrwo/zJqfrD6MBp1NVL3OXbFg5O
NnJMpF27xpINa5rhEGMcCKENY7Qmt5dZRQeuNUur4fzEVd7Ot3VbKkDcCc84/KExDSC7IrI/pm78
IJu6WLi59tx6GNl0ifneFtm3wk7Pqsd39GW/0HbhxVqbeUh2vSieJmTkQa6XD1WPeXmCD9OQwajm
+3gUhIhtSsYAcP4ssKN23jCAxEyt3UV9fyHTiAxBD3xcde5vK1qsKbjCkrFN1LsUWP5ioLzQhCLy
UpfYNuUHs5OXDGuehTEreyV8fzM6/u69aDHow21oV452h99+Bll+gh4Rk6NJGvueUIzyhG4YCp+L
bbrJGVmFIDugwp39rRfdIdPVW8+HovV7TSBh4PSZv/iNtmfle4RcVi363uWrj04GyfSlbW66VG3H
Mly321bJdcvXwiJB58/scFww20uo/xVWwG51SkCpth15anpLsNjoH7ISr8/eypinyLVKOHuVF/7m
ORHKGfw0OTavTt8dTL+77708IM/hUnXRh13QNyIhI7pB5e8umnr8ScshYDRDyoMg+nPm2GAigG28
pGxoDEVFM648S4dg3G8EfcbOp1suixPRow11QKKDVXG69K9OB6g85964wIfnnKdju6hdHAF1AeHI
KqKn0sl/q25sFkWXq2Xt9yRGIjpsYn036P6Da1FETjHO2TIa9lZLlV314Uffcd7Nvbl2MPN22+Fo
gd7hnJItsbhztJxpaB1iJQp3CsvdVzwIITpFQGgW2GEzWHzJLl8jkSczC7pRLHvT9RH8e95iSFWx
LB7bAo+oIdP0tWnh2dA2yQMB8F2Itz0XOCrJi/+jj31/MDAioxuzt17YPWliwnbT7z9Eh9P4pCXw
XvqPpvXX0YClaJuQUexn/jIHImgYcOQQ45dS1zh5KMJqkQZ1BCLQ63oBYp1ti3nwdoRMvroJ5j1c
wfuh+jE6auNJcXqW+OukyUFoJQlzCg/FlMOlTh4Mlp8l6iRYTeT3zEl9iJLyj5DReCGMnrGS9Ry2
HkEl8svAuc6bG1QSBolgYeKRzymPfVTvHYrFqJOnwWdoSL4IVldHBEQv1NovHkOLwI6uWRHm+D3Z
dACZN4wnz+dS40zLzOuvCYNczR0CpNIWH9X6NTNrzg4VOM2sn+2hGCnG82whPGowJ4e3ESV/A3h2
t7fLq0OWPeL3Nqpnu1Qrw7RHCitCMxIXbwenv9fUWO0SLbu3IgpyMmmlacuNBTJV17OioI2HDSJt
q3WKJYDQsxNHX/hb4Z2awdmLjZozgING+wP0+0zKbBc61kgycMe08lRU2JhhcS8WOWzb7WxHzbLF
EdNXaZDO9rHpfbip/a+t3RG1fEgIZpWA0Bg+wr3LqhVSxvt0EGKty/odk4W7Xs44PpdXi+aPWhBc
PfoGYv0yfq6ESyUEB8oDJFjUekTdWSbYTEJBl94G0pJNNKSrgtRB3ONMqELsz7THAnJQE5ntjrkW
1vRk6s6hTjkDY77hTBAqwVTy13bDYZl3OA4Xq9hwNokzfszjHcyZ5xxG6oJckHpVGHxPRImfUGJA
G5np1x20St10heDtVw1nviu3LcA95M1s95qxdgg8Wvi29ihKsR4wuL0uUuUCH1SkUBME6s3VXY70
j4yFTbP2WAe+D7H1ZTratA7NAbNkJKQ4GtKe5jn2dlSEts/RX2poByhMiE2M0a9Q43dJjEdSZv1Z
TicXzgjcb+OaxLoJhGhjL2jql8TTTVzl3GVGyulC8zlKXNv8BHD5JUO52g8ZU2uTwf1EVFFmGg8Y
9hVLqDIIKC1jqWelfX3CKgEjXpomg30v2wgbX1pjHLeuMXjUAWkVYDXX4p7SvaVGjR11t9cSjray
EYs2r57TXCJHcu4wxlzOJfWz6nxSfQEpFk4ebxSJ47h2zicHCnslfibD/66KOV1CZKs4TPuLK9W7
26pvnES38zQFjml8lGNi45assOhFfBGOjY0/iZIBcxC9Eo9D5l761kOWkRbHwesZoNQ6g2z/PbU7
Eu0L6ynsHnqhY9WNhygJYiTu6G64HGN5zG1xEIbDqRt15Dkxx2h091zRdQylVMs40e8JHHk2B1Ix
/V6uo3h6iEN7gAvoXhioEOCShng2z2+e/+A5GiQR8+rFV3Rj0HUpBTYFJvZ10TI1y+WEiy0x54uh
6Zk3xButkkeZP2Ob5zPsDLcck0FTxdZqTA06scFgVzORK810rMC7ayMMOwH94C6QDe73cE6ku1K1
/qblOaOW3tyEI557Y0gYXo4NWu32QTR033EN9d62dtQXrcwpMJS7sKkq6b7UWc92VNI2rsM5KVWJ
Hxjl4PA25CHkvhaEcHNlbRmB56U/kxu/xcwpp6kvAm3AGzD1zWnnTq+lSPJVaG5ywUBaokNFgxqt
HHJgStG/ZTK6ItR0/mHKr+Y7TcAFgVlJY4C0klenbVJEpJOTPY8jV2+bVO91pSg5BqdjTNgyHo4J
ifZdHw/lnyokIyOLq1MXxWuLIJG1P437KjO/cg3Bbpzi/H71G6q7bxhJzwzEy7UGR2VRc8avfM2l
N/Q5lZRqT3Ja+7gATxNwO3yuehlmEe5sJbLAGiVCzlQrbdH+5SFYSJL8lGF+0F0NU/O0IlkotBk9
Je02xmBjAWnJXTSl+aMsbKfyZ8Nx5SYqjQ/X0LbuPIKf+LB5rOqnLLE6xa/7B7+ZTypqta7N+DRj
OYyzb5YFpMHiQjCfm5gI1/uRqymnIoJD+QklBur38Ee+5Sn0iVhOWKMMgs6LwX3xjXE/NZiR4DNH
lrzVnIdGfEp+LCxRLknmmxvtGrkcV9Mht3Vc3xPZr5OEPk2n9q8q9cI5Cg0EUv11OXRWTTRteB5T
8D7C+DbeESv0nBmmtiQBa/OCkDRcqDqEPfTjj6+1Z72CbT+5RU+1CTHVnmGcEV2NdGKfZz5tKktU
aFHwcm5CsgXrrRvoNe+6Y37UBlyqAs4EgO1DyZe3kMq6aHkGZCist4G5pRGpYUn6z9VPxY8OsS2e
otnZGjkFuogI5WN1ogLAaY8e1jPxbq17C6IxTsIAVvd+HF2qXxbekMmPQlk5xsMlF3RqToOeJlXE
ogj9LW4IapjMkjwo9YQBab6Gw3WfusOBsQJCPy0/iTzqljSBB3V1bp2sR+Mzkt6n27cvrc6Bmdkv
ZF88mo5cioicQiKAcQEnSHa6axvOFmRdMMS3raW/9Z39pbkDuDJMt9Yiuy7VAWNSrv/unFgoJoZd
3Z+yGh9wFgBocFfzZuM9vDavnhYdZpwKsdQ+ZKYzA9y131U9rmtXe8mJJF64saUCVVJ46zZshpCj
hSqml6WPVFzoC1vkd2XYfUmBhCLuZ0wpoT81/aObi71VOG1gaj01lYR+r2NQPaaathTXfN7eN1ZI
wYmiT8vvuIi3GFfcNUm81jP7J/YacKqGKSBJqkQpJhtzqk6ZQ6BoU+e7aiAytderFazwz8xooYua
JHTbySrNGDynHfy3UGIcbK/4CPs+PruJhCSsDlIz8HdyjHiB6DFU1kPYIaEIw79Zak8mUUKjU8ZP
WvaBZ6K0ZzPQIh02ljJPE95jS6szvt2+25l+8lgqJusoAH+68Pplx/nHZAyvmURXTdoC7lcl/3Oi
TlOmjmUKPS+MPikhPglWjRduOaztavroq6suT+dCrhU+jMC5xHvchG1HbX5FKscNU7x4aU1As3pi
EgBvgibEH75NIkXWykORE6dU2g+FpwQTdO19jtRBr7GQ9uXRZAkXrrfpytILCoXJnexWiUrekrwR
wV9tV9+2lX+FVQXX0iwvBW6NnVuwuDgNaUt2hz3efpZqFZIfD8sJrbZR7dEZPZraADkd5S8qi+2k
sCWMyQZNUx1Qr5cDRyOc81lYS52ZKh5cEVoQqQI96OYxJSkxydZz5O5RUH46ov7I5/k84PPFWM05
coa8OhlubVq/9GUJB9OLNmaTBq7qIRxrpEWl8wnx0h2utfOmtq2Vjb0B1x+DPMo88EzOrmHWhy2Z
DrjoQwMfvR6Tdf6pyvIfRhfwxgVPWVhUdBzF8mjlL73IlgSo3jdx9xYPjMCvh+A8ETEFsURfRw4H
CvqJ05yHGxDxt9DtTiC35xCjfLoEdGh5baxIIdrnonjsYvO9GB1BoxdT1qKn8nxcnkTHhVEmjzeq
QKQDygAeV1u6sUdCtd+qLv2m+31CBdrtsM0nU3kOl+he3uzq0FThO+UBfIyYEiUEqD9oDHIag7CV
frKzlVeYW1hGwHrpZFEy1BH5kNqhdCvtRK/5OhZgu3PvrsnLlsvSdhQ9/eivixkrmlnk2VY2R1lq
DAh4gZWXad/0vYsJLYRIQm87zhq6yQLLSkKyotGL7oZE0TTinMBsXwuq1Ca2eLI3U1sYd1rOBKtG
icAkwqVR82IdeYaxmSa/3iGPSxbNRAbTaFjFgza1mMa7Wbu53f1nGzb0Kedlm4dLFwkHRvyVybWq
I2zcLUqyDK7pT+ObJxLMuAmwcNxxCmp/2pUuknRETh8OOLIh4J+6Vq9t+X/Ws0Gh2osQpA8Te1qb
lzlv2s1Ahd4ormFDAwCZdI/kC3/2XX5VdnH1mTW1E8bgb9zwzyWzM5hy4xMeGdeaFrpbqouInOP8
XesxVC0tSntHGb+h9DhpqLCLMPyyUtEHQETeEtsA4VuYOOuS/8lhWfLqu0RdS7ZY28cuHL7Q/Y59
83tooW9PLMJhH+5wYsYgHcSq881XP8P0215Xk3asr2+XXCcwlgN9SuF873sv+OdheyhJlphlMEzp
Ydadh6I6V6kYFmmuHmXE9Dn3vF1TCSBN95yZqMld76cZbUz8o/p+svNLeh0d+FoBbDg2e6FHKmgb
izPCJwUeVdkd+RhyWUf1yAy/W1JcK05raycHQaCOTfe2taJYYDYBs0N3cCQw3ApP1MxycWiMmlVq
V+cmHd7G4hq0OKbDJrSKP5XM7bHDaSMC3tZtOmUr8rnAThbzActa+bH+lkzu0Y/+zNZiJtuQh+bR
cFaJJ1ke08dCvYRWgruQR48WR1a0QGK9GDu8HMZyDDw/pXd2bbVgprpJE914zXxWa7xj6W6BWMaC
fCgj2Yse9MUZxIke+8nRi9e28PKV1ogEokX0hscIEnbP3KBm0gOIHiyDV9KhS+wQyCEgVR9cYc/V
YCJWN/mNzeu0ddYIhrSzbEOQKc8y9xazsLXuOZ8zSv5CAVWGA8MVLFSQuDNxV91ID6eRu+TJ3Asy
xzFQNA1PRo4hoG5h+TKUFbQqACu7+snSGu8Xqbb5BM5s5La/M8WuK7p+MUUMptoZ8Ml1s88ekI+r
TaktJKSHNi/jXZQO1wLafLeRuCxAKyPsTsbmXi8KBium/VVeR0/hRw3CEhiZRu3aHVowS2iyzV2E
NLCnGLmEDkelLAE7ex3dyXAa0NcFcFSqlS9tXNInxh7ONbGmr0H8krlXzMs4YHBGyDZNjEsF5d1i
bLL+UpOZvmyJN7oa8u/B5Y+RXQd5D24z4qhhKGBNaqlqlw41jh9cEeJahEHdJ/qxU/q6oKZcTC7K
6WQmsVzoZ78S1kbofb3GIXI316m7cDK5ik0CW+aIi0MUiXavwNszD4J7mo0vjoRkqnfPTM34/eUM
9QdENkza9C4vgdXpW/GpTR2iV4Y1Xgy4SNQyOXQu89O6AbSvrFFDFIsfZO4Xq7mzuBir9g2LnpW0
r/VniTRuHnZ2xkqaJ+WLdGZr65olbGZRTneivc6EGug0xG/A4XOzhro2J08c7cZKxBwWmhIIsFuA
QE402izHfinypghcQ4YBlisSLieq1yoNiGyTGEBdT8lzPvIW2cQpbOWNHQghrnkK9cEW6Wvn8N2G
Ruds0ySDwMRpj8znpXH4j2ubt0RPBBITOSxrjGQcb3i1fRticVYcsPoc91F50YFQOKLkIuRXWcVZ
i91329Du8d5GNa0JGhmYOlNlucx6Vo5XlUEaDVtB4068cEHEai/khmGxhUfM2h+OZUx4C1rZT90R
3UNhhqshnV4thepycIfnNkTrCQ2o2UiCaFiiu/OYzOyk/QlSgoB1oq/Kcvql6/V3ETNUgEPfxBgl
moDNneoH/2a+oim9H/ReI3zaQwEzeMRuSIQJdQWf1gShMwkb6UnYlBzJdojdGicSqv/qKKaO5WaU
5g6jknKmrLA55kRl/IyR/ambf8M4/2A9Q7gFRuF2fT+3jo4zTggOHX5ivsWzhems9RwFBSND3Gta
RCbgHpoaTooZs0OKTxoPqzbW3v1GeKveaAhcS7LyyOTPXeWzRzqeYKbD2CvQDSod+hzEvVSs9LUb
jH1EgCdGtuSyvUutcLpzQp3ZBq2PkFBy3Kgc1xpe8PCQHzst19eNd4/HBYWhPr0Mo7GdWx1UeGye
u4GJiKO6wIxkG4zKNygU85lPHx3jtnvPHUZk1p85JPce3T5NMFfFYRihGtEO9CMD6NjXqNm3Dbrx
c0QeiVYSZk2401K12k9TDu9WRK5XHh6zHm6l6H+UB6BfpUDwsCufOkAB8t58fH+lA/hhPQ8h7WGK
e8MKgc6ndlWvxe60H12iC4o0vWiiwj3fnjjk5qpclFBRlsZAz+dePfHbSv7qlvrqBp2KxVFbg7Vn
czXdVmX+BXeD9ErcT5n30hmbbvPAf5RyVMUp8Iudb2IscCEbLjMt3RY6gc5NaN3XrZ/elS3HtlUv
I77kxVT50AMZghu1b6/iTqlT5a0s2LNLbxSkbfSf01SeucKmVMHWQlTI55pSwgOp1lN6Fex29B2E
tkGQn6ufFJEVrUL6aOp+GMQ10Gtc2gl/AZzkUdmfpYMyV/sGa1cfWrRl+qpj7SROQ8uYbR7lt+te
vVkErVHTQqwb+FUMfd5E/tyek+uNDfpWwKS9u21y8pooI5CHKnP4b9trBE04bgvoj3ByTdZSgtU9
zcfFvxmmZVWzDoeV8ZT2ScpxoL+22EssDdN0g8jaeo5jL8Xsv0ZJLFC5gWmXbaFWTUgjUyh0EOmi
Gct6V4/t0+BW88ZMrWQ1NPlphDLG7JjpnNXk9YaTh2Bjr8/wER6Z1TKJo4RjjUWlj00F6PDKatr+
NFTeQy75QuWcL4rKaE6d31VkeK89LvpehSdLx3gD17FzE06A/MCMXTx+qd7ARdxlLJ/2xovlwCys
2o+qxskFRRelULHyG/dcMBFbVrNoA4rWVYh0cGDEimfONWhD/abNtAydoSO+8C5r+nGN8TfMxfDk
z9ExcuhVaMvWmVnFgdIy8BhD3RnkD1DkjL8suZhHud69YTWXus+AYZzoJZ+YfwquSxEO0o02/Y3k
B6ehZZwS2xqWnSyitZaTjFAb3p9rw9EsupexG8KFwAY5cCc9cNuJ9dmaf8TobRuLmOz0z3U4QOci
/65HtLW621H7aYQYySnaK6t6bjLIFB0Hl9k+oePY+w0MnyiMV2HS4OLRmwvXF99XxQmFOO4krW9a
QWi6BxPmdc78ZTVEzs6H8nOHUPHZuMaMR5XGtL3kC3DFT5sjtkRHVAK+rsfQw9QmzZ98hzm16ZJR
hBfInVNO58FiemCL8D2+h4HCqhKEal71JtT9oTlOfZZvoGXspiE8ExeC9AUsIjNGqDourxlN02sh
7d9mHo9C9GeqVGyL430WsgdHpwYhqF1noufovlZnzFHOThoLytm2ADmxtrXd7YyRHPRifNSm2Tj2
cIFMeMDrMtkWDSVu51u/Zmb1C+m0r1rZzeBcGRcDvjcTZWYN6anx4n3HLA3M7dMUXXcwCItNY29a
a13nL9u5DHwRc7QklxxnhiBirS+bDbZKOziTXMoz3UTfX33kDnFi4WiROK39Rnb/mYnsq2vimaPf
3Kia30UkhBeSt7525vYjsgAh0/Qqp0+ZoFlkPJmlFwUCizIQBia2Nl/z0AxriE+ssHdplz7z+z+4
X03V+MsIvACYFtC/9fWFpmir7Oh3bMeH1nR/q7x79ab2kSlEGJiphk++S3CWj6NUHdIOCOPK3mGO
qpEa7Ago2UQeeIu+mGtafp2psxtae4zSvoxQeUEt4Yldp1myQ55Pp5Yvid3ZDaOD+cPdZE0blzNI
RuWmYOEOHe3N6pM/zM0kyHM9bkodWhvy97j5lW77Ss4UaLQsz7VYGyFXTtZ03JX9bSEG3I/ll5l5
cNPHVe8lUOp0UZHLgO60usbPaBMEu9D4cc1fBpreKp794wglbSkNrBGgXie1DqfXj+9GezYWaRIf
q1IjtdIqDg5qtUzWxaabbH0Fbc6mulBBL52NocYIt7GqJoKlfjB5YRzWOP0zcdfQlEYoOkl3jBFe
+3XHCr+ZqvQ3Luur6VS3s6TG/00qp3BAcShvacKuGWiTejHm2N+DbARjS/a4ZyfGanTlU1w191ZP
EAQ21XyMZKkKuK4eaDl6b/voZLRCNePyIJl0gqus7ICn3gX6N6Z/Y8XEamSIMRLuBHNqU3datVLV
uZt1Yy+LYa2kFi3rjKKsarelNKhbwYQTmfDrjXLlxfMxKViAwriWK73q7iKP4PZIJ3YBxpHha+3K
zzXkysNbPjarZmgpAbroXjMo+pUsfyIGenVKGKUfaclSm8xPp6vPQu+2hZ9Pq86g3s27zAEPshAL
5TiyhOq+i6yvSuwji1WTnECXcdifD8ehFDYy98H/JSPlE/BL1N4LE5TNSAwcmpa9RVMaR5QRY2Se
EaycY6WfE9XD9jB2VZQXawN4wCmc+9H0r1QeytGqJkhxgutaNeZrOyZPMCwpR/GhsrsBoYZ0TnK2
HkMrfRCsKWvP7TdZM2/8yrgLuZIjFg36kgEZ0ZSrNAWNJLEzTZqFWY/WEhol97yIYqeCF9MWoOZo
uZMy3kyDsXa7jqoEsNEns2BRaflBjM1PmA4/WcusIp0XRv2Q133PSYPkLyzfzNj5SUb7tx9K/PrN
paXn1Qbze+ZlE8YKNV27E38ByTKwr2QDeKadrXJ+im33JXXHrW5auzqmVNU684D9DnIPAUen54Jo
t16/OPwZQlvVesUFA2uIwRdru+YKq6uvRmIbmH0JS5DDlu0AdS+OCxKXd+XrHPrLZprFJu6MZ58c
1rr23+P+yohP4oOmIFJAtCMFohgPdkHuaWkCcBfes46LWx+WZwyPBphXw2M9gMV0EWLY0nWOCMcI
tAurhwIhw8Kfp4Ps/WUy26QosQsTk4OFTwpjVm9te82DZRefTUtWmaa7eO1DSNOHJ18AL1s+sgLb
e1SdQcFmL1lymUDjkQANVzxnBHQiN8FezLaaT6n3Sw2Wak1q6JiYZ8dwyQzFNzAFc++rcHu95DEX
eJ1lZi9ELNGmI/UJa/tSW+3JbkYvYNZI201o3UKrrfu8d9qVhNOjPJiPY7c3e6bBEeOURvvGyYGo
R7DVhWpwkISXarr8tIp5eZ4b9KXuDgietTExKq5r86Y3+pdCBwLDFemqSN9oCLtb36EooVBUqFWu
Y0D8pBJsJ/RoAhyg+g3bj9oz1n0jDr3r4odSkQyZsWZjaOGWAJp9d1SV6I5GmfRHAIiZsZ7SttBH
1KLVqnFXtKJ6SIWWPdBWX/++bShb9I/4FHHZdEK8IMM4MoLG1tvNfx5mR20cVsQa1ufbJugAzCFs
8f7vi6QqSlnHvXFlz231AA5TP0AXe6x0zDtumyziXU+1r2//2eG6V06A6ZpPGy//fSGAdFT6ytR2
t/0gW4+XsSa+/vqqtxu0JdsYQSVjaz7ZbVvrtF0Aw87GxuW/2/LECwxMfc63PfDummC7pADadqbO
Yhz+c0Nvd/GEVHf/s11QG2Cloxho/Xd/o3ZwsRAH5qTm6d/NOdFqpwiG0e1Fb9vzciJ6Krbv6UXW
lVmH9ymZnk91CHGqrFR3d7vr+GV2zYCbV8mY9k9+E+V7swZLlJHquXJ03oUMhCBHftMF0h2PSmfx
vT11avw2iCDr7W5309xPNwgbxPKfF45CdSCrENDs+rZNjutcZvyz6+2tPL96Zeoijrd3UgmRjXPo
RQAS7K76utjSTmvB7W6C8vSofPO5qDU+h66frdpoH2+vY/BMoIymPtxeyJaQ+mrph+vbo11qBxOc
XlQ1eXm53dh53ayzhlMLq6w4DnqnxOtCFW1wexhGc3nhDZNtQwYzq/h1nyKZY1hXDLX+fZ2snUb6
AbkBpDDXXWclZyD2eF2qMb9nBH9lDlTVBYs6d1lGyfCQYam5bHFVeJya2glC1DdP1F5NECknf+lA
3zjvbPUaz/jZubntvsnRlotc68sP0VS/hMoil2zkqzekxfdYSWSDqfUjZ4jsuVf+dSMVRcFMhQlH
GQx6xcIx6/fhSEWzaA6gVVByC1xohJNCPyCamHJnYO+53MTMQn4ZROytbq5/8sa9uDD8vxKVvnsy
bj51egKqt9Z/N5ndLrI0n9ZJFRGN4hv1hTB5fDVzlyXoGrh82xZlFZLKWaP4Ger6cnvAiAyXRSKs
Vre7tweaBHAojXKNcoeX+me/KhpXDhSz5e1ud32B0jW91TB6OOr933uQ9VxCn2aOZqu6jIO5cfW1
Zhm4EF/3ub2+z0xwM9b28M9HvT0g27DfyJaZ1m2X2+uPmg7Pf4iZ95c1fDYU6dt5yIiLZAR6Ji2o
2Pa1nRIJWsVHTjNt1Wlj+oiJQRI0ht19FLl2Mu1KRcyIL7MXxn91YX9C8PZflWN6RCB3yGaVm4Oq
+PVek6W1d03lrWleB87/wmQubg1vKhze7BIrl9heoR7gB5qz+SLdynkfHbMMokjND76RlGvfKbDb
KdrhDna/tyG1OTwTa9ourTrTX2AUphgmxfe1nj3I2TRPVlVgtGA5itEEs8A+i+sTBw6DoqjMThmt
08bCa+GYZSLf9DUuKblkwFVkajpmttVtLAmrQAqG/70wiqPRT+YGZ5voaPims+FEcQ9ZhhCgZMHl
LLuTkE42FdL+rWWn8YVqhJLOcJ3vKL/DV8L56ejDF20XTQ+3XRN71kBl/rvrOLT/s6uFzPlBJ+N7
M3Q2q2+fPcKeSg9kn21UiLcpbsvAGbdtAJ6boa5UvFLEhS6rRmfqF6pLYbYkK6fhvDKTWV1uN8TL
uoGFncT6dte47mcMKHEjq7I3FUsbwd0pWDauPtHOTOrxn+fFKaCyZ4bNHUPwn5k0P4yqQPrh+t93
lY/tDTolukFvW5KiAsdSIQZGl3CxcBVeQtoZV7dtqvTCC9U9HH0cN5kJsd9tm6uspZqwZ7rdU3FY
nLAo297u3V4IfZq/TUnPg87Ma9xubGGHBDdzDv27DT5nwyjXMXf9/+3H/GNpYm13vm2qfE9i6dZs
y4YI9THPu6VuKtgVACjdWksFvx1xkPEKNSJ6TG3OwLLM9uxyWYAIcN0INpkF/9xv6wYDPnDcf/a8
3cU4H6jpevPvS9weKO2oOzuM1PGc9rCBUe3ZCCd9ewPupZbzITgw/z8bI9vRt5oBxH974m3H283t
AXSojIOvT57nCvp45ju76NqA1nFjnQbwn3NU1NBacA38ADVsGfLY5b1ZYVRhz+hxyp6Bo+XKX2mW
/iWJEN74NXj6bXvh+o/YfeiP/rXcrWtkMVrcs78s92WFK5Q9kTYdTrJe3bb3MR2R6qtXpjgu5kQj
8aopo8vCJnLWiJW2b12OpsXtz24iuVSOA1bmtra/bWrSjEdv9//587b138cHH+FaXmh//7P9dvd/
ttmmZ+yKOlspDwyV3KtpH5vTf250vb0kPf/rLOCLF7Frvxkp4gO9yqoPhnY/tqicT82VL51hdDvh
WGLjGWm88gsL1w884F9EaTA+Q+EhTY/1NDLwZWry5JXES0KNWTBhZWir1pr2Hi5b4ZRaS1jhrH9y
PE11XfxOFaaefWu+RXarwyAtPTp2pd2p161pDNiK6ozuF7qyom1YSFrrDmmXZxaflW+8k0+uPWCY
Xe6lic1g4s4QEsZ+XRdV/jroDNEmLTfWGhKuDycMeIFi1b8OTVTdGXWTr3UEYruyj4oXb5p2gJHy
01BWieopDPdFPKQPoYj+bm83mx6/YD2WZ7cshlMYMWUYr0+4fg4YlMy0UriB0onEBjvJrxRL0uPt
xpJjf/x/zJ3JdtzGtqZfxcvjgi+AQHvXPWeQHTNJJsWepiZYJEWh73s8fX0RlE2JVtl1alSTXAkg
gEQC0eyI/Te11QOvtT0kDjRm6TUAyaMwY2taqTJwOeVXYNpw4Kyzb5t/XkIVz6vqIc+zcv9+6UwA
C7a0odv2NdSAaVoO6Lb4F2qrSCGguQOy92ozaUCxAE89jF574ZIQ7A4tKyCgw/R4XdZa8zAP5FWT
wqof3YW8dTxl7VOZ5Q/APMYXLJqPPfHoazs4ULKKEAf7clmVHjSBlcZEXi5H+yH8lnwCIeOFlqTb
5/DEO3jKUlyudGsU5kyjWsVYS5+ozfcDaabl+CCDsxxY7v4U32sDNuICQepzz4lqf9dWQHzHyWkP
kehP1Zb6UEVsWU5t1pJdZI0h62WdexVPunYoPHhdOSx1ZukDIgom5KtNLA+rMo0W6OssY020sW3K
MKy+MKXXTt9OMY1s3Zih/emtMO/pwsBZwm5s9wrCEBf58zfezh+DvKFm8RstkIKzqerG3boDh30d
pnlxHcgpR6w3YHX+3Oe1fbdJWQIDuoMkHMwV87LRPe+8NpPmHC7LA3Ni+1aHVoXemHNZtS6Ssgl4
cpeKeK4O2qjab8CBVHu9AifYDaI6KVzwrlknwrs4KN1tNSCOYCYTPCronZjnDFDdpty5XTJQNn4Z
aq878mvBazEQkoqms29zrrUFIJueT7aINlWSQSACKXDDauZ24lqXwhb2zdIELJy6JjNMSHbMzRF1
F1aXrNRRV5DpnDs3OCc9j8BoHGcXVes0Fy6INVLoTfxcu/lpUyT2fSMqF05FiBzIkscPlcYCgizg
/ngmudSWRXUvegYv8namQ4+1rubWvCS3xIq7W2e3YwZDCQHP+CoJAnSjjK4kRZK5J+PsmGcJYwRw
mLwno52U5/Rv3cmc6+6FxfPZumkqrsoM+7tY19zbSUoWoce7qmvLO2n7YJlXufRg6N3ZOJLqzFi4
RHVL7ipA8B8r+fFWrmusEm8L7dsZ6kg3zzgkj1aABSHkdnLcWxCJ/bUj+uimctCsiBF626pN9UEB
y3X6ayJ7yQJCeOi9gNpHAcNiOZAVkPEQ+L2FM+0QnjlF1hzHaMy3aZ5192acvKhXbYivsT1GXxLq
KovpM0YX8hwPqaIzS56TuawpNInV3i9Cpg/G4NUq3s4p/MxYmV7+7ZzaAZeSZsUZlCr/zOhm/4yU
J/mt0SQhUSdFuEsZGxrcsDlUqEMfvxIEi43Wx7tsqvMekwILHh+uuquWf4/KMz7qc4gIw8rWPT4L
ueP9o8tiDIBBvd4uEGm3/YTjehtP4rwszHQb24n2AEn+00gt/GLHw6XVjuIB3kJBWrz9S9Eg7z+p
0NWKpsvKj78V/XBVa9HxWC/rlGXEJ7MpxJ0eNNVtOHy3EQ9PxuCYb0cM/7sjH8+p/Go8aZsAEMpS
DziLt/rEGAvjn4Sobm3V19RAECCWH5WfoDDpfdLR7TprUjlfU18LNGg1PFV/3Ku2UYZvThfBkrU/
a6eFHZ5BGbFOMlLFp2TltVO1H+I7i6dqp5FPHrrIsjRJP79YqVK9Y/T2XhVo1V71VX3Unk2uzO2T
VYVyxrfy6shshJ97v4nOZvr5y5Cmsc8mFuaMvC4ug8IoLtU3otD7jmTq6fv+KQiNvSdI3KtTfywL
2vRb2Q7t3hUaBz2yw154VB82Qp/Uo9zaunWOdknXw/1WX9/LtDPpjo9l1GFHtxFrGTCWiYEZhrca
4u9nRdHprE/Lr6YG4kt9Ux9tyNgFPClave8bTG+uj+/bqbOkuyRHx0ydDMURpaYP12G5kiRN2zp0
Vx45su+uQeDkrot50sHXVHC1kOsb/PgSIYPiMtSj4rLOZheOeCA2/mzm3x/YdwMCfu97KyHcDZlW
sVEnqg+klYvLdt/IkmpHO4IPcwg5TuBp5DjNPCykG4+YIdQrtQmVqTxpBUpLatO0oIxqcDXP1Wbs
xBsGSPO28k3zMs2tW7V7jNFu7Sw85JK5mB9ag1QvUwj3oI5qtv4JJ83lCqNs66YtlrdL+5nVn41J
X6GnxElkPOYtukLMR+VtGRlqgqWtiYsRX6UHM8CZ5K93a8m7JQyLdmSSpof3u1WXTLnbvEWguYal
f6KU0HOGi11XhuCipVj6mzq61FN/36zbCCaaD4RGHVUHlimjZ1fbmV48ZkZW7NXWnNdndJVQfDJj
6yfEutAC4/gSbbdp07KevZ1adwbKFOXrAKGCi5JQCOukwCb90CCfpUq/neiKCOx07Ulfj/jS1tr4
ErxZyNRivErxvzhHQP6s1ybvQTf5+dmfYB35/mU9pHet3F348GyalHR616few9SJZM1CfHyujnZO
gifGnN6HBujpzsJiZxo176GBNLYrmmTaqbNMc2Q5sk+SC1/L/PslOVc/6WmDfo7SKxlA+VNBkpDI
bQrtRG3O6fy44DuLhlVb3bZhsFU/6XfkxowF5+t+yMx7C9ZYGnvHLhNkPHQdcjFGVkecst3jWNvk
XhLDCcCFWjfznFnIDf15eNLAMLyfsizLTCeKxL7N0CpsWCfRcBNG/XCD0RJLhxng0CBkE8kbDGTG
+em9hNEHd2MisqMqj+tJeyIGiJZqs5EXlFlceS11ztjk9hpNEf/EF/ZJ18/Np6mAb08AANS+0Wit
OiKZvXDCL9FVHw3lFzyccnCCofQasGDbLp0H0X9M7mynffaFVnxJAxP4i1P/Lky73nYoE56zGukc
q8Wo8UDy3c+JVm9U0dojz2eOune9ZHjDzXrMSGI34/VS+cNK/Z4DSTEbnPopqIAqavVEMKal9lkL
qXJbxo73AHDgqIp2ifk4eDocRNMxuClWdNR/KIOxXrvMo/74DylzqLf/UObEVOo/NLCG7uKifga+
O+yCOrV2mZ4ue8AB+cZE2ONObQ5NWmzMSDfvrK79dnTxQ/Hdpp6a9Z6kUb6D7UyeRGjJvY5P+kaf
9eYCMPx4qI203SObjI6oFmcbF9283+d5eAACbX312rM205bXrqabQIQ8gVDO2YsfNBct65llj+DC
KIqnMa+jE/SycuTvsrE6Z2UOyyj57cNmj8gzNsNWt2YeQOm6HmfYEdhAB13uXGSG2AaTFp+TNvLW
GeuuW7W/9kywQBCdi3Nhl9uyG7GMCHvOEH6M8Ys/eW8XGA/CtXDVMqS9nuvq55YFFlRu1UkIiqds
5reDQxMZ26YZUCSQB1QRddQfzPKMBAIq+gkJKpTAdlkT2keL9c2jIz/UZpSNztmCuaTaUvtVCSMn
f0TSx0WZukigvstzxxKPo8jOdxGuN2slwA7T9a5C6P8mDgFMtgY4CyWE7i7tneN76Q3p9Ohtf5W5
694w28+obcA2H76gNs4YBvzlKqysYB8iHXTiRVlxk44kOTpNH76IUV8jAN0/6ag2bZBxNC6QTsUB
rc/i3VRr7X2jG3dhk45I6mCUNRf+g53goZIYbnreV/WIB4iYUe2fw0vmGJCxi/AKWvl4LszOubLl
h2WCW7TLqzmJHako1h+BYJ7B/wNr2VhpczAXwor38n3bxju9Y8qm9qnThggU/hz3+YnaVAf0uHlF
tt4+fS/mgqRy2zL/BHnTucrqoP3kDdr6vQDKMoRmyfzyfplWuPVJt0DqUyepA30fT5s0iwIoF1xI
7TO6YsLsOs4PanMoA2dXxBVoCB1vHD+0HzymdGejDwhAbbbzHG1RqtH3atNNy7uOdNclZKrgBob6
ru16+6GaQwhs/rUxJdaR1AUS/KH+FRiWfpI0FVMatU99xHHRnsO5grZMWX0pxS5YmurQDcUjWGCo
535gbgzdS67HubAvLfO5Z20B4gx2FQdkzKC8yoNlU6bXuhXrG53s0FbtezsQVI9iNo0ztYWUon3p
F8+quNoT24Z+IGj9/jpJVuqgIjpt27jDAJG0ax9DOFRv12ByAVy7Xh4hv3jrxicznZD6N2QHFKP3
evO+FQRvW6qvmlC5eD82/LD153mqk/uzpDqPnNN4Y47kqmUH+GfJt9+Tx6Tgzk/O86cQ9GM4HsJx
To8wG9OjnQbXfT4Pe+RY0uP7fvXtbV89kTAbQTZQ/H130dDTr9R2uwwvWQgwH3+GY5Db5VF9Ux9t
PaOpYmY9BmJ/HAgMPZ6+27bceF/qYX6ajPhQvl3m/QpDq81bI5HaffL66kNdi6BgWP36y3/9+39e
pv8OX8vLMpvDsvgFtuJliZ5W+69fHePXX6q33Ycv//rVBd3oO77lmULXIZHahsPxl6fruAgpbfyv
Qu+iIJkq/0VPTNv5PAUTfAU59Ro2Td3pdza47rsZAhrf1WSNdTF/+mQ6KUxxoBePgQyZIxlG5zKg
hmZ267P0d5qqWLswh4EBBnitKqI+vLz21kUD3rdeafHoE6hgEpDtwiS1LprFFm8f+WJcWHStp+SG
edaoJVkXoPKrE80I+9V7OXWAnBsGmmWMZHIVsyhqF/u68MajXeTTUX0Tf36TJVBOKQjjwJ1GTE2O
gWkcurgvr6oYKG1gzd9t+YV+sCN/3v39k7f9j0/etYTjWJ5vC881hef9+ORjewbHF8bulwYb16Nj
5uXF2OvZBe4W8jvs7Zb8htxTb+0ZZzJgGxPSIfLj2+6k8ZENrNvgqJHc3OSWbiN4M7VXfuw2SCiw
bwocGzipPkSw+v7Yrvrmpc6aHveZ6L4Grv8pJht+r5v3Wdr1dwLS1HUKllvt9fouORoBFEO1mRkk
VSahIZ4vz7HhHmzDrG0g7/f2PViLbL24RXamjhZl+t31p+q762tCP4x9A9EyMHA9DYIOsY52OLL6
/PcP2hd/edCOoVPPXcszoHxZ1o8PuvcKj4A1LF5ZERnRi+H5qScc5j4P1UbKAmIfannqGb8fHktk
UduiOH0rF7U9TGF0RE8ja2nOWdaBD5tS4XJn7jHNlDsHT+KH1dcgsORX1/xWqrKd16Em7qrDyj+g
WSW2g9ctT123mlvWwxcMYnZ6bvaHPre8WzswLtXxnFkOK+ZmBZMzcC4a5I3X7eAtT0Gb3k6sMd/S
B3y4YAb84Fr3BUDD9ZShW7rY0+XgutF5P1ZHtYVI4Hz5bf9wic8zCnxDVQSrQaD8CMxFbALrvQin
dlbxdqqpWc1mIT7ZlwkojwjpECTs4+laD+rbeTIMDN4G1pK8Tv6XUPvddbdzb+uPOur/e8BCztum
M8cXBRzWG+FhEhSXdo5hKmf/7Kry9EaghaCqxn/90P21qjt8Kau5icOo+7D57+PN7vZ/5Bl/lvix
/L/32+vt3xY4eS0vnvLX9mOhHy7Kz367rc1T9/TDxrbo4m6+6l+b+fq17bPuj/5blvy/PfjLq7rK
7Vy9/uvXl7InH8rVEGgpfv12SPb3wnB1evg/Rwj5C98Oy7/wr19vnhgntOMTROifnfj61Hb/+lVz
zN98V3cJpm0oRLbwGVXG17dD4jfDFsLBoVXYjmXZtMYC+bOI0cT7DcEVQ4B0dixbN3z7119amDpv
h3TbFMK36QwFY5H36x8P4dsg9vbafj6ocZ3vxjTb9hzb9SxD8M1wfBacfmzwhm5PLjE4ksokjzI7
I44hEO0/ffdgfjJ0ih878G8/4zlA+lhA9oQnj383dMYVlJ7R0MXGQDdnLOYVyy9oge2gnqz1JV1V
Tgb6vVh1ZXHioRIBVXyNI8LSHWpcpCyBzmERrUV/E8EOTopDObywEuCIlFVf5NxiuGTlmiFi6+Ql
/qglYJ0rlrqhsllbVoX3ptB27uSuWW4CDanvEXNc6Zaz/vu/+ZOH6RmWTp4Oxo7rmPqP/1JrSCHM
syk2HiSmURxdOBbB9Pr3P2IK96/vzDNs1gaF5UB+MD+8s9AIIhOnSR6mGecbEAwr1omx7mlgNKcQ
7DEDQ0Gs3sJ3vq8n+7nuHWYDVoFKoA7Z5Lqfr70gvPMAliJTMTmvffk18e5GO9yIIYf2hLH0YPLU
H2qZ7yDXFsXoi9tM75ytP4p11QRnffe81PAs0hWrsUx5n8FAdI61631xmHi6jFebzsT+oPHWHop4
ocP40fK2EXJkKQIOCWs1ODu0gXmh6yO9JMnP6mUYBBpi6A/NPcrkRxPHIhGAuu3HTaXf0C0S+aM0
5eRre55gW0Dt8Z1N0Bgs0x1ScJQd/uU62C4TYHr8NUUPykUp05Xsx7zft6aNsu1VjaTUPFTrwWwP
+IowSmS4GfsrrYIEor8aDXkYRHtDkZ1CVUOPDrkHaxsgGQPHeKPnV6MJDwhhB4QPU4PzEcBLcXZC
mHoz9HdQymCmFSet/9o26b7p0VY3BfJLIdB46MklqploR0DLXIajtbw6E4IXJdS/pLsS+EbYMJOM
qzpqt6INtv6AXjk3WxjQRdxw0/FupIlZmpgnos8gEvK03Rxmk3sFZvIEoZjd6Ge7wq/OSvM1Tfq1
h7hhoD0vUiIrRC7UakFTLcjGstLhrYykgZNCIghhoedyGTZlvZ2TZi+SmO4g29seUx4WIuBsHqP4
d5geK7f57PKCjQVj6VagfU5ewV5FrXZa08BNMLbFshocdKO8EJdPFiPmazEZO6ShVgksRksbr3F5
O0MwSOr9rBMB3XPEkLx/iakoZdvzHj7nUbNKDWoXJh79lW1Ma5ufR4tt5C8uWBQZVoMWC2uAizgl
b7teCMIn0kELIKWm+L0orXPG3R3zDOyTjU8CguwkUCIBkO8WiNzAqetKNPkTbZvk7SFmEl6c8DgO
MIK62D8OLUosw5JIIdQW1uXnwSTR601Gv5ViKH2g2f8wyTB+2rixa/To/03fceUk5LueMglNI/ZL
+hCdxVqTfHrLcv4Oj0JqIDJIIw02+T0mqu+wGeigjMYRLtdIqPq3ybjFj/wf+rSf9Nye8d39mD/e
z1DHIHeZ2GzS+ThBrBiRePTPOsD0CFKcAE0AG/YPPdxPu1HPItg3wV5Y+ocgdEEYrjJGJApY8YU3
/7VigCjd7u2P/UcBzf9zvPJDDPSzsOj/w4DGpqr9n6OZ9dNz+cv9a/OFl/UWH8kgSJ7zLZAxzd8c
x3FRCUNdli8+h74FMqb9mwDWziE4eLbJsPYeyLi/mbpj+Lqh+7JCE+L8EcdYv3k602l268w1iDT+
kzjGNOTg+j47t13d9lyiIYv6YliO4X0YfHEU66rEALHv+cjaZYPkMCy7EfGudUu+AxENZjKrzOyx
RQu/Vlnaw46pAUYhCz0aEP807QrMlL/2Bn1YF07nE0S4h64DE2dH7XrwxGdYGjawqSk4LUnkj2l1
1U/pveUPcAr0Ehahx+KrB3tfb+P17EpmX3Hw8pKQKm69zag1gmEjbVfdeRnrT3XXLTsYN0hBFskX
yOujiWZzDBPeqAGaBk4IWNY1zrrGZ5ZjDWtzQbKhWsAPViUcDvIbmvsI8OLMF1JuCXGLrafPe2MG
MeNazuloFcMuGYLbuQ6+aDaJDwfJQnBUFYRfqzk0rE5ufR2OETh7srZ5769F4d2i4AJNnLtofdgD
8XM5tncl/MaVNyNFhxVCpk17ree8yikOTaR/yi3nFoD8gcTIbTRDMp86Rm/P36GKI6CP81Fh+JAY
T3qVwfHpxMrovNtE156GmZI+REQf/fLWBNLhz3q4RlScxdzo2eVxigglr8m0SDwA5oebsB8WGAPL
0ndbCy8mRDm3neNuzZY/XjVcJw5C+CR4RwToX63B3h3GBnkFBgwBJRYeLXGC3nef5S+oH5ZFuOcE
YbQ7oAfbYpJ3w4NXP2ukLhrkLgbk4bads+c5iZ4F/svrsiJFKn+1r7lxdXd1bV+oX70ov9QQVw1Z
bhqjZRd33Es485DhzGxMt0etTL4qawqf3dY5yJuRVzci7sOVj3qw+RbUHngP7c413Fs7Tp/he7Pu
Hpz7LjrzvX4OyG2d2PHzaKFDwWCFrUOwWiZ451TOzMzXeYtEvU7IF7W+nEQ9ZxPOg+RAx5UX+ZtI
590z7rcIfMfPXWZyk2VB/F0jcFBZ9zl6rfJJENYf/G7Gw0o08LVQn6Th40AgNcwbw9zBktzPYjlb
muJxXgClG337Ngv9YRL6/RocYe7HZo5YJb2GYRsG4a/hfRgf7WwKhz4WX8PqxalZVpsCHiC237hA
8QbtFzIC6LZTOSxZZ8w+fZ7yeQO99Wq2EKpTTbAQ66Un+TB1EHmFhJc5cKBx9953PH0vcy+cqYGi
3nGFuXTjtWxCeZJv7Cp/TC3qstpBmgC6bvToa/2JbPTqVmI4dcjyeLcM41eZM16p6ojlt5QO8+5K
qK+1R1UJI15vOQMxygE0WjmNhFeoehELNzJTJ26cqH3q7+GTCPuOk9DVL0FuvjWVtkNWQb6XLBXg
YFzsStvLbIQro9FI8Lx8XpDNBHz6nAbV5+EZdu9gI6O6GHt5gyXC257e0F7ssxnN8JUGTX8r66Gq
xvLKlbzTRMLzY7HXfXQR5A7ZItUJWAsmqzlG8Ea1FvW/hgCZy0i7tT7NXvTWNNKYFox9VOHY7Uq2
s9SwD/Vsn3f4WcMDRH+cJiNvSVV3CeeUP9E14W5xxYGFlmQ+2COtSF4FhetneRGtrJ8GXBDGxX7V
JI/cuQDTwwwUHwjZmY0i2LpGTXOXLdkbjZsYwyMt+WzVDux/+RZlJY2p8qp8GvEO5FX8ipMMtOOs
2DqP3OC2xD8HVamtbzsXGlC5f6jTtlw3/mHk8qjTng+K2TUlwvVDlQ5rYebxXCG6ZzaH0Ev34eii
9DfyqOXdLS/OVCG2bSaIndpPjmC0kV3tIu++oEcx6mnj9DoygzFjkFa5t2hCPhd0rwj1HVSXjdfi
xWDO3Vu3dogc7WmiwoRpeJrryTrteWCqjmaCh2U11lk7l9dh71zEsp7Wwr/NB/tg1YDrHOF+on0g
ITIG51qOrIEIKFPl13PsXeQJchlx7Z+5viOlsZgJNT17Arog9ZwDOWzIyvVdtPKTJQbjQ9To6r7h
ubYtwwxWRhznwxrxMKUku/LlJZL9a4HuvwD5N9i0cPmgVAVV/buJUNOapn2sq2GlL7jE5nDV+lVi
a5f/6S15nm+4lusLuiyWWGSs/10sD65DLyvgvcFAjUqiPqQuZkgFsgVohSggIdccmyUKyOEzpGpe
nvywmvxSs4sIniJVANsE/x9i+o+TDFfnvhzTMHUXpXKDhakPNwbPE1CM+9p0/gWqvheIEPD+k+B2
GjzVEMNC8NygRK3nYvTX48TYqe5NtjzkBy+8MP3iFmJf0cv8w1OTa1sf2oNPOOj5rBOxbMad/nh3
WmiLESjya+BHF2EynuoJ44heM/o7XvLcabxS04AOHDm7zEHTKDCJr2QvjvIDgoYtE1wGO9Vpq8YS
1MmzKaOPPqYDMqpo79bNFZ0UcsxS6camkmaefdFnnG4X6V4gKw09nKAu9g4qmIKB/Uxfskb/67xv
o0uQdPZZLqMYPRu9jdEDlW8A9vT9Uw30NIslfLdHqRx5n8ahgyR/N6DneQ1eY0BDhzATk8I9is+7
pkngsifeRaBpT7K9t1X8GQuOtVu57cqynEPsyNaplae6aA9vgWnU6swF4zPZDzQ6l3Rm56BqSq6d
g47Hf2aR700GnJ6ZPKfR7G20itE68lGfqQeUDuSQ1NJRyIHCHjG/5r2i88zMVz7hMbHidSC7wszF
mBaBDGcj4xPEHD0MD1h2n6duKyb3AsbiA170dLshV0wEvMvUhKaeARqXBZEw/9J52bGY6QJUJBhp
9kse9DfqWshxbZEJ+oLjxt5o4GfLcyojE2jlPIxJehvLrlr+dDiio4JZCjCQot2oFp2NLxniYaTO
GR3Qjn6O6a8zD43sDiaSjGvkv5MDUCI7IJB118OIpkGu3av/psLNCOC6+gEVlsqustImJLPaceeH
/bVW2adQwXmHTcVyGETZrnKP6ueNlErZdV65Sjv9rEpqwmUZ7wZagexT9VR58NkaI9sMmgxGcnFG
1vccqAveSyh64aqGBi+OSZsZskIV4mPS9g4idRqKPOlgHDQD5wxZJ4akfBBo5a2CkGkAIL9uW+Vt
t9VQp/cJlFUgNhvP4VDejLGwQcbjwCcDFBnSMcojQIMGFwgZtIwq5jf/0Gb1D8sE9L6sR7o8Zii4
psXmj23WCFxcfpf2BQ7GbWqEsPiKC62jcU6C+jKW1q0fFi+9H6CHxtI22LRsywrq57ES5ZlnaXe5
nLXFvm9uixj8lLWMe9t1T/BWQByD/9HIaMdtC1Q+ULBmcLGQTxvRuDTGLaoZUiqOX2Pl/DyYnXtg
Aqe5NYeIcIQbVIH8LSYPX209/tq5pbcpYb6v0alZpTpqWloFI8vLGQdirSRgth9nuoXS1p0Tktzn
Glld8uaf/IDlCA+XjT0KubuI/rnOpz0pKGSVy4Y7iZzNEkMJquDcA5GPvyKWu+nzdNgk4IvLqXLQ
ux8h3qUdop/6bsocHgLWPCtBlhGZWfKBYGm+ulG6Kor2TrhVfCLK8iXPCgKlKP06RkWywYhJK/Fs
QxEfhaiXpYPJr66Cv+dXJw2wmRhvRvfRQwl3ZQflZigwxXUhEG6FjwtMk5j3E0ULf4i2osYgaBqu
cwN4lZlWJx3cWxR84XuOKPQYNtiNbChWxdwNgHraf8jsErN/7Ox9w/R1Ui2Aqkl4iA9DkZdFVYmO
1nPs4Mseg+ez5L9uvBpbaH+qHlkx9M/tOQEROcxrvY6uJ0xOoBqSBvMMBqtBrJpBf9Ri8ybMJpcu
ifTAPHmbggEGWcaTvHkJXDrptph8gExJtyJ9VtnM/0PkD/G/Ap1TBzYE3sHbZKYBw7weTuuifHVz
8zK3cAuaBwhMzlYf0nxFrAQvYfTPJuxuWsd8CG0aKW8Z96O4eFxapKLrQspw4OKQokHVoCg1eAa8
5LyiKRR9eZZp2rAG1XBRjdRGp0JSXfdW5hycRuj/rNtoEWuX8QkzuMg4LFh3Q+Kcvvp5HZ8QGfBf
AKNt+/myla1iSRCgiUV4tNs+PmlTzJaQSly5A+Ij8xsQwwiZd+Z3mqYhQcbkSNUXVS8i/go5c9Do
OsN8dhP12VdZO7pWPOv6ddt4Up6VVsI0CgnTCZox8tU7VYGy/Zw408ae9Ve9XL6KdA4QhmjuQY5j
vxtCVPSHgolnDR519rCdRjMlL6OvnoN6z4C3wkTMAeWpXDl0buuxAZWaaeZFPTes/sNFYVXTvwSu
7G2iNH4UdkRFBHG2tfTp2kD2dRPOpJYnMzxOr4GGIlQmX0PnTuPq7zs4lfj+IUb3DZ/JqGn6tuWw
1vWhf+OK/mzU3Ysa7pn5Lo5+G1iYcKKzHDPud4+dU/6e6+VjCWJwO5f0FfT8kMtC3OHyjL4XYTzy
BC9pNp80vSOk2P1G9koaaEk3zq/0sLue4hxPeLN4gAYOQlu+3BF2EIjDr5kVwSSW0QYTGrSGTBaU
Fnn1LCPl4fGMBE+lMMBp4MS5Vg06kY/DbtDOC7Plrv2HSM37S6Dmm4ZLw9VthzSlLj4Easj8gcKa
/OcgttbDkCd7dPCYTDRRiIjtHJ8Y5E2kcg9sdi+jmkV+ehJrvbVtXbRIDItUkaiQvUYK9u2JNU7r
nc15DPmajt7FbZK5BaxQe0nQtJ8KJqsRQrosOumrcG7xFi3pITsModqlffQGWHMLOqqzVB6Gd/5V
Prc5tFB0tsyL0ffrfQEme8XiO2J2oVwMiXOapJ5ylcg8DTs45AaQEdlG3Tr1t3FV3TRakwJFbHjc
LHessvo+mMHh6Bpn1SV1u5SOh/i+pTX6d0nFihtiNE6d0Vb9GAgCsgEBBKtgsqj/4CuOU4qxT446
K/L6JlwsoC0IyUklQ1hMVjLcjtZ0qWpxjsPdiXqnUmZds6jy0yTt+HBatHEXP0yyzYyy1vx9hTdY
mP0xCJfTKcIGmX4WaBzLfvu7uYuDPbs1JtML5GJmzxNzToPOZRYzOofomTbVVzmHswnITYk4lbNO
uQADkenpH+7E/WtsIUipOsLklgwWmT+s7II/YkyYvad8YeXTk+Ml2Ns1t42qiRza0eknHcjY3hPX
AQBhq05us2rodl2t85ICzhsrHTVXVLBYH0atpTSuSnOWqtj+dugTtH4H+iRDfqgL0DuxmotQkJhk
py2jFByAH9Iqck6QApvGal9a/nW6TMMGjNV5OlATUfW7mZ3YpaIDc7F7BtA6DbGrijA/0cVL16FM
EnSY5RlYHpoGzk5xZfX7ucM0tu8ZNLLRhhY8rfoQnHZkFbsmQoW0M8b9YuZg5YIA0QTZqOFVkyid
UgYMgempwzhj13O+ys0Csan41huXZqOZaILObZyTD3aPwBQJJn2Y/rkndW3pzau82bPG+xQ5ZrvW
pxlKmuus1fOYBgciOom8agZRLgv6SW0g5Tc+mZlrIsoFsLid8RS167DHrQz318TK31pUhJ3gqoTE
Lp5iD7fKJELOtNZRgbRwPdzUbQjWuJlP5rH0Cf4TfmUQnzQLjHloCnxOZKlBBotGWtw087xPSKUz
hyrPup7gyoNpzqh/XumtnP7xL9WA1mvy/4SwNeyFMGzm/MHCyCO10PtRo0sVmPdhcwRae6rOmOSD
gz50HqIKN2UxVcB6EA42c4s2YIjJk0p6DeNKvGRkeJXWTbTRYv1KS+YvY9ajNiEDJ3UtOXJqLjGc
GzUQfpgQhTXHfLOsTtoI7P0495sivagGGSokeFRGyYvdwwFPJGocWSTCv6rBALnBhCeh4TfMzkZh
EZjZFvniJfoqV8YZ6tsr1QyMoMWofTIeHY3KnSQlulUj79XLrHKbmGgV/n1TVIurP46CAtwBI6HD
OpUAFvVjpxDlpDoAkD1Nv+f47KwWPyZ9Kx0DChjCq9byySmnlrvNtfgGDuxlVCJO2YI531CD0Ehb
GPFQqTdXU48SXcwCyVrF9dTKJbGTQ23m+hpH0wfVpOuMYbNKBjp8nRdbmiYeaf0j6p6PoYW/ByoP
DI0oH0ct7hk56K3MDl6Wumj2leV/QuCsUSPnHETWgeQI7maIi6wCObbI6FkNturVqcG0gQ9S9uPL
sqQcb0axkeONrESxerK+T+oDWX2wK1R9dZUBOj4kzVAYL52aZESM2NncirWuMS0wWJM6i07dSLwo
KydVBTEUesY5oVnXDb0VGsir/03dmSy5jaRd9olQhtEd2BKcx2BMCmkDk5QKzINjdODp+1D1m3Wl
2rrSetmL1KZKCgZJuH/DvfdUOLFIWqV4N8ktHUDsGan7wWVxyWP+L78/w/+ntecl/dnWHUkuf8qw
/rbW/Mfl6P8ne0/LYaD6f198rsgn+f43Adfvv/DvraflmP8SiCFRSdm28MRDa/PvpSd2+X9ZPlom
YZMXKj3JvPF/xFuu8y/TFKZD5iMtquX63J3/s/R05L8Eu335KJksVFzUmf8v4q2/34zSt0kRZR3i
WK5t0j/Zf9yMve5xC3VN88S0Lzq4dfI8lsH0XIzRzur1XhMWctVds+DtScprZ/pEqZg5uPGWoboc
JPP/g16q5YC4urh0FNy6RFJT+cY2MOgwYpLXNlVTvpHJUK7srFk2kT+TSec2ZyGHe9cU48lN5w85
53A2IbLOKtkjYVlWcR69t7m2wODMZ5A4HDP2lnaG6zAz35a4OeQZdXSuk/rmdxq701yR6ZZ6T3G7
PJWKdMlY1CBZRfk0N022FkX3HKWDsyUFHsGIkfwE1kTbry19TP22/Iezzv57AfT7vX3UGyj08EQx
WP6juM3GWhCwWKqnLpLJ2ldRvAbT0DIoALZSEkxrWx4wz+6MJ4dEwqxzdm2HmSVo9BmqE9OyhJan
jsZV54zP7jwsYWPEu0nE6tawGczK5aQi+W2sYTf/xxf4n2fh/37tNjGEiJh9z5HmHxsFlrBzbwVd
89Q41GaSUMAjcvYOcqt1y+BRhEPMfM0nzySUdlHtejIBYB//dEZPMgSZh4Nfp++IPLx/EBhb9t/K
yn+/sscLekg7AvlbRPCfZWXfp1GWSKWenCpKw/QBKUQ+gPCXZreGy7Wt7XY5McCENO3Hr+whNdTk
OGIiRNHx39+mP5q6x4vxzYe2kmmzoNlw/1gZCJM6vpmL9skfe71j2Gs+fCLu3p3lKxXixvRGvav8
uQFK8SBukUEvumGTSr4GUdZdBMaywyBgupL1NN2V+j5NLXl+BAOAh3xh+t4epAVonbhs7IJ5iam5
Kr6U3eBt3ElTzhEHxu6aEC0Cbj1t/Bq1+dlFzWkIXKI100XvlPGjK0lAtqO8X3uZYM3vm1gR6+WL
mvW8qRe2hSyQ3//7e+M9fvf/fdXz3gQoKZBtOFz3yMF/v3f/Uf9P3FCkGDTpPZ83os4O8Vy/EVVn
bf3A3Hqq53c2h59LVILqK0fmn2I3zM33wfuQxCrBT87XzQjpzusgpeYXY3K2IMFIwIRSEbyVS3kv
OvHLFQb2b0nL38XvQRdfhcmgeJm3HL/EqRIs2BegNvvkaxJZJ5Uar3BBr3A4j2VgXMiiCHWWMY8T
13LUsNilzZBXDh8LUazR5FJtZ8M+7uRa9gqDJqRTt7wvhAOTPF0vzS4NyK4x1g3YlH/4cv3RQEm0
lEgzULxI1LW+x2j077VSR0RnVs2Of0f47fpmgogkbg9mrtkC1UhDdJWdtMuQZMpbuSbrI2MUbDxm
hbN36Px/GrQ9dk3/+Xk6tHPsUhiyMZ/16ev+/nJALTR9rvzyCR7LzRoswI3cApBl8u+ESGUbWRgE
asvFPtpp/8VMoueyD7yV6CzCagzL25lpE+YwJfEjwonKZPpPZ8PvccGfL9EXgeny3RO+kH+sy6ay
nmMkEqTeZSbOGvdBbid1Z9821WksqcDdjnUE+yiCWk0/uY3A0H3NAI6MznPsx94eunBxaQ0wp00d
X3GmGiswnKBjzOB9sDsi0rKPtsNDKSMTualOryUb9xCJTx1GyvjmomVUNr+e2ef9dkEssy5TE2vl
SFNiFbq4kQkB/8LAIP/fnzfrz+eNA5E1sPAf8irKBueP0tptC8vLrTx9inA0GQ8DTxoZyaqcwDDO
dbuxqho6N7nI68X5tDI8uGUTtGeCDFKGCKQcACKjKyVwspHThuiuHHln9vIPr/L/+BbRS9FseK6L
TcRC0/X3b1Ec5FFNz5c+9VH01GYDeW5DciZ3EP9Gx/A2KKmZ8USt4Jm0G9lmX8cR/Jysor8kWfch
EeLMtfySANUOr0MSafMfnrvf6ue/fYtAyvsmOeGeEwSUZX/URNoMeBEFNuiy5QdW2gpYWy/eR4QP
2oh/zea4nDrPIAU+wySXuoCyXX6l49SptTlW3lvm8hrjZkYDZExP7KqsS2PWzKQg17e28Qp+9TMd
3c8gG6H4GW5+0iyH/vsbjXTmz/rD4ffg8AgQlPMflcjf3+pUVzMZAn325PVNvBq9yEevkFxtI0ee
UkRkprpmqJmE4qakAETsdlJJ+RFn3rEyx/LQV6ZCwwM4dlI1gVaCGE2fy4dJd8deiTTAFIf1bDTH
zinn0HPbO/EF5i2OrH3TC3boDnO1iAxfKDf5l9hS1b6LRHvAYdxv3aBxoVFW8aYlg2Za6mDnMfJe
zUH6s1j6bzWbsWtil29ZlAVhOqiPKhHHmbhi2E5Ib/hawOjouQ6sXO1y2NNMBiO90rVYDrNrnIJs
Ti6zYd6LKvYBHMT6mi/ptl+g4onBggZktvIcv5ngL3fExrNQBRqgS+/cZT3OadZ0oqfEIl30a1MS
cJx1XQR7vYnX9aMRjwA2bBgvVyfIG8fUqXRPtJZ8SuHDpq03soLk6a81DsUutdQlzjNsctL7IKUb
JW5ICuMEvZUctrIoLt5gfTPHggCZ1oXsRkwqtBWqp3p6h090wfYr7yQyL2EXawTGmtxeEC5wDE1C
kBZyIVkoZeCrYlN6a5gTiIybUb/71XizHesUEyt9Xm6dwpxh2QRRLjZgQBqNIJTGUF4CtmdbsJFD
WBFMRJXif+OYqTYNi+y6JiOey/zqNa7ajXl6KeLAP7pJ/ZyLrLspm8nEaOyz2WreR9wC0q+gli5w
aWRQPgXSOoup7ehLqZEUUF+jT9uXZlCXFHYzgRP6mfRShqqZ0gepa7kmSMMmeYObd0gGjXTM/ZFL
NNVVoi9eUJKONvXYBMnv87mzzayN7sr2P5dykEe8XycJcPhImjij45of3MgmPuYVARZooB7AQ7JA
RRx9n6OBfPC4uDmRkhukL97GdNJrhKVmNfZDcRkHvCB4u3/lwSOq0TF/2EXkn6qJaYvvRdcyZe4K
CGPPMOClGnR96Gj17hCkfpSAYaRnlWfrkBA2FmIKJMUBh+wjoZ/XIDvn2Cv35owcL83Sv/AOvDUG
fJ9u6K6BLcfNAI1ovYzFy9z/1EFi7jsTCOQjRW5j8/iNwaJfne2Y8q+7Xf6LqK6f/Ga7qLAwAzju
Tz7XH/gjZjGeymo+yXhq13ylbgNc7XPn6odmvkRMn9+6uTuYthcKxhJ5B3UnY4QUjs2rjXJ7T1ZO
Fdq9f7LYnKwLj1JKu4j+5z7iE4Z8RRe7DeC3lwa0Jrx67sFaIFf3h6RSwFaKqA2Tuh9CF/f0Oppo
9Aye4lopc70dSAQnztMnIrol5/F3LtvikH2vjsEEAWpwAWdnRrlLGj/bIcoFAnOZi+h747bjsYbQ
6znmfITGA8hbQNJG970p0zzDZFEeipoE22RMfs9dEG40OFjS5hCAl/MWh2j5rNgODU6RsTSe/NlY
1lbavtVmcyQqzoVuj581czi2yunTm+ZspfmtmK//4nzk1HexxKSpfOPf0yRwEWEY3AYmWhmx0dtC
kWZuGyTnq9H8qDUvMM2qlwehpcd2swOLPG7T754icXYqSGM1gAYLQHQrNL9Phkjk5p674Fgsl7z8
PK1w5lQEeKb4wVdpa7SbxJAf5YjPX/XeWs5dtUoc67XyY3tjG8hvRvKDZzJ4YhOXbg/kwRgISo6t
F0zz381SfqZR+bKY3boJNNCtBNGHhCbEXqnYusVDaadvRZDHq4oSf2WZ5ffRNl9rK222QEM+iAeO
13C9UBqUkLCRy4WtBi2Q+d6BzBbxiBJEOh13HzULSttGi2yO8ytNI/PwLCynwN2Mabxsutq/+j24
KYRhlLDp05Qf+76+tfVySHuC/0lbflDI6gtnJtu5FMaC/9D0G6N4oWqVp6wh39rNsPgkAM3ykk2n
AZRskWD1bN7CxMX+kpnp3c8WETo9gIAk+ZIDrUZg3R5zWFeA+Dj3euc4eyPAAFlvhKhg+XEuBkWb
rS2LKzPq+Z5O1riZHPGLFhn1rXmlTTeZ6znkOOl2KyaiptndWyszyNBk2sFusIMvSTxbx0LN66xi
46aN9Bhp2wJ4RlHgj96LUwZnYmNvI0ujw6KJS29bNu9RSSYkbIXtIEeg3/2AszhJP0sdPJXz8lrn
Y7MbxohFaRRsF42+w1v7NVjBKHE+Z2hkY0/YqJ+NXIzGt4pzPXRcA11vQeI/kbsIj2APjMyEiQBK
1toryD2R7peKE490eL6rwCzCikhh9N4+b52FAW90NgCqh00WBUfbSbKtj6sYHTEIiCWltAAV3jvt
fUbwt8rUfQJDusYmhCwlqt/iJX8zBmk/UMu3R2z7eky464jVEy4peUVCcnxf6o2CvBUxUzK7QK3s
coIjQT4vccgmh/RMbv5MYHX/yHgbvK1vqSW0OTAuZAXyKrzxqy6jCSwwQxVrnskx5n6cK/fmL+J5
YqSR+QghMsK2QmUZR+Gn7ibrmj3+y7WPjHNq5x/BeMx7FivCBWNM3fYjZsm6mVrq9woFaToT3J2A
WMxYp82dfKvylnHJJ2+4fWxEGawGxvSxcHbDsAR7wSe8jaQaV56HAZ7c0WMBNPSIUa7YBoGRgCqf
sNqrFN2wcu+LWWU3M/6sONpCbRLOpxyn2KvH7L/K7uDMMs5ayvUsqJ8Wow2OahaguJerFzgdrD/g
U1M8Ei2ImOQ8ZE+C81XG/o4RE+NzCCpsvHpCV6eCo3cgoX4CxZg/JESlTYJWV47kTPNuG4Vyz2Oj
v8lRlDtkUSSDNfGHHYvpY2q5CbvJ/9H2k0VrOhwJDOZ9ZzPJrin3H/L00QVnUvYvjhWr7VB7Edng
CAyUrTlttXDuhgAU7DTxzSobg9UppPjCyrNtIxJxS/riHTaT855RFB6t5oiBuwVol5A6jwaHAFZ/
OYo0BfsBfUA0abMW5mh8+MoiEit7cCwLy3xSsOHpT71v/VB5e4fTNjN4fIsAL2DqL8+2McmDWVnP
hivPYlHmO9oeA3PpOvfLZB2PM0aper7z7QWtUtB4IEVhdFI9p77i7TUaYC5mwqyn385kRqH0MCBw
PSandW/zmh5bmkoIM+SBFFs/f4c05RziwPiMibvbJqUIrYQ+w1oOLYSVDSqtfjXGcDl13H1OHCrP
E0nx2gaGsXgkCcxB/i2S577orZ8FAbXktJ0gWRuvtEoZtsxq2EeuWX3xAr4IQeK6d6ikxfqRkiVU
vdwC40BuohuSNqg2dSI/C+tTpB0k3nSpt1rC5Knz/QC5FeGQP6z7eNz5tmGfYJVSdJTTdiZgNfR6
fie7nmxGS9qlc8sZUbUvRbPMtyBPTVY8i3+cYA+G/UwjPbdjiTfQWrWRNa4mCvXjmHEituyk9trK
4GX42YU8bdhR+Tjv3KXqb/MEtbIgX4FzaNfAJV83hjK285TuRETvSl2xnJy88PauUXwXQNqUB4qm
8QtF+W7/sge32JD/+bI8mIqit9RW7ud8MC+mHMtVYEOIJMMLbOdgtk+VXE4mQeSXslfBIZ2g5BbU
8qES/YLbTyHgnCpSCnt7G41p/kyARxLiMv6sRIrg3IjjZ2RBhEJGEk+BreQuXpqtYnN8LQhQCxGd
EftTTwd78Hx+Lq68aewnjgO6YgHtJYhmTHFdo18XrySD1aHUDLRcx23KS5QaTrVdHr28hHqfMB/6
3U8ROvGhEjHv1PSwMCFEWOveMt6NpXpFZnJ1nMF8MvZRXE9nu6Nqi+cgeeOe20blRg1qv2S+fDF9
fbB93i26tvwYk5xcjUPy7LvJJYvBPRdEXJs84dtCcsBVoq0veUIsFmXImshcLn+nNNlna9CAyvJO
cYM2x47s6tZM7MK7zjK3xP+QZ1FiUmrbpeD2H+sjc7Cb03HYCG44vzAFiuYKS4I232X0Ewtzd0qW
5DQ0hMrXo5525JNOG2vKR8RlBdo8QjBsNtlbUBV0tvN3blhqxwctFK6gYjxcRQcRNymJuVxTSSXB
Blh6Ykas+n06eS+tqsZ9sAxUmI03b6yuuJG54xy4YvjLXX8wHtHg5KSDBSkQ7zGqdQuGPj186La8
otr8DuiRdoZFK9nBuAfSCMVDxgxAOuuis7j+rPjsk/+yEp6zddDF8ySKb1HLK6Gi+wESRQMGVX/V
FKlk0YIiNDMD3JBzHoL4YyE2eRWnXk8GV3oYi4loJ8KU4pKDMiWHHksHj20/bnGW8WqJYKO/q8TR
bljN9zWI3SxgAfJ4VMzU3/xOIk7TOwS7eS9IGT/Eo9de9NyhRY3bbpvUWJSn6mF1CMzlJ2mX5Zdc
NduamTb0oiR+oqY33wEHsIEvMrF2c1b5VmQdfQdEtNum+0T1CEzg08K8pc0ZlJ8ASPjSxH9pr2kQ
YWXFObGmL92UJQeWvM995VWbourd0PEIpdR1fed8C1HjGPd8E9UJ4PlomPZoEe01uymA5Lo4yjIp
TvUMTS93yLfsd79bw0K2ryMFa5hRg23QfII2893v3JQj+NB0Di07GSpcBx6/MEGHB0HRheKCnZYo
9GmUkdjExnKuHMVJXkT5uRvn0xKr6lkX+bwOgPHuxdQwCAjUFy0YoguZ771qNIACRAmbAMd4KfvY
e8yzGBZGinEAIv5rmdN/u0l6U4lKQpikLKAxaBwFc5oQkVx3FJpwHunWz0sak7074jd7JIZNMzgR
UXoMW2g9b24k9kGf0qwOZveCcJbyDJkGtLB+1eh4xmiR2ocRtB8OCv95yPJfU1Z7GwIB5u0S9C9A
5synCQ7GThOEzd68PHTAJJ7JZS7JFubUnzLZbYkOpEVRdrIvvi2L7HZN01BbZaa56VJGQ0lKtxZ3
7RJOiVIr2M5q6zf9sNVG5TzZaf3V6GGu1e6UbvwueS5krz+I4JUdZnLjTuznrY+b7OTh2K0IAj/k
/eyw/yCVAbZwdGyd/Mao+ay7NvlmqHuhrTZEKhIdvNm6/g7qaTMCgjvL1lt67hamWIAKc3b0U2FH
6sK+/ftk8LUlGsQ6OG7DZdQv90QMtKquOtF8ZFdPTtMjybQjsLpJECgVd21wk8cTstw49uiJIlNv
hTKHdw/z2rqmtswQnIa6ken59x9N1w7MJD0SgJGqnX7/QZ8HGraqfnW+bk+OIdpTmpfPQDIt0kLR
ok+N86ayfj7qOBOrpjg7y+TduSyhVbAfCvtIdmsVoFpRafQDkOB0k7mAxJ3JZFNnvb8DowPue66u
fcmlGjnsVgC7jvfHuGGOO/dgq34Ly485TeNdx5x092apxR4rwF6UCmTy2BtbtHgF2bfkNdoZF5O9
pPMWFUB3L9U54dzYGRJ/VJFM07l1xdZASnxSmqG+HPiSTnP0wf4tJcEbu3nqFenBNNWN/DNWyVp3
69JXxAla2jmZEW0odHI6XgBWnGo94U2neMrBwg1Tvx/VQu22PLKxfPE2dtGXuAryMz64Lc3FDwK2
MnDZ/OFg8mdD/OJVfAbuLyLTznnrqLvrLxmBnc1rX7AmlqkyD0XCkFCXHY46eh1A39fe/ILw3r3W
Dnc12yYIkw+8cpyhkxtYLu6BeX8x+B/CZoo+OUTKUzQ81CXFX3A3uos5AeqzF0DDQjBVrXbcm/Nf
UT6I1Vzxy7mtqddu76JfocXCD11sgjhOSU0sf6UW3+0xUcWbPRsDkicXeo+uX4y2q9fzYtIWLGI6
lRuvIGERK/U5TefgPOtbU3Xyaoz+hIp76db+5L40Lo07VG08XHGvLqb/uGTeCPO8zDIJPghbJg7t
yHOVvMRpcxFmPK5lIucQWvY9x3x9nJonYvLMfbtgZJkBEj4Sml88fM2KIGzYz6RaOLatd+Nsvmv+
s5Garn+vOGoXt9YsrV+GZ2cPGNlGehDHZrPsNnYUn8kcYgX3WIySCYzhNndIolzgDQ/pEh8YdjCl
vAAlJFck6b39winns1rZRFFxGr3ZC/PI9dZFW8TbhNq+44g9Dpgd1uZScd8lrKJrIFkxNh/ONbbn
49hWIRkykOw8yw/TVkcrQjSZUWAJpgYqVil7j5Cp1HvgBbBzG+ik9TR+iCTtzm7lbA07sj7G2mCq
PxCGS0pCM9NEl87Eaoih+VoH+YfbCuuYs3Tc9p7FMFiUb0GUGseiqbtNuwwaMS2FN6E9865RHqxy
11j2c7u1tLttFunBGLcveU1GrBHxpVPxhhz70M2dTZADbTdls1dN5IfoYJ+soTU3CAGPqNViwOTt
Rvk4d6EOweKT1au0JlYLJhJLo2PkDmbMDa0BcnkjRiIgsqOANbZewE8wmiQDpFna0Fbdz0zLNnQZ
wodqsb4mWWWTpT6dKlzde9flchyXYkbRPkO4QSO9HRx5dXxYDLaUT17bsg1N+AinNvjeVgNJlMKk
8LHyJ4GqvaZpWTuCoG74SbfFYpIcA4kJNVzCdpy+m/Z8IUR1Wg1Ziwt5/KFTojGamckgQDeYKel6
dFBBjo571bW1FqPQF5No0prQrI4Ucw5AmjorxYvr5BuJwPbQj8GlcWUTisQ3VqVofmaV9WGPxpe8
d0I/RrovulHtAjd+Y8oVbHzOTywZGfd3y+Qj3wji3TdOFmPq0OnbwLohjGrOl8lhH2a34p1c8K2q
mDhmLksR0u5WtROy7apv+Jooda2LnLVedXXiEETaICmrgqNOLO849tnJCJRzBThwsSPEvY2XnrEo
SCZA2Xe36cRKJoKo4Wi4yKaHlxupfRPjLRGtwfU4MpkqA/niW86yDQi5Ye3c/gqmeiCayCw2k0lD
hsnuZ4zYZBM4wzXAZHTUiN9okUyxRk5AMIubvxvu+zRV/ckzuFRMAID0JHAGvSDUfoTKzapRPHvT
VxKHGQNVAyEm3lytKz9qSNJxyys2OO2U9kYP9rICyN6d27nf+7080RN322VUv4ZCpqdpEEyqZ/5N
KOdd2LnmGmiGOOVwQxuLtVQ9sJVX6lvgNNcM1d8G/OyhF9Xz4sUIJag33YXEf2WB0W46m842iH7h
PPtOlvqWEJh6n/AgJhWWuTLhs0JSuZpRjYsy+nSbmJOB0AcACpQH/WCPa8ehQY+LmI93mdZIT+1l
bSbgaPth9NaZIjpq7LIOC0B2G7zhpaRCwZUfBGGCjijBaNcnZNWW9YHvZrcJErIYdAeKkFCJv+ZS
/8KSc/K7oDo40Uvt+e6D+XNO0uXFScxvvkuRWsdPOnLQrtjjkZkxW2my3XkApkMurWrtcAhvltL6
zNijIYrtCWiaRnoa6s4moQ2VJc85rQdmg68RS5p1Mi4J58vEsELbQRi3MbIhEpPLQ4L4OjR8eCZ1
XLzwA+OVnsd227j+zhCobmVUE+nguc/WwxXeaNHsmofYWWOKsbT5K8JoAh4UzrkKLKLqHJNQHp1e
GObsasvdzhb0Az+TPysnJpbJKpMVHPLx0EKPWqHpZF8hsBC7eUk0s32dl4mO3FIvimV85eF+8kF/
8HOxqSa1OIM4Q/ToXMrIGra55dxYZ61JyTwaAZidonwjxLlb0R8kYdY3x8QWB7fsWN1vuurRc6XS
wt2VvKiJCqJg9J0z9wtUxzRtAtXuOFsctaeqCWl2l42XiE/lxvm+MiGgJyUD9uAmLDRjiKl7lKV2
429rDZ3Gr7561h3JHj4EzT+d+B0LBiAh195g0ZPMYE7sZPJX1W9FFMCiraPdYNcnA7TOGVJvMTlq
a43LpTTiF6xBKwND4keQFxfj99wZdXPVnrqcx2VxMUAqP1hXHvvMzqoUOV3ObjaXKTTjjvUCgSIV
AKbTICTGhQRzm6naa+/Mr5mwxw26QnLSGZaKuV5rggkMjg7+BmoA12f60l3zdoa9TGnMQ7G8JCWi
VjIvsnBJaOEZBL9OSxU66dJubKAGCloHQ2iObvBq+Bwwwj7AsBjRuzUbX/3AibHL9cePZRoxRbW3
3jBO7KrcACZ63ySHSWJR1KQVPwhvCFn49PsgqPnSl9M6cfKvPQuxc22wPWCR+0KOnbeKRtwWRqyQ
wzo2u6WuPjPxePOD0d3lXoyMfYK3IMxyH1XK5MdPG0dMTyXve0jq7/uIdbJ3UYZlpKyWo3NqB0jG
2NXCwEvu+T3uoisFMhBp37jXEVYq3KteWe/JRKboPE9gltZFj8c3XvSeIr7feFOxCx7zx44ND9ki
qEPyqMTs1zfbpiPoPQ0uNfDQNZpe6lmT3tCkqWiWx1s7gBlppuXDiZBVG5gOA1xkIljo3FW42Dyo
ZKfBPN90scDqOTb73uKQ4F2mVnLXYy6eLeeV7zkO5K5kt5H3J6ueLLq/AJJniuPWiJAc0MyslEO0
WOklO1Z8SKF65y8Gr5S1Uf41aL1jjyZkKj2b6PutIwqunT6LaXZXPAgEYsjoOmgPK+nYgQ08kxgZ
5iw6jSr+KMoF+l46HJXlfp+Fs2lLxmN5XrHJTt+DwOffKpkFEA6WIYShFPWcG1obtHEm6Z8oQkun
uacSweB4JVS+WREPzA6VbC2xsAdwY+L3YktwzEO0dWrS2QwYkTKf/8IORsC/IB5ZJlDMYncmcMc6
zXPM2UF8C8tpBnU1XuihxojT1HtFJn2ymJ/U0v3KSaJpPefdrRHIyguH973a4dVGldr0h6BLAz4n
lkNlgV/NNPFLgrahtHmgU/gxkedXhypZXmOr0zzNmzTvX4YFxX0X+XvLq71dmx8lzjZiQNCQLWSU
MTvdIeHSZKAQbG/BP8C1H3/No2xfUeK4Y8T3J2fPSMi4Iq6FI9OdK2DFSFQNVF6znL6IDNg6C+4x
VCpGSPWInqjK/qxpDdcOCXIhU6OB491ElVGapyGXMXHHXA80Cp8zUJalmd/s3EeNNSLojdt1O3mh
XSXTynUidFh6PevmhfxT0NIte5kg0u+OqgRa+uXuD7Hg8h0+RyM7P3RdmT/amwAeyKqSWcTjDHq+
ExyyNNUY/Id5w4T9ozb5uO1+17NKBUXckyPD+jsta5yu3IzFvFDl11k4N6mk4WAA0kkkptAKqXVu
FLnxT2XoTbfuCvuAOGDZ4z8/K0bBZD+YJCGodR/o7DGH9kN2PBynFJIqoL4zOPtcyt66YpMJV3HZ
d5gMTk7lHYcSsqmqwX6PE8EvdlXsbHy+zOz6b0W8iD0627CiijajIGM+seQ7y2N+maQSqHtmTju4
TF+aFDe71TbPftYhWVG0CLTFWRkLUkjAppDICbUWx4lkkmInpCmVWgikh0MLXChWxs62vbOUBRbR
IgB2Jcxm00JFYl86cg9NMiFOo4bYm9aqOnnKMbeIBMCeeUxtVRmIGyea/Zy18hqJ/GzEzbmJhP+R
KN4a5RjJ1WO/QrBadJZRdve9dAg9fI6hbGr+WLgQ1HBCJ2HjPhvaleHOxmoZxblcJAFxPrh1LTx7
m47HtsxyeljzNcv5wtbTw1bymIT3D7nG+JDeZHL1OcQQHMxu2HqJ+4uVBzyv1irD2sv/8vqIbRmJ
gSTpOTu25+MlhopKVIaJMS+xNy5z/Fo8xDfTw4thMWzFhbkYrEEcOdLm44KxmF2mQydCqsbnXDdV
iJnzjOWo2dFRsAuWRUmxgV22I5Vlb0KjpY5/bVkYWPIoBGDRetE3o6eYLUh4VCyAcb04sOrzjTKv
8LjS0PeTXY9cBoXpZ8M/NVd0kLncKhf3LOWrJCgRn+yblRNnmdG0T2ZW0z0WxME8hEOvXd/+0NkD
nuqYT93if1QCJzWn1puf8wJS+68iKoBBo4tZEod5oF98tfQbKFL71BnuGwfhlaGGt1JMAfumd1+i
tjhaWUpYcJdsXYQf28Xcy5pPa+zs1zgWx5RNJ5k+zUuez0eUcYfOMrblpI9BNb+rwC8OSvxkTjqE
YllQ4NoHprisG9KE2KKEpfrMth23v9iZfglp1ycHIwmlVbiHLmBhGxnLLmMaRgkQzMzFzLvkmvXQ
0EcQqRJIfaKwf/R++hM4xFfIuBtgjp+qxyScx+YT2SZ3tzv7CZ0/hKhkzYl3IcP6i93mzywYECaa
E005v0Q0Zh+L6ZxH2TKCwJy9MCtT3QsRU8OmQUi+4cGpWvXFmVprI/uOt3aa0JL6BNGk+mOmMgcl
RwDE4x/7C+gr/mWpDovNhqHNvo8zqRWRlb+a8iGRNawNImqmx/2udJb1FPMhJO1Ms0Pv4MUN5312
X/TZKaTPjx++LhRmWHqyWzoi1ddvZrH/X+ydx24cS7tlnygvIk2kmZb3RSe6SYKiqIj03j79Xam/
gUY3cAc978ERjo4RyaqsiM/svXaRhr9bw3wIEGM3/HBmxrow790roO+3YGp5d+mUS9rTvmFcNDJr
r/ZeqgZ86RGi/iAldVB37/b4OnSom+qIXatedS0Ds6ym2prQoYY87zAdmo20Ow8wafFZoK5iD5Q2
fb0JOyIBrSY8ZYppRGq+FMRgr5A9o9koAr2Vo4+zsmup0UeP7EUOEO8q15kHwab0528bT+CauydU
ybQmQfgn7M80wuHOmewH8jR8Mjl98JZGF1/szn5zTcNAT1NdlEBtknKjYM51T12ICA4sK6tQuX5g
gRti2NP4zHoqN40vcRVEzgPTqEtkOWQzSRYCkvcDoL69L42i3RHUCbVt4IRsET8QcRuzeSO4vRHU
eQQAr9OZnZhJOjqer7OQlAIyxQNosFNFiVQ/pGqqeOPyz55gcrBiKfnx/HkbvrXXgiZpxcbhsR9Q
IvSB/Y3wBadj4H+JlNCSRvaXQmGo9qyEoAdfsZcd3hK7vuQmm5gM5fPGaCkUiuKmgzHnch/qNeEj
5aZMU3yPk23vdei/jCVWY4/UvJX0+r9sGrIzk4YavCZpt4j/lYPGIg1q5MVpS0wsirGD06f3GnMz
w1AsKHnLyCyYYrRunPhF1PyyCA9BxHbNLHi8TsZWc3a3eVOxdZXtd1Pk4PhK68M+DMro90X45NfQ
BYgR25nq2mgPX4zaarv4aTPG0kPDoCEi95Eunt2sWM/1UiFnxmkkCnFdOu2pGpIH1da32Db3Sdmb
60p+N0l5R1L0jpVolyF446oiCxRGULLKIv+9kqQ+h0nDISpflX4krajj6cC9SqV/T9L2y3NUuhtZ
+VmyYwPrsef1pjBHj5b8BO+D6J9NMf00qXPB4fqAcnMH756cixaFGkemuwq+bdP6QiK196DeujHX
r+U+uan4aWz2IWktcF4m7d+8GagBIvKkF0JAGJfbrpPcUGo44UZ+HCyJKDAHJMJ3tM0muavYLJvo
/GWUvvZo4Gavss6hgana5KkhwOIv3h5oeCVwkMiaPsxLCTuBeav442rrucy8WzABhYb39uGz913b
nnNgPIe7cOzRAxIHLCIuZsgPfweHz0ccDx9YVJAGlcMnRcyti8QlHutDBFOZMata7Lc5s7IF+BLJ
PzKx72UZPSDZ+I29fV10/AgWsd60zX9Ys4wXnKLhyhnS29jxNXp/383IwMCpYIAPvpoQlpATGeeq
WToQdx+Kot/WaMIAx3Uboz4rrd5Lx6RG5jIN6+nq696AkwM6qmRS4lsZg8NsvPT8iGESPfe19cft
/IRaGYNkPORvuNFdhjObNKR/iGzoljlc11py8TmVTJ8t7zckq40wmS/7UnfHcsTf2xhoJIqQ/SP+
RypqmXfAtHKmbhmqHugha1O6F5GW9xze1Cqxgyc5IFtPcsQy9RKVmkOT0DRztTWjYTBf3VLdEDT2
e5buMsJE1tv+vFZmgJb92TZoxmebfLaaRGNS49kNpkhhW1ERbeyzOYmhzLgTYZ2hH4NEGNijUClG
zH8XyA4TflgsKPHY/+I/hoY0EnAjyoAEOSpQ4qZZLCcJnAUeTL1UEmnrrGSPgcuBgryNej5MZbYp
zWobimXFkWN5diL0Mqrp5g3OqRFa4gqpKGJ4f/xoKkYRFTnv++BWvwVNbpP47XJ5Nk+9N1Lcet+V
DMgMdryvRn85s71xpupq00RsHT9113Oa/DQOMIk536qsecG3wkLfbU521D44jfsH0kJK5QTtMfYc
5ExSdodCtpvUh2VTGR+ina21XVhoi861276mGCwQ4g3+tnU6UMd+f8VD+zl7wcGb+MwTmcO8KTUB
AFY7axIWgRMdu8tJLfvuE3p0ZHHtqcgG3MaihnGVeIcoHRnf1mxEksnZQihNNs0Y7JK0AyXO2hmv
GdltbXmZwgQinyjvU8sw2elribZWPeH3PzAGUCeCYOo9JJJVBbnUUf67N6QC5kE2MOdjnoTKicws
/eIydubcQhIXBC+9w8neDANqCfxtbfvDYP+xaH33lKNYfKxKRj4p606qsvGUevGpNHl0HW1/+km5
Sm0Oe6Cv7NkgzCRm8Z52QYBdy3hmyUnT5zCjxoOyM4JiPgxGiYGd0wIw+IAbsI9Oc8MUkK73D2FQ
KLhtyfPccACxHIVoTs3BAGAdR2O0IRGHcxcUVJvwA6FcffaN6jtiGB4vvWCScHA41m+/mvMdAvF6
RRArGen+sTO96FdkZLid2nZts9tfkw61L3r1ZwiD+jU3rCsHKVtn96DRJhsjN2gfxckvVNLpJl5m
RRGw6J2jGH1L0nzaACKGl8ivcYiDVTXOv+hir/DVWEeE8YIOgxhAjBCFRca+xxpDucHS5m2yrH6V
HXw1Ybbn0B7WvjP8LkzQELA59j5uzJKaCUUIeyGGw9BUeOG7qGUqdNLgbA6tb/2KYv2lUmDkZXIj
xW3jA15cG6IitilIUVmI/DhL/3muHsqavGFhsCYs8vSZ0ohNv+1u69Q5xBQI7KKZcto5SYYuDi+A
tvcQjPnKNKNhn3TylqfeAm1/7sPphWbsbPTQ4O2eJq8iv2QD0YWXIVTlyhb6oEf4C5DTzqJtvsRi
Z8eahSkKmeqEoDatjHcnjYpNNZTPNfzTYqh/px66RVcxnJzjUzL68aZo+RQL5iQ5P/vGy9TvqFhC
Fd1r4w6L1g5Uay2uFuJptg5oc+d8YsgteMEb5qWpxUCjDaZzZUhGE0EEBN77hrcAuJS3jmfnFIkR
WqlkDYTbFEg6jLWKjrUV6nVKYnAQxWnidLERz/Kqit+oDleD9qeNIr0Q80B6rkfGDqYxLWQSvoqs
4o+gDTeVaa57r/jpOnj7hdM9IE5F4MvshVUfVxa8RyvC87/UVGIKA6TnW8kDvW7Bp62xFGwtYMuU
igGDqcQo1ol+kiOBOgLeUOYMy4/Qu1g+rT+FWZ88t6+RRhhEutf1NRdlt0PL+GusEETBEDE691cc
DJ82YW1m9duLq781XlogTsVxrnDvdSZvkdfbb4o0ZEdxVvnFuDMSaP52oMHPVekrUzR/+TLuQIpS
KfIDJxco8eV7mRpT8Snk8xL3DHbQElgrwgFRvrqYR9wK8KEMo83kLfagstJ8cuJgkw2AlBzj08a+
houPrgGuG+NUK3xvBeW+qwISD0zFUL8YroQhH83YuFkOO0A3+jN8QH1gTN/jdWhq3rOMp6eJ3hDp
vKtpoPTz9hwfWBmJuK0TapFu4/uoSpd/GaQbxCI7+GvxJslzZIRC/DG43Vq7WGeKVSPaDuSwlK5r
Hbt/osHmWy1YcEGXwGPLiewYJTfqYO77+mxarb3plu44bNyXIIb3DNvhwc8aOn9PXqq5Z0UsrL3q
h2+NY2JXmwWjaXHMlVMiQUM5WyTWfPRISG29tj7nFpW/ilgxsDX/O4bzRYjGOUtL38o0DI6uNTJi
icRTbbbTfWCmMmAnPXZqujUSMxk8f7ZPC5mfXNZjmLDC6Ivq7zwX2aGg88mZih0rD42eGMSvujBg
/Vicq7r/xPSwS4fiLeRP3kfeXKwb3tm9tlgtoeFauSQDowEvyerZsiceDwjPoCTb0cWK+9skknBv
5YLOO+0uJSLw2EUOKyFEj9LM94n6cbx62S50n3mKlH6yo4SET5gsI+hBKzKXHI2/ssKQnpDMbCX0
60X9wMsY3aw64mJOzIilTdceyIrezSx0TmFOjkYSYi2uRsB8VsFHx43Zbbp0g8WAUnfwo2OW6kOv
r8OoFSMnMFnMYBGoTMGqNcFFV6a3aaolSJ1aB3+H9DDPbwzjEgatfJynaSeo1E6OuUHgZ52txH6H
crAtOWw/2Bh+GS5ztCJkHO2VQXVGm0VJxTI3wvs2RViS+Y6mjTUYmMYta1PkS+9ijP++LbZw9j5z
ZMhakampK6ubob12WyyXJDO2EXvQyeXFCgRtlK0JCWSWnBscWjYTpZ1Nv74dXHoYkco9S/343Md5
eJmq6R0Cdbhj7clBHbTjlh4MWVI5dodS6G8A4P15mBYCjTXstBt9sdg5pUlJaqDaBV1X7vxqYRcs
1nHhdsydeHpGkz8xFxPriio5GVTboHOfFAIZ6nsJl0VVEE49n06/mXcELRdnIw5/PKRmu57Yd9pw
6Ah9mLf7pctMNS51hpbM3AEURqSK6hjHKOLE14G/gNTAHvK4GMRCTOts9xgqfzj6ip8ptHhKicTb
k4VOlHm9dLdxIx5yFhFYS8NXi7ZtOzh8+hniIOEf1TapcOsU8YQdHeEvuOD9+JNzU+0nsDEIbZxD
3/BzBSw1sLd134VtNxwTstl6JNeyOmfXEs/OKTIQA7lUzpHi5SdUwYUMFs0wtwpkRBUgYSLOrF1S
6Y8oqC3QVugJ5ZxRrhnNDtSy2DUshQwDhahRFA9ZJPfzpBlce3N0UEnzbhuAh0Iv/IOkIN/Oyg2p
mDuo+ir+02EPW7slUr7UnIO9GDrqKWvE8R0JTlHNrL2Q3MyTI45TtAzNF6lJ7NPFJAmqNJdwx20/
DAsil9cfa9Qe4S6SrYw8ZrczpmNudY+1LRLixQi2NlTQbZpFvZLrAkEp6/07q1tsGcjiItsO8U9I
ipiyA/856v1Cg9hWVMF0Lv+mOyhQlA+yF8lscmIpA3qzN8tbSkGkM2NVj1zZpIMd7SZ7FV1R7yHV
/gkQEgBd1qeMzKMN14jeUNHqZ5fTaWt4D2EaOTeUFTTw2On4/KnoXDgusoaghvqMC69hPtIZMyhM
a+hPRoFP1UCvBbIsnHmZetgTbmLeCw+6a+MUTHW1+myAPOaM0D/r4stggama+TyMUboffWNhRbPj
KaBmKze41gFSVgJR0ABZ9UvqkIw3R80L0YHRUuxDeIpB/ReLpXHqvulRuNXRIwG6qFcVj/U6HcC3
NW1z8qOcr5JGqHooTPYJE9dGpaRhznZ0ChIxrpFKITPvTOeAaxpxXmCgfW5aoDeFdzJt7l7ZY+jx
i1I9um/IyxeHI1Gq0RDPhDtFEzt/hIxupZ+8LkTtMUTQQ3XfXBsLfkgjyezrIq5W1DTPnojNvWo8
9u3eVOEINZ2H8J5VAymmIqxfyWL+NdUsXUQSPBpkem8TW3ZbGPnbFoLsgzW/zfU4n3I2BTyK83xB
RITUXKlLBs92O0lEtdK36WG8+ODIbD6pUaF66OFgxQ559+bAuJXZ8s1rdXuVMd9PlgyvXc3IzhDK
2ne6otmt62JD3YuHOxmOxcSCViqZIf42jrZI41NM1ahKZZ2YehNbOMRg20eT9kr+iBHF62yP0yqo
KWDrKTTOMxyNTcfnYYvx7csKZhgv2mSLHNSn2HLwc1qieA8nzEW5fzXYuSfUOzEmzxuOHRK4RP1s
hsmZpfaedw3xSWCe7MB3DmCAxbpSUNLi0d7UblgAgrT1xjaGeZMxhbli21yxZBdfvHVLIxqvZowS
u6qshoM9dc+48CghCdw9eS0rTczKDsXkwIbGMS4pQeRPTrmt3PRL+nVxmYmnsvD1wyq3t1M5TUcS
d9Yj/z8enmDY5bBgVmAjvbcBCjBFHeI/2DQvpek9iX6J8hCCwAPXze6iqEJOZJxQU8xLEOKsxRqc
XgM0H4oN3kkSWELjN+P/sfSldxDECAAl6PwymE77LA6LS/wWtckZZcd4LHKNm0/PCa62Zl5huSh7
RDkcJjfDxEMpQG0jfufAgtKXVhWf5oLyuiXaLKqZgQmbkXUyxdVJICiDbslsNLC+QxvVRd+8Sl3a
+wEcxlwBp+2m1xZMyEamHhojYZ9HVe61UccXtCWkqTodV11dHPr2TQsDIastqGpGEtO4hug+/4xO
XtylfBN2JQ9sIasdo7vt6BSvBayfL3SLaPSr6Oh02WtQNKgoXG/e4te5LdajuU3lg8efL1Asbrs+
/PBnhds3992NVetT2pf6wmIx2LiOOCsmOfu2rsAgNuFR+zXib4LxWOpLUtnK3D/53RjulYF7xRy8
/pgvumMMDKsoN+TeQbZNLlmYnb2MzUwTMGiJChd428Dl2WvDQXYxfQY4yu0pme8Rc1qimddG1iaX
ISRe2+SNoOjtjrHf/gxFkZEFH6d7tBdbDE/I0vLY29e8yshTRWx/GTmUxn8vlWXx9o6oSlnV58dA
edkVpqZ3XHb0hqBQi+wlpTpmi+27SXd0hvxVJjp4Rnj5bCSLSqLwpl86m7eRC+C3DCN9cHv5gUC7
50EhASXPihEvRFEf8kUoyUmOOk2REOcsgN6RK+vaL7/8+ztkcKANEShtk+VdF92fClpZyCNCRI1+
6FjbAlnoXIqZSZ03eHebJ7M3v2dNPcndwWLCcvWOqjBbqzY4kx8rSYmx/gIICM6dmF/C2AeFkvjE
RFSNvPuQ6f65CkyUbaOdHJrlfVRlyDSwBM2sw/dJXKWrM2T700NNMPfVGaHFWsNLUxKuQxyZvgjd
0jUZ5c1Dy3wcAxbr4/xeemmyGG3knkUJqGNLoF4mGUfxZO2ZtsbrNC6LLZZnxZQlczZWof3L4Lm7
KeW+EQ7ThyjnPzIb2jFzZ6mB/4YMLuqhtDt1RfWQJwkxPliqG23svaH4DRF73oUDfYTM6vqYaQd6
I5O+gsL0gPARMa1nJpdkfMsMX5+wAz4aZcQWXFXnOevPfY9l3RsDjgFWVWtu0b8BZW/CK/IfQpDo
S7IK0wksO4XTDCNpbc6q3v/zHvTzsLUOlm2Y15nU0f3oPKRtg2jHDOe17MvslNjJWxaoCOk/Z5Fo
S2SwNlv8iEt0Y3ohsCvL2DfKBruTFtmudZx0g8O5Q4XRu/mvxvEwUXjTs1eP5OLVKSqwrmJLbVXr
giSJbe6MIINzjm1/MZJ0bDEn6tqdbPpV7yfTeXoybALDlCYOoijp5vXUYBGMgVjkWbOWlkBS30UH
4XLrIKY7ItXoVXQpE/+ubYyHgjdx7XkMmEmh8dbaYjOCKdbrHwvVn8OsXWUt0YupekBfyVcvUtoZ
GPVm7uAqViN8/XjiLYS80ld0WWElGA01EqIzI7qtDkAJmnW/HvoadaqenjCQXebIzJbAnxdDMfHJ
8Tvo2LyXlv4wVPEDtvkPKkE2YfmwnlKLsjYU+8BNDL7gUOEgnkE2SOcW2PJ5CnsigXLvnqmcSYgY
/wq/F0d6jXsGZnNtj8NHkAQGC2T50NiPjnEgANyAx0TyXeKm76FTnGNICwsM/jmpkvfIWteOzDdT
W8qDIS6KF/gemR/RHLtbd/ipGjTeoG92htJHiIYLBIOOXQQL9epfVe/mjFZnWx117H+jcT0kylsU
ML9cO3hjxDvuuSoZZMCRypNhxqcWIx1qcpSXbrmxWlCisx1mLDAbk4EjA+3Eld2vWutiPxPItGdm
cEuTuIK8Ydf3ml32ALh1J300d4Yn2F9xLxt16j7Zk4mjqGEsEaiXHMDCfqRoPHYie6oa4+IybACZ
Po0bIy72/7An/x9O+P0/pcxaLtyX/xlO+PkF5AFg7v9OZPv3P/wHTmjb/0XqGfGxAZeNhJoErec/
cELL/C/+6TKFQkII+mHJY/1fcELD/y/LcmyJqteyIeoKExJU859oWYPYWeEFDkGwvvB8Fxz7/xue
0Po/AYU+aHf+LADRgbRs27H/72iblNXCNJksbtoBLW0NzzMM8orZfMK97gtAEfqxJiL+KEwgsJ2s
bSaXLuqUBLGDS5RFXBWbfDJpjBwSI13dbaoMzYkbvwVExbZYmTaGR5yo0w9/sW5uYlln696Jt6Os
jv6ekuwvS4r2hJ/Cx76QXN2JOdYs+Bz1bojRqshoqRArzWYCyCioPmEzO4zduEkz0f34C4K76rPr
q0o1j3xBCVP69YuHhrsF5XDuK+uLnpWp12xZR7AixnbMGFq4Qj7m5Z2o2LvTDkROkD29Kk2IbVDN
8DU2LZprMz3FY5UROu6Z4IYpCcApocckh7fCZrUXXtE/T0s+Z6D1D1GY4Q6u6A86PdJNkO8ZDV2u
lZboX1ow9amHO0Y7TG/CanBuE96Y/Yi7aGcX2W/h+PqcDPoBjjdTQwfd3thT+1pV/EcLzKhdVs63
mtlaLlT95BE3VMY0RtnAoBgZwTlL2+huBNQZPmvYW2O7Gjrrk8K4ZolJH3zFSIytSrnyzcF/iDpm
F21I0mrxxX5n3C5gX23W42ep9rWere8yQdmiC1/dWolIMMd7iOCcs61V32qK/Wsn5HsTV8t0e+k8
JT+wnz+1MxSJibnqMgCh8vK9g8/ygS+eo6lma8yMneRIa9N5z3iFEdsKQdyJz/ixqKJi3yUO2z+w
vkgIMu9k+85OObHcGKGxDO7y+qps5gzUrqzIXNAmdSIbFDjRgeRuRFNhcrQNY1cSabT1Sq87FQXl
Y923+s5yHYVM4HbreSEjp65n3YfG3M9JKu642r4RNpIrVVBY2EuE5hCE7Pp0eKyYfTGIcn9wcR1z
M+++ZntmIat1e0HLQjzb6NRH3ZHjalXlw6KSeDHRI+r+J128f77M+j0jFTNiTbPIkF80FKxzh8cx
JBSsDNyUSUFm4h3N66M5ophycgZYxnAL4vqVWz1DAeXSzOFr7CqNKeVuOgWiv7QeDqXXA6j2muAk
83ttFQYaorDcKuV/xGi1D2UVsEKymstUF39oqqYtypz8KMbRWSezj3ImGvBvLQabygyQn+QMc9BC
yqdumJEtQEl/t2letIUGlcnlv1+iYgkGs0XGKhHPfPVoI01/bPQUPzKigGuaYc1afpfZBmrvLDkR
UlY/VMs/+vfPCVA4tElXX//zHwSO/sIwaZ7+/UvRFh0I6qTY9q0LgrdWLI7izLmXnlMShKA8dIE6
fQel4ET601JzfIxN9lm006yBvRSqBVilAuS7wC60Tx31jAEUSJUXME3VP4HVeIc89LL1JxRogaTQ
tLbpAAA/Q7+R1r7JmQi5G6IwsY5Vt0GGgo1B3Xo87bt51vhCU+9ul6beToPcYeJ08XLk35GH8yfQ
Puce0vYsKhD9kc4BNxA+kEheqnD6cmtRHVL56vVey6yo2lotGBw9BsWBkuQjhRa3Cf9SqrMisCEt
JLUo2FsUu863Cd4euo00W1IXI4hZAxIVrEUXv5vqAzix02S2kFMWN/1vqg0iAn1tHlmmgYNgbMQw
LThOQvz4yG23dY9hKUPXOcVnLWYCGlqfHt289ypb4Z+Jt+EcPPY6+2KXsLCkm2MS6l2e6tdEYOyz
fPkTx/BVUwBKAwg9PoOo6t26u091+WAkfD78qn20xrIj4hdKkUX+1zrykx2Pq3uIu1KgpB7X/Ti9
hzbwb/i36ybtvc2okp1KYL/EjfGBrfyHDWy0iX0Xsr7sHqopYBI1FnybpnHoPDA0YYC1A8Vq3lkU
k2H1UTuZc7Mw1fQ5fnXL0c4uguPOy8XWt5RcFW2O3nOOhrtg/gy13PiMOiTAYy5f57ywz4kx0OhN
Fb27+ThhBl07i6Gi4DPJyYXv1H0bCB/ds1VHOxXRlaTOSG9lgiHl8nuul1bQKkGpWJm6sVlhNTsy
mCywFQ8DvQ+3rLoZQTKuNgHaF3rpNeFChIB0w0tv6FcYb/1m1oJ9c9Fizx65GL2MPKkYxa/rmwcf
5TKTSBMH2WpUGzMaafdD1gR6eI2Du+ppYIIZrn1KEOA+lMPGrCQ7Nur3QvnLkx7PGz/Q9Wb0q+9Y
t+apk5x6boDWcnQmtQ2c8M1U8kKp0q3VrMbNjJq+HhjctJMAFWCoU/AQhm63r0o+SUUM/X+SDaBV
pLk4axJ3B2CeUK4eZQOjPqcYl/QvlpaFFbv7QjZY9aT1mnksB42xOhoJ3peYRTNOfedspj3zfPjJ
wNcvNQKEPXKO7ex19pHwK24Bim1UT0HqFnsZVC0CJJaW4PQG7zI4gENNvArrGud68WTG5qnwRH5u
I7AIOgw+HTYzk54yQuoxMOCJxDHIebXzevMSBXhmjYyZYmsjq9VpX6BL/SA8RByVzaq7YvgEQdV3
NmBc2D2bL9kc1tu+hxREohdmaF1sW8kIhYnBSQ/ol0RnGFvRWN6qiucaRQsC/9zU5zlAhVJKsrbs
Lt1liYX6Ab34L0wmf4QunrvaA5VUu4cuACjL4BfHt8/N5XQmBBHmgqMRP6CJxt8mZwRVOMhdlWzH
wgpWKb7/VcTMnCQn/IJOHb8mZXPtYka/cYjQO52rk1tAhiGl58eAhfTQpOIBoNjBHx5la6KijOVb
ZuElQ85oQIJC8Zxs3Nat18E4xqeatOhD6GLJbYiATHBAEJhemSsnK34Vnlc+MjxjFCd+B4Pbn7K8
QKecGofGORm1jM6uOs4RDzM0DHrZHhWVo9n3ZJnzYM8Q3V28P8NQh8c2DU5p7kArGmnI8nJ+xXRR
XimfNLFva3ZHyPSV4lVWPFiLXynLkM4y2eMkx6Hcm7+4VPa12w+cv/cxY28IOAvm0rqJFMJBOfHL
4MECSDdFaPdHs0p/l4RsMyuc+p1R9y9JqKh8gNHx1xgV86mbX7qkuXnE0905jvlwtW+t61UHBLu6
ctjAZd65qU3OofhL9lQAs8W8qpfEpyR0CZs8H7sdvmT2V1GPu0UBr1tyk9rOavYdwlUvDKcLxPjy
yrx33We09qLKZ0agxwxw9TFwmx+mMUgN2iO2onI/AsvUfZk/NyPqalHE6mir8sBWzHkpaDAfaO73
HtOhjHkBWUHDE0VJ/qLZwxM1ib9exQYTifiKZqt5yLknUcTWkoECdhAxZ+Ipg76BY8IMcSfAFCQH
FQGpNKEmNSyCBnN68Pze3/UtU8TZMa4DTo9ystTTv1+KnDVDFrUfM8bw2R/i53+/GFa3kLlGkuuV
AGLEUXgHhqnvODg4tqem3wuneWTulJ2E8nIHuyrfbYZy9YC4gcHG8ncVdf898bz56tFsuLl3xK2F
iLj2y1UEykcsNsCUCi8ONzLqd7JlXS8a5lI66ZtHN/LbS14X92Fym0cPHNq+qFnE1TkKpZIwBdwg
UNwakA8qIGrTnfy7Ys0Nbosqx/XBtxOO4UT5tW/caDeb8LBk3Ns3KKfM8NrGv6b5/d9vmhz9Soix
HSdRHN0QcCob/TtEwJr8VOcpyRg5aVoCnoQnt7R3rk0Al3IOVJrOsR7RVjnMW+hg4t/jgqOhNHwI
NC+57TIqmmOGUSR8q1c1ZNsUbyULNU8fJSDD55wdOz7G+eSX7jVTdnBjR4gSRIbB2jIVsKRXPwN6
MJiRd4ucqlknOaeKWfMEJCm0R4uja+8h9LqqjgqYRkm/GskQX3KSwP7zW7umL8jn2t1ptt6zdywp
1B7wsv/QHi9TjGm6xcIWRz6HW48bI8AneEbHBoLKY+Hl09gVf8ci+NU1gcmeqgyNXSznRy7ol7Te
pHGTHntitZnVxuWBAgCVYeL5D0FwpU8EzcZakw+t1d7+/TKNw7BHMQjkhVLAmKnqagq1xeITN5Hc
Yadmxevg8ddsZPjcLNM/IfpbHPgC6jkIXyTX1VK/h6nuXoBi3ZO+9W+eF9frXGSL56ZEBpdlcl8C
TIWZUtjPvt8Gj/gsV4OHxHmOeSlcZ3isTfMGYc3ZadthHqfn32T45duxzH5MQF+PlYTo6UirBWLB
mwx4aOtPgf2US8p9L6pfQ0PqbV5J/QhCFnKiNHFtJw1MtY5yOJulfiozGCF9wVQOKkwEKdQ2dkae
kQRFJWD3bb0VQ1M8ZShB+7CcriYqtCfEBjZoO33597tcw4GJeN4iNNv/Xt61Btywa3lKcGJ1+D3L
hEMqj6ITXMUB8EeAoTHSGpsIG+O44OFIHAUqk3wnAwdaEKR6L/3yTFo2el9WEEq/dwG1XCx5zuY5
Ls7sS5D5ImrKMDJMlqW3psIZqJgne5VwT2URoNyX1UfHzu9iRtkTCxtmnWC+hti6pVwlbJ5CiXWq
SjdRiGjA7VMcg93eTMoQXgJWhLx0CSjx/EulezIp+XHYslhrNbL7SbUSW9mrq5uBsWR6g/aNaqio
6nE9wEQYSZsCBPUZ+Nm5jZ1faZYj8ya0e5VVuBkMBhwbjZwrjxbwZCh/obv7zBrzHAVjdBii/isk
SGyR7rPK4j1cARsfaLF+e4Pk/DO7b4Y2Z2/k+uu4yDv2hfgQpMMPPb+rqmv2sfLXEEy2NYsEEnvd
8Ql4XNqjGZkJSc+AegWW/17X6BTr9K8Otbj0Ai01yssJQUibHC3VvGI+cmxOSZTrQ0fS3jrtKxZM
4521c4WekYihzlcgTYIBOiHED8pMnLhOxXRbWMm5bI6Sg1j30/NstWLLiQwD2+gOwxAN26pm3Byr
kAsd291Q1O/xfRwQYodz/iWSarG9UAeaodhaZMZj/sgk3g3zGrEgwzWMq1CMN+I8cBt1VPzJiEWi
r+jIWxZY3PA11D8E+fW0qYOUyspM7+wDCEBe1MW2ov5sqk/HHqJFTWVyBbnyUFf/TdiZLbetRFn2
izIC8/BKgiBISqJmyXpBWIMxI5GYga/vBVd13+obFVUvCkuWZQoEMk+es/faZjA64DUR0f9YVfps
6kiN5zTjZIEHiDHNl53O0dIwotVIOWCEeHJsgrtl7hJslsrmsvTtXs/pE6kOwbOu6tBj1oSYegFc
Q2xDyiCdi4iI2/Duh2yYDlOzzd8yOsWrl1JacyZORv5NjhSUwLURt+z0PU5QuqTZ/Rr79Q/Q4Mfu
DFprhbW1qf9MZGbbEGuIDW9vT1WkqhyddzWk9+sQO9c6fkEX8Y4jANvfsGSHRJ/CFdjs2XC9X74F
jydhgzyWo/Xqtc3LCnGRAyaQLIvQLs0E9tuuDG6lOtnQiSnxfEoyTkEWtUKLkcH0bgrBcwefHvYz
N1qh8GsoK7038ENrRYFLckXln2KWl72FlioeX+wEv8xoT9Hoad8+JqFjbLrhTBKqOaSkp6V84Aqj
aEgivWtEtKazeSxgchUJeW5tipm/kiSu0p0LCircKDFsuvYvDiaok90uaAezKsoo3SCPLWWYsIlb
OaQRlznuqDvIK9Rw2yPILSQhQ+Y64iIdi7Bvkl9QiUU4mEek+PrZN5NLXvYfavEQci7l7ZDtRWd8
IgBGqeQCJkg1FMjJdZbawN4ybDXmjJkEvTRZVPpTgiYZcaMItPzV8oEV2hTWPG0RZFBaUIBEdfzT
5//4UDLrcmllUX3WqMqRCUq5BQMW9BlSgWmTrjKNQCrEU0ramUQ+eicHfgGOSXix598LJLPjUsfz
3ulBn7a9gRTd+gTf/MbYbNf6oIxigULaZa6KOjEdw4qFa2FuRLhq+auh2qKY5MjZs+yMef6b+hzb
zYlyB6bZ6nz1cwvMq2zvDDv7biUqy3hFqMyUUnoKyZwqV7ThN9qkHgbbXCASOzuxZvkuwWudxUYA
/IS50tRjWsMZy+Z+Z8GXrkVkuZiBVWF6BxTNzyUClwSCBkZLlGKIhUpr1AIjjinLE828T1T/Sezs
3WAMP4SV/p47NMmLBtU+jgm+aTX6ZSjgNZbw6r2NURvPSAL2qVU8k1wza1Brq0LcmJnZH3O2VFom
dkvuq3TFi+H6n6Mo+2A23TgSdvXgFMYj+HTg9Iq89lxW42EEFDkptcWo6beD7jx2Q9sFiQ5aZWqX
lz6fPXB58bPuu59NljElwns9p9NLYmkKQKFXkxpJo5Q26Itm/qpz6w9v9iOarwMbGVkPK4mFtQP3
zAaKnFb1HXw7IjpTnsJZ44Wmc3126ulo5hp1mPADUANVQBR1ukvQoJyxo8G2Ss+DOWTnoe6JLcl4
rDfvO4EuTJdufCQpbFzILWO9Q1fRYUVsZuxJIJlSBpUIN/WZhsDaQ9mFBh00CUKrWsQ3ABBTOM5I
c4UOs7cri1ttgXMHbxeqyeSqY7kUZ50QhJxJGAelCa5fzqZia1iIqB4ylBI72fu/UQa8cLyDIBSj
91yK7ABdHouiOnurven7AKhMqK9KCatmaAT+jp5TtmmTosnEPKjV/NkVcPyWtu2OiXsojK6NugwB
1uK/2p9t5jVBi0HwkLQ3uQSGntj0ZArPhrsAXv+gNRfZav0DuOcfx9WXWxAVDpLWhmNAUuHj8O08
akynJhqPx59u+x40wqZqmsLYdj6WcasFmD24ZeNcyXIjdcA3D7bC7jVCPmcW7phBDyxUSxySQB3x
x+zYnevQ8uKSIQmYTeHS/NFN3OZObL4JI1hwTlBNG9dR4CHzRWAWxXXuLSDzpC8h7/P6HceNJtBb
zsGE7Rw3nttVKEeQsj0xBDc+nFrijx9dNJ3wosRygXzMcHr2/xQy1gLsQc5ezlhoKvXi09jD3yeK
CIN3xJb1EBMAZVHXT177UMj6d1XhfaHnAr6WPCXUbrGtPa+upoXcp7ex5uGH41mFsYXDWqxknNsA
z//ev7NpfnRmDIrW/JXOqBOnhjGkrgGClR3gDSHywJvN72zBqNuUayAt3iH3kgxMScbU+ZI9bG30
19fcptWmrzI9SZVzAjSOWA3wSgzlWwEjHnOw+VA760euX0jm3dlO+rUU7u+87rRbBrK/GMvhgNiS
pxo5fXcuz6pLUh3OoCzlRKRPKXLfTQSUsYTo2oA+gwDGVKO36FEyUjqaOQdtf8y4jXz6SJXBIis4
Cuf+RzMsJIAafVhntO1K/zVGtA9D5LOPIYRMvvOgyrM51ttDoOkbw8cN1wnTc45TYd/QqGDqb7zo
2/i6L5G3eeW3y710YzmXrB/E3pnx0A7Do5lp6W3mm3ddKdIjZePJlYhiM6xrqea9Jyjy2P6gAM3Q
e0bD5iDdfNamu9C+leahaDQAcyNHI1SjQ7xBKmJ08vYTQT7zJmn9RcwGuJ7ae0GJLffkCmlHl6iZ
gtx2mp0WwyI7pRHbkK6agIFoGhJxMnTVdkUDcmjbu1NGDo3H8hjFy/JooFU6E1AS5KtsMdqglyqc
TzSMgMTwPdhitLiP3/LBsU5L2dVhU2TP0MbJDRf+x7yqt7EEmjNo81uT0+ulSYXNRbzOcfY2gjG4
0XpisSVVcTWlSHHK/A4JBqugU+BJdfqwHZ0CGRr7DsQqLSnSSF+NJ0SBl2y1xgdSZpB8P2s4/aMm
p3BdariiNWAGFcOu6TjCaa71gN2O6Axneeomvbwfp52bA+meRnTSXlouO0jBMETzhjc1ro7d7Jzy
vIXPauufqU4FkdTo91rjVKKC263GMkeaPRKEVO09zoHpCoOz8TnBan73MpO0MDbTJwJ0E38y5zei
pzPGYtBpa9fRgrG03COOizc6/886GmX8Wt4tnRca+CtE78WNIcZK6IFl6oRdb4Gw9l+q3niMc2eF
DTucbZOY2E5HnUT4G7SaeITwiaLFRWt+8rPaCpTx0HQV9AHLYj45dNgUpMLj7HTvrTfbt6vSTy4U
gk5DmjRTytRMZ8JyppM5d3h41tcyKRwGAVgVdFthoJ+vbC+4IdyRs594ddPyUAPn3EaKBdgvs6Z3
2PlR59YR/ieXpubUg8oCkpy5Nwq36gNqrmQ/AH1EiGEdGUMBOWtHwDO24vJn2keTFnccrDfojJoP
sgKHkBTiYjnrOxuHh93kbEIf9oAZvDrFBNWXNdpShQwatF2G27ylNZDcZXSJiqsUPRbh7WPPffZA
Rxpa5j/NthXSIp/2FZG6sYXsGHQuTG8Qf8i/+yvrQANVNkwt0ziBM9lncwqyr57aY5bO+UawNXZj
RePbR5EJcPNJ9ybndZy7jxgMTkVu0BuoJjQ0v2hlpaHNZQ2bGPAHKdE3KhbtvprOICHWv+MwHjs0
KQmy8ZkjKiHAgSa6R44A5B9ZlnyIodHWGf3uWrFXaMK+SvhID/Mq9LNiA5P+XpOgCssqftUHQsHA
b+71Bqt/XbLY24O4OliDd3HhYEWnIMHixtbW2q9sgxgwY/Oc+VYe+qDL2FCaP0bvu0fAzvc5LVm6
Q70O5mvDQEsBntih6cM4ee0y0IFVfdUqM6pgoJu1Si4gaaK2sEhw0E3clDlcrNL5xvXMMhHZ3Mp3
Si4OJpklDqw1f/GQCybCUG9QX0Fap+JWqxsyWaz+CpkCoOHSPheN3h4dixWVt9rYd4ocjkFS7nmQ
BjK1PqGseVlbjuoItjU6bbl90OG0901rPVRxBM3iseVmojGosJq+6xprfFXcTyTv2BVMmBHhF4Fy
ytZWNI6h1ITaybb4ajO4tANOXRRmdrz+TETLqsLrg9SFVExniurIyzc8fXM2VvtPVhi3paZr1ASG
H+jLGiWDdO5xEZ95zWa/uCEb2afnE8Raj+DZ8DaRLYethsAaMoBFB0qAunbSUNEm6MyOapmYrAGn
LfvnVJJCEK/VyTRg1OfLcE+8/Dv4wh+JreYI88pUqXyznUfG92HaseDDiFo4FlAa4IUil8P9xVxP
HYocLZplCiaks/pRA36lIe+DBn8RZSjWiEz8gBa0D4tghl0PiOtHb/BCOiHTRQ4C4sGK0Gv2QkzG
QzC8AikLzbXHIZl0KFvpEDHrrQAMV+HiDu+FOWEGLMdglNx4s9aXO/NzA+50nTuFydaTWJ28DRNv
fDQHwejZNz2KmHPnNoQFoEuIdFqo2G+te2OA3CZjG7NO0wWOhnLalQXUJ/fEaDPfVTXPJm3CnVFg
885EfXat30O6RL5D4I9NvDtHXvsbSxc4uon0HHjzbPpAwbCPB+WoFZduNX2SV2odeIR7j4WU2ZC6
4/TMSG6Asq/zOnaN0XwDLWW/bD563CF7z0JR6AFYqXx60eNIgPmkTqoznjXYgAdDLht4jwdnqufy
lDqWc+U+CNc0/ZOCEYnKcVUYDJ2Swi6HMtq8kGHoVd4pRoJI23KBwzzydR66OJBVFY21Wo6mLo64
0VidjT+9qJn4k4Nrrtahd+nC53l57zU+aSwKp0DimQ/jivl6EYKl3l/EmdSBC0wzWls+zQhMdMyG
wXUutX/TdpmOrwXzrJYuwWQiSkzm+Qv9HqBOx8qP/KQlAnEM1m06jeb4lqjUP6wlsmfQFU3Srzc2
Bm2zJcN80LCBamb7y600KpkCm0nppVGunGPSuldGycbJgEys+7aLocT+TXDRTsIP3HWLTeJIbDwL
Pb+CFxFKYaA3HC+sa4Alwjp5GS2ubEuxEuc4nrs9lMrdmidXIETrcUFJhER6YROiO1D2FVGH2TOc
/PhMVYypuVodvFsVP1Pdj4vZP85tI9GwVu2+rJQPz3XOQlgtBsLSNaVqzF0qmdU7UI+BAl1/d53F
Fq8tTwCNOM5AUaA/b2mHoUZ+VRUdmdQe6I9p0zy0Nkw7upcHbOsLjY+RmSyAJXSCyEhvJJ2kXX/p
R+uu85s0WosV6jtXAhuchT8Uu3Lql/cgokuyA3zwzTRBaDu6BYsLjNEejcTBahOfOJ82Dw2twRdu
g8Q2qPKGkvk8m+RMst3RtgFuauRdo3PQH9dxLAJ6nRgy2jZ0FaRv0krC3nZjnDDGl4c1KywAsNc9
upIplFZtoxDhB2qrMUf1MuKAhkXk5lCfCoUQ3iwf6DMUkbEa97mfkAmpMc41y/b3zCQPCZV21yjj
xx57rLkdEVnSgCMWD+NOVLB8sCpELj39CEwe5LfJhtZb6k8wA0nnG5/57hqyXM5TCgIUmBGoPM0t
T1CfX1etum+hBgdOlaL31Y/CGFsoRzZiTauOoJdczGy5WhnjsWoLirJC34V0ainv2HYkRG+GTibQ
HDA49w7+sk8H8EyzDgE3IZkFzZCPPOvFaOpHS3qQa7uaiBORBgwqXmNkNETVBNMgCb0XFUDZzvgg
oCMsHSzodGSzg5H70VI6dxX2qoCQFD2w3A3d5DJ1FjruGmkDkFre2Wl2Hha/OK3lg1jIIOipRteF
+QCQjx0DRuciiC8KRgMY1Nx11dHzRlrHafGEIAWro682gtgCGdmcn2rOU2O30qmEar3Uin40+oZE
xcVX54KeYPffnobB2JOsAYkC2vDZICY7YMMOLRclMAOq6l4WF78HmVn47XC/ruWrPrXIaB3Nu6Cl
ZfVTHnaCJGMYJsksaFgS8ooHcs7a9nNailvL9uSrtcbOMa1N0BrZoh7WuvpN6x6tSf749wM5GaHr
uF6I74fcIy9JzxPUV5ynhXsTW7178/dPfz8kqgRvlDNq/ddf/OvTv99smV+mt5ENtx/0z4d/fWtT
wcDIuEjBv/7i77/452toovpzu3aH//Il+/++uH++9vdfjYrDKl21JfzXX/zrZ8Zj0R914qb+u28z
J/O/vuwia88QMfrTf/e9/3xNiDgOyN+icv3/L92//uu/n97My8SK+D9+o/Q5mCIpiP+X64N/eThN
ojj/8x8l/+/6/PO12ugefAOpQN/bN5OR2zdtNlbYhbfPl7g3TzFBQ38/KzCP3fz9E9Zm0wunslXQ
SiYNdxSng8Ia1z05selL72Rt0Pd6Ev39dOEkZVgIVcSgkMuM0g8ar6xuEGEditiM/8TZ44JUFu1U
/W4wVY7cQS/CcXpxu7m8H3Tswanj2heThN3zhCTGWgvv4PR1+i60NmzttfhsJeYm4gL029Qrzbse
M8e+gCwCdkm8uH2jYzpVkIBzo37KY4SftsFTOFfqBMmwu9A52VKoKNRNw3lNOUOBUaFdWrSwqp0h
Z3gqu4s1Pzl+lnznDEO0WmLdMIor/npG8bMeYWw+NUb74cbgSFjVvXiZ9pn+KWiKk2cnCb6TNi49
OItKM7MTdm7nNcJ3XdIKKUErsdezrG2dnXJ4pWuLvlPtsDga+96R8Hwy43F2CWxLKkZgRb3tiqo/
wlf8pvYxTzm2COSADFUbpBdzKt5TR36tupYf2jlLqHHTfA/NkCNXXp+Yz6BBzRmtV5nYLwxRCARb
QxyYn0K1lzI/VJYwju2KGHkrglsrC3zYWAh9AY9S/B3QfcZnxgQLcTgGHTcMmYM75VQoJ8tcfzDK
+JBjtHfYgPHMQ90S2MMZcQg5fe1x7QI4JyEsTLUHYtCYJ+W4OVApocN5hrGhke551lbaG7RL0eV9
5fgq9tjzzLDFAKPN7MFuDAFGUagfFOIC9nSKknFyyBkmjhyPMTZPpkxGDL2ky2lxd1P3bjqAL4qW
+cGydFrQgk/bG0O5Hph744Hx3+GUM7LsCO8Dk2uXn5lp5JfEqTlcpWdbZCfDdE8ZMwPY02QY03U9
U5bFJpqg2boIOk9R2luRMPQPVB/axZNDQO8IvdPqymAQDyqfGfk4zqlnvw1Jg2Zpct6Wqpe3rkBg
mdk4Xoe+BUGGEmRYXGYPeH92GPcF3v4NGc2ungPp7Njp2GT2BAdMIZab96w0jlPTt0dhlc8jsiAO
ihF6cCAnjfOzNJt+I0PWljaiC1LfmzeKGdlxST9d/OlaCFWfTd14rivOrGMHZLPzrRBe4QRfae+U
iR5Ri+/8GmSDUi623Q4NJCn2f3CQaty4CLVqeJ77etZ2FLnangEIWquekrGpvxprkadUSx6J/OSY
F7dBsRrWlQqirNlZZ1hSMb9WLLB+dhkcJ8LMjmihlz3sMepWZrIH0mceVDGKkKYZgsHxT98tM7Zl
OKeGAnXla015NgSPTE1CXF7aWF8yLcxKQngr8WxOmGqThhSzTOOUltT1s96QB5dJ/Q6KAseIdlUH
FDZk6An6YHkx+SEpM/BRpLdru6q/bwZxx71dh6Q0RP2Es8015Zu2MgX3fNzStsC86VD06MmgAHoR
jmoM5IBX1sFiFuU2dnKozfyzn+NghKNGt2xmyM7R1aEtqJL1XeS0S9yU+stz2sdG0IbRoMgWpqaA
/xnG/qh0yp8RQRWE7PxzGNovtyIDUccwyGSryw99nq2sN/S+fMb0y9J3N7X77iLL2FA3JtEFM4Nw
8l5hnqxfw9BrxwHTvuveDoDmlYPgdvTcbO9UfXeJi0dnLpfzQK8moNUHYyC595mk7jmxrNFoWd9j
3//qaQx4EyVYXs2AmMo5GPzWPi59diL2iPygcpYHO7vVkEefUJ++inl4K2Z2+hZG46iL18kcvzgs
fpVgu1E+FbsSaht0YRqiExJ0b0r3mUhoJNde6MywmqRzpfxmQLiCBqxFHZBGMJ4sB683NKWgMIm3
Qesgbdek9nfc3WDQMft7l0licXexI4iwkN3P9lIGp36DEP2h10m9CRpom+obWJv+XKEe8eRm57ac
CKqZkdWBWPsioB3WZhY/xYR500HxAONkgdk8pt4qD0YyPNVia5oCZOIZxJYf2x+D/TmXP4k2fcK4
x45VsjwiS8rw3mdmRX+4ZtRlgLzeu2TFBAomrqizhExuFfYqVxt97G0pgeQzx+iiOkHmMzYtLTSC
TNa0p83t5M+jnz6OjoN4Fdi0Kx1EBVp3P+rz61JUNJg0iwlsdsvoJX0vFIIbYvtcY+xvidGwmCId
YteBYZ7Ow7Fx4G+otXwyJbSNUjfeuowTg0Bk1Ztf7tR+dKLaRsqYBhJsr8wSGmawyXMDhQDu0oQo
dvC+mK/RX7KdCCgOhGkcnRX6A2QO12Jp3UvqEeitgzs7kIDEtfDt+dJiHDwkdX5qWfQirH8H1Zkv
YNmGYGWPCwxEpCU9ej6zKTG07o/RNsaB2Xd5Y8kzWcZ0M1wGAIi+dqzYN0Wi9EifgfFAFepGQnfm
0Tsqr5kBInAmNLiWHiDEneXLg+rtJw9jBROXpji1KycttTUmc/nD6YKTd4tkzBtT0kn82zLt0kNv
8pDOsQg6QcqXu+Q5qJj6RQdyF4GcuvGlOpJZ1+7NAUkeQlS6jshpPVhAs+VyfYdTbXFqbzKkEVo6
7QsoFa3muTAn8EgXTfuGGXoJ8Di3mNinCCPyrk8t/z53ZMjEPeYUMhc3MyczzmorDiRGcngkeH8B
P4yOdUXeyJG+gIDpZemLyF57MGUsdynr8tRurdl6Jf0SLXLZFOJWuoxCUIl9eGVqHh1fME9raD8n
o3Vjdsivu9xFPROLb2lrn4r4ogvle4d33S4Q1Q2gqUsryJIX2WYPZml/bGv8SvckdGUiIqRZBDf0
d5VjPzFVGfet6SGW7Jh4Z3Alo5gB20wE+wGaHNM0YZ2loZmR1bqvYrOONyM8f6EMQJ3IjNRwl6CC
35sb0ZvBGhwaiNw9e8zmuK+o5nq7ONoArKg5yCIZmv61jq3Ni8p/d7FaQPZL3CXBXJLTnI/0vyiz
h3079CdVT3dFbLNWzN7MgfWtNDngEz+GBrXCR7AO29LCixjlEuHXOLG/L7uqVL+qSvd2arS/Vq15
B0yCJCdZTrN7qhIGJbJVwG0GMHaI2qdU/80tgZrOfdAJb3ujemH+66MsBBj6nTOho23nw81H6d5Y
kD1a1WP5TjUsyKgVsNRTYInqicb3gYxSugKM+46txiiSYIO7uciGS84P2NOGntFdDWZK+0nEcJJo
s9Mm4f2QDd3ZKnnX5ITOuiC0TM10Fcrm4HWw5N1hZo9yJhqILrKXU/mUOh23zFoyixuMH2O07hHa
uMcZlK3ZjvYR292vnha/WAHFa3bn09d1E9CyEEWKLsflcxSjf4cQUCRVea+k/5A547tcTeM8VpRY
5JofbL+sznMXm4zn0cksoor3yrfuL70qyUDVIWBVwx/Dne8Ja3ZvNNOSkduDrqdCvK61nRyNcrzw
xoiTpx0XO2nvaTUigTcOjptah6x9zElExVJeasd0zhioEXS8tnSQ8BJZO/rrOHAzYjkMDj01pTZo
lN9NR1icnjivRuHcmxv6rp+s/VrJ+EDiwS+GFvN5FG3YMVWMYnYDqOantLJ1uN4sHFbby3Ph+fgC
2+Jqov89Z1kjz3//RGaxd/IYXm9fJofrLuk9M3QTAUPF0vN+67XTDezS8Wwy/PSp3OzS4ywxEBbM
CalrDwSNThE7yaEHjHVo64xKZTLcKK3pr+mGOv/9YDRCET9uJ2cKC8pYeJLjzhyMP3UPW6hWTbAk
8dY2qcbAdm1ge12pzha1zZmsWtJNjfVHlC3G39X/KLpJo/m1POQZ8uEyoxnsLQh8tn/SQJ/8jw95
SbC74TCt7tHtEqfovujatIBs8LgBEzcHEphBFOS1U1O7tKD6ddEOBbLzNImv3Bn91qbhHLJdHD+W
gCAEFhQOJAsk+aw+0ydClCxZSO00186Ni44884yvZV70IAYx3gOHJPsUTA4zxnNbTC0MzzY79XpF
f9Zjjt2DIg/iWPuL8CSPWZL7Grt+gQSKyQyOeaoHfx1Z8F2oUltbCKXO5zzRCPeXwUFpPM27nLzB
HcwiRoCGjeYhZh2zqXYC05pQmEAJnzu7YvyJw65AfJI7HIFLNOxpVn7lFcPaXne+NKzaTjZiOgFU
ckjG8cnXR3SeztLREGSBRUh1MuaZqQSltwc4qgl6hkwAtv9iyXgiWROTMr/JzS6JsmSDn7dfhpk+
0pH6QoAoKHTbtzrdwnszjToV3gqb2GuFr3CZ8vfq1JvimA0VIVtaTSaUZFf3h29HcSCyxPfAvQbe
Ct1kBm939cijRdoug7xnkx887E0+XgY8XegZR4JOmLof8AASHJmvdgjsl7KV/r3m3y4qUxe/7pEY
2XhwgEZcY2tkisydQsYDw9YFAYiJzngqrEfgRZDcZgLbLDAvpBcRu7iw7WQ9TkDykPbDWr3WkxN0
q9vB+IGSs00ZtT5HGjSUz2lifXXGjbWRh7ffc3RxWaytdZdJamdwE+y2Q/kkPPdVb1ZKC+rBujNe
kfiTWWBOZzkVNM96M2IO/EpIrNgJzyAeIclu0SIlljzhW6EbgISwThOWlBGhlq0xJ1f8dk1LJoVE
zchiSsIBSsOjliLP190ytN3hZ0BgHOhTfsxF1xxWv4khoyYcE0HaiXJQ5OEut4SKLmZ+cA3tKylj
RKWxLE4rFZ4sjecEHcozPAlqHPKwpXbr2I7LUs5cA/jwOV+2UHgiRAPHc9973QOu1nxzboV+1flh
PpcugjtCU0gbzgJn56mtwpvLx37idhwzi6uvs1EOYofAxd+6FRlw/EQcgKGQx2Kst5DGThgBuEoL
dISmwrnp3Nhu/zYbE1MmGMOmAuqkD/QhfWSg4zbutBp5J3JuS33xDQC3xC8546FqQYLGtMhyDqqn
pLzoKgHnY7rySMmDWoiaK/QKxY2k025ZO2sIWo49iJ4dCpr0ddTa6kaKx1LO9g48wE3ntT+ojZ5c
J5P0d/8wIOsQGnC6bOQ9hNYPdPDMmTL7o7EUqghLMTKvnHcmdHgUNaYg/VgB2vEKJKhOfjX8EW/m
xqMdQdRbPahTK9tSuVtiXjp6LFwkLAdVv+xXW6LwTSJN4M/Nhrij8DGiIa3jYzOvx05vrqmP1wnG
yxIlMr7jrOVFgi5cYOPbqA1z7ytOPXlZYaFj2suNH5gxi44u5S/M5x0y0R4EFijkmj7xJnVl/+Ca
zj17eA4raPAPptKZgFLYs+BWMK8/XJPxbSKZt1sOh2DTa75Bde4Xh4LKKUzAtFuCnXRqUjAKZiYg
xeGne1Si5Nwj3GN6oNDz1dbjYOjVZfApdS0dOd46Q4ws0i4CfDTfp2kBFQa1KxOMi4cmb9eb4DwF
pZ+scE6Z/Yy5j9RH1+OUcB2c1AeRV4hTg4xqaP1IrOlpNUVznIju2i8VQhTOSXA/Zwt2t00RakzZ
TzLFZBuOID3MgRg5OSn3FqZmjqmdgb/Ttm7orUV+BI6FJdBHfOG2euAB2YJo+qQz4fBbD9nPClKC
gn2ePf3cczHn3GJogt+rQNxPzSW1sOiWa1pU/r7bpMIw3if/DxXddTBZKuKakLuE/fhsGcUYDnr3
GTO6DlflkS8vCR8wxGPaXxpqtL3InS1HF2aWQdZKpBvz++a4zoYR8ySbNAQQolT9FopQW7/blkna
8Yi2OTNPYuo+FPv2C30dkK+9tl6diaxB2ZcBU9IADaIHjKN59eoZ85wSxFCtM9AqzDiaKA8aJdQB
r8+9VwDQitdIzm9OC5/OZeZEycFBm/qUPQdC4IwyRZPsoG0dxbzzd/aMLZelcg+0npSCVf4pekz+
61g+0rqYeIw4++EKtcHik2sKkssa76FuXYsGWYaoxoY2R2ofVi++KSuaiNinZJk5EYKsCIMm1tLi
2qsUZV+VR+OieAySFtGqxF8AP6069goVXILI3Z9Zx2Wv/7KzVobSsw4eP7int3fqBvcJaz+hQWyF
mkfE4qoRMBtbpDll7EP8A/SIPcE9WXpjTOsTOK0jkigzyLW3CTXyfqCS2eeKXEO7YHitiJKchpxS
pWno6s7iM3Y2hJ3DLJ6OzSMtS16Vqi4A/4inHNXXADaFnIE0NA393jDxIMcJG26L1Ak8PiEJNuE4
cH5g+BXGd6OSD6QJBiZEi0pjwbxKQGQ3k22VUUk6FiIt6jZUPHES0Ga4GWbwBnDdvn1BR5sMACyR
Y9LcOXK5VcbbknsALEEZmN5dnqniUNQSPndufm9v2ZC5rLGkKNKGG/CM99mj49snw7DEIW7Y3DMT
pVFRIjRHVou297VFQ92qtTrkCaSWvG9uh4qQRtttteC4kEwbJvpiRBxYkiD5cGZUbS236L5EuLqk
bXZXetxJTd372C+sF93qQAR3q34ms+9N1gVgizank1GAcWZ9uRRzeU2k+W0MFb+HWr5LUIPYsoGt
G77HIVKffq+9e9SbxQsHZJ8WMuqiRNyNOfN3r1nyCHgVo6nyvBARXwHhn1Zxpza1SIoKFXhZJl1i
ZjnPpY0zh5iKLIYSeKG9hIBtb+Kmo29vhoZOOESPuFKXYsUR7YNEbLXPaZxcFJ0CAYhY4PEpUIFc
UeI1KN7JpwP16mfesc6uaxdXtxM5BR50ZgTQJUkNfPOgjno5k2WGyjKsZFkHcJY5dYxnwE//+SGG
bf2fny40MJFcn2h0gNiV6++1mjc0t/7J255f+0zvjtlM6b6sA/hno2C7HdmVJ1qEpQB77Aw/tc7j
Z83ub1A9d3ZSxJHksdqj8UNvwabicaRAchM2LIghCbd44oDl9hUji7riVEaH1GmJRC1J8cVSI2Eo
kUfqT8bFHya0BBC1QigW970z3ehu/U2L+eoWJvLxyfpotfZWWt60myqiiuMlhkvwuzNo8JG+K/fW
MDDmRw/j9eIgxwU62GQ8qka8jYbjo4YQ9UFz2pslYYqtVSmL8TycHaQ4q52Lw8hmuV8JypAIneB8
IQYk2aWz9cBtTDNIiadmCdd/ZotBKI4PtTVXfgul30MYuU1n60tvFwCh6wsoadJG8v9D2pktN650
2flVHOfa6EAiE1OHf19wniVqlm4QqioJ8zzj6f2B5/xd7RN2uzt8UQqSIikWSSB37r3Wt5JT5ODd
CjuIjB25satOzauUh5oYNN6Olhe4FRYBw4u8dRk41qls0WmQiTFMDdROEmqxRmMID1EL5jr4FM0j
H8CwXyabCkwwvHfivWtg14jaEAD6VF6Vbn436Cl3SW8811lNe9qIn1r3M4uTEBQIQh0QalheO2ud
sklc0gh/CRIblighFSsOqoNtHBwbr0w3AHnB53tKrXpjBIO2UT9thRSzbOFYF/JJ82g3pU5POa+c
eVqwYsjOfCzTor1eU+lbQaNB95ZELgdorOlHLXpzoEOhFRsjQx+dtXtXsUNK4YVEmkE+nqIbNxTu
dUDmvm78jrkK7fWgRXnopNLdgjphr4aZe5owH/XZgxcwftZLRk7YWIm0w8E4/zjC6LVXGVEwFPCh
hSM7TFYB5wvQ+cV9UBXxwa+gP9MSvQR1uTNnaWtQWQfLwBiQd+3OIJ90Z2f+a9PgYG2Zj22srn8t
VPsr0j8zyRkej5nDWnsN8jkVhPQ9ffbAJ5zQ0+JjNNAtVZp8D9NGP9RdbxKlR/DykABSRTNJmZSd
o4541oxecT8OLJU3VdhDrfXtHtPFydd8UkDsGo2Aavwji7p/1GSWUtkJwg1Hyz4MGJNEHbUHEqqu
scjqbapbx9EBysqoBRZZmqyEjouyNIxtaY1MF3EWheldybBtUQ1leCDNi02v9ySj0tz2XcHRTP7c
FhgkWkfNtpdV3hfbKCdVgSMIIWYf7mPTfJBmjbWqYEPeDmiRw66ft4fDG+vxMzGf19RA8Dj5hx5l
DvUvLDQpixO2EHN98g37Mw/acENM130mP0wNKnhpu3zf2YWVOfg4AE7PVUaDxk2ccKVQNi0hznCq
pQCZj3CMgTBYHAOzucCUMWBJWgWJhaZ7Fly01i8Iuc+xq3J0Yd4iNXt5rQHqhUyzQqOHO+P/0NE0
9VGPuazsX9OB4yJ3SFaKQBHKvoCtU/R72RSvaKO+UyjH+8oDCNp7y2aIF8KrtZVXsId2JShl3HPu
mfwS3TauaJWxFSmMv/pAU01vC9iUckzXMFHTcdtghUTcmRHJR/3FDD3c9oa2sGuCYUHLF/CBODOU
haWt5UiXdMRGmUmxj6CS0ZGTO9NvWLnH/twW1uWWxhY0BE/mOZWQ2aE1y+bkIR3WIHPX8BBneJXS
IboDPseOjIwi1yfpZrBMRPMTKQtsEmA40IRJMgOPOueYNEI0mClyv7xZquVQbuoZcdXm8HOcPaK9
N8/AmUmGecxgtEA5A8Ttl62gXOCNWuGTrQgV0crVnLG7JAsbHKC5Kit/41XVx5Ca5S6EZJNpeLXb
eHzuRuNt9MJDavsWa6L71siSOLKxTI6g/s6NN6RHmD54KxApipERZ4N9aoE98B3D3C7JYzDinXvG
0OKTS6aaJSyqlW5GMMnZZmqi2FJipHjJUotSE4dBlHUns7bNxWRtIwaM1J3UVomLuouYwiTAZ9pZ
IDizfiIzzHU/6UnyfcfzXQ7OKwJQCywHo8FAnsLi1KBjXvWhtSIWHGUzK5fm1SUyU1o3JqfO0ug+
AHU9RCMswjy7eIJtAn2oS0zOhzcnNIEQX+CEZmgRnUVMNIIxZjslBpJAGUO0Jt4gwofOeQmznIwH
MqSJDeKk6tHCSpHx7gCIJytlNhHHOfUpKNNS67jQBBXw1oDk1EDg4uS7qDVo09Wk0xmO0HIZ46Uk
yHg9OKSQZTE2+16cbBRt69qwftRVVW2lvSwDD7ikeMQhj7Fk8g61YBcThyiyNDc8pSVR8HFQrQwn
2Iet8zC2DcduGNyPmAg5q2bYKDgY1ADrIzFZeBNSNyO6HfNejIXQK17YuUkCLKJsbbuXkbnlovf5
lQLpvumIGN6YoLESTdIWod3Viy/Cy145qS3wH0O3MrsUxJe7QtqB4yLqhjWTN4QBLcHlOd19hnU2
yd9MF8euOskAOI6bO/d6CqelxqeLth4XpUDdHYrwmtX1R+wmgLcsiRfGO+p2q2+8sZ1l0QWqd7de
95Cd4bwjmkDNvKNZ/lyA8N6A3Rn3ZMBO6Z2beb9MWpW0ERDiR0H2SAoeaZ7FVC6jbLxz+LKtNT19
s6ZHbxAkRWRfUxR8EA6fIskTBR0SehdpzHTYV9fKgXdfAdCV2A0IE7L3YBvpG+BVsmraRXbgsXdA
DxLoES5xWEqrcgw+TQPoRCUndykEuaSQuMbWOcEM+hUV5UujqV0CBX7fUcCVnb9FMopVgNCyu0Al
zK6dl3ikYeEbQiC9mH3STQzO3BfPsQ2oGc/w0cufxjApj2rKrnUj8BzAG194zZ3hoMD10ACtjJHO
Zdk9MD1+8WzSn6toZIcN7iKuFJCcVOL9YO8wH1JPhKoI7HE+2ZxyONcYPwcTVtEQ/TSqAfVkxhnH
G1N5p5S38baSVYWqUHc3pqheZGzFW1cvKeoLchCZOHQ/2EKUK6hKI0J/gFMCbTon2VQy6Y71qGb8
m+/qKVzB7lTLtKm8dSrAKyO+2eINYbzjJgzCUOXC7xk33ZBUO63Gi+ViTzJ0zd/RnAyRL3jXJmuI
vrVMGp570ZTE7nnz0ltGq8Bqftiac4288FSj+NqJsAb2x6iRtsmxt6xpH8EMdSeSIET/YEXJYUoz
tjOtrm9JONuR53VxyIgKY03bGVSE7POsdGXhTBwrPIZlVSc7XysWRMh0u7KZ3EXccoKOFf5uTgEB
0ny3OiImPUTUxlhIzG1HgbiAt3IAj3L2G5voJdAZBiCwwoNK2+IOUR46yIE9LQuLhGuGENKqMHVO
+rRkPw1hfarNDZvbZVAaRPw2XwXco1VSh9jiVP7tGiFoUZsjrDNgeZp0PqGPk51bM5BxcJosjR/M
Jp88XZttEQwYbeWAZuOFGZO3r0sv58QdYFgbIcRCusrRrS9cUnL42v75LHrcj4SPCTqjKdW9n5nT
MrAG/CPEYAf+XQZVZM/OE7U7tlfs+rzNwMZS26Whp8Qc2PzeILc2y/RNeKXAl0IIXxSqfddNj2FB
G760vB+uwrPUli3iMhStdaCT7tvAAlIdI/5MOA0IDQfhnRzZ3tC1JOmAmsCFaYOZxGM19NGh6611
BJY1S2rfGRwQf2mxCtjhRKpSeqbLit5N7+8q17lrI/g8YmzuervP741x4ptOHwvsGVlPq2oCq956
krqFdXotYTh62lisg+kOIMWyrJlGYfx8dZi4cq3mvN2gYHe17VCYJobH4EITkn5XCTWvKKjfQBcw
6qO4y3oPmkOodlluMrf5xf8jWhoahsLYJSZ6+PTLc0+bjqJVJVdFLyTLsm7b5z3tdQ1HeiMKfFQ5
OnJZFnicJovNK9OISofMMw3DKYrde7DExyxuf4yj9x7VtYUQVdNWVjJe0wDEFuN7fK01B1/ibXoI
OocobJ6tpHpixFcs6K+MG5Y+bynC+HVkkFTQUAnMmgjJWFDFlg6lHnmtKSluQUk2lotyckEol7Mc
nLDEl8oinwBzJa4XmgWVcEE4JceZPtsyDTQ0uyFmll1p+bZpRnzuEgYSQ+ttV7Oo9ToSF/yZ03Ik
9mMNp4IdLojwOXmEEUkJsGypdwYZeCGO8bq8YKimPxiyn6zMYzrp5tFJk7vSr/T5u9Ac47TdBTp5
RQbYH16YmVKMqmo70fkDTar2GVm+xMOsGlGjEGo4s+o6Z2Kl40+cgNWJ1lYH06V+jQiAKcKIcQL9
Q75PtE4CHf2t2eCbU3SvZ+t/HJjzf4CCvJLg38ncPFZ8o+rAuzdcSBiu+5XVrgvDQ//Jpu2Y6dOp
tsVXqqgo/co7OK7Fw3xtYCdd3yUuEca+soZFnyT5GggiNL/yRU9pRQHN6zm3Nh89OXu5uOdkiaiu
XcXOT+ywxwkHoknu465AoG/YyBhzb1tnBiIIbcCv7BoxcREjYhIIneRmoo8p9z18fNLW5Ruys2/h
kZPhkBzTy5SuY82Qg2C1ym1wlxUJtrUaaTLimglXxWqAL4AiYMA7wEgEljioOBBAm3iSkjocTRTC
0EXRph+2E0d7z5zQFGJvIOq6L4457dCRb3yACoi3zx+YMQsWFeYBIpmZpv6lkMRAuHH1HfH5LYJq
JPOuJs8ghGNeWywHbv8U1D0yvCwZNmXSvaNbZPYp7sJBK7cSRhL2wppkPYly02CaYNAOinEmbyyD
VtgknrXmI7ThLugTygESQ3PYKCRpGMOPLrXXVk60vWn7+Na/tZDoB0W/ngHFIsgV7eigYLqjHWP0
VsvUd+TZMOddVaZORs7qpRJWU7PI8EdXD0KjBUscVL3Sc4Y/tCkJ9kkf+1EAh964ku1QaVaHwc8r
6sP+r0v1fOn31d93+X2/v93l9ov/xP3+9rDb37jdRk45Esb/76e5PcGfz/V//VO//xO//9xsWWcE
/f9+L/6Pr/hvf+r30wDQVsno7LE70oPU8o6xtakYMIeOzA5+wrQSIZUS5Qac0Gaaf6+LNDuojMDD
xe260SNXOt5u7Rp6RovbRXrxRJbf7vDnff9+KxY6tLXzcwU+tlhWqH9e//OpzC6p3n7fWGBPBhaT
7G+j9d5EInC7VPkaf/J28e/XI/gHxGjPo/ibqJQ2L9dvFzUETX896nZ9tOYhwd+f4Ha9mB9/u/T7
mW6XjMj559P/+XS3Z7r96s+n+3399yN/v/Dft90u/flj0tu14/c/hBMWB+Bwlc4s2coPUWqb2c4v
uCisElHx7dYGVuZf1//dr263MksmVTDp68MgKm9raWQAI5h/R7b85ocaxtze7g4eXaMG5mJA3OXh
9qNRMVDD+aprOgdgIkzMnZi9hdthic+xMaU5eAmrx/hcqBNE9c+8p66K23E4D2wTK2hwUfGNZoll
kIEBp1icwiPp54wPGUx36Ao0q/41TpIO98wnLtO2madE2crHzL7OkuzX1E6PqBOPaIyA6FXM2hmN
jHDp8x7GFF5TjFw/MDoR3t4se98xcAslVx/KK38OzYc0GOHBOwuLFqMSu/ZVFvtrZYMuCGucf4l3
wVFMDFS+cIKsWZSlUuwi79LM/oDksEoqgjyqJPngD967QzdutEbGaFMQcgXRBmCL/kxrCPJPBKtL
X7VzW14fayrCMs7moWYBGRWR8ugZdwF67sEU5qYa/AfEXJKBW/hOEExFuldPcFded6uiW4N4fM5U
bDEa61GEjCE+3xrfrDLP+oTccCCLdFl7zMHzeiALXoxfqQl5Po4xH1mSRkjka099Ym+7tG7ePYfc
DUWqSuz39nMwl7XZsq8ohBsZUoIPv4hfJzwHYM+uFNO6bL39iMUIL3D6jcQ4X7Rtj8GbKtJri3Mw
4gBCRC3IJ/Voe3ggReqpBy11RkONaYAN1gF61QBnEONy2SKaL0Y8vWbOnBmBe/aeutqDXpGkMiCu
3GT2gCGqavtF4sXGwnW0fGMhoECVoq2ZtbxD803fg/LZrDzxyKiCfwmmZ9IaCwaeC1pZP+LWQCxt
hsTqBehOxZ2SP8Yh8NaynzdulUb+M2HDnfwhtJlElolypRsJKt1S2URS5f6HVxPg42IBtzSTRZfk
6rXU1VuTYvv17PBMG/qZ/N1F4U6gCFV0HjsDQkOdskgf2DWIozCLt1BVS6zfC5ot473REHWVF6Qf
WFUW7wMtfXfRmdkFLkMj8NKTHyQZaG0SOhgCo9ChgdCzs+4t+slQzx5jIQbygHJEZRnj+sGdVU/p
g6m076lz+pUG7GNJMUFmiG8QHe3dh/a2rhAwsP/6kQma1KCoh0UF6Jk4u/ZeDxVvKX3MTu8Rp+Ng
bOjOU/mlwz2iAbBOL3aYwFasKTeiodYw0syQxmaDyJB016Uo2+8hq06Jll1dGSSrOOqeVfUq4zBa
uVTlelLnG5UwLk7VXs8rlE4I8Ga0xqwMUjUz2ZR8heozwxm7zAUBXw1zkSVTeWb4XrNzUkg4SjG4
acQRz3W2iGX4hF6Cjr2kEe7V8Y9CwBdP0XbN5I64NN80Y/YhhYagF5BjOMjFA99puWw7RoDmTm9A
hE0k2+pVgUjd4JPWBozAmVgNHQdaDUbA5JHQLzPMx6i7nOfQcbaxec6ES0knOuQnXfjVM/uBb84+
fEpdxCS4Fkti1aaGmZcQKa95sJkQd6l+YWsxXbChp0dMZLt65uP7Eai1wVaWsVIBaNoY1+t0u1rz
0V5GaU8nr50WTT5hDlIkOf158Xa9ou0MEOHf3Xx7UMM5MY9Fd0rErDv+87b58UTB7ZDke4cyrfJp
K1QLWrPs97d7WGzmasr701hgFzLgM3iD9gbcB/2L0R5rXWLcj6HBivbUTemVSBJvVxvy7NdqT8eG
M6Uf6Ct4vJOXuejggFUmZFTZGP8gk4S4Ai9x5xxlhh1pymlR0jFkwuzGAC8Mg79m7dOChDZcOB9o
dq7Ir8OtNmskZVDJY5KCYJUlogiB1bZ1Enwq7qGj2b0uwvje6FWyzNkMU1RD4wlctF3BYzHqfLCG
TfuV789CUqejsLRsvlfDQGXc+4fYDz/Alnmz3/1na8G898H0sZlFz8QBDsJJorjyEW2JjS5Qmhi0
kjUbQsTIfIHtBb8AS7eIK2tLA2FYe0LcE58wADhR1xI97gq+A9pHcM4cNfvSsr5MbSLOJUdzUk49
I43qrTRIZicTeseTEvYuTeSHLnuVF/zfxsqP0zPvwUfb2U+8no0vzS9DRI+unZ3NTvUkroExGqe3
dEx2ZcQLFMpduUVyZ07GZxOaLDnEvtCks9ejO50hBslD1z45JRQ2C6qRNXborfpiPebNs16nCCCQ
HQe9WAuFqFd5R1lNGhb4s9vS2zArg3aABr00pClIvU+mDv6pwL3YdPrnESVmIPnQl1291hV4Qafl
TVRBcvWY+i2hePsru7UMHOFz7NIco9jQA2hlDsbSoUESdsCa0Qiz83AlqL342zpMEgFPLrUSdxT6
zoZNSiNJi9AC76H00ecMVnrqzKfKdn64HmVqYgZ7m+7IqBD865KXQvQEamH/JNp2z5Hz3efQbdo+
/qkbJPSBm2v0+mdutT7k/PYlSquryvSTk3ifSEPhVhWo5HTPObExWrJlRoIY5d4y7SL6e1W37/z8
2vhxty5d4wXpVL6yvPRttPiKGJSK62p8EomFHbk+w8Z/yqkLWus8esEHCoZDhQtwEdiETvodMFIE
mB9Nmh6JDCTrisCio1UNl6axXBIr7Nc+TNg1mrVDjTR3pch2CJvPqs+e5RjubWl+Z2n0ydBSbhPS
YMeaDzcS1pFUMQZ4b1ZCg17TIcZApE2n9gXYYHcgaVouMr3+1Wi7xDKoxlxK4b6BBN8FKBxCEu1d
IyMnKNraMTzFzvkY48eETgpBziUxR1Cae6fYE+kUElqGpqgc7LMz8J0WtCvWE+2RlZdlaqmK6Gso
QW0J5UPjDTClYbtBgxb5fE3ZJAMAovZq1WoKsWl55SunK2MfdE63QkG39ALneQycftO26lFT4qQF
D+hpwZXAAWE6hnS9iPaMRJDLBc7Alp8O1mg4bFjScvZ2XFqIIJuuVWeVKEx45gEQJ3J/Z6y2s2NL
KpzbmbWPe21auT6rV55/Y51ftLBxN0V71ce4J/GDqgIuZ6da7PM1jqCyR3cru3CV9vYDOwf4dOJc
+2OA9Txb85+EjgCNYWk5zncrsLh4fOxZGBm7IPdXWtDBLndPRU7fPY88etUpw5/B8pjdVv69Bn8w
S6DWCs3HWq3NJZKJqKjSoTrVZn8Yp5/TJJcT+k+wH+Ai2yAPF66ADxKExaqe02CptRk1riMSIBZa
1j7oBlkdIytLh5/BQcIYVIJ3Qxmcay21St1XpXlfpuf5HJ3Fy5S3jIzb4lvG1TmdZlQyxedUYCNM
B3rStf1AfgOjFym2Li6CtVV/+5CEdOYuTCO6bhUNgqitGn6ITYoe03+q+27R2jC/GvYRMgxPqsnD
dW5nhC/5a97yeI2z5DKaRbuu+gWsOgK+UyTU9P4JSKgJaDHw7Zo+bslaOOU6IrzQVe62dW/TMVJW
KafJxYJ56XAWIChxqHVkFc2nYrmHIdlsGS9T+wNKAn9aHjrJLBY65JaTBvDBmgY9gYN3mkTuXHik
4ObpldW7QDxYfjGCZW+LHS1DxGFRvlFzh6u+Lr+7OWjNNWcwKFVBCwRqCUgCBLmH0LvGLA+XDElQ
PjxNgva5kRev/YRIZmxfal+9czp1l13FKcePjwK5HF1Xz+EQyi1UY3Ji3v/Cf/9SRKB7hjH45eC2
mQk6mwyHnDaD1LVc+24Tp7irZLBLdXU/dcZPm0HFcgh+hobxMXUokxgnc4KoaAQ3vruvEuSTzAQP
oiQEOzULbZvZ9UM+aZ8gHBkyzrwCTq8s4SC2eWfT0Lr6BaSzyWeIi5ljHbboI0MrXoUKlXvmfVX9
EG9kyQhJb4RgaPhZ9Ph9NXugdeelNHoylz1SduJjSDZ/zClN/6Ugq936YX17xM+8mPGGQfM//8fP
4V9/X3sN47D4+hV+/of3Oj9unv5+h/l1/Nvz1P/2ulafzef/dmXNRL0Zr+1XNT581W3y5yvwv/L5
nv/ZX/4VPvU0Fl//+OM/CLK6vUO8sL+e/q+HXT5THkbzOuz+HmRFrNVn3fzjD820/wXSgj4nVpmG
VNI2/xlkpVnuv1hKtykpXdfWbV2K30lW/MqGesNaKaWwkQTwu38mWRnGv7i6UrqrdIeILMIS/itJ
VqSoG3/8twLkPinR+1//+ANfLbtiKfgFL9PlxODw+5+fDyF+wn/8If47ryEY9NahLJfgwhLDv/NG
k6RBe0QH1AwhRkXlB3eQ/MeTwSpyu8vtx+3226XELe/7LC0Pt2v2/CR/3m3IwdOJnszB+bbbAxRu
14ubOqge4yO75PIZbYX9ENJ27ZnxP99+YKVo9GJVJHp+H7vTZ5VU4z2SwOTBdktGqFALE63cV8o1
gAjh1goAX0hUdSBAqgd4U8bKzMgGwdtDWwJYEQABNMN4kxz7S0mcG5nrXBTF1HpsCOMjVurURrG+
lTmmVjl+9FpjLuG8+ahIfW3fRlNyKnz9Lsyc5pS7PYZk8iGGMCo32pTtG89oed9G/jzB4T0UTDbW
2DnN6D6hgXujj2No248xjLjILfNZBcV+LaDKZxC+hXflr2cJ3yaD6PJIjFcN7BFhWaaRZVf1FpGq
1YXhvHb2NcM702YQZ8AxUQ2AMnFGnKHsL3fF8BhCZ19lJFBsMbsVuWrXvjk57IncZg9+n+FPop8Z
5uFA6eHAJfoFHy8tT58cqwDkLYpHQqcCRG8WmN+lsqWBeNW613DJcTJ2kE0PmymWNKgsDtG7hh1H
Z2O74uPoiQAl9VhSG48TprOEtgBwo2Nqj69Wa5h70y1YUOpk3cZEh4ZewDCJ8EHo4+pZn1UvbcaL
i/uPeAyZ9ZOZmpdTwAbXJl4XM1WRVc/1gFUuijAI+5N+yhQSsMb8WbTOrvPGBcYrrGDN+Nqn4qoF
eHoyNS0RFB0tA9QDjMfzgGMAfaS77oUOAjD0WYLj7dj1fA26s+HkW1QpiLcZvFT+nM4VBQuk2E5M
mzM2TsS4Tbhk871NzYXf4BW12CYcISB03VfFVJ0QaZ/qPjj62fRTlLVaDHbzLRk9yIBtWu5+mFSq
SzFuHG0iYbdZhyFDKaw3MvupTLByhOKwjzmjH/2KYwX9tDdPTVURwlCzn0HLyQ6otuqLSKjS2A9v
wU9th7BEt2srb2lnb3z9qAk6sH/CDrNVBJPXzuJpowVz3dUw/bYRQJASltA+4bNuI/PTmLl5Y+nq
V7yGX9rk6Ycm/uEMNQ5sJOpLPzWZHAvaSInl7HtT3LsFniAhOntn+wIQYlq+jG3rHGIcCRunaLeA
rwC39wgDsgdqzQZTnXzPpsbdSv/JxMLKBzkkq8pv9xK/w/n2I/ANF8Vs/uqUyoQXa11GgGDLHNr6
2opBqFUFKb/NQPO023Q1/oW6Si8ZPvi1pWMYpVXxnla29aXtdeZIiFLdFYbr8CQ9bCmZbts4ufir
Mk0PXcPInUD6g6HEtkamgQCY1pmXMLrCJ8lJ/VfPocI3XaAG07pdH8WnxJOfvkyPXl8/0rSYVcXu
r8rKQLIX2AiVXRqremSQa4qjGwkEPrPVE5vWsU2DZ8eg39WhuDQc5NoFuHQr9E5pBO7MsVNmAnX2
GDb9Jff7iyeT11qFP/G4fnL6XmOAm9ZOwXFZAgSwPH+igEFOWSXTFan5Vac3C7CMpiAFA20B3UHu
2uvLMEtebA8U3TFoek7jBJTanuXtK815i3S3Og2uBuXFojQv63gtEyc7kHRqh4DQiKCv6VJa2apm
xQJKOhxapEZb3dD5TJAbpRO9GEuhBiK/4nC75IGkHfWBjL26ewzsxoOByv6x6r1HPXh1BE0gtgoP
QU2NKCKwevMjfaJUD57Lj3i0TiyeBoZertSTuaOuWabSa0iZ5UcxYntKZL+F2MHEbRVbwB+Ktte3
kTVMUD+J4x4gdsjHIbbdc9nIh4n8VTN1S7YEqDjmwtCEf7U2LecNeCzmFE89+1g+GCYKeqUhkOFY
HOOGMnQAtkmDNfxRuz4qWhWEnItfkYR14Pg8fzMTlFJJGNDk8DFn9KGW3buOa3Eb256/GMQGF1DH
6HLk/+m+VfoASUw+SMtHGBgTy5BM6bOItbvWyQkyjLAJu5GB2zQn2HnsHpICplBIM5L1Qaw7x/2q
WEyfsnNma95uMg3yDgfvA20GDlqbOKqeHQ+qGIFuSF3iuLyviqhZmiVjYI9kYZtW8KpgB75NeDfX
eVK9O1SeKyTrF3QrO7NS0OabH0gmAUeV8liiaQJX1CG6Y1pameVjCDMfLVC8Vi7bCDe8lz19eBv+
xrb3JJ5Ju2ZIMNkz4f/NNqbXYuiijULESsgGzfzkbfDLDw+n6aLV+/ugzLaRwehLaO7RZ33Cefhm
+IINengo3RyJuTIuFpsQ2HFrVAnIr23Op/MTwdQkCC6KdlpPhxLbWID5z78ravTvbqLeOmIVFpXT
PINW+CAIPajp8+q+j1f4oSp9ItIxWkbgW1hlCbJ0D4NGvJvh+jOTkygMD6y4HccvuI3hdpT0lRL4
IW2yE0lztQANitZcK6j4y8al6QPKJGn169hmHx2BZvQ1WGOM0D7S1C2fIQLBANkkmjFTz7BnG4a3
7ZNz3A9reF/NUtJ0RSM4MtPzn0SvoWVr+e+zLWPUkmDs0P27tnsM5w1SXz/HhvOdmh8JaeEjUkw3
qbfWRB5oNFt4UpNcTmRnawyIl9I2xyvn9l8kXHxaMdRtI62+2sjdVBzRa6YvOGUNGlkVDkxNRyxP
+s1mTMHOVMMHFrfnorJe7cbeSBu2sBfdeca4bwtaDoaNEpW2zIRpbvYV+YgP0SEumyb5Hv3j1AGH
6CP66InoE3S6wyzllZdKuBeE+b6yUOLUzrc+RT/iRqGzn3KUfdGb6jAu5YkZ0irG3StNpGoYAbMP
lSCObM3A3uE7I+CaViY5KHeYl5g+9J0PByh67yAUM9mCoTSih7Azje9MNl4YCpwjEz5lC6Izr/XT
0GHT8xVfNQQAkWLB5xyyUjGLft/Yzwr111IzqAgKfRZ7BSepsZZJ4ok05+R0Ar+iZq70EIxOyFtL
Lw5SA44vxAbGx2BNmFi0SzBrDrwJs2+XeIujar3PJkrrTVtPfK1z0FLOsR7a+s5V2pVst2Kp6gAP
NymByJ8wFIIGjJ4M9rTUrdonANBxbalxZ6QoVzpDczZR4T31o2KmWb5DqL8o1ibXxASaDNcsLFDi
eBFErZWGppIFtN0Rw/NcNcFIR4NbgvJOlxpncNYOAqtdPmHjPFR5SbqHdklRtS/7pgVkk20zPTo3
rvzQUYyyQ9E2U2FuK3xSw1R/2Q51YTy+C0na1tBdW3tVAMUmUiF81ctwls4TzNoX18kYqwO75HAB
Dma4MGWsoTBZO6wu2jbXkqN0xEkm7bGztM86Pg7iXkhjOxr5C5p1vuoyWQOTebA1iw5vAgaqItoi
jVjFk9eOM6EZlMecjMash4oT6aui189k8EXQDn2iPqPvoUJQRWPFF1JfjoK+XyU9TIfDFqo8GJvq
oMAlFM4VzQoUJ1fYKzIr1obGpjQ1tu3EqK4wmkPeRY+2BAQZthh4jqFeDjtb3fp4Fj01JmIxsrrV
kCXj2sBeiLJGdKuBQNveJlGy7aznojXeCh6zDK3xvW0GYq/sdgvdkIa8c6VIO7bFEaAnlqG4p7+a
6U9R6x5qr9tqo3z0YPSSysieiQFYPVaPrVmB9YAG1ll5tKOx/7OzxAkwOV1g1XkbWolLY3YAmwYd
LENeMT1gxklePRdHAQaTJ84iD9lAfkM7T6mZY2WHVMp8h0NwFVI1gA9HX5JQ2K+SzEIKTz8cVGe8
I0H8Pg8Isqmt/hLqs+MgHMqnJJzCTVVk6SUHQHMEM2xjY0ZODvQqeVF6Mm6MstiHCmwNSqyFw/gT
9jvJ7hR5EGi78KfWl/1apCdJgB3eu6o4aPOkHuPOFeZ4terY4GhsqA7Ws9JBcAZNMXKUR8hvAUZY
IxIxW+gJVUBPiynHBwqGOoH4M3gvCLKddePJB0uCAob7+oAdky2N1E6irphLxkWyHmogDqCyIDmE
SqNHicN/6MhbCBLPWlloM6kpYEYU1rNpOsVhcLEEdflAxFv01OcxGYa1cUedR/GTpC/JBFinQhwe
jj1bFrswVvSXM4Z8OHksRjv25OWH2w89y4pDF4+fkDpRFU3v0uKtNv16DYK/JQ6OH2WbbuMCSS6t
ra+pa39MGtyPWMQ5p69uO7RJew15h92mnZvpT+ypNqMEsWlhby30u8lMMmSa9QDBk/NPOA8CbMQi
6f9i6jyW49bZLfpErGIGOe0c1cppwrJkiyTAAObw9HdR/02D0yVZOrZCN/CFvdcm6YkJZoez3fwU
XCOXJrcug0JJ0CTVX16i9c4MNfFs+csEcxW7wi5UxhPPoHBLXqxz5xkF2iV7EbRn4h97TwyHMbL7
3ISa1zflazwOyKnLOCLCAp+OKanOzGioVjyjSI1N92Ig7oiy5t4AcHJ1bOepM+GBtm1NjiBud6Tj
MTI9IiWFl4LVmXfksOh7mNzBrgIGzxokyu4/86FEQjsRPJxruUV/wUU2k59WtIBXq3q4uJGxxxOa
En6RZWuuE6gFmZHfOwzT7o14oW/Ehjz4OUlCZnN16VhJdW22jE6NdWVX0Tbr5ABYwR73c/5Z1D1i
IhWGaOhF/VADRLiWugG+1Zpk8mYgO7TAEdqmkNf4NcSqVWRE3CT94sbVX31S7Tt25WvQhs79OIF5
DYK529oZC2bowfeQX/hnJ/Pawah3OJU2+SIcU2gOIBiR3zBKlCMYpnQcWg+hNG32ygFeOTrDdenF
myr1wMynJmkMLgnMYecdKx33VPqIMTKUhViJkq0SAHo0pR9aY4WkL+0f+DYyIiYIpiv8dEnMRKus
m+fIrZNz741/vNy8tZH/xPXt7n09vGcG3AvIAi8DtPQHh56VzIeYOdA8krEkfggCwE4P+3zf+v8I
S7zadZftx0S/25WlsYOFSHmpw1bSavWBkE+8LXwdqa5ZvdZ/SaEdj9YS70NabIEwdF/6I2oBIzwg
ruqv0robvGLc5hFo2TkKHjGaWYS/cQhYARNpikyPJUlFANdRyDo/poh8DRT2EBT965AMLL+IzKYQ
4zaek7sqTpMTd4XDknOMTxGzmRErRbtYbSgbGVLTfCFP5hBt9DEv36yJ6ZqU1reo1cyGappOoqD7
8fQI5a/q3xMwhoDL+k2Hb2UTiPi90qrd4Tt4HSbjOYTUtBvcCZE68McyDsPT74Ps0ehZ2ScQp/HL
700yTYRBaHPpnexaANTu8Fv0wIbfFGkBiPj3La31O/ikLUKeYGMGDGKiAsF8plzjqZu5E9sXggaK
LwjtDeawuQSTTcBi7iU8EyvqKJVNNxFO4tgreA0pO8MHHwfnIxy7V8+fPAIruh38k/Ks8fTfTyOv
l0Hk9muXOhQVI7PzUm4DFIqHvJ2/iuXvbH3kupCgK0YEfroyzWsGRPEy4lGGpKitr8USpYz4O4vI
kFf2INZNg79g9kE+et08Howy+epCZbFTFy5tZmPvvIXyO8/jPuPCf1ToB/aC3dA2aXvWBY2M9qai
6KruMsBylez9e5s+8b6tff9eGcUhg3RSO86VpMD4EVOeuJuKYtfmTAohA2kXJfpEPewxLiKw+TEw
2/ixRm1Dzlp8JTRG7zuQ7s+qpkrLjeB+sHJM+sCycsv+SGykOW3+JzWGcW/r8gunMhzwOXeIN+sY
jbBxwyCB9XSXmfjK/Uiy5m0x/UGV6HsSzb3+SpYMK4NpCDZxW8AChAiytnM5XFEowJa0CDzfZFom
m85ZEh6rqNnNAFRxoUtrnYaI5jtOkzXxOnBrohD6Qy6Sa0BAxya2K7mue/Lr2qC4a8P5kcxLcUDv
01wL5A3/eeiUT9RrE1wyN/ti80nYRKXb6+9DwpFJpVM+F3b10JMGAzolbK9yeUh8nyCQqiy6a94H
T1ffLeYD6uHu6pDpeuW12l1/3/19yOMMJYB/qfsk3lWF+O9P+M9brOZwsMZ3gEHpMS1SH3VUYpFV
AEDsdL6pyp3R5GLXFFXcEVXezjcHO9vdqK+s3M2bExB6Pjt8fb/vwsI1sXLzPznI1dVMXKxLFl2i
Frt4xvd/hwyl9bOJCUtpc9LEymFpG/QgYqJHiIeGhDw+2jtL4es3ysWTS0zoRkiSioqus26MRzap
LYg+4XVzDrDfn1GwS0ivSKe9QXVnYfmexhrHm43Vdud0KgcGUD7ss0a051QbbOIT5VRnFLzLnxgZ
Il4jdbFQS92C1Zna8+9b//cQCnpLo/EEK09CELKJZ/pY6D2sTn02WcnhQg8xRCJbwX1hujgc55hA
Rhs8LHqximA1NwefCreH+ml0ynPWd+W5nWP01Mu7vw8ElxMqaoXjoZqUIhSL7ABEpkfy+exbIB/k
OE6PQ6xXljObL3PnVM8ypLv27yIJMxtKQfiMKb5O/JkA5Fo+s97K1jrrshdXFNNOj3LcagkMrcUK
2VPqvSR+8oQ33bjzCbZ/GXK+cI9O/cSWb5mGpacAmQYezBzVuAeEKCQ5jVV9WF+FB0zNWLjvrHA/
ITcmH7apr417a13mZIy+IIvWCfL9RNbHzBE9sZ3udJ4rfljQGsKlkoNPj2XIE1b2DjlGLUHuyF7I
VzJa13x02Y7C+7h5zj2YyH0dkXKQxlHy2uXmNU1S59IS5pxNTfgKeJUEv/qtCmP7rg6xzalQrDHi
yTtjejd4Nh7h8vF6h8sf9kX21PPjezLJE2i4td8sY7ojIBqOuI/7gGzAMOnDS2uqx1aDC/cABbSQ
aek/9Er5aOuSOj52iSHpHVS4wyh4mkqFvNybDnNpn2a3gQNQV+U6yPXBKOZ4B7mFXp74sDJufZgk
izS3heOSUhohKJ8IixMUqLwOvZx6e7DmsyF4CoVmxEbTx51bZc9VYPyZVX8VqUdBr0iOSuruMEK1
Xc7NVTUJDqTZm7DbJOvARz7iISEdi5nutSZ2LHFfuq7HIDAtOkhHEHoFB3LFUCi2ZH9dyGheKB8K
3Elu0fzw8rd2WMYJxVRYceExuAyyrOKYxumfwauh5ooJWIm1DnW5Ex6dGzJgTBqDpTZE69nJ/Nf2
sQebDnE7dgTfQvUPyoMq7QbJ1eyjch/YiD+yDDuhu3gY+jF6muvU5VxFvReNd8BDkLQaW9HJjkyX
/n5a8jCnycCeiH5AxR0+2FZudRHufNKNjlEaEQQD2bqZJUJcnQFhdjBTliha9pmG1dX3FehcZXdb
2Arfqste0x5uUZSw/5dtsy8mYPmN9qFPGsUlruY3G8dKHdjTkx6MDb4bwlUqHCQuyL4DmyVeEiWU
5MgIXl1WQBqxZawz477L2+fBm+jKERkf6sE0GRvjCltIZGYz1x8Tn13XaPfqVkzcA+5wpvZnrT0z
XMT7duso42h9olOfFeXn3JwFzzS2kt9AZi0If8595pnjRWmYQ9jzdqCnoPKgx+sb2tMuSLMb/rGr
CHpqj6KpzpnZJK9TG2HLGCPuSIzZIDnZJAZDwOlWEYaog6jEkgKzOC0BximQaMdpWS/GhBBvbBIe
916h9YtT9+muz22xaShwyyEoX8aB8r0roK05bl++2ESxk/dKOff7UdcmG7hykn0BKHOFJ794CWEo
XdmU/vy+57iFe4tmcZfrMNkUYTodrAjhgxMnBsDBZNd36fSikzp5Krh6f98rorpaJJMIxBhWsc8c
X6I8i18o0H7f6ZDC4ZRjWqu9f6BXL5o6Yd2WllgL6b4nngMv+rNWcKurkgQUMwjuvE1eRR6yFItZ
tpW+wjSsNvlEmDokrpeyHfNNiGoOT5xEuM1Bw5aC9LTJzg9NUT36iQCuSTGJGq1/KSL7VMzWUfl+
uBlZUbL5oo5BUcTUTzDjyClLRjizoeDeKkPYx8UDT5PknBEWwt4PFYsMp/TBCzp44yS6bn7fZcOq
gd0ycPIbpfZdplmfLZ/3+9HRc7FTprTrv++GRGt5vPJhvi8upmi4IKwr4/VMxMt9VN3T06vdGPnx
xvITnMOx02yaVPf3bTZ89BYY/wE1yH0dhd29DfnWXoDpLEQa4s/4c6vEZFTK0DkFOHH6xn7qQ5LN
vSXiT6Z667iXxCK8MG0zSM79eIAUVLE5yxhURcWzLBXjY1zs6y6p3zuc0Z4HsbIfW+5kK5kuYfQJ
y2KnXXs+dSFHp6kBUPSIgdMS4qy6IyD2XIrsZBBukGaMfRu7gJzpLJknJojefDvqGaecYT93Gagp
4Xln4w+ko8eRFyvMseJFOXG1YShPE1l1ip6Y2WsdltaF9h9TqqZq/mQkEd5+H+ooBRcXWxjzCmJZ
gX0f24lxKPtpeSutDvQiR5EGeFSiV0erXz2ASGJ2FDDL6FvzioWv3bumV+yqGeQyyaG4LBMiyNgw
REMwH0vE1iD6xqeY5OeXVt2sxn5o2uJgTMwjKaEpdmv16pk1rty0uARR1ZBaZ58wTBFkyeG+9vyh
otkDb9ggZgPdIK6gO5lvsZJr8sE/N5NEoBuMgAWiQ13ImS5dnqpgi2xBIppxbzoKND+75Adm7jPF
C/xWImAoaLYl1ct9Yg/X2TmwxN4FVvTKi/5PjI3sMAAz9+sgZ8SLi81gBFlKZzWp8ci48AVJAox1
XF4iU39JBDunxtMgu0fPN++CyOZ5O+46nli0S0xHBr1v625PLSj9ZmCjnW/7Gj9D74QxYI5LPeRi
58nmmfb6Lq2Y7AjrFaVVumv98dW3pj+NJRGzpyMqwwaTdx4WX7WRYHYc9M0Wk/jOm+CBS5LwqBGU
Sxyz3B95ebYZq24jb/nPNI6wA7auEdwxZM7Y41XfKEzcd1kiRvJaIz10El5C17EaHfCbp437GNj9
R4jAkVsN8lHjw4wEGuuAQV6LHuBEq3J+84xP9QQaNzIW4SPHeqhIZ+46vKD9bH7nc/NdY6TYdibJ
iKk0GUn47hbbdrXOwcj0HhLAxI4vcDa/4KcvYbszIR4CQ0o9ZDsXqbpVO49BPr8b8FAhLPgnx+x2
CCE+stInMswPWHZb/g29G+igMfs72eyaBlJB+xEnbVvb72EG2q4fcMqm6bLUDO1vimuS7/I/VkHS
QjHIG6RDtswCYA3SkgQPsAiaj6DmzIo+fG2Rfy6hWySTwvLBUY3gy3UZgOoGVJ9hU/s2ecQ4m4kW
VM4kAqDpaH4+PSdhR6Z2STicNd4zIgIum0YPU4Lwy4bjas83zwCy1MvZ5a/9O1u8GCMbK1UMDYuy
Ua6DVrwxiTqo5NgTIbjuzXG8SmDzS+yp4QTPRdkQH5aER0gFPyApd4WU31bonnB9tYhUxwuZO2RM
m4qLSCPVpHGx3hDYwzbJ2m8AGA9pVD0BxgGwActdLcNfnat4JzOc1gJ/x5rcqBIhcPAQTm7Ob5Jm
3cGztCjwItpg512NboSK8ttkxktChPdUT+yHgPohLNnqGtBXXr0pM3pHDNsDWl6VhCqpJolXfjB+
wFVBpMsQrO/dgJsK9VD5lvTGQwK/rv523BBGRc+sKoJLcx47AFG1ccHwcROlCXyorN8jyQ3PNsqc
0M8sX8Csg1c60NxXXFaa2IG+ap5IRrtzkCqMzF1ZTtFOMwH28f23XvrYLcjY2fb2ODweQxCIa0ZD
94harYNoDeLr2NMG6sXvbdhQiCwwv/zgpr+rEGbzMtz0bk1pqix7qSkxOo3shFR6RNd3hx0lPoX9
vnXEg098JxVxuydHhKEBZUfm5FdB300SIRKn5CNsiA8KqvRWjJg/ozj8M7ZPdkHgQRIiS3S4rFH7
1VA0qUZ71l9JkW0DizWE07xUOad6FoOIjoWPPgRGpt15f81uuB8Y+aFvsF8D9G10kMVhcsOIsz7j
uQ0mNbdjfszx1S140jaNN63xXpxmUR/yJEYcHUG0spB+LHwP+W/R0HSsrnY13KiVyQg9RHioC7HV
Dp1t9Z4uAYFN8FHWrwmL8204h+RPoayljPUIxYIxRg4qWnGrhTvU7AipmDKSXMD3FyhD7H8ZIUqM
2+hwm2QFOIhA6XjexWZnsfBcu1PxlEsIHcqDkqlKtfEN99uNSZxiQ8cx9oD6wFgHgFfOfpKeW3b/
wGWB8wRoIhKLaaiVkVLijnW8wY28FdVIqQH4xUAAAEIlwNI2Qr4PTLjYzgLI0ZPcDtSHq5RJvZnH
0ZkoF6RYifr0PCZA6Ld8jUaLfeof0+No8rvx2VbNpg3AFa3cegDz5vcVZCeqm3aZhOfeebBcezsa
XBoAntUZCIC3H0uLHL5aXiX9EqdBwImjRHxw8AxXXmURHoZTJDGCI8uefmeTYdcSmUp9dKDqhwnh
E2dcJfPRsOIaNTD/esioj/nOKE6/ACoc++vKtNjHZT+o2LtLiS54aejRSp/NKoxOBTAUFu7JPkN0
OqDlPcVesiShMPsn9/GXJeOVDA2R7qLQtUas9UUnb8WQGSfFLXD6fev3oZmCiHyJ1GS3hlHANhOI
VEXD9lEvD5SVxmnAl4oPv6m2Xqnj8+8HTKa6ME+KYJ0Y0I05mbJ+2QPa7NZxfp3d4J8j7OZsjFmy
nSOH2AT/ochC7E+m127YozuALw15ilBmORWBNv/7EMyslghZR6whOpb2HEvbom6zA7Z/YskIImlO
s9E1pyCoSc3GEWIvChl3eWAs/99voWDPj2EASNRRuxwW4EbXyPWnZWM0LA+/b0lY9acIyyBXIciM
KvNP7Ds8llnqyzbNg2U6EyEnLk4UOzk3y8PvW0MzQxZnXUTcT3LGEpGeyc8w9oaejpHRQOpHj1wP
mmBrFj29tol8DN8TfJv4g+KZx2JIgBhV6q23ZwCuGdNG+fthUgvss+dkznl2g+Jgd2B3rcr6fw+l
PxvnlFC3lsNu5lDahbodz/95sIz/eWv5s7S+kLsTnOiDmar9fkbAyXbWo632qsRguHyWKjG+JvBg
lw+hgfn/f8Pvn5kV086wJRTVTJGWRT4km66mAuoNGYFUoaBLIkylVgUN4Tcmrcyhw2AOQqpRucjp
TAwFTjPzM1PqoWP1y2SNW91w4h+rad5J/DXex4GYJqLF/EcdwIGExDZdB4IaTV3LQyDG4jiYsYXk
cvDAgIAT7imm17owsg9WPgSs4bwJF4tuxw7R0O/+iPF20AK117Iy/X343aCykk9OLP3V4mbua90e
SNyFYI5A8YoKAbspLUR7DYywITx92nd2055+PyoB2gV+5h+nETMFcXd8RpQROxkTSsp2a7CPQVB9
GkRXEVdCf5QUV9wHCeTnxWOjm1XZzeYpsOv3wEY2IELCkTU79Gtil8RhxxFlvh+gScjJLFL6KyGZ
ilbeW8TAqc03K+/HKCo3se/tmsYZd25gvQjMTisIsBdDmdlBEV+x0j7FipGyprCHKjzGg36tqvOA
YKdEPpMm/lm6ROX4CMpXrLUNtnab2MBUM7fHubRmpvXjVqQNsbKNBQ9K3DMPcigd4giPJpoNWgEd
Q91KD9p3fgBAUkh2FpyMKv4TMB71IuPBkSpeZxMVHvujo8rCq01jKis57nPyqjezN77bLvPBIojO
TBH3HdNItNnxIUgwOaNt4fqqh60vO5Q3mnkHZrhRMgeOMrEKw4o9iTdvTXv+bv3WALZoY0br2is1
1bR2Y4bsNcyolefP7o7wWdysdsNYWX+OFqFXYmRXMLo/2OSOiGxeZId1uA0jnq5CPrZqJufXOsO/
Jp2DpssJWcdE4YU75tGIeGlFL0xsvhSySN0Wn0XZMRFKHLWRVrmc1PaPW1qwN8cN8qiF1ktWTdY8
JPFwbKsaw1+Hprkeb7kVkfVowOkFl2mOsMLACrHV+FvkRLMsmmooDLjLRvMWCLzyRUv321O4u5o4
KDOXf11s/uumrvonUT1Hdn4bJ+fkAtYjNLVhPsQ+1uI6ZHb5sXwDfAUAEE1+VniKbrnkeTxMhx5w
Msu4Drwgo+ZA7cF03Xh68J276jkPzVtjDo91we3bC+xHXA9HPDohoSPVWzlizlmqxgyHFGQpWPRx
t2qpXPEOOquWnhoFEpU5a/ozZM+tyObblKcfqNYcEV/mBIR0Ec7/ygonNemJyDQth6q9tGcGii1s
OyiGtuecSs48E74+yHPszH1w77LS40zuWGpXt4Vf7jcCAl8ykc7Myrhsgitf3N4e/Luxu3NrS8BE
sb+MoH7mTrsiaA4L9k2QMxdvK05o+5pU8p/u5peaGoU8x+FOWqDkTGhfFUmnVNDHyqofMvD/YO2q
u1xU3SbB+lpptpM+2SSwVFzf6HeVFT8vpPtZV2tL1Ejdon+6Nr9Kqx1XoUvMfDLjmIfDwHm2S3rf
OdFdZ7QYXXfDgHNrivaS4eanXQiudUlLNwzrQhT0ugG1LEsnsSqtnD62y++cBPkH5WdF8+PHE4Kd
hPTv3nohnuioywCEn4U4lKGc26InzSsUl5ADmqG31uYgH5ko3tPWEXA4DathrInw+kg9qj8jyO5n
wt8S0Lxo1wcaS39r6PSunzO8YhWjB8ZSdM/DKYa08DeZv5WVf2QMahE0iQ8yRf4GrBXx/CGYtssj
sVHrmEBrUs79eqfflPJ2vYs8swOnsY1l+qPNK1YO1h1z7WOeF8SC+VDIO3t+nxL86hMoSiu5QdkJ
cDgipLe1ekavl22NyRWHlCFYF8fP2msXdSUsUk6DdSPNcRcUUDGTPj6oyYIO05CWgMfvxB2dPXcd
i1hqcFYv5R8gBQSUHFwy/Daqi5/bYmQIBNeO6TdyR4hJTDdN948eva/BKZ+pREkXmpqv1rM/LC+9
ldWVIyw7OIvTMJbnPu5vbu1f1Ggxr2TpQvB5D3DM+kzzeiNaslQH+cGudNUTEhtroqQl1zkSc2Y+
zfA4LEzhJdTK+8uB0xAaxJgc48Vb3SCTlQYMLLwVA1enKELS5SvJ5gkPYNiVrwnNyWr5HVYcUHOa
ukeWcZ/1FIAhGPNT3bCWeBtshnu5bwZrauO/U+SvccaUe98r7mjqoc8vChUwCetpfGJos+lAuALV
/UJUbuw713/zreBiRu1xJON8CcSgFnfP8IQfIBKC7I+iyzyrj8j6pwrI9Pk8EQDrh/u0cSgiFq0a
2Pw0oT8tfHK46oBak+V/xRC6Mw65O54CTaLALL172yf2NbDIZCA/Zhlv4L4vgsdAeD/YKer1CGJg
ZaSpvsNXwHprbNCvdI8IUf81I67YLivZck+P/fJLTfrhT994NrNUC5tXT+LI3HJ6Si5gixEuU3H3
qosnSGm4gL130+nMQ5OJB2E0BOfkC9CDQnsJ9FVu+WmYeca3IBkuOLmHKih9AcMHmc8vy/Ud4o+L
V8pmY2uOYmuRrmGXHz3g6sxA2agC0ED0HlpnL02wAcsZyGqHfZbJlb/NfIGlm0uY6y9AVK07c8UN
W5BOkhwAqqHOAQeW9W/lRJTkOFZvk6AAtyjO6DoLk/K9LF0yMmkNtYN7uWViRNesh13WTEcwb0Dz
PfHOkcPnRAvW6zuJIPHjrMMDWjx3PBMg5bQUzNMPOjYq+jIAO972kq9zRHMdEu9J/nPyJ0wouI1C
3hTTQzuInlTUUvjK9B7ZiYArZIMmK7h1zGa8quImPeQ/eDcbs/0xZfs2Ex8+lXAvMk0JCZ2AsvVC
dNfB7yabSr54k+wb7EJ+Vj5CD+j6tmse8hrFUVb2b35evLCRZ9vOuINSGpWJf4oDvvGaftdkejIs
IRNKQHRnNbFv+51bXrTRbYJiGHdeVNcwac07m6wySLEJwWorJzYrnATqLs7vI5tbIUt0eXXtd3jo
yWnM55sw+7+eE7BPalgc22LgykMFb9TiONbkh+GgbDdzRweeWsyrjeZxYDF3oFyCKStgABp3TqSK
FaQdmAHqK2yY2dDKpWzD92TRLMezeSMsJljHviEOrtXvTC+74dPYoz8zVixnwQqj5cbvXe9sTlaV
cX4YHh2q6svgyPSejTJEGdvWn0WQH02xMBJjT5EmvWSQIwvlOdc5hPrk+9iszctQ8XXVDG0mD9xb
KxlBESnTTjo6d4q0FL87azd5mbXZHjojM1HaGT++uE1ThVRlrvGOKczFCPfQAFIkDk5CD5+y0mtI
11PeG5SRTZWUOMukhqRWQwTSzDxan4lSrySCd66X1uzPaSicteHpL4ONyJacK1wmyDEjny4/GUeO
01KCmxz9ej/pT5aAZy9jS2o4UHkkmv8JPA+szKOBVpKtXqTNR8M3d1asbrIk9hMm3i0snXoTE35o
FfJ7Xn4WwLxcmPn9IXxrqiinrm/XBiPBYmblaA9vtg8Ilu3fpQnJYfExFpDMUt9PZbdNYn7u0tN/
HVpT0jHHRy+xT03IonRic4OnmkzxlBVT3yRvHJPGtUqCpyVgTXnZTxHBwm9PhhF6q7FTH3RZb0DL
GJ4EXyjKb6aU7GF9UlW8On+uZvdn0jN4EmO8NXYycP42BAsDSi5qcAVxJTZQJgbERvGt9/TRQkZ8
5HIlVSvU4pp1I1PqENxNbTG/J1skTpu/NqGtwIp6AkJJZaixdvnkANPJUc6n8TOyvp5rur903bV1
WsTSEnZMbbuXuYK/LITAPThTqizDqGDmGZC3O3LPf0Ri8ExNOBYEGJfeMvsNXuJbWQh70/o8NxBY
rAAgb1sBC4C0FkIXsELyQ8MKOSVPXNwBgw8sOuVzH0+IbUVxFzviqSuYvbWF/qMD/ch6Bem5Hh6Y
OyPrD713TwwEi+iM7X+McdsxiVnMovk8MOdMs6haG3VAH9ACapjQz7NVDNEm1/4BInVMO8RvRA8D
c8tWM1rMx601gHgLA7ggYVNw2tjT3s2xPyDs38gas49VDn9kraDJTtJEWZFFtHTWk0WhhqHmExx1
iWObSRDlfYsLjckYmPKBIBkWd5+UMDQFNjdAqRCtd7m+6FBcwri6q/sSYVyUfRYauWUzWpdSHGc7
3pnusACmx3BV2MFLH/nmORVUd5lUB5FfvWVMiq8n3arUEccIF5fPbWKAy2d45aUXdhVvyUDFWPug
8rXXEboznFH3ZnfoD8kJ75dxIEiAMCS8OJ1mkKhdIPY2bSADtr+lAULfrsko9VAgdxUySOyJYFZZ
SvUl8pu8A0wlDDM5QW7Ywdlhdmd5LwWGEZCRgx//awNyligooE/XPPmr8Kbd8iFzSa/Gefps1mm7
SrDLrXJeVDSopr1uTLCzFpIyu2uPrimHDXzTW58QYU0ACzxVc59jGrgWvNbwIfFPRtLcNRZ9yezN
pzR24i/BfoDwnGrtlcSKBv6wblznHqqwQmfSf82Em2wywWS6NDpMVl1GTIC9TNNRGHmwO6TNPRhG
AYOJ2fxiy1vtlqjRfgJAajrmHnLVX8kRip11fiJpIKTlXvTRSF65PicbIxxeejy0oQUpQBf5fT8S
xZSUZOROSXpLxSj3PPWupAL8tI0/7xeFkTGicmnj7hAgMucnyfNEDtVlDjrg2jMvxbkin4j9vVQG
ew8jgT5igAQSButG8JUrx68U21UYkg2Xduslz96oo5V0lupnJlVGN180evkOvIui+WCGhyRthWIV
M2ZMPlYVxYdW+Z8tG6xLkqDYpfJHUgeUDfxhbpyqzP0psOmLev7S7gIrm8iwwaTPqNyGfhnnwHRD
8xlboNwScN89TenwSjBYSm4n2kedZICgmWMyfmJTOucsuXzGwQNqFzhiFBYkUckpPBfA2Xjt2c8A
jyKwl3aK0Iis7hw6S2/yNYVW94irAH+0iF+jiEiubHQ/iEKGXuXBmirMgGSXkeNmWgx+tfnhD+SB
yLl9EL5/MEbmKQY4FB/uFvNq+9Px1UfAUAy9wI7o9u/MKGENgV6YPLtA371KBlvtyrGAt5JsC3Ye
Lr4lpE4TbGDcL//4uL9zQ/oNUwl7r9pZrnD0YHqJGCLruD6keGYwSgEo9WR47jKfXN3JuXPG9kUl
UfyNHuhIMg950PCZ5MSctIL5RH817dFLu7jCmi9NZNS2GkIaCCwx5yCQGKoKUlDb0KD8QfSEAy4F
OJWzR3P8FnaTJJiFChEjrDRXagRCI51zplO8ml52CLqo3hP+t9hiuNDDsXTPUes/E+NAc2O0D1US
08oC1liNRoGbecvXe8SzUT/IgJywYRB3rUS4r9w536WFYFeT0FX1ukZF1ZZqO+K7Z55inE0bMX5r
hOXeq75sBu4KJjXS1mCT5iB2lCXOxEuUu7pESlm0wU/l+c0+bOePWXzQwuE8jtFuKtWdSgJd1mSt
p7sME8emcFGBYHB4ZxiLhzBk7U+pteuYkmwDnxJ0EMG4DYRrrMOMr7Xx4gwJ4jXNSWbP6+bgRNaD
g5psVYq+28TpVxoGzrlOmTE6LNRaEoTMiie3g6cIlcAEGXgmAxIEwIrt51qGSXNCnAn53udvHBAX
2SEZo0lF61fiutqAYI82PFdWAOYb+mQzgRfqbBRPlddUUZlNpG4hTWXxFBNoz7TpMDpkGEeFDc3J
xdIao6b0XPqnNsuQzjrJrmOuijjkOxNtS1DsCIt3RkeS27iUnJ6pu6ztYm9LPJgzY+5umN/t1nu0
zYwtXJHdRW61l4zqCAKO5QZDKrE2oTx7IQd/VeKUI2t3QW2YB9dwKTx9NuUJyUynRk5nPP7JJYir
w9zBMYyKhCQ3L2bqSgbwZnBJ7AnCcmLPkX1NXqLOxOSuUSxSEQQxzBnsB0E/gs4D5nyq9X4C3UVA
PUYBRe7IZDA1jDz/6E5VvTJrD1OV5nQs2vk5nqE62z0ttBLlez7g2geOfytRqMNQyw9u0KLBVeKe
vhlyYP8c1J548Cp1MjzW9Smg9Gws3ltwNudB0VGzd8wQpWuTFHVQBbLx9+ZonOZeqB14AJAgNsYb
P70Q3IMJsGPHaabOzp0X1MyCrBczhpZpBC/IL/m7ktMrmShoLWJ+h4W38l0SKJJ4eshMq9sq3Xdb
34iSo58ZKy+Ihu0sCJYDPvOBL36XW0fH8oZ91T/Wme5xCLBkjKjxqMBSIFNWDlQ8c774Ej+ciooH
vpAy+weUDZ9BH3/A+DY3uX+gy3UMJrXVf5F0ZsuNIlsU/SIiIJlfNUuWZUue/ULYLpsxISGZv/4u
+j52tyu6LEHmGfZeu+n+CDVEL06Mw4aVZU/GyraIDe8pavL22XQpj0Kv8oBtBndBqe7TSjibrjEJ
ziJjwy37ZD0ATdiPbvTRKJPvw4o/rYU3MbqQBnw1k+mWckV2AJl4MSmKg+goHGaLff/qjR3FXIDY
r7L3FvnE6JICPAK9wxA2IRuzZchNH0wzTqyFpXgS+34R2TXwtpCsrZp0IfQRLsYLiBc7tvCkhogX
4pUlA4BUUH7XCVGDuK4Ge2fL6C3htuerMKqtV7c3q2bnIBdPOVJ8bqjnMESSia8JHFpBVmTq7hwm
tkzz/NfRbg71mE88lqW5NXr3QOkJlsdhGtHCR6hjdEUztpW1at23zi7xeIPg2fhldrBchPV9DEsr
iAqq9th+NcgXOfebMIwsCO1meR5Jb3ZQtQ6EJQCN1iiDSbXKHE5tExTN2gnfe0/Ea5VjqR3MLKem
a2G2uzZKuFoedVHtO3Os7kd1muD2oamy433YSCiMNTC2gMudkTEgiCL9RsSX41eZ5yNM6Ge36d8A
a783UhvcGEwfR+LjNj5meotkCN5YdcqWAV/qQkHHjNJBBBrKe7/s7kb024eApe2dVQWf8eDQerOA
3joczGW1MSKCdwL2oMukngpIoYEke+o164JjGR54VJoLU24YH/pQSXGHuy5G3lY/eRQsB/YtJCAN
lbhjzYMENsPMDTWX0YZsExJAsy8dUahiUURV61LNhowrZr3u4ukwlMN7LMWfrIC9FQR4brUb1ADe
mIe0pk+AbmjmR4fYC5YQ3VtXWMahVwyIk9w8h73aF4lXbvucwBOSL/yVzExYEVXYY6WbsqfRmB5l
E50nDBXP/iC+zERQ1zloD10Runu/x7m2+HZwx/fm/EdALLMIDHNMftTVWkI/yFmYQY34OKWT8MdI
EFsIi2PXLadHom7bY+c2nxly/jO6GKf3H8aBqCJIWtAAN+A4GHDJ/BnpTn5jJ2/uhZ885kkKVkJG
SFtMQmvlckJTDNwTPJtsae+jnaJEj0zB25UhyMF1FHWiWpEvkt0n7vDt2YA7/K4yj73pIhxDYZwI
Ci6nqnHaL1ytybjl1EnMynmqRkfP+8C2/wG9+NeEyE5rUIUwHQBT2BEh5zI/hzpw9nNtyJWtI2pV
R92PkkCJHiwZggLCDyUp72j8zsGjHGd5rg0aJjn05t4P3K+0LqiMRITuo3Z3GINmJr5xtzaSVBw5
SiMyPVpPg05gFjK2ZHWgiNvTWwb+vJgMGqDBFuSCphGvXsGECtAwQq26+4pNXBSpInG0/Y5rPOhj
oo+e0zwbS06uSNKvuDSOftdHTDTS53kUz9L5NT3v5PTjT9HZ8U5RUFGjMlBvDPQneQhsPQe/H6D1
CbuSS4Lo9tk7JdLBHlx9Z5H/oitxbMT0XNXBdez/oD40zDMQkMrqIaILxrRwsTqLU52Qgs1Ea88j
V2HvC2HZY9whR/29y6oLWcvLWdKwHVBioaE2/pboMVh+BK1opu2Ihj8ZFLvL5j8ziJSg+iF+K4Ia
31F29+F0N1rOU5zy4Xqdf5cMUbIzI7wNg3T4Kj5MsgoO3cyaNoRywBCNrcJCoMWFuvIUsx8S2cCY
8plauWYVH1h/cSsj8gLbaOWL7iajmyW5mhBKE2ppE7bhhpDtaiNepXN+RNnCzmxiOCTjLL84IyNN
JsKt4zaMqLnGO4eDuQSqsrK/I43UKc2ZnUVp/p3Yk72pCg4mvtp6LK9RTfqFb7rGiqOMoKmB5N/e
b89z1SBrTkgR5x34mS3jObbL8rT8pSG9XqPJGJCsQmVRPk2bm5YYprzTQBoSygr3AUYfx0fSnoe+
f+HHeiDM59ppFeHigHVDnmw32FnEIO+y0v0pPAJB52zmElO0LBi8i1YBAHbDYVfNxUiQMxshHcQX
tL9/uonPlJv0LXL+l1PfrrIYG1KYQZAlCeWW8ZfbGaM45fnAndYyoXRNUh+aHChRUVAg2yFZ0oF5
MmP1uWgx+Qbh75msF8zpy6mgWo4l0R8FySQkG/gfdqgwKAbDVaQyhZYPZLhosnyfwWlpqCoRGA3F
kTkG+XYG/QMySjSDTfyvGvsYdwb43b69hSgfuoLzJZCd3HCykVZiopm2ipg3hRXuVWf+W05LuDJk
hrdqPaLhOVS1lewoC4I4+fG1uBuD6nsSXbMalcOrycckdQcIYP4VSPjQFjVbo6BbDuic+FCe2AoB
RQD2hjvJZek/8rviJ04S/3dgyjvyyQ4w2qmHx9+0RTxo0fu5FLC7afBQ+oD8E23JfgQy/Iq0bUPQ
/QYRCWPpDAyx0vx9q2x+RJNFePq4BluEkUIJtshpgpaY0C8efHCcZP95PDCOYOOXMK6BgkAqxCpw
5Zds3htXfo59cq1spuC9H2uQptl3t+RcBCMrlYmMwP1gxCQT2+2ONeh7tHAaY9JD9m3xlPcOim4Y
WQeIvQdQEbA/I38Nr6VEcGt/BCpAmMH9H9vBbx511Wfq+V+ZC+uK8CR510fzpQmAu+R1etDKfi+S
6J7YYt7zEpRNwaDPFsYzAr7XXr8GMZ8RXp8Ak1GDiD9E4xq+QDp0DyOuir2Xd/dz3f3Tcf45TwL4
SmKxojQ/PbaaQK30ejY4S6jnnXXJPlza6Rv4B3YIbGAimYf8LDQY5d4hVm+R/JjvVf/uwpzcQjC6
a2qrXut4Xw6Wdcpx2MacFIhnS1aNVhhCWPe/uko8EW3ylQh5zhpeR9dg+Gb38U4OuXPK8jdgNKd2
qt+J2wNR2KMidAbUSKSHAQWSLYtT388fK0WoOdybx1wPNlpFItl6soYpntuDqPMRvb7aQutcNCcu
QveOCjMs/yLSdI5z7b9qSjTOrv1kJ/7JZ5ybpflP2y9rBCq6renLj340cfiehUryh1npC5v9j1m1
l7G0o00euzsSgKKTTxoZjnnc17WHopPJJTYvZ2dNzsrOqa1s9VEW2fLoMX4OGFswWn5Dp/3EX+sY
6OaRlK77opcI1NA3w/7Rm77y7nmTvk34FChcfQoXekmntU5FMn9EPW+l7WUOnIKkwWOg8B/2BDhW
469u3mf2VjHfxsoO0mSn1fTuesXzotWdQ/d+DDR5i2nxPeC7WTvyWSF9sEjcIHFacsnYwZlkRs40
LzmUfoaJF70Zy7I/j2APNtasPhe+RxeX12FG1gC9qjqS/iqCor9LJFN6tLp7k4kt8gvnVSegHrQZ
vqadET0U44vyJc8yvZSQ+bL4M1r4/XC1eWQ583cd9lYmW/oSEBC1AnO/S8jbXDvUE5u+tl+7qEPc
2doULjVqvnFOiVTM+JDJ0hrQLMZxNyKZZLzhJvdu6NaXHI4G0lBSgywcspVDbihKmWClJoy5hVNH
exJs7ScPXjxCivlpTqIvPCr5rgmL+1TxX0h8thOzPWHuguc8jH+mpdhTgwvb5ol9TAe5C8kVRE4W
ZSwHKANGE7uH4yHbAV4WCnj+WXS2p5i43SR56y2oKxMWvOVc0NysI6qP4h1xgc90uqYeThRHV8Cc
3au1sw4XqoNkwryafFAwrfDPOS/mRjLN9EKUGba31aULkjYbwHkSw5PRHC2fGcPX8C3sYnKoIofe
rqvYySdrlTniVGvxxNP3Iopuw2ZBMSBrzDveBvhH/pfTdvGqKTsieB7arqFgjqEku/bHBLdsLYJj
lYfDzdPhpTRs8ln+Mz236Z+Q8583y/lUNVzgkRAHV/RPFedWlI6LQJTiZOo9b0cKPZMFH62eG8DS
6Svkvla+RAmtRrMlmmHKvnujc3YjgTUGDNFVJSZN5vr8ODOD2QzhnoBv7KE5nUxXFadgaJakHB4c
gCwqugwBomoSKkhJBljaukFIAqfx4lQ+ejNPsV0VGw8QxUpFqKV5GrlOLHEpXdQyeQChNhPesWQ7
EKMVs3ELbB3fYQUy1Q+uZXz6E+uruaYbxY9nri1glHxliKeyGgc3Gh/7LjEXzFvIVY1Sd9UzkF3V
tKEQaJzjiIZAB1OJwiyRtFQJojQx4pGd6iW5i1/QFj3i447Y4EaQXmiXEJYqVLQ7A+UsSafets/U
vCGAMHlIARAFsJWMhTYJG2TYFDG68gY8wkXokDzi0kGnUKHwGLo22KhlGtsgYqoc8TMpYHwyOLsT
eq2aBDpgrVQuxYPV0R518KEgliBOctmA6q6dtyVa1EOKSBPHgsE+MdcXUSfPnUqMY4brtqOl7Sk1
R8vaIYZIjmOmAK8QNdTbI4rKRr1zLXBuG5vUzC65ReqQdMJXVXWvYdcvqRP1FgP3uahgNUVZ+jKq
kgn15ByI+AJ8/JBWYDESZO2JEq9OEJyZX0iOoPvSptSPe/PQJeyajC7naQ4Tuk6MZyyEdqInOWAR
LqeGy1Grzd0o0A94tCIyst+d0PI2qrRvY+aCxhHibKjuo3P7nyhGYQer5JxHyUtV5C6wjuG1yhip
5C5vJkqHryTrrrNGvO10ak2y7SrvJPGiBrtRHtXXikJliyHj1Ujyc4zHk3zw6h1krl5Zgtgq9yoM
NlKTsO61p8udJ+WTjoMNboWsl3vZlHsDbuIqHnto4MkyBkl+SqKzrWjShxnrTN/7t4rGdWu1wV3p
yYe8Gr41NvSuJaRRCZ+ISu2tU8X4lweEaAevPQczJwdy4AfjC4YHr4yNyMd0rPtcfi1Wv3zor5Yy
n2xyoZEMK5aX2bz3Wi89MEW4JK6ZbKpuA0Ga98mT92Icjqzx+ZnUHc8kV1063ZxscXDc6m+ooSbx
MkHj8cS1QKKytCoWGBjAlKQs7gOmcqtmbi9R2cADSt9IczxmQ3sxwb/Vxm/ljwBWnDngqzwMYLwE
Ckeqvor+2RpfvMm4txuMmVB0bMVvhJolYU8XaaZzU12v0yD+xb/l7GKnvlaGeFwWWp6kHi/QJVPR
waQZUDXA2m+30jDvyh52puP01zmr5pWyrir0yL/GyNw14XNIAwNC0XueCN1EpwS5E5Hd1araj0mS
lugrJig9ya4fEuXw2gSAieLaE6+qJovUH7JjNocs4Odu2sZlucV99phq0tuUXelPnZfsLpJx4R7O
p6kPLiEDWTQUFbvlPGPNagXfQRrUx26ywmtvamxiIv/QTRsxjM/RIy8/6hIAYwncQFIAlTeZraxw
aCdbpS0onGTdPDnNeOk7hjkI+w49oLQ7E1M+eSbxqRwn5z0KuhdzdJ8mkd48YepD3KaYDcdYQYyw
D0nvBs81MqhzKsMO0UR7GpTq0FhBTZqMvLxYrWfe/Cx94ieHD7+D2QZxXKyldpsl5qD8CKzvDEfk
m8BzevJwqm8GaynBSprx1GraO5RS+0Im3o0R52M32OWHmgw0V+BL9iz2qg+alI3nRPpSh+l7nYjk
iuIaoXfovwimV9wogkLJdwvUckjsnVZ+pBPsa+4ddedXYf5mMuKYlv+r1RH9B8o7XSe1OtuNG95I
tAzYHeIZtiaGkzacIcaQXzELc6E7QTngclfJYCbJxg+Jaa6OjY8mDAdm8sLtkx7MidT2///j3Lqn
wERC9d8/EkoS3ud2+NGy3DiNfk7amt9Yj7Pjn4o8aDCcGtON4AEm6hXWFACee7Ad7cbUb2lmw8BK
cOqEvEYqzv2XsHCzJ5Wyk2jq8n5K5z891Zsefn1pLLrpnCHbYFHv21EEXTfHGL/s92yYEvSO5P3Z
5AUCqht9TXj9bH64+7Yuy40RI82oqCbAxlkr00hOjtFNECOXyjcqPiSFBACUte6b8lZaB5E0wUPc
fGCQjJbx+dOcT/dxkRRg81CIDwwQK7NDnub/1E6FM8fDCUnsOaJmFA4S/e8QWj8jQmsRMkILpxMz
pBfRoo/tvOLXs8ZPY8wvUdIzbUbpCeaBTsGCY+4Nuxba6aoWSbhB2/Bl1hOqPd+mWrCvQnpvSV31
+xxvEiQpbEt+vPwe5nfrzecgMx7j3vgxSN7blYIxi929mcn8V/nO65CjB7L6+i0yqz9A3oduMl/I
Y+7XuWe/24hE1yMiTyJlHTZpI4A0ZOBhx1BH9U20Ag5yVCL81xn1tMbIN9QOfPmY4UXj5F+GxYyQ
yjhJPWNlj3m9FXV9RLD2rrvxpwyjHYX0ynLJXQ0Cr9laiJWZAJA4aY7lhojsU+c6rFr7ADROBlsD
GXLXoPQ2ME+2xn5uy3+h6cPaXLKHQrT/FRIMwd83EsG5adMfxc7NMBr6ahxTCwWbqSD8NpPdu+1d
C5ay63xGHW0TSmgswJyUkQX6VAvElHTmHZDsaxCieJmjnzn0aC9wwxTJtaeUzefGX2fDALEXTlVc
P9jJpxUw2TYDlkEjBfbKH7xDRWEjPGpjI5efTkyGLXuQEpp1v/ElftLKBjPYMZlHBm0cHQc+q3Gv
lpH4orKwoPIM2l/jfjjMw2yv4qI26QXiAAs+LlcHjnI7frHR6ra9FZ6IkUWtDP+L0WZF8LHHbJR5
7FHq5lwCLsxw7oDf6B51Ya1tCqAuemQxcguZ1w7K3pgNqYYtkVl4yZPrnAOSm41fk8gmaRQb3VU/
ceCB1UPM3+ZHMbWUY4tcfPIYIjXXIaSixMr1UCdY9+hWnkJhfOJlPoygewdGKQOqmzDgd7Bscxfq
+FpN2XMt9YPDDAPC0HOaWPcpHutVZBFhGEnneflmHRsNru0Wz72JpNQswVWZCNkztA2wwclo4KRj
QPQ0BuLI/OytD72LGwYIW8qPAiEUKH3zlib10ZMjNvrw4rgl+J3s2YE0LGr/SWqQ5Nr7Qpz+FPlX
VXMbMcw1yYMm4Dqx9UcQTBcwVZhGDbGZO65USMbchdYd5MU1Z8I6C+ZyC1JpXtmuuQUF9AYtIJj5
fcQFIywKWzETAzQJfrsYrYvlmcesxPZtq1dytfaOMZAmO4NE4xtckVRJDL1vfZGAwCCVAGIRZFva
ne2Am3CVR8+mfiry6lf23YTGyGZRUzyYic17J6b7sCA1zg1f7EwBodA4DqlrAsq1deB64S6YOgXi
kee501dq/T+pBcA2i3B0bbCjF2520UN+x9MPvNT8dftk2V2Mx9R/6Hz8AzFDAgN7fSInss0K/KVL
MpSPrH8WySXWYusIiEgInNYjQEZsKZWwHxMYMDT36Skjispq4fPomHCowj7KpCfJfKr2lmh/iLPA
l6uZQWW8fHXJILQbD1US+jeSbN6bkavd4xUi6oIyINaK7QKig8woibrwDv4UYvuryk/8dZqdeHce
bEi0HiEZsxL6SvHbrNoXYSOUa/15P+Z8Z8N851oYfzkUWOtFMHajjOXRTEj12qlLRNMR4rSAlgWw
OFZmrHj2ZibVzvdjWA1mCHYtYAyThBbkmiNkcCaY1pTuXJudBqUZDti8e1GFKg8ZEBOzKG/WbEHI
Kod4m5rFK+b4O8JJgm8BFpU0XrmJfd6w2Sh/46bpd4GLBj3WbO7s9IITsr74fpveej940FX/QEwA
pvXM+qGrLk89IuxtCOiAZgDQJU6fx5jl/0gAtoqwkKgoXOfot3pIDRs/NO4QZ0KyCtLzQiA5KVkI
UgT9dzNlzWhUjNZMk2VxV8TyQSfFyRzGYl2S3lqSw3Gz8/iMhYa1t8uOCkfWPnHSsxvW+Yb0YEJX
pFMf0pIeHIaCuvooH1LC17ClIDyTzN6Y8KCctPyc8oPkZDyPcUQd6+5NEkNQBi4QFXuHnde/Lwn6
niOqm6rHPwVv5h5G1mkcDXkxbWbrs4flzhp/zUiVyFudLfQM/IwOoli20q0zI4oNxi/f7WlOYr9n
QYKsu1YzCBHgG7Q0sK+Swn0E57djQPw92pPe52g/74mWoX8B7w21kL0INK0VHiYWkvYc8GtE9d6I
LrXpoquYNnPlMYjjLhgolbeRA1+SPhUe09BSUPeCXYf15DYq3FeF/5C7gEa4/4lAGTjmY04Oxj5r
XyBI82UYr8rary51X/xjA5juIFcfDZVl97Io36TNxdfGeHbohNYeZtpN1MpvH5Oa7jmhJWntfNz4
tdVjC1t9baKR2IgMm0LhUtxFI1IlErUhQEzFb52GGHRGCGq47e593u+7Vv9IC6O1lYYcsRFtNbDf
tfftIJxAIKf/DAINV11QvGQi725Zoc6VTIpHn7xuqp1U7esSzZ9tmA9jY5iERcekzg/BVTRDdx0N
JGCTqKvDOO1NHQ/rFupTKPU/Y4AdHfvNX9Br+dj64zcQ1fTRqD/7Bt69wRZ/Ed/AVCRz3MyKjeMs
wQF4rLYEOKLasP/SwqS0rf0aVSSHL9GrGRqMV86waoe25m8saNY983uE2bHoxTiuuO9Kf5X1M97O
JPmNu9BgMNs8jFnzVM6+f+rKBWQVVo9zxYlfzDPITgOFnh0z9yfey4U3tDaMHrAEu+keG6hdKyj/
c3RDk78d55E3ImreEvVPWCyDG6FuoQ/hp8aHia/iNueQKUqfaGjeiGfJ9kRGfbZtmBWaKU5wwbZT
t2/ImtDGJagiwibyluv0pc7md7DOiL+sbik0F5+TS5mXD0fbdsW6UPGL3bvxVesNujXsOsyxNo7h
QTNl0dqKENFsZBGnbAn7UE1DhcENUUMwDs2xbOXwjhR2q8IhfeGKLy5T675Ctdr4Glpr2cdnQvDy
W+0H6jFCAaZcTzGyZX/ok4R9E64qjn078VBAybv997MxzmKWBXR4bXH571+by3+zY3XLtJzP//3B
xlMDCLZpgxt/4sJ0/Z3RaCAck209Kklx6DNVMChCrdakLnGKxw4d/R1N4wXMyEefkeDdJIOzKoPg
J/IMDewE9QdwT5sYLFPtgPN++YXkBL2kZkmuN8llWy6L8W0mUEc0mA8thqd5KOJ9NRqkgLp5sXOZ
g3SeOJlehZisj/cWh8mpMUi+MyCOTQXc7bJn2UNE2yfAOqBMffs6VIUJGy8bd2PlP5TFbcDv7RtE
+aXetqrMkAMy3jjK/Jbjj6ge665Tm8qPQ3qR+iEIOm/DEQVD2djGukVFkS37pokhuo88ElRv+COD
K8qSbZGRlZVqsAdEqYcjFlXiDIpDyf0VtckpVpX1xR83wcsxhQnt7i43PYHgqjROMdS4wCbmGzoQ
Q0mDCoaBcwlGqRtqE/1+5596h6VcG4OSTH1QYsRW3UDLl4/dmJmvdvWvRi+0l2LA6151b32Sq/OY
tQd0y6hOlLlxGkJT6rgOt6oyz41gFMEeg4m6zN97mem7VlrT1bZ9xTfMca/Q2QYWtVI41bBJBBsE
z1eg/cmGNOFwcEl8T/HAvR78EyGlaZjj1a8a68srMlZk3JR59NYmZQ7Mr4lfLDv4EaV+UzDyt432
+Tzll51jZLCJgao9uYlcTYtc9hhQs+Hdm9jDh0qsAEuB6Zrte23KaxM+kfwmj47ALlm4snmxlcPs
nz+7jqPTkGD5qUUKf0oiJq7wn62c0aasyNyXAXkNpC7onqA9d13MiRbYVXfu0/cgdf8MMdsY+VBD
sW3fwhQ5+9Dl4Bj2GCrTPbIPXgedudd54JNZVn0kU41g9IgHtGw81VX52JdpwhXlP6tw8n+ltZg4
ZPEoUZZRhRiPgvdsh5Hl3a6S554KDfXkwAnFKm3b2uyaLAIclxzN1PK+R/RmZPgy4gz67BkWyXum
WJLk+NZJ9YzibWFyWVlK3w0lxhRDMLsm4yXhRcDH8E90bGl4kJjgfCFPGy9Wb36l6EDOhMLftx6l
+gyai0MTaI874372h5jJa/pOakdNSA6CmJRlbjgnCwmMbb4DqmndSDZozfygKM82xuwbWzsLdiAa
+FwBj64tURKm16W7uq8HahMrwt0SNhtar55q2D9ZOTof0mo/TT394QNESJ7IXa7p1jvwD7W4M0lq
OVt4xpgp/DmMNjG+sC4NGueWAxmiVSn5tpkKr9zQ/+5/ZqT9R6e3Afv1aksCm4VpL1b7COXrKgn0
TdVav/kQYsbBe45m/eTVfYiDx9xXsOCJUb1Mcd8fG7dMHj0TgXaMJxE8fRXu3EY8IJKqKCv5/sFH
sLOD81HiOiY7Nl2gs53vuXyUNpl43VPEWgqnZPvPcDxCzAwPJyroWYxzd35BhW02+SfqomYvVHEG
n0gp62hOIMvDFhr+c9oQr3NRdweG48V2sqkUKubuO8duXR5zoD8pUvudciWxLCHb+awJrk7WNFtP
twgbeSyzgLADv8GY0PXSA8VUQJFGexto8yD8+9rCrF2RjYJu7GnQhrOdzfwCevBVpgx/2ccHd2Rq
pvt4SF5z7JYMvAQtZoajphgVMCGJIxWzDKI/DvPM+gbiSZyLUt4+RbjLkhIrdU6nwJ7rV0S1CynA
Y89RIY5DkQQR0LG/JMaq0WMa1NrmMziGm06c5xiLJfqZ4FAo/83NR6TIBVPjcQTK2IBH44cRBEWe
vjc/X/HcFjsRpTsyGO4sRhcH4Ti4VUBl1En7EiXlcW7krvb6r7ADF0mkBNjxLn6M4/ycBBzL1BBW
MN8G0iAlc7g6Foe69u4aq7nHXAezGMtdRpvUaFpM+R5YG1S6IQozfWoh06yztPlLTFSc/dJ7xMnV
DYtNr0cIhESe0w0AN4GNeHQi+2FK2CwOzcZdnNSkFxL2qvW47RskI+zIwUZvEwv9dO2XpHVEz76r
f1yLTOfJLN+dQtdfhOId58AkEqwGWgvesdWo6cpsePagDWi15GU8NlK6iGXic6Oqr8nGhhbiJIn0
HUP79yAwLywhj5FFZEMXuh9WT4HZuP0diWe3IPJvHWjpxuLJCc3ms+mSZ9/LvyIn3HEXb4du+JJZ
Zp+p8W5QsrfRlx26r/G02EOG8QNQEoiWKf6xdbXUvU9RBUBttCFiQcQLO/UiVfkbGS0uF3y4No9D
NiIutSCMhJhb6G3tLzSGDMFktVWma0Aj5smrkCS0CaF+ynG2TPHpiEmwDAKebdW79hIRAUWv06fc
yx4Bl9fsvqJXjKjpmfXsdmAodmdObnDw8xZvDVlBEZvatRmnR5J9rvZiZ9c8RJvaNR4kQ7EyHH8s
PUKHezO1i+i9rpk2FO4WaK/D13+x0R2vGwX7spQl2M6x/xJZt13oaWDQq9+6mV9qSsosru4tFLmr
GLCFxus7quHemsCTJ0efPobLEdNFK58o4NLDWBW4imhoM+J/tyXr6jWL3OHFKRJEp5w5ChdR3HTU
hJjwc0/ma2EHSJwlquCuQT5sIXygSohtFoMIDZpVg4YvnRmCdGo8FCROr/4bkE1oBTnb2V9rB7Vl
FD92TTazVB1RrBHN5Hfs9UIWhawSuf5iGyU6ykJxnElY2CYBlzVTlD/Hm08yaOp/xRIJxeaqlq5+
q1JVHvOe4HfRs/BuJDrlmM7AceMvGbrth0v26YpZpvGMCILaOFFqn6LdXPWLuYAyJ9o0Tn+OFjEB
1RFxPzw6FJIMF6M8AUHg49WpW/Xk4nvfTihFH2A+PP735ChuWvgef2E1vhYFdhd4K9g7qCB6kwU4
esbskQhv6xKTaO7C3LSEdyUpgPmXofyzLSqom1Cf0yh/zt1E74paspak0GEy1TK2mdjWk50ObC6g
EcpmXtumjS+qCEE7WfpAJC/Zdva64EVZs9qNN4y8ofdq95II0zqZ6Y2JTQfHqayuQATFfjK6FEhN
BUoZtffG89vyGM6MZWvf/Jgg7f6aARDytrbIrAGbyc7Q3mexs3dwpi9haUw/2+Kmi/4aO69W6Vtv
w/TGm33Xuz1UyMawDkNMnm4WAM6YN9op0bn5AadW9A9tOdBEksBJEzfDhzrsbyIrnY0QvSQw5ymu
mOJGM2pbCQuzn2zwOsb4mrFIZkmEb6UEI+RmFJPWOgAFVdU4dZOFJ9mmtbNkcFy0nggj0jk6SAtp
fDMaq8HZpQovgxYOFsCQs0yhfGZgwao+ZhRl1sAlDHuMd2QLfsFzWesqeElarP3dRF9jYWxt8xL3
ThDY7Caaa+0xdWIp+uR06XtlkgJF9+seun6+w2fOUjqar0NevwKmu00BSuhsvG8jsBHuALU/TMsJ
AhnwItsO3+XO7WA6tFP21VSIugz9wmqZHXiKWJ2n7FCirJiT98mqi3ukuLgiBHADw39t1ePc1fbJ
lRNnHcjNDtPozs9wLeN+LnTcnsIyM095z5sTNaSzp77p7DJWrFCdrKPOWx6qJavbz+bgEIdjjDSJ
D5M8XpZ/CciRnDuic+Ft+CXhOJHxKWRNzrENUsT1sfBzkE8x3gw/vtGXD6fKU4+YPHspO6bQCbai
yXyWSMPTiNMAv/mlUv2PO3ovHUq5lV+1kvBdYgVZpo4hZpve/JmwBpqV9Vo2PyB6XgtVM/Wwna3y
oq94GgnIS/k/dl3z0KBaGov8LSn2A+2qHcu72EfZRJIc0pZFZJe5FzRSeOid7jVny49gB4u3zcCc
pWhz1OAl69r21qaWxHybn9Kt7uKuQvQzt0TypS4W1wGnjYVMq0naSzL27IDrs4rcW00SoWOaaP91
CjcvZlEKjRDWLcozthOMxNoueQxmsU8aYkOSNMYIdsZ0cuqz4H/snceO5Mh6hZ+IF0FPbjOZPrO8
3xBdbRj0ZNAEyWfSa+i99LEl6N6VBO0FDArTPTXdVVnJiN+c8x0w25bUp1At5jnjEUMcrpKz3Vb1
LmCTdC06hya0mdpnEwYc2tuckAc3PPhJjMXfRu6CvxcbB0qNuMwiPMyY8CZB81pepJrPaU/4Bjsf
82Dpmb+Gn4eZhbfUzKiYcvqcasE0GJSCMTEp8uwdSMVp2GRJ+uG0BitaqDmqjRdbT3DzSEP3FipV
GxRr5C8Gobb1HEFzbTEbldsyAQIdZ1nBmAxpxZognw4Lr4fkBe6Dh7jPr7hAvbtREWXbSXkYuvRd
I2mapuaSLgobLQssT42ftUTuMNoBK/qQb6dUD+3IZamX4IocgIc1X0gb1cXzEhCNJMfPv4x2pMF6
m/LdIP+7UnLiuB3DzTARvxks9dEri28cqwpuY8LJ4xP2h43mFjLmDtpBkYYTm/suTcgwtrB19DLh
W4WyxDNunOK4U1tfDT+DJEMjKEJEdKzHGeTG/W6yG2AkTBbJo2zPLs/Kc1dDgGPIlN0CXhXEnYh6
eIkbv/6DoJdZmxm/p17xTiBzA8cgwSe80DksJiZZxZmTLNAzxgpZRpLQWZLApHmhI61y2BYDkAXf
ex3TQR1xyuYnBT937ySD+x42I+KKXHzP/jrwC+Lpvg2C5pp3NuMVaxHf4t2TRKh2tnajHiXjqU4l
3PZwejObKxKU6R0iGCSsXvY8Q/wSKxN5oK6T7//+0p0YNgDqLq9W7DknDauedyYqr1H98Hpt3P75
QQrvv37JPprzwfamwz9/75+f500l2lzBWM6FA7hs/v4X7FLGrev5kffz59/fcclJOCmdErnHut7L
kY55CUMpo2gDBAHV+qYCzW8RUPgvHzICB//ll+t//ft5SW6tPBbAcmgl4HZboFlb+7CM/cpxdJD3
QrPZtiqfX5yJjgB4vkZKb6J07SbmsE7lXzin45OZY5PPHWQ708pL1x+KDKQVVW1vPCt9UUnxtGAt
AoNjMvPXa0fQJB+dPfQsQew/y9IAcMra+bwsuOgQSM3nuVyDAH29at2C8uZ0OS4MzdixYRvE6AaU
CsYAajxJq1Q2uI6UhD1AzIFv3yEp/d248mcBfY/uuNoZyjjMq9BurtBqBIGGn8KYeRuPw3KTMt0N
9Sp2Tp+5NPy9RR5DXwPBHojKEN1wm+qGmejGV69pkw1RYSRsx9rwR9wcFXN11nOpRdpA/1uk0zNP
y7Msmxfdms+lDp/FApmowaUV6/QDxwkaD4LkpEX5bIO+SOfvsmE05za/yxogbwNVq6kfU48uc+aP
iAefdWx8J3IKhBICTAfoQKGOpaYOTr1pTpQR0Mp6491zphvMYtoAPf3oM3NvZPZbFoRXSNjdcQjc
F9MeNqZM8bS5JNHBf955kmzWAnGI4yHC0ChgbLZAfeP9HnMg9EQgoFjcxyINL+tXEnTFNxNKVAkD
3afKkn6HxxyljJqBCsviScjVH2S2x5L6CqDfGfsDN8P4ZUveH3NmgWtoPDgSmKMa1oLmgwmhx2Zq
O8bxjy7FLF4QY7ADwgJV+GMslme2VO2mDCwANl7D62CFUT40ny2e65miMGpD/uTRXrNwJPYOQ7n3
wpgeMVHYvDMxPBjp1Fz/fqDetYuokt7RDozyVC9ec23XDwGIuvP/p4f/L+nhjv8/xYf/+78t37/R
PTMKIjT8b6j5msptrf/Xf2aI+/Y/kK0AE2DEGQbEc5MFrn+v6eKu+48w9Dy0t67Jf8b/9t8J4o77
D4+NUygs3ycX1hPhfweI2/4/zMCxLUyKnutbxHv9n/LDXcHf/y/54ZzOMGKYK5mWFRAg7gVEnP9r
frhX1E4Jz66klGG9zRTxnAfBQ+1MJMKNhCmMI4lAKZD4bRtwkuIggL3qMDGRzLEYllXHOp+SNfNm
ALvTq03Qdj7iijA7Zh7iUlgGyR11FiliiEfTBGmyx3JmnNL3QknOMQJpC8Gmi9UzFhizfZeuQ/5W
wgB1iZG64NYkNtGBL9dXcMst60c79nY0ZyQrYPjdxZreHOkENNhMPhTs7DeabIlNldqPtIB8Dowr
fBsMyAiQ2xbIctgVY9EokzyGpbcLg9y9sp+egcAd+54IkVUmA7d+W9idf6AxwT4dTlCS1tqgqOPf
IWI9ai3cTn3NwVf3P0nZLJ7IJsgP2kY5Y9KL3gZXfwW9mRxSSQQMMPtEgzsnUGQ6Wno8p5lwLsza
wz130nsVZuMFSoFYhDjHcTCd47PlltcKwPhdW6/UGUQ30IgY9Y7Jd2WDHyTcC92mB9YC1Vi5XQ3k
B+oJ1pqB1X6Zyn6ESQK20bevSqXxm48EmCjKDXgu+Xsx/XuX2cZPs6et4s0LsNUs7tCAZJMzbacR
BS5lF9ihCWG2SR1zyOoG6yEjUw7g+iMYHX3uBYXWUOn6w1LQDn0CjOBFIeCHaOVvbPXoucp4Xtbx
e+06xEKi31LF1h4Wlxg3i0JqJGjdDPFGYV9qrsLBC2QQslmUcXNCWLbJeyUv+ksXIdk/quyjflzQ
mpPHxF1Kpgmstg68iCRBoC1ftFGTttgbGjDteOFqah70ui3HQPJVA6c+lgsrPndGOLFOc6FIZs2K
2A+MY67IADXGuXlqHKX2SP5Rz7iJETXt/BzYxR+7mb6xs59wVMm7OkuTY0NV2WAmhoEPYmNaHhRk
5y4IyCLDgabzJHummSm22TDu6O/0owtfY6tztpBszPfuCLAQfZL51LdllJKpsRd4flEU5zBCBoPF
Sp2QkdUSILQGnLFpUPsE/iZKNha2pfmEhuCsalwgiUtTnknvl2YAv+u8wHnEdot7DSV5XHaCAU3G
XbWA4eOVPcZafSphmOcZXdxCu20xMD1blrL2JRajxMe9Zs+wCDw9AzMK5P1QDiQpM7KihBwhG/nr
QKBx38hi3cHN+1qqqv7JLXrDwQIMy971bKMBkUDKTuLXLOv32YhcdsgordDywyIQv8DJ7JXJCVLl
rFCSpT3Yc2XCRjJ22SruBFqWHgJ/bYdqm8wBwmVb2z6Fc4kTvcWE2yRFcXBL8Vb384tlJH2UzS4J
ATWCX6+kXKsoQ9gX3i81APeqHVkAsB4aWJiixyBHpGsiG8j7wfc9pr+2Bdkb14wfjzAUX0s3PKU2
GD58UmI/+M6Dc7BqdhymWS07KGivjgcptUtVt93nvYVLJ3mvtGdEIauVM6O9E4tVcGHBQGhD3+4D
OKAAQH8Kq5pIbuON4QXXiRDjjyVmnpIi6pb1G3a8lxivJVNS90BTllGLkaSTePKHzZJhb/bsEmuP
1Z3CxXGMW2x5fr4cAyc9+QkI0kV0cJeDYCPc5NOuZH2LAQsqPXPEs1JxSAjcBraYDzFcDoRZoj9Y
tpoZhJJ12ZKC2nkw/hjCshJaCGvBDkGmb3MWTtadmEJSuWTFwuocxK8qxnkLkeAjz208EG4MZOkX
lTV/bLvqwcBoCIt2IbT0hmntaH/NZvmYJf5v5bnG1qr7d8MNWRmFnMq1z+Ij9i7SZfkM+pFI+kCw
mXcEGUO+jXkkbuihUtpkw3m2O3HvaCvejYtBnLj5FhbsDBwkf3851Y6EMWch0t9l+SNBWOygBgCs
5RcQP1xRnR0cFwkCP1TGdDBS44s1XrbOt54abC/bvDFIKUgtwpDzxD9OWCBajLnxxFCv5SQ4dGGL
AgJ22kmiAY5ERvGI5IZuOpm9Z8Q5jtfF3wVIbXBZHDsZvYIbuSMTQj0XL24vLn5mdFfsVbcmqJyd
tqdTKzOOalxKCdr2NYE73nU+/pyhhfdAPPQvkaMQN7hHtrQjXx1zol4G6ErZ/02MRpMWHbEuyvIu
topTX3r057aJP5XDCp6ERK1X/bTyfPzgPgPjMiLzqGAqPOslvI4A4eYw8YDq+jS9uOW25ozlQJbG
s1THidXclpwHRWcxEsyQILBv8G+QAo78rfU+WlI3QRaG/cYzGF/1LH+SF6pjxhcIQhlMjTxx4Jdm
2pC0Jz6CODsegaFmhAiuW+2cLoTkmHVYseiZQst5M1hD75RhkFDLnPdUE7qNaxlDTWo7oLJtD/h/
I/eKZoVCozh3Tc6dWu7MOEBqzAp4M1gho2Cpi/NksuWIFyAljtk/DN6MB7bwz2lXvOQkm/L/lCJC
OrYupLNn+RqkiL255J5yWUOx5nVXCVy6ZYxf9Ej66hS0kc4cDHxT9mfOlXkRvTCx/2IaJrnnZNRf
OarmCykQvyZG6puJrNxtqoOXcA5QERrlT+6OdhukRRsVEEnczKnOQwbnl/5kx5iZhR1/a4kJ6DAa
No37ig73OcxjxNy7VnjXygOrBFocS3Y8HVLtm+u3Dmc9Lv6EEuhN48+Pkoj5I94iVE0o9pBSpsm1
rgAjNmCMR4AtvuLLyPBhU+IluwzIDVoyUBEpDOyU85y+sT4qPHsVuRVP3UCCzAzW3QWjfB3p2q/e
l/J688aw86DztL7y1T7WPqCzqWMQTYpeaw3vDT/oPb6HfOsP1Q2U+7DTXofqh/gUNKusMucHc4JI
24XlSQXFfMricthbA3cR4ZfkzgvZbuugs1EIOM65BNhd0s0flsk1zqbhdJdSpQRW2/rYp0kV2ZP1
g4EIqvvYOVV1xZYjHQAJT3XEvKYogl2QWuOeINnTaDX+IR6GF+mq7yJTd+kw+nte118r4kPpJj5W
w7PdTiZqxPqP0DZpv+NwqVxDInUjSG5kCTSHtnNwifac7XiKSJpw6Ic5t9qawbFZmuW2QWIXtR5A
Z+ZrP4O2unZNXO5ck/oHuN01b7tbbjrMHHHxDu4RcS72xkwSLgX1OrcIlmEOBfhnKE/SX4mKpPFa
BbUQWWHpbkYYZTZl+JL6D11llcQ5cYDFbtwepxokdihXre/65+s5nplWE3BfweTwwjh9wBITFag6
LXb8HwFOwO1Y+Z9UNv7OQ9nIBZSbO+WYhNsLq4mMievCZkJYxwFDcp7HDdFtDAzrmDuxsF/KH+OS
cnz3HBsB6mRZuWK/5G2FMCk5kMmgHxuOmNkOlkiMQX7f+dBmKntAheHBzO3sWFzBFdaR448MWc32
NZsxZM50BpEfEJlL1gGYXtS846i3BjQ5rrUWGEyx3E0sk5uAEYDGa41tEXQcgzyHIekm7DpmFRm7
/bg1PnDkDok23gYUM0jqIl2V2UUJi/AscrWYjNv5fdsqsHhNw1LXbtm9OggF5n6LCiuIVIcdHfrZ
dGxrDZs1dz/GzpTki7LVr3BpscjEjFe7nj4LqiFU51YU+4jX07I4UpvPZDfUHmRRr7llcjjiKxrX
iQD2NePJN0as4moCTY1J3sg1FxYw+ea4dNkhtGZKDp+ILyAyMjI53g3RZ4xIlp7+KizvFLAD8B7O
via69tGU+uAxJgKJI8/aRhvtSIYv6LswQSzNoxeO97MP/GhU4xFcTscUlbuHUEuoJRBYGLVLH4gM
50RXFeWRq7p/aeFoBf3ItsFgC2FYs88dgUmyFK59GKpfkE3cu78fep3tzWq6oBL1D3X9E/wU8TcC
fi3auxcGN4/YB9p7dKbq/u+/KdOUB5n2DmN9xKYoz+6T+hdT5BrAiwmZc0reiI2kccBDT7xiDyYL
uesyh6vAgRQWHhWQYz3Q2NosSOKwrN+DX2TXkuGrGTtsQq2R0ATmhaAHJ29nduVrK912XztNexbk
bu85gT7DsSjvW1Xdi7ZqD7TCd7iFwJ/VBkEg6SB3QLpWEx6jOczU3mNnM/nvHB2FovB2XhPeo+A9
ZmRUuJNN4ieoomCSAUTncDj7NF6lHzZM7CFhovR6nLGU7nFTQHxoynczsMxTJWIim8NfRR4TGpgs
oET8QVwyI9lVLVw0RN37iojmg2wxNMVp/SgDonONtv1Ewxr1A/EyxAiAy5N0HOAeU4SE/kcANPNe
zBBsLAj9yCvJImxwBvQJGpC1PFbjRw54kw1qJ7btmN81Rg/aOs+cqArUAfdxv2vbH7MXG5Fblb+y
wfCBJkG1jgcPUoGR3pnY/Xiwih2JnmMk9XKUVWmi0jEncl7NqDRyP5omok2FceynOr+QTnNyXWM8
xRRW1BBouXNhPsUkprIjGhGb0QKHzUvSOt0d3OTcgD7Vm3iCHFYu5K/H+dXOnT+ooZODJ6xzgcB1
g3KKrQE7dmLwkKgDOVkDSi7UfF7kpnqJrIoH3plzIsQTys+YVcgBUEU6Q+BIMOqkqxqdh3rX+7EL
NiFGSFft2kHoKBjTZ+FgRSlM4LTmWKD+TVMUADYJ5V2J2ipxL+VM/JDvkv6rBS3MJC8ZFuQFEPXO
cLJH7paXTAz6DjEJADCTBoDM6Wofmu9ZAX6Ot3++n9tiH991M0aEIbetOwhn/j4Zy6h1qoyLk2w3
w8mJiRQfDnGKMUTS90ExyC5Tl4hM+6lyzIy1CTRDguTxMJredoDqwFw7eAkqKrW2x+0yq4wA81D8
SIol8lDHMP1s1D4zvYubdOEuxZKJTQkhGCIrIjmo+MKUmajwzRk8vkdC4Gqf7okK2arYeshs4WyC
6q0XeHCC2TNASTJAlqL56mf1HgTvI4sE3mTys/Q+gKibOwLtXsoGCU6NzFmTTrDi6hjVjI/+siZl
sQjFEkFQV1fdG8FhGDRfFqqBQ1OmrwbV/bEfCnU1M6rsqXwbEs7abM3NrDgGZuOzK55r307ImOsA
+g0TFygOrHNPhPXOMeZ+n4f9k2iD6ZGg0RrdYt9OxyA3g6MhHoDWsm/yCtQmjaCuXKVbNt6hJPF+
uVPYRdWMxEcBv40svzWiAADX64cem/zs1SaJ5sVDkopr6Q14A4WAJgT6CS7vdgDhyRKp/UmGw8xc
Sv5QTE6IfzL5dgLmWn1h7wOWzWUjoBHfJXJwI7ZmY5QF1vNMGAepfSdnQBgiCYVALeL/SbC/2Dox
AGIQj2qxO/PcnB3jSmdwrE+dGfggNeA7uCmc3V2X7pFd6WhKvlWK/n0ifDIye+oq2YRXRzRXoJ73
iY27q8opR7hDIvRxRICHC+tmlmZbEfoxadojbwHktdlExE1by1Pokf1XyBktf0LL1aJzyeYZ+iyR
cwORZ9ikTfUcQOrBe+yxpZvaR6pCnygvHVLVG98pA6lz186PWCbu/M4eHzJ8825Ak0f889ZnOnCP
kvo5rW4GNosjM5x2B/SBkMPJOQ1+wpDMLu9ZHl7Qh+UKu6JFW8MLfPUW+9nIlw5Rv0OABYCt9Vg8
+B4J9GN1l09BvrdmFpQTQ4PtYncX/JkjCruEY/QOne8HiAPjkkACjYlVP2e1SYjO+m+xoJGeya/1
25EHXlXfhfFbrT+WpcJK0lfxd9777KUzpOLTNL/5cb/s28mPRF8X+4VpA2ee99PzqIJyIny3CWRH
8K7NjlbxEKA8ATnRvVmEIuoxxtNvDiIqch4eDyjp3uAiH7sZlShjG+AA2CesqIyXe1MueGszyAwk
cB7IqQOMpgFwwVq/+Wc5jMMHWxSGTTGies7rU2mZkEPWd/vimtGcTpdJSzTWLlkMeDEPPoQ9GEI4
VhdqVGPNHlPTKyxXAq7QaCLVcdCfEBZJQ0ZkHss2lD6Wfs8X29n7kM28Hh+4Js5sZ1Pnc3aKfmfO
94aoZTTbMG7ErDb+XLkX3EavpYPujdPU2o7uhDQAHfyJCScG4feKKMYNxLOdH1p3oWBi1VOu7hCA
cS8ve0I7p91R+ND55Hc3AlIvPLe9iCQnbgGPqBNv85RbbOzqFwfwacn+/NoOFlWd/lV6CyKNXKA+
FBPgdNvYASOdr5Z9X0+WjkxlejtIJMujmdv6yioGPk0FVWoa93NoBBHLwj+WDcKCwj44hsxJc+PT
6pzkYIdwaNzAOyWxg6XSYhNUyxTwhQG4W2r7gKR6AYkuqefOY14j1neqb2n4z7VFGzFAgtovRYYp
23ZvosuWfe/SsvKtH5LcAN5SXqZ+/kogke8miViWxRhKmbrur/GK3OHsBDAVoqVYJKSBYU0o08O5
MjSgSwek8Ozt/Azdm++N0+Mg0vzQYDyNiDaDcQHw5S7M0BS3Y/LHI2Zom3lJvtchqRwcQBSercNb
te2XM6Tq7tC69pXhCvOQbPg99i6Ra7PqN5UgTs7tGD/nMviMc5Q3ucB/NVTuDTDmT8KoPeoL/Os5
zqcFWBufC0jyR+UiX/RH+12GcX6BhhtNWfKzWX1/FPByr8vyqUdXcJKeuepNAZwkTRriTU1g7HQZ
3D8JENboGBy5NmneTZAc04WKOg2HX9Jafrduz/FpNOzHafIq0lwg/wa7wqb96LrxXsn4T2PBUEsl
oyhUzLRWJqJGuz0qo58je5b+VswJ0inmkOsdDMvl5I43l+YL4hP8Vq9R9x3JOntXMUaWDukUrv2z
odaklxxu1Az6YKXEl6Q1fFAvG99sB/KDsdx8rLuUK+jzETZKM1seY3tNPpyXXeGmZNCVw0GT7bCp
Oh6wynO2gTQY64z5DZufuCvBpfqx/x2GrxoQSQ8Jx6n6luDjxcHJID8Sj029Xat3AmG30kb6OWLS
95geJ4U2T67aJWn2zbn/YwnXJ81FjZUE897s7PAwaqPaCuRTGTBTtMk4j/zhKt1HgTmwYvTrOClF
pK0+0ZBOeidQTXq8Ia+51Z1mFZ98QYFfFGm5zmCB2AFt3BMJTzuWz5tWrBI900RL7Prdi40Pe5/5
zmu8UjyLwr0GyBq2rjYBCS5gY5WRRkugXxYtX0EwzwXze+V67T6ZvGOwEGCOmJaOlywhP/tCmfQD
mNBKp8KKatUONUHHu9KfHuVcT6e+1QVO9vTQOYpxAGCCKBEAQ/LxSOjexWrZrfvekysq6y6hoU/F
3B49q7SY2eqvoWLIYUyEABWztTW9boUT5tw2IW+fELY2j/XvrCEDhFjRriDkXEBJH9N3Dznf1jQk
TJOqr4+YxgdmZeOuzUR1wA2P9w6tvalKbMOG4a8+KiMCpPedclQoGHzs2V0E9pzwXKLTlGOdclAR
sOHbstCnFuzyiAhS5nn9mhpsNX/SSiwHP6xekDf4J3we8mAiPyNotmTvroYtxeSfKuUW6dbUoLDK
Z5IuFXgvOpwY5+Bl0OrLH9W5HS2WUcx4tznUd2ypivdGfp4C+eq6JbI+s70ikTzjBVuN7s8dP7cj
MRLFIJ7LXO5lHjOxN67xKrARFtwF3zOfbQtFVSYIIuonrnEwzuDxQKcTG6cPAXaPIGxXM4jfHUWv
ccUnaACReu7suKiQq7XEcNbpEGH8H8cjypSU4NkAcnnyWbOSjxbJ2EGJ+LMqk4NOjQ8eMfzvj3Vt
OgdMMq1U5AXRvCCVFltnKLLPTIBVnuy9tfZQYx6Qf0lUw4zUh4rpC0C03mE43JQTu82uyd7ZyKAW
R0HXsBmioS+ybda75tbhh00T/qsc+XKqAqkeLPpNMmZQnrB0TsikfanfA0QLQ95+LYN/IuPqQjOc
XyfVnrOw+IEqmz1cQPa0x5BnO4HVr7N5unfnyHe6Z8kSwjLwWjKOS0aEbCzD5k032ibVO2CuJA3R
RhkJFkdJOo82OhI9F36Eg52HV3MdZhYNhPABG2GFb8qeYeQiyZpPaZi8zR3QdlsFEMOAmZIMemw8
/eS0yHGJBW3uisShrxtpUByhuOYhek8ZqcoIlV/NAD7BFLvWZemn+SqBFYTd78JAIlvIJyG4V2xB
/Lpt2fVh6iCgz6l1TZMVWlrfm6BltkqZFJ1dBm4vhc5sJqBkh4EzJjBv7brxdTKExzKcjvztOP5z
frL4GaiGx+qE2PljaMmrNPHU7BKnuLUGNFmW2ORXL4i2ApgyWiHCjYfs28nPcAK+/DD4UxUuCOPe
wYnFtVxX1v3YK4t5y8lZ2KaPlffi2fO9J7TcJyjAoHmOO4CZAK0dy4X/xJwJ3ZDH1WT/1og8NxmX
6sHwvJ9Tyjdc2e1dz1wDHaKiM3XvDAvZK7tC02OkmLmpsV/4OvYmeSmk/aqvxSvHl4JxUVNCGK8Q
0+0STMZbVK74vIT1IIxmuIwfowU+nVxAvB8d4l+/leUxZCXIWuq1H/x65wa8a8TCJsPpPxCO8fOx
MLYUpbvwgQ1u5ZcvHByPnLqnvJ+WLdFj5Kck1g/GvhglxPwlirHe97Hxxt4KmwMMD6dSLK39I05x
Krk2NDelRPGb49mOg3i+x5v46TftezC5B1jz2BwIHcIH2SHLShUzYol8p8TdVw33VghAxUFQ2oYL
Oi5QfG07Z7zj0dMmcL78tv4FNA1xvNLEl3nyZODsJR3DxbPHq4ceD4E1IQ3h+1g5hMhQ0BTMlVkK
DORGMXwnd7aau3sQnVj4iJivCt/awmit3InTRDewcuDLeEoA4egydNsEJFTpAJJdg4UfgvpC/LWR
BMutp1Zr3Nq8nTBkjTvTceEDmPk76pH6vDAxO5Vl8F3Bx9r4Qan2niWPrlh2vj+418KJvyfTyXfK
hlbMP4WgWg0ILavqbGv38rlfbdyiFQHr7uPigJua7BJ7lG09sFcIDbSbyaJugT9OO9vBhaUrMKrO
R+WGgC2sVwWtoycm6bA6mXRCKh3ZLEjzz84in4pRvXrrmr8jBABhPb0Hwy8nafZm0eFWDRYVNZPx
waikZoR6ooGFARuqB3CbEDVi+Zh1RCKS2ACGaCBUvZrJo8wlTJCUV6jOSHaMIXf2WSuI62T41Ofh
ve237wPlZdC4t1kGmL9awmpCTiMzQ5MasoEL1wvSJ+vqib3GkeC9YGfVjGtDEZKDXPaPhIvIQ0IW
CRnGsMmSlS3SwMtqYX8w8+6JN7LJ5AqcI3r5l2zRP20m3PD+Whbst7ZSz/MEPorzrsCuRnJDbs9H
8SY8aKBQT1CR5BjWWzb2o0WOfdzsVYgocoBTDIJsptYliO1geSCK7CY8WwDRoasSCibvY62zXTzz
ePQkM/WCcf0gvM9Muc05ydQNfnrASs1KdzpB65332ZORlDYFDLgu2duoCGwwfn/Tj/p4SY+eWjOG
9Bge/aE9+3poL1nrf8197hxshKwQMtkNgzxkGVrOW+YHf3hDMhEYf00oK6jNWQCVsHgeDHjNhAhb
GM7IYaSdjDSQo1XcgmjhpTfJNDFJBliScA+X0L1bYW5VyK6UYykbTX9P/42IX0/uvmUG3huMiRrk
U0wKFJkIhr8SVlCWWNObgzi2Tu+zydvns/sKVJ3No412ro1bvPcBpbRw/Us9ljWz5ZbdRXyHdIBG
q+0+y97f9UENpLCDNKRC/ZA05i2M2UWUCz9lJ+YydvGwg/6cbz4XRsbVTE4F4X9FZxRsuDEo45be
5yp/WI2LHHo16SUNqxbNSOwSdw2OuxhJjRSgMLOuvecbfJAUuBfffZHNb2tU370kJrwb8JMMzbXs
TBUNCQitdGy2RUfWbFVAxI3nElo0wmqHdd5GF8k9wuejFjDIR3oTXDrj25zjgCPVLLJrB7S4X32k
AUuKGUEIsVd0Pby1awEwDok6sqeOnrGEeJ2Ph043r1PWQN2cSPiB7vC1WHy2IVrsS+2TZ0/xpbXJ
dMh/UwiSHcY8BofPbiQUem8MMWqTAL9l8Ilwpz43xnhrnTY/1Pz2ri3HJRp9zgKrpN8xOrHjKZi9
fOPEBTDyasYeVtyqlIwItx4qIHDjg11o59RiKctCcrIFSmvdLOBYZr/h5qvOQHDuXSUeSL1KNk5X
WHuL051IZO/cmFjiACLIqcrezQm8FcZAhFC0PWPE/se5YTegwHXJl9BpVKRhtW/r6nEiWCgtsKQl
g9hmqLl40V2YbcXizbxAko5ApBe76i4ysdlDj+CE9XwZyf6NeLv8ztFJGTXs4Uy9hZnxIyCidJNa
cHE6sA+wGIY/bUf4wjQsL9UoSIbXjPZq3l8MiNdIuibZGv745SUuuZjNd9nTbC4e0x2CjXH1ivZm
xPb7yIgAj4DLnkByg2Mt7hnaaBu5tk78c+3060Y+h9kyqNNsLp/kghzdlCwZH2fxJlNDSnw6g/fp
Bgi3dAijRqyFRD3dowP0IplUXHFde+kN3lWVkX7Muf9gpskPIx7JBR8n5EqO4PpiMtqxM2AzQ/Uy
r3k5OnitWsZFXojyCxda0YNRdqRTR33DmNmL8zCKy/Howsqkj0BGvPAcO94uz7gWfGZFFgKxY+Lx
SoIZ6VE2nbqZumzp4WcE01qcGtg6K+urD82j0lWxqe4dI9bXUgz5cR6nNznN5SUbxHuX+p+i6Zad
9SnLtINOaf7m7fViOcPVEACeQI+BbKduqUQHxC2llrenB2RV25Cw84iHdIj8ZPpj6hxfc/jqTvwY
yC5ZhVQUpUntIr7GlUT8iXVz6xSMnPWQZ7MJfcSF1oRon8qzvJuD8pca/yRBCSV0KiTxeTU0Shus
qglUKgRRPryl4K73iVwQVXv88CSr3IgwgedkjNM3Bfhgo+Fn35pl4aLrQtISjQ1/GAb42kCwvA6P
SLqNGQqlt9pU8oCrFfd2NVoUV/lDnw4PMu7ZdFnOVwAfjxPsulTAtRsNQiI0NPghiwTDTgXlvkMy
Ryh0dw4kcN+pCA/eX6cJCuxU1/2BNccBmMOuBzx9wvqEYSvunqsqHw7Ozuyw+9qOxWfULA3EnRvA
8WkmRMkMmy5cDEezTYJ9pWeWpZOpqcU+QtqlVS8oU480KScHKxrCrsqCIXzog68sZnxVArmJShoS
6ASOuOt6HUaFBzwsKzVc54nBV6H6nYXi48G3u1Mf/AdZ57HcuBIl0S9CBEwBVdjSW3mpu7VBdEst
eF+wXz8H1MS8F282DFKiSAokC7fuzTw57IpcXgOdjHeufQir4gtvvL3LwumV3RPJx71iuTHiHZXx
SeFJSRjerODWMtdFK3CPPAhSKMSxsckYJeE4W66YVl8fa4BvyJ5gvtK0ZI7MduCsmCTkzJdWddkx
Qo9S58TY+2EAHI2gZRLnKdWrAO8ZsYX2qkbHVdq+xf7QIgskE4/wwBwaBJE76UOAy9VLDjGaHVUQ
zbJMWSITJ0oDT0QP2RsYFggcgj0JQ6lxO5FvuRbBF/7WeT0S1FqFYJnioMUGlOB7y73BpEFtfcLQ
K5Blsc9aUNp2RVo9Kh66c9Y5mKevsTkb9TyfDeRNJlSD82DOO9v26VCNlsOOPLk6XVOtEFbptSpg
qOFjjZwNwCwHCdDV7s0jAeTNmO9lDxp+UMMSahNZWI8H+455LiJQ5gJRb0EFN3u2xuSNzBY6PGKR
KWRRNsSFPmRD4+3Z8XwKf3olY51lHXmUypNfQRRbe0O95oAQWDnj5k+HpQ8n744ze3wfkgLIhGrH
tqRcOSMANdJuquds2hl4e5m8RXBcwLraGjIt4dL9wfDYixmIMYiiYjRYdv1q9AAS2Rrfbe4J3GDh
+BET6q5ZR1dGo/s92Mlro+WnZyJYKn2VHNxnUqW7F5jJ2GL9Qxh70dOy++r7sV+DO6f3Esc+di1y
Ia28pQGRfdgdkxaXM1FnAD5PB+nvB4nz0eyWSrNAuzalLXyAlB1ADhUkbTNENpq89LnjM4UthLzQ
PvxUXfhKsbPDLIBYNeC04kRhRaTAyqxQCI1VHezQa9Dyjw5GGeyxdEBJqKx9jNXrHDj+R1OrdNuK
U+w1wyVM6Jno0icwHhj8xk3C+1mR9jjmwfNUi3EnmeSL5FqFzB/IvwR8ZS6iZgysQeXz7vODGJIt
/AWoMHJxuCGwwhg7WkRZErcay8dqqiqIHtWbX/Tpsdq45NfwBlLkmDIvIOY0Jxjnv+aFk61rwml0
n7QnH0R0m+bLwGn4JA8gAujVZO89IaZRS5LUFBsNuyx6C1OIIrTHBM+1IPwzmhCPwO3A23Lvpr7c
+4nw1tJJjU1bvAHXM3dOIn+00DRQQoIVS1+dHEeq4wKH6zlHmPmW0hwxgDJ4TsbMsZG9hBGen2yg
TLQqdHvU1ltIeb+Uj9a9BdS9av03l9xRqh3S46dkWiNvGpBHK/tEPCIGa2ArDHu7knUDfMwUdZe8
IMQuQOAGzKDCo8f/xXmUYsTtPmFJQfTn63oE5eBvrZh60E+eCxAbRx0Dvjby69x46UmQpdyWYDpQ
3rp98BOOYEdH37jkde8cPXdmxyMuIc7rlRCc0Zt0qHnP5odk7tynNmTVpy2OthDFOd13+yAJuB1b
CJYJ5GK6ddNJZMF5UEb7wyr+VrM7bAeThnTlVec8Vd12rnEyD8GXHNwH+yUD4ZTK5m8SgHeuOirs
sm7I0nWnveHzXdAWWG++A9sO9VYSWOlZh+MjscHmfpon4ANKIQC3rI/aUO22GqCTIFJ/EWZWQVSA
I6rjqxlqDL+6YNrbum89J2Mesnyn51o8RzA8MwAdrzA/Yj4JJSHtUeE/VkNyymoGtfOM5kMS7uYV
OdLobKby7wljX7DFfWX8QVnzu5jnR2IbinM//k3iDsYUG+0kXCbrcx4d/DJ3UZ79NLzsdRK092JE
oGno3PUh7qiSGDz6P+bJDyv1qgLGG6pv9ozhQOxN7i6pq6e+5XMj0bltMTvB45qew2LCdijqPfxO
4nlpJKzNlG1sF/yGpX0V7Gm3QzniT9b1VzqJnUKd9ZLOYwRfnbWlGx7sJVTTHkF1BZa+pr31PLhI
QsYOZnmXBntTDR7dRednOmYtRN7qxYMPsDJU+Zo4c3+ym+5Q9Ul9qFFAAMyZ2VYV0c5TE0zENm3Z
i8jpdSETWvlft4q9E7jSP8JAfzxM42+mju22nIkx803rXWMFnmudnQDd31P/ZZeMHg0jVvTT5Iat
eoFj1NcuhE4uAvAecTkzrZhRWqs42CpCvk0MqFvbjczdMLsvYTK3O53ChC2AXjDPt+iH0UDFJEIk
lnEIJ6z+rmGsIymzlWXoYB+4hrNKL73ZRRjUZL7Ws7wbQxKvVJI1bzat4b1nO/EWXQbSNGBkazEa
uMjqst7PRvkX8+wVhQEi2pxZW86IqDaKB8cT7caK3Q19tz8MN9tt36Lm9xmyrozaJoREBNRhIocf
Cr7GSLwIbmP/5rNGb/D6TBezcB1ePYmlpCX9tqMOFTh1xoouG6sn559CcrYxF8yQSfTAmu442Twm
aiyKtuLQBvWfhEHlOWODCvLk0Qiblu9JPB6GsQmvFozSEcQLTCEMM7kVPXfEbYseB0OJEkVhCLm6
iNdSvllWAQCzJazi3ERDCc2keoDECOhIF+Q0FYi0GAKgNI8IwB3fkJWZbBYntIYUF7OKxS/Hml68
nk+UbrP8CLEVdQ71TBPnZ52WNLkLBM9Yi55ywjZWqBwzvD16sezaBMbquwbhCz5IzmCNdY0m5sVs
/oksoiFyrjA0tiZyJDuTn4OOtklQvuYImPZ1t67C6L1zWndvaNbm2SdvSeGszcEzKtUEhHy4X21r
vZn+X2UzrbG8cktoiF4Jg6nTZOa/OwDdUWCYx9D2HmxdxgdRuWQnMYNPlz7mRC7hHh4R3x+ARV1s
rj0RmVtbDcGemoFzL4hdt0XrmXgy2OWx9PZ5j2rZq57LHPSfA0HOQMKzCY3kalb8k67N+pbN1QJ0
iV9iRabE2HPGbRiYDXa7Ivf42WoZx3PvEtAI0UUsgY0Tk1LTxenGHaB95um7ZcYWJZf21kjQmBdE
dchyi0edoAUmanSD5lk6J+UJUnOtGPHsT3STKJEsSnxZbuo+fu09/Rkn7FXg7n0l2m9PN+NkPmGO
qH4NlSJ7oBnSbR40zrGP2THBX1wXcBXxtb+mcMDWXoQYOw/0c5YDypmgShqMVZWSbAlDm6FmB2OP
zLUPQURHpOp0S7uvfvTK2aVA22jb936glHyFyrKm74rQqqYowwlmLQZOpjQ2innmaEhN9Ptid4A4
Mj7wrjLRaZ7Q/n049UR6vW6jeySoNDtjHFFqOHW1PORy+tVJCzxkIZ4rkJoPjXZJW8Uaq5knq9Db
PIRyts5ECLKew0ctwCHRFCR31vFBc7eYg40etECLE2Q9mjStO7Llm5iFSqr9MM9YHlL9KzBAh7kj
LfLMQHOedu1ThigXPYQvV4i0TvOoqBPC4S2PbPvceKpeiB4/7ZLJqAUv8CiiDvP9TPq8rx4KNnlM
CCCkco66SBqljpva96ab/miCjm9EoluOVvXHYV60Hz2XFnqKbsLpA5x2qts4cc69kycrxSiTeYhE
RAfaymZKq2ODoEt4bhuodJ7W5GnPaGKThM6T5TLfcRCBMo374UCa2ecMm7sI5YTNmBsZ9xM6lubq
tO0HY2tzNSfp1iFRsPX/FpOHgBvQB4k/tfHLTVW/iWkvtpYwn8e6ubYdVibYS4wPY/ShI/g17BPu
gg32Pmvq9LWXDTa5ihhFhk+NDv+hdC8p2gE65n/TIToqMzimtEQB9pO/hmGlifTa6tCWiLJ0r2mR
PaPIwI1MQUpjMSOUkUhFHQ/Z1s1BAIncQVCkqZlrMUNxRWVpwYVYGVuti10wOQ+xou+Vo2pINcGj
gX/qJHbEVoVIJefqnI7yB44wJtam8Bf1CR9yP3oxSoLQ5Ii7IIthggLN3UwBr9GVKVpnkn4OMB7g
VC2Hw5+Hh2ZQ6qr8CAzg0ehhrAx9KF7GxbK10JrQBp1com2fEWDkR8thnzqgVXoWxcQOMLBnimfi
HeQUvE8MDTGD0BthHtiwidpkbgbWHDv1JhgVKeY1YfPNlH3OPciHEpU7G8/gT6f95s50+wdpCEHc
y3A3YbI7MJvrOTYEQwxFEm/YNzPi6JZO5AzwV5qpuyK++muEUEyxb7wi8lT3iWAQ70T9xWugVM0j
yQOzLzd9X/pHGhneqpNu++r1ZLcw0tn68cCoLQKO4nSVRE6YxQz8SfVILVKpLAeXR+5QNdbzsMlH
2uG0Pqyno0S8Hrt/44IuVhrUNE8fBr97iZuQ/rpIf+rSNu+G+JMsnXn1ziSBKppC1/Wj8h7Rcpvr
uyTC5JZHxRmHtI9IefqhRo1qpbT3Td5TSub72uqwt1ESNdECTrnzh+kCcepV9/45O6dkyzCH450v
Ya+y97qvCFlD8uKv+5hoNfoHAAeDn4WNlzWb90Q506foaX+aA/2G6Msa46cGZ9DWN3NGkXRrq2jG
bcXG+yKD8QlhmbJCGLqe9ye1p69S9W+MdbYYTX6XjcYYWIJZbmPauhTXcpHcZ3lZbYinMs4cpj/M
ztN9L+hYmQ0pMkpS6o/FZ0zW8jmroy9ZEUpYdvneTPJT5biYfewLX5DfakDWBzkxXLdO+mRPPk2n
4dgjbVAl3eqq659iyJZrf0i/lGwAGiat+VhV8O4HjEnK66/GK6E/9RUAzo+29eQjikS4ai4GmnlE
HpPYNWGkej7jJIYvZUhK3yFWBwtLLd5KYuj0RFR5EKMa5PRon+ZoPkxU0Pu5za1TnPcW5SZU+e9r
y89uN2Fc5ruiUASa+Nhl3YhVRSMLYqHId6WTosvKKvtSMuAdXRg+WJxQWUL0YDYuUDxph3bLPIof
kAxIGBuJSeoyDfpBJvLsNoV3SIv2AE6SKYw6NRq/cVujr4M4xSpmBWZyVkGTnGkZEeNRBK+q8oOz
ZeUG2tu2g74ht3bgJ+fbhQMa8/va7aaarZfYYE8QlnWBBj1nBEsptWKTwc1Ys6TcrvaBQrmQ4ZEw
hZiOcBkRfhnVTg8cxjGaxZZKjkZ1ZzfntLlAwj4PDlEY/kDosZUz5IRchumgw5CjRXmpSEbXq8aQ
9S52aGT7kSlO/sTuICj4bi0XBUi7HfYAGDaiPLqRzGnSk0eHO6tCyRY/oBHODq3h1Zc6kKeChJI9
5q5NhX8R+7dOJhaRFFJ8FKTerkFZd2bV6tU8b50u3Vukhx6HDkVCQJIuIhPnUMTIj22JDngF65ZK
MfABVESDcXaWo3k7rrdrfYB1GLwlRrnlnbpdRKNDlBz2Chc5MYOgho9ePG7DgOzjnZsj1pR2eMD/
tB6Hzj87Yftekdy+mzog7uRoVmT6UmzASzUM41gXHwofBPZBSj5E9nS2QSyZ2BRO/q7y0nmX2taj
HSh59LoPkSApoyvwIdD/7lU9XCGbWpgfTPJt5/HRb2nIsWUgBGYkoKCYh3uCQYgE75JH2MfGqYOP
BkKStl+IrHIoh7Uo8nqb9nw0E3qIZhkypmOSCYUQ3DTJ750mSLcg93IcdbwmpOc0BJT6PoFNu6hq
BrKAB/Hoy7HjixAYWxCraDHdpj0gMK9BuGOV7JzdNFpbAcHuYBbpcLLbUGy8YeAtLwnJQc5jsoFY
3BNqYOJth2xJsg4XQWsF8/Lt+5JEAIEf6d+yiI1iuSShDiVZIyGjGjfsfMa+9TXSAd1e1Y9QSJdr
y4WdP0SmNR9JyqhPznKR32JU7WhYu3bFDmoO9Kkq5vZENQB8+Ixk9i0WJunSoKm30rLSLSahPl4L
3NLr3uigBzHXn1qNuCJNfRRwnsWhp5KyY5ZzaXbWoyYlefKICSv95kUiiThLsJzIHal5emangHSq
phcvzVhC/kW8fMrkNQy6s8oCdJetVTPmdslen32MirA4jqWfqOcAzVidj7QCq2lHp3gHc2gkOaOI
3qpJvFA064PRp86zBL+9ssr6E8KNs6lQirPs0YSKOs95mItkhyjxxxzO49UHZrXJxrTbEXIEJNOb
JNpDgcdMpqD6sdMmGxQNfFIc1RwSQxo/J//tZjBWosaS6I1qD9EBlA9f8DuSkdiv/9IqBB+EuoYW
WDjuaAkmhwLHiBkXw1tKku0ODsAdHf1xg3C3fnLT+QloINFpucif+0V9TgYGkZa2Hb5O4/xTB3CW
gdvEJyOBtpc3NLl55QXjogBhiMvCT25ick82r2YMzeov5JVBbLPP85KTE2opvJtAkdI+xVXA6D1g
w9wXSMBnK2Edde/dVBu/0Ay7+8xU9i59XLLFjmZKrggjvGMuo4oIuTLfsjwh+qQ7o0bjfiklZ0mi
aoQO7in11ny+1MlLoF/r6oP8oYBTNFIDsynEqZ3nh0J27d4qyz+RLgiUAiC5C8Ye1lRItKaOkvAI
nV4+ug1i6pBXAEUGeIEf3MXOp8TjxkHPLpDH+30Tk2fGl3BjDOTH5CH6XVMmYCLcaI4oYOnEVaJM
H2NyL87QphAadwHZYwLNUejvJ7tMUviQ0XRwCnr3vpvIw2yOZM/GijY3TkFUl7ugJEYHrRsm04mI
kj/0zexHaTv5ZQrNp3LukITC+D25gelcVWjvPNl/8KhbnKPhaurs3y5qfmlVFREIWF2zLoJGlFwN
Py1PMcPT74uaTPVTFY1fCsf5Gq/cxWFSRLJOR3KWpjhvKsjrtoh2ONlWfTDcZbEDuTEfxOn7QkUu
qBwGlzEK351Mfk7M1o8OWqRVCGSYIvg9YEixNonpZSB80IkgWJJOPeX0oDPoq/GpsLB7M4IwGH6j
ZNPYJikwI0LRwjJGfm9HZ1qe0blV8oOTP5+SoDIZ/bEu2y7nUzTunKzZDoit3btf3+duO6JBW8Ek
A1caOWeoWc75dk3837UoDB4jbx7A2ae/GBDC1fMc3FbLhTZ/G0PmnZqIPkZpTgZuTkMyJN5YYeRc
MrYifKxBAGQVfiF3IFrWJ5JVyXvHy6xz03XjBXredLldG9sA2z+fxrU5MMlHvcbc1aKqzieyTieI
rbsZizXd89wKtrlFAHFrM8wJwvF3OVOQkQqKdaHyvO+L3h7to5FZxDZMLioQkm5Fghio7we1sYj0
WzE93efaaq9JTmsPEWex00TZfv+5WB4o7+uQM392LdnznF3EAAE9GXYutTowg2VmFqnLPxdN0JeX
qT4WUxFdNXInMo6SfeB0j7qmBADfDSG27YPLPxc6c4OLGIHCWMwrPfvnZBKiEU/+ZfTYfWbu9IdM
YfSwBdySDnJYgbWQo+oX3SmFnWeGM6qsefrAX0RSVGtwRO0rbc7gkI2BuhAg5l9CrLp1MapT3/cB
FGzIrGGcXoTzVAVzeE1ZHlHvRcdoZOKllv+QyWl8vd0MDqmgYRJF408vE90aN2gJkXiEvGIz4IM+
uc3GOr/g2m1pOo3RG/u6amM6tfWAidXYZRrhskl+5ckviUgokE7dWbkuyVDNvOeAmJ+VSTPRkNn0
a9bzmy/c5J1e9Vkw06ojDGfYVcWxbPrkD93KcTWWdvxqjjA+6saA11yDzSdNHM5fEFtnQRtzCPoI
Xkrg75OcUiMSADHpuDdEfFiIXxRjokUGiAwd9C7R35T15Wx1n0mtt8gj5Udh8JWujYq4h7r96TcW
Oq6aOGurpe3MZ/81Dsodp/F8mxB307UD5zR3kZv1rjg09pjeK61ombnVAcVVfnbUUyXle9wRL4NA
JWmNX6pL72rDcL/miiUk6c0PY1msW3ecXvIRPXI4Em4y+7w1danoJabmMW1DZJ1NC7FQoW3mfOO/
GHVGFkyWd58OlaqeFutDVLbXOuzfAbVIJi4VWhKTLTm4z/y+skiiIZRk27swZNXsSDI6kC4bvvNW
okp64+lSTlLsrGQsxVvq0LnvOY5b2Vvum4nOkKl9oQht5bfIMWhpB254vf2tGZSnfiqjJ2K5rNc8
ebjdCchK/OA480u9PL4VZPiFTIHlY3lAKw8nVF+O3n7fF2D8xm2kebg9oOfkbDQ6y7nc/nYW9rlE
gfAYJ3zQ7HF/++nEQP6B6dTT7RE80BQ4mhJjdbspaymI3gI4eXu6eDYFiwFD59tvEcLSw6E7frk9
nZyrqxiCBntwo9+YSN3ulAzCeYBz9vC/r4GtMMWN/P5lSCrCodFG/P36EyhLm5A28OH2dHOvUPMg
prvcHmmQ0b3nl4RXL0fi+/X5dfyYlOrudqvUc35BFs8WbrmHGM38kAwWo9zlaLuyTrY1nP397SZ1
iFzNsQ9efDmSrnQfamnb3wcdNEemhvYtUqF+lEmOpotHAHXQX6Yenc7t5uhhsr4dkttNhuNkrs+t
+D6utmAYH6se2+Dyt0HDtKwq2+/HNwrcOnX4RniF82jxvtzuY5NOeJkczMC31w/kzzpkBVLqruwQ
QMjWuVh25m4qBDds0tLPuEGkyDy6fjITjtI8dm+3W44pL5Uy2IWrjjtE/b3bjnJXatowKivsV68O
H2LH9e9NP3ReIbwcw+gz1cQ73X7teNFj3jTi+5YXmo8xXU8yzkz7lUn0k5PN0/fvWv4tsJvd9y3Z
t89QWdrve+azfLY553z/rh7GF4wS+fetZMpeLTIevl+AAYLKNcfw+3de1b7Fw+TfeTm6KOJtqh3Z
GXu/d8Z7zAikfwVVjYGTm4JuPIgXvTdJizZS3T4kqf+IFv+UORVak9k/zNo27iyDLG0MO+ahcUN9
z9QVIn6zWMtMAPgUju52DJv6vsPxf/ZC42iKhaPCMrRu6qa9n81SnQSJsLb1RivAuo+DLtsw8CJJ
YGF3JN6dLJiUay+ID1GNKRpUGik4/itR6uZKmWSNY5hHMl65SXUCYvkkSgKNFZtjlml1xGw03jOP
F0enkG/uBAQ3K1L3MJNAdLt1u0gGL9m5NWrhzHTGsyiJwljSgVzBqJ44D/NkhO4J14VJBpc075yk
j695cZ8PiDwcTK5sfbc+UCs2BAREocIa17GNDKWqCE3QnrsMaUhVs25W+9gVdxbyz8Ga7ItfZnjU
Q6/Y9wxfZxy8jCI460a+phVIA2fVdAJAf5KKuzmavL2DL3R1u9nMrnMn1D1To+EapYCH0jIEE41B
iQIHOwUANu/OToV316TWHvYyUKag9g9G5L0The3eeXHn3t2u3S5cDlFON/SoqWLpn5WQmHocXCWq
n9txarw+OEUUjubyP9x+FGpmvq1JJISMeXVpgxyrzRkSZuMcIu6OxdpUfoaDGgv7qhSYCsoJR4tv
e7BHJ7BJPTRiDMvmsO6bdrhPCW/YtWaCjj18aun2XNXyKm+fhdu1VNFac2nKb2437XD4YG5lL3EW
8o55+KUczO4wU9T6S9BxgMn83g5MfK3dTEJaWh4HXTIHTXCl+ZA/fIGZ3Zc08Gyb2IgxGtc58WU6
s9VaFpVLNQPgYKwadZmo9K1HIy310ZHyl9HXEJtmdFUR8Nj774vFfEFhke5MfFNUM92e+SsktL7K
kaSqv54PiaLr2OwmEcaszEfvPTTRJdeptYkj40AU4tOkjWhrW6WBuHd0r+xt2UpfCirYvfbRfkgT
9gxVH/sZ5UOCyyAVwbEJG2PFZuw50/XvPhd30ZRkOz9/gz6xyjsP2kvn74PQPCV5eKIrAgq9rM9y
fsSyQSZ9Iu5C+i1M5Ma7mWCQFZInxSIf5CfTyouTGamJU8j/3YbZVZz+uRmKbpyZNBdgUqtkHP99
V3v5++8f3h6qhTWIHnJ5KLRhGOB6bSMB/r7Hfx739ge3B+CcS1n1n1//+2m/r4si47H+udu/n8Hm
E9Kc//1s/zz87ZqFPKc5//u/uD317Xe3i+/X+N/X8+9nNm/H6Z+/uP2b3095++G//vnv5/l/x+H7
0f575+9HNMGJTL2FGMgAeQUF4gi+LNxDYXjs6Gaf/3Ux+g+xWS5j6r/knl/H2sSgP+eftKK7U2N1
KdYqzG5VbZ2phoj7LNUbdER5mux7z5PVGfhude6qPfsazEo5IitZ5js9h9W5Xy7KkYSUvAq/aG32
O69atpiZ8RUvG7E2D8iTKuwfgczFWaaDOPvYAq2+o0ybnOyE4IpZw/sQcZao2jyGjWFf2NcSyFRj
ixzCDk/iMnNHP32GWoQINfMJtZbheU7T6OxXFdMHP0EEa1rJtvQNd6VcK7vcLghFAGA/1tk6QwVx
TgYy6ydqoA1hCmJrFhF2lgJXSKXit3RsIU4sWXRmg3QEzcnObhsgeoDAt8nEZH5O9tPUJdgAedU0
Ak51xai4mBp0isRhY0w8B7L6gcsYefGYjkeinWj2WH8y15CngXX9fk7GA/7adkfG1W4WZrFuOUnF
SY9M3tEvbZwc7bFEn5VPWJFjtIqZ/tkKxzxO1RUJgHPAwLhNdf2MxTJFuHgGxs9kMyqytyi9b2iV
rsWsPtRMLEbamAkTHly5EZu5qx+jnkqWV0uUr7GNbPFWuGgVis7c27b9JCS8Yjpwr3Ve5HvXYOhr
+PVatqrapqaBq72WFxWCFAyoO0Y32te0qy6d7b1hHmtPdud/asZrVAfLTCdl+F0nm6qBmCAMR61L
59ov+3llIE2r+wuzeDK8JSyfmU4Yn0g3jp0t4VdwvGCnYRDJ7hMAU1sA/umKLhh+NqYaTPyIU1Ax
+vy+exFzme58GuULUeTadGjOfPfDHPphJ3GWKjZAJ1JXeamcJzMbt9tY6euZ0LLooe2RUkjLL48x
8peh9h8Hz0qfW4m8e8A+E7Az2vSIcnD1OUcSVY6B327N0DUPhBxwxmvJggmzv1Mj2i3UPfR+/Xyk
KnUeQuDvTKBpqwXGHtTkcxgWcp3CbXvFxY2R1ViD3iHgVCK3F6H+JZYfDXm1w1J+J/INxVEZz/0b
QE0SaIza25v0R50B6g5Wjv5qBcO5yJrwwcYuKYeo29tUTkqlDwhsxn1R8hfCYCPXkHiZRO5TtoCH
cKC+F03CkAu5/SE2w90/3/Ag9+iPzglN4GQ8GRhxQ3FPL7t7kSUba2ZKWL2Y+zjVQmJM3aMAs3/M
OvTp3sQbW9G2DbyOpdkGoE0IieLUblh81RCIZiPpPBBzjjg28JmPfPPT1u/wLzI0ZGLgJCQyTq0a
V23hH6CLg1uZJnuvxvgvkSts54N56e7j35vSEgyzFZ8NT1y8yNrGLd7oxA/jU5u1z1WH08XjiCGq
N1FhgipYJN9rnPdraXRMfpr0Z9FUmAt8ZttKd9jwAaZqIZ5iT7V7ckgeolq6q1aHLfg2OoroDN0p
tfdet+k7OnlJoI+FGLOdQq0+yMbDCuyipxf6SORCfE+aBa2RfB0o79WsqYQ1pnAadN6FeRBuQI2j
fGgItajK4oofHh1nZr00TTmfi6rDEGYCY8ucaOf0GR/M0vzbN8l7oq0foLeyrFTrBGbI2oJGZ+K8
32vjMRj8B2DXaMHwwvUY1VcUHH90wTM1IIeOAywPtfQOXA7WDPn60FhsFCOPvnp6SaMMlqxZviAe
RAZsh3/8MKBI86aPOhZQyWrrCVRAfRlbcY3DimPqJdjqcIbtM6/8woLT3LXECNwVsk33TVGxlGpb
oCjmmTT9cT7ei7gs8UDFeGc65C6IpgECgxXcR0n9M3XQyUvXY1GpmoPOBdhD6YIroZ247ZX35rfx
c+phphe2TefQF0+FjDScK5suJHmCQ9Ji3kAoSSojTFKyUy+AzOwOBz/LirNWUWNh7SNTqi0cQrSX
YNRq/mNXn0RM0aKqDi4RomSej7u+xXmHKVte/YrGWj1puW7j/mRiKNgmfBmQnWEcGaUx7MbOE8u8
/ZIClESfICEUkrO7JVTqoaHfcGAssIU6uWa0Kfe+Hu2z4zInGqb3QmUHuyqRlufSPrd8rOkshxEd
XWMTugHp7GBUpm6+RJG/K7LKOGvQuKsgNdgKZ7Hex25x9cRD78mRE604j3CRlYNAgdFwP0b1VR3p
TxdPBObi6Ir6rSpB/9G3YvonZuZOLvqJwD6OXkI0E2weNu/jp9mhFPaJ3eS4/ejmhjzZMKZMj2lN
SzvTmz5hFUQeODw2Sbs2fFiFc2LeA/jd21HeP8BaIP1UztFOtf4xbcLpOHucdRrSMbddKhPUIIfe
oxoPGsQZBgRo3tThufS64ZDSslsRTeUdW8e5yh6HfTq0HSoo8wLUNTl4LHOituzDMNOklSVIprI5
ZGH5EI5Vdczd7h4yC1N909wMnhdtvSD46TXdCJbS/O2nA9oR0s5WJfi5NGrbQ6XMC8QVwtVRfRDm
1UL2Z5cooPtDd2lZkHGa+PkfRIslEeKJs+7yDzzJnL86YiZ85HBhyq4mbpnpkRkcFi8qHcu96p2X
sYC2GqbuppaAhKs6y3dJ+04yb3mmyx9RCuh1VCfNVygpthzTPOYjikVTIMeJS1k9TGz3ju7ctkza
LQalhpMhFc2RqlUqveOrywcLTkDxV0cL7VOMI12i8b2TEtlWTRc2ETqheJMhTNQSiN3YodHOeAOK
rvK2SUykZwpRw0ytNywL7yDywn0W8S3qhlPjBMleFmUDcLzDq5Who2wMb+3H3isK7+wcznTPwzlq
1o3f8WXvaIlp20Pj7OYdIsJHVDGLTWTGRJ9gH0xSe0fTpwZ1wj4H/BDcU0ESRhLFu0zpa+Is+liD
ICEwjCdHArEKjTnemu4Vt2swTsZWDoWPqxsEuRN6y6wvfEIf+tMkuPxR9+Vvs8QekTqvNSYBmqoG
RCuEPiogA6+LEQwK5AXresBn63jlElnnr0YgfC+k97xqZsxrN6tSlPG4OTHPPltuG9M2BdeTu9mw
zTkCdZ8Vu2ypOhJ3axQA4Cq8uPuUioWwa5QaU7IuQTAfEPTQHe8xiyalI3di/h/KzmM5ciTN1q8y
1utBD5RDjE33IgIIHdQiyY0bmWRCa8Ah3maeZV7sfshpu9ZVi7Z7e1FW2ckUFQTcf3HOdxQZ6Fa3
myD14aL2i9DCMSjSZC/n+j5pYH64dnNHLkh5nssJqS+zwE6x4Z8YGaoCKvqiLYferjkEi6+5ncmk
L5z9AokBzKYXgezGA5NmKbvB4sC4jwmXrEN70IeTU0f1Hh7MPSszZ7Ms+duy1ryO9YKG6GExJ2Ti
yoUc23JCENF042Tdu3KNCuUsxjKHreCMeWCBF/44kQoyzWFieE+6UbV7qSkBEb07Yts3DgJbEQx3
Cgmsj99+1TVYstubbLaGR0XIM+D5XYZ39a2Dg25AZzVnhfthxOBZrWJLEsaNXd12+UU8eYJ8HdfJ
CARttSZg3lBGw7if7EoLbAbmSe5YQaJlJao4ZLyrUNVWGIW0Xns2Rx/BO6qSkTm+HDnDiR4CsEeo
tG/X2g603o0ZFT+lWtDROd5T3pRf/WJ/p6tuyRWxxvqaGyEp4rDq2etmpK1ulhFnLaquYDSGKNA8
VMKMa27GekL+C1s4N0vvOI3Ed/Cq9x3XBYtP02KFDoNtwpMVeoQok0/Xny19uq26mjVhvtYEWnIQ
jTjJdCbUaoItmI6kAXb49YoGRrYpDCpskozL8hYF2IphHrIA/OglRioz2yM+SXBL1D9LFmpFNYe6
BSVyJudsB8OyCTQdvQ74YTa7RrfuBsvVVzfvUQ0UYT3Jcp+RF69KwOymoSO1+jHalRvGeUECEksV
naLoUpnV1gJMOsVcIC6mim1TeuPVstVds0r64xavrz3Yx6FeDgZIEVIOY+88OuPjBJdqw7zROdc6
m2jwl49kJCHxRlWte+pBIyG4yXMZosieVlQ+VECnOFG3X1U/oJaNB7xrqum2jogq1pm4sAY/NMuy
eeZUBuQK3MS20XXozkJEcnuFJ2oFCJmufkoB0Narn97GAJy0CMjd8mfTM0TCgI/fc2xuuYq61vpw
IuLz+n4WdHeYbgix36Eoe+szfXUQfEvkkoc6igB/k9bK3x016sgVOAz2RY7xq8qEdiUugq1iQRSr
qucW3tTLUhJsKJXDDt2S7k1lu+/1nCahkPDPWe2tdKXFvLoS6Id6bnyCaoCEqXBwxiMX9vfU0GrM
slRbpqvYd1fam58V9bHJjHjnT8UlLdCGi8U81gv3t7N2Sg0Gg7YjzqQciK/RdYzFi2N9joabE7xD
XKBm9jveYLJw7J4ntEd75iqWkbXxgQnVBzjmo5nu/PPY45yBQp0/lIA/8lpPT0mWTpiXPHXfI1fq
pBwfEarwDHLz0CTKhz7dT+Q7w+vAOlXwX86oQYdxZO4YYbVAb/i/qmi4Q2CHtax9VO5UHdlaOgTM
uta7w33RFZ64Y6xNVuVQ3JB/R54SF442J08lMoGN7cbyKIHJoTI2IWtiU/BemHcRIe4wF0FnsVyo
lF5THbZDYk3PWVc6OxvHnpV65dFBDHGuibT33Jlph4kAV2b53iyLWxR9/SmeinvVMtMwXFWfSguO
p/AeTKXgmshsuIzMU0h0s6wQ4pZ7wuJSHNhGHjRpK6AUJc196Y6XoIH2eLbQpgnwRxGmnUpi1oos
7aZvtRx38BAqRVi5uXi73pgOljs1x9GC7QOKTRCnkP6Y5DTRvii2HnZPe2yejNSCe0BFFienLJGM
IJL2mrtes4PywUItwxqNtEJVNaidBB1wSvM7ZQgGTSkRHlEMNuxu3XbH6n6d5E/IOV0yV0sXWg+/
30Lhw/sGsI/0b41Cp9Ro1UcORNOID7rxbBep3E3A7zbdWfOWd003anIA3OdMVZ/TqjRrJdJMDx7l
CKZt63j9Q+Uur+RM7VPBXxQ30U1V6N8ZpDgNElugJRGG8Rn0k740twwy8XeN1hM6JxBq60RxyTOW
lAm8YkbmgR1zZ1DoyRBWIhAeuK00dfaVl8MPqtkG+wBqQaZZUBsWeE20u+SacrEzdthBozUuTcNd
2AclKJldltXjVppdf2xm5NOorJh4dCbqD1RvZzNedrwS/dWArbw1M4ZGZUmNskAMNBfIv2zsI38h
MbLtrxpY+kATyXfTZ3UI+qrC6IEBpqxN+EoRdGr4drtKEx+F1xwqMfVharY2wxfl7wuJ0tOYYDd3
0vmRFtSM6HECUnZTnA6pde4UogbmpaHecOK6/RvuYLJ1k/6pb1asipAplU/ClTIaD6VX7uesuClK
r7tgg182RWdBj/Wc22UwgS4jlso6hS8HbWwWvU8CKDPS1BIDW4DawyDdMbvpdazzebXuzAvyLgyl
scMcsaaNI9aWbmIOmctvtBnVgZfivkjkM8RdK5TL8lTVQiFihKluWQgH9VVV7zYVBOrKQi3vZIE1
5Ge052Q8a8ZHa7bHZfEngjbIlpAm+IM+i87c6DZoLGMM6Pqh/vAKjkaxB3eYtOk9lpJkt0VkNAfe
0Ml7hOq8mUPP8rxoglJheZEx+pI4K07Q5vQzl/AhkZEM3aU6pgMBp3Mr7zXL+mgGAAcLQm98CHBC
429aF3nWoSht01OWLgYC5OE4tINGsPfMX5ksVMCnhFvWyy1RfWjm23blKWhW0LsuNNlOf4/Qbe+W
tHvzCTqLkBuVi7Ug1R/zI1JsgmPrCOABAoq9iqpnKiDU+HP3zgVY3/Umbz2kjqsgt2bXscI6aBF8
ckswZWy5U20u3rsO0S7xrz5Ir56Ewd65+BCgw0GRSJDYZF7lrvOSZ/XVSp30pua7rjuTcdaxmsDF
7vdQI8jGskc2ApAXSQs3trED3K11MT6W7HYCd7BP/QL+yvUziSx4RV5Icxc7KAdUrOWc1tYdbmtt
F09LhS5xQ0iBvZMrJMs2IfJ1M53GrBOd5k+JeYfJhJUoGiF7xYkdujVzxDFTBEvSloESDF0y0zZD
iQwIThnqd1U5SAI8F1B9eyttep9qiCDjFZBwbIhWo4utrKqb5yxhzWSIej4VOk4HdMGhn1JrFzNI
tlSZ6CpcdOEMTpG0v0RUjC/UWAflTZ9AWCiJHfuQqnWfOzTemd3U8uoWpA5kxfiEOlrctRbESU8t
ryyrSJrJUVT8/qq6LuLAlHVyIhFmftUN5KZQMR9qQ8sfc0M//P5Fk4nczWelvf39Vd3rkpMFMjZO
w/27jC+VixPd56w7mesPFQKjzQDU8Lpo0fRiaeLS21Z/KVjNU6WmLxMLaT/KXqPF025MXf/SGeO9
1i56nzjnHPn9k6we07CXVnb4/bNOgZ6PVN3h2qNnfrbmejP43G+jxqhwUP6zTEZWn572CJbFf+Yy
zyP9CN+mepgjZ2RFxqO9kAmVOctz0SvvKPFi0qCSjhNhtwzbDp4sLgzQPlC8gP3ihrARSSJB0D/9
0eVQSVNoY717m2TL8yxb8yU1EE12aVMy/KLOoHjKtl6UwdvKubcsxbmU6Ir4oKLud50AYu6VBGV6
Na9e7sGDnM2s/mlLjPrcYO+M+wzwpeNJY0PyouvYArR2A5j8I8kRb4phBCbPKDuNY+uh0LUPbnif
cFFwSxpRmZ0jOBuY9lIsNea+5v7aCfcyqE4PGFeeI6dpw6my9VfLp+WpSpcjoQUO+bsGIsTugp8i
JqslUzuv7+pHqMwnIq/0o1NgQ7VmPz6UHuiyLmu01ym9qYzhBQ2mdtfBNSS3kPtc+t869SV7ZipC
HosGNzcmXkHP8TqLd8qyKizL0T1EXpbvVFL5ewaR6M06ZL8D3ecy0VpRfCfcU2JCyufWah8lbNJL
Kz4iOkCvtI6Ba42Dsfdv/NW56sg73W/YOySS1QFMwrgBtKtixrPmKG9LTEs/LBmTeuozaHQsaFN9
b+JvHFwKF3CobQcErKpHYtxTczq1zor+NTKothV2tCmZ92qMkeMq5e9saoFXWQ57wxyjgz3D3YrH
DIeGnk6hhojjtfOMHwlz9hSny2GcbeepQ4O3a0G+hZnWTgE+NsRgAmWsXxYbE2n/HtvT/DQI2OLS
WTxyX2KMxaWbEN41+Ude03oLi4P9+nBpEge9d4B4+iO3lbyFd8uqgYPxSILRC/wGoj7o52FaOcv9
4KmP2mU7UzbtGcGnfkH5pDMio0ts1WLvC4CQOBeQXCHxVIcG+0FqR8W1433mEYaHZKiDlYiQdNP0
55IZYlMqFGlWzrRTmxA96do87hyGIs9JX/xyasP9qkkBV37pv5seZHfX480vHbg0WQ1gZYw9UD5q
eRtRi2m5ZnwiWdh5LbdtP66Ko9j2nszkdk6sYMTn+dLZWn+X6jaHbw+jl2wvoABFcls26XNEottz
u0z9bYv6ZBLzNwVIdCWRqn8iO34ZzlqpNdfZ7xlZWPVZFJNxgafRlLVx60NxwyjW3P3+h8pIvcAg
GyG0qF6dQi/Po8k0Z6yxIKVmRUzP6l+CVBxMtmVfMeFD6+plubMdl5C7rPAgg/uwpRwdavR0Z1qU
1IanKMkSea36/rOEmzzVPzDzvCMpgnkv8vI4dScDyPq247oPohy+ZFy5R5Hs54FZXbyOpSdp3bVi
YM2XilcVMUqdWutWb9dY0H4cdgOqoXFgkS462qCMCQO1bHLHTjAnJs5+UnG+vvDeeFK+jU+4DiPR
eXBqw5qCZlvW1bGZxiuTUBRCM0FOM1IKk6NYYXWg5mIcUjPM6jkjJnsuLn5MB9jwVB4QtPPfqhYP
yD+UN7mMgmkNiCzfN7/qlFJAeNBVMmneYvoZQFONABjHQT+thacR+4LZSzldtUkRzlfdKyDoxFCI
6WgRsHvQkXLsnRHobl3QS/iMJknMskIbObczPo9qzPc5OAQG5AhPvPzeLh3KOYoT4fe8VMxnCh9B
UmF0QZa5vwRbhqtt8Im6NuoPLF0c9wvCItaeNPLogT1XR/bdiqvJlnqLExeJOTnGijaxLyhodD37
jJroULVLd9fgF4wlF+CU4kNOQcZZdBfefeVV3ZfrETcCBUcGfjeXxyghk9ynVKinYl32YAmWiGZC
f/Y/k1axsta51LRC2TfIpl7GlE3cDUgz75nttbVUbxgCrfulFh8Tk3dvLmtoQD2rA+QxO8vp6W8W
sLp+veUeSq7uoMyro05xjQVEJW6ENPKbcQUs6hqh8ViJI7KJrS1GHorqUW8ciKzC9cGqWfmdMQ2h
1kGChoYVETNV0Y87/n5JCDKQsE9PY14XR2bH5aWYCmOfCVXcCMkrns8F75Mb7dg4UqY5fG9s6Wys
QVPbtqBD0v2anqgjV8Fx3bNjL1h0ejQpsrTbGzSsSMjdBhwPUncX2cym6GV/tTPtWGRmtHWZ9W38
YqjDSc1fjOihUiuSsFCu/1rWvCbYdTJsylVRnuJnhKa6c0iX2jQI7+j+0lfqePjLODM3RQYJhiaX
iypjm1/PQWswEaZ3uPKim0RTg3/ozO7grxEmDVjTNRpml3pgmvzFBLnNpbMIFbK9ezEqvwDcwKAr
JVA3oHpJDgmVTrHkoJUr7Qt6bF1jaOx0VqgIb2+b3qioPaaBIeY4hxKsDUOyprpt7VWRjUQbOAJU
Go8Qh22e+l4Yp2pTMRc/Fcy4cx5x2jAFLKfTzVubeSarbYEOqiMcDzhS1js7fQZODdD6FhscmyRu
D6DfIZEiPYuQAaaIW/+iZcZHKwpcgDpNA5qhu75oj1m5OChqCDwirxoT7yaBShvCTQnbPnvw/Hok
o2Bn6SAUM+hz7B2IVmoKQIlWBmklm27jdW+B29w8YCl5A1eq+J4DYbYL7B1o57X9P4Wk3uFFiqry
38qhuKtA+XR/+wu4yr/8MXXUAzpqo0E2TGELw3Q8fv7nx0NSRuuX/3vtmJlfGCUnOCxQqCDrJ4po
OgC3ceWb+CB9U9zVepZxzt+ywaMPTGtewZVGPACVdwbtBS59eoLQ9aInJ7upOJdL47YHhrtBrMVE
QRMH2U6fuaQpZ2kVdGl378r0CkYy51zCZaokmWm+1r23zF2b/hffjQ+iXvEiiuLZHcbbYqKcN4by
tvR4xYoUMJvUH2Q7klCsEVAqhzfU8wOMNq08lbr9lItSP+dR+2r1RHO7sjvbFiNbo7llhtzw7WHS
64IV2IoigpiKkvaaiUfNoAlMGHUFbSTe9OJFRZ2B14AyxyrnO79M16BxYYWGyQjGrO0HhwXZmLPO
98cC1FpR/mi04YSyjEQDbBQhvpCHuSpDl/KiSWedcoEpQZ7fFcti45Jb6PtXRHkH3cQldQYKjLjJ
ypIZ6wS0L8OjyT5EP0BXJZI9ebHkUoUJdjMkHpVDwdOFXjrwLtSUDcIpDmK1T0Ra/C7R7BGq2P0E
QXWbu+4E0KfVd8oaQykI5i4b7jNntu4RsR/tqKPqL5DN1MIPrMK/M2fnVaF43OVWdIytTLA3MbId
RfxjmdlHW+9h88rs3WVbA8gUWNzqjsX9wsRKgLB2nOYXIxyFRaYM+lLciGpiB2OPl3bKSWAlECIr
RHac1qsIhPuGPUq0/dePt63/+en20E4atuMLQzd1mpk/Pt2IAqVBcjOHnYfPkn0bf4t2foC/tZ9k
Vx+HTLjHhlMvx+23b4m5hLIy7Fo33tZF+4Zh9kHp/lnTsDfrtbpx9egyIEViiWf0ZIZLiC/AZihZ
io3NEnVrMOLEegiSz45QQbMNxg/HDGte8uQme5oiwwhqJZxgWK3Wjmbj9PRcrmnQpNRAKYIc+dng
UNn960/CsP78Sbi+ZRgGSnFD6LZhmX/8JLp4PR1lyVivIWJvctmR9PYFOFMeMEHxdoCZ5u2gvIM9
YuJnmLajYFpn8MA9Wk9dfv91/uPn9J/Rd/WPg6f7+3/x458VA/Akivs//fDv1+RnW3XVr/6/1l/2
f7/sj7/o74fwIfyXX3B93D39+Qv+8Bvy5/7j7xV89B9/+EH4Oyj6fvjme/7dYSz+/YfzX7B+5f/r
T/4jbvrpX+dXG2t09H/88+//j19381F8/+0v149o/mirtlv+57+jf06w/v3r/jfB2jT/6vmOcNcn
2aGudMm2/t8Ea8P5K99bb/2fsH1Pt/kZlrZ9/Le/2N5fhScc4RNh/acEa8KtKfwcQ7eAFXm67nr/
PwnWiOCdPz5jumn7lnB8X+ffTIIZ/vS2RQxgUruE3pKrjPz0muZBz8UP2zGvRd3clqMtj3m8GlqR
+5j9GkvYUP4kdBxEV++SWsPOD3veLsgaYjNEMT0I9Oqed4e8sd1l+uBt9ZumNCDURlNYuljpBBDR
vKFAYnpqIrSSCmRNw+wbSLg9M5TWnT5nvdezoucLwPS/QGimqHBd5rokUY6qTgnHwxfo5xVj2txN
wbOQutgXc7zxFrM5YgmNtpUwkMnENLwzNCDasT4QxsbwMskZFjZivQgBu9Gq75DLN6BF7fek09SB
iQwZ8rjtA1yQNLC45AN4/GqbaCTkTM8Sr6nOvilUlv+MChnIQRkamRTBQjE+TWu0kxuTIexzva60
iZlh057cQtYEaCbJBE/ek9G9ZGU8nq1IR2X1yUrXOKGmBy9HZsjUzgBLG5qPaRjf2Nozd5eX0WOt
YSPRskw9DpFvov7Kyrd8GQ9enH3n/fhkAeveIOT+cAk5ZlyImc1CTVVM3x4Uhg3qlxji8Qf0CrJ2
hf9LGhVnJK6CqJqPvu0nrCF0cAcx1IYoAuc9DegFhf62OD9zK5WhLOK9JUV5Yp9O7Abf7bk866iq
Noz48y2uXiDa8cmogZHBjiVKxi1Rva9xud1wX+ewVH1nAp0Si5V0BrWmd48TxvBkTBSqb2x/QNIC
KgdmWSuREFEB4rTYvWcknW3GWb2SzUH0coNTzUF/vXhdDKPRS4iXQLToe1VQ03Nu2eB9lq31yxY+
Av82fkY4/sOQbwPpuoz+fqYWAnnejD6sCSKZpdlvkanqWnGiqzIhkOyolFDW+Pa2MWBcpD1rWjWi
etJGpBbAN+vsKW1yNHI42pBxVwjKrfdcG4j4GN1VwAGGyclcRqaQruEAmMg10os/cOsWMfwa25zP
U0vmWT+9JqWnjqXyb6Y2/vY8IwuWW2aryU6qwmRBiXHBNBLwKCzXp04813aWX1rF7iBlVnVnDp/p
1H7FHdo4J5kLGOIm4XhQGnXXsvcsMa6Z/WbqrRkYRXuqdQit2qSFTADXPnIc0a9ijs+cdsew4TXH
AhWWrMa3s9e7eN9Agc19c0hIK6yn8ZMu9A6ok4MBtgxU74ttscZewFTaC+3Ll81yTjvG0kvLkHqI
mhew7qxMDOXQlC6M5MiFbZtJDyqVmEEyacvGMOfy4BLyYtAdovOrcTQX3Hn14n0jVDswhCC6xCdV
0fKJeIwEvJMcO+5uBm3MVtT5FH72KNPa2zm6zmi0EWQ1z8Bh0cpu1UgX7MwxgjESmSzrxQbJeuyp
pziJzRBgb8k6SEdvX77pxILAHMAK4ZFAmmNOQ6VAKC6hYi82eKiwLsuPXMvfxmilTLiYJuLJ/cjq
IhjS+LWecY9Vg+Bb7gIuF/Dq46HY+RliibjE6i0So8B+yqe8Pt4TiFhzqZtdlwPbQ+Dvdsh6rVnT
DhYxyqKNdwaKn9jLA+otKlEE11SCQOYHtZ5mNfA1VCgl6n6eTnZnah6PdtK+WxI2glXj8Tc8OJ2m
RgDlYJfbluIXCDSI4lFzmAH354x6aFJoRhNpIPTy6oDs7IOnwzcuE0YdCZ2YKLy9NCOsWRwUrIDc
jeN69bnHIDbpCCIrlbmhmu+gxM6XTDHud4Zdo/WCSutzyQS1XMccZMLLnwyEoZbundDzN4ikR9/I
movX2MdYzRa1PLqIWLHkFhYvLipfBpBJ/DzYMNkLNHA7uOt5eD+YKbkIRMZtrAwVVqWg0KvpKWJV
tBnGtCR+FLLBbN43uXYzpf6MKAsUTasl4CubfVTW8CKTdiJKTHs18nJf8pJik148kwQHfLEDQdHw
Gnhgf8KtADXQH8d1z9M76BXXJC63GIFGV943jKLNaIqvQeuuSc8munO7m2U4aaZY0RxihaPBfNfU
Td0jySpk1W5Z84NUSyaYld7Zd0G4t6AEAkAh9yzSkj2mJF6XHx7eoFCLeKvnKL+rTM4FS7Au9YX5
I8sV2Fe1hCVoOJKtXSghlXfP9pdtqXJCsKFVUOgxAhPnca5tYmm86GQ0gEWK+YddQu7qhq9pzW4e
vbecERHKT3/PPhRjfTq0WzIQ0Zvx3GQS9DnCUhAaLoCPLP8hY+ORLiYKCCdCaVB2PI4OWmguO3y2
NUSckV3/sLXWVzjXQdpnfGIcBzyxoIA9QGqRIGLAdwuQA+7P2WiBNEg05QNJPpGUAp9stNNo/GJv
tRwN+Pl97vScxm/braEHNU1qU48HPD3N1sYns3WG7mr4/IZzn3wZuhf2tQMSeoSeyDPM0CLncIQ3
RGJGOGO0Sers3uRbualRvpNy/KyS1A8cXq5NPLewa6R10HJUx1pe7ZCVYFP01InbCQRz5citwxlL
btShLLhlhTMw5l7DJysaS8Suq8F5lDsv7i+elTxqi/Xtu+ldLdElwgSL2vaH7TH/0E2exDUzEQXd
g6ljoRLt7UidwFuASShma4p/zfLQwoxLD8bavjrChodGTjxrYvzAk/feOuQNRrkiVzGPPxPLv3Uj
SqZlmtBiJWRVAz1IaEHjlFyj1kYxOtYpXXTZvnEcbEeVEP2hH0HtO+CtUbOYbf/QRQ2DWg0jYVSz
oVdHpmK8NJb74jIDwcPv7KsYZp01szeMW5ZTTt1uYbmpMSIcejQAXLAMrkzQvNmAaqwG19UL7U7r
e87/1jiRTIZgx7fxrWHUmx0emjJ5KGYffHtHSgQlho82Z1uumWpTE7gMosqKAxn9GX19Lh+bBaco
Yj/4NYN9tsaJMax2ZOaAPI3PUYzdq6+t2vcW8bg3EhGbknW7skBMHV9pe0Fh+TC7/S7uYxz4g/hZ
wfJvPMKeZWqgufWuDbh6xnHvZp7eGl0+kUkmLrjJSMYr/TRo1URGcceByLCHcF8CL8HMQuKPWTpV
Z1s+2FzLW3dR9V5Du6YiJIhaRfuoFdqVGdvRlTyly/yj1HHl67OJjm79JEZo1fYkL67DJ1tEHXOr
OScy1cTGkKIlaY8QphyqpdbaOhb5rR1kZtt4wi7pXUtg8dYcj7eL9m5zUrGzi148sq/rhm6xnwbm
H2t051JdgDDHjC6ZVs1fzhqB43cPPgnMCIcDW8jvzFrpNJwhcAy2AveMkm+sjNuQEKlTpSVA1hR8
BLaPwCmM+lESHVCnHyV6tw2BvopdP546NtxlnO9bMmvTGrbeTFm8GCsSGnnrJh77X77Zhk5k8bpl
cKjr6Sx655MSjKo17k4RqZxkkBh8msQRjqZ/meSTsyb2gTP7WCwGVbp56Fw2vLqogtgybjgkLYRl
kD7poN2AAdNT9eHn1vcco4TzE7dn88CNUxTAAODMSufRBQmJyEAn4wAbfZKRI+AVSw+7Lj2kjnZh
vOgcYr36YSEHYO8P16DmvY+q9Kdv/o5Ues9qQL0UUhTQeYm1ZUZjOBCshmAtrxPJTDLf0e+YDBTc
UCx1tl+YLATEt+oYGejfkfXVagxL0/2ZIZnH4RhUY4RstTM+7Gx5hKMVoZdZvtI3PWfxHk+gal3O
xgasC+8X0q+4GDBV6d11TafoOlwwdleclIxcUiMz1NbkrHVSfE9FAVSDB+jYjVyLHSF6DjV/Thxg
nXM0aNVPL9K/BHNLBrP1uCtIKJkjvmyWA5BlsQRdkt94WZnsqhFzgg6GY1yBQ4bz6Xi1zseIKdLW
hn1mDwyHEdODgM+wD1DLAhJoSDLI812Vk8Oio5vACJaSRIP71ApmA2InmrEkNNz4UvnueBgAj228
iY9psLU9cUDFOWaZipl4b3bjORIzO0NLTHsb0/FoPqWVwB1gSBTfKHT2eemSXeItH9gKqK4b6sUa
C1OqA7wYvVeLylck0R37doj6WEFM596YBPjQ9lFDu5abRBcSPkc/wDsKJAvPQprfQtcGQbf+Y8zJ
HcuwOdXe+CU1uw6dQl4leMxg7PjwhsY9ylRjgNNysDbLVjqJHRb4nhGBw/DLsCF5DBQTQTCn589h
ZiYEf9FcxuAk0ip/VDlnAYCiAmml++jZE7aY4jkbITgay0iENihXSC7TArB1inoIM1l3yAt1SXzS
Z4uIvae4Mg5+6tzytlqSd5M/ZyPJk3bpimLEREQJHIoMXVM38G5g/7oIRfCA+CoSxN2uU3x11BJb
z10ePVR2aefuSIUKWmf8SePLOZ1VT4vHYsvJ5Gc7up+TNzkbM3OfR07ErMdqRRoi+0O6btJGos0g
o+yAC0zboooXTXcZBVo23+O9Z0GeQjJ0OC/1Ck/tApRujoCkQtg8LEKiiAI7hCcD145w1C5dlWSt
CciyVbjWZozCbcEAHLyMhwdpZ3eVHnYTkV21usOUe9O2NUlhiSNQerCGmQsf6xCFiMZ0MBG6GTC9
uTcyn4uga5F/FnuQ7AT+xLCM5nLhsWJubpvkC1Rp9D4QV4jHHDcDRT/U9YHgjlm9maX/Gb1a1ogF
vCErpZLND3ugwumc8d5o0Y+6rR/4xayOk0kzUY6kKNq6RVzSpJ8jg/mIWlaoUoZMayAMhixVdW8u
WCCJkErQL+oWownu6gXYJ8JEHvirnkQvtkXwcjLcdrM65Aq1o7WPs/zariJDXo/4wZSwcipa8pIM
i64Pptbe87lvOf8eiFZDkNRYSPpoMYiLxYMSOrl/aCdxuB7tDG07lhsShuURG8RdA2IE9P79SKZx
5zya03LF53+NxPAL84GXRA8kRULOsyG0QIs6LsS2tdXJ0xnoOFV9rAl8YgTdXdvIfyrSEQEt1g+L
e7Wo4h/6VH2iO9tWVQZiymJIoNELZamZb8E+fDaDZxGneETYgBCbdngVteWhbjZbPcrDZunP/mS+
9w0bMVqB+8GaWDWQfpQ6v3xqW1Jow2YazpNX3KNeOWl1flKjOmZchxY14eL3OIf87SwfashhzWDd
Dnn3TRV4I9zyHLnenSOZPbVZ8eLAyEnGq2+po2lJOlxoKbp239Rni3vQ9d0LZxyJvjVLuUhfboXL
5q5vJMnVy2FCrTjXQAnhZzVc/Jj0uh3xwrZOshwhrI3enEXUKFz80UdRua+GDR5kxqhG/buk46Fe
YWKgFlCZe5q+gf+LMAIbPECEMjqD4WKlcI6NvWtCB8JWvC/IrNiMNuWRqXlIOrn/WgArm1jTwRtG
bKQJbdwR3IlsDDppyNw+KDtg+wP/RkmdnrE9pgfo/Q/FlSO/DWZ3vtjjgwWdHKAwU7CqP/mO+5xG
2EBkX9EYcG1hzoHTnBEUu2Fl+qkn2tdocp+S07Bse468xfkaAIBE1XSJR38HVhjl21BcVgZWo4O2
8czorbZNiF3m+8SHj9iHftccCDacd3Hu7lgdf7uooJYcMH0Pioc/tYnlp/KLX4vOAMc1FcoO/soC
eenGtjYCLTUsYyJPHynVznXfe3wsxouzugOsOJwM7+p02JlNKqhAOnJf1H6otOQ+z9yfxdzeGCVL
XEPtJEoTxHH2m26URzH4x3zZFk7xPNlkd6N02rjAiKyy32PfvDM84zDaLHZXm1navUYCZV2sjwfN
q+l9VHrQbOuaad9L/sMDl8OOUpnuK4vCMUxKFWhLVdNHOJDgkoQjSPcezZrJpLLuER/Ia2M2YeoN
L0CiLrNzV6j6EsWU/Anpe6dc7KcF4GPvFS8LzoStVZUt33QoH2VB2rW3jY0WhwFdFsv7PZta9NLl
vZn9H/bOZMlyI83Or1LWe9AckwO+0ObOc8xDxgYWmZGJwTHPwDvoqfRi+lDF7iKrqyUr7STThlVG
MpOR92L4/fznfMd47ZuN2++rqbz3M/IZWPvBkSEowR38pTBwrurKfatTOqWyCkWXiiHOKAhBcD/U
xh/fMegjxzacytORKlJKi7Yh6Yo1fVxMnDnIUeIKu3Bm/uScuKNAiM5THmyNie+YagkgCZLm2OFR
+u6mr7p+vXCyj/NoHi2Gg5UikOnPy6uAthGjNJdMOHtg3Oeycg8jI8GmaIbHMut2hYlc1BRT/6Fh
x8o2XOMZemjsGJhJtdiBOJ80KdMYsg6wzrWHHqlsaPuESzZJ/0mlEDtNpSseoLhqWUnRcY48UEMr
YajJ1vZovVD1estx6E6B+wsJ5Swg3rCxbn/UktsMm88qdJgmS1J3a/ID3Zb3GI0GBOU2geG2+Keh
RhK54r/Uhd8l8bM9MBBEIr5+S1GFWhdFjge6/DJ1/ZEg3R54c2y7euIJxiP+PsWTAIQ/+Uzs5l7i
sFXafi4rl1OoQOPO1FSzXPPeKFfAKcObrgIwtSD97pqizs+c9Rzgisg5ax3FUEqIdQGBhxRSDlcX
B9RG0HtJssDCdE/KYfk6btmob25KBp7eA5TlKNi4oTeth7anmMB19aY3KSo3K1cdsA0sQGLia1Wy
q2GMkExvv9sDGmofu0hJTfkjbTp7z5p+k8zAshm278uem7dLxYdVx9+LrA/W/YgIbCXqK6soyjM3
g6DMSNY8MwzJoQ605vOQBvXNACvFqDwA22WuZcn9NQnzuWl4cgVSnjAT6Y2QfbhKKYpamSBToIGX
6JIcMNKEd4jbkOROJR+qW3dym8Y8wPIgXNNDU210blN/EASYbvJtIJMrE9ovADUcofUsaaJFyCOi
MWNcxDUZE8rf2ClALvRqviOOtRqBYl9lMqYViZpsQby+XMrdB436PwoybZFlp1uCKZJYM0Ou3b8U
OnIeDC7wcq7OzhTeDA8UIH/2ceUBDADnDaVVIgwZqDL7weYdUeE+xMqdrqsWsqyfZauoNSVVUPIz
xKHVK6gLVLDRV4GeKPhvzZNNCCB2fnZ0jXKaDmce5uDEQK01ZA3nLV0XzwA00kPRLVnDHp6JZQkS
GUgNjYw2dsMV2aUdLNXwR5XQEIC3Z6cqDrJN4MH1S4C+YPyVWvMrQ91t4SEAGKBJVNHdzvEc6UMm
PEqBb2N8iveiTKwdtxcX54RG5taQXbC64QVvGpfDyPSl8tBjepPHZcPMQZxTofb0EWkZ1KfPY54M
OidPcpOgvFl30w4YdV+mlFddRXdDxaA5dORTePte5q48NeWg+RAJTi4NLh5MwVvj9NxRSHxbomuX
yo4uPhlcHTD4NbW+ZS4tvwlpOPwM+FmWCguiB3xAlomxwDpkBcXMkgMh7no+gNEIaQ6t0nu7Gm5F
2a/DWrOg4AnPSdbAjR2JC6rKph7Lt7jqThbez0mE1AppTx1K8yG4E7HfwR6gnZIWAJpoFQ0mmW8T
FnLZlszOpXD1j7DzcSyoPYW2E6ZKQo9LZF3E3wzN9BJ3eGIy6Gv4w4bZK05uPJ+CtqoA5xC9b1Oz
P1Ukrw/AvsM7c5aPVgK7smPUxh8tzWPjxQ+Ulg9rLhhAgjmSZfQRB/mNXvbpUph4HXP/FtIRRC8x
2fKJXQrCQg2Tyd+4qkcBsoqbIV2AhUWfbgEZbIA3JBv8slQqs9XEL8UMYRIg6zqKOr2Y43EdWgCF
OzZHPY33bfpkxhGbsGk64YOniqcDAxFfSVfhJiPOQwWNvvq8vbQgCT9x71UDx+i4QvWGxu5TXNrd
uUYNvMBJ75tIXwCQDPyynR9uZkwVe5FT1c3WLuKkh580Maj/q3ru0y4yHtwlf9rnls2Aa+x6RcUn
XjLKCLX7CXCoP2Vz3/EH+iR/xE3Nb3DIRH3oLbw9gZjY8o38SHb2rhb3pj05gL7ehPLBnoY1LmjL
I9IOmsDkIl5VY0prBR3VnmeR6rU+Z05yy9HgJ2YpnF8GzAlMW59C4haYVHePwTZfpaD013OFQjrO
+suPxpcyXp7kDIHamxVtikQqardcj6o+YCAmJNuW33ii4DWWFC7JWPWkyYjLNiV7Xl3R+KuHXet4
3bXvsi2W2mhMaXcfTy3wl5WjnXdd2+V+nk3oBqTfimwSWJXqO/VX81oDn82OjX3LCazOkp907ASn
oD6alTa4yT0OeQ7LDxjG2IxC45ZkZINYrpZ7SqdeQo8aObe3sUmUYjtNzuMk257XcaY4hlu7gJqB
DQwrn6Wh/6EpEKGRiUupmCIs6Z6+RILKWVaSaL71tTPIhDsOfVsxJ/ZVlkfnGB9iiZSwdvOW5qcA
FrXJ+jvsKZCwTD7Kwd+WaF0EGd4plGalQc9yYXOI7FrRnJK6/ZG3qCYZIifCTQMjUqDJ0K29mmnq
WHU9FE7wtjkbY/aUvayyc8iGImvSLQ5+E8tph6004ijANbs2tMO1sBAeQoR5t36A64nSUX1T0L5f
a6N79qOQI32AS6RjeIpiXP92vmyruXsPQRecuOpaJMlc8nbFLhvwNOhKVhIibfa9ZPJSmUFGURrm
jp00uwOAGCudBv4Of95TbRgnWZjyKkrnZxlH+bqCCEc6KDwlcf7kh408VJb/0acos3T75FsauKBx
1i2pGuy5U+h9axhgB7947tPgzjU5FQ3+i5WwpHSmF+V0d1OuH71IMdbtiP32BP+6regDxSqKB79R
4AhO1XwDL6RK+Rh636fFxWgvCT/yaY+agTOrkE9YpfC8GO6VWpJh4ToyAB1NhEq9wuLl7HU/qCE6
GnHxon3/FRwzjwMzeynb/kyQ92ym7WOfFdesSHaKvEDV5FfLSrdhnP0oZf+LlNrXZFbfkKdXrZyf
LFR7ApJoWo6cq02F5NqHZnoNbaTB0qWTuQQFlZB/31aWycGNUwYzAf7tiqe5yQotoqaaWgqgpXaa
vCZB/qBF+DrO5SHy9RlqCVy5ZpCrxnxMKlIZTQa4I53UT4/v1YL/2cMEiBwS8xhXxb6vbsiqT52F
uS2TzODjaFi8nW2N88lekF90kKZsptdVVnJwlEv4nmZQv/KP1L7kBZrMAMufDh98ZhgKrNS2tpHo
IcXEUfzckMzoWbuc7KxXW9tjeU62jTL5nGUvGH6gayNZ6ybCzSYoNAoaJk051ViZyBWtbU9TFB+1
76Tm5cVLnWdRkJ2n1JCj6ZISb6dY3UIBo5rOFAO/zE2StM7alr5MtpL7tpue09lxbzwg9rZM8mO3
xPtd+othgi8bOL8btxk9LsdElzsb9yFCLaO4Z2fTJYnree9GBJPDQcirJ176lZ+Z015O45s3LaEq
L3AoEs4e2RKRCZ9dyg1m5yAXqsBMkl5lDBcQGPZj159TKF5gtsWjjjjHD97w6MVxt8ndpfsqriEL
SrGmCUruOhISAYtA5Hv2VANyy6R6WgfQCjrODqT5VsR5ADXVxmfiSba0dvTNYjjyqAhCaefuadkT
RsyWfimxWdeOjbmdCdXOKBJhteRQCpr8tViV3J3TUI5jQDt0kPdiHWIoqVO9C/3unRQz5bnspsw2
zu9p0kZByp86ER+rhkoYUwTpfjTJDoDMI7w4EkTkpmANzptk7XWu2sughdG76ut0J2MrfA7D9k2Z
JD+go+pNQEIZklKIWDQ+s5RBhmGB4OfEfiPQ/nZauAeZxpehgpPlE205W9Xoo2qX+74Js9ci/GmQ
Iz51OHa7aqYDbsg54Q50cZvl0HOEBuwBWHjbow+sq8EBdCJSumD5/ci1d9XBn9LjWGfbmjf2caF9
e0HnbUCCrSOf1uraKI/hGFSHQDGy1p39SCnGbqmcvgyOA9TSg+kdY+BCTsdVhMk72FKzgh48VndB
kpmrqpnmm90V40pVgXVuZ96mSWdmx3ApiKUlkXNcCLlr+EoG9mnGLPZRse+05S0WIWvFThvVpUac
pRdrPI9F+Swa1CgX+e2ELxcEBHn3eUpRzlIy+AMm6jGKkl06H7VtG8cyf3WD8WUI1IvdOQxPPNTN
0FaPYUmvnmsF7nqQLYoWGH9XOsa1Y3ZIk4aDiZdEm5Ap+aBlfEPG7vdjlJPygJYD5IhdUllHJayG
YA0bIFplFmUdgHmvmfDcw1+p2UnvzRc4UnQo4uFl86hnDPi8/WNnvJREECHAAESPGjbmXi5IawyZ
v03F8J516I9Ylen86u9JQfEAbJp6a9vTC0TwYRdU7ZNlEwDF35yALl6rJkwODQkNQtLTJnWMV9KA
rJFrdMUxmL5pymm33FfdDqT8qwyZksGXiEtacSYj6D+g1x4UV9vBfDM8/7VZuthQezGmLwp1Z8VE
AFIfIxTs6gLVZ2L3bCSQ9WtufwZ/uS8jlzdP1WMzGtx7N8x3sasMwnmk5BCCg6AHKG113Vpmdzwg
Ev41fnCDDse1qJCniRFScx/k64ygCyspk/IGSlFB0t+EpDK3J2oyC3lsO95wrKiZLPwJQdnArCeK
e4/AUzDkn6NJk/MkjyNbhomW88n3mkPhX2wmQsxXzedcLn6DyP4MTd7MVW9szco/jRYD9zIZJkby
5rlvUnmoVO5lxLZP1YQDD6yCmxEygarFdmK5ZO1cL/pOlGdPzXS4F1n3QpG1UaKD20V47xvgJs2B
+9VsHkTtb6WH1YEAl9ukzUbRX2SSg5sGq9qlLsj9kJdzlJc2+0Ay30wILw0ch3YGzyA7u0P186kz
ZosvCkPt2U4detBBqfee8GSo4pDXCB8hVw3GWEF7ZRJlR8UJajbw/lkxRKUEZMBK+jQAeNG7ynh5
WQ5bCbelsVonVKiyatxH0wB9PQnWUUw7hoTWMdToXA5ebx0Pm9YwvzH1l+shsH+JNPf3oafx/yPw
5NMcHhOD9gIX3QUpDiIDWQFi1LK19jh2ph1hOr4E4jERBG/kpBA6qCA+bVIPGs8zAkYysT7VSXcK
9WWYJpeWjOlWT8OBoxdDTEIyDI5HXYAlFlhwTNs9aTtDp6bMuA6ae9ZEDIul67KUaveGZpXuUmQ5
jcb3lAUG1h9+gG66LAWczG1+tXHM/Fdru4/YuDFyORjhME5smim8RKlqd12r95ao8qOd4l5xeDxE
8s100+Y1EmikGuQZgo3DOGGdZO3uPYdgiAHicxP5t6ZO42vKpnfTi/k6gr1mdG2DQxVvDQX40tdH
20kt6r7IuojCM/a1470pj6vAtc2rzBNSVVHkHnQbwVJgYQxFHEtKWWZ7Hj/3Iix8cAgcHXwMKCnj
RCYt66RqM98UyKiMpw2olo4MehcDfkEdXfu0M2ZLq7Na6YLTOSEOTuaT8QDhG/cIhSu+Uq/ZMrd2
icNJUvefSjE1deCKNC6+lZVFb37LIl/UJArJn8fYIfoKB9sOfsudEXn9EezMzuapd67QSxg8yltH
cirraETX6WnUCf2kkJMDciRs8uyAHVvymikdH7x25DLjESDA5O2gbtwChdfBzJBbLIdmaUOGz8zF
oALItmMWwAhQ4fZ2ZHSurOhLlF6MhxDgvvWaEuoyI1IQLLZs3A/V49SLO1Az4Y7d9MlGllpr8hvE
rk9BJ61NK1S/njHn8xQil8ql9dWCoNtywv+EM/xex7a7ZVjsWCwwKsWNZ24cm0GPKj+49ljIFFtY
VVvFdla8xBUm830akBUbOFfj17iVKIUYGtBy4SxRwIZCkIvwQS6tB3ltNYTC4xezCsK32M8fhcWm
2IrWXU9iRLQ2vcSSBj7B9nrmJL6lPZBVcJQH51my9WzsaGS6Gb7pmg6VKBUuuKx6aXt2h83ERAh1
g7us0IbeR6rfQpEGHlTMl4CovLBxwXGmPDOqtKustzrCIT3xibI/N8E6K7GkldN0bR1iw4qNhTvR
iQiFh2NEKEGqqG0zES/hcCB0B6c34F4DnU/PRRC5W6eAFp1SBLiyZ94UQ+neMg+cdm5TMi9sSEPU
o98YpMtNSltomCbv5mI0JuGPqQRkch9cDbzaK1awdyorx/UkGRrpCE5YgY3uxnSKz9wIpnWyZ7tg
mtR21iDiFY+/QRqPDnBKrDP2k55xjDmjScmM7uUBItEZdD3bvwWEAwRIxtG3KajKzRgMH+kcx+tO
YzKliw9tPl7zMHhwwpsIWW3ko3roJaMtxTG41YCaOrVNU4Snkp1BeLMMXvMoqwDZo5DYfXqnO/J1
MbyZE4pJrJ37svW/F9q5sn3HGGC5/gaqAwOJxg6VZETwylzvSWHgLqss9Ad7O1rFM/gSTq9JjkTK
tUQLC+Wl7RQ+d1PAwdgMHaww9O9Is94Dcbh36DXEHDzFZ8r5ksdQlg+0i3AcizV1cySi+tYob4Vo
qUBJkCXiMP9wPQaJWNElpjy0A7jZZnjt2wTc6/Tumt1ng9i/go9wQkL7bKrJORV1/Mz/HunoGb/l
0S9VYWNIU++bXVCvZzc+l6pqBkbc7hnMl2dieXC0tW/FWDKxW/s5l/iT+eBxZ668tjTWYYUUrIkx
I3hx9fEN9RjuyGe5+xxCtz/O6yjKD/W8GJpq45dlk4nOGHis9ArOl2t0rnn7+R+TK7C0FFTXjF+t
bLhaB06itv+L8ZVOzxQDHXq3a3P6i2b2Yf4patRhso3HFO8KDwISglUy4OIZ2EXV1DSplDUShed5
zvM7MawN/osvo892DvFBCZl/rZdjPQjjY51VW3tUuIf7oAIghY+sr9WhsIgLFBilC8c2TlOcv0dO
RI0pFh836l4oA1xQZkmKNyKiTCOr5QOQE6LYy57Da+9mb+tFTvLMDh7mf0pRmU/2r8dPzzdPiCqb
aB9vJqaMrF1QRxGfTeNb/X6wIBxRdXmmZO0+pnR6G5Kh2oEyujogQLHaGi8yrXadhKnHRn4zD/hA
UT8A72b5ulAWgauRJyEfkVljk7GtsiEegWXQr3iEh251Kbzwly9gXxDxeDdAbPoOA/VIWtbI2p32
hmmpR/2Yi0+jdL88wRwGTnVcAV062EOI8hvV95nsP4ravWs9PMheXzw2zvL9Kp9oJg6RCYsAybsE
qNIG2o9z6LKXthe8xmHttiF+BT5ZkAQ4a6lT/RHSAoDHsKcG2PlJSxafMt5t/sYqWuzNAHtZOFUD
E6bLPJ9xDKLlZb08ntyuhBod3AJZLjCkkflAd/dA2Oyj33lYD8LydVF8YG5sskivNcyOIcL3GvRQ
e2ejZPdGYRG/46Dsl8G39G5MWHyovJlWuclbUsNjrJQTb2lm5yMj3ak5R/BHZcjxR/+ZGvutmKNr
yKl+KHDkm3TvrCbbAzAZroRz5MotscbN6bqU9edUsPMhK3+0Tfz6rBv7Q2aGH8ZAGgIPAIsu+3ug
x48ej0BSgJx1tX1OqvorKJoGMKRJKhXsdpKaL5gNvL1fpi+RMVLOZQBNmBRoCJvtNyxeVpfpdHLc
+a01gdr3oETqWrg3f6RxMDU43IXxo+92rwpf1kYbCq0AXtdeg0KoB5yKwAIhaWq2qNogh92p6Y7u
50/bkDYuRiRqPUIzVdztVSQfrLQQe0+r6lBbUGKDyMJf7+BcLKNs3BTc0EWDqRCPqaDam5UemL+N
aJJvnmXeiMAvfa7yu0MgF3Nd/NOB2tXDPNg3GcOXP1ScIeZn+IERBUf0bDH5X3vvMJjGc1awqia8
aYDD39rAtsOEAaYMCdU0HFsBSy4rwjN0kYolL5pQL/ahVR5bXKBTj+V8KrFut9MhyG5jkT+Prf+j
tKQ6SS6Wgr9PotM9sG5cjtsURVEpuLLsj4E806br1Jsh5oQuj5aXGXsnNzZufANY0u15z3ResSSZ
Pj2nv8/G8UMhFeHhwQ/quiBqXHkJDezUUeZ9wjQ8OYZnncToJ6vKUOMhHsR3usWYIqFA7+jS3juG
Si5t8GFF7ryjtuIN5BFSna7WhQk0ldjcZjauM0oYtUHGltZ1TnvDTAQ9EbucWiL4VGSAg7q6L1zv
8V8P4f2/Eq/zWI9Lk0Dafx2xeyx+6M80/WO47j9+1c/Ppv1v/2aY9m/SNh1bkYcjFm17pKX/lrBb
/hEzjUWayDbJcLC9+Y+Inev9Jh0pcAVgc/k9fdcU3ZK+4x85yrJMX5ie6/mErP+ViB3/9l/Kv4W4
j1/8Zo6jhO+4kItcZVMf6/1DiBNOXuEVY4Qy4IExUDDtu13QFP55tkf/zIbvBZIPSSw6LRjvsR+c
e2WG+4YE9iYp8kUv47rnDs1vpCQK5kb+X8XQcxtmGI0AKqMrpcHRXYgkdTeRpwY70V9pCIzu2uz/
4PJ7i9k6//yKP/8xwfmnROj/JRHP5du3BcHb//oafI7hDPzl8rNpf/7pOvz3X/m369C0vN9YN5mm
57tEOuXyPf8e9LSc34SlfN5ywrYsS3LF/x70NPzfbMtUXBsWSU8uEt/8t7/8fhkaistQgJvA129z
jJKm969ch4AW/3Qh+og20nMgE0p+L9//T2ni0QM90ZYVfOA2G070wbl7/MxLnsN4zBFPzJRgHYme
ECsauWJWvuOqGKnTZmk2Q8Cdk08XJF0JIPMOrVFthqH8OYcNCXo6Ic48Bxt0mhPEnMtIj6mnkwwA
IYesKLDugxQaljeE57yNnqoiocglBndK6Ho6i+ERZ7y8m4Lk+xC9V3HNPg9crMAzQp14r1dNDyoC
EJa1NYr8JLsjZ5HoSJYgQlh09Lon3g1GyiTkl9sv/Xyoevi9thVCcUSjSNHDIQ0UpyasA4ibNbhb
lPqix6HYGOZTO+MsEGn6CF/KWHWIehviFSkMbKS3aDBY+wtn1XZxfQAUdS8C5Mi5qgCoJfErGLJf
JvYB2l/c8+iQVyDmSqGKxuCg+WRWLivVlejfylR/gld1jj0Wmza913UW7TonwUrtTO3Wb81PfyJh
n+9b/aPk+GgKK3hwJ4BAgSiuwmJXyMdFTotNsdlHlwqD49FPoxnfvkUgK9bwEiQWGtvcsOMmhKs4
50WRqPaFNgX+So+gl1GtukFXVyftXwyMoDtkfFbM7lvVcNxo/eCZp+K4Tfpvf7hp/gm2wvtnFyA3
m7Sk4HHtms4S/P8DtqJgST73UMHOBsoH1Pm5OpQ9B494rhv83/18muAkGKgaa0QDrDV+9Wq0vbO3
Y/UCcXs4YO+56QpDgqirYts4LQffOQwfvT78YRJ9zbvBZo+Ic60YA8IzhFJ8Xzz0Xf4rLhn7y8TX
W6xjyPcZWfoQa9dc1NGbcdeMcjMnvfk8me10ROTZp60PFS3fKtMQT1PaHqY0O3K5iwdBaC4dBOQU
NHm0xrIEtZ5Z+yQh7sBwtCC57fcoX8IQ9rzxJGlC3yqCjTdzjM1kpfbxLAdwVAmoMdJXe65Nmrsj
fM0DlKuNZ3ywG4KUlHD9JaRpVZdme58asgdknJUy2vyAA+1qCGs+5pI/swzstw4E3pmyMHZJZQn2
it7cxKtwdC37xVQeUjZXZEAKcVAJXUkTjl3adNedgXCTkHjEmYAkOzuElkyAEENLPrVFMd/QD8UO
Z8LXL8b4x5gXwOqkzO9C1hco884+1BYRj4BNsWOY+mxE7iubysdZjNYDShCZNAqHsiQvz5qM1G5y
0ZvtEXlldkzxHKaoDLlJGM6LsumoB9o6CsoLmsA61LAn7ow+lWtTNjvPrCaIXH197Bx3FzXjT6Ky
6po21TlNaDELlwCfNsOGIAcW+Gj5S1WYPwtrBtE49Neya5qLB7nvkajaU1LjN4bAEK1V7nGeLyK7
Zg2BvsspYcCCNsXHOnU/AhufCA68sy/nJ2Q//BBlTtt6bRx8NXhriS3gOBr8kKK0nEOfJsM6hGnF
fz74rqkbYVmevlsDB6zZgK0SmcZDHY3GJk8udRYWm0YuV2xeWOsuyWjG3JHRXXo2XimUsreU7w1b
UsM+v/oUSq49ObaXRNmcnWGOQh+XOzi1ybPNmhazGh68sCIGC5t30I67N8cJimAzFgjxmIZa4d3J
EEm+N61yVxZkDGzFHj+k24+6FIRqVBDmZ5UcnMYPwAL7FwPr7d2AMXkGl7VNqWyfWpvlXMgmz12C
YHhtoOnRPw9bqc02rNPZQWGok3VeHWctRzoKUclZ/nDEZ4fwlJEXWid5EF8COsURowUGxxYrr+ll
2Suui13lVsT3mq48DlYULuqacTJ9/8OzzXabNwYw/GaotnJkI9Jo4PT0HW3amjZhS9tQMkqqS9LO
vRDSJ+YFiG/rszSGYyXJcdrxwTXBXE+18kkbOKe6YqejZ6ulbpBVvJBesgXXGOy62rPYQdAKXQe+
88g1Ze9SA9fE0ISccUIKJ/zAfeoC/6OlZpyF7mhxmJf1iuAWbSzQXRJAuZBU+YsCV1sgQFy7hS2t
a/8OhTg757b9knt5f3EDEJNuShYMLu05RgI/CxDhMllTR1I/uNrfgRGrj3zcPypNVicphXfooZYh
uPOASQ3Ow3nXeCswdulWJwElOjbQtR5PN7EiIr0Oj9EeSih/WA5tZZMghmbtgbj5hajFtG8pLsYW
cHNmlGjENBz6rbmpy5Y42NwOuDLoIcyWN5r2oiMwbAVnifRMZ3HUS8wS9KQa10bLV0PRJKn6mqAG
PQSfpSKAPpcUXAx8Cj5dQjfLffQoYV5VzpvrJ+k1QE/dOfhaYZJBN2zyi5n3HfOB/TnJrL3Zj36X
6wtVBDvPDrmRm+ZY9n24NV1bH/PkuUzeKkx3uHBb94GUeYtugw2qmQWftqefeNxMZz/2drKQ8Nya
7KPM7eYYo2q2arDPPkCfjpcz0LO31HHu0aVnzF0YbvqloTKKphfGdJ48znQVPdrqMn0fO79+VrEW
J1KgOUENjrr4FOd1UyfXAGZ24Nh3fTJiv/SHd2G9VtrdSxP5xogya21ZsPEsi3bWxeoTaRw2VYIK
N0e8ImZr5MpIwab29AOwEmr2iMSgGgz0SMFXzQ1IQIU1XjBj6u850Yu6x3qBSNWznl0x/z4BFFP4
+D0WCtrc8sQOTon4BsojXBuurjaY+jNEGN4FcWE0uwpvOaE4dnaqhrSx7B90J6ErFSwhnNn8IuRC
84rw7E0HTnpX6lBugyIirlgDyKht/KlW814S89HFeJw6j/B9YfCGIIG19jA22aG+ElZ+xFslzl3k
sX1McIKoJCBTgQrLhV2yGS212e4MpJLBWSRevuMNoUmaX9LMwWrT5kS4keYKmoXA5hMXLmprzXf3
jQEG2Ztxlp9j2Di99cYLcT7BiQVj6zFKGlkWr/BHWTzivvlpJ0/UOzxHlmtsa4+UXA3eB07bu/SH
eIWCtsvnaeIxTjdzJAFTD0AjZxvQ7YBJeiyhIvOgO3ql8TJpPW9y1hFrUjT4AIr0WuZUkic5oGMj
NrcUtQOcDG55M1BWbgFOjjQxheLS+EZFDrRD34yt+aT60NmYttetkqTsznNSGXDbmPM0+Yk1jizE
e3qv9k0It2kULZ3ebCZXirIPXhZhcCJGSUYuolop6MZuj+JhrekvT1aFOQX7scKlVlGot269wiBg
Q/4ZFpE4sO4+6wGHjFVj7jRtPGM5vAfCQNDcBiZc2phpfoPROwXOFR8MnWTLI0n2Rb3BAvhYmAky
oXWviBmCaGksHlnOU4kfF0LLPmfa3EAgOdBPvpNRdFdl07WcrJclhyQ6urztnyDFH1IIAbEpn8RU
Xd0mE+tmIoTeutjEnLojmiKBtPKdSzF0bAPj7Vizzmq69lypEEkuBrKQQ6ku+7Tf8QK6wP2bWffI
8xx0LCM7/w4qIp+AeS9y48uYiVQnPLNsTN+z3XUcCoN0PYBgW9Weco6gpo4l9P7NHMLSAgFGdAtD
Fi+Rg6VDqNZp8JXn7rDHvcBS0swvFmdzWWmUZ8zYn7ZTkHiMvC9zICABT8cEMglUBVGpad5pnjmK
DA5zx67ATfJxE4Zdv41wfEJ2WqMi9htXEo4Msvy51fl4YgEz4utSJwRCQmXdrFjoxOriuHRKFdax
BltJD0tzAb0a7sasfIxmuMvNNqMoB/udxdQczZiGAhyr9InnmHnVKrdpf8vxI3d9Fm4AO9Jdnxsk
PJMXz5o49GSxu6rCcMepDGtVtecVwsIWGmIJ/SZPcShDpMPw1K9ZEByTvDqNrXri0PkC3IOu+q2B
blmPEEB5kCyvVKj7Bl5JXJty65ntHhYwxmsKLPB211u4dERnl/WSU6qT3YwJnwlBT6YDHAOwwRpi
Cz2fAkFOnHYsc1IZfWUDVTBg73mUZcaPzGWZHR3iiuiR2cgje8bXwMJi7dADAT50q8vs06DizjWX
2orOX2H+zbeD633oMIRqUrFQGowfwxgd6Zf5RXKj2WCC/ymAvisqkEKgCFWUu8ywYEuceTMgJwMO
UTyB6T//X5+irEUu+rucxCneR5Xi2Wp6ihOUKf7hEDULt05rt+rPKLBPCXWNFcDucRYrt4QGU3cf
umczPFU8yprwKWIqDNkkU0NKidYyBDTtaoJ/xH4k81f12sayvBj3i5HjUQhSZvPXn/f/Q8N+EFVq
FwRZGBf5H3UhHpJ/+EoXKNmfoGH/47836Wf+9Z9+xd/VTEd5RCHEIo6i2CAW/a5mIiO5FgISQiIm
BNhgqFa/60hS/uZS0sviiwMB+s4fZCRp/8ZlYgs6QTwYcgK99d+BZn9Cvv0dAfdn9uSfLj/UTJPT
Mb+hq0zXt/52xv/DGV5JLSVrVw0syB5ObtmTiJTxOXLEqwn1gwcLmk4PDFkF3YYUs9x5tBbpcCqw
O7jOwQMF+4eP75/oCssf+w93xPIjWQ4ymQkkwraV8OCo/VFWwANLfVjfRFujB3cTzRwkTf9Y+ead
O+cIoigZsFOP2ABwHISIHtS03IgWvHaNvx8T/x6wIPpb9w13wZnYwbSl2nTepVFKfZt0KEKC6drT
QfO/+bn/zDnk5xaeQApRjnBd5Uh7EY7/8FFC8YtUzFi/5bXiP0CDvqrJ0Re/xijHenur3O6RGtWv
VGrvHExtfqtnS+xaNslDFM+kIIkZ/0/CzmQ5bqRdsk8UZhgC05Y5z5kkRUrawCSqFJinwPz0fZD1
d9/bd9G9SSNZKpFKAoEI/9yPt4yYadTLFeSm+q32G5c5OXFGdrzO9v/zA//fS8/yRoOe42GNgum6
VmACx/vvPzDm77SbKy3W3si4mh3PrZvQ3RAF6h9yoELZzd6l6FvMXowOlRwyet7xIJllAdx4pu5p
sY30WfeO8Jm/d9bf3g3OLi6sYhD0Xzf6+0QJ+un//WNLhNb/eYVYJtInV0bg+S4Xy/98p7ua02Bm
MSflPSe859jn/3pRqKIHYDnLUf8/X5+8WJ6N5cWllQW7y/IhtmgkJVyCTF3/9x8Uo5ZnH5Afw6qa
UA3oyBP19uOpqtT070fPrz0/batkWgdAr0Gh8kee/wELCKnP+VYLO75XJTWipqbkM07uwfLy/LKN
KXKjlvKWnl17aMwP3Ss4VYOGUCrzhxaESTK7b5091OuVDe3i5OQuKQfuzgdmbRg7cxn/LEzQMH63
86Pa/I5drV0H1mheZZzHxxiy5s4P+u9mPFvn1MezNjCkJUjYQ96N/8/nlPnqB/aRv3Wb0ykGyn/p
lww4GobuWit24Wse+OzKUu84YqGl34YrhMptb6P8kqLK5WsKTbiKa/c4mVF/Dl2jPz8/YrHrzwh3
+XFx1AZGgWW98GXAHsJlyxKY45oVSZ/GJB9IVbTgzRbDV7q8WCWex02jMiKnz6/2TQGxPPORNcm2
wKsvN2a+8O+SMYlPzxdHCIlvTmCi1ZF1Io9i/reX3hHqpKabrht9S9uKw5LIP20CQUiUSfPTsN5j
lJzvLaCwvd32JVsOvmyW8Pf9vv6cDNvYJ/Y/CR1VoPDb4mM2OYJB6BEk99ziQ6DVbWaHMzfOzuID
9klIvBFxq3Fc8x429jlb9vaNFdQ7WOf6TbG+XzixEz1o2rfnl3JOqDBm6u70/BRnWHIYvCWtDxCB
gfj4GlrF+DoQ/cX8yMjy36/luXNTAwUOy59Ymn1ek4h/wDCH0/r5P2Ddo3ckwdNIRPEbiafu3BuE
HsaajXI+Dv9+1lLkduQc8Nn4BnuIVM3liWq78lQxR103ERZKvORoEV17N3IqgBjjrtMZW34oBXSr
Dv3++akyWh4Sy38Qgr88ahA9gsUnmKgFMT+h76m5Ir62fAiGdmeFk9onZFmxnS+npdQaQH2VIxtP
8jN0MiX4toLlJQwFb07TaojqDbdeFIljn8jwyCYqOmbxzxbr+Ymp/JJ4Nqmj75TeyanG86MyR63C
urFJCFVbHcTmWbeYKueqTU/zwHZZ+JKOgc55zZ0FRaj0w8ShaFJtd0wCQV47ho45BZQdVxIPTZUU
zmU0PwYz9hhgS/eqmt44+Hn51fp0efRJoTYD299vTgEXzokgE2Zuy5RwXyShPOWOw6DCFQ6SIx1Z
U2LhUHp+aFJ1wxsV5Zj3NeTOPnuVArPVWDEwLIkIaqDuu9qM0PPA2OOKrMWLHLzp0MPBBLfxTTio
pp2efkyMIXs3g7PlC30OHUhHTbU4by1ugdROEhypjFwiqEzXAmMRRZLMFaqwv+WF9M4EqsCtSH1v
GVTuDeocYXkFzht5HOtWFx50EFlciWSDk2hjzm2DP1wmKLyVF2J0UvjsB998Ha1ox+6+XkNCjQ9j
afaXqJLn1AleE+61D9ScgjWgv6KE5PeEFZWS0GM637XlhLQAIi4OaUq+C7TJDIY6hBfykpluvkpV
urYWHk5btRBtrH0UVzHeHIpYJ6s/+8Ks1vGQZ6vZrMZdZuZfNjnXEnLY0aawy6ZMQVmDvjVeDbhF
RovYTNQix959L4FQAwC3DyAbI/oxvWpjgB07BPP4FeTUSdRDRdmQq/cWngusfW1/iLp42Cu1sLio
IRhODofgIkpifLuxlRKWcYuHF2OjkLl8N5YXboIVl2pGPp2F0Ay68JMaJQ5ps/PesCLVGcaaMTLg
YCTThzGln7XwYozhATDHaLk8CB8f054Ul4a2UfW5vvj0Pr8UCYMfIa3fNV6Il8rHphVmGDWDpP8t
xdBdXde+c2vE78+XQlHy29LbCO9PEJ+o4otV4T3zyLJc6nmwwbtb8rOexvk98d2jv7iOTD28ZfSh
ZopBSTROzop9Dg3tszPe8zi2mLCJVzE3O7OQ08MddoBYzHMITvssRben14hexQo3KOVDvbqUHUTQ
tKNLsDavtDFG61KO/iVP3GzjBQhJIuydfRlqcTEHA0J79HtWS4ODzspLWYSHOGmGrxBKQAPjHb0x
/NG4ttwa0jdPfbyrdD7fkXmaRx+ML3Xbh8fI7cFlDzP8TFShmKZGA3JENlyGZFzXCL/zHDonNDdN
SpdWAvjs0VUvLxMNMCu7onNWyOk2lZ7LSjleySIIUB8D+qkt9boMcC2lXoZZxtXkdmUUvU9x+hJS
zyfGznsEAcOwtTmGYhMiJXDJxlgvGVcu/yZOw4xt5jLcGBUne+i4X5T7/YgyQlqTW0jMlGLeEEiQ
RK3camXZTFRg/VSycg5ligFRNDpaTEu/R6ua2cnY02nakROkuDWAHFL6b0aVuRewP78GDRfNSmoi
KtaCfWo7vc8RJbEvUwcAF/PedjQWSzulOLzku9h4HnZm3J3Nev4Ix07xbK+83TyE6QZ3oQnlO1h1
bfonjcz40sN0iOU0QVRii3/yqD2rXOGdOrN9oLzQe5AKOkb7iRjz7P9FvWzv4XheSJNdPH2PPK9f
YdL0CbV0QCS2hM/Rczz6YdbCnCZ0LrzJ8xiV29wY1TFnCZ5dOhXyOp43kEK9NdAKmBd1+wXrO99G
zaeM5itWyABlzHW3HLfObvVlWDGZXcX8K5KtOlG+eo4KizurapaGEIaIBikm02Flyu0BjdIv5bnl
hijycGk7iHdBXUJclJFFh5TzMfmZOIm6+FZLpPwiRI+hG8FSYY3GoOaViJfoikNJnk20OqPzvo00
SwVGtZXb6oCGZ30bjKihv6JXW8rs31N78o9dRE/o4pDdgWfSl2AM/6qaPodRex06rPlZuGjjztS9
xhX7ikqaV05TBYAteKHKJ4weObB7Mq8n7FrWhMm6AlKpYDhBxs8ScFmJrNVmTRF1/XtIzZXoq5+w
L5yTnWCx6iYpiYQwJQ0tcsJ+4hXvQQhRKxqxIZoaMdyb/yrRp6dmKWesStrT4rQP1uwxbZ7iOOVt
OqhV5A07U1ev9fOejfytOZbdoe3BSrcVKrq53ATUdlhYD+8OXoKTgNpAhq3+cpu54FEdh4A2QesQ
x6iX3sZi2UR2/YmkhnfME+jyVR+dlrMYQB+0tSUF6ZUXv6eAch76dBWwKK7TMfTPjfAO6UhC8rmt
aJe9RSy3fpY5hHLqrtiOQxgfIyt+sAv3ryNnwZeqFv5N0dUaFukvQlu/ofDUgXOrBuRuqPAADacE
E0FE7bSsFVQXw+nPvTlpSoq696lhENrm4TkL+mZfQmk8addOV7Wg4Pm5Vpq0gSzyGYZjbEInSlow
czSZufEFRtf/ejET8mnFmFBiPRkHh6zy1jCpa49a5tAEwAh5IY2/uD03UMo0ew9TEiIvwSe2w8Mv
ja0Cdc15x54V721DMwj1pvtIG9Gj0ZvAI+xYTCWBNnwxu2EAJ8Js4z0sAX0PKvrplxRoml5TXscc
Jy4hV4iHnm3f8e+BCPD3tVf5u2pZf4du1Csb53FMunK6KBpVzjH1exWHMcNP222cttmqoAwgz+yb
YKMoJ0+9Q0xY16YEhSXiL6penJ1PnQtULgAkvWRMEWC5oOMBkpjAVyAr/ikcTl1AiqUwhnVPgumt
VOF6TEw4S7I7+RYXftxS/t2J5kfVtPGONYMu7uZKjwl4xST5fD6OcjDPF8DQ3ks71vbRth26jOLg
MtTL6Fsn7q7RPFRicAZjPn/DNeLeO/kpLbv99p97TLreI9QyoXvBnbd138fXTFNRrefiQvJUM4st
jnOLozHPfyDPq11ky1+2ck4BPYtHlaSSEIDCr5nVbH2wL9yEB6ZsWoAZoGpOEU8KfvU2zoOI0g+S
x1wyrU3lu1OmzdqMpNoaRl6+1mb1fbKUD+j7FfjFyO5TFuc+rZNNmBFtifRQ3pzp7A3/uFLPP50k
OAJjA5ThGHjM6VNrNSC6msLIq1uQBUJviO4McYr1XOX6U7vtF9mu8sujph1xU3ZnvbS5lo6c1hbI
ARb7JBoZwqjyghJe12CJmTSG0LMPzz2C19afwrGwizDdPoeQa0t3BOBlgAj16DZLyZyjVlQaIjn4
0U28HAQFU2+MJu5f39cVZIiQNCw4cW6Ygc4h26n33qyDQ2xBDgn9ta1dpha++BBxBwhBseDWVXj2
eUPuJNoJqJa9AInqKsDTfcGvxN21nusfZNm+ceaNEZyyd3AlZOMbzE1RCkCOs/sGcHl29sPsxGYM
gCoVIpcYvh/9ZIO/LowB8o+uIyIBkCVnhzVZLbivpojgiTQoXhMsgA/hSNA0nntXTeHCXauXoW/H
mROXMqG6wtxkVo+WZSvrBADzl0rN4l05zRUnh16NZTyeteGPa5mJ3ZxK+54F3D0WAcVtkult37vN
oWiz8tRZYPLKWhbQDRkU0BqV7WlLYlkyX7XDwDfK/O2wTGItHu2PAQINM3GGHFSJR+cI8mish4Yr
EPRNWbreRuaactOqSc/g05+PF2XlYKpaW25oxEvXqW6iGyU75rGGIXbAYObszfSbzh1z05XZ366h
kP15L7ZZEfAcdqBYNPpIpc/rcwUsU4JtcUkqwrVmwOsmpX0A2XNi5gT8FVTiWXj61Ppqbwvbu8zQ
GF7oCGQ9bKxpk03+z9LqjwnRv0uoDftii+jYi0JdA9p3CXh0x8oK2ovujPC2kHRqRQBfRO69byuD
1uo/xVj4jzAjDeV2f5uoqV4tRWNBM0KtqBtVwRodnZ0tSkAu09LSCw1MJCkTVHfJkw2oQIau0w1j
6PdJ4A2nos0/PV/MKHa2aQh4yV6qUhKqdNdmHfvbXDLBj1sXCPyYtqfMBteXpARnn0IO3bZFKIsj
vbnvWQFki3gZrevOlDdrSePLxUiy/EKQ7cJl8RZnSu9dZaZvVHGhJORDgzmgD08A+cq1TFmec/pT
N6M9cD1aiXdJe765suIT5gZxUXokWeBMWbR2xUQK1Hn666bio68p8QGU3JIwPc3SAlBVLj3TpPWp
t1dvMIUz0szzJWNs9cg1ziWTVg7IGaBNzPbLEo7x25zbXeGkxSNP7UeJ23EPEyTZmHNYvdUEG+ja
cWlBK/O9bxfRO+xHNtlzfnpuCELAODwFWFUyYPhEWi+krDOWWKwzKolgIuYmszbV3p4PK4ksdqyD
6W71LqNLG4Q2mccpGKsfdp0f48luzgbTWD/p21PTTtm5rNzPqdK/hjLz+Ls9Zx06PTWOJdHqyguo
9xFSbquwe4Ugmq8Lz4Bw66fTqZnr90a79UEsONLWBkcXUalxvD/vljlJ6S6nK+tgpP1eVyTmjCj2
NkPog+NdlkrPK//RpXOlk4sDSyrfS/A6745nrtqgPsAyqP9zZ4IcrDHKX8L3pfzQLfKRcqUWnpd0
210msXINUbAzBSsx2+n4WPml/RgrxolQTAmgGLfWIQ+l6OtWKT3CXGv8zTTuBMSr1EijNQd/FhGc
PxuaFtiIT8WvDqmL578s96oS8i0T1G01LDWT092N+CxqK7m4guinVfTFLog8i0wq5Cc7RYIO+tI4
Td9wq4KogsE0T4BSo+kEvClYyQitpEtBgbWl4GTi6ZsK3GLjh2kcvRQkAV7whYcrP4zN76mTr5Ox
RJNuk2tvNNmJgWR3rugDjePAu9Beu4sL+jjauY1OwQICMJPmEkdGfjKsfI1kMZKLL62713w8n/1t
qrdzTALaMoJtUQfhtsnEP08XTx/emwEthfo/vbgdZ1pQaF8whG7YqrNZsvLWuHI25Tybvj03d64b
Qf9yFOCGnrWLosYWD9i19Rr3kDdpt1KeFqchIGSE3xz7TVZMW4BY/CMzD+p7TFblMUC/WxUqjK/O
bOxTK/1Kmy64u1Nwgss3QklL4J8QHAZCLV7KeZHesCjt5pyUuectCZ7qmBsiXUkRjnvLNL5yu/pR
knQ/B03THhMC135J5IubT22rYZzevYL5iVNQVh4lxi6p9dGvMBGkWiBczXn/HgBIItTYnwebArCS
p1vsZPZ6ziAl1VgwHhEEq0uKt6jzc44AZbRFweuvzRJTDRf6cNYXWGvo/SA15HRnkP/WSxGV9Y4T
63R7vsBDnm528Mn7RWssXi5KYKLpbC0H5OcpmcYAtFdKRDFaqZ6brudCG8L5MAepAr7vGidb5NbB
LZxtrel1LXxl70SEoyghWgORwOKCS3EalTPIVEAcOc0HU7V2JdUueWRNL2ry5S1NcOxb2WwRuBWk
kI3wnixP+S5XyUtTOGxSgKuxzbOvedObV0VFHjm84VhR13FgbfcPymR/QM8h/QXPzZ3vMpq31UZi
6oVaqdXd8PQ2HprhIlA+o8ysXwN8jsD74ld8mB+67EGdLevWFE3XypqbPT2CiqvaUyc7yj7Igcc7
VDl17tjnAwOHebh2A7kT2v78r02TAeGHUKLz1bKNYBM7DZ9GM7/Z/TUrOuvRyTjYjqHnrZRpdgdl
d7QsOi4MCTNEqJNBcaTpBSWz2zwPLLbC4S1Vfyf/7hHp/yoc8865Wt49L2+2ETOn1dhS6VVyXRI1
Z+qe/PGz9lNU4cM3R32epzphnfYcBARpnPOBw4ut6d4QiwTsekNOIzhUSYmz5ZxLrFRmCb7BwWLT
Sm28Zm7zd55QxsRcF4gIe0BcRpd869iQonwpBNIaK6AfxW9wsoEABIPAuuk4R2TVDaOG8oi3Eu9g
IelMrHR2SozmCnIHUFLZMqeI+3Dn2pAKK/KpOzXQgc5FMuBoifNjNNbZzuudgif9Cr2dhJEsYWNZ
1IqGyA3m4D+MtjHIaqr2gBVv1xntm+1VnD7U3yLUr4JTzJa/xRxXbZRHqCTmFk4oJkeJU0FtY/qR
vcR/m93O2hgZIkic6ebiZce2q6rPCiwqP6e/d93mTEUbthk/Na944wCYuPJGuYzx0cyOc6KN+nsd
FMCChzzYSDfBFqXS4YXSuV+gNpwjzI6fc1jAzRfzISreZwOmczB0RIFDee4E1hhKzNq1Fmhk6Wg8
cviV11nkbCzHcG95jc9EaeJJbEZcRDFQvKy4P/ca3dQQJnPD+e51M+GthfZPKm5NOCh5HXqCCRI7
qJDFP68UAuWcNAX9vd0yB2sJlPrxr6mLsCG54sObbfdQOTBQI2NJgxZ02gm3240crHZu5v9u4vxe
iXir7No4FB3Hrg6wC142s2Zz7ZKnZbaG/j9PTHxcfRrsEicaR0Qi6pIWmypt9zMD2Rj6wyphFLyL
ZYXzBYjHrgfmNPfHCVayUSGtZUBrITvNN3seYX0JP4Gl1aKR9NhbwUpF17Yrb/Ykt8ps5MNUA03G
GjOXYePo8z1IQM4uqn0uM2vmcVkX5B+GutwnVPEAR4CAoRPadujLMTbxNPL0ZUHad36JD72vD7CX
0kM/tB90E82vtYcDacp8kqO/Oqt7H8m2vBTN1B1G+ry2VkYSIspTaHckNDGYrhn/xN+NgAAxKG26
apdJkC1pVx1S1C+T1MRLFaac/lR2GrA/zp4nNpHFaYvNlbP7pykB22iUCtpEwnkbwdN9GewCfu6y
JQSMOW8qnFXYi5gdDpzQT0o2r1JO/oGUhMHbnP5yXV9vyt5LN2iHtKEUrgmNOMvWTU414JQErymU
6ZUcQvB/DmnqLAFoO2SBPI/tZKyjRdV3LQOHkw9LOAGIufbnMbkF6QL4cFS2HWm03iVMcJM+8R9+
Yp4qgHV523xz5iiGrggPhV4trLtmMWwan9gy8XJ9bWtmiAooN7amIeGKnRHdavjf6ZIb6GuDsyQU
7ftY/rujHMurOWPSnyqzOTVBfKC9DfdaY5qPqm4OYEbwjk8ZCdDYOeddw+A3PmtOvXMO5ZP0OiUC
k/oU8dP6TIdI4qGexukBEBpUHSvAwN//GHD3vaRF+GjZFr/JJ8XC99+t8QNCV3XOQR/CvOn/WEUG
8I/M2roLOr1GCxqPQfWtEzhvGy6IresO8S7FlHBLtHwTifMPSAPniNPuEJXK5k5TcHQqbHJSmex0
hjYgGhOM0NbYB2UAp3cZx0MMtsVwiF1tHkCb/KnUkJ4VyD7wYckxiep/jNH+py+jh1XF2YJmfW05
JO4a1c7nUlFr1TnDVQVUaeq22fXlVJ0o6hK7rsLJO+8Ms78GVfZRI2FxUomHozEW85o3dDiORmoc
xFW2+k8EuuXYE7TBZDio18LFkefU6bZxTXiSRdzuYz/ceWi5T9XB7JjBSVewSjvDqYwb49BQjaR7
CQJrKDD9qjHDtEv6emwa+mwaebDEwtuqa3D0jU2XpWfsLYZgE8l7m/rtPPvZ0B29xcA5ru0W2qmX
DdWmhlr3aDr6wxU+gxfksPa1w/JmJy3ADdscKa1mJ0RLgcJB9kvAjInTsnlUqMEvGul+Y7UZOQzm
6EczM0i8GjF0YB/eRB72013MXghsYqaovog8JOnIXDUNDuUm7217K2X5s/SAbahePEJPIZNPUXjl
VEIATIL7QQxJLy0sDbua9Ckhdb9yYWMtOtUaE1q7m/Ea7hlnIlsYKHx9fyuYJB6BgHovgqe6ICLA
9A8HrLIgIzAHrTmkpN4j9o+D7LwbJhggi0DU6AXRYuNS1ukaFdwwSQUOWfgffZHklzrGo2HkPO5Z
hc7GMMU3PNY3z66s1yEN/lYOrrx6ipkNp5liTWfUllZWfyLwF7ODK/HiGoC8lPL6S+m230cdYaxs
xGcwyhrSF8sggFOyYKE+FmU1XpMGrhWR6QNB4n9aqqoYBwIb9zMtD8+9SORz5vj35JGMLkK8No7J
N4O0N6Kb+cNtBrHqrHDknQnOTZEMZ959AAeoULvaoD0K7f+TKlc2nnMFHrJ36uOcQ5l1HFAwQ2NC
10QIxNOXgmUgey2G4Y1vQrdGR6G5py3jODNSfaGdfjpqnS4xgiMpJ3b2CkTKU5tpVAKGJK2iXVWA
KmPRTM9lBtOFSrfcT5euGXDt0gT9TG9wv4byQOGQD4GxUUPDI+DN9GX1I3LLZjejaa39pLSJUbkc
btNOv1IOz6ML9n1WvcVxAhvOqpJXyELeMfZrsZ8pyHiZsiR6kGw4Sm3OjyIkUb0kH5pkKlelwuuL
VR4GxdA713gyPmiYKb7NubmV09J8g65M5Wf/wMRt7xsHeEHKCfP+3LVko7Mdxtg9pUAPV4GVGvsY
8zCsTRDzmZ1eEO30A2dFAFLWO+SOHb6lebeb0kei5CdstOGatksfWZjpWzQnt6rNxYboXXSNSpbK
xAXnH0WBSyrCq87haDeMdGCvWEBQur60tiqWD8JKxgafBfAnE7yi4tC2sztl84uIzkM5BrfIhLU0
sx/eMT2Vtzj90StnAlza/bYSoMSEVPQxt9zyBwXUouheHaNvHmkLmLiqjmkWz+RvXAv7A83EYex9
d5Dk7iunapwT0Kl84zGTY1RTtni0N11evbfL9/Ejx4amHfDMDWeBVyvpLlKKCViNn2GrK7IbHBCL
Zw7j9Amj8jEYk4RUGUEnJ2SZQSJvvPitsHrEgRGDrcX+cn7pF9BHV+a3LKYJQFfsjDDeJZuqrJx9
o2vzpnwEubBqDjrrp58Ik2dRfrp0ntOUou5yIs9pUGLs02onkugn/ubpp255XNjmH6uk+ZzmZOti
snZefPpZyKRwtogmcRnQ9l+CqCMIlPjOR1D3JqAL+g2Z0tJ6EKXfesFhs1bduOONgUG0WHI6fk0b
MIbGtmwNBIZUY/Zv8cO0bjtSap1vGCVErIoFvhEXspUD1iYAnbDlKU+7YRVGayoEktPcoJpz2s0N
2gqrhpAOlTLnpra6qzF4dDhioB+DCKl4TvazFMmraMlONHg4t2llJOdIU7Kp4+Fvb6TDa2cH+zjK
ikNKAIM1PvjycVO9qWjO1yoaNxLWCXVEwbuYGTkox5uPngSEYxvT8LV7CnKQleI1Ejzlx4uRSrhl
t6n7mN68ZbxEpANb8WCgOpoUaJkmLP7KnQ6yR8VJa0gVmPjzrYUG+OLNRshzTNO7RvyF5bsuD8xo
h0Ne9JSJebRncyAmj7DM9dv+4cfvFVDTo+F1f6ZwMt8Ket/IbfWvDPqCm4CLuhIJnvUhd8UptdV4
hvd/dYFF4ASgrj5ckvE+6RvytYHnbLLZ08Apq+E6GgZ6gF0/Sn7bYdOIm8fzjx21Ha3D0W1+FGBa
TnFGAJYKuTuP0XsdMqd8pjioFNc3FheYTF2OOYkJ0XXKMEk/HWLDoxsbjOduRz2QR4m50VfoSyaH
+rjvrF3mIzc5tqhesoALRJhescOF22xpMkHx6WgKg3/pXp8jHd0WAhIZQ9xWtkfiBTUQG+LCmCpp
aLP8P6DD+isVievcy3mwFm6++1cLx7D3d1zE3nl5wciY7pOhvDwvrvlf5xKMo0BY9pmm8nJlRksU
c3kK12W8PLFE9aOeY/vgWnl5tYf+2zgGYivnyT1qdETK5xgVjHZ76eOSgwWD85IQVAuzUDJ7dO0u
elN9ml+DDoXCm7FyjtCajr5XTSsvg9nei645e1Jmp1Ij/nq6Z8hBoUENsj/GvbJiYCgu1N4EOyI1
QK5If76lWmOGYZdSJAGjIxN51gLH/JQtnYIvNXa+z8wG5v0if4gBuCDXiGKnnjnXaan5c0tgzQFP
yGv2hHzhLqwZKZ7jSiI8Qd4hmESrj+Agq4UBEN7qwJ5ng3vhFHJok9g4aWn+tmnDs8eMk2JYFoc8
0rg8Bh2s/E4eA5Em2yics/24ZAVrgU9e6vEgi9jeVjMexdGgraguIvez8dTb7FD1CTNv2mWxwV51
8rZl4FB9JKhuBYG0DVrrj0LYIGEKlv2pJ8PNyjDwGsZ28D2x8uyFJDbY0xUGELWKsaLiOKnvvh7l
ASFD71sWU9KNQ3DUuT5DF5ovtVO+V7hkMlXLE4LMMk7POdl0qwSM+6OazR4QCuEMFpPT0AfpyTfI
cYWFQwh+grLf5emDltkTTUAYIpJuOyT2wxz9zwHnxmdkRuroYt9g3E8pTe1DYQYC3mwJsOfoYZC/
qPkttnlbvFqFQdlCGRFly7vszuii3QXEPHeSq/+EVYGfoqOOngDextSkqgbq1gEnBpQeBXXLe6W+
dy4HJa91ks2Yl1vbrXamdI4FaubFGTGXMOwvD6Y3yZfaxcZSfYqxSNgTROU1qd8AEaevgzfuZ4TS
LcY0SVdyprYWy9HOZKDOb4FeviHYt1Cf90HNgNdpSWM9r8WgS2EoOZTJdMsG2w2Ham2nsXWEzLcb
hBn9K5kzIaMzKOB9Nvnm22jEcFaIpt5Z7tl0Z3ntbfPelS6JxZndd14XKZ4kd83T1kHv4ZlQAxde
nhkK8DiR/R54rZedoIlAELf6bifgnm2niN8h7S/B1U2bD2zpdIosx09SSqQwJTdQg/Pj3x8pQOQH
sg36A1uAX9KZpvtdojw81j2PMAbmelPsEWniFeIwJX3kwU9GgsPhuQV0HHQjiuPQZ2a9Kk3z+tRg
bQqo1ox1XOwrs3uYl6styTBCJNWDvN24cb8/j4Aa3uXZ7dPhbIZuCqSbUaKnqs8xHO/QFqP7pBcD
OANLdnDOW1uw91DIn1aS4ckbEJVHASXZC+0rSblgUYrhZp0cEOIvbkyTQO0RerRFZz46jpAJEz5K
bdJyXchy4glb1Ct/MYo1bBOABvD4mWjLNFNwYJVR/224nAAfdYzOK2VtCfPsubRJP9kOhpMkvVdI
2bc+giZZshcECfaHPYW6Pl+Ya/gbR/AGrQAleLup8MUFu1R9bogv2WTC28x5Y+O1dfQU3IfS3Flm
3ZPBxUb0tEnQOxqfdKHEvVTwNRzceTtDFLiYl5FqwvV8UoYa11OFB2patgOEkAX9Sj33RrXY/ZZE
WRo9Rrox3RAhzswyDGw8Z38iK2Pjm1a5V4X3urT+OJq9euvbYlUjtb74OqyvVGrxBsn+l5P1CBMG
+FCshOEJ1C3wWmZPOxGf57Qo7oUTforIti7sfKm/9euvEK/uVlllRMFEhy7C8r9yiLuf27ruEaVN
5hmOjbc8XbRjjg0Ob/8xyz1QxzMi2ayaE3+82Gmv+JoN5m7j8lJbGVu5ssNnCY2vcTrMNUZwcEzy
mYwhoheq58N9Fxnj3SrxNvspEc7xAWs7JB6d0YMmLEHNhyf3TAWNaxdzNz41JytFdRZmEWyT2v47
iuoPMFtj42O52ESd6Z7pGyIzHtbV4nhtKbUo37TlmQtXbPxDqVsEJi9EO5ta5g6578mX2JDDmvOH
Os3LS7x4vUiCv5ocMTHgzwaKVqw+c3SC/0XZmSXXjWRbdi7vH2kOwB3NR72P2+K27EVJPzBJIaHv
e8ymxlITqwUwsioiMyuy0gwBIyUqeHkJOPycs/facEbv6PPgeEb4B2anmw4tbVdoHcP8tFjL3Tzm
MSKd90lOIYOtojl8Bi6tbqX/m54H1k3WLA7GcurwDs7I38PXOOgdr4UGcsRbCSR7QfysJy2xEWIL
8cEACgkPYkeWD94qXIxojW6kHNwTypH6YPaC9seyjkY1bvOkYpCS9g56Z7VAttZ30CGsw4hwVWr5
hD5QFk+mQ4esDF9CxdY8wltmKHkH5hB6bUf8VESzQdeC8ZNF92LrtmZ4waaJE1I33aM51a2Hcxce
YzkgnRjluZvt7BgIhu0kStDbcYo3pmfjcdIVmaVYSOBtGl9TInciOBbeaJWZR1wWBIG+st+76R2h
3XeoXgpFjiGfXJPxq6g7ey/CfrqlLcrlaSx5XTFFMo/5t8ZEoZEzktkzgbaOvTTABJAEEdZKPmUD
DQiZj0cCHbNjb0jSqsZ8Os8VvW+9zDCOuBWj+Wqgr8bq+JgoNp8AyOztOICoHOmfe2TgLAuRm19x
BNAuAQnCLWENt15XT12QvqRzoJ/ahbbBUlwcYwRzCFtCfLXtoD+IAeyczzRnttWDpTKTGVU7njSI
bpu6hvpR9gCnZ2kSWvzVkmZxiunjwXB+ZZepH9HyJMcuykz0WmgZurm2F1LZzD2rz7jAhX/vKggU
YR1GF5gyX6ATaG+0dMPDlMDwAwBzCcHTXsGTpvtxgpwOs3b4USrHvpL+OGyXucy+tPufQ9R9HSrl
7hhzAW1QyXhjJ7GD2E2To1P7te6uXM2/VdM0ntNGfYM1CogGHPKXOZ9DepcVKivlPxpufqxV+s0m
u3yjW4V2GiLjgWnn9JziaJ1gYnhNx3PYl9Hw0gbq16zZ5otEiISSQP7KkjcAbe2VOFF/XxjWS8uU
KO6X7lLsGA+gQfCDEijGMDZdluc0tHw8PT8dYmYiIfZcQC4mbYrcGc7gtgBUgd7HgmddC/M00efe
s1Zu2kizXp1Zq8hsMSRa8jY946TpD7R6yJjTaoUUffrO8IAkbgb5mxFP+EF3R8czYiSOizYZnpDX
s3MwFoaXFjrHxgIpUNRjfoqhNW2TcYyOnc/0sB6ZZ/AMHw9MPJdkan86NcH8OBpyfLCQL5H/TH+O
2mfcl1WiP2sI2UhG70PKDQPx7peuWtSbLtnzratpT1HRvZoZbnD29doxDHL7WKRHck7KbaDy6S1U
Vc2lOs/nOSxpsDr+E76ut2RO9J1pFAQawTZ5HjI6LNRMryO7iUsICjlrJn/vhr64g1mDXbJIcFJ0
VHeopPKNSaG65BE70bid7vxHzeMMb/4AV6LPtP60Ctentr6omZ13NrXR3qViB8i6FKO91QxX67WX
RXYNKdqvfcvwMBgBMmAb0K/m2FdAAPpiiZ4Ud91maWaUfe1CJDmjU9wjx52PwFedHc1NJAdOapF3
bMAaWS/UZsY7wnQWogoe4y6g5S4GYg6zAK9Dwbz78lF7OSwZSUTAAxNMfxcnGr/TUZcP7oAMge8R
U+xKyyOD78GvB+ea6Ulz1Kba2jgJ+UBSBFTnKpke10o4guBJT+WN31BxyVrIGBKkKsJjUjQ7nsL9
jENiTpbmbNK5D5apedkUoInIcUmkMQ33FBLlpk6olXAK39YTkj2IFiUIZNsvdMKp2zG6IDpDZjMO
Zzgq91m63tCH1QP6gpBwX/cr9n+oX0nwCrh8OGt905A0yFowtGjRQmG8oSNvt4ZVfRP0Sfax4Wiv
jOPFySXCFkMXCQupdLJ91o6E0ajiBEfjuxqn5Fk2HRldXS7AHdk9K4atnevllAcAx3vg56esrLZs
woOXj8dv9rAKkFOHa+GjSaozuNJwwL8YOGT3dtolNPfZWAfEHG6aBkHwoEgyWyc2Yg7uZi38c+5A
WEFNfopaiNhCC+o96id1btNenacu6Twj2JOnc5SLJq1FIbaWlUORHKMISXpgOpm3fpRDJPXygfj4
rjQQyoyY1qnVynef3Ty4zraif8q+du5Pbu3WV9eKPoGncY4aqB0kF3BHSkUvpa669tYuJ5OL7LK0
3cqg/TmRrXcwpw5Rwf85BZYpLklgRgc7gsC29hlqcCnVx4fr50glBpCX0dNEOOlOIlp4jPSgfkgw
s5ROPt2tttxRxSkvG5qvlvjeJ3r0bbBqeTHKQmzsir6GaVVU/v7wXgYVMqGuZJLOPLkAXP1RsSV9
tTDS+bHKkdWU1QdZTY0q2uht62zlrX3uW5PZrAO1tK87PLeuyhIWa0QamqLWZ9Wyd/ZQEj2bhv0t
cOGQDBWMep4VDPyAL9+jLn1L9SZ/TGMd8D0jid89L2wT/PfJfUWPYlWW76l+OoZGD591OeHEabAE
DmqfZ3Xs5Ut/FnhecZoWMWokHfOAGO83XaM5QYDk3vANiuCw+VLGtM1DRpsbExOFyMtrFLOfWVUV
S3tMkDJwgbt4cCEGv7G52GVsRz7jftqQKvVqE3hNHlRIEgrQ8gdTImYb8PnbIM0zXzwOTak/9rG+
gwoO98UhFcSRY3w3Aye+rx9pCUxySF3OyelutmlXTyFw/5skPzSBfUCgXQHSVvToZDV17kybUYRT
8MTVXOYzeCyvIFF1vJ6cVDDw/BHQLTSWmVKq5Dzaujpxk/KQ1auNRsF0pyTXuIEVzacU4Bib4q1p
hvUtH5q3gIJvikespj1tcA1BCMDu5HtrBzeme4c+KJrHDsv1JTK7H53LfRUZJcN5X3/oZxi9Ua+7
B66/8N6lVXg3RvualsFz32nRKaVn8TKkQXQZNFIWxpiMycpA894sntgmRdhXCiuACc0qahJ7EdRu
suscFIHhQrCUs5WdM825lz4xuklGf/dDuyYAj52gHAZbHhPld5vhhZOVgVfimNtGSx/PdMPvtTnN
xyhDrZ/0+XMWiw7ZfPOM6Sc8kQBXbQploiUYj01SqKeIKdnJiRkDlKnmeuhuRw8TsUsi2gIiR3Cz
m+riVOk+v71YASRKQakgZn+JnPhJsx2HbGg84muPtfVjcR7TbNqkeUL5oNU+jGqCmVdz0+yEwyPq
Ym6JjQrqmhmn1jy3INLPQybKTV51zQHoO3TtpTzRe4fNgkRvQJNR3dJSA2MBcsZht3Gzg4Dny8gW
gV2Xt4p5FA2TjVVlAbpXCymO1c+3IQt+TthjKLmd7JH5s7b/eKgplwFPkxJTmdBbfQnKB4kOiJg9
szM34ExxN9i7CBDFI8bg/bg4vlISj18a4D3dhHfCsnrz2proeHv8tq35luBEOepJ5lyl0zvYQ4k6
rrULMxD9KipWeDxfnm1TlffxVZ/AqzF8kgeN8S5+k4noUCt5SJiGehRM38uUwD/dHSas5oulK9Ix
YUqHLapUwyspnUz9LxQMZEDDWdyv9q7ScTw/IMzSpmG3i/2hOI6YG/ln1L8VLWDGQ4umpn/BVoWS
Ohpvc72kawJujpnKXmJECZdelgFrv+tuMwFofptYRgtZB4oQQJFzgBmRoXzVfApSktSbRsdmgpJA
Vu0Em99HjIF2dCAlpWxvTjm3N3851SXqZpUMzM6HuCccA25hUTRlsieJYydVYZ/Xk7F8lJARyoOE
KdNGFdGb3Vsoizvp4qdNd5MKWg8MFUg7QmQRXTBVdeEhrsAAPIzTljnY5yhT9qMtU4tELzSbqR7S
Ai2CV9kYxZmylxIFwRtR3suluvSaHQDo+Ww0xKSTr96CiWJiC4Y8dcCZ+I0uDgihtVsbE5Nuzsax
UlEJat9+U9WQYYoVLzSlySSwUfJw5RCePrGd0E5NVo9MDKEpVstS6wa2/kTmLqinaZi9NnL0jZx0
iPPgV4qqbJiHNxoiTiq+RTfi+vlbGxNvpYJZPNFPvAZG663uS7yhwLEZshNJyZCEK4Av7wrta0pk
O4z2GSsAqxqZkhUuose0OMxhXz62c+jNTTpdwmVTatVbMtbVNitkfNJU/iZU055oTVYebvXpMlYo
TfFvPquwftYGZnyr1jSvW+uE+GF4rk0Cms35omNSQYdI/hIqwcPHWhT+KKRqH7En/GjmMrzQlAu2
QvYuDCks52nUfPFL7clgPvopEfY3Hjz2nYrzoUFcvM1LceojWzzTH4CtPeN4ge+EZ4bWpa61xLGy
gbtFM75mnh/zKSMunM0NTUU66j/G2jiEWnMKq0Y7ogCS5FQ6iVdI/9lmXdOxW4Hzwdk6ig20MEFG
XBq12PMWOdnad2tjszg6Cii8nNXnvI0z5Agd6wUm9z2NEQymaFi9YCh4oivsiOvuf/2tgTOvd4nb
yGMbT9PzRNxHHxJDY1haSuOif03HAotnlzwiRcYaV4xk5xq56fkseVvuuvkLEavX0NK1T7wVxWG9
dshvF7Pj0/IlUglILcPG/Bea3fLQmjb60opm3mz11zmCylj084XO3o+IHDGvVMRnZknj36eFRN4N
yE3gZ0UnNpNH3nR7gyKxPQRN5jx1aLyXeNCBFjTFNlmNUAXDly60cEujnUncglFSX9fPxVD8Fvto
vNsRqVVm7CxYda/WlAwo2mjCKd3qkE9QM8rOUpuWRJ7HaVmBP1RBCM1/pLmJSBM4JSHwNj3u0P6l
d7DmWnOstz2pVIDmqEwXVTmDhfyk+1mxl0YSHvIxzI8Tht+t2cnpLIbku6ZBRWP8TFqc5g6PHfZV
R1IGSdTsmzaR2tUkmGUr845Vd1hScn1YGE1XIBurMx0OJtooK6H/laWYUCvgT/eq94nBIfiVqOus
BhBkkJBAQnnaXu2JO1sbMRwlDLKOQT9oXrOIA+sy1thE5OFZlAyllvQ2WjiviQqMO1ORzwk6XJJo
oyP7XMSDC3NhpS/MAQ8INIj3YNa7R2rnzfoAr0nE3QotExipS/yfFq5YbBLgrROiBhGZ7OBfReRJ
e3V6zomPf8b4rPaR3YTnallxO2e4xJkzYhlBDe+OUXybHh2/ZgShRfHFteLIG6Ph4pQ95tmkqvck
meCTbqgeU6QUW8NxWSls5Ap+mNRLW4xdaUsyt4hz4hGXAe96MgQcCdMelvnoz2oo5bM7ueZz3iRv
ksTXcrIY5bf9sxEOD7CpKB4hwXkfpibVgGYMNPmqFJBzxCk9LWi/HXeKVrmsDe0186PmdWIuPRfD
YchkxOjcjg8m27ZroiP5LsUUHKMJHkmTik/CadRxsHusZ3TFSYB26a0V2otTRs157Z4KQ8tJThyL
baT/JEVvz1Bs+Kwh9t2ZxNSU9TIyWZhfAf5GmjMtvFsgwndhY9bTG3YkVI43IuigPcv+qU81jEMo
PsTR98W3vH8aMBw95BaBZ0NGutymZ7DJ42Ifdyhvu2yQZwUHOufnZFZcJpKETlpmt/VUWO7vH+mK
mxVL/zVtW4G/nt9hk+qoSvhMVy2JtBnim1gCfqMnRW84Fv2L1iTRvauLL1hEeKz9ZrSEcjeSfxGz
ZTJDAxecNRlXhMAHMkPli+Owbe9ShYqlscUVrW3zXGoNyXPkeFZNcMt5Ot3iEnk6BcrGaPz2WTHu
2o0SCgm3MB7KZYExcTNO5AOsfVcxC+PBZsQ31XQJ2oQMl6K3iveMZyp0ZoKcA+AaiOdQ4mbI+a/r
aU0YXD+iS4aRiBtJLn3edW8cMUPfGomNZpqC/IQ+5E2VxXj2p/S3dVKjjPa3zMzkYZ3P9suQNjIs
ZEMx8zMag08hMJ6TOdTYXpdSYoYjuK39hNzByq939USJ6tjp99KqPiea0Z7lwu6IJoIDC+5Cb7Hv
Pxgai4IMEeMM7m39uVcl2HpyalvnKcVrm1v97iL+W6Lg9+nSrFIthlxV0qAQfngQ40DaV1x7vqRb
bBatvAwKA0RbbxCUsyaOMOaKaTAPBeCS7ceyafNyQIYEzUMzMGIMgNW0E++529qPTZf+CBnQ7FNd
ISQiHbNwS6AhNILvqW+QGY1Pln3fMnnN5POqyUSP+PcVuSfpYZWGw2ovPUxbDKIy69oFtu2Vovw2
u+muqUb/SRgOdFknP8StiE+ZDfzIbcRRJUjC8JHxwKS94ErcUQxvGdl00bPtvM6jrn/B4s4IGz4B
qd0kgMjgh9/E4d5C/7MLGqN6qdnX7QMGuwAeYlRsmtawkWYW9fHjN7I7IjpCUdG2PzJGAyU7WdOf
hxeoSogQQM0/4eYnYMkp68Pv4oFlmC/6E8art9W66Eg2KoEzdQerzSXWdPaWk+VWhzIo2Pr202n1
2wKj8KbBBSQZs/iSpHOxUu1pWsZDWlSCYF/Uu1bKvKcLwv4A2iNhQEDK6CKBYgHxC2otcMJs4UmF
jXIEOIa4rOPudUq7TNdVQnFmM6VeTj0QWyrzc4QrAImL/4TZEiilm95Q7uHFQr8JKXZIDnOJXdUc
MpunH/Hbemq9zkUKDTTR8a0sZmiMS7qXoRFbSuaRDVYdLwrqIbyV1ff1K0hoqS7oSjeIR4pTXY/b
dHRYznlJJ5PB0rl3C5RBTU8vXNoPk6Pd15u6gNa0mRJlevGsM14e0/mYt1+VZibnpCXdtOpHCUil
10BEOMODD+f648TFAlWwnZAKAn+wRQXWJHWnjWR7sofT4l5XN3mS2KJHRMTnPAC3xUJMHsrSf8fY
96XPquqTMBCX0ZE4KpSVOKGkde8WoMywnDrnxTfq7ANZ0SJRWGrNEO2/vdfxQF1WVYgpPkE426YF
Mk6aEm9aqT7xghyPdFPasfwPLutHto3uxSgS8paXsep6spePqIL3pnDys9Omi3ZrQXQMdnut4sg4
0q6zzutJhCYCE3N6BlxHw3vxisOp+zZ0DV0PjY3zRtflcMhjDHSLZRLQ7pYI8HZXI6pDusAEvJ/8
1xZd43Vyq/hsY0r/+Iyu5iEuJW0MkB5vCsL7Ti9Qt9pNbhxyDG9bvxHmTYBxPElLPxsa7YLBcn+z
3HkBgna5F0vzKwNl893XjGqbNACxEDf+XEeiVd7eK6eZTi2ppns7T3ME2oxKE+sJExsGJlpAVsdU
ICVzbafMhSbaEoE+T8h+BtkekHSnOxBqBFzn8ZewhPCGI43xsx8QMSXT+8hv79r5J1ljT4vcytlp
FbMKxZpxJJUKEjvBuzs79nUGDClNpciCxJ7lL3GHvNQI0+/2oromGYB5KytcI/1DwrW6YRbzGgkG
NutqUFQtl7dou02XaAvnTBKDhbL6ef1b/n86kHBKrW5yIKDJogEu0c9Y5RDvsqTs4LsCPy4d+nsM
f2+wy7OD0jGmBGoennqzeFUIfspYlrfErMK908DU5yFqPBRkWDrf8XZvqslWn/GhPYgRhWTSu9PX
zuOOxO5homwwzPHUJ9wwTkhIuhgfUnTANysBHFYKkULdqa3zqqBC+MF+e2nVA5Gw6eCwfbBS4OAa
cNSdWh5VjjhKheVktDv+ngjfyJ2wyE2+V1uECwVyZN4megEnJRU3R2ey2WApyMGeAyoO9oFvfU5p
zJAVhqsa++IicbdiGA56+qBQh5yDxnluLVoavksWkTRF560S1Wacvtpd456dYWwObULkodboR9ms
TPtMx99Vq0OsaA53yvlaMQ0eWtV8mjKKB58ZtFf6JQrwOSSPCtqsbZQI/BfrEhK0CMoyv4Ns8DGp
QkhfrJ7dlahT3g9nDHfdmPRwRxjbpj2aATcoBu4f5FPM3OCvmfoPoWR9oanUHVKNAahWlD/pybo7
W3DTxcTzHoE+faV/ZG7shqcmgpNhP6OrBA6xHeKJ8rrAENXMbO59kEDVOO9GW35q3Hc6di1i5sar
h8JGEjnal2k5rZ+aCfu+UdIldvBxnVwIGnCGYv0JTIL+VNey29vI6WJNCToNgfvi0mJhF6eu3aAe
7DBynxKjdZ8KKj3Xp0xyXVKww1kznzKnRI9MVtYhmh1jHxQU2A1VPnorgyDj5SpSAR6ZaSLEK0X6
jxEoI+xuonk5zfCajnZupseuZ9MvZhMexGJ6m3J+Q3k2596o+xP3FBHG0eL6Rpn3Pk4MtCo0Bxsx
jRe7c4mIrEk0WNaGOpsdvCZoLw2q343IfKw5pZZe/WtMuBuSQrsKiBqn9bbK5Yjh2mRzkp1XvXxp
SwSMCH8iaUXMjCfetE5cV/n4GLDJDC0XqX+YHtZSElFxvKWHRM+rlc84dtNdEgHcYqoVX8VYXzHC
7KySuEJRxK9CKPOCu2YrSgTISByRVkDU813mGjrRpPliNtSaKTu4JWPvziyPU2zr+9Z36yefWBBF
Nlkbtc9MX7e4TKE8MyWOKsxL4eNqry8bMR3QP34h8jnGIsCJru2yKC/bxmwgjLOOHoJOimfNwGdg
yhreFlEsG65rOg0+Y0OdTmuJ0otn+GBcchpQ21W5TeaBvrUn3bh/7GjolX0OO6LI2brgfIiPbWA7
nw0t2Y8J6zb4nVvq/2TEwBTIn7EtivCVgPeNTZTuxUDOQRvGgcs0QtuyK9xDrACXLjGHB3QsCY3V
wmciZKfX3g3HB62IT7Vi5LlKRXl/n4M5DI5lMtxb3TE2VYbzet18u8SReXZOeCU1d3oLtYkstFo/
yz6wKQ1z40kyDy8Hs4JxMhiM6zUcQYxQDso2pbdi2FnntH1361MVn0pSK7FLhtbrmDxYc4Gvz8ia
N6GJ9jQyCEWDOjdvDirhs0KtuLFcVb/pZf7VFjz1TJDbq/x9azo6WLGJR3bShFciTzcmQn1k4E29
C1zEDhKj+W50aVwqBQMb169O6GqTe+DW4LYiLqLzwrgQ3DgTU3FtnXxrNnivssXnJUuBJDMhGbzS
o0e3DshOSV3GXWOrUJwSuelmEK/K0GT+SvwHZRozxibzerdUl2xJXjFGw0L7EZZ3o6pw0aZJ/DiZ
+akODHPRIGtH9gh0WbF/gj7axnqaQZuUYpsCIq9Eq5GTYhS4fMhB77gQHkduhqfRAkMKP5Ic7YXv
iIERLaFRYQcoIi9umLc09rIeJn64tWm3EhzjIjG2vjFlwmySoW+uvMLWL1g28pOrJ/QlnAgaNArt
3bisFeuJ1xdc2bDSCF9Sh+lVXifmo+ZiE8gZxVDo7ZtlVc6cuMGF55R0HOeBy7yV/j7vNOx6DGuD
DBtCW1obCyPwJVSRex7c94JB8X09hY34AkEBkyg38sUcIvKSQYQmk7Ju/UJbMGLq3yqiajWgm9FE
oPsoMh5saV4ssgJ9qh/px9+LrK7uzdL7dUJIuI5LhiV+4QoKF4I/mv793f86K6d4kkJ1Jx72GwAx
Xw3f0Q+OgbrBtJLxGlO/XXU3Bn8XFgCdzFh/MMunMZNspUHsfqJBtCvS5jNkMNrqeICDjdHlaFGq
hX/kR2+IQ0hEnjsSTQPzZzCVHVugrMD6wgkQIjkA6rLu9taTqYnRq8eeghmp0oInqNahuBVzx1ZN
Rt8yz57GIX2YVV1cdT56Wv8osv0fhrHID4zgE4my7XHVdlfAyy6BxlYX1vnp/44uuCTOpYsCK53i
d1ARwOdo3d+jJgZCjqRaLCCN0UXAaYLrcQxUgUiKdqgeSd1gNX12zW1LXfS9t1PPD0v9S2Kav/lt
+StP8ntXkiTbjAjxELFOn1NwIDgL2bNoww3JX7pLO5td4IRKRqtGxi0BMSYKTtXnrEkYy7akLbL5
37FriB/0URwDszafU+KLnzFBuTuNDSmtnCVv1aUXSATFReTWgiFihpMvnVJVzfXJqERybGdSI4UI
O2+IsDBwgbgvWLiHJ1NN2/Ljs4z4CImH2sxwZYt6+TQhAQXUnbVb/8Gcu859mMrb+pehzuQnE9W3
OK18kICoZ90sRDXeFs6CDBsXshEhzGGRGg9z0n4bS73vETswOPr9Q9+BcubSkVz/MPanDN57+cVP
fOccF1gI7DB3zzAh2k3lJuKo4yA6VqQLwZMovMGmbHYEdrSBqdrGMucIgEFoevT65TAkdw2N6r1t
bCJ2QsFuQrPrBaUuBA3ev/+1L/TPqot0T85OxTghTNN7HlFLFQIB3fp/WP8siKxpCVIHbJeRzrTj
oVZtNR1oBs6tESVsVYCUQpd5XT9fT3FaPpih7LxElN+nFUgXGTVt3tpDnSafO7ZztKJg+61X/bBU
xt1yqh3nM8SKANlcm3oo629rRaJKl7LEn38/fVQpKcEZK0X5P+O4vxxe/zLz718FUy7f4UdB0jdq
s7b57/XfwxpfuOh/+mSfs3+Ynrqf8Gl+0qpp/04pX77y//cvfyet4/H6+T/+68f/i9DuOn8gSP8T
oH2fpv/rfzZ/5LMvX/+BZzfcv1mS8a9rITxxlJKwxj/o7Lr7NxMVnUkv0iEC0NYJ8vsdzi51Uiht
KRxdGmtEJcF8TbFGTZryb2T/KVuYtqmIRFP/EZzd4Hv8gYRuG7rDi7Itw5RkGuq29Q+caxy8OsAf
i+5OxWAvsugzKhObNAgpokLwMLcQOEMfCLI+4XZyeklkxpS/sr1pNgzbXIRrabsPTGI5dLR9tYZa
KM3H0gtLA5/6u01C+v0Pb+6/wLfrf6aKf7xo3kxLwr1TyxvBD/UHDHqeioaFBB9wZpolF/3wYOZI
JwPGXjL42dSauS8D5PGmMzwG5G1B+bUKD7OT929eyL9690huJK5T8f4Zanmhf3ghpqgI4FG+RuDL
HO1A1tNUVwK3WEt6NrQyz66sXy4dnK3mYsjIc+z0yp1//fXLgO//T79DtBsWoDIJ3c34h9+hH/pD
A6NlsUVPFQaaEpGOdkNTCdImI9v8r78bKJ1/+H4GABqiBsD521w51AF//ql73wz8xKionHSzuy9I
3N6X37S+fqg1JDu6kUhYDIH1GguMyF0wfTdE7F/nps0uk84FYIlzNgzvob3rwiK+EEp8G6Ref3iW
8Uw7eyOd4M0MxIpUcfNbAYmwbHQ83sDaPCubEUnME6rH6LkXVXqqketfxtL9JHBrnfOqCrwkThi9
xnH0Iqolb5sUF4ZBh0lr7kHqH4a+6g6g1KKDDgnhmic3UBHZpagBFb5k2Ty9Dq29d3IijRon9K8q
dT+1HfjrVM8eqel5uAEMygkj2rAHj4C8WyRZ6gER337/q8NQdDaa55hr77Ea2uMQGsHNp3o9Gvlw
nEayUwRum21jhy9trOW8rlnhwfKxNsNIKOfhFktD3QhHOvmp0Z4GNXqwWYiXsbPBS1PqgaFujpY/
zfdMTjjCqoSpvTDpWI4D7ZboNuBP38tNp43hhfym7UjFttEVQ0rHQGw1WsFr0hevqaQZJMOjktXX
uTYyzFrq3cdF7qZN+rXsmStaA30kkKT5bgKdvHEDYCB4EuiJVQ7Y2a5KTsKo5E3a06U1obSgNSHD
sInzBzWWj3jeIx7mErJa2XmjA0UVVPZ8Mu32bbQ0zAQ13KJCCw/61Ioz6uphY/Yqu9Ng7raJAFDR
vOvl1H0qO9B3kHEOZulOL61NcDvwPH0TurVDGGb9WqDxu499aVwKzbhQvMVsdvSB8Gx3gfX40cFE
5OcpW4VHGQcZozmysvucWTwxaJ8zo5/4/uqXj1Hs7LhMNmwGw94AebRnL7vrl+J2rXDloH2WeveJ
YJTqLExkJbqGQgo7JIE1U+Fu/vqmM5aghALNFaMVIoFtY7nnHNfQTZ1UWAVz9s/3XEEyZBaVcbCV
2FxkGp86o+0vUvrbqe+PNtOyi+kE8Onsr1FJOhP8Rf/ep8bTgM2im7PhFQ02+m83evRfS6yDVNIb
HPkCPbFAdhil+JJeRdOwJXGIB2KmRiD4XN4QCZIT5fybYAh9WSP+/POQQ2ORPGJZpC8QnPznn0eI
iWkQI8wtnZR8J9mf3bRne4LF2VV47duGXoQRKRx8Peo9WE82k3cNutu+KJPzX7+58p9fjEEEC3o3
oUji5b3684uhvZFGOtvdjcA3tLVhi23G1snIIUPmNKFN3MpEl1f8IRJhsTNtEkvQ6dAUmVdBcUjE
thyMg6VnJXzemolBbBCmaXJfo+4N407/UZp9SsBj5D4GLg8DRJL+QBVNGGNxnWNhHiLURIOGqqmv
rPKlxjN4bbM421CvmW9NMlIN6+KXbTYIj83BfzcCAs00DIRHXDj+e142X7K5qB8JaI/+3bUn2Lz8
6ZclcQ8K3h+WHMdU4h8vPliCmswysiB6+8j2OYg9KBB65ZmVN0wesojW8rroxOFMy4H6HE0tdgKQ
NIV+RjQ4gz3wz40OguOCVrQfcDVREW2gtRNTOQ8Xci05StIt42tvXB0cis21Cm5M6zjK6tYFy1FX
iGOXo69Y4JZjWg/Tvwlxs/2bsZ5d/8aRlXdHMB0GtHqoyjsiA46mxCh260oSye7okzjq9WjRKmm3
HsephRB43/A16zHoN45JvxnhTeg3Gd6s8GbWyzmVV389IxjkcPUaHFBpPTHIwCFkx2KL068ALkgD
NhFT/FJMKOqbYTIeZ1W+l+aFIzcvOFC7gPngFQRAN19VeQUeUc1XjaHhehjZTazHONym7NZjEBlu
7XAD2MXRWLcxuVf8eXIvrBszvja5x8OtTO6JxbD1HgH2tG6+Wg5okjdH3az10OJ7Q8TssAWVz9Nm
7kk5W44JsYRNxuWtS38/UGtyVOmNWM7WJvzralDPF8sRFtfJv3AM/iUltFK/+Giy64uNaSS6WIpm
/EUjPHo9suI8awSfnhLzhLmYXkEa76P3ITtxoJLoDG/uPETVY+eVtHC0o2UepXm0m+Nf3/P6P61A
y0Wtm9JgDdKVtNYV9w97N7xkvYqNrt6iF9d2CFNhGeEBj1FzrUeIdT49Jemp0L1qPWaEZNlyjD5g
EmgAR2AVIdDyATfWUQuPIUgb+9ASuAPgpj3UPNeRfeOF2Fm4e0zYZr8fTXokNU3MR5ce1ny0rWMV
eapcjixiNrAczYh1//RxhOXp4+jViQPA59InY8wfnnMZu/+bsDNbblvZsu0XIQJ980oS7ESKVEtZ
Lwhty0bfJDLRfn0NcJ9bdcp1Y5+INEKUbEsimsxca84xSeHQiKs0RcaC3cCGf2iMQ6wOAB5SdYgD
2KqHlF8n2OeI+tW+MfYT9qpiP0Q7Btl+hbWrLPhiu6BeRpTsMg8C0FbqmIO2ntoqJp4wz1Gybx1+
EX4tdvSso+6jQ50hd/O8jGA2ilDzh+CVzmoCpuE/nDgmvP/P0ygglNz2nMALqHP976c124zeplrU
rjGQ4F+cvLWHPwp1F7kZyB2LDS2hmKYfIMZhQ8ZMb2xib2MgH4bcQuQQidUynMqwl8sw7HAERW4v
w7kPzyYjJ8y1EFQHo74PoYUMq9h2PBvAoxTbQQsZoFIYrRMqJzS1sHeWMfJShTMfq3AACz8TEhfO
KgR+m6R090J2VxlaTGvDIIaCMcp/DRy2jKHaBPbaRNdDjKG+BkoPiHG+j7jYELDIKPuN1mzIZVP6
MsgDZjSg8wGFgsbHcclaXCyDFN5hQJMbkjPbDaEcQmUuY/LD1gwbPoltYVnpLsNIoVBuMzMc023p
h4z8PlIfFhqRPOQxLAPqEMMwwpiY89tEIgh972YZZkb3D6lTOGWQ7In1Il8BlfumhP1OE37aSLUp
anx2y8gist7XI8RD2q9whhFPgZuaSPfDl7uK9v7CnaDwxdITwuNmgemITTJssmFDoxkU2kS7OQ4z
b2PHlGqXMd/HwDnGuPyem/QWQ5RJpgxdzvJEpSwsOIMTb1HIgj29j9wJGSWnjNPtLEPcRzWHEn/a
HOJSk2oZag77OZyX8MJlEMMep8ughEM2CVLdRZhhkbUAHmCDmozljao2fbUBI8COzEDEQD0YvAHt
UmSs5hoFLkcca2lMhuMGZTsjajbA4hkSY5e+sZxl1Bpf4pqEIkfFPZw4ocNypAA/mGE7hCzMOY6c
R5OfBHsbP9UyWB4z9BSdaTil28ongHcZGX9zkUPgamP5Eto4qGn696GHo6gPWePgZJqMEJIUo7uP
mWDyALJ5CNEcUmcBNQKdJjg7WvBqg7GaVPCUsxuRP7w2Dj2px/oarhNtr39+gjvLtvbfl5A8wCmn
mHbg2paN2PvPJWSPDgaILg67yrvc66z3w1QgNGWPCZZpSPdqnMx3gE/EbSnHeBAi+0FrlLz00bU2
9ChXumFjMagIhZBVnn1MQWBufI2nbUFupQ6CqjUtY+tEcbbKakxvcHv0J/pErADgIZTOqD/dPyV5
yW4B6eGUJsFhbn0Jy5CGmOen/gtbPgSdCRzcKHuvFwFgsJTs/+cANnaxcZmzMJCHDwugoWMfqOJj
qzT/1e9KkHw9QXNFTeE/KrK9I5vyjeL2f9rfe0v43R/vq0tIqcOUaVGzMv94X0cCzHJqupSbgdqt
J32IH2sPXUNcHhljcCgNIKdMi8tguvx7xMWBGTO7D2ZMBtNlVCxHpkuG7W+6R+ZMrf/XhBmhWvC2
TJgM5A9/T5jMmVm+TJtMl8n4r+kSMArTpbqPv6dLZkwaMsyV3bi3mmWuZBTOPmPQwU+W6TKK/zVX
Ml2miDmh8W6LpNtFhZcQIc4B8+jkROHioqj9Sbt0uBDP/3yVen8WZ7hKPfZsruX4JokG1vL1f1tm
5G6aqlywPyyqxj0W9OZOsqanNvnXvhvEFgDT9JG287ln77iLY4vY4tyfH+6Hri30BTMwrMla9vet
n6IMEoZFu8u0v5RprBtJ3hcKTxrTTZxf2OdkF+6H7wQPLcuJ//ep++fxBEfrekIufP9C1di/RxPW
iJ+lWxlU4qHtRLm992aBhe5Ldz1NRvsRaHJel9n4TijAz1qC15izKXrpBnM/EipYIUca/CNKqng9
jbDLTULg8kyv3sxKsx+IhSW/nWS1N9LxzLP/05WE8dbU4T+pzHxF3VT+HFV06uEwvbVR9XJvjDcV
ggH2oN4+AGnuzMp8A04ingJZtb+JwKWEDrgO2nSUYUyoZdgowBD/fOruD5D/fSNQTqPAqOMQIipS
X6p//3bqoIwVVS9o3LcqwMJT5ghTslK9YEJ7rMCf7EUs/JeFuEDKz5y+UFYByTukaB5LgFaZqATM
ZIIO2n5Sn6XVkbgBSjlR9PtBiBiXJP4RSBpF0oOqi4D31FhVfE5mnjyIuZIPfRi6BTVaQcGEpxQZ
TbbpdRKxU1W7F98qyyP+PIuUjT5/g9j/c/lD6JBckx7pXXIacpumYk3e6cGGuC37aDrQJ4F5rZpS
py/lfhlWBh6IzS7SUs45KUFkOUyx9SN2tG/yPdRfbWJfB0Jxk8yZ6eHzb+2uya+Fl2uXf37DMfL/
8eihzGEuKbWebZtmYP1ZFaBwMiJmoSOaGTNdQt08gGCRJ7CaOqoDT6xURLiEhzPxrfWdn+no57+C
jIkRJikFSALnS+XQhxViOswUqAvOw64RcMhst4w2Bg7v13TybkT5EI2ptPEZUSY2hWh+wS6CpMd1
9o2qcNV5Y/UsIr6j7yiMGoYxvfjRtZtCNf1qLMe9gMvzngAIDo8EjCCP5xUx21/OEjSC2cNYTYlL
oWvZvpMcY6yM2LqQ0dWfnA4HEHkdKCTj3twM6BhwuyXuCy04WtTZFII1ySh6tP6XlTRPFbnwv2KA
/9lAjpzppTQsy0tLaXxPP7XaNaY3nWAwpYdMj3lQtL69F27XUNNB2jXrJLkhaXNxcGjNudQNDiiu
Qi5Wfav39u86o+HkI/eGcmxWRKKAwwgGHABpNxerNCj8JxppsKIWB52h7ZMRzVSDEPAak/iznhFL
BRVQYLdJ2zMhGQ9axAQRtLY4m1ThNhIj1hpWl7cXGjsjQeZeQ+BbaUbkwC9vjzEmQTindreVpWm+
qc5+0irbfQkIMN+glUI8QxkQmSXVFGG8vmgZBpKi1ByuxtZ99lRVrzA24wpTHVZPmcFES9sX6Go+
qMoqWt1VmK4PG6mA1ZYuXE0dkPfZtPHimbhsays23oAc6B6EM89S8sFcPkoH6R3+wyX+53Rg8p9a
S7cFjykFleCPOl7ed6VnugbLEckGCpv9ze3Ym48w+SG8JmEE3fG5jJHPSy82r+2k5+t6iOwD0W92
2zo7uwKNbk4pYWsBnsJ//vH85dv/+yOPH89w6UbxE5i6a9h/7K0KdyDwSCsjDDrOayKSvRQVZvo8
aPZ1LHKgcTZCiQqVe+PgpNNZ95qBDM5zYP4aSMIJabD1W5U5p6ydmwc3aSgalymdIEiD1qrv8vaI
hvmF0JT5Zvndc91NOu5UV3sqU3k1AUN9WERb7vVBUneO5iPTZ7H1iJdf2X1Enr2TumzeRkxCy4GI
wq3f4q/1WAeOslEEs+AlLLoKPXbpx2uK7BT25m9rYgHWp0X13CeO3FSlisl2+iG7RfaleqyX1OK3
f3MC6x6Kfdq8T5k+I6Qt1xDbSQceteHBaM0BSqL/7mUUWd0ikIfKN8ozhs5yS6At94rPTqaeCmdT
TJiOMzQFhzjGTiWmrvtklkM9XVrvkVVZOBJ9AsuXzzukoKXScLHZus0xQcb6n1bL/2dVZxFzRYeP
GqfD8c+eGVxZ9N6EWiJbIYB+asr+yt4a2NaoaKKQ06l1d5qPf4gL83Moa3SxRX9IqypHA9g9gWzT
TzRsjRN4eA7//bLW6/7Q+ISVNEdPBPZXM4iA6PnJhecCp6+ER72iZ+McxoqTpIImJ+Qyhvu6fKST
yrLtU2QopSV6OOooXyMqgSzDq+dMC362vTvtuE+CDSsi79ob3WuUK3DJqvKvkTd4Vx6qal1qbzni
zyVzS6vkQEiD/aBUar31ZU07SSdtiTr0GVMDmbtj5m/++cZh4/FnkZSbWmeRsIACKSb9n7kLAxZc
CxzGK7LnQ9Xb/gnQEAYjYMct7Q56L7MxAKIuwUGbQGqkHd9UVpFYoeY34cl9XNXW8X5oEYrALQMO
I/Tpcu/U35v0gKsIn6ifHVmz9auiBI4/E1waALyYi7g8u0WxRcxbrHyf/lYA6uPNBFCyWxSGSX2Z
urLBlu1oqzI2xTtuFHsd13BlJqs9RSrIdw3x0lu7goJqtpX1JrJDHKHvjhDytis1UKQ2CXrJEii1
91f3Q+sQdOd0NGIiJiuYq77BKrzQX6OEVht+rWhTw+TdwhMU61SM5SlzXCQKkac2aKDK52phh5tj
dzTsGlFuxaTRudUNA/wnVg0X4imUUhQNPYZ6OWxHp7eeTJpga0Khg1s1+j8BBo7fqZugQNasW2I5
40OTGyy6zdG6uSTp0h6SbM1M+dSCgYAaIqb1MOjFW+X9pfUOGjwZKq+ZnwWpqWEeBNHB7SL3wdXM
7JiK+tuBzY4ENkLhkUbVBqaaiSSJf9DJ0tgZKe0wF0hFmIiYLENhAEvD3YSaxbmg0dilC6yhTxJs
8ctHen1DRNMSleimi1kFzh0qPt6Nzt+jA8DabUlgXIjZ1j3SpL95ipHbndlyGXGVojZVGEliCU7C
l4B1C8tca0mansWQkNrlYWZIxvJ3X5Oe0BAXRK/ePC7GQRIRvPxBn6x5O5AqsfcwGVEUR1uWDJ53
LkojeTAqSHcCWTVrE9TXY/Yla/TNXPb9LW/sn1rUITxt3hPYcZTUMKZHKnKR/OIgVG1hPtw/amzU
lHOpq5v2GERjfOEUDCRj+JwGJW9JNjqnifUg7kFhPtsevO+FZTvV6UVOqnrI8JVB2WwepNZa44qo
HKAYZY3TuWp/zb6nzoPEhQqNsqAI5bMRGeKfCWDKWVjfaSw+yaZQcb+bAHKuBkDMiOISc5dqFM7c
Zib4DY+DP15ZRNKlXdsxukGUFy/08aoLi7SNVU1PaBbrv2CkLFWkub02mZ6cEk+Cp16+YLpXG33x
mLhgD9tFS6Vqcm7Txg7jEts1oICK4EeIpC2iUGT8RUQYD6t1g8V8mh6LKh03sp0nFI6Ft4/h+xPI
FxkvwANwjYvZCg2rZ4fqz/qOZ3K5JUEv4g0oFnV9W+Fqi51s27fV4gkfnLXdTvFFo0mrQOD+WvJY
hD5Er1EPlXY2SejFgdCGMO07bgG8Jsp6pEqO62p5AeUdpR5i43XCFPLYp/AuB8JC73y3gWbXYw69
H15Q4K2lbccb3ywJl1j4prrmTcdOQWzQa3cPYgFfeDT2x74ltm1Wk3HQoA+vB93HXJuwg9HGGEOD
GcSbKOLKtDOP6B9TPVWxle8T4Pmsdbq93oCbbCnm0G+vcBvVKRmArlH8puskqViO7HMOTTl9AFL0
znQ3KTZhcgG4gdi2FT+2/LqYHSvYNGh4H8b/PhQkcaxU0RFDoBeXFBHHs5VV6mJb1TuUkvLL5fkC
FKOLkLb3yabNLPISfW65AIYfV0n9YhtNjQJgxYNW4BcORWQG6AQUppza+9RTx2RfMgFxY7Y6pBC6
ZqLT1gKd85nE8XRtWjnCeCjdK89l3U6CnLNEuzorE8sHzFsAHYAvhZXu/dz7fT8HjYPKIOAcAy4s
46cuKvc57ccRKbPeaNM6bgVF0MH87dfEQEmKiZo03++Wvru5DwRogPasw8I00BWgIOLsBFmmK23w
7MciL7+nwvUefT/H285TPGw4Cwe76Qa65d74DHADbmE1vg/B5Gw8oxT4ERr5EbCWTSf/OWvZMI1M
sTe/ql8K2fFcsK2blXGaLSS3hzyhwtnPaypcgLiFBwUKoLl0vJQNDRY1qTmvsRU/xs0UbXppiLck
ABrtJ3VYSx2W2d1JuhxAiFU022561Ju3iGocu8oQe+L8gBe52dVQlgEQ2D8J0au+9Lq7eMzIl2Hp
39v41DeaSylWBf0pLTIRakB6QrVA1K2AADq/yZ+YC3DyA5iVQNZ3XkDVlev2tXYHPcwbQx281EUT
gtvLqI32BVcg3UWgqa7VJqsJ9cvWMwgRZdpoHkaKMds5UCWVr4SSE2ztif5hbvjJZhbzfCrp39Bc
jadd2xS/KspDBQA/cuYQMVHhBCcx5DekxS0P4ZGGaUyI8EGN6sNNZ7Kme+sjLeEdQTOAtwxItRJO
8hTFTcR+Ash2xnuHPXnBIrbAkC0i0falUxtnNXXu1urQz6focHzC0VB3g2QzKq84p7l/ZLsyHLzK
4wHVLBYOwlAiB12s6bvVc5Up0ikz79FEsBj2JOWERtHTK3LgOwbNO2zM5hNcytPYKgUgY9KOHsVM
0lDG0JK4VAJwJDwdaILVRmo9Fa52IIca8VZLRqEW4foAFfkyLdO062iosW9J7PlfuaXezFQ0bL8J
NnK5Xwrgeg/QsCQmb57UeT1tZaogtratfmLtOawSTLoE6/ioVFoCNqZxus42UbqOiDdYtfwt7vrq
qErDIfwrIZw4SUgirr1FNtrQ5GDiAFfQvlvNFxgXsCZ9l2EEDtwnHSfWysVf2ykNFYgNypRynv+Y
YO+isdFof7U9NvlY8qgc5gFdAOX3qcqSNzcyrsrrgewUQ7YtpsVbPuJ1LdxZQyQkbNId1WuagiiD
aUNKQu7ALDVkjo2mTAkH1REW2FAYPeTYI/CzI7Sn7MGV07bLpTjF9AOvfWtrF2k/cQ2aH4guACl7
rCeiQLsGFjVPu3n2LGJj8ejtiDlcefjiwoa4RXMGflzDmvlk730wVNpT5o/cbdzNDRz3+Bt8JSZc
Ccq37dgx6vOUXeosAJrCc+CcGPH44vnDGVgke54abxs7L6TFrRPh66iLLUqHeeX6yn+0AYqxJfez
/Vgl47msvgeSSmpsq3DDOp1MJWOGpW4oTPHw4o89xoaL0nJrndmYGBzoHGyhKQM4SYnslhXvzYVe
7TU3H+nE45y7ZLh1xwFUThISSdXv5KjjKQ7cX25j1I9FHXA5tLgOOuPhfw4eQNS94gGVwewOhYEi
ptG7tzhxq1Ntt9q6LqEBR0b1nRtjxNKpKk65Lz5LPBbrNCFyzFI9YApUXcLGrEjiXbkb/o6qtayr
r/lHOy189pO5eRHjZztp5mOykK2zLvk5QmHcekOOscQ19ipx7KPFdbVumg6PKg4jtOnxExgQ/7Dw
b7SylfQEtN+RnU/XqMy/DUy7m1JL2yOWknbfVTgEsVqkkFSa8lUHEBnBwe5PosFqX4yduyuFX578
NLbPAIvHVQI19lE5GvY3dJ/IIyhlmtkEu0tuKzI4T95cZU8l9JSs/eUTjwYzw8QDkaL/uqLUq3d6
jw+D6RcWV6+TiNhXn4lBGUFDwrKUj8SGKle0J+gs3nt2Ts9ryK8TZJ1VYZLQ7s2KzalBGN3yZg5D
4h4djyBHEjcvSFWQmEMeV4FT/kxER4zQXNP/m7h5/ba9du2IJ6J1z9MC4LFs48MfDRWOyugJsqdq
StQspm/Ngr3tzVSOUmSExOlkJkI2fW1k3/O89MoCSZx3Z5fQelEvkL0HLPGB4Iv5MRFRtZ7HuqfM
x9vg/TYnEVygeNbrvJ4JFV8U3Va9YCqneu9ayn2uKR0CX/pWIFJAIpTbbEmWyUgBXVE2Yi7xEvcr
61nsSgCWwC/T2qD719DohGFAvnDstrCAOSwiysgo1cmWdYDMwjrJsZMXIOb1pSfdtiZ5W9ovnWjm
d2c+TIW59AlZygiwGkdDs4yjXD6SRLCs9NYbwxnZfIcI/9okbvP3IREZqSyJuogerBXpgAR3GK62
nftShUV/bUbgwphDu4M14oGRXv4RDO9zTP7qynXqbexSAumKmL6wbWELz9t8LwK+YecikUvdqPq2
IHqlIn5rBWZuE6LVU5oBOK6l6DdVPwehZ1ApyUjL2ojRKNibVMWWQAyS2aTxki81pFm3f+AOoBFu
+8DwVJKcg6rjWmV2ENlonej6qbCz5/6dhfinZrMZ3JDp7d7KSQKDGTE23F8ODsYaYnqcR9ULn4jD
+DX2sJar2ACpLsyOH7kdSDgpvgLQJ9It2zc4pRnK4waEfaPabX1375ikfB3TMn6+G8ACzy0u0+WO
408LiFFTUv7ysg5/syZ+lkX6WyYR+5Q8Tx76wMPHy8IfAJq/Hsd6ONdUFtxVq7M+tGv7yF1tspDR
rUtgAxvKGvar7N+IR0oT63mgiEg6cuW8Gqb2pbtMNTiRaMDieIg8jMmwYJrN3VLvq+TbTLJqj6dd
kt1lV1tnxq2BywVCUtO+iygbr5zYC92R9r1EP3oWIxvC+xcRaQYewoV4dPSbPYmXQrjprcziPSwt
bBeR7i/RIOgtpjFf0WbpH52pR70mk5+9zPVHeG9skjMwUugeT+2sGReUsMmRao7aZF06fVhk1K4I
XYLH2HgACLJ52pV5ceRbtkjF5v6VzGIe/22ARmixThXJLPeZ25Vr8qV7SHRTHKZEaXwooDiBnTwr
MolP9BYSiG2j9w2TimSt2pm2aZe92oslBZomzTBA3etsIWL1Vu9fnRoPr9vw97WJWlZfteJC0N6q
93tv3SdxdCC7gtq3+J1l0UPiZubWC5TzFPX4Nms9Y4OW5NbxfpAq6veenxyGhZlKaiDKN/4N4vwj
Z/gjQRUMIYACgNPrdKe7cV4PVEVXoNcFknqoFr1T1JeBStpdjEqZpYG8kuUnE9ZoqWnULQqNKICM
umPeyHQdeElP4gdkzBbmS5F3hwr96LvZwtwkXcpaG45JrH3nla9Cg3fqtPLWZFF3Erqvr9gE9EPr
/Mry0M+79BfFepAKceG+aPSKtlWcs6OHyBboiuSIEmFRjqOqiX55ka9detspnyGx92kJ3DZv2Pt2
2AFcWz3xyIfVbXO9PqlqAPBLxh7xxLq1miJqrPpy8K2BTU1PPI4LxXVlYlL7qGJohbb/Sc8muZCM
ne2kmBtkDJVc953XHgdtBoMrzPRJL4xnyE3zrVQl6+8WSV2s1yxqXL3YtY5iVRa17kUu9Ha2hske
qu+bMbf2rkfei8DGSplBOsd+CBxgxJlGgJU+I2khpzANi2WNnfTqRTOjszXBh3SWw5g3WONVYb8Z
wps+fG48ChxzdSU4TND3NKfPNMu+nQY/JP/FCu9yd2oTDQNqCitQn6OjmHwOev1bx966s6DWD229
hVeD8tGZQwp8PX3fxNh5C9HdBeQWklv6XVKO2kW1PjxFWsqupGgOJglAj1g8uoVG1D1SmJg3zmAX
ZMhkbF5jNb5OQf2s9fYrRlf7Cr+xe5U57spSm29iYH9Yt+SDKys9MatnqON09iAVvMdkxN+2OLcS
ZmTWY5+D1nsnR/NKZEL6D94B4yXAtdUFUGgVN/L/IGm6mCzzCkWjCEoUf9Xwbg/tQ0sh/He+NBQS
nyRizXwbx28qnX95BK7vDA0U9spZwkhQQteP9Bx4rwK2W13yMlQsxugWtqjWiF3LDMPc6bjmNzlP
AHJ9rOmjScEJqSB6JcC0X3AAWVv059j6koMof0aTPa+UPqdXeDd3Kj9+nmIV6+5B+ODooz7eYbnu
3lv8LXgSaWYNJaoTzOfehfyyjFyT8Xm5oFtu/w/l4F6VkWSb5BSPrTugCxb5l25k8knE+FnB/uXc
D58ENDpvY5xvE2E4D5pH7Yg3FoA0RUycHq9NQX07o6q/1ggRXYHiFQ/YF8B7ZD5QmxFxWVrB7Cuy
wjk004Kxi30qkoLpra6v91f1AE2uknJDTdsLJ2f2bwl/dQXpl/DgAbhDkteQlKRmnLG2jTf+qzxN
gUKAd4xEJLc0+UEktJQN7lko1BWMHe+u8zJWZvUAo6AB8dgtDiHstYlGgGcEtPAko4pLxyBfzlAQ
G2HHub2mrY3Kds52WXwkJl0lQiOg0KTCLtdTS0EFJkx3Nsu+P2MQq49pN+2JzfFZjM5qXUvgUsPS
rC7z2goLy4kPy7vXBOQq3d9CNflfmjbmr9pQqVuEQV7VGVXc+42yHDCUMRXEg3tkDbPOx7r+ZfoQ
Ra22Lt9Mfyy2iZ38DGj47itzrvfj4P8sDUCsQ9L5H75AHexrWn70pCVXvps+OgU8jMqAPAEk0VlF
ec7TH7zyDZAeOTNMD+dOK8abhbCDGTds48+oG6ZHia8GkNVoP+h8Q3iiw6NDbxBK04Y+Qgdt0vXj
Yxmk6HUBnhRIBAwJ87Dpb55Bl5VmmCKgkY8yUkweEDYaPM25gCyTeMk+v84VHO+BCE2Y6skj+fSs
cEeSjhrbNTZs8MUZRUx7orwB8cqw3hXQWl9P9WeXxLMzYnJAbnFaAijxvV1psoI1dSRsd3O5Rb+S
zvV81SHRvKJ3ZpE/sGPDSvbCCXw3elt/7yPWhilRpADwvqs2Jw2hTazHuQiOUx5EKPr8+t0a6WQS
8dktEywkEZETDo8KsIv8b5Z02quDm2gb+xJgY0b0ouNVVCxMi0wp9opcER6GjbG75MCtXo1sPWnc
g4DxP/yy9LetizgoGBx50+cPhQRZVz1sIPQmT0KPoVQRtAuESHsK4vgvsu2SIxz56ALw7r20B1b7
GfWwVTMh+ZdZcCbmESLmkMCbDLxop6YkgdRO4zzm10mCfjhMc8enhv6mmd17n2b6AmDtX9M8D+Ox
b9cNT+CPFiDOYxSl+iuseVx0nRgf7i+NlNyAti2hS3vVE8kQ+tkB/r/FHz/tIHqt06Uuez8UdrR3
U/LSOTHEQkyytFcyTpOw4GrY+7M9sWBtPwsqZju7LuK3OKLy01k107gQO6d2JDuVpeYcSG/V+WCO
3bjuUXrI6kTnmgWyDh0V+llNjFqwl5kzPQ9mssf9YqOBLPMfc9/TvEZ/ibAEklHao4TOyFEshO1f
8fwjVR4pSGU2UA1+jp1kU7qSc10+D17QLFjIYI8Z/6xo7IRx34gHxRolqmPSltCVS5vlx5BTeKGB
PF0lNdGVaUyveZybL6xuQoel6DzYLb3Iqdl5OaKJewSKgApOCm18tIaZ6KNMeyzTLj+NjokhGuJQ
PmDJnobP+4tADLd57Pdzb0EVXA6arTCBCV0caU2daz8tftiJ/U7Y7xWP7UOj1R0RRxRBxylsMt9/
i6BFr6YhsbjcWugqcLt7hHAz4OxmogOtacGxmGS6j1jD1ER0vceDZa3NBnv7wBrhPLjaB7GFl7S2
0m8CGC7TKD8dC21wnTm/a4oSJ3ZKEHbnOHq3/N9I1bhstBG/xejigTLI1t05hu0+Y1syaB2Z49Ed
kZypTswHYcPOwBfuvLAXcjeyn4ZtUL8FJK48w5trX+bW8Vl+zWKbS1+86LkNu1WvSeEeqm01DAC1
lsX1HVEamwMf8XmgopCEFqWHdAl7HMYsXzmLAsSvKaq63nPuZvIyxWRRjYK/X9dWABjSjwhHAQKq
VLQkybTzQ2JVAYWUQF8RcVaykEER4rWKpmQtj0Qm0jhAVcWWor7Ncx6EqcWF0i04f6WI7G51D7U8
/hC3USvFeoJlcHuMXHZcssSDbYnPPpvLk9t5n8J2kxdnWTC0rs+StTNzKBh5sCkbaojCj93j/eCo
vNioBW53/xd9xMVYq/UAKRUjjrcHhxGfJEDsDRPPhzAmsVNjwRaP1PNjFy+r7fxGTbF49AqMO2wV
ndWdX9bVnnnWvL/L2EVg7DW3sM6RpWC66rrgasjcQ0mvLUMOPa3Z/zdrlhnNU4pdgrbQ/JdW5eyD
SA+4VJaTnuJ5NjcCoQHaUjVSmoOVgi2upqwSWFuv+0XVfjpmQ9Mn67yZdk5VHboOZCH53mdD87IH
iCNXi9zMsOt0d6+Vfvej08+RRDo7lFa8SdsA/E3F8ojoTv2KamE+iVI/W0ka7wikQxIdAd9MsGzc
O9A9tMyj4VExF96LVZIr2i4orpl98UmLDR5jJkZPu655AioDGd/EMqhNbYTN5mupGd5X4HoPkfS5
rqE7sDoTP8oOM1TFXdlyYRwVOJZiz6JWrQktnI+EqwahTrQCEPUhps7fss7VsNJTgNzW7DyOTd9I
eguC8GmjIQS9mmFjUUu/oCjQ1lpOaUN2xhU3ZwroXUX7PnfevHsjORCUkyfhH3mPfqk63t8R5LHe
7DvH+bAzOezNeoZlEZU8NvWpWUdR1TOJ1/WjG/VnPcPOX07ey33q8Nl7r5PY2RjspY7QXSj3iYnG
bVShmx0JgSwpwT5OtvFqxKo73F9FrXnLeNSf4sGmEkcU8cffH03uqwG19wofCZW2UvmOzOTo2R/E
DnhuxsO+Sb470LeGr8YjXRnQOqWorjyzu3U/0fe2ZLXrlh5VUp3u1IA7P4C8wf4A0gIvkqreUQkn
pyC3iHj0aD2K0qKb72ETtNEg7oOMeyLPZSitHJ04FXxKUc1fbTcNRyey66swjvfypuU5WIUANjZN
7bxHgfWeE9i8lyYSK8H7Olcnbwjcx54kk0vF+vjS5J77UDjpEaBZi3Og0h8KNNnrNteL98JBAjrD
oPphDimOx3RiNTxLoEDQREd+zW3gzvOlsruK5DPjuRps81qINnrLmmfWRE7YAI7dZVaWPrKkVzs5
jAU5A7ysY3RjCqL5zphm44XH0++xwmwXGMm86XxbC/0u639EnK0pKua/xEwOJSuv6tGSwibqVRLi
Y5KG2eUxW8rOqa4RswN5R2byCDHu0nY9xcxM0EFz1dXzpnFnKgIO8xojQzua0WaII+t0PwA5tk8p
gbu7ahJf+diBuW4sNq7smHb9aGQ3cFWYfFMKgfeXYgQQS8xIpvUvKs3Ln75u3IZAJ4wn9vBULMvx
VMzqc2gqFlpLgnsG6N2Lxh8036NjKerq7CNTcGc5Pancnp5sCrHwdHAu/BdJ59UcKZJG0V9EBInn
FcoblVTyeiFkE+8hgV8/p3oidjWj7d7uUhUkn7n3XL+7A6dGRhcE8C3q2GbFIdkHrrtkJ//2JSmg
7katBsxuWaJzX5+dlDWvksMejS3f/ftSt1S+bcoN27vNvc94JtezJKziUd2hy8aG4KqtN5ukxs92
s+4bYVznfDHDyKVXrEryZpdSFx+6rJ6bxR8uwoi+nRveJUXvceNHBQYWvCcrc0+R3jeXf98NdYmY
QkuJGrU8iFWIn9zegE+NvQCdIzLC/9Mt/0Vc5rJ/I6I4PowqQU9ooDqXLmGpvU0ScugVwxgO/TRt
K8dIrlYxpNeoX47KrI+uKp77Es8R/VR8GRM2bxBZo43JFvOgdFqEStcVtOA2aLp6fiz9xXtcWI4G
Fj33HhmD98hmz9wlPaybVtY7oq7Mk1iM8dFcUBdYpfO79KPYjYmmsV3OObkygdC37fMXLQePhbhl
+GLLtK/6HsLJlLNNpAbL5vLmVrxVY7cv1S0rgU7leYRtsCntcaOrGO15jtMh06+eRvxBUMoKJHcs
f4csewQc7Vw9YSX/M+b8tB6PJcKRNCF+4d93/9hzeeTqqyobPWTKaXmN6TF3WkseymiXZ2mkrPC1
Ur9OM/RPbbDrp9xNVBgB5N2WJflUvuuqa8S7khSGOMlYqevI7ecs2blsSm3PJownzMgea6x/Xbcg
VVrDaTN33on5HCJDXVoPmbNEu8VjELD0h8kY1F0sSWIczYaEsbqQlypBmth15LHc4KyKj/BsOE5y
6PqFWMpl1k4lstZNDdIwlFFNqkrB0mLDUuwnArZM7KcXkzSaN0dG+uxUeq1iNJdOm8HtSVWol+Fk
3b500tAJrkCdGrXWphirZO9UHmmGZJiHoi2gUS1m1XIyWBCBrdze/Avey0X0hA4B8IvipLNapigq
nt7a3hsP/64s9vOkjvKC55jbDF4PSU7//pV27UZBdH2cFJ3J5V0nbw4X624uMjyxrmZsy4rP+N+f
wrB82NqPzfEfpLQXDJNCs5pMuO9ASxefjbiy2LQrsLJrCGDzS9ZbTx5oiIMcZ1Zac5+dbYPxajfe
kl+oDsg43sa1ZweiG1nq3QzVMLhL76Bsf9ew/M8GuR7R1gS1PV59nohorUOt37KEYISQ7bMyvmZT
cZGAEzzY9U3PfetHQYFSrZkFtskMnq+LuVUisHDXY/uK+cNfTqzl7ydd+ypQV6SFTms32ifRvWUs
ZOa5ZJ/V40jej755cEZvuGlVgiSpwrqa14U7vqHNwW2zHvP4IkbEWPOHxYC3rO19bmnk8x09b62c
N7BOJNfpfx7mtyw71IN/12NahfbI597/8iOuEsu684i9X/Zx/1aJD7M37lkBcuDEWOYICCzl0a/e
LdI9a0iG8AsghTcrVx2KRB2Gm4Fi+iJ6ot1l9bIRxB0MeUeb7hLoBPciesFZe9tEzrwTMe4t+Vht
XWo0wrhAZ1YB0io6bxWOzP/HxX3smq+O1FlAC4wFvKDEztCN33Y7H4g+EsXWExy/BaEWCxo+AP+6
H680w7/3fhShjdnClOx5SZ518Q6FYNflB+HvIx3KeoFBd4jCBK4nLsVhOXjWd/lZQB2v6vMAzC9T
JAfOB6//yMye1KM+7Pj4eUyv27T71lvAg2vTuUJWXLlE6CQ4BP36cTEA+2r0qohsTdbVvV2fpVYQ
3bhse6VRsRbhrWqADXdwhROARCeLGC0BIZlxz2Y7ZwQ8oHrT6wqDnLtbRLPhwREmHP99luFMNsKM
SOob8jguwz56jYTBJgj1ZkcTT9YD5x4/ulkRUhmTUAPaHdUjCd4YJUzGmlGWrlMC7dL6KREQyYtS
0qREeza5nujOC3PmYHGABacA5dIYGLeD1m7Ch0sEj+98sKmGrl+uzJFcOuZinzp+vWaxaEMiDMOM
51IndOhTAi2xT0B5f2VUyADAjpg2JXepBp9qoCC0R+/ZmIgzwpNRaMYaMw+8Hu4wxSM/+yWRbY0U
6o7J28ZIDNoy7Cy2oUJzP8xfoCm3wpeXBduJwI2j9HSLNvd51tm0yLNc+m0OaaLlxLezXUHyUniz
MsmxI1EcQX8iN5J3tJrTd4dn2rT8ohJ70r0Yy4l5bQfw7v4M2Z0HSzU95T5Afz4NbG5fxFKxRuEH
cslHVMMdWp1VMln30IHJruiytU2aE/fskGkgHJNq0/FgLzVojy0GzRmRKrIAZaYrEnI3SFkUaJP8
wRtJYXahrICjpwNnpCt39hwf6oq0gijB70iD1nfhHFWPk1PvE9KGCvQ6aZQFGQO6TJ6bmLRWtG1O
nCEmTQ8dLNNxhCzkVwDcyqCYOLEQuR8wn2x1FhBMPJcXyS6d9cqxKGNyN1Xzl9xo7alvfpS1xucx
nZNEnlJtOXS45Fx4xZm9PFio4V2HBOGBI7L05ZZN5q4u4j3B5axGdmz1DvAiNqItEWDNLyyNgfz0
9s6pMRBrB/6jOZ91/jT6akvu771YUR0ESVSEk4zCTpKybsd/FSZ/Ke37qXCR0OW8ZQMnNTiAOIEW
J4ZH5hVSy9dtQm0vJuZNfbeRtnvIzeKpXpB8xMhGubXQC9+SytYIS+JA3tABpXpNyBUaFiTeJIXN
mKWWhYsrt1jBMODs4CAtev4Y5eJtlKQNsMrSyT7Xl5EkM/cn17EpT++T/Vm15ZdacsLiuC2NhbNl
dP4kNNWxwOqraUduwQsrzjCpfxkWoUojwbKpwe+8zotmBT5A8aGtvjPzIxvh7eOLHIf6kiQe7qzO
P6JA3ViG/GC6EUrT4WQiCiDM4m4zpk216oeIZRfzOvLgYy7bpNwIn9E3uXGu0a7rsv3yGdLuRmIF
FVIJdyBTsTKY8rJ86dDgNDM0YjzGNwuhWaHO0by1G7U4+bF7d8bKNIovxQmE9nvbyTgcTThZpDzE
THE4izPRvM0RnRudggUGQ3Pbnc+aWquXe1k1J5GWz2053hdI7bj9T4mw780Yy7dRbbQJ8l05MdNy
7wpX/80tMB3poyTtsI9ixjVGsERZaEf+MRvn3WAaL1nWbh0XQfR0QYXoNd6f0v2tO7E+7bzt5Nhb
MRZtCK8qGCA3k58BQNoW9xY3USPq/VKVfy2vGLvCDUb4KAv1V08WfuEMBteQfkEdqzAE3xQ+pXEw
pX9dBMLVOCnY164is+EmhnBqRfuWESBZX6vKJNCn69lGa++Dm3Mqsh4YoKYnUA28djzMv7IomMB8
NQ+kqLxgrKSc4vwSCUC//hDd3HkJA4AC+HgRI5F2OKc1tFvA7Js6+bZi87Q0XRjHd4V0Qi9WKK/z
J990V/aQ7cus2aa6dqqMiLV0y1A1izZVy/lkZs6Bw/fB9XN8SEjmDbzXcvylFzzMBB3Vmvcy6u0n
WsGsYm8RbfRI+8tEd6rrdm27ckN+7EOv0pW94FI1p41u2esZdGnnAQ5ePP3g9xAM5x/bACge/c0m
vrMx3yaFj1Wi3ya9vVFuc3Fi/7Emab1CL9mDEpmiYqV5V1Ebuwh1LwbhAuVCC/wHxmzjPuszMLaK
RHiGHqQ3u0vK7ZueDAwwKkKXO7vXSZNI+6Y1WGKK2KEYWQjMj+BC35VleVinrEuTmDG/HlNJROu0
KPd5NdAD1ca0I9Wi3IruKIfaWY/ky4uCTRushbuYCSV5S7zcInRI8olqta0y1hsp/sEsQYaD9Lb+
gq9PUCmwYLwGONgMe9nUNvkYUYszVul7245uTR1ZEuzmZeoSaP3l0L0PWbSqa/9QG8+JqYIIeFQL
krwp3NeY+rO8gWR4otTDS2lQ2kh932rJRjbxxrf1Tde1+Bhy1tLjxSnldUJBM7jVLtPcBwTDiKQT
lLzdxm4IVWAkfMtp0bLyo7+xbQ0t/WuhsHp4nVWNFQ0Ti90GIO/vorg69OM195Jr5w5HmaH9kTzw
YOQhsYpxdBPji+VFPsIjcMHEo4YAGe7k3m+eUoYIpmRB4WdMMdFsWKn+N7n1s1zsZD209bzvkKus
llZ9qpFPeWH/xX7NRVc24LK4Jl5JZqXBMIvQ05gKCYBoDuiYOAvNXuksFxAQmhShMStpvBcBy8X4
TNTDsVhI+o6anwwbQOhM1SXTkod6qmyIbKRxoEYYyLcMCJhlwcLYtxRRkHW9DD0dzLriX1D2/FRW
9Vig2g4UGz0J48WLoUGYTU070t3ynHghc04vkbD2ttzuRmb7c1rvzh30P7RXFRgoAYRwyjm95jDS
jaPoETFU+tvgy+eoLd/0yXvMKxgnI8ItrpdJ44DqweqtphmZVmVf0twlPLtKJ9hq5clDthhWdZOg
jmdO31ckB2Y/aMll+NIx/rppvn6Ek0GYSA439P4qETh15o7NYzEz/22Jz9NtvPfNQOMZG3HIXUss
Rh86nsZCr8O6k7vbEoceW37BOBMaCBJpKxBCYfIr2jWkksCoTIXnjHiLpuV/bdsvt0DjrsVk2JvE
0+o3j3QunbXt+3vp9H8EGVIytRRA1iTTA6u4yVCbWkQ2mmSyMRbVvjn5sztqqKRmVN0FzyMVE5To
Kp3EmXFg4+q9+jLTEAzCChXtaa4FaAbT7MKe6gsJR8bRE7GHIxbVTOdpjUU2DdYNqT1+WVDOz74T
xqw6VlkEzCLPXm6rZDLLxYqN8PvEFBwuz/iW85fVt9dgkDhsKzplW6W/CaHBWDHIY0hOfY7lqCvT
j5LxS+CW+8ml0p0X+1Of272pt5d/i7gEkV292MT/sjUSyUdnWuUKKTMdhBLAgecziVKIAZ2ESsNJ
4xWxwO2YcEuWthkuWv9Voc2PrB9nOnp98pxF8vLv/8HGOA8m7WjBL6ic4nOQ6krQ9KlKLTpDRnWJ
hHQgtJvUQaDZSVrvTYvaTcf2LGCacGl0+68esneOud2QT3uEG5RYkX3E8eIykx23raneJkPOzGzF
k4vFh1+ePRZW1jPQcCRkRm4GsbAo3TRnVwHmjiiSQouhXahn4rs05NNtXhc4QlgbsqiCoW9/GmVD
UkYAvs9RTCW2efTE/GCUT/p0y6tNmnVXed8kcRdB7t8bmv6auxPQMGwXocaAbeyLgztg3YF6VwSC
taiDxkDpAPWTmoiSEWTdOFybsYYs6Nt5iBeRHes5HbByJi03ds28pGHOS5rb3gJyPjnzq1YqN8wn
EoxaPT7bUXWrRPJVJCJGJSj/Cr38JYSjowmf/irnqzYEFBDbHlat2f+41sZh9laz/iCN4TlP2O+y
1PnIEDujFEDUqxNhrLH445Ay4d26zGX7u7RCk+BrhTzkF9dhqTlAjirNlKhl4s0rBCAIRHwQ/gse
C8RZ5KLeVWb5wPKJ3CzT+pAE+0012UXjxGLR1gjzRTM/ZhTKEQdAwRw/1BS1nqmGz7T61fNaBTyB
8Q9jug4avHesT6DkzYeqsJvjzMLCMzUVaqKbQk1WoGgEPu/hxWV/sFLcYiPnAOjjfMPUhUbc5rFe
mmaQGs1r7VO8mVGPGx8ORpTPn4VtP7M3xz00flOHTOHy1bILpuu5UUdK/0vXf4mqZ1uukxUfkVoU
6I23Ixx05oVhvWksWvWm+vRK56XHGg6Dc9yZM5UFss80sBbzQrI9F8KT23br/CGxsd81FkeMiAsO
xqcqjd/HZHjxrYex44npFG9ZJtGHjCMOazulnCoLSJ0dgqSeEjvR710iEylvm22xpK9ACg5awpyd
uTKWfNbzrQv5vTFc5ojmpb79dzSz0JgKOygh3A0xG2G9/LRJ7ghTM+7WwMFZlZHTxmQLyWVc3Q8R
WRBVeREMdAks5FliZQ+YwuNY3SnPXTV9flwmBK6IADR7+pjwVip/OPexd4j0Zm97qApc694mlkPI
fJdo5auvNxWSfbUXAMkZqm5T9Wn0eGFIDsQSf46Hm7nEIXulJzZoEZ5/mywETYFZ2G6Gj6RIzqXB
MqQdPzgl1boYsmsZOegcLURKPi3sGL3HPlwqBCky7F2ba5fw3Tr2dk5j3Wcl2Z+DZr21nH39/K08
7d0e5r0aH+pCO0817o7UeYwL7StDU6bZz6PBAMIU3xEmAeWMcLJZx0eor6eJiWfTXqTR4m+ghjCn
50ToT6m3nIxoueKnOsUYE4NJ5xrxUj5qsDLkF5irWkdRrKU0qqBAwGBPfMft3vFQn2i7FbxQhYdo
mGudpzFTdSexrrhavrLcvmYeCltoBypQbb4vCb9dkYI3h03y7SRs5uUyqFU99S9O1V10nwg0z6ne
RLW8jvG5L5xrQZWI70IzuVbcguw+fqKmJB+2S+SPJUp877HARqacLWBfLEtCexQ5C2RAr4xMuzfa
HlRlpmlTcMiVHuX7vkoGFFQRa6X2Ti/Ec9INb7d/UuG+aM3ATInpme08On61GQbxgl2LhOn4azLH
j7JMkdWZ2cbV0JAopa0MAOEjqSh+kf9BBLpri4ojLyI/sKTF+PczyAKrZtU/SMSUBAkY1nRWI8+o
6PY+0yQ9ylbbE31+8ZR+7s10P8uJzqP4aikY9Mm8J2361AILa2MqlUwoyZjTI6YUD6zZ8OxkSFYl
6kkrqm+TTxZ0gR0RPNdnGOJ5aD1aSX8xzQwg7e2a9uwxp+EaDj3MEJ6MFow0GhxT33nNQ9JrUWgW
+i8LiAPkoZ2G9MaT6dVJmm/qDcZIy9/tJu8ovHL9DUo8uoYR3ECZ0F3lX2qUZ+WJ7zFNslXVN+in
BvpEhAJNt51ouSicFGwzi4F10V9qrrekKb/EQMkV5Q/wXjdDzzBLLKcqIkEnr45V+5YsYiDcgLDE
Oo2fGouLsLO+b6+R0OQfP4k+yyjd56r+dg0T+xPNyGS0WjAX5NbnS8JcfliJ2AuHQk7BWMeIX6ld
OYizH88F7wVyg4/Liqa3znIOfKB3uG73RKSVYTJElFYE/I2mvuIW36LoPiwLYE55G8tZnQjq0oSH
Jpk3ZXzwcU5DLK2PzupDs8YuMxqDzRDLP9u3S9oFzzW0Bgrx7Dx5HmvmMZBFXwIyxIRgkjUZ9LZN
72Zfpqz9E7jJcNUab8bE7gz85rZ1zU2n1axOLHMKAXK8oV5gEFgOb4D4/yYb04PAHxz27bjC5D1v
kFNNIbXecUQ8y47uZIBoNNIIP69pP5jQ9YGqKQc9A59PbkRJMDr9hYzA64i7ph7QvmnQrzZNxDtf
e/pJz4gW51QBelp7p2gEe5vpjNdw1jcUXmy2kfi4uk+eD59CqUBetwM6xFv2EEgGbTWPtBzkvX61
FjQ2ZgGJAHlXlaQ8TOQerBdCmkOrWQYGpujcLHrskEz6Diu6K/cZ6Czlr/3aVxuzOpKTBAHFIDw9
u7fj9tOQYxQSPDuv5AcuciuILDtoNRsBgUL3oG5RRIUONpUSxXPzL1loD9XAUVQyZUbSRhyCxdj6
QpTouOo7wl3bhSQh3mO8uHfEbdyrAQJzajeMuqynLCcdakiUt+n05UYuob2ap/F5cC0jUBVsPZcV
89G8uSBszdlXVREdhkL3trIY7+KlJiq14WHiCqAdDXlbNfO+0C/2WBtokHKdoT/rQOSHfbK1ERLr
+lAdu+Zjzm7OhJH6wK/5m7QCauYtfGIiR5EjWzE6+Vgq/Wv0CXsbNH6PmHfQaIx101PUWbH74IlI
D/XFKKExiWNtTUAnZlxP04i6nGHnZDhJWJA8mrJgDTzIrKlkrqf7053ts8w22XL4/N7MAdM00bg1
CG0psYrI/RXeGyt+XtwL+B0tJBEvCbXCgolZdngriyRwreLD6aIXdLhYeCUB6zTo2zkHUufHHiq3
ukW9FxPAjv5g6OmsaqJnHbZ39ZXJFUzCbv7tS8DfMbtnnWkvb2sejrWnAggUJ7vRJl5a+ofW7dCU
5S7JGtKn8WwEpcNzt5vW86RQ0AM6CYw6+dNJP5JN+WzO9oFqm17caqp1tNylkaFte20+dKR87Ygf
fJFAbYIpO4wDhU8Z03RpXX1FV4qsDZdZw4UIKlg9t7cclLEaKVtugAXqaryNzjYzsr00aLw0m/wl
8j27Ek9ODCwnZpWKOJySqiz19VDhOhrLaOdbUA7t/FUh2CcJSrw67I8t+Aa+TLSVOcPxqWAHsB5E
5WJNdCnWoIhsoSnq1MrGCwDObl/W0Ymp0Fmg064XMu/vnTHpeE5ln300HwydOEYz3hQ6+3yzIxt7
Xkemd2pu1h/+ciAfTBGYu9nDTe7q9DGPE4ZKegubjSeimXFUNtOB0BttvMRj1wV2RmogCjTWJIdJ
uS1aMGw9tyjwVDhv2Oq/vKT/ozx895P0Cz9BaGNSTBLWFgnrsXHO+PH1H5efLYxkfhgGxH7lUmOu
Z9SmG3iMCOyCVwU0yMb0qZB/QAa4b1Cdhv0S3gRnq3+/mgjiyiy7CTBeyp4NWCtZsBctP0QnnZUD
I3vR1cGRCW4sBJnL7eFUEt5WleIZ7eiXXpH2KUHSOm366Uk9ZQD3nuftTjTlKdKWta61TwjKthZ1
4jjB9jNN4kaWV7LGX622WSV0j3hZ6c1pt9ExT49tjr2XKDQwiOmhYIjIbaA+XLKOIlwDhsVQaVDY
bquYBD629OFI7AnUJSRHtA2+xKzrPBZl4gS2u8ITqgddgzu54lYRXftoLAof1QL7ybNLpibqvuu2
BEYs/HagtWP2mJXFs2UgTtRub6AyUbTz/IVRQMBslnzmi2ALjKYTp2X6sJT5Q98bL5G17Dy7uV9E
rRGMdKoznQvYIBONQRFNQBo4ij9S6P3L7Hwb4+CDR3OfujpGkJOzb7F8GMrCPEbccxEhAREz1aEb
TmOZXAie5bEq53NPikyXP0Lgj/nR8munhkPTR0eGRSgXXvyMXLYcr42duC+2+qiX5GI6FdrM5qku
y5MBJo/h3kZTRN8JBRzLdcdPyxw+YBPR+6WMYlrNB3DKtEjzkoVtY3/f6ROLcopauB6EFPLga7x7
qgju8T7GxwtYdWwuiwWBVKY6AaA7go7ECosb9Fuf6jiJKGKn80LtG2gfVk6hV+EtYUQe5PGEtJ87
26lt6rApek9JGArEg6lyHrmLX1K3FuQnvZcWs/g0ATImR+62ZGYOzsV9W7E1Cai7qmC3x3Sui65p
xTFdTqcGVsahIagVq86fIFa49+ZvcDT4vN2ntGM9xzoHdexg7twYnbU1pwkmFfcTgNlzOo4ch7dP
0xYmXIUmewG8zk6FAyDwOOEYcitcPG79hDv7YxgAB9cJSpwI2j6A+GWdRmsSTrw1Bs8ogHG06+r0
bFOCb4TnbStiXg2TidLS0yORIbQ0IIKct7TFWgDMflqBo2AGsvFkdDdp2kG5GbNnV7y1FR5og9Vk
/JF13YUyOAsQlHExJ97BUKzweHLzaHS2hl08Oym6QJXeA5VZIYy4fy1LTdC7En/V1mR/ly59mMSh
6PfjW6Zb7drozSxIW5iGcl4+UDw/FWXRscg3vguPFSLRJnzqYIptVVFUeM52rIFNKSteV1H7AggG
XRuuvSMBUOQyMdHkvtsuZcM9IMkSIpVyxgTGfHiZAsd0vrGpri3GXsIvdz6Wo8rUkQbMn43HkJZQ
z2C8WWh7s743k2XVZKRSxbHxnFrkBPGmvDGs+uSG3WqT1cCcRaPK31mZbrO3xPg6OGkKcbHFGQAD
F5XNUSoPomiPSL8fWbKIlBT6jHEilnUCZ0183KXxvkTea2OdnJiNtCCwOiwaQr2HHKNdSvlQH7p5
vvdqkt19yM84pB8w7N0myNHT0m78RfzZtcJxYfOpFUu9bcm/cgfv1SgvsuMSUhXTp1bn3kDpcqhG
75y7XlCMpUk0ATqTouGI0OyRMy5h6WvmZy1PNjMJ3gukJHrX7oGgvqO0eQy5qxnBe6Cb7lZ5z7nM
yMLwkFX0tf5pIGhKsprKQqq/ZnBJDqfVl7p69ozhrFQXuiN/i+3LPBCungWGc+JUZezVmqQOe3hc
WtG84Tyh7jfGhxG+JSEJ1bqO5Os05FffSI6IsY5LStUVD1kgjBK/K1Sx0OWaQTLKkFGe59qgiUwZ
oRQGtMXRxAaNB4DVtiPRYgIDMPr50V0cN/Sbu7aOH5RX4ArsXhq8XiGmKa7rKkNc4zDG9PsP2DUf
5P41yJ8DvFSOgo+ptxyMvavj+3PRe78QX7fyHf9EFX6SaQZVNa7CNsfPkgOWMjQm5fiLogPRNzyx
I+qKf3+MyF/nTDzhSqBmd6rzIo2/gZ0FzOHig9kGICZ1N7fmQHmPxyZRzUvkmUdUeU6JS9eYBO9C
Ia6uFBepM/BQ2RH8Hkg+htlUnP0pZiAYJJYkByE5uPZ8xEeehGOGqSAXGvI8clAr+RpXnReMxUHl
Cr9T88pC8DK32heaN7oSVEn+64gzPfb9KzKrT9W53zV6osW3fuR7YtBMazNztwbKuTINgITT1hmz
N4H2lFgFrgPXIA5o6r4SHvAIxgHP5wqodQKHGF6TsSvIZKSSQrYiV2n6mjVcmYnhP0mnpqTqt3bH
87U2WD0Ja/gZS++lcUwKnsTQqSWdTT6iB82wZwxd9+WzptcGa9VZzcMwTr8sRM46gBhAPjuNNEVe
Y81yutnZxnRNs7bkSUMTYM3uUW8oIAdig/CyTVcWahpdGC4xNDsNApfczvLQqd5Lqv/Jb3i2zrjB
AeHHOFU8p+N9SBseMlq9zSc65pg5ktV7BNzrW8y24Ed9K19XYkgOLctsRUe102X96DS5SV2eF0iC
4FOphKe1N6crYzS6oNEZDyIwXPHar2VZoRRs66uZV3eRjFgjA9pJR5dUx1xbMYbtViIr2zD68l2U
WWlNsNFwQxdiKSRzwAdOIe2bsMW5I/ETRaHLE7mTJR7TmVjppTrZfv0x1QpLoU61vohqz3yUfa1H
qo3PZrjooJLPGYdq1ssfZ0CfHelWTSzc/dA49JsSbSHee9bStocprqOMz7OrrnkANxrzZpXXgunK
NcZhYdDBcN8lIHP7j3HkEVtlPJgMi3K26s2K9ZD71bjWOXHsu5boxEBqTrM1Rv0b4/TtlBkzqkkI
JITmlFOy6kcmioDNKBCFddCT5MWGqslW2eDHzLneNPTYhBs6IT3srtDVLyc/RA35IIQPaqhgZ0G7
KJeczHWNnbZk4oWLJl1ovtTCzQ+ACA3wIM5sZXYcEhXGj8CUbK/R2dSUwlFzIWJW2zjSLYIbM3Gj
d05HLAZzjgEp1UakA3xkDyZ+P2SrYoJgJps7VfhvfSLiFZrwLrH9tbCrHuaht6xa4HE5lsF9Z4ZF
myIDEfFT4lvZOi31VWnzrkca2Xdd1qC09oCYa2qKUB8s3bpiiOaXsBcotjQIHi7zRKZeqH7ap5yO
/8jDZRPb+aNGktFW6DfbzjJoD50dwa4TCdMmrFpW/WQy0DomDYG2S2nk66whqV6mjtoNLtdC4lYt
XZ/1lY2g5j3TqmkGs3htxaymdTjALP4qTz1QwPtrU9o/bQmkvRwl/pBYXI3Ymnd9x22AMYV0ouEW
/23VKOzyhf7GkxDl2ksparbDiulCRHHHau5Qe4V2x8O9Dmd/hpl26+2i+WKVrJdTljoH6oF6bffE
BBmI0NwieRotBhjI4O0VIBvCB8iaDQoxsloVoMoMbU9pFUxQeAK368tXpIoDo1UoUWNsIfzrY7Qv
ZAao+H1Can7IBME91NthCuJ5HfnLckR/zRQjI9p68c3P2KxEaFvze5JXRcDcaVrH+oy1Za6Ojrbq
RRtvy3zgEpbQrkH0pXCx4vwZhxwbDjMjmTbKBpJJQVQgTYzSdV/DUALoQR/RY+xhQdveO4W9BLUw
zG2DxXmvdQB1G5aFz16zbEbXuNOWvPjjZNrA1bE+iU4l8aZs1Dkqs++kHRgdxfxuw6gYaBtkG7Nu
Nf//FrlPgS8IwiBwqnMhtOyaN/eWbOc32RBhaJJi+tfAeD39D4zNmjf8+ho+3ydL6GjFeRqfxiYu
9mB1GSlnIB9rt0+OFuNWJAcJqVZR1bwYbvEg41GELX9WKOpGu/z7go4eenkGfQz7bYA83HlmdVSv
4WO1Z9bfDOkam0uhWg4luTuncbHsewMfMrCp7E1Plw8Q2c7JTXPkhLmYIJfW5unflyV1yf+myC4j
6xH0duhCX0Fn1iyv3UKfqEq3fNIYNziNN3z69yiz2+/uVjDaUY/t11vImHYzMF0q+lWuuET4Jh4G
5YPcLOe7NgJ7VXZvFGQI9EfHeNZaN9r9+5Y48WYLGZnzcFisvS54yBgmQWtU6j3pHnbX7GYnF4xH
7bM+Z82+curpPAKXD8t+qE/lrMCzWf4e1RC6Vewt7312JEt7497aAnbVaWBbuneqPPClLo8DRoZU
4UqY5S6FqRPYjTke0R7bnG7le9eArgFIMtyJxXrwLVs7yxITXDVN2Vl06gZjlIKdg6ef/SoCj2BG
bzFx5O9ZlhNtkY71qkjokbvYk0919B9hZ7bkKJJF2y/CDHAHnNfQhGbFnJkvWGRWFvM88/V3oerb
tzryWqa1GpOiuisUCDl+ztl77fG5mpv8Y9IRyvcKU5JZF/NFJ1XqQNe0Z/4VKiJ2oA7ksWSriLHj
Q2jOTcZZ9ZiW84th21ALOu7WeBgMblw1uQYWZM5tYSK7GbUQqd0IO6QwaUN0pIbS+ybgBZ3HNXbj
fudqMeQzRYvcrTL32i38QkYm2FcLlE1u67g7EGJPhWwb9HIESCflWK2TGpQqsoF+g3OgYCA+JiT1
BfJHpxXZRZh+ehn++yzIGnfPpuOfnwuRzvvcZol0ijE9phmWbqGnzftATzMx2vgvuKkv8FCRFahj
AhJmw7K+wGXqzptt5CVgfNOnAvHDZqhaMrb8OQK+EUqiaLrdZJP/HIOlmYhW2FP68G2kMcCdHxHb
whsdgOm8GiG3tZExeRaa76Q8021lek31Ga3qJmtvmFag7wM+RQzzUvltcZNNScNpmOrHIH4ZA8fh
N0Wwowv+mNItHvUa2Ki0RrSmRcn/pkEXAVJ3o1FFnbOWLq070muVwmeePfiHdLFJjdElThr+eRES
+tZF6cofx2nrNNSUAwiZQIsPMTeao+V+VOFI0FZrRS8+XUKJBIVpFSErfjcjMB7fLaNgTbcJ6HGh
LdEvMvIrSV6bsNa77ainzhkPcLQSxozPbUmezWFAVP/kzSa2/TMM0iMOxMlzRDa8qREqVTkRLKE7
8/BmWRpQ24VxN/WkZNVNvVbUA69TMS2EufbdHQziZRA178iPyN4RUNqJRM6oj3IlrNp6qGLYLIl0
cZiYrle64vGeZmymRb4LeqqPxu2nVc0wAkvCBCNjIBKFHx37BsRhPOX5Le41MmV9pjhE1K+ZCQUH
s2K8PpB21Ioq3t4/nmT8kYkxvJlRdmsKv7mYqUZMYWDrz4JFY63VSXELh3PgIEkDgVbh+4DnNLEp
9ZjcLznWssx3g2YiFR/fXIxPz3nHGCXAm+yNkk6KoyXjmgY+psHBvxJf0G/9XHPR3ynQDUPabLrA
QnfVadmjWQ/HEcUz5UjOTNB3zpLb0Ri9BvDjnia0SmChzQ/2RdqrEfH+HKPeE8yr7UaZKj4eyhl/
+laVazCZxH7/1wCq21xmllLHJly8maX5rDvIWeam8QA84R3tbHs30qTfCxflIdoxY/IHfL/ojVwg
2N4UzK8unvOdbo9kVZdtv60T9t8ltoxUCXdlkR85yyY62zL/4veJeLaIDMCXhdPVd83sVKkyP43j
di4Jb+4B8LZX85WysElPsy3GXaD17iFX0sWFnreQGIbxZvklngrbhtVHiYwocl37DWvLUsbWCLIe
B8wbyD+mnAlVvjaDCgEpUqBw5L5muebG0mk1+EypkdRMxYVgimf09cnubnoqc9Q60qVntfh9+9Zp
riEorsI0aaZhZgrFVJNbBX6idY3FVcoos53JcC8kl0CREs7oBuXOws/MVNW+LWTPrW30nNyWHoDr
0oPSRBhz6ykPpj1bJ7gqpDepiln04kayu+SaF7HjjRMd8blj+ynTeg+FrwZCWtPAQImse469dNMy
1EJ91ROVHifFZlgYCybF2Mp2DPdwf4mKiTj4oH+0rHI8OVnVn3O9CE80IFeIPP1AbwkusqZzUFbL
WfP1E/YcsuLMAvWDGqK12SKB0XKGN3IKBxzFfMI4ffsdOSL9EZfEBqhP+FYUEGSyAGZOF4ngzRy1
v7kQeaOLTCII0uEElkvfTvT2Hn0kj+CNJuONwN99Nek7f0TBXZOn8DxG10EvQJanDvJMupjVKbP7
fAcJlKqhAQNHggEET7CIT4afBgS6hc9NwGVlJuN0oqcy7FM2OogVBX2MPmEqSLKPsgQr0QDmdZYi
2LpdmqzIkafjmHfZm95ZyKCHditqi7aSUY8HrOEaOSD61V8sXrTqxJZx6d93xlJXNV5NI0q3wuRd
kc6ojfN0dgrimLQAX8gYblncTlFpg52uRt4fVVLR+a9Q/J0neMVWGbjPg84tLDNL8wm897UERsct
im52V0AlU+5WJz2UqAtsl1XDNREXgPPq9sOsneKqiSWngtPVz98DHaSgrfDl95Ow91EX7OrlSx5O
KqLB1jiehBh8y9Qe4OtxYk51qeDmUopq8gBO7Ckt2Q9pA6Wl1dMOT5N2eMldATop+pgbvXlHUInO
swPAljk4fUjfmVbReCywHSN4Sdtd39JSkOOWv0uc72wafMQEqsMXoycp8d0ZUXi+P4skHx5tDjsu
o9dWRvlRpxmyRlKSfWP//05D6TQx6WsnCYfPqhC8kRG/ZqkNEqkxktDm5DBC8Xju8sbhSifCidaI
bHPorTRuLlVa19weJhfWDeTnYJQt8fHKvIwSpLfvLkY1YiCeQxb1uauZQFjgqFqatA820aBPdjPh
WMk7EEJN1sEUNzBCxH72QRblKfM/BjrdhdtCL3GCfG/wSaznKESJOxxjjQAvlypXLQekvymUiN7G
AMJLsCLEos6z3KF+gQKaFh//rKfLotoGxbjPWZEfqgjem4U7ctM5yn7GvQElQkRvmaVZDCeEJxni
re1JBofJjWPgh+rSiaQ4FUWL2AQhCl3aCrDOImVxi59+4lo7MZPJpfoGiKpBHGyUVS853XqSCgRb
X6gGyIOH5HQ/GNLHvD0RmzLYeX8q/YlWGUPPr3PJzKruDHExSuRRuGq+Tp2lf52Q0a0cNLxpXcL1
je83xNjaDQj7bmnouHQ1huYLeMG3aIrjD6nCnV0nu0Xx9KTgGbyOJMFbUF+f76/mxR05RsXL/RUM
aqDxzWtZ18NDXTcVpXSeMacsmTaGefXSxTmLsYNfLKQn8+i0NkPCBTGlucueKUiNcybDaMsOKkFN
lym0WeWxl735WtNdlnROT25oz+chTvRzldpqhZqiXdNWAsg/psmLFeq3LlLyp635awpZzJ+Prq1N
H3FHe5W2zhbRDX7cavSZy9Y1J2E55EgijiPCfSxVNfJwsz7en4G7ZJNAGtP9FWkrhfhqQ7X7G+We
Js2/Me/8YADq37ht+Qc/VP45N9p3AHr6Qoryz+MQtgx2yWcDixZfgRk4+3loXqbllUII8ODKpt/p
C2pJT+a/aAMWb5Y5LU6J0PZiJ0re0xKUEaCT6iLb8BXIJcWnBrGdlFPni5qSV7bV2LmQpURS1x4n
Q2doEC9hCa7kbTAP8CGsZVrjH1WYdk/h0H+3FlFzJGsLLWOiH++HZHmmyUUihHR6I9wW5vLMqMIx
l3CmXBevdapF62nWLe/O29diEn4yBO5eGhOvPI3V3oe4yeTQ5QuUZZaHT8Q43QsIo2W+lJQVKVru
XNvcpp30oZ30+CR6a3yawIfoLY7GJgNLpUftY5K2iRerON7pvoHkcCw+cguR6ASx41FF1vvAMPDB
GC35dSRFMWkjqCc++a2VKfo12cTW19HIEaQN3aMxGdal5zpgpKEIqUu1bouZI7i6zRSc4yXYjlng
9X7IFPW/Hbu0PHvtZ+K45DHkRvcIta5at8q4cgWe2KhOF71K6O4R0PNdZ9Ctp/TpkgT6431rmrcO
8AcSbbQZlpWmm0SKTtlC/6fTn01fna7+U1jL50gHifVbkIXm6gzT8LQumRr/CoBKmG3rcgjKldSj
/jT2TrSvEywybeIe8ypCMS3DjHYlNCnYa8cimIZT1zofaRGD74yc+tFI62jlFwktJhRywBoH20Mw
8qeIXuP/904Jk3HI9YALZshPUVWUhVS4uAMQhoUjfueQnUi4ytzYePGd8mOgHD51VexsuJ2JDQaM
fQ15/OrO+rOd292mGPqUO3j8Da8BBXyX0RysfPGHlIxfMkg4n8o0bXp8xAhLe4l/+tf59DPUyX7b
FKtoxkWvW3DgE8ekQ9YQgxwifluVGdLd30dzfE7ckUIKg1PCplYCF9E/nZqhJto1tmAmADVUniW7
g+saf9N30HCXYJz8/W8zP2dJ8+scoUtWAqKtldI/ZUl3OJSpU0a8U9hWfoDJf7BU0v4oKpxSEYD9
p2lwSYqV7beyRedsCdCapGfWVRm8M/wI1G1menwoK4OEXJn+KJMUKUSQuvvYIifJdCvrsZzHZNnQ
/CEH215ORfGvkHEpHEdZjg1sxhSOfg9E+9fnM8TZ4DCB6FduaxD/OxYHCvSQ5PYbe2/4PqkraCJg
JhDalnMngMeW71NRdOeJUeEM7HSVjbJeZQASMC7U2lbaRIVS/PtoaW5Tqltffbuq1iWxVJsqDTHb
yT7ZS8h/QThGOyes/tYbRi4WWuTV0GokvPoajdqGW1xhy5l+BQHmcdUctbl0V4PTuAi/xImYX//N
FvUSj7iNMlrMgj7Qhs3q1h38gb4uds6uWrbjJbDoEmctpYhubbNG95nOxGdpWFszDPVzZE7ldojB
ydYFtlDdTclkqHr8/wYO/d9fLYbx6ymnU83gXVlS6LphLyGX/zrlhOaZgyHwkwjbuLAYsc2MApeO
TBdtR8yAGGDZCXcg964mLDpPbye2QUtUaa4aBIf5mgZX9eSQibbzy4qRZsoEsq8ofZuK9bUcp/7W
QlBHdIKuM0jn99qJ54ectIJ1lzPHgc5rH9hBt2caeuolMGIa2YhWbbjGeLSLa9e2+d6q62iHgNF9
bZryGSpW9yNFpmnSg0suzRwbXxBbR/g6q/S7iVbPhODSW0uzwm+08zTRzVCheWz6jJH40LE9w9BG
1mxh3HAaXs02EA90d6jeG19/ig3LuI5IO8p6HaoGpGGhH+E7A4w1A+2g5lI79GIKgO/QtRwGxYRN
U+7B1jp9nw3RgGkhW+ZwpK5tokbMa8AS9RMWv3o948MQvm5ATM/aS9qaiG0iA/EE3tm0uJl6cwpV
VL4anW88tbW9oquo9r1AloS348poMHoVlVbtTTNMaRQeaBuNO6J52GaFYvAAksjNEDAFcTW9ZHuB
1zBgzXiOBDG3uR5KIg54hgqqu3LDVw/UKp6mVH6E2tYef3+Fyc+JXtIWQhoGa66hu5b8HHNdCmF0
6NoBVWf6Cwhk415XbhrwYdQxGIO7ofYEvF38h360TSDnPrRUgpu4q/xVJwLnUmjWOQKNF03Zl2BG
b67mD4gd96DGyMm8EZf8aWq1NWgeFnPyZ/JW968jASiZLruTFr0Lw3dvGPlFV7mcMH1x5APsCmVk
fmtiuBjOAfjOF80CGt4rklRHgPRMqYNw8/vzYS3ppf+zxtlCmrpyLFuH7670T184nVggIMeIIt1q
ye2V7nTQhh4rlHS01RAMX1wDNYwfdgPOWCh6AsniBUXu0QYRfXI41V5ldAPt+f49TIMJKZ8uLyiF
47VOzhe0Q/Nni00B4CX8jXFthXzMVjOVL7190IX9hm9Ew5nPnSfSjdd4TcfU2EIb0yDK3vwZelOc
lo+xzpddMzDFVaGTfuCFBF6VkOJQJc5TEH3Fj2fvfdclUxj45CUhCXzUZf53bHRqrTFZu/z+vN3X
/s/nTQhit7mMHE7bct/790LF5MXw/aTA6cLon/WpwSgdFN+qZkmoWyoNa8j8fWroR5N1/kw9dyg+
BjjyCSKdWK1s4Ci0O1X+yhf2ZxF/jdkrm6H1hmrDXA39Nu9yYA2toR5ozWK9dXx3VTqKOF5CiQ72
gGGn0aeZE2b5aFRwT7vdV6tukHsXxENNPZFvBm+Q/fq3yF4SL4Kdk0ZULHXLMgdZaTMZPbSAHv6V
T4OCIaDIdm7kmjvfUMusy/5exKI7GSYh4pLBo67b+RuVzU1LjPLmC+PSFfkJf1Lz1PXRpaRD8Iec
NmPZH/zveaYVZJmKnQr/NcxP12eZt7KeADqwM6p2/lyEFE5U56A6Okm6C5xYuTX7tAQWAqksnydz
L0frK7gleKSNZlJc4yr8/Ydv/PqlkUCXXNfiHUndkZ8igfu4qGtzgvwQ2+2+c6runEB13wd0LzYT
uRdeaHTjvkzjFn2m3A9T9/qHd/DLtspmIXNtw7JMoZShf3oHbasDcaSBtkpjPHkuaGZ8Vz7ICX6V
RPOzK6RFby7p91T4LLjh+E5B5PU2eSTEX4k/fEy/hk/bZIspoSvbcVxD3UOU//V1UB2SDTONCPwI
u3No99UuT7oYI1HqfE1ryO1oNfZ6HmVn+nQvwPWMdzil4LVjaZ0TbXYOkEbf7axP94ZEQgY/Mdza
xJ7YTHOPwANCBk4uiFqrMbpNa0T+bezfDCscEopBIfZsFYCxMamz/KfWyrW/VXVuGxm+kS/2ZTZH
+ApLxAqpeiTUW3F6GofuS7n04O4H14FLktmW6dkA955q1bibeA5vKaXtRZDz9JDrY/RlFmjytKYb
jvee8P2gRe1PqTLfG0QTnH7/Odu/7NbJ4eRm6EgYQuza1acAytGyazgCfsokCUgNpo0FhqEdeEPa
DQI2ufKhI1dxLsF41WhqQqdrjne6ZQNbYudPqDgR56Md1EmvnGLgYPep6NxGNzHfUg0AkWb00fb/
JSlEKWF0mdUfoSg3/4QrMGiip6rBpi+aADjSfw+TyAeCIx47VnUyqbLhaxuz6aocVAztEKnXNp7x
0erDVyfC1weV/IO7ZoDxsU+fqgEwEcRGpNC0mWJM3EcoVNUqpXG104SLhbIPXMpIdR6Z9MaJ0270
uhMbBMqIdMsw34ZaaJ5hQ9EqbhenFBtE0PszwBJCUpD//2l/uqw2/7saKcG9kv8oS7dN+amaSVqA
8hmzYaY2bvpoq+Z7nCnnK4mazZpUUOeQldGimEv2nHjoAIzLDjXT4IMjHsamY04luhDCaOdsfn+h
iF8XBEYcjmnTCBQsCp/v40rLffoSYbpSi0BwEjFqq84kciUa+03vTOYjfTRU9ZvORgGGranshuqo
lQALNS4kbIfG7PkTyokZFdGqHcCAk9aOgwusBFkp6Gdd/cTvzdZhXRIQPpnho4Pjxarn+NqY6HaY
0gXPQAshIjDhawoH/8MM4QPkx5++Fr/u4hSrGB+FTQFtGdanFHHKfpxvkIpX1RDvwh5tUNOSXmwR
unPUelzZeMWf7j8KnBIORWRDxE0btMRRcNZK2yANKhVXPTCvIwJ6wJzRzVDy75JmHLSc1N4m7MUe
DMqUhzoN5kNVOrBLYv9cJa3xIGbNvfa6UZxHpN2rcM7mD1a5A4zz9M0cNN0jhHt8IPv0g3iX8VEs
Byexv8GHCIEyDm+JHv5gipFfLfhxQPK5y6f+GuYzHN2yofueq9ca7t8BYl69CW2j8PKhr5lCKFB1
Ues/pI2+S8vCANvQdd/Y1EYXfKn7MrZpegZXjfjx319iFGG/XP2uYTuW5EzY1GafrzG+hIM9Jli9
4I73HpoZfwbwPmlnTPxzsKSZJ25+yhgdK7CVGzlr094ZC0BcMhqsB31TK1Peun4AAVRVwhvnNbIi
fMx5b28N4O9/icr48Ftr3DU6coK5DOjqq9rEVdeVz0OydmeMaaPeidfcRiMTdq7+lxhIewILt3I7
vTsNNm0xg1syGZGMnjNMuDvVymyTmsyTy74ydk2VIVYex/Kp4fTtcxc9TIDzBGKjZ8w+O/9kBuqf
SzyFwHn1ExXUQhodHhsGI0zMHWb9ut+sRef+qNzC2MZlLR8Hn+19JU56gPH7oeuX73+EBy0JsdHM
kT6tLWdsn/y+8M8FdFpGLd/tLLGBJFnWk4uojSJghg41eYXV6QAyCK1hR47DqaNVcE4XBQBWc+eB
NCj9jBTK3RVsuRkTWIvMwlxFKpYIL3UcoLgR0aXV0aaBDHCjizRsM8DEhwTqSkZ/FcYFBzvUgcXo
lBZG09LiQhT9prr8y9T6xhmJZ8Q+tOl2ZGvOK7tx4isJIXT1C5N/WW0eLOhrLBFtDN4qThdhC50K
rF04/+dkHaVGfujmBL5Co1fbvpys3cjQfCczI7qYhMFzsbknsRzuoV6j5FIQaT4dotrqX3LNs3Um
0SNQhRe2LN+dDiCv7Lyus8R5+O+h0Y0vf7jSjV9XU9dx8QjYpsO25pftFeMBy2AuV626MJrOShDY
6Ie0LhmChqvRVfm+zmX96CC1wLaAYRoV376n5r1kk3HoSHd9FH0VX0b2jyt4hjN7jiRU3CJJiFhM
TbX70SXtUxj284Xh1fxip361Uja5Nfybr3ociiOQSHFMMKs9EBTqozXgpe2XP/Ff5Ec7q+xNqEXd
bg6Lvx20ordav9Q61vCqzFFxjMHJn8zsFs81CwttFXr2TC+VYX4HdLWdNc3+ao1vQ5ePnlU1ais0
O0bC3u9yPSZ92UxAjg+kwEocO+xusyvceoE6xwF7gGwIw9xgkBUJPt3DjdNtTNUwsoIhvG9CE7EU
1UtB3xqUbdTf8lkJIFyBxobFyNaico1nZ613/fRsLM+rPm+pIYtTmc0pizOFJEkCyQFGY/48VqiY
4fLSkSKMFNKe3MBR7N/zRXmR5f0xYeC1cWvsSoUmAXQWf5EsO1ygAU+nFHHxKovyhaTk1psZfvia
nbV5DHtCARDL7mhEjExsDfCtYh4/wFo99INFS3uCbJ9Nw7iPtLDDz+zErxJQ8h/W1V9bpLZr8h9r
2ePpqA4+bSr0pDbjpre52DIBPiLBy9SmDpjYkWSXBli3FXfjG8OAF7JugDpNNP+0qvq7kKZ8lIBw
13ODC9iy8tcoEAe6OeV3DGZEBSHxtfy31oQvR6F0lKXc/eGbIn/ZoLI5BQlFe9RwFW3sT3dinVQK
DVhYuRoMs9xbXC0IiMziasDoKTbkNsETr+z1lG4cGiKQw+6PbIRVsWGPzaOmMj1HFf3S7TxsRxYq
sTx6sOzuViU7O9k57hbHpEzYz+5EvVPT8kjtXXx/DKHX3R+atXMLjwdbXfBFw+BZhSfuD8DU3EIr
2lGFVwzeWHg9fCP4ZYUXDV5beMHgycAruc0S7BB4aeGl1o6O2nB/hNbOHHdGOaERoI2NDnUTVU16
tXh79U4gGKl37rQz611m76xpl9ik1C2PPiSqbnnUoaeK5VGGXj8gwfXawcNl5a/NwqsXtp1HpASP
fPBSJL7F8gCwFvJHBJ4GuSLw3N4zSKokhYNbReD1AB8DL7B2PHy5PGZunNWO9puFKHddUITFOxKB
kBPzSBTAnOUxYRTLt0O3HcJtF26Zgvz+ojB/aeI6VKUu+zLTELpp3feq/yoGHdwQqep0QHOJ3Xud
BXGwZbVi8hc9W4hNdJKSAP/M70UQlceK3MwV5JSefX2UYFfiC1oJm7ZuU01vBaltD4VFp7q3fEYy
YX+2EmJTmBb4j79/38Yvu0qUMoI6ltYzRaZ9vyv8632Hk8NcW2cDoKTDJG0K5GoEVr7WRFUdmArS
YxnjPXjf/okF0d0Zxes8KvmI6Vv7Q3/J/PW9KMulzjB1WmiG+NwIN8B3E50J3T4pp3iVhmVxhlz7
Qxv4GK1UkNUMkX0bAUrz4hRwAXq/bBdN9YBxezcExfQtFgu6p0vwVzjzAwINk9lEY+9jG36WGc/u
V1KZHlXtln/qsbq/LgpMelgUdJIxhGnYn1a0NsjTJh+B7Q4zbXCCE2K+IZk2rclqImyFZR/kfW8e
3UGaR205dGIY2OZCV7n/g8Li/hdlFOc4ibdG7yz5NKKirV3AGM2zHKEGQTdWaDZXsRxYlpsr2VaE
nlvWtmqc9iiGpDven3XG8KUYmnZnt1i8Cjt+Z38z7bsCvlBZsqtgVEtaV+8fWwi3sGfjYWuDmdm3
aeqi5HBB9N+fEtLUHHRny343U89A+8diF5Qa1uXOtLA8lRbhyvTZlZW0CC9RdN1/Nk1xuWbIRBLd
ojoaC5sSmbDbjQpr40IIBDqMycbcFIrwVqGwWwV1j/CerfHt/jNkoO41PdFn+78/iGeIeX0BQA4q
ItgIHHC+4otv8HeuOyEchCAc7BJM2XKvpk+9iRHMP+oZABZc9QOuK9iJWddc6phqPRRGdUOmiNN1
hFuUurC0W6PzpF+0L4bA/NsXCmOI9TPKs2mVkqV9rKNk9ICpO7gsGgF4qxfkpRlL0hySWSEWxU27
C0RbIPVGLuqkAA3STj+MoXuwglk+Zz60QRnTaE9tKrBEw9m7qIExt2KM7UyS71MX+q/dxF/sYXDW
o9kgGZ1qE5UAq3bi6C+NqoNbLjTzTbof0rKz1wz5WRD5wktkEx4GWs+H+7O+Iw/t/qzMKuC3bQ8F
d+llOBkJpVVbqn1ZEkmbYwF8aM22P44Lt66jjXbM0CBiBZndHc4B0m+S+FtKub3tkf/s52Tyn5nE
vCM4OWdhjAvJ7wWdicZnxCyn5IApQEdchdgJ9kr9XXcpyptJXaYoxnSZ5e1FcX+8v6qmbF6rivYu
yXUtEW2GpDy3WgODHXCDsGYXrmXsEYLpxdExoBtxeGvdeXyx7Rn/j90UD42yif3Mui+9KIYD47Lh
wFTiP8/MbhwOuctFTIYO6z9/7WPflvOj6owfmmzIVART+/jPz9PmPPiFe7q/uv98cuVKRS2uBTkf
HB9jfeum0y2iY3AwTG4rk00VSxrCI+RyFI6GDT1VVP4hCXqc2fMS6cb3CtBStPw0uv8UfyFau0ge
q1blFwcR9G5i9/iAOsI4/3No+nmba8soAevqtbSndj9VPntToS2N3yWMlKXtgYYH5Jeyd8Yd06pr
1WfN2dUX0tmgw+0a+HvM99mXnDjbbBdVoHOoqv39BeA9zBbWXp86aXiBZBKYDgakoXT6SmpU9qrl
wRavmPpSj/SvsAXviRiUp1F/jIPKPdLRwp52/9FcmJKYDw5d9K0aFIKsShI3ehcNDouWtLFGL1+M
eyhPj25X/ueglpfKxdBSJXLYkXhIEFBV/EVkZfvElZkzP070jb00koZa4T7Jqutd5KcFsbnrI4ic
DEXjPYDoGG0n48/WBg4bsWI+qFAE+1ZxPzBzu7zpEGKitO4vbOx+OgzxnioBTYhhc3NKsAAe/Kp6
doiFR9TB5lflyDXiRkN/I/DdglvPdy6/0JtNbJYS8yZBozFR7vRnuc51MT3kJoH3DfJxJNaBTihZ
Nx8TfIWHGbOvJazp5NfxfLo/ux8oVNhkTYK078h5V1qUe3ADrLPSamLSiM495EX/qgziBTTLmVal
pcwVTaL56Nz95moGYUwMwVuZZe+VTQkXtmayZlMsVk0pw1szhkdRNPVBbwnjkRlDdGY5MAdaPzI3
rcIogRicvUuxRAdEek77QFRX6VQVqIoUaFJH16u0Aipyhj73pJtg6QibLVyCgnwZkeHN9HHdXPqy
Ly6aTIKLgx3XWME0Ag1cbsJ+GLY+2qCXaOjLPS38ZkXrw/FChroPvQRb42v1fw4dtj7wpT16Vgvu
sArq5U4Rtl6RZeS5812I4U49tEWZewBAmmtgZWBk2FkcZi18tumFfndG+ZMiXH7tpQ2dMJjCtyra
+yWfxqScidDNdP7noGXkVaysTK0cvgP7IChjKBLlAntJmEvNRX1kYuxDyLhQXXXWWoqci2IF3TkZ
PwhLD3GkN+EtIIHNjTTrUFqD/2RYJuR5bEiG1hM9Gc7jhbSjfD1NM3DhDsSKmvU99nxklQpUm5aQ
vkrTvlpPDhnf8eCLcxJneyPrpnWh9T9djdoAMDAylgBjFSqjJ0MEEP5i6R+KgE4SjrXNGNOcSTp8
j4YMomcknohIyDpf5WHjPzdh9V1PYue7FeQ/6j6AVNIDNMXWqk5S9epkMoEnZRd35Rjq6FPc4q+m
lsCanPALqYPdxqeMBOZIeFWdDXzA6NyzTKOj899DieX0GJeWvh7yGJ5lIH7Mtiyf5SjF3hCY7go8
BDuNc0OKk+ZwUZtPo5HJfRE507WiLeOx3wSm3mB+/MN+95d+HgunqaNxcUzKN/m5m43pjLjxDhNW
WMnyEtamxynV1zozYBUVCG27o0C1teL/CyjBpQg3HKQFjAxc3ZjOVRx/g4EAPLt3n4vG/KZbyfCH
ffB9q/g/HXfeIzWxbTC3d5V91+j8a08+R4nwnaJNV+ySV4ajpRfbIjQk9uf6FQPB6yjj8DioLvFs
rvr+SCjqoaZh5Fpjc2WkuJmoXleip7ScmZ5swhT1A8A2pqqYhRiowscqjadg3OGQ0JGesunPsgK3
E/h1vinxX0yUtjhjF0QoRa3eyr+U6yOX6FtFiA3ARdM0x5U72G9uap+gvYQPpuvKdeUA5w5KEltL
d/Zm+gjUvBEh4KEb75RNg25qzN2QD9PGKHdmNHfoffIvoZueZWhxBRqtpwgssJvq1fDHH2k5wS3j
m3CQPhLGYSIkqYRAi7u7f/7DlfGrMs02GDshDEC/hWxrmYP866xbiYgGTCsQgvIhP1qq34hRNG8K
s/SeoNt5DZm2fzCr0j0VLWzaaWRDsgyWVJgjHv2C6CmUPilky+2bD+f779+fWAqI/7kquBBsZSod
eZ5ymMP/7/vT2GTbYkbDVEFdOiuneJz1ptuEY0Wu3thh1GhzpkyR+gs1b7dVuViwjJTZXboMQEur
39gdYgqV9f61CBYYMXqj+4GUTkgok15495dt8RYRJSVMsEYtkbdPgfpaZ4IB+kgqTzt27j4q+QZz
H4kuju4cUVOoS5RVf+gSGb/UVLZNKcUHLgx0aeqzcMVG36WzpY8w+WQH5tLx1fYr9zyQcBnfJnh1
nh8Upzxp/Mv/YezMluO2sm37KxX1jrroN3DiVEVcZiaQPTPZUy8IWZbR9z2+/g5AdtkkHeKNWJVF
SjSVDZq195pzTFJC2NUe64M2/9jApjJg0xdQX4jwhuSTVfPyXr/7LJCDCj4RIesQjuerzF+OFdDU
0Jyh8q5aXBYnSartc4Rpgr00jBuYZTZSoA9HJsHTzh75VEqk4E32KqdkKBDqXhyDaZyObS9rZ67Z
GWFhob6qTEs/EfFgnGY7Iwph4TkZ0iR2+wh7mIYvUdsxWQSNuQuz0LijUQfpSVjjGkw6TH1R5ecG
J9LPj7uPq3JWySzUkGUIAxWl9W7sngY4pPm4ocMKyFUoV1HmVGPzNHkYY1ICvP0xV6/sHCvXJErZ
0srjtWDIfFPF3j3Lt+ho5zmxwVZsrIQHVF8fp11L9N1leTCQZqEa17GL2uS9//zJf7jac7G3dfa1
VYMtGS74bz+nYCBqG95ku2LOQZKSSRxYmIJ0QNyCwVr7leXMeCJeM7n5+b/7N2Jc1twaOhmNDo5n
8O5kLStdr7HssP5TzZWWhbgeGhXIgSqkW5hBztBW9l3A3pwKNOMwMNMlneAlTrV1Gxb1UapV7dwP
DaCtlEElDbrv1Epo3f78af7NNixZTUzZbT5g8D3vFT2DlJdhpVQck1Li2oaR37OwCm/1CYxdHWCI
irRqqw8jXWxavhbMIDpZDV+kdjh6U/vStuOxMgf9Ni65+BtdqZ/Yn8WYgPImiLpxN6LvJcDvO+Rf
68vPn/vHnSuTiyCSNg0Jhoq09931WgolNURUBUgJBwRTEvBCbTs8NLbQj8DyfgVeR1QAy9KkUo01
sk7llIXlCHEQQujPn4v28UIlEIdaFsIUXUZ+8/4cifXYZslKV1GdUrA7N3lij0+9j5eWd7UnMBZc
ppQn+9piftD5ljgEvvEkezZ6fbYijnFpGVe7nSebwv+V8AVpZ2as+HsrmDYq4yWvKRn0eXZ1lSeu
O7lqvpKHeEw7VHuB6MIX9hi8dadBpI9LYzimqflKIKE4tUVFfiHMCYebMFktCYv/T86yv335iGA4
5K0ZhyW/E3XDMIyTskpRbKjW92kyBOtnsrdQRSokBegS2Vp24VTAxK82y8OVhBnxWTFx6HitEbrI
GnCHVsUtSy/YHF1g3UvGiLnTeK0sLznFNIKrWgqJJ5m/7cNc7OmR2jtTAZUxyamggzaqbZVA1vBr
tRAbcnw36DcDXfkqyE/vR/nIJhumnijSP5F7iw8XGebDDOV1dfEJMEd5e5EZeToB+cLZymsJIZsK
zgbhv4DkY/cqJY6ZfQnL9QxSV/johpVa5C9EejQnecrxK9dJClWebO5miMIXu6vxlhvJiUnNTk9G
Gx4Vsa+GBPIyjnMBVizc8mKHg94wiSYOun3sc8ADdTEiV1lxY9qQaE8YtKepkFb82slSxb5mUK3W
hijEuZb8Yq8jtCeCpJXv9VSrbwgCHBy/N7hRzVsRvt4gZAU7LZPkLtW+9jQVzWsY1w+d5lmrDuYh
S8W6hrOhVNdQFMXWgtzQt/VMUqwfNDkWu5iUHEdtY2M/Qt9maqi9FppnMtpoB5y0aYrgLqDfxmW2
iYK43hnsI7zCpijqacMbGICMtzuIaHOTGVodJHFlulekQl/DhTY/Ger83V3OFDQ88/49rff7dUE7
xiJEFE9uY2XgT/TMa9ZVv8oZcEhG1ZIbG5d0Ugu3joYYxChx2PqgXknl0R4tzF5tVu3Bn3p3AznM
pH3al6QfsQhaoB96aH7Ld6jKp09uNH/TFQqBoteCtqqprGrmrvYvnQgRbYCdWxK2NLErK5hW2sBQ
baz9TSwXRHzxUWwzQtB2Sm7sggBieF3jDKoJNlzJkmkf5m/F/DnGnffds3pswc2o7pVKLbY54MhV
NLaY41WyvTuZSbbHHjNkqYw+maO9AYx6UHwrvuAnRINTsiU3TuoXLUwmEHC1sa90KGg/v9waH4Yt
s+JO1mVuriw0PiyQsCGNqR4SGWdzN9qwodcfQg+sYDf67aYOFH+HFSs6WR76WKsPrkOng3utxB0u
IXmdBiC2ioo0F1Ifwm3TFAbMSC4xVp/VzLiYGmY2fldWYHAto44VkCnn8Wky4n3X1PWN2KhxFe36
QflFnzfiY06z2x4ABBy9lilXPaT9QWLivOdYLndl15VQS0TtjqNHdnclq3RxpDHYAV24KQfuGFvd
1TYY8ITdi9ZtsVzLzxKCYSTV6HcAhLSfHO/L3fFtB0s/LVhQ6IbKmkJ7d9wYXU36gZVlKzMKUfMI
UrplhQX9spERZijDeww1BAD3ZDlIcXuPgZx1V9xld1M7qTcjq7ytLXXhtVfZOVYgzSAjjMEwVpFA
6UuWt8MGeOPoeZ+zQo2xnXYd+2lVFTmyZU+HrgNwb5cK2xXMgwLUeBgZF8UhUFB70zN1ZKxtW2vF
Axa8eAiqUs+3kDe+Lt/1kWq7VYGGIBVzfnslK1vCwmEBzupgn4SXz062uWt796bZNJFYe9Bg2cr7
qXVkw8xguxsadn0t4bs8tnkD5UvF6Lp8m+XF1gj99lLaPVd1yTI2ElGMO7NIzY2J32KbdUT/IK6a
voC81Sv5UJc5IPlkl4jePPtsJtz60wFbAJRr3JwI9vMLShwfLlm1ySNCdxCdDTt/KrrnSBZoALVP
XuTf6EBY0KjIzFQDCab+fh3ceaaZFbGGV7jQJzeIk35nhubLaOSvHBw/zg+hj3dh3g1rRofywTe9
Yc8GEZQohQ/2k5P947rXYpqmznpQw2S59a7PM3V2vEXJQFBqyVDFKW85BPXejWVPUGGQBOdR7sHI
C/P3B8NnIDhMRbkaiOmAFLWqwgDEtbhVNa16pqPt9iUm/RVLy+o51Az0fJNNcNeh8XXCkBuMKmaU
iYeJuL6CsKJ7VJWAYTypPJuS8loh1rprbGzvpV0lt/bVAA3zzEInd0xVVSCKTc26bjhlgMyscmhB
jJDsBzKh+3OYZwzxpeeSydLOJ3V3FWu1SX9StKsisxoi3iTzGkfDsx828qHD/vjJib+Ix98ew4h5
8d3RrurcMcT8dv/lhhF5wwxhKOpVit3RsSQEVkU1e4NQ1a7bCFGnguzWMaa0u4u6YeQwrtndIQMZ
G5gJpwNJZDukZM545I/4tkjASQE1COevJL+XUOkpyVYt1ORUZgNJcZ3A3cUGZC2nd58cG/NV6s2L
ERgzOU6FrHJaWtb7FxOWeVKq0JB1tep2fca4aNCeyyj010mc+aULjqd3R7tMtoqIR5blXfKizGjn
RgUWlA90qTFIQKbtBCKxL5V+jTHhydhovvmVcUhwwP0mWZBqowLUM3QQJF2Hms3kQwr28GZWia0Z
jrTbOg8fDYBtr7iMhhu2XIxzG6JANeLiItIzPM1pL6NER/gxfxmUzbTXE8+EYypzGzUilqY1Cweb
HtEFfVy4WWpKN0hkBnRjicy0t54IpfXsL5oxk4gmg0g3s91PaKf2yxZZDrYku5FJJ/5E3GB/uN/y
NnPhYzcGt8O8Qfb2mAnAfUetQG6Yt/kjPW3qSKKrNwZ3Zm4EWX9UGrvDgd+9tHLVIXwfpuPyEOQB
CJLg2qmXQb3U1fzYVpfOv8jKLWUTzKzc9udS39f+rVDOtnL2gQxdahNGIodVAIHPgBtezri8ve2a
wVcpkOAV68pMXKuq3wDqHLzUBlsRxCZLAEm/8NNfu7LFKpwV/ToqWWjPZSp3WnCvN3OpSwnjPk4f
qI6pRPrgS78X+6ye91Drj0P1WOqPWfJE5fpjOj5RUfJUSXj5IW8/Z9ITBUHyRqrSricSmJGpDdnw
age5S3Sz/SVNsdkBcnkx9SRwQFE0D+2ntyZV/rAEZbhh4NzEtqmy1/reqMy0gcV8jJdbMXHq7Zn6
wo4hQaFPD4O913iT9AOPDVFMIQOo40Sucn2spSNp1MahlY5VcaqnuQb7ZGZn1gGUbp297NxleN5u
LQtwxi01AUaybwv7tswvFaLg6TIsNU0Xy5urKK+ex8cAf/7a8LVy9Vk7bRLekwcTbikU8/Shbtjx
V2P/KMESIWnILHc+W9O3fh7j+TYUN1d3Ek3DXp7h7nupY/C6oybiGZZioE55yYGykkOsHxpCEfWD
WR6r4Oh7x0KeSyOMMTsp2Qn08wi5GYBQcqYIj1GTc2uea7fXDnZ8W5rnsbsVMXPW2767zcy54uRC
hckl6i+5mCvoL6m4xOLSpFfKHK5VetWHuchzb9SNOlwT+yoPVzO/i+xro8yqD+Ip41ajD5y9kFxt
CIO3iJmLpagjBtjggiRk31ULP76qCF4gmla9C1HgTp7ujOxOW0rJ7ihPQOq+s8SVowzLGfAkXVz1
+Jr0c8nM1pfKjMuPSoyLHV6s5iKWx6C51cKLVN/qGgnYt0xl0/A2bs5xeBs2Z8pvUNCfW/3UtCce
i/ZUx3MBoEA3ZfZHfakEBrd9oIWh4uoQVocgPLCPlfX7PmOGvLeJwo0+8Sd/NN1gBmc3WKFBYc1t
C+3tpSj1YWVXgY6/UA3y+yCPrU3XyP1mAFpwP45tdfZqm5eTGPfsjBK7PZvPqr5tCVrU27OGTE5h
J/2w/NHyQOCtdtKR3oyGba7hA7Y3UB5XUtJN18C26rPUtk6p4BYOUJ/cJJBSAWYiNgrqamUqsfUc
VSyyODNDZwFvzH8uUqLXxsYyt0j2wx8/LyMLDsx672MBdGKCem50UXRMWXnIwNLchp3uu41amzdj
/jKhXDxXWplcAJ7AfIi/mXqZPLdDXe3q9JMN7Y8bgfMeL5YzU8NWq7GWfPu2BrWFlir085UxGQ8I
PWz8R5Ojz/jvsEd4LyMJs6aqhPeRnYOsq3EgkOs5kjo9pMO9ahqPlmHEV/AuocFKUYvbjV60Btk+
cKwHAnlugRIkYPE/uTcpH1sAVcWVrLDRy6Lsg0Cf8VmWt+kA1bYNWreZKu6SlfqYeEqz0fUCMWZa
mBcySQkLsv0nA1s02El6R9GlDWaQLnOygXWeUOGWNHG1L+fkvJ/3KX+jDmSZioUGoCF2d2R2b9/e
SEwjClXgvs1IZE5uEtdg+Ja/bWU4sXBYxXls8RAhtd70MgJGXMjjKp6zlGBxSk5mvBhlWrm90urQ
VTvyBfv0GNnYpNXRewXUetvkzNJ+/qyXTv9td4UyEIeNaeCT5aCYl0N/aRWLsUhSiKs00p7K7FCX
g3sUNcG9V2kbpvnpFix+QE9syRtGB2iUakV7kcTVx4fheYYzMHe8ItPOXUtOdj3dPdNmKLM28Cl2
oILbPx8Stj1XQrzY4iVuXxDxSOJl8l/K9kXxX7SliI2CmLlAM5+l5NnUn9rpWaueLH0uT38SfO09
UsH4aO+T4BqNj3XymIyPcE+F/kDVNffeh8B/iPwHa7rHlmdk92IpSwBxmSvq7zT9Wsd3hn7NNQJV
YOMWeUpMb2ha9/Eoka6Qe98jM8weicrbViwxLnhU2P1oG2SLeFI/aXM/zsE4O3E54Qdl2Ykz+t32
MhsR/lRXWrqK5Mrbtiq5BZZBIGOtJcUpI+hjxS5djxL5kNVg5M1ydA3G24c8FeMxs6Rtha1/lZIB
4cQ9DcrPj5OPww6eHh2ijqlakLfzfsU4wWGzrQBgfIAo+pHUMTK9+yrCeeL1G73WMCij6T55iKLg
I8pntWMbKqpV9qKs8YsctqRMeBiwct1kLxBG59Y2LExzg/rJEf3RMcYztectevon1gvLefqXIzpI
idseKoJFgnG+15V4km0kEexrGBVIHL1KbhAKpU6lNCrzXpKr66QDHtgxIZrU+UbKnva8U6Gsm6ID
uBPo0qayR3FSdHVes1uwS9uO7ewgVeRNygjn7KeaxrlsjGB/pRtME9YTTiD2MxVPQakSaetuZE9E
lUKbDE4jc0SA5eCTj+hjB8/iVtMZoLO7qePyeHsqyymaddSX2Qo7ZHdo88i6sUWDIE++SUPtW4SY
xIGHBvGj2xger9ZK4Hb//EmYf3Op1ri70IoyTfw4FEuYk1qJks4kz8CRVdJyicbbNsa8iZ8X/p5Q
EfSDWEawn0kuvHLTYewSPVaN/y1QhupXEJf7mtzTYy0TeNHjWMG+R9yK2ui/5IS9Xpmal7ez/+aG
E0k+DLNOZkSnck+eF57vZs2NrNgUOu6poB6PYNSKs+238b5IgeqNs+umKVrCLIlnihMkmoi3iOkN
i51lNfJFSzT7QSoL9P5Y4cGzRd6DEOww1Jqd75a/1eUm2rTeTdRkDPiE161aiHRbblLR1ifIdO0N
mridAgmRY1E+CQAaShrIc7QtVq9QuWOQcuplpGajnJZbpg72nVmaI7br0v/kAwEBwcf+9gqvGmxK
AKNkU0B8UMMQg4OKd4oLmOtMLibfPlk6A/blq0Jvr6bG+mGupGP+vou8uYZmrjbZTc2us7eDveXY
aRxV2UrNXL3m2p47anPRxBLWQlAk60cAG0UP+Jct/5VgZTDiW0Qm+ToUhx8l+wdN2xtLxd0+7PaM
/anQ22nKXIaCPHmHCLK3t7NrWtlSXrP1263l4TF0PdJJNXfSSH92zdrVa1ea3Fy49uROzE1Q7YVb
QFuoEMNvWUfSxLYvdlQT7DxjNw27KtxbBtkne7Pc6+W+m/as01NrrphqD0FyCIl1bg+9f0y0A4UB
+keV01Er5sqnYzodhXWMp7nG9ETBRY3A8H/yES6N2btP0GKyTQvEhW3eKHt7Ymd1VBQj8TdIIurh
1oY6ey6VfcCIElgMjJUI3+sVwyU4m9z6re40tGEo7wIvjI+GIvJ9ZCYEhPtNeB95v+pBye0ZGhpy
HL6SkmQ8+Kqgo/LivZmHrxI0j3uTAPJ1IBr5bhoNbV0SBrstae2uxRGeUXbDqPsZek55yXNRXsba
LrdBiLFQJH158X39Ko9kiOn2hMHdak0S4+tvUVRMt00oyRd2ywM0sIX+CtomWRdZwmgpZWE7hTgP
1niZ0C3yYmF8E40Q61uRNY+qpMHnVSNxikQjYNPqppNWNgBJhAiA/o2vkdl7KxSgOKEKDR3uvM2v
wBO7Ye+kuXZkbHjJZF+itEK5MHsecyA862TI6GP4ZxB0qtlWvyZyG6bAmDLJrT2S5M0mFoQh2DVs
SECPdahqDlgkgOld1bC71+UXJZWemslMv4VW8Q05Ddhy1eMt+ayH/3gyI7Ey0RtoJvdiTAhvD4Vc
mRqrYasZYwlQAE8kX8DjhPhS/XVWWRtDq9iF0crntssKlI1TfUY0aLuBlqmbIknInhls5cbZVGbE
+hYAzi4wA+HKkMwuqT0+KjpGaMNXyNbD3Ric26QMzkVSik+OaXNebLw5pi2MVYoi2O01TRVbytsX
omQJPLpYZKtiUPQH0kIm7bfQNtL7SAOzLbIwPhWhdGnzb+jm4+PygIwovSH+TNmavdVdyua3eMgw
I9bGaRgUeM84kj36xGo0kp3dq2sx850ZJWO8ZL9J5KG8TrQGtPME+wk2zGIk9FXlFey7/DBVFn4I
7OS/jO0lsNBBKgkM5wka3n2UQqBFnTTuvKT5jZ283qm7QtkUY6Ce0xpcMEGKy7pfKy0UIT3y5FSE
4QPIFDfPx/s6jY+N1OX7QA2HJ4LKNuxaise0j18lQ7qEtd89LI7QzvuNbI76syWUMm+hv3vD2TTi
BgCRjXXqh0bf8nVfIrphpRB9XG2ENpe9VAjUK3biaq60ckbd6STmNc4gOWPqTpKjEZzSkOEwl8D5
EG9TyIInOd1MlhvHW+byabzFSU6pdHbVdoLIOm2Dmi3ZrSa21sTaeWtGOyG2PnJ1sSXrUxJbiqjc
MN5FIK8A4K4TC1n0NrO2BfFT8rayWD5tEbgjEaREDapla9db9nqleitst022tu1KS6mqG3hu182F
/bFdqgvwqnFvcFTTYbVL1Y2DUGL0nYaZH3qhTVeO5JsMsg3Gr3kM/Dg9TnWxzju3XCrLXQrwVsnv
Mp16eTRB/U1OwaD7JggNonAsvf513AoQ9z/vqFTjg/aAhg7lDrpAhqGzluftqZJr/ij5ow2DpDzp
8klDfijPJcqTBUG/PHnyKZJOyFJ85RQqgGjnKjqmwE6KIKYip+1UVKdSOY3JnnshwbzVqatOY3Ai
2HuoTmpwkoCrBacAWX97jOgREaK0x5Gvk7kSuCKoqUFWjwd0LWPxe8kFg+EDHQQVdXMHQY3p/kcT
gc7aVOYOgj6iX4r+QSHVbe4j6nSuNt3SR0je3EQ0PSoRtxCE9LiZQDm6lcNtUm6tYWsO28mYqw92
Q7FDW64OO3kpu9wLYyd4LPdGuS8svNk0kPuYm/hSUXugENQlJNYcpebQ+cfGP5rFXJV/RKlXTMds
Kcs6MtM2Z530XEN6Uq1jl56oJj1V6ansT0V6yvsTCdlxvwkh1/ansD8lKTTMU0ALQBBGd7I67qsn
G3k/1CFOhlA/1uipCYztCRM/KgE7bseqPfr6/NiQmsfXyVyK4GkfNXHox4PBOz0e2F2n1+z+aKDo
nijaKHoouifClmijfG9HA/Wjh+rxj8B6/6OHmv5ooP7aQ/23gap7VyPscOmhaKBSNA9LAxXDeS//
20D96KFooBTQ/cXvPZT5dz1UNe1xzNNAURIEVW1uo2igWv8YLW2UURxL/00PNRVzG2UsFU7IiE6K
daRa3vbRlX+pedd5y5nipwu6gKRD6xOxwTIJf3txVObZIwwcmDq2/V7cBC8tbdAdFasyDWLQx0K9
z1JCGIOhEAeQs9GZRVu5qeOg4NozkAihYmJu51A6BBb6LStIjUCLAvCyhhkR3jsSHXlIbjPCT9ZM
An0Hi6fBEZcnTm2Y9u0YwO9ucr9iu5Irsm+Tx4ULWj8IafDIgR/7k81ObBF73gmEQufIEoNnucvz
tZlKwdMkbFRvWMI/EaZr4sMykg7TmDUyhJixAWu928eir6nKqKkBs3brHzXiczbXmb8hy7d48TFA
VBtv2EjVpgbkMLIUmkvEjr0ULtgeKNroWLrj6U5GVoPk4LujPIgURBlkmM3ckLjk1kW/Qo2KW7Wu
rLjqUpHtDq2bMApS3Mx2LW42S1W2a7SujxvIdpFLxKqbqi5mnXnZvbEy9itd8BqUn7tB4CJKjwKX
gWYSuKXpTFz74XFMTtjMxRaAslTpO1gYfHmTQB7AAC1vciz+S3lEUlko7uZKiVOo58L0QJERZkjY
+LB+zI9QYiliaKjc3gBWRd/QRU5D4bokLadwish5AFgBLV/D5aE6iu2MMcIQt4/dNnaHyu2Waios
Xm7FXuA4Vzu69fLIlo9iuBHZhIabju5guPE4fxH+Uf68JwRo3tXKuZTSHSN3Kl1gMhTcqs5yqMYC
Du+MitMrjtE6ee5orUNkLIVGoxRIszaRsgmoYuO1GymfK3om0aax1ybRStq6IjupWRMABi+kLtdK
tw6VuSZzLnC5lFdtIsRlxBSNGxDvVOdthqWaCpWiA/hlIHtQd8CKSroTGHOxF+r7LhVkbui7EQfL
UsSkZ5kLtqNdqspc5kc95gLFHVvXVshxcCWF3EY3UF29dck5sZYaVQZ3NyJzKXspiUwx/gmOkKUy
0+m5l5uQ+x1Wq+fId3o6hNSJGgdjXIGi0tyE5ibmKGnnCpdiI1dYax4lC2sq8RtzQT2lhg7VxFwJ
cWjmukLVuBQ88rDahNpG6jcgKxOb3GyHqiO48nOVvSOpZHQ4tuqotiNUR7adgYPEdjqOEw6Jym05
NjhaYMJzeXCh7UFL5kqZV65uuNX4exWjSyFF6A034fDhwBnnCpaS8IWUrj24KhlopSvjro/csXQ7
jpEISY7bWpA8Ha60FoMRyzEJDW6dLEftBz51Ljkg5HpDSe0mExu/2NgYhzhMorngtbJqpKR6LrxO
P++K/qYpotuepWEyVKhZ//22KWpER/y0UQNO85nAhw0eCG9iFmShC3rJZOXbBLTPLaTIYEkqyfcR
14sEdeUGvJ10QpXuhlbgQ0i6UkrKLjA5PR298+HPh2b+lrkGTnOGVa7mhfdJrogvSsw+fi4RtNL0
rX3Fwve9L6yTbzzayZM3PonkKSILcamyedZMdLBz1T3pLm6av8Q5aVKvpLxpyks3vDZLVcOr32BQ
BstT52fR5dV9bdiXn79v2vy+vLvTMeLHBMPFXWPp9W6bORrTQapGplco8fcCyfyxCPhnB3mAVkmC
clPGx+WPw9L+/StF04f6hu3Fu0nN25VVsxIyev+prEvv1KnkhCSkB73os/iiMUM85IakrwJJGAeI
MtVu4BQZNXJwq2S8iyr9MA1+cF7o5UbQ+tja1hkEtX3tB7iK68a6MUzp1YrV9tLaUXavJTMUcXr4
+TvxN9gnSxGzGQjjAJZ+uuu3h5BdeX4SkYe7MtUghMOo0JpoXu+ahvkYzt8tf6SiQ8VKTcX6PgiQ
tO1zxBjpXMQUhequmyOgdqLZmclcwt5m7dZHV9RuY/RzxlyChKlgJyCJFLvC3DkaHWxIquBc1rQ3
p/1k7fEd98mBapND1x5kbS7bP5blUfjHvJyr5fgoj7U9V5KdwuEUZacaZ0jh+MPJ60+SOVecnMOl
fPyM3dmLz1ZcBYTYCQlN06Ai12YXeY0OTSoOnn/wg7kSfd92+54pfLq3U5aqu5ZZPNrhcK0lO6vZ
sa42bXilc+UQi8q5MPBZxlwmLy/YScNcublTwn1q7lKs6UsNyYFwtY4XaO379kB0dNviuZyrYGZe
4uk96tNRLvcRiK1jmp1wilLBcKLC7CTNeUSfrK7gg388ISxcETqdDgaJDzYfZcx6r0hIGcTc6K/9
Topp7lL9NvB6ad3lhXY/1FLOUBdVEa3jk9lWq4mo6YuHXPYuh+Gq+QTYJWpRu1hGG+ShaGZ7gJWb
gYnqbeur+8wQ9QPajuahJq261ermbE4ZV/pQcwZGqNtcTPmzVSZO1Orfmyp8yk3bf0A3WQF/nU2C
XoNfLvyep133S2Yqm9EEfDSwIz2LkjD1+qXyS5wgsNa5GTS9Wl4KZLOrqasktk2JBQ+lIVvHhl49
cJqarFf6p1w0j1Dj4SqomIPxvDJWCkoTpKLWnCcjK1ZhNhlfLS8/B9oT5CFSJ6e23ZeJf1WtXrhC
ZS3dZppxGVOpX1dK+ExiqDgxstr5dsVku5DgvhAoPqJaOnZqLz9VgbrHymSSA5GCUhtz5ihFYH5R
JTZn/VG7HeVOObSBPFyWh6gkkKLA4rixdE++ZxoZ3rZVdgjGUb6vS+WZ96ffj10K6SI0dsQ9KEdd
N+/JqyWluKiRdJuWPsee5rskrPz1lLTpXusRcPltWN1Xv3UjwnwLeNdleZBG39trq6gvp1VLSvoB
Z6T+XJgHVg76S954xX40BmvVyn74ZczlZ7lIk3MTDLfIZQsuqb28UdlKIu0P9ZTcVWQuCALRPNwz
XlzCcwq8NljRXahAt9U+z86pZ+Yn4TE5KvTcfGHf7zuZK9m3IR/3UJN9LBTGybaiTyG0izfq7d2A
Nh8rJDNrcJw4O95eAvuSeB901tmqk6Xbygw6h8Q/6D6G0r9a6IPJ8ELDH3cKOtYhQWAjMHEq3b6N
LlVhgeWqiDxT9HyDWh8mXqOADRvxgAVh8Itm1f6liOC3+XKJtq0VpE5k+AgqGYKnYYijqWrDq9Fr
5g0EyJui5OYYCAXzapk3d76QvthI/+g4WLlGatoQBmN89xiurSYT/awEhTlW6rNuNlxutYK+Mq+0
reERZFyl3v3URNpzq47bVMrkb4r1iyUTVlJb00gmFw9NXo7HNDEFWXBqSvQm4O8xDh8ZZgePtn8l
bzthhUXumBpHuBOr7NZuGeVnBMKsOrNFZmSY/UkOh/QIJgR5YvqdKJLhoU7D0sVqWhDnzQmqW5J/
UTiebmB8wlnSmewiYT5obTF9y/X8S9fAO8WX3NDlBey0tXXtVvNIkpz6YtVKLabLKMngxOM5aovx
ixn2udNLbKQNm74A3LXcS5cHU1Gjm7gH4fvJ3XK+Gb45UpDh6KqhcqcUqAXeMxL55W3R21W7YjhK
nqQnPeld/1swgWAlhK89gXTJYfW7sW32q6KFLPPzJ/BRvYLNj56Fp8DBainvl6V+HPq1gkxnpYUe
eFjf2DeiZN7Q1B5CKhUPqIEbOSpoS0vOQEv067BljQwYrVz3qr/uCP8CkmNtrPY1bRiPJOBydNrs
3v8GlTWFyjoWd0Qcb5dn/n++Df/jf88vP96k+j//y/ff8mKsQj9o3n37n9O98/C/83/x3594+/P/
2W7uNj/9gVP4rcrr/Lfm/U+9+a38u78/r/XX5uubbzZZEzbjtf1ejXff6zZplmfAK5h/8v/3L//x
ffktD2Px/d///IbRoZl/m4+k+Z+//9Xu13//E/H8Xz7c+ff//pfnryn/3Uv4NfN9/veP+/979+G/
+/61bvgViv4vumsd/wcWXAjB9LH99x9/o/0LQi1NGNNM/n/eq8nyqgn+/U9V/ZcJORrtjaqjpTBm
FxfpastfKf+ysH0rsooqetG6/POP1//mE/zzE/0HoWiXHH5ezbN5O70AF6SzW6Rq8vznf9EWjPoU
RE2T96CC8w33OjdCgYF0OVv1hXRtkonAIWPEsgKiyoohCvvxCxE2v+AeMD5ZAb0dtP/5FN5NgIq8
TSKr5SnAvt4gPL8hFAceCT3/DdqNYFUH0Y8D+M3x++bVLgajP0/+P/+td1tBo0q03/+j7ky2G0XW
dn1F7EXfTM4AIdmy3MjpJm1PWOlsaIKeAAKu/jx477+2S386vU7NzqBWZTU2EgQRX/N+72Nb1nQo
E3yZhVtZEp746PtX7Qw3wxv6H5WWBjgvSnxN3Cp1vntImqnktK78iUPnSviI6bMISHEZurAUS1dP
1j20efd1MtMvXcK9G+IgAXRVvxie84pfwivWLWC4nOoYYBKG/5SPsl8MLwOK5M2Y1U+jFtwxqfVq
lxhwrv/fHNDusvQpD2tD1dsKoeKEAmgBth1O3izuJ33xUd+ncaQ0qFBmju0mUpDN4OGVlDoaWrJ+
JoxiPEX1rr0xlQ0KtcV2aC6PjnBfUU9Aa9Vu20y7a1zS5fXXNLI8UrmzI820X5uMkju70bKpF764
Xvj7zsFgws9WMpRMHgMQJRsH/5ZNmwscdkoKMwGRxIhJLiY4RYh9SBX5FS5wOnaPpt7eDZwI+HJK
azN1VbHDA+dnmsWXqBgv60p/9lR2LYzpK0N8zHcl7I1pe5OtWgsnKC7MqUHNaTI3aOgKGbtY3txs
93Fv3RpBeRg9esdLEJuMp7p4Q8rqabLnWynlcwq3daPFiClkk7fhnJk/HD+RYaccgOhJgFFWVgDy
G7wb35bJRcyIyyZHybgZl+LO0/xjMNNnC3zh30ohL9zBFbvRXdrHpCPJsyfN2BYJAr3KhOc6SvqL
FXb+cdz9zGATEyD99OLhtUZ27NvVstEXMH/LdBYDIfUdEHlmTr+ptb9qOffNDoLnkpM3LL4JPRpd
/8xIXNwkNCrwqMzc8QnMxKVIkysoT4x2DYmxZSnhljQG64TboRDLNhC1ioKgH69wIDW/jJ7U8DrT
HDuFLE1HmVmouYy0tAkoufUKBCeY2a3rKPuilP6jLf3ps9zk75XY/752J4mpRXKt8l5MBz2ZrsXQ
JtBhAXFMjA6dG3OTYHegs2R60OUlzn1wRh3ccnXn9d2u/J9d7/17//eO4f9cHsnl3zc5CxyGhynU
RAtCngWDeJoCfw8LvP/kSF+Dy/+9qyBp+Pvvhzns5ZqQ00Fa6SMR5BIFNd8i6ESDn5uWb0Qs0qhs
+0+myX+/Y5rBiS5K9U2eaz7sQs0cAHDP6Zd2KdMImOqL4xfHZmZ7+fOdW0+n3361Ndl8dz6kUtRM
jwh1mGP3sph69I5LdVRYEdrFappnvS5a8jhWzqu0ZBslmNaqoouqFMhe1xwoTS0bR+G55jUHjLdx
MiK2/vNn++iur0/73UcrraJdxmKeDgizHjOn3o5ZX4atCcPHz5nFKH6a42d3/KMVRDjw/lr1srq2
+5wbzCDR05Nn0tAeqrb+ZGzsowd6cgrLxLFbazY5AmfT30y64JzgwK04k6ukOVRm/PDP7tnJWVul
JQrekXuGUS+Zehxg6ssZ43rabZWP1zpwXRpz4vjPrnZy2k52anlFUExsRwEZmevhMBbjnhawKEBy
1VvXFXFE3P/4z653ss3wqhZxxUmE2Kk9x8ppwmWhPTRGc2/AZoCeVB80y9//+WJ/L7f8tan4J5tK
D8LdM9jCD22cOpGraZgoYuQ6T1NN3vbZIn8D4f1mbzlNaJ1MDpqdGepgZEjDABn5/hodNUWDjxd3
NZncJ4R8VMzSeiMdth2GbwkdXKIGoDIcDgYyaLurj8W8WBfawh5bS+8yEeKo2jHnjNbHjb/wgxmh
n46TV2LwoBDpMm7QzSGtvjRy6+r49k8Nr1efab/ycqHfpA0RXx7smuLdXyMCrZ3PRR88IB54pW69
fJK0ra/Z727CyYaHj5EjMT9Uh8FwGeSIH9Y348+P8USS/9/neLLDCc1kRo2clCkQYjRNr36WWWHv
pzrYe47zmgWJvjEy9u861R6gw/YhDqZ5qLnFEUTvVlC6EXCdscygTVJCgvls6/17ovrfD3ayvwV6
nDPVhvA1yHqsvjglnSb/CS+1YQSj2qIofYn77ElUuKS59e7Pt+Nk4vK/Vz3Z6SB2VEMga3UwLQYr
4KU1bAi5Qxcw/QINFQ/JLHts+vaw7lJaZ78OxvDSeHkaaSACQkMvj1NhvcoO769F8FnTgkX2Fsnm
iKw3BPosX3hGG5vJx3W9YDrof3LPPjit/JN9lEmtRQ0DeJKGsigqaJxMoNUgxCkcpjs4vNJBeyiH
9BGHFv+TtWn9Prgx/ZM9dQYPYFaUyw54QkEZyR5Hn1N5MbNHAKjE+Wt2oNfFsVMlhee0OtqTc6nP
rCF/kC+x2cIGLDDPya/Xo7ReGzyTrt3itn836NW2UjwCI5e8icoT1D4Blbfc7mF2Xg2HGIandaBg
e25V4yfxxQen3WllYgEpbGaM/h7sGimw7cUPb/mf8InKPllmHz2pk62amfCKgDXFuJUboknWRGkn
jwuFYitGC8DNS6bky6CJYzFqd0NdH3LGtRavoQ8jrUumCY59wws3YsHdVV1UO2YSJgZGnbylIMaP
RuG8mgOOgL62ZiNOem8ocaw78YTj2KeC1t/vS97JGeAn5tQyej4dlNs5oVwCFK2txfiR6rAWbM9k
xiBv4aPs9sdPTbA/iHvenF3exT2TCJhLSNVweFtnzD89rksBlv1rnLmvs1g2Y6Ld2X4NrVYc39JV
e+JWrbvVumtpFTIzVWsPTV8cVfPZovngPDz19BB+mVjmWA6HMmDjGGX2COqN/LHqXlxSzk/Wzfom
/+Yk8E526yaNyxQL3eGAEH89yMon/MR4PxaJzXIytNG6TDRp0wQsjvhFRBYxYFfx9ow1fquBMuqt
roIHXfMuqaYxl8nPWNwZfX3DbEOroTmyYeW5+wkKx/zoeZ3s45PjLLEnE7IPFmI3VMc1Fg7s/Mlk
vjx0LTpqfooNL02FuClDFaP5q3zKBIuAO6IAPlYmUzFGjeB8uBaCs5tXoyS67rLy2JWk+Tq7bkdL
N/RQNINVn7CxSEt4zQwtffLGnszN/HUwnI7gu1mPLYiHZzQzEAh1epBzw8iWxdGn+uoo2/YQz/wX
fS4Rjo78Seud14kSyjatqBqMcYdvn4N3hyeOb/c4ITj787L4YMM6na+0vAG8uM1Rmbb92dx4l6iX
krBo/icP+k+J8fjvFXZS6zz5x//zYeHyb9XQ62/jvvpV/39Q3IQA8O4u/6/i5v23CpZN9u19XfPt
R/5d17T1f9F9sleGcwBr643w9O+6phn8y/JcShVoole4wDqg/5+6pqb/K2DamwlIPEMNxsToVPxV
2dQM419rPZ7pfXSiPgRc7/+ltPm7mNELzDf7r3fbZNuaZh4zsxzmbo18t8+ri1w22Sen/u92u/W3
n7zU+ajrk6Dvg7/wcIbL5RxC9Kg2ehsTLTby/t0d/8+qe1+4+Og7nARj3azbQ60ZhOYLod+YtPJ+
gAvz8M9++0m0xDQCCt1RNSFuWuUv2frFs12b9d2ff/vvTvj1Dp2ERfBdJNh0XGidMf9SAeeWdnCg
dbT3O3U2d+qQ2oI26xL9+XInsvB/70/r9U6STU/LAJ66fBvciMH8MTuVK7+LbAweQpmkLXBc6dE9
aTD4rhtz+aZNFdjYAZeUAu/r2ykwpnAalUejubO3f/5UHy2TkzCnWIYY7tYg1mVS76SYj0kljIhT
6CzO5k8OxQ8ucmo42gf6MPka7jtV37rnVe85Rw1r6SP6gHoTT+5nqPAPVuPbAffujRoKry+ENwrg
SLKiOYw5ZRNrn0FJflcD4fmZJzke6KUsUwreHRsHdvkWHhiNuoTDczu7jMULRh3+/Ew+utBJCOEM
JaKJCU7iRNsTr+c7eK1elBv29zqY5GZUwydvwEcXOtkjEDu0zrwwheO4HbKCMbjti+VOZNnXXroI
u5r6H36j9YG9ezBYAtHjjocSrzPPusqX4dlYSRWOfiiyBQADa+7sz/fuxMfyr7fsran57lKZY8XL
UDIR1o4ZMvkGr0qK16gA2m0Qe8+GXrzA62RcJAnCpNXw8ljsDTqJ5z9f/6NberKpLCMmeI3bgfY0
h1swl1ha18YNLfCbEiu5nKG9T27p74K2dTWe7CYpVuST3eucHiS+THJlr0mQIpBu5xcIKAeR18ne
ncpPbutHb/DJNjH24zgvLUQmJoy0MLGQqHpJZl9V1HK+KEbl9n++fR98q7cq77untwhlOllZlmEs
6B9PgfjSKOSycX3uSkgAq0E1D7b9zP7iN7E69/Atknx3tXJcAs2oOkLa3NUiNDs/qcFf5DmM7j9/
nRMN4F+r8a2m8+4KebMOMHcdJYo6SIOoctpqnxjLvEUX1ezX+ZPzzvaTEdJVR4NNLHoS5gxMXVDE
bmf6QXp6RFvQpdiclBQthIAsqHeilKzrVWQUqKx7NZJS3w1B7Jrg2QrjZ4CH8LYz+h6dYNaCMCmm
wX2gM4reJZ1sGjKEAcW+z/o5gjTd75Wv9LPeNrI8CuI8BgHgjOb1MhRMWjSlFWYoEB8YVoQdB0AH
UsYnt2c9yE+TpfUBnOx0QpMSlAz7Aul8Bcw+Vgvz0SKt2nifzgwVRxyRcR1Njr23e79cwnbI2a+y
Jdaa8wJeIEKuQs+/1ekYeKAwcT0+zK6Yhm1btCNSaVtjJsJ6c8eZGrORUaXpS7FrHQr/+6bGdelM
Fw72Wg5JcL2ZSiCTjOBZebH1/RrO6TphO19ZvYMBjXaXj1B7GDOuDtQ3TeeT9tMHb9ep0mPwqmFS
Q9aG+jQNxyxIn4DvmV/7sbiQ7WcX+WBnWgUD7/dg4StRAI/npDcICAMP24OOdl3hD+HYdU/C+qwV
Yaybwm+e6mnLHinqINSEbsdZTARNY7uvHR1FeIGjesNaT2n7tYF74QwGjhVx+cne8UE8p59svQEO
dKh0TOKruGT/zbsf9QjBWG9uMF686DrtmplNBHci+eTt/mizOjk+GeUXqOz4Qoawv6zXIvhgfVXP
uTnvalvB6zE+udT6K39zS42Th4fep2mSOqjW+ZPl2REjUL7EY/JLB8zxyTzKB6vwTYHxbq9CZGNy
EEO8MXMXgU8CQ27CyGDukh+dVXzmkR18sDreDu73l0mrsvaMjB6yXKyftIqdI6Ku+LLS7DYETygi
vbCvC5V4qKpAQphuf6s32mtrjcw3JFBwqVHGxZOWBDoaXApLAcq+xhpRFLdxrLxNrM8d1h3jHBHN
H7uAPxByKJAomGmYQFU3mVmACOwzDDDndN50Cyg5KyZOGCgb6DTGaTnpKmGeOfcRCSTY8OKdoOOr
XGfRKGvJf1DLhk66t0GD6WEcA4+IshIDOwFF1LFDKTIlJXM71QJhTqOZns4+Ew4+JhQ+rp5h32VM
bmpFkmHvXD0FRgO2I8lv6m4cz83UEtsRTcOTW2hNOOXJeCEgYuT6jDJ1cKc7XZZf49n41XZLu+l8
XI6q5Goc29VzHO3sklhdqJvxFGJpf7D1HBqeoxhDdcbhIbB6k3Ht4qc1msvWs4OBzvbQbjmIzpxS
3PkzVFuSIRTrpsNyUDEC19Y2QILZL1njvzJU3uA9XBk7BFTuzrZUvi3wMRaJ09wwMfyI5SktmdWb
Lx47bPqrG8OJefXMBtulYLmj/mefk4/Oz35c/ujS9hnDHDPyO0/e5bl0r8rVWH7IdUgKnHU7exFW
ZK4PssFhF2KaZDbWWnm8aSBBaKlxU0vcQ+hqY8cVyK2ozTuw32YoFotRbfUd71dYaObEoHDOaEm+
6BSlGjwpewzmrosEO1EbFm5k2DqDxS1uTCLzzywl4l0Zt/pLYaRJFCMZPCtHObxmI7Z9+ejpoRJw
6EZjsneGG6fkBqvWpcnH7/XMpGWXZK82M/yhNXTzt8nUkp4HpA983OEb/Tn4X7aPh2usw92xRX+r
qVQyJO0z3Lik/q5r7HgTYDQfWo17b499ui8TMwvziZ9qCr0O87Z8BUxypdd+c8Umn27RcDkb1gW8
Gtknuxn4c1SiSI4sxzbxvM6d/WAOIKVgEPCn2dkEYvVLmtoqan1DXBvzMG6Kpsm3eqf/Qsx3q3em
2hodFdvaaYxHXVo1I/ttAciEMZk+wDjM0xYdD7C2A2g8AFzOy5/GYH13XT3fGesKygezj7KSsmEB
xwq1YbYby4LTIOVnmhzQMahhRu1miBi+xiSg37TPUgdBbXeDubeDCoO7NKZxEcTBWWU1XagtY7XR
VB2HNTT1J5Uv8kzTMYFri0DSaWeH3pgkOJs2zcrIdlmCNDygpSg4kRIvpRDvB1w0xmzElDn3d2Yx
PlOXTCLfzYcrnEpR18ACYlMvV6MG098j9nz1LHQ50kzguExYmo1V7O/73jK3uaOJnVeN+I8agLHw
LsR2g+moWYPI3Tr2vHNp/NIb7eurziekAc53wUZbbxK8B8611XSXeVXJ5Z306LdBfoUYJv6aiuXJ
z5z7OeBhuflYR2SbJWqw8S4p6efFuvtiCw8TzJ7Q2XcQO8veDjZBARcbtQn2ST7rRVDtYKwucXd/
Dt/Ww+d3h9JJCmI4NFyrEoOe1pr0fSGwJfJE80+D85OUg67/7OctlQmovsl1VzII0daxibwjsz45
8T44wE9nUBcnmTLs69DAEDcy5yaPxI5fqlxPw1rHRrBsY4RARfNJuvFbLSPhrr5+jndH3wBjW6sG
yJQ9A7WYMo9H0UA0RtwOuLWJCxY/PtemgOtaDjxND8FXx0CLueKw/TG7//Nz+ygSXP/9u49hxUJZ
ZcERN9TWpVr8q1L5S5h6jGEvqBsz7bOI7IOoRT8J79FslSXSEBFy7HnXhYQ4ft5yuAITVTMB6J+/
Dpipj0K/k5VYtHXtpkbfrv5dpXdec7z3O98X3rLzslmTT6XgCA6rchTOwVoypjZ8Jedo6dIFLTyj
FCUjD7re15eWnXvOV7cXyrhE62kP925PVvhslmqyzzGWwrYDO2YPd9w1iDYYU8HNGJlfFXh3mWFi
n64Nk5WFSooSR9kO0gBGltUo2n3e40YZBkYxPhp1aRgXDc5UsCSKYEoYSxzAViRMUwRnDYQQPdTK
EUjBOJADfUXpJwZ1YeXSsxgC5fzKjjJ3xvKOwzxToV017i/Pke6ThYh2oFFk6ndmbS5fPcZPA5pw
RMS8pb2APe4G+QIVRbMv6mlJQJ5xup2NWGv1G63UipbCk0EFpYrLFkr3BMKQpBQ6YSQWsxUXbPqe
g5G5cOTGazwn3sYIgDHFwQLFusNGd3A3uqw5ppYB9TeyDYKibTdV0ts4Bga/22KkonVuJwWOvzKI
6ceMmV+qzdBwme2oGeMQ5YODuc2Izyt7XmUjLiGc0YpQH32LjHGQo4+jDf1SIc9HgbN01HsLA8dW
P4xKwrbuE4K4IsuJNOvc6QnApBi3OXiscBA8uATkIaZgaqMqeR/P2PS0PmIfL1NIaIPvDSc55Log
jWIC1k0H1C+00upc9sG8BSTTXUC7zw6zqoCQQ3aDLZkyOKYm56Evk3THCvpWWuVPt/B+Jkn1YxEE
TekkbspSu0+n5Jtdzj+JpAgtjSQJ9ZrAQbjmzzhp6rD29NeCmkRF6r/vZg1ys3sBlCQ9b4rlBs4O
K2o4l6NBI0kdA9O/0ZwxiRD1XRaKmzTY81VR5zXTrZj9aOnyA96QE2poScI2BR6YLDZJMD35whAh
edOPqQZFQMuDhzAxvVONRIVaXdshivHdiLqFh9PhBKXSc4HINtSk9xQzZnOWeSB5dQxVfM25xc3e
DPOxeqKgYvOWE1KD1bgjHLtPmAuhOfq86OgHOtcZw8kAwOQQ/Kq277E59VrmmiWhR9I+BqN71ur6
zxYfuagGGHjjiHokmTS+52qqzq2OM3XXTfqcg7mvqRRovFbnPbCBR8fGrcJOaiheWYl9dX7vgzYP
O8sFaNieM91VbEo1RMHcaJy8dhWlUk92lrCv/MndtiburIuB+VFw32J003EKEe3S+cwDddHY4w9U
z3nYy5npobhTodYIsdOtalrXZk2lRrJu6YAjFU2YB0sX8gbzxc2xMQRJOY8Mc2uBjOqlMUlFGJ7x
90nm+CB9E+1W8T7/8tqYnjH2FYx22kAikQqX+oRExJsItZaqCq5TJMYYmZVx/ELfy2HSSacAGJUE
F/ey99Qa01OGdGrF/utbmHyHfV1pUZ4G/Y20M/0sD6b6zO9xzpT5pG1QM0/wKv3QsKxLeCPaZk6d
X4rWL5hkN91Ykwzwrh1452fM3XurhUZUmmFmGg+528GarJwLJxOweQpN7copg2xX6dMeM9lHZ668
0GmLhVISOIS2jG89QWNj1uDP6ZN75WEkUNr12dSremNi/9fHpbtZHFLeedZ01gS3XPMEFCQ8VbeG
meA1tCTQj3vnzHLdX4a33mfH+O7UZYapDSPeAFJtPgKznoLI3NeH23ZcaDgY6ZemG33iQx2dc8DA
ZQZc16mFojai5m1XsS4YZcKDsMGk3TOIJXMbNAXZ8QhZorobG5vH4wdHvWBEkTLG2aoVWsblAb7T
vMMTjI5/BX3ZLQMyr0W7aBrrqjOt75OowIGATo8rtoOgc2p4fw2iKfeyk6Rdqe1tZSrOamuIpra5
Kl3vUctqi4OB8bmWRZjmVdSo2d/koDCixXeuMUDHWF4jIXFQcwCtleR/HUmglX6BTmxHgXTwWk7d
UMsm6Jv9vFXLWhssilfUKBUrFticms/jxnmUvM4bv+rdc4C/ryRTR2dCPu54N45FugOflUzd+bVO
Y1ij9T0IQKJCIoP+WpcHJx9v88liH7LutNE785X9VPn+sW6oGpeyvU51cK7tKoLHNXajc9uhTN8i
zKtJVGcrUt5kMYzmqCir46c5yODvzut733qUWeIWjYz71AbOWeB1l102HkbSqmzECq+WbG2Mohdb
S4egkCy1+DpzAybhgpLFFRgPzwjSIfNgDuXUdnAPkim3oMGqcQL2OHHU9niuY0di3SwC61eRHjU1
fNWLHKvCNsri/towjO++YXRRBt6bfC0hvJieh7k440U82EHphsydvIw1hqhwdcJlEvuFyTC1kLV6
NeyfdLno0uFuClyYSgN1KrAeUbkwK2W01abCRPNaGvQIeyJP1BNdSNtkwOWjBj3IvYcTOqTPg2cV
1xbT3heDi9lq5VRDFTKBXiDm6t0sMrvpK3sPtpguqreJrURjzkoiHaGk+DK5wS4b80s/ccOmkrdF
Cbm5zX50sbrOi5TpskI8q9w/OIkHnrmxz3xIK4Pn3vTN9IVy8MZLvC2+nfZFPiTPqXRuetFfZCUu
5OmLIGNOFy0atOkGF93diHNaouMKEXRX3dDd5q4OyRmjhXh0bhft3tfSm7ix9oVl1FElOJVqm8H1
hCJv1R/rRN1Yy67DZsHL1XPJwd9XdMYEA/Q5IufaxF7smvmNlSVaXEzaBH55jmjC7Hx8QGJhnEld
i3TX2XVFB6mnOKuwxiB22c1TsnOCw8jKVPmd602hKgRSlvJB1tpe9GqvNOtqIh036yNRzta3io3d
iLsgNw8Qn2pdUfLxykiZy1mAfzMu/9UG696rQBuo5/+Ky36PccwZhxurYj8sZhjkwd6Y832DT4hc
R03dnuQ7IdnOI8o2YdWNrKg24qzbxksQsRNsE5Y/CziaU0yt0cyaSXB0MwsoTtk8yrJa8O5wx41c
NDQ7Ix8pkwdlXBgCqhzpYuxpW7l63qwQgwpmWYDlRzGeFXGHAlmxRCxQWtVD3rrbXiNuQhmcaTeB
CfxYW/U6C+Y8TTjrBfrZc425zBa/qMbNb6nEYe0CJ214VW76tFBbmfK1mIxlzdjTU2uwibR4kTkT
0wydT559NZpsq+ablvlN8xLcdri2ypoWF+x2ujYKcedIFRo9s9FACysJExEv9FzsMyj07Ni9QZXA
S0NrvC3oYuB/fI7BLwKKRzEOZpQHGnglyM7LEgqhVkthz1VLOLk4WYeTVklc+a0FVGHVO8s90BMS
7kLGOjxJW9j6V6NXLX5zmr+3reKu0XxCFjPmSM+dZVvo+rzDlREIeGlPxwF62DZFCpUEwReRjtda
476mpveNGdtt0+obWEq7pDRYdZ7+0EOdKDqGSANQRlsM1r1d1iHKQFU5bV10k4SqcUrVtfU3su2n
SAkSUA9TtCSm/hVX7REHXbwxaT37QbaxEqtHx6HH+2GqMEY3hySaJfUk1wXKMuvdZaP6bd0hKler
4qg/2N7ykmr6V+LS2yIl1tJ1E76fs69M0eAU47bfitZg74K7XnZV+hyYxU9YJ80j89W4rRkKXA5b
/q80tg2MVhgg8lW1DRoz2Bi69pr7TYJ9WMxKnb2DhyV8yATGGUPMXGoRUxjneMBX8+BfaH3WYmUn
szmc4UjukspxNkAlvo5J/jj57WVpavdD0x6NaXyQYJjjeojsIPuO0/pPoY9fKzdwNsqgqoRYgaKg
KLwwX+06E4t6jl+p4rpPhAdXfCKcXOUNs5Ddeer1QdilzSuEZoah6gw+kFUd21Hou55X+1w3cmvX
JBrIFotGVKNBT3CzjOVZTNvaEAO1qyXYgIA6WmlKJIoTW4Wks83vgpn5dlOywXX2nV0PiKHJObpB
fdMkHv6LxyoK8NUq9C6Kk2kLYKMLmdF/HXMf8KDWXuajfUMZ6K4TxYWtmDQ0hx9o6y/cyrhcqvSx
KZ1L5Gl3ImGShLuHKka8MON+468BbWDEr4mX2GFrOzdynuAatQnvrip/Zn0ReYN31qUdHpuufyRs
+85vIqqdaek2fnyPRz6fz4UuFQ/Jg3RR1HcSn5tA52TWsxLXDA3bdBujwxvUqfJmQCMYGl2rbVq9
MC70oa9fl7ToNuiHn83WuMs1Z0P+gJhuvF389HbKeE6BOJ9wcUr9BiAn1rhpeW3PTPwlczQTsRoc
/tgTRIB7IiUlf7dvBh0GieZuqtkOHSw1W4MIZlidJ9VWzvlXxXkEtTckfOVAF1dBgqtRgPupruHD
JPYKc8NSK7eJH5+7+BZrpLRdDTwoHwmTBCBBwwW9NpnVK0oYI1xGcRfnwomK2vkVpxTlOXPWfblh
LPNQED9SCThPrcTArdi6kqN8wF6A+uw4AGmtqL5C+ZFvE9ns2yNIr9jaS460FFemcuDHa/kjiTu2
IEAEIthISIo6Vlz1mF20mTpPih9u/EPkGAu2Jv5O9TbQ1EXVqq8Sq4bqBeDpxk3uZMJGE19wulG5
Ma99rCLMsSWm46u73VavqCePtDacG3p+hEOPXtNtWo/wd+7Cup4u16NpNPUfpK4kWLJHBJLt8JjY
L3i7Wmq66uo0HH3ScVwVKq075IDYnEJftf1fBhwrjRyUNxH9hGg+1+LrtgtsjhMsB5xbx5Kh1/ww
YPTlaGzpxYJAq7aZqIiQBu9R6tfoyLfV8ituJhIYZmqnp1T/gZY60hWDi4KowejP5eAgQKWiriXX
KnkpFheo74tFTgegg6SLcLaoJambrLCbmjFgSsoH0OjOY5djfd7P+i5Iq+u+yN/OIisZIoZnQ+WU
BuRXTWw5CDKSpPnIDMt926ovEsxTVNoWI/X5/C2ZwSSDpkrOMTd1LpFgOec8AD8s4rqNGh9ttzsU
YUcYCLInu6MAfCny5h4hUkQx7TC2dAVz/1ZkzWtlDXqYpe6jlrpnrm1dxJT2ArfBimd+RaRyiW/J
tenor6Iw98yanmW6c4Zo7FvjLLvWTY5ypI00+t25Mw+PaljIitz+vPaNLWRz/g9I7/Xwo9ObY4NR
UKiMZIw8f434JTVHa3GetGIIhc44rKD5BomvV9epb6aoYibe8LShCTKCZqQ4tdzD8k4Pjl11h8bJ
CTyh2kV+acsbXZhYuceFOC8SsminKooHEAs6hk7BGLH1nM8gCqmIzfl2KdcpCyUeY3JTMBBR4WCj
nAHS8dXl2rZYcGSbvOacAtJG8QN4/2whaa2NHewt9QPuRmdODiswGZnIgHeKX2yBkzggQXrK13bn
PJUOz8hzUx1LrmqfMZD+w6x4pC8d5dRsY7J28q1KtNr6BbwODZ1p0qLYDEo35xveclvie5rbRWRQ
WndIm5nnjlS3UO33ZztZommkwYGEqHaoZJhAmi+K1jfzh2ZIjYzsCh2JxghTrMtU29kkEKyMBirs
uQtsvdxaiLsnLjfZPkk2NiNRZuFjf99pOSwrOokuY08Kh/O+2zVyrFWDaV+29MauALsRzy9joEs6
yrGn+rHammkF7pbqYDNBsUbz7Jah2dojuGe3S4OMIMlzs4V0O51076pbJqvtHjODw+zIA7ONB9dL
B2+XdL35WnpFz4mZOGk33OWqwiHHVtb5IrG2Fl6Jo2WVinqPGtFe6xM9SBgMSu57w/SIohdcLw5u
OhlYj9V8s00/JJ269Fu9f84z0hHSh1xmN04+G+m9HugKc6LBjRvuWUA3lAXvKzKJxTe3lDNmfSML
XRrRRB1rXjtSeT6d61oHgbC3rDr7YvorrBUbqbrlh702/cIx6vRXGS7/3kMwF4P5vADXoOoEjxhJ
m1t0WKFhDh9j34wqnQpYhWNkyfCFGSY1CLuNb7um2POX24ZNowfFg94tGC0WtUcOMHWeM/9cZoO6
VhY4dRZqwzLODwW6yWknFq4Sqf9L3Zltt41l2fZX6gMSUTjo8UqCDUiqlyxZLxhqbPR9j6+vCUUn
M03zZjzcUfXikREjwyQBnIN99l5rrtTIxoVC9KepeTNyJCJxC1CQxhgTwI0LXLpj7NWwenSmzhZD
00U8A+7pXAVKdE0076xLH3NLHd56i9YbbxyU8fKW7dCO9nXhjTaHg6b1bRjHI5KWuTnLTVmgaq3T
W7meoGYvZN/vpnto6Gm8ivvIjjR8yqTO1MssGLiZjtHIk0fGT8SZtFoKRaXdsahxv9K8HbJSo2M7
jEKJH+u08ayQXlGhBhuTUTWlAHDukZ+XjthmryKVq7zjKEe6ghKBEF+0HedWDliktA9JkWpLOWW2
sijqImudIclJh5b7JOTMWICTWKDGjoZbS2367i5og0C9zmPJMiiAvY7kRg7g+kqbZ29bOSli/a5N
6cLe06wi6NHXU/MileBO7HN4CeZ3mzA9PkpMVkYHXfOaaw3PMa/w0SLzKZY5G70Vcqb3iKaaPDvQ
VAzGN3uSoSwnqhxVSwBQhMcYpVkwcZl6KvcpF62y6PTEIhYhD1wlL3n91lHDL408QHwxQTgW5pHF
VEGB6hAdgE8s6jUdhXJhDrRI2apRIKW1eln5IluyaeiPRSe0ncjrfhVodWxxQjXk67YVoA7jWtng
5y++TcGYUnAPauVtypxqehGPer1KhGSHV3UkRYG/tH2pfWwzeYSapQT0Mk1PsLmT9xVtKi2wp1XU
tvXGirqI3KPY8jlhm2n+VRP1+BSM9GOWRjIY8tavFOWpCEd6MtbIY69UpgAs0XkOuNN6m1RTQ4Vh
CIa9+N37PeKqQSWHxhLXiUnyAk1RmzNdmbJ8Auyaj55mSyZ8HCXVFz7xle9dULakwTey2xkEbnnZ
aB0mzxqeVVunv+N3NJcWkgZ7ZJGWE5e2kZRLqFwc8VP6YtKmtWP7ISrMXHVMxaZsLQlKZMRpSAUk
RiU0+9cINUX/XNehaXK6KpqoWpSGmVs3Spm22apsC0bIsaUFd9AZQBAkQdcNuzQX6bCeJBnlyaTJ
qONykfmkGAyDpS/J/YAcGcjMFmCvzi/vDAStxNG+NNDl0odAk+CVCFa8sPM8cisHLdj3iOCTbZbq
c3eA/S1d/ktLyIKP5yVshaFj4/NBZRfuwGjt6RgFy3/ljKErNtA5BgviQ6w/GZLyxhZJD0TciUK8
ml2z/lfBdImWMX9xNgVuz5us6JhL5Iglo1VOlfSvhEm73shDjqspWcUiepca+n/aoBc7nbbOxixh
S0Dm+N4QJPMxfvuPnCdnmTqPIZXOt/fw5f+A7WRGFv/3n8iaf3OdzEaob+Fnz8n8//8TpaP/ppJK
pRoyySy6MXtX/0TpaL/JALVkC3ck/pE5MPsPy4n+G4cnTSYxxGY4Z2mzGvUPlA7/DVAeC0qy9ruD
RflP/CbH8STkeclQPOfgGgZD+FeOxGRTIcmBJojSzcyXyEzWvhjnQsBY6KN934T08geZXUMeOayY
yX7w0pXc2vImSbyntASOPU3F5WhHZ8ycP+rOuBzz14KArBiqjlfnw2D+aSydIqdjmsHERqoz0G8Z
sk06ynYhmFwWzqd7df27OOGzX0X/mLX/LVqYP41mAcwi8NMAttTj2X8hNSAxdVvaIiPLXdrtKwEc
Y1k2lerYcrQddL1zyOpKV+m48ii7itplshNR6TD/6/ysuCRJYEV1FC/7cLjWozDYl3YWHWrCSfkr
7AcaKz298Xh00mqyFgpXWFVDGLcWo7qMD+syemVhOdy0fVg/hAmNWqaWtz7lCkk7HEwwvSsL3dO0
G9Bfl0ayK0macHtTrVeeSp6Zr7xl7VBedoMcfwk1+4p5Icdo2buhd+vYVuEOFUmnWdx8HQjNa/JL
DbEOdXtzaGsSOXC3PGq5HLp5p/dLDSYoZ3EBREng1Y8mjp3BSK9coNvqp7xatSlQhryvHD/pCYQL
yUSFV4g2Z6SPWWDKRw0JJNk6FO04rgy/eAkky0NyWT/LaLg7vewpitN3SE/RuvSK54mxJIhDwQwK
dQ99kVuJmzFxoiJQYu52vMd9QRKjUT3nkC3WPcCepZUyFepT9TIhou0Qh1JwsOOvSZBEVDH1miGc
T2EkEidSqZKL4GqwkPZmUjQtLCW70wqk5aGRM8OciKOJs62iJF/lbHItfKFNqK2kEXx1MtZPlkCb
xGNC50Ov9jHagHVBEvWixTK5HkxkGpyNBxO8NLsBrdbiAc0whQ60+cFixMw0u92otlbdysW0zBiZ
LeTGcxqjpavWMuSeQoMKjN4FzVbLdiYfKt/UdYu2vtUDa0FCgc0QrB2WSnXA9g5xMY+/Vsjd0B01
puV9yfrwe5UzJbGM96AqLxPyGhJ5WJqPZQkFmxDn5yCN9QVfp7vQk25GatDwNmSNecztRO+TIb1t
Lrs+k9HxMOJW4nU1VCBhVA3eJJqeoqYr3DLRooDivyqT1qEXv7KM8DEoaDE0Wf9ctbGxycfmKaJs
4orZ7/wmupt6Gi0ykp2Wg0Kubx+r9/2sUpjnlKDC00jZhbY3OMIObwjMmQ/e7X1cFzdWBRlUG6Z3
I8ozpn00hgatIod2XTW7th5x1ubdVsiZtegyobG2GApAJztQfVzNe1rpq4cy71/T0HhQUwWZi/6A
EoPzfgyw6yGFKszTnz4bWvAkxvLSMv2VL2HeLtRaLGQzsml91yClGIPjOngp/eSRDuNrWcgF7fp7
P5gY4Ewr6j92+WYvA9tEIL9E0EObWkOzrtFnJrVTv1IDy3IA7NUrreIL0U86JHZeXLRlf3+QQ1m7
LrzHPgySu1IRlyCtBArWUllx6HvJVPtRoxuKPdsgQLP0WHUdc2YrfkYT8cD5kBl0YD8isaQfVVuQ
QpO7EMyTo2rkIvaZ/zSjs8ygckaeQjQkV7TqCieAdrgMBQoJO1IPiYhGKvUB1Zj5ONNxaqkdnLzy
NFfALZbIcl6NgSU/jdq7XD8Fmal/FaYqrbsuXuHwF6uIM9ZXdeAwHKRsS2F2T8V7y4QpWea2Xl2G
hGHJmTDX0L9oMpQKsV1dHFN1RYZjV11DsILOK8c2dEQIm1AS6bPeTBdGNbkIMcTXPiE1N+x5WsMi
uLBQ+XGEYPqcaExfsoF054wUxzVzQsahHomVNto9EszLh2bVqfqaw1N4mXuCWT+MJQZqkXnpS/62
TmTaU0onu8An01toht7KRv7M6Yoto6eXEtAcc2O/f5twb1xSbMNuj9ifRffdVn15j8d+HQLkRF7n
X9eMMmnFhvaW7smu4gLs/JAFV0SCsw0Na0AlHA8C1AvLOh6/w2sLl4WvaitajlC/yPVc1LEq4JfX
CDQLlVNaDx2gLwNHMJCWEGetdZEwuipjBn3sacyYyxszHQcnyGxrlZTRdxKAiVaQHF3N0r1qgdGP
6EI6YGsv1CjbGumFp5DfLEeRfAGI68Xw6jtrUGjOj91B1XUOeWyAkz+1jmjMVZLsaVho11NjPPhs
ea4FqNauLIMppW1eEpZrKM2CqTDkN9W78fIuYb9BcFjR403qcnAio7GW2CmROCokO/vWRia0zjE6
VAHABHn95AYHgUs71JhpjtJenaOf2oZOVZjpN0o43hqdX6+Nmt7t9JQNRsFMJqpXZabelrV31XmC
rN9BeW0sBsUZcp9l0jV3YE8RczeuXeRPcFCveG3ZG3oltMM9Yx/1QJMV0xUJkdl+nzm4TIlY1Lwb
FEZrpQgJic1tgE0yBDavKA50DfpFjZqTVotNEd4ho4buTBquyRDdE/ay0hjT5+XwZHnZk57P55O0
2OXEwmTcddDGTmjCqAjrgr+jfx26CXRuEy/b0qJ7MD3VRhRtM5G4TcELw9cC2WG0qUkdDRL6BoyG
zMfC/z4psP71wX5Ji4y9frry+k538QXtPWS/WtR/+3W5RJggmsAfyyXNkm1z5r+Tg2V/0Fg+FWdF
SQaH3eYxKyHg1SOn+LBU75a8vrWXZMqNPkNEGtNYkCgbIx63niw5yBehp1yahkKOqp+C/+yCixZp
yaKyWwYF7JToA+NLvbRWmiG+1kagXJeaeefxpCteRvlpjfWhG+29OVZAZRSft2098qjMjQFTcGwr
6LOsc6lbe1ZEeBpRjBP04iqT/VVO4BAPykroPcMnz7zLRn+L+GEvWEzhFLnkr/dbVVXGhRnWjyb8
HmiJ5buZP3nRSBujTMA5q3IIPqc7jKYc7UwRUIOUBJozfwIebTrDGDB7sYNHmHwOXVAauah1/CYo
HLara5XzW4qTwjP0VUqMhC1b35JahxaIC3bZVatUSZ7Q5NeIKdLLNm2XDCNuVQXw7dB1riLbL5aS
XMRTqh3KSKMEDDzsJrzDtLq/lopVznTMbmPJRaBPB9CPmJv31lsZI9gAtE7fMd1Cy75o5jdxSDB1
kE7bTA6jbTslOTShwZ3rML0H2uJnm1Yqh/U49Lxw6Pz3OSOASIJLqDGUpn313eir28CyEYMLIuxy
hI8Ctq4v18WWevU6jxhHdKWGAHu48BMKshaSL6rMCxUt4doamSF6ZPD2pYY+Cabooo0ksi+AxpCB
1z3PHxMXcyDAtEjlluEuVXZKQpFF+KFqv/G6mJaeHj3XZfyMXHwTNyryiSvUsqitfGoAhqgomPgF
Thft9dZ/8gZ5qzfhZVn4T+okH7parxZVw7eSg12mx++wmxaB0u4sgXi8Mh6zsGR4iO2jZHJK29kk
dtzYEqv6EBiOXHvXio5mL5epOpAl3BCLsLGR+q+qdHztR4rD2GDKKPoE/Q4XQEV/sUgzdkNljJ6n
DrkdOUm0lR5kr34lkA95fCa/KmZ26fusCK9jiMvy3pIII210ycKshza+Lbur2EZ9Rnou2ZlZnL/p
AFldouTQtQ7Tq9pG734A+XMIDO42oq90qugUhIxYQU00eobw3ta+RTqK+jLgLcIUYekNdCE18RZz
83yELZd9Xt1LE5JoucNjOAS2a+TTbTblGUoVnBjgNzXDqJzOJ30tqOsbvYMRkvVDtymNzpXLKHmQ
/EcKAMUMAzptEbj0tF+RlukjXddJaUZRkfiIOlGIXVOaGtxlvmjvR5d+bWC4L8FRI8dZKLX3Je9N
z1Ft44JGJqlz/Kqw8L1lottPAFJuGSAmSyXQAgeAIVMYo+e5re8Sq76lcm/RQpK5Wpn93hr10GkL
6XlOKl3oyresDL+rdUY6rs9iKqLsa9xe1nETsyIlLIha5eLQFBdmc5EbfbBuQxlVygjpaEixnKhF
+GqmHgDYQr3OOCNjonFqjiVDZ9xPWQS9X+bwR66ebGu7kkYzepeCw0y2k7SCc0NzW2gVg/Gh8TZG
F7/VZg81ydZXv964jyhZvx+qOdwqkKRNTaXD8KPWm+uvygGyGRfr32MAYVUZlEOaewSdYFZrAuNG
GWm4F8MOH36CntGj0zsmhzSu3yhO6pUk/ArTyPdOjx554vKFkCg1kTO8V9Z3G+8DRw8q/VJRvyhz
XfTr739k4/74/iY9AQ7oBs4bxTiSzJu2lI+2LCduLOw3o2PKoTTja9KlCH9Cp9pinnAtnU2gMjHo
hEOxacvszEX8SWPih+8wq84/vfskg4JsLEfi1LiR6HWUgzZYNyKGQC4s6+bXv3gW3//4ooWJ/vcP
Pg6lbgUvlLiiAggC6oOivMxq6SXIkA+Z7wmHmY9P+//UtPuBJ/Mz4Pb8Pf7ib//vIGWrwhDYA043
9i5fsjp4+a+bNnt/yX/o7/3+X/7Z4jN+0xVE9NREdOwYhv7V4pNtONo0lzDpsOxUkyX3R4sPboxm
CiHzqoI3YyHU+avFZ/6mCgFuxkSmRzKAYCH/2Xr8o531O+XnBC375+ZKcYzesiy9tkJadK6Ftoh6
B1VM59B1XmLUuWLiR0rGdcgpWu6Mp08X6Y+v8LmjdrRS/7S4i2OsFsnU0SjLNSbfAVoV3jtaRjt5
bF7CuLlKeyJ4BOcJY+2Jcq335R3nnzPgqvn+fVozf3/0kb+kCqc5Y4O8G61VVwPK5NCPOaiSrTmW
qzakt0ZkU8nwxmve23NRDj/3msDH/nE3aCNRqjmnQBeH0FZJ/JUaFStTSqhzGZD3qdNo6jIQxfbX
1/cjnvXvjeHvH3nUrQ30XhqlONO2UdNz7OI4eaHpUfmVqG0GBlFHcwDlpvYG/7VCpS0stAqaeZUk
DCayZMJshFz9OeuJY2xtweGz0OuW2VqPqj3SoypH9xjVrhqPFLD427/gCFDofAbeg1EVb7WcBZwU
5ek20DxjpUrIEdXBJBB2NNfF1GBoVBLqVoFmES7gpLb5Ykq05i2JApSNAaf/HWm+qLRElVzSmhwZ
0QfGUzEkXupYaj1eN4WB4VCWGfmVvl+5I57Ew6QYcXqm66ueWhYzf+DzDg54t29Vn6TT0AJxLqdO
QKn6NUUP4i9zr7JJ72mvSn0w55iD4EslV9mdUBKk9FIXbUQTP2ES1K8mOeVHtr0ncVYnGmFXtQSZ
EuX7ZaLlv5j0CcV9nA33oxaPKi2VHikZoO5kTfhueQHdKbuZ/0asi2bj7aaqyL7++jHRT62FI/d7
YoD6jkOP9BeLpoySDQw1C2I8pVJax5YABhLYrwoDhmVsl+OVRQ+f1M2A9HM5LpQ16GN/01X9sNVt
PVu1MvpmC474UqgNyXuFZ2B8jRmLzkfRLo20Pa2I1lGyjMEg6rTyHRAFroBSV78qjK7vRG0MmNpK
/CYlIzUTK1O81vpIve4rjpFpy4gSrwOUIdo2eUgEimrlyaGOlITzfmSvwmZql3q4p/puiLutEdGN
2qy3YfCqNgp99qKxr8sR/5YE3uXMcju5p8zX99OjIgrdhIWfSdiTe+Mg2535XsrklM8n++eqjqnF
K6KNUSEk2K5iQ2puFDtmiDLFVXSm+uEd8tN97cj6aJVjW+M/iN08wH4W2PsW2F+bYkOQi2DbROOe
mvacIf/HKuev/cU4qm4y2/CFFDJQTONUDR0J9AUc1SnqF5UKF4R0lxe/SIh9w3bOKdZIEKBrGNbU
RSel3D9YnM1C6oMBTEeYJEgI+IsyKC2qf+cHuVms1FRkTxDbSJ6O6jDdtKlS7vF3Dvlm0rQhXds2
5thV19XxojWk+OXXS+LUm+m4dqS7ZZthjr2j8m97i6AgH8FnoBD4Kl9yYLzCa7JJvf5+CO4GC6pW
cm7KJH4s5v6+pvO///QQxQKvUSC3ktvC+0l7E5cKR+EWfzWOlYL6Ocss7CKq6+nZpqr9lbkxkque
gCcp2Cl2saat9HjmKpzYGIyjl6TBMDuOW8/fKUa01BWSH9N7ZMbPfmSRCt2uCqhBaWrsu7rcaKiU
z3zsiS3XOHpNMlLJfS8MVbfHyZrq6S4ZvzcGgi8CTItqnj36Dk5Q9KH1GcbiCe6IMI7elFWgy9lM
KXcbNKHgstbq7Fph3kX3dSEL6SIm/4re9G2GP+nXP/NEMWAcvVj6aQQg16AUS2ehLjql1ptDL1Kn
74OD1Sor+OKHmtnWrz/u5CN9tMuPiY9NSUWfzphgH8/rpVdRh6RgVHoXt9gytpL17P+stdexIoIT
Oc6vP/rUI320L5ZZKnUNYb7uqPJLjZoOAIhfhnt0MDYG2Xu//piTN/Fo7wMY0cVZhwxVIpJ81t0i
nFvFCsGkqrGSczrzqLgCRgd+Ep8zEJ9YIvrRFmhKiLlEZZuunYWbEWpEQwKf5BV75vPI+uKNPtKF
ACrUwFBnvZy5pCe2+Y/AzU+7ROXDYmyDyXKVXnMAEN4a9bSSSRDx1f7dnuJV49lnKqBTl1U/2pHU
KJbbUDHZkQwa+vTt0PPjdSUQWO1QDdV4hqLlqGLGsJJzdvdTl/Vo50nSMlbRCwS7WHvCZ01kC+Ys
jAAQZZf5UC7T8AWthAPnZFkb2ZklcuqiHu07ZTPA1e8mydWn9pJp6UqYIBE63UFJudcasVSV6J9e
1KMNh5720LRWYritVS81n6wSunlZ5F9ZykBHKnVkkawtqVgLPTiz4ZyqT/SjHScPUXvXiWVgcDWg
AbU7tHYrs8y3Lf7eeOAYBlN4GOWFAENR43P4Z+tSP9p5TG+U/DC1TNcLZ/UiO07DnC7xd32TbGjF
rgtSaVUvuRqxSf3Dzzzac0xVzQoeW0SjqU8s8Jvkaytm9Cukr8uKf2VayJojIijU7AyJ6+TlPd5+
IKlVvBk1N/YI6wV90gYN4mGbOTVt2XJyR99eZXBFspGJn/lPX5cfZINPe4HRmVqnIw5nKFEjVUX6
gdpBN7StPzWAIKA9NQbBuyqjrHJz5vKeWJ8fJ85PnynBkLEbLKj8ncNmwmLDKxrBCx6XYVVXuhMz
5IHW4IDKdzop+YdPkna0FXWtrDcjYB13yocdwnkH+GLk2w4yvyVHjqu+ofvcU9Ub5vWZXzovjp+c
oT8SST/9UtCFihGOYe/ObhFzAIUjN8+SKFaBXq4xwRCf166JK93oNmYGS0U9aJqHqTHPbYXz7vOz
L3C0K5m5CIc6rAY37Ojld9CgtAithRY7QWLs46Zxi8FyajVa2cldJG8V5An17FtMN2Dw3F9fhhNb
47Huq6gzWcvGunFFYa+TEJFxl95XOPLSQSzskZtt5edaMyfKP+1om4qnZhgURSdMVZFxEVkEyn6v
EFVYsbJKTYzms3s8shxM/f/0uTraofxOyUIvmpBpZcYmw8pYwvlsB28ZRy1TQWLZk2ZrTD321fbc
DnVqCR3tUI0ljx0KlcEdY8ySCs7CUkLd2RkvMJXuw0Leh5W4sGuYmVWz6gNx9+tb+QF++9kDdbRP
WQOaWMb1vStB80MBs1ZkoJnEWEHqSC9rxmuVWThhrLi1ljtCtjbVUD/EWrDxSYQ/8yVO3OQP6uWn
ZVV6vVeC71DpNuaEcQ7LhBOMYksuPADX83ZB3l0YgeSgiD33+jv1kfOz/ekjqyojj6LlWIEtekkU
2NKegt2gS7ea5K1Ik1xXCM21PH1s4uzca/7ETZ51np8/k1juQuIkrLlmH61Bz3G2mPZTEexM5jsp
doLYePB8f6mV01aN1X+4PatH5RM8Loztla66XSSzGXS7jiGiHIc40nq8nqoTkwxcFR0OaFJuxvTc
MWpeLz95tNSjvSoqtDSqi1y4mf6mFMmN6FFxlOlFwT6phdoNYCMG5sWlqfkbY0i+WKbZnCneTj3W
6lFFFSZh31RtKNzSTp6KWFzAjbvJ8/wBuCk2T/NWhNndwIG66GkmMu3XPPNABXaDJffcXj1/1s9+
/9HWVeclQ/bWHNwpqzeGiU4AC3GCo7GaHkQ2PVjKeIOn+RAWoCbLbi1l+SWjgH2mV1/PLKxTt+Bo
K5MGpbTI0Bhd3s6OlvbfDWrk3qQrWsX5YgzUzeijShXDutMwH+fp9Yha4MyHn3rcj/Y0XJzNOJIk
uTOVN8kewS5o60Tpt6LL1qNoMMw0y97yVqVeo5j8R2lCH3O/H1cZiCgpSgp08RKeDXm2yMTWSk6q
ddZ2jpjzsgpWPNxA0Z5L4zlV7R2DyecBTlWNpucWDXnzdgYnsscNj8LL5vVEjwYXjjOKYQNw8xrr
1LnH/MT9PQaVp7ZsGlKKQgxDDjLd1zR/bMv4Ws/ASQ3D0m+QGeX4u3E1am29qFPrDPHs5C8+2suE
kkYUYEq4M+zB9XlNNBNEKtNaR5F2nzCVn7Ri1xZPRTp80avh7cwzdeoHH+1lNu5ynAuWzUnJBtAR
rTu7eUbAAyBhJFU4/qbGAnEvtVGg7ZIGHJ/cPpz57Hnd/mQ9H0uX9KGXPaGbwS6Vx82giNlpjx9l
WJQpMe4mI+0E46g1eBstL5ZRYF0LdAQVOJEzX+DEO0s52tSIYZjqNgAqoSFu543ppIKO0DDUdyle
3DCVt63ubWMVcFkanFvFJ3Yx5WgXawtzjsmuPLc079IKfkyU3HRJcpCF/Y4zy5kTuiRt3DSD5wTC
c7CwfYvQ/BTYZs/87lNfYX4YPr2rQ/bx3sOew1cYH+OivZdzaCMMUCbLuresbKVL4aHyE1Z0uY30
5ksLQgk70iU2x3N16KnvcLSZ1UEVGNZY2G4iTQ+jrLoG+EOyoxwp1PGjq0yc8h2rG3+nXK16LFPY
oi6aRtubyblMw5OL7qhYE2ku47imJ4FKEyX5aC/SAERaq+20kuNPnlGaJt/DptgGU+Ja8ELO3IET
T94xTj3LCZ1Vsd5ySA+XJL0yO8GHTje0Nr0FguAFIsm1CKWNNobnTtAnrvgxVN3ydGMicspyzRk0
OhWOV42bMJevK5He0gp9i2rDwYm1jIp41RZukBGpULMYwOGcK2HmbeUnS/6jL//5yZvq3jaxaLhK
RQOoFEjDrxTdcL08XBtaflOAewTuuMy19KbmFDKWwaq0qV1TyB+Gj7FKTc9VrPaJ73K09WmN2WQI
W2pXgx0Mkf8QT9VlJ8DzmtpLizA7kQUsHvomkqsO47LOZcfMG6o9wpgY+XiS8qSKwlFCe4eD7UyJ
oZx6NI6qPGvsQ8BTduWqVXCFtHkp8ey3cbhMTODEpEwHr7O7u1CHK9My2aUYVHDEMXRkqdOwAIiB
PRQ6jao6JGgSR6yd2TZOXa/5ufp070wIWGjV+GJRSVMJe/jkhRcKIBPTSBwfA47ccyFi+9waOfW8
Hm2UCcLeOIvDyjVCDYdM9oIMDnlmBlb4i44zopUYh/rd2vK8O7qY644Ov7ARM0bRuUfkRMX10e3/
9JMVRcEG2+YtHLLyKenDTSEPG02LL0PVYmBhPfmBvxFWtW4slFlYBM9sD6c+92hz9JJQ9vEHdW45
5huUmMuwAEIILBHrTrqUTCQjueQoPhraQl/HiXDOfPD8BvjZ+jzaELsSKGLUlWhP69e0128YQi4N
XkqFaLao+FwhQDyhspSDgcOWcVno/pnt6UQP5Nj2pdCKiLxIH130tlsbBAgM4fewu+kkRPINFl5j
uD/zI+cH6Cc/8pj2OuEKs+VOGV0Jn4Hciw3Uy21EKn1VzEaufhWOvPllYGRo3FzRV27v9Xddq52Z
7J7AzZJI/uNKakRpdQlIPLdr2d4mwwFutFKH9DtJ0PZinLILGmPLHK4gA2/E0yGAXekgpVN97j6f
eMDko70PaMU4KJVSuwPOKUNnO4F0S67QJvXrXZyDJchgJZRi75ECINLxzE0+cjr+NX89DlTwU4Ms
wWJs3VhhvFF1EJ3Hqn+aBFKgpJx9Sd5VOtQ3ARCCKewvwITi9W7UC6mjIB+t+CpoNShJ0+9lyH8k
t/t/S2f7mZP2f6GaTtFY0qe1dA9Z2Hx7/6898Pn3PP0spvv4D/+Q0v2G2RO/P2ZUHLM4P1lAv7tl
Jes3A2+mLSOxw3aAY5MH6w8tnSH/Zmm0FtBZCwarmGz/0tJp9m82AAqcnZAuoAAwI/lPtHTzMvl7
/eqajqyVd44l+G6EvRlHm5XcqaFhFEG/TNr8ux6oXQPb90aD0M9ZAru1eVDuCm/yLz7+wDpbbItK
Ty8zdvVl0AU98Mdc/yJF4eucTXSmPUSZ8m/fD/WhymUzTZAN+BV+XOZxbFhJ5nFcDIqucdHIZstU
lS9xiarXY2EAgVBrb/Pxjx9/5IoKkCeTnsoer16IbIfSzALkVMwlMYPehVJl6oOiGXRu8aHMgDuC
WOR4eoZmeVMA9WIWXB24b7SPR7xAQWJnbtOZ4FWHNx9KiJsbtb4D9Se7QUpQltqkMhk3EgKiUu83
rR6Gr7UXiRk0ma+1RHvNdb+5ssxlj57tUvE7PEgKIv5GywKOqTRv66lJv9BbvDbgljD4qoWxMUlc
XgytMeAoKeLRBXyxz6eeBDecuks9COKrMlRxfXbiOY6MkOAC5PRZaap7s589TL7+RWhge1ILSK7Q
un1oZDbkpyn+kpKsgw6/N52ikcVaLcmfzs0+PFBapvcI/fWl3qoyRruP31bNQbp6j2U/StpntdSG
a8N4GsPQ3wFwhUvUGvaNzcwchbi9tstQepU0vL2o1L/hffkua037YAncZ1PfQIxTw3UBYsHHILD0
4zKDraCm96nsx/fjyu6gQ8IMgYilSoHTGZDMJqNK1xBObvMy67kJ/i3RCONWBEpAdpJxn1jddFNq
mb/MhJ8clLzIcPJm1qZGstnZfrBpA3m4blJpuB4kpIxymZNZpasYe0Nxr0pVsksIzWHezz/GFAhX
MIDtK6UzlAcjKr0ro5J+/6dWlsZDIKc7c/R3gFzSHKqX3S+pJ6EhOhkuI+4sPr49c32XDGbHQI72
ENVTRdXDGyHv93ZsTZfx5NdXH3/gteqXvRReDDUBEMuCnWRXNHmxTWnUXRg0hBeE641PydQoTGEp
Y3U9SUC3mvfaAGE018bhOo6kcYF0ckEIs3UBHbYG6EHHHF+c7kp+8a0R1kQWX5IxI4hTQHK1F76L
gkN7I1tPEUDvFdwjpx5tE3WgdhdHWnxV7ACXVodRLusDt2eif6VuQUlkaVkQQyMt+szkf4Qx8GLy
GjrRptwyRZfAlan3rRVNlDygJfAVGTeZFo1vI/8DWPf0lcg8R+uwlKR1I9+C9eh3GOS6VV2M6cIP
hzxeR6Zcr4c4NG+Kbk6rL29CThw3RholF4WeXfil1Fwr3hRfaJDVxKKjiBa+cqtDgN1/3Ds8Q+9G
+IC00TsgC1YeMv5FZMeZa7f1pVUU5l7NjIu60eRDO/9hZ4O0aE28jKpIpb0XjNMGVufo5CZir6at
kpeoK1jJVXkvD9E+svzSgTwoPwwNXhFLishrystrH/Do66e3y/Xvm/JnEbLy73shWmxeGRjYVBJD
Pk47nyppL+5GdKmAABvh4dmK+vxArA07j2peaP9D2HktuY1sUfaLEJFAAgngld6bsiq9ICS1Ct57
fP0sUDdmrnQnWv2AIEtSNIskMvOcs/fawzW2w+jqMZfCx/ikVVJ7K53ivQjzcqvf22lyr6XpOlcf
fdvCBF2/jSL4xCOh6j9G23+Om9x6dRImw6Yd773B4ViV98PZTtLFv/8i+h9y33nXcVzLNtn9HN02
UZr/vqpjDI9b6NbVcqrcdJu20WGQGrzukMAyNClyW1r5dKpgY92AyCsgWtiVy074xFbk7sUPWjYf
1UWvfsHYwIwjYx1gXsLK658r8jSXXtPoa52YX3I3kmgfNa6zq7ocaFqswx4OcVY+HulghKjHVqAI
3W2TGsZrwJZMAoWvb2yYgBj8x69ZkRFjI8LnugWdvaqcr8kMikZVc39chAasR5aeuwjqNDybXeve
0TX/SLPE+FKxlgoRfWRBqH/oBcZQWZDOZeUq+jKE35gH2Bgfo/7axdQF8NzcN4olDa1zA94ywbg+
sY4unWpq3/pCZ+sI0/Ik7GRmK5IymYl0noLxLuhvlW0cW0NZ70lfTyvhjM6ZgZHKhAYVjoUUuh/c
B3JvlkHf5DHsqOAQOh5Wf5+G3aIiopP85aBfJ2bfTIuu1eqzF0P+izyoWQn+o5aV0XHibVUY5l7D
AHlq0mTczB6x+yR7egAhAJrOThU4xXY8WMBf6AVkhAhpyWgtgg7PzbHMWuP7GFbtMrIB72c5WrJR
9+U6C8lU7udHGos8e76fnGf618p3UH7nmGKvZT/PlfWB7zBqylvQpjajKmdGfkGtEPDBIG4SSVO6
M8BALjucaFeZFKy1yRVVe/XW2Oi8VKg9SXsePJhYnegAYK9upP4SYWhfOrAadr1T6i9FgpnI0Cxt
hT/0qHm2eXMsPE591jariebKv98ZDwzI78cxTjrSEsIERG47fx7H2lJpePQf8uZ6G3gWzSNEeExG
MJa34dQDXTark1kkeIJyBxeXoa1Mp+52dg1gNcKEPi/EpKxL6wMyFyM1r/pQYWy+RyE0o9YfXk1v
HK6qNhmKQ9MIDSYh1vDVyBp3pSD9on82n60urrZ9odRGAy4Rxar93urcPc7YpHuOHnfD8KcTiePZ
PA7+8Ap1tTon2GWFH/5lUvXo5f72lihhO5yOZzyM4sxr/r5WdJkVxcic8qUFYQms35CfPMLCR5Xo
p8dFmuif2lJ775ziH4E1/IhvcjwmumvfKycBM+24Wxy0pOChGHLbQWLRxTGeKqs5+zI8B33h7XuV
4sbVhuZvH+n/nLCVq+u8Bss0HYv//igToTYHwD2gJ/TD9G00G43hT18COd00LBwHkgCt1RAGqAVi
z7tn+KMXTUAIgAm0a6uHtceCaIe7uBPNxm4gMI91+VJPlnWMPMfahPj4DygnxeHxyMhoewdk43j7
xwY+jN14dVXyZNZjeJdV/KYhjFtVdaDeHZ/GcFHdgtot3kYgT6RThRTscPsEenuI/P1o7UI3/TTq
Kb1mw5eRWmFtoNECgdvURzE/Mpq43/z7bfCY/v7+mYOwAWJjWHiFhHL/2B86sw/VaMTJknOGHx/C
wJsO0hTvMRFTO6HAKuQVlP3HI9+FgBClhrfRE8aGdm+9EXYQX+B4c8jp+k9H7z8yJgGXlDv9MhaN
Ade3LVZJk1jPiSY2Zl2rFyWraBWOtIy1dKzJCajgP2M7BcEPgEQGiBACBeXDbStGKGl1LvJs08uo
pdngyfgvLf3/z7feZWIkTOVA/VLWo/j/r72+9wHOWKhFsZSiqM5jg0AuDV5/UOrLKG8RWGcy3gyt
Jc/GEJlncEzJ1nVqtpAhck9jGH15LHpdYJvnJq/UnM7RbokwuFheFR3t/3uJtTA6aqP39u+f4UOA
/ttnaAuQR2BJSLKB7vTn9x6ZWdeAkk6WgFm4Bys6fUMwhPdBtz7AzMM5FSyyqOCe6qzLnyJY9UU+
NLcKzclTbhrZgqyDeiexdaomS09OLdTWgiyIiziMnzioq5UaO3PtuULbYSzMl48TXB8X8TYCGKwB
qYHs3uSHxByPkeVGz0PpfbNmgIPOASDAoXGys2BbO3LWNNfAO2llP2HJfKn9hJ4d8By3tj/ITwc1
3tbVlXg0akGzeBoMAcI0fcTTzStMLeyVHwvruZGZt8TmSzTv42ZqJvWjwi57elzsZObT1Khlat3Q
do+7GLRy8REO2ReImf02S9PgSFGuL8fEEScyY/92cz3mIn9+MA7ELZuTgBTiT7FjOARxYCrI9Vbq
OWtncszXWPr7Yex/dBVBQjQsqlcnkD/sfvjaiyBETqX7q8Lu5LuXEVfgBaucpiUKwbZ7HqNS7ixb
kWADm/3fv0OG+XsDn4MijkKws5KOisUr/fPIyymwJ71Oi5Z+6pAUgPPopGDjntRb5fXJO0zUYzuU
O61Jg20KMkIDwnjJukyteg/kC0k81b23I8YvcCk4MN0TLUluRV3nC7e2smPohmrTNSGO5QzFh5dA
Q/IyPbt50OYINDCZZOlRfR/t8VDEKDFVtJNlmi0hp6stdxoK36YL97ymelnLNn2RbdMzTTc2In2T
RJZBeCir7TCJq1GV6mxw+joPRoePDQzlCcRJfSaDFT4mJERrGNXR00M6D8gCPLL7IukPpyzu1Bqu
5QTyJhjOGYB58kfkJc1UfG99YghqzXpp5osbY0kKI/ox1XewnvW9VslIGFBAGEpO2AneJmMz0nKA
wGTWywH+AsLI8GKWIniSU59sU8uAh5MdyWfsnof5YiUBvHfJ8XHq7QlmfF9fo/lC+pWzCgaCZVLP
wh1VUXKmgHMyzSNsVoL0p4TcVv8AJNdOJCoSYWlL+x525c7LtfjMpmisiz7LX9I+h1PQ0jdwpnwd
9TCrp6Y8aV7nHkAr/+dSJKm208b0RMmWr2BCVLei6OutbYY5m6EQK+LwiuuESBd2IWPRoJt2Zmkm
1zDy3xrgiid/J60e6XAWR19GgntWIaYRFPeQn/s8wsEC4FsMY7IzKIk2Fjz7j7Iyn0IirsMEQLFm
uuUyrpyfj8N3zoS7IwNrY+pVuZvaEZTKtIkVx1Qrj9znab61Hc9Qby2JBEsiGfNLv3l0IZpsVNvE
gTkVUB7tBq8sPgLo5jvHjO5J3MJanPLVQOblumDNAyGcWO+YFN4E/YDFUNp4QOd6ldPouHK8mH3b
1fxkXU2WvPiAh9DmET/oynyPqugg5sWEHuUqK9VFSK1+elwMggOi7tr7jvlkuaq7NIUJtDccviRR
k5yaOmmPkdJf8sTJV1rkVGs3YJwNogYdb9KNX/NJ8fVyJrn3SVZfDpXf7E2r+R53dX5l4E//oZzR
yn4d7x5fEKbgEA5ysGtttglNETyjvO7vcsbruP09y2sGp42Zfx/mJIxajtELszuf0l772pUyeG5l
Xp79GIQY78a6rh1brkMnzFYI46s7lNjyUOTG5+OZY4NqlmIAzAAG52ihaDxObs2BMPBNmBi99pwE
Liccd/ySEy3y76uXNZ9Mf19o4RIYnGRsxV5u/ilJzVwDHi+Z7Es6fv2CURvcjkmFp7xvfvpBSEET
WwYlPI+gYxSrqmzxMKMCWmnN5H40WJntIZQ3LUzQ7E5Tup0YN6/cPsteWou3Ak7H0QzbvUWRffLH
zj93nAI45OeXsnGyC0KrckWoI7gWnUiKtCeVx9LGYAmYOzp0svrA0Io7YqqgGOF/uUzp2ACw13wi
I1qCTBvrS5BSEAnUUBj78zdTX7bwVL+aFbFAlrqV0qfhU4iETCTQ1Uf0N/nx8SiZH2lgC/79TX1E
v//5prqWxZkamKJu/9kQFqpkvxU5SbGTw/9ad8ziQ3jCOno2/tRWmd9LW7inR0cxq7R3aY32rtY8
FO1ONcgDGToJFdIxJytgWfCTs4mZegkcKr89SgZikIgJLHzjL5OqP4bR815mu67z6GazlYk/JY+F
Rm9VFmTcxoQfLIpW5JfO2xLHSib33BEFXbYuguVoRPbZmHs6QYiY4lcFk9XIhmrX+vDsGnloFkR8
D2o/24tE2/giyG6kEf6tTfOHw29+xVRdvMm2UAKe5J+p2lUjNRHVUEhyFPyvsC2rhWmkBiJJHhl+
09KMmC5NWYn30OsFQPRwOsJvri9IMIIF2SYhfGdZw6fhMmJsZbhAkudTJKzuLSfZ/Yku+m6s4gtJ
r/YMnHCXY1WON3IXPsBpFQdfJLDFKOgzvbKOcHbxdRtxdrOGNNs8fjY1sNN1MsBW5kiKShg0IHia
+IWXUJ3qkiPdNjA0sSvoZw2997NRJDUVhXN3PHIn/WF6Cr0CcEnQvI9uRcyc62SHou26ix8m3QUR
3d22Uha4+dnj550NnjKxMaQXSQRRRI+dw+OmhHq9k6KsdJTw1kiFHpbvxI+THANJkciPgBODo4Oc
N8uNFuW05XG8gQXP3ZtHrO7qV/0V+k+SkTncco+YL8p/gOJJf6oHdR38yT64GvN7ZWvFR+J1/cJN
oxt+J+u5njqgJ8Ps8pr3HeNSZk5/RrptrTvfcBfNr3WBN7s/EC7TLH7dQZaiX6aMNL/4qUsTVbV9
tRmNWuwEeGVAmf34FS3wl1aIuekQ6QaYxJRdws/IrVMwjVoNE32YB09JNP6l+pe/D1ct6h+KZ+of
QRVhm+xBv1f/mYqyIe0HoP542DV8/R9+gJJumELvYhtvhe4Ph0qv7R2TIhZD37oZRWduPKWmTSIN
+9X2vbcxqh0g6FjHPVohF1EZ6ghaqjfrzaNLHCR+/DQ/S4B3B11WfExltTEtjbcv1jL4hi3p0ip2
waiC4//3FU3/Qw/8+B0Bj80MG2ZxRPr8IfumlzfOTPxkOeSFWplSrALfYs+zmpRfq0u/c3ei2Hg0
HzWAz/2YHqY4y275JNDR5C3I7Aqq0jZB1AjJyId8KPouoEslcOZ6pXx3ynLadOKp8OxZUe/YT2au
bbUsArXnBs9piU3YqjONaZcJyAvK2a/5T5CU4bbKOw/2mukdJ9Pqd3ij3knwS5YtCrhTpRfiBSbI
rjPHljsMTya6rznOzzoq26cwY+QTm65/hi1EcWGigiAeJb3pURsAG2TuAUCQdJlpas+gruhCJHH5
YZm0WFHeY1Xs8m9hILKVj6l6UWL2u6jG/p4MfXhhdlldrDr6p6nb6wiK6SlmnLemX2IdVJlP1waw
dW8md0ebnlOTrCVYg9lLztu2zRKdhDkOqHhXyLZo6TLKQDY73cle7DYsr4FL6oJWq/QOd5NweiMP
JLEoU7lhsw4XXknOVhhY0Zdi8vdRXjnfEuIZNj6YxKW7GvTc+9nlJMMlVfbVGctXz3x9lOQcKhd6
G/ArzwOJsLWDvSgINO4VVldrvq/TtnyqXD5oBwkbimhyr//9O+fMt81/76LcVoycwbu4rO7/24D3
89Fpc7tMlr2bcJbIP+Zw+X09tPRKfThbDiUo76C/cQ3T/MyG4SBkCtG7JMfMmGJr2WZNfc0hBR/o
HTsbm5C0Fyv1z72Ek6LrxXteIXtpqli/a7XGnRU46lTOQMzOJkVqSJ2jEYlsq5thcKtimJ5Bbdkv
XoCC0qxKa1MaTbjLTR1WmF4dvYEw1ce3CHsczYTMHQ8tCz1Rp+lLQE/mWc/09eC01tugc7KuDP0z
KYnYSpJce4M0zAzRQpzaN7r2RrrOeTJoZ2Ov6I9FFAVPfeWCiE/06RtkNr5zffxaWSG9d4eoVT6t
sdrnTomEIi5AKlp6sWCY4N0jLfbubdWItdD1S1WHMSHgonvNI74gbjWU58dSzKU+9I+LDguySbvu
JYm04DbcyCywjhWHfqjtBRzT+WnkmX9zRRlzx+yPD5xSQBkOExclwfr8vo66Ve/7ALrjZaRVzbk0
SJz1axGt46Ex721b/9OoDgNrFruPGrK2UwR75sRXdcpzbyvo1jAuALXlS16hio2v6QRy3Ten6jRp
GazG0r5xGiZxyPOyv8gAdCLr/uf1mwpqOGRpizOJ+z/HPqIR4bYirGQl+RraRrosgzG6E0gZ3R0Q
zfteDAlHgzS6y9qN7tUYxiegb9fH33j8qOgGZ9lGLs5SldCGgRa6zIaI9L654KdWwH/Y2z8ez0bd
O430YrYEaBbbaarkpTSf22nvN6O8yepLP3/83KPaHfS9c7CuVnUtEB09ummP5tofbTbaJ4CK2OY2
pnCql9C3VjZwH9/QAMK23dFuR3qzcZBypuJAE8UDfpsBvLbTaPaba9j/RL1dfQIhawChLJLIbTH7
2damTmL1FpkhbQ/agvydemeoTG6t3FGrpL1VfWDs0YR+0zJeOuMZeUtrCLypM4X7rJwaBqNNyTeP
luijRYK09GIaUfbi6i0oWCoc7mhC5wpm/VCB7ZKCpHPuUQjvE6/sS0ZtduQPySHzfNpDrQmUIgn3
aBzkexyXL5kRfaKXvvm03X/AKL5lbbz71R4DOsf8N/aepMihIFpirSV1sNESt/jwFNFvQdYeAx2E
tNM7TP8mDKsaRv2tadUl6Qzd+L3AAJfT6vrC0cpaZZ1YtnHlvxhAlhfEn2MAjC1zb9ToOVlm45WE
0kuijvthOXF/g5d71fo2XldNdQIHR1fD2aKw0o9JLNRxGif9ORD2T9GZdxrqS8Qk4VOsVLINXdMg
+7LVd8FoFzBNrXhfahZalNIjCC+s15Oa3Pfe1ryF2dE26DqrOehNlF6jGWUohvn4W1v0tkjFOXSJ
ys9aVFuwZu321ShqucAKHZEEEdyLsR/2fQ2JqOcefiXi2j8h562IQuapw6HW0K29buiojdXg9YdG
6f+5wEsQ+4LQGDGfGGrGCEzkc0yo89NxvoDLzTm6G3JVavGKyXZ19TWpb+0uGVaeZpmnruipL8O7
CCmx3MysLr7bVBcHRvqvR5lwiVwJSKB+/Kk9/5VKEbjTzNtqKdQ59kwTfjbhpZ2Q8cUfpb7DfxMe
u8bKN7VIzXuoKbUEQRy/V2mAHzkqrDcSlIhepmObUVFtzbb1zl63D/O4frOj9uTKtviu7M5flqHb
XkkTVye6m2Cq0iH/zlR/oduevfeTJl+5VjAdjZAlRFHhvmUFy/dQ/eOJdN2q2H/xtSB+qk32pb6v
jqmvpiXS+vCC5OaJs/uWfDUSTTwJ/jK3p3Uf56emq+yXijjjF1U4wZMeW9VTwnu9GyrmVY+nnkur
Qo8ID+N0Xu7ahEaqPz21Tqw/Py5RhcnMlMX58cxFyLLRNWWtwrJ8bj1iPwVG/GUo9HJtNkV/iQKN
tuB8GUuascQstwe3MO1dENboviOzfOmG8hBqDaGDqZ+telm0p18PW4Oa3OZkaVMA7fMSL6N0jiPr
zauoLLEvu8rgRujpnuR4/DUcnubcM2nSSRyLYc6ZJgebqxe5OKgngtIDMk3yotYuAa3mTV6mNBXj
0Dk/LmSuDhGBIdSw39xUX5VtVH4yMrmBMvE/vFRjzC3ihUcwnGYbJiSmXr9MDPYu7TRMF7Lre9w0
emN0624+t5mlyk+VQZoLIwC7piagd1uMz+Ys1gLgU1FVm8UxT9zwRG4ddMyE+WhlqmZLQT++yqyC
+Ui60WZADvs6tZO1jkzRbWRhf5aT/c0sa74oLfzUrOGYMQ0QbUxuSSPgDo214HWkNJW6dtNBk+sc
+5oyjj4sxFYR0pnUi69tb7eHAVDJTFdf59q0akOXQBVjIltuphdAXg75Bg0mgceEb4oCxYNN80dS
0oN0Kw+u4z1VMeaz+o3tDMJWKw+Rr/p1Nlg2K1216yBQFWH7Q7gR3DSn3rlSjQuZF+GmdhpCnPIU
Ror8NgGMKyt7AjxPMJ2e94Q149LIvklkoRSgPhoiaa4IJLWj4pwl+AbQuH2zRt1YBfRY9wikEAFO
nrnF/ieXoTHBtqjIi2xZp0v4z0OX/6RTSNGCzBzfXPnugrhat3VwNfPhG8rTBH4VSXEcF0FCcyZD
hscD7Wmoklfp28kWyPYdiP5wDEft1nUhX/8y/weDtTgIigAyMMmDGFu6sQ1qV9csXWQ/TFFcSWXi
nqHeJisnluEa/VO8yLVWXxW6Ny3lE3o2tsiadGQd4vfa03p9WeSyuCSs8Qtyx8SCpIBXgIbkOwgy
D3qh9JVREy3jGbA3S0UTOmlQdkFA7b6lJdoJZVvvasTejaDuHgXNT+7B71a3Q9fcS3Xv5Lgxh5LE
RWR/C8K99AUmoSXbRbFMxbR2TQLrR9+M10OMuqQgtHUlHbzEzURAXhmdc/LmyAS330IS5kmEBMPL
hriqre7cpn64UCO0ZtpsCROpTlrFpsnqtR4kx6JCWlYX0LvN3tKWGgkfcxe/Ud6zHUJh6Sb2x/Gn
qodjDHfGs5xw2wTVp+7Tj2VCcSJmx1t5tsYGYjrrgujNA7zDK3MgWFiNfOsbdMbCbO+88WxteiMW
MU1b4fVHZHjQ++1+QYRPCyCeNoTNJ7oqi5rA7gbLciMprnqagXEXfW1AQpVuPqHP8YrlnJCMs/04
Zq+9EYyHBNz6sbUMYkPNid9NGcter5plS/ds6XvuV7f5dGyVLvNEPGVOhKcjUt+aFlqGkIFBTsVe
zs3NcKcUKFsSLkJEEU7D5FHmP8OS8lCbkNGUIV8HAsZZfhw9JJy6aYhuJVcLtczPgZTD3M++ZYNY
FW38Wbly2k3ejfpixx2WETJi5AcZgygW+RdJytMyUuRkcDBgvUDzl1NIAoS6tMFTNJXk3Bctfx3n
I1ZWBpN0nibuxdZqxy2T/C1ukHAxNpW/8btCbhompos2J+mosrX8lNSyIzPxi+OM+Sq2WTEza+yf
4yFeQL8l5MUzVnykauVNWbasC5ozqbORXQM5Pv7sXaA7XdXQXhvCvRqRD2K55GjVloKxU3nLE2PH
CYhvWTvOLOOMF1e6azXKs2MHycoU06Gv5hTyGrZBJeXNocM1D4XYb4n3zcSatI4vAXPoZWTYhzL1
rwaFwaLqSTeBwbxNmW5tUuV6yznKbTnG5X6ghlr2nsAkRlAKaS+pMojCKFnujefYpYHfmu0umTBr
gt+E9Em2eRKJoy/ms0tRUey1EaMWaN1u7b0aKVZTtirSB2vyK/sDRNvy0BW0fMYmchY0EFsv3ZA9
tjBse8uQFgcuybdNS9uLyRaKWYKXfc67tviMtA3otmKR827mk6l2sk1Ww8AQOcnHdwd23bJ0+42Z
kwlslEa19uIvtcnoHZK5vfJIIwYssgUOZ5FUN/lL6T4C5429XlWXuqjVUpPeuGSgVB370TgEgjlE
ZZPYWiHCGCJ0OXmMBqj0yYk2A2j8dVF+enbpbltKJOgszj9D2XdnvVT7Mgo2Y6Q/+x5560zTP2M/
OmWUbCFENJFB5WgLZwXVceebzluPAWthBuhV46DUiOFummXjJ8+2h4NCR5QGIbr8lltgbuKwL5fm
wBiewneV1sQVFInpsRaJctkCpq+N+m2mXb5b5JoOPSGA/hj72wT25SIK8jsRIPHCcLYYFkrOYeHP
aShgSFe6WkTgzDnn9lc3KD6bPLpGdd0zAMSCHcWbxCVHoXWmReNlyPNyzhRaYGzinjAVMvLKzaC1
dFfbeOn27oGz27CNcv97OCZnJHf3wBtveMlunCFe7GbWkvXWq8Ua2DYyXaoaqk82DSwoPuNs95s+
JenSlV/IC1nrmFk6x3svan7HPrRftdz/kUs2Hh2JP7ckiGbU+j+sjMChiPi3sGzWhFW0e6NBtlPW
GBxd75Ap6znwkdE4g02bzDdYZlkGw/TAR/qkcvls6Jo4BV50CpHqxoj2cmRwOj6wngUNiskd3cI2
6j/rsDgosx3PrPfWk2oIw0kFPHEDaZcqrZZsJ6JF7fBdyBLbfISutYBlGRAYW0fnKvSOPYpD4O8c
1UDk+auZV74sE1IB9CBdpqn+NUB3vvCGdSgEQeudX/G7phEA87pZmGXpLkNi4VoR/uR8ac2I1KvB
QbiZeNmN+WnbnE7pH5SY9H0Dd4l+rDDm7nxr/G7UatHGLZxOM2DCopWkuFSd3ASUgvzxCDiDNsy4
Y8HallPwXiJFWGq17a6i3NrkHja4iZ7bTje5A7IUjKAwOXGx8xiMxVbFqlTGW1UnH/bg1ot+oH0Z
CfT4Uf2RAq6jhdkUK5D0fFqS8OyeWSaYM7eeoMplARt1Wq2kJ3fF4GJLJxVhPvB/wCrSDk47rW1n
pDeQ6ogKsBA7Pjj1ovaXHoPCgsTGtTHW0MVypJd57n92TQxJlugiY1p2zIzXrNGSuSPCL5Fk42ZI
1IXTqDz5pn+i9FyVGfOeMCTA0HHpw/UUHoolrc0sVNUe25e0DHpfJVm3IaD3LO1/vS9Byzorh64+
6pb4nHL/K7dssIb8b8E6I7ca4f/CjBA14qvYdiXSSBNbkirpEbPix4BVCGs66uFPaR3JFCQZ0qmI
WeDI6nuT3NI6Z1aBXoI+IN5aWb5binieSPGPA4OM1jkknNBO2igOe47IfwTMDxc2ZdjC7p5DRkYL
1HBHQ3Q/K1KgHMN31sCaaSJHa58gX1Ai1hd34lhji+F98jSCrODp74uYJliVimcLkW3n6AgPPRIG
tZJxHKysVVAaPifnTq5Rzi+JtNePfl+0q9TWdEKbvj7+CWwDY92uBQleNfHSdAA6iMnpZG9Iibn5
dO0QE+NBHlWxz2pSHAct/+HZzJhqvqN6IoOFiKZmoVJ9N9WWoqrl3BPEzWer6YxdJm2LiwQ0vvPS
FJl/ZQm2F0p9naX2Ev0s0dzoC8o4aZ4bUYm9g+528Xiazz8jUZEPfp+HIrin2H5eBgUQyunVX4aN
9v/MTVxbGIYtLdMx9Zm48Hu/T6uYBHso4LijTTrsXeEsY8m4H3VKdngIQJKuip+IdrC0PFgTgxWR
7ZyNO8fB+GPq+b4KVXio5hGSZquV5uoXAPbmhjUwf07qRmegjaHDG1y5cQKrPlSSX9xwfYl2iKcl
rP1fo4jePZGnrB/BWb8UueZeggmTdk6QEFkFE6jVVs0p5L2tc28s8qKcMN5AwJeO/0x8K54FUcSH
YNYK0LW+51OFyDUR0V4rGnWL2XyclhgNAsLMRTKk9f2Ce0QQ1IplYqzMj+oxOImKothWEBj2QxNZ
WzOujF1haR8IEYZL287qC8uiQ91/sYsuP3t18p8LydvnsJFq9+8tePm7SZPhqhJsGsj4mbK6DpLf
3z+hgUm2HEqfwgByU05/6iPry81Y9Ki+Jk9uw8YQrB+0XSI9XiV9Io+CpWLVYnZknySLT7SYiKWw
dnYIpLOfR4uxlcg93wb3Tgubo7zVZz9wfGzLAPoDYsrylBASwfpq7obBqs5hPHRrr6vVBh0YJX0l
xcnI5KGwGg9miNbubb9igdNjHamoJg+EKjh/0zo+KLz/3ZzmrYAMjyOAYYJCK/HHW9F1rtUz6MuX
GD802RzLaOpeyjQo1tiZuk2PTuLSVvmHE5O01KQ1Qm5HttvKHW9D2Purh6Ur62x393jqGOV4DKU2
rFw6wNxdeOWLMm8oOv0zMTvxcpjHAMpjBlrlWn5+PMUqvTFN402NdLz6PCQhayrcleehYySFnvjC
AUQgeswq2DA4+X+mOMbv39JGoKO2vY1N+AsdptR88mPNvEirka8mDqe0ajZYBOlq6uPPVldEvJr2
WG4raS+KWUQztH5wGsf4EaJnXhywBbOHp6m0f2TrjbuH06AcAQMOvUsZ0Hk/y6Ik01ZXRbjXlPSO
jwv4VyZ9mJwAV7fDxsl6tYmJ+XoHOGN4jPpS3/ycuy6jqvV/ikLdc4jpURYlHwOlK9PEUT9NAI9J
ucrifcsGQucyzI6pSED7Sjd9Ss1wUTq9+zTphzAU0VPBorFmZE1i0Cwti6KWxozGfuHrAR2+kuUV
21RAp2Fei0bEeGiRIFf2fWC+JSMyjsQekjshmcbGTG0wpBOtndCWt6j2u5fRrrsXhsyLcEzrq+ja
nV9HyS5Rulzbjei2ZLlVqxAfx9VgUkgOEevL46k+TOu4EPpV5KO2bSq10WVfnlw17m1b8+9D85lr
kVj/WocI5EVv/3iNdlrxETtdccsdIm7G1hIfY0Bj0e+N6ChSnXSnvP/n10RqSrzTLxuBwv9l+ufH
hQXnhxegkdCk27APoObTse+sROnQBs48Gy1V5t661vsCnv5NQKt/E35wTYv/Q9h57citZGv6iQKg
C5rb9D7Ll6QbQpbeBv3Tz0eW5ui0ejBCYxNkplStyiQj1lq/i4PPMhG3TnYX0ZT3umqKl0jyFTBz
DPBdV9+FlP2nKKjgO6X2c5urLzopXVsZZuQvLjfXct0p947GoFkZyzrrykFsF8KMXlpPWQk8ZteF
8+iMCkPPyT9H82E5Q+NBIP3E/EIReLxzXac6egkt5NgSkm6r4l0OpHqb5CBeZVcEu3SoOug0kbEN
aMMOywBfYLfYBCRiVVVSv0u4d5oIfsZQGIzKf/TGUrsL4ST3umDLwctuNSxajJb7GMs5eAZdICzM
VFVKNBy4fRtGPRbds0BrlDm3UzERYhjQeFlNkxyiBEib9vBYSeOeQQHfFR7OHB/fTBJVNZaEFK1x
YDmrtKwp8prAY5BD/KIwKrLwZpbIFEVvo1M9iQIlXuBq/VuuFhN4cCOiraf+XPs5HMbZvykffdqQ
+dKuXIY/SVutBUF7a6r7aKMXsTg1SaJj+27STud6vNMgmG99mQxXvRlYnsWr/tnvJocGlcyeVfwP
aoH1dxXAwsouM9O/kApLknL+c48JgrDjv7BcE800PAlWT0u07m2iYCBTJv0WS1M72nrhMYMB/jFQ
bm51k1hYR4FpJspHmFdZxZPlL8wf54dETrXS6+xWDFl1Vfxkx5bqyTeJLFw4jLD5j5HS2sekl4cP
gLvy80MjmmpNwsuXFB/Qo0o0y1w5ab/rJnqE9GTPWqoYk33ScPV0K63CuSpvdK6jr//LCHnxw/xr
tyElxUJ55tqO81+CEoWfvm/UNP2qpA2E0aHO03yIJmZeFIlLdTT4YXfUvaJfIXJJ1soDRNNtGT6m
ajiRXmU919qwarGEf7Ts7iRzzXxd3uczPPQZs6TGdPcLV3lkN3akeuiTKrhGs9G9vk+E3e0t5TAl
VPCbb+0maXBRV74JGq5p/rWEB1sxXV7FQZx9j3ybDN6ZUaxD4o1N89Zksjzbg56djTKc9orQzH+Y
Ky0Gh399Tg61ibSAbalS/oZcdS3UDHP+nELH0L6NoUGAbztz7CAlPpEsCWsoQJPmDdYtG4kEGaIW
oWqfDg9lVG5hKdkrD3cg4hU1aA42EoSeLKNjRZpZPXOFu07/NbixfUhZaLZ9rLwdG3Gws/IyPqei
tWElozlqLR7VAK7foWiIYMzU6zQXmYKymRJhm2bltEMQ2D2nyTCTYUDKmA/9iwu3eEj/9Wl4MNFR
ZqG8Z0b016Okp4bF7zArAWsGuTGMgvNyqHr1++zPa7Kr8zWDPGkdQg/VWyPhV7atvNUAY49KD6xd
3UH2yGJiTMOIR23hXxl8Kqcuhss307lM84dtV/XTctHRkGIH6KvDcskYuD7hbUOqbU+p/sHCRDR6
DrBhPVC76nc8bIpNbZTufaLkupThcHNcFVyyJpoBSV+Ea+l+7gCBD8smm4eEdYkpShn9w+caEpa0
UwI9Z1U67Vsq+jJYwXVTIfBRltqviunnp9YBJTNJsHxkLuDt+sbTtmVdRbsM8x2CpIJ1HxjmqRv1
T9PUzy3pYBw60daXZrhXbTCec7aLvfCsr0vlQMspHqPjUlSYlRPD68N4We+JPLP6jIkB6RB2D3Zd
R8mqc5PxvBwCajdAKWN4rAZNg+fqtbuC9W27MPJ1I7j1A+kDgH/eoSXJhe+mLteAXGQEpp6+CkGD
brEQqU16sdoLsLMPAbIbWjD9maxrk5Zo+yxky8yZDa4kUuzXrK+jY0B6+HqRFneQ0o61LL31su4x
GcZvyxtXxsx/EZYmHgvuhrUfVepTZY9fTBT3B6NN+VhiqJ6nTI/r63Lo+waIKgM8IV5FDTCAiLUr
fBYjvaW0JYHmu4nlVrZGmdmt89hukYEFRGWm5Ht3XWhzF2VHKrfhmEmwj43llMMlk9UGcZ92pm52
rpFZheR6pN2mjoHjvZS5aeGYBA7CFWOUDkXcyJqt3w/tPSuw4/5H+/M3oYOhwexhIaXlzIaIf8v6
Ju7K1tHYLBcRTFkaBPu0pLrOdDRZphy8x5qEI0s4+Jx3KPrPRlJBbBZ1cpoGhQZhXhmtDlEg2vEZ
5quCTVeV2mbhPrMrngHnX91hcp+6yn5LOm/8UkL9woVQMVRHwFOWxIEUmr+Da7QdU5LrV7rVr0je
JvW2mKKzDo3zX5qWeaH4z4XEhkrCouoYppT/1Zn7Ik8S1ecwGheBkMp1uPsfLN/g50Ij9YD778XU
nkFhB/AIn0fAp7fL7OJ9jPP8HEwF0454eKgw33pqoZJgL0NoS2QQdDnvnWHkOdfWNn79/7+0v/J3
ZkKwZiHCxHYEITranL+mCr4NfJKjU2YqggquR3K1tF7BpJen5dJyvWLfwyBdQ6rTL5bj/ZDKanZa
V47n5dCE84gld15N8ulPhAZV5ymp9D1lhLpPVbAeOyYS60LV8UPfkRk5WMCnTi6usRU4UHGSX8uV
K3RvBaWl4ds31B09indzzFR/7AP9iHZipjKS3Rn2dxn31t0uihYdoc2Qvq/raz2M0TrR+25dz7Im
FANik6a5DjeCy962XiNqq6vmYl4txL9iJv5byT9/jiT3GdQgMKz/rssMxeZgCCtF5DXfdOlkzZPZ
csOzQIhsYWQHEdjdmtDtnszeoXyKiWE/eFrJKparF2JfBKFnjGYcrzqozBIfDMtYnq1FbDfBF4X8
aj3FPXjYb1ln4FgPeVEl67wYzX9MM/5fv5HUoabq8Mv439+/Uc4QKesrqOIfe1HfiHOdgwRPIVR7
HCYgvaddvOZZPhLKLLbJTCvmq16n2WOIM+62Ngl/rctJnMxBk59lUZxdrWk20sHfaVlQQ7lrgSp+
ywnZTC1/elfTP03j/usBdeCfWdY8nSFckgL6P4vmsJ48PzKYEhhN/NkamEKkXeeeAxs6gyahqXtJ
ACqQ77uuNzZVAu0g8Fr9LEoHW82ED7wfzkYbybc8MOuNMxbOHYU0eVICyFz06cXEjZXfTo//sbbo
fy+qDnUtDRwCcts1MAj6q0gZg6Zmk9OsVYmyufRNKlXPYX4mu1XfSHePaQaqQ7O+CUMQ4RpINatH
WU+nCnNUbPCB9ewDbek/Rjz6f9qEscYbrBceM2DDc5BA/605TNCbeCnoKXB+1B5avtwc9tW7dIhx
6bSxOAWDTxdkZ+3JgsD+8R3Hyl/LToMXkVj2P+OL/v6a+Se5qMpB9tmF8Bb6ey2rTNsJ6VIgDaJH
grxs3bq8qbe5z7TNmfoXrVffNd05JWn9MMCnvZKWbK6ntP+n6t9Y7NL+96bgWJi0Wh7TL0u3Hetv
z9zO90PcxCqACSpCzDqHW8f30LfFrmlQebX11J3qILgFnabO6CWsc6Cn9s5LQ+vRTXF90RiQp/h9
bLJI87dR66lrlSN8mRm9RoZBo2HpX2RDcC/KtnArC6nuy5vY9IMHh5skDzTMYqghld+Zr84E/rZc
pkLHBbvP5gIk2LGfMU2Z5jLdL91dZ9rvv7dlZEXSRnJNTAYuDV1FbZUXqL6QpWOMjyt94TKq0dKQ
W1PvxFYRK778WbDpHoAPQ2LVd+W2FpgQWJm3DmBGf/PaDk8ayn5cRL1sV0gMC2PZzirabNyWFem4
1QjF6sOoiOLYvY5J6921+ZC1ickCw7BCVo8yE49GnNHWNz6f64f4ITDcZxsoZ/aEYswSw6XbFnU5
MshabCGMBJU7reR5dNPwoKno6vQT3EAmMnIyG/Sbuv7i2u2ThSLqNo6F/gKcxiqIYznWIe4GaT0W
tJqr7aQP1zzz4cD7vRy3QmsK4qInBhyzfc+kk6FeDbV8jugamrS27pm2ytugftULxlIA9N4lTmL9
UGq1DwrfwFKX4uqqMLzXMAN3H4P+yTXDXZ8K5yH0vI1rR+a5Di1z34F85U7zM61ji9gC3X3Ariw6
oXXmngPAIThvxB5INRCbLLNX1ynA7akJ8otyy/xi1tPvs/DSiPAymXgsrSY/Q3aI5u7i2+V0HQoE
6pEZwYVtCWwHa36yAj1/2i1H9rjiyUtwI+pjPBCaPO4PTjhk+xK35JGW8W51o9i0obROmM/IU0Xw
HpMikzAY7qxpuKIGlIculDkrmichCuBrtwyGSDOqd66Xu0dzJGo+UFa6FyPJbW4kg21suIwINdd4
rfGDhgRaZXsU2MksM+jj9gmTkekJtUANG5bx+ly3fDx085mwxsex0orD8pIuGrR5Tv82ePGnqSys
Xel1WBZhgXtt6qq4eg3DAksxsUojOLay0nLU4D7qG0F1v45CPDaLUTZE+3Hoid77MPvy/QgeaJ/0
18HN8BFO5VtUPcs5ttKMKwbzXlQaNNfmeJtGZ9jYGUzrpPTOjNZ0XLE4jMIyN4VdJRiZWBrDHg6t
hSYz68eH5UqTIIr+rN0JMZOazRCgFvu35Yydwz4WvvbsKptiyfdeEjjsm0G24WGS9mdjaeLr51GB
KXdORpaklomLllTmuc/t9Myszr8KE6dUg0CQb/Q3Y7Lpxn5dFGbykOGX8qTMXIC6WtPdVW276lLa
J/8Kg1WdmSF65appOtyjshTne4x0jlBB99Xcq5BHix1NNkLrKuBQbKyqgZUfxxiXTrqh4PHL4UEa
nYaRGvsdnWZw97svTjCNp0gi3YakAoq4XFNNF6t+bH8s3iGZRwbPykzktS5MKn+rkzf2V+bmKawC
26ntrbK0B9rq8bS4uHVi9yHEkZVPxj0yqqdRwh2o08fctF4/3kML+yVYFNK462/s2hg3KU3pijtW
7noL8tn89+rByh6H8SGdxTEOzIVdZEtocvNlMubhFY1luqmTUd+S7dZcUxh1jIz0l66W6XOV/xxl
xsI0U2eb4UeN82QIXq52rVLiu59DrBg7715SEd4YHFQ7f8DBKp4Z23U0jBeztH7qbguNkkde+AdE
VHCB+rF+LJy0vBP9hijy6c+rwjXCa8lSXH2DkmKt7JxpeqxIUlh6/USlG98Kyz3e3NnBJC93TfX6
2eOb/4RDx8qhqvvS1s8h1k/PicyiDV6Cw5M2DtE20pt252tjvK2TiU5+aRRUU5D0mYl9bvVrP50Q
30zt4DKh63p/Z/te+/Hc+QMAlVkO8NnmJ7DowCIg73mrDzlbA9J8gvB7IXqd7rFysXrwC8IK5/LZ
6kdKDEKsNmaeDVcchIht1CUf5DC2X3L66bWXe7MrGAfnf848y7RYZTrs3oLcuMapF+yh7+crCVcE
LX9To6IeIrK0x/LZ943gMIj4IeP5vhAomVwSg9bNcMtdXDdwGtnJX0pPYDJHmYk/H7RegCY7hqsO
5/QXs4v1gGHywyjsX16D9ZcfFP0FkUG7ReKmrZbL5Q3lNy8u1hKH1IEDuepCPbm44Gp1OIormuJ6
HWaUOHJxS4NyEO4FgvV0xAqAyI/2VflkfZW6qe4f+x9mMtrhf/9SVVKFqy7H6NGmEbgOLDrjajk1
2jdA+m06xeZFS2XwFhXeD7cLzOMHCtxgvLJymXgHbal/m0+0xEzvvi+LTU7SXh3Y7WtTt2i2JDnn
AjPXWQPbV7KdVibMurXobSqzPJhwqsrw59DK4htNOrpeTYPPFcd1eS9+1daPsO+rz03U6Ye45uHp
Jg+OB6jxlgH5tcu96cWxQgteUlyS2lql05Upp7HVGiPYqrZiCKzVUGHmwits42EzxAoylgPC0Prp
u+HDOE1G6Z4zq3XR0Y2vpLZsWlHlJ5unnAHpn9PRg2VVac6nj+Zg6RP6zJKnAJUMK7VS7UEuq5nS
vBB6HAkCgZD1fkTKs1p0covTgBLmeLfKr1Wc6W9wgInqatjRh7MKhHqQOggTlk3xNpUW5Am9MHqW
bs2aNnlDaI7WoYVIbzN5zQ53yoLuqc/10YKRJbiY7Ei/jbapPbbNSpMgE1WIEYYo6/AZQC9eIYzz
LvZSilPI6+eM6aFdev4ZmejKLYP+lM7QUdgPBmtiRTXJUOMDBvsDiDXOZ999H7vERafpwqHTWMqX
y9RuYL8kFrPtKdXFKsHHZm/7UHIR6TkbbIXzU6AnP5dhH4L332O/wnCGsxaljHYMneBT+AyWB8w6
F3OKuL8nmyvlDfdxxDnOsTvmg4rE1FIxWVsuo9oZHj196g4lkwY9TbNPla79igZcQT5uD7hQMD5k
OuAjnEK6190bk+xnqLeOf66SYlhNFOp6VMtTXUKy6lxx9SMRI7ktxi9NKthwPZ3ytnd3C55SpApv
wSxMPi57q68PkWFBhpmC8nksum/eULvvOnZeGXXcaTkk89kYde9tHZpX7LjiB88PflahOX4K2EC5
i1tjL8ty/OREjDK1yECkwp8C5/pWGNcwLqJrpSfbj3Fgh/3FF7oGoBefjQsqhnX0ME7aaSiwX4Ox
eQ0n6Ih05OhS7KC6x1V/LLCLgayQJW+Iw9aW0XqPDaP5w2R0074swujFx/2LxcC+4Oxu3QLdCzFq
CB+rNC2P9VhvEWDq19Ju9CtZHNp1uYxzvos+rb4ikM3vedTmuJqWVMsmVMjlcnlDqMcPtHt0u8PY
2/7aDMbsOyHKSs+Mb9Mw/KwZ6i0me8iu31xap6c4G6obBZq5gnQf4yY5C2Mxeau2lbJN5uJFfShx
zF81o61BkVAm//Jx2lZJbyKmwStN3IrczndUcXDda4wwcydcqakwTjyoH/0TVYHaataor32RFDcU
i9bedwyqfFV0x6AvEHIHQX8t2rLZF4HWX6mrmn0oBmeX6MP3iafsSlk8rZPGqL8WXnjXeaJeuyjV
YckaUO5SOgO8M1/CUmSbDKtaTExmWkFmZ5s217ici7PlXdmo6YBZqti1TJ62eB11c2WPtab09TcR
2VjfY5+r+7XxBv16Y2X18FwXQ3uoMZlh+kmr484dDjpO7D1VclqultedITGJJJz/CODv/z110QSR
rT7/nUb7GtiedrLHxiVBtRmJkXaC83Jw5rMixrJmvZxGmvz75y8/o/LUT9H3MFZmA4vFyqJMhL8Z
CitnF2SsXSWM1fGp/FAkj1DmlO3a98xJyDaBHrGIQZoJpqlogq0bOfWjPx9kNuTkq2KgmBXVUxzG
EDtV+M0vZEkooLkdGZ/vtBkIDLLy92G5pHTs101B6mXq+OatNtLHJtMIPLFFvY6bUpxxmgu2Uq+6
Pbuz+YqvTEAHW2wd4WVXyrLiFlt2vwYGzrb5VMUADi029K4VbAPLHL8kuMLz7IyvMisPjM1a/JV0
EwppVuJN49s/3AYxmNM07xKANsjG6jBYrrZesCCpZa+JVnln+JKPkNXDy4Iy8RTsYX5z7+v6eKvj
YLphPj3erKyBCVt5D/N/eWo/2Ik5nIgzFm+trt6syBN3F/DkWgfZVx9BHpIJ+4dlxb/qJAlfk8DG
waay9ZPZ7TzHGV6d7sGyovKdzOP6FnbRCx/tVkMd/bNUtAszXjS5xt2WibbzS6xFHFm1a+AUBVGp
915km/bbLE1Q4czqU1P30gOpRBq2kQPUTDrisCppmAJ4fEmZYYU5k+V7o/xkYVu8b2bTpVQpqCBJ
6G6XAfoE4nAee4iykLyxZMqGYRXkI9SZDElINMjse9PTQACmvjZCfi/D+j1ME5oiHKZoJPuACVRW
PQf4Kz6xIaARr3pt77pu9AUj0gVJWF7G+AYUwQO29mX3aibBp37oxR26ovX6gSDpqO+PUKato1tE
Tzmg9t0T+8WxAyuFjZ766sFBb0hMi8D6NADHhHfnPxGMXrwhce/Yay16qigPP/NY+CsxOQXreeOt
7AKmbN0PCVhGmcPQS9TXcOwPbl9pb1rDqMCg/FgHZfkrkEK7w+xBXzCfQU0KSJ7QtDvNNq+VGl14
gtMjaDsrK5Z7X5XwNvQBzg/IvugovcqA95g0h7gQV90swrsZD2iunI5GYFTrzmspMLELOiUtP8zN
AoF2oQoOcjZRiBuYKjUrchqY4R5opD+0Uo/3SY3aRc7j+0bftJ0VX5o0Teekoq/cq1jc6mHHqCHd
xUNzmm3L3pIsQT89TN2Z5Tl8MxzYk5EJJW15t2y0b30h80sAR9idy3V/PgQDCSOOBl888eiPvHBo
9gk/mqlCpG8XDasYn6CNR88jDjib2C6yI24KM2BE6iLUQrPs9m5P6B6CHX87lmO8H13ZHnKQoteB
aZ1Oy/cN500sQfIxu2vaeB2Q+O7Qj07HoujtU1BStBWusctHLBgMkqiupTNY24Gt8JkUG3cFG/FT
nITlzZ3vh3S+H8R8P+B3gRNXBBIAHue5Fp3g7IJsEND60OAONkZNTA+nBpy3+Tu2lx3+VHdLiZcb
5blbrJlVgmi0igHK4c1F+dogFAWODpymqOusJ8MXqPSL5MVxdRDHyKv3GHnTa6d5YYB8y+JQDc3X
Wnn1i+e16cFiTdvT5R9CGNf31suoh/S8/BnylcXtz1ok3YrgyGBvEdC5G4oQZi1JaD8yuXEz9NqR
lX1VaPk2nudllwnY+JZAu1pLL8nef2/Y5GsipxV3e8xp7quKfj9K7Od8Mv3nwNNfMrbraxuI7loU
lli57gWXzOFd5HV2sW0oKpVfa28YQEGNat8WJ23lZz2hUPDVzUx/HsPmqVXSfSG24xJlTvrmK50V
QOlPYdU+yhmSTElDXvvmuK0wi3vpnHbtel1x7uhvUWTXKK+LRsCgyo30HFgo4IWM5VW3w2YdJVrz
tPAPNeEdirrf9/CEK0ZFzLnwmG1kNGLvlpe75dJc3GY7UrO/FXY5XDHjCHDnN20UuEWBEXDhcq9O
3hb7zOo6VE27YW0FCJ+9IvhO+r2oW4xicyZhEh/63cL46pLku4MvrIxhHsajyZOJfStpYXxgGJd9
GIZnqfkjc7uO4dmkXcgr6Y5TVL8M7S0u0W7iSHNjiKuOwaBVJy7C5VWiqIOktF8ZCMSQRJ0SOMQK
rzhkl28Ty69IWTfsso2g4pGoZ45Kvuse7pUWER6bwB1wIoinS9Vl2qY1En2TWom3y1HSSBjpHZb1
k2G+Yz+Bn1/uiN2cv2k0Hb+t3iPBjo3oB5I6BLPJNWgZei0HngINtzar2Pnt2D15NzSRPp4j9nbZ
Ejq7zB9VrWFzb4lNZLGTjwN8AsgO/PS+Ut/rEUKDqu3mAIg3vA16d1SwJb5qEfZcnYkXJZUh3FLq
nuVQdOSLN2Nrb5dLXPxOg4LB0Jo9fnqLmd5gBA9ZauxaMK1nXf42+1AaSo3Fl6bQ4ppUnHWam/11
qmEhEN3kbRbTv8jO5KlZLNxl3yVXUPAKZmFIBJon46egz9PTxz8LTZTFI17ABHDraB3ODg0lt+XG
rUsgxcXpmY4tYbQ5P9nZmCUXhb+z1qP4m0BeKU17qNttcv04tUSSXFMdl1e/Z7mtIiQZQZQZHx40
LLUkn4wlqdKPOnO9cG1ONfMUoxZzxHv9qEnVXjErPbaz+/5y8GJdbCX/+PWf1xqoEte0DHe1xgiV
4TogQAcVciOjwdoYhMntJPvqhgW9obCJq3M2GPWGSfm3sjHDyxJ10FmqPIE6kPww08VznTBR3FOq
feEi55q7JTM2UeFEMSnJZphfas+jJZg7/cGsYclY4S9wEJ+qgmQqljL/xVLCaNfJSCbE4rkzGS4a
4jAoNstlo0/JAdN/f2WHfr0z277DsK8lRKAu6xPqI9b1scsfyz72T0VsjPiGB903uurtlBj2Jwx5
1K6ZYbA8lGyGc3Pbz8SWPwdldA+ZjnJkUtr3tLH8n1r8vY+GJ8UOdWrrZFOyKJ8jnQoGYuNqwkeJ
nRy7nd00jOzPQxEdNA3umoqIwZ5db10sEZ4bBUqcIoLGvRKpWCI0BEM2mjCGqcsBpvCjpmYj1nR8
TRT/5I/xpp1Y0cNSZLbyk0yd9KGRdXPvkRew+wVnd671HbuPMc6dr3+flnCbE9jV18AtrmoatVtb
6O0qGZV3iloN6AB7L0yQAsiTLS0ZOvjZjqFSex3/2pNSdH1Li1uNGtrBXiQXwK7nsB49HuwLTnbq
DghNFsfUWb+AH1Bb5m14GdoquiS1/83NazrSVo3b2tGtVXIg/cD4WXnusyO06bWxyj3JjD+Xr09R
Hj256G/teeI639ePXskqG27MIUYrWAr77Hiq+abjmb1SBBC+wwU0uFGc5NSTCrGJHaCXGXVIiDV4
wDbt3CmD5gBt5RrfChx83aZDp+ri6pfRVym3OC+zX5IYAGIEv22Kl8NF5ag4ZBKEnycMidZZZVpn
H+7vc+PRX9qBetRKP7xkXfCu83u8Ua4D6uJ5tFxp03oYiuwt9bUWdhj8RTf9Hrpe/MNPofqPiXiP
zHjaWghRUE/L6lbjGG+r6GUh4feV9S1yhhF3dbRzSVHK81TBN3T1xr/lvtttrVF2T3laSlzTp+4t
1phoNnkOmpGa6RblZ3V2HGD8uQ5c9rNavlaN3r/qmvZdZN5cNUQ0s90VSzaSOsYf6DMGlvbKeMYl
gEl81ed7ZZHQ1mBsbKUNOJjjzVEWyAnX3dSjPp9fXN4OdOleCkYfK2tq8NT7n+Sa5axA9eW4LSS6
Sor0BzLhTJTi1Bts2HQU8xFjIWYu86t2H7q7SbVvieFX19zSMPMZ2FTsWiGgmi+XN0bNqIaVsivo
sJX0ToWbbpd3//yRpAfMrQfx2sPgexghjh5FjvA4R1kHPZnXXHNor3yNe+gwhMBoWHzGWlDunXJq
L/1s4LCcZc1n0J+G0AkPoKBw3faiUiynxFgi+UJ4hBwQnW8AGP+aohA5qpAxfDmIH+ArKEKj0oGz
nQToh+3wLDwju/w5YKxVY5Pg/FgGjkGmzURvlCdVfx4L0zj3jm2u5Wi3ybsRmu29p2zYNC6ah2U1
kYXC5LjAR0Eb2mOnIrVOA26SMIx/LCZMuYrNY5Qg14AKB5VUtvV+2YcgRiaXPjXQbrdX7HbSrW22
4TMzsmOOiOWykEXDsRlwITJ6RLasCh7CM/XehIN76IxTY2XGWrKofx6E9VAM+cQv8c6acgocHCVG
+pXnyGOh7kdm64PWfg0K2RySwjeOTtsde2k465rO4aQS+IahB0ShjU26NlVTf3aDFOdVzd5Mdomz
tJjKR7fFYHh2pMCFDK+eHjWCM8TXXvfqr7CXeBYqPbjG7L0PUvCZp73pH03igLYLa2ei+1mZNgjG
79kvPfy2NcH50AM6TI6GCX1Jpc6xBze0JYn8jGplFZdmf9dH7Bg8B1bpsncuA3Cjd3FwMYvvohPe
ubTdcwvddMUEVZ5Bl7+lqhpBTLgqCQTCgMSq7nr01YcsigWM561xgjpp89i0Hv1yi3EQsGELKKDD
JvsmCn7Fqi9+Mt3+1eL/+sraGO8qiXkW4//2KiyCRvNVZECM/UiOmGyGvLABqH7mfXRsQvDg8Hs5
3gevPn5oZJRWYFwP8c5M+1s/M16XralH5NeayvkcyLzddDiKXGpB86GP1rCWRfQ6DH27/wC727SL
zoV5arPafmtGnFARh3kkPBnnkO7riEoZDJzp2JmVjel6BmlfGeh95v83v2CDHjMG2Mm8JS6vxfI7
++SwhuYT3hS8lHU/dnBdi3Dm9VTbmh+7C2IpX+Zp8xE5Ge6382U0+slVxtR8ptqNDaQHnNVKFA2z
FpaJp/XUG/ghz++6ThqcTUWNAvauPxeY+3qNF33yMGU6xgOKSSAI4xRhyLaReKUntpO8en2f7a0q
K4+Ak/YjST7TKvexNrQD6wCRTF+nXe9uo9oVydZ0sfTthNz2rfkuZt8+bz4sZ51rxgjpjeQCiPcG
dWN6VI6dPFTSDLDa84PPIg/zbZ7Ki8/g6JrrPrR0Ahg+e7jgrXtNGOem86JXjSQIrL7000Jz+PDx
0xxjPLCtmZRu8fjQheIBtEe8GfX4ecgS/7X2Y+CIoF0ZNs5Nns3Dk5b570Yv8nDI+lNQLzNHkUfD
Ho+VV+WOc8CPEv0xt4dHLKvdWotWwL09LvgBBcUM/i1nnV19aV2Aq2VcNzl6cLO182CL26JQAFlZ
xVM4rSgL5KVMhiN+IfWmnWO7QgxEQ0fPHxtd04/NjD0zH0aGMOWvrY2TCjSBLz3Jf6va16f9YtUa
Ow1sWp1ARzfPMZQcNNy0rHjQsd2OijlK5qHV64mHgPUyEFUBCzqYqkuUa2e38mH/Sti5hzr2WJfL
OrnkDTd12RgHu8v8k6IRr9BrXZb3MihLl7JSt9KvzZZ+yJ9YETQYUpBaTq5CrNW4bbhPBepYNs4X
V/eRKi0k4Mg1p7XzgZU5WLEWThZshdt9ikOdFdH9Jsb0Cf8aFCGmPBIRhTuZQqKWGcFPEyvaHfSI
YSXLcbxpVQMdIU7KGOV4YB3NikiwERVPJ7Lw5OUJbNCCarQWunFMtPB3d+q4U7//uFU+ZFYo1CJm
C7Q7/4exM1tuHEmz9KuU5fWgGnAH4MBYV11wp0hJ1B6KG5hCocS+73j6+QBGV2ZWm3XPDYKkFFoo
EnA//znfGZOh3slJ+psmKtTaZDbEmFTwDm0ZnMNA2S3RUh8k2uN8T5I7u1x/rxb94sH29Yd6IOll
Bfjtl30SIvywX0J0ve1TbiX0YBPMU3mJrnf2ZKU2JqjvteexPmEgH54BCWJInOcmXvFMb2X2Frt1
jckhTLk8FHIbTL529NroOel5WVt1v/MbQ56WobpDfSuY+nA60rn6nCXV9xGs9r2RREgghZ5fNMaF
bB3r+gDsIj3ZhQ0ooZIPWiaCb7WtsbVntzAlDBVnNsViw/IqN1wXTQNIJSh/FAL51GQn+Mz86Ckx
gvzosqbay9TDFYU4ul986XpCHR3OfZSdQzEP9IsJ/Dw/xwaaU/utD/vH64cnGPaJ5oAWKpS2kpOq
jwDpr1V/jdJeQUB4+4AQvQlp2K6F/RNoD06do+96yb40Zvb3jJ4iEVJSU1RPW0017ms/kN6kVMtp
BBAGo77k+tmcDTwyX06k2D+vaQBsCe51P273VrAveSY2E/S2TRTr/sHI4tckCLU75B4afPPJo9Ob
jHvfMWbqo3l+AB6iE9iwHMxOd+gYr3pSp5fC0S5O1o83iDqYRfqifBdESVbLIchbtb1m5IB7jchi
V9MDniwqcVj7rII5czyWlnFcsk29y4TIYzZJu42HflE5uXFranuuAPldbYujhQB4XGDszH4ry8/3
mkf7tU4lyzJ9sHTA5IxXY9/lrTyPNbq0G8DpOeM+xpixDZuy3FQARkCK4AiSYbDtfY9ILgP1qxRT
YiE6BpW6azD/fPPUmGyLoPuVp6RLgH77AKZVId+CHEW20BxCn5YYn8jw7M1qIrebQKVZRhE6kIow
94GA94iXWmq99Voa/QwSnCgddXCqYE64ZJU87Ka7htc8JAHaXiAB1qfaKqyNX7KKsGq7OS+HQNe/
C0YiLMkBQ3JyjZtjKLHe0UQ+d4PfKmDgnABTyvgW+6Qe2aOxiSpOfQYblLIFhW2NxY7pGx3ucWre
u64O0bqyH5a3Fv3LXBmz/r72NsqiqUC13rwzm1+QX04b9T/9jJ4cy9B62gWcCTQHEPXra8zXtWiV
SrATXD3lup0lCV+kyaFOoAiUnK5XDeH20yQLeQgrQM39MJEUZ092xL1fP2gB7pXlrlEAZVoi0oEf
GOewgQxLv9Cqrnr7FW/AETEeFbgcNwv1s2YfstUYDz6gX4n18twUFb9TnLZ7npq6cu+VkTJEX1yJ
id09tqXr/ukufwDtCnPu0zxBJGKt2yeUmuWdHZ2mqvx9eYXmWK+YavRIY1lE1q/yexKbDrTS/KGs
HGb6vWy8YzTq22T26izQTjSv9pCGj1wA6MfjPMzEWiL0OVDNHEEm0h0C90Jz0SeizL738bUoN1Cn
qGh/CNuD6Dqvmnqf61eS0ChEW15+jrrEf2S4utNK+bOx4KJEpvwv41ocm+c2ZKCZVYJRc0LZBT81
OaqwlPB5ohAiq5mmdAxWRrTquuS5yBBkqcSyjoOddbvUM9q3bki3jBzj56DOkidgnTjLcT8EyHxX
61QUt/7penlJZ5ZA28PylA7x4WC+Uv9aoOboDWWiyaPs6dA05mRJZVBX4BdDhFafPPVeE/zQ/Jkp
0MkZhON0N6G0gO1N4lVVLM4y16VNUsmByALL3T8Oi51huZv15os2V9wZfglLb8YGU6PlP7eUMe3D
suOKb7b2LhBcZlUE1pJAg7xMIl/VNU1rC6zTbfCEVA5nDCLtFKwlmbgbK0B9PR7EBoXhELU0v3cC
bsB8SnKD1FpnYRRsA+q4YGtUBdEgUKH4PotyQ0HbxNZgHipzrjgVsZfva5o13uPyufLyfJfnQ8Kw
JXwyVK59SbCZNTvtlZGZGCswWqHlzyKV5slIYwIZYSIwoXdonU/VvC9518w2hIAsj1MYXDYKmI8+
6YxDmDXZXiSm9kLg/yFqTAPvRJazwQ9ccvW1TxJEZeaebcQ9sXNs351JJoDI8USyucv3rh2Yz6X3
XtSd/kWnyM+BP/qdhnWYlWtdrjNg8i/LLepoK9QMDNdHS5T9askHtjbnoMocH5LU7p5UwynCSuIL
L1UNQyRDWn+wv1WFKw4LKT0Q6QMmh/F49ZGVuCx4x/snYLAWrRZi/D7FWEz1QXOhgLTqrrUzCxVw
Leik4HoQ6EdC7tomzqP3oGupOvWc8pujKuesAOdU9gjzzS6oO2E9sltEJ1NN6tDrVDzZPm9Ikz6Y
HQb24kLGEr81+wbVVWIdFEYC+x6Xlk8e3O+iZrt4tjRaLnbLLV+qZNczPF375fS9s9vhtnSScO8F
MZzOKGAk2lVPXoHfbKzBYKOGqBtS9GI/JpKqqIxBBSUuxkOeRsZDLADTcrKTXiP2NeC0dc3V4hi6
FNQuJ6BwUB9tZdMOwnz/MXXNWzXlnzqlevcR0WoMvzFvlwzTd2wq79C05lMzRdopCboUaiBfUE/c
/BtMjs/cZNxNJnAdxCp4DEHv7BnQE3JV+oEUcskOL7yIxOqog01+Lm0nnW1+UFNgHQa2sZgA6SPU
WBfDyY3Tz7hzDrBc4m+e12K5Gar8pqD2d1VbFrXZszDQWNNHq3shnjtKFeJhINVUBuZKxHOx9kzS
Hx2Cz1lUXYix3XZmJ14SLY42tdTUkeF5SiAvNdcD8FL6JduCUTgGkM0kXetgt9X4hAK9i2NcVQKU
8rm3kuYSFsCKdALKW5wp8kUL6Q5Og28AZGiT7Yu7ZW/PCZ5NVP+kZV/97CZKjflHUyk6bauQlKW2
p6rjyU/q+DlJdN6YM5bleuqzW/GySOJlEpH69nBULJI4jblrSJB7Qy/bYxs2zqsdj1sc4uN328di
iblNO2qtBDGQOUyAdfNi+061EfQOnlhEBc8mTwTFjxfdF/FbmoSvRRoN71NTRZA/o+nJdJJ6243h
zuvaG9VZJkVa8ruFMwURugnuOGMGd61nNGxg7Xyf6Tm9QACi7jQKj56DGIMDqORvQ4vpS+dit9Hd
6Y7rxGM5lEgJJKceUt/BHaxUt2+lFT4l0CjZOdwKgqjr0SXS6Gfa+2Krv+oEY1HoYKw6rMFtmu6c
cbhDUEx3OMDprm0d4gRRTTx3Gsr14DbqYhP7WScjkfgyBdyV4v6/lVpFa3o1/Vz+Fvm/Hu8Z1YFZ
CpkA+BQwL6lE/IinMOrLt87oz9L2PsyGlo/Ec+SdLmDV6EZdsivDxJjZHQofr44Nq058rSQtO+Rd
/CqEmySzwhCP7reIquV1lELeoTDB2w7UVm3NQLxpgcEIJ6zs4Ayl1RnGbxZIhK7L+0PXNNG+EILa
O3xndy1KUFSkd+UQNtvepBtrnC8WMkUqxZdNdjcU4jh04iNIiN+JkrcnzsDsGw1XE9Vob4bVmJQ4
UXLaW0326rsTUDjkK5I7Wf5oYF9exYkYbroc/L0ssvoceelD5NXVZazhzqg2rTcaRtyNVibONnYH
60ay8V4PoUdSCvF8XylTbQu3xt9g229G6VRnxJL6PIgi2TGdp7fY/VqSK3KOr6SA+1e8fLwTMDQP
cNQeEkqyzS05XspIvuKBLR70BO6DEO6nJcHDeD6+w0UH+UMW6YS2K3TtPFkF+uQg94lRGuiRCEZa
R8UFCLx5jpHgVFd+8eZCxooQukjcyxd2rTRPOCa7NRjQ6zRPp8MiyfsRptuIjhOf7UA4rxaTvDKP
ozf0aye3h10+dZxGCXzfi8Bu18LJSe2EyUULVPAO5NrsYyLOWv3rRpxtdSP2XyOtae+DRq/gTLXs
/jC9UaS8MhCQHqKxeXedWd5ysWz6XuScr6ty3K5zsaTKV2FpynWlW/3OZoyxG4I8eapZpbrSvyvm
HndgRcW5miaxWu4atG0eJqbbG3UEnV1mNAAlVKkOnsAQSYlwu6ehrnpmjs/wMzXzL6k9jlzs19c8
zvVcZIac5yLp6ecuSdNNQbXYs/TyZxUzasBa8l05AYu6GJWmLDFNdHHxtDw1WOC2GPKOnDvrhw5N
7izN5JXpnXyZ5Iz/61pecFo4+2iads/JCs8zXZrPNX+drdJsZ0exHsw44qDnkAJ2E+TKZYlMsCXx
DvEEYi6WId7iKOswHGXWk9ZYx6Tuhnu4MNaTDUGC+bOOSboG1NsQXrjkmYnHBnVYZ55/HNNwvLCs
V5ums1yiSg0cY653e6UcJv02jMiqb8eH6+jMg/W28fNquG0SxC9cD9WetYe9Y909bpeQBQjiX3fb
ZmpfpssCwjASnHPRxPxhyfZGfhbPtEKyQik+CDJs6Br0zZ8d20zpNiGC5Rc++0g+sE4XXy/WpnLt
hCGL0VnpxWwlVyFBu1MkgSzSJn0tLquRA+/6Jf2ki57f24N35AmFGydhAFb7iiynGX2XTgD5ZZQ/
ueje0lVKxjyX54W/5ZUwm6rJuZMVmcMsGwFx0uMwgtzZUaPrPGo627fC4uzY+sf0uqv2cR450rb4
hvmN2QfRg07+BoO93m2z1MT4xPDp9Xorwr60nN4NUcWrws8xTyaV/Riz4L/2gC0/R0IUeIPGNYEv
wvVi9NaJ2Vp1bPzyOc/1bY9XFZiBPW0424U/i6mDXFd2/Y2iWhvR0+WE0eXfBI1A27RhsLuo1Kwg
N9fnp3VMYAHzlceIfGxDXE1uBsPbVUZZv04YQY9ONdQswy2xDntA+5Eot7ble19VKR4LXT37xVg+
m27yE5xA/EEk6mc/lDvaMPp3zU5vuLqZb9EI5YtRIzP5IYjWgYo20DyTh04GiNijS0inGfR9ltsW
RHFAHfOSxYuH5L7DDQjBDeapwTVrRx/m7/3chuwGlXlwaxcedJRexDBh5GeHfVXNdD9rebGH5krp
XvfmsxvHHvl4hag57aWQTrIK7Cl5ZTvNM5dl1X1LRcdBRA3c3rbaaCy8n0rXq258ysVX5WzhWx7z
uy+Vk2WvLfWql4kJ7iN69Ymckcgr5ZsraJDXhRadjQWKUMYpNtAQHm6IbW9jzUMhmnDGw/XcQq11
dLtUNzrsv/cQIU9+7gyr+WL92ffvXuuzsBsnIrprdigTOM0C70sqOpRaIxZPg0K9j5NewV5BhA+B
ztP4R8ZAn4sT2dlgXJyfS/D19w5elVNX1MFWz3vxvYvUqm2TfM9uGKf93MqobJjEgye7g1wuE8TJ
ZO7LxzHN9bX0uvjoV0+wGeWL54cWU6zO3BBBUvvKj9jVh2N8Nh1+VyNT7YNZ9cyQzOJ2SjJt4xUk
q1eGk4w315sew+Itch0NOWDEqrD6iRsNJHaZ7RsKfOAYMqudz5m6GFtiI3eqLfS7klH+vifkfr4+
gb3C1K8ijJc5PuFrMsgq63NlS3NbzIel4q+HiazLg4sSc/w3A34s9Gx79TlOwXiXajG2eZf+yD9m
SQ0TDyAQTHLmyFPaDlDYWKRi9mdw19aPqYzYORVOu0porz1dfzLqhFbeiAVpyd3UwUQFU6B3G2cR
rxMdGjSclkMfJGrlV4M8m2biH2Jmmddby0aItEvNirioHwInME6CxSWxdaqjlnObm2HRCoJxli2L
m6Xs0tNBnvs+ZPbISHFblB1Srg0Bfgo8n4KzKV2xY7J+eBj5XK6mL13Rf6Oigc6+zFfbReZbzjud
J+pNOagfk0VUpLNa61HmSbJ24pxrnSnvwkjX17rNBCmXhBYMbEI1KQxqg6biUaaSsgVjxp16o+av
M1f+1IeouUn9uNlEaR3uE1nV6IdxfU6AqbHPBjASCsNb88W1u5poMGtrdvmICyctt9Ov+UZG3+nX
GDcnrknZ8shfP6TRerB8zvLJyF+Mfek9zw2bJ2TK7IsfJCiaTMW32DhrTg+RtZe5NpzJtmDNQoR6
5yVF7Bew/73rROoeTaxgpqG0dygoLMb+gCout1QBaDFSWye/dzQIHhEy4701FyDh1K/PkiamF9yA
AZilLrglK+Wdmiz/7rFfPi2HKBTUXOMHAhNlHrugILxVeuaRJAxaZMPKvcKy8BIrsOSNzbleC9zk
drkbK/2bN9DRsq1slm/AyLJ3M/LwZ2GfHHXNOyazbYSEZrsawcO8mH0vz4XA7BFVZr9PWvDK7uz4
r9PuNWlT97Hqw2qT6rVzUF37Fk3FcBMbToRcouuPtD/AFUE0F8N2oV2hwCY3vCBjegAqWjAt/BcI
tdu2obtzUZOVikCZkhnn9UjRBk1rkgZryQu4WMMRYxgvOjNFj/a+j7KDlIJnWa5LxI19VxW/uyTk
vo9aT2Qbgts1Ztrahs+wF0ENt5raAAQv3/Fd/e4l/Cx90j/qFb1eQU/IgxgmvX/Ex8owfRnmO1rH
w8sn+L0VXW/98al60Q73ss6GDXGr8o0w8SaaGQ9uI+xtUg3JsS2SCvmu3/gGOi5JgR6qLzwk+jPR
wG1YsmkGvAbmz7/db81i+1SnQry08b3Wuu1GyUZeKjXCLAimz3zUOV8Umn5RcV7faFC+d5GBSYe+
ouow6H2yausZ1VO11CobyNJtcZvowTRzx/xt3rLIpeAmetNLVYLr6cbbsEyjtyCEMScZBTmiKfHG
5jel68dvBZAiIPpAiZfP8srsR+s52b7ooX+bLugnY76ALIfG858LXjknP+5+PVTI5rEJGOkn7sQu
MzD9B5IY8Xn5/FgxHrhmw5qAlyPcl/YJZtoaXw2dtmLC3B/3d7ZtdRh16ChMHaaSrHvijTk/xoLw
e18l4HGrgRILor3Mx5HtYkQfRpz4Dvuy6tedTeoIunb3lNd4eIRV81YZqt1i/VgOTeSk2FJIDEZp
PO6y9uM6ceyDLliNReP8hG5uoiR/lRE+L56q/rnEg7vqdREetAF/iTsftF5am8nykWNITsUZS4Zi
NO7DVKqjQJOkuh4vR9926ns80fYNbve1EsOAoNsZ25Q09o1e0iWJdW32yKlI4fuz7RMAPlSjpnfX
y12ie3XFpV+A5narXR4l02lIEAVxH+cMMez6XSvaiT9DtGEN/JA7UX9xo4wpd4gSA9Yc4iJnokpk
hDKh0CzLy9oUwTYKqGA2G9Gfl1vBctfm0iC69AH13Ho06KY1/WTfuI91qUs2MRw6WUwnu7xxGPas
S5mzt1m6UklMP8TkXfdV4PdYv3LjfewuYrKd75E1MXmxHxog2beK6T4BGoI/q76Kg93yoBZUwX7U
MPXGRQktEtN5WUXTSneTbCdkMqz6ps5vUnMkkpy47PbN27DojA3+faY6ppxh1XNSrB8YFdUrgQns
PdYcdchhg67Dwo7pwG7NadsR5S9NTplNmtqPOdDFXVCV8qb2vPHWFhVpwUhOrxDrP4SpaV+1yd9I
IfzSxvcpUEHHPCNaTOL+zc0BTvSpez+09kB2cx5m+y7sj0EdG+K6K2PuwRuUMR6LGYUQNRbTViYp
Y1WwW2bMf6fRPo3GS+ejUPC1ZB/VN6OiuAWpaFzbXZPchLWira9PtjFCxZM062zvF1TQsVv7YYQx
eYQWga1JR3kzFWZ9uSpDhbBX3TSBioDOTPwNcFEz39V6jLcqyeW+8aFYCtGVJ9LNPHvUFR2IkNIn
Wmv6rs4N4KUhWrVnm9mFep9wW9QQws24qz7CzDpaPXm/lgnWPs+KbD/2/nDEm2Vf9LEO151hlz8j
eGJVhrPMTdwzPHG6MoYwP5Ldc/Z6Nlono3mcA/If1ah7mwnPwGnQMVONYjrWCmuWHjOeg5cUtgVh
CzU0T8L372Umh3euUmPl4GueN80YC6sbsoRk6R3fvS+l4BefbzXK/Ew7KhEn+zwHAV/pOjwFbeA8
AHqwXpCo/JzEEkmyCk3OE+ukT5EU2i7b+YYd3saGGI8CLgcdN+O4N9ouvyLS8EfJc4+R5lp2SBH5
rh/8/H6gAzqEMocP9pE5Gatvr9toVgh/Nuz85+WgY5glefm03FEk4cjwGObOL+fpYkongco7Y+fH
YlyZS6AZ6ZuRAi7S7Z/TtoL9Wsummjpa+W5XoXyrCiM/aMy1uRJzVyLCr2PL1U9R6Z3pj1Q4a7HO
cm2EN10efW1EljF/LBdlOqX0c6mP2WrUxvZqMGy7OVJIXHllz5nYJQo7jqV3yjgF6HOdLFVBr3Hp
mvdDN5WHTjUQTX3lrZfpvRYr66QiHCnL9F7YtOaadbBxzYG+zsmfU+rluRrvFywe+R15mw/labnH
xojSnwVZe13XKlmZAJf4XyNMRgJ9cb5bgut2hykXsNV7qonvy1QymL2jiUb4giYggpKFNPdt1qLG
zlflhFihnaRPFTT8etKL95Bqr52XunftaLrnsYuiw+g49TEztHJTio5RNSpSWRb+W2dTTB2aVF/A
7XIeQa1tl8RTKP1d2zXFbZ2EF20a1CHSdDiOXt1szAVRGxg2FwE7//16F8bLPHCnZjTL3TvKQ7C3
thJbZtBa++uSJje6p0XopnvDWVO0212FbgBz/CJTiMqOqtNLmKVMgvYU5T0U5GTYF/NLIhNWF2zg
EQ6vswZpHv12vumg/569+cBk3dnLpH7tXI/JhYpIDrumD7mfwvba6Nl3ZvF9I2r2Gknln5DZyGPJ
SdtAZ1gnDmiuYd5mpIkpIH+kEjUJTduhweu+sqLyMDZau69VTrtSnF3CxsxWhRrNA8GhF9uZB9Na
E9CLSV+TgRG5IoyWhYxnxzYpzJVsIErgDpgn1O3kbSAZFRVTr7R23q5msDEMkm1QDvbK7/3jMgMw
GlyFJLcwEBlTbmwzLcFO2Ju38xZAy/XiM3S0R99uvA/De2Ujc4utJ/ppieaDfHD0kqjQ3zNYCjfX
S5o7UUzX1Syzajaqn7ypLgEpzVe+7k0z9fm6K1X1kow9nAa9sr9MEpOKPN3EfHOTcS0kw9WM1Wk5
dL36dQvk2RMS47TP2SdYtw4FZ2c3txDO3XBu4p0TIEXfvba8QA7LdteKCxPYNZVBPC2/kzkwLmbe
RmS/HHUabfkWCd86mwLkgDkJ2OlT/6vEkTJOsHIsQa9PCy4H5HwDLu5ywOjj7QkL9qt08H49tnxg
VAmhWYwZ6zbov3Pmwb+uyuwUZ4N/t2x2c4WD1bAI2fbhZpkdDSK2HsKEwPFsDi+T/rUODBMftYus
6NrytNzSW+t5hMNSbWlEdU5xHqo1uVrjTSTBV0MtyRe71zWJkk1mTQPpRaJJkYWjEed+T0nQHHX2
QiteL99TttSQ1AkYIL77tu0Yn2RZqPAW0IR1lXbaEZpokKTf8zkVy16AeE1Wi1OZDrAtghTQyJSe
yBdZ+Wq5yZmMyZd+Q0eSvO1gxaDF1OfFHlY62ci+yBy26dzg4KrYppYjGOceJkW4qx62A1sZk56B
nqaw+VCL4FST5T8xYAyEvW+abEcMCH2wlRp/qaSJ8YHRkKt2va53dypomxu6zdDVy+5unB8K5lI8
n7PmppkknM0KkIhWncuwG8/1fOjaZD5YAKlpf98O1lhxtWPAkJnWh2lo+SrXudr6IZ0gOhXMp7ye
uOhovKkW9mKoY/hlW3cRqdmdGMEx650FnTBuvbVe4c2KkTOeYOaswvksQiDMP2OT+PApv90t9/54
XDMGejQNtcKiQxqucObt1igpZypiB78vQwcN3fxzAPMYF5X67LgRRDxCotziUpbSnnFpRJo+asp/
WIxBFST/PQDlZoc3IaUSt/qmYz1CNv4cAJWsHVTyOz2bgNrwbpedmYsVFr9iO7g+Npz5r9ZEo7ui
1hZYd55a9zSXMTSdR6ICl+S67mCaBnO0Rotg8gP7oTKKhuWsZ0dZyuApUHLEsWG85XiEVoVdEPIl
/0V3XekwpMZe4LdsOOwJNaZkXnfqXbaBrpFthlTmtwvpNTIYbPL6PyLbziVmBuP/Gbeau5zrvLDA
ZdZywoP4ot1lqrtljOC9Dux9d3rqDVj2w93iEXfG6tFPEFkWg6HdZ8eMKsLCHb7Vlu1taDv66Tta
eRPPwJ2mjJH0xgx4lePQAWho6a2taeeCAcVTqYKP0jCc6z1Dx5DhEE1HJOODcRAOt1i7Xpd7y6HD
ImdNUCeXeyo1KKHK5jaGEK5WkgwPxVD+biBdRxEcfmQQmucRGnUqEucWg9tAwxBWsuL/znp4XcyV
o6nWc6CqGDuCZqxKDy/6ug80qIIZuqUZewx+KV01jQnOpbLanYB2JqY9q7KE17Vlnkr13kvCMJvI
5Rs1Vm+jSzIo6CLmD5ywmOylGY4u3XqYJkc/mqb7RrQ0IR5HsyRLz/62cdJv+NadG/JX6W4G/66G
ofP3dk3NDTjm6jI1Q3VpO138b4Um/w1taDoCALOpTFMXLteZv1IZw8EQCBm8WCh3oPk8KI41nLLb
Ct/mJVEv4TxToTWgOokuWUdZ/C2ky+7kjI59m6WeXKWGe+jn0t7lpF9QIXcgrCdXy2OtllB9WN3l
XtcQkUYxXW7l5sB8BR/sNYw1yLy8JrQwEU2g+rD3toNKCVERUDR7LdoLrbtcdfTE6zeFCd67FMWP
Lk+ZTI8D894sb9HwMSJF82EUkbpVTqxuAGT9yU/s2ag4VgSEkkgOoywnirh2Y39qYT4g1xasEOdc
WuMzxkJ1k5e0AVxVK3z9kXmhBy7espEwr/iiePDsFR2E2bbAA1ZDj3gXdlnQZ+WNz7gjNk2fym0d
FPq+gRSzQGP/43P4v/5XTjvc6OdZ/c//5P5nXowV08zm3+7+8y2Mw+LrZ/jxn/N/+9en/fU//fP2
aff8P37CYfu4/fdP+MsX5Pv++rk2H83HX+5ssU034wOZ4/Hxq26TZvnm/AbzZ/7/fvBvX8tXeR6L
r3/89pm38CD5auRus99+fej48x+/iZnD/x9//vq/Pnj3kfL/XuLqYwyzj//2X74+6uYfv5n634Vu
2kKXtiGFYwjeCf3X/BEh/o72Zdh498jIK2mav/2NHHwT/OM3S/xdKkbYAAkslHmGDb/9rc4xGfH1
zL9Lx6ILiK/Ie9Pgh/uvH+0vf7w//ph/y9r0kmPHqv/x20zF/ANUqXSLr2LCSQIADAgdxOhf34Yl
SFo3rcds4+MbI9vxWebVJWLxUUnx+adn5de3/vO3MuCt/rXAQJF9B9OvLMswXNvAvsVvXHx+PEKz
5mcz/o9pGNBjrJDizSxkswL9QjTCeVAMQR+cwMdK7UZgpfRZBq+TSe2Zg7wuaYdMsT3DtIeqOq/0
K/nTSuij05SbHZygDi7efEgkaz5btse+wPRb4GK5lYlGjUiv32eFk+6yohOHNjPSVyIynB3ocOjh
PfS5MM/jvw6uQ8eGDdZAFrp4xfwwV0dExJcQ56LccG48gnD7II4YEFveRxNp71VgRxeKLX9XE8GW
CY1nD6fdP4x+aCBw6C+MKfJD7wXT2mh16oFjxcnKioObqI2GnQlyzyo74zmopH3yXFQR2A/ToVQT
Fcua0RyG0UrW5GeMx4U7RJ8cJVAYlM2Oa/IsUMZJcuurfDpPXa6vKljvB7oe4gfdNC9GHIrTwJ9n
w8B3hpb04lIDqV+7tJptBO6Nm8lhHrUMpQJE3ZtmEyda8SCpjZ8vKqaeJUfBhHUVTkO/tyoKMLnW
JQidatLFXgntyRaZeSaj6x4qK3sZ2i48xtG8azLzY1qNyd7oxXM2xPpTWpnWRntyDaERxqmMJ6aI
WpOfjPSlU3kNVr5vzzbS1DGyanUY4eL0BEi7OefDcgf6nD81e03Xn43KK4/6tmxd/2wMSj/Xuo6S
LoFvKSClW5GGhy4PpkshwGxapoCnMRj1c0Tbc4FtUPO8U9Fa1SrqWV/apd6+1nX2HrmyO8U4iU6G
TritdO0DvqD+se7j4rGPyP9p5g2O1eKmLal+NHmjHXVGELmFKbZmYbmnYkbdlQXYS30qDuPApSmf
a5CKMrAvbOP3gv4Xt0zva99V9yzT1H0REyKyrR5NpUqoxrSlfnJzTzsgTh9rrlGX5dDW5U0bZiyC
//VQ2EljY3WzthgnEVzCbHwha63NUZTwG9+BAleZH6jt+iQ8fJYExe8cv6L7tIEoT0RfiyxwhoHz
VIf5pxkD7nIhuGyvu6XGiA44vnnrgTjftFIy4WMESNmH853xzu1iEPVK7Ssqw+QQsflEygFEwP47
P3dxZm14i4XrKjctHCPxbTR57sGpB/vUtM/+FDOWaWR4Nlup74whegkc70lL/P41jARO/RIxYUQu
18Oc9lIxjnLH+wPxOMfS3wtK4aTjjg9hPY4PaTBtwfCzoBoacVux6oIvt7SksbHJaQ/VfK1dBbhv
b7rOu9h9Odx4WchiWUEcnfD0jTIiAZA8ZcDP1lZiv48h9Uieb+4tB2XKmHA3BjTyDiMql27SJdu0
BwJbmNLbuLn4Lr7SINUfU6TjjT9sgoHGwhpY84qtmRHmzbqOPG+TtgKQa/2j1NJwm8f9k076YuUK
X9tjeN8RtnnJ7XB4xxPCu77D10bGdbrQ1fucKiozhaAociKB/zSV2iG06+hb7GxM6WoIin5zE2In
/dNheSyqaAzgau9TV2Lqx0xvmOzqaf5IX+IDPV2kjsI2gYlFj2Xehl/8vg9Jp5OS7qxwQ2RwB40U
i0CcUwdF0H53DaNgY8WAEh6H2Hhi3x08N0G658xT72Vcdxv8gcx2UNmETe63GPBtc3IEWp43ZxUb
9bkXXn02p1ydWK/UPf9CibSvB6LM/4+oM1mSE2mX6BNhxhywJSHnoeZpg5XUKiCYxwCe/j9Zd3E3
aZK6W1JnJjF87n6cQgHul2tcyci8D5ZLFr15tN+Rlihm950PXAISb5vmRvrkie8KO2DUYnO5Z89k
oHlNe0Bwf2IGJBHODUbIqDhMv4vlyXFibjXtFKFO+CfCpS2zJ3kDKkdPPNcwhC7cfIvwN7IH1rmW
zq6akPjAUTJxaSu0RHyU56Ic3kaPPm7Mgn7gWO10GkTmhK2LpJ+h0wKIMtPXehoOVtr7n3nSsPGt
oIlyUe/rvnr3HGPcKxuWgZoqypshOwxwac81JRQXTc8fY9AjBxAj6yXJmCSkozpqjjAffIGvLV/N
fkeXkfmQQux+WBdFrtVytiUB9ml1/tIuPb05oypP06xnGwMa9hv4jRqgkG7DyU/ryM/Bk6W69k1u
t3jJkm7Y2wMzHbTZ8ZUBy0uBBfSvV65pUKq6fq6dTkVrBa+AXOO5NQc/iimppOnPw/Wf2fbfeYBX
Es/zTza3OwZzxMv0+S9CwBf7msPF210Zsa3GvjSq7Jl0NERqxAOSSN6bJ2EE102hPS8LGoqYfO0q
V5vdFPzgkcYsA2kbOA85Ye7NWf4+1chjOCTa64TR472l7qxwoCDblTOeYi+tDtpQyO1QLPW3opxn
pCh1GqwlhOd0Tk3+Ue3U4ytIMW2bqazFdchP9dr1dkoyc5fk+7lU5I+/L8qiwkLp1KAJWjbJyMCB
z8exvZT3l9XO142rDCrMrMTYNTitF/NiOjN3brxFs93VYd35zcVleSuNMf8yIJazLGBNcI3lr3C4
QxjunryPfeHe71x+f5RNc3Exs4POApNbEzGTO+K8tZhsAShrDsql2qcoe+NYEoREtYVQ3xq99uA7
Rvg7NLXu7RwzJWu/U8NVjcZF0k7T1+I6t3725BZ6fnD87l0QR/uPUfURfpT7VhKjgBYBCovihF+h
35Z4QmWW63ts7fSrj95mcXrrMNsMwuN8yqgPqxy66mhSakTPUIKVM5vL6YgaUnAZt4qdYLgVEhKE
8emURzRmP0x6B2wL7zZ64TathzDDpp4FZX9wMipRmZL0B7d10z2DXKaI9C3fcwLGsz4t/bbpDf1k
de1wxtosok5bux1pHtxCGmrF0ufOv5om8ZXBDkmMMWXY8vuCYeZtskyeU8NIN/qa+JdpNL0L997+
klNjH7M9dgaTOK5w7fu93aWyS+sTAPBXLaqPjLEk30Mn3/KFrIlRZHeWIy+gD7vItlXFloWPhgR3
y5PXFo/WUI9HHLF/f39W2vnjKuFCzCt2aN02xBc5xwcw4JuFMczbWNE5wKC5vUo/949Oa9Th1HdH
kj/jsz3ibrGnyvxT4NyJy8b4GW3FpFsU5PyYqdctFP4yKdsX2k6RxvFL3lIv93etJ7yj72lVMA7I
W7VKikcGODOBkNX60zfqKqX0OLa1GSwq272u1KdbHWhInZqETbvWNp2aTAoxXgLGs4wrFa06A2Mr
fcO8CqLZAfDXLbl6MrycTjLsPrUjrJsNNJqTG41aKwbRs6V7ONn6Zrm6afkx9u5l4UT7VAGBepIL
5Pga7F/YkfQy+I6+uL0l0Pu4/0s3rZ/77g9Xi+JWtGa9mwu+ZXgNitv9jb3NbdXgQGxyDocjppbU
ns9rt3zxFDe7VXj1wV7FuQA/S9XgrKLfW7eS+kXYi3f49YD9vizWnHAqcFem7vm+VFSBpT65fc1d
H7skj4YFfB0Tx/zNBu8TTKU6JnBQtv7qajzeYNepjOouDftVFBOauACGRUwvzDoyRPIF4IKCobST
t7yFVe3DK4NUZN8cy4m8amyOfJjZgYRZbdwP9B4Ea1I5HYOh4Q/hbxL4CTLD6vjP5vBUVRzLu94W
u7nLce81yw//CoS0LvtjkD4OvMkUT7hv9C1kv+WUOsA0UwMnt+5WGNxI4hz9zMCXlpQIlqRlojKh
TPmerqB/pS3fccxYoFRB48iizC5WOvzYk1HduBAFscH2RDVAxZysBf55fymd+WbO3nL8/1/Cs9Ox
5pIicjr7WMUZnKKuKw+VxkXJ7FyOp7w0pk6aGdxAmOHPOdGSPWwwXSUfldvrm0L+RwaofEpL4yGv
tOzDup+HsGEMxzHBCGZaFxCJM1e0POwGeg56mGnbpW5cNhnOB0OXOk9UZ24XMynCyraN56alpx3/
pvr3QTP2ny4dQIBjVTgyA25DL8+6j6amdTUdV1q3Cg1qJUXXm94GXpPqff6U8JFts6aNgwm8NQkz
XKMdhYdjbRWf9bICfLNIgVcdwdNsuXmTNd/Ya+5jOl8yy2pBuyzJulP3ByCd++mpawgGrx6RL58F
EUH8mo9om5bdqN3YN2uYmC8ueYcdnhj30qgUi4zeEZXJ21ZGJBEszr8cBfQ5f1k82P79UpLRY/R7
qGxc6tMSg5fIxz+TWF6m+9U5ZiELjP7oMp37R3/nzrAL9ceuCz1gSEX5Jt+ObeWkWejFg/aUwvMN
m9ZcH/HXN7Q62iMwwtjW9zhXybDFZnYTZi2CegFw4HnVugebTypxAbCkcQyJOvLwu4K6co5tjzxT
NuVUuHZlI85WLNEsM/ujUaRQs4Un2ZmM7NRDm9oVPrn0sZKn0aShXCxUGKtpp6/gkV2S3ZS33vcL
3X74rS1gLGDvtJymIkklOcokoOyVHBlug4ju4+qajWP+WMPDO1iCeHBWOuJhzJzjOHjeSbqIGY0e
fzpEIL5XJnYsbv+xWfF7euNxTez5YI4YNpLV4FxVFYB1MiiDXgoTxmitSE+yg5FZHHWabNwlc1dc
u8SfjiJx21cKmvbcbuWjGmn7appiicBQ4P4c0uW1VUSl8YqvB0OURWQPWRO4dqv29WyG7vqt3G7d
VLrz1gv7uercmWAPy05a0I2+UqhEVNnbkAI0qKYoULUS7WNyhgPpIn0jFs/k4mdRoKEZS1D/gMx6
91o4RXPOTbJGTpSjTqSxTv7TxvGRK4ydJzRBOfVVc85l33tH+zKQJEMeSUFr+HfbYEkSVikq5k05
bp3OwK9ClsCeGyNqTPvdsImJMALa2SkXm841MX+xUu8Zpbw2EO1BJt1MV18Zb76ZAwA6rTFMiH+r
RfmsuXEH8Ur8aMaF2Hc7fTBI7KqzsWKtKXMAhHGudjWNJjFrVVAbL6vhsmyoM0RtRreS0GWeLp/j
1YrVS90Wl1I4UQn618+XfyZsyK1fJDBaDS1M9ME7LGOiQuxD0GTs78xe7pBrG5luuJv4cE/CHKMy
28yvs9sUh6TOu4BYS7tYkLNKvQuoMsXUMIVpB/m15KOSuCVCqUguWoNkowcJn2nrfun+9I7OO7gK
/vClxUlcSi4x+kezFs/ZCg6nJ+HdWvhtPNGYYd9fQWuSLR7NGzwwTHqAhUAom2GXNj0DAOK9dgWB
olBAkApOd5uSnYYUiEsu4v5ZkG1vemo2htxEA9catz7+vth+1hxr1fkHp4sE7DC8vQ3aVWOWEYag
89z7r4tesARP4ls17hOex0+NIqcNbuxtaftnxBrsIHp3LJtkiQYnfshm882c/IORa/kBU2CUQ686
xtxvA9skXNCgCGYVMs3SkEGto9Ee/uuG7FtfbOBfRvcqM3XzZvFyB/koSh0DUibPs0ZJ6USayfx2
nYWJIlwtzvcs+CsB41nLNraU/R2wdZCJLrGZG0mgZpT4RZHrp4cPxPCHYJwSJMXPgFzG2Zoakvm5
oLibEdmhmdWTatuvNfNulZSP6dI8+xzuYFPZZ5VIlgecg/AUEm84EyHNofxoz8447UAFfjuN+s8k
XIyXOZi69N88JP8qvjEBAferaSx0EZjpfoyTCHB/tfGcEgHpnuONyZ4JY8Wv3dUvbs2KlXoov4Dq
JRVycEH1xnpNJ3c9+ojrkaHzAbqFl21Mu79POOhaL9DgMRmfEsu8FU0m7qT+QF+6MtDKu0PDHaeN
GurnfPkjKqODhT72AXsRD/ACXm+2eWtLa31WDg29sqGgZo6hLffdCrEfz6zd/pGejoDYCRqX04vf
Fkdq0V+YUQD61WBLprocN6rpFgifkvB+dadUftONUBLuSf+uyzgdxyr5UbNrbyqaGNH4g1WCk+pb
ArNpzoSmKz4pRGJlSdN3Ty8e4XlSLKznNpQSCLOJ/zil/neOMXbb96LbWJq9W5b8R0c42tQrNBOZ
eTRVus+4iFDhahlWC4bKcdtO4BZA2bAeSOO7qbL6qir7RdNt84yNEUMUTAqtFUuY9jgUNCyRE7XV
AWnalv23e8gZ3fPVzEDj5PazMOMsVMTYAzND3rkrKpvOh4VkFvbnZJsfpBOrcCUSH1CpRKxfi4PW
1XB5NP2+aMzxwopQr36xtTo3C3LMxe2Y7Yuq2dej3sMYhJSI3fUpNvpLCyE2mLS6gHf76ihANURF
/uVW86+zHgpqhRB4/b2VnJzF/K8RwN2HQfMCEFP7cSnPgDfx64+AUPV+SQIIYHpEdTmLRjcF+QwJ
VQJhIxPEMC4Dr6x5xg4/IltZoQ270gKSAuv8UJV6y4JQLsRxk8cC1TAo0rEC7g87wCvqW+vF4TLH
8cHUW/NUTm0fmeAQNsmi4z+fXsYpBTmJPBHUldR2udxx0uUGZB5rf7rUvVifs2o0gwGfwKy1zZdP
/YFroBRX2pg+8UlkeNaNPqhNbIGOrbyDqziQCoIAWn+vTIvHDSZaBglz9zVaFyZSXOIc8AA1EZBN
bA87r2zN0J8cgdMQFKBi0BbWs8csL9aTMNMLrk0DjAhcycG8mBnO3Lcpaf1t3HmAJBwnmHBPYV9S
UKKMgp5spwycZPqrIyGePaAjD132bqHjHHiI9pmv4H5b/nrysSIXfQ0H3UHK8zi0HWubjIulc0Xn
/3qTOA2hwpKs78C1wBodazOn/XTr9GkggkCQrmBittP8dWtA1opANpTRkORXffG2qKE9kYr6NnXb
Ut69lIpTw7QdJzw9htX9DOb0kg/aNRHsLJzy/6WF+uflw7Bhc3E3aBbPY1oem65P8Ft1A64ChgAc
hreYEcAREzgULk91BwWKTAaJxdX87uIhPrfqiQ6qfz6JeNezEcaXHzNr0kBzhRO01nDuRGOcaf1i
XrQucShnbY28uXOx7Jsnt4OyXvTjY69l1H4XY6DujUaARlgf9Zn0oGN/z0Vabe/eHmWCJ55XHEUp
gL2qYqAMFcrYovYQadJmvKZNs+td6YWW15eBXimYdHm5G43mzJzdoMeMFc9ISHskmK1wzmP5y/yd
vdKFPuVWGa0mSbOxlDAzTdlsmwKKqbS/Y6l3YVqn39R/GUGR9Xu7H/3j4Jdd0DAcTiXc1AH/9G4g
sEekXz1OAneFIu1fMv0CIcYoe+S612xkDkUynaW3rVJcsbEhXvgqugYffZ3gQNdXjSUH+ksAABmT
90i1TzrcqLUbeKjHWj5YquEKYkt9+3+/mJSJeTWpue+YkKw+xw+TMiJVkWLp13KmRtXqd6ChcYza
mh5WeXriKo+eE8O5T0RPma8bxF5XHg3pCxj7FpuAqd6nRBkPrTV9Uk6901uybETF8aOajC0TY+ze
wT/K27rG+9TtRx5+ZRztdVgu/qIfflFenGGTk5nC7pF9dys8k4yt2f9BqYnxPWDYddw88uL0jyzi
R3fGhkv1xduwVKclUUdv1rtPlO2/dVGKg3//0Bl/BWtvwrLKnynjTQ9LDwu77Jv00Y1llOnGG6Y8
cbY5FUWO+jH099zMyIiAiHITbtgTjVzT7H5jit+teEEPwxCTOU6B4HZaMIytec2YJVHdMj1lTuOH
8I/qcO6hDTgTE06mUPpOv/9Z/UJBG1VqOViFIyrvcLSLyHMyN+TixgisMAna5Gy+rigPCaeWU9mV
p7R1MHbVsSC2ACakGiTuzdkMRhNOq5eZN6tMLinOmn8UUxKNXJb9ABh2bzHjDWIn00+FoLm7s/Ai
qFX1L70yrI2qHgQJx0uGNeTkVPPeWci4aJWOqZ2r18YdhYo4El+GOBUbR2CZXCVDFY2YQWDb85tM
ubQVcVOfbKyH3G89cP4JrkJuRlxY87g6YmEIYBxcVqOdkdn8Nhrr+54I6NcVYsu/N+Jlm8StZ8p9
o9wiJMTIR9J38WE2XkfimczAFeto7JJgSC1kHUM893coszAYU8tltI64qskPFERWS//bxBi7U4J6
xHSgYrazxH9YWYbtZPNROpWj3wxT7Eyn7J+Fv/TP1oJUuGA1Ofz+tDZg4kmpPgWnpmYQzv1oz/lt
xhZNhbdYtO8MMfOx1+2PHNFijhnZiqq40DwLENu8ei7SUGzsoA9dPBJDR0NX+oYxEri5auvo43JM
NNY5D2te2ANH22imXhyccggbfJkAgqvn2lzWixJ3Tvf9E4MQXVJQOdStOrgd8Yw2JfvRA+g8/11T
MV7bzITKyeRVdyxi5HdKfjUBVaGY5lxkJfDdpjxi7UzxsXrGxWFQm2JJJSkFdXUguP9okTS2XASa
upN6MDlpya1vWEO7glflt+I5teYmNC1DHj0bvNQ6oEzSxCJyLhHg0ItNlmVX24Yjrk8tzkaJl42Z
q3fSYYPyhuJDwQvv7RxffYyOOz6tnc6ZQSEYkmjYER5xTo2ZrbcpB4XhcQpH1HvEPV+c5Ki4PfoZ
5Au9lnTgzhX6goaEwJn4YZ7n9MFI+g/Q7CIyqdTYIIdFhjVPn4Q9HzIuxizDnTgamrnReBAIR+H/
VbSzqzd8qN6Gsl/CKcXXJFh0HDrerk6ba4cSC/Oi2D7kQGkegrTOc+D+leAaolF1CzQiInmjS92f
5sr1pkSO+q2/keW2uEymyWZopn4PFAaB6+jMPdW/8NkIbft89uBSqLarrEbbkpw8raoFeTdqXPZS
NqumcZ4B485h6bYBYJV4r0Na2Ezel4ko7guDMhqcqfxRG11n1tUkGuXoIAcJv8cvrb00p9Ew1YEn
mVWVRr7Wzkw4DfGty5wp6oCWBnOSHwZn6MOKMrRtXL/mBBMJ3aDVzOi9T/QtHipICqlb1pdM11vG
89USzcN0o9PKBIznLNvWzeW1j+lrsCtt4ERaHfy1vq7+QtON+ENC0EJjg+a9aNt5Rbb21PiTtFWJ
lQMbE+DigoS9X14tb+GztWySjpzYwqVDIS6YM6h1GU58W0MKuhAXucFvqBRgTCsoBkj7/quG9LFh
8iY2uqwXCq+I7HP0gQk4BZregCK5S3CZzB9pSkiukHOYB61u4Hh7HzjkNpv+LLGgwGb6gtAb0PLi
Xemwrm+jrUeWi4GVARaUd1J1qYcZbAhiHLS3pvG8nbijvsv8m9IV+rNwfURjb14rZkCB53AZ6u6f
senRiiilfwKdANooLmfOxNUQpYFC7rwmXe2DSLP5brmTdcwGSH6L8Pptnrnv7HxgsXo2Ja9bdvHM
zXDKQfvKlPbOyXdCN8tPYnFfRQN/XUzmjeY8qnIop0sXe9i05rxvFT4FcZ8kTtRg3AZG3ShRm2yl
SnEwwYb39hjodf6+FreawXeoXISFXJIB0EmolKl/mNhufkj5bkuFtjjZG2noC/ipLoRSZD3YctmW
eaSv/J6B05RYSXBL4MzUnmt34hymuRvVcsTqHMyvsG1zIs+lCDhHNmENLFOVfHfiuSlelsLoseuh
64iY2QlSEumOhRiZE+sb2XRliHV2Ydq5FP/VDJrWgqVqQbg7Y2qoQ89ZvIscreLcqLiMpkoahLmQ
89fG3JWMIw8sin8prfpITZ07A5tWCJK9DhtYsyhuiHRu63wb3hAZyrTpcZg5xjpLj7OuSsPSgPgh
p+ro+y0fOvfDgiYCD+IXjKP0gDnilakS8Aok42V27AdbkG2wTer4VOoa29+XugSauVTddFoypQVL
IfuAug9zi8J3sSrb2Io2/efy6DD4Sau9AKE366XHSXT+LMblRIvgsqmZj0ZA7JYHWautw3UgVgCl
1VhFpmITliNfPa+/T8kyyt6cePwjpnzYau6c4QvvsFtLzEYJQLBN26dlMANSyuhlfXQwggdoHkQf
+BB9Ft7AxV71oJXaV5tYw9FqsD+41Xzs/6azKU4Jh7soLXGvWHHm7Wu/oqAEF3vcU4+QlZNx/H2p
krgiDjF+tcJHruKCS/6gG4/yPnZglnFo+Q9XuN7cjvAfLXcoD1vI73E3P2R+MWpcLyYztEc0n24e
gFYVmtqhpGi3WHDNptnS2aCLYlnBboOb2Jkb2NBW9TOJ5gXOnPMhK9Z0p3t0B5c7MeWnzARJ8sxm
MUa6TIyAcVWOox36meuuZiB4D6xaTWgp8ycUqcjq62praeODxEiMTyghxqqHzkpDoVJEKlPoCWfH
md3t3x3TnJ9M5Ke2t5eTE1vbkYHtiz9Q47BUdnvq+FY+G1+Zoy174BSvC2yzN6syduxK6slchy+9
E8XZb9M5GAV4x5qEmlwh6aVWUgTt2nxJuo1X17UejPsLok23cYwpDzGZUubHkSvqltW95j2zsBJ4
gTZOblSuu4pGXAbS+lfHACmsSjimkyxYYO/XgSqvsU9MAlIC0q59/xS1KT2mdak/Fro1hFayvhLC
H4K5co0znWpQvgQpFg5gMItazQg5JQBlR0vY1IYOKodIJMY249mZkFEnnvRQzUKdEEbn0++PRvTT
belrf2zRuMdx3Gf12mPpmEYEKRbWGE7+ph/weo+clEsORuai/XGsbrukQ3qfsoUDNS5Uf8TZm3dH
Wk++VQQedQwcUBznyR/KMySQ9Ej95T9LuOZWiXiXQ7o96y2qsa1lr2PXplsdFEAAbMFzmZLGpmP9
BcC0GbX+yeKdxkjo31KeqZ0c3v15NEOSgFxRQJOR2WbCOuId4OomMRDkEL50JW8aG0BW4jAe9GUK
ptOkautjcbJ7KJBDAQzPHcKy+1IlyYKRxz+5XDm2YFCobREVkLtZgwXXVdgtIG4JsArIRIh3xI6M
mkBkMQzB6GCHUIa+q2tavNsCQk8SA7ocW39P5xayNUGVEDvWWZjjfLLhbpS91Nm2vIUCWjNEtQQC
Ms7lRu81CH2ghtxUBk4Jb24Yq+VgTOnnAlmA2rhGv/iJ8TZxjN42Qj5rmnJALd6/kzilNnpd5lfb
fC8N03y+J5HLuN00WfpNLTA/IHK1n5X4V0AT4dhGGlOjKFEobV/V6m1xSXZOGX+0orTt0FFQsxmg
1Epotqt6pBweSnCZMT3MqgPhEcIc7GN2A0O9icsQUVM7dDx1gXLrv+B2O77TnMV4Mx04MQPJpNnS
D2KyL9NfABcmYtQRy1IVWQ2DmcHjf3dcljH0GYRhEavQbaB7BGCDmh0+XBYA2RxdND+HctOpPlZe
ku9XwgWNSdVbM7hYuI5OPs67ogfR3FZXBrMB6+FNwlAMZoqk9uYsAbNWpCkVKRIoOhHhMBGY6cyo
wfJrxr8gXde6Gq9U3DwkS5FshZ7xufp8dKCxdk5DTEUkcXIfYODkV99sV8eyQgRP/Xsj1Mh/T2Bv
N5fpj9OwNzkc+NNe766WLf7RaJ7f9FeXZR7sLZtslTI+GdDXA8fADinrPX1XyZRBh8NPv53dXp1X
j2FHNg97wD5xlnlnu/stSQiESo7UGZxU32ySvOtOPd2W84o/cQWVeGaF5jZS5cPnYhv6C2/RrlpZ
0pI0Wc+wPc82tTo71yi/63spKONv6MQa+A6dNbrTVYKopn5m4MiHIVu7qyS1s054//WUiGc+2QwF
4tHAO8AJv0BXj6rEpmh1trR9oWYi0L6/HYA4TEURjXimN6D8MOk6U0hXyBoaSfrUrDWhutV9qAYq
yVp0P7NmwekMOAQL1CbDMmBPGV4atVTvstDF0xb2G6DQyTqP6euImDoliI5yRp9x07kIm0I8eXHN
vc9Tb0XPnAlxpn9qALlGjoUQ5fnexRuKz2zV7cj0CMssVf4+Dryz/SijukgedPM9Ty3vkGkdJ37M
c6WvnsoBt6GsxR1mqIfcf8RhXnNrV4Bh42O7z6EHyFBG3UU0ijURDsTpHdb9N11SNSM11UXEBkKN
54mALH8g3jlgDS3a0rwrW5sBrcNGNtfePpH6Q0zo6GjJUob2ZJGVVv3zKOWbq8P1Qq2edhQMBD4M
5FDGaDCTP71R4fThcJANufzCJXBzjM55rm2q0d9Oy9XAhcqpsMWloq03dDtGdOJH9QN8fEPRsOzO
+iZu3fLqTe5bLfN36iHF411Ea9gegOP4kUOwHVcuZUbZ6p0wc70TdiaA5O9lTjnHMGPckqCuSzu5
5qW4z+QSxjltpBobTcxR3FvtDocj+WYSsRbt37RVqdbuqNnlcE0CGKQAbQCkI6g7ZorFIBWf1e8L
D6pzSWvvnzUPIAUd1ZFLOziB2Xf5degNOOuSqqzSNfD52G+ir4c7Xv9K9Vqyi5P2hmHMOuImGQ65
idiG/E9R0PAau1Jem6E7jrK5Nqm39/TJjFx6wUne32zuhE3lsKj1n34FRpLY3G6Fl06F4RC5eUNJ
kvTrDWdYVg42ocxkNlofM835ydrSO/TW7F/Nuv9v9LoHh/wuAzVU3AR8buhLrGG9qWe4eke6XquZ
2/mjs8yEWNolD4TNEaFo89vcS3ol0Jhzo14DPynSjTKZJady5QSblBeYhe8TbD7asFOGaWl2wl/o
bTKOHX396PraIRdgeubS/Fp9e4rEoi7tALoDGU0PhJcR70LcykbQ8isN8WXLoU1jZdhOSfLsJGO7
hX8AwAFUVDfPOUM2Mz5mnhE41YdRmPbNs+qnWtbXGOU4keN/s2VsyHVgOYe+vnQ1Bxs9/rMafCq4
Ur8WNtmAI8M/p+/2tVdaN24bW9vPy0gCY7jfOHaiyh50q3cuelGhP4u7DURqd8gsR9+l14ICBghX
/H4v+jXUhztMNQdlkNOUjjdx8qPMov7USFVglKZ1Sp8p73ufqaiFLKKFhyIu0z1PA8XoM8cOWXrL
A3zB49iToE1F2UcoSlXgLhkMUXkvpBxqps5iqPn9avKHicnBBZm90R+ZC2e7fnCbgDsEfpnVtqI2
3VcW4/+1zFRIDELum9zcLQ33MZQ4OMMayOxeFGk4UfvHqJ6QonCS42TR6DMNjAvAGwadW8hzJdm0
CgKLrIeqCTqIVhFvPpwUIhWxjvBmt/URBe6JRBk4XdA1yTojxQ0pyzmGggiKVpAxp3zFs3JzJD5/
0il6kFnlp8mBcjMZNswIZ5ubdFwUTsQxogn1kmmmk7qkLrSFpkbRn3J90iM2kNOcJD4sAp1DQaw9
2TjFj1zPwXqTk6WPJLulNsKMN8NW7FIw9maDDUa/y4tJLd8N497eIBADhvvfjpILz+cfFXa68+Yy
DgcTggl12t/+OhKmMHQ02HiKcfnU/5Uo8Zte9BzGPBUCk3G4M2qU199LKL072mY1RoO3P/FZXO61
7MJ3rsA6kPl71m1PHoCFVRzxDPKwyFj+PaTFY38XB0EdFDDAE6YuqdC+eoxZ6GYD62iafog4f3A9
43nScJGa8ZfuujnTUcAftNRYcLTXDScjtV3vd/wyy7QtFqG/mp4au0Gh/5pdE5jWmbeueQAyDpr1
XtWcZ9yfcZvo/gzLDRjGs1grfW/xPWSlHenqTgbs2j0D9GX9cC3FaYkJlexZBivOTz1zF3qa+UvU
lgjZpXcUQLxXne3B+12B9zTA504ThnnmlMMcSdP8dFsazKjjKyOtUg21UTWzXlV8D+4w8S5UfzVO
yXqcjrspM9yAighGIhyLBU9TSITlIUvxvvl5/zEvHHKSIeleXZ+3fuig8IrYwIMvZJTODXc8o6qf
pY/+0i3QddrcJzkskgeRddFqOOWu7+3I4NHeEFYmJMuYcTY8OM6mfMxieh/nqoJaw2O8SI9Rt23L
fWJWr51Q5Dx9hALCBEdM8xgihwNFz3Fk6vLJ9f40vWmEcKHaqPjqlgVjtas4OPKrmFAAbJmKbWcQ
80Eq8cZXwmPkn8a7tsV7MGKn2mv+gk+wBoA6Z+YPwPBkMwH8DE3Ot9u6dY2garEhGklDpXG1bpfZ
+6CSArmZYvUFXiT1nJEs3H4nVINYn1+5Rz8Ym9pxn8kcWNt+TLNt2WLcAgRchtL+WN2ZjwiDOQCq
l3kASEuX29lkJSGggcK/VgeosRi8Z33cU9GLSQSBesPukO3dZH2QoscrqHPw6XCr93DzoQfou3Eq
34xEvHIcTfb0RiZUqNk/yf84Ooslya0oiH6RIkRPsBUVQzNsFE0jZtbX+8hL22O7q0vwbt7MkyUa
ea6OWxoGkvIS7dKV7gg5Vb9WFuHBaoN9gke5G+OcEGUpLtpai4D4W+lRa/SCQg3wZazh+VqZtic/
+TTbGf1KodwFHI0oN83XlMh4e9Jk7UGIjh4yabpTgPhZ1Rkac44cU8zHqYeiueYUEInQxPuIgLrr
TyAMn2KSS0fCPuourAgp4MaMPDuGXQNaYHIqkQLo7DlRL2l0hsQeUEtT3NCJqiP63wNExiPVcdiN
B1blOQ903tF4OVdKgVvOXscOcfKMWYn8+2Dt1XiSTsQCU1cIrfMwMIkTEolxytXpXdcl4dki89N1
FUdRie+1bwrPLK2XFe/KM30YdJCv4D+64WTYpkyeS38L55bgqg71mBR9Nyj2bRB/5cDwswg/EREa
pbk40TxqN8uZZOMpTUwdXQ8mcdMqzwoyajD2jFYQIB2r1R5myZqh1UWVaycSXG/6rrZb7EHvZ5oV
AfWLcYKaTbGmPxhJdRdxUMomwn6sQf9QFrdOCXQoFd0xDQecdfUKTbcDarzI09CbeW37wjdVtKYm
F9q5eRcKRoEkNyklsLWfKaMJzRgSeMgDPW9Aib5bqF5eW6ERUNW2+r1RJNw07LVYwkpqre8g4WL3
Wl4VC0pFi0TiWkq7J1k2PNTEhxiH4gBeJ7J0yMtDGgXvbyOs+A0REmot4wyghHdwTBtzUibP2hjD
MdSjl4WOR7exot+iP2w8JJkNiJWWX+WQOxTaMN0tG5wwtN6zWHwosJUdMlSyHw+vs5Sh7pEXdzI9
BxAbW05fVLS4mWwzpopVBGUwPT1UboHt49y3kZ9aTeTFDY/LoTFnvNlsRoz4bgOEwh2Wfqs6fxC4
NofgWLqGw/Q9E0Xm7WL6ch/9GIkwdwqGV2ft7dirjFQ469WcTQv0unQpIs6H+KyrOkKvsEMBsguL
BKUghpzwfTSVL6X2nd3S5HAGH11Vo6FuoeFMtM0xp5xhb5nql53OvqmR3uFsVEja87TAWAWL3ztU
PnBQmp81eSXFUoY2lzcNZnr5iIvwrZHz2NEMWXFDepu9r2WmoDCR7WfM/vi8284tmXD8e9/U84lF
r4MNAANOrVH6SZUb5GkBH8Uf434K8vY+svnczIB33JM3eSZtqA79P3nOfZOruKgguBcMJNgOpn/h
+KqqKpzY9VQ1w6cUY9Ud9ORIQQhaCAFTFkTmPyUN92NdvRloFoL70gFnyuEmlUvdXYiksC83/rKK
OX7l5aWwm0+XIwuveiuKPU6ZBlkvYs3LFnFXNqbPQedcc80HRN9ezWUJ5nw6lg0yHr9c3C3avh1n
Mg8TXpuuso+RpvjzalPDMdf+inHBTxN+qxGf2diOzeU3yYR7LdIXI21/CXk33qzi45sSf8awSemg
Pic79m3qHpr0YdFZJ9QPmTn+qoMx+AW7KDX6xBp7a5YFB1dTInUUfYMDF/tN0YrXmKeAZqfsc5Tu
zRxROHKWLoaV4ApIMX1NxBTJ2qRuqYIqjrCEcGNZBb67XvWhAD2Jbis2ZvPiFRWeoQl2IAelo1R8
91rbc7dJ30y3COV9gdUGNzzGA0SubYOiURZt2o8Zm1sak/q7aUlP2zdCwZdJp8v41P8DAtgHDOrI
FwueXKN2GavVU55yfBRdouwy6pNnFmuunHDoKie+p7B8MOUVXXEiRJStLN4gd9+UzOI+EI+sJGf/
w1gplYma6tRHue3U4w8CO5rDAiCsWHZR3IYBmYPrZNV04tDpFS6oKiJT/ZbsD68yQh32OOLxhVev
LDn9S8wvbKP+aUZ36Ic1cZCszwjaOFFMVifsDi82KNShEZdxil6rlQO/jYgxT2+FWK0gj3Qf1ncH
eR8/g8LOoJnZhmv61WKTE4l+13fSoex4IWtpPPtNN6LAZZBvSvTaFA/NVvRjsm9Lv+SyeBrorXth
n1I7lBdKkngmN3nP2EwEud20vG2Sa6z19COkJ4eDP1/orK445jKv6hPzZjVYy2KWxpqg6ce2xa9m
tpzNaAnA0DXRtoSryTExc3sKOXi3VJKnqjIpTwfhoqtco4yY37WGIjXYwLUa9YnAaFC0pIcHHtV6
beleHK+E7VIdVmATL/vWwAKsDVN60qtx2KUbN5S4wR4Tc1AYc39OTIJP0RN4VGtvsJgNYqlGmeEC
pujPQ2dIMAyOlVss8y/j3wT3Fg02K6fDanDkajQGj7yoeIZp06smqZQctcqybyDzYb/gyTRE2q0q
ko+SCjqHyrH8wHWiMByWrVsVFSpucaGNx2KpNVhOJPfMdZQhNbpt3WRtpo6CHxfX7Sc52INZcQAY
rcFnKRZeVLmOnCTiMbxVqrv0xdjePIQsJlD4HZxDDcHOZMf2FNJb+KFpEnWkzPRygRkuwjShdiad
YGrXnHuutwbBmVBirIPTVF8B+yH7UyWIQj78G4WRHNve0lgA6GLPWciilA5w6K4rp9+kCVXsC/Yh
ppFUtuTeNzOdS7V9Xngoj7oYMAPjrM8yW/VEITjbmNYBvVd3NeBZx3B5mFnJncsk+qDKsHDWqU7u
RCqZr6pDSkTnPtlSim2mzx3ZiCa6syCHZ9YBH+YnYpxr0xF+mzPtpOWq7DS0KfqThBuqieQDMTI+
N30/FtLEUyvzBijJ9+HGfkTkwdmW9WtAfcwL51AnjhFHpXnEiSlLH4bAI22B30nn5BKHTXpWK+NZ
NXAx0D7/wN3RnQyZpglRaJv9B/6otV7ydf3VCk+YypY8Ko1Lnr+p7fxFn572GUeWiWxhsgouFcUz
BtoVpAGzAKFAorPdZVKQtQyz28lM/1uupguaBcpRRo48RIXwW3bGzpxmL4slDbhqzKvNiuw6ytFx
0bC/S7UOxlN+jUGt7qSpaI7ywKPX3HJaTEYEVOcPK/9s+E28N6Fg+DFbEtwtgMem1l/k/JZFRhEk
OVM/h0sqikiJ3fTWT6ZGdU2IV7upMOKNm9k4EIQodpXqxKf0+kAThOlpVHmgQMS7QijncsXhIOWN
hNK+NcjODT1AA1KhnmxNCCmHKk5LRzXkG5uj/tBzZz5iZyC7Y0EyHwYLjBUqgyGAKPVYkzQKy4MR
RaCBWQqLaNlHIzOBYhMwVLtvrdavcraiD9D94MR0X/GaMtxyAlyUWukrDo7tl7f0eyGr0a6R+tDN
4mw640J9BD2vnfpU2esrHk0tth/6LcrH4cZ0mP3kQ6Er3zr0McoHCyqytzixniiXipWfhNncsXkF
iaTAU0rxTJ2JS5Kpz9OA+EbR7b0rlOY6IA6smblLOGv8hOwKnNY2a59foU74AUOxOkdin+eY89Q4
gmzR/PIaIo6am6xl46RxEzgh7gSZnCUI9nWrLj1qtR364kChW/xCqcPZtTYFjYS4Td9U+Pt2SFUZ
/vzHOV+nUyve4eAgNGXc9qFspxAcVGsXhuh12z6NwMIb3TZ/umVEHDdqXGakzAczBQqDBxbFkqPG
eo1qoTIPs9lRyw5i7mJ79aBEQb82/7So/dQm2Dajsn7Rzbh44Xb12CZSujpGH4gs0tGQDIDSOp5V
i2S7p1vIy63Fs0sy62vYov+JqvSH2tQvwyc1Qt0RvZkMdFQ3XJSjuSNSFrudzjyctGF1mAlP+QYr
cfjbDOH8CzsEjoe8rCxfzPrRrOw3m+hnQn9jMcUQrQtzZMk1sSlabjaLFdR/KbvYfWSjpDEIF9bH
mFghKHaKaeDebkJOC9dwbz/iEoNazPJzcx2CPcd6eE1IQaQZ/2trRtrOMhIJxL29Oo33MY1GtBcY
dlDMpttXtONFjTweZ1OQwrUpPgdv4PfqKrwh7TrYXPgCIPPArmzo9qWPzFYI1ILRwCsmZL8Wy5GT
NdfEUHC4mKVTqzGc223oZ7juPQ0xATsJe/BZK51xYu8jR4Z+XyN1Hzaf9AHoD6a0POZYoKGT6vQg
Z16ciac8jD/lHtG3M2iXjSZOaDWtrrL+0yjrr60r7jrbliO+cQZYqIga7d99RtNlVx/CcnladOqB
DPOwADc8D412ygu8aTMK2pSOmMMRAfarhkGnsgfNX0XNsQblkCSUp84Z+7bVvA91Y6BXV9axzP/9
7/zUZ7W8oKj/cgWYrtbkPf85OIoAEPOdPQxfplGdgOOge+Bedts4YUugVwTouOp0Zlxi+kzLaXhZ
AQvABEa2wOF20TJ5h/31Ra96w1cTJiRDnn/hSrGCkpSE1nL5ZW65l0aFO6gCFxxFbIWzI1rcjCsZ
BotVt4dCXU3fyKX3XOg6NY+cPonjEmWgj8it1UmwdG8kkljSL2hoicyPNuC5NvGU2WuCUXscHQUj
k54pCJ5GyaJ12GejvG/zEbOmPvzCvQFRl5ivKxYXMcaz20jaI8ZcNFU2dl6OE7mBsvKiKmLfRX3j
gHKmq21EtW+J+ntkU8AB55zt4db+NYhNjH7P5PtknnSp4SuVNL0ZZnyz/7f+xqzTBaMWYaM00LLs
tcvSZ4x52HOqNHYt9uluAQvamWmacvNYAd8SWaewsn44TWOoBYzno01zI7WkFVorv6dSkp6s5LtE
4vMo/cs9aqLVCw5+NrTpIVSbnxTfzA3xY0Dw3MrZsQwMSjY7JtjmKxcxZ61kwL8yIr8lDd1lLG4x
BUOYpgzsra3WQCSTAOpNx1+54JFTm4i+Cr2rAhnbhjlEX+z/ZHfVS+IoKx2zQJ1CJ45wuc2W/MUW
y/SazU9UDPKypxn70lYEPGoq1XIcgLGVjztz5uRsFaSSyxf0B/0c1bPsTVI+uJC3b0TR44DF6QuB
dW1nSE0Er6555vGiOwMDqFeaH5bKSjVmWNgrVMLKS3jF2rNW84rviROXTXZVX60SnuAMcoNLydXA
CAYQcYbeE5yZGPyw52ol5vw2P9RWNftUQ6xeyKIdCXjaZZT8YN7RTgqxQkjyogmmSj8NEs1Bmwe8
AxQyLHAzqVpykFUXDzsNZm0tfKXZr95PZukmI9buRDZX7oUsC4asPk8VcwBB/JQY9I7cO7IHm3oE
JKgAWV75MPIIC4UcuGyiljhfjlFL4iBKir95SgnpLvZ+0ZPysor8k5agYmfH9XRUWSAtcj2fcyX8
oecG4+O9DhfzIpvgaHkJU/YWUakjiHwlq3QflXg9zFUNrV5akHf/zTFu5ELA6UUocGemEwik1W5J
oLUpWMGgaJzk4UFpoODYJAtcESWta6Zh6cGOO4bJ2GF0xjG4ZkWwGmjAFcjDoWkOXbgiuitJ78bJ
oPsc4wUX1AwaaBDpiSEBSbxmQn81phXKbXItZDVGQGOtzY4poSoK93+TRdaxrbTx1kzqjkt7OCwS
32/OUeg+tNPWBCVOC7gQRytfM0sxThwovJiWn33RLypgpW7xYZ6zXtiA4yVgFDZ2Fa/48QFqhHQs
O006wrVhwVyFlacNmP/aNW249tB2wnZxVfy7h7XiOaFKwg7mESZOjCR6Qgm9L6RY9vMSD+6qwl3v
agvJIrbnPc2UrJwYz/yR1ZHbDzLAOZKwmEKHfxzB4aq3LPNJmXwDlc+CdsVK5OSE+FwLIcqT21Y6
sW9ig70VoEPE+TT62jxh7PxJQvCaeiVqd+lXsLpGRT+PIOpFBwxgrZSMoaKH4tYl5vGLMHt2GAlV
9zlTt6bUzW5UyFnIqMF+XQwGHmF9vhHCJD9LQ8dPY05sVNi3WfnzXBTaY6K3+1RNoreljNRzVpGZ
+v8vw1axdra9VS9u/1QwanKiyvJDz2MHm7VEAVk90uWYgvlMNONI3Wt1HGLrQtckjoeKuaCowuhY
hZo3Eiq+rKX0RU/sP/gXSdCLA8VmK2zo6h1U/erkS/eVSHriIQzy8h2NZbkttJL3CChHtWVsUdeh
D5R610DmfTHZdLq0Oh3DjgcpRjly/a6t6dUpj0Tn9QqOrGVZRrfmAEXwTZEdiLy2D2818oekWnAQ
Gt44RvJDORKul4fY02ZFOs1N/pxVrEB6nQTUYPKsnilm0TPpQsjLZEI6rWPev1omy3xWbQYrkGrC
eFTYYXFp7FHdxqUUS0yrHjtm7GUubYZPWtvrLW8myuiqyi1Ggc9+azaTKynEWWi8ZM1bYn0scRQU
1nOELgE2Hio1J4SKAB6Dom48RG1xHk3rQlHDXleSoK4+5qrYy+OKXQeQI+pYhCW3sZ6nMMTykJC3
sxe3IUnVcR40+TaTDJzMnc3ZrqBmrYAvO2GOmDrbIRj1UmMCWGfLM2I8Ieqx59krK/azwoqvo6wU
6sxhbklsUW0yzi3pb3YE85vSLc7QUbRjRa9hfxIjlqnoIK0mTu3kqORXpZ88CsjxaRKLpFzoOPfa
qRtJFGAVQIA6g2IlWxh5BZ9ITQ0wmW82ClgDgAOj+bHBxD3T/jfdtBS/U32dkm+r1/1GlfZNyQjI
+lMCaaUsH5KFzETL6sjpexYLcb4K2jHTubwiFLYfseBOXOLar4rngpZ7Y2EvMTBCYZ4DresN8C7K
tjvXlAwzehDL+JIa45Hv3hO96Y/6mzyv1C304N0H8lPLnYU9ELv+RQE52usRn/kmvUap+jREL0KU
O7hYvkEtjvRdQ93bEz0okzd1eY/A+5jRhD7KGCExLzTs+pmptOY8N6wJq9oP+3/0xbm4nMEgwKif
cFXNXpbVuIMrzJrfpvWUN8AaCObQlTzC77KlF5P+kii7ADrIU6L46afFbkPPaifq8Taslst4H+Gp
wntsN8PWGRasyCG5xXgBF5V+x36sGbnnU9pSM55kLhuIN8CBzoh9W5LbXa/hJCjvbHNIbF+x1wYZ
2XhOQLP8Qc7N1Tc7GCc9236qiU/UxUlBSoMvwT4J6T3G9zE5pTH5jXYm9DUITN96hQrCQrb3k+pW
6MVlXj+HKcCFCN4Tk/us0AaECkJvclEfUlNQI5Y8mZTnCIKpCGAXDJa7FSDDigV9bQCcdj8hUgsl
jPian3KdrwdbYIHbTw93ZtZ+4uDwSZUFlJm/0FSxG0F59RPdPAycuhEALVuVL53VM4xeeFB/SWWc
VHqDInFhoy8tApNE4akj4dI25r7nZ1mmp4ENkBUVnN82yc7NrMihCtDXyvAcw0JLNagfaMiZoQd1
fKyTEymzvaFx/prfcZ3vI07/wDM462iHCsvGaHxHzVOmfFHCuuuLRxmRN7Of1f6vE8mvxjVbpj+C
IJNcH4G9CUY0o/+q5RNFD/iJ2v3Ar8p4Yvj1QGG4OdWH0qECMAOxy1EIjrBhZLdwaLng5PBaNmAR
zgnXUmaYLO/T3USwLUp9iYypaj8M3fCRl0xGiASss/fLtBy05LXPf3B8OyR8ZRbCSX2Ti0vdjzz5
CETQp4oOmm1AhJEbXXx25XOBZ0USPaSuW96+gg+jEWi8yuIoY1ENy7tV1TslX1i1XCDRc4O4WXYm
AuGO6uwWz3rNbn1p/TGp3DBX3M44WPmtjPblJozOGY79920NHmVniQ3l1pomLl24Y5OM5fWYzdnR
xAlf2LzvqPGw+NliwtINEctkxGL6hQ01SfrLhAWhmIKRlfa4yq4inXH/0ddHL8iAeRatrwE3Lrn5
rsDmUJKrhE+c7i1snymPRYmg8aASW+/2aWv7zfKzrQP78aPph9eeBJI9LR5wdE7hHrnHvYRHGPOm
R6CTopneo1l+L9I3ssiN3jsamvk8NLtJHf15YJIqwXq0fwnbCBtRNrKvg4UzpwJCOFHRJk4S8eoa
pt6c9UTQLlNrOhqTc8fOAuUByZgwKM1DE2FOjM/ZFXjJ0RxuNLm7Uh5fzOYgZeeeNK263ODykFUY
KOfe4ZP0W2hIoj32OWKimrhVr7rAp4OhYCMcMY53wQBEk1QlD/itfQHZAuwFlOs/TkCuwTYAqLfD
650VD983XemyeeKMA3lrc9hA3QohSgAcwbLYTP1jGVcPCdg/3tTulOAk0LBfZbdh5kkSdkeOua5N
IibSWqRKhhIWq0seHx7mJX0gzUxJSMnXigERROMCTQdjK2YST+BXimiKLQlCh8bHMmsu4VcnYlsP
Kcmp4oeiZZ4dQ1/HZppizVY5XxGYYN/Qu23yp8zPG3oixZfNco0NSFAC0+taTn+mz5U2s2SqsZTm
yg8Fyn5ZvjVKGpR17ugdqRGaMNuGHSi59RQwN8QUoD6OoUE05blVxg8wDBhKvDUKg7wLXUwgnlxu
Hhj0iwXNHiA73rJOV+CmSGCxfrdsAsHwS6V1Bwu3c58pBwv7yKS8yaRkVvU0Rk8SdWpSW5PENy62
9VQkPWntbve4hcON5d6WvBs06QWSBFspXiKWgyVs4lW7br6sY1wIP9XjS7tttTab1TDtZ7w+WPYm
oHtVggukKPZASBwk+l0LsItm+8JhYRLlw5EZ2U3VS0HsgJGYr/im3UV1kbfVfQqmIWCTwQguHkYe
4zM39dIdWdoORUcmKvcklb6OcOTcyoCm4jdLk20L/SZL75i1TKLQQ7lrlgM1fkcJcCz7fxSw56i/
Ds1P2P1o01vSot+9mLP8hFktiCN2L4ztfRx6Q0UYPl6+aRjgr/et/U+MmMm5TauRIt5qem6N70nG
4lihfciPOZ9R506NO/T0k7pWT4q4l9Nx6lCcRXHqtBueuY1GBej/3tbpg1VSkUP3sZX4EL+8Mq7P
WWjuONofy2RfC/k9MX4TQ3d7yrIfrO5qYEgqTRv32gzrk7oftTmmCncNK5ZsafhxOewPzV7rEagz
F5Ddsa5e1P6Eq3IfWTmmeiQzGJvWj15elHI4mNBXjDwPlKGEqRRzDkgdUAatfu1qIqhJChG29yNu
t8wM7yqP+7gwrxDDPmIVOkdmE1/5HqgoTjeq6YLp5lIgOBNFl6ytx5sqV109Sgg4Yj628yFEGa41
vFUhPPwMo/Y/KkFddkunvH1Xuz8dtE+EvjnGEuaN95yGqVmbHu4FeSqgsCaFDHO05X1JCFdXsbVO
EhJdeI13jybdWMpoHjQRwQBHEMECwFOdEr7dInaymjH+vDct5ybsBwhs/a2jVdOaMczNVHfynMIP
tm0noYdcGDZ9xeIhXHSF36SEESnK6luF91h1qFLd53r6ob4MD7R2YP4J5OUfo/ipHKoHtUmYQWyK
BaYtVGJzh+gnmN+OCP9Z8kuC8tSk2rFd3yfjOdd/pxCTogRsB+4duLcKhqq50kFsPUx26cwWJd+h
9KtHzYneQ86PL3jUnyekEBYrv5KEsUuAVS8wAU8IaoATXgyCjTZxYJ1tBBEs5hzekculkMweoVMP
jEQ5N7F0gQiVW/MpNvXPlWmMExN8Ip7rhky1kkrSkLoBdg9ywhGfcxehvyxub1YaneYle8dNxekU
YqfOmV83n/XHBcvisnDeAe2HfURKX7krPNVqzhV+KM1oH9Y4QvzMsXWjJIR0bZnM3033FK4ZslD1
BAoXW6iGuwCzniq5dEtRMLMeG6PdkcgU4tyK+FDNy4HYT68RgVgl7v0zg8puqZS9BLEwvbVQ/vN9
A111qcUZjqkfFRwIQyv6pk7yZqIUsKI6AB/dtfp7b1/tuHMgmTkm037FEcOuJd6BrHBGi5LdvtoN
/EmR7e0eE5/d7HsWlE1ne3G0bac7AHfSz7oZpVI044HF3EmpKZjR4p1Y9qvo/FpFFd4OFlLHvr16
NazKTSs0ICUI8WFwsWjFPh81SJzfEinoWlef87J8AnXqywx/hU7CkstdhmpkjKDL1OOsH+TKxu/J
z5Jmyd5c9hb1BaY0+DaIK818TsfxOQQKtM2bMvTXzqXKA7kcyomOaQ01eQOBDgddjW8I+RwCJ+o5
b6OpBYJ26B5jdZ+/p9uP2t/BmbFWjqH3NcDe6sgVw4smE69oTaZc47YOj5sjRBm/DFM7iW23GNG1
yPQ5zF5tPoiVrPZCVg2f83tZpDzLF9dCwUsMTCCMS92lJmobpsZRSziQroe1v+ZgHjPjPi6Qalnt
29JbDSuDeE3A42etTrZU7VSrfetYROkk+TpgTUQNyrqg1Ye5SRZ7FXpwynN4kS6rND5Nc/mYUJ+s
coyyVnpTwOXGTbevzCkYIjJTqNhJ+NkSIzGLgTIz3PMm3zXwjd8WCjCEHG8C6901yXHuQEfRS5e0
gUL8x0o+AFZS13akC+UwTKwV9XvXPbbtw4Z/gTAs6XdTu64MSLgWcijsM8fkmL7vGXJcRBKIRX8j
SzejgrFu+WXIBAyQKduArSqLKFzYcrq+2jr+mwFLVg7WWMalK+sVSCIMdKlp7XlC+zOnCY5xVERe
67B3l40Uxy4v4bOpymErioq5B2qeDYhBgUozzpS+VorYRRpm/PglFBzKFQgjD0zqbrtLjbdR2VlR
eaGOizfGJbbOGUcVu6ZJPZiGL96j6ZYtIPFItjPCh9rwlOP32ePWiYa/thYclFgLxgYBz19Zmgl2
gQBlVlcQoofZj7KgbH8K/M7jEDtKVvtd/YD99mBp2w4VV9sEEsEBWuzkUBMwZk3pkYnRtxFkh+qW
9DWwNhzwiydmGtJF6UZte1fkPetKqPRHYi2nhjdZlxQBRxygdC5bmHcO/PiVFQ2vWQCh9GCE52TL
vcrTFYsB0AjryMkrEZTJsVoECOB1+oeBOCxLV4XEAg1tHAntO5tdVsJKhTXrpEnyaTRVDnmcU9fH
SDlqEKdkNjkJwgoyYdDHdxZvutN2fgfWWI0lz+ST4V5j0VwGbbifoAFHgCsXGjDHD7UxAHvRYmc4
iby4bZ09q9EdSETWsm25VmAiQuOT7AY2QUgXef02zDhAHocqOhlsoFj1uGVz6iyih6Tq8yxoErIQ
b6HWM6xT9i66oNgOMjog3yhosb8WffEFIvZz1k8GE11ehnuV5I/Z6Ht6+VCFGSkq82tl1BvLcm+z
hzUrKGLoLBVldPGhRkuDvdMbdxuqGtdbbMcEa7hRlpJ399WU/9VStJcKQKEHPDBloQSdzTGJZ65l
PEbdU1aQxK4Rl82AHWRa/BkSMJSfLP6s7MPUVjdgKl6I4N+uCFQTKs9wGxUe+n5tfUWKfAAu5BRA
PSn5nFSvirxMoser3dZtlos4BXKJAtxz3+/N5KxwnBzBClbVjOMVGBz7TCgrsbGPWRKwmgrE2Hpr
p4CYH3fNYIFxtb/yZHle1T4YyNzVWThcsnI86xJnMEO05wqIpzvpIxClQX7S2l8xjmkAGeAYqnCj
NCrMfVtWxmCkJcaxJ9FdQS04bO37INtkFnFMgEpQmGC/ZEIfwM+yLoamhzgTZtFB1NN+7PmCjUXT
GWRisIodeYlBS2Wv3iJZhRlnZ3hWqPvX0e7wKcZatpsj/YlazOTQEIlOMGD4S1qUTpJZ+r6L1ae5
7aYbvsvSx88VoUHCtkr1iCcqHk6MPPQikmEpKYbviuIXrsLIs7z4SpoKZUhDYtHYoKVsb0PsCreo
Sa+Wll6jcdZ3yoBCV4wWeqSGR4fmFxig+wHD6mFl3aQXmuXZ9vKW8wEvyHav3eYnKKgLpkTmmLGI
YYm/zYIkqhu7+RkqbDwJqWs9WuILBKzXciK82FvNcJJSRGPYrgfd6AJzZewz88R6SVEpd4NOzatR
dZ5hMDPYveYTK7/NiTHvwcmQWR/Hcp9w5YjOJtxgv7FveBxLoD6yIr8g579SOIEVijYIyFpDhUm0
L54Vg3Gcr7taLcIMM9630uy/62ZCfQtrOPnmC1PC4AOpDmokUD9JRsWtu3DemdhodHncqX0y3LY0
Q53LpDAgq8NFMKg37B+zeQT2XAEPHmSeicWk/6Mdrr4CjdeMEDY+z/4QWERvrsuVRb6SrqBjp/kP
//dwxL8Yu2WoDbt5JqCl5Ir2gMT9HcbtQ2+Y9U8OwhnC1kEMSnEYc8429B2xTxKxv/AOr36pV6MZ
yGawLZb0bgHzmhRNdbrwoxUAi3ZLw0/VTqjc1bauMcJob4CMdzqPar0/xZRYTK3EadV4rX2IFPYk
/SkhqYeSTwoqFzuAWhxt5NcKQqJ+SwXU5FUqmV5TCD7tkCLSqqVrJFHqfcUah5eJ9lJYowBeaThZ
jepOO2nkrmAtfqqss/fKKP1h9WY+ZVvjmGH4Xk8p7yS4MwDXjXdZLLwgCXLxaHgwRMRDR0uQYzCT
Tao8ufXKdqPLur84treDz8hrZV78WlYljxUP+5+FDi1L4jvURi4hCZTk+mThZduui2akqW6lmQ8E
gt3sWiN8mSRYXCKiRDo2TkkkgapGllBE8oon3DzqZHqHhOXy2iQ/pvquzBz53ZKXkNRelMWYd9qa
q86CjWrEzwmWGihmmx0oE73L4XYingFzacJ41u2puC6Kecnr7qjaGU8/8rhVraAbQiF3xgRXDihE
jLp9NgRprazk8XlvzrGhIDlko2OUBP9wIkx9/AUOnAfWPFVntX8fIYiH2vSda83eovgKw2HEm106
4T11tKw9rIiKdmcGw6pdaOjaacBENJEfl2HFIwxhzcACq920uEE0fSiyziN6d6ySF8qUj4o6+Bmm
12jMg9bU4Fd8t4YGaVLB1JT6CrYt2AGmKvG//RMAZ1u1PlolsVJGt/Rawpdx4wpEIS/oPbEjn/N6
oCP4ptET0g0p6SX4j6PzWHLcyKLoFyEC3mwJEgS9K5bbIMp0wXsk3NfrQIvRaCa6pWoSyHzm3nMr
7rU6m9Dfc22XT4wjHgJyULgEzLAWl+TibsT3Mna+6Y9zMCWmXOLH+h71H9IfmKJ+Fsv0ggfLSQZ8
NdsUnfZcYV/4suyL0iBddfYkPLCUyAljFW9mlG4hSeHrqUlOfAvnyVdbkMnBD9O0lzQo/Tq2Do1C
cMhmamoXI5EXtwEfLZstmKBpiv/K1A5xJG+dNvV6QgJM52p23VZVn/X8l6pfI3rPASxVRRMZMD8O
GFgr9eRieD4rH3lF9XCWHHujKa86ppkR3PvyMRXMWSr7tZUpysSp2RqYILWtLL5S5i7QGBmDs29N
iWVIexc2yHVmyKBFdBYgB5MldhHaCOZ/WfsDDYEcndtpRMpFfxHT+MUNuuO03Sv6SxoBwkFONfBx
Y7vD4efce8Y2acp2EJG4KMYVtM29lqxU+9PKt0WyM41N5hBEftOa19E+mjxU0YLd/i3seVdBEiPL
hmYlOWZMqyQatzjfhFQNBfRGOx6vmXKcxQUkixtWhVsNtTtpQOrFTdWN66A9bWcd2y//T30tH1YG
sxhWzA3F5qKnsIXpOsG9x6dipATKc7gk03hK83kdh4FrmQ+7PKt5jShi3usd1Ju0OBXg7icF/gtP
1Kg9hF8wYkyjGjgUwjsN4XSh7ki+ZqG9XsLP1IAdHK+BnJxotGl5AMPzXjJEQUNG3lAUM+Sw3CqS
drOD+gYZmK5ZPO3Iz6UdMI/LVM4+9hg2T/k61WlNKPHzn0R/I1qEXhDMWQf/xDMHB4nEhpdJGK3b
p58JOqVMe8Mtv9VoMVpEyqtGkln9aFDWgYwyX+y7bcn2Yp7wdRqMWSkDcpob5TiKckWRvQn1o5iY
aNjKfU5tzxnEv4omngjBOcMZsBcwe8nAXSic7siuOUUgOR7a/APGwjygSLL3SC4w1S0KPWTwLrMp
TCJuWSKog/7pCIbfnp7h6Ky+gNUsoyNxV8SlRO05dMBJiHchM1RKqrXN4i7PTqiebAN/QcQ7Eq71
0p+DaxST9pDwIDeroB3YFW3JXIHiy5DnXNq32CQjAhcWkQIrPi1yW6mhrfFEZu8qmB9n9gP3sn6z
qruKzBIIpStpHw14r0bD/oTAzA4QUe+kpD0Cvmfz+5qwqQNUtWFVDTH4N+EAHVsI0jFvFGJX+Uui
wstEx0X5KaF36jIuTuSbI8l6MssMByV7qZxN5avOPnNeETnYIjNyVZUI3FZxayAfJLBIAz/7SWQf
tWJ4DvXLWIIUYSiUqKi6aqAzGRWX/SOHeF2YSchptGF9uwqyBhoxr5OBEQZaRJMsIRbKI7VlvpyS
LqQ51FF7mSeddsA5dYl17uiXZjk86vkD7p/HPcPcGYRRjF+uktG3Pnu1/1Xq+gosOGpT8hXHlyZT
tglsJ7qLVdMF731SuEY6ns0q+u3V6M0iH3l0mO/wIQ4OJVWkoSeaLPE3giOOcxKLwJIEB2sExBtY
pGWWpFcTkL4mO+gWYLCV52vfahtR6J+QzW/dQsWkoovOVmh71pIpGd5tgYMucFySWhGp4LZLVibz
+b4ej5OTUOsMxf+ror6R8CNxDdoVtSk+gqx7CsSNgF7eUoQ5ivrVK+V3DxeZwNJzkdMhcqfmoVgY
8+yX4n2kfarKm1mFV/NL6W4N5rOg/c2kQ6BF33or71s1xnJsfwzS6KnzclSmH8lI2A+fDAf4RysY
NlHTWjzNi82XdUgPVD7IG8Rv6bXAxc3+lqF/Q0PTRzY2oXIfxvFahAh2HIbpVeXwCJs7Ql63Atin
I1e7umEjoy+Lkg9ZyVAYT29Dlr6ItrxLg+XLvHWF9tVCozDISzSEfZjHL0WA6tGgRpXDLoa7XYAn
MO2ZimUlr8rf4diacHrdbKP2rghyhLdEaVs2u+V4N0egrKt7gz1PbVDwi+iSOxG/o9tVEaio+iAt
3jm8t2oyvqDJ2zuVcOvjy6DTO9LkyL10NZUZv5zmVvKGj0CyiA275CwM2WlhuDiQe/4STOyIpm8K
Q4X+eN2BHLIZqsOXYwWuz5TmbFjt5txIPVFJMQVrt+IZgjsXLWTGCuUQ/9E5z0308Aq3vYy7JdT/
oSIosNKjwFPmS+QQAroJ65OW7OX2I3PsmxxvnemOBJx6NiZ/ujHh6Sp+Aoy/PEZoCSKO2bn8ufK+
eVP0JHdojZL4IExrK+V/XaH4y0vRx29R9TBw7BRArcKcyOrgglAVvoUxbQAbETManvL80tQeCxBk
bJbiWynk5zXmcbPG6wQnUnB3kqTXyVht1rB5sRJZXCSax9EIEpV1Fm5Wcgs0ADS35JXDG8e6BGQd
K4zB7BIFJLeYa8lbKtcCtTBZBQ8Ww+aRR6AxVtKr+uvUHnCDDUEQsnBV6rz04SACXcVHBCdspNUd
cojmL9HUZ6YagLYY+qtwRxyM8DZYEqGwV66uiVn4Jred1QDKa3KWlK1163Ld/cnYBEa2vFMVvhlM
txt863K9s6PKJT1gR4TxphADQ1DuepHt8hQ5JaRXQwnXCqMSh8UPNwqDgqHyifcj8nQd40f3+TyU
E60CmtDxmaKeX6MmzRo3CFb5Vfsrvib0+JcSNSaAEWkf76Zd+zI+MZzO6dqmFK7W9QdTAQc5c+9+
hO/lC6/boji+Orv6Cnp3haVlwqR4R06MJ1vPXkJ0CwM3Od/jJYMz0OdIiPrpAuKD2QmeJbaJ1JIT
i7NR+Y6DktG51f9J/Vr7HFje1uvZdfYIBcSLflS4hVQszwSduc4/Gg4HQjsSUyYfLEeAkPzmVyR1
mOdo/ArpDfY5q11l2uj1yXwQhEzZxdfWpfux4mZdNZsKiyjOctQB82lEDjwBbV8Vf9M7VAJ0yvgu
KENn7PDFxiFDeXGu+Mx90Q6HK9y4hW0jfuPZpQhaUSvw3POj9TPBPPyA/Ch4zsXs1awIsz0ZdV3G
z4TqEOOdF1RrqXzgqUEegIdzIPtZ3jiKT0u6Gfq9Hh4k+5BHB26/atpRFIcdc2Nfqg6ohNDBCPhG
+xJaHV8gZHiuzffS606YJFTCfa1fTL7WP/LgUMyWUMYGn80JYxT2e5Dw6vmssE4PT7X13dhMTseD
KeARrWt4ODvUropxnrQnW+Uwe5Hbh1Z5Rv1suLtoRsNH9VnqvmEfhXFJy12YXtqaH2FEsw4zR1yC
ltvj9DRC3oQ3OfFyw+9QBQDGoGpbQq7Nh+DvSvUujaccWr2JDFj5CTJP+qs6T5WB8W3acBXdOYkQ
SDNmw8BHMRi7KNZRsbFtSX8UlIpAgOzNE2VBqz9pBjom09aJwg/FSWtwYG0NqMpbtgd2ftLR4+NB
htY0u/hvdMZgSDWVbZASiEiH6qWZh3u7Vo8GW874qQSbJPXRdOrdts48td1BtRnqFw4KHu8AQwTP
GUlBLC6YmIXfYLKDCAUPjz1pKl6hvdgk7iY7S9lOjyF3p/kwvKmM5COUKWdD2gw6iU09Quy185ly
1uI1wIOmvfCIFNWBb7ft+M2noN82JRxLll2ctL5ZnWZelzA4GSiot3mz4yFGhcY4/Ja9RagTkl3T
LH8kjQTEt5moO9s1trXBqRp9GfLJHA9WeWhbX5b2NpGo2Z5TXbHdZE3tMy3axmUuUZDGMj34A8kR
bdx5JjcrB7Kvb+vwZ7ZcpeSyqG6ztbYr3Flrc8L0slWJB0p3RfmXaXtN3YPZCaCYzpe62+ggS/74
KPgOuSfrjZ26o7HWzDPcFr6ebjee0f5WKJKire5QmYGDjbbMEAv1MqjX8ezKYA2aNe0Xa1yp2JLz
XTW/TLItCHLdrgkBQ24SUBicQgmrgE2P0Rul3ImSk4UsIe1IljW+LzYH7RuBHwllKAgUxHol20i3
6h8t5YzzSzmot6zdWGmvgeU69UqmGkpxRq3qC8bD8JLBx+5P2LdYePMEBD/950z+RwoFyyUxSxSr
CpWeCimNxQUCXVxx7sI40mF5MlfZ9wjVCVNTPFBvDe0QYgajIMILG/YlJSsdUdiB3xcgtqSgXzUm
85Q16hvzTfqLuVHmHagICvhN1wNk2WbciOWDt4Y/Ork0/Za5fgE3NOMbfK00L/lcMH7vGiQ5Z49c
T6ZK6Vz0djl/A/0yWREHy9cMeJBPl5ybBi8sGyuUCi/dYO46RngcdqR8GTXqpsc40hfKtN1MhQDo
q7dFUNJLd4tACPRD+FhgC2yt3lebU43oCPORjIL5WahbVm6x2NucwbwgGZwCYjdJrlw3ymlilBbL
545DRp8eOstMYzMyktcx3fhJuW1ajo814IP0Oqw/NLrCVRoeQj6s93z0OIjVYJeH6wyJ4XgFc8Y2
pZbBAdxmtjJsrZo980SndpkPEF/qqFvThK8N5SDi7T4SNMt7OCHDHdfWvCGuHJUgV+FwXDxb80YB
uEucUylDZ+XE9vDOZdEtooUAiIPEZq2imOq38cfouJNzGmIqPB8pZ0BKp75GqdLJrlbh/lyHlg+S
pwI/QoBF6qliFb4wX6t/FKLrnrxjFHB8siAUa5uTdK01Ry26tDw4DLbzu/NVTK6okMjglruQKZUu
54FrNoz4SbfzUatJiR8hi3fOHchlDIGVC1KsDr+IcjQJOlP3lezzRyujTapvSlgE7PL/Dcqan2+C
Aceq5jNEJvmQmrN+NbCPgUNhUUnMpMHdvm6+0pjVxI4WCjErLh79negZ6iXuTHBBnf5elD9yve6b
O1EzPb+k2Qy/LZk31CcbXideC762dsfDQxRJ9hWdZ+RnbCLI+muX0xauiTwcUr7q+QotYtIZQpFC
uBJHKX2Y/DGFy2KFdVzZ7NJgzyLDpIfg0Q/si+7sgcozt+02ueVzUBsEF0hvDOzHHOWtl7DBr1Yd
ftkVu7rxzGkwMnQR2LrvwAVZgmLtOqpIBrq9AVlKCt4my0eIp09eq/2bSSuIsXRf+j98edADfspm
bZPF7nzZ1q4Fza5DeGj8tiYYaXhoxSHqjoyxEpnJJQglpGV+iqCgsR5M3rQnx8Vw4WbO8X3EfnnR
XkvjJ7e+p8YfcAS3FSNu/qEC9BfyDyAuEFHtXYmiy0J77zWwcRrfDPa1ve1ZcFOro9SYT9gxWXoO
XAt55urIx7FvrFTGGRveIa5Y7GUtNAbsTOjC5xW9QMm7ggLGWKpEdT7gx+JIQ59aA1/hiMT6Sn2s
uuk7JbW4VGfrtmAgd+a7tu+IVUoGN5sRRsJouEsWD/wGEhgdFHWJBcDrGtrUH+j/1pl8oUAVPfMf
LOErZsVF9Y+iJLZ+sFZw6/DmS/marLPU2aXVZW5B39IweJZJ5hRYlc3ADjH4wnrrCjI5LkRdsD3n
+koZtJMx7nFvU9EjbuycR5o8YUBFrvoOCc4cmAoewHs03HfKCbtCyMCkXzfZ2ij2DeKFYjjqZGkg
5CBObehOVXRRxruUoPutONeJEcE1alEjqccETcrLjAx+htkbWh6PGXVVSQsJhLkcD1h7iLHlveC4
46Wrzjx+1kBn6YMOA1CDTgzu1TZsTpFMRuXCk+Chs548WftyLFgFQJNaylceq6jYUtBSAcRXk+n/
u+6s+n16JDmSg4O/Mm6hlOElVzVWac9h2JOlwUJmZ2IWxLltbbRlfch82dXw8IRQmMjb5fQ5whQF
6qOkm5KFQPzjiDV4AVKRwt/xzO1QX+f8MQ0wZ+WrVBGXgKwGDi3NLStmWVrFZDI1wbiLHHkXVvFe
zMIPodOOFaHKNKdoA5HYohupNyZrVbOT70uax2T849IekgGpAqEw4p2UcKoyi7jwl9hGgzVcpAEZ
XrbTGbswJdEU310m2mA6aSXjE7SVBZTGYEtiJEoGHuMw5IQjubs8c6Vcr2ZdQlb90lbEYxg4gp1i
LVuEdktotOkQRH+F8bmur1N9mUZBn3Eqym8CaTje0dlFt4aTvSw+tWbeFNNXhn0brWfx2XLyTuRP
JaQ8SIqN+gWBjPJptB0468qzSz7nXtnIyAuGncFQrAKVkIqErz6jzoC9hv0otThWeFnq88zpr/fv
ndVBJtJ3LfFRRs0ua1BOYzZhZ0G4YdxCYgGTmUmThuuxMa52BjWIB8EamTln1moQBBjOx4yJDyve
pmeSLQFEDz2ho4Bb6/UlFuyyfvmQu5SzfH7G6k/RkDoREm5df+kQXNoqdfN+YPYFjY86ju+uZfYZ
Xlv5TVOxYn0/i+yqG8AKWDD+tPqJiX3Qf/aVseocRnvXEdhUVr/L2ifZWOjd73P0iujDIxDxnqE6
hjhp+mP/luk1487QAAayxITrtDsRFaroCB+byFIwytnYiZoEKcMmQkEf7kIZzS0Lt0bB8WPrDvU+
Xvo+El6o0xioCaezYhd+6LBxkcY2Z/c1FOSbjdSBNmdiJ5CyjLjZZWctpSPHDLY+RFck1bNr2dQ1
m7uGAS27x7+2YDfU9apv5ZxK5gzmitoDlVsqsZ2C86HVkAJqVpS1GyoNZVxgMxZD/U4g9ywlXFeB
RDM+sRwlQNtNjW1kZulegojK6r86jiaPXniMbfEaQ3UJHSNABWLcggm/ghE8SLgIEQJLbOdNOGs1
6m7TsdFXqdZb+z+D5z4hSZL+Bbp2Ks3UD2y+g1AeMDnSQsTtW4mUohQ5K1lbgaWlXPWiw2iobYKR
8VZn9ps8rp4GpxLxSfiYd6LUP3C99XRDvWdozi6bmnMl9J9GCm8kwW4cM9gqHQODeKb7WQxW86RF
G0AoWD1eyw43elB2B9kOX3IlTVz9TqGt11BwZ4kc3tZiMDbJzlU4+Z/ZWt89maZJoXn9lB0wY++U
uvvXBQZmctqIitVXUVjuMEXYE1RaTXXfZslHJYcaq5clVLA8Br2GyqayCfIdj6oCSaD5HTkzjaqc
UQqlUCdV57fOpe+kYnBfkuKFfgN/j9OV4LpC1C62Sdhf2e0DsmvZLywxbffRmo4Gjt11dirG9C4H
Q8ICPDmA2cDz2VI0dCQMqBUDP5Dputdbkick4GGKoZvMWxnYEASNNn6phUZO50wTDRAp/OF1tGi8
t03aHFLIaQW1K1571pD4dddIHGX05xNxZjopV30/Agnic1TUF1mPbllpvaUjFEGBjwDkw0Hk+V2T
xWFRB1Mk17ZCgnoSYnFvDo7MOqJW/DGMftGkwyoHEMiIEMJaQ+QNzpojG8Az2SSYrTlcwIqSjmxr
/S4aTgZDtpoYKiPg0y8tk6c/P0iFeVYd8c9seP8t6X0M7vW01LndVU3AioeM+uGcz0ayJ6V+n9lI
t0fBny/bGIxBi8T8Gxvj0MH5lazh1kJxXtkjp0rRHxQSN1LkxClfnmB1WzDanedLxXIoUbRt21jf
AAWxsBBYA6kLhVOZYqdhrJ8G2bewgreUU3cVIeDiR/SguL4Azj8ps8R7YxY7iADsD8u91oaeocS7
yiGlJQJJy2AwvBsCGav4Y+R5CvTxJCb7gY9U67ob4HSyLiQQbwG9pUqPz2PkbzQaOkoP32a7KQO/
1Rgza9ma9mN2LtBsH7bC+LrRt03HFbtMx2LyDSrmjN1dVPu6ZKtp5acmMrZpf2im3k/z9qJpOCkN
5xkrwalO3rUFBbms/TXUxpi/8i72Y+2l0bBhd0woctq1nkFZckyRTdrQ4iaKMZNA8iXkNkF/Jkh8
JCuqpJy59XnOzDFDIfQ+Jt/p8DknPbzxY6H9wN2EEzWvWla+UJ78oSMoaWauxYYQnxaK1IJ1ej4a
m4oCJG4RjVKJ99il1GoknMjGXxK4CYa0epElcKXo9VeFdqzlc1FiaV2NEZ4ltjsZa0ZAaMRkotNK
mI/PrekKOXEDqXDlaa+Q5hb/WuFH02J7olPmMPMkpGZQB9nKtIBMkFcrpSs4ZsO03IzDe2N/avYn
6DOixjd29KjSD0IPGPUM9FkoMvv82LYxQkN93Yrw2MQcMF22y8Brh91FXWItdeBEQbtNcsMrQJCV
glmlTJJZY0KMhQxAsoPSO6yCSWkjuJVQNE+FYq0D7eEF6Co4KNMPTK6V8WxFdy610IuNz6JAjdw6
jH7/wGCSuRNt4RpuiDpBw6lt1KDiVUPIDhprBBDUTsdqfJdt56RkLJczF+fwMZmDfarNe3XsiUUR
pL0VdHXs5NS9PgRfCnBpVhDHspvZnRbEhU3oNmQQc9LInhKQeRQQp6wcWadsE2JkQ7yEg2ARPwyM
kcAaCs1416nFMBKQyKKPzUPmBGY3vB7CCQcF2IHC2tBEMmgBgeKGTuuq1Lsl/kA3yZiuGvK65ncT
+VXl07kPdDA51lVl0d51WLMHxiBDS68hkKEHYsepeUWE5IdptK2Kgo0EnSyoqavOcDO2+aczW56K
8RrXZwPA3MqJ5W0osH8E8rkhTJsz+qrO5FAa0qFm/WHk9r8aSZA023cKkADjvqxaQL7Arp1wRBPU
V/oIjrMq+JPM4Y0wooMyqw8zmvdYUI8WSkviTqC6k9IiAYC3lGsBg1QtIQvbox/K3210CurQGwLp
XGydnlu49CGW3tQxPzu5tk3n5jKbjLTZ2TiKc5/iBv4pvO/ePEaY/ccRSA8kz2eBcSVEmhMjU9ZI
ugGstrOgaRc0vaOD2b88anMK+qU4i6FBg/xwZqgS3fCN1Y8phsJni7UBR2HaRTttsJkr/wqmuubg
sR8+q1G3kwp9bQTln9whG47Dl6nLPKrSCz1eRyfSSej0mdOZlvzUTAW8i+7z72QgJf/JrX2e4snt
ag2ImuwbAEoMUGtJq741Q/UuRHs2hvpAHiYhwe9jioZZVY/QLglUH7gixYtpWMRZgcyKUFYj/2rm
/p1FEaX51rTubaT58SiRPpGeZjbQkH3A0FmPnOVk3Qf3hrmskaNasnAfO9V71X90/XSa0/pR9PO7
rMYnQRoT/ntYm+mPGK8dCafh+CrRxiU1UyS8/OCY85M68wQlj4QPdwyp0vN4bUXVHZ4Za5ywZ3/U
HuFeAdElT75LNxkQsla58b56qKFOArdDxmtoRNqPPQaMHCt4MfG33LWrOm69MIxvneqQS0vSo2EO
lwzxOmtkmqEB2xt5wk+VKAaUgudRyh7d7LwWcvgwGIMrDOqg/exyxfqTBR5SK6WqKoAIM0KCzl1h
UZYhBjmPXGgvKmglWMJQNLpzW7LoT8hCZC9fZiaQ/PjUIyvOA/FjxTzycFzXrHgs+gn+rctQCNCA
Md7HRcg8P6At34fGenWa+K2xa68Ktd+mRZmTlOV7hGSAcHJvbJoThEvyiU3nbDjNdTJUN2YHL1do
q6z5UC9LBIs7PGg+EEHIsuUbhvIRdfaFJowT3T42ZXm09EVn0YSY8LqLrXsdluQ8M52VIfDXICbZ
RawvCPNKcRd0ZfsKXfaVy2ubYdjQxycMqLeKWLpSZE/pOA7N2a7TZ1spfl4OPKWoyRrlp8rcKBr9
tNQRg3TtowruQSB+KZBQNPYbffm6SVHHPD2ibSsfKJu+J/2EKPE6lPXeUNJ3lQ8JTCtCwm29dGzQ
qfxgDg7pxMM2yb/gY30pjNH3nwdSR2rATmnPDi2JD+qSEmGglK16hbYgetSZci6F4qaD2A7NeI7a
7t8kioueSV5h1v9LKZGOMR8NO2bP2aiRprQ2A9r/xvqC4HLVltmCQxi1MX4oVnsplOKkT4g34fhN
E8r18oOouYsK0sGbU7xTdn6krghV7c2cK2KvbGaWUr+1y6XqCA5lKI7wkeBAZG7nHElX9Eomm4PE
AQSRIcwUv0H50rBPreJ0sRHx5i32pvQzT+ACqX8ldj8oPPCwfkXvtdJhoIpoqzdw80AjX9OMSQ2u
uBApRotggFdWyb4JXyCsGwLEtuMWXFjLORhyGsDVULVeg71GZpyao2JoYzZU9mvNZErCTjdpPVYb
GCYwS8xsHS74lg5KY/tHMCylwpc9MoOlCJuCHjwYzIMOJYQB2rKCoIndkbmEBMQlnUbyxZCRyZE/
gFiKCO8bMZjjrfErmJGqgh6hRKL7FqdIFvjh7PADqiD5stM2TyqSjEJf9L9VM60HpuUVILIOfVbv
EDtfsw1k26Q5tjtPGQR9kiH1a3oJEqrGoTmA9dgNbUhPFsB2q7GYsG62CvRt+mZGHFOjoFMQPFjk
waWltZPKm8CKlfbPsbxIUHmaBKCt9Gkx1WvQxxqtgTIKL+kSEjJi2Z66bcL1MuH87XTE4KyVkZgF
GhhiGALYJvtRRp5KKPySWwrhyo7xmtEgysWr3lquxHKsVrs1WRVsA0eUnPbGDMNLkvS+VDNCG7o9
Ze8mOAu0ninHyvIGBLCQWzipMkZKrpH1bOa/WvhkToU0b0N1Pk7sv5nrJtXN6h9VNe7JB/G6xueM
o6/iQ+iZMi4SRYIFGiz+Cbm2Vct4WO02Zo2oDG5EzF7DguWp/Jtw586EXHEk6sYNuYTmmOxLjG3F
DgcDWUOZy38N4lWrd7FqHkO936PrVj9wtnl6+bv8a4ZlXIqtpEHAn19GmEAqGMSAAS4B3KuIOVSB
LAfeYfPDlbga2iP6xlWOrbn5nhA8ySHDY+NHFBR6fcYG5BbkPCBvqfNArTFXJ9AHEB7H3YJ2VdN9
b/600rUTW36lljwh/zv9m174av8Pu0itfOOPTeMPgQ0uTS7k5aotoK87cCbORK+syKnjhsvb+ERY
2SnCVIGds9k5IavIWpxTe3wCcELGUp0YHjNdDC3lQF4yqh0kCndZan2w5tSwX2352yJOyvcWczFD
vNniMtvz/2V3ln3xjusif5+Q0Cr6vY57gOsOki8LV8LGEq45X0xeSQedp4n8gAkkxfSAgKKIp7WM
ZL+Z3lr2T9QKLIue5ULzzv5Ap7MUelZAohDWkirLbJxeFckyBAVIphQ3CrNQo/YBpjB+VRBla2f4
dymcNHVRRAlnLZCS4e5EVOn3GUrZ6tXBYBcb7xKqfWzPrN8h1nCVNGiS0vkY4TCZcfILCG4tlus2
UkBj8NDgCYDrwi811mFke8uBQszqRkPnUcvD1kZcwnxVQBrQ5EsUOExH2fpxoEUNnvLB8mnDySJq
6EePASLFfgj2PWh2wQS7xOI3Q1MQwH0MFKFSNFFuoTRXj3Q+umzu2poBAuPuFhCePY6uzKRJoMGb
S7Y+IVTLGvcVMs9J9TOYMCbqHJ1/X0GAVsm+Y6jTvQ0LzRYAL7DDhkxGQWW5ZYQZB1NyIL3WyEJH
ltQ3E+ZrPNFA4qLlfGQMBqgt9WaZpSiiXAUBhcNdHTEmRG6LnNOLImAKMWNBTBFEe5XwDCYwWT2u
FDNBl5sClqtYD4RPPcX/G0BBb2MmbY4ft0wNUr9tiYwaiDiJURAMysdkZydujA1N47bAWBLohace
GKCxJqMZ8SqWMXM4rwG9EyNcwcfVzxK5tTArNHw30wStD1DNEKW7LNW2FX+E1GA3hniJS+tGCuiJ
lK6aLUQQQSfLhvWiKY2r5ACtyTOc5f9bCJ5wtCptO2Cbcgb9sDh2Sb/edwpmxJAoizInN2SAgiKT
nYU8FkkxTExiatm1wZPE1LKZQU4rfoHGVSj9mpzztY62AX2ET3gKXut6xS8yJnnTRTWMUWlNO7kF
H3qHDOJFHfoibvpoiHewspdVb2K9tuJflrIz6G/WIgXmDNXNz5YZM29+mb20WLqafME/u8z/EPVP
az3H/x7/CTCZQy08Sf5Xp3Rf1svE2AgwoFf8NDByeMk60gyM4qOvb6AM/3ceoY4xAV3KOn04tSgx
5MjzscnAd8b/IhXsYt8ThnXopLv2U6LHiuaXULrJM2JfbmAES4cJw1CY3gr7Ne2uhvQbBkBMkcAY
FvlkryLn1wEfkdiVd+z2Ztym6i1vX+P4NkTvavOPyPCs+bC690p7nRnYaqxdG4kopfgNFKQtf5T0
5D2aqpGVSo78exBXQ5yUeDtSTznx94RGG3ijbuHh2MrjJQyuYMcxkK9i9NAmakN1Beh9eCCs0rKr
LB6z+p4l/0wdangOOw9G6U3Q+Y0vUUS6rEdS8aQ8FcJkB9gkFtLTCvKDwsa2t//RtOm5H+YlVrjO
dRKeIISxcf+vC/eccr5OIh5xbNzC74mS/xpU+zkO4I6lkQ3vw+pf4h6KzFR72qQiAACAl+XbgFyO
iX3DhLAgn7nysIZFoGCsFPOIVp2c60iuiyEB9HEgSvMohaWJiDilBBvcpxw0LhZCT3ZY2aZsEpl0
0EkLvgaHEaOa3vT5e1EIAwwH48B7pRqrJn7tp/e+BWgHkyWnm7OwcBY9k+7sJbdpZC8zszDliWHO
lg5O6Zn1ph7+YvOTgXLfsqhd6juL6Y2NsBfRDMhspJioyxEdzqJCdyrcvKT66A2kr8Z6MVsn6XkG
XTSoGwCR9uylMvN2ipOcECKujIBI1eEEVJMf5liEL2P1zZUrmW8kuPGof2YhEIi7Ev/O2kNGEa/3
/wwNMrz+4OvU5pe8vfXlXzVBFL/Y9i6z1y3jl+A59qGXGpiJuXpbnz9INt1EcwyX+NTIATMDqJ9Z
hfReskJr5Zckei03YfKwu68ccQyAogHzZjekIKGoLvaWpfNFnSrTr5RXg8V9V94KapKMEtQRbyX1
QKS5pTShXfm2WWKbSLEJMFqZxo3XcWivRH2iowCJkzxSYCSz/FqWlNoomHD/hANqbudaDp+Dwh47
PzjNxShvM4o2O4T/wSy8zSk5Vba4OBTAhoTlImXkLbmmJqvqGqGN+WEgDi+dnlxaZJLGN5H0LrCI
jnc3y5hHRi92+8UPhDHcDN4LaevkXzUqtEZ7G53fGBRFyUokin+YSK275Kp352bpHsujEFdh3UJ9
52jnKLny1zTywnKf6he0+aOEAEcCFI6sUKdLx3DNw4Mm3lpsUXrFYo+qMUHqmYw7jEDM+OZNK087
XQQXW9CKdoOfoDW1BlyTpXReTH5zuxut/Ln8T0mkhzmq2XGjnqQTpVf3h6jh1J1OQBiApJM9Ed2H
ipd0xvIKaUlJpqMa23s1QZuhm/sxPYYjsXPTp6kq2xokBMFYnhhotRSNmFGF5ETlCOIZ+J9MOIEC
BgxMC0B1QwGhmOpbOxBsiul2Sht5ZnKFmn8GFP4TogEN/uPoPJYbR7Io+kUZASRcYit6ipIoipKo
2iBk4T2QMF/fB72onp6Z7hKLJDKfuffciEm3113i2Hxm1/NpZ81uXCxZ+GH7zt1yw1ZZf4iZbRoM
nFQP7M0v7+PHtrEhL8VP3kAKR9SiGB0/ZGNekOrjghjfjVCSWTJt4f/udfoaW5I1JUShMmHAWeys
IbkQ1XmcBnG0lnDRcLxPKasKpTfpAmhvytOULc0ax82SFzOqj5JLzY0x3fXTyetrcpWwawzJrbXD
K+mmz5r86gGbWeuiE5PBjozPfc74KpPfAiHbQBovXIRlvmbOzt4LBtxW7rEAmBUk+W5OnUNAiePC
nASQgR7dOwK+F5E6JE13sJhaejLahwEpLmAHI0o+SdRIyVAbRI7V4bAUNqunYd4nKnhxXJx4Vv4q
5SjupKM9rM+HsGNBWgzD61yzmQzZ+pMi9qwtfqQs5Ku78GCjisFdwDcA4RH7Tna4i5iLw3HcDKtp
6JGKNMhsiWyiLjN/KpI4Hbn0KPWtHaBkyefS6vT9kuuaB0xVsrB+sYR9cvtuZ8Y1WzgBGcV65EUe
EpQyJSvDlTZgsM/lg51Xn62h9zPY9MVxmS8Lo4WvNTi0w5P/1UPUm4iSugtbooot95xS63pkPHAJ
zE+NRWERwGukBQeqvwaZfsLe+DyYA2yqP53qx9RizThGxp+GUkfJW4HNNET+by74ktrqU1C6iR8X
nMdMflQN6GOUJBEvViIMjsP4per79C1X4uogzgtQrzVN9YSX6TPHNlLmpHeTf8UqkLUATgmnNb9H
H1KXq3nRdcxigVlEMD42pvlo89rh+jwO3nBuXeMcsSfUCXSR6kX281fdR2cMH5/VzYsnalHW/cWi
kgDp6QbdFer+aeQcs3LoonTW7HvubTVdWij7nvM6qHgfdL8ptLBKiffWUGe7zi4OfSBKgY3rZveO
j8XS3Tkzc/pSP8+u9QRX8uRayWli+dfCgW17skKNY82Uv4jnU9DMu1LnF6g8LmG4OQHnhggZ1pjj
S5xEt0CxNu17TPaSmXEBrj2nlfMKucGNsqnGZmMRe+F7OwvGdIaIJkvUQ4eWNxbhbiRNl8hhIOMB
0RMQqYeStSguAw52EBtnoyMKlFz6nouHTC1g4d1dZfyZ6dZnvolDe7a+iwDwU8FkqmdhUJrdPgkp
hL1rD26kSb9iPR1mVDqJDZYzdjdW2W2X3jAC+qLmV5cpq8M2lx/kTObJiKqzVZjvKp1Xc/LqanFM
2K4ryFZTiBjfulunxrPlfSZAwsCAkxsQ43JiHwqmEwTF3s39J0RM3kvl2zibGYAT+I3xaO3EUEVs
pgsAhtz8YbCWfdxdD/NBtXzBh3+BOx2B7aKDNDdR1+/nFhWhbTI9/LTnpxH9KKFEyLMjGKetPzw7
QfwMJ/QRrMqeiEsDMZKeAzSsCKC7mDjICEtG3m+VoIyikBj1Lcl8pCFk/iUZBhqgnhaVVgKaHcFz
kTNkgofiQlps9tzacl9ABo146Cslzwm/LNc9B446Zx3qfdBbMhUI2Fkg31wvfA4pcWFPHoHW/UvI
ueuq+JCzYeh7ey9FdZqgCcgF/SqKQ2bRnnnTfAhi71TWPx1S3rZysGtkx9b38SJgJTfcBzVaJ+cW
nd2wepT8Asn2TFoC9HbrWUU4JSr5WaNqLsH9jZnzNk/me2yIf+GYncN23oCQ827llD46bbrLehSQ
pHI5LgM6jOW5GR4Lp3mnkbQjmEWHGLkXTb+GCOZdZbmhG+J/5W8AqQAoI2sGlxCCpeI8e4dZfQYc
SEW4s7sLCcClfMB78lWSMFif2mFvNsc4BpjG1/FkD9e54NDegzCN06UqCjhSQBMEl7B+T5LvCJCa
w68uX6bxMfIxFC7TKTqWtAi+fZb5oUHqSvuab8r2AipqJtbP/u6xP1ZX0/qbqvgubs5J8tmML4xe
x5tZPM35ByuQkeLevnTentkbPV+lb56/y81Dbx6EOoruUILqqf2VFzwY078B/ybrVa/4aBk3qO7N
ku99A+aQAg+fSCd+wDRxnP1guEL2+pMSeTAsL3cicsf+zervrkJ89iEBPZXyR9kXk68tCvTFWrZF
tl4j18if5wSY1bXpP6iy7fhKWjfuMoor3IWe8YsEgXWpbrPNvIwsUA6meBGHjLKyeuMPr+MTJDpu
MzRJR1vce8XF9fBfPnQk5hXntMZai+mmoVsq/QCb0x9eic3cHGDIPxIot7KghKctTy6/UGNT9kLB
624OtEhRPElxgrHRzl99e9/oD284hhR+LUcEgz/BCnu4z4LjOD2CzqgRcrGJTB86rLB4UuXf2PNW
zS8yewc1PSMljE9e91B2j6YfYo2N7yz1Gyt1zHAzUf8GIHgC22GzurBcV2QYsp4nvQdZeg0TdYwu
kF6Wj5evdykPUYieFHRkiharyqHfn6jvDIyr9rej2He/m82BVzb4931zXwGe9kCTvIXFT6c+Z8jE
eng3mOV1BZFjN1ucmp7dwBlJdPJLbwFLsxsfvGGf+1tBDj2Z2f0hsi6heqSgz7BwOx6wh2+v/GfS
9oGzsNuvFMKweQ7qR3veYNusIpJNOMGvZcXIu/t11J/VX6v8QqZTVL4ysDeDn0y+dFTRrBd5BhST
Vy+4ZIKlkvzMnYeQtrkJwPlNX6X9MHZPzIYzB2bLCgZp42DKfOWhmRPcG1ezf2gllHtMvQv77jJM
SNyPwfwvck65ukd4VXRMVcnNeXIZ26p3upfQ/EywNDc8cSMD9iJDoPPkg75izsWY58nuPyd28/mY
bhSmgg4kEWuTO3NMV3b+u/TbyznBiweyyZBiOvvlw8RZD9U91uDxv/L2K4YUs1xuj4LjL3jzURGT
HIRaJt7o/CEbt5H7M47vvvxN5J/rvfR8vUZG7lKRX4M9uyJzM6ZF/tID4K5q7TaIvKp3GZwEtBl3
HaPDxvEuFkU0VsborGzQLfsueNLdoW8es/nea58781G5j27zmmdnr31PEGT5jnXnYT0x/WubngG+
C+cpSHf8TcbBaOLMKP6CEOyAuimoIzH0YZNROgwnwD8PkftbZ0cy2g0kpMY5FedJXoE80yKwrR5x
xr3y0RsYTuAfmHwksnqr5dUOHxps1ma2xbQ1teiCHtwB4dFbFP751gsDFBfjYE+OUfElmTbZGCpt
Zm4GO0qmSnBzf9v2PIbYD8q3nEEpl4DyXyb/sUr+tfODBbfGfM/qf8sDhsfUWLxvJvBU84+J4oDB
YnKvKcPusLjrs5fQOtryoa63s35k0zZiMpcvMaYBFVz88pinZ39C2LNu+neiQMCDI4y7N1l02vLe
o2g3D2bwxOIjYF7b4zIYH/UCLsBE2fWIv8e5AocCrScLSneditAlxtl5I9H+FipUyggZztOMrW4K
bhENQShjNJdEGy25y7SphE633iUX7mtRRF8irb+nLN30FDvm1P56VJprX99S3H93lWSGoVgutuT+
zgTIsaQ3zqNLeTz27ZvOB3T3oQFxJAQzrjy1JkSEHO2c0CvfJUu7SrxNTkhn3eUPpqxAUZmA2s0Q
ESxAbT6RWqQsEKpkDfneRq27oNfE8JvWFSIieN2eFTmb0m4RpAfYKNiy/EH5YBsWZQvqgNx4HEgu
2vzR2pseI5/eLhnj2ngwEjuhlUscsebhy3duVx4o9IP7jAkyevWd6Ouza/XrZLDW/y88idtABdjU
rD6j7ZwjwPW6KGLC4fJFm+Hj4WaFLD7320Ybx4wYFUa77tlQFeuoCujMPNFbVeOuc9T0CMfVNiD2
OwkD425CnZ8J9Otox3kznHXQR3JLRPN6LONu2/UciDKmgapm/zc3O7lNoZqVkiVuIg5qMmNwLO26
j3MoEIaLZdKOJp7hy6it+9yICGjMWubVQpxsiiiWpTnVIF06eZlcDGwyPPow8tXqpyDyd6pQ5JS0
JFkqhrq6rheyT/jRY/HupumzFPhZmoWN6xTFSLVR3qsUrWQZcoQsnzeU/oMinBvhEvfFUJM07v94
DMuNAoCcA1quBoDL+x4fhgTokmh5tQP765VHyzZ2kJe9ceJ+gF5Boom4m0xMMGzt7+PanvZdY/81
ShVEPv3YebZQOiqx6rURHWaiz7fZUKH6bhixk9gGuDZu5JZJZ2G82SbYzhkdQu/I+8gsL/XQVBeT
LzhrZXCxuLsGp/p2YNsQ5dPesyVpj7rkirdpOnWZwjYQoHtRsq6iDldE7WbXAlVQ29xmDEGR5Zg7
shE5NU1rHaEvXU1tWe+INdpMhUeo15BsWUYqBCfL1G+518mIZg7vFca2dc2/SjJh6L0aPyJjAX6y
avEFTxiVpRYvjvCfwLAUGBbJXSv84lHldU1Cpt4F1Xs3I6r0FMjROLeLQ08e16SVeIhhCgSGHI5J
TOkT4QCG7H9qLbximZcgJI+4arP+3mymh3TRPhg6QG9aNTtb0MH7FSnvOSNvvC/sZiDSEwVVR3IT
tAk8nBFT9hjzxNpMd8oazYTVALnjN6Y+iNzTlKvkqe/nD9VmxXZW8c4QtrXuABTii7eyg1/47i7q
CabKVUi6C1rOu6nkH3HbkZpotkAtA4OzJ2p2mefnfUx05KYKDHzRXngbc3xQwIw8VDWJ8azbGSn9
fBmZ2u2yimWy04sPOw2eKLyC+7EcgLB0uEfyWLDG6EwmfGDOBu9p8gAQzCVoLel7HnWVd/TIxKIG
Cc9w2BDmt+U932pjJeIUOn+6eKtd+5l8GbwBafagc5ddRoKNINIXs0jWmc2KyXETuY0bTOgpUnJp
Y1qpAhvDrEGsS0n71AV31Th068GEh4Eed934jLsGe+5X1ugiNpblZ2MN2V1REiphiwb3DCp/yPnh
isQWxEaaLI6CUZgiIhe5KQNeg51znol9UtMmOdqH4sLWKE1Q1Lt9A1atDraScR1SaT4GOytYJ7BR
7iuXHVmkx1VLGAcxiPGm0Q4uCv9p7JHIt2oCk4+0CpC2PuipQEebzLc4IqNLgEnfMll5SXL3lW/a
jpLtj8kzwNXZZjyqhzfg+xYWhPIJ4NXNSVrWx6qnEjB/AggzTokvgwyeA9qq5zTgM06SqeUBig6Z
FANTovCvlhi42omt5IgEAfRUv7LpfI2+e85yLMRJPkCP85/9HKabCLBgMbfgcEegmJEpvelr7y3p
olNgiXvmbsLjlPbL6qYH+wpS6NJjomvTYD1IUwLOr8kV5c11e/B5reF/Z7B9d3afHEuLxZdgNoFa
KHxqc24RU55jqY8Tq0/AFq8JZ/bKxQQUutam7NgIqCk8ySFimDShbSFEnreswd7IKi3r0isUf9JI
3PlbWcYnKRWfufk9MEZKJpfoesgOpAw3G9mMf8tzOuip5r/UUJjVQ+vG1iG2IAr0hLhUZNGtlOec
vZBb3cs04dEZfHgXuG0DCRLHB+sIjpM7y0Yc3CaWsWvm4m2BzkNYRuttGOMmFURzhFqu/XhZT6E3
myMm487MphSJxosDbdofHcpdR/7EcJ8R+EBJX9h5SW7fsrnJzh1SzNF+HObs6KfTd1T2krgW5ns6
WLapmU/uQh46W6ipHL2YhdLJI4noSPVOJcdXkbMq4JJ+tYg6q+wlk4onftv4Nf46esWq/s01c9ow
qtzt0N6zwUXF3So28kgf3Tp4nqSX7xGye9yQZFvmm6n1Og5D1t46q+H3FWe3NthCklzqxzClErd9
ilH1wuZ66GwH8LzRXYMONlIE7Qu5bX/yWcF0FlaQhcMJ+jkY2D62N431hEU7s84HBExPHR2X5830
uTxfFpfMQFnoN/tA07mTRGetixy86YzcdUr+aMi4O++Dme1nYPFuCmm9xJ4Rncxh0+Frlx6uJK8j
U6yy8aaxlIQk2eKXq8/2yPsou866c8bgTczmSlscpn1EEGDvIrIuSzx/zsQ9NeGh9niOA8v+UMb8
XApb0ht3p0mWt5r8j2TUaEYi3LjiWfl9uAU2z1vGVndiD6567zs0/W0JfvZQJUaGHvSqg+zodFiZ
hihXPDzcCah2+XSCBm4YeheRu5SlmLfCBH8qxBvW/grjANF06Kd4ugrxkhfAC+y2+anbBbKjm3M+
ucPapGxMhIvMCKpZSdZXmju7TDUDwxvosyOG/cy7xZ4EdYQdBrns1Z8T3LqMGQLmrOvWT65xrsjZ
iqtbi2583f6PFmlwE5tro8y/J2xc4ZCATo/YwgzK/O2FfzX8dCdLak7pURzY7i7h3AXoEn22fXKx
Db6Wvo++u3fWnewTzFMvgRjUqvZe/QQ4KDkvv5NXh4epAyPHenzhMwf4olJGow5bEN4kkTy5qb+k
4AGaHz3CAdiDJI6DB0NnBLP60ieHxToVuv3UXf+YJa/Mdn+jUO9joQ+kv+0dVDXKeDFrDDNjN7A8
dmp8x/2vk/z5qcXgq2elVOLRTpepgU8qaO9lt9x1X5FQ8M3gs0gsnI5ZWfKoJvjFU+CzMic/SwPb
0nh4wDIYx16wrE0NC7b3tMWUAKCZVZGOpmNI+dv2NOS15NOwVPMwOqhVkrB7dYiDJ4KA0Q3Gun1H
kQdRZjDxnbAOYAd50EsKcQZNZaqgFHrCYprsf3vLv1YMNAFzSms/2Otych1cNFhiFQqzdZ6lT07A
5DLJDYv/sxOr3JEPs63R7BiE/NkpKqOKizxJaPJZ95J6Q66uPf2CncIiEVox4TZ0nMhIArtuSHEJ
zR3VPnglyyJ53mc3akHYqlucHAY5itLGUq+mN9uuL1m149rfGM3w62VwtcPHbgbEol10mJ3u97Jw
7p2ZpPA67db//xPl8tvMZXIOkunNG0q6pq7m8rbwzudIDsYA3D6IcbY2xm2Y/c9Qcs/WTMXvmNPO
fsFVUWPMnYb2gPyFL6yjHzLAxSbpNapC55AE2KiFkC9tgY3Gmgrqr3Mv0N6Fbd+uTKN6jSpKu7iS
JJZm1bVuwQSZuHOqnvBBVySk80gcUCKFnuER+5nnmMrKLrm6tK3ocL7yiXY7+vMdb9g2FsDDiG6y
JdtpMWDBqinco+vVI5SoQm3JAT+0oh+PdhVhXdeouhuXWaaPDCMeThC6sRhUw9WY+SrMnQsOdh6Q
pttASFzce+Wkge4a85bmc6apGL4DxvNhhGqp5iiIBHI/mMMFzq8+vASuVkxQk22r8gQte8pmOtaI
YAFqeO5rlxpv/ojjpiCjqfXyp2EJtgmy/r3ljOKPjeall3yQ9vSOaJoKh70oAIDzYBjfdrgo2Fv3
lBrRaxIxGxzDGuF0iZkf0g873kFsLbrPu0kjxgnCFzsV7yLAIR6HNoI4ky1xbXvfTkg1hQgDKVIH
WHMMYJ8wpFi1WZjsFAZM0Tn3IfRHBhCoKxvl+3dTujhyZLE32hl2WnUlZXllWPNn2dKMklnDTMc9
qqLfqXEAWpj25rqHEo1CHaWpQnmDvrGABJAKbHHQv69mSQwnu4iOu+hmLog04sUQKEuSEwLv2RAJ
H2XqY48Po20CCRi1l+dvdDndV21fHPOq5hDmrBjbE4hK+Aoyxo89Rfk9PhQCYJuDzZd4SphANCl4
VtKpekwUTrTXc/YzWlTEoYv9YCqOcTb8FsRWrvxakiadPqVV9mLKxlqn1htaq48urq7da/5EVbLQ
amDvTxGyJo/EKYaV28FDWm35BAjS4V0QY/2lYxTi729eu5rBbWavZesBm07ShQHNLcBMGb7dV+EU
d7LxtlPivFbot+ZE/HgN8mmnL3eFRGkxG9z4FZEDecwJXQ0fZsm0lfB3sBGNGPZt5xJT0iPIMiYq
C5vkdSXIvMippjV8WkbdgvWa5debUD66BTTYwbRPdjt2q2PSRFfadfCnYRzdh5a99apEwg3GRhBa
bEXiLUZBiFmkhzHJKOuztk2cNIOjNvDXJt4e0mGs/M3vmZYryBKiJsiyVyFiF72GwHoz3LLfBktQ
YoPDcM6oOaz+tbeiE5e8ESJV0B7LRruxO4S0oImyaRGqOYxm+kIR6wBXeDTafayRufmQ65s8kHsz
i+BYdSQ+BWCGF3EcXlKMPd2hdRG4CigmHV3LUMY4dZzuMov2qULWJyxCD6jcGG7lP4nSzHzrk+7D
36EzvnKylszOxRIA/yTJ5qupzCvwWFqGIsJSZKL5cprHWoM6c2OM8RmOqnaELSicmehYOT/3GVU1
EaUsoyJ/b/E9oVQWB0FQtjHCEk6p54o6/urD6J1ujj9D3NFhcI92RnmobdQxwiQgOUq5+4aF5lJu
Q5OUkynkZw0o2lhA8KVn5CfU+JJ19WMi5vMixGvDkddAM5D0aXSIxVNdkZlXFM4xCftr4/O816rP
TyRlr0plscX2PAQz42jcFRWy2yyNqTR8IJFOgaihNkf+mGRM1am352Z898m664T9PC/xrkpGLzgM
sQ5wrddW43IkFHjYJKkInuxaKnseLMpakskyBB8vMo9iNP3ROV60BliN0skcVt7yk3y8bYkmzS9Q
4vBLWhlMpLzTm8G/1B1nRFfbhDgY717IFeRYn6QS4Xqu7+0wuc/H/osjBsdaiimD2cEeN+QeQd13
EOhTGXrhymv1mc8i6sW7TxC4g3GYJSkkRuyTgG7yZXBICR8mI11SmKHMaJ/CSm6nJVYjr14nXTx3
LQaT2LCwrpq3IDJovRQvpkurbV2PV48wI+banC4TX5aqbP9h+KzXZGB+o7y8Nh3s3qnA4hBLos1m
SZWTKCbb2eBthK7CdfdbleXZEurgeALxTknsC7S+Z4XWZnEHtCsjsFHPkYkxZB7d5tC827Gcj53E
JlwMIBnAukKFMGLG0MNz52V7p6oxFtZU5H2+eGJHLNmEOjgortfCCr58mwGRP4YXYe2nWF5RUvwR
fKE20wCv3mvJCbTRYUdkm9w5DE5ESIsb+CN0puq1x7N/ncdvT4Xs7AxGw+kSHDKymdVddEvsGGNT
lc8MmBl1d+ZIfjNxYkBPUqYyOjxzV4G9yD3oHAbyrbqS06ro/Y9o6qjEYpi3maG24cYiKRjxIKVE
RYyKNQFDHUBhMREmdSOBLmAn39py7TvZmV+DThrkZItRkNF77TpvZhg+M9V6IDT4Po9t7mvOGIbM
6w6M0mhxLTl9/ddouWL6/K91cgIiOOFNNt5ZA6tr6SFRa6P0+KQJYdhtH4eCsD4MOPGdq/RhqpAJ
tS3rEdPlDKZCXWaIKwAPkCYV2MkAxc/KEAHkQZKgCG7DW0A3k2XJUyTs4dhkC/tGr2Zn+hJJcXOY
EynbOSiFXHDG+6pRozM0Nd9k3H+lhvfmxtEKfuCI5okHUNVAfWI01eQ76OUtloAz4Ed/GsTm4i0e
T8iN1sxUPzNkDi2Cpw6Lo7RTYmdrn1KaymXuw2IdKI5ho3JfBjE/OYQI0ECDpHaXu87aUchpmCax
vS3Q5LQOcQgNsQOg8I9Bl/yTNP5IWU0Cpga2U74r1UYRFqZzJK55kOaknMW/o0xfvdb9UwHPIF17
W2DoL8rXvldYzam+pQY803dwIerMJ0tj+QtpJvArimUniveP7T6kUdPFwOHInVll+cavrCt+WDwJ
6MKKGeYB3q1EEuQUD9Yx4ZPeji44yQiLokoWViHJilOM+a1z4GkuGhnS3P7GGacZ4gd/hs1uBMja
Kt8ot+SaLoNnJTfS+Bvz/s0N8ktBsrzU8hkUcfJoDcSeCA++azmBRE2b+WJFAfOecJm+w5+NjvPE
FQVY1l/XefBuj/l7kCAknQJGgAtoLw9TKJlRc6sJdMo84B+4nTl+hd/iq6DCTBIkH/OYfAJ8t4L+
3zxnDTp/9jEkwy4UMlA1FmHPT5qHkoyR92T53HwVkOkCGdE65m3RvVrsZ5wSKrjuSkSsFck/NXOk
jd2k09qv2J8UNjVP5cB0b/qyWV7g1zS57y2hHri+QjY/OC2IuW52qQdS25pnNsTph1MzFPSUd9Zl
hcZChHIdmXvdQ+7M/TJ8rFvV3lGFy31poddKE9z0BbJk9JMIr8kli/eagDE+Sr6fgVVbh7ZgRDmh
sIa9yX7SnRSgSxsLPfJXOEgkEk+UqqK4M1IYVdk4WUhbjxrBL0NLtMsJVkUGp7y1zVorUOGllv5d
UHUNG7OUGz3e1iXbZV/7EOwkO2Er51+3bCgVpJGMBkyPmohctPGGucUgOUZZDz1q+qkQfBbl9CWX
bK5BgPab3ReelR89uQZK3kyuM9akOeGB+6SarqXEfdmPKNT8DOZcYXtMQComkPta8TvYZRFt0AjN
ze+gjKMDcNUMWZ6YHlDvBGiNKNR09CApeTLttkHe3QI3zzaZzQKhEATIz3xBm6j8gFFwK0sNpqpn
TsC7UomIArYPFy/dWRFRwIQNa1TegHJpJO7nmX3DKifUN3TU3tcWQEoFsLB3LlabuVvbYzkqgL5n
3KErM8NfZzwOjWVuK0UEj0uF6TbNGyJ+gmi6q0hxMtTznhHyR+a54MLwm3ljBQ/OZCVqFj9BMBwt
pxAUlWzE9dw/trQIQ0rr2ImRXD8PBFQGUwVSBmaQeE3IXL1KRI+BspPLZlmTzP1s9+57HTIDMwVg
u2ByyQA262Ojx0PvggKG71qsx788jL0Vov6Ags7EtMWKUbyKau4eWjKxsYqOu9YSewZzZzF17aph
hojtnnxAIstWtgDabWE650k0N9IbLp5vQekK0AN7k7m14rk7WjnSyZLV1lYtoo2ixy0y28wtnKRh
p6dIMgc57CH8WgCYVtbCa8IE1WqSRhu/JN/SrQ0m3KNYN6yP782O0U6JKqGuj+1EYmY26qW95enM
0X3EyUD94OSEVQ+QMHyipvK6ZAoBNcsyWaKM3mNmWJjkbTLAw8i45gWPaUURmXlKY5FNn5sysJ/d
brxzQvJH3RSlNLNQwnI8FL8Ed5FISjfDfq+Al+R67qbK02JtNUG6GTI8CwMgF2FJfXZwnE/xeZgc
uXckKYsOQ0ZmSa6xN4kpptb1UW12jnhOzGqvoKANWNWP0VS8mV2uD5lbntwA8IwlHJJ6TIuoitHY
EKBB2MjEWiusxSeTvL82h1qo3OpLRD4YqTp4VUBnmAjwZqcNWbgdX4V4nGCWSg9Se/zT2+BdIsP9
1p5B+DW6zmrASIPEYPICgPV9PG2cZN4PNMKENclhVWBAiH0DBTW8UWsx+mRgbhF9Y/ngqF4jaRYE
5GW2vNGR/6uSeQTTiT59rtny5APRsp/tyD0hbzYiOOK2mLHRIKpxvqUO0LrI+RyT0zhxTVrR8ATH
l/VA+NS3NgxX38BBpkPAVpq95nxzptojFqp+I4DZXaHKu5R29jwIsmSMyPzXutUzuVVMKXjDuLKZ
x7KjDZg4QB4CFuyny5I7WN6eufqKnekStUjXO7u4TKP94kyzZvwFi2ZwzdfeyQ4U8OytNY7KGmUx
PzYJHujMIeyjGyEgBVfX/Fz3/kuj3wWZlq47n0gmkXeM7mBaADjrFdPdzpv1PmfZGjlEeDYu9pMK
YqQ0pyOTppAtPbnBTBfpRsni6V2SREKmYouhbpRAKOYRyXC10zM8PXnXsW2zAs2NSeQ2Wbn9OO1K
AGkJ8m1yn/lAAMI0GCSy4dDyUM4gGc38I2J5FGS/od8cij55rDmK27/U5/72emYdmt1UI45S9x2D
twyuVFOuU5blO6q2ljIJxUYpNkbqPMdx/i/Iw3e2gHA/NLtdH61TsA1p6LWa2ZcxJUMeFvIj3IeA
CL3SP/tCcn5iqbPkxkWn2VCnjsVpLl/HCi+kAXO6KV/bwbVRKcNR9YkmsYiODhSxJazJO6v8l+Hd
KamBnG5Arzg+JDD3c+RKJsqjkDlMCqC1kPynAkec1HdO/tnE56zXDOgws2KA6anZyWldx1h+yNRj
bvttdtaeyPqIBxwZ0NxDhI4jcyWXg6lWzC5RAPH7z+W0ZthyZ4DiX2aBFuTzlqZuoDVt6KzD2F5h
YrU2MaPi3PdBDbAQruJ9QawtTF5G5W5PW8nYih0Uu2+YqCgJ7QFSJHWh/UVCzEqzCjRooDE7revS
XNloXfJ05dRsiao5+u4cxsCFvxvnub+bMkZ55DToFTXNeUiwfaUkllMBwpqMCJFFrJCJ2iG/yQFA
JhbP/a7xfS5td1+LW4VJttUeFo94WxFKlgG2S3sa9Cp9XBLZfYSyo0HzpLJjj0+Os+1Ew9LxGYcP
IfIDXXwa3tVhOpotmakqJ5go5p5DJ23gGDF/w8KAd6zqd9X1FuVL6W9dq8QuCs8z0Cb9dYBKxg/T
zZKruoT7ubh+DcAtk0CkCw84YYAJNCCns8/0hGumODF7xlldn5TzDwFa7iiXVFi0kSFHW0IQidXi
h/dToqlx8y5HNj4HoA/IJKf2Zlbdhww4FlPHe5KddSsTH2q+SWcE3KSS0lhFFqPVrIrZdYvstbet
rSuKdVd0L51BD2NNYAHtYFHO7xwJahIbYU0+rr+uktJ5lYShyaaNPuwSk6jbg0RgmSsubY5sZ8z0
fJodlMLadXtUS3Z3zMkQBfcCj4e0b1pIn2tYW+IzTHp9tTSgmXagxxnfuWyMfnp15yR8/v8vKMOn
e00lF3jiNcvG6NHwBmw0SPufQgXOUufjiS1JfT+b0Ji8IihO5cCua1I6PbM99u9aLzR2SjQOsQNQ
OGYP97JK3uyqGS6iU9ZaW5N3CLUmyXN0HmOnUqiRqoqABz4FhjHZsfqPujNbbhxLt/OrVOS1kWdj
A9gbOHG6IyzOpEjNQ+YNQikpMc8znt4fVdmns9Llap+wL+wbhmaKJAj8w1rfKtH+8EbZ4/6Zvnpa
ury01rDXQVc8nL9OWMVgIcZV/tkvHCZv/jSLS7b9/U4T82nFbvFsN+Gt0Vj2TdFmWNz46Y8vz4lS
JJ1U7irqO7ZfbVnReMbhNnMQlDeMDx7OqJQmz8iHtDq9DwTvEEvNybOyC/KWKn2ya2Nas+8unsI5
v7VM7V6z7aoeBnieH19mYsOcv8T1kze6WlgydL98zPXj0c+3Q4FBd9QU6M2IQB5TuAdf9VyPTbmz
oq+GZ9Ubcl2ibrorCvjijaVbjvxVOIb2mxxLhrVu695GHiKTfGTC1jZRcKVbgOpDZ9UXwhvqy3ZG
7lMTFvcQDYmzcHFi3OkWxYFqzK9DY8cnxm2EFNiTepfM6Npr4Tnixk1q7ypu6mtHgkjjnp/qCNi1
8N32ssWvVacDjVpQT89ROb+WTlhdM/3rb6tsuvK44tqa9fQcbBq4IJC7JutyNlxYY2Z3m5J/tXQN
57msEPxmOda4uayTjWuh17FQL9AIGc0BusxFBIJiOyEqvzPIStTwyEKzLHaNbEeOHbhHRdKWm1gF
d+cFx1bboXecwu6LttrmUGFthcc07oG0hU7Ad1ppnDrO5AnDxeOUpC3xluN+alKJKirCIZQZX9N5
4DPFNQM2GOqZIL2qPfhydUcUSwc84SrJAJU31L8kKwD8/rjJNBKhOcncDb3vUQkOeeHL4aDifl4H
swsanyPoerTlawCs7WVE8gck0D5ZMcGFTFFZ0mnfOkV4rEbercyjmn6l/DLlOJH2ZVGWyECUWLuC
oMK0rr6MPpkBcoSKPsMAnbhWhQVg3joaCQMQEn7JMK8BYcAzNodvytzYOdXhxRzp9cyKeyVs1W6G
npdz1B74tHgTTgNmqKh9saOOt7+bTIdQwUCGjxIvZqhu4kKVdbOz4Lzp87I9ZIQ1B8XJM9GpU2oD
wzGgBNTsytemfU7slpSqzIy2pRciEur6SKNkQ+c6CBOBzCzrFXX5bTvkwXFUYLHdlBI4q6c9Vw21
1wkAtlC30xdUfvjlygjydyM9EGPzi2hlfZ+XmJCaFuCvclNGjkIuBmbVl9PEdbwY2upgwY10M3+m
LBS0KtJAIFaAreB6tqtGScM1mQcNZw1v1JXHx70rEdipBN4SyU1tod09EIn8ieEYVUDSfunA0CPQ
ZR4N1NOow9upg/3UdLpYhewtWQmLdhELE3I5Mt9yzMw7aSEcDDgeXoXMr1InXhoTcmnbMYZjDG2F
NSxi7WYyRsZZFSIampw1fzbeV/baKpW6pL3HhGtIvap4OXapHe1ad2iepQV7Q2CycDhDwBBy0qN7
BtSos7UddkGu6aeDvqU+caJqy1AFmYkl4o2aYndbjTbb2l7U5WkKwSeZQM7AfdRsdj9ucFNAhJpz
lHdf2dcg7Gc3fYUFiktqOkEYa1MkW+ebpmWjbswoy1G+uHtrAmhNiN+xSJF0Rl1/YGdGH1nGNcGO
vTjaIrrpysHexrpLjrA+24uwqov1x6e2kSTHi9mGCGXxJrmYAU6edZoMLFqmg7mWxBYazT0Wwura
dbD9mW6Kf4yj9Vrb5jVR3fiXdFsf2vONqFJIUEJuoypz9q5r+jskKPEbpACsXHU63Uo0B5uhsd5a
4bwmdVYdPE+1GEk8QcpOnlCTNLuQSnYJjKi9J+R92MiybVnyQem2CxUcFUqFi0YZ5pUnLXhTKWEo
nRdPp2yUYC7cdTM67nvuIxpN5GSsag8KatD6JFfN1ryWj6iZIobgr5I2cjAadVAyK05DRz/rjRa1
9oCLC+CGc9nCxoxqmp3ORCeXjDnzKa8hhFiJB284SwMVFOmCRntfq6hbRWGBecdAjpgbiAEN4Hxd
7R0KJ7AfS/Kc+pwjMPcn6DAxPo3ZZ7oVSuBV3YAztqiRNQWNuOn8s2aEsFthrAuVMWFyYhNtHOlQ
oZkcWpxQh6Ty1l3uD+fT2kUutGJjbSeHwOiTg+hT/m5G2yOR+zyODjE7c2YWWw6nby0smNMoma6q
JgOxn3Dhc+2C8Hmv2yWF2915pVle+8qlEQyp45NgTxMQHlTKoqnYBGUjTiVt2V1W5vwq4VWoFqcL
d9Dy0Ep/PLgGSXItRK+PG1YIpKowrXUZx18GzGJLIBl7aJwArkn5Mp/l2Po3bWceHDvu787Qoy60
OhRelr9t40PHSfZYMithP9jnd25FmkkeDdeccA8z5smjaVcStx2THHK5Uk+pw+wb4KTONzwedCph
Pi2Jl7a4CMW0cpxk5DKyWL4VlbAus/NNG8UPE76kTSdCv4Mvzdc+vhsPGcCu2L+hy8vPDtd7Bm5A
+6EBnD5uPr7+8VEr569TR/X9y9c/PrXEOYRIdgRse7XP4reqYpIeKe2zZHJPDQRa3K3xtpDmauyH
HtYwZ4Aip6EheVdiQZEoKHzePq5bXs8qwNI/++FpzA3k6HNipis3PScoNCI8mXAHTx8f8QR4B7Np
wP9w8ogpwQ615Yk9e2GHeXqEqq9mH7XubQOKXdifDMHIzGnO754PuNP5hrXyvHYDPBJRn3fHlHls
FVD21F0NQTWPvas56byr3EExHXuac6Ss7m1cbNugf6qVOeyNOhn2zM0FyKfU+dILlyqw83yYHrE+
6tR/VibP81CKFtxEeINqjFL4/Ap+fNSeP/34qJaMctjWgCrkcZZnO2TRBTshyxlUNTdpkuAbnvHr
RegvAiep+DutuPq4ARmKx7axD5MQOyvwyy3GUQfIf9DuIQ2WqWNd1uebuKrrjZCsthwn/+7F9rhr
nDIGmSO/23HZHv55U+Jy3bqxSYpz7fbizDhFagd9gOATTmu0MayRu8Z79URDjgUXFGyi38cokI+a
ARkXgfN+0SOt1sPsGpb4N8LG7ZDkeHiEzMp4iGZsl1EI6Dgb6ruzwqajkR0Nvzv0k3COHzesV6KV
PVdQVeYg+wavWBGW0LHFlhAOc4J0uS4tUZVMmMkmph3IJIpZtd9Teq66wRCkXD9fa1QTe1Qw7iXL
272b0f/Kurgq6/4UYybgPc3ZNBnxPU3DxJDGuUJlDI/NQF1hp6F/N6HiXMiW6YCVUo8Lw0nPbx/3
PvFyVkGkIELueKmYr94GChRRZjcgiTouacA2jIKQkBlX64l5CaFewoF4aljPcz+5hzpNPRTwdGo4
LMGf+YrUNR2UT7GwSt431Dk1BMMMCcKatf2+deHbj1jCDZqspZlD+9UgvJZEBNEqWq65EyfhFeT1
2om4HxIUHj2DJn/6WqGGWeDriE4KRMYhqsUtv/gU9+60kxMkfZ9FDoqUVaozyE8NY6kaUuvKh5m5
yptLdqOEdocMPUqYlVmkAClqgeMiNG+ZlCzNUr/FXkVP03vW9ZiQ2+QnTUroRuAQxmcxbQkt7yYu
iHrIxpq2SlhHZp9kAJ0PCsg+ORvQABNpz0vmm/LVjhkoDexw4370t9ZYyWOeundxdBe9+7NtrLy8
HddgmqJHwb+xymdBOjd5aauyjT3OHA46Jn9fOG/Cc8+peWfTWx7eB4l87p2c7XYq7wsX+lRINOp+
PMcGK1ns2w5zUSbFlY7o2uycHBGqunATJ7QM2YwBd2KlJpGwrPqmAujhkhEZe3Z9dD0E2U3kCshZ
Hc1w1t8LiYte1OQlApDMsYAxDgltZZ78LJWnSiLKm31/HZ9PSZKhnYciHFErxiA8RLCXZP41Da0Q
p5jnLnvVjUe0KAU1KXrSOdziDhCrITTK3QgCyIisc2BCOz2nhlgbRmXeBX5/pkMVNCo4kk8IC29A
Ymbbwuwgw3RBdD/0GiVGFW0H32Xc3aftejB19GCZX4Tq5V1eF/EDGOBDBXX4omxJuUbQOd2Hk40U
PRi+zxbUflRrcs8mDomNB76fV54qr/O7jdeF09JKYZt5XsHsIgqt+5luGmATa6FyEPI+C1GJ5hWj
aqdgv258H8qjHcrmqk0NvHPp+WRCdbaJIhHfukPB4DIUKTYRKDEo3Md9GHXjBhlWzDTACx6lD/sB
yHOwbgZ9NbLeuIV28cU3jf5VinNTS7/unMcFsy+fvKZjHEoduGqN1Fn3aHDAxhOT6pVGgWu/J92l
H98JEO1/v7Z+XEJLAzvdMOC9TV1VXDV50pCQ4Burj0+zKS2vsicTJOAqIBqPys9kamlcky2Rg3Jw
guectCF39vGCdmrT2FmzK11s3HivCCigAqHBgGEoAzc+ifMNmpBpbda0elgYge7a0Dlqto+3cWY4
t4W+cZG5MfsecWTYFZsSWcmtl5FQCCESEQpqSARlTXEj6vkxHYzhnvPWuxjBgPROGGxzYQV32riY
CZvmnW/n7175oC18XYPdWvtkNCj8zkXneOZQehezAb8LorRx7RcBKskR96QOzaes8Nno5u21rmBH
FbkwtkaBMqW2BHrgDA2n2Zbmpvenm3jq9KXrPocB0mU5kf2jm4SMUzUSoUJDzFyQHB9r+lbFwws6
RH0399nag/W6NrXtr9MmTJ44pR/IMnS+jTVhItoBTDGxLUHHUiH8Qhr4VCid4aImoDgY8uk2MJod
0vF8GdFCbmpyBu/DGiVXMAzNGkczZ+e5wWo1jPRn0cWLK4A/2jCYT4x42bVGmhDOMMKRZPZi2yoH
Y11E9CtUUHQI2PNcyKdGM2AvBtmw0J2YnsEURZNVX+Zx2ICYQ3BZxTEalgimLVBcCcBEeq+iae2d
W4/NSqdutTICcCRnYP3Ry/D/ZNFXssY2ng0MARsQPTps8ciOjwhnyaUe5bh0iscCyR7cECIcqqaB
IORaw0obvbcNFF3HPOHXGlVS8z6HtmTzAcM4+/mtGarsFQFoyZgoYtTvFdeCY2DnuWdbYa1uRYlc
AX1msw2NUB7HDOq+CkL7Cs2IXDqOjVCljR9ofQ1gcXZ1NAre7bJ2CDxqivBy8OLXPGOhP5bgcJn8
ghFqaEi1m97xBBcnbTfV6tNv//b3//i31/Hfg/fimiYRF0Lz9//g81ee+zoKwvaXT/9+jF7roim+
tx+/9p8/9sdf+vt2dbv6yx843q3vf/2B8//xn3+Q+/3xfy1f2pc/fLLKGXtMN917Pd2+N13aftw5
j+D8k/+73/zt/eOv3E/l+98+vZJN0J7/WhAV+acf39q9/e2T+fEE/f78nP/6j2+dXjJ+67/X3beX
X376/aVp//bJUN5nVznKVpaSFrMb1/302/D+8S0tPgtlOdrRtk0xiwXw0295QRIK9yY/Kyk9ClxT
a0+7jvz0W1N0P75lm6YjPcc2GVYo6Xz6x6P+w+v2z9fxt7zLrjH+tc3fPnmffit/f3XPD8pxlEK4
J+mtBdWTJH2A77++3DI+44fN/+YPE015WWqM78GtjV01C9RDIzC/4NXQ4ZvveE+D9J5+enZ+/Bc/
36v91/dqiz/eawWhSFs618tQ663JGKro9/9n98DL9/PjyoawqWNVnEFxHXynQ09O2F/fg/Nnj8GS
0lZKMMgR1h/vYRqSibMKj2EeWF54E/APmi106n99NxwD//ML9NPdnJ/Kn14gexpQr1vczYQ4sR4f
zMUj+Ip/8Vj0n96Jo1zpaMuTimP05zvxXIZ8jJH0suy2ZraN51cuJxdgCOLjXz8aS//5XXls4B1b
a/XrSy/AEaOhTjX6X8xoiMIkPL0szxcdY2Uvr8Fm4LJEoAnwvCEQB+0rpqpFarwawatArSKzkSXz
0VeEU8TLFkb6IJ8Ndj8dkgQb7UVLzG2lL9v8mE53ZjRujPFdc13ofcQbbCMLDyuiSxQlwaeZfs5Z
LEEzWkRGtAvndJ3H1ZKxY0o6CjNW3/s+1aTYdwgFYSHTrl/bbvEylPOdQ7BzA78iBN8aNt1aqLce
xFsyPw9w4/xLRMHMK8OtM/UrYfXMC59LFquDQFE4Ec2G5CcjPCDSFgRhZmM3tvudNIEFblqEN0e6
/kvGwCRzkcvB81GYLEGgN9JQjTbJPwMOfTCzDlUPBQ9+XnRKpMPZZxlHyBq5u4NeChMx3sco4vzm
rcgfLeeIsQwEEfTD0iZcXvOI0FjiEY3rV2mu8/rYKeDfX4MzMwwbbA9zyzCW0mousO3xR9n/9BHu
72Xn3GnlbbAgs8fC1BRBmbHhuRkEHJW2eWAYh+EGqAM5cOK5x1VhVVDIq8PgvDolA9WJ+B008r4D
JqTcjvqrXdykzsMYPwsbYxniaGjuA9wBf+oOmc9utr2ygaUmVb0zzYBxG2nkw7NK0EnXr/TmJIMm
Egyk8aqQiDUzthkcRIbpLSosg/55glpN5FERjZU996beDoa+LmKfLrt+GcYbFK+MGzjtaeshB7iq
8S4vhlgxObZuLRq+EIosC+ql0eFEH811lCHxxDWA7WzsbWYpHKtZe1DAbmdfLTP5XpsPjTdxUt0T
OSKiU5D0e7xOK8u4r3GLTjWJMSgD0B/Z4CMDZ1lmxdITqwKGtKitdytEHBOiwLY6FAIknrsY0PsS
/BHFgrMxw2prjhh8zgKVCsNTPrF6SNdIblg5J1i2Zir/lIzP9tasGbiJ7r4s5CHrN32N6N5lWN7f
iaA7REB/6sG+VmW/NqLuNumaq5FsHo5OiDDsw10DlV+1t13q/6bfMqxdxX28GHlz2FlO/vVThKI4
T94C8FAQ2wLzmxOPzFHY5hLBSgaxDemYyB7PvUwdqt0UT6OFwjqxU0K7ztZ1ZGbJYFyGUb/CvYfG
LdxpDnizO5YUZkbp8sqgpma1bVXRFwucmTCZjjBY7Tos9AOoZwPvUMbBhUN6qTTqOuzfqsZ3w1I/
eKHvQ+RHHzVyiM76YM+04jhctBXtTLremtwsg3kUtSyB0N912LEqcMILTGIHXwWPrBV4xY34XImO
X+XYtZcFS3bE8Ct2q1+HnMV/1y9dVtfA6Yv40BcHht+wBQ9zcuPS1Fn9QTnyCvktD5EoTgu3l2K8
MM/L/jwNn5slgB+0L6QKNmj2e5K+eIMPLoAyRvFDdpNEvM38dUke7vmvhGzqrfHu/DIwbnaSb13v
gQohGS1sD7oNbr1RrIvKvIhpeQVlOrlF6C5iCPewcf/65P6nV3Xrn6f2X665Aw6uQFgZrO5m2wOm
cS8//v5/qej8l+Xk5r0412TNryXlzxXl3/9/qTndv6w677o6ynmsfyg8z7/yo/R0rM+gcD1XCyUc
Kk9NCfOj9HTcz0KbjsnEAO+c41lc8X+UnuqzcEw6He16UitTUtf8o/L87FqWJT3PPFc8sL3kf6Xy
VPYfKyhDmra2XfI6fqk2BAvYCm0cCe5FkD7qyHOvQEhnBTZVF/xqqEfGc8Z4bY8usXAuTXzVpUyZ
2nzudkzpsvvErv1N149ciAa/2lZp0Kws9GSkfdYz02+jhQcBJoGraD33gLpd85LAMbXQovwWGEa8
YjDmHZs+s7dzWtqvcEfiYxwYemmILEd9GRaPQW36142R2Ae0LP09C0lO87ORbhIXcxnBFCSLqUBs
a99L1zW0D95adWXtNdP1i9QJEYDH6GI3s8Oo4CIMqvkQlyoD4N9aCwTo4oXmMd3ZXq7euObP7w0b
KWip2bwAFy2RmScRl3GCB8ZshhjYD1o0y8CRwYOaZuCoJbXhe+cYwBIMkJSJDZDeIbNt35hSU0TF
YXkQTIOf8j6GKZmz27xwTPgYg2RNQF6GvZ8dZ9qUusEB7U8joI6me6HdNbeJlzSXTSH9ewdv1tGO
bbF2xggj3whlf1mNhrdJaw2lU8dBeYckHnNsmYJYzdnRPxaWKm4KdxoehWiJ91NRcukmXHKbSOVL
7BrBg5eYBHtqchbcKrV29tzkpAR1ULxkFI4bV40RZFH2qdLPGLe05119V7vJMkVVjv4yLW/LceLs
65EVxxBKH4fOLHZ1VzUnOvDklLQTphal+70hM/2FJyLYdQOyAVy1eDMdI3iQk93d+ZOJ8DDVbIui
vBtfi8pq71Baj/miaHGB63oGKVLlnD/RaGY4JpR360yNXOusdHbgi9V7751VyYHhlocIg/ihLbJg
VRW8Ktoh+QCTq+U8iXIesAzBgQ9UKZ6kyazHnRV+CwezFvRDjGSpX689swKmOqKEK8bWZS8+DZcM
I8lX6hzz1RR1vK1k3iMyZrfYjA0RHFHDssd2Ffnyc3Gyxzq/mS2CrAjc8dHGzt6lVeBdw5PIQBpU
ybBkMA/1yYOHQRYW2Ds1tNfMaUjTLroZEGIc9Xu/qrCu5234JEzLJ0PV9+LnlMOO4hptK5ctUD4q
wZuVlrF7Yr2Zbe3C0xe1Ho0F8nlmUw0x8Uk9wnUzcaZ4HqDMVEG6ahmtEE8VNMs2CtN9PSbkKYoi
9U5dT3arw0SSV1pnbyJgv8hgbr6ew8RdBQ32u1mMGHEGm9MFnHTCrYZSHmo76a61QyCjDPLke1Pm
6auRuCWTy6l68VwyATzsCReD19gcPwAVlaz9Q+wAPPYmMe4sLywQFviDQfYg0hPc39ZOlcF0wt0r
XqLWcxaNM/irrJvHK4m4FWcb+RiyJ67LpNbaiNJANZ+Z81PYZMgOfAA2m7RtrDUpX+BvYtNrT4aa
4R3DWU0RvzWh85WpXbiPPVF+EYHugIxADbj0YyP4mjEce2XJ4V3HOUdv7ffTl9pXgEiUTyB2Pyhi
jhs/Ljc1WvF92RbFrpsLli8NGo4LBeV9N6Zk7w5oUNShzmxIToVpJ3tTjRz+QTfg+mGu+j7nqt3r
LrKwCJ2FcLKoCn9pTwYaR69lf9q0I9PmgZUDJgWZkuWtMm0sDCH1YRp1chSI8C4HLN/UGo7d4mWM
OQ8hAzYRA1smaQ1R35Sk+TbFN/Z5Lkk45Nq+qCEgdRpoTUdaVhH07Ctc26wXHqD4t2JI6+/dnMZH
ZlSM3THcH2bMGVuBQ4LavE3rAGiuHe4SznZqwTKW0G9bVBSoA0E1FE3CfouURWixzKL4ULe5/UJc
G9uT0g5Vves7g3WqGc3VvWWQJAnqBQgv5rVYZCdRDEA9hyrFf1KFPYIrt4+oUnPEa2pfzRnUHFwE
3RIlg75pc3OgLRgFcQ95bHgPVYTQP7mo8nRw94mDuxrKfC/sa3Silf3gzqn4avJ2yxdjn6I7CvvS
OJKpAa82pc4meGnkmmL48DYuSXtM6z0bRpycYxT69kZPfiuvdYLLThpRZTAqTWzzqIvzMxmpeVAX
boouP4kipLQdzLFF0HkNxTFZYhaIpvAliw0yypokTTVdxTh3bOF6xHYLNKJGv2a1MphHQASs1WRj
FTgXFAqYbGG4TL/3zCgr0nM5CtLlQEmdYefDrM8Zb4weYtA27sZxxmLElx4QI5VbLnz0IfSTr+gQ
OcV0XRK8mT76y8Ixx5XRFBkC004343JCNF9gievmQ2tY1Yo9lnwCo2Ld0xzYBky5Rt+ZtSC1IG21
vLRgJMBeg+qAtyURy8npOKOHsf1iJDOC2iQMaK/qXj1UKB8fnFhgvcucoLvNrdk9Fm4cPqI88NgJ
S2OV11BclEzclwAdyapz8/6ogF8qlCwR2Mk08+znHqT2myXRVV80Nmkk0YzIS2DukQtfGdmjGxgS
0obTPrh+lR9SXouXauzAxiK/728sPEmHeRjwj1p+Vl/5VjY+eL0OSX0rB4+gPEP1O79IoLLH7BGT
qgke5yLUVyJNq7ug6as3/MNkEEjtGLs8n/INeTLtLa9rzs5ABTYLW5eMpN6YyH0IutQBhmZr/8DI
JLt369qEeIJ/lVxgzoV3MMHoT6IGUhr72uqUT2704nulCCG+BhP7Xdd58CxieH3LEV/0JDJrreUg
71FsdLt2ajIAvziNr7LJadMvvDlS96LH1rhNwM500AI9447QStLucZoPWB3S/KBjnE4xYXnnnGB4
KOwITASZOJLvpbLnpzk0s80UmMxMHJUBQfZMrorzPFyZuK98Gkj6S4PRGCHl0IPeaxWW9D9ph2Ut
H9tw08sINoUZd+6jG2ubFqqPfWMxRxMRv4z4MbXk4zytCRxTbxO+uytkOwSjhL3Bm2FM8w0tk7gM
K+owoNMKldYM9qbnFLjC+m29zNYAsscZ6qs8m527NNYpeh8HsmsWQ9CPibvaBpVTI4k0wman6z5A
jVePt6GIhy+9ETLYyDXFBwhVjXRcN9OBp3leRC1990WBV/XSslubFQGpfY9u0uYbuGf9OQ7Xcm+Q
A7AM4LJhb4c+ffRUyNvTCnIqC5KWdqayoPjaisRD6Lsb6MAJW+R0WlFIsUgHyIMQSNjvtgq6F6Bt
7lsH6mxBVVIcEWtFl4SCsReeWde3fahvQlwfoCEKipHZdv3LiNISvkkXcnHCabGvBZEkOrHcNZWl
jfEC/uiZ2bEDPh/vPDoC4kKK5FqZoKjy0Cvf8iCg+GRJu6uB4awK32LzzU6e3BgXx1Bhk8ppuz1D
Iks6+9DInSd/9sJ7q8pAkOTVl8Y0CF1nX/8dboPJRC5LT1ndAwhQZ3NynLQDzHHqNry1ZHA5nbFt
qRHZNHczHMzBhHofCfBhSTYuESnFqJ9lJR4KhUfpohAhV9uAxgSxWFYb9d7iNHWZDnUMV60mvkIl
2jlEbTKTPohyk4GAt5TVVFK19/oU6Rz3ROGhM2RxT5wwbllSN4PvqTmjQWpjAxOD5im6y62iec4r
By9qnSEfxWB0b5eFXigz9pFEVtU31t/OKmTzejtNKSixrkRHaY9O8Hsj/3+30SbAKyrf36KXXzvt
8938v7a8kcwq2G/9L9Y3+5fsJXp9+UMfff6NH320Vp9ZktCoWsKlVf6pjdbuZ0sxrmaNojCL/2GD
4352pO05fM+WwqW8/GcfrT9roYXJesfxhCtZHfzjX/uxO/l91fbnGxzz1w0Bf0OwuGF7I1g0ac2q
6OfhPe1JE9VNE6+TPruaYUr77smOiy9VMuN8CYmZ26GquO11d4tFiZpToFvg3XOr4+FE7WoQbhCm
/2KjwBbqj3sL/itTaE9oFlU8TvuXxRI+xUaNLgvdYeyBr2zjkeQpiSeP7mgqx1vLDl5UF3+P4cl6
6c3YkLjlTC/TiLl7HB59VsgXjCsvKif4LoPkxfZBaY24RzDTyQXUtJaMDrjK4fanV/5PVlNMSP7k
P7cdhiL2x1JM/TLGYq1jiiK34nXgqnllu9VXVOCU0U3J/H1A5FzgVA/C10SQewfuj7rHKU9xzcy9
P+Flo4UfjyEWCVTJF31jHaQmHKDzngfTug7lvIhzwgRafTlFyUEP1lqGoGnM8rIrSX/JqK+zKac3
i3HmZSOEYtt/DBMfz2DxkaBG8tUc3M/a3kDUXLdDgJWedeFqsDpQte3a9OLvTswTJcwRzhSYTx9U
BaQpv0uPWDwW9pAtqrhknB2SMfAiChKOo3rTKriz41KlyLPs3YiTh9y4bz2JzcKeMcC5wbMwcCQw
tD9ltLQRuFeUuqAY7J3ZgktRcod6HKu+xNdLjbxU4O2tCltu6C7CikMvC0kYRO2HDAJA4BJUxwPY
I1y2qW+uP34CzML3qnqcCi6LzKTJS+uaY+7m937TcsXFOTeF+N0/ju2iy76OdrX7iJggAvTUJcji
QnGwy+jZEefsJ/MR/eljoRu64Llc9JaNYaS7tQcowtO8Faq8j/H904+W5mEgy2DRdVy7yZRoK/yO
YlbNhV3FFFQz3PUJsXumg7dG5i+dXeGgh+CowM70B9SDEy4gA21L3W+Muq23LuOPiwnt20UW9yXq
+fkhRGV7gXH1BZNeeYGRLl9E3hNqo0vttF9pb52td07vOK9TIh4A0ajUgObXcshfBriAOJWGcmEn
4GTgk5HczH+mFeJ6pAZEsIiH/Jx2m0fG1jzLCB39qj3DX3z8LZ5supvIYU2BTTPQQ7kexPSFGd1F
goaSN5vnbNs2e/eC4Uoq71rjdCp7uDMslvuj9h6tFCkGRebGrftqaQEx4ANvJdN38BIeBkTON8NZ
PuglAQLeJONB499e+OZ4CR5pUSt5hmlzHLhAAilQ0u+1DfwzDG4zQWIceqYS0TOPlGRYUE7BKlI3
ZjCTtOOFBw2Am2IME7+UpEPFbILwdNvwXzn11f54n4/4Dz2/3DBEIRHOt7Z+NNRb2LMGMNWpIA8g
uA1DD2YY79W5oMu1U45CF8OVnobz1E3DVM4PqI7z1WjYj3bdPpZmt2HYpqGdYsKea/FldohKAYaI
iXOCjIXpRy+C4rrUMS69QFfYAQZ0nS0jCitv132hx9WooD+yjHK68qrtm20xzY/FOXnTDYAennmT
2ZehQITvo98i0KG5wmI/cXckXGLSg8+n2MHgxlyMqr7BPfDkQi9azHBZ5rjlXV7X2BBIlh3gHbNG
5dfUMD0OVvKUpMOpL2t3SfXAef+bnuNuhUWHnzCSl2SeoGdXAEDtvAKAARx6ZPQRutGxdeIr3rS3
hp4AVbNFgpF4rEWLOco6v7TWsU6bjhI8f2EXtfWCkAYnGdHVJIeaLPE6N7KVa5iP85DVW5m6/SIf
HwFKwWqylp3kDJVZ6hhXyL0QP0J2iv4Hd2e2FDmWbulX6RfQMW1NW/vWJznOGEAAwY0MMgjN86yn
P5+o7mOBQ+NWZX3VN2mZlZUhl7S1h/9f61uL4ThLIREmFowFjqCafV3n2UsQqt9BSApxxidVRV29
zwU9SwbI6LLDY88bVgw0Kd1o4wxLBry5ymz+v4nNcR2l7FnOD0op0tIRIiWuk7wcJE5/ZokqMnIR
3w+cBCzlP0QW6OuQklZPmZZCFk23VlVPxIutapYiWc0PedIS/LjMtmI+Z87g/dGXdiJJHJoYHsJ8
bza8Ws4yHFCS7kInj3WVjOoJvxyrQsCNV3Zz38/iRgskzb3BfhN1+ZJyrlkRvEzduNYvwy66KS3e
puCPh6/U3WKjQWhGSnJpMZp5ncSxIYMv8DwbyPIrH+zG+7xKUOs/ZowsMvzjZswTcEr5D3Vr3/dc
IUn5pzqO7ul1ypU0l/i19rqPiTAPyOCeljU2n0m9KkICGAoqz++PvfTTS4o7HDbM4VZk/S2sD3xI
7W2RwSQhp6zhm7boVq9Mo8D1n7VwOKubeWpvl3W+GJtbg5XJ0PxtMAavIp0e3NQhIgAMnBn9k1No
KgZ+GQp69s4Ajin0bXsfSFjZPs5BexbE8H01MT/4WYPduTcOrT1ddDFDtlUDToqlkroUBgMXtlrR
9VfFW1CqSwRvPqFufn6Im3M9wftPPf2nCO2ajFbzYqCWgsrMx3HCh1TyYeZkVpCHw40mL2IE52Z3
2Qt7PULPkvFBVMGLpaNcNzFRZNAPlvZs7QebtMEgj8WKdvF0r5vcwhhZ5hm2fA92CfX4hMdSBuXW
1ZGzGexV6J5WAEhc4flJvx+kvHFGfghmihZcl3VApSs28czrnzqAe4E/bt+Hx0yVZpNlnE1bqB9z
rrItZfL8Ol8OZ4HZFJsiJPCyyQ+zM5SbXBaBp+BfpJRqSL5jX0Ecipc2RD/GfHcSFOkGGe+fKDF2
dVC+QWxlfAHKW3X8gW3JIHwfEJxQeBsaRsO4xqeGQ8GSDvCZDi+QwTftl01JkS7WMJfDP4uhmu+G
snsKB65bpNFLP5W3XIwsXF5JqvORREGjtrHdG9R0tdv3C+sVQzY2XkRRAP5mDEtiVc3GvMoi/3kA
72BUjiD9YeBbiiZvUV8SMQk2sojzNbsUVAsZwHZIzdDVgPI3CAAi9cfX2Pa+v4Mxrn6m07QEiqHe
TDIfpNBbQ9nzKlBvkv8/iceMZan8i6HVPc1GV1252Y3UTXCU0Qu+HQqw/E0xZ9OmqElnHhlICS4e
qImj4Q0Dsgq2cNQyqlVcdg9Zw5UmB295TIkKDfJvqmbQ8ugHbXtKFZQuwLzg1dpAZqSAWQ1bK54k
phaMKWNMO5WKKBaKX2QrEQ1aY6DJ8qE4G8bG3lKSPVcGwV4aC9DShRKxoXnkBZPOjC1yDYdtP2KB
JIkOzYJIaYsb3ZUmiDYBJ66ta+ZBnPPoauW6QDvGmyUPAc/o6v3+JjX/CDm/bgKivTYuGXk9hFBY
LSS0JKZ9q/f2H6fvyFlo233dg8xMrduEL8SjDnYxxc3i6r9VcV5vVQuDTEP/z86lDnZ6ImFcehjY
OLMsY14OIAmGBCctule2KNJb1h6jdlEwJNZAnmVdks6NiL1vIFNNDVmTL1WPiIIKU7OFyuJh4MEz
rhhBZvoYwSwDy6bT5O/8FCkRgBB9lL+JyQmaNyYN5ueRVcKIeWMcJ3hbSdTSA7B2FN4gGqDqRVRj
EzKSvPgBv/D9Y4Q38jJM5PXk7R+zEwNaWP+sQKRuG7jdWkOdIab6Y1Lhzpfzgg2qSFpEn9CMuIdd
voZRzkfHoLbg1wGOlP+0BbFqPu8i1wGQoBvKxrTYgqJgHh3dx4LIpYZPvk+c23GZZiPJv6F+zSJD
a7/sYZoRWr8ZemZt2zVvMLc+8enehEMIVYe9B+uHS1QEI5VmAwMT92mVGwn+N25fReKRnStUhqZa
aTMzaD6nFwh5z82CdX12f4yAMSaTjz+yE0YnWmYX3VXpYV18rvP4T7J8yn7dx7TIMnQJ3LXZsEuV
JFaltAZ3+mwioy/vXCypW80N8LFoyaVtFjUHPJ7Mgm6fDDVuFaAouHSPxrKCpp0oAUE8jCPUW3O+
aeAkJFM9EqkgFveiu5kDn/MT5XkjxUEXT9GiKWJgu/Bntw7+pnJG7uPDSNkU5YZy6xI6xC2PzNig
juYtdkvqxuHj+5+mawAbpUzO349PKgbr4OpJQTP30fUNILwldJhu+alNToJb3D9LECzYcZi0y5BN
FMYIwlMi97wrCPQM4uwRDsn7Rtgl6o7uwT8EJ7A1GTgsmDZTb3tJOIELbiX40zQ2OnZV3mDfJy97
nF3wAgFBSNq9048XY85i7FgWX5NitFrapZ4NS1ERXBWticsgi5+CFj6TSrVb6LCbRI9egp4TDdEA
O7uzzq2Jf3CYKdjVTHd9DPs+5WDWDNGLxQLn2+2BtRCRVMnsDzn/bbL0xAtktNbgLm0VXIiQBIUV
3hPAnZLNTZOSS2KsU2s658mxEWieFvbosAyj5S8zVj3cz/c47nguy//Sd0LsNEfOGzk+jT0rVdaa
TJ8AVIGBlT4z5LtbKTBjdENLj4fzG5I5cHG18dY7JiwYEwG7TktlM8LmaLMUoA/7YV3nsOsoGgku
WWH7QsIXp3/gkqvMAwfFBbBRrXW85VQu2TCmBVstoLWpM0E5UiNp7E68ER38ZeO9BTIO06HVwm0m
9fyg0hq0drLrokWJ6aRiV7fWObUf94KSKLLJ5GYcLGhNygAXqxH7q7BIRLKiIc+aGGBXsSO4YJTa
ycZtGmouBNQzJgVxy8A/3DzyIvy+O21pkgAIelKiQVZqE40eG5PJkZ91paHpa0XBeVZpA/tjY/19
6UN8VbNxHWVajrIQgSxS5b8rSakm01IZSUxl0VzpoiSvatjUUKoO+JqofAdECLo2JchgcQfVqVfO
yQu1+maFZiDlOK9WRc+AeP9Z/2+rkf8/yX4MKnj/92Llffj2v1YvNOdemr8Llst/9H/qlYjHqVPi
ERNokxeJ+P/oflz9vyzXQoZOO0M3bf7d/+h+DPlfnOotypxS/Usr9L9lP4b+X2i60BAt4h+bbKV/
r1x5XF6jhWaZroI2pSxDou79OMhwFvWsVXPBrqAnFhDnd5iDCAdf3FwxlOZDsJzqYWnvws4lhSgg
cchxCw2FCGrYoZgttipixVwXgZmVWHWyTjv1JRzXVJcfaQlKvZakgovN7OOPbA2p15M9FF5tQ5dI
Mars0qpC52spXH4iookW+9tBz8kDa1mHcsPhi5ApDj5KI1EA/gDOzS1phzqbB2Gc/fXGvyhSCvOo
Rsnvs12X86ykUGkjGfz4+4o4m7iiyD2t9LFVdnROG9K5jViZv2DP5Vv0AM16cBaehDv1HPfQlra4
4K44PFdn6Fz+pc37V8H8i1/0xVvF34B+3HEdZtnjqQNIAy6gKs69sDZAfcXTK92kG1+vOvi41YGG
tVp9/wy+eEWOie/Scg0q84Z7NI7INck0TkuE5upCkpV8ltIPdNlwGC6yjf/gWrbL96JsYejH+vjc
r8qqhovmdU1KcmHYXPkquCafk2Zv68sTd7Z8uuXfpgw+DYldROHycAH9HT/Mwahm0qTI33zfnjWm
r13iwPypl5kOHRhrVNmHG8VOZBfqCz1AaMG5wbZuntJoXZb8hc4ehfJGIpcAj0nq8QRlWOva86GG
AUS81R7LDzlFvjadUPiLpTz+6ccjKKQbYpsGFpWPQ3OErd/ZTpB5ge2iGtHYF6QhhXBUpzN4mHXr
lJeTFmY/jOgncSUZZTk7237/vpaF6sNvMHUkjEIalrAtS+pHCxkPtSCTYGBshBNsnIAFaspucKCx
L+jPxp4qdGvjafv+qp9G5HJVVnghcIqJTx+lZZVJ1+IAhe6BSLyLKvKUrObAVp6WZtqGJ27yi8vh
C8G9YyxOeACHHx90Tk84Fm6QehSzlhS8nwjDYe/5XkWd7vs7E59GpIlclEoyUw2dLhaIj9dij4oe
hwKH1zkE/ETl6KJLOZ/j6galBhJt+gYM2Te7dUgjb55rUlsAArSnFMZiuaejF8uS4dA5M03BonT0
Ys2obRvXShMvI39cgEQwarV1OI5F5i4OwofJeY/t8ei6/6LA+9ushhtttq7hgj19/0g+P30WVzp8
jDHdpUh+tEIgpKubIeDpu4jR123NnrwC538DlFUejDR4+/5yS7vs440bDvYc3UV4y8s2lwXhLxsQ
oGWrk5IM9so+D/2DRWjOYJ5HVn0+At9JYnVfgA79/pqfvyKuqZjVJW1Mlv+jl24NdU2Fs409WJnX
NTIibB97mTr/YG7+RbP71czM1+8v+dVtSvqsy00yrK2jMd0BM3Tqpoq9QeYPIxYU9adKsmsY3rdC
B68ectanIXDiXX5avEzDkXy8rulI4fI6Pz5crPfBSPGIGw1LJJMr2GnYD9B/JkbzTKzRv32P0uAy
5EjwMZnHI0crTTvGsB1hnSm3tZYyeIMEbLF5lvdyHU7RW1TijUhnFCjfX/n9jR2NIlfSj8ZXiGCB
zd7HGxVzHMaTLQNP4itbE6qC9uTcMmqHMipemry4JKJCOx/FaxzA/bQjoX649bMZJcGmdrTqijh0
iDYdwSet8TS1UID7G9wjLlGR1lg1V3Ka/A2nLd0zUDX7VgNXYwiMa0BaF5rt+4cc08mOR+DBM3Ce
28m56gqfblXmXiDwPXXDn4YT6ncDJbdkGNOGlsu//+urAasLFnQKay8AQr+yJyqTw5Be68guPNyy
F7Ua8dFQpebPOPGsP42pj5c+3kGWFDCyUPMrj+KTYWJBirU1lBi1vpHkDXz/Xj/NRVzLpNvO9EAZ
2rSOZsWoGZoSKjSJhovQkGNuPU18tP0h8jffX8n8tLpzKce2TLHMRQ7Km49PVIumCZfMUPF+9afC
nZ+sIiFPufXXiNxJc5aHLinvtGGmOyabO1cjITeiZxnD0KKxmb9mwHQQurA8r4qqqSlkQNpsKERs
7Kn9XS1dMyZWsLm0Y3DQhGJAz2X3LyILIJ2EhbYBhsR6as8/vr+1TzoK1Aou9lwUFIrzkWsc3VoM
0DxrW5B9wRRT+6ywIJWj8vpM3o5tdRcTpbpJQh9iXOlf10g2UfIdfAVHborFi7nkM1swbrdBymf1
/W/7tOzx02jxSdOQlsmR5GgmJmwP3wFhnlQA4GzSj95plm38u/sJLrIcCx0XV7JhGkezYOfa0zj7
JmFkfvlb+tjIHFqM1HjE1hrLX9/f0ecTjFQoRFzbhIXFX+zl+/nr0+xRezXEf3E1F6OTUyPqxLfp
OJlP0wfhVe7K4NwO8nSPpPY1g+dnR7bF7tYAA3Jq0/rFPKEMNB+6zV6RHePRrdtmOUzCHyuvkbjn
h8V95rRTumnEDJa4fSZ9BtF5pM6E6u6+fxDvj/XDnMyDcAUnbI7XzFL60Zyc2aXQNccgvmpZefoa
ZAU0v42fynrThvAYCveydW2dviqJmYYDw7IM0cdbvwJTBNu5ojQPJJEmGJFa8DS6h6IN9k1iKEKG
zPKQBCnawEmdmSVJUu144rN5f1Effj9bEgoHHEi5B/VpSybnruE4mZTePIW7KrGBMw/mvU6iEUYD
tvi0JZYmYr0TveFV5aL7prRuUTrC5RpRVW3Lx4iqcAXGedWAbbNT1A9O9cLBda+rfiXsRUA+TmeO
ll7zJEj/c3Z9WtyjmbiCALKzRb43UCpbxDKIiXjleii2dm23ZwkxNT2QsY2iQEVlFtttw9+ulKbo
u8H+ploNTnXp8GmPLm0uwgr+mJN1PlB0EH2y7zT95zzTdu3gZ2613r8sO93caR1Ui8z2T3yBn2dX
FmZqI3wQHKXRiB1951ltA00kc96z4Higc7hQtYnWA/0lHOfmAhMUOc+Ei27sHjdMIZpNJifm4sFs
twmRn3HbRVsVq5+hmq7IYStXVe9cS9B/m5jmBEwZoGIE4nWZf2i6h96JtzXdnPXYjeBCianpk+Q+
G2wApil6+xMjfRnJRyOF4wpnWmNRxn06RIQok8tUytwb1ViSa1OCu59XTrcfg1juRNvB5S7cn45f
24cspbNtRgZifnD7dgL1uY3Q7aAqmnEF4BrP9PMiMmhgL4bwwaxPrKmf1m82oC6TIFUNhGDQGz7O
T9C2dboSdu7Zk0LFlFlXBcEPpMucWRXujIX69v3j+XxwXq4o33e/NiU642gigDAQZ+OEvJcMcMKS
L12zQN2RmJus57jlkrRCZUcH/Quc0SUNG6nLf3DPylgKOGAhFv3bx3u2Q8MPa6jInlYE4M1qXkgw
aDexHv6TS1obuRu5JzYUn9cB7lphdiNNSQFvPL5r4qxcOpEdhSM0XUSn0wmYtPjccBjD4gnF+1nZ
koDA2XOLYp20RDYUfZ8/FKW/P/ECjM/j0+RsyfxPbQ0k6dFuEb+k1YUdQvogJyxS06UXGtYZDRZC
4P9MBDI5BXEXcQ5NW+yt9Npq/ZsTP+HTQsTBFpYEBku2WBy9jlbFIqLlZZlD7pXsM6yqfzPGCG1O
YKFg6OrzNGrvOnc8H8wowzjcBxv17NvTUwLuZ1XJWa7GJcZWqT8qZLtk5jHnCLLrvv+VX3waS2HH
4vwiHIN62Mdh0ivhtzN4S8/wka0zDn+mcKEh3Zug6uRBK5yr7y+4fGtHE8eHCx6Ny4ggl7nSuaAs
f1Rhu3dqc58hdLOm2ftPrmTSxLBYiSmVf7y11MJzY4dcqfMQIhHXM5V3joNa+8QZ8HNBhRdNjZmJ
xQLmQvnk44XQltey1vjUUCn97mt17qT4v28hM6itFSE60LQb3TDFpnbdl7nKV2PhnPoNX8zH1E3p
EOicBJcX+fE30Nmbc4ssBy/xjYx2coibqQbNZ1xNjDi0H+eqtyNi1LdaPf3+/kGbX12ccwT7LZzG
0POOLt5PvpHkJQXjtn/0A2AWsWqJ5VbqRmXF76wOt4E7/u6Eg4FpmRN8/amMrl0DxRkJtYAZzJEj
xNiqR101MEBn4V80ww8ApTSFNSDh8uewNGFrMT85wfxkhETiBO60cfLwkYyj7vz7G7K/GKM2JB+W
N9A1n8rRbREKisSKh1lq2t62Qo4QdQ0dFSb391f6cuygKmdxcg2BkOLo+5vdknHqQ97qBVNmllyO
gAXR+wX8Q2+3e6MhOs9SP6FI1p49zE8udJQpHfNTP2T5Go6/S1oQFDGYBDg1Hf0Q9oSxrJGMErND
Inpon6Fb6ZfaSSKRU+qu62+aqik8LSeLueTk0vVvcRLFF7VtBiREaeLEAvbVD6J+g7uZJYV14+gI
F6LdLQsRZWRmoAAMpuYlqdg7nXj+y59ydNtIw0HbGCzW9IaObtu3ZYhsKc48DmELUHWnCQPjLaGR
nGIbNf8ee2D07G4695DJkAxikMyjmsmVRYW1d8jExN61MhU2sCXV4cTP++LL+vDzjmZLPzR7t8pC
fD/2rVPPl++PQEsh2FTDjxKh+CQvR+MyLk5tXz8fZVwWBSFZFRyqW58wQrU+jYS0cOVKI/221RsW
K2SyduIvOLV/alcS5NG357TNQOZiaZp89xC5828bXyHgnPlpEkaAOrif14MBgJOw6JR4UH/fU1hQ
RtsdJM1/YdMGqbIT29Mvll5LLK1JJn+OwMd9yRgoQj0F2PsLDTFzKVHHlEly5pjTw5SeqWkkVLW/
jEUsT+z6xZcvjHa7ZDGQljoetdqAm6fFfMq2i4JIYRHRA1cVwJ/5WkX+jd7Kp6x7LObbOU/kiS/m
q/0XW01WIVpb9tIY/rgI1IHdcSySKetde2cq/8a3WhJ+CjsE+kv6O7cdudbO7hGbkkqxE4FOxNRw
psX1qe2n+XkOFabDJLqciHWdauzH3zJEvtCToUy9JlpCzI2dHfbN1h97hIONWo/zphuIqLenBBzM
IOwDJ8DdIiiFiHeTd9f5+OJW8h/RZbs4vA3r4V6T429mH86bQ0zML6OQc5NAnEdpR9sGFXo01yF4
xyDNG7bj3Shq4q5U+EOnKLsqsvDn0P/5/vs0Pm+fuEvKTMwgcN/EsTNmnrpeOtKnlxLzw1KpOoTs
jLC0vsfaQiSz3BYNdpg+SX/ps/3MWyCtTABvz9jlkev0Uxqahg5mBmprT3ByKsS9ARNqzZileZhv
E/5j66ptjBL+2bbS/HFVuMPT9zfyuRnjMv1RqedF8TdUqD6+Loerp10BkR91CNvRKavXM/KRNRTY
+xHKJzkhB7/vrzuBoA/mhd8FSILG+9i1WMERA58Yy5bz+Uui8+xYkm0Vc5A0jgaQa/upGvqMSNL2
Yhn1Z0WECx5/eYMWfVMKee5XyGZ65r6DvZpIGaQyUhN4P6BqyXvwS3aR79IgGRZO9LAt4kfhIhaS
JMx5xGq1Oz1sq03o+hZwHfdW1BM2GwdmsR/p4X0WXKIZe2lp+J9P8cGsLbC3JAANZaTfkK1REdKJ
W4UsigXFnkn5K4UpsLHN+h6vcnfRufpz1urJzsRqGddEY7IdbdYWWZY0vNQ/vd+DISN/mKKJ7l9b
JjXlYTSmbdk2iALpJJ/11pbMtaVypsXgFcJmO62VxkEh4fDJYT8jta6MNr71NJtXoaFyMuPUawFr
VhTB78HPQ+ggNtEu86jwcLovLCR0T7Nb0UrhqWDsd0WI4DxOkSfZjaiW1K92G4caYcDu4LU+MCT2
GgTEZDDXeFztA5iVm3QISlJmu34rExt80ei+soaS8NXW/tmwMIQDaMg/pGrtHzPEMy3ZMf951eAr
EAHrtLnsYFcZeUhA9WjBLR/8sxmRxtVoAlYmulsZw+Xo9r+snoxvOcAoJzjXR9ndPoo4vImhslBH
HgMvp/WOEaldzbJ/833tsU9Nx8tNlpvZmS7yNFDrMHJwj06QM4nxsYh7s4wZTLVL8F1LS8OJF4R4
XV9lHezoNDYvB1UgLBQrVYGQ4XsdoJca5+EQjXuCNASjDOBqICZadlL+yfRO7KSEmDK5abhpyTsn
w9xEiDnE+Ieqe0fTq/U8gHqb+l/ITZEXUvDbJjbN16y/jMKs3ObRvB4FZgVLlFeYYLxZoSjPbBTl
eiGDrbOffCrGpgXWJMBtOzRTsM0BwPZ6yQasem7iIvEKS8ZnMW6D8pAVL43ERlLH1pleuTWepF8z
SZxUQcM9+Y+rWBPtLuhtd6MCw9lphmHs4x2LWr8XVYOu3aWdVCOULmBrRL1RbTNdXnc6PZAOk3SR
W4y7/mFOqUzq0V5LoksrQc+MAk/fap3mDTZCDkbv1QijZwus39Oidl8a1u9Wtfh05jvfHfcJMScO
vmCCZc3HIBSvIhSInqNgWuU5VRNj5ayiXNUPsheCiFr0+Xzo2SYYQ3vPs9z0BkiAsbO8BL7IPd0j
fL8hU6WZjE+TKbODor26jq2Muo9CddnmxniI2nETOxYZecS/U5PO5KGdDaxEqbsdH6q5GXaGa3sd
aiTGovNMFEUCvWe8KBg7u2gYo53Z9xuyeuWq8OPnqU+CXcnB5yKg5bDYAAIrvQfIFJ51ET6/Acr9
ltQPNkh5+py280Zf6IK5qnTU/bHaOGjez+IK6BlOKXmI1Lroupmko2Ez27626iuQtkDG5Bp3NaaM
tnzJRYhukPrjFkOQsdbb28gv7PMmAiGE/wJorqGLTWT7z36ID8oCHXE9kOVA/3tHcVqPK2dLeDqa
e3+sD7NpPY14E4RuFDtr7L0o7JgAalHvR0DVm0LHYdWIvL0aqCutNKdbd640rscipVyrZ7dN+jNM
4TumEHIunN62rnqKkbs2Qd0u8eSERdJvi4nZtc7I48xy7HcdagqywRVjJBnuQsBxWxAkxipwul3Z
+u0maSILoP88E9EhYBt05LJ1GE/RlYPQ07WfA75mL8Hbua5nA7OTq+8zGpkUPAC+RxLJ8CINznN5
2ddvmptuAMcVCh52YJjZxp8jsY6m+klQTl8FTUAMq6bAiPDfjRUE9+ofv9ylneVv/GAGp9ptgURR
viPYBicF9cpZsQUJFCF/8Sv++GQDyG7YNkkFdbnObq2ycfFQikXbjIrE0R4URwQ/mv/UYOpofo+2
F5IstS7t1vw1lKhY2FF1V5GDQB5Ogob6PSrPGxdrQSfM6jEJxDVhltnvotB/qJ6k6bLb9OCPdnnF
pGb27a7SIZdgYyeAN7b4rvk4a8I9t+PYsBmnBB9bxfCcZmIjcSZqiYaXb9b8DdSNp94RUAp6EnJi
Kankz+TbdDEIg7x5hnlx2xSAieks35LpINdWFd2PZlNd0qIGdETND/8Ek1VTI2y2yYpdoxjTNpZv
EQudQ+GIZx/rrRY/zJ27gvTvXmJwwzsoIQLkUaHBjAGJOFlGjFeWeQpO0X0zZOd22+ck3Uz1ZUcu
LEzzeZcZk9yc2AItG4qPR0EDDaMD+1rplOuOG3PKrWOzWsw0NoGpBC3kw3okVOh60si3xTo0XySR
c2VwmtiQEeZQp075fGEEFjVyZSW1ja0GROU14Vd6LZxTv+/zgZhGnrCQgy7dfmhuH7doUN1tF55I
4hH/TAk9PRg9J/NENrca6+UsMGsOEHBWSMqfNHt8cpDEc1x76xr4mkvq5PfPy/riedG+BLeDsBL9
53GDI68cVAadDftBc15kO2iX+HY7wFJaDyWjPCv5iHZzkZOrWYib3moeQ5nt4Z23V3WMFSlSkCNj
4mG6eHwgSGHcGy4JkWkV7A0dpTgejWSnt2yYLXvEOEbhzE1kcGl1gI9cdCUyX7wrme3Fo/WKR81d
q4n+mFAQsYbsrgKaSY4lW5uBjp/CeLyj/GUMNwLCU0pcZ1MQgtViR4zJV3mYk+rUIeiLXTUiWxYd
ug9LR19fDkl/NUaNhZK05JV7BsbYTT1Il/DU8q027QyGDmkZsOCaddywGQ3F2YT/2fSDdGPmKDwj
Z0mq4tR0oqZgfy55UJZGCMSPArHCSfXjj6KaMQAmgWuOdyPapn67zSzHOkSEfa0BewlP86nxqMg/
uIHlboc+RPgfwg2N/Km4TMOyuJxMznWZT5SJdlV3ZA60Wcd0XdtMzY39HOdS34cDnJi0ddbCCk04
8Zm6d9oWKtDYn7ndBNgNfg7wv+5hsU85dnKmTayVMrDVTS3gAtArfsMUDQtIjemqGeeHzumNi7ov
G/YPTXwnm/JPa1/BlBqfJ7spYGNWN8ko1KqTIAVqo1vWkcGLdahGfYRqhE6qR9czvjVa/qEKS08Y
HE+//zC+OIajZaVgtihVqO2hsf7w1kGDlChC/dAbOhKaDLdT+9QA2DA48xnhyOF+yOc/ZegS5mel
JLw5FrlEI2laSr/FduefqIN/cRSnMY/8y4RsYdGUPJo4SNQs9bozieZwouI2Ufj+idHJFntuzb4/
EOdNauqgbq29NZXtVV/lnDPq5kdXpjooGjmuy6icOEsP0VlZ99a9tKJkm0Gygru/spokoAaGYXV2
FW5egvzu2GezzVAdmTwLy3hJD/BlE/3ICn092lN9YSyb0jFJXolPrC7qMCKDjcSqE3PmZ/UtWhqO
kMDaUUFgSDoa667jx5zP7dDLjOK1IgrOy0nVWFUKe5iBRytpWoOjnOBAkDXnjhWWD30w/2ADa18S
6njBssqy6QLPSSKNfHedc6Rh5XwZAuhPmN/0vviR1m58f2IMLe/k42K06PNt9P0cy6mBHp/HrcTO
GtHBha7YzeZ2+ANFC3tQjt+EAEIP7Lu1j7UkruWhUdQmMxcelvz5/c/4XMThV5gMYToKCyz06PG1
iW0QbpMlnk9xRTRweBqVnLmze+I6772w49tFSEetiGIRbMOjypU1B7T2G9YSLnkV2ETZooZ+cgvx
U7OHpxmsHXFhGq1idg6li8V1ApOxRcoAZXgcNkmf7BzOwdJctEq2TUWlGne5kFtd9vcae1dUK9SN
OrQYaC9XRawHK6G0G6uIYIC4ZBvDKVrborit3rdPaJRMnjAl0JjQsn5fCRzr1aRu/v3nKw1aJ+DT
lxF69HwzGOYzbzCm+txTqBvVT8pYB2ILT6nKvmhIozfi+2cGWNSfxyYDJpkW2+YcE+I2tXcF6fVE
KdJtubZBWHUd0UsmUaMzYpmoWqjkAW6+7+/1c02WBpUNbZaMVh2h81Lv+Wst1Hobpx/hM54q6hd7
ri44xb+W6MpLUvy0gDKeG+M5Wlzy319YfC7ScWXGlEEnkO3Tsd42q/ymc+ck9vrB4oRGda2StKFs
R1PbJEFeEidLbpO/zX3dEyZbKINfFGd3mEqfw0a9CI1eMfw4z5HBKVnjJ6MWtVG2dYtSjS4iqrWj
En8SQo3CwRV5jV7fpSEKGz8hFTyS98KNfhTGO9P1bl7AKlWFfEIn776BfDlONSUHWsut1E4My887
TfRL7ISR0WKYQWP68VVxoO9Cvewjr22Hl06Dt8v88/1L+eKdfLjE0RpZVjkJdtUQ0Sr0XClouTS/
A3tp0CJItU6MgOUzOppdPlxsud+/hh4VlAl2V7ccFcsf7FZv2Dh7bF0Rx2pv39/XV5ciCsHFDuXQ
Cj1Wn40c20Oy3yKvcuZLdMgHNgMPYsrooFR331/q/c86vq1F5eeghqVweyy7mxq6Y75YbmsMtoEd
046K/jR2Y+2CAi5bwNlXJ6h0mzKvbZRB4dTsL1j32waoOQv8vifV+qJs1Z/efIVa1xP8iz6GDmO8
qpIa0RapAe1VW5H+11t0gbryF8tSDlKIkar7V26mSGoI9R3A2W4dEWcTmUQdTynHE3JIIEjMDM95
rBfcc8+cXayJg5NbRcDwyiQHc41wuN+eeCzLB3P0WJhQaYMg6KfGcrxo1QT3gmqkSqYyHcMl1IXa
XC/hJBqL5MqXzGyNFqL5MtW1A61orRMEvwZyvOE5QizWupeu5yxQuNBQp+AWmiNzc7ZUU+rIG2Fc
L7lnVDMa9BEg8ggo2MVCVte5HlIIc+cN4TFPsWxf4Nrc4XcOKOLRlzANhKfLaj4V6V0Db3URJMie
mSgeUuLnEOV8/yS+mvRtmpviXQbE9ufoO16cZSHuewZjRy2kaHv2dmX9K7fSehPWZbjpei1adVZx
HU8mN2S1PfXw/qT86qsZeFFu64uljNOrfrS8V4VNkTvKQg8fzbYHi+0ZWUxCxZxuWxk/23PAiCG2
dYsZ6nUCpngOtHCj6lFcLnSJfhL2bTjcZDAgDtJBYy6RBsaluu8B6AJMgFBrW8GwV4X0dKetroVO
35z/w2IDmKbtbFHA00LrXI/pXbT2hWzazsuqqzHGctcSNlGiI6FjgBShqNr1xJF+HcJkhe9Q74LR
bM9aLfHs2SCPyVIXnTM03oRhpX7C0zftcpcbMBIxbfS0cwA6Decm0IFtIzHei27qzmiTkJEsTC+b
NGcXVH64Zd//BNxnTd0nWssgsTDb+0uFMldY1Tm/UAzvueN1i99oAz33Ocnm18DMDmZfQtOIsavL
JnDXtGlfLZ9SeSsM2mL/TdmZNMdthEn0FyEC+3LF2hubqyhSF4QkytiXAlDYfv281lzGkkOKudgO
2Wazu4FCVX6ZL5dhjVOawOB8gwdToUE0zGB3qSIHN84XetpNct1uH36RmgdjwNaLaBXFhak+nNip
PtaFfM5WhrdducCX6G7d4gO1OLvGVpk/9gYHSrSVPebrd8pQUl+2G0RxlXpKjlxUIcoP3cse3SZ/
dLL1baqcH/Y787N3IHZhszlEQxfnjBF00mo6Wmjedqq694e2Wn2mQT2wWvvdLAjINTg+kKqRV3TF
08J0tUdoDpjM3YxFZWvoUu8XKsD6MekF7drT1kDGLSpgCEyk9o6RAjWlipl9n6j11pWTC5Ms0Fvv
ZHKpENXHLwmJ6Zu3GZ9/qimFuX4UuwXbFnPgoJZH7pnO96zhREDoQynG4zK6T0RIsZNNB6CkfF+7
8oE3tUgGIN3Rj2ql92Hk8yQazn62KofTRvILNsn4XKRlEVJYfUdMYffrjvLwzCw/4yuJseFTacMu
Ie4Yzvh2a824Ymoc6PTpTTM7FRg3edAyAIOEguaEoTQFFoi5vop6N3WgtprJzn4q4LrSEQ7RFkcF
e1ldvwHRIpRiOVdRUV2mYLyhrY4SUKDFr1PVJm4+ApYrxR5aNn+M4eOEiR8et0AsboR3Z22QMWw8
vLWunh3TQQZ0Rol730WgXtd/HDlVkWdxGTeZcyd2ZoJUcIYUHz9v2O2rYfpaobodV7t5skxlPUnh
DHHZK5e1fiTqln8otH84GGH8xbXLp6Wjq3Yzx/M4dly6qM+R1Kv+TnqMjNcJyJc6dEaymtQ1jY1q
JoLWGSJv12ZsjGjtvC25cayTIqVzUexvml18awbmEuMju/BvgvY1/EMAqpZ9DVO+TJKih6UcP/jE
i2goeO+pMTiJ1slPVtnjciCM6u8gOZLNol8I6C2Kqt1/6rm2kKBIE9NXah8yZfk6ACSNLQUDD1K1
52uGBQo/1YKG9hJTdY7wEp1U6wNPe4FGg2mXiZFRlNWxWNqAogH0WuNm7c30Zw5K7qE0FtQrZXB8
zg8nd8pZD7ZE3Pqmy1R86Lb6qOJMuQMTfVFpnKXA25+NfrqzB6jBFVT/iXJaXypga21PsXyd0OP/
nmzoIOb51AS9jttcy2Yezzvitw403l+BVme9+840EMMxGJl46hW/tAF8dY5GvaKnX6nwO6s1lJqd
jkCfcT1NNWDNNp3C6TmzAr36sIT9AAfhNI1vdDSf2KvOEa0OOvkZtAfwqo0HvyS1BPsHaLxg6Ocb
UCY9agacQsuaHwrxrGTzfrBa3AJNZUV7MeiRCWHtrR07Ae/Bbzzg2zO1mxWrR4jVNizK8qMizQjK
o45qBCON/2ciU8ln+piVW1AMtTzROL4fdO/doTl0cht5Fi37H+iEgXlLyOmbxji5lPcrwVfDWN5E
ObVYM/kq1LY7aMXCBMmdDgJG8UkrlbNsYBt7w0NL+UVYSAVrfycYWW5OQqFYUDYVYqc700aEuajQ
LB40Zwp3nNC5zX8MtXqlfzuspjSS29BgZKiOxqLa/rzg5dNlOyb6ZElfBXQ45E+eRwstRZYA8RSq
h+CgBb1aAtGWx9LczKOwjpoSzUv64RXGXdtNP2p9hbTpoR+Yq/fgtjAu5M1PYYO6qQYP/NqUx41V
iWgx6XNm10q1o0UiqK8DVZLO74gjzeY5NcmJeqwDgC2ByUwKHup1ZxfonuCN9AGmfw6A2AKWAQBO
ep11YPFlzfxelKaLuwACdI2obrXGs0e44GZ3hS+dtQP7THx+bKD1kNK6k2i68pprzhzUc2HFMo0s
T2EYv8tHI++0eG+QiPtG/ywz+b5rDE6BylXB3vOAKuQez6K77tWohnxsAZTFB0fzDqOeyuC2JEGg
rJjffahb/yXLskf6/azTWH+TcPw7BPgQWvp1bPSLKFV+f7dYgE/D79uvYqPfB+xmPEoe/IUD4tmy
nU+GPlLC1ZryPACpX2XthlLtn4dq2gN3oOYz5UHAxdz6WcddZSniqyRXa6vy0bZ1sDBVG6tacapG
Ww2ZRYMJW7JHIoahzBnCqRldAy6nsygrdDtYXdqGigl3tyJdkGWK4T3QRvm5gylMyUge96NgUqI4
pG20+92BdQMghYuvFBdbppRr0TgAewEmEghkCFZq/0ZJKZOzxnvYNBFv2FsgKXVMO/HXZMqDsrAf
2ATlmKJg89Hb5qfRxYroEPChxZlxn3lKy1weHGOI3Gp6WHZyVo3tDEmrEXZxJnYPG/oNqo3N+A3m
FQkgBTHcLbMUq0ExMscFopjmxZ1VqF8M+lSCXNEB3aY94hMutMzIDovNtnUtZwjxO0JO2npqIADT
gw27mxu7jDse/7DUWIM7farjHv0xsHPMNCwkWjy1uZ4QOxkwXsOtujMxiQSVKjtALssPM6fYzRvU
f8qOrRyB4DDfdLAwWNvgUWP147rjNsTEoWYXR7lKp36mpm7yqT8JUpXJ4yRqSF0AoXib+X6rnxah
qur3hGGpVGMTGGjG8qDaHT1sFvdz2mLhg1t1Vlhdo6m0zim2CJZCRnZk6Oa7ZjfXgBzylV0PMLe2
7wPDkDwDlyqam30iEsPQIEPykrnCNLHvY8va59jdJJRs983Js9pXmEEknZs+NI1TxC7cMZpWMrYD
1u4FSm3irjUl6w3HO2I0J0Wo8YjFIEYhTHLCtP5sde9uf3NTuAt734x11ab42oYyOdgPJjPPTGrU
nnBmYiZtNoFu9mZc94V+aEb6SqyteC6N8QlYtoLHpvpotYmdp1vOwa7niCsp5deAvbPzZFHrtcrQ
yPVboZptwhB0QBRNsxoRj8JBRd/apMDVjndB+sdjn83c0qzC1VXmBO8iezuuIb+s9e2Q1e1yrjVO
WJVOB32r3BXr2B5ksWt/OXDd+pR+OXqaOkqDSbwegQtswL+FBn5i27HlTmPAOx+ptsU6TPAEYJMX
yAnfLKptuG1g7/lQjhzNAT0uYufTn3gQ3h4nfSUCCodLDsb6fNg2zjO904M8K8anvEXurL+AfJlC
hYvtL+fm/zikcWLG/4UAi5P7NzmhoDQ5rxENYjbxXyfRfdGxQXWmB8yTlMMRxeZtXb63lU0pGF3j
bDIga4psQNH3aljDBQXgNUE/AobnKvf+Np/9TZRCHwOT4t7iHAQ6f7Xzp9vKrXDbZ3vCuF8GNN3V
UMa/fIPGbyqld7O98nRiXIeC86tz9GYJkA7VEAnRAao3ZNc/T9x4jGf6F2IvXzMNC4pOb3lUNYN3
UjYobOkK87XbSnqkhcTpMBn3+NVoAiEFGIHp+eLOUPFAkNFx2ILqVXPayPe6bh8dd4ArQe1xllPb
ynYmZ0WA2cwRcPDltFgYjzV69Ua3np692buQKSxerSXQkcSvxK+5ulP1q+7V8urk3V9s8L8NCvks
GDiTozH5PH7TsnaHWvXKHZEBey/3q6owOYvVvq1WE/8AMXrK3kaN4sA/yxb/8bI/Eeh4vsFhECv4
9000rr0zu+2Wg+rtCt/spUVezHaTRe/zJJ8d8tdddm8Ujv2XL//32xfMiQk1ibzILdem/yLFrk55
o5yJnOhoA+dmYFLUTvV6MeaNkZBZnrdUOFGfM0po3O/03LxyXJDAHOvV92SrB4NbwDVIt1M+cmnS
7DVH0EJtxPXHxsCTozqwbQbCc9zAf9XXf9O9+K1VkyZhJgqqq/3KENFd0Sm8wTQ2GKj7isjOzHeV
g8vUPapV/Ke9xxNp3vJoq+yTaWTsJHn0zv2LTZXE0VGXOVDZooZD6doHgwUXm94Ps03T4yhUui4B
hddyqI9Ujj1iz+MIoxdwkdNPTDZV9urcMKu2ntpJ9ydTyZ8EfE/2p7RH4SO/y7MyqlrxRVnh7eXm
8HW0U159T2kObpSvsLqri6BFzQcFRJGKvTswCwYIBCvjYVXT6gPZk/lg9zvi977K41y+TdlQn6tq
dMIC9CbI2/wCsFa5y2rlfpacwEoTBLTjKhS3eSt9EsuNaq1zl/Ew9NlOfQeMWgZd43wUvXVlWD4f
eqmBotTtJtpVeexT/mshxXd7EQw4q/mtW1FcGVUn9aZ/bnZ4ramzzafdQYe1aajVCkUcyvpaFS+l
Srwwg8dpt4AO/793ieYQK9OAeRk2aeNf7hIag/gdiiKNJdbUkGeKb2qDdzcOhO0LXN7+belSG5hK
f37dnzOpf8mrQMVgz9o4R7lHqAP49+2pVJ6RdsWUxqa2F7Ep969pP7nI6VvvN9rApL6D3zmWAPSZ
xj33nujvYUpgF/Yo+l3FYSQym3hSeVbSPTs4eRXCLu8Th7ygz7lF+pWkRnoz0meFg9R1BzR6mTem
NP13TdmMeKdK0ccKEBJnmdgwSOaDbKkRpKhWXTCQMtxOSt342xzpt5EFb5ykF28bswsTpV+mCKtM
JVqf58V1Mx3VdngrVGOLJne6WEr5Y59a+Zcn8u9PPM1l9MoNDfTC+I2uBqpa0llkupT2qOy7p6IF
FD28/fn7vH1dv3yd/HQAELw1lvpfBxbZoBUIDzeQx5w+3574xuhK/0ZT/PPr/MebIRyGudwDvUXU
8JfxHx42QUlg7cbpaqmg9LmLZ3DCf36Rn7HOf78bXDYE6El+kr4AIfnvizN1JDA91MW41iYjBtYE
/pTmlq3CjbY47PcBcraRo2acvm7GB696QrQu71rhmWTZiegxVICHQQFWY2hkBgtODlXWfOesuCbo
6cOrt3qNbxWY6wq88geV1gp1Nb1T42mU/2mxqW7d/UBZ7d9uPOe33eUtRKpxUtBwFN2yWv9+c4gP
Iu1V3YzpQR/9UuTPdr/m4VCk8jpU714zWkcup3eqDU6K4ub3ZQ8KtN4OmzM/NrPOkQvIUdw4wx23
bH3Icpw9cgU3wIMDAcjVAhRFfModnFC3pSVvZXJS0BnRt+ZhrebaV23ctKJ292haceZovWo8DV5q
hfNcP6/jZvtlxxzJyrhhbad6KkurQvY2B9CkC46FlgOCu3cydGqcq0yn6iOH7p5yoSo7gtrbcfvO
P2bZW6ei3GiXpAQumTOve5+hDYTIJGhUOtO7yrijgnJLMAfroRzK16mrMXHs1ocEhtqodRavmr0D
KaBG0sw66sGNgTYBgWxHl3VubqeiYBmqFfNNWP3B1L2npTS6qz5U18xWskOfCRlZzm4GjskZ26n6
SOx2AxHH6YN+1tJTMY7f7eyElax9WYR2VjxOu1aGoEb8iQ9uGJznpnDpCx0GP1UV5UmX88WhLQI8
ypSYg2fFpie+uS5bDqYE3c2csnGIzecHCgq+rDBY971yzjujk8gbRiMyWq0MTE62QbECbK3B954t
3Fu+cVMLEN7EjcHzZV7VD7RI5ezeSjoMFoRjYX4uh2G444n4Jq0JNdPrlINZDqG3uNmdpIgzzlTw
0kXBDotVG6aqeQN1jDJxOCheVSd/F8NOuVJmUVmejnQfDTuNX0sD3SV32a8yMtRd6h4sgM4Qgl6a
amhDKkbw2zY2xWZsYO4X0V5Ri89ISCkOrh2Hhj2fs7SMJ7e1Ir2jI7Urtezr4Jxz1/U16IePdt98
sxuWfKVfZ9DMi7xU0sC8NpvDUbdBsOInTjEiKk2wZx2Vp83cfYJE8JBKyhGMyR58SA1qWHSmG2Bc
J6Yz6ZFDKeQDPTRZMA/e+EKRyFeD69/wtuZpx4fGW00WAuQns1PWkOf+J1lUIrQtJ4L6Nx/41c1I
4rtOnNQso3TnOQhpvAvSrH8QKix9BMRpdrJ7p+8wHa5UTCxOup9mjQkGtfNDR6MKJ56YNHp3bWwm
G+Nn7Gz55/lWETiDBWf2wKSwddrD7oxNRE7knmN38zkbXMjaehUVbTFGSqPkj4akgVqjg0Tty0Nq
9hjxzb3z3dyrzzOc7dbSXz2sti5CJ7aZ17nIInZdBoM2hNtBoB2O2hjvNmXk1bIF06BvgbK32G6N
dwRUzV9SyzgwiSojVSl30BOOGztZ9mXEbH6S1MutqsGeGfufv6huB5bDITpUGpj5FNi+nGypChR9
lpQjlkyyAnbAXWAkzVKwP7S5C2ih5R2pemSvaR9OPT+p3Mvmpa/26+wO20HZ0+WYg7haxrS+9ESW
fKPRrcPSu25QsuFFJqe9s2UPwTCJ9cuUi4hnyFA3o7QWldV+GlW05M7D1YUffW2K7WFsdT6CfpCR
yJaj0Iz64nWLB6DDuA0aSY+T36ZbIFV/2KuHqtrtkAQ8VqNhL8wDivxLusjHribjlpN68D03jT2j
7322onQdcRw4AFwwQp02sqZ384PHurVNxNigW7+B49aObAU2RsGkFTqdbmAdPcuqvflBirtSf9yL
uXvHietz7kSNpSczZs3ZKM9gybCtwrnflra60iaACpX1JiRWB5s/Y+wSPPJKgObSeXnS53l5HFoW
ZMpVWq3ZTpit7pWpzO+6SRhX1RQXYR69ltRVulW3+Sz5tG1jlNgZ7fuqx7Y6fjFmtYrw+nBx2VPz
7OT/rLWgfdIxmVDYGiLnVCELrN1XV10O+uDQPuPSppK3XNVsiD/9+bFv/741w9sDNcul2uvG2vzl
sQ9S3NM2N7dja6W6d9u2Mcjs/otX4i7gxPxSI/acNBcye56S7GlHOP2KrmxP7IqijdFbktZSD9pN
qxIsr1NhnlSle5/IPvj2/NKqyKOORdbKKvFpsRvfDgS3/UFdQz5+72ysK5+Uxsq/roZxmdGpKONu
zrvQZn/WlolGeAJdtXS3k65lW6JA52YvwvDAoTSPEuU1GW/j6U7nVG8AM6ta82iI9WiLTA80QSR8
V7juF2ZsZoHxH8XXiVy3+DQs1peJKE1kyGk8DEZqcUl6aoT5TcaFvX5dlXG44KbP2KW/iIV2MJE6
txAi/avLkqbxn7+Ln2itX7ZgeNNRT/j+UcF+takvU88QBZ59LJStPMph3+5Gay5CZ6o1THzTdM63
9LlhWeREL7aTxrJO26p1dofWOu/Se1XN/rQw2tzqjKIa2pf9PrVb1qXVORe5HuuzMh5HjdkY83hQ
9FN+8Vjiw3mn1XWj++Taj3zaf35fvwtDMAwNnqVgu3BO/2q2mXCsqXsv7DifzJbjzf6NMSS2EHeg
dIFyMHX2gPdQpOkv2ab+RRL5/foGBGdxBgDvcDP83CST/2NgMrDm1utO8GWrOS1RjSAr9bhQNB5q
a3+5Pd//slv/zxckeOlxInBUCDb/fkFaTh1mHLygpGIiVtqivzLyBOlgMeZhg3/6G0TjP1/Q4REM
/JTQ9q8w0Kp1KcZc2LgTcTi6BhaIZjY334A3KCjYxffGhPHP3+jvJxKg2QjsuKewBf5msRX8m4Wy
z1tdroeojT7n87X/TVT6r1fha7spWYgzlqP/+5N010yxZqtxOC5nb0NTIjvYDAv+/FZ+vzgNS8fw
5LjccOZvrATSgIQpy463ohrAozxkQ5U6gFbT7rNqKoKFQicGJtdaWV7//Mr/8b1BBr6FhhGeNMK6
v7492IFpjaXF7MQFs/fqp4tJ5YabecmkqlG/Y2j880vefuS/FxgEAuImODlpI9R/dTUREqXAaXLs
eGFfs5hb4rBYBM5iVn46DH85g3OZ/cfLwQG+ZVxulO5fE/1dYelTkxp2XNt6jkVonyk+nh43UbmH
sZztK1Gr5XYF7c5+z0ByTjTWocjts88qntEAHOZ3VmQSn/ZGiXtZ7+ca3dXPVWJ+RMKRTeyyEhdr
779pvUJaUNX7SzUZFiaPtiVu2n+edPOuZsLyUOlqd0qBqKc9XSFCkMMl7szpa/auLlMsOunm8DDf
WOYLF3io6k3l0/pODIGkVrBo7QdqVUW/vDKHrlMUQc1kNWAwSceyujKLMo3YqNB2dZZwX5/Mx1Zy
sOpcJlN2IyJdEc8zdyVnEkltLbNO5tXyWNiNdueu7DF62bGrcpYH4/aXLiVA0PY6llUyPE4n6xCh
DQsDfUv6wi9eKOStlbb3+zq736qsShTc5U7ZDC9OP3zFzowopOdsusdRTyyBLEwLOE0h2jM5OnyK
s6ccykM76vej1l163ZJJnY81jiXPuttmL1bXDScCH979uvZsQSpqr8AZOuefovJcmjNBPM1hX4Os
vexGGuUdjdMrO5fI2ecunjDnUYJnh+bQXNxVoznGQWAdu/5CwpQ6FjAHwa2Rt+wX+5DS7Bi7+aMu
cYYoxmQGO26MYByWB92Qoaj6M1azLfwpMXdj8a7oGHn7kSp6jAJ4uOiMJD11UVfnQRk3endttTwV
GTkpJq88cWj+iDCkQawn+xrNtfqiWtnbhkwW4c28J6/9vTP+cRx6RrRKUI7XkHWAHZUJA+eliZun
yBxIsHobl0DlWRZEzn5Se7FanIrcs8bBG8uEKjonmtqKWS8puMRq7STf7epAkPRiDykF7iN3XY5L
ODAcQPquebfuFCgOafsgpbndiZrLY8Qgytw8GiUeUogI6A2Vp8XLbChxTllQTOczQUgLSXeGC8cg
7I124e7IxPZlKDvtmDZ8P0JP6soWJHaM7LzJT/SK12FV9TMtWIV6GVL3dYNBeC7oOwv1AvfMIBgA
N2LNn9ttMRKKo7+pefWgjWv6Ur0wRB0XSqYXK9kFrhsXrVsXI2UdUBHPQsFO4ebtI5XveLLatnkg
WkbkTilq89ju+xoUubWETpaboUrZB62A1rGrm+aO6uhL4REALgjwnchR0QFXGicrN37wJ+mdoi0s
Fm5AByRS1Fp7CQF6fAGWiflwZpLS9J28m4w9rI35U7FiBqK08YeUuvMEdyBRpHpeKYA75O2Lpiv9
ucFI9PNGcidQE/QYaIgA3hR3xq4kXWkggcs+o87HeZHWbh+mTiFFaW9qaBTdSuYVu07NYIozLaf0
yuSw08xYuer8XPFCV9MUhxzDJj8G5WbTlS5ab/nMrlEfO7akoWNV9V3RjCeEJ/WVNpgvzg4YviML
FhprZvvGQLzca3LtU24n/c0t0G60ryspm4iuMTHaF7y8ASE5msRkRGLKHnp1tiOgMU/1xmnMVeDI
8om9FcXKbr3JqTjVltDVadfaa+VSMY1MRBU5DfThnHrrqLU0+rCZEKZFpiXZXh10Sc/RoBFwp72s
UOsnNIpoK9P23M5T4edeioC87FO0FUTxDfOYlpoZZo3aUbLlcX8UaxFYa0P0uUQfzMjRVpokMMuB
Z8NHQVCvUCOj2iHbmeZdd7NwAnNkMELEoLP1pF+UItKpcnLmWdDXdJsMzUwLZWY/We2SY7qwMhBl
rNm6oKsQc0ivArdYmfAvWx3r5sSAUDcZu+qOFS7FZr4VqCsaQAQMWQ2guF0HwOhVoSisF0BTbrCa
4zOZYlwktCS1rqkEjOEbLCvHQRRtcru/YI8SvJhKzmbmyhVU0D9vrJp5D8I6AREANqVaHzYgkqMt
5nPKwsf7CTgomw9CdPnjRlugVb1RU6Yf97VJutVqOO56nHm7mRQtJGm8rTJWY20j2YhflXF3v32k
PaFwMmZlWK8oZM8t25dX3Gki8lw8nw3Wjjx9pohL+WrZ/mj28Ejx34VjP6CBWMWrqhEUSMG1Z4uJ
pDk6EeJ9WBfqHOVEG/hjg+/fyp45rqNi1LSEq1J87AyvIoEdOCpFeZkXrhuUtFsH6/aVJ5P6Wqdb
UFe9GgPc2IJlMx0MZ2t7U9IgadIe6tfDwGsU4mJoDPlyvqfY3bVPdj2+jxUe2+Fh03cRmq0CAVxM
iTWRPKyGubmMlMPOvfVIPtNNZgybBDjaiAOLylqVfWt0tY0pTM5C1xbUYMovnWmIwwCUgkY9wuv7
9OY2M+BK3lGlCWQQrsqfo8at4UHUu5XrbzPVRj2oBc2cPnRhAShpuKRtZ4VRnsVV5cU6UNkYA5zw
U4XuMAU7aEm07c50Wu+8lG6IS5rD5cYHuEGkj8qeEeaYYgjZa+1JWSbyYFVLb2uqWmHatXT5gomq
X2we5PGWs0GqoRNzmo5A9FiHXnHpSa5VmqPrZ3MHc19oJXhYgJzUAu8rz3cW3K5hiLr/U/9Y8qy4
Csd+2+zq24br8zuPlVev7ZpPsLHpIq6LZCm9z2XRaYm9s7/xmoEU4qY1jwPXMdknlQu857HB1Cy0
5TAc2y0dcB5/7245+64d3zDSpI9IkPIKyAYirBtnOPwft9w+MUAzw7mrh6gmBMPoFhexJDPgsjIm
rrdbYYMohLaEQ9fLG/mAhjqFjiILFjVlvuRiuFTZ1oQgAUN6+NrEng0cTvOIH2WX0z0mbO9crtic
FWs85hgO0LkE9Ow3rmnrOA7rRsjQfl5M4DB5Z2wPy/DoTbRs7ulJc5yrzLP7suntr4/rsuVf2uJh
6FEzPXu3zupWfsyW9yaw5HTaMmNi7hEe5WGAmnTBPXzEdF1AE8bAzv1Ak2Gd0kDm7Dt5dltJiLg/
2OpiXaas/+y6p4HgXMg1O+HPbym5nPm86Q40zqOQlxHpJMDA18VATJ7KlCxJZz+06XzRbei2WWuV
X4BRycGM3AUGbQMNxq+EKEH3aJBM6Cab0CyJzJxYx/SDJfDxWDdi8zBXD4aznKkPWiEI0LzbrlXo
3Y8rOYUCJ+mZwm2sh2gDSp7TCgdsMTRA4LbkNJ9KnBmda69YB9lwtqI/sIbqPmGRUC4vUhrZsxxa
/+d6jqO5jXtaWZrKS7xecruznXKl88RA/cXhtkPGHwNiWuwRViNwDCqMUeAT7FZz1Kp0gQ6lQw2p
U6Ck1+i66eZjM9qa4k4xynejYTPK5UzhAlqmTvr0oqL+MuYIHcGTb9oXniW2i5GK9UJbah0tH8rJ
6FaXmsvLL6EI+6utvVbLsJ5tq2XR9m4El9axo7ps37DT4nPLPEbboGzDcqVYbUrTA+2y/XXU5+FQ
jd03s6lfeNw/721LD1jFQ2ioWL7wx37aaEPPmG+D6WpZRivjmb9vVASbfmtLza8L+ggVnWqkUixL
IA3jNG6fb1vusmWX1y3pS7rLMXJW3KtTbv7oeu/VXPpk0SC95gRwHxrJZKTC39XraXnOuF2pgRR1
m2hNc5708Y5o3rfW4VqbDEGvKe6b0DRkwSSluc2ixjn8uWjmBh+N2b03S/5j3S0nKPN5iytaQT26
XcmEWmzLjBevHs+15FKtKX7TF/ao7DnOHGCPkK/nI1PO2qVjshmPTu+hekvMJtn+2SoJ+GBxZool
szete17GDHwrVasHwwDhbaTlHO8ZsyWl1PDYt+Q04Xmy2yJQNUzaBM0Ex3CdX7ceZuBGXSIuw5xb
2+qc057bL5W0RNLtdn+h/fqGKHm32zG/2mShTrM0OAZ1bG2tUfyT2fbDlkormhBo/LWvbLblP27+
62QbF15FZionkmk+7uWs+D+/52KZIGsT+6huW7qs4f+W8jSm+NfbAbF7mCeIMOODkcJ6msXyl0zf
73kjtCkLmYy0tWtSOveLGGDPJSe43LpJf8WzVxtv9mC1sVmOkZsu+NC97I2BlRdC8aA9nr70of/L
cR0f1W/HdUulLe02N3eJE/86zx4bPevwS6gxx2s2NWZO88iOxXqxjCUCsj4fpltn/WzSAKXdUr3L
Zom3lMtLqJE6eZSw1DVWEuqE8Rnrrw09oGFq5NmhlOCIhvwLiL87cL3F41Bvj3lvDRTB4raV5VUM
nfukppSGpTAxFa00HoG5/9CcLDYFSHXfzgq/gJIzuIv+zybaMKub8tVu1le1lSRgdGN5KvqiOyI2
Zwl7+qM6URZtjcr32vDGYzmPb32aVk+GLt/b7FLOw/xZT4lC1IwcI7JLRmyqdRULvd1DT8tqKj8r
7xMu4Sp8yXJhE66m+lGsU+D1rUrFbWVy5rfuBjefz9VCf2Xn9odxrL1wKZeR+Ei2BgxnidWs5Cwy
KwXmlcJVwqx8yUfhXHX3ltyk34TqYR5u6krv+0KddGf6aJbKpW7LHRTAC8MBcW5wEhNsT5PFq/jo
7fIfY+T6L5TtqmM2C/WRXcDU26/12H0GHnEdOSs/Vvt23L3yUTX38UG2+dEzcpYOVz7rub7F08J5
Rlemq2YVzRFrQYbRiubD2kkpblwJh819syfjMJuhxbOdzQGAGRuJxEZrJJ0dtbsTK/iIXptmvS5p
Fg3N3IZUdK3RxjyFSzmPqXR9kxwRghWDZ7Kb9otXmuzwhvEdirlxhATwDgUVNtW8mdHSYdvT2wXM
jtqTJSsOhlmnCVRqOpYFIn0pcfNxgDRXFUk/t7dHW2+UI1bkqP5UcKe+WJujBfq3bsiKzysOmftc
WSm7NbBd3TSIncYKTPFdkFv6Z1r36osGOz7GQy7O9i2vY+1s5QYeDAcWlfa8a/Z2hLuU/++aWugW
R6Zsedx2+761uAfslOV0wTq7m+PI6YBgoqcoVkJ8DMo815MxMZxTxrm9WuujttwN7bwks2s3sTcp
26HMmjawXUYlfWdkl3bTL5QDaffC1RixS+X1fzg7s+W4kWzL/kpZvqMa89B2qx4iEIiBEWRwEim9
wChRgmOGYwb+6H7H/bFeUFV3S0EZ2bctLTNNJomIAXA/fs7ea2v1WB0wQehrp2BU9X5XUFsEJL+3
BeElLKjYpU+OPmkRuvzSI49McMLgyOYgcdVwHWM0B1fyYhkz2Ck4qaoDZGMguWDWbpKSc9r7l3/b
lGS5IyBNZ4/BaHQpPHFVSp84ozteqoxXh7x9TZmQrNuhLNZVOD28f7Wfq9jvbxaqO31yUi5MFrPL
HmilNkljZzoSF2VknTJ6N6gogZCSX9cK6bjGwHixNu5sMEZX2hQ+tZ6qrNEFjqvRqqrNXKtikw5x
tWJKnawqDQ9K2dD+UVQ45FGvrvPJHFEus5G2U3xjWOlwyAg3n0fRb4iuTTb0QZA44gMIRmJMU3ei
sCFe2qSEsCsOlZlXgcIbibofuj2ZzmzPirRoJNgvRBZUeE24wfh8Yu6y4fP7nw+CmDd3A05TDxUv
WiPkU5dgzgxRbgSNBFviGKpX7uisizLGk0HuxHVP3jDEccCAhIkbyguzThwvaOXWUH4rMGKK7edh
5w+TO67hif0cyN7I/HsYxQQx5ghRui4GDVfni/rOz6vwrk0R+ZuT/gpq4Ae5T8xk6b7hGJ61I0fO
h1prxwfTEnXg4ov0O8s66aNlfm6ATa+LqufHJ/phqvDtFFiOVujvvjRl0j01JyeG0SU8q9yHzK39
RnGuajl/imBTnMfFZYAWiklJroTHibG8T3btFFgpQozRqeSTPkCPB4WZweLXx91ousOhNl9mgJAQ
71Lt2bSYRdZa152ivrEplwttS0L1eRi99Br6Gj0PKeMDI2KfoNsSAxGLS9dr3d5q87upimq/Ss1o
mw0mzoZM1tveZL5q1UzanZD0q4YQbH1w5XkuW22t9c0XK+ur27zI70177K6xAIQrCeNk69K6mx1B
B1e/siSb5ZA5JF3EMzKNnGKVM9dR16MKpu06Zrda4wx81nJz2Hs4ljbG6G4xVPixYkWBLuz6YMbW
VUwbfgsMlO+ySw+Ipq1zUmkHxRjLfY8MIXHC4mDgwkXPYNGWd8ezQ1gQ/nDSv6cuDDkdh7rfAq6D
C4e6qDRMxafAg5LIF5e4abO3heNuUr9gSLaj8a74Xlu+hInnrrJCHQ5txm1ASCOA10x86mmIXwml
DQ8TPEgOhfKeW3n6xDmHg35ufCvgEl4Bv6RjbKgHa07PuOluorZyd+xU+WqwtG7j6Urg9tm0tsvS
WaP49CfbKh9mo76ijC7bNjk6bvcMSgw7cGG1fjn1CHyN1tqNsnWJ8MJK21nXhR1jWbGuUlyEgYxV
oKMjiDMiFxFuFdaJVOr7KCsNvBskusskuh9owVpz6a10W9wO5YRqITde4yVbwyk1RrBXExF08DPp
JCoMSHLGu9sPHvC3UxlU2g4juiWXkiX/YrU39TrqVLMaAweZpA8dQTJqpuBrTbUA96h5+yhCZ1Oh
EOWYZ5+WKjzKS6YBuX7TTwPFqP0hzP2tAhuIu4oMma+Fwenl1NRsIhG3VQR5ppqOTd8SeG4VxRVK
CGHGN8DzN2IqERVl0Sc1BQ3ohGH+gWafyeKblQ9drgtK5yd+Cobu7/tgYiW2EeY5cEhTKGS/6JEf
e+O2WzDurl5gk8tN/JF1uQb0S4tjZqTAjV4YI70VSiWtoKiV2wEkWWn9oJFh7XIYuqRJjSckQvqI
ORj9Vgo/APfZmOJCbXDjuGMDjh/ld+ZaK1shQ2LECQ2GtZSbUnXGa4Oue9nFR5x20Vq3afKFNAnW
sj5HsX2TRJq67+nx1ukAo8GFdJzICtWceVt6Fi3S7A6Z3oRzqneQ+bo3iA3NvakYp352mFZFEhuX
9TA606Gpyzu2JNrqA22mov2BlX0+GBg48oiQBgytd5A0xW6Gl73S6+E7XdpgkoLuBiT3abbwsnRN
jQUc2BB5BMla0+R92Ou3XlTox8x0n0Ci11hKu2nP/PFIAX4jPA+XUiRu1cVY7jDEFoiVfVg6NU5f
69kdBxonRW6tbb1n/ADeGAKGfj9oiroRkYppdsBn2wONUKU4ECCRB0L5cHb6dlCMfcbGE4xu3FnO
SL/fHKVjFowu2B8KsufrEbbAXBW+U7fsYuHWxhzIckHWyMv7j6tuvX008AjpKmFBxGKRyXIh/1WL
nv5Xro9BOVcs5K2B6asIOR6b80qHpI85C8u804VyY0j86wVLi0uvLzDB5/rMQf14MDlp2zQG5Fi3
d8BDbzrLUTd1SVCn6W1dTWKRJkZop3l9v+sTZ6AKpHHXVsiYRpybK70Zt6UiPnlTWfh6rRIroM8G
lsqWe9+1Dt3QlvsZ88nKMsDOAazcpWOa4UEpqKza4tq2y2BvKLa6LhZpY9mSQTGlY75nslVunHp+
ZA/s92ZWsvKlyOvql6ked+HUPY8jHn1pZkdH06vrJATukCSKs0+6EuaSDvdbyVCGunZTgqhBBdbY
5biP6oRkbNHfedp820uvXUaKVGgKykjIikbQ5I0NBQJbf2gozgNwy2NdOUiG7KkKUna4DD/SDcjZ
naobB7RTAxqchd5K23hfOO1taXkNxswi33jYnNc0X5FMJQqzZ8O4yUpBX1AtaHK5HCYKDMc5cU7h
IQPUQUdwqfpxHkgyHw8SUAE+bvVkDICPp8raRpj6OTCbTDDMZE/ODW08Ub/0Tf8qjCxbYSg6KWHd
7sI7t2gxjuiiwjByFGqUnw2AOdd92q+HRd9j0Zr3NYFGq5a8YbejD69FZKcZyLC8iXI+KvLCz4gh
pMzXRlCi9tckLcJtEg3HYbGceHGp+zY2ksbEkicXTIctmCo0z3UK2wVxkbllSKnNBRGwCf/RowmA
jmGCwRBfROjiPJj6IInPXSbFtUfmnW/PXruhsmjvSZc7FDm8McqHq7ZgsjJ2qTh55QtfhMnBfbR2
STHukUNxl1YMIfgezeNgzEQqTgx8KqfbzPbwyfb8MDTMg14h5qQLbEK4CLTO69eVOcVHAzNUmowB
tw5hjL0d71VTCUZkYr6iVCmN4/A86FoWKJ7kcBomKmRXIIlxp39KybndTyDJXTU29npmn0SYZkQE
mp/KUGMM1LWcAGIoyY4bb5kgI050mZRIJ8w44qH9m+BXrZkeAnRFG06Rww0Q2uYCOtHOpcfH0swQ
GSwn3mcwIoNmKr8yOczW3uDJHZa4NMKjUgG2JGfOxiWFjjPPxY9BVc+eOz5H1vw0Dc5+6Cby5fL5
FQcYBbAe3dfey6THp1YTxaNldPdOoucHM8MXn9e1fhhwYGtUVhxzjiNC1UYxYPMN60bv2BA4hLy/
nr09XSAQoG/JYc/DCXKpx8pUa1T1Bky06PWBIxQbbWGDnJSGAOyZ0Tan0f+BBuwP1kTAOSDMAMBy
zTcwUcwundrwjAZ5gkU6D0NU2Ai/gChaAeaXXZbiTu4kW0zaJt+VAqFzPPvMD/Ai0zbtn2QEXEGz
GCSVMHdA/65qoENrm3p0pQpla/VYbxMU5F7+WMOwGBOSr00CB8P+u6qn1ioKo3sXrkNa6UHXNIj1
u9haqaPydWioJpZS38geMd1GH5yul5rl9+Mubx1ZtcPpnjCtS3UYdu+0hkgyAs7hJIewcEsxvZae
ghngFA0OaCZ1PL7/Hf9BVArDkzAzDfY5bqdLbFxt2GFYe/UQzG6r77KoIl5iclfRFRJvAvus9FFR
mAsCEN00nrpqYQyshDMlq9pDZEnzZYtD6omfkbHVsV5Nc8KgAj8dckbTb7zos9ow8lF2IrS3bdOe
KG3aVZW363xGBoRMh3nBfU4i9hIDSwr7uhyLF5k5ajCN4Zk+4gz8hD+JEOPRYmjs1tT+eLdfxnkK
mtTpWVVyWpYq7u+KCTEhh5xci+hGT8Jzi1B1W+Spi+TeBAU7aIQfEKyo25AnprRtGWmA7K4oGAIe
c0wWTenL7p6zkBpE8cyyaCgz0R1fcYOLDyRef3i+QKjCn/MWixs0td/LlHSkikf0OgRJ3uxmLzuF
oxcHmtO89mZS+PXYf/Bl/+GCpg0Ul3YKURP4jH+/YKbOKm10jhMsK7459JIp9/QE2733abgVevf0
/s31h24VJjI6QET8Lk66n+kXv3SrtEKoHNHzMRjAfK/c1kW3Mn0Oy9kIcMShqZliqPk9qNYF8432
74MV7G0hSDYN/1CPuQxjL/sj0qtT1v52BLdddXuzV0Nw9qRihrY/NvGdLijx4xJUCRrzD8YEf3iY
TddZoo35tOHSLqXiL29dqrKmjdCNgZrk8coWa60rlT1v/8nTB3VPdu5mqozn9z/wP58X6Qb9vO6/
+kW/XDSKtNrCLDIG+CmW2o+qrrKl5v+3r4IOc2GmGrQi3/j/2W2axmzEGIwWzb9xTJi0ctO+fxH9
7QmPn60Sn6Y6iD3ty16jgpULjUc2BnY1HM06/IZ/lzGL3hBKJbXmXpfX+Vzca1FoMahPbma7jbZa
ZhhBalIIhdUQsYIMKxwX674PxUmb11VbjA9hbWlr9EIQtcLwgyPAH56wpWOpamioACT8PLb+8gWY
YyiHtlaGoOaGGrGnrWIC4llzQBghkMGCln+EffzDPW6jnGKXXsZSjnlxo4k+Je4oGYdAASUEvuWL
mccEznb2fZwFavHsJgQQoyv4yCiqO5dvFpMe8UuLORYnO7vHxWmHighv6EDCxoiyDOkjehYFyVXu
lkG95IbM+NA6nfKy75nE4Ad/kV0z76XtPTOORwzUj+RDW2I4JRTkwWRQ82JKK66qOfvUzONyZlGH
xylj/8e4RSlOQgXBBWa8bxKv3oxNdEVaT3gGewqRnvOMoqnP3BzrSGu4/WMiiFsIIjQK0itSGB0S
MrVxY8px9AWJKH7l6skKuFD5OYM8SomxVwptuqkwT99Nj0B+HL+JSKIjAKdezWHKI8vAILBstr/W
nC1ahsIKwtDRV4rq0qjqVLBIIGhXZTNatEFMco5CV38I869QeBK218gN4OT0awAa5ZUCoo3gJP21
6NQnORm7zEmGsxJVzo4JKMNW27hrybU/qrXuHE3D28QEGAVabZCWqRebtkyi64oYXVw1YlekAB3Q
Fg2HyiSMICzm64hj6n6Uc7g1zNdK4xTKNEfz024o12qizbtxQMqvdWc0heVdgeV+AwxC2ZcM4xVa
ibAawpVnp49mjw+ywBq8Sqz+Frh2tVfVfOel9bTxGGBblXv20IXSEk83SEyzn+phmU53HY3Wa9Ua
bked6MTImzduXanX2TD2Ky8kN32xzTMo54RqS7w/Ip/XSHc+6y4nHa9Sqfoa+1OrdusGIdCmdq9y
sFxaNG9IRB59mTf6wRFEjtAZqfq7SAv3EdKNTdKwLDlo31c6B0sNJdm+QosTpHgs0iav1unI+UHV
GZCZs430jHMZCoZu3BWDGsQynneh5no8v84eDSLQktrYxnUOotlSyp0T2muDUKVrNZ02mlAMtEdd
uWfBQmmoorGsAL40hFlbjAzWvS5Kno5Jecx7sWfnTQ/u4EDrgd6mRCcHwh4pDDZ9J3FslnOamLxw
b2TDj8QK9Ss36eIzEygPOQQimzRHvjw/KgnG1rRBiKTPBPNEtfgkaMHeKvqpT+1sU9HF2yixVJ70
e8n56ipMUMOkHCIbZT7DYOv9wdYkxn7kI7STnpNMKsjMyS83h2kPHyoYBjvc2/doadimx7jfkgq0
BrtqHomukNsCyZZuVtDAtPHbSP14mCItPhlZ4Yf2kj/ggGRL+kJbydyWTBOHeqPHJnd3WFEkRqtW
FeFnfKN7ffD6m84LgaFlxDG5DqNmYoiadW1lVpAiYKOlIvA05Q1ZwjK64xlG88XWvR6z9LT06ovY
EFdEQp29zi7PcbruSkbPHW2CXVurPuSKEDXaSJ5f7HXQHxI2ipliHhXTfJvXdrhpNSBDxG7VsCZt
j9dkHkkEiE84pM3EEvt4CZYPsVwvjGxzW3+0e1+WDAzWOPrQt2K+ZwNIWnbEXzaP2EjBRlqdDIqH
qWPZFPnIPUS/iTRyQrfiQanWYBvrD7bzN6yD5boL+MSBCUK7+fK6dTb3ozc4Mki6bocRFJAGssUo
KZL7LhHrzqoDBTPft5DhlzMjlRMDXVKs21tV2cRxo9xPqtVcp5oNzjMbyoBABiJn0q/20JANX1lk
HI0QxJwIsfg89/MhBO4UGMia2L3aT5K2kE62LKbcrgZs0NqbOn6GXHhtJrS+OIO/yKj98n59oRnL
xvjrcYu3jd/B4n9k2yGmuNg40xwGQGZUkjSn/nmoOUPgJs9ZbqZnzcUIm4VooEa72PYEcclGl9ts
yW0thx5N5uzeeWF4H7FzIVsCtq42BWVXHt/FURrS+W3pBESIXdMC7TRUDTdoqyYw7C8e8tIDLWI4
fup0NDujhb4n8FcNg7kpCh1cnhV5q0JkzpWhIeCyB6YNqeJA+LJJB4lbRxwr4xEJOu54cjaA+35P
Df3oIb7+BGP34PT2C/j8/rq0vfFoDea2rVk/OnjzWUdAbwQpOlAUx1k3o3dX5bZxcvr8rgvVccfU
fdugqGALxUfIM5Me4mreqrWE7Ie6d9+E0FvZSVKWuGGjjIIYodD7mqgcGiGsJz4CPXgVJtILj8Z3
YXBMjvX8rNfhU2+Xd5NFinoldY5tQMlrvoA7sy91BL86Q6ql8cMNcgxp3qB6OhRkGsZO2+w7S+mC
shIlaqBDSWqSUzkrb67pmtL3TARpBYQrjOgYtxNK6bVlVoj2xmrYCki9G23qnlAs2evQaxmRm8ON
kcOr9ZCeQHLsLARP7o8JcRztOoCDSjlxTq1ux5S3V2ddfUK9DOFSFTpb3WmJ8dmnJE74vWI+kuOr
khZIzTk093NYuPuP7tS3Nyq8Bxox8DFUbFwXdZYkSTjpMJYGWVJOcENqkE2m6fqRquxjM8UgXyXa
2qbTYUmd76xdD5GYD0mU0ANWd++/GuuyLud5WTrcBrnBlOawUX5fpYS0as+0ehkgo5GrPgYjM+vf
vVB7dZL4oBTAKm0JRtuoNMEaaUcQqd2bqPc65O3NS798s7j1a+U5DetvKS7JthqA9AjrDkTjJspq
saUneS7y6oluMjpdTUFmxQ6QJfK7K+bnVuho6Z3yKm3h2zgGq4pjEpJTp89qXL6kojDW6pMthYlP
knRHtYmfLfp8kCKw/khs9HlHFHe7z/X2VXXNV9EkD+4smjUJZ4dU46l9/zO7lE1cfmRLCf/Lwp73
YYvah4V9XMByyCsb2mlpdEZa/vn9K705cf+8lGs7qoVnbPmifr8U2Tscz4pCBiJyvkEdXbehw8ez
9DF726XdS+MTYqmy6XqwrQPW3PdfwOVpZLk+fLWFqM8sCKPj79dvgA17cxzJACExxw4q9qWweckV
4xbbBPcLyr42jB5sEnHev/Lyzi6WcyTxGBzpqDCA+Xnf/vIhEwYu2UTqMoC4z+mvUfcgC7ChgMZ4
/0LaH96jCURGNTyOei5Hvd/fI1yCmlQsWQZ5Lm9kPT3qZfK5tIDFqbENZcFo17KS3RZDobJCQdcu
56NwLgGjedccUXw5kQyVwY+9Khrr7KAzXJbb6YNWqv6HTwSLKf5WjqMuHo2LJ7WC8sZ9h7PVdpqz
TmSbiRnC95J65xZLHWSq9RGO/0rDtMFQl/TNDBWglVMNE2j8eVTcaU8q2Ebl6MVb+YrubEaenw6A
78ADGfptHWG3a5Jo3MNjMk3tg4bom0+aCZrKv9DdaURDiLi4m+siq6LWYx4BbEnbtHb2GhXL2l/a
hzGKc59ME5QBIjfPM8FAZzcRtHWXHFqx1a2XPIWsFuXS3umO0G+QzGowmhDsjv2H98TlWXh5pUs+
Lr4N2ILaZRuVUFmp0rTrQfKgZWiscqVOlhlo+N3X8WZ00+E8pjW8je4JwcCeitregnXHgsXBFM0Q
e1Re2NqKFL7RDg/v37GXbaF/vTg6fnQkABNdPpQV+Is2pHwnMQHaDAU2iPOx/6jZd1lP/fyiKGCX
KGQMpJdfFt7JJAWvxDa9FDHu2L1OoSBtIQ/PTSq+t5ayrRBZRWzkg7noXOR49/77fLP6LS9Bs1jx
bdvVqWcv7ngtBg/KmtgF2GoZZHectj0X1G4VQnIwm4yiwznHLRKwwuWQMoYMwD54CZfb4/ISaIWY
tDtRbryRZCW5HVX1MHeBMxm35tSQG1wuGIkhuqob9OAzYl8GCHPsZ1PirJBrWlsrf3KM6SOx3psO
2s+X4mkGiCibs95lf0YdiLHVq7oLihiFJjQe4h9T/HD0tvPt2CpfdY80nIbMWVVDkC9ioz6C3kE6
HN0mph1vtKr8DphxWwjyRssM/f3SAehIa9zWUm7aWempaJ0P48X/9BkaNDFtLPIWn+ayAP+ylDM2
zmNpJdxJ5HzuBXMFomX7jRR4Coq5PEmNEfHgcTrqxFWCns0yTkrEvfb+d/mHx4Zvkjm+RdPc0y/X
T1TSCqQosw2QUOygRcEZUYL/n0sQWqHZP8u7pXL45Z12DpSoQqWFlmT919QMV21j3rx/ieWe/3Vf
5C7gVkQmqDJZ0q1LZ/egONLSGrcOLDM/uXHSYPDQj0WY7+ux2fR2f7TE+MFevLzsi2tC/IRyoNom
q8HlXpw6TsTWQxXQpWCQy/I1Ic/HiBn6Oli+3n9/f/iW2Bso4oHSeiiTlpvpl4+wqpUUzTaRCclY
/FAk4gQn/++a8dnlYcZyEywVjU1J+Ps1rEERcU4NGthkVCMBSYIcvPKKSjzy1W7yTu+/pbdfGZdj
N9Fc3bZgyV3cFULLGkBPCqmsqftCJ/EqrvFvKAZOM8JKQeiSmqwR+fj+VVGUvfnaNIvZI/12kmUY
wC6b3C8fpVQTL6clUgXEOoPwDZPpOBSm9EdiSDU7Qzo/D8c8Yk4+OGDye8/dGEjyGfmjZ0d/JnbJ
5KjbOaWlhU31UGIFXfWdg6laDneMfaj84yy9qiP9GnMzWCScq5sG9eQuKpnvm7ryoNEMKGbVgehT
eL4atupN7WXzvo/qV4wA9U3nhOsaUAldWa+8TsirQr99itEfbK2hi9Y5GsrbMtKI8lAelTS0b+ex
xDyphHcjAEmfQe7glzYdvSgiuKYrBSjR6j7tpynotBYkLmK2sUvcvaLWK12JdN+MlPA2dER3aCcs
yZb6kEX6puQb9JXBAIlVh+LYYS3wclM9uWWsnbyOrvssRvvrbCmvBuYf8BQUhqGbbWsBp6IJHQjn
UjGCvuU6sSaeUdMzlBzcmzRXiXDzagxLjUt8nyoijKU4siM0aFE0jGuF17eqBxW7SQuOTc8U6Wez
WIDQFpyjxX6zHEibxVWq49bI++GQeIq25aRdEI3oe8sMzl3Q0sC5rsF/Mwd+6U3Tt6lZ07zA6FDz
3diC3SFviKsxMNBl9PKCCisaYaMIuup5JRowUUuwJuY+cF9j2UECAPrlM6CN1zHhpGtKN/gLjWwP
xZCsQVrwASQSy7QuPo0mfdvZ8ODMp73Y1XqQFk7Jh0eAue62t5xlghqIQxCWKGAU3KArIDtYhG0+
t2no53tjYRQs8Tb0M4Zdq3p75sDpbsI7MGhuca1VUrnpFBPbt60/o8fgY3NxyRpFD1kbx/fUbYVI
s7X2SYsZC4wdrkNlobDDrd44el5eZ254nUYkKzVWZhxBpOVqsQWrQDM60X3HRBGktm5JsCk/HJXB
GYZmu4s8kxgYGLYnMA71znD7nWysh3lulTsD4ALz8/QJv6i2JopH9zWruC2FZQQV59GiN6KzmgUS
0/UaBoh6dth37QHov4esZFMMIdMPDpWIWBO55mkeMGbpcg8prTtj6fySethmTJHvaddpSF6WVNmo
BVQEAWPuGHYMs37lxOb395eQyxMH6ySuIyShP3dv7VJ4Vwhm3UVvVYFrV+Fm7ixtpcr+q9txZ75/
pT8sVQQVLKIFeCXU3hcrMs9TXaYuV4oy+aNzDYVZMt1ju6iG1WcV7l+nfKQ5fbvRLBydZQ8wTUt7
A4FJnbCXCd2rwGizzM+i4U62y3PSIJnwFqg7Cdg1Dtk1ymLgAkgW8HMzZJwg1tP12Bf6RzPSt9us
DiKckyihf6DBnIutD16NJ+Hs5IHmYqL1pvBr1Vx35JDUU3l+//P+w6Xo+VA2c7ShFXW5ow9hXhgi
pAfJuv7sTOQO9cbOJLKAZ/z5/UvpPxtav5cPHFbZRi3AsKruuBf1X+XYVcMeEAfNgu6Iy+oxiSac
l1YeLQE+yLe0elVETrVT7cEXVqsGQzHQ1wGaX4f2V9Mo0EATo0JKdIbvqfpSYi3dwZeFKDlMkDt7
WV95ZvrFGrL2QBrM4GcLuCtVF8Zk7AaZRC8o7GImin5R3MV0RNVeKj4b1peKKY1rNND/BFBE+N0N
La72B3bA12ki8Ty1wY4q4gyZYvF4ApWLeE3Iu30NGAOGFflZT1EEDKKa/WFAr5cqzFcKRQ2K1lyp
tfU1rcoowIV8hp+YrfDVAk9UP0Nefp04V7A2a0OQq81BwdABLCK8rZwyodG1ymy7Ddox0VcpBlsc
4uJ7l9g3aIINIoUq7zgb1k6i/R16EVi9bRMbgWPETXM7UCUpL5HoAikScyMqSDueSOv1AnLJuibd
t+6AJSCrdqRMVKchLqy9jJwjGSWk6NAW2Vi9S7gWdyM+sE96CgFKtTOCFUWuctLJHT8XmY2wevgs
K1sPGlR9V2RA2vu8ZkjE2v/kjJJ+ZkpWmRttFrv5Y4U2mRN99Tppkb4rRJit7YS+RQ4ZuVTvkiFK
dliutFVXYWLx0jI5UKGg6aHlBQWn2Cma+a1l7T2aEu/dZ62VyoNTspJrvX5t2RXeabU/FYbNIyQN
5Vp004Mb4aIOHVv3heNPuhUx1saNYN3hTG/2cWm8Is7srirbQaFJMPzOGPO7LMKNkjSje9TrCSuy
5vK06A96BbMpqpEuGY4jtwjDD6BgwG4KzN79lJgo5EtMk1+JZWoDJ69uW+qfK70Z9o3C8FC6YUxV
kyLSKW9cJmA+RcRE31uaQaoj/kYxVN/GU5CjlRvSyC8wU+2NQrmDKrowZ48ojcRxMOG8NDO1cerQ
rWHHIgaPYx8foA03dubR0LocqjacCGP2tiW0o43aFQ9xS3QaMCcKIqOTa9x+PIW9RhEQyx+siOhd
M1ikgNqCiAgtX8TFntNUt21qfTdrkcSJgVNKUchYIKmJfTwB+afU1Bl8NSc5zD/CTnvySplfl7XK
MQseNIgSomSs7Huay3kTM2sgzc3YFVROhZ5bR55PZdVizVk3cpSkrACnM13F23aT8q2Z5GPWGNYN
0lecERGwofeXqH/1c35bosj5Y3xEmwM7HvR+4/dSOTSg92P5TYOWc/U6tXiSJVRQqFj2upziKwFn
ZTfWaodcPoJbbDaESIAfLtSS/+TWXSMswotSsVfLJifMg8xwFjMl0KQ4o3uOV1OtGSfbWiFD+MIT
zqfcKEE8u99ojgMnbuqdqWhMW1zniLagWiWITPaVkSZrhY+M0g8bo557p3Hq5ZVTxs9O6/5AHPbD
TuSGshKrugGYgWHpqVRNgB96y5irBkuQTA1x0OITKXnOVSRZa4cqyk9Vvu8BK25HROdX84ibIe9f
LfoC+9mYHxQXEEruFmjSGxSykfdDbZu1YmTl1RiW5a4Z49s8cbSVMc3NzjP2wlDEddl9ptvwyWqq
5nZwFGhXSn+Km8RZowxisjCquGWVKMjHDl8wGT2jlnrX40jAD4oh3UddM21MpYF4lcXFTex9Hb3n
wqi/JFRljlfNezvS7yxVtNdqosOKM2y8aXnm3upwTxBhqeuycpObkMJ71vOtyVncNzvnOgtFelNM
3oRViWNymdQNtRdi/Epxt5MdvQyI1EuEHyxrrV/1LpSeDreh3WRtwMCIKZ5nNUeALB4IHOHis+qJ
FlLTpSneH6aim08RAJRtoavbyanlIVfdcKv4TenIvZkL/QPnqPWmfAFMjmABRYPtWMBDL+/YXBTW
7NTobGbZkKYle8JMiPAZet6akddfzVaMK4nTd21WiUWlboM7Afcd5sqzwfO1JTc4M1PchEVDLA4K
qKDAGE6+judtavazFoEwLdfukGHuIDajA4M7lndkDTd3oikOzoAfQjNH74C6wrtOFtNxET+AI30W
3hiBCI5XZWbezD0I19l2m/Xc5bHfGARD9tPYrYfUBAipFNB7GBYKx9RWZLt2flGON2EjbHJcZkgd
1bE1OSQ4KUYewMasDhPnwp8rwP/4Nv7P6Ht5/tej3vzzP/j1t7Ka6jgS7cUv//kUp3H1/TV++Y/l
r/2fP/b7X/rn6T54ePcP7DZ3m8s/8NsP5Lr/fl3+S/vy2y82RRu30233vZ7uvjdd1v68OO9g+ZP/
r7/5t+8/f8rDVH3/x1/faDi1y0+L4rL469+/tX/9x190EH9ZJJef/+/fvH7J+Xv3//WfxX/9Z/SS
vfk731+a9h9/KZr2dyDnGHNg/C8jGoPDw/D9X7/l/B2PLxoE0IM/myzcm0VZt+Iff2n2322aY4QR
qB7Z0cxc/vpbU3Y/f0v/O6WojvCNeRd5q9iD//e7/+37+7/f59+KLj+XcdE2/OCLE4XD/g5r0aHn
gp+GsclF0dloctaUXrklRri6JoHncZRKvqmHGlYh7dWN6NESyQEMMrPGXaqpHapReqIFvOUjiWeR
Z2UndteR5NGrUO3h4OAXCH75TP/9qn99lfScluf0l53HMXA0GS4553wcdGq8i+cYpi5Ya0UcxUjX
Q2/ObRiPAbf655mYnlMnk69wQRDUImeqIgSInu5VvltGw33HUWWjxW64yaGHaB0cOwRDr2S5RoHM
9MfazGEoSBz9bkb2RI4LvnTXumTLqLNzj+WNmf7kHnDe4rq1kudkEn6WpM2DmbWf8xqWbfq/eDqv
5raRdYv+oq5CaKRXgmCmqCxbLyhLtoBGjo3w68/i3Kr7ojMzx+OhSbD7C3uvzZpmUqw3Sb49T3AO
UfuIDXkWZ9ugvg5AKUYxEPdd9RboCV2s1d3qPlighdjVxpw9MAcEAPZuD7hO5WfY/gfbBD/PnpvA
8hWThS4MjVjff6njR/BXUD/ovXOn4NVIUPqGY2+rK6lNz+vddd0nqAUJa6PgGScjcsfmr7EM1gU/
BbAjvPyI6KjyYP0/pXb1xPVZHWDH/C1cMI+2IgFPObhtRF7D7McXbYxueQVxHo0iTijem2Wr0u4z
DqanFd3GfnAVWrsMQk4dkP1Jv3w2jZ+u+JNkdXJpSCgF9uRFulnaMBYQnbSVAKq05ls65eXe6435
9N8PN8WmN4mAUWM9ULcFzT4eRvRAceA9DGnwK/ecU+6TdGlX6CzgqkWWy4ssR/zYQp+ndcEKPAFU
rBP3l/IINuQh+W7FGBkTB30ikVTBoHINpGlOQzUFy3NTStJjSx4BKaD8ZHX7F4wyoarWLuvtXWeP
0D0qTWskm59FrZ9c74ecJMT+DoAeCFwdi4XnPv1ym8pGWDdW28kHBlg8mrFJsGbTHVqlfqth/DEd
/S+R4z5Y41/gzudNAfSJqjAIiYC4HY25P7hu60ZjtnypIWASSY/bgH3xYUHf5axDS7ibv/jexjF9
/DD1SL8YPFrrsC/jZU/V2p26uX1DWE9Con8wYoyGVt1i88J6vjrWHosbWZwInkKPoFXkG5STKx7a
h6EmDmCcQjO3GLwm7EyklO8pWTvUpq9p6dlhbGVf8Oy3cbW8kW6JCBb8lE7RtXhB94F9G8ueFmdC
0kEnVR+zuTHRZB8rLkxsvUE4UD7ieUMWVRfDvvcxJK4ehjjKLVTiJ9Ka2429kjEOZugPggUBaWt6
4TzYqSVLIUCZY+iwTASBAJtzBclPzAyNJu4jRom5BRJ+KcRmXcQ5KYkrFzATvOlfvczPVgJQrTF7
8+QOz9f7Q2Aa03lBQ8uezmUv1X55IgfT14pNM2LtlH2NcM9uf9K7HJvUqshXjBpNyh+IHTtTUdMW
SN39xDoFVXZdTO0SEFX8KwcrzEcsWLb3ZaCISkzzcw6MrxIqAmUmmGdCbJONHggRFUttRX2uT1bx
5dLNCB8NUT3qDYXLgx93z86boqmJ8I//uNznmdl8WOb84bTqdcj19x3tyJwpGmK3DmVgPKtuORGD
3kZGoM+VAwBtxT4zOf3bcBfwjn32G1lZjrBXfbCM3y2GVWxAjGDwm7ujq/htcqvc+D278rFBwKWH
zEVe00YM/5BV6WXb3UPT1UHEHA8kMSH7lsFL28p/2iGzSN+JTX2KCGHV1jER6Esz8kCXFsAbM4QT
F1F+1YX7l+yHYELGNBnZe9V4yb7TGWOEBL9q26OryhF6wqL7fXdooj77Mayq2ddFf3GNGAEMcFcE
BwNpQ+RxFu5IZwysZLFziiJYtS0ucfIO10FHaG/qwxQs+Km4mnqPHQYaVhukW9gELPrgfvjbFDtl
kZsbj93NNhXt8zz1SMXI5y3ztQGfBUgBMeFHJXMSjvOnwEMJXdcBX3PpHEdugpT0xtKFMFtRWGfz
aY5Xwh6PJZ03rmdvjcrS+CWTY+CDDu17Qeqy+LQCd8QkDUugCfCQxoAIrZGMAddu+nu1+W9kfNxi
6pU5FED2TuXO8BCdV+TShJNTfDNrhZk50xsmj7QQRPXW1R+U86jtjOTvJPv2UJWY/dR0a4iYIHPk
sODr58is7XBNCVRd/vjSawGP9eSf8vuSb0CiPH+xhF2Z/CsraCtVZYBNsgtMtcWxsaKRZ/q60jVM
LIWRqY9R107ngd0wCxSJM6K3MS1ax7wLnhlTc12+FH5d7FxlY4ade1gjknQbcv+Qj3dEHyVBmMKB
C4G5PVJKXGaNV9VJ2atTqV/jBEOTDsCKetZbINh/Wq3REzYMc2LUPcLDoNoXK4wGSeCsm5APjrt2
n1f0SpHPvDmqvNE7ButCppbDPZhWKX5RwoBR34otE0tyW6oeQF2CjJ3KnqnSGqcHm0sD227YEcVO
oKmdPzYDWoV7F0sexfyiGxex1UISfdzdQcJk/MV9398alg0RYS1/Y5v70oYf0eVB/GZX88EgaLYW
pFpnWu46j1aLUJn7dLohgp7RSNZDISTVw7oRx8OXt/yEtfDoeelHnBGAVTnVx8gSOGoCAo0GgHEG
8+DIhh3EFoGB03iPlK0BgKAOE78WD5SDsuBKeIrDzuGLYxRwhdbM4YT2x42cDN4wkb2zEXnPM/mI
CNo+5NY0RowYngsfYbRfQ3W2cJ7SOoEkyT3Vn12tigcKz6+uBYPMs4mdVmbvd5X/riqqf2Ix18vS
W2c9rBkk4HSvROVcwEM9TB1pvwbUjdq2sScb9vPCzf68ti0cLlZmYV/ZR2Vl8pD7PmxDM4vM4ZEq
rn/670eG6CgaIUO0ar7p6Y4j0exeEtwmPj5NXYyPrX9xgulrIO9pcfSmGu8vaDzEQBD2MenP/30n
x4BhZtktVCODPK6BwJrR7QdRA+eav7o4BkhpqFs3/yxVcHC8E4gdqEckJU35u+UIovbsfR34xJmD
LMzET+DE80loEIHj+qri8o9o3Js7ox+viIKxRRJN0kAWv1i/OsOnnJhr+t+WvInOx5zX8pVafPtF
Wnv00Kg3VfySQTbmGKg2PRlENnkpDJWieNEjPmPncSR3+TGAxkJCRV1P3NcDbNbZOCU2swhpWBgF
/BOxllcyi4wNHbKzzb30MSvmdtcEE3q8mig+yypvRToRrk20nFPOf8SM6F6OxaPT2U+zW4qtW06H
sgYmko79rzwJU9//Yd1dnrLxX13ePaYOTwBuPrLpyhTztO29EhdCh+q47Qd5ju/D3J8mvnfHeHW/
AxVfGGfIzWD3wWbt8gtjmF3lrjQcU//TiS3U89t0H6v4XKqMl5IIxe5fG77NSgZgTQDxZpasBCeD
8hdU5OMEeYMuhKPHWTricvoXpcBOkom6hm0eHIzOFzefgfiOoMBtYlaQOSemkO5ke7t6CEAh9thl
ZpAPnf81tBV1rABVWwZpCnxRNi8NJBzuE1aRw/BcpcmXf2f6ZfZIUk2rL24DypvfNlwAeqOpVDyG
19ZwUzQoQGOAbEcsuJkjJMEfHK3FlvDQpaisK7qiiZpazxEiQuaLLVHaWpAVdedEBK1bHw2Yc7u6
jh+AsCLmnRmjIvBKgNfyilLg06cyTutDqpz7gQZ7T9uMZCciqhWfSu3KKyH0L2LEVwt78jdyqX2H
Mm9PWsOeMUCDrXllAJn6LHgs1nKVFw/otLa21XzX8ywPtfKXna9Ii1Wo8RF38wb1bA+aU7rwb2Jh
IpjGiinCkvVox24BubYSmBSmPzpFoZtzCvDsfnPoQ45rAW/OOonsWONbKhdgxvxj8AZ/STgmsT6/
lQyI9/Qb3sGf/K+swrBc6/K1iuefpB83gEuPHec+BJQTBBGBRAXa1Zp5ATlAtdga/d26L5+rhNH3
2NQc/332BIOBMlGsdTQUr0stU3o2JKPsS5mWTvDj4pTIKgbDal+OgQ+8Ov82BwS8edhJAo98tzg1
QHc/yoQ3FvSqXQOV1paJZjuP49BIg7v9H+PXigHAz48SCnpkVSrFRTOeVY8vManVP+KoDhPmlo0I
Yn/rFtleMwQDizq4O/pQEjX5HATHonYWfhHpMM7ZdNsT3V/IQO7TwzJ99ps0KgKjjoo1IbnG/Cwa
fhVNwkmvXUO95mXHLPbeIN8uGx178d6bL3JZp7eOes/syf0UUK2CaezDLDN2Q2Pc5qxfrkjUBIyY
bdMohMQDyvvU4y0grMCKvfcqJau1grM3s+HNYsaLqXs1lqp8S6uZPiEdzGPfO+EilfteTmG1dmDh
PYt4EWxOQcuwu5vpeS34T21AbBSiewoCTO0vS/rTz9fUTeUpkP3NEBhAsLYRO8pWx9Of/mRMe3vx
L41WH1zTMB4q4peW8qQhpjd84cIZ70uo23IAuFrh1ZAiP7kFDuxyqdbHhCzfzTTY36bZWIjj1Iel
1tdK/MlbqvGybn8ahUNsTsUTsKUoAasP4NTPrl1JJHmbUqSVCnJ4IbEn+FmNjr8bMG+3P0PTVifH
K97kSpE7jz64Vp1fhwb+ClrIcmsfmgJAVG2CloljPw/jtpvD0R5j1Pra3svkVPlqgZGQPwtZ3Tzh
kjXVz8UesGrIGwp1ADw+uz/wGywrN0tmvdXkdAbkCjB2ibdMOiA91R05tGjI8P3T9nPILVHyxqk6
P3XiXsF5eoya/kVm+rODA9LProXvIfuxJl6IqNtNojeMSn4rb95C+ZhutCwXi8DIjTMAaJHp73Hm
8SmAzoYuTNSwM6yj2ywJThHnVCrHI0Th5tRYEAGhwq+WzoGt1DbGTFPnLiVX/TGXEKPSprrVVmJv
lBMvV/bd9gZ0LY9bTyyM+MxFxXIGF0Rn+QtKl4xGI6bpJzawC+HzHDBV62hp+z0R1gufEjjmYLHa
Hcq1bS2Zt8O7+K7s4swj8U+4PrsdjtbJZjXk9khXDP7TMffHrnMM1nUmBdKi5Xnsahj2mRqesvtz
GUhSERcSDtz+PaPWEaPznrclbyQWTV46m43UQvHS5Q6lUf4EHtgOOZz205o9ZeVkQuLOttRnd/uf
ssIybustZyL1hY9XldHAlImUuEXCtvsJXH9V3NOgKHno8L2/DEMeWRb/9QoPzUO6jsfGsW75KE8z
1JUtJdxDnXMRDiTwrk7MPRhX78y97BAB+gbcDoZL5Dsg5MEAasGgwyvzz2EIfsCzsWaieAUz8153
+s2vxC2nkKUUKm+rYJG/Nt89iRtbiDDwwhJsJe506JVB5IhUn+SFvVcwcMOCHebGDPIKh4Y6dh7m
CA+dS1hpDFXKz891PfPA3IUsXqmsi5GMXzEhi7IipGTkvgRKsPwbDOx0szu7u8zLD0jn/9ZsFPcE
eiZsw+oT0W3BNl+aMwDtFTByfA6Yl8ELOAgy/So7P2EIAdPBdWgWbrQOfA/SQX8PDs3cOlJC2Loj
f6/u5E7qZA+LYhdzDm+UjpHGwOreLLY4INzqUO2KbmvI4uauIPWsYHmgj+pKkjkybmKYKUezFbu8
ZhQEJg78A0mU2oQpFEz2T9Oy1ExMec7Y04QLl+xGTw4TRDw2Q1eF63ofORHuxD4PQLfT6lvVfg3D
8Ff6IB8sKsrEgGvkQjyOBe/b4NziRl3Y4vBt6l64nfTrUB3TBCQ5UpBXICVfAPDvqdV1sHfs6cWX
6Zlx6V2CNEykVpvPNeBSw+YrNvvBV61ynoMAQ2Wakk7mL7iJe2+nhAXitsOcODH64nbnnm6SJawq
LDd90CB0XzAkG3esV2fOj4+Lw1rddICH2xPPQTZa9tbMxj2Itm41YuYXatzgsHuYPMg7aUvYgRD6
tVzT9kAezyWb1atMDynjGfCNOHmK2Ps9VUNNNBiJuOPAMimn1A9JsSWjrujCsrhbd71ub0/w9tz3
RjZ1lJsWWQNecppHJHupX+L1WH+qGXJRtcgPOEtir9rqwxxMtrIjsB7nLF1aACPvznHZ4k6Y7jwM
UM5IuKyzlY1HeNYxKBbCHINoahjkle7yIxx29hmuBgPUWl26ICYJ7mScvOvaEUNgweRwzPRm1u4x
XVjMIx6Zt4VLIk13D6gILK72xpIZDIbd0hc3p7eGnSASIxwSEoA9YKpFe+mGbDuYzkd6Z75TGzu8
/yFG9z9DIiCuQUCmTaR/s1z7BjKXXqt4jS35GZSgpszU+RCQstwp+UqQlm0JuP6TSLbNaO30APfQ
Kliv9+Tu4PjmaXSh7fosrdzgzXXz58zn65I4285hFZq2cs9nvltlehUDpBSAMr+UT3U1xGHC9+6v
C0rU59oZubcbGwSXxWdRWnzSAEajHLCjocD1j/iJ50yqfaWtrS3K4kFhjNmOHLW+q/DsTR+tyeRn
cKo5SmJ2xplYsFRtW7/7XkT1ZBCjE9qD/YNt8Ga1/R8ucvPSLu1v2QfPLKq3dHEzvBRtRaAo0W+4
UDV9zQSrHHBx/LM8UHZWPr+t5I+HvWpIKmWYWEIYQgiOTMF13A16PySajXPDlUiuxKeHDvwRAdw9
6/3BKLq3LqX4t/DKhzajUjwhuQnzOFheZP3MqgDZZoc0cl45yvSExR7E/5HS/lytBX28VSQH5dW/
wErhK3GYKhKIhF9b/mknsPBG9hZr+gnQPt914X2Wi/kPAz/zKKf6QljFrlmTB2OsHxBVvXCq8FqQ
SZpQRBBVV8eu3ixGixQr+c1UZNhazXLyO9LVtckdhpEOC0vZsR/Htk6S1rtDjRkjh94nBfEAHULw
p6H88bPgATNuiVia4ebsjGgXYAyvsbmXfWVsF5oKLuiR9tOBgUzkDoe0devcQpwq6fDy9BsZ0ITh
orvJ7iJoAyi0nFM2yOWBcTtDMdnv6ll9DGXghvDwrB2xLXu+kSflQDIikqNxiEpNhnY/KsSVSUkM
spbBWc7snipQQshmkl+xaz3MLaFLnsX4ROFinXPkusq+dov8LqEe0qq5W6Z0+uSOpF0Iu75W8Lb1
NKEDbe+wCMv4mn2KpSmrjtou9ku9PJjWHFJb8k1Nosqv1G5Yl1dLtk8rwp7DjJZqMzT+a4/Pflv6
9CJ1n1+T0t5Ta3EX2AGhj11oDV5/XgO99zw2vIPl7uVcfmHNhqRqD7fc29tN+sSwewXSUbThQHGo
ZCfPCQv9axm072YhHoKRAY0OOMDdIt/osmQ/X7OkZy03O+5Eo+nRSI3tnwwe754ozK5aKxravgw7
C4C/4TWR5xLvOa/+Ligayac2ZJHfgnxe7XOn0nSf6XrYpEv/AyCHFKqVmapV73rhcTuPEhCdR3gq
wS8GUQD2DQ2gfU/VgIMkjEc9purSJev34kkFur/4Y014w6iEWAvGB9TvP5y2fumQg9swLXVLqQ51
33a7sZ0YDcaQnggrnuEaiW/trCnTfIYnC9ERXG/NceqqL9kZK5IPZ9+uxTZt7LOpY1iKTfwxtpck
c1CF4ctPVsCUZbVcG8sgmMMR/ZYdiLUNgvUF7ek3aThRMqfDsTCtt2EMAr4DB3N0x90y2Dc/WwJ6
4eIlFS4DHeEdVrLuxrz/TtfpWmgItpQ0kOMGcqwJDLN9PrJswPvd9B+QFQDyob002Jr5jPE2zjg/
5ZJcsNkgoyno/7LGSmkKxbTvhjwP857JfulvVghnyPgsQotqa6RiiLeewZHU46lCOJHtRJ2MW3TF
CtIAlehiFfHOawicmZfxLwcEzKYaxfpA5xdX3WWpqmfUTmBmM4U8WI76Nhf1vsalfo9rCg7Cm79b
H5zg4DoL2i357Q7CPBmTheLJDv1BQfYPdAt9z9wF9V8D5zcvZNrMDPfD3JXv8UFVhUUuDEspa5i+
k0emToRjV/W48QR3WwBbncqzaCLXzx4md3ptex3qDhbcIDRZaImBUqew33svP+kezLldLGfirbWd
PqfC7LdMqJ/tropDrLU1cVIbmI0k8yH8LvKJ9Z/9ZPVUuWg4oJmM3k6/t66+ee+5GGkeVpmpi2rd
MbJyo6XznJNzyb0SBv1khOQpEW4CCgBusNCnzkSUlLjeKakASYQtTOBbyST6liTVVgdldyWouD5o
6wpGt9/0wTq/1pkRPOZGsOPsXV4DpPyPcVpcJuY1vRint7UV3q3O5Cfm9vUj4dREzoFCjYmPQOXW
179n1GdT4yx/2jIHspIa6bmqEvPZ9IfvZYtxxWTPV5Pt61XG1ZWp3jmDgtM/qWnDXKT7qsavYGlv
qZb6qQaV+khI43ecut4v5N0oGF2jOTSMvkNXGu1lNg4yLr3fqB6XPUO6ej/ZbfqWgfkvrD1iVPdL
+AxkvKYi48ws4QuVBpG+WBkOhujcvaGekSj2P5YT/54Gr/6IzXzdWoS7HV3d4FE24oPZVsh3JhVc
Az6HSOZN+tqmnsO20pkYaCzJhU0K8nKCTt+HvCJYWn4wOpW3qYaFGAM83Lbs1bQXwAUbR+DqtSwP
uUYNp1RTMFya+q2vRfVh44Lg6g0YclvFXwDY7ZslsmUriolTlZzjN2MeDPib0x4aSbnNnSl4NrO8
eUanNpArwZ+mUxGHI+JTGWdRyepp5ztO/VJyMe67UVbh2BXfiO4Qm5XiFvTMytmmXRjU3SYfReJC
ose4+PpEZH2LsQyUyaqOiYm+f9Xm3lhRIpr3KAhWb/S9/ueY879srEHK+sVTj4gq5WqthqI69C+O
/2MKJw+rgWBd7WRPte0PoerNPz7VDyMhQ+2dkg0NnHAWc3yoG92yQirdD3vFaJmL/IeZfrBxCTba
3PvuaOgapEQihLcBhdf3X8yJ/gGI6nE0lAhZfMIzTMw85EFXqVKPPXPi0hLGcR04fPJBueSLm/6p
8fx7NTu+jAGFbGNmW4Oy5wh8ExKNU/5JXPquQdbFc9UAFE9/d4MrX4MqcHej7b/mCW1TSlb7DW4k
sDqyEZx5SB6CtH7jqa33uSapoOAhB57dD+d8HDScHuM6AyuIUiCbFp3TJV/TZTuSrZ4NdvO+gDJM
BqRmaSeP1j2/20f29zjb/d8WNlKPdHA75Wm7a1vB6Kjyjp5cs8t4x05MzjYbJr13OFQLH7DQMF7h
u65R0vlvnd8/T5lqr0Lqi8rSKcya+c1Cf7HzTM/lmJe/nDzeuXR0+1Kub0FsL2gflzdUzMBMA0Uu
al5UkVUERegVdFNu0GW/6bPrrnzoM198L/6nNBgnLWOTHXMUm/ZYlQfkqmmovaU6DOZ5mmMMsoqS
IJ+q4IVwFeYp3R0UFW/8grSczlteSP44dEBO92mXTHuTxIqmm419Z8WfwKn6B44D1laFW23TNiBt
aGKbIdpgjIpE22e3zXCOGSc6jt/9neEvCRXZl/BPram9KGUGETsPSHWle/G8gu0LQOggnWgFx8Hc
9t56YlNB5N7kYz3izxhNDEVpERrmKC5zG2cgSKg0mYoVxDbmqk4PVi+G0NZQCnJbsJeh0qF9AnzR
teSkzxAPXCMAk1oT3sOS3kyTKbJ436Jx7pkA1DEFG+GE8M6ulaUORsP2X/TzrTKpZN0RTXSJBHeh
8FFVmh+qbGLFV9yXjBoFBRUWK95nJy8ZCc7j72Ju7G1RGo8cyThecv9ms2Y5jQwcHTD/h9aExrOh
crxiUOaNaPyCEVTBLE7xq+4/UpSl+abFVA4YpH9mh8hHmHBgkRbRbHud1CdaJ7Gbgv7S3v8u8+3q
/36YbH8JkxN8+4Q1vRnJenX9hMXSYE53zocH/FHQ9gQ55TtmXS+FwGG2Q3uEHrJRifHPNksorjar
xTw+Sqypp3XumlOiOhvaWncvC2EeK4IATl7GlGKweZrH1ulODssjFv5LilLdxdAuerBVCOu703//
8Smpu5Phk4bGfpuviUbca8fn/0KO2JP/CWCv7Brna3BtSv9qOso1OPRWVx7mJUP+IDKeBaS4oSLG
KVLgO89FSR5rDDql4445BeuAgcFATe01Me2LLh5a0yL/gJ1rMjbpNffWbt8Y7XUcGvJexaSeiM4p
eUYiUXBU98s4Rd1ovOPDbE7m0ASR025FTxvUMlbcJKi9yiWOiqlKw86zpsPol8Zb6Vxbiheme1XN
FisAIjUsr7zUnWxNCcIqay5KsMANFmC4rmn+DADKN0yr5VMQxB/QNl/qpBM3m4Hme8CKXkPmNEV5
6N3gz52QhVtCXXKjDjvRndI6W6+Go4v7QuvZM0GxD4nJrLy8l7PJ21pxjJPyBUig9N7hFHGDLdOb
cmgjYsBHjGhGlCVoyrq1wAbhsr9BT31l0rzApVl/19qhsTPb9sh6ZGCHV2jW7FYTWU7rRJY8kmch
N5Op1X6UTr4dsG4fVeY/g0dozkz4WOF9OXW+03arHoa42oNsm++Yd4/rpdNXrzF+AsKm+Y5fbEEe
cgCw2aYL4PU9LGU2RLnMqPJJByrAfZ8Cjy7MMYKEUf/0Otp2tpV5Lo9Tmj7KzuJKZ65eeF3oDJIA
gZz8HuoOeKjE/pJl6IQANNy9s5R2NHoSAbSEuowl7CKEYr9lc26sDNbNru/Omq3HrgBsvB0WU+yy
pJf3JEON7CY5aMdDAF3a48aMEewgxNWMBSryFaQ7h64y45Nr06ONFNzVwso3NoP9Egccfs8yrnn0
a+dfI1wn7L2MUVDap49tQoprdY+LypKAMfOIOSTQ9EHtYJY7ULkkK7hnN23+LXbp7DXZXaCkpn3F
yuMJrs4lKQqQ1zxbkOHFIUgNxpyuespm8WjmQHYSKzNvhX9pswwbn5mcDJLzwqwHLTRm+ZtCQ3Ya
GPTdZVXgFfliIfJDdmiJGHg2Nws5z5LpU69Pps3tlHfus2LOGJKpevR5x3fWgOZ9ap0yLJlLLNyo
jR7txwWRk9MOS+ik3vwIy/Cy0pkdTe2jMWi8OYQNTRt5XzcaM1g85bAjyyGZzkjK2hEspW7etOOv
kU7iw0SI1BE/GaMdH6CDSS/OFOuhRVTDVDamiyeplD8fAXV+826R2OfDObwCuY2bJ23ivcBX8gAG
J47a2nmwZrffkkvP8q3rHpYivUsd8X54CUWgX1vpfijrkhLJe0eBLjd9apJ3iXNlNyQ+IW2wvkNA
0p8EtaOcK02D5e09jzq9DbAXLx2hUlvtca2lYgVmpVMuSekePbMbWHv4ikgJEs0UpJLZY/d9Fz/a
VQumahEQlqyzNAhISvsH1ArdqUrXg4pjaOwqlme3fvIKAz+MHC5qxq5r+Gjt0plA0dmNkAU7+8xe
ngtBZ1dm2B4z6I3XqrEj4RYfNW89NuC/sjehU9kMRNjAY1kYsJQkQN/hP2a7Ccnh3lEKFN8ygnyw
rIdmpEjoA4tQLuuncJsO2XosDjkQLKvJKOsN4wg6SuJnIVfGLZuRAAj46V6/hnVWs4cXhzhdm6NN
uBQtLVKegE+eghEdTZ8iSwfTpyxADyTfknxtBnLTWgkE6oaILsnvmSEM2Sd4ft6YcDMA8qq3Xmtx
mCyStfiGB9E4kSs4Jn3oZYa49KbzXJe0hmZJVwK9dyOc+km3E1o1N2MBzoLOj++6Yt6GY2uSLxFU
13ye0/fnwDFKBDMOjxQulEjpwtl4q3nX+X/nui+jNR75pBnz9MjA5EL+jzknt9ibv7T15gfEPt45
Atz6ogfp1tB9Wul3agXZVyKRlXLZ9Zeula8TKwSOCaM5e2n3ikcHn+4UcDn08Z1Lj6WFvc00LPGW
L6EKK5GamzUhmoSynVUSsWfKGd/tariAQtm7TsdlLLNPHEmEG07opxJmtK36afCcRxSxoPgUm31K
kxPMwDeIRj/12hIMlnARKnZ5THnoEXxjPcL2lHut5Iey2S1ZJij6WrEgy/1f/SBNrN4MODvq1MwC
1dPHciYZiLYuC2pQIc6NYDdnj3/Vvy3LQGTakP1yyJfZGd195sT1L4OK0MUGcrXTP48y5aD2CtIV
FoyDEvS1kfLBOiLZWiUyO1dxvU7jk7J786h78Ueudb/13A7juWz2FV5paihaO1hdBwdxZJexK1vj
+r3Va3PN/PQBp0i2Adnv4G7GraUUjhj4DSmXhtE7Z0IM+LdX7yHpSVz2rPqkcvul6EtjJwdkVZn5
1PlGfSDa6u8sLka6zg+QDUtAOrwIjuD1bFYZWxjTOnpFiaTs/mNFCTMf/vtL107JHHUrZMExkma7
IFyLagaMKf8tl5cKn61TfGnaNr03oV1oil9EeUcKFcNSJN+x38ah7ERLtefGKCy9R5EWDd3Eh+5Q
krpfgKl+x729nBwDhv1/P1CdgLSMh4nz3gfTPfIZECWYHeK8wShukcmQmgGFxf0HprH+FE/3TFI3
thhtl5smqjov3vl2emNq/xqsWbpvW0y6hWAHi6n/9N+P//51pgD31dc0s+fg/xBt3538//8l//1t
Xa8MbFWys9ekZoMSPKM6Y4/FrEkEHyZhpEyGYRnwp7gblsrPUSC08pAoNMt6cXr9x8ti9o9x+RaU
S8/2oQhl7Kxcfy2rZeLjhPq2mX8WLiqgRITWrE59K9/9kZbCH852BdOvRPNopeVGWOkvPKYDmWTj
cPT1oy3tdVcUU0cx0rTIOwrmM1VXXGx599x56Oxs/2qPLPaSBio7n/oXuxPzsPhoKhhXYDmcuC/9
vqgjnOossPr2VQTlHcUJhj5L5IMWkz6PeUuQ/VgvW5KY0NnY9ygczvP/MXce260jWbp+lzu+qAYC
fkpPipIoQxlOsHSOJHgEvHuynveL9Res6r6Zp/JmrupRT87KKjkCCETs/e/foGfVN/5QdNuiew9I
mFo1Trpy2x68xzVN3k+Nyiewb5mSnpqq3zj5d2mOzIobuRlhum7DweAs6JN9lHf1V88Ewkd0MdMz
bAujf4h08tRYUQdpjR3ODcUWZo+/NURAoHtmpnela3z7bh7usOnFGbExV5Pta4e6PPU+jUog7GTL
7kYFh8f90hDCoDOYrA1zNmfphfadXdO8YhfdjJ2/SvKQEMAEHmDjQwdnarAOlpOK8nxHtCrPiYEx
AJVQjGY/PbqQ7c5EU0KfqlJSBrwRWaKhotJGuAIOMmW/vWmwc11raflWxBR8ejGMey8ut1NcWrd2
+UAEQb6FqHMuYsDLFC1J1pNzS16OCfLpnoNMvE39ySsM5qRl0j1YfhJsghyOE53/h5EbzWOagX90
5UEi1duSLvQYmW2wdnJV9RHekGnae5QlmBwLNkcBOX+f5/m3AkwY3qlDcEJGxdtAx5l2S7w/2xUx
kKfOcKm9XDaetOirYyE1WBFWt9QVjyZxi2QRE48Bzao81XyeuwoDaJsoRsxF0CzobHBWjVq7yTdh
DYt+Soc7TXCe2ggVGZ3p+H4gGrDst7A0uP/WYDCym17aTjMPMdmRUWKl+wkxL6bQLcinb8T3VcIp
42JVUeI1SIoLAHKLB9kqIbGugKK3tGUzb8KR5i6NJm/FMGwZxyCPxLailog5YQcZUrG4CFwCNQJx
V3VJDEjSQ2aHk8izKku6x07bZpM3b8t6OuUDIlJabn6VuuDCARDGGkVf2LwqCy99tGq696SHj6q7
rXMaw/x9hkvRpNMrWgWJUTII5yJpwaSgoiaH3ilg+0IHWYheuwXyjra+OX4y1yQKLvjU9WbCAiQm
9YuUc1mKQ2aM9gY8n98j7juiQA5orR6gEv9wqjm9N1MXJQE2yUWknUTpvUMqnFEI5B/SL9NDXsml
ghZSzLl2ss+grDndaw4vgSY1/JF1Lnn3KPGgtjBpLp30ASOcfAHpsLh1oxm18nDpe/RDOr7A1IAw
tn25bjgpIlCOFdzhjG9RHawHhcrMj6UXW3tj1p5y6A9an8CDGVEFar57MnUA3BRLkBs5uSXxGvqK
WvN9ZiSzqOORkRMeX0DU+Zs5gNH5xn0+SnxvvOoY2UguJk3D2sRvEXp33dEZWVhYWuwmNxhhw2bY
18wjyqKxfcD8+NYHgqK/JHtgyPwR1HBAL1hne6LpWLwwxNpYCe8FifNMAnv/g/AKXogOEko80DzX
BJq6s/nhu0iX0gD+Ue9/WZj+rHt9vDGoXMCiBuvOozZDrJF9j/Ecb5kymKtQg/9h5zSesQ0mQtDh
vWqFoiLJ0VRYEhfiDd7t5oatjHMucMiwS43ijlTL60+JiCvK6pKkGlwbM4NWijBl8ERWdWMMVHzJ
fG8WxUWbUTNJQT1OxWIx4QMobruc6BO3I57LIMU5nf0NyTcwh3rLAIodAZiIgB2cN0RQ1SG1G2Pp
9jJcNTOep8ix9k6Vd2tUFoSZ5zmxKmGAB1F+May2X0KQ0ZaafpCaZh23o8mBBV/fKGhj9VZjskNv
uqgBnhahkiik5FQeZfRo90RPQysjXla05abozCetDx+LIf5yGJZt4C72IxAQXNFdB21gLTtADbdj
6ltKMpoE1OQRE9RVPot9wORtMRlWvCEzBtav+SAhvKP5n4KtZxU3UKHkKuhoCgaTbXB6i7QUYQFT
XsKM4DoH+FGlIV9OyORdW0Jy8pV4YlaHWtPM/YAS2mun8LEMnyacBYyQ850E8OwRjKtMhvTGPfZG
VR9lF+xrQ7yaeKetAI0LoKQvmWnRZpzQVmG4jNuPrkf7jCFuP6T+tmlNIJoaVWcQBFsGaj+9msAi
aGzJpkOIyoQoeSjnQWfWTMScqXwLPLDyKDKf4sm8NXVx4m+ZTjoeyw4bHn2Y3uJmLhYw1eSNb3gP
MJfqfRdqDGnb8FFUyBHQBpdEF6ZEiykmZkxaxD6KJ6iPSXdjz1i6x0nyaYVkuU5GsLkikVFEqmXU
mA96rnpqTB+3QWlQ48XF2puKn2btnDrw0RsfG1q8dOSq6OynQUTMS+scN/p0vG0IPhe59WpBTt5J
XSy1kjhj0Id7JfZyHEMj3ad51gPG1t6UnnGgMGjPOGoqpL7LUHhHOdBHEzRdIUHRiTWOV5XFaDoj
5ok40vwUQsEhCyrqWVdwUyvNfjYtoupF4OvLGeqU7tjK8jxGVzybx8rkjOMzhgfy8Cza6rtMZ022
pl6vhwiY8dBoFfexjHdBXZgnS9epd8RHmI0OpF44aqPv38qgBz4P4g3RCP6KNSuBoOt7w/WfsKW0
d/gYb3iFyBBIWVuTFp1rpBwHQFwwgZzDMdzjmpV1LGJCrxZsmOYNnPNxgVFqvk4TEBuXRpwFxGjF
dRqaEH0y9iSufENQnAnCKVhOFr9Dmv026r9xKpXHVoUVeVH8BKvkPShltzPkeurzacXODMTnuMkW
iseyUjGIZlivsUzEtTKYkRhlSMAMdfBMeEIRK80GGZeAkUkaHpFvoQml2mLyDa5Yci4n2OGBbqHI
m6JkYSq9NuQv1y6pAfTBp7Unas/DvGtJGh6zUwit9LaVt9YbA5GExB+4aXmz7ADSpaUQipkDljRE
72LUQ39bOg8TJ8DGitn4rNEgQk0jcRxnhfdWs9xFYGQnkeCfMsTSWpt3OOTkR78+0lck+wKKU9GG
zbb0x/OE3JLAXzM+JHX64kxMbhvHNde+V5fPrX5bprvSiOStDrUCcNskWrxJ7/pxmEF4wduobuWN
hMKwnhOrYrwUBjAIxPhAwseqHGO8LLEFsDXigtp4vpXFLJCLFslm1PqtNjgX3cP3rs2r9xpKyg3Z
Pm0Av40qYm8PhrMMqwvpdu16du2vzG+dhcyzboXU09oxQEKcUMgjHCMQeWTUsD3TfFVVymg5KZ0V
RLpWEVrvZagBGon62YES0XdM4+qbNBuHhRzJKPXRmJKHk+wrXVRrAxsWE/VIWbb+oZ+oX1NzekPW
Vz/0mn0/43a07MSsOIzJTauqDUhJzPRC3spuhl/CqboEOy8PuJy7qxk4huE9RXVEPK4emfVWmtB/
YrNj+623sY+WGo+rfjXrZGmMyhvVtsyWe2ytwxkn+ED0zRY/nR2M0ie8uUkGMfN9znh6r5skWw6F
3AHchGAlGeT9AHupsH3TOjSOTlsoSgX3qY0KpCZBt4ytbUobe7Sa1Fq7hXEThtEbqvRkEc4+fMnW
RVhBgcMRn2c3xtBnN9f/MrFg7Dh5lubIuqoaipp4unPY+1dFCFJZxnl/C2V5WfJ/x3YcPVqRf0ra
Q2XEwzZojoieOB2d9ga6lXNGGektMdJZ2mbt7wbS3XdZkeqrsPhKM0QJswMt0g/d1zDAVoaWd2fp
c7qxjeJ5+G4YXW9x7zhPnKGrWjDadTr/p4yrjEl8Yx3L+OT09g87BxqUDJYBQaKHxjZOoNbBzawF
0YPd1voes7T3MjS3c4VrEBm+4AqkQehFplMqQy6M8t44ZPiLz62n4csRBkc9zV4qs3wYBiSMM0HA
A7jICjLcj8J2Nk3JaMHBS5RIxSa7nWBQwzcAd0LuA1hFPCz6s2hVBLp/axrHLmWuinr3hQrWhPPg
vcVgKtANYfcmoXZKRrPe+Lp57wTWfA8HH6AsICMZcC1f0uQ/RjMeK9iXvtWpehEIHwI198+pmBA4
RPNSdxtqRiu+09r6hWOM5befXf3ZDie2N8e6G7CBXkxwIbdaGnHBBjbcTcWeW8VyE5GruayS+VXP
MuMWRBeONDIi14goa1LibXuGrsuBhz4Fqb4Vc64/MqO9GQBPDl4Y3CoIWuNUeC9aEsarmsNdVDT0
USu0p1HgngOEVi3g8W/4kdXUu889vCjcWZwtbjr5Af1AfmhT+45JHrTzMdrBQnnVbZQciA+OLi8S
VjcusZT2e2OOaI09+yUvXJqCdhKHPgcXoWUkjHY2x33GgA6zO3EgVO3JKc27xnkIp/pbDt4TWpOW
t74vIqx5Rs0nDyb0UApzdCznunzru8Zme/64jgBjO5WHHhfteTkMyB3GeWawmQGQXr9y/ScQyKaS
dnxNFSY0EvRN3+2BCV3/M0kzgsYihBdiaEGQsgzhwdiwySbuh13l5wFq6aFLKLihfpLloX7++puu
/8TqdxYaEvjJY7oft+91EaExyoPDKKaHEagLJnsCmKnV9Q4b+h3xNo/VMPpgGjzDxQQsQJlk+ki+
qyfT0ckLFlivrK93nOT0G3gF+RYySbmbmo/JNsHmCRxBBncu4CITPpFTFoa9sysU0HT9Z3BJZV1c
/zMldbDH4YZUEixovD6cb67/zIHakeEJYGcCEubUb5EDsakx2u5mqlHQsBOxx8BgutHNEsVb0u4l
6T28dski6KELVpCqLLemrAD/H3RleYa1otnVStqGf4vlzg2INoG2bnmoSvfc9dPOKkaiPud+F2Dx
spCVKzahHm1THNnX8NCOZYrKXSPXY6nLAkENqkFW0RsMgdNIx7vU/OYxmBwkL42FORf+axn1Rz94
u5QzdYHFMJE1ni6A5HqVg0PMaoBDsMWJo1v9AUolrkXoIj3UP8zAVm1c7KYYsp6dr0YBcDp1gkPE
QBhIMUrPFVECLpCKIC2ty3gtKgZRaYk0oa9KhAqDe0PY9Vg9xn4A7Zp5d9Nr+2TEtabkLVSGVf0W
x8ZznTG7SdC/0c+dZ9eDQ5c+53H2npZAe3GhsiiIjO8j5CFDgvGheGbzQYGWvZFui3I1oqTMVNfo
Z3yfQTPrw3V14feSk6Mzvp69ddnTEZhzue5szCdGe753K/PNMlCitHF/tDlqN5Vu68Tn6C+R1pvk
TrfFugJiLiP0ZcyJHuzMhW1rvY1e/VG7tbMaXEqmOdNP8xyc8aPeEktS7ujIauqcHvE7Ljno8fo3
RuCEVHThNhmYnMTuDE0A0p5V5ZhfMZOwyFDwZf6S9CHwllee/Sj+iYjj07JblLWc+DU6AsPGHL/F
vqCBkrCuG1CMEO7ERnhyb4/Fsz04ci1xPzsYXvwc4u++YcIPRabMWuioywkHHmI4ZLjPoWYYaCQg
v4BvdyOTfYZKGCYfDUbBG0Xr2dZYnQXODCzdO9yMiPOGHPgElafTnFu/CXeaqNBW+6gWTO0lnzkp
p4zv7UPzU4s0f2dh5Q6w2x71rq73Y9BsK1FTngyLao6KpZM5DwWua3s9r0643PtKap/t7BqyBqzr
ZYldWB07K5xe70YxcHcHptJXS5Z/yQnoVt3KRn63v/r4/M4XaPcHRj+/+4Y/sgr6X+gEZAg8Z/7t
v7x2/skJ6PBVN1/Tb22Arj/wDxsg8Tc0RKZJOISFo7Lluv/PBkj8DXtqH/t419HROeGK/d82QJb/
N+FwCCHHEAZZjjr+lI282gDxJfyBmNnjmUzuIZGE/4oN0C8uQJar/KoBziys/DEdcpUP5s+Px7gI
lWfQ/+26qGVbS6iZiy8ju4+Z8UA9bmRIOAJKYKZvv7k1f2Do80d/z7BIkvDx9THxIPr930tHRGfV
CHIU4WkoPgcd96uXSXyO+U1vD3/xx4xfUgquV0follABTMLVrV/+GsOnSiMLCoY873Q2v/AClti4
QaBXvaTzVQEydGLfWE8MT/NCHrICapP+aOooheBq/fm127/mO1goWXVbkNBpC8Nl0PuL55IIa+bH
2FegO5ifav2IRS0fDQOEOtqUgtOl+GkD51dEHU1sLD6JD0G6C/ThhOD/JXeD23T+gWCHaBnH2wM/
LXDHPMSJfSjS+KGynTtTQyTrO/dZ7fyYwuI4kxtYSXFTjf4DcEGf1i84P++M/rnBkoZoo2qu1vBf
lxyQy8LF7BXFCiwjUifhfy9k/8M0jWWE5kiJ5ZBKxxF5ai9w2BZBew8zDZowiRpWu0pQLWk9po1G
jgKD2+3tRdcRPU4my7CFNb+wWVUVmoMBX5lClvSOoJ5cQ8RPTnqHKdEicYhdIl9cnW/diLRYtSwQ
DQMqbsv8dAASS0ZJMTwneqbV1HWrBC+KiOALDdGHZ2hrwUUpZXA5fjJ+5USA74FrrbsDCO0l3j9I
Epp7UuAX2aQtYkoqP773Omr72sBccQZie7ERqvKoUMDSQDF2MOED+enKrhYT/6umvougHKf+ZzyT
fRJgRUGrWr3MtIzq/uFb2bYXlNMLyHrLnD+Fs82uRcquJuCdmpXHJtiPsba54176EpMGCI6MBGmp
eZcSh4CCN6+VL1xzkJ6Gipkd/bSr5LNf1rgfpxdcehYGlw5LipEp6VMId2wCJUv4yuUEkhFCYeLu
zVQgdX2MBxJYaO8wEV8S77cOGQB9CmyZq/Iy2Z+Q3AgXMQGXEI/yKNRHsEoeVdwtPYjl5QDoRspF
3jM26foVeepIsOnlrA2d1srEIM+zkNF5CaaH82JmvcygranVrdDiL3MGeBFV0KB9ZvNRNpchPvr9
Y1o96MzS6WaCdF6MkcnIl3y+6r6E7OBAoC6Kzx7pjUFQsavRc2GH4A/3eJYKebF5egXPiSYFSOBF
my+EjOBHzUo0OP3DL4PH7oByJU8NXPmE59KQ4+1gSm6iv9SAjfwJtyM1XCcOXn1tqHOGPxrlKR01
kZA9EJDZPTbFvcYb6QSPLIkAxZ3ikI3X+C5jTQ4DY6cKmY6xUcvENXhRqPpdDKpmFylJXK/R/d7I
kX503vl4qdkpkkfQ7ArA2uNG69CUuUIj+Yp4yg02QHkECx7Dbr0Jt6We7SgFCXhZtpm2seiwS97Z
WnA9YbayMyZPaU67GOIWxauQfNUs4rwBh8F9hquM+y9Dbu3qExnNCmt1hkPmClK5upVVxLA7QytU
cDN1Gz42d2IO8Hov71AsrPWgXiVWdqxs74Udbe2U87nUxp9Gjf6ly2/bejybEhkWBDWS76lW+NVC
wE0BrId27+sM33YzfrI+n1d9VTfKdcmLX6P5K21UtArENZe9+ErnYZlmF5qgZV2OK9OcVj1yGHIV
wXzhfH3iDAV4sC7ag0dmojqbxvHBtZ4QHzJu1omA4kMNXwKGsIuzVJ33FLysKRNvCRhxstomyIlp
DbeNiqWCi2SzLv0wX/L5OkZAEV4vemUs1b7Y51iEsLx6J14U3KGig+9SshZdhX7hX1t9pTWP2XoM
xCVJPyLaOdwgNlnh/Shq62D3zt3csQ2x4QUlTpzNBafMMXpD2blIcnZAfrl6UXkPdNNf6qiRaz6S
Op2wiVlYImedEk9ksIE56a5mDWPWAo7fMLmYBSpe3sWs+nTHYhGML9X4UvMSxeylIv+aeAFdd88k
E58XeBeg0Gof11Gkjz072Ogs8KSNRuY9mJNIcFAPi4jEYQcsZi6KYxGiuJiIAgcw0ar7qgtxpBAb
inFyaaMiXeguQ+zCpF4ON3U2/qyVr5ErxCYDkR4sSWBe1rwhyFt1IShWw9NyeSiwAeIp3wkgLAzK
MCP60iHiMftA1IRYlxuTu48Sfk4nHuuE2zPcSwdC9GSvSqTIQ7hWexCo4nJo510bOnuBUU0BK5MB
22q0VRguNpuIn9WTS9nDHCjE7IlQ+TFLXkgf07qY2tqCKUDExMjIYKr99xKtjN5axy5XrVeqlna4
/dcr57+sif/nJpv/Cytnj8yk/3/hvPmPf6/l9FH/tnRWP/GPytmhPLYdAF489pkoYLL/f/7LQNP9
m0O1SuVsYvIqcIWkzPyHgaaDSyZur3xR4GqDBaz478rZMdSXPLxNfINgQeSh/0rl7Cjjyd8YU1q2
Qeiao9Jy8PgkCOuXYs7prdRxLBh1FA0UMez7zez4S2zMXjUJq1UXxFp2HGim2z6IGCFmX0wkXlFX
Mt+GrRhYDsd3yKKdmIHnMF89fNw9Fipw4THKy1OJggt8cfzA/WeNcTDntoWFXzURLjqSa29ZHcb0
VA7Y5NwFvE5V94U2/WFq0m84+0d3xF669vNbDTtKSpPqZEpGVZgCo0n3n32EA9jeUY/EYw9Onl3w
eMCYyHrtfLkXePvFhrmtPA1+iz1QXmFkObrRe6szYgrC4mKk8mJM0F/Ub4unn2ZT/1U0jArQ+/1d
tgkf0C3ydXDhpx36fcNgaVrbkNGsvPqSvTuMKEHD4sMnLXkxa+Z5lOLoxs4J5gN0K30nBuAa0sE7
5hHeCYpbuIjn5MNlh43IN6L6IzpYMtZELtPd6BPCgEeaM/YH0rCndj5Grn6sGTuskt58LLFxMZUU
1zC+MBgreDDeSX1XislKRtYnNswGZgbxu+0HxA9iLFNzog7lPC39Pr8fkRnPzlYp5PtwPOaIl5HD
fkRaBxplOlA4tIOT5h9FSu+Tjl+uZpznTDyLqFrZMarXqYU8guMF9cqIeZ0B1GVwSa5evECCgDOE
lDri+mY+l5YgOyncGN85DFqHYKF1zaelrrd2jQkNy4hLVoVzdKOu3sFJ6jcv7x+0dsY1bPHXZ8VQ
waC7EwQ8WSou4zfNJLcNCX4MtBqWmLVxXeo2ITTEB1RGa9c7Y6e96ySWNVbLyQjHs2qYHKVyutXL
8Vl9NxGnjLxNXCX8LNr7HIpuLS7xQH2SuQKRXcuJqH8hG/twMFczNOsjLLjl8CAFieZKCl/ra3dy
H5q0+qA0OQufL6fORDpL8WPUWmgj2iIv5YdhB0i4tOgJ/5YPWnRJfnP+0ZruXqc4yRwFMFXcvTHC
uUFSUISjv2YStiIal0cQcANp2YMl9Jyh4JaKYBIL2Fbnhok2zhsnY7BPwuNKr1+ZY/lgF81pJrpW
JjgIkHSO5R9dy+Dgj5krJ40wnfJFTgUfsgoLaZzgDixDYocqGyMk8vaQj/Ft3eCcxDThvzJD93S3
c5PiEKiuQE9cVASJu3JCvNqj6kyJ2NP5xjW2ByXsZRZCYYsf7qA2oEQwsdVpr4RPmzlH0DCsrlun
ZfoOB/QvDLnBLf7pVbYc4ktcEvnYhV37F6wB8Z2ZlZQMTKjZjWCuHHH1wgy21LGgdIwUVk0p6Ggp
0CPLWcLnXeLG9W0FdJkAKc9qV0tIsVjFLp/el8VBr8Rrge841TwPODHWqN2e3Upbm7V9205RuwlJ
hOVph+cmz3m3+bkuJmECCG4551G5mtFArGrvvq7IxBgiNnLbY2/LA5z51KcstexnNr86ATOMKvpO
+uCZAIezgSk6Dov4LqDTle2baMNzUHk4ZMxpuY61bE32+jm1T52OMXuTzIjxxnLhw2RGeUBR4oM0
EryKJeCMsUoeIUg1+xhXh0C7o/oFZw/FrWFfapmf8gQJV+h5H2qoGKYRZg4tF2LlToflUH7ja+20
FbwYlrWLRu8lLeFUab73XHds0XNM1cV/WAXmGkM1rMZ8ke7NUZm6ePlr11EqZgnXUjvA/KndIWgn
hcS0sovwSNhIBvKrK/nY2nx2P23fBxtZowxvpZDwsoqTzb3hFfkyC++56FTcmnxuqBN5ZjwZTNvg
yKR8oiHn/nhutrZMm7gGpPR4tIYzK3zkxm966T4jumWFx6fr+WhE+aXyEKrTb4RNcTKc5Fuvgmfa
AGvp1HBzfb/DlhKJgEdu0GSF307Ps/Ud/liBGZqntUcTClRpscrUCVXU8iSyDlP2lqPZ6VdFNvyw
J4weptj3Fo2HU4glv50Gu8tUD3H/k7uuM8+1upou5Uz32Ua8+rUxIQm7obt1SnjyafCYNyn9Pi4M
Xo0dmO5SNytQXSOGYLKNWx9Dp4UVxt+VkR47POHGNH7s9ehNC55wUMuo+nVMZcJvLQZmsBKsGdtQ
/+5rfYl4FhJaoMOaaMLvqpy1hdl2T1CSV67yRhGWhWq/Tm6yWIj1ZI+nNIdOYvOJU03D1r4fbqtQ
Pl3Xfo9YCHoNxfIokRWWN15kfFyvbrTTvwgcd3+F+mw8YMhABXojpw7KyC+ngd5pMYQwAp9Ml9e6
iFUTCa/QA/pnT3Q6iY0e55lOE84wDO4duUHXQ1ZyhoW8qGWAHY4wzhkHvkx1XO45gTF6EIs2YXOG
m9oSmmLrLuNb+aG+sysMToEJ/8WMP0E7LhbC2sJBg5LVZR8lY654EucY22STZEzcLRWLvTklBjMq
HSbVstPY29UHkJNx7oV+NCMOJLfhwB6J6lpKU9vMQ7UeB/5S25/TqqWWyjF6xb8DIe0LPzcxnNV1
tI/jrjD7hd7Ge1dgHyFxbVtFUwLVyiUdicAGUqlgz/JPH/BP0XRrKP44E3CMwWlbTU63iyhj8OY9
TRQ7WNmc//zM9v/oIZEJj48y9bVriF8Q0qnQGq6kFvR+vbfWcHhYmMZdaxSn3i0+Gld+YKwgly1e
EgSvhUvD4vyJBRNATBd5fhzjZvahKjH1/cZcdotWLzbY61RbM+OlirHxCzAQmcmCQCRGYYU51wcx
P8cw1g56+NpIg2h5RNHqGHZQci6uzwCP4XeJD6l6VqrAwx+DA9h+LAP7lKQG9JAGV097o+6ujPkp
6Qzn1LfPnaqWWsPCKJ5WFgpwP22nqr2NnXondIuSQ9WQXbrT+mElKBAiKFBgkSwNfm1R8cUhORMQ
RIHAqV5AESxSlPtlRo02NcNX0WjQozN4MSjcK5pTjM15ukXcXzQLN0kt7GkeG6QEE6Y6+Ga9DxJn
GtO9Uc+vKZyTKtBcibbJwqe98/SzoqmMkvJN4pWLYK8/Yj5/Rt8rlw9VzwL886eOq9I/HcW27fls
wNe5BLOE31dq3MBw8A0NRMCSp7mVF73KL81cnqxcnmhcsLyB899rkjMAbitQlFOebXR5vVkcg648
wYQ5mYF3i0zO1tlrxhr8rKracxDvhZ99lyJHOxbbe1C4J3Y6WvI8xPZex5cuwqC4/Uiq4ojgCdet
hH3bf0x0OBXht1RM44zNt6r4BJ5Mvos6/LbGhLNX4JgLdp5aK4YtwMZk8sgkRjFp1aeUrIVVG6HN
YZCWIPAt5JKcmIXfyecpwdkx8JAOe8G4/PtuLsqXdPS3oinvNTd7ALxSJCh8TuiGrL3UIPAWxExf
K0cLuuoqK4Z0pyP866yyXFdTdxG2PMa+tb6ec5bPXSgHvMYgJqwdG/6ttN0aMzIkEBFFQUsTsfS6
5xmCAQ6m9dZKw7PWhj877XV07F2EWsOqJXY9DjXq1CFwgvufL1MqqlWeAI6LYiTHtHMOkw+aWwEu
DqM6ZNwCY2ztHHXbGjU8fQWHNibhYergvcCnCnpqELNImZuPPxXFsNdDOHI6lumMwdce9JFlA9oR
uMDrmtnqC4ujltK15LCI+G1wvGg6Jb87CtbYIz+7BueZ9KJvM+d0ulYjJa4Rdu8e04nSZNL4B6/8
J63BMn3G3CgWO7Vs1Eqq1NmEff1FrT2vLC7OyMnqdSq4zxx3gZ1+jzOll0gNqEXNcx+6mM2Gt4aW
7FKtPOYxJd2U3EgvvYRBejEg9rejql0y41Cn0auhPvMYNm+5Y2PpVWwRBP3U2hy0mkLKj2mc4smA
upRc4p4/pIqXa6c9p6Cx00Sh6CBT//YnDU1aWkOpd6gIpnXcTO9pMOPlEN0ndf7tYMND+20cRJE8
Ur3BAlGtvB4Zt2nLSpmxoN2ZmBBSJ/KRyDt8HpsfTqJhkV7kwypRFsTCGlQsMq4W4FUm3Lkszy+1
4z5bmrVTNUHA84WPQo2i3RbxZ0VFSNoAe012zAjKxDF2nXSJXPrdd9Um31LdHt14S9r8NQq85+t6
iFHN2iWGUB0qATdE6ODll0FVA7FLKaQejTnkLwybTeSgKDlqf7hpW8w5oEBT0CK+ssJLwROPiVdY
dgQ6DV3y2iJRBtTnYbeWmqcYb6oQuq43VbBDXX4ap/RHrb5NVXyTWQ0L5LW5J49RGl+yxnvm7H0W
GXcGb2hRPMZY+0nNwzaRVYKtMrV6FT0S6LIc40ZXwmn8c1Tp3ZYvrg7TG/8BDnHnR98Y32bQ7MKE
H6xyql61u6BNYKpE1R5ZxqmY5mWImY7iwWNo69yYTYR6CjM2M32Rvv/MtO1Y0yhct4iZkTqMkOIy
qgscUQVOrkODz6E2mt1T7ALghn74XYQQ7rMpPtoGpfm1BE3j9Kllmstz9Z+RRV7gv6ocML5uSrKV
p59l07wYvTxpEjHA4L4i0IiL5k39ucyaT9AkCFHHk4li+zksMMMKJ8jAGi8KPnHfA786VGmTUszY
xSF6IkOaXqWrwQm4Pi+EZTvqUM1w8nRK9T9a/u+Md5gX4xt3kec6jA9GDZm/zDFCDBKPA1x7UhgQ
4WXU3dUud6bz9fJ9Vrk7chYhtbxJ0pgtEBw8Z5mNnMbLSj3deo6+FSKU6vRnXXzvW2jwnemRnD22
c4NOK59XTcU+aE3FpYzlqaurkz0drCY/NaD6sDMXrl+cmh7YqbJXasWqZanVxQl+1bdGEBVyGA+l
ng2aXPKX+B2s4nQOTwYOrKr1a40oZjSnv/YVwncD8cWC7vEUiexjLDsXUQ8oHPqTb9uZ7jP1UYXJ
4R/2zSdKTfXpGtWvQQvdRQnbnWzF+pPQVqr/oB5WXubdOSq4ReJlB6COzR8BDFlLxTfr3CRY7T+l
a94O4O1rImZ9DU164K98qy4glSKXKlWvwSMN1CatFockNiBH/Ygd5nXviI30MnRomfvS2vmC29vF
/rNakxNnhFoxTYH/sj2X3mKgyUsv4oc9QFpWO8X1IQtjbhYBETd/XjMIVa7/Cu74NlWiDeopwON+
XzIUZolztI4gCJEZZzhM9LSCsMOQiIz1pemXm+vRPdFI6EN6yXOGZ8RzbG1UaKvrS9lJd1sF3Usd
Mq/y8TZak3JnqSbRNuFRaizTdiYwLKy2EKznv7gA81cyAP2Io4M+IJVyfXKPfrkA3RxCmnOmkaoV
vB5G2cTcg1Cta2cKTvRZj+5ecPZd8dveGm49pjih0JkPi7+fpcOQpyunvykbagO8qI7Xey5fY8gb
jD3dQyrQ4aoz0OqdZTym3xbfZA6jsWSgxOS4X6oHmbfjUQaQ/Dyz3Y34gasX7c8fmOkpPOWXJwbe
QnAcce44qOgKWv0NHAdLPkdsy0wnV8dEmnz2kbux1Klq89K5alu4Qgt1FEDQtHfNZO1Ks7gkXfyt
TmH1Cqriaw6NYfGf7J1JdtxYsqa3UhvAO+hxMfXeSSfpbCVxgkNJJPq+x9LetDZWn0FZ9TIjX2We
mtcsQhEi3YHbmP32Nxhims+DojiQAgAe6VUeFMKJG9t3zk1WX6kecEsIX2uacUFbMMU5dNrOxKou
hIhKxl0x38iNJc9/vZCcvVP3d37IvZTlwYuVcDUMkj+FFxGSX/UGtf5X6GQXqTotsraQhKpd4tdP
mZtfIyfYp6GN72JzzBrqkFkFL3D9rHDcOL4DAlvS/JuDfZfgpUoEyogtBZedFJdlxT+I1lujWi0I
SBX0PXOd2yEx39f/qClwkqqg4mMPznp2kU8sX8tDaLudmuxYurRwtYP1JKLecdeU7n0UlsN6FGKC
jX8HfOY+RIQWtDE22NbTFEot0aA2xygvKrhIzBjr+Hw+yrZfL+6w59e1GbZlHsZFVXlWOohAsFDv
wozf4bhzs9Z0OdX91o7a/Yj5G2Pb+KsFxGOc2u4nD6Z1aw7cgot3rDKflo67F4jK39QWWBth4fSe
VfXsTdNdYnP89waXupbD29aiG5Iezmi8WeatxMGYxq1sFrlDpbzwowO2UHdQB2jJhrsy/yk7Xup0
9AFXBFGbyecAWguenMyQ9bMtHT9OQKgEWGODQj59dPvFZcv3aMUQp/ncN5lcFWEK2GfIq8Y/YEsk
J8hoYd/Wi/OVuI9BF88AmfxU32StUvmgEX5fgTqXgSl2l6Sx2PmFToWyjoKa4N5HGlTcvDCZXmr5
BVIeyF2hE4iyy8kRwDIgEMjIxR44JBMkjLSXtZpfC1X/qXKqW/xHT7IA0FTfznH5iviZes5Mvlj0
94nEkCRfbeCeZPVGA78G27LXfDj9188xcvviuoi/lTqFJCuu78RaWE9sG1hjn4yhzX66MarhxZku
UMNeCCB++VNJ8/pw0HlnlXynO1oErFohMmij1yLMrvJ+pYolYRXQytkWtftgWTUZseTebpsAa/oq
HLfu6JwrV7tpQ84nuVM6Or4+ix7KorgjTv0d9OuaadKP8fzkeoqSKj2st5byuJRwiUVG7Fv3WQYg
pVvTnVl4v5LOo8YKkWuJdYNQrRxm7TrB7WT/8CzWakoju32x1G8pW+VXawlPMJZHhdAazqM5IeZg
nKRDQC4ni2gAjkk5KSqX/7GNhqtL/xTKppmb9nsBl2G9RLEE/Vqrq7XS0A70rTsMd6E0YP/0B2le
j2N3atCNy8G8MBwnGCI6EliryC4prwl3vV1390Fs7PI++Tl4P30wfBU2Jym+C95zIG3RIxARfyMr
MPsJv1KKV3lG4zye6Hre5QbuSko8/N7e4zp6MJbsLqNKQYfzlXJgFXPxs6jy55LowU2rPzUIKtiM
QXxaZ2hSe9ksiPJ2lCnFWmAZufnD7qPzestURnO7ZNGdwJhSNmmq/PBiNKbyKPtARXunG47rt10a
Cp1Q9qk1Pptj/WkHOAvId9WX9tkvnmoC5nZr44WL1gMetSWeA/hrdbiizpCS/HU3aNiI4CrcSmuz
vkonoiZFsXA7zMFVar6SEcSEUTFq5a9/fX+ZulzIf72/bAtkiiPVMy1HLvS/u79ILLMLHxtrJqnL
xU3aEOpDcdBM/dXuwKUyZiVa1h6mtHmpp8fFABN0EAdtwlHBXGtNSkEZBAp6VLr6vtbqnSBHQe5f
A/0j6SWCTKf866dObHanFwGAMhfeypCkm5ZpFmW3hniMsIYV51kMu4Q0jqJ3Usegv1/0+S7xGREZ
4+hjdgiAswKP6CIugsLWTvcI6x+eB9lRYBlUPszEDFCldVIl867Y5GshoiGFFu2zbXEOIVl/Jd7o
LUi5Bca8OSwVCFsMcuYkgE0KK75ygKExd/WzrqLncARrMlshNHvvxDAQ4wVgVyvo3CycNAbrB9Nc
sLceMv0L4flzgfGCFjYHy+q/smM29S6egcx3Z61BeA/A52C4tvU8EpEs+fhjx/3FsNrW1TXycJOf
NPtVxndzMDxr1ptMRdeZquEkmA32v6mk+VYuv3aFCJWaDovjQfUStAynRsGf1X0JvRnrqXKnvJIc
NWys2pivUtbJa+Hcmd1Tlk638pC8jlCP3L0OuKI5TUTRnv9eEUYMTIbBOwdkhuI63CtIQcBI0dTB
fvGZ64TOSWDhjpnrjFuTYL6yGrTJeo1D4zXu78K5eA3L4EetHlowiS3BDUB5RrUzI43yyO2gWBtY
wU4YgCoSsUdX++2mLzUv0jHLj7hLj8SKkZZgXNDqnUsIhm1dHuTfx0ndq4JhDfQ9prAA04LwDfg3
ON/K3PmWOaw9kBw8vQvn6lvNc6S7u3rggbdJdknL5nGdK2qCLgYxqybTeTd1pb/iPnlJwd1BpwQI
t3y6BLDuFUqehpdhijglXZ61sJbCMvtkAoItesG5AcharoiuwM6xY6CVtI9TzqHDsstcmqWBJnHd
FwnxZjapTP96Xzv/XVmq6NR82dIi4PvHbU20X6yHmNiiw+IqjIhKXChBYqz0CDbUmLHXv7weywHk
/HHz5fr5ZXoRQkTj2SdXsEZ3BQODl0ZbYP303b6va7o6CkDKtBXukBJ0rXfkT0JEXrE231c6p5it
97du1p/rwjsh+L7Ixb2WeJ2fXDSTViU21XLK0nhHxNaD3Ega6sPGqx8yk3FKqJwXuSXXPteTT5PX
3lHLrfPayKw3EQkAN7AvMI/TPnOfX/qvH6D9l2RjiCeOB/8FdjMccTqyvwxWYhtFaN9yG3am/eo0
e6+C5QHHiSgTpisBZu1+/kM55PlpCW0L2LIrw2rXLE5lNOzWMYoMSauwO6DThkJpPs+uhlhqedUa
5ho5ApwNsReg4mxVTRgHAtojyT2sx5kg9TJyYW0sWfpbIPgYR4Jti18jtJYBD0W8VrrUfGV4b2IG
kZKgh6ZskDG5almX//qJSCjuP94UtuO6MOGZNhGL4Riy5P7+phj7Jva0gezmYM7OlnOMF9wO2KCX
vuRuZBogbjgvQTozbh7658qbHv9Ao4IyYYh/Amy7SBXFsSiM14ie3UMu65LaRqk4I/CqFJnjCzPc
Gu5qnd1Tr62DOozPoDHaz0033C/4Hmx6aZKijDp+xIeuziDrUXWYE9QLBjH/ZjGsA5p/uCRtie/V
mbUZioXx1wFO38ifWlw2esEGkgbF9eandsqPgtYto0WPYhuvenSKXazAm8dwtE4WrmEK4tuKWa4A
nDQHUsw0OeHgIWRcdDt1cxeV6ZefZ/+mNTX+CUuQD81r4iH6/w0vP9YbUodntOrYHP00tPoFzgPA
DjZWPfoxgg82g8foxfGvbT8dEWU9pSGVIqmApHwh3wnz9N8sIZin/7yGPBNFBYolWGVAh/+4hpKe
Ylj1hPbGA8l7aXlZ2wpB1JVFOmHLrSvIqtAWckrktX1bcerJDR/88AkftO8lRoiewKzl7L5Yc32N
yZsYRvsiiIiAnaQ3PJTqsihOvMICDKqxwDfjKtj/6YKz+MsgvSEslm2yRGd9WgflgaxS+et4GD32
7s+1uVq7k5UOMWjmDUjsLqg00pA0Qq4KUiE4d+TElD9QvQPHIyDSKUG4t1nbMhcGBAZm0Sa2g5eu
A1g0VHuHBfp9PgJlTSm4Z15cpv5Aqhr3ouAdWTJ+MLmgBGJVyVeSPmo9VuO4P3fMCW2wyxVyXduT
vpDz0WpNApgpbNZ5inRXGCGRlFLgQRV/6Yb9vmD7FbFzsV8BldZcVNhK/1gJB5nWXZfS/yHDhnAB
BZAxS+Mk+MRVD+jJaRb98UfCDByrEp5pifRZo3wd3VOCdVTfaGesbraFP0G7bimb1d6Kg73ALa68
qBW8LGgZZQCe4NiEautMhvrWFRhtxqmJ8tB6d11cxeyT0bnepsAKacVUTSh/fWADJctEg3GiQLyS
SEoo95h9WWH55WCZFNHbd9by0OMU3MEXWRdNJIOHzIre5qi9FTg/TanL2vQu1POvwhyfUJHs5Owx
BWe19exIQtB9BUYt4561c5mt9NOO7T9g9YhIHG4/LHXCHMKFhNAo+rJHDilNTz6mwmzwo+coLOUS
rIPgLqpggOchaYAL1fIKTGEy8t4TLYKBHYeXIRyTes4gJJ6H6G/kGZx8viKZGNRLd4LD8m/G0XgO
/fMuZBKNWgdpkG0aq6Ln705ykFIUpIDiWzm8kwTOO4dSwK+X7ltAB2nvZfaCbbajjTd4EJxMDdcZ
zXrBJPJCxu41Yp1MRQEnsLjIJKvvPurQf3QAnidB7+Wcrw3Gf1m1aWRwJEMLgZNlr8hgSsCvSg8e
lo2MQ2XGZBsujgwJ+SC6aWN68hgFZFnLD+oIJao+ZeWMzKn6hWRQyhQr+pLBqXwC1ZovMDrlDlj3
bcFGZW/Lj/v6g6e50c++Ibk0ck1etbCdIiKkdsFAeHYEat0WOR52cfdBSidTLsZDQQt92p+MXQUH
mjVROAzHhemE2/Bl/YdwftCM8MccN+822N62mgTxK95lFec2tJ4QcMqYW+KTeJuCQRA/znjI09aF
Xq3YFlVUCrPBD+qn0eHgWN+8KfeMK/bviiGkqPrfPkGAKThlTiA4nmxxZVVX8eae0XtAedgUwjAi
nftdDqcwKg8ObK31kJK31hc0VrG3t2rMEPsXw41P2ZI94ott7gUF0ViA64rwgH1Y1M8IYYkUM170
sfrzVFfIaD0ScRmDV5la29LP3r1qpKBLntNWTiwZwmmqvxlQS20ogvGyoG2N0vvUr85to+4Ttqo0
yethnDPRtGznkkvdRyUOIpGewwxY/plxHZMWJhOCfZl58qEIOxYMzGeotY4SDRklelH2zMYrKIPx
GmLjyZdH7Ycyh/aKrxJ4WD+v/z+C4gfb4hQTOM5T4TusZ/7Tbau1DxoBxn8OT1KxDrIxihAKGk4i
8uwSTQYSHGs8J7l2VtqxMRsPccnI829MKr74Ol4QgChJtE9jwMiyrVGzyDyQdSFLedCDp8Z/llpb
PhzK8KtXcKhGU3JLk/mmGM/IFrEgMrmTjh+Z8asa+W5CHugY0lXzpbHD55UwnLY5Og66Nczd+EqZ
fC8UcVv8ev5AVyaQYB1m2pN8aOIFXptmALJ1fthKf5+5ZuENcUE6MeO20n4S9FDHJC7Xf/1X5eap
fqcC7dcfbNMJvY1/Jx8/82XJC3nayfYGLIvDiqbAAL1MIRtgdl6gWq8063RJ7jpbO/6ZGDJPkXlL
ile/3Qy4WAd7BvF0GhSEOhb2kOIWpaGmuyW44W8rymCYvlAryWBWJlid3Hrr5BKbNkTkybmqKblk
DCzgl7Ajgh6P4opkbaE0rlgNsqRHvGYb70bAMbkQZEwk/z8Jl1/Shizct2Py0gRo0oRGloB2m5O9
XYeh64Ugi1nGi4qXV+Cju4LkI8g1E9bKrd4FbVyxOGSH73LVFtLrz/FxSe7TdtotcVRtTAOgSnZO
WzzbeX83D8sr1dI+ybsHo2FU2kEy5IdKpSk/OGn4pR3e5JzVcnfJ5Nqdig5WPPboclbIgwtkCa8I
0got9pZ5Y5n8rZX7iVT+u1s/k3cHOvxRlOkhHPzb345TO9u1zyoW60RAxM7MEY8bwqQfk+HnNPGD
O7RHCXt7KvDB5weWMxuwYr7k4h9D2Df8CPmUMfZRBCOKKQaKMJ840G7kiBWMMfEi9o56zFceqYxo
qyH6TSROVfEj5WZvKY7kWcruQ+j0YuCJvTYw/19T/avsi66Znz7DuCz+Xufh0hL835UhT5/V//zP
n1n86+N/7EooX/xD8fHXv/6/ZSLqPyzTsk3HRBLiqr/TV3tor3XLVrSGFjADWpD/oxIx/P9ASmD5
uokSxEBdwsf5m77a8P4D2iLEKIyOdAXJ3fl/UYlY0jb8XX/muAYqLZ1PZqPVtk3vL62pTz4KubLt
uNcz3KbZp/4+KLRPAr/BHF3tkDfeS+GnMivEQip3qnqTjdW4seEXICrBgrYJufxCh1UPBaDHqmLv
WfjaLC7Umngqzp11cpPAOkPJx0t5tZSsMzLXsvPY+u8lJdx21DWMsTGOoNvX/l3n5Hr//B1NV8Hp
JitM90zD/8t31CxyUoY6H/GQ6euzXqRvxDzfRBjnXQyX+JIV5PTzgoQjqr5jmjJaI1c+xYWPhF4b
bz5kGciP09Z+ImCmKc1rC16m+00rSYruwdTrU5Rr5SNo5KEdYoymcuuaVlWwc3rb38ox6vicZI2x
OBtYjNWlm7DWdMRPuLO0Yzl0/anPnMd+wktBc/vxZjCa8Iy9FQQIvTuGYTbeteQLqgkHHJzO9G2U
hVhf+ZF3O84o0PK5qjYBdpLEPATasZemhXAgj9DHBbFyN2DEmdTNyQijn7ov3oipz3fQubS0QAuo
wBTpUli4U1qNOJuQiNDpGE7Rwf/wKiS5uq++uRMhOsVo+XuX/hgHCh0NTmlvM/JK4DJSQmBqO+7W
n8r0Xe0KgxKfyxjS0egemnnM9nNevbaG/RNLjukKffWb34GFhgO5g7z8qPWuCFW0c6qfUj19JUGx
fQ8R+gW18R6K7lqLSS2Vl7gY5M+kRvAQ+suNuRpgjbhrTU15tjOv2hHt9cOYIWIrBSvAJKDaa0nQ
RIKDlVkZHzvd/DYuuPz6JKBqNgvYczFHY0LOKJi0dXKdmMSQiZAconJuDzW+HrtluW9i3zr7cY7R
ZE1WaGl0UEltDMPdBZJaideZTZseYePHqIJ0wb5/Yo7c7HMtvPErIF4CGreOl3pbD7526H8b3bRE
Kz48L/5U/cAQB29lo7qZc0UFuc/L+gWAnia1NeSF97eL1zSn1REz6oRHlNWQzdPB3/udUGHckSsT
mSeD5vKu1eJLaZVcnCMZ8MZkXlICJS0XSwWzcKwzEYBq1/nUxzBmsQoXnmTLQBh6D5JzNbM60orv
Pr/lEZzBMDGfAweGKijZ9yarCBhKytu+xdMWMq6C+Dh24jOy0XGYjEfSM9PBbhkqD5iOjsFDATTC
9LvA1GRE89N2BKssKTbpLQqcfo7UoWn5NWkqGuTc+jEvpr31C2T3rsZKXR/QZIiporMcp9queMR8
cWWmX2aqejobJvO+VdyNGaPDOriUtpNcCh+nMYd3CnOQ/7uHJR8xUZ518jnm/m19Yq1Z3fa+Ezys
T7KPDZqCDiE21oL5MaLQZK6EByn0agSurE7tdwFiSQzKNBPRBv2g7vBGJaTkFPWTLe5+8a43COps
g+5pMvGb8wvmbH1mnyfXe6iX6lOrUeR0TlPeRjETVw1jUr2P+j+bMuSs2o59SehiyULCn3vqWHdt
GPzSVdWdK/+c4w26K3WyPWcVwkJYkr3VDozylybered16JRHL57qo/w3Q7c91Hoe9IMeU91sQQ8Q
EI6xD0bKUWsh8BebXDLDg/4Rv+x5b0fUkIy32zO+4RnOtxqc5sjdNGoi+EnzKWDCcry82V4VH9ET
PMPb9Aj2Y/1NFSL3yEnwW9BbNICN94weX+0A1l7yqHVhZbU426QFfpLGvmVGdsLmOZ87hfEWr8hV
FYeHnj5pITJxjSXUQfFitslqLfRE7VZCbzEcB2+a9woq824KOiDnxtjNIumwhgqMXs6DImqBS9hA
u3V7uHN77mYGvT4p4+3SvhNApSFdrtqruRJqNa++WbzlqZGuNS3gR1RqvjLbeNAS8lDrwOkPZpb8
WJdD1RRPCB/rW/KD8O1qUlh9E8YCjD3WzwpQ/rUszef6cZeUWU9pNMw1/Ompd7AInuij2Jq8Hddl
NtMQWGSnhHRhRzFNobNfF/w8yN7OkmtfZTGMNI5Jjv0Iu+QcCwE7xyBZ+9IGuKyR78a3OfS2fLgf
IjZXUVQMuJsJWwd5rEZXxEdSz558rWckIO+tjhWxER1cj4QAhXk+an40nfLSfeopuM+Rm9/p8vtR
Zl5ipxv3RGzhmK7cCzGBMSZb3tv6JIra248OsQ5MjA6WCmxx0wOZ4UN4WIVBYmugZMEy3uNNSFds
I+7Sptji4uoP69mhjTOPbyjPSe4TwuNXpzbTMs5ePPbHsSLZI8puy9wvd+lkTvu2L6NzPDIEzaf5
JpzMhZGg3uwqqxz2jT8cWBUN/oJF9lC7GvPU3t+va4s4QCTs8F87hhSbWAuN3ci+uwWEbDjRt+Zc
2ZhhQ5tYv5iCKXZ0S84Dpq2Eqyqb10PI32TpN0Fst5CpbZStBkmC2SR/PZiPnTKiPT5ruBMsIaEn
OQmEfc6bsO0D2TsFNglLjS9SyJCJvxLCwt9bio9b6XlzAo0smUPgnb8WDRwT+CIkinhhRsS9bT7M
ZPlRLyXY7EZOg8p+tvaO3w9QqduMneK/Z9lQ7P1iwqeA8M6ugthDRkHHmNO+KyxlnTtw+S0TUAgw
eV0fvYrfKLuoI1AJSeGxQMx1dOuiwFTasE+hN+/MtK3JnAMtSYrgtpDrIDeM96DIvpkLf1Xm7aR5
ETEPP5EFQtJ3SqLL1J6rZMCFWseegCOI5HkYTaXDQRgmRrCzwRh67PnQgFhnXE5/L3WN6Zc5TzuT
0QHjjz44NuOhzPXHMK370+IRtc05WhyMLIOjl+LV7wS/ppwkg8WrMVUVCbOGxWq/4MESdM0JBtp1
cXIw8jr8HrI79wxV0w06GO/YO3F1m5gECvgt9QssPC6n4k3V9ieEFp/YYeEqVB4LzfkWkt92N9qD
2MEnp2oOMszEeAUu0C/yiNFTl4TIy4PnNNC6gTVMueIGuQfS+aZCEOb7c3RtPAJilctGqVqyoAI7
eCZFBYY4FiouJ8iTy8mLbOMRcKdiRmx651xdyKiwXxMT7V9Up7+AjFzqieUNsYT5CNb8XHQufEcE
a2R3kgpiIdKWAr1f8H6wFX35+q+YoZzyGjfiKa9v1z/xZYWL5UvWl/k5CU3sHrQaz83cegOgdM+L
nKgVXOR0DIaDn2uYgnTJE1Hq29GLMCEkbdeYYFj3uEJbnUV3QHBCKZ7dogBvvOETsgfPoeIOn0L2
T9hBMrBztTMn62FqOTeSpqG9t0fMtlHIwXvkpPKbAaKD5d6jVxo3quNF1FK56dGnhmiDJWNB0nKw
wmwHvT2OSfaT3EOMMas52qqqvNFy9aoWm98QP7Vm65PFRB6Kpk0/qqajByEFELsHYz5l8fBr/aNS
w67cNrcmaMUeY+bjoGyCOxt82oJoPjYNf8OQzRjiIN/KcTH4CTrN6T0qZErtj+fQImQzDm+xQBmI
Ns0eVzf2tSbOYCcRCFDqEe7NVj5v6h5T+kK4v+ubSDVM60wz/e7KJaqKhO9qY6fsRZcF7ngVajjm
9NC8SbOcUFEUcBzgkUCKpQHxrJr6ZrRvNXBTlQNmOTahs4OjYArK120tstlILYgoTnFZrC8lVq/n
xiVTSX5bqH0nd2fABxBdrzFsLA0fb/y3CAnktmHOmgZvnj9NTwnsD+WH+BKPONs2Bp+ZdOxwM5IL
vNVVatw3KbGj41L9dkpiguappNYlKjsIMYlbgfulJuazwuS9Sy39PCcwIfuOHLk/bWbtMg/Osi7e
6SmzgnnGDNCZnpjJh9j17LpBdvgghxpbMcZMlrr13tIT++g748uofDzra8qqTAUYnnc/0q757lIJ
35K8/DyjIzkYIUbAPe2Qbot7UYq+K0Z9ftKrcR/Aptj6Ge1uQDyuPg35zlNY+mVoinrPmp5ANGkq
wpmYQKJ0ttEo9XwzjlhOSdMV1mCPmZToVDSO0nfrolFJ8xgvAfEN+ZLvevnw+egzgY2akyfNVKiZ
17Cb4cojIsmGeT4ADD4PGLzuLax6MZ3heOoL/HvF/Vivqt1gdMsuDlnWUYt+F4fl1V7YckCXfU8f
j2nfnnKfjTe7Y7MHW9vTPpQkQEU49l8t5Ma37jj9rvyEwtb0YM13nJGMmqqbwJ7fWY04X3Wpf2Nh
3YPNt6Mu5DOTj+STszVWkGjyDkaEV1dMRZkoQ7HThvt8ru8tvMROgxsTkekUzWO64J065Uxt3Ky7
c8el3XGUbHuP87Krp+/E9F4dL1/21kTdFyBo25AST95vGngXPes/ylbHegI9LE6b3nOnJf2hLEEt
rDL/FloTG0/hHIkG4wGXzvFQuQVfekJvExA22nqMkNa72cKV6aBVsAbCviQ1ArvmZmxfQsW2Hdv6
vZ3c6ahMhMuVLz4GDKtS2ARbna4bDQVkpwEK/9GspjPhufxfOcUA5rGPc4aeK8zJQ7fn8Od61IzN
dJeprrspW7ZdlxPguEwYfzUlpvvL4CHPDD5I+GvpxjwJ8bGPXj5E+zxarutpSa4MqxzRxKUY3LPK
eY+mUncDxTtXAhq8msjNIYXDTDQx7Yk5OLvG1KOdZjHGy4yhPzQEAKT6+GNOuuZAyzZsTUZ/5yYp
YTUZSEaA/XmJKurg10CtI470iwTS5QZt7q5Y4v5UWsw97KEMUOIYbzpydFisS/oU+fgaQ8hi2/BT
s4qyBTchFWQWDY+HKyrcrcEgOtGta5vM5n3esE7XxVollTqgruSgHEIU4oSYrY3murf6TOE9FJuM
zDj98WieNut6d/Kwe8L+KGGbmVLFzrp2V2qeDbIw/4yQtAu1klRPscYw4L95c3FAng3kJHfHoPEB
Dc6Rhpqr9ufPZajJljFhYagku+s6leCBymS3qRIK1tk4cAkkm9zJvvAT430tdn5QqEc9XJxxS/Px
BigxtB8wNte+B43BByKo+48zeYQwB8BG4nS4kROr3+fToB+xvJWJMvlBDY5Zy3cG+nc0J+0+gCRT
++MThgcTijKsofOGSi9L3T1BDfbZB04oFRpCW9e260neDIpQh97+qrLxPkFMshkDpR0XfC3WjJ20
gQ07A/ocKygtsTSuCfg+Uer0WZTLe/LeF6nqodyXYC7NLmjI2k4XurOBiAqo4SnXC3Sj2msee8le
mAr7pbUBURIHJk/bOKx+rdW2gXqIvbHdWzdpjo50vY3X041YjK1uMHAOS9oPb0o3ZsYd4DjUL85C
QQGtzoG0k/OGu5bMF7lasVLZmIrk7UJzfi90NLi2Z3dCbzZiXWjjLKKghgGYeSN+aLbN8zJTtC74
XhhtmZ0TeDwEu64nqjGYDwNfANNYyiAY6/4lIxet9y3MoOWPvPZeswwPYadXHFIjfWgFfGgWdimR
MzQI4CJgESglUtypMj8/W4QNLF71s1+oKvuWwy/tXKyimrKj1Bk/1kdC3o2DI9SzEbDTw9JHD/o9
mqmx9F2ELwlp8fZzqDNAl+Xg+u6vkSOJv96jzOAkxlnkaClawvWkIDLkg3yGmYv0uuIsXAOcbSCK
6B8p9Ybi21g1hIW4EM04nEA85uk6tUl50qISjqf7Ebtmuw3HLttpnfVz3Wu0ZEQk4TaYh1/+qOHY
CpZmVNYv36+/lrl9ZZEe7DoEKZn0X32BmDMZFOieA6XNzPGea4YP2yxnSH/VbgrTHxNwANHA+z4v
v/oI9kCUp/sJuquXt8y5JjKdxXkbC38CvJedlta49syTv3Vq8hqLlCavKJpzHJClfojLINli+ocz
f1CggD517fTS+cXbtBT51uuqL9Ntjgxy6ZhwTrPHG20yHqd8mI6lBzaSg3YWkwyMp4zAhRmdbdZV
95HWvtJS3Zl1r927iTGSjuJM9CLAmFkbAw+NS3BgOJeB4pKTYqW2pNoF/TY3FoaVda6OGftoyeIG
ZzvrB6EuMVs3kWHjb9hTGhi4AtcCD9Kg9ekxvp0l+Tr3qiLKIk9OhjNbJ6/pfpu4SDpwesmiYkEY
/hOIH3Bv8uot2htpTCfPQgzjZndBgEAiX4KLGvuPZsZCXA9PSYwVL1/eime0TSltDshEbrATZoIj
Sahot5lZj/t68J+Z/RMzHLstUA7DJTvtdmampIGJD9r40kWddVsH+q8xi7B5sg4sWKKosXHv/Mbb
VAwn+/RVt15rq7tBivsI4y/aih9AH2NJpqtPzGJ8IuTUD5ugQMKlvwdmb2IvsJxKBxyRDFF+x2NS
VNcx1reTsXxLByiMsTZs0BeDGFDmNXW+N2fjV9NZl0az0bLqybsSH7xyqO/Lxjd2kROfkOLcWJF2
j6bxObHRHRYheWWle2NGMUPNfhw2Y+39pJHdRz5nvzO/eFBtAlU8hXPWQ1TpzkO33NsUDxsHV5oi
680NZnMB6ptyJDzdG36Q+IIXImoOLX4z6uq1jvTx3Lfj2z0dy96Nuk/CSB8JICv3xJ2ja/TKu9p1
cMaBHZwMrxOhbxsPchEedv1NZ/inIRo/l7AFxmtIxc1Je1mCb02tQ3Z03ARvWwchd+x+gZDdmpH1
3YjVcE4S7zTVLMq+KR98MkWZVFaPlJmPYTy+uqH3q8IxhTb9hmr4zuCZjdUJF+naSZ6suieohGPd
1cAgxqy7x94Z7Coqd4ZleoCmFN0MhHambV9Nb7ombfsbS5djXGYvlRV/NPr4EJSOQR3EaiiGfmvl
HfPgLLllOn2N5bwFIGMYhB3OGLAUB8RADEK5dlJ72ZGj4u0sC1YadJoH5ObeeUjK+2RIMD8swt0S
1v656wPWAyP4Jh/No4ryt8Cof1pjmxyQgx7tJKNwobloB0whi3i8YIXalw9mUcznolt+cb8Nhyqo
Xhy9affJvT1pwTEwSVTBtbvjWSCgYYLcWsm0I1Z1IfGnWS5jHB2StkfOSfjrxmmqs0bJhS+1jR1r
MFvQt74vbPWNIURJF+n21i6QoKOVUduxomTxa/cQuurDxqU3rrERR7P7QLPvcJIQnTCo6qKBVGzG
vjOOI9qI7TT4xa7H411ZIyFsPFY3fNcnw7k0lknfbBWnMNO7fXFvZj10XpvfN9kpNVg13Pthe50s
NYnMe+POlkGB7HwDdDxwahID3KOiMiG7BNbgP+C8jSBgRq/4DEUF0CqqcoqxiLSHXN2qPniu4EBg
np6khCxAFaur6IOkipQAUO3IXOAx5G29VjSYVx9qVTHV3iFSeXSrm8hGkpB2NfORi068oBb1gVLa
9yow0xsH3ecMS+e5Ye32qnla/8WYSGmB8zDu/bl/NtBGbT2NDxDFmfatGbCO10M32XeqIq8KIdA3
pX303K5vpdGfrIUhY07MHzclIokh2eX5bB9bH1MT8iWyh6SNf+BgDgOgqXZh4H9bvQ9CxD5B26Ai
+CQ9IuIORFefo3iJptwWe9ETh7TaQiacuH3wwumtXxH9LwvAVuGF7KzvgUXYIzftrT97MZBeTqAx
DHlOVng7Lo2Borq0nJ0xIQHOPX1DFpZ1HOdMbRej+0BRjIx6+OKCLA6DzZyAXBNEH0wFNu1Ez+Aq
6Hs206x8tpbdOo6iMt1pOpYhqQDzmt7SZwiXAB0w3ATnrYwYsowr+ginoY2ivZERnhoRe7xObdYJ
FhvE39vT8kRYCTMTTN/XZBi0P7gk4Ba3FuBGAmISKncPe8c/hTJDmn0siknQHlyDomAEZf/DY8hp
x8jeMnrnUs33zcAaVY3DjTUTD5TrE2E8gOnGDpRo25sUcBNhQofqf3F3JsttY9uafpWMO4cDwEYb
UbcGJEGCrRpLcjNByLaMvu/xOndUg3qK82L1bWZmHVvptCuHtyKOlce2TELgxt5r/etvICkGQCOu
rF4DLWdhO/17QovtbH5YtPJ5segjBhNuC0ZIO6UO0m3ufESYNFL6DtqllDAoseW4UVnR50LPA++b
ef3t7wPu34oeJmNcdNIq/JWxDHNvU9cdPOBszcRW3JQOJN8Q+drZseiHRe1d+0LCv/ZwJ+mfNAFe
P770ctpgKBJhaO8cSFIj57DEPSGyIa5Ykzd2nw/m21bHONkA6Fba6heDa/MVj55LRDwJ6olDETpZ
R38lCM7JEq9nSy+96/AgqoS+KxsEUr2KoYNAOME5Be+pXgf9XG4Hy6ZHa5hZJL1wn66VMl4IErUO
D2EITcnOOjZ6LadLidWvJdOdC9xxMBs/carbNPhCIws+pNQfLdU6mLO1pyJghICdnJenbQMUgs2D
I9BEjhkMZ9ucn43JsI85GsWNlibm0baAvU1z7w52ebPEWJOxlGcXspRTO2gXnEXdHM2RDdAQ0y1z
d9KsMk6261yC24xkNE2O/5y84v9/YvWvm9DC/56XwiHVIUH67SnGHqH4bd9mz8WX9ltiyvUF/mSm
GG8gtwvMKx0CANg4eEbGl7b7z/9QLOONY6oMuh1bmAKGPpSJPwxMNecNpvwCPgXLEl9+wV/9SU2B
6qICRjuWYK5lCk3/J9QU7TVtwzHxQr2+kLB0pGWvvJ8Y1TKE75JgM+caAvTyZcKXKrWMg4Sq40n7
LEr9DJEWp6TqKW7r+29u3Q+2iFdUX/P69o5K7AE/IxScVzuEGxBa65LaJVXZj0Fu7VtdHArJj2mc
/VgGNz9/u6un0bdMHPl+LuaUkmApkC2L73ekqLO6hGLVpbEw7luNGB6OysY9FG1zr+O2UxjFS91o
W7L3/CTXThgtAHIEvrOY52UQR3hEJ57XS6UHD7GDOm0g8XLRic2j9bC0c8a4rHs3p0BJnXnBc50T
0ostUopqY2NnNghTsVlQe84YlgyFewi1BnEShXqAtl7xe/rHOD646c1kL58DoEE6nMEM79qTKZLD
qCd+Etl7+e16ahyYxW2rvNu5uJE5enYwiwOzaV/TQ6Zn3a5X63tbO42IuUsNf6NFuTGT3K/xH9c5
FgNAV6gdHt74u9o2Dmn0voWH4yrqUb5oa+tHYzEu6ux8JXP3F4fDjz551yDyghQdWFavSd4IWfq2
iAwIfcWlMiYwNkGY+4m0u5VFp/3zz/3Hb2ZaiDtw/7WcV6tcgeyL2alJ9uVce65LUBtBKUlzjNN6
E+TR5ufvpv/ooXItC6DQYo0hcvt+ldlJbNImaRT1jL6It9pL321SZh6r4KAIF0l0HmzxDFjCc4Zg
nNLm2MWZrwTLu7CbolVtaSda6M/jIs6zka8H1/3aw0X/+WVKRtZfngVOZa5UFZb7mrEVBVFpFtjf
M8t3tjnLJWugoZnRxVzyDz9/K918XQpcHzwHKh77HYI/Sf37thQg9s4IKExcDBawLoLOUbWmLy2s
8oVYypTAVmvAqHP0GMeQhjVeenUn0vZG8FDO87hLnGGrgsRr6BcFM6KKGYI1Joe2PdUtwyjD9FNM
3iBtHUN+DSo5BuWLZGtOTepDKV5RrCAqZ+iAxQFQtAd56zjQTki5fuHEBwdEyBYW1hGEE/VQ0HIy
oZnQuKQUO/24naV73zh4JrSuImQsQWZkNEVe3YWe0mBeleBqoddYE7zvCWkzR3EQ87Rt6vjQ9JGn
Ts+1Qey7DBqG0qpMu4oXS4t5Jxaku3ACCs30Sd72pXifkmeTjaQKEFrngBlPeu433KHMHrY8qv6C
HlFAUElRe0RQYO0wBBI2V2H8zlXupuqjqY1ElH1kGCQHrZgXwpq6WMRR4a1EPU4PDY+q13tvaKdt
quZIjz1lWTaon1Zl3Kx6EdzrRQTVKkBM1u8TvEHCkTEjP07YxF7H5HesrHUhwMlEuB2xUM0XH6OI
Xo/8tmMCPLv3Fq8aJbgZLsmaDHt+5NxXel6Je5VIsT/EMJEO3mJ0x5jpdzo+6z1ymzmL9Auc7dpn
FDUS5jaeAj3ZlSHDqxpiklLT6+JxcbvM+G9MIxImbUZ6ZAIQaLkSHasSRHLKcwZQDoi7qz5kyMaq
uj2CqyECgHcG7azifpDFSy2f+FOXb5YcLibxN/ITIFPKy1BYOCH0NJRNMa4iYd8fhzI6uE1x0pTx
gjYZ0IlPSjpvOe3GBfAgOUAPD5zzN10WnLrWOJA16jEs3TVw/kOj28s9vi9ZgFZM1szwqeFzs3rI
n47uJ9zu1CTSOSBTY0Hj7TxWHVgb8cQDUYxzKPx+4f45X90wY1Q5eBGxx86IKz79Xl9BBwhJm++n
Sx0eg7g/KmXgTQYGTcQwtnx26WK9XYrxAuH21mluQMgObWW/HUd+aj6EtjMhg3f7oifMg5/MydRN
q0ybsCYQOgjXPBNzREjYrMC8iMCLb8n93MWheZAWL0k1M8TnBOvFgVbf14JuS7buKvrTRp9kqPCl
/EHdQCPxeveydGZnts0v5Nva1arom95ixOAvx8LG3fTNcJRKVpiDW7VKDkWw1et528XGeV7cUzEu
O67tFPEkMLE+6HDYk8l5FB1CrfyurboboP/N5OB3xnmoG/0xgfEvl4AZkZcyEWJR80kwEdNVxRt4
tJlKMmcAfyGLAoDATsl/0dEY84wxTlj3bQr9Pj7oRnxAWoHnSeAZ5qfMQNBU1ze6KQ5Z1fkdbWpQ
TDusCpGX0CkD586ERugpISe6PytMltJq7yn5cJTLxSQOBG3Y1C27yIjurAnaGHnHmT7ump70Az4x
F2EKw4qdU0UM5noogzzrLp+BM3gW8SGiWXZ9yVYVZZvIYvsiCgJ2pE5IjVon69TgDGqYzQb6oSS5
Be3EfnIQgmhszaSbisFzAfraKTrYevhW0Y1zH+FPV/B7pg9yqy4MjOhs4Ht32RkBwW0wDscWjx5e
upjBJ9iIKfW2SyH8TCFDVYezk51NO7mLuQ9OivVMGt27JdNuk9RwY0V+ps9o3svmhYFD6icFv3hV
bTbPCuvKiJKt0SEwbqbLlCDR05M7sqcwU2ueo7S8NSF5KHsx9EdQxxIJQCgvIZ8uCWYkeakgJBsu
YWb9ouK4CrC/O10ppyGX2+JaqbuvjSsGY7YWLezcDUEhJ3vJfQdPwVRPDtiPr1U7AayIPScll6Pi
10ToD44T9k5uM4bbrXUxMGsT58oMtm0yo07CUw8JnA0k0Sfxdhku5Czv7W68xDZwH+ttdDO/xFPc
jJfdwIhQr/Ylo04LVdmUzLtWm3cWobMqiUhdulxQGXm6ygaCpSUSeV91st8VDX/7kFp/OfTlPTBV
FYmfg8jfeqXy17tRHSHHuZshivcEvPCErFyHhykZt7barS0SYkCF17HK9gYZNXOjnXyKUoEQjtpA
7r+DbfrNMK+77r18ylOmCGZonknThaPE2aMY+B4khxQi8DDw0jP/JeGly3gEsp4cXAhGgHkECeo9
5ySBzaVgJ5hGTyGHaRyULUHUhOWlvrz1ci8m/WTTPeoAQnBYdp2WbVRSjwoDY14k8Wq2bGqFKTxe
KpU4jtFGbUl2ifttOFNOw8wKOCaZS+/0qNsbYbdnLok+UP1VkfmXmvZ6cwW4ik2WhfEaucjsIFFr
mzkC4Za3EGkwzhi3Jk95h04xGDau03OTl41b577lpHf2vOySCWsZyEJoIhibvx2DEIG8YE4PyyBk
Lcqb7zDx70NEWjEBN8VH+WTLn/vnBaEs914/HSgvXA1oCAMDmd3xbTlYLSR/MhSm+o/BPRii6ECv
cG/vf/42sq7/69tAcLCpcSnHX9X9TR0uUws4B4TIppuZfuAmv9Kx/6WM5nPA9ER1cdPVyByRzcA3
B5Hi1k06FXDY8iZiutxD6wp3kAUp7alJ0/hQImHCbdFreDbVmtDTAjU2TwJM15VhkJnEqPXnP/aP
lsa3lyTPzm8uqai42D7gkqBP7BvVRC6Jw69lnfQlo5UdftHKXbvm17cZ7EAzbCAOy3wd6GdCcQw6
NXQ3Y0k49DBu0xCXlo6dKg09KDNeXRW3goMIkuu26C0K/2QNyPyLPfdvrsNVCRY00Pu8dhWh9dOG
HKXhxqUuh42wmRgWNXrgxYzi8WPvsgyjIsp3kW1SMo9clKOdsv/5zddfmQiAMLAgDN0wMQcit+bq
u/zN3S+VZojCwYXm2TIIy3M/CqZLScfguuNFLoaZmD3EOOu5xItF4zTAlkc+lfhO4xbf74mJaofB
g+7ly83bgPD880t8ZZXxlysU36+Ppq0qR8NAjN6XBNn0Zsb1rGzfS3FLycwmx81IFq0/f1OAqb8+
jPRhJnpZYQKKvYJaGc4rtkXNhGdXixM0rqM0QEZ97GXtaacn+YkE7PpBNwGXUNCbv8iR+dGmY6k2
uI9qgamJV49FqUxGjSUCF6Bj1DVsxRTLRusXp575o7trCWiRwiGDjE3u+7uruX2Cf0HMpqMhyKAY
Qjft9xHmehanbRPem3l8YPbmmzmCjjHclnzuttOtFwUx8TRuZSntIk2tODRGEpBD/s4JCfsaTV8J
rUdJ8Kvmr3Y/rpIo97sqOlRxtDM0Bfb2ByN56o3gaY6nrdxpjCk9SfvEKQ046mfAbOMgHXFmrcG/
OLzv88FrY+IQeFNZbOQ9OxSJfxMhzPJ7M5vdbIRkR18kO5qJRas18OJTfaNAYP35IvnRzsW8QKOu
B5kAAP3+3ul2ZaEf4t6p1XBswmJzLaxTlBM4wsom6hdv96PNm7mEariomf9qNbA4Np2mqiA/MNXP
sFw+u03zTEDj3RyO2xgZhk1jJneQRa1vIlosa3KxbeewFdgEpGRuwoEQxgVW03OpQUUueL4jWmy5
65l2j5Bq2QzklUdO+sEAz6i0eO3QZwfq1xi7DieVTG4EC8tZgQHeqO1ecbjRqrGCBI39CjPhNkep
ZPiyYR9scSjx36XPGuj15A4xKQWTT2L20PXjh5BE03FSvkaV4nFyn9gn6XLDXQt1BpekfVpF67S7
dVQ4PRzqMxO0KG1WpORdFbrj8GlajEPgaOhf2CspAeT5LxeoVrunn998/UcbgoUFPaJEG9WH+Wob
ito5ymAoMLLgRlcJzeq07HKeh6B7lCHmCwwfWIC7TsEfSuCF6GRn9nFZNGZXPGfTIK6Oq3QFvxUB
hnFWWwRLIrz/+YX+6IG2NVvuGChFNPVVsVKmYTjBnmVMVQdfNLADPclpAmU+eg+aA60FSA9bhl9V
eELegNfnqo2cElxcVfHJkU/LNyfJaGJcutS88RWkMQFrUDy0aoJpM9WtQbBqEt7LcqOvRiDrARew
cUXAahkKr4/8uos26NBSb0FMKRe0m+cfSs4+q+dksRGCuxxQHJOwA1djhT4QAf+1z3KoivH+DkMM
hLIPGoagymCenXlPNug+o1yDJk6xSEImvyR4JhcT7sxoP7p9yOGbskKVeeAqoHVF5IpVW1rClWgU
T3KmsRaDtgQIBW42YgotF/M0+K5ebjEcW1myyaGtl/gZE2gf+RsuExxMWruXLZTg0CQedD83MAQH
Dg3LbzqCQ+BVS8vmoFMepZVLnZuHK36oB/eyAZT7rkKzZCTWSu6xtL0j9JRkkDselCvgT7pJCNTD
7tJExjpviQONL0H/UdYtZbJR8Iac8czWef+EDFUz2ZqKdhjidh9a06amqZA4mcILkpg4RigT6DkW
KJESW0lhcagwNuDxyR0iBZhQk4wo1RNqqYDZN6IPURkHuU1YDxGZp1aV+tbowEoCPrPA9RXhzwNQ
QE9jqM+7gWXvNJ5GwKfTPVTUl+TEgQIBtDXWWoP7I/1x53rahfbgyQ4mdbl6gEsr/ZJNqAeUwDOX
ZYe15jZhfXU5iwFkj9Po6ik/i68q4Y3yX1mUjUvZ7HOI/mwLPXMDURi+3KXIVvGGALkHtu0B2SVN
EXvpwLM7Q9VCEdyECwDJeu4GjyZ4gwZnI0+mAizTzPqtotoPTqPcEVHtp9q2nMNdE8MmxUMlTYZt
Y2M8DLARMNiQH1MI3IkMcMPAQrA2+sV96PvqQ9i8Haz+qJNNnLVsi6XA8nfcBgutm/ahzln1V0o4
4LuLZTd09/hWukfK/c2kZI0GNmauLlPPdkHcJ2TqIG+3P99JrqjUX55oCiDk4AgsXON1bRCIUOTk
GUKvz/3CMfwhNv1Ms4g1CbwkLjaEXmGjuktV4XdjeKhbcYBWfmrb6SBIAMUp6IVmOXiOteFFPkUR
Z4lLUrUsFCUUJ2uIn1/zj5p4eHBcq4ohlnjtqyblF50rLznWPy6TRTXzUM+sLPBHiQx2Yf+LGkD8
qGtzVMuyHNNgOvR622u1snYjEs/Y3hmVY5MyRQUuODijgqm3dLqZI85ylWNUdFDxZ2up6yUWmybK
kwDtToH8M+h9JU8Bxp0nhbZXIiRhyRJCTo5gA8bn0Urhtqs1qMhdZt/L+FFRo+wKou2kvIRN/vuN
/EcGD7+cke9eystz/tL+D/myn8tqbmIoBtfc+X//7vx2+/D6G777/vZ/Xv8aLFUm1X/3G4+YhA6H
sBfpyND22e+v/cd3/r/+5W8v11d5mKuX//yPz3/n76DLA+3vB+lv//Vf5W8PZf6v//Xby2+3zb/+
d/E5rl6+G6TLF/h9kG6/oaNzBbMqy8b8xZDW87/P0S3+Rg7Z+HPMYAibYjn9OUZ/I23xhAuvwwaB
Q8j2f8foivrmupjJCMWDkn/JeN75R5P0axnw72fbFryRaYAxSDsJJl2vzfHxZl8s4puIp0DfazaQ
KM3kqC7lbd1Nj440QxziYW9ID0B7mG8tHZ9Aq4hIpoHaNNeki6Saeicw7PLSyNohaltNiY0BUFOQ
+WmhEtTT4bNRkuSJ54/XQJ/kGwgHCA1x6AvnvqraCyXh4s2ptI1wfUw+sTaYTM8Z3TvYJm1Q7MFM
C69YxvvC3SsDO+4wfsxjLYf4duiGcUaRgFN0iL56FfXwupKyQjAd7MxkmVeNXuOoENrvsiLD69+o
VulocpnQuAvEnJ6C6TP5vyom2VFDZhdcpaoo502FU5OuvZVSvrVQi5lYhEvuWjLasFtTK8zQ5OrP
tQEVaIJ03ff1VlgTUs5C8yoF2xhnTjYVMiXiezEyDW0eYNPdT/00oBHrkGQ12lunrh8HBgDBWM1r
zGvZ+8sbC6oe1dWuHFFj6Fb6bNYFckfcHTk5+fGwHQU9jedxVbfhTVBEaHjrPaYEpHsbMcJVoZF+
N2PTgIT6m9X+oxnGq3Q0VozB3IJFywIENICM/n19N6dtQb/zwcrTp7kk2LGDjrShILa9PBMcfHDR
gnD+WiadPLFQBTTUTr/rsFOU12lOAjLI0lPFkGuXZ9bvcujrTW1Sqek3mK0NmI8xylBuM0PqgISG
e3Id+fnQPV6ZQ8j2CDqTxLsihllOVhNUtxU13jB/cav8XWpXJ9McFeRntUAwjVyl1cTVboM0QUWG
pwdE1RfYTwQw2aWWm0q285pI+2AY1pmAOneHmiXY6M770oCmNE4be4QyW/cDGsCOsWnbNWuspg45
HgCrLGaB5pVYuYl9DHK45TU2WMFYp8jajolxmgt49aaITrOKpKwP7XIzTkgfxFgRca0Pm2AKXvKh
uik1xF9lwRSEj29ftzPjQI0l2E+8+sDDhMvC5z6vjsVSHCNoy1ZT4/1EzE7KsulaiOVRLV+4s2+i
zDk7AaZCOhq+dSTC52osczjf4qNI568VnvI7u8eSBQJL1POM9zUT7sGotkrOzGiI+ns+EjTZ/bx1
rBqtd/VlagP3mBPcI+ciz4GBi0nnxLWkfzGcmcOZrjvGwS+bVmLWPg7tUG4qW/nYaBy6gcXK1eEi
lxWzrCkdL1xrv3YGgtxSffisqjwG45A5HuAA05lYe69ZPNox1EeMQqUAmYevR8K3sW3YEBaMc1gI
CDay6d5oy03gtDWUu/kIZwVFCzTGlVrk7xLNyn0xZbiJNd2LTiw9sVjyue6rNdig5vd5P+wsVf3S
qoS7G1GDRbEJxVFr+3vYRkdXywKUEiPiF2Vg0hyVH109qbag6ggaAlSbhT5hNxHq762xOPziofue
m+GozAvlVAa9OKi5475OPRODM2Sh82HKi3OYdBi8K/Y7tGFntRMbMePhYWTKWzYKvAWG6Ov14ble
wT8qA87x56Zsy6/d61P8u0P/l8XCf5M6wAF1+fsy4CF6+W33nH+Kn789+uW/+YNCp4k3ZLXYhFnw
sUk2HNvkHxQ6zXrjaMLAFUc1dWpQOSX+8+wXb9AQmlDkOPgdIu5YCH9S6MQbFdoL5beGgyaYvf1P
Dn739ahPLib+B+SnAxAYfwnSi4gEErCs72L80bBRTN8jPmW/smG6d8PB7Y7QP0Pc2I2nIEpBgiDw
0h0tqUofnH2eKv2kJzVO/TTISYbKdUJXVmLgo8zxuM4UiCPzcsItliw+enxylD6yT6oocuBfmE4W
rJbm/RRYpAu5gE81MXp6Ue6yPNoWJYPHoG6bA6Su5mDLL//+bTSwE5sBpIVQI1Pk+i2/f19GbEZV
VyBVCTKpuXywRXTTlLGy7baatEwIEEogw8aSsM5bSGz88+sXC5YHZ3SVeTVNq69PcI7Vrs2xpl7I
uW2cAXlIT+KT/IIZ6XyIpuZDPbmfknkbV++CCH+BSbVv4SEpW8YWzaE38G6trfhzrRtIcx1PVd4X
OqmnnPcRG2QTo6hZghLWkF4e4FmPvs4uhtlgQkRITUhrbMReofQ06ouqkscp/+/1S4o9glokqD/c
eTm2VhOvbZXyyOnd6dJVZ7PMvgyIXrEc77W7UNtFSaduo1S8BfVH+N4s75NwsS9KNPiO2ppHgk0y
PD5nPDztEnvKucIBZ8lo7BUtuVitW52HsnkSfZDcZSbCaLNc/BZhgh0ApDCy3hEPEmMTU7YbhG/P
kcAGZ+jvzJj9WsvjEo9qdB2RGuzQ6kYy4ADoPBNEr0X405ntPa41a+EW4qEf8t1CgvOqs5aEEyd7
z9Ff7R1rdm5KVTV3U2vfCLe+i5lU7/AtQeOUIwQdQhWzZTZnlYyVt+kSvB8gN/rR4pp+jAwNQPRd
GpnGzkk0hGQcREmjFBsoWzks6EFOriOUAVP16GaTfrDn3EAbGVGLYKaN0uRr29cG6MWGbh0Ipcw/
1tU4ruew39lufzKzfHhSuI7Abu9EOlpnG4XFykWCzkRpDhinE11c1sa+5vTcaFS2jGJNFEPNg6up
1XHoB2uHHPbBqctWOsGXxAO7ySehR59xAMLjRlFajxbDPNiuEqx6Usrt6dOoTeGNmKvV2AJTtJH6
aQ76m2Roc8+NPjPKb1EBAkFN5J+RAWiiTTfhO9wl0xQ9aW5xrjT0M0Q7464x4NhSKM+dRTpCX5OH
AhP/LmZasFLz6LHIOfQazYQcpSonaBvtumMSHYUWSlGdT7YZBsUv7OIx12uikOHAPMbkx2FSQCxl
X3WQT8PcazToRElpYc5UWT16Bn3TNnmMZw8KwAh8cJmJJcZHjZF7tFR7jddMyvTk2C1WHqj2zLzq
fXyeZwTgiNe6RN9rTBzWSe3sIiKo/dQi+SN39a+Nq2/LnmIIjy8dOmgPKEepOCQtLfgQJFul6G4K
HGd4TdywHBhdKxbu5C/Bl9AG8Qqs7B2u0wjP9eKcT1a2TXG1XMVivnfChNWn2YhkJ3XrqA6dywRT
JTe6k5Wpn2r1zkEDdYyNXPWREPmRnrDXtJcxiQocpPXj4iDVy3pU/k4SbVi6q4STAkpFsAkCXOJE
oXWnpXT2DubPKw1aNbb2OpiqGnC3+goxZ3SjkHCIcTrUMxfRDCsm+zirRbGOStLxitY1t610zVbd
kYZKc59Mtc+3agFfoYCJsBkHiBVxCbfXbpqLYxLrqhtKi2LDvizp1r2lYUTYwdbCPpIOWPDN2bnX
5gfq3PrJogweVYQpBpYvs4IFCO5KF/wcPqtWohwslHWrcYiU/dIpyAhi1dNE89j0xIlMyDpTfAKC
GIWKNvER5QgJetw0mbmivNEHZ0Jy3AT7olJOVoQKzaoJygDJ8+qhF7cadC5YO/upNoE/Oqs8u52h
bpc8wh6pNvDja6x7HTf9uR0OVcDwNCqEtO8x1Y3jZJoXV429VvpEBiJSutZ92MAFix6RpSUbrV9o
sTQtPDRJ4uOuMtqGemPWFQKcSbntrPAuGqFLLajt7XZAGmRZ1WWZx9MyKNVdaRFn6lbg2sgVydnO
X8YJYwVHeFbA/a8mF6AuUYGae72GUxSKjTXwcQRxFBEGy+erFTpky1F/4ZgbduJ+Cdz4VtHcXYnZ
107ActzYyMDsmAyz0rCm9eQUjq8LZfD0ILbR1WLSOpo2srY+9NPKGdZpyEruZ4ZteRngapRJU+qm
bY7ZguCzCFDrhGFyKAcRMn4hLdeWKTtzLjw1Dq2dqE2ymZY52kH4WgdpEG4t7vgKcjgJrMpdqU5g
4olyE1IO7XVB40s3+uAuJlop6W9gaoHL0dNRVNuuP5duy6Wek4XUzs5NB7z0HH+SqHGAd16lfh3r
ZgDS1G1sj/UJSkCxG3EYuFh4rGLH8SnMvETrcOdJnPseYu9+MMhNnDQE+VHcws80CFOoTS9PWFRC
J6ElLdrO07S63lcDJbvWLB/qGiJr2KbG2baSt+2SOVt1KgFxDdxiMUFcJWaBDd8yPg7TgtOSbTzZ
oy77EJVEBCV81CCP9qFmnXHjXAiMbu81c0BKVSYL9nrNgQyldRJm8algubWF/ayxI/i29oC4eoXH
ff8UYodzk0Xq22py3omgMe6ifDJWlj1/haCgbyEbYXSPCuxEAiy2SDb643x8yAYT+XDC+drEBfWM
ecYVV32E/D6yOxJgqeczk9PKywdC1jJjQhXHbp3hYKBWbXVQkvkpneHngeIwumrxCsZyuVKz+E6H
FbQjzPns6C1CagY1Z3yiEXv35b6nHlBKK2SQOIYbInwrH2Zpcehdjt5pMo81IeLHGGarZ2gx9M4i
iL15ZnLR6U1OlpnjV2a/7y3BfKz+ZFpRhbeS+WyapX3QRXDEMyTfORCcd87S7wy8Dg6TLKdwB28O
k2Yjn83NJdrapfLoMnFDxq2NzaEqXbIvk6oie2AxD3PvmIdKaYjva8BNhBtX8Fmt8pB0jrt3IFlT
lezmYnoZZtIrs6xG+kta06gVMQMI8gU65c5o8AK4vjnmGPCLnWI6h2J8BOjIN1VuYxKllENxuH6J
HVEcxrg9DbYVbFP5uwwzC4SwkMGM0g3ZWdv7PMXRAOKbk66GNsZFU37RcDk1ELRjiaVTyTEkaTTH
TldWi/wKFhitnVMcnNS56eCOrqCPH+2ivER9d5NLC83rl9R0P4R9/SnUF4La4/xhmYd6PYQyAw3D
cOmfRd4V86dG+hvoJEf19aEedMYwHahCszSXeGRAT5jZU5iTYFnU8SelFOZxygyopKSIZ4t463YD
ouy0rLZ5ThEHDL7KE+dLFE6ngUN0QySfWJOP4F9/p1XLuh/HDgkJwa8y8JmF/lQnKOeVBJVfWr1r
cUNaGZoTbwK7lzZKqJBjlI26+VEzoQIFcf3J1jFdCcrpYw2ssoKcB1Qj2/N8BFiI9Ybs4dBY2eiL
lRmLyis+0876pnADC59FQA1HseAdcq96wUVMk1ZuqHDw08popTs1wXkb5WY+svdTVcH/kd5kZenu
AlPZmXU2Q0pf9hjfupDPw0OLtPyozdt2snPPIBic6CNV7MPlpu6xdR0g913NHDWhfM26or3JhuRR
HTpK0aXqPOrp3ejuLPCCWz0Jz0RWDd7sUtFgPH1rf+0KrKH1hYFFVVa4ZgBOOojNt1erLcIELoVG
cgMUHQKp1Irk+wXbHRxpZ6ZVVxxlrlIMzAr93umHac22xzMTBGsNn5EOICsauQlJJbzCmj/9Dryo
NTCjMZ1xYI9W3jJq7PEYUAyl8lF382fme9kanYrf5NoTfZG+1poJUEcNJi/WWAheyvkAOX8gIY64
847NV3NJvqoASrRSgKSWOseHu8udnhmdjSI/jheA4EbBeCvuO9pCZ+8ao4XRWMiUv8upqCoGuunB
Hkuan7lY60VXSd+DhwYai9fYDVtzzhs0AHxp1QOida102lF2gdZWGFpAJ4/JTV6ExsYFITdJe2dl
6O0p0wFfXQk5mTolWJgdcAGdPVIVzWFhroklrxWdyslt19aMRnuRLmZmtNXlsxKo5T7X0wvVbbmZ
xs/yRvUlr3UNVextf15iNLR5ARaHw6yZu3A9QwxvW1GCROYqQB0E6kyu3tEyJk9OftrnkmE9sdvy
D8vr9+mH2hg/dcLaabhurK4o9JK2LTyg+rxg6OBZqb1dagXrJmfX4RbmdWP5xYocMEoTFI8IB6jZ
JjP+EZxS2mM2SvrM9BxoUGDW3OQKqjH1yZDYcpVTXI9NtkWyepl7dhEb39Fay038d8d2HeTOc0fB
gtBE7VfGMp2agoB7Pu3rN2N1fDdbNzV/sFYQq20yr2Rk7geE/YYMwY7aOcGEy4tRa6zyCtMOQW2m
fFIzPuhEfnhsi/gO4DBYWNxxs2cZDUiTw+6hxjyQhmBG2PAOd0177yZljEMTGoDhiUCIfW4b5e8o
9z+Cu34JZL2LU0Y/X+Lnn+Jh/03gLrSZP8W7yoSftu2+90K//qM/Rl3mG9gssCnhrGKFjcTzT7zL
st8IMjYFHDY5PLAc3ugPuMvQ3qio6QwVJjBdmG6Bn/0BdwnrDbMxDZQMm3Mbuan2T+CuK3H92zGX
wyhNN+HsqC7FOor774cWjZ1UHKqOuxOmGflRyzIEVKc2SEn9nfpTOaQk5xVfKJzL0h78zp76FRQa
lzFugs9c0lPDZGwfNhq4WjdPcZS+K6exwwYdokQYFIcGxwkB0lWnM7MlZTrHFengWhEp6BS6dDsE
4lNDDb2JWsweKWQxTJgDEa+tEBikmS37QG0Bdaqop3VpjccC8vtmWMx7rLI1KOVhfDe64fPUwT+Z
jag/hRiwEX1ID4Yzyx63Fj/Syvgx1Ez2DZxUi5G2Shf4WuH4SNLlJBYP59z33yyEH0yEgKC/J8AB
TWuSFo1GlRmJqgN6fn93acUn6kBd25m5rG1y7V0/kxmEZdp7vTS+GANlfjZYH5Qg/D8cncdy20gU
Rb8IVd3I2JIAs0hRVrI3KFuWkUMjo79+Dmcx2TW2SaD7hXvPdXjLx1BUXvpkwScUXE9X4vBgBfbV
cfULqGTBw+cxmafAm/twQRGjNItz/ONNK5Kj8+gSdbogdlBkDJfTnq+iZU1RY+CwKggsaX9I0Jm0
QU2AGsy3bfkK2gwzvLauXlKOhHc0PSDwmN7ZejdjdProBX+UXWmF/iKO8LmJjePcDoNx+b0K8R30
BCF6nXHtpf6NMTXDxETF2+U4/6EEoGAq2xNZEqdai5lVRFWdkqIIW1Bie6L+KMlQTNvKzq/OTFSj
ZBEZLQOydQWs3CP58yomZm5uGgBLtgrcl6u1h27Ks4J9Yg8vqUBBAiBBuPV7a8Ke9kzIJUsu3vKp
jW8rtqYTUWof1ZTkN+CREHGWHdUNdWcA9bQum9McNxs0ROj8UnWqCvIolgSMME89S+ZIkvi+cX1I
tYM3FVGP0Khfk5ChDlLNBQJEYyevhNDrY2Zr92AYJJbAFmDy5hCJncCRT1iD1iu0Oe5b5jFAdPPZ
wglcMhsdRXIXml0xVI63xOyvwkQQlOiexyKucpwtsOkBdz2xbKMIrENDoeuRZf+B2JLgYccHZQpT
Ry/xHiAQLpHc706ZdoD+9bZmsNH9YUxgbfqJ1NA66HdT3SdPAPSZlBHOpuvm4ge8uq13aAj6OQSd
3CQ1WR6GOaACiq2nxnSPjaaZr8yRLSJEBAYMbL7JKhoPfV4BjinzH17MFCeDlZg0Txkd/7Onuxdd
9/Wxb+rxiXyN67BOb5Y1YNPp84L8Qjrgwa1GrF1A7jQJobRIB0P16abwx+66ONX7aA77qs8WWnAb
X5pyToFdvZcdLJNUO1PI0C7AztDme03mWO3NcegLDgkvtt/5HTvX1AneNRMHy5tYWNp8S2YVyK0T
nyr4mUA0h0O/UgXEKVKRAvQeePQZOLBG1OVe+AsKMZrarWI578i1Da28vw4Fe7c+mV66xr67Fsms
tSRBbW2yw2T49bauy/XYjtLc2zxOG4Efe7Uskvesl1E5jLvAq8AbObndYAHR9/lAyePZgy95sdfi
Z9yxlCX8s9h57vJ/7MzJS003pOH8ALiT7pWTWmfUau3GI9Q7XD19MePcAvrnV1hf+l2T5eNJKQCk
iZRdlJb2I5ZG8QgLdK6By9i+9i7FMlhRCUsxrWdx8voUqnbrFmFuOIi+QH8Fo1nsEEYMm1bVP3w9
P+BkCX68Tn4YWTbvjbZAybBYIJCcq+vIIBo8473A6gZziMCBvvm1OBm65OwA5NDc11VyGWwlSRdo
IbCq5hVArtrAW6i2Pqk9m8D5iS1jhp6Eax79U7hUxqZfhbx70DeNlACm1qB5yQp3oP2jM6jwgYKQ
cXnlqVJTm4rVmZgAzBzroqubs820LXXVvGGe8Atpfh7CFSMK0qS8cla1c31GAIHTw4FfXWx7j528
E+iXysgYAjTWtxtnaMdi810U7duMADjiiElDfzA4emitL0CsrCk+m4baszGyyVEjRDrwccoFYefD
bQ7clerNKY2w6sunoOy3dux8L2ZmI8NFlCioxQmhaaJs+JaOPvYTPF+Ui+xRDmWeeK+lWRzjKb2a
Ct+JSu2vXCgSchUoyyz9toUywjKthjsKCKINPIzFrhzBRMVuE+Wxo9leeF9eOQMTt9IB/QecHwTU
5Qlu4j+4yEbodvkRJjsCZ1DHe5ZjJzWXTwbrfzpj6e8bUG+MS+MdAMJN9lCjwk7/XAYwbTkzwo2U
oNxrvL3Z41RrgRMN5bjXCVWuAvAZVBzzhWduGfdWlMzGb4hSL6mZ/itF+q5hRdGm+i/dkswXMTn0
XNmxqifYp7ZDTFP7m/645+yjbWI7QSgRiXZYgrkFCOmapFWetBsDPbDmpwYIEhsblm+LPa7sMOg5
dWfgzYT8acVw6N2puZgpJ3TuHxeEj6zJ7c8KvHM0MkiKK5BGEGtqB3iL4irkDH9LM8jGtUGgKIog
HsSkHXdlx7rBQIkdlRm9j4MjMpn0tpV1uxWLG+yJpLmZmhYOsdL0ARunVWo4tOlk80vrhrtPWOt9
1cXjzkyQJjyxHhF83MCvDZPQKmHekgqoJ8bK55ph5hW0+t5WgXeabfDZOO+MUNRLjxPKPdodOxRk
8Y9IBBTgmJNImXI1nzyr72BZf7V28Pb4g9kF2SOtTa7SYr62q/nX5PaKrGr+AmH0MY5gpBbCJrDi
LlS9p+yxhnMxIW4JwQCCZa/tU1MPP7XCYOYxX8gD2e764fc6j+PFs8oUE4TVRE7BJ43Pvsgx1Mc9
QyGNeCbKLLpb0Y3e1ucx7QZyrYu8gBnWKLwITF/IxjO18UVcm71h+HuQaT9vMeqPG87Av01nYP1G
J1swCd8MeK83oxOorXZ4uJgoVLvBI86xJ9aAN/WFMLHh1YlBvuX1UQ5KfZQKvjFstqfeg6NfoM/Y
DInDyCWXaJMWdaIqz+6uXL+XcT44cFQ3mFvfG20jnu77E3sKYqSyJCNCymVfm5N5R+/2bOVFv4Ul
+biyPRI8OpwAE7BNjgj5c2zqsJoEsl6XnZPhpB9OzVsZLPq5T9351M3JVveogtoaf4FGOnOuReyx
t/iMk/bVbpbppNP5aDfpVfaeDEnLJoe75TCr+g5DQwGhdzHI25uCO1PSP4TfbRa3K47ZRDvsIQXp
zaV8bkaBQNlYn3E6kZwyIEI1uzff7p7Wgem1oflo4lodoNaJtBsO4xyf+oKBVB3H7Fo8G9Z0/Zvj
tjvZjWFFuqvYjnJDbONVUEY3n4tmOdyyF9uygVjIPirlE4kmsDX7DzETp4Gkp6MCU0LPJ5YM9ei3
0dCWCMKnNt0gN75SRxPz7fOlwfmfLgt9PXL0q9e/oiFTeIinD0tiDDCzIpIx2OZyxVes9aQ3rW/t
OdbYsnUc/9QnjE9Auc2x+ZFiVQptziPgVUu+KVhIb3zchI/LD41MkPxrPJJHe16qvasH8BDeRkgW
U1X51aXjQ9FlshQck1D5dryd1ill6OlS2CT9EbjbA2evI8jJCHimBMt38Th8Jk7LEhwgETRirwo5
HANZ/O1Xa9mlDmSQSeMAWKpfXU3AiLMAfP6fVuGnr7O3IF1fMffq1kKpp/v9avftPnFtTtpYffpU
SujQ+aJ79i8MjHyF/cR6rdPfjp6519b5ytovO0mYFc2pg3t+glB+ywL7bDc17Dm+tkbIau+ACyx7
cbBtHyQoy3VmRi/cVtZB+OvPrFoYNlr1VhEELQse7dbq96K9MTz5a5KKGRb2d60RM7tWclWSjxRk
vbFxAEE/D/AsWJSSHZF51R7zE9E4cfpaPqbS+Wj/NTqjf/JbvMRAuEj/HIMGUim1ONksWwvUHoco
+3xbucXdNwrwBxZ4WwcPlF/JUzEoJzSphkKX0ZcX8FPh2y2S6ZQ10P9pGH78P+H2neYQV3URmUZt
sO+TOxab3wVf/82X478sf1f+cnbQv5PQ8olxROwSgVjP0ma1LXvooN4Q77LClFfQYgDE0uCvnpN/
sHjZu8Ye9cjSv+i8omUYuYFXqvoNYoP3xE7EtqMsvQAfQrm/6m5jY+ZvSEvdBPIxKZwhiKMip0xe
TnPj4t1xPBCGormaY/IjpePCK06snQ7mOWoVba3P1RRm9fgIYCCBaKYVXL1gOsnSPDlQumXH1giQ
WxLl6zZfUKCsnXajxVpx4ljJzYy9hiOhbe+VXZ+B119SM77kk/7ROg4qOdI9x7oJpzmBdZBDQ7w0
/tge8sS4eCplyArIbNNSUR0Sd32eSAk/KU/vDTQlJ6oWve2JKQrpZ4OoGppHZlb9cw4ULvGkfbFm
/60ZDbGF3Mixt3qhpymvR9CUZJJ03KWasTQEx9fKI/rP84scFaQbnBRJJ5tFG9Zpsi0OC3L/SmN8
ibOAEN7+3pUGcgYioey48DZTjtxLetvUUGddBMwDM2z0eBQyUg8z2Q2nchlGgnzGH2k87/zZDlCo
xLeuTJaDufL6OoLzh+To9YFseZoDBp4exC82i6PcLHPHU6iqezK5b11nmdepfLWVY7P9YVCSjlwn
8fwoDgiqqIsCV+oy52EHa1vUv2PYE1ErWlSh6iEQMe2Dhb90s7qFu+cNUKEe7ZesnO1razkLOP+e
WNoZdmD35Qw+MCfb/BRBy3q9S1ADdhSXZazeWQLt42z+p6dhIkVOMMJxaO19+WsYA5dejkyRwM52
rbIFBrKGoeqGtcW0HV1JQkLnRhUaFACOaBOMBZnN43+sgIeH9NBXE10/s59ab9LG/+D7ZCBaANv2
DBaeRbyzOEf3eWKn+ONfJa6RegSg7BHrRZPWP2XJyIrALhC0cPDS6LHz0vVP1KK/iuTDrAvzYOp2
W8EIOuIuYwWffCuu1XTRGUmv2bfUcDOBjpq3YdU/Qak+xwgX8fllfZRA1d0E8L/RVsd5xNrxWTVp
yzyFRWVZR6mpY+4jVDwGu86ta4Me9vdznaeR58x+RCLwVzwBDcQF+E19sJ5NcRAmwijiRv5HShun
foRr5DX3pi3kLU3GJ7PtfO4zeKksNZElVOXRy2KDkGkiOeiiu/sCmxP0jZoO1CNnh3HURi7DE6Xc
dhngY1v9clhV+iWa+M11ew7SsXofCIzaEIt3aImy3mbOel+dkQyHlZ+/W4Ec0D3xkgmsP+XGyhHz
GgzKkthMz0vcvmkPItZaCr74wvhXjZRmTeMWO6IgUD/XDaLx3DiXjz0G8zcGNVMVM1cjGIMsJcDz
U9tGOp1C2zeHTZbyv66wf2krju+YK1+tB1gZBLNxdKtpa1mgEibV/PXcLDtOwcMXpIg6R1pa7qyh
+DNo9haj2erdRA9JdpTtLxzFwWO+5/kPLbtFciLu4YxUqkYjXR0MYZB+DJO4PtsdJ3vu4uMoz15m
c4TV3USFSP42il9GlVlzWfSfAlPaLh56ZlWAGTco7eS+NVjd12Z6Wxx6d6MlRE6qT0w2FOOMl8iH
ewPRmF8mFROMROxWC7BgC2683IjZoPAKFm9DemhY0XYAromPyyS/dRXfq5wBVFMBB+pUwGG9zgd3
8EIyGn4hMuV0XqoverE2TGv/3ZDOaRQGr0QAS6b23h3p7BYfXceIqG7vWpzktfcYJtgI2AmH7W2y
Skd3OQ+j7s4FDrcfJrP/U5v3n2WltqBC5Jm4B+Zd4KvKGs1M2ROIXaJPTkC9DP0SeUmHtEaZLErV
8MlKyyDhAIV3UvtF1FbrizmTU+mTSrhhbx9R8MNLDdo/BPndmU7fVMxGqB2pp3Us79RGxB1sXc+o
ANiXXwmHS+Xlw0Yr623uZjKW2YypCvt1NtxrYXWhyD3MYubFymG1FJZ7jtmEEMEiZNjH6g+5wB4O
WOrkrH/iXT21680kOn03dHwwecfaedWnlG4NCeW3QHiBQOwBXuFnO9SWJn4gIcNt9AnIYjJACqc2
px+ZH0OW7YKUJe/4IjJfPhuPJWaHjL5oUoiaxphsi4b23MuIUCmVDUK42VsjKh+j+Zo6RZ6Yn/JL
gZk0esufOBiqiNjJ+9DHrx57+Aeuk9X2DM4diwqZ40MMZM2DPZYQgoBjblulytrOzCt2o5HhhKDi
R8jFLtZvfMBjJFQF1vSvqptbhSJz7mtaiemf5bRL1IuFapik7Ai1eDi6aqLLXZlwFfo71WixyT5l
DIYwfzvIL7dJJlKiPbQwjQlHJz0KS+NIYfW58WawwNZc/G6407dpur5hjn/jt08V2bcN6PO2OsxW
/llJBYelV0OochRhCM78rryu9SxZETIS6+EoBfkYsGgE1KpTJC42O2XbbtoQtcaXXybsqyz3m1qi
O9d1fYuNdGYOtiSP84o3q0tprpVzS7VtRUODwikouVdlDz9+7ZY/Y/qtmbwHQ0owX00pywbWOA0q
uE6++skBPx5ZmpAXPjFDqCZw6ghtB6cx991g/nGVpGgltPnx4manKZUX0zOjEdsFA0uas0lrBlae
R4Pf0xSSKTH6VAb1qOAkkVwqtcjRRTApAUlO+zJlKlxOnmRyXiUeYU4zH5cx9NcOx8DGcXvW4Yoq
dm2isq1vS8s/mRPyXdKCtk0s+l3vLYeiy0iGcQ0V5UEnInoSsjM5U6bV58NJ8d7HTXqvZOWdUm3+
RdwwPrDqQJT4fPpV5qcUNQfCTPGncBD/EB79rxuC4cdwrn1cI0Uzs8InsAV1pryUM+gRWGlg3kzH
eUHJuCsNX+6GYfiymOc6iVQHM3UPDw6VT8LzGeHLdz0Pfz1BJxH8fz5KhG6JlYO7molEcUxOUoIU
E2Vnh9QgZ8qdWML3YoUnEZcsclaDNgB+LQI2l2F3rk5jSUT78OCv9e6uABnninxHJUVkyuLyO26T
r8ZwkrAvVXIyVO5v3UrauzUAN96r5qk821TN51qiQu1A4zOGbUKX7hHxCiXZY8yw0DRlolyAwetT
jNgozRI0yDnuVa9lWjEFaDGUiWa3cSZ1TByTAm4Eu99VHFkTU5kxX0wieDjk0dGpnfBJyuJtGyMB
Dw8t1cDUaDeu7isYiO1AkNrJ09ghFoohTz96zEQEW8Nay02Zr1QUi1K72eChaJGA1bKCx9z/s/K2
4dgo6nDW5ofoimKHbPcnxD9uJNc5xxAkSINwj4M9E3lUGYcS6d+mW6oUbOiNkKUXPxA34u0+0QY2
EZcTiOGCzEeKWPzHMV8O0AEYFKKABy/m5NlayOXOAxOOHpF8WGTZtNjASiAWfQyS81Ko9DdDE/TO
gfkhW1kAKaQqnRBLIwt0/86eK7ddSUaWfFG0TKfBdnBrIxr0u/GfmTnliaZ/DwqfmSo6cmE3clvZ
2gef3wFJFV40m/5vi6yYVDLtG1ErZKTj9a777C1ZeW01absF710E8S9I036vqQE3q2xkJI2YV8VC
G+u6nIqsRWEMAmXMYz2RkpFf0nXODkFGim6ReOdROss/d6LZLZkha1GxNyPZBWkf0xDtZH/10Bqb
1KDzJvSDvAyrPNgmbvFZYqklofVmZPZOzQyZnQWD06P30lrREfgcp8tdVXKhbIgfArG3dTZuPRgI
Lgd+Qa3r4pTvnm3feZi7suQE0plGKY3pRdCoM07+Hc9GcKiE4rCVX2V5G5xsfuzOHgxILOdlwMBS
6Hh9qlnENR4r13aumqO3hH1tk0nar08z8Kq5Y5oj0jQjwgrdPU71YybLfxURCVtvRlW7Uv7ZgAGY
Ni/jnipphzeUZnvwP3q8Kvt0yvl8TY8xkZt0POvjeeVw2VqLfTHqqbqaQf3MyP1Rp6CydoEWJeRs
YgdgrF1ZbiTikrF32gynR3bF5LS/nS4OQmvhFm5d8UkC4eAI7oXFAXqfQkJf/Q0cXS9cnf4lMeb3
WeTGvki+7QAX5ciE+E6m3+sqrekAgtcymLsPcT9FGbMUFFnNDyeGsoGjGsIbazAC4fn6rM7iV/Y/
/WRdNgnplpyMtj7EqUC46DU7vaoP3RbkDZskppl9/ye3rORcOsI+BPIxfoi9iKiZZ7cmkFnOuLAa
b9kQKny1NInBE8HbRtN+KdHkZ96HYSjEXjzKpwah5rbB4oZBuSRGpN4xE3CICWKJzZKwrn2SZLux
ZwEa8sk5ErxYrBkcLhaE+HE2wBGsh4C8m16x27CaZJcMZGZ5Y/6k1/gvVREau2ANdgCQfq6OF4p5
rK9drI1N4tXvgc5enLGwIqdCZDs7sO1ElZ2Ru1JHjGzwUucpt4dDNmFzLLMEP9f62iJNRbPCHMXo
6Bs6yYC1TGoWVwKsuZEjGEH2mYGckz1aHwt4Cc18kYT2aH1lLph5x9KvLnsSZHdXVu/FXT0JTSs2
0LSE0B3ITaF0j/slC1UNtqIC/ScIG3pcueFaJJcxe+B/M3Zyx9j1yoOy9R8wNKy0aufWST6wfpk5
EoBbmHVNfohdO/s8iIkblgHC7Gp4Ri1skDMjzLAyoTJW2WcrHf95aFELpT1IjGoGpp7WgCVyTZKH
4CremH58yymun1r3h++Z8UmtfrZddbUPgsU8ZLa89w8ZwRibPQ/CuU0ECIa+fCfZjVmzpBiPew3C
3nkkJM8mZV1NElOVnJBcMq6fbaraWG/MpBWRN8230pbEK6ts4pA27wGr2asamm/0RIsTTJGalw6N
b3Z3yte0nmAA5y/LUBLVNefR5LI5d4u+uBgUDKG9xHNYwNHLlbCp6eePikvsidL7J8tO74AblEbD
7T7/t7aYWDSTjiZrtZprwExnxMq4z9lPbvia9Ssh6tbGdBjR5IV5XADmISn6TgmE28+dns8EXn7W
Mh2u9t4KulcPNPoRoORx1HoJ7R6sr1BWgkOGLYrtforFe187/m1aQRantIbANYEbUfNwtFrOciRI
qJT659RR57akslqhDIRCpugrkgLoT+tcxi3UARXmwuK5yV+7zv9KEh6gbC3aiPH+Q1zMBs+uSbSr
cmkxuR38HaiZcnsfgnSHa9YMUYCwW5yyX8Va/raHtKeQH4+SFBo2vODzxz9ymdxdUMgHXimxtpnm
NEu03Ik4/QUi+IBDvz3Np0rm3RN+ybrBVzA1TRLOAcUgV32yRdvMFH9kUUZaLMM1LtcJLeshjjtq
RsygwHXRWY3EhkQxQH8cXklwmN3yzVzi48wE8LTM1m8oPmhahxb5X08OcI/E41InRBtu27knc9N7
kbE7RpxabVij1Y3MKln3PL+RI9PDQFbegyD1J7fddo/kPixbxda7XNArmjnn52TQW3rVrobhu51x
qhh0NndEDwjbxLB/rGO5Vqg6yEw+xOST5r1TEy3t/WKR7fPKyH9x174EKxssOMtk2RYN6BDia7fI
8b2w7XGbm4COHj2EQaPwSRT9X7SB1Y1HJPtQOD6wb2+HfMSHhCDA0rRgaEa8iKFWSLv/8LLnmLxS
1knIVpazUTbl1jTIRSzH+VGe3H2FGDMgtK7yyqeG+QuzRCcP+4qolWBKgnMS9Ohm5hrxiZ8QGDP9
YD0g91X1kOquhXtw2/TVqxJ/M8aEGZaK1rRZKzpYo+CxD2qo6xl5cguclnEndDDsU47x0VuRxz/+
JIPq58qn9gg0g9QkwdBguj8Fyy5uh7emmfcz18QmJ44xymkh6VE1C0qbAu3UWO3LJD/YP/jbtRqK
kCjXJPE/7I7tbWMP3rYZ9SeE0m4/LwULf6lNCjlXsdBCRUX2bL4j+odjekr+LYrmpkGHezU8AkVk
a9AHQhbFYkBZYvh4Wcu0d0GsWaeOJ5mEuvHkpB2dZQaQ2pNLsGsN4zXGozGbcQ9blDjhQWPPaQz4
c9KffjlDdU5ZFq3+QoYv+S+yR9Kc2M6TKPNqM2W63nGHY4kyvB/Krv/MRUPcMwOuU/uoGNVepjNR
e152a/ySpCuZ5OCkmI4OvX/sdG7iFGJTVho/Y/4zDh7cF27+AGia/3QAG6owF9RgqMOF236ahTVf
gnLSdyQFLus3cw4t6wawfL0oA6lCbPMOqUKEtau7XdcPfzMht+NkwM93nPPcN69lxi5UQD+F0fBD
JsWtcjmFhslYtkSR/pHe63FOliWi3NY71tEj85coJkx2C8nqymgiapy8h1FUfnTMXjwk75r0MdQF
9EHMd/DbWMtb7c/Oucckvbpdu/dWUExLcIsVAXI5WNitXawcZRacTrzTm1xblJiZ/nBTOmc7yBl5
5kiTZWP0u7pikl0XamCr9tZlK/I50h+xJqFkIBH9yMAo3beJR94qRvHVXM9VahAzXiM97l0ksxLh
ig44iR1BBVUE4+d0kfM0P9mxpIl/7E3Lep97sIuXxUvI55K3puU/uYwKEb1uOy1eO3d4Umm57hzk
RdsiEwJJU9yFktrIMLp3f3DNbd8ZSDusNkpXrEizB37YJVeqr4OviT3UpvfGcoc3hfNL6B3xqe9V
xo9EZEJ35idfAgb6tk/Qu6CoRY3xx1eczuZqM3IRGFiK2D/xgLF2evxdKvwdYi/j7CfBZzCweUs+
p8yetnU3nqUxMx6ebMqCOMNwptory5xDFlv7esJikjv2uokL3fP0WD8M9yIXX0QiwWEzBBuzaM+4
MG9IBR+GXBtMFrObbqRJh8aXQSF+4okAOcHTB6EK/X4NzJ232u+t6TnI5XVQ6z3PKnQylfGHtJvg
rLCu7GxnUffB7V066W5bBxJsUUlYMIeUhZdpXY9JB4cpWfYVbcwmdmPvqWNcUyztehzhNAZi8rcS
BdaLb7XWdgwY4xg+06XJTmXYFOiQCJLdj2NxS4z6EjSGf2npr2Q/Z6ExEcIVLL+ZCs/c2322W0w2
61RV5CZl7F/t5meb5WrDSqOMJocHXHc1VEEn3jctAdez/U+KFaNBTznPzsI/KlQ9pvjhty5D4Llx
QnVhTUJss/kQE8XmbhxRD6WePNRObrJ9MH4l7Hsi/CBfI9bizdQhpE+WZ94cKA9umZ3nbr3Ao35e
fX1IqAdOFwTY7VtVU8v3MfOQZn2kISEqf7gm/0LBGtAOQslEa3ASc8qzBNaAJv9ZVANmqHg6uBUb
Zm8PSH654/N9SQZy2p0AE0/KzvTUCQbTiVd1IRohSPoOGLTC+FlA3BspTEyZH+qmeF+m9Uw8lbp0
LE6hmxuvKo7tvVmCc9CSiKW0vuFgvzYuc11t+a/xdDeySUYY2R6UXZ4r9mtbO+lfZ9pZ5COfFbf8
Tw9VYD994Mj8QJv2K4AgCpfbBcKG5p9+7M2KqSWNWDw7xMyxf2n8rdGKPBJut0IEt4n1WhE4OXmN
+m9okevjnHMTcjynxDkHeU5YOqcD1YAOnUD81l0OQWXgjQxqnxzOwH+dYsLUchsUVZ/Bn+axemHr
iI1jtF6SGvjj1FWM+WKkCJl668Vn4hTOueptb9vZNW0h8PRBoKMnyMNEukd9Zlw1W5+06opdUeZs
GOSHuVr1jkD6BEmMM18LMc5XWy2viZPfRVBQ5mpnl7JWOtupPjrKXKieH2Hipn0ejfwzjlfMOBo3
eovWhhFvuxPFTDDnlP1YQdmE6FYjQ/inJQbEliVCRn1A15QKBytWtn4xFyX8ca8StwP3UBj7qlH8
Jk1w7koyv5+5C+ouQNPfYBUY6vUQe1WAgIO60BPmqS5NUl2V/NdborgQwIs2UNGo+eQF0HZsbBYL
1yX44YMrQSQ6IuYyKQaEfHGQETDKWI2z7RgQ8eaYFW5TnDUDndYcQ5PZWCgNgTlufgxuK7lLZn1A
AkQXVZQRHw+mcCNDZeeya0i4xSzhMqtc8r+LGxs4o3+7/PRR5Xd7cMVW2JD8GLZTAZ2yR0daxeNF
dtOnQ+JjGDMHjSxcHsaM4G8tFyvEtVvoSd5k6XzWtpcS52eRSP+wcAJY6xigI/Xz659BlzthkDX3
RCHOQK6OTYRpZKXA6WQwXCWTSNidmluiiO0I/vffSsTg3Ux5FABl9IJODzuJ3hllfCe9ud3WHk4e
3wTWUgYjpVTq7/FgHlEKqnMBimbN3AMj2Vs7Gk7Uc9L4gZKnwL1Xfpwc/dzEfYt+FSz82LDJSXRr
7lfUnEWdqH3XMWieyupmVCMsQ/LQW7tVp47mY+cUxVs9sco0ihL8PmaZc2qS8zPStFMeZpcg0N8z
vtd94cwGvNy1pPLExDfZpkOIKR78vO9ZEq01CEtoOHpJ3udBopmm7bza9lcDxOBGIs02aFvMlOaY
0v506vZI5bz9/3dz6t3LdHy1QLtEKwS/p8b5w47C2ztElLBe3TFQs6///6myv6qWhVKJtCiKzdXD
ZPdYew+ER7bSOw+xO7x2dVkdGDaDJrUZNXiBired29URgZEUJGPXk+hEQeiigHHd5WaneG0HdAgJ
VuNLU9b6qgLA1ajn2IIue2AN8r5azq42LH0GclVf85l1HxyCxxSF7I0MVcdoJzxtBZ8ZwniCmlN1
0FAJqg0Guhd46DCZjIkRq228aNixFrk41ywdD1Putk+taAjAwOC+VR5GYcSDkVj5Ub4Y962D4kmv
KDUaJiwURswePbXwVJrm5xo3YBkoXA/TkDOCmNFOE8xJgSXZeqSCMy2uD9lQIy+nCIVhxWK9F6hj
l7rKzytYoomIhymZjfeMZY0yPrOczFOnQGfaEBW8IcAIHDHDydldzc3a+h3uxj+y1FfPUvExHhkD
jtO8hdBzjgtW+VYADiszpwWUlkvfLdWb5VEFETzbhJ0Vi8vgsr3DWWzCeKocWP4+eU9MVpgKBeTa
NvPdwwO/For2q3bEzsMLaA8Cn/Ls68j87GPxaj7aNX/mW2M5C0s59te9PfMdUqqTGGu2YW+jRkjd
QkYelMZt/x95Z7Ict5Jl2195VnOkAY5+UJPoW/akSE5gFCWh7x1wAF9fC+DNkvLas3yW4zcJI5oI
UUHA4X7O3munCVXXwn0DB1CseWaKVyhTR0uLuEKC+C4sjWbFVAk1t03GhaYbKy+ycD+XCUtxO6gP
1EhS1Ckiv0buHXey/zSAnvDaijAceggoEceVP9nOtgyzYx6ip9BhWW6HeTnU4/8LM6aaEf/jg7n9
+vyhvvqlvEi8pmtZsYzw6+KSpfVn44TqiHCV9G8aH+umROpnYYpZa4IZLSmgFN8b7wS3y4ItFR7z
LvSZl2tMHHvmfsqk46EyyAWNscm7x5pb+EDA4bdmKn7EU+nu7LK6kRkZ02X7NFWxu6dCf8Tlx+Dg
U/9Tn6REbnK/sLYJTTwsF+Yxpf+2TrTpo40BE5cmcfJNTA1Os9rzSOj8KYs8PkerXqO6B+OZl+Ya
emu1pkmrb4OUybdWh92un5iP26WRH+15lR6H452PyE/mlxAKwbYNWeRrIrsmqcQ+O0XubqzbbwDJ
MksLMLqFw1Zp5v2Q0s4WotsXVmJc61dlVd3F0cV0AWMRntsJ8oilJQ9AVNdlJkvyjNPPpC5Odc5K
PIWPeGo8UHPIINZegwBAJcYJ9lt/rIrhEthxeKHF0G+6CDNtVvbxgZLSfTROIVyH7JcIvJqERtfA
iz8AE5nINZvBirVPvVjaHoh7fQ+0IDrzy7J0SYSzrwiex3ZqkqPtT/AjgHwrVnYkRl/8OKtRyvFr
pFr+SbYwLRblPY3QTUicwbRDEe5HpsXJOazei8CwjxqB04bUjfuJCus5HZJfQ2Ixc0XWNvSau9P7
4KkN5yVrzL+akcqbe7314PO3jp/1xkweMV2uWLsCMnACZxvnyVNaes4Jg+zJNuSdNoliPxqSMmOk
slMvKKOWBvLsqiHKBc6oHrrm2R7g0SasGoos3LklqyZUWxRoUkaMMiMdKXGlTwCYV5F5W7fbqhUv
YaSGk+HUeyoI5OF2RbN1WsTkqxgRGL1F3dqOGHmEEDBIa9RiE+KJWDBTo3L0NHbyPOp3vmTG54BA
5apyXqeMTi5QOLVGOhBRoSLxJaVGhJCooeJykKH/OAwTCstcgV2ZTJ9KMjiCjjxiLshL7lbTY9vH
PIYHNM8GgeyvTVV8ehH6XE3E4cGXpvHU5s6dL7Ijj9P8RquMii9eD9fYalZt5L17HVEUg3oPBwV/
NuV7D7L2B6IJUBUKD1FSUwosay6oQpJnRszixSrV0ReRtcULdS1Go70Y9shCPXmSHTPWyd5kEyF9
U8pzgZxh02mD7552tsPReSxIsV9NSUyhepxp/xW1PeZuSEdMsNH+YLuruo6NLWianlbQYYwZwJJK
owRR8kRmbvxQTnw5gFQ/vIZqPIWZfCVa0zu0zki//z3qmuB5DGE8x+m9UbLIMyOCZnOVaSdglWsv
o3BeuOPLlAQEOxAcNPXjbeeIR6v1G9JyKQ1njWD4LhYRkb5VMTbw0Gb6SUSDc6ZgLH0nXROEOO6N
Un4j5Fpbx6H7MxblvRU673IzSuoyrYpufAPd0oShfGUi/ezNH7kWPnmhOy/+kldCjse16VZiGzBp
Ow8GIo/JSlqqtGV1SnW+Tb2azp5HbzprHbFS1EZTd9x0chx3qXTlXuAqQlivE0pGthQSgrpj5AbK
HbVXbrPympbJm1Wy2pwmvSVaZrp1rfhouul08Ovxo+5pHocROQJ2MDmbJGOSZzXph+fwuO5LGLXU
be29z/x/ap2ngrvyJXoeqaJvMNjZr7Z3mdAUrLnz0Da74pMn10NXynqXoMx+r8sUjYl9ROMwnXIF
mdgIyTJu4wvr57xdm3D1jm2aP+sG2loRpvQbd4Er7hx0ldS+zfjcVWj4zSeGX5TClbkDSMCkHpUN
DV1WcpiGrVnGw2jDygK8VN23u5EYnTPAmlu/qPIPLEho2tIyvdFq80lYbrtRcCSkN7zMwAOcDzRw
qtYfz4hKj0Cz8P72EJ7cLN1pfhnviRdt1oajbcVY4IsZ6/1EQwGzSlkcRhHxlxh+RH7m4lwHxmF2
/UHzGwyR7rNbi35fBcFHg4hwG6Wfwzhex6IoP0F1v1vS2xa0ll+GyK3QElKxUn5l30hyggyEKrWi
GjnRVUTIz7Ooc6BgB+m8QC/tk4nZB/sI95dgYq2atxQtgIMvmoUt1vBcTfre0aln+VAwGuaz91wX
VPEj54dmJd6GNZC9a0qUtFluPATV9KCBgcLf16CDnTXsoj1jPaZy2WlyBU2hXSNdpjAw2sauRV9h
5sp4sHpWHKOI0X8R3US/uFsrMAX3cddvZceFwW2cPFYW2kjPs1c1faxmHO60Ok32ovL0Q8mcFxAC
K78W5buOxM7ovlMA+iUz9ZiSmbOh9EK6AkHRO5aK1YM+zuUvHxFZQd/QCMbg3N5JQZ6miFGdoNwt
D6503tVoxBvT0so7kFfnLnHUJtQQGHeBnz3FunZr+DHacBcYTJMzFxpK6fAXiuSmZ0mz7d/bLo7O
/Qy6jwhmsqOYAplBfjcF/wssCdwSI2DwAKL91TVpf0AecdERKKvPzmaBq2+kBPXY4P5rIu5fJb0L
7cjynNvWhO47Ll8jk+mEbvXq1BeqfHW7Zm3OuRD2ZCT7WgCRdfI2YLHpUXQJ9WEtf6kUAU9hjTC0
QvXqD1XyqZn2rVNZ4c+CXihFO7Sx8I60aDQvg+Wdq9q4F3pZv9NUQ9GUqGjfkqqBFgYZYhYGzSpx
C/PZHT6UywoYeaVzqlmCP0wK3gLW+EuHckcfKOc2+ikIEM0l/bmIvG+2Fvjg23WL6Vt/Ku10IM2q
cM5MLEZUOGev78K9KLv3wTPLK3E0ND1rP9kj8cgeyuC7HaIHiumnMqm3Vyj/XpOI7hRBEwSHK1Tq
RqJ7K6CA+SbO+KSUJnOTA98Gk655iqRwG0SKyWXlezVheWb2gSzdO1gtTcEsgGXuMnPRfCYzLe7k
kz//lOrB/HHoYkZxg/EtRmtWdlu/v2Vqot1U7fA8YYw6Ivw2cFIq1ttT9xoyEh0rSfXUtujCCj+W
myDTv7VpeGsOAMFQMjUbqACp0dg3os12btVjnU6fnMz391PV3dD6qQ8qLoBoTgNaPr599DYNTixG
fd2N/RUgYHur1T2hVj05Sz5elNItn13R0JHEVrLnqkS4pxHLeVdr4b0L5mpnmgljLUsnlEwkuI1t
uC3V5lxt2Gfu3dz9NgYV8e5e7x1nY2qYZg05A6SqI4mA8o8iOcgIX5PSviwv0mbQAWbwaxi0eJZT
vEFCBcMqwDU498GY6isiPWl5eJBBos+pysPb+qxkxp+4+0EMrb2vqkrOVfgUkZRrIle0W5YB8Nlr
82rqYc0KhXJSrz83M/tp6jvotehkVi2RRLsRlBItGNYxLlI7gDtPgaQH1VAy3QYsuhV1lkNGLBQt
n67faU31SHL7Rz9alBNLNBXtOIHRGhP8ijHBWnmuvTuKRqDUwvFcKpfCd4D5qQ4+jbrnV/Kand2k
IbOIZBVZ9j5FY64GVa+Fv6FZXG2oX9+qsr/GjIZMAEFGOjyC4LCIHaLVn0nKsrgqqkPXimQlLKoz
6DAp2qphh6EWuj2QVqr4WO8qRK22Q/8qgRe9aT20gC1aTLr2IDTsCosALizWn/gdV1mNBIUOzriq
I0RJMmDe4mjWz6yE5GaqHA5NVN4Hfjvu4wFLeKqR5KnhjFWQ9Ll1vAP9zgZ1mCtWIu+wBFbeNWDy
iIWs22vJ9BOUgbe2i5kcJN9Muh6HnHjnVZ0ELR5T55KYVYdVW3B16vVO07xfeU6OguP6yDwd2uiV
0xpUoMjUQPyQhLG7LQ2mY5mW56vG06/lWHWbYVQvCNiwaBnrcrZAeuXcJqEpGysUDq073hZmfxkT
5gzwBIJdmY/3Ic7XclQ0k1vMAu2wCCNX+URMxtAjoxSEYlzyzj3q0tnZrmqedJuWil21SJ7EXOiO
66sLFlcQ6yCZkxxJLpZ7zTFQbGAOUvFbNveiQQaYKw1hEMv/aC+0FBZm1oKoz/Wl9bE2rQLaPHSg
TslhHcfZT+F3n7mF0zyQI/NURApTmPSQG5lDhJXJJaP/SBrsk6il8bIqc1PX3AmDjL1djL+WdXXH
wjBaNcr5FtYRQS2N2FOYQtOcEdjZu8pci5hapi+r5EyTjCqfGoqNZAliVbG1BZx/Hpmh7/V+fIK+
yINZReMqKVqeibL45sNT2fa1MSDOeNXrimUhGgwLI8rGTKmvKJSoK9/FDJybaOZQZtMeGIr7VFDz
8DzIwCqENKKAWNGLQNtUXUxhI/yD44hOgtouQg7R5++gRnFw0qFy+IJCu/RXjegYn4EKwfdnxbEO
waJnY3yTjsZNlLOSTVa9CNHrglGfyUFH257tv0HGdDnqHlxMfZ7dcwu3hza9EzbZF/xiydDfDi62
M92QT0n5ikr7UVhWu/VCAEFOhkYkTl+qslzZ9XhTebmzTc2zkef3uYheJz2nQ1R2+WooB7R+Ha0/
V1m7UCDYo49cbS2Fss8Mt5EEBNZ2uVoriyeUYqxmFnI7pnIj6QPS+JPA1FXurDLbROCb3lc0v/FD
6jvh4iU2nEOQjFRnmuI+b+EZlG2AXqlPVo1JDcDoGFCodhc9jLCMuwwq4PDRGRV66gohQYEdp0rw
YueT+8CoCMwwHc1tM0QHxk6ncWlNh0Ozqch0sGMnPAmaW/FgUNAWOl2z2tUomfnAcRKWbzKImTt1
0U2pI/9Cc8ltv3FqBvHpKivAA235g5FdXVmHvibz5S+1CaxnQrsnjbuNQTLqSiZ7lmxqj+qVODy6
tKRdWXT/Inc/OOY7ucLaDZ6PXRAhhMkQWW3c0XwvqmjHvDjZoa6oNt0pLzNvM2UoCpt+Lkvj2t03
6X6wyRVxCDaik0uVQctwkcKckwNPTqPD5+SHL0jJ+m3fej9cuJMbzBC3hTEv29+8YTxGdUfVkT/o
moH+InvrtnUjmHz6cLGK4tG3sx211vcKUKZsjRd/zikLa/1T00yiWZvcXQW2/QPrAIgEm641ccKD
Tjp8Gl8o58zxgyQHaWqrVPmJqijMkF1X2E8qFyim0eChMW5aBOaCeacsVX3EF2JinqE01a0SCtfU
2klZ7tG/rvrevDOJD8lZfcFF4uvHsV87SHL7MD7q8zfQtz4nM3cpuIucnKshFxYgFpnfM2kFUJX+
yBuEgWaaPOU2Q36nwnfVFN7JRgQY5/GN8rxH0cUHNURMRuVwsCV+CEsbr7mPjiHJHo0RT2KbqyuI
ur3ezGoG/oMipMyKniuGE6LohGHDX0V9eSjrDi2TAQe2hLtoYfqqReusWuTc3DkaFvN8l5WRcRjG
4pWVBVjNt8KuwRjOZtFRd2noZtaNp74rc9JPUW69mKjB+1bKTZsM44rCV3VsMtQ+apqgNuH2MwwX
OxqFANOlnz4NU3QXNfWzFdp0f7HUUIRFGPqCJd05KXPQDrlZH2p885SyQdj1ZkiBXz+3rfciCVu7
uHrJ+kcLGNSb9ZzBSPnG2k5mcldAbTXc/GdM+2NdO9lIbzbXmT6htw9UeaxnvpLKz+QgcZzcaupI
1LxTBzFrmd8HKQPOjN0dfRq+OL4T56Akyj6IKaz3cyr3Ji4SxhWagU9RV+6Czr4rWnOuJIN3ytJg
rnuk/LmT10blL1YKDR6NqAUTM4MSRravU74aJTr1IKAiq01EUhi1/5wnR6N3Hl1WAXaWIAUO8akr
TBGpOxvVyZ+vJDZwZDEP0Anvktkm3EXus8lcjTkS+jScoUjABSIes822U9bifNAIA6cTSsVlSylh
2jCVf0C/BZ5mkL9C9T2R925jPNkStjwStvugyh3ucFwqRYyfN7eWVUpGW8PNQAdlIV2mwriryG/x
hHnh4RzQjCMYrjP1Jz/vNrnrgHjNeUqo2ORXNmaiXDWwig52Ws6jMqYUm7JWwVFJS8vIeGwNcVQQ
z7irhePtNYm+cSjeAWRhsNGAc0XUba0oE8fEJyh+2U9rkmsYYe44VN+0xITvOdQ0QRBeyPJNdTXq
l6ih0xrm3zAZrEGyXVoekWs4iSwxEtlsUn9iKdV8c03tqiAo08zK3+2SR2lmsgQsvYBYLYa7rHfj
nZMP9+CNO7pru4ZSIvEU6p1l8rUF7I+iAFuoTliTkzN/Hpw3nmvMOZLho+0xYtrjzs30g+YSkVbY
BGb0IPcM46OOtU2tJci7NUbKiMtQSxkgS7krDHi3ovBZprNwiIMKBVlO69bBfd4YJnCDAdoBhEE8
fP1bQtTXGvi/RwPEWouHesC5K5tp2BVkmXthfUEYzEokS59LFRy0nBGzLzDc8gWLyRhQf89YHWZw
XC7v+UTfRWTtrJ7uHiejhi5caj/RKhzT3NvRKcdYXDrRqqqSZ/7lVVWiXUDqyx9rBrEUaQzLgukh
KWEmVXg3YFyBmsKE39yg2h22tca8w034y6rM5Ddt9TujdICs1hPzVI+LArnKis4u39zIZFan8hEv
ONLicfmlZeFRm6Mz1Kfqe8tz1XU8LthJe3G64T3QKVJozEk4WI/m0a3hrKDbZFJLHIB94w8s1bmx
KFt1JlWaZgfW46RTNC/dkGVAHD9gJrrJYoDncQckA/EoyyUczhzeeo5EL20UfHT3IYrsyWVRoc3P
dSaDDG2hdrJ6Y4DWEp8am8az5clLNqLtL0rv+9hpUJEKAFbcAEVZzWqmkblBFO6MwGWC5zmYySNr
kwfDXUh1l06kRC3G+poHDwqpnzO3ZQ1d+C2wENhhnmARUn4rBagCw4x2eTbNRFHEKY07vaaz3JbS
4GxsWU88CPrmrtDg5fmJ9wIm9BXxaJ62ROfBxmugQBkFrNBsevcm98fomCYzaJiV8DPnadJHQqIO
LuKPdhxfpcU9TtFTrgPBTYTev7TK21hRS/A1dCooWSQ+JosSHnCWhDh7g+ptSwBYBf13DQDlJH2L
NUsbG5BjW/7LYtbN+IdG9dWq8+hba4BufJwsK0fmBWV8BGgOQcrqlyaje56wP2xnQNKcTmj/eGxp
8nYYg5vJL7MNF9anLYNPxzO+yan6GQ9k20nqDEPEP8OzIohuuiS9wvWhcWrFb41pr8y6fY4dNPF+
1TGn6Po1j4GG51n96YbeVUVJuxZD91SS5aMswe2GxtQS6ZsTY3knSGjtd+UHVSw60TX2dy7NzRTH
2xKd76w7/163tBAhu3zrPWvYaKiDdkyXqI6bzaqlLTGDAa4lGt4t9Q97IKKANkHIgrEmONySD6JK
mRyOJuOeN/30MnlJg/nQHC5vAX0IMgBSQx0yrPY75VDOd/S4n8VvM3mjYBxCYAuO6vtoQWIxqrE6
pu2wIVxo2jlJfm/IRtI4pY8/5DQsfMQJWY7LBQI6fWYrfJio3diCxwS6uRX4Bw55xQNhgahgm3tq
vLBFMqzxaWyda6dPN6GCh6H794jE9ozKI67wBocjw2FdFgjy6Am0+OWOKea+ZMqQoxfwzBwhoRQj
1EQcvM007hWHegyWdJABI9WdsGBNAXrkXnbOr0xl56Tvyj1At/No/bBBMSOi/2HQQCDQjfeM2DRh
VhnhwXwueyoz9Ryl3Rst6AIf0k1vH0mDu00qcKxe19HCMOJdVFnfKGEZe9erbrNC/jCLscGarr17
eNQK2BE7XM6PUV/tYvsXbRXq3lyN8wUXCO8m7tBdtuOFr3gce0QPI+gunEwrJBf7zqHIDcfBxNx2
hJKBuTl/HeivQOX71TV6vqrL/Ic7pi99OFGZGiv+IrYGJGgMj26SfaSWT3siSyjKwd3Z2wkxdK59
L2tQ7c743rHStVqx6zF84ymcvuXzVV2igw6NiSTbTZnb30oGEboT+dZhyrmTYV+sZmNdUCuH9t0s
0GumG6ysgDoStFmwsdIky8/I2Y6ZVcgzdS4KkhaGrLxiUdMDMc6G+8mvICbEHRlRQYb9dop3duAc
PCo6XWlc0ZH+FB7FqKKkBuEyTc/mb73u7G5lGs1rJps9Aaq0f6Yx3TQTY+1YvHGRohHNffKsNmYU
fPbSp4AhsTkXg30aRHYT2vS/MJy/2y6g+6I8zG+xo0eX4kqP4mHbRwXm9qseRi/LuQP46Y1tMlRI
lkA4BKZjjTAQYcADYLFm1/n6JyEQMycO8J0Tw8EIrPaYuFBQrXa2R9Oxr6P2V16iTSxq54A2tIH6
S8dwwoOGW6gQcFy0CzaNB1/Dp1nMfrheqm5rWUO3S7L4s8isuwY+EzaO7p6uJhSdtrN3ZoZTDIE5
OqbQ5VE37D2SgFQ0nKRiGgrIPUkyte5SKCzaoJDxjGhumvJAvEGwzguow4Bv0fGZx9YragD1+Cxq
axTrSp918Mwdwhx1mnqt+zBHzUdP1dUY6Ucebs0AgKJWlGh6zY5Rz5Ky2aFhWyCL/xGQ9P+v/B3/
38bwnT+yjw9yduX/uemKjw/5ZwrP/M5/pvAY/7AMYQkf6ZhNpdsgakf9bOV//5fmin/QE9QNzzFs
F/SoDXsU47eM/vu/PPMfYOpd3bU93XYAJfzGktr+P0CRkvvrO5aHdsP+T6ik/t8yeoWBZEDX5w+y
dAM46d+i1EpHjiQYJ+rqTW9ZG9bnkR7weRIJGbQaSB+c0mA8l53Liz5yxRKdwUnRjEb5/Z5ln5oP
/D57+alykCK3Ul2Kvq8OcPqZMQ/FyDg3Qza+fmzzST8n3AYstOtx+7WJVPPsapj9WCpz+I8fv96U
YZZfKxQ2m7iukx01/nbl6aN7WV6grPb913Zed8zrBLVtGinjOUtLvTwZeJQuWkyrDKsK5bX5jbVE
WXsqPEMcZyvv3z9HFsgcYdA4bw7K+T1+onIz8vtSOumaS4z1Unmxf1q2lhcB9kNyV85Hq6rDR6+s
5qLB01tO1Oct8BYcWM6x63jXyW4420T73UyC4q/eMwLCJuumpHoPKHiOaRw9DaHnnHnUhhsqKuX7
PIkmXDt5kB7pDIMWqHWY9vlZU4l3Yq3nx9iRlz2pPf0/k8HEfI38JtvaXEOuZbsGl49uOJ65HP8j
btm10fX7lmtcHR4Wu9wM5CmdX9pOANwkKFyeKllQgJp3LpvLT3EOiZYM1nbFXVCdlheR6dUpS0Ns
1sv2Hz8u235ZOaAfYtSa4aDfwD6b63W3y0sHbOOWeTXfLc1qRSTDyZMdGehJfMmppe59nH1ZAfMT
2YNOv7o7zn7R96QZUOIZ+my7SclE1e0dCoPi2RHTLlHdxyhTa3b0JljUPOCWLKouNo2cCyw67/J7
c9lXFJW9tyrxbdn6ffD3uZotiIENYpxQSXMk9BJrwJzqhCYDFbbNeh4f8T+3jU7BOl+2vw4tZwUt
AVA9guW/TjXn83+/afnpj3Mkbdsj7L21rjkU59o+v2att+Gut25lgbyNnnYq0YN5qKCVh/G7BxFO
ClF0O07qpzMzVmSFYHmcgpj9jnP+/QKjwv1j03UrlnpjO6yXU9Rk8lSKKuYsFhJl3NvynegeMgGy
PjhJaP2nfn4RmgUIwaXw7yQ8It0COyRZLwly9268ty2A/F6Msf7fc4NNwTD6L5cuI7JnMGV0PNeE
IPz3S1ea2tQI3ZiOVTpW28AX+YX+rNuulh+JlOFHuHrFxS7jYFuVDFDRvLns+/vpHlqtdlV7VXGh
Ncn6J4yi3d9PWt65fEZv1Sj9tJak63kcsCayi6cpvRjLoLHsW15yRYtmtfzIpLC9RFZrHuIqv/w+
ZdkP8ZXB5vd5Xz/NnzrwqctWMTXtRct7wj6h71P7bm9y/NEGGd7+pjOAa35tLkdQ5KekUP5aNurK
bG/o37Y3y6aW+dYRae+dqeNuXHb9Pph2cG7zAbbM732/389QbjCFg+y5HF0O/P6AUeAQo5Ca7pYD
Ze8wMaazQy6MMDeN23hU4VX/bYy9t7Kv/NtGGu5zWPxa9rKcaa5uzMpx2YxzgoaqicibZbOxJGXB
FJLQ2INgy5Vw78SAfXhqajR3XGraKnV7dzvLyTYUIN275ZyqRfBvF9HJsUr36mU95ViRGt1RU+L2
a3M5Iv0R08n8MgG/hmcJWDuAehAUvn5ZXrz5J1cZJG/arCVXKvcc2sYYWoJUnXMR1FeIZM11KqN4
9gCTRNUz8G+XI8uLRF4/E4I5cxgNOFal+/61bzTd5mAISUkz1qN7NM47oHeCHI7SeOphqyEQYj04
bwEVoxlS691l2ZzXa5sA5Nhh2Qw6p90bFHkQJnKy6N5YYWS3Vunc2IaJqRUtL7P8hiatNUHpglpV
3PW0/Nkpra9zcqMt7pYDf5zXxTda7jd3ESWpS1PhdCAqgORpvcsOOqW77bLp47UhZMqyD8umYfJV
ItawrssmT9uNofdo3xRiqCyYgvPyUvei7gmmKfFtR0+dMUF4i4VCxdnE00ucdWj1bWRucW1AXFBF
GW3ijvK26rHEVLH+HdFDe+gLt7ntlPrrxQiJFs7S27/tdvOjDuXqZvjXsylsilqUN8v7M6XQZ0p5
GkUCVFoz3Ssy0cTilsos6tN0NNi1HAwLbD/UubCmudL963AZZVxlvAV6V/Z13l+75nNoD91HDaMU
ao8rymH19RI6bIIsVazTUZrGJhV5CkbxZPA/NwmKPCctjYJNZrgIhKvpDlM9vBHikx+WFx05Kn9Y
BRl33od5pr7t5q+1ljo02cCQ264eKbUiusvpgjm7uhHD0XJ7h6X+Uyyt4GfRyZ828GREXcgo3aGJ
r0FiFOek8cadILfvEa3oK9iOtYnG8XZ56aXb3hqO2YEGzwIK9Rzgj9fehvPL7wPLvuXocgBB3Z/v
KFmuoS4hNukD1Ua5rlsnJKMli+ydYynWrm6c0BTSjRPxRB+xzvQvGqPyRncbzN0OXUF9cEA2mrSP
q4w/5LxvqkvnXIKyMwmW5eR5Xzeft2yN81uX90cpHZt//3QyaHuwOPjz+UT2gOGizLYMw2AdwEyd
439MrajUDabyc0rObkA5tEJPNxnfafjZ918vhjL2odUgHrBoSBFybGhwIpkfeX6XJRjPbI3nkJUf
vo7TnXxpVSPOvz+iialll1RTll1WwlK+8DxsWlV5m2ByPKHcxOw3v7R1094C8L3Nh9ZCahTKr13/
uz8ucPSi2UFM8a/7RlgUXb/ANaLgVmCQu+10NJwWJtvtshkb/zwwasCwNdbhjSn8W5GW9jGs+ke9
N43z8kJzSZxbsHLQ4ecfLaZUdCDG7k4DK7pf9qU6E6TkTuuxiY2ROW7ToKCiP2+W+QyXabMX/tf1
pRCAXafCid58gUdq7ElnCa0hfulpVoimjd4EFsJDNdDTWN4+1OPFdX7oYyQfNSHl46C7mx6szV1k
suU5xKFYto4ncj4DF5bEro+zcz647CrovZOE0BXHZR81GNTAzYjKdH7D10se3UuVu9flH4Bol+9N
vy02y8HAserHadMEsBmhHlKgtQVtxOXD4igxr6Oy75czfYEfnAH4zrO1d6ob9kVLdPsRGg1Qo9ZA
FI9o/pEiWHObGcMJYgXxoNyxH/+3c5e3mqL5PnmGuynKPt95Vi5eLBQD+tQlPzxLPFv+GFOuiRXk
T606NW6a3GXjjFiZz+D/2BvK+iQA0kydbO3nuXc3ZQNZnhqokWUzNktmgsWYfXcEGCPlyZ+BkXwH
bpS+lDhvtgUar0s1v/CLwJ2aD5hx9D3RE2b9WNc2TRrLIw1qktg1pvQ0FQF4Y9HKiOfr0gdyJtOH
xo+/FUEZnJctQ5v6uw6cczirftIc6J833eudnT/yWDxq0jK/hZ7WnfD/kNo3b+rpOGwcI6lxbEQ3
rH/qs9UD9r3zek0/JSYU+F+QgS840fvHzOnK9ehlzmHZlGnbnvGLkncD6wWjQ1HdDKHbEHtT948R
qIMdzW1rs2wK7CwrPaekutxSy43oYVTeu3C3uer7Ptr+fTsiIWnfMUVBgv/P+zaF6bptbM/aeLmN
4am272hfiud5y2H+fWcDlXsOA+PrmCC3bDlW8Sz+OiZH8z943/KZeJHN53/3vvlfX/6F//33lt+M
h3t1qzsdlJQHxPHV97THtgi40L7GLMcurCjMzahi6x1ZEd1o3fgMY28GknrQS0ZovAHti12gO+YL
JJm75Qxsgz/wHjVPQ61Z+7G2R9JKIsh/tE9Xyxngck9u32evVNvtrVk1z1OsoM1b/XDWmkTb6Qxk
93bqgw8fa+vVmuSLGKjLrl4Dr0RfpdvaswMZ45Uyqw6EbBjuE832ETDnExHsfIxDa+HrY2qMx78/
ptItPub6+2PKBqqf0huSzrNcX+Pd/Tef5ZOL9fVZnla+zPcQn9UiEdrkScbENTPNa+Y7j1HK/b/c
ycwGbkF9Njy+CvtRJHDHYWwEgi4QRO3Y96NLHSfmM2B9hWxW/2tzObpsIkah9Fjr/Zx2ER7HiX6M
sEfw1rguwClFORAQ2hAPywsdPNRy37HoMzia9qPNWHeiNYDyodKsx2ZoGJeY0el1UD4ofFWPTZy/
Jb2YPvqWhruXp1g3mkhcmpYGwXIgBVfVa0J7mfo4P5TOkO6ZWfqgW3gczu+0tBhftQouDqSR69fs
gUKv5tb6dZlB/J5pmOy3eP4yeCqeXsuBuiGLQo09msWkOECAZiTXEmat+EE+4Gf+Aq9QPmg+TpcI
TPE552J5TNEv+rpKn7X5JVGKBaFZPDpBwpZdX4EhBLfLCV1B5jMNa1JC5oMliNI55Ko5LZuaBupa
iT1YITdpxR3PL1Ynoe58avRDLETLH0UBalvjoOLv4Fj/Q9l5Lceta+32iVjFHG6lzllZ9g3LYS1G
MOenP4NobbXt7f1XnYuFIiYASu7VYsCc3/gAl1jV1xi6eQbh9ocVZOqdgOr4EOpVtfXNJlkXbpa/
6HH2Rc6ww+HREM2RB7LuZZrwwcvbSP8KCfbjKLCUf2Xo80DOCq1e//oZuh6cE/bYz5Nww5fBdO7g
YRVv1DT2xybjndicu9YYQPSERrScdw7f8AtjZ6MMvG1iLitoSGyzNhVKNnciPUtaeZ1isZclXXTE
SY5cdgoX7KQWQTa98jgneLFrKgqA4MvIpohzbRtqzf4WTw0+8Ovg51xKJlF7Fd22AyLHm9Tn+qjH
t61I1H+5rPgX2QwG2LRebasFCfCPmOK3s8swxbJyihwg/yYotgu3t5A8KpLvVIhq5ywzvIucmdn+
awmaj81T563rY28HrfLdtUJ7Z7bcPMjQ+RdMRcr7TFWi9eC2PL/B7raWTQzjTw7LianuJNukJPGq
F6ap3AnkHMfITxAbut71NErZ89iXNiRc3ZPqde0lYweW75gLk4xe+lsPv4hejnlW0l5ULa4fQCTW
D914wpBEWycYKnePNgZW5xJ6xgUvA/CdvT2sY3wNLrKpLRJ6KHIOKqU6FZQFs8ZpFKfiGhU3tJu5
VzitxgUYD9Jw0C+yF4RA30h4cE+cB4GNgbXz0nQtu7qT5huV+hHgF7AqA6NflJZI1gEJo+dCV/61
laL6mSfVZtC7+osXGPYiEZNy8GphHRIl4BoYZMkXHf6cnFp52T+tIqxnt3OAOFJJBFWnbC6eQj06
XKLsZ4b7aBUvTM3QV7qX9Dun1tehFlXWTnZL3VgPWMlQi1wNaII5CocxGalI/5hcGmpt7TSUczvM
LK6TtXJYmeXo7Ctd9zGjpvE7AcYe/whsSeqPmDwCv+SyHx6t/4jLrmWGr0OiDtuu9i3ecOaltzON
eaggGCB2HVCNX8404m24KkNLX9Wd/01Q//vPiF4hiXzrx8RHx9VfxE/ToDkrygfdXZE53XEwLQAD
Qzlh9fOxqMH3teHL+cPH6Pq6yGU/fdXiAr3kivTTqFT9NaY0ywiq8Z3EZ75Tk65Y5KY5vnsFT8AR
wPfDX6bp8zRsTH6d1g8h1hCQiGTcGexsh3L1DbXh7E9k1q9oUigvE37/g7rpZR62lOJppOf9JMt/
Dj61pnEyBG9ctKNFWxjWpZjceO2oFrouivr3A/JE/FsiEL0jDpGXuEwvEGPqf/GqXZRBY3+fdIqy
OxcHpkFXcN4Edrk3VdEe9AKKRVwZFD8PWICgXal/hujbYSPU/9pB/aaGuf7W52TJOxGF5zg2lZWd
DZvYSkZcTvXxq2v9UFPVfbcaLd+MsT+sEL+PX+Pipwz7IWKa38IDGsS5KK95LCGmLxW7r8FqqNl7
laonXwmqR2SRYNOH6KXQLfHu1TGviRQWAx2iC/4BGRwvKqdOdOWLDeVXru4CefdBsTPTqd4pw5uA
Q8X5HjZF9lhHyERNbTB3Q1wYb7nZryenVp/YvxUPjdI/WlFivkW8XG+jojUoE81eNMO0dn0wxUsx
21+bjoUpi65p8TlC5LnJTP0f2aurjgR01qXd0aCaXcZujVWAG1JCa+vYY7uXcRLRyVnGOwp/SZ+s
Srygx7LZRW00vhfhz4AL9SvobwhHaUNN1hxug1AsdLSLuy7tx/dk/PE/Z02+83Eu6BeGFiqvYK6V
e6Oqg42OU8wD8sFwjTEvN7G05QcUQUqpTGjBR5F9TWSCmhQ92inD5DyUfuY8RGMF/KDXKGki1EHB
OPdNey/HsomNKGeaDoozASLjVXvf2B0sWkxe0Dugdm5CKh1K/kpf0fEmd2GZez/sPlpyz+Drzhvk
EnSz8wPCF+9Z9cYYI/FSxYOyiNQ8P+UiULedUxebiee1iz2B8bQQZL6nmvrK/qX5b1ycLV65wSVh
Z99nXrDPdK3ZKrn6X0fj5+j/nKd05nuFTclTVLZvrT2Vjx1W2EfwS3iW6KPyJYup427mytQSruSD
Mbr/JGOifIHEFC6UVB33fhsHLyN6fTkf8Zy9NGrX5i8H3k6TrgIH+V7hlOEG0kpP4Z/qUrPQn8gD
LAeLYgyMUKnuiqIKPcDkfMnV5gdJ/OrB1IBcqDAqAEuELuWHvaR9psfUH8QTz8IP5TyfO55AbahM
WDal2bte/gD5YH6ZS9gj9zSkDf87/MBctIaBX72MzY1vUEwT+OgT554ctK3646guPADxNS5GMkZN
ZmuwYzvhvwZb53rm2zq5WEd7oIv8vkgbfWMWY72/NVxzmv/d1dhY209zI1fkcWptp372HIp+uCgE
j/yXvmBuhzhFj5P9OHerGZyP3AnpytwNqCrGNg56phy19MpbVZUJkXIe1RExblzFxdXPztIXPvmY
HEICN1Weef4ZTR78uPZQUrL5m+zl1NEy+6eA2iI5BmJdvCQAIAIdk3vgRZjIDG31xLsEDkNczjey
izdKeGyt/FX2KO2qntK5IKyj+mMvY15Yp1vcEHiWmXoQKZZRr6qxCi7XFYB7V8g9cEivNP3O8hL1
HKn2o4m/xTulWzaE/1i9OCJz17HSwswMWv1Yj02xzOq8eHESgakl/L6fBu+M8q9Gw0/rtpyHsenC
zvrHcgosdfCHU7G0cJVeGxV/XkoUWgeHnNado6nDq94Bdw+iBKzt3BVjiygi0aiun7tGBbIhBsS+
kaOdCeC6SjV9L0eLunnPs7A6o88YXgcSK4VZ908+bOHnuSisV3kDLBskb5OdZ6eg4peWqRCtNGH7
+Yq6tHkWfItLqpupcMbFY06uTGGBf2UqnoAcVI86WwIyHOEFvgsT3jTloiDIsuWkYM8oR3MNqyTY
d8sgHdLHJMaUHci4htH2f145p+mtxVn0UUYGgeWZSN1+I19AA6qGrvMjKxTVfS7ehkgfHq0kfOpD
vcQwOnTCrecFGItkBU8q0wx36UlVHjJg3b/EFG5Dp0ilIk3ONvlAT/rcyIHKNNVDbVj3Mq51JUXq
U7DrYVA9D411mjH9M4c8ew5AilJFOXprOYiTUrxNh9kGah4dE4DIHSB7CJZ9vI/w7QAInj9NrRXv
ZUhps48jGbt1fc+FPXOb87cl4OZV4MRYNXXVsx712pcqaYqNq+XJypy7gdbtZwTMczhk6qFIsVbP
wggLrEBV78pRHU8liueHNFfe5HJgdkCJEmS8JxUiVY59KMXecboHnD/vZtnLvtDT56FqjMuYTC/y
Zu6g/N9AtmVPeZ4lF7m1nezl6H8vkrOoWIfyAIaqCS1z14qexg2t3a0rj+AImdeYHgJitjVtLeeC
heJbepv8f6/941TyDH/EHO4qy2JWf0jQpQXGDiPCmXnpDi5GQUizlpMo9K3N3TBa+DJ4HfplgTDG
mKqxrlnIoGzIqU758XpC/O36NRXDj0UBkTUeA1itFka+d3VUgO8ZvV49idCdTiCYcF5PB7a9xEdI
xmszHzc2dLdb/Lo0bPmb7x2uY0YjoAMUbdGf+p0mO3IpjkD5qhs1H3MEjx+G2cjHmckMIG1KzI08
6fV8hk6yfwz0xyhBdF01fF8ST0lwniEFjXZrkeEJfLz25IBsqqbcallg7KJ57i3uqFpyEp35M0xF
vDHlOW5TbD7c+zIqXXZUP3+EPKxbGI64OEeL2+zrat5p6lViUG147cufQBFoeqrRQvQ2LqOtRYaj
U9PmUbRD80gR8jlGj3uUIcMpg6NpBg9yTIZCiL1LuagJUyxZqtY5swEt/liAN1vzKBfYUGGWjePW
y9tJPn+KHfMwE3NZHfNtrIERjguvOWJh+B4NPoxD2ZvNWLEXpupf9iOHrw/CSzg184iMyUZQPIb3
mCrSZQCMgQrT4ddhOZvK25Z0LxW5Ebqw61llTJ5BTolCt9yHaQxQ4PMHy0M5WpsUs0a95ywb0OQU
lbX7cP4tfdh4lBayY4I5GA3l+/8WCO3WXlk0R4OysQ5LAQamiQr+JocRI0dkzHYE8g3Zj4EgrsY2
Ai0vg3L84+SARHcTr75yIsj1V2rhSJ8FY/EU5f5hIsVx8mHMPzVZCPZUGeOFkgnMLbvieZoq9uvl
4IAzBfymYOVZVv7UWFl/0XhiloPyZGiFEIfZfbWRMTcJg2Mkklc5KBf5CsX3SvXehFB9ZFbLyxw2
+2xX/zJCR0Nt/ltGq6uta1zOve2+f87/5RzNf+bepsmjz/htI17Ghetczy17199DL+7dVpyjUsR4
25vVg9yF6e364S+hyYUYpsQdllzz1MZpMQ4iJHty54bX178tlOeSZ/5cKCj6/du55Gk+Z91OL3+s
ZZXX0/9+rmH+JX4PyYXyXJ//IFCEX91yfqac95g+w3Km7H3+C/5yvv/1afzlXP8fH1A3qGLv2eE3
bEvXVuOYoOai6sn3MrGyMZhbygdIBbfphyT7R47JiJUrkLXC3lnLLqagOZLr8Vn2JvJUT1UGDq0I
wvb6hFqy7bcUDdpA7sYIINm4K9hMBwerIrrEAt441AnfRjkiqXPXgaYh6c5jKzczOT1ttP+spIhu
WpE2Qgo1Bym2r484QB2TCVwLUh31mOL/E+mN9+CEEU3L072CdxE1Ev+JDdSIL4sC+ZecIgcqG8PY
LqxtduvmZXNjevm+8IrxKHtgq9tLmUV3eqO7D3KR3vAmQZr9+y00UDGwioBH3suYXNnWgvKnpHBX
t9hkPvqBf2yx3jvLdJQ5jc+yJ1NVnz05ptT9dUymjuYevITs/PvMa4qrSx8bFYlE9Fyn3fg1cmc2
ujK5e3wx5neM6DntvF/jswGR703J0XD1+FQLFVKF0mBABMf5JBs1CZPrEXYOzTJozOL+z4F5clFF
PH1b5rdfFsxx2S0819tPIaqLv513jnk1dGDUqAf5i1ynBWmHA0nHXpqH8CCfPHU31dg0co0e7WXA
G9PHoYzGsUCJJGdFaIuhzM0LrlE5ITAqJD/UC2z4F7ogyThVJGNoaNhUqWNz0dmOi3kFTZ2m3n7U
1RYg22cwEwr7LXm78rtG7bdRxoX7rhURj1PIIfIlMD7okjJ6HZNnuR5iVEQmvOk3DW8Lp6qwec8U
+h6FTewsRDW1a0ST2G41tWOvE0f8LHhd31yHh2ZsdkqoHrtcd+01bNxZ4gTS7jrclIl/xN+r6BOQ
YNfzw1lbmsYAUjvok0Ou9xGkI6C80u5MxsQokoM8UkwdAECuJu84BlibqoIXr6s52zqBECZ7YX14
zsLeO9rNl19CVA1CDaqG5zYbra2cNQC/REqg4mZj9rWzaJG5FzCtKUtt7lVABaeg5j5oGUF7bcw0
w3NSR676x4Cc7GrKMbGjdKcbPRBbGYNdYB6VcSvPISO3s9WWjXOVa74Cl4m2Sai+KLVqHGUT5Io/
3hXO+F2PFB95FwPXmDysRqoCkwGIyDzgfS6TXSXHCN2uoQe1NQ/QDnvShT8Fxx5Z5BHJS3CU3Vsj
p+kx9ZbztFvjNMICi2W296j1KlKGaw3rwhw1lQbBlce1JdVB4ZMc7IePQT4BXLiC+luKJ901f6Fj
pnmeu9dUh+xaCDx+6brpb90/1vqMahRjI9ILkx25vemJZLGO+q+NNyjupycdsuLe4R59J0dlrE/r
fUIp/FmGgsk2lyAxSHT5rA9Doz13qDFv80VfQBWJ1Xx/XW56DcwCXpGa7ovFBj58AzZ8TqJ08pMN
KWkRACkEtjnQvQ3MR3I0DTokWBP5MoRYBLsgFotYBq/d39f9fsKEfNQ9Qlz8RpJIMVaamSKxGkbw
udrQYv0r+4FVjuep2ESaJS7XUOtgmyanyOSPlUFFNAZDu9eQ/7MzptQ/QqTwqzIO6wNuftW1CQwc
MYGmj8ushM0G0wJHEbs036Ysc7C0cvtV6XTGmz+BozDrYDy6Ua9uMbet7lKX3SCotSbp29Q65Ww+
4LZQRd+DuXA3L0h9T24CxUqp171uJs8e0iM3GfeyMaP24+h/xm5TWmPAsDQPvqm2ctdSpWTh4b77
8wlRn6g9L4xrjZR8lJMNyedf4mQVBFADP4Nw4B1j2y2+BTHJWU/XkheN8lvMHCKb7w7MWB3bjH2a
1tmezb5x3dS6cdaEjz+LT2q162aiY2WIb2SjT2GsP6tapDxA3R1XImvwPJx35m0fyT60IP+oOUP/
5lyub+sq18ke+TF1ZLzLyzUNf3araO7e1uTAEN/cE1taCA7xazihIZsOVoRsoxFd99zmXf2ksuM/
d66NUT4pkMPmbALjZaDDIqv0jcq2+A6gsY50u3gIXKN5wJyiIUWeb+QvGrPVvdOs0MI5nt/BHKg5
rTsz3cqu5VXXRdGYNk+FUWxkGC3IxyKNd+4DmlA0+alu7UNjeAsbN3gE6hU+llY3rUpkFgsZk00E
FGWmYCebWwyZPETCwT3KVbHrBGTnVSAk/zmRHxoKxmihTuU3MdnoLsz4quBGc4s1qfrv1OEhiW0N
MABkWstS1MGBfbsQBsGoBQfZZ+MdbHJMAm1sM7TtMuiYop62t0kAyJBQ5ibKvNskNQxy/jjmk8qZ
oeBWnPNw4S3E8LU2inYP9qwPl16U7GWXOnreb8z2BYFAeqeJMrvIBiJAdhFAUNjMAUIxx6fKanbw
Jx9wei2to53lAMWpc3ONBDOJWttEVp1sxIxbAkQ5fnXwF4b19aXI0mTDJuVHOItfWgejNxJzHSbA
7IyCtdMNo+Vbp/pbTEa1x65V3BMY0o2c0XTnpkK/0OhaARF46Pjd/2hi391YSQeFN1gDm3Kc2vjH
7l8brv3scU5gqrMq+2pn6PrY1T2A8YDZrP2jDkZ1lA38fjwF527oBdHCAs2HFDBt9n1KJRxV4r9e
cEG01JSrDqu46uJDBjxmdDrv6PYHHlTTY2iNqKCzDGRomXTBUg4WplFCII80KNwO6uZ5gRLYHre4
SJ/usMYCgQF4hucg82vrVgbKbo/fVK+CR7IxP/NAMb8OHs+QVPkipMGk8aJEDq7X8wKU9x56mBQ7
phbDODtoVBQt3jHtC/L5n12oY6Tw0zq+jsZyVHatQjleu5+TIdfUD0EfB3stCP7J1QhTE7UPloNb
as+tb4b7McaE2J/ppW7t5BdPdbZyMGgJBXV7VwyN/ShDIol+lkaWHGXPxR/NYsk+S1UsvbmSkhyz
IUmGbZofnK7O0oU87Or1pKYGBlHzKFX+SEwilRtDwi17qGL7gFl5RoVN+U0+n+sU+913cxw0W3XB
VvQlzQzYOT3AH9ye5jZs2BqK/QIV7DyUIaDueXydDqlPYQl/e+12piteeh/wpd0J7zsp/ztNa+2f
Xg0NzjTsnJRVSXLzc25WVoiFYdzJuaXRmi+4CGR32A0fZmOjfyhk2rKB0n0leUCplj92cJ6TfhNl
LjTI2LfPtUmCOu2z7sG3a5KcVGUhaqa+yrD17qhnUYhHW/fRlaON0PXrqK9kABlqozxGHZUSWKZV
KyWyFRjaPRhftgNRzUTZj9yvd5bhG29/myFCC6zIhGZYboOn/RsfALmJebNcNnI/3MIbCZlLS4Xs
7wNyA33QXuUiHpJCgF3zDD0MPxZYEflOjHaUu1GmhyvuvpblX+pw8p66bFql8hof+P4uVXEvj+eu
MuBMjpk2jNnfFhmG8J7qRv1l0VBMr0panYt+rB6suqgf4L+a7CuKbhGipw7vy6D6776SYnAr1/Q+
NxQ2SY2ljAHzqR5k7HYexBYB+j6mJEB0qf6q8QavVX8XYlx69iAz2negqClly/ujAu/5fB1QCuOU
DofrItw9+nNvOOFhSKcNVBM7Wo5DrW1rL/zS1JUTLY3Zwq5KcIOWk6/rbKc0l0Ybk++az0yVGj/N
JdO2oPw8xKtrHM5yumyCVnsdxLShQkBs5Mch/5GqGmEHRJ5nI7vyH2l0MJbAB4lrTE6W82RMfgRy
svY57/p5yr4xr7t9Vrd1cok8V/a95pK+iQA2mXplH8IWDlQwjmzU3vrySM/t/C5yx3Ilu0MAJ/Y6
J7ofxNCceKzrttR+PKlGSe7ItK3uZM9NqoQKLBxSC6MckUHZ1BTd4PnnGesqS/oTAJbudF1tOF8K
8I33KOeQ9+AU8161l1qtPQokKxWRDp+/DE8koZd1UbrXWeziv7RJqpAGnJRH+L97OauLQQNOuorj
ZOXiO92lIN9s27jYEJUuYKO0gzvy6j2HzDkk45Un1n2dtkcZl02hgEzxhqFZkxXW8QRqof3moK3S
euZxKQNf7cghS/0ZSwZRP4i5kbG6HpO1nCKbJE3AkiRAOlzYMTaMy0F9LqNGRehRw//rB31vhCAw
vDjvX8fUfC1zw/5ZgNijKEF8+Z9Ti95+VazM/sm7KXu4zcfUwNB/PSsWvt3rPDWfz1r991mLpvfQ
0uYYAk3ORY9NyE5Vly0xB+DZdI7lY9RsilSBrPEZs72+Po7INo15hpwmm6gExGEqBWp437kYkFj2
2IE8DpPhrOIEsXKKVcBRWLALoBZC1JKH3gi+21Az7FtaWKfXoNBUdsbm6SPw2zv2ArAPmhfK2C+r
W/xx7djT9oBU+P9/HUn11t51mr4iq6PtIYpTkNzPtaMODE9nUrdD0IG7srPHpImzR6MvfdIaOBXI
rhzQdCg5rQF9S8Z4xskeU23P62H94MydvHD6XYwGCWMFunJWGkB+1NtUWcopckCoyqOmelyC5h/l
5RnVX3a/uv109Olwsgd8h28/CdKpjzikGTe3mFrDt9aqeKd64XPY69NRNpVJvcxdSXFvOczil3kA
7xdK4LlMsT8AN/XaHYdAvS6Ja8XeeFP4hOBbPdY2ylnwJAd8cXa+1Vm7KZyGk2zs1htOUU6eAKkw
22G/xe0yWKoRznqTz16k3M7LYrPbj0hy7uTOX+S33d4X3LuNIE4PgxLa8P25DrW5af3S9TN4rk6E
jldO+du8W6wi3aBPmKrc5nbzid0Wp55msk9IqjApZZNqV5l2+BT2uAo05fD1uk8xb1ZM84yAB4Wd
jH3OqFArPHmB12yjUPR3eThoFzMzxJ0Xiulr2VAGrGsQMtIGkmTZKQ0sGp+d8TsqNBE4G457dLx/
ZKcGCXSWRyBO0vOkkgYc/PxwC8mjKY//hXZobP6Iu5DM7xXfeNDLkNptRDnkJXEdtvoebvYsvqE0
bDPmqVjbXlXeVxbeSin+RRdsJnCjjRV/ZQqvxPBZR5zrmgkmVqV3kFNkQyFhjKSxX+tpgBjHwA1C
L3iHLWd9VTQLqow4QnmBTUSb6qWx0KSiiskyJqeFVEqC7ypdvEnYcOuayt5Gfv38545bVH6FdjOu
Y+CHjxRrYBxQT/oronr/vgex8OBpXb6KczM7hnGbbyu/DtYq7iBjN/GCLkzr58j1dH7kAAD12eCO
1h6o9PP0VVyfwayoeznI86m6ivTxe1O72q6bmwDRNcj8+dAep4+gEKl+7fJLMwySsQC8Il4hjPJU
yfb/vq4gkt1VM7X5euhVX8j62mjC0eyh1Q7WUdkj9+Pz0ro6eYXHYq/dyPCQBbnei6ulZ6cKuu9e
wWuqqJPhUqJo3/tuwjfeLarvwVKOB15lL/DatvZY8w5km4JxRZVCf+hUqwM8/CXrxm7v9ex1c2ck
BIXrY/A2zVeGZhGGkMjllNtAbB6LSW130m7C9at4T1VhvL91ZcyeB+SRbAQ22vAdE0yZu8gA6SX7
f0zqJ1hFosr2bKUEjxD1/oHz5O9kb5rf9lFS4DAxPchI33XqPoq9dzl0nQR9ZRWP2L3f1kQGrPC+
CtjUms8qmxgGGjnz6CR7qu3ZJ1/D+3j+GTKERsbZoEV+E069bshknqu5kUfW/EBHPsu8DmAIUTp3
U/JO7RuQa7+yzxG+QmcsN5stYqUffywfkRkvnGxEKz/PvS53DeMSmr23+zibE3uHKKYGxMBngM3c
PMdmucYuTOqLlXH6UBorrtAOty4JpechPIsoQ0frBiZ4MPWnGavaQZBMOk7sceKi4+bawuJGtpQl
OV5t+adsGj9EY7NMxPVdioP89JjwCr7mujfrPEb2otuch8Q6/y57skkdDQtfeTj6HdVhengYMU07
3qbIo1jHigcGD/hLLbbuy6l+N/FBeUpxuR4r13iw514Xps59j9BmIwerRrF2QuH1rhvq+6IQQIt5
hICF5HoUCdu9t60si34tYAgVNmhoTEIfBuDI55Lr63Wyx0vY3k2SH4kcTCLngZeQFE11+dT50Ssc
Rw0WVtJSXaANb16YJrtx7oVZ7J3dOtMOGd8C9BSZIO3i9Uu+ysHiukzOEaH612XmWK2dzOfN19K3
JZ6xvOg2lM37FXhLeaibyuwcjk37LzF5KKc7GpdjL/P0hZwtGz+gEP7aLzKV/ZgW2tdt2EEqQ+UE
+Qu06LvIaZOji9xk44yUwM09Q0mSozwK5u5IBoP7F+Yw2BHzKcvgbWLH9up1tlwXd1Ty4ULrUJTJ
4ts8eZSFQI/ucq5+peNbeyWfBdCTgcmcoiAsMldgqYYDlJbhoGsh37jPbgYFKqPo1Z6xgw2g8XnE
mxt5ZKWZaCkX/s8ay4dslo54vjYqyBEwVZwypTjYL/NzM03eudHVZ6iMHR6xuXeWzVjHxcHRky0V
ifwPl7HOxFJItNwXfgnWnv4csiu06+Yz/W0ttbcLxeiBtJzAnxaLCW3GixNmL4ZAS+1blfKCpvbY
tdZ0KYqM55YRQ4NyBKpMPe5Pu4dqbLdp/YATUrUthz5ft06sPVeF/lPOQHq4J7km3kOB87Wi5cYe
MHbNToPtmBuM4+sNdt4waPrK2+mGT8287F8PZbQip5jBu/M+Zv11vu3UbLeHHveP3ydOALWW+AdA
8yePs44b6zvW3vlRNm7RfRzdYl3dolaoxeYW+mOu55fT2jb173J5xB47ufD5nLfT6XpPyWfycZLM
70/10Nb7vi60S4MweFHnfrKUXSRo2kU4fYEIs/x2C8mjCtqtj0r5FKJmB6aZT3zeFK+sC+GrFzkl
EPMlgLe7e9mVAwDTopOrGAt5cmMUa4EXGmV+mbKN4vhizbweb36MLd2Myru54cKWLATJ2IVaNoWO
kzzDciK43V025BixOsHXMUzKtUQYCMctN6o3slMF1WCELb4vJdVACB/7Elm6N4TWcGiL8L0mq3TE
v7d79oswwBWuF5synrrnaBjtdS6cbCFHs9bIjnrqf5ODJZfHg6ZE37Sqj8+6Ysdnc256Xsq4/NuY
Pn0OyKOhGrNNPPK3LbveBA1BHoUD1q8T91N5kspIKN+Xp8L2cK04+HBTXWAd2/i9yMZg76ZOsLfn
Rh79Lfa3KRjvoSwEZvl/Lx3aHi2Bri/TtlV2TRkEe/amMRb77Mqj1ux8KgvnYdmXc2Qj5tm3JdeY
ipsoRfna3W1Aro3VETiW26L6GwzY1Cg38i2cZqrZBL6SgzoJntmsWNm0Uyn2tuaKvTya5hE8dFem
Qw23p9nwftW2W5QOJIpFhkXmCaXZvKsmqsTBfTYEhVBkj6M2PiskEL8kjmYs+2TWrfZ02Yy/a1Ov
RGjXBXtTRMliqAfvMZusdQMjfl/NTQxdrtjKvtWrHZl0vQeBr0dbR3blJC20/WIlJ10Pqzp7Nexk
3GpaSTowLXzy8H3iUG6g8ioyJVl2KWsBF8fy98Pck6HbPNm1WjyPFbsr9oVwt3Vhta8ULGLME80C
o9rsvgAG470hVr/1VIEu8epTdhHMzUc+9x9eqk3fRAMdWw+H9EKu6U7N6vAyQahFKK9joN4H6oRL
Qny4Zk3x/52znzQQMuHi2fZB9mQcvjGmsBSP39eGowF/DNJNkPjjU67W0x69bnwnVA8I+5CcKemw
9qOiIvkJquaVzYWI9C3kPdlNJs9YVahAqIFPzXuIoMYqlSosFUxlnolmI8bQP8mYPBJCewtMDy5N
SFGxM996rLkpTc89W/7wmoo+293iwEH6g+K7azmhAMCy7XQgwWaleA8B/muoiJKKjcKgx0iwBxMy
i2qbKEw2gal8QVB+NmPFhGZaRFg0Q5ghy+DjHKqho4Otq78UOQhTNUTAZE2NjpcUFRuyexvtOki4
sitHZVdtUNu0uZ3E/6KhKHFWzPyNha3IQoo6XVf0CwqJYqAgSD7xdfg+RG511rI2ees2Qz/lb7Zm
KkuVx2RurT8mh/ohSZ6gOBU9kolL+ifdoiEZsNN76sr7MYBuUXhjsSZzSnrNa6wrASMNAIVnQQzO
SBIwwqqyeOzEAVaex0q5/gWheRliL0SOi1o8sIrohXqtHr8MYkEQDPe3UXkkY7mvoIBwkD4meo7r
UK3D5R+ANLtdkWG+HQBVqcIpulMshb77szNzAZ1pqg5kPvVt02orbI5hMsmYQLsEOLjwquscGdQs
UHMdE/+I95UD4F7wRw8+Cz7P2pgxAkU9PQx22C4F7nsbVTjhkeKhZImDDwjnII2Odq2QNYdCGO2a
JGKDET+fVSbU9GnKcvtOJT/x3VOiJYjn4V/PMY7N4MXUGUA7lz+hdBGdk5tsNjFJxGOs46vXNWG2
sD1eNKoigW42ktkxeVDejWlEBZk93/tcvhFUefunxnBHAPgCS67ISHAnQcODkUNlKue4aRQMJML3
KIuTnezJeJgl9i7mzRVaTA56xbPiR4oZkscpdvEoGaihmeqyS3DPeTZSR7lUWXcKVEvbhDPMJ7Eq
Xp7l4S9NmL9lHu/NtxDwMmtPYZkzSxv2GEFN5zrk2uLGSr+21KiNl6E7PtSwIHbxPCqn8G7FBp8a
UpPQUufcuM4WK4ATW6CjSnIsVJFuTM9my9Zs0Ky4WCqYzyn+g5eDeEh07avsybgoIxNPNMe/D+vJ
v06zugFmcZl1azmvgzd87tA2czF3n0wrEFvg+drKxD3oPR5xciXD/j1UfFJXkTmdFM+rjqiHlXv5
ep90LkRwi79/OLxLI5jErv1/lJ3XctvItoafCFXI4ZakSJFUsD1O4xvUbHsGOWc8/fmwIAsajmfX
Pjdd3Ss0aFkCu1f4f+CAr/SefIXcxqR9cjT+KGL13EjqNAVath20+AfUOGSn/Cr4rEFlfZgo63lO
QHi9n/vSPE9GpF+U0fjUmBCmENwn1+KGcXxpqfTYrbkCbyISdrvuFz00Z9gnCXEw8ad82b4DUjo7
S9450tInl1vJNdcSvlhs4KdPdU16qXPAmXbdMQAkeUk3aYH+G3Q32rmtOts52GpPaLiyo91UDZTu
aUN26DJLeew4kBFlbAsKNnXjqxkb50HJ4h+9QZCrDbLkYw0F0SmgIPMMTjbcu3ABAaYaLi/RceYk
nlmwzy9rmeXkU1+EspYBtKz4jnqe54qG86kwoY6WgigTQt6DosXxIR8DfQL1+VnlInxW7b6lKmJM
5suwDDKTwTPAprLjsN8V4ELC+6MRtOyc8M5cUJAGereeZdbCPs11M7iL9aF5HiXS/CrbzDbbZQ9K
BVxKBbtjuRxwsuU4pKqh8OyxFuG6Du3GvVOS9jvkdPalAhci3+m9Y19krXEcuej8AF+E/Oih+6x6
fnYTBPBUu0yH1Cm1gzmFw3NfN8OzzGLC/Huqn5Q7kQWVGti7XJ0mCMKj4bQZirUXFt/zJsnPN3Ii
TY+V2ZunwJvfFXb5rdHylstxYHxySmgHIHSFEq7zj3XlNdcAcP1TOqX6M9kx66CEkfGRegKqILJ4
OA29RqK5i8OdS37hm8xyGsnX2SaDZ++nzGhgDbeAp/e7UnvvJeMTHOjNF88n1987AeDMyxIwlgLe
uji+rzOr+UIRBTTmlGI+yRKiE81J3M9em5XPBPB+iE9t2LzDatc+iJGl2jHMl7zuZNlo3W8ZBffQ
3ilP7ajH7+JJzSiTaL7KSoa8yX0qAQ3zPlB6D+RS07uky+CRU+SLpT/RpEACnzDX0YvLpfBE0z6a
U+ucXSNN9qLNQ9V6ygP1vaxWh6fUbfqPoZfBFJVTyWaqmvWuoyTnmNHtPPnhM0VGj4oaeyeYQ8vn
chn0OQrvNZozd6MN8OaOGGj5bKjxeG569WuWg+kioir3vHOqGd/sKgVB1YySk5VVFeV96vCUatpD
QwL/NxH1/gQkmeuGF6+FSMOk4MfvE/0OxtvmIoNlmfaJuzQwKXl8Abb6y1Cr/ZEqoWbfZcr4DmSB
6V09ZZ/yUvPoR0IkA19c3V1gBbDDv8rKOoMjI9HP4jQvnqIscR8y/x/upEvqA7FIrskxIMxtDPG6
DEDH1jCtASq3gxoqAb4BDVVvTblzugDVaiBih+hmr1M/Kf0EnQW6tQ/iBZfQn9g9N4oeWOrcheh9
yJpIoXWKG8bcRFX/IJcPuWfMRuXyJoKXYWqJq5UwzUZWPr2rnJqmP8ioD5lN4/Auh7jpEdKz+3Zy
IqDd/B6yZ05EayqxmGkatlLF+GJzeAnN0vqU0wb+POnKnyJWZwKBlEsYd7MJ35WWh/FBXWL4OWhf
9zSL/g7uG+U14SvSmijstPtdzEQuaGsyE6WLUlZv4NUWd1ECgwJ3RXvfGcUA8wwDHJ4vM60b3y69
fiBCH0cf3Hp2vHuFX5xrZNdfw3qqzqnfT+/K/iM5rP7ZkRMdRHUxzNMzX78wJ15au/nYlHmkngk8
1ue4CkhFFsZw7CjK4ZvJjC+0qZ6pPwiugxaVu3bwh3dF5391abT8SqXkdKIphT+81ou+hg7M70mS
hbQmJu1nKDh35E2jr27hTVeIgloKl/HywCmAfYhC2ikKPxp+kh0mOJGu81iQ81pm6jJssm2Z1rlX
7rY1/q6Z67uZw36Tt8+JAsdcO1TZ92aM97o5jd8IZsWg+UG7WS/c8w5/8mmnmBxbKTiIm6D/mLRU
1oFOT7WaaJui+ZDBTSJKEWkDxGKplT35FDH1RBzjuoJIbcjr94rbtjvdCKo7dyBFKoNDXeFeHR2e
OVV/wYWYfadw7WOjtsOnoqDsZoSt5eToRg0BCThbZfxjdu3kc+x4AV9781InUxlfjLkbThCneXet
Fkd3HgB2h352gnd1cWjA4Hy2Gy8hZWZP2hFaCpjjpix853Q5QrWPv1SjUhDGw0EGDY7wi23375f/
yPwuj/kuq+v8Au/FECrhh7yditOQtX9Aj0BaozZPjbv8WksKS4ZXxSy//aX/M8sVc8C6znhIamtO
YQPsXevH+m1fNuV3npOcB+g0Qxo7/r6EdbytzKYEB4euZkeprUdrGWSWuKH1CBCjCnR8ZkFnP0Mp
JMLNsHeze3hP54vI35h4qu2cqJ38oca69SjaNya9Bhl0bWf6cdMEJhmUceYV26ZztyP4rD5YMCmO
hT2fZWX0k1scVoUBNCgnqeK+oaLrzAs/fpjUU1tXxWM2U0+daRQ0+3QJjxDfIAR5iilIT+PDGD2s
K1FE5vQFkAxKt4Dv4pifdH8WydWxq/pH6NQEnWJn/ACk6nDy/cg6T/AfPfu8vA5tlYbfDKeBnwyf
NK7eJ2XF39sw3KV+8mfVTT2Jcr//kBjuj5xYylVEFtHVJ9d2z7Ka4mr44NvAADVAqN5VYxO/1+3/
UIervtfr3r/TyM8eZGlzqtwphpGco07330ePHNCt98kyH4dcuWqtCVWZf5cZdfRliGfnYjUDf/Vl
3+29QLMu5Iyb4wKdCaadwkm1q66ql1TXXqvJvybusw+kxMUrYH4vW9gyLc08+1mU7VXNL88a+IL7
oh9nooIR1H8JDaHefWNHnyfTqe+yJZ9J/Wz7MPuuAw0wWCdU1vgm2OlcomSYlxvSttxkQfM8lUm4
6rTF6l9Nb9wrj5xmGS7xlPDqKc6T4ykub3ACYMndFJsgKc9h8SCzvDDI4cuaA3/xwN16vjr5RZR+
61E1uClXX8vgFmEpfwx00PdB8l0boBnJ8yl5Dio3utahyvshs/MvFFs+yy0AmL2vDr9qn6I4p8A1
gH4cIIL2oXaABdbSCWThgLc7SHPVI9y1/Zfcgs6lH+xPPVB9z10//S5WBjzl97EDCp0sLS7VMDR6
7lmWfULxkKOV7yenpYtx8lYr0q310W7Dd3kAYFlM1PFst2b8lFdBdKfMhfWJQxk1n+WY/zlWH/nO
s/5y4+lTVbv11zoC9wxI/nT1VkfVOBO+iZ84Zr5413qU8p4OisU7S4H0iOydOZdfkjyLP9KsHEJ6
F8M3bfGFlM2gitK7/J+yo/nfgVPlSQNz8jGB85qCOhQNf5FqHhTfZks1Qeks64vj1t79OCZ0R6W6
fqgms39Ou145FYEzEgBIygcbdP2jR4HIe3hMjb1l6f4XJ6m/U4VV/RlS9r6i84C8ToG4EV0MOOhJ
g0Ntt7dBYL/2ozNcFW5QJILns6wsarcqmm7KGJ7JV5t1veoyAzZOUcHTBfRMCECALFcj2cUvwUdo
Bi+l9tYKQUxi4K8pfLIptnOj/FEWmzikNOEpnEGXaDJXP90oxHg0ev0weuB4u8tujlXB46JrUXiu
k7hvSTC0cKrxbfKYxq71OSji5iEK6NiZiEN+To2qureN3jmI1gPS666MZ+8k2qit3V3Ae+Iq2sZx
3+mdq79rPHCUo7BI7iEZV+aysi5Jo4eP0Lm0FqA8lAaFzp3X0k2aJ3n/EJT1owfAVbDvjFJ/9j1K
QarofadpEcEOhgSUjBh0y6fVKrfK9wQHnWuUNzRvzwqwmEpjxGcxFl8uQdMetF/zuO1ikMS6G3rd
PtgTqG68isL81PPrvycD2D6Sa6X+aAlizQMMbDH4zHc+QAa/OfHYvpuC/o70Pbh9k7Xweg6ufhZj
havexVBB0SuBL3zwSxqowcv40TpVeN76LeSkvMhNiJ1W+XZ4fpVnQ1dfvdi9NxNTu8owNyFpnF8s
AzPWufS4sN4t2tlqAbK/nb5x3PTg1+t3VNtlO9lcLUBvqVTVO2zZCK5V9j4e42wvqQUZZrmXb3mJ
X6/FVLIVazJD1mpmnum+d89FFJD2da1mN3SW8Wh1jVefptFpd9pAsYpGLvfRTyBrJ6rGVIyS3Rjk
OpXFdXq1uejR7f0CqBd8hlEz/Qd+XlUAm6fbFpRZQLAdNwC9zVNkNOzPx2LkD1cUtQrNwugV2rng
tPvcRc4nqd6qk4avB8tcV6J7XYlusZSyL1BTV0vp/ny1rCOIZqmw8O6kJzcEWm5qovFZ+m+NdKiO
nhF6B1HaWZZ9ABRLdOvAH9fe0IFLlVZd2+/7R9+OfhOl+CQOJBa5Z+ZXy3C/8XL9rUtgICz95mXg
aEeQvHkUca74tko8WlN3sd82RzHTCwOoIdGDNjwcWwoJODpdbwMyt+s3ARpRyRrqSuXSSyrrjV6m
tHv4uynIbM4RLRBjhKIq8CqbisPePra4zkSaDbgM1CBO4RBNkakXwQ7SqdNSmkv622ntFrQVMu4J
X4MwWe0ERchccIcESmhbimxDIFI0iqnSJHT2YiLGVLP51Az600Hauo3MCN8Z5vdcsAdlpZbfty5t
ye8ExY8Vm9B6sZYW9L/530jYY+3/kx1JK3SaCwyG2kP27LQOpQ2GQ00Csy6J3MeeGBe0Idllkw+V
Bd76oHfD0VATSL9ejbcNtGWXxZf4SUYFxc+Nc69zd6ZKlDNzMv9pmO1yTzaLJu9lmbcjxZjLLPMm
9b62kz/pdBvp2Vlk8JTtqRUOL7kfwEsNsW0YPAWdqX5Ic4gBucTrl7JKtA/1ogjV6qFeVmLhmpN+
gEYSIKzFQQZSGruyI5fdjymUgmk/rkEQu9E/JYHhXIoyhGGhyvT+Tq2M6uCqKskLanXASvTqM0kK
QrwFPC69X1GYJdg065SfTbwi2wh0zS2KjQhvkG4E88ammWlfdDSqwRFX0o8FLmTLi6UwFozEn6vZ
ne3h4AQ0EYRkHNf3StrAs21l1kVeIb+C8/TiCWpxCjIP8tK5eQeJbCbFdO8XzkdZYQpHvE15wXRw
Qh1Kxg0HVLzn6Z1BxdKDWP9qU5Bu4Vufem99VzbyQhTDZAETpXb/AsLRY1Gr9OQ5ydNWYL+IikW0
xtCXZagMyZOaASjpR3FLe3zSPkxt82PN72n5fN9puvUs6T2T7xKYw/g7naCZgamaKqR5qUfKJurU
cu2TSDaxbXbewi4Rgo6EqQxZO/0xq4p7kgL8ZPm/VwN6bGUphfsyk2Etz0+Diui/Vh/eyOoKmDDF
1DgPBuUTyGEcBJasgCxDeB/XoP/rcs0ROLTDngJ1BIyx5X9tMpX4gwwWlCagi2j6KaWMaJXZNOqY
Xp08iUVomNETvcdnGil8Tm1jzN8KDeUcgQV4k6999WoYtGTJL9Xr0kk7/9ADBrVvFC18lsGYgug5
CQgJF45uHW8UeRpmxxCauVuPAfQTQhhkMV53Uuhe2sFOCjjoa3jLbtoLCff5IuGtTOIAEsdyUcQk
YM7F8D1d+DtkILJSrzNZBmr3vVAoh7mRyzIz1eoRgjka4QYqt3/lX09FvJ8SIjqUDQX75Rjy3fGV
wzCm0++ZlcKOroP5RPN1+k5z8v/ZwvVhMS/geykD91GZTepTspLUIhzSw8XX1V2Zt/R6xWNKir0G
Y9RccBNksGrLuNatdVDpblhFIgcstsePzvIa8tyHdbm52aX11e8MGlz+7qYtuAvgxicUfFrQDL8+
Z7MrzKC8G8hm7EUrikZz37kUTp43yNZisMlSZ/FlRXZdllblR5f1TSSorsGC78q1dVVk0mAmMtH6
ngnsb7n3hhy6sKy6KH6oP9Z2qz3WGUxiu7kCXQwM3L3qGsgWhQ72Kpyay1rrtfCUjTpFcT3B44Po
ZQtTVY197cZ0FC6GMoxFGk0L3M3XcC5qvkbYTBTrjuu63GscYO6MavTOWjsGH2zX/+iWQ/p7YVre
nT6OBWVYUfr7tLDPkmwhDhnFD7wLydFCFHDM1DI9VQX8lkU7KtdRy+0vMwDoC3gmyLgKcMXG587M
348Ohal6FMMtkFbz2c1hORSZDH6otu9MoGlbIAVWuWb7372BJKEYaFN7cC3XogGFMJLQ4lhFSKMW
5yXQ/3/KZEbgn1iSFLTKWgx913oxvKl0vXHedtUJFp41YO8kXJdvAbop+2Pox5hmacLWopQQnix/
6tZo32aRan+MFaXtYr6JxRGd7Lfp/rnfoObkEoz8pJnuS2BUoqOyTFQHdjCZ+q1z9Bs/PI+UolbH
LYz6K79Na6nuWzdrTLi9iLqtDVrcZOqb0Xjnkv+A8mWhoKPTtH4Qgjoho3tDWGcmxBWowyyOYiPq
zVCW62Arn6c+NI4jMVOC2gx6ACOPzIAW/4fsf7ULKdkCKcM+yXZB6/6APNU9UtGSPXYNB4edTGUw
KSQsNOj5StvLHje5zEQ21z7n7yy4F9Gtv5i0kQ18P+lLEnI8Y/OV2SCP5Di1S2NTvVrcOUiFgXPn
TvOhMlKuCpQGAmHCjMIVr9jJVAayCmCsAB5cLNpN/ktj2cZb0jui3nb9V5keQGyvRtTCbcbiKx6F
oWUXq//OIVRV9kDezNdwIfuOs/4C4SElYDCUzte01ObyLFOx0fmWP1gVFTj1ALkCLbipel3VEPns
aKAt7pam7Isz+Mal0rW3Q/H3pWhvZJub7CImN7IUijpSC/Bri0L16SSH0eefz9y2VtwaLuKMGhRn
QcGwFOM+yEBcr1o3f6LKY4FSWErFqllfFW9li03XWPdNM7qAgC5mi0h2ktmi1MIRJJ16B28yIaCh
9whMJ3YbLUi0ybWK9eZlmgbjDBR2ueQajZAe0iYGTUEFXlxVJuD7w0LRKNvJHa7b4zidbCP9DyjT
aIyak7K1DC+WTajQVBTWd6uP6B0zB9l5QcyTz6dEM8z0fgvn7S8+uGgBX7QBBuVfJIM5LZgjJoUV
1POjWdfbv3jb8VaTKnG2i6kHPoJY3V7rxgGOdki6dRaXig4n7rJep6Kf7dgsd5u9YnU/WitOj6IV
+Woi63qAjGK/Tpfd6Vdor6Mbw9I8RpfOc4JD4MIBOi4hj370aCJUJMZRa/rFyEnkiaare0ANl7CH
LEFrnM5uylF8kRcR3SQgZ95V2mBdt8HyLarV++QLxTDB6Ub+r0tK3K2ruIqJh39IAdvqv8kVzwE/
QqdLdpgTYLEjs+d3wLHqU133lNPqYR0/0/fuHSJ+goc3Qo3Uw31qAjIuNpBHxc/GMujkFh+DseL6
ia/IbQWS1SDJT+v73K0s8kVknFbOUnltA8fVPGxv8TeEpB69kYcpVuL9zZfDXHCZ04q+OkxqOT4Y
PAA8gMreeWSFL+BCUXVfzCM5H7QW58X8IGuqCtxd0SXxXbyoRfZGLeajGpSnNB6/iTZvqF4pQRMV
RKZ8AW2SGXWdY0Nx0YLQNE8QfesR7TN8SxYJpyZafXZiJoMgOtFLlu9dU4f+TNGoBKUjBMoOTQmu
Mpt1PbiS31rASxfNm2nh5jFlvuIlDkpgNrtGpV07dmh2MJfGiQVuZp2JbM4i/zLSen4jDxeHzasc
jYwmshTc+L8rxGTznciNkBfoy7vtYYNVxvc0IX+Tmp9GXdJwEERLfRCNLgMcXItMLeavYjFLzdCr
3b/KZINwqTIipvtmT3GYUtA9Ji2G4wo4NI5988dWnQZAC9W/pEsahhT/2CfDfFTDMvrqg+CwKzWi
ywQecooHoH2EcvSrEgTmJewam1hArHzqiy9eujARcHlYxpDjkb8M9CH8qTapcSer1cYhr2jtRbAN
tjjKmkT/i/emFtm6+WajJL67PmaTxeAxnBSa+UVkQS/p362P9UYoy3brXJSp0vX3E+zGSulAQBZ4
nXY1lmixzGSA7ecbDDzzUeSDXfy0e+Pyj+mr02ovrtbf990e88ZGnth61jdSVZTRLh/nzd6/dFm9
xy4IaFH8TXcovlKU8WNe68FjSI5u72Z6+Tu4OSTQbc16MMfc/kiT9b3Ic1+hX90d3QOEPdQCfRug
NaFrmMJqhwv7gqxS/u7H7rvKBRgXOIfmSa00KH8Wud10zt4vh+FqNb+ljpEclDxWLzK4QaNeIihE
s93tWlSb5aZOAPl48dls1j22tZg7RjS+bLy5b1sG23PfmFdJ4O5DOhj2gT46sLXELv2eRn4I7MYC
tRyZDOVkO5fBrbp8FcpaNPWikVmowWl167NtYbYdMB3b+t+3FBuYWagmUgmXbH7bU7dt3jxVPsqN
zaqeba8/k3jbZUGnX1Jb1y8mVy1jL9NW1e0MtsDCgUp7MZAhX6xEvy1lVqnKi4ksVz+x9rXxYHaN
cS9uImoA3OAq/OoiQqexaqrs4DVUKcL0lqJMqcyUmVRiyqywqpdqTVmu1qUUbm4+vuyx6jbXNzuL
ULa62V4e6czGqerrgLpr6kM3s0C3yeI7Zr+fKKeBfZpoKam4oYmufqyUAH33WnS1l0GEWjRWxQ7U
W1D2RaATTT7mZv/tjefmQ52O8WK47v9m55IuxSulKQYlLuPXNiC11TjVO/6ci0caiSm1qPma3G3r
nD9S4oaRctxkb2xkB9h61h3ExJMSDZnKMPsUy/JW8WFA4QFp0/2ZdVN1ctsmfSSrR6PQ0gQoy16b
5/ZA0jF9NGq+7cfsLAttkUyOy/FW7NQ0yOhFNBQQkMuJYzJqlbIq0DZ1d9dC1v44RoSqB2u09tsH
l9n66eWzLOELNzUetg/75sP7OaWUcdRChr79i6amqrpDnp2mYdIfdEh+mnwcqvJI46x/IPs5XbO6
K+CfX6YyUBA9XYtNKGvR7MrYGN8Y3fjIcnUEE/tlNxEaRlBWuzfub6Q3m6z+gdYRklH7rzrQjSdj
6elJZmo0ZDCXokELGKBVUQoZZw2A0RuhGLaL7EaxycRk2z9Mtbt2pqugdNycYgkGu55fBnqRg5Z0
O2tC/TNNS2q386usWG2mrKd0YzMHqHI8tLaW7HU5p/3ytEY/X8DbfKLhZjnnyTGu66yXw58c6LYl
zXDWmeC9bd4PORQXNSmch4kqH34XbLxlGgwtR8O+BOY0r9PVhhhmAs3oT2uZrS4m8N7NbrFu0vjF
+nbHKKvK6WjTcik2bpJVdPwtWwI0PdKE137y7I7GsFyjJDaqARIOemeGXrT0wqe56+a9ntJhGsKA
DD5aVswP/RRY1pFIS0ug1qS5IrANUP1gnHvIuhArtW5JVQ7953UT0bS51V1yY1xQItlYniGKMvvd
BG0HwLBll2hh6ZvS6hzbIwAHy9B7RkJlHJXbDSQL7U6Eb6Za02lIfTpnNJXo/OJTFMWLd8JNDGDA
3oJOYBEa4xPHPe0qZqJ88V/ctoea8Kvdt0FyFafVX6xvtu9bMKJhNzhSKEg2PZtL/QIFLt8ofx9I
JuiX2gpeFFXm/rT+7y6ipQLK5FtHfNa5bCe6t9IxMa+202snY3mRF2nLi71Z3vGyltk2bDJHvgFE
s/psKmvZaPJKlxqgbLfJf7WNyP4HkzeP+9U2bgrK6tAlf4nyjfGvp7/a4tZTlW8zkdZD6u+8oUv5
Zfr5g/n3H9SbRw41nbK5Wzq7PAVxhc7n7mJBqJGCXAichP060IeCcFuL5QQ7N3xHi5O4izrSgfdf
t5O1qGW2PWLb582+N08UmxvZzaO0rnSOVg3Cw/I5t4/wr48Uk/UDisubp2+PW//9N49qyNSDMaA2
ZhDtDMWs7iEptq/2Em+Y1bE/29YAeASrbTAijfYoWYtx++qh9hGav/ut1upMGP646leJWDlGv+4e
6HlR77gkUAPia9Hd+qscaJx+ZCpDsRxOqmXQ5XdE1rMckTY9dXbhnZ4O9eo4bXsULYzwR7GstcKy
95uTzNadZNM3+/cUwNiwYO2NyqGWMCY7JUNlay+z/y7TqhDgTbExRv9/cvlft76xu1n+vz7lje/N
cttKhcNvH0WqerDj4EigmyZntQccK7P4tgCcugCmLd9RAQyCthfTGy9TsUnAprqfB+/jnAB6teun
lJT24iyDbUEm3DTAPm2ydVdy0T1MVbp7kL2UwNEhMJInNPlfhKTyQx5B9rCcHmVolvPdWgnMMaym
Dkf/U2TdoqhizjwHy/oPx2bo642IhlyCsVujr73Eduu598kigRGxKMVClQBvA4bJg41CzEQhM0FW
Fq+/b7m2Eb8qhi6fT8aQfQcfhYDuMmiJ2hybxv4K7D88OEpOYFcUZT700VGaDFapoYTp6iN6v7r6
FSRHXWWEvxFvVc6j0k8LtDDoUaHlnBJQLU4AJmUPHeebh0CpiEmm2Y5iO36XRSZauupeTES2qgfH
S+78wdZ3YuNNCrSr22bisy3FcZ7L/zRJ6h5FnqgEoTqDIu8hdqhQNLy0e7JIl3XlXF5VQNefXCrJ
nkQeNEP/oIDWfSMXpWq5ELJF0E9tDrXTW9oC1aofGhpODqvhsqljWRc1CEEE/nvOaEsXiWLLI8nS
NUG5peYLYF7yS5vtjdnmamX5M1yE7Snsywp0gKC6Kt3P2WgHoEVBhvTRrjL/KFqx20zeyFqOwS50
wcaomfSzNspR13t/XaptYD2Lwi6aDCTxfDrKclMYlXkeUj142ESqE88PLpSOpEV3SaG5FwmAyUwG
CVR5S7RKZpvixi4w3RmAz8VQbG5ctm22XTmghCQAw5ImA2knN1ylPAof8wB01mNpawAYDRDD6z6A
FJTdPXeVnhJxyIej0nnmJako0NEL2q92MpUBjg7qUl8HMaQa6UW2+RU1xDJ1PYZ7keUKWbHdpt72
orf6p0b2of6guJTRueYr4CqDv5Ql2G76shSZbuj1sRimv7TJsGpg1DARxWb3K9mr23+3XZ9I2Jsv
2OW5UNd1B6+J3KPAugdZ2T6UefBdVoL+TlfKsw2eHwiVQMln3B65iavhChSf0ITwjm731VvsA43q
UVWxxos4VFUcnau4BZskseff0hleOyctT1DYJe99+mmfI18nHk6H0u/g1Rr7Jmj4WPDpfHJroAGG
XPs9Sdzp2JugVIkZN4NdUYz1F7NpO+qsDprVQ7f92q8jieYimghcinAIjZ+55DdpZeqFg4OaqdVe
jN5o/jHlnnP2Gzs4WxCtPMhgvM50rYnaHQXTcLgGlF0sCm3Q2xRcqtepk7UQDpSuum/BMml3Qc1V
841epiH9EBdI3fehboXtTmRVMHM6FXO14stPhDMd6ju900qAB9hntVG7dD5bQ11R5w4z4aNXeVSi
RDq/qwveVd7b0ZEqH3sFuBLZCniVWKn/QNuAiGS4Ab2iSySGb5f21zcIWf+fTV0SyOqh1cI/ei+j
fMschk95mxbXyvdCyAmXqQy1zV/1m3XSd8WVnFm7h/OYqvRXQ1HIsvSBaErpV1j7Rex08OgTXLpG
KDiKaX+r/lCsyvLO5QKK11ajQX/X7MMWWsbRapgvmsnSHdqxaex6EG8ZXDpPK6rzT7Pg7Ymh7BOD
NXnUoCvdrVQks5CZLMPKcDKnDcE/4TUpHbrHQBvPaQdCL1wlq1rWK/eJmL+4yi6vDCliD6TGT9qU
/2JvO+D8pRbYPFo9XmQwrd6jvaSh1prCzCTjR7Xo7EZ9MdhMRQZBApabzbpeSCa1AWSvdTvq8168
PUs3zLvV6F/3vHnEtlw/EACG4wVATBWmlOGcy5V5uR7LTIZBLtPbOnlVN8sVupab8KaWWbrsIzNQ
ibhcT+kfQGwZ6/7iJsptqxsvWW4m8Qy1glJ0MI16LcG1peRA1cv5KsUGMnOiiKiWbWreyVa7xxuT
ZLL7l/IFI9MHZb9u1C71DHM3mbsmBhktNkKLP2qt78DQWFRvbeUpw+/uuKSq5WOIiWyxfYxpymxg
cRZnEU4xEKKRGVHcLZuL8ObDGVam39UVyAe1lYfGXRnFgMKbEGU8Z43dXnwvjoYfIqVNiNpyw6JL
0rTT8QCFeKsHz6KjLqu7aGbvnSelCfuMMipQby5+WRmPEWUWj20JVE5JY/QbshaFEknYkzKwZ3V9
JWuJhN5ltelCI4RWldfWEFhwUEfxBXzknUUIuQS2Vm+ucDQ0V22ZbctbtdhEWjrC6GRElNGqZPZu
3zNx3H9JAgeC6+U1s71h3ryZMnkf6VZQ7ja9Z5SfwK3PTmClBw8gaQcPMrtZRinfuXHbzXdp5EOv
sNnIzB/IMR42H48CV3OaQP1g09Wj48yD3+Y9cJS7ltN92w7qhUyfCkhDq5wazzzJSuT9q3KTyexX
S+K0ALtt6l/Z3Mhk/+0TbL7/XbZ+LK2D08FQKTClDAWmSYnmSiBXwryUG4EIoj6JRAaJFcf5lU7Z
eRVvAWA2cSGFeeqLmnoBrb7ILcFJI1ohodneKXLD2O4i2+Xi5q7RkgncpTmHyjcXmTc3l+1iU7uh
cXXVo0hk0JMUvDLw3JyIi9hNMDyMs/qcVwnduv8SeBcHidDzdlmQV4EPkn94ahWf/BHwNvn3mtVA
srwK61W2/XxE+2or8u1n+irfRLCJ1ie9gyAKMH31qqfQ9e7XaaUG1VmmQ5s+hMDZ3I9OPdJTtFiO
TmUpezD2KdWo/J9Sv1ymQGXYe2MqhnWn0AaAdlwKsMQTjuKoOhOZXBjuZ/+e2378Ab5iBWzktLsf
lxprkXVGe5cUdfosq6SxosdU8Z9kBfV2+Rj29M57k/NI97TzKDNTMaYL9Mzs6jmPsB2/yN20p1lC
SwsYlNW9894zVFI7CwVx1lHdOihT+6AtS964H0zdSd/psCF91ix1l9Z291HTR/+3IFThVMAobVM4
bpTxk7ikgxM8aMlscKFCSX0PeKvDWB9Ea/rzvdvR71+A7NjvtMZ1HkBScB7smBtpFNPOwELElm23
by1E01EFBrKM399trqLY/GSmW0pxnyXWB1nZy6ab2Y2tljiQ+uju/c2WZqRdEhOSrkqOjE6uPM4R
SDBWRWdWCDhqvohkGDRI7w2KA45iC5Qp/UIyBWqY9FTbgLwyHg0jbp/dyAEuwgur97DYhn4X7lsF
3mxLrf5IglmDWuJ9BnuYdXJDtz1mKQiHdBZMTzKkICnBhJYQ8+70RjspUzddh0K7gLtufbaL+hyo
fvEBrBn+GDqo2CP7s5uG1nM3a5/FRqEM8KpMIYTpvWZ9Hl2vPLWmTunUsgP8pxT2top/r1rq8xjM
yTlfEiIygFeVgCemPah8j96LaJD8zI0JNfwvHqIIrfmhdJwOzrdXuR71YDrbBCAtta/pYyxy69G1
+ROrAaDoU7M5rAAA0t3f6u297evDg4AANAsSQFrl7v1E7xK4jAsmgAgzF5Bz06UzfkMGMPLZeSw0
A56pQj1RDghheVRQ003/Q3KVoVxmflpXOhQuULDamRLs25FCqOr75FggvJIDct1Z50Dp6Ve6prrg
INN4WctM1I0TulA4ilHBVTJJNWX3RihGm49V9RDj3a5zM/jYGHlx2va9eVZXx965yoz91CbFdDTj
YbqbEo9DyP8xdmVbjuLK9otYCyHGV2M8O51T1/TCqqruFiDmGb7+bgVZSbZP9Tn3RUuKCMnOwUYK
7dg7HVEFje9F3ActF6GDxo4cemAZsES4y8c5Ed25K/jpfry4yPphwocuuWiqxaY6AAdCtPmw3of5
DQjh316Qp4EFqQCAxsP5Q9Oox/PoGH0GcDk8b+Pfxfyy/fcQEyo9y/r/Pc4LLWBSltcE/cDWM6CR
87u3QAsWDMyzPA1feOOkuzTO+MFGvitwY8vydRyEAcxzH8rYeqMUjlSZTp/mDMVM4MJq++iQpmaG
KFTsUZke9SAujRog6krJUcqW7C1FOB+77VOF8pArjVjVx0c8kYAbU873CF6Yf43mMG9RxR2dVyZO
6pHNAJoHFD7v7r7qXpLSxLmxb6ezW0BPbW5Ny+/Cg2iQuUJxUtttqMva+ArRYOsASmYRn6BK06K2
Oy+2tVKtmuKmAymtB6pzjNbGVOJY/zokB/4HQZGZ9kAYxqomCjwUIDkcodTacFTRD87ZzrPxavSt
OKHiGYJvg7jpZSZuaTUae3PQcQh4t1FPs+IcoteXO3NuuFHAUpAjUU3lUmlZtIPtZyMqdpcxlWNC
6QwIQkWqRZGjaHaRhz06iKm7Y2gBE4476asBYCL4bFV3GeNlr9a3D2appJhj1VBAio29kxnWcTVR
BDnJBkaoEoKVBQPy7Ney5GirNrrUqfhkJ9+R70JlmCu8G59ZuNVCnLy9bnLAYzvovhzSNnDStuOo
q/ecB71ElddYehcaUVzcx8kBJFreFrR03r4d+/lUmSle4JBpLS4LmrnS8eTD3illlhswpfOQKkkN
cgysDX3LDKHYEkUM+N+Knalno7QE37JmHKw2csRpgb+SpJYMmTPu29I8meZoQ3+qARX6XhOe/Shm
aCNs3CL9FEauOJMNigo2gGaoYEUCa+vYOgt6IlVxbCQojNBmKJsaoM9h474IvICOhQ8RahzxSZxA
vXCt3T0um6HRPc/TZ2i5/etF0Yc7Ior5MJYj1K79u5ng7JTbtOACKnegtQAEOb9ohix2KFOWQG78
spGjBhdEC0A+Yqix4rq4cCaAtBnTwzCEYbXhIUigJ+oy1TVLDvb1EaSGCpLVNDOO6NRdG6kgWsig
AqelYmjIJ5AFdB4AQm4/mJvBjVJ8J4jEx56R+0Uq8Od+bzioq3BP/j6mHveK+QRuAGwSG+OXu4Ti
Tlxy6xAx3pw0HY0Eph3EFFrXnCb8eCfqLUbyUyQZIzdG1evSvZtOQTGttMbTcviUY/n15US00wsk
6cNaDie6HKMe/VmoF73fC66Of7VRSOH20du94N2UdfjbwPXlf+sWjev5lVm5APd67KA5QKgI6Hj6
9GcyzapwAupWhLxb/6AfouiPSZ6aIHS/HePyD/8V5MoIrqf+DZDNqbi/ju0I4BLsm45LNDmWmLuJ
udw1YeKcBztroPYB3QXBxQEY5ZF/fh9qUsTts8bMb0ZYo1jH0hMkHV0gwhzuIb+AptdRLbGMRR6F
i3GKDVDTjhIpnLDBY3ANz8FvUS9jrU4QRJOWeKNPzJ07VN/zOvTbqYPcNSrc+w1XxPpLt2ohnmCD
kygFn+GRRhouqy6TK1kP9W10yZj0pfQdbwi3Y6hVO9A0ph3uMIdQ86mok8o5qZfjz7ezRmjhrY61
FHT1rgRnkGcpD73jlOAfhnzqOHZVEOnu+JgxL0QeHyWBeWiAbcyePhNz8NCEFgrpFJ0wA6kPQwnL
pS7KXzZ8M6O2tUM9CJEN88j86bY16ngUKdqo6NF61VCPbHfDNUQzsDYqYjDPUDxq6wqrTTTppa/n
TxBC7i5gm4GcpFIcaYYx/hFn7evUm+OrDXa/Xdcnjg/G9gJ8N9rXAc/aM4gZAQhICqAfEy1OljEZ
qaGY6T3QhMwuqFWS0a+qInra63i8PFHX0efoCRUHR1S+44JYeT1liuvmTzz5s7Yu9tjEc++5tV1I
vyGP1hTcANgpqZ0d2OxlUEXIWuNRA6rN5bydhGIbNRnKiel4TSdzbJIgqP52PldH9cXnnVGAXy9k
mrQDoIf/ug0wG33PjbQ63NkXos017m73QLQOd1PI1sX7vOWgo3N4bvi8qKYTeEdK7CLFPIFGIq+Q
jVZWGtvKuPjJuDZZDHaaJXLxU6hD853JHA+ytrZko4UmVKZAglQtR2Na6MN7II9u1aY/6ZAvRvK+
bWagDdTtpa3A0W3dvPVWW2hm3dZlmo6rYZznQf2FGDB5aqZPcz5Yaby4KIqZCSaEGTad2F5oAXfZ
N9v1kr1RufUF2APf0FAYjItvYHAqccwBO6BR7TgaGBsqsJ5St9XyncbEeHYhYyMBGLjg1OOCvR9b
I2oSzpS626hvaRjmcc83SW1651gCVq92S8vGCVdVwKgWk+NLYG8yGxBX3JhUj9Skrhfvxhz04Kst
L4DOzUfAiHXjRmaj/NxHXncZGxCI2LNwgxj6HoDFDs0VWdDmSg7qkQ03GSMw5C4+VYi4CzPacRwh
7NDvBy19gIKivReqjCOmWg5FJzs12TM2fjWW+L09Jw5armLBaI8PEP7TaUQNLaTWIDt063o/azpz
22ihuICDns0osPVw92BNz2QDEExrrtQNCxua5zI/NR0Uj8wMeWZqaFjnoErBJuzHclOQO8DyqXuJ
ym6BCW8XRJ8y0BXDhzEko43TMl5iaRqtMuQTnqPga5y3vRb+TE37S9ZJ9gkM7uW50s3Yj0quf+r1
0d3PTpUE0u2+meCxvuQdGP9G9gcfUDROgxLkbrivD/+gUQMirWeZlPPOaQekmVU42cSoaaCKSZqD
0ItXG6gXSM9PEJ2ULNuEEAg80pDUFMHOlW3ymL3ZiCQC2lRvtpUzYiqs50I6PZgNGMAvmajPneIS
7RU/nE1UouuY3OT5nc0ruqpclpDawFB3b/S+R0Sl65xlyX8fk6eE1rNjiKNpDFAhaDQJtmJdBH2V
NNtlXDlODIFrbkMyWPldDVVtg7wZlousaxLeIhSBoJQgkvyUUNdSxZw0pmYZ1oqB6cNYhdPww3Sm
GfYBJajbNQ5CtqjKqcPnUDP1gHW4S1ru6v+JDvidzaTr/DzR9KDJmmpDCID7QLuYt3MNGhDPMqE+
iZv3HLtN6KH41PUURx/KZ6BQQuPY5fnJ1Vw+Bx9CJ3cwtx7YYvw2YdBukfqwrcrc/GQjDRVMOL7t
ahBjPQqk/Z4gcSE2qQdQNK+b5ImabJi1TRXa5n61aVVUbjlkpoJ8ipwt8KUehD2s8GbFWoUS9yho
bandyEQNOKLaABQB4FsbhAt9BxU8meyxcEHZR8GWl/cH0/aczdhX+gbkNf2lVNm+JtUuLLO7J1Y6
xacZ2VeVEmznAXy7kf5k08jJ05OXh39kwg5Mbk2XtlAbpg9dIcIa+Ocu3NSuG56gSDhfGK9gwy5v
vniqoXAa1oP2dXQ6EG6/2z+suKyVdKDggQQxING09t06S7wD/okgGWKk/Na3tcSTgV531jT8aVKU
9q0x63v58MLGA7jJcCdOP9z61lJbZnsJnk3kG4drPTnTttNHAwUjEnQ3ZFw9UPkxfIvyGAM2vkNr
8B2YJttHZCPaY2OzaAOOdOYBAwejPQynPOPtJfaK9hGH7/axyfBEAqa82JKNGp7F80MZOcukkmGj
uRkHkMELoL/3a1w76RAxFkO0iUGY+rg61td5tztZ/o/XUQ4tB6apBjEGCq4HZPXz8K8cisYvicam
gx3JcT/zqP9jas1XcPBkP7PO+W1AAt5mywWrpZ776djbf4oY1/VgrRSvtjnF+2gWID6uBnZzQsi+
NSPXN1EK7ggrVrlsF9mpro7aXZw1P2i02mlITRSWqLmgLpLrxba0QxAlKV6vcHKGbR1lmq/pNZL0
K8+XB3n7k2taKIz/B/8XRZBtNqabYRTT0SzywsceI9lRIpmSy6jOAUTHgujSDNZZMhVRXJ2MxP5E
pjU5jWrk3Gcux1WYylWTVxShfmsGf0lXjw4YD1Qe7p+UnTSs5vqrKuXG9ewvZk+i4VyH1LubutrU
/DoFUdhqGmMn3EcarmaVaHJmzJbS2d0upD9jFloPw9DdDxfSnxCavxRMjz4zmdszi/kz3UbUStS3
lNhA3d9QQBn7ZUj5cIxNlAMtFxhtmuKCVsOmZgI/iA0GmCUDmOeRDNLRLQADwGdMghFqm/fpBF0F
YHwM1YQcXCrYwoP2WA1X8A8NCQZkNcm+t6vkAgSgfossEBc2FWhWaTg5M7tRL+8hYWMhtemIkt08
1eRl4wGDVE+N58dRDDJioF9LYBBQl8yLc9MADolS6Vc9Z+JVy0f5ELHqGV+70WIa6uIoCyjTIcFV
+3Ff2AGE5ofLaEN7kdQVI5lCQisFFlNpNZKdGgkUAtTPsJ8FS/qJZ0O34bE5nMe++PTfL4zpYnlS
hWxV2Ua+XhTN9gPPyiocODkQBHWzbN4SSQuxq1AjwTy8x+70iyiqHAURSFPPWYQr5n8OP9g00BML
LedbslEjh0HuPHcAKbraOA9JqnbP9RBYqPFFUQm2y+TATZx383S/tyMQ+XuNBI0UlKjWpo3rwIts
sF2+2y0NwlYVV+LQIySs7xx1o7SrOsA5yOGkUbvPNWfYePVQ3UzQQQe2A6hUaMgKRPaxU92SMmW7
uM+1JYYCXaepAlQjT3j0TfrznKetX3X1HNTqIVaXQr+wuEbdzjqmXjcCk9z0kN+cyW3rBsLf5xhl
9HOYeL6j46JbmAwSClncoagXd2zYMli+VHln0zBxk0DHxKnuvEOkT1sL2dKTiIbxxN97NCQH2Ya4
BXhpHZN7nbKusNqo10roEOn6X3fmNf7uFfUhmpa3QjPWaesMMCL/eit3MTT83Xskm+F29lGvb1x6
+EFVo/ddvYESsx3iEDrqPmN660PdEhfG0DZ4ifICX70jqzdlpM8vZKtNA0RVmkS9Y6O/DDOolxtn
Knfk1EWebureBae2pqcvkjXfWJtM311suDYNSI9u4ObTAcO5mJmhA9BZ/pjNTjtwJVK7NkNodKg6
QyXbaqNexHv7YJjhz9UuSie6maXrPSB7AHGxgxJa2Eyol3rUrDZ8bIdeA0uIznAjbHB0a6cM8Ixl
21K0poaSkGw42EUGBgwVThMhJTpd6jy+5BRCNqU4l+GjNiTuH3mSpQdKNa+Z6Pg9J225+AruDfAP
qYw02SksKSW4mmmcFYq22RKuhe0duGLHNg1RKwg4sdCj/JGaFqS9J542n7zJyBYT2U11IDGRqz+E
eMiBRBG0BVCayT+lrMkfUzsZT0OO3zAqfFBg6Iz1Cd+ogMuj2vycTt6PZCqzwjd7gEBXbzFBkqxz
3MAJK2xboQANXieSDl4bzwxjXGkiF7faIvXbH9RXQpFryfbO0eR4GjVm+Insw8ijnVlJACDedx3r
7gIyMhKcxk1qb9MKuHeKKQ1nXLYnk83m3RzGX7spys5TBbksqGrUyWaMjCkQJCpHrpHkHVqlIter
Bh+nCygqgXpP1Bc2qOEfHAU8yB1TgLc5jq5Qg+vEXjkqK8QFN0tasV/dbgo92ya9lQZoJ0DDPtlb
bpfjeY7KvSVqD7pxHXZSnmlVWxtXomBVtI35oZjLQz7hvDl1fLS3Oq4LDs4AECAN8yLSH9gA6lEI
y+a7dph7iBCredSYx86x+ocP5gTJTcC9B5+zIj3irzDd8NmNtqDmBF2Abl0nVoR/iaHB+x/tb6Fb
jH7SW3hwQF1s84EOnLrEFZ62IF4OLSgN/NZNRiIP73sk+UIhdzzPts70zTXL+ZOsQhdXaVl5tApN
f7aMEhQUM/jgpigtfKeJVT1rN3WAVYEMvDX1y4iasEsbxwxpDwPc+16Kv3dfue0GCjj9pbVNsRnB
ibHzuqy/VK4LTKxyLDGOMpKns9vi5HocqSaYVjvN+J0NWnGgk6vARfD/CKaXxNfBdhqj6nT3VtaX
oJ7WAevqGvVfrOkhPBjZ2musjxsOxsJzMhbZKweXW+A1uR4YwM++zp6IL2POsMsxShv0jdPGRn7t
xb6Z+iaOHeOgaUJ+SSoNgGIINNm4P9pBYveDHWrEA0BSXg7kuJmWn+eshWhtE4FGEEIbeyTc6wPO
yJ+WIXPb/NzMUE1P5uwnVGY2QknImIBlqdy3d3biHoxHJZ+hmQZ+yN3YON25G2V/BmijX3qrrfb0
IsR9BJgWDAPqw6tndibnkPCmSv5OR7C/6xoktHhrhS9WYj9C02z6Nhis2pLdUnakOxc7FHPf7CFP
NSjYGIewrva11nRXW93Cd60WHxsDpHikGk+2JByfKIJMhrq2x9lH25CTGuH1TyaeI/drTNBfNm3o
hE4qfVg4YgCDnpM2GzsK+52etGDorLokD2YP1dZIVjVXTzV8SRSqbh+D4qWzw3PEQ8y2h7rZ92n1
d8YBU6JGql4ex+UOpVL9BnVb4H9e3dTz5jy6Ft69OVV8qE2nmJ8hM1ZsPN1lOzKWVl9dPyyVqvVT
tT6tRzHUW2aLboyurXW//iijCLAKaOwsBQp3pHjWKFGqkIzRHowDAuzYqojhvp5hCbqrd6AhdIn2
VQkZJZqSZxLQ3cg9uhX4ukDIdcEBjV2FFhnXjtgem7mrj8h23dI6MkGxrdxv3VAIZMjAExGr8A9z
KChW8C5oA4s9DVGgBmWMDPDtd+jsRChZu5ybgLVgXFvxsmsM9aghYO1dyF3csuAa87ulaZm7eTQU
ffkNcsPlzsskg+DpaKbnpZtEXYZsVunhLF3qjt8r19Jt1LPug9WueIgEuQowhz49l8Xc73O9eFhN
/7E8uRpaeemqNUeoYAOtohZaXg4Cq8nMGGQKfq2dxY7lC9HU/hRq7TlF6V65iZKyOzPXSfMdWXGZ
IELf68tTiSLFQzGOVrkhDzUfxkskWRO1SELrQZxy9rGZn/1lvPrv539YyulA/2VqIAAp9UQDeyfE
C2TYNA8asDIPBh74bBNGsttYhoj2qydWMTSUA7/Vs+UcaUZd8re55GT617JDFSX51tnerNln5PeD
1bS8lNZk7IDz6LfVQa8UWii2inDPHxtAUStCo3NqfslKgKZm10EaQjXje6+CHl61WcIAPa425Kcx
9eIRZALRGN/WKesyH8LUi41pjyzs6l7fAW9ruZVumfnkXQLJTWNaZ3kn65zOGlIfECw84GZUCXsM
CHJSa16EmaHgaSDtFm3tsG4uZFvEm3WUVBzaLPmRcKvch7JiV3MwxW5yQudo127+wgX/CW6j/IdW
DwrTbwN3yy126sMEhFlIkH3nCRjgEADVZ+wLJWPnoszBaO8Bk5/pP2drsl5TIBKfByveNo1mvZKp
NJqtHoHLlUZy1pFK5OmVRs48jj53e3mstdrGM7nWAk1rvKBT07Fxyo+i0vwWW/8TPcSlzNNAjzow
91ZR/tonsY3qSxt4HPVMt8Cs+WxZX2hA8XE2/DTM3L7QM3+sozSYGdTVKAIZZQgE9sa4ocXwPIWW
reNtcANefuZujoyQBr07XDxahxh1mse+LMIHs+BIJuiD/amx9D+LaRz+9h4LOZh/d7393QbT8TIX
ci3lLdGE/WEuc8d56zjeMhf/lOEGiBBkLBXqOcblczCEmQhW1LNpA/WAw3WGMnADEqJVE5heNj3R
hHZE3XlSW99Zn8xAzxXfQFQW/YAyDshQvTF+woHcwPdLxMHgAUctviRNrb2CWpH7bNbrF1B+eGdR
mn9lg1LRGJPmSz4V5sUFav5F59DOjpD4fItVNqN1N1k3VE9p41YvmpiRPQAPVkATGHYPj4msAyts
pV/oYRhY5dxdHNUMqpiqUBtJ6pEttHPmT6r0ihyJ60GVwRSj3W6WPkXh3vs4ZWN5XNeh3rq2HlnT
Mca9Id5xeYlLXI72+PaJQ6TK0hhHL+r2aS9bqKeP5YXGlgrmRi42SdcAnKyGZPuPOeRCNSl2WRZS
LB9mqznd2EOlrTUOxLtHPHyoXhFn6pFtZeljZldC2s/5cmen2N9NvbOZ6Ve1Sz23IPIekEw3kTYC
+n0zyAonKNMTV6PwYqiNgCF7Ga8xZGNRiiM/8Fb/i1mN6Ne6zvuE+9JwB035GNBBHYTvpg6kZjbJ
k0gciPOp8yw1WqF9Az4yu6TcFYBr2vIEhtC3CEdL97pdVPK7Dr2cTQHcKIQTywS7q9o+rKcRI+VI
/NL43UvHFGhXQwIi4i7+//FJh1zrzsAl6CN9coXWInk6sgKM63AmAzf3QqYpgH/4kjDCgT0ARXPr
gcJu/PepFJvj/92XbVscl+8AfI73mqzSbcFsiB5q7amIjcy6Ys8QJHXv7At33nuO6z1So/MaxF1t
+FWfxjcTB+Ltlpr9hgIgC4bEhta3e8/UwMWtZlLsCGkYaDJ7xbGAjOGy2hTKFDTahovLL1ATZG7c
BVTMRCVLVNHkWVaFnaC+XU3UozCHCqForONrdKmG0hN8hfW2APeMaKBAFyYBcsgJTt/gTyIbVdfM
746lnIRqa2zTTILahnJ1NOR+ZVf5zZMiv4HBIr8NA2QOWgEeeu4knrkplJuX4CjP8+QHxSFDC4eW
1cZZa8VxnUu9TNXnSHe/mpeFoE28zazZutCK66tqWvYSQ/wO4qB4D6t9mvNmw5kFfOi7I+pDudcy
qBoyrmvnTJZeIGSboayk1sC0Dxs5aLg2ZCMv2WjYaeXkm6LzfLKhBEurl2VoXEMn6W28TqxQsl23
VbP73dJgV+qCMmP20ZIAkZul3X4xXD32wzmdXtvY65DrF/ETxwZwZ9eee4VUdg6t9xlcJChiOYSs
vhUsdDYl7/PHiFnZI/hY8ke7sc8cR/cL2S182QZQQ4IgF6nZeYqWXHAdBcdQ/AwWo2ytJqh1AMYI
HNGhUOZB/kKe4mnvPqBgagK5KjDFalQ6AfCdzqKxAvXWIB7m76SjsmqmfBje6a+Qp5mRj8FPDT0W
VJgXQM7M7jaO8wl0URKZyL4cG59buGzujVp/IBs1pvLi7fSOLRczBeRgQn4ANQCISMEQsllty2pq
jSpColBCNZNiAVqMfQe3HsgEgQ2NmrnyZLlrTslER20zKXd9gROAa5cp6IQ78wHVTchKifA7S0Cd
rMXSfFjtcwj0o+TxTzKRk+Kp187iB1eTVhOFFSXfOY4NWQWV+spUEqyOerH0yIY/zr6QoAAmJzVr
LA290vhsFP2feBDlx7nLCkjz8W2hJ/IFVFsn0AfYF4F7rgsytf2hYeyRTKudeto4YR9PcXMGZc/E
BicQeQaRVQAhqmXWOY7g/cHR+f9aq6kkqkjBcLvVtPy84ClnC8VL9pR8qU1ccYkxRNq0T9zscQTf
sxGCpWWSef7YgeLyUTpOsaO4ctZxoUxxRWctcaBFsLahNqlc3C8mjJUdA9944MS4Y8GohrIKwjCE
EKOi0VjnET0GaH2fZYjarU9CAjwpjOZmiLHi20gvLMiJsu5o4yvl6EJ4AuVMzLxRMyvOjJrj2rXC
VeD2zqFx97uhi+lIdodV5q3IUEvb4dM78e+D1LR9ZWIHywa3eQYasH3WTVkDeW6Fe7JRI7Q/Jink
E/gFJYjQ9vSroN9UJHqQvTrRkUz0eyN7NYQxYLjzf8SCX3CJHVDQBly99CCD4WRB3YnmYNcx/+ww
/QtU1ovH2nDYK1RRkZXp+ee8zrU9iukhfTI9dgNELywi9kZ2+7qweYOgIb0CMiD2cwuZlMW4EH9T
KDVZFOLGe4T62+LX5qE71XlzNiweXTIJRcgI9YBfitCztpGQ8lgUcfylmhVovHSedWOIn9pe/kFR
QAKF+4RBUpmGvCpmUNV1w7WXI55JWhoeHZabALaUcr/ss9VmG9Cha4SN7JX22q7J3YesrXbSCDuo
SpdtcahE/pB7wwPYo0F9blegtVj3knVdzfqONoISwq47pnv5Zt1BtlKLy+eNNemQgaRQQO02ubCt
478yvBDXCzHBrCETNBO0odIXcpnV/rtYsvXQpgtL0J2Deb1k5tlpkeLlIyjGrQYoQCR6nIeec+fB
ghDNBjKl3X4qYveBHNRUrZQHpJqSJXid0app4N5EEYatJHWxEjU0PxTeA45Pc2P4OiCXaIw4QM0A
ChhLCQk1kxQQHaV9GFcjg5w4mbsRWolkXcaQg9w53RQfyVZl5Zt3mUPRZNShqBsgLYc8vcrueXac
HOs6u4GNbtZPZOvz5OgYc3T6kKVbuoai4Rxwm7OlQKeIkXXV3RcDh7itdLT6CLYf/tnrvNtY9Oyp
75l8cZJyMVeO3pwGcwSThopKp/LjpGx0bl6dGU9hWy6ThFbEGwgQZKm3B4+Sz5BW/4rCtW5jN6YL
ssOhfE6S6LWZ9fIrhLWswEa++TCrMGvqNpDP1Z8ELhkn7G5H3j5IZ94NQG1+C8FAHAyOxSBF3g6f
cja92R2QV6GIV982kWWeOtX0GdQdlp4bWR+HytHf2e6G7yF3S/0/lqcQ3NY2eMm9lQzmjRpds81b
22J3JnGsOtw5BP+z7Kr+YTVDKKk6jbXzSqYO2dCbXR3uJDxkKst9nVtfVj74hTN+jatrJRSSAxu0
50n4hTjjS7JRlxqj7ft2Q10KHJizBLbqU9VofbeftTZ6wm/fejBn5sd4ej+NykS9GNzqAkmP22py
efyE5xQkKd9DpW7iTka6yCwoGzVTbHo+jjLFjob0KtU0uEHR8QyXCn0qfFS31ofORrmt2Zya3j73
SVfs3cEV17VxqixCprzDEXGOzT9Fxoo92QrbxuGQAutCfqbrS7qqpHvNpAGoVK9lBHQCbj7JMWpA
cjhtirpamDpdw2O4KbFXTao6gqaouvW0J4CQQZhyxIcB7nBG5LoW7qbqayuMLZOZe/FUlYLp9u4l
issOIsDDc1cUh9y2sxvSqPmNetOYprc/V6NIh2zx6LO3nxtgmVcThQEF8tOxQuCm1UrUUMTY4soZ
dEIgclCOdVYsonELXYtpu9roDch0GnZ12wt/XSpVc3XbCA9hY/0cMgtX6BQMYJF9htjI4W6R5Qcw
uw6VbON0bFTl3qyq+VzD0R76SqLcvfCqA5e9eyjN5rWPgAylRsTejE02YUp7wo+aClm6BkzGcbSj
ItWRGGKoBTAL+TRAfe4AtQacOhNdPpHNNlKlOlN98VjanqQ0fxYqFCUo41WG8mA1XvLURFPy1Aun
e2zrA0RXOwHcIeyZEwIVnkg/a3rkzIBY680JlOpR8bAWg1DRiORvvpA/ZXH9ya5c+6m0Yuexmh/N
tGsTQBnwvw88yx/LcAgre1/zPPcptg5z56muBd+GZc8DGpIDlbMjrkvd9MhBtgzwdVpsi65jN26D
HrjtmhZSDBhqhcVuUYnGHbp527CUb60cojqsAbFHrWonslBwXGPaLpAsaow9VHaI+PAM7K57jN25
gkSTTDNjU8WiOQPbNB7YWB+0tGzO4DcBwsdQBxYaU0NxrTuO5TLld+7VlulPZYZShBRSIF2IvH6I
G7OrUOjyvGVvPRGnIxydr2WgmEFBKrzA5aFLMTWE+XDado5GA4ghNLK+ojQ0eilj+VnMnnPy1JbL
miWqA1AnN4+8vloO78YNdZkaDxUTvstlE6AoCR4y4k4St1yqAauTtoMGmERp5C9bY6q/Ao0jHbdk
eeTTAEBLIOPfw2iYmBEu0eMpxakQiYMSwvebmUX9JSvq/kK9tVltoNXLd7HMUBAJSGBupH8Df4CN
iWis86Aa6ml2p5R8S2ACcx5bqBqUZmAhwYN9lZ6CzlMZl4bGy/Q2gou65GrxuwG/Q1cGVB8otGSf
54rurxpQXEI2ZoUoHKGqQE+VBlLP1LvplOBzamSou18RL66M5x1EDwGgU+gLcijcfADJ7WTLqjn1
kzI2DtjhRy843IVXYJEfqJa5YdDXxM0JuLvC6QDerQSw09g+ezn4T8vRaoPZ5lDCVTYz04BLz6/0
3PcMlHD3Xs8eDcfAQTgChQIY06dv5HCgTAq1pXjfNi5o7qSi7ImQXEfJrOoWsdU7LzVw0ZuZdwKH
+UgD+ywSBqe1meLOBT2mKqUiI46N8SZnrMeFS1mcS1d8bFozBk/XaryLydSUuXdc4NuBc0E12nxK
LWc6RVU7g6MGw9UG7Q78RmhcyOLWRigV+V3capN1xY+F+73Mne7aFnl31ccJxyka1wkS7HYN6uN8
xO2zavBkzq+gnwWmPplQoi6A0KkjNNF4zUkgLwVS5hpyx9qPdvHUxP3O9SZIPMRa89JjtwDByWQ4
kg0oce2EW+oCBW5lkELo9CpbDQJJPIZuttcBhO9JS4+DUGL3PUKtsc7G+gEILID/uj7dtNxJDzoL
kVacntd0B6UpUDlXn+yZX+8yIDSsFABoHPXD5CKXU4EOBbfL2VDcUGszbJsq0rfD5OAP7I2JFeC5
P/h1YaPOTzPzY5pp1rOVu2IbFnGKDENtP1uJMJ7m/pUGFJAA2B1IQC+Cuq/wgPfA+qfguklmZfhM
qW6kELou9gh7k7ePqymzalDzptDhPeIstiP+UGoiCV7cZdyU7mvuCXlKjCwBgAA1T1AQbxRtyNtj
SeYugAtu/UoPKbKzPJoOsQfNJl0MOMRUIXSEkPWWE76aqNemxneLN+YRoAMv4B74Wo1ek0+QNMVz
scgM3xDDN+RtS8BQ5PjEbHN4cqycg/wxfWiZxw+oCxz8XLezndvoGdAIYmB7sLyHR08LT1k96b5t
eq+ek/UKxP7DNR39S16BIqE3NLaHuGf6HMbyDD1hts3Bh7NVoiy3SDVT1PQ3CDugEo7VDDAV2BKN
l2epoX6gT9gx08LsyzT/H2HXtdy4rmy/iFUACaZXUdEKlmR7HF5YE5nABILx6+9ia/bIe845dV9Y
7AbIPVuWSKB7BUCM3NjJjizJ5aWJ3GwRm1gzQ9AErJVCHMqaWZ8OGl4ehxAfui1ctb8P0lwe8bBd
5L1bw/chWtEz1femX0yGaB7PT1h6ONKzdaQn5v0x+/fwPFtlzkl02RJepXxjRl56mso8O9EZHbDT
BZUk66IVm0etXgHF6tjFBs2o4Vj2eY91LtBZmn6E2fyDI1tKpUCFs3gbPlZFPrd3p3BPB28AcGhH
p/Boht48u+WTeUZ4HwQLOdzXEdan7ZC+aVY9E620wXIbZncZvFfHMtxkbcf3REmlA+Xr0PIDD5zQ
FeWKeS4NgJtq7YSjnik/NFbvL3vcJJ9vQjPud7rfpPa6Zc18fbVLDpJnDwNC+MMaLzEQ1oekKMdF
PodgIfsPhQH50MZOJ7Q1ILEDaMYwH+hMALkNobA0X91zCSvkoQQLA0qZfyZSMh8ceajFeMEax93Q
4D1PZ4LhcWkoUJlRl2sDMOe7JUQ47EOWgvDKIJBYVL6C3g0OxI6mM/z2f3mewdd/5fFt7vUCKwEc
aShP23cvM4vN/dr7JYljrQYOZjMxRqKxww6mKLdAsg1HSn06QDLpSDMqL9/e8sBULdGxV8v7qxZf
LDSMo7GCMTNev4Yhc7FgAsSflpn7Hg7VAo2B/veL2XDTVT+DrO+pPh8+7CFRO3uAz1PI+3Z7ZwoS
yRB2v78HqEBOozRAV+Ds9xU35iEl/bD8j9vQgOfmElCAzocL06y2Y93Vl+npOJAwj1ejxgiMPkQ8
HBfPXivDXoG3zQ4+6NY+nnxrT2fYazlqXaGyCjUutaWcAz0Jtbbxlb3N6YoEHxoKGwERMQEpZyuU
P9zFjWv5FzuzKir4gmfQJwmrJDwNtb9CPdB+gGsQvibE1iTeZp6IaSEbQEixarpGplltrW5ERw8w
frihxg3wholrrRWYtTtqO4Rezg+3UXJDpZhG/j3vU6eCRpfdvLCp3WEH/gzDryfPH4rXDtzbdesV
Zb7SAK1U6NAf+WwkTW7SqWfJHfzLAHWkKaEVdQHLAO2kOdKFydpiFCg+47X5X6+rlZ8tewU1S+KL
SFfoo9R8d2OEUIhH0e5GH6EQC/TdzTMaYNX/mDxfS3cC9nYBXdzFNJe4HTkWZ4bmWj255YlSdMjL
2lsxbbsBhQDn5Wc66yv5aS7l09KCsRWUmty5uUMf2e3znv8Q9CGnCt3wyvhOH/79Y6fwNnX+0zgN
FHpcG30uP/wWw1fxOI4lfx5rwPMjw522FLrwqIJHzZSsKOShCgE2GlDNBRrk2TZYdu57DfdwRDRj
qgt4RYaP3Faon6vkm5RVUOIN9T51Vb+OpJQ7/HGn55DLZ5oAARTswczafxTFye6gkXtvslAzhQ4R
MJpCYrV176gMRQ4kUhYaK08M8SFtyhhUGAEw4T2OQ0iSN+0PGjSMGu92Ov07Lum6tJRFMDB7ARwn
dJrtqT+DjVgFcSrl98l853iU/XDxQFuUYQ3BSduIAKn246eJCyAFsEBZ0QYtlRE/+L5RZni2StBC
ZiB1RzwvLKliadgbiugQEbHrHosZnk1hzHpo3oMrFFDjh3dYnWtfYBPxn30jyt2n9Xjw3vtGQ+JH
Gwhog2zTGc2hDaen8Y+VOZgHHTSfcqjc97rPAtAHTRTMFKxX5jnkb456BIwIswtnpTz0c4vdm2Qd
sCbLd+0cWmbpbnjkp9BJRz8+KW37FOfNI0Umf7cT09ukWTY+WpGIl5XFq/dBe0fXiIyfhae2k1e4
H6VKhgBFUmPtw50a94PeZQV54+0Aqh4eoUkybD2URxf1aIM/SEl3AvmIYTkx5iHmwMHJWSZceku7
bfUZKNL2XJvYIxSgtuW8WTUGugVz6/TToc02AwuNQ2V2qGZ5rxVPX2E4mb6lOunQeFHpGm+X5C2Z
0AeeAKE52bnOv8RoagKHnrzN2vD7HHCugKZJObZL7oE8TaOpP2y7yNjb0hNLPiUX7Mv5ASqI/AAA
MKoQDsG1KRHJpN7Oc6BtgUfqbZzmhxCGltgswfHGhwvXlB38TMICVfZmcoJokiF+CIs/NsKMzk4J
kLPHdHGEb6b1UlWo7VNoF+xzSKP3yWyefA/j0Mo2WDlOy2pQ+lqxoQdnYWI7ZhnN1e9B6g3FB41B
G7C5Zn0UQjQuqp2Tk6MOlcTlCgql3bMdWu0+6gB6pTBuDf/S505AUaLs7jmpIVUwgZmGRlf3PFiJ
DFo8dLa/u842d/Bl+9O5pTNeQ0ovgZjECpylcQ9HJ9AjQdxEOQGYLwPGd964KvxQL2I4uh7pUDl1
fUQpoAtiyDUuKcfwDz6O8+Ee2gV3d4Vl7ChPM2jwrxDUnHc46IbwbcZ9acb9HjRXQ0ttPTX44P4a
oDDMK4h4wpxtAI5UV2kQFXZxipLWXBo8nV7zOEZf0g5/ug6M/LBb++YnEap1Rdk+jlny0Yv6eZxf
gqTCxuazMqsKWJKP5Ypy9wEoW+/wlCoOtzxjq0z2fAddDb6fbA3UMZ3e4iY29xZzAIGe5CzNgSlz
Kqpn08i/L/n76r4GJTus5QNdI3gkVzPFOygbSE8A5PDRAJOzzoDM2FIYoYnfhe9RY9ZbgxnlWppt
8pE50Trt4/ILpC7GBwj/Yl8150t7eo5Goz4l07hRdsrPdQjwYe2iuciMlp8N6fCzDd2A3VjYGXa/
/+ToDDvlFgZWZ7qSOQJ7w5KBzJFVS60iWBynmj/MgitfsW5C4Qyqb08WZO/WHHDFA4Qbo30Fa9iN
lWXVJY9cFhS86JYMNMCAPhgsD8+ZytHhdeE4Vpst1iujh1feHMFuRi792WZsIoexPOryFTThwMkh
QzKaReMafybwgeN86aVCL9vcik6tZGqvwjBao4MSfalbAUdK0/nh1BNW1J71Pij/91SZKAVjN4nl
2jzVDvm7yqpm6dW6WelZBE7OZDzOYmiM5I0Fl5X50Iou/BxPNE5TTdPONwAgP9LE+yU0eJtnD3Bb
z9P4xTf8n9LoiuswJXw/tNgYeX7WfB0avR58t3qFJEi5jfxhtl0V4n1SHzTeWeBR4l7QwUo6/Ryp
8OK2U/N1gn9AkKlpkxa2BvFm+u5A4/JBDnlzITHNJDO/j6GDGpxSbCPs3kPxPIGvROoX3gPFccXe
TDPtlpD03GWNih8nt2vDpT9upwYI5Fs0akAzxyLX+Gri8YG3kzqW4/TFZFl41UNRHEr4cQeGafFT
403fqRpCBzvL8TU1Ucm6F0wSaellhQYqPngA/mcj4JDcf+lUz95wdIYnfbkfqycKqqqTu962XnTJ
xcsoDWjMd2byq3/VdtL8Slv2q4aTxRc0bGM830bv2LW2fNB6mjYKTnqXuMWnxbPE/Og7APLmi8AA
2U6wo/iKz6MM6i5yLlYYg7dXmGjfVgbMaoXXgLLkgYU+6UGd6eB1ibUv4Lhd+mHrLygHolGCqmld
75re+z0P0u8K2mmQSLjnaHIa5rD7ndzDPV9UPYPWOIfyQp2rMw30Jfs2qQqwMOgH7OwOuOUUgqtP
fgPigm3ns1Af0/USXdKXVtnmogKgFzuPOH9M62wmk03GFjCN+DFXGbo7zA2/dFp8t0TJfk1B4ZXG
l7jlUGeHKjQqQk1zmbQEGHzM94YdNRfKm07xKQXOWYVGC7Spqc3QjHzpdxKmj2lmPobzIYuN8cBR
4PPtUjgLmgaZQxT2HHQTaR7lbgeJpnEsbQe/Z1x7myztGP+nfbcpezDpfJFhT5z1p7rtUDB2wECD
CgPflUVyRSXld+o+qBg8qV1IiQSTVRsQ4/0zh3cokTOUCTetnUNgOcx+0lvabvHfqnMwTekNTocM
3p9AhznJA4UdZCPPzLQWFNFVNQw9NuBxfL6qyiHjaqCAAK3lxNuABu5uKp4VuwENpYXr2M2VDhM6
M0FZA1vRMqlvuV5tU1eaF5qArnq+Myc8AR1QDGWQj7YMtCl/XyDH9GdawXTeFPEsBjdLwH06rWZ5
wFvsKAbuq/UO/d7pmmuB/a7L5Pe4TwIQBcDNY/otxjoCryZ5NmM4F0EPrjJRKNewHp/DBG24AK9z
Edx+lOT0mM8/2trLV7KAABvM6YGhoB8up+EqhTzoUFhBNYQhqFzFD9ZirYk/Nj+NjuQnfN35CRWE
dh06E/agc+42t0jYi+vVZ6/h8DjEgwIUTDTQqtI9V3E1ovtqQiL5T87OKrlRfnQxvUlvehSVX4WG
KGTrxt8s8PsCETNxhIK0dYqqBqKQVhN/qzxjX0NKN4i19h+MmmE7wZrkMTQN/MamXdrJZIUHjsgC
uKHA/cgZoIKFHfc1L1E7DauLmgPKwD5LQTE7A1O3ZlUARwF2tX5Nphh/phbEA7LY6Z+hnJ2sffy4
glCMeX/ibgF14NJq19ro811jjD32BuJ5ShjA6ZXJUZXoevA3krdbNSWxoRgS2aDX3pQwUQGNFzwc
/zPG/8g1tAGUcVJXHJy5QDo1FehYhR7EwYQ6Wu6H1kM1Ry62vdWS5tDs1MOy0J2+2vjpojxjVvXD
aHbFTkvwxFwD29BalStmDlCLmsO6BcuHzujA5ID1Vam7wMrq8sRDC1rfkwIB1/HGLSpKxZL7kfUC
h8nPoY4hK3IfjUH/XqXt+LXtVLfoXcs68yQV5zwboscBygP3lDXn69p+QqFr2GrpOUfuWPFLna9r
5pkvSZ8lL2W+buYA9qnTdehemqbYO0bmne1Jmy+TUd4is3PMl8KWn6I/Y0ZmZc8jWBAl0FPKMr5U
Y+U+Oj3qLyyLXrsubh883qHQOw/2ZVpC7CURa7CKv5mt5ywBszQu4HR/Z240ftjCmKtQfXSkvFNn
37PO/5yffLD++sHv8SBD82z+0IqoMK4Amy/NmJkvY+SGFIG8iZ3LPPZnJo3NkYn16wtDCewwjd6m
G1weaA8LoAg4tDe2VUrrt6ktxn0FNWAMDeOb0BmH7IHdAFePEA2PLOveJjMZ9lmRTUEks/HNNLBl
8XgUbazGwAYPrhvgVwEhtKd4wvdjX8GEGk4U8/inWJvxs8TbD8496t1KsvJ4PzDgPT6FIES86yjG
Q/TfeeyoErws4FVILywU4DqwiScL9bl/XmL33P0tNg0QNnaLIRDQA3lX/uw5YaqvPfQbV23SqgdY
1BtPsV0+05IrrvsyYI4jTxCwVgB4R86CBszY+AZHWXZ18LnuWQjGfjiv4eCXvkpD66wnYAo1SpXH
vrV/Hzgo98dUYUcLOsi4lqoy4M9HR5pU7ssxYrcL6FJlYQlkNN3tkUqP3c6c0sOeTu8LpE/P3U+n
deZjqhzz38uo+3wbejAuE/Boibz3POm7Y5mi0ZXHIgUxiUXbeg79oYnAdkHNgkadxGvRbo0/aDDl
aXEUI8PiKCimFF5iLtyv5hYBHTrSuJwUqr7FhN1nj87tgkZCDasnkaTxisKy0y4whgYYVYINQS+6
dBuZnXwqvSI+iYKdQKOTTz66gk9hpt1FgtfljnL2FOvDFGUfaAYs7Sb2rr0P+GLRwbDAqH3r1clD
tXbxf7GhEFR8EFajEXgNkb5BsziBi4lXHxLmbx1e+o/Md5iLx0pXr4BjhMHxnLwfwGh9iQxTLJMU
6vyWYbnHxNUuAAmJdzuTxcQgfJO5y7624adAwzRR9ulbDo3jIM0neWggtLdvI1OswaxvrjZkQANp
2+lX27F2rijFrzDv1sqsy2/jbCVb1AMDBdrqoLpMgBM6ZBbju87uznf10jsapU1Le9sb3S8nKos0
WwwMbtld4ynnBDBICpomym2gLHeXcJpBPFNV2w+TM11ajiVRGflyW08T9AFmNkuIB1nGpXgkIovh
+81mHCHKeqe68BK2Z/jXP8YzGYZmFFYeBjc5hz/X3+4mzGbz16ibOiDwoUkW3GG8BkdTrMwttSYI
721gsrtjNFSrO7SXzmpIzNzmUmjErd4Ce9EF8AcDfQarxUXSJ+zJQRn/3PNu57Xpvhdl9aV1p2Yb
RjLe9F4o3jzfDerBsb86kW6XWHdEhwkSspfIVWoBCaJo7aBCt2zm6hRVpOjg5ekuruNudy9d6VlU
gAYpdw/nuRIljd09RdPolr3iv1SO7R9a2TOvo0pgPQcvF3cRuqA42CCC2YvYj+pNY2cM65859jOl
HmHlKjbw4dS30Jun00Bp5MVWw8NoQTmXLklGbmJj50Sfb+FlLN/hcfaNJtJ/kO6gG8fcoez6er8p
5QtLFA/2FD3d7km5bkyhZdE/oiiSf8QVihcADf1oBdYRnR3aT7Zuhw3WAXI3dGN5Qf/HX/A6UT+Y
fuCtXX9Hpa4F7a6wHy3olT4YUNABl4x1L26uPqL5ZtjYHfp8qt/CR2NN2iWkWjJ5Xr3VqJHfVU8+
SW/TFDx/CyBvUJ5bxEBVL3oLIpW3mIYA5auDcfLtbS3HJ43/h6ur4/BYDlgvu8bE3qGoJAOjcPOj
7Y3DUwyFUcqPJuAhcZOLLRTA+DuWACUvsARVzqNqUDSn53s7vwluT32KIUzzkcT4pd1fEbe3QZn5
fN9x73bZLeeUzrqyWXio1LwmMIwuIM04UnXjpQtdpaU9OqJGNcnXQWyU+NxIWm6alP0AzMkLCcrR
/LCQycGIwdqc8UX3w90OgHJ/hffcoNIYeFH54oUbiCAGua0bdnaqUp6wlIQfnAuBFvydsPj7c9aP
UeCAo3f4K19LszyVEuoI8yDNl1UY8QWd2i7EmXy7uw0oMRirXDg8AJY9OyWhfegsaRZBVmsT2Lna
3Ax27V+Vy7GLkWx5G60gK7cs7aLBMwqjErq519EFdRHBLVMNYlV6Kl4ZX0napZ+bEXS4hQPEcm/i
cn8N0xzXshvQH/xy1Rmw48b7fx/PorJQGHFPhuEBJc6hDmW4wBhSLp/1aeksiWQLGyQf38j5CppM
AxQWpRG4EJc5ZLUFuAwNtEZaLFMvsUAhwZ1FKx9H7XiHqs4ZUEXVd5H3/Bq1gl0zBpVRL3XdDYVR
rJxLDI7RPEYHC+jsNRxk5BJAHX5lPrS8uxg6u7GY1EHH0EhFozSfW9+UoUMYCmzgY3d8idBi49DB
ZNC1CtOq2xsh1nl0Bm/HeTFowkTShyJxQElvnnPTUrvHDje/cbMC7IzaNiZ8f8CPK7c9LKt38EkD
lAV4YLjqoKlzP1Duz7Q4Bb5BDLxeQYlvCliLJoffMOtI9mn3A+UUDKlYCpQB5cl5jTzYKPS062yn
znu651mlgScHBMdgeQStzGk89bCp/DIAssBZHz57kNi5DqgXjnM6N8H4xBoJGmNzWIHWvfEGr1sZ
FaBRSWj0OzXzi+E5cwBDVDyNZuOthbTYsh6U/dQXvfHoxO6GIrC+7Kd/z49dOPzSfBqMlBNileLf
5tNF8/xsvj9F9/nulCXrvCthdTNX5Au/rYYFAIPfMZdtKJcLBhmPeVQIcAwWrQkwFcSD+KJjJmIa
uh+cHkSq38vA0n7QRSHQAErH3+U8Wqd+im9VAfCZIVo6T6Xx25J1AuQnQ2MeeqgaujIA1ZQ7R0Ac
PrLTLsaO6t+x7uNqh6e0WmjuYPw+P+wSLLAtw9lac3Wg4VFyjASEgOZokPg7LeZijfTBkaNyQu2E
7lmm4PhPOUQ5KUeTfZ0PSzYMekW5wePHEjC9s9Z4vZXeCz6g4jIAZYHFnvGlZTWwqgO+iBSyETLf
0hlDcEsxGsvBgaxbHz+MuQCAdtTVb4V5BTFELPsPd735nB5/XQR8nA8Rub/QxbTGmwftvGaHLjTl
BshVVOaHFGLsfQNZ9vmMDiFg0bfcULBhk/Tx8T74P+f+tymeXw7ruM1yAGR8rN3bCmSXhDXbKuGo
ckEA8tCzQq2zqoqvrQBWK/cL9RYr2JYM2vwpZjZQncMRGQjk3dR4fCPixnzwew8iMmx8rzsPLtxQ
coZyotU8J6p+YVGWfEs1PMaswq/PZdjVB5kaakkDIVYOJcvHdwtGD+vGckqwW1J9v9ITnMFiEVUz
1bD6wbBn+2YW5R9FpR+1GzURjENewJSFe05R/GhMpl8b30mXcVg2ZyU03wyDwR6wH4CSXGw8RLmP
hmJamNARjtk+7cGGFA0MwKNE97sqgtVUNbPVkozhYFs13lLgslGODrJ51gWeI+D7oA3X6gtEpaOV
SkYFNawEC/AC4jQrFHn/ie/jk+0AEeZkw5H1QMu4HE+V2uwHuGE6xUagpfWWmtV1LIfwUkEjGV9o
753S91ka0o9vplBXY5LhxUnGU5zW7LuCVt6jYzH/bAdPYaiiLxBKqo+mj70u7f45agNLNGfsHeut
filZP+11z37G4H8+iXBEyaXxh01qMP3iGD74uln+/b9MyB0xG6Uy1NBR5zuM0gP7tkcpo+hCqB7M
IQ1Y/cgOMvdfDZbCFC8cxhXDCh5sZWY/5V3uHqEvf20mVzxNbmE/OXV3thi+jxUpRTEYdW1hihvD
+cbLmgW05GLgx3AQPI0Ppgo9COIOYvnXAIU0hSZ3dguoBMXQ9ygfIguA0dqBWjJINYObxWu/L4pn
jT76PjJRx8syN3+unVw8pTygMcrkqQmVbz+VB8oZLB5XZq5itPgw/3757W6jYz1NsLuw2vyZp233
lKQrrBuzQxc3a0iLjbt83tDjy5YdKE8hIAl45OYDGMLg33SLeq7qDY3ZLfGcbAPY84gDN4A7v424
c0nwFjeedQFIrN5Sjq4bqUzozhVDiqVfJg82UN10G0rFwyyEB9uGZTUVAIPVRggJvwoIdTMs0RGI
5WXUQG+22Cb+sArI13X9d5e1OihGAFkiAdDSlIR8HcVcvUxW9tUARupH1TR7lD+7N2eo8xUks9QB
/UYNqYH0HDrYcE6CA4xaZ/odWm8SGizvNvPT7Vihc0Zh0sTrFFW9L12jBYCp4K+l8zSoY771iSsB
Phzto2frKKD5oJmas9/adDJAJ7sA6f+D8qqC22hqFmzNeYrNfjEAJtNM3Q5eF7/P7DkHecRuB1XA
/2/UnufRXZgtjrI2IdIy17OaAp4YaTpAOe9PFQws+Rgybfe4/6bBwTxQpk0B9CmcKjrkurQWfiX1
uXS12GNX4yzTzGm/vbtu2HzTLPeW2OmYWIqWQOVKkMlpWDQ+wKnKeIHIpbeRpgZMe9IoVKbevhj1
44ga+ZkOdpyLs5fVS+7qCvX6f/L4lVlYrvbx9p5DCbmG7msngk6Zx0qO70TrkzJ6TUvHvpjoKT76
BoeK7kzr8/u2Aom8Mx/ybrJfpflOaZE37laaTr+icL46d6VzwS5MPdZg7n+62sW//8Gve3XIzOnd
rnjzIt1uDbR2/T5UKSwTss5cG9Kv3vtC7yGOEEGmWgDvriLoT8z5tOE6cC10rulyUJtRqsXldeq1
ny4Hjn4P4YXoeeINVsUoHJSGC80Slm2y0YrePeXvhbTZU5Ob1alIajCS53zXWuWyscLhwXB78dZ8
o2zujvmDjwLAksIkdEEB8GvrNOF7DSUVaIpRRROOmt4xrUZI8uKjDrBm8Y75OG3utUyaoVy2sacR
jAcuFnXpVdCJNM8OlIL2wPa8urWYyRBpV+09oV6bQqhLYTfqQqkQqXpOTW4VLsD4AYypBTnB7cdy
79sxWAx0KqcQD23evH/K0cRP8e2UsnaeKS/wRrfc2820KAUIFf7kmN/jdsn6MfmeWrUXJOi4nyLI
Ix3CHIQA1uT2e8MhqN8q83sZuuPCR9Pv4uRaAyjUxBuQr4xn7QSw+VIAC9vpBWi5CDtAwImk1PbX
HCKKYxLZbxlDPSdFIw8AjXjT+jx/MVlyhSJe9c33oHgfxv54Lsra2WcOZChpAN+WGMDbr+4gFdhm
M38Ia9RLqvEp0ASZme+ucL0n/EPULsGPcp02nfGmeXu7Qx42ThB2+XiEAzQEZMNagROrTi6evBvA
8EGct2FxthkrNBWdvJLwlZljO0K78BaP6KJurDm+rQLhbwZA+gBmXlt74G+F0/TYs1w+gjvFsYJE
G+E+AKiEfEzDli+U7H4PiKyaHuU88NcVNBCFLgYqxSFAh84D3cpLNF8qaE7spMlfRsNw3jkw9Euo
3qAghabNqwDKxkpa973tK7VJ+zLZJLnnvncjaoKwbvuiIJD8oLTPlpQX9fBW6TC6NnUhTyAfOAtV
jeClGUa/ZZYwtiC8jUHv1fzZcH3zKMLsnaJQ28MTAxxqHqJDZfkHfPzs0dAWfy4gur8oUx+uYHhJ
7lrTG+en43DknevvHQ8Q9zm66U2CMgBDKvAabuG/5wnb6I+wOH1txkmfhj4R22TmqTCQed44vsKL
XHX9wZxDtMFC7UNmAl6tIPeHQFjPaUAsmhVKVfWWwqH3LrHjqjVc2rpNTkwawvRDcTXA1r3fdznv
y01Sgn7oQHMU6DNsNcJqXzDggRjKc9ce3CvI/7vlEVtzvsNWWmzbOmxOeAZXK6A35bPtwA/Wsabw
o0mNo+sDmrxQ40ZWVXOWI0qgoACCGNmF6pz7XnXoq6xZTtaYfAsdF+ubZHo3PP577R01qXWeP4Ux
Al+qjDnQIfhc7ocorcdDZQN/Vw74fIcBhHpH4ts7nzqWh69eLxWazoVecLM1LtocxC70wSD1ASx4
NR2g0D1lfUuh8psDTQPVdPHcQp1/ZcJj4aCMKD+05uSv0jh3n31ZFothFo/9NUBG+aev4nJhGg52
9jEAWENlfJFRaHwB9697KCW+RBTCuQZahn1qrSnMrBba70lbr1E3kYHJZL8yfC95Tw3va16n4Tnt
/OnspsUPyxTpe6p1vXJRY9virYEQXSK3y9NXE19k+NpPIqCr/b7yFlAJ64+tW7TPg/t7vlaW3gxV
xtZ0OWfyscZL56nolQnRFDTNnOuIguM17jpx7WAsY3SNc6CojkrQZCaIRFNotJgxeMLDC6uLd3TV
0LvQMxceHgv/3APrdX9paEicj40rbjcf4Nag8nptxjGk4sT0lk79+MGSwg4cp+wOUBBkV/lPfpzz
3p/8PD/0wvFjANo9GPT4e36LX7KEN9IDFutqOXQavmTCg+a21RtfUrxFgtgW8b6Y/yZw57ui7T+d
W1WPXyqsuOZsCZGkxzH0bn+3YexOvMBv2IZ6zGvrsQwENBMYAMbHL0UKDVbTejW5Cg9pm4CQNIdJ
FQL7Bc0cOH8jVD7oAP/jotYKZz1n3JouslunxFuk+m8XoeXhPIXc3RbeaGw6O4b+VZobj10dWUGP
F+BH5ZrrZEjbn1A+fanaIX9t0wSiC1kmj3mZTPtUinTdZGby4g91srDQ6P+ZWXLRVoaxsosYLRLD
taFejYOtO+cAcBdIaaCYBKMpnYMfqbpe0jCbY4O5gPIDcJcI01n7qG9dJ9WDTwqA5zcxDisG2AkU
bbOTAhLxXRmwpmrzfjhXdiG3lmUPwNg3/NSXvbnww/TiyUI95q4V7aBoz7clKqmPUMaOl3HlmG8Z
h5UUG5tfPUeD183L72OKC0PTbJ/Q4sITAkXkBW+hRTQ2kRcHrhyCCc8mmFDNYeZCA69uYW7Rdxfb
VOUFun/Mbi9JJruLBRPWcxFG2HrN0ZxPGex0rFpjkeZsBfPUM5h66rkRegvxmPp8S03AdxuAdO1o
MPbgzweQlbukUeEW2Eiy6BcNOuC9PP+gAZi1Ktwg34c63EFFVH+JedFvGyN1Z20XmBz1DdgQevpa
wNcWCiE8fMDGQlwFdsSU96cc7gZDJIFXFNkOIAso9+jh+VZvYkywfc6m32Glu1t4q1bFHjp182Tb
g7rN0PdLyw7DB8lGfkhN7a8yczCetIOViKg5ePq5uXQsCCZWPn5oQqkP34NzBI/Ln7CfLheNh51z
LCxIXHD+anSGdZ2pLgfKl201foyt8+oXwl67TZ8vR+lj85M6Hy28G2BXFmbY83f+uoeLyR7LXwXh
d/yILOaNT76OxEIYzLwOKYPde+FDwdvU3Z5D6wukkvlUz3LLYw56uZZGu+jK8J16VvcW1ieMNo1k
jOklCKttQOF99l8dMgrzebJlpp8nf+qwmU0N3cm0CYjtRoS2qoOq8txBR1HcaIzlAN7jjf9Gw1HZ
t/Bkn6lvxTzHm+f0PIfhsDNkAaoy1rSIY8c/0qHW8AY2MndYYW8dHlOmMEynLXebHQSzz59yt1Mt
+iuq8tnu75thQStAcyiigO4tq7E/dunKmPX7LQjtwFm1/kmi/XSYNJzclReDyGD5N4F/ytdesiqT
tDjdp/YxrHyqInV2/8fceS25jWxr+lV29PVgHwAJlxNn74ihJ4tkGZWkVt8gJLUa3ns8/XzIkqtS
j3TOzM3oIgUkQBbhEivX+o36MvWBTJDNdVO73Kk+s7FIomZIycPvd+A+LqeAh8onDmKm6YpKfiYN
qi1Wqs3R5tv27z6EErO9LrzGghvYCeLrxr8p9TC7s6Rlr6CW9B8co7wIVC/eaA6FlwmZrINVd+K1
XSZ3aocWWufKY+C+8/MM4RrP1zZN/1dgNObWFIm3G2uTMl+sY/DszCcdkNpJrdqh5a0NGf9VVlOy
KqNYvB71PLmoVZ9H5tEY70n7QJXFWmtjRHn4bg78ZoUilHN1xYACY2RcfThj74a6dHatqWd7tZr0
A1USIh/dx5706eTihRIkRfN0qtVptXLIUmTH/GM0x/ail+FZ61kuJkRqnd9uG2j1jZMBbzkPUmwr
fHftJAaY/qVPNYZbpbdBnEy7cJT+6tsG9QlC2+TEDPRB9fttbq+6Op92PTOeq2PbJ4gjxmlc1lSX
WpoznIqyYqNWomxsrxGJ06taHbJYO5bUg1T/0x5fN3JmzB0+iki5f+1TS2pnxrpkI3OE5b/1qaW0
wc5V44dssAbIVw7irHuFpNR9pI1XpOWAYbr5Sjoyuijw5dMGGKvmkfLj/UKqtDdqC1+TbG0rBlIr
0Tz57R//8e///Dj+z+BTcVdQWS/yf+RddlfgMN786zfL/O0f1BOX7uOf//rNNlHS5jVomZLQR9hI
+bH94/uHKA/Y2/gfuDu60F7R0TXMSJ4ciBl7m3i/7i18XxKrX7vxH8FQTq+YEGmHcgjStQh8uTId
hoZBvFd1SBt6oIEXCCXJuUAQY/a7P5/6ZLl3o9p4ZRj3wRTVaMHm9mbSdX/tU3yhdjCE/WlG9yBd
IZBmbHMTkQjqOQ9VnbYXQcnjTZgEvzdpds2Rx96NysghW6pauMgzjHTRk8xdYu1/fmZs92/OjGu4
SHbpQtehbz8/M2Kq0OT10vTST/XBl1p4BoJUi4QQvVVt4holLrDIlz2tq8UALackSep9QGFmGxfR
sHYXlW0cu7prFXcfULEK1uOk/zkWTvg4oq45aG5zG8yMY0lfUWHBuTPT8D6vQeKAm18WR+Gi3K0W
G3+RCFN7PS1+t4PI+2FtTtSbxnlkstTW12KK62uPGoKxGs3YXs+IW3QNbwF85Dv4dDkYDwS/Acj1
2ObIT0k1MiCoun6ovE3UIsYP+dko9QZD6TBaEZYXx5+fbqm/ON0Wxs3SQ5rN0y2bM/7iRvSBI5mW
N8iTPgzWkxczthlkupaGGuDnpREzpGz1bV1t7lXni92f9lSdwsbEa0TM/NsuaunF10xdIZ7+XsOP
/f6vlDWCAjrKZVs4ku25aVEQiRO8Mq2u19HWWFLNg0FcuTIyzNGaOlvbWtNA/ly2xJPHFptJ1Oed
4JjlR9eJDk996tNLY1Vl+/kz37a01HNQ2XVuQ/U1rvqaZW8t1igyyjJCtBr/cV4PWI9jej+f1Lqz
dKpVHklicEMnod7O7Wtw0Cffbm+catJMjHA95mkU948ewpx4lwXmW7Wk+jpcQTwziCkHTLcd9D9l
DF0XGJ/oA7ZSi5O0pjMsqaUGS4r1L+6L5TH7foDivvBcyzYkc1xBOWUZwL4boEZpBz5TUvc01FO2
yefBvAv6wcD0okkObpCLO9VnzMawEwLVeT2fW+ybRTgB+RmzVWZX5bUjrXYG3bFKlrXWtxPjaUNh
we9ssHnJmfxeh8Qs93MR/KX8prqF0qKWUhsNwXW5sFlebOkVuSW2gUeGIbavQLsZ7xfRtNBcXLTQ
yLLWdd14p3py3CdH4Ekb2akv3kqzlqckm+WN5pQShzTDx4QDiza1+q2pR+/zLt/6ouVj8Enn7qiT
OyMXO5SnCqNn1/Ww8i1Ezk9aFlsy+dYOc77bcYZPXg4iCE/2sgWwcwLA3vqjHv14bzXVWxXeqHjx
u5hGrb8IFVVfHI4GIvJyBQdx3hCl40HkURuXpZ/dK20aXL57FP2tAcyceXwKPyvEMzc/v0nQk3x+
l6AyJMimCUnCx9aRq3kxWGt2DNAU8MFuTLnujDHl2yJADCNsi4euQanGj+ZtnDnF2wRdobNb+2LV
jHn5Nm+dYI8QZ7IL+xA7KAzocKjA9pen5C28OOuI9OOE2dqXPlkX1jFcbINVF9zJBpmw9G0kU23H
HO5pm+r++hn1PUPLMK+6vva7y3d92/Vr/zKpOao1IZrpkGrIRmkUv6kntelK17PiwUtgQkk05zdT
NiY7tao22O541xuk+4Tn5A+lSayDVv5Bram98MZMFs6TjbPkly+awyWXmQXZUe3i58mjbnjOXpdJ
daMaZXfbBngfdchxrLPBzjZqA6mv6sZr/BC3lmXvLHTmozYAZV8wjZYXQcNu0BZUIEaLQAyAzPTm
CeE4TghlGdxFR7Uz+tfazkQgBY/glulHBOybR9O/t7tEbkpjnraqL+5MOFxxt7AGK/uoVtUGTKs2
FNvrW/WpDG3Qa2FZB5eAcjf0WbnpF9vGru6qM9Cl26c56ddVtbFd9kg98bTH07w0/rKKUmx9r3ZT
Xd5s3lpN2dyP2IoBnkp4d4EMW418xwYUrLe2ex1xICVM8bSpAZvxtEl11uSei73qbIb5sdfnP9J4
ckoMuJmBMNkPZgeoEK5QzS/CG7G8T78bV4VrebYL58axXMM0LOPFuFraIuJ9Z/a7Donsnc2xMNP4
0oSzdulkFJ6yQEjkOQdqq25w20AHW2dp6jwgPZ/vAidMUOsWAATa8ZPok+gNweoKl6oBYbE2I/Hb
oZKwMRcNcVkmsCiIRs8SafaNlnm7wUdyFZia8RaZzz+T0b3FUCA6eE4/3qsmCN6DZyrvKJd2q5y7
9fDzceNl0MFJkNLVdds0DVMQBr8YNmx+gcvkvt4JaI3apvbmfD0tIWnoWB3cpSgEuUQkEBfWTHCc
iUNY6Ft31LtLX+LgWDvj3k1RIjFD4ZxG17vUbiaeaPiSaesKrGy/77LwaNuzt9V6B0uM0R9wYWgH
hO/RkwUc4a+dInmdjHI6zmbwKXD8gURoIc/MO94NcZdug9DtH2KvKVfFZG58t/EeDGMTjX1IpakU
Z8Iz69CEZLlMIJBBLW5xYXmwcs28tU3NO2Lu8jvzMnFr5gZptmY8kfAs7gwMvNFqSc+4PrabZizN
2zIssiNUvj+qfpwv7uDOF3tpfEITUpFtsjILEFx542tvkSHj4gLvOFXgH363mnHfd4y1Ygrh8CWg
U5buobaMvcCdfqs+RAQ9rfTGHCnLaflb9NkyZ9BICmI9JqhT96UdvGqreaV1xSoVmvkuTV1cnC2Y
MD+/+qbz4hHwHPQVDbwhCSwsgbTu89DC9dKmaPyp3U2xnu2GxbZl+to4eeOt51h269QM0lVsNvGa
aL7eOsqXeHRz9IdWlaO5FEm/NGboculG+bGsrBLP6zJZ5cJ/0yZYsWKVGF5nXwuunjCCa23F6ern
B6SmJN8/057DE+0xpTNdXoVEtc8PqE0FaVCgC7t6HlEFzcz4opowChCAgsRGZJI4O9U3Jl1wI3Vn
C3M9f1U5Yb2pws7f1dWYvQIz30HkjA56I7PF1ms4TznuKh5aZ2vgURKddeleHKtwL62c3Eu9NE4W
/2UbSCoaGlLq5Amt6JL2f87RhPq77nlXtdRhWkgtz2Pyt2xQDeJW+HJN0kUhcvloGOMGjiI848Rg
h9fhY2PFWMp3znSHtah3wyUJ7gfZFTukHpNV1WfVK0hMsFK4aXqjRz9CFNm58Ccn2ahF1fTSwvkW
F5zv+paIAtX/HHWzn18N9+XU2nYMJo+4LAjJzSWsJWb5LnJNKRYNI/pvR2RW02LapF1Yb3k05L4g
27jyTNGBVfO0M0WPYN0U87UVrnwzA+i+aSaeZbUau223bz1n2j5tzSts4kK9ghTZQ6qQ6BgVtVc/
zFV4YpoHrXZZowLChE2Wb9TaSJrmYbLLYIuhqrlVfappChgkPM/Xp4I3Qm51ncm7DO2/cP33a6oW
rqrfbCcLL++AN2168N9vsuCJORg1OaJD7ZDfeEFi3BteVKwUc9DThz/ToYWJZeaPIS9NZ2jLSxYn
eznb451qfCuZ7rxsfuf6ZXv61u/kqCG6A3kVBxmDX12rF5N9oh+mnY60eNk4NtXoF0+OD/geA6m0
AWOly1sQL/GCF8oWLpBqyDDX22K28nUJAu6+bz2JHc14ypYbUZ9glrqzXmwdzUIg0W8acbC8CUlf
Z5OH8IbNwfJuvDZq8FJ2GHz9aNiGpX+jx+V80LNIrhB2WPfCRg8v3mjQ2TfemGb72B7dxzgOpn3Y
gjunCG8cgkZqq3J5Lxel6x5Co/3QBpoQT31qg117m152HYAndtMoBG4SIFZcURQ7A9il2yIxzUuq
lf3W1XGDjghLUA9ApmbWoLmRzl1R7YvWtYFYa56By8+S4WHEp3KFzJ3YdHjCodjSdw9tiTeEG2J3
qickfrLW3NYLRrU1fGh8k0M4EBHarNLQDFaSfD/gj47ZQryMH+mkvfv5Q/c3Q6BnECKaprQt3bHl
cqG/e+gMXEQHSqb1LvCqPbQheWMEjlkT7DOFUuttVtd73gmPVR+XhyGJUWkd6hSEJbJ2eAN+WQzN
uD6pztJDDw8t/WmjxfhHFhbMTrWkmkaT7g7J8ksQOvA1nja0ob2X5aGYrHIfOqV5CGrCosnCEhbG
xXhbQ1VizjxtO5BoZ9WMhpudhwJDeuSGIKDpx8h0PoxTC6u0WHRPNUfvz6FLo1adetuak3OShpfd
fGtmX8D0CqBa8lYqVr7o26MEWucOvjhVprGQV33oWlzwwUQzAjPn+YDylv2L2Mp9OSXjkWIiRnDl
8U7ybOPFlbBg8mjVHFRkXszo1AUzTqu2j45Ih6akrXnBvS+8fhUbNo5H0mkwZ0Mw2saSw0Ks4Ko1
Pk9LEFZbpCt1IqmlEw2W9FpkNZitobfX5FbntW1r/UFnWoeDWNNQ9DG816lu2Ljl5mUEwoEzani5
s+sX8eR2adzMKK/LEIrc6YU6a3HJZtRecpMSMZngDd7Jw6OJZPajcKMTyVSy2p2TP2lcfKdp8aRQ
ocQqVG+VcjMJJ7pRcijWVO+9hkpbGdmf1VRkmJJ8N8a3iyGCu1K7jW0RbPpUMCLksbz9tvPXz7tE
dytsxKY9AkXFXRbrl58/NT/EwVwrW/d0m+sFJkWIF5OBUFpdbEpnKYdAeHek6++MyRoeu2IOjjCz
h/W8rMZBcMFh66De9gwV5labAiyH62KlJN1HL7RPpgCSC1g3O40S4I8noWS3WxSmtVcO2qeHPrb8
k2pQollSmxkseYcSJ6Ii8kHYaHJjdfch1KNjg+/BEd1iGGKlBEkzo9aY43ViyfqNzWUh+Gw3qabN
B6cnQ+SFWoOiWNefpJt+3+RJS4L5W6fax29x4ID3vo+WWH9UieilUavf+jCgdFPEX7/s821z2iZ/
hU3ZHcMx9kDHEH8ANQVSKfFLbzLox6aF3WjXGn2xk9HGWMzb3SjJNwVT4K1HBefYpm24UjNKUgH+
jjfltK4conJDp2Dl6rl/ReDy99SGDUUQ6R710jMenKRa+UX+x8/vAsP5m0eWyaAlXcfyXMd8mWvr
6imd3Nbrdlmc+2s36sShddEC2FbCu8lsHRJMWhZ4dTnWOjbmEEQ3voFxX31U85nCi+oFK/LYOMZw
MopwZNijDps10wNkWJTmp+qEK1F4CpGNXEZR1URm0e3cKnkXuu14bUtOYYIaGkSL+eKlc8bYtVzO
QY9OuMp3Vgtb1ByDVe+M8xkVnc+NWs3EQCV9RpO7GZrz5GTNmZfqXahF0d4Zc7SZhzR9GA3cpJDy
jFaTJoxTasgENKf5AejVuDXqdbXQhdFh2oBSkceAGcSBZjsDs+RCOAePESytUufkLHM/gA3BKZgB
HIzg94qk708i0/sLCkJ7kwTqKQD2sQl8IwNCIrvt2EcYNuZwpcOwALWCCGct9OT81E/4tzcsP1j7
WVxvumgJpJechBFpZ0+vs2ObtGO2qea6wToZaZgc9dS9U1Ri3epmTR1M5Ddt25DrJLlwMfLAPPdI
r1cFnhiTj9g+9+MxC6R/ygMkk/pQD6GjZ/mJH5hzZfzsZMgJOg8RScRb78ZKAmgXtdvWN8my3ruT
ONYthVbbbR7DSvtD84tyIXk0j/Vs1hukJOd9QKEQzh+MHI2rfDPUXrIaGtIl67ipERvX2wtFl/rV
3CB1i2i1t8a/Be9Ab3ilw9Gsx6B6FTh4uLRhMx8lupA7QMQbFJOqk1iaiDnlSa3KIbunltlfJpG+
pziKQEbito9t+Iak7rTjRoVFVsfz2RL2dGYK5oIVw+s7dLDBDTKTEIGmiNH8+/kTJWyijecTMt58
tss/GuLKF0WNgAx7XXo2GPRmaj6W1vwAOITEwtLUbd6d1Gow3qIaJBAQCs7NWG11XO33c9BDlELg
aY9p5bAqzJSy+5JhGN1eXtSqMSNQqqGP2SNVd5OP5sYkp78r3JpArs3rbRXblCj0eH6MXGiX3SwP
0WxH54Rp0WouSc2Uuq+vvV/k7IXxd4ft2SYgUIIAR4rnQVjrFQGVbvQ5UIvod85sDWCE5ugcu/Un
C0c7O6+o8LikIa3JWVNaM06qcZelWbMY5kyk8jwgdMtkO0z1D0A4kVHGEuaU+71xbEfTez0jSgR8
n5uW1+KpXSIpI0nhqgbOeyQO4r25JMZVdjwg//2Lo7R+TB94nuvy2nQxy7Oo2T4/Sjc3Wx9jGGSp
R0Pbi9SKrvbSVFPv7oeK956fdOcpCcmU9TyoatUIML4sPHEti1pfC+giSlBi3eXD/YAI7DUOhHbI
XOgItjXrRzmj4lM0rYdEFg1ljRsbSN+NWiu7CVcidAVXUVplbwfUjCLwo1fRSRBINUWJEJWr1wNT
keus3zbRjrD7fZub05uw8eJt2ne8ViIYK0bJn8ZvpriGFZUqwB+/eBL+5paQvO64IYRLpsV7MRku
RBpYmje0WMuYKCrlAWaCS4NTF+lD0mS7HEWvUzmEzQp9CWdPN+qP7raE3n6jj+D3vUWjEB64vxlF
791ZHSokbKQc25wpFPv7SBjV3WwH9V1cY8Y61lwVyy7Wpd797sW/q6e/S5piKzAIgS39i2N8WUtf
JpES5oS95JN07vwX2USjGsvB88p250vp7pnelzbwo2pYNx041bZLgcEvDZp7YO86jvlbH8abxlq3
U3MdDFl6I0ZpbLn9eNmS+70s+jV5RfKwj3y0lq5TGttM/h1YcBiZRBfE3ngAIJv40VieqWbI1WCO
Bs5J2N+YwVRt/CCHSbfwX2qnyDej27XbxEG/RlZtdzAX+ZYwSA9FUl0Dy9/Gmm//Xzwv0uEkWzbp
EJ0T9Px5KZKky8dJQicG63pGNMU8WwXGI01l9OvBNW5nrRpuEjkW69R1gqsNA+7Q+tlb7NtC2GxZ
N25skVGqq+Zby7bwCjfKLAdc1dunyEsARnvWfVbCD7LHj0Vcuq9Gqp1DOBGLVNNpxrYVUQTjdZMg
ZQt1pj14hnb0w2ZbTam/wZYQ4H7YG3f5ML6LK5tqQ5t+tIwcBJhnfeqT4lqZwMNKtzhp7TtQbp67
Sq1fpCXF3+QipGszapqWhT7Vy0cFEVmOKhyaHeDgADs3fr9lWeNJXw5CLak+ak2LYNKAyXFychBJ
fdVBoSW2l5vbOViCs2SeDzkc7BvPSbc+E4iTsm6FRA3FSzsJvTIB9bTtYUitUwmV6aacwnRvFfkj
3AjnZNikiN0hWqU1kMpZKw+mJ+fbuvC4xR28f1vs2X8xbbR+HCiYqwrTdHTS8UABXkxFypDwzcLZ
hVqaeVBMTH22h0PoOLupkOlaNgY5dwdRRWMsP7au199GAqksx9shmpm9zZGQ3VSFwZS/dN+XohDL
m4HqQa9ftBlcKdrFlB7A3Eu7alauP20DTZ+OPYmsyLfwF5VHMRkoU0wdlsmd3p3ArCBvV4iDrY1i
XSHyJGxJ3swhb5hmPWZ+1qaqnfzQj+HHn4+b5o83AzxOqVOgkLrnEpU/f2jmMtfL2iYx1Qfo0CJL
44JVnEC9m8ltgZz2K0gR92GSEBFaZnGssyI8aQI/6Qp6R2dgnayoZ1bjYb1TjHu/6MNrGKXhFdrY
VQ+6vwZgIee86fpDyA2NNFXBbC9FT88ZM+3qoXqz+/kxqRfj86gIgrvgIvPaNCnXvoiKotmIanMu
mx0qeda6tbwtFKcMrIItzk1ReKcCraSRNPG5RcOTGpL9uZEpdmnCDo+6a0PPybTxbgYlfVc3kXnR
ojPvBiywJ3n+1nidvZ0dvHBMVPZ1iWl0glF9GIxnuLJpt1KLCPKMEHFp5gFmBgr5VD6ZEy7KE5DN
g/NS7cyGOD31ZVeto6C72CTrDoq436SNu+nMAoB4bRUPTYK4fZ2cF3GJrSTxtypyASy0cdeh3w7L
oWKDs+BZNN/NMBlCEDbMRHhNNAN7j6pG08AYgjuzm+Onpu7Cjwb4yF+8rsQShb28DCaJLmA1nsd/
Ly5DV8M60hj9dgmna9wkGZ4WmNr6t2WKU0H/0Zz730O31uDtm9oVAJl/0jrvTDoPoYZuBJ45e8eZ
2OeI4PeHmczVWTXj16WOXBtStJW7tU0Rn1AdApHaxWeMc+JzXE+PoAbjC2zkDiWgOly1OZUiMOQr
r6juf3HT/c3RGo5n6MTiknqfmvt+lxi0stDt5MTNPIjZWNcBrLhOugPoFS/ZBTdT7mN5JbO/piC8
n/K9nVECjitQkhN3ggbP/hijyxTW+E7U7nHQiuw6O04PRrIrjiA3tn5f5Osgc7o9aAVyjcP41o1T
B2+TrFxTY6zXc9/LvRRZvIlwnmXerCekOmio0rZrAS9/PSGSfhqWBgqD3LkFZI6IyZVqCoDaF69E
WHieFj/iErPxoUX8eprQJ6iThwCnUnfw+jtsqZxDTrVuUyxTKEcO7cbJ5zeGmWuraC5KZt4mA1eo
4d3kFNGSSna2eUWNJUFj4hd3mvM3535BZbiGIwxO/cu8Ar5GfVmWWb1Dg4RRFHP4OuveJ1aFvIOJ
A3iqe+fAD+Jbw0+NNXKB3t6TXvzKafruXOOvG+j5QXmRtWUVHtxMYXQd59xI5tPznJfrAb57VTrF
a3tGbBU7+mAzIucZ5NOHlqLZQYUBQBXSE8y/KZrEyRXFvUyhSDNPjutVIfF6EUkKmLgzmEki4AQp
qdlXDQZUTYq6hm9S1Vyiy2ESf/homu1Uvqtfkl7VmGR7ZFYuUTmKE7RzbYsuX7KSlYbssmlM+2Ig
U54hS73t3Ml7QH7Ce5jjbUO+jQmDedND+r3golOuf37j20vU+eIxt6nvLxWo5UF/GXbJMp5IrGkL
pQU5B3vMHtyg/jMbEeuLupLhKYShYcEuusBq0o/C12/q1OoOjWtbK/I70Z1d94/wfc5RJqHlR9ku
FdI86IMzHDB5oCzqVb/brZ1sGMBnqtLvQPKJVzl3ZZ9bH7LCji5JoN/ZcIc2k4dyC4Pu2xpowKlP
3RhiUtllmChADS8tTOzmgPShR1E8qHjZZR+sMRlhWZLvcBOjOXtTIG/mvH8VQoM+S5IkbmxhHORn
Cax3GhN5QlJGAuixSXrm56dTna4Xp9OliCNATxB/82Q+fyFTHu8qEBPEJ63DdJry5LZD2Kzrqhkw
PLOwqNI+jV71rhiMmPlHzBnu3XZHbhhyLdfYHOQj3BrGoKIySQO9CdIYiMDcA/oFhmTweeQB6vJg
WduGeHfj17X/e8a0alXMFWEYapTCGENeT9zpUTs6t1XSXFqB5ksdGFxV1GyiOr75+YHby+vg2YED
lJCGsAVVMoyIXkYiPE1FOfbcR85s74x86m7GAQ+YqksvbRVFuxYyxDoZZL+meInLc8nzGaMaA6Ai
SjbViHyn3ZbiVTI9znCz9uh9Zoc2EHdtMuirAQonhpIpbi3mgAWhTJIdJiS70cXBsYKOcAU1t4sp
D6ysILJ3U1cBOCIobKl1VJB78KmRcvrIHzTfjrO5qUdzDVxq/NjU7j3mRxr6whMwoCTqt6E25K8y
e2Uubmy5Z2cnC5LDEMsdFvBovFbh1h8LppxjLTAsizGF9WRP7ql4rGFqnQDEWKe2cutfBL/eD/ki
5saOqx5Xx2boeTGDXFhuMTzPdBdIsh1WJS8lcN+L0xFL+EDy12qVV7FBNhX45wVGonUx0a5gLx1N
xnmlFlXj202KolU+bJ/6sA7YloRL68iO8/vcRIfD1+xuJ9I+v1d9IAVhVjFn3BLn+5fOALmy0SzM
qOMCOrHT5fNdIhGOItDSP1rBCUV0UnVVb93JVPQbSMQh0miY9+mtLk/9ALxRLXXjfJt4Trz/1m9C
MkNPeNlvcpq/zN4abideISvcWLJXsHbsXZtp8gQBtr2EdphiQT/3b/Kg+1C0TXKshxhqFDEzQXgE
c7M0pm6ridh9M/U9RgkUpA915rtv8MlBZaI3m0sfjsUZJYM3Xq0LSk15vE41dzzlkKyBnKXFxbPs
Uyk9g6RKX1xQkEuSPVep3MWL5L9DERYOK9WjXwwqxo9zPpcamWO4tg671hQvYfhoZpeacLJoN01W
iPAOdKu2St+iZ1FjUwFvfmJy8s6pXgtox++lk80UOmr/WEJFfNQi/64Ron5vNTPqsZ6pX8xsvpYj
RT0/DnEvKxokuyo3XxtZN7xj5vg41UESrNKKK71QX71kxkLYsP9wwgidD90MHoMWQreryfLGsNsN
ibryVYgSp5VFFYb1rEE7KPbSaBGfH4r6luhqB/wHrRcts6JtEuT6ulwkbg3S5Qfu6mAbYyRoRGXw
SNpLvF7WmB8kF6Pp306VFj32RvLBG1HlelobjI5JrM9JWTZqYy9v8FtLVmp18MiYVVm/lvkk7iSk
BJ+p3Xu7C/vbIBOsQdutV6KWEaRwDeUIsvBP6il2OhCHhzHq1kozRZIgWvXzyps7EyRl5t1jzgUS
37X7P7RIu2m5r//qNH/jJJr3QZAhQOGF7ELcNNo24XV+bn3ycpaPdpGL9vSLj1M6t9THw7iTH6wG
qKWX+ekhaxwNxmAEkSLJg7s6ihxS3I1/dmQeHM0uyU/DLMcbxnR3j90H/AG3d7Z2Y5n3POvpRjRd
+Tq1cUbIuql4B+ToYwje8CNI3CO3Qx6uOn68BheFA6WqmdTOJ9+pHpAdr8+O6D5kTZhmyCVF4yky
6pGCHUvJ16UxQPHp528Rw/lhQusZIHUJB8mUGVK+RMXkTjj3rqX7WwjZw8YObZjKEULfStf0SfG0
ieD+OERJ3CwkwjYpSDFM+R7ULoMzhceq8h6bxcXqW1Mtq1KK5gSia/WtX/lc2eEXIyu1aiJUWj3t
o9a/7T2UMcAXo2k3LzbopXRBlQMdaheRu/5r881Y50VfqgUQF7rHXqngZZiybih1v099Mz7UmK3u
+ngiSijbO880/QfNTeurYzU65n3022Q71yJD8UgMwXgtJ15yQW7gm1TU059DL07wGUyoGtxTH0MR
FHs161TN0DkIiqtFsMFYWMIMwFSSSSlGj+Upaoitlrx6C5dljUUR6BDTre1TgiEL4kv4rcwKxzpZ
ZEAmpjTNLkdQfOUH05vClPm5X2TX/bbQcL1vQciPLXxsuloDk+mpRck1Lg1z30+WRKpIHCYM4v/w
I2SSE70y7pjyNIeG+fRR1JVx28dJsNF0Bhr4Me8Rk2gOVaS/0XvXYSqkl/kqsErQlQ7v57TFyycM
IkAqi1xSVj96XWG9h3mub/yhDQ59GEOCFwXZTMJTiAVILw1JG2+pzWHCI9rmRjX6gkktAndEZtk1
mxtjadQWN2+X2dWy3qfhacBw5qA2GPWMNk8GgYnfKddlKLS1GB1RXkMvQvVn01N8kLtW8Np1HK8i
iZ6lCDHqrjHUq3IBCT4tGuGQg1p2d3MWs8VJyOerzd/toxbTJPLDjRgpBoxWUG1Vpz1CBfv5U/nj
68czBCBgUkzCdRwC2+dBLe/KyGwCXW5B189bA/2xW2PuG2vljMFGz02Poh3Z15c+Yv5WmL65SyvR
HWyEYG9Uk2gTEi+aRsAQlWRKZ5/QWC1iRxKmKzDpJKsxZDupTrU06uD2ZtvdpFa6Z1ZGbXNpUJ88
c4aDV3q8GFf6tvlGB6G2gT833hlogO/VifiPZ3y4RvHjPhblVGPO3b5Y/fcl+lgXTfFX+5/Lx77u
9vxD/7682j3+dIfD9mH7codnX8jf/fy7Nu/b989WtnnLw3Dffaqnh09Nl7Y/3/p0BBD+li9STL/H
4oev+C/t9IU5+Pdf9I9P6nc9TuWnf/32sejydvl9QVTkv33etHAKXUb8rxTEr1+kDuZnX5C+55i7
P/lmx/ondB+PGf7C6QB2Ai4XwQrk4NRm0/mn6ZlUUAzgwCD1FpQrf++7c/l/OgU/P7ovZ/rpXvn6
w5+dyp8dwNPJWc6AJGz/fzoDtvFPA2am7lIoIxZ0Fmjpd2fA0P9p6TpoRQxhmS9I8fT3/j86A4bx
dFFenMv/xk0gzH8SWC+cryVX7LjG85vAtv4pqCC5pitB7zOX/2+cgv/Cefr6sKxJhf+pnqXoU/Pd
A/nLHb7caz9+wXePikn1WP72bNfl4Xr68m8P27+fPWvqTv9u40L2/W712b7NDzt/Pnj1sz7/re+7
nh3qsx/2ZcuXzkP0qX5ffwSopAaFz0d1fZ/xBP+vrmnr92n0/vtxYWGY/G/urma5beQIvwpuSQ6u
CJQlWZdUUTRFyyIVRZCcyt6G5JicJQjQ+JFWOuU1cs4ph9zyBn6TPEm+BjQ2ewCRtKbX2viyW7J3
G62e7m/6f77y2QCQrybMRPbFsNmfrp2E5efb/379IPYP3oQ/4EH0VKKm7BT2YUebT6G22U3HO8i0
TmKVTC2pCvSQ9PUlPNK/mElq6RDV8BBA4ks2Uhh+Dy6hsJkOwHYwMp9KDUC1pOlLnT2BL90kptDT
ICpUoXNGnQDK9/fogQDMKugudWYm7FgJSTbZF5j5ciNtOtqewuOpY62YaFCt38d9jJaNJ3+Dmn4b
knwfAz5CMwZDgh8DR+MZTpodtIAadZNZGjOiAphwgqTbHdDG6khlvBJ0dWKYMlKZ8kk13FHLsREE
j2YZS4h4pflIX7K9uWKQSL0NvjSv9Kocx2YSpB+DYq6DHhxhhpCvBXC3Ihr8/u1V7w+WY5KJCGbB
IchSDrWvBfQCEycpwrR1dmko3FfcXyD2IyFsEljxW8oklgNk7b2/o1Y6+KCzqba0KsoInXwpY3Jm
nJYFU+7DTVfDjjbTR3G5sOwRs5TZ82W2/6lUBd5fxqU2KE2iGXxQ3Of9gcwUGSd7JGCV/WKOqjtH
5iMBQ7yGhQ/UcswpvxHwTAZqzI3wjcDxDeYO4iOa8T6ypiLA//An2/v8n0IH09+d3aYmY1YXUmzp
q2jnOrln2ht2BKgOzdh1ADCv7M/tUOeYMWH3SEj9zb5SAL+OFKjl3ZfqCDHMTOUTlVlahD9IV9of
WzNSO/m7I3WPyiVXhwMBQx6pWN0Zy1/FLuWp/CURO0QFrHiEi3TihF0HIrItgb4q4WAWSlxGo/SB
UBJRnJVpJeJDAWW7MPC5GVUJYK+oOoI4OrCfeb7+1mCJnq08V6UlV8niWEDdruDR8/RBZ08gAIng
n8yDbuVirfPcoQ0MviYS6UTPVGwJkSw6ocD9EVH6QAVDnSZM6TAxa7/1/GOM8Eq2ky7rUArVWxjl
lIfyaCP2p3qd8hAEq1P8iUaf/5kG1+ny87+qFM1l9vnfycSsuKyph9VXJtclnkbnptihDLo3XZVg
7a1LWEDcN7OGFVLV3JdfBMELk6jgVOXMEei8FsAl5IGN48V2qDPRl+noTj0YN/VYNfP6Uv6p4XZ3
qI/Vm6xZjtX4jqsx9XX5Eq5BNGoYOPXlbab9clm6Okvpm6db5/8xzbf+R32qR9hqDfuW/Rv7h5sS
oSc6Ng/81AQOrYexPBVcOclbCcPox0Gk4ls1TZnzQpXDzdqwQ7ofMbrG/cTCm2MBYHuXJtMyU7ll
sfJbJNLwFxBwpmYl4zjcmCDfMQtyiYB3yclSN/tmEbdp5/dJi6NCDj/Q6vt60W9D0bBRM9zw375U
gTGbkciddHO47SC26zqagM2tc4dvBdQdyGZ0bVn2SM8lXCY6TwZREiF8L41TNwF1ICDZ/qR0wUmi
tnea6WQyp+yhk4rafg9uP7ZTFS/I2QjwGBn+xYDqSAAAB+W9w3W4JyDqCHE3YIqpRoj69haY2i6P
yxpV7y2lCrCpiX0z/u1AWGelpVITFchr3GQlrgDGbEfCQj4gwnxA/Vitc4ytKfbHp8LAl7sGwkNc
1z/gLZAU6EApXG9quwfxcieBbiYsytrlKOh6g1ltuYzTCWr1W/6b30JHUJ/8PPde3QQcwNqdErjN
LBK1AjiA9CjLXUm2qlVlQ350XQG0lAi+jVNINeUZkhD7uxpA/21EsSCSsnMtPSZVk5SfCNoaw+ou
OC+6jxnFJs+1A7yB9stBAVpXQ/+es3X+f71gWM0z9FBZs6puaIELune/ykrmVEmUHQbqQaEDKzMr
xu9eAxXK9f7lncDmLOPZ1KrN1df3OcszpVlsENKuRG+ymfpkqVQH1mngwrcL4H2aOQnlkLYq+/J6
Xt4pU1g6Fbc0V+tLdqjHKuFVb8TD/nT/vHTUQCKf9xf07meWt0oEtLvUVwSRKqcm6GbKTcbubbp8
d7woIwxQcCe4I2Bkjz2UxHPQX5qs0UpJjzv4yuWvOi+CE5UsLCmSOPaR2B+f8uG3hzJ/00vNkLJz
KGB4A3TsJcE7XQ2sWCaJ59fY2Cmg0iiKjNuiXIwXAI2OBX6D7rgMRmXO9OWRuoDSPMX/0T42KR1g
L9fRAeZJ8AQrPfO0WXnWb9Q+XCfKJX+fbF3tvO0SHJRfr67/A+e/GwOHOVIIoHs3Qa47Y/okUP6v
Rhc4r6EA3qCcMDPl0upehTYCRoXNfxBsVTB9p7MHPUtvnaRoRwDSwLxyHDWJ5qaTMp6h3ZydIG3Q
3Gye2xH4rU6WKmPILgHBZxnEwGceJPpN+nmROsZBq7R9hdB70EiLtrWvSrSdnJrG/AeN/fkyfaqy
VLddQxLJy1M47xNtmSQLpAWNviwPzBgjGY7rRvu1vQlj+jPJNUtfbi81bbeOgc7gvnKyEnLATBCX
7rEAGmMHDsZCGUKE9DKgr3DflQmghwmhev7Fl+7ZpIERoUTz0VmhYs5tKCCF9zpzFAyvIPkL9z08
VfRVci84lLiIhqpwinOhRCfM0BTz0vVQsDLLXxRRnN6qhaPAEhMbQwN4L3SSF9rJy0h07wzLX/QS
UwTZzIqA4DJ8LQDxozSeQiaMLu349LW8UZoot4dVwETQx1twZiWagi40RnmyRkkxlKhZIn17x4te
ocTVfEkB6NSeU6UOElHhJZLNpdOuGdK+cF99uEJHpeNW4S0Sf7pk0RhJYzqBx+MECFeoicItb8aT
CD6ilZO87UgkGKNbhbguYzrR6UiI+E5P+eWB7bcCAr4zxUNtdZZYFYZJXHk3C8qPM+cSy87tZ56f
THrMhZ3jOe5pyqPHZpWr/JoU2DGB9wHOFU259bBtxDJbyURkBCJNcEFpPGzESEsEN5HO3HymxFRX
XY8Ibi6CC11Wk9Y/uc3eElCKZhJN45wjJ4t8IJJLr8t3IzXRUzeuDI+xTdwexvOV8iqdLFTMKhZY
aLt/KNGwjncL0lumMMfHmEzaPlf2klm7x+l438Td+q/wq5Xyulk5ZpeXAEp1kSVFp02VhjpR2Rg9
yVbLKjSxPzxf5TCyXpqYd9yEAqki4hZdaawGKWEiNMd5ouZoFWWkJcojF+pWYdjnMUtiRUtypmdY
fN2mnrqH39SWgpFw/nuO7kmMxL1NlyZxWoAkfHRLt30GnHba+8oaa1Tc7SwSLnXdEflqgHZL7Dgp
eX+IxFTYO9Rqjf31SfGwWtr++HwTfw9jcY4RT5H5030Ux0jhRaqkMTEosTMAoWeR03BYYbmthCJR
TLxEErBIaWCA3YkdiWaGqAjODR4Cq2D7Qt8aDlV7AsE+PjEsJ26wJOCCXCNOMlM1rXi/TsfKGUiT
SDZdYz6qFk4PipnmbaCIZ0btmT9f8yGlDwapaewoQohdbfmooQERBT8TiWHqE8zkmnyOT2Yz04r0
2Mzq/0vdRBu/IBAw490M5Uzy471Rf857aFWcKG5vEiPAkeKOV+dIAN3q1VZ9tNUhlOO9VB2JQk9N
H24SElaxXrIo8UAisw3lJ2jm8f7+3rHEdpFH2jxBuh8e/ZYbhPFm3k7twWvBfqMD4LsEEgOdAkCY
o09rY32doqsyd9tkJbwLAnNeS+tsLzWvy7H/XTtBkFH8IRv2P86wMcYArFiHlID32EVmb6zMz5yw
gJPezdDOxdVcwDFC59kshn+ez63FVIGygCBGmChC9wMjK8HwvHQPTeD2OsEaNs1CCdpM7QshPUxy
p1N+ZhJlwigzwRAtgwzzJNKwmOPjk4wSNTwM186Cc/pH1L2yQq2jNYGTO0PzFbxTLuQQ/ezepwfK
LlUBs3ivVhwa8A6VP6/neCUDT7I4lhHuC/jPdRr3PHWWl2HntT/b9bREC20BxThH9/1i3hSJgF0P
lZOok9jZiES5ShsmIjHwirQA9mw6uiwx6o+a9NTc8tAwlEhIgbC6d21awhG/0Cu+kQfvVvurMU2j
ot+mLS4PJVzRS3RuNBRZorXrEnPbZrVqhPcis78oFSq8Hc1rkRK58uu5am5eofdKfe/ra/WzaUq6
eo/Sn7TBCivLYu1jSXCMaILcQlc78HCT/dbz00E3D2PdIg6J/PsHowsMhlseK3lIQN1ZgYW6q5aS
BB60kcgjnpeJyucma/sCHuMT8A8ivJpVxPdtWLIf0pyet5aPzHSKum9f5YUlRvKvpwCfpp7vWMqP
5maRwhFpERGGv/HaoUCisrofVHCO9QLxf//+j3yh7mmZzXTGwAabyA/3Jebsrw1W/L7Cqkq+n/EI
b3/g7QcrxOcbGjbFLdSibDtzjIvgaQmBb7xNF9M0+GNwrRYI9gxfHXN8dPj6QGJ651yVJjOs4x2L
JPCSIL1E4ouhl+pVbF5N5ka9yvPS0qsjieobArMcEeLhFsoCUD1Uq2LuOB+1aLZC9TPTP23/29p7
FY+zRJNYq+xP/wMAAP//</cx:binary>
              </cx:geoCache>
            </cx:geography>
          </cx:layoutPr>
        </cx:series>
        <cx:series layoutId="regionMap" hidden="1" uniqueId="{BBBAD067-6258-4E1A-9B44-8E8C7A550171}" formatIdx="1">
          <cx:tx>
            <cx:txData>
              <cx:f>_xlchart.v5.4</cx:f>
              <cx:v/>
            </cx:txData>
          </cx:tx>
          <cx:dataId val="1"/>
          <cx:layoutPr>
            <cx:geography cultureLanguage="fr-FR" cultureRegion="FR" attribution="Optimisé par Bing">
              <cx:geoCache provider="{E9337A44-BEBE-4D9F-B70C-5C5E7DAFC167}">
                <cx:binary>7HpLkq24suVU0k67yAQBkrh285mVgP2PHbHjc34dLE58kAQCAUIStN40ago1jhpJjaQ84tx8+ams
+2mUvUZVh71BEgjJffny5fz1yf/lqX15HH/wqu2mvzz5nz9wY/RffvppeuIv6nH6UYmnsZ/6V/Pj
U69+6l9fxdPLT8/joxNd/RMKo+SnJ/44mhf/4d/+CnerX/pT//RoRN9d5pdxuX2Z5tZMf6ftT5t+
eOrnzrwNr+FOP3/YiK597J4//PDSGWGW+0W//Pzhd30+/PDTH+/0vz31hxYmZuZnGIuTH9MoozSj
cZQmKMPZhx/avqv/1ozwj4iiLCNRHMUJwSn+5dHnRwXD/zafl1+u/tmE3qfz+Pw8vkzTD3/7/e3I
303/tw1i6vPvr5/3b3Pd7N9f7qffL++//fUPF+B1/3DlNzvwx7X5R01/3ID9+Nj9vZf911Y/Rj+m
OEEYxVkYxZhEv1/9NPkxDuEyIlmYIhInyS+P/r76/2gyf77y30f9YdW/X/zjiu9v//NX/L+2LThg
3f1dG/vXlj2NfoxQREMSgtlTCgv8O6OPwh+TMMRZQhMSwW/8h2X/p2b052v/m6F/2IDftPxxF4ry
P38Xti+jeuyWX+zvz/z8/+9B3/1fxZ5/Bmz/tU34fw/9/8+R4T+iZPFoHsv38Pqb4PD3W3+JKn8Y
+vei9PcAvn/++QOJfxOz3+7wt2HfMf5//Hez9Pp//vt/E8vjL973y6iXx8n8/CEhP2YURySLU8A0
jJPoww/u5a0FwkuWZRS9AR1CNI0genf9aPjPH6LkR5q9gVsSIRRHSZJ++GHq57emGNAPJUAKwjRF
mMQAf7+8303fLvW7lX+PwX87/6Gb1U0vOjP9/CFFITxFf+/4faIJyYA5JHGGcYgpSUJof3q8BeIE
/aP/4sfUuqT2nPG5XTcxfRhGfpOKYcjHPnZsEVps2nrYIjuYfYrlOaGjvxns+LmZB8skdvNWe/O5
71NyVm6UOdz6IU2fY4+ap8jQHeZ98DokYdFEHMNzktcZWyRZcsgqTSXz2UPojBIMV1UeNA2/1G3s
mURmLlGkzKZrfXS/2qzZRxrbnK5NdC/8EFyhTH96PzM6tudMin096002d9m3mcqRVarbcOXSPake
bNrMubIz36xmWc/Ep1+MtPShXfsCj2l07Bx9wa2gD9b17VWA5pYlb6fxONlT3EYTexvzPjibG3wM
+yn83mNs+MKShFSbaOiOw2vthrnoelXtFWrJwSMTMMdFxAbXZTdc2EvYJrmjs9kipQoXB/4qbKOy
ipC57u1MrtJMXYkWRbe+H6JbIrpPVlSv3TDVW9rX7i5MtN8EUz/lZmwLYWnPslmpg+3NK4L7li4d
fK6m8a7tDNa5qcWrCkRwNCmZ7/Awm51cO5v3Qeyve2F249t11b0MYqxvv3cCUlSgTkQb0vQHUml3
zhq0SW3stqHNrqsRZ0wjG5dNtr7Ea8Tztc6SHcrg8ToNctmu8bZ1kp5Fm5zsWH3N5NQw4by4bikq
GxMtG4UFLqMokEwSGZYx7TSL3Y7w2B+UrsXWxvxOR+mVsyMvJrIKRibU5o01JQrUbU9bsUNhOuRU
B0/KY35w4bKXbtetvWJWnFW7iGOTus/juk6llF1YBNLjPJVJ0WWZyY0L40J29lC78InUjWFpxO+q
YcpyK4+RX8UhW+k1oa7d15Th1M1MJfXXuSdXbaO6vHuhNUlYLD8mZGqPY9b1LED1lHuUnRDnw2Zd
k2tVDcEWreKqM17vGosuXswur7G4TeORsywWTLXBo2yilemoe64XvjcBVqzzm6VZbpIA18x2JTil
b1Rz1fBUsMrcNML4fKz1VM7ZELFE8k8qsZ/B06MynpcyNrIUQYYY5mbeTOmoGO9hmSleG+Zwzypi
O4baZGUJDimLJpXrZSwNmaN8dbJmgQte0VDigXJWreha4u6mW7Pw0E+vOBEzgMB03+P2YUrdna/7
Q8JHRsJhKJUK10Ko+RnTbBdJcoOsvRtWVWTUeNb2AZvCtskXciez7hTj7nXlQm0iPB6kXLaxCoK8
Ws2hVrD7JA7uxuk668aDp4FjiR4OjW9bNgzaMx3TfSqa+56mho1ZCm9TxRtfDfmip6+N6r+Mcy4H
RhG9fxvZreERd+2uirqdzNMG3/e9y8oUoZd66Itm9myJ08IE5GOjWVo9kZTuovRJG0LzsHLRZhgD
MAKl8gFwpqQ2u8tEEWGasmZYiymINeto2+W6GxqWqvBhCofPJtAtM234EdcjU4OkeUtly1YVzGxG
lNVT9LW2oin6sbtWY2ryzvaMRDq8Tl11wzOyV+0oNl2qonKZUT4SW6I4PEUZD/MxWJiWsiqIcHEO
bpqVuE4066Upg7C+ssMyMyPsZ0eqmkVrcz3a+nZ2K3OZu1lacmW8fNYy3tAgd4u1u1k0Wz3Sl2FN
7lCrj0tjjlE3bOmSfavDK2zmbR2Iom47yaJINLl09EkN4nbsxIMhyx0K7HHx1ZNVLbOcFsqv3Zvt
lauGJ5usZiL1N46P27b+Nvn1G66zG4sHwmqAcRHElpnqQQe+6HX7itTy0U122lbxsl0xbzaBGzYd
ro/B1Fxpwo8N1/uQunJJ7GHsCd52dbLmKsRfefqq1/ReJnS+W7z7KqJ9r4YELDWpt93U5Ynic45H
s26moa6ukX7rdgemVkZhOLK4F0Nep27JA4rGnLar2WR0+apnCz6CtH+h7sG7oCAt+F/m23Ily9du
mvvc9YEsZUWTwqam5Kpn3GQur4gXeUuaXKSAsbJa1l1i11wnJm6ZW8CbXVWZwuC4O7bJqA96+LyG
qzrO66COVEm28rnbdZrDzeNhYIuNNJNtTMoYN/5EPKByhQgteJzjIUy3WFaf9TpOp94NZWoMTG2V
FTiwLK20627pUcrGTiVFKOlhiqahqJLWsAoPnyXNeC4gRuWhmD/FHFbMGvGp1lqymAt0a9yASukn
X4rhyQhObzW/DSa4GFZDXYyhyQfPIRYmTciaUNx57M9z/zTQPthYf26RH4qBLIaBr+kDakN9CFQi
S9MMCJairKo5zGXnpn3dq31a6zR3OB1zIcIpH1sdlLOZTS4nVxcu0r6oQE3Z1Ytpc6Jlde767qyr
UZRIqiHPNG3KyYkRZmZlHs1rW2YjkI465dE+ASZBhHrOlDNHXalCU7HsBuEVMyh7cI3Lp74lLA4a
iAd40vlwi6dgPXczHo+8abdN1QHOjWW6xp8byleG3/pXFvxgQis8SiLWNP0M2Dtu0cLmql9fhahK
qdb4QCsdFosY+jLkqTwEhuJdWpGxwDMt0oSEn30yqX2YhPtmGkSO4nj8pHUkCt9wsh9TOh27NZAw
y/WZVi0/t0GfPVTd/AlxEZx1PE2n7o3WIEvuY5rgc5Ks+qEfICzQxePT+ymt3EVpcs6wVqXD4ilK
B3rBS0PYPK16l6Ce+djG1zpc9WWdqdpnHKBtWYZSTFqdwWmCm3aKghue1i84pe0BMKW5gafPdUau
VbDUW+PagPVZ7OCubxdxuCzMpzbZ+qyj1zop4wRVZ5SM83W6RKdltuARoicpIw7N1w6lm7QNptP7
WdIDDvhmOWV+OGvd43Iw0aaVqsPgtaQ+4rfD+7/3g+6WGvo3/AihUBaZCioAScSPMw/gIA0/vp+m
EwXPXZLoMqo12Hzv8tb63u/X0y5YLM7/OO69fXy77a89v9/x1/P3f5EhcZ6AAPqbW7zf7Pt02gaM
AQhnPYf0umlXXxpayYuouqxY687cmr7SxRRF8Z0ZUZJrheQD8NA+Hy1xH1vqMUtmXH+2IjZACqT/
YrNQsE6O8rHv+VfdIPSts8FFtbV59pU59m6Wr977TSsqUjM8tXkH7EAw3ZwsGTPg8BxobNrDHzyx
OUlmzsKwL13VR681jveODNWzyKJrgYLuyY7dp9o24aNAw6uoMiBTDYRmsbbuswsUYiGS9ac3M8k5
vOoDsNk1DwPX3mvvITQ6hW/1QlCh0tZfqKVD2VdBf+O1rTdKCnndJTjeYFpXV50f3DbJWnIagmXY
4VGnR6uN2rcNTg+JBd+axhTv2yUWx6Fpql3iOnmaiBO7plvbqwleYqtE1p/BOtxGRmK+plONS9Xg
8KaaUFMu0maXKgXACVGl7tzcBDnH43I/x3jOgZ0GD67GAauFnj+5dl2YMFX2WchYsaBe7de6WZ+E
T8U3iNj3beZjYBvJFQFzfwnTbpfppK3ZGkGmokEdZsh8k53CkmXs+/Lj4NMwjY1gFgd526RjzXqP
t3RKlpe26a7e5LSnfm3vaTZ130wVfeuiKvwKpK9lc9CLL1JPnk29XT6hfqnY7Cf5cWwGk+texPcN
XbO8DuPhjjtriyqU/LapM1GaOUpuuonGZd2k/noJgWEuQzOdg8SprZOov1rStt5ZY9WpRRPZkcW3
R4JNsm+kVYdMOnRYbdXvZRahowe9fScFiU8QWJdtaoGRIEitN8SZ4BzhWWz4Stub1WdTyV1nLkG/
JEWsCLrtcdUWadDze3D/KM8GPj8MHqA/CDz5yAGjWBTM42ecQGYYO0G/YD/VjDSNfaSOQ8AGdJPd
eLPiOn2eUnWIJLav0xCVad1qzuZlZaTlUrI2Lb+vu2j2NkBEMEEoE8hxzkjVbsIZahVZkB3COPXP
M9fA9TX9JoP2S5aS7jGNYs7UaKMv4EUTU5NoP9O6T9napdFHbiGyBl3UPcRzB0igHblLA+CkidD+
dhAtKaK56y9JHdtySnl9E+mo3QyDBQif22yTJhJdgcWgbRyv60kZ4naVTP1xVdzseRsth6hzw4GM
fbgHjqmPqajiXUiy4eTcTLe+Hc2V9LPcrlUAeV89jpvYEHTtpjoCWK+yGxHwurRqVbciqU1RZ0D9
g3gkeWQXej/qZoScZBg+hnalzOg0+RTWiWWz6/QX7oEQr2tHvppxetSmt99G1d5V7Syf1WhOwKzw
i5y6rU/xAjmPXfKONkYAKN82GQbJoH+M13SRDA2SASoizlZI4rhIqtc3xYH4Rb0gHp7TunJPDQke
ajeTRx+RZ+lG/RWM+lAjBdT5jqd4g51XG+eEvO0sQZs1GHgx9zbbOacgS7GZuOmTQswZ3s7DihnQ
37ij9IJWRy8Q5IAsgVhTvp/acEAHOk7fJpvErKHTdkRVUMomBGWkQtPMWkmnvfQIX0jVmKtshI1o
ki8GUgxvOlSqZXFgepFhug1OlYrXEw32qQ3RtbZ9t6W263OTDtWlJ902qggHj/ef08Q0+SpxtAsG
yFDT5sqNKL2emm9hUPGLCWa6lyTizAyDuPAly9dlJdtEugmoVTKUhGaqRLa2N031Atlo3vtwONum
Ty8cR9nGJbZiFjItAElzIr081ro3W8erlyoN9g0Nu4tYbS6UEtdBX/eXhScL5LVttJmAfOFwkwiY
Os0gIAd+BB7YKV6MSfOSZsPOi7E6zX48V7jtTpNpgpv3AxkNwKVDbmfovBwhXn0coqUqw24xRQv5
KTCGpAiiRuxAAwMOFkX6NpoQi5LhUeB12pNgXgNmR3/yVjB4enIUtI8u9duBjq5USRifFy3xvqnG
p0D1u0ar7EquDsAH+ytv8TUZ5uGUZqS9pMua95pWZ+5QeA6nKq/t6DbaNFNOIdlmIuId7J2TBYgH
eZ1k+DwoN1wa4ucC7y3sQinA6y5R0gyXtHK4GFLYgPfT3jt9PQAdJattSyfXoHjvy/sElIBldjvg
WbskG6ctnR3APAmny0AtLzxa9MZbLQ5LP7zJJHq6BHXgczQYtyVxhHPgypeZOpxn70syAhc9hIl/
XlCAzgkZitE1YxFMb05gQrcdNG7yKdZN7uTgt+08N5cwFuOe67hnUdu2lwASbahN0qsI1c2uWSD7
tTvfhvzSNcFmxJXO12SArUd3K++zjTFrkoeeJpf3A55gF6XxfDPqMrI8vjFWd5coRrZwASgY76dt
HE9H4uMHkkldrm8rls742tc8PFFgG5uwaoA0uPbUObIw7LBmKOp4Dj3khcexvHSjHwCH/NcBuGuZ
/of7Ipw1LMAoD1BDtnWC7E2WJdWVo1nha1Coujc0iIKGXhYS3VcB7Q7jDly42vax/zT349XUY54x
CEsxo12vt6oGNatp7QWSAHuJakv3iLjbvg0LkCfBXUfAyIOvgFQnV2MEzizm/kYOA2dDqvG57+yu
tfgxFf34mQvI3r0MBOubc89x3bD60reDhl9XCiUkq2ODTy0gEyPYXaVp220wRKz95EHLskBrPk+g
oDFTV+tHrkmXg1QIYma88lNAgyhvHeH3czOTvK0Kw/3nQAl9NnNTsakT/cfJTUMeNRl/iFV2cAlR
TAyE3sHCqKJKu/XGLxOgdH1M5bQBvgJySQO1eSTs1ijYjzd19mDqsSoGW0EcBYEJ39B+ju+qpreM
E4123AIYLcieKhrcQUgd826xbu9TVB/4nHwhVD/LUa/XJAlUAUFOoCT4FCl0g2Juc28qyJHszTD7
5k6NKCrHOIkKyBCASyJ5WJsBgoFZiqHtfMHnaj9loWeQQk5nXrmthzV+Mw9IZiLOC+k7UqAmQptM
tiUW8rFzQcuWOXhtoBy8ja0ED49A626WsORraM7LpFFhMkXzpQV+rFcylYB3yRV+O7z/60IB2VwD
GfZci4wtNBvLPo3SHEz1UaukZxrw6opHahuiVO7U3EQfDSEVo61ajtL38kqIoWVxahFbXCLyRmem
4APIolk0XXpFn6chIaAdJGVTRw9KTbvEeNDKXPfSeCCIODaQjnNvt8i5Ym2buzh8gi8M0tum0umt
qJtX30anIZoHFnqY2/tlvqxyF6zBlNu6Sm6Dt/465p+St7lmCtYucz1mAScdwPSllpPJPUUg4q3q
4IFw0uSk5Oy2uDP1uT7MxDcbkFjFLXzrEOZtMgSfhI8h2RDt1vpu2I2++9qs8XMTkXGDhlkzBZeP
s2mWfLWxPgNI1SwRWbVvXDyxrMbm9v1g8LIfeyTzQEhbhPE6XgcgbhauTuaNqvqgsLPWu0AgdAuK
3FZrZfMxEV+5WcI8GLW5xq0GyWheq3JZ0Ynb6roexv0ydfHWTvUOJ3G77celLRZ8RtUE+L2olPU8
PsdgiJe500W4Bgikk2Fkdc2aGi871DKB23A7Zr6gYIb7UbRRsVTcs7Uh8kaCgseiVKkvQSiyoq7a
dNeSJzU29b0Lgam6sWrzZR5Al4GkJSZYsEWG9XZ0awrimJU7sMFh21YeCjUj6Eh9D+yJVsGQYx8v
JwRao8GezZDt2KGiJahjjjmRmiNgVFBGJpmvbcu/zS06gq12XxpZgbBada+xrIJDNXFzBamnyWuR
QlECxELILWD5q/hqrta8aoJ0NwdDd+j5TdhUIveBeOZV+miW+KN8o0ETb27snMZXegB3SiFPDVJ9
9mpKGO7WFTQWM7EFtraslYY8z44sC1V11Q4N2moFn6QsAehrAmJrpYnYUPIN+OWaoyWtC4mSXUrT
o5xkva9kfSPUNyEx30Z0csU4QMlpXkBrtab7Gtv2o1nfKNTgWI8iWTSJCFmYpYopSkvXjyDIIeD6
9aIsixufAMKBZqrSPgDTXtyNB/E1nk7ZGrXXQ5LRax7Yr6qDcpioxAX2qqC1qp5iDcpPYGIKKQP3
edOme4s0BY64j8DA2aCBDPt2Fbth7TdyjCE7H/tPTRUGoErzaQPJZAD6cKUY1f1XwhtZ0D6ELYOK
EaDeU8eBeIg3lS2q+TbpKaj6AxZQwbKe9QZKd3wx5jC81RcS65iSq9mOftnE3EhgjF9s0PcFDXqZ
Y2FBBtBZLipMQRAz29UqwjDI6Xk/X+JWDXsIRQPT42Y2CiocWJ/6oZ3KKti4uVY7EkGFzyfqejBp
k1sSTNtAWCgbZGuarymvDjVJC87lc7XMMlex3mqACNcPYd5NRJdzf3JIFl3tABaD0DENEnCuouxh
2cwRtWWoTJ27rHuYrcrXLouZXb3KIfPEAMn+CjVDtam1K8z0CukFPYzTq/KZOIdkja6HrF/2TV3f
Zk7RneDVpk/sSUeQuTfDDlEyF0k9NPnoPnrXgqg482sXUBYkCWQbXFyNLf2cpQJBOgx1FAVFEEKW
6Ogzb3PnM5BZ3dIfew/lJBv3u9QDajEsiD8KqThEfcQmOy+HLKqavZ6h9hEQ4GMuhHwJJfOhhkzl
kAKor6G2h2CdyEn1uGh4hY90mNAWdK0OKpH+DDsN0VgG8/XydlDG71Ptpg0yy3WDhS6B7S5vhaHu
KBv1hYACCoYjoLhU0VMS6JxCinmz1IbuVVx/akgnDqMwezxLCPB1W+/neU6LuK+mEod2vGChil4k
wdYG6iOaAqgaQoRvOl0VS2oZeEy9STOtbxo3btolBGkBpONc74lJsiuNg0sQC8ie0qc4lOs9qdQV
tibNF7zgTY+tP4083IGxJmyIcLzVywr2EIW+gIpadVRoC5CLNt2icYGNO0eZ3sYrRRDYW5BraXxo
4GO5XI4VaHsiu0OrhGpzO0DtTn9xJBkOawQKhIpJu8GSxEz4oC64E/Mxq1EASiLdebXc9c0y3zQt
fsErqDeyVbu1kbdJ515TpKAbRyTvQMsoE2CADEH1juEsioq+OptwJddN375qiz8BH5VfQD3+klIl
oAoUpODeybo3k/XAXxUkrTPuDpqDJa3EdHtIdSIWj10DsWrKtpJSdxsMcQjYOGCg8UA6wqiDpBzA
CgJLWlXdHkWZ2w+yfuxGsqGQ04LWE7LOAgkAUyJXlrTi3IYqyheo9RVQeOkPGOmCdOAzk9s2Qb9u
VxPxzWAznYO7y2LpMS3Qso43UPGuWa0y/WUexrSIDM/2URbyL/EnyPCHL9ks171N06AY3075Yp+T
iCQ3HPDz++D36x1u0wITne0p7/iX5ivq5+xjp+Yvg85OnBh/fj+oPvHnykh/DtsaFy2xoKO9tb43
hFBA2GtlgDkJcYyIjG9Ay7cPeAwvU7VaKEnDGfC+L81k9Nm21j5IqLiyaiTN1ftpjwPDwEj4SQXE
PoCsCYIzj+rje2sSEp0Ta+JyAZma1WtvzmNSyU2XBOHNEElaZJLyO3jhNOfAfR5Il1GoC2HzuY3T
lmGJh0fk5ANfoOY5+mrXrE0ChTY1MDJiiCay3+sVvgVgmidlTQ16iQHdody7CfAyvRI65ym4LQh5
81kkY8cZXVvIraH23LuUQlnS8n2W1VCO8HT4CJ9PVBunx6R0qx4/Spw0ZbyGEXyRAa0hfJiSZxPk
H2mExo8qhqKpBFns9N4qsP/UjUpfz14Oue0WV3LQbrZoihSU/erhnof4cV6xeqr58DkYV3IPZTq6
jQP6T3RIIU+95zh4jJfxT+/g3h5RqezXDihR5P7XOQCYfZ/D7+/wDzu8T7Jamu7XtzBJ1x8niRWo
ONT8LxLOZLltHQqiX4QqcAABbElqlmxZnr1hJXFMAuAIkuDw9a+Vt3HFtiJLwnRv92ls6Wyj1A/y
/rmgtLwF3uu/b/594cwxNKjQev59y6gzl5FN/z8i4H3/PNWoPCvVB6d/jyBlTfY8g/pC78/4//8S
WVoQ69Cc4Eeeg6yjeuLuY2OBX8jo2pd5+u/Z/j1CqalJYDkH+3+PsBnJz4Ajv//98t+X1ZPvdevD
lRkxNa0T42mIpIVmC53MG7mBoYaxUyiwhD9kz2JtyrRY+LqL7t8G67wcx2CGHpNH2bPsi+w5HFPG
V9jnuZhOec6HJKhCtNdlM0PDGL19o6s+HcvRbiQf4ZRNL5wEZOtp6I7EdC+dHJ69HMdmQX5Tl71N
1TqAmbDY9/+aii3bZhmaA38anPj05qlBu1ENca5h/oXVLyL6S12sn0POaVz0OYs7rMR4DdsxcQw1
v1w2cMWvC6d53Mnu1WVd3JQgNha/v/XNwOIq5zj082o61apIWTe1G0Mg2a1eVu6Fh890MCxeMihx
I/G8uB579LTmLZC13IocoMXQq+u4jqn15ydVZQHaYverc+wGoyY4wS724rGkB4VTxigYlvihK0oJ
82XO98IKvhNls+lHChG6FAqn5SQPK6sO84Czh0Kuaxs0RnVYvZA1WjbzSAv038NwwEp+0MT8peE4
b5xnLNr8nVtRpKIz6ROKPUIMU5FwuwaHpp28hwGC97Es+cO/73glupNYUJtwGCbB0P7NidFfLlCb
MvPJkYiU1lPK0PtVw/Q5Mw9yUo9xJr+Le2VoQTfArcEUWmuoRSBZzr0tfPjBUVI2PpAYi5GlFEgW
HzBA3E6pr3kXz8L9KpqKPnmVSVius9tqnsZmW9PuLwppkCzllk3qh67mLWPNZ6s2VdS5pJ8OU5UX
CTTpDFXd/IPicF/N7pVJ6lIdwnaAgmhN6+K2g15RQxT3AS7E4bzYtF78YI+eRmYNDksSE2Ajg8j9
WMpsTvRS/jLaXAczdUkAMCMeg7imdIh768PkKnsdC7skc7b2SS1tGWfT+NBGHuqsSB4gZsqYBPyN
GrizM+ZXqnIf75zho/fTmss/WDZL3JMiZmTk6BiW8DB0S4fC9lyM8gcFSraxn6URMWyT8fd696ZL
rmu87eakAjxcFGhrhlWBg+vatFaDODG5bupp5ckQDc1mlpW3BWV3IfDH4qmYP+k0d09O548QeeHT
Nj1P2hFeS5XZpAgo1hHQdFA7bgvawMblWExxp6GJk6rYe/n0yRtUD1m9HCtFdpMHkTrPN8rdjYyO
k82AhnED8ySLwRXGoPMGlB9eDhtx3KKUeSmKdtMWQTprU2wbEcFtqaYEcBZMJqsSWtMmBaID2SOc
8LF3j7CMd71sAXd4+k9rk1VKmorVvgJr4WAnChqzYyVmfR6W6mPQhj15qKRBbyn0glNXmCRy1MVL
g6Eey/mlodDbo5HuyrLY+WJpoXpBxeg0vfFAu5g2WcI9AGHtRNF4QJZ/buXDtBqzQY4CC6sSx6z2
qtizmDB9wZ9C1A8BUJpjQLI+XrUVsXTeRkh9Q8IE+2PW2liQCgc23pQatJ8Y0pGNFfLX6MRXHbR5
gh0tipnyyK7jzTmaud4EfNApcLTfywxzh9fE7GrGtrOGe9Fr3u47hxZtHqrz4GMazX5/pV5XJl0P
eYawEUwMNLOxO5V2JnHZ6YPul+XJLfo4+D1LXdgSNBI629RYqxuNubCyMoVrduyrboHGgLqZNvm1
i8aL6iNACUH3afylAf1T70KH7mwO5dUSb88CdeEUuueSo+flDSZ/HeSYuWUR92P13GdjnXjVpOBz
+H/DCsdGMfsVzg4/dqzOY1aIajcId7BTPsaEBruxkFDyjA1R2WB/HMvflRp4OtL1nDWgWVRxJ3qG
Loj7mGg7A5nIk26lPxDYAIsVER7SjHA/fL5taBuvrsfbRRualn10RQHn7/Tq3l17tGKGKgC4wVMP
ai26dLacbAtqlphDwwwXjLZ+du0y7jiZv7J8z1xDE2yxJBZBPcMJCO8wHEZ/chDKCTdB4kfBdNbL
2YTZiQyq3U5B9lZwbC1daWQCQaMU4XfEsh96diNOumqFFztvq3VBk13c2NoUqe97Fztk2B1kH4uZ
zQ9C8iv0CfUgIfPKB2g25iQmadJyAZ1FyabIoUjz/j4fArHHFoH9t3zMR1MldYGyuiTde1/anyCf
kzrCkapUvqk8v49tIMfYDuTcE/1OsoGkbaT9tGxxSE5yTanKn6p5+lRRhS2+XHcBp79RZH6s7MDq
+uB58tTBadv7ufvK1jYuhPmb1VYkBWSY9rvO7C6r2t9Z+WepOghsjokkCua9DaYiXub+Oyjtxo3X
ylMafBFdwHzMJnZeyA7CT+fGJ5DMq+kG2d/t7chVUmd9Du3Xm6bYX4R/kDl3NwJi64q9LVlWU1TJ
HX/eehWw1v+/p2b9aglknX8P9lcPiqoQ5/+favb9ZmN96zb/fvvvzy0dOI7cGNiWePY5mNwJpsOf
6f5S/v1ITiEBdznku///gkeBv82Vd/33EN6CcwYlSuPy36vteZXFbIG29O/ZA+UtT76LcWyIy6Ix
iVheFdscQMkickDTOvquuftuM/msSnPVoGnkko7t8t2LaYVxx4s4J1ieecCPEi51PNTNEDc0lDuu
5BSbyod9l+csGXh9y2vzntXqM49sncw0CuB0JmYyXzriZ8/DiLcV+Q103CVr1aQgok0KmlqfdNHG
GeTUxyEyKavLT3j4Hyqfb+gx0iw6wAHRiab1AK9CqsTNPg7MdODgNyicmreWt6dwleQ1JED7WBQ9
iWBLh+Y7ACddt2xIG1p9tA3IEz3cWqVepBGv41LRNMjzz7lv986WxyKMknyV3rbV9tbK5TYUJXBL
O/0a+vdm9qClofoK3MGtjMW9d+elCFBUaqJDHqiDnKYhKeoMBfM0x5kKJbqsMVnqodrc/8EHo7eS
wiOMCIyHrnd7DvOg8MxnDpwWih4+t6Avsa8PQyJGBvaUwy/sFTCvdduoBkB5K24Q47/83n8XQAQS
B+W3n30Kwb/7E472LHL7TXJ0+6y2X2tWdklYC6jDU/Yy4sE7CfE5KkFM+tFbVG6Hjs5Jv+prv/Lw
mcOBSPvRR3+vyk0zq2431u61ZeI3YSgT8b/4hkbtptDMPg65+U2IBI0h7S9VT9kO3GEG6c47myAY
9xlFV8Hy56yG6Wpr70uXDKvOoV7MRBvETV8s2zBaINgNS8ID5cCV65R062c7k+9smlHkUhpgcxVV
wu4gV0MEnHmCJcgKmLW8CD/BEDrMjgWukw+OEdqalJrvSNCd+d2MKpn3aKtab+7qaJGDhOQVRAIc
yxByXNzNbUwrpjZLKfME+FCZjlVN4nk104lFFcoUOAxJH3oPa9S6NF+8aRvQtgBLOwOlpX7iFvWI
ycxjPANN3SmALLhR2INUddd6py8h0TmbwryMnl2B9dYvYVAkIOFxLpdpVGrI49bWaUWzd217kyrC
3iO/foIiROH1FOVmKNiJXdjQ3ljfHvxqBFGk1RPEytMamNfa3/UtmMm2Skzglbt1Li+0l+V59Ptf
iCd0VzJN2zFg9SXL17jipr9mbmlvqGA0i9RV4Kck0vbqVN6cUfeeIe1uXUD4I2d19QzIo8TkH3bl
IudkDMMfjX7qiUMQoqZ8rGuDtYi/UvBxT6bmr4jCIV2mNbyf0uZFYJfvo4Rai4q6e/ZrvZ7yFZEG
NBoyUiThOejCQGP6eTUcurw121ogmyAX8eyKpKBAn3PTwpev+k2J1uQQ2iczzGQ7LzWD8Cnfppb/
0a3+oxu/OTGB6Ec/eWWM7Io55MiNXEPPyURGjds6XcjEwNbdVr7oLjhRD01vPpq1RiAgJ9uKQYpU
i3si8wxemZUvsD3MAxOke4EhjUMk4nI3qyVMXNeFO9NfPFO+arvYvVq7tOovmRLyaQjq7EmLuT7Z
IPtF0MLt8pZ7KfFhYmAnxFkFyjHuNZCmMvKCfZPNz2Mt1HbIWII9KLhr1ktqjBelraM43ssOVG7e
wYjJxWODQMCuAfyEliBrHirzy466QXgj0PuWZf7VW9gvNpQK1kc97tup+jLQpHsJCGco9QwxXqst
tyxEl1HZB4MNonHYZ2xIyX6qy/5FlTX2Mpw70VKXSYbCMwF0tmIg2mjfmuWkehoCXFJhOrE3+KcQ
BrT5bMcQDPC/L8gabb2xf+KQjRJbzk3KrKVpNdsqwd9KNeCxwyTR0Q6dl++rxakkkuhEdQC/LVrQ
hbJ6SQyUafDIi0q6PIyZbfxknolJGmXQhrEOB1tzkwqGFgDtGaLlA1Xlya9B16NzVA6mgZhxdARR
87qWECgdzozY5yPa2UhgOmmazLUp4dCYwzB4ZtPJEdBVgYeCdfpBGYwOhIGjmxy030I+rUyJpNaw
T0ACoy7V5hR186XybXWIbPMI3Li+dR4QZz9HczP58jjarrlMq0Cz5Wq9XSKXwzuKetA6S4vlEVqQ
s/KyKm2SLpAiCdx68ucgSsLMwx7CzG70zYowhS5wOhQPFIGWKprOo7XvquJsg8zH+6CCy5pPx1J6
sBDLiILbgg/CsvlR9vy1ww6U1hWRHzPiSnFOc0AgvWvTygEN6gr5Tmd6mjpKkzHL/P3MwIfNFco5
NGyYt6rxdyaKVsShoGTn9D2HvBx3WVicG9l83Y2LpxlFy2M5IHblmfZBZKCvIjaLjasD0E/l8tg7
2b90UXDK2k8HduW9KeEBwEe2MDYnnppcT0A3BQoMS2xarCFA+Sz3Ey2lw+HffGcO66cO2aNZpdiE
LwGxDQCZCnaqzTdhHQ1bs7j5I5s6aGB2fUMzG53XDbr6AB9IwF97U5e7UKImV5O6qqAmiQpG7P0N
2nH0gv3JAzzSzM8LmUfUvYZshFkuWYltZWVIm1mbo7g2OUlAO6ITL6MphZ30ZgrhP9a6hAnqVW/e
NIAp4tHvHHbnMGl0zC0UB6fuGY+1+VCehOQ3d5e5wOKdBaVAzDmQWgfwB2xhSGDzSZNvPemqTd5x
iv6Sm41EYmc39dMfSBTXzHjzDZWyB+o80/tu6P9WGuw/67psVzDYXD6L7rtGdpzyV+3KedMHGd5V
fp/EtbegWePFrgqyRxfQn34yfRoFa7+LhPmOinFOinZ573OsoKNAqAddZtckHh/fuVmCbV/x6OjP
Ykpw0M+pqQk5Nqt+8epZoS7zzrTSEIHCbCfUSI6BsQV6zbDfDV4Jh3vCxp+BfUroUnTnsF6fKmLo
W20YXMWeNXFfoYMZhp/JL9KAMW9Tz8jmjJDPL1koX8NtCMnxfUVheehHjtxKpR/9rt1bMsGgjmwy
B9DESbsUb8AQIUFm7DceiLofuFY1UxIXWRhuyMC2hsN57sHd2Sm7QFyDHhOQbkfGBT4wmq1H7GPZ
o0T9d+RVFA+8eqTQQhJvxqGF3BiCAVnGUn+i1Y3CdirmlR6nsjygyngtnKWQsQoXq9pLMml/R/P6
JAfIRexhqbuntRDrQRg6Jpm1t07c042EnCqytpeBwaTianllo2Pw+JoMtSqWZVGFHKg8uWJA/w4+
hripwXoVEG+6UQNiAn8Zs2barStxKRe9QCHZnNeO85ST94Kw/Clr1K5BF2JQkrEAE70aHByj0aUB
ce12CQCXrV6QMG7J1RuxnMsVgGB5fyOuQ04LDX4um7POnoZ5rPZela1p3VcpjtCfqqr/jJbbVxvO
P8vkRxfcV5ClypyCTIcfsoF3Q8omHawLr7roXpelua2z4IlFYSfnNtybsPA3YtVDMnXDS+dLL+YD
i15c7T2Lav6/W6nY2qa5WfptVOb6vbDlg4j6AjjrlWAU4n5eiouZPby9sikxadUx6JpPwOfsWnrF
g/UNPqh1HT5RxCamck/9yNZrGUBugsEUbXKPNEk/Fv45QxEf62l6EK16C8FBPwZ9uL75lYh7WlTg
iqT/TFv1U46CfTWi/gG9oY5VDf8KYsHJ5vQhpzL6SKJlOatoOAgr3S5YJDuhr0sRGKqeqA+7aoSK
UXgCLvi9Lh2D4Rrk7U8YtRdbLShPW9EdHGwmGQKEacMaBWkxffRed2lWINBDBrvVE8xPcHa3G93A
wGl1C8gKuQfR1UnJ4CUxvrBdHdX5rVyhfCJLp7YICz3OwBIADM43GpYwkJRv6uswUGhAg232tBmA
TkSiQKU4g2yfPBmzNj8GirjEWLIPbEcglku9Ax6LNtHX32pth40m4irvzYmjUbExZg7SSVfupKgb
U0eRwMxnepR+dvOcXU4DHXAUehc3Qq72GT+WotQP4NLGLe1AZFR29eK+W2Bb9GQ8aR/qscdRTn2O
+Ph2GFr0zb1Tx36q30M+gbsOROrWsUsDuWxBn7kHVU1k53Vem/wrjFdR5buK4gxEkjlMeQCGHNuH
SCFHAs7J7UOYe8M5z3Cym6EgO6R3n1cWuDPDBL9VLRhaFiVB2VQXKET9RhXTmoZIvcQlidRuuPVB
VZ7DIWvPCDW0Zy7XHBk+1Eh1LarT/1/yGV0CiXre3HW2btN1JWIdTVn//3sgmP12Xcr3rAUqOcEA
THANy3ri3rCeAo0I0qwcTwoUA+DreHhCv8t3EWCHo+ugC4ZAzVMqRJ74dSjSBiEePEtkU+dX+dn1
q0mqPMBWMjvrJS06reMEuaCMRYcGBhooqmiA1aeQlO2GL5hVs2vGjbWQ0bAI2HHRkZ+uEtDdNI7u
CMLWHf89TWCGPl3szONqnTt4u3y3LogP5lgjs3VRCmASfAsLJVa27m+DVXvw+Z9DUJBNvS5gfPu4
GbsLm139uaxItHUXFNTVqSuKT10HLzhoJSoUD7ADWMWkx4mWtKY69OEfofxlt7T1i668L2Qud72S
S+wp+ifIujBpNAbCnvwCx7LXqK85Iw/1Yp4qx8okDLoKkjJGmM7RZrbAK8ZwMwbLD2brgKqb1Ume
iKh6Q/uyHzu8Qt78ySO8EW+Qv5ZufDIYfyQ2pyXuSH3MGgkdDnGXUGXAfjJznoLwZ2lIlqjCf9Ay
qPcNghFG2aeajQfiIYiIijwZq/KP5hN8+CLbgEvqIcoVCNsg4zI06wbwicVwFDfoBNF2kg3kq+rJ
x4tm9gYw4KUNXlolkK4tBmSyFXuatPiNQPFT3fjQLyroj7IekO7rOpwZwM4Xt0PV80eGEvifhBWz
RqVNq3tKlK8QqDvvORunTeRlXrwQ+hgu9e+WKWSlK8hG/gQ/TQRQtvNrY+3DHKhhp22jNpwOOeDr
x74BueuA2xkGjtoijBhRIEJOh94+8Pun0uVHRGY5+h/xoKOnsZyy2PTQrAIGD6XTWOTCQwpm+ELW
AjuR3/y1CpRSnCONj/G9u0f+nf8Y9XbK532LGOWGAFwKwXDFUE+aNLBv/pg0jpvtBG471n10u5NF
CYh/swNqexJZDQXBm+KBOpF04fQG4HTnSf9tQbG3CeWjM2u3N6N6reErgE57LIx66btRpSjrL3Zp
n+gIQ68JADEGeGE1LzHV/fE5Dz10x+HaxK4Kz7TER1GXRbABEP1BUBsLABU6BIYSen/E6u+6nDwh
N73lvD90YfYquGSbXrgegeLoCmxJHYuODAnJTVrVEObb5tWEy7nXZLhAF/d2s/dLr+sLoW7fNPxP
HqLUMqPZMdaFaVTxPw3VUxyFxSHI/C6lFeoclId7U06/So1CD/swCjDxkJsS3MsYo3YAz445GusQ
kHAYYnMm6rlkKDfcuOn88BDmCvo8BgNF/QrHC25VU08H1WMosBs1soKXMZ8MlGkEStzzghIIFQY2
wqwOmmRe+FuGtJwhQZgsIOHsCL1/ZfNN8eE5QhBa+OWrJfWlnNhNsDW6n3IaE0VjNy7QgjJUX7MN
H8sWC8MPQauP7k6E+m+klAdFgX5j29g2vfiYmKFpWOE+hsCnYwrY5xmI9lF40Xs3haDsC+QPxtNI
cQ7KPtsWA3kjC4SaqESQuqOHaIGCbKurjtQnCanYat6/wrRMwNm/lXVRJ3owEKml8eAOsAUZGvvb
g55HZgDsEs0p3BTwkcEfoscO1bxroSpOb7gqwsCdnfO4L6w5uSx6aMt+myEwTMaH0eRzjL67iS3h
FSzj9Vm71kOWq92oCX4QQbdJPPCc4zgB2hkQS7F9nZZeXd9D8CinWopgUw/Pj/z1gfH3c3a8f8Yo
uSaYnwDqJpJtkKJGA871g6Nqk0lE+LIZF1n0elvM+eu6juoEZDsxEXpXPqNRhljeJK33WWkkkRgI
b6SLhxcmzmMwnSyNENsgD86hulYsqY2GyU2iB9vp536Bvy04trTcu0YC+BH1UNk3XlzcLduiW35D
A5keTdUFW7gC3sYPy71aSHUp+2Anff6O8/4wQZqVcJlj2mGEvVeEWj+b3ByCujFJ1jZ7XXJsiVm/
b1Y03+BcwxAUISH8zyAWDMD81Ch4T21e74XufmRWfPu03rGMVInM4QHlWdqu8qWj3qO0DPeA9C+M
uetEyNtoQayD0EjTOVo/FkshqaGux1Ipv3HCg5CHkOWffaDJQT0ccI8D21NLkLcDd8nFJQcYhil6
QeoZNsyChE4mgksm28OoyKVs9GtelL+zsD+BIH4bpTg25oIpEyXDitC+hBOQwHHeDoXqYM1qxMXK
8eip+TAOfuyHiCtFHnL8OVJ7qkFcQswI6RNk+SdkWEGGeD7muqoxapG5BWYzrviUAZUpgrrM9kgY
OdR99xagg6ShsgtapS/Zoh136/BIF3VTC5ANJ8Rl9Zek8M0XLsv4XRH7MeDGhjYKPnAdBZJVwdk6
e0F+ERrpWD5SAvyNtX4YWwHFEohQPCNFJQf66sAw1a28ILr20NdZ7OVlkmu9z6w727k5hHdTpXD7
OiD7yHhX6fdf1fCFlNt+KOwr6/Kb8qO/rmNviyzC1DTYmrHZ3zgHgDsF0PQzsbwzOF1A1OYwi8sQ
r2P28m+y1D/GI2+s4wAY/FdvIXrnsjZIss1UI/jdPHcMvbYIL2Dfv0Q5nEwJN4WNxwE3CkCxf/TG
zwwAzlpgQPOCQPipj36o4Cj5IdqL0TwES3kAqw7ttIabHzXdYxfN12r90+Qa13503lvnL3WCu2Vg
6tHzUOOhdwXNWfUyDeZqcEdMGoR4UYvxq22ASlzLJnFh9ZpDgE8Wm8mUgB+dpzsGiRm6TAUMqSwt
B3m5L+Nce2eeTSddLtu8xCle6e+gaQ7LeKd2OyyGXLMUEnfKUKXTInzPQdnjppjt0EMkwrlyCQoP
ooePLAfN1vcBV4Igr9YjUg5JvqWf2vUn7QFfx+0pdcPqWFF1iyhPV2AgWYN5uur8xvO0hYhCouI3
dHG9QcTpx6lLRWAPW+PfCyLySa3PY4uYU+yv7hBKbz/iBMbNKcgitLJv0qm5FksAi264LSt7AwT8
7YrxqKIQHyKZn2ZMubnvDoOPi4Ty+ob9bEo5KwDE5fwz59MOiZwggWhZp4tHnqJifi6H8K8nx696
qsGQFJCvNcy2yYyXzgZpSNcbzGbaY1kXBVIw/lA8jGP1Ix2S+NbGE0q2BFjmmdA6UbMKQXL7XyUP
fvV4axBs2x0AybhfWHbFcZKQ1u1FNu5WwOKwFVyMLBPccBc5BOpRexlcoYBDDoGENRG8qzFrkPFf
sifpmgNQmDrNCTiZFXfZ7CoUrCiPwgSgDfQe5FjKEdO7vCd/5J5PAxiqBQRj7u2WcU2d68utXGuw
/gBe+V+BU8jzTXRsG2zW6J7D7SsS1fWF3MtRab4b08IELBnu87gukGA1g2+q5ENT4XoPIIdqC8kw
JTlQQWwXPjAtiyN3Gyk48wKcTT+BCYTgdl4H9xXgIoN7reT1M0wXD2SQHfv4vh5GJn4CPNudX+Sx
7GDL6wagCPiiDQuy+eyMoUkb5bto1QaIgPwwj4KXIkY89Xsg7VcDmBiTdl8WJS5wCMnHsgJ0iWas
f+a9z8o8gN34zqWnN76PFGmNhbIg6EkkNnAUrFAsg19Vxifk9ul+tbhsIPQ7kGLwp5KqpRsxiyDN
v6chhEDJmkMwlzgGrsL0PyvB1TAcOxHrZToh+zENHiTuAKF5XMnTaYV7IyrE3SjCX9WCy1oGJJ/T
mTQvs4Pb7gtUEJNeUPFhnolRn5wvvoayxWUYMs0K/jcrvGdf5j9QE+GU1o9KVj+NLV5tlj8gZIdo
IYT0DlDabgnXPMnbFTNVx1NF2ZEi+U37fD022E6SsUcAji319BT6/prysPE2sE5MShaybNqshBUG
wiSc6KZVbSqcjA5NN5Wb0FVo2Dt1YmWD1HZnH53DBzBi9kEXiRuFNFrvHgnu7IqdXD8GoKPohkqI
hwKe0PKRNdMW8Z1HTeXH6Jnj2tMVIL5mu6D90Rl7hKxnDxmaEAhj26mgr+UIE9u8CZ/fCqigOMnW
6zgvp0mFm6GWv0LcZDLm8ylXqLjHkD+yDmEgX4F9avLXxfp3i+xcFeeFQAyFdnResDGU/Xwt1vax
HaYUQbn3MXdp24Atnny44j/W02+jCdimNNBOw3tkRv7gmN4GCjtDF7RrrLVHcHuY/gVP/TcuHcHE
JPRUwWhv3cLhprYHuNaXURLYF8AMzZDtMxj5NhQbOljvVLbYRbIW6i3IOkj+JLLbJkN8vxZLnM24
1oCHJP2PsjNZjlvZsuwX4ZmjcwCTGkQA0UewFylOYGood/R9+/W1Qpn53qscpFVOaFe6lCgGA+7n
7LP3OrNHGrKyiiBqyWqF7mptrSxG2E5m/6jKmKQ26pKdpJdByi/toBr6ZjRWzyh3zZ/KJfO8Ltdx
Mg3CK4Lv3eW9XXhXSlUcWF6w6R2YFkX52xQW7AzyI8heyyi4pTR6i7JejTTpTvGi8qi2Sng7PnMP
pYcuHDVAnaJ7mcaJqZ8LqMEZzBczKEPPPK5yXDHxDR9lShGYTsAl1kSTWW5OOCm/5c1lNItd1mew
pAQTSbydWTgmnO9QQzaVc28bZRzpgIh7m44v7iA+bQaAWzSQoD6X1VKGGV5rt19Ofv9D5nR3VTA/
4l6s9zkCIAJivpv4crSFPX00HCMf4xkttLUpSv1NkHvervmMZ8u6No37Zrecyj4d0ja1im2RVR9K
MpuYUNKYjrqX3pRHOpmaVtp5nqZu5WtTZeZ5/CuwQIoEmfdUb3lh/GN1l6ST9jKt6950UGsJ4Pyw
B+tVZvaDmdjZPU305M0ouxL0jSoqVM142Fl1s6vG4jBiOzmqruz3rlP+tBPS67X/y8TPZwcEvwYx
GDyqeBY7gv2Hskwgrhn2i1oCsb0zTYSagi2QJkHCRk77ybOhMDHbbTnl9JqOe4W/zkwdiAdtcKVK
3aFLfNpESmSznvtcXkzPvR/zFE+zAHOMRXn1yt9tXx+lqcO+qPRtrN1HuqurEYy7euiDaFBNWI7r
RbVmaE6cYQzej9ZkHIzY9yB2eFhDP2I3e9AO5aP9rUzkx5qY635Uqts3Pi2c83OVd/OcTnHQ1nTa
/Uug7LcSfXcbF+unZ+VHS5g+FUjSfc9cylw7yHssUjKJ/K7M9ryg2LBE+10ZdrkvZBYT1uVzPaWO
y5xar36XyQu24vvwzpYfTb0xS4P7WzDzjlfDDQvVfM+TUzJ5KuLb+MjHxrnVurp1yzB8WrPD0H4a
7JO0+bOADvXZVeIzxRoP8spqT9PctFtROcHFxxly5E36rLt+p1u+sX6wkie/kr8DH9ZS6eya4q0s
jWet7JKyrd8meezdx+UbECSn2e7fV78GddKIg6McaHpZTTY40HuYAZybs8Xct27dc+MlMLGcu1Fi
LF56Kwl2uqvt0G2zQ5s+lr4lQ21gGY19GQrsqItV3WTSTnfAEAcWVll3nvbGEptRXqitseJLU25M
UlRVYUxOv2uXfdzSDteV/bIKiZe39Jpt0/vebhDyWQb5c5vq85T3B3wV5c5JnZ/Yn7pQpwZSyMQx
js0MHdTwnuwOsdy5v4WqB7+OO6L/5IOMOQWJZZYRyaHnUVrMiHERQILqmNolHZVf9kmQtOA+TLiT
nFer4+CxlMi2fj9+ZOtzqVsMa64IS/cFUMqTSPgEppbxNjaCiEr5mtRCHiYAVTKeKanmn4jlRahn
8SDVteiQJ0ZKg5wi3RMy2dnIjWaXVlEwjPSo9uhs+9YIu1gxA19fWlkBE0kpDDn8CpM7ffSOa19i
z0vferP85TbyGKT0IoUIpihbwyCnNc/Kh6bQzx6V3FnHz/HoFQerVgeraB/sXH6bR5wWyWx6JPA4
krrqYPT8HQyqx7BRSItiOrkjT3E7OeHcGRzga7fcc2lM9aGy9X7bhSQo3xJlWlvXxuogTQvT7fd4
ruNdW+afQT5JUApq69W0YEI0p0RANkSNGbaHQtG2Fgz11YhlZ8Ze2/VoNqtVcONm9rHLBuwHTGmi
1rGPvkBLLQr7KSUsSyCe/IluJt4fmf3Wg2DcZGaVwX1Ib7jarJNZiA8s6DJKmJgu26EnAdkmBRki
WXwUbhlssKehHJdNmFucr7Ydg47gZDyNhmxOBewBnpx0Cjmi7NPSGyXFUc14Iw0s4C/LGokhtV+m
oCO3g7nVsD7Tub2C1lkV3oS3YbL1H+mpH3RF2QcDbGcL04dM/TlO9a+lrj/BmZQYUkgRij7PD9JE
gSixqc0JDo0Rf7aELkRU1vhyNclrEqjPWPFzjkt3g9WQhwvvykeqK7XVcCLeRFWjkukvQR3whGQO
XSKBNpAvj20RfKzt8AfBlUCq4XUnDDQ0cEyqlrDHxcQcOdjm2upPfz9I2rggP+fzB7Sx5lxxfjgF
7se7uYJhYFZHRI08VMJ2DjseXJBf1ICm3Z0WY+BDo/rT31/+6wPA2N8tkY3oX78l7p/293MZAh+6
zhIkD0oXA+zknv/+F47Y7KAtmpaizMCBTEpHzA9/Ifuup0L0XUEx7S0n1fTrCYLSeiqn9p2fTbr7
+6tkBWQDNIVScwZSkFpPwUJCxmbGtPMbauQhdePrMC5HIx3jA1IsSkniPCZxziAgSZm5JuNvbZ2n
fuZZl8HJzgFBeMNT7nbPcz8qgqEmD2O2HEZn+MCXCwnmiwoxPvRWnO0SR/KCg9Gr85YWp5I/jOqN
tKlNI0thS/4ufmcMg+GtqYK9RjsO2xRjHB2J67nBcaYu4gAZTyLQ9GtJm+6UnXIoKNvBuXoVxei9
ATuNUrwPn4nh8F8kzI/l4A/vguwIdw2GA0wDeXsoHVNGXQFTtB1LRDSvvhlpYLx0CDaX5e4WjotM
f6ZcyajM0/Lol5bcLSk5D8MlYhW0i/6M7TjbetjwpIRgQLQ7qvnLjg6iLKKpdwy8+WAILMKNyr9g
+kF/zJpvlmcAWupQ1xuHAFcWo/BVpv3hNHo5WuX4u3LJAbeKYWLetHk0WHPkDaLalBkg2VgJeZsc
ZNchmazPOMeFp1I1PLo8Bbds6rDsG2A94GM0+/neNGfSz59QI8drsXBL/v1jhq1/e6WNxWqp/Y0r
lyrCe2b+x//sZf0x6op8TCBhfyXwOWVt1bd8HeAG/EA/woiZg04FCrX3NFmHbtVUyHg+xywXO63v
QwkIEhwP/c7RQ7OzrO4lry9ZwNiARLwDLnZ8SK1Zv8vJoSTNMmdTxpJsYpySy/biB7fwFVmeKUzv
eM2khRXXA+fY9KjkluKKmedkQgRwv7zOfhh4JLCboL14lxGnyVkmcGSciZ5T9MMPjUSuu0oDSxRR
TtWAdeouoxIujJl6emk9nv/+178+WNXwRt6j3rm1622wpV+E6560aKN0ss+Nj35c85pe7NZ4aNO8
DwV+DAKDns3EU7dRuWA9dPyvIlZt2K+S84WxzOrchzlWnOCc5JRIPFCvNBshfSyB4Cmh7LZJbJC7
aEXEIzPPIZrZHk5j/TCl1cuix9+ZxUFvDsjBq0Z4mB38kH4Yx8wkFB0MhzOldY9jZTIvci3GE3N8
4FXliKlcmAeOVw6qO6qwGYdXLk6YqGBTEqVi7KzNybfGhZ+qFO+ucVC7RmNj8zFynijF2jD3u4BB
ST2d7EDBa4CpUG4LP75WBYOsoUieRSDA4yw0S9VvbqkwS+bhYDeB+TJ1s3NaXK/flKrdCdxvRzHk
zVEZ7ww29m5gPepMtpSugPsUDTlm64iA5xA5Q/CrKVB2VkYjvKHAZQpwL+s9ykF2bVPRSbrpp7CD
30a9+ruhPPmDvvqG5Z3MhcCTWNyvNm4fumTYS0UebqRC9gdzk2qj2K1z4h4JZOIOK8doCvRrWnrz
VU7r8rZWqC2pHVpyelHJnO/bAUE4R04r86U84P4S+yKZP5N4jc/ILc0hyLBkLZN7KrQawv5u8RgX
TvKO2aUl67OZJNvJhXFdDFHWLFEbe7tEu98rLb5POca5FI9f1cXxLi5TQbKFDxBvHCgdg7/tTC6d
td0ucXpEyFShw5jjZMM62AhjzXaj1zyuDQezMZDjwnVTbgFZj5tyzRiGFsS27GTZabfiH7HWv7ya
Nx3SHPCI67/vQPh/OOS/KljBidL/uV3ln7/8P9f/Wtnydx/Iv37/vp/lX786RM/R//gJ15fd63//
hDtG/p9/xb+g/3d6+z+3j/w3GPzz130DzH+R1P83//P/DyOPL+J/4sjfEvXV/jtA/u/n/wdB3nTh
xLsSX6Kg53ft4J8EefEPk9vDgSIvHGlbrvTZhfGfCHnL/odrucK+by4xhc+f/idC3jT/gdMzYGxp
WZ5whef/rxDytgmN/t8R8pbvOML0fBjOtn1fyMGelH9HyK9uZQI2qqBMT2FtUCVValioQ/13Z9Wk
yYC7PUrre0nEAWM+1ymYM72t5+LLLSoQ3iUxKdcyjrkyHopD0K3PYOfqrbPGLbhWUofzscw8xq4T
xua+Sp6AVQbwIXQyCHIu6dFo4/Vg3j0aDUcmtl1i+iBEUagv1pREw4Dahxc37LlhyM38kszg+iw+
dfWSRiR3/nhVrZ6mu3MdR0p2KFtX3LLuzUTqoRbH6cf9Zc5G+5hyvlE7emNIpNMIzYr8Hf1UHYkK
/O7kpu0hm2as8elHQ3roWAGEvJaxscWs+qaVV55dj+9dJu4UFf676lbzFOOzOWVTfm6S1D0Aik4P
OKJu8Sr0odHTztRLcwa3sEaNeR+zV984lYkDZhoAlIf+QErTIrBYutzWuYpcJgj9kvm7usW5MKO8
o0l9oQWBD6iIpPRF+wh9YOC5j79XZoC8V6Un5ElGPCRpqHdwBUFWxkX0UjMT2OuA9tLpaVtybxmu
bYxdccj16xhk9tecG9Hk6vaBaCW+KcJiUVL/zma3PxpF2j0ucxF10FA2mfU9N6Eju63lnBpijAIE
x4c3Dvj7VOJRMpt3YyVuF78YdugDez067XNgTa+2BxZyXkDzJo4b1UAsI35WDnaDQX9fc/2gZyAN
ZX5X8pi1VpnThEM5/HQEVkKjs+DfQsitGS+Qnf0Sq71E/PHIy/NgT33Dva0VU910GrAqcPMZY/rq
yFzu/GLS0R2tExZsaQixUrS3tBG4BBdvP7X5+8LNHy5j38KoWHB7mpzdjHu8qy4wBZCwTZlPhyny
6smrvHAKCnkY3O4aLDR+eQ5MLPbsaid863lyiANvhE/yiccaNDCyCgZjkAcBHt4kb7Eyr858Alww
n+pxVlHpQsshuHdwMmRSmXE/YeoYvbswMJ2mDID8kptbiZ5CvYW6sZS3Jv8hxDRe8VXrEHQxlmB/
/C10/qcZjS+qXqhkIJ9ClFv7QVeQPYmnscKgy48YWRqzt668+opmok+rboP9yvpW0ixvWhCwyZA4
P23Y/7Mb6z9xbr8qSZIFf9a4611YXHbMjLvSpga/Pn8pIWiy62A4rAzn3LWHy9nS3Isxv5GOibqg
ELtZqgWpvM1uWRF/LEVeHe4zOlGoZKNa1YV5OxyYQyQ7qinw/LDRcZc3e4ZLrx5TugzNJcTCSUiY
eSGwNrQQGlASRjirTkK5pzlv8pst10O24W5nlDfrW9HI57GUFupW9Q1JI9nVAV+YIfUtqEZ9W4MB
rGUKlNMzs323DlCGFsLo431nRbsefOKgv2IqbwJabjkklHKqDufJa8+QnJqgcM5mS43het4Qap6p
NbejQafsrOhRFgKjAfJEgEt4zdn6rCZvvbSpKyJH4RSg0UOvS0vi5GWptrnBoEppOmKM8pgVXSWx
Xv8iANbf2Ygr/kL1Lbd/ybxnQwUQeU+ty6n1nIuRLPUe8b4+0Gp9J+Z6t+6jOy0IoBRW8aXAk+jV
SfVMaBFBKDAJMg7Zd0/AkiFpvRRe/1jXOeUMSk0grdhn8IDhDGHB39l2EZqzrxGr+S1rL/rgV2f3
T3PBO7XX7GgAUgXUkG+hGiYrYr6ktw6uhtALwCEu5OLdrp9or5R4CYx437qJt+nnBhRZCp4xz5zr
2opd6Yv+qFSF21VL/2Vxev8FnZrntgsey2D1Hn1yzMC93HvcKQiDGMZrM2fPRMLixzb5lmRPpuFU
j1PQ109PdV8WT1N1Utx2x0kXjBvLUzYM2ZMWwKKmxBZ7H1rB6rT9098PpU+5ay52vOFmkBibH6C+
qLDEB7ibBYJ5qrR3ksNOZY17nGwC2pifkNpUGalgbd5KPIUerK1L5XkMinoIdL6Plxth43NYg8Oc
uq8lp+u01PapDn5weLU35RJ6HebQw+Yd1Q5kJ0Y1L0bGshEGfe7RMOS2tYbPWsEUkX0cVh6bGhoY
E7JMeK0QNplLvZqrfml59g/1ShovDipOYhuGQiIz/xt+Vyxc9TzjivX6V1v1WCYAuMjPoasB1kzg
VPAbCPi8KY7NnAjLsnbN3jSG4JLjoDrIpjfDzqZiT7LKPo6Dw+RxKbqz5WTdYSyG/NpPKLEtjj0A
0IisWQrmGLQpYT0UX7Kj2VO3yC4KGqMjTDu5UZnd8kxbj4YFHwUH8XOzwJepKvs+DxrqTZsnL2h5
fsQb/lNOon0STOBHdZSNMRzblHRslwV/KjEme0bY3KmG8dtJiRjrZEbvMoM49E03i7J6eMxT23zt
rSWS6Eq44ZynJJE2NJjn3mqvtuWcm8bGjRKk79PEv3ppymnfWjs0+vS1B7pPWNqUP61hjNAHgz9c
bKeqTcQlj/nXg5o8oTdO2zTz861kbrUn3nEYK1qPeEnMENqQwpVCWM5O25Nr9XIPlqw9IQjzCM65
pHu7YZI2js5Sn1b22TFnlWVo+f5+WfyaCcLscU6wz2FmGUCWQHZQXXFxmdNe25oVAolnOcTI898y
zULHJUZtuOlHFowtBQnx2njCo9e1bR+amiUUiX6Auoo5ANVxAw4l4Gc/n3o3OKXuHdO+tcylwhwr
vqM4E87Ov08Tg9rMlV9C9sN5HZ46uriLtahuxyA43RQDOSOeKDKaSdcecIIcY2vg1aiECosEzaTA
qhhkL8hZ/mPdnyrXKg/N4idRVoSFLl8gOnxNsVmfMs/6puzxyg/f2TAagDoU3GCipBzTpPJXm+dl
wbs7zNbbJOr5xuvVPpTBnTCCzmHHbvDk5CvMfP1s6gTvVgHZ1mOXTgD0M6EW6gN4EgMplWCdT0GF
81LO8Wb5g5GP7EiQ05mu17yeTwT59gMmg9LEv6Qa+Vn3xgPQSeNjSrWzs6iMgT+Ko9vleEvSkYRj
ZvBAMO5rWu4I0HohDdhpVuVj4AavDCaLi2GGcDJgQnu8Ryg9njvTeLODbtgafXOdchgI5j2N7CwO
YxQECFlzH9iPY9m9gbSZ9laQ39vv2d0w//hJUJyXW4CESOvvHXM6r/jdi9bcrVnZ7YqxYl1P1Q3X
jFkbBl4G0k69j401YCEJbNa27g5U2be64cuU8USBa7+UxlGJ8Tq7xXQYO4yEVn6y55TSrVCkSCvk
DlUYDrgQhY9iqh50PD52acHUuI4KVTXbWEGzARN7nkxCaFSqyT6DdOvjxpqdVu/iQKbhuvD0xH6J
UUEzJ1F75SX+PjE5W2sifg8gU33cZs2JExwewMQsGvLtqeMC3UjVo3I2bbMhMNFuVSHaHYxnzUIj
UXcKqzjZqHG5hwXXId5mDG+GJH1Lh3yfBPUOwbLcVPVQMXovr3Unv2GIw9vbIgDi3cfPD2rad+yN
SPpzGgj4b01fPBvfjbL/HBxRHmdz/NYXgrpKNpgWPUygnrU8pXiAI6ElFkVb7Toql3CY0fswT3oh
bd534qKXwPGyB/U3g1uBiat8RLZV4DwcDYDZBZlfiU19Fdlzb8blXi9ood6CCh5ghonKlI0jyr3/
/M32zgO/H7qjRzPhfdSmegQilCArMYezOzNsDCa0NRpJPNbUNcuzUrxoYNmeUqOOlM2PR3rzN7sp
Mbck7g4DoXXTpjkckT+hdDj7tl1+1CnqpkQMw5ldAV27v6FQprQkJMQ2go8CIsU6YlqRgNAZPZW7
hgkFXuUW8KmXGhs7YU6PrJmcPCx1kTvUbZhM/A0VOjeyISY/4M4A+xlFKTTAPp10uDT4SJze+iZm
DGi5Xx2mADwf0RNjWyY3y63ffKiJu4LVEydNEH6TGTUs1fvPz4DGMy/MNKyV2H/uPffZyjyLvGRS
O/YhLqEqYW90ZfPUgc8ILV3vWzk9dPJEjvsIRgRrczu+aQnRz59MOzS86g/hkrPASJYbhRvWAfaI
pH6vSyhFSZqsu7q38Ch5BVnJXD920r7npsA6u820hRkORSQwXGZ2tH6Twg9AcOXPZHWP02IXh9bf
uz70hJ5zMhoaoUOCTkyYlv6ACZTGr837aO1kh+Pd5Z6owYaO9ecs8mYXg/TGvrZDGXqq+FmRqYdZ
2KrlQkQni/R9ArIUZ7KHhJ46OW3HgLgs72lssgpgydLW5J+9PjK4h7Zr5R57SBCv4Ep/m0OyN02A
do4kmJ86ONOcND9wlpWvrlmoUHK+vAx214Z+wP4KiZIQ9j7iZEq6zCDckld2dxXG/FxCuNe2zx3J
uJT1PJrTqjz2E0UusVoGcU7mbgthVbuuFYDXkuE5r+0vw0mql9zuXzwajjpw9s20iFuDD9WoO9wt
jrd3R0iiRVq/CbsmKe5i/ssJEZoNnnVOZyqt1DobE6r+JvS6+I9T8Io5/rxdY5Mih+gvrhWqctzt
sSs2Y8U9ra3gWszFA1RmdQSfPPWBvOf69gHAvZAIr7l3vOHoJNOei2R8dKQcj36HZNG5BMlYhoZK
F68PKP2vRunGJz8jLVXjW4wCdObZ9qDuOIn3IgeQ+0iYIVcLMJkxTs7dQsSXuR/Xc441LcHyLVtb
RfRR5to81cHYhZNYb06DyirvyUw3HTZiAjLTL7o4a9NpI7YkYJ9fmKd5GYviRirfFaT9HlfhM61H
2BTSC5vA1SjutK0cx+I4JbAf83uIbpJONIq8f1Z2jlMNU//OanemZf5M/34LKaYIcqxXauz10Mzx
swvzNhQjYCFY3I9kAN6xJhtnjMDxrbAW7NOENOcEHWK11xHacAZhpME3JOOCyVdLq5czJ3JB6FFI
bIcg97ZFas/npq32Q1+yWMnN8XnF7AOzglXsWr94z1eWRleN3nUivhot/LTUXfeVXg2KVTz2gWRu
NarlkIECPCfVijM/GCBpW7e/MzmzGfpdZzw5rnwDWfBYgLfai3X8k07sU3FdooOiff3bjP/9kK0e
YhSjQmbg9WWFR7B376vU4O5uigmfsJsm+zqvIc8CBk6aP/zdhdct0d+v9veDvj8Tdmozyox7wAr8
ITFoTBJCVdsGVyYxtcw+2ctQ8IYkNZQpTebahk2+6L6+dkLAwEtgsLegXITfoRmwCgn758NsvS+0
cFuS+B968n+TL7Mu+Qix1ZqedPss6D52NjRNSkT/qm3ufL3447kzhRdlrLzapXhkOa69IX4r1vu1
lCEiDbPYDQRZN0bDGVvEpslBxj87gaPbx/aT6ZfwKZd1n2sO8pTY22G2YwC+U/De1caPRdt/7B5t
H2flY8vTvy063Ip1+k1nfoJleAMzgWFwwU4AgFxMwfKCY7IkOlrD+Pr7gcbW3xbNPpg7wlvdD8LJ
x5WU8VvDPTTdb1cQHXO4Ot6ZL/DHxR71WFTDvl2r8VebpKhodibuI0NsMAv7GgJDsUxh+GOPXKAA
9ajZSux4dpERYhuGI49TLF6SjF57itsLi/uwtGDxmUnRJ0blXBrhfxsXcSgmgLBpG7x5lvESJOtH
ObzGvn4mefSequBz8HpwHSXv17YkacCeAR8qHk2dJrLmLM0DZyMjtbTi39gnbsQQocWIqZ4t4zwJ
9QMza7OxanI7C3DO3awGguf9aczXzxLcIEdn/tTdm/dhC+Sy2eAB/ukY9lW28w1iwo/WJ6w2imwf
T0yO/SGhhb71KRlEWt3IinENectX7FRkLCbcpRimg1T9GRQ8JyiGj665vKBE3womTF2DA02OP9wF
h5W8MHs51x54KrY2FPf86caZFWrOynsDq0U7PBGPY84G7K3pSIw7HtCBtj9lvnmoS//nqNo/kGtu
uvjZrOtZFu5ZIFKxcQVY/fSQsERtoyHnEEo+zyZVu0Yp3OQzjKluOYpqfWMBUrTgLswCbkn20PVE
sBLQkJGKE8xCKwPIjgV55b1+ZECs110u2+9sALhlwiWNZfsVNlbAFlJ8cm9rdgg0NBJGc6jZwRO5
jf7lBe07hi7UxQHVU03xLVv6B9La6Ek/pZiP7PYEVoJVGY/t0XfcN1PNOzTnYFNkHaFypAkxnTuf
FmZuxoditeACFphG8h9KM/ixkwmJrnZP4xhscjXEG3suqRvzuy0c8IZnFT8qs3ld1ubnRBpj5Fmm
E2KaB3ahJv9URiDWwIymuJZiJqkJU6KNDcYupykyJWCyosZ6kRb6nErD2jVsAKLYQySC07OlqHy2
Yt75Pca+yv45jmSsocIiK8pt0Ts/lqQkeV4BbaSXNnMm0ApAdqlfl5kXj8UjYTqQB1Ha9zmXttY9
z9WtP1Oo45t0DM4tEfUhY0EgG3gQyk7VHV6QAhTHNT2fFhsbT8eUHL7cI1zz16V9o+F9LlXJ+JP9
n3YNGQ1JhC2S9bVCyGCwy2mxZkAtPbSatS7X3VpgNxrkpzXaR1Xbn4rmfK05QElEpOn8AHrjin+a
aXn2hPb9gFEYgMxIKInSGHTgucb7HgcdfY7pXqa5uzZTorccmPO2mdaf9jK/684L46a4VBUErMQs
uItB5xKUAdHQ70l1sjdg/Im4soUJccdBkR2ZyUNsq4WfDuTp2+hDjspKfONOw0Qyvqg7nryuGnNv
NeguLli0NGtPHKwZgG4QOrHEwAVImcnIY0UGrc6dAplVnLtGXjrLY2Mj3WZ8X8wSvMR4bLniMVd2
MZNHr50eiKK+40m6BEZ29P3q5nMLuN+EYUOHz27pgneSuqfr6rfJwIbpErW1GAP5BrveQP6HaTLv
NI0zuUnbWSceS+ezpMpAU5DWWbXLwdTdoTMSmxjD+nuys6e6hXzmB+kve4jsygFORdafDgRyvFtx
rV/Qiphj9n+gPfrwsEB11Tg2uiHbwAb0E6QOUrJxWodssPtcObRrAzV0MT/ndVRbioApsok0NhS2
YslvejCuSUPwW1dPjJWJyVfHXsF0zA0qhrvEy+6UgcI/nyxgxf4rz8LBx6tKGBCrKuU8CSESjmlj
HABpoK2k1vOwDD+ocKzQt02xqZFq0JTWmYUpJK0ciOtm3548yoM4f02a5RGAmIbAsbEVOfgEp0Na
uN8DfvYj7FndWHsifkb3RFZmkwSm/VIhUANJmzEy7ZNqfM/y+jkzQFAI/1RnBImMyYncyaOjbh8s
ez4Sf4emzMZJ/M0J8wn5IAPGB6z7SBcWDCYcIwaBhybe1mOGMT23Lp1wiQQJyHgZYiF4tFcsMBdb
B+4maeILif1Pb5Rt1HS4BQagWrTkTmKdho61IY5ZPymHyZ3un4dsPHpy2HMaOluHKsXIvUfm+++t
vdKvJ780s298bsRuEmu3xN5l6kcKPsDunqM+Kp9Os+f9WieMCxv790TP7/OWbe6bkIZtVjmPLUAA
RTiHRzQ2g6tjVDdDrPl+MuNrxsmaVLehr/1DuyqUhPJiZcE5Hw2+efRmk/qUI7kvPaqL/L43Zjk3
znIX079kB7nufnU17ECGxmBvS8X1RJSeA7PxXl2PqEFp7iW8dyoAgGyc1R5bm7IkeGPVJhVt/sdI
2TtqO29VnamIZmxvduI0ZtNz2rE8wR/xNy8U87mdAozlAAbWfeWd/1pTPVD/EiCuCdU7UWI/kRZD
elkIa7kmph6QQk63Utnx4NlW8GpivtG9+OUriOUXYVZRqvJLT9AtZHNYti/eXSG/2+A8qNfXA+yG
KwXcbirQhcriTuUZAFcV6tfSjl/euM/nl3lujkGGgxOQz7OJjXGJKRYw3v7kyn/z8q7EQA/ZIKcI
yX1cl3NanVF20ekX64IbnQ2p4NGb5XW2n4fOarZA/sDrU8H5XfMesOJmwzzFJHQCEW3AZJhRGntW
9qJUfmO1AWkFlgA4Ql5Sth8Mukl2f5elwmetwOMTk/ZUAUwpDx6KHD/nRU7WQwcJZt9TgVbB+g7o
5sc6SBamGO1n2ulf+QoqTLqfLOJjKARdrmOxeD9SJTQFpsms2hYuMsrofwY/l9n0WVQiyUzeY94d
xr/YOySu6d3+figrmH+ET84T7CpIuWjIpgHQsq4JB81ljsEDa1zUKeSKZEHTGkbOY8JEZnD7+yEG
7VQx5d9brf+YjBBjhv/L1JktxQ1sWfSLFKHUmHqteaAKihleFDYGzXNKKenre4nb0bdfKsoYY0BS
Zp5z9l5bsWwDvHRWzxoH6o5A4XIz96W36VUf2oiFumJHE0MoGA0BI7fVnEzZwUp+6Gf4l7B3Walz
xpT4uYfiOZ8aeWn8Bjdx4CSbwkFzpOMj3Iz+lDJ76G1O0YRwMj9D3153rbMeCTHb1rX/robiTUSl
5CmzYcoOxi6Syd9pkNY5rTkeFEaFwkfAYZ28aedVtrirMvOummqHxAQekskdEMzmtAGnkvMNp5Jk
M/VTsJvy5dKODsN0+JUI5FH/xmyLqyETgGwxKGpiPR1o65twgmiRWdVfaWb1AW39wbIashcY2JFh
Tis36db+xFzaiqgnW2Aq0o0OTRuqXV0xfOlgKDH5NB5l+x3F8zfCs+kAeytGPEpfmOFF5gZIrKg+
Acvb2KJjmv02wYGN1O1qibA6NWPaHOJwQcZEtJW60actVLMzAVGA8UJLjX5CGH0P4AnIL4HqWy7d
cbgYE+nBshXuPkcW2v6gVMVb0VlL654+cZrYe/IiMNWHrDyqQ02nJlRc5KTHBa3BNKInlGdUe4zc
8G/hPKiie8MsJId/ZuqxonyPXAByLkkxKc6HgvqwdOIaUoPK7xnBXjirfZDHR59HOJQQTHDPoe18
YYJ6THustDPnW6Lf0OvbEDn6Mnk05CO0qTUwgj8+DIm1tEJ/i3IYH1dacHTmZrwQJpMqAndVH+96
L00ezPqKYukFhTdie93tLfAfh8pNznX2ApnReq7BI61kVu4mHYk3WxqEuxbWuB/R6hJT1e3Hie2P
pxlaXXZXUIydiD2AcxAc69L5dIb6O8kbewsr4sBxEwn1tG9Ur+/TkVOM7Dr5x4V6t0oKMeydHNwo
Pc2qIfQgqFSz6kqHBkymN4XVPgU1CR5Dxy9vGuU5NaZPJA3DXGV/RguEDVHI9dEFAkHstvmI+fgZ
QX98Lx2k7SzpmEPMrnnw4hZ9PXcNtOBkk5tGD3Z/dHcN1UBU3nyQGUaG5MCdAOoJ3QUHN7LrHVqd
oxtAA1DtP4XNGlVelj93dMN4xMaDf+ghT7vSO1cmLgvQl1y5+Z6ch4AYn5m8QPvWc3bbleVgcl4R
JZ3U0FyR7pXexjJFz1aHb7pr1xlzBExyD0wmjWceZUjLw3yJ6Uhffe6OzWh5TyKTHAVDAw/tPGF3
K4JH+nL0h5Z33RB3G0QM95EMp2NhWBfD5Mw/4hEM+tq4MfOgENcR+juVHeYK3l7SEYzq2yHBInU7
beeRvco2SfskDQUMrWHsggkLaRLPZyIdyUIKy0PIGb3LYTgbIb4bU3MuBXspd2NR9IepAZMWgrg4
1TFxtZamy8fpeTwNk8rORtlXB0fCBpgIN+0Moo5wx9oPldWITWARGJ92gA6YcKebCKT6QTVQWSZU
IeXU/q2UDWwxGxAn0dCO439iJtM+rdjLzOU2jkW+RKzmYeW+yIA1DV7a1uLQ+ZW4+I6UPWQvgTo1
WMs3tdWUj3Ri8i1Xo3wIG4lj30DWCkX2ZONS3uOftEAMD+LgAT07k+DGZNxMrGNB1N6ZIdfn4oXf
tJOXXBrMcXvf0/bVWDJPBbj/B6ev0m2nTdTtFTbPAaZJg/v1OYTBs070tNBbQHAYhOURBpZGH8lv
XediTJkK96GhJoKdjCPHbtSPP7uHUqVknIQD38Von2l4Pc0CWqttv8aCnG40VvNOOcQCVGFhPTQD
Tem4n//OY/TPHolPjTJOPbBg6rcsIotnQg6xkSEwMs4R8YaBvPk4m2W01X0zPmQEpNp2pU7SjuDs
LCjIQGS8QZvuugDeEZnhYwJ7TdG97dtQH1t3XJYCdEqhR06uXc0nQAPzSYzVT41Rin5gPZ9/X0i9
bLoCjJdbPKuKvR6iA3FqQQ2iAn2XXs4mdI1NhxsdAOJZgDkkxmRfm+UVVEd+pqvz/1/++7HGc/+Y
tc53v5+hpnHeW1V9CdA0MCjPJRxxJgd0pNZdRPNJRgBOySghkWB5qSKvPRbk1ajUZAJuC72RsV2d
fUNBwUG3Aei64ERJQIq1o9FNHrLY2hOjAa+OQgAE3LsuSbTc9V9Gi1TEavzD7y+vLBcDDRlG9fKr
nEeX8EnhmmudRa5zMFy3OySh2id2hRVzeUmiQpwC82m2C+T5kMBPv+84TAYnzJFMX0zzj7Ds4vx7
hX7f/X5tGPbTxCf99+/C5RKmRkADz8R3m5tlck5EGBNLr5OzSW1F83xwKbB7hr+uQ4s7/u68FjOd
3dFGsER8/n3XViVm6rRFqKCeEUpFd9owVwm73kqrLzmkjOHK0OQ8BqQT2RNZSA6nbNm7/d4S3kto
YtuMx3Dr4G0xfaAh/McpVb2NIq9MoWQ3GaVQhKr77velWBqLKRhAZbFuuknG9AIjO+2V6uwxSpdu
ejFtQpFdw7d35VL4m1psw66d7yp4fIIitKosc+O3xEb6baQ433L89SQ5hpoB2l54yU/iR95dj7Pp
7vddQhrzMBAaVMTQUhJsBmGJXkvgAqMp5Y/WyWMGxMQwZpCHb8w2/eRaciFXM4T8nTeqG604Jkpy
5lZDww11KkyQK0HSEwUGfuIeckjh0ZfM5qurhnRPrNnWQHdJelFF0TeoO1JYaRw5odxniDIZwxje
I6g3fPINQ5XOG85x3DbQQcAWTe78d4pETtOjzS+OjnYEZ0QnGhD9nWJSvR+7ECMc5h9qwi2ow5+o
srAhQWyslNijaOd7iuucaZfZ7h3RkN/MPvxRes05E8TZDaYN+C6mY9XrDl0RpnL+ApB8Mtp0t53k
PHlF8z71fwOduq++21UX31eAKtqyQxUDDdxrsnhb6Jr59ky0AANW/a4i4qi00Tyng+dd+3qJprec
4b0KUhIJMHsf4IFUy2d2XbSbXXyOq4gDG0iX8Dvt47fAAx2BCB6mDUE88VyN904MIn2O8nxHd3KP
BsS6zwaGwj49pUUOe2dbo/GAApMG5Vz9aVOPJtTUnuk7W+jTxo+E4fguzaPu1KLG2QaJzwh/sN6c
8NUFDfo3aTiVJ6QPH6WmbWuG7gnOFYWtBc465yR9F3J6A4viZMBb25TYcVnddzmmalM1/Zczv1ut
9xpL33lNoQLBxXm3sWCwarkcHJzsILqeHppsU/RWA6ZeI+UwpuTiT9iXUfS3I5WPpgfevkZT6FRC
2MfyIclxgscGy38iYXFZqpDkyTSXtjfHxzhjOTUR5b6ObJ/ASA8Tae8TOP+oT4YHOzXEucqB97cL
2iLSyWd+LyCv/M0ULkiwRhHj2jl+UCNgibwVwQ3RE/Ru6Z9bbxJP88JN0IvmYuQ3TzBg5aXgbBN5
9iPyGwBsHYwaNAqDAQRvNq68vsrIihNK7pIW41kal+46qAr1N8ec6KZz9QGwrNzxBIgj4iRYHZ2i
BG7zb1+m/V9vJGA9GpfExzYAlqe4etPUKRw2hGWFrtT7KIRvpgtIjhXIhJlOyQ0//JEtpHohhjE5
67pSgOz64rPvxYsM21viwRmJemPveAU3XFf+0fGbnEOF5mcmD5LuKRvi8mcbWxGrzu/r70fZKxoq
3ejdccLPsGMDypsR+OzyUjTJJY+CYg/O06KXL5EP/9+734/17YBNZ5bY+cYXJinBBVJjdsdtvB6t
MrwMy8vvx3/fDU5pUviDvUsSuDzEcUb737/AK1mSXXoCRpreUXyusxlGAttSR2SdjIBUrRqaztyn
8Qj4p6Jfm8fbyYu669SToDvT/kPcl59Dt3FgwTOXtUxjw6AQ0ZXtOrgM0Qdf0ZIV11yrLRfrcRhS
tf/9cL78nVv1DFXViA5PjdSt1G2/H098n3+zfEa2vIMK9jYP5La5dbd16i65/r7MRYICC+AZPPSK
I11K3QwAu7H4Aar2rSqD4YrFabjqvvrfdzLC7lhDHlnL+D1r4pvp4+8M6YcdOmkBZepo43BkxsvE
I0GYxz6rR9AeKo/2c9IYT6Xl5mfO29tZWbRHfhifOMdGkGTkZHtEEyTFFe6VZui01kTRCdsabpy1
wgdlTvu+gFcnbHxEiYOYSA0WqgfXTPeugJM+DpzZ0wzvZrFMxELnQdEUdIY22KUBE2liafSzEnD8
pW3eoH6NT7XxUFfiM2QqHdSROPbMklEVP6G7lVt8Q87Wy8cDfhaS1wx9ppv5GVldua0W8z/nAvGc
69a54RXd2EYdorEkXbOKQ3lfWg2lbfpgtN5j4XU1pkIj3LQmItaxZeIkciiUWP/HXUsS3jO2wOIs
PLDRBGfPmMI1yBSiYJ7hxw9Dt0Yw1a7KuqjPZAr9UC60R9w4xyiI/3m6dk65hmqXA7Ot2X7lhNcx
7H2a4cwS+75Yk3RN5WQ4bzV6+Y3XpfM1CU3v6LSmQ52e7ugqo7NtMPnHZTZdExtNUWZNf1wlxM2M
8RqSq3E3uzy/Shh/gpKIRZaGW2+CQ6gL68bZQ24zdGToCmniC8Zdg4KjIdumfe0TDw0YjnsXqfLO
HvAvjCvTTeufRpJ5jLJUvmSgkbfaxz5Ulu7AKINpoKNvOVlaT6lK8CXiWg2ibEZ2AEYOVqFsp+F7
aGgoZe6YnYvBmVZukWS4IJo1s3X7NHRNeRtqiIIV5/pT2+FH6mj5rL0wcE/V5DbvAerUrHbUK5ZG
zOD4GrLZ3Au3PtcxOhCEE8QQG834RNpR3Y96G7Si3zI9t255q/pjYnOQEkyB9nHc/RhN/zHJmDPr
ZFfbKM92DrTYFUhOc1+R7Cy7sb6zqgK0i80Mcwr6o1Z+d597qtsWzBfxJms2fsMbtxHe887V9cnV
OP6buWcK6aZPMF1g6PRYKQUeBxpGVUdibu0wdQ+dRantXBmDTdf8zcz8rdRWfEbxUOdGsm3NmjK/
fsKJPl201ZpXLQYP0Mf8+funNKtt5Cfmn8Kz5mu/fMLgmmRoiaJljsfHUE9Yd0sDK61HddDQFiu9
Vr0AmTmijZkQHA/9q7OIrGE/5UysjYARrqzta2r7/prjwAcR3DinZDuAXwaALouJ2Q/fkJPY/+y4
YgY9BdhUikMF9IGlvAe1lljtVukc3XHZXvJiVFfOQOpKtpDiwaR299xjB57kmFjldA/VkhrWpU+U
222xquZIcEf30XEcvXfBuRQ3ucCbUp85G3LuTszm6tt1cy1kYe3IK3/JCL73QkYBUeU9d92wR4Rc
gL9p+Ka6EpIE03oOR97etKv26s+1omqiF4rt5GyTuGY1NdV5YHwkA5jQmZkxXrK3AAe8kdKTjoWb
3oVuQTNPo7+a6Sj2FazsPp9TiuXM57EhlKtLCTQacrSHI/rNlQPK7uqGy1boFuKKmsck3mrScFK2
JDw2bx/t6MVXaEoNouoyeAiVfjYTmgUWlIfdmLPgeobLk9frZjcqTX/QzIKjCDUHwMx8k/Uz4ebN
K0YPr83uyXn5Jth7fCMuMT/YxoyDDnD5VOvhDWvsvEYK7ICeoC533Fkf63A6TaU/PxplYT9y02Cb
ccc7HLg+q1pfnGrwepsuYdhTd6x+s1oSRCtWeifE4GMbk/0w9/6ry51uzGX5EjnOdK/66h9ervGV
Z5Avbu69ofVxLWXyrZaSXJZOxheaTYQE+B242XitGqXeAjoiF3NEUxUQ3fCsvXlnQovZzQh89kbU
pu8ELX2mEvGNGMd+LVCqPplNsu/xnGy7Sbo0nWluqgTRVapTcRIm1BadJCFm32I+tX2cv9N6Xxsp
Ld5cO/JcMTi4Dho9vytk/p5pfEJyZlYQxFT/bMJAcEzYY47dPpRt6D7pkdhWJv6NFzUvccN+18cx
yHILqJ/QlPUJdFnQy+cugT7YgiW4YJKKJ9N5bcX+99oU7pI+xH9eOLngtFe558hDk4TnkVjnAE6l
QysM1zfDVPIP7lKDvj5zebHvxna4NU39NI1u8jzB+W+l7A9+CQHa6Lg0YVv0d6gFfuCPIkldrhbE
rOLR9r27KICuk7Ad3HVD5x3iOnstLPydMPqz92gq5WpYZvYEx5zSJsnfBut5xir0Hlv4O/1+OPdN
B3q3Dew3z2cr59d/5MSA/L2b9HsxkyFjyPCli4gZsQlExuu31L5l/M5YRWwpd0LQ4r59clTrr9PE
fHKnqliISbA3hVdSFq1C13mZJZmM9HIkGuWw3AZV9uo1OaQiYcbQflqc13jV7n6/cmydYGmjXGxR
3MGCypdriXbX99TW6unF+b6ssch27R6vbwNz7twU7atRRPnN7kB15AXKw6D3LkTBOhvBlONosaDg
hbN2tdHH23Toq/c+m4lDJ5Z6NNAXiJnoaYSsH1ldabJrviIxukRmp++C6fLFZCSycrrafwN5QDCq
wTpgAETeT/bUvANReDAbWKgj/fxhZpJtd8anrm3xXs+kPIOt32FOUvsoGfJ3l+Fp56szgq7pRkVE
Coivi0Phy8+oO5Q4Mm6z1X/nVYTJChbq1hXBF/kcH0kuvUOSJT+joR+IRqsf+2r5Zgfrj0MewYW+
SLAKskTv/D4v98uh953a6SVveQYVamw/iYaboCHYTv5IQjTXZO5z8k1hGaP3xLlkweJNG+fRdwdY
k446w+3+/v2u2+FPz769neIlcUaaz9Fs9rdqGi+Zz6IzLbe9rJr6YZzVl1fX0ztqZOCgeus6bbBP
khJygRr3zpwNmxmx3b5wgomdr6M4Su3uPa4H0MVSG3QHw5XfzC6/PKbv3Vw9VwGFn5NwNBXsv4uR
fnxPXfebOIKYjCAkKqbPKp70jSbJBPVcY9wGfyCJIQyci3bIzahMFgDtZd2upRDeOJxhj+yiAuZ9
Ve3pSdBpn94SGQdnml/E/swOqwCBCfZkQmiK0uEO4UqxD0LD5DSKnNfTxlsblXqtY0SYs8l9bzB1
ZipT33V+Gq2m5bvD8mPcV7El75i0PWB2fEzHWrxHqPf3nFDQIzu++Y489oXFHmULNfJhTqdqcXq+
Gmk0vreVDTy2jR9oqMeIVCfrPYzzp7Aaw9vvFlKEbALxUP0TBWZFRnH4olBSrdkc2K1ITifca2b2
U9rcS9C0TY3an4NCtCdzHZUcmyhlUY6HhqvmzozhTWm0x8nECJk2PD3j6GzomDUvriq8S0RFSXjz
pN4lT+cWQwk7OhHGxxzu6jaL842fJNOriCJwdG2Tb0pl7zx6K09j+e20lCEijj8710fSsfwwuOkJ
C+l6aV6pPtujW1Eg4YH4/XaI6mE/nnYmSXN3DWjSF7v7yypGW8N5rww/PSK+Jm4AGSNHto8Jkg0N
4EuaOdGtSNsHYPzNeUzlxxwAcMDv6SYURDXNiy0GW/eQmu69X5bFAzGbT8qxOnCDDrKDNnulQaNf
jIG+eTQY96OLTpUr6t2CGUpZGtTPBgHkr/QUNlZVTZ923CxqwjK8m3ZBNiEGcHFPWGU+v6cz85sx
jQ8weuLjHMqHCfrcySzar6QngiXH1jp2xrfKMH26GTvdiEqh8sS4V6+SwzwNWMK6am7powyjRfwG
W0TkzXtohE/0xNofhImMklB0yrQIn2bcN6ts9IuXPOCaTB5gT6+zpiM5Tl/eXMMQy2aOkTpGWQVQ
3ABQ9JBj8FiPRFiqxAmeW394kp7t/8jss/UtHqBZBU99nj8ldlLtMoe1yFpQjqmXLyFvcAwJNP/h
PIL0IUgkIiLiMbMBiFvix80+7+uaBFY+pvBI3qQMXuMmf+hNWfwQTLidGr/865NHsTYDgZou6ZIj
KZbe1mNUeqliGRx8ykhsKYQuKRLMdQTdtmnaU+NP6bPlt48AaZGBuPkTZ2CEcn31VfEAwTIUF8lo
8pbUeb+prHS67xFWMP8ZMIL50YnOfnbRLqVmpwwPtqdV78Y0TRFSDNknzsUHvBZETzIaVFOFeq4V
HYf7GyvA+CFs8L/aG6MnpzW8LRKx/lJrLlRvoPGlh+6xDkTORdaOjxtBDY+J43AtAzaPJpSYDIEr
Et7QlQwtEPFRRRuywlsz1//otA/fbmt+W7Ip3hqpig3mhZcZgjQQoyTco6srTsopikuxuGB9rBJP
zA7Ir5y7mBCg0mS6hXNAWcy5+dcz2BZ+DvCz+WjEfxrBTC4rCd7pfMc8mnnlbrTRKSTnhFy5oxCn
xuVYGU8c6xryzXeE24/sTgmSG4gN7/6c/bEJ7V1ra8wPBcuSuRI0lbathavrP38uG53th1GAF+eg
ejGrPjrTB96z3POnyQcUyxObrO0os7aZnSbXTIQPzSYdivYIGi4iETT5x1MeXH5fuI/CCwkr0Vbi
cKdcnZmIqwC5VDwZl5JQ08s4JBVdiWQGU41bwlf+JXc0ntWJcGCObulRj6lz6liE+bSWc71RFVdH
OCYcOvzhTSZn1kx8u0oQmFos3/d/PpiK54y+7Z2wnBTngWT4mnuXOGC72kDeKSnwWFliA9h4Pxck
PS8/D1P+5NoXeUKKxQsABZyBBlkGqUWnYjDpMgnwcjhEY4RY6AjyqyhSShoPJehAoAKWSXYtNJIo
hKKxuv6+y0EMogdVPw5D222B3h5xlpFd//Pll3dhh8spDMwLKhSxm6oAh3JMA2Uwq/99KRN+40XL
BqxM6wPpWbSdZ8zbTV28dFy1XZ/EzWlGSUbuqetvjDlnhNV7SC0W3rJTuxzh2/SUVgrJiRL31Szm
naYqOpUdOOPfFzyfE/7HyVvPI+CUGpsd2dzJijqQMjJBR04by2Y2aCBSpi1DqhQvQtuvwIWMbbL8
yZmwNXDf4LeVChMouRRVbURnKyV40G3DvdPL5jDmwzbN7Qbg6mA8RHnFZDD29Mkjl6GpfTjVV7uJ
MKuAFFi5Mv3nlHGKD+VQLBb3xGjwuYcIwX7F8lKCPEuuo6NAqYqi3+SNx8iInh0DSjsPOMI2b4yK
J6BqHqEzQfrcec2uZKDOkBn7SyehhHJstleedl8KNf5z5dRDwMUlmRaUCREXWzfGGv5iexrr+h8R
UopAlB0BjO4eudHWqnFYY32zDinNY5am5hR00WsYxRHngSbiuEFEosDnmMVxcxRlile7NiD+z7oF
cGn4m5qrYpXjLjIaaIK0+IClrUMrxK1jZQMLXAH4oEMlY4qiPP2+Iz8h26J7XK48Q2YnJuqj98ad
Ucp5F+n0hvISyg7JjTto3rdOtzjUUbzjZfcO3O8rFvniiLJdLegHh7R0GqbRehZCgj7lEWEAjFF0
ufxdYkC/G0nSahcia5nQ0TIYLrKiTyfYT+QztiMR2lSleROlO8ufX36vk+78XTeE4V752UPpEFQj
mQrvfQ7/tg2+J7OSP2OFEXgg3dUgnHjc1n5Pxe0IRJF2dI5UqE9gDwzESZiJU9KqDywei1HRR4Oh
PELglNslzzDn7bXv6/bQKY5UriGsA9M+5xB1rOLcvykuaNejGp6dy5LjMpvpSVvOCIbHsaA3MNAk
Rmrigky4GXiQcgn/2yy2GZS2Om2mE5gVCjfwRySJ9Sd36bT/vmsMwUB3CPepr9QWs/Y3Xfpy4zQT
NZVcNZFPZcFXxsJHhqhboYP8/XcAOoj8HgtiBTyejTzmlC8GgFN+TTMwCY+tPyJ4qHFkLBGWkYVV
3J6Ppd//5/qOEfq1NFEvubCak+WO75Vj5bs2U+u6CMD5yf5Zh/VTljG4dmptbtxI0b8uxmwLD6oM
1ItReBRlZvvqjR2qfA2Vt61xg9kM2K0wjNcshmCofVuBL8Ox2NvGjeZsdQc/F32+xcSMeWBL4lVb
3xCnnTOC2XCFQa/Ic+CTWVRRogTFJgeouTzcHF4W+DOBIJGZw0PvOiAFpQfIozGebVCwuLnNrQlJ
NU0OHGKw6Ewcs3K2Xu4Td6XDzL9ERnRv9RMbSwyr0W6BN7iWX2xzTEVriohspbWtDobBbmhyZGXJ
88+mCScLtuG9m9eXEg/Hidt7mwY8rNWmbNFnhfmlLmjfiQijIl7OU4Q1iTqmg+pfIUhSwzoHrn1Y
FBI2NSn1F3GllTue25bizBbrKf909Li3IyzbsnAe2bwAS4IvWPc94HAjjGFGV5iU9RK844lgpU1n
ZCydOOexOIOhVAdPOC/Iga/g07ItVhosMF6/RZUCx8nP9aMRoxSeC/CfuAUPth98Cag0WTY033rW
z1NAPJPvNNkpI8Gd7hGiqAZcBhl9qLK0jaYpNC11WP4Llzofu7oXHV2HHPImRWvCdfogT3dEccB2
hwbAj/LHDAEUHoaLRVG379yXdm43YdbsQ5s8zwh6CYnzKDJ6i/QTA2mOpbmIav5I+znd9yZYY6Ma
ytN/X2bJNjV7CRONGGsMuX63vHP2xujqQ8hs2SG+3IKcu0XVgJW7gimztml6rqH/VSdMcdlGe8Hv
LjztiHd7QlzE8+XeGDJPG3eAVAXwsTmpPAD2abOiwRwsYAiXYMntSiPMAfBrGycOxfFBsaTWHX8q
l5dGyGMatc1etveBR3CxKfnh/NRWG5nCbzPNnkNol+7bLjgWfWLsw6Tg4k142TMQ9UCzgSyjl8On
7e+ZZUU0ta2vcdJ6qyIimhFtmwxLJD9X7w9npOaeO9VnjuAeqUQEAv5+PbTBhBtoSB46XUx3JSwT
ah91zuc8ISrLDzHic98UQYs6S7H4AxazEN07/4Kqj1dxbr2IafpSPQ0suscfM8feHbPLW9/YYi9B
iJ79kWWtwI33+5UsxIyoEZtki7b8eUpjDIZx0t3lQYEgPlDRTme0dpvAu4Ue8k0/VS9BOmJxxo5B
qTYS1RLoP11HDyB1ld6m9ewdukwTk4FR2B3QHs8T54AVBW949jBJ6dQiOjk0vnQIRlS007MqUcpl
OD9WVRC/0OZiKrO8RKUZ7tLMfzbtLt2G7gyD3HyWRdKd4uorRNe7Q9iD43JxYhMeRerp8kIYF3eJ
4hCqcthPUF8xVX/qIrR2XQkKTQ0vDLxKKMXZhoXVPBJpOvI7Jd1GmG1w0uhZEom8Bln82a8Qb5MV
sfJN+P0lDYQj4SU0EbPxXNYjos6pO1kdViQnA6OBaw3ou02oeonfNPSjQ4codMixExOwlGcnwxhf
JUwez2zkwTChs+SytnZ6JLfOIoxo3QrfRRQYbNh6vT1nHn0aqTtigVeDn/wNVTLaIOala42MjpvT
vIdA0RxJCUPdFTPLKXWx5c5FxtlTHxcVze3Aw0VqVveWLkauLUdL+mM/hZXRnOkc2g8VxW0tOnln
0QM4z/4E/S8g+GLW+XNgPWc+cq4slYC/GRfc1+U+DaNbmjbifR6oh9LaiV9lJDOOrCxTgzmUpFRp
IsoKspZDqBfgSxuLFvBd3c1iDxT6EHuFhlmJkdNT8tPrycsRscdvK8OMypB3nZf4khNg/dSGXya/
0N00jk8QGuAOhfLm5fqfZbCNtPByCz8GVVvVf6YlzzUah48vuB/puo/qGRSUJTAHAM5EW1Cs/OA8
5y6pckX2j9KUbVcscMkIf4kpHujJfBTQkQ9R9C0bxbDYSON9W2RrlwWPW57bIBVDstEylisY73TP
xdiQCUBCxuh9OGAREVSbLlRis9xFA41m8g6e+8JPjomCmaKj5n7Of2zoIQf0of9mbOt35FcT6oJu
dzsFP4YzVfthcloymwgfYhlgGUevFmwVJ6h1Rf2PLpNJRZYzUMnkPRKA6kQzy0A1TYunTi5swPQb
kLBsM5Cr56y2EOiwnZ3b4bOMclbVaUBY7EE5BALjI6zCTJ23WXAgMEjv6uZBO69zZczXukQxNnrO
ruDKa9dPoQIyM2+X0Necpy2d/jAU+wurEY1slctjHiOiLOS/UPnBDvcHAhkvbzQhs5hIWd1wFmAw
KjAUbCPKVTo4i7vNy9xVa2KbMGqQGzZBMduxplQjHjBPcFpPgFMhvBaXqOhxK8QSTtbkPtm2S2iO
zbVVcYUhzA7CKwIUE4y79ez5g3rWBdqEOqM1JWJFVNqA/qJrjyr3EMCRAZUN5leuqv5QLst2lLBa
94r8qITekQvN1U03sAXWbuYH2MUKtpXQ/lfGQc8sWbxSIFz6dM6uFC5rU+I8j4L2BRBAt/jxyQfs
QuvJ18nGaInPc3GObCdzPIUjhwlMhdGuc9t/jetUe7odG4jZBLCPykYEau6jRuWchi1vPZDUGSUW
mVCYMNcA391NJs14PZfVBStBdgHiRbuGby5Ws72VJTIddw6AfcRygs2QfydOmJ9JoP9ywrmE1tLd
Yd2lB2ND3DTmc39wO+ebljxxIT19eUZE1UyDPoswi3cJW7vkVwzGjY5qkQdrd3FxmN3zqGuLFpvA
PDMN+46Q4TWEJhdLCCwLZ8a1mzj3Q/Q9jmN9z++W/xongBJpu1csaEYvHnmYaBoBasVUS6LGREB5
QfAVhCh7M9byphPjK5/gxw4pZnEnDMJ1nHZXoyWGQHXiZVIdPH4a92guCCeMObzGRvWkhuHHGcj0
4fZrQhK9vAFCRROJzcBBt40DBByT3dyMgoCTmKgVD6IsiqxoTVsu3M25/XdKJclOlbPKyKGhjp32
GcGNK8II7c2cw+eIwUFtIpfySDEz25k6vtkG1mCnvP4Pd2fW3DiSZem/UpbPg2w4AAfgZp31wJ0U
RYlaQgy9wMSQhH3f8evng2q6KypqLNP6caYeuqozFSEQBNyv33vOdzKjIf6rAuhltg6hONV5dGFi
JxG2BdcPmIf7frZUXn5rRQ0qbV72pePpINlANmAhkecaD/quseXnnBpBJioax14Rz+vhley+F5np
rJDYbDFKu9uWoQv4oRXXCZgjw3ziMhzbjmn/odzOuzWVfPZLclT8LLs0eXwqxgZog4mtqsMsGPFY
rlrHo8fvEBkNomKZCnJEUfqtOBoiYKmKPfKr5VCJcmnmGYnOdT9tQo5tVWN/xtI6Rl2I6tv+7DAV
3oUCrkZgxrt2Kk59YwOcrqkVp/E7RQmoPELiOW4uUhOxQKaZcNMYLa5Yl5YOIuVlbfUovzhbpyk5
eXWKwnIMatw4jNbWbkEjcaBHupgGW6ywReRGwR6JBTMGSdVKssUaP1yxBpM55Qw6c0uCNoiaWQQx
5maswy9hWL8VRSN5+CibUrI616R3PUHqgKzoI2zt+32qE1JepYjKAoVvP/OpUaJoxdN2GSOIgCp6
YIxMzoDvwDxMsZwNzrA07chc5i5MwgJWjXsTV/U3Wfk78hhxls/+61iviKJ3Cbrh2OA6/Z5Uz3Hh
ZjOguNfmafU5Ve5rHMzpCCQNOVNOwIVH4J+aIp6UVe8To1ZaLeCZkogRVT5qkBg2tIjJVBjbVV82
d1M5QL4fkQSUvL2w9ToN/StllqZCsTRgPRyYwc8LEpF0CscSXGh7l2kiP5BNxwgB5xS49nxEwiOT
bdoEcvvP5hGmrksAoQXHB2WyxzEem0GvH4CKfwRzymiYY8ew9JZOgTGdseNpKz3w77IJIHSFtY4O
DJgTJwDhrCatowosH9Oc0O6JKJCmciFtejqYOILNyqgNP5zWRQKH99cirCEjHv3gpsmHMIudmWOW
IaOc0BvM2/HY1muzqlF2uu4nqibvhIqCBTzswtdizk+2DzX4hm8q8S+tTN5sYkT6To5nLz6zmPKi
XfWhFLeRtcjTQu6QveCFmxeEMSAxyAoI/aHXRDGkyuLB3zQA5fpCfSdy3f9WsMzg+W0Wsu2tB3wP
Pzi8eQv+XXBT1Lqgu8n+32JKukvd5E3Y+ZNZl3BwOiIrrb4KVvlEdG5XYoNQmrgbc+uJkeO1qNRF
pTBA8StyqvMCldwMjRdt41Z7mPoG503AYXmU/nrE2bzQoqFGcl3s4y+Pm2LOq9P+XdmRH++4nQhy
7IJ6GkiNY/V3YkKRi1n71iESbhtho2jwGhci/S7i6J6kLRoo+p6GQH0buR5irMQMtqUh04vrI2al
zI9NXDShbuMLU/dBrn0y6wZVbKlFYfM6d210r9r59NxYDmkA/KAvsHSFxEUvNXc/uRP4G9zHkqzc
jYMtBhoDEh8cVfMhSGF9qNobHDfNFs4DG1NFTCzwf1pgd81AMKXfm88NNUITeT0Bi0BQiEB8QYQx
PEBDpNUCh3jwA2+XqNpgh6job9QawZmkVkLTKQlLTGic+hLRTa/EnvBSC79PlXKKS8oVR6p1Tcou
VamX7DKyU0RH7a1z7FjK3N+HuVntVNFu2pbyZ8JYXcbpAVF6PXl3jdEXTEf0YVPERE5kuLZPZjJ8
p04mhBMt2hLBxnnwmd0HabStYwHrscekND/JcY3ThzCYCUe+g76dgyxIFJpaXCfrZxIra023b9eZ
AglROfHw3pTaQ5r08d4X7dmnJF+0kbsbEYdjjXNeDe9HSRLHunOAcJmY+IPGYbY+L44Cc9LAfGkN
8vFOxNP7oBfDqsQiF+gTr3maf9aw5EQywzLQtPsjgj0Z0hdiZOXhlMk430EkzM1pYwTOvaiKYTG5
3cFEHJ436tO0GeTKczhaD5L+B5Ef4N2m7Ko3OOOdYxV8NCGS3xQJCyRsP9g3bv7Q+g4fG8A1eoQ4
231xJRRwA6EjrNKKPaiFVRsQcGhHTgHzu3svfGxwfJcnNHcSpZ8fPblJhS6504JVSboe6X0VFE1l
vMx5EJsxRFvdxor0G/CdeBJ5vbW+zm68Fj/AlD+Yo7Suk+4iLcd9T0DpGN+gWVPgQvpibZiCIjHB
pEMy/c4LKd6mBC1Yxq8kJbi8y5g9ilbXd7mvVgj3rA1DZSg35oMOoyhv8kdk40wjq+SM1fs40Ncz
+YY7C/NQHtExRaicL3nMJYAyiGyPEougRx2hq+rR8Gh4paOL/Ha2b82y6qimn4KYzLbmJnL/jE0V
PadmvOnrsDGeSUVnnezwTHb4YRibr/0AObyVPGzyjFwfm1aJb6HXiaeWAnnAO45rm1Zw+W2yXTou
teS1wK7AsY3etEe8WzNfYIctfuOQ6zmF95HsHD7MHOcEIHWTDxXjBWv67k/1cFS6phBDC/p8SWvv
Cau7jRnKkgMXjhScgTgWTblMUqvc+WN9owvv6BScKRwb4kvX5TCYwwkqYhEQUVtEtLlG2g2QAel8
hK61czE+L3wiBxapRavDh+PU+LdDLL7XRQk1ivGn6zyjl+VsV+CdDK++qPDVOChgkrC6ju5jL9JX
J5GfdFEpc+V4CAXlTiLjV09gMbSMTWwI9nNzVtzMh93em0gNLZBQhDppV/U1KNpDqj2WlJh0rIdx
Z9fOK9r8G594I745nxduZI1DNY+uG5BrUFjtGrdrsw8t47tRpHdWhYMeV92aRkW/SEuOMYkbPRMn
fUxytXed4SF1isNrqwkdySsRqimA1WUt0LCpsu7nVkKP1OLB9BVzwqmcQ6H4jaZ3W1Edrr0Ys5ln
Jdk+qNSpbqSNXwjpLx2/YC3HFEMMe4Zv3Ng8dEtVFCCjfYiHpbXnjS52ntVvXSgNmFOdc9y/54pq
BXUdDZC88m+GbEw3ra2/sxtGdNdUtQYCVW31pDCWM8BrlcL9PrZCJyPKrumvVtqWfi+sK3RFLDem
T7IOfoQ+0466Y8UrveWGMIBVWxLft77gxOUo9KN6HMGmUsONY0Z0A6xsE/hevGpaiD3R2DNPv0vN
+hXEJOQzSsObitdqUff1Y81UpkIuuM4DEhCNuttUBHMuayylEN8QrYQNXIzsJpRHwzt7sr5MMsvh
6aTqxiJ9xyQXbqJszlPl3zhN/cNtujXa4mI/jGW7WXo6e3nq6M2LRzZJDfUsb4b57A3QV5ANvXBi
ZHWsHVMGdpR0A+PBCKxvvd5wyKYJahnVc9LX/T7rw12Z93dVa13ctMx3IhdyWU7eLhLCWmUqzZY4
yxxrHFYRbJzEh3gXV+hC6QSmqVfvEQFg7ZBRvpMVqUcSXHo/MjVrsvE2aIYDE7BFmTt7PQaOSBpt
H9LCNpVFbo1Z0cfWGxijHqYluAq8ssYegyJ9bo4RelPIswCcYcktdGCAb3HHzKP3ngyswUQrt7eU
X5d++FF1bLpFkkxbn2g2xZRKB4WyRIJho8O2biYUBsgYi52Nd9yOcB750sAVH2agBMvmNARKo34g
ccecsYqYr0LEDFM8PVndlhApf4Mc78rzZSxUFH+WdGRB2Xr3iWbjk8Ohyj30Iqagr22TFncQcYmm
zOr1/zycYPdXsQMvaMGKj/fw7dfsgZ+jB/7+/0g4gaEbfxZOcN9+VE3+t4fwR/5zRMHXn/pHRIFm
y98NQyBHsA1T8l/S/u1v/Ufd/PGbZju/K8uyJXoWA6cElcx/ZxQI93d+VFooRGxdWrb7U0aB87vr
WlIo6Ti6YZu28z/JKOCd+ZeIAiltgdYL1g1zA9NF+EeGws8RBVnY+V0S1Rw/S4Qu4/xWo0bJmR+4
9qYCJIcRGnUUk7c2h30jFnUw3vExF9porWe3GGaHvZkUO8ux93XItsIe+2GDyC7bB5ILbwyPkxsh
RoQOL4yi3hOxt+noX4y5vRI6JGuEkPSzlr7VrkRZbC2CPJJ+09bFMcCgkDA8L531GOf3lulsAtPa
5n26BESChtjZJ5I4kYjgVjQ5BMXufLcmNThhgpiu2FcxMMdHNHNrTww3OFOXLHPweEBUNaSMBO7J
aa1tnxHSa6h7CwI4Qsa7ZrqlBDgOCFx7WOman9x3rk3SgrfOam+R0gJjl0lh6JIBcDKS5Bjh2vZc
a9u2w1ad7Vae6nRAKcAyEOMMstG73FfglGOOhHnySYbrDqXwIyTNN9JWNkDpaNgnR4aZq9hoDnz5
xwxJh2v2G6X1d6Q4BgzRypR8dHOHQOg2yrtDGxbbn57e/xM+8resTe/zMGvqP34z9V8eBobGriFs
XbmEp+NC4LH7+WHATCJCRlbpegz3rKgLBDagAxF5tfC6TXvtFeRiU9XW/Ajp43BG42VdPBg67Uyu
PTHZswQ2KX4cHdDODXCjle+Ge/YEfOyRvbDiD6BzMYCvF0gFspJlmCbGn3+O+TLzZPTzbP/+x28S
bZYLXlrYwpBoYmzBO/fzx5j6QGvSEYN1V0r6WK5cdV5ywoz+ynHk2APtmmaDwp//0vkv/bNf6vzr
L23VMIWMXZmqNGhkrcsAla1k1A6UTD39+a8S//49uSafUHfkvBZY1vxS/3h7CDOfb1X8r6Y1AYU1
IZJBvZzBF1Rs/V4ZMXSzeFHKgYJKiz7L4mIb2vXPf7dBPMuvn1MqUxC6wvJjO/KXz2kHBYS4gogP
19MOUwoQSj/E+brRg0040WdOGLMUxbIgBdIL5Tb2zIMsYRhV7XOFertV0R0xXYxqy6fUuOZlewzI
LdGqY+oO939+rb/kr3w9CBIEtGU7LoIGR5/v40/3yc47oYoo1FZ0go4D+7ql5DaKjPMk3adgIHwp
4aRRYLdIMFDW6iJG90eJALlST/oQ/8Wt+79fjssuoGzTMgznl1sXysmsp8zzwAfrG9NyaobB4TUY
Mlhm1aXQQ4y+7cZLnDvPR/yTpJ/1DBLxgZK30Wdnl49/cX90Z06g+eWpVXS30XOaDA8c95eEGjMb
NAsMV8gJiu+u/FbI8pTgWVuYvnyZD1V29Anw8SmXm8myydyaPNoitjz7gVnDcy5M2sbFJadA7a2X
qbgFhv3NMqNPM0yOhQHE3E85L3LOfqpd6xyk+rqCziRrxTpsJR89XUXQCIdGJFeEyU/oFc4uIBm3
kNfcRLWVIsCVZyXURvlXV7NPFcHnEOYY753MjDjZbjoPq5RsEnp6zBiC8irNejWY4tZoxEYG2alF
O1c5yTXTgk9otnslyE2dD1nkOmJHqZhQmo/CEO/IkOlzkdVT1hWa5PwIUfw8mbFJIEwIGsWcG+an
2MMWxGfJK4m21CEOtbfOluM/t/Z5GJIjqm3sO7MbtK1v6ByegsQ+5eRFxG1yaq34c770vgHjN3+y
WnCioFpVLP9murQ5OOqp8V73alUM4ixHG40V+xzyKz8vkWsOHGSdk1MDzhnTawfcfyHLjP+TeN/7
CRIJraBlWJs4pzyAw1wbQYXbUlASp+Q9Qm9y9hjzXlxckSNtBQJUMthT8smO1JmAhauGyJoU72nN
nYDy16qlVTEgDGEkL4ouPY5VugJYsYlqXqix14aFgVcL9/p7LtgxRfwZlskyM5ytVbrkw7ruUz85
+yG2zi0oSqNgpjiGigPPLKplgmRMu6ZrXgtA9t6E/7khz0WDgd7S7yqnWZDVt8161PxXvYDZEVok
PFNdD30XL7MphWA4U+0akhFhYAN0O5UmFQKS8u865CaOIvq+HZT7j2t1CQbscsIEmpxeYkMgn67r
x9T57lvyoKVBxEAM20Xbctgs+/LORxMe+M+Gh8oiK9MrwuPT0LmnfEyPZungN/9MCx4jWtIzXQQL
q5afNSfYj6W6AwMwMCnjwQmJzNXydu/wBBu8GvGcdVEMHNziIEVtWXL6mBjXBigopA2nw2ICvMYD
noXZ3J9zTkLyJc9jbkVrfdAcWlCOeS7i9Out6PsfQ1W98zcucmYsyqkvhYJrXJjqqetbqpPxISzm
bzAf1HLwgXzFCsaCtpvfKc/JjlHD+IjTKDff4C/3tPCzVd46iRyxbBIaGB2fhQjEazuQD1Jf4Iho
a4uuOBaVib9yfhBhMy4LjeC0wWJNdZ0csZg62F38BlDme450fTUiOZ+GR5+80bVTswTOa+04d6v9
5Dpa/meqcDWRPvkgHO1+fsfKLAHg5ZyopfdJn17hZvAxZq/XjNzpnXcv54UrR9vl8Uz2Gq4uzcuO
8zWOGW+ZSV/TF9mrhXChEuOHjMwz28UThNpT7Y6sNdRyLB2YaRjScifKSGwzzdtTsJG6c6+C5kLd
x5OME75Xw/ccgx7WBH6ayK1ny/fgjURcFkscaUGGad9qjvsgoZFQZsKo/Lo0gp6uZmfeTaK58Xw4
2WpsKwbZzpFm0WVeU7yZnj2W3cppRAz35zRZJh6t5BNE+XGueek97r9ueIehc6lVNIcIB9BZHfC0
IYroufz+nA/Tm5lGbBvZagYT2572JFvEnZIzsO2cXC27aqjYxnJ81ie+vrmk9gp7P3h8Z2bq3Jf2
JvbSA8IB42up1zlyKnu4BY8Icr4TDWo8xutT9OA7KTZC7oYLLhGLFPz+8j4y+h86Z+AlFgyD11ZH
x0YpXfhTtxwN92n+YnLTOQ4RwUXzE2ko3liXO+KE5wI39jCl1MFQsWsuaH6AdRkCK0QVTVtsDWMZ
Fr7gC2vt8gIlHQ5/A9lRhp9C1o+qam7zngg0ffo276omu02UEO+kWefG19aDa7PzaEmxdFL2oFAZ
hyhSOzf07+q5I50ocS5hjdBBuesw1YYdd0GLMEGjUD5mTXpl4vzETPtzYk8rqgPBSDd6iyui4Gfm
nTFCnGcSDp3LaDt2+Chi4H5thdwkecqs6pJEfGi/IlzTodc/pvEnTUUqkYm/urJPQS9u9bf5f5W6
eira7keR3UbipOqZeyJZm7og/VGWkBut83zvBhbY+ZMiQH4iMeQ8f9GhZ/AwtM1t1N5g1se8fNNI
6D5RsxHdfFfnZcO1T6bRXHyPF9uMfUXLRJ1gYp2/rtCwfWKxuUWjwx/Qw/TqTTGKD3ZGIz9aWnHR
NLKJjI63yTiiXmSOjbRS76Gz9Y35XqbjwbNRQDgZu8BIQ99J5WNXt9/yGnyETHk1x6ldtba6q/DL
JAJqmxZu8nk/bqLqovvBNTPF2U8nhs3CXs4ftArLexqNcxtNe4Kmm84C7/lfmH7+icjgVX+GkLuq
XfHoWM5T2ueXqX1zBtScbN1zueXP1ge/oLnLTGPe6CMc7Dwxp/nnUReepOufiw7DdV88MIi94WRG
XWE/sqV/iMpbR1l9IRH9HJ9L0sSgQxjnMueaSySIyI6H+xIIAeOzCiTgstAtyI44N1jhxvnRwyPE
Ko/5kNpPEBsBK9DWWNgBR/gtheDEhSAnXtYbHfn02rVI6gxrjOh2b2UrvfG3DvbrNZwaDjk4AYxX
y+f74Yi/snrtUdacAjqfBqYfHmoruEryxI2erYMIqLU0xKUnWWLRFcl1rs6jSPsAvn5jKB5Rfvpr
6SfIeWSkP072dxLnmdlR1gNkqel5i3WYQqksags9Z39MgE0tGdTvQ24CaRJnVbBNug70TVTnNAQq
J7giFLjkvXaO/HOSt+ikLaoQx+YOBHP56AZcnJniXMejl92aDn0IQdX5tR9pBeu05j4NoXoKdf1T
gRtJsuw4MpoCZaWttcE4kzdLOsKFMhUduOChmXfdoOBr0fhGvNTe95H/Wm41MGzzSzKM8adjm6fG
BxRY9dOirwQfruNZj8f5Y1bxjylzPuq5jfZV5zIyBYIwVDsnANtSilShQoSBqweooiM2vcpuzp1R
fepzm9Cw5L4orD0D7uWs89RJiUHiFn4mykMwIjZZ737zKc4IoNm6SfRZVBQDZsaaNKoMFp+L3ofn
qHaHHfrWcxJTIVRYM2DNQOjotzmOqrXd+tekD69JYm2HQW155948RUmmG7zKHgqOdV2cJz/It1mK
UYrsYQci9Aj9JQHpZ8k7EYr70GFjK1AqrT0HrcD8yIqGC0k0C3KBNiHMScuNjM4GnfoxGiBq9/Uq
QG1G5gH+mZKftQI5z+5ue9ic68xt350KZQcGt2YpRWhswzD6lAiHILj1FfWBvyXs/C2tPZ7x8GjF
nChMzPfLJpMXQ7QE1lDBJp62hlHCjQh2VVpdCGW+NvqzXVcnY2DgDXaEWK3cpH1gJCsfoL8PqxMZ
TQ2L35NnWZHrIXOKnLBUa5FP5j6w5gJHVZsw4nFXIxr8wm+4tcrfVrY42OD3N7bv3RiDYcJXBqeh
8caGQjBGAjRg55O1nYo5Soj2SMOqlnXcLwBf9/GXfYR7kc+PHGI8usc1cvncOphyclfCdvDKNNGN
Rfw87Ak0KvN26EESGVsEEvrgwf9lzg2jimeFdJWVwLwLKV4311VZwy1NdeaK2YOWJ7zYBgYmSzIx
q+QbVBxiRGY2oQCb3PlEBdddAffE8w6JnTEAYty8zpPuSxCLy6xE2Gg0FrDZMiCdT3MHdAobLDDZ
MrKVwqYqv+uDGBEQMEXKLM40NLZuk15dxxpZbdd7b6pmtxNBC+a7Tu+7ymYUTGVrgumY/81EySBy
ZkEkTq6Tmo/69Y/ph5J5zZTbAASKmiMSvFdJzTuHR/mZSvMptsUZwwxswUzyKNrLMKwe6OufoXag
IW1Zu9whJjKyBOXutPWq6Ky3QUpKaKRMPXYzOueQzf15j+2885jZa+zIvDoELK6OnujdjS+ai2G7
H4y4W9BjLbJ/ewDxmFzn41tJ8Qhkjh25hJK96lzqPJMDbVOV1OPeXdFVl6/TGz0oMCDaiX+w6gdW
EA8nNweU21pncUrS7rNn0jEvZcTJL0SrLpgXjvOvSF15Uk10LSO5j0mvdBr/aE3NpabuRzJx8ER9
qSWXMe8G8xNTmuFLo+/IVb/Opa1mGNsEIAYcuAWL1N18uJjbFWPq76qe1Xzi2ZzmZaDNgs+hjj87
jU8x74D9TNI2vYFKluhq2aA90bLo6gzxN5NowWRAzBfsinOao7cvy3cbEZYZnMM8/TFHmhNmtxmj
YlHjX2vo0HbFRONYWwdjg4jDeA4n74feuE+Z4S/7ISMqcEJwQBOOEJSi6F/Rbd4L8A8RcDPHi3bw
R3c64K+qgqzlxDfxqNGcm9h0amYizBvTLRFOtAs6tYw6nCNVyE6LnN9Xiuo65h61Iceceq7uNIf9
nBArDV5i2b+kAU1H5MgPHTQEonqe6QmzOOK3LtJVqbcFsluHHYRv2ksf08w/thl+c2HvpNjUfvrC
xrrHsPTYWeKFvsLTEMA0NI8MAZGRxbitiNJaeK3+TuokcV6lXBo9hSqjKsZhSHSL4kdW8Og7MUVW
rD25ncmkkWbpwuPVbPv8vvKCa9LxDsR+eu9UDtCMYSV6jl8tG95YBNcQWgXzrvATuXcKcBMMatk+
Fq2++3oGdY/flYnqwsTr6o/epuwIAUpqagyMfmevE/tKfYSj/+0vOke/jg1cgsVtChFbt3lpHWfu
Ev7UWTNTJhPZMAXroictvtX7le1oT3MDoAy6vYeBTQNvCNQcN82uD/H6TyHg2WjgjKOhZvzzy/m3
hq+tG8IwiO5zWPUcx/jXq8kLh6Nt6Gor2+DUjGehYOex0WF992X0EhXsivNb8Oe/lIHMr80zfq3D
0s2vFtwF85d+ntGaJHR4ECWyeUXPvREPbLomQiugEP7q7yVQwVFNASnArzpyCc2AKZYOCTVkSyNm
bgWNOMwXKbt457kn8jvB5RvLr1dY9s1lPv+0UfdS8rcwGKYjMp8Ie85t8/EwNbpbYV9HM77GWILn
hlI1qKfUqS5d5u7HELNqUF8US1XcsdWlTnqkXbEvC05GpEt4wcywN8tLO0Gy4mA8uPOqwbnfLyjd
59OwORePc8nfzmtI7nWXjoOHXXEgl/U6ntTd3EHQJvs0F9TzZ9QYekzUMHNfrFXlxcrea5oRHGl5
U1Pm0XXXXTLqIXKgWcf01YjsDiv23skl3D3vCR3mhW7nZeK0mJruOU3WZRxejbC8NJp+JmXrkuTA
M0fnqWcWYk0H2ygueCBORs/lzwez+Y/XUCI5aGHtCSmVGVbzxhrZEoP359cJh0UPfxq683jehnAl
jls/wFvXrKuIfd33KEN0HeEBVfeyktZ59FlINP2JlYaBB2B1JYx0W5g6aBd2Sq2hYlA1JXEYs6Gg
+Y7Af2svmt0cO+WfvSw/GA1fYRhV35KRIwl8nxX9xWvF4GQkd5mc74/5AGrySedOkZ8XFwcVBuab
fZ/TwsoS5uEWqcdMlMFuuB3SuiuWmpeA9f8vXioG0f/+fDMb1KWuuwTriV+bw8NIfAT9SWo5p7uL
crEiRq0JDmFXbbRArneRr99pk3an3PIQkxmcY1lt6eaBiyL1NVxOABuvyJkXPdxLg5DEzKVoyAXb
KxROOh0W5+fICrbYvx76WiMumG8srZ2XuI8f5ufbaP0j6NE7TC/LUAelWx6zttzo1daO7oTdL2Ts
rqba3zagKSnfVpmH6SNkD3t1eS8p+ARlxnzUhNsMcT5becQAkO57KsfqUVfRvvUJ94piTPP+no2j
V0+1X1EyeMsq1zFC+QhveT/LQR6ImHpGv0Jrs12ysW0iI6Hqyemw2Ec99jaGgXQf3QO0uLWar2ck
SiYJr3iIqVUwVsy6VJvDtwyIzdVugpojytyOI8qhpxvu3ETpJbZ4FqlP5xwoZGVDfXAG935+E2Ih
9yZnKjOjocqADiUbYgb6z2borQvakTKyiH+lfxWE107IxzIZN6GHX1KLWpYLr9/4hbqtm/iuYt/T
8W8vGviGK+wfAxvqdPBN+ejLbTra+lJabFalUrxl1ofSi11pFfuiGm+RQPhRecJWuhQQGmgM7XJa
yAt7sDB7+Mc4QhPrAb3SjMPXgvsfKAP8j/z+H2OJ+u//+bNS4Jf/9+9/qT/YfuSnt/Sj/v9BfiAs
dpT/+Loh3KDVW/P2t4+sCZtx/oR//HZsh4/0mreV/7P64OsP/UN9YP8uDdcCT2xIx3Vm/cF/iQ/k
747J4FDxH4O5GCKD/9YeSP13JAHKcvADIkIxFNdQY6wO/vjNUr/PggWmRORMK0MgS/ivi/uXb++f
3+bP02b5NSr85/DJ0VlxpCVN2zQQOrhC/2U8N86wEjzZBNLWFAxDbNPpxoDLy85+XSKCMeJ8h1pm
3cU2W6TIPVKPX4YCcFFUeRAIinDi9NmtrWrSZuhjtsHK+0PzKohJ6ex9mnCaexWQpZqohBTVtNcD
Q+PsSCiyliy0KTKW9OWurVOf+7hZTRqSoInwnhVDJPJ+kLMaxbbEzOQXZbWsCN0bm5uqx9deokZw
aTpC8r2xW4LNAQSvxRwtXprDsbPcq/DEMqRuIbHNOxMxtLKDHgyi31drM6yfa8cgMaXzlpqGk1N6
xRonBlxYotHa9OShyli1uXFnW+N3OqOnMFF7Qgi2kSl3adbdDplNzIfK7hqPXC6JNdgA9rUUnv+d
qJkIs0m/hHo1ZGSfWBMbYBpib6DwQBWsPZDWZ6Pj53CoKaYoPiVZl0LhLbIMEzPq4aGoIQjnzrsY
FGmjPvo5Z8KM7jXW1fdgr5HjpnZkNl4BytHInqdkqurpYsn8wY9xtJifCWleuU7nc9SvdJn7bdX0
+9iIz+YAwhEmQU8rZdMq21qSNGkt8TizTtWwBZraf08I9CT5Hbmj3g+YRCpSitLx2arpO0Wncva1
qcy6YHda0pQ6dRUpai69MOY1n2hnrj47ZKBpd12VEztTPjkymTaZ6J/qwf4GyiNeFROVlubQ/OCE
uIwMPmgPJX/DuOkYi+kdahhpafWuSjigToOBTHCNmocbCHcb3Jn7ViEXflctIMQaZCT75JM9mO9a
jjmDmrjcCN19Ca3qDRwgt8cp7vHtWSu3wOMgNZ55Tvr9LXrsejGVrvXg6lZDvluDJ02OC1vJ9ug1
Br3hhtMsx5aF3zvPmc5gwiXwsUTNt8hdK8ImD89PUhMWBuXMRD9pUZb0aCZHrO1aLBzuua69ivhi
pFW2mZrpG3IgbReg8V1hjd9U5BD0au164QG/e7+qJRqGASVrPnA2aQjmzOx00U7d1oChtzD1fjvl
iIH8rmlh0z2XA4BLWVTfzJGZVdcF9iLi8DOeHaPfhap8NiMcFyNmS84mBIC18pvd5k86Je8yNb1D
2asj5/qHJOi+GdAz3Z6EbK166gs6y+Hain/IvsYp1VnQgodjKCwTTz9EXsuwbxFRv3C2Wjhp+U0Z
zSoJRuI8NLJMPNqrlkd+RCC6F6nxNematbaM8rEWJeHUdXfbWC2s8bg9ZgNFjKiv0EJQy4MlwIlE
44vLjmZPQ9Xdezo0VVOV32vP3A7msSwBLpKQ7JWdu4iS+IeZTva6LSNMUG7z6ovowO1ZTTJ8iw0N
Fv4iGApvGbarUUeolB7axuyAQI9oiJW4Vh21+NwHY1K61vzsWc6oGM+D6NGV27GN3vKYDnEyyB9Z
EiSLVM06DyOsiOpDZupTiQMsvVRGRihYTDBb3hk3oq/3zYQ1xkKTbjfjxacpsfSH+Jij0rRrixHa
kLxFIsR2FAUvQT0wsXQjUuWr9nuc64eQXL05tydKu3sE9BtJ4bbrNIq4DphWq2msI+N0HC3jgBSX
Vh5yxTUJnlDAeutWs/zgTmgV/gwH6EzJ8wf84KaBlLciE3yOZMR6pxLCt+1gVQ37Hgst/zC9ED/G
60C3R4hF2WirLug/m55jFCRNQdlRPjbTMK4s5BSJGe6rwj9gvr5NGzJrm2HYpx0ej6rVlpVLt6Pu
beNUpc1OTDla8/qQVZjHbbG3NL6PvGfA3RSf/5u7M1tuG9my9qv0C6AC83BLEiQ4aJZlSzcI2WUD
SMwzEk//f6mq08dWue04F/9Fd0S345QkmxQBZO7ce61vYR6LAuKqtv4qMZJoDJsJOyLx6zkHB86+
c4mZUdULVeowr4+9syUGNpFsNQBIoeRb9j4nniW09BJgXIz6Sc+1bQ5oZEs1u9LP8M5aU69M7N2Y
ZPtKXJjjQdUMsdv6x3QccGW5OrHtboC3p+m3BH98NDrroGnJ9eA1NMoJo9MwyBvMTo/4IbdToN+6
QuC+a+MRz2t8P6QsyMb6Srv20TBGYp8zeCLLSPZzJYpPmTMXikIPwUWue1ageO/H08ElpCZUK9fG
JouldvyV9mQsDwxqYdeCkLxmUdYip1UtWxpvmtEd4xRkqQRDNKxI5vG7MdHHd+ZkRHO0GMM20NQ3
pofq2aQZlHbzfM2A0aeLUmL90v3Ih7rKXKfuFCyAOQfjekHu9I1WGM5upTrBpifPDo1NHPKcxixx
1enjvJWcOEYLq5zZpKDSknI73cV+dpuBxT+lafOsB+5HkbrZrq04HbQJNMYmwDhVX+u1ihGuGbcy
fUNGBfi7MCDHwDXYmsEruvUbN0vzG2vsxFONt3/Uxlsnjv9chX834DAPViAPWdCwgYlPSTunbAvx
AAdwJfYr7ojbO86gWAqKlk3CLGTxYAI7jfUl620D5XcF3Rd0yeyMpIC45R4nD5EvGsSn5SZYPABd
MJG6vvpWF2Sr4fBQvBiEAsoYeqAD+UVALEP7PdFcka/1yNzMGJYkEuk3J0k+gdwGY+U+JZpFr9Sa
rmLwKWYwED5FWw1XUbOpg/45iEe5qXQPbIg7K8Pf5f9Dsf5/Syzs0Hb6n6v1D388/PFfT0RaZNV/
HfvilabH92W7qf72v0TD9h8OhlYKcxudX+Crg/m/RMPOH7rvUJx7b2UzCsf/LtwRDaPZRAll2xil
TBzh/124G94fLuYNXWnhPNN1XPM/Kdz/0RZwfCSi8EMRJlu8m3dtL803abNUZoyqjvTqTB6kH4ff
fTR/nxW+Pxuof+LfJ4M34d4PL/FOiOoi7AysmZdgqHjl1yljGZL6aO3VzGPS+fzrV/tH+/DtF2K0
ofPRBDTzfmwfDhqQhEHXQbRDDKuqmxoqLHRFWmcMlhAAo9v59QsaP3tFww0MxKk4PDhM/fiKgVN3
ra4SA/xpOlNl6cW5pkmZU2WTNXtoFWDXwlwmkwMsrFNWyutB2pFMLBxvRDFM1Zbsi42uub+RBP70
jXmubvi6Q4s0eNfXhbptwDDDs1yn2n1jFVE6J6Ddx3OirnXnf0iK5fo3H4bqzr6/2MZ3r6nut+96
ybaZ0HBgcsrnPYXItghBfCWsHI46Zed6aIZsu1TM40eBEAPW4hL8tVb90Ff4/m772Q39/Rvgmfr+
DQxEyDsdYetYOMRW6Cl5DHn0m19SfXDvf0k38E0eHc+33Pf3mPDkVBOgwBWP61vSn14qHF0ar5WL
62CSR7e0ryZ3PPeD2AZDfZsY29WrDr95F+o3ef8uPB1vgY94V7feP7qd7Yz04bp4504vVDC7nApq
ZWhGnH2UV8GlaVPERBuJeEA4ATcADT351Jb+hxRC46/fjKUeq3+8GawHtBMMFGzvu/YkRfmJNZXx
zgL8EttUtmUUkHGWo+lBRMbck+ASD2Om7n9gkIJLHlveOIdkOZwC+l5DSzI5xi2fJAgfG/BoINBv
6c05XEWeWV0wuITOnisRy7TubVx2DS1DgUuUk/avf5t/GCkQnbPGcoXR0Ds82e8WkbbjiERYbrwb
gAuwem8HMo1gTnLcYMrYqrDeescEkD4FYTe2Azm5ABP/nFJF/vqtqMXj/ecKctFyad9YNnBsvv/d
81TGHg/wXMVEruxwAu+htGM0Lm+begotgXjTzPbpb+5v+2cPsa/7dJNQ3rMNvdsUrMQ34g6f8i7X
H4VLmjKUUUKvTm3lMkid9yX4jjz9RAoVWSPOSUz2qU0SLG7aRa1oZMuFgdQupgwuY8YUd0w4gK1w
vh1I6FidveTOzfH2BQAf0QADTrDcB0vKgy6hDYhkz2Acr3J7g84Mu73cqVmw2WI3DQqQIWPI+5JO
+psH6ifLJZ0rCwWAYfPbv58AafBV67xoA3BM4LOs0BXmTmAdbEjEsYjm0IaXX19bDLE/u7pI2X2m
bjpWo3f3GVQMP9cg0OzcmAQju9w1BJYVZeRbL+YynYtyOE7rrdtzLIpJRgWzMwyMc6QWVnLcZ8t4
xOO6l0zqhvyV9KowKKFpWuSS1tnzspAIZ9NOdgbmtzctTxIC8W0jgcvEznZtg4tnTHugDXiByqjy
pn3RQRKc3WhFDwjTNqLGxl6hhcoBWEBi68aWI0ARLSbgG2vdJdTjVels1A2irrDOyLQHzigBO/E9
tHktwiAEkDANvX4Ol9aJusHZ2PWePnmUBpwhUu3a3WAErFsYLPO1jlDGfU4eu7Q5S1Pbux5cWbor
AcBTmziIReJBCFjthHnlWiNzF2Y+SYmSdiLBzNnWGb+GJQ8Mv0L11tyF6e2cHGZE2UwAtiNqUhOd
4EAGOc+3WzzjwDtb3XoQZn+cIZr3PWQ6SCYyFScaRSelIYj9YTPLW90C3sgnPwBNrC0EsMm8N0kO
WrokLBy5M61p3w7cKvxTrIKbwCTbjdO7YV75iTxMLsjuYUIg7u/qnujmMiHLvX5lxwyXnjac5oGG
7xZGX/xitv9UGtk9E+cbr0/uYyZI9mPb9PvSxQC+pqe+mfac8+86uOBJDk+uT7cB7GktSUPIrje+
rx0JLQ3dJY9ajwxnpsn1in2VhJlm4iGyolgLdoH5wbHsiBbYk1BbssP7lgGxGbuFg/woQufgWFc5
GqmJRVkt0LX7LeXqql1PXfG2uKHpvLOq0G5fpBM/FmkXNbggM4I61S2SEgK5JHZkuby5btwbZBhT
mETMh9x15zDyEDoBFzz7rPx4N0uKp/GszQT1ZBoYVe2iXg708wFv9k3Av+alcYiUdmcHA4lxDzli
0NKrbtWLeY48rJBciWLZZ3wSU8Inxe6jpEk4cFBxVUcU69zGFxec96Ktx5TBazceByQkWo1QSKD1
C5YDOdQXUbkRGj16mqC02QS0TMcG49A2hl6THhBWQl5zogQ9pz2m90U/b4C0RGjeD+vs7MZvMGj2
s5bfQYo1xYB3jcqv1PaCSOqcOBLtQX3FmbjeXJKlH4/Aofa+z8fiuB96cqaWoUPjp3lnztJ7H8la
Su0sSLc2PeDDvKVmVGgxTGxGf+xbd6uz/VbcnHiYoGRwg05r1OdbF0VSW56MZH37W0pLa/Ryp3Mt
Vi4iXv8N7UK4XEHIRrR1ZliwFr+/2MpkwYKtXqjYqU/U5x4j7WNnScRaxEFWM8VdMoXkf55za6UJ
uOKTZ5Vx5aHCg5/n2LzNOJzpZxqmaiPPG02pnvn/sWf/599TWrzMlTtBrVA460GbBk7eMwbkPNIT
HIVC2y8TFXSy7KcUdXsPOR401SHVD4vunbrkG8cvIrzW3Qx9aF5S9JDJBk3MyWExmsvyttPN/ZjQ
tkIIn7Ktm8kDPvDQRgkOsiVyzUffGFEji5ODJTDh6qqiJU/yrdFlz4SQbmxgcBlmMzs+xywKU1lG
88yL5PLAcJPfyWG0/PzrTeJnW0Tgmrj5dNrROEV/LADWrnULfzADSK3djecP26RaDqNj/mbP/4ld
0KekRchgcHIiWeNd3Szw2DctPP5dCwK0hCbHgHXTueTFFfWtWtvgnm915PeZLKPJlDsln61xsLfc
FUTC+dS6MY/f2q+HYCHuRufCOfFHCwJ6YjwO9J/jpruJWVj84aOHcorJDRqS39ZuP6uYAn4XSnOf
M6D17tQzWKTilTGxbEkmnuP5xmnTsHfAoSgtxcpCBnwO20EkTOu0qBTRHDdO9Wy44+fVMq9shwdf
AGhA28+B8TflnKVMx+8LOqqMIGBKxsV03ottCtgg5YCMcdfYLMGsAiPvze+SPXlXXqBwdeRNoJf0
UGKpH1HHRiXaHc2SdE/nFM8Aq3jq+7zYlie7hdcKiUXaE1WZGTmyYCEvLkC4dgK9pJUOx7xiN9Rj
ooHAu5BfBQYqbOcpnAleXukl8tfLBSIAFw8z35XvlpfJDQ7r5wRDJ+bAh4UQStH2N4ZkDOcHlyy3
rsCfnoYOw1HinPIeFWPJ9tyJuxIElDc5kVlDy41zRMPjeRyJjB3Sez5wvWgvXQHvdNzl5KpBYRoW
ChiRhkNjRQOLgV87G8sfw5kXVSdEtYLZAQ8/JcfI15AxnNUlbQpqoyq50pjtIbo0xuGGsPBwough
gZ6Qn/XgUyujZFI2RZa67kZjE9GadOsyJaNfHalNngcdLIgqEvQVuxdaV43JJEEzpyRFaufnkcVB
2cYno32u6u6mZV+Y+ACdbD3kYtq7QISAih0NYwpVwWC0TOr0PWC3sJqKKKZqSXVS2fPk4BCcOszJ
SZvjcPDMkw19zY0jpxFn9XzJzj7F5kvWxveFnYaMD3Lt3Ac4cXU+7jq49APPzORfLKLpCpJFe+JQ
12k/4O01xuSAyWfLyCUkvemg91Td/aP0RETDYiuVa4bLG6+Ayiga0ulVyx/cYtonFGVo3beKINoP
wUV6JLF36WlG9KSuxDS0N4zX7gMJq7rYNw3lEf9ABgKqKqFnwOEOQL1wCFusq7l/sZwicijtCWw9
BCW1U54eFi5HOn0Wc7MvEf3DIKszZ2sHlFEw0zIWejOXu8LrT6X7xa1e+D8mNdT5yWEkHXRABNcN
ZAYWBYSaAo3fsWcTIVrGaOUhk1MY6MaXDhyIi1Kh15ZdkHgfYs4fcUDlVMlr9TYDFhtSXHaeeOOg
hUkAEnNlxyU5yHFBDpc3vftojfVFwJeq+hdXoSvm8lZ1qsi2O5jOfEBadJrL6djI9ARvB8UF0P4M
KBf6mKTm4Muhtnbyu4qDruqnOcOJSvqqmtKwg7WpdVwG/qmxXaGPaTE4YZk/U+jYy77XIE/TjlH3
LSSWQ9Ktu2km04pnTq24ZdAfgUsSEbbCLCuj1kWXYoNo9TBdxzw+0F9NithM4U+ZCXTaGLolHbAE
wjQBal7Nx6xxuTIuEPWg0VFZzI8yvV714XdW3X/0R9AguDQ7oXGjOaBC/3HPCgwdkYp0KC0T7UGV
aSUwadMezyuVj7rV1AKb5cmDB0Qps+Whj+FqWsH9r7fOf7i4eRu+QW/EdzBYM2D68W2QLK93urUE
O8RqYU9xFyNPiLlDJSHav36pn3YMgsAz37oxhvt2pP7unA6Ecy4sxteQU6kCteHY18PWrtbPy7Ae
hpLkDFiclulsPb/HjdK+ZmTOtp4dVTjvfv1efloxfPdW3m2Ay1RqyK54K461XHtg72GBN6+i9x5/
/TqWqWqPH5oTqv+FctSEGQrX4v11NqpAqyqNLCDbEUq/AKZVDgBp+vQeWmBBA3Y021fVp+nt/E5z
0rDlLJ1a8jrV/pw5XYzOcMPk9V7WSKImVmvLPOnB4zKyqKbzvgWzri3zZxd3gopYhMbLMMyfzwsR
TYKXK8cPVi1eJMAlukzaReTZaZbwyGA513KIBl9nUq1uOk6HDTGQY+ZEhqTqRwbmm/Nhdset6kEC
jSLa2pcHT66HGcIbZL08iuPxTE7Qqfasqzrn3Ml5s/eyewrR+54lqezma6jFB0KMUcfPyy4dZvQv
+ktA8t+cPxDSEdUF3r2MGXpfeut2TJOPggwfla92XRnEVzGI22TldG7cC4Cza90JHsyVE3bFfoYj
3+7cq3wuGE/uKyu700BnDF1JQg4lljMYX1zLIQSANULL9z1RLj2PecXZ1YzvF7PcqTJ9aV7g5WzI
LQ3ZbJGvYvVPduoIW3D8yAz/YZjqF7NM2aXSkyvWyGUTk3oR2fbwWYN4JhcXWbNPb0A+DFqAEpDG
A4umRuOHOeK9M/SvqFfPDFUjbYofapdyy4JpmrTapcyTj8zGwyzgtMjoOO1hL7Xxn0za0QJA93qa
G45ImTjFfnU7gENnoopAj/diAvOYaXBYvA/VDuqT5L4d9D37rpVTGgH20MzgIedt0Am9MwhPU7t4
q3MQIIddSoZmtAQKbFNq5QGiHlqVHWGHoKlnniSdDcsldTozdwtKG6i7Q5OeGgH/skvu1a7pNd4H
Y6423qAQSNUFyuZ2yJnANwjj1EsFIsIUf8wqoltpZKH+590Xkdo/g7Tc5c6yixmnuj0wB6Q88IR2
6OLv1EHX9YKneObklfPr9wVZ0X/qRC3nIhMbQY2grffl7H8mBSgqqgnlofa0CdSIcrbdRxRPoKTz
beJ/i1HVVMFMsJgd9So52I45IJPtILMPA6jYuBB7Yh526hzUOY+Fbz8I/WIMCV6DEcxfcffWIAjK
U8okmPOdYEtWVb3TQdHWh882p9N0HuEHtCoS4JObKbMwegbCHF7Jm9y46KoaWdwNg/fUWvlWW7Ko
N/1720me50GE2Rw/SxMfjjcgqvHLWxvoeeXOe7zXqomgDoAzN3Hc+38uKMvfegSUMCYMd83NKWnQ
6hQj8dcOvRyI0A1bSk0TrKEWcL1DbVinYHxxM9jTLLWyvum04TPRGncYkk5qPp3RklQ/xRyKjBZa
yF1+6XsIvqnbXSVfVGmWtd2rb3TQq7Qn314o14xTWt5avuDsh2YIn4YmjWmruq4Qal9Xs9uL0gJb
6VCx2+lJreRinX+zmv9kjfV1BH4eol2ODO+nSwNt0VKSqLDzg5nDACoFSkLV+Ort6qJ6Br9e1A21
N/+4pivKCtuDZdkGE4530yw9c9PFwjy6mwTPr5lDxE6uUi6Q7qpiUlMKmdCtI6mZv9tD/7lf23S5
wU9zfKP57r7rhpIx6buuPYP1xPWzSvB6nOY5YkbqqK7SfGmF4dDKXyz9NSV4dfbzS5aCX8egqNoB
Cffurz+NnwFSlLQR9DDOAC7Cu9M3YM1MMweLjO+5eMb/eaXOE3VnAy/Ekc3pQLUMqikOPeowdSwr
VxVqT3hCd6M+LNXxCuLuzcjeBcElqW/qlqPaSHcjHX8z+vwZk4Q2MhWP53KKN413O7+byK4A6wQm
ueakQ2WcUkX2Gr2xDxQnGwles3aQc3Nyx1ex80aOuWt+p/o5Ja3SX392/7hxHQoCC6weDUPd4eb9
sfrShGel7aIHaCFeFmC3UDPwVpPow6NYVH9PYf8jPfFV9qWr+/rb8Eu98G9Vx/9LeGYOj8f/rFDY
1kWNx/z1e1mC+hv/UiW4f6h2j+mZTBAp4hSv7G9Vgm/84TE519Eam39979+qBOsPixaRH1BSe67t
KqbU33JizYaN5mMrYNqF7QlpgvWfyBLM98MYnjdUzmoe4/AmHP3dWhCIFjwEUasMOYZ1X3s97d7e
/sgOEJPG0tQc/JrsGcwteYUOuBCD7SjDSnns0BTdSKGNsH4NfDi9vM2H1n0w+/KrlMLGymWRsdAP
ydHSC/8qPY9JZpNJ6XlXHQT4FWwftYNJCvxWjGnwmxXlH88oHy2/jcsH79gWYya1CH53UHBZ+mJ/
YUsOYFFz6MUCk1pfJS6TQ+7PC6MYo7srl2gWmVr7CAJt2y/1ZN/XdlWdK33RUSPR6fnu5rj9a33/
fmqurvcPy77jGS7NMvYq5OCG5b//vIHECr0qk70/SYMR55I+9FYPhtcNzt0SM1xIgvmktU6/G7Oa
qiVbHP1Zwc7aLlmOv343DN2cH94PVatt6S5vxPI4UbEVqO9/9zG1BFfI3spyNnPoCiqijWnlY9xD
KvVz3w5Fp0fUP9XFNFuGzr0kQpBoxaM7y3v6OrUJaG7MrwUU1kuHoatL87k+V4vPidhNL2/fhNWf
X8+FPK7mPJ8III2vZI2zyEDfvO+cXqULdsZOmoRDV6MdEDPEj6zLmETO6n0hHxIZ4DgPt2myDse3
v/D2YxZjhbd/0lY//9ePvX0Dqre/80mMwRLGd8xZmzZenC971Lnm1Qp4G7drwCyrFN4xGX3a87Ut
rKtqHbRTtjb7v35kSnAoZ1NzJF3Yuvrr79a9GY6xjDexErcf3r5oZ8mwoQg29t99UZMtUFynubz9
5XmonWPmWfhNLIjnTiLyfQJJmMG6+u9gYjrgNY2PdnEM6ELxBwGOYHgmshnUf7193aDV+Nc3h56w
AduLX4EhvJZd4lzlBE/3h9aGd1eY7fnta5W0GeziyFV9cztBods6V2/fefuD2dW1baKjePt6Tfwi
eOjc2L99893PKhD8ZUo/o2Knp983eUuUT5/tuhqcVMqVHmN0OAOu4G1euHJF6u74V1L9kQbJemXE
qKuHdjy8fb3MjGXbt722e/uJfER2R7ZxzhRyibdljUEpXb4h92FOQC3GJy5exbyS8WCgkaWcqp5M
pOtqRh1v1mlWCXttu5UrqKOyEMF10u9rk0RbnO1fC891woaFhkYMvZKKG247OwbKpYaEJbSLWLmR
PoLKtxFtFsBWgKvSEhtM5qoIbGOtvJjBAhLA9u7KSi6XThR0kgKOAG2D7rDMtDoshmGNjJwDKtBY
fVuSFnLiw7x2WcW3btPQUvJBI0gNc3k66vHWHpI7pjzxfvDlJ9S+B5tAHI7/HcA1HThpkpyqB0t4
n4Sj8nY0bSA8N4YRPSHnNgiN6JGCwHc2vmYL6XxeNjzTjGJOMOF/E2LdGNpzscsxCwT6ePLH4XaN
k/3cMsKzASbFHeYt6dR7nvWHkihd4r9qXHNxd2oGEjJGVKhJy/zaTbPhnFYqasB/qHuHvm8Sf8nT
+cG14svcMmzKekjslcPdFMtt66zawW1NY2MiJ97qZXUmClVkVVjA9dgkdFSF3kf5iBA/XYlq7WnA
51kZLcV4BoDAYA6m28AVQqd/IUDuQ5J+JcLgwbT419WTE5Zavbct5yqQyTfdUTmv4PUTfenCDIgF
7LctJqz5kPRVZAx42cmxmqZlO3vFp9qYL5rHzBUUZVhVz6waL4m0v6xxh3+mwHFg5tnV2+fLxvHU
ADPZmHV36D39dqG5ATr93vLiu5VhoCHgt3jtrYvqLBPlDVTPK6ZHGeSC+iZeJy9ca8QUY2KKXbsE
AXtsc+PFY0f2YHyXVk168OZ2M+p9H5qFAzd1PKSa5RL5N4Lf4z93BVDzwPC+TkFQ0ArghjP42PIF
9LpuC/LZ7exKG8YGV4imHwy6GVutTaKhRt3tgY3Ore7RaU1SFxhKLwP2D/pL17VHciPBYstg97us
dCM5jxn37bIcmAk3IvXDfoUanzMTyS3d3pGg/tzNdRx13tBvbZssvEF/MPrstjXrjKavDROuKaq9
di+lU5zGKa2OiW/usUFkh97VQxP0xqmxuUyZXeyX2nxJC22vWxyvjcSM0swbD8A28kOaejthwMZq
vfWF9DEsOmv9ceYYRSzBrvNAlGeFqElaSYN9Ohiqu+KjBW/kyUuyFDBaZ0AkzTrk7qfOVv4ATy8f
80C/Ydmvn8v01LU2kZYD74PQy7AdOhl5vnbX+UMQ6TPt56rsT29/eF0wF5tmdhX7WsZbt9fG88Q9
+Pf/TGtCKabShhiVO5/nilA1+J58Lc6MmrwnzIFR6+h7kkz707//SAKa8P/+z7f/ZTpKDoEOOm/k
UTbFkwtdqaviF80sbnLTUkh0HnOCrZF7o8Z2VtlxtufIHU+RLSnD7PVqbYdPhmhZZsrmYLDLmXqD
z1ef2KWNu1iDDbEaVR6KTKKfwMdiXw0uUsFC6FgMnPt4XuxNQljwxnDCdCa9K6sDxGQlVrKMiY6x
EMcwJbAB7GDa5kR8biUsJ3B4G405Hj3HRopdYGN3qaMSwjTxpXn2wes7Ul3w4acOqJcRbypErOfM
XAUyBf8KYsZNXlmPMTvADsFfDItsvORTFi5AykMc49Gky1sf7drGsD82wv3W2d21bogHAH7fAtTo
rkt8ReHtXZacfd5wF4Oo34nGqnZmz++Ui/GjcMe7SvQfq3w26Cxg/QaERnD61MhNnLkhHbd9qTlT
WGInY9PkVafurLuYdZCJZH5Zhh4BFVILbq06bzG2WURsjLdN4nXgFYDATWDf5AKRsCo68rYH80GP
Hxa9JNvB8LZ63X1C2Zdsxs5BGNOZfzZ96HrzrZj4VNsUa5BtOqcGQz4XDPNTFlqtdiTJagP+GuLG
TBpvuTGmNLIrjDEaddWeJLNr120uFjuolr2KYCANBCjJIEhY64xx3XZx96VdJ5flaoMgEai5fie4
A1wEOoWG0knj1a3ADJFJC7zADkYGaLNa0pANY43PI0Fht5oATpD5tx3xemwEYIw5TFzFQ3kGhIUZ
oHoO0HYYgs6vqI62b9xhoEQD0Pck8JkbRyOpu6XNOuX+J0S6kCPyU1EsN87sH0hYaPUWE8dcRXng
HuuxpvZssbFkPuYMFl2jEPeBJ7/W09Js/Gq96Wb7jvby7ZDIjOKgvSo67HA9+6EvanhZ1lmfTOh7
MPbADXwSjQd7J9gx7yXDme0HOGDYtz6iEbLntDha3bbYF27BNqpJf9sMEkZONSrfIcYA7HGBBnoo
WKH5zkN6TrT1izkoioQWEORMoHoLTycTxnEIki9rk/Cw4vFhsodvC0rYDSytgQyQDmYcJx2Q6HAl
deltWo/PfhXrh1LH3danarIIr7LNh0g2uJ7XBQeVKDwUImzZaSkvuUvOtQ38pslignkaLkSCuCTp
vmExxjAGMHP92q+NtdM9FBTcQA354MxkCYRBRUliDa5O+nImbeCpERt3nT4Vcv5gasnHCWe5TwsK
8CLJVpljwp8frg3TguLY2E9pQTLNgA4lHoiyoo9IjBbj/5L2bCbWi6WBqLIbmqrmpFm7oldP1OPs
0OA1qS7E3H+zOpDX4JH9Kr2t5fh1WvBVCbu6x9B0ESOOqcGPb3zQ0QmpU5qM2Za9cYvAdtklWiO2
wFSrEYMoy+t2TYyUaaC38Q1S3yZJWJDXHlK5nmub5cqspEG2XMb2YTuX1eogJhDyYHa4QmjslBtk
7flW2h/r2CjCdepQY61eZKT4AJ2ZbIGO3IBd2aaXta/LyKkgoNmeMshOH2Zpecx+fabhXnfSp3zc
QOB/dgh+HJIeMZeYAwhJNr3pcGxgMiRmWOrCA16ZgfVCmDdPGIsGgy1i2QawSU+ccAAKFOjJiBTI
iFiKFlEes5FPLFAJvyUxr4Rf1tUFf6kGI9G+8TFoYh8j4ifXvcNIjtpOD/4sZHCbCP+r4eN8sh1a
Y9RCZ6Thd5aZfytjGqeL6M9N0PbwoAgMddBpNHxyfgxSsBh44hack5NIQIrpA6clIQHdVtT2zYd4
hP8ZrGRcrwtL+2jDacEk7CdwgoLCQP/B9bATJlWpPV11k/fYtiiorBx7GHfPFGXHIEub0Bth/VmA
wErEv8Bn6pxcnuCjFjd3wmj/lCosVjdFuaLntipkMjloVSoI8D1izleIr/zPtuBMtzHUD7z91F9/
4e3vopD21/Dtq/3bTwXuUyGm65jd39BQ7wXe0alABr8RSm25VUQBtzPh0S12OATBdWrAhpD2C2YO
rI6ZOnVo/dfRAN1bQCjKq/LF6B2Dhcq7tLHP2If+ezF5xNSNpFiy+sEHXIO9S4Lu6LWfrNHyNlpv
fGGWd+lqvArCIJhJwZ9K7ZxNFFCmP1ysCY1qDYko0Vj9G0Mj8dpmfqdiReD6bnMna+A+4cM0v2nZ
waqMD3SRwB4jGLVAUdXg2vrRu069NNvPE4YrjNy+ZsCDrVf2aVCZYUAM7JIqxqCH5m62sFibCmWw
Au6oKFeInRwaHUhQA39LbwsQru1DuZKs5aNwmVbjceLghu96H5fAOgLtOrGIuZo7dl5fu24b74kx
C6w9RAx1h7XVqqHmFtZlMJmRmuv4RZcNMZAzCrW1PEuKA9T79h5ijE1PgJDveWEMJvGYYn+0CWH3
bvi1ybQ0l/o0+jZpKXNA6hxXqFWZslL0qEYz6GWIqHQD/fbMrW+CLJ/WiaxYS3/QjareZxYx2Xg1
k02jE0G5ess+YUq3p/my6xyUhYHZd5zm8ASDB0h2hjdRPbltNBmLdbArQGwpqIwCwHHjFQ/cvagG
wsEc2o0xExU9jDxORUXLuRINOebJeaxqxlj909gSp64X5SP3aHqg/3MD86o/2TBRqFExEqMstvvY
3o8AUlpIhxs9b7+aMykdRke2/JKNf/8xVNX9VCqMfDE/QgE7NN1U7owi/TLlHUNUYnlH97HzKgu9
adIDkZ4gjZv6wSbDclvFpZL4ASrt++mTKsIa36aoLN29rtMqaEbj2e7JLKizdu8aMxCc/mMsQFYM
Nm5JYMwtwAs+RbOdvK2RlgRY18o1wF3S1Eh9V91ZKYMou7LRMoh4ZTSIfRymLnn05rLOB3g1nP34
d+Ah7pcZzX+31t+Q9xEyCyCHpFh4gwTUIYP2NrEhT42Dz77kaLAtktFEu4KqeNKfNE1v1Engc81t
QJNyRUFI6VbpL5ProDw0x2falGQOJX66L4Pj5M+3gdVePHeIRHHXtbQ6YcImCBWMK8tYvJDYHtTM
LoIezMhmv37pqzw/LK1P1h+fibzuxPIwzqe8BZ9ZpR0RNkQsdyMQEztujrFt65vcjZ/cIg5gaHEv
oFnBUK154ZCVqHVvx06y8HomMDGP4MupPLTjzICzkK+aYxzGXkPtOuJLbuLugGftW1tgh2wzuACa
JraeKKjfJ+9uIm9J8/Zm9WWcm/GKpJan1RcvRhCRTKafYVoEW8joHybUopu0vYG1Ze1iV3sZArOF
Oj98S9y83LT+CsfQbx5EyeMw6uz8i/a5npsny+lumEXPm9h2X8RgZXAgeqLBjOALxcvJaccQ+N9T
UwTzzmNvEKNu8isLY+cuZNP7LbxokShAin6tdw+5XKqN46Hyo/tpbPRrZ65YbeB1bevRPi4FaVqD
AJVGUwcm1EyA5OzTr0XtnZQevhvSxUqZfsjzcdlyUk6ionga5u5IdgCY3+WbLcYyAuli7JwctW7t
GRwEfcR/VoP+SAtWElDbhV7SQk2FEWWT7Uj4Hh8anLsjrfhNbk3H/8fReS05qmRR9IuIwJtXCXmp
VN69EF2OJHGJTeDr79J9nOnp6SoJMo/Ze+3G0jlOWc7CwY5VprdB0s1rEUw1sVT2CQ1NuE57uLSV
45drAWMiHo3subENEO853KIEcTBvByJZSaZMtjUHIA3WUHMWNvJLttpDqURKpdk1UAmcZCQaOJQo
nrD/JkZ9oAmxTgrb2uSWI1EPOLmnpEq2bmqeneyxM/cMzo2trkZ7lxtPbYtmvJn+hQOz+hJoFIyZ
tIPdgfKlsxlHLFxE1f8peMRvELwG+MAsN1DqnFdzkgcXcXNM5rXcRTdWkz1tbcdptirhUctFc/Zm
hly063HthLDg/IuweP4Gz3wfQXzmw5ddUXyUoyV3BuME5vk0OdFEnm2INBz6LyChYS2GGSxPp3EX
kEC4M7xHdOcEkntEFkMApU1c9lVmBXHp43VXt1rKoULatLOVbG+zOReseeDP5dr1hEWA0F6WLc2U
sI0Y1uI+6onTVoHY4g34oSbjnqw8eMkRywdp2Zg56C5uEWIOudsybTZmPbngkotr4vjvojYRqPDy
rbogoaglwUvAP4kUKuQkr3n2LELhlqo7diSOc/TLMI4GpJCRN5uoXdAzWrU6L61XbhbDBuujVbsT
7hAHeVgiqlzO+muiufIKdexMLsNyUP52cP85KOOwz2NxSNOD74LvhwthkXU8/+vsVm6GlsQ3VjNf
7WJPRxPWxMxYDBW5u8J4cpoQJ+ZMh3Yj0XdVu5ynZUTu4C/dqpS0F/zjrWF/m7dBYJVzgpgBfA3T
uKWnspePwqFgqOnz0EU49geohbbJGBoAXJvVr3bh0lmC34+mqI/NUjAZHsw3D54CLPILgFRj1ZTu
i4J7sRrhvRGVzO5e5mG79ZtgB1CPcF8qyx1YlqeyFcVxbLKf2vD8vc2YOCTbdHLxfXtz+mK34xmb
/rQWeXZKRuPbal8y4dCjWsxK7XA6L+P81dvzK2ILWPy34keH5nFIia7NFNxsB5KeCB/DUMKYVQMK
Pbs/uFNoX71Rk8HwrKB5wtgO40Ylz3JSLVxlvW8EgncGHMw4E8aTPLG8QuaMJNUNODk6rhOBzFZm
XYeQYYhp78eYBwsfeo8IKRDNimENsA8M7kPX/FQWZgBQJYWvpktz0z9XqYBSk80O02K1cLZ718S1
GH/4e25GniLHsSgsrD1aU2i24/ihyhuUI21fK2uUxyES0xVVBlKdLmhjwx4fDbP5trwWAC/7cHQa
vTfbZzLKN0Fa3ZUMELbCH5nCMURp6dDaLrj63XIO54YdwA0qVw7AKZtDPzMRzIv0wVU1IOniykM7
E4aHykSjn7EhGe8M4d3xzCoygUuBHQCqjMBxgxr80bA380L0oRkItYansTZ42zYJ05tVyz2wGQJv
OsyIAoG2rvoAIWZBnCBG7Du/HEIMIvVHr3S31cTNwhXN6E2tfHfrEyzXyB/det61M5uwoig2Vhm8
TxVZeyZm0E3U2HDCp2ra5xyjvHQIAJIuLhVhDb7+EszDeMdtTlif2ULTf/mz1W1a+HqhS8uNpjCh
t+JGuQ2ray/7NSNVQnoh1RDw1zVQMXYmKD0TR4Dpda/atv1N1tLCZmb3zdia69wx38o8zyDsVSXD
Ubqk1Li9OdT4Sd6LHWz1ZRzU0zAR3sdrhOIiOfiq5uLznMNscuhUwWcocTOiGxx3I46OdHZ+pJ5B
qgfFldvTJL6dDO/Ej/gtW/0qbSikUVliAXBYy4JOX5XKojRQOCeyFqYeNdqNs3aMLKamrZ4Yu8Sy
8YGTjQNQ4uwmTSBcKZa6vNhYuXw2RSszIsatphZzjXa9JE20M53iKOvjmEUfwIjuKdqDjbABts4L
hUc2M+S6aQateSTuKalXLYr22/DEYSC454L8AMzPUTvYv+nwyelCSG4HMM5Km+/Iq65SGUznmmrZ
dvgVIwEClM0mKZvLsgPrAMEdrkmLvXelrYVkR7PHpoS6O218qtAu2i5qpEuMzPWcu+3KJwllRWDn
gcj3Zp8ntA6Fvv//o/Mq9zVKvG8v5ygV5iMGH3SOPtKxRNEv9QJdUoUyLG64s4PF/RCFhPaQ+zcW
DR3MNMh0zcqU/LiUuyFc2pjGAS0TUQO0QOskZHwWtW6PkxEaHELb51oPFYlgmX+tp2Y3gmddqaK7
GdSqYwWBhqyV7FQXzEUqLhE26ix1/IbUSiH3SF7gHVcURTmfc9cRj1xUc7Et55HrabYeJ8Mxmcoa
677MD4GFZbJsa0pN9llBObdcpzX1ykBxZpnsWeWdVWFX6PwChaORgJ1MXgLeDMRz3RO53wkKdH7q
MgecXlr0e+wzNcyUePETJElt96FU+y9V0BPLxAb0YZ6CVjBbbqhQw2i8D2r3Y0Dv2eRyjcUgWbUZ
YqFvp0i3ddJxERes6LRiwJtxx9TJjY7LP6bNEAuSs6+TcCTLkMcUCtg6p4z0jfGY+c3VteuTBxPR
GVkAIvkDMVUx/bGmV5/6fnIrwjPDazVLjbsSoQ8zw8CC9AoMoGLwbxHJFRMsfcoaW228qnwTAERc
p2YYugdp/FMVxaNsxxMBN9hwZOy5UJGqGkROkItP02zfTGMna2amsM5MQNjGT+K32V5b0W8OBjSm
8+7Mr0y+Li25wE0ovh3b+eNWO1Xkq5SQj41uPrj6aJXDs6xugsAQODgAotwC+j/7qbkuPOjdeYb8
EUb9wtCLgwbtrLuT0y3SlTM/5IrY6FKnWxaTQCWOOVtMms6KI5EFfezPzQcyzaOy3mZrKE/j6Nw3
QwhlODGMnVEGR7PjszbM8GIm/SNTMTxkzJ3hmxGNDC315EwUWUkv7lNUH8TBWPsxWspVr7oF6slA
uAC1DpOuaryfQrzBaape4dfXJ6I57zOr+UtzaJVZ6a7z0EQyFrGbqtSBvutqSLW3PEFy+s0qNwev
ATriSWTkZozBiAG0/zZN33rzpVusdK5OjVX/gOZeTmPBvmjmB2ZnxGBtmoCczVj/xELGhmFfMvix
K9dSb+WSu2cLFcDWmGbyqXLlrYkq/fVatqMsxMaYbcSj1OkP0FV3oGB0a/6qvEVfNEvzF7WHmUF8
MdR7HYKzdJpxWcdpzmvAFfgDCeAfGHD/vXoHdXZHlEu/9t3l184cXKf5cKo+aLOZEmk6awrKJ5P+
Am8RlsUuVOdBm+MucNZDiMjPiRTmYEM9J4L5YFRAJV2QuqoZX+bYbzphm1tktd4Gp/jWqrL8Gjip
WIV9uK0zdKeR5pBnWGTDA1tppfSe/NLP2kmJwPTdW/xqw7IaQbI35N/1Te0aSq7iOfvuJpxzMnef
nYmMoKJheJUmfx3ZU7mfNndpjue90fk92/j7THv6IBFgJzP2S79jouTejleAl/e4LM2tx2j30lbW
XZ122V1Z2evtPOQEa6uIAF8krmxszG2lfB8Ke380/AKLSlmsAhKd+ygptvgHsi0m79e64lrsaW8Q
fBrkWSv/mDiTz83svnJ9nJpQvywmAaO+kWwzNDUru0i4H8LPhPwY89ZU5YwI+PN+OTiOccJPSPua
uyiqrelLdT0NdiTGk9tknGNceEVZk7odgsr3QI46tb1tzYhkV16AyAjvGJGbwbeSFRN71wEdnbPu
8kW0E+Xibme6R2OBDOznr8wdAWtjJ9tb9nRWjJOaoX+e/YT5i6yS68yChe2Tvy+xf7ntsRXNpfIZ
GSREcOjEv7A4whBVZLiTdHMi7gZnE2pgn4yofHYB7Df9qQq8pyL8hHiLTWtcqvXIUKNl/XYHU329
zAWL/iCUm661TpqK153McE1G/HLuIoPbrlA7sDqPPcy3iegldOvix231g+i6diVrZePTpSYJ0/GJ
GGvrTNb2d5KgmDQ091IFwt9L73nRsthJzWYVBAzTWpeNHLhB7hghcc4g15lZ3J4SU/8lzXrq9dXr
0aWAXyMVnJYDly0SZTOGN/Xol8tTMEcnBZFyr/DGrfWlq52bAoQXNShmPLR05yog5TBfhnepX+nq
HjTtjV3Me9TafHY3T7MT3jmy+ZDM3rZJwqTfcwc2Kflr0QwOsAjtHIwwuleT+rCrKlovtoO5Kcwu
bsPkMFu6e22ExVotzHWi1P4KsUKQ67TPeFEJRtZom6z2E/0BG5twOlKDkSzRzLh2wxHbMpkDXkYr
SdKnzBCbE/IC/Hwo2PM50SWwM6YhHTwWLwuOWLFMPgin2qJSQLc6L4rAkuxJl3a6V4VNBExRszFO
B8jF1SebiFVBEXBRgOQXZ0zPRhFR7VnzJuFvdUv9O7qjZA9uAXX3JoPOnF6lHU6+SEm5TYMhjkqT
CisDf2i394EMWJ+a/Xm207ehG5MtdcibWzb8O3n1iIypp3YHnU/+ZOc2u8Y0IxLo+Q85I+husRv0
PfO6zOiW+24424qn00pITp+KIPYqrc+VHDWTaR2tvWA+eK1yEFQlvwoWYB+hq9KSFsBuugcto2xf
WeRWw7+0t6brPXIvvhV1qOKcF4GqqnrrHPWL6ifa8Wy/JTc85g2qSnvWHaGJ+6QFdNHJJxZqXeUB
Ch/15oepeexxRCNmxndak3g/BnEPxuSoyrqJO+CKh9pMQQiE00NCrHYp+DdqD15xDjmzqzB2NLZZ
oCSrnit2dyuj7dJ7WQ6XwU1AvfkRMXFetneWbFezDGXylQXrwCXDGU/OacxeUIsE5ELonGmVvBoj
tgWf5sHr2KOkgo0KoDpWW7B9UzwLOyOwDnZfoIdcN93NJ+PRXmco4B2efwD4j2NHLx7QHIGM29iq
mveVmSFOwW/eRsQskWJ8qEKuB6JEP+1yoMbk3G5C9aeCwdxcajvq1qWUDklvxkMxQwnxGavYObEt
UzYFK0HL0YuCDosxMSZ0GgztrBnIp9cosz4Myq1oIUYu4JNMlu0YZXITyorhdqjtmLB0uUJ8Yh8t
/eY1wY+u1WFuqydZhAwlzP41mYDTuUtBWGWC5DPp1kFVsE1V7C+lJMecGQtGya0sGLmOReKh2ige
3SOTP3mXpDyE5OzcLzesjVk1R49fYz1Gu04MxAUgwtzWQ/npsJ/tZHNWgfGQlBYAiD5/au2SzUrd
pIDh7XWpDwORXwTXL0ache19XrL3M61uK0oUNjUBJ2vdZV9Y4j5Avb9VIX/JnzLw82+GDJ0LqIFL
x5IjavJPzzc8bKjOhdmkuoMeQF5oyC6tIbElEW9tUO4MZeTkLqT7Sh0bQwP+dHW6p+t/JAEPumdZ
wn8HvUpQTHwLoW6LrYe+DZ3IPMaepE5F6RiL2WhvkUfkf8DB4UwOIw54ppb7Rgc0TXW/E6P3naWl
gOTo5Hs/jfYJtcAa3BWz5X7ez0VJ5a2J0KhJUl93fiPj0brZZhKck5lBPNKwNrMbte8s3B69TLPR
YgpXbsHixw0asfPN8jsa9LDPtPiuDPsvV1h+0Ury9U1XiPTgFFNG2Ra1Aqsk45+i0437fA/jotiM
g1w2SckLNiCYNCJclD4L+3UOpBCn6bddEC08+MknmqmNOc7rlAIZ0EGVbfF1HQeSyS6h/Zqq7hqS
Pbqa2EzR91HRfy6+YobVQLdhVBsqvp2pQVRhS0AYKDYXWqh6PWvmr1ZKj0OQDhbbACz9rbZmy3Hp
g348hCacpPr2QYtbAo7FlGIWijH0xCKCtUy2Mtv+s03lzxi5D1XWx5mZX0traU7oMTRVHKYQcbYG
X2znQpNCVPFWNMt9aKT50V2gF/us1opRu9cJl7Sxm6UHCV8xao0cRiZgQkHN4ppq+IX58CVg8Xog
769CNZUmd4DQ2iMX5hvLLX22g2ZbKMaUDsOMdTmyRx0m+ofMMdZOHTz3Y5+dimC6plEZbNtE37dS
7yCkRi+RdeyNglOjirrYLdtL5EFPSTP97Bv4P9zb8+3SMK5zF3dPXvy52n2U/mLsfd//DjLrs+jg
qdqJ8Q0V42espEGHMzNGpBU0F1ggAoVs8mdbfRaHutKH0ghi01/uIYLRBE6KfjRxtrmby00d6nAV
tvwvA7MnbfOfsuaT60+KEn/mrxsOKKqo2tXh7QqzKAC1BDys0VgkhWZVrKZnApa6UkMH5Y92aAxX
ATORRUz3jZVW7Cfl02IquUM6Yxa39ni069g1hjtpSs7zZPoZHJhGucBNnU7BU+u0UO61tfUHbCfW
+EgiVtSryxSNJMQMwxNwBrQP2bOV2B4WK94zjyLRszqbnQro654FIzlHibWZeYCUxntBk35UTeVt
eqthJ5Wh9kSWuHMhk64Qo/ARVGGJo3y6j6qgp8fL7HVFLbVvR+Oz4jITzkS9k/XWsfFZJpj19cZg
7bThok4z0UUPWHF6YjEA6lBHup+eyWddjmFFTpr31HXdetDFBNKDwqZ3me8peWdMr/kEiQMN2cZv
6aqTzv/zgyLbJrBMVm5vKs6d2DD4xZOEBeLyYM/ZAyfPo6u8FUDkP7fn7FBOEDBseEeiVNC8S2tL
TtIL+KyNTItLOrXlgb3hsW7C4pD65csihmcPwVKNhWDlasFcTaIHqFoIOs1dmSN0SRsLKZkzZ8T5
MZkjGf7VmE3oPS01lSnDnVuXwcGsCmjEyJCm1G7PVh7VDHS5aVNriClS0rhQTrvBKlScixwFvVS6
vKsTxhVdYa89u01fO0/GtpLOFgXXJ0gAG5xOZr2IzjgjDOAzd63u0eVkpuBms21WyW/Nhn2bQVQG
PYu6IUAQhijJjUWXzZvWWTbZZ167HokO3rczInoc8k1hUK4TzLrjgjfekGFsMrLcz+lNyJ+ROAJd
xHjFSx/tQgOkM5lu6yIY+UcX85swJqo/7Z09q66x4rvP02T1rFcYHbWs6Q98uygtO6bedtlDqqAS
aLVD1Mlslg86H6tYGc4FA1+0n6J0i7uCeqtHmLP45KwkKTlKQ/LPDKdvT+eCanQBUzsyi9UfISKs
DQAgeclKunoVPQQAY8Zpzu/qiIHUyCh/hbn2oTCm8MzOKa4jvs+hJbJHLG6+7e0FmJBj3yGAvtrK
+bLqPRtuuXEIWO0p/cnG4OZ05+4qWQDwU15kRvRMSpW+o40Hyb1MwN+BJ5eZeeocuml/pn5mepA5
06UUXbVOrOjPe2Tp7GKPQL1XBfNbbuYEwms2bnVhY08M3256cqcFAh/isNOS5LBoYgzpYDsUI74D
qPaDZumVo30cy+qpnRfNVgLUrosvJJvas0D0PfT1p1FoNmDL/dghn8iCSKwTbbIk90iWsthb3NJo
jaF8VgX6tMAvkST0qDbcPuTXsNRr1OJLVv3f/FF1xSsT10fE9jUfq09Hynw0sWsQGCR/tajWEqWu
RRadYE0cCqkbFkzy5IQNE+eWa87ug7hJ1Gcyq327pP0q7+Vf7g9HevBqHWJJX6doz1HXw3+Ha6LI
2uHGYa7fLdNzwAq7mPkp7dpm+9LzXAWJfcTok7EYHDaBnvVa3qBdovL2Paag3WKjBk/M6XsQxknn
A2ozgkXq0YvlBHarTC3mr7M7UDcj9ajI75iF+cr8KtimDhJ0PheR9xiW7zyBwitZ7LsMJceDlzib
SpePodYsWnr1mbV4w/vbsVBVRGylbZ6B4PIOoQ3zp5DhhwS9u6patU2HXMeb7dxXDdXMrdmUTxi9
GZq2YY4BG/WiPwHgRz+z6YIKvjaVuIjakfVMdMOaKQBd7r7H8ool9sUqzIsOMryQbc13QPIMfJAe
Cc/KW5iyW0yPDK+DypFb72WQ3GfDLmxoSyw/eOWKI764s7cK/DQ1OvdIV0d3QRlM+8mwOCoEt4gR
YQ8WwQMoc4po5yWXrBMatobrohBvyL3oyQtw9oyoIqnUqq1RwmY45nNWUnktvqGzuAB9yDxABG7F
Mngo9C96egT9fV6wR/JGzpWZeLohQkZVPfllj9Z/qQ+ILghIa7kd/Hx6zrqMRtAUm8AxGe6xTR2k
fCyTjGUNFZHRFwvWbeBaApaL3QZ23AIsWvUNCURLZPvnYE75nRDMQtj3vCSNy4Hg2SxJ9r2j0WKa
CMBK+emyeCMHGwtmKmMBZ/wEv5D0H8Bc/fLejOhFlvl7tIDOJ4qsUj9aDslIEZaAkb5h7egW8B4j
UfNm+vUqRUqvwq3jhfcD7+oqDKZNU6tsN5jht7bTDzN48UrtwiDhzFTIoPCocPdOfn3vlGB+UhXu
opzZ+qDK39zicRU3Oa1LVAFBx+iV+0kz1KUyc9WwFTY+J/b9mv0SMPvSQXntCPLXilxyzWachJH3
KahGNmaOFj9UvOlLM6D4bLZdZtFEiuV5gDO99ti4YsEzV9Anz05I2o7g1K9fEFORepHQjSlWeIiv
T66AZm7CRl8GorbhAYL79pCFMua5IiuA5hGMz02mnrPMf27Sf4aYP2xNj6t7kyrPxgEF70yMSNHy
c0Urxe+av9ndzIPz6wlYLcIAelKGpP+adJ0XBlp3kxNcZjF/2xbIeseYjwxhiKJG7Ibc1HoQofEe
lOreHrOdbbobu9SPxuC9Y4t/6qbgGqIxY+c/flqVINkgoi5vJb+s9Mb3pkBQqLqveUkvQ5rialte
GtTkEl3NCc4iMYiyDUkesB+bIOGrDHY2lvgbmV6wZrpLJgScfXNwG/ETapfo0GD4sUF3bt/CbDmg
i1sLleRsS7iRdW2djPQGQK1Nd+3Mjb70ZnU0ovC19a36afH1MYhKP3Y8OPfSwoFie4azCcWv76DH
gj7/t7CTP/YDnnmVM8r0HdBHDGgaXp9luMoUoKEUz73EPMPXsRqSZeBZkM6eWDysnCkzJYwCVhby
DLUsHoYGLbfI7tJK9DH9KGam4hBaCnB7GFQbXaiztBsYrj5fsjL6XTYkdwxFOoTK8PaCNHmTQNTS
UFxRap/TYLx36czXUgiGLCb0yAhOm/vIZUqoQwCzo+wn1GUVs7nqlGYomaeseE6M9oGd/27IvTCe
Lec+wAsglHuItD0xMMveZtG9hUDuZuiKJhnugGSxpdwEvgvWhnYKzjYQBsRv6bkvMXYYKTDCrHwS
bU7iyLLRBvaR1LOeTYFyfMgYvabJQ9vbLyxl3+bRMFY25pn1kDBBVEs97nSerXueraS0qTcH5FSj
s65p6VFizuYpP05JqvdlYUJ7Mt1fizGaxyvRIBtFEwIRoW0ow+1vThNMXgvxWDWFjiOfOdOjXVLN
V1GLr6AoP9AeMyfoGDBVjNq0zTjGxaC9UdbE/1WeAtAQ0YGYm5cxJZoP9ADLPR9SolN2e3RgTlqd
mH1c83AeIav+MUDMAC3SkKihjjbtyKIm1V+5B67T6jQrgeIaZGMOUS87MNn7a/SXKVw0tGSHy74+
Wv70WzVtuxXT7RyNwDElfPi2St2Y4BkMbIp+ImG7u7D3sy33JjMvXsti59fDlmngXpqZjjOnf+Pz
uHPVCLbCe3MkZ17jW89TIK9zYO7Hm0jQtbZgsMQxIb0e2XNHyEREk9O8a3b06PgJeXCmgO4l2gGr
e7E5hjB8kMXGGZGKj95n4FqNr9z0BytheGKP0Xfe43Bw2BqDnXyyevZDgmtkYF9bZiMLuYiW1MH/
UAbFnWugkFluUFVxjpplXhc90+TEDF/rtDkFCqXd4C7WFn/XOiIA46iminTVEoscN3kUVY+Q3g8z
cfIbIyfVGV4uswsmvtslc+atX7k/U5gfu7B+rBEhlF52pNYBNrgs71Y4AIkUpzGXb6Uy9T26tNVQ
khxAxwwTi9aw1JqxfrIDP/vYlvKdwTgTdSQbXmqcCWxhX2u8kv9AfATSZ0bivFomXdJk80eiN1HB
DJ+zq6NtmjBT46RqUGNPFxNT1FJqnBFmQMsT5HhcAphI0YholJElOlU0+xqD/mDcc0wgMEiMOG2Z
9MIPI9H6tuzLcwewpnrSqtmKDuVxBOLI6ICPevn0tTDAQ9TLOVSG+dWK6q9UzPu0YlsrTOlThLFq
LVqVgU+YmoeuTd9xXT0g6QbkYI31EeVPAT8ryfWDFtB3Uf6/GgvvpcaTeSskWTRpgo+iOuHyi5xL
6944diMMr0xz8BBcB2Io2Fc9YU5pPdes+oKjZffHsjBuUqOK1oupl+9Fn3wCjy6qyNmc/6bhJSOo
5htmwbXp4Z1Zpb1fApJEWVKuZxkFOyMrmLEslFwoJcj4nYxz1UQkKgqjAkjbq3gcepAVRZJfpeM4
JyWH/eC2gkAa9K9OGtyVduvfDeiQWJqkt2Sm5M2n/ISTp4y7whDBhW9OLkV4teuA68NluI9h+TM/
JW2SXZW3p0Hs7xqMgzdBWbg3LbKBcG/Y1KTuyWcrfekn3J4uichzUBywb00rOYXv7FzxmOq93bLS
gIYnq2abavk1NXyFU5lbPIPJB3tjrj6736Pmu2ToH1NTnv2o2eTYfupvgjlnwNvu6w2yj7dYvjgd
T3NgD6+OBI7Ztce8+DAQbFEAD58KBqvAuLhPI7FKYZkco/5nGggTEeX4M5XBM06WCWAN2vneCwnQ
Hs9KnQo/FDFTdn0k2GjdmgVS9wSnOW3hRob288BQKmwatTGaGR8eL4bvyBdZpjVzc3WcXecfW8yP
YuFHw6+TR1o8Aa0hg+w0JgSaLyR71oV5X4+5Ok4y+2vd8JE6eN9LgjiWxR3X/i8OFfvksJrRqVvH
E+5F3xw5gkAqIwJviKMV/gEv7MEhX93Dn7rW4tb22GxLTN//S7vokpoUudXyGE7dfdNY92PCy5Ku
GQfGeoEaNIQeMq7pSSfmO4NxQppxgaBkwSrE7Iz4daPGlFn18Faj6dRhLlBu/RVY6jccSTZKbyiR
2wg5YO1o1T4bjwFBfmcVKW9XebvlUOy3EFKt5mpo79cvqh1Fb7tunOGeJWjG3RZuIissT5UWF1kS
jjW03VvpNh2RhsS34Vniu5LXpXBb+FsmxCEV7m3EVZkdPVelb5BARd6QwGwQd9Fj3gb/7GjlqpIf
YaQI7MvG204Tk1DdU5eMhOLmSeodehRK5VxWBPXmdwEi0ZlUqK09WR+e0wUH6cHy69oLCLCzK835
6AT1i7DLR5srq3OSfzXhU4wjohn5cXs3tV2zd0htXcmBKjcZ5ZftaGLPf0J3MZklZ1z9ZcOLkFqI
cSjR6gFugA7So6emU57kCAQZGcSGV08vvLvxFB3Q+mQPUILqVR6k/T6KvkQlh12dLs/a5sTMlWIV
Xof+xZrCC9Tgf4ORlI99Xl0GezFJfMYcN/njgWIKc5E/vA1O+U7kvQUGMNkq0V5cp/hDRyNXrWQY
l6ODZqu6lthZtyFROty1KnYML7j0izKgNJKfvFDy4id3jjMsMdNB0TCIuDRwRgVt3TFE6u5c6D7Q
rbnstfc+0NeFMhC4kxznIhAoisKFCmwG66Yab/1GtZwmhMnJnL6lTccv27g75Hxxzu764I4l/Wa0
KBpueg0iJZ1yQJ0XWX/2gKYJYMIOSWi7QU8G3lNm57FHGF+M3TUIKvvmJN7q0O5gjTunQXrV2rLN
V+12dziD6pNvpwezXY5z18FuyJCMql1SMOYS1sDAeVXWHHTTiPptGOtn9FRmXIbKpQqg2XfMwVkj
liFcuri3F66YusQMMWXO3hRiiG1GpaBRQTyicxBbM91Ww+TuivvFda2dkX8GnkHal2i63VR5L0Yx
3KTPDeCNyH3v0hxvYOW+TbGDloOtmsRLhxPOhgQ13B6RMU/Wve3rk5N/2AZuPOXBpQtSVig++tyD
a7uxjaVgn7S/1UCeapv4WyMYHoy+fQE59IQ7rzsMWcgguWK2ZiYInN3svCh0R6aVLBxe2MSDSr8o
J7qD7cNxzIo81tQEmwKXBm7kiJ9DDFHMO4j3VexGW5SIU/xf9io7mFFqP2e0xtE2cYoRf8SpjHx5
LF199vsvsQz78qZCLLJwi6SIL6dbSKfFH4uo69NpCysWFNF4SgMkWdZE4SepT9vuGR2Zu/LT8NUV
kA3z3vsXqMw5lhOM9UhXu2opKaUHi2lSP11NFwlOlPzDvXWyhwi0V+7km3bARtosHmOp4tlP+DED
3LiMUdC4RdktSmy4MAMQW/7bOELLsWuX7g210R9avAppZcQ4KEdMatwyVtrlx+lxdVHrI/cRGJIw
y7AIxyew8yyGaQZHr2aGusPSZ8fL0j8Z6bwxFV53c3YQf3bQNFqDKRlj6bi2AEfASqbxTfWTNU9k
XlX/cI92gK69e3bZj2VARhoCU7mxOA7S5T+2zmu3cWXduk9EoIqZt8pZluV8Q7TtXsyxmJ/+DGrt
g33w478xJLfb7bao4hfmHBN9qsbQOPdVu558dpgN26qZh5CjamJGNCSZXPTENOWV6D/b/o/yiT8Y
rasauYelsWKKHAzRKpcNd2NLJhsTiOxmVv16xleAng0T6vgqp+jV1rRp5VV8nWMjoM+GZyNIr4Ng
gWmRpH5BbrUkYeY8kYezFFbwITnK19OIXEKQ4ODhZSAW/Zjn3S2Nw50eNf1LI7EJO1qzJBz3amQB
wXY5Tq1GKnL2pL9oGn9bSq/aIF0DIoJgHa8moJWkq0+9fAn5YUZdtZs+qJtVQD7mwuwE79exQgTE
cd+VjaD0B+YYpZizM0MYHHVsf/Qcd8XAV8XTxG5Kn568On5P9P6JzVu8yTK5dgfyvwqIB+t2yLCg
CX4CiQdwrgpPBsEUtzDV/Q0+pnKDhtTGA+amm8DjpHdIPmJ2PH4WdpAfXDfwll3eo+LizdwZUca5
cKPV7Vn8cTqF012T3AO6UGTPMnO5L5FcaSLla3L7ufXG9sD/o14Gne1A38uiQyNTtWkmhAdyoqxr
3f7N0Zl5DizwOoRo+waWx/sUpPs8I9uMw/IJRaS5cSde4FH9BMjHXyO4oLfRVhfdyu1zXOeXPKVX
iop/4l5+p3kh964Z3ZE2qidJfRrFl0y+eLACqmHSDq6yVzrEupOdBPkV0Il+apTDzaDyGKoUctM5
IRTOyPa2pUs654BlArcjNvPB5QKxKxYPEM3AErfXvO1/NctCr6t10W3S7UWY6wnuE7vfhRAertNQ
8I917RN3MTQvVFVxVJzSDDBnoUfTtWzSYDlk8+rem+65OA4YEESAjZAVTrXpSldDTd3rT3AussWI
rk5jQMsURxrJL4ZWsZoKXh9DHzDKWWJeVl0KSbpFQ4riIiifujoKNo1RnJzGZFielcdci7LXwFbj
AQgA6gDLR+UazK+t0AgGF0X62hXEXHcqaE7x2LnHzImZ3Kj6pEWJeZno3S6PR6liUm1HSOftSWrb
lMC3rZvX4dlqZbSoNNPdOE0YnruK2HDVw+NTrjqP+NoPtL1ymyEMefLQ/bHBn/wPUhMarzqFaTJ+
ZLxSW1zTLrR7ntYTzRomNnmVkZfc5y+zMQeQNSj059SNbLaVldntev2uOVa1oq31rlPSetfHo2bU
ngN074fHp9zJ14iCNFqcu/ReBRinr38fZaV7GVzHm3ET2q6Lu5fSxyvx+CAGzxErOIAb/nfx8fE5
GKrwKuNIrIG7Wns23oiqO1nexkF7D1wUmhMNxmay7H4OORrOLHAi4KIVW64A5ZVFj0T98USEw4dK
+TGsWpt9NVl98ifbeOmmcafYhH46cR5vYYiHWx8azDFRhoCk2qylFxivgZZ1zybPXOj/u8wwc9hM
6Z1sS/PVzxy8LOpHpln2bGheuqiiWjvQs4lDYRZyWSQIKFqkp+GK5PtpF2vdsgpt5G4WiZsU606+
sVBLJOvQYNSWCI9QDSyCrDM8iyKFe11gccOQts+QFQnURSZVgdKSd4iwuivXPRdjb8m17F31XFVF
89yN6RkOHuniZiH2aW4GT1oxslxsy/ELe6yNI9XC9EnlsGVZCTq9Ac3EQCDrXkbNLJA4aPRv81M/
LgFGh665aVigvGR2WK+R8ryC4CqXj6+ICWa5+pZ2fjx7fFXUUQXpev08ClYhjlvb68EM1DFQ1bmC
DJOQxtWgTEu5r3IGh6htUrZGvst7VW8SYnoNp/nb+38wJMmfSYzIi9AZPtuitreVGpp9rDvGFbkS
wNlIWjsmNykpCc6Pwzbzz/zA+98HJAtpr5VZP2uZu6mdzoDbNrqHyUsF5RpPiW+zEMGqi9TcYdu4
sjh7fjasy6E1Xlgl0kbB8P+JzBDjQAm6tEjKk41KF6K07x2x6JR3xylfXK829mNYZetyJIRUszmn
7bpMPy2YM1H1aXamACaU88uehRYsPsH/ewEXP49Sn3gZCkIiUXOjJ+O8+h5Ly94qQlwx/vRmcp58
yowEUUnN0r8SOzbtezkR/xFV0sLP6BuHtvW0Zg9+Tp0GK+xXSd7YJytriouUGTaYvsp+DHVUjeOd
qdiKZK03ubVKpkBdKxeuJ0AjSu35aSe06TAvlBpD67ehE5UbsyzHj7EKfrwOhJQTMZo1iaNtoiT7
SVzx2c6apyH08uJKwx7BWdeACpSopNL6rQZD8aw6pNRlDqA5q5vuavaNuZgKQAwCpxSYGSv2UDPZ
XFlFzSwVVb22852wu1MFZkdrAMfru+HwbBp3FtLiVPAir0Qkwu+OtIKeXJDPSffIHg2aEUArbmVX
WiXwpNbYmWnHb27o23CLSCIGDx0BRh78qvxk5WGxrQrFhvpRXHqzFZuEZuLfR3ipja2bcNZYgpc/
Mgv1WZX6HuGM/duY5TPlcCDL5N76Rnhq0Nkue0Y9X1bfvLYWSIo8MrVLGETBUji+eEO4ouE045Gm
hf/53ONP3UYOe1d55iqvwi83CuxfLW92qmytT0ptFjFGu209WXAsp026Lmtd34Hwiz+EC+ei0scv
N2fzi4b4aFdjcA/JakbxzI8ZmG+joXuHwpUkyabuR9dZ0ff8AENMd9WZneazIauVXQIeowbWyUS5
H6qNgNHzpKfMK1G/nhKTb2vFhXVl2AFeiXJyafKnW0t09Y1mxF/wmmnbmgnVBk0H07UhU7eYNIR/
/2AUnXlqLLrU+bByyAKsgZqeHs+Q+3RnQwsv86ehtO/hg+JJ1CpohLFOZRBF5m4y7fIymhqZUHCn
TkmjpL2N83bzOBordmuX/3tIftRxmJ7tjtK31PXyalbIkPJBDWcdDzulFrMAsmyabSBxRxxJaWfi
QwkW2sPvAH12AYxHv3elh0XO5hiK9fYfBBZIW/OW+ER0s+/A2ohlAoqoElvfeSMycacIr6oP2cp4
4T0YZL1x7B7Ol641SKLcmho3AGbX9yjbDZUFu8fn2JxPq0q4+muokv98ScGi6NRlcFLKfqxvSeDX
J+X2TNqxaesJ9zBMQTEiY26Gn8WYN88z0HFpphWYfdtSz4ZP4aA6ALZh27A4EwR7tUWHrDCpPsvI
RMoStR4X8zzJ/uNmOm8HU9C/VwhIp0Z5W4lG7tmPUiTHLPG/I+9nCO353p8eTAXCcWVWstmipDm4
TvoTD539a2EwqePZ/VFqMM2T1kYCrPw5g4VjulLp7b+PCoy+/+/n/vun/300Mz8o2fRlm/riq0XI
4Co/+uXGw2Cja7pnexjGXShyyhqHhYGdZuD0uvj5cX83a7LgUiYHu2k+izMDLIqT9M9RYr0CZeM3
FtTjh0HCFLGFznDwKjqGIqY1o+uub0ZaWMdQdHfAePVtkrG60ZOOtKIxJ70ACBql9FQt26Zrg716
jRDVWFaAha+6ieEt9EixdllBmpGuf0+6/u8D+b8P5j/q6uZTlupEaxk/l6w+z50MWJIzaGTPH9BA
Z6SzdMQ8nurJso6+1BFuy26rsvnb+Ozl0j7/pd8jwqAzXtOysW/zs66yS3YQk6WwKudq6/cuySrz
BwkABXQUCrfHU5MjEc+LgT45L8AXrinH8+Wjogh6zp9Gl/bh8Vbt43S8eiVaMzvg29ajaR+MPunf
G+sct9H4QX+CeDVinOquMHHH536uzto4S45ycqmFdPQeLXa/MEM9YopTFcp4N6X288Dpe/JJbF5H
LpCuMMuZjuiIR5xYu7dROM9YgJ7RLK1Np7WPSp4LMECs1XaQFY3X0jf9+Ulf1z2AxcHaJzIKz7lj
BufJTfpjL7g70klXbCVf1UDnnQ2fRfVaRN48GEZ79/99ZLLPlshMLkhy0m0psFw4bB0+HdHtB8vq
mBl4cl9NjGHKqiQeh/T1Zn5lKiv4v09TJMTzFgiBoFANQTiW/Se6IcMIv83AzdcN4LNDyoqrigby
r73ROTMQd44QGVd1y84pz9nTSfWKQTVYiaIn30rfdl2u7+yo/GLMhWimlzv0YYjolVpxhwu3vYdo
ewoZqXZV178hHeYU7Fw4DjTgZs32Am8EbxxMlwQKvFqID02j/21G+4yu+9ok2da3Gw4EUngGaKc5
LV8md5aDT9sKvsbExu2qtnWlvjWN6O04QqqU58VfBpKup/3BYtjuTA23WMwFDJocHyclCWMY/6CH
AshfPBXM5qKV0qPnQmCIs6J/Cpb5Iu+dw4RbO4EasjXdiLGuXFHSlhutQuNVB3t4NM1a1BhGppL6
20NtliVYjmVsQ0xadbMUbGJ9YOONxWCEsdlmBoo21GFrDVmUugXpEba4rSqGC1CVT23e9JPpFO1S
4BMLe05s77vss7Hmfxto5kJzAFzUpgShF6Dromor1uSYMCT3oqMzyEOdeBBTNaTWeLc3ZeC+6C2I
DaEzNtWZAIDqqf9YmWy3EiQfemGfJU/vn52g+4DvHVeIIsMxRxtDT0OqT7OsI0YTrq8+AKvYGzIh
4IFKE26mBlzEQ4dh5Dk5bpIfLtIhYYVs7/SIubowzLcogXXmQ8Gg9E+rDWPIYN5dF5UoVlqzqQyS
xtMsolXR7O9y6rGflq1c07iTV5anG7Iyv3kL7Ar320IzvWwjVRxxk93Sev63DIPlrZXgw3mjqBUb
naKYpPheDP2+6LIL1JgSiqIR7lRv34q6IIxCYtuZYLMiumehkUj7VnbdVxJ62qoamSNpUc3lPGcJ
Wt2XSb+gBQTrVAnGNQNMUjoHK7PHSTd1zxKHdLXf3O2KlVNDqlF4nKKKr9T1dhc6BCUNszqfAcTY
MRH1234lQsUo0rD6RZOz48CnFcpDVgYWCk3+S7Hr/RRT82FMt6DGbcidMdyW46tShrdmowsIuKk/
AN+/NL7FCGZCXjba5Rbd51ri2t6JKguXZVA9F5mptq2Pr1A0LiKGvxPvxqWuVLK384y2Ox8vjjE7
+Iz+KRaYSazUgQGjNjSqPZevER+5as6CGLu+yYt1TWr7xvJFA3invqS5faThxutlSP0wvta95zwb
UcfFbat631CHOEHv3EoXWFCZxLuIQPtrbbvTLgvwPOct4cR6hr0lC6t217k3jZAtZFrOOeoQuY1I
WLLM/6edqxWnrre1MBABBnnyVSck5fp9j0gnC85B2GJ+4ITORiqeu5MUfzOmwU8u0g2vTuKTY10i
zzA2eVjJdY5c8cl2HQ5qBed3aBl+5+0fLBPx1kmtPzmi+X3XgGkieWsPETRbOkZ39waOQE16495h
7VUXNgi8Ka73oqQxtmnWxtKH8cWOUZsC6wCZUNwGX9smERdljz1FtfLMDMW4xbZu3FDfYZ/iGsnq
/Jwjrb+1ZuacMTlsGBC8qzQeOVbTfYtk4pZkzjFndIRMHV0pXECXnQlylSyoin1OLYTtzxPU5WNz
F0LN6dJd9AWk7oZmDnAMUpF2XifjM7u5RZ1/SXCH6OF/AaE0z48PGfpvW9eG6+NZ36ZQbEAS7B/1
ddQJ4zCp9ttvYdoFiYDrW1OLUnJbF922OHSExXHexOGrMcX/2MB9fkNTrIs8tr+sLPpsCu0Ifc54
5XgGzKzN5rj5pimc/mBaRQYKwQtPrGmLcwsJe1WzQ37lrkG0Wpz9iK5d2vFY83O7J8vK4ve0Vj8t
pp+XzEQAmcbGBUaWumaRn16Z28eh+AJbl/2kofqM6VRe/tOFifGtzy2iqJi7mLt0DkNzZYh/zPHz
ZGHpTruPUxyjfhp020cLIeJxXDM6MpePYU/axvARO/SJmk3VZ3fx60SVOTs5/gitM3Yx0oyVMHq1
hBNvHR8TFVyBeb1Qgu+E5YnsBHwW6PBzFOJNg7zCFz9FgL+omYbsvW9cKFtuM95M7tibSJXlCQ3c
ujTAeUCrqE+jqNTp8ejxwc75+UOcU6Bt7L1htsMr71EYTkZFYkimyWOcDGy0ep9JTNCwYLRGDn5n
qnmOdnXhRbmxKZHBLtXkmHdTMkjGc4Sh358uPbrkTZ5hUKc5d3OH0dGkvAbs1jxZgo3Ncvx9gI1w
bWRtPoU5GqYUz8XC5TzdPZ6yKjOfqCsH0lyIrNYfFWFUH9DQ2P1K9vqLqUSzqy27wm4wwbcpizM3
CLqgx8PYH4uzbss/vmnWeKMyugjao0UYhPIUzx+EH8T8gmbTDWiFPROG8fj4EHkDItH/Pn888nUm
2pjYYB8E1dlKKv/y+ODq4j+PrLI7a2KUh8fnletxj3z81IOhPzum0QAE9Brmb5i8uJUPrCbnDygo
iBB+VLCMQaA2BMnHMNjefWZ57m3bSTZAP+OvGVfIbBEnVW2pJ1In3mRQxq8xVCdoPUO967MwenFk
86MPjIxYG+grMqZAluim2GEb118fT4cMlDpvr/vIPQ2rg6ipn23rjsyu2sdDSKwOSWy7SmFRDaWV
PTnhVOyaBndvpCf5E7S+fpnVo3foKmOrV8XwUTRkGAaG1R3IKNGezFgjKqMvFWNqTP7+iCDOMs3v
UstBWgZ1+WwxmNtiE3f2eGOA/dpE1rJ6fDzKi9HYjWNgH9GqGKQiBSwbnBpC1Dx/SsY8PD8e8Zdn
hOOy6g2ESoZeYHWY2NIhn62OidFA+UHaSYoywMnNYwrpRnOs4mS82FyPSrdigmHrEmVSFtoHPB/b
TCcpT1GOvNea+cuKQv6tnY+8KGs0jrl20ZTmvGlksvZ+wfpAZ0r++L3+9+mjIbaSjDtOMPGSte0O
PoT8dI2TrbLpY2T8tbeAh64dbRJY1Oq3hEnkc41ee1HYdUUWuvs31QcD+V5qbKs0IU4biPV7QFkc
iXjVIsna/Hd4Kotsi2DMu1g2VVIVy+oYDP4/rp21T2EyyCfYOH8fjbIJH2Kl7J5lmmFKhKqig+7m
sTfx8uHkRg6NY+Rpa68Dnoc4xAgqdx6tZy9xhkCy1KyB4Z2RvTig4lZmhOejD7Sr0bPJ04Mx+6no
ctk3W59Z5SmYhCYEgAJLfEL7gFeIFy8uSUn1tTL7d6A4n49dDxMG9ym3+92ol/WOIUS2w88T3eVc
Fz7aZqePNt5U+J9uNJor1+NNXE83fzCnpZdk1ceYRH+GTBp/nQq/cdhy13JMb+Ye1a+DGxzq3kc1
h4V0jV+ne4nMQR4T7oMLfX6qaRovgJ9R5GgjW8Xms2DKe6LGZTdcOP7XNBvb57mhlG2zLNsovv73
K0BK+V8DX2FIMhf+fcNLPeyWkEDePTCX15QR2htwEadru7epN/Und/RvNCzYFpwOjUPKgCvv92OK
BSWa+9HMtXiBLGil/x5PEwfSJ7hJudLBALF+nzXkdqyulHrqyjTcoraaW1s10m+j5OVsH1vkmdk4
ues4GxEslFC4p75gYOZoRPxypAerpsz9kxw6XnQqvnuskRqlgIF8jbl18i2Tyz4YUXvC2+L0SDxI
vPPVj2VZf3W0Dg3u2C4ff8Z9AZlv3PiHJJiZAVWhH207yVEUZS9McHPwQ3X2Axx3CVYGsyUM7MVM
NXgm0RunnaFfJ5yYK7324X4B0sBECphL1aGFELrvtr4+YKgvWov1IsrXAZPQenDaLx0+1q4PcT0o
EfxjtYqpH9/CG0dzB7DEqgM2ErkVLWySfXaJqg6+Nvvt0u5n6Iz7OJbOLsVF36WXxEm0m0XIJsP2
DMNA9hw2qOWSnkGZOXV7jOLmXo7gYGyug0Vn3kNBVOVUcIbZTHrX1exqGJTC66ZAQ1UV0taRxIpe
g67iz+lsSbnC1AwqWI+uQ0bXEKbOO0tphdsfJTt6fgLTXgZPw1OtMgI1+3gN5jI1TR2Qk0l8VY7T
lffF2tSKYCuEwEMDeHKRjf4+4B637CeHXhQrSh9G0aLOmHUFfbRFfl/h8pJvuqvXeJnCjTnp4hxQ
7KaTcNcM1r+UOeNx+S0shDuDyVgHWUHoLqnQp53u3OoJfy5Kzt2QQF2aku7iARC+9DK81Vxxe7M1
SSo2HS42R36IHpM+KqdsZQjExV5Jw9pr+rRyM3EWms6y3y6nDe1aiUxyWrH9IuLbeQ64n/0iLkrd
NdYl0pjC3noubN3e4qlq11XeqpULDCeMUbgSIQKqxzHgPQf4qefoBQBrbKQqMsPVAHa90gZalvqa
dAXiezc39gacedxBEB9Gk56zxqe2QmHGkKdEQNSE8igN/wVA2hmZfrPP2resQuhUA/yK0hPDwuIk
RX4eCmuEklkdat9o12EW/Nroqph3kNSHH57wuQpmPMI4YMNgYoe/nUHTIByx8Qd2oCmLqrSUP4FB
hrLKr/00im0OyT/hGljVcyhpEJq7LEFdIrubR5+Ifwr7kzl7YS0htwXMgo0XPwUVV3fMlyODP3vs
bWZswNtghIxANYEfWZYk4s21GNNXhY7hPA7tzgIRE4VYVEqXjAo//zLbwmFQIXbQoNbCHCqM5aPB
rLPY6vrkrPUBoHd6NjxUB5qGRSZo3Fnkymd9zW+21eDvoCq99NXI9Npq8xUVZ7koADzRSvoHIBYk
Uob5NmsBLkEeU0xyQo4K+TfPo/chqBoEZYAHQmsXRWCyAEp0Syc8ZKMG5U23qw0iX8BbVfDtyWyZ
ZiI9KbtAK96kl76zqwVoDYrwtrohZJvl5aO1xQlHirqa4k3rOcYuLOKtlZU6afAs9fvJpR4BFr9p
Z07Y8KoqciFqA/zoIJpxE5oLh9/jepiADeWTgJOO0DnFxS0AX6bsVxcleh4neR1Cif5J7wWofcHI
XoTk1Mxc7cDqL1VU4AAnqcPRtT0ptV9z7IJd2i6/XPoQknL8lRgFCrpOEFk59XdLRv3OqVV8dmSF
sB/MpG52jFM6+o2CKBaMJSFEhSYHLyt+GnNl8WrmMfDimllIw17XN/aO4zxhE/DPKVLpM6LZD9RP
xVagSOhtbjWgyPEm9PEeK+XftPbP7jBCiTLdc184H9Dsvho3PLr+CAAhXbml9dM6aFHQI53sCQIA
LpdhS1EYgILzNP2DKmrcGqh4eJ/cA8N/7gF77soa/J0ekFVQOMS7ll9NiNvbK4v3One3jgVt201Q
rNglqR7WPwlxk0vW1NsKVStDpOLW56ONYAyMWKk2OV6eXR4q46T3LlymN/boBhEs3V/UAwnaehdh
86TWoR+9FKb3DZIAaG60bhndLBqRuGuWCAybTNieEW9XwS1Nd9J3I4n+BqhmQ9Pjfx5xQheooCrX
tFeyk/AL3Y+MwjOqTul8bVpN9s1tFKoT9IROb4tNknuIY6jOFtmxLIaX2vCTjajsD5YSpEbjdZS8
uaMiViuLWoe9YkBe9BQ89VG1ooW9MqQ8VK1z9qWL3TQHXBLlvBDuMTE3lCKvKdL+TU1gNL3PTCQj
6DUzymOZOnDP6s7emP6y0O2/rotvvBUVk3Jh3Nvqp48hbfeKngO55D6v3fqZLBG8AkYcU0vp8SX4
zvA47wplP8OJX0yCdExKHW5KvNy6yaxORwuyVK44KZQ8KWtESOEQsvhLoHOKJe9lxwEw1U4mTBVS
BjqAx8setXsxpc6yQ8m3GOHfHeO6Zk8XhBsyfVta5e4JcSybbZ0dTuuJvY5FdAXB+VIPM2zXrQeY
hCVygg5ISwM3i1lJxL9RJAkCpFMQU0Hyi+5Wmid/gd4YzH+QOMqflqgtHEQ1zPlQARp1EKHONkjR
gBMRhKWwgQ0xeCyRiioGHcDCVe/0yyAT70Y4oP2e8Wi13HeJPMSzZyY18i2XOu+/Ers8ySjhNo+M
e1b6iO9J5J4kcmLmt8Ct4L80rGx74h22JIehNi8zWjfjN/LCF6upapaazWqgN8jIGo0QUGJ3zEHD
1hRFU20eMj35HpTnX/zW3+teokiaqF4bQoSuY9rerFTsI8kcddKYBrSSAzdUTrlko7udTPBhXVTD
AGvHdW47d7OG6OYHBBC0Y8MwG0ikrnvBE/f++R6TAzEH/Ui70jGJV0g5rXzl60ylZWWt7d50dizb
cW50zGYro3rXZDk9y7ECLjpHgQ+TydfG41McJvE2TvTwElpuumDHDdJGNX9j/LmIEqfitUo/0l6z
TwwozGxfxRBShwk7c13XGMXM8SBaF3zhWIsVwx4FZ5IL12pHDOINeQ1xeCp0enBMGBr3uWWmKJlw
mqS6ETGDRTKWJGovW/PoUgeuO308NxXW6cJDI4/lf4+krFppysIuYceb+abHzB0BMb6ElZyG395g
HOVbPpFdurssxhHvc/IRK/BwuSs/g058u+EnlyYmcBuGkF7NEQPulG1zPDG6Zz0Zgf06ATdG2tiG
u1pIBJqhfTSq5AVbHpXIZDAjrxug2Whz+sSmLvd+wgn451gjt0ryC2fbFypJxF7ebwA30c9yZr4M
xhem5fiLkqYQG6QGm8mBJ1d066mRb2ZJsTUpF9odx4pkMWO4EPijmFEQBv8lOHg9Yw4uhsZ+Qmnw
qjC4hV0MMyqCs93FyXPUY+dloZizlnFd/EDxqPKVhS48RUqkaS9xITNUP+ht3EZ7HdHGLd2wJ1Ue
kIbeLALXaRa6TR06WEv2/5gzh6ZY+G2+6ecodqdEHTaQkMfrWC49kq5W0tF6/JqqWBqy1i9hOLw5
AcsRqwajgiwez0qAGkw6uIjt5NYrLTkIb8zWWCSnRRoMn9BUBVvOeFVUjJ0RiYlNW0Uvhqm+/VTM
Tba6ChX8SceLVSNxmro/jQPgTbLSWfocVBRTkHZyhNMkLklmfMiSrQV8NhDqjvZS4nvuGxtBXHD2
a+SP7WRgsqbaw1rS/Lgdfp6qdglok/3SqV+SLL2lfvFBA0HvgX3EzuyzNYb0wDigNB0PYAXvqOZu
lgQWb0ZeuJWXdHcNkUgyFjZXtxdtO3BWHHKkKqvYvteD9pIoh9e1x8CsBsKpe4lvGElQUqO1coTG
sWO69qLVgfqStSI1hMkYHCFSZss3UrNBahVBtlfzqW8kmyh3NFARmFd61EgsLRfEuWBt6OTe2Q91
dQ/9rHyJLXEduNxcLz0TNrcEdkcDTU0Ss/ZNs10zKqxkFTUnUdVjth0cec4T46cKM2wrEcPgXPdf
dfOa+l2OPbkIVrXQ7oY3HFyhcyibxnmw4ld8TTskD/te815ituGLOk+/iCfBvd3haJMMFUJjo6GE
Xzh7B9oy2T/NrGLsLkViI5MuzKMjXWLNySTidCVvCb15Gezh0Hng+ao9LNULjjwFECK9t4gsl+Tl
HiuTUHkXRR7lSbMJimo/mJ82v1UvmyknYfrlozhcyAg4lOcO/I4bNIaRAiaq1xDGJ5T9ra3hlgVx
BIXI6/6qsf0h4OlxjTV2yfrz1ZJXkkH4Ih3aUtMYRGVQhGYaLxz3xgVTb5ClYly7UnsxmA+vhgLx
QoTLy+7How1k0PUjdjTsPox+vmKjnWwA+6etzpv6pIeAJ7uuGvfB5O9Mt/yxqJs605st9Nj3G6e6
w3VGAOrduCcO2x47nts7P66Ud8PHqJ0IdW/dOERUMN4w8Jwsw/gTBsXWr+hbbU19IVxeC7f+Ncce
xI6lym1h/qPjJNKj1trn6fhmCPeTUxh9obcifGipWJ0GVfWkV3H7TXscYhKBroK6MkwIcvCZw9IB
7mrIlUFCR+u2T53Gzh6yYM5/03zSI9zBshmvtWBPEzXjUxF6KypGLncz/zsCsFr7FYE5vkATEwvu
oBOTRJq9IUm/xqZ/UzQ/C1Z11pIpO5cFcjTRopBpWUuO72bCqlPU3rs1On+AVPzjOIA9+H71kO61
OvqFFWIvOtTKpMi9Y3IlF05cbWENS3CIMsWjmpPV6IDCxzP4UsXeH9+zvHVavyfo6lfkAvyJI9CU
ZFPszUD/QT0LSMI7eWOTLUn+m5CBsPSjCxn68qNhzsSEwn1xuzfT6ch56tSpYU2g+QzHPI0FeGxQ
SRhlgUfARqxRe6C0OnpUbA+sJCFHtNGOm7KkMWd54wli0Aq8W526Wzb+RrS5xSxJ2kwBDj4OhhUU
SSpPD7mwI7cIZPKLo5z3qDz0prwVgzDwKKgjFfUTeDgs9YELyIdQ5syD9+hS6LoBlSEBdCynTXw8
ipql+OO52t4e2HNJKGdbK8I3aMGR27R2sAmD8VcxwJhM3kwFRxDquVOOl7UscZkH3j0V2i1Tw1Pr
NHJtBMRgtApli6WMv0ETn+qge0rgIWpWcowz/69ZHYg7rJhh579tSJUOnKpgUEGH90vg/Uorejg0
yj/0cV+vsJiuQJZjRBdWApmf8TYV8NZzBpQXWnrOsNXN91S7zXc2LvZpok7ooDb4enScjbtJz11x
1FjxYsf8ygP1Npr5NbStc1Kn3wnWgnBWd7GjDDjExKAwWc7G2h65L8gFDCJUCbXnk5/Vcx/4H+rO
Y7t1ZNuyv5LjtAv5YAOIGu/eBr0RKYoSKUodDB4ZeO/x9TVxMt+rzFujXKMa1ck8cpQIEhE79l5r
LtOHeo5ZA1HwMHd0LZ4b5ucQ9CZn5krOqnqWEOSeClJZMoXtncLgIOLirXxSBpPJLTsrOtNiDRn2
nOu0dwY9LejNHBkwkwFUV90S8PJzZ4PUSfxvskcTbIQwbnRt5vRUdB4ugXFkAIq6BSNrUqBoBB4S
XgFhYglnkjFrvPBNBW3eJEhqideCUBk+5vTdZq2R/qwvnb60fSqOsSFhQCVv3Ox69hGXezwvac6W
/jPhlf0M8c01luWDEzUXNZEZ2hT7bhnRDRIIx7dA+4hzgFZ6Jk5pzwLfElcoghticMSVIaYU4uOf
ufGf4rS6lESaYLDlVDIl5w0NZgTRkj0g4slkriAsy996RYEoG2Zgj8jP0SmqEQ3BDgvJPMG5dG8a
hrNucxJVhh8IuDVV8iqFUUVfFRW9IO02g5rogNlaq31xDe1gSsHDvI5ZfVumCXCUtF4NjvZktpSC
fZduaaQCrjFTZzY6W/hW76DtlTFh5KRUpFXE0c/c0RdZbbsLK2L8b+kPI+UmhyXQIXYKyinFj+UX
SPudkIWsD5Jl7L02dfuAF+VZGJPKwLXep06hQ2t7hvYYBaqs25m5Qt8bph+qppzdVoFR43UShssi
Ir4HCH+HUR/pQNXmOxnH7wlUEAyymJ0HpogpkOydkj10Za2h3x9OQ5HeVEivy0odl5PGlniaBf22
vSesjyQuFo3hPjkV21TV9ESlY1eyR1iT7UCkE2pbtHz5d4EAp2vhfQRS81dCieBU5DcrMVBpGBzB
E6JJazvbVEq4jXTn1WQGZNGx5WD7GNXNNRy8c6SphAbj2GazbMvy1qDuJCTs1BesrHaYrH26WIUr
Thqem720lQLK1UGNONewb608U7TznmSNcvym+0AP2O0ZpsIEKGpSbZPGapa4LS/JJBcstJKZfZpd
0tJ8qlVuroFNl9U5WQW4YZmmbt0RlXJmPla1COmd48Z3YK8MnFlgfL4OkqqhKAll8xS/XdJH3yGK
13GGDPdG+0lPqOBuBqoU6O56DOIbyQUJHVLnkJGHQda885A34XtO6SdicbDJrVvqXUhxrBjgwMuO
VT1sd54AYZ65C+HUxk6L0g1chWoeYkonzxBuEiymVChgn4Ibuq1bl4u1M6jbUrc/QuFuw7Z44no8
oJt7THJ7nAcg1zC4vupBOuniqaBC/E/uIBeDUj/QFiJLoRn2gWlJCCkGIX3OVzcQfZELeBz1vm/Z
1in5Lk2if+QmWovcRcXvmahsmSx6yotqcKOU3KCZxleJKnuh8+wM0kR3YzlUQB78ehVigIcCF+8B
6z0onqFsn12YNbDfDwaFkgwa9agI3vaI3jAdMA0HB5Uu0pLf7wfjc+S3yN6tHe+FT/Tu2A/wlcKC
oC3I/pdqQ8dKfu4iNM5Bz1B9cCX83RLgWTf1p0dxRd/EZEpvWB/RprSackL7QsvPtY/T8+h7wmWB
NzYJlIh8ZJfF5GMAr8GKRcpfBCwN3ylC+Om+8GjD+fa75wbfyhCaS4MdKI1zcFptUvPWI7sqpyLo
sgB3F4uTyWlFEUByLdIHSFfygpSyFRc2royHuU24E/QRD750VLzEETHr1FAfwVgfmoyBN+eqGWR0
qLF4BUZvgDVPdeGakq4J7wzG4mh4o41ffpt+17IGTVAlOZbLzOm5cAuMuWCbDYxEg6QSgZoDAgOL
dO0kj6NWExRgYlHT8GdgHC8MwgNKtHl98kiRO/mBiVwynjpWQxpKcleZoIKlStmVp80HdcpI4JxB
cDhaknKdh9ZNyYe9k1SrzCP+R2VaSms8JDQ9Nj1YxEnAqEqWpzF/KPL2g3iOVTHJPZy0aNeSfMlw
jDY5NmEIcQhe2FcsX73Rlniw8uJZmtYWhh6dTKKkUFhPFt+lyDVAFl0BN9Az34pgIOpKPcnQ4DXT
OI4Cl2nq9OJGLrcaTduZyHZS+I+FrtzrAo841C69sC/xZ1zAGk8MdDVAyTcYkbKFE6c4Lovu1Umv
rdPcBl2z106vPzW+lawwwUTYFi9KCO7AMZ6qkMhapI1k6WEv77RXbwpkjc1mr2Y5LH00yEbcewyR
inNSO0SxBWczu6Uyuwe1FaxCJX4gERisFQLYudGknPxpc9OgcT7wC871UClmpaJ+EZzAhR3Ua4/2
zoUeOU+V6kLP/70L/TPhOOTJZSdvIDaVrF6Sytiv1IDQ1kR7//WcE/Ula9sDx3QcRz3tJeVoj3Sf
xcT8MUT8OfJe3klyuFFUWU8x9vHBpaGSyMSir1+/y8xPl3AyEkLnTiicrzh/8Hciza/adl8A7cca
nG7w2QOSkMVZyGaOg4dYLrZHvQJPQ2nkk2AA+im4pSUu4o73HNtgw2NGluAYXuAwLduHUvqvMBNu
aQ2dKyjs7wEmEwNTaWmHigSyVomIlnf0hxbOLm0vpI/pJlGin+rI8NtINrpC+y+yIsRxeJFnmHEv
ReM/Mp4kuo0FQfvKk+y9TMpPTwXpZnN0TGh9Qn44IG8vZ00lvroUCUtWUvmMNeB5MTyi3CMAO0Zx
jdJMTQBy9V17pkuDrQbW4RA1KyAW5wgaXYTznQL/CW9mt7LAIek4QjRUFuZJDfHDwCxMN7SW8RCp
DAKH+DrET0IoN13vaeGY2gG0S0/fmmk8Mwq6JkcyU+bEyTYLL/bPsnAeOJSDpXS1A1HJz6ajrggY
WEBgUDaThDTCNrIIa3psnhOdME471IbjNCJZdW4/t51+VqAFWKh6e6v4vOPWP+lF7Tt8CFvXVi6J
o26nGzexLpmGTpukLI5z1DmCgGDJvT4jFh4deqtcW3KMZ47N6Mqusidi3j9hAiwzEx6WmYEV58Az
ZULncfaI5uXDSptdqsKxKXOaz1HorYQXLZxWgTzcIQ1svStUnBc79j5zDcCgN06Fd0axL9vnoRg5
moTntEdsiQ5p5qn9lm3OnmVcXMk6pLX6DfPTQ5o82CmJHGrsz0UiuW0cZ43KTV8POFUri2IqGw4T
P29mGZwvpRE8uTn0CUpLt0ifXbqblKnuCnjKIfastQ7pq3LqE8SqqxYHnyo2w1EfP1JikuaGVV2Y
j10VU7syo9q3Fnn3NUcDiceX6mNhU+VRFDvPupl+9gYeaYfhTT+FeYRB86xQEA6mfS1jliS9K8Ht
tma0Hhka0xfbtMjO1iSUqCuPMAk6fXOlG9t3KLQzvNKLtNLMpUSTS2zicKqs/GftXOFdvVmoyoAp
0aBT4mrnsxiSx/3UDmupRpNikU3JQLiA5JsQk7HaBq2L0TTYabQ9Fr4A10+cwjKv+fRg3eIseyRz
lU+KpyT3L/7ACbsT1XYKIJYoTwUJ95LMdrx/UWssFdoEbP5sFv1IPyxJSDOANi8WrNOPka0sVY0Q
A8ejbUnu9b4HGZRnH6RUlaF1RWO2Mmq/BD3u7626eXbxMDpRf6xCcImNHB/SXHk014ZDSF8SDwq9
InJaqxaVYlzcHaW+Eh2kPsIz2Ee5bR1tt6XlkxjX+JOxIc+5OLIUEU6u6dfKKx7DERSpfcLUhUTX
zrZF64MCJxgKnwyQKqVbEMKKio9gQJEnWyOrtwKhqDucDEm8imfxSqctBCSLca3TML6B7Z5P8dPj
0EcLIBQ06EG6d9S6vGOCETUOlrI2zC6B7AT26myjNPCLc1ZxFZsPtl1Ecm0Vv2oA9KIe0FEfsZ/G
1kAyFl7ntuhX4C4m9UX7XHPSWNfaEG8iFlS2COjZoXzSKXhXUUI4UfNaUGuWI5PgpBErI1KU+ZDU
B1SbhEUz3WHbfk5sODW2hQxrbLZTqjMokE3aU1VFgTjbGn27TLyIiDWtYE3DIjKl8cU3L5jCGh28
vFTBC9S3yKX1Bw41D4adl9tpPqBASFxkBl0+PBYUADFHjTx252NIhlXrkTOR63SrEuY8uDHbgVsf
kjHkwv7QK+GN2be9abPoucozbdE6Jaf4pStGHyn3O84eGnQ9QqKG4BZg+mRixtVagRWjmvnOS9ZI
4pC2q99leyjG9L3oknwVdhngHEMjMiziAKU7gDS6oseJ0x3gosD8xMvPoJTMB0YypcZ3Jzgn2i46
GPZYHU0uS1ki8ZctiTg5zcfGyFdJPmWrqF+NB0MDr8RtUxoFN57gzrb9Y9h6nx0yn0OjVrv2w6uB
vUbaEocuSSzW+OH1Xr2mNX/zaNn5XvLWxji27Aw9ZlXoeyIDixXo6Gc1SXRgDulX3Mli0osGi5Ij
0VASoIvIv8mm/OX8w9Z9TqX8RfT0NlnHTBAYEXwgBqcczoOw+FRLK94G1avWULz6gJIWVP67VgdW
RokjXQ9Gg7IDUXUZirBaR9abUCiSaGUihtBr4MnK1yAxf1Bth3MawZblL9JxfJRQUDl2w2Rs6+c6
SPHfExK/ZANZNMDVmOd8SvJdZhSE6GdxKQ6ZtXPSSZGrXy00Uryh6HZV2UdTNSBaBNX4lLLt5MYD
1EnI/db4jPT/Sqz8l24Y6y62r6jlr+x702tmEVyL1IIRjcQK2VFgtB7c33QL280/ujkrJowNLdSo
2SH9lJlzVy+Qi947oqWQ6zEzcCPUsTFhpDiUZhKl0Sx6spqRwa2dfKMsa2bYAlnp3c/MLbSFGxFK
5HufYUC/GGoDUX4x+K0pqaqrS7boONkZ/rcetQgeFViaJvMzL9e1eQKzOUPhWBp5MVfTDIccSn3H
RpyDgj6sHbnxDNqjTYqMEThiB60y/tl4BpZpn5srMcNno6w+I0Xb2GieYVk3DFDFkxGhhgP5ofVW
xth9y3Cb25HbZxZX4QXN09DQaZUEfbFBh0dEu0ynEg4iWuQaaDuahVvJ16Svnvu6ZDM0afrKsD6n
BrZk+jvVIsprRFiyeKHfddSTgudCpoXXfU0tgXQCcIacNx2cv1ZAZZKQXDSPKwiPBalrXUp2DO3/
eWeNL5wJzNk3/c7ziOFiVvc9zSyBpF2Uy6gC8DMAk8hGHQEM+eVh3Z3QRQNBpxipXXCDhfddRHLP
6HBf8SxhG8SnyCueaE9OdcrocUgv4/HF3wPlh5k3Wk+tUySbMSOHTq7KOkMlMtDZCzGLcTMB4bAO
qavDEMMrUjcrMtYUzBLlVxC+egO+G4hDCxQOV+LV8dcjWnDG5xFTJGKuF1GwiJJoCJ5rAonfhiq8
wjyEChQOdFGycmu01IKMEAOac8EnASqrUqG/44BtALmIkqVemIDOEaOnAd0ojYJznmNRohhDVZdW
BemfyVNKYmbgMMLTcpj7Y9KrSwm5Xk+rGzfRJgq0gRqUnDZDvTYTzq1Kv0VHf7wQ49EcD3o70o4o
CMHww6mrjj1rp6U/1RTDRsC0v+7br0mOPseXviRv1WWxzogaHRETNjZtWUXpb7Qn41kF5W+h1DmT
RwjfFJgCgH1F5KJH06drqYnpeXP8z8F3KsScmCK3lopO1s9Af5geMQFKCXgJf/wsNflr1D/zwZob
tND0gllfofFAUuHIrq092ch5auQ7vzrnlZowmBBPOUkrPpFTpGwys2dnJlK8rjAXoRfhr4LhlLz2
Di3sxr4Rwo2qKsqXlDToyeLi1KMW4ynZzOKMatX2xmOf414DlvLk1HSoAQW/qUGkbOLWenGC5B1e
E2Cz8ZRbLWS+AMWK3n90MJJ9BJPzRjK6zklXYkrSboPcAkFHWAv8b2hOqj4w5GMk6Ij7r0+4eQpM
GeR5y0nO9uARQXNmr1T9p2jqfIzag/TxgoP0YcxfkR2cCmuTAKCAQEfhxpOK5Js7WCUsmrlMeW27
0dwZEHLdcXwScGCX8BwuhljpcUuUqmsVDC0k4/aU7pazDer+nV7HwLQ0ftf7Yd/TW28D48YbTNK0
ssAueFOcBt558HkXJxHEXsvwTAQ4WKHCOSBM7Tn9IsbymCZUItww0biJRpmbEb1hK4ZCG3ePrJuL
RhufCACa6WaCHhk8FuVBWJDvasiFPTz1+NETHeFXThu3KtynQqVPBxrgraf2KXzAJLrRH8e+MMBq
phFefPS+mkDrbzKWS7swv4K+EXNawMpek3B9gILvC92Wb0KKXRLSNmCYAtlLGbubE3O+NYJ3v67r
KQEmXKvE9Lw3YJKDOj2JXsPFVBg5O4fSLw0qkCtL38ptxq3iO9nFIXBw57vMbvPez941PX4ZDDKH
FdPK9wN+igcvglOl6tTszGpvMsk5HSetvgbFqR/GnNOvnsI84NxtYW2Ny2Pq59WWvhUFV+/eLQqc
945kugUCXGOvtEnxwlwJM62I32OZ71TbLuYtu8c2Fi1BFS/wUtWd0Lp6UQYoe2Xr4p74biffddKA
m8UW+1Ch05lXxPFVOa7xAC9v1OQ7I7CshTnU/qM+sk1HMXNeR7fPZWonh7wsYAMGicKMEKEPJ/Ts
kZ1i6QyUaaiuEJdMF5LOGI9cps3DkGbq83QRSfDzTplhESxcqyW8EZz9ehNcSquYfG+4DIaM7NMA
tS3TFEJUaZuLDpll0OGOZ3ggNfeSjCWdDvnSecLfxbXxUxqc35CtnHGMcdoaEbtCibGxYDagrlWY
M1393rpsqin6BnKNAdMK/9sK4C+hZCDdD7NbomFGli9eYa+jnMl/mG6VNCkepjll53TAtZ3oXcNT
tYS0686gBWKrFKDlq3AyB0Rr+OOfwC/qZU1fUi9Wo6v6K7vgAmVVsEA2R23cBktortPZktaMIQ+h
k5gLO0H37tCU8333qtjqGwQN4ERp3C5BHVrONmcytwgsUiuCMftpjGjWEVLQtpkMPYb1GYgajKqh
nxLFeCtUg3dEdxAkYm+MoMlm4QCTlJFIP4gXwj+1U0eB2aUPuekFT60iBDGZK5/48llmI11EPKKT
aUrzm0nysElhaosMpa7Sk/6T7uI8u5QaSOV4x8HVmeeKMa6GUMPcGNX+qkMI7FigkyXEUnXQyac3
yzn8PGbeXVTg7kiAGRCRlDziRTLWiCRK8gbHvW9Y2soNGEFKjAlEE+UrNOEpjV768oE1QmP3FboL
cbE0DHXDMa0NiDAO2h4ojoVYWrGJLnrTeuyxnawQILffdZO23CwccMkZQRxIU9oHq7sRTknNrzBt
UcL4ppCNvvMAoNdj62Fg8eZpMsQLq0JXbBN2udTCzwwG1VZzw0thy2D+47d/++e//9tH/1+9r+xE
2pGXpdU//52PP7J8gMiEzvzvH/5zszwvf/3Ef37Hv3zDa4By5+szuP8vv+vwvHr512+Y/o7/fFR+
759/1+Je3//2wTLF5zc8NV/lcP6qmrj+9RfwDKbv/D/94m9fvx7lZci//vHjI2vSeno0L8jSH39+
afv5jx+m/esK/XGBpof/82vHe8KPze9Dck9/Q6Z6J+34X3/u617V//ih2PJ3G8M/cEUIOQytbevH
b93Xry852u8m4ktVNSyT/wCm+/FbmpW1/48fGj/FeNqGgy8MyzZ1/cdvVdb8+SVdAEh3eFhDM5C1
//iPC/C3l/C/v6S/pU1yIu2nrv7xQ7f5JfkfL/X0DC3L0g2I4hLXq0VKt2YYfP3jfg6YI/N3/JcO
4saIEdRYySakCqfhtvQ7lsbGWoFueShqGH0MVTcF1vEZaZTk48XIjdtsDelqZsjk3qgDLWRWi1RD
wQxUZj9m6lWa9lpK97n20zu9a+ZmkbqnlKOmjjB2MEqgQ4dh3dRzdNNwS41+M3AOjI1ubvioc0P7
yAz308yf6wjVFZ/Wh2pHqCCCa5lR2j6aaqrtDas4xCSTQXidwKcFfwIZImzxTELyYbwWtTgO8bCP
gv48YlGhnVhN8c6AXaHtzDQc6MTLDtc8KocFwVJnHSianbE55+EIbQ8DIlndHP8IXDtDRmBQlZOT
lvTtg0Qy3NVoq1qDx4WIscF2tNeN9hoI/04P4qhGyqO0ESUnA56SmpglFVmaEu8U5ipO3J8bG+1Q
Oox7t3Jnfh/fDc5UlFpwVYV1nH57RdwZdpp9Z+GldC9D+F7V/cqHAOqNjFrt5sxIjYCXaxKYeLeG
iz6FGxUj4SBvQy33reivRMju9Sq4K4WJFbI9I+W+WqN61TgxjVMiCUdKiGH9XtGje1I0yNSNjUAj
Nrk57iViT1tPN9OFqbG3NCbGUXBvBdcnyiwGBd0505HoQFW4RpNyrV2Tqn0PaY79eisVDaMfHh1T
5Z6m8b4RyaJwttOHoqJJ3AtmxfUiG61jUXGBzSlOz+o+A388CiO424qx8XiG0w/QgDn27b1K5bEx
xXFsxmuqNGdfbdjzuV3H7ixwnZuMlquOatZAWREQwAlx4D0K4jtxYgkuHPVdt4JtUw3qrERXFDWc
FHQZfoPLActoHdEncG4bZtN7G+cpNfi4NyPnyDqMWHJ8I4ZhKQRIHq4yqgygR/F98NARcuGnlxGF
xlE435aI2V2s1Jj84y+Df07d/o+noQxoxzCr94fpxRk084gNeK92cFXVcj79uj4XkzDyW894a7gD
Ajn6tG4pdwoeWzhQyHmc8I41Hk10vu/M4Juy6B7zHOn3z/OqW/cMQK0+5GNa/4o4Rkp7jUsEwpSK
sh8P04s7vUgEZnHRe94Xxs+R9PLpN6fhqRH4agaxtz1AtjgogF3DsZBio47G8dd9yOkFtYPanzmA
XtEs3Pucu1MNxnathOGV0XVYht9O0J494Nueg8mcfgg1snn8y8L757L212XMUf+HVQy0GR19XZWW
Y2oG6+VfVzH0oFYWB762mv6aKIvuXtUACKItYUTfMlKvbClXoevXQsm2rcw2vmJthiT+dpX+LMro
rnTiSKbrT486vEhtrlX0nUimFlXFDQmOY2r4UzDGw41DxaxpGSkDL39UAx2GLvLs1vW/p18+kjNT
ynIHpu27rNQrx72rk7CCtN3ZLpNvXB6LVibbbFospzWCAYeLhjLRNACQkBkGWI3YZWiE+PxmHF+f
WK6WvxYda1q6CKl+JvRrHor6PC0D0+JVxspX2YakN+FZGALgusE9jTDuJkHwPd23dCyYKV5rkg1p
IrZXeHYL0XDPagngfhjyFZgfwBYbpePOt8zN/+b1mXaRv+8yFludNB1D1eluCXbBv74+HF+9rFIK
RgJsD7XwE5SN7dkV6pMjyq3jcwE7FqpM2xFUeskcY+tgHuy0dtLCcJuzoXTK8DNuzGU4Lf5WwIxx
zHhF+vKGHu8em8tSL187sz8j+wI4T2pfjJRlPb0ZSHxFmPEyvf6itRNa+fKjoSWSs7dDtgXUAAcq
Y5+y+UcdJd+WUq5impPxoH1Nr1HWkVzAA6GLWJEl/JqlPRYp6zqtl/kY3YX074XkNveT7yiklP51
z5uetY1HzNk1tvv2+dc3uJYVY5ZjnFK5NbZvGdMdn7i7Ubf+41HQZdUAPKexrRlyLoONOlfz4NuJ
g29YgN+/XtdM1dcT60kjqLUo2vP/g0pv/ZVNdVD1r3XcX8u4f/5/UujpNgsKtfD/rNIDE/zbOivv
fy3yfv3MH1Werv5uOCz1KoWe5qCH/48aT3N+Ny12ahV/nSZVk9vizwrPNH6n6hO2pPIS/EPnjviz
wjO13x3TVk0JX3sq8IT4v6nwNFv/+81HnegYBgWoLU3+ElsX8u83n1u3RERrMU2eKHxWqoyk6Wiv
cuTI1dcWSzpF40FT7I1wxTU1m43j508ytuYKEiQdEnIrcoCUmEWpS8kzkOac4QSqTnNAlJpe1LxY
W0TfzLww2xAxg76yuTiRQsRhSz89VoJXYtIYGSmo9bPwgkGEW5vVbeo6H0fIddA9zOdGA4QvC63B
0YCtWVNg0yY55g1jS/MGBa9NuywJbzV41HnTqgypopNI+6e2Sr6kJOy5c8Ehdqp8iPBss/Rl60Bk
99gjWxm6J62xZGf3jT8ntQu8iJORofbWB9E5jIk31dmV6Ly7O8dDF1JEzpvrNnezrPaY5W+iTZ+r
eEPA3BvhGC/k4tZo79qC9KHQw1oatm++Z5WzgXBmBCzBQygwPlV0kciwS169OnWvauEiCwNf+aiB
+1gVSV0datcmcj1Pnxm7usu8ekFb8Q5f71JIUjyj8s2TEFobRW0WZsfFFKayHosXcwgUKnSkwpKz
4KwKkQMO+gUTEn3XGsBkW1UhBnCGg9LYuqTrzUbN9ZHM4R2zFCB7DfmwM711phoxZ1d3z+hYepLX
r4b4aYuwX9hmTL+KRlqf5UxMC5OcTL9ySCU6K3yXNg0oe7zfTZQhsBkBu8VGNtCzXsHWh9s1uGdr
tNGO0PCyKjD2iHM8cv1SABWMJ/p+FUyOnwHXf+3GmFFeRUDh4hWnIAKO4HToY+qo/zQ6FxYnG0QY
W+tKWM1KR0/MM9Qkc83HsBTqIja/RgWbyJi4r31VH1K/X1WInWa6Hy1NY7yhYSDfGgH+EL8mdGh5
0GybwfPb+uY32G65cyKEGaMu8FAhDifAYtXY8m6L5DAQxZR67hWlcTlXRc2k33iUNUtzp/ZzU7qf
rQCaCUsFcGBUXwrM1H3A/A2zrbcojPQ2guuiun+Z7GO2kMeoL17LKt04arLxh/Eg6ZoZsXFEMHCh
7D7IUEPEF5ImEWKMDZHoNOlkhCOAeqiNfW6WW30E+A2rlw6I9tFitOi19E0RNoejfERe2HXYe71D
WVv7HP+To4ORSrLkbooDSSTxPKlMiN+TuwOEKTVwyth+fM79cIeQFFVMjlkWhlo/H8Q7yOJTSYk8
CzgSbOrc+dnx/l/Wjf7KsIcfhrIpuz1sbNDen70mV5AO6FdPRsc0678QmWGovYwIQVwcz3Pp23s/
a/a0tTR4CjTWVpJ7p090/JA1igFCTXTl25seJCDeoPfjdVt1l9AuCOBGxRrSKQTVBWRMiJMm6GWN
Om9s0JKf0fABbYpmcV09AyQ+krWEwYWnoY93DUdlO/TPZk1gGqftnUnsyzx45eLViTbHwqGSq9Ui
qLV/SqAN5D7ck1SMK6XU75VPlSRzIrlh5jEYtzHpAFrpeFcjhY2AeQBgifGuy+qx7e1Xke1VmR2S
5kESSKrqys5S+5XTYiCx051NqKdNHpjWZRuYK3hdvKNJMuZQrHOj28SUM4XnYZYvF44drgfDWyqG
ubTaasHLN5tcatWI1M/DRyEXnj5suvyEC4oca+8SdMYyD9qHCoOeqbhzSEmM/tMtRPG5fnWhNiV9
/cBtvfENddePhGbzkxq5gA7hfDZ5jEjMlvoQrkFB7YX2FKJZN5ka1Ar904sw3kxz2ERpubYxxfP7
TWQSYX4jWpmIC/VUBMo6RYPSIJq0uuAIUWdBpYrFC7aq62C60R/hAZpOv3HDAWJMtg8xkqpxujFz
1rd0wij7y+maNEhhPV8sbByKeV8fG1BFmBPnpVZig5QEsWEVn6RoWp3uRgMDbWg+NlW5b6DqxiOD
2xSNUpIcZPvthnsicBceEiOPXCd0vtzmC7KUN42ebYcsW0rD3hIoOstYzOwWCUrKe0DdoE9Yloh7
ndxbQQf8dbUAiG6TQltP/28V/95k3VGhTK9ubaGCQoG543kXJMFzIOtwuYM1Xchnzkdrr0EZG752
afgQFRj/uK4hQWA9Q6vpOoMlWfYN6aKVtXCIFJSlO1fBSev+Y9bbG7e1EWPlj6KWU+NY3xdqPXOG
/MPPYugjUXYKbe8IyWhvGhLCLF1B5XPEfiPcA2k86ESxHED64cyCLJO0FlYinQ2SbvM4y7Lmkhnx
zei6ixHX79PHZYStTAwnRTUeXWG85hmASSYCVmmAC0iILkpOZh+dIiahdZWcyrjYExrPDgk5QhyZ
jb6Mwp+jhduogOFsDu5IJ8jWQrSXx6eyVXfAGkg+TU99317w571ELKKx0SMXrdeycN/0gO8b24ti
6ydt9Imvc2Y48A+jR2Efhcm2sWZloL0SwHHQ+5+l4C1Wq2uCn9/rIf4pXUyv5NN5mvfUr1o9vMEj
esL1Y9tENAvS/rDNMxI4405+VVr32SiSOTaeI8no5NiNTQWaGuGmpu5CSJE5QnsD9VJDmLcssdKl
aDhMpkbDVpKGWICKJP3vgayew5DsTIQuetWcWyMo5hm3dGlAOYjX9AXXaR48gabZjWHLENlkEfWu
0kuXtMmX0oP8ralLeiH7hOD5YaIR+auMl14d0y/1DRb6GVTJMc3tLdPbu2l257g+ou69K5H/qpvi
DWQcSt9APSXqzc8XdTSZkNMDSDi0hovs4OXDjq2aUIz+dXDCp+meEVq1EJn5RXbVnHQmcK7aqaA1
h1V0T+oAzuOarlkltAMNyp9x0X93PWP3cCQFarzapf8ayZiwkuY9NrVTn2DWVR46Iz3gnSYW0jKW
+N8fZFaj6kUy0g1rm+Z9mXtLs1AWjImOtCNvWbcP5F2v1/V4cDGqRUjNOR3NkmabFfhLuCg1MP0h
Hw6gKXdm4axjj865BbfeS7I9uPhDY/O2tgPvsTebqx3RA4rb/juK3fci/ukQXF6CLdD2vY/PF4jH
YDbPeAKeCIC65aO7ZUBASNRow+eKAb1syhhYdmn8NJHIIsx7qX2F58Q9504JUCLsyLkzNqPZnANf
p0DGqNd7ADE905ibJdUA490auFf0s8gvHcJ/kNHQc7pHlnGoiDPas0vP1iFbRDfPR0HBnEsSg1Hl
1UPlns3kDqaNbBe9uWhlcA6a6DSUYhPS3/J8rp4PNbPSgE0a+0iWR0VzjsMYnbpMbBXgral4SIL+
4hfO0TF5uZUZKL5nNsBLXCmXTLQXs+emgKSdZ9+Vrzx3mkaqirIhR+ZBhvaFBeQZ6+tTa/dbwWRK
6O5zODrPvhxeURueGp3YE5/sVZ2SLUxOfcfaMZrz6L9RdybLjSPpln4ilGFyDFuSIMFJFDVFhDYw
SSFhnhyDA9jdd+sH6w95y7rv3bRZL3rRm6qsqswoiQTc/+Gc78zxQ6Fy5GYdu+am+aJZwUbemh8q
pYQUfQOQlIDPzZwfDCT6kYuQt4yw7GFBkDE8JAeTcu7dpT17jNHcS5nl1264AwEgz/ZvgmskqGfX
2VpO4+0ysAUAc4xtR4hVP5no/tkO91YE8N29wlvjk1qOAqNDpMuwisUd+q3JybeybqMFAmrzNAmG
ZFNiIi839AlNH9s3nPTU3PgEmIaSL7iEEpT4afapdbQpPTlslfOYKPKZ6FY3cZmDdyATNAnpw+/Z
pWvtZQIthIlOwjVPpIuOAHGCaC8U1oqQVWCSUQPL1oKWs9N5lCQJOdiLLlEkLkadMkJV48r1uzVx
+wec7FNXzoxJYR+x4X6d5gR5kK/7cDGsgNyBaMtMMrSFeu2c6lo2vCJ9VT7gNUq4ZxxvL5IsrLEl
NaUk6rQjjFkDm91jAkys9GFa0Jx5dlHubUOeKwNhGY1XMMLC2fQavU2S4jgBrPwRQUhJLWp03aHO
6UneJUKQZSu2vSZ3gtrUA73qvjpBDtVoH8DIVg99vgJ2xuGPXLDsLaZcDj5fc6Z7c+jVOFEWvf3w
VUFZgQkY6iWrVdQnZWcBRcEZ3lZJiOxxP7kjS7ehRWPP21Z8ohszA4g2qLcGINZgvkw8VJH1Y4zJ
tx6BMXNJLjE9f+DgU7RDwn1cWExg9Vmgt/pmCSs9rgAgSSzLHqcU+TbEA04NhJ7+J7XbYiuTdrkp
X69IAsHTqUZsjA2rdFAUMcpFR0FcVh1EO2cK5QQ4haYkDVVbRnuTtTH1ecJ1G9Hnlq3tIO5Fd29x
hsqpMW82kshGijJwo5J6xlVkmgAqsuvRDzJy786tZb4UI4INi991J2scsu2oLqnxhJ4gf627jPrZ
YdcoFjKA6gzGqChnUms0a9i50JyRyg8wDFZAFKc2lhD/E1dEtGFo9w0H+1x4XbeG05QbDbcBjzoM
NsfmWURH52CRz/kNXFy7Ga7d2i2Ay1oJZpk4nXa6Yr+r8iNfArk+CiNgymtjuHlxadJIBVad/8Uf
hidtgqVtLP0xn702HAjcaU12PMK4+6U+ASqBaBb7Pv0ScrcRbABSJhFYqK5LheTS9H2aRxOwj9dH
vI3kmekOag86QgscBInjlpaGvbC7Y4Qr21zoqjiASv+WTzHGEiR4ZLvB+GZFhQK0Q0yfmZtOVR8k
lp3cBby3y3XKd1+wqBibK3Xlj+9sjchYLYLp+EsO7pvTWN8jM9cPFCIFattjEhEJ1a9ktCyiQW0N
bnskSOJCRO18KPz0mzN1vvFtVLQ+/r6F7D1k3omZrXuSsvv3XzWeNxwNon2Mzkv5+kEpYTRFTW4T
Lb16Jaqsji7jKlX0M9YI5Vw9WlZi8ZBMpKmuc5UoTsY3Ucm9n5A9JgGUIKPE7Z8Vj4Q2m0ee43k7
WfUndnrx7ALx0yPU3yX3mJN/abVXv8XYF2NT3hKezdM4wbiJZ108IQxnIkvQ1C33UWKRZcaebEWx
M9FC8YxM6B/KZwfwaDcP+le8EJSsZRQfeAJCvHckCyeZf54X7BK5jS24TixiZJk+03GdYLVFR81s
l71ftb8n3y7DLMbCkg7N3TO/F3fR7vzRrBA4M0KCtompiuhsHKvd8rE+JckvZeI8IwPoq/IL/49g
bWShzftuTbTR4/JG7ORxXnBuOqRKjH6R0KFEp6rNQ90yz0iMiI+ySQCru3fIdvc61ajSDyjG3hPi
vql1Nnpevndl8dbY6YnXe193y6E2kRXmvnFXtn1APIkStLjmeFjmRGYbS4rQrbTAbVzYNicYiWjY
Ov8F7J+/hQlMKkNDfSAI6vxnrWLWZIZK/gAdalR/iukYsBDO1UE02hd+h1PqNE9+1n2TXoV8j6iN
LTkDu6ZEQDDFsYPpps82bCS6YgN2lmKWknMIRuSowuetWThStkPi7dXihw7yYm9f1PjF/Prdm6xf
3XJNiVgoxr8+zgHZSDj1ZWCTLBTb7rGVxXMxheMcvc8R2EODYZJBrNpGm2P+VDN+iZbpRnD8JVkK
SDlDQxaMegHltMAOIewYW9xmNOZrOZWfJdJAU8Bxqf31VDmg9E6vDKMQvkYnXei/2u5QaNkP2IMH
25VbS7EgqIa/AzgIHeWLq2EqMKL4idMkZDf3HmeTDmECx0jMTAQf8I8qLOStjXVP3ehl/XcrglbR
x09Fcbfr9NOxKN+oe64Sng9+fQTWFe/4KiF/iFxQX6KjWjosQLvR/Jf0nkJn1tl8Nsi9MG7K36CD
PEO+Kr269IP7wiDm2dfcvTLsg+z9qydu4D6R5mai25Qy/ok8uuYs+6oVwYYOOloiht/EzHaYDJRD
XyOSqvvQBFtiJIJhajb3QSyTT3MRSJ9phOMoJykKS6hnPhgLP0VdQRRKojmQSXksdTIlff21aBns
LBWO5oXPpCoLVOHV+KLpXoagjzWcmybJbuzMTTzNeWAt7DvStj1INIWRblAV49VZSL0Y9fQ5Sd3X
eUx2rRwoavgyVOpsyDf4tIooWH9T168e81Q+Y1QCzC5DLfb/GrPzp+TL3+aVdhpcm46dQafpvRDZ
dxr5qIaWt8Ornb1bM9qrx08j0c5jaYeZMd5HtOqE9yB+DZ0WJ51iItWV5YURwZcPJ4D2MflUSgSF
Of+4/B0j3K9NJRwoxAnrNfbq/LW3THTgYGBu8xTv2/lUSeeueyUHz4pB7NltIyEL7bKik/M+iMtQ
14XomBTIWt9QKQ7Zk0rKQPh50DnDtRqseySch74iN3fwdhIXeqqnGLf4WdHkPGQaht82v2POApjh
oNt+sXifPQ9MFbHHHj9oZUcnfOzJRlXVYy/4qSPmHZumGUPcBPBPOC0R9XtIgWskQ8TNorowkjCp
kAMRVgkoxDl2FU9qwSlpkZ7GSqrvy+fILhh3T7dFtr9jnaes0srnurbueW1TzPbrrN/zn4eYD4fE
kwI5gvsiM5oTOObr8N0JZyPQvArzxsTPR3bMEVHiQnbEidinTzelfug1gx+VfyZtYAeM9lfsuHv8
O+s4d9PO3l6zq4tlIKqMJIwEg8/KAX+U4uHhMQ1nPJwgasSDbHpkxvmPA2kXqVT1NunFjXkaEdob
zzwpI/+BcL1TGiYIPvguKX6snhWb5fg7cjePveRHhop5WVe5qFPsneF/W0PKCqCtHl0v+ew+y1pn
s6HRMPonVFmf8QQLzSoCu1/eDCivMUABaf5Ba7KvuRx6XzvFmg8PrXpPY/NueeCFmdS1gud0dvLP
ruN0tZLxeq57DgHYwaQ/yW1jaPCt1i9UzE+MG7aaXVzG0XkYoupZmvad+/DZj70jlJx9QVJyBXdc
6vWHh7la8kxPC2uWrG9/R/qA8X/IP39YckJupimwtdOcm3fEs3s4FRjAKj77uDPvQOJQvuPdxv7y
x/Xe2l9G5R/LmpYD8Vq9o1wp2CGkf4thOoyCHb7HPjKKETQ0v7NFvdkSLUWhsYmkT4caTpti1Y8W
naSTqjeXgUKb+uSSV+89g9AJeL4E3L2F79JQy4lA9gjIu+rZRrkNSIRLhFe8ioK61r7GnqcXyxVJ
j0AAJnSwbnrts/KUjkj4RZp+MuUtLfoV11JvY/LlDDLfux2HsaUcvKCEOxqISlnzMjgjtBf/L943
7jVhjBftBc4qW9n6eUycfdtpQZE6h48YFDFRuWHLKMLLl7e6LgIrco7rI0u++ee8GBvWx/CgxLj1
ZgTqrfvQWM5xDZ5IpX1Yr+80wmaUilBV5p0znnrA48TUxiNmgJ2I60ejZHCr80elcfU4J9Zh9vqr
AwV7Y0vO+Smef1EO804C7FFD9xvd799Kh81Vtjy9bY+YyH1KicwcNfTOI9JftkJiD7SZFdoumngC
qlaEQuMHFatewrXTNMiZI25s5jtMsmiwjIBH/6bFWDLHMb8AU3/BoI/vdolciqdkpAKpsCOibrKn
rgy7DOVnHXWP4ximMUwWbI9rYn2l74bc2mFgw1bOuxlka26TAhqE1yz//n+wV/7/ZGWMj/X/tDJ+
+G7+x38U/3Vf/M8/8J/7Ys/7l8Hi1xTCMdDf2RZ/1H+KAj39X7pwTNoL499L4X/viy39Xzb585ht
HQ44h2P6f+2LTedflnBcHaEsIcVoX7z/m30xq+FVjPG/xRqoDXVhW4wzhauzhRa28d/3xZ3dciB4
qcQL5hErbJFRs+A7ZiRA7e/tGpWSC8rz33BNh7FT3urIeBLoT7ZiUZ+5AUKmUmV/n2JAYkZPiYew
j0m8hTEEJXecOZwqS3qrvFHsh3j6sfO4POnWsZB2tJ/St8jsLc6i8VJQ3OK5q1SI2ROkuuC5thbv
C4O7tjPyHlv9DPGt0bywcTHptiO7ttYOxsT9krMJj8AxbkMsKbx0O90oxfTV6PXXXjA5LoBNVyZN
Q55Ne5UOtyxLvpPJIEtdil2l+quFo9/4u6C4YMHN4FSQ5V101tlEbrZNVUcWD6wC/1ZFXhdQEZHy
Rrc8wP5l5Fe9j+N8SYd1WeTPb0aNzbgrftcZ57Q2/URzTgZiYj1amnvAixDvTL8brrYm/iYmd2Wc
+gCYKMx8/jemUXgt+6QoD+SLs+2I9YMtdZDRWfQnaueQ75GRFxgDyM99yesc35E6t3uZkEud4Gfg
cGnPuGU/GeDcqoUGmwiVaOvZEekcM+bzYXiEW4SAqj8ZqRzPqUo8Zt+Mm+cG+j1D1QSv5ku3dtIT
1hk5zxAqY5uQ4a578zHxxJLJla8TlUP8ws7pZ+ZcwH3a0e2DsiYbuy7X/9vBeeoWZzo5Q1luJ8Sg
YZm2xS4Zl+OcN2Cdr83SgRoZi99rwvo4eeikevEONe0pdciOsZdB4LZM9zpY7yt/1LC3evZqoDN3
pgQtEustGcZL8bIi/oyRaA/DGP/Uorh2Obc2I6XNHHfLvjckCQGEhDAAhw8+SXDZi/aOygotejHu
RJNWl6JLX+0YpxiZjvrOYOtRSVowt70tgKwQGRYPBZSeq5TjvWHBtnCD+dNkMXqSbVB0g7y1w3R3
Z4TZGqBgOnr618b22K/m7u/RwBVn9emjQwpaoWdsrizrkmbASbpuwgtI+DBTYxbmCbOIyDE3dvwD
vEOemgKHH78QYOfi6PsOtMUKuJjf0OnO/Q1z1jc79+40aP7Fk3UQszZ+cWW360x/urQIMVQ1JZCL
EHiA3dvlI0A3Wzgnb2FAb2ADHJbkJtucz2eg3FZ+X/GIsTcyKibU6ZfJTfngU/ur2YBkmHiPAFv0
XS6mz9Tx40OpTINqDYnikG4axjiwOTxSi0p72k9ypPr2QCCMao9Z45EZQbFvxuSnzbSTETnjbkl0
VjT5qjB00ox4CprNrMb7rmXmmeiEW+0itnAtFjl4X6hd2t7fm31zBNBrXAgoPRAJMu19PDNh36an
1mUdDTC5C11qVHoEthnw4PTe1jYkglBiKIhRHTMG5p52u5vZs9qprpCslibGb+vVRqdMZMej5rnN
ETcwM+3J/farkTDpzGq2TIMAiCZMiklt21is68HFdBSqvNxNvuZZFumtcTFwFAwtwq504FHhknKd
z6yC4TRqDMQ71bxpfTgNqwmJ8GogsWYFqby7DrOpf8OpPkvV/zZ4OHEqH1Nwd5BiaBNao1OrVOeQ
8R3mFV3ERI26wwHIyMIs98qM+fUI3/IxqV9ntAJ06xEojvK3Qye4x0v8LFjPUdX2WByN+jx3836F
wALgyC9Gpj1Wvfmbt+ct173lriYVGPP4MkbO2auH6G0u3deKFJx+NePRDjEVW5YztafJxPRkKfBQ
FDHxTZ/kmyOm3UypAwk+P5t8/Bc3UI037vwW2ytrRT+HVZFPAliPDz3BZv5J8FsMgQN7ocZvj49f
3swkyXZY3oG6129tWfPqJdLcGT3+RxUP+qttZO88fdSY8kFWyA2JUMfnEnEoS8WoQm+3om0JTE3Z
RlVjFgfxDAWn46Tc+W7z1mBhdzuRB4Zg0lzNdkx2WEhqbHEAF4gLcb12NFtB4Wastcny7DblebMV
6gNDHAk2+UA4YQ4Ury/3wouuqWM4V5sNEWy9En6YkeDFA2HMA3hRCqPXqGmHhiHvrLLXoqQ87j2y
Z7nreBgHZvADbwBhcxT+NP7JnJ7dKBPYKUk9dQafNL3WtnZlqUGNkvW5WAWGCYKFOevtsOrFyukr
3jqYqttR0LmMw6MR9xrBrmj5Lf9ou97WsRhg8ZPdO1GtqaFcBvbTpJc3NfrLy1Sd/TYZHsysvgze
gfjy/Br55NMN4o5bEvGq07Jlpx3arn+1R7/4XFdw7GThZ7uGwaC7PGbKfmf6fCJG+z2CpsVMUaPN
1wHd9e5+zIBSpUfyOL3VI54DHWrarTtpOYevfdAL17xKDN4bKyWFQaLdwBrg7urOZmXXMUXP6Izy
BAwFsg8kRV7C8TXzyDHhya2HvAO1W4LRJ8T5jEfIBtfPBaQSsekN4tx0J+23hu+InWI0Dd0P5Fnd
Yus0TKJaR4EfXc8eOmCGAWLRZN1ksmd12AUm3cGNzHW4FgGXaFFxLLGFG1wSAIaTjViIWj8gP3t1
Fo7oitQ+onki92p2NlnQKn+ysvZVxWkLCqTNDs2MpRvMxIgMGKq76T9lYnZObS303RjF7zoHdBp1
34x7I9Ik8nzX6wwz9DbBMdQeZs5ksIKl2BOhVG+kD48mgz0TFiLei4z4tIWpyq4HFLs+n1u31/42
zD/srpPss+VbqpPV6/uPFhiXSpykDbhAlPiTJvxkK488Ue7IsoQH0wD1jgJgBF9OjgYsNokVCiBd
82XYLHDlsngXzyFLMS8IdRxzRpU5b4HVt99zWvmHuXnHgGCd+iYNpojMTNZY/tWImRervj5O+Dq3
zUyhQ9rmBq6vu48xpk6jgdbJWDCnC/7rlttNvg0G6xfWfvciLjlqTQZJU8S0d0KU0fqmt4thySQM
rII00XB2p9HBbFaph25WG9v24mBO/aBt/0SxST7vwo4Mk8pXPY1YFXwP9LmpbbljqIXRmxgZ47Sc
1ZOZZcHcH9kGkIMC6xovyXYsmCX7BqXQKGnfOi09RAD9Q41zWXDKFjoHb9X3bxxkYQMT/EG0FmVX
Q1RIh7Sqm1PA7gDoCeAADZxpry4xCTvV4vqEwI6DDB14Gstjl0h6v2i9Y80h0IeELxhcD/Zsn6le
rZxjVQEJUwJismP2tH+rtsDsnoxR3tLJaT+MlTufnNC1cYUXABqyKonOnEQjCE5KSnbXMlcn+oaz
GqXal3363afItgg7Z266bh61nH1fLI1bwpb9PBpec/SyOYynY0GptfcjgIpd6nz3mV7yvpwJdiYE
uRxYNTXmPcrM8lo7eENMp4s+UVmUbIrcBEITm3qUgy+xZJu0WACcPbVnPQv+WG/CosSK2ltGOERO
fBCu/1nxJjCnzmmUTZJnk9Yh78k239hPYWiXcxpAtJYoPmPjHK0/YZWUF0hxyQ34837sWOpCP9Mv
xN9wblRpwgSbstJNMY4QiStj2PJ5znM4GB6v7cwuU6tryWEwkB45igevUXkwcgodkNTfM9xcRw14
oqpyECFMgAzhBT6hVtvF8rMLOQYXbtQIsivPk2lr8FlNPdTNujjASf8i8m0L0PBnrJv3BO2tw3VX
WgWZMH35pwD6PZtMJgwZ9eDW59BEdv7cqrHktiUsKc/88qbzGz5nagwIWndHyld+vbvmZsWhMpY/
UZ5LTKTGR2oX9T7rq3ccwMg9EAOSsDzrqyCNmMB9CV/jgCpiSJC16iYbUBPge273+SGfzG9le8c6
IRLNgmnCUet9ZSmDxt4emus4gdUCfAyl6IPySexBZKqddKLino6QduYU8y7pLhJwA5jaG/s+SJgV
/D+NifsAcWXl9RmHEsXebRD8cpU1/fRJebcheAai1N7THJVKXDyRif5TL5URLCoVO3+mVEPP3Mvi
EarnbkojZ+W1QIJZ3C0pHXh8RvdRNNZnrOSLZ7RXN/KnYxxzFxeO+4JbgnVvkz2NRfLbW6zil11q
b24K4rk92AVe3wbdNF0p52omk1OlU5r6njiZjFnA+61EdWfnIAUPfda5S2k/u8ZMdlBmImsrGPBP
bGUJOSizcICWsaZ7qNJxYB2juGUv3ey8Bo81BIxjoiuKy0l++9a6gW3zk2alW1Qry0HgbQw8OsmB
XAeMwj1PmX+MWmFgB7UJZqjA87s8u1Z5kdVjDVN0k6IVv6LNiHe2XpdnlZyQsjBzS9u3xWeH77n1
D1OiaOtPNX2lmA9VJMhJmNnUpAQCAA5Kj8wy/GPvgP+rkBV1FM2My+htajk/iJ6SPCVfobNnQNrJ
ZWIccrVmfMZ+NEY7s5U1qq/qYOnQw4e5QM+yMqW6Lmdj6f61Yy26438CSj5g/DdNOIDIbVZ3LFXw
MLmb3uzKPTKgQ9GyAYPZERH4sKA354rR6Olom1HX8Swhkse2kWLVinUY3JzWeL6nxiJNxCbgpBPI
l03zB4ozyO8hPhETmmzZznJX+aJHZJmn5yzq905ppyGRJ5BuY/yGwGVpERe2v3bqkSA4sdu3q5Gk
AKg+S4UQVY+AoldN9Z6vAPhkirzdjHye5cLswHF9tQA1N6skYKi9+KHDmLhVyQpEHO198gZeov3L
IQs3Z34vWNluXPVX0021yzuuBgcswdWQA5E/JL9TTSIQUJDy8AXD+uypUrnvSBpY9Ad9tpYgLmro
CKJxdqwUl1rIs1gZ1mKJznOjrDv+zP7sJfxNZDPltuoDIyfEIE7oGkynPKy3PKw59+LVVX6xluac
mex31MySGpSjuII+PQMOLELuzo88i2hLsvdeNdo+UujkpOJRa94Xx6noLO1j7rr1m0/KLsmSWRwt
gVUQHx/1yc7Qi19tk76OVgvTeNH+LGdfxATAnOyufh0zPABuKf9EgA6hSnyUou0vDNARATheti86
ZkcU65Sa1gIU5h3pCOg2h8Mpwl28F3mCwDFZx8vNrqtLIqQ3jl8vp1Gx0EZH4JEeCBbH5kUOiAky
SGNZTlPHyoRIZScorNfcIL9R2e4vmSriTdL2EeAFNPX0KEuUMRzSpEz0MXrBGjKx00Q3s0eF77ao
K7xr2skUagRLNM3Oq+OkIroajvSlHnLiQrKHetG4+XKDNtoDdYPKytvaA+mwC4Y/CKNb3fWXq9XE
3wTfvpmjg/O+AOpPQj1NM0oz3R3zZ8L2eLjJRcfZoJEzGKn31CYna2ZU0tDJYQ2AVxqlt8lzzKfW
rz87zptorS7Krg1jA+X4VND9Tgb75ZSy2ARYTLwQCeGybd55y+vdkC6/LCFGtGkTVg4nAoqVkwRn
T9T1Zt5ciMQ09rklDilyqKNNvvymG8aJs3B5rewV773gRhs7546k3N1QQawMPag/Uy6KjU7mLl/q
HCBhMjfV/DV3U3FPWLb7RXXp7AhVWGRYIblkqKg+y6QwgXtPj2DRz07uHJSMUNUB7l2qkN3BfLIG
43tRrNIk4VyromRkMOEcoxrasOcsGtxd90wOwHHMFbxdmsZeFCzRBzY9mT2GMHRisKYNiybYRK8F
W0BF9HVI+mUbaAVkkCVTJ4DM4jiUkxcIuI0j8RWujsPTJgBZOdUjS26PJj/vyQoNzErqBxftozuW
N+EvfLgr0NZrbHdDkPJ4Qi1A6TTNRcCDhiyuh4hj5CFzfp89Uwk2MxcrUOKewB2FsKw54fc84sO1
I5TbqvJZUXULamsfBBaABEGVsmsa5KGRVb/YLquCYimLB2AlwdSpc4Mw8SFVA682cqcd9U1sUyrP
3k1rIbFEkA9Uo9q70+MHmnj3y69K683HoZtYGDIYVInNsQXvJxcmnZXzUXpJf2701Rrhs84cVwJj
mRrxeSnvSB/nA6xYhKeioLvBLOFma+UgJvIGK/LWMJOzpy2IIcsEA7gkNrdugYkwg3eK/O7aV+7O
MY0n1SxWIKbhjZBA+1JP7nOGYi2YmcFv+w6Aj2hjtW3law6je5dzmTqFgZaGa6PpLCjmn70ly32r
L8NGtohO9BwvcZT8wRbphgbMHICK6jQ7kJEYiaY3n7ZwKOrHcYhCg2jHY5RU/ukAnL68eVkXuHmW
PBMNP2plgSfXwXxa6L9siOzEkN7Q8JqMAo/kJ9UHALFwVrh6et6XXdtZMUzgj1a52mOxuDD2JQFV
BiIZMI0AMXvSbboGhrw1SoSEjap2Pb3piZPkMW7QY9B346KSOFq8SG/O48ojTwheHlb3jyXZWCI3
3fZLSq+26u6mxD1ojeHv4LmlAVO6nSxKhlqt8VzkzXTja0VtU8A7IfgXJSVF3DJ77lO50J8OybeF
w+gsLOe3Ndsi9B3/cYh8bjxMJan3hZT12majeey8ghpV3ZfRQxA0SdK26wXikorfo5b89n5k5zli
5EIxxoBjmGhcI9KrNGzuOPYr5+Bm1lPuIgyxQajmI3t7UumSROh7d0mfdEm9gRq32xRd+2Plw0s0
SGooEkXZJJSMsjkSS7jscePve2CEUAL0cWuhrR1B0yTtfGw++c3VwWvW3Vtkb+YKZU7jjAXh7dMv
Ru0bnkDG1hVvk5EWas1JDAliLAOoAwrc/fI78phFpnPPFpB3yx0Z0pVDjOHC/JCMxcJy1QIwT3xL
OM1OTeI0j5Xv7Fqtdfc64yKAXQBCM4BHXca83YpY4xmolKNKLUGjNX2ggOZsayvGEExO7tEb0Lwo
yFJ53NeXsdAuHbIv+gSRha4Em5O15T1f2E1XlF8INjV163VjPNepeRvm4aWxHCwVNnoop6LndLrQ
GRUpXOmxYsfuJsQ3WQNQc3LcIQ/YBWde+dnHlB5LvG5rIDSxE/BxpS6I7C1ur9rQgKPL5KGUHXHm
ffE6mSp/IPBvQ8LnI2jV/MTa4bdZphduFUhVJH1egIh9o2/CsdD1/qX1f2TlN4cUCQADjDa7TMN4
XCrHuPzzL8Kr67CtjNdyimnFxkUQ+Y5JV9VtE3S2lhxNRIxeZZPX5f2ppwRBSTlfRVtT5rksR/15
8YOkb099mT42rv6eWcxV5O8EMHeosDoyYK4C9OnwCTQz7KPJDKid9wu5b6dUEBUIoAFUrYZUIaaS
lkxxbtkqtmE71Rxi8+zmrLyKCCB7J91Lk/s/xDielor1s255H1NOWuGcdH9F08HR9aV/hG24d/Sk
f7AStrsps+TUsd5Hj5DmAsEdfRHIyxjR4r4vYxi/ug5koCVilKAu4oV0/1wvcQjIDCRb6j5PMrk3
fnbyB2+EgAriSLrR7zqdQVDI9oFjCvSdljy4yfBljvpTZyXlbWBLpvvGJ9/rNyDT7kgyrs3z3f8R
VkYYSuR6VIMf/4xuibUjlaNp29A1DF5X4pShuffLUU+ram846kd01huLSD1smGoRalKzuJpcaqnP
Va7pkDj7PTAAZR0oZ6s9leR+NLhZdx4j011kd0+ZxXfFQyj3ngnbnh93CFUXP5boSXfocGTQpogl
epk6QTK5T1HHCLN00YoqzVqjYaodtA5MdfmFbM8sdBxyY/MYbnHyDHQXWc84hY2THIy8Hk9alD3r
Gh1SxZaUGNfKP+sew/w+6vbaOHx5EBMC8sgoIQpRXhPulHkx68NQShfMMeQw7CRxQK4u48K4eUgP
MpkfkwEButZHISAmw5t6ugKW7vXR7WGE6/gNwrnxCN3WglTXbjzixPy5qD7ytB+2fC6h2cAhL40q
QeI8Wftl0Z+7dTvGJqDuoaQNpEUZhQPEqWX0s+hA+KxFfEiAgkjrhqF/RN/x5nAJPJjQwTcRyVcB
p7a/Ez0vqDB+agZik1OQDdLqWtha00MVEZpQZtrC4Ip2lqBGJUlfzpfxiXz0jT6ZF99uWDKaDNC9
mXkd1NSgIbb+ya/L98GWASE/5a5GSM2UxANR3bgveads1jBGOMpFbqfc+5X0BRNB0JEXIx8+7ZbZ
lidSpu1C6cA/Kmvrdebfgutso0uqFVpommvA9Ap526ZLUj1oZ/1p8luKB7V2YUsVtDDxGZkfPEGg
BEMwOk5fPo1ZpgXR4BLNMrMSqoeFKoMQHqDy3VspZKAN6tnlKd9BnmIqI/E49H1YTMMTBl5+EWJw
5vknEa25c1D1YcOiCGboQXrnED0oMLFyMp8yPj5itRDHGxVsrXZCqds+GtI4tDw3k/HT7RKjv6eS
Bqkzn+qGJ6ZPcHfpLBMylEkiHlz0/orRx9L9mCUDp95Nj8hiJBok7FM6NVRdyod25ilNvBzZ/BrD
7IMOLBP5REaDrvytZlZHyycLlMji89gmd+xGP7am/VVF9YJlhHF70dy1rH2p1624I9pqu2jiWhav
ssEkLKT706rkopfTErpgIknl23cTN7nuXT2nP2f5gPOUkS3j118SZMaMUxJXlk7m6yY3iz9egmze
L8d3Q7lnq874D+1ysaruKJt1B1YD2OnndY464Btrv5qGni8qnehc4UtkPoQ55H9Sd2bLbSPdln4i
nEAmhgRuRYIzKVGULMk3CNuyMc8znr4/sLq7XPWfropz2VERKoOkbIkEkDv3Xutb5qlL0XraEWuF
XLsNDjSQHid6pw+2htXFoW8TMSg3kuaQ+WQwJ4G2KRyxaVSyD1LxoyINcj36iD/7oMXmUAM2z74Y
nXtrQ+CQ5F8TDNpykfIXAlVuyUM/NCbDRTmEzUM3QtKZsx8OjMmgJ6CwhCLdMhbdxF2/NQgO8/Ps
U+NsBYC0Z53FAhQZ9O0jrOxuw0dDBHn1oLTmu+iBdnLyQFo0kpSkFdxdaOx2FnJfCKJA4nW73umh
9mAl6VubpbsApXlhmP3arJOjok6FZiOxdgYQ57r2DS0/0ohQe2bvjMZhErhme4T9dUANNNfaZmw+
J3FpCi5eaRpPqewUyCOQJkUSP0Xa/Nwk8ykYrWdD+lCPVfhIv/OFxs/GdONu6/trI3GeSES/1iLF
AhnIL6mjLr1hvPDhUI8U06fBaevpKjjBsHvMYsKs3GxDMprtzb9aZwrXJaBQ6vy14RhvnakQApjV
dWjBH+GvsX0d7mIACXeQnOH5bL0Yw6dOppGIcvqGXzCdvWkdjSAaVIJJIOLeFpLiXM5nO/GPBeYT
SJLIKgeaNQQwQELlTIkoFrYqVx2RWxIOnG9/6KGxA41GYCUQDmCvKaU7LlG/KPFO5N/KITzHNW5b
JZ1+Z/iMVEsyJr5lbvqD9Jni6vjXOcQmok/kZN+/ZFaLXkCmw8oczT0Q3u/OYH4IPzM3ZZrQrJcN
vnAiRO0mOfSYgDnNE21flKW+9bHGHljpqpMuKcYZgp36uLVPrVWWK4LjSWQg9itopsWmbbCtmtjY
T1kGBi2BZ58nb1FW7QPfeXaG2Pfc1ok95bB5KSFobhxhY4kvNBw7bc0oKnbf6bOCxcrKg4gTT6V4
TENdcI1P7RtT9gaxybSlzSFp3GsVkgEyrSs08kPZjofakR52xn074PEZDedrHJEwUBYJw6iwIsxa
iV2NQ+Hoq4+yr4+yIuw3tHqFe/2cNcyzYzUAvnaa3dwVRy5d0EMsW3qhrHVt9e4madn+t4n/U1ri
vXO5fgr2QczXuAIB80SeBqJ8pdU29swkOOb6/Exsplxr6mtjIk2dZQqxTNOiTVK55Sosa9zO/U4Q
HnHB5vUI0bSE6k0GFQnfXjslj2aUJ1sjlhsRxcWmz9HrkGwKVxxqn/1ripqzHw6EFLdPZJOwsJAX
VOboQon3RB73Kbvup127R0purnaoLVb9RvfshDSWsbT80aXjzeAmDEiRUBKsNZ4eYm2rK3a36B0Z
pOsXo6RthDECxXd6mZLpMYgWffg5JF+pCciMlb5+kKORremWf4bczsFchh7KGwaL5GQ8dBE2iAn5
GatY+8Q961in7Tar6pey1a92z5xZ4hZadaUNgM1+K4r23VGvrqXQ/yL9ictfQpxdwrvwUFKwZDyU
OddAzLWntwKcw5YMtmcEnUi+Ho4tt/SHLjNhsYsWjIbwmlQR6xiyhYD2TfXUs0C1ttibMUon+3tt
d8F2snyXMFR9q/vtO6Z0dtL+e9o1e6uuj1rm/LR17RP4x4fpMi2T0sX/wmnK8jLOo2A10F9CM/+y
nE354MCTHSPincksGSbzZYxKNvHOWWC3YJRPDklQpQTIZ8HjoLpX0UFEpxG40Rn/PXAjYPuNyoH3
BYIO48VtmATbVkO+bDZxiEGVVAWzGic2hejqlTAfySfifpqcfCRlNnM7sn/SbenqayvJ8eLtLFws
q4JpKAlJNr8rI2CZ1utGQYvPC0ZaIRJommXnxs+8IOP9iaPkhbHxt9YE/hPm/ROTAmAd+sbNICBQ
AthVeBQW4wG4+5jtkp/2WOK3hxpZ9Uwymmf8rccgTA3cPrRbkd+hjukY7BQ/En86mhaFNfwG0nln
/Xut9RsNsleHgT+HsNq5eFqDU2ykJ93Snnnfn625OgqneMRPvAlN6TlNt+0QKFlpSRx0GTMKdA6d
WKkEsnYCXx5BVEnmdh8xV1vmnTMBXXm3pEek5nHI01OoIqpOQKl9w0a6rxCvDXaJL6IAXIkKgjxk
eCi1/ZLZjrtit4QLDxM6rqOJSSdrm6836tEZk3BjAWyeFQulzh5IpWC8ciwqIBXpQYiWYS1SoaCk
7IassZ5Nko70qjP2rYUMa1jKgpA4mJBqux5jTPk0aqtlkhsOrlcjV//ZdebHFKG06pos9Nw5fzXK
PoXIoNQBCt0mQ33OLG4+UyLcAl6zS2M0DC9+ncTHAAoUyUrcJjHbIKYaohNCebZdcXdunfyaUO9r
IVUjlFzHU3F00TT8Rsv6U01MykAfLy4Pp7+S0TruUqfHcV09p3rdvkeqYq6YCSzSZH2s4LtUABeQ
4GnGG+q46THH8R+4urYvu4Z9oiirPaLOHR3g9pQoHUm0zU24njF4gAomcyWeL+5ANmFsa8Vm7nT9
Vcjpm5OUzTNs4s+Sqs0LllvklCc/mDbfHGHSEBzFRaM1joTZXzQ66T4bfmlZ1m0zk51Z5tt4rcmb
FRMfQNYz0LK06jWxMTpyReVKIuRjN2mgE3qoUlAEpdg45GbvZRTrR5+kVa8ftWsuhxngRdofyGK1
UIkVz+YwNVu/dL6Qe6donx6kgK1n5VW9dqnO+6Cqb4B+0aar7lc9VLdMsS9x+GWPKZmDLO0ZyL40
3TXosFYiB7UuwnyrNRUpM/TEykTfV2Y6e7NeQvFwJgHZC0wMei7DDcljldwk2PoHh1LZH1U7iPcJ
JvBGN+cXp9bo/WazdlJuRhgCIRnCL55L5lglp+NVTs82iPNVJlL/sSnAwkKUpWB2iajm8qWjbwjj
pCcVNO92YkQTnW1tASWzix1GlNkhoeJ9hRqDhs611+AkqDoVXl+WyKEqBgswiBFucR/O8jxfJc5M
DoES9WMdFZAl4vIQ6095gtzJB6bujQw+ipOJWWadJ2iLwuKFwiQ4Rz2kFVq8/iYPiYGkVKYNg01H
Q7sV5HygNYneI9dwHACeZdkOy/Ssd+5adUSO1GVkrqlTGWlZm9LIztXUv9nwAowWuuJUJWshHIv1
zvY0ItPRIAB7S1DKR8wPV7zjt1QZH0gG2L9rOFudqWXYQOKK6/7yRfAFzwE8Q4e3IgT2Jo0Zmfyk
n52GrkOrYZ0cYFiQx41IKFklffPopLilIfTt8J65oNoeyH6ptwZ8ZcswHgv7FwOdfbI4nVPu63Fl
vqfMK/aRhG1ZC4R0yXe9hp2sG+hMq9FCtJWz4gX10Z99KMO409nfzC4wSqs7wEAhrggM8Rg0+cbo
UTrhv+vXyOXMKjtYcnyLosUKUCw/byzdrVh0GqNsUddxB94oq/+ByZvR7sIrbK1gZeoZySk2W4zM
7Cvc3CWVbrJL3EhB3kxAyafkMbWlDM+l+3N0jXZrh6w3HfzPDQJA6EoPJGgXhGTOqOH8JLvwe5Du
OxHQVKDcQKHYzkhjy2tkDSOX5sydmNjnCXOUJgguIHyi3nZOWjMCGy5Stlcu+ngVOeGL7dJjq6wT
SjoGQemlZHD3wDiGX8l2Dzm6Buob7MO0CG5lx3w67oYfXU1oNRTXgdRbp3/Vu/mnn5s7vaYh0GvB
T3iizJXZevVk5yFmkevMbaB3lsN4JI0n+Qkh2d5GJVVBzIZeatylg+SxSmYX46SnhZTKUvk7I0jh
HDXheVQOsSBeGIREw8YMHDRpIleCbijjmREsVRk6JmkOqJI+cJgUh7inKJ2rPthNtvVE6WpSTnSr
vmxe68jnpm1LT3Sx+STjDvTJQqzRQtu5ZTFre5aO9AEW86AO2vW1qvTxVOY6gD4CLk28ure+7jBx
TD/arIY0QHYnaxGQqsCigZc5VPQa/JA6JufFKU+JbD5T0b8oBTCLabi7XvAQQmHYK+bRXXECecaI
Y35GD+bVdrNJOe1SsWz9starGjNZ14nNwKdgV1GaJuuL33mDTkADs8J4M04doQMNwoWW5gPQfRqN
obr2KDCngfW3tsySUAGie1RRMU4dPNUGW0en+KUWAEzowi/thg8K9V3LP61oNm5pZRbLiagBd1SI
s/S0PzfofliXQeessOlTfdcgiwbZPtK2obNukrbRWIwprOmQTDOqJ0bceHvs/YCy/6HJ6YAPCb6p
w2S074w71LrOJoqwML+nYO0nBE1JLxFrJ64FkZOtvKOqlyyzo0M7kRLY6Nim46TY6YqgXAJwdHSR
DJzLp4I9YxrKi17g2W9rrhlNIGpoFUOZRdeR0RTaAILf6AVNASPIzFUOw0Q1dnuqfP8xiYj77p0v
PVhdOPu4dQK32okhjE9o/ZVL90PP62rbGunBt6Z4byXN1m5UeSqyT7oB/spI8GEnuEvRJXQH4Ttn
P538i4ZUkCn9CvOokXUXU9J8Rjz1RITLk4aSZifpZCmpCJDSEs0jCcQ6dQNLNuGUuWf16Sk2I43Y
n1ri9FSMq8P+kKIswYCQDRejeIZ86gKD78NzN1gNYVYUyFOZDW9ZNAivYDzkja7GH8jBHFX5q6/5
6KLcep3jKl6lrsSLFbTPYW8+wDlghBNSQBa9jzjpBpYdn4evaK82aGeXEatyTggLAERP02uJ3HqB
FJR6tFP62Oy0TDwZcXtym5axiF88zAiWNFe/pnV5xc57ixZ9bOta72JedRGdwCLpvuoldyOiE3Ed
AAsuB/XajUR5moSX4lTcDMbwTkskPgrpa89WZtzqyqehV+GyNcq2eu7ste+yNLiWwdirhu1SIbtv
EfkyMlpm2iHAZhexlICQ7H/EZXFqjHaxhXSx19fvLpoKhLLiqXFDQIqAnR50pNtbhQt7mxrUpJPW
cGeFr4vL1AmeRyN/7enXI+yIH6WbPqUkf4H2ORI2NHlwhy84pClXazSmmmJbB/D2PDO1X/kloS6W
hjOGhKKuhcRgIyjPmEKv6BA9Cylf02F8ZQ1qtvReiZ1KDgnbs8KkwOvPY4NkK87Q0CHH7nf9+LXN
XPJXZyLB8EFvIOp9+oVEQBrW1ybyPUIgLwIj94MscETQyv2Io69jydYn9huNbax1SVV3kkS0MrgI
twQJRXSbcX/To2RzxW18oFdzKIvI3jsW1X79ytRv1/eS64lxo1Z8F4nh1YjYPHMwitW3ztk5ed4e
hozVY/AV6oUWz1pbdZ4TDfFz1Kd0xBydi29wvLoOTxm8ioO18CesTtLnGikXZJ/tZ70/9a2ZHlKi
mx4GNdBVtNG9Vjla5Y7kIGoX+r1ByT6/BsSgZ6VFmhLc1wG46kNI5AdlMNdqmxO3oRBrZOTUtr3a
LZYjZNN08gZ2xPj3CP22m4smLRbm6RMUAuabaoSeiVkEopC7ck350xBfqqZvvbDr4osLBJasJGTL
BXdWQzKfLUlOgMtopiiINBqAEUUXlEzrzWj8r0CbP1u9BIWWG8a6r4qN5aJnV2ZJWKuOoTioX/QE
8IuDmyU3l8FnFZjcweoDKW/GyQi/0CFqg/6l6dTzZLXhOXOtJ1gND7mbE7ONumZnD0+VzkA9H3Jy
bbiAjXxS7NmML9CY/M2SYES0JO5BI+ezMUbnaGbpIxggi5Ld/zqyp0cXP1GB8hPNISF5k3as4ukp
CIDGdHGrbZDuRVtcoQKVQUTg/Bw/LtOsHYALd1XowEETfTjURoMMPTsy0tgmJtVC6Re32sHQq/FN
kbnv6MWsnTj4UBpRI/ZQvxY1AWNl3DFk0r08VMtkUULC0Hhrs774kFA113OEEF8yQnswu5NdDVye
vAF9oj9Trb8Vgk1gxA5M6AH83j7mo0LuNGGeJZF13AECWQOQQAiaEMdbVaE3DOMHWiR2BiTYlnmA
O1pHJ88mMOwIsusi+1uY4n9RuOmXVC/yq2nHsWZOETarot2oroif6PfTwbWStYySfTky963R0Lw2
3firJm1sWzn22sJAY5eWs6vQE9CpKIGdmE61iRfKfVa16S41aWQbpOpl8J5ojhtP0GPWZUseWUmi
yUaWSFJLhQQsYY4C+FCnCRNX24DGEzlM36q67PZ98MNA6nYIKkQKtQjdFZXMT7QrvxqQrqusN5JN
Rdzy1hzMcpfTp/jOLDF4xhTdV9xwYfvR0uduu1WJ0FYxmpNRZdFLWeXTobD4LILq5mB32dp9eyCp
zM4KL4rzeK1pGnoNxzOqgFNviD66NLuopVfF/1E6kSwMO+A4AaTuKhbhcmxsNqbzI7LKeENxVD93
SOTxuMC821K6UbwO7LPTeUtr7MNx6ccz6NSp/MRBAcOkXx7x0WsE7Q4Ebg6Ma/T0RaTw3DA6NV5a
QyhJbTRxmeGHa3tcPi6m92vHKN11aRjdKm/9aD0xAJ96u31y9Og4A7bNIoIT2CaigSR/Ey93xh4L
CuehcZyPQAAEz0dkMjbp2yAOA10UIFlCIAbRnqBU4p+DmRBLwk6wAuCZdkHyByQ65gx/le5zYs7J
vJY4IABbQOspYMljpD9VOu5DE0hIWzWrQeiU/DP8+MYlEd2Pu1MYCLFLh/ZFG2B5ZvHin5+aDwdL
pScCW38QRuwc8VW/wIxJd0afnLmN2jQGQpgFs0UV5yb4pBedXg+IignEIWux4DBIIqC7jo5GCtkP
gCFz9eR7ZEXEGqjgaArYnq566+z0AUaji8Us+GAy1tP6AWelJdkWnSzt/AHfHamN4+xOa7SuLasu
oGKszNF5MAuoNHRzEOXboFH8n2Eiy/X/3JJ8jn7URVP8av8RZf2v0Sf/vxiXTazD/2/W9fnb57fg
W/PjW/0X8/LyTX+Yly2cyKRpu/piXFZ4h/9wLgO0luSUuOQdwlHXlf4n61oT4r9Q26nFMqMcFw71
n+Zllsf/slyhoyUgBEWYtvk/ci8L/qbfvMsObHlhClfyw1mSf8xeggJ+jzPpudRaur9oCunG4iON
F3O8ibjX+QlzCN5OR9WHMunnbEUrErFIUM7oKLSQB3CIVO/mWD3VhEQ8yDr5bo/ff3svn/4wUf8e
VCD+Grey/Hwmnm/bcXifqC3/DsI32JE1M3au1aCAjOa0yh6ES9pHaUyrYjI+GcIQqqqnF9uUn3ML
iiSa3lQ3fSnGpbnbIgbHRREtsbL//JNZ//nOgQc3heI/kmos52+ub6tCeW6NKlkFsTFvkfLocCV0
8o6yBWes75wRdEE6z0R3sTO1AhDLsgJ861Q4q9u4CXd6wPwxded10w300rFprYxcf8kS+SWiT018
4c9FqoNUm8JHmNeglVctR+MyG8QQmlZOPxuGqr/EzwCf+ZGLs+XSw0EIwKiC6cLKiO2HQqePxnoZ
rSL7uxAMyhFNxWscfjSQffHgOrr0LGG8+oLIKJTy7o7dp+I+A2PFHdWmG1p0WcQwxai9sWwV6drR
DCaGebsexvmLETlPEJun1T+/we5fMezLR2/ppu3SNZLoFTHZ//XUdHHkBirm1CzpQ21mQ9N3rTvv
aAF3p5gPta0m7XFawmsaE/W1dL4LKL4vNS1R2U32TjR2xFZNfEAYQdmBXB5pZ+DvhuGMAeRmoF7i
Bu7w68LVdrNAntmt00Jlx+PYKR1vTUdor8GoI4PsINxBMjDq6MNWluvZFmueFuBcr1IGIY6lbTq0
vpduzvfQOmlspajSdCc51s507gxEhPUi6RazP5Pkkh9p9+B/UoGx0lMr2ZnZ9MYYYYSKNy855/V6
0qzpksOyHvp+mRtXu8F3ik1VTJepR4lNd15I7Nmo2fyVwhzKyCa9WM2kn+qkFBgROREltjj6HTq1
WRQyN5tszI6zGTOq0TqSMpvTmInnIA4Lesn2kzaQ8JeElXhYQLD5QHGskTG+DdpwVeoxtkfTfs9D
p1lHCmGw7Nu16BmMmGaOST4dn/75FJD/3SmgDF3YLme0IdTy/G93J8Im0spBUU2bEuGWRWMIXaG4
GNUL/W6xrtlwoCuiRaeJfTGJV3w4yOuqq5M2tDKpwldxnS1b83aNeh8TaWU0a2uwvjI9Ni9pVyCv
hKYTavm/nLwwJP5+X7WEw+3Kkty5iCRY7h6//eQYShwSKaiJI9GegkBiKHMLdkYyzTeWtlib2bzG
BVHUgsH+Q9wTCJyTb0rDYFWMQeT1GWO8nlIdAEyzilw39BiaXwDrg7SuBnMNzBPv+PwCAQc6P5hV
9jEDM9fEPSfIGFZ1EhX/Eksi/kq6WC5JB6bzEsFFLIltGsvd+rffytQIysMJwoVUXIzIoic3Lx3q
GAOE2dGRtPtTpFcfeXGZ/IOtMcIWM5Nc220PpglF3ZDyXxYI469JNsuPxGrIuqocA3Wb+PttmB+4
qmRZ4g2mEbcxNHNcDzMdyxoliuvMp96PN9wmP1EH2N4IRYCGBE6q0jyNIbhZjf36SmAAXOmI0EmP
ZrstKWKD2D/OtDtXKjadje+C0MsWd2+4MOLQ7IPhmi6wA194P4r1EECvj9zm397v/ziLTFIzWP5s
3QTtY+l/O4vsbhxprGNJDuhlbpyoekmsdZP2IckKMaYTg1H50va28Vwi+nJXgMp9FEjTj9DEt5Bw
M6fhcws0BiSmAbWC/bP3z9eo+x8fAOeDwTJNPeJSQ9yjhn47JxLBDBBbKyDhOH5EGS1fE6fpSbfO
r0Reu6e2lcMGGCY0HjFNG11vpoMWjtWma5Joz8UfwiqzrnAlGsZceXArYqveTx2OG81IxVVlXx2h
yauwiBMYNHyDeMl2RSj0G7tgdQ7C6nl23KlaoQB8q+2IVrsQ2RfmDxF9hQLqLPkIG8viRIhAB4yd
CwPLpCtbEZK7nrsh87AK8AaBKAvIp+on85DTxl6ZU2lugs5hHTXYEvoA2nnL02YTYZXftJ2e7V3j
gFjcfqy1+MAeKziJcbGe6kR8Gi9FZQ7bzgZa3QBkSGpNEEdrbTWnaG4HDWPmuVHalfv0kba05xAB
urY0AsO0gVYvqLWbSWwVkkl9eIptaJa2jYu8leEmXSwuzhQPqzaV8bbKTToBSXhsDZveh9HeBCK0
PSTUrdSLfB2ravPPH7p0pPzbDc5RyqL8cTg/hWE595y83z72AJWGxh6IOgENp6a1QXouLMDifut3
YEUSdVAMIA9RItXBSctvKFc07/44sCes3ekcfmkLVrJZyyUR0mV9axoVHjtVtCdcME9OIrXjUJOF
gBKr/SCuDTkF3eBLwODpuSnd6/1xH4Cj1wXAY4086D6c/Gfbm+YbkBoWqCX4IBXQxodp0PbBlI2e
NUqxiaqgeXX0hWkSldi8lkO7zKytOer6GuNz/RpPaAdnq4DTsjyro9c6+OFCZodMc2V/tA1FZREf
q9HUc+3nLE3tZ/BXjQfzD/748lhNs5cpMXDkvAmu91fUczBvZ51B+/3J+xc3yp/IzurPPgI3rle4
iaYj44tIQiIOtGA7BHkKqZqj+0P3J++HaCyjhzrQJf3E+atKGZGb/PRekQ4MJ610UYT7kOUD6DCQ
9Vg+Y8I5z0g4mVnd/6jbzVPtC3jsVhN4Vq4br6JX/ZaojMATvS1/O5xHXwDa1ClYW1q7KTyKPcKr
6T1xhzUzmf61jsl/azKsuxPNzmae1QcFFpuK1HDAMOLAUn6yjblu35OJnvyiQ7C5Wk9dFMEgmadg
Sy99Ige8sZ9m0ru1OWk2QeqGG+CJCOEtVALHlmBiovfqH6Gv5ys52ylNRPDxaY4sN9KI7qJK7rys
1WKuhiH0MoJYIIeV0TKogxUZf/pBK74gOauufYkIWGn6lx602ynzZ0YXyyFS7HIf+wjvUiwpCpPn
KZ/L+GqbBfnzNbiAlKWOlrKWm4jO9ZKgrSm6orpSe71d6vlu9FctUdhb34yG21hIEhZah668BE7L
cOeWxOLddjJ1uh85kdC35H7BsVteoWdLe4UNmze3nobr8Hb/Ek6a8zAQZg3Pg8ekhe54VBSpusqt
28jg5sbrRxAXyWCKZ8rX+lVQSWCmRJdrivoVavWOZN/ien9OmfGzn5hgi5ZXQkD5qam8P9+PsEB6
Vg0EOpBBjZAFgvv9S4D/5+zgrzm3NdVNhwCJXh3jFcddhiz311guXJc8W1pny6v//GZ3+WsMoD/x
0HxDW70ILXl7oiY+9VLw9ggyH/w8IEUkkgahwAxE1cwup6TPhr47BPPS5uZlcEmkb/W3sE7l+f5I
Xcxfy8LVQCYq1JZ1Wa2VSHHn1/5SiEypc8mj4nlMZkLJZ/fSI7omtoPabIHsXfTQ6n47bBYw8f0L
zOC6NxNSkjLzjy99ySkeDnxUYzmYp3Ky0Azen/ajmWYzU7orJK1y1wJkR7wMnsNrAB+s7gsZEZYB
tK4QpFMcMQqoB7nXGwOs7/3QYprmj831/toAP/ZFDfnWXpZAFevyGiiLfpGLczXLN9VQGq/IjqyL
KJq3vuEda5Yjg6P7c0DN7ftzDFv+93Od3v3x3H/zfctz/lyYKwALcotkf7riUtTWxGHh1VsO71+q
hA+jrfN5g/1j/uMx2Uc4sDJFbfJ/H1Muu3O31G5628cbl0v1uUym8IIu4HQ/un+RC70pp4ewRWU0
7M2eIMlaqOFqjO4F5MN8uh+1y0NVWW8tvWf5Y74OYIAee+WMklgj7Jar+eQub92QDsOVcYr2SJoQ
HiyObBQpWHGLU0DA56PUcFyIcghoWRvJdei/s9FQj2OMDQFJGpaSTk/PGWGn14p/oUYPD10YGCU+
dpBVcBkf01gwJjZSLd+Hlfl1irrskSJJnhCrwj1YHMJOqh2Nzpr3WIhQBRf6JgRnuCpmB3lkP7ZP
2fIndJkIvp7+fHRmo8gMKOoRR/Ci+xOIeYAQpO7t/i1/Pm4Z+msW9ebh/vj9pZbo9Q34k5Yo7w4v
Qx3VBxTlzq2IovNYJP7lfjSBukACPE8bQbLaDSpEcdL96lcxWEPNtMvwbBZm2uPSuTXpGEEAkXLL
3vCbH1oOPKTM2DRhgg4odqZXUfDpuarKPL/op1fk83KbFZa1vh8mDbfyagq69bi82LSmHf4BbW9k
BgrSqDVWaTQ7q6DsgUnJSp3SwDQPNXvMR1D2R9PwiYkthulxlKQ5PljU7qVjXu4P6Y4O6nzuR1Bq
OXkB8QCEjn/1hejYjlwcAz2IGw4v5uBXwJUW0NTybBE41tWHEXZ/Muto0ciiPFoVgQH3h+5/21jM
T1lWu6sZ5X3D2N0OT6aPuH9e/tSJ5sjNZT6nRbiL2nR+rDO3vskUepSOqdmrqrK5tWgDrtOcUW5y
dH+FIwnu8ukJ7Hr+jpu1LA0IH97vr7g/NIbjpw3183R/KJgMoL4LJ+n+ZNk2P/2Mn7YZrSuKQeOU
FUH+3EeDuuDt2dyP7l8SDJ7btKZQVISkPd8f01DmrFSY9bs/HzNQkqPtjp+qImW/XEGUBu/pbOhS
gX8J8+qls5d1qo8/70cuHpAXnKpxxBp0f2QMSXolOg4Yq0OvA8m/eU36Vtywn5M2k4iFdUHJXpZz
t49aW3vgTRO3ePmSE7nKztVwaf9Hdj2cML/yOWEOGTZWv/AN2jG6SIgjZ7J60iyPLvdHICEHyCzb
Pc4Sda3H+tDH8BLuR1Y7y6eo+XI/6HwYUaHQzg6ap3MHIdaq0pS7B76ztWVPCHbdEAeaZU3HsDqY
YLQ+cMw8RFU9HmYxRIcEzU4PK4j02dQ6i8ZI6PuMkGOG3jrL5cv9TzV36FPLd/r4Dx7ABkZnKBzi
rQhWjl1F78qtfvbxJBZhXRickjFrrqaOvyUN2mBv87uHiJn+z7EVg+iQAR+7E+XqEAsY8B1uxzeN
u9wmcIMOx8AYvNUlwhPHzeUBP5dC4oFwLykt80E2y/hhaLSbaVT+NloqElvN/k238FeVGiHGaMUf
XTtABmcOYHLROr/YLLLPqWhX9OQ4Ei0mdV9zuLyJAl7Uxd5QauMZP/t0Hifz1WUmvWYCRiRASzos
Adb0P5kcKWM4AfAHotE56muQi+fMKKd9Hhix1zqMoWQ2kOejNZcBZI2XEQ0r0S10p5rA2aO0K/MN
XLknk0NKgMXTlEXTE5k8IY74diMYBnkpP/7mXqSGAwE9VYwWHKPTw1R0zorf0V5lbomhZMQFihcL
lpsday6lS/kNRTKGLosdaFM34B2SOjsEmWWwWsXx2czmeROOzNQL29Ve/vjImnboTkXlQxFqo/BR
ZeajHy7/HK1pG+COG0LDLq80LJwdk//27A/EprErIRjIQOGna/Ea8qW9V0EKPi5M6V0NtvFIcnPa
g6ugidHAzS2iJ27Lw0Gfgccw4dnoFqCY2i+tq7YgDEN8p65sebsNYRHPQn95WfbrrCxfObAzdED9
7BaH+xu2kGku9AQ5hYT1ghIlfTYZHt6PhtYQL9g7hnHdNa199ZdjHy3UQ+RmFQp99HltR/Nsn/dE
yOpu/Nhl/Rl/af4SGDR8azeiDMaT8eSOCBRMLaeRSsV+BjH3NkclFPLcHb5O9jvWrPD7nGfGOjJ9
eaRnwH46D+OJWonzy+9Ccw1JcNjbekXNmRikD871STMrFlM3OisRiMdgsImhio3XcHoZC/qX/kRZ
lsdauB1JT5LkM8ryksm88vRIMVT3ixiaXL9L2kbYW8uH3VXE04ManewlxMDjMd0kC4O45/tfSwXB
hDUIbvEhjvmIUf05F78b5o0NN+ZZ6kNLIy4KAHQXb7EWhRc3jcE2AsZRAqXc/UfGxVd4GAqyFQK+
aA0qCGFVya6eOzPioJlfpvTL6Mw2R64nLKx9s2/Gstjkxf+i7kyaI1ey7PxXymqPFhxwTDJVL2Ie
GWQwOOUGlmQyMY+O+dfrQ7zXelUtmdq01KJgiGAWqxgBOK7fe8534m4P/STGZBa8WczZEXQ21q4b
RbyBTxJuVVuWb+QC04uSGMLCkefdkPH3eXHMolowV7BsIc9Qd9b3omfUeIIAFr3a92IpwQF5yOPh
l8fnf7LL5kkPQnEVYOZhUxvT+v7SBwSHhaYayJKZViMRvo/3Kg03XrZLOpvOIvumfEn5/GKLLN8K
Yb/VpuFdDKv2LowqaZBESi3vL+8/8AcRA6ZXX2VeWs0WWyMPpKTTViGiSBhFwlqmWqtxZRG6gt5d
fPRENZU4I39lmfrIAQwd9QI7vc224sQj2l10/Mo3KpV4a4L+gEgaJW+C2MulgyKASql4MSprYq0f
dMQSARlxFl4Z38rVxdGbB12F5XOvF/tgCnGx1wWN7qiNb6JLnaun3vTWjm+WLLxnnM6Vpx1rM5ij
NeI9oUfzlcWhIBlpHY6QqlstpVAEocAQZ9YXSBh2bqXJJ9OrrCdR6iUShCBn9MN7pXDKA77KsN0H
GHkPPB8xkDlxdBGKzLPJ4OFral6ypx/45Ya5s++NY5ej37PJVPxOmb11tnoL03aX1qZ+Kuv6Dak0
mdWOReen4VnQaw5LixESFDobjacUeG0yWziSpajc+kROgzrdzxIetPDKCmMTJOqjKGT36EgGHVXp
62sYqUCouuBGdEux4xYh4qUYzHUTdeOpb9PxxB35jQw13/Rpgi3bzIW3RuhDpdSWzKT0lDDAJpDx
Ohc2GsppF5lj8FgK0Z40W6H4EXDvdVNWe5iw1pq0dpam+UNqGsCY8waNvW6uNkk3+ejJkZ+z9U1h
5apw0xA7OxZ2iLKrr17jUf9EuQOXQpLrQCyJecwoNwqfhQzR8w/gxtm+GfvmhE2GK3iu0xKjOacT
7cISaBtV0pLLktBU7RDXPE6SmtGMzsB90pVceWmjVmbKeF7pyHGaoIwv8CvyTV232A9gGcpepHRY
kwLlj9jnMZWA6r0M0TsQgSlWDFaaBPwboQc7FFnP2BCHE5zqge0/H+VfL72pOBlpVPK7EoI0UCYW
xdT/Gv7jBHXMH+/MPwos8DzoMSJM0O7wqNpm4kmK3UpvglttYF8c8axSRgFo8JmkrGwClJc6ojRG
BXwH2GWKfmv6bEM9q7h1IbRV32oIGfQl0L26sHcdcnmNvsnNDdrfQZBc2UnrJ7NBnVZWBhCECtVj
hEYH5pFIn5WGZ1aya8or2qdJDYzPgQ1GVaMQeBLM2yfpcHB9VLClaoKjFUixjzSDe7iWmyr5QtEA
NIv+OsL/gUj32KhecfeEO9w9/fl+KAAenHFMEmZFP3mVatm2sXrj5FuwRQanLx6bkgA4Izz0Lv4R
WnbTurLMaSmdKr3EeZBePDYbCEQCZjIFiQfsXZpjGM6pj+QJrRo9AxmgCbmyo1yeR3c0z5Pmmkzy
mJrSQOjSqN2MMt5YgYPPpNGLA1ObM0yc9ACczoHLKQmMzar2YMQdkNgB9ZVoGRWWTtt9k5pVnkSv
q13MxbyUYKK39Rxp5FoeQhibFl4r3KPp2dEmN71gHbfyd11DSCHlljgsQlBYBU6lY/5mNzUSRUGD
kfCel9hzox0+9Wg/9oXDDYZRNEcas8BoOXGDeiQb4jD2C6KYjQFriy9ORdt/V/QY35mjnektX0qU
h7vC40Fj1oX+hJ46eYiK4To6pGMp9ZYPTXcYpMSeDcFZSeldQ31Yl5gUPmTZii3/3X7jZtjkspRF
pw/9VZhW3vuo8xu0aYB604ztQwW4So5sARY1fKxNxnZ/ph2fYzGdRe+qa/Zrauv0qg8ZtKg8OYtG
f8pCNrTCKn5JJx+2jonOqoB6sneI5VymEtAbN4iGuJrAp5DlfT/W1fgonZcyAtPQm9ge2UkdEYIH
B5/K4PF+6FRFzKfnQFc13mm4fPqVDVs6AW5rICPYaj2pzXWPUwxJbXaAOxas+ADNtyRkIDcO2bin
mN8HsUr2oFOj2xx534zO8K715bjrtHYOpWF+W3YSWzjzQL62/E3jOt0auEh3owvzTebzLsqf03vm
Hlc11YfB+hg9P9vHBJJTuviImUSmJoCUUXgOPBcC7BA8mkMdHJmeDGz+2uIGYa8gziXJ3hjq88V4
DvBiVoHcdZ+MqXfnLqY9Mxr2cASwbpIwQjbp77owb5j068myjoxE8XiP742LQyAUOUUdoLYTFPYn
qyGnOes7ijT+P717LbbQ2tpasxVygekGv/U83KgzjUdRi+2l9+Yc7IKIdBTcBf774uQYVgtLZdhQ
FYc3Yz4oI3yztYjmY5AIbsikXTeJE+96tOIwebB8Z1E2B9sAoNOqVn31MXk8Q4ezXdPEzhCojeFo
I5fjwCf8g3xU7RR1fb77ozz0ZK020g7ZbHeoW/EReSe/bK2ta5v2UcnXKg3Cc0XS7Lz1yT7I+kwW
Wu499rUXgyah+2VgntmPlvPZFmN5vB9w70Cz8YialTD674cqTS64bbpdUXQ4RKPM26Ql8G09rftt
4DgXOWTe1lCeztO/s9ZOC4hen3zcELYZfNPTp1kXHXszzFeGEN5Zk82VvRzPF93yHzMBhcygTbci
w6g7FHnVHVzdQbOuC0b+bCDJPBOkrjp6/RxX5ZYuFY47NRbwIwil67wKOKzetIhAwo9EGckmrVPi
3UaYP3TBqznrMtvQS52VtdGhbvSLLBL3ULiwR9HDdJtKGZvQbsqH0AbtqxcxHkjbWRhAkZDKMv5D
984VOJashna+SceEgbHTEz9rKfusKyxj2oQLeGKe9l7ki0IiVqReM6QV7QaMWIs6RJ5hlS5kMYyk
o8mOVLQPCHFMgN0OtuexK7alZqJkCVEG8STKd3kUA/nGuElJM3YbKZt4nXnJczYG5kHC6FnJye5Q
TVuLVEzOoZ0QyxWzumT0ZzFr5qD8HojoS6bqJ+gGGx9FGGTsEUfuIsagMQoQTwIUDwS8pURbQKPA
jF+dzV4Q/Wm27knpKcz6JnAPPvlPiV57Owt43aKwKnHwtFAcunrcTQNbQLbizgG5pb9yC3HFMCIJ
dOtNxgfD0i6j+uwRddKx0yH8abrGefTkpCIAYDa6J91GchmF6dmzymdmrYi7QyW2GvbsrkcgiNR4
ESBN3aRpkeyFhdHBLEkpc8Li1bGoukr0zKldG1SM/B2BxRQ5sXGfxMGgXRX+oidMiuWSzJaPvDJ1
Et29t35iItNFyTUAu2B4sUccchtfdJuNLu3PgG4r7V6fEEPY48ShKj8lwdxCb451Jj1hP9U2Xa/4
MCLnQIKvdoybRrsMfd2cpiIGJiMkT6NanjxTEDrvDMFOBFSiboOaRk6qvLaSasStVZfyS8p14OE7
IyGN+lUnERnDFp+BNhCoQSztCDbhcz7pq5nGFCcQyQvaIlNQ6lfXk69e2N4cN+ltcjZ6Un/ZRSN5
R6adbg2/a49d2vZLA8Exd5uqNkOlRbcaNufRCZq3vBk+WF0LRElcaxWSL6SmU3okr9JgUBXQMRnd
4j31caQjEbvpTW89aC7BRa0YQvz1OovsqCqGBKLWIe3DLRk7QajAMMnnvorFLmgE8VJc32crcdFt
Oapc5+xM5mwFmuU2CITMbBaIblHpZoOCWkh0ezJCEdWboj5KVty40/nlQ1HvO9kZLwIg/iLIUmMT
G+VABhz8yCCb2k2bEyPu+6hqiUKNEqWRC6+yJW1J/VEqhEBYUWNwDkzzgjFMLr6jUArVzmpwzfGx
M+wHNZFBrbthctbB3Y1j82rG/hfyKB7LiFT3CFZAo1l+ehhJhsUj6myVjDO+YVjlXI7nKhm/jSTA
muZjVGkYwC06I121Y0xORoOjpkx75BlKsx9GC02t6gJkHxmyalKsSvicWK/KJsbRDOXESnD5g3wt
dka5l7Vb4sr0wzXy56PTiOxEf86CKvPYpjzUAC+9ekk9POhu/+mFZ3Q53SfX8edQFfJWz8HaSekG
exOf1j7to2BVZNlXD68NfF+sLvdD4zD/n10oUbbJtMz5CIBwI+N35gKlHH9MauMEufFaE4ur8cA+
ScGMrMsC72ZFDAJaFVFXkHOYeYXc5KhAl23rPBmtlv2soQAuexmrM9EyzAw67jiAVfYtSMDDgFTu
LwGj0U1cT/0ljD5sfH1PuWbnh7JBof3HPn8w8k1OagN6p2B4TnxAoeP8FPYNd5nG0yPAE+dnVNPg
YruovUU6gSM1XoZbopU9aGk7fGp1rlIdysB9C4kPhOwMq0iQJiVEsxks63knqQIaEyNeqFlfdVM5
j5kxxUQQE9hOlML7EAFG9WX7yaO7WqYVY/4yDbfE9NYHnjLBjjt1orXWjauUFIzXZr6fbN8ZvhJB
kFachOQID+VHCGVzZemkCavJv/ZTo530uPkIqdxonjEnJHvDP94PZm4aq4E2IubJtj6ltR2c8Osr
0f8ySd57xn/Q7riDgc0PZKmXMsPQ0cSvrfXN32S+BQ7sHJv1hIKYYBYDzi5ya4k/gzCEB8ODeyGn
MFq18SA/RXP1bFv97HrUGDx0No7JRSS9bc7/1/cOvsSJ7xslW5ciDwvcaYsvpTxpqbtCRI9zvYi+
+rIrHrAb9XwE4KR90jcwpKIGURpQZyrHDZ5cWhM1EVmt79dn/Q1qYf9UDGm9GC1Ir3MbT2+8jpF2
90tEGvxXQPxE0tincYjnvMolyQIpmngcNOD6ulp+4KYjNgEf3MZrh3Hfeg750Bi6hpdWxNZrNdkw
R2zaemEetw+qB9AbTyG71dGPt7pb6DsMBHgQUHSiByMtwWiDJyzA1VWRLOh0CuOasUPUBGXKDqcP
UMdEcmEobwxfrm0ncQhZ8IJj7w7jO0Rd/iLMiOY40C0Tzrmo6SxIqlcDhs22GHtxwnLoUAzyxSkH
VwfBgvaH6ABV4ro2PsKRPUCqUKZoqfUO2X0AO/01xEzwvc7rHmnS6/ug43r067y4KRs5Aol8cmEb
cfjU+cZ5Si33FcCvpE1nt/smjdXVt0fQ74lQh2YI07XdYUug3GJCmJTVa0MTd5Bl+T6oyD6EFtQQ
1Zjlu9/NKo1k+iz92twyLQpPBapGOK+duBn2HHTM2PhZINknYO7i1tVAQNpkbL1ynAlqFIWTqPBk
h/q0dOvod927zTfRiovMaOzPDHPHMtRm03foUv80oTrEYbmZoNJjdvGcp0ifGuqOzlk3si+2iTYM
T0OfvFR1tM1gtb5WNjsQKNjOk5MM46rwCRYM6sRjEJ/Ih9DV1B4/D+pjUROyOlf+afxL1xx5JBsi
pdYZgl8Ss3KQ1dl7nkwU4sYK96h3KpXIHyKFHrFsEzxWKuHBw+rfpghCePo92Z3OTE+LiDcJ1FNr
WVe+5jKB83JtDbJTDEN+G16RHtiIMDkDTM6sIgQXKROjX/reLKXNnQYt0juD2+Yaj8o7YLSwFl2n
/Wj7wnpx84JocOhvUWUSMamK+CTcWQQWDm9jb1zMPBvOtBmAD9Mx2dmujtNWTu5hmoUVys+voFvO
zSRsepUj6dKemdIXl9NCWrF8FFP7wuBa21sG8XD3JkWsEwZWuOspab0LCGwPLErG/Xj/sDKjri9p
k1rPVb1nfwZcY254C9pwJEebzUpj+3waHQPYVdmk+xRXiSzI27Ky7OrkQJ2qXDm7ogvEBwVVrA0X
K0LNbVFZMpAObpbdFE9FWL9lBSJAkJx8F604D50UpNom0aMXvnPH+YgDnHFbtgOQwqbzHyrZZqsY
H+aTz07uo6BKg3uVF5cgzIpNMWoMlz2vpHUu9RMK+GnV6mQv8l/IUOygUsOMfBzsQK7GPBzODtCF
2k15JGAGMnaqcB4JkwxIFyVHqSkmuJS4jjeJL7NVBmTvAaAYMOwQBcA8TBqbwXhK0zMKge4WAz26
jd74HJXqNcJNRPh20J61AVNAg7NqTfMNnjXGnSolIj4veeCwkIbswIZ0nY0FcJj5D+vKIT/EEium
IuzzWOKtO9qpieYWSw97QBBhbbVCQJLt0kaP98rMXilJps/5pIi18X5ize+YTfJ6P5l/5Hq2eXQ8
dLn2gGbZypvwsTUTeWjsSFszxpFvzugeickWXz5EpgVg+41DwjDwGH04WGu6UcMvNUBvEn3T3+i4
e2usRzhiMe4B+uuzo6YZv910GFYlm6gtDBbxbLAcFVPWvphZXrx4D7iMi7XgAbgsbPoqO5JV84OF
RyA0mLmHSZcRTcYhGQO6BHpsP3hVr8MzGHkyGkN9rKvfRsbEzUd1cOggQZfSu9yrRz5vsTYxYRAS
4SUnNjDJCe7+yXBU+CBK0Md5UppslZ3u1mf2Y61Cb6f0YJfoCHgXsFbNh9IYML/l0XcYvEu9EW9d
6j0ahefAD6rIjfLbB5yl8oHQCwmzLg7QvTr1ExOWftN2Gstp4nm7qTTgAeKzWsH4t5/ozfXFUiOa
cW8nTkprXyP2QPQfCPPttXCRBxJZ0n9o5m1W/CFvS411i5TtBOfIpY+cuW/U3cM6khQgRhV6b63Z
vCdm3zwmXRTdhMXamAhnV7Ui3SSDTY8w1vMH2PUWuOlm2hCmXt/skKiOLkq7H7YjluBuJI3AdIBc
OHdvgPad4spl5KfbZ5uR21eptd+ZFpQ3SYLk1sXFi9kV4JBjTZBDCabzTf+DYj/ZDU3WbAin1j60
KdqwV0Q5F0TdAyI3PKkVtIGEofaHawBRZJYUpJsoaX64c3iFrpncbPZ8GrZwwPrBbpZWSDSB27vB
GdUGEDca84BUeKmHtrNDfnIZo+pMgpH8icF5G8x5aiR0TGh0aosyPjzKxrnKe88nBN6ya4Kw2fVt
+Bn2bINRJmOaX9h4NzZTP8zo+OSRIrY56/hG/jikWN+HmW/dnMvDpKx0qzllyEQnbS3m5jWZVa6g
YyMiMjfoLkzmGH2OY4KcJeSxlYy3nsfTqSQVBX3lsCBs3dzZZmNfTQbtl5LhnA44IscRLoHDtEW9
6SX1UV6r9kS+PFQb0LBrUVTWq1/BA9H6HPmu5T/JudN8PzRGnNICJBBoVdr1Ga78bjKM6189unlu
0ThCZ7aREuCiO6FxUb5zNctsONxf3Q+uQxNLG1w6YgqY2VT14c3RzeA2Dr+TVvbXtNf8g+DCYwRu
PCSR6TzXgdVQppJPJ5NG+/CHmkSkMUgePazPyyAHn0uwz7DBFSof8lb/86yf36Mx0awQQaA5YsZ3
oj63toXjvtxfpaZjAFLEElR12lMJtfLXWLj7oJT2b1Ux52gV3m5dfwwqsGSCFhrjbdM6mG5rHYJR
5fnij9P5Ta+3TwHK/J05d6RbBVyRvGgMMPPLtDc+RnwLV2GLV1z+7VueAZgVpps82KZ02JyN+UKH
ax4XKZFN0WjWMOWsaTG0Wb0d2zJ4AMm8vS8B/rwOoAAgtimZvlDYjJsWCjvmo5qYPPaAz5qOXNhm
BPjqMp9GKJhqH73d/PDwQelaL24lxLud1RBXp1VKvVYlWqnEEeGmLbT6FSMxiIuRFquRNxWpkUxH
uzY3L6WBRpwIoGtuApXOIwdeHGDGfRhGqLGlgSG7Umy6Ae4SROmEYBP/5SyxjeiP9zA8NZRoZbfB
YC8u90NldzZcH8I67i+nsk3X8cACVbkkgAWjn+9bwxhec3SBi7wzu1PVuv2rW4tzMu9oDQDctvwF
ATd5hozt7Aem7Rthob7tpU1tkOcvqiNPL8daPCJlfexRuBB4aTsPlkcS5/yqTNgxOnJYmlkDo5q/
Z88Q8OBr1G9WMweNuuy0oS8Mq7rlygkLr9vlxthfNSd0n6pwe3/RO1l/rbUAqVhlDewA+Aclg8nj
ZOYw/BgIqs0AIYILpfvzkDtmfAjrqC92xDLuJkJUN42a6i2bGeu97uyzKBoNPK5Sl9H55A+AOE9M
FZIEgUyUAtqGHpdj4XCoP9YE3KCCmBc7axi1w/3svgzez+6HkVwGB/5jjcVq15d69V7iD7xv0ln0
ys1f70vGriGBnz/6+X3JxJfiROAQ46G1dhMdK6Km021gtVNMPr2SMX8XIIFt4zcm/79hMTffuvyO
2xJ0bhUgX+rDWRGhf4CaCVbWiDYX0JZz7ubD/czP8j/P6DNuuJwsZq+Jc6h85RwGW/x59td7lYn7
II+eg35MziZ79/P9jAgt3MlgqBFp2/u/fnh//69/BgMmOYf5WK8JlvMXf/2AZJ54bYTsQRulhpNH
XNaC21W7BeAXHg05HbOpDl6CzilA0m0RltsLRQ8BKFbmM1iMjeCo2e6yhDG7h7oxQtsg245SFMNK
La1ffv9N29r/BCCx73SkT3yn3laZY3bxyGhZhDkjctqMn8xmm+VAf+DBFYIASV1u0UPg22lC8Vk7
3mLw4/SHyXZy3eTudGBsAMmln5gwous63Q+Dp/95VjXstv/4AX/dOp8JO5pL+LjHYN5MS3WJvEld
PKsNHizG5vQY1aUpOnbFZW8dpyYlKi4pCXvFub0YNX/FXjv84XrTgSn93m8krDmwRQcY1+zEWl6a
Xt6tDIpxeMvF0hnaz4QPiokJrr2M3Alw+yHPYAxciy41s63TwhQx+uJdR4t3G6BhXntfLi3Pc28p
4Cvmd4Tm0R4l5AUN3P0AD4CWewctf9N049sQztTVXiOpC6QE/Lbg6f7W/UBWdo7/iX8RIJVflwL0
ct8K89D+r4MXKy1bxAiTD05fghgwkDeEzWjuaUITdtTXZn70cSH9eeqVbX7sizQ/3s8oz5c1bqoV
sdvJ9j5d7GrrB9xj9ViaZfEs7f4ABQoHvy6i7VihTmPaxERdO/gS1FuX9uM7ubB4fpyWMUwReLse
tuo2QjrxQNb3vOCE/3Em00tadPmjyIMfZuHn5C0weidkzFt5HqGYnUjH55KUMwu1hAydoxohI1UF
+CZ+08rJcWiz2/5FCiP3tZEywNc7/zGvJLo/LYt/TdWLo2XTp6YPNgPVWBwtz1wSKlqf/zoMxfhl
Y0Le3t+KkH6ThZO/aBWodVfRWgzwK3FTW7+5Qhf4gJFq1fq7RQTD2qwsHMH12K5N3TFXpVdph8B0
fyP3wbIa2BpJuWSqaiybu9TzNb5+z9wiGrJoMxvHQNTpd16Ioxa7yV8nWjEe7GMM3RJ6ydxT8jQm
MSHz4zzWVzB73RNbdpe9RfbnGU1695TQ8dibWot6AylW1cqll3v6yTLJEl7cT+8HZ37zfqZjvTgo
/t39Lef+7xib4lOd6oesd6tnx78Ojupu98Nkhc8txLIH5obdjdVCLIe+ZMvYZ1BHoi45RGMePBJB
gvXR6fSvxl0PhBLAFN75TvUzshP3tdes8lBqc8c8HN1XFRqEeIUMnof5JTmEoPYYNx3y0pdsqPig
ADmGVEEMRBJ0Due7J+q/fQ3/Pfgu/vSqq3//H7z+Ksqxjqhn/9PLf/8vmQdvURKV37+in/9XdML/
J2QEw3H+yTa2+tn8/Nt3jmJufPiZff/j7xCw6lb97eXhbw/fbVP/TP/2o8i//5mScP8Ff1ASTPPf
YCQANnR1yXDHnkPU/wAlmAbAA2CbkFoMiQNkRiiAfm3Cf/zdtP4NcsHML3CFznVp4Y9URXv/keT3
SZMuDbpE/ndM+f8S8m7/K4aAYbRu29KSFrZuQxjuf8YQRHZnGZ3oyX/RxSpqQYTOPnoabS4zspoI
Srggq6GK37Uc8DNUUnd2G/vwX4c4fwvG6WBPbADNoFMoYcgSYzjs+w9+fqgJ53aigO6kvWrIBBEs
LbrPDIXVHdVITHQmOTcz82i+mwTYg5T4APJgUVp62wnND3rmvRi7VdpG72WkIUsQ60jAeVN1SdcY
pl7jr9uwqFY9rBtSw7Zd1bzKmk2CJtehu9HKZR+4tDm+BopEdIkgS4fg5ATZG6Kma43Qm1X8qDD9
+wxDSXG6/tN18X+gPODs/xc34f/2+TryX43FinBOExM1CS1CPRn0T1e5mxPOjZxjFajgQLH+rGII
4Yb2O82Kn7YiiYUgl4XM2HQCchpi7xr1UH+spDtMNhIr0b2YESjQkAw/AMH2Gb3ItGAEeTNc+dPN
io8yTk9l0/wGlLsgk3gkIYCPlvCgC+pwRnXArxVFfo8plS6y+7NhRkWKdb/Kp/ysxukGdsXf+Ga9
B4a8yol2yOlIkBAI994lQywWmbkUfUHSqJCPdlF+EQPwahvdOY3T5yGKUXeL8hCGTrXsqQtoJdxw
Q55M4Z4KNJxGw1wb9UUzvU2VRSyMsWqnYquyaMFk+4Sp4jTm1nGU0/MgqBfSZJW1/AdhaY1plSR2
BjG5ehnLYB8ofxWnEQoTGG6Jje92Y5cBwlt3hVSNmOhukU36atJIvtHHpaC+ScMfpvw26bknfQJF
V1qwJIyL15UXZ0LKLBWXYPfk2u6tH4Brdwn0Zmfqrr3brgfhs91HV2LCKJyqNyvoGbNNy97Vn83A
5dL2AfBFDN6O5eR8iko7U/ZGa/TopyR/Lu8jJvq3zshkLydW10yG42AWqzHAdm7Dt2HKsC+7+ODb
9bDgybKiQbSrNP1M6Pm5zUnq1vytXdgEszIIjAKKU73chihxCa1EIAAdIQH/XviEKHssS9R5kE/J
OCnSds3DZFnEwwvu8Jmk7K31km8x7nZybHHMOFnCThxWGjsh9BcS91eaKxotYlN507WWJsV+4r6z
y9/YKSSifqo+NOl9aSHBdQjJGUKQLRM5G1oZLAvEJMA3o5WPKbaDLUnNuIsEI1WN+kUOrxmdFzYV
NdE9KA29vvwVlgZzqLq/lbF/Urb7o3OHa1U2PxoIMkAkzBSQdvAG1OtH3YAohJdFotBjY5E9C7ds
wmOKWVhtyRRjaYk0CLKWvUfKEJy5VMjoxlyQ+zi1segswHyf3czdR1Z+jgcKVYnsE6GxI8srVdea
NtlVax672H8cTes3Y3VASc7wFCrzTcngO+pzcEfqs2D/qobqqMc+KTaR9szl9qPJoi96tU8DAZfN
oL+TV8/mXJDHRuRWWD0aHS4mNur1ojMJFoyCkm+RSUnquL919sZHGcE2rACVGCharGq8hQ5qI1me
WkIMFm4Kg5ICgc6i/OlnjF5MQorrZBdQq1vxQAkynkXt3lrJXkWrXX8ZaAFARvXM0GvVBGKFF8fC
IFNIbZuwI7OLiJoUTmFS18hmsTyxd1+y3XjDqWEyiXdFQM/bR7PUHnqFJjdMf/KNXmQp162iCpHv
I1HXFCdrXR8fkt6F4TUDV3ColdlBIyWjT/UNVplllZMmyu3Uj/WLIJyvrauX0bcvhaZjRYzORH35
cCNKRh8qFuA+KJUHz0kRxU6vKKZ/gqqsiZuvDiNxzJVl/9TiwkZ7o/0udUlyjls+KJk2a8PkoWZM
vfwv8ACmnJfuP8A++1//+Pu8tDu6wbOYwRHcKdueGQf/ZBRvKtqskUU31DJ/Ba35IXGxBHVwQ8hx
KYqfWOm3of6pz6RQCZ+bdh26fTa71yprD5F8zuvwt+dNFaOcaa8q0sTSgZC2soLN6xnmtgDMrMjZ
bDp8a1L01yTPH52K+bgfPuGXfiOsoVnCqEVvWaxxuWJWVQvwspvBIyEBGmU7JPCSe+Tn0TqzfDhd
hraPM9Y7K/R/zemcYR7MoZTBc5q7h7jx9l1Cg8P7FWXFdnLkzi60o5YgJrITa48oe+mH8mnw2gVj
F0K36QhMZvswtd4Bn9waReDXWDQX0USPJoYkgx0s+uCVavRXqw7WGWRnqyCIsyYHstDMR9fxfuNX
IxiwfRuc6cFm6AUKeRWHNcpShzQYhiadhjcktEDcEngZ2OwywfewJA505fVS7VzWTIfxMcAYbdu0
0zlyKwCFZCfkstiCOTgzdjqZ5kCfWlYXmTiPXsCouo+fmTc/prX7IQ39rBFDYzXa96jFP2j9/YjK
AQyy/1K2JXpLSZYOMe4rVw8fxTDsQhokzUSzcSzQGyu1bUT65aUASo2czY+p+i9TIR4LNS5x96gI
8VL0BBZDGf3MRXGwUx2z6FqVKMBY8hEGUz1heJ5eQ/wKfls8GmoEhQLoZw7f84StbVPbJaQLBa6l
IdUTC2Yn3Hbjr17L0e+ZLB7GEUP6QRHQDbgnR5UcpdMu7A2koCYB1oxpkPP2lnUucg3vE74ha+r2
yBnW0nJpRIiFILZnSAQTjWumV7+7yqCDOjxW9O/rPnzJ4V8yf9NWRJDSEBSXcvS3LBkn0qOektx8
jviDgfEwMQPAW+Iy0aonHU3EIqbDCq/o6mFAaqFtrQwEYQHFXD26Cx0xzUpVKFzzMdw4PkkkJmmV
i7QZD61f7pvI/cybjI/TOHeTuBoTcrwGQsqySrR064bdV4kkcUFJRFR4oP+wC/lRjzrXuX12cIUw
b8ivvRYbi6jMiGzszGsUpB8ej8YVBLFkX+vWZczFbTKNq8oUqKkB7w2Bmv+Ts/Nact1au+sT4S9g
ISzgxlUGwdxk53iD6oic0wKex2/iF/OgLLukLVmq41N1LqSt3WySANYX5hxzsq9DYH4iG9ExG2un
Ejsl5JnlPo9g5852WJm3YtNb7C7alA9sfo9FvmkKmrSe527s7nVTlZsxqQ7wMm/iUruO0hyGr7ER
ITsEq1zrFQDUUbqM36rkKW9YtbQW13CGl+ZgVJR5RU3aeVp+SjfZevbX2Mf6VhTxY2c5t93AWWLA
ypk8j7WQ2LZlePKmfFVMZCq1HqOy0tvODmp49WyL55iZmokp60PLnEdKJkqb6uIw8huRnPT82lBw
4Ek6IlTRNJC4oYf3l1p/1EvtzXDG67RQW+TbjL5GsXEXxh4XO0U/xhtoV0tQ9MbO9dQjhNIb0h+e
jQbY8Txtu6k/l+YFoM4SuDCWbd08VmN6FAkxjH0CD6LeeHZ3lzXhTpThLck2DjLE+AA3A5GCif6M
JPD6UJFm18f3CDKuXVlvtKG+7tLx+Z8L918ATTzcHakD3THJdfMkPrRfADWkBhRcNug5LuPqujeP
meZBhtTpe0KH42qM37SaqKLGukMa8zwj7p4RXPhGLB9lV5KOVg07j/1xaWtfErF2n1rImewtAtQe
W6+4ko35v6k6/1Gj/v+PMLy8zB/7/99f9tL9/rffmnqGBZd/WP/WCd8O3+18942Sof9tcvAf/uHv
/fTDXNNPf1YDqhV+GtHk5R/baJqp/zef8L8v//N/tB/v8+f7r3/n/+IJ2YYB2UJD4eg02vy03wmF
1n9JaemGNC+WRWQ//MnvjbcFoFC3HewH1u9/8H/abve/TE/qXAi2bsDrM8R/0nb/Anfi8uKnmOxs
XKwLruT3+3PtMA8MxUU3Foza6zEIE3djIjYkJgBPvpW6m7bKFM9i1pmVHoYHhj9HtkXX5FvU+B8i
J9DYkAc5/gE0b1Rnad0cFg45YkxXGsUr6q0RCLHc9TZGonym0hq0VTtq6Q3q8OTAIprnhWMfRKTU
vwAEjb8URvZlbMHEWlIbwYD8pTBaSlTZbYVzx9Xkq2zmc3yZWnvy3LvOu7CGe0D8T2FVEArdyk+3
Ma5M4mkcc3il8//+wzXxdx043+UfqzTT5gbmCmAWqjvQKsUvDThMr772sqxcawwxKtm9dm51m8ia
/aNNzK61yx0U61A+YCURfB/X1MPpeHJK5yfKRAodIPzQzRipQueAFFzqFdIySCUpJ9AlzaHuPaqj
YqUn7pcRu88mqffrwQHmYQV2RdwKrSWh1m1qBYnd32qLm9O0advJyf/lmfVnppZEe6ZzOfNeEVzo
whG/PLKKEWaC5kY6dBs7PAoYd1tLf3LAj6+LBFCgloXmUY/+5dv+y+d7eVXP5j5iJ+oY+i+0yHTO
U4u9qb7uDPc2jWmXU6fYzNDR/oU8xwjuz1+k4H4xIIbpApynqf9yVaGCE4mNgQtu+ohYu2jWk5ao
w4gfQI8IeWFiFK7/+eL5m5e0wcHhTdAdz+Ad/vkuJdzZ7o2hQpKEzQ1Nc0uCSy9vvYIjq+MA2qoU
0vQ/v6bxZ+zYb1+jjSzKtgyeTnyov6DojBpcQDJ1ak1HYh/y8EAo9OM4s4OoYSWZitySZRsZxIBV
g2ME//zqf3MNYQlBA+aw5eWT/uW5JPOIMVBYqksUBWh+Ct3ZpYYvqQhT/MmVo4FpKf8FuvV3LwqT
nEeiZRlQY3+5cLVQEaflpPPazrvrSDzYAEAnMocRob2qESPCYqHn+ec3yvP6L5eTw+UqHd0WfNbQ
Zv/UvXnh3LO+y+a1YzVvGt7nNhLnCu9DEDpeFoB++7SG+MpF3xLE/uhou4LQh3+5pv/m5sFCr7uc
UtBIuX/+/EvUJJXIzsn5rhO1wyKV0tVzfVXJ9z+/28sn+IdW9fJokLwQ3EaD5QmPhz+/jiv6VF/m
Bk4maXh1Pq8zgGQk2F+uZpQCvpGKoBHv//yitvWXz9jifzyBqaa4mLmw/vyy0ZDKObYAdSaWHDZu
Fd9GmoY+yyBhNcTuZTPxGg25N5DdZ6r84oq8uO7iBgtE/6FdUuPZykcX5ZUq013ihY+s6jFdROa6
GMuvXssfqYJPZZbBHkXcOA4a7nFiA6iZGW9p+qPzPg7mTWfHLDSV92XU9EL4DBMMqCp7mOLyszWy
VzMp4L/jpyiiN1BT17SkZP89RI09+ez9/dismZCDYlEZ9C/EYr5sZ/jgufEuK8kANsbMGD2lnfqp
EgY6bVXc0FkFbvYZc+6qyF1hX3wRGvbMLLltVHiup5b57kozih0W3D2WyTsJyCDUZ3zZYlepEUJp
irmzPVsJqYWLC77FhQQkuvsWb0QSgnFv0G6Ba0HAbwiCcpmVWmRjE3zSnmqrQEXoo6NhICUQFBVx
IHBzbfAVkEhsNR/WRfRiKe1h7tmv2n16o5rY/YqnFmWa7rZHPkPSv4yjaBLjGIM2Yo5se3vg3faq
qR9JGxyuSje/VWDcjwnx2gLPm49gft5abgjsLBrgvOg6yH+GZ5N5dgrCiwqtfiOxmdgiyoMVIzn4
KWN+X1tPIW4G354YqPboDdGhdie+zJ9M0Wl5JpFXXlUFcGbXZihJFRckgSvSWFZhAXekmhfziFym
l7G1Gi18ztivwVSc4iWkXUtHN+ic8DGb9mJZOnywol0jpru3ejFdVQRRp2MMKyatyQO39PBg19qL
jFhl915+0K0ERDlrybBCBj5l5BHHOfmLic0MOWrDXYSOMIqJDcqcO6kn85WGBPQSz4IqtyDCwx6H
G/J69rxlEwGyTu5cro6QdZJnM2xeAJXcZo1Y60olhFN060VZIFzZZCZVdld7070pHpXS+nvN6Xci
/opc5nbE3oVrTahXa7HmA9HIhCp6ZbIyzVw/xgT92t2ZLCMG4SymgmZ0fpqS6YF+Qb4olX7WHskR
bqMTSueN14mx8XTSP6xkOGsSiwDW6GBhAx8YmkmwUSjJABNJUCb1Y+nNX9bgPWUMckhJw5HAapMb
lUKIezVPcLl0C7dcZ8l+N/BB9XKcDsJFaBGayOFS3XgHAXFJ1IHQz+P9mkl3nZq3bm9hw2lZ1sSO
vYUrhMWOSgfLXow7Cof6rsqZ4ww6biYA31OwzAXdJZddb0bz2prPrumFQOH0+ZQIY2UOiXota3EX
SgbmDf4LwE0twxZvdDdN6Wpcs7j4h4JrVDb1LnGs4VC7qbOZ5+Q2cw3nWIbZDbJsa4uSg/D4STe5
cuvyysB1UM5Lf2qTnnGL12A/QrPMooUqcy/G5AUhq33xmcAbs9rXuexXeWXd5iMaNwCiYtufiL1N
DuM4on5uwsDpOpKRJ+SyRj3scI2Ol6hW7FncHwGL7jsPJTrJx+6Xp6r3sjOvC6Sl/MaA2Hrw5Xn0
enZzxkfdqJ2WqJ9XcBgYFzagwjL9M9biY1IQPEMw9B1EGyCioj8PgAECOIQYb2HLNKH6EeFcrMfO
vsNFF28xsUQ9j2W9JymIrIZuVcHE9NOIhCdd0e3X9qpjTrqyEaTLOr9xySf0Rcp6bsqIgMN/u/ec
tT1bL6rITzNZ534IapnUCyCEULyNgZZlfqlqMrOKpSdsufPmh5kUbvzX2FqMeTWOA8NrUZPJpBT+
TcvdYhL5KBXzlq5ObwhVP4qle4vfANPfokXiuhvZBtUPfWqvLwPi0Dui/CVB0UWtowOakRWMtBLK
z0tsEYszzUV4inhqkdOnl+QzEN9cQmqQeq32RFtcwu36N36hcp8lpQxs5aDF0iXJqyi5fdEogpDM
WK4j2oQVdMPqesYiwaZ0URdnIPEFCuGq7YgdYvZtdslqGeYF8ZfQNPgb8BWGWt+OfRIdxUyDxuxq
bIBBMNvjlmmrQLINCNznsomJTqiNaD2QHbRLFdu9XL/ka5vuE/lQm8k18EazJdN43PkyZzUl2xYd
n5Dfg1ccjbB8nJlw+cTUxMCwGDY7ZflmmCVXAPFtJoynfEqBGcj84lMh48tLzKMQYgoQ12AyhDD3
OWAMUoIRsslQZ6k2orY/JT7MDcvc8xAVN1HSiyAslrs+rZ+nMdwaWnyf5dpXnV4YUVp+Lqd7fHHl
emlJ6+swHbP6u6yNUMLH5GqyOH3uclwIVeocDcd8b+bF4jutnkk79hgWElFiF5LMRlZMhPZaN0KW
TKPvkz5WV6rRaz9hwk30aogWveb5Pep4ltuJQyEdr+OO/zqyujer845G3z0yCaq5TJA8OfH9lDq3
I7Z80Za9T9T1V+1utVmg5tH0uyIUrxjpV04l02sQc/ktBF65atJ27eQIfEpOSegT7uWGng5Nn/2g
9NhZZneky/gAYb1errDR6QTEpB8OEvWDGXn7EsofebYNFGSHS0afv+OpIKB1cCmJ7AULZCYeYP3Z
u3+u0sy/VN82CgPqbktc2g2mXn8u0khpSHhyoBfT1VCR9OqB+uxHAqM8i506easI/4pD21JfKOx1
B62mDmpa/BAXusc06+9VSReUc80xbrUAjYz9rq+HeS/Z7VGmlFcugoGV6F6WoWT5VMQfhQ61Nazv
+rwM4EXl53Sev8m1zQ7sN68wkr8vAxi+PJ8hulWaCsK+2SOS1c7Ny7+8fdv9ZVxhMothYEEkhStM
B8XFpUj/wx5n6N3ByvBRrpX+jZ9s8Bs6Wt/r5HtVpB8YsdUeZbRPYEOxk2OzLxVHr0UjveiWsZ0y
hxOLphynGRvPtBtfoxDa7ZCnaNAQUrSFe4kt/VESYdzg9tfuZIpN9RvBxlTTNVE5Bz4u8gqIm910
qLaulFVKfyqEHhiqGo9J2fJEtQXcPQCxlISZ61+TZyYPNqnVIOka+5IYnvMRJ839JGeyvhnCTgKP
j5UVwZiSxdozciWJK9+HaVkfJmxrPOlgozjc0RZRU54U13FZmdjMo3BdX2sG04oqMdkwOMUd86rX
eqncbZQhRSBQPln3Vjyt0OgiYDLZVCkrfSF2hqHIILJj0+JW5eRkREKJU5KNlBE/jLF1Wg7gFKq9
m0Q/juxf64ySQo0cRvaiqXv9u9L1kXPNGLZtNko0vi1bEPSaZHNQu7T6VTEX1r5R1nGYLjpnUa9F
Q8Bazie6YlI/bnRk0Fi0qeOY/Fy56t2KxbiJytTCzek129QQF4N9kQUOMnL29YVxhDhziU+fDzEz
rW1dULBT3OdbKCF+op0HhaWYWOe3aiDoUsupFnQvO2ULXUZIKOiuINg20LNp2eqJ99au7bAbduWU
1YHCLLv22lFfeTk3mWXmgM9m0lPNIX9s089Gupt4EdlezepGxN0QNHr6VRIMjO9X9hssvMjrzetw
hOCZLAlhtX2M8wtotGbl32Zt0UMxHSCDytwaUwciwa5fKvjSvjsmM/tSviaHrXwwshwOyFtQqzhB
ohDlqgX7qY7I87vFcK9JqjfYtrr92u5mexNm3kcpEnCVqIZWXQnzIiSxAXyhPeOVjVOOIKCoq1g4
KeC8aV4RzNSfE2rxaS0QFW37aNi7KVCQPowOotTejdIur/QazEXZELrS65oioXB4yzsmmnVcdWvH
FIembsaNYBvkV2WkHok82JArMR4aLT9OMfUhk1XWBaa7BHXtHepx0p4mPKqjl+UnJyeAmARqTP9K
XbIivKdweCPeLhiIkz1WAuMlsPyLe5meAYDq0QBGsZpdNfnYEKJbFi897MXpNEb0njHa+L2DDWJF
5dSjHFzQPxSyOFaTBQm3BfwZxfCBCoixrml9Ti2eNay00xFNO5bTdA6PWssJb0x7lNXGTeuQFeaB
TMA0q92adXYkQHC6amK4QpTqBN5F3bTT5rFhKHltso6/SS2C00RRnVs5XpeTx7xLa32Wid02DUlP
kAWCirnwCO9Ds1qJYtg3y3vYVWB2YuuYOsmwz1KMgJs8HYp9W7CDsWxxRzhWfIo5sDddQ9OI4Y44
ldo4RXN2stN2Oqjpx1DYn0OzoPoNOYjQtsJBX7JNrYoPEqC/vAHEad9pu9rFNu/pC3IEkwAsYHbu
pubpFCQcgAARozwwxFMzgiPrpm9RRT0H/4zNf+i/c5BF24js9n1FkHNXbzozyp4yeyIuveqQPvf4
6A3hEcy7UIil9Q7O4EPC/+nNrKCC60bFj8q6l8MJFCNBAYNRBJrTBuNSv2r6LEH0qpd8Ht11TrMK
EAIzapgZRlA0dC9WWr5pvfcYphi1pM8VAXfIM5+TFHQcW+7ToHHfRUQaIYvLjzGQmVfyo3MBRJ0w
PA9FyvSlu8t3F/E+J7sZAj5oXMX1FSbd6yyyYz9Pp/fC0B4nozjMY5ddDeYE5Q4lHRHieBXKXF83
aHBWLPHtdYeolj1/ecoaFBfaKc3b7KF3l2vHsZtzRgbAROUvylPMZeBHmXK3koKp5tmxaRviSJdx
Stck3VCDaNVWj3NtJyy8YqDBg2ji0wcblvoSe5ivixlKuoHCjAnysXCdkvsKcHqo6WIHko7daIiZ
5JJf3VtcO6UX1QCIdNIjStBzeknQBDz/giyTqVkn5zwNq6sErfKGCvOb0OljMgwrZ0E3E81vIaq1
UzpDiF1GbTek2bfdWtfNZUHIfpWQo+zbpYwIyEEifSZk/gIjdWtpOG9zRhrm0t6GWfbV42UPGtku
OydvCA9pvX3j2vhCKcCWjoo/thJ26NEUQwOLm30odmWt2XdDJ/PrSX0aYbKNJz17ReTVePRphUWA
CaHdSLaTCGNUXFpru7mgGZ7UZC8UJcxOsiJ/wep/1XR6ytjB6ulPpk+2T/paKZokJ/H2mQuOo45d
2KeDDT4zF/ZKtCg1PDDrfjiar603IOCNyVGVWCgNFDPMhAhcuU9asBxoEDZuHvpLOIVbG6yflnWS
FSQ2kA6GCYFISMzb8yKY7uB3hvrkVG8otViIj0O2spNx3DCmh56B0nLjpMOhZXYyLqCVlmVINzR9
RzWWyQa7QU1yJJKmpqV7lDwGJ6BrBze9VmU1rmWIG9PpqLq7cC5XmnDAQRbOsoFu5ue+BRGeNQh4
yzT3rpQXpPzCm8yikokjOGG5daHla9la5iwfwrQrYDcOawgBmOFj7DgA6pgKZDu9ugT4WUG+lIex
N7gdm+wb8xy5fsD1wH5+Fh4ToKx/mQanRehnHWsokicVmg+TCE2S7mhIZeul+CQteysLmvxozPdL
1yEj4OX0pSuZpMPqkmBx7A4ImWmzkq/JpoRPiMBU/bgTo1/EAYdFaVRnTKIIKLnkctaGH7lE6U1z
rp8E1tWVIm2XGwzleenwJdhkU/kDx46eh9WpYLmI7hUkDcPur2FghL5woJ2xTbUiSgbooL5HLMrR
ZFtzzNPmJ8w6XOtedpwmaWztxS34aXgQrMLWA24Xz+e2Nq8i8/zbZLr2EFHBbwM9wl2S5t85UJws
B44WudmKmUO0bskyhSVDY+q4WUWqRoziw/AYvsTlROw91Slkhs0gtXE9Jqa+pgG9C8H6PFiAvABd
3mqNJ1eG0gfEJlm6JWpMpw3NQQzxOF95em/v0D+MUXtDqNdwnhdiRIrccaDpTOtQ8WywVS1XU5l8
AJxqjuGk6usmqc6FJW+cJCxuTXaEfmZHDuayabxCIlvDcaz6wNFAhUED09AWZvGJ9LC9wsi8QgKU
3uZm/th1ZEtNSi92Ya3aa2RSL6O5Kx3Xfmxt7SL7hOKhgSsBSSoCC21sUdbJS+tB0OnVsIui2gwm
SeiTN8Xuuua94zhvtlbvdhRyTbRerAb7planJ6h+BRyls1DwYDtgFXAD1/Go1dt8GRlcq/kmN8jo
mWOH2tjkeIsz84ivM96MlfKu+9LBKzHo08bAoHdV2QQlDohfZsmQW/Oq8UBGDqm1RWre0E1qEC4g
/5XzEWtOtDEXXAO1jCZubYBGuT2AqljwkkAdWewarZQgD8mui+cBzjOk7SINRHZeers8G5Zd7KOm
uK/1eSLw8TPsTUbBTZqs0yE6MpJG6MMFbl4UuNUEwcpWy+tUZ/pHluFISYcVuJbuhsYJdYhCFajD
OvooTo5WHRi/ZcDJ0uGUC8Y32eh+Zo0HLobhV8+PwjhfPyRmdRdrHadji6jHzUwngEisQZotqztW
XMMaqSemELe8TnnGAX7Df9RerONWZX4UdaN9dBAhky4vfoZCBDK9cKksz7oNIe7VoVG9eItCm+V6
N72B3lZphXpBSWvppoY4LgkhmZqYA7np8zJzrnqYq34nJbF/cnocQlnsYxe5MvUWadIbHbHvdlRs
bHkrG8drv0pskBDL6nylnCPdShwsoXgcllbeRQUzlwY8pR/TRWzaOK0eZTuGDBXZEtZWcmzQr/ke
BKc9yBrq6jm85ICsGuGesGhqAZyKd7tYHpQXaUE4yk+YaPmFsD7XRKinzVcuab5hsi/AofN2Gysm
tM6CGAg7ZHLsxstRPzWe39bj0WrcGN1Xc6P6sdvpIwPDyYuw5fR7jNMQsj0yzkuLqOLsK52S8UAW
1CPO536n91Q7PGScVaNLeIXJiOkeuxN5ZAVzrpQyXNFtsMYeb+FByW1LZxKbi1opl3QU8IiPcuRf
O6UaTmxpKDXbgR0JTEwjNK5nO0oDMuTxCTX6rpiE2raDR5qLKazVAizhqJfdd+wUB6+0tDP15joa
oAeJkt1QvBRXDtNy3zYaXq/L79i91yvNAzvmxt2DUeJ3JREAIJtSre/F9gdKo2LjAEnjLO5runj9
Xlg1qe6yAnilWlYyIwcYmIk5iuHwWdn72LVvHGuN72msOucCw/M833NHn13KZH4qgZA1cqyg0phn
0oSnIyDky/DcZJrqZ4UZbzQ0tEHUs0pz5+LWGph3LK5boCPf91gwDp4CHRdVM6e15JjK4V11IdQb
uwTYXJPMl+XMQiW2KJ0rHQeR9lRPP5rJ9TfKW0dSTURlsTBeqLblnBZ71cJlDFFGLvDifLdIJLFw
97XNSa61wHHRfOEQKL8GkRMR55gKRVp37QKDXzSsF6xhqQPtz4itN1cdVr8JpR4zh+6LNDf6MFfH
OBchkVe4dkmmlC2q34ZkPtDul3Cmz3Q86A6UeauayHMvFEirxrrSB9LeZP00Ow3xg4TaC6Ac6apz
Y4g7xLT7tjdu+TIT/+I23U69OvUu4mkNSx3RurzNXresnejBdQHnJZvWYoJtKG8FRizccCzeUgo7
J+oUtXLr1lqXXvNAl+bS1Q1tUHYc90Z8oeylDKm94id3eFj3VTNfoS34oiV3aDyKs+mxR0EQ6Lvg
4GdGV/wWjDqLak9X/S7tE8LY9wS9h++QkO0jk7lyGZ/6UWozMClzniG6syMKZdXmqcIsWeJxHvEk
e1gdmRB+gq5/kGN5VRj9Myu192ouytUSEimjUOD4Vhhvujn+HG1rt4w060rqXwqufgDN1AV0vcI6
QkfV8vBOMCQgdXtDMRmvx6pwAg50blopGIxOJ+qSN1F7XxXmazia3XuWZsAPR35ZU3XcB4Gu2XyH
pMetCh3C4mLWD45OvGSu8cZF3t6kFZtAEhIxqF/BuPgsbAdVukoqf4DkwpvewpyoA6M0fiIR3sf6
iEQeKyz9HEe68nPLtGCFmfc6737xyufeLqKgJVbcxywI8qW8Ix8ZBJ+Y/GZ2nsIUBVPPIQvQt2Jf
dVmjefG3GHZItgkLhdztlxAnbo0pvFXa1KxSV1RXBcN/Wqy3emlunEnxeE3KHwc8Uh43bpDDB1wJ
T2yGRDt6YUZkccrRqWfyq4H5y5vrsw0P0W20aBhn2hkks72Cv8Dl102OP8QAhF1IyRciRJNEDx5P
o6tcitTPETrrxBJtrKgoGCCVB1GIV601ViU1ymqo6iGoNWZfCygZKlHOoHokXN5mByO96EfKNrAc
eSwh0nKhAgBilOYO5bji2cVe3dhlii1Rie/Hc5uf2pSPqNnhbYifhJBH30tfsg7xtDt5IjAj62HO
SdoGNAjyzGZaMU83M+U+mW72FBg4JnlH5jrBTLtxa7WtsuiT5TIZnFzjkKI8NEzLuo+gioes4fxl
IjOi5F6gMDuEC9fdlBmVb2LYDQcS3TX7YGdsPfKZz4KmiPF21uVr11LMJDoCy+c9aQIRgzgNn6+p
90xgerXJFvk8dNFL2d47IUP+fEmvYqlBM8aTgx5iM5k68YKa92k76biaQ7hji8zE2syMW/BhhR82
o74bGKSkeWjfl1CNqnY4GMoV96lr1cd60scgXa4Z0Q+raSrYyDU/DlsOEBIX/3OEuLfQfC0vjrWc
QE1W6nY0tO9+aCXzaxNRdG93T7Lm4A4d4B4tTEFwzR+4laagniv2eMY7GqDGJwuJRHLCGlaOw8EO
9WpeWaOW+7ac5TkOFTtgttLAiHeGC+Bvao1zyV/Euy+f+IkZTNRBd19mL39Ui6xXRjF86bWzMufq
uTRIajUrRBhpeZWRIOZ7Fb0bDI+y7Z+rrmCT47g0URhBndeQmCVqQOZcTLW8YNabh9yD1TtDYJjF
9JnacOc9p95Vombt6JrQzfVbvYkfpSofi7y/cVX3qSlvM6TVveEZTwB12W/H7o1IGHAtLaLm1Kje
oJM/sRF/7Hk8JBXeYmL/Ins+gLY4h0X25Fl3paCOvUzxKWc4PLMdwBqHGcZbqQAM5KC6a3HVKe+z
Z4zMKnI4kxV+F3fW0fOGhv96OkJ8ObkjbKD8zCSHEw16Mj6w5m5kA8WDxSL1wSKkgFIJzUOocmeV
SafYdnFH1X+JCL+eihcwdbeDRZm/yHANXJp9xZXMp21rFYQe5lvWlNpk0a1dSCRLfdG/24dWIK8y
aBwXbxHsybrLBvt26MK7yo1uowtvSBbdlV4wP1ymSxoIxL7MgXhix7UJfIq/mgkHj5yZXtboxsEY
4Wsok125RjTKQDcrihRc1mQgC86vB6//mG1qgUzHkDcvJL7iC1EDUobQmTZwWGNFswz1n4RHlfKd
WuSMGTSs5fia9s6+KXliuDIryf1aKC+ia5PwKT8BRF4tRJTpllw7cwK3XBaHydBBg0UcKQtsssWC
FMkzM+p3TnSX626gkeyhF8NWmNyReey9E6SC9zuxbrSleEr64VXL9GPX1wTSz+d6UR/4h3kej/fl
wsBWTx9brz1TTMHDMdVVgdhqJU15f/mHVoCoG3PYCAnJgUI6QWz200p3kjVwzUNtQ9vWbTzmjy04
QDx9+ksbhfcD6vR50KqgAsG4bcwWYAio9MU1t60asT8MWJisGeIdPsK6xN7fWiwAY8vI2CRxCKXR
1pvDl97xPk0xnu2GTV2C+IV9qHyt4kT4RJ6VQaxVHzKND2YJBNUumQR6FT+sZw/u9CHqUJuHbJq8
OzGNe69z1qV812mHKo7+BRzhDMC0v3iklP7AdaatpqVOzuak+UgutobeNDcjx2hA1wzDxWWNy/pK
e5aKPd9AptduZPu5Id7obEf5/ABZZ1xZpCHaVRs9t9l1AqOUPxWnqs4R74/aQTrqDm4K8GXVPoee
yLYJM4CtcKtnUKwckMV7jG09p2J6nG0T6FDnriuBNyWLCCcIneUnN/m4NbPasN+WbXPnmvyp0+s3
mOFI/APHTnxvA1ZPMSuQAyLW2gR8naK2p9ztLJBlGfOLxPA6NntDihZAAmitCfNo4b8RHJ07x9Dy
HubFfkWdsksHddYGh5NLGy/pvsEc35uI4iv5Ek98EtU+dLphhaHyDUExpY6TDQzy4TdOq7hLjBWp
evGW5GvfREtfR8Vprhj8ofPFDpE2voxtcoH69i713HpbRd2TJTFmtpKNZC9aRoTwENmCw3cpUs2v
vWoAh3I7NWN5pwqQ/HVI9m196bq76h1RV3kaEXG1o4gO0/hQP4cx2GSFYAvdhRavWxYm/nxJAoqF
SneZfRk4t0ArDQepMHyXNmdSJvFcmV4dsIqeDmMUchpYHbdG4ddZX9w0zkrNCJSoxhXF3YT7JKFV
MWm1iqVbuci2OzyMSEyjFZPbk2OlHBeDCH0twgPDpp8rVts1hXaOc/0RJTX9lBN+T0l7DxTzzRby
Op+J9KOGyTrUPvQTp8HVXtuBqnkI26f68nWGPPn2qeDJH22VMYcrKyanwDBdZ6+VbBhIANpH7pNp
DOslNkL6Mp51urc3zPo2zKM7ptXtClOZSeak35ralwrrC4cKjp54iTQeaZdfQjdbbX2xgpuo0wyr
y1AszeSJxCIoZ+OSy+6VAbfUY6TlF4O5d0jxo/tj7R2nIXykURl4hFILJOMA5ZqccBf5RuaSfSpy
84U9PiZfYOx+qihmGx1CL5FcXMbIzWPG03HMx7/M/bh2R0KFdStMALq1hOd1qC7DYl0qJN+K2KMK
ZpdkyA+n6mzEzBYnTlB9OGV9brDedDDF8sjt3Whb2gtkHtwuW1x7sT9xMVnL+Ggqw9qP0fCVsufX
X4yxQ/citadKeKA/4p/Z03leROo4y+bWyUMeq3EN+RtSsbOkb4yum3VTTKxcFyD8kfzMkqS5tp3E
XFlheBM74GwThsYbdzAJzTK4ZrLwwl1jBwyJkabd+V/MncmS40ibXV9FprXwGyaHA4vuBQmS4MyY
hw0sRszzjGfTTi+mgyy1dXdJbW3SSpuoyrTMSAYJONzvd++5iEdWvmvm2AubUaXvw+CkSsF6SckC
MUy2hf3MSbKjLD2qeZBY6lcUW8kmG35zYti70OJ4zHiAHSDRLEVEP2TK96WFX7/Frw/cd9o4kr2h
GoMZGthHbLvGuBHHu4FcRXPI5EqK6la3tgE2PD30Rtmd8NINDPOMiBk3JB5bFhcfqnmi9uYFl96q
sYZb17ffTjWO6yaotuDk801IM+S7idUxLewRqdCA+6fYvxzKSTmWibmTo/KbZP13J97DZgkpGe2z
GY4/PIa2BXSCtil/ROU4m57pZzhOnqzsCPs4Fjy6a1tMGK2r5hrSVsmpoB7Nb7yHhLzJhVkW+8mZ
4YjeBFSjAXhykp1h0lLURFwZjf6gGkWwKsuJA43SaO64NFVbqXxUEiRUeNYcdTMEqEC/x1nySCxu
GTcGFFXkRz7WxJU+ONYoGaj4GXBPpsMSCwBfHzXKTtirsOpvWQ3ic7Spi04Zeqa+jjCWcF6gu6Ab
n03htbzMo8mePEu71u1a+GtRwssirHhVa870+fJpO225Lhz+VOQjhXMSKccpWQdIuidRPYFLeC0H
84p6k1TKR23SBBOM6PPFEUBjAzYyfDVIfYeSY7QGyFh/xzxOgrQwuXlHnV1EeU7M4ZWqBMhGCq0F
nYYDLM6pNUIxlG5gc36jBCBYBXpzm83sUhcoTT63tgvzzqhLCvzGxNzLkWm7OtXGikZFKkArC3bV
oLwiWp/CjBI4qxgJLGrZFuwy7xRTm9lKtRPmOt/qP4khvOt+eTMNNk9O/iB7O9ujPFjL5HiXAZUY
2l/I85sGzyqsKO4GXHurApD8qhp/ZmpHqURGVc2Lj7DieZiAQB4r3HMFnta1TENIUlntyi7Egqnf
GWNoeTocn0q0nlTFSrOCYhVUWrs1bixCjNcip8W6ItmBgHUA+AS1XIwvkO/vE4qA8D436w6DgyUG
LylzuetmHRPvCJWOo3wb4QkUtcHIotXgA4wJPNvonvKmlc0A7VHY9KdPWVPv7Ezetbaqv+hxv5Uh
ZeS9tYheDLhOMsZAn9TUlWIvZHuZVOMWBN2miBILopF1r5Gv78P5iyoJZvlDfwyV8mOsTM+xqERT
QuhjXa9eqeShT3CbKJP6wv7yjm04d4Wt3GHxRI2reXhFDWpslQuAqyK51CxlK6uqLgEEAbze/oFN
42M5EavXfY5f0FkJSEt2GgXpVmypWK1806hWyST3iV/KSwlqbdbvpuQJ0wSRJWejqT0+zZhl1Q+W
R8db5ezVTunWKdIJ4zFMOXUZnn2hfhNV4A2G/nXrTRtFYR6e/ig8RaRtUsEH1UHZ2DO398jlIovS
RMJSoLpcfr8zxlMMeUw/hJ/knsPSCJjEYZNQ08PWWlwbdtoWG7SgbLM4Cloo+mcjXFw/mbYNJKUE
o2VGmwqJasMhcFjVVRu5MrE/HRvhWHJCuPpqI6+UTPGaw2Q86KO2nVqGAISfBecLtWGjHJ20yoKW
ybaTqr9q59BI4yCTuXEN+8eiIMcPEI84BXb4gDUtiIjeENMOeibJppPcpE8okdK9uGaYZ0IL4L/G
B/wq8hxN6fYckldwOh8k3XRrlcwo5RUs7goZTIYnLG2EtPTw2WResELrnVZr5hHk0rkjVrmS9x66
Q7KC+H2q88HYosd/siczVj0ypg9CG9gG/jcyYFKXv4ojqFumcyEJS+Hq8p52pADQvUMamLNzwNRm
oypcqrZKcZu+FLFmwbnsmXfXOHfDlodLG4cbQzE/+oUoZWUax0a4DQHrT8FPaiA0F9UypI50pjKN
dchD+aipOBmSINnoiUYREO11FVVUCk9pSHpgXCk1icS9Yi2CG1R/zrGb2U/7nWmi9Dra3bg88Thz
Cjg3MEqsWn32kcnhmV/qnglg2YUqVdkWD/di6bkkrFqBFt5QLYTQhGMfSwjDGoQxbsIlmz0lr4WJ
5XFMaF9gb/UVzEG9a1vnJVXCd+iA8zYadS8xnHlnWeHH0tySJo0BwNJo12o+PGlq/sCDsFibox3w
gyrbWEvQXcLxyVr8uQBIYk8vtH2jtR3iR37rx8H0eFqa7OevM4AzKG3oqpqVtPtJQnXQ8RrM5vBc
mAneKQeQctvURNI3DcejfZ3Q9hUk13jKzV1omAeqHEF+EjXGrRze0na4C9q23tNhBHJ0gcsNDwuy
pgiUmR2xlW8sXSqXXIKOd6yfTBMKWdjKv0MHmM6xlR4ohpkVjLOzOgQ3R8gZW0WB+1Wvr4MsKlTn
iER4rr6PBpMEriSkwGuEMge34h2Sn8ctdptr48GJ2S/kO0MR7GcaT1eb9wc9FF6lN+9+Oj8Jc4Fn
dvdDHhzR0s+iozIkF9pja+e7KUt2Ix7hyNyY/B1MYDDs2FJ1UIUSZQ9IwnWmyatAnJgmQBMa6lZR
Vj19B2b1Uunpoufc21kDlC2+L8DjJPbMc9atptwTc/5MNoNhey5/Jr17olz5zhp7l9g7/TPKzO0a
boLK6Ndy8J8aks6F4MZIwx5lt8g/k4h/bcTKwRjUYmeUdANrOCWsSjx94XPBTRDeypladZB9qX3s
UvO5M+V9WozXMo7O4AN3qr8qeuoDKjgty4uHX/sO6d0NjHcqV3ZCix+1oPhlNHOCsfMCZ/a9b+L7
OhyutW4Bvq282BmOmT5ejUhW6ODd/WyFn07MZjFP3rS6vgCeDxTzMBTtc5Db5SpjuVxN3F66M734
zFHWZsBjCf0PCKtxN0C0dgOtL1xqnsJBMpi0sb3LGTwqfxvbcLJqkva56vrXygjvgDjt+rxjQiEH
D/fB3p7bC1N0b+4eyWvRt1EvRruniLeu7wEvyFMUx1u/Dw4JaYvgYrf+h1/TnBK+ObVzKUUKY4Wa
PqEBKzCe7cXggtY0ZE/sh1wlLk3kuvIc18ODtoxPn8yuu4X9/OD4z6rIjn5h3WV99zZO/kG91JRT
ptFTHqWHzIDWCe6YPLmXz4rX+sqDZQbPQ2HuKNy5VXRywJ1glHaoqvBe8yG0tA49u+14CZ2uc+1u
DNcRI5R50D59Mb+0sfna9oRCdDgJiiepDwXtUXEA0y+MrZeL9ToHztksgBBUqC9oTGPqsN93flmq
z3LYN0O3s0u4vxjPJgpMVnWHPorjY04ir9PaYxAzluviM4rL0S5JahWgFwccBjaOBU4ak/6c8hhe
cTi11qKhOjAVj1minTsVj3Q7XK2BqkzT3A/JtFYY3UUaPhxk+WbtYKwvS7jZpJn9+LFoUE5q5T7t
iheNjiozSR7mzEHlmz01ZmA1Tw/EFXbVYtdRpvvIt185WzzK2n7GFNkxdqG8F19RcjH567UxHwyI
FqYhTmVZP0yvNkX1GOQpp9GzXvemOd3IimRKl77rIn4vaZZebmc9kXccOk69Vmes9ARmdbaHQOs9
gzNkC84YwO5dOam31Czu5mTYRWrh0qZAUVB+UTNxzqTmQrjczKJ+EJbxQh3No2nwL2Spp3asoynt
OjwcSyY3fVS9Jjxp3L7QH+uRE2el3mrb/BnIntEAzSWgvyhK+VqKF1XLNMhYbO1R39maq+3BtNiE
+OK3KniUdsp4azHeUfNJMkCq4xeQ42+bfhYLKHb3qqvtZ82Jyc/VnxAJb0Xn4jKCX6wt02kp+9Kz
4UdZvLo1A/ssMCFR4LCjwHD5IHTU9alhr5qxxqlL3VAR1KfQ0YjThXtDT8/LW9j2lERY7YNBNLds
9MeWAjfxQJL9Q4QzsoqKlp54ZSbe7YIAhPHU5+adJrvXOdDuoSqg/yYuEbV7qTNjDLPmmbHE2VbK
ox2Ou3WgyfOAKQNV2PhVFnl4+SMW8qnDM5G+7Y2vJBfDll+5CN8GO/IWtBxTw02Eh7CunwRmX0UN
L2P53APhCkQH4V/eUYKBv9wXK6oxoG1MDL1Uu/oqqdittelRmsVngWvG9AVYyQRNNm7ER+L3TzGR
g7C9MdndL/7bEm8iZdrbNAhOQU09ntYfpXC8zuCuz7KzGXo1VZ1x5L+pPr1eLQBSEp/hqgzlB9rk
JkUwNRLlszWcm93YpzKfzw5z9tqyTja4rzUNeDcNYZDs1qHC+5Tk+EqdWzDEW+Q8NuJi/Aa1qqxD
ob1WlfGxsKlXCWWSdeoyM/EMjpwcvrdlaJz1sDsmKjx9dqimOeypAtq0YGycrGdPAZI8St+M1via
o3qdJdd54Uqh/6jxgBkCZJWD5YoWOeJ6ewcphQ9udIuZUyBqBOOru8jgRi4iz0jznWjlIQ8OmlT2
fWceG+6WksTBCoELQ2W+t4wTIgdafrdhDTiCUdmbPuS09CpiBqetc09N1XlujF2LrpelH7aqsezH
3rKA0Xjn0UzlFnF1lxT2BQudHZnIsRPN2iB2G21PVvNCnQukF+26XE+aQfl0uOcVJ7nyMHXjuQyn
+xxEj+p3Oxrn8RZvwwgOrwLJGu1qXSQ12lB94uniOJegIFxST+flhyFyuMs6kFjwWuKs33eDcmfX
zbUr1PsipAmKTpAHhkwuKN034qVsShwcGFlBzkwaRCrSXznr93xuR8oN3Zi9SpTFXv3UxNFdgC2w
oJeZc+qeGfIr+/w7rS6+bNacOHfN7D0GC7U877Vuuk51cE3plTMZSZZd/NyH7INVuecQhrjFgdfF
DlyveSD6TXYJw19/zt+JFT2FQ3OjnesuVg+yxeoMDrbGz0bKbzYOQEbbHQWFW0HAaxNJRq8d1vUm
7XASUAWQ12e1rd26F/Z9XWDnixp/HRfGQOpRDpuiREzjmfJMVsyPw9atRyFgGM7bSneCFVnaEsmb
xwM1kCmlcRSFRbkl7mb5yTuP0B5pr75GvWBJF+aaNuHyaiXOzky8Bh/2rirs3ms4sDrmZoKPc5tQ
d+nny1+yMtuXEfT8VraOS6dqtZrKCvnX1ud9Xo8HCXXnuFhGJjuovW6A8Rd1hzDuOGSgVdInXW3q
WH2fzbi4+TqA++ElZAjYTb56X8fNh0HEcU8K70CbC/YovBZ0TkhXY16JmzBOvW6MANH3JV1DzYAN
Ba8HsaDSTStSBe0gntuxKQ6cgtGW4jrPnpkGsJPNprcw9gVXdpRvLZX5wbSMNyIzJGTiWIPXm5S9
qvSf7SYSDKvCss2zQv07/WgbJ1zyBzV28QGad4E/QRtr21WjEXMtjmsXgeKN3uCUudE8P2EYvjPH
4ls6IV1lLTyL0ax1FAX8LrVWiDOa5cVqldm1/N7rLXU68glQ+tWVpbw2HBjB2oETpO+ak2jEw6dj
vE9VgbJVRyc/NXK80s/VHOMyeqmXktrQUgk/aYgwzXhV4njwpn6K1vhuuJKLAeyJYVyDPkteU46v
dmax9cmG+lQaKLCFZpkbajPoGiebb2TNdAopYt42vVag8DXrsNX0XeNz7uv8vH+oMn7iMtM4JzBx
JwwWKy+6weSHE1Q9j/VnaVjUqWe7TiJDDkH2mjaacsvYpcZ1khxw7WFPbpnrcvQ/tPOtKcN0qwQq
vDrtJa6wHcBLtfbYqvetAG8zD/HZLOd43VowrobKOHFt76ZasVaDwuAtFt0xLYwdbdUnqkx+WuVX
7eY3NsKgXqQRLO5bphPEAxuillMXHujh4BkhkRvCNrjHEovOnn4KzkeoF+lPbbO7wpHcWgoI1FQS
1na2YdUw8629PMUIo1UQiUysAvheWh45JdmdOD32fnpI7YQUCapNYLJ7hPPNkL1YVxH/TaXg/DZP
+wa94M8vij55k4qzjXLtw3QwVWgZdeDdhG2jEi9NweSH8IQbN+3jnCKUB7M8E8kz1qjZ9yM8U9Ty
9MPSokvUHjOItCveWHtFDpDSbUktsYhdPsZmo8lwCQPq76kRx7vCp/k2V+INVVHJOknskFxdJpiP
YlqOMgLcqbXJsai7NnaCxVuk4MQJNmUxHYCfXzh/bABamHA+GYJHlDsTpVzny7uKIY4e5CRP1/Rb
Zg1WFD5lujMA0OmQYvBm2h+EFuJVE76Bknwo2EGqDEjWIAK6DRdTdGnTYRt1Tb4zBQ8ArvZtbyrV
uiPvrXQ5J5CxegN6Hp9x491Xev3G8+KmdPFn2VYeyG2KQQ2G+vYcy7XvKxRKqjyHm+oHXN5b+Jzl
mr9t/P5ZT9KTrsb8JM5vvjBNg8Ly3cpXvgRsCqLa4X5elxoz0VDG+KCE/10wFAOhwCUnXqXYTr3/
HDbVu69aMO9D4urJ1ByGWTwMo7mfKt1fUz7xVRfBfhk4l9C2tazZlHaDiCQ6IuncmvQfP8xo5bmO
mD8QhnKLikENwLlum/bxg1I9dcym3LYttJUhFtMlVbsaHsaGSbKrxhRP4yMHka9VL4biSy/og5OV
C8MNBYHxriBWGG19e3gI+7w6wSWS7MI8hffUFJN+jhTooHWFTm6z6V/C5qX1PU7qbxf4t2SOUft0
PD9NyM2u4lNRuE2yEVG6c8iRRc2lNrT7IkjO9FF9Dykmiug2ZnQoFsWpVbHl+biNdn0aa9Di44ve
L5JeoqxV7G4ue5Zvm2FbYmLNN7lgkMWwXo4BpEGfy8TI5CPMu0eG9gKyHsm1mcluaZwoOOHsoRoE
JYbYCxYjEtzLws0EAGCTF8EuizrqhJktvprEYP6p6TwJu1zlCfVO7cW8DkL5XRrZPhv6LQ3U7FLN
7m5yTOwuv2OGxo/q+B6Yz9nENGpCHbL4x9Ge94XJrO8yZ+XFULPrEPnrVul/ZYx4JWioxDd4qkX3
2VnzQi34zkr7SjBGTPNjZY0vrL/wOKtbUFsvXHIEUozs3QAUapjWLqQrhLN/0yPWk0Dj/gEes0pr
lMVyjAlCzi1erXHna8n3nNDZNw8dYs6sv/tEm1qcuMnV6ouHunA+cjYQTPXVnICg/h46BdeOGVy4
1uu9pQ50+LAq2Gxh8bwxb5YOU3/0Hh80Kw31PLbUjTXDvuv6byWK90qRPDpxDrIC0BxMGXykE9YG
MrRhnruTUE/KMlzPQfRbxo3OvZ9kChEhGPTDnwprnCv5wBLoqJA//mhDvBG+mj7hsAgwvc8PQRhc
EcWesRzdm3G7nIF6wP54VIP8u9fDYxjGz4pWemrp301+yYPTpKZxlxuvVcCn029UmtA5D7ggv2B7
xMfl94IWsRqWLTN2Wt/UlaXaZxzurp3l93pbe3IG1yWvuZFtO5sHqUGWNNMuncgeqeC6suV6qEzk
Ir/Jr7ntuKbq7BgDPmYjNtLW0t6QVl8alU2ExYhKQ8Ir6g/qVLd2rLhK095Ta3ofkarncpxeMqc8
sufaKZH6Hgp9kzeFwW1AaEmPmm3yB0mdsZJOASsa/beAh18dZ4KPYlRUvfVoI6zXY9MWJF8MT0G0
LsL8IcfcwXAxp4114qIxrBtmoskKKLaub1XOGywSLpSx3wAZuzGkySr1yyeTw5G92k5NdBcGkvFJ
cG7pYdTK7WTZ7MblG6eOFyMbn0zuj2z294U64oWoL3q+B+p2kyoGt7oNPu1CACle0GPvVpa/pxOg
g9r/gSSr+tZ309OHENE2HU39ozGwPBsFY+/sfuaTHQ3O5mmLNOCExd2UWxua3Wo6ga1b2yS3SsUD
lfj0K2sKmEadoVqW0N0YK58DTUNdbD5PCUs2NLJ9my0iua+/xIp+GfyR4maTQQJD7Bm76x3P4Q9C
OD9xsK95uPqj+cb2kdWti39lmZz7kUZPhEax7L9MRk0aH8PaXsynqPFO/WXEFkpSzCr83+wRiwVJ
QPisjX6t8cvQp4hXqBXDcP7zxe4UCgUxUFCMTGJUWjEEhGhVKv4ycQGiYrV3EwwLl91mf2hUysqV
aUmcDdHRsbYc5Ll9zLxct8Rp2PwRhmMM/UzVzYrykL8C6/8LN3j7C1v0t/6Bv/3yn//fKYf/FnL4
z/+nOoL/9A8sL/T/M06ivoT6/2NS4uP/+O91kv3kUdP+e1bin7/3Fy3Rsv7Bh6eDc8Fu6lh/ygj+
oiUK/R8klfhNnB8AMYVDfv5faIn6P6QjhClNWxiYCi0AUP/CSxT/0EzQe6rhAE+zgO/93/AStf8N
YGVqtiUhsfOtsKT/nSRVDfYw0BDvbCYkEZcqrno16xFIoDhU0BGX5N541nP2ctNitUrHMjhpNTcd
TbmdSwyNTGkJB4Iwvgsyn0iQHgKS78LvSteVv65QPvd/7cv4L3mX3Yoob5t/+q9/AIf/DrfFa3R0
3k9LCooajIWL9W+IAqU9513CfnJD5ZqNrde0XafRd1atNQROdW1HHvatX5oLOx3LL8B8cDJqfrR8
KqXrJqu3NDWMazb6iVdP0VM1ASFVqoxmzy5ixRvyx5jR7VNMun9tMvVh51RNmdcXzi12EmCLlC//
1QLyH/5Qf4Bo/+6HAh/GSF5VYV/i99f+BvNKbBWKZAmdBrMNs+6hXRaGIX0PxgXoM1FvFk/ltA4N
AwliyY336kgQQQTRy6jp8TYyOHasUAeH/ch0ux785mj6yUdMlgQna6ZjZkLpKnPqJAYeAZ6tA+1Q
7cm5Yb16sQhHHmJdJ/k1jkcK4IiBtBBjl4hOUHB44CWZuqficp4WaALooGnd5VEGMWp0PDUjhBET
Row08VjPtEr0Pmo5ITU0xmatAWe4sKN7k+i7/wlTT0j97yA0YLLcIMIUCwoN8qfxtwsiUxGWHb1h
PorL3sC5ulIy9IlAwkTAoO71YRFQJ0MsxaAp8MGv4bRNMrNf9dx4S4di+okpxCXUSA4IM//Jto5N
LeRJw/nhphbvmFaUPIgg96i40AINaoDUlYeAZP/a32B5hLeP13E3d43HQ9XszOfGbFNX9pyzKjyh
pF/8Y6sn0VZMPJiTLjiomt0cjKF/SjoIdZkzsTNlo8aDlRFxX75FHNxonStshCgqo2yaa4eMY0op
99nye6Kj1b1tGT43B4vN4djlw02RmNJ72gfcjgzxwRGoHnaLWzuBht9Ww/NUzZtIIGdUpBW3hdEw
cElnKuv1CGscIkuHbKbgtgFmobtCjPrK6oPGUwAWr+a2ixnL/1gh6cK8CjgGhDhe1OksMH8FVXT0
q3sVL/iKjB5WA6P4QVyKGPaDcKMdi40kLRaErJv7DtxDZUBnnWzeQ3gS8hBnYJaUqNi2oBVwj1Qp
oBZ4oY045mH3a4bNnSBKQwyf0BsSvK5GVyfnHrZnespyeT+3TH9NluCNETI/KDR2SnqCVQPZtfIK
JG63o7Fpm5swkYU/nIYQhpVWdQe/bg5c62BZaBlVCh/tGVkq7+1mCVY5a6eQqkvkeef73YOYqmqv
BCkekmUnTJw5bcmTkFkOWrbDE3mDOgrWscbbU1fs2CB3b7CbvAUxw4mQ7adhwUEZVNjtKGD4QibI
/0lNgltGCu0UwjnYY8CgV0Z3egJ6nePn4NkcLrBwzyzSMzb6sSM8pai0z6riQdjYMYJUeZ7GyUDQ
D8o1E96XhtOKx6p8iyZIBeyDPM20qPmMegTF4MhWBzBIENUnJd83LRskGjtaCBT9gHWEzIZQhXJo
8AwbYke6i4pF+6+R+33TMGm2bTvf0sOwn0ctcgMAbpnR9mug6YR4HMU6pCEnC10SgA+zXjuUo2Jv
GLu94yDh2gwa9TDIMPZS8DNUpctzrgZv2VyOy6w5vswFFi/yP24v62BHXLrBvpRUFyhOJTyXKV5A
OXHCOHNeA+ljyMholysSlxY1WXo+G1scBjsZxXiwmZFuM77/rotCwtH4uGvh47J22MraAW4sPFKH
pKQxLDK7U1UOzOTV2qNHliBiTQg4yEvCgX86rYtRVqQx5KM0/JeyNuzLIFgfiKxmpDKQMkx8ousW
QNLGsbk8NKWK9npQfM3hPF6a0lrEbBvtGooJudEXZzDmo54/V5KTa9oSqkwry1oXOjtPfeDcioVG
c41eCbyJieO2KSPqLfBnFRk1pxY4pz4HN5CGwU7VrTOujVtdGGA5rCcYrummDikojipeIpYaIrd9
HK1Lw0YGVNsTQPCzkpyiJieG1KdUtk6JdBuNeZrvR64fGmLbKpOyzqhwVkoxkaToHNKrFJ61RGEi
LeXwXYISwuWPtapz6m1uOWRJ/BgQWEKHWaAcaajsXdoc3piyoVEwvigDzdyq5vhUjDicIODzMc9i
S2PDl+2oCHP0nvBvxmtTyulNyaMPOWHNhS4yebTwQK7i9agcD2+d5psHtUYKYXUfjswnTuy36q1W
YuwzlOYXW227C8vGo/ZD83J/cYtIvrtWWNHFzDE604McudDTVRwUbLQJPhFizTBqYZauQv4AhzLt
WenRSZ2OHRLKCWfH9jehLIdgQj7yqABYWyb066l44leLAe3Ah4GpmNzMbjKT5Tz6ZPX+sCdzgbDI
UU4Zg3qThfPs0pkHHRHQDNIlX5rQOKlRYnj4qobTqJrqwdLLxRz7ZWmafzYafD09NkF/HuqjP3ed
F0vFciOpPyVjPd+B8dNuRhp+SjqNgBMl0yGoQrmFxGps41yJXiNRbQzUbZV42G00jOJKhxbJUofp
kV3PBRa+QV0RT5+vI4v2JWjpDzBRtk4qBByX4JvvKDezYdAp9PHUTIF97hyG510wemLgWxb59V+/
TCCXKNSxtqHJJ405MV07nYlnVzEftVmIjUmkcBvWs/k4yzrZz3XPQpwM1r4duQZa6O+XIRZ3lqjL
x1RrCGjoYJirYFzBDMzXYii1HZyeaJGlIZNmG9oGfZyTNGAJhesSlwKVAwm3yZhW6cUmPcmkt94D
RmESz1AQ6ttXYIBCwM3/LPQ8P1ea6RUx2ZSeKCYh3g+us/wY71WFOylxcA4Ahf1q8Fu4Q9W8d3QR
NpZxtifxpaaKtU04UtPFp1eHP//350sf5eGWZfBJCLs8yKy2VLoyNRZxFb+7SSGNGUbeGNuOV7ZL
PNYOI/Z2VbIx4MS92EF7NwAnf8k0/Qle56GenfCQluUAMTMiMeS/wXXpPeKAa2G31uHPlwwjwQEM
qIBwNMlNV1VkW9SG/EAbFi+A8H5sTE3XPO6bJ805SEyp6zTsmAz1mXFE8R1LNkW9z5aUTehm7BDX
iiGnDSnEioezE8aSvp2xOqhUHJ5bkyht003mFsArgJWxDE99v4mLTjxVmXqW4wCNwTcwwGX4+hWl
pWmZTi04hnPPqHBcvmQOHLCyGoF0peQSmmbas4nwj/28EDCW+7Lht9s5b24GwQ92rRMJ9PlEhPdD
NWfKWIfS4Ta0jrPV6GQuUBLmQdDyF0RvYRQwbY7CiRwT8rC5tDW14zRv/cUPEtbx5C4267FNBlR+
+nYEiW+ld076IpkXhmF7ERUxK6WX7IwWugltRyWwDNfCjOA2ybyLIxYzzY7Ib6QWw7o405lv8+5J
KsfReHClD0yPilHTqNURK91QwUL35aOpdfsaxh/pVzs7ZhXmYJm+iaac2N0PnyQOyEkVfrexMXwy
cvTR/6ZfGiJjYg2kUpn5fI+RWm6MgpmTv/DToKkdOk6W57xGHfLZ1ax7xPZNJ4sj2k9zkZAWALMY
9WLXtY+S+inVpHg21yKSLA4Jq4FyFd0CwNBOSruTMtgCCiMm6isAMESfXfIRI8UQoPqNKfNBBVX6
wBKm7DTL2cEwVIlzxQHGB+RrfezwHzJyT0LEVpAXnLHUB046VHtq3dqwB7EXpUXPp49hI/6pgaYB
x2mG9cS5ZxT6OU7s6BzrXIEjTCFGXU+gaTjXMZFb2/aI7Z9+o96WH6MamHdowG9mA+9utJ/egzkN
6PsqnqUuzIsu8flPLWHHMQ++Miw4myyoKoY0VUVixwRqEhFHZCO1n6jPdG2bnGhpF813a98tfLJQ
i8W5JPm5jfznurNWZT03t7AKPE1NPrssSbaDFNyrENulXJbuyKLgXZwdqYYepKTumI8WC8A4MNgw
KOHRignOZACNsYnss022IAkG2nacDmZnhXVK8DTLI42UinWn2bitG/OSlXw2Yz8QWLKGJ1bGXprG
htOq4CZTVnLQOV701Ju0nqlt1UaM+8FA9FSDAnsPXkyZc8IPHbKndXuehk49ZA0pgZiIxhpv/NWy
63bJ5isrslHf6tzKDcsqW5OkH8l+zPYGOH26rkt2I36I3X4yp+zUJfMpLSfeVJJsA6UMq0TnQTbj
R5uDfs2rN1kfBlJYxb4iKbEOl8htw+yq3AyOyVud28NhIOnIaMp8RHpD5Q1ChEubAUVjEVzvwNn2
JtU87dBtNTI4qHy1cSVlsZtjpmcCENzkGzeImexKO25PK9oNqsKRQcKZZ4/FMpfTVBpzInNgVig1
/cpd9h5M5SuWjkFUn7Scn0WBX1wfYlal5hZoFMDovL0AQWhApe4ED3ILk2kgUXmeli8znhsOTQo/
MYj7sXSkO+pztJEQUI9qVrwEih94A45v7u+hIuDBFx/HYM2T6LpskrKRAnajPM6cxO8CRgXnZu6O
dCH4VvuYp2gQk5h+OKjeN/PYXkPcPk9FFT8NahZdU5vKmbBoBV4U89qaiPlj1v1Pos6rSW4bzKK/
iFUEmF875+7J0rywJFlmzgRA8tfvaW9t7UuXLcvSTE8T+MK95zafS4bMNQOf6obvykCejpC2rXy3
YSZpid8TzY476+Xn+IS3lK3NaoJHPAzRfzg0knhQ6ui769U2aEXwTz5W/z41wx/CmumLZxgoLM9p
YnUniMIQ3srHcvjHzbytBNKp2diO3BMMVTm8e3LBQS+gaRox/wH6ClhQLO4+T9DsjAnqK3Z89oUn
59wF1XzSof4VS395CaLW26YjPv+FuLKw09nRq3EWVK6O7xrAQLzpM1Ao8dirS64eXQWYgUoYJSNZ
gWe0Y3Jl+Uu40VAf9+MTiOvYg9rHNZsRqhm4ZjVpuRYylmFBUD860tkBs/Xfi8XLD3lS/h1D8QP8
S/5V2Tk8NsOJ781q2ElpkoNVA7bOvfALoB84IcM9M2fzPm3i8Q0nJfIcv9bbIZfTiZsbJxoEqPsU
QGpUQXdUo5wOgdPgH45oBUAZ5IgsMF06Jr7zU5mQfyBIK6eA98vzI0QazQ92n2nTjO/RlEW3zqGB
RDqzww7xETxTHCeJaKvVe38q0VJkbr2xjHkzepnOVarWXVog+NIHCEHsNMKi3DW1CQ7KnxsUd98+
ke9fpXZQjouF9rGemKI7JrpWcfTXHnp2BWJ5NW5gPVqhPuf8xs/G+mpCxh0uS7NDwI6XJz5EAZPQ
aOMceps7rFBxZlJQuMvFKjgjkQNNPPCBtXMjdGpz49pfqQ9WuACArvVgb/zg0jHO2MVLR45a4tns
XbzmmGj/lnWOfLgW4nnIf7+wNTqvs0HRopCo5WWhdk8HovVE+wFCToYh+wxccwotqgkf7My3R4Qp
nMj2T/Vkf0eE6DFbAPg1ejOC2aoddzljv3dXo8ktSvg8UQJUyzw355XzDPxDGQNjxzJQKHr5CQr7
YxnG4K5yzF0mKG7pYP/mQoFjAgptHaJ+/FiYf64HbvYj+ZHOdrY8QYUO868edXisCn/5sKfTPLFm
WBLf3ETMTqJK7KPK9/UQRh++G1pvFnd0pTT/RrLxq8ZlivZ9BQe2/hi7UV2DJ5dHLEv+pWKnOMQZ
CSqMpIqvrOQo7oK5O/73X4kH+CddQiCwz/84Bxc/tfLPmgdfYRO7uJZ3sSHUfmoMOVfAtDXt1mI+
ARoUpzYQC1M+/nXq/G5vl9grxi9aPPTIMYjpWcqQWlQvFK72oRNW+UZgPIpcYa7//S7y7LJTx+Wx
MSojEbEM580wmPL43/80OM17aQUeR0pl3sPK/t/fhcU9PBca+a72XUAGi/OJZ+53DSQg1W376Zrh
0/jiCXMElpZrtmzzcmhrlmz5OOL+B28gvRY5WyYhQZGYNQHTxAUCk2XWVLWt4mF2GZJk8k6VydAv
BapfYHhbKRs8t+3HchvUQq+cmFIhkMzNGJHFxzlMD2nDlDYP7ra3iadMPhYbb+84F1zccoxwneHV
w2dDyDgKVY89GEqRJ5vOe/R1jhmGrovlN9lnxLKweyriNSmuC6539wS2kSozwPSaPfXtym+ISYRA
ArsbDnyBp42qZW83ROUNWSDOLF7BDhTFrQ07pLT+Z+42aLx1XFB5Pw2k0JtIKVgPAQCM0WLF5tmZ
85h7KVbP6LoELeNmdOrg4HcUNLIvrkpSCtD/tI9yHr6XCMKUSRC81ZSHBT9SNAyR2FCzlUcyaZfr
ABZxDbkQ2fFPKKPdTg72twr4aIfIVDZjj5JgwuK6Gnny5hk0DpNYvXMYM+tesf8c1LHMF7EqTsKg
dA6AC5z99K81+v/gBtfrXi1QzF3cNz1ZeQpbT7g0xzwGtxshEJ7zxAbYWZCTmSL9035+aJeq2+S4
41Po0KsILsFLH6XzZheFfbZj6PMiJ9Tcotq3o4/GLbumIQqPRFnuKlFFcrZw/eUzMk57IehukD3F
g/hVtcGwdlV5HiloNhIN7dqDabQOUZyzkeW2jbEytS37RvaE77lKsaT2ySdzkBcv7ZvDXMZ/g2Fq
VxMTuZDngbvTspAIWyPqxsraKXRVq6wsboUrmEgAlNjMgnNpBjVWJN9jm/4ccHi3/NQJoZMMS/07
PHtyrCT4m7oOh8tSVDdEN3t4YkiEmQfVULYvqgNdOYN2es+k9QjHnyicnHMxzdsRLTWzy9w5Lws9
G5iEDVCLajfG/g85cY7Ucc4EyNfRvsAYvm29adzWYXdoLe8Xg06DtEtsmlZiI6/SBj0TVktS4ttt
4md/k7K18FyN15Txz3aGakDQ7JrchXrT1OLksNZdTw5zYk6cEdnIssvHuT+XA1jgdujRiM4VgAg5
jMeyoBBoekzj2Dv6Z2R27YuLFWJQaG26e7Zgp5JYg42scyKjLLlLRvmmYRFhRHCufTHy4/IKODuG
+IeGSRNL9mLTA0xhR4S0vaxw5hXIxsk6FO8wZfVzzn3HDci+HbnQOkdTwkjcgbg+/WVadbOgeOxE
FO5bRrKZ378iLGe5jn3qrNvwPFPVreyg/B0FwUciRLtPouV7pDBjouVVebwT4iOXIj1MNYrVIqqf
dLOZi8RkJcUg1A2LGwzH3yUJySy2R2a0TWxBmauDfkfnAY+GUI8YOyj31phLOCpZezFNG6I5oX0d
AGOUbrlJO77QLuuvZcafF8o0O0HdkblzxCt8yt1xE1pPDRij2HUbJz8iPZOmANtg5QYThYuYDs4S
7hY0ewd/GflUW+Uxdaxbi8iTdnc6hcTAAyfb9Jyq51XBLvsSlpTUXB8EkQt9GN2+OrSzzzaAfDlu
sgZU0RCMF9jmIMQM792ThBNoINs9eh1hiheDNeukgDp4ETbizEVbH+fLfGJCiX6lPgfWUh89Tsxy
qEmeUPrDQhS/93zrk0zw5bJImJDZnANqbDDkk6+2tef0YDl3j4nDsQHmxWE0Z+89o11viO9RrKpb
hDhlrEKkD6Touny131BJ/a3BZnvU/dsErPejTdTDqiAQNgIgZOXJnVSFvU2fv+TlqOzIgka4sI+S
IH79rwYSEMfHODZvijeKTwfS4QIBY8V2AZQKuQFZW75OI5ms9RCd7Sjyad1og7xW/BKBRoooRhBK
7ngSohlBVI27NGYfhgyRbZ/v/BaMatd9Kuw1ZrAYim629vvl6ZMHIFMXoTw6Rf9AHHHxNUubqVXt
0e+gXMWO6VfZOOh1SXmM1Tz8W1G5GF2YLWCBZWU+4Mk26ylf5FXNdIA+AQWrDszHtnWDb4tYmZul
+c5tuNeomD4pnvo79kQb/BbVhCk862qZ9Avx98U1kd44ooThmxMBmiQIVHCbHnq3+jtZ4pY4zc+x
yGw0k8yVm8Aj+bekd+qdX2G9iQPT3WMnXs8TdBXHdH/SvtsbF61i1z79tBzD685k0ChQ3UQIrZFN
P6DOgx8aq2gLLxIaV41WRUVbaHN/vKelNQjAr9kDawg1gggAAnL1bNB6Q232NYEzhK6X8dP/skOp
8pp5Llq6kTCxYnljh8Rl2LT+ea64UyffvBGgHZ4ZU5utbpeDp9xj9mRmEXrMyeFqioDQXEOPTQ69
2oKTgDUQOymRdsFFRvh6s7J6I8cm2Orqh5bCvhMHei5romgmqBuVQpHC8mE/tDWaNzGINYhhoFmi
Dfd5VXbAFokEFQ6XfVI387ZTpOlZhdZvuBSfmmhQWul4aQOi4U3ODHYJb9AsEGtLTzC55CZZBta/
uelolydmZ41N9KB/go+XH1TirpNYBZtgWu5DpSnT7II6ZELU07O5amAeMYNiQAebmZW7bW0qWYfH
AbbOBNztUEDdxluPxEkoaA0xECTb4A+qEEG3o+SYpUn0IJqu4RlbbM+eII7F/Vt1SMSgDluaoa8U
zZ9R40CThgqCGMGIWOtNZICgabyPhTPO+8q13nsn/UwSAxp7Ys5luU9hNNiKvPSdjYc3aHbJ5CVv
yex9F8ISeuDQRwcQeUyK/HfSGsoLFZDYQSVrGfh3wL0Yw51lSDCAk5LYg/A86oadyeCozY56S2R/
i5uhW5ug/kusa35CtvlUFPmCmf9wtCyGtTzBPTS08N0zTy7EiYAJ/63DrDf7RJkHnoUKcGrWQTF8
Z2Pk84Xp/cSubG1LcOua+BO+/k87zD6tIv+ZMi6CSKFfaAjxIeIrPFUx48iSdWXkFQes6K/aR2rf
TQE4Nmx1J3/yUFV01sE4f5TbYvhe5oOhgl/P0F5G+E3Hfh4PM+r/A4ul+lz7zSPv0MhZc4tlPtmT
AL8O2qjajiErFTfCuEZw16+iwfQC1wPERibBP9LPH9wZE262gEEzZt0BFt4nTQ1qOPe2VVPscALD
gQkVhUpptlz8mJq9IUO/mr+hjSQksiT9SoUojDuVf8x6it67IGId3LT73sA1MoFw1ord4B56XQL6
hiMgp5TrRw9DofMhGnBSSje/0IokL9SwP8wSJa+pk/irnkclNHV0tSaGWV64E94VlRcGn2CItrIS
J3S0SA88zAJePlw9ADO07zPZ22H4GMkk4oyrO5BQ9s6TxbhWCVgp7GEzUoAX2GcgzaWvtrYC9zew
GUFUiRo6XZgrk9FQnolB+BgsHxUkb4EsVcD4l0jywYlzRAfMTVO4R8SwYQxdvhsmL59Q3rjm7WOj
Wn9LsVgf+gkwiTU1VNS4zLcFiTDMl1227AHdt2em78mdpqtK8So2f7usQhhO7+O3YXFjFg3SzQJ7
ZCPjBzcO2WhZ0vmYN0H7EC7lP4TSYRvQRR4JJL1nBLb8G3TjekGEc6DMbM58TruOmhHKDyHVJnbJ
3whWYSPeB5aTe5XU72GQvSK0eqEUQ0POrE4NatjESjHb/+MTZEgZSARUEVW/LWQ//RSQE+4+nRrS
/cTGx0WHmWMzsVFp0KPnKTrWusTINoHNnRoGi1QqvzqWveS8hj+aQqTbMMdV4vQjHmV1T6e2PVZJ
8+i5sQ8aD1hSThejR8yNnGSuy5rGc8BAGaIksNUVu9FxrhFRS0fGy3DsGDgcPGneEsI94G5C3zF+
bF/L+qCLIL8yove2JCRJtLzJfCyi4OjpEX6v60FljXz1iBDwonVZ7nnCDcjUuFKZwUuHUsPRLLfm
Ov43EwzgUfkyy7Q/qdooCJ8uKatX/2TKQOLwc1jKscQhCnuJ6eayTdDyB42l95km+GpGo0XNUr8G
RzYe3dUdlvNAvuHJ8DGp3LMC23j23AeHxjUkcGwfFVazHUSB2Zha/ZykEZiLheKtsk+WGzN+tzDf
JOmJuj6CwPqEZz6d06zd+QGYGTvoPhwneW6WMmAwS4wavKdublIsoO0DFum4zasAN3yPQKkiOgEa
ucsza5ld5cNAyBq/waiGQAqGLog8jvCwnahDSE67qoFLvSompk1cCJMo24MmAcoHwGp+O4nj8WvP
T5SkhEwhB+YZ97+j7Ir3b5eg1L90wbMkr/yMsiBHPiSm7dJKdBw1Iuc0eG2yKAUOSK5UPGRvJvQ/
lQ+LW6FQY9Tiql3f9oeQNOA9ZkOPJK/uRyRifobG38os91gNU+0XuY/lj721IjPBFqS7Fc+p9FC3
lIjBUOzHbOlh9jT9rfKbf+WUajz2vFmdA2NnpLDKmqUj9QCflC/kwS3MHy5DPlt5/CuMBb4Wm0lJ
ilSaR/fCpmEQHdv559/k6+Iaod1eTcjGh9KyjqqGnzIP4W/jPeeMg1S7AcG5ZaLHYLFUiNR+soZL
XVdMwPo8XKuZLm756oPkOzHTX1eXalWB5xVTxzpNNtEGl+V8zq35fVkwbo2mvOLm0xBWnn8Tp9ka
HBLRDI7CNWTjy1jcjynXZBvESMFVdh+74bgkHn6ogKY2AGFWuSR7+Xk8HpWSLx6QqrmQe3dUeuXD
+TM+qWOGTXjkFyCcwmGfCvm6eFm6b8PxSZPz/6n61l7rOP1hLaV1jquKCDyAfjXi243M4fNbpI11
+JQ2yHfeiijJkFTxbnUWIvLCuQxZep6Zq27KFpau5K7dlQCOwIxkf+OZ3CoG1vm2r6MDVkBsFUFK
kYQQyc1cwHs0/TOkpmqwbNo80mWPLYDhDocTVEcSZoG1BTu9ZAi/W4i+kWzfs7iT7D7pJRMCLo5a
EBsUS3ePfORQDDZLFx6GvR5r9Q6TDxbYGuPWhOOEOoJ2Y9c94ReBj/YutxOKEsFDDTl3i/0XrTku
xSL1Xv2B+ZNb5rcgyPy9tmMDuyB7UMnd694f9zGhOUuVJA+v0+cmKGHSekl/H4Z0i/TG3xvgXIys
Sv0JYY4zV8XdzU2bnYuuGWxG91OyeVkp5ifn+b9fyi9FZJKPps54dKX/JmrH2jesPxJQR2HTOo+A
EzGhwVn54zxsjfgnrEdSKgZlrQaKV273fjvN+dGM8hgY5iqxI4JNv7CwKbT4Sry2eKMgfvFBmupJ
EPEosYtY6ZA+9sFscS2XePly7dCQhvtB1/GJ2LEPkFJm53V/9IxtshjC68Tce+1WWUFNO7zPpBrx
50MypoVpsOwBvw4QlyLimrYgue+FYTMJSA0sbUaikxPm/yQgT1dBniOnGwjD6fSlQ6KFHhWA+9Ut
lxDcBolSuGvzDb040w3YgVsm3EJF//gp9qFR+p8tCNqLwSQQMcmGnYbqgKMqZwoL8JxELW1FmHcs
PitVXe3RoX84QVjDN7Nfraiy9xWrq4SLsQAywDCGDJwwQxmBSs27jrRch7zHyRMsGVKQJfzD+JVR
H1mxaV1+upSiq1pC06qK93zs3mScbRPTOId5udpZIo7Zon9Yce+ePXYzJGmJdY87ZHTG95llIqb6
JzccPGQISX12QZk5jj4knmvfiQoLTizrfwd4sMo2RBIzjBwvBqhY3Z6jJl7Rakt4vwVdxJLhyyAT
KquanAMq2zsYW+dlLrdVXMG11c7M3q/8KLIouJbTADeZkjeomRmJGvlqUBXudkmGclNAeMYzN0/n
bupK9vhxR1iQQHnwfGkjZPqjLfKtFeX9Jm75sdhECZ6jMkjO9jOFg7zcfVPPydmYdjxM5JeO0HDo
jOJonXWS4BKSLk3MtstV7Tdfavh89KVW4QFqC3B0456tgPs1aeTXyM21y33HPpvSwnbg6J0vGGmg
M/u3RTlzNkvSntXzJWzg1j8VIm2G90y3gPH+7wlfJCobxiUWo4s6zuJd3nZkyrbcKkIVR+Oi642X
6p+5s9lC9tl1Fv/kdsN2fIoeGgHI+f9f5il/CUOV7HmX/WM0VquOEpWfYvNZFONC/edlZ5YM2Vn7
AAZn/5lC+4yNqbIcqvJsb3VMsuLsOMG2dIetZYIFkdjz4nTxfySoOnVeBpsmcKf1IibI0hpKX170
mOg5VwKWj7AZvK2KYg3tBwE34qKjGJJTx2drqzucW30dmAuH2ANCSXeQwCDXXT+5m1BQQSVOzbxy
jn+OXvOPEQw+UsILd7Ftw97HdmIVCabC8c3OMcEYl5FzlY80zGEJOoxBtzMgIm6D4gwiCf0nRWPj
D/8OOvnTKcfaLoF8FTQ5m9puT106e2sb4MRGdd98/XieupTZTw4CZ8aQOrK2J+xevPau3x1bWSGh
y4BCWXOaXYMR1JVhKcg8AnZHA9dtyOvmPmG0y3HG6/Z319ibXFi/girw/uYYV1CukFgylMGxQdBM
8gCxXrn23vpeTa8F0MfBeROCqmwepL2uU5w6futXfxSLqtoCATZNf2XZ3HT2k2iMO7NWxsuOYw4u
u4xdH8X5zqmqL9YC/bXrxatlAV+qga98uVl67coZUbC2LaAm4vnGKb1VLMs3IhgIlijrdleV+Wnp
llfLTvqb40BKYSX9+I/R3J7smSE9NvEnj6sisIM4MTRNIxBUG1QH4/9llSUEQkezyK6GZojvB/xl
hqW3r2khSjYkMk43gyf8qxifm7OapJIZwdQ5i6hylIEiNaAvB7z5yxv9RzSkACSi/iLDIj2wwn7m
uhf4vcCN2g796CIQAvtiMLs6BVyXTB3j6CQpNnnYV1esrS+9casdtN7mZA3sBFTcTKDKeryFjYk2
Nqkjh3IALoQ1NWOpQEPFYPjXJI08W1n3aCMnfnOJW2Kn+Mlo27l1o5UeQ5Ejntdb4TLoWxi3H6pF
EU8xZ7cQks6rN0fza+qhaUBKf++K6AcJYugaJNHRZYsr1DYTrHWWhluR3XPohjfbK77DtPEhDljp
Tdf2HwewuTNVzmdcNnLDG0+A11jsi1pFl9h3kE8IeO8kM5DRriOksp4zbhlRQgBI3WBjXP4rjhWb
i4OlZZvDJlGSNYTy+S194lkbPT8hiVHCpkW4zRqMkY0MO0wvvWtyRptltZ+XnHgE8hWjBqFJUPwI
fSgm1kRv/9Hb832ASnvQDHN7M2TnMAisk7thjpFsnLZPgd8klw5TIxsPBu8C4DgUpnztJJj+gbxJ
Tm9Mj6aKT64pBUuymVBezs4TU/xlTa3FA2gxHKaPZ9HVOdeWTBTykzpr443FlwP+YM8j4l9AxAUX
V8NUYSgPOjNHkD1oRQOW9CEijKGDOxBOwMkLQMwTdTWBuKcyEO0lf77Mc7BPe3An/eKIVQAizuIT
ciEW7WPh4Tk2jik2U9jMRJGUREKnnb8PIVieKsu9DEUDHYF35arEJ7mo9bFyQRDLXO4wLxCCVQGh
6XqOY4VmHPJUGyO2MVzHjHbpsNx1rYJ6Z+VU4c3cw5MYuxlfDBZoVPmZ1OktHcNN0ZbZ69La5kae
7j6TcDpDqqjtUsJaFql1iyJrOaWFfC2mbh1pZ7r/9xI8/8kEx8mP6u3A+cwzSaGKPjDa4U1HyjMF
eh+MARi5zNy92e2vsx6fSuy17Pr0u4Xpsk51V7HQoi6eOCtX0lLJ9yKiIyrTGIlfGO8yDa0EI/dW
h+BzsPo7vyMVb4BnV1t0Did2+88jBvDSBB1pZ8fJPRhN/znlR+Bwq5IVz08HxTrSPANsSdC1qN4B
mBzJB56Q7FC7hso0C5sTzG3CeaOPMrTT96INr01D/GLb+j8DA1UFfTUzdJMmGyBZ5uymMYglhPmi
ZIIkJR3YYLU+U0GAo88QTaXmr/oJ+dayJEaq6udHW0bPLf559hjo0xRlcPRF8aDMwdaM8xf9ZLRs
MYp9xHWf3gzjX0QW+o15TraRfeMjRQQyVI79h52iCAAkAkgbrfYNKw90rqq9IiTZjWz91PJV9rm6
ZSSifDAj7dkvDtklh8L+kbiqoYUCcN+73lGWw8R4Nv6Q1sBoACcRy38O27SvdiDum03S+kBkZlIU
ODr11nMgFrsdQIJ4lMs7kF8v96PTxKp4E9BsYYFFaBkTG/iU736K0Hwq4dpvfVD9IfSALEdVl/dU
RD+IsdoHLINfB+KIV8y5vRvz8sT3x58crN3GWcYRFU3e7l2VfuL3YRTbRvaq6JXzKqwnbmj2rG1k
wpeiTsg1jOW8G7SV35L+hOU+3HcJW7RlYq0UchXtuYrIRZxic4UEzA6FbVgquFv7Asxywzh2TNBJ
qPms2JJvHBt/BDw4rFVeYmAxkBO8BPUZxrC8lCOUyRiB0VYMnd4YRJ8XF4j5JssSeYCbMLivjZV7
rwl6x109O1Qh0lql1WJfCXDu12IB5cPZhhiGpK0jzg10CkkCahN6hqcJVm964MiMKRYaS9YlboNE
0EZW3Geet9NDWF0z76JYfudFkv1iQ7HwZBlxt1OdnSqnWnb1svXaBs2JLNg6LepPnSCWKpfp3Wuy
YN+iFyWOywEk5Lfv3KfEZMXhoU1F2JI/AkGTBnDTZnynNCfj478XgXv6gLkbhTvhQCvyqEAw9p1z
TpyWH80EeSMEzIODn2CARhWCjIjPGK/PMWzNB5iW4Trk3V6LWJ0SQSU+iAgJxdzCFYyH7yobrdOC
FAIWkzxRvZevUNTKVxRYG1vK4rulCF24K3na9G9GY/HJkJIsaFVQc8/+rR7FZ6Mw8hsxHzPNMn9O
CrGFvMr3KYEdjFMr701L9o02h4EEzFvDgHndRK17JL0MCwg2276c0g/jIhPQ2fRZEsBzHKawgiFk
py9WAapU9lhLgDlCwkkkJJl7Qu4RsTLoXkQW3xbflPcY296LqWZDB0M4YDqhGAQ7RrRinGO+8qcv
zwAtHNZIpbI3yCpf2UyWVoiS7mFhzFw1icfxVddHwWCANg34OJFxL0ot+qVtfjQ0JgffwVuGIgIQ
oZ/8Sx0KBMeyxb6E30lVFcwbXHD5OoPvd6lKYlpyNm2wfbNrHc90vhapC1pMCekfTxDsMpq7iUih
EUuI8KZbAn0dnRevgYmboF62OeYRW6TQPvJw2BZW8N6S1sZTQVSG75yUoyCSS3AekgXc47+XwqWN
UfSrMGvMaS695r0mhfLFahQUoZENcteBqO66ZjubJIR0ziMVkwjgesy0IhtqF5HWzc3WNmzF2Gzz
1uSnICC0Tox2hXxWk5FRzA8EZswZMUGe62ccQ9rbWza4/sF3JbSQ5y4wiOuXVpLpwx+DE8ux5bkL
TbgRHt9MjxxwNyYT90bcNueWMRkbVUHUhBvIa93sij68+c/Ku+A0GekifnlZeW7Jr6K+FEw+FlaM
SDvJC866z2pAItSEH/6zLqJKhbdRywkUciWPZRLAdayin3aRuHftjETceWxjrcLSEHrAIeAWc/a2
n0znoFs+nVKRSDrDnQ3VMUPocFuMM99mGf4aZuGcJIPyYzEjIgNZi/SrwaKaWZW5s43W93qBx7ss
ltjb0NmucBa/HdyLeP8Kn9PFAfdALnHXemcoBOEDV8C+WeCwZk3PpwlpBsp/Wx4LOtmzhoqPgCgj
BXTIFCQfQfpoUX8TZXYlMETdB9MFxxxT5krNnbfrfLfaVGES3RMft2A6tue+pZXWPiAwaK1E6I7x
dpKAS+wObyojwK+M0A/GLgkS0U1Yz9YZ0+xuWmJ6XKemtWowsy6qSfdumXxhXuU7tMTVIep4Y1fL
8hjSgpgd17G/szkm7NLXv6rS81BgddsWjSEPOskzVazaNREWjcUycMbQ4CD0JgqWX1Tel9/kh2gG
jzmYd62j+SaJrH/MKvxQUAhOpqumbd3W3smHxI18OOqOLly5VdxP/hXVHX+TbxAUkGqxYzWbHrLS
tjF00Rh4sz2A6OGLZRT8BxHCm0MZSOwX7N4kaZ4JEv6b6ygqNzMOF1n0JLFnHKXxrOCRS/ZedfVo
21uuin9NYgUnyNBXV5JjTQjwhyl1tu3VryFhvCzr7obHNbxpwtRxrsXD3n1qewVuq4D7h4WiBlvt
+smWSZ5Y2ZI6Ccq1uyppL77DOmXyTs98dyxl3yHTk/sbmq+IOfHvBEPtqvOt9s0Jh+KYKvPUcdSf
DuvhFajn6R5Ke+tNHoJRshsRPY/+/Sk9qU1YvI2m+FcB7riQs0rsyn//OIYWUewZTDFJXfIM8tjV
wTieMows1+T5MjjqxfOQfSi3H+Cc62sTLvYtnZ35uMxPuYJe0zwurxLc5RVBNO5Ky0VY04cvvcOE
11WFXk8ev9Ov5+iSNONHxIR6MxusS0V06RpGE2nzM7dH/xaAPOYxLQkTaAElO539VvVCrgegaC//
vSQax1wPUDlrfnhaNjtTufGRU8N6ESm0M9JiYQyWMMb9mYabZbRp5ZF2JHypImL2cLRf/dqXP0Wl
YW01CmBwGr/rOm0v5Ci8duHyXkg3fpN2U60na4LWjztrGwxqfNETquqQe9aLwZjgYU9wIRxx2qDF
QNAzsKcDSHJJDGQJP86LD+bYYuuTNA0vh7evXWz3OtJQrsYRng/ZSUdGZWpTRN5E0HWyK/x+AGvf
uy/u+DGlOfkFlRV/+2nEU5xk+YfKuNhkTvRzEILZ6R27uCBEFJvckz/KSD1m18pfS90Xr4RNfNeF
5+4Zyd2dCpS3/8VOcsBRQ35CiIz1nWfT3vAuil0nE6JsXC0/FIfjgYPEe/dpR57H6C55kuqqTtYf
zfCiM5AxcRpfG4/kUN9hCDkLO/1BQXdESqzeUqTzO3Idh5ujvF89BNdrVevp7k9sikSk4VWPzxFY
0HCygPD/tqI75o83v24Pno0715ODvi15Z32iKEXxxyyacVBLJVm3G5JtOZK5LbIY+qSdLtlnTg9U
phajyLLqjnJoq1s2Mf0jXnNl2aTKxsy2m1pWZ3toLgvO+YcbkQip8tcw3A2YYH5GSLE6R/yNliC8
8E1cmHqA/RQWu1xeVo6M7ZsdBd7N7+DAhG6HAp0mjEiU5q1lQjN2xj7IfklOmCLai7Z854gcYtyh
EIge/73YT154Xh6xLLt4Ei+DzUxC2WS/cHkynWXKdkUaumzgnKBjXKpbO0QHPTvQm/H37kxf+Ac7
mz9ntDn7wSuJaaQrpVDlPG8zyXKm6x54zA+qDdxr+hwwLy7Lsv9h7jyWI2fWJPsq1+4e16DFoheT
WpFMJpMiuYFRQosAAkAATz8H9bd1/9ZtM2a96w2ryBIkkwAiwj/344nJecwo7GBrtGg7GT+pdd/J
5DB604m9R7B1uBcPoKyY3Fb+Jg2N544z1V7rzeJa+97Wq/sR4ZZBcT1U3qGxLayg1ixslu19kE0L
qG79NiAbsG3McVqKsPVAEfxOveHsLQMHylDrpCpc0zRWlMX5C8roBA3FHBt14TF3Yre8DSNatgFM
EUdXrvoUM+iNaZXVTubB9yx3V9gD7pXIpWqS6T0YWwJQFdNEx3+ImuHBzGLaXIq0uthetuUZSnFp
YtUPI/UjixLxZeZsAzKKzPjaR8Wxw6+5ZHQUb0jZmycrp+u64triJEug0bHl01hRKhgArpw7Q/37
JjPEpXLdJ6fs4nOqjy9S6e5DKXr+gs8gpZyly1BnQt44VXFp0+JrxAnMGmLDvOx6VGg8J3hFmntN
iDdyb9autursHtUA3KRDuRVq3EZ3B3mV0o7XcaLHqxha27GgNOnYpCgADHK2Grzog5902sGd34ig
Zic3R8SxhJ+muTAiRJyUielC/MHn03sWbN1Mu3dkH97zZwV8raWfqGmbh751TyWd2AV4TVtTyeOf
NwbnwuOU4VDRa27urEo25JToxLawGdVMJu4UM6O7oXcSkikon8KXLtvtqdo5FQ6MvOzkRUKTZVEt
qm07QZdieAmuxM2me4eBJBFTeTXbhCtes+o5MyWvBZ5o/EcjQ3wjWEc9VTZLyxnzFaNBsanoyEIc
d6y9MmklVggnKmbFMCpvPDYurnZHeE9TpeWn1BheotBotnnMpUX53LPOWBZ8Z/Pvb8z53UbrdpPo
tF1VeCwef0KPWoy+6JflQ8v4H1zCEgyj/x743baqz71vEWXge1lUdf2qOwYFzXhyG4Z+qD7BkmAe
k02tqxZBFH3nc5FFx1zVK6iJBEtJa0cYISIHZK29a4ncntkJ3+tILWA74iIxILskwEZ5RNQR4kXy
Kk1zx7lmqbLwd+J/Xsq2pFqFbOGfv4JKhTlTFD/Zi5jCt9KKwfMNdccCcsksv7vTBBNAgjaUTcVO
vbDmQKuqr+lQvIwMNzlN+UsSETTidrgzSJov/BKb7Gi6uzDyN0ILv2Y/mp1lp7IIb34VPbhzTEdT
xTqBqYg4H7wm1LcRniS/NI6gqdR06zpxGrGE7xMUI+TanJYEbjfF0H/Rc9HcJ0gF1OFiaUN1l/Eb
IcAHyxQ3dtJsdCJ2kmItpUNHg/vei+C5a9w7hL1DO9SrFP2WvSDgSVQs3TN+Y18+Eay6lUxZUDRm
3IN2Db36onRzR4+BxokV9m1uYMoeDGfdM03CTgoGiw1yMbMxrBc7NO7icbii1yIhet++CNU+coDF
1cXAWb9OyEliP1zb5QxR7kuc+vZ7h5drcD+sHi2kEVFP12gMfJQmjX0yuitln4ysQ85xLoWR72U2
D95QQAJ10qL4s5+4o6aShGFTVrsBEWDhCBOXylvbtJ95lvfrwSF+bYR77tCIAr3kywQRZKv6dawD
tQWKxsYq9p6NmJ0XPQkPVqQ9DMNErU9I82JhfqTecIvRrjkS8RRgFTmAgn5NegbveDH4BLPa1qAZ
bapw/CqVb+09Rjgr1y4zxk4te33VnwdE6g2P7gcX9uuqzGr90GejDU4gfZMpKXUd/OCKx3C16lJG
SA4zV9J+xiXL6p8AXmbWlsHZgIDLQJtdTcZRJdWT6mnSYwAx65GM7SMHRgZUzF1vBlCClaW6kPZR
/YWZaLRjgputM/ogk7zLZ2WOSyopOEILp4OJ4J9yRVy9/1MDA2wFjud7LQ+ezQ6aOnReHNRv5j4G
MnzpL5w+ZgKedK9aBLiR1WFRcxw0JpAlnWefizLaBEb+jdZDqNgdf624/SA0yHLARzlfM8aCWToF
PV0mbP7mD+g27VyRjTUq5MbK/xyje9wu8Ah+iqR4c2AikDo5chXSjRhglDXZqjU4oKrxWWX5E6Te
R8EwphM0o3GsMpPo1RwRh5qcyLBFGYncZ6J6AqjxBFxhGWFOHXQMT7giX1nUmV8gSIwgV60T/Ihn
G2wrVq0t9Z1//RdxzVk7KfNLin1+5FdBK/gcuv6NneYwgp3ywcDj9L6OVv+bm96WaSkncDqJ3I54
ZpHRHjJCu6tj4v6t7q2zJORcV9kL02ERnL4pibkwY8mXjkutSvlmiPGdvs2IV8i7mQZsfdC9lB3t
lQhvtaCAS6eWnBLjs0m2eAHd4wcYwqsp023hGwT3x0+XfSZbU3Nv98U2cxkwFYYyl5OcodPWZ5qb
H1o3fNeJfWE3zIlVXH0O84hpPU9Qzd9ZTvee++poNdl964TtMncox2i9fWBF/tJ0HPI1UXIlkcQx
C9a3XkLcjaDAXqwu+OG8B4V2uljI7ej160DMj+g0AjcYB8+QAc6symt/0O9F5PHY9Dd0nPH9qhPC
/RP0J8gfNlVY2THXnGfX0L7DunzvzOoeZBSynwHtKDsorFlu7XyWVXm14ncCBUcMpM9hbX+Hcf9q
x9omLySZz/Y+QmJHBKUAgIy6RbGTMnVYIZ66ZaH7GwMr4MDb7ED17pC3dQrYRiq5qTxwVPBiyznh
zEGzaoBh5Jzrps4vlzFbsiQPHritv5OIkexIDWo/+A/+/WQRcChJ9i1i7uClT8MyExtSiIp6nPl4
anv52VEgpqf65LNjBJfKfxun5l63BF5tV2J5KKvvqX7si4oC4Uz80i35VSX7IDcoCgkIPIdee9cB
eIEpRtVL5HF8Lg+2/yQbh04eCb03GH6JGj+w1bmE6Qjo2tRvgLnTrNqoorwHJfQGdQNPQkdP5Ijg
EzPXb7ad4VGI7HHc1HHOsv8u92kNoLfSyNrTQd/SAQAtUzjWmQrgUtBmrYVwOhDE4remuWnhtMLJ
u4Y5/Zi67kNDeC30c7pi/JOdU1LE3LA2mfWPz6bkCRJY1Vv7QlvfvaszZ0ldsjxefmTAFS/9pkem
Y0xSV+a+8lmVKqelRM3PbzJMHqeC6YCYvknUIRg4lABB/fnyJ/MZlfKzqcJmqeazdS6N2dSITtCS
BgAkgrkpOMd41RdZESv8xfG1NGiyq0FIpHKrMZv1RxiiiLfCg71SE9D0W3Lzbs2C0BUHwy4+0oLH
uszXk6lfnWYmbp8qg0KzQICUwId/SbAx8SqVurYDQPRC3ggCKgjhqd8ZTSqXlg0ps2EoTqvX9JGu
WbyyRTxYT9+ZPhw8BeYkHW+Rbt3DmpFwWcFADEwJbZ3slyIxR/WxxKRYGzzK/0AclpVDyD7Xd7kj
362yeU6a9NMdsSxYOLVaM3nSUi7/oP0NveBDn3DeN95Kz+Uzc4NzUNQPTVq9esk95LZVWmX8mr9Z
eJJfMH49NB7x34piB10+1SRHZBPyGKSjsKZvx4uPeQLKzcguGZdM13F6sWX75JOZWTn1sxMPZxc3
J5nCq7I8suT9g2kTbI2kdWHb82kCVymk4MYen+p01Vgxpjf1ToASJq/Yirx8nwo6tygUozWzbPYp
yACR9z53WPDEnukZnYz1xQpYfugJ8kP9SdojeTLj2mK0CbXpy4mzc1ZMW9g070FqPJsGRDAUILfl
SBXASlpQPv04ThyTHHVrTIdrIw/fhsc0sK8icL4tzFyLpLd4vtIIJKwv13mw4nRvReWXHmHPHFqa
fOJoPGDeJyRToZGPMGQJqNtQmGQECZrBhGn++I4Cfoa+tghK9aHHy1rvb8gkGAR9+7sSL5Q/PfKc
ujqFAZCTG9Err53yXiboz0g178aoH1pQyDUq98J20Sxpa+jb5NexgE2bMXV2fsGGZb6DGusWUc6a
oDKyI6HtW33EprMLesAylRlBTwVtovMVZtqD0cn3UQMfoWvAobVTb+FGC03wfl5SPxSMD1ypvZGf
7oFG8IrlEHgnj3YtNV/JnmkfDZ1m5SL5IiDAnlD7YhT+KLem376rOCCdFFxqrhaNBWbSIyIRDZ5j
3Dmdl78aCJJUW7RwwDCXwoJ+CFR7dqkFalS993T/ZtLEzYC4v8aWuzLN8eTCgGJsZb60Li99A1ug
dgO8mwhaLf6KAXAOWg+3ZARnHn2YoQWBfhAjKTESk2F3+4wA8qE58qMRhPct/XPCRDaJ+rfT2GoP
Ey5xRh9bDJU8rRrgrSgsi0QVr2Vgf6Wl821o7p3Ow4QC1/uG4zQXjXYWFPtZiU1EM6vvCEAum74+
kg052J14HoT6jBxB1zb5On/C1iArfkCSDb/DbLawUVtwClzysr9DML4kOeFlN8oX5QTJA2nHnujz
KmycplHx2wifiKCFqZLDRctKHhXlm463FHM4mUs96045bdeNNNj6DopHM8WTyKjAA42lKNH9i8Zn
Q2rVn45Dr86k0w4+5PzEs2Y/BNDhBGZsRhn1krjJVwazaQCstBjRfcGQcKSRXv9lUFXYUufZaMFv
jr2GLlluDN2DL9T9BHXBfZlqD+lgUBztcwuDWFjo3XesYxLpk+qDaR8kl0DsWoJdZUfEyTAjnNuu
R/KLhLpm8JN3u29j9qGj42igRLLLWPJtEOQeycHr19Hvf2OTv9eTDoJQ4W/VAJ63TGPqdideGeDw
xzj/jAQemml+TMyfWQUdsVrtaYiJi4aT8y3DX7/n2TRh8CAvTsyrmdtqRyKKkT0cMEhcVUbaslBk
ruvC+tbaHBVSrTV8aAsqNN6CaqxwmTG+Sid9kdqtzX8cP4aduGCoV7zgfKoBbxJqeyb1cf5pf4YW
XO7Q/wi8F2YKNwnWm/kqVj0D94yl5TFWTZ0segrnMrl3ptmFrj/kZIpWMKCZ3uz0nmGV7eMadLQO
HZ93cH7QpLGMK8bRvo/hB8+QbxrHROqfRhldwrHBMcdJQcRzQQZPhDLW+5kn9VjxSIjd4aLV7Qvg
ZS5J5WHpANQeYDZaU7L+FNLOymE9OGmsTCR/DmY1voCo2wzs6ssUzANAStvpnsXEpzbG/kXi/NCd
gZiHId1FSmeMwqQuezAPfflWa1W65CxD3achdyS4uVPN+oh/4zN2SHEWXQgPjd0UTOz3PPbuXO+n
TtWpC4pfoawLMfG3ruuvWQai3CF3HgbbSdv1GtYhOLcvAGfOTVJcxwEvTlkT7Ru5KEbnBUS5E8qX
tI6BQy9k5G4JpYrIPbv4aon42Igmhf0Di3pJHe4VW8mP7kIMpIzs3u9C7jTyh8RZ6oBBI5NNEq2a
icsXwLShpcd0Sh5ND29g/WbFXJqVA2k9kWCSoLObGLcWJMsTtivKWEJgxPbK8aidXrIwfyGvPEZX
ja9emsEFLBbdrhbT0chf1XhF8VWvupHHwehLZusdw7rvBHiLR++nbnJDFiPW4ap6oAcJwkN3sMc9
LECc4MDzyGiyh/ZeWt+/KTN7InOEe9Dp9p7pnv2UoQ8+MqBPQ/CZ8NjpHYnnHp4A2L7yw7Ple98P
XDD5SXrqbhqC+84bd1QrAkCzHnkxjxnsGZQ0+ZbF4urm8hxl+9a6Ivc+sEX4MoMqXpDIZR0J7VOW
/7oTp5G4fXf8kA4lroyArtWRQW0OMQbsw4PTVR8V1R+Ui0KFspqtYXObOCV4+dgga55bzl3rWDyS
XDR4s90DNMxQj1SIWZAkbm8BFIy8ZEfRDYGT14ZW4DnBdLRNfgqthD1EK/hmdIDjOLKhDtNKthhq
Lmbp3gU1AQQxbPOmXY4ZSRgsMp3evUKgfAkN5yFthgUJsiODCroKBIm7MPvBOqpTMBpUPlKGt3fB
nCZ4i8a4PhOJfcc+eHKIMrZ9etI7/Un449ae40jpTlfWaYKXFhrVlmTQIpu5KXzKxOdQL6eTDgMJ
CsTZNDd+Vj0r4prsUHaeKveK1DhE2xPq/i0TLHhtx7PKvyQ1v+2Lo89uxrNKakKZFIEW0SjcIWhp
WRPN9LF7cFVCVAjDbUgUfyicJ9WoT8wtR8ckhCBnEr6Nkdan3z7gCUVNloW6ZWERiVd5hgWV3sSS
zR0Mu4Espo7dfTnNTyqYwTz1vGvuJXI5WjwLlVsdKHr51TFh8cxmadJTXNyjDjOmdZyl0JoKUMTG
tYAmNRZiP2ouQ7M+BvFwY3JOW9z80WpglXXDY9SQqwGs8GaNAZk1yTSxJnWqzdFaTIIkXt3szdTb
fYAnZ3TzjyZgIW1F8TuNxgvyEBiAzyHz77OhPDhe8wgbYTvk1zgfd6aYB8lQQ4zwYMn0mZeQgvbR
vnYeD/E8tvaJr93L8W3Q81er8C8Y+062Eb2AfdqkUXWflpIOEQY7Wt+9GyHpw1CES99FPdjHlK8Z
IdQ+OsKoHKBGNx/eEz3cVP08EGsssQoTHMI9VpMEOSSx2BHEif/VVTu3lPgl2otBbswNNrN1edI6
XOny1Zr9VoNmvGXdtKvMcN0UyU2v7KtfaJ+Oaf+kpX52K/Eo65laxfy0NbaRO/pr5nQbzfQ2bHG3
k6/kQnLSjWOj2PlJS9S8PSR/pKF6GWf2l8VP1Z+GT9vwL3FpnEPXuVdufG6y76qliqpAyG0CbtHJ
tt+wEg4R9gVMTANUAxqz+yjaKCBuyzqncDNYIVVtal+xHAiEcOIpDNObaw6OnsmvZAvUkfzR04du
6J4bMkcc7Npz2XeUt98IeD4MKfFYJQ40tqyhtSXLCdGVnBCggFq+ujinSY4DSVEYx2BLWsgQJ0Nl
AO8Kbct0KkYL0c5Sb78xhCxHzgJtmR+C0t+4XvSU2uMVEH5+zbrqlET6prCiD3ihi97396F/a7r2
JYuZcdYR+ALNC19SOE11rv/WMwfDKpiMOp14Cowj4ZVb6bLeF+WnPQUsDlV8GIBPYFGC/+zipIk4
aKtzRaNqeBdPxiPIkdem1e8DaZ+77BZqxTFq5ZFWHXRDps0JdQEpK5LrsmRKht3jhI+cE/FzgICf
l+orY4xC/9/8YAgt1JjiUqQTIVw9+1VDvXM9sctCtrZ6+BpI6mra8FgwXqegCb8aZFHL/gpi7TwS
WTLz/I5bl2209ZyQRkgd7TSldBIMA3rqJ0OLH11C+i3mlwMFm0ekcy41HiFdJl4Scz3mLGmgs4io
N+q32rGuv8KdeU0gpI6dse3bHql4XPcOWoR7wTBzyM2fNo73TtEcAyN9tJiwKqiOdqjOpSIXxqnJ
QVdd2jUgpKri0ddW6neeqFh+8SXglYC8YlNFf/fGaVoJKoR8LjzJk5V+dZr3nKbVR2dbd/HQzz+D
D0EotAJ2NeBwMFwt5PnGkwT3KhpoXh3bvl95KUjASG9+HU97nQiv5LXaKLBDgC6eEBpoBalugKp1
UZwkdVFJhGqpadZbEN/DHX4dGvfBlN0zoKZqkbs6nMjw4Jmdu+3cmcPmc+UHqsnPZfJdt+SGgUON
p8RIU/LE8abM8hBmhiDTrlu/pSMIhY1qGzRe84wd7qcL8a5rBLpOdS83laiq99SbmLH/sB4w5RM2
BnPXxYM/9cNRYzq0YbNOZ2dZJwiHWca+3UmvU08APB/goBnxhelBvdGKz7iLtF3a90y1PSrDRhBC
VVZclR+KnaLFqqaTbKU3RnNvoJQvI9CYHPv7Jm62TQLmKC86cx1au9TmsgkMbAFcsIc/b4oiN//6
nSGDfF1RUkwoYmgOrAbiMETsOSVfCu3uzbQcCu52dozKI6qElVyJla3F2tGc3+BtCCkbpFvOGjN3
iSWtOzYq649/foe+CabOnEg1qZwlpqKk0H63gdUc23pW+CIzHTcEUz4Mk8eQHmibQI2CzIUnjlFf
i2OY5wTp//N9AZ1o5cfQgVpDnd3ROceUu1R5f/K77GEwwlcd1A52bkqKYM45cQvZuZo8mla2VUv2
YUoHbWFOPKhcbFlUhtzR54w/2PO+By06pYm6WXbRAf71suXYjfi3J/ngQDEnJ4NLKMCrhWQlKaqB
9ONYWXZEYCTc7GJazJW1rGiV2eiBOGVKf42i+IOsLEosVdadGbx4ElhU4DzhwcqxDhHVNfXytQDp
yNB5brgLZq93bNyl7WcIYGIVNEnGuc79qe0DXkl9hxM3QxIAmQrPzM/cT0fz1LLClrhIxS95Gn09
FNZj6U9POpTUxIDz1MFBKY2lLe19ZqTtakztNYj1YelplFZNUhD34Ka1J+0bS90nFw4FsmG1wTPS
7SRtpqwkBpJRP2/ba9htHrPH0nLvJ5YSdnafeOCfoMy/DRbURehW724BUWbsruSuMWgPOtSpkoWQ
avnaxXxLHZ65SA3s84wekY+SPSPAr1Z0Z18yQrIG1S3X0vWPOlaEGOwqpJBHYVfMX4jzpkR+IZvf
6pb7dmbXJC2gOr6koDSRkkr9gq25IEm0N63oEwJ3vqKrez1O+H/Il4fHUAUrl5D25s/P1dBpg/P8
/GTU5VOVTcgKB5gZPoQQGCUy/o4DfUaDajuBT3+ymk2ocRKFIYrj1UReZS2wx/FU+6uW2UyjxCsq
OiXBd1roeCTkjZNg8SRXxN6GuCf+ynlA6PlrJ4yuqlX9wvDoM3bUC+BFsUhbRMIkeClb91oPw83I
w2eALfna1KptLHn5po49oEU5s46ai1DFeDpGEdHC7r2JfvwJqqERpK+iLb2Vq7DaUlrH1qZzYVOB
PmLktCe3ijIXm7fcstnBQKvO7HIZwn5YaU3zRpMvGR1Cw90tz0YwoOkxrugkJSv6W2lDujJ6fSNN
wSaymGqidNTHV8RHzIUHz249BAH9w1KjDdOTK6/+SeEActImcFIXvJao9klorG2Ecw5rLItC0IiM
NLLUSVcQRIwIH1F7hXx9F8bT2S2f0xj83KQol8ZwluWUb0e8CisW+GKlw8fBv9dvpBzwlOYwhuqw
+appoh9EdASG5B4ysebg+poOVGih3a8wAWV7bHxXAyPTklJZlTJbzYhsw/6h7Jqgl03Oo3IZpuhh
sbHNNF15kzUuwGcjqeIK3ldxfPLt9Ejq+aktYKRDUoAPrXN+83Imc4nH8BXPEH1BizKobtg35+x+
uGKD9lUH8suvOwRGUUJ8UkdGghrMJqQf37N3qVntB3JZYDqZw6OLSyba8xSABzdZGKwMZKisL6L2
ilEf0KtYa7G4qGDa9FLfIJhQ4+AEJDDaskELuNPGEgYMpsob9oulaxnJs9XdiHS3u2newWOD2qYK
zmOcQ9tCA1oDF84OZjB9eVWqb1JVTku74Khk48roF+1oRRu/PQPOYTqd5vayYqux0nDLsGkuQMFg
mwioTllidGo3CiPvIiuFucGdEN2j7WHJ8iJqE4IKc3cE2dDqpq2ZTOne0+LndqrsuzylfxDp7IhB
jedn4W4LciZrJSh+sGcGiEJkW4/dH/HCB8qoZysjGj+1OOtvY7Vr2hIyG2NZq3JZA+hf2GnZSE82
YrAB+WyZlvZI1bZuHKkpex8Z8R7dzvlKU4EjVuNM13u4rqPd5FXtsjNNkqR+GG0Di5LSImdRZdWz
VrVuM5xJupxdt1HO/TjlXZ2aBYpogRF0ftcdUmPlSvfxn3PB0P+Wkqb/hR1MxtxJ9P/uYPo/+T+O
3fAxyn/+4wdnihz33//2zz//5q/+Jdv/l20ZwBh8X3dxs1m0LP3Vv2S7/3Iczwl027ddI6BV6T/6
lyz9X3oAkjMwPNizlmvRKwMlW8ZzJ9G/OM65uu8apu7qju39T/qXHNehoebv7T9u4PCJdN8xddvl
q+OL+HulEbAhEQkJRs8RHXzMmqGUMRJFjZJ8Z5FiOQwUv+LTcY3hAEjUW1mS6Ws4JYUJt4MVAfre
DmBVf4jCsT94utcf/vNdARpxpVvoZGkxRyhi1+4O+fy3/3o/5A7L50ia5vAH5STAoTey7Gbi0F7r
3rKe22jM1gTBsImNgXEpFRa9EoXWh06xpovtGoh4oNmXkA4IwrXtlgptJYhXY8JDSjk1EewsRN0Q
WJOTplZLo8t/nNLIOFV2/rK/6sBk1xkj9G0Uk6vXfIwAWrmyOKZTjsgcqZ6alRO148p3yuLRYaOt
9+2uiQLmM/MXhnXoRUWefuMmnZwGk0jpeGzaGuaprUAlLXN36+R0QEl8l1sOvKuBvvezqhlL+LpD
73PS7cyofYwLAVR2BO1KMSYKBVubVVFfIoWzRzPs7ZBVdzR4Ri/FVPb3mbBXMfs704j6E81J8YYo
n7MoBtM7S7BhKu5CHmAK3gbPhja182PczFnlrMm3eYdYJ4VFk2LUH1wafEBwsB62LMTskv3FnNJ9
qOJ9CuGbmkKi3RZmLbvH1hJ2A1b1HMiAl+VqhXMme5xOEHZ9nLt45rpUPFWgW0CqnLzpLh9za1d0
HBqDdpwOPWfweZB1N89ZqZGjE0iuGVxuGepeRlLDERN032D4rgmCSWZG248a/PjOnxpy2/JW6n62
y/FHEfvBl+BlwVI0GRANnAJghhBpAs427AaU1F88ZuXctwzx3Y54OcKdyeGSNqP8GavxUvi+txRz
xLdPxKlOY/aeom/2HARBbbn5afTMt2kEvBTiS+6I2yK+y3aVxaO/AkZ0iyp8foNkCDfJacO0yOUC
KyAfZMVicGoNcvH8neDzW/cR3n8aWru1Hh6ocWAbWDCMhpWLwJzD/+qjfGen2tq0e3gbKkI2sfSN
YaO0Y9h4wDy1lUWT7zAqv44T16g9oYfNmGorIbtE3rVYDxUmo0QFAaCxlrGJCokXjE2M5wQyVMDa
VIKyWyWVDou/ctTaNkR2wLR3Z3BTb7W0P5fMCQBQwEGwRkNtubq0LV0GjAfrIcOAY04vzGpPJJqu
fWy7Z0cSp4wpal/aQjyUMqgeoTMYWC1kvxU6rZ5T2mDdHCd9C8Llh1TGYYSZdLAzs1+5Bvv9zAaR
IYPTnze1wOzltdO9b0yMnmrEHadwdz0ou6chhIfFHgh/D1my3CtfPJEH284Wa9gq9YMyV3G9Jy34
JUC3rJhvWHsXnZHLCO1bC5iaxRVuEb8ypx3ujnTaTHrGNclIZehykgTkxbZZ/pUwnF2lLsMLuA1I
0rLBW9f5K+68bslYluLS+TqgpicC5MlZIJMjCoQF8q5jSOWYH6SLyfzAa99OXrdkX8cMGerVqfcZ
GNkyJJ7uzkM8EQcLuMVnMHY+ZmjvUptVdfQKAlVxuDHxNtqCB1WomdGmaXHb2VFDTM8GuEGFDKMR
J1uzH+CKHLHYi0ctsnvmNqBuutGH5KJ7KKMT3DM8OBjAQQm2PZCzoULhtXLiGB6u9k3iBD9jJZ5C
fuSPUZDO1kbrPkqEPGih+Uv7z/BoJUI9ErhP9ixqoIfnj9GD9V0Vg3HgMglISKHo5in0yCHNu33t
ljdPF+1Bh4VyyBsNEyeqCLcYIeauzDSxczv3YJaR2HqaR8S4kfLwB6v5tzcql7skbC5MA9INgU4Q
asYEfac26jPfykbEPHf0vL7PcT3eT5PpLJ08GbiGlLFuXCtdmTgiqWVxTr2X4FFP6aeQZmev087g
KiQuPChNw+DrOzfkp1Uie56qUazvoAjbB6cdEJnBlLDbfuyGrHhssTsRlFTF1mFueTRE+tTOfyg8
LId1kCFm0kjbMnF/p1KmN33zg1hHs+ZO6UF/91io0uwuDEobXy2RDCVM7RGBI7pkvmDMHQbOtjZ9
ytFK5zXt2rtp6tLvzjI/GKqnNO0obQMJJVnkM0bTa1z9EWob2qTeBfsShk4trfye3iRgEBUttD2A
0jUXO5eOdHdj0BoHhkltN8T3fBdAmw2x7nmAvdXNcB+bxUNRJPZTBqx42Tspne6tae+JXOCrMUb3
VJuSztxqxDGlZz8MWS1wI98MvmyifpW4WJHytlpEQ+vgNd7Sk3x2xzI6DHPetlKNw1rjQdKJ8MWV
NN5QJ+8dJSRB/nmTXfmHlIgI57HhlgoKQQOhO3LQj+ypObkZEw1GhCbIZd4ddZ4eeZQS8nOL9sQl
xXHtz2//vDECvdvrKtiGOkZ3dlRUQCTJgOYROO0pHGza5Dh6r4tYSoLLpjxFVv8Dn8Xe/PlQkUfd
CZ3V3WWec4wmi8gbAfEOS4Vw6ElkdxIm+ckGYMSSJvpNDcbkRMW0jy7x561N7y79OuoxAP67Npix
0YNiJZQZUQMxhu9NHt4H1KSbZZXdtNpzl7miTD0WHQYFOY/fucI4N0zpHfwgk1IzxLlUc19CgAdM
Dkbo30XRbTOmqQtfo+Wub9szThQmmAD4QUnNtOb4UDdwnHz9hF7ln6TT0uuR5ONS9l1IRGRoeJJN
3ap00XMohJghZNUZRx4LamkYxwLY9+jK+3AYvEcVIAvFocbtfU6M3uAE53gPaogo+CuVdma3omH+
M9zD33bW/14Q+4+/9W/a+n/brLrsVp3AYrvqkaf8L5tVPeNmJuTVrerWTTitdz+NVjzKyRpYt2Zj
ewxkpXAOPAnFyjMzCh4ij0FLro3k98MPHgpfldapkxnhYKO1DEYMw9XeU/QVBuBI+votZnDJ0VVf
ZmORncDtLIJcFkCB2ffYrnZXE8aguUGAs4/naLPWr3ClIUYFS71qQH/AhBqmwlhO3ttUoB4CRFKL
//8LYTj/fdvuUr3Gnt2CzRxY8wHh79v2Rjm050nGe6ZbyVPPTm/LkVNfKSRNuw5ZTZ1kWDqZ9n/Z
O68kx7Ety44Iz4AL/UtCUJNO1/EDCwmtNWbU4+iJ9QIz+6WosnxW//VDc6dHkO4gcHHuOXuvbRFn
GBS70ShzB+08GIia6znPpEtKleZME5EcXbhwjxkVwutl6TMCbCZMOFRSkwS+lNXjLYaMtzCrIVtI
/YLZTNuFEhdCqjDGXSsYXeVOWCA19SRS0rZmYhT7SCvgU1rJLwqxVdlovclyn+Ell3/phgr/24rF
AZthmKqqP+CZQfeaXUWdlp/xCDsxsl9AMCYM5/viotTRO4zhtaUDdbeMMGPOco/aQImPldUVHthO
lLgdzb3W/oq71g2izvimhcWTJZnVLkhJvO9SREklYjO8LbqnjHggIXZT0lPBK0PhF52FvkBuqS+S
U6ymw6ZmFL9TZ4gLQ0t40Lxg/BX6pW1DVOFy5xr2ssFhAbTVbHxLpZawydoCgBPsDHSY62Dgm64x
EzGGvHWaHJy3Mvd0tNe8IzOx/VLLruxcjC2EdigpoJZj7KIaO5JDIl6hoYFALqfEDZb6GZ6xDsK8
D1wD3guadrv1oBgyNRnqW1KS4tmk6TuAFXxuOkybto9npwP2vW1kiAipEM1zYU7vtVR9q1J0DXSB
fUlUH43OmoSthV9T10g7SF61gN8ZNhSoy0tiT+TVmdE9Mui+haY6bJMQpOE4WZdCT6NzjmJ7E8Sf
5mxqL4WKYk4NxTHMPhmfPuUIKMxFafYKQz2YIvJzOv9EbGqQLtKkBHbk/yHOVl/jav+6obVMkoQV
QyiahgF4vXL+lNGbGVWqDkxAnblTAL0HHCrZjG6KihxWi14EiXQIroAaDQGnA1XCACk5thiZgwex
jvqwvEky8018Dnfowgxuc/1eZcSZCtt28PfqLRuBdNoHfbYXS+VyAy83sFpfslkcpfWOYi6YCDLR
zoc5LN5EmX/ak/4166gC7QGZF0oga+UuGIL0g5kACK3DprdCPLFtDo6iEzFW08Kra5nhHTqahJkd
06StpnaTl1v01yprhEttqZ6aqpobCAHwsel+W2b+t9nzHThD18z3n2FcFn9p3Bj/2Ow5/9//M8Xf
y//yP35r9UiW8S9T0PsxLEuogtsTade/9XokRbH+pZq6RhNIVywoquYfzR7CtrGAIBsRlgz7RqND
9HuzR9H+pauqZthClhVV49b+P2r2/PX2qcumKlTVkBkAKpoQssUb/fnSaFSWy6IAurou2iD1NGdA
N3zP+wnbVKsiejNvEROds2bG828Pxr+/QlVCLlkXSqgpB3/Gvgc68nskMaIRBglhcGJJVlXJ15A7
OXsbQbOGWemmndXbhF3F4qyzihw7AfZhzJvumWbKeMs1nY41tOQ8G2RXXd8tqBqE/NAZMEmllwzI
yc8km/YDA4QvZkzicFEfuaIbOr6zGfk9coMNuQXt1RiAt5RTXGwJ/G2vEWyyf77t/i0qW1dkktL1
tZVncjDXL/56AAsy7zDBK+Mxzn4UPfotI5Sh0rfa4tSQMbcAnUMP1J/+PJbY46dBabxRozOlUC37
qt6pr3oZvUcg224InGdKi746Z4tQ3w1sJUnxo7OtaYcSsYRaoIdIl6uhPFv9CDaE/KnXzNCJxh70
Fp0eIXjlqDAPM1Lj+0zCdVhn33RDouJAP+pLjVxuYplOSFaygquQ1tdBGzefMP9SVYZwm2YcyNct
7SeCENFWEs32TeTLqyqZzn84cH/NyX4cOEycDJ5NWWejK9Yz80+LMil8koG6qzuC68qu0JRpU7UT
ZPUQXf+3OastgNIUjWU9Rc9Nyv61itkkK2So3lkgg625xsbUU9PdbVN7H+2U/pza1JcZhqUzmqP9
yobF2lhzSwySboxnTsdyp9VYNPFsVJvUUpeXvJ4jD+NJeGqYpLh6rydeNsnIJgkH3NpFh32FhJ8A
5OwpXT+UoacN1oXDqzF3Ky20Vd1FQ6XUY2X+9s+HSJHX4vWPG9d6Qmlc/CZ1rW7Z9Hz/lsMek6kR
pV01AM/FJujMWUkvRYL41keTtetEm5/rAEX1qCIFUuUuvwUpplJ2aghW2AA5MBYjlN2QQChhfmBi
/xbJUXELZpHfbC0fcB1YZFdFyqkyKA1sTFTbeP2W3GEGWGZSHGdtMAFvrqbVoFbf5TqWth0K264p
sw8pvo6zWX0WggZAvYBEzXO4dQk6DV90OmO0VChPwyCNuwyyOXCGqD52dVKd0Djg7Wq7XS9WXUke
z7c5UqcbfjAiEwinY9Q4bpO5XIMI0/Qp7BA9oIYbDpFaFaBXkNbFo30MeyGfJVDhTtE3aFrXr2II
zncmTUMewDatDfHWZUyshQjt7wjZXHOFaNKqyN1GLOMhkOj3VVmiX00595ZEWo5FO+PhHJZjkpr5
y+Nh7BVsRol9RXFLsNJg4uvj4B/bBWhjz7n5BaXTPqlfpaCyfmoMhspmIsonCrD2iFH5tWTtzcIX
y10f+XE9IEob4hgatDGN/+Hi0v/Lsm6pptDpE5uy8d+cOEJmYaHLpJzUBX/QtsmB0Pa1Gj0PRpdc
Sb3zgq5PqBOFHR+JGJe/qdCVt4Sb9gcb0j4Y6WF4UYAagOUU/uM7RhMU2wltkDAqqAzlwTJeswGC
hGyi0pQzouS1bMipY/O4Pg4uUBDjJ9FXiE0bRbx0y1WOh3jbjAiKVKMZ9mpgK9sHbIFZ17Afax1q
U+eOzE4H4l4UpbYtVH2meYz16vtoMlTZLhIvkVtmufoyZ8gki3wKrFw5KebbP19+5t+vPvxWuo4T
31J1JiuK8bd7Y4oRXlSqTlfzcfUh4dPvhTKGTh2wm1oyuSKkkuyhrtTEOUq6mDxBNVgIVjDley+x
wsYxeU1mkCv3x3Pmt6mNu3vHHlskCy2OOuQTEubZRELzpIuxvCmpyqVKYtdXZsP5XgwGSGBy7Ql1
KWunIBWXO2WnvzSa/BGrc8YiYMdupAFXGFcjO7LGYH1oCtQiSrfwYoVFvGsWb7s4hYS2pNytleRO
v0E+lqLU3GwckpucYjcZamO6TdOCaAEPgKOaYfUOOYvcgDkWu7QwtqOqym8Noupej2O2AqR5LHqY
nwTT4hTL6hmD5ryXku5nuK4z9rrOPL4qLVooAqRyOVb/obx/zKP+tEoqsrAtplWqaisKczH7b6uk
Us6KJk1o3wOlqY9zM39q4xoFabJTlNr0B/A8FK0WYlepM2Bmh51Jcxl+H59+9Z4pFbzVIGYGiy76
vWskzGdbMejDdWxD43lZsDZ0iAg8TOzXeFZkeVtDqs1Nqbigen/WFbXc6+xeLDX4rMPSYudTzxfV
qKZDFGr5tgKWZenBhSphuT4eIqtMTjYQLZOY8atBQNjun89dsW72/3JMVFvXCDihDWComv73czcv
tIKZylgfDatIvaqzxrtlGieEhNK7GDOYCLBhSBA1UGhOee7YJZd/uvTB9/ig0sH70UzsOgMCYG5G
GFVci+HkVUb2aojWt5pVoYoIqDyg5q2BW4YM5//5L9D+m7+A9Uvh0mNip9gWhfOf6wO22Bk3iwpJ
s0zdlxPxKk9Dfe9yIV6DxXYlLanBs3UHQ7O7S2Zb5GHimgP4FILHVNn6GlRCTTItT7U8rnK+Yfmq
hSaEsa4p6FFn2QkQEc0/hJwKBF47V+sLG1fcrWlx++OB2wr9AaUy3QiqL1co+QyydPmtoDTbV6W1
g709RxDf0oi8OTNQL5GZSZ6e00bQ60ojr7x//efDo65//p8/YJ09AIuSZQsqz3U78NfDUxPWZ4Ua
oZ3FSJcGPk/7pM5rvMuqwhoIYSKIk33jYtD41qXx3PYqdOOwBf4ngznvusZ8a1Li4npSxV+kgqli
KemWs4xtfgVhtCuzRP0hhPGcZPX8VRrZv4o8kj9oEeJdpQHmF7o6ukpAidYk2gcDjdnjnfL9VJX5
E3Q9vxfmSbFD9bXIWVjW70Qk8+mRV7P558Mh/tr84jTRNM20hMapLjg02t+2+JKhZao9t/XBkJRk
AtIbhxdc+fkosVOnIQKjLyJcMyIjo7RGIn3NpmQs0PwCt2BtaEuomEEmbLLMBbFn9WyB2pRVQNqa
llW9l6UKun+ZxXboo+/kjlvWppfm1wGdyn848RW2fX/9ZDXNMNnaGcLmpiOMvxXGQGX5lNSiOjBS
VZ6q+Osoq8vnVDRXlf6N39Arfw7jSTpqBbTmtO70TRqCaqimkTHUYgkaRFS6mzbHRjMj/3L6Vaby
zwdcWaUFf/tF2dMqCioFXXCJycrjD/lTBd/iOQhKqRr8FSCH7hA/nv06kiTTTDdByEPUnfvy2Yor
YtyUXWMqq29mGyBx0tLsMsBkiebpUCuwEaENhF11Tsxwp9INSZbuuYFBjw9xbMWR/3rqhHKJJsCi
8Hurtv9SRuorNM/2a6rVVxEG+0h052S0zrlCMd6dYBBtDAKRPseqRwVgXDJkckFNDG1hfXRgRro4
9okU8FEi+VGwwbR8KmrlrNRXwGG43VZu7+hVBMDScnfFgNbBfFXR68waa4YyvCyi5szPOdhcGnMF
1gxLDNFdTqOa14zmIV1MF/aRM6Y/7eQzsT7z+VWN6YJjBDhmwV6vdnQl0a1Ozwg9k+/YxnLDkfML
Cd/ci6/ZreSPxU4Xyy+N/mu0xk1EMRUFfsgGJWqfGuk6aW8SPCMgyPY3WXoOGtTX1lFFTNHlTkvW
DfJG3cm0XWtsk8oxCT4BHBCg9zND2yNE2aHhVc67ZOLDiih8J+FNi/Q+1CkDvcSRU3lfPYhJx0iM
oKHlJ0Ou/SrOXNCM98AoXwaix5SZXEoixpBohKm5i+feHRPMpuyWdvGQ+LLZMiBbDog02UswN4rN
F1DEONGDzQLavsrGTQYzqBqObdRhE/0SItKPROGZ+UcVqOdMWXw76Z/CXAP/rLmtyZLeZ9YzbpJq
mHa6Sj4KIUq6jNGDkcelR/kfk24cLEQ6YSPUV/NetZ32GePbUPnC7W0DcgPT7m0imlJB/FWFt7Z5
S/GJRViPOoC6ZsSLxeNHiN7EWrDkRTutD07RLQjDNyY/pzCKyYVJx1/otw7k332Lw2EfWlhuQ9vN
SGkQLm5zvFVMhRZ5cYwmYD/ZH+eZ0wVF7Fsbvls5Pm79MGmvOrNqKHKJJ161EB/511yKHNwgW2n+
0SP3xDPp2Yg4UmKoUmgEpfLRFxgg+mdGT1sb/BZ5UCp7MO2laz7T6RWjXhV+aY3b0L0MEJax8YB0
gMmcP8VIy+f4AOmWF4vsg2Q32w6THG3a+pUpGgLm3BkJdxfmsUZYl9j7JfD6+LB6Mum6F8Gn8YmB
QVNvmfLJ/YJRY/llSLdt6ROs1WGzY7oKNLthy40ZTNPxNIdfgrxzOpPuuBTviUNkrcDyFC1OlZIw
HefOoGP2hekjN7Seu/YmxcKvxjc5DS7A/bbWT6F2/pTKu1SfPXqg20e5jFgnIcU2VONd2q1Tg5g/
sXeGonAjKC0chlmUfqF1Lj0tt0VI0cXrMHsrS5BbGEpTLG3ZazMx0/yOHsQoT3uV0z8NaFclT2Vd
49QgmF7Rtwwy3IngQaOms2T3ewmBgDnYjhSSrt4QIo5ecFbOVBv7NqkuFo4ZIzD2teg3UTOc2k4c
BnwlCKGfw6nEEqP568ZqzLl3ZzKj+dQNkXFI8B8MRDHLeIJI0yMkn1CPpvtMuubRE5HnZPFVGKyi
Xa36kJ2Wep+QggW/MzwBxCX8iOBufTlF9pexmbbZ/CZSBAyo7zt4Q03l2lHm6yrgdE1be3hnRO9O
FBDx1FDhzPlguhUX3XECS73j73rLSUd3WiUIPgs992MFjjuUrfaszd3PjOHzCx0QxWOZyUZddUWd
07SJjKc8RtpMyBjm5ZCws3xIvaW6JlYA5D+jXhmlTNvXwD0dfWm+peWcMT80xmdCssiloUxOIkRS
FQCsvWJLsSNb+UEFQnGv0tnA5CLvJ0Qn6L+s0lUTxvPmEtHDtOPXzNT6K9P3PfMyH61w/ZFb9eS1
8Aj9prTTfdW0lqNKwyftAoW+ytVmHEVqExJ73F5+VOu+GOzmo6NW3uNesJ0Gg+CHbAy4/2szx8Jd
iLfHGGD9Z5U1mIdZSizKBr4NpxxkVtyyE+4YuTFQ5AZDHpGIuvexaMQpL6k1zWR8UycjfyonUBsU
bzZIL2340KiqR+BwrxOgkXM5asomAx/xMdqT5UzEu+zpu1wmWZnu6+hpjkCALP0woTbirCAj4vcH
oposuCDJ+fF8udiwOGQsAZxY7Yq1mXXqoXby5bnaa4NWHRjkwHchVmOr//uVGh2nJcLTfdWmXwKm
W64lBYoTWGzUGyhHrhGmX0sx/f6ej//4eHg898e3j1/rj+dmw/LzkAu808pydbzJdJNzAze6BNXB
VTOrOOAFYJPxsH+MsNcWhA1YfnOjsJzHj+L154+HqMj5TR5fFhhwMyzzxridetxCiaUWdHkyCWmv
ejEkvPC97GV955ZkZJYaiUbNk8GL59F4GAyJloyxUXT87wopXgJbNxylBelQihd8qBLXaLj2w+4y
CpUba+skBbCx1UBZEl1QjnusAntJfPYyNZFyHk0s9JJyyQMqEIALENT6WfhB9CURbBY7QrczoM4K
aXw1iPNofilrdQ87k0EkxIKmYuG07225ELUd+Rj7fXVgwSAdW54bLCXpAVYYfbTG52Du1vwLu8Xm
DEtXM91aFk6Od9mozG0Sp2fREJ2mHTMrOs0i9sBAuGVisAi2iKI1FDeJ32JWCOm/FwnhOnTuGHKQ
g0gMX0S+K9dvNo8ruhw7hY5LN/XzRPGlQPOrynbn7aKl+7AyvlQ6dBk07VBcHJxJ2J8TJCvSvoQ/
iNPYiWLjBj4PHKZ2xWYKvmTaUvtCKewPA8CQXCrOmqw+D0vztWbb1TTvWc99KkBpZi7f9Oy1Nzuf
6vxktq0/WPweQrlGUncu4+oWG/0eWybJOn5nAnPhw+sHUpVZ+MBP7qREOo2EJSbEkjQQpGZir8T8
MhDvles4XpbW1eGy5B0uNpLalTW3GwlRVUnbYEh3cJAOXPuAGbqtHaUfdjI/l0W3U4rWBykRhbpv
k4ZkM3EYodn/TGUAXFyz6aT5EdDoOJC9FDiV2QgvylDMokCzugMNoH2cVQeTBU0njRpsMMWk5Ult
gYFT50zdSLrtg5R30fG4HV7RIj/BUnVbtXaF+CzBXyerPnI0HI3AwtJSNrIquz02/L6UcP8fpIIU
UTL6ZrSKlry3y55Ao8g3AlITctkjA+Wgl6zNH6Ni3WqsaQOfcCiXqHwmjzg5nDTJMxq8/ShzCXWt
l6x42N4XU+xJSXo0Z+yWUuaZZJfbFUsDHmfmFMjq+BWmhQCPN5kKQykTktAL19QM7vUKbeMYabq0
GdZq1SKRxWqPhjodS0MCslaj7pkAR94Wq/LADzgdeQVA8hwdaKzIUjeOxJrf5gEQdFb5BQ5cxw4l
nBqc1kg6Awxpeeji9+borZ4LJPqBL1O/2LXMxHs+2VhxOAD3WsTHpi5PQ4xjhzBpARa0pLinQt1r
X8g8IEy6Oi8hHgwWSlNXXtkZ7Y28Oway4vUW3GpClZdRPizT5BniCQLwYawmt2OMW/df0G6gmSxR
zqC8JIQYqcAzO4oPueyuAM1f8xJOZHU1SM0dtIarvSTOsHGYU+xkrTzDTjnYA/kF43O5+lVWPh3R
JmAz/IZpWRjjZdYgQS2Kh1dWhi8UgUYZm2CbDOTMLsy4wydgsJ7W6vt8vcdGMskO2UFvxLbuGX3P
6QH42b3sKvTD75jrTsl4aUXurT15bTG9PORcU3UKH+ug9ITsEC6LvGOLqn3Hzd6fk/lE6+ml1ha/
WKrDUL4ZONeJIrqHy/Q9M5q93cfH3AblIBH3mXt9oBOtru4rPdirtPn5NFElm09N5Abom5Ub4TK+
SCc+1gaKdHqOhYHoMnQH8rFkUi3L4tta5wtR7ejKOUKDy5hKOxBdihx7NetviAgGNM2W7aorxVjP
lMzPKZDyyRuqwm2slshMTmbziXatq9TS19oOdjYoJUyhe6G1noFbuCr5HFmb5wyel9f1yMxggQj0
gNMG8eZXWtufdaMdyn4+9yRezojMJ1ytxrLl9uJOOaL5+WhJIyti65uNjOk22EjAmDhBckhyq31m
TAglnbHOq9divkaL/nMcn1F13titbrS2uM+Rjh2dCBQVmuit1tJTNct7cm68BW65KX+TGwR97bS3
6ZLDz3dpILh6p/t1mbqyhXwLPbfd3vE7X0ngOeTVuGfO7OhGf0dLuJnFKdHYFOxiQXdYo7vrBbS1
g4ZoNM1rNCRU+E/CnBOYJralVV8akr4w/PKpQzWt2G4r3gQAsQlwFknR1pBzvyhMVy2hrQTduYb+
s5HBXPV1dgZRfupk+SA09QQyZKvRoGZy+o7rFFGj+hyt6F4QKjuNCOXkMlN4rPHhRrJ64ZIX6sEn
rdbuKSGlBhGQpX1n5n0FxQ3G5RIGB2vkfkg+6RdATq5RnYzRtSELBN6UXq3m1f4WwIFiG6rofpO8
BISCZmjiWmLlDDDUiPLi8lUygdgq1bYwyS3PliML8j6WrQMijQ+YOD8GM/zET+gi4z9ETeRlWXla
739T3R/WXkNGzC1eq51p8MtE2lnRzXvRj8epfa5YOSS3CAu3gnOlLNl2IDg9zvRd+6yRjFIaurNI
oCOWbq+P2d1E0mHU476PTLA00YvRfgKOcQCe7EVX7mV5pgPSedgRncXsiAoZDnrV7fMcgTl7ywjA
RYC8KyreZjFcGMt6hFM7tSB7IlgOU/4UtsMunz5L1T4pMGylINvpIgT+kXmRaUAzQ2tOsWmqb9lL
s3Bv11HFi2ORraULrg5A8sQMGWj/kmOlx2coPBuS6X1YGrshiPG6QmDgrZtluihscuI8xgEOS044
Q8TtM6NDUogdbZpLDMeGMdm+iYZ7RewQlteDJUc7847zDConbkPinVc9vEwKEY3fQ0F2mIY9rIEP
U9X52UhTtucYJSQM9pICDqjbWWGx0y0S14IAA4X1Jmz1Rh/+3k3GNa7Ti4Y4OOvRd8WFm0jdU57b
Z4JFd4vaHQhNdzAX7oj38TNJuVXrfrmRvUBfbpnodpBMLqFSvM7B8pQmy4nwikzqbmaivTCnPWU6
NVym7rWRXVDNBUajymqJqDBQxYZ3LBRnEoFOltD36FgtEOFYT3yyoHdyUL/aefdmBd8zDO5hSzcg
bK+K4QzT6OfyRNh6uAN+eKw5C0ZYatoa2g3OrC/nd3UJdmnWQd4tPqtEf2+i+SmXg9dWKe/tqkFf
V8pYRrc17eZS/mSlfLOp6vQ6cHIE2gaDBDtoP40lIIO43ytdCZt1K8oWT2P5JHfK0Yp+ZcX4NUYF
slT9rS3KNdzXNyKygUTiEsotj0SfhP0utKPnnhFVXWqH1cchYytWavOOToZXad46s7ysQmzmpZuM
DEfN2I01KbVJ+GTlJEfN2QUW1aGNlacmabfBpLsJhnlGKptMLu5hEX0pIvNgUOqvpzgsti+ZMezT
vneV0bz3tXac1L00MDlYpqNhj8csy26WaRxbNoXT9Cpza+yL2it4BbqE35ciPFQ1vQgRbBHn633n
KFxedq14qklUlGhOPZRHpBJZ/1YJEme08D7q7a4PzCMd5HYk0tvgk9fqkWUGN2ApqY5tfsLKhgFU
nZgzHgZNAOLO6M535QZQ5ZBF70Mbf2ip+myGSKeJDUFocK1ArFj60exjAggEzJ3sxIjnPMBjkrXg
ENjSLpj9GSeHOUnb3pIdGdKCariFYsDsnHzzO8Znbx5VF5TOdkgIi02Xax/Kt4TLOOQqXVRm2Cqx
B4zEAqivZeVnRrtH6vDcy+YROrkHxuecSgJt7+yFxjvOxkMVASXo2OK/K9qCvbn2ZSp4YWWHTF4O
iAovwH6fejay7PG2SUK/zkiOoAwuKmECduLHMkXrQvcjXo4IOd4krrexHx2pDrmuKAElQZ3T7Y0O
m7StHOAwjzNceWNHD6eAAMEtNF5FnIE7dzVXTbRn7yuZys3EqlzHPbeV/qy0xTVPOYUBXs4M7EtV
/TEU3ZHRDYjeDmAyJk3A5WUsoxuVr6aqvmaZwjo9/hwwmsnkGjAHA9BJwMRbJmv7LCeKW07PfTzQ
hwMLUOMmtnO8I3n5JC3Wq2mad9QkN2WEPwRIMWMCO+B+yi4TsMChSw9SMrJxp9ucK7th7tZO5kkr
8G9UkHNyau1WOxj6dBxgxuGqvrIXvwD2PGn9tJebr1McnYZA+5zz+UXvxXeTgHBDm3fjEJzSQtup
Q38oacsOcX8EinVIlHepH7ZWziLGH1BBW+rh1s9Jy0rVHfcVKQsmSZqmqJh3WA4RVL7Wm9zWilMC
nJRIRW+cPpBlP01W8bkU0kfchzcpIMuEPQbC686l3TVN1FuTC3BPn5xqJiAtdlVZdwnR82qWvXim
BsK20wk8taIHOCQcdGrIkaVdO0CjV39K+a9WA48jw0Ojcms59Yw69WAt6rQ6JNOfcIlMQeuReEus
SOAGMlm6FMGKRFrsatf/Wkfh3pJKzkIb/YjslPEb1+CRBeom+nYXl8o9Htn8AAaS54LN4wUpDv1I
yVMC4i4KZReG007gXlAKbkXQp4ioOSW2stMJV6yDq5nm54C4lHSkWJkX9mRs6hsaKIXae6TlGcTv
RfxmOikH4VUaVLqi/26tPLohtt7Tr3g8+fj+0Sd5fPt4eLRu/vi2b6uMkLoOQFuBiOUv7R5oO3/u
/qQ2ybHBsDMh1m9GEdEKaCO6EOacKxSaTALgCha0FXioAlCFUpGDcpXq3597fFXkaKt++4dxqtGH
jKEFV8qAwCCdl+JQh5K1hqMW7Fgs+KWiqg9dHNWHuqefJLcNt2bF5ERFMEE0b/P7Q5WYGVPZx/f0
DNbC6v//fCU6IUqcdo+nNEIpDr1Z8a//+CePJx//+ffX+eMllhYXXdMS4/I4jo/mz+MwYdpSN3mR
sCKvhwkswLta2OD8JVXBjcRDgssDL0dCmarkNJ+SIGe+quS/fZWhA+HQweSn0//erwetWw/V46t+
PRTSEFb7LKDUXDtsj4/s8VY42WuXydyPjAQuJucQ+zcNoS0OTQaO7eMFCrEe0d9ea31pS0++Byb9
eRIi+cjqCvSJRkTh+o6wQ/Lf3vbx1eO5WrFM+ksLo7AkYyfBSzxe7I9/+3guQXdH3uf648dPkjYx
2bqlz23K4SfCkLmjth7rrqkaT5qRVJHsjFtvvgxV61czdMu58kz6RoHo/LFDioywa/zVsU/KYdXb
w7CVep39geJrbe3meu6C2fD7EbV3N23TaX6pZ/ubVJ3BLyiDtQmvDQiW0YidfPiFGuemipZd2eiW
9MTlta+Qzpf5VxcwAVyWvdy3xzzpPcwOUNfpAJF8FmaOOSTuTJIUIzDI6uaT0pRXprM+6C4GoXGr
8MEUt3IRx0qOjnpZnLNGdqOu8CV1S5Ti0FJUzwZpQrZXSOUu7MND2Ab4wbgFpemFCGRM+JnEWWmv
N0XZ6U1xDJLpkpr1C+2UXwSijEF5HCbEBH1TPiMhOPQVn1tfebGq78hgIE+xG5JtSh5QNPQbieOR
xaXPIP7YNMuppHiQ82QnWvugSZ/BYDxB1diMw4/1MCyB4Rp56nBGomagR7fULlmITiqTVVLj3rN6
CuOfLRCFCFZGbMDdwX5aEzrWn/SBqlGOnQzGEZkujkqoqExxgumSbVe4q3RpW1F6pAjliMNxOhgk
RJMAQa29dGEPUC6nXgUWtFg4lankSKurFYJuFQzAHUB6KmYgCxtrKL2KVmZnzn44Ro6FR5LdVZq0
XkkJE/EWA+mVs2VcE5XZfHVXzekFGOpOS+OXThto1WfOvLC3jZQn8kBO686xywjeZfHuB20LQD/e
CLm7hzDNlDJwQSpTQDI6we08axg8CdjTymazcoXaQvEh77sVPuSo052ECihl0CoTQQsceSuHcKTp
UKZF4UX8ecOaErXaHgLS26T3VpaAzNAx68NtGr1AQCNOhcRL2xlV3HM4oPJzsqeLvJFzscksPIEA
pqViF0t3bdTgSXQAz37E+oeR/VI7AjtBL+YTgd6QytPCM7rKGzAiViqB7lmPcjHbBjXN54pYu7x2
5ZFwCdK3a2N0kJ86Zv1UEmMRgjZZx6cGOTtCS7YT6S+LiahwXuPspK0Mmq8kqlsIMgwmw60JipNS
rFy64Y7BhSlhZNLJTLsbmLrPGNNHy5sl5FyTkeRqqf51KRl+rIpwCxhMAFIlWGF/qRNzSwlp6fXL
15p2k8nsC9pVqhDvS2h6SV88TF5WV20EiYSgW8lgAB3a8Nk0mgjwS7PGCXH/9hpzcUlHDLjmFQOh
7bttDnNUHuaDGZnf2LyhYgbYFlZvJuGIvRUe9IEpQSXQ4GVbu5O2Eou1glYL99YqZ6R73G1rvF1J
qDupn/yYE3xHzVmElpsFi1th3CFJ2YoAvst8WDp2UQzSTHkIYoD1ljpjILhFjz75XN5iBDfmca7a
cflYFDYjf0RyQjW3s0hDimz6lIjnUhSKHTuk/0fXeSzHDWzL9osQAW+m7dm+6aUJghIleBRQQMF9
/V2Azr0n3uBNOtgQRYpid6Eqd+ZK1f2m0281ymhLCvxsVYCsguAYp4TG/GLttQ3RdzbfnbMZFcIV
NHUsi1m69dJ6F0jzMIzxmljjxul5tWGTyCZsk0womt7Z9SPAxpEXZ1GjEPzR1a+C4KTPt6a+aE3m
pLCP0ZAQJEoZgOibHCW0japDksJtogdpStonSQmGRtokCv+OtPkVho5y5kAq4neaA0uV2nSbxuIg
aBQK7WzrMVEejPgcZCAs0Ypth20U63GKXpTnf1VIpwjDR79uDzHnCRU2BKbZcFsnM8eAgowZF/mx
KoNr5H1aAx2ztsa7itxV+O4UFQN8j3Attg1ckzm3DKdzKU9m5qnZOx/PivDKve1pG42lsglsvMjm
KtAAwrTUa3F4mRPenLCP0Sj2fvWbZpJVawUrpZrZ27PCB6hquoAQTopT6+ivse6ge+vHuqaGiFGq
GqKj0bTsdW9h6jwMj2lEXb00Lrk2VTennoT+6DMsho9H3cJEjjmsqd3AhZ68C93ZaUG7rVK0bxbP
MMgOhqrXXYVruL7b8PcrWhi7pGB0P64NeEdm0G8RaVhzBSnxYO9ObFJorXId/zS63XpmNxsIgh59
IQULL8xJXgM+IXtwmYx8+l5fjyLalN5NcQ4FYQuGOn3UrPSJGyMb6Bsyxdc6tbbBFCCB2hwDqkOO
8ydoyNsS3nMnfL3NTE+NUDCNh5Y4+1iZTwNcZBqj4vHFqrpp3XjzAMo5qth6J8W3LbroyeZ/OsmH
rY/ZvDAvkRU9Gawgmhw/K5W8DW15t2zxGYn4p9VKkpHlU5n5n4xn1/TbsnHj9DGfiN0sQq0j3FeA
wOAHs82riJmlcUt3W+fUYXaqjPs0aE9GqS5J8WIG3SVNxpc46H6YifM9SU5BwnmTIIecKkFAnZxz
bOrPDbDuOizWiT2siZY11iMz8qutSGFnbHW6gROeBkIj3FfCuERB8jKDXWUY/RCa9uob3FtK9Qo6
96wS72AmagcGFWF6V9Bk6rUKgSoiPIkJHwMCzsuXaeeE5r0fklMtpg0C0FaUYgOUdgc8ecuRc0MX
MWW63C7TmJo52FzcumkvlwJx1whONIQe5/8Gc3yKdfQKSrnLuSzGTBk74+mVD3+ynqgfixQ7hCjG
8kA138jNoksvgW1fWA7ntz2pZJvl4Y4OtrYYqUTDeNCUd3MYREZJhjtLe6IB8Qiw6Ni4F7TON2ma
5zLwTjTUHXsi//DKrymkNklfMyWZG6quwYX/HMLgOBI3Tkz15FPwpwP4Sy1/K5HDe4TvLA3YSZ5T
7WdvwVXB/5238QbS6YaR9lplDUHq36SBVh3Zwaj6rXyaxO6e8U7r8KqEGdNsdXvuv/p0jVdjuhf4
EunRAHk8bXIElvQUeg/R/Z3se33Q4rtSfwrOX5w1Vzb8+1a9Wv2+MQ+Byev+Ae7Y0rA0PY3vRggQ
fSNfzYSOkyf9T7EOb+IzATpRbRrSMvo6+GV/BR+sKcXawLx2ra4AaZ/s1fCKJ4BNRs2vjUH7i2Kp
tIFC7qg7oqwdbvzfDsoB+nnG/YlDtJtK7nd9e8+8bmLQltmnyfejK5niaoNx2XhVWf+S9JKptl6y
xoj2Gam4PjoD9T+Ga8CHj0yXSQ52O74RjRdjDOdu9BSGeBz75FxLAHg56Ib5aZ6k40GW/KPsXD9H
SnnfjdBfHOCzV83r6t91rNh5hZbXb8dBlivbENpxcP2ON0NLi1KlnWpQaUXQE59Hv4QlrjlsUsvE
26UZW9tMZiVDCQiHu6wDgjLM2YxyYKBuj8Pd8cCddGVe79MIlJWhtPQ9mCim1tHc+in2t34Hpzdg
TXvLxhFE2iiMcxATJxF6AfRnTpfE//egje7BLKh1SulhvCRuIDaJQy1yhtPtslzLyqI5hGqCCA1E
+qzN7VmiNsefFGU8NVDsynwwXgU9Lo/FV2MGxutyKTMqAp9lyNuIQbU+R1Wl0sU1wRfLnRB6JNrl
dXmw4yxBl8IqZJzdKhLnUsjxKtNoon3VoPPWC1FRavvncompMOfYIrl2YrRuk4aAO/9mlt8W50nO
rhlv/mgad/UcddDZm26I6kSHodWGl3Q0sGYyT0toQd0sf3N5qNKvxDCtR5g5AFNHPdgZtS/PoZc3
5+UjR4N0MOTX2s2M4/KVMaGgMhhKbl29+qOluvOi2pppoIjbTcG+8WInbLPn+B5AkOESd2QnTH65
nRLh0abk8dSTX6M0SqSPStfAufWM2T2rilYpjT6bLij4bOnT6bzSWwpb4qmYvrL4y3YB2QNMnnY6
bQkHepHDN9wOp5wytLgoqmfdkuFF2oSac3OwPoqCAXmf/MHNAmooo99q4iPRywuKvGujVAUPfTCc
A8eH5oVDVrxK06n43fvhM4leNnG+AcnP7o6aLKxz2qHZ14QX7pnFO4vW9mDXzE+DsXyqaGu+hzRP
xU7bXHO0nxW7wmxT2Pb4GVvgasy+7s9zUcEH1aBUP9CxLGmj1KPcfSpU3lOHEPXbiDj2iUihYSj3
W9WOycSXonXyAHODvbTpPTaS+AJPbZyc7Bzp2l1vG1B7Go0QhpemVxH2zQa4YrJtex33TDLcMeZb
fy3lQWsMk+8hHtG4Nd5bSaodDV1U9Jk2bgozRfvLIOUSObX1LfrsIsA/9lIhahUHr40BH5Uyvky1
Tk9BzsCfdAh9fPBHKcRxKBxL+pPj1t4mb2Tyq6puE2c9hvxmtl1eJrUL5TTNX2zV8S4fAqiDYxlf
EBiiS6ab0IKe0fwFpA13OEvU+HMWU5Qk6vinCyv1yfIkPQlB32NGQ0TLRM639wMIgWB77+7ASgbR
4q3v8/Flnng3FjiKwa4Y6CJHubaw/8aGuUdK8r7clhJu6omtDS1izMjn90x0SFMfe3VjEhXatX3R
P0eWAFydmy8CnXig9fRdEiK6RkFA1NzrnffYNDFPdfBJArs2qBC0fG7WJWNum6KRQhnda1SGzs0U
qJtB3L8CauQAMZbVuiaw/coO847HyLkGo9a9AnaDbym8CEEAjpRLj/kJFAsLCOzntLx4Udx/DQaN
mnqh6jerZIomIV3srLzjrmjT5hNEvIIb/UA5dfot5ldko/T+7jYYzJxKZOvQhNUjqix6tXW8w9nQ
ud82pwWU7/iXlNymiqYM2RpmPtO7PkHINfKjFpW0BAwAkaZGb16mgp/CxKDReg65OJqUbsQ4nAtp
WfKUCl5XlLU3BRpyBaZtepppaNsAxxtaqwTLLYWHW2aOF6qROim2sBzOSmYnuVbcXSPymdyNdF3M
oYjlQY8M0LduO8K/wRhmyQ7thN9TGqTiJZrfPZPnr9Ix9xgYUs6aUaq59usivpAUIhwWptUjwukS
VbAf0uU7e2ZnQ9M3xc8iwFRh9g4Bzpp5Re/zerTG6NJDlaSVjrZMLWjEtWkBg/tmab22Ds6PMiAE
Nj/YOnR6DVP6rkgCAwwCMbIxbdNHP5kfAhzJYUqbZtvNs1BdMbxLBrJbZsOOYslzEHbMNhKcx5HV
/LPuHfvD9qjLqxLPuMF76w9+vvu3AphUVa3l5BD2oCHnhNiDd0EBR5gmQEESCXPJ7OZGNHHoKHb+
HNtdLi0PnW8c8kLXz54D4bK01e+mjtltM6Blp5kAzGMdRDk5Wfj45QrVMTyNGofA0KIEE2QAEAOP
Dt8NExZ2JeaQYWZN6mPshvlJToK4DEz6jzyJcCkV6Xeq7B+dcr/+ZUELU6Pb0XZjipzc4WI5zt21
VPyyPLCQgxnLLO3QYjc8xO5cBJBnd1238ZymPgMB12meEav2xZjZV2jbOAlTI90JcxQUaGLtYBc4
2Vs36TjmhCP9BoGdngnBs8AFbs/QbInLGSP/V7VfjtflwegtZCCHyHI1/ufSoAyyuD37cHZ8UGhG
+dMBtrPpGre4gIV1z3xf6vqAKjKEDY0DPlJ4ZT8NWYE/Cc0aHL0Yf+ISouJvo2xd2/ISMykACEfy
PJLmMxw1jhxyqn68/BL1JdTz+enyEdMTDaelefjvJUXUZEPIx54TBMZ5sJV+Vq39nwfNEjNkzyt3
mu3B9fCa2f86GPV4bLJ0Iz2/PFfzg6E1/t7R/MdyySUZ8e/68tF/rpl7P8iKY26k3CfLPMIUA2zM
cuoLDiVAbpXT1Yymed5qgnRLHmIMk/UCvbvRENn8ewgClvZOSBSk/73U1rK5efN1wecv1y1ZNk+9
oGuIyrnupSL8nyVO/1iemcTNNkJ43Q4gWvLsu7+KwqxvPidIOtlwMM0P3P3sdSA149+1bP6MkM/o
iP5uyGVBgK/YclR0Pa0zcMA/EhNBB/dCeacjxqXSLodvNP9BpDpjXXTFH1dq9l7Fen3uRoknb4jz
W+TJM8Yc7yBN5C6DreRzkxn6cz9vqP2q7Y7TfM2KRTmnkaOM0WSEfIYxjmPShP7pOnV+trL+Qp2B
dbcbw3/CLgkyoMNmHg3mNgJt+2gt9o7KT7snL2aatVyL/bw6V8F4WXawmVEb50xavIn18Zs4rKLi
dYhMCFZuNVxSM30nSQCMzA637O/RRLC9b/qBJp+1bb93w9C89lMbMZdq6V70s2wboI2cKOfV7o7e
DSsjtNWvJJ0eEjjkWzDZxcH+TcO8PLhdbt7k6JUI39L+0FP/0+MedPRBkWzstip3o+IsiiPJegvC
5P+egs4VQ3H1CiCDheiuS84toGPYAeH+L9SoJ+Wf1EDNnqaQKFVcvJo5s7qVn40ay42p1mChWOI5
SOOm9jPs8CYFS4aDdMJm5z2ye85LuhnvO3x47GCL8GnkdTH7dZqLBxp5h2TWoGSyYcitcnqbm81I
8a16pwx+t0G65nBo/00c65bZ/fAD//S0DoCWPapeMWVWaXfMK1VeQhvOEkSg56xwxYewkCH9vIQ4
Pj/NmnBfQvs4YsaQK2dqzTdzupdVP70usVqexLb5bnl5+Mjp7twz/BKHGv/OezKmF+qZR7qulHdM
Ep1+UgvP0mBxImd0jffBp+Lh6JXW+O+LBeF9rAx6qYgK7OKhdLZmOfcQ1aAZ+8QNiXcUDJx1PaOD
wQNLhzt92wRB8jzBGFrHiqLaWATaxa+qF63zzbulOf1bJbPV8rNBUry05mjODXyYroey+mhhNe+n
Hqi05jb8uNlPrLbmLhuRXT1dZ+Pulpl5M6YLHqxkXQfMczyzENeaDpfr8lEUTYxwAiyOaduRATcV
7k9TloeU+90haIPhhJ+OWq5I1SdAsBDfIyzJepCR4p+vyaCq6N3pCBzJ9EU0UX3674M/c/SXp0at
SNoUBRbW+VMqRVczhwx71xcwl/ZValhbfe7ELHu42CuRUHwT+/1puStEwL6PdSPPYr5R6HVbmSvq
a2/9EBUHJ3ScU230zH0gFnJCAM/gzdeMij5sptvZqxe+LNHntpTGevCN/koBoXHKNICTTXWAF1Tu
lZP5H8qbmDk38S/f3mq1HsLIpJ3EkKX1VpldsRU9n7m8dHLGwOtYw1rt6siWcwGBFN1/Hly6BU8O
2E2bqYHWrr0Gj19TRSOuhoh+XSEVcr3TBiW6PMLaeyBaLX2tTL14ciYI6I6XpNfOcnYl6ZnHBC3/
Uet2cm3/n0tTIJ+8ildE54qrPfXhI9Wy8GEBLj/YQ5Svl2vLA//xr+bE3ksrKQtO5sNTNj94Mb3U
eobbRCtH6+6Ek36qA/2Sl1Z/SWiEP0v/2jOIvXA4GP5dHjM840rhNUzRd0aXNs5tpFfDnhgy93ox
EXxVCeSHvi/7w6S33ZZASf3C5O7ZB2S4MXykHTGvjzJAwe4rO74Mjfcnj+v8gylUsaFivbhrwPTI
HoUJ4mDyZ8KncrA9M3nALyBVZczFcsGrnhFAGoLs1tAz/Rpq1CQTUUgxqFnlg2ZCvFq9fWmq8vAv
YV95DZZvCm52hK4CCog9waQrAx4+OAyC4tkrq8+BVQ6H8hTavPsUexmvMd3vhkklae3y19QGJ4MQ
KWr2VB+Z3iSfXoc0WtbTK+txj4lM/0s3efrJ3yNarEWOfXDzON0MsfXMV3APuls43JFcrIZhU/6J
8QsCemJ9Pbmu9ehajBHLMzY/xX7K3a8F2FHgXblDVIv3SUOzUTwn7JdrtUdurpTJM4UEuoyK5zhW
3Uuq4n6jD5O/W55OVNxgE4ofnAYC6BEfVR2NewbYHYZ+K/qR5fbDhkf17MZ+fUsdi34vz29P5C0a
piRwdOwUGX/5j1wexrErN4Htj6usQYBejoAhzAZCaJrPFKSFMPZvqwyqvKUIePA+nCF8ioa4OozL
KRoFCYJHLMgWZOF0Xz5K60qfK9e4VkefsSvcg8fp6ihq4kUCMPzFl8kf7OSvTd6NP2mxiDcTxeAn
JwTujHFV2/gCErLn0/iwRMK5CSTMz+mb2orq2W0N/d4kKadTvTkvzwbHwOumIm9tdb2xhU4E44Em
67tJaJz0DPnvelLy4I/QkPFScSOnNuFsZq08O75cL3Rlx479+yC9vT1WzWW5tDzAisArXkE6CcPS
Oct6ekNdJoIUj9k5nugEirrePwxp3V88Xxa7WNd7RPKMO3VWpO+qDGZpIqRTvFI3KZrmYRcMCsrC
CAg0w3qUURNfhV2EW0evnEceWNGmqUPtjRYR6u2C3vxZIg2lI6V6vQmrbYB3YoxV/OykeMOrIvsb
UdEcj6L/2XcmVDu3VG9uzs4wbDpubL7TE1MwDxHH32OqKJwf2s5mh9zD7CMc+O+jab4Wz38aDY59
+f9+nhDrRpuMA3ET68OQ0zOKW/kYJcO2qCLqH9HHwQG/mkieT8kmqozpBcbdfz6K/+/a8qf//Tzh
Ns5RuCQ3l0+Z5i/w76OxS5/tbiQOGP9tvI6bt27q3XaUqOyVFNlzb4UsFWBtd5R7fyW17ZwWaAdT
AwcupP/SwyMu0ISbDd3MxkqQ9TksS05lYShVoU9DbOdWL2TCJiHlJXCQQMGfWG/LU29+2s7gAuwO
bFmzZNh0IbmJmBPMp6b4KVOJSa7njvkZOS9S+c5TPQf1NDYR2WboBM09Q6SrDZXT2NsWWs7yMKBm
S6Q9kWg5sPTk76IlEhGuvazB64gumbnjHANy8i0ggd0/SS83mQFadItRhuv/hBISYHdNrZdiaKZt
7BfWRSuUAtbRe1jZfHXNRU/iV/X6a1UrOkWFH35JrLlhGL8wshFvrUGutkqc8EUaQB+lYFiq/Mw5
NbrAnsW6+BIPlILYTtu9m6P7nt+0wol+aG0pjhO4oc3ytK/5qTvZGpQj5+WL6TgX9Ot4N4gkO7Qj
OMXO6MZ9lcn6h0HnGff08a0f3fIsA1T5qAiqH4WEnpy6amIgRHUexEZCrrnjngdvAO1sGHSltJ17
nhBLISfrZBT0qNpZLSQWZ36oAYYByc2ICFSNR6+YpnYqN6t4Z+dVc4uygamgI55qcKNsWn3MS26l
C3b9JDb+CZrSo4XVRFS2uhwvxyxK2xSn8u+l7maRp50x4rQaZMzAaaDb9wYThf8oezZkHopDw3Xi
AK1fLvZQvbcdqHRY4mbbmLTitfUJTFh94scI/PXyoRQ2vV2NZtYk302KOWcFmRNRc8az81b2St8v
l5aH/yrLphWrHf7gaFWx365XgC71U9p7xMHDVj9131aQqhPiUVevlivLJywPOItHuowyxoRTYZ8t
BmwMGK3E4EbcAnLKC1q53WKOShfzh4HvW+fleR9xrihwc0++orNYD64tu37epX1uXljl/BUivbOF
BZrMoQ8biIonX7LmPYxDRUVgapR3nv0TsZy4Xp5lQ9E8Rr9od71I7I02dggvULT+KfHgAYqdTP1s
18zHIgXV+N+fSt0335Y/XT5ZmswYgjzq9lQwyQd5q7XntdWtmL/6cqnRQHLmaXVbni30jfmzUnPA
WSunh7Cz9BobTMX6SMUU0tf5htGrzYkhUJ/FsIFp0gDFNX/lkengDobNy0BVZzTeZk/sfWk/MUf9
3a47EmlBb/AOmv8U4XvlESggENofaTxPPsOJvmSfggKwfeJGoQPK+XLd5S/h6EO4jrb//pM0mle2
y/PlH+yPhoe1Hx2h1onzp5H2v5+4PKe3dAvqT2Prqrvn5cGJwv989N9r0oppLRwNkOkR1cXA3Hj7
2mwcDeJNzc9aFTvaUNZDMpjoMbS89+NcZ8z8SvdMatldxM+g3OsGenKpA9411HuQTXs/MaqtpqCp
ltPTINl+Rzak8rbHogF4FdjnzBYD5IP+u2u03+wvmX62sF9CeRJ2uiuaaY8pqdlO0rgrjf5TWxKD
CobGX7t+fVWV9cgrP6WgqzxbKqI2MK0/YI1hPQsPs6COxYYjHh6nQLNu3PpJnLJ7ZxE28uqLaFVz
1k2ToVJtvinA8iutUgwRBUIJ9t0gDBlexw+wpHNHdceEam5ww4QrggLnZvZFUuaZQfLODCfBELIi
DZjO+gfOdzy3Q9CfC5NcJGzPZyfA6hIlzgWEL/5inflMIlrOW2l3CF10mBiVvvDfdBBLvNv8l7gY
znGKahH2Qbqi4vqcsNRQrhr8CIV8opH6bV5LqOoINkUrPtwBDGCXlQ+Hl59j2esi+9WU0X2I1K/5
V5paFrtIQThcx1XEBDBafbYu7+feRcsYJ++a9hrZD2WeRz9gyEoANiOyF6Th+9QZr3kZ3JixERvJ
QJqSfftl1t0n61m5MrThQTZa7AvL2Cjm17Vt/rFi91sTn4Lei1VRKzKK9bMMU/JWzRp577sX6rvW
8nMlOVgGE4kIv213fKedGyGnaJTRdikvpjzaZShPK8lWG9K4aW0sRtw29sZspmFoJNka6VIKlq7n
yHPIPDyX017PegzPstkVbv4sJuslLN0rmlm6dtGuaipMVu2QvNbS/EiCIdoa9njsPGzUNPrGOLbd
u0mPUh3lxc4CG5f2apf0+s0HsxwE1i0XDa6qvqbGOD+NpAsw65C18N+ZwPlj+9V0AV1rjoMRh6Q5
qS/D0711bDE+JbygIuuXr5GFjGbG8aiRTs5cfHiUkJmhHNkEtod6EDckoy8nxlWJu5LbHOVp0ZB/
Rya4o7qN7uhjCtdNvY3T7rNy/A8z0FDYnPzEKDlbxX76ZFTtUWNl3aYFJXQZR7Zh9qNVIZ3fSkWb
Ci1AVHio/Wof1W5E6wc3ykmnyUi/1VVeb+0x3wcDzVHw1om3UCYRY7RfdY54sN8405drQMhsCStk
9Ew10rmQiYwYOStsXBu2ou3sXaEYta2re2vkr4FD5S51UtyICIo7wvYhsPeQjFzSnS6dXj3VhkRz
8VW5kNkcXuuixs43RH8qZxdim95w96hQyApWNmYi4CCPvJcrFg8OLU39rPsJBaWZYH8fkNYNOtoH
CW3jjCH2Tin3PqHHDPrGmX8ay888AcwwZFZthEVfxkey6o9Uer/zpKHRdwouxsBXLpHUyuk7wMOG
w4JEcgwNoUFQ3ym8wiv42lbGkXIkyWgSYR6MA03FOcwH3ViPWN3r4hZWEdV+XvOhxfKPz8B1xjzQ
OL8vO1GuJ0P7o7naZ4kJRUR4olxJySa2W3lUg3sSdGyCS8k3oo2YXhaau5Kl/cPJWA1zc/wV+aFF
MFF3VmQM6q0RczT3bAs3oq7xw03ccINon6BdsftFmJyybm+lGkYMt2VRHZuXOm8/2Dz9IXj47MXh
NzvfvS8owfAJxtuD2XIIknTe/SIf9Zy16ZtGmkt2f5EvOWNpjoHVhGBJGm8sgdXGpN9uHUVEf7OU
mbIl5nFH81NJle36il+KXpsrmRj8gPFESjH7ZRfN1xhACCFU7SgNo5JR/SSMy2uhm4tIbeMJ8OJe
yG/Hg8VeFskjtKkoZ/X1XBydWeyPO9OtNwD92zOjqy/lgan141NZj/luzLAaduVrN2XfEcT3FQeO
DyuzFBKB9QcwhLMuCeQOI2nJQB6iaTIuXTG8xF1DkBgqTG8dgqwpaAdwrW3qpTCCQAvoHj0sKdFT
UKnaOg+pEE7C+BRk2ADhV1guTL3S+aMN4wdOdvRSg8/w4aLWTeyvpi68FaV6mhSb1YhxeoefQ+un
bYjwlNmb/BoI/4eyoKow7Lux5TxanoPLEGLDCuHv1Qj5miIwAEJSM6qDJvBT89swMGXFhN3NWS6H
Dv8WClxLfcR8vKRjCR0LcI53pr/dWvuWgXeiozTEmrzfjjtgqpHtmxbEW1+2dDDa7Wn01aty103G
JHGwqre6HCOiUene8OhzcP1AX1lgln2qqbYa5Yt52a3tMDh4yvz2G/y6PgsQEeVhPcJrWnH/fteo
RZeG/zcqQtquywKyk2N1EFssg5Bod+/y/m+PUO7bLJtxXnyy1Xjn1aN2piUfI34/Y9J1Murqj4mK
ua5osxq0rKJ9KceKmePkY9p0xFB/6ZPwWuK9zCVOU0McNbeD8ybHDaHwP2auNZteFNz+tV3MfiMv
CV+FFiAo9gO3PtomA5Ciui45lDU/babyq0wZ70Bri7XgjbEaWvWLUniGquF4ln16ixSBYc+vJNY9
yI07Nfci49WiZrWcyLXSI+Ll7jMVdepaqrDcjiiwK7BuZJGJzEKAGvDD+5iAHdBd7Htw62D7ACES
wT2d8vJqugTV02yYkO3Ua4ch4gmzVj/Z/BuC8lI1BUlwiUwQJ5jLnCn44OUJB9I6mKZJCWuFtJQm
+kemknSDHZMxbNVzbtBH8nn0JemEdPJ27gWeGylaLxxwzjf+K2rNpnfM+Orl9e+lTarUArxvFPuk
C6B5fmCYM+0xZLSrNJPNFZqSz573qg/l774Z5GvkXEFT6SmQm0PbIlqkhfYb0FURCYX4NkEUEtzM
k9rijKsHHKPaOOXkkO2Mqfoug7S6m60hyTQIrDUQBRpRbhjIJ8yQ+c/rEiyx4LfcWH0Fg82kRroM
KbdJ2/dXs+YVarkjC24VnDAdgcFgUc1y9oFNkB5pXb4XHuuxX+XUNUnwTcWuqZx87zpxClcGO78K
22eJu4UAlsh2RH/D1SDyXzkrt+mATyrd/uDYnr7X5fSries//kgAxORUvKoCY2Ykkf6khBrhPW5r
zHs5L2egWk3sjSd6YjC6918c5wh+hxDi2sZ5s/3W3VZmjkEWfb2PtNc69XPU8Jo9gPrOsTisYv0i
8xjomtP8GBrtW2IajypqfW0fopiXJrfuKQno+e4GOushbEqCCcNHmlC+EgTmuLG65N421l9oarnX
/ciCWRVs5gKExMQnKLnL99iVu8RFb2eBsCHheIF5KDnZhGPh7hqfjXpO53aVvES1tvcjSBRiGChU
Zf+T6GQHu66cjiNmcFxFgBiFblOIxRRkivAm8VoHWMdPjLMdrP7EDHHyf4P28reT1gpodJhoKz30
t80Q/9QA/Xtz30VIj5zWd1easq9jVTVbTcOAwGajsk13V1V8bUC7Xz5/r5sG/Zh7gp42Ustl/ZiE
+a2zQ2sn78upjG/X1m8VWSQi0btqYBfsjByrpXbGMjcrxhGmjNKOYSkfGeQcYuSLjaBOjd8JbZdF
3PmHgF4Mr5+0Ndu1O9V6KcW+1Xc8InCbgYRNgs4RU0ihjoECm2QU4ZdTaNOq1/6OyRRu9aa9AVcW
c3CBHWmYinXded2bTQy1T8ePEtkE2C0cWlV/VXFMI113sWOn3NEEb+H92BsaxmRnQAzPItw6Oi9u
y2RyYCL0r+wajc6sxp3mhje7kQwUeGuttHnI6Qr28w6Au1g8gqodTnpWnI044hbsdx/wEnZjRGO0
RfvdSjq5Dw4BP2c5vPdBOc6cjwkZwcAM6RrFyrXTj9ipz6AfrS0d8Q4Qq5rqrYGgr8H3Fg07Xocq
r76C81mBpKZvpRyacK04LlLg5r8n27JFjyAZEeHzODkx37JSjCSUnRNk84DcdgYaqSfJeTj00m5N
m/scXCMyuu5ERjMBXpE1JCq6J0fgUBYOiyxLJHkASFAt5TuxRk686ziWgVCeUzzYaem9YOtWJmeh
W3LdWHQApe6JgGtxLAQ/sZY06XF2Q0ZiQidiud760RvTRKjkGalSX1SHIXaokLGbE7Y0jnsmp18v
K7d6nXqcoSHO6qqmvsu2wPzot3RKLpNneofSK/oVOt1OKgLdaJnYETtOwh3bfk+vqyeTPNuqdRDr
8Cace6zqqNwXtxfY5BtWsSKgFpx17cG9Gocu7JHQYq8aNYiHzH37VVcTCvbQrJ982jNgh+EdD2KY
bThDvbW8dzpEQk67grkkhz1eeurBioM9pTnScYHh1mR3VbQHOBagdFX4EwDgYDq/DBSitd4O8j5N
oN1dOk1WrjB/cEABuJ2T5xU1vdam0FZK0QputeVXo0/DdszY+KsC5dCyn8zcCQiiwZJqAiZQeVrf
B6f6tvtVLypa1eKB9EvBZEfD85W7rrEFBcvLQkM1H/6HqzNbalzJougXKUJDanr1bGzAZoYXBQVV
mucpU1/fS6L71o1+UdjGBmNLOZyz99odUbkd+STkFmVrbV6fFWOXbXS4jIbnfAoGsN0QilMqs7Vh
N+le15w7qyKx3ELIO5q8CqKSwzsaGFiBCxFvcojR87LOdkhpdvU1tJC9kWMcGI3wLaSRs+lyguZc
PX8lXeDJHcSd3bMZgkNDndfeO1Qb5yS5cp35Jc4x3XjNMok3wkaA5yeSPcO8KoJeRUgCWmIrpCKJ
MF5Dis6U/kJv8bGOCYaDz4LDYEK93Fooq8M/iXJJNtbfos632KAICkes6wzbqjCnGei3Ie3FU3ur
WfkfTyYYhHMWudQc3lCi36PKarYsU92V6TJmckViaEgjjElhxDh8CHROmHIQv+FuHFVDC6FSHb0K
LuFhgNkywEQquey3XWOZK1sPx7UuabpReKZtYwIos7OrjZuilSRntq73nZlMlKF731YClJt3LEnb
ZNWFwlC62KWm+0J4D26RnfGqFbD70Ry5EVwpkjgj1l10ppK2px1pcVYawr8NkGYE6V3vm6/eqBOl
MsVnWojHVNUYGluBJMz88gL3K3ahWJI0H7sCLqRXI6Mv7vwBdw2FGS4mBOvYOGCji57c4eCXiyYN
IB0RBaPxu5r/XIire9XF2XuqQ3bUW4bQnvY9awfj03MVXuzgj20Qlgdv65g47EuHDpwj23gCqrrH
sVH7FkUcTVUW6ew19qJ1Xtqc1GivF1wT4AF9HMue1WsHUzglNQg8gp77UbmkEja+OrquhDqeY0n2
RYzwRb7lEVUmNy/psnZELxSVeetlJL3rbRawjP4TavlBGVb+sBwS+gn7EMXhernbstPCq+Mh5FV+
fWRxuc89UEJRiqkOLAgBiPlg3Ey8x5tagZ5JbIXmlZEU8/zM2ZHwBbLoJsrT+1rPu2M3RCSL5v4B
it1TNYtLU+0LrTtbJeYIauR0JILkkE3VtO466bMJtEY0BT7R21jTQcRNG9/SXyu30u4KxYQb6+FZ
V5j3NB1jug/1a1DEIrYGnqzQp8VvhM0Zn7K+guTbHwfbfXeqM0iaN1EQUetV+UpSVTrSSXnK4vxL
UpAaOvlIJEh1gGPcsNIfo9VYxI8+VditD5NqGqs9lBLmMslihALzey7yx8yqT3Zr4okHt91HdAVK
N7/X3O7OG6e3wfX2TpbcCR8ATNLgnbQ8zIRpgUyG9S/jVP0WZ+UFENdGZC8GGsfbCeu7pVnRSqGw
ZObxkWQ1N1kLTDamd5ERuL5yXUgu3uC2GyPCrjDgNepda91AZ5y8ghV2n98gP7jztILNsB5uA778
usWsEhQzaIpanenCysleHZroSYDxIzLlfV2WH5WZfmqNfdKQR+3aSQJa550gmA2rcE+vLIDgK6yN
PhLhFybD2nKHYt2V3mttYm40LTC/JaJQ2IvU4vLHHKn+yZUuGA1Ob7gHbn1ym6nbzf9U7+b2zqRg
Fhj5NTeTgIZ98qshEACRetZAJh3jN1mAujEM1rLgFwVefQurW8xOhggBmjvj2SPFLEg6wWgJxB8p
XdaiTLKLmA549BFa5pYhgATifAbVldEm1GAi9iZjkolJpKs6gZUwwneoAxUfKgqOvhg+BmzIadWi
HDOczz4IP9kcP8Ztf5uW/V07FuvSanAaFiCmJ2N49aLsowdSv6oIyGS3Hh5NO3wcwvaYCPU1EcGz
qUfzjpDJiqF0MNcuTDLyFQYvfLLAQ+qF9pTbzCba7H4crYckvSd7JiLSii1y6vdnqwSsHN3jYD21
sb2Ng4J2v/ULxT1kC2pn24EWXJpSGjLMT856MKD+cNPW2RG5k1wDXb9T8T50+3BHtbwiNRlHZ9uZ
33Uc7WAr3tCGoDKafTUkQ7ISsIwtRLLfKqEgoTfsCEK+6D5v7JXIHRJ7M3FCLv7oJ/YGXwo1EzFc
x7r5hYbyBjmpvhqK0j+Y1P3Ia781dJzks5fVQ6aPYpthuB79F1oDu3Bsv9qKlXrc1GfOH2ry4Vlr
6Ku2nfEeTUGGW85feZypTX9nmMPRm1PrVcKn3RgjYmEMqPoYA+dlZh46+5deqbfak4fRypCtN6+5
uskAfVJNVmiyQ5I4840TOY+2bb50OiDXvn0JneCz+lbKepSBs2E5dRYB+EeuEa5eC/6rO5ynKL4o
cpV3gH+eai+HWN1iHajVG9RVKGL4OqEoUNMNu6uYjHPPh1WLbf07iMIraLdLXzIeFPP2UNC08Jhy
ZMPsFEBwoANGlC1Kxdk2E9riqbQnPobOm8jS5ARJMErK2nhL2HBv3N64An0hjjJuQJrXGh+E9QJx
/EO8N42zi2WEOpbl28osh3e7BqmW4gg1Tl3A/ONTvp15cWxSsbMXYf8Uj8arTF/76BvqxdU202B1
SRqxb0MJzdGXz+CRj8VEXRgb0apFXCIqxa5zzvKVRsKmUOtebJ1ZjITKXxGasp1N/3RrqPE8Kbik
ysYSQN0NYSCro0Z8VlZDRoZbrSfcqVzf8tSn9kuFOxIF5y17zmHVN8VdoLV/EDXtEpV+OiaoAL//
8C5t5B86S97rFPxrT+OqDdl7K0+Dm1OCW1H956Dib6qZNlzD6nvyc84ZfGs4TQ6hpT4kA+1+4jM2
2RPL6Zsescs+gkJkYdWHwZr33y3t2zSHslgE2TmKv1PydzaaBumZLDuaOcTJlg7FzGIOUCxI8FAq
0FaVnoP13FGK57TpipWdWSxAMzfeBqXPR2eN5U4VI3im+suoWKlGjDOR8g/ZOP2KtAHnkh3v2pBd
YF7c1VTMUU5+ycq7MQpEr1QGYFuDpiz5dikhQZBU7JYxlsXP1BbuWncPJzf1R4T7HlS1VplUmqgL
+B61Ex2JHL69/s1OYAoCTWxaYqslXEdKEHsB62M7ZHABe3UMht5ixsCq7bf0DnvtVc+j75xRYe1b
/ptbCtbzLYBHQmMZGWJ/jTdwDV2potJ4sLr+3hgwulMvc9mChdne2Na1iXmzwW5cf4Wz1LSgjoff
C3V3yYgcFSbGjuRGePItMwEDUBsQM2NmrBgFwwqh3TGJKEriwcuxD6iYlR7r57qKrC0kRoZzlnKd
6d/wxWJRuG3nuLCm39tRTGHWuinsYhNrnsZZsIwtyYkpQa5LNMsr19Gsles/gHZ+64ckAChBI2S0
r76uD5swGB70vix2fe4/B2J8RjaKn6QYkRJFJ8u072ODjoCOXo6lC0mZtjgTPXJruMEGlyjO9oml
e4CyZp/HD7WmP1lWFaG399/DgUUKdIfbKclvYyqIKze2r21qPnr9qm3bYp3j2d+R9oXvjtiCMvIF
WMjpgzSkNWxVTtbui6r2O0aH6xhRaTRyvG5Kc758Au0d662gAMdWmMcCwkLbaV6xAjvRSwJeGoyM
fmTfFB0fl58/NyXakSTz7y1s0lpOsnbbvOl+3q5KlkiEAzdsy7PxYNkU/n092VM7QFBqdxvPNoF9
pjRTkGoarAjXMRKlTWIaDwBx/bUJYX7siqOTgNHwCQ8qCv0TohWcZ3dWijNEORkF08CYrjGxMGuW
uhBkPJCFdvObTgRcjtT608cRLixQLxE8p66hJ1xpyt86WBBYXwEFUC7ySDRjCSqoYJur7pELCgJJ
ZP0SUftushc81SA/igmxjaft8J0xcKGj02oGYYGZlcYTdgPt0SX+BJ3HzmpPZdy9lQkd5lAG5Ira
r3bd3zYyZBLCqbaKZH5rj+KuNxApB1UNGMVllxbU7bMubxJHftD52g8t7ThK5hkOQl/FfzJBkGYU
kUnaJPkdDalzKMenEYoJC4OZrpTAv9PNz4Yihtbh+41dKIl43dd1gXdcJCc6WfGqYSnsdQW9hyp4
roVLjBqoUaOhu9oIDZD+UH3oVnlDce1BNQnDSP0OCh3u+BBeZhLthAePVp/aJBLeBg4837wJ8va3
lrvErti3wZjwP3tr3Q5hleb0P4KI6mtRsees8cREQA4dS66SMj32BF/SQvMa/zY26mztpHUN+GIg
+zwKf5le8czmhrlXwwYcDXsEc+Pazf37BDzT3hvHXy4VdCdMLqGU1dHtL/RSpvU0t7RszIaUDMat
KcfnwIYn65TzcitrT82WotZvF0ohu2zilJyMAZH+DAPPRLMScKVZc/o49WsYJUQh2eI6UnLB8P5p
enLjE8aaeYO8m+yC9FBTfjmhMa18h81y4BQvLMteUpYxjs+OwMf+i/jbGXFQIncO3OI295xdjYAM
NQWijMidqLwUvyiJ32XWM7aZcO3RpV+xx/sziOZs5vm+60vws2bnbqIaaWeKQmFK+ntbK/dlEp+d
BB9rofi6u/SW+tN3xRy0oqyPN+K1mAbv2OcQF3U9R0oSEutG+bmhFLUude1QJRQ+W4+BI6IF7gP1
GKFmUfNyyBdHkjD2H0zJMSrlZmUynU4j0p9WNE/U2+2DbZMXD0/kHHwH0+hdc8qZTvfE3trBbvhA
JtEMXYQBkzMHFo9jMuYYA7E3DyYdNbKj8Qq6tDiUOxJDP1jgWkAT+KELbCWF4z+0r0JDV5Rh6Kc0
m8VnLqseo9xGcNJ47XDr5vWOKcjcsSHbzCUk0dI2KsPhNEVoOT1LUuXW/Yc20o+J3WeHxu+fTbPm
qjJZD7AH/Y0e/8mbECA4fQh7JGGW6EIUNJnHOdFRgBleQVazHHC4TCPI7/jKiOZALwLq6diobs92
E3GV3DYsMFnIRq8kKzor3WHxK9B8dnADV0WcDuyuHECoUfI++FGBhKAI5w78h9fjrqEKb/ndxeFL
n7LqlZ0vgT3TcDMm3u9Q6eOqIwQjh7yzysryUflno1UOAScImT0/Owx4CWLFxyhdL/5IBk2uGKX6
dVqzrOzGYkeZrQzI1ZAHEQuQLj21ivBu6N0zYxUDZzoQGqKdDJW9JFVKYaR6ZWXWHzN9fNNH1GM4
yt301FQU/eygp7CHWzcAZNhkPXxtMGtxHO9cSJIrY0znFBrWHLFHCW4q2P+sulo7kjS/N6fR3mbh
jGXtq2sf5Oem0Al7pIoFT4YdMVKHoUv5R8gjpVnbTlTj3N+lR4ZSVTjJNur7a+e1/DK2WWh7MsMi
9HtCJ2xT3N8TsfkIKhiaTKwhk0B2lOvlw4RscT2I/Ekf4uMYWtRBwanU029RgzhNsucuT7/62Hzv
PC42L9Oeo5ay7NTJDxHaH74JuDUZHWgHCuVYW44ry84OX6IhfDfRmk1WmZDJSUjLFfVOqu9sr1nR
syXzjand6WxP2ce/UyU6pPr4Qplo5VZcN2H2FE/Nh/rUm5Eim7ZJnL1eugY99/bIMt8lkIvqIYgr
ZN4eBsUaMRu8CVrMWzfEsAciZDeCACnVFQ3RqxGaX6Xqn6aJamVhZy+Nnzx1bYtr1luxZ8hlcjMy
TSvdvZvq7F3PECHZRgZkT4Iir6pnjAI0AYiD73Kxt0lbmei09U7s7m01nkRsbQ0sMHugl2fN0r5C
p5BkJxCBSReScWLENzlXPrGToqAe2S9v+gbQuwdQfwxAxwYdJCSDxT9kXgQjGdHj0rx0cbVtauez
sNyj6dd/6qy881pXrtqcdpN/NNhUr6s6gT+XOlC0aLNWRPfUoTziyyTi2oH3TUKOrlf3LGfgQXXU
ZVAtU7xjVh4JNRMtmDw/t+jyTuc4B3Sa1HdScS1hMKPKGsNaCN98ZMWrxKDm7oPpZ+VMmBVo6v3A
jEY7G2xZh9c+sMRXpaXfqSO+FUi7uMPd41Bq7l5HiefBTcxrp1GjmYMCWnTcKxI36Msb0yaXCLqd
Tm2ywbHWXZu/sjKBY4XMkKJmD2w8I06zmN8wKU6uxHc++c8QOFizRBMcoNwOrshF4rbEpeV650ZE
MEv2sTDqdS0JKwixKhJ3azD2Dga6luTT8lryamIB6aoZN2bRb5uhIN5twuqggbkGHINZka4MS/2N
0amL2RcQu6zxY0rLp5hckV+Y86IDQWxUbQjUZMglRxKQ7VQwDrrghoTOV0Io4i22oXA9Zv65zOSr
pVt3ve68l5m+cQPzT1rSu1Sqd9dtuO7Rw2wMZ/A/AzDR87rJgHDUFie/jp4xaWGqZ37Ioi/dTEd2
9W9Iw79Ni+ICYpzPPFOvcmQN2UZMG54REl9QAcsDDpZn7LobgSgQcQPI3ZexNh4coensyyNojey6
grAE1WVIncGqNtbwabgMKHmty8C21mQ4vugK9pygNW92eAhQEwd0hbqGYaRL6+ehwchiMM/VdD4G
/bNo1DGc/HbrWNO97Ggb6hGZo0g5Sohrxa4lSmzjJEjzY6TccLtepiirdnot+43uu/0Ob/dXNjAj
aYK+p8ZOKwYwOhmAS6PhCfnURu/4hUGiXwX/AMwfKz56PqVjk9WMOAS10rFWTG+VhGsVmtTNWYJ8
g3VieGDfIQ0LMdGw6ZGMrKcBhYIeftYZxX699n5NBptZIHfXoWaV29u3g4S/VXbTQOmJPhBOEPEx
UUoOihhOi0O5PSYmXpndq5ObpJp3NMKJiMJsJFINDHG+s9tWblqHjVHaAs6jqGfriSDjh228UgSf
muMMUKE2vW7ADa8rs//qNTe4a8RH2VJFd0w3Y1ky/WY06W7pXe1aCUyd8m6s/en5Id9zj880pAk9
hAZJ6ZHLxrLaGQUCBQ/YiZq7B35r6GcVsxLNvGtU+OpgiYLdsBqrrd1loMuNcY8trdnVmpPyuJcf
OubnrRekH4MZEgaSB9RYAXMKGE4PZboHsS1jc1oFAaBFL77kXfvd1XqJYRvstHLViy8hpktBjS0R
QORCLL69Gc16nao70KIFFAHOWWcRlqK+XqN+mproNbfQe1uDHhEWop/ZvEusiAnVyIzRX6UJzUf/
rGmJsfIH/71zgZhlg/zTeYpiLCeVhi9Br6hVQh9dw20BCt5ZB1mLmj2BiHcGQn/ObWOeaPE5JODz
iiYtKRH0Z3ZbRlSWiJ9m2USIr6Tq+rMDJcqkUb+tyOPZNWN9k7TiPQPsQSG+uRUiO5Jl+awltGpM
a6dRgaLACVbONg1nHRnJfdUB0DYphoSo5/YTtIwVvi0GpHAn5yYMOlM6TE2HL9V9FQ4rbH1k2+g5
5oGauH5VOi1UhJZHO+2Cq4n3BTE7ZDKnANDu1/amMNARSkV5DcsemWiMmQkfTDlV0RnPNd1vYBWr
KGWq5BSajIB/Ri/sVT7SCXOpOpiVD6opk0+FoX+Xph7sDY/4DGBoivmSz64vWUROZHiBPiLlVEto
Z7fuQHAJO4BWY/V2Mjkl0zgptqJV9U0jIJ8uh+WuUzXVnIv34FFHhjdt0fS254idn5s4txpU6iUy
ngEDATY7VKnNoDhOoYdfM7DZvLddiTyxPSOQ03ZJaOJmnR9aDkjH2bIJ++T0yP7FHJfz9xDNwTjJ
ko5DRu4B2+u6n9GhOKABgy63Zgbo37vlDLqy4DQzA8r8puIKTX9u6jNtVM2HIA/ofmO8ZJcKGnU5
aPH/bi13vRmcSoxoB8TuqJXMN1UOPJDFMzeXA2EQ5HuI8iJmdm06Z/MkTG4ripbkrs691OXQBUXz
cyv3/MHYLg9ismsR8s5Pygyz5g2pj3y+6JrIGWGRy/8ehIjZVI9nK480jD7ml58BOHR5h2wzjLVL
UYwFgg80MtD0hjfhDHxVmSRtis6IyEuqrS2ix2CkidU4IKnMcSI4YP5kln94ucVShw+hS+51zQZr
gCV0CjOgcDcptu0bFK07x5anfP52B/HctIjGohAlnnLWrlVWMPxTCyxAKGjTEI4IHf80anzqekzy
xd9vZvm2lkM7f29BR6QD4iMifD6W8yBWwt/2hvhIWnT4xUn7LUJqEZIPyTEeFVLWTV7W9OfYi1vG
NwXR32TXaXjNMbp2/JZJ69sb8FP4uuqZ+pz83+ciaJ8RyH5YPqufH9PfZtKyfRaBdSfpxc+Q3ka3
4cctN8fUBHRb52NLdKLz9fPYgE7n58f9cjOsnfJmOYz5zH6uHYQFC004djsv5SKbT9j5NLXNySXi
LX01WzaePyfT/59Xy8kVpHmwg2B3Zo4M6rfllOwGA+RtCfHFkEmC4Co6hggc9stH6i0E3uXDlv9c
Gj/Xxz93izZHqooIw+FrzUEF3Cy3ynCibNfQZ0QYQUm0bpubn4Pu//fW8onRTaDd29DBj+puuslY
ON0omaJjmg+prXVIBFmSFOhi2HEDJRzqOr5284G2Qr/2IOTshBuwb1SCKMK6YJ4E1xRdfZXw5Zp1
QiObsm5cUxoRcnKxUvrOhR6SfR5jddPllrXu/ahDzQTupVkO1Pcj2tF3f59voFNbmV3SHpeXLz8w
I494iIIywfKq5QeVirtDMrmYC2PDOtmWfwn00L/UrkmblsJwXvAQSWioalygr5abD/fLMwhD9y/C
6j+Qgc8RSv97Zd7DCg8rRmtlZpuKsvPV1rzw6tSjvqUk1P08NhoyvGpeQcxLXZpovbm7HIjDlScL
/szyquX1WI/ae8Uk0f/zrJ+n4jEqqry/i/L44umlc0rqXlxItsSYgC2afXIiLtH8mMIHvc1pem8m
kUWwcViJMxA278tT/j7PiU8QILX75ReNE5tjToBpi+YD/a68xJVt/vyR5Qm4cAQpiRMbOHySjIL8
Od2uvL2WhYSnIphEFxChidfLgFp77GwznbyqVWan9kVo/U09BdZZza9lfLcvGhkA6xwz7n55bDkw
/doscSgE/H3MUEl2nteDitz6o6zlH2qR8bVyU3Wpqq2k7nX1IG46yO/uwNmaF8dRj0mqF6eui6zL
8lCv6Aq6pERtNKQey0PLDxOU60fHZDOwPLYcfEu1fNn/fkSr2fOFbKmESTzO36cWYwvdqZL08Oen
LD9IbLKoOke8/v3ry+MwjVZp4xJi8s+78ll8UZKmL788Q81vPu+6Ztc7Gnigyq2JsV8Xnh3cV/Oh
8eDVCpLnhgkDkBeO9sUoXfuiMyKvS0fVSA95DPyTfYFxLmdSKZ2w+bHl4EOKOLXjegId8ff0SjQ7
u3OET8PtNFKYWqV17261CUhpPZAOiVz+WTpJcpKo5+kKIx7oXfrDkpUobO/x0tWPIpoem471+uTK
Daa/z7ZLtUs9H4pGRrvIDKK5dB5clh/oJXnLJjntKxsdLY4GmaW3Ug7H5Sk/jzXBqWbPf/m5l2jG
lZyL02gKc591RnSoNII2sBtPd8gCVlNJ/Mzc6YrL8Rw29icz1kvbErEVsM1KZIzyvqWdnt7ZaDFW
UjPijd+Ozxbu6ik2npLB9FdlTS9WGt5zZQaHFmBqG/CGGTVWduOsHBclSevfjviTFE63TobflQ+r
Ma7ceNOWzqomY6fNA38XZ913MPbHxMAwVsdBs+rNtFn5ZfYlU0JGcfUWpvzt1JkOCPwYFhZVL2dQ
qzCoPoVvWAcrjIn+QLzNFX3LUG3fTCzWK37NbS6nX6FGHinX/kmh4agx6XJzOTidp7O+G11tvdwU
8/3lJ3ZWghaC/Nyl91MrGTaWJ/hZEvz3ucv9ysgMoKa8qvnnVlBM6mbKv8knIW5s+eH/PffnJ8sr
vKTdBIRIHmtNg7r+99k/f7SHQo2aZv7d/DcvWdUFu+V1//rly09/3tgEuMHtEuKK57dEYdNaNcoU
G+UF/3vby7P/9Wt/XphYXbVpqhjv0/zKv+/X+Pu///zJv/+xHyUNll3/6+9D//rH/v+TsnXlHQRp
YWi1+Q7+vkZCB1tjvgOkqeRjbdvJHpS7XQl5LatqeNBi6R9CFbgr0ghmxq5AsgrPLTlaiTE8CH2s
rgPVmPnO8kjiNnJfeRF58jFGSnrVRzcb0CW0jCC3aujVqSrHi6X2PWEdL9LRmjvE9AQCJ9J9ENlA
EWL2yZ7sqVF0gVJl0wyNqZpabMNV4yM94vkbTUzDw3IrLNDv0n1OTujbG6rsfr/TLa19cNjhUd4C
PMNGw2DbVTjDo4+KdI73bjIDG1ZFlLHhjf56Qkq6X161HLS82KStOHo1hFSH+LuzKejO+K59Y6dD
era5lle14ZEEY9vUtwv0YJEgUGjw5XSsgU4s90hPmGggoDUpWoxqIfCB+xhG965QBSbn+ZZWhslx
pF8U0NvzfNpL/UNGWNcjeE+DyKcZV6j3mPKwYDB1qo8qGN+jnH/eK9jg6zpy0cpugxOSEKIAzcZ9
yQt3j3uVtLpYEu40Wre0XMM1dB333bPoE9MHzu9E6mhXrfDfRjoL73Xl3eVm9hJ4gfoQCTIg2huP
PtuCU2abFZXGyr9D/4BRqdReKOm613pS9T0vxqeSUcRhP0CZzZ7ezDDHBhTU1qvLCKQ0ET/4WkEi
dtHPUFsDtIM34xU1mrG3ZUbUHQEyNeWTLgVe2Z/s5RzIYlr3nIYUE7G839usSg8VZT2gPtFueZcQ
cdaTaRKN008HTWrU8Sl5oZZtsXQUevBUgSqYm3TjbUgw6Y2j9HAtcuM7tQt1oeYrfw51SmWOyPT9
KNs/0LAaC726dA+uTgmmIDQ7mFQPuBz3haupfa1L+vium4DvbTv8CQiBNPT2PtFSd38P2ny3GdtL
XmbrfsaYdQBLcKPEtBbmu02nC84oX16AYFJUqJ6zPBR/cDs9w6Ro32iCwm8vqm4XxCQilM4eSoPb
riPpYSInjPZsYt9fdYo2LcE92O4NdmKnwLGCUzf0wc+tVPxKilE7R6mqrE2NjI2II6N6sGcUHTLv
5ybQ/GtNj4VLCEmf1juQPWtpYHNIWFsGgWdDrUFQOyRefmPmwXhLAaLFSxfs0Ax0R5RC1SsfGNxr
ghRNwbxZpQLmGvLvUcvqa2tVX55Ko1eoinKDLDq57wOEdnZFG8yq5FeMxoFIAgArkWPuxFjVFM8B
ro4RlUSzpT8gDMwwcUsdRKW9fz9a7LPSiWWbPt9dHgN7cuNXNVEZ06g+YuYN0Xbvow/gPmOBt0tZ
UTGmRBFVs4agJExoI8FDl38dsuY+9CrvJHxqk7kUEG3nYaSOucKKSb9kTlLdDnX4QIQAwZA6ba6T
soCKW6TB3hOM7N7QJI53A1SnFy0ur2mMGBnaYwBqqH8zhOG89qIqNlVtWvdNZxM+EKawHUxAtFXQ
n5tEsgumBbQj1pnYaCuyH72oDG9x7OC5UcfCj96tIGtJUs4UzZxayOWxXrdujQ7GxI41p3cNNcTG
NgZkibfh7FvUrYTtmTehRyx4NiNuouA3fRfvrhMsUUAkRayEXLeDP0axXmid/RjYTbP1kOLv2Nu5
5yqKv9B6lzeY8ECzaBEXNGjET08GyDEpfVytBsUtm/rwQx8BOpSBRaHSyU9RxayoO/onCb44v7So
uw7isZo8TluRpYhN3HZkd8e3hmUE06/hHBMr7eZBkXVtNzwbaaBY+HtfinQNIk2NHnENV69TkijP
lJUelytaDWZzwHw2rOTM1TRzeAU5PNqSXv1GxfMCTh+aqzfzBsp8oEw6BOiR5rs4P+w7dgX3fha4
t7EWVs8M08wxA4tYN9SPgKB5n4X92E6ueLSC+g9BRYVIjXM7cw1sG1a2UQ3FbT3fdee7kR7LNQYL
YolKJ74Dk4SpK07zL7vYp51qfqkZjRqht6sNx39H/X23kGshVa81ILGPGh8+JSqdIa0vyj/oV2bx
H0L8VWwn1BCwrJ0Dv4930dAaj/6UWsQFh/06aCXhYzMtsJJWTKHeLzlNuRujOTzpZLGBMefy1oy1
oTdrz7ZnYqTuxvtAl9+W52C8bFr6vMKZU2CZtSFyZETKjyK9dd6Z0upmq/MW1obblHdAJuTOjREc
w6+X4/AYdyBdKt0HBs69qKX9qYX4n0dOo7hJH3/G9wQY+xHGWgjI0+nea7u6dUUKhT6l/1sUA/81
Z/6a6xGt7TIC58vRH4meGKmM/oyGmDZQa2fWdVL0PyxC1bYtVsdraLnnGovqCzllWKtyHLnLXZw9
2gp1JVSshCt3GQZrAaQz881jEpfeHYm6+SFSUY63YjjjRdPfwWX4/BXh3E+ZTS/Aau0UNeVkPxV4
HuhZz+Xe2f3gmP+9pYVKrjH/gWCdEVIezKRD49CeSFRFk355kLSq11iP9inpeqPd9jtDj1j1Smms
oxCLdVS4xba1+vypQCYMHdj5Hj1ygYywMrYoKrpLhV4JJYr5vNzTa58e8k6Thv485k1+dmwqkuWM
cek0fDyjift5RAp4PzlqjeZLvXUNSk1E0tUxFnr0mOguAawq2SVS34uhRQa+zKgaW9ahpD6xPCba
CrDgqJrrkEb+rlFkgmhgCsc6/zIG56kUY3YjiKbYFTpGmrpxIFg6jnVZDpBjiBKh2IRqisciiZHB
I6t5WZTpwnIPphE1a5X0OOUNcvGiISMyA2P2Vs5veXRKJIYZCyn8jcbFCjHdc844344CRTmEX136
nPWACUrDi371FhGoxhSXD+Yk7RuIL3gDlxkzoO9AopvfXKGX+rvlP1vuGjoM0c71QZQiKtXZQz5a
kfVqC9w9BezlvQak9uoaHgUn9MrrmEvliSzgrhudx7ixhyf+6LfZNcF51IhajtPYGx7GNCYTJfTa
28rHhVZUmvvkm0Q9dHFR3xNmi6bX7R+Kwh/vTXblz4ZoHwZbyfvlC+6C8aE0puZUZ/UFZG186cOU
pc7gZl9BRGVUFMa76UT42/y4OIU6z2g0ALSEjYN86mkkaIxmZOMN/Sm0MuNX57J3jzRvQNLhFG9B
BUdeemV60Jq2eGuZ9V3ByiD1c/3qZsaDsIL8jUnE3+d1trMcVGH/oes8lhtHom37RYhIeGAqeiuJ
8jVBlKrUMAnvga9/K8G+t+MO3oRBUOpqiQIzT56z99oxEkcC7ZpNYbHMxnl5mu1iO2gBwYtF/6d3
0AW1PZyrPB9ISatC6yqwP9KTwYcYV81tEvkv36fBh5gBGmRQyCsM43daH/or4MroFfSSpi4cvFeP
EI3gA6cn1IbtS1/l3SManwQdwtNQ1+lPlT4HmI5+DP4Zym3De4NiunasQVmW4vIjjAXhIpnPxEld
NlQB4CNaZl4VNli7rUCFVb48O+5M7GGKz/O+7MSW7zC7gZVf6uRzlwlnkeVyeVj4+eRfYr70agfU
J1joth7di1b63nGmSgwRq8OyUK+RDcruwkZ76WsDr5KUGtSkmvxIPOhrb4KE+6BpL3BZ3Ef8r1yZ
3fSWWm56cmktPHU4P466Pn/TysRLU9bwqdVWt+x3DAMzSIIlDhQ2vrJOmpNZhW9C5N05G5RCV21N
xv+9/O+rWnShxvmnH5Px1sxefdBnJjwlmjq66dD1ltvQHQWD/kQn3DeO3bOjzSSZxcbVKBlbFcuW
3kQlW6UzFRvTogeW1VPyHiSkQ8P8SFoXSahoIvpwSCB6Oymu5lwa1K+dQU1K3/tBFmCd7ug6USC5
rz3R0zlgndIZtH3KfurXKG3FwVSXfWjvye6eb7l8JF7IfcxtTiGcD6fPbJBPbH0ls9nRfrEM82NE
jIaDL/xBoV8hCAVL1sR1gSQZ6km9UMtaCYeiYVbYT275FQsJ38TsP2zb8I5ZxNA8G/NqM7ptT/Fb
aBfa5zsgD/WzkxB43+TbkAS3a1y5EKicuaGm4GCIHhXdugX4Uy9C/eIKJupaHiavEcsUgTzeFsSo
WI0NYV6MQ7huklKsHChfz1rGfbe8sUUXIZIldWLlYJFdh0U9XlyN6BI6TN8IB9ATu7+0JPj53yea
Nn5XdmWdl39p0sVHLsbitKxfDeorbL+puEhphTju8UwRrNHCJiiHX+iUWYVvEqzjGiU2AC+vZl1P
6te6lK8c1InwVS8NLq2yyjbxmqgvjk3ZwaPBRrp8NfG83yQppNsyRKYqFQExE4gtBt13zzNMkjfS
vDbL67Za5CFZ+/fLMLQ/BG0DOs8dGZIITpfv8mar2BSAMmlrttW2jm1inXvrMwSy+jebOfbragMm
uavObeQamLv3sZPZf4pO/kkyXX4xsaZ3ONTROk0m6zAmNfqR0MeF3vXX1OCtYDK0tcidx9UGQN0f
O/+7J680sdwX6UXen37wN5nm5kjhQCMHRtL9+BoQjKS1P0lyKAkMQ9BKW4OCeAh3raMlWBm74azg
T9CiGFynaBNAB1XEfcC7AZkGaJEHdw1ENuQcGZSvw4cRmzTeXK959LUOLXxteXQci+ZSlOA2Ir3y
SKB1ja0iyqWgKCOp66++M3yRIa9fJhJBXieIByvO7MFeuOV25t6G5ovbyhm5PWUzOu9CahzDreQl
kBiMslmit7ctjre2SfzS8i3kkF8ZcYZoGhvjmFZj9ILbmBLUmZ6XK7Aj+Fc8upk9WTXLS1blRy/W
+E+ovsmTYn5qZgNB9P8cT/kVQLfqOvBfdVqdkT9vSxtFcSpLcqlMhyKrCJzfNFCZSijGn3A9Z6PV
Dg5HdTlV6IE8WKgyy+VX5BavHTkQ4UMInIYC7x+/CD/xh5znwB/PmSzk27h0WFKjqam3OgcPP1Df
+wcr7b3LWBEoxyocfDbddxR3+gelIAdv/sS+rOLvttMe+yxv3wLDFPuq7F6H3sFRV+VoFudUPOZZ
JFbtaK5lm9ovEAJs/iL8OKEYNU4xmbGayb97wjsF8Z/bDhzL1gtbHGFgFn471Z+k4hAAEEzflmx5
ONRl/G5Fw0pr9ctM5Y5KkFgbhP/mxTOZTRCkS34RsgRYa5FCKpBhMhN5Fvdhjmg5hKElwnjfZ4jC
4YS6ROmU4yUoyLxqu9LfpqPmXkvNo5djGG9l7WADsFjrNVdpnrK6e8L9hODQDRn/4uxnHoDSSVbG
jrp3fNKo1Z9Gv5f7MSe1R5SmtQlCj2LD7nq2d22P802R/Oa+Fftx7v+UjsNBOpwNkNHL/4k8uY0V
hKRaxG0Q7U1uN3BReOXHICI42syLT/gnRW8ilG7abcZSwC1qF1e9HUwmxu2L0Mv2AAXM3npF4hzp
DFmI45rmuReKcWErG+j8gq+12UAh02DQ2M3t/gDwHVOtAQ5osKp6WyRrKyZ2om/j9rY8jGlJgKRs
512Up9+hzOpbKFOoS2b5Aybq/kS9EkqIpbMRB8jpi2nLIbHYC5ykH8WwLzyf85cHnyMsGU7oNc9G
7qmiah+b2i0ee5m1ULgC8T3we+zJSiVULQnPC3iWAA3oYo4xQzjo4ivokAt5fZFK2qMhpfFWgfSu
9ccYeZnTB9r13j1tS5Gu4bigheihkXFujYYtarkdkVAKbG029BXHAo/GEB7ufwq8z9MmDmGPtJLS
xcv0M/dtehioRqAeUv2G3RO9gum5yfLipn4znBfhIJw/6knhTe6fUA700yAVjl3/6jhC9R9ba2eW
rv8emdNBNPnffk7MJ11vs13jQwJKm8xb3WmZWsj+4+blY9WgZFignWbpQw3L7FP0B3HleEUJiNJf
+cXvt08u0ksVaxqpAuW1i3S5SoG+nqAA+6c4xGW4pNGUATjHLvWjE+R4dBw5+hs59ABB9IIszbGW
hGwG0/QkftKKioBxFfm0ldD3y20wTcAUEBhFG0Q29D3ojCwPOtwbtNw4u8wcnjDznW1ojvJmqto9
CGt8wi17m2EbBEhN61BBM42s9nYxVKVtSujJBVQf0my03X5aRfx/eWtGRClMQZ4jaQc/7fAPxqzo
b64hwyobZFj3DJEE3W6NIzhbdzIp9qQePY86X/3vhzMzmvcEvN6XAciBQqyGmJ6TbPrmBGKSc70d
x9+efjI1lHm1hAPaiviGB1e/MSNf+/aQXT1vfO2yvn+NzLh/lUQPwV9+CXyzPhYFpyFCKFIqUNNo
XmvBzqc7GFTiqEMjqT5GjMt1JmLAm6xGCcOtY1+MRAFWGA26JmOpEMh7Q68T1/svZnZmtMPd6KL2
8sddhcxll/oI/hKJaaNIHW9nqdKdbkhFAnhmXVoCfJDbFY68iGFfu1BRQf7ZeyO1tY9uxDTF0eUw
VYp+3KWAYP7PF2Xh/zZn4V0XjGxN+XGpUAwvgMt0oIuKIuns9m29KsB6gURK0XJOIiWPIDSelr90
AoK1FTJi6FYb0ykqquGoJxxOx3j4WT45ucmMKUnyQxN6/qWyEg8CjScRZHWfbVZoeyK38JoH2lMH
GuArZVHCVRv5T3iwjJ2lmU9lF81rUx3zK0HUpx8wBjYUQbui6bpA5SliIa8sSxckUxINXP/YaHSM
/dHGC5V3c3WgPZ43nWIy0LHoB4UT4ZVQPkeZyx2LsXytudZ0GsMQ56HEdU5Dfv7t0al66GZU65qX
YjxuDe1kteW88XyjegJqyZ8Qv0WMJQcgcVHorIee/PnvidxEgcGkUZafSSDDTWnNGMd98XfM42mT
IBM40L+vWOKybk+LqLktp/dEhSrNRgOBqKOPBtESuRaQ9YcUg8a3EcZb3xysf7jHjr6TFjsHSN7G
9rPpgu8qfGj01PtNsU3kDb6jU+SV1p6KomAa7TNiZMfTLXSZftvt7usPKECCDTK7e3dJ9kyEnH8F
DpEI1ijpqgZjwNBe4Me3bJMmoE9cRG5gcDL9l7bGPDGoRgL91w415XQoVXOEhIx1XYGBkPUMeNLg
Pnbj7HlZ7Ks4fC4a3b4S2qUswXX2Jxl/hBDN7xId+Rou9KofgwliIZXUoHP/lsTDgEhq1stnCyBZ
extSUlJ1N+4Q3qDDU6BjjhvGOh2SmbxDjeBIgtAtO6abMImI4Tp8LNfWt8tK4aq1bJhnDO7Ib+9h
MfM4/iNYF58tMf6pUtjfQAGHVRBNOzD/1DtakX50/nufefMeXgbkTyMYj4WBra3NJ+MC8AD3oTa8
Zc6sfyA20teWF1ZXCJsdNKvq0qFZwjcCPg/HelUDvwqD1Tg4M/a24tUBEf9PrX/Tr7O38EyLzQgC
90JTfW2r1KWxnLKL2aMxHUgtWh6ayfVPdH7J9LVXIArix8bO/tzf5agyLks90JjoV4cWQAQdoL/U
5dqq6EbFIu/18+SkpOeFBI7ART/GBnuQqjF75u6XBlm8EABkylITTz15CkfZWydn6uleF2U8vMDB
t1GqZvUlw176QITO9OQKUIAZgduFm7p/vchEnFWOkNGzAIJFWL4EpBzijgIpOaGlQtEFk1ev+xXu
65DIHUg3Braa3Zhjcp2HlGDDHIewh2G+m1pxbKMRRi+oJqx2Iytm1e6WVTUJIYUZ9nzx40YHj+Mi
/g5NODve7L/MBK6gSR9eNMePd8tdVFvdeJTugBySCfD1vq8WrJSXUTKEACzlX2et/OtTl1MsD+Ai
84b2fWYfXQK0XmRhvCzZP3aB1zH15XPtp8+JybAmchv/6f4P1jHdkTCutzrRpOvYoXtGc8Pc2E5N
U7ZNGOCUv5I4PHmh3h1y1wovdK5MVLoUK5jEHqSTNI+d54wPbRdgEiIPyH30/HmmWfpedhWJBHPh
uGsQHszRVDHlDaxfVDCkAjoZUJIgKnW6uC624Kr6iPqCAJs4ntagTsQXZ9U/icUstUghRWH1u3lB
43Nog0ScdvFx1O0BsRdeu6KKO7xrPEvM/t9n0f8+mxGbjKKw3v7/3zuAosc7hkurZkEa5wJagAo3
YIqkYQ2m37yEGtBKhonovTS5uRu7zDjg5S+2hiXkV0yIGD7e/jvvDMT1vaVdKs8kf6QBwUZfxgx0
+atN5SEZOZmiG3/OzTT8dFz0vBH+wAt5eMGWRuElwLh+QDzH7DTr5qvdQh+XTdK+WlGhhCDgrCaN
qFMaCNtcaaWWun95ALzIuITuKDSWP0FV8JdNSfqxE9gPlgZyGN0Kh9sGv8tkCVK9lA4nEumwoada
byTZQYRB81DN5XBwKtOrdlFiV8Cd4bRn6oyZdfCh2nrGdZ+V8GBjGiyTQZOIObDxEHGWBJKKa0gH
WXtMsxxHF1aU935C/Yx1JdwtlzCgEDLxd485vRKiFUCMdhkbC3OKv2VI+etpf++xBZig6r1bGANt
fzyEE0alkz14wakM1NAfjfrCNxOeWVyWZ8tDQJOUcHMyw6LKijeGCRTPnC1xNLDELr/i8jBl74zN
is9En0+u2rdMBM05HONvC4zUFAJy2ObGYK1Fb7KDBulBEFyGtz40Tr16WF5vsn9T5PLIdLZEFM80
XBnccgeNHD64rZaAtqV8D8ruc2wIfrbhaNjSSp9wb9ngjDvcazLEgWDAjYiYohWBjz6ncIp9TrP4
PFboyKWG1QDMFrkLaqNZFosx8t/vP6lZE/NETqAHsQFxblcnp8nO2C9HuuB1akDo4gF3nX5qylJs
UjD6QHel/axhwWO+rr1HIeGgwLshkKtLvJTBmnG2vRkDY8TAFZvY4maUafv71AdI/iFGVw5gpYEF
5C4zK4KrYuKSM4BJLazPgu7AfwoOiy2BH/TXIkQwwGdjKAGaFY1l9jxaEhnFRNlJdnYi3exV8+xo
HU0pCvWWhLfYt5p13njP2pCOf/7vk5DSadai4GyRacHAF+Pl0pwyDNwHStF9dR0mAaHITn3tKAW/
DsvMFjhLtGWu3kVNvDPDevqs8Rac7otkZaT328oVJvqvRHB/5EE03u+6fB7GVVtjzxqz9DRWZfaW
80Zx4rVcogu8ZyI8VP+CabVbVck+LLFMRJHF4YOo0IcYD+Y298bycelRakWsX/WCoZ1sDhaajs0i
LKHI25i1p70HHKEPCWD3Fei8AlKVTpudfmBwAK/EOarKnXXiuh/6TE2/THFMivGnuHFgvfnDuLHV
pYzEUTSFfUxns9l4f3IXmrCpyifX14xbQhxelZuHWePlKdLrF8aF+zEpzQ+/yadjRGcR9dQfQkuC
k9GogD6yjniK3xAcc0xXgyRJOkhpQaZEh9pvUXpUyizBx5tYeg8kUS68cOvkcXsJSvrUDf2kUNVJ
oA+7g1YxSuQQAqTEUGhVI8L1D1LryPSvuIoY/wYT3oF2bmwQg6tNW3qMNOhzb6MNjGgxndIqu+ef
mTHLoMY8p5xz89HAk0S9pdYRNXe+n8ujMnNxbyT5a9jJcdt2giNQZWZE7OThGnU9f6O2Yaw/CTPa
j45/tquGeoRQyFIlpdjcWxcWjVPeJAWEZjMO8B/DrzHBd0Gk6KctobfG23JZR66xScEYBHVVBivA
HuecufweZWG1y5tGXOgO/vuMm/zfZ/llNKFR+ppkritQnWCV+LJsDd+iesj9CsJUqiRacZWfiTUp
H9NKvgohFZqtnXC/R8GwGdSOiS0XbJwgHff+DlV808rV0UcAXdHWlh9F53wILU4jRVzzcybyYqki
b9nu04jee1li7+0ApEhL715wABdKuZXwsbjZurejxybVu3N/i/LIOlv9cOrL9HNKJu0x9bTmXdqH
ZdyDeqy7Gqc5aP7qXRxgG0BIxAS/0Fd4VdckWUL40AoBYyKLf3uZfHH6rVvq0bddc/hHPJ6dhlGa
zziSd+jHmUZRtAvTupZgezl+xLNJc0vKV81gumZnLf63zu2Lnaub1oE87QBvZuysWnVSqLrc2zdB
hudyqfgY91+gUFS71jYoLvpEe+vKdoXdku7uXDNw8h3eafZFZ4ysI8oI5GIjnRXYZEOFG1WKb0W2
isJN6BriO+nyr0XF0ZqD+UK0gmdrl/thsPAHGvJBrp19bLE+TtkG0pHfR+bN9512Ty2e7DnX5TR+
GAD1GsGWQTeu9Xy1TK1Jdsyelmc5hDxP37SzQ70t2VfKmiM27T/7GsblG456+90QFviizEKf5dMV
B2nQsYxve7Km3kJP/0GneghN9oK0foIoSg/PzLm7llNt58XtMUyTZtNSdRwwxlTYDeVukYrodF1X
9LF31BfpTSdyYBU76fSVzPLWuiG94GSippDdhtG7f0DFIHejgRE38Zlx+oM6D9Dk2S6fk+Vjs1x6
Hs31ycq39phrj/g2o8duiJCiQC2CUko7Uh3tajXy9oog3d3n4/WEWTC0HoO8MvZL631wR2uLiUlu
lksvqtxjC4SDeHP2hm76S34TEdlKN+cnCYruMLYek8BonoXwv8oUoW5Wa7/ZAU5DzVBTPZlmb3oi
ZEGuZmEFagZOuIk69C8Pcg0Sd5+gw/4Oa+/NySf9fawdY0N+n3OSZjlc2nw2sJ5CRjdLRlWa7vpr
zdDiS2AP+RmY0y0TuMMlXehXjWRAmho52cFBeRibSHXXUUHUaH4Im6jReA00MqV0STZL+ubZMHqE
GgbNSvBddGD5V3YggrNj21rPyyYsC5Q6jdnqHFCxY+ZF0QPR5wPdaM0JbXb6aDFig75t+2tD5YbH
xLlcUWLCr5+raMMnMz9YUY3ES/CxFfCtH/WGPDIxivZjyuloGuJc9Zp3sK3CJQVRyU7Rf9AUEh2p
UlZ08swqui775JwhjcKs8tGMUFmXD5RdQXhssDe8h65JyhBW12gGpimXj6f6oNaqnXJfAGn/xzfb
6PQdx8lxtfwNvNHw17mS9M1AATdEA+aIjBzjDRG7faYgf9Rb0ppHbzQvg02JjG1BvDPS9LnDfAtx
trqcOfuGOsIrfq2YIOe2W5MpN9M5dOlSq1O7wbK/q80Op7fqs7WW+TEJKzqkSuOn13V29MyuWUuD
JbNytfmRNNb0MRHcf8uHZ/kCUG2YoBMESYPhyaXVoEXMlk/Lh5uhHxL3rdXYMLIMvohX88O6oUW3
X2kwCIg76R1Ew8jrMO67yOhMZbEoESt2GCwvHWUxw7Hs4JNL+uDpdUXcNgMDZH/Tk93BoJndlGQL
A4wdUgO+qlQywczDlDMiL7qv0JcCMvigPbWurTQciFdH7V3XitvyHuSFY790AOaTIKkOkxNAB8fj
egiE5Z9DF2Vtm+jNrStpj8T0VD+bxP4gPEHptDoXTLhDM9maKu+CrMepK1AkalGtR8wFlKnpE+ZA
c9/Hk7kXeh1dx6jYDEknHuyIEskkfm+n+oHQlMrwwzT9Zs22HR9E0ltrMmSSTU2O9VUL8Y353nC4
V6zwLDGJpfLv1JktdnAct6Y+RI//PfglE+1J6/7+9xImq20V99XZS0GnLqVaMTDGFCkU1JByZp17
cb+LFy+vehYuz6acSUqS4GXj9hiKGqRE10DOG7rnko40hmmrf9Vpp/u64d4ar5GHuPfqtebg4x08
5NMEgF9cG7qwuiKDjACPHrNdV18A582/GxtTtgtq7pjLmuz5XPuwice9BFiLVvbglvymo7FGToFl
AaflaegoiPCu66/W4HuQBWpizDTvoeT0uxoJcny41y8ujX9oWv/cdVbToMcbqf9PDOxgjN6hN5u9
qaZLOYX/Hrh1Ac+eS91mcljR9uEgVU6cmniY/vfZbM2s/J3YJ62PwsjVP6kAyeYhKgRsq5kkuwQJ
9OeUOtgsRPTd0F1BoeetzdbvPnRHf2/h4/0gxlqN6USOqZ6j1/aYjZn4oy/0aMoPj+bjTPPrzXFp
rNu2X2GP0HZ3EU8bGs9hHe4z7tZL2rL2KHVdpR6CyXTIRel3y9IlbUOsjYCgnCSqkW/UGEY8X7UH
QjzPDPfQfqFzZPZiXXt1FRNw+ZQaIB/I32KUoy6XL4SJ/0De77CJJLFjy4/hMareLpe66iIrogdd
0uQxqxUkQ52GIFell6w1fi1XNusrB2j0Sznt660Wzv3jf8+0RPXVycZdl00CIbB0AzxT82dBP/AW
9tHH1LbJis9dhRSPZ/Se2cbVs1i9pg3jv1+Ne361fCjv37u8vnzH8r15DKVaju5PQ+tib3uz3Oh+
an2YiUUPMYUyOxTO06JsSAYb8ef0Pphg6XWiv7dL4VSRV7sVTCNS6c0qIwpQrmpwBv702GkEPrpu
XByWb22brqJp3kk+UwQWBkYfneKplCfXAH+RapyGJg4Ab31baOsMr/AViAf7XgZXJhLNtx03zcdo
sgArvf7Uq6Dw0pIHAkRjUoHnF78FeJn1UfoU1VN/9qqcOB/hZu91oR81dMe2aKtbaSXNOyMqN/W1
tzQ2wxePdsjyatiD4vWm7s3Rjfo9HeR8RvLSP0xkgb/N1jWkBbEtZqXOdnr3pnusoMTJed8wH96a
JE7fgNdoO6hO2m65HNvkbfmG1leSKtt1yeThP1/+oaEaZkT2CsbWe9+jh98s9Opw63sRckFdD87a
WCJLIW/ld+z7T+Mct695VDTHsUVGWQIv/Y22AIBLGH36WBD3robbkky/6t2O6EYlaJba4cuEbn8g
tpSxsLrUZPtKlEp7y9uxu3ZkSkK85PUoaCZoDVV2nuivvukZTTKkuzRew0ulpr/dbGiHI65bKuKS
qZeBWuPQ5XG3rwGSnS0n26WFwXuDEm+9LI9jRz1YayQmWsiLONu1tym1gQzpQv7tiQgxRPvDe6tI
AH376sQjaUNR0a7GRICqaulvpJ0fbP0jwk/GKl1Yty8ACcU5zyjV7tdaiOchgCNeduObVpW08qn+
n0Q0uZw0tPqcy0A78Mvae5IAnMs0U4xVY3haaou0qJOnkMbLcoWDDPdX27sn8kvRjVCkDwZeBaeY
6lvj1vqeO9/bDTMrWMm5cUc55u4ar/cOhmXl17GAeZUOmv6em+OfDiLHPwmRLhzefyY0LQ8wSKJ0
iN4Gq0dkX7H5GPydT7U7EpWRpyQyF+xFs9WJH/9rFNa86WWlnakCqGU7UT93LMfnnPSsdW2a9e9M
1w8DESDvMQa0PX1UGNFQLpCkhhzuuS100oKVQCj2bGQ5Rskm2qbRF8N5krF4PIs4YVRmkyPWYABB
zJi84mNUoVRW9BcuK7z1uCGNxHwLbRqedoWlBLzp+GC1TPhi5hoterEOTsyJyX4De4RLWgHjOkDk
diCpq0W7QbBtF8B3w9Qz7h1Va+k2Pa7KQbazlB3La9X07vkQHaLCTre68JLbMIr5YOE9JXqYIfLy
Wl1Vv8o4ReeX44fvGaREG+gbOkMvruGMKkmb0ux3efm5uIo6o40O3qDttUjH+1RnSg5mqMQcipgO
kFuxasv0VFXOdCWISGM65VdHsD0Y7rrsvewFJPSkMrcuJPkvE2hQ0ZTjY5H4SrRMcSYrz9otimA4
cBuwNcGb46jsBZfpbgi4vmjy58yV2rNTGd0ZacmtVlCc5aGzarzjaXAdwU69cwNdcobD37nHkTUO
0xKbreWeIlsDRZL72VnLJiJfhsJ/MBBGqSxScTOjpMBlCTuvkvqNIbJ+kxLVEaJePHh+9Uu+LBUq
9TOZ1Zf0NpfhvDUyaX7kJiTGQHqChKy23bVjxOwDq+a0Ixwy0pHhlN6ZjGIUQFlOdHISK8XgnnTE
6sytxDykrbXmiFj7jRoEueJUTlfZUvOFo+fuLbwUT4k0QB+GbK1DYaRHsuqLa1ian1EfBw+9Kd33
5T9Af+i+cxILHhjBeQ9mOVqPkaIIhUn2x6SHtXJ7s330ZEuPtYm29Rw6ZyDNYsPcLFs5vv/Wucl4
Idq5f221lxpa5VtC5Xcs4rw/p6H1bJZefeLHwQEDI6lf16gq1tkS3c1kdEU1OjxXxu/MDOBdjaF2
XOofC1hHa6NMjg02JEn+2dpNIwv+hrczBhNtqCuanR4Gt7imOjc8khKTAsHQ3KssbnMAQYnCca2P
cfXVlYAUgt7IHlO1k4ZSv5QZMovnKk6V/iTtB9xcaCvtofwtY8c82w15HwQxRvt+cKBuFu6bpJbe
Fw2pZMuzmB4Ibga32vW42nYRrpdfCFqKblj5sxVB3xT/fqnTWC1qBH5Uicv6BjBPQvoyu6e+CKOj
ZugGuLBJvkKEi+TRzm+ZMU+PqZbmqCpGsM2z+OWiJ75YSCT3s2/fCM7M9h764QdkNPpb4VQ/YSW7
H9tgQmU35vecM74kmL18lvAZ9y7VSEOk1o7PdPksChTXgvTtv8a8LgrT+TtqyNqMcPIQ2KJHlxC2
CnjMGwG+9Hf9AySq/E2kYLg15mE4GJ1CL/dBfoxNuJhumeW/OwuKshoIFIm1RY35iyHzdMusnqg1
cDSEwfjTZ4RKsmgG7dWwEVM60/yOvrY5J42O8F61EMqa2pmtqrv4kNJI87I5C7poLl1sg9t4AGe8
InLmzdOHPX02cRWG713KCWQDBqT4u0pRrxbiuTU68yWvuniD3c/ad2o0ZfTt1WLxulkeSvAsc57Z
NqMV1sfiuJzeU41eJWYyaVHw9iZ+ImkPElsIjUzlzsqQYOACgIWVEzYNHHd+18IhJGOwFu95iLJQ
K37znqMVdmbSSUxU4L2Ox7r07eSm26qrZTw7c8qyatbBMR1pFFQxhWTu0WJNjRV9ccUtdNJPznHh
SQbluy9S+4wwgHpYzQnzhqDlBDEFKSLhW0WX7VIHJFkDfVhbwj0vHQEf4hnNxvpajnV7K2eWNWc2
hjXVOjX96LP60n0AH2FPNHPKWezzLEDqOuq+2kqD+/tV81HXEAPe/NApn/XSfCk0Xzwng7w5RsPq
S2jENu5inAyp+yPGLHyqvdy+BUFwwQf5FWaqKq4wcXH8+JIVbQEpbfOpY87/UBmISTKkRTj5OHaW
MWklEHl92LrqUApHAld2rp2a9LkbavOx7Ty0R/xV35DUgbn3LOu7S13alXX+a+kUgq181qOG7A1S
nh6DOjB3fZxFpyxFdj1MabPrgil6sgyA+2NPMlEFRG1rJGP2Sl1BYzLEA7lc0lLjRzWhxjiA/JaT
nGHyvf9dCnVp1U0GZcfyd93caoDmA6JiMfltlpsppktMe9UHh9Xqh/ubrhvUe3MxabvFqNPM+NZC
Ih8X707NXlKGBRR6lepVqhwXtxdER2t2h7NEvShwxTNKKMmQVJeG5iSPtIYvtVkG/3aKoHiSrW4c
l6OYVQ7y3JDgVhKW8KRVyRtvrPZO+o1x7ANy8SobX1HYkTjppf033S5sIrOoX9qyEdd2Ts8WVWi5
6g0yyRpH5EfawPVLSC11NGrokIJkeQPl9LWiT+BCnIozWOty2t+vyQhDGENU1aq0ifVJOuToBjAP
a1vn8HaAlJjHgE3Wwn2FlKNMN1qhWS9G6WnXkBAtH6jocgC8P0iNo6CbfTmaqwZbHAyX86NXjME2
83E6ziMcBUKX0m2MLSzuWlhjne+7KK5o7kmXQFkzjr0vBoN7N46h8CsVoeHyqfZ7F+Njv4lypvis
oHQOXKJAm7RxDlEq6vWyhIQFXYY0istTo1YUvResv0l+Q+JJrzeo0DQlTrf3rCZYL8360WWoNpBE
feh9d3xyW/NvEU2rzmnsDya23j5Bwb29d0LYOaIq8k5BM+coFtAUkwFk7RfJe5y9TtzSa4gs9ntl
kRaSO75+WC4bJjFg/FRnx4id9zqyN7XoTqU9xkedMv1isCiOiFA3Zc1+ELcEUVkxS4XHDY6SVrMK
7Bl1nh6X/pc/oV6BFnparnTVDfPgG68DXKrAFK3jUv4sD0Btj31Z1tfliuC49jhzKgJDn7bsnpRK
iW4WNGqFeCyyYCQTvq4OVaNrh7o2XyyhBp5KvjfkDZ8uL/iQQZMhFKgAVKnZTJVoEJ+ZDz87UNaO
TCbwnanL5QF5lkUcIMA4ayIw2DeY8y0fpbSZLgn539f7x2zw+T87Tn7/4vIdHQN9l9nIdbkKJYeL
qSNRIZ6ZyQojx1o3RsRuDByKamaT3QaJ3SkYGVMY1b8333IHFticmMfOOQqM/+lekIWLkYTgDikw
udlZ7q/+H2Nnst24kmXZX3nLx4VIwNAYUCsjByTYSpSo1l2aYKlF33cG/FF9R/1YbdBfZMTLzEFN
tERKLslJwMzuvefsE3VueJ+RLXItK+CTCHTvL0+FQ9vvGE/x1i/fcfmCpRU6Cqe53F2eu3xAHXG2
MM5Cua0y4J+i8/Y5MDxVCyaYwMn8GW+mSZRaHtyQCVZccfkdNYxTlGwu8SEDaTMjA54nQOMY5YC7
PRU6VpTLAG2YrNOl170ozMSUNFc2PGEcg/Wb7QngtouFBPVV5sdNEhwHFfU/C/aPviYvIS7c+4vw
Py/Gq6BheMCtNDx6jc0x0jS7DUzFBzkAHObMiyQQOk0JbQblNXjmYx448752GiTztLGhVS4fkqH/
87MWaNoBID/GyWDXBGJELs5OfDFLe0R2HGd7fI7bvN67pIus6nJUp9/T08Usf/lM1Pm9HjKlsjkQ
/n4qzgiZnSnWNp1Vi5vlr4KKG5yLC4nI7oKzXg2bTnjxzeX5ywdNM2IqUE6wlREABIkZQehG7NHc
F89RWmoHBpX6u1aqYUd4OjLDRGUvl8+Iq8h/f/b7OcHKS6NmpRdNe2fHdLlbDntbnFvxL6zIh9o0
mj0jHh2t47DTpqJ/mWMvWKTQ03UhmuFkSrf3U6vVfTutUS4E86tZ4LC4LOhDggYGdjc1XXYXV0g4
R3nMjcA9jr1tnvrlw+UzTDz5yal2vx+oxDqBByKIKEbiJi7u2diqPMI4cFleunnNlL7KZixPtlt2
O9jcw4Y0QMYzs2H7NP4q5vWm/jw5nlwFZWdfJcrVrvOqMWgtECIxZf3znIzmwYxbVoilqRQVNv0d
E5V9SaM/QJW4HxymW1EbBbgI3pvBpZGPhQY/TegdrPiWhbn6aSN495ie/LbpO5lzN89ZeD82/ZY4
PONq5KhWb8XErtDqb1QCRIV4FEgp9ICV0UnEw8sHiwL66vIQmClXmZIwL5Z5rSrS1zCx0q3n1ajW
BfZQsLOEFi8/XGdaeNUP/XgYmPD88ynTI5TxUgjrtYPBbjn2ITM3D2NMR/By8Ls8N6YuGamAKxDj
kDeGYagPS/OQx1VyM2REptI50gH7OdYxsDHLK9K0V78HdJfHLFx0anXeqiKK7L3hmfO1LcOEZi4z
DZmx5+TT2B6tMhtvbEjZzaYNunQd2qgP6248wwDLTgidz+6UmSdrsNb/csBlyphs53OjSFqLYg+G
yjKDujR4L58Vrjlhk0B1I5YPE8nVvq17i/arWtQ/eR1SxASxfMBDK55cubgTbe/BLnTzaa7+fFQu
IyVLH9S1U34yuYK8IGV4Y4RzAZiIh5xSbvPJkPf6UsLlpX2FGyB4MMs6PKYFwsIiWICRdeLu0KU0
67QZxSbIZiwkg1gC0PTY3hqZhpHCKQ0OejmeNKt3/nzscm7Z2pU9rI0+dc9uTsGXa0HvK3qa58tz
8D7Hg04rhViw5bkyVJzpgUfqSYlmnS2Tl/TemmsszZYe7lPN+/OzcdS+XAYUe6ZBrU9L0HuJGEYb
BQEGHByG2zCprqrRKt+mXLrsl/H8ELszfJipH7YaUln6EIN+i+AVqUAtUK9a8J4zzzmneYoaE603
IUpOYhMaVKPK7pMt8kH4NkNFGhLykitv+XB5ePkwxy10/Dk4A7Udr70uGOBK8xmpmZCbKlNdBQV2
VZ6OdDVea4FEVHJhZ2iEYKQtQdp6jaa/DFoyUf7zQ5ea2ikGjHbdMW0iTBJa5IK/KyoFeB45M8Bv
w/+98jpReT3Ta/t94MIaxB6rYxO7HLk68nP30yIo5HxvrFGQOceLhKY2OBAYVHMWwX53Lfl0l6fT
oaBao8rw+ultqqlLNFkadxXX17p0XUyEttLvLl9wFlKeVXfy8M/nlDOfLTfs6VQS5IbASKxLJZtb
EzLdKk6M4IgCol2nJZGK5MuZP6OACXOaj49sRt3ZyUmzXZ5uSEPG5YMjHGH11mQ3/QmB9yBABLx3
Ng2jyXTDM2coidynkD7qn/S9bVEPsYVGCQooBRfGXeAiLtXtri5799g4yzLvLg1K0l8fNLNmNXUm
983qQiJ1cYU5DCvdnGikaFQMt22L0XNKcLiqKQFDCxe4WadnQy6DILPQwPBwsm9xwH6W6WPUdeKL
ASMazzxqUAdXzsbpaEJDzqmua0q0DQlf4xPTzcVD6ImveXgBnhJ+CsPFtlK1v4KcqjtjkonNKZ3v
TEKLN5FFOauYruy4i7zrYHbEvoPEeGQ6q47AWbQ9YaIKkbJT75KAoAdKMZfhh8ru5EB1F7XTspsZ
d0yvAXxGrf7SmIKpdtp9eQnZmSByopUFKB49nfjKs/qZOAD3RY8DOmJMgh9jtxN+EXjRme4ZKgkO
r9cSgt4Rw7XYy+FUlFpwpSVIAqepsq4vn3EMN69DQoN2l8/++Vz81+fC1HaONDPJwVXFYaCDtbcT
R91MShJnMxv5U8SEGzFAkH4AX2dQoqBAzsBlwlQZ7xS9aiU0Vd7WpnOb4Mfz0ZQNt2bCQNyUuFm4
abwj/fJwD17EJUMaSPwUedFtjeF4snHEu22njrS6AAxLzqkj4haufx23EE6jrvLCe73m0oXOkP+e
+1H1jFqs3f3449/+498/1P8Ov8pzmU1UmX8UfX6mR9e1f/9hmz/+qH4/ffjkoQ1HEpuwKy3bEgSh
WBZf/3i7j6E///2H8b9sAMmNM+DDsmQHFkDL1B0ET6ILiBl/NR3r5NGa/xaCfKBetB+OS9CGZ4fV
oz1SnLgV4VNRPXZ+PhQ8jGXxODQRJCI7bz8YCvi9qjM/6sPq5DCAJsyqp8uR6fK21OYFxt21b22N
dbMtazZYCzMUHalxbS4FHsSe7q0sBTTVMPhClnhWcZIwGg7bGeEZmG0X//xvC3mCfA+t9j8eAqg3
rxQSnd9ftWWLefPiWM7LEQ79otC6yLSGGGQ/SrvV5XX9t7+8sO3lhf4g/gS1OK2Kvz78j/3mfvPv
y7/4z+/4L99wetg+/tdv+Mv38xP//I3+W/f2lwcE2MbddNd/NdP9V9tn3T/e9OU7/3+/+MfX5ac8
TtXX33/gNy665aeFcVn8+PNLy0WCEetfLqrl5//5xZu3nH+36+Pi//6fr//2L75AFP79hyb/5jCQ
ckj58HTHdXTT/vHH+HX5kmH/TZfsbp4lhecYXIA//iggwkf8TvE3RzrC8DxLZxBI6vWPP9qyX74k
/8YhiOvWMU1dMEo0f/zjv/7n9f77ffifr3/oMMsV/i93gLTpbGOkkRJJvWXqxnKH/MsdgFTNFZgp
NgkCRx828EdqjeSHtxyZaj0DXxPPtu80LmZT7Yz5v9oPxUT8UsAllQ3mnVaFIDiS9BpJAcnYgbgP
czfYumP95mHt5E7qIDeWtAWzb5KdkWwpgVu5/FUOaJU4O96Tq0PUeTNC6W18V6VPmtc8wW1/LIe3
yoU4ONYtVJrFrdwQ7KTpzcYkINGq9Oi6q1dxX35TUt8DRr82CN4zph7QHymjhDph3+jxOlMBJ4tW
P0D5NynUvcQNYA7lnF89EZnLmovEsRrZ0Q2n2bUOoVrEvzFx8hT+hiR8cNz6Nmsq7TDa3XOWNHdm
hgls6qiMhzgMWdNW5hw+xJN3Ozfp5Gt28Iy8B5zqo2aX36FZHevYCHfMTFqfg122ikzxkEFuWziN
shrfMQMQIJep/BQ5s99WBAUVQ/uKlfTV7o5WyH8a8xKyh4K0q9jcuhoSuNAgYakPyDlRgDM0r5hX
eN6vwlw8T3WCbzwJsrMBIIrWXkoyreNbg5sehbLeLJK+06pEM9w85W2ArNj+VBEKUMs5NEZADkYE
etMlEQ4XTWMSvSHTW80Jl4DnYG3imT5SWSMvqydHHiez5ew3dBtO0J8onki7yVVLElUy7HPNOimJ
0Dyy2VojJGxFZQMcTEOULtFnaOW8XUFc0YNC+OwmJ8yYFpEKmbkmZ5JmlzuSV5Hk4c5VmXEi04Ak
DM19nWkp3VS9hUJqke11CTI1lWZ+gvHm4ljOyudhtF8tzMU7d3LAz/WFX+pA5ErYOYltBCtNNwAF
t4fac8WDFhPg02ad2lU0PA1FDLNWGL+8mAyAMspIMC8JSwkAQvxWe+DJeQIAZB3ojfSLAebbRPC/
Cto+OoGFkPwHG7MWa8YnIF8kKNHWPSoBVb4C0OUXpYtqNSDqQadDjBnsYDtcSu3CO3AjET0SpvXc
JjTfEW/qo0Gl3bnSD2ijE2oV7YRrYGBEVOUblcduHSm8b8SZo4l0er+VpB9YqkZEnKrPmpp1w6ga
ZM/WUdW8p2wi1iM7e30lVgxSvCNVwzmedoHhiI+6HUtoPx/xmOd8f9ettN7eaW0QHYNAZ9odfFoF
P0UlRrqfgTp4OmOpsdEFJkgmginv43HUyxcmfNmqwFS0odgcz4Ae/M6Y54Ny+BOpTK702bSpXSAA
KeLTZzTUeG0HhBc98eUDlAOLqWBGcxOPVn4wSHtjMhms8Tk+EJpbQ7kxffrs7NzqOZoBR6TEysWF
E6251R6xdc1bq+2r9ahdCSEehVcBuDeaqyaeTqRcPAwTQ+QiwnuWEBRLZiyjJHtFA0YgPgo6QgLE
rgcV4IfWGPnSrWskXvYSPYG2VeakojjaNh6YiJRRCq2h1PWVm/B39COTDxooK970F2Y4RHJFdcs0
Un+R7RRxnenxIY5Oglshzpa7hy17JRwJes6AI3ZTMX7M9eS+yY4Bu+8anyUvLOpQ0ryvZW+OfueZ
LGEcb6UmTvpAGCX6Sd6KQB3GueG6U6Gzkc0H5oyIblsWHjXHPhq2wJRd0N9dxFADx0VabdWnE47n
vPI0EOGvqaH2lQXUPw3zcuMsaWGEFiPFztty20vA2GYrObW66Y4hF+kHIYl2qXiL3Tz0DXaGNev0
WbQkGLJqHFOC6TYumgagavbGi3Iy5xvef2AsxG7SAKfV9cLJyF0zaP2eelUhcFTZKmVuPRk3qjIe
u6H9ohJ+ZsGhc0wGKnI55mxz6PlerT4nt4ZiL4fNuyhqk4EHf2xaJdcGiPHZQjM8ogALyxbKBgPo
jIMvYhAKGo5HjvXodfm2JxGE0pWcMgPFCCHnjPvWpp4gRJxvEi86zAaOKxEnG3PJWimDoz5ZXLSD
5+ecX+ue17If45vaDl8pevDyZ7vRMMVqcDxIzPp0q2XV0QMSkc/1mXHSk04kUd+5216PbxN3YTsL
75z1bbceR3GrwYWMc9Y47YzRuwFXc4fvHJxPBqhu8kIUj1W21evzNOUcvIPXzmD3XT5JuuDFq2W+
luK5FTlHSwfOa1g/hR2Dt7590kbozIGoDo1I7iqH7pNNX5Nc1uxKa2nh90k5s1bO58qnmCapxFSf
otK+FFmSy8JHJPg84f9L91bXBitpUlU1YAm66jQWwDN6qz2jJtUIR/N+Aikxd2iX7wOkhyO55Wkm
oBTreJcLr4Jsk3YPinu9i+dNWOiH0ijfFAJ9c+DdS/QEk8T8XAFoWRBo63g4GxFVU8HYr0BtsldC
f7RM5zrv260cJECASQDzLpJNkjNynuBRooaUbzFGbcuspr0DOFyf3VXPseRG642SxYxlpK7PiQ6D
N6PPBJmK5rgX4PRCwIBlAF7hrTH3RGx5HZ6blIAqq4R8wgwOtR8VWxgPz8xC2qOR1r8Sd9jOdSWe
SrN4RbHQXwt3OKC/JBWHMdc6JA52Hdt9y9qv31fk220h3i4LOYP04Drx3rTZ/ibJvV9xAl6y6bJf
OtKodSWzd8NyPpjzQ1wlIwx56EcW5vui0IjV7YdxP3iIi9tdYFE0TJkIN6Pl3qqJ+QsAS0LyDKNf
gRovVbopDQc5kZs/x013Xdd8tbGLnwmHUWQN7OO64sAhxW2sCp0Gc/kQaKhupek+p9aw81LU8LPR
05ZKe8Mfq+ZA04HlravvOid7WsDUe093n3CrvskQa6tnu2s63ExfvQYHPQLDgm7ezu1vLWM6EQbB
NacAFs6AJY80qTI85uk27TG39OW6VVAaqujaLobnrvh0XXIq+kz/1lPJyqNYUsGFhX14344URKTU
s8PCCs4UFDPnow5eM/aQDXPkJVh4IF16xO0SNdZ1915rYGsEWio5B7sAk6KVyLXhFL9IySY6GOo+
Z6Scg41KfYQi2a6csacAJi5qKVEle2erSgktljOcmXbS/XS2jrj7802rkIpL94i0z1i0NbWf0ac5
pZNVg/BeMuOr1y5yk3Mh6VJ2ScxbNXETxv2rZZygZFnPbmjtsOoDj5ttvBROvEOBwMiZX8SUlxDY
DLP03nBjsXIUz5t6cN/DXAQHNuwBw8coGsxyN7Xli1k7nd+GIvVT5jigqkBNMpI4zWLJ7Wu+K8f7
8qacv787u7Y5bFWjyVWjDL+tJQGxpoNqiww8/KfkiNCWqqKEwUIIDZ5UBmxVX5qY5FoMd0OTNn7X
h94Rjf5NE0ufriAXsoRTpgzeuVwZd+FXyta7yR3oBw46EA4j1dGpQ8P30MutAAl89Sm6CdfSiPyC
D6LLeTzM2fga9R2hVJWJdc9KmWsiNurpKWL0QHDZcWjrrfQebwEN9uSI/nPaRkb2NaREHlqA6gvZ
OttmUZEUQjY7+g1bywJ4SE8duaTduUtezHeaJp9k3xJ+aWL6S+yTPaMnjBrDA7zmot8u7L1VWL4C
WEiE4ODgbYlcdJuU3F4NncKY1Q5NDNxT4BS7cez4d9VXCsMTdapFTlNSkrfnkEBkd0+k/l3P3viu
DOdOttpDiGBq/NA0HNbWC+kAh0LPXRyDVGhuzQumB185yrpV0XjD2tOtB7b7b2m4fgN2x0Sgv6JZ
sc28jpdGpa9uaqtrU2r6piijX3ZJUG1LLMc+1FrOJza/TYztZ5rLYU2cwUrmtU6xQaejZtR57Izx
DvE7L8NgXWcKjosbIIrSCKMapQaO1r1N8v4M4mm+5axFNig0cmktgsVQe7JbB7lOylrrfNZlvZmX
rdgYaDRREr9ZHq61tv1o8D1FNWyQuMPtJBH7cVOPDmbzALJEOuTmJueyIhI2uenjfVVQ99VjEiKa
WCtgozC1GEPxP9Y/+giOWTZdT3bwq3ThebWNtxctl1I18GOb6XbEwszWgHt46hICCdg7qk6rcVXf
qOEXh/BV13Kra4+tyyuVoOBDSmJ6q8DG6U3wbJaP941R3HSMEr12HVqVSVT1SLl5g1WZtjR4evub
YR1D35nI5yx8o8J7S4JHwxvCbTdH65HDcECkE5fn0aido9241SEUDs7Y3FczUZI1FrW1HRSPo5X8
7M3yHgjQ2atGEypsfSi9htepSddWPNjrHI/SBtTHZpT6rRJ0nieZYc0lMJ18RkgUc+d7/fwNRGKk
DbrnwCP8WgWPc6Ct4sZ5VkV3paKwRGQ8ba1sZM41fCn7eSrfISNR+SvnhgnI1o7mpynRn0fIfSsQ
C0tyk6NRAqa/VM6ch3Bz3D9mvZm6el+gw13JhsMqR8ylBe3m1Tslr1jnxByUAb7MgJOXdBhSTfR7
za8utU5jynSgzPNo5WDU5eJg3v0hQ4Aky8oeac/NgBFzLPvPwHhUTIRWDCCeROr68FnolQfZvrIp
p3WiOoy+Z/wbLViSzOKgsooEqgpdK/Hu27zR2UzTtyb4KX2MC/FTK3Aa9bUf6TWy+iF8s8AbrCOU
lkb5UHTjrWqbJwFVgQUj/9Vb+ryW1vCsD4JIhxBZxPCiQ1j94KjzVs/xdmbd90su8W2BKJffL01e
mO5ZE4lzQ6v1YSz6+IpWdrJqrYF8NSW/EQQOG5EeMDZ1eyeYCFmbSmst7cw7YOP8gBwXM4tm5TFE
Dd9FkNCr3cIRuuKuYf6b2QWsYY+aTmX8DidHSDla2xKTJvoTkFtWKNZSX/wplbRWzWSwRSWkLLhw
oKlNw80Uot5CUjJsgoWRXw/Zzq0ade0GzTEORm/dZULfMAuYrxpeQDtbol0b9o0+8Qpi7NFlucxs
KfIH86hJjMwx72hrgvs2CoZtETqClN1aaeoVUd/ekSMzOE9thCwrn0kk4cFUENiD70Id7YthdwSo
5Xsjq+wN0wga+dr8PRZwLGE9J0ur1FvVXNC9PVDB0s90kCtanPQBRJPRwSmspP/GbltwgcKybvs7
gnXua72x2XWjQxWYT7rH1JeZHPGHunca6vrD8aqZ1cU0N4w20SZObEGa3ZUb2rg/CwKbPKs6ESt5
PUgnO+C52tYeeXrSGL2d0Row90CfeIIbDFN/sSdQ9D7O84weF5ZgS6+oQaqDCfaOeYh3G0K660Er
3WUw0GkwE7XZIBrJRgqbdEQl1eMnD/Np17bGbSM0VNzTA/sB0Igp3ZkG6L0GxuohNeO9KWwI+zWH
pDz2y6bGZK+/eIpK0p23Wc9tZEvyQySjzyzvg2vDdhyy1qAHhG22EXjPIWHkLz2n40NR4H005E2T
2DTCxhSKbJ3eYl4cCExpbGAo7mZ6YfJW3w64GtFVrfoqeJUWR1QdxgwuWATPs+DtLoz+VwrgnYog
unGjD0HWrhz19cRyBhQMYoLUHzF3diTw9ZxVZUA2Q89miUnBQn/gK2uc6UYqiWZRw1udWDoJESRe
Rlnil0X8NjZx+UsRrqL7Vd2U51zqVP8dSTMOQ5iEgWjA7+ohHqLBdLDtJZrYloD8t3U9AvCux/e8
t3HzjdOGFnvlu8F3n7c1Owyz90bX7uti2KtekcybGr7Qgh07OXOcbM3qisOgAd0fTMVjzHWzxhN/
sW2+MgLF3FT6+G+3MhMfczR9QdJglcs2AWqLvWYWP43mhDztjKZurhv6YrRH0+mJHPbvGjHDphui
58I3wzHwMWVa4OOqHfLpZCv5/66pHa5T09wXs5ZsS8tiCGX+yil9wAXg5ArkL1mJzTzg7mNSiG24
4eWvu6fB0biOy8zd1O5iOr0FPY1viIPEKk/cnI7F8NCk9EmNHm08bU+fSeSV3ox4HGswYK6nYRc0
Sajvysep7T0S5NB6E8gxQCY3HuJacMqaiq9AdO8opON1U0UvVDxrB1JPO7XRhoRjVhSdu58+47oJ
KdUUGXU6kCjsK92qHJHYWfl4g7p079oDmmcdcr6cuF+lm2AdRg6+kZ16jIzyOx+YsKZTAnMj+RIm
dUHoF/BpcHkvAelaFfgzMN4ssW5z5Zm3QQ+VuLBOIZIyqqPcD4bQu9KdeWCzH/Sdmc97Sot3wKzI
0PNtiTaKCfg+sp7lFABDt9a2bJpd5vRHJ7UQfY82vYMghgdTK7ntsQ1VA4Eps3WmIQ10QBT3tt4f
0rxF/mUGhCDRc+ytkFkyWw7oBJWMN8omQTcQD5EWL94XHSN2+qKJjgNBi4fIKsI7xqReWzHOxpS0
0XLgK1zQpgvRsle/3Ky/HxPUAYPO2kxIACY7/N0aXTCUvQkHDOLTcbq/DFNJXnQxcDDursiN4Ea3
aAXPhXFuOhTSafMpCg/kNXnHaZLhj4LQSknVfjVNQmxlWl3loO8b7iHfGwAt4u7Et5/iRe/FxkG4
tR5aGloBc/0gWlQ/g19LgF1mam8C/AkbVZUj+hXWy7K1aBoDV5wyzg2zhUskaAGJCXdaDUzQdnWs
13s4BJ9p94nVc+aW9kqOfkNAPsF9EnTR9Wzmh9kZaLcCEfGjUX5nYVufR4JofIvGwzqifc6JB41s
bqdXIYDFrAc6aQQ2MuUCJ7gx1muj0rY9Ia4O2lp6o8m0uKjk0cxTdOFV6eGqixKiaBCn+24yujcs
TBMBxdgUevJpKGb5YNqy8zFYBmtRp87ks52IbefW89ImPXe5d8UBm8j3NAO3FzKASzSN7khgivXI
2S50RgafWOPWnKsPAvY5rza7tokkfcjI1ulxOlzXCS2KGfFo7eBGraiW8vQUpDA5s+FsT97ZcxhU
AlGyHH5BSPnYzN0T0RsntLrHKQWjyLAfNLQwd50WGCsjzXbWJvLMF83VSHLr8cS56Gps170XgMl3
kOiSNabAx54wkrKgv4lalTwvw9iTK6LtVPwOenTGH0GHWxfAWuZP9sTjpJH7quzi2PRC42Xm0KDF
t0Nmx1vTCxn5EqzcuPW9MNM9LH3optWKXtjtWHcDpwOX5ntb/CzDJ4tog1UDE2+m9GkKuCIOOomB
O9sr5/fcUMxNc18UmoOiJhawPWxfG8UhVNV3qwWoaKUZ+xZrUekhkOAgGzPwkblPdcBhT/TTdZJv
FYQca1T409Peugai8RIED7YIIIeWQ+L3gf6deuWbV9Crrk0k++QDeH0ifzackvu4+1kDw3MUrGE7
LlgRkGjTmEQ55p28gI1EwdCvs3RcGQZpramHaDSdME45Rm3dugYVOeva2kxihl9OcepmYOa1Ireb
ChkFfHZv6c2dEz9nM3yboe+0bTayLcGuZY2olxk79lDiS26jGKaEfTd0oiIQWF83tMfNoTp5MED8
MSnfpFk/Br1ojm4jdg5mmVVF6oA/ZwgUFCezAVGH3X0R+trg0cTJX4D896yt4aY/AzHdGAZkd9rz
qR7Lp6xfzkTDIVqiZ9Bb4xFOi5OZdWdPTqyi8qfZstrfz+kQ+uQy3CnSf2Hdk6nQhyRxzAa7ZR8x
46AU09KfOcxnNu15a4K890Wt+TZBZaveMW5mY9dLoJIqe/BMOh6TZe3aqrtBFQ0eWwXnCH90Cr+E
Dmz3lcuK0Vk19ps2n7dlx7m6l490vHay624NFzB62jFVojMY6la3LmNso9Lu3qrO2WebqFPkqyz0
K2WCuJhaeejB1DRDz/yv4pxnNfsO0cu+671fwpYna1HsMtUzJgw44hhbpKHFbF6q4lYIGRIByLnT
SNSEFjc/41Ji2b11LQeFzPidBS3DajM+dYb9WtaUfcqe9laAWaDUMIu0+kYbRMZq3iyDqfQGnv+0
BXX17GAd7LoP7GbzwSWHXEnWlJbiYzOobB+wCLRUxJtwlldaZgIms3MkRk54zFP3S2+tZDM56M0A
y95OrPsElrnr1mvudQsaVMIyZM2HvOLEkVX6zLsU51e0xKAyTdkj5NyT8uafTEiZdUBFCZ2EQc1I
3LgiSglP6TVKmYQrO6e0zF6FxnwK1JPeTd9WSI/PU929G+HBMe0vtbbkVHOb0mLtvVlfC2hna6I1
8qOr68PKqVKuEqEzP41xXqHhtMAuEKxCWWUj0kqOpgltTmtFuGV3ghm0surxc5Zk2QZ9BPWXl16U
He1rpgomt71PeEGJqVx2dMHBYqfBiWDhaT017vUQo5WPZifH0vESVDhW3AASIJrKL9ukTzu48cPs
jtNhQEd3lbfJBt03VA9AvWWltrWBmGY0E79GclNooGzGAgGPPIlqeo9zWgQOYWbcL4L7RZmv+VA+
ainOWIjGHFUeCnJ+9mxKkAkj77O0gyPMmg9MeEQbgxXhvEEMxyBeC0BSO8QkZ4NWcpT3qwgm2Y4J
zMao5ytlOjQzBvBhSUF6dKNfRV0M8PGmKJKroSL13GDu0HbtmfD6GN5rrOvx0aUnQ97k08AS1sUM
yMOENENC2/p1tSE26rmRNJnGJvPHfKSMTMfDiM6WKY3VpHvHiMsb5C7vOA4lvYoQYx0seN7+5yDs
fopHzTT0TTCQgaFN17adk+JezB0gxJaOAXJNp74HZPo05szd0MmiKcI4bSF8VDXJOoE1NsDJzHeW
9RqXbNb375ku2Ouvhnp+lxM8AyNOV2kHR1W3wmNV/IIxHq9Ird65pHdg6svJopxYQ6O1yMl+anH7
q6b/nIG3ottatbLvD0PS8Ifpfj0wuuqigWIykjsZOpz9A+dctFOysW37lok9hzpaUlIx+j4rzRFM
2sAEVOnwjmr/lPT0u+yRs2jl3YS6LegQDfTQx/B1dpqHpQvfjWN1U6N7LpR7pQXBmiAytRzqiWnC
Y5uUnBmhVAYwi9j/GwJMeyEobL/jUfCLDd4YW9FfdLwDkeVA9haufOYwEAs6Ckqtuk/aqPEpgh4a
JyO8TzLO7iOmQI5TH7J8ukICSU4gl28fsHu1TOHHeh+KWG3bZkIjlQhgVF7IabOMGNQWO3fgZ+Uu
xgLXO6eJVRNoU+67+rMnfKpN7UcIZWcOO6QppM6r4agctUdDSIUbbCabq3oIX4iAO+pl+XPTJBkl
VoqByDbSrRakT+bc99seqDDnzMx33OF5Fh6lc/OtF6FOumkFaqjbgqhBhUkyAAUBJsHkJfecVTDr
1Biy+BClYa0thNPk4mkfAEHqfQOteBGmPHuIjqlR9c/CTeWWSfuRkdvNXHBg1XvNXCtiIfzKvdDq
YNfA77kGG//iQP3qegs7kUuIOmA9/B3QQFGCxjeVY783mZnSnYiuaUnpvCfcp0R0hMrc1JyWSomZ
uHJgJOplnR2xg2wpd0Jit2sHOWkOBn9js3ODKkr3LClPw0gemNGlnxCPNALcm+ZKutkbjXAEALQ7
LXxmDh45TdM/gsSKNlXKdRFHiHmGqkcSgcQ3Kr/qQHtQGdiFEWWjqiiAMjEcJuYxNi+aL43ojlu8
8OPR8LuE29DpG/ZTk0K9S8ADWOVqsX7ZhBrNHTofxfki0r4SkYtNXLyUBeM9R+P0seS/BlDEOE90
WwxIwFXrgqxrzt6pp+ii6pDcaZsMev/TirNre8yQ3+bvKZLRzf/j7kyW20bWbf1E2IE+gSlJsBVF
qqc1QdiWlejbRJdPfz763NhR+57RucM7KEU1tlwUiWzWv9a3JF5UchYc2GPVbkzhPfZjqvcaEH1v
czNvl61hu00kXP2INenE0sW3tbtfSNfw3bLyzTe7L2AqbwRrplXm2+m295bvxoOelThnNUtu6vrb
7B211TWE2dagF9X/aM2R0XEdHMBz1ISPzoH2ushO7YllXFJ0Zmbwz+uHinbNssTa4bDB2HG68sbK
3OqSplb+xH4fArLt7dqjQATDdsKaE9vgaOaaC47wp/49VT2zdj//JEdxk66hf+PJzCYzfBIDEZ6k
Sw4M0XelgN8oBJ+yyZqTo5tCW3YH9pMyO019d1IeYPAlAzAdWrRfhgBF9iWDxV2cE8JTBF2h3FNt
kgxc6snfb+q097jhNDvt2bx0qaAKynkbyuJXmHUM+rmQYwhgwNy1auvYA9QrWPrZjPFhcBtQlJR7
JZS167L8ozhIEcEuLYoMQEDllK6stMhekY8hGAcTPLz63fU4snFa/qry6S2g2BoXO/dP9johHnsb
8nBec7xaFPePwnWDPYXxUQqC1wzVW17dJx3tqqPxm3GEoA3gCi6mXDWp92bl8886vTvTYAHDDWEK
NcIGSCKGzDuJCWlyqXObmvZrNuXZqpW1UqxgiQofAvCmvCB/4kQMsNsPjPXoZieJ3TRIiWalMi1p
NUn3lScjt0qLNeQ6BG/hHdmEbwDjBFGxYeTMGja76k6dMMgaiERDrO7N+fj3Szrl5Q4l4aIbP9vi
njAZKKp2Tf2HjxECYQuBkGzsp5d/V0t/R4LZHeoyB0ToJTsyk3IXB8MTVMXPCS7CJk58ufEG+tSW
qTxDWeadIWWwDFW/Eg3yHbko9dBN6gtptNrzSp5Itz8lvsl6XkpmOF3XraxF2VhImq8BNTDKk6FZ
KenCSZqQrCaHVquzZ3qMM4GuMdPMbhinDm434CzT4C78F6F6fF0DhiO/vLtd8eEeyTAgWHvZiZwA
y4PsdzYKSMPCtmpIXOyE3V3icQJ/8GYUmd7OQ+JGWYKZS8fWCVs5q7dEy+SDXYOTZOUqrciWyd61
2x+e6XSvFS5cq09udTbEqybBYiSUA19aZVenDb47zWmVmXdpUJfIIDpbjVP+tgS00mVU1Vt2+jXT
rLsvPfM1wfwVxUbZRGZmji/N4jasduQX8JGvGsncqXTkr9GjTcgU8sfcBDz/TntVTnguMDatF3tC
7JbZY889qsVfE+Sa8WHnP1CrUewFojQekvZayyCma9d/6uBorZF1OrvzLktM4H/ouoOI1YM3kp+S
qRHuJ+l86YIu2HgpaEXtw3ejz46CTZkrWEEqQ6v+jSV1X7DRwUHPcn4tiLBjL+VR0rOwsy0D1ZSi
6m6EzEIiBTSRdSAuTtA7HnCG1fKgSXhsEae7hmijwjfNYiP7rWfLV1e6GIQssyaVW7zavOtTqJNt
34d0opUWtzSBsOkl7cru+pmJHccepKG+rr5iZCZM92/c7KijNbL3CU8aDq0UAw4JE2vYZkIHmxwo
x9ZEzeEcNvJEjLeKCvVVOY0jShzs8aIkerXE1c7U8ZtZmNdZ0HjSi87fqLb5WZfuDUpkVM31U2GZ
lNglHrGLqoq4Q2NWHZb3lMzVPhxjaml69eDajFcoa7jVzqAvWPlfNDVY7XifI7jssakVm8dAQeOE
3zFbRsFwGz25AcSfZglKgen466y4za5FYjK1X5spO80jZwOuPxzpu7WprXnDCvFj8qBuiuB3YnZv
0K/4d0MXFXb6BtVq3FEUyWHFRqTpDXmsi/SchfQzLO1zTJeTnsRpaptN0XS0V7QYu8KuSSPvzq/u
7zOE5AJRessJn+0VnOkq5N3Dv19sdFoyEq0I+aYMg8RKo9zhZ2WbMck2N0vzOnhfBjOx9ajGABr7
DKp5gKDXG66P407sAwqQVv2U4HtytsaCRi/j/nnBgEZAuCVKKG4ymy+ByPimEge6IiuzSsL4oQgR
malF2TUtrUdDwypEwo94Io3t7GJ7wlJvQ1sf/Ya73AgOm1UVc1hczShGzI+7ifZfYcYRKurGX1o6
y9igEaFQIRJ4vBkGPEAeK5dkLphA7pOa3X6tLDWcUt8eTpyab0QH3VXCwYWxOBB6HG2nv1+q3u3b
1TiS3AG+QcypP86CNYsUEn/790suR3/fumNyNv2LQ8Pv0bOMd0PP3c6UjBYFiLPV1M/tGl7OeTLG
r84hqlVoxUgvA8HoNt+JktPWlvIHu30KWrYBROYmv8Owo3ynb39NpWU8A7Px/4KTa1Y2x/AFUqek
e9Dtth51uOiqpX2Z2EijsreDlWlzfk469HZgiJFn3VKf2t9EJwRzOAXaOBJhh+UfCQYXE+v/JjPj
mw7oigwW4vDySedwxcwcisMIHDf3oIXCDlkUgS9wb4RfRgYj/cfsDR9wJieWPR/rRlf87kynWBsY
s5NgyWhb9l5mFu+9xBI2xBkyFtRH4mrGsoFCO9DcnL4xatukpmcRqw5xxCXuD9nTWXefSRG4YqnB
dFRmqsEf94x/8eZTMSRJNsSTc0pB5yDEBfmKxhH94Gjm8ROeCSBIq1DS5hLLD8Ze3LUn89eYYbW0
h3Mm6G+f2uSLn+UijWzlu8sBR1jjki7yeqIqqpvfx3m+NHfgzH1Gw4hE/pn6cDtqa8ShtmC/ZbKw
Ys8XG4o96UGoxQNJU5hAWDVAO9c7cOYMeL36NAw4n3Gsr+Gx3Abm3Jt5lrdBoy8U2XwCvYHeOvMK
RLXOAuBaleGhJ4bsJPxBJ4Cnj0VDScgIfyDHk7mazOyeOjQf+MbmxPOW1QbKP3iaB62cI1VLq6pB
jaa4gTLxxPmusCTZun8pu/sxesDAKGott4k7YQQvnE1fW1j7IM3XPTCp3vscDW98rMevtB3KRy3C
+JTSvWrVA7aJO4oAPjG9Go+LGexpp8gpm+GxKpaUXvWReZnJfTBiGqwjHWNoiXX/4XSl3nHpqM4U
8W4LHeoDzelqFQ/pgEO56Fe8Ldgm/ObFUZxJZ8fIo8KIj07QDXuAZ8YxwMHfZoI7cp9Z64WLXNe4
4WPBZBCMafBZd+x6VI+nuNvqX6UNx5qmKBfTDsYbUqfQJqKSLDhQxQdgBB/OVP7iwPFhoDHGXoLX
axoOwyQfGYwF9FegGXT4IKmdO85F8MOmD9WLxYMM74hVMVxYkfdJF792Ze3wP4aBuda/ndKNamxn
q7aPP5di/OyH4UgtW6TRIjonkWuCTJRoT8PRVazD0LhhiWl1YYz9Ra72RbZfLUvaJrZ2FQ1qOnuz
dflBQTjOea95LrvuyaJviNaH8jL6/GY5D9+252FNHLpLUVvfFtez9cApH8HcvnSiqQ+xrXHHYu5j
vvKFHz7fO0v1UnUGHegDbBsE3GdtVvuk0F00TE0EDffqZel+YariEdY/xpPY9jSxb8y0ZvXJ+xNJ
5+Xazic3TKlUcCg89BGt8lj+6ZL5syaRGZmMOL25tHZOhfA4OboFmtg1dzPJ0eyC5Mjx4Fl31fIw
uBs1CU4RnWAPJ1YQVpC04GNsuLfKNROnnSL2bd25hlPn7xM4w0ZTPmPeK3eEcuWugW1wR6ZAI5G4
yhMyGEXcWrcOAhH1Ma/CTZr3yqzhEfUBvgTHxA6sffNoNai5PKfZc5k0e1Pqac8YZGJIY8bUg/tn
2ODbVj/arZ2uTeXtQW7DQtHDdKx6izTy2EapwRLiWKVxGrXah0v6aOOF25nw4062OjOqIXbO/Ei7
kvmRb/mbTgfbRnL3iJWcj+ldnpwpC43yFLj5IlW1wsVw9BD64fsFq3wcvB+AELItT7Z3KBdRU1Ij
3hrj0Q+T6ZUBpP1EbnxD8wdRXGCY+7mvnWc7q7uNZWWUhtz/MU035lIYDzM+kzvLoHgHKjWckolP
F8wo7+i6fcX+WPj71Bz5GdAh9+7NeohsZc87yADeOypWssYHH0dJKR6gxG8cDy1WA23ftFVp4RDC
simDd4fazjM1IzjPRjaHcIkMja2nyJrtaPO4qaq52rg3D2az5EcM4mjNtL+uwnS4cOG3I9EyxLIy
HELSq9QTA+AC2JZRvSwVK0cTtpI9KUNvXZyfDesrPsjvKjf8q9LySn0ElkcumM/TeoLV+zAMDfBO
Zdm71GmwZBX2i0fMfCMzz3uVlOhxoMvfOgolXmkGYr7J+EZyRttCrKHx1UypWXcm72kKIJUFoXrv
NOSfrj455P9OYmzkriuslTTg57VyqV9wQLCXxwj+NZRkUM79ldq4/rGlo3pM6uR1smIE+M65O+hr
XJbmkGydAd9Cc4cVeUGyGR1vV5Xp+DZyNu/M8BTKmL64YgRMqup71Ta30Hm8mlVb4eaev6y8ov37
bn8dR9s/ML18CodpwUVZKNY3Q2w7KqBhRbcyyvrpK2HeewKws23sM9gAcW2mgqlwRjobjeqR3kAQ
SPNQbui75VyXOnMUNqm/N/g9TDMy0wMrQ2YBm697sEhLHkzVc/Dx9NbiQh6VOhSb1KOuYCnewjpt
oin2GeQunjwNrv1VNbYkK+D+qbwy3tka/avF2UOxot0/deqGBuUfR786KN1nBz4iJtzkkvGl4AQq
yCivZIvbTQy8BEst9p7qkHGdqGk8AbeEZV0otSVEEm4yP+nOZnsM465+QeUUrVNdTBWkh8FhRljW
siVPeR/6JMJksmDiIypGhkp82CgR/8q66lVgrs+ZE2dJ85Le52SmT/IiG0EQ0E7IzXBqbnKw71XC
K0PG9334jopkalOf29guHuyUM54DApKixuqtqUlAFEa7Ya7bbWa7Rz9vEy6WWrMahLP7SP+l2MiZ
/UXO/U82OXMr2xEdCNPbJnWMr4BvhD3Nuavyo14nmFp9Ya26JrT3Ht3SME8866DosCTSW71MNXGj
OGTWX1EKcc0UjaDk4X0K74inmMm0vNhB8qQIbny2Fe1WjN23jUmVp30/eOAjKGmOIOcsM5oICbm+
12k9gwOr9YWew9uCblM3/vxhdsDREU35GNl2F8nJMVBGNcavHLGSbRuHkT08ZsJ6vSfLCTN5IcPM
3n200nmOjCE/D/TiRpxUXxdGVzsazMQDf34VLXzW15idjKMEQ7lucfuwJKcoAi5oCssKitXkZ1TS
a96SFM1kncXBl2cL9Vpmxm+Glu7viY0Rh1j4TilmZDNkwj48xR9lZl9TaYZf5gmf3jVzpvjZkDVD
V+AxpiM4nqnlSXrJjlulG9FHZu3ctH3/izsZJ+MplX2/se5XxkA6KbjSfGQn4siLw/Q5aRi2cB2h
x8e6ewmY+gEfIxU+zi2FapygIfHps+G1F7+9DK3y6Znmejr37WuLoRmDn5Neclt8tcPYHkQww2jM
iv7a01bOrcDZycWFOyRmmgoRl3C78WBW8alN+mDvN8G9IH5Eb56Et6I5dFqVLWe5TN+9WWbTcuml
3DSreqo/XVFxFqvpEYI+wC8V6y615kO7BCeSdITYtY9m2aNoeeZ8Vb51pmIlWMOjaqhccYHo21w3
FQDb22AYt8W/M6m7JruWgNK6PHlPElBZAXTTv92v+UQWE5W20l4YZYxLtlNmF69TeNVkN04sMfiC
KdFlTKPiSJBTAvIwgYOfpqdZVhhOiRhGi5a84MLzH/K8/eHg1tr0aeA+ODMK0DAoyi3zcDss5KXr
Xjonu+y4GCRbCy/ygwDwdaZyJdIWauhsQAEd6Ec/VmFuH/GQ/eUQT0GXQS5sgcI0VNwY1Q5C0YNT
1m+yGRlJDDmG2Bm2iDKz9ATIxImLnvIyBF7mW3pd+0qes+7bmRtMADr/g9R39iTHFLuz0PMbn1s/
bTBljoXNrOXHGLOl2GVkOLLgusvejgRTrRKZvhtJR0Gg9SMjWeiFywI8z340evFC8pLSIRNI6Qjy
oyeQNBe195bK7HdtMbwMXexlQInW/sSjaRK1OFbtW6xr922p4HaGhvvp0iPNqKqWmwBa78pdcKFq
KZ5cOa9CPToRCTrrUDrWp0tXk9nUmK80DDCcqp+4lmAQdnifZax+UTiYr+zUxx/lBuds0TPxPooH
4tylyA9yIXNoVmutg0PsUP1Te+5qGvh+CnQW1dzTdvDin0ZXTzuuFeUDXWgJBg7KaFlAVktt1k+2
O56Y5T0kQ7Fwr6XPJfAQs8elexRBTBex2+yBSDDJFU+VL19gcAvQRWF2SBY7CsBYuuPZDVH8uFsu
6zoXO5TN9bRQXW0r8SynzN8U9Q86vz8FcdJNBpCXBriztTCQBoV1cAdmWV5sMn9L7Aetcdv7zCMq
d81wb90gHI8eByu3iMM1wdanthGkFghzKbddm2FlY5p3bsWUfhtm+yvLrK+xrCmwv7vbqhAq7tD9
MFKfCrZ7SFpUORYwii60f28VC80XSRE0vB1371BTivcxC1YWpLW55ZFvgpknZtz6gvNk3u7ywXmf
x+XmuuEta+eXwedXz01Law9aa83Hb5UY3b6KY0k2IDgTvR7utsqgabhH3IbFp0MsVZek55CQJX+L
HfxbrputWw/eSswBtiStHoPWXKcx7fR5++BjRMGO5yGuLr9Uk+AqJHig+tfaDy7gP9F+mofKC85p
nJxDh/u8Y3OtxBIsto4xZusAQJenwTsGswDPbtjY4oPHusS+Eisgv4MaOT//DkH7b1QKmslpfyEi
E/sIgssyly+QAK/d7DyNg03zmQOIJH6wK2phm7q/OD1m1oHv4zq45oPG/ZCyXSe+OKiSsI85RlNb
cuZja6c6siCP5+J0Fd6ae80+9LplqxbK4xvB536Sp37uP20svvmYwxvsufyDe/GjkYJ6nh/WnCW3
Vq7lQMEZUeqJFtgh4CAvC3G41Zc+Y2kkrB0ZmbOWyyGUJqvFwqV4tLJH4RqknBaxobMFY3NBYkJb
1bNjW1+4GNQa9u/ZhVTXNvkz08frNHV8B+NHYRENxwalO/kcdntu8TPRDIsPi/qqhnje5gO+mgL+
qvJWHWbSFb5jgr7G6Jw6Kq2ZmSwMS0AkvfWuQ1wFg/HG8fMXVWsAtfcv2jJnUmmkb6x6M3nGa9M5
wePfL32CoS4jkMu9i1DRALt+QvRlcV+lVvnqVtShdtYw0TDW488KLX6+lIlsxFgS7MpgosTGNEUF
V3gMfbibe731oMteiU3vxtC/TmJMN4yjvtOa29yQLHuauDHl+om3oeaq2+CFs669fycnA1AikEKP
rTnP+5ijzMor7Z80HLD76SaaRequ49zahUvc7mqDKXdstPosmdrwCFcpiOvxZNDJddB4DtgeGRlZ
HcLr33/EtlQdWzIY1AzAoZqYwfN5be+Vg6j83b1Obw43zhxPXO/4EnYOP5qez0tjW87RXaS9MqyB
LcavjW05yafAV6+iBulX9s5HrybzONy/JFMhN0Y1b3mCf9MePR77xhmPbv/H4yB6aF0SuE6DTM8s
xCeXKEK11g1oJCbGy9FJQyIj9wmtkfRH36SWatnJynrBzJhGtCm5SOj8uC0XVgvvhOcZdUSCNecT
tvgbgS/04GfDXjIXWzt2jjhdGyfmJvARe7CGeZ8f2yr/zUSrPftauM/U7+1flkk9EpduXn2suUgL
QF7bRaT3l+2i8BAKCFOM7aJMNrylI5eo5gt6LZFqBg1Ye5vngV7iFQ/+a7V0Ypv1+bY2ix7bOpD2
QAJMnF1CXBK3wmzm55wE3qYlaww23lsB3kLPMAH5KXFXk2b/RFT47OrfSQwEYGpDmEcWtRTzGSwy
UDyje69EuG3VoM9gdfXaxk9cubb9gp/Mat85ENwx9AtvGWY9h638Eeju1k3a8kyNzcpT7o3/9QtZ
ud4DPCyKbYmVYEs/Cms+gJs0Jl4YTHB5aNtgbU9cB9pnkH31Ielf14ItSEKKg4+pj0mXfQcMlfaO
/ONNDHEDOf0EkEO3Ncl28o/1ly/yg8AB03ZsFobMv802rlZqwBx2Pz+Iq4BwUDZYHOcCd2rPEbQ0
cd+mSn5PQ3omW47bpN7eWcpsYWa5MfRyVok8clGnNHhWx25CHBk6oh5xad9myFPr+xayC5yyAW1O
r25wVuTzV2zlI+kDN48C7PAUcm+KQLdbmA4BhKPxG2zgUzsPPVs6js/GouzHQsqeW8AZpgz2duVz
XYiXrd/0r7iMn4CGWRHByEFgl8aww7g0+xGD86UClKLJTpm3sujCaMxRUxk4AzCKgBBO1FpeRVX6
nKTVj04Y3GGahZiJS9JqRtvH0wfjs8tvLTfwtRGSLCpKvnhLNuLt55Le+oF7bmR8ypO+iUhSP9lt
yPl2oUK4ypiNmkIQJw83KUgD2KXs3JP17FTjkeDqLsOJsJlTYBeOHdO0dBGDOUSxnz0TtH2BXL9S
zUnT+sJoP7Z3aqqryMUyTIMUPGNZPgf0mu4aBaiyFs2qVuwaVrm89qPkpAnanOC7qiAWhE1UKixN
SYZxdVlybCBTurNq62Z1coMgrqKiN5E9MDWNVs/Zf9E3P6gP9M5jI6XoCfoproR8Zosz9LorG67a
lSN3orXnvb9g4DLndo7yxlMbjUYc8+lyg/ahUzGIBVucJ1XgJxltcy37D0O58Zr/zLbZhFgFMa9t
yqpdOdbE2UsGDYzydh34/Y+ugcxgch0wSyenfbvd64lBtJYR+bK1HbfY8ctfHrabLMX9FMNkcdqO
MNtCK2ApfnVLF+6akmA5uaQ3MUksvPBLoNESByll1KWUYkqmWh4sXEx5OE6NMogSPCVYVDBUW8af
KgKh7GxTN3tm28G4zFjlk3t3s4rDcTp2snlTSbFfQvuWpt0vr1fvY8aOa9zRBPMyJTtmX/6q9n66
UpNS6/QV2MobY7mLSc6/VtMbvPOH0FI7u692c5X9akRzHEvfihzH5b6VPWYtPxSSkCTlMbWQucBh
l3y7FYR1Lz16zp2n0XrfMe0l2aARCcYbIbp0NAgytXituoZYNin0VWuMFy/xnZ3h5dT4pYpJfGdE
Dn7qbmndFSRBdju3fBCk+q6CrdKgpvwh0yiSNY/j5N5HEnX5zCco5hP1OHEWW5l+B/kfnO26HNyX
aUie/ZgoyThwmYy5OK+rnG7JDjP+WurlY1hTSeJdcgvPK3igo5kZaP+pR0Moym5spudceuaO3olb
KvJxHah0ZS75LxDJVPn0nP9ylKO8wqgYW+nnWJI0yJPPXt11YSByVGrdlRxg7Vykq3Hne+MLMu+p
yyyxDuJyxGjX4yQugMdgiUssEmxmU1LCbEwfXL8ouvcnB6JDfKp8QkZhH5yn1DI34+yPNHCgC2Hp
wmo9WFEnvXNeevwsTQglbiji3Ugnkm0TdDHmyts48fLdYJwtQn5gXrmQ5I/fcUMQ+YeTfM6M6VII
X3BA6j6WAeHOt7UAp87KZeLMNrBJbpzJ/z2NqHd1Pz06KiXUYTV7J/Hp3GWFp4L6wsfobPf4ruz+
Sqr7ymhkJaau3VuWOvklvtR5qk7J4FDB08bLAbvdoR/4OIuSgVuopsOM6JktS9RWS0lFI8t6ERRf
S5tSpsuM1bP1ZVDYylHDOFkbTOB9BYmjDph3DfNXDfuj4JiLwuhwNvBgsrQ0ucbEME1r0ZHhFpdY
zA+uRmYg/IaCOSAvx2H9WXcZTdJugKzDf4PP8imD4skzOAi0VNToqdQHW9Tv9JDQ2qVQGA17/tP4
z5Y/fQnsBMz/OAr4Wb2agKgwDDhOY95saiwQxyApPoSVnRMG3VissTwLDmygqPtzTC7XtvmFlh8e
R56K7cz1bJ37ThFRSuWsy+yW+UXkVxkmN4ew5QLLWHIJRan6dh2jPA9wrGu+p0/rN/D2+JzgqaFL
YlhnC2cOwmfrvrafRwl5yWucK5rJdSLP9cdLrd/Z2B80xjaS+VaBBn+Pa1T1UWt9C3C3OT1tUsES
fwXlS0kimAQKtlIob1HVw6n5YyIz0VaSngI3w13dWPC9u4aOEJtOwzg9uUp6a3fxrTutLVyVtmUS
mGTyqALv2QjJQgGBeJPucMmWcKVb8SvxqX4klmbjNObsElS824OjD32P7Sy3vYMnhjtLndIL06bH
qDfPBiLmOuwzSA2AkJjN4PvgprWesW5SysIoSy7ZebFnf5UH7WMsuI0WZf6nyuS7FriJZdtdkqlH
nMy3sQ7QeURDD1/9O6XgmaWzfscB/xEXDiwsp74hldP4Ud7tdOpBLfMvVebM0SvNVJoQvI/MuO1C
42qHY7PDV9Ls0667uLp29lliFienHV5wu7G9NOAtXEq9BGkT00JHG+u71ub7fMKJYxP/e4hHA3iF
CdTWqJ+w6yK6E6SZ5dHO8zuhu34nMAo9IFfo1+mno8ed1OEPiut6emsRWu7RT0p+TksyPsUEqT3T
+m2l5gONBLuOkX5fPzXlfMhmaPuGsPSG0RyqsW+KVdSA4mUgi64lUS1gnGZrk+gSkcfLCMVzg3vv
5AiGxGhNzHjodOa2VubI7Bza7z2CV8Rnm7m3T//6nyol2kCfxPNIRQJ6Ij9MxdYo6ihjohHZWczV
EVEl9/ZePG6TOXujFO5Hr3IiNcTxDZ66ODWbnUg4kMzNSSXi1QuTL4u3Pr4rC4ZlEv+a/c2d+xvZ
WBuFoz9SL+ZDauC5cvV7XwePo7poRjQo/wMFgEwOvdbhHFFPe9NgEjlmzfn+Vz+SRwSkBkamndit
MygxY5GzmLuJWo09Dgqr739UonvxAdokE0ge436skKgtNVsvddbWL26cJyA/FbIgfY/8XHc6Jsui
fPsxpItxG9rgv6zBYNzNXmNb18E76zx7XzJekJINluIZMrLLeynLJt4Hcb4zdq7Lud23SH7oBwsX
L8aX6dqYYbJBnD2Jyd9308LbwKHn0DjnpSlazNhdD9/D+TMnxRM31AGAVnus0pF3yKfrSzr1Ho5H
fOy6q1VSk5VDztoMMNX9tLwCsHiAk0wGkiJhRG02couEHGjb8C1JrbUB8GtrcnRY+zWJ08H6UIoP
s9fANDby4gPO26+5TnYZV8nDUrfTFZDzmrJDsc5D61frgzsLy7iK8ApwSLlHb5Z3G8FiM7BZQFMa
NCzMhfp11YDLUlcKzb6ruLx0vUgjs6ZHBpT7fnHBUg62y8Ms2GqngA+C7Dj708+80YaV7etwqLZM
te51lGhPbvGWxrzZStP7Hqqj79HaQsh2l8cci+8UP0cEyFTWZigsuTeWD1+RXkwSuM/Z8E6PPBmp
rH8lEHPVgf27d6adtAuMXzwoRRf8oQFl3Q3LrWo9SrYw86jBe/YQddd9Hz9j7YOHpO+qBDY2bu7b
vye3LLPf2SNs8F+InDBiaXlMPyzIgkywJjw/WMJLUcH1Bf7hLZ7aM/Z9D4APAQMI8+ynjUPpUP8Q
ccZWFY8nDAcC4HS/BfDRM7Eebugzw7G2Uo4MtsZkN4O18GyELw0eK6Aqk1MGUcFc/c4L342Wotl5
wXxqguukpwVwK2I0TL5LS6MpZF3mSl7BpAlzDAPAa+l1Dzl4aaXXpttOO1ftTcv+ciDl/D8QOc/p
767u62/1f1M3/wPS+f8LtxNk5r9RsP+D2rn/ufzs1c//AH3yG/4b2un6//IpcrCFECb9ymYIM/O/
mZ2u8y9kVSFCzzLdMGCM8m9kp2v9C3pm4IjQtiyXkFfwb2SnE/yLYgiPUSf0u8AOLPt/w+y0+Ub/
IHYKx7Ps0IMO6pjwywPTBk/6T2JnMPv94CRuGUEY3pMkRpmv6ndKkL4aleTbiSvuuin95Ik5V0XC
EtdusFNmCd8uwBLI6kuNiq+evLpH4xJhNPG4DYOZbWMSyJvO5Km2ON81Xjmd/34peqL3bYcEETPj
/MfP/f8gSf+J4OVADef0P18Q3F0ojKzqvucGbgAi9Z8vKJnm3reaIYvS2rvldXnzmyrbxWpIou42
ZDhBeoPrYTcXDR4dyjvzYJ/YZnGscUvjFbtURTNtjYHbQV9ibJmhm1uWH6Vu+rLI8cuE56Xajoz7
jKnGt5wVZqb+ZU7YtIbSADkUwpW0oYWMOv/kSvonv4ctePkJGozBoMmtr8xUz30dzmswZfGmarLP
xPZPtqWehjYo9/WUb7hzMf8JRmeNjYUr+AKHH0boeaqJiiv1x+tmBvHsMU7ILEl18ssa0w9UbnJ5
XkhmXLdvgTIZDRx9PT+lU391O+zSuvpMk2+jLx857qg6oCe1x/nZtyUAaVMcJi7/EOjevQ4jvjD3
SMQXrwMFo3FG369y1mfVb8yhYFTV/bYT9WSn081p0kMzKZo64Qtk6VP/lpXZPvf7fVyMG1Nmp8px
n528/k6Vd8Q+sNcmYXVZcltmTvzJ9sG2l724FhRUu7Ofzfq/yDuP3cqZdMu+0GWBNhic9OB4L28n
hDIlMWiC3j/9Xay6qEbXoIEe9ySBAvLPks4hIz6z99rdHcu5R8ccjgR+sSFS63Ka9yiUzlM9XVUx
XnjfbiXXQ3kp0/qucGpjrY1+Z8GS8MkxrdS1yYd9wtKzTU14C/NVNurZQZekjjZzjMAoz2Fk3Y1O
+qElUi/kzfRFR5lNpyB2nwXzGGqXMqkezDnb+Mo7BKXaFJodM6RLEnI7LKhmgy/Ojq9skB9F0r5V
c3bnhQga4iNkhnNKek5V1WiLrxFLkwasFcxnNHtpeVt+Gds3jkV0Eq1/Qiy8L8KIdGDjUsriQTby
Qs13HWsyDK2yxrRaHaWpP+oAk16J9j4BFIH4nG30Lkf+hx/PbZ2/Bvphz5s/6HmfOuQCdUERmk/H
Fk+m7I1bZ/VnBKQE0ve7xCAtwOkPfbWRar6ObFpXZeV8RQhF/Ra6Bb6875DIrlVhprua3DRpsEN2
rulsnDw7fhMId4gWxvIwyotiWZNFPP9peGmc4N5OjT+pM14IadsWyv+yY8w6dgtjYA6TTUypWRn+
JwwerfVVx9nB0MahLFGhONOhtGC0cZAQ8HdsIeu0qTyOUX/P9sfU0wss/q8kNzAZ5AHCWnakfVMT
Vmg+t4MiLZVLVC5EKCqEVW9SlusgWjdx8FD0wwU8zJNlv2KPuWUJT3/9kpAOga9sG5AIM8r4UGDP
dKX/N8yYFRSL6cXeCGe8ITp+jWouYq91fkf06BjQ/esuUOO/nqfWuy5/RVINrGiHHgP2PnVqMjC2
Hm2/ex9yl0RrB/3LodLeJ7ijg6zNjVDkLbvJF3rAp+5aNfYzGmcqT/wEBfy2OrjNXX6dR0ViHJr4
qL5Y1aK60NXL3DAjcJL5ztTBAQUxCUWsOCN320B6iuCurxw9/CDePpfzcIFOQi43m83WZf3f9eNP
z6nPpvBP3HXvpTgF7t7tmm9pjn+jRME8DkDK9sZ4XxeOyaLa+/VEeVNme9ITDwtS/hSxBrq+yls2
Ze9dYFOHMgRL0rtGuj9dZd43o+SwtZ+zIPM2Q1y9S9YkdJp/pgwoT1cfYBWjC9afjCOe4Ym+5QD+
lZtvQ495qsHEg7dl4szBNbrpW7R9bvVgjfY9IY4P2E2fbZuhAgmGhyyGzp/4286qNfphxIQ6eFAG
udB8hGGpP+35k44Cyiay51A59qH0AJfInNMw/gra9slxvIs996TNzCcnItF1TG8i0Q+4TbeDcydq
+Qo795kdwXtkTI9lCL0PWJE/T08NXmdjnA/LF+Gl6ROOkytnwFtjPJYNEEuDX85L7lRZRoeQric2
oBwSD76K6hE/47ROXPfoD81uqqa7MHD2OgDG2vjPGWZO0ysFpruQxXTyphrjLhvVRZGOHRF6UMSI
UrLx3OjsGrnGGdMUZGoq74LTp9PnscYUjLjxshxg7dDtSSyf2IjkMSMNPPi4ozG/VXuvAAQaoXFp
8zuvGjeNY99yD1OB5JyU4bJn33U9y8TEfTe8+Y2Agj+CzVbDwIoFcdltFNmzNahJLwYsWhXGQ4a3
JkmPuEavMrDvx8LldI5eO7yDxUz4QY0FhY2nDarRHxM2Y89NHF+s2zSht+i7D6MQD5anz2H4Gvfz
E9qNe8eKX7yd0U9P/GjXWrTu2nF8cLv0Fdg1AKBgY341PIvJvLsNOLjKARyJFb7TZ0vhfxUXORTv
oREekyRBmeJfdN8vF6LnZC91SmdMPKHZPWdNcQhYX6cQs8gsOwDZgiQC1xHx7oOI2vdGVK+SFFVM
JS4n1IQytbUr1jr0WIwHxoouQ8IdKJX1gCL4SABDstbAftf2OLwBgoKWhweaQGKqkbB6jZBswxCy
6/rm5OlHmMQ/plB/8DU+kk22kEaI5ua7BaTG4odDLe3u8J7iw9Wfnl++sZu4lHn2G/TqGb3oXjmf
gzI3g5N+jgX6Hs8djkUaEba7NlN3j/jrqtFs9a7/2GfuK/ie82yZJ5bzy30fWdMpSqe/IToTwMnD
2cdW6vARTQYvGv+cLPI/WmG3KT2fasJsN3IIXxRcKiauamsb871aBotMW/CWdA+z3b30uf8TALpB
85C/ohEFxgUta7q4ln2fxeox0M2Ti1Kzhkqg3OrtJ+GM6//1w6NzK+VueZ3hWGMUIPLGnHbSKvaa
f8XjgrZi+qZpP5NzwaptX3jWs+iQv8+JvuK9PZNk+Shc48PI5pfabrh7vMOzYzafRBEdXMPbF/sw
kTghauepbuP7rmlAfMefrKsZDUR3uUfB5JgHnZufXRYDofSLxZtA/VGAOww9NKsmA9F70xDFnRuf
UwFzOejYm3lV+JBbHoEagfjBfbj1uftvkRQ5Ux8WLCLtTyoYngzSOtmon6jy6qNuh4fJKjGANzkU
gRmvo+Oe4E/C8uR8TXGptLllHScwvG1TE7wd3bsE7uxMd3h1GJLNqF6YW6QtbyClqxnGyd4zSEjM
++9hHNxD5edsPDDBOIV1TExSmH0D14+pxpd0GezNjbHzRhmtPa8p1sorn9JheqHdodqb0RKi+aGE
TL9gIJr7KXAYaBjzLjWW0XzwZkxRvY+s8O+QNhXLUm4hH8IfzgpsGnPAjAdW/zyzhKWicxBgIOrj
63AQt1LodrHYFh0PMOQ4yWkS3xjwrSrbfq1D3MB4pYE+K2w+o3p0Z6vYEilOzBjUGezXwNBwEtSx
92gO+i4IsPz20d+4rC4l2JWwMowrnqeUqef8S3HyPDeCeF6kpEXPz4VEdOXqCYVmS0BrfRWjy3q8
An+B3uLLoZHYBjGxPHYJBNfVrzLgquhaPBT8GNCqC2x42Jg1i7W4jZuNgHcPeeKpGcGC9ba1qcuw
XgMX+Y0z86ZV+mvMqtgOi1lewbU3x/wP5auz41cnH4iBemFADGtJ21hVSwYjYY7jxJAKSTX2n9fS
wHhlYduaE5JKcRVx0gHMogtjoJ2AB8TKkiYNIB3A/s04Ol8eiYtpPY4bczhRaKBKM+J7NyindRXN
eAqYMi88pw/WVUaEVMHnVE/r0F2FDuvx0A0eiwERf8sGxK6E3gDPuAhlNphA0ZORI5bcORiOG0XO
jZp4pAyusjs5OuBVJSwOmco/TUWuid1VeBllWUMMcfGA+ZgD+0xbbM5B7OB7ujoDSGuPLjXAzbHt
RA55qrbLW8p5ug4JmVyLMMWxwCp1bVbw8Oba+S0sibKbFORWmuQEoF/pCwVzxMP97xUkNwEOZlk+
Dy+Qjakip/q+FDBODM/8bkp1bZkBQ9uCeyslOmLeY6U/LTsT0JMTsbXNfg+fjre4O1W8KzJkg73P
wtK/ZRMxUa5TrbBRLNp0S8B3H1OG4rW5B4lNWu4E+6aYxTMsZdTui+O2qm69RxMpvfSGzYStAHlf
q4DTfQX+KcYypR4tjStKxNkDQjzrbXKnXVXe8lKYd3WEEH+cxysjc6qp5gt3cX/O2AWAdfrrGfPj
2MrHqGFUCeFlm3lszMm+Qps6oFjOqRXWJeubC/7zcllAToCkBxwYsfNmFgFp4XO9t+JYs54KkaBR
joft4wQlbx+NgGfbHjpkafch1x23wWDhEGQMnZU5bAsPmLRRbwarwYxDrTqMxSMU2TdbI0msXCAp
LW4nGQftZrSIK3SJurDanS34oqSJAIlZ26Jqdkcl2H/ZD7JTBxsbIOtdqP1BAUOiwySRVbBIKp6N
ovhSVTnwKNDU1iyNsqzAWKyWWAHJOc6eKZTwwtrffA72iKn2MvK8U9+YxAIE+ZPHd+4QA4dM79MQ
/R/X+3BgI19EJNbche66BS6w8yrWicitMWwMl3IwGCUDSZjGHPW9n/PELYvpLpMOp2qAO4X8q3yw
N6CvLW6N7MYc995iMo09Ds3x2DCLT3Mm3D3U6lVsLCK3uF4w4sN7El0xkUoqt1mAY+EziYrPkVFy
MBX7GQwZsug31P7NoTxH3CFrw4Kkl1XG10QzMbh08OO7qF7UzBqiGqd0bWGSZPq/RhvOJDvAUeea
9QxLI4B4QxATZMVV31La51nXbpYo1Q4ZxxlrUdeNr2KC/EvYXtk6aMTQjtg2/k/bk59Z3d67ckV9
uo9jojdUNvCDDASeidIgQAtBZxoHxEyylcGelCj0/a5lPUeYfwIoJbkidiABBMWA031uBTgvQt2t
TVWi6CE1le3N6D5FYec812nzhteR0Cy0DWl8HRelpSrBnGHE+BiS6dEp/G8LFFVj5HSCmN83glfp
QtyzuzEU/H08p4ca2m4wJ+y10+bH7co3I4LkKOYfRy0Zmna86r3PTPffyOt/B3KU9oHL5rc05G/m
LevCgnLBozCKLcP+1PWQb9uo2oXVOK5tt/pu/O6+id1Vk2buDXT7wVxKZPCBwBTMGAMu7uDBKTsa
ZgLpRxP0ol/cj4H2oaXZm3CA7lt791i4mp1sOHBUzIVXz5AtdMU4qxLJqyNd+A/xz8jeegTDgNQN
R3Sh+d3z4TdJRAoh2fybx3UByKdzNpoSe0rqK3F6QJKCqd2Fk/s7WOZHHaQPNWEuK/j0HD8h9sDl
cjWBj0rH2mQM2tdtwTCqB2Tux7QGPrKsXZUMsGS5oFW27KKK60AMOu8K/juXTkPV+842tp1K77sk
eTTwW6wSzQ6wh2o4dUQQ5iU2nnaC3he4zksE6h4vzsXCF7dsUdaQuTdxISFMXkYAuauytknTBsZk
vjfk1vtN/wMMmifShLEZ1/YIZB2emmfF/qrweXMiiwOqan1k6bwvePeGjbSqRzfwTpXlwbgpqRQh
06AlXYw7cKiDMWeoEbTbRLtMECULB3u6QwFgMDxkZfW2BA3SdcYYlZnQ9Q60hKm+S5ma0/E3ZDoj
FvT8GkUPbVxtRs2mb9yjxr8LnxvB2ZQ+EhP32tsoZWNrOb6JI0hAwmIR+3bRkxN1xxtLui3HG3Z0
43tcMid6a/IPRc2iQKAIsUd3qbzVrSxCKEP6THrZyK5rZZfYRTrZB8BYPLJNjLtIgKNGe3FX+sOD
zFAn9GG1mdWNtQZWDWE/uGYybjgin2lI9yjpvtNQ2LR0ZF+lLxhLT9OokCa6A0hex0n2qd//tT6z
yCdQLSM0ugm0s/YbPW6bnK56aM1DSU5Sh08GYepSuQBtWANoHUC+ov8hlqJeO1hODOXMzxmB21UT
UE6zPjnOxBtuZdf9VvxgwYJLC+Nv7Tlo1pX3BxrZaRrSI/fqD6v/F2jY/F8grBlJ5qztmLXm+KYk
Ik126fcWLJxdnXKVKhm9+KXz2HohukbvapHvsOkWY04RgA1MXzqT3kXHF9omePvZucmbfIPg7g4m
CHqi9E9Q8swDIsWLQwzBoIzz4FWv9AqHBHNA0wc3h0372Giyuy3NVUAbg7H1qRiCVWG1T67z0+kF
/mdTXnT/bBtxqcJTQ8dg6nTLlWmfihJIt8k8sI7qLXJw0OopSCaPYIdRz+GhnSnGtK+OCUmfazlC
40sb83QhjYpAK8sZQdqUJMMX4Qc3ogEFGGRWRcIwOR2U1fZtbhCbg3ls1/0iHzUpE5PJweOjlnqD
6gAtMF7wSAdAKMD+lNRQ69FM6h06foUrUJ8o04pXzzGPY0/EKMEF3Vo9tqy7aiTuKXFMezWBtTFi
7xSm9lHmHvQaVBA0HYzEUPRumN5ckBsHCzTxPsoUS3C7xppqUjk1/IKxg8PfN4JtPpXMaIrA2A+g
BGfhmdz4anG8ELXIt7xHL8e3Rj5iMVTxit60PhU59EdKbw6yCjGNsE6j0aFlitUiRddfbaC9Lax2
gK62vy/n7oeMVRgsvfPGktFsw1Mgynu0FVcrNRg/GDAoanTFqTVnWzoKqnljOCVe8F7DCaOixJJa
kgQwDwC5o+IhgtiPeJlZFDh5THPRnP1MmvMtGqELdi1eU/R2LUSknpgv4F/lvZ81fyNOgU0wdu9N
bta7NOu/Zxe6v9lRckuf9yanHkcO+ocGjedQRe9GMDxqbEPQBmdO/rr/Bq/SbNjH1OlgnGyfY5um
GjpJdW90lOaDo8p9Slj2bugWr+UAiCzEhdETswmObQQKzWFJokGFJT79JEkN0/0ooYdVeN7IC3Rb
FC5jiV40ml3FOWSeNfAXO2AZWns1vz6kERTzACn4QWbDBgKu2+fKF+baLF1nTcxb22h9y534J4ut
7NX36StsK7XRf9FSBvGaD/8HB9FdZtvFLv4WKZEJhTO12Me8NyN7zdP+CVvDD+2P1RRn9A7HRlnP
BDd85lXGpMb+LmPgaNAwvlMYOg2P16YoPn1dg/EhHwHBDMwnAo1BgiJRVyMqPZLAulT9+E34PbaV
u2+nRYQqx01bflfEN619sI44ljMfk5+GjZM9eirYR4KKIbPOyJv37EiYEI17qw4R75kooBP4lyv0
TwzgMi+iYgTJNIFPVK4b87MnlwEI626AuxXVQAj96Q56U4fbKNPZU9l2C/g+1VuUer9WFTyEuXtq
zA4QfUcAEpk367hroEXCwsPfReypVVydsl0olnmIncm+jkV7Ggv8RvHNsLP7GZyoNlFCzzbrI2X8
1YJb3ubxFZmDNtXlE9wT+lEh2KMTi1t9tTxM7Pmgd1bP96Slg7WfQRNCw4wdvotnoyVz2+hnEMk5
2fCJM+Ejxici3N/cMqBE9D18VEHT7L8iEiEIiKaI845OHW62pBQrrTZ+Mw2eIKcjImtq4nafDVdw
+fybYfA4TegcCteHa9acRWt9ee6H8Nt3WZhv41B/iNT5ndLhM21sfm55rjwybJjaIFGEaJf0V4jS
WVECqHoXeNYIgaDCKNlBTZ35NqDOLmAVgLX7gCoUgzqee/zYXtIC9fR3hjojOli1NhPEzvKPpgGg
bBl26p54arVtavRWqWXUKxBQ8o+Ok44ZnoAGloHcMDnY2NS5R/TtwrSCDQf7wS+rrdbDq8nbCDhv
vBnaTq65hfWYa9NHPdHtOxV/5b3/60MV2JSjT3oNXxCKfbSXVrrPYRNNdulzg4Y3vTBlmFrh2knW
FgmHa2iF3PsNnqplICrH71RZkleSzPAm7b/tSe29jEvKjPVGYc4sQoxBaUwF45Y7ocsYwlgOPs1A
K90HP8iRTUgPamumwamXeF1KawkA8zYaYSvqzK/IpXCgajz5y33vB794uHAuGCBgpdGcS5cpYD1i
9gmdd4wCeEIfdAPSE32iv3F986tDx7kRj+IhqJRJr4bpqaIYa3qDRI9meFa2Me3FTHjT4Cpi6ciq
25AVnm0g9PKeDcmAqrxr8GVIzEFBwZ2j862uPZwtbb7LE2AL0WTeVJBXyCxYRRGd4eTErzkdRlkx
/AAhw+87TmKfBv2TXRC3JjSw/GjHsGBnMLZcR6042ibyEJ5FZDxIOlbCInG6YcqP11jgfVPhOi6D
uyQC6lOmC5Jo5MDaq5aNzjAfRFAdxBwnazvGsiS8h4ZEqEsIXq2WTvWBVIx4bd9lgTwzoVDj0vr2
1Unmi2+ys7JzUJJWNCTJwZEL3as48Xxako1aX+Ew8PC6i8nvL32a/21KCcBhwSUYsckiBNKvDT4z
YPyoK9FDWrfWcVMnq9aFpN53YEnzCRJ4Vuxljw8Hobm1hs29ySb3HVAYt29ZptsB5TulxOs0zawa
JQRbfY2bGIk79IrQm9e9fpqZIqxRwwCEzx7EWFEuSg7ZGJZHlDB0ZgkOsGnGwJcETJY8LoXBNglV
fLaV/zpyxoaJesWjhIO1Zf4Y2MGlCd1zNCLT4gY/wg28G1jcrmsVB9vCAHyb3PE5mOtCOqi8+Sp7
N9O7nm4UyuTrqHxC1MsEBFKDGQCgGpFEQXtVoH28es4vM+UlgyXojjDeAeNLTa64Ic5iSh8sZlw7
fn88Nf1UHsI22SMDRWaQqmjTeLbc0d3HmxiVHp6XTmyosB4TONAf1WCvEalNVwn1mjLz1jjRhCQf
2AyBa3szoJSngK+2LHDQGjU4lYsCuVuKAmRXlujYKiVITKyMFTpKvqUycR4Gjndxx/ky72XrRQwD
rS+iXrM9v39KpECOi4R6u+YhPUg3/FU+UxJPl2jAqXJjlpIZ3KWknqyD6xGEYlrfdVW/2IaIN7oA
SpoF1cboIF/bEinknGkgXP0NBUl4UNYuVEF/18qKJOAAms84Jn9HM8JAB+u17MWvDig6uq6QG7e5
EZK7gexvgtnOqf5zBxj+7E4ngj4+6twPt4YPBtRS36FoDwOqyCfbfiFe5kkV6SNars2Ei+fYqmYr
Bzfey8ZhRhg/JE377nVR8kbQzBl26rBN+0ULrgyGOKK7j90SK/9oUDLx0nEvkx5eyMc6hrUZFfcN
ZCIs4Qi9S3Iul2ptR3FUnpFv7xnaM7WINH6uqNu7pfEe0gEDiymxBPTA13IcDk5rD5feNJ4aE+ss
SZSA6YdjLcIXI8bVEs2hf2Nl6+DN6Vzs840P4h/stMt+/dwtl+DgRBqMF/YYO2R/AqVsKwLsVY0z
EwJmUDA4/m/PXP+qtH0OAru/2DKXaNxemdVmT+loHFSC26RvonENj/WTbzg99HB4He+3NE1Wk1EX
Xxy5yPnSfNpbJl+/cuhbhC7OmhdTDVV3KWGthYT/jKYXHKMQJZpVxdZ5tM4UDKRimLI+R0NNutzs
MVLp1X1V0Gw7o/HsyM47pS4OS40zUI3C3/U1hi0PvNkIaoj6rHD12ffra5SIajXa1xLH5Er3xiFV
Fwf6pmJpVzFAmezmifBjwuBmeeewkCypJbHkAWjDq1jZhMBhVWPyM7bTo8zaI97wg+uui6E+kNF2
k2n8AHTtTsr4fYjkOuoI50j/ujNc9ULfI7tcAqLGX3B8r7BUd6Lwr2lmfYlF9l6jw1wN6OqbfkQR
gUxX6GG1sM6wh6XPPntrFtqo/D9za363Y/2GGPODZ4HNxrNKDSomKsmSBecYfGM0/k16674iaWF6
ySOGcdEUcn93xsU3mwNBB/MRJtS1MTIQ+vl3HznbrMaABwntZciTg8GjRsJvjPJDP0An+AO6BlKe
aSrwmfm3yfJnKUTGmY0m0Twhn8+dG9gwtAvjHktpt8sS77HA5E4miys3/zXnBM7XiA8hSnCZO93H
koYaYG+ziQLSGZOkUetXy+2eGim+fEPc4IitjH5gyu59/FdiogINQLBvR5G9pbEBBQW6QuK1D36d
uJvShHsNJCDdCt5B4eAEksnWVvItFeE3ypQMbz6rEJadYQq+aOrx/WpIxBHtP2Fk9Srywz9GAnGZ
ASSUKrAm5TK9HRTx8rG/TUWwj91D3XnduoKaKn39UDTVRxJG7/81dfUIMqrXWyca0R4I72RkTE6s
tIrpyY3knsQKPcEV7jyhNomzMBCanlTC+hGG/7DOnQuboVNkpOXaoA8nsCgmJmaIxBJ7Ux5t9vZR
M5zRaxHXCQZ+XRU4ywzi4DGeEJk3u8O9lmKXyqTf/FPV9j9x5P8ja/uPxPP/+J//6/8vuaX8v+ot
919/iv9DbLn89X+pLS33Hzg2HeSUHtJGT9j/TkiX/xCBgMblIQUxPdCJ1r/VlvY/HNtGmRmYaC2l
zV/4t9rScP5BorllLVJLTzIkkP9PckvH9RZB5f+OSMf75wrho+CUAHCYNov/0CdOc5K0QwXKaBL5
GULhZhYWeUtOfxtBs/QpASbP6JCGSwOejr0mYrJYjzD+xeJeUA5EgoiyzERTqckEMibzhFoFwJDy
j8tec1LM8svFNGVPH13pWOfG9RTAUc1CtCt7mPUedu7aMg5m81cP+t2H/QPcqPevBtQSGs4TED0A
BMx9IRiMHnp5PAYVRvlN7lf+uUi8+YB14tvSMBoITlEnvw0wpdcj8QwoI22XyWlhGCAwhmuc6oA5
O1TgsvQ3qAnJ5qgGYwOMCVSMa+8i5SFAaM2XKo5qwhLG/GzMmshaYRK13OHBd8i75D8Cr4CZ7bck
8jTyzYU3Z9xSoThZhkQcU9XfTYFG2NfZl9EVQGXmudgPDZMXTz+CmXhKnHYJo2VRSDQKoogKmTzW
yYPXBekbWWLPwxTfQ0kkCSJyIVa9xVGZHoeeYXIrHFhtgJuUIUN+NPLUWkl8YILMwCHTpKwK9eCy
7FmXQhGJ3LgU6dFjRqjIc2sREqJNMe6QjPHf2cPj5A7L51HD0YW82UnzfQzo6DUFvoxT+SJnwb+b
VJtKMv0AupE+c4onK8JZI9ru2n1s9TNGoROpZmxXWHUFVUNz1SXIMqfoizjMv6Skm2e3DG8BEQ3I
MRY/ceXC1u8yBqMFpBJfgFLAqWGmGK3Kkc4fWxKRyvMujkkRFX0SbC08wJzVrLS9rN1pyWA5DKqZ
+qGe/ha6Mf8AfY4ET6Gqxp5dOsrbyahSYgWW3MbyLXajzbDYEqp0wfPPW1L86mOXul+R9sncavzX
nrd1h9Rqobcnrzye+mXQIJO7qCPlCEQg6ZiUpJMczR1703jfYbpwJbFPCJEtHBAMhzNGkGYKBMHt
bQN5avfjlqZ14uq6g0ZwIodK7eee36+1qPYl2SQHiPmDx2LG0/Cyxr7OLkGYNywkbdYG0FYrp2BE
bMWXxcWqEU0+Z+kcYYlHuWAn81PgOeekKnY03vOahPm72qRfSL1PnLccKKxDkL3tfRRYqvTVHd4n
oEkTeXeJiyvRidVT7Qr1ZCiYVa2HJSTza7S9dVQ8UxIEB4ucvJolatNMzW1SyBILoZ47zWLQj11x
cGcdP8MQwI0t5/OA00jrWu0pmP8atSXvyzw077H+AGc/e8Ubw3+Ma920A7qMb5gxIhFUgIeLBLau
4R2bTHs7kae4iPHV6TSqN/P0XZTM3iaDutw5NYJVvxCWcYIM+DL1nn9i6Hxhc28erSZ/mDOWwIwT
7+IQ6QGms2nteg9F0HRHo/IO0K/1KokhCgFuhL0doV4lrajl9JtfZwauW1PQrWVmj5vE4LEjy/5E
vxwypW2vTWkam2EaNqOag2tF1tmm9WWza3psTRPw1ROJafx40VzvjPRx6JzoOkV46jsshpEietkz
Z+TNVvkSmoBM0d61a9ZpP4apfwf8hPdx5n+YdWIzxzdZ8dLdrXLexi3hL+8O2fAkZ7ECluUJx/CP
D598VYECavFD7kubjXSphgdLan2Gsg+HFNVK12evQVnPx6IpW56TNSCg4jkdBAFNTAzjwH3tY6vZ
QhekF+wbBvad2JEdgX9p1vjqWiZGkzdfWOldXU7BB+mVX7yz2TaJnJyPQxCqEyTNtQ2QJUTFGb6j
2k1xSAk7WneJhV+p8MxjJcKfHCAmadbsHGobOfJYvU1yCZCtgKkXmH8mg6uiaQFlqqrYFnqID/5U
sjiKvYcli5eJHLLCbTwMmoFA2vCP1ssC582UXvKZxSxo/HDhC6Y84U6LHI+RfWxh6MecN7YRMKRm
iYrMmUUADwGwMEEozQFKw/gAoLhRCUVdXmenUcv+FEXtIWlqdafb5uaakrUbRy6o+IWy8c8/VIdo
wKfzt/38iQ8HZYGsmhrR5txki9WTHKLlj5hCeTW2c72pDWHtY9V+0HYnsfdb13AEplId64idxhAF
f1kA7jrL+mwh/ne5mu4VBq+VCW0P0b8drpM2Pgl3ICWsjZ+7MbQ3LmzBnU/47nE+JwbxkdFENk/W
YP3k3oQbHskvblt+IU7Ms2iAdBZBcsKev7iERHGQrYOmVRrf5sATyfnh72ROuqVHvJ+DxeluWmAI
yml+lF21WwPDEHafpznU3kcXxU9jg3Ys9IR3Ia+YFgTOAw7YcEv1fDCMXp56RD74iwcIFp76KQvU
WV1aALgfEGVYthkegcnywcIOffDq2jk0hfMaia7YdGlyFA1TINbS3d5J+2WONp8FkZWHGqD7JQ/w
+gYheJyUROsCijWqPsaFFh9a5oTixLZgnUZ8esz5fmUnjoTtdpesxyEM3N5zavOIJ2JH1nu/dWa0
c7oWxk41+S8VfXOlRP8g+uk8e46191gZrrus6rf6bIXhwIc847DP3cvE7s8OkYPasry5TNUI6ouA
/kpb4FnWw1Malg/Am60nd+4oikBlV+PCNejn5ABceF8il7+o3jpnWYYOCqfYKZfO2ohcZy+6zlmh
b15UnSMgiyE3tmHy4Y/4BG2TyFNUMMx3p1xseHHivY+3grpMe4S1TQMeSsEVI0cIHPSpe1u2hzam
SSf1JqQp4Qw0pXmLp9K6m6tq3BumByfTL9cTgxVUEijOUcLuUBKMW9hxYkiMjbWwCI2mPBFJZR/D
yJ833TBY67CDWxgWbcDyhuy2trZWOPIZKyY9QV+ivQTm8OpXIwxY9KZJJCFkTcgPZDSJszV2T/hI
H6XHNKOqJIz0YGKKpKs1Jz25BpXzzZycfUhpWEyf8KNh28sUwrG+kdY9WZAEV8KG09pdZQ2r5mhJ
FdIuUFATDWBFFRIyyd4NM7sCqNRrkTz7dp/v67bjH1xyBMzljyB7TEfVnsLcfijL7uhNbJvDZLyf
xPzsT96wK+ayQ9iHqNxs2pvuMdRxgw2rVJNTW3nBg6SBnp3PIIWcPiEDzg3nx0iZ7HcmJtmEHZiS
c3SOQ66F/6bszHYjB7Yr+yuG3wlwHgDbDznPg2bphZBUKs5jkEEGv74Xdd24cAPdbb8IkkolZSaT
ESfO2XttKyLTjvJtFVf+2fCjlDGB3Gj43D/SocUUjSMz7LKAbcE2z0WaYSSSsFdDtDhbF5+CPZjc
rUmvr0Wdqw2v+IH8v+HdnmLgjL6TYxCFKc9qe4BC52wGmM5MZgbPyu8NVOslAsBTqhvl82wOsSvA
Xflgf+OV4ZSTXHR8tvRzQc40tBKYQN4qtCUbUN1iOSNnzTbak0oVkG+jhTP+adg7rKahQKM2SWID
8maRMu3f9SaLru5J69kwj2aWTKSTstP4Rdg8qqB/qaeqeRYYra0JnxGzuOZAt1uR0V3lAaDKqr3j
VPg2pnrhF9ioi5FXTgo0ll7XkYsStCB7mdwvMm5E+L6vSJr+JCNA8Ubam/mBLfFYPZdMdTKlw3g2
KMAJIXvUw6I6JKgR3QLCjRMM2TGJPTxbxrj2EWksrDz/lq0zrfR0H0iAio6PqMYHH9Zm2RGOgk1O
uoGmE91WEzr+tXV7f+XdLISlC1Ihr9CG7J3eGNi+aPo2SfZcNnQrJ8SWHOwRUfiM853B1/deIZcl
o95zlmrk0gYyX3U2nF90aGRUKZAwYVnnRxdl8oupsd4BVLHPuiW7HUWIWLv+UmKZWU+WZP9FF9F1
on9xteDbTK2zlOYjIXgoxY3OWqcdk3vJCFBTbzr5xwjsyJ9nUmO85Q5hzV1osRTioKuZ3E09/82F
GbVJJufK4p4t0lxfO1agzn1U7xU1Nkai8KtS1TuYOO53pzjljeBkQ00eVJyhwpKeL0oabZEOrNCU
YWrXwz9g00XxzNBu6QJ0RvqWbgYSGA/k9lHRy3qvVc5L4xL3hHoTi34MPLH3t46OvN3N9AtCax9S
1KJzm/dOY+4SlG1z1wz53kKcerfKelrrDiETgc84J/BRl45j8hy1iOjxkHBmkhZJJNgbMIRtp6l9
MXFlXFoyhHJqHQnhYp9PZnNs2vQalKG7G6EHs9tPTHdi0vy0fjxYRkMzte5GxI0MrKPmZFUucXqA
kmYw4zko9dfWSPKt1zIdglNvziXw6LMYuXn5HsI5InSZTmv8wsAd+DwXGoiYhbjMV5t81E1uBtTf
vlNOl3zwrnXmvpquP12kpY/7oowCgprVqZK4GppA2KvkIcd8uxBR8yn6Vq4QZT0B9CiWUVy9GF2r
rxO/9i8is15Jl95oaUlMSsNt4scxwcN5f8XE0h00xmKwJ8ZPOenHtkmhtttEADtsHZo7inMKogVf
GZ44qBbraSQjGd4saYn+ehzQkUv7FKeJvhnFnPHIS2NItz/5EYf0NLYRb2c0On1IvIvZsbwOm5bI
1JS+d58lICXqdy0I5R1JtmkW40Xndhk6FTFjhj3rTQk0ts6fGTXC8C8BVKWjoWI0IU1w+f2Wlunh
0qvBk01l1h6N+QM8Hxj0gTjPVIcp3CAn0RYEhrQzzScDKqmS7YA8fEmEWr6JCjtijSm+fKszj5w/
zDty157Rn4KQybjHRk53RoUEtX1OxxgCYliJNNOPSvlEjxXJugbMsDH70bgzfuxKYk7sapi1HuUh
1buz6YwWwqzHwirMk90owgzkk+4hJUG9giEvZ+6uB/KkQ1kDBKTvbaNUz4AoPqIOUX026e2+dcjm
CuLmAui8XcWgJ5fgk9WKoQ6z4SxNDyrz79ixlhhqaEpU5ZNIe6hsF9wQksFl5vByFvJBd2yBt6qm
gvL/2sjml2PDvCpnXYDFxznXafHQdFWKATCLNkTH2rRhGYybP25r6Ds99Z4woXaH3w9M7G/1UNyt
5O7I1FjRIwGfKik8B6w8ZRPfaxPTW0lTBf7xVXdLuRYV9YLR4uLIRpsEgzQeT1lM08OYRVumFN42
N1CEB8n0jGm13cQxWbRZjy7PRjSLeUNLwWX2BZH3Bl3VovEYSVZzt0gaW1NNjOraAhtbAu56MENr
Ndn5p8kctoQp9CAj8deg978ImVfy+vFYY2J8VnBz0fehT/dT7WD0HuaZQP9xg+zTbyVgEoQWpzrS
i4URPPMiIBwEFIEzTnPvzui8iHoy9jZvA65chA+hNJsaHVJG7i+93n0IdCNUhbFT6Jg3HnIM3bqr
qZEr9NkZlvrqwRmAQaD2NAvawk7LnVbU+jO+203VwmEptUysEiaUUzj88NjLLTTlPYDbTRMWWD8t
eDy1IuEixEAJUOSE+zt/bI0HoJYuOU7+dyeDd8DRM4yJ85PtFsgOJnthVSkk9Dgqd0DKTQZs0dXM
jz6QNYIVE0pt6Z+tWZbVBvGnZgcvNdgHWiVJtB61q6+qC4XZlthLIFFkMK/9vLiq2Lh6MCSYHlfN
xCtP3NRqslhvkumNx2yyc42PdiHt9TTk32U3fE2oURvKQZCVb55fdNupffJ8ZH+wcbkWLXrRqYWV
pNyBHDfcDVHd+ns5BOy0rXfNLLYI+pXZjqu9EWQ6rNLMK7dF75JfC3KqfC2jOb4xoQ1ijFw61wqQ
HKtXQntysi2XmRTH+VG1bhIs63hWQZNMMYjd0BqAs+OChDaf4CwgigeMDYekHf4Cjcv+Ruhgi6WU
g7sHojuh4zKgAsaluW70fCkTlRDT5+Orbtn3GbEkhXuuazIoMwb+TH4vkFgd2CLo6BiAEFGXtJ1P
Y0bzl44bMkp0nHvjWThCKu1U6n89ckjZVRnNEIawKMW83hLbJt3pGTjmrQ+AX2v2IJeSwx173NpB
deS2nnvWBx9X1xQvdVxwy8ytzkU9JruwcD/sgDcndXEVGcarV3nbVH9IAm/akxGMTRPA5HFK5EYW
ChapNxhX2Y6fIn/U1XPiNwhs8gmpToEHioRiSzZ3iKnPpde1t6hjOJwnWMdlOsISS7VTgmoPNfEj
2QCrvja1O4jroUtrlm2keFXgDkwFOc5z/JauFOtiti/m6SZKvX5R2m5GWw13Y5PIY+v1aC3RGHFW
w602xqve1l06lh0+BAisbWJfS0y69CVWtBIiSDX5Hy3l/uceR/c6IquxtfDoaZrL8NuHH+YmCRgy
BBOlBU15DEhOQhxpOI9TFQnclLyiYtyPI6Qf2HnTzA7764XSWOvjHWYi+l+JyVK5+oPfGsepVze6
AMhILP01GhXaEbpExiDe0qn5CYGzT4ggWhe7WEEYibK3YKKivyGhaCN5Q3bXEoIxMhLCokWGBqCQ
tUO0ttnBNsmN/p2GwSKBd5NZMt3jQo6XvmG84zw/NswNcay+FXbXL5idQXSGBOPjAFsR5wMXitBk
DN+P6ajuWuxd9ZI/l3K1JwHZDy/HRJgoeS2+TycqjrtpO+osEL3USDfOepTDNHaqki0qULa11ooM
B3Q0rAnB/izMHi1+/VH9FB3dmiASbz4bNkOCc2eO3TqM+MGpzzeTHrx3IfpCoxBvru0xVEUjHjnm
rjR0xKeKRmw9+H+FQNLkZuQP58FFNv0PxFAOphoid87R12Ayn7VIx8utvhwscqjakLirInijkXMo
imjV6sQ9e4onDqzukEVqpGHGTLQJ8uug4CLXnKtwEX3Fg/3eFzplNEksyuExBOnHWNjfUAJYstA/
s0ucYu1GAGiydjTKhy7sH6Ie6P8QPuntLM2ireTq6IlaEpuifOwvfhC+8OaYUU/hPWz19yLQuDkL
52i6krA9tOFZlWORDQ5ZzptEBuol0allwyw8ur29SVysvyjBvYYQ5niqHzrmlTm0i9nk0AtkKS49
sbL3zonT35zEp/YqBlSw5eeQlvvSyjBaJ9HfEuYjUmqg6hogpoVCiVcln0k/7VstBbhbvTH4Otc+
/xZyEy0Kg1YlN/aHnWPVjsDWQuelu41biK4V4eQFVbfnJdewZweNQ3CLaekthvozrcM77fMBltG0
ElvP49QunWmN8HKuIsMP6GX4kNpHyJm0duWJHkxHpUMztY6e7Xz8iZidLMae7Z8m0j7tupuK/bvV
8o3CYtoQIojSbF4cwzBr6k3z0AhIepNtf4qhOnTNgxWgkSR2562y28+Gt8CaYhkiY2Ac+qh8Ja/6
R6nAXnTFeNOpstczAdWCF+6M+V/SDQ80L9vLFJ0jFz/N/IchrdDEafkzje446yzqbNpi+aH/Nodi
N2Tpzk1J6AR+miGfkmO+c0t4ES2eVM/sbgn1RJZ9lIF/KAxzo0pOirxvb8SWZkCRF/0U0reYne/k
N0hB80EC69oacJyjSZ7KRMGsm05pnl3ZTskDQMlsEpqjl/vCVY+6Zt1tJ15OJLRgxFNE9PyQ+0Oh
gqbazY1kCxzsYmbdq143cKS5ZBFaJVRaJddNbfAJqUVttEdM/KfYjgZWHPTDkU0HLhntc+EXzK9A
jOFbpsGBXjBvGdr49pZTgbHQGnQ1fbHPY48OWv5Wjx348aZ89k32t8bMD8HQpmuG4sQWwb+mvFoY
g0MwoVPsUjN/9m2gRtlbVgNPo+e6Z2b6rZSAQ9/nvJFCFw2U8aKNsY1ilEYqHSMV6CG2cUn1mZBV
oelkjTeGtkafywOfcsb8rfNF5t6zkeKJiEzkwYxPl3FSHTKsMQupZQd0kg++AtfaZ+QmDTpSkTku
u1LrnDomTcw1Rdk02i9u3W551M/YfGGJNO2jr4u3zuofIw8hO9xDGpIZ9DpWxZqni8Lny6qzYxfK
ryBvT0qTj5VPAoWQ3oSPQWQrw7U3ut5QsPndhfV1MkF3Gf3JVfbarSucNN5dxbMHovzjvSad9hK2
xk2ZwDanjF01rjzScMgQ7wjoTPMjZIMDhYe+aIrCAzTa/6GZdDJyPV6EOzmqW9F9T/UgsJ+QGpLk
XxV3uet597DKP5rO/pGlcUp66sTW2eNmSNciZVexCrF38atgdaTlyLDCttWuiDpAvGhbCid7Jttz
hWmW9EuQjETHggecJ6Ioq+clx279byxHnznxJ0uZHYhB4h0RN485Al9DMjbOyL0pI7RYot4awxyR
Ds4cR1v3pvf+d8SE0M9v0sXcMknOB0N9KmoEHT43n3A6YCTByivKgxagANFVcDJFdrP6nBzIllFf
6xGSrWf+Skj5giLzB/fpYyaLZ+US6uHjjERh1akThzponFh2YnY/3I/rMCEy1GITdtRVBAY29gGM
Q/hkGuIwJMDwo/i5M3FeBfXbSJw0J2achco/zD9cJ8FP6CNk8iCdprC8ijA/aW14N+p6V5gJuIbo
iw7LY+hHgFeH/KeOuNbMylHfBmiby8nfARckatHZAtI++aKAcEDmHuy+bK3HVCg4X98YJnM0TIKF
p/Xw/JzWJPrW/e5lsbcCym2r1/YqoGM0Gt4WwwolAHw3AjpwPI/5dMump8TKbrUHXZGwLtbnmm6v
nqdXfEjo/qmNUayTu7A1bP9bM6Cd0MPJEVaqFyAlqRcxuU32zuyucr1XWdt70JrFIs+eq9RFYmpU
+8LK2YDRBU36yLyu/ChCapcYY7jd5dChc/2WNupx6oyVzbkJ4ZvJwDVgRGbv2H/rWTANYbrpjozr
wAUVqM61C5r5pe6JWzI435j5UBCVxtmAOJPBqzdBYIY+Yi3CHUIk3Q4P2Rsxs5KR84IwlLIjOPcu
MIm5OBlQJaP+aDaAQPYoBzr0nKDI4ScC8uVsOfc4XB+HcxOxUqUj20aXPk1hdirzgqyA7hjPM4rc
fWOm+FZK8Ubx3G2TKtwr9N9TWG8R8d+NxopYcHnlCWre0D0lJMnEnpmwGDAZe4ugPmLW1rp6x5EJ
rj/3V+jO4oP8rx73X1XJhGjyz/7wPpTuqbMUoDkXMyqj2oPdCGxszgvnsn38iwIS06lO2wvNg3NU
OYjAv1NUzxlCp67qISdZR5ViKkUEmbEY6th9VSJueUkoA40dGNApafTqMe0rsmPUjzc9YOA7WkJu
gCQvFVQuvPmnMsrhrA7yXhaYwz1rwsGC6FIb20PaaNeaBVsX7QftNRaLOHoWNC3rmadZAw2dQOUN
il4vnRFzET2HxXDzGcfiD6Xw7bv+cdaxootU63AunqNyH5Jimuov9pB8eUbyd1LisfKYNhgJF0sw
HvWAKCnkPMvKKXHv5kCIi2phC+M7wJJCXNeJYNdDK6jD++GEU2tGDd6GITmVUGvCfdY7tzGlOCmi
56xutqEVPfjMAWls0pmXIb0l4O+TT6OnNS69SL7SwvlWkf82xP25xvR8GpHPzZlDN5tG69YJcf/7
k3023O7HTMg60N2z9DDDKJZnD9oG7Q/mTCcuwyM8UzAN+fBhIkZjakcOE79rdAnBdJ+inEg87ZPW
LjIIog+JdLv1dLkrWaN5ZpGxXLVVA+aaXH9oEb/V0fRiTtmVMc6Lzno3KT9mWyYvy0s/lMVEpxsO
E4zZRYWnC24cp+NwN6DKWQTKPY+j890NQb5MhiNAb2vbtA0u8+KdKpHgBAJjyJOhXNF8jSzhsp9o
Im0EDdqIKAalUMp5U4/sEYWCJd8o1QFN8ZRk6HzajSUW9rDrcQ4g1GM9TKIT7l63/VMr49472bXw
/U+4yZ/+FNOeTWbxD+39muy8AHNkGFHk0nDe6hQjrsOa1XQM/XGNLoHvbwLub1LEfvooxFCLX8yh
XG9yn+gSlTxLPTgXc/8gPekTb8xKAMw3Je7l3KqhkNtAh5wvWmMvDNWA5EwD+bn9n0yQqsp72BuT
a57acuupGWxPgNWkWk5DxCrHyYiplkyUopb0WsYdgAaFtwcZbOLNR6MkCBjSUMr4d9JM94Zk01Jl
7ADYfBSSx6dbA4HxNWioHoiWa/RLbWT84ZgxKbWhuyFNINnS+sfX71hnpXnU5jmcHqtMWOpw/5F6
Cl149pvWLacFbTC3Xsm6WDl0Gzxy2S4Ti9JIhFBp5/QNBZ45RE0SSlj8NWRqvJp/RlMIDsStvZxi
/xCqgGQ6gyZoTeho7XwWHTp/4CoMsGbeHka+gTxcvTjQp/+ue+wRaYthcnCsnZJ482q0K03wl85Z
thgKhDWGhtlTh/VNa/ZXNuEXMLKjcFUYpyALrk2PVotOAHG+ZXosXI32j9VtiSP+ckIaOU4jnwbU
2AVSgSW5FWxrNXhN2gDLWTbHIFBbMjNGD59eqQtRbDNYZBUpvfzNNZxtIhFflfrSRaWEsZDQ8e4W
WwBU0hGJCZwpoSPcIRcGmRK5p+n8Js/Zck+Eah9LxRnJ1GhuNBOBdemtScwNut0t8R3UPPpW0xhQ
OxWJtNZQbWVNoWiCRX43HtqIHlOGqXA62cI+D87wmicU6SHMF4HuBDjEhhs9RO8zlXQUGNPddSj+
AcN9G/D+4jWY6IK4BtkBVn8bfRLrOENB6ae5RYK66aOKT0XAWV4PidZO2OpTNCW/RU3Y1G+NLx/K
rHufKqq5sWfhH4RaC8LC2hdrtE7IkB/hWoyjzxiUphYSe8ghlHHUhftS2t+aLA5OyMaZVM2j60mQ
NGRNmr3+bg7qoyTLjrqCkV0+XROr+wkL6yWoULjwbM2AHAVhvhokqeVm52zkiE9R8c7pL2OGBdOs
ChsnTnzVPdAKqTG7pOxNoLSnEiE3cbAfia8QMDuzLIWDRgqFPtVeNWm+WPMBP0PZT+d4aQgAJ/R8
N7/rn4Y+L/fntMvu1kUF0tuRPISeMPTBBonYhojJCWLs7fHsOM1fmzKU8lgcaRZxAaYOABctdHlQ
tDciSVhM0Vb6gkiESmIDr7Pws9bmM4Mj7pmyPmSSG3uRMvPBuI4wBcF9Otc7FpXQ5Ds/bRM+ZNa3
R3m09CkV8WGXuz5UKC/Nv5Yy5bKVKlkxW2RzluxjFqIDmlcvTY7rusFnA7OuPujmsE3q6R0XNxsc
TFcNxYHeEvKpaf2jH6O+Kxad1Wz7vAo3CcyKBep1Tuxo5UjojiV9f/INtNX8/0oGHwsTjSTZhihW
kCDHfkKxwfFmoLKlnbjG2EnhUIffcdt8VA6eUHquUL+nHmQUmDYWdcIp/WNAKOYxSAzWLtuVy6Ve
EmWNywJgQ+D34vD7Nfjek0P3DL9zAjhbvFER2wcUFPjACRIf9gNnOQcX9hG1uL6iEscaaSq8pxqs
uYC9wG6z6QAsezpAk0gQQx4KOsHUbWTh/H67jHR7L5O3dsYiA0HGrdpOxsESFCRs+jESjoYzg+6z
JJHHgFIl7sQaWdmnRvzuuvOKQEcaW/aHwCFRrnCtNxLK1NIYiAY3TOeIljzfDhyffp/R74dUZgPR
IOmPURf6Thjki85P+Z8fKmX955dIBOkMk00FOQGn9BxScACHF+/j+ckB4jq484ffz6yWVWmohL3T
2osj7RpgcdxgwZX14Z9fAhjdxSKtd9S/CYdk/6mOYc2b7kidkFFE29WErZldotb7F08AbLIUfQzB
LDLsBg49HJmB0RQ0DydlzZ6G7zCmv2zQ/l56052Y0XbJNHLw/G0PgNhsteaQWgz0fz/880tb19Od
4SUc23o6bqDI6DsTJdExU+NGPDTdXDlEXf0xcLBY/34vdTLqmN9/+P10uoyTx5o3/zwK2QpLNB/+
+WXiOdw+Q/eoKvUZiAIYZ46dzwha5kK84/7xme9yoBtbvLl+HtDBNP5wDELGhZOaCeb8wZ6fRKxy
+vgdNrKGWvsAA59GGVpdDPxrVZD8UFf1RsX2j1PQJaqM7OqMAbWPOVaHdv7gJnV1MGNSYMTayZl3
mShXgSqQb3BovIR+sA2lBqzcEsrGbpySrzDXvyeXAUc1jm/YxZfcNzMYAj1tFZs4kSZOSB1rR4J4
bBEZ8Usk24csJnNBzwmVntrTbOLnUHQohDh5mfdjyL49GJ2/zonPuYSkKUc/QUXx1Zki4A/TEIsS
rr5jj0yYXMYXJd9uxpSWf7El/7y8jZmBzrpFPgfwf6Ps+Gs2ks5Jft0KdDozK5gfdYcGxE+PMtDB
pURIG/ZEhGobbU5D92cEVzk0694MBWnp07RybSPg3o+bXUeD0a+HvS9LhgKiF9eZIxkR5cpwC9KY
oV1N367fseRvWs55qxHNyqICZLOlbZvdzKE/jI7aaK3w9z5DuUWmo3jQYoKCgiBG2isZWWiYtg2N
nYQQIm2HA+89BGBIO8XnEiAYxAzlosZRr73VFifhUGt5CfnBtoXpJ7Z1GtVvYZ7YOMyYijdZ368L
TysvkfYF3z4dNwOnybXZmd65qfUnRLVUrnjnWqJREZPl8wFZ7f1v7gtltSfMghD8FZxHotFLDuPl
F81BRmMTE9y4autjgtavyTVrn5Ww2TUTWuM4FpyDu2FTZ/4pyjxkSpMu/hTW7PAWFZbpMG3WkcDq
hnv9kNf9u6HnJufG8epVHe1Mygv2EO8u/My+WOncV7C94cnVqJPG1jnUNSEkQtp8XxPOH4nT5ZzU
zL+bCLmIlzYf3BDbZuzAwMB/IS3S3gO73TlWHz8ixCRSnUSIfjRhGKC/rpy9Zqb+ozVyCAxH0FSB
Xe+8qW3w2VXxvsp5yprLwCUD4REVIrlbFu1OWqOIqdo0upDEs40Cyh+p2yd4jPsBDeQNwaq5HKTW
770M2d3oYkxULt2QKFmYUx6c8Mzx6DJ6UoYbk2evmd+50L0bqVBbbdLSIxh0ZoYoqWiYR+a9x0mp
2V4GA0NFm1bwEy6DVxAPqr3rrb0noKK8jia0CI1pHOfu7NAzinsqg6JaS2smXmqsKrGKq0uS9HMG
mx5vQoOUDDePGe3zepdpesPy//b7nlAT7gWDw+yuiKd7iZd4kY5V8WQU2QvYCwehe06ka80EzNKS
b4PcnPeE7I4mK5prVOQW8W9uTtBwRuRRahJlC3VGw0st3Y02dFxJM/nQBvuLgV26LO2JkOt+zLke
+Y6FA7HyYJGbPb/BJBkA9fxEY9wBDFhbFNAIN9kQrCMHMPegOSUYexcsJ5mq9Hx0ZHY1w/qqbZ1V
j9vz7PRINTTUlU5sIl9IqxdyYDciAqNWiSLZmgkiqZ5R6qkswlnBGD1kOT7CgI14B5fMXyqYFptc
pMW21KSN2De1njsBjdkjKWSHZ8Z4+n2w4azPCPs17C9sFfPdFZpsJw1HtaqK/H2H5GcfVL74Q6wR
VbXnV2dZOTYNFMC8Tlmws1QDrv5BO8PHffbJ48AowVdpkTl7KxEX8OLJspugaTgJjfg6DPyTJ7xg
4WJQPAlir0nFPXoJ34kMcg3iQLSr3z85WD16ocYUc8FDTFjCsV3Ewlz3WU93oKv3htMG17YbgfSD
H1zQnayOvx/gLvb/+CWkIxCXlU8hlp10L83UWRkFhFk9NJqTAemhlX7/hMkk2quwWweNR93JiPuF
2Jdq42tnOdnRUeFG3RA2w+AhGdAhKiM+qAYEIfM/0kyC+sGUyadicRutapn1Y3VJe4KGewtNw0Ac
dR2/jTXoJuTsYpnZS3MO2Y7CBtngCL2r9q2TNSj9hANnE3uddaocKmPVWMF5CumYlAMpDdZ8M4qJ
/iBbymGMfQ5VAgJFWwTuSpX6rcKYYXYuKxkrdZRp9sUBidqKzl8lItjgaRIPDOlfRBPGS4Iv4rUP
WJFx43TiCklyKaZ0O9EFJrqvTrZJm3arASQBHfV5EQsi+xwjGXjN7p5pKjB0JagzLc23NvTmPYyq
fTGqn7jq1NotFCfeZCd6PaZLYH2n5kCojeoY7uctGT7YQI52Z+BPx4S4F8Y48gJLDh1jvPn9VpyJ
4OZP5Qvh9OcwCeJdn1CmOxaBvM4QJFsh8nRlZk116dkM+pxHzBP76Vp5LVJL3KOILuPvky8duTdM
tlQ83g+I75KLBfE0rxCapDoIhKH+26PrN1sllkBi7b1VRtgHDIP7OnM2kIkgUcsuRonBcchWROR5
nu3vM4XVQ1WAiALHWcjcsd91BwMl6MOLgcAMdPIYXOVgfQeGLfdBUwRXU0p6vA5az1lGhc9rleTX
qPK7bxEouVBWTliQKIrtqLqfGAEhAjzT3dRN02/Nmpw9L6YN+Zu3DKyfrFtGiDFcr1uTC7RMYeRu
8bmL86isRwKYfqI8U2+WUAkRrDppkKKj8gHjq8XYoaKMaBFghvC4CFQd8u7kN1Ww+3393TGASWJz
uhkT9xgobvjfrddPi3wjbRJc7Q61Yg/3Wu+a6QoBwz+ZEf8p6PhrKnPcHchTCiHEy3ery9JDaAlc
N9a0jglsIcA3uYDx9L6Fp/2ptzjjsrdI+vGy7grvSbZptRonP7tK5ExGSHLdoLnNJiVQ46NEM6wZ
zIEMw3D3vG/ow5LRiS2II6se8g5heZRHhYZz0Ttq77pDdkdBg1Amn2l8CKhp+cYHe+LO6XIvXhEu
Ly865dqJBTw7JI3/+ftVqxFPmfhReR687tCDy183BvEg2Ja8Wyp0wU4Xq83gRp+lrZufik+GjCDS
+ZNIK7yFnWs6lcu0QdTevdE4gN4jELKzQ5brkmDHgyarnPDm//0Z0Vsn3tZy2zTRQOBRZZ5DXZWb
2Id9Eg6mQT8pbLd5qlGqed54Jj6cEVYDT6Hykp5wKzvZZMjuduP4ZKJAOIQNA5jEiskWL9rX0q0+
PY6pbTczdiVBjb8HykHoLapgXAyTMmHuqvpvutabPHxogf/RAHfkYRzIqxm84sXx58RaBl29biZv
0M3RmzPL0xBmtpWy92EZaRuRMVlVjW6uaen0lynkHjY6DAmlPkLaQEI/EvaQ/wwZ0zAt7XWEdnwW
6fK1cuhdTGPdbR0WtBPBLtuyGYJVaSpMkvMeknK3cft2aom0ida432Vb4bmoiqtNiaroQh5nQVjm
mHxpcX2aVFnOHmlv3TDigcDqbVrAYB+Wd9LrbniPgzzcCliFyynIPnwO+C/MJh60YXQ/XM41Xu+9
QmVqXuhp+Wtbaz7J4CxgCiBaJpEC2cDoFAD8EabZHqV2qj23OS0fVM/yYuKPcN2sP5Bkpa8RQrkf
w0B/PSpeqqI7VzoWQDut6xOxIdEtwzLKLMs3HiIFqtGa1LrvO+NbaTm7CQzrCFUjtHbqOEQMd6YD
Hzhl4lUEE+IRydIcV4H2WlE0H6P5H5IxQM2ma3TvQuiCk6NzskX9sZC+Xu54gI+xT1eAHgPZ4TK8
2oJWWKghJVEJkJrEMawjxX+5ooufblWF8d5Yg84yniRyW2hGoMfnO4cWK7lYnH9crafnbiWw0Ssq
DKn5r0k2irsjrHcEhvEHIVVVKt+6BPNRpPpNBA/jrR1tDx+bDSPPLupraCZnRMYfrjDdP9Djdkab
B+9xNL4DHf6a2mq4Mp/Sd+U0lnuCXIAd90wN6GbUkHuG8lGG6BLdlMQT7pdoS7QrQ/S0waTQaKep
hBw3Qdt48phX0ZMu/X2e6x8krIptYyKvH6s+WYlQIF0KU4s2DGzIdgzjnRm3r+iSLLInQ3R47GFL
fP46PBjxGPnkSdjkpP5jC2P3OLrOudeV+Eum1SctQRNIRKd2vQNOyPRb9+zS6Nk2yIl5i5VrYxTe
OyOEe+YNIxcN6t4UZe7eGLhyDsSvw//cov7/zfrh6iT1z5/k8/8ZGXR+3Dz9nz8wW+W/q1q1CU49
rPH/aZ2fk3j+yxfrsmMsdO9/WvXwI/q8+49/439GP9X8k//df/wXaIb8lidV//z7v35XfdnNvw1I
yX/xnJs2zu7/eybQMwv1n09s6b+/a//n3//1f7F3JsuRMlu2fpWyM778BjgO+KAm0XdSqG9ygikl
JX3r9G9Uz1Evdj/0n7I6dgdlVvM7wUKpTGUoAGf73mt96+cf/O1SF/Ivk4AaCAg+mCsTn/o//pkJ
ZKu/pCco23we7HBExX+71J2/bIsQPjwfUiwecvUvLnXrL8d3TAdBr2u7nlDyf5UJJGz+l381qVvm
8oOkcMG5WD6oFv6rfw3R8fBbOVkSPLhL1ns09M1xnq1LU+bfBBqDu3LiahdkabLJO/XpiS5eu1h9
bZyJL+7sn0VbPQKwOMi5frdDefYn9+oJ/zeZL4eROQ/7Mp/acCkMhIF3R3lPZFXHc/UM5tVaZ1P+
MbTOAbbVJjPye7vOnrIWJpfDXGZLlwWpgP8RuSpjGlCjzLD/pDPdWNUQusOm1qg/szx+qQoy6SPE
7mvZWjcDXYWVK6ovNGaZX/8W9GbII6hJ+mIm6Zo2dYk3fC6T9bUqbWPF//jAXubeNSNFN5PO9Owv
uWDlg42uKsYuhZ1lfCiW5UZQj3Ttb2BbdG7s7Ab1P1RuFd4nee28CRxjePX93JQwp0W1Yyi3KjtI
jVFs1OToLbpcdgaZfB6ahsZ/uzMz4xup7TKuAdChsdfAaklulQC3J2bzhEkWq7Ypf8zEe8LtKa5j
fZRLTGZa4rRg7NSxgLNdhSz6y+7mT6ue74aehFzT9V/zsSLIYCBvKG0RqyOIQ0tNclPf6i/bQfYR
1WpDya4WKv2Tkfx2WFBQQYUMPiZzy6aVfbVf3Hnke0ZVto8981sW4o1WuM9fK7ckVjxiPIpMknct
9Fk9MbFk4z5OzOOKS41BECxThQADhecAu9US021nW9tYDfW18C4gBIEPCozKGak0LZwQSxHGkIzV
rzpU72XX2nt/6km3j20C7tSvFon4mshtGqrT7cJx2IpSjtgzQ3ZCyKcynIdAXiCDshlVexvQzU0/
tRVQn0WliGEiSGS984Vz51v5sHatCXFzwsetUCzNdI9GHZ1wqn2WtgeaCloa1Tt0Za8dLlkXPtrz
5FIJ/tfBD0qT7UniYm5tl7Q8n6ig2t2Lxn7NtUIWDtsyMSqTu8U3z6XCSRY46SEo++IU4w5f1RKR
X2RiElpcrIBR/vXw82c/HleUEOZWCJcODVCZSpOjt8DNizIPTmNQrvNQIeEu8u+RDk88FxU4lZJN
HMEz5azoW2raqyex9EV/XiGoxG1Y0VvWLi1LOmunn1c/h6KGLjdPI+NJULD4K2g/oyQje0FP9akG
bXSqI68+GWXRcifUyEn9iXnCvHTc5uGBYQVNj+TniJLFJgzQvOditzZ9xqBNTL/teiJ16+rN9NTN
gnebhjaAs4VUaw8AtUOg1Ax57mnechYQHZz8OKT/KBnZGiWNsT4+VKgBG436lGtdzCsj71umjla1
Gy39+vNOfw6j16I7/3nTP187aCSx/g9iNYy4GRWjP5bkjx6CBTKHBwptqqMkyE/+co6UhZLp50u2
/XJNGg8I1dyx96r0ro3hYK9rkajPU9ef2J/1J70cgvCadPcZdqmjxpiU+4mHaKUtgY9z+Hn1cwgt
c9yWVR6u5tn97D3UO2UUodgo6+nkkad86tr0T7lAsRCmEcQeVu3p59XsSiZlE9LBZnrSKcPtqpZM
opDznozJ3hEIAUlpCL+DDBlA2bQoypcD2kyYpGJLyIpxjCzGHz+Hafnp//1lagoNRnPoWTJrTf5b
xKCIhFJz3dWyOcGJXKcL6FclpJ4kPv4aIngx2SyHn0t7FCo+ia85hfNpSqKYbaKBcmYaborqFs7Y
WrgOyd6c2LadPpI0cCA/mL8CwqZ2E9KpkxGX09Fyn/3IQ1UIHb1s/fY4E5ZVB2Sdxx3iGaIl70LD
YhpCllWdTIuvMC+MDc1NEKq4fbl0RiwWfsLwfKKhNPYqhZJgbDSShcPPNfxzTQiDpFbt5I9VNIqT
40lx+nkV+hmcb2khB+2WUHK78deFeXFn2e0b17mk5PjmSGCX41Skw6nI0EGsrGLcNYalUYctdH8Y
lf4ptBUXW8xTiM8RQVZecLtHWLJEyARbVsUZOyyMLevgdoZYBw6XoZddIpUgGhtR/NNttNn41Dd9
jbhiEbK3ZijXU2hlN1Sr2Y1X0Bmn916tRV/ctot2jpEUMjLTsTZg7tvCufVcey/DjqBQOTUXrjLz
KCYAIm11lzF3PVatCcxwZP0E1dyuK6rZdUE2vSVHyoCyQ6mScfJ8Xfi72Ibqp2Y6ZS4vr7l0X3x4
MH9/laaxf1C05N2yT+5nS/wJiyw5Mb3NEp4YC1+lMR0ClbwAcbaJjaT0wm4nK8vZIvE/2KJSH72A
tDtBlceOfS7aEfTqfOwjBHE1vputUXJitFPF74EgkTij1XokeBqmmh5vmG9GHiD+YcYzVPnWrUH3
rRx5Mrb4dckGh81TjHtteS9iTsl7c5YYdYRp6wpV4zENxzvolcZ5ynyP0bdxX7KCA3wwfoXY9bCL
TOlGwuaL4/HIFOarCbJnMQbepqk7n8CJhiuQEQEPIywuGPFR8pneNXRSMi4M3760RNsYYKuYk20A
RiMS9sZ6G2fRvEha4PrQJBLBxh6t7U3d1v7OySAFyVjG16HwDsMsasxW8ss0sr3diO3UwiWMZs84
WIItFBUSmex4TOrpqcvIPBqDsDtXG0YB0Rm+IjNGi6eisF/6HImv7lS9SlUZ78L+YYh4rtJOqOCD
HABSjIdSsAA5AGHokeebDFmSmevxkCTelfZsebbVG06WkRaWimk7Ezpg9pR9o7ONzR5lUogtlc4Q
6XOBhbGd8s7pNSar6KYBgLCZpfVps4e8adlZFujB8duuTGIBEOmDrG6Q2+MN9+j8LpKLLuklIxOi
+Or8CXfuIRHtMe+L+pallwxGR/sI9LuvqgefGIvyOLZybyYZOprAFLuqX5zz0ks27qBw/+drZZhc
I8DPNz2e72PUyotKgpPf1d4zeypcTHhMaA1VFu5F+0/sCwGArIzPRu2zLU5Czp1foWfAN2wGJA+L
srs4zTCBxdMYkZeIFdLwEpq/AfCVTl2DGnSaayfQykKcoL058JSbsJaOjUvKT4Xlq5kXaXT0oLT/
Tc4VnpFI0nT1m880KL8JkvvyComrNzBI1lDWQv7T4V74iXOKc+/ACoimX5BgXbfuQdbvjVqCaByC
4AtKHKbJ05VOQoErDn4eF6VDT3flliWp9eK5miCiYPw237PRf2ZeQM96IHKLxPai6sJ13hEmZruz
c4ndqAJpz2xpDPI/jjEyI9AOwTZBduM003WMi5cyaoYjb/9CYCA8/mAMVja3oWMfIXiTsV4U+A7b
Q9CLF3dYFLZu+ole6VxhP6MBAWcceay/7x10gW1HM8oeMXvykxtI897Kxgz4LlvkvGqBOiOxMcKx
3/Y1wYKtOPdGBFzdAfdZ4DLf+mj7DEDtqUoR2Venzhb10n/8ovf8VMdvfATyOrblpen84aWpWoeC
Lnt1dFyuQwdDAsxpHF1Jpsmy5hAiyf371c+XQaL6I6b/y3//ufDgDZl2Q6xCjJvXao3fofS8LYl8
f6Yw6x6AsKD6Q67RdugDMg2tpIyPPDDekr55itU43SAVomfGXMS1NOxB9zcx5sGhlvLBTperP+tM
IIcc7Kocd93i/oxy7XsnwuVZ0Oew2FggdOt9M3jTVoXoNzzb+MRRhPVINkiY28/OHcRrTzwGHeEK
Orh40375ZKajuMl86jnpFleiWD8zPG8HkXj9NmhmzSrs3OYxDRJBf1tyAw4pYi+6xvBnjTC9kFnv
bCJMjtSxW2iIx7SMEXSzSK+06/1G1/6bIJC9lWUP5hi8joRWpe4a+IO6RzpKYoHHMKMf7V+1xy5j
4lF414Uqve0M2h1+mti/grxLMIAi1DCniI96dsbTz8Hw+vFEePcfns89OBQci5JwvpLOsNS0aVQB
zkNr+2l0UrJgarKyav8+SFrUAmSgzslzaOrirEi+9WvvGqXT+9A2xsGHxbZqqsbd5tpBD2jn+7Ra
dmL+TA2UBMzfw5eSmesEO3H21F3kpcQ2AGiGI+xv2LLeRC7owzwp2ovFnQw3du/mOeKG+QNVh75N
gcSD280eqjCIN6URoL7NTSSbqb+feX5vaw07oJwJ/ZLm3syG+x6TcNRHz0rLdDc1akDqRLdUWO/A
JxJ0KWQe5dOIjjjtGrwNbO2abZ7oKylHzNBo2CKdgl/aAypZoco5GYsndajFeCo1E5kk2iIGJz+F
3iffczjP1Fpoi7VzmyRGQmmbPnphM19toHUNqAouD9AFg3b1iSCdBtsq7SkgvrdpgUV4agglY9jO
pftpl6OHH7CizMoQf/lj+WwNVrzOKug0nU8qk5OLk48Ladv50M5thKE6DQ+uMf92pONuaz7HWgcX
NbDA2kshAUNh15ptiZXeEGiYGKPKfNgOMcFJSF2jc21a+zST9dGq/eYSC6ZeMYoVImQ2ZofGdMBm
jPae0ApfTwdjVPj4GO5FEyO7KD4H47C1fZJTRw1aJw1YBak+u2JGxaZTD9Je160nw78hA9xnSoyw
iOmBidWFTxFXUV1BIw5IfJBAgACidOvOi8hCkJ1xS1PlrskXEfaBOSSNTW0ej81gjtx64MVDpY9e
J4G1gffYlN1Em2GCGGyM/tY0kdI17jwiZ1DH2gu/B9M4kOt135Ee21RcWXb4OFRIL2jnHo2R+rAs
cGbYgvGbaG7tkBU8xN1cGlWPNbHwdtRDyPJN+17Y3q9ZRv4epD1AOqYMNrwynHk8sbyRrYp3G6bT
Q4gLOvQFFCFWdrLup/Bo9PIAIyVEzGLS7E2mm6wxWLNJDpmyu8IBduRiL0P1jNXAK9h0D3wr1EDc
gggtncjadwLAvvn9xcaGs3ZR8WHuSnFC7ZGtizRB826Gn8rJkLfPKFIcoFZ+gOPZtOjHcK9n2tgS
bYAWbmLqasjJXIciPlpz/OahlPzgH1C2FQ9jl3cvHZFkZh1/F6byLjWtsYXae5t5n9UxhbIFFKWW
F+nYYtX2KXWah/7Z8AiWZw7rINAnSgl8TIP+o2L8A/B/Y0jvlxUX7qkOMICUtNxN1osABwSxHhHX
LJyxJlc7x9DPpstbrd0/cTG3175n/IN7iY5PDW89ToU4EUfyYvXpl9EN7kuWhVg7bHUcKbWW1DZj
3Yguf7YRTiPwvKAFj4nm1f6mWRA2U92jqqqHs50ueQiIXY2qmv7EYUG6t51+mIPZr2hNDs8uk6qy
MtY0NuW9zyu8qFrdZK7ucY2442nW+XCSxit7Tdy+WQVQAkzD0MTBHnzePRYWuYWXEW/Jf6bz1GG+
TBiIS3yTI2lENBIGfUz9fjz3PkWmQI/DFO5thqBwKIyhAWAw+htzmsZD506/pEvqoyrhEwxTdKDe
a4A3hwCoNXUXCzjW/JaqqrfVCUEh2nVity9QEREkD8Jf2dP4AWJ43sbO0O3H4TKHWp5/DiHZQH+/
krVEAdGbkj4g6Ihm8OGiEz2Nr4QUMXQCLTt0s9H7PmuR4gNLw33fpmZxKgHug7Gzzj8Hr2A1ryKW
D2WiRPDYmzBdSG+U61VnPyFrJqz0phZmfojJ/chllz3PqTpF4Fl+E9fKauGTUk7iYnjJ1UxYRlFO
v8dVPTXRDngU/SRoPZEzPDKrOrhBmQCF8/R9ncoXYALyLYB8t9NxPSAZyuSbq7oLxa1cpX1l7XUz
hVu/TMGjw+cDMbxRPUKluoqnKyjA6SqL4M234mBrT9gRR1K7zf7dwdl/9Pq43TYlJ3yio45Ik/rZ
zr0PqHAzJNAyXlUsf1urrfpjPEO1HGquXFgd28ZmchqQqYzpjIfPAJN5O0GGOvd22581Gn8ulvGP
8rL+dNcykYUjM+abzmYBINTW34iy0I+wfjZFnYTPVREbtxm+hFXD3fpm9QRnkfyQ7ytyWDbsDexj
5HQfnjEVd00sh0fkdccg6rM30+0oi4d8pXHwblDoH5qJygIOHGL4SOYIe+pPTy+1fc2kJmm/vMat
bpr8M45cPPM8rKg5xb2LKII5DnNs94GJIgEf9m1lls3NTLWzn+vso+3cCmpN+IfMmlvbfi1Tv9sU
qVOsgx3BrzBdi/jsN2W5oo3Hdi4p6Sp493KEG5GiXSrCMFi3U9Mco+y+zfNq1xGDtoUSeRwQRQJ5
jd8rIPRRzN61S0lGH1TxwUa/Og39q2vTwJttDFck+jYKNXucffkGaQX0EoP1FJjJjZU0CTnU8dc4
Bu7RZwKd6LzeWJ7/pFKkfBgE8tc+qe/jtjTfhtS9zG5NuvQALoD5WdQX2dWpy7uYmrhAA/oxlc69
H37bnq9uLIEv0XjJjRaEH96fuVEzmInqoahQcw8u3TrSKnPjcSxjQtstbt7kaljFpwNLQkq9dSoS
OzplTMzZwxXqQDo4sUSw0rd3aTek6yVRYgrSsyXfnLCLNr3L4qyWR+Pik22Vif0IjQaxAM0xkR28
ww4invjENvcsS7T9M1abSZLCHqUtjaqy2kAXhs8zBe9TmjzFhdfvLUUV0Sz2kQqd+6iTIx6caK9g
qrNlJtSxiIr65AiFMBVzOHT9VRcDHx+ljewdZyg9CI8N4Ny+zlGMaDtR5TprJM8ksrsa16d7O5SI
sZx8RNzlNUc5aflqGAbtGt+/j21DPpiaPBgveqyI4rgZExccl3TxUyzq42ppyP68+jkAxHsIpubg
MFJf6ZzgESMYr2h/KlY9w4RGK0FI+dldOYDEL/lRpQ2+LGJctZ+Z8Sb1/NLUeIQYURBqqE8WeR1J
z3Sgd19Nj60ZlA1N3+LU9taBO74O4uBZLKjVMgd6vlTpuXsLPLJEt+i9xPiTAF8dFMExJxlBEseE
ua288mbCd8dEYsxp1BNd5Bg2ui7ivUaSaog17DeW7/x26VJvaVteE8e/82mrdH3IHhFJ175B7BDn
wwMdLqA+UCtJXtrnjM42bTLceAt80e7r5DwMif8wCC4m1yrjrWafQ27IM4vKYQTnddS1yWXRRQ95
QqyrMwyPGrWBKgOJAHXG/xrEx1FoiApyJl/BB+0PEKG7JKBBntyShziM0m1a5NhiZtwK5DSOj30o
v0Lr1uHXxjoIym+w8L3mCOzV7KV35g7lM93X3Mv2BP36MFOW4a1x4A6XaODcw2LacusRYsIIMGpq
Nhi70RALw1vLrJjWJtUuvPRo3EaqNmmi8DfR6J+dRd2n8uZGoKGEX+U7EKJisKROxO3tts8WArXj
Al6RvCN7zIxjkeHEsCyCwo0X2VKI3ZvIdcAJ1wuA4j1roy98SuTPR/BiFavhbuw2vXbmCw+tHrsL
JU8c9S/mwpGyGuue3Y2m24nCYVLc21gnmtC1L/koX92cIYZRNgBflzo8zj6sFkH7PMJVczqaC2zY
bwm+Iy2geZIir29b9P8yiTQjcHarlTWdisUESpAZNVE6XA2RbrkP+Hx0fZ9bxdlUGJVAT8odP9m7
+zk0E0XMbFKfuK65abFArUamhWfXoO8vTl5ivVWaR34Wg/GPJq6zdjDJF0mc7OzopIfjhi+yc+xH
a7aru0iHIIbqZS1lOBJkmmAZfF77bDy0vXNK8vaX4R1Foj94n6dktr87U97l2mN2Q7YSe+Krqggx
bnR2aRz1y58h+xZWlF9KSs31kGjC4ERoXNQ8dNt2Rl4AyOaJEOgcXp3N8wlc+OD1ipGnZLs9BU/I
v+7Nagk6rA+qHoiKiGBeTgNWDNolQkQt3WR0L233FEjD2s+Gs5ae6TA/Umf4APE5SYv3KLafLMD/
L4bbDFvu1Jwd6hDeuFl9p3saFNoK6FURRgLLw0BLRg7WQkgIiEmua2rTJr+t/EYfXMYied30O9E3
N2VqoKxwgOjS6tzILl7Q0d55UreFC3ybCFMVsGFKYGsQUnRvYFgoUZWfapeJMd2odbbg/yhlRkTL
XXCakjA/cO8f2gbddWDP51zgecx06B3AaSRvHk3YIGn6X90c6V0PXuBQGU11m4H/TCa4HeVwssjo
xcSYu9uuSrprYmPLznDTvxVdBi1LimLRpLXoIrF0NV7yO2XVV1O0gRbb7yzTtNbEwEPekK7YATsO
7wAah9t0crNHQN3zOjQC8wVJ67BiOHNf18X4+u4ZWfXlVkR/eObY3TWGkMe2cwwI6Z188oX3lcD8
+rKi/kg23CqU2r9PBTIurGdIb4+mI+PHIgUdV5ux+Ap5z7HJCLRvcupoC5paFOHH8wSibb9qL0Iw
gWZ4Vr76unpsET2ScSbOsROPN+w6ulXQ2x8N6fYsDYkBs03ZKP+J6pEjM7U+KteiqvIv2HQxb7zy
OtgMtMrv4nryjjEEhd0YVe2T362dZYFLk757klopOr9uc8lMWIRdbqEmUNa8Jci1eLUaeT/7zvQF
j/DODDEltY2wLnIhFo5ceXgWdHycBIxOGWMsSE3Dv8a+GvCRAZHvioBnNjqBIU+87ymJ3oPMD15i
r0Efi2unu8AP9BHZOc+w+6J1aM1XJAn0bjEhHKyJqJggcF8Nh6DiNkd8HlbctopR7AzkNAma/AGj
yQUhEQbVzvcPKWjx9VRh7u4cd0IfXWeMdAVPLl0fmzEcQLv/oYu4GcHvr13XyfbCphlQBxORsWX0
5qiI2hqbUuTU0NgSg6dOfyQJUYMjo2HW1F/YnTM6g4Atyz7Y9nIESdP23ywQrTtfcs5gMyBVaxtC
mTir7DY7QoP4kTiiq41jDL8h9H8ghbotLIXbX7vEzNl3nkt6nzPbNOcYm1uh3NiJ/dnD9dzQt/im
bf1gWt3BUvw2MbDtbdRML7r8pV0Ym8YSZkdUB8qniB14IbGgY9aGEtF/ONiieI7ygUXD/M2u/DDl
w4vr5/cuGxTLox71YvalE+WRz0kIdJ/unMC4caP4CMfR3RQJvK+6El+t5RHJlD0gWPwePXEjZP+L
B9N2LP3gPgVUDy3J+sV72ZWScdBY6kfo75owUR7v9WCBHbxnCPjY+pAq7BRPKSZPclHnPz1Fg0je
GsMHoSyrdRYO+4z+ymI61fGlNwCVLci/rj0PUu9K19oJDEMOaYj03yg2mCWZ3alyCYmvPT88kY5F
16yt3/B8MpgkOQRuehsUE3cfXarG1i9hYd+Rr7ctzOSTYcxpsticoiDUGyegLg0ddXZSt1ilvpXt
quYrSAgpCnuxnr0+2clE/WY1vjRWG5zNDidAV+rrCBzG67Jzo6W/Y9zrJzZor3zkuRWIR2Ox0fUV
kUtTCJVVme9tqGgyAiLt+nR+GILkDXiu/92z1095lF85MzTummqlcsCk3Rw2D6gFCV0RlbNPLHWt
6ni6KTIhDnMbPptxvffdyrzl2rkEtY8DDw/1rZdS848a7TO+0mbtWSUQTD/51TRUJiDi+0oau7pN
yutciZfBjaOzzfNnFaX4dpGGEILlUeqHoV7LAuniUAcBnelrHAGGabokWcdRkWEuZQPvE91DKg7x
eIMD3KUdeLRYAE266LdyYNWxXzU3qSIKsIJzQ7xT1PivXYMtvem0YI6Ktb92znl0Nwf8yrZBwymY
+t9DkJHYFOl0ZwFxdtIk3c5qIrNgBAqabfOCy3cOcIqQkPuo6A0wyWP66DAhXtmyCs7MFggCkzT4
mdwktw7pdH8f/IpZPtxXuf/7G5pI5c0gqT9kpQ2ul//62z/fHguywux84HeGWH3whgoaCrCHVeXY
1ClW41JM0ULt8ujPzKxwKPNkVwOexz2vNtpHJmRGAxVil78blcKASuDWxrZJju2mvWGbe0/FH0T1
UBkj/KAWgHcKkZHO4FBulUupB7jTZtLuFXF+sZFnr0WkH20aJxvyiZDTmKqm0XGkIUHwhUP1FME7
UN3WKtMTWAVySSXxbg5Qi3nx57KArFC+baWvjpJ2DNFbActWW//2G4eJq7qvzNRkRVd3MXtM3Gxx
RHZWi2g3mleWU3xVizCqswn0S0Wxhll6X5IyQaNdN8CyYIlYNRuwoGO8NQrGuj4msMIsxBYgm7lm
5N7sBrO78+Pu7EzGpotA9BRt9mGOWBgLEBCDbh5kXDwOiDf26EgOgNfxHmZlvauSioF0KNQxN6C7
xwOLLHl0SMjzIbvEcvSPI8jIkKTck8RUwN6UiIi8BmAFqwmFaG69jTV719R6V1bxNY/wDWL0CJEA
LYoIVa1SjxmYREG21TGgmalBhJxdi8h+sZL4UxDGdzOZLJHEPz4KTCJgIrqESKTiYWgrMFao9gOZ
7PQc2OtJY5XLaypJySA2yj+EP0E2rJ5kz6g2hqZwQOVDom7ywSDlDx5qItvTyb5GRvZgq/CrwNKy
EQHXWk4cbY7ybcbWAwhNMZdE7XzuvOxPNZJ5X0Wg9qNAbRwJlpUs2l0/t+k5UyH9xaj4mBW9eRpY
Ed1f4uRzEE34S1eQWdXWJEx83+QsQwE1NqbwYO3K8SH02ofEjp89Mb3hfIAZmGOWcQuyqtDSZrfA
xJ3gsRzmm2Swv81i3g2iRYNS2mfmPXSIIjt/TkrijW37vfdbzlcXPzQ1hgddqXI7Y0pOkGmeRjN+
nx3YfQ2oQpKoTZS4DymYDm0Z8V0BViXN5UYMQJYS9CWr1uOS/f8K2v9ZQes4/5OA9uE//6Pqfmcx
nMB/+/rP/8jLz+aj/fur7t/WJZSpfxXXLj/rn9pa6y9hSmWZlgXnTbhC/Je21rL/sk3XtRUiHYtJ
kOI7BdKm6N//If8SvksAlG8toleX9ss//k2jIeRbhiX+cqREb4sQFjsV3/zfiGt5F579/6hrbc9m
qGzTj7ER2XrmEhH1+fEQF6H+939Y/ycakhE4FHwXNAvVOqgcBjoew7wmh39VNbXN1numGCKygjJE
nMa4jNcaH+xO0SQax8naoMP4VAYkKMttzFPiwTStnYlmzGKVZ0hMy8DXzjoIShgpHfo+yepOfBDL
qFLGNdPdvpsRck48r6CmpITU9zSsIAHw1AaevkQbDNNO0r6RmS9PXc7TLM2AJ9C2qjA8cph0Vp/U
FF6roaO8iHW7EuZ0nybCxCSLbSVnDFra87c9Tc0WbVF9GpZ/4nrYbuoFiI0VITiUrKBl21U7r5R/
COhm37QYyUkWluFJVJi+ofD988Bgn6jWwKPHj7tznDpKzRZMQhwPiI1hYnYpqa7W2LKKTMNM7z1f
OToiljQh2L6MCowF1WKgD3MAnY7h3jrLh6OMjagi//jzRbIoIX9eRU161XNq7UooZ6c6J8e2XRwv
Xmv1lKqPWMTyw5y2PBoJmPbG/N2knbtN2wGfC4FRInXv7NB9scoZL3j4kUwZhYnd1AS7ULcpT68B
c4P3TXloCtD5G5WFr7h65j15IIRqNA+TDVV2zi1o3mgiQJzfmS19+8I4BmN77qsJQ4Lsrn7b0gkX
TslkbPZIdhrviu4Pgl65kp5hb+Dh2Xd1GmOJNyzS4JFFrtpGZae4zdCGJsmqlJ3NGW3fpty7n0Pa
UCCHG9O7VSSUBtFR5Gy/aL2EkCsytU8ySjw+n02dW2xcicxUFjbGoQZd1jt3cWd/o+VL1qGruW4e
D43XOy+VOxD60FFB4exvtkNWbatRfwlaHnjCBrnvcxJhq/Sub5HBdfHIMm8w4wpqVlsnBOtJOe06
E+W6bMHBlrfCgubVWxGpRwEgX6MOt52XPqI8AXqhWjyekUkPr623tUMIV0o8KIOqidSkSiCwmb5I
NGSWOcxs2Vw9vuLC9qcR23VkfVSSJ33XHaicFONbQCUZmY1JOB1VWC3j1DemJp9FbvmIQ+t3qcnY
nEOAGOV06FkC1v2MfWVI8hLSLL5yGIMbWb+6gBrX2l2CKXR3axiY7VxAX0xf0vWUjeN6Jop9I5uc
rWQDywmt2EyyhlG/cBcoaG3uvENyt68HKQDgMMwc6QmmE2Np/P/ojTeRB0Sg6W7pWoCsbxCUKcg4
UO8ptSJJva3FYWjFKdAF1QWaIfJXIU43ajq4GieNFrCNihqDfuHKx0y2txOnwy9DEuOYre1SjONO
Jn9VTXzPuAU3O6j7DpmaLYk18eGNILNejLKAWgPjq028+Q2oV7uOeucSAK8+eQqkr8owkrlV8KvC
bQbmIDVu2AMh/Ujw18VDA3LRicpjRxefvOAXtuHPdhosTJ+OSbrrXP2OiBUcdrfaYk+CwZbuKued
2VB6ITY62ENP3nU0r+/Ie17RqkL/hsG8QGq+yarmldn6Yt33gZmXXImUyeslJwO9Nu36sjuyNj7a
ftXtxIJpqiUgGPRrcaSbdVDWGOccGEO9f8Bv8+xPSbJvcZtvp4CKUpDmy2KOMTZSNxTh0cbCr65Q
em3ipPxu8ADpeerZJRIwx4K87B3lo6Qk4ZNRIDAKUrUF+38fmT5JmXv66QhCXRP2+HjKmEoeEqO9
JNaSGqs8FyE22BBCazw7u4gGorsw9R9zBNSa9yR0C0o2c6xC0plI5G60eNZZh41VkeslubkJot0G
cjzjtPPXjPVNKFAoM9aaPMMzJn3gvewggfG6O3iuFjPeg8rzmxzoo58O1OgFEed0359mASVy6p1g
H8CdNKMmXvdR94uB0Wc47/8vU2e2FLcSbdsvUoSkTHWv1ag6CorGgHlRbANW3zcp6evPSPa9Z58X
h3tjqJKUa4055pDa7par+ZusmRYvonoOBIN9s5LjwSBWvLW5+WBP2fv2NFyB6Zj1+/d1MyXvlpte
A4Kna156B2XNr67Z3ypWjicVsV2GLrigEHgq4/KlKlZrj14/XFsFQckud2f6Q39MgecoR5dv3FPa
Y8TjbBagk20FqQxRYGW3JkbnI9fidOKAYad8LqqdXaRQxBaqvbhe/xTW91h/0g3/IeIW68zUA3MO
A7Fh9Zz6KyuC5omSr53IgVxYf22DNHruUoOkeINJiNg8dhyOp4SD0nNR9U8GpfOE8WBZme3PY07I
xbc+oqJ98wLFxWL6jiLat1mTIoiO9ETdzhmaSNcD7UglBv99z4CTunIG/cqxd2Y8TKfMr3fWSr5Y
DrSmNaRv5pG4YQabmxlx2PoKVYgywrJwmXWnNuEKjt91Shei8j5nMX0qy3iFAxAhMt6d/lDUnL/6
lYSK6a9uTDVeUuIGxk53mpCOsM5ZdrRr2ThPhEGTINy6P/32Ju9rymLz2PR9tM27m5kCS4+OT817
My5nWz0tOpnfGaRucMj6O23hh0Dyr9HZJo13yDg3li1jE56j0k3qMowQunIoa34DPPR3fPX5Ggcm
RlwE8c3S0zkrWNdWTIM2djZ+BuR8ssFDOLuyn75MMRwJTyjtbuU9asUM18xgeDKgypD5VUxkRusd
sIKdgWTDyyU/m0UXNtTYrG35ZzKieE+PE8c9uRcjq/OxhbTi2Wbfuw6nGgeMOwiae1pyoq0v6rcR
6AedYnv0irwOizZ5AFkbbnHkb9b+R4ihgtAm/Yu22CAB3q2cpjPe+1lt3dsNDFBSVS+LXoTEwi9C
yseGbWW8ZEXZEe+s2Ra5jbMdXahwYWwjsynOAsUZ8Zye+0a/ICSqpr8/tUX5ZISL7TwuPUOFyOgn
9ji85tuUQPcEhWgXbIR+XmX6Gm/x6dhHO4pX5ENDpYXZ1C0T5fiJJ836VDfV59QNfhjl63O0GNit
NUJWcxtOM1iICQMoUx/vb5li7nb7CAtPaQ1wfgz34pr1oIn/mjebz0XFM9Yx9HAU8xwiXvKFJ7fW
fmhLW12oWaCGkYv6Jm0M0kzIgXfuNIHB4m0tPErfBsLKqtJ4avXC673TDycHO1rfR8Z6YVYuWDQB
BWl8cdFjLyg1Aa5zA+KO/8+0YJVaPQS9ZT/c3NRSO0FZRLgwhLzmgf+WQ8sm8xQTnfdPS09Ksyme
AjvGPTBpArSkyK6tWR3U8sNynCOXIladwQWnKXtte0fda3r29cKRNzO7Fu/kGukJii7hKwagbLNo
Kv4wFE76ghdphEQlUsG7agNeXwUCYgdsH3emieGAaLZ0ab0DL3kfMuafkWfFO0b72LcJke8Dtt4e
Z5lLroAfaAdkgKwryCKHSe7MmwTD4N6AQQ0hzZjWf4qK+L614vaw2qQ8cyxv/BcDOjyqGPZbc5vu
LOMxc9CmSLUwfGNfLzwkIi4DNMII65Z9Z1kt73Opgj1dTgQzT5NHb48AOaDBtt1lzkK2Wm9m2K7l
e7p5HUYzzKE6me6YV/crIqWKBS9eo33cdRehpj/rvIaUgCckQ1IDQiCD4edpUGBJl4WGMYwk205z
GQP2uNm+mLpPXskzHz3GzCQn7UBdmDmtDIXnGXfxiEVxcv+JELnGbLvCAfsY+FC4DJQWjdP47ppw
drkjr60sx7ul6Q+JC4xhtpXJQ2bzkrAthrDCz9fFBZrwfM5Cf4jS0HM+XDVeBuMxb39ZyqY8d8U3
mNljaCv/cRrIrquJaLOKaG4SuXlJs/kOtts5dq0FCbd21jbI+6d+LTF6DvN1NtXnSrXHQ12Pf4i5
gYYGpkVp5XUaDFwGU+7eB9aAjp1tY4inJN9HXicO+NSsY+s5DFzJMJ5J/px8m+VN40XRtVCUWbgt
jJMYh9PsxjXvjuwOHGUn/Jl1zZC8O2qiM8LFRpkMxCMEENcp5fjAQ3ShVdVQ4HIS5WHpRsL9bh+i
Qsw/J9ZMUdb8QhQ3/2E1/M4iuAunoHePdcPCoUL7RwjTeYyH8tT5x8gS1nGoAk4MpKC3uCVSuMAB
By8+mROqtbkNzHvpeOw57Kl/CvLkd5lH+2yki03QRtLSsAnE1ex7I8EVAN314BlJAs0dvIB417yy
xi9Cot0DU9Br5frfBpnCexEcotVdH2ie/E4MFLN5F9wFHePa2R3xg7YW0sqO3XcQc5aaJq46lfkt
ZWNjPsdFZSVdtaWf7MgacCL3Oi2PS3GvSid7VtWfcZ34EtXrPdf06SybwmbEi3lCBWVOhu679VBM
sjxjXc3S4M6yXcVWaKZOQjS1Norykz/fCP29RQXajuyn8g4p7f/+2r9/ql+Ue1cnuXdHhIMJn8L2
FVDnMREQ4yd/fvm/PzNYcXBxzRe7ZOX57+9ofKcNwoTcG5K31v6/f/jff7hzrfQyG/X239/585fN
ls2fh+MJqE+jZv2/f+HnI/754b8fRWsxG4hwDv/8nPnz7/589/99+NrOHHiAyv99pP994P9+mPbS
zac5W0//fjw/v/zvn4YeQHlBiWv481f+97n4+aFrZIjWe9wpAZDU82D8RosOTbD2b6L13qmjXu4l
v67VIHJvoeA8m85yTSx1nKmnY/of+fdBjk89M5OUZtxumzaF+eJhbdTBlCVsDTc7siQZtyWru7ly
H4l/Ff949Y7qhV/rLJicBgUZK05BdV80j+VofvTJ0G7jOOHYYrJV+vkGZdI2i9G6eDVyJjFF/tWS
1unn14yRdj0eJFquhch58kAOe/Zm1IDQ/vgEJeUgOBKq+ycIbOtEZUXwHPfmB/DcH+UnzZGaEedX
VCU84/ioP35+iLfiiPSQMzwCh0MTG90L+sPxGC3nkpPjFo6hfKXszDgwD/bgTy3Gp6iyDrGRWZeq
m7PN2gp2RsV9w9XpcVQ1D7ftah/iZBaPWc8CQODib1XJdBifsB0E9QOPESTIev8m0AXviGkExzTv
TUBEeI2h9qc7MaC9iVyvPsha/mNMXbsZ+tEIa1bDr3nuUfqz+uXZdNFTRtGba7L4LNwzpG/w4KNV
3zPUY6xbi8Myr9NWSD4j3oJwqLDVuJG+W99m0s9X06BPN8miW9v06SvNZihHkvWvqsxHWls48Elp
XNnAP2azsv+CZgIwqng/Ccs4ra4LCQz70eCsSGeLVqWiMs4jqrYzA6G/hFDBqQhpfQ5dB7zhSqhJ
bQYxtWy5WWz9AJLANoz5J9hgTRTqd1n3eyVbHFseTzrmknWnEtvHYZ0tGBkE8zTdSHWqPM/aO5F5
P6XZ9O3iLxGm/eFzsjs2lsVUqWmXjaQ8Asmv/1j1pG2G3kAkKIXNE6+c3visYOQ17A+rpXCuDvhL
Cw3kzG1+oNy2fYzi9LNZESGliR6rsyapZmI3dU0/u5HgNB8kV7/Grlk2FKyBanzflAL/UaXx0gxp
fsTCw2lx5Gm1Ii7vQ0TVEtPRYlfRbvWQlzc+U8dydKizb2f7DqHUe+53Y1hplSgxqi/60zD39QmK
wYIHiXzz8wRoFN6yg7TRK87W3eGLG7dRpnzNCvv3ep1wl/K16Abct05i8FkugvrO6tFo4oHioUJH
J7NopT+tJy6wLMU7etf4ULH7vNi1t1x+vhcQVfNHDCRjy7U+l/y/4Wm+S4dphumJ5N4yh+TeJMVr
8bxooQm5M53nVmpGUquLk2ATOQmn4wjpmzFxoOuxc+0crhtg2fPjEFjqccYiABk3v84QM/vEMDjW
jzypJ2CW6OGTt7xY5WXpJ0p/Eut+6BKP2z3NDevSDLT9QOzSi5CWS31VjRM/Wy6WJoG3dVOmy+do
Z81ldtvkSXRSbFsvzw45nvq7TrW3bqZkIZuoBjbW/j1nXkU3UsZkSmb4YtdJ3Gym3jug/WSfySDd
USLl73nNi5uSXrD1fbhQQT9qPajqfnWgQzdZXlb30+rvRcmQdqyI3UIrDhtniBr682oUk7bzZuu4
Tdp4+GbK2DrUCK/OFEZMx8Gw3iaDMB/NEQky2TF4LhTK3BwzFI8FFTudlDGblyA9NWmFMmbOdkY/
YAWy++VaJ29jGhGySzBOd+3s7r2Yw2ERZx8jAoDQaMmiUz70rLI8PkxUM+3zDtY6F0Wzs4MajoQB
7KUiRHaY7fUpWBvjbOhvfr6XKGKoNAAAVzXs6Svza5IJx8TCrw8tA7YrIndaezJm91M5meARhntg
Ebs1mYPy+iOQtwjrNq5IqwWD+GAJbEiq355Sxd4itnuNsAo7cmaQ6RfLzWv2kH0TK8isfcpzrp+W
CXppGGRucCNuTC4Hx35gX5dVMwWMS95uRVb+Kvrlr1//CdreuhY9yYJ5Tfbo77843al78i7VLhqn
bJfNRnA3ova8G4siOeKNfkQIxuZLf4On0mXopIuqmeTaQMahSCfWeppuW4iJn/n6bbpqtS80f6Vk
cabfpdvMV/0ds7OkflCGnWhRiIo/i2OpK69GltVeCaM6TnvLSCTBWce5Zu8jmMK5CeglsK3q99hX
0Gjup4+Cz4gz0paAPGkq5g3WuOQWmfXMtGMEZgcVU1n60KGT2+e/LCchAF3yZk7s0DQiLsn9tfam
Acfq9MsoqIfpnPIF4WGiF3Xx1nTajzVDmsH5Bq78k6SKs1eTSaEUk0fmU84xW9pd207Xxpggqhsi
ncEjSRZZs2eFI2UGHY8sLbL0q/TzX3jReeglk9BwBJusD5SPeFJcLZXCOPUQMLXnWJGEonE0jk0s
cSWA4bMg6ZeSitlOJ1SeaZ+rAvnXISLiZq9+MnVMgedbka830KHTau7ExNHWS7uESJkfbDICLYmb
76Jcvet/nWa7nVsvFPL1VKAWVLPkHSfk9H5YghvhW9RCOWMfEkFcSBZOBJIXiXSZ9nj+2czMW8CJ
hskTt2c3UvtupQw06C/CIusoeu4fk1lSndadCNzaF4okT7YTsV4peNpZTFYpAtu01cSnYZ0fnKl/
dnGRckx4jkHp1nGcGf8H9saYnZNtK28nsvYEqDnAh/J5MrJNp58pOZBHrHKY8xdT9ei51d5ksnwf
eeOl1nfdWNI7gCzyldkietD2xR0xz6fJeBcF2N/h8Hgsld9En/MtmUk9EOW4ErOwgApsmVY6wQvD
N4zR5XMZlTZ+ApK6vTrPncHFuTqZKz3E6Zy9UjxQbl9cy0W211KTiG47cuflaXGqq8ggraKRML/P
9Kl1/bs1AyhcSEAWj4Eh9nOunG1vEynzSvpv1Fy/BWbq7mW0osaPy8c8qdVRkfDYMxnhqqzYn68X
HqsJkyw0v/J+M2IxA7S3y93Y+jZPTh8uKkY1Kjh1NXdPRd4dYz9h4ZA7lNqSuhwczAf8VZ2NL8XS
yQ6e2UZ6ZTUMwzpPcDXqW16/QvAEp23hs/kJlY02eP6pqr3jo0Vh4PNRKR7Mx64KWUgyYQJd3M5G
fjC4KTtinV+q6TDy4ZzbeN53lfOarTHViQmTBoTNALR8nec3mZUYtpiuM6iRf9pBPi8c5Aw0kig9
T6RZeQVak7XNGwVg7jHU5H2FTzQDfu7H6FPvovblUyNUeYi4lzTozvQkkaoplr4bzugITO4sIjU7
m0464HOTxX38bMJo771GcU4lUXOK+Pu2FMhV1GdgpIjFGfAveMsca9fP+qxpEBiiuaV6I9VhbW0K
E86UWDACFIY8rU1ynPl9SGzLYoO139oR8CPBXc/xySICYuTpeOOlY5/Iy3+z1gs2QWUUR5uR1hNE
4V8DSqpO0eCkxhRGU2NfGpuMI+Nwxg48U14G0UGgs306um1zsVJFeTv5u3DyJnWNWw79RYZloZg7
dc91d73C65EarZMobPI1PTgKDN/prn6EzyKyrIKvss89HZoi5GmBOFCKNJhbhq+oM8gD5D3cLS99
aT3VS/ERE0BHSB+pL5lKhwJMD4FI99tVTFS7kZhCKbthN6zJ3RAbDW/7sWGpQTDGSS0SjIVts71q
23Cy8q3nNulxLKbhjfIGy2pPLiGNx5E2AVlm9DK57UmVSczVaw3JiTu7IAp4Hwt2yf3C8tTHc7wD
mGYWogM+hL8JhI4+ryARWFscX+lDTCPZVjjlvPW9BL2LHnFy1WYVucHB0MH087bz25vFMXzTmBZq
oFWMhzzzsrA0DAcVEKLAniQDFRhbt+VNlXET23RM3nfRmn0hD3oqcC88QNNTpNE5f6ly+GeAjMk0
IkNyjEA51IyEnoHE/qeHprGN8q7NfEaAdcYQLMpD0Y6U0AHrdbA4noZypMZzajgdXhQszTS6Y8Pw
1In9ahQPK2RPnvBgwrLKp+kcGrLWABCcOSiQhoJM6KAISihaxe+AIURiincG2vSwpqx2Ow/yc2gp
85Fsps4DTyWZBpDAxX4k2nQQmPTi8hSfb+RoBKdiBMdLNcYkNNBkGvFJOQ6Ma9U81xOsDbPFVUNQ
JTRU2eE8hxzcmySxZngppcGpUSNUtYapAqiqwgFVKnvLPeLfaEnYJZDWGsNqfoAsK3isNaI1wWoN
0cBOBXoLR9/KfXkgdAjY5foN8p7euLUa+lqZNgZQYAY0mPIgmV0NiFk9Qhrf3bN20rp8vmb+ID8T
qDJH42UmnBnKSD4YHqzJWPTE13jkp/6Ta7adVuluzMAeu3J8Fhpf8zXIJtbUwHq/axbuGqVd78uF
1YInCMaMcHAcKmnTgIyLhXnIIeUExNzoxZTZY0viXFn/tjRWl0NRbMwFByrlSBtc0VnIJJFnqeQv
DHq3XTSgZxksxcCUofYM2f1iujgfSyCkbVCXCwR/nt8rTf11+ntc1YwdQiFCqLAMNm9CfhJRGa92
DDKbn9/4883PL+AE6LfeoNZdqeXEaoFc9UllUYQCcWZmwTMozHisNK5oFuxsWL6bcIyOBhptZsN4
aHJUEcCOBtSj0Pij0VOOW/Y3vqLyQrtvFczAgRqZtET0FiyXKSfnVsBUuhqudFKAhlL9sUtn2c44
zii3YpA/SofGZoIRkUEQ0E3G4jDNFcfaBHlHVXKHBeqUGu8UGvRk2vHJCQTATzNv1EjQa+p0yaUy
nVcUVPVDRuTtwBGx3OBxNfvyAxWQs0nTpdsOeZlDbYGLNziP7hlXTufRFbQ0mXTTt92hstJfWWII
jLQcH4zFeBA0JR5AueRx7IH9GotoaxRwm2x4IsJSkTxkjKXLcvG/iS28l51anwZfXps1DXYm/kmq
NyYut+kW4MI6S2hbMlrcBjSA2y8vNMIEoQ+ZS6U6rAuoLtemkCV4dFmgeLFg/6mg4ELVSC5xXX2z
3K+81esdzWiys744GgqGZtLGVRjGakwuWVN+lqzCOJ7eert/VRotHjVkvEAbs2HZTWn1q4dCnqll
ITVcICyjW46NPjJuTnLZ7N/iufyQsMwNTLOMBmbjoBQ9Q37L3fgdjr/6PWFJlTTzIWqCZtvCSNuk
JiLxAOX7FyUM24GS/iiXN2Ody2fjOe3diGrPHtWCxq8VHDapInSWURHCXn/kWVluuV3yuCWGPd6Z
D1YQTGQcbILVE56duwbau9TYd6QB8JaaXCWT+9K18tCnnEFiOyNymf5KakgQl77tNqgfXbW8LvDl
KZx5P6LRQdBFndFXAocuM/POw1e7Mbr04Embuw/OvTzgsYD5yWCZr8Rt633jgPL3iTrmRvRUFOI7
4z23Gx356WoknlIllihUUrjA8gnUfAk9T9dMBX1b3udw9XJd/9Bn2ux+KH62wGFdD+iii5nmP8/W
Dtl9rUF9dZiL5bvzbTafsxVR+Awcs5B2FfhFVnMmCt70p2JVJ1vFp0LNdvhD8fPle2DQ8043Crt/
HR5wdIyg4Hy1tUgWDP7fVgcNIpd5gMv/ZiGiwpgkps3B5vHKHHXyoM+DY75QBWSTX0h1kIFy8E3j
kCTl+Q/GlbRDpGMPAfkHFIzGJqYe7Wg0GDbqxXooSkb1KvN+uSW+oZLLlX1OUdNsy7ExXtMlowhi
IXLR14DIgEJJmS8PaZ/OUAdt8GAp0z+lomIqMZok65GpbiDgjI0TJ/adOUVoUzj1GPQwfYFpP0bT
Wr35BllAm5si0YNa0AiW93eBlUXMjb3xRXpQc3Q3DcoaXnAcROEiXO9kecV4sxJiGVALuB531AmX
X54oyFWWwBAxV5jKysTeKDA4TdpWaKe0ZDWo/heJHIpd6sXxnOirnykOHYb6LbMK7CTjOtwNC6aa
AMqmUxh4upl4uhvxEBqz4XWTRXx5SqfLnCJ7jgt0H7metIDgDNJ/9BHCN0qdJli4r36KvuTqOi9J
bzAqIQB3EtIfb63iiyUaq/ni1CnN+Y2FxGPv62aNvLdel2hlHGqWnGMsGe+F08e3eklk6EgMnE7t
WNt+ricMz4LSnPpA1v9PUZvslbiC3s+DUZFnZoviUI30btBLsRmTcaS4YHD3s9970BazOqNyKzm/
tToTpXQ6ijbyPjRYH3wQe+B5nQxVqdNUlc5VGQSsRp20MohcrTp7FVP3Tfs6eSwqYGFySj62tBnP
cZv1565Nj5aZPxq4ayOd65oJeK0EZ9P1nie6yxA42dkmCFbrRBhMkLGXU3cl0T+FjIM2GDn640yQ
rNOBMp0s43RJ68rIWb8idabTZwMxtEHn0TyCabZOqEmdVYs9Umt4MXi9EmTLCbQtOtlG1PNC97U8
G/j0o0laB7/sXwaLrpVS9neIRPe1TsolTn2Y3W7epm1zNFEtFG4MLBa9zDplN+u8na+TdyYRvFpn
8Vh7v4w6nRfpnF6mE3tzRnav0Sk+5sElAT6SfT0Rv1pn/SCjDpVO/7XEACvigLgGbjTGf1uxfcZh
/Y82nFntx0iIsCQJoDOFRkG6kAASpaW0tzF1TkLHSvhfB/J5EhAQyGzoU9aznFFnFrlbYhLVOUYi
pmpLjdg7Q9QArmxQXnaBRG02imqTXV7xAGJA1idD5d9+vvGH0g37lu35WDcX2ckWeRsrBondIJ0U
TCm7tBX/IZjhcqbQlphwyRw0DvZFOrf3rnhRhTSPnZPd1xPLZGMk2dtUGEeW9Z+CKspLt8zR3tMp
0Io4aK9zoQEBUYbTpHlJjHo6OxrjS3qkcuF3xhRb6XypqZOmSmdOlxGPABlUSt+7ndS51JKA6jL8
DnRe1dLJ1SdXp1hrXgajzrXWxU3onKubO8S1ya3bjkEZlfplrgUPOXmFjrZNnX2XestD4isCi+68
ZdvuEakD6+LIufPdaibjKwip4P7fKgWrUTu+F8IOdDth79IaaCEhtDsS3q0scA1QYOOo1y5j528K
HkgPCW7Ks39ozLJA3U0Qhh9vyHwRXWusdaeIfJMAXKJ2eV5clmAmW176GYd92rYJNR9d8BIQPOZ5
mpW8pdPINFgpcLQUwRZJZcAawsOElx1CzPRi1nufu35uEHtHIkay3HePvlX+AgF7I7GTItcnr1Ox
RBtfY1Vw6nNdIGGvZEEj2+0o24U6aEQha2VwaYNRqTkGjLTnIP3iUmtxpXtI56oPmS09JIV8GVUZ
UiUkth3hgBMvgEaK8Szc/sGucEyWzQGpAvRIcNcSjzm8TEAh2w6T/FaCfOT9S4RgNmv86G7sevQ2
1FhsnSneK8K6G70rQIIu9fCdcwa0HNvj4WCPPMZFg9rn1kzsBRso39sFSf2FX8y5KzzjUi4jn+h8
ck4Uxx9T14fOEsXKiY6QXsLk6CxtAA1bUPlRiIIqq0PMRWWjnVrV6N5ULsKx6+bjmkCAMjulZUDZ
Z2Lw3xgXaW2cG+xCPMxVpYd+Auxj57Dco8Hu/39jz30UlpIRCprhaDs70RpSUBg/uFRKNmXlXlxr
/cwGA4EtkgTSSAJ9n3oeygSLztzgsSQUV3p/a40BFhUoRtvg1etM7Y8YMciq3jsvEWXndtPzIwqi
d1LhRpzpkAt4ZPNyl6t+GV1gFpu9HWPPZ9fF8ZXPfcaiT8z8s1Vf+0dvJntfE/sv6vQpSzHN+Fa3
n6ZygV7IaJkpWRmaHsVrcffgOZNeKfESG1P3aGd/XKsg5VzlT1WakPnBFdLVw1YG1rXkhs6OnfdB
BKzatVNyaBtFah5dx96lQuQ4tT2IApPVbriQMq4RPuD26avgOWMkF5bB0m/Y3NNACcVHP9nFjF6V
b1pXd0Wg70487LVPehjQM7ino8kJnaIutk5Sv6Nc4VVrwpuskLyJO/6WFGDsKNrY4Riu9qCaMZh0
sY1NWua67D1bV+dcsmfzAl6jPUv+K70Rp5R5xgadqLsbh4WRFSBgmrr50ZEAVgqzT7zi2PEjsCpj
AAdZVXGSqeffGV7+B2rsy0wSPAcMQwHzuxuPMe3eGT2sEf6r3cMUEH9h3QA9Z1TVlSf3llfhYzb5
14RkzKHIo1dSD+OmW9pXD3kuiblvdJvbxKRLse294Mo87Q89sOKZWqc72WSsKCyMb3Ns3lHLAiWV
GE2YDN9tmdCMSrcfTDLurZlaoqCDm0UB/lYG9Ag3wW8HVRhQWFVzkcmfHEpFtpxbaaLOEUkzjbFp
Ft6vNg+aTsUxt+RAGicpZdFIIqRDBqpiTMYcqjy1mfjlJuo9dxietOA5Bv1k3ewY5yZlSuMcrch5
Lr3hF6ukryKR6VEw+gEaafaM3xl89jWblf6xmfITDwfE0HzrVsSUPSfY6VQgJ5ZaiFZrl0KnLEYk
Bb7CNLQFuUXsLWbrPc2nli0EBy0FUt7Yza+2i6B9PHveNiIgRFXOD7NbwJ/E7GTmwMdJkizHeeKE
a8l6y12FUvCMIqoYNHwu0CTKZrbgBPyjkWWhl9FJEeQUmUx8RiTxx80komSXYdjYdLI70LL47Mbg
4HPyxF1B7JrC+gigAb3Wf3Wq1NxNmf2IX4TcVoqKqMhpIJi7nWE3p0a06+azWZoLzrHqOHNwBW8/
TFHP/Nxx7x261baAniy93ACiJB2oOor+4U4Fyei2fymRjfmEe9j+Sl60cfrE49wBsOuZY+6rl4o9
ynQ8ZgLLrayuc4y9xhQZTZSJv518amZ6ksKbXxJEEkLimwfh/eo8kkWAfmLST0R8dDmG8hhVrOfU
oBuPYrFjmQI9SbbGkJpNFGKjC32W2a9R57x6Kp2exIT9TM+g5r+8Ts0ws9mJAuLQkCQdTla0e07u
8OqvDqoL2hGwHLfwP6q/j63yjzUzA51nrpalaC91Bd5a2nxEGM0e207+tVjAbxsmqwD83BRs+6FW
PE+lSQtU31bvkj6rfSNrLFskOIDUbHqDFsjbYnJoO3EyTKpuWDaELSHh3G6It0na+OEarfS1LOJm
SEYKVSt5zp++Ji4pG2JGAyYQ0gfKoKfO1Q5r33smJhpvx9ggkFquYYfSe2P6dbehCdCgV1eMjFvF
0W/UzXAbbm2oMzNZaXgl32c4HGksXk8p+e5Dn+HhousUXQvESvyEH7AD8SWGurC+3wwF9jhUyW+9
tG91YVdby8jSbVfvJj9iVVOXN2ZXGTl/ljJ2tu/szKJYj/tEwVcIAVvgbpIFDJ5bwNbjSW8DmJ3w
cj5GuR69pfyNceK+Lm1HQVAbu9uosrlmORDQiwAw8Ab3IZrtezMDcKT0EZ1P4HF/8eTBjo+ZoljY
b7qrS4VkGdMlDzjMLZS58Ub48UcUKZjsrj13kdi7E5Ws1ugHm9pHQZ8X933LNbayOZ9zIjw5hvm7
zoPPgvvczvAsKuS646TfmFFgMupvyzdv4pqWOua+GpFHDdN7a3lTOGfqOL7YETMzrOvndlnef/53
qSMxpKU5BD058abqryv32U0+MKIarJ2vM6or/0dhDiGZEjrfmP7tp1qElrF8Vi7dHmZ3rpk9oSM8
yeBQGc+ii/iv4V7YBOlw9uhs2zEprI8+G8Jth+Kv5VntOmCQwtt37ZQBpCQIIFZI0DIJlMjE6Snu
8ieulnyh8SVsy8E56tyB0cKc2SVrhJ5cEgFR6mOMcv2MpMfz25R9cMBAbOzNj00v8rCNKH+8oYtm
TmVUNHnVr7MYT+nEOwZQ/shpCKmz6cQYiuwnAACajbiPsuXrF3lVA0xS40yXAGufHay7OiLHliHr
4mJqXJAZHGYGAht6ftoHqZ/57XXHaIBdekM8Nv1l08K1rtP7jKDmMvNPdb39AM1MBsCwPPYY9nE2
5CVA1bBt5XpbWKXtpcmUqan2wqc9glSxbgq3xTs/XUK/UMGdmh15XOMzQQ22yNAH8dwHJYueHgpl
K9yUCTAV2akLCWakr5PIgjCOkU/ZxIQ2jfW4RGW5UeIzJUAAoCs3bPHvCnor1ZQvu5xbMjQG5Up0
2aZRyxeHjcNqWvum7J4XA4X2KPFIzM+IDFUYz1yNeVaQ2frc1zNP/kzA10TgYSzFl5RrR9AHgLxK
7rKaeaiNnVn0FZLURD6UwfBK9u82dNBhVj32u8lodRR+vuivv+85yPPAxWTVPNjzeK/G5b2lCyFr
+zEstM8WjeXWzOlhaMVLwbEE/OzFz6Nvh9JviEw77KbmsIp23sgB8KMIWxl4VyvgJ9rRujgl46KZ
xeQ2MDsAdlryOg7VR1yeD2qxqLxtCFkE/idH0a1a7fu58fc8o72u2fI6WVxGlwDM3SBdh2laNhUX
hxpRYh9R/agcKxyZk25I0zBz5CofcV1mdGLfZSbCE4crRWIa31Dr7mHAvRkNn0nih/0MPN9h3R7M
cpfx9KTzSffqxlpkOMKAARlZzl6yKbaU/xpBNY+T7rHkDXWS5Xqvi6jNIIdXRzUL3xmZYXN0g+Qr
5oXO8Yay7sB8FnJxwWcZJca9wrgXfUc2dxvLFLyn3eAU826FJ/aL7TD8D0nn1SQpki7RX4RZIANe
U+vS1Tn1gpVEQyAC9evvYe/Dzo7tznR3ZUII/9yPMxZREu+Z70T3xOv3iQuP2+XJ2vrBUjXcrpmB
t1xPMNmN2KRKDxh1rK59Yt2C3JgO/m+uLfn/H4Bb2A9xKFctd5x9YGNtiPrxKCPeH4CAB7PUvAC4
m3PPZ5SSPmLgX0gP8RENl2hLxT+fsUe4plNAXrUeB7AtK1+HDC1b0qJNdZH3Iurvoh4qEOyKj7ZW
Fwwnt4AhFphF0m1sg3vbUQ4VTzQSYfJvYz6WGZb1dppnBs70IEiOB3ulistUjCez5EjC1Dnhdwpw
uXmsDEPJpd4qTD5FWJUic55alY5bM89eipQ8NiGDfbk4IyTlurofBowFGNanroRqre/t0hiadSSH
Bpmv9YCB3O6KG+4H+Apm9l+fDZ+DUwVHhbYqcoAngG/ZbOW6W2QjkycENeEfzCfEKM/+T9jOS+o0
epWg3Ifmfegka0IzPgSC1ohZdjDKi+DkkNUgfMaNwupw7U8pn1460S/QmzQVZ3P7jFgT7jI13wsN
bjFL2DZ99lkmn8aKdstvYHbcSVv9x4Hkm0sdOth4SquheIhAzOtpm0HZXcUEeLddbmQHnUYER7up
O8yDyahBjTaLih89ODiN6hQjZc2djxvjJTL+SkMHeDlxWxqycM5E5TeRkvZxLsp0O9MyQ/5nZN7h
6/OgrT1EU/MS1/7J4TVBr1hXXeVevUa8zThGSGyAgJvn4FCn42EqXVywMvh2AwUPzJ7+plR+B2Xz
kSfg5Burv1YCAkyK8rY2knGbcqC2AsIviLer2izDYz9+doGTbtrEgFThkpRyWxzT9vgCYoh/GkBs
HJ6Lil2+g4mICWB4GWeisphGGTHhilHps1Tw+CbCxhEH7aj+rzJZH92aZKU/lsepEI/Unr+O2tlH
nHIYMOoX3QtY2XO2aU19Z+fl8u2t86B4oO/t2XOir7alCSLBlOAYh9pMLphEPyWbfwv0GNtV/pbK
6d7VGf0s47fUa2sCzzDwqpP1+S04E6IQPvjcy6mQa/Z0hJ5Htz4xNnzCmXjoqwqiC5+E3/LhIts6
Ts/w9mpN+wh+I+8U7Fu5zwrQ9VKn/6lG/CPM+dxxheZWvHOgLmgewihZdmfEGQCZip/XUeGrdNk8
4wUV3/Dued+Z1PesDq+GVR083tEVAtm5dVPCMsJ4isfg28fhj5kZo4wXEcyckx+KOR5ng+0qYnIp
xhfTshUXM0Z6lNVjtlg3YfXu6Px3lmLb5AaEm2Z+lCmDKpnvQgphuM+Nl0nUe050z1JAX8qJySKV
rKLGqzYpOCebomzOuaxvXCipASo3UUWmy+0fU+5rTpgKCJHNLsTn6tvFgWz11jLoAsQMcpwlVJ2O
rjndG9dQigtGioMvC74yFMZlEfazr1ZN2GDkA7NGuJkW40bi9DGPFXl2ukQC3rpQ+b8yVM+TgiXo
lvPax1hTuYgPQffBlObidFQ6eOaL5gqbWajM6UK7d7p7Ew4clWd5M2I32k7C//SzctOYrOoMMmGV
uuS3vaD9Vru2jZ7n4uxJccXhAn7vgFB512F3LoyZsQFva8eZmHQx8GTVnuyO1wNBalPZhgF3QzMw
iMTW9R1Gn1H8NhacZhrMmqGrTs7H0nwyvIdk8FgcnA3P2sl1o59oqI4Zk0Yv8q+uDoJ1WxGccdoP
7DKEWzjymVKE3JwVC3WzlHhQNRqKS+3kjymjpTpy33HgvkAKOFDdRLOTVe+xPO1K23ubneIhryXX
DCIkrsOvY08phTy4jSz4inNn3aeOQ38swHY1H8XE69Gjta9l3/1044OK5G8PDmBHg+ap4JK8bvL5
38QSTQVQf2+s7G30nKVd+k7TH1otReX03K081vIyYLMbdHWkju2U5+G3BPXmL0UG7n0kK925BW0s
PreKtZ/gIMmLxSljfIuCCWErGGXmUb6pPfXQxWzqU8muRf2GlVGA2xv7qRPBiafLjLuzH/VnhreE
tkPCNCMMnjJ9N0XxujSALdsC2KUH+mg+uiKkvA/5D5rYN/thnUS8JuwzLFq/lETfaevFaFPb+7HH
eY2yOqCWxf1wMVPj0wrcchvWyRfUOA4Fbs/ZHyYoanaWzP+KOW1WrROAyh0ZbGQBAJxyX1v2FsAp
SYcweCq65A1C7b868TyM7qDAm/Ivdtsz0zLcpszmiWvjlGFBOrSq/c8tGg5wnIZqBX5yVFgVg6Hl
oszI9lyL6dHA3krO4r2mV43UOJt+MU/vMcuCOSWoXuFl0G29drR+wbhwirMRgULk1659H5PiSDcH
eukoH7gZX22ax6g+GV9Cbb5jEA5XtSjfF+JNNOFbnqo9jQEknYIrlB94adSypkl9yD0Qnsje7Onz
P2pet8Tf77UyVgk12yhxw2ObVQ9DRygrv5U2dCUZhd/C7B/rMvxoMsgCHt8QjK53360Oju7uVhy/
2IGIuaErJLpXurO9DR27b6Xl/abDj29Ft9HnqulmP04eBusi55Gh/2objXQp4y/k5s1+AmtT5sgo
2RqW3w/QrD/tiAx2BPAE4H4Qp+x3PRCOGU2PuGwXXiUPktGRqDWy8XEK5ZMaaI7lbDo3APPrsXjz
vcFlKifWTe1SWSFZ6DwwbYYdPGGve3ZbRNmoG86YC7DGVPb7TMqM5HK24yH639dkqJL7uOALq+KF
vcuzkYzeO6HpX1ewORico3VAf2lV7YYuB8iV/8UNKtpr689/Wd4bANHGl+4PF515iuPhxW7fymx6
NfOOrTRpHsPg05vY0EWRIHb7pNYphRcMTHRfUEqMddZCQF4vq5q36hN0gOUloovoNtGjxSO0zWPW
YWudZIziISIcGVyyqO+7RQ3piiw/VogswnlUggBhqXdNo1D7bf+fZRunKhk3lGJ1UBOIdKY2Sy1Q
kJfUikwif+W/LG73LVE+/PxrN1T8OVvJPaqmW5yxNp85tblMo5O9meofh9gPntpWb3kKoHozOUeo
dioS3zvmcAV6tXE1nPFxTLFGWQnffz6i4NjZcxuXp7wmpDFMnLoL/C1BYL8ZXb6zNUjiOsPawYWz
MNhqeArjOfwqzBFrnsWnGzDvnOULj9c+EyMjitS5VY79kke8dbNCE5vyV6+LsX3YHQ7hy5S0+8gf
WK774kMV6dfgha+B9N9rAAhr562NeUWqHKB62YU7vIzM3ch5FzFHHYCOIRZK4zXCfhSPxcHSvH66
Lna8rGs0D6AKc85YW7J6MrrLxZvmeLVvJAgkrsED9p7FtsgMHS+gpcROWvwR0zT5KAYfcEUO8tSU
z641v+SFfEuCt7LCD+m01l1D2NinvXlKdPFoyeqDCrtqZybzNbQ8xiLeMo5u2QbnELS+dUPYf6qT
5KtzwpvBn73q+YK6pbuHU9s6pmsV6Z5toSkT/sbfhlN3tvpoOamOnIBeSkbo19Tlmzb64mFCCwjR
frvR/VaCquaRuhX8CyubdDa1WeQAcS3RiaSy4GX2mFjSosz+0lUP5O6YX9Dnw5TgUVr2sWUhiyIu
GMQOVnk4XeJ2/HUN46JL41vVNI609m9L7N2rszNm4BSXIgfYmhS5ga0jggkTp22yd6zgjZlMtSnt
5YoRtt2VH/JKG3GAoTa6rtOqe7IHFmORArIyG/bXwmswdU2P9sJKTcnBo2/yFRaiuzm+8RxwWqJM
BWQ1z70QRKEtCHVNOyM2L8X03A3fqtmEPDdA/y0dDDxF6x4dWdX0yaBGFzE+jmAqzqnEGoXIjlKj
k50w48/Wa6uj5WUvYen8TdZg7XoRs9En3Br5V/DwZMZlUPmPF3+gtCyiyPiLr4He1HtkAq/sxAvT
8JcBD/WkNGVbdXO1+ldmH8zd/SzbpIWg4STCB5fifglzdOPxKuyS8Clf4+wIvAO1ucdPKriYhPc+
z4eTi4BjzgSni+4o4QZstOaa4k/2rzcjCXteR6EEBYR8r3kiLjZ37BXqaLYZmVaJIbvJvArJtLVy
T+Dy4LS0Doxt8+ck2SqS6iM3oj+0wmWYOaB6qnbndBSx5KZ3n13qccpm52SOdxvMP7weJboljpos
o37EETasVkax1DpR9tctaFzcp3n2Jj08HmIwNwg0ydok1QNsz7yYif2upFRYyLs1RxXQuE31MT+X
eJ0xd/HuTTkUAkr47nZl8PNlwyYaOJiHUA74rdH9MvYoVLU2x7qUDMvI/ZecxcluYBWQJrw4CW6m
uDyQrH0j37vCBevvPKBRo1SvdcaXjnpvAwLlfJMtC5ZYdM8R2+mqaxHqnNchpGa+9JhQj/AI9rEK
HhIKAfaUm8IWgBiFD+nb7MoPL2eWOnU7Av3vFCqpfVlWPj8BxaQgcRT1xfyRqmUf8m9WzsmHMhtk
IJrYPG7LXuOuRY1UlOr6caqHR41KVMRmcMsd+xn0KXpZn+AeCIujnT1F7pfwqeIypoAPHkk3XUiC
Y+pcw4tsPONpsBPaRtWWrnKODEuyJ1PGJqYJh+g/0R3J2bOwrMesa78S2vHWE+5D4kH4UqXPoMVm
blWCREGHX/FT2ejOiHxt2sGOTMMzMBNCAoQhPMrdiRUhMlK1jdqE/hnX5T4hJ/kmdfympKA8Rma/
ftG9YJv0UArXeP25FHL/iBVrarAYJugLwtyUfvmRC9AioiiCU6Obe/cq4hJWtsGngKS6ArlD3Y79
WBl2d1bTrhMuyltK01GniZplac2m2DBtpcsANA9UBLxvROgtsy2PAAyRjHBHZ44Cmm5cO5PpL5Hj
d8dkHItwTNH4OzMZtITOkiUza418nlKRYwCk1Hg2DyWFbQNP0aPVh3u7Cp4i8k5LWd28dhq8XVUC
gDn2H2tHYk/1e4bgdojpYtzFWr4PdOYcuvFZdTMDDz4sCEUX3JzcQwggrs3Yh+pnXdDGzP9aAoxU
XkVvfcnPHbIqyaQ1HhSaUgTGoVMQXETMdCY1mLk09fOQTZT9hAAO5jbme57gAyT2peCgA2ScTa4c
GAg4JtaHjBm9hWjtuME7cjUvgCmjUxolUDARfRP1OtOKziLiqO2UBW9W7fi3VJIgZY8GnBr2VBwO
LxUyDgnejCkT2lAm+JCkiwFLEAnG3ZC+OHPymWsFJzy5as2pIgyBD/YjWvOIhaZjAxKUCVInqQZK
VN3nAe3Qs+3lEj3mR0Piq0Q88u1FXsiJo4QdMDQkUMvHID9IfTEc46xmDpXBtObpSlErLBiT+qX3
wBsgFdP1QTGk0Y7bgsOAnLKMcKeIjsQZ4w1dtIzD2/R56AkN5dPARaDBP+uz9+wBeq+HWr80bmzu
3P6tJuPxmJnDvxKhMWGqubZKfG8zamvEkQkYYoYiXLXdXrbPZhiU24ndej1zr17Be8BETSJ+JaCZ
DR77R+lRs0KDCoUJTfKn4/gQe9O4tesQ4MLYEoRqoF95RBM86CpmUzy00Nko2cjskzsvjVD9wCLd
udseTDx5QwLc4UQmHGs3oRs2oLq+SApyDmDxmm1uMCWiSt2Z+/9MA55kTPgpowUTHWTZgbS3jlz5
OMb2pmWGQzqmAzRUgnQp5cb102M64iOGCVnviCE/z5FTICvHlPAtE/ihgg3POWLPXelKDzNJIh7N
VLUhSkbym3its6PW5r+s6K/Iu0OJDC0zBE8LAyXganNtE6fDwejWZyIlO+iWRTD+mJFyD70e76WB
85W3ZoP7wz+nLnpMknrBVvlq19QdfXvKw+MRb41M8t+qzDaYr3QfYDQtC+sgZzVhBLVxXnHMoSKy
2Tb/Zl+5+6HQzc6LAOckP73RD0f46gHeJBuHnEV8uJbpv76M/nClvLpUnXEnZUbRVWNNsoeEKHYq
XQXrsIC6rJlCOo0bPFOeZW8zdZlkUh3K6lgsomeVRT9tsF9yCK5ZNTBHS3GdOBjb1nyrWn5qwxMv
urM/aYe5wzmFMN9FLinY/f+f4L1KbMneclcxeb+FS4+X/dlSDUMYGHEAVPqLiaGf41dIkPuTZPhA
UwEus9ScfrqOYDvSR9guACWW9hV0h3RTM6Qkq3+nRPyOa2SyQvPYDiyl/ZIkc6HBDM7GTxbzK3eA
YuR5brK3nlnFYRxguFOe9ZxanK4dEydpxVVX0Ms5q64/2B7n8JIsoFHYVy0p7qKqoTt4LJE7wmY3
twUCnU6wkGCFcRwP956UDswrhv+ZaXDKcsA/I7vsEhL7ERSaDc3NF5RnLkZGf20comujjvAhRS5g
UpMXemQEt4VsuYnzSHPkWM7Q2uHyP4x/jc7fpwX73RQ0jSrlkAMwi//k/KQUFochnbm1qRZST3fW
k/z08unus7eszL8g4lQKnuBrmvj0+pbCOQtqQh2xNIceRSRJ6P9GY/oa40TcBN2w8wHJo4iiBJL5
rYT8pdyN1mnuEuzGvFkmxlysfmA0srOcYpPcQeuvKrQ/AIgOkQ2j74ed6WPG8X19sSiN5SdBtzP/
qpETT1yE4CPi+jTGT0JyJlQFHre5l922wea+7qX8q93o25PNu1fgX0qW0ZQxPBmkydaenx+aoWFy
2ZdHndkoQCLcZOGI2lCqbhvMvDFPinqkrRqo99S5vHJk3aX19JbOZFINEspD1WzLqeHzPvk9EmdG
OoDwpI/aOM8ZIu6nz9lHKboeXOsAVztYa1qX1zKY3sd+yHdLuTJ1S0B5UJYZcEIoNM9xgtiZebhA
2wamDiMUersU/xqx4pvVNmSbav+cD3o+C/WR+QbQrtrmbSp845JnAXPUgSBI337REEfXbUH+vXfp
5pHNOK+iqYbnZuB4Cpr/JA5SI8CQjoN9XicRsSd6pRw6Sd4M3Iw4WiJC6Nk0Kui4MyZRzWtgpUT9
m47+w1zhcPD/Gwc4Nh7V2jbzsXWPKY3i1L46ZayLPYawtZm299K2WCiQmGL6abdpY/OnHuiNqVkT
Fs0m84Y3IDTNafDbX+UnVBwN3l2FrXGNO4kPMAlWVnOPWxoSbAhpVm8dFGNGhT2FU/Vsb3qEuj37
wgQqgpZYAqiZpkMmdsmXRC6X/racD5PQe0uARhSq/sDkdAttB2JAx4S/c1g3xRKIHQTTM/yugxb5
zjP9D0bU9oY2u2wFm+Mt8ca7jYlj70zWZYgOwhu/4NjLlVeW/0B4fzU4UoSYh0sHow3w12fqjbBA
g/aUdvyy4eDsosFKD3Po/oZcvdfNgiE2nH3gCKaWxOBNl8Qd0UcwO7Ibb0SMs8NkCowLkQkb337g
KN8dIkLzeQeGgnaefJNlvOuKigPUrgGDUf4lRE5E5S1ob2YoPg1e3wspv32f+gWLiL/YXsSpa8UX
TExGEWk2g/9IuFxhGYSQkO5LgPVexskG1Vh4RoSuldbM80Fowmp4TBvzBZjZMm8sj30LOJPbnJ2h
7s+FtYryt6gH5AWL1dzNU/whWjBMOvKNjeXzei0zI+5FtIBlJBaovXjHKnxi5BTsHeYXa5sbQmn8
EMX/bp1/Om3Jbmfzs6pasixO1fFdz+vSrAElOfqcCItrfQ42B3INIBW6ac3K13tXeA9klBcgTAXk
q3Des4Yp+6KFN2djrp9tpnN74T5pDtUej4nwEI4Igqi1n9PmO5bxqQqjq+BcAyeMb6o17Kepj3+a
koh5rZcpVVKaqwATIGsHN0VlhV9A8FJKKzSXKvx6jMZ58LX1zsQb9S95xIJO5r8i+gKRaO1H7IG5
FFil7KmCS+McJsm5ZOlWxr8TfdmSz9MxqDwbcBpK18ecjNOX6xd/1lqofcv5AhBF/AtaIloKP895
bSBFdtxPfCYbI4XtXB1m94I03NG01hWXIenukARgeVrxH4LICUg7tbKCQ5XHnapwCIs3WtgchqHX
Uryemkl1SSPuo6QrGKZMeNsJNB1GKT6ttH6pk/SNdu0ZWBJqFfues+F6XYmnUfrlg0jGYF2e6X7E
WOIP71OOGEMdF90aKakJlibEn00f4KWDJXuorEpvVIRrOJDO0e0JNfMEYmSmTCXNmpsZEFIol9JL
a8QdwyEmRtciB+QhnNrCR86H7EWXS76RPALjII1dEKBQNsHQH4Y8n/c+Pret9vRfXBGhz9l21470
4bJbmqcPj/AmW2h2s11+yCin8i5JxD6Bhk+4iEt2SmA+c/pDUkfJmkfc7GtmNGny3NdqPFMbiKN7
M3CLO4Wok/aXP9TOrVXN0YkCb4d4F5FdwJlPCe02NnnlVNp/U4H8xenc/DAogK1H8+Slk8tOMw0w
MatnNrKEgmOyhqkq6609Gfc8rR9qLvSbvE+ekxRmL3bLjbl8XwJzVsgURJtjdejb/rW3W2in9lDu
o9o8R1guTzLyCA6U8RF9WnIbaTQ2H8DHzrpBU1jNpE24J3OnLKOfZDDmg1s1m3piPBDN7EmUum/h
uQd7z4itbew+dGlur0vbSfdFH2HHAE3HYCBTWxnyUGAhHNkm0z9bbbpyak/UtlBAMtB4H4UMlPlM
yrihULfInvsZQQbz4m0AmUogJ0eq9/MXHdjjnmaAsM8OkuEJLmcKRsbBnBn4OFx0A4rcTNs/OGAX
D02TzCs3S+4IvfGekIWGdAvpz9JU0CpevFU1x3KTD3x/s+8TyCBS4pCWLVqwArU3ktopJ3ApyW0h
GawmjqnMSAYKZAm1Y5t2t/lAs3mQzV91BOjS3HPbpi/JgX3gt/FPZZF2EPln7phPbSrgd4omAQPx
k2gsi8r2vfUSSze7Z9rd4l3RJOXFcLEO0Y9X67G4huTBgWz1L7iyqUEY61dWsq2g734HKvXUQH7c
NDG0+0aUPFs+p1xRXzkPS5wzMj46D3SqiMWaR5QHJ9k6IAmWsDevAlUJJsKkqCfnEpm3PF2WwNS6
2bAr9pmb9Zu+u0ij2/WYX/ZtlL5RVMgnPPAD8r+SI5ZgnEDdtllK4Uzb3TQurylvS26BRroF1YmX
+C0OxNGxSj4GxXHW7EZM3JmZI8Zizu8/Me51B6LdCUbaFMKEHJudyKYXjTGb8Ufnr+PONSmQp8B8
7JCzHKvCLzC8B33unHHQWZLetpLeCM61zR2jC0nLBi+tGPBNLd6chNsrAMjbyLR3lzI1XksjM09K
ZysfBYvlgpMZMjbrwj3V6pMbNO3nbk73aozAllbzmhzpe4kgFpa0bBBcsrbq1iFgHLGrNWWTXU0/
elrOnXwNwn+wjGvazvXBxlGQN3xmggDgCVb7XRIqQkvEfhlhsSUkzHGaTsdi3UfRIXYqyDFE4Ofw
B6OTfUnND+2n/bH3kDhi9TtMWPZbWqUfnMz6GWfUpBLxe2Lir5MIzGaNT8SeXns13FQvY2T+ZNgT
5nlySJDtdYyRoRUjOK+T00E7b7TzQ+3ZUekRiDSl2gQCCWLMmLNDwTyo4gApU8zS8TRzbFWPELKY
+uGMWje+Pop+ov1Kh85RBCUNOd4qanl+qwQssI1UnE/tkyXliMIVfHYL/o7ZhtnpijJHo9nQ/qmp
LNKXcqgsHv2UGfUw7y0t6/2SjeGWXLcEzrsHBXZ1MxpPvSYrX4NQZBw15iBxoo7k1W9EmittfGY1
b77lwBMYxnfDtdKNrmqXZm5OpP1sTlvffaOpkZWOHD8We4P5HSXbxzm+t3WpD5SR0GNVj0/Q34N9
4tf/ibp5p0fG3yc5RSHlYO+SVBwKk5TczEmPOWJ6aYGnr2qb7zG3xnqbawmcWccPTWjUhyhRHv/n
DHxVQrRocB1XhTWdzYkSvKz5kz1brWok7GjoREx2tk4DZgHaBjR80QIpYKpG/mIhdM4/qBXhsdFJ
ufKnutygPxIsSgpnhxdA52jp0pv7i1vMdHibAVKO0uy4vcU4LV0KLbPXqcwebCnqIzChxYfDTluo
Thw0qKWl04WByxn2jnsFLr7qy9Q5MqINW4gIxNiidVVEtykzgISadPOlRE8QNaHrY6MRw6s99zfc
eiyBVX32JcQLvHK0vxZvkIzFVhkYfVAv1EoWJl72OG63oR/4K2mF1nUKnxwqfUh8cYIZu+++j41j
qvO///0HrNZJMurH2qyvmUP8aKh4cfzC3rE14x/1QpgwdUA3al5+xgOqAMwbz1wKOyOvfnMXea5K
obLIDg5OG3NxrgWZyYIzdmvnQILaawFlHP0OLDM5rTsnDOhfHOeLWH7L1Do7Nvo9FtZHXM7oNnnz
FLQud0M10VTkoTTH82OtYP97ZMQ4rWA2Fc0HLPruWCXuH++bXIsuHdZ1X14h1X/VRkkMzXqeswLm
Q8KuHWNbIMltb7yJxqlwnPwtRwUf/ZFjMaEPPNg+JmSV9RfDIxVG4przgEnnjs2Sh3vHosxo2xni
txrpQZJ99R0u+nQlPQp1Bje4WUA3OaogpFS41daeRylpUoC0tLnd6tLBazpjNM5qe0KBtv09o0is
4kAUUOm4YFR4NTOW+G1K/ZpVUB9ZSupM22Jy10GeEWkcwIYqysAI479lLSyPZRgeyfCDcMsuqkhl
jfiIagnCQIwFcZLRJykegsJj4LX4OpqNP9OiMDr9U1LEDxlHGkbFh0wm/xLM7hgesPcGQTbtimPf
cXgs1M2KkX7DgZ8ZYzaY85CYQkBb2GHbeWgG1gAcLM2ZtJi6vVJS9dWhkPH6EjdWlL0jFvePQc8W
Uvb84iLW1aGVjK+1ubd8SK/IJgD3cV9TdVwes6AauWGnT4MPPdybeSEG1y1O//tLQc+7ZJC+t5ua
wEyvd3Hk7XRFveesmcBgU6S4gOXSdYPvtst7TkKMiSwjfEgpptsHABnR5BnMDuIV+sMqabgDs5r6
sdfveEdLbF4ApYex/aO65M+08ytGrfCkfPtmZWJPALzdLG2069QkYQ/YruAWO5HKQMbYkNUh+2Z4
3cZu6HIu82OXdvpcaANPUYdIWZPTbYBXUmrhg9oqz21rVtjSxHdJKvxQsP0s9xR8M664cfYt6PxY
ooYy3UxxVOxI2dFVovMnWcCY0HmFJq/Gn7oltylKZhke56K1Gw3xrjfzx4LBDZlHoCwVF7TCzhEg
Aa1LD4eFP2IFgYbE8mv8h99140kj2eAFfahsme0SCE+Psoj3A4e+xevAAFuRpgQ/d8HRbK/ywX1y
OddzbahWdH8wyUH12kX/dePMPaqJ/jV2xYjH7faZ7w4PRb1Up0ewzxZmNdW621F6eGmiV9O3Ecuo
8N357SAeQ1S3dWWMNSNVUAwFzKXQT3gy4d82Vk0eI2PPkRZVmrLiCUV9whS8r3vjn3HKeYZeXcs4
wbdZ22N3iWLKl8oaDJbfRslWpd4EvCftL0wNnmLYQqSAaPSwZPBf50yHibu1YDG2DKE2jRHuKgyR
GyucHOIJS28nw/FettMqSkwKw3J66FLLqphc9yF2bXL1vQfCWpMjYmFfEFlh/0RgNllTLfuP0RsO
DRvSabbAp1kEKTvLwIzCWmNBW547QlwGnCrCjYz3JMTIwqSiIGTitcJjVZIZKb47lDkj71/AolJ/
2FY4h2vvaGkl1ilTAeIx+NatOb3V1sb1cGmhEJNdFttIQZyj/FGcWq/eBUaqjgPX6zi15KM7UThH
jiqylfsUS4yS2Jui1Hk3k9r4Eq1zkQAq+SUWgklHLEa1kwlQVR61U/w1oU/OM3sgxJAcOo8KkQUQ
SMkqf5lDE7Z6zQ2l1mdZ0bHJ9kPQlgRqFlnfqF/uJmmkSc1VWJw74eF0UlTgGcu5TIBt5rcj+QZ1
7Tqb6tNVHuOLYDQ+G218qAHIwiQZMNW+eI+ohsMat2Z+NnwLlxyBMQ63hFMUXvRim8ukf47876T0
8k0RNvEhsjqy4ZiBoEVU1dP8ibFmy3tFQmQZnA3CsXCTWbhPSBtzX0b79WbvEkA/NbLUf/H0XL/6
nRgY1uN3i2vX5YULXKZ37CPmzIlZ+Dhto4BjDXUN1YXKwFPad9M5mIed5YTtMTPN+GLWz2oUNSmP
6mAXmN2UA3UMVb+9ImdpZF9hbKrAzY/SlASFvDV9QROuzog134ek7Gq5j5IFyOhDDHMM5aDgziz3
Ir4WPQcxA7yR5Xkzclh78NNGnwphqqtIneBUTNY2ynT+QKyr3CaMPVO3WPw8zLvCKnkvpa1v81ij
KvG2cOcJSB0A40GHftLIZPuKLWNf2Vw6UDnhehc9ofVOvY6Z/mkVnbJlP7R7QPici9ryDwoAky8G
S2E0mFeJzgtLgklqE3CKbulUbRT0fWYmXDrQ7fSfEz5Ewkx/iRNCh39ySIyntnrOvUo+iB5D3Myq
ovA5R2rilWiDgz0Td12G+lY2wYOAixV4gByS3JWv+EkKpJcRAlFMBzSiwE3lxHAa1/uYnHgJtZX9
2yJJcMpZxvYl16PSg/FtBGSOwX4kBfoqB8yHQdFJibf3BWtKdEw7qBi+by44Bs9B0tMMMRqkfwdH
QkrP9xnMIaI12NrxoW6od415J2BmDmvhLvZKkt/Uvor3ESTkUbdFQv5YpEd2X+qWAhRPgAYDl2Q0
q6wkoUTA4a3SXrkPTUwgReWJk2nNGUw9xkhoRZyWo2oT2tB4ZOg8ktTI9w465+KIpPGt+vUTDyTl
MNMbNZMKzMUxz0f9UlBw64ddTD+26l4zb/RWoUOvHIRlnmM7mzcpoPJrYGEuVmjMO6OSYCaVrY6g
MINNKZoRz34ioTmG/lvkJBBBfL3Y7Jil+nYX3aEa7erGvMYOaSfPAFhSx/nRjBOUxwGjSTck7VuX
/x9XZ9YTNxNt7V9Ukl3l8bbnNg00dCCEGwtIKM/z/OvPY15950jfjUWjhIRuu2rX3ms9q2MQBX+U
Pg0vlTnmewaj8VFXQ/tChASmckyyZBwXhwSg+Qt2q2lfeny0Py8NYqU4qWbO8eclzjm8J+FLtKTx
mVXXhsd6kAv/mz5EnSVQLlaFu50kxZZD0/UpNpOHduHQXTtk6S1LIw/alfN5MTksZ17VIz/XsGmM
Mf/Axn9cmj79RmCHcc3e+/jK36MJk55bd8vBG9fKjapjp2ZV33jUMsh8OUriCUMYsVOoRRO3/TBa
7xRLFdigd169mRhVNWEP8HhTdgLl/jMA44f8HEH1uY09IYOGYPKri/h30s3VQ09twOnEiH8r4pXz
dICIDIhiJTqFY9sc1qN10I2cpOwcFRMyzegi6lbumgxxJNmiQ1CtF2xa3iZckErPC54rYZC7B2F4
OHp9U9I/zZkIZM7y8HMpkxrBSS7hnvhMJdDg/0tpFBIRcGtbq7/+XHqdDDvAVxlD4AwEpfAF6b26
OqP92SOuCrdWLCPqKfho/tI9LX79XYWSZAmSG2Rm2He0uQwP4onWHTqqClKVDV8DAp5zdvPiENHf
J3kmPicQEOnxq/RilPoh73MraJz6VKtsDn4udKxu4cgvI3EWoZgvM2x/8bxnNYRsWFJJIX657xWe
pEw4ryypzJyyTKDoYZXs/Fyf/IIyxBxaCcKxuteA444FbvUjWMtfRWVOjxhbqX0IhMcqIxjccazG
umfVx77Rq6Ch7IIk4b2qFnVSpQ3tNE/Pg6cfmOuMTxhZX1qTicSUMvLv40e6iY81y2wwcLSIO32/
2M1tgan+WE3ZfZIn48H16e90vvCDyZEMqXX7LI1ofgHWiZmU2gZcWvmAJ2SNQLaWs79QNVIiluQT
7Y2U4kuhRqBo30h7xKSvmvaO1mf12CrnZoohcEiy0BuFFpZKDlTJZCwXwpLp7Wlfn/Gt/I45hm+T
0a5I6e6956WBLdt+YeB2UAevl5qk3xmdYu84DwwIk19WO504+6bMF5H5WVYYBZPL1s8SDL3Oiu+6
WL+iwxtvPGQlUqNn0ZvVCbOh+ehn/g3LcM9mupJBKWBhvxbUMcUvw4E5JKLsu8uwYWqMKRu2eYNg
dP+T24BWV1GSTtIBiKrHm0U2J5VcJgNFZ8xWun9oNYWvGqV9EL7ML2lbo+uwe6Y7y3CMmsrCTBxb
W+IOBSg9/4Tj4p3UuPA0ye65H1r7JA3zUubp+JyGtbrX0fygyc7bmmhzdlY+jtjOl5ksiYT+H/HV
/LIIRMR8tgrbvKmyOTrg6QqYwUFehGRidsYdqIZzPeMk6RGXH6GjXAxYbDuIFX+F7z/Okg9ytmFT
FXWI2mpWe1BR+R1p4ZSnOESOSARyA9Cfpbt7tzDZN/BwC3OGoCyMJ2kyZZ1aouT4Rz6TLMzuzKiJ
WDLDYe/DPdvrWoFvFo19P2XoKrrK4JcHh5KY0YPHuN9GfXIXdwyi6DL9Ux5nRczq9bYcu7e+kB+D
XONcwY7RYIGgmeI3JkgrqtSvBVzx2Y2qta+ejicTFPCmDXEhQXc/0n3AI4AhzalHFwUN0tVxiRmp
Z/yaZeX8tmbsrj0o35bdMKgc+dKh2ab9Qz/AIakV2QZH8jJxQEuXgAbJAuPMNmV3UTE12wlHJEnL
9EqbXK3mROSvQtBHTCYD6hcTcK9D1NAsj13I2RjDgrn3STwBCEGpQZcq3NZS7cKI9dXPo18YSHJK
EaH/jLuRWKGtr9S5wWh6dJ2UxdrKOmJSxMOgDXUYtf9eQM7bN0DLEpxwv4hFunezoBy1uI+dEa7N
1GQnv+e0Dn+LuX13YtZ9F3Y0z3OCMhQryq7s5Nn9+dSJAlmFcjjmB9BabfvLjusmSEvsdu0qVI9i
WM1xSVPM64pVt54rqGx0MULKRlxkON2K1fAcmX/Qbt9SEbnnxvdoQk4jI8WS+ruI6OrztKS1FlfH
O+fSE9teIqjl7JHt42jNvXfoecbFo1ATU+s5u2iwnXu4HI0oUibpqbMBs76LrcUiiE2m65t03+Tl
jacpZyTrLfhtnCB2kWNkDcd4axAu1m9ORn2/VHc9kBoVmsdJZB5pRFiJfd0/NhVyQUqSdyMccCiV
2tnPifcmbd87pDnCZDK7fKO+tBGQLrvWQI/M8xzDGi6QjzXDNJzqsXqaLekECj6+VccuI0P/rTNM
ODKqpiRbOz5Fkd1UXDwP7hIsAzbQucdj0Jo7cI3NGTJPdJefcNC0ewVIFUGvf12RRtdWei6TIBco
qgqxlCoCj8KI22Tu36B9aOHiUHS+MC3hzpo/jSGVJ2vsNsO4Zh6HAG2MCvWl1AMabLYtrOWv5DDA
cSg1OU92zTkKqFmlGbA6jTg1kySdMbePs7mg8KkUbmbP+0hneHaeiUgqfFIcdFE3mnty4O4W3FDJ
gNFhNTkeo8F//8+nMvsnQSQywR7jro4Z44qaYN5oORlxezYNIpCSHCS25YNIMwVFs/Ent94G7x/D
MQoPEx95zmkXM3BhRjjvzfF5+JzDLrtn3UaL3eq3ts2mB1f734mNKp5aA6GmAD6t2rn8lHUIr4Hp
P+KvB7tgOFkv3u9Q+1f2babnQiw71fN4N4b7ScgVvrF02o9VFTA2Z4mwSSllfuqVSIX0COkct8wG
xYBi47zvayPgbIXpjBPvrkvDE7by1REFWrPQ9sCReqj3CYgTpUzjoDGFA9CLrjSfD27n0e3tCTWF
InJba7FwYgFOR6pgKeNgrKh4p7ANSHTA3pga4dXL5Q1uLiWxSJ/KHLqeV/TWhYGgoARq/ibxIPZO
o95DWz6JhKgallhkGumLP4eHxQxGv2O9asopEHn6MTWMr2Rk/atJqNqNU5Cu+mFJVtrRg5RzaMBB
G3384kB9YUkrPmwwMNsKEdieSnyLXuyPSmfcaEnoHReBiSJq8zeqGvO7Ty8xNdF/wnXLbr+lDXUk
YbU6Vow+9zqDbgSoydwtWJG2mhFs5ptXujntLi8tQsWs+N1xSeypvPo5iZLVWEc0VQUbemM09nTs
0GKNfVzdJTWACwuhQ5SUEGL8mnlBM4A2hsiPdKoqD2l7LmvOepFZn7oFE5iYeISWMX1J69UQ371T
7R7bpUDR30DV5dyHv49Qdau+2bIcEKhq/BC6PyU27Ype1p/djCqfGdMu6Q28kiDCQYiM95lhTi+W
j2es+t14CUE9CHUCFUCO/GB1pcibl78kfoOC4TxPK364horbGQXfsHAnecm2IxYMvmITxM7MztGl
v2oTZl9GVENEwsnQfFdZTbtRYxJzRAaNxh7fUBepex8RvKi/QEwXLBSoYGM6QCO+xQthWk9LNZzp
1MLY6WjGNqb4J6N9a3zn1nKqKYgn3KZbS3kfa6wnpC1GFVFTM3MSE0/Lim0yp6tjMGrDOhlhHKx+
80StxTs9KyDF+TnsbMjxduvu/eK4lHFG2KrFgdFsaGl35TaMmxc7lhWRuvh1aVOfMSfQenTJVM06
iTNzoCRKRLzsqzUos4qJ7OV8Rx+H98oWkpGC7zzoHEXv1IwcHefXFl8c3ZnpCHWCw/LinHNIMGPZ
JVBQJY+UyUObkCI2Oq+NLfZpO/FA8WoDTeCf6mL8J8N88YcqyENUCrn9ADuge/YdLAWpAmJQdP3R
b9ubGf9xa4AkTec85U7x16ztF22nr3H5MHQuHfH80ci6ale4zTFeyrPrImCmnzaEBHsB0TlPwqJn
Dw7EhmDrmxe6rX+wpUFOAoH7RM+S2TbCsp2VoIE2Muc1DcISHgbFwZPXJB+LE34xzbqavXM/0THm
QWWnW9R0baPo0wjxnGKPaZ1XnWCXbZIXYcfP8Nte4zaDxP1nGfJvI+3edNE+kYODOBWkTESzmVDl
9Ak+HeAxe7xVXXTGcBtIhEoeNg46qealMbGPCOMqlUMrxd/lYwluVHG4ZxJPwsAD5QFFAlE6BAyd
Go0FZ/yyluhmt4hIxFB0W6Uw6ljx3ykFmWMaLMPZSByECR8JVy7tGbKLNzq9Mzo0KbGJs84RxDqa
DEElgYAbtzTaqx5RDemYYaWnsotMELDGjam39JEDxoZIItz0vMpb2f2qTS35J8uODuLIMZppwfus
yveqU84+LJ6ABd48nf0VIHcTb3lDecJgtTyKmTjQDF/1Dpie6sLyaI7+lt/6DievRa+EGO+lWHyS
U7KnSHWfJhogRwMLHIlBiJ330swxmOkVlKXjd4PFEKAiom37wR81Sr6ZdHom/fDrrcZAUMJWke8q
kkIPZFSwGTAf99r63lklabDdKGZVsadO3TZmTv82EXdLFl7skDzaevb3Sxk0PdJjrFJonwo+e05t
3qqabDPjtXXnyzA594VgvVfh3xHZD2nej5PCEoYEG1Ozy47FXONKFu7VGZczBTR4xRytMypI6Ehv
CttEXYsbBMUPMaevxF8C2I1YNBYPD/KIUQEPYPw9zMbBWE2EKSyE0KmDzE5fPGU+kGnX7edoBmxB
zx9xzTn3eeh58J+K3Mt3hZMeQp8DBYclPveGkhmFJTs57pusDT+6Aglv2Ciwgs5C/yTVwDxYxxsD
YUVOeIAyKMuJpRqYQalPAtuXYzrQ2BIVkC5a+g+2jbAA+b4H6kg/573/i71Wbl6iiNG/q9D464tw
250cmOo2ifHGPcvUrUICA997cFyQ7DGGaIqVoIJycbBFRmwkJriBOD67RkRZxqxLbE2kJWE+1jUS
s0Rhu1X0EocRrdcYG69pDwvIsXflTEQ5oAW6vddCxfbOzhiW5nb0Ok7mZ58uDJ+bNt9iNb065vpO
I7V3EWMwS5wpegDlrsHBEyxoXfKTEgTE9z5WjG20txcFh9BrGv439FoMMtkp3KnXyVRhG0eKx2Rt
5yBLgHQ/kKZqCbykgMquGmzMnEIuBOSdQUNt5Z5Ua9agKSRlFNEtVbwXEyOP5BxZ4frlz6UdGzA1
6+X/vvffV6GtNkWvI8aKa7a7wxkgcLpfQiGwFhGQOBsXd+BU4Pm89TKOYtznZfGPlKPozguTdC3D
cCQvkKRIk2IwYSZxcpgmiyOmNDivZODZalQam85DEOHk7bwtKzXflcxi7XG29yDb3uuW1FyV4jWN
e3IwonFt6Toc/gmbaA+5MuQ+o+bfzpar7lm+afcL9TKg6v0Da8rZDVZcHIt+eCg8uLSj50I9Wb9C
l2odZ53sS3wDD10K2JYQvPxrqhj3O9mLRzL2H9VRGeERf8Q5Bka6SM+RKv135rD2XYPxoEqWD7OZ
ODdEeXwIlcfbnhbFFSsUkfNOZxx+Xqae9dHNZQO7DoYYWotfdRte6kVPbwhtGlxdlik3DOoEYW1e
wB1Me4fOAuefwjiBUaEJpjBzUCS8DdIMfy9D/DtUGY3OnImHy19WkccdKxf6qm4bCJesmEL3dxls
i/sJ+SaQBnMfNq215nuhssnt5mGlkW0ykYDJ1bw1qmuvJmk6h0ghvy7i6W6wUzTmbIWFTuR9KQh2
U0sgEZ/tcPJBMp97voohSszSOCWux9y9Lk6zF5+IFfm2VlwxfjYMBRFJqwh6tzZeZdIs/PmIvHBP
us+zKjr7KLrpEFotY4lkIc7FTsJfBPWlcHwJ5pqz/Vprx4vnICWlntRzM+yYFW2JKfxCmDaelPxN
a295qrFT3uomDUY2F/AqtXtwukYfNIg/uPEHx0vdjUGRvstNt0GjeXUpg2mN8Q71mHk2MW3bgG1Y
n53EwZugyUIqKZqIqcK5v6bk6r7BDt6ijaugt9zb5nQSjWfuxgUQWKE/qsVBS7bIrwHy5a6IKAls
26sAjXGhpcmlgBsw1gynUs3R5Od7biZR4ZOcRvcj7a1DXdbevs0s+qr+Q50PyaYuFlKzJf0nXwP7
n2Co7UDQvo6R1Meyj0ziQhC+0O/e1W11mAkaQnkTQtbA3cGJ5cuLKokRxXPfkcQf50YWfwaWG6ks
+yEuSV8L8wdQAhvbjVbbcRh4te8HpU/HFPkL7ZwQWMRXyghphwrvNXe7v2rmWJxwVjtUEi+RZqBr
UL/cTK8vg4lwkiwaP8U8X6XuLt2gi30Ea/hSTBZopmYEwaA9ZpZCU5uNAjZEJs+QPi6EYUC6ajzC
5Ia+vPt52fVnTG0U+6XzPCt71Zlxx5srFnAeX3sOOseym8KHDPfCfxen0x9oYMQeW+Amnt3q2YFk
CTtYWjublgjANjgmhyaf8qumg0wJvexLVQ2HNs+ei4Tkig3nFwa1hj/vdcfzbpAEsmGaM8OHrfO7
nlQTTxVUe0MRmG0rUuoRXv9cssnI9+nK0Td5QmKbbrxKcNPhxSqDYb38fPV/l5/vgRXEzDyECDuN
kgy0aUygRgmUHTUcxABanRfgJQeRnZBhn6sI3mQbuXUQyQStk7vqSS10qwKV8zkh8GH2Fd7Wav1A
fy5ONoQBvPbz7FjimGCJOvfc6rqlxbfxGRpcUlkbyJ+ZUlD+0HvuawYTaQC61MYlhu0jmSaWDcQW
eJDtJujMEaOBLpsARyGmG9TFPgF1dws8YzKtB7tAvCEfoHjDUZrlsM1xPm4jTAEoipmztV1hwEkW
qBNqlOozI6U76Iz1fxfY1BL1OqfhIbK+sed3+9R2V6ntQmN8SpfAhOdzJAr8YltTipxQ/JknfH+L
jTxnFNuadFJsZ+8jmwBNUlSnjMmYJyDSd4yObzXF3byY35lPPCvKtAzMO1mUCZWNWoHE2cz/BB0v
PGcaJsjq7ucoAtrsPBm1GA91910BEXtsbfNtQL8rkh4gUHRY5G8zcUFcLbyvDUKhrfLqW7zkKGvI
UUxVd85S86BQMNEq2HalDJIe4byiQLBV0NYI0IoJM0NzIDiSHr//bx4peRZdvowKckVDH5ShJNjZ
EHZ7cVfXfDR56dMCOI1Dj2iqCZl7Ut37JAulDITjBPw3NfhtqqwrwpnjjOrLnQra55IccGs6G6P9
6Ov8U4bRu2pJ3JlD1BHlyU143zqfLDbhKECo01EqeotUwC8gdNDP0RDJmFqE+Fb0HNEKvst9iKWV
Dv8RsXXxvC5IMTf3bg8db0UvLvqFKRxm43HZW4aB0HQIbDVfpx8YRvWYEie7ifrkJU6mb7MEv9bg
O3UqW+AxC0+N4X0ZqY04NfwqTOw2RjvCptH+SQ/IU60rKuijRhbkOtgJreqRjMKlyQ6TrL5dtznA
IQ5PUcdbmFQPCoFDNFAI9pXL4IIIjmk2nurwMDrRcIIX8D4aEJNk/MJ9Qgg9GSSpa/+Cs8KuVMtr
4ZKKyj529MPiE0cr8wUY6rYyXyoUpqADKkRpVHAwFfTGQqkVuUmQVdGzlzescFN4MP5aBm+dvb7N
63sVJx0B18xbHP7P2q1/j+OD8O1nnzPphs3/1ORxBrvgSLIQN7TJxwDYkGODfG+BvcVOlxyE6/+r
pvQ5bsInrdwTiwH7WM0tOY6cyrUs30ESvNWzepfpO3XuHUofWus2tvAEk9hujCqkxcBX7UzRJMmM
KwYU3BfkAkX58GHG3Bz1oHBJJN/ML14djqnzyN0OdvyX3QqNVZGzgIrRNwOuqHuHQa7mSN49Udc8
oP0P6kzcEmHqg5MIOqZVfYdO4qgKk7vN5lPlA8IlCS+P5wh/SNU9JiiHxkxcbG79jWna92mVmMzl
KTJn01o4luK7pvPECYK8Pc4MZUdQSv7olOFN+AZbmNHTuAyNY6gqBM85IXTULq6mpxFHBgAh3qCc
9OC+4wa0FcCCEEsn/Uw+DYzAa/cpfBgN0Ja+iXPHpN+qIqTJNfHRWOYAmoUb0fPvM7tYabVYbg1A
Xrf5V1rE3fYFnQNMVv8yCGh9E8AbFvh3Jfs30dZH8rlp3nT+xgR3M8zeM6qBXenYGLpF9OlW4tgK
chaleQB1cZpbbDG1LCXmVf6zBI4eZFPtlcSUmJMP4FrR1U/rk4chAP8ITGCPjEV8xWSgu8/+tQYm
uSVjh2bN8uTky7euxRmyHKpD5HW29MClgcZPh+fOsSISYIyLAZdKtZLg5vDSLN5HDN5hll8ix3tl
1J+saj1i/vB3naBtmkac+NV60kenEdglA+iQwR2hgxthIz0mc5cFYGAEnSxfbgmISZ099K8bHZp/
SMHy5KUAO84WBkJ0Je2ljOVz1/vn5NXbEL7Nmj/LuDzaEXG6Zm6QKtma/K7yBUgeUEGB/jJhA/YV
CnGjkaTfzKdlwDURNXRgRLLzeqzPeri2FObU0DykwqJF7FSrqnCK9go18yD525NL4yh0b2BkOQ49
kmL8JTXiwUnVySlPHX6JyboroZGp0RiD0JrevZK7ZaLaJ9DOOzhzDwbIQjbdDY/5CuRhwULt+b3Q
P0dBEZEGyQ5osRLTb+wOdl5dptL5zjHo8YaIzWzTvraK4t3Da3QsWfz82ftKG9MHI8PYsXv2CMnD
XAZSLsUaR8cSf7Ib8Y+SUDIyLsHxHObbJW4Jm60jZ9+mztd65xHpcIzotYEaGt57bMzouky2HhZs
JzWvY1o/xh4T0wJBtZwxJTPP6Kw1uhIL9aY40vz4FL2+Ftkqg/BmtM98SG0pEEWSpgCk89PJeUMt
tLOzDYW4WYb3wb4BvHwTipIzYeHbwtCj4l5/orKGK9pruvGNPnk9bp2kM7utZzocsUJOOdMhOSnh
wQRb5cUcCR4z4A1+Pa78E2cXCuI31QQou/f8Y9d3HaU2y2Nkq48csgsbtOFl6eq3r5kGLDeBrRWg
Z8EqA09MwXxJrBTgg4NiOXss7u3JZ8YiaYrV/iXmcJgQQD8rKjq51IHq62MblgTcWAHDsV3f4cBz
chvvJ+DmfWteK8Y122aR2KDN8o6Oxop2GtsdvZZqeKq9d8GtXndo8b1fM14jYcOMJXJxhcqVQcg8
eDPMeCOcATdY+uzW+llhmoiTHno3vd3Mf3WXGp2Xh5LG7h6l37HHAwakUnoagIgU/gBpxXmNfXJM
w/HWOMa+0/NvBP1qH0Z4X5DnVj0BfTUUOfqqpImVtP6KnEhUrT4TL/prmxZ9MZLvExDbYtXcUUFe
fFJR8bIzRBJHnVo3ILpOyArnu+BXEhfC33LradEKTBZZ9FklYANUymTPlseayVXulDhSynMhrEtT
5ECkABdv+ny6NE5+8jV31Ezm68qCmGGPHHvj4WdZWSDr2soNkvif79GwKUbztYkGciPlh5e1h6yG
65Nq/3VajCeoWEn6jrydnpvwT8mU/E3QA2QTUiN7FCQDhv8ywnXHv1VIoVc7TktHB/v7Iv/pGfpT
gR2+IZTBzc4QYwoI4xzKAJOJMUBg0DDImySm0ZlHxzeBBKRlEdSpvLa3GbnUaHPor6e/gPspb+vi
ZWl9kDU2AC/pQ+c4r/VwpZnhdqM6tX71Eo/2pxR1fa6VxgaywNocc++pcGiD2fCyZWL+KRpwAqM1
4IwaVhi/7Zwr7fyLomzGfI7S2bVsg0abMTETr4+jgafLM9meIYElMFPo7yC43DmJB3udoNVgNs1/
i2X6R98cnpxpcg6VFTE1kyFZdzOfk6NAg1VdsPTQT1AKfIo0vSN+ww3y2COCEfgI+dCIzRXscatF
1uB75v2gxFlbiTiTfXaNQ05RjqGrPX9/I1cDr/+Y2VBE2qhtaYJSCvgm3OLeGc4uJ9J0SI5dMcXH
yluSAwX+iux8RJjgB2MUFodhmD4x/UIJt2vQdb790rtNtO3sSELjHHcmhXAn6D8mLkN50K/RvuJE
AhU9R1I2RRU+EhB0B6mnfK+jcMeQYnhZQuNPA/1q1zd46fNEbOOZcTSaSPxKnGsQjIKRtOPRvXRZ
QY/ANmg3pLG8Q/hc7Cjm423b5BfC9mKCTTmv1+B5RIV9ZXCGckvBuPNs63dthBU9PYFAlu3KS28E
hKagBzR1YpTduxXAhElTx5QAgHQx/B0HVBGmA6Y3AXVFScbUZgAePfGYspFFHmKTLEIIC1fTXLpt
jlIZRPuzNaS33ECH2i7eIa4An9Z596qqH6d/8sGbj/S1QiRQ5M0184kIX6BKkfy6LeaSCNZT7Jlp
fHE8mg5Tcewy+5JEjXusFkQL67nZq4dvfLkphzNy71R7g3q72gf8f7T5op0sChofg1UFpsvE5uey
/O9XPy//vz9SZxpGaMO2HJce/gx+4/LcM/dPWnb0vmIgncoFgCMaui57bgSQcJeCAVk+qF1rP0S8
ibZk/tAb03SO0FMlHofNBuJXeoyLhsKU7kuXSvOIZVpcgWkn5xUDNbt/GJ35tLC6Ozu1Dm1EUzyu
ymsojH3EsJEoJxYq6Tv3XjYVDPO7YTf1JIO4/XFUEfHXcYHosB+fSk9JbLAWEEQSBV32dW4VrCzk
hoBx6mPcWRU2+pKyI7ZfMUu86EneJ7V1b8nhRl0Pg9wkuwiVXVGY1AwaYkYHgEIgPN/ZRvnYi/rW
ckc10MmtxudEjSvQacN7SWt0GwqUw5j7jW1UMD7CHVUrdTLwIeMuTf/G7rVnaz2UnQvUWdk3EL1f
GG1/ZRUwgEWO/ypj0CDX/K+wBB3TnWUsIY9Pz3pIzLOvW4bo66XpQ3pAZfhnmQ7Y/ziYAuPaIm1/
9KQ+Yy0MICU/iBgwSNURk4AQpC5ZhAeMCtj3Engn0b1pFiA6/SRAU/0wRN13No7WUawjbP9Rz8gv
JxayfbkgVPHFeKe9Oehh9SBQekZAxWjR61jogVXj98EeKYENMZaMO1IadfzL6O1n6gzEKFPylhH+
CfPnOq8I3JaZEsEYKcn2/QVVxONotP01XDA0h+X0x0+ZDPjLdESjfhemBrOnEnCDqk/Sk+eyhZm2
0FRv7PpsrqEhK/bXMoq/feNcpnhmktY+pl3yOvXLSdb2tQwfPJx7wAjKG6CDV0ebA8/Pd9onjMgU
AvI2NxhfN8w43qFpoIlYhmqnE0qYYZ3ZwcM1KWbDpPoETn3A0kDbI4fWLO0GmlRZbyI/3nk+E7di
kjfm9zjRNA06IniLe2m7KN1wa9nrfjqy+G6MMBEBze9yV/mfXoTNpfB7IDThwHc6MGxhidWmiY3n
MLE+qjksCHid1BnYBYjMGFtbmByd1F+RySiUQsNvAmGbtHV+vrTjDHhs00MFC333mJn2uV9bqZ2o
i+Cnqfrz1c/3/NOoPR9WCz6NUrrTnV3Z99Kr4qMDPpbndW02Rdb0YAvn78iglBhmelD9/zaiJlGD
tpwbGsz/7/uatJJjOI5HUgmz8c5u5zowEyvom7Q4uibcImi/be284eaCNyN30jNfKKyR7iJqQqoN
QrCxgduAbdklSfFsV/ObysxfkuAI1ltGcsSsppggNj8/W6aC819BfAtEO3bMOGr2kw10uyxzm/Ti
uPrjEbZOIkJl8wl1hNNpDxV4DXqUQyXQ7dEhi8ZnsrLmM1ODTocymjDg42ZaM8xbaB/9tEdgzx5q
kcK6NHSIC37e1mRxbJHTz6U4E/EcnaYodXbMlC7kII1GslyV372YjdOe1yz6jTMmZCqJGlg9T9hp
ArU3pdYKq8a9iTeU05cmNx7V3yppw5jP0cQNxTGKXSZPAwf1BPUCfRFAbJG+LEjrYuHBxQUBWk+q
Otj1xOo0ldOJvsl9GGqPIT+p4CsOHQmLuSemuwqKruvIBPHj+Nh5zGspXoOfCz+w+u8ra/1zPka3
LbR7IHrry5/L//25n5dGOzl8+OWxQhkVUNnrTS1CDLwLQSa1e4tyC7f1/7Zpa9KFg3a9/Hzv5+XP
V6g/QYXO0/nnlWID+O+PqZ8+bw9WK84lEqlk9easlxojWVCul5+XBaZtov2AGZXO6MJzm4CNdXib
yjbCD9ZA9xoWGhazOf73Q6x1e/TXn2R4qjzo3r+NumLSNba5GTC3Nv67uNp8ieFBr22KtU7YmIUD
mYL4cvgl+OwxHxnQm+bfYmy/skWUh9DjcLvM8WGeOONLMrYamIWLJnhqXG6LCZ+JwQs9HuzuDmBz
C+oMgYlADGl8/oomdSQWCM3hLnZkH9TUTCaLLvFjy+8qKZ/wLxuqPkST5+6jJWf09A3Mmm9G3ptP
UJ923Pu6ja+8N6+G5qjcTPs4q++XlPghMfMXXDu/xKmxHBzrnzXjtbOH5SstTW9nLvqa0QO1ej8+
9hMZk14lj92YrWi64Of3cLvqPJTdibn1V1dNVxVC6bOkHSThfBACc6W2/yaKW1yphbQwnNc7hZue
/uPM5m0O2y56mzpiHOhyfCB4pKvnUmbVeIYokxj3ZojCXJtbm+zPQ0UgylPo8bzVD/4sfHAHZC/0
6kmBgmN3UF0H5iD1Ppq8ZS8CvDGWzdMs6ZNiXFi4exuCKOqPommfaOS3u4QPcxMtwxGqQBA2yOpN
L3pTr7gdzzQPxhRMshG7zV673z0ooAfgwt5eLFJulsi+TXBcD8yWX8lPSQPR4KyJ/eyL3Rvd9xOo
yA9vMn7XPQjGXk7vZZR72MP6h2aqWuzeMnqK8uSIf+cLtj4A16bGtt4Qg+epv5EDIYOIov5Ye09i
eZNuA41sWYatKrO7xr5R0gGZtjnwWkbuHi3PpembqnNhcBYnWDo6IUU75PDEjsBlsj2JN1vmEaSa
pBYHyCVuLpX+xkC0Mx3JjaHG92KNY8ybl9LH1YD5llDMRJ1yb/mTNOKu0/jii5JCc2wROsVOj1GA
AvFnkK1DyI0RY020k2s2S0paZrzi7S2UZdJfx+fdHWIT4r6X6OzPy4XpdM+IEiinn0jsUSQq+8ho
W1xTMG4ok/6HujPrjdzYtvRfKdRz05cMMjg0rg10DsxZKaVmvRCaivM889f3x7LvueWy4dONfmoY
x3AdqZQpJhkRe++1vmWEHbVSQfyVxRk0QbjfOcRAMMkm+sd4agL6TY1An1RZeOU0xdPd5lQ0Ni7D
AcLEWD+WikLRluJ3KGgtjmRWooqaT9twhXqsiAtYAzR6NeT3cW6kK8fIN1ndfuhlNe7YnJk4QDNz
JDNeHRrb0EWorHonc2P4wUXv4otj7OQkF8NyOKco4q2hOa4VwZUpt9Mcxp776XPQqerGMce7oVQS
QuUIMU/SbUfc9QaYur4owKNwJhvHtUPDzldLl5k9DxnEvFVqZcBVc49cbFjxGDlxNwVFue594HqN
tWU9phUTRuFW73iYMfAW2zKymf1nhG0ZNm1iO6ZCkTeKwQMotPKUdZFcdQG+A5vibIGiNARcQgaE
EbpikFhdfH6QWd/r9DOYPNAr1TjGuo0euklk+ocpIq61zdkEgSjhhUkwjybtZ+lsk3ie4PH7YoBQ
92o++Wc9jSE4W9dFSdU2hIiy/Ua8h3r13pHBBySAKVIYu6ogHxK6dIONE+rTjWr03LEQkpdIl3c2
CRNQuIK1WuxMMdFIJFCOiNoycah6GnoOgRKQXdp77dYLc50tONzlMyiYaBGBd4dZIZEKjIhSXUM1
JedF2RT02M7w3fHDym895cB+8kGaQFI7BwYRTqM9nAwbL9VgD866uyIjjy6MrNdW3T5GtvYiipqb
YqQZUdH1zXr5zUaJEzrOY8dAeNnH9KF6R79YyYc9EEpFRdRRyOKyG6obGToIk2gO6RZ4nTabuaI9
9UYw+TdeckKDUS1oWZHR5+G7Cg5NDch5aFF3swoTQlarMKJVHSxfb8HLfKzRf5D4Y7qcnW9o27q9
Jm4zJ8OnrfsPueYz0NbGmJncMjA0jJOkai00vWBFEnJcD8hqZf0YmUR4WMpT6CjJWunHD5kQ/T1O
c9W9McMxcsV8vMgAJGhwaZXe8XGBDM8ammgUDQDO9KViWddekbzqEdhWEqBv4Y5uWi1/63TrsaxM
YoNyul0qpsn2zjAsJFW18eCkxbdehyM0OPVqMGqgcnR5F8SJwrlJ9sjwOWuJ6tKp8RnY30Wie0Be
6agMelOLeVX+mhFtYgyS7iw4GyYUCrk2/VKmJNoAPkM0WVuRG3XlKpXxt2CU91qX4XHp0JcoxUQG
hiZBE/SbCkUtKgubMKb2qKvWLSDO5GBE4qZrirNZG+a215p8bYn8Oiu7J2Qu5BAxQcEPzmC40FYM
SNnAwe9sONGfnUxT3MzGnV/1MENTUrRtRAxSMKbHNBO7nHU3FhNHW9fvZUu8KY/bqATMUAJrr7Zw
r+qoofZ5IaFhT/vcW0uN4RBaCdSnkljDYmLRKhqeu2GYvW8wJDuNxD6paM0qeenDUUVPCeUy6vti
0c5cxkkA6FSy/joYZ4xw2+0BcxLjI5nM5IPFTbLnhisCCtfa0U+jz5I/mRqzTb9khJ+iL4r2A8nD
Hk1hvLNWd0yS7iXT3dRNi6xZF5Ly2YSSWBtTu0sbjaZzthJAcuafQ9580QC4giG5RGgb232xAY8b
Lqce9lXKWHMT5vRXqG5VekegF31DeecpV7axdtXm3oNQtXCl48/goUYXqZIAlQwdirm10ZAiliZO
vi5RAQFc28QmaN8xfclGdnXFDm97XWwr0l7ZJqxtnw4wTwfsYb4FzNGw0FoT9gRrt1CvldDb2jWm
giZOhrVo25HqkUkYA4KnKIA8acQRwjpE4IecOAukbXQri/qj4yh/qEj0UkPKVTsBD+Vl6p1v9NRT
zDiYN+TNauqSQyNmXIQVXQ1h7a/SgmmXVPJ7hwTPXdbXEFxz+TCxNdJXVwi9gT8Id/vs1VBw6euj
LJlynMhGilNZZCsjVi/AYodbI4aIFEzNQ4YayJUMsxt+oqdwDI6KcqWje4c0RSgnVruNF5Ufld64
ttTGhWbDs4FzyxRwuClzjPE16db0apy9XjPH0OM4YuzLqdgahc7kAMAClgHyKoC5tF75WfXZsyfj
9zHufNp6+V3nOf6xT55VG+xHjvKKhpkTLKkpuk3rzcpAqIxtHm9Uhn0uDUX834OdrBqVOFuFhtbC
GG2ykaS9K7R02SoM9rDFBFgkqvxaBvSbSudjcKoJAQCbJLE+K1K2OZXDfZ4YTgLGslZjHtxNaugc
4ro59vD8XDCnYpuis556gwfKRzrnJdbRouuZ9vLJRJTlIkFfUr12OwDjKQo5+F3YaBjSlMO+tYLq
TGJ5zxmhHAf9CCOJpqAlmGHZcGwt26cgw3eEWeAD8+q0ruZs7syjY6zRYGs0iVBcJRwvQhZu5984
a58TP7uxeza0DB0BZliu7sRzs650AYqhZQcWgtLIerPqvNhYbYWRp/ZuPf69aB+TlM0crbBPio42
7CHc+QTOHAcnfYal4W/GejjSQbi1jfHcpMTEg58deFzsq1EtJM1l9dI0huPWnIv2dH1YxxKACRWg
fTunax+J7NAb5sUzfEkIAbnZ+ahzpS3/MNa8aaeQOAiBZQCpg0QEmXYiSQsvhsKSZ5jg7ucFNGXe
0qsgLx2B8D0eqV/9nFz6O7gZ/lYnyZw5V4ZMIilYOsEClUOGTTn0uaTs2KCwxm1i2h/wIaKDotPn
NAVajQT1CSMjuRTIBpFcqfMRktN3bcKm7yaobLLW3cIy7gtaX3oxKkthMRMRrXxzCD8kC7vaKbW6
zIaEiRuNv0W/5LmAMuOIU4KGweUAUOVtdCqqIsSPAyPDYHjrmnJg+o03PSIy+I5Qs2VmfAhHT5+M
nMAaM+ZtFLG9U/BldumzqRjAIVCDtWoFwF25rlP7OUob51ZoAjt5VF13VtXtU7vKz73NWIeGORFc
yZtFdOdimmOgUuYDtLwgmypOnG7CkTUij9Jy2yJAJBpbSW5NZVj2I3hNIDn8Vwb20UrC537022tw
2mQEbBGKQLwJMIcFmGTSTlj7ZpgbBI0KSEOBnqyONWyXcIaNXmwMVzN6MOEKx4+Jwq7gkIW9EfJg
IWyGAaer2+LYxw62hrpnAoA4dREaJEMS+Zq5Y2caSLv6GxiaKvEIAXZWyx63ORzDMhFQjga8b76c
pzQQAlazXcksYozoRp5CmmrJh0ZDSIY1p30FargTMZ4yMJZaZj9Sj3BEl7aDJot0FUPpjnVLlanW
8NBJqY4XKSZuJKcXvodTgWE+krdDNCNOv7waGAV5bJ1zge2BoVoUycwiMOA0w6Vc5hhZV3XzSRlf
gLKOlulUS3KtU4zVQOMlt8kmSTEyWqCum8BRwKsjTWj6xs29mrSEvF06XFiIRsRSesGpMKM98bmY
nUODbIgeT2UX76vSAegJ45S3h9CiTkgcMLvOYVVJui0zZrQQcbIdKkaZkho4G0k903AALIJYUbYW
qEzHTq/8Ttty4FI3SgpqqFTTfYcLzJ7IqTfCJdXHtJN6cFAUKGrUAHCYPW8LgvBIKvYN3OO3wiwj
8pGg3TVlcWCSNApT7mpGk2nh3aBSD11NRWnSOnxqXo0wekiqbUZr2PVCheXQSe7rWm2XWmjSeIx7
tsx8JufoOJywA+L03KqdTbdQwo/TfDIBQBFy/qtQATs3A0aaVdh2b5qTQcc1DR2DTjzFG6cqHvKy
cdzK6uRCMJhyUFJa4pwaIe3SsHLgw/vvTtU/1YxxO7iznF68h3bEPOCb6l2ngnZoh2EGYQ7jRoPZ
oUQ08cS8dJPN+TBGF8KhGKTSfKAhgPbOac709PEZNBoatSm7GWiiHFrtzp+CnMSRnoa8dg86pVqF
M81b0TRamASpw4GzH3wDP2kzDWcO7vGy6ODX9dCIM3Xc1YqxDYvyIfCGDxODQhIoAL8xt48G7c1+
AFwUx69dr5Epp5JdrKslqWwetOUEW0WIjoFAMszsUWntrFoizU0Yriho/3zjZkqZZefMpRzYIwx0
WAYAdbwM+qdng84I/bsoLJ6chiuRxepZTHN2J58iZ5jiVtopk02U/ItB8T8J+jr3a20U444AIMdF
q3xfZVq8pT0cQN2w3Rzhwxryx9pLUcWpQH7dHGY/ZoIdTIfJxRr7UmrxDSPklRVacmkPPGFaKjFT
5PZ11RF/RcTGsRiZiQ7WCCOThYAvD6siVPAJotZak/SCcpV6CGIgS4I1I3nQFAmdeXrybaxIcNSt
uW7vEDR2vpuniP17hxC0MuPkzS/BdpGt6WHoSyLHHpSeHp4SpSCxGCANndnuDUZb5E5BCZfzzhSm
IU616BrTKqmDg3dJy2g3lCnnXmTEFc9L3PQg/LXUmVHJHoJUY8NZtwgY607+CrJgtUHO+5aBP1zn
ytHKDexk/qgR6IGgMnWu9IgsbWOU4api3MGKoBORKpVFIFJ/jcqfUCefRWKMe3ekQdZLNcIpxsw7
rap+OwWc+ag/ppYH1YRQjrz4gHrv1MogXjkZM2gdoXQlSOwkXPU05KcyVNqVn7FvmCYogLqeh/3j
VaskHzDqAAUgVzeUm0J0LyShK27HfkpcUvldiVOHZAJ0RKfVflquguI4iwx91tDehsBmxuZjbPpv
ToNwyiutV3SJcMINRnBxoDmLmvqVqp3pHvVYGE+EKrM4TJynlb45olWb1dZYzaP5ZrWonwqHgAON
+XEHECWf56qjrH0365wTabbNVhliHLvTM9o76D8g/egL+BggW9+tvSE9+EF8QhZJyJletuuucJ44
qJjbwQvJsBRPHhPniCOhWxqEMQ0DeycBTyPK5UGFAt1K7sAxI8ZNoTUXctYZMrZcgwoI9/c7Nm5s
rQqCMYcFiFrVQx3O/mcM71OW+C7mMtAHHvxAKhLIgylsobmbH2fi2nAqtC600zcgZFbYWxhEMXpZ
1H3jL6rEv8h0iM4RVWEgRzj8w/SUzv0xoyM/IUOjPtNdeM5Jgt82hXlVjv0JzoC2VBAyhLbF7Fyf
8QUeOnM4Zsy/lTWmVkpAyZBJx2dJzBF8rwSygUpseoXbHY9VjM0xHTcBZtUxXU8toTH1HOSUizEg
rLwgLIbWJtAjG1LbaUBxv0jbFkoVgPNVDWW2MGeGSnmXTsBWRJN8q2T1iLN9F5l0S6ooUJawpdfJ
MKgIIcfHXmf9sg19BznoLQDa6YSI37C3JrKH9kkgY0Rb7oq77r5tzY8aa9SKRuS6lwDSEy2lrWML
bVn07HwU+r6KNjuS8AN1f6CiTuwQaQOcJ+rde/R/8CvlPOKxnJWhpMku1V+AD1/nHHZcv/BenxxT
ApPJgvI44EjLZwB4EYX7BAkSCoobUdr3YTw8BR1iR1x3clEVPRoGSV8xkvKi6T2tJ2UendMLKHPK
2piGyFJJLQRPvfQ3vUTiKKJSbsiIuePB42hL0ELhITCJwvSs6wdzjkuQSis2gz+xhMYrPSE2eGAM
BwvXRunQ1pt8Sm5ommL/QdrwXaGOno/DhwRRkWgKp3Eh/MMwDnLp90QRiLo/qqlsd3SkvKHs3DHg
oGmJZQfhek1r8RTElBs9A0MrpFFU0cjdBmmDVFTRnzn5ToekeKmT+bg5Zd3aiG/8nE5UNNyQ0GZz
u0m0GuorRuQPTMiPaUi3hXodxdIYPrbABbe+1W2JW/CXnj2ZexqOi0avtuqgJVfkurmaPVB+GcW1
71OG95hhV9BgzXUq0mIVdqO10qR14H/11hPtsJ1KnJZOQEZWl13GGZhvBIoCihONCYKjjY/RZRHo
LPG1370lGefDhgiv1MfmqBumnFUDe9tAuQe/lQGyugorpXA7OXwI6FtlQAuOVLwRmAdn+6lGTUuE
XLTriAXCcbGqDBzgid07PK90AR0U0zr25Y6Z0bL/lipU3S14YZ3ng4rLWdV9ym2pMDqr9zUUEe5j
AgFstXhImFqyIXXmemZgsOTMwsYkhFH4JhFf39kxCAtp3NdZnW51VX6LVdzxEo//oGFEJAdvRxy5
7vu0fALvgdRRZkg4ztGY7aK2EstIAS+l2dq4o/9IltKwMw3qXA9yydoaIbzXgJcV2zG3ieowrKZR
Ganoicwa7ZuSoNHLmRNhWvJcTAH3gaU+O6n1Pqj2qSr1a23qX80kBqmPLY6iUPvUBIc6GAZMeA0s
P+XVYAEtLRoIakqB46PgCe0iMIUlvkAgyPuarco1wUwsVHaCLE7or8WhtwFS9BSoxsWvYcKpg+92
jIZkC55D84Af0TC211qNxdI7EyfLCMRAEF+r1ckPrRcdRDcMFnkmA+oDX9uRUOsblVmwW4xM9+xe
HFruEsYpU74YE3qkI7WpUWLxNyqmVlitSRTeQYYLF7nDKQexlWUwBM4FJ7is7ukfcZh0lMrbkrsE
zNh7rWySiKxx+ERGVK7RrC3Vrt4JEeekkbXFIhgkbxCz7qb1i+jsB9rbmPKQynx6DTSmlV7S7LSR
8a5GKx1/+9hhcOG/vv8r5VyzRwqEij5jFUOjriYDRBiEkNawUdQE4zTDqFVnOe5Ir+aUhmd6CvbG
LmiTaQXTcWLDxmVSlsPGU8ZzV7BqklBibcNKfdPYljZqDhGirqszIu+IVG2hu1ZfMSr0aQaabWrP
gWHG1i9MBL8dK0iQw9tnL8CXNQZntNHXkjhltA+w8UrbdrMJf5cchnyDKvU1NlV9k6NwFXgmg5ar
OjbWhoH3q+YgE4rsniQCExiTLMcPrU2B1mT6RzQkZ0rQg4I+dGFV0XAgxqLc9Xr6qFSTtlcNthfU
R/eIJ50lPWHYnUEVXsVYX8oGZIgcxvGiPOeG7q8UdRTbIeTqHQy4j6smJbY4bIpTyOflluWUrksn
hZiD2SpIs6so2QQ6kEunoDTUhKGspSN3ahNeHKUldmM2RYGAoNqY8m9BxLvN8mGZmV28rrIzXvLL
ENneqhCPMh8hBPrFle8gs5A6DNMuFx9pUmnLwCaxXOepU1pHrsqGtaMSibaItXFDuKGtY04FcIOv
hY5tWfovwjI+mCDC1kk5ShdKtCkDrpszEwI0HeWdENq1kGRwpsIkZaN5h9Y7rUf8U32PiECo5YWM
kYESHsnmOChvIDxChjsRrNBSRMdCIheCZ7Nm0EkIWqIqS643hw9C9BhfaYywzTA4gmtD1g3ofYow
Y3ctwI/OpA+NTxJkgepv4ya8qlrrti68GTsElsRm9hNWuZs12rM9lNBzAVphWrEXDNnSjZMHBBb4
3HTtWNIiTKNtXQbijAM47KR5noMOINOZW13nJBSnu9H2jmqWSe46Hj9VjcCf2MZZImfmnIecYkf/
CfSlNcGpR2C6REt3qVvmd/NHBot/InGbUgmpAPjHaLjCTDnlNKc5RNa0wAyHaDjGik20worBmPp7
Vqv3mFbaNh7Lp4ihx4RoBpVrspYVXJDeYL6P/GFBZ5+mskK1MWT2zoIdbeYIo2Tfr7tGnc6062d/
RVvcI0x+qUJ9F4LHvxiGfiqr7AmtVLD0aAYjniWIs6QmXkuEbmJ4aqfG3uJ1AzoYIVDOB46bPmHP
QrkQZaVejxxWHCkLFwPdmy5iyIEAN/YQFo0l2iJ8DoF2hp3yrbtS9TpcM7nk0cG+AIZSRfEG4AXY
ERw1LhpWDcT8PGilJIC6MjcyFUjZmMyzZd3auoHrXVuZDpZTT0sQbE5xtJFVZbkAAlEwZTlj+760
TmLW/eudAfWt8zLuofCzB0VAAWAQFpeFI9FPpIPiREe/riv07RgYN5WzzQlmoHJTdo0ZkNF5NmcV
OpdFNMN3uTSYHAe0h8ySfe0bbGDpcKhybVbtxUstgPmg1s0W3u6wgkNHykYEYlfoYFDt0rx0ANRq
5Mlbgt7QFhGBgomeioxkBfLdWGHzsGJB0Ft3MPWAgk9foo360E2sDIxRqo2pE17Wmy8irFN3Akay
EqV2RcfKWYdu32B0IsAcnJdZAFFGQQy55tg2jFJ9Iv1WmBmeEabzYmNLlO7MzmS9tsuU+JZh0Gke
bcDigctif9sqmceBuBm3Pp/upmLElA/Tpgkyb0Ng7TZoPZRI5lSukD5ssXHc0k8dKcBAlONAwAnQ
Uz0w3Fj0DeNZntkbUjdTAgZoWPRmdK7sWCxropBpOtAPIwdVur6h4xgo2QcNmvM4lV6wocKkT/OX
AIEmJye3Z7pOP+KbaYaQ/HrzVlXbz0FSIucDaivlQq8TtlsRPMBh4cyaWU8jvMLVNI85rbjkqMxZ
xNULHPkTY9GNShIFQdMHqq9s5/TmcY4g4GRjwkez1+roiL2HWXuhF/kVZyACVXCALdU2fRUl3vbK
IoqzF/1ey/pHcQKP0W3ARzPki5FuGxbweGc4JbjT1kAmFNwMZJoWCYF2iHF0UMDLCXUmx394S9OU
XVRpeJtxqaZmuGoHDs9gTqx9P+FWI1najeTHAH4DuAb+GNVD4MKceZnW/d6qaXtLaVr0J1Wkxbgt
cCUouh/dZYm4G7HDEx8f75TY4xES6ns86gidt0MzniKiEpZZNMsLHRpVKYAy3aRHUmCTaAs4aIk6
fJLWQroJowOfowvthqmHBaH266TlsfQ1sUioWJWMKn3SEmVlKT1iAhYTLcaDqrudEZ2mhKcd+Tkb
TTE9aOSEZn0MvFvv91XMUmEJ44H1zV8Gtbq2Mg9YZnZbMluFZV0hiq4MYJis46OTPPXwL1exf3I0
891RwQMa+biSsjtT8Jek4nB7Tp21Sp38QUjy82xFZSIgaLYHDQy9ilhBQ9Qr30FRx8J3qSoHsTxc
uJxGQRwSKYXdguLMlue247crGppWZVMxgc2ueg//DSUNcB6AUW1EyrKZr1UaOyj4VAIr1uA9iKKF
QtOg2qj8CMGwjYCyCtncu1lra3LS15UPWSohiPT2gwPjamzwho8061fw/rdiP/+eSSIg4SQPOszQ
hTPj39MAvXJcPaKkpLbOw3eBYkmr83d8DS5sAZ80l+DY1p5cTaBZKm061l0ldwycp548MwKFxUjw
Ow6FXY55Vkct4gYlV4SW5y3wSm0d9vBHbL8+D4r+roMkhu2SvGsJwIXQzJ5mqapjGDyNtaTtj6xS
GD16gaol6MzDTeGAm3R9SYMgJOsY3jmLThCr5qrpUP0oWvKWRUxfes9SWFAZy/UOFRL8KWoty8Gn
n6N/+/rlP377z/94H/6n/5mDyR79PKt/+0/+/J4XYxX6QfPTH387he9IX/Jvzfe/9q9v+/Nf+m27
vqz/8RtOt+7dz98wv49//UBe94/3tXptXv/0h3XWsJTdtJ/VePkEId98f3F+g/k7/0+/+OXz+0+5
G4vPX7++523WzD/ND/Ps6x9f2n38+lV8v0C/X5/5p//xpavXlL/1v/gJfvv65TX7+LJ4rd7aj9ef
/u7na938+lUxtV9MVg1h2rqlSVuo+tcv/efvXxK/6IwZddPUdV1VLVv7+gWIfhP8+lWzfrEMVbMc
lckhJZ1hf/1S5+33L5m/ODrIZMe2pZA63/H1v67Bnz7F//5Uv2SEnuekCdW/fnWMr1+K3z/s+XdE
RmNaqjRpmPDOVIMTJ19/f72AkuG7tf/RMtNMTa8k5mwzbvp9dBz38OGP1rk4OmflHF8F1+lVepXz
T3nl7UGgH4ZdeLC26Tbf53t5aE/lEoDtKTmXp/IUnPOTcpWe4hNSstOce2bsiq3n8s/W3w37cEcc
3D4/BlflsT5GV+2RRJar/ogsejEelX2/63cMTjbFngiUvXFI9s1JHOJzceLgj9fMP3tX7SE6BSe5
Kw/6Lj+Mmx8+xz+u0I9X5G8uiKYayGuEPncEbevPFwTKSBvQNBl42KdVLCK3z6bV/9tL8OH+eM01
lqJIhzfIIq/TKyZ0CH3zP7+EJv/6uWrffwlLkrqmip9ew8PmGuphOhAkUZ+R28dNuhcayzIZhQuz
P5UyfE3jlLqidDvRX7POMj9Md7J5D5yMm53F409rxz9eU5ti05aWFDwC3NHqn3/hfPREzXJPN6UH
Zp/EOznJwz+/xF9+X17C1BxLSvK2eC54en+8pkrrmfA8GHOl8OOmJnMVho6GsN1/fhlNOD9fWB49
3Za4w2Dc2M78ZP74Qh4Gb502CkeHyfrIzPrWbspbqWfXxmQtJ/XK70Hp+aFxFcfyw3SazQibkJkv
ch4jvW4s5wGu2z2xpxi39D2xmfvYYkBGpan4FWfYkX9lmeESXflWImF3AzM9JClnrlrBHJbZw9px
ANkXBLDGzM5FJMDR1u1c+j+Yo1lDrkRfidpx2WjDC29nkavTE5U0fvUSy53Z77j9r0rDOzj2TWWw
aURMHNDaoXLncE+ehEHHwsLaxlFSqfRvHso8eujTSxuMb405kgUT8H4jY9jiVmBw2e/iZm+Y/rOS
YG2yqlvUVh3cmPgMXZGSH2Om0922rfjwYy5EBs2hDA5+mjGiVtjgh+YcKNXzlGO08UeO0Blp9Ohu
4J/pH4KFc01xRQcapUMfg3KUHTSuGlqCNnb4mWyqvxZVfqeFbgQThY2RVxla1LmRNV0ihEXJhIBU
sfi7MBJReNMPortV2E2/tNggQDhjR0dm9t6onO1J0YbzZdyURIHZDcpT7GDrjnt7YSZU/R24Db3K
NnVv3GZBe+uk4X3egUq0KuNgpPZVOrWUHox7/vnm++s9LjSNx8dwdKGzYP9064kBT0zJQX2Fi+NZ
jrGLmNclMvP5n19GzM/Kn/YEuvE/vs78CPywJ1R+zIi4nl8nC3fojF/RPCA2M6/zFvwkw7Xarg51
G2zbgLMRoWkdj7Yzh6CSBjjIZ2SfWldcck9ej+ncaItfyRrY6zLc/fM7Nf/ujWLflpxsEVL+fEHy
BOo6maTDKlLDOd177U3q/cDIxbfU4z+/lPaXfYGLYujs5OzYqgEa9M8XRTRB2KaO3lP5Za6tlGc0
Ho9B4/MIxJxWjKVS0FtShyU12d7q/StOw7dVrd6T1vVvPqC/eyuQiByNQ4MjbH2+LD98PgPOAWCl
BlEOWNrqpiSgV/ybX9fQ/u7aSsewOLII05HWTwcDhMFRWCsSrQ4biG5XQN6rS4jiWsV5MajNodOa
06wIGAqam/PF7/toF/YlPeHy4tO3s/zsEwLXnP9wD2gN6Y0lQQm8MMd1m8S7nd8988e1OdRbP1Au
U/piesmrHLQjHzZEmWLMVx1IIqcvVi3t3yUgTPoxmHdDRyzpjt+JDA9gWR3A7R5TrSBNpT7T0XOx
I+PD1e4tGhqifxwM3hHWudRSV4GXfOJ9AdJKzkMSv3pJsVcTfVFVpKABtCkoZLy0PjAWWg61T+4c
yIGWHi5qDxaJVUtBUQ0dqETovjldlZnnh+Fx/l6U1K+FDs139FiBHwmiXeDS2Axx/tzQvPdHZTVY
4bsXYpCzUjfuYH/RKcHyC1unCi65f0LAsgvNaDNfcWwj66jQ7qcm3Kk+qtCgpDgR6LOVtRq2F6dX
71GJxAtNacSiMsYV9+F1FZvXg4lu09G2E2NcXwbbxnROKRYR6RWXuE/3OMDOkK9YN1NnI5r6XPq+
W6ZEp8TpU8gIPnSLDmK1XT5PCiIWo0IIXJK50XnsTiMmvFCmRIMUq1QheBmQWd2ox3AU9wxAX5Lx
qlDwruGzZWCRPU8Aw0aqmokrU5fngQOVSSwOyzWZVOWhTovzFJtMRY+mzmeJ9YfV7zrPCxdD4uNc
Cvq1uDf9bJ8J7b2vpxMJ4MugoB8YPaSpdItBuRV5StiQbB8ZnB16m+5JaZ/wWB7ovV/Iq3OLPrjo
dLRU9WhnCoWvv4shzAcJnztorjYs+Qz8Ox7X13l9VVv7ui+DU31TsFu0zrluG+Z89SFrome7wruZ
cz2iolvd0x/bZVN14EK6Dg7LcoRNKdVjILHm6wzSU5LvNAI2tOJC7QcSHDpNkN81EBSJXeIW8+/q
jJ+W0xfLCv8q1vmotGHRCX2PrkgSC0MSYtgizSahCFhewLAClKJGsiHKePqdKA6BDmx8z7o2c/0+
MaZjxiepFC9jMx3Z0e8jH+1SZH2QCSlXxAWpK5iVnoo2tdBIn4f7cad0+rpBVw8rhhZOkvOBxnvm
dZTowEPmUNRJBfc94vfBfPqoKUxkJgcZm809MFI2+7fzeq/W1ouwu0+7q9Z52HzfKWJOHzgob2Ov
u1GLAWFcUx1MO9wBXbmd+nHTIZ2YP30lBunjJftUi9HfWPFnSLebd3tsO/U+0rp9j+2/766njnhh
FiNuRuYdyd5IK+iH9QHb/x5/ybs/5B9W/WQYyWvsNRelc+iC8iyN5S1sagYJGAUGYLGxvDZrdjLu
w4L3SjPtsWraxzxH+NlRifBUM+qbnYDBrg8AQzvZ3ta3jW+viklDiWVcT0N9KNr+GF2StkEpUzDA
qJEcJjUK97FgLJZtbO+1NO6b4mKHxikLdAQXCSLqiFO5EzaPJgfXTkn2bdeVCw9EwRDg6UjQgxpx
5s7fQQPnSENkzwFthcD02oMEPP8NFHXHQDOvFR/ZOclXwL0OTjgdQ5as0S4Pkmsq/BQ9d7ZVZkOn
br5pFQyjhJ1Jqc6Mp94d8P599QYAbSskDlx2+SFM93ZYnQ3LO0G5fVTo8pk4wxgD0n/ZeIF4aBTt
aHoBOIrEuZ7fomH5dyD7IOEEGyiXiLfLsyWizy6vDzHmSxo7wEUwU/X8XM87ESqH/ZxlfU6KnZ/Q
huOE5HkoxvLscPMgsv195/y/6mL82/7E5jOfi/z65x7Fjy2K3/4/aWIYQpUc3/5VrP2lkbHJk9fs
y/bze7/nxxbGH3/z9zaGLn+xHXRZtqYJjhyOyc/8vYvBV0y6BtRE/J+0OSTniD+aGLr+i86M3qL6
VOXc3uCc+UcTQxe/mPMh0zLwrf3eFfmpnPy99/T3TQzN+POJde6u0NeiG2obzDvnpsafT0QFvv7e
MRyV0T1lH3JLmn4ESPHU9pswrOAMIc6EI3o91pHDcm9eSbM1l4EvVni87vH63Y8mHVm7bP83c+ex
IzvSbtcn4gV9kNP0tirLmwlR5hQZZAS9f3ot3osLSBoIEKCBBn/jb3Sf6qzMZMRn9l57AMITHrrR
fUMo9UVQCa6ZdD6ghMC1qznDEcHlVX3X+RUOGYOFIkhkzsA+jTatlxG5srSp7dbR4fjFbkLvpIPZ
0GG+fI5zS782Dgl0WSBDPEZJdTe74WbCNMdAf9fXk9pJNt3bXo1TtUCwKWkF3ciATlevShNoJtR8
qP9lMOQvTjEfuBrcO3ta3N+IM4ZtnEbWezA3yb5t4Niw+8BY7aB/y0vodMxnl56/VtcmFxlbMIal
2M86BBMAVMJqXE8Tb2PmzC9NZxsryzOyBzKxw2nFNVGeeuqXB6ck6MJhx8xCF5xUcahJvmh6+Y4O
FpdN0J6VZx7Y/TuHkikr7oWFNkgLtkpi8SGn8imH/jDAbuIs4EAhnBtxoa2Bivh4tjuzYEnRhWPx
0xAosNGOADBJLMkxQV/7mgFAYDa/uJky4kVYsn1GMuteJmd4buDRgPfTxqXJlwn08ORM4s5lrmrh
4Ynz+uaP2buBnAvLv/dkwXTbzjDJ4Qf34h26CHEBGRllWrn3RZ4hYo/Id3IMnE6oatZZ11jYNWxI
YqBJzpPD6U6gORkMYS6vLDxdxE2QShmKE8rSxvdIkNhSuVyKLtOm/2oH/98eZm8yk+W/X/n1v59m
/x9OXN3/40m15kxGtf+/zGiXP/FfJ5Tl/4cVcqKE5JYwHqVP++8TKvgPHnzfMi2bY8L0ffd/GrM6
/8G5xAlpMWKlj/TpqP97zMrY1vbcMKT/EWZoMwf6vzihlkf8f+lVhbOcnFYITtQPQyZy//ug1Ux8
NVaTvevj4GqU1U5Xnto2rszYb/J1jHIMjGg1Zt1tB9k9E/mzg6O7VYW9zTgo1lHifltx8G1VxRnk
8SZq54ggb4TlbqmrdZKpIwpyRl51tlWLt61y3H/Efjx3hTRYTSQu9QQmB9Q4lPMSwDhToFXZqyfI
c/OpbXBQD9SdQ1K9m27GYtcP9bqJn7QdqLVCET5rFxqko5jVWh2dSbZDK/SBhpdtrIgu7OcOScm4
dygfOaSRHLscNZnxrzOK57BPs8NYiI1pQhyIZkYzMUa5WU6fZVZ9kGVAXlVm4rUgQMntmnYrAnIk
xg40BidvNuv3KsoPMi2GTVrazarHbxSZS4q9M+I1yvMDfrQSfSe6e5LaEKb6J6VD9maEWGfjOsI0
tQbwDkqfhY4U77DISR0uXXsnQ7Ede0LqZwR/Odh5FVjQaLxs7VaMwSBmMFf8AsQVVwMsuj5DKbjs
d5geIWXoSZmPseQOxU7a3X3sA6yzPGZMNtF8qmifZqFvbkNd1xVpvK797CwgeJuWdWP79W/ISygJ
KtrVL05VPOeEblDFgRv8DssghsSZPispfuQwPQ8BZJm6fTXcSe7DEp3tIOJ9a5LKNQ7EXFrF+zhA
G+lSwFZMoCgkSd90YygxabVPEvuNmrPcWotgk9A7k7Zp3gu7f0YzJi+2ae6or3/cySk3VsZeWQNK
7OswvhH9SWiPfNBs/B7oozeiRcE9uv1vPEPwNDTBQYbxhaTfwvsm4VzFFeonTugKR60vPxgsL5+I
8d254k1qP14zVizIpTRJriG8APErd8CfUeIBwxm2wNqcsQT9ypScXV0ZrQjunJgajmP+lixxh2rg
108RKJXJf3Ik2pPGS7dGxneHrx6lUxSgQkzsXVGNiGIhkxUjuEUnNaGd2QRI2mT3dAGWgphQXBuJ
3iatn8cl+IO15xUx1G9aWesg0QOvCUOFAu0U6segRN2m86+yzI/so8/si/M62GL5OC40sLCoXyC6
s9FFHdn61NRte9ZdsVARD6XjPLqQKlfFCWgKFngSVjeJWswxmM+y6anN2P56MgU615ge3uqdjy9h
5WSLLBhASlYR3iAQP3ro2yPjvoJyiooNsYqTj/TIlrtv6o73BIGBpIdD5Jo+TD70HbfG4oYPDj5J
hhBXMFrVM2rXWhvfhZu++BFIb6tFl+RFyGpwCDvIN3Gn3+w5fmwmUiwF0KgQSNrkAc5xXAJIhLiD
zfA0iohhrJGdWo/CJkLYyy6HuCI/u4gUx+hAkd8b5r7LZEiEkz65YAv2STOE+7HY4EJ7zoP2QTAo
ePSEOqTa8WEG4LMmdZLvX9ZseILso51lOwOyyVjUwybPnosx3pNeBoigAuLoIKiHh79re1TKIUEb
wv5XOjMQkRTdylDhnUamzgHK7+jKlNV63h8Wv3eProHsMPa62vkOhg/mnjdrENc27czHxjbMnTNk
PyDQb3bp5RttOsEJeSPSqBaZThQweJ/fOotzqmyHc1DSwbqxuIKuW5dFf2/YU/fHlHrj8xSfwpJ/
wjCT+oLA6FpfMbPbRGCYS2wmKM8e9dxmIPsPd4qIUdKM4N5pc+mEavvJcjo24FScX607nJRlFxdA
AzCLUSdnz1YlvPe24X1zYlyhVpcU2yAQZ7A3Ic5n9wFZTk1iBeyCbDwVDM1ikPHnMY3IT7WEPPlh
82g6ybQrCob6o4XHxymr4qj77CANJMfWQm4cTcs4ityFRJS53bXQTb6L1dQ/5M3TuICVwoInOAil
d/RMtE5aDKThzureiniKZIlczJpa51PNVHK9bWG1tkFTO+adMf1E6U+CZeDDqasXL4FcO+A/3AQp
whq/4clekMh1WX27SpHsknX+vSIFnOjIOLupNHyt9hYzF9ihiX+whuBFC//VZAbCWiTc+mZN9nIZ
bBSC+l3qtvoGIoE3r4+YBAYzTKjYse5NK/81jO51avxgYwZwi6ny5oUBm7oAisc52bbV8s1pKrwU
ZvUOBHXdWfPMZUwskG4erQDdE5LT0Q3dVVMs7KFhvNY2pPCQuRjkwabe1+FedeEzoTUro3EfsxF/
prvkYBi1/8bYCcSH6jhBu6B57eNm08bin5ix3PnRzlHQvli1rOLGhRCxXHIpJM0ReYGwh4MHYQAi
Btr9VHKH6fgRRtLOS61fhcmaP/Dnltajt4zjitb/mxL9iJcDfbkeX/J+IX/IvzZAojtKEM7E9V4G
Hrmoidatzo8ojR0of0C1tOyfAsWZWDXOgik/wGu4d/NsZ43GD2EtM2hk/YI66bcNP0mXe5FzmGxG
f7yQLv+X0Rj48cGsf7Mx+KgN+Y4suY2Oka4eiQ44+BAPzAjRhgbVdazWVQgXHnmqp7fkOPEUXZhT
MFQUxqNt5Pi5ISYjVzO+sxJmm6FnXPxx8SBQbomJeEQ8KyTqzfl9W/ubIocwR3H0qBz5qGL1w9Rr
U0Q41SIG1+wbrqNmgi9uIkAKlikUZjLFqvGIGOdEOt13CyEPLTKOfO1/C7RuyhiekNtxavvju4m5
SaYkoIiebIo8vDYNoaIEXSOleh8iRRRb8+MHPTdrQfzN0PtY1+GSVbzpqETQ2AxsnfIIwj4n86oP
4j8inRDJBhymnBak06nm1KdkHEEN4oYIB4iC2N6bBLlNBIuydu77KSe9ia+gk7TnCuY83M0vzNII
1OoFZUogjAGlgazM8qcymSYO0TgvLsUTlhAYMQUUiJo60m7Thg/GTlelO2DU4e9Uw9y/DAeADOmc
Q1tGE+xZ2XcKDZoQBGd6crX8Rmj/6bflS1B0xQZoI+Wq9ZhD1TXJntxXD1CCjf2k0PGFAMQ9ruVd
UDYnNSYvvcOcCO3VOgibV4zEyVomULZlcsrm6F/gDohIp+ZdGwn4ZAuRXdBf/aBEWRgwim9FxawT
SMM0e5B0MRpSZ3hfBXfZxnWimFMDxiCvB38PJOoqSsGUeXvgq9gHJzArAaQq4ocP3mJhN4bxLu+a
HWQKothKhwKreMOP9F5X3O0xuFevxgvSJ/rFgR3C3ONoBf4XcSlH0y9ApUJUXjGMGFZd/OaP7mrQ
FX+xfDxM/E420XG5O99GIrIm54Hsm3ceza2tFS7OCDD0gGHfar0eV7gJn8mTOx3r+4yswXWSBp+D
f2f177ETXcqQGnbgvdyJNH/JjPDbZK9AfM9ETltxCD2KilXMqcyHYX23lfHjYhAlMhwvvvYR65Uo
2yuifuOtlw9faPxz4rU1F3HwbHnqzUj9ry6t2TSX5jcW/lsGNHqFzzjf+Zdm8qs1UVrzylxCKYkv
XNOyP2Y4Jvc5btuVNIxbnUbiAqMJ5Jk/f3QAvcDeD+tWTDfYRtk6xjcVOKCTepIzmtJ8WjK5kHHC
wxDVvW9g9BlivtQMSPMyGtali2/WdeRwtgB8Mv+gZHRLXB8C+26lg1uvl3s/PzqJB3u2RiS4pE0g
Pf1peY/W4eAgfjRPY4Z3dg6WQ738Lq1U79vReRg6670r+fD6UXKHE1jODj9A0ud4ONTgVxQxtXdd
YSvIjItaqK89glBjLPEk2khrzZwiHnP+HOg9tRvmKPOhaGcJeiv/TAE7riYo8fhPaRtGfVRWQkAj
rnjs1gXUEQqpwQQQtgyx5oJCI1DdzqD73WAqVBtVm+XeKKiDZQvpJxx4foxQ/MtS0z07i4HJIakT
AwzfoSwpdq0wf3oRtffGDEivHneDCp5VxG7J8Tu8oXApU6G6U403QMXO/ZQDiA2BLpA2hRNy1P62
JcFoncbQDuNBkL0m7qXnDFvZYoI18yg7qxhPk0hwpkvOZo1FzsHtzbsmCZFu76eemtOO4B3kCx3C
4kUCMsEQo9W/uTEuSUaaMgCddEHQN3t7wUvE1ntEYbmAn+Q2RyhO68MfIeJyAoh3BsQKzA2leRnD
lazLu/G5r+N+P5CHxf4uMkAIctLNfb9T0lMooT2a0oTcbebvpBsF0HKMFohF8WkbHCD5QMa8cd+2
o/GW9CAEwu7BD4OnqZ5eZ5sPSMToOI175YNq7Lz+XGWkuPuRf6mgDjSpLeAfLl69soTi1b5Hqvn0
xsDdTA07oay7NSaNVs4UAHALyMci6A6xjnewg44VAIhHROv5Y7dQWD36G4zGUFyt0DqlPsln0Fdx
GcfQvisaAxg9+W3BRvrJpzR0QRZSVu8YTt6ctriHukG4mAV1PxTFez7vWCNKCuSSZQc2IAhpIQt+
0Kkl8dV8F1O72tSp5h1vIVJXAgK02SSvTgnBN/dw6grTeTAD0DP81pGm659IFKdQzLsd9cMTpF++
ZHmOQWpxBhUR2JcZM8FThNuALYe6uFN0KdSgXwQEJeYKBp91ql86dagxvq+V7fu7wgGBnSV1d4Ta
mO0yaV6QQzdARO11bUC4TwdaMRK8jqE1PLdODEXTk0/sa8INTEC1LjBbYlKdscupTw/uA/Awybez
Bz5jc22hD7pxXKN+JAjNq6fdYMT+NnAXwyERgaXtbYb+UcrqsZqT9lqr4XFqpldrUXg7KT8O4sDD
GOjXCkDXNgcDQxwa4A0cLoiAJ4hleFbeeqNcCNxhA4yM3K7O4tqY5XLrToc6UUc1NveTl8ZnRtck
bBI5X9SxdyWtm/a0uIVO9VKyf6L4ISdwhmacZ6S39HP0QdjT2uqjV5Uo5Oad2vqJdSvIyDuYOD/z
ABhE5KnP0i7uk9ZfZ3awjwrjrmUEdmhmZzHNcucHQCqjsZ9Y8BBGSMYJp80To5QIOkAK0LoEi6mg
nktqgb3BoeeG2uSO20SCN7rzYfyXGQ833xvf55sgctZoJX4eIEJ0h859Az4udad3m1EzwVrXKvAw
lXvO2Yoi8xwjpB1hZeImBHcLcsI1FgZZNWwkb5Cv1C1sXLEVSoXAUCsSq3pYEstDU9U/I7abuzSL
f0PnX0NO+KDK4ygaZIYjsVBmbJ96sr0cLHw4ZEW+G98H3F/bovbKMxN61O3iL0vjbsO2OOQVc2uO
sDwybd06DAer6hS0pHoN1IWbpXo1LD5Zt3ot+DzKtH6I/eXFQiY613pXL4VyY/fnaRouSQ80QYkJ
IUhWbczxY2AFBt3S5zIi7tEZ702CRPwBd5nB4J0ZVr8TQU1BA/NoAmZTT82XULHHvVt8KgYltFNh
jmEE/A7Cp30xUBVgfTlbOSGwkel+92V3amYyPav0F3fRY7tE5uWJecrabNfUjNMLeAHcH/mXDffb
TM6Nl926sT9kNudwRCtiYSXY8aTyz9nY70lMIAPtnxixv3nhZz3wne8yWFJ2X5OXFVzmlFKUuPuX
xmAbbOM8t7yRcsFE3UbTqTrStiJn07ftCUq/OLErlvckVPpbp4SSGbokjjEsRBPHlYj3dYs/YFyz
kIHzGNgne4j3NYaKo+2r+VCEJbgyjFdTfCjiTLyA7PRXlvCZvxjq0ssWsakn4X7ljvUwuy/zDKmC
y2bNQv9TuRQ3LcoO7TnFHZj9f2Vl36QyvDUDT2/bdT9ssNJtbHPckSVtnhv8ongRNuy2zYc4Jrwu
qvBzmcRLoS5oqU0qYROkAb4PkAOeg/Ac1bJ/UTLtDvAYOFRCx9mNtTFv5wHB2phy/MRW8VXqAr+c
CUSde7wAi2UdVSGxxjf4Y3oxsp7uHrg7UQ+xXbjzMwKerWq+V6JFNWIkBA90x9rW1nFs6q+qA4Vr
WF58AL3KDWrTkHlzjjN1Jq3CVSiv9BYvcUHCCo9vBVGLZQ7tcxXnGwW0pEqmYWPBAEwrF3RjzmxT
D/Lb99AKAhzdYcBgq+2D1hPyL6jDq5MC2sRwiy9Rvod4x7eRYZQHwuDvtCvEfoaYyzCGQjJXHiHI
0b+yd4utBYSYK4JnsctwJcBeQG5YbSf2KbAdsRdmGipr72ByiIEtcAQ9En5FW44kiHAM+1tbTc6o
dC0MxoRFVGJyG53DmOMxp15PNcHJAp0IoIezVrjvtTlGZIJXn4V/UwTUpLYhkBQ098UcBiSmkj7p
MNNYRVB0CPvsWUrht8MsAoXeZ/zaTDUKRc3518ObyideYuwFT3SH1xilB0423kpsIKR8DPIOxRJK
GrmNZwxuYVodm6G8D9jZQ6ZY5WG08Zzytzbzg8X0KK3mtc6IU8rH92IojpUkuQwj+S6qgH4ihUqn
rUETYSyxzEZ09Gv7CDqRXHr0/VtZWm/hBL2jUr/4veaTAy0uthZDMXEd2vSgY8GbHGREXGlkPXnU
UUTIDTzRmNdFp5kdFNY6GmS7MyJ/4qU0D9NMwLBwR/cBbxL1S7eG4tLda4OGUEXU7fzX5suSP8YI
y9iH08VMcFk27pIOXT1MhHfsg6S4mggGnMlh0JUNwPW9kmegSF6aIoo+cvQlQefSrukKxyHCwdBl
EEFS02dKaPcudeAi1A3xcmPLFIbhjRnAcx5HIl/109BkMH3M9CXI0T3lZAk9wOs5c8aB0gv6g4yr
+0xnUB6q9tnMscoOMX83TP7r5FmUB5ZfMAKALSiSp6bFrt3pP6dqm2MaX4SVv/MhdY0brWPajn0h
Y9z3A+xP76b4Q2lV+HuwezRpHZipguKE0vRIkliP5PFZwmrbNSbFGHLuNGiqBy+hXYuzR4NVzroy
vbPl1/d+MqNy2HORuAdIhfEmM4wjaGiuXmXyvQXfyIbSQXlaXlrP7feA87Abn/06/2U0RY/git1E
8DdDxVASVIHZvKLHT9x63EQhKQ5K55+YYwai6ag3FtBxEo7t1nN8F2WJ+ATZCBVjof47qGmIPLTH
belYfOSaxXKYQEiKe73jnb1zmc1turK/enH10U0ygF1VfucObBujFZ+lx0gCI063dWeSbxOcysgI
UeJE0WlIOcc6ZrylbdQ/oc0i26geQbUQwpi3bH9Cl4oRi3DtGb/0RnA9535n9dyhHvXoLulvqU3l
b/SZ8ySgEEjkbQwBag7xonvu3GYDK+w3HdBD854x6SMYDdlK2lPIe4HZQ4OO/Sdfqwe3VVc/UeoI
XBL4R6TgMLIrxrGM1XCc0AT7ngbVGrB8M403MVgjBX51Tr34FxQB73997lR5tunkNk29xPa4ut97
TlS/6l7dGWVjnpXDt7AfGRlgOCQFWzSb3JnQpjX9Qyfz/Ej+0gNhOgFNIEVEEMNcrCtjbRTNG18d
Zug19PxUtiAZixTduJOJbVxyrUaMGI2DKj020jNNTs3iiHKdprXNxn99FE/rMTFfSAZtOn2ayiCF
OmlJRsEg5qdwuLPEy8TRmInhIcgbooRHZcHl0VxQGcPcJoyzLVymJanWZjNeTXufpV5oiv5U9+bz
YGcKPVxGiRDqp6hz4l3Ca6NUcHZ+Ape0KkpxmRJngybhbI1xctdO9Z0rXXnxvOiVdhIUUoU71wOm
z+/m4grLbcrhB8bTJT8DVkSHmv1sK0aOEew+F7rNKuRpXzXTcqW1zEr7aumRzN/aAmHblz04XhMV
toTAPJHMSp36qyHX7AEB/cO+ffb5NKtowTsWBcOeGEJk48awU2V9VW3TbUVHejoc38bF3eanPLhD
SM67V3UbO+UBb6EpVY609vlIcQhfC3ZzB4UQN07M/GqjGw6zbB5R8HM6jAYSziBt+kM19Q3NtprX
2auy03Zl8vyRQY2MJGA/IlMMXiiL1f7PHpZQXiMyEFTBaOwOdiYYh4PbLGf/5tRE+TItgu2BzGGc
3U/ZMUNAZ4bfFGWzmCNitIWFzE7wP2duzn44fYiCDVfjJqeA02wsXJDWHAGmtXXM1kO16fPiYHN6
xCBkSZYcUKrlW2PyLX51gqMEy1yEnuHOIXgNySxBnG5O02560tkEc3mFCbPHiPAxNor4aKxwbc5V
iMSBgRT/HuveD4Kh0IuICgGY0fPLMKU0W9U/oN5BM1oydc0UMRTKqykT0uJtjMpiU6AX7q2A7JLw
NpLzdPAneY7EfJdAXyBfD5WsohyB/UxwTG7Q0NjFspcLBLp/v5eEBRoXnHhqk3fI06BNoy5+EoS4
9bl8c6JRwS/mHfFIVx3cbts2FOcgafIzTtJ9X0RMIWR6RWyN+jNp9VaYEv61y1QjsMc30neLo7WY
v5vCfcBzvLLJU1rNQjHjZZOUxNA+QyPaoUOvgPG27C3rv0L2n0kK54hFUrnJK0teY1HhbLd3iSAu
odE5Z2qNItgNxl9pZre2xRlrlA7jukic45ErUqVgxT0DRWU4bPpl617zTT7QDe3JQwb9CAslMhh1
ewtKltYX4ARGaZwWFAOBgf55HoOLd8eM4kGJuVklvXHxfWDlwoceVWCQBMFx1Lidlvb7GIf9hUqp
OdDtAc6MjPfede/IdEA7aM9yOxlkSs0zk0lEOMBkQaqMI+Hjg/afiZd6Smb6KIPinfcYNGMCdywv
XhjmKnIKmR9V3UgU01GaDoQmexxXc6ZfuWUE/60OxErHcNMc818co8MuQV3DooGg0TFI1mXlF8co
PunMC/lc3V2AiW5rMc+a89hcsVCrDpUP24LZAhk9XaAPQd3v/fYjHQift6MeU+5RDB05SdInYw66
QZq15wz8C25ryORhg9mZcKtb38zQNsuORYCVIDS1yHyQ9GZa1/vIml4xGkzYi6CVFkVbbmDRyg3r
81MFWWcLZmbeDB0AHQuu3RgfenupuLtz76VQxUEvHaawe+/DHTSo4thLQbIrdSeADSziSfja1+qf
r3NjZ7kleF+Rn0ymmYPZmpzcxTmruaqZHb6n3ZMuZu+AUJItbEzsKbcLTMTymJSAbUrW/YQf4ceC
NJeRae8bHipLzfhQlQTduQhl9iaTOT7ZJNr2NosG1l4fQ2npA+NSdMIGkpFkuKH/56NLatqKz8gV
T5ObHFxsHLK/LyyqlBydeNltrKk+dQ2mngijfXBS2IWYTzPe7Ae+E5SKurz5sF7cmoY23Pn6xG5N
FMO06hgTSHvRbbD5ZOyzSRzjHYv1MlYAqJ8H34VTHDHkP7J3Bn8jB4JR3ffE59sSU0l3sX+tJo87
pfvRw/xdUK8xyXKfu6qOt06s/0aN6tS1L8uUtekQg5W/VRRIeqPhFJL/uGLU88Z0c9048FALn0Pb
VneRKAMWlfOZ3QvPO5WG6t97Ew5Hrx6WDwa5G+bn8ouq5gHdyLEjv2JZW0o981hrsneS8MYwnvxl
rycWZbEOiUtdTTdHkwIZpdOJJ+LVsh7rJUjwFWUGej9ROBz1yc4cr17SP/qk2cpWXHI5PDrBEd0H
lNeieaTY2yZJR+JyWD5ybf3JoSWUpLWfova7iDHrmCSzPTOJsImZQGHbLH40xMChd4fddLUkYCR7
tlrZOmcHSiOQPDOfAUYCaw5C3oZzm/EEHo005v9U5YR0jxAieqvum0aoJ9cr3LIguOWlfWzG9NvT
TkbH7WGmj54KzG247eWROBJC2CIqkOxpqjjHDC8CsDlQ8yQMEoy6qrYdrMJlD/kZOJK5tDjVoEsY
2NOBBv6ROJYt/EZmneA5iZhZGcL7GSbvsYbHtCUFleOGlnNXF4deehz48HdtghE3qa9vS6rUnJlI
jdrwPdHzq/SMQ4JeUJrWqWkYsgNO9jaWwx5tWhIZsOztKhl0W5skJbM2j9SzfJqd+uQHfxaT+472
gsq6vXNEezMnZtyNq+4m4jBMW35bCZLA7r53+gl/BznyVrd34+GP2dozDx+LNwSCPRmZHfGchiYw
nu+YmUycyEwbo78mIc8Br/m5moL7xJePpNd8BrDeqAZ5IpIMUu6cUHoF2Z90zWOtHhPo0hz++rNF
OqL65KMK1H0dO+u+83eWkSB6B9dMum/CRUc97VlcNC2BeFxjKEJ5Ai3m5B56hhbHjVlCYyhSNl9x
6V3swKMUcwcTBSP4BXi1yzviiiXN76vRMwmbGliyD04k7u1r1yNFaEMH0QzPpAkC2lD6QXHCs5Uz
uQnsX5+aQ/PzYt/ZRxUsASYEoLFUxHqVfowaa2szyVubdVhvjZCLxOoNyOrd9NKo5NkqGIHntmC5
6oCxrblbZ3igUKlWdhreLEf123bqLjiEoOTX+9ljIqFn40Y5vkEb6HHCeEBFWo6mMfogrOylZ1DH
3rXmqCr/aqc9ctaR2OjRSJgw26PoRkgks3GPakTFXIci58cbP9W1EMWubiH5ylKw/eNZWtlVOyDQ
yO8LwgK3TddcArf8tL2WAIs5+I3idm8ueB5VcmKLGmzfMrubAcgWxV9YE+PlZker6ogtG8EhzNbr
BAaG2cjUrxzA4yziJPGB6I6jLLoLC/1c+HlzDyvqmDTcdrNFaRrUNz4SVh+gHxuGh8zuoe1QK12J
EIRvVVEkV/Vnys85tBOblDYPX7l0fQYoT3E3MD0skB13d7kv7Qu9PFsR0A7kojMym8drxC0SR9F7
DiVzFwzmVzhMd6ms5CbKAEIaYGkO+HEOVIPQaMYOuP0Qn+smmAAZQhW0LNgySbrTQeTvmSWYaxXl
92WHPrC56oq8W9DmHLfBIVhm62P1y3S1B8w28bjW8tseY1baKt3qobkpXu/a0gzdR6t99xz5JjrE
UZAAUSN9zfN0GU1orTKWwVo42SlWNMEtd4cPSwcYjwILTAHdTt9hJFH72uZPDKd5HfhTvIuE/6xr
U62TjqidOfyExofzpUOc/NzbqdjV+bFy52POxCbwsqd8lsnRqMorap1iRyAqI98AOi1dYEiIgY59
tUOWfC8WoGqMbGTl+u2X01DmJGBSV8vPQrtWk3K1bqbgWkAK2TPTZTPBCLEzXDzNjDNHKRecWkGv
N109BsVr3c72MULHxmAnCjgpjEw/xAOasCYBGgXp96dMit+MPU6K01ybPY9T4eEosr8qMLi0Odmz
NIvHPvO32BnrZw+Itu4ySEf58gSFXwHPtZV0cEga708pbLR+9WYW5osfRycMXZBCESJc0BNQoRnx
S5gWJOIai4SI55803IntpfM9xPGNO+7FoZXhsk0IQ0J4EUR86tLBFgjWacPJvoiOYjYVzrlrqSpq
7waPmKeRo9I2GtIsoBiCbaerQgWaFTSLrYGtykvYC7tAnZfpkpEM28SLHoZCrPFTXeKoq3cW8M0I
2/u602CrSp1u0cIxQUFw5ZjGqiJRYB1L8zib5jcbxG85w0CCkxufPZm8knhkHWt/Ir2chQK5K5V1
bazmYMbttzU1834OhnbttfPBMuf0FRMokFRiN9HUESEaIqDtXlJzgU5avTSOPBpTzb9j1tVHOZGr
YHWFcypMbnNapFJFCGQ881HlScJFb//muSCEp53sU0nIApTm5DeFJ+b6Y7gPuvhfqQfoY7r7M6V/
58wSW3looxDMWfPGNqJShDRoh9Iz2Q98zMMmCczgyiYYGCX4l00ZmnsfrftBMzhisgwjWQa32F6C
HZa/FCRerrtmQhTjP7fMhwomKDvlTtyA8MqgGGI+ZMG8lhUUVrPyT4mOj8JI32YrQHqYWfB+6IDT
vlyYLPa7HzTWgZVQ3AbxdQ4m52qVs7nzBFA6r7budf0oKlZShr8GVV4Oyl4j7pk2aRj8sFl5sWKK
sADuZGIE11yX4XWq5/AKweihwfq2shxcXNyphyQYjZPRmkfyJCHu9PBXIOCxOFYAuBuUUni1MGDM
Nzs6xwysRF2+VMys18Ag/bx+6cEviaZRB9edPv8z+atewNaVA+Z2HL7tFl9hNRsSxa0NDlq0F2Hf
ZbF4J0HmFkGUZTx/cpwY0lB7lbmz0chC0SpBogXpJLOfOfHfeRculel/IyZcrNJkuAXfQVNS19nt
zp/NZBMOxt8U+BWGCrgRIxJDUHjhtrEUGICWnWYZb2wfviimHH5v7y80rV8DKicXOPlEkAU+sjSj
hQj87xJOIL5atiNF9BJ0ERntBNH6LDiCQhA4M2egeM0W5Gv5FlPzELKJrPZ/cHVevZUq4bb9RUgU
FFXwunJ0Tu0XZLfb5BwK+PV3rH10daTz0vJOvdteUPWFOcckb8/q9mChzzF6h01cpR7g9K3S1ls4
KPf6SN7QY4dSPRrgnMZ+vEMvR0lRy58mv0khEGrvRtW9tOHyKCAi4tBhnlJbVCX5+NJE489i4e+1
wgiwvcMEzgOnlqfPg0YqpBgzD+nRYji6Svn2yGu+en4FyKzUj3EQnKJG3+G3lWLbBhPYQIp5YTlk
OZNzGrUoX8N4RNfg37XgCYZyhHErE42gnN7dDcEhDVwBLxnl2SoV4W2k8IGaHonjcVGZS808nxuP
DeFbUy6vsboNWTvWp7UInmrdPZEmdhrchNgdrvAFKkHjho9kKX3Ytza1XkaxTsNsnYRsYPNwPodB
+w6E6DoF/WsI+xSxvOswhgofHTW8xv4wbMswXqk+hWObNSdjfYem2yOWrNY+CjDCkNW5z9vPZJx2
kv3qjII6Sjj80lsQe2B4fWggLJBP+RQ+e6r7CJP8oCkgiir8yENn29YWjKfiEmZ05CkehXWNmCKp
CV0n1n0O2dtITWM/INDbJl6/cWaEdS5iZC1403UuPprpPFJiDW36kdzk2dWyjYZHB3PyRpEZtWpY
Cxb1sUgNOekVShfn0YssSOyeOk0F9EcTrd2+Z7ggfWfr1WDGKtTKXBBWl/z1DYtOwsW4RCjkc2mV
sDqDcF2Uwa9Ma6IXgx+E/+nVHslVJQB3tFil1CVnvJp/4tzhSIy7A1zok3saEnJ6LMyv67wu2JxB
drQH86qyBRpiPX7aFqtx9+Q64Qc4nd8IRQ2SgXOlRp/5vnvoagXdd2xPHQ78gzVXqJ0i60/SvcC2
AKHi3/TowOF57pkcMXe1Zw4Z+jfKjsIrvnvuKsBcLkA5pUhER1Pn2+2DzEjZrUx2Huf86mrsk2iA
7/oK1jsHC3SfS7hQwzldlGxlTGtC5sh+lPkZIlnOPop4priMSfyxCScLlBvsCUxgPgasdgUIcpsg
tj+VitYZ6e2B9PAUu8lR+sE7btnfLPycbfynpZJ4HDz714t/nRyHaA+C0E7R3oW6+7RjdDNhDXmP
z+p+8Uu813n3UP2kLKAuY3vXAGndh978EdhEjgWT/LYdhuOVIuM5k08eQIigqd/LIpVnU5AkzLaF
l4Kt1ZoBerAzSaORYMDpZxZGN17gi8M4V25CYOu8qjBrG9rfsWIMwCVjtjMpJxs/8ZyVP5OG68QI
07Jh2ZFrNXKj64fE9Q55DnW/GxiEGDLHpojHLBJYZ3X4bhdIBtxuIP+TYK9iCX3wJzkC5iDCJcNY
xu75ow/hyfFByFHAEvlMBiGC2uVI/Lve+QPw/LiNIdyWPSZcUW2jAmqY28Yvbo1ACV4mAd4oyPbD
zNTWqYiV90K97Yd63vBWfvqRt1deyKCUtjUqEP4nTlpegfa/t+kNU5yYX38UIWgvWHzgEFayZyoM
SWeVLT3Akgbt4xREb0thY7NrmwdTdAzNehRoMSHLmDd6WJ/kmxcyOZWM/Ufai3XSBYYDJT3aoGGf
DDrAgB2/9Ml+Kq0YPPsMNJLkP8F4LE6H6l5NDrvI3Gz6whpQmjWHPHrE/lDsF93/jCYlQmMQnwQn
fZvEIcxg7pGwOEz+GLq4Vv+Nmv6+r6OLyt2vbPCm7YQEaG2j8psSW53SAsCsk35EY/tTKPfD1xWZ
GUKie2wRm4MRGYMN/RDOS5i7jlPinFrex6wGEoz0Ymj9D7IDwObG9NUme4Pegy6wbl9LbwC1hhWm
Y8J3gtnyXLQdaMRm2ZIE/Yefr7ey/cqmSeJfTBVK0ijfk5SMTajF3V6j4g9pm8kUZpSFiV+DxZsX
IkiXJ3p0ZxzYzVKkXQbfIRvIFndIkQt+7u3RtAHRrI1/Lghq30dq/kwzQG2O7Z+QaEL7A69ao8MD
u+mfU6eb9t4rIukB+dAfqMrXqJ6anbkEVtZdMl2ji6tbmNUOPZyAErlBxLCNO/k3CMa9q4gaDkMe
i8Ya+BPGwTsQ/G2fhbfBibpq0/f7lvC3OfNe5QC0xIsFGDtbb9DWRhdHWdTRFj1u4nnMz5qAHhLl
YQJZezV51qeoPVJBmc2vB7c5h1P6lCVtcqmi+B/CkS8Mph9DoJjxwfJ2omsf5i9TVvY7xt7k55aA
2oOSM5sHZKU4U7mI2mjQpImF+IR8IBLjtylROOp6fseFhgHEC6ttDYFRiBhbT0K4xpLgysrzeFv5
qLvs0aOrliQOIJust00PEiDMn6D1MavPMYg1QWCtuwFZg7mBJrGb1FsXZZsql+hSlSN/WOYPLb9p
johsA+9tRcM1X1BVro2VLEBGQ8I1WtD9Grm9QXyC/sro9WCnT0PNCOuPqsbiIgt2+I3Fty4950s6
BDslDLX9XmxKh+hSpVkrMftjNUWcTTVwECBRYgqGA5/sK70adKTpnjSGAQ+WTpR1HJT9xiKz7OzO
eb7SQ7ZFdPcv7aKT0+rsqMo/Me61O09Ud0OZ3jmt8fZBQb9JESCO4jeqxBVFO8+vbcQjhM6WeRv4
kFDHZCNxsbsD158RMeLz6bb/bLP0oS81A0AUGFX96A85ypWqf4Kvex2UOfGOVHtm/v2xZKffX4Mo
3bej9eZ27luyEKloRYSuxuO29pdyq5SJyP9Iuj19AemGcfuAKw1I9Oify8KatjFKwPwJ1bZaFzto
HAVqX0EPz2CmxUqVoEJU6cuYdNyNgLDL6RUmdL/j3nifz54uQDtY84pNebkJbAVeKiQwJwZcDvo6
RkFHXxmpBHlPWK6MBww1DOWTUte2qi91ifmRo5v+YOBh8SaAlYLIMEQJ+HtcH2cbe3ZEWyFAKMlD
prAQxDbEL+E27pp8NrfmcEQcwYCbNxYt/n0b6vlIgPxTqoctl+mnPYjVOI7s8hJWbgTAX5fKPBTz
+O166k2lw6fHlJ6l+fBAWu1CivMgma9OGuOlmOp7PYhtFOllVVshKSJl/K1lc0AcqcmXUYibR//D
hZBRL+WzkM2E58J/bsocl6bJSOvGuizK+LMOqmiHmfnJxPnJGquf0vjPLRmmSLZOlkVEyJDz6s5I
0AhWWykLEIQx0yawGGlUDNhIWYAzTgpA26XfY+TdVIP2rYOqd0lE/WvRXPSmO85EDtJXlOlpNEO9
aYrwbKlJHBVb/VUs5UOKu5OLSb9kGoFQi96N8E8IHMz+bYiVpqy8TZliJGEwg+CrnCTKsi9FWYop
ICs2DWEqccZFo1vrXyM8tXe04qnS4066yI/zxLpz6pBpIiqndcSabhuL6rhE/jPOfIrKvP9RE4M0
D16aXyC7xuri7Yu5eOkg9kRN88pac9yOTBcBXoP+Y8SzbjQGIY67Yidr9ccyS8IW/Jcw2l+IVMvO
PA9Q7/YEeBQATfwD4fNI/0SsgIql9/2y5+5me5XeJ8Ys+xvJ1gBhzpqZoVdMMt5MFZH1SF1y7VyQ
wxN3gODRNO2XKvwv8mnQR4fpq8O7QYIHKV81hXdfEKnjKnDQprvFPaOq4PAJAy5FmsYscczWQdDb
hv/kUNzpFMB3MPAJdta9QXYQuOk+C8L5jmkg3k00xwSLZzsE2Ud8jhkbJHb6wewDhWZzvBQhAS5e
/aS0rra3tdWmruSzHjFMWov8lrzpu7ku7oBQc1wu9ueM1nwzIvzwEEjS936WbPvHuWpWnri1kJM8
JYP48plEXStUksaNJlaF1iaMmfigfwmGRCK7sqdN3ORXhHHJqh8Ix8hmm27+plxO/WFtOQSnk16+
9UPnQ9T9qy9aJuGsv1fR8o7hiUjzma9VjDq74wJYarjEbRbC+U79+0KMAZ9zV0MbRrdBnlDk316A
rsz3pF9t6HIYODFXxxSy6nsfY6PAaebO4paiozcepRcSarbXHuJ4GZTkILmTA4Zl+RtmRCp0ZMLu
s2Teys58S5RtbH0ZOcRddUhreEmRKeZNbGyzJ175JbFsqhjCUiEO3WUJYPWxIQvai5wn8Zg2nCNI
x7/LcNgOPeAbjbgcNQaim/gy+nQhpYko2Id+v45j3qF5mb5k5X8YEfpbYz3S7hKwUZkbW7on/tGR
2y5nzZfPOLt1lJ4Nm5ttOgYN9iOG8V1W3jEP/JgNOcGN219rHzfXQlG87vubI7c9zSgiMWI1tCip
/ZwllyXUbIDELVB81kwcEMWBd4/+qay6TH47ryQlyY5mg/XsY13mD9LvMHcolySZ7o4goAYxAH2W
To9xMAerxtjnxSN5wlROuy6mcN6C8LewqcbHEP48iWxBRqMEyn1o5nsC2KoUGIa21k1CVEMNH+kO
rf3Va+z6aKctS/64dXfV4PxbiGI5RSOblNAWQI0afWCbvsW/Z++bImIRibUbV8qHW3skuaDxWQs7
DDbEBlKQRNPGMPNC+wMGSGPt7PFkYNsDRt/Xyb4fHNTF6ftopx3BhRM/Nya0YfKhTEaGJfcMU7On
HpN1MTG8BsQ6Ig7Ciu+y6aNP9/2j8Po/o+ZaSsPuVAT6q+/0G714wFy6/G0wSeC5lutCyhathbyG
Q/+ryiY9DwSXlso+VphLmLxKuRdtu+kmnhKiqa5NjWllzsaH0Vq8bWdZ4lCMmEjEMNyXBMYzEKY/
5jaxNthmCeEOxKbvY+QaZIa1/ATQyd6ldoO91/DmkMLlQS/2j6PH/LdHwr9hGIjvZ+azXGwEi70Z
eVMKFBcIBQi1hlPeCE4H1TPdiE5ylpeUXV0bAq8uGbpt45zcg/9+8cx0DIUXH3Xq/RvjGoUy4qrc
QhJs4iU+09xynxS2XonFfSPZjD224lYBRMcbvKhLl8KuwyD/HMryVzFKRkxZvNTuH2movqaGwM9I
stovmm48NYLKcL7FNASagEWR/0RzsyMxDE9F3wU7saCgWrQutrKReo/GjO91YTFkh7zZWeBDNcJK
s2Lz0m2yeYIWZ94GGfOnc8CdViA/Mbl0KAF6eFOjmndjGvy1cIVvLYEwYo5TDzVs/l23ONosXTFo
CsUu7qvmPBtkctKX9p6QtlWonGEbNam1wXc+PsdxffotxpI7nH9LV0iNkGh9N7Le+s2Lowfo0ZIG
kt7+MzPzL7J3BnA5PiuLHvdOzT3fg1/z4CV5vpbC+xMN+c8SY74vS/HZVOnGz0h9IFbiX5MAd+nR
6kBbvwoj7ol8KRF5bqr+hnatnN0cJd7WOzHgEvvGpgoLZfzlu813ZvnR1rSo0gkVGox7P0X4UhB4
eVs049HK8W5uLld9lrk+8JCfq6kpT56cD8JKyGKPnHGbmQUAduF228FH8NJ7bwEsjK2qSKgBwA5Y
Ps32iApqRMIhEVXWaYpDtdXL8OGn7GAyCwlzjfrjvfcmJIaehW9/4W3r9CXoUUSLBWGiSoofFXVP
TIPRo2R8bobpR2TXSKwuWQQIIdPOubayF1SvHyMU9ZVpI3z8FQPCim6F1AqHhsWGlWVBhscyzE+b
xhuChXLJyYhdFjTgFu8mh/+nSeoPe+RqnwhRvf2geg4bmu9XbxrPZQTYg/8oWylbAJf1RLOuYzJ2
MBC8tAMBtrKj2MYxTQABHg7REaFJIDcFHmZNsNfg1x2zxuKhIFPWpOf1wd8qaH5ANrFFdouQQ2fc
lF74RNptQIsfvpS6LC5mOS99oFZuNDw1In9DWcC8VHjH0pn6U4qiRGfCOmsneS4l+X7cXIMoRnpk
/3xjx7E+OqmGiJtoIEA31eoaBkcx0LRGZN52UXVufOrFsERGD5Ts046Cny5F8Vr0oI38AS3VHBHN
MUlss2HhQzTYtTX8vwXfEwjYz6hGaJlzC2Zt+hrI4qwbhDjzgNJ38VnHoqmg8CInpBU2JA6aks3S
FleotrQKm0m09bnMUHXFPvL4AHVLWzAz9glyRkm+NyRaVCmeYVcly3pqi/tGNz8EK7nwEQnaLcds
P2vPPuik6tZNHHaEN/G8JvNSnvLYpTxfZtKZkyY/Q5EGdonsmeTpXWSuo58bdp/1gThq7xZf8uwQ
GRoO5W3lxWTCRGQzYOntHD7QYlBvpT3St08tSo7QYu+WO9kWcTYu5VjsBpNau5AnXFrzg8KEQ4LK
MZvUG4UrtjLvTQe1pJ1l/jiy649Rq7BRJUOlEVCjIDqy+5vdQ5SAhyIkdFeUS7qPbIfvEVMhyd7M
XQMBLdMxR79Wb2mcP3qnIeTJKR37kusTJwjm3vpEQPL4HPUtfssMM8YwwX4TGedVceFntiOqhmol
SZkDjlv6Y8T2VhyvxG1TF81kko/LwQ5JF4lugiMng5qaRajM9uZGUAJox8Y8dzmmCvt+6JVGJR28
8uYmz7JX5CEMC/4zzEjkCBLiHYgXkLUwPoP4uxMoeYrXKMNoYvvBxkS4QMdcX4lM/A6I1IXAo/X0
UMj8G3XUKhfNL9kXKDvU9Czq4GQ6+DdoJinDoTxUeODXU8ZhW7hYqsMES1KSoI5GDWZ64Au+5x4K
LIwo1c3BSfQtEpVpGz96LOFYABxHraWa3/ow+fVK+QaH5kIWs8/ueyE3NlS7xaUylNEI0THbzDE2
4rn/Ypxh7rt6EYeSgt7mG3iIKTqhAAxooyMfUoy76QHKH1z/UTkp06jM/iWl89AuREVZYcu5kJqP
pgvqg923j8wLfASQyVXNdn5I3GDT+D1dmT1f+rA6VqEdrcuWvXnnLxY9qdjjV6QF4N5YCZLb77gu
g41VhCTLF/Jep5yEFQP/9VSdazv+jLpxlymgXRaw6jQGzdwWrruRgjSdFkVnBx0REzbGYKQYDSoW
kBlcBEOhWH5PnJyccz0mq7Vkan2IiNnZOF3snCvvu5ToXyA/7EjbDU9dI7dx6LWnJNqCS3H285Td
30aohdd5xFbDZEa2ZWZTp8wkOnVmDaO5sVfSoG6I6ih6xmKMbMgW2Z+YKVFti2uQpgwPEVZK6TDW
NfVDHfhvuRgp6OPjtJhnhngdUcXdKbPe4Li/NnmBCeA3cSYkPBTsZd4ci5t1u1Jk9ejThBge5vQD
H/XXDC67VMBUmhF6DSm8iPybANSHHPZlkH6ThcsPHzkDNQe9XtBhUBTG31n1hIy60ekZ3Q//cGAJ
KeLxK2Bo11u8Agm/QbA41kZ1QYwwPQe7MhnQIRNpWZKhO5rK9Ng4hJ6kfU9Fb6ELzeT8o7LPpq+f
Jzz9T6CBXMbxkCIKS/HAMnsmIKDbGUOeiWfbH16bP+QtrWBJ9b6zrbGjTQUeK0mVWREBZG1xdSVb
gdmE5OULgF5O9oDRknamEKUccpR2ekljNu6Lt7+9fP0E1TKDp4JFCCEB3FpC0HsJIXc+RdT7vMfz
jdXtN2yoBCAgILAP2Uyn2RnGJjikzcopOg5+azjnQ/S6FFQVgT3jNI8584gnZ6Vg39ZW9hjvts/G
nZAN82L0LgTLoCPOxp554nVNRQnW7rOOkg+XkUuZiV1vH26nQ7nET4Pkk8kL+R4EVIQwa36wfYKO
SHHhpLA2YZEomPsYRa8WAumoY8BK0c0ndahCiO2BmEN4sMOuoDSxqXqo/eOnAh6oZ/P4C2OeKWPL
VVNgjhzWrSAECcBNyRIYMFY8/+3CZK99bdaLc7PFL9lLNMQ1ytf2wxd6g/H1zoF/M+XZa0IvHI/g
R3C5LvxYEdMCMsFjvQfy+qIn/jfjDTUq+90QYqipiz0XsbWZC4UbZSCL1rD+91zDg5n86LF6TaX6
bSfrX3qblk8UwOfKtjkOm7S7EMPZroqRnNyp8lHn2ohqs/kaDPSxnGhofoA2NKV1j0wAVrT3hoHi
2EZI2AaSuXvf/dEhKY2dwpHPtDrSDFHEAL8q9t6iP6Wed0lTfyxBtefZvu04XGvjj139kIpebZ08
QKAVJLuqFd2jWy97UTvpVnscu8RmXyKru19ETA+5sIEdaPZXyG8ZYRJF7jRbxEpMjE1UHWw6P4+e
feWps5RfDnT1qYann1kMb7JxD9z0vUiRNpE1vWX9/TaOBaJm6sQpQNStz6xSPtNIbIG8vqV8ClMi
afAYR65p/XjDm7eUxSFDCBz8BfWdiWjLzeDhgRDxC7bdrRhGYmyikbhAF60cIEic2LXYZM1jN9in
wbLDHWRmAewy7u8DJJ9xKDjxkA0ZZoJH5bEYGHJeIEsjw7Dj61JiPx01SUOEykdr0Q3+XrgMFhNl
0lOWt7x4DOp7jtfcJXhglXUM3bUUa3BSyYPfJkgEqEBGpiFrDFwBwggv3/iN7z9UneswyMKvoena
dd3QM3ptBZzKXldSf7lY2/4hX9zxETfoXnn252z68nu32jsJNDfXbfZyTDHi37Ycmv3P3hASeHIK
8zQJC5tV1c2rasBaG47zJU9b5ht4hOgQFayjBP24xs7/7czJk5wbxtMDqLuewSIH667pWCum7HiD
7P5WVyNq/TfFCEAU16hIsZgRkEQlSkwBKi3/JlXsX5NIfgKihW4AiNhkh3hO8MX1mmWLixmXSxaU
3R+bdTj7eZYVMj/OJkQ8IDCdDPQvlAlo+RsWVQyAw+faoSovrCg41nwunSRQlnNmN4fleMoU6opQ
LuiAbl/kRm5uGwFABdPr1PopVkb6Vdy/j/ZtIcSHeNAL8yhCsIZTnUxbJyDU2a0pk1QSNaeOok+r
ZN/OlMd3ua3fSiupzmDGyvWpHyhos8ySWzt17/syWQheSnA3y+9GW38JguH3q7w3uF7I1FNUZZil
CqF8khbYTg3RfRfPGarf5gUQCWea4tsMfJjEKr3FeM7zY4MwYZMpl1TltMcXWcUt6sdz6yBLbiuA
cF7FzsXy9G8taf/8Gn/9Ur6r0Tm2Cdl2vt+P+2RMH6KQlZopcENKz72jkYXFgxYMSSlCZRTnH7Vf
00MGVsHufiqRtyC94Y5HDpUei5k9WVn9OppSdXZ9fvyjf7WXnKcfmzx8BYDp9fQwyL92TGOnjdyz
cWV3FPanvKIkG20GAU0F1IRdOWNMb0zvrZqBIGhtGU7PWc9WZSrSSw9jeluJh3rBNN4EnKrQcN8s
n7TiG+A4mcxrEI3byYrvpkldFtcrd6yC0KKlz/4Mg93Cw7JVDfKGpAIe2g1cZszUM3LTSbVGqGa1
DOZKwN2rV1ugJMFbYgOAdb9uGU78eFKcZQGg/MmghIM+wFVUtAFnM0SVGmRCibcMjqywVoTNUSIj
yE8WEosZxqDsYMm2hGZv25NZiYgloSSeZuV6Ib6hUh483Cr7xdF3o6Et0BUcc+ys5tS68tG3kH0N
oXsNkNA+e630NoxUp02dtCj1zFjvuv622tc1W2MVMuPN2NlbMrnvVeedG2SSiYNIR4ZQ4Ny86B4X
t9qmRA9gpSIOT0wQMBmxMGPT5XfXLRLeUu1fUo6Lx7gy4Cgm66Frp4/Rx4QnLHBtAyclCgLnHPqF
uMxLjDw/RKwRL4y1QbswcbOANyozMu0ZQxYCCXxuPbdIb5Hr/gl1hayhrTqETaSQx3CH2TEt+CK6
5ihAFxUbPcS/JhozrD2IOEsJrGquxaVOUvd1HnMAahjkGWq5x6Wfx8ucwKINE3gg+dLdudXkPza1
+xSbeXgTZL87qpHvrqtOKlLF1UqDLyvF8UEtB5uy9YkNVSEiOJMSoViN+HtF8ZvY5mBVGGOHeWD3
h6lmtciJBrubknSfMzuctM43KDCcV28Wb6bJxbQuFVE0MAq85xTiwJExM5PK/hC447SNLEbbKuzj
axoR/hhE8dbTVv0nDvnEFje6snuQBzmOD60ZMr6I/1iQQhDHInMmXPdSNkG/ybqu+a4ouyluRR/a
9xIqxOOkFHQOA8P4FkLHskGSc9ngzoA+YvGRiIpaSVuMoDky2MMzBVkJRnIrADvlQ2kcDvSiLM/j
4p6dOSNmsycAQGTyofYr/8mWYXeXpHLrkA/AYjVhxu6W3amOkQobrDQnN6++euRWjyVaCByezT0C
WALZKJKpD+nDfae5T7h/1kioxg3gNWxS7rJlhhodMeIFmx4BwdEb9fdg6eghBii4sRvikDsUiRdg
QFsA24IBEb/clL1zm541Jqg1fXxwl/33beUBC/oOD+4W3qBzVaPrb4PCaDCnWAUn5gHPWTcu7Jtu
omJQY3J+Vo75iygbnWmTvIXtYN3VSQVGkuBo7YX+nQkwwimnqO4cm1t0rp58YsLX/UipkSQHTBc4
i6r+UJLgcOfewEAyqd8JJSj2eTjIO8sp0cD29TtM+Oe+omxyre5piWJoew7zTT8R+T5H+/TudO7j
NPcXq0nbw5RbxcPSJvBJyjsnnlwWpHxStcFwQMCs3isfS44X/mPy8K+fM+t1kjYsFJSy20nhuc/D
ZnlCu/dEvTa/SsBJ4JtiEZ1cOOTnYrE5HWxkEj0r4pMHG5epEAMc2fntfaEXFrheknxHbXsfl9HG
RYPxnka4VEioX968hNcnjLuUOHigQUxMgvtysL3dKNs7XxXmrP2SqlS37acd9IcxWIZ/s9futad5
LMv8ri/G8QWZrLdWlmUOkq6ji6bgPjRGPwYMYKy5efzvLwYXHR484vsqKF7iLhufOfDH587FnAZv
62jAxvhVNiOr/P+/iJS6JM1PWTYakF8xKUkocg640iY2SYCKnDG6evypj7HNe/ffy+fJZOcScXtG
FezeWQHs4P95VzoiMslAgMogFByfOdX6amxWaUUyPzhRNV3qeNlLjJzRpmfhgOs+Rwe9rbHXAbi7
+QhKr75YAOryCZYPl2URwGD7P18yQz6nJBXy560ZLfirfmL7Etg++SD0pKk7cRmm1Mla5cPT0NaE
WTyPowXTUi3HPC0QiQ7lfeQjqC0QyhKD4Gys1DykHVg+oknwtC5/A+pSB2mloKFYEWzWoM9kP1yg
kLcWJn7SP4YLCwNZxi8I6O+IRAVegOmy9B8tJNYwR7jEbAZfFB+F2NsJddto+HugjG6DmG7Ld9av
0rLpD/VyG0Bl0FEjGSIA1d8GJSRPJtQVN8JG1YMIjG0AcSWoB/YFnLX5YSHenQYB1To6mnjHnpne
ACdunqoXlqYcIFly03V9xd6TQyd+TkbrdfAxs79h49iNNHm21b/riKIfqG1Q39kBxBa/DCXd0a8J
k+i9JMs2q9wtj0ZxCLsYOXR/my+2YfIqp5veFt2uo53uzKUKti4qDsxTeU/AiviDYXM7zPv//gs/
ws15M9mVp//+OpcgfysvO0BauzUQsq1IUTXhhqGYd8L5gGpKA7qJGakvWYUIpcea42WgF7u+4hj1
GXBKxb3hiWnzv//gv6/+55f/9O15+KkgQxyXArqarKrhCD/TZv7gdTMlaqyb039fiZkEvLgeeTZx
2Z6GhjGOhUoCCPztSw4jpoefWP7Jpi4iIJNseIxHVLqa2z2Vc30cx+F343uSljD23fJEJVGeHJYn
+7Rx9mbSw2GBeFff4ouTtvmcLOz9GZXVTKeF4OQwuMNzrqgSJ0aE/DCydZjV5yoqBlTvzb61jLXJ
M0wSrHZXlscKDNt+M2DhgX8Z7tBD7d0bQCE7RtH4nEkAPbf/jun0vrhBF9N6+SMcA/6WDdMEFz6J
bPqnOH+D9MWGAYGzzmW5a8YZSNrsjOuiQHPgOmhJq/qgu4AZbZUyFSt+yiF6HoX/T6JsyELEVEvF
Bot01ARyV3ZlgSSOXao+WzU85l3LZJAHuaTRZfwFkAUbpzXg26JT/Srz6YSXGxv8c8iFiJy3P0t7
RFC79L/FtFxJDCDAzYd9IrJNv7h4eut5xbOGZiTsHzKffYPVL4imlrfZocqLF7lzBkrWKntyZklB
oiT6oI8SubEhF6uYGkXxRXunC5KJb54dBemxTDiX/X1GQjEogvheME3cm8wBkzzcoVQdpqElh7H3
dnay7FrnnfGvWQGRvvqVQHdnv8Vu/w/j/b3Jux32CASCsfgEK8vRxHbX0+MDlM1noW5Gzqg6pbn+
CyOTjHPcAcLdIBvDtcvedbWguXeBDlbexf1o4VqM3bxFzjKsUPpKmNrjn8aanlhvfnhxi7M3Jacu
wnZBhR5dSw0AWvhJxZSR3zUmh9BLkB/56ZG8Fk9Ax/KRka9IfDUYNegET76fP7E3f6R9ZlqVeZ9S
4cOJdnY87PSNjePZLRyq5Z2f+lUXELXgMybB2n6quHBR1gx196FlvacXoW6wgE6X4HYtUK1JwACg
Yt8d5Q8ZPG2BcLqYaSHCtD5/LBkDbpPi7zNQDHzXGtcYnS4Y4LB/pRMgRvUP2cGDNdLbkwp5c5uv
UXd54lZOVB9BhAho3oNoG1dyRt/iEtnLaqckZpZDmC0YTGcOOBvtkkHNazzzIJvxBbwq9IKw/p6U
2+9zxaCyTM/dDDg6CVp34yXWfUhKfB6FG0wdBXb4cWDJikzSttjskevOvpLkipXdBL+mrpncpK+N
YeaetECbK/ZhsLx/Ak6sykCH7SgdCZIKcLbaF9yKk882HYqH9sc94UcQTZbgxI3NksTpWO7/jGxv
7+nqv+elGvdI/ytQXzjqOXXoMB3GBnVzV3qocFU54rCzDEDCvn3Cog5Nf56I4eXSXqXpwCwqqWm5
hE+x4rlXzwruBvwGbIqZ1jdNdQIlaG7hyf+Pu/PosRtbs+xfKdSc2eQ5dAeo6sH1NrzVhAhFhOi9
56/vRWUBJUUGFHhdo+6JkO8hU+Qledz37b12u/TbltMEChvXbTEnkCBpUoxF0720ypwmcpXsPfe6
c4yHKMRAHVAFWLhUf0kp9FFuE8RYdW236nN0+8F05ZJcNI7EqwVesEG1qa3iCKgM/YRLAo/voVfh
7nqbJpReQcECCOvrwc9fy8R9tLph2KF1qVdm4pqbel6wND85QUXsdXXW7fi+SLg/D7TeIhggDNow
ZRLHffcMBUeh2ZStViyRBFJHs2Dq49cJe7VVPiR1R4XUm+cNFSgsqgbZ7Ge95G/6nrjuizDSS5r5
13bfvlV70CrspOPLZizRK/Y7tHeEgnjWC5s0pnOv3Fvx+GTOQRsT+eRjyO2AptPj8bkZyWPWpzUE
QoX3hK/clnQnDA3gRKk/FxV/o11Xcltax0IEfJ6D9VrU7rmbMUwWXpjMriDr+t/GLqZy0PSHQaJI
qdJvZemuxnFGQIz2ruuNB69LL+cpkIRyZglxM9CddCIdS+9P2XrxlMrigIv6yu4RrdZsffpJeyEw
XVn2na7cR6MmIQ8NbOuwCzPGb0FCADQosNs2RVYc40igIk28Xe8Y6I8a9yxDDkF2805yHFmq9Af8
akIbUEXNlZHT/M6y7uTb3dlucTGk1muDj62ujIsMHaqe5h2ridoUkb11yhjgu/Rv8L9spza8n9MK
9FaC4NmnMGb68MQzv7LSYseoOJV1/dTPrJlIPw0ZKfSh+dqy65s1aZlFt5JdKGFiOsJ5rB86GdRo
OqCJjGN9K13tXfZs2Fvx4E3Pup/tvSYDla+v46aHANtANEhsDCX0aRYciq60u97qBGOXLwbpCz4P
5OB5V2zrwnkVlrqbQj7A2AWTV+MPqNVlFJQH+u9vtpz85eTDAdC65loFOp2LmauYTcZbZNLfcemG
MJ1I42DqabwfkSaEQbDSozjfV5FbsQlycH260kfjZqcXdaQN25y61Fr0CUUaKcrDgPTp7z/8+X8G
Y3dDH+MWA/9c7M8aIjrZNeothr7SRevTZJBxf26QhnkjhQyIufrnP1p4zgb62psYZQa5qt3KjxrA
i7Bh6CepsDiY8x+hh9m8kziffIm0sCTjjiYR4xpbgmlwW5necnxAsHr4+UcikKM0vCvaemwN49Bj
01IDkBtd74BTEtWTiWYKEOeSfygPP//QBTqxuFYdQiPrMi20ix5HCUMpWldx/lTVnVzMVoqylFvQ
1Qcl7NdiGsSu0Sv4gJVlrqqOEjjM5ZWeS7SKArBMo103c5/L94K71jA5baccBYPyydXRDLK5A4Js
ydcJoyy7zCeZNrdKsisgbUK7oTNDnnlMac0b22AddEoCg4tmPRyeIoFj62lO5ylrH3EvHH3hbGAS
PGKFp7bIbOQMyWVN6YoaZHCImom9jN3fFCC42MyCgy1Obj85iMjpBbryXrRhfq27WKPJ4CXMojoq
baLGbT5ME9XBaOiDpeOEeztRzwjQNREFJy+LcekwgfmIdDaoZRDjwttgdzeZqlqx8vDfQD7XRbq3
lTwNE+VqkzMzU+1x6N2zVas7b3Zh1cAvxj5i9+AScu1p77UvCAt4M1AWg+cn/6jDnr8MsOxlCk5z
boXboDHPdj++GtJ4oKD7ZrE7ctoeaUppbjEsbzVtV4VkOGpVeztlkqObjHaDCEYqTECHoeIuTb51
fGfA3ihyBkOlNtrQPI0crnjVzIQsQmszwQxZDeEeK5haVwJXCL+FhHbmR7/cBUF2rwL6hWk90P4j
csvS6U8NfJSeRmmOmXXVefyaUeqnIrcvoPojEmkxw2Yi+VEb2aOTc+JiSYHzrWqfD4zJhcyXYWAr
brd9fAbXdGePN5bDG9HZDbQucGKjLmnQPZhTWWPAMKEY6pK/ig29k2kDR/7+1U4QGw1mhH7aqU+F
a7mrrsv3WhSEBywOGbV0toJat7Nai0JO3yNFhiAFvZh+9qodqtu+OUUqTO+rYdiWhnyA2Iqtna5g
eO4tYiltLmDG/vd25DgIzIqIYoEs1QjTVYchhqUdwVifrS1/+uZQdkLSjnjIQJeTFy79QGxr1KGW
skQV01TdoggTiVqhu80Tky0m3ZvJr+yLuNPA97Fbt4D6j7iV0Pa4lJTo0KI+09daRfvtiCd8FlWg
nTEofZUaPowyBEyd6/6piMwLq34zSA+dpI6kPWle2orzg1Yy0jtdrQ1p3fimvLciLkcVL3ZKPMaN
eSIj9rbBTbJtSBJDF/hGD/rORkq1EoJb8isCmCP5fTR9ShP2hTex+UF47bsxDRiThpsJgbl8KSkd
LXCFfxtSzmVecg20d2tP2Sq2+BeLFiBLbyUPE2hELPuC5iVfosVOLRgR+JqG3190ownNGitOMpRU
5/J8mxkcjLDdHyZNy1ZOkXJY7/W9rM2N56nxbtQSg9Be75yP/S3O8JsoBSVYVm+NZhCf2rEhmDru
uYW5CN4Iu0X7BDwDMYMS720XUEbU6GMagjdGd6veGll8kUm/P2h9fueFwePQO9E6srorygbVzgKz
Vlsl7k9NAjMYCHqhPHNhBpdVE7NPEyXLZZF9Q1n9bXTpwkiLWyhKMIDtvFmfS1lE/RgrV7ABiaaR
5G8YHaLmQU9tQSZFGoKMi3k+0pA4J9nmVjTzUERo2zwlp0NYQ48yXrsI3WplT7hbUFyZR3N0tU0X
EkugBSzSTrkDQ0EFtmiASFhWx2N2s7Ue0w42W6oayBD0/AUW2lM3cVSvjB7/rEzOTLwEFIQpO9be
kweg6tnAoTFgAyJLTFGR5HRqWuazq9V7UJ7Ijzua3a4uQBiC5yWxmZwkCmyXWvrQd7WiXsdRNUYQ
bjXDNWhiMgdECE4opOXWl857PsKyQKL13lTtkR17ufwZe/gvpamdw1cK+/mP5mNY2m/Rj7v1zfqP
/8L/I9mQiKv+lAx5eq/zJsh/zYT8+V/8nbcm1F+mbTmWEo4Dz9khDvvvQEjh/KUL8pl1Q9qG7kpF
ptp/BUJqwv3LwigAZ8BxHBKsXeLb/itvDb7CXzYEArIbMaiauin/lbw1A9jXb3lrLr0aw9aVoVuE
NNCWlXNk5C8h2WHVjHDhHI/+zsTeI4U5MMwWfdtGL0Zzjlj6Ju9WGDaLFVJYhA7Rc9T49r4gusxz
aJ0Y+gZp+MtkUGOx01LbJEFwK0oay2CFMW4EgNPCNt6XtX4xqXLvQu7GsA3sLC8pJA59y9GJibPW
unDf2dElOBZ7I2mOMWB1/EEs6AG6w07vH/XYdVf0XFg7R/ssclnCBQhd+j8ArJGqo9vW8fjR/lv5
XVtf4ZZkXVbwLL0GO3PgJjTM427vdNlWVIO/cJ97vcRNNkfAyEwddOr3aNvAyCH1ulGZcdtkHrqv
rLM3IZSNZQxPAVE2y57R4f3tvbW+NLOUQnoNRK23xbAR0a4fm5syQEsSuHuSkotlkzfaAihkvdKL
cI6xY72iYRdtxrRjM6B/G4vGvmISYvKIyUF0pCbIcRJzhnp6SN24O4W0SVTn+Cipmu/Y/+st0Myk
drs1UJhVYE83NqbKfcQyROfpuhLaM4AMi4RP9wr/y73V4JCucu1aIAUKXRsU+wARaAouVGk8Ory3
FBh7l2HIT2qj3Y1T8diz1CQ8+5K7XJQOdXGizJG0Q7kAIQeyMqXLCW7KUsg7orC611qfjW8geqrW
c55Wke9kw4JExhyCoK5NN6LgDNlRnDWZ/JuV7d66rIMr0eneKtfiHclm7bLuhUtXaWHoEb2jgCqi
6nCCD7m9gmre4phnI1bMu120QVus4tUxtTjmk+EHAz25GNgHLVDbdvy7VYDwavQQqVCTRJkazraw
6LtK9PVgjfEDWDEjD85oGjUNA0woCw2v06AfCqciZms4RqN78tOpvyoii8j1HJx2lRIX6gMsm7zm
3DtsbO12itgEFOZVoLY+b3ZhSRfZPOUBTBbN0ZY43mpL25jkhi2IycD6Y9fvQTPWmGA4nbSWvcsH
+lpBWD9StPfV1GxUopxlTefAjEkKLzvygBLl7d183Oi1/mN01KqrUOrExWwNSJBxA6Jn+YEGlSQ+
HwIGdMvwX7U5NsRySrWOMw2Hht1eaPrYbm1tZJR3vmA1vArbGjZxQlEl8I0tcVtLg/LUku0Z5O8R
hZXdaohalaKcI4lwaRJ/VcTWs2Nbd2nbbyJMhcsxpDXuF8WmYG+8LEaobbh13TN6SoalNWHkSvd4
YEjSiJ7rsByPcRru7DlYYAqby7zu9rKnXlX1b5bAXARV8165sMcn0RNVavaoOtHlofQfnlG0oHBK
xpRa9OQiBgu+ZQjzJuC5HGGQFeUQbNwOrbnAapOyeaZ06u6jwfyWCS84aGNLM+BQ+pBXEn9dhWTM
Cdnb4F3M21yOd8gCjlWuLmx2LAjch3HjWk9paBq7hONWHtj2yqUhRoOA0Ooy6Y7TLOxqnO5V+NhK
q3I/mCm/wbGKbSXsRRfIWeOa0PqfcI8wAoZ1bdJVpE4pYVJXlTpUpkuf1UHwOebPjW32W0TBt7Z+
pssBqflWTJm1YeDKxpPbIaVeL2kDU2uhhhtT+svyYg08ggq1H56wIaxE1Twmbn92BrdYEziGldrt
E4QM4uRDT93Rh1wIE/lgBcQBHWD0ZPSpfrDs8JuZT8Vey7s323A2OiE9dNyPja+9OkV8srv8qE/m
MaNV4Wg66nsXuKy30rudootajOayjAd9a4QaxczJYiYqBEnvk/+tLcxmO9akWxaOM5cxV8MQihW/
CFCMO1yndf/YN/hMbaDFucDQHpVxvB8onLhkeyoTAq7MjeGkovZaJ1wFZVAmNtYkB8qqEy4DL0PL
O7vl5ZspJbSCmf3dSHXVJGZ/5RHUFZUUT+ugNGe1/Q5pMAOB2IJ5rblq6xhjRwBcKWK1gjglNgbd
UuY0Z+sM6bhgLn2IMxvhBtAZYsa2dY40M8vHd9G612PdXHr02mQXpU/4hBCrDGqGxfXr1onRurAr
3Du8taEOL3LTZtcKhnfpEJO8Rn3fy7dK9RG16KCGjyVhZKOhzWo73/RjfK6mpt1WjUNrOt/77cgY
rMpnfUwISiDCpSewQWbdZWPF31FdrWKcCt8HxCuusQ2r7LvWY+qMAuqV9lyx82OgV7KiLB2iCC/E
c1IobHllCqetRmKh2EpnAdzHxjsWpIfsKhTqWaM9pYhWaX+nDmPIKioOxxwpEFXkHQrr0q6NjUq1
c3tPUImGNrOstoUd+xchBYZFXwQYY5NXFLKcvlL7IAz3UhtAFQKqoF0zDe0Opvna1SSvfirLRWoM
t03kQUgWPQhewCsWHl80CQWBbrfmmD85aY2Hy1TeLSORUyY5Cm3bPtG2uwVCnu5UeKcX2EpdP7ty
SVpeyBrZUZ/T+GuMA8Ar34weDXvcM3nGi9oIOdWzO98k370KZxBACliHVLF9d08PlTA+C0pyirIY
GoxDz4AGi45Kc7aopfEgVvXAS25c6z2v43wdR4CqoSoh4kGrtMhdnyYK0IbBQT0ho2rVF8leEULH
IXtWDDtsEvzG3xq+XS9qLKJ5HVBaJDuhh8ZmcgJb4Wh8N5mUFhYMgY1AXwvqmmZM2BxRldruCFLA
wwM75A+wXo8mT54SRdyuyjL61jTj3TyUmrx/Zxv2livSUBVEMavXFlUCoNLh76fC19JLaesX0mfl
uhXOS0BhWOV7FXTmWo7RszOghjDJcbXcai89exU6gqYoateESJAJhV2eRbQN7GlTUm5dRmrpNEa8
Lyhn6QqyjOb01bE3kjUe+XXNNsQUClmobvxwLWPFrAh2qjLejGmbtpO11BBHM9NQe5HQRMwpIR+1
CifMccwmmGzomF9aIqh5DrJbNlPyouvImqRPB7xyLiq3ufGaGv98BDYxbctbqkrPVoRmNJAJrN+R
Iy4MBASOHnmLVXzZWq+iRQSF7ppZ2klPakBWCAUk4vEOOAs4Ytmp+uZ3Lv5/m3er38jUwRVVFBSS
s4sAJtBubMYfxDvi7u1ox4W9ce+10IiqKMdFWVzmXmMenbZ5qLEFlakEa+wx7/R3QdXDyc2il6gD
NwJ+kBmeMM1VoetXVBtuVNKfpQmxBK8EoO7KfJgZfjSOF11k7tW2LEPcowA5cDr/AD19DDQIa3HY
XSRlfD9GBQkAxDhi9M9dkG/0xOmaENyQ1+F1hCfGcBoGg04jvVXxXgcPRAOKo3oAm29stb0K5V1R
IhxWGBIUMsPoBL/xrhhnW4Jd0A8vNkIrrB0QvJuss2gTFNdEnzyF7oG3aCzypDwP4L9Y7Z4IFQRi
FM72ikAszb4DHT2JFxxSr2bZnDnRzr0j7AkUq9eGcvXV2OtQNAoKq+Gm1S+ivj7DpUEWPIh3kQxL
2bL9YjE4TbVHzo55FEBwFsIoHwGQXBcSvaLlia1GeOJ6LCoSj2hnV/kPe3isPG+AZhhTFcqHLQYq
ngMJKTHh5rR4+F8OxQ1WIWbmRSoBuIK+A5KRuQ96PLzCOKkPhhf/6BqAWGnHPA+Oa8VxkG+Hggp9
HvfYw6UiuQh6Y0QgvL/p3eQlaGy6cFbxOnXjW5J/LyHFLMdExhe2r28hQ+mQMDx913bNN8fJ4H0A
i5CdWcLMqMkfKtN33LCt0629xvneYAwI++HbWFcIY+L6eXCPRIPs8PG9UCWBEIoYj3kSAbVtRxe6
0WPyMnEnBmnkr0d146NCXOedV61yKsWkN16jMsYYlI9vkY9ZniJshVthFWbYz6iEk02vXzjFlauX
I6rMGJRoQH11lmFndYW3IIuWnkDFPB9pVtnANorAz4Uy0ZQ1uXz29ZIHbkI6cGkMWE5WrV29PQt9
uqpK7Jg4yUp6N8Wt1aTOkv3vXVcqYEOiCzdIIa/wcljrXGRHFJg7uz4Ufr9FE8ORJsJfY4NRDaCc
bccIz2k63cpav/VblM1Bm1dLJQ2YoREbDCo3BmxSXfiX3tDfhcJ77i11aNyGSpLnPo60wxbSZd/W
pPr3WWyDsG6dtNjmU0Fr3RzpSnezUEyy+CyTB0I5Xr2cQC3XZa3uwBfkTvTNsRCdy+6HrsdbUOLV
+rlWLKcDMgbZ6meGMxmVkXVPLAvkVYqe6ax70jOBzhcReJE3ryolHcSo4btctujPaBcGNKm1npZE
cWt64Dsi5+jqN0bnP6Vj7u8twptAy6SrkSNdy2FZI38vihLzSrPZIlhkbDeTw+uKTU7aPuwMKpqL
RFPvWcAS0xhOhrfnmcidfI0E4zJPVY6VTBwaMxdnUjBodBTYKOZGY5xMZ3dIgcRHOvNAC1mdGR5T
IOrfKgQsnNpBir2ftaAc8Ypm7XRyqqyd6YInOADfR2SmZ9NIx7u8qRa1Y1HujXwFFHsWzXTZVTjZ
m6KHTdozjHqIwlu3oSohlfGQBdC59e6dAAreBVpltiqwPynA7eFzj3vybItVhBEOpPXIkT3fEeyT
ryusI9jkS73trqwKtERMXWLb0ZdOLgt/PGqaa+7tJiwhYEFDxzG/HkTknEemkCZtXpBXIO+y3GVD
bpMWa9RareiAJxj44z4vs7uaRlCt+d+1CEhDVqm9z+4ki+jQGvhIwY2/9WoacfRlF3YwUJbAnrzM
zGQbc/8rx/KHJaFVJ9204dWxVi5KducLO3Ce1DtaxKsMOyYvF2hHWa0j6Tz6CeLYVaBO7PdeQum/
BQObFEufWWGZufUK+5p4khYcDWJ0qEfUStEHENv2CGxP4jdW7qajd3YezEwDWkdyFDzxglTGBCZh
Qs1ZtsaNK1EQ1W/Y3jEm6I27iZzqgiousAHoewFdjiFF2Im7B+9neQvHHtWnx5ZOgGJCkvMex2Bv
R+lox6o/G/nRDbJrX7r3megu2oiibAoCoMkot5KG+doYSN4KBWJYmRZ2TxilfuCeUqtxOUErvGfN
pWHOHmJIYl1u8jqKu97O8X4I/eD0CBuDkBRAD2MgMBt1jIoK9l/8nQxFP62jU0TyH9Sl8XHw/W/s
sF5/aiw5sa7QzJdLWMQruEwYUwxSuUST31YoZ9Yeaop0bn8MAiOpo4/OCSJvvpcUnlLXJkJETa+V
mPj7x/5eR7JKi5x0GcIRVmfdZ8KUvnVDiglkLV9bhTKDXzv0R10U9Yk0HXgM7bbIbCTTBTZbedE5
tbGlOsN2MWJAg92tNsB6941sOSlQgpc9UXdUyq2Vhu5Nq8dq7xWIOqgMQaEcQAGVAjd0AftIpS9F
kQI8AoNSksckUv+I9A6BezB3laVv/l8Uk78sEz+GcVi8v4Uv/18Uk20qwP/rf/8HlXL/PV+9NC//
9g4zqxkvXtL3//z380vyFnbv9W/V5Pk/+bua7Mi/HDzs0nClpX4pJjviL1sJ5eBbtcRcZ/7vYrLz
l6HblmIzRAFaCRQ7/11L1v9yKLnoSlnCMi3Dpk33L1WTf68lOybXN7k8tyJcWzk2dfNfa8l1MM1d
q1BHaDxtm5ys83bV5rdRgfUEJotOfEJc7CzI2L88o6scMVSe/Rv8xisMAU39n/9uzH/x3//3/u0/
//3vC7N1MlydX2ljy//9wlnsDGXWNfqqNZ/UEKyRRJ8sSI8xp1zc1Mu21laFTZidS+OGU59Goceg
xDIOOn0UH9DP4Ys7+uxRoBOnpagj9tLnp/7ro8iorjD4SiI4dXsxCTQeyl5OgTwgYF24aCWhGlAV
CA7p1Z+vLD69Mo0sav22dAzx4SUggqgLc+JZiNyAPXJoU2c3NNpajPlLQti7p/1wDets+CZpK906
E+bBtpMd3TJEPj4yufE8ghECzNAMKwMn+J/vj9bFP14VdBAaH7QwpO1+uD1Nqg7nXKuvXNTAw62E
X5SG4qyXiK/G7NTCT52Qsf35oj8/gI8fCJZbnLUWH7luzXf1S5ejwLhEIhBXjd1hWcE+a/DX5+NV
Yj7l9JED1W0wQStvOP7PLmx/+DJtpamw0zt9VXRwr7HGk2/RkFX4ZJP3lyC77ovhQjfdOwpE6z9f
+x+DwjXmh2zYhmBSIF7g998sojzp9ECbVqEZLcUYzT2IpTc1LF3a5n92qQ9fu91glY5wVq+qBtQN
+FURjyuv0jaR0X/xKpn7fv9++FWMGWGbuAXmGef3X9UV+jToIU3ZAcpp3MUcZaAEy+T0519kGH++
jvvhxbldK6mVQjyc0E8VCO8jizbQ1B6nWYxIDSJL2JX51bIF6mOa6vbP1//HMJl/pqBubDqWZdvG
hyeKcr4Y2AkzTIwt3cClDd0iH30AmQN2KhouXD11zd2fr2rM3b7fxsmHy354ukHnJZi/ciaPA0Yo
ajME+KDUtOaS0KLRzYVAfmwaNKdDCI9fDZb5R/3j6lKXhs38IKX14ZnbkdSQqPJuPefJp9tlC9BR
43DRY5X3DW1dkDKqZS8u7sJ3GNy7mSXvynrvMHyRI+xgBFGd/moq//RVmI6p6OMKy1Af74rPsQgb
voS6/t5hBGhgazqauatLmGfxdCiHPdgrkCN4OYmgg49oHlo5NybybW6lV51rnaOtFhrHVN5/8b4+
vTdWcMkCbkvr47ymiHul68mKO78p+ZzmIN3IryywFeJ1Cemb0XkgXW2pud2iNUljBcIy5mgHeWSh
Zi5Gx19Pb5UQX0w+4rMvSbBv5qaQGdJg/n2cthp5ZK5kGRpNF31St9adcdtND34hloR5H3OhTnTI
7viob/DDnjkt0jjKyAtQdAOxpuxGkZ3Q7dyL49h0l0QOnNJ/dS3ia5c6J3lLKov1/sM9uqU39Rlw
rDlLYe0A2YkJGm4UnSAO1/NTcmJBde2rD8r85DM32YwZpu7+3ID9/mhsKxr9Ee/VyufwVw8sB3MY
UA+0ro7w/mYnobq1D4i3dWpyTqbZUnqWynuIvvq2P/t8bNRBum7ZCvPHfKe/LIt2j3s177ppVXiY
1bqa+hJiLiAHoWu8huELohqN637x0c6P9eMwR/TGymSyNDlsOn+7KsKzuKK5OYvtgQvirCm8O8Ws
mrIyej6dY7yNGNo3AW2ULy792Vfp6Fii2H84ynA+/GDA/JoRGcSPmVPwBH0HTf0dfuS1OzK7OGo/
p0Lb9d4us/V8BySxfzEuPp1hHYPoBxpH8275w8Re2rELXtbD05R1+OtgT6XjVhN48jGAIT8Uw7FC
WTBfPb4clfb0xRP47ONzBNOZbjhslI0PTyAJA5juLtefxnTX7McHAW+hyRUY24J+xnCh3IHmVb8a
MjxhcGBDqsNlVn31Jj77CJDFcPgAjGTaHz89k1qSEWXobiGFbGUbHCymVByLZKMEN1runeokOZG3
ehoq/6tnID/5AJl8DMY87TPxUxPzy2dfOHpvtQWr3Fz0Lsd0AaxEYlUTZnuMYY4rr9pbEGqF42GT
QEVe0DPWvvgSPht7jpKmxboiXfnxU3TTAn94zouIIJz2abguCPWGkzbzo7cGd+KKhUk2zZ/f/7zp
+zj2OAoKXTLcEf9Yv489PUPvpjR2aiXY5nlPKnRtXaXJbj6LwHP+YmNozH/fP67HUOdYaHAasT58
7gFcfJFokk2oD9gJxK+Z7pzmmMO4BCx3B2SGvCl0ibsekQzr2wn+wZ0W51ey+OpWPtvRoVl1TF48
k97H02kmg9rKFcjagQwwB+VRmF7VhTi7tX+TFjWZ88NFGxNrkZ1GL9r/+bkbn31zdO2VYMHhT93+
/cEb5LEPSQ4xJsV+HlBRlLa5d9PXKU+vSzG8kml18qqR7LjppLvayxh13xGvfHEXn4w6hj7aMV0i
8rXd+S5/+fIjN2qHyTIHdKxz9NvKUoQJlekqxpxQiwTniQXgZ9hmeIq/uPT8Az98Cb9d+sPEU8Uo
XUDmDHBAu/W8pY1ydOo2GhTvykzlGUrmocv8c2iEh2r4XjTtXaNGkijluYrUrWl8WTX4ZATyKITO
FhtdHPPx7w8jdgV5Iz1Mxp8HpCE6AMxBgmGeM16TZ7i3NXYyW/kHJwZXHNb7ySF8y4QkN+J+tAit
m6JreDK3Jnzuqf9yM/7Zy3IdiikOxmxh2x/uj9AiaIgO91eX/WZ0IV82CUpkmMsq+EGin91dQTHe
eO2Xi8SnV3a5JDgF3WCt/P3J+COejqzK+Fir4MYmaThuPGLy6mMMEdZR9dpzmuWPoapf//yRfLZr
RIWoeC14RyzL/PCTBYJxAgpMYh9STncCaE3Qbfqi3yA7XNIWgbEcXVus31YZYTW3CeO+rBE90Lvf
hfp8iP9RlD12fRRynXYj8euQTc6x4M/3+dkqblGHYzBLimv80+8PSFM9J97WG3lAC1lhKoQNjdfO
+Kb0+DmewBxVDhc3xrsesAhd9KUYvvp+P/l80Y86wkUcIeal9Pd7mOqChGqTbdQcs2rp6Q5p2zUl
6R0OkJ07piSCiAPpxF9tX+d38GEgoxWdL2jopvjHym0kNI8Km01jGQZbAddHf6kN85DQArJt6uxy
xPBuYW3TSD70lkP25S7uk7mUktq8fVRs3v+xfiPc6D0rKBiklY+PLtn1aXytSu2U9Bj6+qMw8ZRa
SL1tucs4Z4xDeKP57RdTuvj0NvCfUYmVkPBmmfCvk6nIIWWRZcOCgoLULMFiGwTmGlVLvdwakDyN
905J7rli/ET+S02wVeLQ5Sm6I+lz31ofeQdR2wSrrgqaIrp6w4OAIlMQxD4CiRrLL7Ycn63Gc7nX
oFRMsVR83PxZFGezWOp8LtK/JWj0VFuAaJsSTFJvA7cboSjcRzECRdhP5J8m28DH2gA4NJIXCfli
fx5G8uOa4JpMbsy+VJ9tmy/qwzAa8VtQCfCClV0qSFjWdYilrRb2BTmRF0EtFnEPiQc98crKDH0R
5YiRTAcWb66qV7eelSH50RQWjVEW8E4rLgDFYlogG0bV+AloYQ9nHcpt491oBnKZ1iOtaUyPhl0D
UKXJkgZ4ZTLCjrUWp4LgdTn5HJdDrNKff+u80fl11Pz8qS47XUHhilHz4afim7IKEqqIQabDkvcp
DmWg6D3sumrjzex2w1r8+Yoft3o/r0hv1tFNfW4NfNh6gajTM8S8sG/y9zGPr224n2UV3bAvvMLL
9cVo+EcN/u/LzTsbdrPUvT+MBmR1cRwbIK4cX153Sf3iKNb6CSEXMjiy1tQyas1tQ9y9b8211+xu
aAQuFsC5C2y9y3j2LThfHTY/TpLzXbmcNGlHUEejDfL7GA1zL0ffCPQ2BusUAXdOSZtJq3VLkH3e
VXhfC0Q42z8/efFxqzlfVQlWT9hvFi2Xj8uYFiTVYJvhqg6xvhTeD82FL1ynT11qV7z18VsrJ456
9qEixLNBRtQE9ho5HdS0FpR2u5OxCf2lRDNqD+apKDiIwK/HCP7nO/0p7//4WSr2wrDBJHugj+V4
ogyQ8tjkpXbjhe70Vy5WQxV51dIbDf0ok2+Jb927ZVOfGxq7Czxv96OD+LeygKe0CiCPr5HLRMQ0
Uoxhmq2HLa1MibZ9UelTTxoiTd9QEvmuVRbLkU7oFJK22JPpQU2gzlUzvTnpuBkzscvLxz//vs9G
neJ0aVEgc21d/7BGliD4Sboh/rDltwV9DHMynh7NNH2I2/yokV0J3tTe/Pmi/+g2/Hz9v1x1/jx+
2WUTslvKn4JQtjjEWV0Ven7gyOWRYNHDX1RxeeMUX2xJ5u3zP17kL9f88MnRrYY6afR0/vXkHMba
bgq/qhZ9Nlsznwh7brQZ+scjO3XbGpMsOlcDArwvjG9AfqEUZAjqqi9Wqp/NiQ8/h/ov1THGrFTq
4+kYrRCe7hFM3TRWpzEYrkdv1gVk+FL1hCSYAve+KN1NWekvpq8uJeJ7aF5xEm/afADVVdxILFoI
KYVcl6NzjSQuXJaIcWhDim1V5w8VGSxLJ8KguJDmV82X3z88lzoxvS3qn4Iyn83k9mHeybMRuUej
hZDG2uVtqN22JBQZqKAs2pBu5Hwxjq15+fjv5/XP683z4C+fHNs+q4DsE0ICrBfRMN2LCD65T1d/
UMw0HPcmMSHXhrShPCgaENJubPIcDY8o1hARjq/7N7SLriWNfxzX28i/79EWD6iJJtdbz4fFliQI
m2ySnP05dTNnQmMm2csU1sGJOCtMYsdu9dYfHkenerSH4Dm6aOamrNZvKWw892Zzkdq49fIa3b79
fzg7s964cSZc/yIB2pfb3t1u2/GSOPaNkEwS7fuuX38ees45n1sttDABZoIZ5IJNiiwWq95Fbl/a
TgebEJR4V6fljyYwDk1prnklHpOguG0rfm3bhN+uH0/94tvgyM0rA1aWTW+Mt8b5Wo01dGFZdgCF
pzD8Cx8NESzbMM7BAje1HlioreAeF0N5i4z8ydf0+5e66dZNlz90cAFXOEB9NRCndJLksQeU4spQ
SkJr5fka2ELzGZjQA+yXFvKUvrNwHm6wDNNw+h76PyR1RoIfnpTe+XV5q7jpnUaVmXwPkEy5UWgZ
Q93fF9lNi3O26QsukQKO/dAjfnt9Ic7PM3uGLj0FaEPUIVXaTSKB+LRn9D7UG3AnAapGkJEAJCvD
YyL/sptf18eZvOr+HYiWr0Lo4E4k/zwfSLNbveUxx2GuQMgcdUT6sfWBeFztcjl4cobToNoPoiVb
2s6zKUXviHcU7719j6wpetFoKKAPgKLXKhOenh3gNC96vP4jP3LfsxP0gVkgWSJMKlTIJrsCkQcq
sH0UIvUBxC6sX82qQGwBtHpf0+GjUJeZMJqae5yOm3GTptHOlfN7VyoWSqOT7OH/LhflGSpfNFAu
4myZgbupvDSEF4SlYdPdJWn5PErlaxF2d2iXnFSMFnvPOUp2/qXtiidDUR80lUeD9uxjNKV26k52
Ucq387tQV08qpT3BsV7ILyfX3P/9nXAU8ZuXTV2d1vERZJUsHHPxgRnuAv2o2D+BBxfWTWP8boA/
ktb77cv1r6Se1xMvx5yk0ViKSX0jxgRIuiqC/B5DrL3zT5xlQmD7DvURQMc5+M+YkB7E6JUp+b0P
J0i562mfqvTuKhxDokzwUpBCoI2n/zEilbZu/8WsFhLBj0ryZFNZwA5IP0S9nbbmZOdX1FGAH4dg
7vsvkl7scHKGzPzc6fnvBPG+3NHv9RT351HhXYL/IjU4w9IBbdk3SaPdNfV7PH7LOjBdtXWPrdIr
KsfNoK6x0Dq2ev3dzdRbcn9eEfT29GZtedFm7N7lzHhTteaLjDuA6aGNjjJgNHp7G6qLCkNeOLqM
pOWgLjL7rezWFR7yFi1Wo9GPORJcBnQS8f9+om6VBJlWaTtipq1CS7G8nVbmO5FBK1m9yTXq91X0
CDb8qWiKxxZWHv5/b+oIybvz37whfs5C0LJa9+60S6+Oi3tPJYJx2+J5S6vcnrZTbD2iaIru16bo
Rnwt8YGkB4tfSLPVCmD2oBHGL6EQCnuRs5smShdC6MWrxwIroyimJsPIVWijibTsUwwNjQgsv0Mx
REnbdYd9EwyAhzhCEqJVil7o0f3wmuZWSbW7xBnjFQYk7/4wbMyY/mus39XIMvZB9Tc1GuojOiUq
RafaPwlmXVjQ9PQ8mgsBWTsebPIq0CN4ZVCiJGruBXWrmh85evkjEmeQ3tG6k5M/10/rbL1BIfkG
EkYd05iiGDhlOM4MFGr8Au09LTnZWv7FSp0X02138XM46slqlNr71sl/hJH9HFbjyYm0mxiwcm8s
Ve3O731QYnwrlecg3S+ySl7i598qbgJXdYAkb6yg/GKG7TYZ7V/I3iN6lWCOi3leJv9zfQXmhtTo
8go4FtnGdMi6QoIe/6cBKyzgXpa8EZdc0kmUiSBY+nhcq0uffvr2FLPU4JzDf1Dp9HwAWz7tyDJ3
cgSoe0qoivXd9+UtKis8KX0Ugeg0e+WDW0iPnoIFYMfqV6j6XJ/y5CL9d5k1kV+hAQ5awpqkFYid
j0pd8gOgtYLVjbzXHty4Ivq9kXSyUFXUzeAx0yEt6hKolmbf9Jh9mspj/3b9p0wf/2IpKC3ZlCSA
DF0czixT1HboJZS/8OvOce6QMQuy4sfRvncwBMYLGFjE7vqYc8Ahg1KDopD7C2jBJPNXAxUVDYvS
cEAHwRmrB6XWb6R1utIKC0oTBldU8hHTRoqkX7huZqORKcO3pQTjUFGbjI2ycFCbI2QA5I423p/O
sJ+zur2t6u62tYyDLxkHhEepier0EjAZrIsHdHEOGSahvWZj1/TlLxbDpALCnWVp/KjJ/ec5Zpli
jwYYrA2PWEo8jWr1oKvevo/LBzOsHlI05/IhwTEpOijBeH99/MsNQKMTLKSAvQpBhcmJD8NO7nOP
9ciwcxYKcGN8NDz32eVe+hHJ7irID9dHnOkMMCT6HMRdx3YuZhybPuTsEJ9wRPag2GQNWpA3Tmre
loNGq/Fo5N5OtSWo4totuKZToC52b8Ss/pd0iANIT4vTR5lXJd2eZrI2IIbGjeOB1rp2EJFX61+7
pEbMZwTQDmSKdccyajcCsdKNb2EXL7xGP9ofF7/AIie0AQFzCU1uxdHTytjO6aSDJ9mLdo3V4Yj7
gUyKDqLHqFMEHY9p/qvA2x0rg5XvDwvpqQgz099AXd4A+GiJcsXk26eyNY6yk0EITpJDxBMTZ+LH
wMFgEnMzrGcWwp64UafD0dbglgMoRkNIbMVPYbeJOqWiWUSBienafbwpsKouOnOl0GC/vscWhtIn
h6qV8ZMuc4ZCNWytj1wm+Rckrday0S0Fs/P06t+t5Oj07S3aBVSrJkNlmp4Y1OMBArsN27Z8tAdr
15YQsdKC24OmvryWKwS+PNC8oYqtQ2a8hySYkue+X5/13Fl2DFaY9r1hg104X2D64QkvSwv4Y5Cd
KO/flKP94tvqnf+ESpLlecjxLKJUZo4SyZMMTol3MqidySaqqFT0Y4xUP4XcXQ1PJ9I8iKrSqdDb
7di4u7IODq30mrN95RwLgcH9en3aYlqTfcXbXKUGKyrJdG/Op53RZ1Zg6/Ub+Dl9toenhRDA9059
rbm+7GFxxjNfXOXWJl8DHQSG3zgfT6+KMkixBsVnNqF65h8xS3zWET9vf/uA8iRd2w1oreDl+FJS
N4ZB9KSifXZ90jPfmgBKR40JUz6bggetqjW1LpNQwsS0EJ3Qp7jtbvU4RKkLhaQCM4IheAMdend9
2JmQQcBURJdGI3maJvNp0dS9FhbdxqChr4F0LXJjXSLckaKKbUKMuj7c3Czp7HNHsOIUCSebq82w
F64cFPIHG4sZWqYWxbXGNOhVCDOK2wzUsVJESzfUZYKoigxY4V5GQYjM6PwLj2lOkz1EZrQF9dj0
L2YfIkYf7UnWoFzKsr/yoOoio6hWfxEk0Tyiz+DQOHfMKeIC01C9rjK922AfuSnU+NShvtjAitT9
aAHAPbe4FGEdKnwwW6DLnM8yRbwAEqaLzgOM00yLNxInR5aDm2rsdyHi4H5nHhq/X8g45q4+CmsI
OmkKlevL4o2ThkrmWN3G0X+7LcoaVbQrimLr+9k7ddZThtUPRh3YCe/9xHnuFBgZir1QJpkLGmD+
RcyiJXCRhKDxhzVPhgiPF/t7P4PAhbBugNSwW1LOdaRtbS7BAmbXW6e3KU6sOLPn662G6FykCfPu
SH090MW5Ua2j5jHUPSoawGs1lISahZtwJtnGBxB8DMqLdFWN6SXfmQiqACXvNoqTYHOFraunVAdX
bTaRtI8Euiyip+Y5p7glAwjU6ub6EZ5baMRgVHI+tpgqeFdnt35rVWakstCD2x4wm+FaGlJ/l9be
xkSzUls4u3MBCmSMQ2YFO+AiLuKJU9Ul0vXAX/xt4TfrKFTvLPmrnwArADJ4fXKTAt/H7a+aBmsL
gdQGti4SkU85jWn4ttwYMse1h1eL/XPxWxnNH6CQGrx7h4gkx3lE8mrhpr9YVEecVzAmvNIpLF4s
apABvMzgzJSKsi4Cc40kL29FNJQ8QWLptiA3/+tMP4a0qSKxthReJzPFTjRAoX6QNwD785WalHsp
62+dLKZhkWxy2zxhxFFuit5NII0tkT0+Ku1nlzzDEw15t/Nk5Z00uQlkTMB8s6M8IMkQStXwrbh3
UMteoZoSrHMz+YMi/k8HFzEbBfhEeoW9+UunmWRpsQrIxrgN4v5Vbd2FC+rjeXbxu0g9oNAqFPCn
5YtKMqOOOAILRXV++bH0LDX7oakPhu+ieibhJNWrCFcrAfoQDn4qCvqGaviAjKe9evXjvYMnbhsj
Hes/qo78jyW74B6U+i60ECIXHVGZm27EVwcrdf2ohePed61jmnhb7sulevXF4WGRHVnmI1OHUbB5
O9/NjRciHiX6URUKz00E7yGhjF91iClRdEWbZ2FPzY9nieqbSKemz7BaL81Blkt5gxHwXVF2u2D8
kfnPAu8tYL6pUt1obX+fxi8x2gE99HE87jZlhdd8770gAvgtNpWFDOeyIicWgfYt2Q2AXFmdXIte
MFRW07MIkfxSII7voFaXnPj1twjOxPgv1F6z05FjRpf7Lu22fdFsFViCS3XTizRT/A5aTlTGaApd
BG4JNRNEUoF/54FyUtAdzqvkznWrnwTTLTaam9Fs0f4O3qrG/oru5cmIkWhOFsL3pJ1AhBM/g9aF
TZkAlMj03Gt103aKIdiIWoz1DE6jWXgyBtpSHtqgive16bwnFE+OtZdvkbd4zE3ubaBk7tBuMVG5
l3iANFhOmpbz1PLq72XzqfOGux8ow30tDYCArb2Q2aji9Tw5lf92E8TyXfInjD7Jcylg7agj3Hrs
IbQbja++HryWVUWplSq3Z2lAVgE+IE0DbS0Ugjb6h44i8FuA7b190jBpM/jLMmt+xg1dfbo52xKX
B8z1pC/oTPhA6xYCymV1BLA7mpMKFyY1c+Ld+Rn0tDy3sQmAf4FpQVLYb5YiOjR3BlLeWh29Zal6
I6TsHASngkB+KfUlQNDMT6DHx3nkeUF5ggfG+U8YiojOcGaL+pz0Va25sBPUIZvyJum6n1WMC0F0
6lCfToNb0GBR7S8VaMUA559P9FwNnXCqCGzKZA1w8EPsVqOHHgz6sw1fbExPqBjeR92rLcfbKiNX
7Td6aP66HpAur1XG5fCToNEuuQBo1b6Fo2LLxH1Vv6tqsLS+dIrMnzUq5KL6jfTfwk69TCC4NASt
iBKsZl4SLeouKvDGAxuAZeY/tdqf7EJ+1N30i4+2XY7x5dg9dIZ+GEzkgq7PdvY7i3HZbgR9Y3qn
ul7uDrDbxg2mkr9q7i4dB7+sQHMDPw1nDfW2adSb0I8etY5bFKFmHsM/Fn7E7LcmN+WkWgKcM9ls
RRg1nZ04aLT1xcpEiaJw49NQO0/Gnes32yqqb7JbI4+ero97USESl7UJ/ISaBd39Kc5zkBTJ0Fxr
2DQlURRgbK1a28T6AZh9qUI0N0PYFPQceOsw3iQDHnq3iGWBhO5c6JBWBYMBM/Wfqf6QmQNcyRXG
Ths789/w13m7PsvLC5ZZ4tmnkbSxvaaVds/FdakeOUgeJquDBgq8Jq1Q/shCtLIwF3JvcTNOjy1t
LEqrjsLNOT22EjAKSXcI8Sht7XsI9divH5KquXV69yRaeaR2d80CFuBj+aajCgAnGRNFr4uXnIbL
zKiMHNrQzUAPK/+kkvoDXVHi7LfcVcCK7MKu+u738cFEUdLr3W3d0ZDtWxKsR1UBFVvjG9zIzsL5
mlt8h9c1rSaNDui0ihBJVdroUQcCngZD19UPXace4uLeIH9umqWy1NziwwvgsjMpHpAlnwdtv9WG
oE/po1lZdwOYiTT9LnfzXeZIB+g22En7NwXMjesbbC6G0NTlRaAKEjYl/fNhe3azLEvsMISjjsiT
ooXpb/oBu6XAEPIF9msfugc9qCkVjcUXJG2o5wcLh3kuisLBIF0iSREnbTL5hB5dgWw9LYXSf0bS
/nfpvSuD/5gM4c7SkIPykRc00cYx1X8WFmBm3akCgiGmtY6axDSIDiGFmioM2fToI3ctnX8hbYOO
R2UhUItMndn/jGL3VbC13SR+z4r6dy+j6luj0SSNJ8wFb7zOOJlYyCIwsfDrLipZAsZOcQcAviJQ
gpPomgEuH1OHPQiF6VBin9VGv1tuuNUA56C3clBkErahqFkb6QA/A8jX9V8wcwjgH2g8kmm2XWKG
5BK9QBMXuU2VyChh2r+6iP76uOOe3UajtLARZqI6NzeFDiAH4NOmyVPRuj0K43SzPN38ahj1TRz1
91KovKuhslTGUi+jHe0jijkivIJfnOx8H4puVwlZsVr5kmMxJKiCnhocc7AUGVLAxCScQcBxlV9B
F9mIOl1f2bmNh6IL0GQN+RroT+cnL8S+M6k83pZVoR+wNHjoS30/ouHqDgXuqf19nYFCMRemPfM9
VUY0BUxApekxmbXeG9xS8dBvCoq+7hhs6warz9A45kgRBrCx//MkwQVBROXpTgVperDxUgtsKUcB
pU+qB8QuO+NZk7yd43W3vfrmAorvR+cvcrIPcRiaKPxzgXOTPLyGq6LB0ir07hoF6UZfepHa7q5M
UEG9cZUnfEComoK9/IvZCkQvoHiCij15f5tp1+LeQS9J64f12Hzv8+OYKpve0w85flI+tP+/S0Gp
dsMiQYmAdH+an7g6SHtJYyPhbCVF4w0+kS9t024V1Fejm9J9bUYJ0ep64dOKmDy5t0GWCpoU54c7
a1JQ6pSy1nL0gDfCOd7XtKNGMT0f7WdlxP88wqhTX+J7zN0TKnhBmM28LihwTFo3ipkkQdm3AzaA
4dGVvT3jvQSpttYgz5U10jOhvtOCX5HmP17/tLOz/TTyZLa9JidSbhKIQx6g4fhq06ETGmmxse8H
eYVD9EJxZe6g8o7BuADZBpMU9zw89B5+5WZHi9toO6ooaCZiRG2M5S40uZi0hTR+JvAKsCwgAkAV
kP4mF3AwlEogo/69gS61zno4Z7AScdRGO25/fSHn8j3KgDZEDBswG5Xl84kFvW+kKnoYGxRN97I/
jGtEYsatjqp/XwJTlsvh6CqQooy4PxlWj/GueixwJFn5ZXtQmvxPn48rI8/sbTRgQZuN/7lJRg4M
kwa0G2GSUDlZ+hafy9QYWIxQ1Y7k33v403uXcgnqVjvUjhYugtldLZBEtOXgwYLZPl+RNhyDGDYN
Bzj0doGRnEY5fQ+79F0pT71JY9bfVeO3secNd/1bzG1qus3cPbzcVKie5wOrdlJYmR+Q4VrGRxm6
J2wEI2AGDHcDqdtVKIVcH3Lm1iNb5clm6zhoGlPWQDvaeuc6aCdpbbfCwfug5Jgb0Icd3nvII0kx
HhLkhq4POjdPqDE0UbACETv8fJ5e4ReDAWgF5cFspdjxIdLzh1iTN2jkYyfd31t84OtDzn5UAVSi
CgT16EICpCxqlDUNzm8dweuNENShziI1FGP6V0wVEcRFLMYq2cj2wtBzSww4C+YqdXbeVZOvOqZN
6Okj1LRwjPZmDWjaEO0xnDp0ZG3D72MhTCUWOhpzAYQeCoovgMwpNk6WuMfwwsKREixKHhxF4Zfs
SlgXb/6ixcr24aUCeYaddKlwAgUrbGKNoboMdi6IqhSlZo9ai1q5C1F/dikZiAIDIj8gDs83Tlx2
XdgPHBABFZBRPsqb7la8RAcZjy5b5+t53wdtKQ2ee5XBrfvfuJMYiZOsPMYSjxItPMXZm2TWq0G2
V/j9DbgpqQnQ0vR2QLAqeRAKOte37uxp0aiey+THl/opdajJoRA33hQtUuBht61q5xSF2clvMLKm
sUCn9fqI84cF8IfQSpmBJbSYa45tw+3aDkL0Vwn2UuShqlg+xJ1341saKtwtsPb0Xcv/Kl2keA1e
QDw7iErnH3mMKlWy2pKqIWDqMtxheoH+6LiPoBfE6wb98PAOqaSFp92EMiIK82xjujVUXGAnXhSK
NQmvGD8FQZbj3WW3PH6HEal8V0s3WnEnuRKd9Ua9MxL1H4Nuhec3N32cbETnYmhSpIIHd9928V3X
+xu7Q++dtxJitZYuiDjuTm+WtKTm9gXKGhRW2RaoNkzWyS+KQY2RzthY1rjPkeo2RkztRphPZfrF
wCdJXZISmh2RrqHAVVuiDX7+ZTz42I6D5vNGbrydMrrbFD24mkzAaN91Bk+xU7m+E+eyLirmDh+G
ZjsXxvmIldZXOEpUxE60g/RSvleqZGMN1osfKAd3cRPMThBJURnUFyjCaXPf1rWx63TMdxEkPzZ1
c+OU6amNiwdjb6TR1jOLhTxvdn6CtSckL3g1TL5hWY+OFcTMr3TuSmTy1aRZC3nBdHyIxyWQ5Fz0
JKFEoVOQsy8g+hTOQ8Qs2DA+LvKlUt+UxLHQ/FFVKlCcBxktfpx7/uL2E5tTNLqho0wfuK5bx6HX
lHxBA2E11XvyywAvYHmluPI2Sx20i9VHCSGN6xtnbq421UK+Im0Pgtj5xjFc2o6Vz7DJEGyDInqU
gLz43bAXOm9pFL8jjYC3/EKonr0ogLIRSui10OSbXLvjEHpGpDBs0OC4W21DDJTHZ0VF8wadNeR3
6Hq0sbVyzXKNo/f1Oc/tXrifZHLUanjfT+acFmkUpjIXcf5PNxq7TvcIBQ41arCTwl2mX9KVm1tk
bOaI0jRWL2G/eRLraq1jWiBAt6VErhEeqCXdFbJ2TKSvfWSteuOv0nNKUTKvIvaVOc0egW+g5OUB
y1SG+iZUobiAMk4gqcl+vBnl5iaM43fF/p2M8X/vIZMpfxpaHOdP8JQoqWppaFnhEUULLLgqjuow
YObqbmMr4mubCNVva/IgzbuJJMx8EI+5/pEvAUgiWydZBzUI++dC8tg2WlWG9sn0ZbT+Pe1ouMkN
z23rPRIMCzLb8ms9el8wt1l4K8ymBRTgBf2IW/Kidz3oZY3QCcjQzLqPsgZ9zv5b2civBbZTADKO
KZBgB8LzivD5ujBtEemn5Q0HTD3dRG0OGZQrJAajB/RjcJ/TAR1+2EUi9fNk96uSv9LPxWh67Wq/
+jFYczx/DUEFH6Fc2AMzh4xILbBXHzW0aXYyIF4QuXUPFNqgC1HRmEnSU+q5h8KJ1wE9+rxYwmDN
5PIMSUokemuI/4if9GnXyY6Kp4o0kmCTb/SRe3IaDJzvw7Q6LCyyuG4mi0zxEwqJ6DjJF1KBsYe+
QlJSqZMtxI7cmMf/uNIraTUi2ulJ+V7ti42JPF+MSc/C2Nrs2OBERN+Jot3kqg8cCXJWrjBLHW5z
YhyBnkGEPXa5/Lvv7Rdn+JUF3k1s+0+gpR7rNt+59s/rP2J2pSmCCFSUUOmcnG/HDJWRKhfga8X/
jiQsrhxZG93rkvbn+kCzu0j0aGWLtvwFIbxObDT8TWJYprstfhiseOtA1x+iTVWHlFisdqWZAAiv
DzsN2AIGIdIb/hRY6+mtGJeKaruD2iJ4Ke9FdcM1wb3E7Va3onWuhHs8gum0LGWqF9fiv+NadOUt
hIl5SJ3vYHinja2HCHGodbD1hOJb4K+9AimMAiAUbmRD8SLtK2D9ATJffmUsba5p9BA/wKa0wq2M
DOqFuEMpd/AiW63dmDhRVtl9hsuIJAXrCL1jI3wxb9ICt+EChFZERMd52I4fTVAE15d/+tU/fgW/
APQmG+yi1FYGsirhFgXR3+y2EijhmCuixDqhqrobpTB2BZWX60NexOyPMSHGIDwA8tqeHqtOCysn
K22MI6PgKDCrg7FWIu+WPtI6lg92+JXvAhH3vyZg/47rUMbiGMlwOc4/OSIaNClVVrxHilEb/e1Y
82LUFCys3HshR28jo8xbaSHdnJ7gj2FhXrHJTYpoijgBn2Jl5xZeaoHYxIPQOApB/iatHurqp9+o
S20NMYPPwVIMRSECZicjXZZY1DDADDYe0C1Vk42DYVvY4LkYOi+Ccpqpv7JOvk0idIf18kHrqlNU
LNZup/H635+AdJ3C3iaSTBZZqqOy1Iau26S/vKg7iIGxVASZK7+ozbOaI3uT6Xea/21hU01j9ce4
lCjpV2nk9Ib4Cp9WmW2qB2kJKtjDWzCMklUXFzTq4pNcv42hs6ddsJaxIDDon5tlu6VUuuZ9sHCq
56IZL8P//ysm0TpSMdoM1ar7kIX7YDMU4z6LupsMdrYHJEPIzgvo3MLsZ1ed8gSpILn2RfCOUC3L
NexCkRWi8wEQVW0gbfQ6MJ96lyXRLT2ulS/1ezlOFzbdzJQ1GqRU9uhCXNZG5FyqusgAtGnI/aqs
8XYI1is51Q6O+WJAgydxWagFiUWc7HJGFDguIFyA2CbJx2hVERmh323iAVDVqN/h9pigXTxaztYK
lsLV7Gho5JroYQB7mT7AG5I/yc3pOpS1gU8zEt2Y1pvpqZC/5c4SeXV2MUGDoshNYISAc76Lm0DN
fc8jNDZqcyOeMEXtbXsrWANCwMACww63+G4j1nN9/4im2MWKYo9A5ZtHOAWn82GVzKaHV6AzIhC6
kWLcVJnCh2sWTsdc5Ae/IQrPAgL54d3y+ZCGklJbo2y2Gz3ydh+0DDRgCys4RiEPUwNkmFHj2yUx
ZWnh1pldWYSGkYGDD3PBM3KHcMzyyPk3+LvNu5A4xhr3BGctYbKRDY8gWLKEmLld6WBwyyNNSf1u
2neVHE9qAf91G8F6h5d8rIMXy2xu4DUJ7KzzV1mFEPXmnU/hG27TpBydmLacuWWElI/Wbo0swz9T
OxRB9iXsT7W+R8pnL2wpAm56K2pIsLBRyA5pYS10rGZn/ul3TK6B3vaDiFrgv6yJNP2u9d98xduF
9bc+3XThYtt3JvwjMSDuPAOph4s6YJiWJOomp9QI+1tRB2wBDggod7SWFONLhvtu7Sf7UAdXirAy
JotfI1Nd2t8z9y9wbvrOQubgEqjW5p1nwBVpN2gc7lMU/lzbWPupuVUzaTMayMGE0hZROGG9U0BE
wvT9+kGe2+XQVDAFpa1j8xw8P8iktIC9ERpCnwR1MqlDgIPHd7WWldcA05OYHD61l6LH3KACSg/6
RxTUptHDzj3svMem3Wj4dooHoc+Lwd6j5NIqCeDhu6gbF3KqixYx1z1PIg1IlpAHIpM8n+ioFpUc
ttw6tCe/DBlvsfJQhOpKCrqV27705TPF9XWMmntsYWbbrmSz36MJsfUtG3PLO7scN5CUFnb9RSXk
42fBUCWbBnULXO38Z9l4ARpxYGDqiJ8jtveF+tCEt3rbrvIc6iovGvldMBoRglrYe3MHTvvfyFM+
tJyFSmwGJLeiaypI7oX32w1++uq7R4EP2cGF8WZjOakW73J69MbFLeynCpZlXc/7JdAPWncrVHua
judTt3Vq/8kdXtF6WTXJEn1y7j6m1qQLwV9TsIXOl1iPvaArk7bd+A0IbkShBcgDM2lgLPWTErm7
6ydqdjhTR2OYEy3eSefDuU2IiV1ftxQUjbUmNesM4XBHfTTSeJU3S/Xw2dGg/BrASUnlp6/SyCsT
tcGMYpOE/l6qUdQ21CMKyoCHST4U5+n65OZOrtirQHbFH9NwYQ1Fpg4JmyZt6T5DvBW9jKF+gzCw
wvARkVL08fOl+vvsKQH8L8IUQZK4cb6mYVOVktEpLVivnae9uAif+L8c3+CZK225ldCI38v6vq+c
/1ouFOfToH8H2QZa9UW/oXExZVcazmcnU3dX9EPoomhOtWEM3ZP23uOerddYtttLIgIzx5O0nHoZ
GFJsm2SRgX16npDf6FpaoWXvqekqMqSthLVJJRcAHJRVXelHwQC4/nFn9hLflCI4TwL4kpa4Mj8N
iV5pgDokNFtDQS4L5pCKS6dfnyLJ3Lj60t03s5UAQXPzgi8DIzsNyKmn91WdGs0mlWjC+eDQRXqB
h6uC0rO2p1m2bpR4YYqzg6Jrw4MLXRWS9PMpWk2UDA5or82dZdVbNaBYgrKRx1O+7NHWl4rdr+tr
Ohf1aIl99DJoyFFJOB+xtNqxJ7NpwRTdtOZPAfn1uUo0P0NO+iWUX9BY3YP2+pthofbSRoFncBFs
XU9vtd7jxMgtEYguuAA1uF186sNXKb6lWbUSrUfL/M+1fU4MjgU0kBRbCHlOm2VOaNcSpp/tRlHH
jXB+Kt2N2rWIs4FTCU+2kHJ9q9tiX0dLZIO5OMG7Qxi3ccvLF7EX7yN7TGU+r1CuEclsGxk8S14d
KdnCsIeb1vPSfAlBEeKv8d8Dv04hhXKopQL2miI1pVrr1VLHnzkpo62ipUdu2FvsgFoViEy0JNIz
u7GovtrQKgRTcnqt2ZHnhD2qi1TT402Ou6+Ns7RgRCnjQxj9gtihBMN+7Bb5zWLHTt5+omNviRvH
EHzj8x1tDG3nwfGFjZ9JW8dDPhaJvAgIG9CGFT174UglpOxFkLJQcfuLnQ0GFxwU4CvmP7kLqFn0
plSW7GwNX3tuvKAD8UUCb/ivYEwQjTfwPPC2kCUXyggXKgVia38eWsTsTwFSTVFnzYGkboTVhY92
oGO/dU22MiqMgeri2Ms3Jig7O9s1ZDhac6vD2VuYvshWLlYfFwHuJOIKtLTz3zA4TVHoesIuQ47K
RCIgk9K9sPHGBkoPAnA9Gz85CoSJGZpHs7C/Npl7Y2dLjdq5SCqAUqh+UIqnUnn+OxToX22uZ80m
DtvHzGp3Nu/GfjjYzrgWBkRBgW2ilC9Nf6ZuBayeSgD0eqp20wdyr2lRnDp1gxSgepTXgdzA+/2T
VelGd7AL5djLfn0zRkthXGRtk2Vnq1P8N4RwAW2l8+kCbYrAqTXNJmyMQ61BnIBAWpjPnmceAnTo
2fM/UOlFAzg+JPJSRXjusJ8NP9l5Wp0pRWhiDDtExlHOAUdDI3GA4MnlzukehLSq11SrAtTaf99v
jCw6SeKtDBX8fOJR7lh5V1EwCwAe5ClkTy7KEa5IsRWiaEGE04gk7QCtbQOsop8T6VEal1jhYjNN
V1/0eiiGQ1ph15//iDhog7EM3WbThz9s+48fm+sENe3l6CLW8WIgVZh8UYWhiThZZzvo5MhBKxXX
ZwM3EGnrusGxQqBJtfyVOFQGx2xhhee2lgJZCsV9KgEXzFYpLWUykrDdOLm/NXpjJaRlYIAf2sF+
6b73a6v0V6m+6sLwQP72vDD8zIlCckXjHc6bxbmwlrUj3GnimIMcSd0WxzJvcJ6yrILhXCBOhcOR
XfIfEjrKnbk4+EwUAeBCtgDBgWf59D1RIqwWRy2DF63/3a/aXSOFb32QPlqF8yRELOoIT/XRXclS
+sV16tskcU5KiWj0qFCuNnBlrG99Ry/XWvOEaN9SuLlMianBQTKBjCBedBf7ofD0ri3damPyGWx9
baFXGlX+3sXxr/GRbNWN57ZO310Xbo1pP2PGy9/9k8fjfe1J30T4pcWy8Ci53KSkzUJsiRYRVMLp
FSBD9U56Ta02ZfbWEAQ6v9uhSOQl76oVHcMkWooBswOCHQWnIoqSU4pEN7BHHaWvhPxBoLxZz21l
rASy0UgfW3UtJOpIPjbjCqz9ih4wCliiIdyuwuDQeEApuB8Xdq1+cVDF0+F/P2l6/dDODtyuqzZ5
pUMKNle62vD2RX6gMFY2Ds1JVdzw9H9CSXhlfg99FEEANcRmclj4JZfnB9Aw2AZg9hQ1LvRRvWhU
sChRSsQwjFWIAVOVN+sw5VdUaK4ESPpk+U3lBluC6G5h7MtUTIytgXEVjxn+PY+LdTqaUl2r5SZO
Hwz5S9OehM+AvSsDhdwAcTX/lAa/JWeJJn55bA1YldzAwMQwoZle/h7obz0e63LjOJiUIEdaZlTH
SubfPhRAiJHDWOfd48JsL7cho9Ku4zqi7XDhDg4GzFQqPSkxmvnXHbxOQLoCC++0XaQdDHfEMAU3
WXbB/yMddAg6aE61tlvCeQERwfO3Wr10Pc1gAygPCNY8wC1Ql1MIpC5L8NVcr9xIJJ9FQjEZ0f8a
49++9Y7i4WMS1sW4VhYdPro01tvC4lweCB4woKlgdROmLvryQy0Zgxo4kHyBdQU1PItjiExJ9i5+
SoLsRatESM4YK3S1P/IkAe2S0kWdNPGCPr9BDWCuGKgTmEjOjUmi5ERl3VWFVm5CmbZq9VLGP7Bs
osFarGpha+WtakLWcxhtdeeN3XN9GS7jNaMTEYVUBAFiimxS5SZ288guN74JsIzCJmqifXlvaekq
ACpxfbAP3MHFXDEl4gID0gXc6Pz4xeiE50MQVGz98oOPkel0okCvIRi+F5/fUY7SXelR1ijxg4oP
ihWfcAJbCoaX6ZEBOVGAFCjK0eOc/A7bGPQsG+AfvvvR+EWC1puh4FBaAJtR7BReuQJF4MCPEimM
hYZz60rbNqaZ1Wz+LCyKyMUmi8KvoH4kEKu4eUw2gJ0aSeRGXrHRqGgDRV5V9wow0ST+Znu/rTxa
ZUWxinkt5jdegw1cs1JX4aJt5WVSxZJ8+hUilnx6qnWtxP078P6omtMQRyB039vhiZ35XCKpmz6W
NlBPydhIerhJ2mphG87ER0F9A8BB8RABDHFYP40+pK4ytoqVw+gu16Lko/t4S9NGSwKsbdB0JuHb
uerX60s/O6pOE89EdoqKmliTT6MmgxemWW3kGz/Yxz1KO3x8IQImPGlLCI4SkrWludDNn3kUU26h
sMWAoo81rffYeSuBTyD22db34vB/ODuz3biRoEs/EQHuyy2LtWixNkuyrRuibbW57zuffr7UAPOr
WBxxetBXRgPKYjIZGXHixDnB7yjxovDawVEhqkuEx96n8pTMTwm22Z1ibWz02icIGwwogvuIwedl
ecL9YwSSVnL72jDAqEvGZ0N/E1eAqAenhu5diVFn+jbQiJ9M5F6FkjlF29dbv7oLnHVIf0Thyxtg
gDQeaXFafxBpRBOv7Xc5tzBzJzuhHixIYuKCFI08dOS9Eo3MuN4CyhcmGExSoNXOfA2NJJ0b6UIg
KnbS3HTGqPYKRceE+rqEwAKROX8o43uLYX7TP1nDnyKRXHiaqNG+Jkmzy6a79s2UdoNmuVX0XKYj
xJetN7VyeZNKc0GiaC1YXIs6ctSzVLIZofYcGhPN/KYeZxtnhOKNtLVGAW3jfaxcBCJBFAOB5Clc
ReffAi10aSiVovKGvrpPnJn2hAy1OK2t3+qk/xFuB4H6v+9okSNk3ESNmlNujHspsW6zYiKp8kFN
sE3Z+GkrCePHcDN7SGlBVXH+03K7LeVsVCuv1ubjMHQfQn0C+JYiAFNchvSWIZzeHcytWfILHTOO
h2iCoh0GPRaB/cVLULrKmkd1rkD2W3d+jgsG+EpuAlBaDLAochgrxEGtYbzQAdEQhzVu0NcLg6u8
fPrv+yBgWpEnQHag/j3fh9GZYFpiPOJNwbgf0u9zM7qpol7b+nTXBWB7sI+iKr81ja2B0Ys5KfZB
dBzQZxYiDRdjR3UxYWrcEp9VK/WYR0YR8jrFyzfEwhGqgTrFOxmTD0wyPUHeAejeWQW8mvFJM5M9
FnU7C63q7rcUmF6W9jd1NbigR1tBZeVeJ6KIuShSSqGLfr5DpLeNyqBc6TkMu9DjcrVmcMMARoD9
0HbSftLxbpUKT47uerO+wgrlmqpob6QUIHSMJl3bQkBXssyzXySuoE9XjBmN6IJPNlcME70O2A+m
m3Z6nTtvJtVPyxiVCHhir/isJ/OtIflUiv+fc8wQEHxB+FyU3ctzXMtxhlcet3tb/5zLR6n1kv5N
aOA1RJKxb3fiJIu3Jqi4lZRi7koeFAJjKFsl2No7ApVCUYVzDFVp8UnJg58lsRxWXqsn3LrOS03S
G6f5XdHd46J6JY/RD/FLpt7YddGb4NFg/vZhZSBmLoNNfFx8Nov8i5FZ7mICLQSXpZHEZERDOBcJ
3zgCwW20y2ymWFLVpw9yRBgO2W/kdM2/velEbom36kaVthLngcipzgi9lCFLjYGO9FsZUr5qoSDc
6zotYcOtGPVA6navJ5oXbs5JrV2+XCzI0wEL65cuoY1umtKsaeWHJbVj/WMFzU5Qdgesjkus0ewy
RWPhdgiLg61UV+wmzj8bw8orBBNm0IEAYAo79mVs7bO5RoPUKbxSNmlAHMMOex13mgml0O8a87lm
woamwC4xScv0bi8IxELjwY9zWjXvZdZdKX67ddusfLH8LDFxgqvJpdZuQ2+TwdOALzZvr1rrBbTx
GoF9fE64DTEPFShFW0be2L30uvox9kQ/x90OumtvSfBuOJSCQXAxMV8jTDNKSV16wRTttLbdSVZ2
bI5TnZwKvd2X3VMJ1SbHlzrBFDmi1+5sFUor3wY/gfYkhwVPNU07D1/qXIwk+2np6SpGm3l2Epna
7EPurdCiYsbMjCTqUukQ1d1dDtOtZJDh62tvJV4AczKFSZ4u+gni/3+KoE4B3FnmUenJhWCidEwK
cOlIzU6dtjhuK5/i2VKLREMresu3UpZyuh91EHwThBshf+wMwT4PCIjzj//6bHg40PnkM4BSCCZ2
/mwJDmsTo5uFJ2AwMQaqKtIBFXHs4Te+tstdFCuJ+E/KK4g25ytFvS5nvWUUHzYVkDNF/49p750U
b31Aqyt9qK5TzDFysjwyUpkkRdsVXk4QCVX1eprh/YPO68MWeLHS5eGpBIJEfwuNLn3Z5tBLPW3y
qfAGtDXJx7BiPtpGel1CR/O5NERDl14+7rCS+/Wb21x6cSzNMUJyphsKr2nqjwneuQB8r+HHyf8Y
o+42WuoWirMLCBkbS4tjeH5h8dRMtAhnbdy3Pkw6P30RVWnESl+Vhccn2BzaCbgKt8hshM58Y8XO
XrHvhvaY1P2d0ROvKB/sKDtlGWhjEe43rq8VKI9+pqBtc4dBUV86OcgS/KZBzjlZaHyO6Eq32a0U
HTtUyUVFqZeSlxrIqgh6VZW72zbtAqxZbgdgsmCqMU7A53R+tJMibW2/8/mIxu8O4HU18cVyg8TJ
M/5zUGFpDjGeWBKthm5LvWXttON/Ja5ScQyXpBwj1IsyQ5PaqxO+YJ2UmDoVNNGV+cA23rv4cpYP
CmudxEmQ5WnnLx40CZ1BhY2JnjXlMqdeaq7FPFOj3kygMiKR9FF8rhWilb1TqIjGeINMcPG4kLuA
SiFRgFZRni7CyMQVwFAVVJykD/YhmyyAA1r4CgXA108r3trZw4qVEADAHoMpeW0J0ZkphqZabOZe
Y+Ch2GYPeoC3j7pFUbiAgARbTRiUsq3oDC3hEHmkWTdmLDOO9CrD/Coy7V2KclUvO7eCFFOhHabF
W5zHy8JSrAsOhKiopsoXd/vQBGVYNVbuZZJ+be6LsqFD3O0iEy9EUm8J2F3F0adK4x0yTNdD2N2Q
we9DtbtBLfL49V5f3HvixzA1j/on/Ev0ec4PlhQyRmZKEjbGwYPDlFhOsA5yVMRdnGf/H1KstXf7
eb3FtddnFCqB4/PwzROCm67N5wljwqv86SgnPDWfqtW0GN/uP+pa0RgLo72T7LVi45hdJlk8O/A3
7AjmBzgFizu/0ooCfVfiuBHrrjBjyXNW19r4UZnmAv+y9GRN6WlOGQ0pe+Vh6sObVEYvv4i3tE7X
Pi6DmA4Qy7nnZJy/hjquc+Aobs6YirXJoz2Lk/0bu77QNx57Y6kl7A/3ZdIR7S042rh0NPGuowEl
sO54Mx+4cIuzxQ7DA+KRwLcv2vVVjrhT3NQF2AH6cBlmMBysNs//kScEEfT8e4RROYHFkzLtNbVa
e+f/TKbpZwa7fw6lnWWGG2ntxQUqfpHDHQq+BvhrL26MUPEdY865smTJ2AlqUtfFv6bOep8xahUW
T19/XutnjK6HQDqFzshivS5s8rjrYy4Jlc+8i/ZliyAzDm1oGuwrLo6hAOXm7DnO97wL9r2JvtAW
ffTyouapEeACvYHpR7q5uD4iBnBM3yRtkKQ3MWnl14dmnF0RxW2EhkzUlHz8dAPj1hiRV1C+b+yC
+PuLiE6mQMFPEg9/YYnxN0lUGNhUFnCQu6sSJZKxsXx3LmJIeP6d7t93NMFqX/OCcH79eu1LmBde
JRI2aFWxOO1Q8T18SplU2ihS0fuZ19R/cI0BuiSzhy0xBcNBlfpDLGaF5O6QMqQkJqQAY6De78Uo
Y953sMHoBvEhgn6d+uotC0y3GP79+jdecjE/fiOad9CnxcEUhemn35gAUI85hgCegDiFKqjsMGkI
n0Si4JkkfSfMXMXcrm4kWN5shYS184FLPaJ7gv4qvo/z9dO5qOymZY/G6AVrKFeAnML6LZ67Q8J0
g4r4HmLnx8APj7L9KNXZ4esdEJ/B4oDQF0G2DLFbh4ihnf+ANkympDQsfoBW7ehJPupYJ2rYN329
zOqDfl5nsdHqFAVyK9YBYyjnAaUmhmoG2guDD2iY7BonFhQ1JyXIC7hB2bpvV1+1gD5ogZp41S+H
EDUYD2FY6vRZaO9V+yLdd9qhReevtUnnAJPD7H0wZ9fMzP8e+Ol0MSLNICnbvCQiVK2h9waeetS1
ykEewlOaGF5LHpLXyQb2uZJV0F9HzlkoaNJVWHxziF1PJiGJuB7J96KtFoCcUKHxuXPdA2dE+caK
H5f18gTZoEmC+oYGkLp4s7M/T1ZYYaWjVsUOHWNQ12Rn9QjToK0YQ31VgVZFn1lX8CwOfICT6FpQ
ymE9CypkpKNrrm/UayspJvvwPz9qEf1nPSwogDhuPihSM3a7Znr+wDDwhfmgnaKW71Qbi17Wp0ST
z6sudl9LysyYxVYUcu4aNoQjyvH5h5L9TPzJZQbWjefStdsNaeP1dckk0egBMbpg9yR5omALjORA
Jb/linEyKUHFuIA+YApLY8LXX3s7ZOZli1OyGuOZd0FyEfAfRsdin81a78xAYuWZHjrO9m6ORTb+
Cz65tKMwVUwQb4d2Z02o9cgUE7Wya+Mrk5Gqj7KJOeA+1E8G1Icm6hFgBRWncfF18FFFELs4op9+
5eK9qHobJ7omCdPDf+jqFfJJHVVQAvTUIngQNJF8Q/XaK3Uq3CyR6Xm+7oIxRGbI3/uWJMiro/S3
yG7EmRVzynO8kR2tJWwEJ+FzDkZMj1h82J8uonJi7LEzotwrhY0bmznDlrUT9ZuJCagopyOYKl2a
eoIoFCLKKBhM08iXpfHl0SDKI2mj7vy/bJuQtgRjoF+82LZMz3C2s5Pcs18w2D7qJm0LqJcDGSVM
KvEDxacta/0BMy/Zr7yU+b9Z5ro2wyPAoitm9ILK3NXGXWUkv1obsHKQ/b3abnx54pecv2AL8ydO
P4Y/AhZYxCC51CorMbWIVOMWeNnT9eKga++6szWacxlfWQiRa8adFCEMv3hNlZSPIy6wkWelMrK8
nSfjuBfG6GLWNA3m3eBbG4d35WQIJXzaR0AtPN1y+NKITbujU4KJj5l9i6DtRarp9WF1DKopcn3L
f41L/c6Ouu9JnT86wCFtPpzkKtxJz1Ou4PuzNc63EvIF8IfFDaAIKjPLIRI1b8IxTDJ+kkUzb5L3
SRkep7l8tXv9MR2lkyknpzRErgmhHUV1G6X+xw+D74Eq/wlU15+A6OytXHvl1QAnoM7BtQfPaNmp
rZDcKQZtiJjXjdwQu8BOznbK+NRWrWdke13aWnD1zQiOK0Usrwfu+fk32/XW2MV9HHkEFyb+Zjez
cdgE98Pyy4xhE8U+EEd47OE5tZax1wU8ahr9OwxygI9AOyjBN2vot3Kty5wO5UEDBXghSkAZuAjK
HaWEpBpSiGxGeS03+o9Ykf/01Y82yPdF3D5HVXWQs+Ia59NgGv6Fj/vLQRkJj4U/SAV/HXvXNkmY
NwoTR8GoWLLiYQI1KH5STsozJzOs7zKpOXKgWzfD4DgsAStt7sUk2ZnKj5cqLq5mNZbdJqbbENr5
kcJxixi6EtgYfUJcGwAGqUuwoMWLo8MyoB+MfGjRX6UyGrNCva9Sf9QJQi5tEvBtZzWk0VZ1w+lW
7+efuoP7TaHkeynurobav2/0q0azX03K6VqGTC1p1NVMP4B5Jips5y0C/srxht9NSS+8miEGLF5q
38uj3Ac2v7nUbjs87vtqfpkU/3pQIaRH2p9qsq6VTPvr6OFjWqUn7RHpzpu2zmnGT+9tU6e7YhpC
Jt2MDShrBVhj+hMFCmBD2g/AKef7GXVtmyWII3i9r9wWkfrtqZLVuyQYXxhS+aE5jD6hBoXXmqeO
WD3E0a9Mvxrk6l+kk7eg8QtkGnxPSBIhqEvrDHbb+W9JkcGMpAbZuDl1XqImfEKh81UYpDXNvVVr
t3KcIqKPmJ/sPwmq1cZxF39+cRN9nCs4dVBcLxJw1UgdOS9jnBDkzEOUCEkkOswqLhs0D5Por4Vy
ThRyayrxYaoC6p7ktrbb350Rbk3tX9b+7AQoomVQd1CALBA/wFUmSNoA2VpUE9Bxvu3t9qoxw6d4
zh9kHQjACe/sEOQtn6TXjX0Qf/xiHxx6RILjSgIhUrJP+UwAlUqmQ4F6H/JQFhbxgnHaqLhDJN2B
TCzE+2OqnyPjmGvaxktY+VRgfevwC4WJzEV3H8vN2JQyq2cemKouSG/nYnCdHN+WeNoPDCI2mxbx
K9UlFTw4AtP0YLr6EkcE5S7lAuV4bwQ0ELooSY4XJAbQajC5lcMcq3UQaAan8pRJGw+8Ul2zOgQl
kYpbuPks0pJOz8z/7ebqYOji2n5ZM+Vg9W7fIebbTfiidSZSu3hTKHL1j5wJsYic/v+0EQkuyy6B
Y+BpDtYk2CaLwNo38SgZmTl4tl88QHV5HMLWk/18H9j1tQr6Bs0Twr9Rb9wyl1wpvnoaF7QTBMWF
Evf8uIHgaLUs2cMH0Wm2STGTYl9m3xJQ3QCLDhgtf5sw+q52ZKWm89TOqJkaNG/C9t+8VHdSkO7y
Ro34FHr8YePXKu1/G9p4J0S1vv401k6ngz2hkJkUckGLQK5IVTfbkoOvcU1NRHQYovi6R1AixWgV
XU8jTjZi4iX0yuZ8WnGRp0BH0WpoF8ho6RB8Qd46Vg3MPzakcJGO/+fn4+6EyAGcxpDxEvYzW1Ma
owyhxRi3w0LVrwsd/8zMZcb7qJjOrU4s/nrFteP/wSyno02xcuEq3MbZPCgtup1B81tDDKlPFK72
iPHO/jp7UwLSrlS9t8ripteLJ/pmf7/+AWIDF8EOGjetYVRbcFmQxQv4FOxsiXluNUdRcy6ia3Kz
m8CAvGOVp9QqDl8vtXJ6KBJhTjHxBad42enPqryZ0wllcKuId0JxAYuqfWdKXlJXDzgP1NEWa3il
xmeAFnM2cjdQQnLd86eT1XEO+5HddZhYSmkJWdVVntj5rg/QdESVXQmMU1H8DpKkJcWQXkek2XY4
t7iccHcE7Z1LHDwiUwNa7Vw/0419XQStG9j//vfNQbCHRERAqhcNvjCfuhJll8GzsLbgoJyUXvtW
AT0ETXJtgbVnzqYZ5crHRR7JTIOGooB60SAOeieTJJPIU+rzkZL5tmr163JM3MRPD6G+pQS9lmsB
p0MnpPBiyeVkeSi3WPzmPQmG9prH1iFX26tBbQ8aylDF1N9FV8bwYma7Ipd3Kb7WiiS7U0ThzQT6
RtRdu/Q+BqtBzoXo59K/pS1tGb3rdESaOUaHurhLtdcmSB9H+wpLCtip6r7SraMjtb8xlvnvNT/Z
Ddmm+QF2LgcJMJwygsIiwyiU+FrIcswSfr31ld5sDUp8aFkuv+8PPWp4WWTf1qJJWI59VDRCithK
8genGm9qU9/Xdv0iwA7J7g+qEz/FSnTSxvBKLfpvZRvcG9ywenIo0uLZavy7hgG0Nn4v5XSDZbR2
AD/9OHtx50LtDPPcH5DSHaJ9aHcHP4pg1Uow5lHwz+ONtFJcT8u9sIVhIbLFJNjLuc6yKMCpKrRm
Min+4Iv6lr5j6HwDfFoLqcAdcC4QkWVkaJHRxHVaVs2IZCCo22Tp9GJa+qVQMGjPfh00tlZavFzk
G8IsbskWxayomAJzTFyUDaStjY2tW4vdn55p2QBOAmqCoWSlvmAeHUWxQUGUV+shc4CsMZM/odz6
9cOttEGZtxBAlSi/mbtbBG89K+lMJmi3Cf6KQPAKNd4ZSneIVedYMUNg/x2nD33JfIJEw91cbcm8
rJ4Y8BEhxQu8udRFGiJyNidGjklE4ABK+qh0+203qbXvgGGB/7PM4sR0XZG3eC8zoQ7u3IX/dskr
fCgw1EO02UxayXOFtgijpaiTQqhefHN1FoR9a6GXI3ocgoxv0TRKK+kgad/adqKf6yM68t/1UGGK
kDQi8KEwT3sxO+V0aAyMPao1Udbf6HjVit3spu5Gi/I3KWo9J8h3Uq9fq739vHGQVrYX6jjxD6IE
/y2zAEbg/dqPTB5ZiEowS0CTUoy49inunN0LOklPcfm3TtLHxhl+ZJbeMabjDtH4ryRNNyBSr6Ge
/AxVe6P2WXkVpJmgS4IKh1y/+Lw/5V7oXFtVPlJwpzTYcmd6tKXbFNmFKjaesd22Yt9tqn7j7rk8
0oI8TUqtIDdBfS0269Oiid+BwsSIUKlOf9CtV5VYP+X/vW9IM4lpNepCJtbQMTlfxYjl0Zd0vYPu
+NQNT06L7KD8I9E3OniXb5ZlYMJynkT9uoT5J0mD7asqnQcjwW2k2i2LP7Riy/FbVW490kqrSsCA
xBxTlKmQ2s6fqbCVcrDnCpXsKb6T05r8sLsdHR9Rw/fOAjgrHLeNXlWIG18f4Mswz8Ig94gDANWi
WHa+cK5Z1ej3CAJ1pe+aEjSr2XH19JBuwosr+ykMRh1SE5ZRlj39Xs7VoFcRIymUq3j0IQT+bIpH
GmN1lm2cw8sbBbMeJFGhB4q235KLWxc53PDZocZOHKZ93rUMX+5Bcu3uFGUVtllbSitrC2I+jsAC
yArkmsXXBsCuNnPCgmPyZgf3o/krCD0GFYW/Tfz69RtbOysq4sQ81sf4lbyAFTVn1jF+sls0in++
1f6j071n7XWSHCrcU5Fk6359veBlKOFAgloQ0RkKQYbz/IiEUkohBBnK06v3aHzqkKqS8QrwT37O
XHj4t/E3kpyVkyIGDcSHoInCSvygT2EkNvo2zcwAqaa4oTOPsPkouEr+UZuvmEb9+ulWUgG0F9Dl
B6W1dJLmxadXTZJTljXSXwo2yrmTHHMzQkq9PpkZRV188EcQd8PYz4Z9k0Xd3fit1x/+f34DA9dk
dYLNuow1bSbbmRogIxNGT0N724/+MczkoxX5R0PN3NlJDnJpHeQpualdejjqFkFiJQwwckmfUKBU
KBEsDrAugUPWcdx5dZ67Vfq7LV/D6mmmp/n1k669WnGYuCeojuiVnb/aXK81pfJnlKdqexc02VWt
vShmcsjy4lA0379ebKVAgbrIS4XZAv54QTPzxzwajUxDoaa2diqjgoHyOPqjOzePZvWQzRoK278K
G1Ai+MXkcT5n+yEf9qr9R+UNDKfB+aWr0UbEXSkP+VVEXSSDxIz5MktKBiPvEszevNF4V4rhibGL
Qxa824l14zsjOqPNzcwUsGS/TiBxX2/JSqA6W3ux/0MwNaUyEYTTXLQj26PVN/SnX5S2PIxMegTp
FvtjfUU0R4FnaBA72vkb9625rDqfljAOqm5Nt4j63Y0KdGP7W6PBwr2QNzZ4fUVYtMh6oH21TKy1
Wrd7h8FQTw+HIy947l5wlT32CCRnyGr4479f7+lKfGRP/2e9RQCZ4rhuzBp5sTklUvTaDjM5KHoz
OszxvngPQfbH/J+v11y7BICTMdhE1kchRVnEyJakd2YUlnCv4iem/c5K7Ur2k51R/5E07TCYaCbO
kEfU08bC4oScF7qIuIpUWwhUCh7t+fvUU6j/EiqRnkoKKUMhGkuZ0au/6UDXvURoKu1p+BKiUguX
zC10Y+3dah94oqiaLjhjapM2MTAxq5exa6avufISOj+gsbbpXaxtnd0VVImHBVBkqATBIlgU5w+b
171t5WreeX1576AFMlDcN8pbqO3T4iobj37Ow5rhTu1/1qD4Ry25m7SrjR1fO1+8a3TlEeQkQVzs
+JBoscxkR+dZ40OtKruoiXAeZt7tNVF9rLB0Ty6fTBOx695NfVn8ICZwFGTHStc82V3tBkzIZdPG
sV+7MpAeo6XBb6PzutibFD/SwC9JQyLlWVQWSdzRq1bgq25Jjq9GTEbfEQ8mFSfzX9SVSigFeU8L
E4fXP9FfQdNHajtOmMwETadhV7ReJj+Nw0ZxtwLx8vrJCeDrgmOiX3z++p1IbaIx4FYM+11X4G9J
8GCC6KQOV7l53f3q/hjw14qjJL8BMRbRgTzFeXbo4MvXoelt1XTq6paTpwuRHpKxZQ+hjhLDzPWI
yie+znvFVYIHRuwwEnoe/NdGvYXk6KYaDiinvn2Zh7dAOnTVT7/4hkFnJz+W3eNrX2TuOB7M7CiX
ratFd/q0iQuufqQAzvBNkJIlsTrfNomhIQmd0c5Ts5sx8JCX7ooZ94HwNs3lU2Q9qIxGNc5v05kP
PVPOqX3TIM3mYxGIKGl5sDfZFmLFi6AFRqkwwkpFvKw9WuorHXEh0hvRWx60W3OsbkfCNa5ujZvH
2ZUs3wXKSw1PJjYyN5ay6zRNXXN2Ni7g1XSTIyzqViRP0E8+35wmVM2UkoXNCVCcDBpPDgb6cE9J
mLl50bhYNXuGlOxsrspOqV3tugw2vtyLJAyUEj1j7mIheEvVef4T8FunMZRNrWfrOrwH1s2JGHqy
k+kQbFTRl88rFkPMCSyCYIHbyfliU9A2QYXemJeHngSIpvxwmn8r/9qZXCXdN3DTQtfCGlqnFSZv
bPbHVX/23heLL5IPFXP5ABMSnlS57qLHZytxxYB37Q3h99n6Noc7INtdzW5LBxQIIvnbYO/L1NXS
R9nezadJjfGa/dXGw84KXEulwPLRrS12+W81CXeRHTPhqJwY7jio4UM531ftc+I8dnLqdjrazZXq
9sWzrGUuTh07TJx3eZjutLncKdOjku0Da5/av/ROditSbQMNxEFzA6zmsBOoXDM8MPAd9O8YWblG
YqH8hBqP28X0Dk9tdt/ADvr6rrm4atgvYqwYOGcS6QKGwFUgk6K8bbG0eBGTUEIlOJ88uAS0ytGG
IM5l5v7rNS/blAwbk0rQqCeHYuJgcUJSSeriWEIOUCCUgu0vRJdgaLgl/E3wsiJ5ixEzmYJfobFR
eK08L70pnpjeOBqazmLpPEucySnsD3FERQvEpL/u/JU03bV29Cy6ZIuuJG6qxYE8W3BxIOW8pnCP
nMYryCQiJsjNFjs0RoRz/h1IOFrwWWDpLUT4Nrb5IgaKbUYjVOA9ZBHy4hJ10iDnHuVZSyNyreAm
K0wXYdqdIGQLbTlZ/Zuy+YaZesqACp8QnhqHfbWVz6zu+affsShBanksnULjd/gztF5MPDWk3sqh
308y4kLSiK/p7JUbIe+Du7bceEggogBxuDyXMW9qNLnKI7P1+upX23yvnVObPPvpbtK/S/bR7v7t
SV+pvuI28oxj47t+tVfGQ1IdoWmLATFrC6S6vM15IYAqgpgLZsRNeR4ZVaecHdQ2AI3Gg1KfLOvk
TDdmjczFz/IkzVzybhK4jEKCmGetp9l3tewVkWv/KLRb42gNiFPtqndj2Dn+k5ZefX1ePsrQix37
n5/3UYF8QmGKGg+DPgL2iUOvmvdGdsBnrX6I0119X0/ochzGah/bfJe32a0Mh6bR+WJv5uI051e3
eeMmGhKKXivvQwUGwO4EAcAZHhVrI3580GovfiixCt1AaFXMT57vYxbHqT8r7KMy6XubXQsRi2Ji
5hUvxfc4YObeHrMrR8YC0FI8+pP7cVCvUqcrGLWpfyJ352Jv4nb+3zpOjnP5A12tfdWT6RvSfWL+
NWQGFaxTShvV/FZGFT18L5Ltkz0UJyNFlR7FPCoBLA9U55D7+QkC0ZVlPJID7CT1re1neiE/0VJs
ypek0h8iWT5Ad0uwNo269NRKyj+Yngpte1W4FL7GiVdN5k3YvcT5s2lexSFpnPFNz45ot7uJdBtK
1b6D9+7LD4H8t9MeIg4y/I4EK+1UPEh1XVCYFNb8EhbJIdXqKy2FyIPwMhfS18fEXAsrykeSDPUC
RGMRQg3HD8axULkyxK88NP8EN9WjMRxKtKG4HW/i7jTD9WWUTj0pJrQ2OjP7YdzpARIvOyYyKvVa
aXZO93CF+4kcJ26ooG+Vv3PA94ZxiEi66yu+Pu1R+da+ZYepJTbtHa7nv+atfytJd8zwxOOu1tFB
8QB7VONYxjdle+/bB5TR0iflrjo4D2EJy7h7ZVa9j48bm3CR8YpPGcI3ma3gNy6/Fb2ShkCr9Nab
umKf/+zyBxutxN/BvfSr4SvpLCxV//FBlkYO1WNm3yj1laLv9fRUwQXp7qz2yjBfw+Jn6hyqqGW2
bdc0nj6WbknzujpK+X4K1F2dA2O0UDiunPBeZVR7VjzymVk/MDGNQcJraBysRnMRzA2+wy0x7q34
fRhu8u4ucHbZS1b+Up1hlyjVoQruDB+7qoQQSCsIxsq95h9HVP/UIPCK7h0C420UbLUb1jYKdgZE
VKSIgQ8WOOMkq4VvqwPZIMNYIHJ8ksFemBC4efMGh3jj0ltbjjYYuTb9KIqmRSWSZJoSS1YOdB2O
ey73ojNPwuIgsf5qMX2xZIv8bqzc77CdGGuj/UVTcpHdO30SSoOctl7JMN9Uvgm5FqF0+/V521pl
EfFG/DsqOo+gICHRR3du5/FtUuqtZOWi3ORUkxkxpwrQcgk8ZGj0BWUqqIrdS8n0v8Psz0wYHYGm
lWS8yeZnJ7jvxQA617gyMbQ0DneQPPZ6TSHXbnXM1zJF8FwyREQumGpZKno7jMjGRo54NlU4wWVQ
7WsJFdTc/p3GP8Ne9SgqA1/xKkfZ+e3j15t+Cbmh/cA1Q2NCTJ0Q687vGZ+k2QxjDcxhqFyRuwmW
ohjMV/2/PiSJNERWDTpBUX//euWVjAn8Byo5xpsI9CwPVTc4WR/HALV2RBqMyKCKvkyi5TuT4dTi
3fGMbquTu/qwNJn4cnjLAI2LI5ZMXUYeFTeMDmHnGr6IqTDhFyJyVaF1KOAuPgHs19qNw732lkEO
AO0JqLJBq/d8nyO7mGUcAnjc5EdpvKeSOzUvYp+t+Flu7+2QqS4JDiXOalKyBR6v1MYfJF2IISgE
XDjgmJNhjgD0iBA7vpv096lAmVAINPo3w6q2HnWlHGDsFoQJh8wP8efzRy1RfraTmAGAGOq9VWcn
tToYyowt9L0YsGsaVBQtplPRX/36SK29X2HyQ+qJawHd0kUWniaWM3SOVXsoTe3M/k2owluCAx6+
Ekw+lHKUNyGUs7GuSAcWydrZuot0AS9itWNikgocqfmhfm/1W2U4OsYb1quuP+OZy75H2U7M8QVY
RXy9/ErgFNJW9J+IZ/TbFzVQOyj1UICI0oM2r9pJP5XDL3+Mth5SnNDlQ6KFRDGtizmj5SBYnkQ5
UaQlUuivU/dkgIgmVLBhnHu93h3w/jmYyCer7b3QFs+D4NCOtmvKT18/7Qr2AhGDb4jeLVUnyOn5
8UolBlOUCT0/E1ghRp5HR13SqH8UZOt28yhAt95wawetc5s6zJC8YUs69jJ28RNwiRAzH2RGy1a8
4ReFldp66YlJKg3RRDEEUGUMQ0bkfWhedGV0Pacbo7+XX/H5qos0A8fgOomEPGlaZicMDJArQFdd
P8FTvq3K/GFjny8/YzHlDRkFGJzL4QO//lQqKXaSZWHCpKePrTymxG5dK7u+YcIvtfFR2NUNLlK4
I4ekVxtLaxdHjWxT8FQYc6ZVsVRBMrqxIVrRLpydaxNVrRjiFboJnZrd5iVqycL8Gl6ZzhGMYWQK
HXFz3nJNvkyzzn7E8rNKyqgMYyOsPVkOsKJECTcyTjLjPCq+6/4M/2vLy/CyM8McBdI02CcgmgKO
Kb70T1te9VWba8pUeZVS7JMA0qApe7HWXlmVtBfiVyVT/qWEzYWhu4Uqed2QP7RpegoxkNS25pRX
ankx+YnKKyddtDkXYY28Z0jqcKy83gjpRxRu28fe7xR2b47WWdBAMqQ8DpDRNvqDcH4S96jQCzax
ssP5x8uy+wFaUYdusD2i/WBqEC3viw6bt9KFyeqBE319dD7E3M+jFD8VrjRS+6g6gvedb2E22Pak
TC3qp2O8Z0YPhQ0G1gEehAC9YzOcqQdujSSNanf7YO7cVH4QfhHRVd79o893HVeG3T6PPRaK3XUc
oATCaINAb+owvDYTXAHV6kqy663wKsLWxQ+nGSfYEtQRS9XyCkdJtbdQSc2TN59s3kTjbkAIGolW
IVxhNscZ5c6B35V2WznxyqcOdm7LVHtCKmt5b6KG35mSVnHuiGMiCRTyLcls7MryqGYoO2jYEubd
wWw2QtpaMD9beXHE8CLsaOfWlRdNWOigKSAEUYRwjFjd0q/tjKcnC+VfEWY8KiP81vvXR+ayESe6
J4IwC7F/Ra2oM7Vaauu+9LSB0TFRDkDyzJ3hUHTJSQZM1MHS22Q6JqhXGM8bq1/uPavjHwZNRlCt
l0MefVLkhRWrRHXJPDTzyXiQZuGnGe/i5Fvnn7DVOzZlf/h62cvgdr6quOw/RZq0YTDTnJSSHgJv
ufvW/MsnohjNVVokXmdt0NZXst/z5RaBDVrwqJUaDzmroQtdxp1CxFHwhEcPt0eSl3Mm9D+DhNfs
vwje0tePu/6OP9IW5thNmFHnz1vF+YyJtozUK7VrEz+rwUFOMi9N7R3z3KGRftjT9op/K4Mabywu
NvP80+bpPy3+v5g7j+TIsTTPXyWt9siCFmNdtQBcO93p1GRsYCQjCA08aHGa2c8x+mLzQ2RWd1JY
+FSvZpNWZWQQ6r33qb/4UGM10RjDTpxYYExbFNAU6Ctk2sHxmW1nEl0STvP5M+MbsEtrfRNmaI5j
yZmX547HLzJkbgU4mAVJFKLmx/asFeB43DXjLJedeKDD2+mumDqk8fJNH81W67dhVnMUnoNIfa66
gXOo6LzDmWLG+9E8llkLoMYJRbApKNfV9GMKHbcElAlP6EyL94uVTWk3l9NoGs756vsvHVoF4qhx
gxYYdkNqVHljqWNTztRLrGls7pLp5czn/XxyEyCRGWIuTLKCDNn7K5rCCkosCgpIBcPKIA+BoLke
uuOAH645Vq4x0AdjkB6uis6++/XFv3jaGVtLz4l0+LNkfVb5SgZoIV9g9rMRaXsIfReFpRDf6r6I
3obqx6+v98VSZqTEh2RcDxPq42wp09U00DI7X8hkv/KItFFQnQnhP7/Qh+0CXBCaCzK6oAc/QUMI
CbGdo2cn6cNq1FCDjo1DmBsHSH2rMX1ABWWDpDf0VvtuFmc1M/smGmp6k8WLo3ffyySYGD2Z+sJP
zEXg4A5mHwM7eUoMhAjaaTWGzq3fdy8txjBeXcYbw+gq10aScQEOZxXFUoDwhnrVha+/fnufBRI0
JoJz74lEDyHIj+RBDaNqKGRItEmAiqYm24R+cFOV0c7su32VXo5959oKqsFDdjEzYOZDEZrKujab
vaC+sNT6zNv+7Fcy3xLwdvYl2q60FN+v3hgtboB5qNaNAcuV1nU6kGmPuav1RGHU0SB9oefAFCvO
gfgX7iyYmI3qOpDP2rp9EQvf3cuH0s7XQzVUYB2h4UGeO5CwFeFTjaqBGaYXpt/sA07FCGd4OzgL
x/lqZc+MFXYw/wXY9/49kLYiNZBGxaJBHmzMgpWe96seIx4hbeaJ8eykpD8VgUGWq/08ovNBrCY5
OPdB5pTn4/JnoAeUUqHXZBofYmUxwOGdxjEHGQWJ0dgz4qR1nqBsZfxUURNm506mTD8BCxFEi4Zh
c2aVfnUHnGU6aoYzluIjeDiYUmUa6gKhPPnSopZX0HyaxfNHtGiR9/B8bBaMIVimVrBWNwZ+D7++
gS+CBScLTL+ZXg5ycv5Uf0lOlEyPDC0x2I0hw2MNTj3elzG1QhOLM5f6cvlTaKLaOCuDfhIFDKU4
b60+y7EIMpHx6paqcyEEgzXybCYZc0VT643XyBGTsNQdjBPYW7dXn//dR6aFA3xFR+f5J83y/SP3
lSQaVJXyha/KW8sO1w5i7FodEMXOrK/PvQsEcemczJoV0Eo/9kAnIcdWE8Of8XXZTUf7CKXs4Fjf
U39fo04pa/Gp77J/HzDDVQn/hoKND9qDH2Ik4ZpxW6OgVWfDLdaH9RSWe4ZImbRrs2jn5JWXO906
zrOl30QHTTK2UdufefQvjl9WExD8WQoGOtfH+rpIAivvJqiS0qAs2vx7XBtbyiG8z6VVblRMEtnt
47WtpFttSpbIPUmKvG7tCSGwaVNE2cOvv/oX6Rj8ZXYYXD0GSOAH3n/2HM1vKZdRD3HqdkeSsUAT
B06i/rMjXVc4JiGWZhkohI3y+tfX/rzJuPRs0TgLhxCJPpy10VgVlphUYBIs714hS3FOVhki1Rad
fn2lr1Ycmwt+J+o7eKDNx81ftnMttACnS0ZjUVhv0UN4yK3xDcvkRVt3kttYdrTsp+LcDPfrd/uX
y2rvL8ukLpSTWQMSPExJl0LsMjU59naVAD+oFp1TX/hysO9tneU2rH79zJ9lszi4GKeQgc4Y/U/l
fGyosWpU6LWJZls2YpuNxQvA/ZXk569hN24MFnl8SNTwScGRjcbeviqqi8lU3NFNxbe2yK5/fUef
M8WZKm/PqQdCOcT7968jTutKGSNO8nCodsq4d1rkgVLcUGhNd3JBiDHOnK1ffve/XHH++V++e9HX
hlkKgDhqeUQd9lay0nupeu19INZpfAgqMh/rf7Sj/vuiH7t27Qjaq5h4zNpcRNDho2xcjwnD3zFY
S5bwuihaNXF4sJ3gzON+/clZ6MRMhqWEr/fP2yWJYfldCP4nHdZmAe2ibi7KDJRJZOPzY+6SLF+l
auXVosCU1HYta1xo4h7Mxnfc649ULTdaYZw5en9qcr7PJ2ZlZLY5w0WO4I8b3TaGxJd8OHaDIV0E
URe6CehU3zwFwhGeyOt8PUVARQrU7Un/otLZlv5FBdfLUYPFVAUPUWBib+4XDeVrcVdPrYmbU7pF
7ev7FEveqNaXUIh+vVy/CMw/BZ0Z1c1kAFwY3r9Nu0x0jOSZ1TtApAf7TrRuY68DcLdWxnCnfxFD
c7QUNBv3CeaWMQPaNHReztzF59ru/V18iFth0hRQUamvYG4t+V7uY33lG2CVE2hVaMta0bSM9fQo
B/G5E+SrA3ruVMDDZaKBnvP7F5BYg52WBVYApVsX1ToNjLdWHhlQBsVl0KbbXnNWvWwv5aCmaTE8
+LKzCpWNVN8pGhS2/Mz58eV5OodOjKdnSe+P3eBByWtA+ijZVilwOy6WJsCc1SxclwGnlyNu08o5
9a0dMnQJ/1323NwaQ4UAKRQbK9ePNeGoR44ZtqSEgTyuK1uWXF3Uu8loVk5SHzW7CM/kCl8dl2gR
KLSRZ9vMj7JxqtxbWmVrzLYG7RKjrlVhtje+YRzwDNxI43hdB/n214ttrjA+btS/XvJDRAYvolkj
XX70Vdl7cbhqlcwLcmuJkskK1aMzr/SLptzcboRPPRv0OpQ87xcYg+9B1I5CFz4wtoh6uxMCvnKn
7EMSe9Bj1SKpCxd3mLcKi+NkTAGhhf25cl//XPQh2c6EAfosK/3TXLHRxj5TcS5ZGGheplq7tqT4
0BWAqHsz2qQaRWCbkZel920TbWIRPo1a+0A7Ff9Ipn+hpLyWMs3yiHGYX+nlIilT4O/2dG+l5crS
GhtfgegxNh4HFSSRaFfd2D/m2gAfObPBgurjhbAAoll1eJumsQZKKWfiM1QXcayv06z3NJFuDGGc
UDUe3F9/9M9qVjBw5oY/kZmo8UlEzscNsO+HdC5Awm+HaLLu7Thbm7WDBLpst67lA2+zx6e4a/ZK
0G+SVl12arCtw3QC963XXnwtmgwRGLIqXym9TdYHG3noz+SLnw9k4AvyTInhQ/GVPoY3P5qEKiVK
vBi1cV3LNapSyfUUapdpXkE/luvH/EVSymWYJW/BWL6YWvA8YrU0RefMPT7tzflOUEYgLJAzk8S+
X7hR2ja6LbgTq3cWZdVuG029RBfZldvSK6dkV/v+mSj6aW/Ol4TdSViniiEmvb+k6vth1+VWvPDh
flAP+EW1yrpmldjxxnTOveuvHhCEykwmRdYQsP37q8WqPeVRJ8eLRPmWMQAdyoap473TXHbPfXOm
pTfHkXfHDo+GuguBhkvN2Jj3F+uQqi6jEpVjTb3XpwCbuMaVinr563X+OXzMl2HEgWIXT4Ul7PvL
1EavGFh/JYvRqndJ04DkBPIET0dLu+scb7VYhZI0JYdaUW7OXPtTKOXaTAR5QE5yStAPuW8VNnKZ
jUBQQw3n43jcx2qyG1LrMcqVS8PIDjbUFaqh/VjYnjRjxbXkUA7dJVXqJrR8Jpxhe24/fXlTzPto
o2KSQXb2/oWoXRZUUh0mizROd1F9HAFTyB1qpK29jH34WFO7zf3yYtQd15F6N3XohI7DKZUnyCWj
ALlmnRGt+TwmmV8UCD+WOMUa8fb9PVl1loamJOFALdfL2KwuJHVY2xpTgdA8TTBPLV/2qOPR7Z/2
KFCd6wB+Xov0lVE8g4ZJQ5tg+P76uVAMSkURLwYGzMUklpJ/Mnr5zFr8/ObhDMwsfJIZ+Jbah6sM
o2MIdWCWLYv7VlwLmyp0OmCIszqz7j6FNtoa4Bg4hQHNAM35sO7kStJDVAkjrA4Lt2LKnEn3Ve+7
NlYkUN6bpXVq/PDMVT8fHlx0Fkc2iOmzk9X7d1goXWwUshUtchOQeF3PKpiuLGUblMH2mW65sn8m
V5rf1/sThCvCrAEZCsn+Uw9tzLVILoKI87ictvPwVlLFlepPq8yMDlnnnwmZXxwlgJ3IOyho2M+f
GPA1WoaFkfoxsPe5JEFp3pT3eKSdyt5ajmyhximXjl4FYCSM+zPfdN4CHx8WLdVZBH8eZ300CZtQ
n2yTyozRH/QXGaB13Zcv5YTpdTldhLYKhLle6dq0j9TEncoWJGWbnNmnnypr1tWsNgC/h7X1ia4s
R10e5DL3EI6lWxHwRru9sVPzaEX2Erefl8QZrpLqTML41VUhz1GJzPhZLv5+YaUVP5ArYiDUI/g2
k1sO6gNmcDdNaC9EKJ+ybLrv/Ldfv/Avr2qQIOFma3826SxaVQs5M+JFnb8ZfrWM8uFeUYerOLPx
+x2usUM+hmfpF198ZDCxHA3Eq8+UsRAMqmH7vOC2sldK6iyGbrq3KUQziQ+rt3dW/PLrx/yMhCBA
zSq2gK5MuDwfw0HoJKTdJSAeere7pHUO6DrHc9xB2UHfak13O8r1uofiEyRvnUwOooT9VV79D2IA
euoKD28ypuWOPpQFSFlmYRPDEczQdNLl4aqazO9mkRwkrb8KOxkrY/3IYr8blPh5cM6ZdH0Rg7i+
OSPpadPSG/1wOqt2TV7Uk91NifAMY/KMYoP0zapzS99fC4HjJPLCJu5gIF3PHS3zw33Y3eRCs18o
A7HP44DMceIK+iyZF1lKnwxXIrlwMIGMzPSgBNqlEtmrTA0XTWst2ZcH2a9ddDhWUnhWUWM+pz/d
CqU2y57S95NdkCEZwgqLkXxbHjdoDuYi3NB2OqqIDVdavU1aGVievQzz8iIonPsJMLGgWvz1uvxM
F2ddWoAt2QXobBPH3u/6OkQ9Pghnve+pWmrpeMImbyHQRJy9epNo3NTZdJP45pNW2qCKu3JVmXth
e1oZLPQCmw351Ujlb7qao9RvaF7Cn2in6Y+z6e+vw/8KfhSnP95L/c//4P+/FmKsoiBsPvzffz6A
XRA/vkfP/zH/s//6tff/6J+Hm9XtL39hs7xefvyFd3+Q6/55X4vn5vnd/1nmTdSMV+2Parz+Ubdp
8/PiPMH8m/+vP/ztx8+/cjuKH//422vR5s3814KoyP/254+23//xN6S2//Il57//5w+Pzxn/Dg/M
5j//92/ff6S/3T830etzXnz61z+e6+Yff1PU3+fSEw112pbIms4nT//jXz8B/QlKnzkkhFJ2Yl5U
TfiPv+nK77OhNoQQDioIQrNkY120//UjPAD4fQaYc/fkb/96Ce8+439/1t/yNjsVMHBr/vCHFApx
rTnEI50Mcn6e2XBzf20iN0JSg37QFLRH6Fe3V5F+5TfPvl8i2E9I2DAXsYYb2XRjZ3O5ysS1E12q
wNX8UF0wRHSlTKw07MQkZgB2dZuX93RcjfEu7O/k6RiWpxasYLx2cE6N6dr63mhfmcWrbR2D4cLy
r40/i5F/a6UeoteqqIu35uM6e7duv1qI737hq6X8/+NKpXz9+7/WwKeF6v5Ig6hsf/z2999+/s//
/D/v1in/9o9lav6OrhBdHZYVCfXsc/HHIlV/Z2iKlrTDmiPtVeZs/s9Vaii/zyPVGUhrazJcKf7Y
v1ap8zvDz1lTeRaRZM6t/zur9EOOMkOVZ443dRMIeIzwPpyR6OsPaTkX6n6q514WWsekNpZ9ld76
WrFzYv3GSBkvMsHf/uVV/bld/ro9tLkT8Jcg8ceVaRTM9LMvlBqjIij6mNYSir96j8dGchtL8a0R
1mtlehOavE2z5sJIQyRF9Hu/1x7kbnxu9elyCFDccnbZjpPWdy2l2zlaf7K0/nJfn+w2ONj1sZ1N
pct+G7TrQPOxSK9BP0t2fhqy/OnXD0J0//gS8aRjLEWiB+SBT/0x7rdj4Juy76ukO87oKXgm5IMF
/9ScHuKuUlZ667x0eT0r7nfOEhlw/A1yaV0X2lMwNC/wplx9qBzPZJboeVaKUp3mJ49xFwq3toa3
rmkrz/CFwt9NJs+RooM0+SHNPXsTwq/2hG89470H0iJTlrqW7iPN/BE42gy9QBaoRVPZqGC5a2US
rewhhQkMNtUb5f5b54QQFOOlaQfPfW6gsVFREUiZeiFZ3Z2fv2mPRn6FR8IrzQA3CiuED1tDhj5a
VahEcMNN0/oATaMEr2m3k5y3UcY6oAmlfev3p8KU9lOrx/eRViWXetxetvUL2tCqN6aY60U1TFgp
g3CoWTd2izlxXxVHTThvUZttEaoIgFdShial8+B01RN4ingn2dGpv9a1zMsY/C98UUzuZJe7Gtdt
r+7Sg9VqXqOj4GEIeU/1py6CTDEWSdanl3GdN67dacwZGF/KuM2w7P3N1NCsnOLE2UVV3x+1Id9p
VpC6JU3YSqSZ65AGrFJGj4Ge6GuGwQHqPgB6pJCCSq22RtLWC7OMLto6kDZOVEDyVJPMkyKMEfVM
JxvUxCoQA+IScTIucXhf5+rkr9JxIgmb3f5MhHaLOH0cW9rognko5JBRdctyuhXRi1E2FWpdwY1T
+jRXY6i5tDxPSdh7cm3V2yrw8VCdDTMahsZBeFQrDZMA+aGPRO0VaGouKlO+wQZFuPAQ7C1Nimlc
rbShjy+UTPK9Cegmag/OXqssgAOdjXjqICSv9cUGk/jWtU2fMtUxVrLe0OSd5Qpk4VWGV/fTbT40
MVJTyZWTFhdpELwkif00BtI335BpzutiacS1BRRn3AjjTUD8QVgF8ZzOVLZFVVzpVb0zLLGWhnYj
S4l2pPOHzDHwVw+321M7DFvsR2Iq1PBYi2CXaYiI+/6inYYRD6HyRmSI74R4m3gAKN9KxmrWoDCV
xojJtS5Tv3gc5il1PWzxvhNaMcKgQ+TG6Cz66a1sLpRhP0qiYjzWYJA9TMkGc9rwEm+ww5g5vDXI
fstGQXlj0tWdP04XHaLqbpRHyqqSVUzOxm4T+PKqyYfuNLTg+2IXMwwgse0T/dYahfdhcMc4fGBs
Cc5xSJ+NGhCx3kpun2UXCPjA/7Xkx6CB8Zbn+JX19VYvOnVfJfT11Fxd9lrxWCjW5WCZtTcYdkk6
y5qi/ZW6yWC85kkLE7EM1IVs5U+pjM2YuZ8aALu5U+H5p9zAbi+8sZH7RWyXF1YB0jQcJGVDhIIy
gDBKXlct99NhmJ6mK9+e+nVhVjeFWS4BfaMy0EJRMgp9pRUthBpHmkGLRu3OuyMZCvpDCnLRBTgg
a1905gVCUtR8DgtWrpC+Yha4rwvr2GomghtjfhNm/s7K/bcJbX530JXvqRhSL0sxJOlCBGHaqGKq
0VVrLdDS1WA2zNCMjtenGavJz2JgOTnDBNjZFDie5vhi4aQZvDU/ugkwSJa0AHRIDtsHYvgJlI5r
yeNNjanwturGpZbXS1bGRGtQtZfKiPCOrTdbYUe3fQEbzRQaGS8ldF2Ihe7YL4mCEJAZK+aDIlhj
jMDlb0KyArZf46/jrIFOX7eXGHm/aJr/5FeKdiUHYzoLLtM5Nn08mHZ6Oj1okGa8KpatRShdGVH3
ItmTek3r7zmM2daxfxfpfODMsgdUpRp1JSpzpZjirpJo1TRdfinl5iHqkS5qzOFK1uf+5yPlEDhD
J8TqUC1W9ANwuBc9X6WAu5hKoeK2U/LYT228r1DGQYXhKhmLB8MCyRJUtrJ28u1Y7KumQ+4i1Pfl
nSJYXLBoesW5zzSbbzsWz0MkiByCCUqXomfGdS5aXRRek0En9C2z8JR59p0NnmngPW+G5nOsKPdt
miNWGjuZqwylsvKNeC2mcvQSTewqm7EoIzEqRguEe6l4Q0L2UTUjQEZ/06XiqTLtBSgE6aLa55Pv
r5SwrNw+l+lrlG+1ll6WY7adAqDwlh+SJ+jZdVlk23Tyn1op1TYG3gvrJLIBUU0FQxDprY+cRxAv
KRDR6QaQlb/NRKGtkSycPFOqSyglwi1qbVoN7EN78otd6Yt4RVoXg+97Yi7x1Mq25NkhsggSnlFt
g5pmk5ilq5dm4GnoFDk1iMii+1ZkxbCFqXGlJsJeT3Z0MfqqtZSnmWjU76rsIIWW7FUtCgpRGT0M
MjQu6mQY7L2/Qj3DsxJ0P7osvZZ7fOllrHZVuxrcUNJeIiSy4iLYVxZkaJtYbN8SKr1A6B4jRtww
woU+u8coWWwjGKIL0LADJ2xvrYNKl9za1k4xX1AvbfNKrxFyNlvdhtEBrjVNID4o+gyaqNEcyepx
pxca44WaJcQAL8WA/WQM3eBGipKvNBM167j0r21LemlCJ1qY44B9t2091oN1k4+U5VmW7zu8IZ3u
nnyNZxHjwtBDlottL9Qe7YWprBeZ3R39Pgi2ZTFcFU0WuUlW3IUmB0kzviaqNW3TinhPbDu2ZTce
Iuzu3KpP7HWBZFBkPCqJ9azEF0UnN4cyqL8FsnKqBs6VxAqPU4EFhKMyHRWx+how5tnxzr2+HHgf
Wusf1Sy+kOp+q/qahFOGkq60vHmTfEZNrQtTTJKSYNn3BAu7RzakK1rh1XHYHDogpuq6HftjCcUV
nLd658sh9nvKnLioSbnpUbiBsQ6mME+tS9MQ5LjheIi1rIBVwXypRrPRDm5VzbmRKmHj1ybuBQRO
l7PMlcPm3mptzJp846W3rL0k6pWaG5dZZ3n90LwqFsy1QB0XbRDC3cjxhtaS/BtwOcttwVOByUU3
2JkU3M47cV2KCnBKLZZAunwvlp7tNmNbWjrN4K0c0Iqv9TT34ojj3u6Ta8Pol2IY83WnRsf5ZlQb
mdx6WA6GfN8Z6mXrDA9VA+igLKzyVEUaqcxkMyIiYJG6aOqq73OvGkWwt4iQQMWJY7J2ExX2tK9z
v1uPYX2HUtCwq4d64ySwT9IxhNnk21vUocaBibjfAztYx1rlLPDhS11R4Znbtcnj0CcmMK11JJH4
GIaEBMpQGTe6YnVeNMTqgZPkJrZRfBsUP1hgt7s1GohMJNsPdYrhdzU1xAWlvA11VWxaMcQHk4bS
YvSncK863wug0AvLmbucfdjtIlNvdwhwasuKu0EKMZwqMgwKEbnuIRvbKzh8gWcpmnAHLdcXWqN+
V6M+uxv9t7qDJZdDsoAihwYNGWonTcFhLI12B6B5KTVmvmAsEIOvr7d9k4rFLRmvcku43qpdxFIz
hvFiShPdzY3ptsVH9oEGyDKy9PpR1+k4V7FTr0YTIWVeGRrOiVktLHK9MPYppQy4+6iKCXAFbgpg
IXTyJwirNpKiD00YO8doarSlwtV8J3hx2ml0R798jQ2aF7lGfy3o/eBJy8SPpOyaUwpwcS8l5kFK
1Cvi3fRY1sKbhQQ8Q+TxskMs3LMD00RwSz1mhTysh0FP94qDnIwkh/UyKWp6p0PvjaGyl1sU3XQy
toU+G4P12kiF19pQvjRyIK2/UQbrINRiXAVGheQluFdPg93pS4VJPebwAjWvIDRZPUBddwKg68a+
qW6CSLuBtDEdjLbfxYr6rbBVJG7ayC3lwHJDDdm3iBJ8U0rwCoa0dxiapK402cINWvV17EExiBh1
sCKxHzWd00mUDdZxYXyZFeGeIi+VgkPWxI/Iuxj7PI02qlaTps7QWV0iqfv5H3PUgewbueb6PRi1
XjZPXSIX6wYn3740Vno9FgdzeNKbGhuMYKRqjjaOXNylI1p0mdnYe8OMEooQFGlG5RHvsnGFtQ/P
Okm3lSjVVaUbqwR5NcRrEMlsY5Siaj27GhUz2AXBUHoK1ymqhDAXEwt6mTTJjoErJUVVHvEhvBuK
wLwei+quRm2z6KTXYQjVrQU0L0+nfT+Zr1JK2AkYwTMOTiGo6urEKc80qyu6S/CM3yXMx3FlcMjp
psjZdX3l7ILJetSwhFiJfvKhxlcPg4guM0oATybHHHL0H+G77BMniV02D7QP5P1iGI9x2zpLOClr
UfolhWPIkYZpb+E7p6IKVVeJWuK8KvZ6m2ieqCMZ9Mf01PrhG1K9uVf00Q/quIZjnFShqGpnmXbD
BeY3tsvwrvS6ujc82PGZlw6l5Gm6OMaphZJS42NP1gwKCeXU7hPbwo5NVsU2bNn6QLW1vRGIPboD
0qM8IBhkSZ2y6jSUn5oQ/90uSrJtVEXIEsYUbLrZNggzxXhfT5XplWpXLbO8JaH2O3FsFQG/7tk2
+aStmdQkSAgSJp2GACGVSdX0pFKjYoF/Lo5G1z3UjnZS2ZOu0oWnjunmqs/I7GWzW2UaMpYUF0fJ
sW+1UirQUXxRgj1ygDGQen/Z6c4DYNtXfcIbt1D0Fbbp98A7xbZ8LUVJwJZGeUsYZAvnpjv5zUmC
6rKxM2ynJ9hVThKQmZdW7ralmzWKuSxn81KI6GPemetWw+NdjVZ52rwmfHi1Dcn4ultNr61LUrzI
VNt9O0qV16iF56RYLySjdjLt/LlxrNDrDLzY4Z+oN0mHN2dRU187bg+8kXnLsZHDR6Np5pRNYfhR
bPomlNdZm17opfUd2ECB5gGZh1EmTB8VY1zqYlZ0nLYDBGZPYkZ0TDpTQ9ZNTldFNGoznOlWMZJg
b0TC8ZRG5F4emx7gSrEm/jApyNJ9luIFq+dkDFEktn6O5n+2Dk0CUWfnNwohyyzDUzL0N13YL/WW
mB0y/hK0jQ9FQH83yzDKahEutgKFLPvR7lI6IuVEmWVjQdkZhYuzCXl8kMVrKfUfcyuXDlOPGqMU
R0cRNwm9GcvZKArYQksy936EApgcbrC3+xGEVHh6SG1TlZqH6iewrDyO1rPiRt+IatNapJIk0NXG
buCu2PllAogMHymfdoBy8NHfSwv1plTwRcGZh2mmdKsMCcXovOcMp5LYqnV3EW1lpi4uT27hKumI
XVnGx6qs6susMTbylCSUz3K7aJUuuAtTrd+hgOa4Kv7dnhxU5nrwG/W6E8omLAtjX5rSquyFfh1r
Zrc1MkmhzIhJ/dP2toi64BYg7ZrfwealPdkVzAteVuK1WS3cqZnq/c9fwuuNNhqilp6vQVALO5Ed
67xed4oqHQvIpIGC2GXQZe1KSIBpLNs5oWCAIGKcoD7aWLdW5Tj7trEWcp2ztTLF2dZ6staD6r6N
huz0x3+wr28EaE6ho90oDR6AInsTJdo+73v7cppNyAc17VZpp6yB5nZupOnh1u/KH32i3wKmC6iR
jXrt2+V1HFmhK0MHxFx4uHV6FNqRaQMgZC1LJzqQvmhLWyoehcbmNzIwhGNRV5dD0VyMcXsxOQOF
t156U60+mX1zMEL84h2zMxeTQhhPIuxTyHeKPQ0R1Y2FQZFsLUqcTo7TgCwKdPYgKU9NZb4VbXhn
DHXPcKwFmdHAVpw05mBI5lWBfF3n+1gg3Ye/1vdEwLjPyrWsRYdApqeHk28MgANanl+PmzyYkkWl
k8T4cybxbPmR7s47PLfkjTGaCaUFauVFU8rLsaYg84tpFUB/X9k1umtBxBvKemWloGi8xj8PmyZT
WG4WSouJPmGa0f3T08jfRwWxqysshSw6qlEeQOAhb3KFLTpwTsgbpxWxl3XJLkspX3UBT6/2xyfB
CMnDUnmGZoTc+PjCT4QX9XW6hGCyVMcBdeeCLRJl7Ys0kia0OeJTU3arRkhPD7mhulaJyVtfa8rS
VBmxwt02MFlapuOAaKXNxiM3EVWYrBy1uja68hV86dxT1ZfRkJvbaixfa1LfShXwKgd5gx6r6ppF
Xy6ROjRq9Ay1isrNksJsH2XTKtE0OhOG+j0XzzmXPVqmqN0sZ6QJ6g+lm4nii57HKQ3iHQ1OeeUv
LY3DOWhSxyv7uljulQHWcUQnCeGx5dCyjXUWT6XI0iqO6D1oivxctY6XponJ4e9fTyhHr2CWxV4K
A5xz8NLR/MlNZZ1rtdEpnMaDAXGDVTYaazW2FlDRXBMC2r09OG9o2b7kniaZT7FWkpa1/rd+UCCn
CUX1wpHTELZonHUGUhvD6FbzS64wbPVqkXmR6NqrggZc0xR4GGZNSEPVtg+J0mzEUOorR9CRzC0N
43fa724Bi8dNY7FptHzb10m2jAQxwzSTpWHGiG7LccHiUvd9GZM7KJh5E4smCgrhZNrCnDXm9bK8
gHtJTt9Ku6G4G8Mw22GlUBMBkeOEGRaYtcuXlK7tBpaIllueOYDOmuImXtdds24mvb0ItW4Zx4VM
klhuMWYavCL1LyJGJJ7Vu/0U1TCG77OC2m+oy2r1f5k7r93IkTZNXxEH9OaULn2mlLKlE6Kk6qIJ
eh+8+nny/2cWs9g93IMFGg10Q6WSkoyIL15r58uuWs9UnQDIpHsjT3PCjKv77DTEfon0iC9rPtnt
blzX72UxcBcU8qFA5u4oKrk3TG2vLuaXDTZWZhYbWCruZl0zR7lIJHKDki6KAgBW+HnbQdu4lKSv
E1YKpf3OVnYFspFuDskDAVlnEOCbHpg5+ZGPB7nZPuMI7UQiexNI+yOkRFcEzCUhznFRWWeazqLM
G3aFntU7Ohk+2soLN3NgpDS6ZFeWZyPO80aNbZDeoOzFZRF9tCSOe2ia/LMsNedgrwoLGzOSHLKT
PZEWqbHpFN3NGcuXLh/MI0U/z6btls9NtV6VXg3S0frRuulaFPXTMIqjgrJgyLw4TytGWHPaJ2K7
tJlULk39Rx8tuXOtbA30rTj2ql1y/XFWco+5/xutzgUqI6NpewQv66XpD0DQZD94GNVBEYkjQBjX
fi/DkMZ5Mv2ge9+5is4u4Hmxx+WHE91EPWDPT8s2eL5jCCcQytI98LrQW3m3GhSdgViLB+ya2jt8
RwJAzal4VnReKxUdUIgKTg1pF1AioT66V7qof/LRzQIlWQagGGJhLLvdt8MjlM1h5m6gvgOncnLw
eMrDC51hUHUKzW9oh7dr4tM8uw2MhDo4oN54TqbZN82L3XEF7F2QgTIfRVDz1SxrCxF6s+3tlWww
j0GwKPNLW2fs7k31nS95F3PQfXhNo3B56fuopuA0QHIs/LS2dl1LirRG3xpH3jf2k6RfbD/drlXn
Ep6t1hhA+FiJDbz3BikxHidTb36oORdZ1RjYBWrzL6E3OwUJxY53H7Ap5WhwC5in2XQP6No/xmpp
fEsrHH991JB1oOkUu9V4reULzpeIBFa2uyG/y23IAwg+tkbaZiLVbIj5nfFvNiufC+VUnjPPlyod
PmqrPTJE8viaMoC71Qhj2PeKQxbckkKxWPDthaZVsYq7uO2nm2z7a9uuWUBg/C9br/4ag/fe9/A4
9kLuqsPlQMevtqVVF6TW/OEt2vuUtRGcj7Vb8v42cDUj6vtDCohEiXkpaDfYmnR9BULa25Nz0CA5
Aj0xcXuaCYtx1gMv019sq3kTk6X4hfHHzbSBmlPkrsJSnzABsKMNE35c9V3bKnlclS3yaMWsifa0
rKGNx4xrciqQxQ6GckyV/ktzKjA8SRTDWukREw8zpjlPMUWC2oWSoJibE1maDnk20myuWzV+bnTY
HCZVPSSbtezrWv2V5EZ7nvgfOq4bV3LnbhOlI1t2fGpWym3zRRORqRff/ZjXIWIMLzSBiKV+wYkm
j0axHLbCqwPXIaqJDtWVShNJrmWnfElbDTK+0TFPiKgeS06P7LYQBhC0wrF3lrN82w6ZBKu5+qNp
TOAh6cR4kb1hASD+qo4MLf+LVMq7mbW5NxDim9WaXhUxQ7eQnBtUgkpeR30VBbuiCRBeKZ7PWTjE
k7ve0hFeJEmm/uRKkiTyhgVmLHzQObidPyET50wFH2LdQm85/qa5sIiufkSh7Z5GcB6OlxIwNsra
4p3G4mu7ZXbcivRT6VqsIfVqcs2BXkyL4jKZShkBWTP5qHpkZ+trIdt70etbkDvNvc6zez4z6+uq
gvFme9XXXvNzUcNPzPZ3YmqBAi7CD9G8NcVq+1S0IT6tl7+17TzJhCtcWq98UNzsaYjIgiyxx53w
3IhZJN8tglR9tdueW2lECQmF/trY42HrkfcNzXlcgIMX+DffKlsRy6oMqUmdotyuEJe6lXaUTBdF
yoLJxnUJ+9741rvubdEe2EKdU4Zrr7xQlX3cqjakX++4ycLYQyw8ZUoViLTmbkfbWFil5RIO04xn
32sOlFSc8I7t1aakKCFN87Dtzm21oPJygOMWI8o36e76vj1p42iF6gqO2Y/OPsnLFwAt4eBsJLOz
EhkJ3gjF/TopTs6YBNpgZTubYhdvqd88QQ+DkhhrlFBYpxZuPNK2w4C9r1Z5h8qjbMednucGIm7M
3yzX/lYbZg17fQQo2wVAqL0GbUkCwmYUCE0vSWUo+87YEtgclA3zRCeQMtR33uPv3E3/TtMVyxCp
59mm+43xaCyg4URyofPrrjm1XWlepF42O9mrblhZ/R+n7Ct/RNQwjQgwe7e5bwyu7vikTzNxUPXy
oW5rG/YzmVSGWPz10lPuisx4eZ87KwG9dp6nkg/fyfo/ja6/lgrlCCXYi5D2ZyfZ0HqnpGxNVjvZ
YurxSmaGSsDwa6J4L7c5O9SkrPpr31AGl+pxAtUe52t3BJoHKeFsD0j8LXcpbQbcJuGzMaocnNXu
g9QRTuwW2rXUlJv3GQsdxqdMJpIhcphTR7DuuVHJoPOGMhyH4d2tpn9IASgjMSE2UMf1q1fkSwUA
FUhvSj7M7QHdaIxkins3myy/rqp5tFfIVu6KrQ86KOKe9Hc/b+vP5y3FLDDOGlyaXN9VegMDEkV2
FjUVqArI/uyVt3mYW64I1hypvdMfvLS90219m2rtd/c4tf+lJvl/o7H6/1AhhZj9f8hl/g+J1EvZ
zP/Ug/jfFHz/+jP/lkbpaKD+S5JtIBfVH0K9/1Lw2f+BqYyCJTZ/ao3Q9/0vcZTp/QeOHww/uM/+
raf6b2mU8x8O0j3kfeifkf7htfxv8dZ/KZL+Lbz8vwv4GIYfgt3/qVFCX4VWn4HAgnLS9H854P6H
D7zdUmeb+3YOYOtqqln6+pAm3W4tCvvaauorbUfebhL6cnyQJ05VgmXbC1iCQ5L36F0NbVHi0p0R
DDSi2tul+ZqLwj4vEwVVssujxt7g+dbN3U9KjSw9HcbrYLh+tsrxVCuIUdU618PStZubzvf3t1nz
oq2y1KO7GTt1HPNXTbABV52nR8R+AD+sOexIxyiYMbcdYpwN7qFbl3NZ8hP0cjlZygz+OnKdqtmL
KBRBbLisCn8eus8f0b3uK7G8OCqHe6fucjPpw3YmzsGQoTslx0p6/4wV6Sqio+Jy1O7lwEy39gRG
5a44ya3dl2r6LpL62SyLdwYvvknJyMKwHdD4o8LgESm/apASuiaZdtU0sgTb72haYTMyPvduUl5y
dvU0tTqC6WX2oCopKVW0F6zqvhTjL4qg/pSq/Jsazc9kVFEn2GC9bF83D8CzuejleJ+AJctsPXVe
8+bMhGSUrvueFs1bOzgHjqofYyQZBoohLsvRimS/MnaJeFblky5R/+SMq6grPykrv9P1PfKEIK7T
7mcd3Xu1INLRwLfAcfM1NxAT5QkVhnOUaDo5nzK2yQpba3HHpHXTTfk21Wm8tO+jwjw+lcltdptX
aCh6h5xfxQMAsToQiCZBuWLNdTQButG6rXyJZLP3c9W+tHl+zDHGYnnP6mBrzX8sonMvnaIcAXtf
EOJ78SDRLHjrxj5uK1rsVgowMwRDIKZxV1m6GVZJSaMN7XRJVdu7vltHn83zuHS2utfrDmojN5Uw
mzyBbjWpYoftsFOmV2uT47vZj782VCWO1T/nqfZSpo9bsGIGal8GzoxyptThJyRCeD8Zqsjktrk5
G/h9zZUqTT1cuzMhJhLJGxhs2vi5Z3GCt8Nb2dUe/vwxj+d0+UnoZTmm3QyskJl+BkwaKlP72Qgn
lNQC6e4YmAvu/1Tj+DJy1F42vJnXZWog+z5IrPwkXQ9cH32YX3EHDzrtkisl8VsCe+1EUJVZlipM
RwIXVS+bbzTul1s4bpgoMgsn1YjrevRiu1kB63T7jpADCBVBP6o9zmch3iqZtrschoNJIL3VIxhJ
kVqtb6R5FVsV2qlKPdjbkhzrpPwnc+znwsgVJsDsj9two1+K/lZXUmWeLhn6Nc8veqOlt878HMAy
fGXhuXY5o5Hf80JkZjlfjHaNC3PSApsviVQ0N1ZOGrhlp2gLVQVtzNj+6rBBBCV3ljLXuOmlUzyk
M/0XJXrjJkfKlK1vcNZ/Zq9VAXAHrgMuDBdP7Ykv5JmI5LfrcAEUjxYWqdv/yAF3JelBNVVI5PiO
qA7X8qY+ZICGYpAQp9PJkfb6jq0c3Vj10TejieyQKLvqc10BnKZJJ924hHjXlWGvCbnuU4fQTHv4
npwHKlxUy5F0pd/gsWvkZHR353m224hnCUfnEflXZHdZ2lkEBQ0VMHTrTmuNjOz1mb1ML8udW4Zt
Ho9mieEwE2dDr5+0DVvVrMw3Y0OAIDFVM+CV40PK6LveaJ8Gxn3TS8QFxXi0kiUaeP2ls6eNB4KJ
XMoj2Z1WWCFUKpB/OQWV4SlXQzsnL3aceGU7cPWdTUPSMvAq5WZlI6VAjZnkgnDGuYx6MmMYQLqr
JzYILOlR0keX7qohsWC2IWODLQTYnau9xra/yHOW1FexfCH/ssIOmUXLxBaojniutFw/VMnjDpKB
LLSGexcyz27d4Ip9C7B2lAYodgLCF4yqSvOIaI8zf1mXUgywaBMx3gk0av6r6Kj7dLxn3BdUwZd7
oDEPZZ74MTbzXNFKFOZ6ZhLqOrxmA4i60aAKU6t6fqLjOL3rRYFqUmU3N1BAds6MLLP/GHrC003t
vI6lwsBe52EqSC1f8iXYSnm1mvqpdOskTqeCSMkNrKNuRBIbe0OD7PBAbDlfUx5ViOV3IQ3QLy0V
KLIX1wIRsC8y/YYA5Uwh7HndVDPqzbkK7WZ73L5bVg8RxBisRTgrHewDsN3iNofGaTrqcoobfqxL
YS5/UJRWRV4Sswc1ovHd/bR1OXbT7OaiFtrghB9ci45r1DlYau0wE2p/Gimt6ME+B1rJu1RvtkBk
l7HxcyGNh6nYdWp+y4tkilqXMmYXtZyfmUZQTSTTaqmYOObQUfTu+k1zAQOFs4VrytRZpHOcV7Ua
LVb+M5ZTpA+9RK6ZhbUk6QZjVbSOA7qPqSW9Y6vLvdnmr4O+RTDmRAbkKIW1kjKy0aYuLcvNf+oM
xV8xmmQY6+SkOv3vbSsRmpr5TqT27xRmLnZo+m5HemiSUSlJMp3phSF4JilVsatsIi/7kdgZmF50
qCnNFk7CViLTqz243alfPkx9MJ83942t1gPS5O8qZ69kDGGtmraVgfKnI3c8Mos0Xl8AlhyGbBG7
rGY7QEkX6mVScQ/uCxB16VCctCCoqQQaH0azEMEHnMm4/dVleVEoAcpLPaKX1/OtkU2o0LJgzTtB
LOtkR8Imc2zstQSxWypPc5c04QCOGbSAWpZYiFinEsNPG/oKqtE9UlXb+auqvfbF8CcHqqcpE1lA
YuYB3Zb91ZnXV3x0xEv1KeIBN20CAOASbFMrvD/T6jZhjUOUtyf/HhEANrMkaFy0w1O+dccsMcig
mBjRhvYHERLXr75x/HpcvutHa6kiuyLOWPn0b/1RO8vbT5omb5Vl8eqOoNZm6pCzmCVhUrbqzqRg
HA5asIC2a9oPKTu5Xu030XA3cVHSTuhXLmSH5oGVGz4pEFcF1RcAJpRlSD5TfcpS69YiEvE3XhOl
ksulLZyP0pP9YVOtjN/MU/xssF4l0SGKNj1ldfFbKHyo79JDY4nVhwxcOyIovti32vjleP2feR5q
qB8DuiVliwDNDa1t0HZVXnzrORfrxRszREk0xCYgdaSio3W0FopmRj0hLNIgH4OA8hTts+Jb2fKj
lhTJcgac1sT6i0IxErly3WzzjWpGtNQVQs582JBQdwNHmgw8j0owkXNGGd5vvQFtIua0iWznuSvH
IngERXnEsNcwj6Crfo/fF5bNeTYBHgJ3+B5Yfl/sQDNr+D3x7uRy+Jrxtbofpf34aG+MuQUBI3r2
1U2vo3nJ5E9bXSyywMun78L8Lsrfbva59E9bpQYG20Ze7HCZ15xIY8tAV1iIAH/PjDkN4mokZm36
jjsugBhfyj+dfli02+Mu7wVGFWtAwTPIZ+oSeZSx0M8rieNqyYtTVHwDmt7TR1+ig6Pd3ZF7HTcp
/Vfi3lOxNarbAa7jAqN2HVBdOYt1yMSM8fJTaWdGrWthc4dlbS0Nv+3Iyq6CocPF/5DSTWmQIrqi
IFGC+s1ubNF9MXbwocXvEa8us0k46wXYzgpVSxmi9mXM8LU7BATFxMalfSngzd7w7CHA1nPmrubb
VS9oPfadduvui9Ey269PEyrxubupwHm93YRmIuOxhX2u3uo5DUwkdCAMgVcRUPkxoz3r4RRtJbvz
pGIAp7BOCZculUCIMYg3b9/r16Uf0IIcCsHJ/DgecuJR3pzJRfpDA5nzCQGLdG5lvcZd+1fdKPpa
9XtOi7th95FXZ3uHg57xpqRamG92qpR532A0KAf9UI/bId8YKhjyMtLXXfimWtUQ50rfVp7ygvlH
vnR3ELnxyfyLFaEjzWUKi58W1kWH8V52wA/pdJ6noASALEkSDms02jLUnbh1oHxK3wrJTGiTzJ8X
dqa3xIu07jH1GdoZYTqmC/7N0XVGHpl82ZD9dzS3jColsjmB9sxv0aoNUYN6szi7z/WnLiM6xxZ6
f5Jbql1sgYmeQa7eNVsk1P2s/CYlJ1Ov9GqCTRZkxg9xcVjsk7CgYIvDzJ49RG7lxopzmFELNe9z
yRB5mZk+mVZGhWo2FFbMb+h1GyBYeTEoWcqd16Y4Vsu543My6+Pchb0Wkk9LIZulXBgIBtsf11Nu
o/38qH4/1PqxO79Z7Stba1/GGYrzatcJaM59C0bGyRDaz4k4llnyGBXTkZtsDKpUC6wW3PTCeovd
7aaWR0hgampSfddzTKOT6f6klGSa/xQVGlwOw4hH1uporWlz4S4RpOKQ35kfR/SYW6ADzG8RDQm9
fQd+a61odXEHiHN/7n7raPh95aV8ooJm8vtfbKw5wbIcuCO2HcopfTaJVCJwPaH4tSyKxIC3YoUL
CapHNVAadFQROy8du2zXmR0hFNf5tELzGcHo0o3+JAMT8aR3cbr9QG+Fs7NJaKlPJKvT1SqsWBaH
RkZSHK3kWMwe53S4aLtEO6p0EpjcX7ptX3U/S/On+NXemnxfd6GKOvtJmr75ZumBUb+yRiKl389D
ZJlRnVxKyaZzdpZT5b2o8MH8ZSlaHaEfea26Aan7bllC2fxpObHZO9xnIFQD8auo/y48L/n4qbbh
szRBYvUjb50Yz1ivg2Tbi/JF13b0nvEijk9EQyJHm77gJgXIGptdH7JEs/GT96wnTrw4rPQ5+9ZD
UnNK6qcK262kSo2fpkZdRrboDv4rB/jusKW8IOKA2+XWJFDwQd8/DUvoWiear1Jth7+m4p96Z/Sh
d7N+8jwQtu8eU9QSDDidb8XcaUeFbgW0tBE9hPYc9sbdffybDf4X6bSAmq5FjGXQ/E7Si6WFbhU1
6sEd78oPAexe9Uv0KAQDKAhaAIyncr2m7yl46Y/nHTs3gGJJHXBVzN8RspABLW4dcUCX7n5VyD1A
3RTY02/WOV0J7hplw9Gobxp9BZRPTr7MD3B09hphEYCwpIjUcW+ziCHIHD2of8bq7lrHvoj07NZr
ZzmHXf2ET6L1fK7fHXPPJ9AJTIfH0gW/TvtYfZjTuMhEaXHocH9MLItAGUKFEkC2F55+fiCSza6v
tG7K3yQlkxtLZJrnFr7G5r4Oz5a3E2QHwXZ6KrqHmCHDsyIcMQ0x4cRP+fgSFIKG9bCz42VlLjnb
03lpdk17AobFqbYrlDfD2wGqMbjO/XHMI9WLpPWcOzGqiK7cjcZTxa+dhlV99FxmtLj6zYMT7akF
PI6xIUTinq4h60iRcT3vtmGfMB5t1Auid0Ys99LyE8vkKpFFzcrFySJE6gSGOsM+Y7Ood7Z+FMZx
8wDS3z2cUMAs41mH35r3ApN+5BGJnkEynhblrrFXZ/md96ejlGNSnkrorHV98Yx38HLXCddcRlnq
HoZ3KoYUPTTE2dR3lAuP2W6ooxL3WkWO+5kTgkUKDoEWB5in8I4mephfqn0VX52BD+xdlBElBrMI
lp3BjgKLr1LU81J1cdLsJo4VGW0QDD2AnhLxQJwPRK0ESw82e5m/cFlLQmtvDCf+q3xxshutmXYd
g6yh2WcyCYHmK2o2H0ztUTBcmSEpfSqSNs4+c8/SkPqps0LCFNkzEKLCArOvLV/6X5vhiQKZMWwg
SMdbdqPTrQfUYuSlMDdgSTFJtPgCWcHcbJ248v6MEgXGSw+r20RzHwAnCQVW1x9hYJhwDTggRsA9
sgNko+gWdBRnZ3WLcrqnUc4ot3WMmIoG7cDJLQecL38Q0xTzbhhiPt5qDTXXjzl1s+cie+rVGMVs
ZewW9P9ms2PjleVhfBL6wV0DxD/2ldR3mHsDR01U8Et7O3ioRvmgTrVNbrq6d9bTphyz9FSYf2cS
Xw0EQntpxZ4WDtpznUWN9syEzrAbtulPbsJuI8hGOFjfeND0/AzJC2cPnpFyjACCuYOD3RCJl4XO
eFRVGKsTh6/C8eecvOSyzL+7gY+eTtFQKc7DRyHOUO1kus4wDe5NEI34TGIDizCatkN98Iyoaa6P
a6WNZtnee+OOOWCm+w+rn3JRtYMyHXvJ9kmpzptk80Ypyi3ph6XY0uvboOGpYru4KllstNH6Ybsn
lD7aK5/F2h9wvDjFmybjBieB8viFtDFK529K6rG/8ApUg0+zCLu14fmp8dqIQwK+1aPS2ulJxInN
6b3Mb5qC2oKGVMbNeFZifqWpj1d3x0BD8zwtZz06A8QhRQwF5VWXZg0AUNpY33ajdbDacNR8FN0T
/lWAHPMNPu0byM/YuPcH5Q9nruoFIyL2Gm9YQNiIBv5VBeu5fAWFYXdi3XDQskKYEDTtB8InqJdr
KhGJ35liUUy/KOmZpFuYv3gqd7W1x7W7Th92evjuXS6bwXyjFCEiSssfQbkzcSshHq2b7Z5b5OBf
avoyrCTL+3b3ZraxNrxk/OXithlvukXISCzYvEBOI2kcXfv0EFx1HbqUy+oQu3ZlvGI2KXFxMEov
exZOPt9azoF/Unbi7h+dHVU7TJc2Nr8YT+DjtDlAQcTjTY49Fh/rXGwnY9ynxqXm8qgfTAVNBVz1
2WxP6KIy04y4VbZAWukZUkzjUy6jQntRaD8w4q6BCd9Z8mNmNhqPUokqOwZgn+CqwbG8YLMiPlEU
pbDRBrqFf41QvfR8NryqzXwthKUe9mTEZtVXNkY1X8Z5MmMADDk5899FTlgx8jcfz5flXQy6mIyA
93iOsaJ56OzG41TvKrE3pZ+/m+qFgYQ5Vq8iZ/hksuWr+GGqOyd0PweaGuJa5hIP0OEpgFmP591q
vs6f6Pzlqr+bYLBnSneXkNet/2HoXDVcoPkER1+Z3zVrZtGOjI4esBkWB38bSD8y+imsdIxNN5XS
BQCnJbbKVwyBvOPucM9/S8nnw7O7J4fpjtUEucLynn3yzTD0jhGvh/0bnpNJUBXwor58U98Bno9u
cwKj40wsklt3dX42tDj3JA9W0E+LXtqwDOVbBd3CVntlZOSSgY6d/DAOkLXd281JwUS2Ois3wbvG
HrIRkFgLL07n8uDgzKOLKqwwY7pElQgmhSQfDoir6a+axoeustcPq+JGfGIZ/tzJezbAu2oim9H9
l5e6bNnun/RiOKRVghp09ifvgQsP26G17EhRzDfmr3QLtAO9UgV6uYs3+e2nsbwkG0xvwMPzzOi+
rjF+zU+I+qqK9AuO3fxdasdNxAxPtbvTmWrbgHscO0alRAz4XMN1fFKfRX4vfiVuyEXQYRJmmKWb
w4jh/Zmw+USQadtmbGUkmkOJT6xFBNCNfqDx0xWh4bHXBNQXD1289re5u3gvm/v4kdwEHWMo26cl
NZE+DdznC7+YX5z5owFvtDadMoq/k/B2upmfVmsNu+mN6LH4HVmVR3OBprLpXfN62y+4YmVv+1hQ
ZBst5s2V9y3fZUryvA2/8Cun6qXgjcrCNbkpACkzoF8WmPVfF/tpC3rVjcqxcZOg5s5WOIK+MbiM
tKwOiBImf0JIMSjzuXP7a5KxZjcocnykeHA7N5rWX4UaMsyh0pfa9+Rdl8V57bb5RJ4JbdOMkbe+
PHcMGnYkGVRzQ3vGQfZsoBNa1Dx8ya9J+7ACiuOEh3ylitXRkpO1nbx8ikCmD5MszmlX3LQeu6A1
na21p7qc/rDiYLFZr1Xrz0mF9iSogC65+MfNNUXPxfNZ7+oonMPqhUStjLQ3oq3Ev7LWWxF1TJRW
DayDa7mNjFVqSKInMj6HPi7X++ipY1xiDsyr6l3qIGH4sz697NdYJtj5paec1ZRhm7G7t+EXYDtG
/DoUGRRI6/2xnK3jOtoH3YaHTZXq0m6LOCP9fnTQqgoiSL1FU1X81VvDib1W+W3/8dhrcfiN5PwQ
z0pGAwHI65/WrU5zPz0107BXiuxtlHYdSK0g019+pSaHuqjVU4HVYmPjaaaUHaf7KkeoGfZCplhk
XR34JTD/Y/yxqxNKMlo23oq81Sna3hARevMWQztFAHwWemugSkNS1NHIFo4n/2e2BJumVbwJu7Qi
g/BcDY9maOrVi62nT6lCDXqHuzVoM6TkFF6N06dlIDqf8A42G710IJPq3GE19JwnrRm0K5nAO+ZE
tD1ZTQu4cAbyNQrKolLY1rH2EM3agIuJBr1sT6lvJlw/c4dtvkONqQoi/6zZLiM8C/TJepEzI9Up
Eoq9KjRZGaZFFK/1Xhc/S4Ud1+aTgCSb/mbNn6zPrech0/LQqJHIjS7wyCDeSoOJacyR+nZL7eOn
2G+d84/IWiOQMkXCVabwpUtQYnbyZwTe9LdsJerY7GF8cN9QqGPEqRFFZYxIpsMEq3m9uVOtfJea
odp7d2fxDpAIkrt1dZhNx2bqyj68bKgYJTjopaBr0RixwItqPk568aE5Dfu1ouIvqtol9GxoAx2D
AQyO+oovn/F7skzYJUTx3q/WsH6qkdZMTJBGgEmyOHsGuLcCMed7LRBoXaA/T4wvTVj/lDX6xx7Y
HdKm/dpykyPES2e4XfSEnT7tu3Z+Rv+fEa6A9r6EdFUsI8oe85qhf1vpuK8e6r1JMt8JzUaubDk+
7dltUGcFfvupSI4zWLU7VHGZiXfNaN5y240oBcAQJpGwuitSoDRDtC8TANYGWefQIKERVY8XjhMD
sJT43ezY2QPnucLrvLjvC/plCDCWWTdZvxYXh4Khfqs504RUuFY2ykGMC9cgUvQ2CB6cPPSvZTjF
fMfW3tInWyk1n5wSZg3MwIkOYpshQEU/pZ5cC3XRTBxvnIzrqyVIkNQr+afsabO2kOoWZF7GQiNc
PnWqP6LESOysXeXrQ4aVRrZx32BxriYwgtpVLPTo4xuaU5d5MeEmo30+0tFCFQImxikhx/VcTSM1
1GNZx8uynq3H7+6s/ddWIYLvC87iZuDywTEn5go3rfWyVkZMscBhQtfn60uRh4+YJT1z9Gviyr8T
stXVo6V9pdKJyQ0fp+es0Ap8WBSOcmAgTmBDsbMxQzZcfQ3Km96IPZvcXzunZT6jqEJtOhp1PXZ2
beYGlpYGbAMycZm+rj1jcl/czEqfIcvtgwZ1HplU2kDpY6sDlY7LZX5yS3lbZ0Am4QD0cnDnpePu
jWctp6mgtm9l6WW7RALRJJIfCQVlZHjFwU6b6jRq8lti/1msKuM3UzGNpUApUlydYf1LbiTWIZOu
uWm4WxsZAQ5xt1JD51sr1aedAxRA6SfSfh/1yMxRSYiVUb8V7CQZhL4vFqAmViESxJLSBh202HHc
2JieCBkiZTl74EBOfjIfLGYl5UdiKk9KV30mD6lfjxfv4SaCBrg0iZowjw10Xqy8QnavU7hR5ufa
FeA7Gso3gR1s7ocmqMhWsTNCDsJOxHCesV3DDGUWhrCHp0rXhg6Def+2SVyVqouvVbwohmy42gPs
EozJardcdtVyC4qOM1C3l9uW2MCxS/2+jeiBU1m/Y4UHFgSmmcwmLtDvEjuP/VsCHBECf3VtCA30
pYRuNCDvVhGhnuTa3MuRlGz9RfGUr5HhVefWnTASTLlxFJ07+JYw33Gf3BZD+5WN039Sdya7cSNr
t30iHrAJMoJTZTJ7tZYsWRNCkm32fc+n/xfp81/YroKNC9zJndSgUE06k4z4mr3XfrNldor15mCP
1EOZ8HrL3pAdES/mxAMwpNpmAlyHlqdVixp6VPEeEaAla26hMX/tEoaSSDZOQ9zc1ajj6gSEQFyW
T2Fif31Tev5q1BNbKuNLHqLsdxOXa7ZMnsdkEX4jYs17kV4JCjVS02i3Epptp8DaM/X2Ybz3JxS7
RuXGFEuPkZ6nlyFqX7hCZpy2xXvWu0+EjZKQU1+HrZ8uuloG1xk2Nkdn2yzsACeMGx7hqqsrN8N8
6Pb5pbAi6bnTa4fq2rMthri2jTltyNqtrbLbbtaIxzaS4+i470gK7QPL2yIaC68Y6o/JxxAUiZ4e
Ov7EHvJ+mIIPCcN2y/6EDHqTwe5AgiooFOcKy/JHFvZqWWpvszDtjoYIPiMONI5Gj/7awcy3jZMR
Z92M3Lq/hV0OWTHkJg1m7oBJ2RdQvB/j4B/rAuGTWTHHyoL+RmYNXB9eHyHC+giIjqlpXd0ZeXs3
m+bWNPmfAurW9kFBt9N1vuT5RZw+tRtZGIeIPimrFc3HjFi+k+Oh90PoXFmI+99H7cL7NYm7yoRm
nGbOq59r971l7du6fA6C+RuSCpMFCwsLdFUKA86E1XFTWfW4mVnzoDYnpKVl61Gln1DPMCJJEDT1
rnzDRCa2WjAw1pt2NRzeK9XSbrB0v6S6/DrYPioE/iS4YiXrQD3CzOUY9nDVyqFk1GUhi8XauXUW
w1rAWqotzfchROwtu/ytQlzkAX3BiTcNnpobWqaGWW6T+azQF2ucHzlemU+wMvv8cyp162Da9aOo
+mA3aujMowXkUn3oedJ7XPPDBs3gs6gFBnaHVYlBrnNrtN05y9xLxZV2IIcZG/OQD6gedLnUa+xt
IpegPDlsfPwLleY/depcBOq7H6QPcwU2r4Z5hOXD3KAWBe3UnA0psKDOIK6MusW5G8q9YNKcsnix
7OA1zb9ioshInjsG1VPYgJzQqmr0zLREGah9lgkzS93MZ65aru3atltSRxy1R0FLOi3mmI7RXzAe
Che2whBGCPYHcAFtznIOIT+2tnfRwSsaohy3eoTREoW/qVtvir7X1IwIdA3vrpUsOqlAYdNLh10w
YFtzwxfXqLSrYgy+lhbWVyew4CsEovNyhn2aRlNzAZdPUkpCtWS17p2vujvpBtgeqhcBn8tjMUpn
KfxnVTo3Vaszr4greeU+gVqYd3Xbvtv3btfRyUTN5znEhNBPt0pOzEjNwptHk525Hu/i+WDZGOT6
sf2SiJxP4cuDFbP+ayqjP0i78qaSeZNVP/Vjc6mL/EsSydvBCS9Ik75WWostiGF/fm5zprGVYFKC
ieJz2xURBBkm00H1YimqyTkxYdw4L+h10fOwNK0Y36I/Q10ewq6ye65uLUZzHsFBCRbPpQwrZyP5
uhpevbgeMlSIFtYg/OEWdjYq4Zj3XTOPxDcM84sR96XX+Ii9yuRzmJ8LM7sPJnTcgbTZ/7ekC7TK
Olb2csUXuIjx+G8y9JRIxHEu9FSuCXwlqnaXEec8P871eElGMqWMkuY5jsTrCLfBjsyOJW15zouS
5bpl6OjNpr3eWZ+6qd9nsyOvmoxZfxdVn6axeSozeQrx0uLSYVmUmZCcvdRKAmashe4JrXxWY7Yx
kVbxQGTgmILp3g90B8xRtwVmS9VRqXNVpT6LlsnTCoZB5UgHPQw0Ey7YAme09haZG30cxzd943JX
hfjUNdYwtjWdeq2rL2pIMR5Jzcfn5RwyA4FMy82wberxo62kvzctJ2fv5LKlycoGlzziarRN0sNa
883JmvzkS/to5KZ20Or0be5Ld2vhfUw0/4iBHfKYAQ/Az+oabR7fdVX72l6Edn2eRgwac+1fEL5X
t46T0lZgqWYMEXZniFTk8ZTOGJ/1sTomOrgUEiKRiM9HW4N5IqZqo2tDfnCGdOnDrzHDMWEN+jeE
h+UGDet4CLuSSmHQ2k3jFLA5EXjmQyIvAR5oDYXBneji/HpgSoeF6iaJ9IZ0uAhBljMwUylsXHrD
RavC4FR1rNqU8wFNNTilQz0c4kmdDYMuJLRdUj0nnKP2PIPqGtzdGFBwhxzpm9IaNyhvm0NvVe4m
GEV7KjoGbaZI0ocQADDOgUg/IUnr0qeg7LaBGHE4RvacHnAKen0Rh4eAUUaxuKodgbEI2THgvt7a
ro5yK5jcnXIZS6QR/Y/dcKAoHes2FOcltj3i9ExS5MSmV7jy1ieV+5pF+F4mw3RbLs93xbFUF7hu
Oa8rr+kpFXU/ptkyrf36v8hHt97ZEetImkdrlyUXjXxdxq9xBZQEeT4ZJuM+bYzXoST1rGyq760/
PiDQtDnXuJZiO+t3BmYfat7CwR3BHsuo0oi3ksPKdPB4C/5NNjqoyfTa6/VmOk7ZeEom3T3maPg5
KyvMhO426CacogrtYSnhvqWpxKnfq7eKoCQOq9jfRSVawCGAnxfDSJkNCTtwHvqLNCG9OTn9iQaB
cBiqa5TZJkOZtjhaffKmMsa3iZEFng5KTdfw6unDhK/RvwnsmVVkUsc7s4hRYaRIoUJOPZmFxyEe
0iN+EnQAiwR3ai2ErNWrBqIP0Wuco0+cqEdM3yArJdwWQ6h7SaNj3m3ccQdaJfe0SSHgTWGg5SNr
NCcS8tFmfJBJF7yeaN+aLtpXg793Os15cyzGEbkp3izkCFmNZqzBdHqryjg7l0Hd8hUB+DESce7T
BsWaRQgtHDhqj4ktsktRKhnx9vwXDmmTFdthVvy9CGDaqPefIJ4f0OlTtaZIXniPv8uJ7Xkjv5so
0g+iPejZEG+suH13NACPGXPC1FQTumrrsa+sjwEZbTLk+1Lo8kxw54kzUiCrjk58iegLqkJdAW9+
rHNsSwiwbjtEAiRaoSdph5e6mnLPlBHZuUK2G6iJKqFWQWtUXDV1cun9ZIJCxjoP6v13GBOuh08p
Yd5I4VR0xffQp0WcOPR2ARi+SHsWjYippbPYC0blzS2ftyKAZ+Ob6P97tzu09RAco/JkUftvLAeE
qkNNXCcMxKKRSUOOY7lkmZcOQXWIKN1DBwNixgf253m4jQX6JCnrj4Zgb8oyizkHhFaGinm4SeJu
aWR07Pm52Emy0BKdEUjQmCdXY9IcDBp0F1LFaJBrTPpnKaJp52bZeGhdNiTxaCxovpDdTlOJjZzZ
8ppRywodqXCbIN9ga+24oFpUMLJCYbFaCx4tF95qnvs8jnb63PjpAYNwrHfxloAhwGAaGwK3T+9m
DeVZVNvPDrMKSi3noKZkC+rdZynsf/LbZsF7vNn68qUVJbbCgMxyDD0OsI0jYQ9VlvDxJ5oVv7l1
B3+6TfdZ1ux8PdsLydx0SiPNcxgeIlwxJbFBkJKLWSF+8ZPuklbVruqsB9dFMakNfnWotPIYqBZ8
jiZ5+pCeJTma7sYJjy2jPaBlx1l11cGudCa1ejp7TqaggPrKRPDnojNu5p0d1GhQBsEEY8grr63m
irUhcAJnnE958K1rguwzl9neqEaC8YiuQHuo5wciYy5YtexDGrKPlDldaezwzMrhvjfGxzyag3tX
9ff8p1EJGyYhf1rzzL2PAZspuS9pMrptDqJyj18g3+gpy8oUYxQPwwg7kufgrOt+ui8bDgm8+KAD
+vzTWOywIeR3stR42hF4arJ7ces0YbkehPBd2OJVPtmwhmieh5B5eYLIkTauFNs5bmsvHpgXkEaF
wr9EAodxgNrQROSjETAjAsbpSEh6K/wSARrYFrX2BvSGtW5fAgmxxBPHwVTOmP0N3fIqk2JSFS5K
AgPTeOMgF+GW8CMKB7vmwYgWAKgcHuLFhwoH4qGsaNTbaFxoZjChENTl6bhQ7HGwYxc6NPiR2wJk
qknOZE3ADeNHxKv2ND7LzJj2rA70J63XnWsR8oVFUT3vHSuDjcUWYI6yJQgYMXCazc0xVWwVQhfT
C/rv/0Y9/b9xcv0Cwz78C7b9l3/g/xNatvNHWvb2Lc/e6uRnRPbyL3x7W3nt9n8MW9pLypJO3K6z
OLF++MDUf3RJ5g30frU6upYsuP+FZGP34l9ZApcVqyB4uP8Hkm2L/2DZMg3Y2q5Diqnj/t84wcSS
D/KzD0wHM88gx9IBeMPUlYtP7CcfGCXuVE+zqW+6UpHkHYVHGDO4i+EmYkfYKIqXm7ZA4NU55ywU
9dGBnDOBQmLHRqsyLuBNa6zOBqpfb+id4irwFT7XyXqNc/+lsqgT5jZn9I13xssb/6Eri9aLVXtv
LG27m6GEIN374uislvrFiF8ySAqJaBG+fefMCEAmp3Gu4WDAcaBrx+degFiNZPrsOunfku/Ur8Rr
kOWKLCpscbzE+PAA3f36hVgi8YUQI7q2eZ5OVdF+HmLgmo20GR7nvcHRO7/1S4/oo0+jqAloPR7z
oJGHGtVVmzr+qdWL26Zt8WQMku18RtkM4mgnZHLGVEEXV0M3wTdyDXmJ1IwqzhhsowvF7zUdmMMO
DF32ef8ekie0qRJ1gkiFWqDQCWIOnukz5kWSX+HiiLyeYAbqg+jDyj+bi/Qy5xJUVeuZjLq5uJFl
ZPQVTeOYW4F5Z5vCAT0ldUYdWytWmGAm8TY7e7oH/2QbeX00R8mc22pO9YiEtZJd/63zOWNKdowi
bl8SxWxBTDduhIaTwf0NGfb49NIZXuDctV4fi4/FSn+XzHe5+9lMosfU8vU97liWRlHZ7ifk3Vda
7H8zB+sYWQi1TDJYWczhqmIewarXv9N1ClIHWU3Tmnc/OTX/64f8mdAufwsw0A2dSG8ir4VD0iLX
8m9seE5ZA79QWrEoWBzcScoYTmPWlQ7au1J4YzSr/6b8AbVuiEh3gvu9maKpZ7OkYKJQXUBvbRks
MAKZZs2kzKGSkQV7hmUQyEjXw+qwndsQTmIeTFfZMvJSaM7gNJEQ36GF79z0Ygvs5AoWb4ECYPmL
yJgOc23yPCQ9nAj5PA+F69kDIuYpIPoVr112scuRlfKiCiMx+jg4qDDFLKtNgvllq+SeESm78n5u
0Frx5sbZ3SyJ44mCeN4JinJzZpIiKnGBXJHsm5HwkKmovoKSqz+FNRikIZqoM2jfmU8g2dLr/eCP
901AhxGMqf/F6WtgplVd7f/8w5jL2/XzcbT8MMReolpRynJhTfz69gkt4POFbHBmCa5vkFRFLZhK
INyHMqNHa7PGOIkxDc8laSt2xxpcgtKQdujuAzoGmbv0Ptj590UaXA+6daoM4spEMbIAU+h//Znz
C4BizdGFTufPH9/49fCQ63NlmpayJTnuBOUsz91Pp6nplHgB4IZs1gPCBFKMcUqQnAbX5MrQoTVW
/lwf10fJ0ebxBuZTXLDwb8OS19nP7sCK9dumT44k4+3bWEDWD9r26Oj98c+f1f7dAWzo5DCYjg7E
11aELiw3w0+fNW7QHqhuGYKlA0e8TkvZGenGKmhEmSt/Hmx0OUEDIIpkqdliByPN6otfghAw4uLR
D6sT/rN5h7YCnsFMG6AhLEDUmm6VSZw7ebPE8OSK/ZdN4QOna1F6xNm2AtWdeMVUpQz4yi/0c/0+
YmPAwlUci6y00MexYlAaI3kwWRS3gONymLYMbfd9/95O2WtQOc4udMsHYzk3DCv/1OOE36ABDsjD
Ga6xfbQXTcnPjkPHn5tOe9Bg4mhBeE0F1e0NleTbqmSD+udv1fgt6I0nwMak6uDS1nUlCJr79Vtl
tj13pDgwCh35YH6p95t4NhGBMitjQ16fmvDkM/FGfZpVvWcleIMSa35NC5b7y2dVFi+pkvN5djUP
5u32Lx/wX352RhdSLEcf4Q7Gb/dbtNhDBHGPm/WzVX5YcGaBkfe1wdNALWqCyMe+FP3OZ5MeUgGD
hLHow2g+sLBlWHBq91Gq/FuaRV/K1PrrS7S847+eAba0TGzpeOMNQjRIFfn5wezx0JRplDJWdBg/
TU3yfUgiekRE/n53n1ip5Tkt0hUnp7dhZJEgtSOVChpFsLe0b74eTp7EZLI1WTn/+dszfy+X+Hn5
cXllLCEsgu5++3kdFWH8HXzGMkV1zadEBJ+rBlcJhDHeM4oDsmuh4l4Vlv4SidoCMxTDYfdbFGIE
sR5KWCQoweIb3eQBn1IMoE3oIDKIn1hon3uLmZVpz5///LmN3yNJ+NzKZK9EuUhOnqP/fuEBn23o
fLoNnY22CRs8a0Ka14PrVhQcKSCk0uy3kGzKg+V23zc2M/O/HI4L8OD335VEI4EWhJA8CyjCr78r
iRcFfDMUb27xONou2b6AyndlZzz6NnRZp4N71t2AE8WVAKW8VPZu4HOjiLfYQpENualVmW7jNHzB
5TreSYn5eHkY2f8bp0qy0RBdRUl2Tpf7r7WwVS0WxTD525/kn08Bs33TNXkYuLAIMP31T2KVgW3H
mWDu0vMR4tQ/j8QyiFSwmZu8dB7AEy6F0HrOY6gdDzMT/dJaZFRojsxW+94peZx97cjO4nOLnANH
1KhOEN5PUKTiBzl3L39+BNx/PgKUtErwVvEYmMSX/fqhGfANbZ7yWoElOYY5kuUgb9y96OTN0BUf
VIRHx+dvVO1iGcph5UwzX7lttt769/sE+psI7LuhC19Ip17kGhzIRWd/1TjHsaNR+ZrlgGTVp6ZX
KZLxuBxRX8NxqasMv16PmU0TxGCUHy1ND5xvHJoEbxDMFFHSFpzkqRIXZopAftrbzICss1ZVKVwC
Aesb2ESMbiJ2N72eIXFH+uVPTXDPthc30tgIDIHlt06wBo2aZhvhpNqauf64nluOr6E2HhK2AETm
6BMEdohDDHZSLDRonYcNmqd5lw0zdjm1q3UYZ5YI5t201CJpGZDIgOe714r7QqP4khD9QRXKDRhD
bUGVv+ZsMx4iAyB/w2yDKXF8HURUJqnNoxj7vcZW1K72Wnu9PqH1yO8OImnJPqkBES0zR1Gbfzmz
xL/88IzOOKPZ8sP6sH478fnq49isMbdZCQZ1PdOKC/vts0YLdMm+BX3wUMlK3MBVfLcHEZ4wIIeo
YEB5Wz1y6ab1bKRffu8g09bnRytBf5xg4exbvjfspfe2QczA8rBkrE53CX8C6rhhW036V6PH8ZrH
7vUkaq5DG3VY1c24IwjSvRodsLw+QzSUC/OuLyUSQxojZir9pveVsS1hR//l21ia6t9OId5dwc3n
Ory+amnUf75duqTA8xew6QgKPF0wTcAtTOCVUGztNWPY+zY66FwvvvItwLZcOEcdDSvYVG3z5zfy
X6pFRyhpmJzMsPKItfz1o7htGxTA5VrGrtN40zUSJaJV3fjIKtZ3bxywdDB1fTPVgpy2gDg6o0RT
OmXvKkOBUY72CxoS2IhL/Rtlcq+hxmJgKv9SNdj/Ui063HwAxcntMoj4/u3wTvkDCH9M4Fq13bQd
G5ZK6zPsKgizxCm/Efl5O2v+wVB1co4HNKVASMibWZwoRCOlQf72oxoSEfRnLfvapIe16bOsjh5m
vnb6pN7ni0Kv1bCKCDl9jJoorsYZ79isd8GuEdLr/UpujeSpsFueFE1nQjoGn9bTANBWuB/0+Wtg
M6co2HqCyb6y6lzcalFbHhJiCLYOk9CmPfAHwNDijm+Oasv9NLFzjPXwhDZizybG3cdxIHlVpp2f
aoWH+BmVuC7zfOvAVzCbCPurrYVblkj3OuyYweamZx07HI0uJEVmeRn0oDSu6gXGGCTiXXaMhcEn
3iLWwtJEeAmWulEySaXbqfcaHgBd4Okgd/ziZHg/p2y4gcxDtwS9ts7fYzPtTlHibHuFobtwRjwz
OVtrsajfit63sXQWnxJEM9vZSYd9E+DjqxSsdErQwqjJADITvPmUmEa2vG6pWHjC2muWx+KsWfB1
tJ7SqklgRyduCm0y/w40bNwmJSlEk9U8hA2l6RDHb1qafJh0B3oN95r91LSbUxdpRj9gRAzbZ5qY
pyHBKzKaBjOFCHTiNBhPvTnheimIMhAKO6ol0fiDfT2FJBhUkYFGAyfq2WknxH2+/sg0nWmSYMXq
c2KsRzjL036/RG0GvX9a+/NxZugvGc3YsOq0fvwcRYGHD2LD+1xQocEDzTjotZ78mLQQL31doY52
uZvWahu2ve61Ld6PUWYgWQ1wnFAmrqgvd/XIOZS0JZJp/FxuR6Lo+sivp5yWgyMp3fxuXu4RhrX3
VculAYWRFKAQwDc+cUgssX82sIgNFbrtRssb4A3UBe5yN4KbbzlfSBkzarFf3+B6EbggXZVTkqHF
gm6gnPci5BNYyyemM/daJ/oasKaDUcaMSunlgY1lv2mE86Cni6N0rLx86aGSunjvUjaddY4vCgtE
4brA3zDugw3s+ePrCnpnw89m1B2Nnq43W0hyu7jKL24f68eqT/gOujDfrq8SUKYnam88Rs5Q3pZj
89E58tUojQykaqwdp7r30AVZVx2n1VYrnfO0oBAsu7WezNG8xEWkbeuMDx3xcz7kzDVuK7w9FQTp
xAmyB3Isqrt4/Ein4EIPTdNOIgLm0JnQc7cgLcGe7Z3TI0mYrS1/8NQTVvKSCfw9aq6Am3cGjg7V
ULJgsIjneN+B8tyFkYOPbTlJR4OdhwVstDXb/qyxSs8boAFaDMvNcsDOT/SO0+06B5NjignAhwLs
B4Nx8Wsf70pjvE8RQxrN4TnPVLloGkZGa8vvqvVteNFiFpTrYyn9JWk1XlwfScM4ieRmNBOadd0G
4aOMEEmhWNsZCJOQNWB851Dk/zfBYe+JU9p2o00DzSCK+VPjQqbj18/C5VUpl2SwcPRS39a2QcmP
rdsfga6JH39G6M/ufvafWZqissepBHLzLjdtmPFdCfd7keXbBSpGSu97Oc9fu8kUAGb4Bxjbagja
WVME7t73Yd2bDRYeK+RFJ46A4Blr7nAhwJpDOcoYAMs0byHcFZ5qC8y1E35FWVPsdW49cEnNO/Uo
T2bBPym0M8T1XQliaGGpnLq5lCe3rJh6LWOsPiMrJzaH5jaTiNNEFtwvS2tbA30ZJ1JDthru7BYH
rw4h5UrrOaHhDetd6WPuVtmh6/hZ+oIgvL5oLhMhXriNI3cvlxWlk+r1xRitT1ZnnPgHWanXn9bJ
GdV9T/XGBZyhYix7t76xFBNNFtvJMivLOAU1PTJA9Zl82+aEulZT+zZX/CXyH9yxOJPiJQ9BOX/R
iT84tTXJCY6OhRNaU7sztOabyuVDNPAxjIE7Wi16c/b3O7/LniMnem1SSC/LF1k06lqYsGXW2yOa
jSOdw44dlfLWoch6BPyYHInbHErCuZUBEJMQXtH6RuecA9oAzrwJeb9zo8PDq2cf6yQtr1EDj5KT
TCF02LsGF4NmpsZ7U8ftnnVfPXJdrofdejiWvfOYlIq0naS/XcsTM0OQnqbWSxrm10VlPBCQxt2Q
8FMYyIOgPd9AVQYRugy41hNDcIxw+gz1MTLaH2ODINc2Kf0xxscYL3mhPuKlWtaT8DHr6Xxbujm9
5YFbT5KKZBZPkpRyVWS+8ESFCYNN6maoys7zY7nndcfjVANxAQyOi4o/Yyf7z6PTI79a3sofP/Dy
uq5nZm/iFC4N9qvLCdnqeLr0UexCFsXrbbAezqHDsx4YILHcaOPItsUpR+eWOFQARB8UdX+KXRjq
zTjn20lrzqMCeJnryev6Ja99hb50QCN4UG7e8bXFErV0pGtzNE7WbaNDiiGxMeN/PUJSwJ+pNCYa
ehzz1i2qrankrYpRiGw0h2albDjlLPxpiwmpifOTxuGMTTHudjJF9DkyWdpwd/hNWlynbrWbUpXh
jSsunM3yzmyNg9Uz8LfRMgx8Z+tXyYRq4lCbMvyc8jCYWbohj3Ina+oxRcGFvbuJfmxg+hb4OBmW
xV/qSmOZO/w666GsZMpj2OxcDPZgv5bASeq3ErJTC+85NR9Lx3hhUMkcm5+nc0JtE8AN3AyBq3tB
xgY3jeMvmFnwMagkvBpsd/BkoP1tWPLP7YDDUozdmsHIZvl4v36osLH8zu2J8OwZnW8MZn3oJuxq
F0SDyzYinHBgGtgJkpq1UOTFXLq7v7QG/xwjOor8XIUGEwWns+z/fu5SGmhlExomhHKoBrFK8IR0
CQmruUJi6GSQuptSrzYIO+58zc+AXiBRq/USV0B0HckuuVZgtD2yzDYBxO1dFi+KYHAWf/6c65D4
t99PCWGYtmsxB5Hmb21BEbUi6iI44iRyRYgquELrxQLQpM2PHhf60JlRCp5UBEEsyNHR9GjjNc3H
6FyX3X5Y1vkEQxosIziCyN3hnYcIhcMYA5CaYeGkNNrO7Px4a5sqIxPTHh7aigdelOKjItq8pmaM
EER46+lREbaHo9L4MYQoncizTPgkIz4f7CW42LpJ37kFr1EChtDK1SPxiqBse0VaQuOjf43sk0y3
sLUYMAYvMyFV2AJC6zSgPRGU+NAkuLfcPvOaGOFGUn9ebyYy1jrs9bTLCoiSVgdcjzBYehui5HIC
lEaHGNJPkOak+37pBNa/nSMQoG3e//nHocf/x9vFwE1nlQLnk3mbWJ6yn0b8FamOo9KXfD6icgcd
1dy0NCrkIKqqAvpRWC/rDIhuLt4MlnhDcc7gI40fhqVMbsj9QrDYvg4WRJpIw1RTptM13guYzUsy
V2pl+8jmfB6HuXhOLApn/gdf0NXrW3a2mOxnNUPknnZDUjjPdVTEN4yDsF5zxKuYIJLZrr93DCJQ
+CxdV1A/ZOn0nMZUqetp2UeZs2XJRRAmpkUWhQ+ZZp7KPJkAptDAZNV1ri23MUks26J6KrIsw/vL
6bue/6aWR3shng3beqpY+l1yHCtXQi8ew1p+m43AAlEzdGAzKB1srcU1s/RGIqoQR2XzRVlpsWOC
y7I3acgwRYJSqKY+ZpQQmyGfn9Jvazcw+rGGghTukhXdVfACPeEM6iIRuRdIWNaChXUncmij/EJm
7W69KgwBBp9kNuT3mqawCJUv9QRSsxmzW0Wlh2LSequYx+5YfXxF2qL2FSLtvJ/hNSfjFyvP8r/N
JP7lQFa2QJXAAN42LHcZzv/0yPgdauzQ5YVel/1FRiO7/hAWdostanRAyM3tgDkye2/t7mx0HM1D
RV+XJM2rGUd3f3mG//kIM7E2DMYLJt4+8fvcgf1sljCIZ/M6ziAOilHb0rgekRabu7iH1lKbOev4
rj10kbpy7PpbM9WU2bC6w4IBtzCGqypU5V8urn9ZVPK5LIZqTJGW7PPf7ohKOtU4d9mAbqIRnjYh
uQ4KgbROH3cMGgn/K9DFLf23Lkq4fy7CSbhLLNTSbO8HoodcaT0VNahP/gv9Tj2z9KYzrBl5Rsh+
rho3kWfym85ZSfH0l29V/oP/y61iWYjpBUoSkxHU8hz89Ds7JLvx4gAGQkP92WBw4VKibIMhdbbg
ArsLPdq46ZXLEs6F4K035GxPcXvzWe+N7kZGr7qfRF5CfBNr5fZgYju9bQl1XCtR1OUYKQHJOBTr
I57jdTMY6/GrPuOc06fg2A0Oc8WqPUak6nmrIIJTxW7L0lsvg7q+ButPLV2c11lNaWwjZ8bmbYKE
7+JDuZSZP0pbDfOMCyTqx0S3Y+7LrI4Yo0zth8V5l7P2sBp9Mw4BKSm18b3wK3WVFYI9kt1/W9sQ
q896BKEgbbQ+uMuJ5vlRspVDlyzZpA+9O9+uI+1cmOdZBe1V2I0X1tXU3EtTFfHmb80meGjNp3Vt
WQMZjqIljGeZRK9fi1AwZRRyj8toJghiu8HriKrBY6VhqDRvzKg4tDSaLpzNXdwaX9zC/JJJ8FK9
xGn24waJaaUaA88t+jEudd1TklAKnZ5/u34B60qC6OC7kerxah4Y+dYw70CC1CAsjQOa9WuyYQj8
lMG1pF+4DLgeRs0FNGIjojOu2pIuDZSYV5ZYWNb5RuogAyDA7Uq3wlsqTtBdCB6ysvJ3jN7JCUwo
oUm6braDC8Z3Ni90H7g3Syg2yQQzfVpidNFkI0dqntfPKezyPFpMV4sQ06S2vC5uYIWeS/IJ+u8h
wmjCBhWrVe11Azyu2QWJJO2y3Npl+2pXOCUNOwV/IsZq64w1gUr13G2xbzD0M+QrFlIgSCgiISEB
4rHdacfXiL/TJ52zxNMcDX5OkF3AxY+SqGxuovvAjuvjWIRPuqz9c8rct8BRS4gELWKD+CFPSNuw
xuDepFmCqoioxZzpflQfk+e9SJmUNjLSIFOgMqD7tKztHT1pr/LQuAmBhB8jhZJxxl1X4gIahP5g
WkHziTSCXdUy35gNZpPLsMIgzOsKcMGc7mprYboCAyXws8PjVKuzLSb3ErjzYTZjwid92Co15TH2
OmI9uFZtBwwDPcPV2r/YvYZmi/CSTanDtEnYqG/WDkDr8L51PfyGnhNndMHRODXLq2hmHXJVjy3n
0mJLXd9IQgGRAJls4JKqQhBAFYNR9dOkX3FKIRHOeCHppVGIlCE5w7iB9GFIDuszsLYzy6oudyEH
sgmT2KVx97uNSymxDDaInIJUj6U+ymCSSNcymDumBA0sX0aA1B8MEJf+DxGOGiJckdu0jr6sj6eu
8pdExukW2wbs1cbe9fNMHgzXbyIQIK+VpZnj0O8BMlnm3ZDq7rY1yZ2ISJJPrAJHRSl2ZAhd9Rkh
sCyqiF5eVkztIoFipH0wanfai5ZPPgjtWJjdcCNJX23KhpiEE19bczUE0iXJppp3cwxIlt0DOjdj
j+At2nRGeMByyocqCQtYJ0imQzh41WM7ryJqXuUz98HgsYk1G1iyjvUpjFtuu1kjd0/H14P+yL+j
TsS+tbS0RYH3Coj4Va2HW67yJVME6sMy9yhKNZ2j+r2ZZHuxcwV+jYrazjmWXQybsNwssXdRx4Cu
SElNultHwuuYKYa8QWh6C4KT5Z0Zj+O27+m1lk0xsxrWQg5cCOpuwH0RNs/sezc6YtNJnQlnPvkH
XFQ8IQOh7AzMNg30agwVVPZdoiNtysxHF1vKRYvKxVBJNIqfq2enTBirNajR+7DzQZ/oTGpgCa6X
x9o7V8uGcJjp6fO8eSqsngxMsKN7PcKN3iyr1XC6sSewfMEoH+Mq+EBGD4W7XUadJhlg5K/HFtsl
LkWJCKr5H8LOa0dvI92iT0SAOdz+OXZuSe0bQlLLzJlVDE9/VpUGB7A9GAMjw+Ok7v7Jqi/svTYu
HfaS7YwNkTBpbDP05z7Dm4jCmMicoYElUJg/ysrAJDekwWUVdKZEQGBYU8VxG4uXooxAgTEJ3qU5
4FKvYqXpQMFlVwalAz9x2voX385aNhahUoIV+M/GR6uygD40MYD6tD/RjPRndyL0qakYc6tRX2vZ
PgCQ+NFRlayLQBSzQ4pLe58VFAlFaH8MDIx/33jp3GXnyKYhdNkoFEbDLQ6dmdBIlh1x84SZOw6e
luJzzHpIdos/P4lgeEni6b0QM6wpcgd2BKjUW723LWbc95XVPnTtR+KbErgiz50E3O408hPFcnpK
belc/Qh3lN5yt5zk9kQo0ajmTnnWNSwsNiYuzuxB2GPGmCaAGaLLyEgLSKzpy+RgFNbPhT66RzY0
SO1dBp7sxNWeofVXQpjNAuABq5rWI1l2aA309TaVPl6g73GtPinynPXHYRgEPpmOcw6y4qlfvuUl
zHAbU/g28debkzuXADMWmu/6U6+0J2N5S7r2Pa8oT/Tt7KVADgY/p0Xsmm4HOTw5+UHxTkoazkUB
ocVEf3B3w/Q+1Q2MLWle3KnqzgsAjjNDw2APlLak7eXSdJbhijT994vuy/rPxbdDlkiU8JagZqpS
1DTkbi8oVsg/x5SNr6V/FtGfsjZ5JhIqlGWOvnWx/TAsnKx5hOPPsfHjTyo7sA9LcKKuWp2xliKM
IPpWJEt2sZt3vQ/Qd7j+tto5oI/2TJKxVqfeVw0zzcqAvZ0bJf5ItdqW89wCA6ULxVxqHKwBHakx
Jk8x8oujEyT+KV5Cwgxl2XAmuWBIgoj+y8B66NslnmbG6WtwhNMw7cNZToeM1hvvUnjN62Tr01I9
yNL6apC4dSmpFA8kzSLpUm9Rmk3VaUwUrZU7Tk3eYlgRTTgGm6BHGG8pDE4xHns1CpxISe7IBMJR
ynkS4Jb4PeWlPQ3wckCcAOOIO+I/alLd8OkzbSq9DAtmAkXbt4gFOOm3LHrskQQemxyGHQkuH0Hw
bsyD/3OeZoh1cKIS0ME+I2g9adCtkF4GtDXUJDlxaPa+Q+yV+cvD9rqZkfshnDSAmSslbQCJIOhY
NuAH2S8uH8Lcg5U1+WI3gYl2xLPohJ0qPuc199AakcLhM8XWS1KTwLOD56CDFE10NT1rWCj24re0
RltYN1iDQim/SSGLvbKCwpZlm6LrJR9XWpjX/nle4g8ENyn+P9UN6wkzxpvZAVske+NLqh/8BlZS
YH9PebHU7DUMXQB1S3MqQ7bK+j1EdPq9SY2fGekJ56FibNuq3YCoMoJyp/RUOCLYxst4sOfHzkck
rd9zo+cVZr4KoaToXzqT/Ep9jINi6PbrN9dvfjQVRj+35rjRfyd1h8cO4wURIxCx6F2O9peEtfZN
qX/yDMp4uosDhgRhlT6zs8Q00VTMV7Hn0B7O26pBnaL+a3ojlDXRk2PbYF/UdqwajGOANoMIHBdi
a1z/Gpm6j01onYgoYGg0+W8TaCe7LDzGBc0bNqpLxvgVLLQyMqlhIxGAZ5+jJM0ajIMVyYIdZGKB
gO+gH42obz6DTKbH/3yK7DbM6T1fK7xManuCZl0NJdq3ovlzKKZu0yoNyQzIS5AcdJ49LvLAnD5r
z4Q1zM0CMosrvR7bV3xcD8WYcfAaIV/IyjcZJqwHfJA2QwELdeS5Wnjsi1I8zjXhA7NayuhRmP7Z
tlj5Nt7UPeREfQ6qopks7wdxJJvAQuenRIq6ciK8kIaNk7QtwhGzDVOaiBBoiOREP6nqNgnkj863
vv8erg9oYwKPCIJcmlu29BkHXNEjGE+rkz578iL69KrhI7dNjANBYe16W/zSr6RDtmDgY0luJwVT
Ej4p1nJg5FRgeSIfPsbVSIvNzcOpcRzDaY9V71CN7fDViajwPWG/k7OB2kGGP/V4HGkpzki7Prjs
VQ2PKkxPTHQ95IgQmJQxXjiTpfJVnvXXV6ROQxErQS9Dr0GbS2iYLjSga+JVWMdjGsRvusTMVO2g
i9GWjeQVARDakT9yJmqhQZy0KjMGHPhJmwyXZeNZI9FOgbNZ/OWr2TYNI6XiyyTIf5T99KlbQj9o
HwkCYc01hPElSuGl9LiInASisMdGIWY2AFQ1WpkBq7U8j0yoFG/9lL+UFS1NDpCUNWp/JgTwW27i
i7dx4LILITrMZyGtBc5ZNW5bx2byOMKSUQujrN2XM6rNYWKQ5YKfyQiFV8mNrG3UWgTbcXgsV6LN
qTWuyRSizqjHeQuC/dwDsRFhmB3DmGjWdID7vNp9i4gPKrS0h0d8qz+HkLEuZmLooYDbxCj2iUEA
jN9bziHuptcgxnKYIR1bZv++VIgqhl7ykZnxq2218jz30Tvx5vXGc9sjr9x0beo/DZd/wZjmo4/w
/prZIIYxpbRMwzuuq5PL10zeNoemlTUHlIEo/+pwo//DFk47kIRzuLMQXe7wsHJ/eoyZRTYtW7un
uh1E8h4uiN/ABKy42cArZs7EcEea7TZ38m/6HVmLDB+sYb3rQolE5Z8E48lzKE/2wqDdGFVPUuf5
qSuq19+digd3sjfG52jiHAG5wsxjqR7qST5Ogv7QBgjjsR15cSG6+2v4vcya+miQL3dLjhFJsMRS
UGxtQINszc7Ajhk1folkHNAxT/etSVC6O57hQmAbg7vZ8ootfhP3xJox8G4cLiCLceFOkja6JyaB
BZqgfFgMwhbKsH0eJFShwuuBCJR2fvVGPui+eMtihrdDhxrOSBuAbDN78pEZlw1C6RKKSmy7BWFX
3kN10+dtjg3klngwZkU/nwsOvwYZ7pP+MUt7pJrt/Z9L46tnjH3l0IPY8Pj2gL7KN103Nm31iuwA
XOA6oI7BgwgXCTT25L65btZ+xbU47sir33frIg+LnOXFMAgP7IjTPuj2pbUhGtoc27u+AL8a1GWs
enKL3wgFBB4o5NbsWo4yCQ2IL9U5FB1iqgYyjyRN+ej1uHeIF+zUKnRSOg0ScPOdVaXtJg6JL+mj
3NkLF1MoMwtwkcx8vnh9dsFNkb7kXn8jz0DcsRWisOVkKmXWHfOmC+G2e9+BLTAjrAz37gX8/Qqs
a7BawybIuE2LyR5u4KSnJAxxUq+fA9m6dRgT78ATAbess3Y8uzYsgdy/pu186ZEcxrKUl7Wybw0T
tdNIyA4tb/bL7wh8z82SXSz5J8d0rW+5SV8+npfFBfjkMxM3iMDunIa/EliHKYbI5IQxm0hjjvaJ
Al3UHgBy0GZNWfyYlBTdykf3HLGLXJblrbBg7nhonC/VjKR4ujtWXxymcPJOEBDoBCqeZ3eomanV
zfRoDHKPE2wlzmIimHsd5G7EpoQFDizcapAyzxRhdiKcP76ZsjVoXun4p520uK/gSnlbA9s27eX4
PLk9076+n/g0IizORS0OFeR+FF3TOVii/kvbZ4hSidKxY8LHyP5RCUTeVwVkKgiFKMZvaxelG30x
wpo5dEtQk1iN5Xo0TDQbYgbTjOTMMtjlMPIEJwJ3KWjrP7StCoXFXiwkVFsC26g5K6g33oMjUcu3
sUkhPVnrc6UGn2HVvwfWs1eCzLFX4tKSeFxfTUJscQPcCsr6exqP1fvYIRQLPONaFmZyqsTqvq31
NVlBwIZ9n51LeECv3L7pLitnwNoy+D4bY/osQ44ClAkhyBdCsCe4pQOC9JJ48pObchgXBQd7zpCH
nZyMr3Xk/Kxt8JWJrPOrNFmjpbJhjwHdOxLWtQiU2YRFc54zHfTn9Bj2qfFWWmSbhQ6//TqWT0tT
x2e7bm6JHPpjSfYTduxKHlsmt7BKPN47e+lOOUvojVxzEPwFAHoMq8ja0heVQcrqmjwPYaIxxfj7
MiGRCvKzY6bZrbIi8Ds+ggBO/RuNVL1fGoPgrjF9LOPV3CivyQ6ymHGYhmwinzmfAQ+P1XkulJF6
GrCCTCbLCXzb+DFP7LP8W+u08b5Y7OV18WYf34UIULCNJ6YVpCNabXjxmvEjGMrwrRoC89h23nIK
K7BOZORhefb9W2n4zuPC0OhxbePbKCmXK19Yd9oS+WWS6S3JyvAJI3uaMZhb2ia6yYkE0SrOTJa0
vgV5mzpODckR/xfDQaQR8dx9EVz0H+BPHWygbaeSaMlL59oQQgv2otmcZ1fDXMnOyMmJ5GcQX9cc
khBq5fLILovDZEhuPEHOSX9YqxOWZFVlXN7dUJ0dI5hudZu+DCtOkonn4VA3ZfValLjFjDmQUG4p
N5PFXs++wbafpZy6AEgSo2F9jlc3vupnR7rdH709o9NLPOsAC+ZziAyk0ya6AHbS/qEKLALkE296
CMd8fihFKndaY+MnQh7AsmyFaxtP4WA029WMVjKsU4wQcfxa5aH5rWVfExUobfK4sh7WPn2CqpSc
JaZU9r1KL8KXnrrgeEIxeqcwW+GCAuwbMihgDI/exoXPhDhW+8UB6r/Y31fUEY9awif6NiO0gCSO
kJyfLwVGCEK8XnNsF6+Dayo0o5UfV1/B8FZKpbqsqhsS2PRKcMyWKZ217czQficS09snHRwqGS1o
b/vdTACbyikptwW6z0emzlvlqLswF99PGUW5sONDmIEaTUYjho9snseIbIPe640naWYH0fY/mRE7
OCBI6CV5+O43RDE0/q+UMPU7rnf/mS0hI0RxD2S83smogkXfdtPeE6gm1pD3oXPNKyZ8+8I4wDs0
9HtPCWQgErvKG1yS6qb/rKlpPHt4isfaVyoPLfCYTGSuYTdYd6/JrLtdvQmEMNfc86ub7MHRGvXM
P0DmIjF1aQLNfLE4u+kHbrTUBxQBLNp9UnwiRhhXo+tpBlC0nGRPLZ5nKbSOaX7KmdCB3Tsv7Rjv
/fWnx+bsQRTGeK4T+70RvXuzPO6hFONrlIjvrbnmj6UMbMThldymnhU8WJFX79y+C7aBiOOdY3ou
r2Aw39hQT+CMKQPGlxW6W2DszbUUr/OMhsdIljNiElbIHQLgoamCO7ajlEAyIsXctp2g/E3NYTIS
pV+bs33vxfJIg1E88lRjkYGSNMVefaqYAz8gpIgfHEn8VVo087lbx93od+WTRZAT9k2/uLqkfRM+
4xFLDaJ+Ulvxtsh+VB7Q/gmBP9tKQXcX455WJt5pxhGaTTycpnXvZmxhdUoS0gibDhA6fDWVY4MY
lM4wQT6vq6kpaeF2iyv+poiWIG9ByDUW88/KYhKa+fWunH2gwgsVMb4uuc0QBuxYoHv1rVZifl9S
DuvqVK/hWQS+dVPu3d1lBAbK1AzBFRhqYf6Y89b5OmHmNop91pn2C0QPwMRZSNAGI/k9M79b44n5
IeqKJzKTKKOt/JObmZkEfHTEOZ3Se+qJXdsu391QhrAs1vD3akdwwG/76NEFhXgpaiYPSjvGrtuI
tnHffriEWF/zKmNDR4PaLPF5tKv6O2vK1Gf63A9VeMFlva1AgNyaiQimEWWQILfpFBnmmeugo39j
eqB728VUrhFmJ1idum+sqfAS5uBUgb0Bq0L8asHwg0R7EjMSvTqZkzOj351euq2G/0YmMpqECHBh
0S5EfXeQj8Mn5zkeLeNR2L+88BVOad6E4jEfZ4oqk7QKN47fZBjsbTmdBWjbC4BI1NpZxG64ZbQ1
Lm6IJs9HJimNr0hIu50VJwwyYCCyUEkfk5DlktIftAbfW+lBuTcXHlscwBatwWhhJhTAIv0ZBx9H
8Lkq3pCfkBYYfHFmu74HxG/Qd8xH25zu4B2PFrXWc2eaC4dBSXyHhBgZNUlyM9x+j0/h0YmG9uwM
xWPXL8PRNOWvYrVWagwXFT57GLZ+JBmb1nVGiQZ7DiwNcaz5lhHhtyokQiMTBYORNJuPllFf60RA
tVR/8AzuQWumb5AFazYUjgdhoJ/tLRemVIxVti/Na+I75hX3HXVo6/1irQVMnfGL0eM3nXGM7YMR
5XU8QK0chfUltMrkya6Ji2Qy3e3FDAKoqheSFgxyHhJjMp7AJNrlezFWxd6Ouvr0L7t0/5++No45
08VUYkX/xQ2W24zaTDSdWz3Rsch2XMhbI6MILefikRQfNw89/9TTUDj3oGlghsfxi5G5GYPnNSB3
lwwit5zQEskUFYsEXM/GHjpAUL9ZPW4Qp3Z70nwyLGNlQSqZ6iPjXroHArBf9Uni5+Z30ng/ACNZ
WyC/4cmySC0LU0XJY0m9qfrOBC5e/tnHFvtVsNOX2lIwpiRmHlg0cltaSMQymZ3iUgyPhvhGuYL2
caXC80Oyn0LpGMeiIeaoTK2PPjHkhaHBrWTXQsQgA9u2Z7NVWZaGaDE9VNJ+inhb+vY7umoJ98py
yabRwh8cqNSLtffUDN4ZmwBK+6B1nj/K9I5NI760Tnh1Wq/k4HGHY2lgj2bo9iUNS3b4eESWvldD
05TvdqVoRK4lgBEUgNs2aYAsS9oMES1HHDNbfvQYGzaUdtPexxqGGxk6o5tw+c/uziW6mGR6krWq
vryg8SVCQeEZYqrAA0zicdm7cxpdtUB0CO1fWbl80/8n6tdvTuP+0oPsOo/fhPI3CIx9uABRVxlz
vNMFSKyUTmiK0coQyaikoUnB6MUXsOxzNRLwmw+vi56KpU9PU2ucrDl45z4mKWIlM65wFhZMAOmk
S1/gM8mHle2Qe0IRqiSvWVF/eNbCzF49FyGf5aVoyPRxrHnPIPA1VYPMLk6a/VSlX2VuvUyLPeNZ
sH8mOX4hLaWQQfuNZcqBMctFn3mGgTktgR9l0h8UXv02AUvVW2O7do1T4A6fHnykf3mbnH9oL33f
CW3coWgfkahEf3Mp+qk/pqmbrpCz+ovlZDMYtdhnDxCQcx7gOgrz9atjxWA1i+TVDjxuUzzJjJrj
U5mb/bFxoGgpIzWf2r6S/WcqcW55VMfbMEK/bibniUhhFENIKJi3a108dQgzwMreSY/sFtNd3/Q6
+3+fFM4/rGc+S1AnZHYd+RwXfxd1dikLmMxJJjCc8t626ULDNGfP5GZ/xrYhTqbzh57h6/WGHgvp
azpjXLSFRXHLsmDC6+BjfyD4AzFyHvR/znH8YwZCfGwB72LLfLStptoINQBu2+9lLS/NavXMuVFy
kZxARGck4R9acOT/97dn/8NnyLfnBHx2SHkdH3beXyVFDQsYCFwjS7SWvJ8OBKbdTyQEzYSXua0k
x2QogPx5Rz1Y0iNkrdQLoMIi3uyTc6GGZ0VSvAKznfCxHrV3ZwxUvL2NgXpNf/7vr/mf+mO+ZjfA
Q4XiHW9y8De52wBSlbsMGVdqeCeyqM9ibd7wHYDZisr+1K7kuSKL2KhwXfgGItpP7tJcS/jDoyB9
Al/RvzoUlbb3L5paHyYJEAwFZUAa/XdNdGeXc96zvNqaJnG7I+jllv1iaM1PWTJEZJCyNO5jG0fp
Qh55a6q204nfjARlJ0zf67/8iMAp/JcvyLdtmBYWBCP+99cPFjLgMOSsHZRSzcYfQpx4yWlwMWz/
wuuTsLMbsyu6E/ilHvlYCF3MH5qAoaVbKZInzLCSgA8PNcGUoizva/lFPwb02ffSYtM9BN8aq4Yg
g9lq5yGtgC6TguwCPmF1LuEGdHnnfjaeC6XwcuIfiUn5K7L2WvQzE6d6RdkRruaj2TVn26p/5X3C
nEsdifyKL3pEGFTsABUXRctecxKEd8qov4zdY+t08eNcgc8DQHmsDer0mHJ2Y6VEmSxyIsgSuKrb
4ZwdmuJ74aXmdYKEQ55rbbwtUfDOugbT0xqTCplPw9c6nT6aahovenYs7MrcExKhopc5enKvPebe
CzQd8T53yafXjzUz/ry5+lxatLvBRf/sMOlDFJcWnE6/dS/Drygpna3jTPKbLYYvzDW5q8pXUjZA
BqX+nXbrz5nCqneD8dpETk2JRftpRgUBOmxWq5KkobmCSN1F6xlLlXEIlpzE6TVInlw6pqZD0NmQ
hEQ8uIW+jfzGenb2dd9TJjSJd1waxA1UOj/d4WcfRuW9T5QUDDLhNcRhBixirDarbaBJH13G9iYz
isk+epmChPgRPQlh3ANy3ceqR1NAtvtD7y9PKQp2mPEpspyEjFByfqNd19nZRS+2VoDHe89NEUnR
buAttsdw+b03NHsHc0N49nqc/r04znYYYVOnPCbGedorqTmzT40JsJltTOwJLz46/kqZ4Pid6S9X
m/WWl90LpDsbLWadlc1L5KR1/t5jpSQBKnVHVBlv0qk+0gHRs96da5nsNOAkSZbmPo3uD6vJmEWx
NZmpjZkeGUSmEcxRjOwGI/vmkBNExg07ZBV+zIKrZhW2ke5vWYKS82hdjyDtZFtwaeOuc3Zy8oev
HReGQNW39YxovNpfiqqzfkubspi9jX7UdaujFdEMgqJjXxv3oq+JDMIW5vOrj5CFDGNjEaZrP8s1
lfvW6KJNAApmsyToMtCObIOye9CXkLFG7q7Jpgvn0SGfUvsW2vJYRF580Etx7Lp8Nw7gy35dnxKT
jHPsROy5PrzG97EmCsIhQpz50vzZTZgLS/sJr07+4LXdUyKEebHI8UBaDv2Wxc62MywGsuBp14Kq
r559b4+a962zm2PBGPXJ6ZsbSPxu144FcQo+xEzRd6fJ6+atjwn3TO9zkgKWTZI4NYBxHJOoCLQg
MyMTh3Ql5JWl7R9K4X7kLpR3D1XDsTMatBBCfElb+nbHjX9WzoPolvXYk8V+8ApGbm1ENKvo6f6D
fjkPalBkY5tjHWbQKYIoJcLdCRqmu/F8ZH+SXXMjeVdIrt6dzuB4OfUm8TPOquoq1vruiuzcTEZ2
zss7pf3R7dz5qSpgWFdr8soCczqrT38Z3JvvdM7ZwgXhVUc9Dcbr/9VZ0/SxYdeQtKrRwF7OMiVd
XzuLOtjBKBQqlqatoja8AMVtCOu6R8lGe3rze1gjWROzoIzBTgToITbSMo4lFlNSc+praSeJoq93
lwr7nQuxoEotTL3WMt0aK/1irlgPrXjPKBSIVstS3wVReJXih66ntIdKKqGKgw/5hTKMqbJyeunD
m1DcH1KQPGOzFNVz+K7tfq1r+4dT1dZG1HVyztvspss4gLU/TWPwEVR74fFUr8gDmSl/10Vqx9SI
yRKpU4XbXCYcL1kVbaxmvSxgH397wOJMKS6qgsRI5embYWlvMit8gwLH1KBlRZASPlwJA3cvTF1r
b1XdfDQ7lJFCirObjGQNo7qqwnLe+J3EKCnnB3tmZy+Td0I4KCQd4eNSasstASb7ol053NUt9f8y
GX0FhFPwnE9soaTLXkXwNkTAf3SH8B9xgXXqDeRmgzqVWAI7E3QxH3WYrpW0kkGMbCZAY6abMMJL
kSPL1dMRXSgyNzyuSCP2aU30nux+GRqorNyKYFi5dGwfChkn4Ll2mj/izpx3lt89iCgn1Yr9ikfU
zy73AQzrbato55sSSHd5MZ7a/FN0/S6OZwKek+ReLeFwGQFcjGMtTylKhInq6GjYYb8duvIaK6RL
EiHbhZ22GaN+lxMGzOSTH5cWymYEwmyLJGaPCU4tl+JDC0fIDrn7eG5IZKaZSmbxCva8Jb6eVmxQ
9mht9c/ttHqUEXWx6UBxKFeQFHlGwLWpflx67mwgCEYnyjA+XM/6bLRhMF18twnutg3frhTZo4XA
qVaWEcVl5J5VNQTIs9+ecXukGqGxpm6tPyoX+W9pIEGFaMjmUJGu8sbdZg1z5TXMPlfh+vtxbYmc
b0P31Nf5j8Usom1qI47K5vWlCPOTwVvOkQ+ng81NxL5lGodqZ1fOFdN0dDRr+WQaTnYtc7JNMwdt
mSmhBMWgx4FUbNZ8joEGBOVRKxHcMkZm7+bncbIwo4+saIQridhFMAUyfse4/E+lGsIrsh7E4G1b
N4l3k4hYVCLM1s+MtwA37dbk16iyhYK3Iq7bI/OAz6pIBD8MlhAdfh6kKSnBuq14B/VgzjIgtDFF
Qo3aQ9U6VYVBKpqX7lo7P/turp7cZ0LLTMO6dcq6yNrpzcpjnPeKD6MvzrIrrI2TK1Q/ueLtQJ4i
LiJyUJWRB63yrgqrr05nV/ik2ksVPnrMHe9eOD9SlEwXy3JtKEV+dbSWPjnUNjmT3ohwC83axmrz
8tLa1kONm2jXpsNJFRw7LYKKQ0i/rQVvGrkZYprx1NUZ8W84fhrT6Z7Nqflp5PVZ/VJjMppmJ7xU
DoHB/OrMYn4y4/qh5Frr18RG68bZgI3+w4jb+qBVMuQX8eF6cKxBRMzTGYUtGZRw+Tc5yy8EFnV8
0UIDLzcfpzpc+WHus4AzkvX7r7pdbtpUNDbMBdPRoVV3ia2ekvxtmhNxRsz3JgdKqakFl7S4n6Ky
iIaFubbtrFANDveIF+cHxao9Aqy6+jYZsb+XMSHhGS1ie+2o1sYmxA7ktQvCxJTydJhINqxCirLE
yy5yWd/0vyd48sj1NRzi8Yx7BkX4lNbxSZeVaULuz6hQ0WvJDLdM8dIzWgTAZBp4DyreKRbl6aFv
sR4HAabJxs2f4zCncuj6vQsG9JC3aXaPaCqPcWR8TxZCkzoxwtrxyvBAghi3e4C6ThdjPnp1hplI
IWIDEPPeynL3qarW02/VulY+6jbaJb6i9BFmeBmoOdPwntMlbR6chJDUeckP2Ju5y+HGHyPibLWE
Z/YYRAmeWSfccQgxhlcygGRGXovvviGwRr80BUEJcraM3zrsqIWZucbdMYsX5vJc55YU6W/4kw3u
6495bE76LsOgcKysATUP4gwQdoCrXSbymkmxhOxYnEGhjbFpVuemo1AlUMfZeRLtqf50auR1WQoz
WH8Vo+AUyfPsrt9mjjQ2bw0LDdLFUtZ2SsbTAPTeqnJzgo+x15zzYPBBQ+fe1vWIL9WCn7T2tqaw
SBn1/8DeRWYOa50jBpq7/vvDSNeytuhGV1L8sE00ytyXHNFyE5kA9byFDXcRnGZj6zlHrX7M3Po5
Be/0hKpv9MhyJd0iIwvO/WNI7f4C+IpKgD6wJJ49yCg3dS2F1KSbcG8UMn1lPLYZ+dLvCSlEs2Dd
4S4OiOMkIHpjAtQjmhCUxRBA2WeIufHdsoI8VRGvQ34RKub0Sx4xCJfEptZpGR/J+rjr90rPH6XZ
r2gV+XfqwE3uEA0TciAoslVZpq8LPeuakd/Ttg0niH8KtdGjDTDO5Syik0kijH4g5wWzhKyi+Rb0
5tbrWvfBnxJk4h0bkMrtvsN8yC5GykaMfeBzAY5zFgnnamZ9umvlPQFuU/LA4atVYHYIIvbtblR+
jgUL69i96ts/cadlV4vuJZOkTverwRpO6YL1V9BxXRyJQVmBZdGqMRP0w+ipc4Obxi5ZVUkSHqG8
sktetOwrXLyvfUlsSaqUeajjgO2CtHOci2ZdzYwuL+A4Xif08eesnR8MFvps5lOyT8dTbi7HfpjN
hyLAVqoADiuQepJ+8vKUR6xflWJcz6RcBibDUDykbEX5rPNXMG7ltbBgsLMN2frCeWaRB3ndTqlP
0f4l0dLtY4sYrSGrX7RtxFe+uMxbwOAQmrTtYj4zZ5XpzikAgZigBbZtWyudd9hdmEjUIFVrbsWD
xOZEjHtzHe1ufmBT/zb7WUKMOg39TEKkZbSCDBNvPmvaQOHG4KyK9F0L0mfXao/xGARb3+1J5F0J
jmVz3pKk2jgHBs/kVvRENv/Wroq0Oa2R87x6Q0MzkE58BR5xLC0D5oFo69FZkEPkDTl3EId3WKbX
TcXV47YwBCKoKL+F2KmdIACcGKjXBoIGXCo/JCzMUy/No6SFJwgSpR6yYRgKWKMc8L9WUDNwEYq7
nMpPmUCXUEgGfa4QKHCvTZfI7NKgG+UFH1zh7JgNXJcYWAUAgq9Gk4YkQi53zebQNWYd0nVnRM/o
e0sG61OpQEMiYwEG3PltcWVJ7R9fNaiiIMeSH+eXTrE9xCJeMyHnfSizZlcZLeO8zPmk5Xuven5G
I8h/JE1wByaCPe70dxZAgu6ljQca1cn+fQz4c4QvltLzoYrxoBQ512wRVv7RannRn1Xdd0wTe2Lz
VzZXYmLgBPNysyHmGMgRRszB9FgiJdwOpuVDZkvckx+rKbJyKVioZQ5r9lRI7qOsoFG32VtkLe4O
aMPsVAZSnnKV6UEfBK+NQBtVtIzCKQ+pestrQQs+EUnDZ6Bn63XeoYLJfjYxzePSEMQS9M0D7dW/
IFv/2wDZAVnis2myTd+0/0afLMteRDNBjVufGF9M/pQl6U9LrWkK8I6XZjsrLIu+/DWhjlWeuvjR
7/PXn5ws+iDeCtk0QOE6/2IERnLCun5Ca2VuSEJIcbzYH1nF3Wgm0t+n8FEZ+Zf0WIQPbQY7Zh3i
9U/lQrSJa/6rK1WT6P4++YROCNgntGwXv+9fB43uWAJJ8QjCnu3gG64yzAblejan8C236NqAmZJn
bDKODVfYzY5ZEAxlune9/s4jlizQBi5kBPYs3wr3YoTUPUFv4FfOiVZzh8OMMO15QCWL1xMEbU+m
t8EqfgwuvkQptxDRvaQgA7ssOesaIvTn54oLSv0eUGCq8Gb2VxJeUCAwI9qpZiehMbC76oXZo3Ue
K3KTqrbZp4QzgKsodybb8B2hdQYEdf9hdQWCBzzCntoym7KinHsqg5hpw0IGimGY+Rax3qZUWWud
dKmsEtFdCXc4wSrC7NFwuDfgpKBayuoK7+NWz6zOGeBxB/mieJ4HY9uQIKNNixI836Ub/DdjiU42
cvpTlHTNdnBEtNE9eoiY0YvRnUbiD0fhAYuUH7/bLxaxB0N8m4GBZo94RKtoepkwRiJK7HdthIQ8
KZqbnU7F3lHVjkPZ09p2tSFiNiGUEbEWWxqJHTMjeCVc7umU+cj7Gu8B9x86GTQ0JxF6P/DcouZW
9WqZt7iQQSNZSE+2dTDmu8USEGnzmVvPPdpO2yBsI9ZcglkFFuCjyquCvSkpuBM3ZmtACHczOb8H
g5kiL44LBIbC3XXN/A1JRvEvdnn7v6x0Aswd7Dxch8cv/PsTW3EMZcxNfwNrGD1XjNjWdD8bgkLf
JQXU6mfEfXwpRPPAb1Jyav3dksp3HtTotEGbuTGDAUCXsG75LI+lueB27s14M+bRZ0mrsAM20+3/
92DfsdRy46+vW8iWgXZBGdjhIf7NA879T26HDfxLo8HSgPzeeJHU1NHyMGAOKoewe61cqhth0Ady
gcxbuunD2qDmgy/Gsw+3iAfNuPb9mGxL4tiMtYRm5WEaDdm0/R9157EbudZm2Vdp1Jw/6A3Q1YPw
PkIulakJkUrDQ3946Pn0vci8QN26gypUz3pCSBBSKYUYPJ/Ze20sabjNMiwYZAR4u8isnklM8g7C
Oy77Ab8Gyd365OPViGW2lj2s2ErzVppOsWSnX8XwvHSJkeqPDt3NPrSJ7pbuAZmoq9+bmXeFiGsu
u/DoZsnAWasdxiouL7b9YWry4Uf5V7MnDsesorfE9D/8GhnZAlhsG54EGcXQhnt9n8rAWMsaBFwD
Kue3S6GKC8x4wQx5ndlkVYAxsuAPNeV/ynFZuDYAHZKMqfBx3YHksUc3Y0T+pXRZ3o6k6YXK/cWC
lQnu+B3zZMG8DDh1+p4QG7hLjouJaRmKRLAVyxQN8DyF3jWSjBbNe3KD4bAseZN5dmXJ94x38tZR
hYer+WQSz71goZiW4hOceUtTgaMHyeKfFmGo0hNTPrwz8+otaVAC96jdZzRSFBuIsROVr/rGohqZ
SajLCFLOip6ZTlgHPH5I/mV2IAtJuqT20+ot71xawttE4lcZed+SKDx2GXoPCsThNtE2GJhg/wzX
UxNW64iW0nbUu0ihWy51tTPLfbyKUVWaMkOd3fE92suVLePnZYOemDOyodTXRu95K6gDCCN65rOs
QGlN5i51LN4YTsWnzPeRF8Txlu2FQOVhjedmYqHNcGpHTOtTC/7+sDSwtbUzzRJ34fzPCxkWRO/s
lOiGh+AA1KGfhjq7i9kqleYJygIytbvJ/PCTXu3RdnDcluK0/OvKq5g4qe5VyFPR8B3A1a7GRneP
QYHmB9fAhGJ8zwqKwYoIcxIrbFqZODboDyD+O90F+gZURK8/ovTk5J0JCVJhvWF9+2SxVAEDkT1H
E+OtJawBwIC1di3S+HC+bzHPGh7xlbyBrktAQ8Ksh/JjAkepwKrwuP8TAJDM4gDPQIv/522IMCFq
UJ5NkpxO/O6bNEEjrrekxAcgJha3l2osAcsu/BZNbNXRkKLQ0j3cS6HC5aUMcaumllSP4BXyw18g
e8K2R05WR1vbEQbBpfp3bXEeOaJ2WtGhqmUYgMziT6O63ATLiFMHe7qRGeG6y65LZ8Bd2vEs1pu/
YcjUxolINpgnZjZJa+s+bG5hw6M0dItmlWrBY4hiHPhe3x1qK3+uJpSuUxG+6RGtYZ1hIajd8Bo1
aIXY5eCp7kpSB+tPbRgR0fkeJrJkZKDvYyVed0yFHpNg3mdVuvbqdfVPoYb0XOMLWGqBQMch2UIW
uYmo/hYHY/ynapexe9QHw3wunOINVqUAVFQFhPeg21MW7kmn4e4VmUK21THrjHRMYjU6sSl3y71I
ymbjVaCE8665RoU4loNyXoDV7GQyDx+ljYaU7eF/xwBZEB//+fEfWLoV2I5j2Q5hAP9AmEzS7GHK
cr82gDFwLjK+TUfbuBl6Xm067P70FUG9y+ctB2GxHwIJ/6vLoA1OWX/qK5qqKGZw5XDqR1iLXsld
wsQNnHDKc4P+hljs1LJ/eNqwpX8vTzUqWd6lSD4L+wA5Cl5ASvMQ2HG4cTBKbPweVbhGlsZBc1vU
aIXzpmkfZIM6xGIJDySPSHYFY5a99CJ0zfmtI4Ph3piUK+nknZqSrsUbfeMQp8A94AYdU2Hb0CVI
K5dRa2+TnC3MPBlZvmjPWs6oS9VJtvlz3yPAFPN9b1lvsteyP24gHICnjLzUbS20ZOYxZvs+Kd/t
iTZtmRF4Ob4ULePHtbS1EbsfCwgDWUGxIVi2rp1nts3TdtGpyMwJtwrjsldG4355nvQzOGEZ4rcm
AcVmcK9phddJPKe3DGwJau+PlqoCq4ixoV5bY6o2y5ilH72QxjPb5Ai4wim+mQ6zzOX5bhV1fnbC
YCKRuX0LEtmdvfBHa7xVKYdH7HTWXmOajrsfDROk2HsxF3X2rBhdtCIloD1pMnYh6H6r6ul9iLpq
bSiCOX0t2pFnshSQCxsQynp7Hm3xtKwflw2qJrt+a2rpMbCDT4nvcF1U5GBBVGTTFWZXZ2Sq37It
/yPAGUmpXpv1YlBt0ICyn4wcjNlIcoo0b/eRrXjvzXqdZUQX9Xgv/bY/mjzqb6Erp1UpCAxTermb
hPNg/8voMWbwy2AfcUlMNt5i40MBxyjWsi6VbpGkN/tJ66H7OagYLUdk/LETTubgrq1JzVpXwQ8T
M44I0+on1Q6biBAhTW+1JYCb3dQP1iE0vQgQVQG0V7rp5b+u0lg9/LNK83AlgaMzvcA2iZH6R4nZ
dwa07kw6uLbjbu0JRx0MDJxw0G7BGBBL64SPwRlIDy+vcQOttTIlVRTar3L60lL7c6oTYubTJg9T
sms9tyR4kVgO+CG878p6LXrrqQ4JXGWnF3H7Z/qjTXtjB1qYsPGqJkzbe+YBv29hRq0a0yEUtHJe
pxQJcHbzpp7uyX2TKXZcRx9MclnhaEgW1ZGOONqh8fbIBl1Vgfq+bGQ6Z13aU8MO9VYaWXWfOnll
qaJ8gG1WVB6zT5L6cMRP7QfYXlJlO+dakjUzVLLH48gqoGH8G1kkUIeaBQIURdqqsY3qmmMjhb9K
YKBffzaIECjggGMUunY2wvGn54wjA8Spw8pewMQljLp0o5mvqgx2+9EB6RaUZuTfe2mkzsY08aop
vfrVddkX6BUVnSuydhfOEzOSIIi3lTERggzaa80p8DTFqVzxcMNRLA6JETurPFb9SjOG33aPdFab
61+TLsQv0wPD/x9Fal8S24CkKq+6jVleKjGsGvkzElq79tv8bdCrWU6RshGn1gn02xBkPDbzht+a
2SlGpG/IGWnTB4CvvdNb69ZP923YnEdr2EMynPbUAT/ytEB/FefPmBy7LQkqbLK7H61fkT7t/67r
iGMu/ghSEjiTkR870r4J7joMHvV+GpMLaPkfvYEYvyiHRzF5t3HMk9VAwrImENSp6tNo2p8WHmyZ
MLGhDjHL5qtvFjQSgl+Af2WjA8UoS/4BszGCRZKT0dU/oPp/79G+riZtAo7DCNAoHRtKBw8nvPr3
xDxXAUaRqfslUo5DzXPRJBJuJysbsIiB3n1so1NLFvPazbEuC4cV3dSMtyj7akTbprgLC7eVRy5g
W9v7UnPqVZ6U071sa2yyJjM/DGkH06P+qr0xW+kNWwxmqD+KiXyR1okg+zjmJxt91sixUT8ZCo6G
3sb4PJ3waqd8UCZMCfSXqcQv6AXaj7HvCB9iUBcajI7MAL/qUA7NSgvFnw70f5TF9/+Usvf/Ywwf
INS/PT0335vv/+sXQcL8Mb/nv/79316679nnd/Xz70F8yz/5k8Rn6f9yLJ6k8BD5gzFGQ1v6J4nP
0P/FwWZ5PFyZOPqOg3Rx3viKf/83f/6S7jtuMOsaLY+v1Ozm+Ypn/4tPLdclXGH5wv/537ym0a/y
8afIqv/x+d8DyRak6H/UYnxzqjCHn8xChWhAZfvHQ17H/4MDvep2PVYSdgI6vk4uBlYZgAxRjhHO
F/DfjYMxR0nYmzEInFs+Yx/SPAXbFCDiGUvb3mdWW9/aKHvHZ3Ygm9m4tqH/VUBDp5EM9WtHmBne
39Z1ji1OgKkmeLlDd8e2GZGczowi6oS18zkmNoPbv6b4KFjPB/HDIYR1Djfh8eD7oOndWGnHSvvw
ZsCHUYzeWVPWTkdX8RS22VZrE8ybeeTtYNUWr0XqUJ89Cs9vWABS6bYsmuO8M04iSi1M0nWFqi9J
H5yG3koECqeBGIJjaNPqM0SGPGiY6HsYymLjUWtFSg7w49Q6uV7916WMDBxLrTgaYZCcMXcm59YE
9QOMIuQXlMySvCYCUNDgcbJTdfYITd/oCflnJKZEz3+7+f76I//9jwo56D8d3W5AyBK3jm3abDMI
TfjnPNNXuTN1TqOzACVzvB6M8uh7hJS1vvE2UDPbNOeu/3Vyh2HvBAW8/EAv9yFUaYqMFX2PeKvl
1F+Rnder56TM9afSGfQnJ9Xi7dh0xdYXxjms0LLHgTsxFh7ECc4F/GAR3uzOGZ79pNaOEzPClVsH
NeI6DEG6T9MKMcOyus+wkTuqppEMdvvkS9EzD2QckOStf4wSlKewGXoPkJn1JR0Q7eO8cMOjRGwE
AX9tdUFCN8q0O/c6Z0uUuQ4Wk60OMbdJ29oPwrO3Zt6Gj24oTIQfo7bta4YJnUWQq2O0bz7qqHsw
AFaelVcTJ9ChGDMwBaVpf1R1dm+ZQFyGNkHS1VnmC2Nbwwgl5uiy3eqE4e2pGoFYKUu/GOCfADlj
PNj1XtaeKx0wr9u/NYy2TiQwFQcJVgwTCXA/u/GeiNaW68B1ipcqij9lZid7nXDrtTuWpN+AbIFB
5YuNa/XhGUtWrTXxrTHIR4+Rmq2DvE9XYz/oJ6uYgbCk2cF2tWzApLzQy/KzrggVcHGpbsl14C9q
sYS4QtsRD1WejDJqUY/1Pf+B/GrlmN8wf32z/D7axCEZxL0+inXi9OJ2xVaRxBuckOWuUixG+6Du
99P8ug8JGqKI4fdGedU3TRrDEXARIyyn9k9CxKmzUmYebIbaa8/SIWh4rG9eS1XlRsLcwspaps+V
ZjYXLLLrZaXf2DFZB073XbVddxtsq+KX1/DVD901JqsWmDvIOF9HrdH9XqBGjLQh7g6EXLK8S5nn
YiVI57+O3vi/yFW3bobnHgz68yEELDUFrLSJIyqf9MLf8vAjyyQzy1vfdBWxyyD/U38c78xmsIiW
3WumwiurOQQpeTBdpLZl1Z1DTTWj56hqB0h6lgV5LR6/evgfVzH4tSolOGP5pqYOobBDk79PKVKO
ejyaa37Sp0h68oLeMXyElvG1CqwvLkCsgwGG8M0z54FTSPRoRdSlnmHeNPCvV13I4r/U78vFRUsF
4HuqKaxnfEjrJB9x6K2DJqUqlvWrFCC+QzyBh7TwsROrzNh3Mohv4OmwWIeewqHDsoK74FvdoIOU
wRlfafPs5EOyd/04vglX3zuRFV7Mvv/lhmgrek+hck3sArAbyEy6sviEwCeDt+Y675YlXpJk36MO
fEJMZvCAn5M3Ozq0dUyqCSEZIjv7EtxXSl/oAAiCvHDRhD1cgvmSwkPCpKIDWy0C/YLbPCJ1m7pO
g8TltE/6DOFVHa+mSXZFznKNRwKthye78jqETg2pFfvfIrVY9mBa0J6GPNr0tuXeFVXbc6D1z1PW
HfrUbF/4lYyDGZNmgCEq25SSdZMVZvW9YGe1DTy4YIjLHU0519QXztWbP6oOXdT156FHLtgNvfti
BtzoVpyWV705Nkr7rQmPg6qsgfkRF2nsea0nvD4sbkzELI+unMyTnze3JvWnM7yI6Rwqnf63zr6L
ynDOsCESTsk02pHfwAC8Qga6vCAD6+c2t/pzgwj7v8F+2/4/zGQcGew1rSWclDIkMK1/GBIQQPoE
XGBYt8N+ZWiWd+1EKCGoxJJYVDK6+kFjip0nTxaio6fEDd85KsngGCMI+Mz6r0El2bYca7Pk8ZtN
zrYIOeQQQf6uisQ/SNMMb8SXQVdABrIZcJxew8besHcM1iji5XosfO26BNe40pxWaBtB/LpNu5N1
Wp9ax/naJzjwffTRJ1PzB+BceLEcYSB7teWFbD/zGpKNd0LGAUqItMz12KqvPgjWJi2dp6PIsVZk
Ee8IZcXihfcT6ejJhHrPViC5Q3/2L/mnIfOOZqiZCFaFfiGHAZlxDvGeIsHdE1MCPeuHJtPiOsKc
OHPzr11j5E/oRySzgk/YNDnwpWUy5UZuTQgD6iTnByaG8Fahsntw7LwprBigWK1vQRPEXwedFb0e
oI5RkUUMZmVnsLsIODe9Lns1x3udiuQeJrjF6lGQHIA+8BFp4Rog+W8P59LVqIdmg9dEZ7Rf0z4U
Jj5FH08g925ydfL+i4Zq8lyFrDL1KiUDPM/aQx26b6ZfNzd6dWJNM75j4kaf/AzhljYbBkDU3lJT
JOcCR/altJUkSp5+ooxNnGn+w1SFBTSHlalWwnPtxlQAu6Ro65gb74Cu9bMAbKQdbr+ADD22oMku
ITPplWmOsC4Y3R2GsGQdSk1XtH1yIk/cRPBTMqpREGhqVKQbHbjeXj+RzGu9Rn5v7IXd9ps8dcNL
1/U/0SmJW6Z197xoyJC1pf2w89zfhCPQWtbK+glV9nUKmnwT1WUBWS99qvw5GqSKP0PYfUMK3N4c
nCvZ8P6z4cUzt6Edibnxtl5aQAbEcc/ENH21tDS9BkBGxDg254TEg9Tsx2OVQ0Pgn5nH0U0pD3zj
7PWTcdZyf8/9Vh2mRg9OBOkOK4MwvJ0GLugeGTroDIP3jw8NYV8tpD17wrcwX6bqmDQT6bKJru8b
R1ivTYuK0yXLbfKGU9xKTJROX2OJaab7KGV64lnD+it7UWU4vNQy71ehrQ2bXDXG1qmRr2UaEyOZ
a85tHACKpljPH6ZPas0kxuEUETO300bjXZRZcPRgiSKuxtuNRXS2EQADQX39LFRSEz0Y3AJcL6+q
JOw5iVW0d8OB7ZUIonseBw21LuJ+WzJUmZSPrmGdA+i5eUZyzlEV3twkZnXcvbuj2X9AmyVmjJkE
c806e1QdXt7K2XkqmQdM6mfGIkCBC248CMIamW40AyuJuwbGbSd3YRdiDIfavCqY2Z29MrP2JfDR
22hg+cYJQik1yBm3n9xis+B4j5mZLYri3q7MjWNUxCZbGbuplG4ZtVT1Lc8dbS9xrF/TmuwhVZSY
T1j8X6j30kvOE0SvwrNV8B+AbmTuNRuNI0BNl6litivtwd1OvSkuujMz9NCTjFvX8PPzpE85rNQG
Paw7Ag6fexgzBOaMKuhS++7bELbmKZ9l8FlXHVFqAxOOoaXoRgLxVR+Ch6edpoZ5srSU95m6Ploa
zzo7qWGz/4Y5IEuMDGU2bNMhr59MhHrVGE6rOmoxkeRUuG4QvbrNGKF1BESkkWR113JFHCR0RaeH
DD7qatgRoUuEnskyAcV2/RbG063u5G9TJgiDSIlfI2ZEO6sV6ToM7GLdhunvdk6uifo8O6PVeCrD
VjzBXtg7hqwByxyXba1bzbHj8IUY++cz8IOK+xJwHyAHHn8kTT2nt31gmCWpZwxKKrIEayTrx7UC
Qbnx3ck5uNN08yvUf8v7qieBHNsqqgDewubou2uj6V3QYjHPraz+FDHoVXB+mCZ48ly6hDlcCtRZ
r0kmqPzIPemR6HdpUn9EpnwaxlZDnOtDi2mw2yAfbbdVja9pudR0BRwkjzDsCvTlFvzJ3im2k0Hw
r6HlXww2xvBTTOsaRqSmaWWof/IMAbVki3sTfJZeO5c/+rZqjL2TdeA0K2cIdsuN1eyksB3a794/
jTDR0f3PL5bM8gMYSf0M7mI6jzmp9KgKTzlGgXPVOfdBth4xFt1LUxjYxOpBO7Jn6oJsPEknMk9q
vnSg0/ivLKSaYyEvboSizvKLC5kj9imYdPuUqwodQwsuga6ixBaF0wNVbhaiJrZnlGoieM/NASaX
QkvqXdrR/FeqM+8ogbedq35ZIkemN4xsvVnJDdx4ACoLI7a2CuIm01t8Vp3eyjPt52a24l6nmqjF
dnTn9Lhkm5bTcInni2Im3kLOvCGps4kR8cxNkPQfiEBnvUceXBE+fg02xhTo+15o4oxDYY1Gf6BR
aInKSzO5QxcenpFiPZSm+9BWhHEtfe9Zy8S0zfKmfpDjZyPZZIOPPVW6PMLNMb74Q1HsCHJkJw6m
fDyKDE/4cgE1QJ8n+nsxxOeur9JrUvgnonXn2eDUMil2IzrXNDKP2Zg1EFPS/AC7ACpK46KDd/0W
JUPim+y1uPQFyW22Wz00hbS0dUlcMXKiuKoSAGc2jOy39FgVPNcxyIxBB9guu0mvM/ZFMGqnJva+
jMydDpGC/wuT66p3Rn5HVLcPO4e+cWIrFQipbSwVEHE4uvXVbL+4TV9fJWfZWDfDQcgM7hsB2JYW
wLSTEKGBVehIV23YWwDIunriQMK8oPnau6xZbLeWbeFQqHTIAzUy5z7Frg8H49rMxFwDM93mP6pw
0kswOZTABKfSJUjDyl8KWV+UhgoBC8et9JL6AF3RfI4GjlhBgl8OuUupVDtXqocPN3cc6FGhCHFS
T93on6tR3qbWFwe/+6GzpbmJvV/G7rdKEOpNtCfi52HbRUn05o43p2BVIGHV9qKorqSMf8s0fffH
zdQG+Qs++8ggQUPL22INh8R6E2lLGTSO31PTJ2zWdwHz4agL3ZTbwHQZ/tr+l0g0D9cfrYe+X0pZ
g8ClK3wqSEzKObEYai86W7qVQelwUIYRPzExSXN4HD2RFivZg2Mv52Bmnfkaa4kI6RvQGM9q6jOo
GPtge5Bi1JBdId7nV31sPlNZjft06Mg0Nyd7KzQJsEIV9rZS+B/jcsbxZRVW9QZMMWQx9Q4VI9wt
DzglgTVjjNoEuuNfUJSzHQZ8NUVDtiF5BgGJU7LH9CAzJDHzBUVbuDIS1aKOqhjaA5XYuolnX4a4
8nADzkTc+cG5XEhWXGeW4JyTJpWg3whiC3uq9Hg0ZhyzqiCg6o51Exg2IxHdMfD+JR9rqHZnFP61
AdB+pSz/adVtv8PcRFJe1Pig4SichshvD0H1WWMHvKJhLq8FFR15FfO3r92cHjx3jYfOjpfxlJVj
08ssmFZA3ku94EABLj5dQsROZ8LDV7jQOnwWvHNn4mdRwapyEtQrlIXLxZYcWZE/XYeyzDduC8Cd
So/dtJY2l1z2zkYVbo23HM+D22tnIIrQEAYWN8sjzTRddttNqgCgoJADaULe1qiLG7THVWvY+kum
DS0yaiXwRxnfu2GqeaoiO120p1pY0D3weJXGRKsReqO5clNTJ6Ea5V/L/HDDqPMDSSsuQYFQHVwK
yngtNLCqWTxa5svyUYcwZxuXnsZfN7SxHjIhYTskrgWmhm1b8wWHzcddm21gfoFCJzfiq+XzHsVq
Ft89jxKi5s1aJt6tmrNiCze+61+RF1Zfm0kHmoImlhEHRGte/qaL9Cf6JpYlzRigxnbfR6sUL6E0
4zu7tMNk1/5a6lV3bPNJXmtFTKEVlLeEquyu16q4U5aeawVl0Lb6KyhA9QRfod80wt0hxNYfgZ8Y
e5LDPomH7H6ZdKgnTN4/4io/LEYmVACvMEONR2SEDy23IdazCwZCoQdXW1Iv0sGesoJvrrLG36vM
fMsj6i2EF+apQIV8jJzPEftmsSrxlq+tjHdpjkJAeZ31nqXQbhxOpVUXD+3amcsNQ2budQJ3tpMZ
eRhiVP1lTLx9X07qqVNG+sj76iSzwXhqtXg8cCcaSL9y7T7g9FUpoRiWy4SrDDihgl4n+IDvj8bB
NNd6ysrUhQGDYL3CIY5wSZxx4+L55TXFJlhxPEs9xrkwdYDcoDGysO7Y+VnexepdshvBY67tsbVv
5nxxPWKWUk4mmD24Y7SoBDwiachMOZ5lCRglSVxGe1yyECrc4InfpEeCfq4YF5E/n4wI2FZuyTtG
zAbRpXaDenWLUV4QCsHC85Rl7RaiATEW5ns7WpxTs9EKe9OXLJQgDOYLSQPeGgEVoHLipybgikRv
cglDgE5CkUtbtyW7cL29pFlRg7wq7WvShxbhLMimzOmm9Y2+YytWXMVkzyNME6yV5k2UeCX0S9Rg
q6q0cJkLmkgfN9sIepOkgwjvPUkesMSHuPk6NAGpOIGZX+aCf2VAB9zN6ZuPctJzDEClsfI6QmRW
8CWIskBNvzXg4N6RBv/uQ0M/tbVJOpw1jdsW/cdzrbyjkpM8F7NxKZzMcyu952YYoyeGZh2Tn8yh
JBTxN9/6Pv+10zT3vwR6+0G4QbXxIkSufp12qFhM+4BejHbCsK6F5fwyWWO+jYWyrub0QGw1QFhV
MeoSunfglc3sDCPYoqh82IzKANJZU4Imo9rESdahDaTKFq75dS7+DoZPohT5rog0JOj4EDgL20JG
F2HmIJTXJkymgOpHHQO0oIF6cZR18ZqZUwHN2Y4Dc67yxDHLx2/e0KYfYH0wbvk7HX/zng4oPZfy
Pcyq/Fqhk55V9iyKwa63w7s0DetUzJekVcaO+KVXbeb9aaPvb4uk6eYWmYg0A8OX0LqbzgT5aljP
g6JDopmqLjF+URK1yHvW02jVlIl7nmZBj2d13dYNHQcfY4dNgmPFknZ8wzaXak76CFPMeOxqcxYG
fNrUjXeLg3eaMcy1UQlTqIFRVDB1JdOzAC3Zpm9xJqInZNNTchUNCGUtHua6bmj2GhXtDMitXpvY
759NjJwOjy8vI6YjnnGMSdgytRWYnSO9cW/xfNEoBCAgiJOhCEsseQmXbmnAZXHWB6Xo9WS5Y6Ar
tmaZgF5RwVOQ+P0ZWnV/9rUST64h7iZMsZ5b+4RVfVZic4miNL9Ug0Ul2wvCw+Zfqu81F6BQ+ysN
gu9GaqWoA8V4cUKJJWOQ1U6hbHky7V5Bvx1WGgDC0xgI9fDzKmS8StCYE/V3L8peGga8D8sEIRnC
FEWGmQSHzqx+2E2U3CuvBBGV6G99HkUPR0XTvnShfFN31+y/eCwxdmmvZcFfEqxDe53wZ4aFcxZC
284WyXsK5Q/pce+BULXNHUM3n0iOxvqitf0KOd6pSt3hp5XF+K9zF4OOsRWRndMNutYXCy5+bupH
apbh2YklQz6De5kT667HVfLsUfqv0M3DMJvru8QoEjQg1vcph66odwUWpNTm1h5NZ+XSonlkwVzh
fqyKninDSgPMMQfAptgc7r4BrdkfcSWZjv3Lq4bios8hsQVtricj8ZXd5UuqsTp0MfL4TpBuE4Bm
K6u06mOC0nDBWk6kimwrnxutdhLjUc2XzIMskbfvZePFJNY75ctk43TnHYxQukis/ehUj4pm87xc
ipbWyo3BlAh7UpdYAhBCtwWnOHDJX3JZU9WJVZ2XxcqfS7/v8jD/c9gtx17hmvSF+qkB7HQupEov
Q9GxA2z1Qx9qn1qN5QgSYkQ63aAj/GXGMdhpz+N98FCwuPl9QNBy76skutiY3iKjeOMw974fXVZp
MBuKcR8Jd2OXrfbV9mbDpYVj2nfpr2XpfCFL+sZeL30aXWKPgiD73enIVO32IDOwoxa3OMK3IDsz
1TUhpoOu3JfKeynnpLDeki2yVqFtbJOOVes1kpRiRfgX+hccCe2BR25DBR5GX/OoF6cpLsWzHTZs
V4hoIdc3ie6O70F9mdNvO6Ypaz+X03XUgJraVXBdLhm4MwBI4pzbibqSR9I826Dw1hZWrI2SMzZ7
po/mYLU3Ik8pziQBapUWcE/4/lMS+qzFAeXzrvGfgrzB7tK0mHxm9x+BuWRhhdnvpCzNFRDbcLW8
oAJhyp1hZ3tmYXOqAK7vVYn6J/MywwNY7APMZV60MYVdQbrl9kHup0/bqKC1Nmh9zzXPSOCc1jab
77tcdmj944gnk5nA1ncRd66V37wDBSeQMuLR4s2XsGyiioxIfLmcmco+C0/n0Tg/SpaPgvkhmcYo
d3tphChWqM27XgWguSeGiA7+M4yr6kLWC+u0sWL9NX9quup75Bflful6dTfw2pXTMaYJK7aLCrPB
JTJoS+ys+esjEbvVsQJsGePFYDkz1+mZHURXXrqPxnKACis/O7ZaRvSMLZF0VxpcXanQk9oEliSM
kS5mUvRrP64DMBfWL71mFMr8J3jRjPIeYYj+sMoBJwtHxTAg6W8HlRGD1sbEPAYZ8Y7NWY3Ws9C8
i9DUcG6YAVOI0TaokdlUnOrIEh3ouirMjlkRvCaZ49JRUXlwgLvbtMiiZ5fNYC0dRnzpWaZZ86IQ
GpPk1Lr7iH3xC1C1wRfkfUyl89mbO78emfPbPl6glES+hLfWdlnpAk81t2VWaCszKpnLl4F3zDAD
ZvNuaioIns7gOkHTnuKrYx6p+fQzv5B+Xj4SM9zQNkiAMEHzAMRwoGFzieeVk+qSuyFwkMRysE5D
4lrAHafxNDyXfqNZ+B0SosoiZj2mBrd7bZlGtbeBytLMKPuRkEvrAELYcm+WKQNtSotBeNqhtakJ
g951VrSawRM18niogrBeMQXwrmXn/MoE4r7lM4+Zay0SEuHACRxjaIOHwBynB7TSS+BVyTH1sQUv
l8ADlmnH4iundX0t5ktTVys3kMwyR08SuTY6sAdaghrtutxyOidXqRz9wrj7xREOT42OV2po0m/m
hBGNZqZMA3Y0eUbyh5veMovKXxDeHWINxZDOhYL8FR2F46IPCMNtWOrhhYQ87VIEMG3dWp1EHIZY
P3AeYn98thhdsbyW0XheLk5LREzSGsGOB0UNYiaJH67WgtE6RMkgL3aSVpflo0aouxRTfGD/Jy7w
NAXIbj4CQobDwzU/Bw2afWsbr+yiMcjODx/m0DWc3CHclWYWXDXVBxzH9mX5zGAWsfYaB37i/Lhv
dMjCFEecHgAai41iN33WE9OWq2b+0E5RI8/8VGjGjM8W9PNycXFfnXOjvdp2+IWkOUGYh9aJba96
Tm7jzayn6GyoPHgxh07tdfqGTQ6iZd3GMNC9tiEYugqQaodO7h5JLsDD2vhnHLzkyk0O6r04+Uxy
OABtEdtnK7Stcx8QxNFX1lFoNT+gh3RqnTVtB9QjYnI5F+5aFjgbfIZYNOa98XIJx0m/pAThKCZ3
y3Njucigb/F/qxcRtNR6xfh/uTqv5biRLcp+ESJgE8Brec+qopHULwhJlOC9TXz9rAR7bk/MS0ZR
fa9EFlHAMXuv/ZimNvswmKXIoT7JBAWw76YCJ7Hv37jKV12RlvvlpydVrdpabLfXszA8sarIOd/K
iAxwzSCUURfCJRpibF+cqnIvaQgIahfrITGJQ+h/TQ+XESJ3TLcdTDglDghl7pMEa3sUCcGEgs+o
qvNyUO1xD6/gpEZD+rdsw/r839EOE8mxYniqeJsNeunxuRyWp731noXX1x2Nh6NtBxyzj6zF2d6x
Rl77o1/9KoLpEOMA37RZZe0cPpNvqFPXGXPAp4fL1yOxxY7EWJBongzbQOtQKxYYFRdeOBpDa5dP
1Xedf/Hm2QTELEcz5fve0P7Rm+gfWwuanx3gX6T503vhZOixzYTdv5nZGCw9gX5iRgtaSftRuzQ8
AgbXY+BxFgrEHHPv6D+cHK2E24Zc9pq1BXKKMS0sYr41q3ZOtKYooxuMPVVf4ZxcJoTqQBlWXjRW
ZK3lHLlD6mytEU10WaMKGmNY8ePm21hHLtL2QfUmA7s92bH9iDt3x9LbOGW4E07Lq+UYa6CpGs1J
4J/iiTtNaLTJDZiyJDSM7KGWPIvrLKNbFI3jU/f0YJcoxkHldua+HPGm+bUbPzLDJo2sbIh36OS/
w98iwL0XARtB76AXMKqz438PlxqFHQbl+Ry/L4VSmBXiXqfl3QmbSpmDcWepFZGd/yk8LE0aDtV9
KMeIJVOHKjXxmrMd9YRrgY8eyLSSg4FCymvIBi0S/yVttOQYJPDHigqTs5uLYr8smEqnzA9uwipX
x+z4YlBZQHWNXvOYkDcvKliKFQ3sHK3BjobLFFVf8xn3ZPJmZMlkLPwL5nHrHM3UGX2/dS7r9Bup
xugIBxnfl9VwVQXHsPhpkYf0mouZ+brzCglKx42oprtm7306wJpvaZ73+Iti+TB9lE297j/6dpxP
iYNtRLRUTZN1HYTrnZsppP5oZKGvE8ryzdeWTySvhhjaEzNjGoGgMRkGYpGUJCWepsZKTrBjcYhG
2HoD1UHwQUWZz8w2VriOReWUpgTIeB3hsEu9thyWzwyfaokJOAEnXgQviJtowLRWBq9xrqcxjrEI
yEAUQbSTIZZDs/s1JB5wmkGtrX0NKgMbT0eDf8MztD7mbZs9mjz4JdqOEcfILqrsfZ7+9JNVrYZO
bLJ/JkPNlKsQL33H/xvGZfKS9qG4esa3/64c3nh5wo3Q4OAZk/w7Uwcq0ukc6RjUjEwO3/oc9x4x
C3DF2eftUc48XQZpK8cKch6EAm/c57I5tIMYzEKQ8GaHeDqK3GG1EZXtccLOvOlMORwbzIpru2vb
K+Y0SAuuFkAjwYZMpz2+6RVmhVmQeFXxVkzG5Ly2sgRPFGsHXJrRPiI18KsaMA0SHA2WLptcL380
4zRsoWGyWo7c9mLhSl5VYTm9TNF0Q9+XPgy7/z3FaX9itpQ+fBBRWxBexjbtqzV/vfckaah4h5By
obg3mHnp8wo5RPjim652A8eRnSf0bG3nb1MK0mqNTrBb2bn+F1c7BNO6wDRi2WZ4LPzhz9ib36zY
g+GgBvlOViNNEmzAGUiddCbwp+UV0p1s7YdQxH2T5EweRsuB/Sc/J1iJjNDPHq2OCw63pvONUQfJ
OOl4tinrN42mnBEYDM5l7w7nwaV/s4dkBMNnVtfZC+uroQ63L+DVFzCC0nDCXGCOZ7SzHz6kPoGV
jPjaQD1pl0M0Dex6japsiwI42Jde09z1AddfbAPTDk372dmBPOVR0R++NHs18t9TwLDxkqTjbuhm
cRNWH722fYH23E7rfdfo1aPS0FcaWdkSOUQGV1KgrieZLYs3o6CDCBxs+2GqwWBn6PwO/R8WFbe+
1TwyWkHEcFxK6OWqrbIOQK4UhFKmXBdzj5gXGwWATEYMp9BIj44TBMdspKvp6nH9pQaljgcalLJv
QbxFtG41n4XqHuCT+he/5jPCBGYvOwhXRZY5KFERKiqRhjAASq1wdYxYT0t3T6PG/UVD+mWk4C20
+BB2VvtRfAzcHYrYkI/WIKiHpo7YASUPm2H77RPlWu1N+rC4A/6WBYO8I3kydmGNUs5syoNVyZ5q
MmIu5lrTthlYJUWu4RHeyy5cb0xZrfwE7V0JzHpdYQu6dOagrSUULzhzWMPMikZp6wGzO3X5aH9d
aMnM5rgNtHCVmNxiTVUkga4xWfxEz97FHdU7bv+KFrJ69vNdK6U4SSXkSUIGty0xP9clZcBCFEXE
6Er6U/UDeLx2wVFy6sHfvxZmPpPKFOTrDFjxMzBcUj5NaojGjq4itfV9IyvqS8ueb5KrcGMkv/3e
9u+AFQg5okQ46jPFd6fwlsD36mPXJ84+673+2TixxV8kDrpWdtzHYnJYvHyFxCY7IFK1V0Ivutdq
IB0ss8xs286NgbSJca/Z6C8FQeY7dEZEHZj+gC5FLc+B5sUvTqC99qHjvWRlxG3O5Om5rCDdLs5A
R2TWly7Q799GORrfA5vxhcnd0ess/Gua/41dXXfPE42UYpS2r2MGFh5kSDY04WfAM3HdCF2/z7lN
NigqHzPSzXfIwQfb1Y3HWA/9k30ksNFm3Xf6+BbNOP1MUq/7ofOYZgXi3vQkuDoTdVhVwPaZVZOS
sjawaYa/fhJa8PrmqE8bqsiHE2HL9DXyGwnHK7bw/gg2b/riDyS7T8Yjq2U90saud4d/S0mQXiqs
4JdcQTKWV22Ll2VitwPQxfrEOVbwJAqMl+VIgQGvSfUgUUuPPmdZGm9xZYkneW3qNw06b26dV2Ha
JMZOlfceCyo1vTFOTVebBwTmUINq4h5Qob53JTchd3ZumlWdtbpskbn17jPrmEzXkHfTuveISOYt
i9GXrru+/UcKPT+wHKredcN/jkE2/xp97V7q3ueUS+486httrJ6/xCgvII8QRs9csyG/mCeD0YPl
M3dECWpuFwqkGJPiiqGSUAc+oz2G22sdmutKYycz56O5WYRqSJcwN2LPRFxhvg+FGe1S3e5vYKcO
E9Q86IlIeQOjf0Umam+sCUU7QBOMSWyRqacPlmGXQLQG+Y/GjseN7BhdNM//qsnR62ho130kVWJC
7CPz7ptVOcXRIGJvU1uJYKReltwgqcyryfQJ/UrFts4cd6ONIBpNnQTfIal3uodar/aKazaa47Nj
h3byyMVew+ed+djcC/WPlcOWBsslRNHrTlOXoE0NowidylQ/KrP6HBhON7aIXi1Xy3Aww+M3TCs/
+wVAaQ9J2rFmEnvsRf4Du3uzdnIt2CGR8h7Qs/Jz1mk/q9gWpyCnffDHonjT8vyv2Voj9yk7OhVU
PGuh4ZaIB2FDtm39D2YEH5mdBi9Jg94eeKm2TdrhmxuwN5ZGUb4GtCDrhBw+/F0ksA8yit4mo44f
mhdgp3LLl8I3DlPGG79ygsbeVyMBJqmrh1vX7Hm4xjHb79IzkUMtPQFXJYL2PmMqERnj96jA6YDg
ur87dctOCGP2Qfbdq2512n65VzoCbYanRUc7RQ2gGyYVSuRk/1gBNkWA6NrOCV3FBPDjp4zmB6OS
6rXVICP/b/XsU0VDcUwIUFSAtOVjWJqOIAoTiR0iOvhAnvNNIl0b8MBG3qWQKVNCM/4sYplvikD4
pzHNkh2f1GPcj4AB1KazrLSXZHLcY6SEblHUf1MfnoMjg5hiX/4tOj0gG0MLXlhLZeuhz6zd8mcV
C0KEG+bVrDzxUimrIOoC1gmZ/+aye1J20/ydBdC8HkUGO6H+8OqH7O88lOafkQWbSId6camm9GlI
7R+/96Gejrn5gRZ5E3czPuRBT89hor14XpEezGSUF7zY8kJuRE5Qs/XKP0aUmoRLvUlzej+oEfme
0Rp3dHVDE6nr7nuevetpcp27A2dpVBaa5XCUj4bUA3tvN41KDtJYUHOw6dSuBAd9+DzmS6zzcOd5
Z6a80pT0KFy5GRpxXx26P518dE8nizk7uA/dWTEl0m8lHry3PCzzncVKYEsVWB1GbHf4+g3nPujZ
DxZH+gkPkHNfjkSCrsr0/iCaiwEGroN3ysC0y+JvPQBOfsI+Pou+Mvd9bEZn35XFJpmjYFVwG6A8
VuaePscAmcYkLaihTlK4ebeKevcARklgmJrqI5Cei62UpB0r+DqQ7ZGATd6DZSmWEhVi81dkmW+e
EVqa5+WVNuodTTvTtCTfO43e9OzOdXlZDp6a4XrKkMssbSsLk3+7WGtiPh56HZ146zHQHShartNQ
zFfGeQS2oaMisRP0l7Vf5lTzwCaYMfCr9Dvz2OKkuPQyPnbAaF4icFUWaa8tFfVVScFXo2f9zvxu
Oi9Hmlj/vsrVq6J2mYuCnXU1do9r1L52j2KKpDG4Hrl/7/ig3TvDQsI2e69+yocFBPd9QMnxcIcE
1NvMjBnxyEYj/OvCf0xelm0Twy6b+kr/YQvJIqfUToOY5kuqNB7LsXypEwg6koZdYTuCa1Q2w8Wy
5UOfaM8Zm3+KRo7nAWLX2eij6eAO1QHg6My1QAMlW7MlFkh9XRmvSAzaU+XpkUqaGxL2umTzloQa
gd+w4ouYilwtPHiEEBZB4GeZ7orQN1Zd1rnnQR2onNxzYtGC5gSn7ipgryfLnF/8JDVfAhSfLyHD
440QCBLn0DD3xNjRnajNGMHu1s0Sh87y5C3OWxOBxouopLzBL5rqwv6Yk85nqWx2B8cZPjAaOgdM
3c5DI3O49blNEQjfAa7+jlU02Odt+RPbMTGJhLJ+K2Dw4vv17Avu4f4YA/tUTtZyb7csh5c9xLLn
ae3mQf9p7UVfs3KIxok3MR1PLZobsLVz0LO5zGmda9aaapOvq2OZ/sdB4RK5GmPOI/4vVBmAy9EM
ASI6SaauPek0NWrVMDqoawOTSpkvzFc0IdpZLsI4UZTf0yIK9sWiQujMsNraVZit+2I6AYhgt0yF
dlqOElHgqTeLPUpptooQ7rNwZAlj65flmOxevyxgFHNimGM117rzipttGBGxa4mHNJMvs8rG3T0i
DPWtzjZhuzt4vrhc/aH2jl7CnFipHJax6PIKywjyiM5Otv/fR7dHtQnjku4oVTuMRXW0HIlM/5Lc
ayO2ztInMRHzwST8rJ1HYNKZ1+NQRinAUPkV/dVHqDEojot8VcG+e2qtNhyqQf1+604y/tXpkghR
2CwF4H/1IGToA127cVweRZmF3TGIq3nbNPavIHJANyhhgamJX55uX4fRT089oSebxgfwNyqLhNez
1Vrq0oEubGU1UXV0RqJbYyPPt13uRPtJT6JTOPoWWRYupL+iy9aW6OxdCKbxqqtA0XhySLlsCPxj
JPJgptTdtF5AQ+3mcB300r0Jxw1Jr8SJt0fZ1X9mzI4rTBVPgMcC72eD+Ys38E4iln+Rwd/SBp2D
9CZ6hzAGOkgw4ecJvDxwYhgme/Qe8E9c633We/PX8iKNdaJywfDoXsKbxq513ExDaK9NzSzp8uAU
T+M4OatsujByFhM7OjK/lqrSZiUJ1wRKNQD4bV3IEO+OC8ZOyBPb4hR7u4N31eM+Ddsp/VKEeGET
bSSRePvZy71nBzeMMWx5kC4YF5FW4f6rdbcM6GvLoL8I5uJUovpCYdSPKkJV3JYDLyTT7EnuAOo9
jEIMxzwY+SV1lLf4VpUux6f5hS991io+Q5D/z9io6CnVP5NNtc62KNGuRqGNbxAzdjJZL66vxVpl
dxglK0bBHb7jtedoLCPbHOzSI0nm9Lh8cJbPTEH45FY0MRGyZRWeHXUsr+BHhucwq7MdqY81RWMT
rnUgdgdyT3X8W0l1NYD+Hgwrkqey/L0IGCduzonBOwaX7Z+UQQGwFUoW3y6Jq4mEjwaEYwqJhLWr
1N+UEwGupTeUtK8gOEYDMKQ3pe/XY+07yXM5mpisG81N6cubYWOW7JyZac/1yZoBZCsl93KEJRaO
1PVvVUCnsU5buziP5I7d5P+OzMjOkHQ3xJ7+Rl+R0zby/bwELfHKnke0sc1i6cUuc+3kD0wvUiap
l5Qx0hFzziHq0mydoMRAa8SUajnMqArWvYE6GVQxIxUdal0f6dDKasO/1mX6yfxaHFqnDh748LQH
3urDo64r1Jn4Ya5j71jXNLTzY44G7bjMo+NLYEBZNWufy9JLEb3HZEZMsU0u+dx6DGprjG+Bbe6t
cSJmc1Tz72V4oRYWKdSjQ6jXxc7BKMJuKyr8E0nEGSUTWgCG3zHMa+VE493XfWPrYgD+Gj9gNKCL
4ee2lWB9OXRmlNMnhZr+2sx1tUUGaUOEHrJDSXaSN3ouENlavzYd8zGteK+5xo9BX1/YI0SXRG26
liNQX8Z0QtgL4wEJMXnvY6mNh7GYsy11nboNOL+t0LlXtk+L0mb1W6WVt9oaq6frJhCxkC8g37U8
lnnC2DZM5TQh3VNJNwSTSU39NHBRiRVZh0q3fo615jw8hOfX1E8uy1cp39lZN8K/hdGITZ8BrzGd
znonaJsvXZKCXAu7DKuHXO3zF3FlBx2SmIOdRJbJmyinX1N1k/wTVaN6Qe+VdY9xdHvuFWEZ7Yj1
YQINKGZrkyI1sRx6KwCVFYntvixf1XWrvDIN5jnhbpffZYcy7d7NA9NuQ+6tApcCVEh4PU0SQicj
eeGrdh3nVh65hR4i5OP7oCl/zWkLimTC77rzKlTD1hjBMAIex60Z/VCg/owUU2+3VBhLzVHGkGxK
9OZh4kxnj+fMISNgYCUkt+G50dydBmJjNU+eu+Y/MFYnFoMWKHa3+HrYnzDJWPWZHTzoAjC2yu5l
MuCFGKVFUDq5op9eiIFTfQ7yIT44mUj5GysLLg7+E3qGmHzXeCX7CD2+ETpEVJRPFcb5Ay4ja6Co
Wxm4Mu/LwViWwJGAfAQvPjTLcF/zn7Xm2RhF7eaWqKFH/VcDqX1Y1GWd9k9udtoTRQmAuibIXy3f
/F64SKimAWOATWbqGo/8uJ1JwBo3lWZBJRsmCMBeHZ4Yn0XXGXHTNir/zEkvzmVnhRArYV/b6dD8
bEv3Aajuw4ky+wD8b3oWtLM0SeoxqdKRTctsdmNFlZtxzTr0/Q96aedgaDEE66I4RPDrN05lye+6
yIkN+ot/QvwY8D7uRDYYh4R4R7sl/Blb829SI0DIQ2Y5a72e3nXlwstzIeFeaul9+TPXS88TRceh
LHzWHpFjZWT+oP0njBRgqCw3WdUEhMEGzaWM3T86caPLmLBn6c1WKRuYqNGRm00trib7lms3gWr0
OnPauXVbXei9q8s8E7cT+QPE5YhtQemFIR1+015z7zWt8V70Si0cW8yyKmlRXYfF1lGpxf+Z52qC
U+BT82jdcv3Wx7mW18BOyewpiBOzBi5LJK/pqXZNT0GptYMJEvL/Wbp7kWdvOmMY177R4nuP5WW5
1RoiSC/Y8y6IzvtN3HbNdvlzSIjYavRrn1rKiEp8WyCpDyiPg3UeSw3/RhackWVn2NrNGrk1vz8j
x3/oOGzT1FKySIms9Hr5Bz0v+VJKEJG1aotAenXF9LXbQBgjtrdk5F+yVEgFcm68UMa2Zbi9WhZM
6ZdEm/uJbgMk8N0MLZtqDZcmMdfHJztsY6eN/p31Y7kXA7wkGMOyAaisEAZENlS7ZTUQq4VC1CoK
hZYra32Q7iOuYDxibbefGC8egHegdKURgk1cZAfQcCO+sAHdpaXnG1s2YPrUl/0ACWnsm2YVJYBR
pBFLnKEZK1wYGUXC2LVj2xYhseP7MGs2S1Gd5fs8AqC1BLDS/ohLvzZdk/m3OhavQ9mx5ZnN5BHm
/A+ZAzNss2KkL4S0Wph7uzdDq4erVKmdkFmTDTQQwniJhs32RdV95D2TF19D89PMOAyGUXcoWLk9
FaOTlrwhJVzBxLSPOGuOecmMbNX672FLLFTcWeVKuCJ7T5HMs/wpUa0y5doidEg2g5fKsx338uxG
ZMtZFrwSqbQxkVLJZEFsn5o2++GnAB2XHi8IMkRWAKZoi/cjOodpMorXeKiKVzTj2trMM2q1zjRf
ZWoBqE30eNv2hKX0g/0c9EQ/TMRu0ycn9lPq7LhM65/YMONjBOy0tLp4T1r6J+YoEe8NHi010azn
Wu8YMUj/j2FwSThq4LAcuXhk8FROnm6iXsYWZGxGFxRRp2q0rO+1E5G2L84yQS/6PNwnWbGbGql/
NIl/R9mSkREkm4dr+38adMw7XRFaPD5kxyKIcDhBPGL6jvhQ7Updg54enZwm4/ZmLo8UhAIIsiBJ
JlWGa2HGC77WtEszkNNmYS7Y1VqWfeRtgFClk4+cex440+E4Ze1H77G1tUYPwak67MweTjWuucqk
qg4MEyMUitp77DMMFWb9kxtXcira4J0oWe0olSSRzpXDNY/dkMnzGMh3NMvDfsHRBYHWnym3izUA
7XqzeHUGJSbMg+S3iPpXGIgo7wr34lBer02rulWqtkTYxI27AtWNwvZ3LkG9Jl3dnA1c07jdbBXK
ia4RtJ1V4DcbWyM4RzXPPLdty70xI38sI4HwHMsT5OZGXBs8Ol3dC3fjYQE1zYHw2YRixiIsjEvT
7gGBg33fTp38GxBE7JCykAdrHvi033OcAIawjb2wXfMUKx0YQFQ0aTbRLrlA6tPouBoqdRR1RQfF
EBrCB8TKVaJMD9iIMxZTNDRd5Ngnpy5Z9Rr6gODYd3bYfpwTo27nRJ9FgFtFGK6xNE1u4iD78/4g
5zVPGYKG0/IKsDBajIV6M4nn0FrNjmWnvumadNiw89WZtqC4n33xwDT+x2iwsNZaII+lCGbyRuDg
VKgCnNa6myBCVgFMmt0i8VkOdqP1GnZZtGXUtk4yOV/auBpMBH+at3ZheWywAZrXbpfPbgc47Ndi
o6ZiTa8D3ryTqdl3Oh10rCj9uJ7bEIBfQr9j9dmBTu+Q2J37CEbpHJkiN1QZu6GqrV1biXcIyRAs
6rgWKKf0/FyjrmycNYzFX6YRVntiF+oBmLJ8J9CJvbbSYWIoq85fr0gts2rroqsFrlSH70NuS5CE
riF/VGJrZdO+Cg2+D75TymQUPCufxcwuRp+BaqTkdqIN3gdzgoPRsXICi2I8GO4RMyacv2xZwfyr
5Z1vjwQoe87Rq8I7tOr+lquHuR7hwLMbnU8oEHa2cNz+eq/duw2T869RulU1E7E/uJNLho9uVtrv
Ptm65SqvnOSi9eV313XHp6+ONnFO8QzXJRTn2nTjl2Gcbbwv7CFz2qvLfwesRtywzYBEy83t839H
hmJqVYfIcTR/zq/LMWDav0RxPb3AxXoLRzDxXZVYD9vjktDw4bUTsrRGzSIHhuEnNFD3KUIg7pu6
9kQ5yBQkYFeHC+XaLdMeZfdt1aG12aeGqP2I/qh4NoIo0sEV0zbEhXW2KM3ZuNvy2KMRX775Kkh7
lskcySznnZ4bfyKCFs4ti9pzOUXOKlCWOAP7xqVGzMDQAkf+sxtIXhrbnFxItS/wMVVtx7ptWFW7
7aPvrEvaOelqEsI/fJXe+kQt0tX6mmfWfF6oIFHEOkpm0Ym1F09v9Qh3Cpw/pSn4sMSddixzS2xK
dqW0o3yJ47g7zQpZbuWtcyjNeH5ZqACGPTwx4Ghj0l4Ty/4QcjZO/x1d6xmnPFGrRLe4asj/0TwY
4zu4snALuPYDd71EwaN/R4pL9qHjZZcYLMCtMVqFCK7+sAryyHSwG3Z5Hnx0ln8/JM2i7vfuCb8l
gNCqYT6boiRJ0fS+G/8EysK8HKKX3hFL93qKYsKmMzBhe2T5K538h1s2DPVHXReXCOXdLotLtuxE
pGwFovbXkR6VIiWR35lBwuiDO5R1KOGd1k+9lUaG222sojWT0H0Uu+KcQtthkJohmFGv2B1C4GsC
l9sp4XOpMtOS9Ew6b05S+aoPe4KwE/Yyi2rQKH12aaksoqstNjlkcJSC1AF9RO4eCsNdFWJY0g3v
7lj+SMFZYkDk8m4pnma5IRIeTMfgRDdPHcsro3wDfYiZwPev3D9pGqTT3Uu+jwPFImydAl5Fbw6I
1pixLl8VqWle2SHhaoq0k1h8yurAjY+KicJ+XafB54gj7E3Zwt4gHokQ5RBpytbJ0rribegkWem9
85HFzb2uej7ZRXmTKpoELf68iXWjejH3y9A5jPvmVhb3WlW4TKKObEDSg7BqplrFiPWxZKe5SC3d
BdaTMp6wWcs07IJWMVtlAOKkXDDygdwmEHimQ1Id6INunnIfL8eU1q/pANXGLAnIdgnAQVs5opHj
lwBKMZstwAO+9c1vUdJ68axd/12UiaiJuFMBt2b63TzaCKK5b+UT1k//vdTs8qnbeXWrYxd7GXZP
X9eZZYVBeBharsMmRONPtFp96hREJjBtRiKFIw95UvwUSZD/BBAsxyrdj2birGj4Yh5ILpRV4NI4
r5MU8RW/6UNjy1smye/te4CiaesCbcS7iseCW7bI6+wwmWVOi+uSDMqm8tcgcUtTOyApU5OdRKXy
ILjB9eyg+AoRgyE3QMIuNbc7Zga1rtqd1QZ4Pim6u1dXv79aWjYxw3E2zPsiiB7suABP1OfXjlA/
0jRTHvCaM+MaDYsXTx2lrlvXNv+cO/SnRZmj1auwvoNcyh+Na5RnUARqpZBHJB2lBf4d+lB5YxM4
3aamDSlL8BUjXuA5BIcr2tQuTnavnZg+yPRbMZECtknjSDJRaexNlc8Wqo/4PKuOL+Euo6XedBzT
+t/ptxMa9ln6n4bqA8h2xvOsjM+TXysGSAU+UyNkbDVyJ7j8X3XD+KPSmLf/J3JY9A1fg9KWbM9D
V8p2wggU1FcN6gsu1PkN6hefgc6xz5p6/iwHy6qOkQf97daLO8bEjOYvwADzS6zN7znhi3tLpU6V
DgubF7MjnQKBUvvaz2Z85jZd8LwxtLMzVW+Ajf6Vcy7WhpnQmgtgQaRcthHGbzOJZW/J8BNKwQSf
lV9wBkbhlitVZjdTzA6JQK6bE9FpdJHxq++Kf/7OYr7Avtavy5HkOMlc/xwGPCX/O5rWnDeC3ihF
urZIQ6KRRsqL8GbkyGgvjV2Ae/CIEWAwgOqGKzqHatpNAo0MdhFjak7xUDx7tYVbDq7T7NI2yY0y
RdwdtSDVIpHeJ6ioGXRYEdj+LoMVeStkEwC+bl2ecll9XJbDk619WNSJMMWMl55q/TYgZPcWlbOb
FAytw/Lzyz+Awdw4hnTvtkKCNWQ+noVWzCWsguxDhFQfkTKllppmX0QikLO6Ysd0mmoXbfVGZ/2M
4bscv41Fon/1ufx++j0X3T02Cbf3ZTlhdJ/eaxAsO3scsnOimCToVGK8S0XD5jSIS2C8HhlrwjsA
ivvXNzMyUTgCooL8iHvQViCesIlHDKiU/ZjEGBNnTfhKN32Uno2uzpowmg+DvOa19hmmSXEyBFSL
ispLhAUahMiqToABB3vAawxKyo/yW6kN7A5Ro1MbGWN4T/eda0CDy5g9I0FDODlhVx38FlYj9Lee
Deqr40wdtMPwasf1FqNcck21fHzhGxhfZgzau07D/7H82YQO5kvOxyAIrf//+BWLFh0FDfBx5bPk
6m9WS8+WMtG+0Rq0t2a+Zsx3T5qVUYim5fDDaJ0eFg/b0hrv+3lEBTANxktqwB6KsEfegiat9noe
19d+FiTD+ukbT31mmnPMSiOhzJ99kOm91QRrKpGQAEuoDau4z4nI7iXxGbVZvw75/GnrfbZimoTU
Ti0nvSm+4VzUHz3dGUxuIyNwAde76YzlKvUn7WJUGEQXWaNFIMe28catV1n8zuIhPRthtjOJ4INf
5rJfQL9NXZJD/hn9b6M5kX5IW7r6r/0DW4R1J8GgNvgY5yoe8OsMLRldB9AhXznCIKTs6rIWm1nv
hhuOdWvDPcpbE7QJcXHpheoB01ruJeE2VfE6dp6R94C7zWIuuO5NQsJC5ddbjqzym4vQg9+wp6x9
3cUEFGfKsFoTLTGHgC0dYk99jP+P5cgS55gM/XTe5CkwMW5Vw9X1whUKZ0TQbB3P9JLeuaQ02yYm
3stkQvpXjy36P/VqOTxFoZqtcd4YSkxvqcPnOjmkaeoiTCuyPfZynrkOIvTj1x8OhEEuxdBSBsVh
Np0HNa5SW3VpRHjEIDF9vWLhQ4IIv37hYvVJ1MJz+X8ux+y3NmHxbjZ/eAWr7OXH0Nt+LaGJXxZE
HA4sFSFsy8Py5Mq8rF6ZY4AxNJ0SfinWuSuC8bYcdjXoRxQEz9gvmrU0Qpv12xhelkOfGH4PKReO
2tShFwnPQu2qbHU0XtOfUvMQqqWxH7b6yXNBFq1cpCMb5kf434ZwPgMfd9lpN3JjsWXlGxkkqgm0
mqLyErAMDTc27ny4jwAzYaBhEHdManfjyyk6u+oATaay3bXWhbsYv1kd9EqzbxFjO+olSh5DLZRV
BhiylEz15UiwTYhlLJ5hyL/G5HGpIE40DP/7j8srtxP57quMjSbzwP+rQ6KDkXPCtHH22/Ql7Zpu
D4CfMdc42dmZiaa7sscg31jKxuaoYyxT2Fw1I2m7Qi3RVdOVC3I+DnBLbqmF04UANXA4YQ3m1Ypg
O9QYYQXzs3fWDqTUISl61ZrQ3MwNu//Z9fvt19o/D4Cf010qIUBk2T+RIzU7E2szPz+H0cfY+4Yw
3Yki+p2MBhGzixw6AXOHgaAu2dwhnhJQki9dlCOmmqf02zjEdMnKQ1xQEDsJcIBu8RYnYXT+eqhP
cXSXyiy+HBmGmkukHOM1vLN9KePHvEfeh2VMq/r5XCbZDK0qfLhaFe8XN6OryFLLq8XhqI0iPWBa
OrAoEicPhPHXYWNZxjIVoAXgR7UsYO/LgTYBmO5svCmT4dfzbXnILY87bW7WWOvFyXBjaCpJ0/4f
ws5jyY1k27L/0uMOsxAeatATaJVAZjIpkpMwimJorf3re7mzrHi72uy+iRsAygQQHsfP2XvtS83V
qp/pzG1J3ijQj+Gcq86KVvJUElOKh7LIbdr5pNXZpuupq8vwfi0AN06TYbsHy6YnvVKfP4MCmOiS
D+sjDh8IxdqtDb1mL6wsuU3uSI/GhZd1geix+Zcgol0dviIMtnZ/5qRtDTQ0TLyvE9DDc+iunxPd
lejoOx5wG5OQBQ9533rgoWffcQh8IxkVEnDCCKWmo+lDj2YCeB6QJtBzt+Sh4SMXyu1UL079e5mU
5QktQHPlC8sOSi27g2+83vSict5Py9Dd2bcyeloDt8Dav5Z1ysyE7sxOP53b0dibnLw3gcAHSWqs
xU2iHktg+NTj9cVACabAn81GZM1wRR3KlQJo6WJnILVigEvIy1nh2n6nnjccFyXMPOc0NVksZXqq
rUR1K/v4tU97BUmbn+IgXeBgrc1BrggcyWvKDxmj4LdJdB51UlJeJpeGPyJ6FXzO1VlwTCHSQV2t
7NUjma+ULX96/PqR2SEokyueovey8BiFOfly5ea2XGelWvLcyjpjjsZ+QdpcbvSPDNgBMosSmz9m
xJceg8gRYeHCJK1V7CjwQh0cQdwy2M94v076Wew7L0vcOIxtM/E0qhlz0jj9FULhTtvQarH+7UrL
qurBbjugkXa+xvFrnDaAmUP6gae8TVDuwS3bdXlgH6ee1A/QWGjvvdc2ox9YFPUPbtntrm2yr3nN
G7+rW2ZgTsDmSiE3vrY1ooz1A8yA6alIneVDPWXmtqJldDJHeqeGhbwNK3/7bFn+wKRF9tCropLw
BZ9cEbokeuQhVdMkzDBK4Hqx06gGN4luZvU/VSMDECGtXTRskbDOm7m05voIrlCcgT+da9XTl+po
rw4xF6w75jYc2UHLCPS4IlsX6q4b+fGKgyNtD1rDM4hkvQXdPvY5cUm77Q8xeeH3foAHBXvQOFTj
at3QwSSn9TPhNsPe59D7CNVi0anDtO1m+96PnrlfZp+rrl1OdQBVp0mTQxK68jFHPfEII8M3yMHJ
gw4NSwOKrCGdB7Jm/6iV8LuDh83NDUSEzy3qHjLY3cmy/9i4hsXfPbrRRhbLtoYCWngNJnoIxvum
EfKWisG9WvZnwsqsjaW+BlploPUGSz/+StK0PRumZ6HYlYABB3jOMCE9kjMR5vjWYcJ2yyRkeOtX
v3oNkxTQZ2LizeiHS59Z8OOpBQH2BSnTLIPUMzVb+b3UBtpJjzEZUwC4h2qn07Q6XVaVnPo5DePL
SzSwXS2D44ynJaCXLj14IA3Dq6gSFOg8a63eP1dGiBWGRN7ozgHbergGE00z+1hPnXhHS+9vZk6L
d3Stw2mY0JqkRUEeR+14P8f0HTj6m7SUDx0d9LNvQWLLa+Q+JMaAq2giA5MNouekxTidrfYPtJ/m
sWnjGj6dNB9hJ2pIiH2/1Z0mZH/p755T4cbNJvXd4BAT5psRMHmRMkxRxHhsTgI/K9hnhYjTYi7f
dCuUevLNVD+8fkMapemsAApd1vXcywBeEBEQw762LUzvmjsHrrS9jnlzyP3h8btwA2BBGJoz0Z32
YyRKzOSQxio0qV7EuHLgjpeKgVbbnlxkzAdGDy/gN5YzLgRgfHHRnJETfk2Ymz9o5LZ7KjfzZJGM
te1ySZ0I4cTaLkzet3rOF9ctSps2OFqD8StNUa9PUdi9uCvpbVNpLjsXqm7sWePniHJEk+wK1YHT
j0rVhmt9EJcNM1FOq9NJQyrshMSZOZqBJKnqiIvj0KYzkb7qzKKPMIw+3XNn5y/F7NOJTAyLIjcw
nE1i0CDOyciM6TZVG+ABpO0NjFHWdEAYtExiRvLoo4q3aEj38UsJW+HZ9yj86bP6VJSJe0mkdC80
cn0lTQM6JiM8zbBWnNJd39jbrgEIlC3n5eDDmojsxSCCD4hB8IEQsAnvI8mTrvJPazCSXlL/PY1T
Jnv59BkOcHCCcj0zAeXLePeI4a5VIz8X722Aq0AP7mNO+MQxEK0aexng2y7ZjwZRvClguk+N5727
BXFPmW/xc1T5/JsmxuQquKlpktMhFesDiZiN7vFpoV73xGQ89CKaPtyEXZsdcG/6u9kRfMUFND+4
i0jrZxsqBjM3wjR5VOctzL+Z7G7D4m4ifXnG+gT9bTSrmWY6QaAGPL7jSKpS0DPmMoeyeZhm+ExO
OCZPBsu/75tdQ/JMGEt58ERg700fC1ZIZ+350zxHaHTqubksGjzZON27Gnnc5WxZ92mYwl0zb1zo
ZFtfNSDxYZOUB/IPJtIMzUAtwTLOJ85PJHuNyc/GJLbz9/0+8crLf09c8IJ/By5AZnNtgf3DtS2O
DP9KtMwc9L7zaoX7teJAnFZx8cCl/1ZGch2xNSPt00hyPSwlVQP9CfoSDi3BhXLa3Yd2+7OEhXMJ
zWLgbpe82ohB7osFM3MWHt9hD8V8yBb+1Pf2fSW/FDVY1VzGEQMekUJ5OFtb7URcO+yITEcYGvkQ
oRFiEj2nFgMI+86vu2Srwy9kX1qwltlQrftcRdOTDulgOkQqIncyAHTcNHvKFoZRq7GratAFTm1+
6dU4UYINuviwJ4+LRPVfdP6zKc6DZ5gXqM44LZfUYPzPFmnP7TebUy8dNc8j/AryER/VsIXnteND
L/aVOZVnfUFY1of//qm45Kr8R84oTHO0Xb7D6V5YrvD5fPj1H99eefv7//O/rP8tg0kYNpDovdMg
Vi/8aY/if2DWzlK1s3uIIyaiABn+fs2CDMqlM0cX/VvCPhkf6k8VBaC6Mo/T7dAb7htRjvBMp6U4
TOrpwDZzyibD+v2rjj8Ht1gln5vK4iVWw3yCbf+aOsxfd1pZHEcZShv0StDR1Ys6yES/iGT+nxex
pm1sFWLlRB0XHGdtRNlN/6Ln8n9e05vroHZY/ZrTTR3Oc0b3+jf/+X36Nf2b9WuJ6TX/Q7KfIJPm
/3m/yamxPeE4zNBMlMY69/U/3u84GlB4d21xbGiTzBT0Jx84A4lPwATWpn8uhPmziru3wesmCJgx
1FTynYtdEhSwPNv2ihdqvfQ1rr5x8tjhJ6Rghako6NSZSS6284KiYKCzcHDZx8neqoDIJBTypCx6
RFA4Mw58aJ8wC9jdadNj0kqXamcEuFOYEdO5j6fikpOcpArpPDTHjZl4ME8hD14WnwwsdQJhwNfv
QxNgQAh19H/YLGz2rf/vjSK/1bFo4oaWGdi22k7+440SNpHmE/2gowHX+Jirn1ovQcvZI3GNeK/r
nWxZ0BXBFUsCrNMOjibtYjOjz2k/z6/qhcSJwVAENpEokd1BCSPGckz7fIeoSj5bKKtAL8P6HE20
7H7RPnkrvuuqTH5ItVF0iDnOc7D83cDijftLSmqrP5i1mXbOpvPoo/acvpcODpXnyvJcieIHLfv1
1TbTnlyxebxxWZDa50+vId8EWJ7CeE0w0QDd1K2F2CAXobXriy6lKjX/ddISxk1iAnjqcnTnILds
VA4LIW5a1eN8qUvBabUfYaSOrs3sXqHkQIGEO3Ol70Yy53Iv6wudKpg+K3NA9EQB0Rfr5zROikc3
+oBVoZLuKaYkTeO6hUzGPDiHQa6RiGZc4dLHUrYx1aZG5V+dU8/e6ooVBpC/D2aSpJ3UlhdLLTGw
ACByLhspKSvVKZjrkexlsBleKb1L5oGUiXNv3OHebUDf7Sdp+riUc9CBhiceVmDl94maj+/Y9KA3
kyJtL+wT/+j0kLgyz4Fp/ZIYWY9cDgbK7nR92JQg2iaSAtoB7mUux7KljUfXdT42+NaYR6cN1EAk
eY3LHhKW4IBbxVvzq9Q4gP3KN44HuHmUBVDB0QzPUKKPKBbj6zAku0zVUY4S5ae5dQwg3RyXNloO
spq6Jyvs9rZlrXciaMtjlXyvjJasldrtH1BaMoJk0+TRJ0+EEW2drB//Avb4w6madMO1B1mYbMgH
BCcm48hie2EB7HWs9jnyImxdzue1MbNjoNqrsMbo1DZWG26n3P5W1/UA/AZBQUPi2a4h6G83dkxo
HVGbl7oZSLisyR9nnE4apW08JXxeSOfb+gHB7eECzz57Tm/cRoRvtyycC/ognAoSwsdx/84ko8wJ
FPQZ7fw69DSr8SEwLoo4yc1mJY8zsZNHDAnoVAkDfbbd8TzEw/xhTJRwI/I/IZM4tH4V3+hXSTj4
XAAh+5JOsjBCse4oJa2dqdDtXR+Nx7GpfxJSevpDM8p//a5wID9C3U5W8jWqpUPvlzK5Y2oU4C+5
IhVYTuvSXzqF9dKLVpdg1n8PpfAO3lJkt5bM1Utne5tIOQWdh8Vn8zxz9yP/6VPXRr+YKj97nScZ
yzQ0bTzehmRJ37wQU7JRBfbWHWLnSBgqOsZ2LgGJF++5kgGV6KaO0grbH3TA5q1mTg0eOScpVtQ9
2s2aqBag2ajAicdsG3H36G8ciNoiedpnot477U0XGHrxvWk514x9IIZFlz9LC4Ulqev1pBuEhZ9P
RwvttK3kGSS54KzL6Msb3rsC/o10N4bCJj+0dBdSpbv1aNFX3kY4E7YYF5LDpHrh0QiO2k+UD9jt
yeOxyxRcv8AQRCb6zzmv7VcxvdUTumz4a/aTlVgfBNlGG6RdLd8eBrAQM4tdOBMSg6bk7tfR9DpZ
QH5QLD5xs2epsfHNpTOQZ5EJckKMX0NHDNKfpU2sj7XprAdvsvAP/rOgjnegJAYVrq+ocfYyCN4z
E//7KRRGuAtsuCjY0EiyybvZOZkMoyWzYLT6S1BgTgRz+ylL+vFgI7q76EW63AzmjOPS0mDHTpUU
KQ38hIO4yey7x5Pdsa1w1AcBp55OkowwgSt1B7ygqnFjLRh16xXdYRo81tY5YSlpb3Vfh5ueVsRp
9KLgVZILsGZlCBYku7Ir0ZZX0hhm885V4Q8roL/nHkwKZzVnuozqURugr8LmfzLRlLAFgw7H1n9P
suRzKcLxOCnuk1BIg5FhLcdW+30ew0+ihEjVJHSxEWyWt4zu7BGaifk2ps2Lk617dzW+J6vZkiL/
Focxqa0kfaEzSK+uuzpnm/27U0I2Q5HuvWQz8z2/hhZpDFnSCJo25JFamPqgKi1Dyo2uqDcEaqS0
jWV66FQOj+VbxGQgufFwMZLRbTfdevPZI0Cp9k9/WGqFKZDuWNVRJscmmt+6VGDm6bmtT6bRnYPO
tm5EqaC3zLE9VbP1pbCiHysDPxwExDIZlZOh4qdhZhTBU5CX6zYaZqAUnRiudQ220GQD31dGH2wG
8KJSznD52XjJS+sgulb+Y+iy4dkbRwQD3qlIE5DkoJoPKUOtZ8DRWAgQpu0gPs5ML4sAd2XqvowC
q60nrKtoIfgPFm7ouHpHO7fmW9JXPumBekeY6EHP192x/dwkyIVkXnW3gTdrR0/270mVPaRswsxX
m/oh5tF6j2vra1sRGsDc4jaU9CHDXB4xRe8INkjO+oC9NAO48JgL1ozD50jSLgW0Bfyuw3QzWCVu
pZlNhFSurd5v9DLlw6fICZtoV9dv2nZITKd/qGvrB4I1/+yV/RFn9Ppoq9K5pYWgjLdyEHozDowg
BWSwRgtgxJmIkDZB+4W/eNn5TCUIJi68CzVVunMNj+Tl3l4hl7jFVQC6D4k+fMypgGrPgPEQKyjU
bKnOuYkfY+ihsWW2k/2GPDYqaSvOirOr9JwS6cN2VrdojaGmLbgwLQ4+pxUKd20zK3ybopS9nBpr
CI6S7WQ7xUQ3g/8uzhEzLjfuy+d1xaNn2rDcZll8bwdsixrRFdJQbxeEis6auM/B7P/sByZ1rb1+
DU3nnuHfhu4zXYgt4UKY8mfw49GpmmKIs4U80MlqTjWDgm0GYPylLhN5yQkzLRe5nKVtx9dFLQnH
c9uU1U1bss02ePVCzzpa5EaesQXu/uBF+6n9ATgbF7OPy6LLoY8vKpRwJGOEI1K08Q2ba1QFJ9aA
HQ71HHz1vHy5Rar91NoVogRr5+O6DQfriVZfd5eYC3Z1ga1Aa75LeH0nxh6Kb38UIbyUZswzGJBI
uceKutLJZgOvLHgRfXIOCsBgeVZv9OjHMdOfHc3iQzwgLhhbTJWdmxGG6LovhJEnOxcW9wERcLI1
DNyLgazjW2Cux5LUgs+G4yM1T+v8Y59UP0F5kp1EFkpXkY/dmH21x6bHaERpiBoPYymqss8lbWRC
pOOL4a7z2UYJgc8CMABlu7/zFsd8WSPL2NFtP6Z9omBmxH4Rfg1K3B/KF6OApVTGC4Ir0nw1zgut
BghJImXxbKYo8GfzLsx3/BnMS+zaRUh4zyBPKI1zj+QHR8gCEFcyhTImB2o9M+VtE1mMOpkWnHKa
PAcXPCpZhOlE944xESm9ORm2bBdBwMi9aOIfBuqmbUdlToWExCj3AK2L1sRJRDpKkQXup9SKXpMy
OvdqMp1WUnYMpJ2nkJjmUxhXX5AeO4eM3Mxj48gPgFOIB8gSd7sw5Spa2ve9YhxVnnNYQw4rmmZo
1oGpaEYSQESZA8DheyOgSoMVcA+NGm8w24R1XxnfHDBAaELXk+nl7q30ume3dO2TqdquMxL0i483
UdjWtGwW44vDFXsIO/e7Dn40BwSXKWhQQ8Wu5CpqAeFvzKmjzzYcDAvAX92LpAl3G7IyQxZJ4NvS
Lu5xWs1j6C7BU1Y7kHJpz+yRtetwvx7cy2znEOPIgNoVpPCMU/ULSlwOQvcl8af0S9+OF+aK6d7I
xXQae2NRqeggWRbP5JZWpQd3tXe1P1p0FpBduv24jxrLOpZjeWUH859E3f7FHIYjC7qMbdlhkCkn
8SurHHFrp5xuhj19wM5Nv46m/L6dG+djgGxt5XR4E2Vo7jNn/JEuRry1oNNxtwInatc0V7HTHfra
rJ9ilxumbUClSePwVCvEU23G+AEWGK4hzCp0gum2pAFwrdY52znFWN0c8PpoRuFI6AWf4m5MLMFF
wBy4yMlYUlRVEEa4oSYikvErSghB9cPx0GJFLpmNjB6PA2OdV5D5h8npxkOLtmdvBH27Hxv+oVBa
K0HSNd9SvGS3RmGCMwdBuxnFZ1KmUogfHzE2QzSjsc4/BrJdgiyzskmeOrMyL/SO5YVYsWL65qC4
PM0exLa2XrIPKN6mvxhxkt1BfNMJlwuxTope4IbLxwk18IdypjmBva+s3C+JeMM++QypZKdlIKQh
4mxyMuQpDCunqvnmIhRBtJ3KJ4OO8U5MAUT2aJJX2x+Rw8fOWwqR5omIphWmUD6dhtIbmZVHxZ4+
L1ocfBylN31wV1p2Naw5WNjj9w7yzTboYFrMaVJ8yFoMZOZaTdstw8fsaVRL3pMpmGV9j2nAjDfc
vIxTEU7QmpbW/Z5Jwf+LWcZt6u3xqLvv/gSZ3DOgpgrlMBlUsEmSOekhCiSCV7OW+1wK9z6p5AB/
oXUTEgl24Pyw6xqvv/UuO676mujxHYF0Gbb54OH47+1kJ3yfIKy6ym+FTwVfSYzpclBLjDXv6Jju
dyb/jDEWHMpyysl3X9Pc36zkNCK0IXU+zeOcuxQzjhxFwC7AcgDctGQ2lbnVxewJ9XLLtv0g/PSH
TUTgqZwm5+aO08fcIGSJ/+PAHwpDhvXe97kO7Zc0rg5dgejZhMz7EmHQINr32XXD7DA7zLRNl8wN
duj6zZFxsEsb+9VQdK9sICiuH8QTXh3rOiSZr+LtjmNCG6lUEy5q90+8weGhV/Nr5i/ZTg5y2f52
DvvKPpwgOFyKdtiN/IEbfY7uRiaXwAi5qy0izBF7GB6FsBGU/W1Cd6lMs3ohoWU9tEmM4koJL/US
O6SQxc6Wr7AxDQzapD0/xwM+bF17cLeKmZAihpNtCW6apWFCwt2TCI8gvADDR8ee1s1TG6Bzmfw0
3NNWIl4oze3oXKogBXXOABlAWeyJ7tviDQoMSfj8Bg3LcjHV0UQ/KsJnfsDm2ahK/OA4LmIjn7cV
hQFzbTyKJQX9BvuOcxhtpAzk6dG1DVKkgFXxYhImcOJwB6KhI/oOOsPPVvWidaVhKExxK+VViKS9
jKV5dYExPIoxJL8gtN+kj3dNTc31/NwShKNljQOuQo2NpxQrvuEEb2aA5rZFcbSbPKKRfHLfz3DE
EeRi4Zae8p37+XvuN1+TeslvtdOln0WQXv5Cpz7cm6DlsNBBBQ8EhZZjpAdZRsAp3P6zvqdUBhBm
KqvgVTA/lUF/BfqZX8BONK8ov3xswOReVtepy4enwP+EC8c9J53sSi7H5ZkgbuIsCsxg3OCii2VP
1Xa28ML9IcPadT4gg/SeE+FyOHTl/FvzkWdI7wwVoaaLTqCbTB/1cV5kESkkzPyjTCxn4JcPfUAb
6uY9lwlMzW4Zj2RLPQ0UFqWSq5nq9BkQkrxC59TMPXcEubn2WCpya5ooWOOPGlnd5WgmJ/DYpJgR
hjP3nBBoS1X7jkDjgzXmwXNdE3TpEXe6Q8lR7BCA0SoL4R+k3BAilcjpWt4I95ojxhFIZ7+Xqp8I
5C3kx+uXcxh8JCGUsVXBFEQXA1AsEd10zdOIDgqTRVDTMO7MnR3GiJdxO+Dv6ys33TcopglP5Ouf
Op5SyEADnBzRPUUG7bShmXmzh+U5gGy5T/iP8Wl9Tefle2sNK4dCKAI0lL8NPUFEfIUzwgf5s71n
m/clwAcZB7mxT4YeCyLA6MZYvnhpeW6SxT+nv2jaRFcXrCkQUXCiwMZ+ZCFZQ0FAY2ucTX4gmC4o
UeSTH04/Wmc8JypvpbK8DQSE5pLlTnGIxS/gEN1tqavK2LelkbwMZv69m9lEZ+5IG+lb8d3F/9TC
2MoDL70KmbG3ORMJCeujchiXY4my4BpVK9daB6HEdJOXvlJWReblh7zIz15kEK8CWbdtiDYeyqne
DR5vW0t8ZVfJ7sjJf9pJI7uMq0tOZ7p8579iHzib7kOxEBUzJ/2T2dUBudblkaDVGqrZgBfcHIjv
SAexSc6eul6FGfZH4j4osXQzlu7gJYeJhkKrJyLzmrV0KdJ8Bc9twhXJ+kcANY7qaCxuCzXPzexo
S6RRmXIU5s/OCYDFWTB85bQ9XatacKQ7abeL4Dh8pniW29YF9IcDZdoHvyWbTPOeQFB/dPt4fXLs
+UsUJnRpWmnvAxUCXI/jB8MeipMtx/TcxtFVH4IIr/4Z1rNxtjrT3DEaItydfPNizY33BKUc5H3e
KYGA1OSvkwm6u7SnX9YPmNiqoJEoePvgSIDZc0uk5bHNkdWCcPvY2/RGML3+WgOj/+zW42c6qjRD
XFcepGotRo581GhrznZOLeAoxjF+NHkJawtbd4LEgclxeEyRWNz1UvEJSiAohGuU2yRrncfSmzZU
IchdhcngfbbWv0ABZRejaJ075/ItBqr6CdqPta8XLrUSjcUmbuaJ1jclhdmah3Va0+fZwDoUMjzf
domS4HvgKhnVrLfcjp8Cw1xOcMzrW5EIZz+vAhmvImZ1iCWOgRl+yp1hfjJkdUptKitycoYTEtMS
DIWVv5al4KAYJyT7mFjBC4xGBzqtHifpV7+H6WY4K1EZS+d+OBGE+BpHeEp5+0mtKulwr1CmsQaR
EupZiiiQIaniUWVfF3+c7zqeGUHAGUSChaZwMo8cFJg92HzQ+VS+4YxE8ICbNMuYOvlJo4zbCEVa
qzmTAP0GDC/edwfaaQkKRyVurO5RWCLTq8rmufDqp4DYHqW8IqXV9sFgmZazi3KbE16dzS9xUH4M
4AYcKskHuygFbDeM37RAD7nYMTIZzKhsItjyBC4ZYJ1peQwXG4HpNsyARyj/wz6wwzdzSsQxBeaB
lwZvA+pkjFsRHsMaKjx56+hbL5q1zCiNjgspYkdz5QTiIntaodGi1Ku3fiiE2MaGj6jWg8OBaJs7
1ozISC8Ih7pTDhnmTztGPzK9jqSqCCtA55MuOTPEOhWdJBAyey1C0/2y8s3JOF7upvlv2R7ccdLA
S+adKG/FJQsCBg9kIplkilxC4Z5HzCjbuaaMDQfQZXppM1JbmwmNtpZ/2GFBLE/sM1o2M2r0zsix
S3XzoVguupPhSms54ecfNtjIF6hHE4dcr8KMwZRG41fRjJOU0WfHtWIExcb6tKRl/6Ar6R6FsJ4x
TIJRDoJ74yzh3Q9Sg0/03QygQLu0kHAtCPHkGvZ3I8fPU5VlBJXLEB9IYdtWcLB3qFOwZLSK46kO
trk64k5L9OZM5upuRRE0h9Wc43tIGsOhqgBxj/EHNNkUVq7xkrsokMpYflLAxaMT5/wgSk+ZZR9x
ZgD1CI381lP/H8I1qm5BNMOsENNLnkHznEouDRnm0Exyqv+irL82ygYkVD2hHy3T1dQqDjUiAZK2
sLfjrgLRee6pSB5kzBbQRGV7Jehn+kBTnne5YkyHYmomDpdg7yVKkeSPWCD7AmSCM9jzbebauzSZ
v3fRCU8iNI+jb0cd8aCRz2TO/NKtSXkd/lkkVliu4aLBrJZjIfvtrHUqlCLGaoQ07JxPhHE5z2TU
eq9dVmx6JKDSqbt70EftXT8aLHcz1pjIQzCVLVo1kWzQjLiHyBMNgJMl9/ddSANcQP/iJB/1RxJ5
Ii4qBij/OD8lLnuSbsvnEFryySbnbbEFEBsg8+O5dojoDCwPvdVKby5N5vy4pPPbjEvyopd+Jhgl
F8unCp7LIVYmDL0kHn3btiiQ8ajXQpUPkFGaJllGX1ttHHr3sJRIOnTLe1DRU0Z64iITE3F2EBHB
BJj5OQhQ4G21glxryVcwVpxo8S5jq3cRxkwBIinxwQC+yDtsjrQQxzLf5RzHSQGKsvSk7aytatyj
3Eu2s5PXO9DGf/uWh6EIjpSodwpOwb+etOVTUgzfumLu8Wa1LiTiKryvIbLB0Z0vg+m4fKFxXCHq
SbZ8EeatpnHGorYO3gxORT8d+QZ2vZwuVROQU6uPPtMWGIF7ya2bmPLykjaRI5ARMWsdUgQwtir7
/izWkoNuWgsoO8yoFvWeT9pEamHKnF3bPxrCX0c+dDrvIqSKdIvTHA7Jq8A5wxBPBhzvhm+CKIrj
0hOMCpfR3zFeAVSo+AG0qMp7N77zUe8tErIfWTW0rwzPf1V9Lo4d95ELA4N9HQ+4tRZ+2oKgn10W
FhUUnCEgU4ZDzg5Dy3oJe4iCYzsTfJAaDBF0llFnpRjwC+xtebLsFjqae+5e08VK+uKo3TYJxn+K
7fy8UBHRZWBiXKcmSRhTeFn04KzIDC5BqyfpKkhvtVq8sdl7AC/PrtI3x4pwNVqkAVPeY2ui12xm
AvmbA7gpUU7TKEa+WJMS2SAB6glFeKJLvTWzcb7+NtKVjkUHPOe+qtJOOOTzb/fjeTERVo9VEOK8
FB3BeYt89ufUuaa2+eiDNNhBeSVtzyzyR6ekbBJ0yA5NcbDVSClNUiGOnElKgXQrsUs3IJfIb65w
Oo3zYs9TeVJjHH0iHdX2wOGW+3bCX0O/b77oJSu9+eLJ+bWFhvUfQzAKx3CLcw6xk6ovDCWMzBw6
c1adfJnLbiACxHa3iGUkjmdD3KewXA4Rqvh948J7AwnJNIVv3iFu8Gz1iiqO1IIhsloK2592AvcM
l31z9FVNKCtA/J5Dr27TOPMnvMnRAdDoxbOK+DlQCzg/GCWxNE+VpIVXYBPeETYUPLLc67fMtjGx
Lo7/GIEeOz7tAijzyT4dUD5oV3gAiZepp3aJx/58zL311bMrcctK6aKQmZKNv+BxLQ37NeZEdg3z
mcVffGbCn3UiijbsunC7CURtw72L3vfE2WGT+HF2I6PLORaJ82EFwz9tVvUBz2qJFjRIICvKPQEW
dIyZmGnzkqW6LN1sz4yLoOIjErjkMjPOUQENWqGDJwYPj76NQibqfnWoHK5Fph/VK5rI5FSVc4V2
x/s82d0L0P+OKIebzbzsqg34BN2DGRkJ/wzq6EtqBNZBtuhF/RjzPo7OKICDClHQVbNUvViC/2tV
B4xXJDJbW7lKNWcmdZCQ/L6ldDZRK02LOZIdNBj2a9ySsTylWAJnGVnHyJqfNZbuT9q2CNafhZqu
0DAb4eJBH3djLgO9IJhh/1pmDMwjd4o9owUMRgWJ8bmPNB/rCYHRhuPg73DC68w08+oQxsUMe6/D
qf9oQuMgo8UWyXQbaX8CNZa3i2r6uAkXCDdwT0KDEMUXWEtMZFwkQ5yBlBx1ADIeoT7Lo+5rxL3h
0CibHrylmaZMfVp6h2Q8dg26YwHGUPJUjLHw9raN2tRvm+Epxp1EiAlBwt4kSPAI2GoA+NAF9AMS
LOkqfyRY0z+UDXCSrRjxKwxgnSoCKIvkR4GMBUJJ6t3nOrV/q/6SFulf3uPtbmcnPlnKD2IYx9RJ
XwtfTo9ZuDSkZvujzZHyNnl8MerIjh98bT8OUfuli4X16rl2BVjI9CA0gxQY0EZsgzh1jq6sfq4r
39aJQGIE6y2S67VVlrcuPloGe4P2lxejSVihyVWqC5E0iZdbnAT4y2db7GQ44oBnNL2XDaYtCdUN
JbPf4KOfFoBRZkV7SNSdPEV+emgEHgi9eGqPcrvqkzWicCj7RP2QJb9Npv2eKVx46+H8nKM0Oetn
fEgvmYDKpsMDUlsB9+iUDBJnyFBw0RfG2Dxbxhg9ApKxEHOiPKdd3pBQuaWAWmjr4tyxM/oCqnkL
NbY8ETj6ooE8g70iojPrvQ/h496O6InjJoPBDoy9m8gBADqZwKxhciFVPSFQTVz91rnG9P9PmhTk
qI7uYi3X/y6+FOG/NG4exANas24IwCywwn+LL7PBBFXtcuYwSSDawALdTUp/ppfSnf5+pJ9SP63k
8l3YL8giVG14vXi1PXCtTS/ZoBqxfdI83EmIEx0Lti0zxetEs5udr1FjrKqAxy0a3mfUFAykyWfI
UIu0JZTzHsxPXKGIKo25gyzFXYgJ3fi0mqivQhI59vro0ysDyC2zjOx9oBiYjEvfZ1eGMO4bnGfc
t/Rv+VxCOlPceQfd0zX8aPvf3znb/Lc80DMdy3TVm2d7bFP/VhMLDk62m5XTUaBHRTu33j21NJyC
7tLjWsBWYB70L9S+/x721EGe4fcXvQxWPvx+pJ+Kf36hCCQHd5qvOwur9+9ccVSlWCpIZ9EviX/y
xv881Y9QUbm7pS77rX6qF6n+kj47mcx8Ly55Kd42jZf0qpdCMBgA8sq9QnniFwVo/rP8ec169Db2
Uf1LVlZgDLDQVDhm/4r203hAsvB3lqK+6KcpDEofMXRxKR0Qjfo1vYRDGZz/L3dntts4tmbpVynk
PaPIzc2pUacuqNm2LNuyPN0QDtvBeZ759P1RjnNiqOzMLqAuGg1kCiYpK2QNe/j/tb41aMUL9B3X
jCgEJ7WCtpP2k3bV1sg8KMjgfCCtoFwpTuhTL7/yaqAIRoV5SMf5eI4YPp865wyfb6oKErgVa4+/
nQ+gdX/GEQuNkENInggV/nXu/Kvn35iiigUSpdHVGUkcoBy/kE6CuqxFWz/MEuzzufPVH4fYsbBt
n48/f/zt+vnwfJNOkI7PP30+Ttnnu0RNFmxwor1NBui8ba+mpYofYEHnjA7QfDMKKivL84++mGUv
CU3hbv6dH/cRM5/8xyGuzF1nUC/0qzmtZuYjtPRurgB70az0VACh86GFqLdmTZcgq/Ow0ib5NFxR
ZBiuNGTwC3h2APHmcz8u/DiM5guBITqYkSK5iBQ7uBZJdS3yjNmkCg4ZahcmrYRVm9aw4TJkN5e/
1fIzm9Sf1zFKOG2Jzwx308zm/swsnX86H7IqzgAX2qTume9ImcubkUoQAj22RZkDNQBVbI2McozA
n8w3Y5OwxvaaYA2o8hKkvNz6ADAuz90bw2E1OhMKZbD0tuZ1iUxu5fmRvkzIP7xJ55wGUiIhzMwy
7vM5ijzd4a/HC/N32bWpOWSyG5ahWaxNDUv8qibW4DdpRsquREuqmxRw0zflMAEWPLJy8z+b31ib
PbayfOnnVvj5BjYn4MgUuznZR8JbEir3/UrRlRiiyEiM1jR5KdbEZrZlp0bLfVS1m74utBuQ/NNB
FcfzgcCfv+/zYKXNVdvzTT23Zvy5Bvt/POxxDruhzhe8jO8H20w+Ah21G878WVlG+zBoHPOagK7v
N0WAhLWBBXg+BfP8+3kdvRblTJoVaWEezJnYd7aWUfcQmD+oJvkslo3LBCpLmhuIGaZ5w+eUCT96
CaEBf/1+6H/yfkiJ8sa2pG4jhP/t/RhlE9F2MIxNyCrqOrVtcev3GAdjOCoJYpLb86kAONBlZlSP
P05FuadtwwFJYDz/Uq1agCdY0qJhp//Wza33czvO4xO3G6b6QmRpPJBVzYUylUO7jOBeu7VkHfTT
JWboek0Uw7Ax0j5aleCaaEoDp3SDOQvOqZzVX78CcjZW5HikSZB5/8cfs9KH/ywhNN0xdcfWfnsF
nJiJS7UrucmAdVbJu9rBkTrflDKJ58jE8fvx+aQVB4RFIDpybZbNa4rbAWovNTmh3rM2CK7hx50P
w1zZgUMnFoyFourRRZ6TCXM/pEeXnm/t8wlz6DFr++t5q4NauIqti/OFn+5zPvnTdS91POB3mb1q
9CzclEixNjJt+uckjTG+BPopkcK4tG7+5qWaX4rfXip4ZZrUEKapQp6dRT9ZATxjjDWnM40NM2S0
Y0uTHEFJeJeTmrz7QaXlILR5YVoDC2uUVfT+M/pu8FVYzAIAYIqzFFZyFpxX/DSvuB2wLmT0Hp1E
x/hrFsQoD/5yGAhH4LthXNvzjT5GBouK6FoMbKTqAYV6Y+Szume+qt0GoT39dM/5ERwStQ3Woocs
iU5BEJm7IO0TApQ5db7R6Me7f/3q2OZvr44lNJWNtLAclVRZ4lV/HdqKBgFu53sInJssWv2YmM+T
7cjxIlCoJPO++RN55czn5/sEQZBSRu+e1chAT21h+PXHF8LjkHFEU3dPKC1k2TCqr86HBoqnpQyK
dHM+LLTKBoaBPPV8qBXjdD0/ECbF7v58qvFfzw+GEeLPHyyJ+p8fDITc9wcjFmy6pl14e36cgYzg
uQ/pNTtBczK0w/o+BJa/6R08M0PZ1feq2qJ6K7XHuDR7VADjdW6Y1fF817a2YzeuSlK557v6EUbi
UfhoPecHSrFsoVabhcDzVdkBGS97sfl8oEw4W1M42c35vnaB7DRIBm13PpyGkdx4tfWW50NN6UA4
4H/6fCRdscSR1u75mkozdfPX77rz+/DByGFZmi5VS8dKp+q/vevzP2cNg18Sx5TBRbZRUpxvolkV
XCvhc8PWgOILYlpUiDGqVdLh7wr0ndd5jR+ADxN8JbPJT13gsWesoiebcLELzK/mIlOmrQMX2BSA
3VHlkjd+7s6ff+rMmnYlCRUiQmYWe8kRIUB3ON/A/OkP9OnkItMSCPjzBZad3aGab5q6eAutchni
St2Vc/xVxcfqui/lhUNdCwQ1pwqRhyy+ZbSx5nPEJGX7UHEgmlj9VazSKpWz8vHHYYkebtlGRbEo
Z/vvp19PwRJ8PtTmn9T6uZnKDa9YhNOqLB7GzkD3q9XFsimmI4Et+VWXl/IaQQ27icarHrE9VaiC
KHYlA5FfpeweUctuZhT7M1UMe93S99jUFWlmXYYez5rTjp35xs4Cqi92CeQ47MlJDBGnuKEgdX5y
soadMFidC9J9vt9kIcrt84fj39+G/+V/5DefQ2P9n//B8VtejKD66ZH/evif29Xd6j/m3/jXPX67
w2MYh8XHe/j6l/faH9f3v9/hl0fl3/3+vJavzesvB6uMvvR4235U491H3SbN+RnwF8z3/L+9+G8f
50e5H4uPf/zxlrdZMz+aH+bZH98vzdPpPJdiEPv3n/+F75evX1N+8zon9vjf9q9vH+95Fr7+ye9+
vNbNP/4Q+hdVt5mTdYlPD8U6W/b+43xF/SJNif0HiZLKKtLi32Pn1wT/+EOKL/DXUCJoDs4+HH5c
qnN0r1xSv9js8h3bsaSpOrpl/PHP5/jL+/jjff03UMI3eZg1s/9S2LPt7cdcyFhvOxL3LNtfiXsQ
b/2vo32rodWjw5IsKmdYdSaYBb9vqD3aM1fUjVjdtt7sxIhwm5IZXVSnUbE3Mf149vrwlmHbYUrK
qA6SRWrn7aFVghdDXCtddDKa6amzYt/tFeXC8hkfIF6j2qhGAurCSpaIV8wneyqvksXYqKMLrhnZ
9BhcGqm3SWjjruMg2feTQ6Q5SwWwOc6qi9e9SnJlS9vFTWDleWre7DoleMWEct9HIl6pnpavhUH4
oi+KfqlM6QNaTt811EaBVKmKRRo3J890XpmTSQTB5Uj1mbQAFvwzoCaEekOM10hW8Ki9qWWxVw3x
DSHGbRFEw0WKQz/HGVF5d55Ob1NO8E8dowxdCTHaDchrx/6MGTUMM8tNJaFt1nNf0Jpv+ca6VUsB
xDi2wwDHY/CeQ+Qy7phTaC7C6VZQFS16BOYBwMzpzffRw1pEooQhQWIqVtmB7E7KPBoegm3fiAc9
of+qEVqErG5ZNdFtBjPZReB8oxuF7+aTfWkhRo+baZ+F3U2kIBwMQxizSqisappEbpSphQvh4cW0
ule1J0HE62mu5O26j20CWmhke7K8j2aFYBcfEuVFa5wH5PTMXtyE4WNVVF9LNvhq0F9A87xL8Vov
7R4It1iOxgRwAc3jUPmHrm6v8F9esUlAM5p8k4Vx2evBdadZ/ta2Y9XVVefeKAXtRfPN8LqH0EK4
bUi8xMpwqWpdxEwDPDL198r8bqqyZvulbQMpH5Qsu+2b5LbpRcC2CdWo2r9aJqFOojaXJLmi6aqI
8mmqHKJilp6KLj6adN6loeGfrjfp0N+EAW+RV5BapDKrFUNzLATtbuI83aLV0QMHqzRA5QgW4ahm
4ZbEFFLvXeJa5mRbMuIodFLtBJuVqrqPXr87Zvjy01B7ASZjLgoMZXlOGyQKQhD/VAtRdGez3JuJ
pkDeUS2Vrn/Ue+2xpGRqFe2+182NV6ebOG2x32grFUIrRDzis54RQpHVZ/qvSqDvplxEy0jYX7NM
O0GtWyl4Wlw17O4NHyA5be4LA61Y5aPeYByaScD0hCctR0aFldCBqFVKJObMKdDoqmUgF2avGyhm
CjipBqCs/nS+ajRKwY6nXYnaIXOIbJ2lp+ubdkjB3iY0ITP1vR1jLLTAuEMJuaXu4QfZi0IkX3ur
pn/ffbPl+DXk64/Lcxk7MdEhyBwQPV9ksKnAbKQ3fjenfdnDAaMlpffIwnRDg2KqmrVFrYLyPH8E
+WbI6uPZ+t3RmTSSR1qjq7TzUEFMK6h1t9Kq9wbWNE0NLgOKnYVMX8ksqt2HnKiqRSDiq2GU+8n3
9zjSdhJy0wBJQvO0h5HarasPxSKVWbnIED7glcWtSElcofxB37IVBE/rj11c1BgrkkdbCv58b5tO
87e7aFTS3GmGSyx7VaJEi8GvDwKSeOKgQ5Ms8e0o3QGE3jieRMgcYbyhib4iUgc1ttEDkmGPjTgn
dz1luJm66i6yAtSzrCTcpLnIk2Ciwaw+xL7dbRX+uqHxlI0zXdetyAkuSdqFxU7MH4uT7UQLL0y+
iQFZ+zD0RNMiXUmRDcV57mP1LnU6m9nWmpCDmNE3WSoDA3R51RZ27zYpJS5kHgst1pQFKx++MCQu
TL1Au17djQtNlNdpZ8KTnYwRO1B0yERDKkGX2csxG4AI463oCpVM0dgGa+Y/ZkXxMkkcq4IYweXU
G5tYpxcz+ABfimcEpTzN8hkY0ceQaY5bHRVUUDzp7hXaD37CWq+gvx1UMnEz3Oxs4PPLzjegmA/R
R0OwxcIp0CkzB+Ao4AumhepDFGmX0yQy2kQe4eyRczuW6BqHilDTwdxOFTDXpKaVPObq11G+EJEC
s0ilDdIocym/YzNcCLfuGqhsvLrASOZs1cg1e7ysmTJcqwVf+zBTPzwZn+BVH2m+vI92uBME3NG7
i5gmpxKBJH8L+/lgYYv6Af0oSQKNpEQ6nBJu2B+O+UIJVaJUQzDbNXnFGJAzp+J/GrFm0Lmdw+fd
y1ejl7JoJOrW5S27t1ESLxkWnrXyVmUGWBQORIvaeorwgbo5uYglfiZX4D52Lb042ggt6MeqYM+0
A5PfCMDUMheO/pUlWIY3RlrL2vROSYmJS3bedVbGV7rNJ6Y2DawMEchuG7G0SiRA+dYGF1INP6zy
ADPoaYqtm3aKV72dkvUgyxfNaHhXjPQR9de9IeLL2nxujOmhKtJnzSHLrktCkptqe1HOogmluC+8
5F04nkH4X023VVRgoWBVTqIiLXtclRqa7KpXgXYygfZdsSuK7GT5Av5MxSsS1gNmzRYKccyMZtXv
5lAWCzOniakDS+oYMxd8A4zKtF1fxU0Gqvy6QzbhThoTtuXEhZvQOTQK+5VMj1MkddrneXMPwmXt
aRolYymvC7+O14AxSAhN5L4lY9Rl54j+DepGX2qXCUwoPimNufM9+12QJG0r7IUTgry0Bf6YflHW
uoB4S2NYTVpss7jC3Sq3MEFWwKsMcbDqiKqTxXPG6PLSmKia55XLdJ+JiHdLCa68Rt93ysGfnFtw
QHy4KFtQIB4enFR8ZJUXLRw7vfODbs9wtxn8B/SH26g2HnRyiE1TXvTYLhQfRpixgHl1n6LcJ+lH
2zgKckcpT9EjvPHGLQpsNz2eZnpp8YYN5YU94GOArAgK1Z6DTaPmoAudjzBlaQTlLO7IT3aDgSYO
9l2/zh9lXIqNFdMaEWq6QDR82dftRe3BlEqrHbS6jU0egC+ezouylP5gHaxg9xMWk6nrHABVEllX
eVK9o2C7G1TgWICi1142vNV2cizV4mko43c7fEAl5qZt9K2pCUjqqCAstaI6AAKe+QKh4aIjAOBO
u5w1rGMm36KId9y3QVClsA6GksKyhzLUbX30TZkoryxR3pVtzBqSPfMqoc9APFSBjTB+qnqoz63i
4YCDNaDMe7kGwLaEXdv6N71KWESROG6TwXH2O1LDydfKbPmsSPA5DTIX+opRhUZ1EsVXz9EIzi4O
8zIxDc1db5j3Q87YM7DXQ3ifL82wtElzGL5GORM5ewUX66rq8vetxmQ4qQFak4okYrcKJ0gUUltN
gfnehOljJ6cL2TAx58H0AZWT4Qt2ahbYL/ix+gQjXn5HJDy9WuCrTL7k0OetcTd1cqcUYODtRGVC
KqJHi4ldyy4A2yYbFLPbmvzhjTKVH8OohKvA7Nt1Y3pQWqV/lfc6g9iUAc1h7bssK9TtwsdaY+ve
M2EyQJUqj4EsUK2trPOD0N+JZKgWUa0ANJ+cjaVpfAa67QDdfNWymrNQPC1r7IAISBDKdZnWuj68
7DWBs9kEMArEWpykoJkkZW+1cahxEyReWenCquNiWZI7QQQUVFpYbvf+MNgYuMSya8jGIAKCRf1Q
3I2iwmXWEtdca+M7mdBknSfDtTmpG0jUExFr9t5hyb3MrKon6iPdgmVtKVVEJz/wPmjDLIDlFwvM
jHx3tWeUIzB++3IJT5OJlBUKJKFoSzqUQ2q2PJrUVGAl6zFYDV9xQbhXAus+BY2Nd2XFiljp4pbO
M6F9ynToeplu7ZaVhaaxDPEZy6ualddArEhcTAYjdhouiBp/Ny2Idq2BDhJ/PcsYOQKaKKalQ9G1
Uq12C+VMhHDbUp1x2AAO1ulRuVRzFQ42s2dbQQ3WJ1LD5gVQOizkRIlEwUi82qh6X68ljQuXhdep
jrKOQeQGg5dL5hICGmKPKgiFINDesUQhxJ7aeNGO+S5Px6vRbG/nFKgRkADiB3VpGUG/aWvj2dAn
RqSK72wT5MtClprrt/RNowkVw8RMgJYaDMndiPotxl3DBjHn69bKpyn3bmmV3iJAgI1fiRU8AXYr
1UsTogTlY8Wioz7mfX4cvdadZB4uZMn7IhpqXykDKpMl+QJ677tOjrBEadvVVCE7gEOGycPk+doG
K36a8PT44sKg80ZWVaCQuIuzgXEz8vGrkcjZoespx9Bih2pe6a2FYCDVFojKuq3NqBlrct8n2YPX
JuthlpxBb+BrU+EYxBUYQvqOyV5ddErO1kFXTsQ0VYu44q0k5dnhQx0gK1H1+IlinblyOhhUyP20
DeifFe3gj6nsku1ohHPYi8fasuvDnRoT6ol4ZvIs4GKRvxBg1XceQThOiMeoJFZ+pzYYEXSt2+l5
5xwS2wBohYOsCRwq9GBSIJY0KwRHq5APWubgax8mnfpuQ0Syh44/M5+KMXOW05gegkz6pD7o/qFi
05SRn3UJqU6a3SpgCb9BLGC6RePNAW2dtiTz93aI2PzSYUeGMt4gQeuu6NxW8Ql0ZBUt6orPbtDC
L5nLX2cj+PlmiihQWph9tl4jKCQ6DbzfMWBOblukwf2T3mn+DiBSclVkj6WPadKINPZBSr9Y9A1T
G8yNfN1q0LSSVOxpm5gvab7vBN+owrpuvGTXjeyyM3Jy9SZ5qPX+K29thTB4KIgfTpRFPZYkLcw0
Yh+HjEoV3e+MbZ/gqmJinjYRUYC3futXF2yL8YIQGG9E5btX3gozK06gu66jcKbPN8ZHgHvSJX4C
6dUp9qP7UGWCrnRPh1OprXVFwQNV30fVvPAh3m2hoXdctiFful5nO6UCZ5DxImmb1k3AuS9akalu
4T/Wpq+6Rhv6i6ps7waMWGFnnKJEe9JNXCIqDQ4HABH05tu6TN9pzbyj4LxLbeuq0Y39gPuh9Zzu
NpUwMPShxYufHymVnqh4rimFbWOVPa2OD0OWIRkHQqGfBJOzUZq1wE7o2+Nt1djp0rJSY8U3alnr
SMRYvCWLoCtu/MB8tgEjr5RUIWBCWoDDwoqPCGjSKDG3mT1HELZkAalVso48EidnOWCIvdjVIzt0
1UE8DQHjt6+XGWu86NWOe/0iuwWUli5sVf9G0BDBFpoxN+4sggCsVWqwvSz9JCFUMM5oSHXrzsLK
rY57SxiHkI1gKfQLPnm+HzIQGvmztODhEZ6Gedb2v8bER5TVtNCF89bE6QuW0utmlG+jUj5rBAGC
+2i/+cqu8YpTzJ7ZrfTXoFc2Gd2BemKuiVOUuz2rj2IeDR0z29Vj/9FrSb1lcxJl4SHvGPltC+iR
Qk5HlN87ZXGlo8zq2OI4DmA+pxpYkaogNbHWaBhTugiHGzl/0yqjMMBqAAOtZKPS5fmCnh8rfx3V
zgzERDCIN+VgZN0L20EWo31sramgqYqyirBdBIG1rWd3c+NFFHkCCkhqxVvfHIdEPaJwjdyyhfZT
2XTqo3BaWuUcsdCy6WycbNnNZMM8Ssut51nYfEgRQKleTfZ70K3kdaLoy4CUP/Zd6N3SmmWSJQmm
hRAhUHyZjJiUJs3ckjvPMF+9KIGQo8orAaxqZfL6g5cc37tYmS7VNFvZJOddxL5zH07q45DEBIKY
pDRH9NhTs3z1zerbJKwbYHZkGaCacWLG7FqGxSJoPUpeXtSyaiRgu7FGjBPspMb0gr00gtJxSfdr
xakmsN5yuA82+z2PQibuXEpOYV/cVaz+ekO7bVOgdXjC7s3WetFqJKA5LC3Ehi3LP+B9cXXEGFDc
xVG8yyp7wpWqDxcQiHgZjMqgBV0tWxCpFiz/VeZVD50MVpU+JWt8ZRvZ596iDg3FNYb0lvRjY211
4s0bUcdkBk2tYHjpjD5da43OCzAQvQFs7Snxo/az9/w/2x/4s8r/L+2EP7vD/4utAeMvGwP7PHt9
y3/pB8y/8NkNsL5QStTZP9sQQDXhzNX4z24AV1Q5K0lIVqLejz3uRzdA/2KZcxtAJb9HwEaghfDP
bgCXBEw7B8XauR1g/3e6AcL4tTGO6g2Nm05LHfkgVVTNmeGOPzXGB8Ueo6hgawTjiZhDqvqR7TIz
LitzWHZHoPMjbIRipZcbFhB1co2n0iVkENR1a21M/1Go3wTrCcobKfdqb7vi1U/2VvVEBVrWx9i8
1UzitHZquWCHxVbcjewTu1HjLUNtau9EtEvenOEyMhhzWHBv47FYBkcMTbcYXrAsQZLIyIlaCA29
4cmyLiKGKBb3+rSLqnVjX+fYvFV71SJdnk0Cq2pkCVdfthLbzcVsArHBu7RuPO3NYhnzm+XqUhF0
nT9CeN3krJrWQguTBXLF9EWhHRHd+/pz0q+Np0y5CG/ZU7MLpVdhPMKmbGkckArpL8AVpQPoVb1k
O3gKWAgXm+SZZROF+v4134RX4Im+ecee9idEbdvNgo1T7YhPjbbypR2vAPUFa9g2SzQ4OfsNcFrL
fHMHitetFhYV0PzK/IYnXsManF1rPVJ1l9RRKv1IE1fkXm2RHxwrfUHwwStOwJ2P/uRQXKpb1g+2
sqUI2W2YLUC3tyx7lhaLH8r+uDYlpnrU/86+4/mA5KtO1lczQaXwbIAHSo6ed9M3d6G4l8YlaD2m
CVC5Day9eCG/JrQyFDdZwToOWeIw4DNwt3D2MNJugA0pDLizJntJlriGXo1CtUtl2IiviHzOpmvB
ZtlcM1UTsT5eJNWuGYnJJhhi2dB/os5AkDTi72PxLr+NaAnf0j0BUDc4pK46eYCYgBhV+h92XWdz
2t2tl+PFimppQK7TH8b2ImiXxhR9mytoK9VIPxW3/7Mj3/9fnVHBoPEXfVHYVr92Uuf7f45+mjS+
2IZmzz1Hmo5Spdf4OfqRkvAFtbJk3NFINNRncdM/e6HGF0OFLaNKS9q4VucG5ffRT6hfcGA5Blwm
nchYON7/ndFvHkZ/7oRaOtpDE12WhBNqISb7bfDLmStLgmn0e1hVRuUcDA94/ZDZ5SLUAu9wPne+
kQTRukbN2g0QdYJWwHKeUXpZWysTKq2/0UrR5WPPygeUXmXqHNTPhjzT4Z/3bXX9vz5XqcPeNMTc
vlXN+fpPA/UYQOnJ9F6/b/Ict0PN1sBtQxib5xvaCm3TbzowfDwLH09irHThjg27a9XCfKfTNNNe
y/aIg+chLUHyWL3xhu4nOHpS5Nde3KE7cVoTlvDk3NC6ad1Cs4OvcZgCKKNq7hE7Bpos2YnMG8hC
MgH+EYP8rGXOPjHGv9NbOr/q+yxb1+mGm3xA5r+Xm/n6T39wlCW15mRhchOgdmiXdZgZx6F24NhN
6VtXEWVITQnUd129WKVS7CzDs9eDn6gPea78dC9tnNK7ua3kDBiQ4ihAxtJcGE0mr/v5VGTHGMUb
K9ddBxKammmoOT01e/JwgEyWlR/TIKInbsav59O64kebKhnhFZNt+/mKk/taXlRtcIn3LdgrvpNf
2WJfF95qSG7ZPWhfJ8V/IOulue5aj70GYeOXeq6OFCZy60R8WvFsg40cNIR5NfLOm3JkR0mObUhl
czQQiGxIsG+21dDS9jWx5DfzT4EdPWfdNK77OiBwgjPn0+yETk42ZIexy62VWsh459u+eix8Vv9K
Yl2rdN5AZ/BTEhTKxiwx0KSAUsjNqS/aRqpXgG0JPjfxqLROptwmlX7VeS3ttSLpd001WHucrrVu
dxCtl7opGuYSTqLVbCZXKkO9RP9b/p1m/7cvAfJbFlGawZrIRLaPVOLXz0Q/tmVBKPJ0I0JEBeXM
+6rTVCy8OgjWhI1FN+dzbEadg3UMOssAtknBkgpbta/ilNjiWt2dj5Rh5PMM0W/XF9LaR1aNcdfk
y1xKxz6ECQ2eMqyFsv5pbPyux/hZfzELOX4ec84KYlZ8upC0GyxHm10JP32siZTUgLUrGem89USF
slAeGkV/aT3P/xqR/eCl+t5vPapuVtrfafYE9dT2nspE7V2t7AO3LUznIJS2oi2g1S/485eJp8nX
eGwhZ5eNd11OpUeoGpik8wXVwT7reeFDMVT9Nud1XWsEyoFEvJQjQF99JqMQ0WteKkrwXNJBuzvD
IxQ/SFcZrsiV3vh/Iz47i8t+EqHML4MppIpkkbfR0n5/J8fRCWkYFOUtRJKQrV7Jd6dHA9A5CRl2
Y/o2p6ZTGkc83WrtDBawCg9CU57fSTqUrrD74ITpIkf7URRoogmNeaIb0yCPfMJYjo9ZUKcarTI+
yq46qbkgAzcf07WiZPD/Pb17PP80UkJoYfK/ttPb6OQWlaQQUv5YhBdBbFcIXLzuLnWgKf71B+G/
jm/8/cI08OzwIcDPNE9OP30QkNN6lLuU9LaJwlMCIAjjrf34Ccz1ZJCfDyNt7LeR03gu3iHjKL3C
Y9uPXQK7jxvi/DjmbWJfmoPzRsRPcFTt8glcLTtbQVgKZQztoq/r5i72DRwb0P/ToK23ZGG3lL7A
nHm5mV55cFa3rUdYXJAa9VZ6CD5jqgBbWakYpqnkbCMN7BPqT6rDg5JeQ1Yql7T4yU/xvGw3KSY8
nUYBrxh/tEpmHAL80u7QxQb5UV67lqUcbkJpW1ti55SdMGOqRNhQGlGKtR0b8jiklEOzzniqmZM3
Dq60RSc7cSrTlxG73Of7GsqINm61TmpiyuHJfxNj0rxJCM09wShjOb6WFhpTZqkWGW8LE1l6T5Dy
B2RGsf5o52azzupqxifPqELKL8DLgy69UiEIrZFnPUdx5F9CW3ZQ5kT66XwI4NdxWwjGduA4kD0S
uZJ6gIS+6Ah2FXbzN1O99vvMJ2ddls7iBG45I8XvQwTwmqZ06HTtwYKUK92r7b1QsM3Pb3eToLsR
5nMxs+cbTHhRDneALF20WPNCbNWnNZw8/YRNcPobyf1vgnPLZtSVbBZ1S9WwS6FX+PUjK+LB1hVv
8G9omWHNZYukK8waZ8J3XuQtwpipxDhGUVaPuva+sNt4PZSOdRnWZQM2xpKzLShf+1CiNnpt72By
k8hbW+D+K9yhad2Zl+dDRZ0oyU4hfiiyei4bzwzIc7xo0EsgumGCOs9SkG/fCW2Q6/688BHVOK4q
iTKbOOONmXjTJpvC5NEfDSrzCImaMnCuDAaGe//ZMSfvmPXN1V9/r7GQ/Sqs5WWC2aGbNvpX1i9s
09VfXyYfCQADU20dDKEtkpK9qIKfddPYpXeQk0rRpw3K06DBOpVhxKYuCcpDWrXlIqWZdEkTtSB0
00B6JfmULmM/8G9VPZiO+N51SuaOBsKumY5GCJ8l68zj+aKfzcp+pSNNiQL1regGqvuNeJesRzGI
wh+EoxMDBi8uyxneUlu3OMu1u6ms9rXfdNupa4xtSUDqzvGmYp+R0LDqM2fYIHRqAP8gfqlN7Tnq
rIw/KB7QznwV0VRfK5HSH2MgqlosTHoaYXV11sK0WoCUjifl84V36emRF277z0lnAjNyiF0vrU5/
pHu/+fxLYxkE9wbz3kEtunulgDXqGbLYnr+KchTTog31jtfDSUl6Yh+odQSdtEPYEfKjfXUmX79Q
QkFsKHFYYDjv4Hl7996kG+uOkE9B1iBrPNLkySjohqWwfHod0NXreeFk5CM4f7UqaYlgN2rQJW6B
ZKBPsnRlMeI7xXfnVa8yt9e4i4JVJ2Jvpdp6vp+U5vsNYo0c/EBMBXoYV63dqy9NfCqlHZ/odR0x
sEb7XCPcp2za5jRW1lUlMi1b03pB5miaiEC0St4IpGpXWd3u2/koaf3vN8gjV/kovP2PUxqxNWWr
0T8Jm10Yq0RuCKW5NdVDl4I0WWDzn6O6FRUWowXUt8ybO6b04KasNMRcDZGSpv9kdhVgBEhHl1BD
h2vsm18jCyEiecpQIRqp5FCgkvDSIgFvXUwC7VJIjDLrdteqtIrI9TmsptbilU5vdo/XxV5TzkQ8
TnTORd0CB72lv5N0zviSkD61boQdbsBGrQNVsXZEgxdQZfrpwoJaIyw8AVrvKRe+g8Rp6IJXzVD3
U2BB6kjNx7wU44uaOCYKUhQzGnKWZ4W16aIfMZ1lWEgg0ZwmuUot3b/VPOvVDkqSaoN0emF+u9Zq
2EZGmfIGme0AwIyKhdXJuegweeO15m+cljauPeeXC3WIN58vhQZ+PMT8b5Ifk6j3xDZl+7TR6xUT
pw2sZ6JG0yjhcggo7Y9e/1rMqd7Vv258PfhW6hgoczlUN6WjUKknpbCCF3ZRwou4CZXoK0VlQrQj
xBjwsxqNYshyOEfznBH/IMWI+gmsVayFwR5/pbfEtQMxzhyZz0WoGrQ66OA6fU76l+NpFx0FwJ0H
KAM0Cnr6pWqxi9JbKnaJP9WQYbz3phbyQvNte9uE9Z0IymlPRLf/OWTwKoPX6XT1fxN2XsttY123
fSJUYQMb6ZYkGMWgZFm6QdluGzlnPP0/APpUtfWdaveFSrS71WLAxgpzjmnuEMbaN1GSxyLVdNrU
uZru71zsxMZMSvfvHYNGf+glm9bJD1+UKjYuoQ4JbfY/cYg4VzF/0Vr8rQHbFaMY2lNuFkhdp8f7
i+xjBSgnZT8iq5y0qIDLVrGV9s0zHOg5k1GDspsXK4aEsJNqLz/pc2mho1XrcO9k6U3RAWQzePiV
KuG11cJ+i4GGv5SheV1OLQ+a/r6pmeop1CIfOocirnKyCAwCrJ+HMqERGPRyrxOQSlCMTZdg6x1+
jm53f52LbIj2Nqt2hqaDMz04PZ/SQOb1AekYQd7qwZJA5uHMcHWBrT3lg/BYm5Woz+qGUCZdjR+y
oophL5NhPyUQsfVMSc3NGOXKg49xVelioEZEqEQeWdzcx7yT3ZXSrVR2fSmBnVx3ws9dYRzztmh2
fjzk57zXxl2eq7BI4MJ2hB/uu04SmgNn7prXGZvEoRIrK2AxNsTw5M0xfEcK/gjKXpBszrMvy+7D
g2W7Spssfyqz2m0lwzWjPI1Vrj7Jhu0cnvpxnUTJVY115nNXAr65dLjJRzsxX30iNx20tqpyrEaF
GtUMz9j//APICGKUCDHYgKfC/FklHgk6Okj/OVWH7tGj8PdYMScQ5qdyerl/7LB3/kyaxHg2aN1R
9c2R4JL55lgrR4YU/StSRjQHo9ay756361wZmSURC9vBSyHUYV0zA3+Niva7Ad8I4akHD0zK/IOB
QPFetJSSuSyZRYdqfsQPExLYjG60DRiA8+KOH36JPkyfy9blU0ZqdZcpcDTNUI332OnNAretVSmv
WLv6SxAwIDdasziMUw80PvTMW+RH6Y+qN58ksh5+4TLe8VP0DmGT73Uoz+4/WZNVfxklnWeumx6u
+IQjWrEvZdEw3pjw0WSpL56MwEJN7UdfnKy0tw0tIh9EP9AuSbfFMOw8Sk2t3LbUg+dIy04pa73T
8hqbozZPO3SQn4xq7SS/WYVeHhdYJdOTdZ+OlyEwva+0fxhuEQSsTN+TD23pX/OisPeMOYr3DtHc
oQvgmmdhHz5QeHqE2XWSrT3TX2CdpGCEMzsJYYTTOW8VOXV9bysHp6rKXb3UNP3UoI5LCpJN5i+R
0aUrpCkcnhBUbrmvdq5vZHxH0oV7f4YRBxGLLh8nHm9ulHjs02vRelthTqxGi4pn62X7KO+/3v8f
Pno8hEm6f+6dBGsjao9dZGwcK41+5b7zK9MNeb4XHn4zIFzMEbprTPJlcshYrd7QEhGpCKv+LGyo
Z6PEguADRtshXX5DEDKc7Swqd/degsokJ5lEddA7Tck5qRumMwEqlRD4swcpbg2JkNy1yMdkTxgT
ObriwQjJ46vChMm9payJxOL9jgYCTfVOrlPGVHsIDeMmiaPyiA7/TLRv8o3SE7k5vJ2XLG1Sl6wG
FNMEIbZTtothxfge+MjCkmCmhfBOfWpDIZH7qY2Mw1JJqXggV7kch1uhFQT+OCY7gKhHnlZ2Zepq
gXjJ8qLyV8U3J88DlIvpcEpUHIwM3JAQxVl2q0t0DGhz9Qe2OGTkcENG0LlTi3zaGbZk32ASrdIi
kJ1CUbxxTQenDEh+kBTqyjO0gkA+tfnKgkZTBvVsh+xgfN0k931igOqV5WPCxxyZFFG4EciqU5gT
SMNOajrXYbzRZY+vNoErtQoM3dsu3B1k1xGBzt4tZHk0c0vLr5nJRisQnOWxudFiLLiit+unMW7M
bTHmLBsKbrKVhI9TT+hhlw8nQirxHjZtfnMQOAu4Ka+91TZuMDFRsVTrm2aW8q1XCsKwJht0qA3Y
QmlAsU0G+USeYr8tZZafpc6WZw8ZxNf09VJxLHcgAC/9avT7cl9UefykeNWGecxw1ekor3rI+Y08
Gim53X4rlsN1Gr2tI+oBgWVCuQr5ZJMaWGVEDz0Ysnbo2pE9Kxox0LObHp+SLoZoMn8Xzd/l81NF
gBaccrsXYG5T53vTKRt1VFAaDF3oEuhVX7lE0ECiod12hPYMwE9vQadOBzMYCe2p8tNYBzWqe5t2
eGzVf0TgRKsujrEmEKE8EoVNv4c0AujfSZTaYXKccrv8eV/rv78T8591inzNePMudpz8rPsy/SGa
+pUQOWj7tcJJToVRbKXo3nw8/T+Nkeirnsp/qNByk/UFwgck2gbkKAcsxlPn0OIje0otpBRd7/c7
bB7biGNkFgdOrMYoJ0gYAPh4QbVA8Jgmbj3pEgDFI29tTYq61pp2OneDHh8N2zd3PbB9F1n3PHhS
C/jcIQvOwm+Cd0UYX5NGaD/1gpByTssjpunAzRI9JZKiNTdgqMwXPpTySK1IpiAQxpeOhgOhIJCD
jhBY4iza6ep77Xuoxdktnr+INiMogayYoFiD8M9vSzYeCj/mt5j0laQgPDRVhDvUSvoNaaRapYiv
VI392dwO43ZDalSppIBUw3nIYJBxnmgYQjIbCRvxGYHgCgKmbPJr9to1i5Vx41UWIxa9JfbNYAEZ
mlQrjYfcqPSV7ObUOU5oczR2y8s76jVMnqD7SsY0aUxzejiRhQrTvZMSO7u+7IzH2ALTPTC+eWQw
wDGUBawR1DC5zpSKJhksVENZ9GygJ8M+Fl6yiGox9GV6Tcb2pZzv1CDbsmvEI7M+pBxQSLr6j6Iy
Gij3Jn2mMZw93jHIQJg8S54E+Nn2UjICpoxWoDkt1W6deCBRcfATEcLLq1kiXSPSZAZo6t5JSwNS
05m9YlhnkQAjxv5i6CNqZisi93wuKUcbTG/P0+pC9QOnd0kpO4wnxhTkTqS1m8ZVuI1poF2jtwrI
+Vr7roYITs2cairLlS+8KA2Hut0TZCKzTQ7/YSPnfjMtLO5lpABtSmIhevLA1oIiYmcuBWifoN1f
DiL29fFeS8vsliOD22Z2SExvYkNvYfoUKjU0FS+63GsHMF/XspXZTfrlF93yizejHsAXdPFT3HIc
JiKI33SVtWigNj/z/qfemJrr2KEP+pVDSKAZVQoR3kwz9a5WiUvf6gxQDqx+TtAXtqYVz6HMQM4p
Wk/LmqF0iHNWZxHVHHgwO8e25mzVbnrwvMrExMyx1RRSOtpfIG/KScUdlJr46WowMemaKWdKH6KZ
bm7D8/aVNAHTRtYBuWN4M6rwgdlK+tq3RClXUn+yNH9YmdYUP/S2/ous8m5ring6jNRQFI9DE+Gb
g6SB1s7farbJJgKFJ+j9Bc8EI893DTxYRz/mBZHhcKF89w7tPMYD6plfwLY3a1CiZMKowueNneHF
PaHBLnxLVn9QLNd2VgVnNlIqxpGm2ZR4RAgZsgBE5mpxSmurJEiKzYuMde9R5P6pS5mPmhPbIE6c
l8xukDFMmbItriMdL8dshzcgiQ0msMucu+xYjSPftlFZZ0R050nsWhCJdEeLz6JqxhtX6a4PleJs
VnhnOJGrQxmnxj70Wrjq86DHyDy519Z14QwHVTfBk2eYsyl3V0syZa3p2SWoHVfFSgVnNCYIKMhu
OEKuQ4SdMDaLf7qO6YtocWSy3UTNrQ36W9Vwl+YeQ3YGxcbqXpfduyufMXC8hcRYvhtqNw8E6v6S
YRTI1KplHGmn+z6NuAkB1iOUcjlYmY2jvBuVS4hcaRXa1fBSNNk/GaKraOoZFCCi3fpBS8aqgtEg
jPvirR0Eiw6vu+Yl1oqkJJ+JHRRtsdDs1DVLka11fN/T3ObW0rTO9ytpDLUfxcQxYijZgxPAjGs7
Hegxr67bkWW4A6M1rIsRfp5lGvWTjDQS0mE5dIzZlWDI47+sgeaV+B9rIGbdUgKkMHTM9wRHfRql
5kYJoHTsm2uals6pKwrvHAiaAmtWGIZhHFxFYIfnWfu7PCoHses8WgVbM6fHkHdu7xiE5RjQGJ7V
2eHpyFVSVdm5iZXsvHynZt2XIQK3898TTu1/5tP87uzfLJazqjAtDMl/bC5qrvRImrK7+pHV7aUk
2wFLIVTdMS4vRcUYJmK415EhCdQGxJLJmu0yfUca1/wjcnFIGmTzZVGh3vYtPpQIASqC5vuvRac6
XNuKuZ58tX+uCWbGe8L2VKBt7khV/suk3bDnUey/11ASufbsuzbmlTp3qk/bODgohTEFYrrdLz4d
Q2NA+uXc0d5bg4pA3nRI68fUGtSHMp+egyQevypiLjWiCk9aF403X0LNkZwqoeCDh8h3VtD3jw0k
I7eGJeZ28/bGL8N9y3Z93/kTK4m5WY7NdF2w9V0Xc6eZ2vGWBpa8mWTy3RpYz77IERtrVlV/0Ypb
4cWHZbYRtCGOvyb43osIQc7oZpXS/XComvM0PTYECGxGMxEP03y3qFCtV20hOUjzcefoxnPvGF8H
WJ3VfL/1bIn/ZobpySI4IceHXzv/tjqGjPtcxW6CekcyLotdvXaOd6YGAFG3iZnvM6vLx+4j8Ibn
cMq75zycRQRwfld6XW7iuXUfiOc9E+j2BIH7vQFW/7DsMnAhkx7eVvqhoc7c9MBhNkWQtNPKMnQi
p2OL5Z76ezjc9z9JQN73aqt975Bws5AimU+TzUSyWX4kgDt6whh6bO3Ax6qRxE9ECEKhaxH+T71a
uw1JlK/0IESu6RO7E4yR68BcY17uv/nYOVyqYao/bdtFjtiFeTSdyDupNwI4ZC1wK6+AfOw5Iurv
+Lkhz3ZJ5GaWmbPIGBK5S1ryHRkJYFltZUJ9JspXMzP7A6mlxS5K8YFY5rj3feM7VgF0UIKoz+VL
nzjkyvlFsk2E8SLZF760hchfJAZUYCEvsdVM28SeZ3qU4qsyaofD0mFYvnUMCQl1M25+B0iJyllL
6P1thOBPnLzorkyj30z5aB0gkouVnM/mK3TiHjmBkzJUoh3A+8Z8dibcd1l7VHSSSJY/x0ww7ml1
8DMpMe/U8nj4kWBtu4HyTC9eSUwI3O5vDO6rK9ViST5FJrjl4VSZf15TUhlHDtFc97VmTub2/XFe
eM6xweJ/9EXaXnuDlmIeA9WEt7eNpjG5oO4bPdcqgp9th/4trHR5ut9sOjQyEAa0E4UybC0TMGtT
BdNG6Zkh4crXyOxKtHVUjvEZvrmpGGcZ+w1mL0Osl0vCx964qwLyLeM6LK4TbnuSJA/LzbOpmf6A
NmEINo8miTHPMBLXAy6ZGl10UjKHXErMMWeKOn+8ly+joZzNaaZoWjhAxunIsI1LnqPORTRzhcWI
o0yYDALCljltHTYvWTLCgbbq7kUtm+Tc9vV3Umz8l2Wi7ZVWjv3MJrUA8QVBiQZHieqD2IlieRGx
kYCzXkb0jnXDW9LAVtZvtjXeZsVmWGb6DZwuqWNhSwpIUcd7z7bZns63N8j0MzyuPHlzqvuQxcH2
fvItURyVgpgCMw6WIF6AG06yfsevRUrJQMLPsmAPNXkucy8k7RI2Tu5U+tbCfrtS2yS82Crt/NYv
h/29QqgEgsWarYrbN1ibBWfyycYYRNyAkhODxhWTaYNxw73mraWnOm+25WO9jEI3Uyd/a6P1Rjjo
S5c3gOawTQt7zV6pBVczohDPxq9xauZvLGv6g1VYSBBNnkFN7AWlvJCrngyUCxm+OLND46kVE9L3
ZbAKxglrV48sam0OsbIhQgS/ARfJ2VBrgjkboipm037WG/4a94WzRVXB4MEXFudhLU8YYyHcgvLG
bxVxz0ANNEJmtMUOHr90SWHhxCADwo2ktVcaVXxg6hoZBTnhmuwv/KT1VLB/L8iTiL2S5gZ8hmLP
DN7xZUwz3U3n8ytQCIwtcOEcYzK9z2UiG24r5AdoREyj/kD7SC0eb8usMF4FApecJHXwFpRfqOVf
lPSX3XS0omkPYEgLfbLxkiOXfvakiq7c3TuIGHjoqdOoIaPSbwlq8go3mFfOLRD9+7/SqwwoBeDy
Q0egusuHM1/dm/C6DL+w0pHPpHzgeKYGdXKfStdGxCH8ojlUIiBaypLRN8yhealrH7V02zynEKVy
SLOOC4OyUD+jig3n2yeuBDJg+KCSM2yRu6FSuNneQDIxkQ6OwGHC8mbn2MTyrPQ+disGJD+E8Dcp
RIB1JyX7pTnrDkENaRvkAF2Xj36QsQYmAASU4BxyroR0545pFyQBlT/yvjZeQI0kTxnTnNRy2Cti
NmtZ/p0HqeO/tkNmEtEY7kZTJZh+ftgykl7p+U2WZB7ogD7CihBBV0WKQ3JFr2xIKGjptGAsLYei
UlhwrxhOrpYzdwpI9UyMxtg1efU9xQV8BRQcvfmk/+H3VaRstk3qUeISpYC7md5xC0roV5QW8Q79
q7O5vzcsoFB/pd0v3Q9iQg+s/BBafefqYfXVjz3zHyMOdri7SO3EBhLLN8A0xon1LVbbtPuugyjf
yRnyNNWBdoIROR4D8TNXJ2tFlgHKm7QmJSBn0JdmN1PjeelDaW1rXaIprnJUZMus1Wdysqki56ZL
Pkk+Uc27+3B+GTi2avfdqozupmbRNstN47mKkt/drjJO0bWb51Cl92jAJgayZU67wMb73UejeJZl
yqBXBYrcTvCaZgkHQVTjr1ZNmicg5s9TN44MoP0NZm4UgLpmbLhRzAyqNL8Yg9jUWfSPj7ru1TbV
Yo2/5f2+9yOpFreZUb0vCOXe0vXb8oVe3QxxtVZ4ME92iKityDXrafmOKeilapTx5I+UdVJgOq6t
okEo0hUPZMOOx6nTrftksqRYOZTRY1X0xLRAy8Oxl3APgODwQPW2J2U6WultXxyXcUECA47pjPmi
OLYrzTFzof/J/TKJJFsdwsJSpkb8+ECoNtkGY00CBEEBksTatafgEvFVOrrAl+NfgMOfNbM2jYuK
cE03QRFxI/ofzazZVp6lpIIsRc/akXoDc2ccexjSfV+ykave2aujX0AxdMgTrdjI+SF2cHOTxZhn
nZ4AugjE5raNk+9ebCeXOtW0V0fPvpd+Mf6l0TL+P42WMCxhOY6u6qhKP1X4KYuZMKgkoIOslfV2
0jPtLSGRZIdINtyPqZO8RTbiDKSva2gu+mM9Isub46JAR7aHMQ1HtOdezwCEFjGWTuh6DYKgqTTL
rUlfvE+0AL3kRDj1WOv7llHFNYxy5xHlrPPWNj5cStvY3HeH0fjd7MFeqEmx18PikWwC9hXKWG4I
orEOGl35JeQ05HpjqNfIr/fjFZ4+LhQaw3mWBU07u404KFVSKM4UucXhsSEHd9u1GRYwA2OzEJ36
lzfeml+oP1slpJe2hpRbYBkR2iexdFIwGPEaU17VhK10jMGUnS6rAJtbyOreLNkx6PqdCXtm1SOQ
sWc5fxErz42qpS+WQ41q+GWx1WruAUagTg8Ey2wJGJ2O911ZRIz2g4EIY+WFXvUTN76tJU+EBrAT
H6wJVZs5nsPYbE+xF2h4W6eoXgmbq19LyF9OuopdWUdAokp2FWv46RvDgd9TfQTTO0R/zT9OQ2Up
wbc2rfNoDbHr5UbyocbVzQlBZRSSAXwXhqfa6/TXLI5+//deEM1aXBomR3ELNJVvg5ZzG5DhPuc+
Rcief13Ox8EquB+wFllkuuWUfeMuKqi+Ovv3jxpy/UdnIV0xu9zb/6U5/5/PO7IjlJOzfQjbL/LC
P5vzIughTIxddhVjG118/dG0vPJnPDWkCDS9/WrVnu+OlZZc9Dp7mzKTp0zD6sqiGL9CfqajhUR7
yYMqfkmacr/Ue4mWs+Ef0y9ESBn7hbFet5H4i7xXfGK6WraBvF0ywZgpZzNz5NNnDMF/ZiACiq5T
OVhEzjTIQgwpNzlFyyYS2gcpWoM71RHZikP2/S6NsL3RJuAp97fVHKWTtBQWsFgvy+010Ilnip2i
g2COvloPzCsRdfrr/Ejo/W5K0mYDiGdCAoHeVmlSWLaMP363/0HlqJd+kD8QLdlPlpVuwBApm94O
1Mc69JUN+DfnwVfkLRO9TiCPJr81qL70BmPgvXsGJiV3jjrgKA0Z2Tsiyx963/61VPnjOHHjlOl4
Nhts46Cw5MPkdN8lGrMTNzCY+I6mbGRmQpv2G++j0eR3omAZgDUxDJMOJQCy5RdZZWK7zK0BjsUX
v7e4hxczdBAxsyGQQ0dGQ1YGduh13/rJWqMOusRlHbqyTZtd0vU4XxdVpDOk1joyT2k7yRdt3n7x
wMz9H1oTMo/wJopxeDIbZWR9zYkptw0H2FbDP32RdvpNUi1vO30Cc6IR5Nz5ykczGlmwQT+eutLv
GRkV1WqqovaJyWn6orU5AB/GHTPfYb5Va7bKQsL2mJYE6nATI0JVXwBP1cmU2moNqgfaQ42a2yNz
3G7XfWUQE5t5MMAoIB7GHtv+ZBbqVSk1QUQMRlpZl7esjYCzdcy3JzJ0UcLHpyUwWGlrvGOm8gsP
KAUT0soz80PF/e8r8xOqf/lwY3OxNZWpNZOmz2MzvCFg4DTyj2gzx9NSa0VibHamdDB+pcXFto3r
0oJGtC43P9Tuj9i8iT38RrH140475HGqH4NO1w4RKisKifiaotRCe+QSeoYWok0cV6esqBH8Rjss
sx/dnPKqzrFUS96r0RJtWBTwjIweEY3aCkJTu/oh5QOwHpgguHE4Ziumq9NBIQX9sQ9JQCLYTPB6
hUSAIu6+dM3kbD3UcGcNlurKDIfxW9Lre/JB7F/997+8dp9PNQ4GtKeGhXJesyw43H+eaph8zTxo
beOCoiB8SAxdeVBk468prcEJ2uQPWjLzjmn2y8618ktQvvStV747U+Xt6xr0OAil7ajbdPZWqKIg
CdPdoInhloZ02ab0EYIMbBBzB9/bmP2CG0ARPT8ieMO/xrWzXf4FTvjg98Yfb2e0zm3pHEVqblsL
n7nAuY6deEgJ1PATqjbGTohV/YPNFAXQ7Lc8ccRf9Kba5/uygReIqgyDDMOi+Z8/X5piJKpwxFSM
qSP4ahd9+s23nB/GVIiDH0+6m7f6s+/78Y/5myCV4VNUYF0eZ7l4SOz0wQd8tbJy3tiQ88HtShnv
A5j6lG9ZdcWdE9Ni0JX/91uKwepTQcEvbjOR1XTKChDe8tNhX3Bdc5H7LR3l3OiUjv4WMShcC6nB
D/Ob93wiBm41xPjOpf5Bf5fPqybrS9Gyi46DKdkM8+6mljrpvzhoINNKTqoe4TCYhJ0ZZXJPwC9R
YrMusiTJcdPliDbbwGKdgOTuBLYAoE8JRVjxsrWhGTZb4qA5SdTLj04VlCsVHfZqnAnQdmBIt6Hb
J0IOzQpQuHjFvrjZp61tuQJkFIMQMGPRFOo3h2GmG5o9g059/KgLXzx5qDGXaKDly1DA99f6MN/R
rOSsqICYmfO4JYATEPYIfZBkdJ6LswxazDxlqmXKeGSeNt9ve/i1UPtP8B6pYe7fBbflpnL/e/g5
BBk67aGcTPVVqXmSRpPuUZDBeQ49DVoKmdd1NvjvgQ37stAODaniV8EvdY0j7Zc9ihhlzzwLV5hl
HRzWbSEdVtOX4CAAcHVqHX9hePgVfAbm9FhOb7UPEZqd6jel6FHCqkyNCMUKjo5ux+tFBkXHug6Q
/ENFYZudAxw0R3GpcjbnicbowhS8TnLWqz0uGhvUGP7eLBBzr2hjt0Gd2o+TThyl74/2o19owFYm
ytL9GGRPjmkyKAydA9dLtfbxp7nL9CgkbnGLeh0CQpYOZ63nc0XgzD5SzGo7JDwF+vPHRfXjecrD
MimAA5AfGx2zr2VOwIs8IITLRdOMfYWfVqWyFMTMtmyUD1NTW/MCgH1zqY/oP6s4vPSTPFP74dHQ
w/FaGP4tg6BnrAatBYu07MB6/opMRrXZ1cjGz37vgP+27Of7I3Ku1npShygVDfOQKpN1DVTmHVOm
adTZTcX88jlv6uj9v6/Npc76d60/+y8JCeSclTpc2gUh+y9vSlzos/CaVyqQ/0DbKL/0RVXe8Gve
yGYuYLdhSUt087H1teb/DWUTJ7l1Dik+vcYGIwtC8S7bpzGUFQ09MXxD5gvkWTaUDb2KvkU3u57s
j4Rkzq1tFpJA5U5dOa0zXMo5gSVSp3GTW0W0qalWXVPxM6QqmALiqUjO4CKUH/ARn2tEbzQc3s80
mG4xDpWHwCzbjV+pYE0KSJwjtcCAMZURhu9kh2VYUPVhsa0EhPukIrFtmoWAEcxlRrwFzXkWgHt2
hTZVLqoTNr1NahyqDHZTGE03D6skdGmwGkrbySdY0Ffhd+O5xVRd6A6bJJH8BV9v4Hj9o/ea3w+b
baHJYMIWGCj+POPnGKMc0n5HLqDjvThx/iBJG736giAD2PLrPKsH3OSmy1sUQS9pfik42F6m5lng
A72OQfPTbg8cN4BZrSq/hBhy8ertcJU2jy1kp2VYPYQVGivcG/tBsoOLWyFftcT4AHhzKobXegrq
D8xE/o5VHEiSZAzuujsRGeo6TXGZF2OZA/fS44tW+f84XTmthzYgIYvNoHtfxfrBoK6XDkKPMSeN
en9icna518pRGIxbYzalEpu1jvSGJRsNA5tPdgOV+MtsQP7PrXP20c6tLGkejAc+e2pJEc/iovOY
ZQ91gopa044j46GjWaURKWvnRDr+/YsVibe6LSaxycP+GIzer65pomusO+iw+9TZVyPE8r4YYLnv
usLPHxfFpa55waYIkUkJf2z3TUotEPe1vJpM8+VAWFg8b7r9RHvvhrx76iJ7ZELbciueHPh+UU74
s9eO5XvZ6D9/z2kNihG9TpgbF62y8gSHx39f/tqnj5tDkhReMBshoaaquvz8ugSeGel6UOjPfRFr
7tJV+U7Z8yRhZYZWWh3MITN2QLtQJNMR2yCLn9AV/+uRp7RsbDX91Ywz/VpoACOnkbiiDdNSkyUn
W8aBAdPZ9k/GfJ9emuW+0Kq1aCaj/ss7fZ9O/OtE40fNTaWJ0xvTm8Yl9OkKCn02c0TXP01Xhb8G
WWVZJOpg5tlUnUM5oWFf6ochfLp/EvXBIps7S8xTnGr6XjqWwaQvgcWp5gDK6mKf9bbxhc5h77AK
/RZVCpehpiHrNWM8tBnBBPMYvOZ+/jg/sgbBAsMLGAXP9pxGHdIduDTE6vPDsfOrdQ+X013UuA2k
/a3ec+9Z0iSVnui2pcRZ7v+NX8snoNYsckv1myrCLSZ0/ZK0Yjy2dezQB0z2231XpkdPlCDKadkX
KkrYnjiw9kGozr3goy7rNVIE8PaE/B1BSoojLoGPMuh2y6gDtea3LEl3Ol7nW2oywBkQCa+ruDFg
L1QDt0bWSVYWRWe17tjJmTULce7AK5shDvXLtEsQKR8p0Y5MNKP3EI0rMr5gPBs++zyLyikiUnxd
IVX5WlZ2vaoA25XQiLAczlYIrMU5aRz7oL+yvajWyWRQ8QXluRBeeKHMgoGRQh2SuY6DevYZseX+
0eQjjXqOkr8eczczNSwtEYsQX3u3W795SysfWqbZpkdTDsYWYQo89PZ5BLJ9tBoOtyEvXkcuxMeS
bm5ttfPwyRFHp2Iq28Xstv0cHsaoxhviJwl2/+8L0JiHNP/6tM5GO4eDCUCMgHfAKOfPTyt7NpwC
VL9XDybqZECeqoLocVn90wawTKM8VNPcOCzWJVh2xFPNkmVm8dEKO3/8Vg0g3/q+Gn+IQtsy5sqD
VYFR0my+ky4FIhFeSRV4O2OOPNM7ObfgstM2WiHHhzo3AmLK0b7oxPvtlofLl8SMy98lYVpZgCON
loUJsoGgT+MbXmHjxUflwf9YjKdYmamLXZMccejVa4PJAbG/hVgFgchPqjdC3Rx4ahZT4vt3qBD4
TscXl6NtdtMqLM9pgNIziUbru8eiJy8TCOoGYKP/fsWXI+3zK+4Ig3mZaTMm/kwb6HQEchS3xrXr
IsJGZ5GZmTBzkUU3b3I526fxRJJghZwi+rKUjJ5d/QqxVXAEVyC8fUfb12rxYAdh/RBXproK0QjC
Du7E/ZSnDYL9lpXTtazGBJUzeb7YGd37GjdB9HYTcDSlE4nHSOcdLuAvPuZ+97hc+qqnwVZtabib
mS+v8tG/iEjhz+ZrsNfzxvUcGDzcoFFMZaV5X5zavhcSgwoyyqJ7JxVo0UalkadefBVxPWpDP+Yo
qSdLPuuMYu+3OY8gd4R0M4q0aRrtAMTgES6ztcM0bT8oPXLV/34HlvnxH+8ATFtD527OzXj2UH7q
Y0OTvDCCLpIbek4I5FbTHKsu2sacgPd7sI4rZuUALY/dHC/fJvBjtrIhIRtyLuqnzn9A5akflBBD
TTAY3xatd1eMV01LsnM5W9/YuHsPiNt5LuSFddkxni1ptg6WqOxg+v/3c/ofj7e00BfNM3NIJtQX
6icnqFOEfhgziSDoWEncKqQXXfAVCfoujuzpSzByM09YGR1wWlIsRU1G2nNeQlay9aPVzcNFNuvr
BMNGpMbTh9+/5rWevIcGG/3GSmtITGgZ0gSL0Ng/+XXK3IIVE8iguUfwqNKPpkru8Bow5ni4f9aI
RwhWDnkma09r51j7tHsg9lu4GO9f/cEDVtTid5SJAFMwyxgGp8jWfgmxv5xHrGYTsutUYPaWSpY8
uJIb9jL7TvSyc+FHq4dpcqLn+1TfHsAbdVQI5RC0H4rpnJchIqsU/xwE8caevP6ilyP7qu51+flY
lXr87rdYZbHbq2FwC/1LmQX9Q1uBhNZA/rzQqubPjXxJ+sDa0s/B11+EgN4YhlCeuvGZkx53d6a+
Ntqk3grKGTCcNav+hLvdjvAyoHhRa6yaVm8PMtJjcpxCKhEmyWc1Vl+Q5AfPcB6rv5VX8+n95yfd
tsw5jgafsAUA7NMnnS1KW5RFblxNS4GfMowc0F06fdX1gvmoE78iQYfxX/naxk7VkAFNykiiiKPD
oq+vajxQMYLtjZmhrxnnJQz1D3OUvN8NAhfwYlsqR+CKBtBulIb9bhHsMhvp/iIGFGRl/vl0qBYZ
lptopB2gPdRBn55Oiy+mb1N2//Mgos7wuk4m/PEE7fH9u+XPxPxnVVRoLzHW+bw0HjC+HONk1Bum
APquqtLyLELoHqv/I+xMluRUtiz6RZjROQ7T6Psm+9QEUyol+r7n62tByN59dQdVkzAgIpUpAnD3
c/ZeO8j+yvHydAgJG9aQx08qaCvuaq4uhzlLVuUkDPfOKixrcCyQNHdViszkgWPR+lydAgP5jBm3
SYm/appTZsr4q9IduedZfyREuj9XjOvnNNzOSw4nRstVhigqVEK1982UPKCMpnssJg+nriAZn3db
VvIrGr7tsnQMcPosSikrqMar14X+Wm8RAeE3PbMqsJpNnFM9dwBMYn8qnBXOPPmaKzXNlAKTQT98
eFYvdq5Is3UyoAHHEu2skG7LDemI/XruVXiZKTcFmuOFrsTPvgjRSmhK1sFl84LtrJsaQL7seB76
y7DNdn6hZn+mjSyK8j8+G+F0ZNqYj0xved1Z7drxN+2iDWqO8ssVNuxgz6qeQ4w9GFfcaEPCY/3d
VxFa5ICeI/VQ5bnSwuGZGcOWIJnhmS5TfveH5MltWvlUBP0ehUJwVKcC++OP/8+uWkZn+L7xcxwY
I2dCxAcb0vKHmm1Elxef4LbzjdrYLTTsIFCXdmW3mH8ckOGN1r6kxKVj1WbtP+2hUkM25eY0MkC9
1qVCIHuZj5fSy8C6T0U3uyTeIkrc5PbPGwqAyQ3BHLqVLSI9NUhsbm5NGRLrgm7ukhchVa1B5p+m
olmgHwkPT10YpOjFzH3g6OohNQMqptNWMB3zxmhiyjy7SpxtwfXLd1JUN7oXBV9tkJhL4JG4MabS
H0aMAU9n5YP/9P1LUHEOOtUbzn6oOwelgmEyLyQGG0JeUw2fIb9gAwao33lSD699jdKqCpA8fZiF
xUPQSgQ5WamKCppAsrz1tM+xdl5lC45SM2knYMY3FqAwtE/p+j9dazAWtLiQBnRFaG9F9jLpRtVc
vsPl1ne9KpPNbK3O0Hx7mh8zH+d4kGraiuDwJQk85sXwQI5HwjvXhotrLBWjtTfL5InsH7H2MbMv
faQPF322s3Z9/p03ot4NnYGvup5Axxw7eD2cfdrU/cUrK+Op8AdQf1wANtqNzfwdBLVnLYRvK29x
BoMFU1jJ+A3IFh/Xeuyt9rkm2ea5bBzSqH15eNzfwhtqEFHZz0YEwZdQCPwQPoAVJy8xtpuFWI04
O78M41nGsfYj8VNnrXi5s4/aBuVnxJ3fgkEAAPUyv2DmB7LeOulx3sVoKDZOR5ZKMwAqkHVeXkzh
3+c3e5IOsQMNwZHFtf/YwuepPeVTbYjIl0tboYVeZpberowhbzZBNjFYgIrvI7OWd0zF7z1CumPP
I+I+HxptQoxy7YaTXt4bKzbOaIYP81tW3XprBK7RuuHOP+FWOo5xTzmAcUXeYl0gYUj867wn+lHe
iAcAeKIj8/Vb/dSOSviWjgOB4lH9wxuDhhzmTEc2roWnyi+BUTtKCItFnvJClN8yTD8TT2qvI74/
XC/KuCznOYSJdNnqDWXbVZ713A2adYgGPD9iWlaZJKdsFJGAjE4Fmc51p139fFh7aXduJlqU30l5
zkoPavi8XxhuuTAooHLZ2jy8EzKnNtaM6/DMYktyEdSRaVdRev9CFsxLgNiuWuptSYSe2d59DPYv
6WRvx3Ej9lhpf9ll2J7ayAX9WFcFQrLR3/e6omJ7ceVVl4M/rXnMD7MEcaYX1Z8UomKbd+kvPEc6
NwIaNydFm2F2pb2n84A7Tivdj1LN14Ga6F+kl1NblALZgezcE/TJbIWCSENSdQ7Stvs5tgFCYS/4
ST3AXotRk6+KNW4oRkimcXbHVu5uwy6Wn2Hxgqev+0hE3uwjnHHI/PiUP8hrvQoGo7zNqnGpmmfX
qKvbLAmKGuv8v98LfcqwgWaZy/98/J8PTB931ODfP5zmcNlJQsquzpBA4MAhaQk7vifgOp1R9Ld/
Xog5GW4843DI4ZahPmW/FXM1uw47sZ5rdTptxNNgips3j1bEHohFBDFg81/gOhVa0CbURb2MikAe
RgBo60yMzdtDi0/H13zrecxsOpkLyhUVfe3RlsvAyL1tRtDIEy1AgcPPan55IP+RsAHkSxKl3hdD
eJjb/70RlujbmFA/FMjzPvcwskD49IsHacqN0w96xMAdJpYFRUscXuh2t1obJXcNU/PcsXkIt+bN
JIrfCploPGLzpwSrOxZ6FQmA35x9ulU+mHZ1iyo+Xguf5CrLCRFfUrXdDKr2Yal9vSOcEA56G6U5
9lToIcbkC5NUrg96p93nVT3TD2K/MHYyk1hlxFTzfLGXjw2OTFJM2+qmwVJzXlIMPIRKEdbNc+Jp
RkF1JWlfjqoH64EUPyd3iJOqgmCvZIq9H9SccOjBIc5m3hzC4tnTAmU7h0PPh0qp/iQqnIAdU65j
ygs3CLLJS6noyVKItNrTQJia98UZj3Kz8OPAu7c+1Zqorb17l3R/t1RbZmuVfBencPcjDh0IPZb/
bE1VXqI0mm5on+YdHgtiHWh9R6PHqDDwju1T1tj96p+trClZ4wj8ZPPW491IeeOkoWCZreTOJINM
C+1UieFxaD6eJro892Bfw0pFp2x3+a3rEv+oqNaAs9etPgWxK8ZQJr/mT6C8sAif+9B8oB9N43TX
srTDcwxkO5x+hRrfIuaFF3/amX+DV3k/KOZIJCWYLmb7xfySBIGxkuALpxvloOLD/kZ7/cc1guYF
Llq1xeaR7u3QAXir5ObC96pho+rM9tUwvk8ivGeCJLsjIod8FfQUnJNCmAtFA2ET4vrczE7/lsIY
+jUDck0FzyPwQC2JKlU+GHE3wcQfyFLHWqRdo97AjpyYlk72mwi1aa1UB7RQ3DaKCXYDqa1JDb/V
mB9AAAhGekCV8YYXuvqTOfEnv6l6d4toWHm9ZV6ifKDFCDlzp1EMXdtD4kHLj0LEon377hrar24I
5G8RPz+0uqo7XqWqDye9CCwk+cB5ExfLkFUGxntWYEPUa1r8Q5qibhzLaq0PBbMNWTNT1U54+KLP
MYWSLfA0X0rVLA6onfytXoXlMytS8OzNpAum97cxk3HcYCLoVlHfIxAbTbp+duDfA9uwL9YQ7pin
UKupmt0D/ScnocwQiZLnEIW3EO3DMQwDLTmOqnYbLZ5q+zp2r5WwwqdaRBEupkScfMWALRJl8MAH
S/x0LsC7v1DJxZc0ce2vhyqOa4gzXGHlX+Y2/Wd7zKy1ZWZclYI8qxWTA3VltN6fjuDfvuvo51CT
5KGQxt5hOjbv+XpXXbvmrPiZvOhkgux8LmWiCrDfrUPfZMVo8O9Ufa5fHXU0oemoaO6F1dLTHyKs
d7WfHHAQhPeuUjekhGgv80sdEWcSlu6dmAfsJwacfJhb1SmA7LkUYRbvM+SFqwyj+PbxA8S1bxtO
8cqbfiJ3AuPIvJQLZtpVmHLi982cjdJ+R6rl5EuNBv6yKuJhh4u0fR5hsh4ZxjExe4V+DeEbF8JW
+IUZyI64HX6UvvI10MJ9cqhNnMq8/nvcrOzHcc3JEArQbsckphRrS4/Dt6wJfg9a5v7Ww7caJss3
PBikQTyGnyuae0StQwSmGz1zmELKk8WhQuT3QUpbskiKwryMad2+1hIxP8/OD+Ii3IMhgGbMu6ok
BR06he+CgsMdlHIK7fzqa6yYvDwt+H+w5TdpdoR0ck5kXaw7i1CrNPXRBmdPJdZJ4qOtAxk0JCTK
ElsF8bu/i1J7mlz6RaFq71LSfiP7oLwnFUJZJH0BNVlkP53aWts40jlfCoYXqExDlTx7uR2vfFsr
n8fUiGmMBwSdJMPfrX46Fk7vzp/zhFET4ZRgcCsZR91sFHvu8+ZGnQcpuOWm3/6GukT5TfoeMZYj
QA6vr7V9id5l27Ngfxl8648AMrssDNU79sOUpeD3EVohq3r38Z5lQ+7wCMIGwUhL+JqtPZl2Hz1B
heEJqhvvlBQIz0M7OXFjSFQUcflkcoEsojBOv8KO6DD7hBeh+3RB8239YqB9P3XK+gS4i/KztKnE
EgWaEw5HUgQFIFaq20ww2PWirbazbI0GTcCiGrPHgyQT6MNP1qCEWE3EAYRG0A+r4gzo1F3O2vVQ
7wjjosm1mXcjlVoTC19t/ygkqvWnHrvyOBcS0zzmm/BCIB8SQlYQJb+SptpmRRBdYfthovC7dJmN
WrMExJq/NMyZ13ks611XeOKjTNxN30vzpfJ8eU6IZFzMxylANSs9rsPDvFvEL4YWl+vA1rotCXj9
lWXjp2l0DHlWkBzylDXmvNvh2tlkBqCIKoqMFbZ5ZT2L6Tvf8ZdDaPebGbXiTeNVML3Mb1T+6K9V
Wa8YO+UZUZ08m9PLvBUbLvdvT2QEa0P1wFTunIf4MzBCZbDiafy50as1T7i0qvvhwKUAGBe5r2OX
/Yqcqv6tsnY2mpDiQpCRwUYi2x3jBLQk6rS7WjAdtolcJ9Cva6h6CLc5i+Ws+hiF1Z0LtYf1TjCu
d6rycGmwhFmVhDRuGqFj9ptewqpHhxnop3lPA6h4KZkbIeYNWFG+waQIyD1jLHXV3nmqR0I5ZhXK
9IkWPNgiAEhJMEutv/rtTxGO2UsRRwZ6SKNYhcMEmSpMMs08pTjOLcoZshvVtbPrLfX3fMhgLpBo
nCDFDCDxTue7kZDR1Nl2TpOWwMjaNN6r+EUkasNI6rFWoJyxKPHIrtK5TpVpYXFse7qAg1RHNClK
wnyrTq+5Skhr7aw0GmH7uU2WE69nA/3ZJ1FW7QLZr8qJo5cNRXcc/KJYzrupi2e1GjULe3qD7n0i
b7UIirAIeaxLIHLNMC4rJGK+T/sfWePbC0h25GdlLth3c9zI2fvX2j3QHf6eA/iLU5fCmro3EfX/
0ITnkw9+uVRzCyS8LxCj55QwNbToc9m4qcbyTIXozW9w/yuWiklWyuG5CeSjOOQHGGqNilFq0uTm
U7icDfEH6Z7xTmXwKejz5K67ifZcVs02p31OaCScmYpoDGBakfulpX+K2PV+JTOXW7gARKdGRg2y
eZfkJaWbqblBDMiwbYKsIxEvd8ZbwiN3LRNAH3ORAUjtRM1uutO828fNPrOMGvpucMgD21mVk3df
Mwd1o2k+Nb4J0mPaQXB2vPFnnqiTSzRsYW7ZyroxRX9CsRUAZHb8LfYj544ICC9nkwCFEvhoGvw8
NIu18ImeR7NVjCI6ZJIgoEoQEE8V8UgOLgkpKOEO1P5QzNBUfdW69lgpxhUAU3yePVa4yqAwWZsg
JBWncnpvY4ialjuyq402UExJUqonLD2zbW342pKEmeZHb/f7vO9QzGQZ9D8dDIBoiI6F6CJOmUZn
qcCC7pdj/QHqEftVctJG6uFbRSsqlvOUkTTF+ekMFjWT+QopmjpcK0UxntADfXUKZiMl8bcNrfhX
D1udNS2rxBBqlzhyV/2MPVBCXErkkvyYn6bzA1aBM7V0tWHYJUZXPeWVuavhbG+ciNqtMRTju2tb
h5SJ3/IhgOrTkumqp6efTflcTlOGxDOMTUPmzaYLCIkXsXoQrkf+l1+i7mld/xcMdZgOdox3GPO/
c7TUdQJ56kRPdBqY7CSW2wz88nrejaVCKcHJ6s3YxOomypXzjEKZX/KiHmnWlOHazEW7fdzHti3T
ra6MZGFkgEjn/9j8X0Qyc/VJodz0mj8ufLPJ3vNY3AyvjO48LfzXIbEfh9F2QKBqxX2QOqmS03PW
iePwPJI/tihqGd6UBJehSAdWnKG3E5mrwY6x/GodHzKV9UokLOqKlpnc3Kj4FogA3/2Kf1OWwGoy
DDtG65SnXvn12AuAMM5vtvR7/u8O2BSh/t+9DodYEamRXq4JzZqQAf8SeVKdMURH3+upbIS371lS
D/CfiAVsZfOUg418pnK2NHxVJwmrYxGqFMtMw2ExFxTUpl/PsNKaUPFLL5TbvMctlv8/bFvtXyQA
2u0q7XYUnuhRGSb+bW9hYoVFMkQu8VhUG6nPhY5h6XmWVD4eLwB1wF5MY70m0pXWxur7/3O6/t1L
4a8QGh4IFfAvZ835Vy+lSgIAYXYYPrXzw8rzi49mtJJfjslANLXPtHcMMQZQViXT3NWMtlPN8On/
/jN0epT/+t5ME3UyynPaVNQIEKzz/n8pAE1nMJzRsrK7Y0fBk9O3r4/WoR0o7h6PPksJu3I/fDdP
zdXooZPB77cHZaP+wLlJeZDi8nzmopR+jZoP+UXVyRRIcOx9GCBd1kYYUpEg6Y+Gc/6udel7nHNt
IxpO702uH/GihGB2MqbYangxhBU/j8E4bGneVXtkzs2NnjeCkICokUSLyIdzvPIAQ8BZFkODDlSl
hR7omrEek0bdGP7gUfGY6oD0VSKnI7Eu8rBcoDletKA0FzkQmP28NQLQ2bdW+TQOhN3S0cnojAbB
oWkYr0mw+/ZyX795uftjJHYRAonsNgm0uBUph8OyJp5+rerWUxD12i3Nq99RHBWfBtJjVisj+Vqp
d6onf1ee25ylwn0xJMaaxeh/pUmziqn5kTLsasTi9hmp4szuDVIMTgGV4RuUm37fz+SrltrZxkvE
T0SM5p/iLbG0/PZwYvF3U80OXDDioxnrF6n6pwRvYK143q8QleWCoZeO8aR8fCC34nJUYF2VLF4Z
iiFtZbdpr/R2YwT7u2ShHq80XwSg8ifbee2ZV8X5oihaPbRIHgBM30gA3VHrgFA6qXcivuTlwwUO
Z4E1ke4RzanYyVVA7V42eMcWmqFUTyklfrzO1NaDssCX4Kruwa4D4hIp4LeHYqI7wBNlJppQRSql
NE+ZWgSEp+vDMsN18ZLpPeFoRkTonPptACA1IOVjYkCq9Vn7sdnwsWmVE/nu6iGNCpmwbnGtF9u5
X0RNKeZCVFF3Sjtotr1fl493SEYzFfEcxuV9fqdx0IGNdWHcJfwlK2qjU102KypXwcFBFn6K4TMx
zVS+xMes2bFD9WetxN+q2nT7uYKYh2OzHVBMDm4FgmEMOlq6FhFi+bCq/KB9svGwPbbmY3ScbKYy
abuY5RtZH2xr+CpXp8OuvJ2/xipf2Ql/ydRUNAiE3JQOSnI9rzcuDqkfoZYvagmyQtphB2vYN1Z9
A/NvJlI5yTtmGmjmiqEuiowSx1hR26Jk8QyDd2XFwj13VX9SuGqf5raG2RDiPoRlsiEc5PT32VCR
XYtBbGWj/NoR2Wm8F6Z3eZx9O+rXig1UIIjK8hBMivxEb7t1R3T3Cq9RvaYFLxeBk/k7yyVwKan0
5qAGFr9ZT+VKV4NL3OX1IZwIn6GA8/RQ6nmqky6YUE2mfmqeO9PuLlkzvrg+npUAiEkcVOHeq+VL
T6DBIio07s7Jfjt/EWg6od9pobuoMecCixlfg0AjHWX0cDaGl3HyWzUTBdTrCEDVkBAI+m0nWYR7
S/blwVazDwPONBObpCCxswgdDAbYluw+d6+DsiFKFzn0GGbLLvtZjH3zZdPBIscTUt0KER5hdpYM
xVIrsNQH/AHnQaC1xL5I8wn76PJxf0olGvaFm0p0sIHYGJEkMXvaVWjv3AWEKqBtgJNp0l6H1FbO
iOz++8WNUeCrWTGskz/d2Fmnf8Sts8TGtgtjpTqiWRIhD7K1X88kuWDCyQXE7i7btm8elXDXTrQT
pXfEfX3/Pp9GRXVhdUiuT0kj6exW8d+XvOcre2hRbAET7X/300tFAx/RGIQ7zwhj6WfvNfASfNbh
nxi63+Wfl6SwgxU1aouFoL199BUMyrdnU3X+7rp6CFhWONZGzUi/VKbrvorV29hn7l5O0Sy9R++8
9x2mYUpf3XOli5alqiuvitLCZEwb/6THWrajdWquCBy9jare8G9AXjPzxnxOw57sQhanE0wBqrAo
0IpMsCmyNHGlqk6yUKRxjNAwXZXYMO/kEWzLwI/OntBfSmtCxXb5UlWxXc6jgh/0ZFk2/EwgKZoG
DWsPs270vVWvWqPzLywQgiNdq5J5qlxWNKwPiSmr1953ackSRa+T7JGmOFAfXnbQYffOpuY5y4XG
EHVfSCNBny3jhVtnNzqSyi6WPHpLq/NuShgsUWVqiLQ7Y1P1/dpsG+XcqXW0jvxmfI1iSmMdeQNY
G5r7P9qdQdMXhkaCLVGk3nnoZLUY48XoxvXbYMirpjX1Eu4QmulGKS66Vw4fegBQTu82sRNKc6eo
HUnBM35Uypb4B0t0ZKrW2eTt4p5RyehNmautUhaEOwVkBxXGc473dlPWWvMiIdstzMFEHEnv2myH
XY3s6GpNVdwW9u4xGzuFku/kfZ01/tN9uSahtaa8JA1a4DRdjPi1KmV0CM2qvqraNpMJz3tvVpK6
dHb68OfMf8I1OZDxxJok5sFvCbpH7ah2e1Y54cZltM+dyr6bDE23pqs/NWE2V18CNgt1jPngkPwb
kdNsmUhWXbf+7UQxWU0g4KJjO0IQna+nMJqWeeJuVoXYsNQRR9zP5TFi5rmcp1M42cPNrP0tW/07
cbp8Y7t5tnYKH/D/5KFqOqw0wRBuZQn+YQYtqfw4T3P1IHs3OhYjdY+HOTYtHQg/FM21PCZTxCNK
4nEjonEN1jOJzCL62ccjuEhkc41FoZ6SwECEEbqnRy8Ptpm/lIpSrHyi05F2g5y2lcJ7Ta0KfAUg
c7WpfinmpZ8xfZ6emeeWKKRL2Bk/rDHvd37S/7bpf++rODxQpK3Ojdpd5m9nsPlSZxiibvG1qaXj
ohBAyBeqZgKHXQFhMZXEBwJgdy21/g2sFHgZAAUSFeTjfM5a9dumG45QH5CMPLrd+DyrZZmK067u
k+qO0++GcGTjNdL/ClSxlmORfCip+6cwWJAkeP+2tKSzH90fz83uqhop735Ez7HW1TdIPTkANAl6
bqoLYKuSuLjiTVZ3ymLs+99Za2nXNAsSGp3x+dEqxV8DC8p1oIXBp5Jju5ttzCKA0xJ2rGaH/JyM
9XcbJwkDNUk81SRqYL2vlhNFIevSbTgatJoJ8zqzWEhP0Kfjdawg10Y5BG9WeNa6141xq4UeRVsl
3jjhcAULZn+Amk9WIef+kIe4z8SAUmSGd2eCwOEArteihtq2nM3fnvEno416GQfCiVPAPbAdoSo7
eRMzJdEJja7BVutoZ8GjkTgQ28GWszpuEDKqC/ir7jvmFQRZGPTXriIUtMqNJJjdyU95fDELhwwy
O6zp6RU3N8x/5J51nQtgrD2GE+aeBwSzsZg8h1ntbCu3OOZj3u1JAtJOpFgbBCsgcRt/Yec+9lVp
H2LXNi6dKqItmRr5FljXqovQFM8eL3DA8XIW2rcV+QRJAs9lIqYmceMsPbzUwAqhJqu5nZ9AIBtb
z+oOdiez8xBlMD3RFTzHifoGAz8748L6+yIGnT5FuSIpbTIqmhUm2bZmyVq/tYn/TM062eczCxr6
P7pdgLB7gLLV4J/nRn7aZx8dor3IK9r9g63gWumKgna5LRpj408Yl8RUtoVFVd31/VuXVfbpcX/0
dQQ3vijAoQaoOSG8XKTraOuyNkGdDBnPGr2140NN6RNzu1WuNSx6BMKXw6Y0saMM1WhQJiR2rB28
kGd2SI3EV3y5QJcbUzcM3mSsGO+iwseVFmKrlOPmHw9LYtOHUTqz/ju7FkSWeU1lrBBoxdtZs9U5
qrMLEfkuy57fP+YSBbkUPUWYBlH7ZJdoQwYuu8gwGUbNcxMaCFkqr/rCgqbGWkH2pZn6v3tPJbHz
tcklqV1umX13hRPuqkb5kQmreanz4FWiKfiydIuJX/bN4sU6zFIIPBJI4DWXXeByM20l8GiwPRgT
OERUCiHwxW3kAoyZybDT9Z4We6jIi+YYQHlgmC2TuBY/B+Dn6Gj8t3xUuh1KG31DgwsFtXwpE9IF
GuLffiNsaQv7d1m66cIuS/06jtGh69N272NWWdHdHj7qqfpvFBODv2ivmuuW+ATHTRqL4Gl+kk17
DbODp4F1z6H2e/RFraEd55cMhis/Tc6pKBRrPxkIvaYJu4XjhZcuEN6x83ssrA5kbhtJCZ56eRp1
Gb4P5GTQMmjHfV0TL4fg+inXv+IhyF4q5e1xRjyLb0Cn033JGxVnPgpJXc/VnUcizGzxazQeSWbn
5bd2MgA6JiWrRmTBhlW9d8pKnxmRZ9CMBSCPm3RqOKu1op9MokxQelYieplFO21nfKhanx5roZFT
UHQMejYM1jn3gqwYoGpgNp5E95wqbX+nKaE9+Y3wd2FUvuq18mOe7gjoQwtZxvZND6jVtea3VXTK
CcmUuaqSdFjO/O2kirCAe/3SGV2rWxkpcdB+1n/rJrb2vkzULY5SbR2ZyXqoOXePNnnfgN6eXiw/
rTfILOIlZ6Dm9htaHR5p4x5N7quT1IMUlGgvViRWW6ck9RhkIL6nY8svk5IoVcUdcc7FR51Sz9PM
AHeiBgYNhOGl2WMOba0kOAETF0vo3lx5yJeOTWFOBiID1lhTj1slDsyLowtICg0/S8f0w5mxdEmY
PM1ycE4G+SMGz3kd6wIagoWVh/q+nAqKfhLwrWf1XTOjbldDoVh6ifluCBpsURvW1ylDkdaUsegB
StwqjVWQNzB1rjXlTXPK34jvrYs3scTUGj1vOUaL1ot81Oi+8m1MAOVoYApYOPaChhJkfOcyr1If
azYbqcwGt1NzrogbUiAWAQOO/cscbVahmFvmeqStaICEFG6gcTxWEGrit0fByaRfT+Fi/ge7XrHO
TRwSTD/Gzon1AaLMvifDSIQ7tAwn2YjozQWVvyPTT13kdfldhmpmLmoafeZoMJbqfb8ghu6vE6NQ
qm07Dba6SuCtwsL4UjjD7wH/N5yb5iAh7vx4TNdsVzP26OgAv1VAM/zxmkWAI3xF44pARQN/mK/F
9nMP5NFUNQkrz9iq1DFz2q3PEIJcum+jw9MsURYVi8E3hZBcaN9AsdFsmH61T7vU/9BiyPz5FGtu
J0idFYSm9uAuh7z3Xx16x1cwR7+kj4YpYFRZGELU4yrHbXPwwu6PZZTZtUROgv9Gw850tZhpvyax
H+wUqX41Sdu+QJpfiSg27oB12JMdscVMpR7/z8cQkxvZu8rNvZ6BTVrZeUtfLY59oOLGZrjb448L
tih4yqWpjPp+gGuyjNvG3PmIMlZYOugu9rrNINwAJZ+SgnyyXNSglUvdrZj5MlwuJMEKj6VMhgji
xgyDWMDe5h14yKzeBibIC84liSJ9rmxKJZJbl6LPwZqkQyJwaoD1er63naY8EpUXL/y2QX+AS+xS
t2hASRalDeXl71XeWptqTAoow5E4zletESHxcBto2/Mva6IkoDqhZWhohrfM6F7tNqewJSOWOonv
JXtSPxdhEi7TIBEfGJsRXzbZD1gWm7bqf7citU7OoLQvZdVSHzSSnj6uVa/V2IvWs6q97SfjbJl6
qyrvN4XWiaMJRhbR+gQHmWeFpjeGdzdNsl3cjqRM66N4/890NR4Bz4Sy1ze4esvDPGKYSCYWdpQm
u6COqYSZUjzFngIrHBo8dUBz302IVzW097LHWLGipJCshmgo8eZPj8S21U4BtbzHKNAjh1kUoV+d
fNPjOp9e+oLOMSUBNMRBpt5z1b0+Cj0o4X4DunF+ugOpFGyggc9psHhy1cV09z3Hj5aFFLTrXfc4
Vjao48rQcQs6yfLvKqjrwk8b0hPlsbd5HPVC59uMGAIzFSVKEWYrL6+9i64am/kkhujBrhYNNLe6
JK6+afyxvppz6ydIhm0VDe/koRSXVFeVpxgvu2eb3SklHWFV2AXWfb01nvHnGOtC88pzj6VnabcS
OuRUgOqnAhSn2KMs16w9SR8wkZhUtK5KNmHZNvAsl37ZaV8QOgvykkLrpNvEUolc5isQe/gy3FFf
z1ddXPfDslfcrwzX3QUu/lMelcWnJckwF5YGiqOrqwWlLq712Ol/pKSxHKyo9rcBU4kFga3ZOZaQ
v+atMY3XaE/bbWmmp8gd/h5uOnzWFEDjBdYG7UCmsECYzEup19bBHT5xulrgP4V4vMS9Ze0ggoA+
r6qy2DQOUnDyzRmpPQ+bfCfpadJBHKSAOCSm8FxKH8oSgLgLJZ8Y3abjs7TeKCvmSn/OYabDwM8D
9TQ33JXS+iGJtaEpO7We5gacbyJEq5hA5c146vOih27fDR+5VSsUQkgannedtl/jIfVfp5ForYyj
W+/rzPmEwxlN+KDaaHgxO7LIbT88zcdkOBBV6yfPSQ6TPqLwXoJKOsVQ0q5mSzkEI3/yy6VcpZAk
8UOzAKJMCEtI5Op2bq2yZrWZutrqtsUW+co4ARok62+q4QxLfXKjzCsU4GNQdDPl5gvmAw8tBN/k
jeZK8iI6FtVDRZzCY5diyhUw8bHGPE02PfFi9EtIK4/rijZ9LYv7GLzWUTg+YX7CkWe13VJrfPqh
sit3tVLVxKXVe2lk2isP8/c0sv7Qw8DWGgW/giJ4bHgrpQzywxD3G6eeJoJjm/U7AhDe7dlpHAJF
s4JbPK17w+Gn5g/96a/c4tnvcX9iPvC5zGrn7KQ8xowo8RgmZPkZq9e5FDofRi4PlyPo3gIh8Umm
qLvIncKJGzbB8JEO4E8VsoF2Nc31jU4a1SYeiKya3OzZBtgqiVxuRzKjEt4ZMMZ7UlQvXRbbEJ+D
/+HsvLbbxrYs+is16h33Iocefe8DmCWKysF+wZAt+yCng/z1PQG6u8pqhx79IpMKJolwwt5rzWXu
FCnifW12+H3mPcfUcXSNRnUuyQFAIh707Qo9JgL6jiBcgE8mvkx9dOl8SijdIH522RjF62JGTKrS
TW4bJLNM9Xk1HsHpqkc2E4xwcwhPorF9P4+CEViJlZKGtUXRSBEwOfqAO9EI9iNoByqdxT2FvfiW
uGQNARuRBZQJ+7VnjhdgLopjldTlKffK9YAA/Gb5okckuxVRcx3mhnO5fMvunHujMautibjLWdd3
lgoJWsbDp2IU5UMzffxGBWnNXa7k1XZMWuD0M/Vv4f+FhtyftQxN7t0sHeZY9cLLSA++GtYI8nTM
1GuzGZHAutFjYdUESsyPpKli9iSf6GR2ZE6uKYOuhMIEqRaZ80ERI5CO1LQ/dCg82EWuxiQVvkmL
7nLR5zbc53uLDfSKMub4IkOj98s+jk+Z6Kn2xOibQoNTn6rJIQschY2rgwE7oSAGdGtb6I0JV3nq
WZEN+gbts3XQkppMW9O4pI+ICY5l3AZuYI2nLfUeRjtvfIAS5mcj1lder9Uv5x77pKNqyPL6del1
NHXfbO04kztPc9C09ol9tKjauSWgLzC10aNtTKtFgROOnDKz7Y6Zo5DWN29rukamPoKZgR02Gxxy
KeI1rJx+C1tX34ckbayXAWB5GogsXS8N+Rb3454IH1rEerU9BzyVttKvO5CQjPP10cIUd4+elQQw
Otx3sknLHZq56mKMXLHHvA+XNFY4/yI3Gx9pVLVTHQ0ZytL4DVU0JRjrsJGVNnxvsyhWul6pu1KH
mZyONHqGvC8vWCWzctZhfRlISzdRAIbGCZG9hKZmHSUqWhRTnuK73CFXStVW/qKTcOv8aCse1J/K
MC46KyDD2yGmofFuSBMq9rk2aWTkOe2tmedUbqw9bh3cdpMsYJ/0XkcxZX4ekhmF7uh0tl4akx7v
PJaOvkqwzGXaudvMFd41tF/v2mjZUsXEJK2W7y1fWur3l+wbbyCj+6pljPfLsU66laHfphHCAQzP
qX9+VIiMN6J+qEnRPMu9kiSiUteAdfpLEIZytvIHGt6HmWggMOA26z6y2w39ymplzKeckA4oHToJ
7qITcD4i113hyKT1J4py45WMa0nsIs+o9MJvqvpFn4BW0pw0b8JcM26sIXX8As7krmPfFLBOS0DS
BjS9uyhBNVYpBHWEOLdrzxb+6vzP/I1OdMlHWtukNgjQNKyzH4OmdlZIS2hEjgRXm5a4T8il4czh
FaI1mZ3NrqENQKpkCdwqDaEy44AAXY3FdSkCLK2dUl6k0rqgRNPfewnAnUzH/b9U3DPUgJsmdNJ9
hy6JYFV5l4wVd0iSvhqybXZVnxr5hRlqxkWFcpJa976Pg/RBNI55qtEcQvBsvUMc472JMoJvsOOq
+3rmNcy/mxrDt9/NHZxry/er4NHxWKQvlmCUhyxCImHdJD3tDKnrFPUrAsOWH0SUyTfZDHdKJiGv
66qW1x2Mr3VLWu5aCdv6NOYfOmbqe+Sfw8YuAwhl81NDzZ1rpyt2YlndhybFSXb4yUVrOS0oYGQK
7ryGOf9YRt02aproJjYn5VbWxTabVK7QFi6QGKaDyLlEo9k9FOb1tKLlTTcowFzhJrR3V8LVfSWq
8aXOosO6deKj0YyPRjIUux5v7BY5HuEnyVDe/fVIjsm0Jt+CBm1KwtRyaYNwhjoyNc15WeEgK9iY
LQDGriTUcBDWuJ8w6V5F6VT5Z1Q3E/RekaG5Hue9t2gJWPLMTu4ReypcXIR8NlV2OF9lBfwNq7K7
L0lTf2LZE73oTa1jKwf3FTqV5zd5/9UTiXlZKsJh1M27beGgjMyJ1yM7MTdfyx6yFA2CxunNBFJW
727TgDzdRIrPC1IVORG4jLCNbqpUS67GFhZUG036iwIgu5QxOzug47uFPNnO/ZjlUebuElUrroPY
ormII+8ZlNFqMKfgZjmdJE5HuGUoFC1PqTWI64DyPDO9t8IsG8pt6zICpHFEdoHmGIfIyG5LK0Un
nw8Yi6zeLlbL9bNcSdy38nr5gbSCglg5rq4mThG5L3JLocf9IWO8TfdnRSPRkN5+CdVewD1W3z4N
StmcgxM9d7gVQ1VuhCj6QxHY3kXRmzyq0OYWVF59mZUhtf6u/7g86ovw2yNt/l7sljsoGdlw6074
m4UNU1FAg/TNJcDeAyKwXaZYXAxfPctUMXvUl5NC9A8qjc1SfzI7Q0Gli7JPzGhnTR2/2ElPnWPU
s5sySx7qJqlPvYYQsxlbLJFzvMgy9ndddWVqSFGmOtPXXd0028piKRVq4BIuSVAiUXtuK9aRna4X
fY6M3HhlecVHMm9NJNDDfbxsR8wyMg9LfO4SpjtZzttol89npzXr02wG0SDZ1Xpn3JxF10FIdaSe
DdSUe2jRLw+XLwluzbl7uR0nmIqe2kQPiPwyn76h/Rap5Akr+o0c7eLemdnx6TQQTK0G1r0xWTgT
4/rj+eiFcd4p9+fTqrbddM/q79SJNP5gTWa8Hgjluh7tyfsm0FsqR0OrW0TRU8xTSthVnQVcc9H0
DV3QQfyxP6V5i0AhUqPLM4+oL/rwjnaesqOopZ4XAcvThMhNShuDsW6YclkoEhuqq8I+a3XhPK9G
ju5TresFESiV7QdCTLdNSLEtRu2rphmuWqfNr5CmAzUHbvzJqsY5ayH7SJvE3OgDiwbF1vM7b6fX
FhdNLNsvob6r9GqgtE0XVnSOfidDhhGzI+/XYzVx3Rl2tHaKPr2jPHgq6CL6YlLL20GZ+kuIc/Za
aeZmV3Bt6Upy7DI1WWVaLW5GNT8QKkxlvbGUS6Omk42fZ9wSUVHuWPMutDUNTIrv2nb1OFqMyFaH
lNtRuPcHBzMOEDMqsMRKrBtUT89I7kLqWYN8a8hs6+15WgT9v2XbeI9qcXxI6aGyedKcW+77aadH
ZkDCHF0PKUZj3Wk2aw5X3i06yiRuPJjRgP7btjQu2zi/S5ekP9Zq2lGgqfcdt602UR3jyKiMz6P9
kRZ3EPm55IHWrMzMHW/cwCt8Q0eEaMCghEU/wwKS0q3XgwH0hn5xwOZwMHPfTqYCfe84qggTWxjU
uQm+idzfKrDtY0en9fb816FN6dlIb/sOE1Oej+JNH5EZxNN1EMQJ+wiYKmTDWF9y1PRby5bes1u5
zqWdFSQJdrb+aOFKnmb0eOJq+iWxMNZ+eaQq0ma876j8mdU6sKwyWxO0R7PUCtZTODm7sz7RbfDq
Ck2HOjmNuEahfqSqtK6b2uJ2gtmyj0EGGH4xutFxcnryMOY2kTVeFFMUX3RIjQ4ys08LT6VqWNvk
ncmFkxWi2XthekQaBtJPJvKuG8ZjNoeCBRbIIVGW1lNBEzsuBQp7fVMEQvuaBKSzPTVjOa0XSXpR
94lvsRMlzCwcn9zpRpFqt24Ig9nFM+KyLZRbI0C7siSqGK3zUBhyyFJflowH7hxWArEQcVwyTPFF
qye7vwZ812ySbSna6jzWLz9YJgFniGYNmnEYq9rZ2HNA3RxrdtDyy9Q12PyEJjmefBe5mXWDnm+3
PLOpE64Cu7J3QBasdelqynrR9TSZgriHtfhl1DjXFNetQxB6j8JrtUsjIUBhefTXl+V7zhho7PDn
KdVrxoQWrRUNW2GTy97mcX+09Z543+Vhp1rdt+djN35xm9beDiWVE9vtrlsB9iMG0LJeZtXly+Ja
mzrgKCpvqktzzCPO+HXxwGDDInZ+0cbHVWnv6bdI5HO6vS00CmBwEGti/+rwfvSEepBBQsE/GQlG
KpxUfgAmvlJUwp/0nNrDsutzpvI1ndpwS5VErHJL1rdJGXqX3IJ3Up+yE12HGbtRAHFafipZu+4E
QoXVOeQjzMJ02zTHykR53rjj9NKC33cR8VzXFk6D5ZKcnLnvWZfqup4s47R8CUP8rFZvBiCc4/E2
EzDXi764GUR+sQzlIGMoZ6biSTaHsZXyFUM8YmI5djcECNWHKTU1n2H98/mNJHH9WJjtcLm8zdht
9F1bg+EgNafCUQ6lWyG/72go1uhPeqk8ErboXeRY1lb5+JFakPKpjwLsLRMCzMCdEI0o7jWJ1gQS
0vfdjUYY3Xu67OnO0bPM5L40mvgtp6DoK2iRbwdTsJEXvbp3dCe/TThxMOzL6bOW3i9/As9AUmTW
uvtsmIGblvJYq1NxIQ0HukNgTWvNKGiu62AeOURfIqlvnC7QXl1nrFaqFWW3aqXHe6qZJLYU8XCd
l4ybhd4PHzya71ra71z6tr5r6MMtscDWLqh644BeIDqZshtWy6iUgO8HCK4f+14oW0SD5Tbq6u7Z
tl3SLrMhJyCaqLep7c1TVYuVNcP1K7RToBXaD22sqiv7pUONSJGkEZdi/rI8qon24Led7iCFOBlS
rz56ZZET0ZRi/int8sPSrT9HrWOS2DvYpqk56NE+A285+m1v3xekLF+bCEUtLY0f5u/g336oyyCE
1oJMQSgTmLq8djcVFEKWtRDaIaftoMMZVxMl5bWYCIJhA0j8wjwIo/h7A572ZGHsRoLDBR7b08mW
trKPqFSyVwfUZM4dLtdQnGvwqUzpGovHYCblLj2pKo2bs6YdW6S2URvvaNUpzvDlqTFNmyGaNhYl
qJUnCQwBVm7rq2ze1ZeIhI6j1TL3RQG6HA7oWo1KsuFLNyZWFF3UwESwyYMcZo4XJbuhThsiY4nc
ROETvlTQ8W+LcawOoS37Q9DmN0vFAjyOdz316c1S3nSDes8An10FdoZEgjbnhRvjE0RB82XJwuwj
iWCgUardUucUCfqDCrNSz+CnynHV437dy0WZk2ZFdI15y5xXwc6+7ZKzLmOZkEvNrFcWfsIPcVuC
Q6aiIXL5GnmmpE+NICMEDr8qI2pJzRwONlMQzE44KPhoWC9PJftKxPLJvalPb7GGhnNpYbp9xECy
vAN7dJ8iVWUqG/Rn0jj0R20YJtAtTBV50DVbBa70SYm9ZpvDhnA9u7wgLzs4TckJsYh3KrDA+ZoV
aXtTlvKW6l3iB0VBpto82HsZHmoNyfgqSqZ4M6mOftAK7taY5vNTaPfPhCUdJflTT9P87XT+tjDF
Rel0ym0zxdolZ/lQFvj3zY4UJ9xJTGGDRl63HR8LmxRuoXKt6lWWHmyhExCQOdVBj4hBXeo1QBE3
gAje7PlAVgMiOKByEFDkJ5nU1AZNeFw59+NqEXWSlyH3uRU8LxoSY4QM5zgalSCHpXkmUZTH6NLs
pMw3ehnSg4kvFzBKHfY3udKUj3ndwTHWahIlA4UrW2/da0ME7kq3AaXFdGCPVIJQ1cR2RqA6bl7g
IM4dtXYkoDtnbPVnJ22cdWpN2RGqkntCfoamHg0Z2oqomVoEKpe0QJs7ivoD0seSD5KY2yUkKHKH
goIyehxB/O86jkodb1naXvRT6JI/ipXu4ZsGPRw36ghDRyer/rYfqKgvBBs1iO7z2jrEso4+EVW8
D7qgem6q/DWSUXZ0Zj9SjKYDeKNF4DmmLexB3hsLq2EfjMaJ8PbwcjHvu3Wy7ibMia6d3PVS3jg4
5O4rCne3Xmr6LU0lbLUdeKa6rJB+ttreqSyE8vNIYtJF2mvQX9fyNU6Qm8re6q9UdTZDtxBdaocQ
HNTGx9hWCHgf55Dq8wWdmbY1Fx8xvGsy3ns2UvexVj4h8K2uBRjC55JNC4TYXrEpWS0pbo6nYvXT
HuvPZhy8xGlCoPCMImy8oL+QUmAHJSfJy6UCYmZ8qZR22kRdTAg59TnEQBRmx5S4xSjVbtFbupuZ
lcGiDife0O71JQrWavGxWXP1txmeh7on3GsxOVaDTk9llgp3VFbX5AKibZlvnbrsH1glEoNLjedg
6JGs/JGm9/ljEjVAW65C2urFNZaC5WYuazd4YkI4auFQPffCHLYAt2PKXCbWJmKlvP3C7jLb/mIM
jO4i1wNxOOsKoBvkLwIr+irrEFBCdPyySDYWvEasS5J9XgdzTg3n1iQ/Zj74zezEUBLl2iit/EK4
GZb0cBiwaCSUy8vMqLedlRkr8vLcXUOoxuVc3yBEHSZKAeDlSLbgJbsq7RoTMhILunWRCdSkcqB+
LPeja4t6TxT2Vu+7y0XEVXbKNSUXdaPp4M9MCcU9s3Paq3NDK1ESa52wqWaJWuVIjkFfVk1wCm1q
TKp6EHoTflBHsjRwccE/yWtc/2zidoLq5kpii1yXaj7X98FWwxMzntEZkvjRU/FRZoWozKdVOxXx
Y92kclPUEeZjTUG1myFgr6sAuhgknOsitBgUR614Pp/kbuZnLxdRkMj2DK8zaOevF41pRsCJG2nM
qZ+7lgVhKXuj+iSmtl5norC3pGpm1HtIrJxy+aTOpg8nxpAvnLyAuw1uiwYoLCT27LvUrUOKq3C4
POgCFACC3gS+KaEsYOk4ZxgL7T5Qy/KgTw0bl9Z8irLqUUFadYhTtNPL0KcVVrfyDA+XUEDRf5ie
jEpP6IgMXx2PDs7cNhoJ0EQR3su1G9N/j3rKlVDa6D47yBWMWaTgqPWXwXXelmnHg33CleoKpHOx
Z1+YQ+lejh0ihJb2kR/UKrlNY3u/fMKJaHNuXEYaNdHkjZlON9VsJlBjm4jM2WByvqodNNp+Nw8m
kPa1VTfr3tXoyILCvnQ4jtuCzso9BHrgqbVZf06x8owqsHO9aeBuIX+ygy4H50vMXdigxUGTcS+H
SX8y43Avqrp+piv+YqII4AqtXfpHQ3YTAnhFf+weNWniJ0kHE51FDB+sB8YmvAKdSaFs0Ixxm7th
vV2AiBVMtA6k0dHUiuSSlPcNDG+UoqGtn+1E3czDXxZuJocR2Hsi9nMl2Dc12e1Eari7uqMTXUSv
ONo2i51OgbDwzc6xJILVRtbuzDDgx0Nyg4enQ1ikqxRnxw/ODke5fn/eIsKxtIhoRN6GHoilk/Dr
Jiu0tQLE5GI5vwhjkJleiWYixzFvuDlbiC9EU5NqTWQZpUFX6e4CV7+O1NF5ARyZ8U7Ebjl/y5em
/VD2rrrunMhdMx7nN3aFZDADmeHPVeqpaoZH1yu1q8y1NJ+8zfFlNPaFSbq1XV+0Xf+8MBqtxPm6
8OYNB/ABo2izU1McqqytSPcCiLpx5fkQxmRE0ifo7yzcYw8O3u6o3DRJNNxFKD7vIgsJLPpLNQi/
jKXW+FFYxif25rvFmbFMB2HazDHyBjrXsrrXc4u2YAlK7zz69bB2fLWCatEHobIOx7A4gQQWx+W8
/cZM+N4CalqaYdG9cYhc5/F7ZyW5X/hukka57Ujz3DgqknxnJhCGBoUw2pTabopqFXqcowHlGoDC
60FAwk3U7kMy8TZtU88RjN5F09fexezW2Jr58NykI6wdpE0rgSDmrnVdirtTwLBQ6DZFt9x6AIoP
XGqKvUdJLPAKfZBx+M2He++T9FxgwXhcMWzC2UXr/r1P0ksd8nj6wjslMJ8YLatv4ohFITF/4cpk
XeraTCD8KttRhTjoMX5NHSaDc+NQG5xHaITdZWNiiCK7c1ypDpR+q6cygPPeL8nfOlE2K8/ZMf/8
PPyH+FLcnJmj8t//yfPPRTnW9LObd0//fRV9rgtZfG3+c/6z//m17//o3/vN3eaXv3B1v314/wvf
/Ye87rf3tX5tXr97ssmbqBlv2y/1ePdFtmmzvDifYP7N/+sP//iy/C8PY/nlX3+SZZM38/+GtT3/
89uPDm//+tPh/Pzz7//9t5+dXjP+bPua0vbK3/7AacA/8o9/Lo/kH1evaRflr/L9f/XlVTb/+lOx
nH+QMIhpx3YNw/RslVfpvyw/srV/GFz0rquZqmt7momjNy/qJpz/TPuHqpnAZgwyzDydX/rzDwn1
b/mZ/g9PVS1ifbi8LDDC+p///ba/O69/nec/4AfMC45G/uvP729BgPZwZl3d1GbQ/99cvB5p4ONU
WQzACdWaPqe7ZDcwFOLgVTMgIDj1FfSMh78ds28v/vcXm63Bf+Ft/3qx99DygaRWTxuw78VUQ5QR
Z5u02RJgDb921XzXkLro//ql3tnL/3qtOVvobx+M2mdW9u1IUR+hGoVOhAIRexF10hqCyWSERIFI
cpoKpMb18qqCPx/aLLWKrp9IsWEISm25N6cKfkIJlnWIPoM3+B3HXZtTBX50KN6lDUCd9GQf6vm+
hQt6sNQw23WK+Tj23jHu3HmpgwGBIh1JNxWKZVc2X9Gie7ijaWelpbH/9WGaB6EfvY158PrbUUIO
HFuW7IjpREVSquqHoZMsC4R3G2rVpjBjsdINCMi915a7X7/kkmb2o9d852AnVAskCM7svaFrxbpm
VEfLC/hKFXfsqo8Tkch+5IZ3wRyACPqJ5nBKPm5tUqV1EfFZE7iDCrqlzDptruVe1QM2HB1jdTDY
H602feukYfg6OQAxNVlHZ73ueunkuyna8z502gOWOBoOKrAXwNwqhf/8a4t3YYMXPb2Y6ir0myb5
KtUk8mnVvDTSulds5zWWSol7G8leWuQejQqChFNaH2y15MnFvOdbyCY3bILIWqDOPXYOdQHL+dp7
YiTdSLgILfSeROPwUGC+LNDq+qKRI6rvadp1Tnopz9tiEjOhsrTArgKHsR4Y/6RHyBtMaN2hHWlE
mo05oMNBv2INla0pxHbQAj2S2YbQ+t1N9LMb9h2dPGnauuuDNt4bpn5jWVp28ky06w6bts2o2adQ
C7eTp55kygaR2y30DcozpCVy+KncIqiq6DT3pPLSuIZIS7LC797a91SG/7m/5wH171duDBin1x3M
Y32BmrgtxIui1MZGz6vw4MTBlRNFLz0SeowIFJKc0nj99eX7kztGnQfSv90xArKSZ7Cy27sOFFNw
vcCHe/cDyupbmZEQOwmKHGlbYogkPf43KSXfx6789WHfsRZyRU1KoOMFtQI4o4TabxNpmgS9E0Tv
RNn9rz+a9n3u2l8v824yYDGqxZ4gTSvpxYVb4f0wXcufynbWmXIUvaKkBSHS8ZCpvdwEvYLKlqYk
e2VpbUQ93Wl9od3+5t3M48EPxgn13WzR0jLEuBznBBjVDfaF5JGkvZm3Nd3UgXJXOtptJ6e3EcGL
jy+rPFQU8v+/l9e76UPngge7QG6zU72McX+ir/uCOpGo+BLXgBrAgi8Led+01R78Fvj6X3/on0zH
6rtpoYxjFeN6yxlAz+XHmvrE/fZWe85rk9DobYAoyloGv3k1lgo/PsTz9/92MbfEPXQmUoT9pKLf
1g0SUmnwznYdpaV7qkP1bo+99O6MsCa3BeflxutNcWkKcf3rD7wsNH50lt/NBqZXxKI0zGJPlwRF
ukOJt61ldq00NlZg41ZkIUxtOTEzuV/DYKj2HZKDlQyTAYrAWK/hiIxbsl7WmJPL3x2Yn52HdwNf
gMIGR2uf7imYI3Gprl2pEpzpZGjDAwnXoOrf0NT2fqX2d3ZeQVspNdZ7dH8Jm3lTPNKBEyLoAgFL
lGwYh5Q5OAy/e3s/HvwM793gNxqiMEz8XvtURBcZ9a5kUqJ7GSKMpHH/AUrjMTGGUfijYr3FpvzN
+m1JE/vfJ4tM8e+vFw2lVqKLUuy7DMJ9lMVMf2xOfS1B22aRULBW2+xTZFIu9jQm3bZE+t1eIuuG
HKbCeZwKzweZFq6Z7a09bCv6d/RRV6pwP7nFdDTaEtN2cwUh8qLx8mQOnvgMQvgJufYD8iwUUK4A
UNvVqxIm1cZsDPmbGGv7x4MsOQXff7gp1DMrAx2x9xqT2AAbLRHrAu8CmMPwMIxhctIy20XchyrF
LRvlqA1Gg+d1+FTH1kMeYb1BYMxxEJOysTvAdo1IroHbujSEwPi2XmLzf0epr+exhb4wiagY2PcK
VDYvxWTbU3Y7TGESryJCHUDO1GSVqo8iVz7UbfW1UOQ9UGDNdzzjvnExRGZWAv1NRCSvwqlRc4kD
yBJIJ3q92Q9zc7+oCbxOsWlPum6s8oJO/Djlnh+kHngrD9RSlIJUahqPha++a9TxkQ50glmx2jVd
lVMh1Hq/QHPi4wrGIqMa3XroytLPQHlvOmr/VFcefz0W/HhqhUDy/Qkg0QdlZCqDHQ7YwfdMu/NT
tdzlLjGMekXx3FJvpwbgK1Ws3w24y9n90SX9bpbpe6XO9SmHWdpgKp2zINb2YK8LL75VWu8+GUj8
nGr8FpqosJcL69UZyHBMlWrPypni0qC8EVjz3He6zr1f3wRt8Jim6NtEFzwyf25GG0Em8YLwvsb6
SkeYRkhSvR7roNh0OX2ZnuilVZ+WN2NQaSfUGR+CAstcmeBYgI9zDHDhrFTFxtmdV8dMpc2SFVm9
cobiSIcVbSpA4ZUn5GWFshH0nbi3xoxI2vqoGPAuAoRWq5oxFvAe27kizqHsEVUaz/udUgPoFqAv
90Wl7I2eXKwGqNr8C9yWMnsD+G74Xlg+mnXyordNsIKQNfmowt6EDsaJRF0+LUuwzH3SrMzaYiEk
bBe2XNqYM6SZPsXQ9DcT5Fu/USE4Oy6qoqLojn2pE0WSq8eiH2Hh5Scd2Z9fhfgxkwA0eebcONjj
KvpDftLEN02nX4lSOVaxbm1MLoLVry+8Hy9zDe/dZI+qF6Noqwc7JyARxp4MYpdGCB5ONlS+2rcR
zTdEMb9+sXc8sf9eZRneuzk+dhlK6ByIPQkYF+kEUUKR3RuZ6jf2mNLAy7jsLW7lkXKNn9aJt/7N
C//sY76b7ZETDjWvrOxqS36NBz6WUgSNX089MSb0DbdWYn/q2ummsUHUSm2Ok+hasbI7+mtlC9Ax
pNnHLmp4EX3HngVD8q/f2o+nW+M91KytMC8FU0y/uMquRdLfViG3nQd9nA6Ms00zRLiASM3fnG/j
Z0fi3fSuwYMs1XFiER8Hya5r2V6lCqXzjotMZtOziYdoPZUAdEREYkvUIX+vJwx9Novi3KVFFcYU
YNPhYorD9JR57g7e8g27uWc1S8VKxf+xQmHdbTCiXSow/tdeml2ltJpWY6qU/ugywM9tKWreBGnr
TnA7Cx0t02DcB3ZToPE8xCQW+LZgy/nro/yT5Z7hvls2EADSlZhisr30OtQEaVxjAQy8S6GN5S60
QrnKSowTZhrf0Sa5JNggXJFEcZOjUfvN1f+TI/8+N7bIwP6HqR0hg2wfKJuGF+YkvsR6cFebkK3I
lNn/+sNa8+30g4Hdnd/B39a20PPaTk+HAm8USWuZWncMSnLdNVRRcEtdaCmtASUZdmR/upcwGm7S
3KvWsmfh3ZpBRtF4+pyQLeR3GXGbTiTuTbuMaH/BVFM86ykooo9Rlie7UBAroKn9Qz8WybEYnZWZ
K/W+IGQDRy5s2LHB446ENEWXXb3ECaKdWIanRIUzp3i8lInR8QJoyoU92Td2Ydxg/mFAjqYbGdis
yU1VHoOEhRap1W+erKHCTAFNZgPlRqbtqrGx71QrSK/6Xmtffn0Af1KiwvL1/QGclFzkgAbDfUUQ
iS9C+xZVMriOkhzrkDXlUJofVek8tUp9kgRSH0pkqRdW25KuDaHpNxfMT9/Guwk6L6cU7ybnsUiY
TuIOZE2ms1WI5WShJqe24PRoDtI++VpO3VtGbcyoMu0qR8nmK0YufnP3/OzKfTdJVLoWMjwYdBR6
GV4Izb32BFGFWsrZlKRVK2H+m0v3J6Ph+yh73WnsBNl+tNdF8NqN7a0sUS/FEmuyJLJF2ka3MkX5
2yoPcU0/uVfezQxRg6SU6K58z8qXdUUY3hPDMM9Lve3jPXzwHG+NTkm7GmxohlURTSsBiXIddMrj
lHkkbNpW5TsTWam9ATp9RWnTJXaCta5TZsSRF4Cpprp4MDPnK3LZ8B4bIbHcg7slvbrc5mV7ysrG
wbUNUxPSIQwOVclXVMZwAZr9tB5bFzIb2s6N5bGuzUoB2kSFAjCp7TrXWRSShPdcJ+RhTxl667yY
rrMSUcRUUgIsPesNcd/WM9t9y7KHhXp2VDytp8Qa41FVlWmti/y+LOE0tkGWDv4AMfdVnQJvnSek
vNS0140J4wcShH1a3NGCTwgNCNy11MoO1leLO6IntkMdi13KpOAXDcIdhOebLjbj1FfKMPer3jNX
VVbafpcmNmZvj/BEFQJ4YXkG2ozS24Qu2wtnGiYc5OaHMg2wHirWaxuM93bMEbIw/FZK666DwiX8
1ZoUn/BCY2XbNWuHNFkNbXoEecC134HEHnpx6pVIPPU9cAJAeAAOOHD9Oh/JzJaFgXxrACZQzesd
y1PyfU2R8i0NoIwXYUC1Msg3laLC5KChNpvH+lb/NE6yJkgsDT+iwVs3MTVB2ccRpAukfJinWHdO
r4aWrPPBUVaoIg0+dfy1yPQ3W2qTX2RCuwrdZlwPrW2vTHrHMPNVibpRbYjPKJtVNsTxIRbKHu/T
MOd9HNNsVD4A82QB2rZonwwk54MzbKbR2Ux0FVkrh97VqLOqIrMoPzid1q1IDoqgmJXNldIqJpSv
VhpwYLzhIm4ZWZFdN1ftEAINEF62rnqi1OctJx4ka5cZ9rDPDVjzhlWdAIlTcp7K8Mp1g6tMrQhM
zJqn3lFP0VhFGyT6X8B9vABPvOwUtq5wzhI/L5zXHk31mtYxI3oY3oETHK+NovT8BBnbplK11ynV
sn2VOBexikaIvFX6n331tS21+7DIASao1Sy1G9Kjo3bZlcAAvAFLZK+8xFGvyNvjonK5J5V8gAAj
S0LNwB4gOfWR2Dg0FiZ9hWvJ2VScnw1J1taTmrJ6TiWAwVAblG1Yp9HOrIhwkfmoPimB6Z6SGjRI
h0udJXGgnxoMn+gYI28d5N5Wj/6LszNpjlPptugvIgISSJJpUb2aUms1E8KSLfq+59e/hd/Et8KS
Ir7h9bWjCgoyT56z99r11rXNtY8q66DX1R14G2Lny/YV82l+QJu5GeBo5IXc22zwo66ahz95RoFj
xG8St9LbhPhoL2t7W0Vlwxmz4fw8NPNN3gteUGVOoKpgTWUozz2j1x8EZ5DAB7jhh+a8auLqxzxW
16NjtA9toV9lfn2dmjWLkp4TNqMRHouA7S1Pxe+pEbu+L6YPgLLW3venaq0qdtNRa7Gyxlt8Y+Cw
B/BbcyKeJj9AZ0bpf0Umlf8R2K7YpVU4vdm9vhN+71xLlrh1ofcapIbe9RyiM1DAWgUrALHxRlxi
RU87i7iDrL/iREWIQZLh+zNhxpag2CyBz8WnLNm4vjlubTJGkHlo3tQlwa6TVbAd5o4kAjnt8Nx2
B1wm4nckrfc5CMH2pH2DjdnMdi45Ors81wh0lKVM90bYXVfJfB8iqkdY73oucXxeQ5is57QRXbsG
+YmNTG02XjJqQcLWQPKNiC2wu0OcaScJeE7c13oRrcskTH8vY7QCDpXzJDKN96qZ3+O8RnSvurXv
juHaIVwR6S9T7TGQDqYIrF8B4Ql9HSNe5N671hIWUmIKbfX+cXKyPPIGswlvsnZuI3I57OamLVES
N5Z9Zeuxs58dxJLkUsZynxTRb3JufjVt5O8bWW3MskvW1OQ7eJO3TopTkNsFh7KnvsK/6eXSJWN8
6h/DItk7EldJ0pZoeq0RwlJfbceKyCUdgQfq5bBk3IOCN7PlwZ2HvdGkSNfYCnf6aDBgT3vwmqKl
c2VxoUGLFImIJrVCLoRzHZaR1xuqOvrYDtfSVXKrFURaWQHpGZXRlY8Q5cZVyaQPMcNi0ySExsNe
pofjUxOGPwXYeEKNa1opGQWdnTOqQKTRM6b0ABiFW9/VgpW2cAqsGj+MXeqXemB0RCq0LvuWduub
w5sjBgJ9usp9CTR5dBz/oXAH+1loVrGtp0mg3Cg408Dw3wScvXlf5VM8Tw25r9iuctxQG9926BFA
w2F+lD2LFOER+xoKxNbt0Yb0vMm5XV3VtuiI+TPDrULShb1tvKgCkd4laXff4jzchV3yZMTWuCLO
o71IR3VtaI062pZiqgopj/joMLsSNAaoI1Nad7J+bkbzB02GGIAjIyPuU7XhbxE5NDTpzm2NcjtY
7kGxSBRF+Esm7k+tV1f6oKDElv3RDZYSe2mVA3UgjVhqTwzTadR2xfwStYU61QjKnnGTjlu0m3hi
3ObWhCT4YNbZhxMG+sYCYb3C9PomdR+RbaQYshhMPCsOhXvOhM1zyo8EWY3zMXnbDxyV0Ag2Wo6P
vOJH0sk7BC88r2mM09+gyMjAqq78Ec92ajORgso0eTOngnVrWITBhMVLWqOJC6LshtQcEygFcYCW
NtyWmh2tdJYabx5bHpiS5zGvh36rN+1j5KQnMQKbV6w5K9NpyzVeY3cVj+KRZHmbL4HnYAAfPLIy
ZgIyqtkC6IPsh5uYWsETC1qUQ325lVmDvtjALbppc0Sg3Vw+hVFqH4g/13bo3xvSePPMA3d+GYXF
I+RSc18ZQhDPirjaTDRqBZ9gGndkDwVek684r0x0m+UlbKj8rV+Uw4aKq83kmkc8bWoL0mI9oL/y
SLwhAxIs0VbDRx5N8mehooeSxJBNb0Z0rbIrRRplWVS/IUcnazuu3vD6WuvM9+8zQ11JF9mxn5b7
SCudVSUnHTJiajElnV/ZCPhWznAl/XxG5lqjllEWsZpYC6EmwXEw2EWqOuqoHLWjFA6xpPlNSqGx
Go3gSNzTexeEF7Fm8n/rbDjFnY+VbvwVSmbBS/ldcrBc25n7JAjcXdXIUCkmTQ+0FsMiw0y33dSr
n7pdzGu2UZfH0xwOutOrg5j8tz4z7hKXq0mHSO2nulWPNFAdDH7jLfHSTK7BYI5aRj1HjxOr/A/M
CuVmAHJ6ZFL9E+sJ/V0g4/D5nlBneH4lLpOhdnY5Nol1VZpH8KWMzENYDQ77ctZZGjYdpNWMR+ut
ssNrvWATFZIv7cva36uxjXCHzwAgHdBhktjaXBUJZysV0+hPfoXoI68yZK5vYaS0a2pOgzZml98N
qGvXVhiMt1piBuiCO55Yt54JtFOcYR3rrkvRz6XMTfZ2O/H09+xDqzkesQMwxT7mUZWuuzrhNa2L
lRqNmIe6Sdcii3+Ept2sANZJnHJEwplyyWAQuCB0umQ17kTbSoMQq48cSZkvnnXLn1FT9M6+IDSW
vZRSQBpR9aMz8lfI3qZHqBbnaXSGZZ3Q1AXV4DlqqLcTZhtKD/spnNyETAh72MAVF1vQMNo1SoUa
x/Ws7yGEPc5Ti3XN7dJNkBUWkVPkNaVUEu4gBQ1+NRLKhEOw5DTK5bTouNzurVruJgf1xJsqyFJA
JrUrw3D9l6mxBRlYWgxHJsYy3Sc7H07KqtFYiko6+1veHGM9+6Im02nhSQ3K3MJrKq8Zyj72JPr9
GGuhrUVHnA0jiq3flns6WwxZejtEZ+/U2CRsurl5huo1OZEs856QC+HxlaaXOc7Gtc22LMRYIiGw
yiuEKBEMsHIzAzpMrdq96JTQd7YvgvspmZxfZoDJM/OnH4vjml5pPa7Z5m+QCVzKCKwH5y6Y8g2K
tPYULCuz1ib5xoa1chfIots4kgI84DBNTQ95nMyaZ62iNMYOcEsY0q/RiOaVGIUO2CMg7rm4LRBf
oC8AO173b32MhEMvZnAWpCmtuthmuO/H3Z2Pn/ciVLP96nTFKev6p4RkLo4WwZPVhfDGymGnZ7TX
XKhSiHiX8Yle7kPb4D+sX32hn1qDF7XUDC9yOwSyg1TruGTn7iMjB0YaPg6K1l0foc2o2DcpitM1
qR+5JyANrAuOjThvKeDxG404Zqg7Rlu8gcYyV1HGVNX3NWtPGkn1MsRkb2XUB3uymbVD19T+hU0D
fMvt15+LWgFUoo1/O9lWdaGImdoYqag35JtnXkk+HXZKE65AYM7HwXVODSHf9mgBkpLc8NAR8z4e
AaQDJYhf/KnPMPmoO46Qt44M+o3hPKjOI6fNRSMz4vtPuS2MtQiWFw1SJ6dS+zjDS2d0qJ80Vyb7
XtN7z1huKD/0nShMklDzazdNlnwuQIYR/Vq8GzrOm0xPP9Asu6CLcnU1OtPOBPiyxYD1Ds0D5bGb
Jc2ekvueFPrGS2uGSZz4c/JZtfrojsZFJnl7TC0EwA4Qgt47QxUl002dWL/ilByGmgS+jW27+jt5
JNNawAJaF4Eqt3Uf3PA2J/tO9Bwa6AsAzmdwizE042popffAbjYJfYVVGTX9SmrNg0r1xzDPKi/S
NMF8sb2ZGnM3WJnPyu5sTANyIE45vIwJSXeRgyeL0vhqHOP5tvaDfMkB0FaDNjsMRUy5WSIMDnX2
g5qSjAAOBxt+iz1K02qTlQKJF+coYfvjqkbAvlKxJHIGbJAuogOeYGy4Lj+HYUL9pe58DxvHYbtn
V+yZeSPjx49WjhNH/yk7DGH+PhP7dlmGxlGry0tljYMnQjpfDDDo7/fSus5JYNhFk0VHYQajkTo1
oumcI7aFg3mtDVK/dKvUXBN26bwVIaUVjig8iUOIajoU6Milg2wqoOPfhu6J3yUj/HcGkV0wNXJQ
P2C8zcUuY1XFRNjFHBrlq4D+KGsLcIQ13AB1fyvH/nnmadBq5FsWqPnWLV/MfLzWDe1GF7Pc9a7i
JYkK4gFsf4fjJd0kyr7swkgnkI8lMK4+osI191Gz6MQrqI9zNRte3ELN1Ux4PnSGMCdkK36RGKRb
fpgSU1/VRO5s40LYq1CRmVAH7Q5XK1WR3T7k9bIEzmOwn5QBdKc2d4Q4NVi4inBV++wtlsh++dXS
RfHhI5dIybXarm8Y7zMgmiv81zqk3qWrgaU1WbUjv1cWZRtl0Sx1YuNaGrO5TmR2LdOCpdrI4Zmm
P5jOPQfQY5UEymN11W9wr48qwNc4Kh8M5KSGi0izck/58i7LEpO9sKL7Kl2WsLKxiCmFGj5xIvSW
R7brGErk6Oc93SAkoXP6GzPyXzTV7G1aCbpQ+paItKvGcI4hTsbVoP/hh3c3HD5crzbogy9TXuSm
kD3M6YZIuoGj4SRWItQekXDtHDMM8CxyA5bDv8jhWaiRo3ast8+AA7ZazZWXDV5ug2MKapHqrayr
ExU1+Igop0fc5ptQpM/TRJBY2vKUky142VLK7fjjdm0tmDw9J5bDVbo3wK5A5kSw2VwbTCZD3tBq
tAOoNf6RxiN86LB87gIz3tSIAgCaI6AGeUTJEmmUMdmpW6poLaYVphhjexhtuX9pvEdhSA5fmz3V
Y/gw1FV+Z5Icsu7S/may7ZfaTV/9gZS0gVn0SlUQDWa3pfcDfIJv5fxywhwxvcYhIbLQ6SeyWtJF
s+Q6rst4B7xBrBv89bwk2avfZiTEN8SZIcZHNwIr7SrUxnzvdFF9iMpc7rQoOqkqOoa4cL2YrXzF
/oGSzp8Al/TjCEgx7rdtUTAM63piU22Bd7fBdeKrE2FAt8CkfW9QI+dcYyR+hk7rujdD4QWQIbZF
XBseiFIcma12GN35ZxO3+CuTKl7j/JKrILWO9RBX+waJsmcqq7pGFmoS0Z2RnhkSY7hG3H47OJmE
vtg9ZIFyjiCeUWM2rb+Dcnwlxv4mqvDZ+JhhaEwS7Gw5JyGHgx3lJ2zLjK4rsIA0EX9isiRBojYu
kfEQ01P3MIWj8J7jrXOR9PJCdmym4B6edH/A8hnFl6RyqY0VcftyPWEISTIM7GMTXhhwA5VBrAX/
i15Na9d1SZerILkGLqX7VMXxe27nrQcGuqCJhcWyFx2PJhS5rRHMH7htKT9HjFF5c9T7Fjb5OF9k
VRqyOpnqos67E7qdaOOX3QSgsr9XHLw83aK1AnFgTUrIe8sbpcZ5gf/V24SZ5W7iclK3uGsDsj2t
odsPMu28RufU5EbZtmNi4PUWQEtrXBSjob0fq+ZUzYo3WDCUUqS2kpJghYQaCjSGNmwGxGYTLZTk
KTTzfqcb8pcQSbGpF7EseYSXOp5TzPY2kqOqeC208KXDNQ9oOV6bRWN4RqlYB2kewlIg94yUYE7L
ZPnKCkZ7adfzumr0eVMPdXbRV8U7Oc23umYH+EWbk4g4I0M9ig5Vb7x0CfDymvcIYlzhKRNczKrV
6owiIUw3k51f0I4HgFqhRgIjl3t61l45zXwVpiiSKAjuXUOnSxSNVwoIvGeWg7sqSKQ7RX79mmek
3Dhp5G+ieR7XnW89aUyhIE32/YFH+eRaDH9QFLVosoN7LXBRyuK2uTAzFV75tqqYX3DldSseCQWF
j1FUuF5LP750dfpfxC7cujK6d8OBPVlWW7Q5mAZ9gqJ0LWPpjjG+zI2+HpTLAp8ERzNh/VZ20QG5
ZGmF+OJcT708YKW5CttRP8ZASw8Gxl40rxlJD3bIPcd3rfW4O7UQBC3M9gu96B4IvZ+vgonLcfvw
UVhtscoIt9+m9Gsxf7wOZYyHvM+F13QGyRe2+bOda5/lkwZXVTitN1TUm6VdjmuMqRQGeXYZ9AZM
J5U562zs9LVynfvBcfSNTmN/XZO7TAKAIr1xGeaOXKtuBOWKVrEOL44GCCdLptDu9KFywzlEsnp3
uDUOeUrQTXoAH7o57HycJmsn4u0r/QE3HgT9VRtrBEsWw6XL8kZeUAoeGfAguzSM4USFUO4j3FZh
ont2Hf6CEw800alfRT7cBHK2drM2aN4Smu7lgf6Iu3FbVPYjLhkymOLuqiQXB7GBYsWYfhURPTKS
LYJNVCYHyfh0lWf6ba6L8mp2SnRMcfCSAI2F1mHQYRw4MiJNNVZN56BhjwwsTgiRvShKSmrLwGVe
FHfeGJDiLUHeOnxqp0XtOqcoXWnwW7vM5sbT2qGtGmoMUkYgzK34mCYn2k746tlV5LuJEuIItqXc
NtGM0Kug4YoHCIGN3r7LniD3xgeqNhJRBZv9GAq/Wkm9fPozjapS9JQ5HUBCKzhLpYQ1+A7VBJkW
6MfByDeuoPZEVkiQUuHi0WWh11KE35bqAUaXRb3DItXusfrziFopJ14acYD1P/AUvVIXN17dIUrW
G7n07riFSBkYZ+h5cl9Egh6fT4pOG6Ktqly506OICKiAaRWW6CUDYHgYHctZpbOJ6qnCEe7XH/Bu
WQZdkEkF2kZItliMaUhjMxQPCDnIcrE0uXHK9j3Cf8/TNh2QFrz0ofkWayD5Z/M26qwHNxsfRMtL
lVUUEkPpfNhFsg2t4r1hJLfV3e5H0epvfmOxH4po3KMFdvZQIZiTB9Vl5KBOoSuE/9Yv8qsWOCwV
F5YbZ/ZXZpSn96SKUqoV6dM0DTn0dbfadzojY/TK+KUC5zEMxAfBCRpVg6NdzpAWL8UY+Re90/gX
FQoJtBeORrFFbopREjLz9Vz9E5mhOhO81kWlZVYHqVkj+MIjD+Ro87quY2046Xb68fWHfDZCPhO4
jFHlBEWCkA8604lxsjqVDQhuG45F3wy7xGAqFgTQHf6nj1s8VH9rLcbZtuG9+cE+sGkcFy6jhc4N
X9qSNMQxcX4ACdyMnfX760/7ZBLvLBf9l7LDHFFJJK0MyH3JXhIDxUpBePYq7fVL0RC2OVTd9utP
+kSdbDpnIhIeJPKkKununIxZgvDLJ5lNNHMsP/dQShOzQAgZxwqHI75hPUZGAI8B8pCwgp+sH9A7
eHdQcjG1KKz+f7z+M2EG2qjljVM5C9PwoCrxMTKbXENjYdoR2Y9GIsXm6+u3F3HDP0Q0fzw8f91q
IkRhBepWstd8pok0MUDP+PDjRPCWpUvEaE/gRuIcYAiScuh3mKn7KvOauk73BAqoneMyoyF0KWVR
M2lUhrPnhvT0lGWDhomyV1SVdzrTMc/W0UQqRuMYHRQEcdvhL9HIAwTyiLvylcSoei3a8uTiVbYb
YwtXMLwajMZB9NoyPKeqlJxgqtJ99bv2YHUNCcT45+juI8umURMg0vabXUtHj5gyBXa8CfN1Gtgb
veD3jCwO5rmVgS71dRDWafzNy2iIT/Tazpl2ZHBdl6wdK9q7HR0kepT6rnHDggVd8pvV/l1lEZe5
LG5ToT1NaTZuSI+5rUszorcns43jts7G4NBzHPJmPDodFR1uBDhDqb3W6rpYWxkzNjsIAYVlsUY9
kBxE0mis/8yOlBklMDUJ2wEJQhAWjtRVp1CVWuUYbegp8AxjiwYNT1Ua5nO58pepm5gQQzMg1wVZ
dgbDD62jDWfSEn8U1URXusjTx9INaa0mFiN80WbTumxnGh1BV+/rybc2gcyeQ51unK4ziowjIHM+
UFB/4rxvCN7hKnwOuvACsHKwsaM6WFXBQEpBVpTiPtOA7TpjzFSqLe/1sK4Ip1hQaXmF64JJuaBp
gzjRxHc9682dRiDGGmlls06V/zA30IPmWhI4ibIWOrRdbW3alp6qLX1FrprFZiB/qtCWq7ru9FU8
M44Z9PInQJRbYgeDlVGEF5XgkJchh/Jo0lpbY7RY1SrEQNsqlQvbnHyjhFsbyGHfGrPchgCFPDBa
2jbu89wLQr3btpH7Nlf1QK1KOLfw1aWwrR9JMYvjZHWUlkW806WRE1mB567BybUiipR/LGOCSeL5
OxWT8dmjuMjl/nqjYwF+NG4GbTciSeaYWDCXZuwfLnizECMZs2noEIHaiEl3wG4EP79eSj4Rdztn
EqPSakiTSSyMptIFUNYzrgPmqTwfLG1IkM2KLAmoloarNmlDNsHXn/qZ5NE5222HMSrGbsDHY7vU
xk6SPKvlGQNP4RJqIs2jjdZ2g3oNX18nsZPH2XXrEFwQmPx+33yJT6SIztlujFdD0YfmiXfgvxPZ
mP8M3OknOxgjwoIX32gRgtB+MLd+IgqPYyFEPRT6B9wn5oVlMcv9+puIZYv4x3ouzzbqdBBgEOQQ
77Oa0M6AaUqyqMEJ6jqGdZ3fDvjoog6aoUwC85RnRrITmLuuiml80gwr2xKjeXLyhAh52UwXTaCF
jEaz/rrP/N/o1gyvKDV/beiy9OppTLZuMb5MOApWsSbkNxXUJ/u/PNv/2RroI5dhsR/ciOSqINiZ
4/jKDKjBPM/UbJbu3df365MySp5t/zkY7dYH17Cnt3CqOnJT6Hi9Fdi8PQzrSHzd6nea06f8+uP+
MAH+9fMsP9tfL2cJ+TOESBTsFfMalMSvRUP1ThTbRxG3t2qq6cTn+t3QjgP8z6ACg2jOJ7KV9l3V
/G6KIPXUoA7YFX7MLTgZ5RfmvoQu8839+Gz1kPZ/v6AGnBnFMHSJjgSVwzTACobyVMTVfY+YBjuL
sjZpqj1M4Dy8JRj6u/d4eV//dWfOdlCpmtFYFP97ERGMlid6vrJ7bd0QMbZxawjkWhv/TpBdHOYl
A8ev7Gdwjy9f/y5/nqx/ffrZoklijyrGkLsPF3P2kKOjjfRhz6R4JPAH3/pum3gEXUwHISQh7TbC
7Ray62rI2pQQMbPcxFX96M9JvSsqGWKTGqvDFPnuJtLGZqVbIXORuau2td2qLdokNpvIxwytzU/T
7E60XKlw9aQ4kitO550wxwPs/cCrmry+E9P0g87NCRvLc+SmKPcSAEa0TmImUHq0bRtxUUhQfmN/
sMjeXgEqGY7DoOQqgvjrGdxObxq0ZyYgFhAX8SNy7etCYxNaoEPQaplPuKG1E2GvXVm+/mK05Pgk
XXKVGeZbUIxXzJsbeqVaton0ngB3Pbop6Zou2WvBFZbBH1//Ep/sIlL89/lDM4SmO4TXZY7FOqrK
i7zTm11uaBd6h3I6US3Ki+6KudU3rrDPPvBs/5C9KocGrOxe4whaaxpiKLdBjmqWT21MNMOQPGWB
8D3JrHj/9TWK5WL+9bSdbRddrOQYlkkKfcA8oC4dPSyYBsysHt9jycGfeirYUFMTyehG6bqxBIES
sKUwRtFm45aXG/CL1xMCxF0hUAvrpimwmNuPvRicPY4WtEbhMiwZyrevv/RnG619trNgdoSxRJt8
P6fRUxmV9rqdhrfKngg0xY5oVn8myb+KuYTJGlrpKppc5kvIsL7RZxvLGvSP22afbQsIcqOqqptk
byWS6gn/3trqiA3wE+TrjUFXqsC62rjaFaQxfQfc+iU148OIEOB1aty3xE4zyLT17dd35JO9wz7b
O1xrjNgdOaU6eB2ZNRcDepCBF6V57jI8PhMhgwz08/8ntvwH2PI3W+OTnd0+2zoitzfSUlbarkRt
vHcSircuQTkryc4w6/yb9++zizpb/5H/5EOfl8ke3wOG4BKos96DacgJDDKpnGlNWm9WOPz8+h6a
n7x+f86lf22IGWz+vC0Rps+69ajArHhjCskdXC3zpYSOrn+wHBKNLAihi0llQBnDskCl13ftaszp
B+Z9/hxWzX1aAl4sJvTP+Wxru2U4wbDZZFI7lHCf6MkuB09acYzXZV0ifbPJu27LIdrnGgr01MS/
BvLrAWFAwpwGHW6jP81zfg/cCBtbLBBrMnZEbd38/vryP9tu/3hb/rp8P6vHKZs4N5oibRgwJBet
ph/FCElThSGj+hZkhaX9asrhLg7EN90c85N61T5bZWvcuEQ4mAu+s9rEXXKBmJNum0ZOT2SR8e3r
+oLNrO7M1Hd3qBUiDrEOUoBg/FFB5cAhagVbs3OQ54BbdReCbFphTG0TfC5aKhn7mC/N1OA1MKuY
6SM8vqJDtZWPmIllPK7LKUi2uVW+ZtXI3I9eyml0xG+HocY3VeRny8XZyr6gBTR2VfRu5CuuYM1H
23puL2N/CI//4893tpDD97VHHxPbXqtlv40ZHwY5evVBu2OA80j63Imsopu5Tx/CNNC/ua7PVmLr
bCUuc3wPZeUm2Ee035w77+bAehw19MVFkYdeMWYdEyzjCpXFxSA58DtjXmA09M1v9sxPFgnrbCEO
GkXoGyfHfbsk1KeDlm8RRz+Fo95vWaI2Ha/IRiKo+R9XfutsqSXf3p3SCEdlEUq8FBg3LBNDSKwf
x3RMLulM+2vpMGWaQs3fCG0ugP6H13Vnp8cKcbLnlAmZRUJO3yzGn92Bs8U4MKEuW5GldqOYTwHB
IVbpIuvR7P1QWR/U0HRRZhXuv3nOliL4HzufdbYqD6JyLVfHzoh8fmBUVZUPBn2VfW2El2iZPpAS
2l4SaUw+O9098Pf1C5M+/rqyu5kZACFwU6mJ3ddf57OLPyvV53kqSKXTiPWGV8EMyZ7WgS/6N23W
tq0d4R6jtXNNLo61+voDP+GWmNZZed62/ohOJYr2Zaw/jnZY7Sw1FZ7dWJelb4ebEjwbq7v4icBR
8zSJzhOARYCGHBrjkoipm49ffxXxyapinS2dM+9ekvoOpjka+2WmMDIh94O+nD/MHaLIqaFMk0Bm
F4LofErliOLQRIWeWtiTonyj0W/ew6wTwPjMeB3NubNtHTrJyaw0byCbbg2AaLEaNMGehfiH6nt1
DNL+m0JO2J90iBYe2X8OoaPo/RHZP+RxDi+D5C61Zm9ugqhR9A/r99w1J8aV1rSdNedd2X1052Z4
KnpB0t0UEU0xJ8bBLJvnscvJgSdoDx8ee3M0MlALDbZSRqtzIwEs6D0TCR05C7YjxoMZtPkuNHCw
gLw7NFrzISz+vAqHYmMz64TLdYA9rGN/YWqUxEX5bFTmMwMUVDxj+RYqTlNhVaETNG/MJcnAYbI5
ap25hnp5E+sQo4qmp+fZ9Blw2Blhgp/AJWbnx9cLkiJBu0gQwgZpAxoM2c87F7OoZYt0TyDDyUoI
rFZMhYugl1ckWERbqt7R07p+8gIzLzgGhhBjZ5cyw+kfE9KWtk6p7uj3kjEWGbugbq9k7KC4c2mI
reKSYW9QnQxBmuGgIoImtCNCngfUChw2/OZqIs59JbT6JEQlNl3BacOI6pMjECDFC0JWDUvi4GJI
GpzqRq/k6E08Rp4dxcNOc7krtoa6raQfXuZztDGy4aMc3fsmVfYPsFrvThEec135m2k0SA9R/hKC
VryjI53XqkAwUShENAUNsg05GQiq6uapXWLBoe7Om3CyWrbOFKEvp1cUBTT17WZk5o71lYbebdlM
z/pY3UOt/QCXiiliQH/Y5VA2MjYGz9EwGkx+9CDSHOOH7T7GBj65LEHG1hri59yr63JEkmnXsPLV
YKhdn+MTDwPIuAZWjYJh9mo2coa/Qfk6deiyAaRf68wPmPWWT11vTmu0A7sy5EFofQQERoMCFc0d
iPjUPAoxGQh0EjyB/S35NKc6Gi4twTxg0R8VM5mevtDuSd4mX6joU69IkCjay1Ott+rUBmoxL8zu
JSGCF7aZw5AAYdO6TrZlGv0q5/LVXu5qj6KM38C+tVVItpEWvPZ6TZJ60AxMIcUj71nuuU7/7PYD
Uq0pWCdW+g5fEuFRZTxYNmM7KOx3bR6JC9ufc1b1CnlLv4y/QEViS7f7qzaNHwufgUw9jJYXcR5L
pmxYJ4yqvUyiFQ0TmNB2rWE70LO7uC7uiKT1mT27OzAUTEhUBJkvrK9k2IltXTpHlPPDrmnrzDNS
/llM4b2eLUNudBhpiBkUbx3i3apDRkFVrUjgcnBJJ4j+jeUFHhfZgqYjxdTKydxIY7jI8uKIkQvP
p7Q+xsh9VriOjhMqRw8ge+kReqtO6HLuv16ZP6ulrbNirDLTqEdvw3lM5+A5EAzL+xocEq049iVJ
yflk37embnhtLg+agTLn6w9eipB/bM5/jjZ/1fClhOudORxhoJQDqCPaNmJ24aVGedSp7qmjE7X9
+qM+OS2ZZ4WXcK16FqWJah8fHjkXbzYqmR5/Lmtqw8uRLIhjdR1l6pvt7pOt/g9f4a9rk2EFA6iP
k71e40w1ow/0ojWi7Kn0ZF4Hh5FG3ZZM+e9qduOzm3lWWNWojn1DTSmgCOMjLES+7kwkiCItQHYY
UI/GEOlXHPLYl/UVNr3LwrJfYtWdklTGewZ76c5OuvhirP2RPAX5zUF1+fx//chnFVg7j3muQkBa
waRrx1JKhIngfdmyTn2dz9+U9p9d/VllVaMHdfKAqX40lpiEmE3VDQom2jmXvg3fMBbj+9dPkrFs
9v+6oLOSakJkQQ8V4twsVA/uoNzChUPAp2aSj9KK2DG4kKt5cB51CTHdrzrsXShtvv74zx7ksyoq
KslDwdHLgywGbNYuPVX8NLdG3GRoayWkZZU6C3DqUDiUdl9/6GcHJ/Os8BldJ7cHoUCGzlK/FjNA
yQxdJAK1BuhelJVbXBXlwUQfOsXak+mXUP1bhiKj4T98/R0+qx/Ns1UKmZXJsWSxEg3yfRixGuEe
73CV9MymXUkZbzdvZmi2d2MhLn0BGHOqx37V+hWmyDj9MYkY3nGpNMTaGEmR5NfMBPpgZbpIpZ2p
/Cg7C1AQQlJNRzw4duKBzvo3q+wnP5w4O3uqAPrmJEEXoJu6iYag2djyAeFb+kNY1iODIqxYtf7x
zc1aHsZ/PKTibL0zcPuQfscQOY9oYOPZYs7U+fIwtgZUpWVIIvM+89qUWXRsyF2XkKTiBMSehTWO
bPa+UkYnq27HlaH5P+3AfGlnEP72MgAvsxenwmyAg3tfmd+NQf+cSf/1nZd3+68lc1I+HqCiDvdd
6zY79BrvUG9rvq35Jnv7AhfLkcpSrGyihhZFOQBY0kcd1JFJbL8mkp593I6MnaPqoM0BdJIobXeZ
iN9CC8dxED1gMx6Y6conM0O3T7GLiJcnigpRPPwfYWey3LixbdEvQgR6IKckCJIiqb6fIKSShL5L
9Pn1b6HexOG45Zo4HLbLlMBEZp5z9l7bL8VX0cUpeZPzQiblcFcqQeRfIl6k6F0uvEz85+w4gG/b
zZOPS3/9RK2qYqokByHlRNgvxrfxi8Ble28QjP1rqbmt0UT5yzvwh0Pl9+zyH09oTqGd2jk9fvg5
+FrWS1bS9iTFT+MZC8hWYwPfla7zl4LnTxqf36/iPz6vj5Rr0zfMDxVtkzvf7qlUyWfT7Di/wtb4
lLg61BdrvnOIzd7klWYT7tcig9VpOpbzfBCy+RrL5JGs2vJve9EfijDzX1u9m/SWoSKSPSJVP6UD
eo18jB+zxXyvlUo2SaG9E7R+7Q2oEjWkXn/53D+cMOa/tv00GyhkSgaeyZRTHDe6ImdFvvkL1gMW
pP7gzPJvY9w/3ch+zz/+8eATzW3VVMblodbxvbtWE0Z1c0yzvGBRK+txNNDsFrwXbYcnrtL3/71t
/PFz/7XPUzQ31eIu0d5Yxa6mivbNlL17ynqyUHQEoi98nnZ2wShyLbXiL91AJn5/aA78lgf94xcu
AUdASEiyQ4uHFJ1OVATeYhibhKW9szLzq8rxTfmGpfbWqnYS83BbqeEJbeWy0ZI5uqotfdz4Ufpk
WBZ8A0X+cFpkS1BlA94Lh7GQx7LZGDqCM8JXnMBE2MwgIAWt4a5/dDFojoy9syV4oAspAA2EWSlz
wil9daP2c8JhWzA+9Qg0lP2VEccg3AoKhym1jqMFqkRo/RxQ1C9ESCRYyNdxX9pZJLsCZ74MefaG
YRoBQRPtpGnoG7uzSEDO4ldVrLZWTtUQHYzcpbK4ZmeOkEBSOvrYtzZz7X325oQgXadXBYpx2Wq0
jlFdn1wCzlauChBnUmQoSCn4Lc95Z61C2ivZ+vGp0OCfSVmRUp1iM78AK8M9t+AzycfGD4XRXKCs
JRhpnCFoMFyXvfVuxflnh/gnSEU+MysaL/ZkWORoFRQJDgBLLW+f69QqA9wONzgjJy5dOnbrNCMZ
ovJ+Rlt+jr42b6WX2ACHhvu4zoj+bpCUMAGHF1RBZalWfJ+TJDtGVGTZaf1W9pW/a4ae+GSahGk7
Yva2SwUu0HjMq+ZJJvg5aYhz7htKvxXWsGzGFp+NKpbPbgD/kwquvpidIzIn5gdjDciZTCQYU6HK
l1SA1ZRRvy3S6i3B4Exc2PDgue2zZWsgO4pK32qzuc8t8eLHDHOmNj/GdGU38bAUoY0rYqtM+51z
E17LqMqj5Tgo+NggYAqQr51ooP7iothK0y3w/jarZivrcf8jhJ+y8jZq2heSoG64z2C+IdZ3W/Td
tzZZN6hE02Culo9IAZRBvXhGNML11fEeHEe/yAV/xdx6+DfoV0MK+k460Wx0MeV3eZV+aLZ+A38U
1breY/ko6w9gPVcyT+0vYzBT1iWXNjeti6OZuKSKqPqZ+9MaUjmYAcnFyw738kepldq2N4oWyxZ+
TUztT+B1r6OkPwNmmUIZT/CrbbelVVt8xYjacEm8jjWRrMKq8l3n1ZhBxUA2GwzNfV5ZcWBjGNmA
jbxuSm6qFpPY0Fj6z9EdfukdIsRmHF9KUqODiozV42DgjMKMFe0GBUAjz+s7wD4dHQbxM7mLQMSm
mwjJREzDB3xKQmCW4VtvUY/2WfbLyeo7IsWnXl9Jqy4W4yI5Vx3Ot2Eky4zGSKZj/bAmS3tUKTJZ
VKnFLtLqE9GK16r1vW00oGVTtnvCQA/CivWw5O7TYE+4BlfCs6YLGo/Ne2Sh7HMG4B4uRFIzFibA
HDgEhdmAKLeNB1s103WaYe/j4ApVR3Fgjx4PY1oejWhIT3Lym0tvtt1WTeTT573HRQMG4jDStciH
27iO6dM0HKnCT3ewdWkT1YJcmzQ3tlrif4Jjdh+ZnraoJSDF2crG/ATQrVodObZVfCayXEMMo6Mc
JmNH+LzaTENVBNmcF8dChxZBQvsGq62NkSB6nIfh25kNc2NkJfr/WT7jd4/4V6LitYTXqjv9OSbH
62qAKPMwkDeZCb5QG/rOdb2mTHZSwBu3dExK5ROAYDw0dS2CVIqLp7THgVs62QHTBRcKSLS4d3e5
RJ40yuEJj8S7aa5qbCSvW+xT8RY8LJ9gy5ohEVLVpMZ/Z+iIbV1rRQ/TrtBB726iwfoETfzgx3Rk
SE0B3UEq4E6mPZ5rWo57Zdi3OD/IbijFr9Fp1dbDzo/vxgM7aI2hay2nOGbw6ZS4dAbUj4E/Eu07
MBrYjiZASM+OaB6aVbeLE/mRFdq+Bnm2iSzxNqQ22b8+vgJ+IOyZUjcYJ1g6Oo9WBak+45IlA/cs
SvtijWNojX2+N2z5Mug6J5Ufn0m6eiz1DGds5gEw8rQXxsU/Rp/QQQKWny7lNbsjM1X725qgOicq
v62JPQm5ol3SlF1yyolw6A2JsUgnorfpnPcFMB+If6jvDpozG05fIG3/u8gNVLUsxVarq11htAg2
eEKW1xyIcsW5GC84jAp6sZjkvzOrjHdTTlRRbPqPBG0/ylIuQHYxw0/9hzmaAuunRpBEYxfbKF5j
zCYacnDy7CDOcEFxpy63Vu5/zL6g+5ZA60BJvBApW2MXrkbOGBwxqbn42yVvqy1J7dHNNGJZQkyH
wUcDyKh+S3dkTD1jY+EjCg2sUjLeSgteQ6O77aHUkltttUGDfn3WYutTz6OvopgvGnlYO1NgAeKJ
ZhpPFPoJ9QNO5S1wmw8aNYz/nO5M04CQrFW+PiwwZs15/kkjODOJjWJjlM0bNf/v96IICm8AKdaM
5yUfxS7P6On7WkKmePSm4ha1rIf2mp4H7nCz97YZtjXct+lrEwO+zBbvxTBt+gTduEZg1Z/aUtkA
LtHSmoJ7g4rqny4eeXK95AmBYfBHggdrc3aY15Riy3DOv5la9yQ5FZ1ugrXC2t7Mjamz0MSL4QFP
oEf8PdM7zDr5S5ZCp9EVP49L1IWOMM5WJF7qHgdP2VeHVtDZ5CaFa3F4tYQjYZbY/mOJYGXXAW5i
VxuyUKsSBEbVuRx6mvP4aQPdHZ8YLh7jFh+dvX7VIkc5QsBfmmKY7pfSDIf1ErR6Qw8Fm9N+tkB8
emxkJ+yyP0s7XrXevDcHArZSb7giX4Pjo9YQg2C/4SUrsLnA89CX7qlTFvbrGcS8Blti/VGTbk2u
MHiPQd7fZ41z0wz6Nxv+WbpwtwhPphUrGtYVsAPMY9aNGCB7SBPbqhOdijqJ6bMCHMkSjPkWXf6x
5KhynfJpGOP7yE3uxxzDkeDd3jtS/3IxovKEQa5yWT4xpeHw0ktnJ+rxqPXTror9N6s3blkpuwWw
KBtJW4RVKT9EaX0DweAYHjIyMcwrrRFvGVtWICWSnIl/Wrb5ddobzpZbTLZV9vCVTNlM29k4jDap
2hUty00P7gGwYnqj0PNsq96/5HOxB1dqHjEjsGma7bRjoEN1WhpnrPK3lcRvpFzeOlJgSWEdUjOw
OqO7xBlaJwtmQqD1gBdGcvq2v9/kdIE6M0eNsbc6Gk2/GcwZv0xqTV2o1v3RZ4AD52+Mjzb2+IDh
ShkkbuUeIL3AoHBXzFIL+Admmx4gHrJuzLpoz9U4wNARYLSwZP+Ki+pDy5URNDXz2aTj1NatbGFp
eebqXWlgxWE986tIbq3S3S8KiXLqocr3LEb3JtBdTyswuusOetdyfM4Y5tLts/bNatnL/SqAqNEH
nTOnF8crqgtwOIiRrTgD/YBm67UHURrdPUVddxmHST766UKntq7MZVc6pOHopjWdhg4Z45w6ayDK
WO27liFHhsT0VuClesB5PzMkEz8yylZeRHax3T4JcSFvuxQDiu/LlCrDoztXkIuIRo01sD5qYXty
M8+tjrlYGqRsGxhX5xJD8kwOEIOT6TIkBVW+62CvlCkssShBUqjkt+Qm41nobg2/yjaMOaqgHp2P
nh5AOFEJc/mEuFPr/Urz0MRWpd5LrPsns+AJxgmNMfwn6JtprwSTzpgqW6pHo9Gj85hDLTJB/rgw
sVM/inZuHeUhFxSmtekQB1DIhqOeNXdMiQDDddGvwpnjW5t6eIOfB7wE9JSw4qDaemb0ZFQ9nKBO
PfgIYrXUO8QYNID9lk89BoKNmmtj700+EEiPCjtAh0d3HPSFcBh5jitxOyr1S0NQPLWQcZbF8mwm
PY2hFE9Lqk+/EmKht1i67kvJ1z0DlROG/wj+p3ywJ4F9pZvP2DuZ6RiDf5xNC0UD7AJAinV7niLE
UTXAEOIS/DxkpWF17ix1m5sG+s7C9EPNa/N7IjPfp9FeEKNy60w4hs5tOTK/cbMHVCI6O1bPvhAx
jCtZfrPtiqDpza/O6L1whlkBGX/+wWwHyEFLX6bZX1YevtxBfHjAufnqKKBoS+G/KCwO+3FmVeMe
Tbd1pjCOadoTEYvXjfK6kLvPZ6UYrCWReDRNe43BdfnHsvRC3PlzaHW8Yyptn5iG9c/kYjbcJJts
jU2kR9GxUEvf06gzKtgiGTFxQrY/XUbt1+bcspWEYl7xsLhANZz5Ro88ssVt0UQDEBVneih4Xpzu
4p7idNlXEjkB/P2PwY2iwBtIiLL9huul0Q87qzdR5dIVPibacKvN5Ytaa8tCfglWsTUmq8Yk/uXG
LfeppN25U0e3re1wpFJs2HejYWHVbNe7R2o8YSM+TaYhd0ZHHQxl48PXvApsfAnFRKzRMinHXmfN
LFpNxocutrwdbzpvghvXl4yV7cV2ejbWtIDUqH90WSaB7GN+V0goYAGnec/hFR/kiEiZmTeG6WTM
/MBknsrW1k70DZMT6+dq5FjZ9X6/Rm6g8xK50QaeNRjs5usDMxfzypu8/s6LoYs5KHEpUtNi32kl
j8ZUUDEY4bFyGnoAnHi5hvvSqRcXTQCTw5Ky6MX0Gj3ElWEh5zYckiGtGzyawJ8IRdz3EJB0Ht6c
7lGWwb6MimtjdrRT3VrudTK38uh2+a1AiMfduI/CIauh7GNSesaHP4WT1nY7YgXf51S7WSKXsG1w
3JSiGO0LHTuTv5rGhCue80V9JA4sG8t8YT++Q04ZH4UfYV2i1jRFtOdyznFKxvoiHh0EgKBN3lKq
igts+20qx4Pf9AfX5LLX9QmR1eSDqBSiQSOmO1h8hL0yn94bZolcfdHrbZ3An7OYx1Yg4uwmwdFU
lLcOcCPgIquw78C1cmu17YtLU3Tb9AR9OHxhgzNdSsKAz4PyLnMujO2SSuLFq6um/dY1D3LmLNJP
5ssqcJIa1cVMrigTgos/DNqhqHifVsqXXulXS1qj76A83wM3mg6q5NoEZLHe5838C6n3xeLKSQQ7
BQouZcx+KYUFgBJ91sVVrGVpqFHmZI1ehPlCK4Ec1Y00PYXZFDySNKI6GPJm2HJIP3dgfPhZMnOX
5vaL2Xr8Qe5ZiBvU3dQg6GDB3JUyi678BnMyO+2TTTMccaF8jVaXcmvZC3yPJX8zc/1cQq066hYG
zLQjhrTy8iS0+669jKm7ENM1IwYbANW7G32y5uuks5cLXt/4Vq+4heJM6e/iqBfbCEbl7QB36pKD
QQ0ry38t6WVtG5QwVHOqeyI4g+dPUg5J2n57MrN1S7TQ9pouBq+iyPSQFoVxzK3lxS7ax3k0Pkq3
n/ZGC0+ug0QQ9WZIwp95VNbcB1Rk6iVFTxPmSXLXz+k9Kco8wGRcQiPSnyeIH7RC3KuoLJnc6IRk
i3qh9nTWQFalPlyt4HAlMARJCVmWbQaomXeJIXMuoUhgNuRNITO4N3N1RWOhIbm5c8JeV1k41yrL
tiIDntHEIACHxEsuXes9M0jIAyueH8pp5Gbsu1yarcJqA9z+lDnCZqUMRPJeXNe+7XRzunie478a
9u/UhCVyHvOuhrE41OnGXRe5PdToS2j+zOKMf2PZ4xmdXuJFzWGbcJuqhfK3LpY8XjMSMdZ9JLCw
QoZTT3o5BvjkWE0NkGZSqEPN6UuY/BioCjQVeHGnNIzHURA83WmMIxuObHbgA+22iWt5UlxpNBgg
lkC5aE0EEqT+IUq3jBj9EfUKVtPoAFuq2uc5RGM4BEwWgGwUfiPvtYyOu47WIeCXkUdBr33FHkK3
8yaSVjRaGKktH6s48nZe3Sa/rLJ/cy2gM5pJbTWoklXNY9k34BBhYrU3mm3oO1XofE9l8iA5TYJG
WV+6j1EzsWkH12XrnZwyOgouiRtVj6gmS6rxrF3mndeSLjJH9B0rbQzZkFyUlMic/bJPArcAngOQ
6XlQ6pAYGl0it4LkFtebLhE7+CHLBo7kj9CaBkIq//c2MZ49lxtVP45vPgnZbZo6/GD150wFAFVi
GYI+xsgr3RZCLsjBtJ3kA3s34EcFnC5KVsL1kOPmlWoMuWRXN6qdbhczfm58g/ASkbahwY2cN7yx
uJVngLTLLN1PRppdT4LTvtFImmgjblPJxG3dRjUzpBgs8LXmfAscVggn3pGP4IBKCbmxZ/EGAmlB
DO0h4MuXADfSbWNbB7t2wbT6ctxxbSmA+M7BZKzyfxK0dwvN0Z09Z1ZgSvJiMZFugfX2W1YHr64n
BXQYcx0/xCUVBq5O6LmfzqwerSX6lpwe5CHQ/SAK+ZYBMXqKdmL1MVtljZPvm7l0cFszo18EeI3Y
dkU/yBFnjwTvjd7lpwhsOKEA9J0Ve1aD6v/RZfABz9UDj9mU1g7xwIdda3E42Pb//1d15E3bBNTS
1gUhxx8UNx7da3yCFDnsWIZIVkFjwR1fsQfYseHc2QWeqLkw6VfmIAGVApfotpfeH9t91iN58WLn
0R0hVcxaQx0VXxdJdjeLCpZOwuLSUDvVJja3SP/oovKh0fsfo6W4LHO72WakmW/WUtEvqdJphK0G
BrMJ/YIc5taHQkKAQAg5ZD/385tWu9/DUvnbMS1TDL20tU3VX9f1fOqMXAuw4/KJTDc3Te/80DOA
UzIy0E9I/0rd6o6V9RG57l6Wo7ut1+hANQzonMil7L3kbmT0HtDkg1bp2ddOtiTBPHfvmkvXwlro
2Uy1/1qU04DnV74m1drjZCktmXmwfe9jSLMfLzKXQJHsFVCNuYw1q0vs97+iFHYUq7DapWTMPGWC
iXJVpLdgPjknIhHSgGHB4AHeMS6Fw+qnbyyKYq95yXgz5fICJauEWmLfUmSvMrTlmVfhUBX4CyBB
A9xp5DP8lqdO4grOxGJvVTW0Qd9110k8kQZZc+nM3XQ/11q513uvCLU5HnZO4xwbZb4vs/62gHTE
7N70p4QCbC5tkDtT9DX1lJNO7jM8mvz1kq22WD3fDFuTyOBS9HDJTRIR/CMt98Yf6Tv7SbZXDpEU
vfxJlftsaf1ZWBFaOJUAXUdNvaFNDDClkfOFKLPHXBrvkW0L8iCg4m9b176KpH/lS1Z95GCLNAo1
nmpkcBs1shvpTIvCxoSdYEy2dhYowuH5A65x0voZNBO1Xh3Tra2s4aR06zaW8XIteERQx9XGAGdc
urw5Y8F/aOmF3MXDkAT5wPFUcYAfka634bJuzLrCT594yt5NY/NBRFYVcIxlVFtRckzW9a8DWCup
ATYTjKdBOLdLbZy5GHz0pvtoNt7F5OHQtbZj4J4iQtI4rZCZ+rMdKsHbyE5a0/ChjUKV09KqoSKb
uVoMLxro4+3CS1/5/nuT0qXCJvOWLmP26bUZZM2W042kqTfXXB9rga5R94yZBZVZG9B9z9CFlp1j
M7RTk3nXTdij8iUZ916Kyx0kgH1tLGgg41U16icDtV782TtTd5VmK2KqmxnlJSRzxRaTA/JOd0CH
fnWzoDcCbJZpqu/cRA3DFMNdu2dl++OWjR1og0yu4XO8Zw7vABszTUtO8wu/XbcRHYcuEtIMDLCj
QuWstu2Cy2QtqkfXRAQJ9n+NuqSg8PXmRNlY7BLLNRmUcXlfmsUPmMZcYssErD933DbqheMgzs6V
BYmm8Jo7Y8qu2oyXOU8HagPdjfeqce9tId7jMW6vO1kyJ63rfdMznJtKcStrc9gNUOI4klyekJxc
RQfDxEOJfHBDIvw7pzZ+ZWQcCpKo7s+vnja+ck8D+2rdCxOuscdl89ikItuS+hMzZ+DiOOoergAy
ifnKZfaQtHV1VJMVQ3AtzZOMRLGnrZzdVqKz3iXm/WO5wNqZ8rzf0Jc/RMVwiiY7PY6oYLez17Nd
CmgMJWQa6F150HujBmcNuCCjXDtnXmUXe6aeFpLhjO6vjs0J1Uf6BXQPkJgOBCct2X7YnNNn2QPp
i0s3DbvCoSXYoQAhFN48xBC0r6LYWY5LDf+eC9Cl7WHXmYxWAU3QMHRiuz8SMERLHUB7xAVxC5Jp
DBp3jNCVwNwk56Bg/IfeObdkFsZ+TDfXpZsCV1Re6QlFXDSt1DALzqVmq+JYWyCTVLMoKISlu4FY
z14yc5QyOpxCuuAzdv7ozlPoWk0vSw8IILtTk+vaWqHi8Of+S1fNdV5//100a+mNucxR2GieHYgW
VFXvDD3zIkq/lNbeoNcGFCN4fsVinqAqYtQyES1nGnCjhmoeJsW93kQlHZ6kuU4y8o3AflTByO67
cyILGPIqJ0ZX8Binvc4JBC2FPazeMbVlLFAm5q1ySXDgRh+URbGvDbs75Ym8Z33yW0/dU4FUIFxj
yCiLiz3EIfusE8jGG9nfVLPz6izdHdDQEHGPF8b2m1+fC9t/ptGEQjZH6t2JSDLgUNVhtmp5S6Wv
hVGTl+RZcOfGpHIXSX3vEoS9uG1+26NoZts0Sg4k+8YdYV5CNxt3XL2yazd13esa/Dbj2saD/gFd
jyJFO+UMMUNHEpSi2RBUcxujLISrJaydmb2HZICqVddzRnHieykds4i3fshMtjqSfrcas70QKlIS
Ejc4cwPVo9MwptqdOzXV3pqp2Y0055fUoZ+ac2wfKjTqm8ECcyf0EUgnRlQOYXLc7HY+tRqDmcgw
IM4tO56LDKOxukxxfZaD9HdQpgqmZ81jGw+vv/9kVnZohNvsyXIzbqRGc+cwko9yPN2SEIkdcjYv
MEmGflUakw4orRUDV50WJLEb8cwxhPs/DwScd6OmwZO59T5bf6TJnP0dEHkaP0iegkp4bgDeYN6U
kcFhJWxwJhqrev048lR0onaKK7Ogo9xDsN8C/KGO0eYVCX9B9liCGJte/YUBFLjtdwcx5pXsVvrI
+mGgCIDORtzFYAUs2zQev7lSg37gWDuWVn/pZu/BSEqqH9+/6UydyMclO1ZF++nl5aMcnV+VTr+U
pghEacBgNKoaWjREiuzS1ljTW5KXnsTA2EO7lrXdyypcqMiP4XVhLyHBog60lFjiEm3HNJnHXuvf
GtGR12nQLjDdFfw2+n04lcvFWhRDP4GEdom9T9fKCGvwGXMX1D6h23PXgPRKV96gweRisADol5kb
XWFEGKXzmgj4lfQFNqWoA4O4n7G1Kl4rSd9SGe+Jnb5jpYQktmTbaDLlvVUXeAiU4R2IX7i1ezhd
Jm6PrAO7WynrRUQ2EPcEDFnO8A+55U9U5d/LTGPe7otfANsl6ZnVlVtO97TduaCb+htvnQNoKLrP
UodBhMa837Rik66TVgZVLFgBcd1u7VLf0jwdd/3YP40jDVg5gnJvlnvNgxFqmf1d1Rj1gaRZ4xgZ
8g7KNEj3wcfQr6mLNsUMAWLzcSoJbhwXizYqW01Gjw48T1OyR87NJtER3dhMO3hw0Wler9eqTq+1
ToIxW7G66HjDxYQrxmvx0cg02Qq3tQ5EbEKAQ2XhSutL8t3uplleM/GJd3PuLrRoAXQ7zjFe2nyP
udAjw03NJP1E+Im4mxBbuXjlbnVCtW51O3jAMDUHg6UgAuZOFQNpTlH+wy2fVpRPMyRenjJ7ISaG
UVWzDj6MNgH64igSbMxnBRw58Ql6BZSL2RV5vKaMjeVld3TWPIZeWbmbFDLnsiWpwnBi+QB8l5Sb
qDxFrqyOuikpnCxkP5OCY07bcDgtNqV9WiEgwN+EubTkdjl7l1rW7wkk+b3eWirIVI/+ZxHtRggu
5jbpBfZCc7R3+B/OMzyetuoXEH7wCQu21YDsUBTn9GAZiz2UEYe9xeyM8raZd+T1foPQm2iwY1TR
fDe6F+nyZE8x6sIif7OJYmIS4hGq5syfOvjYTbN+EVLYWuBO8DUI6tvSYm+D2quM26JhDeGKvWCb
4eTwHCNwKOryYWLgrF6nvCn3nWM+uqtEq86iJyS5zoFrMjGawvzqbe/FzVvo3cIJRgF4VrM7biLE
Wm3cLO/CaU7K0FvsW7XqEbgTCfwSVX4eUmQq68+jcccy1gaVyhFTFTo+DS+/KeP2OOYAowqnWY69
yuiGqxldE5mqXFUZtrs203OgN6gyypgBq0eO6bjE81l4BR2ClUttFYDgJyaGErRFUDRCHEkjULTn
uyd0PmlgWfErINyVG+N+WdbgH5K1R0kUsrkrSWikxenva1JYNtwhUaIk/rT17PxDJn5/FeuLzR3D
HQ8IGuGXJ/P1kgwAFNpjLdkxBcGUG2FkV3M/PiTFfMdV5sS4Q+H0QpikTauIQ4ibJYt4lov1HFW0
4mUcoaNoaWC46XBFL3mmKaH/IKZ6KBDENynFab76exwxnubVdmjlxp0a1gsOs80RVvhmKRNoCHp7
HY3m2R5jrn30vQa7JNBsFXIl0wRXhrEDEPeEwedw1poxDUct1zZ+3R9VT9UgvehXP/juTlic3GZd
g0kF0RailBjYPQR1IWOIoJb00W2j+NU403vuw20VsriLFiPZjh5PignuUxbh/Rlt8j2MWRC8PtCB
ZiT0Veo4VQoNv3lrJy80G1yCY5oqlAwel2m09kODEDCyIPHZvbPvpHE9mmhgXEkXhWiaK8dn9ou4
85teEn3Ryn5MB2ZjfepbLHH7g9Yyci/XI6uh6vEsT/FTWXVLuAIWN2XLi5A4poM6BFeYPXbfTM7H
AIUXBZ5vM3aok5wwboZ+bUndZnbJ8OgWeraHMH6CW4zdxZHXtW30oceJ5eiMAmfdCs2BywlRsvOR
nAcDcVOM6DGtHos80oMm9bmKcadALeQkHLqDxFGKzNEpm6vKG1744thKXXlPQbXPHOtOyerTy/L4
vsN2hQ9OiTAlrgmAF23TpPd//UVJuqpx/4eY+zfH5x+CzjqhS+dT6B9K8tu2tkxufVHfDRLnANoV
Qr8L41SOtOgEGh1Wm3eVT+YHCLJVFeff0rn/m6b1D1J4499SeNg/mKnG7FA13o2te8+NZjwYor2C
0H3GCEdPMvGLQCto2Vj+YfRVAXo1PdC3ePjvh/EH2fZvy84/noWZGK5Z0dY9NG4N6BgeBfclZw/C
Drpv2XK8118LyvP//rQ/iXh/q7n/8XFL6ZV+YeJ5bhv3vZSpHfZ+/UrIRrZJJ+thGUYY47NXb8mJ
UCEK0b/Ixf9EZ/mNH/nHB/te3uYZygu6jorxYDt6Zyg/OY5VCmHZo8tscT1tF6jLt4vXwnVG7cIX
sNDNcu9rCNeR04+7rGZbS1D/bZg8EEmgOuZiBV4Ga0208uvpQ47p8b8f1h9cGb990//4kR3m/61o
VIwIoKjvotjz71otf15jlXpl97dGKeZrZgaQ8fAP/Pdn/klWb/xLSu7NOGlpn0GsoinhwRog6Pld
g5+9GU2QxoOi7MqnVb4TNVa46AgppxoihETuzUGkaPZUlvOTDsZD4WXl9i8/1h+E9b/NP/94FlZE
e8a1e28fIbQYSv1h8PL7aITD6I323umNH63Wv6uuO8IA+Zuc/09fwL8U51pT4X8lHnNfiHGnIz+T
3AC3tslQPrWLz1I3d34b3XS1Ux3++/f8k5Ho93vzj9/TbcaKbXjMcScU7lYaI4ELzjxuu4rbmZd0
3BCbA9PNZe0633RUMujP/K9ymr+KmM7mKLDwDrLW6NOjVxmm6tvQ0xuaeum2onzEv0ukuahJ7RNd
Neyrph6CvNFe//vnN36vk/+xt+r/shJ1uN/xJEttX3YN8Z/d1aRRzzvjVFzZNrlQrR7Jg8Z8EZVi
sgAaRYADm3m5zekQyNa/b8f5OYvaF9uHZCISX27nmTLXjNV0SRfDPTJnIbTUUbSJtXQIJyanJ0Pw
pc+tc0Lf4waz5yy7Oo7vcxeGj0lLlabosLfpvBIGkgBg7dTaQLiutKUPjX4G2ZxGztFxka/65KVs
HJSpiFQkbXXJiCLpe25HQIeIwtn6fvKDGoNoJZdrrGF8kszIhG02noBfAiDNvCboDI18vYauPSno
dP9Kd9gPDMavvIpUYyBvzXnIKbvRYHnoEdTRxMGD6JKQKN0+eRMPpqC8yHqTmbpphq5B5KhuKpsg
ilicsIEZN04Jr1Jq9WfhdagkqtIBGNr7Dw0NBKaP08RfipgWvsAzaUKWolpZrjHknfFy7YfJfkDm
Fg4r9B1dabsxFZpWgirMU16Uj2BaedGjWYfhrjEnz6N+2hSZ+1P1aHTGKvsgEuiZsd90sMkWJBA2
cY7tVGZHp/dXYWlu71zkmg+dAc7K0hz7L4aMP7gx9H8dmRgUxtGqnOyQ9+PyBeT9XV8Srt925P4f
eWeS5EiWZdethMRcPb82XxuRyhwAUPRmAKx3n6hYq33f66i4AC6A+yE3wpXwqLsz6e4VWcGclLCE
o3ALwACYQn/33r3n/glI56tb54/u4dlm88MgrGKzToTTsMyGaFWAzxYgVtm9D0oyoX7S0k3KNnYX
IRteZBwSYh8+KvloBTJZFHSZye6H4tyjqsJY7RrSPZISl3upWxVOfB0wjiSJspaC3mPxWihRv6RY
8Gd203+wootfzLZ4LPTaKCMb35zIt9BsrhPiGs54gZyd7zAgID4jK2n76E8W9a9srD+6Xr/YaDN6
yLZGFMDWUuNx02nhXY/WdoEguoQPJG4nVn1OroxnQt2SW46isWsRB9J5yJPCpjnqmhOtkU57NGqn
gMNGIBu3C5192w93oogPVkcjtVCyW8PCEq8OzbgwfSSZKM6o/WjRc6Da8/+3Fxq2C8Rw+cXMqGF9
zahrlGdF43bEF4eKEmjowqx9IlxqLBIRGmpKRfbZL7qTT8uDG1lFCE6gDse6lhkk97cUtgsiVqx6
acXRvgjj0u0Y7gXlmiWV6BvhAQbzidNi7fy2LfvLT2Cw+m//ws+veTECiQyaX37821X4WlF5+mj+
Zf61vz/t51/629a9cX99wk/P52W/v+3quXn+6Qc3g3s5Xtr3arx5r9uk+fra/ns+P/P/9sHf3r++
yt1YvP/199e8ZSLg1fwwz37//tDu7a+/03O3NItdxV9+fI/vT7h+TvndVficj23zHP52abO35/y3
v/x2+57Fz3Gr1EHe/I//+oev9/5cN3/9HV3yJ2mZKsVcQ5oChcvvv4GP//qI/on/ZRqOhf8CBSan
gSyvmuCvv2vyk6NZpu4IYUky7iSLVp233x/iqSbpC6omMbuyCfvfn/v87db/9m1xrb7//CPlbZ44
/s0AQV36iy3QyQmM9c1QvyqL6TGOkkcz4swXIUqnd3hWVVoPP1ywP3ijrweHP3onLvSPU1dJ0ONA
c1xchbnhbcoY6qSA4t3q+YPX1FeAo+8nk/NwaXoPilJuRSh3AnWtO0gQJpWyohG4VY32th+d2968
/MnHmndMf/SxtJ8/FnNpjvpIWlehiragHuVew3WWCeRMUQA5UzfPfSOPepifafKfw0y8fX3n/3/H
kSVskxvzh+s/j9WfxtHVc/I8Pv92IDIx+Z//+t/qeP5pU43Pb88/jqC/v9L3EWSYnwxhSw1jmCMt
Mfvpv48gQ36yTaoXpmUxKPDp/X0EGfonUwqpkS+CIEaVM+Hz+wjiId0UvKJla47E3PBPjaCft+Jg
5x0T6YhDmV9jJ6KKX4z2JD1WiZaJ6h7X40YCxEopnxaEJOQo1fnldZwWmygfTz9cuD8aT8bP241v
b+w4HIZt+uS6/atp3XRUrWwavbkPlH0f9LNtEFtmRTRxsMaDSLJwjbpOTV16TuRyIKLIYP+VfomV
paOPldc9VjZdEt8mN30Wr2qj3oOMXmtB+gVbphuEBeitDq6LcJOoXQ2YAFtBo3kIXMucVn3+oqZy
M6bZ0vTlJU3iu3wmJ9Vr0D1HTrUuPT2sxt1Vp5ZHxVI3s4clHvIduveV4JQb+LR4IvNzX1dfrPBG
Gs6daIS10EvSVz0HelAWHQOj2Ig6uXawK4MwfO4CmjNarr5CXAOKYd+Rv0lES/E59Bsslcai5okT
72Cw6czSR7M7pyJ4DAgOHkk6GmODKtZwg5cOSQZtvWVU2dd9Yt0V2AudcdjMb1g31a5DPbeolX4X
V3hH5hKxNQbBqm7ynQGDmgIg9tWjhehdodramnI1tMo+0owVQgDDBUWDwQ97ifBe04JefjYfjIcJ
KVoGCTJ6I+yxWaqWOHtJfdIwKCNcK54cFOTTFH9JlsNI79cu4dhQTX0QpKtrU+darPPCYO4HwlDQ
cbJ0kkcaw7yWqX0oKshWzT6jGKx6MYVyhxp5aa6qe3J6dkVhrqhmHlVbQaSeLhPvGu00JJBFQqzL
n9yfXw/A/2dm/Xp/asISppS2weBwfp346zLlCKJU932PQcNeiUEeAlmvnXJ0KbJejD7+MAdXN/uT
FoV3nekfAoc4Z/xYcWJdh1230mSyytDuFojCKT/viSZ+nML6yed6JA3XGYk89tEtZrNVhpG49t8D
lfSC0NhaqXaJQHoYWrEAj4xZQAf5kSfXgbVr6/44FZJ/vszWjCDgBovMIyn2+5HMJWyGK72nsuDT
d0SWqfRE1Q1N7E4MpjwnsV12p7psdhmunkFtbyg5kC6py6Ni625lU0kOy3MSsMlO5CYOuBOD5Itl
0xZP5LGsZ3pShjwsATwOVYJaZIpCpV21Y/GZpOc9ivZrS5PbppIk5kRbx0zPqWZhwRhOvj6cirK8
dXzMuoly8NQQ7uMpIAFZd7R7vFicHhMgWOnZYggPHCljrVpbxnDV+a8GTXG032wto1UVoFqjw1mq
nltQRtWTdGdn7Z7RcKQ/+CdnI/UPbwdVd5ijdc0AcfrL7dChvU2z3qT8L5y7wnTuIpGw53Yb8h8o
xD5NavKWo2zo1eEUDqRxN9FV02NqrnLKKpucBENPDifgl5uqJE7adkjb8NdFlBNwrV0VhNMC3z+b
nnJnoDoME+tYTOWu1bn8IiPUKLxV1IEDfbmTg9wYVneVDgQ7ym7ZWL2blC0Ga5PUcCT/HlOTbmwy
RnhkjQcvoLxOXnNO2Hm1h2m3Qt7wgg53EFhd8u0wtE8iiFZl1j9UnKOKVufzDW5OeqMJsyhuGsKt
cyKWmFyRko5CW3dEnJRNinV6/jqKc9dl22ikoBCTml6YRxLqGOr5Lm+yZVNgPdK7U6pDcam7RWoN
RKNNKPXVpR2cIxUVt6NROYEM19DmLysNCTv3ae5cB+WDYXYndBfbPH5zbGsxSTrdg4Wi5bXS+FM0
Zc93s2/rYqsOCrCCVUQ5etHk0FV1li5POf/7U8O8J/hhz/VtZlClTjSxpn7dxv6898KvCXUDjNy9
6SfbHMQRcmHVlxt/lMvagMmt1GtdB2DWyy3M+iVGp01ieefCQjoVFZsG67gCPjae76AhdzUZA4Jl
PiThvNnTZro2Ks2dx1dBisZEWnVF+pZnYrBxjK1aPXb+pfBmTED7SPzNTtN1hNXh6zzANCYDnyWs
Ir0e5OqutYqdpT9WjvNPkTG+XQRdsG2xhaHpJpuQn/bFBgJLy4yn5j7TjPt5PtR5514joQsWOMfI
6M8m5J+3+t/f0MBbzxA0pKX/OgCJ7UaYz37ByJs9kYxra2GtdDzPln9oSnmPVBRrpTwSAoNinoC9
+BFi4dps5bVKciIIwcz992+EeXv2042gU7XiL+eUq0ph6PYvpTldxr6l911/35MLOEWAaBw0+Ew+
k2lsy8w8dnSbyK8+pCBiKsvYoqVc1dktO3MA0XKdMhQnPmqjPJIZusQs6NqKc8g8t4G64PtvzAJu
0FrHPCif8O+co8w/lMzgWpftSN++0rr8bJMT3uS2G8oKh5t/6EqJcUu7J/SdlXlpNhylEV08prPh
UDr7QFKeT/RjVZprP/Lf0rTcdD7m57G9EqToTHJJWtBzzc5EM4dTHfGWbAdJ93bJpXbjEclr6Y8o
E9Axg5a2SZ0fH1SeuyjJAvBT/WLwpIWSsNpoyl0tzOOgBwcsHf2f3BPzPfbjEq2zLaZqKXRNqKq0
fu19FCpw2SDg+puKvq16YwOH+dt3/B90zPmpunB1u777T1BPYJH7YRj8mzPQsX3J/vt/+akC8fU3
vp11dPOTCejFFpQFhDkX4b+ddHT5SRWcfyyJjcikvc9x5nutQDc+cfAwqQioBvPX14e+n3R0/ZPg
bCJsZjDqD5KEs3+iVqDKX/JELD7YfM7RNJ26hMO/fyl11jU5Pxi5iUMflX1ApkydlgH8kPyqJRMa
iih7CsU7WaEcsDXikLOtIH7HT+y8dQHq4sr01UPQktAYRPFwFOq82A4P5EZYy7I07ItdgxmzDD1q
VoqfTW5jVslRH9l4ZRFGALxe6opq5kflx3j8YSYsY0W/liqiD5/38MTNRC8Pc3CBgb5NPnRbOi4r
EZFRxAis5ag421yPr9vB3/VtDrOjC58IPdw7Wr4ljHCdEP+JGlzfTwTCXnJVFntLlQRnDAnN9bg1
lQWF0ftBTGQj6DNg3I7bHa9dr2wFKoaMMmp16BZVDFnnjh7cllL7uDRpES0n3PVLQudfyaW0lnWM
D3aySx501IOHTw82Ko3PU+xYxcM4BclpwKhzW+t+cgl8hJPOCD/eM5UvYqpdBYHfIQwaTpu9vBNh
4z2oQaNtU9CMj3WgYRBO50nFir0cpU9xLhXnXavKJwso3ik26OanU3Yl1ebKmMBUcP0R+fRwEaAv
XLih3oli8LYZEE5RUS4dLWrNadfS/HXEdefFPVF8ygubrgvJznd493G1ZKmxyDCJrUiYf1fb4HXA
n4zbJkMaYfuXpuxQSvcrqNmgK0zklj5k6SKiZxRC8NQdkkaMngwTGkO3gYARKFTtoy4UCVylIAk5
KYuVOgp7Z2mEthv6flRsf+GUleFqosCXHNIt9gDB1FzrXWoYryg1h7ugzO4Cq/e3MlGjbZtOL3mm
7O3cQEechPe0e7RFXMjxiBe4xHGbtztf65/tDrXhFGPo0D3FWmC1fFbxiIIbqMJzI6PInfw6vxrj
BtctQIpjZHcGfBn5lsHBPqaCKGXLUdCpdg0xVXgvrwZdNqtcpVESDBiCQl9cj0p9BBu/64VQNpT8
PosxTO9S9EXPSVJgtw3bUeBK0+wj4JSyWsa+llwXrS2v2py8ezHiX65LW15I/R020srjJZGX0k3w
V6+likImyknI8lG0LSI6xfta7Z0d3pF6gy+6X6DXUPeiQjVXjTLFEFGitUgO3Ky2K5t+woZsGwda
NxFAfpSijlm0e1tawSEq4ydy3CM3kN1a04k69y311Gn+ye+dGL8VQb02FALIxN4LkhZjBR3rva2r
WWbtYKqWXXFIJx0pNSGju2LobzB+98spJaZdn/DBKL7sXIjjWEoBr+70zOn3VqW9J/q447tYUS5I
zlKmA5ChuLnNS5pOul4iQM14HfCy+tYzcNuREIv/qVvbGg7WCP86XdMm/ayXjfys6KW/h6R8UzZt
to/zkN2Fiv9HSjyDembeGFP1Zajj17bLDnGN8y1Jzl0DGRkf01MbZhc70HcokNZZNp0KZ7i3ekQx
lYEwvBwtKD2peRZV/FwH3orM9RMtNcxH9r3meQIhH61+lVTqRV/ZF6sl8NACYpArjePiZDe3nRwR
6GGdW2lZFi+hsiMJH7I7z8/vaZqRxd3GAKNijC1NP160otNWqaxqzhOtsuhNvDCJHPNr2o7btCkM
mg3smcjwIWmRGNtj3bSPQ12HK6vG9qbp6l01ZU/DYFFAaImUK1QFBrqI3LQyH+Ky39sgwxkuGM9N
cRdN/VONDn3VlrmJxSnJ2d1oF6fHuRoHOvs6XfGWY1a8FQV+LvqE1w0RN0IbLUBD8UNUNTuphTca
x1c2+A9tDZGrzkuAKGltnIpx7LAToXNM8xS1tO6ZC0ol/p64zpn0+1h15qk1exDQon7xs/y+5HSo
xs5d20YvNkyoZQq/a9ERyr3wbOU4MmywYR+bFgtCzxFt0TVZD9uRQhp456NZ9/omdtJL40TdwnTC
niAA5su2+ZLlAARKL7r4Ym4ghsBw0hgbyKhgzat4/bgxUDrJ28Gm2DAp5TPYfoT3Q3+Vp9YtbCba
ulF/3/Q1Ceih5A9rqbi3Rkb0ld+Ga9sEyFSyNy1wFbsazlBUUs5jUaFs9ZMAzodq8oQRlFDc35lT
arpZ5dmruneOvRld63HAjBnEroFyPA3FF6TOT6hCboinwG0fG/eUk15GliivdbZYit1JSK5i9eg0
8jlNyCPRyIpe0jY+RIXKzZt8NvB1LEVG6X7EnVCWzUXrEBw6nXVTx2KL2t81emJU1CF6H+z4veiN
c+IX78SpEAlPqjVTRnojOZ8SRoUri12yX+navao4IfScQbsxDSWkYtqSCdevywHL1NDu4pJoy0E8
CA/LA9l203I07Rs6CRDkfDtejYG4dBEkQ1ncOYrcA6xcQ3w8Ilk6OwHK+C74EmmzZTnoL6rpX3dV
cJdZgX9BhX02OlrqlIE6l2hh7Ake1dDAnWqH0PcJ67mJmF7LjI949sJNKYa+LNtIJXwqyJteKiqF
H0AjV1jEa/gElYkWTHNlGjzRedzZfQLQCqG5IWNEByOkiWBpYEivxGNDSrqvJETLDystb05j5uwN
1sEKR4thukG6S9X8xuyqpSqVW2tOEhIgfVYNxbQtzqoStVDXroQWrzpOp4ZCU7A14B1O21ELL9Mg
l6OjoDO+M6vH0bgptHEphnOKHTJp3pKqWegtHwiOUO8lz7MJoW0qVw+QUEuErXQiZ2eV2hjkl4+A
8Ub2V1TCwJtn2rtEnSsq/9AH11npEymJtnbyN7HS3bVyzhSoloRquRFK31E9QuOwuueUYFeEtpxz
zvlsC0ofI2+Au3OYaWPo85dF/NjkIZY8bWmndEupb3QQt8DDcVGRcpZ4j+qX3GHfNRYwFT/s/BZH
MUpvmqmRcEvE2Ilxh1UkYWG00SyCu1IjviT8p+W+6f2dHSZu5dMQjz9Pmka5pwYlckkECiLvwRqm
xeydAT0+R3VvGC7rObS6o3U7KtEaiONKpu8iIb5aOffRVV8CJ7RWgG0otberSbFcWR6aBHHovaNa
YKXGI2aznTY+lA0LQH3xwbPFeFrLXUOtEv2jXUy7HlV3W9gbb8huYjlt6/ymbnXgpGKjotmEtaGQ
PFRwGYRdL7scvH31ZpuYnUnvmWpCakWAuQSGxxhaaydhNsr0z139NKZHva+XQzpgfn3JJZ0BD1ou
nGOcjgvuo/1UsTLmn3HNXfdKcW8LiTsZACylKYMymJlffCqL4DFqFBsdsZaelm6HWHVZLnAQv6r4
7oKU7yh4MZp7u8UPoc7udcrtOQvO2EMvlEvbohU7uhjeF2LMVwH4FDV9tMeXEMairfnAT5pl1xOD
V1hunNVI9pmLo5YXiLiJudyRfzTgtJYDJumaBIwkwS0QvTpA+vGfXxt+e6ULA5kpnxXiItRGWhiL
GEqVZ70oLTCdBqU/ctkgYE8ffpgdyS1cJ9hOUIFe89DZQbhapiqlo2FcJHyrffbgwVDoyBFteGWz
0G/NoXgaWFLbhMoaM5+N0zvBuzpQfB8tls/2NmOVRFGD6p1tSgNXaDAJxmz3WvfRZQ9B/CC0h2b8
7CjZxXD6gwOBICE9zw/SV6uDcyDQ3MjxObS6BSJz3B0YgOAW2NPD6Bibzo6g59LP78N9qHibyNdf
IzV4aqjajo3nQhxClFx0q9x/9hM4KWq+4c5dlC3hVlgP0amh8j1rpVgFAPmq/CUkrxPs2AJizjIw
0kVt23dC9Iu0IHahBwFTMJbapxAIfx/LhV/0nzljLgjvXETRoZgUQI4Q8Li1UCcubf11GKnCipKL
vc2cUzQ7gBPrNMI4MguHGxjjjbrImXMVLKS5eSwGgWVaw1g9nQk3WXdT8IWqFSS89D3Ib9qp2kbl
vKY0WP1vAgfZfEEnI8/XTqCvZSr3g4W3rOFrn96rfKeRYGBP5E4Ud0kO7GwE1ZQQfQxJhKPYRECy
T1qK+hpjwfLNeFOAMB3FGsAYnV6L8k25GLPqzily1DQBTqLHJhVnS70bI+TMTJ7CVNdWH666/him
pxH1XYz3I5qiXWVw3bwv3nQczHQpsIxTvHmpZk9eUBKM421HfPcYp928N0HbFF/y5mayzM8aDMAg
PgMYWLVK+ahO6h7XyEaMxzZjkQMEarK6lPadReae3n/B4r4MQVFX0LMC8SGG4Wjl+cUSoZtHhus1
6fMInSNuseSN5racituGLDF9vsyT/kE0ln6VjYpcCmN0fbDdmpzGpdVaFMtMlzhu2nbZtBt8/2Ow
snvIT8eEFAB8YVz+0DI/qsQn5Yhu+ZhYG86jN/HgQ4Kt9wkyFDVdm8i/FlUt32TINqRRui9e7mw5
qq7NuDnWhfw8Vh92GbgC6zPHlYNmKrfkyj+ZcCNS5iXWlmsZy4tTN9wRHGyIo85zBXKq2LUKTtVe
uXdKaHldfWRNvR9hhqFGZsuquWQS3GhWdlfbwo0Uiymgs4BF4SOXVHIh/J81MLzr0grdtEvcJkeK
7nHUm8RtD49ky8ntnHROA5i0fwQHuHFssiCBtPpFez0CcQC8obkOt8MgcSjo9T2HsBc9ko8wEPd5
ae4oUrwpbbweK+051cU605RN06DWbb0nR5Z7XnwN5nSXtCy2qCjJo1vldAekXhwcjfRkrNEQz7kx
OUdxqCNVO6mp4jsKK5BaafeD7rGUOOuM9YOgGzNW+FOI/gNXFHHkI5hi9iFwq7JYzRttXONkdGtV
cjYF33SShDed6K+c2gyXUXSrpF86JItWJDnavbCILMxGYdc4buLKWLPJW4ZxssdbuXB0Y5EL5UYD
ZBpa750t2KZhzEiC/ZRP+M6hSeZETM+pz4ROl7lGHs8HdJfFzCqd/b5p6e3qCuq8F1vPnUFQsqdu
TEyRPkYuVg3eyw4eu0K/mvR6BWSO/0Y0xfxlSg4DbTMcfMFSya2n3iYZkhjuU2NytqwDgkTY7ypa
/ipb5o8iXwtnWOimtx/Jvl34TXtBZrIxhrcCyX6VWxyNYRg3+Cp86rwRUOMq2Acjpx/xDHEEqqL2
TH1506oNe/T5LwPc76gnp4/eSsoTDYWVaQ4hw5cpbtLC21Q6vpHc8W89q9yZ0j7CLAxpVhk3Rm2e
4dQucH8Mw5U6aMtMI4gcPuCbsKjUDBtHmFgQPlL9ed6HEG1M5GnT3KbxfcospVLijtaAswC4Zzdj
o5zADnJq6M5hdO979Pp8NnSd4NU38Nn3zgR5+gvEdhHcDP6tlId2ujF8LPV1/5CA0Wn1my65qQYI
jXd6/W7LR9PD5Kmw43uCgLiQJgHMm6F1K/IP7Tk/BxRDvvXGR5VOUHPKs7VZnXiPKNcfcM/siZVy
daC/2ExtX9l6+VFTKWo3N5DWl0X2MFE9Ao+SKPZBsHoUJbcI9KaiiJZQ+KjWb9QCVstUrUgcXddR
dGXRaUHUCsIJApmRrcvMo1uhLRnzFsFDFbtz/C4gYfrTTKZoXoz2wzbwIzmgPQVRUJVtP/q1+oIv
eXY7LjSLEsokHy3ffvCU9GGWobbT2c/2ARIFKAiZme5hFq1Ary/ZWR57Gy+ortXXHE5ukUlunOzB
1nqqU67Q4TbdFcZVA2wF4kjJQgDWEy3gymMdoIxC8JJhuypI3wHZhB6fTOfkR58d2k06EOgguUPk
fLBbrkX9CuBqkTXesqJghPGvN5/zmBoHDbpaezJ8Jp0C8+JkJ7tS9xhwI+ldRCmFDdwpqKG9oiEo
8NBIKQB2V0mfukVFm9qWSyLQNS9YR6S69raLgtttteIqGtgE1irTBX7FLPQ5hoRuDUuoDOiAs8ga
rFRmfqUAipVGs4FmGSAfNh4nFf9XreySODqSonHryPAAkGwte5Uq7JNW3s0a46kky4is3z4tGXhP
ScsW0T4KHbkG7X9r22ku8XLLQTHpbWsrx4ZJlHfqqmXyLLeWs6r9SzUoCy0+BwJlSC73ue2sa/KL
rXg8JZ485Xa1JYtvoZneZ9HYW8vYBPO2EZTKFD0X7dpHBeM55ioYfICK0zKY/NWUvgqNGbLw2B4m
VTsnKZeLSbto0VPo3zsWuhdCCw1GN0EQMDaoTNTKxYqTC9UinYRZ5lLCscqVEPwrx0uN6jnTV1mQ
IN2ebUwGbFiVkrCYbam6fFYrSlyZpPyWKYQtDPWuNoP7nEy2gyrtmdEcPZRavOsznWm32wFGO1vx
dGVH+AWbmDtraN4MwWza6PGdgToAdr25CkdBgkiXimd7JKkC64rh6kpFjA0EvWVTGSQDQSvcB6F4
qz1znS5rnCTbwGRBNGS4q2loaV6FszREzB1EpncsFaOlYB+ucUhdpCaGy2Co006E8Q1mDibu5zxI
EP5E1ZNRKvfWOIMYLSCaCr6skZL3egyiE7W3Gws7M1jRnHCv2buMPB0yhTIY7zQuOCFD7dx1JjVu
L/Q/WyEdP2uuKNvwEdRUuD7YcPy8a3S6axkXM4JQJZrGAH2rVB79+zxHocQhoo0ya0FpGbN6D4e5
n/UrXxsy/0E9q/lt/i6J/X9D4qrNndd/LG+9DbPmN7etm+cG+fiPSryvv/itM4UZ9JNjSNuykKSq
Du17WlDfmlOKSZ9JaA49ZsuWiElnccf37pRqfZKonci7omdEM8rmoe/dKR4yTBrSjpQo9XSLzKB/
ojtl/6zkRGU0K2mFgWtQRV1i6nP/+weNvJoBNCR+TV2JyLo2enPFOelCr4kSsr3jIGq0NxoGmkXX
PrZeup/89naCNJKQBV9FTDqcx9WEE2CdLsNLp8GggMVnJq6Kq1SrRhdH1ooo9E0ZmssuC+8Krb1p
KUfNKpFkzrdo2ZB3GWCdZm1byZ3qs/pKMM7FxuSwMsXKu8nLcchbOkl3gwR97RTh3NNhrwpxySH/
h7CwfGLQ9olLsXBlIISIO+UWyuZx1vErBdnoHEONWb+j55tW9w809Z+mprsSZrMPW0AQhrqGDohF
dLrPpuiDEtUe3c29bxrX7PdWZjjh4ED4F0Jh6faKyeaITXGm9d8Uiv/UKPojCfiPw+Nvj2EcFu9v
4fOvjd2fnvWfpPM7pxT941G2eE+eq7ZG9/rTCON3vrd+tU/z2HIsi3w1lDE2zdVv40vTP6mWjeXA
ML/pXHnk+/CSJg+pFmOLAqJAL47W5vvwkuonTSIhtyiO6+rXQflPDC9LnWW2P6oFhIF0CxUuxmjM
Vapq/KJ0LZ0JZzfvs+I4TKPJzZPboEgtasnjybbw2Os9JFAbdfdcXLhYifY6hT3bAWvKkUSQOa0B
SB44B2FVrLRDMpVQBwMyASq2yJJhgz+is4dbpbKtg+yVrW0rt43XnImCou7i3Gi6jSoHntoihcPn
TeFhrGmQmbWhImtSXlq9alw/e9FadT9M9F1oomxAjFOtqymgCWAZ9USltsyJ4egLOnmk2nsLp+hZ
HsG7K5HwlqZGJUdmGrpZqvGWWj/iBQnWAA8AkFgPuFno1KTgkhrYARRuMVLHwjjp/pesdNi9+52b
WN1beZkMEHF1ne9KLdS2VD82ut17m2ZFOJerQqatU4Bdo9m8lTK6H6v63GcvtGuoWen0rCVbe6nV
7hxZqgqJTlFXObc6e70P6SN0lLnaXt9OLRXTCUiqow173ZjWUZc+NCaEH7vWj3nJ8V4Y1CIApw4x
R0Snn/a1UAvXiMa9n6vlspteMZXAYrPfQ69UVl3J6TJAgQu+owlN5JP0yov8cf5GksT7MDKLBJFh
4ixkhPvKb7FrWf0Xwz7omiZcpXvA8fLxJBS6IcJv0B3D3x5TEkfh8w+oZwYCq/OiPuMlZxusnfug
6WfNsOc6Cog74VoczTdlQKU0owBel8VweMD+XLOR7eoljejVaBFFMVTtsly0hQYIc84GGXsakJbZ
P3pmQayZdwisyEP9NwFprIe7LJ22UWgS584T4R/qdwNaU1uvj8AmXNHK58CL261RlftwJM+Gyf3g
EHkGv5MIBStSzvrAd+EQ4+QWAzw7H6e7J/c+oJNFklLk8uqzPwXXtIaczXDKJyxWRD0RURKiyCPF
zCY7JXotPA4Igg2uF04vtK9P6SjGVdtL69jk6UshoShJKOR9Hi2bkm6YX+L2zwjlWQ1V4HqWYR1B
O/hLTW02DDl48FAN25RTtIc9cZHA6q91Svm9EuMzbB9sLxOouRl3WOI+6x6oTe62TVgitZ7gxdtq
8awKsrur6LWFqz1GsKP8DuaPf18hb1hELHdoC4gUCnWF+8UmDVqDQmDOpskehUXQ0WNtsHpQ1A3X
qqQJCOivvdRBs6XyTDPF7vNlgcxJ9iTWhIOx4VRDYBHREwajPtE81OK50BZdIFGWi/C1lCDpwFiB
P4/RS+L4ex272D44zqQdzC+jFRrHDjfWPmsz11M77bqsSejRwPms81GsRF/qJ5Hvc5CyG10jxISt
PE1Cq7wYwboh1uVcVWPuEtGCUhIoj94M6hFU0qXTSayQRURyAt1MeqrEB9XNLFguiVVgGgiUnFP5
qN/B5CEYl4hB1zftW7Gkr6efWiq7GLKcg6m45GVnblp8xPS/TxlNkSGKzGuNA3M6GY/SsYTb1e1B
UUb/QDbuYpxG+nqZfT/S8FkZuXwJp0nSa49d0naAAmn9U+Fk5kFMnjywD6vBixukMgS9cmh0KBrc
sLuqi5pj2TvDfoxgijRErsS6UaFLpSklnFpbST/cg5y4FFQ80Rur6Qme3TrQ/GijpePGJhAF4TUf
yLGo1DbTh+R0swNXuErNLFhlXtSuy/6qyj2wVXkZuRBfabkEjb8KCg1OWRs/lvOtC5jvAdHNs+8X
QLKnDGwj3TW7b49eB+pShSaSVVO7jdLeFWZSrUsJ4jqOmg2+nLvA+F8cncdy40gWRb8IEfBmS8LQ
S6RsaYOQVF3wQAIJ//VzMIvZ9HRVSySQ+cy954ao38ZIaapLM9yteBYhXwg5Jvsqj/+bEJfux9Ig
CtciSsECIYoeNkYBDXapd8RN11hsEcl8xt8jfAb5NVSQmV2AMD5d/Mw88IR2hdS0yTnJq1esJ8BG
u5PjcXKXltX6FpEB7pr+dgmEZ3VeP6a84wCsGt/NeN9YLjXkhO9MlziItFuPhtkwysc+RUs6SIT7
zBn17osgIUZEibFEpjt8rM38sbRMwQZLFTw0Jf5o15/1VueVhv+gSrqqfuk+1EnwGRBe0+ZQTEmE
AJrHCSs04z1p7ezMZGtfErxy5fK7NaMuHkv5U7sTklmnnG6urj0gfJ8qvlpg1QwSqi1GHIjjj3AM
gpxWy40maNpMm5Vpn7T6cGQEdlAxcrfkHz7jPkFCic4JqhJ5gztHGaprFXvfcgVWBJPI84m0wRyJ
gIeMZPFUZZQBWVu8t1Kqu8Qz03NrGOy2QGiCrmDY+TPqMA7RMAX1Oi5nD/7Nvoo8kRt3baw/S2d2
wnzwztID62V5tPqCA8hcF0kLOqlBXBVXXa+dyLIawERwspsY3nfuLqGnwLaLF1Tv5Bf8VNFK5MBP
4cFwz2b0o0VdvZBdgBiGoUEbMxdYbMZtnQtecwXeiRI6uYixE8fmS+EBOE/aiKq/rLBcIwltdaQa
DcCagWhnM06q54HcRccrSeLG+OybS/o7jeTvaIr7n+1ahGuXw8kQQidkesCikDsRqLk/dN8YGwRM
mlSg+DT6JKgHxpGeilhDjgWsJtzKiUwlSi9w5nErT6vGLawZzkXiklfbDMRx0R5nbfpP5PBzMUb3
r2trPKbtF7Iwf0ZJ0mHFbuQTdjrtWjtWy1w4/cyHbbpqhyVXCsOrNttpZQo31WG8UX6NunYBeY1k
rPaSQFjNyRNjc8VV7s9u7p5gujsQa8HgyqLaOpAy9SG5/LpKBT5ocMYzwKSW7gVdfp2qey3R/3Le
/elilRjoim0SY0WN2Q3gNWRrMfN3MizfQTaZx7ZtxdlJlpMmpuGG46KPjMbEKwhomb4fnD7h1p/a
xBlNkhORu2OFBad+CNcd/dlA6Z+qCctbgKkuUj1yB6qYTwFar8d0jh0iDaEiRRmIje6UNhUwq8FA
okKmGj9ZAmX9BvcGGZjdmntLUZ8Q5EHgbYoOpd3K/sHEPjSzuzWHiuUPYMPhGawYmaHS87WRwq7a
/u/B1P+REzWQbKMehlyGionzBpMwuzjdmkPo460fGy3YQ4J1Tqgg9DBfbOoG9G9EW9h+W55KYzTA
oC6v40g4erIBzyAZLujAuO/1f9VmjkcJtoSmeq9nbwn0bZTmMub3i7H4HgyGaGauVuiTwetktths
Q0wwgbHtHDmtoM8n5oT5kHMeGcdZPJXE3z1RnNm7upDxXt3w11qB7rgMxdrJiwfnrSU1nBckv6q4
IjeUavo8MdJ32rnwMzOV56ZxQxdcz2ldiEeeO9MJhpZkQVhgw14dStRXIOWtduGCHPtfmWDQKhVt
n6n4P3OzJAqjxbMmHB0eSg9ADKnTvtwkOsa6jMdVvC7c8/vaOaDfLkKjphicuzlcVnaF9nbDlLP5
r1Wm56moL0lnP3ls3i3sNDIWP9Owdfskqg/fU+GsAa/4UTFg5QNnOMZe5fB1fbJqXbM4PhCUwVdM
yEbfJI3vZRys0vDLNEu5ElKfkJGi7+KjAgYJLdb3Gs/VwcoUUo4dIwBKZuzMeDOVrF+llkGLejWX
FnBpzvbLHay7LbRAuGkbuYTSsG5c7pMDEtvGg59k+QlS8SNZ+iWUKZQCMQx2UGXTT9eQ1mzokDGN
3oNBqdZMa5E9qPVMDCIKwwb0nE+qW8eKrP/sJEJKA5NSOKE29Rp22msM4pKW8TDj9khn96iwT9jr
y+CFU2p71yKqx81ZJMGd5Un7XNdN9qxJ5Eo2lFJ/pDSuFLc+kRksd32iLbs0oQ7NmE3ojatfswS7
oSxRTSAdNFzRRQ1QBEJPlOxSeclx0wruqhTUaVcyDbd1kmlIvfOHtH4arNUI1RGFwdo5e01n1CKS
YvI7XSbRvK3tLcFmPhNk3pBppxoi2a8INPdxld5Wd75kM6NJLAcWKL4elRGjWq9ew8VQUTC4Dk+H
036ROcNYfYuLxEF008HTQdUgOaXiUasdZ8VysCBp0apfy1lPc0XwRT5lTTCgjZeIuty48mWNnqIX
GhKcAtCyqbxkVvMRJyj8VY9gtnUofnKCbDCTbes44qyKygmMnjYsB6I9JN1bZal1mLjshtwZOQSk
GpwMjcPCeD+irGMihNdBf6pNAk1juVD9udrZqcaghY7+WFdvr1sQG4mEIc2ng8Vbev0Hmw8iPez0
e+gAJZs8jlXdKoeefSy9X2oGTJlfq0adj179bANKO1B/+TLVeC90pferV4umg20xIlDT9m7znN6F
jRgnxcwAiHW8ZUoIBGEKKnr6HXq2V0JI5LmuTtacfLDQzvaFazuBbdADM4feVWpZbTadJ3XLup1X
39XXIepdiltCs+hi3eqgxXZkFwbszyp780TKNy5Zw+vOX5CDkGyb0R9B+O0MEHvO2Ptxsr6Qb/DZ
xzDFgZkjLQyhKVwsV+XgXF9NL35386Ujq75/uKpHd8cCvxvRCgO34Or1EtJLbt4mbLCBuNVW+yHx
1TGnUCI416QeQvpflobcUeLYRBFaI2V2MbxAP3b2rFDhwwyptzeqPAnZRwK9r8CKpaBQxjreK6UX
uNyFeWmcoM8DnYbRjBlFWckLcPzUXT5jt2P9LifqawwjEpAt+XGGrRH0vpjvlde/2467ZR4a64mC
8dgMrFdbV901CjmDovEynKfNd58r866sZ6JmjaM5gzh2GWQmIxliuTa/iXUh/qthX9mN2GDd4sGx
80n4cTqRbaZN44dDh8Fvl7GlHx12LdUvrxANl5A0DOyQt4L+8P9/u8kxRMbsIogQQuyS6QUDh6wR
V3fk+iP5DiDQgN5E4TyjOa/tfV6I4DgCdb4oElE5KR/lQSHJapdnG4wupTHJEBzpU05puLow9JpX
kxSFfeo6E/4nSXRqt8u1sbrFeFp5Z81PdUAyXTXyr+a2m0KNIZDE2DbVYGZlX+sHsxhfOFgiazSt
KFtAQcerdZdQn0HYMZfyFDw1Jv8l7oLx9p9ejbcimZbnvvGLMleullsE9ZTMF23Iz0r+OsZeH2So
m0gfkAiLR35NR2miPjefILh30Pxdi/SLsePPm3fVQxrUwc/uh+qvQyQQLOzs1LDr6hVjRhPfU/XG
td9X7b1pJRtIr79Lpr/gaIu7MVXP5FfgZ8OQuIMNglib9Oxp0JKgFRxiCo7CujwkLTm9EzGNTmyA
AlKNPwK9KmgYew5VC0TgoHv/CbuHaq9tXq45h0LYjdrJG/9mYLxvq6IdrKJIgty8Es9DU2tkX3G3
+PyZ5FIO9bVgdTfrGfisJn+t6PCAntI8LekVad0ttnT8xEQipYX3tko9Ii9C5YQZKISoowcRFoxs
iOjlTGEYD5JGz6/I/vyy0pO9irw+RDIa8Y70OYK5YiH8VSj1a1Jr/8axDWOktCbJMRSS546efh3G
P7wdVbCa7WnaImUqE/1Qh28WtSZztG9nIUmmL9ow0Xr7qSjOYs4J69XsoMsdlrfktrfAKzVjZPjz
RGvoW6oWpAsbeQ8tcxOv+9ob0bDpI/2EGeDwvRtxbIZmjva5cI9myqq1MziPzNJlMkbkqcBCpgoI
sn1gNbA+Ow2DF8rUadpLXT5yQmNw5/Nwstwe0/qyKMeVzNajybxu7mCsT2W3V9otNsttMKXQiGfm
ewyK0GXweHAK+SF7xGtUruhUajbmVTIgBIdAb+eMwPKyQuyZ5LTshPBubTQMZ2e7bIB8Mkxx7zSw
6c00GaGYU4+Tr0me3SxrbsBIzuVQlU+T0pFO1G9RwfYVJrAkyCwrz7bF/k8X61nraHuKJkymq5Hh
i2mH4mBb+QmBYseSHrRvtiICq/iZzgSI8yhXY9QP2443xtsOEYsvL+t+hoLlPqJokpIc/duJq5n8
b+IF85Vl9tSa5IywnOgLg/01K+gJT1DQ57XCbI9MkWpZnvIcr5yeVQ4emri5MrBF/KGlGPaJadnN
6vTttPEzECgllAx3GQlXqDvHjKKc2sSR9jcWkPFS9md39npffxeismFLzU/T0PK3WEbF40CeWm7r
tCmLG59K553xNhBnUJGVziNq6crdpLnaa2b1rHEt8nO6e4vZdJjrfPgDpFPPYF5S4BIKltU+FLMk
y7fiiRiL5Oqq12Fem3O9eO9MlDu8RwzfSkE4Tlalx0zXro2tSp65zre4ByHkiuxQYegtSnmrTMcJ
Nm8kH5P9pPFTrkOih06XtIilMlrrevrmRPZO3rIespEkGF2WdbByS/ilyXWlExPUp+Z0LtstbyTR
PSDnRuzXLYKZMpeHjsziHdA2gFHz6oSggRDAW3yldiGpm3mcbkLBpT8y45h5O6LZ1b6bESwqP47P
I/bCH8bhQOTCYZwIJyULWGdHjJs764zIrvr1S5HVjRSxlxb50pXtMVPULt1b3kAedW4+xnRkCoy4
HKFq1BUWQRlriwd0aAeAMADnHCFvllm9tv0bHjU2EQ4JXqOSHQgIgYBr6Ie6is+oPGtfg+Tpx8hJ
CtGYO5GQyrpCJBn7acdSSgdou6B35wYmpA2a5equ51VLQn4heVVVCmydSW+UU7YEizNgWupQBRue
uMZmbwWrfjIUbXmG7+wvBnNIO55PFkLGvb7q3GJ0bWgp3Z2XxS6ygvTd1XqWE2RNTMi6nuPGpKPD
xyrr5tmjkthnI/Eodm/5pY0MGtNPhOwaAAS2m51lMCyTGduP1YrBpav39t6Zw3QE6/GWA41HfVmv
PqEPfJ5qcgLa+deT06tLT1xOxj+FYqeK1+lqmfqX7qDLFKvvxKN37ramlbg6eWgbixwmVoJLN/8o
c/vITbYuVapQlHoeGSqmggQpoejscL7YzHxCVCo1ifH+MqMGrm24IFXOKKTLANPCW5OkGr/CRvEI
13pO9JkSw9CPtblxhGcmbMSfkSrer9dSMw9qhm+vAoMazPmr7urq8dki4RqlSPyUdtmjrLDmlj2d
vzES3OYtGIOdz0qM/yTTW5CXZeszTOcSYzpgLpk8kshukJdeEn1NUBXhxD2jsyzNDppIEYWYK90j
IupTV8MjnizXDeiiYXkgU29K+TZvyRoT/W1XGdduGh4ZEVmhXlg3sJOZbzoTOEQTEDGdHrKFotRC
Xf/o5uLejeTjGcI+uWXz5RoT5Zhg2Mi9t4ad555EGWcHo193WJEVCG043/HdcT6vPWK6LqKUGzn6
evNg2TETVaoLxGwPElp31qQbRPexFhKyPXDK/Vf2+nk0T0h6QWR7MZa0lMpNN8zRx+VESUiyFkMo
GkCNmLzWdaJsUnvWXVCdUy3yWn5dsDDgnAOr6Iz9YPwWbqVgig/M2igi2zt1JQsO7KooPwevPlhm
0h3aKf9KtHI8j4444ZHmIXK931w6KGKy7DpiNIqqjTQ42YLqr+RJL7PpJvS0YCjsxuy+bSwuOcNN
BR78nmiTNBQ1FyFLrWud9mcYduKIjYxQ414NTa3Q3r3+76CS5osdpfONZKdko7t3LUzL+Zh8Z2iL
iXHZZXOz2yZqjglzn7hbk99QpZahRyFl99+8/s21X9n8OO6XXP5QLxXVzU4+2r7eLORM4WrohbJB
6Dp5ShEV5YdTZN9dnLi+Yaw5dStN7AyLm9iG9aNO2BhkZJV3VvcXYxXJOZWnwAhJVqRn9lvj8X6r
KGyXUemZ1mqCX51XujE4r6RhhF2lXzygbxHa8RGETeLMB622vx0CX4VVf80WSZnOoH/aaCLD//pJ
fxqWpbvmnsH2oq4TBFWpzVRsBAcKBof8uenuFZ+izoHBaUT3FaKcD3pGHESiOCenyQLMPTHzdv1n
NVJrx6lnRFVXRpT1X9qsEi4xOTQe81+3p2iubGO6lKSrsAzFuw7r3gjZjnB0T2l1nUk8Hhb9gyeO
G6tzeujb+Z/8mzHPJga+Eyj7y+iOz8H8Wob8Ixmw/eVQmlPuPG3mxxtj7WSviXNc+USSpikvHCcI
Klf3ZYBlVDvZC8bG/CJTbHqoNbGZJsqNATq7lyR508vivGADYIGS/mvJ1I0s3BHNLOFMT6jLUmVV
I6ft/2s6+TAKGJtW85aPPQx7CQ7Tbj3kvJp7MtrqUdZYtIRI/jEff6U0NsKmZjXjmpxsKxFxcgBv
PRriyu94VyiQSaYxwgpBksDBySGsFKHMvO7c2yy+mPgm+Gx/E9aNzSZpmuP2ZMH+XEFTMet6GoXF
AL+w0XBJYkl0WpkROoFnxnuz9xhKMFoYVAxj3kKqkGnXoC7ggdTEApBNiHB/VWIrGNeW/tP6KSGl
scwRy7ksWONiOkRdosyPjSbaTDqK4bLmvZOVzlKMRBmXlHLYx681M9bXWdqPXke+v4009HQCasQo
5cyH4ndzZ70oTC7OjuZFZb0s+0aqvjmbaNol19icWeQdtd8kzzv3WEdqb5Kwu+swkd6cUr3CVqod
M7nKquhO/Vo/FYqrHoFeEyFMsQ0tYecFGrr1eNy46MxENjtn/cWw5aI1VWRi4yDdKRjM4jJl7zaf
IL453waigykuIivgJ52WHTvZYzozJmRpNF8dCQIeEoSTf5ble8WUuNUfKWQWdgZ+YzyQyrUYrypF
3w0tgk8qLrCLAKcJWViQiOaYLrvsvUh+JO4ghYJ3uwkFm1iNLX2F6L97ius/k/3VEBCQ1MUNDUek
JcXLzJc6GvZh7Zgtc5GiV9ZPiqa8VQZpxhNKbQXvEB7QnHk441FtIYWaSBvCwDVEr9bNGbVwzNtn
lUEXbxpW1QXCf5v/qV37n1fjqCqcaPtnGrv1ibGibO6yzo54GP1Bba/pLG+O1xNSsYLnMla2GP/1
KjcgqVMuFsZp/OstCKHSlu0HY3pWOADTdrmr3iXuB0XqWx3y2hjPNupXAQlbNZPfZfkHFY9P4p+s
v0oGWjmCdpE0UTN+5uNl8/gQ8bPLEpixHtd3yVBWVzbT5KeF9Bhv6Y5lNaOydzAzW35EMBcn1BET
Wvh81hE3GUHqoiKpy73D+KaAWFZMKcEy6EcdTGjxFqxoRBJokHCDtPjVh5MgpSJ1jzyvz/OSvC9u
hnA/C5Ymv0nybZvNwMVEMkGYyVdKk9N9QCIN+voTI/GuZ/nSauRLSBwMYtkV8I+M9t/Qzv7QH3R9
fF9I6+KNXJDhSs0+sVKCIaC/s44j1YCmT2PPk6RdCPzfX4oitJ05bBJ137SYzvXigzALyUCNMAsN
SST63RodhrfGz4t6N9DNVwa5BwZK25YQ9W0RLTlfvOkOsXZnyj8dm4w0JQIWKj+U1iqJz4a5RBQg
nGhIOS0tNJNbrPPd0QBob1t8IRudU6GLqLsv9Z25/bMhboWCboF9pWjP3vhq6DzE2O9AHmAZs4As
TfWn294rJw/I+vBLpSU+Y40G+zEBF1OpRhx+PiVJI0tMwZqR5Qp0npUGTQRupYockthXtTpoBga6
ZBI2dXPUit+e2ot3OjStb2vqdsPIQthRX4aEX4EpYX8aNYg+2ucmZdUAyzkTVlb9VhCUMGrlxc5J
/fXqHWJ3Vh9BNuHsQzZhVxuw+N+2KrCZcCdkPahyfKMAZhPJ14HbvLMOpPecmwUtXY4/ML5OzSMb
09+BhoQ/9DohwM6U4oyv84zmJNX/aBp/nE3GZmZ70MRhDCU2pt2nxGmkaX8XBs1jFV8rMzFfANsZ
rzWoKZVEtpsgrs1fccPu1hkSFc/IYGjeUfZl6ReyFkHVeh2+j3G5MwAb+dx741gU5SW3p+xmFl52
JKc1WsefKsaV8xUn32sl/z8kWAcBn++4ED09CAQJkMpUbYeRGgAUlUQ7xVizTYsfF+wfUmj1shnv
Ocg0K5Ca+ZXNM/sttfhsGDWRH0SNbSUqhztpPIScuXfFSxizk9tj2M0ciLhhwEE8r8IDY6vDP2fN
nyYG6GHS0o4TjUcGnUvWGqfJgKQmbZKzfCvn8W9RYh3qvo2aJ91z/cpocctrHDc8K7tOSbiY9Le6
084ZGO4tJ8r1ywnLEcctlwwXhLHC0tCWMJ+Lb0WwksVCqE8bhjA3mc22nwQCw1qvdnlRHytbOcJK
MtExW0xUq3OFVSTLnw2MR51W+HH9Vn64q/XoFttEbTZevLpn4QfErcqBwtl0b2SB4kyMXS51wvg4
SZxIeoSjZSsR7/xL0jHubPOOE3kxBPgebEON0lE5ZrPzQfgveoNMYWesX5Xq3FH2Tmp6oIX9EUTL
uABDHAyTDcSxMRbhkC4nkgJ9W0w/kkExtvTz4lbPBPn8R2iq174j3H+3KxkxyWt2EzIEGN57KoMq
/Rk9St0hsyKWMbSaaKmTzsHCMbzNrhtZ4IDRYTBFtoJem4lFHLULm/eaCnPbD3lXFgWb/okKb2b5
pYPScsMkxVOmoiZ10MKID7KJfGeBEKgoVLbI3nPvptE8WAKHJ6KNxfluBe/bXJl8ihMVXLoyj6r/
9FWOaAybn6vdZAIwxcnDqoXj1QwDTaJXH9ONOLWm5P7xaPGim4sM1ZzA2uq7yZpvfbV/cG1wsToM
k/qgdGcTtyucwDRWP2cTCYhjt36VkI+Fe9/iDja8GPA8b0QbD4TZjNoV+QR77x4KuyjNj1pxX9pW
u7bp0J/LDj1GUz5nhEpHa0cT7UhOSoWvclD3baZ9VEj1z2Wakn5sQYdk/jnRcI9GEqqy1jnWCJtP
FvJu9Sfy3LT3mmQqLX3VPcU+jWDjsMyzREpXlnRQ+fnuacQUMtDJMJE0AyO6ixHVVMnkICSYJkiJ
c4GCj9v3WOlHZpB7SwU5hoDYQNfm3WcmgEqxwseT/B22fJiK8W7EpNQRGNtf6lpcSyNrg7zFSK3E
vCZdbuW+SazyLi14OAxSEDlVy0vF/EaaWFAyFEITgBHNYfNv7icyg1Uk99t/u50+LFMgry+iOMvv
xvJj6DULdwXIBUAWjorJISkcyHW42W/n2T623af8zLIHeUHlJNB67m1jD8UdwTSrNQ8b92ERuNox
kfUfDs7m0fP7uUXzRjY4MiNsu8v4Jx+6MKEAKx01hPO41TnRqP0BS4Gaiwria6E07Ex72uX6/CC6
mt0CEHNkbXKzMrtzNDH6pYmMKT39rIKZN1Q5WwlA2kuJfFuzVRw1GD69uPolZICB8UzaD1XpqRWD
h1+EklDKb0V33ssYQPxKNNyy5Tv3iTjNrMEDc0luNbZmu55PCdB0r05ey7W4KrgSmc6V7ok83l8N
QWYAspRnxc5wxss/IoZPP9XWzeZ9O3WO4u711pqDagZTMRAWSvCe6xjPS2c9PFm+EkITdYt+dVAA
1c3K4rvP8O+0BEvkX43bnJh+/tGptFsvsk0E2+TUmTxbLt8vLnaw4a9iVeHklVFaPusYDBFgXbfm
E8Jn89PIC1wArYFCyIUmgCsUn2VKrT/ikstcDEvkt+HZatiTcZmvmvOCrzvHAJegElco9QBMHOLs
tduEcfU/dYifCjj+ZDv6BVZi0iUjV9s4B3FAQFhAfMwe93S0iDqw2xdV6a4e+71eM98Etyp0m2vB
tAwoC6VX8ztnMmDCGXruczOeyZp8ymoEHDmz+eFHsEigyghX8t+xyO5zgHXD9NnzyJXJw1ae63GO
VKsPVRzcCdm/YGK5V/uDGFnkvXkqkd4gcyYm5DrC/SHtooxw9HZ6X9cqUHuCP+lUkH82Q6SLF06q
XVdgXkG7pgJ1ow6dEoIalCRyjG1QTnbYmh4WioouzXeU+Pwd8a5H6zWSkMcnsBM1Q5R58vuV1K+V
MUR3KKY2mHhIWH7uO3QG9F5OOBcdUsugG4IWFSAKqglc5EqJ3jlvSXvBIOtvxRe65VoaB3iQx9yB
WOth2YZMJ8byiXB2Jv3sH+TFVbsD6ucgXe0oYV0pyuNoOi+j04KzhkLJujZm9FalkAhGfKntn2xh
L4g8tLX/qzItXEgy76EW7Va1pHEm7Z3NWVAWxZVNkc2WmuK0spDnlOZ/pTKfJKhE8q4oSi5m4mVU
Xp5PksDOXVU4rDGtJf9JIR6lN4fDJG5NrqEMzoOs5mRctZdiyAHRJGPru+AO07q3iFrvsI4zpM1+
M+5OQXCWbNE6eNccux6aS4AaV2yfgYSCo2GlqAp8xPU2jDAip5mCbSxdNOcUz1gBPbar+4Oc+msL
CcNi6zOiq03bbdCZnrS1CCZyPzxSnnaTlS2+ngznfEBILnDaqUanXZQG/S4X51/AADtT5LfScl9j
Q7nQafjYFJ/AUcoSEYIOPYh9GdAOBW1cGTtvHos0AlN1XE8aP+Z3pSM6MtyGpCaKVRclyWaClBoe
OGWXY28il8sX9TOT7wMvl6tplwJbn1FP/zL8w8wjAVs4uXppSOmmi6YOqHPWdUsSSJln/JXdf6ae
/opifSgeT9oK7o88cjYeByt3/6VCXnIWuWGqpAAOCIhVIK62yhMYL8irDaFK837OGRgouXWaZtkd
TNne05Gg8ZQVO49+gndrZ4/yIdHeBEn2Zo80bYkDRkAubutjX1cGYYWgBgmqNFUUkHrFXM+bEQyz
8ozV0PWKl6RDG+lVH9745ZWfTsouGK1J4TH8my6c1iEBa3YL6SqTeythiVN0n8DSgpb1pJ6+SyK6
EQDjpSWOT0OQ+DywdzjoqS6CUkVnugwaOuz+WjFpjmV3rhL5WrrMFdSu6XyoD8YwVCc5UTYu6S6X
MqEl8455vv6MpsmJl5kEqlj5vVjdv2n/bq0C1IOtPFaQMIrzLdRL26Ca1NhcLX83pAESnq13U/zO
aSPN0N91kC+2K74IKA8KE2LL5mjt4FWYv7NjvEEliKx1y8+a8rDx/puylECxpqfA1G5OgltVYk3H
T4s/MxmRy7LouzJc34LbvINWFMGizZE2OS+Flvws47nIoUihETu1AAe6nK6ynMtIH8NyyZ7YA7EQ
RuvoTslljRfnkHnLs6IWCySjITkrGk9qX2CH0mjtyVZp5ukAxSxyZPzWeYoJziA/mTXtmZoqVwNR
zaDYVdRwRLDW1F85bz8TUi8o9TUmppPyLHq6MgsVVt+bIIbh1XbpeWqIuqlXfddOHTA7InRzIa60
GEe9ah6E0KFokNB6ZHWoXBUkl0nbrP2WPRd+DMEqzbpPdZuflHNoWNrZTeVTVhgYeG9ZPR2TRH+Z
h+WQqktktCLMGhQBq47GKTsje97BCvcdNDbopf7US/sxtTDD+0H1FWfxrVm8Dmt9NAyeMUP77fo+
cnrjjf9R+Qw1NmsACSgW2OmdJJudnbblbzd2g/bSaX/0aSzPSGIfvacGrqC8ISrcVbOv1XOBkOTW
KzXzxV7Bt2Q4GZXuCU/Pk1bE5g7LzTNfa2TnGGzX8QL7uQ8LNhjq0kJIyXuuY4Od0jQ36hObc9yj
9d7KvUuXij+Q0OHyWOLMyOQ1SUuGo85TX2kYUewnIcZzjca4Mbfxq2BLwWbOawuK5eMEwQ+Ttndf
J6w3k/nIih/0AH7uzIwtk+LvboVEUZtoPzcn9gxQftRuyIJRaknjnLicrsDRSuThytkejXtVYfy2
vCjP/haiCxpWBZ36viCTHnsdthtfPw2jmvo6kKPBFC+N2j1WMd1mVswmjXPvxQ+71XbIQnER+QTV
h71Z+2Y2H3JA8S2IlrKNHwbFGBzAk9L9IJIax1fY2ATYT2Gnu3QXlI2F9e1CeOtpFI2l3xsrH6D1
YTABqhgIGwqeZ+YFYrwawyUHc2LYie+lCRj17Nwo6UmavJD8kRMaCtjgZvw2gujzkimSXB+FfnEd
lnj/pyIB7T2Cm7gKYz5Szzwbi3HpTZ7XTu3DrGCkx0RpAwwQAOCSbSyc7CnRGQk2XdSPMugm41UY
LpIC85GiJE9n9ZjBRUQRt+c06J0TAIadUFEkYHiK63+w6m4r06BlKyNt8wEafQi0tcHd+F5m5jHp
NSdaautgaj9rjDNlmZjFWRA68prTKg2TxLRDwtDOGMdfR/IBkJWyoqzH9LVEdE7ganZXkmbx87vq
Fn9y6oIxbV70qf/Uhuyi2WsTimEt7+uCDWKOHwvrlkRdIdh6r0mh+DHEKmSy1CEmjt4X8rghxrB6
MZfufWHlizM46GPl3A2/KrCJePxEcBR6bA60VIma2A3tedoPxK7iS/SrTEZDh6sJ9e+69t9O1Vbg
0foTbzVDHuIJ6KXPdj6GSNF6v3WTc81Ez0n002KSPRpvWBpb9J9eb4cZMkNZWREzhT7q+VdGrMhp
b4STN8x41d3T0Mfbw4ivW87UbZrrHYVq487HLaqQUrKNTOWvh8HFoxOy3fwSl/8j6byWHEeuIPpF
FQFvXmlATzabzXYviHYDoOALHl+vw1WEYqWVtDPTJFAmb+ZJrH+UAeW5/Vz78b5vgNW8xj3h+PCt
GkvuZyRcIsJWow5I3poGrtSD8QNaDtNJ7e7UTOKzGPx1p8ckofjPnK5JV802GKSQR8o/WD6GyVVY
ratxOnHMrDFWY0Zj7ucGRSfEiha+O89IGj5ZOqeDCs/WmmbANb2kYuEaSFOtiyBp092s65sigSf+
uNaFPW3Avlvf3PihhaX4IfvfYbJoqM7mwwTouJE9D3Bn7rvZ/Ybe+ZMTO6WEF4cmO15rOBXZWGZr
QAXaAucf5QS5Oa79LD75JQMlz7YQb1ncPffIZ8J8I7yNEFWXpk60FQdPmsbvlFjgmnVopnAYXMK7
3+hjlXJbhqoaZ1STuw9PGW1frVoWuoJumjzEEB5D2hDNCIeSYXVrV4/GtQsh1SCasoYd7iwZ/q66
ud3brTM+e1V9p//9nnrYI5J5zQkB1kOOGz5sMu5tkOIhv88vIcZK1wHNNmIBdEz7m/XjDiqHRfZz
dLx1H3L5ypsgkfEmAR1VoROVxAOXk8i+scFr+NECk3oFsDpchGXFJtMwifbiX4UTkGnbR1GWF/tB
xgXfEcmY12TiMO5fCkbNxlAhlHFOqSzjaDr+cyiosALIEd3ifZ6nez/zT41FwInjZGi018lGPTOB
o+byXjkGoJqXxh1uYYvYr2DQlhz1e9q1hwpSlHbQGQNPdXKvhjvt55Uz7iLPfhrsKPAL+eqJKWeE
5W0tgKQq0y/dqF9SzhoNfDhGv3XgsR650bdtneJS55L6J71kmWRqMxp/ab6fcHA7wMpGOgnVcBfY
BBRjJ3B4S+dRfY6RgJu9k9GxKhJEIeSpYk7WlJVYS6kpvLnmizTVPTXyjzD3jwazGa00TqmFjbur
GVPEdbr2ZHeGhEEIKXyNsmdncHdumq7YMHdxE/6WEquDq6/MjvmYmd64/WPIkS+DaDpQqgB4RU9K
gpnLJq8VXiftpDfOJiUo1F9j4e1rOf4tPDoUKaQuJ+dNIA8NimI1kGfY622aTNSAWlZeGg24KPew
0i5fNKvaT02ypfLv5ujpxpc4NWOTXrO6njF0g7xoXXSLuoweTpp8lRGgs3TzID0gsYX+7cFtJzKC
mQjsXQBcFHRVDkzcoq5DHqJcJzqVv9LOFJO+Tc/M99/QTMFVAm6El4QHft222nOo0aUdI6Fy42bB
2dIGwSzVaTCrZNEqR/FhT11jDQ+46p6iEDa+gaPMdH9inevlWKQ3LQw3FB7vSBdtbc46jfhyE54m
FiYe+MsALqNzkHgHRhW8GnrxisrIg5+9JHXEsR8ipMl1IuJmNoKF1RsXqfcji6fvVG2MWWeVq+Mf
hJtdY2Ynjv//VMgdIIlBt2YPUbYNXxq9vPYgZEi8/+vlfDJt83nCPIgpY1MBRR85WlBXtdFI0Idu
eTDGGY7bB6RkMjVespN6sY8kQA8v6reh4emYNOtvHMFfGDUg3jDcs4kDiITLrujNZ5QTQ1X7KMk+
m2yAW5LWtzFlM8sZDaZ0VkZd+h5W2R8V4v+8UX1YIbHFpnGJYLCUN9FZDoxBmuc4npkrMeBKiB3m
Eeo9cQ/j0cSBdJ7rW2ixCyafb7kt9kk24J/le0LuzQtoRKVhLwYptoI8wUoW+kY4CQaHhrcG+ve5
jYZ/U+h8m4ySGrL8m7bUbgL/hYIC16fh0XKN99DqGmTx6SNJy+PEAHBI1L4gHkdgmA8eHzts7dmE
asJ2Q8h7ObDDSIS32F6O/ltejnsyfmR0ufxmM1fYVINNbeN2012SY0Z8dR8GXryXis/YNHGfYGuJ
Ipf3ClGacUJJhHGCwyZXcbkLe/ae6NdwmQ6Xe8XqMCRfMxJoIzii48kDKZln2qr02mphKPPXdZDV
bS0vVmBm9EpbDSZEcJMllkOsoq8T3/8RXeAVWXAJ/BUJPiI6BiCI3k5TlECAmq/axPfmb/NIgNHP
thqiSVlBdBm8lfTkps6ooGnkc+rmd/wbt7QE1zURMxsKfOtFUDJrU1bLVdr1VlVZP6s0vepiekt3
noKR1zU1LB25S9wf0pX7ygqf6bjM1sZjpAS8K4zEDQfMdi6JkAHYj9cTiMgiVxs3ND7qmGcKhWFr
T+CEQkLm1Cgdandrl9UPqZUzuTXcKln1xb3qRk1BuW6jx6Habpagyn4AqWxlFV7n7rfBXgCz0IdH
81CuqGnuHJJdfuHfm6Q/TTEtQj1NP6Se8ccm4S9e4iVt3x9Awb8aZDW7YvSDa/xKNlmR9Q7J+VgU
PypgcYSajsnk/bnIFuQ0Mc46oX9wi9eC03Dtj5va9gF0efVr40gUPLkEaVxpH10M8WceeTl5lCO3
3Da+8W44Nl51RrciLdatPV7jwb4QkN+nPjaYqViqjkEbrSzHqI3Xujfdww68mcEYmdDLbJX30cZW
1xiwBaPExoJbE9+ZQwZTI0ULnHzIqbvvNYMLehIwgCb/raa/7fRTQNYYvPrJr6sdm9WXId0gTjMO
oeXZS4o1RoldnWOCrKItRzcIU5jVujsJs+fKRa8xs2nvNd49Mu+hkBd/dmkSwufcMiW0y2+vYgaG
/TM3Zu4WALMeHetwzYKxPvrZcLP0eNV75abI2R2zYZWretnh/y2M8CXhrkG0+ObJ9kSknYhKw2tg
4sVSIohaEeLhwu6ra8fZjM6Kwp9SJByOCFub18TgaGZBF7HChSQSG1nY88nXbnOR7gsK/YiVpJ+a
+EyQrms73yTmF7O9wzgMKw/dA/PRPvNJoUYWH7i6Ogrbk+leHscwS1vUOMUpv3xDWFYKgRvWYRfz
KU75PuTMW2ke4q9NNRgrW+IW5ypmTud1zXciQAuZLrOU5iXhm220eOlUzs31+BWS6Zgbr/V8Iw+x
BKe0UjY2CCFeIoMf2rZ+mV8u+M69gCgt0cO8WXIMZbqRYcg2glhZSy3xFsRMCMa1WMszatZsqrYq
VqW6k2BH9Zsw3yvTeClZ2TDFrGryL1mGdGtMchfPD3kUg17eBfTwfrTgcqOieyYdHpRxvgqliFZF
JGkQIvLTnrMiQ5GRDCaZ+8y+hTI9VVetq9YDee4Y5TmEMWNWDWRuj3rR5CUb5I5WSOY/0wvRzu+2
cIIB464ck8ust9cy2rPnotTnTxpqj2P1OBTGdWR72H98VHR8cTp8Cj8G+/X/Jh97bniW4DATA9aC
NM9fbcIjjP6QesKTIJ/QJDRJSTLalLgNpf/c69dmfrJsYzt05sHARyVOnf+b5WKpRp/jGZTbB6JA
oAxgrjAVBl84jubkMRhVG0evCRS7X8ow2TCuSaXutqm9dzMKsRN2m7r6iDMK1R7mVKuiNWoejhAE
9pxP0lUm3a0csxcTGbtz+ucu3OvlExC3Z7s1157mruiDXI4xkXoDD6XB9+zNQZd351HherDPwnR2
AEh+GDMHeYvEzpHcwjhi5dk+qfunuuI6NEO4qOA4qL+2RTWWDDLyajpKswqsxww1i14KC1/9QJ6b
S7k5GuCKkdeoX3I3DOm+Sg20MHc009WOnBBuCaHIBRrml8cBWmfQ2STvc64vuwq9txsj/2Ek/sIA
qXNTWw5tf8aWGy8z6aCYkrOYxKqOi0ByttI1hhAAQoushH1IiXETHyfN0TaWHXPRsxIks+h57txT
NuYv5SQ+dIuhvBoOYai/CK6gfnRO5nyXFqTxpp9OWe+NbR9HHHIy8higpzb8MJb9TIHRYCZCum/D
trPtPIzxTngonH1U3Su2ig5OXdkXq9JlyG2Yh76HEw9dD1P4Vk0YKKfBv5vtg4tZHyaOGnFprol7
bB0RJBp2kHCS9N6bWyM/qrT+V1vizTeZwqQcVKJh71jztuPqRU0CVSAcdyalTizWy9ZDsqeleaX7
072lRMvKp6cK/ULw0sRGfsnYEEuocqlfMT/rIerRfcWTtKiGjJFD6FyNB1oyQluVJUJVPVNWkAjR
ri0vCxEx8MiMmreJDGM7kljhrkuKXR+3A8aGLHGuQ38tdMIeaeMjkGZHxcJoNkTkMxJG2GGtgcew
mJ5ikX2RpnyfoYqvHgOmFK1oKmaeKMf6dLqcOPMmLx8lIEzc2kAykZ0qHT08Kk6NEEfPiha6+aGi
dx/KbinzL994UCC6gwJanWjGpkaiZo2avwtHv0yNH4z5Gmv3stSP4dAHECJphMoWieP9Ko1MLIm2
eFF4+jVp5gcIFFlFdXRYZYHhZjHUTp1kQe2feURoligbZvTmpyk0cxlWuAhkvA21nnFRajMothNq
F61ldOPWEKiMc24ZPmm92MZcXdNI58Coe7cszjdCAtfpPbb1By5ETKhUDVrSG01L1zYkMY/biHBD
RTrdaH7QPOfF9MDlMPl9LMC5lZ9gOnYIwCK2TtXY7omf7PGXUm4sSUt1PML1U+j94VtDAKd5CYC+
iXg3cbjy2kXSEWCzVoxXW2Z5k/ZPn3D1h8lRtRYvg8+9P9pq+ptnjQRt8E/JDVIuziLMUdkyjJnG
pw9DZvQ0IrPXWAcWyjdf6RpZcQKz1WvMLz2XdOn95OHdlVvGG38JR6YiLW8a594kmXdRXmzkmF+0
+UlOzT7t418hzCWG0+XQte+RpfYkPI0JR0xR2GBJNM4kD4NhAa/eoTie3jUAf6vRAq5NvUvNJigE
1vLI+KT4ac07f+zMau0kH1GzH8l5hmxxBclhYjixtJf59OJyVAJdLFDx+w1jEo6AkGFJcPSlWD4n
5N3xuS0RONZ+n+6dEVZZbh3aiJFC0+wnXNMePQKJzsvEuCsM/7K82/gdRFT7VyPTlEfPrvo3Ip3a
cFElYXpb36fefPX8/klTa8Mpt4BJ/Q6kYuuiTbP30srWfw30rNMuqnit0FwiJ8KqRVRC6vx6N6v/
EJNYRpRP1Kwwqvw0Mw3wz7Me13cnfZw37YtICfKlW9kokBPYH/WMN9SyfS53/s7ETbKIB+3cJBpW
Znp/NNYuK3OHJzmSlTbjfN+7BR11w7GBfugW/UpTRNiSMx8iIAc8R/4nA4xzTmdmeorYksUjEsyb
4aQ3gUFosKjGKVGwTLp+aRcBUbCVw8tjFQSCS6fHtDSFvLrZLxs8IYoRtv7wLy+LjWDU2+f/amPE
H1CtxjJ9MasnV5Jo/Zcw7zTMEbfKAVZry9Vbat+eswV1sIytW2sXG91XQM3ZxZMXJ7xKDObsTvQk
lSvYkIOFLjRdOHMbTGJVDb6SXQhbrKGQB/AymipPg2zQOB3F5F76ovnGXPgRdQ7/T+VtjMS5sd8s
22tjMz9PJLn5rJreZNH/MxwDVLbVdivwJ9nSQ7XYmtkPN68ohXTPu2Pk+FqZs7Xtp9FL+z6M3hlq
waYn0nZ0B8KDQ6edY4DTdVdSwRHV76qn2jKidvS1r6dfvY5GbMakxMLEXzk6WTbQNjvPpjrDDm8k
MmCkz3y2hmZ9zNn8JwHNxKLlF4RxHzaklFAe440qDGwdblGuC15ex0sA+k12tisM3dnRlRIhqPQ/
GiHzhTNpzdYtn+EJVU959sK0fQoYUWKYrZUGab/JYSvcbRbXKfweWAChVpTuD9p0OX+qfivqP4PS
2nw3YL/O/buBSZFGhoUM88AiWa0jX4SQ6KEZZ8Z7NxUBapnSuDBReevvlAM2LA2gjtjV18zC3zNW
mXDQco7kgWzWLiidOcBAxUi4xZpZWhgb+dgj5xDZ76QTPfpWJCSO+uLAlwgRIcvrwNMsTEEzpRfo
xqZiQMAilFVQAykNavE4lQFhXg5KVzWgDl4aLva1/Yen2JKM7omFOz10YNgq6xbEhEHXzYxHwrrT
/8vhbacKwEoRJIhh3Tj4z9WfxB6SzGpDeHRp+/+U6IIa7AFd3cu8YpTV8Nz+0Qm4ejDMnK0V85Zr
gXI54+KDUzizHzfaiOUYm8/o/8nhZMT3ltaSKtlX8W+rngRofMv7Hoe17G8pajCZkj2SkfQxAYIM
zr2QP9tLqA51mMEwsJbl/Fx1JgYFDQHmEA07j/U3V3vSK0AaT5KQTTdR4HUG5hv3f7V+8P/6iQuv
vudNWQq5K6v3vFJYsJJjwSSvbOShVece7Sfs3ugg06i10GTPKgrSqA6KnncLKZK7+qKGphBqbwDx
Fm71ochyimmVZ0efY7dFEVmLbm/H/QqxZfnwEuhMqh2uuqXzXNXoG1jH1UJD8zeiMzW7XeWvfP0D
5AFQmEXEG8+kjIyh12HS5tJiSDxB1bKFtcqTg5gRDiQLtXKj55wavEegfOtQ3Byh25Tt2k3KFYHO
AamzhRHf6c+O/Rk13mqwNj7ssTnlPWBD8ucLFwkweZV5dPSN5VzTm0UasVYYdDiAzHIP4Ihswsye
v5Sd3Al2aYaHPuFjwlfMyKHlMGPE12Xj89trM2FvPpqcaM1EeruhpUfz85UhjZXLR5OW784jwBu+
+CPiL0JaxHlUlm+lMWI//8xM0g0cE1V8jV06ThuYztzhatZKsYz7j5ZP2WKTMlikKv59IKvXudfI
JulaQvpyF53W7DzMREX1hs0PzcVrzz0O8tz+wikQauwQtDanAySxhJQvAY8UBsRQbwwU/WQIEmcT
coqsrW1D6U6IB4ZLIug1InYOD8O1He4hYAIFRy2vfguKwDJiBoP9qZI9vpftYEug8c1irjGbYBzF
DwMBJYJQkgQF08/HA2OtPOqx03LbMWIiVrtM7C+XT62ibrWavjTFDzU/F8pagDNQTbftrHvPnjxK
npn+HzZNnCZYcBkyMQcqWK4kI1Knx2vNpNJgjGp2KTgWEIgTiKJ27/YgF5njzyPGqgR/+bT2bK7X
rCSgX/H4cU9kwEwfA7rhj4EoHcekI3C3+eVLGRcvSn8818RK7YJDCHV8EE6x/zGt4b3W+COk4qWI
QQoNUcqA3YsRr4zuuxUOQJBpfhooQu7K1Yx+WTHcqeCoC+Nmw/NiHBFwvEvUGgQ2OZQ6LCAkYbbM
O9MC6URUp0jVqvTVQ4lEcA1pBsSZPHaBbB+sjSk3N7VMiUTxgzIloMkEanIiNnUUPVlJsVKD5q9G
JJ84Koo1fuzhzWVUjb3mp8wqzu2CzrgytZNz0mmv4S2szI7RhtReo7TB9Sezl45r1sF2+5uJG3kA
OfiAqUgH5dJhwotrFnOArQYOrG+pHeMI1tn3JMIRojN+7n4WgP2OurwUvYUp392YfLEdMzjufEhF
1XKiDRhq1W5mYMVighWyP8TZterfO4KMoXE2y1+ScYvo1NHip8/7R4mTOze7EBXHxBvGVrf2LFRY
ndigZudvpg4ZJKdd8fjfX0wGvenY6weLC5zOlNw3yR9rJRVG5dBQmYhDONIg3SeT/h0NUR/YNSOk
KISAZA/+s+bYnO4T9etz5VtQ0LgadaO/Po5njAeoHOm1pdlCzhAwvmu6upYxPWmBWcdPrplyKpcf
qYPPorIIOhK+I8HcmdSOed0p91GQXCWsTwm9SiWceNxVOhIHiUo6KhS97ODG89El99S6SGdPU8XA
SKOcvmpRN92JtIAGVsp9RBNqSOGyyaflUNqADXvijnPxRmH1+9BOxzI3fgce31dBdhOKXLSZnCw5
iKp6kmljvbk1jHRLpEfoSJwGNgPPk8TgQ+YfLOEDaTnNGVbnfdcRC9JIbjWrBqsW77BvTofU0hHe
WJHL+NTO9Y2u1aeac7lt8d11R10D0oaTVIu9d+A3OjEdENYi7ygDsG//GG2dtflZFempyCMPtiNd
XOHBqcfPduqDOguvsdmdCpvvss4YNrpMCz3/D+dOu4gw25WpeazN2HlgTi6Zbb0SGL3WXOwsloah
hFGpn3pODC0/lI1+3uAEoOI6JkuiQX6LteFj7Jtvw5ZYZdvlZGhLi6gHwWjsCkxieFijfDgYvX0r
wJ7L4qvBVFnX/Nc9Gz9KYSP+lNVde+7YI1nxlsR7wY7BPo1q/JfLL1E+T9pz0p5pSAwyzWEji3Z6
9VK43x0Ow9ord5nWBxOly/anGd1qQg0k/lZ2LMELGssmP+kpswl81FWEEatkSIRts1pVplz4/EC1
nV4TNmmSUxAv7hnaoj8h6GnMp2IsiS0Gow1nvJJF/mF694r3oUH9b7tXU/yN1tsc8YcCgORo7y12
TFlYXG5+ecv3ZWxiVys2rzl3mynVN4o0ia2Sez6pYJJD0Ie/RVqv85azypTK4HHuj4MwagIZ27ua
3a7IprMJMmFRDmZgZfaXTJ5NnTso+2OEA9KocDCkyONdOm9HttVhIlQ7ASKCUFJP7T7TtLXik51H
d9NlTNMoaPtI3PG5GKnntnBY0SjzQyn4Pu16oPv2olYnBpqrHu9S5cnX0jjotGp53BOsRFuNzBxr
zHz1xxR+qLL46LVx6Yr8pkJINR5DPsI9qESr4pqTlqdYb+mnyXJGCK0s57nnOs7MFAbtdW6gxaVt
vaex46L010Sq98SGz+VMi5bF2wWLUX/7OdVVRnGpS2cPx2ZZ0pwScWAVyF5mQorY61AUaDzyXRzM
EVlhTAiDi+jeB1Gyi0V/kSkcvGmlhVwuDOusELMsxvIWCU8vOjsNS5c+rIuUVG23UpF4DZl8GDX9
5lyIYwBUPiVZLn6KTiAtcN3TUO9wSmcwdro2PiXW1aZtataZOXWrjH+J+DL4CWzdoCsEjwq424ZM
X9NyoNI/ehJzZTOQ7djYLWITSM2Gvd2w+8+eqii5gU/Btt2vMt+F4Mu9xKCSz8S+WzjWa8oXUHCN
tdUDmMTIV/hLMU9Ye/tNqsmTySWca5KInFWeq3WvmleO+L6I+UgOudHwWLX7x/xd9gwhDeTnvuek
QFsPoTWwMuRg5t9p+mOauU+1EOfHSdP7bfLvXyxN/mF2guYOg4BqOQbspXnMsZJW1iEWBjRdHjZs
JFlfrePo1+6G9VSgjEGlmuSd9X/ReNEJp/hHK29DxhEEHyPZj6eQO4tjjE+0QwZW6lzhva4FVRKT
ExJO57w+0Rli4MhQ7I5dKPCGMC010o+H7anT9J3jhutRVMdQUgvHR52G1wrCY8laNih9h4V25c2g
nrSvIp34fTHpamJ+SXqWg3nYg+Z71zkKSdqMDJNxpuYGtZFvCl8QKW+eRwhz7Cn16C+Qm5BJaHOI
zBjNTjs8XNJa/D1CEXB67jZxffXAZPQTsB7zWhIMIKOw2wAgXPlj9xMX6vY4WukYTpZx2O1q8jc+
BfRcd6IFrvuVYTj7kfB/AQpAyIOBXbeFOM/iwnMDMFGE/NM5739PlxByIe9wAYuQ9lS62TYRZJTS
s3Z5bW/ozqAoM1Cd+icwDMq2OaSGfmu4C0zhKSouHiTXUcu+qrkIrN8xvlhNu/PG7kw7YRQRTyJI
OvDGwdVgZoMvzJh2mi2erX48MGc7NoQrsqaGKGYszFC2nLzLXTFs2bQurm5dWo0LLSV02ngzZ/AI
ae/9xVxik+7NsRVrZRrAhrqTo9gmGCXaJhgRRm0ukY7/K6wK3hOTS/GMplf4Jg1I1V0O03b4KSnZ
cgkAEcPdOYbPR51O28YBE+mqj85Hi5mZ1ryO2tbnTpJb9SHWS2gcZpCoq6TPWE7lqTb9hfX4fuAi
W97e9l5DjpWjPl/cR1LmMdPh9fDQt5iaFKK9CG9YZd57XG6s+S+b8qBnWuHEQBhk/ie74sXk4Rek
G3jxOKrvNA1KCt7oGMRNOjWbCap/5XZ7nfKurhU/MFWfACq1Ir6JlECYNez1Dg8NGEyd3pCe2naw
iGfqtLY6w+gI2yoBkFOJTumUuHKZeks+nzowY/ESDwCI7H7TWwZxMCJBNIa1dbzUi6ecvui6yQIi
SMy54CPsdTYB8y8aHniJhcnV3BHhOpV3MoSe6W7TCkIRGRU3jF/8wd80fX3uqx9PoWTFvPpcD2p4
Oz2lhOhfESdas31uq5qWXiBosls7DUwUnYY9c7rkunzv54tCqC+NP9Xd09iBV5M+fAisqRsjrvat
1cKNq/AojBhk2a/x82pptS24l6RV9BsVnKw5/Pj5/BbNZzfX/mwVAL7eZMmMO+zV7i2A5TiWvzFo
ABAKn+asA/cc/kroJ6X6KPLvhOkb8eQYP2KfFJcYPukBhX7b0tQg6Z/ke0S3JQOdVK+DfgUuBWCV
cQ3uI4OGkelx4YrWzrdI200H9EfDVxZl3cZO+L31T458nzVndIKPBHygh5N9LJA6c/RQdGxmfmxF
53JG9BXTAudebrWI25+pBVsv/zRKcqXSfdNcSJrTuwr/mkJftVycw3brN99pNW5Ex6Fa0545peoM
muBw71znDaNWoErG/BRVlRx7y/RYquvsZs/CuQ2e+BLOU0YHE4P7RdRhjHH/pYV9hFSzIF1Z1dFX
gU3W6ORaqwQwYcDaYqA1DKzd/M9gmx+znT3i3QHaw3F7U1v/ppiCi1LsHGJ0uXE3yxeAlVD86FLC
HjY3DGtBO8Ikwl5Y7nruoXDXHiVxwWM835ME8evzI+bm6LRAspjFeJezvAi8CR5dI79iAxp9Pjzn
kVxSDA18Md6KKggHRgoT8Trn1hTsbt6TmdnXR26poMctYeY+goTQyiawk3oLBmY//oUVoMoO8EYy
NquISEJnq5WGjW7BMBLujBVg5dqlkYbUN/wkgDK465FFVn6KsxBEOUTBraQQw9qpO4MWwQE02/ZX
/qThrB3G80gq2JVPSXbFCI79VNQ2csxrGF9kDwjvV0NxiwI028F/ifvLPG+G9JjE5N1W7qdfPmBc
HyXGvI6GR2nUa6FY6fbQC3dUcljOP2P0A4v5ugXBv2HH8qZjr3dLB8Ry3/BsXeLkMaz3b06BIDWm
R6aXk5KH2vI34PcOXoOeZP9iB+DhwX/vczwQ5qJXiJKNc+Wd4nzc817FG9oFEGiai9X/K2iAUubJ
Yk+DicXdw7zHetwvBnWhUqGNmoPLhl6PRGWHpSEubVwFYyvO3kG2dweIR2rcI3TNKXd3ePXdfA9w
cSVzndHRQTFyzBmJeueW331U449m5pSVx0ZzKcfPPIJzJsbojE2iWAlQZU6n6Ngc5KGnDm+fxB3V
r4B42RbCHHoXp3YXQ8KU2WsNB0s/Te1rxJ+EbC3yPGSoqVv1SENwgvBxpDI3tvpQvLg+3mGtTlZz
qorLHDXaFVfdKpwV7A0iN2tbVv46SnVIiZZnMZJFH2l0aFcpKfGVh6UA/8pS+MXab+i1zTObvD9s
rAnw1l2rNmReWwDgrAiN5xr7UY/OnQN+bITSxpItrGQVR/VXi/OOyXv+bughrWX2DrZOEoSx+Y+Z
0FfXFfJUQKVmwY/2Gnj0YwhJkeGdz60R4Druhn0C4OvQgk/DIl5Vp1jYOT0UTcZYh2uuGfbRm231
sADhEm3++9vGBTmW+BXO0Mf/SjZgq8vJfKa7IX/B1+5wsm8wz/zIEi+A3ksaswbTOaSthSdaFLw/
NjqY/ajscNvimj76p8jFaN4+1ivn4qXQuNp2lkFhU6dpOaW+mtvZ25STj4JRePYBCfg3sSbocab3
qdPSwPGKejEavsShqWIgiOlM/x9tFPDFdAkLpba/B5Vph5bR0sEvu38FoMyg6TRq5nVa8mDVkPKE
1kT6yx+3quIWMRlzsx0mZnmj39tb382f/HGq+U1tGKVeFAa9DZK/q3GkGLgb/QcUoO+rGtetSg9O
I+kJ9isX5cUU+6zrBD9gf1XmWAZ506+SGMBj/NDmNA+0atZOxj7KCmerwNGluXAOLtmFqYOcXLr2
Iccmy2PYPNUFXYRGR36S8yjomWS4AB329q1C/Q61MeHsYVibPI6SY5yc7WHWD2X3mnhOdQTBaHQJ
rhnT7Mi3opPpBVBsV0/QHcIZ61tX17si2kKTIw1E2CiwiubTT3rwqmy4jgQbaUWJoqGOB1tjFvk0
d1c+OPugqeWYJGo38wBD6ISob3gIz7iesqywT7b2D74Ji1hZfWAzn3HAiKcG+CZHwIjJXmd429ll
GyIcdJoJ7cwiSPXwZ9QqOJg0GHtxNexjK2Upr8rPBKvVSYlwq88q30VO+TdMKPL4tSEGhcmhGcWe
ujF6qcO6XEvDWhewV9dcVZHVRJZu2rzfs7XdWog4IoSZEWuMzuI+jQ8M9mDegMHxzfC1myhr9FPq
qitqahZdN/m4ojZz2IXbVnBiL61DPduw7Um9MYm3cWHlISeDESMEuL5xTh+2QqgGscp2MRkZYl/D
iZw0gSfuDPWOQtOej/khtyeEDQeXYEfma0REmMRPJYWMYJ00bQqJvlwiZpVb1wC/k7sf7YPi7T0i
jNZcv9iifqB0enMz1s3dMwmzyby6QPdjbFCOGpzjwjraxb2Bjr3rHYybCIybMkNeK8Ev1iUYvcg6
ZZ02bSsbBcnsIcXCgac3gV2UhgvWqtxi/ioApM4zpyKnAxIxAjiFZhowewOHOtEpPuo6NtAEL3mN
KzO0QvXmcKDZarG9Gh5B2KTjspfmyaPUg9Ht/6g7k+XIkTU7v4vW7dcAOMaFNhGIkREMjskkNzAm
mQQc8+AYH6RfSC+mDyXJrLVpWS+1qE3dqltMBsLh//nP+U48VfdWvppgOJKNpE/23mj1tyHphhu2
4i+7TbPTApojLq1r0cJxKYa1K1Ph8lK8svz8YeFh2ODTCrbFgo23U3AFg8r/cixO9Cwx18kx5qpU
UKZTeNCqgQ+xknXX0yF/afviF9g2NpvE5ptET3uqFsnfewnlHWJ8syipg9meGfugf6mV0dzLRP21
M1sdDLKluFqFF3a9A5AtQ6gwKiAAvfKOM8GV14zwYeCNS2iJirSpcp8CwRJNrpKFDn4pKkl3lt1/
N/nAPnowKNM5Yn4tKO0yndDAOlYW5PdBlVEuT+sHd6eAr2/Ri52Ri28aG5ALLLKEwCoUznoMKd1M
m3YdQWSbpf/b6jVxISDjp8glG4vUt0nPAijXBSE9bHsWOEEJ5NDW1qud0MsaBeO0cYzpm7peiHGq
dHFzl68LQ1iOUAvViM+qjNuDWK605qXbscaqB6WJFDa9P7IPiOHX0En/YdqXfXNXJ9On33k5oXHG
k1ZiXy3WcOhSjd9jH1dXds3VNTV/pnjyz5E5uYd68R7MKcvOngvKVvTpRbQNOpApdzPw8I1aYPkO
LOC4GZPi7ufxBA3ybkb0ujSYESLcIVFnPCdI36dAZ9u2JuBeA+rZ2H8IL/mb9RlvovE7E+aXqMyz
jMEL+51bnxZ21BleoThznrF+OBl88sQjDOSK+QlTmf0YNB9zbB3R8WzCnzDf4omZrU9Md5Na7Y4k
1gj1sY12zRpejydeTX1xMKV2gd0ZZz4zYxcYZR766Oy6qe6jusG1zstl57E+tySzS1L01FzBY1Yj
tmCoZzaDQDucExf2RYFpzUuXgDbfADa8LUiUA46RWVbRkzB19OaOm8StzutDfr84YLsEwhautI70
31MjZHwUONq8Grh/lXH45uKCG/Td92qk5TzYLnGdX5EiB5pnbypw8rvGjFhIzk1DYIF2j9aAlSDe
3Mk+F2XlE7fyeBfE+gCmmVFA9Dtq5ajDHoqaqbb1CYj0UDY9izG8wtsUeIY+5QFeQf2ha8++0i9L
QA7HWuTV941vpaSVuZjxfqpCFlAFenwc73JRi3MRqXfHHEj65pycSqxxscqCj8cqp530R6L1T+54
3KBLGyBw2R2NmZuFIIG0A7meWeDIuqA7FzEubTPu1C5g3rfLJNkb0v1bx95b2lo7/udky5nvHyK6
KMO8MElxsp4lRfqet/54t2j/CQOeQ3wN3qjrByDWHb5L/eCSQ8QBGDT8fc36cvZrXp4kGe3IoQo9
m8BVQOMgp0Ja3vc75r+k+UZQeszyFaA0xc6xL4iuZaKmfj7wajRFEq4JBNKvGfbWmqlpCyySSTY+
DH2tD0lmvXR15lxLKhVA3GCEhZdtIAmxY3zAl38FbS1fo5jN60hB+77v7D8wqcxT1ZEun5Y4uC6r
DXtkeHAG65jXNJI6uHRS/huXGufJ1uafp65l1seZ9ya25OIXUMJi38D8JZEW34wG8uOSLXw0NTxd
q/tjBOJ3nA5cayAAulXT4odAh2ybad9I8hupxhSJbgFkuveB5K+dgMzM3eDoJ7YOJ5NCLCJMwTlJ
AfBLBe2LcR/0LKNj2BTuCF95EvvWd1Z4m7wYeELYtOoN1Bgmac888SvEfKZZk9MxCiSycJPQnSIS
rxlPD7BfAoD2zUQ/2aicdk8IssXezG9tU9uvrQ+TrQKwqiyR7mauP78z4yNxpukd6V7QKhAaFfaz
Nh+asy5xS9iW9YtQwHPDvfK2ZOrsMDvcA8a/Z/Mz7LmqveKWp8nNwodVdfxE9eztFxc3AGBuoHmu
1/HVctkBdNdBVpfFIU4xg1/denTAM4vmEle0QI+NFvkBU/Vzmt8GPblXnXo65O5eN9Z3ORXGdcbE
YDqsLx0jvkKP6O4ciFym22C3rlygHwwGalJXz2f56OTBnWmI92jCtceQiZZoroGE4HXui1UiHKEr
ztkTMg/CptFcPLrCn0t4ccDWg3MdG6dBMLfgQ+53Vs6baMzk3TTp7MamdduI6L2GrI4fZ7e4sPRG
6FSbIRD4nBVuOThswRCgVtCK9+AtAw53WlrHMSouwfxIM2GMj2QtRvFQmgoG8jQL6JVvNclZkQwn
5eehDRILn9eFsAAcH3N4JwB/mlUuafCdv0tDOAdP3Q20XJU2ixzty03vuKzVy/6HehUyLQqVacDn
SyMzW5ke5y8fH3AIq7kUMFfJTkbjNpPtx+jbDBhVBOgs/rD8+ZV356FjGD+6M2fX2INEk5ryN6uk
55bwA9CtgYDr2NXi2rI1LKdsgnHtnvJ25sTC1Gv4y7NrVsGtmKwQXKLHC3wGxKsR8wGWUPnErSUu
W0xMcK0w+OanovdXb4R6T/pY0qELOlIkANtacz6SXYNQIsdftSaUqWzgMuXqc/TN6eSngHdLvxiP
7CS+tYGgj0EETHVqumFGuMdMuic2gECTAEUeRz5oMvhF5+mLF/V7qfhxKR+42r3VH5beSXH7Blho
0no+iiIyiXVKFiYOdz4eZcrXDHko+3RfW8+43XGQ4IHdZE32B6M4G3pBQXtcBLfWyZ6TFpuq5JAJ
EzenuqA1QAZOEAAtr+0PfuB8W06LjJmU8Nub4FJq5dFfl4XNZC3h5FL3gJp5F0tdvys8eVnQtAwB
eYUJIHiwhCALf5oEIQetwcEsdDJNLY5ClNhQ8X3eFOVKrsqSH1qOYJekmJQWD2bvRBp3HLuDh++u
kfZ9PXW/jFjQ7lMnj66NNzGLbRbOeHa1N41vlF4vGg7sGLNPYQii18LsJuJWybjHK028t2wvXY9/
xXK7k7m4Py0EtzBeSLUj7IRxMAx0WTKqTFO/mYLG2jHPYONM78ZZw95JqnugkBGQhUM2O4RcyGyS
dP+iuyuAZVjd8ZzI/b8ZdBbQ8TPEu8R8MoV3qYknEp0LWwJGobdofDHqbLf9uB85JY8V9rIOSnsY
zxgp4c3oEB/ytM2X4PhvVZ5aQHXsJYRzoMKOynO79oBYO2DKXfy3JFK1h1s6U++leKojjCmV6igg
tF6CyB2P//SX/pcaXq/qq6266kf/pwWu/88e2P9PGl5N+z9reP0f/97pv237V30l/7Hidf2X/lfF
q+n9y8RpiT3CldJwKCz+PxWvwb8c6QRG4DqWZ0DTNqiF/d8Vr3bwL8P0DCeQlgsXwl+7nLuKTeV/
/2+2+y/p+YZtSFN6luEZ8r/SoEwwmArn/6vi1ZJGwH+D1F7gBLb0KGv+jx3Kaax04i80i1JmAxzP
KIt9PUxgZrnRVGD7eaGkWIveIJBvNVVrp3heiaXTXTSQdHNd91jlVcPJwD1LBzKc4+5DFol9oOSR
MjyagxiaN57HVbFmRUs9BntBuTgnm37E2HCfdK/8kJviL160LwbvM51AugfOBssLxxqgSvzIMWaL
USksGepxsIvHaSGgQQgAXqjqL3M8fka+1qSpSxcqT/bhC6qhKCFJt3e+YToPRcGswL7a2ZBJhGnH
XgA90TlM2auINBp4DMq76t/yAmBcOwQ/FOlp0CFciHRFJw8TFAuDez9wE4JewclRUYDhhg0vPXZc
v+2AiKunk+NkAMAOuD2Z7Eja+BVqt+mrp9FG/w5uCfnjfR247BMTUKx2s0s83Vy7ennKjfnqusk9
F85fdPhEK1eWjSeXJKl/w0RDdB7mrYMqFBJSpT/TRLk1BZSD1aroGM9cYQG8z215yGLoeVH0x3TJ
FvnteHFq4MNCguzRsGFCkSCWQl3GUKixprMv2jqji4OXyBL2diYv21qo/WIvYGmy9zl3TGAQ5VGN
yMMExMKiJtE9rHwZTeeaPROuMODEbDl/uWL48+OA+yRUhJVVIsyw0N/YJOqto8WPXGJ4kVPPtiXL
nBAgPItlWVkXD17frtQpXM24/FIqdbfz2jkXQWGhLIDkJ8oRO84k3eaiW3ZyIrcdAWgYrOWEh+lV
FiWDpPJZClbmEc0KeVViW/L1HGwGNwY213WCt35wbGFytA6T37IOaTM3DitBAsdCRrmN5q3scy9E
CNi4fTDdm0n6wv31qdDek5dw9UbrzMD9bJ2BnWC/HFnSbygwcLgMuD2fgUehTuw9+hbpBUkMrJLM
f53SECIFPm1DB0E400uW0mm8rfDW7Xw3+xtZwXyieryBb0u3pDCrDnYDFlFMWFudlfZe8KfftJpB
jG7PB4Nu2v1o8aa2M/L2vC4/ULf1lo2s+cpS9S3xOjTTSHE7uBC993bBautN5dSEE7Wy+8i089OM
VQa2JZZYCFbnRmFFzyzcJVgg7GZj0XIRCnzBYx68J0qslYzkVrJKPAVkezazCy3caSkM4YuzLesm
xZZS+2GTolD6Q7wvjHUjT1ZS+LO5i3v2s43DfQdZJKdLYpOQneKb073MLhO9pR+ZSmAqE6XQJoSI
VskvXHQgddzhKF1MgZiud0htrKUCslzuVDxUoyi2XBNZreUt1lhgD5XB7NzpEUc0TH2MiXlHogwX
hFhqeLNRdSAzwkCkFUiIZCUDPE1Lm7y5RvYKBRrpgWqJQ2soEpIDU5COaWtciH039F3xWd0D+T5O
sYf7jVXVAVcNSZfSr3ZMRAcQ/BZdSJncVRyDLkww6pHorG58r980Sjq7EgRXl5ufSVDku1QW36Bc
yrCk/w5DKG65PhAWzMtzGggKFciHbVO3PSc+2/NpMG4s7p6GBiy5kUCyy7zo2qRvyDyHrE3xVFnJ
t3RRVht8gwuXA4rOIJc6A/NMTM8CcTccmy7aQiPhw/ruvUm3zr7XREQ1ELsSN9ARfuQvu5IRbwW+
RpRyE47K0k8MBPnZwtBvZvu+gfGmLNoSUlY0FYQ9/pDjyerMWzrtAwnnbRIsv8wW/SjQQ33gtfCW
ZxTlDbQ0REFE4aycPvuIJqjI8jy2/PFbkyxnot1qjZA+YTCVLKkR1zEtRk59ZnFyV3KHZ2QQ4dJj
OANN1oRVA78WyboEGtqzw8FSbviCJkkOad9ftZA6fXAYBw9e6VPzqnCW5To5u0niHD0aZDiBYIh5
tQSe6b2ZlScOQYUDp6VtjSBrcVqQ6NdKuJZFI10qgLm0eeX2LbE4Dwpd7taCMKONAk7dbNKc4cuz
L2z7YEQd22pUO4CX3S/lvjk4dO2VqymNpjzRgHNQFLnt4bpdcIMpfNU2faAY73vpPFVD82M0bFmU
Vuz3cuMy2CuFP6D8fBJ/KieYwxjzapfqg1k7ZF6cjgcp6B/S/p8nKz8bErCRUUEzbeebAG0fYga8
uQ3WrXk8RmK5j73IeR71xc/S/qzTmcfVglThAJzVGrFlqdGngOnyA7BOhNsAEYQZCjlBHixHkOUm
07pn92dq/H3TzG7ci0+ULCWMHcWNr4N/mCL5o2387r0w35NMjSGLOSpP60fVQpVsMpzrMoXkTLsy
F59D1sQ61LGEObHw5nY6OvaGAQQpYcNswAQgFaKYsXrMVr8scJbihDMnCTk4uIpggI7YR5S9cQc0
a8SxoXPnCBslOBQGJ0PvByGqRg8uxlIbnYLDzqtXw2zLvSp5ChJYp0lVpmcYiQ3mMxZTkWKNEXdY
6+txy8Nqtv5OFWb3aBG+FxTG2HQtxU1KBxJzR9G/2jVoO5lQp+Elf6QDPj9qSjBScd+w+mjY9uBC
neOMymbbuXiB98otKxPp2xwhco98Agn3iNowBXOEx83M+ZQOrAs/6imKYP9V+pfJ97rjZIvjuJKF
lH/KwfZFqvkE03bpSlE9eMRQdWW+sW0OdsQi+NfotqoHROoMZIWsynv04R6kpHlXKs6AEbd26zDk
Z2hom9aOOJNsRNIB9wEYqhuZ2n5baNMKIYFknIPhXOXxUTPvDaP7kDXECrQirCJn79Akc8sH5Fv7
iUBWOeHeA7ND/Dz3ydVZ6iQGb89LSXBVctNj5Pm/jDcf/+5xGEf/COprYWrdRYsyLk6coFww3LWR
iVO8oAJkjOZ37jCEtWMcZXWq3hbuQF08Q32MyvQIEbfaKtiR2Jt/rGF4juMRb7qcX3HStTtsghjX
hgeVaiR0i0BvZoy/FwJNO8nOEjWxJqM/4vWjicbZkeqfLwsP2Gzp5RwrT+xGpwEWkPK9HO3euBCZ
dI/SLOIr9Wd3bc447S4RbkwW72RlWcIvJLpnQMZMlfZwyIHHxhObbtsGIQEND1MnxwNDhLg2Hfa0
Ec3LtSIHJLnJERJL+EBRhmGLmly7ZM4tjVdNArGI4/PkIbyXWFTHHNa+TV6Cifw0mXCnCL5u2XY6
Z7OLkbaq+qXquMHXrU9a3hTEMgPQNT1ncEj0sKw9AwwJjVXx+M2KH+f0NOwT0iTDFBQnVAJeIEsJ
x0aAiGlcf7m3bKzPQnc3YWDJg5ZUHCI+nFsXdbdYrAmdhmxmF6qYdXfXt39Zol7aCv+Wa5DwS93P
QhvREQDhs5WwFwiQF8hqH2cjcjZp67wZAtBo3ZcPDjF7sldmFWJX47JBXWuUHxcnf6uAs3M7RTMy
WptKS2M4BDHhPPDrN1Z2Pg9thuBK8xYyGFZDFcoOeUugvOwzoHRMBibHW1FMR99WM8r0XcnLfUOB
yl0CPu8QCV7+qNcWll374OOZ1dzJJF0KZBknTseUWiuLhQUlMpI0a0K0gc3+F4srA6LVMt5KRgXl
emsGca1SifG/dHmN8ZA2ExrMukxIGqAhHLKJP9vkTqC/Q/jDTw2x7CgsSktJYHHuaX5pdLn+U8oM
ZtZHYR6S35Vxcgu/3OuuGrZ22f6kpIQJNkzZyfPLYGdP1o9jsrn2BoLNus0oIuLoy3qDc3neYD7m
m10Sa5IwRvCiz78NWoOBcEeU0VQ30SX9QaULpX2Y7zCdkf1GpNLrbyFI1NmExoFfvjoQyiB+I780
0k+BVBdGBT+vJ4I3O6Wem4j/djSPkoJmNK3oZ71ntw0bBKRNzhob0Y9tLKXVlhN6wbGXEaFY2yKJ
56dPi66jo4XVuRaUeCe2/8tq2P+VkXv2Znz5TT0wsZnPswLswv602c6BfMjET1/qj6mJTynzAV5U
dZC1xKV218wTkb3iklcsBHG4X/h1Vnc+9kp2n/yWpP1JMbG/cwP/5KUx9fTIzBYqvfS4zw5tvjW7
8dMPlh8/mg6ZgkqUY/VChMGR01fcwMuqBg3MP4iR3z4og3fW1BVy4wpQos0seUnQGUw027RFvoNm
eu6JqWa0tJ+GzI8Oac23rI1eRYdqj8GGrOB1gG8Vlq1BbpQMcTAQSCxl89Rx9QljXd+SRKIiWgnp
NOKCWdsT6nmXhctPI+kBGxSfcuI5f6dx5r9boETisPb2FtGLMMDFwKWHVBH7ZX1iodRvsdE+9WYw
3pHx2MRdP2DjrKnhLakAiFPy62TfWSMPu8lLSEjN4rfvJLc8ZcUgW5tXUcb/G0jWIda4MjSxdt++
ZDji4sDrb7kEOYAUvq05MLb+C6dhEJbJCm5Y8BD4gHF3ZNbrnefgzx7Ia03gDbsO5lvptgxvbeti
tV5TzYOR3bWuY+O9mL7npK0O7mDdm9oB2VfrParc8ADbvrs1w4uJ2V6ZqXgZeaB2tkppTZTTV+/5
98I2HzrSWtAXew2OUFAXmcck9y0P48ocjU8E7199XX1J/HabpOFMwSayiUiYGgDOWqd9bqHSANf2
vyqv5VaQv4qF9QBMsl9cY9ZIDTcHJ/FZjniTv2HLitd18tYXvH8awaSFYplufUWxlDKig2/LT8GY
Ia3x6CT1MbXhxIL+ItzPh1qgasI1pVGZ3bg5s07vnPwsDTyoVtmTrIwjfMrxYVnIbzCzk+GnOPUo
nI4wegkdwC7rw9QDIDC9ktut/Edm9p/B/+ht1BHIrKTY0bPwbkpWtn0NYTpVL2K05THW8tlajYsm
XRaexGWoc2peOCWOYurOiVGb9NNcvKkQ9/E19ViwVeVagFoHLEMS/MutZ+7VeaFsli86+Ra1mFfa
yfa1z+AYK4A1aAVX5GFSEnzmqEfNyfiOk0jB07ub4SzslC+ObsJuQ5pevrOdkazW+qG4Ch4rMtR6
WHOH9zMS9lxnYB9m9TYZ66tRt3csim9p1dDHlHlv2QxdIPUwlM1VAnEmoH3DRqffjZTdldy42HKS
Oidfabv+RabWr2DmJkXZ96HtuYsPDdspDa+VWeTU8QnsXZyDPn8tbAExJALoVhVZKOqzPmo33plg
2kgf4XxrWOyTPlkjIOjiFhPeAOSHRR5EkEbgARpBOE8gYOpJpSB7t9gsotOEn9GxjyLAMO52P53Q
V9vITb5rI+NbpQ+Euu/zebhiuDzlw3RfjOupb1P2kOuaWSqNfseKj5gWdNq2aQ2QnlGe0llg4gw+
+7y/Lh1W/Waazn3OjywY25E7aQ5t34pTFbEac4X/N6uIAqq43tkMetvKQHQp8DfmNdwKTD3b2gkG
iHZ4bNIqPfsmIWWvVJjHOgsP1PDaL/fMi0ccM+TCFxCixuA9umo6dxxXEGZEsWeNeRu5AIOJ4Cbs
mZO1c+IpbBMMmQ0VY8hq/NEiXuZsZQhpleaT9j0Eubz8k7GGDpOVr5pl5nP5SDZLA31PP4IRNokw
Hiv8bscANyVvE/99iEmW97zjopm0M0MikTooOkvb5nfQ9taQOJ9T4H46DunA/sPvk2NZ9q8uYwg3
NXVOK/PkwfNTC7ydoBjDvuMbO/KKz0y3JnlQMR3K74JBitmEIozf6EUrRBcyfTqd+fH2IJ6I6do+
U/H0x5+xeSuDzj6NMT/hWWLQ2kQCmCV+pmGXsPZxhXdl4TJubCe78bwCjcXM5/YuiANqQDqR/p67
5Gd2gQz3Iv9msf/WG02Ps975EbZ3FshvU2r+xgPMJXKBI9Ot+eApYFE4YTJh9IycvU3LRpEvCxvD
O78mfR6v7vOkAcdkl2Qm3Y4MZkYNR84L1uhjjDJZ9uTFk43rPz7LDL0wqOsB3AZW5IladEExrung
yLIn7idrDtNjWfTUe/Gt9Jnk8GsQujRJb8LPjOiwogTNtsMhBkFWY5pKJ1oTeWQQJiK6gIgUG9aL
J8gFjxUHQGvTP6kJHee+hTGxh+s9++5mTXY6ZKWdIXjEEWWe7WD8yh6svCxJ82FpTZ4kclRYt0YE
6Kd47okFcL/PTv0c/QIlY/IltWnkzOYtdR7ka3Gq4sisl13ZZXQ4dW+xmT66AUVno+9Xe8dxT2OC
3syLrrgbgoHrZ4VxcsjLc+QEHz20XSp0v4ym+2UNUXTGGNij7TXm+vV0k2/PK5/pW/hj95IGFjgw
Q5Gc++RX414MGRmHma3vRjo9Z1dHLCj4mYDi7GJh/a6HGX0M1ziV8zYLfp490DnSGgTVBWJn81Bd
PKRWkXLMUQpagjzAZJfUJY6K3txGYqQ6rT3xLYaHJfx3fpyW4CHkVJNCMNjDpBSCnWebJwyJ3wGR
lKQjhYjzCcISZbVl4EBvH7HAxvx80vQvpp0WodHwNGdg8JaKA0lZGi7ByIvTnL8pnACB0MgnYNzY
7ur+pym4TY4WxV7KA3NYzmdjWkCwDwZB9KWk1IcMltGk5W5yMO8u8hp72Z2uc5MrXvA9xxJD+pAf
mhGPF2UqR5VxCHjEJB/zFtcy33LW4JX920deuKeC76KVPVHiRYCXoqDMRBrsHJwHRU9TgQYPPVfE
6DJSlm3z4aLRi1/UwwRiBB6divLYlRVYiIdBAFty4ug+jdLXuEBGzSMi3fwQaOC/4XmEief/8Zr5
PZ7oHSuy6DVzfw0abrUyFAkeR10KrR67Xja7geJXVgzltcSvQq8OZDif05hLHt/W0frT1n/xJaOu
rNvwAvILygkuBjDTPXEUayRKGRHBSayeHgMyK0WHOC1tkhLDGCNdmI+1Nr4b9HqMmey9S/VQkXsU
y2UejKeEBegUVW8dye1w6DMDGHe8mhCPcdXGp1riVSiJkyHa0kzbsvHR5Xhn89t4sXNafwrsFHw6
ZzTml5yfMu9xY3RpIzdT0n0Uk8P84NFnVcGyGAvzPMoANvEYYR7iEptSVECVr8rwqwIJad9gOAF/
oDHMMC31KEr3kfKKU1Sun68Dcq1yp3sEimXrY1EOLRfjjUqumRRPVlHwquA42TqIR7RI7NLeefRX
XnG/qmufPkym0Zw/nHS+Kzh0nIzgE9xqUIsxv//nkZRws8iH3ByPtcX0z01U9vYBli3rbOL8ldvc
d0mogvjvev4szU8OQ7cdgZ4GkoEU3eXkmO2dxTvLxPZVZdYfl8wbEeWCNb7eT/zldA7uHOVCN7gf
K46H1ZQ7D9WzLjuyR8S0wxjgRHIkxI7ygp9VGcVP7lN0jJ5wUdqKaHJv8ovy+aOO+ujXBdGvxX+n
C9jfxaNhbbNOdsd0tQ2gpjyXlhUuKGsHOe+Ey29eSCoYIp1RShbcXJteZByaxACrdn7qK/SpmMtN
g/C7GTYmysBd1/rl3cBdHbSXj5A5P6yh/zHQzSkzilfq/bwnv7SfWmd1mFn6oUEkP+cKGmJfdOUh
8ZZ7mBEewrr3bhlTf20rsrlOci1LjH+Fz0Jk6NL3Ue9cQnQcLDHWzUrerUgRx5hfWm+Qb5GDEOLS
Nxl2/DIwoB/dMXmOGqxtQevcvJrekcqyL73dPxDIdHcBHbu6gzcMiTg9xO8o/smmqyI0RHYNfTb9
SezmpzJx2tCEdiwiPAf0Kvm1/OuXA2U21NH18I6p6U7u45ScaY1fnV2TeVkm/e519TUbCzLy8fSx
Fl0uHvAZIeqblRZHNA2yRDFbu9Zut+hr89EncL/FDHXrOoSaguhgbZYQt1OHzGWTvUxlkDzUE0fM
xBv9iKhtYF3e2Ai6WA4nVjUVWFUi30t2FzO0sYB1ibVlhUOSa62lopqA3agNDJQdH/F07IE48yHn
TvW6XpXH0QAULdpXOxefMysPsy/+isg7iVkecdXaDisO6ukwKtGn+lzW+W9xkg3W6Kz3sMj6Pfrt
QKFhw/M6sO3682y5tncnMu5ygJDOZQ7CuCTMW9dqvRvhHhz9KRwFV8qR11vIy+hhSHH5MnxJCqQu
Xk/kI+mLx7r4h/DHvxuz+JW5OwJjTK7e7D7lvcDpRSIzrDUNk31Tc+fT6JKm+Cl7eH7GbB3dYdkm
eRUg32XNxcb0y0hlv0aGht8wpiCxC4jzTQLuTLrWl2zEsFP5bJECwBZkeFN3M8mgAgFZayFNfxeY
1FvRLjLukJBJ9dI5SuNCzk9ZEwncLiO4O+lknwH3dxMMnmkGWOEQ5ftBfQ64otBgMBerKn2zkNY3
oyQUjr1+y7nibazY+MIdf6hTYBtdS+yI6/YFzFvJk+8UeycFqchv8WQredROsELQ+JPwrhLA1FY5
AXKFnxnHBI/r0WZR3/ckaJsIiJbvY+aKXkzHf3PgN5otCf3WSm/sz/Dgx8WTdoz7ouU0aafxzJnf
0qyNWxq59rN0R+fi2uWVcvNbwWe6U2ZLT80Y/25IoaDDAzkKxMl24vuC0pi9s5LGJdKvipFAerLu
o8kT3EJfaKKMLH+Wf/Ld8Ui78UoZ14BuXn3bVWPxrBIJ5MeqeP6VZcE47he+4e4lSMh4uNDha+8j
HqGeKcmKgHKzr1LhK/UbYujmCAWgNNUzPg16ZoKEx6yvO77feH3YlJ6c3D6VUIgBj06HNH9iXfEW
aCxOyYTk5q1cZAf1MWxMF2CisBh2SsTapAC2G7FNYkLmmsRbOofblVk7NtHGnkP/aJryYnVT91gk
yd/gsU1uQTy8QOVHY8zSD74Lw3ag8VgoFW2Wzg0Ok/MoHMH8wjMqTdLbYIt4cQ3G2+Bj2OwmxNCY
7YGdqIDpAZhCoYmJcQ0hMmXufSf7PSfksBneJ+oDF8iDpXdzA1DREfWbGriszNUTNrJ+1/cG8pJF
BrecjRMSI9E1mNoMrXXDgjGSNBQ1R38S723AOdGytdpS8A6+r0seKblWD2rkspeZADow8zHbJj9q
XD50hJNk9OWHaxX9xfUgfqm4/Bx6koXL1LI1WnBKoIh0RO8T6j9oFlqaL/pT1JEGmYsS2KbYUJIS
quXvgCejs/NfScsgqoKR+rfa6+gkop/Er0MBo5tFKOUu1L9tWmGwjy6Ju9At9S6rU+8jVXTp2fVv
nXKQjGva4JN53gOKwaXIVSy1G8gBNvT+aqiQ9JJp3kcupRSZoMu0SqKLxbuLqhZATCgDBqvpvKqT
O59bDJ5qkrkts3NE2ytj0cSti5ommlVCO2Xw9Bp37+fvWeatFbkyPfQZEJRIsN6Gibg1CDgT53WO
CZoZAF8wDYk1v8iUBhR+viIHihZUX23cA+ThJstNBw96yu3ELg1nuwTGc+dyy+4GsRtUhYbbUilW
A8veZAV6nuE4xdl3K3yqEzvwXItX0nOSQjR3N81gN5M0qXb4UxA5CAjp7w4n9dhjUUxGLlZ1M2Hn
LdoqbDSyuwtk8ij8VrOpzE9RVrsHa2Kr7hxYYXKqpBo+sMS+2PQLHTfdgWHQOvIqdIiXGq2bhbYd
Uzbx2GvckG2b8copu7WedAHxEZBaou8Erl7QGzQXxsvexDiet8I8TKbo0OfroxjLr2kiW0lAgPZO
G+BX14PLThxW4sTxoCIEGf5ZbDYyX50RNspjkjJc06T4FRRrgag9QDZYDUXD3KEn2wRqEFY7k6pK
ve4eswTruM0N2FtRcT7XDZd5LsaJENnm2wjjdFPjR9irieC9h8s3FNlf7Zrkwxc6SofmT7TwTE7V
Avx3wsWkHfM6ZfMj4Qgu5HfJRJ/rWk9WE1FR/5O681iSHM2y86uU9ZqogRZm7DajOwDXKnTEBuah
oLXGjo9DmxWfYTjvxQ+ZLTKzaypZsxpusjLSy8MFfvzi3nO+YykfxHKZ9LGkrdxssykqllFC4PU0
6xCaFIQI1fn0ZGbGO4Kewc28R6iofGs43cwiRmmK9Ngt201T1djTZErGSjd1NOisAgXNoPPR/NMo
k1JUpi3eU3ZFQ8D2puWWjATq/2lM79mg3tCC8SrmBrlfGMSW46ZMDeaccny1cmkZSMl4AOE34DQc
9lMmvE0w7B1DYecVoBsbafBzqhSOXIJyJwInZqRZAd894NDtGAOp6STm5AynRV1613BaRnnTH3oa
ZSg7ac7G6fjqe8NjZzSdg6VtHRRFSyIzKuJBFlE6DwMxC4kC27KRigWdPMwF+aUCIEX9Lt9OGkah
ARvcYuwQ6pDXASg+Z5oacMfB2O5GvXboDvnws+rHgNXANj0QjYMC9Tg95AR7qMWtNlEAjn28s5T0
5IFREM+kRLqYSpgIlOH1Jz+ly5kUFRqAKVpHGoeaIkM542P7w+R8tejc2ASCE47X4puzfPZVdaIT
+IkDsOhJSgTnWzg3llfXt3l5PxTCPiDKEDrc5BToyfziRGKstmqF9pOaVelMXkE1WGGjHYP+g9v6
nlaEQlZWj2O/oFKE4qOkLdIVE1sXk+55FI9cnJgjRBA8yRAddkbCio8cXhMp0jTEdLOMTc2uFFK8
Iw9S4sGuFNlYk1HRILgOtQ36iK2xyiaR7Zg/MUiBcVPDN29qvQJ1E+6i2IDrxdrqECtaUwk0mKfc
MhDWVVRZeP8pUOpoqwK/uPRNQYNKotLDSYEKSx6dcfiOrkS7bxkadAUVupB4t4jpnjOB6asmtmj5
mVOMDh4/2aZajMndCRFV3EQRfiFRlZDCCi7IVIvgOXyXVshlRui3Cg350oV9RQWjpYASjDuJCUjK
y13cTge/UtLl2CbGVgs03M5jclPKmm6b5XQNZeTOQRY4Ypzug6HXjmgM1SwDDZCIt31r9Xv6qBt0
lc2i1cmGxIZJG4vcikmG68hS1y0NJr5RYF/tNb1TN+I2Vpudn7N9QFExtymjzjElD9EJ5ysjFRgV
8y2kSlTUBC1GkhmE4HWMBw8RO1ARkhQ0Id+JfnJbFP7n2KIDztNOdiKJaCwPH3PDhTU9uX9BpfUm
CNVVxTG7FDNATn5c0dVR8quI6GtQA8WR/QJloPZRK3ED2FSuyTJMLrWXhauKQRSz3lPJVw/G8Jmr
FFHZ8kqU5Ug2TfNydLEJzjF5GBqnwALJVG47bchPXoJtRDe5+FGO2D29GTuwN1YCxzR6HdRaYo0K
74oaXSj71SXzRmcrOonIWvAQksBKtt1R7EBjpzpprYnkuXKkq0eZtgpErFDa9WLHrg2/ioPI4UVL
B5sObodxF+dfr1BY9gDUNnq8tJiNMVsi/NbVipVXL+5lTLTI97XbFrKyMQfvIc6kHauQxxRLyFza
ttrir9GtIjt2uLcpUzbFKpiJITICeynmGpgSyLgYgHBS6Ap8uksVcjVpQVMjwsq0CvR6V8oCsjfe
pO2ZmBFpDrD6WnGNIoKuLlV7342I76KZ264ifYx3LatfpyKm8xq8GwVwBc4+4JcGkX+b0MKKbCFt
TYUOkDfXrpeOeMSow2fKWtaRmnewBhZqnwEfV/37jGhMXd9qXl6sOtJAcFaIKRq6whHMSdpHGT4M
HTJMZfKsMNQ4+inysY0UgFImYs9GedbLZKuhAUb69QbQAvtjClE0U71twebN0EmhX5V6c0vpNnuU
JerIqCyBB9Ub7Ci3iB2R/3sEECT6IyMAf108QZobzoaP+ZI0qwXcq2AzGLM/OjpwOBNUOxF7Y41K
RmR/0B+iwmDUB5wSZRp10uynSNP0sQ/1LZ+CTjl0PNSXdKGbeE9IB0nFQmfTNTkJMv01SQ3BBdNs
MVuK40m29vzoNZo6nP+1SrA2ONMgkuDNxgju5cKeSH7YhKTGUu1mvc8C0pwazhk43LDF12o5ANLh
sNBGEVtVekl6NZC1VyFPNkxwpkNOiDYSsykglsgYC/yo2gAVZmT6EIdto8Bn4eiNbmNuahnXuMrZ
g03oFWjycpZOxVedjZKQBTbgIwgfVnilQNrvguomoe6s1YHukkRrwkA11r6kKo7Qsoyrno/OT4+s
lWjtzDHQ8NyaZ6OQD2M5MLYltdxPs5dKOxDzdS5nQOKkSwpSWs7VyBlap/BJwQNEN2Oq7hOzB9vB
Ho0FV45rt5ulEiExmHHDVQhAuFL3hk9Qahwq5d6uC/q0jU4a4AiLpyeAwmlhrPvDcxdOt0kO9UqT
kHsDBVlIAuDzhjU94jS2MiQ1dRDXLuoi9Q5zmxWn4lJHLjJNbLuHeTnLhQwT8NyN1CzMDlIEDbLP
Lhrrty1Sgqb1EO48KxCOGaq9tQI9gEC61wb8lK3pQwNQwIuWmCUpbqkGcB+tmWwVINNA+xh6Boi5
TFwLVXdJLeNzfiCJomEdd+3HIEPe8XNT3gZy/2BNqEOm0LcbeAarKWHBIFfIQb2IbjJm0TAhMOTK
B1LaaZUNA4IZ4xpJbBGoV2cbuo+I6NSkIXMBVZAZWEfq48skJoDA8xS09bQe9WopVxO83bB7kqIC
zmyMNJ6RuhQ9uNT5SFpiqo6LGCfVXCkj3m5UDvg1K8WkkYHBVRBpfE5jXbg+aulF64kP4TAYi3Im
LvuQAZWx4KQKtMDtZO6WsID2ZQIe6iX1zgtRuE6+T9CeKu+orucoQmWF2oIGFCYN2V/WxwJ2oI3S
w2PF38YYf1RTv/UrEfONfhwbmgNeVLb0tAlzQ1y6RvvBh0vlws1VUbJLwVyxcTZQUSbvoUTqFBSm
ZlBdVcOkX07DzO9b9yaAKCgoxgJTheCKhgQ6rxNXStTA0S6YKMpoXaBVXIZ+2y+6jN4E+3ImiJJo
R7Em1KCV10apbSONuDrs+SCeKuxrgBoYEXLiVl1zqw1EW2CsbFxFG7kmOAPwS0arGtQKGqy1zwFu
qsk71EcyfSsIoMTfCW8xlOpNKfsEMGbVBVtzo5EvIlBFhkQv0sozravskQ1eCB2LgJTW29rDR53R
n+yQWriNfMxjw98zfC+gH2XO8Tow9pGQtz6T10VLB5newptHdqfDWZzsDl0vSVBHTxRHGCR6Bdix
RgBxYHHYaHTTd71JtRuk1iUdmbfIgP+VvjRNIq80P1tNrXBpuYI2ss8JXJg32tzrsm6uw4STrVHD
ujQhj/hWSgaG7qEcSTehgoasMjap1xXHNu2gKcM0WfkKyD3evWvpOTjRNLlhEUucQu9waxYbfSq2
AekizRA9VbIEa940WcrKkc48pd3FEImAjJLmoQk5lKCMGFlLBjena5K3iMgKTb5Iao4FoXuQaXo/
tmimDKs9KCMt1HkjTeldf2xnecBUbQar3atdTVizQiIE/QoyqmqxdzyR3kuvsMLp5TPnjHcxKYpN
aaCUFeV7L6MJHaZweOJ8sq22pRMdoDJgEWFHoOKXN9NJx7KcQzLzkQ8OIrJiDpD7vqATRe9O2CpZ
DM9QszBkVumyKDec6yTeUv+O4BlBGMTX0aRoSkkog9cgjzLuFqjWvaKdC1gWiUFxd5TvFPQzC3xq
BAE37AwNEX30oFcZoscG8dIs8enN+FyhPF7KhPQQKGRzKGBmapBd+lH/0sQVc6mCggud70Kg1eYp
gnqOcKVuBpkMpthTmKiy+lbM2sdKe4sD3PoUoQU3T64xyQ/ULcpVEdf70LKqbQhVJm388YAr+lUS
472Xg6blpPCamgXDR4CGUg8zvLIoKTElKchHajVTzLKJlw0PhowqPJ7R96kuP7cdalkPSbyeKxpz
yUsewHaMcRqg3kNw2wD4QqWNETUnRkMvbYWKv1s08q6a7lsFQ4ngAR8mH6BvzNTF6XGURAnBemZ+
RH0bEOzCMXqakMEEALOgF1Q7vaf1RQMeSEn+LoxAglWR2DiNgiHV3Em24RRD4UzU0Q4H7zQqCtkn
AKFBMbJbktfMgR69RMT1LM9KRZiSJxUCq1zCWT2EnIgks5WmO7md/UbKQKusJyAmD7s3iliEqEMq
TGYmb5lXV/rfxJSREj4l+qXP0o3ZTT1LCaXdllCJSfCQkwjBMwlZYqDKkJ8MbDEstiwpO0ZYcaJ4
+qAr+pMsy6fQJDsyLePbWCeuY+QeW9UxTVHp0e+xYHkhxyRCVWWymUi2wOzZw/iyrZGuh1f3w4GD
Q8CxNQz1g+GJJry2tFwNYd7ZGgu3p6WbkiqDnfvROkYkPvQ1ozo2MkejTmk3kxWsOZ9lJLjO1TEE
qEjFmqOQsiGTRNLNLBMHYuop4apUIJqZkgFf1KcdJ3W1zA0vEDWl8+1mPRXkCek7rpFhVc8lDmtq
UtcfFY0YDSbTPJER9qlzWi1+aDJHSRXkKEyonvaqJ6QKC1A2F31Ak6wE/rOQNAgHmZAdwpjKeaxC
2etLjcMopAZkCxTCyundqxSJQ2VNj9YSV0QlntQEduEQitUBzKQfjBMrKV6f0XPSgOhPb74/zEpa
6H1WrLHaL1JB9nfKgG8pk1rC52ZOYfgKZk9Z1W1INUAjZRcXc7tUC8rJipQdfS+nPRGjk2qNfT4o
+U6JaOJ2Xk+fqVx1gAUcglkI1bCq2fQ6uvQ1uZuGDj90EX2aAnrErtXivTaVwFEZqj0u3KYyHksZ
VkGpl6FLqBcnu5qBE0XRA6BnDj5DeMuawr+g3m9akp+SQUkdEI5UM3VCXAtomjXIEOUkUWBazsaf
Pi1SqEzsHtT81ixJM9Cm9F1jkBJ2ldiZZHHsO42jlJx9AV+AJyMokyJbDrGRi73GecZ6qYXkaFmB
vmAqoFvSPkh6dR5IHN76Bo4BXyze1BBTSeQZt55QEgcbw7brSeywII04gydg0/BZ1VUTee4oQnhk
9e57KgVjyfKiiinfmDDElPT99GC8q1rhVuS+Qp2p6xXb8XxSvQPL2ESa3paExFOSjOXstUDIK4p7
CwKPwyGuZNLIXcqS1bYgzjeWOKojE0VsbMWU1Vsg46U2PCtz+pBVUlcNclTszThI60QT7CHLrG0m
vItwwtiK0os24i676SFXmG3Jdh4IObbI7twqAFSykexJFEcpTdc7cYJGZFxSyJC2B8IpEvpN5HGJ
ZSt3wmHGUNA9cMhwzNZN1AssXXACvCEf935HPzCzBhGrokgzvyXbUIRQM/rQQiQhcmmssl7Vsxsa
i9na8jI3iNM1JZFmn9CdXcuj9+ZH+hK9FE1VZXiHzKEvsqlHmqugFteHWd1OeNJCNEhHjPOaWN4J
uDR9skOlkSsKaApSeIeVyyzFgywNBzbg934VnosC1a1IlQrctTH7SALKx21+LsP0oDYmqgAoeKgY
jJWc36aRONqjTqY4UjFMXOyh5gTpobKCPWc0dqg+qJamUAlSFfM1i1S5/OOW5t8yK8+e6Le8GKvQ
D5r6L1/Mzv5Hbl+b63c/4EnEuXdpP+h2f9Rt0vzlv/PMv/6f/68P/vLx5bfcjcXHn//0lrdZM/82
P8yz72zF8CYkw8LC+y/fvshfn3y8pjz5f7z++7/+cvj3f63/z//87ad+9SVr2q+iZqCAUKFf6Tjx
pb/5kudHJPzKomJYumLqBi/3V1+yrP1qiYYsmZaCrF1TdSzLHHlnXzIPmbqpcwgzFElVNUX6I75k
jVf/1pWsGJqBMYm3Iem6aVqi+L0rWcUloyHzUGwcEzu9KzYVrpkafAjr5znVk9VUWW7aj/AESRIw
6ORAb6BruAtHcZ3Fza7tXrPW3FScNCAIuVmSnGrduPPzkOS5lIxKcjIqAtfqD5Bar5g/5jiqSPO3
YlbdFyH8oyS9mQr5pOnjqs6USzNpp7zZNsH4YEnmzmjUHQ5eKU1vEWozcsEZ9ySd4msMwmxlCtMt
5wxStqb85o+P1/+8Bf+/4KjWJK7ufzygb69h1vyyuFZN8G//K/lIx2+H9Zfnfh3Rgi7/ajBWdENS
qNKamOv/NqTnh8BmEKds6mwNDZAwfx/TGPQtVTMs04SQIaJeNv4+pnnIBPHCY5qmqAzEPzKkze9G
tKZxb5j466lGm/JsuZ8ff7veQFqp//wn6b+1U2MkE9s7m4zgo7fJ1vk+toPDN9/MmWwBP89+Ybdz
xj3QzM/D/v/tjfPXlzElBTsYXn+c5N+/DC1Lgihk2tRI/YvgGuBNJ2IOdwCCCxOG64ljAjATjE8j
QkkKBmwSMPYAJPYWFD/US/eMNRuLPhqRnfyKZG94hqLC9kqlHn0gvMZHkP8Z14sSHzRYXOI7pmXz
bp6F+/AOWSkBgObJSFfULjEre7QxbumNdydPWIjFot5PV+qryifBgqBanOK5eBRbcJ+YrZZTOf8l
uJYX8Ywzh7/7ALpevGbrs+Lfhhd2llBCae6SF6cktsW2Gxk1SsV63Xwick0ekheobAQfJLggsbDJ
CIWBtDuE2oSPP/mqf/OCmqqhkHhqSYoK2OHbCyrosLGnirPE4LYr4ag68RaPFofd0S1WxYrsFVe2
o60hLPxHpVj85NXn3/71+m/e//ynv13nf7w6hIhvXz3J+6nvFYWTzIJroSPOXtCps/HaLKjfLoHr
HTA2/+RFf/aRfxhc2kAxrggavMlk1LwjTUen2b3SZ28IHmfMLrTLhH5yP24GFP9UZA5lvv3996Bz
p/7wwbmFJQ1kBXcre/h55fjmPhopg3tqTXXFe5krYbjUP+k+Zbf6argTju2LvxMv+iq9VJv6o3mP
V9ED+gl1o21hfqFqFFzk2Q172QuUMKDMK+tZOsSu4GaHyJEcw/Ges1f1rFyElbFV7lFBudZZezdf
lHN6a520Da7W4YSoB2s7HfHc/v2PJ/3s482Pf/PxVKUJ82H+eOHDuEWKTncneayfkrX1QX7RK3El
P3lB0fx+rZ2H0vff6A8EENMXBatKemTkb+o1PWp33TsLLcdH1XJCTk0mlWLb6Gh8LtSDfysfmAEs
IluSjd/dFOfxEF+154pSwE2wLwkNB2reu1AfKTGX6WfjbZN+hz0O5AILJrRWtNQkcCCnymdqJFEJ
a4w2BkAkQkIuzRtFENQlJWFM3EJ3ZeRSMiZhNrov+H0UalJ3uEtfjSesSbBRtchVoQgHR2TzRUIL
xdZVBMg4JNBYcqxb9ZZdvY2cQc13qbmzlD0x490GYk46Iau9UVNp1Rj3nVvoe061WkcRaZ2XdldQ
7SR8a34v5k2OTzRadsqSM5exVqMNVb+C3k64wIKBpeqQivuxWk23+TV9JSSLOup8Sgi2xrn+7JtF
fxlfUROEJ7j55Q6iAF2rbD++jluqJzAZAshxFIqLZQVQDz3CjfdCtZntO6yM8kiLcW5bnRpro1MV
SLAULNt+YxLtV69OVm1rDYWem8bbMN2nV//V8mlJO2CFmsfiPAcrYPJIDyObGBNL5SEhxpW8Sivc
K/K70YMRSVzOtIvevM2VrZxDYIPZiXcG0WP5Vk3nUbeTJ5X2LzJQlO71DTh+yV9XvGFF3tWQ+D8p
7emPs07q2r4iXhMRZZ+lp/w1n7M7Fgjz/GQtqE4H6S2DV+E01XagMaaGt20CMWE1yEiiFyEVr3RF
JKCPKdy3+f0kA0rGTVAfOuFAHjZJn0F9W5VrAGY4ApCiYvMgXABzQyS9l7Fd4AhBXwGhplpFk60/
5xhbkTlgGfFW5PzALQ0cpabQrr9RAMg4w7OHdEm+CiTg0Th9F8FHcpnrwTMiBIKqjYuomta54EZM
IgMyqX1r7gnOYOoHjuWtuurOqg8mGbHJqcifSJkAg98+hxdSbGD/kTzkM9jOSrxlgRN6p1BcM3LJ
JijwZUrsZOnZzuENHC2BGANaPVXRKR7urGKrtrZ8P58gqwP8LiNfjC/WqwUgZE4YgVS6nJ6pcUGr
8h8pmEt8OM3WoxXVapTcKr2qdKndo/NO/RWJzNg7pVXrL8k8lefOGiyeJdIrv7IlCTIC9wE+sR1g
VmpFWGjQbfKOBFKTVJv4TR2bW7Xq5R2czLnZ1q6wjebRJqVPphNcsBq7+5mjiouPSI+RABAMp4u0
OcEiRHHHqm0GGzVZQ4alzit+jkeLVYP1O+E5jvUhIlSgl8tXpKxy8v5gDI7pIiIZUlvoVI/LFWLN
IFyysYhjJ+UOQ/nwDsiHDOsmwABLixvaBgDrzVi6Zo644VSoa3oOBTkpQbsw/Sv7ErSDBoXw1O0M
7ql57tnJ3moynijbmb4NtCgnRwjb7pzBm+DL2kbtmyyds/KhVpBWbaZpHYAp+/T33i3VP2wVFCyq
aieNtpY7c4tmXGKSTHY4NDV9a3aHjWo6jPr+SjetIM0X186s6FozPsmJ0MrXKtqgJ8fWpImb6YZ7
PXigIdorD/tJd70RBvzTaGwIUFHrNbkryLaN/NqCeDwV23ofn6EFprQbUoBFu6q9RozrZsHmrNok
G0DXa8j0cr9UpUV0hctSTThWANbu6uxGN/ZJ/yEK9DqISl+h0G36c0bQY/MkVowDorvXKIgig674
RiebIz7rwBWz3bDF1VdKNj0si6S9+BgRgRTUj5lwhxJVotoLuph+ykP8SJqLjL+VW2tJC7DH0Das
C9EWhw2rxfBIw8ocViD8AMlJHVI+l5S/ufgVUR9biiqa1IUIkt9WC9ZuAg53+ILl5BwBYVVcnfUY
IJGCQZ3wTramiNANm2uEygpajNXee/voNNQ3XCdM1zFy/TWh7p9sAbppowJG7ZW3WNzFytEKTj0M
wpfm1VLBMS+UR9qiRr7hpCl2B7VYmLcWHpoOgb2b3Wcv+bN/BcKG2oGGJZutCFDDIxePrRjG9Ll9
lNiSsGTlBIOK6iURXeQ7vNnOdEemSMMh79hQV3R0s1N0kvb6VjmBMICeTCqHzeyrvflHIqYAQyFN
uzE8u2Mp+cB+n7wRKJWq80sBaeBmLg/x2ocqRVoCDGGWknN2tdiab6xXqptyhmWeijyFOodRUCH3
IogW5DJ/geAOBgImyWz42TOGiht6LHwk8Vw5qkvSgghY8oShncAFw9jIF9Jti4/iI5Jc70LGbBgT
ck2CzpJEUWSvReKkxbyVwDxBb2U2p9CxCiEXPonTESlCj17XQpN0iE3itpbVC19qkToGeGAoGxhQ
PQ75RMUvZy0YbU7O+Y/mY/YJPZt1kOHLcaFeCDuSUVz2oRHoJYAc/WIeCGzXJtanJRkl9Gdb0OBM
txq9WYBliJfYfdh0mD2WS+PY4DibCdFU1BfUgyfifN4k2uSsOfLaVDa5dZcx023NJxW630xZpXRH
Q8whZVOEHvyBidQXbeOBtmMgux4dFMJKQJ3ZxZtxx/8dfEzn/NmAHMyikbsA9qtjf1c+YhbtoaOT
OBq6KDKil7lZ8IHZkgpitrB3I/CweSU0CRx4oo7ei8v0oQd8fyyeZnAyYXSqPRl7PtuaSDKF75Zs
8QLwwyU20Uzeai2QK0Iw1tQeTKpwPsvjUnL4kk1UCwH9YXRES/mE3DN4sLjeT6m2gbSD+rwABGd0
GyKCh9gplqEtNKOdXANH7c70FTuNEL5FzFApL9OqRHuIWfK2vJHJT+VuT9jiXUf/UxLPmN+p/ZGh
BdY497dSBTOFFLJ9Pez0yR11x6MdxXYTCVV07ostKaHFiA5roQlIeTYEDYbA/YmOZaqfGdbQKFkz
lLf6om+bZxTm0rCtUPniyysduDKTuBafYBRcSLdk8plsjKKTHe6tbXev3aXSctyw5XtsVuYT/Txa
Hf4JiThNh7haNQP5nnur25TK1fC3hbCe81MPI0gJ2mlLwteYAPfBBSBTavunBGX7Ir6KIDgX1p23
G3fmUd02B7jU0oO1IVX1Rl3r9xz8iqNyLXcNNc0DizwfLorPYnuc8MGru8KgsO4gQIECkJ7wIkUH
ZkjjOb/KR/8p413TXmvvAuzm6wKr99W7R5GBXH5j7uodYG4CJ5Vb8j3xl/7+mUD+53Pe9yeCH462
UiRNVgxnyZ7s/OodLJf83p1+lh4ztzilB42exDwOSC/Y+ufc9hwSVo+m6x2zD+3cr8PX338/cz3o
n898siyqEKgtSVJ/OBTFSetltcp+q3O7TfeInWoD4p/1fpnvfv+llPlXfX+u5qPLmkrRR4aIqPxQ
eDTBzqVNwhHXeizjN+B3knXxR1vXIFfNS5LMzZvRyl629+0zOCCKFASD0EAXaeMDki5crT0h3G3z
bSvsqotZO8oDAFOru8spuPg/u1S//dX84/3+cBzuGiUXaj6RPVuu2VgYtnpPEJ4F/VZ2rXpRXIcb
7SW7MR8JFofYQFXmgrFbTX/yRmbC5e9+cT9co1wYKwQzXCPeSHCXRYtpLa3iVXxpdt4agKCJVd+t
f3K5pLni8HuX64ezK627Ie07zq4UtzgVYe3zHsicTw0HkVV4Vl8F7lF4g+gorunz+LOv/6fD5Yc7
BQD75JUyZZj0io6J/a5+Lc7Ka3enOuZ+Nvyi5X/VDhwhuk+EHuw6mquJ98hlaklf1R1WbZZN7YmV
4pWd9aO0+f3xrP7mraxZJFBoaLqomfAFflNPMMW20FDacbg/9zfkArGGv0a30122156AmbtsQEUH
Acyd7MDsWdUH/149kdzreCckL2vUGZtk1TnSxT/3bIk+oYJwNoJv6QhrxIqPwiYhWot5cifuyp9c
Xes3x5RBmcegaGrSq/j+zavgPlRtwI6YemDwHBJvgOepwZI84harv50/COID1Mi8XNLFb+7aT25Y
8wC/waeFdkUMAimco3ap3UVYvq0VT0flRmyhwpafkAlzEc1JDJxP6KTDzVj61mogPtwpD8kbpbym
cLi1VWginJBZhkCiouihCkk8b+B4dwY+VSKa2cDQMV3Eh/yJSuWAvWIO18Z01J6hG3pvIkliLdiK
dUFy0R1TgthtJRMq4IkEjOBY7IKbmGIFPnph6RMoW7rt47hlVzVIVCQuRHT8/qhQfnNUoP+mbok2
0fixSpxMZSDF823Tbmt9kbz7DIuMArHLnqMOkI5zC5cpNsAD/hTQLonCKrNOe9TQK4WuJ+G0WA5e
0xBw3jI9pPdsQQmYCP3VEG3MaiP6gO8Whrjm+NwKdnH/++9fopL/z7c9BXvZoMhN0X5+/JtR3SEe
aS2P28486Nv+EDyn4bI/qnfjyTuJe3kXnqJ15TRb5B23FDZ+8uq/OSz/8erqD/dUHXsAIDruqeFN
GnbNuaNWRTGcesFnhj6GyKvcYTsl4l16/fLSfwi//Fu9ym9blX95DOOw+HgPrz/ymf8L9n4sQ1dJ
aPjmAsz91e8amoThvee//Msvd9f4A/Bpev22//P353/tATHD0bJhmvva0xTn6nH/UTd0SuZHdBVv
rkofyDLncv1fu5qK8asM+FizJE1jQLHJ+HsHaH5I4S3CCBZljf6Q/kdaQD8Ud2lAIWI0ZVUzaaLS
CTJ/GDiyaE25QHLqxU8/I/V+IPC6imvbYGuMYQUtsb/M4eFAV8QrMWNIqp8N3e/bQ//8Dn7YLgS4
uBWKvfmlLGgUTMOihjSZM9P1h5G88xjvwyVsX1K9QewkwXl4/+MD+D/fvPxumP9/wg+XJRqK/3F3
06mL67/97+/G9JdnfB3P6q8K3Xb1y17Ugvo9N9y/jmdBMn8FET7/I71J8HwSl/Jv+HDlV4YM7X28
1PxHNP4xoGXjVx14uG4abAfmDvsfGtAqVJ/vZ2J9vl8kQ1UNSZbhkss/bMCKUaxB6nSfYYkDXpID
b0USVQW3KGluMuBBvd/fhpo7Nll2Dzi2ytTqgjmAqB0lbJwCcOYx1lSSmacwfat1b9wSfpFtWo00
9wAT6zEQxVPW5/4yHtN6Vcz+pLAgyLnOClyvWr+TAX9vBENDUomLGl0Xhz8jUFS3JR1n0VaDcdC6
sLyXJKogiaA8giCVF3CqYjvWBxNidCJe5RiHXNWTM9MJgovnn9YjWTWVaMr3qqTh5460mEqvWR4k
nBNAnmD/wrOJ73CLSc6kvgEAGc9erUknP0cuKwznrkkfYrJmts00WafSp+/RJ6Dg5EgOt0mZ3SSZ
DzMmxU+xN8WtiWPdqXsjJl7LVJzG4LA5oFvHgw0Ya9u0z3Ba4wvs3OngDZqHxd333rv5d+tziEUQ
9mw0jH5T19ZAZbNrdmnZh2sRj4nTWEa0yYy+sbtaxC+bExgdRB3JNRqaqy/PN7P83QuIuvvydoso
3gEJGNZCY5prUeGgTuhNfBRjGZ2wEJ6KSRiPQeTLa2v0qNyPrbXxwyGP3aig8lwZBrlB1ihsv/yt
mH/8x78pNUGCWcW8MwkCxu+agKbCzMajXozjsVHM8YgPn/RBP12qtUAFu2zPcQPsvA3Hp34Kk1WE
4nDV9pl4o/oHpZmxruI0Kmfo7Br0vxblf1s2a01pg9tUQPiYatY5QQeHSK9gvKmSX60FRGK7L380
EcWe0VNpVl3EDJqaFsbqoxn1zQqGHxnT5h0AKn1f5J5K/qb81IfPKh3ssUrfGmmYS0jz21TQI5fE
KC0FSPZ7UUXTHcQV7BcsCsvMKvXVKEX1RQ51mOvEpjl+Ss1MF0IcJ/OVVKzMPH39NCYEjE0CxvyM
zG8AdEE6cxuG+ADmPwzPW1tlK6xjb8IzNf9RRJpEqXh+GxiJaE5GgrqNBkgOY9m1Nz32dp1Ydt9n
k4y72s1UQXot43SjzJmeuNwPcaQKaOV0cR1rHCIzIRlxk1D+kgGbkdalgkiDPDZuGVII/izNW+To
OM8a2+UxUN+rmmJnQzQA4P17vewDvqlBscFdY7+d0jc1WxU5ZUuxIgp7irPsbBlSZjedCu5MU2W2
1GYq7QGsiHvpXRPLcO8r9DCqWm+3X78VOtBOR9bXZcpLA90ep65RiZ97LTEfhI7dt9CZb1lamMev
P6mRtMaB5c2gJbBieMPQqbWUokLpXsYuFWChsKY59xapgVyFlPYm/H19j7jb+PqDNf9zJ0oUw9JW
2od4okpLupNy7a4l1JoTQB2cmcWLZ7PVX4Ymyy9mmHyaQ0cFe/5Ji83YEaK4X3/9pGbiP+RZPYCB
KYwzEvhbtuki8CHoNV7SvuPtBtpdqNnaCo3qkhRNuYAGGAsKvMyS+PQ6Uh286Kkt4NFbDRM16S//
pyB4GoI56hVyTMoZBjYHoexyNIwGQslnQCIqogg1OAZl17+MPd5AnOMeIhVuWx1p6L6X0GNURMdZ
ZC7aol7kr8wsWta9JkH+f5k6r+W2gSSKfhGqkMMrcyaVwwtKtiRkYBAHg6/fA7pqd19YomzTEgnM
9HTfey44zrpEbuWSSmrO2VZa533HKXm4iVAV+aOu+dLn4bdbMJTC+IvZy66P2CGDS1IT7q1y3VkX
gSOR78sLRfTNTYzqPBqj85RF8lcRRoFbZhiOVZ4F68GYvCuiGiA1PccI7IqzcHWE2CcZstyvmW5g
iNmybdBjbeK9bFyULXF5A6xy4V2bjqyTr1oapU9a5O4JZoQVBJIPuP0UWyxA7lMV5u/k3mXrJlZk
0JY+YUHzV/cHXfg0/Bx3l6JlT0u7Xw65VO9oeRSuuTQAxMidM4lJHSdMa6KLmkOedb/6fI83jq8d
/i3g4LzbnT2qnS2L4tbXcfmcpHjaGpKalJlsVa+SDeBT8RYMnGVR9zADdmyGYX5zuj+YLkHagf5W
6qvexmfTRjJeWk6YHiqI86wfTNZEe5Xgxq8ukj5mhaRv924/njNB06fOcAzcox9lXwK8UCFSujZy
n4pGvDhFNxzAetOy7RTSzfmnjzrM4XWn8OSju7yI+YFsI5xt4/RQ+rq+9DEir/yyic9dAM18sKvr
/SL0S7A6rMqQcv9kff8W1SaDzEBzUIskzMIj0hxxQqEpwuD+aEn9CN/TYmFkZVxkVVV8pnl5du3K
/u07lOvu38LTMPGbxISIFqmfaFDXZrZHjjdYCjAGwnoRfsMv5Oswb5Lm1lkMERxfqPfKVs9YKpii
47Q6xzLB2mUMwIO5eW2y8Q5t3bRXx8poDxvRxygeKt3oCZzkc0V8Tb81dJttSbD5AkDc+JDaOXsb
Ljtj4UxafiIwattNnfU6xskXjub6XbcHWrtwAy1onYdMeMaR9DlC6kfI0ZgD1JOMdUKS1EQ7JVXN
t24e9LjCjGiSZt5mjnMpgHGQUis9K35z/Co9Fjj4lxpcUFa3djj5JMWtPCDDu2oq8TW6Rf0x9oN5
iiSw0UQgAfj/L6IogpXYmWhdHI1YUYXdkUAsXPmQS6r7Gj9waZwMk/B5pZCOxSF5elbcw3vBEtqN
pvyS1VdpFMdIVu57MCt0B7O1Hs2Uv5ng7N1bDdKL0iN2nr5qTE03En+SNfWHE/C/aAq7sxVq+zpJ
rRcjp1kyumqvtMbcmjpY3/vD/K0URsxeE81D0JQTHlP33Uc6LCoADlYyPONDGp4b32WjDIMLLGzs
mbknDqWeHrEmd092PnXXscDXNyVNcvDiWkIxEWgYGDYOKHkfzdL+4p4K3EM0Ve2+MktjR8kaUO7Y
+g60IWGpVBIkmEnAAUVor2LpeWdyee2jdMRzhECCQSVrXdxE1SrOIoINWJWN+aHbT21/hkZfvmk6
zMuJZOOHwFTJthvoD4MmiwPTe0lIhrO1sPkKyXlFV6Kbpymc5CmEQDVGVUujCJP7OFnTLdG1z2mI
4Ypqofvd1APSamZ+lhyLMzQF91xBe4AwIMQbLtSPweZGcNBwb8ZU1R/pqB8TXzhHt6AJHRXip57R
WEkPVsCQobE23dp+ay2mLnpQ5sfWAenkgrbXo9h41PzWeMRmt5IWFiQriYZt0uNVHxXTeaJcq1Vi
6/HTJHuDOGuoiKm4eFnqvPoVusC6Z15mNWH3SNYe0PLMzL5C29qLmL5Q67Vf41ijG7AZf0mz2dju
sBi73Pge+HbVD/GDDFNSltFHHIYSj1A2Fu1DEsJZ7SK8yxITRRLoM+HxqGPtP9uh8Dc8ce7fHbTD
fSvxehNU7Ui3r+gRihllyphNNLCTPF+euPCZypQtg+iiHM5j21QHxO7Wdqx4C2t//PjflqC7hAuW
UXW67w3aAHjIE5nL+IgrKOu74cqWABZwMBFLpJiv8BoMy6kkoq2wA0yhQTDeiBVj7luEKIs8F7nO
IOHRZMSz7si97M8caPjl2yl9gNFdr3ISMF56gImLOmr6YxcDa4OL6RziyT3ca+X7g8I8uiD6B2Kc
AyywIyyhl84sqgr0jQOfG7O4JaAD+Cw6VdThDpUoMdkFvucvxj5t311He2ps6zWE7ba3w7y9WmkK
TK7RaVDkZUfBkWYnyA2zRyL9ntruF+YEdkz2NAyMsOjSYnTPvikQ8Pz3q/mDlZMPKGf+/v/+Bn0z
u4E7hRunf4ztEU9qOYoLdZ5YSZ32GQslY39VYMuPgSBZOjPNe+VsgnwPUt40r7ToAIuYRkavBAAb
A0uwgaGDfNH2RFjb4V+NUA9R9UmNMaN81N82gAB/Py3g8nFWadq8QF9jM03H8teYSINZxWCTV14L
WQm3+DNHmOHZ1NVWd3PzZqc2jRFTO2kcDy4zmpSsDh/WQLyQBGmdWqfL9H3XuQK0ZPEeCwafNtfc
gdTavQcs4TzN58TEdk9Da2SnXIGyc0Y+OTzfEUKpKI3xwdADzusCPdIwxKRMwNXRUjamFYvbUtlj
dCD01ToTuGud66myz/enMTcPwdIttKjA3AYCsYgdB9EzUVV/yzjxEI+NzSZp4k8QYNkzgLK5sMmS
bQ5v8A3t8qGOauOPTnQwlMgQw3ecXGEEQl+Ocw9vWDk8qTydro7Z7CgvezJJntk+iscCi8i/gnB+
hrGRTAfofQRdM9vo++7Wj2S4NIU6EcTZ3+7fuj/koGNUjLo/H8QR+I/2AK41fBiaXTWM1UMWDgmk
cBxEvWm1l2wkOgeyIyeppvv39N5FKAoCfTQ3c0GL5gbiVCt6jKLicxi7Tz4hedK6pHkKraDD5Gd2
y8nDaoq5v1+mPbQu4kiqRx1KNTpi9KFjkKFosvnvUWxznvKMZ+H1BrW+virGoT8NLv/IxRi3rXOt
eIzTIoIZA11sCkbx4QF8udYtwh0ZWdq29xjsD2W4ISy+/igsax9ivH0agoKd2MnIDNGqnKgWL8IG
qk9DQ5UFh7oznb9h7nGpZ173UsItWkXabxoE6n2op21vBgjhkphgybB8rUgmOvaw+TjMdJj75oBE
4H5F+W5r1cWehz9I41d2qTwUC5THwL8szh64c+8FdVyjuYx6aK1lONTbSXP1gzK1HxVF+VZ3hnKj
jJbDMFoR5cn0mg6df2jGsMAwZKpVa03jJhrHdmmlkoNcGwfdoZZ1vu2tut+g/k7cqH0gGnS4aikT
98KldYMLTKjH0h2+XDN9SKY5VcSgAg1wlusiL8FsPPla9QQS6YUCjvRI6uOF8wtFGINp8Fr4Oeah
9MXO/D8O9mrLRc0+TfWpDiBmJAXHeLt9JCTdaVGe4v1HJAopzNcztufmsY2JjXGlWpONnmrZpUsm
0roHHaVDv45FfYDXsiU0hbaRZLRoNe6umPxPgnVZffwXvXIe/QZifUL7Igyb52pIzCOU+FPo4fFq
ZK+WXo3fUQQNzR3VrvSgbWZX9FYzEIAA6++PATixbqjCj9xlxyin3zzpELaHaF8aA8Eo7tlV0ZIt
liWBhzuRY2pneQv8OCCW4B6c8/qvkRQFQcM+y4L69DTiuF0dhbNMT30M8mMSl8CMg3Xp4/hVjrkN
DVpOIrPshRzNBwsdDGhRAm9y/JGi35QFraYSuYRGuNiVbLt2FZDMgoKU+Leqqy9uitQDy469M2uV
75JeuIScT3BABVdH6L7FecxZ3mi7vVdK7YnMgs9kihGGqOk18hOWlhJ4tqeBPJ+Z6HqJSDjUQeIJ
4zpo+lfrFHIfCHfTZ0O0D5VkG6jS/uxH2pwKtM3aKj4F7BinmjbaWBtiL7kBYfG1qyLTUQgO3dr+
m2tMs9KWtF+X7axT7cVyn+9c0t401xWA85cRDtTUBw9B0QbfbXXNgQl6vXKvZcFNVFtqOrmju7SB
T4xaau/JpziETdSB1OgReVjjQ55a0SqFsceJlAxPRM3+ZCK5iemdELGx7MUI+JBjI1UeRlAfeGJQ
4+yuAlT7eZstksF/yBMoVeRGlTtV4I9Opscqo/9IgF+6qps99rlmZWo5ZKfRfMOt6zxnPnnPdjPb
iwNSlBrgJgtSrP1zAtcwAeZfEx8yCYvctxE9qwOEl0iT2a5rlQ+aGn85QPxCuUjWU4AWzBTA6P3Z
ZwshZWHIfhNoNTPJKDrWqKtEEq6tyELgY6AdIxOHY4aqLl7pHAZhrNM85LAqwi31bvIwg//LoNzr
Oi6Slr7CMqa/MQcTI+nupL1tBNryrtKrszJO+gAnti7EdPAN3pGpN4juM/Nd7kGGM4mzymYYWQtO
ealSVe2HsNnqvvdrRfS4ktRIQYjoDGfH+F343S/G/qm6NYmO7EmREujgQiFEBQ8xbLGUBp5nvfay
idYCvtGSpfwwOg2cnKlEUEsLD0vcrjXsYy67Y9BpM2VCLS3ysGlnkyyVlMbTSO5YGCQtkNwEIzuJ
wEHrlXSTSuOtaaJd0GYHM6rMcz+IK/FCt2RyvnPpbrS6uCjVQdzO0JKRLfgIBqnf9FpdHqaIwQ9Q
6HhFM43W8KyUsorh4Hnygsv/lFmhs9eIRQdEKg9BBL8lnY04/vCXLarFo41NbWyffAkeqYRhaJMq
uSu9z6QDg8B7YiwfSRw46Eas4T1FQ4pJFeglmn2zRcrWKNc7DLp8p0ufr4js/NB0rz4KZ6HHVr6h
6c/tYNc2VWOV8eKHdoJg0UzvQd69hFnyO78Hq8BD6mmq31q3YuBfXoauuruSFvprNio9kxCSEhs0
ZOchMh8czhY0OLSkStZGXgYXwaJ8yrJyRQMT0apv7i1YHHz2trmdLMmG3vnRo31TLdOEJIFhIzrP
Z/TuXPlF0iXkTo26E6m3F7akA07KWY7T1W/N4DDOknEhpk0cvMYG8tWJg0DhETZjeM+OlX6HjoV8
LSUyyeQyaFqjWeUwY7lhyy2nfpLpci5Nr51pmxWG99h8iyf11nTAOL0yIPsYvUuTFr9Tb+OWqOg2
dzXCdGI0JbxdlLpePZhgvvzZDJFrh0piJS/Cfp1J9WvM6wrF1Fp55S23tAtgN2iHo0yPfgIysbQP
0E7X2kSi3lRPYiNr3UcPIT6txm45ihaPmJ5p0oamz7LC8ZMEm0UFo+tdEa0T2xg3pN8ke/KfIVsn
4pZ3tdqCSz8N0r32utYfAPSYzRwr3Bs1tW8DI7NGzaI12Td9eMD2qZVtBEBf1j1X3JJyuFDj/inA
KVGZgcQIrtlcSyVabhDoMODCccAUTrBDQOSW5PggXp8IbVi7DcjduLJPCog3PQ9YBwbKkqCvtevg
PUvS5tZWbr7wcm9lXjZ7gzKHs9+IgFHXiXoTLr18KmZg1QhlFSnq0InKPywpXzUOb6ousDVqhhmx
oKA+HX4mu/6RHhe7Bbk361KPa7jbmq1ZfdZTcAo5kZkgx6/XvAHaX2bYAYgxW2hk1Uw5IwTQt1z6
/ieTNRwZif0DSIdEhcRALOs6t8ivxqVKzA+XTYzGDZgDoG9IYgr/La0Ca1uLl1pUzqsuuh+Lptem
QSxq2U1/rUh23vCe/QC+4bQWvuvSCPbcJC+ugXVKABdeWm7dLqmuwcgxt8rcIjzUFRa6Hpm9ZxHU
5sCQAZfSkjEzZcaGMMHQnXWoRpbB0sC7BALYtswf1zH+YnSlw0CvZp2p5CUVqMPJHyV5KtSZwgwf
cYUyuyAJGMF4c1ac7+p6vAaFBWMhzHFq99knS9O373FY6d3ssa3GZo1EWSDLLyNvRLTfQ4JI+uml
jbrtKGbkhcdBp9BopbpYWsIhSjbFEvbWAvBjs+793Cd/YqwX7Bm0JnsgxjCWFxrBXY9J/JMKGiG2
t+ttsu0SWCvTnM4BzhOPD508luWcIk4M3BvhKizdeD8BgN2XbP1DB+u/GcyrkUmEmYm58RsyrGgb
RDCDwCMHQskNP1V4sz1YD5rbbhlkgRByqexCwkCldcMM3B9K4ZS72GgZjqXhRgsgPETEHyvXsj9t
txgB/llgd8iUEZl+SYoNTnbyfdsUigSzwoWhIwHrCzICKDzRGktiChN+ZeHohAD5rbYRIxCkzNC3
dl/tEwjoHE7oaNvQebuivCqGUChzEYLWfg9bhjth0KwAgE10c6o6Bkrja/up/8m8xiU7qyLAq3dO
seLTdQcpl11fnsgTOY1FDqSH1g3H5XPqhn+slO5kHnXFg57kh9hBayuwAsioGHYuZMIFYxFxDh3m
NkQffkxTl68rQ9DItVW18GpcFanHUgKyLDTa/DQYSF+cPGYJLeJ13ni06MTUHQSMXVruwcdYhcM1
dsdTQNx7wHrIJMzZ+lNRH9yRGIm2Apapz7R5j0jhsLqF0ZADxKiuljPWF9vTV4AKLW7tQBEfgBu0
TL/9tK1BfApMNcqnF9A07KhpvlSOQhjJ1hFq/l8g2jBOSnpoOSWPFyI4J5j+QYt9mpWFW0HMRwIR
Aori3wHOMR2NP4A+tBCSLkMn1ftcKxUtIg0NkiXHxPpW+lF19AJFNhFJGPzqYBb5LLc1aRiBSddN
kFlBnQrtj4N1Myh/F2V/YndqNowFaMdmpDQk1kW3GUtpozNRHQwQ5t30w5oQmGUddyxHxMKKSDPl
TEnmi94cbBMlmirSgxnTS/LNPCaHF17DZOrpdioypn7uW6Nbv3nK7Lyxb8BQsdOE6SUGtd5jnbOF
KJijGNhnjOopinmm59Me/PebNgMgrTC1V3sXaHqsxpJSYWAt9OOYANH221B1S2ciTA6k7a1RzqgT
M2K6MmNoHkdrGE+SpNmFxsboljqHJJJH5TEKEKWTHryvtOKtmRzrMkKRnMHKL8kQWDcL7g2aSUTr
JJVat/v3Kn/rChdzWOxQLGh65xyTANCHDmxZmal3Zn5PrTLFnFl5JvQYs2BmZ6ukcmh8T1n/oVe2
v9UjU2wrH+121Nv6Y+Ha7cGtS/HvqYd29WYxt6oSeZuIiXlzJ6A3NC9oTekhaRq+N6wzH6RJTlA4
PLeEaTJ8RFFl8EV8ztcFqZqbUWOlsVPkBFh0iyOpfwxOY92PjsU8shkE0KmpDPu9MBDVxfbUnIST
Gjz1N0A7y5XhYKmRHSaPaaossK0B5g9wn+t/LxV0qASyMWnWahqHN0ysXZQyPDZizHWpX9zsjMDe
QMMl4Es/OhsRJpMmIZQwCX+IKy1vUH/Lm21Pn2YBVDwIHEW2HQeKMazFBz1sFJ2lJc9WW6zLyI4+
Spk8ZgXRTfCi0XwHTvpIz5Jg5MY6eVOePfpTxxrlSTs720OqbnnTf4ixcZ6CKcYaEP7MUgu3w9cm
pGoeIoK6UtfYsI+HG0+K+qNRaI8qr99G8X2KA45LMlzajcqMbhTSa8nB7yzCKTorLTi6oFYGwTnt
/hD3PkzVaNnOypLIdCE4WDhUKtW9R3pU/JHoRfXctF8Aa67F6KMP9v1FMpb2/l8/tOznbaqNiDLI
wUP52pAf60js6lF4R3PS8bZkjv0EkPVhkEm4E43fdxhg7WUOMxqHSUKf1pawCs080jfGwHkn4gIk
rSPq+dR8sKQD9Ru5OR4CYAe+o3KI3gkpTYCbBrVxiOAIYcjrRX2MBx7sEehtWxOytUX64a3iySZJ
3MigKBuIEOirMPauMsAwBfqQS9mN4UXVpst5UbC2zWIABXL0SBr5t5VocsN6uEo4RJ4KhhfUUOO2
cBRLdOyM3a7vADzScCcsan61+4NGNxOLWEMZVcMEZs7HSD7QSD7Ky/Q4qlVamA40F7PfVC6RFpHA
lhr7RvOUJoSp/nv1Dl1w7cCPqrLQeIrCkJO/7gGqo65AKS2C8Hj/WQM9RJF77x3lNh6I5v4Ot5se
dD0+ZHGs9Jaqe1ZyTLQVXU/HUOMh+6DyZ1PKQxhMZX0VLUAbm4Rnusqo6hiLQOoCx6eUfKoh8wiw
8ddwDvlMM3IcO1WSJdMOBXQoKf8GKcNppbvcj1Eb8BHQ0nXyZDgw5Pkb9Y3YOWZRXUagzzjeoM+V
Tts89GG0C2E7Ys8MLSI65jc1TwSqb070R6G77/drHnRmsu4Ygi+joDeOVmYbrIV8JWJA833Qk5HU
euTS2H/v/4vNWZnoIuJxuwrL0tA8/lsCO8hFlHPYoSMTN19lpEdNTUTPZBklR9TB6+qj6tw2NJr/
fZVG1qEnEe/+bt8vivtbXiFqWOqQZ0nRyTiPwXIjGHi+3lw6TMHgT7hEE39zv6s6x5nYV43OvDZx
8fvvGhpqCiHXT+Ggh86DCSJzV7hZf2SERZvatN58SUjtaPX2uWjtH1N3xi1t/GTXp4XH1C3TztTc
ACSISF5Oiattacaqd4hwJ9/S8qeh9d2VSCsXYQL03XyGR6Bo2d4vAzpyjN4PKUeQPm/da05yoNsx
colkpq/ijuhYQ9Rg0tNiy8pTfpWe33IebCiG6NfCxFDZBkladfA1QMX35isl5amTDFLuy2jlRtnh
3x/4zfiTaTHW0SLqVjlJ0k8KNGIcVPatZdNwGJcPA/poxGwBd1+WL6Oq6E/CIJUJJYxOwGZJCgWX
3iLwCpfKiwtVIEXbE3SOJ5acQQxfJQmALb6srmvFVrMT/wVNxCPaheKvmCpCG+bhzRDW76A6OUZZ
+Cfbuwji38YAoBabVY3hbrBN+9hUBGoEDkowUO/ddxo+xW3Y7SQRahtDN6o9keDOshviiGJp7hyr
uXk9OkKtfNuNH6p97er9WVOqgZWVqH8as7tGSQwjyWsNHnmJisvoBlyJwtOx7WUssYwKfyJr1N7+
3dD+WK7jNP2WUaU+dRcqNhBzcHj3EUxgRtANpUQJM1iktMbDSedDTDGov5n3v+HG5bfmYarx9PzR
DCI0JzyLiLsmNM1BD8NE7CWMGmir0DsNneyFthvPjqu5G1LcfMzKxmqwB/NFuqjt5x0PbQmJq/wz
UaQQjUcaeqVnOHJVFzROM83sCKpGt26PlvkJbWY9+fBe7/s4QEmditfusU5LlD++BiMgB9pHZSzY
FKZIEdzUs+J3s0ZrtHv9VOtiOxmx8TKaxWOUCQiBTvUYjTTNzAkXBpyF3uiyTdGB87uvKVNQaBwP
uSaMVmbb0K4kBnRqJdXSr+4ygESRKf/YcM7qOUDPyFNn3zd28yq9eJtkDO7mNrzZpDdWIbqxxPgZ
T7QZz/eNPY5cuTN79fVvZTIctWeDK1ECs4F2ec+GYDMTtUML7p3IP4AaPkyql3853m4sux9f7tIe
wuF9ceiYcv1tEsb7fkZzh09gUPtCFUDsWhcWRBX+GhG0T8fTKC4Kpr9Oo5D+DVTrfgAWOiW4eI04
xFg7CPpOLmKOU9ASiuj6gzoYFgfZsdaS58SS245D7trwD9BevVNPbtAizJunuyYOhYVxUvp8Hw2s
qJ1dxls5nVO2mVSLN15nNQfNSDkijxyxaqj8ZOdIVEdRvTHmyyoZ0fSkXrA3Cstf9rEVHDpbVtsw
Q5pSRxMhVwzJD4Xjl9dMatOyIkR1A/pM37b6ns549ec+/uklPHMn0tYgFfOTME02VKjml8JPBYmd
mffUWOmfVmvqpyzHFDw2FuxdBFCOFF9Z4lonyxiezByPsaMPzUOm4nyJLK8hq6TDeJjLXUm/mWnS
eyE7XHBcO7tyfprH8knRMTnff47Mdd8z5WbH0nc/7pNn2/DF2RoUQ+8q+arG4EGaXvyo9+W4ztLw
6z5edamvYV9ALbbo/9xkIz0UODQHktqrmXeCMWfGwJwgMpzLgAYA9QzZV9x6HhIFp3Laazv2czSS
j1emMndaof5wgrYQhvXd3rIka2MznkFgDij69GAzOS6o77H/Q0rqRCDtlOyb2vKhJNhQZa2IpSmM
VLW+b/iJn48bO5UZaLm4RbEhZjjs5d8iGSO5lfkznQS6X3OlWZVTy1iddc2XxWx1GqpL+Ief2jgQ
XjNc7wrENIVBkDGhASCBfSxIC9RzdjiuNS+Orm5l/zXoWLzR67D3jcRAawofa59rIXlRr9L2H42p
T7+1InoRoZu/FoSAbjxIiSTSeTmEjWCnpwRC/bspbbNrbrp6A/yYvDvMd4xZqAevCVuhMvfeYM+N
K+JI6Pqh/NNJ8PS8ggpYGjiskvxyH9jdH5L5feTlD00453hV+c3t+uRgdyFrfaJe4qmYvnREMYte
0+2FQnmwoWmI57+Xz+2kiw9D5Jc2pTj3JV10Y1b0EQHMQDuDMhInyZMdQtGGjhdt6SFOx9QHX+J7
nrg1BB7OxwUEyf2tNG395kcTbitqEaxOmv5X3oXLQVFxFDWpqs3O9M61R2no9qZH6EI/HEavB0s7
XsuGs6sVMgin5B1nrjUixSgdFq1vXEMPT6wKf6OIgHRb881bH+ZIBOA/NFXHJAMtDCnIJmnW8WuL
/2PHcZgebtA/WPN4yWOe3jZajxASxza+cfKLLkOEt2oIHX2t1Xsr8vKbEz26RkAjlVkMRO8bgY8A
3PKNowHIsroWxpzmXVvIJAmqlg1pJem6aInjI0NikSZVuyVjjikKo0dpOxyKmWyju8yTFek9yUqG
wRcKZbiGgXssihwLYBy9hdNZT7GSdR7BetKk/5SdS7LiHXd8p9bQN5kfnLnCrG3kdR3VJXp2hG6s
iG61s0v6JeS/5UkKbd1HUcXZ8quL3HAFZewHUvJvXfXBVk/DUzRGKw3J2zIOiaCl0//HnbTtAJh3
l7YD54HY/+gpSvdjkh1N0Acl4k3M95nYgRMDdwsux+4EsQqib2HNI7xg0AUFPHmq8/hATXxVnnkY
EAQSfj3SgPtqi8Q+IGHeEl/VQtyE/wBKHAI8cRo5ZRgqvB87rH3U6pCW60AM6xr+cvrjGyY4E8O4
dYG6ECkuyFwEIS/h7i4jhGt2fW6fALyNez6rj9oBemIPADR8Iff94GiPQoNw0iZvhZNq5FsYu6Ds
oqtMFolJnBYzGEAa/Vcx0hofXAPZfy2bfYPynda0Py/RdC3E9BPljVrqJjntxpjt2hzOYFPTa67z
lGKjMfbm1BCvTNI89Hg6SmXehnvNav82ZDLu0gY3f5jSNxiM7FJJCRhlnsELtFTS0jfILnvyzlqO
3R5YHIQ9zFnqhPvZXUYOd4GazXmD7mxtxCAD/ZXj0I9fU60vkzqN57M9HAOu7oXuq2MyekS65pmz
TAVtOtZPuoOswinv+2LU6ReGlrgNU5Pz0WBK0OeLduItiutqaab1ScXBk1vaNWmz2pqzDiIiMuk7
tziP0oAagzbI1NytRZE7evVN6Vv6TgqLn+gYDBLLgh2TqcOFs0W8Ayjs0Bx8kRgRlgVZdYvKb5AN
Q/df+J17JoqWCyjNyExuGfa32AIWBDKudM3192UYH+TS8OuQRMSEiZddPHDMXtslNsQhKxWcXFrI
Mt9Azkfq4qJBnxLnNVHiKwlndQFj0a5tv/PIPTFYCFF/Q8DQu1oekry4BSQpjGn0ntEmWyJX/0We
/EAyMNbPCNw8Z+QbWzxrT5n+qZ36/TgNLrmD4IH8pFpYXhqsSWlWx759IP2Q1DVFQ6DcpJYD/8ZF
zhsy55H9yzDp9UpHOmFMrHeA3Cc6jBhFe9v5kVROGFPyRwCd0VZ6Zr2URf/WOfZLn9bcZfN2kZEK
N0ZuvUPyucxrzmg9JGJDosg3Y1IeE8f98tN6RWuG6YhBYK4FGjWecxWG6ksSIzD6Nt3LiGC1LANc
W/pqnTZTtgsh1fD5iwF4Reo1C+XnzTbCemrDQuqaRjuoyvmZpmljVsyBWXSmuGGmPimMv05irQnK
xopQ5s8B/by1LbLXngtpXSPc9kh3XXFFv9qC5Smr8EX2pc79YBPm2acXoszFWnPCkbQeVO2N7gDO
5xm66GtNdMTCrFrETSTL1DYRKJ7T7ygx9qVqv3Sd2Vw5hQsGjHhMFpWynqf22Y0YOJW1v6GTTJRv
Z0JVn9z9CE92A8tj+pBRdw4RHRD9050D2TxWg14eqHTJ5WXs/CTikHqqBjc7VGBQpvCP3tNBBF++
VLIhOXHAkis7GoqNb5+skpOybxfjWrrma6ycVT+NEnEYGdUOMc9RfNXa7JNRMhd7QU5do42boMg/
UaKydLYxzGPVPyUTvCdkLDe7MX5EA3MpCIgJzkoC5mBIxTHyO0aCB/QFbE+c5j4k4eMQdH+5dtSy
a+gPprhYKocTT0XqDffrrTIKoPj1tcpbsio5hJFQQ/KtQ7wTUUombf0evH+KiWqyT0TA4coIDReO
mHayE9IEas43S38kTgQGOjEpIUAbs/jg1yJ+PWTyUgXlkwohObkA3lsZeGSRQk6l2Q6/t3xFM+mt
a8rdhZlGG7fWplWZdt66jI8Dr9P2KCo1nPhD9jiS9wk7jPZMawKVANe/QKKDwYDUtEV3SZGzLlyU
qsgwAE/XlrMTBYGInBABJbNuLupYzIfgjkZ5k7+gHIAIUkWPOfsSe6QOuIIlwgV8U9WtpIc1MT2h
Ce4RQS4C+m6ItshDJQ+kbOGCBIjtGDw+eFH+NQ76lyVJewjtk1NH2kpHA7z3Ag0WFCojhlCaD2e/
NhgagF5IKY0B0zQCpYJpRMd0UB//Ie9MkiNX0u66FZnmKAPggAMYaKDo+2CwT05gzA596+hH0i60
IK1EK9FBsGT/e6/M6tk/1iTqkcliMoOAw/27956LkrcwMPBtVcdT2I025VB1x9rtUTV/U7RNNslA
qo872HKDGy79ATaYCyQriaaf9NImV0Vbn856vTDGCIIIjWGkwC6FGTyX1BbQ5ygvurlrdPu36sN+
PVr92ismymc080l1zmk2oO0yzpaxwPeRBy4z5I7bgTprckHSXbsF5x2RDEvHxedBZ/2ayoCp6/J1
E6OSgvw3WazJFviaRt9IIbhM2tlHZU0LvXTVxsSvuTAewiSH/t5BRFL1PrdoGFF9h/vGpKUYXlVm
boQZ/0pcMyLghNeZtf/i8BblLm0qA5UUoq2qzTjU/bJuYtDrkcbmiYLD5hGT/bOv929NRkpP5w5e
WfgLFk3PV1jUck5k1Ok72WcOldCt+YQ+Q08PTVkoYUCZ+vakmRA7tDF7J5hGVVrYwAmij1gDF8bo
CEs/p5Ol8mM8Em+pUdQIc3izMoEGYzjuNoOZ1pSJs9Giie08OwF+yqHLgABrH01LiQIqJDejx2An
qKdoZZrGZ2Fnr3WOiXzElFXTyuPaAyUaLc5gb8bqFeG4wNWsxLjHbByCMz/Lwd7xe8bwUfonzLsA
xgLjYVIuulNEc7zK4dYTlsK2SS24YJFWpyK2u6UogLI1OIEWsqIoS5sN1/mr8vGHxclbUFtXKpjs
FdPvnRT2izYyXiKd9tGB9FI0DhguGMxwJrYBdGnbcNWlacPNEnU8h/kxXEhpg6vNhZyY4qYADzXb
pzDWP1nY69PUv3jCw60/9I+y4PzHVTNz8wjm9UiFMxxZPCJ/JKN2MwYf+de/OawQOVy3YsizNd2m
K00NL0qq4MGV4toCch0oAiPfMjdSuUs9cvHhoNJvxmCGwRU/W/PUw6dhmsofRxUEwLyj+sGatDOh
NHduR96wKEVHHaaPAoKS6Xqw1vr2kzIsxDxYiFEFeV4WydUbv1F5fE1NQCm9qUOOxca3daLqg9UO
FVPr00Od6B8oDu2qqI1lDCadtoxo2iAWrIdOvdASu3ftDqx6y4qWlzU0DM5JvJtMZtxM3tLOOw1o
ynXifKsYqYI2nNCdgPrZeOBZlMJmXXtQGCITIEWhzr6Ln4I2L/AV4ZFBM+RMSrlm4+YaQQdGvKiu
ItDGQzJ2t15HDcXwDJCO8QZcOZaizNKqdVWuWr16KFOTvyiZ6XNRR2sAeCxjqEwqEjgzjoajEwCx
LmWe9ScA+DEPpSmkU29wqM1w+X3nqa02CcReP1HykHVtvMbRB6ZPAewUZfFp2b7ibUP5C0rxOOjh
D9+nBooVfWKrCJCtL+iAxAI32RG/U2Kvi14TaGpd8eEZFAVhDrCXOi3eLFnkXy2Sflam7VwzqBeR
VaLKz2bmiX4njjS7scKtab6N2XQll0TjmfIijmQCSFUWmWsadNE5vV3od6doqt7qAodaNpsJA4s9
9TzjQXF7EKN7tAxqVyNNXN2hjDeyo3Uqcn4PXlfh9mG1mnoamUMiVpTIGpRgUXKV65WHhSnS1gbr
1c67KRrgmaOmgIEEN8hc0jnAzheAj03Y7psKiTIIuf0tDmzeIMOjNr/07JMgJRPJ2kc/o6lBZuQb
rpQuj9g7rM3ojazZGb53bC7Y9+J+K3Ea4DHxUP28FXtLtp60e60aVr4KonOBN2IT0RdTeNBuR1h5
afeSxuOe81q00JB4VQvgbZgOvQ6ewzNblkSeDhkLTpj3PzIB4VIX+7iB25VNKNskMk8uiTvJWaAz
CJR1Bjg7QSuAX8GzjALv9zB4637gTi0VWW0Dm64wh9XYRM/2WDz7lKwxatylikAjOEJ3bnuzneOA
Iw9zydRvNNR6gXMh6v1rAMdqqIOPiRNzW2Znqg/6DVXYJE8qnEb+Ow8CSI8laLpQKw9GYS0H6XcP
Y1OyEx4URhwegVzPW0ZW6aowaZ6qX1vOOG6u6Qg+vr9K8w6zKTbide4brEZMWJBrW0lio/8et4jz
5jTKhSiBzcyudz8HvBpqT45Bnnccwng9aA8aZ8zFZAT6QTYuMURVB9gEmmknDfazzqfB8Qw0diqP
kCNdAZIpj+V77RmMHoGP8rMCmsdLOXolEEAi6ZwcgnWcsxIGUbrPJBZMEu0fedO8OJkzz/b6etOJ
7t0vm3cnkkiPLgMV0floRp+dKalGy5HBnGU1YjOORwzuVUcCu2Q2ubFGrkVLD7yNTzGJbioEeve3
ycaBObiVHeGYZMchC/NjXT7BhMlODaHwygymB0MM6anXNboiWv3YYjr9eikHE0Yo4O0sM82ln336
iqAlp0d4aD31uGPqr7swd3fJJB8IX3wPhASlGdQA1yiny+iMXocdl389bLuaeZ3hPnrWdGbcGu7t
JqCfEzl117hjshy7bDyzp1nnyy7kKdl1ibcaY0JpRZ4AmAn9TRFlGSxTBovp0PFwIZw3n/9ggyrF
pFP9gGQGH5Gx3kKZHaWPwY9u3kvXWvnue6V2jJyC1KjHdMlqxdK0c/CG9Ft0c2UjCubSUIpct08f
TGNqayacE22FuOkFp1K7UK8RuvTSE0/xaN1UnL84o+ssMmgGTmLam2kcXrqYBGbXUHRh2ZlaljVs
5Ea2G7MOfwk6bNaMxPoLLoMbslTKFNVjPuqIM0LLyCBg4q+gBE/5wToNcnWl+ON70qXO1i2ohCyq
7gdq5+C6+aZtIx3AIxSEwChw5ETZPiBCtEA6qmhj+2loIVDiSN9mWeGsZb6jVRbsiMIHI7QkOYfx
iv4Eg2lUeos6DFu6VeFMr59VU7lXTww8hTjReHW3JmL5aCCAYwjYZMi0ydgwG+Q+YySAybsxh6Pt
B1yb3BXE7yNcAhEWRcPivFw+JxSAY/2RLb8q65fnDBSbyAG0Hq5HtnA1adgk/dWak9oWcTztO7vb
yMY6eWX0NO+0V1VpPEPQrVR70+IL0nfFRrV6pLPlJVYPJcnGh7Lld8pVstaMPHm3NUZLlsPuOiM5
4Y3RMg+DGhNfWq0Ln7WFRzc0U7sYFtbYv1FWSO9NlvI7IIeEzEPXWpSLdRTawSYc5W87fAJqqWvZ
LwscaYK1i9yDazPXq1+mINXnu5RHcAxIk83ght12s/eV+04+micKVs6F9Det0dcUiG6bWANA1Rgt
zqD8U0x0rRmj155Ls9gqieE+cABS+FN745wSVQAuqDRDRTHY/vl2/ntKiVPHkXsyu+IdBAWG0UDD
1ccXTwxDvdba2VWtnV2myOc+MF5LDq+AZW3I/RaA08z/0MTETZowv8yZm/tPHU10h14gakPdtsdx
N4ShXMqKNdNrH33fn7a1Ta+WEbN956lArOhXJNdTbZCK1vi5AGyY69bCotURfO/DoVi3+/QwlvIh
KtNXwE7VLvHyj7Sl7bv3NH3ncJWvnTbYEPE56i3loYzmvwvV7WhPylfFhMzqo8eNWUX8lDVvXSSh
hd0j+TnVAcbNniit2XJPoILWj+j2wZJz7W4a8vElKwZCcfoAwEwD+O5a3YZC3QCpprDY83CMG2JQ
4XYyGTsj8T4HRDq2J0xVdegF6QgkVDNr/Zoe/KJzbt0AaiDFwRO3TCHb4ZdWGoew54Sla6rlzP4t
GtofSnzQaLZsiaz42TgP4t2tsOW3xgNbHL70hjsehoYQeOZdh2rejygLS8Jr3PbI2XQeIsQZPMOc
abxMufhMIYo0U5VCbSasJMQ2Gwi+IeU8gJE5I4MuJDbd1ks4Lk9MCEZa/MIG5B9DIQyM34f8yVCm
/4BfcB76YuAoc7GiSdk+zmo0onV4LU336NvWb67J6jksmmZbpcpd+Z1xRlItvH4VOvZnbSevM0q4
n4a1yEW66+N0nfLTLKqxzXeVkTmbJJmxtRXzQ73mXMlb+8oBziD7XNNHiXfXUpjZaMoDxTtYD41J
vscU4kCHxbRv6TKUNjk8t4Sa0PGNnG3V6s/TkD6yDleka2S48USgH5Ecfw+YPE0He0CN7K2ZrLfh
xLyuV5pcxyLiBJ0Hp9bCv5v580N96rYdDvqK/ezde5PZDX43eL9Wp504AG9NSa6nVTSKhpYN4Dbo
gX07zTYc+edEGuYhi31M6unrzBzWyjedF/z7PsZHSjYu3Lj62mOssJgNnBcM8DiIH0LN8/ZmCUZ5
TIt4QxfjPh6US/aEom3vu1JkP120LIYC5m4M+dnszOGi6MxNZZHTq9WitUd3qWziC3aqZpZ2PO4c
OdJ+GUFmHwt+nVqVvmGz3HKEAaUa40W1POjsgdYXyEiUy3oMAz3RbHWNOaM2lrco985pyH6iTV/0
0aTVaXqq4m5rTRuN6NtSZAPsHor4SImTqwdT0odMFToqgpcYbgnRtG9lje1OmNVHhPxBINOx9ras
nirtGVDCu2b5r7AaSG9Q01UUyVNaVQbLakCBpEeCF5WacP4kF/h4bpavfeZCU9Bd3IspMsC88UTx
WJU0S9JoJMwryuadirq1MvrsfLHTHIVzOX0Icx+ganhxmxxXrT99OPuyd69lCuoVcxeDuyJgsCWt
bS+ghmumSxdzl28rNlM0W3dU9WHjsoueGIwoCgjc4UuQjB89xmCuUT4zQ7FoOP/d/KozzveD8N7R
QL8RXabHa87DyQ98vWvXYwxR88Sli+iiBbwrqGULPap+Sg/6il2UzyRcX1GEGF8wtuWiHJau3299
NVqc3Vx+cyU2iXuu02EQlceeBS67+GfU8/75qh1CAMDOqz5QeGSVozpi70x2YS8PRuOoY1D72eEL
FaTxPM7mGseMKC+pihE17v5So0x4RNJ2Ba6xBXEEeazsVntllH5mtY9vWNw4JeD2znDvMGSliW90
6gJEgmcfRjIEGifIJ9uOeWwMyUXYwubh0evrTpLK63tmqUXPViMIrWTfdKAFGV+bL/cPLcQhZiSJ
9hTE9qI1NeIOSsvORqEPR5VZycaxzYC1m0uqxqu9R5XkFsQRnonS+igm0WJrM7ozOnCwjX0idZOp
HqeGNV3mJeMkytBXNlFtpjAOvknfimfBaZPX7XgbVPQdw1z00MawoL08c06DT8k9bdga9VwHF9bC
9Us+tsr44rOfOkaCx0s89eNHazYXJahGczyDBDNJkXn9qu6CdWPzNyZlhI+nHkklzhJ0EHWv4JKw
aE/hVYQY8liXaO6bwRpdUOH/sTfKTE9V2o0fhQXiWUQxWnwUw+GYMj4UyW/mfNnzfZ9alMoELBW6
HCsordBpl13JbLI29E03k8x+mD7SAKz90Pfyc9W69n5+k7jK6/0dWhTSVpMl9OmQ/c79asVz8I6c
q4BDTSdnUAx+s+gbadP+gPyE2TeZrr7rjx8+xq6V7H/bMrNPNm7SfdgO1EYOgXN2HIuUomJqZVZ4
Uyc3Zm0qDNXuv0go7G31lRQIQ0boRddqDk91MadcWjALquK5OWrMZ5+pzt7Qit3xYQoO3ay2Mzi3
u7g9G66G4jfbRluDS9kpsfR8fW+NkyVzxVNkmB9tN8oHT+/kwQ8bgykv/4A/YNoevhizf6xaMv+C
npUO5DPbsm1bkqCFoQnm7Y8MyqqwAEQI75fhWayUozzg4kLCze1jH1ty303ptxiIVmmG4jnGw7O2
sVJB/QjYnnw5ce52nIygOrHB4RS7SGmOEvG+qorwxh2/GMGXrOY8dN70a1dSyxm1FHT+zT9kZv79
gaHLP0S6ninobjOkDg70L60+rux4SBcTHrlKQguo9a2ZVY9ho61LEHNrxlnVfrba60Xw7FZtMKO5
fg82W+gxgsTCxpADJ6aH3Gar7Hds+MEH8HiT5lWLtOMQBtrfYAydvxA4Je82b77u6p6F38DR/0Kd
64kiB2EV5Tg0uwzRJrOybVJl+ValzPYT4jvf6sbcu6MmSIInwT6fDOisPUWuaJgm+VhGN9tClgM2
yZRmDLDfAMCMJ+XEh8yyxnesfjggXfPozS7q+0tZhivpB9Uqc33/wCOwu+D4Z0JKX94icZgPxJWJ
z3aaaAN3kqdQn8y1Z0nKaGY3ihWjw+ge/J/G0k9qfrn/l2zEh4BAARDHYgAFyuvMWLpd0t44bEcf
4lTOBnpiVv2AukqiwaUzILAnvAyW477nLS2ZmhZeK0er3+Y1KFRl8dQo7einkXXpZEwgSE89phbK
uiRhP+yGgT1tWWIQw0XLnWi+MuHWjph24sdOms1DwXYoEaL+m3vG+5d7xgVBycVmCf7HAk/453uG
nWPIBEwD+MGjPiooTS6n4GlsZH2OSmLzAPnNUJPZ1tQo4hA1x51SR3C7Q91gONhPgQvUP4HXT1C2
3PYzSqmxc/xAyIP7+4etLEn2lTOAQW8eqzZN9lqoEWphNvpYRZRbgm9zt5Zb82iwjH7dQRNlJcK4
Ug3hk6qnJzk6ybmObBytE2fZYCgu2UDQWHgIepGX2ycpqQWPMQjdl+vRGbqVnIwUrnbXLVAto6Nt
WcF69D2mv67Kjhg0dkmqO68ufLZd7aZctllHpidMNSa8KWAiACSgDe4f25U40aKOOkBk7amWEQ2p
nfs2ZN7t7j+9v2AgvoFDw7lj+fRWZa2+9tk1vhQannUh9eGlqY0HvxIc4YcMB4dlMp8Z5154O0f4
SEhEnIJ4sldhbpcfKDurMvfsH+7s3Ota4GCyI0LWSY1HAqlygg+pd56i/Dtb62T3z88VgfybEjv5
LwvSTHWFx0qZHwo44Ik/XyVaKDkYGRBkyJV6G4WL+jSm9Ilodg8wxQr1XTNh4AkcnZFDr7yzJ5L2
SdBIy9bE5miD1Q10YleSnHUx/zmRsTI08dK1UXNrtTG8Tva7I231WMUM6AI/YhdWc/yJjZuumgyq
jZb+Lvv0t1dOZ6ya2tFuOdIONepIOfXavoyFWpchvuo7KWVSWDt7Q2zjiMLePkjHq0sMKKrd4un+
UrTU7tgQup7Nkj3LOAwullLdXgp4YutmXgvuDsZkirN9bxu/ojRS3zRgsLCEm7cA6B78hMxmmKin
r+AaKfcbdWv7758EFnTcPz8JPJZ/j+ZAz+ORxnv/5zdeiLG1SUUBg3Y9UiOyLDGaZ0W2c8Raz/qP
WE8mAHehvozzQp780gd/kavP2krqS63j7oox2WHmKpBw8F0w73SCs7KdhyCJh8c4pirDyjjfWvVc
menVNxZX5+D4w7e76fr+4rcF4wQj+O5SmU6jUeeZL2B6Nojx+lJX7bD0ITYy1MhqnEmhceqtfjoZ
nHbZCzObgRkaCHqX//17Y4h5bfrjYxLj0dzfyIPSpMTR1P8C74WuSFt1WMG9Zry6vUMjq6Lzjzjv
AM+XykUfcPpjYbcMqa2iyT+TzvoRFOFHZ9v1LSTQTw6+ASCVMcMXDc43bv1hW9d6exyazjlM4Ax3
ZYNV3GisWy8b6OJ1FZzCSmTM0/HITq1boJF8u3/G4T494potAIbzBWMU11et8PXvXtKu+iQuN8oq
+1M0GMbBtSNjK0ZbzU8fpuoGkVZXSm8b982+DcP8h+rlo1U6F9ZcGnZmL2CnO6xMsQfcruonSoQ7
gKgagLuEhjCmHAckhfJ7ZDGyCJmHvJJDLRaRPl1xyPsnq/Oev0ILGg60lrgAGAADQ5RHJBy+WT6X
ljOwpHC1yp90aXwPWyf8PsFMiUb6gIJ6fGfwnq+FMuQOxWaVKgcdLdR7KvH4g2XYNjqC6gi3blAx
cI2KuGAKNAqRR3MvX2tsVODNqxyjunr4/uaAVI+/ZzlWwC7ILKjr/QbuVauObHlnaMbwwNSZPpi0
BSE7f9jNMNfErm7CzU53v6aYTZv6qgC/dhZ56fEOWgSGIq+5ZkqNKwKFxatnG+gyQBDJcWLWkEpb
3w8OqpLLMdVGyELpqosH3lFTQ0VmoX6LGVHiMPP8LSBCLv421tUWNWVaTqqfvqXpcJWit36DNFoa
rFJ/s68Cav0vFzl7Ws90ba52S4LJ/vMKoOAiln6VAHFxwnCrjYG+A4fEmTIsd3fmmUugVTJfYrbt
LO1cFy8sYCphY/W1CS8p8PIRm54yEfUcF+36OLWDfxJO/2bLADURCJlxvPMp20b+YlpggMtVBzMz
1IuW681hIE1HO1Kwj5U/ro2kENBOevpL8ewil0TvRPRCWGMmDXsQos5m7yIYWUV2jlqfwf6EAOSN
XrhXIXDrNHeztcYm/JVDtge6zF8NetKfu1Q0DIA8eUNoxz7GssFWwSRe0y++rtap86eVjVl6db9Q
UhskKhkY8gk5YKykNBj1d4a+nHfCAoDcNZoKWpbSqt8Y84f3z7kInTutioCLkh4KqhgIsS2nddt4
3A6D9R3oM+p0UdBnZthrpFbq5qvBGI+V1IiCumF/GGNmIHYjreda1BeWGtCtrfOB+ep37sflDXQU
INYE7/udjqtBaMC+QXBXTg9EfZPHcg7tYfL9CRqUZpv5o6Bso795fBjWvAT+eYm0HJ7Nlu457FWl
/Zft3RQMzP0qg1NAnCSAAKt0FfO3vQ4QNqkmGYOfAGcIJ7dOsHDgN6KrK3LWZnUzpXEdTCN+acdr
A2HvWurxLp9CACIItoygAym2CWruooGbAKAZgIifxBglbbCpqBdTuHZS3Tw2cUxLpE7Ez3Ho2Yqj
iJ0mwkVsKvuhs532pSyKhZpxeanh2eemZ9GiRsyM8+cSmfbRGWhFmtfTJhyah6/TQu3RyxD1pJ11
YR3aSoRP0ohwreT1wegb8i8yirNT/s1pwvB8f7mDMe2GXRILss70bD3hdl+EFKi+jczWqShhBbKc
oHxLGvksPQJfoQVMr8OkQeuQpPqzR3yuGje/8HOVK1toZFFmt/z9pQ9shy1QIr4+F+BSxS6PDc+2
xvaAgpOu9Ep4Z0U6elELNzkwhSDSNocKPCa6i6buYOhQSoT1C7GqISM+5p1z0aIR7Qj+F9rs7Ws8
YYzdOdM+B8sed7aeuLj6Tf9aZ9JZpm4VHktcbMvCMNKtCz8SRkGsrvUcA3Dyp6jtddBJotj27LbZ
yyJuqFn+5lqtD2zWrUe6xleY1MwXUzjBpZaY4ZL6K72Jje7dHYb06PvAzfRR/xbBebt0s/czGg0w
pHnvtTs3SzibSW5mvNXofHZF36E5GVuTIX6Hyx2/3QVzuLb797uCvzQlOaYuTfRJac0bA90CNvPn
9TLsjXG0Eh+XEWmQ1LR3ToIDoZgeQ27HEn7qrmRGzJSTqOvg7g2riHdN8CAESqgfvoa4qGNZ0RqY
H52+Fc9+ml+8wF1/rSIG3itDQVYYdOxSaO7xsmTP2TLL3csm/5tWEO/PLHf+Mdy10mZ3Izxp82bN
rSF/aNWYUFgZIym6mCNt2ib4UN6sEpHsHgUxSx62wQzyikQ1QZlot1ZfkXmcD016WWFwVP3BQP4l
ZcAJO8g8/An30BpZ22g/QZzFbji+dQ7cA8oJy0LInyQWUKLj6uPrK2XXaIh9GkY1o92khk/F21SZ
YAe7aX1PHIwDd07LRiSarU8RKStRpdjD7lFGB+fjsbaNra17MZxssLilj6PLjAA8Biifz0xUnHUz
JNbJHZ7SEVEnJo8rtcZ+ItLSn4076LpKf5PLJODVZwWIgIoUBrc6q+o4HXDUFBet33b0IBNThjtB
UakyveQ8KnwCnDebdd7T+BdajMcb/2eY+IjEZd/tNM/eT6C4l0NcijcPjNwSZ3d+6LN8eV+645fA
9vvd4KKy3sHlVar/AJnmHTvlRyBIkwfhQ2asTSbncR3Yu/uHJeyzv7mw3T+f1B0TgIQwXNdALBZ4
ou7FR3+4FuxQwquXzc9ihlaO05xiN+/vTSlmBDTLy6LUA+0hnslOvmueHeLSj1ZK6W/cdewf5ttf
G5nizsS03BmwhLdzaafQ/CVpz+QsQijXfYu+xDxwE+dsRAks+Ms0rjv88dZII6vqHsaWYr1ZnTLY
mu95EoLG8VtxKBJqee6XBKWG99ycmiMzdZ4G224kw2C6VvltNu3ZrHFmr/drbrDpYHoZE20+CWEf
2qruSEwTplnNQaTTJMacoz7I8nJQ23TI1C2eoBsnUwV8+B6HluVVIjMDF60gNUc9kJzYV5D9b/44
Lgtf6Iv7rAbf/niKzOy5JwVz0LoC7XP+r6CXdBS3bfE4uTxy8pMplQuaKYDaEkzHhjZ1NyqrU2r8
DpXdciiIGcbj+PL8zyitn//9AnZvyvmPR/b99+zqHGkcaMeG7bp/OdWASXNSu0h/DuZrL5zua5PH
4btc8UztdlEa1tdsYs/VJuGrY4Y7UI3jh9HBRmjih69Loo/ImcRNx8ljZCxlUT0Plbr6VvmMCbK0
Ji8zOuU3bJLw3m915qSfeHF+TNJNnrS0Sw7lYIs1fItlwCL1PQj6YZkINo2c7Mpll6+0SQTn+4s7
P2Chgf/7d4G96Z92LvPbQL2UbQhMxga8O+cvM1BGfhFHY+aXfZ3hoDM4d8SdOX3aKZh0P/jIc52O
1Th9G2t+NwTCaMY0Sb8CcC53OCcL+ANsXXSBQyxCE/+s8i0YvbNwVf3NDnk6pakFNTQs38uQB/KY
RePD/cXFFXqwwgmolv9uZAXhQP5DV5zeGhm8zx9M/++znBUUUem3Pq8TPDYgqkhUVsv7hiSa9yfS
0p4R6YoLmBGqf6cJAxfzws0UBFvuKBcpD0hxjrUS5w8grDBucS+C/C0+xwyzCXnI+hxIb2HNMk7T
Re/tYCeEQMoffZW3V0doj4j2ySkf/PduosYj5fd7tiKt3aYNT3aCpGpxn05FmVccVSJ+CnMCUCIJ
bOOsZBYfFzsiuNZb5Qsod5L0Ul3X4Of91n7pQgtoXwyqnNTpzpRvDBx+1vN9XYqm5BmSk6iOanhI
OA0PnSAowk3ulcv7nKxrhLW93/bW2Ji7dB7ZYQD4+iKbHDgNyHNALM4fmvGf7GIqHzAxwdzcGQNG
kqH3fw1NRt6HlGpdg80gEa2OYn7h4KKOpHHsXk+OjF7N3df51vQLh+ZcOb5EMlv5cbf5yvoFddI/
3rOd02BfvUFc/CjJz10d+GfaPZhDpojVX98jGZyrnsU1sPq3Et/7G96ZM9ZBbYPZtFxDwwi/Q60o
PcWQeaxwRwU5G7D22WRe+5KFIZH61t2VFsFlT+TdQ1nIEQBbah1KKdu9afXoLJx+C31Kt3kbBkut
dp7zYixuQqTNpkCn32WF+ZSNhXazGwfjUdWcZ40KNG/iHTSho9wMorkUDvbEaWqbNRhRa2WPcFUh
9KSrpm4dfOBRcTBM2ngL6QTwMaHnaLamn8u80l8nsBg7u3PSHzLHTn5Xxnz9RwsYE75h0uyyatrR
nTSe/Wn0L0EPu9OyA7Gd+x8Plq6Rse6KHw3LFiGF8dVif3xRcMl2WF+2eTASRKo88ZYCGl9XqkLX
lLAwRk4VxvA2jn4NHZH9h+i0GJwgE6hK0Npl8nZouUVLgLBgMRYbvKbfgym+wLFtgPrqzTYhu7vx
26DfKTtudt2o4wGq1D6QyXDu8fXqjZE+Cuh8oLWcx9py+tUdthrb2Xj4QhHTM8XC4Pbn3Ncfgzjy
/okiNu10SaSU6lI6oNukT9dB702visk+42iYhAYHJtItfjrA+8rz7EnvrOZ2XwT/U91i/39VM1Ga
9IfnxL8Uj/339L/8n//xv/b1//6f1R8rx+7/r3/WM7n/IBXq6Y5A5J23zXy//l43Jtx/eIYhBA9U
OW9MLA4GeVE34X/7r3SKsaPSLV0wY2TPPYtXqmjnPzK9f/DlUrq0NXqeRN36z9SNCYS8Pz/WhPQQ
KF2XBxogTEP8VdpLMyvHw6VjngJ23Fg+ZxM1bLTJsc/cMxw067SHQpo14963tOFcK+fWD4QXJCPd
57IInYUy3KPDA+7a+b620UUs9gFniAcGg9s0tbm5KQFYs70CWpn4+d5pLGc7WjpmvBw5p64iemE6
AHEY+qwETDhx6pe6ceXJGvDTxDbhGvACw1UFulxmLaMjFudrmmF5YhF8b0wQcd2c0zRkeAmmaySY
ZwY+iA/PnSn/OPxKGsyOJniAhWeE2cWJuq0RkUxAFsCT4aXGzVaC5ngfEqLeWtrGGMz4hZjip+Z4
8c8ua8+Todtvae0fiyqVQEaZvfp6EzximQwehWVYTGyA8yYAPs+qGF8M2NQHJ5f1uq5q8dmpPZBe
+0ObVM6jPn/Bx4ujO7HTm92mTxzOzWNrolK6HQcq0+2yG5UcKRSln7AhTABdrXUwZaHvRsAeq8DD
0I4c+63oMsLXPQMmPMuHkMsKE8MMe89qsS9VLk+EfHY5HJYVtnqAr1Cn1nntYFlC3bxk8BcvpOkX
BN1ADQTVQziBPPUTGbCvMvC9B+1jgMlrx7XbHP7jJQ7N5kB0tTlkdV5tCQgf/JEffSfx2hxyyZk2
VEmKpbjiQ6qJDimKfMcTbZ/EbnfTLGQAPeg8dkE94+c8+WlGU3+bLA6yVZpHezOqhtv9c75v/tbC
qjkYQhcXzY3X3mgMt6GongrkwjmTGq9svs1jlYGDSb043UH7pqkzTUmrO9AjAwThS6BHT5SO5Ou8
qbEUzjh20h0nkwsONIuqMGTh7mmgU5xEj9uxh/jJuwzy6P5iJkm9yuVsKI/hX0Isb54rV/qP+vDD
HQz1f4k6s65IlXWL/iLGoG9es+9N09RUXxiWpUBA0DcBv/5O6pwz7otbrdqWpkB8zVpz3RXehcn1
xhcjczbxYJnPTuDUr36oXYIRCA0zYNC5TPJWg9dj3LbY59NPh7CxPf88Cs87jCmxS7Icjpiu/vsm
bCLulzEgkykbtsA8k3PvxdO+MSvz4iDwz8tHbbfmyWy8DG08Om7RdN1xTOQLjxFIITTBK9khnFWh
GvcZhkO8bCZa3czJNwDlD1j62Fp0BIXHWJ9RpzNxIJwJ3wYYuG1kjPrKYJkCtE0+RebRDSjMIDtl
u6jCJl7PcMIIlb/JplHrUSQ3ZbWt/DbbEtICXyZxWX5qDyfoWWHHNl8I+LllNuD0VHAs7AKSkyhP
qvDso+5p4tjXmoYpMFgJCGGnEOT0scZpubGHIX2JqvGAre6bvXV4A/bMnoIpOLs3KjYN5s4S3h48
vYxY5nDE9BeZ5FoJRGsAFpFg035kYbL0eXlm48ZLTM6ubwMRNkV5bBMpjonrf7vZd68LdWLHAu9J
DoshUHjMK6RYXjVSKvW1PGfJUwwL8Gpk8T4eTbzhBUvfQekb07D+6jVxz1LkK2XVEiBQzytZoJFw
g7WdgATLu77LiFhE4Vv+e7dWPuzYjnwA8Cc2nN3//yNIdQQHzR9HQTns0rqc4XX//dS/z6fzh/8+
958vxqIOexGMwL2blMXh3xuDWTNzNGym1kyBrk1FtzmjoP+916WmyBiN2W8GsFOgu3p5+EeL7r2S
Zj6Ynim+ifVusurgRF11KAyzOsQjYl1sQ//7+N8fmy5eyYU3f/Lfn/x7o8nGWetaQLfSf4RhZK//
/8/+/dVu+rD6OalqnMZtT6fyUplxd8gS/Bk4yKN7HHbBC861rNT3fUdJptgqkZbLmeFYrXHgpY3u
ViHL7ahH+LHmDyfndwJhdzYAxMmb3ynvJRnM+N6X+Tky7Pjp30eTFojVaG4JF+K3VDo2GIg2XDkl
hoPC8BcW/O4/TVQeslZYx9GpNfTs2A/QGt0iLZPQOFDTAo7CUlnW+xbDCvlu09bqJv+i1+WTJ5K7
3SE/7Z1KX1d9uUwKCHzR2AB9Hb2dm3Q/DZ64VcLaa+nH7dbBH/oiwvbgKASQPkriprYh33v+tDJQ
Gr4q79l1rRALxL5MO+jiXonfVMQrTIOvU2/fpdBeh7Zad02QrbxGu9b19EQhsMCouc7x0HQh3GYi
/2AB7FItfUcQ2vFlGKnPgs/cxAzlFajd9MtYKv5SlP1YbXUzmLAMGsbcBH69mUbZMuvfAMbrC6Oo
/nCD40HEQWC42HzsSzv59y6I1wpWBZ2/d6SlePYd+8BEfdlkCYhTBcZVKQa+N62oLxCG1wGIaCyL
8t139HcljLOJhAg+YKc3F5i9nMnvrs5KKZcIrtv6mXHDcwTNvoyR+TcwdqHWaQQWV753zHz3nSZj
xlX2P+5csBTEtfeFhS5H+0uGCXkIpbzqun2kU27bu2NOa8+ut51wmGMgODPr5IfgiB9FiY1vJGnk
i8uSvszsda4mVHRguicHI5+2i3LWgS7JjTglwuIPE8b7/GXIm/1tzey1FPyiWmSPIkEwWhtIaitR
PgV2SdoHcNpeYIp0u5tV4HFj1lLUu1ZUIJGMO/KeLbP0wxQMPAnUWh2FncHK5PdiUvN7WvawK/+5
77Wl3gKsqZKd0ocbqvZnQGW5UF/MuzmUi/4q7fuEzAy1+Xh3J+s7qsq7Ps3SenK9B+1EdMBblttv
dL6XQbq/GSuFprg1fsU+DUqC5/6LF4L+HXXDMi6Y0jLN1NW6H4oXJyrJa6wzvJXgU7KhfkoSkItC
IPNr/T84Gj4Yot08/lbb5JupHO/tkDz1Kj4PTfoUIVRx0qPvTNfJMq64TXZlpP0ZkubqItFJhsVU
KhSGiAIIJdmEVfITNdHNixxUszZ/yZ12bSbfBQef6IydjjWpcGHcJIxgcVV1CzNADV4OOPo4BjIF
NcLU1Hs7zs8VRPN4VhaNBePLxSqDtOAj5xXUc/OR6OqhkdjXqGRcKCgvC8vMzkglnkZnbfTVrpMW
pkC17KzhtRm5tUJwGoWd/8xQY8QZv72hvZuVjcV+pjKrRZgCHRG9ZE0Tyo+k8B5ptLOZAsy65yjk
ZLIqAKLCkxoO8GaZ59XrAJ0d+v8nok2km5GSyyx2r/kEV2hw38jd9i2Ws5OL5cj3PZjR9pNZQrgs
Ah9xCI7FUiuf66pFu2PFuxA8a2vF+VJ5IVDQCY1ZObb+AqJEEQLGJ/yX3XlLdgGHvFrA0BlezKZ8
6jLUr1g5C4+fTiQfY3QINefV1PJXBEaKyS9IUD3gSoJPa2vmPqlnvkoaBwtu+Q9bQpw3R2iT5IsO
E1FNqaYtYWuvIBW/Tqn5TgTqR+8FWwMbYdErsdSi+qsX1R92ROx+pxFdTY+rak420LV0OXjpJ+5n
b9PA6w4seTPa2UMMd01gmFKOmy/zBpOhYPhuu/ll4M3s6fr2CTZM6uIodG50quqldIObjA1cPs6c
jNgx3HKAlFbRu2PjoqOCJSYBgMSCy45FYHo36hi9NOqwvIV+LpMUSltuLJ0ofh0L68VteXRmGkx/
P2Gsl+FUADt10pviQXPAYy3pAI9H46aQzXelDwFwGUYaMcJsk8VOR2M2lwMnUMPr3jEHsHMgwh5R
i6dcmbhx4AetptF00H8qzhHG4qFpzYX7XxGEZ4REOhYKcLil37uL0I6RKCMmTu2fJNby5WRWjwnm
giAVAJVtGOUfeh286wmvwFgEOFVKLjZIG1lCLk/PBdJj1kB4ZfyYfri1sSbMX4uIjtcSc9DCy+JX
LeCAACmCMaFYZLnxhT+DwHjTfLKwiuc5I5uWgSGm3J+pBEOS+5cpQUg/5t0KTctthCcl6RFq0BfB
2N3UiGFYzCeRVayxoADG6O5264I/Vq/TxFhzCEDk+MZuKqJfWYKEs7vqAhb+p9RSirA+vAMqIVNQ
/4qypkJnnzxEsk968d752Gwm86cX5q3VupWf5CQ1ufIxGs4rDKaVjJ2b6kYoehUzzpgqrgZwOvkR
5NXqgpPmuwZK5OpYGd/jyN75SscSQq3p19lT6NqnQSoIfN22bpP3JuYYt+sPz60BQKBgjk0CNAoH
WqsZ+QCBuLOnHUf/25Tg9fIo1L0f3TA+/bDCE5O8612LzIybJbCHewz/wG69i0dShhfrr8yVX3xB
EGidITb0H+mMVazim621f6dNO9g3DNX7sp/BpROgIbI9siXZCGAJ8KyG3ipsoWo0bQO5DPAgkAOe
Kzuvq27ZhICgG9XfeAiWpaXIR2x6Ah10iHTf3B/gP2T2AyZm3uw336zBZ7OI5z53XUMGYP5H02No
GvmIBCFPfrgRMcA1HvfgOLoXZ5Lnwhk+s9BBID8ly7ZyfquyveqjBY8ILRR4IQM2fq3w4SdO+SdK
n3N6ZLoJ7jY639fSMjcY0798vqVsNL/VVJFQ+cU/eBmS7DwM7lmawR5M8nfolXcG1Lo0njuHft+s
mOpPLSeLhouA4Qubs1h7zBIVWsFu4UoBKF6k7/RTvWX/hoH5ZsEkhGh6ROrHTJ2XGsvCKRUt0Jh4
N4LzNrv4rhfFuUzSkx3i2ND9vVk5ZwRKN1Uxq0guXWRdgqHZ1Gmz42xEIK8KTDMaUBEDuEtsnuq+
vzI0npQs2K3FlLYYiq3aebUNxJjV1vHEVYCJcDW1M+lSR8ysmOFkxwkQKxBAo9K3/UBKRlsceiSL
S9KbvIXKc7L3oh686r2F/evL5ir198BQkFv9P4Ven0eVnGBScfZ0/gWIJW2v3Fo8P6Ip+WHyAwyM
2B2wDTrhPOUpd8uzTqIZZM2ZGQLKKw5YRVe+9jHaxcZJtZM52U9eb/zkQGhJ3IG7Ektv2+o2EURR
dRRS7LwpfrRKXrNSgxQ4js/kXi21LCjX4aQ/wx2650b9lAezxtNzKf4s/Qbd5r1ugGx2Eh4ISO85
Lye9s/Gl1RyNH0bp+UL4OuEy7vgytfiC0M/Fi3r0OQxC549qs9eiMfiK+nNvSYeIB/HB+YI7Z1zP
yo1VgGyzw2u8K4toDYQRTbLm2+uk54Sfbnnbvfa1fSeyZ+4DMSAd4ONAexjZaSRmEj2asWY6HUdn
FHfDup4g50yV/EvEEx4oIq5iYg+qdENVDfOKc2+bRTYXXF9QRrF8XsezgqkIcYM73QMp9rsdz4lZ
LDn1/mRa69GX2QY07+dkusyFLVx3eDblzkb0pNvindlk/V7jRFh56lOYmbVxasDcEba/cGz+ELu0
i4LZFz5erCSOj6MOE1bTpiemAEunNS4QHHKcli7pG9TelUdd0o+2uSJgc7wbuby2gy/OkqRtbtTu
rarM8i3o85Obua8dyYWfSYlYXXMr4ltqnLAgZdxkXGsu/uExn8EWoreXU81wwQDsu2AAepEWvhwd
YOiy8FKiTztw/lGOHcUAoc0WKyYeJ2uPuMTiryL9Zt5IDriFAdzN6FqtQXuDCI8PjM1uH9c1zkOD
zDbtUzgiZ4ApNh1/RldFTEdvG9gkNX8nMLAs901F0EPo1jkY8eLOUZyG5sao0Cep8GwkWcZqqCbL
hZmZFsHi4/Ei1xPK4SUaR2h/6QhX1npm99umhbEth/oVnMyauLStqp5dklsWFfaXhTX/qA71/hBi
2+ttmSwNBKBsjtOdXldP5NhDUPWKT6N0JcIt2DN5kW0SlL4IhSsiTCoNp0iffmkhpHH7r8EmgIej
Ve8bvK6lwHDRuMXa1HDmNPYc5xAOLPt4MRNp0+AAPBpVX64K+iY0TunGbKx7zf7rhF8LRU7ktTyV
nIPjvJkaTNQucNYJGMSazJWdgZcYVL64jqIwGBJTFA1iLA82USkjfSWqYDBATtfsm/csYzg7ddpP
j+uH0Rm1YmhcYJil9GbqFGrprTU88FuZe8AMw+2AbZzlJhOCjlacfWCkqOPTK+ieX1UNZBe7vrNJ
ZXOB+VOudCP4ZojEoEk0f1NRgUygIyDMQF9xM39WMdyTwafRjGyf2m3Izprj6qsB1tnSscJfmsVx
HsEAGcidZYeDY4t466c05K9NfNaqk4egHvTV+GUWfrbRROMsgLk8gFP7WFTDdaPktE6M2jxUNVOq
3gxjFDI4KWc6+CCS4gT3nCVmH68qRuNooBX0f4DtThf39JREKcT21WYbcGKqwYOrDPJtSA5JmeLm
h0d+GsOWKy0Y3gd/SkHmQUuhjMGR9jeyS6hQU/nrsmpCHsZRxqqT0aW6tUSsaK28WJy7Z7ML0YxX
IIPrFCCXs4ck0zwHVv83N4IP3S+SpR3UPHKa4nkkt3PjldVVhvmso74mvKoH1xbduvOMD7+kL35M
JgBXeBHpahItiOJ66dgJeOSqvToJaux2tFisShueshl+2SY1CxF6pCJbKdm+7TQsG68+ehHIK1Vs
5Zinj8Icj1B9ob6xD6XeCtYxHrFNFPELjKrvimQdPPT4vazZwGDAmHIhHQZJNq1UN9Qrq3uJKBlI
vCQANr+JbPwBZl3qhreaFNhUA+ufT7bILUo8GwgeyL1YY1DtBPLLyL25T2CJ77g8HVJcIIxaCJqL
nHwtjcDFSZQ/52PAvPtkNS3RupTSgV4fvCH+cBm0rgX2RB5ehQavU6/gEFu/XVm+TYbyKdfA8mEN
5tvuXbmhZn/TDe1A7GM2Knnhv/7MugJwJxdGbn7VTfeSd6pb6QNFdSDpEYYgKzeT0WuLZjKfRGc+
QERwCGMToE996tJDppb8rMMSTgYtYGQypNK6W+2xHAf3NhHrbZgcWlqqfqwS7l4w7AqCHCL5Xo3q
vXF4vKZ9BYQCXkwfX4PSv8FYfmvI/SQMRYQgCYwC2ha5c6nqAPNV7bscIPh5Nugg1TK+smnSiYMp
tl4JF9X35SZQRNJqUQpRrHtVbZ1vjYYyr8Bp4XaGAVlvcPdNop8mYfI0WXmUyjySKa90n2cvuJwA
pGip+79NfqOvPOf9tHXHbp8H9plTYpc59gZ5xiokqNP0cC/3R8sx9r7oX5TwngwY3hHSANNuXy13
LBatv+1qHgRtGPwis2YY6mQfjX6usw1Mr08CsH9ZlHwPGrt9nn/wHduznQ5XJMF1Yd0morcCGV2Q
tEAq5+jwMMr01s4JLPJW/S0ImqcgHMpF0Mob9ZHK5uBb96yqahd4xrHSnBnDfeyov7pwbozxhjl/
tMyJkJR7F4iRG9hLmJOscxzQx7FLMNlDuDEbYY6MqvJ3nWU9Udif5m/NczDo8/M5qXW1s/JiFOxP
SueZ2SbcWX3ZCmIasSAgp+ThwILYxsUtP7WGAZX1zByDRUYDlcJ+6InLINUoPnF4HMeuuVZ2j2pl
3DRW80phTUWxjjWE0bbzwvTte/KDrameScpeNBE8b3+2RvMqTHAB/LG4Wj7JbI2zBxcYoO7JHcmY
hpBtL2cflUcLQnWxUdsNIhVCAixgZm4Ojg1s4y5V2ZY5Oiesex3c9JNQDJwg/VXYPGN778FoaBOa
DrbV8OJSXk3jX9b+NxtdBZL4FQuzp/mfawi0yIrxWgq14el0Qb2Lk/XWd9yoCT9QSK76AqnJmmHv
xU0AIVEiaUr/BqwyLSbpAx7o+j9d+WUXyYcscDb3o8E6q7T23TB38kHq7q1+qpam/eE1CTwNxGag
RmOM4BrGIpKU6k/Z6HuCyFeeTLe2ajd2HubnmmyeRVgiPB410gqMWfU34SzOuG8KJ9gTWcur04TL
wOAgc2w8K3RPcHfORLRkvdjoM8TSEOdkXPV05JKXLYtgBMvyt7f3aFHfoqbdcZTchzdWhXvdAkXP
BQUPZo9p8Kqxmqr0bl8XNor9lYrUubCNeWW5ds1+FlVcvDr5nKB5uMOwVbZAKrEQuTrWMn7y6+lb
5dqVtMWLPhXHyr/q0ro4yfBBB7fuTZ6acXnuU670WH5CgL/EHlgwJybBzyOnNcYNb1dTiuoP64UT
Xll4Hz3KNUsdzSqHi2HfU8Qri8oeXrrO2Eck6vAU6i8g73CYioM3gTlBKmX09hnNFBai4SLLklY6
htGa5dsoJxc5jbRT5IoXmWxInTgJL0dLTkCM4ZIxZU3gomDQWPWt9jXUSWXAbMI2VqaAWI+9eOPa
zlGiAIqjnuQc8d2P3lPoRM+Tk74MvrVWkf0sB/+uu9g4AQXdlRU/6YW2zGRBG12dQ73EAmWcgQZ8
x1Z1MWixefx/B2MN3sT7wDfynhnGKeN7irngSnQ9eSeuTUkbHvR/Zp5DxyFVuJgWhDqMrN2aKrtR
EFv29JTzzdacxn6MyHLksdudM1OgVYp33JB33w8vab3RvOgYKfb0VXdwzPYzTKZDEkN3qruVwLQf
xx/I9p5nigG31mrUvTcx6Mf5+3B5tLrUkHoFI1TCDRo2tmkcjCz/9VxuMSLGWu0jMPKnzKpOw/TO
g/cCMf+19oznwhhfhGJMnVc/ocCh7QbGvc+nN3yDzIBgzbXJ0RyGO/7aF9fl0sd/eVdh/x5CX3bM
jw6t1SIIE/JSW7H1A+2bH7T1JOJSpR2bAJP6WGJclyegp6M/be2+fEFZY2/jrPgmaGGHJ5GVXPNn
/nt49I7KIDY6Di6BfZCVZrJCcMCGjuVOClbFyCk9rpVCvPmD99Aj/9r4xR3b+clj0sdU1I9akPok
UqGonV/FFFabWTqUtA3EKDrCGs6vdNZ9difPeDN/hzpiVAacTzTWD0qllRdATivdHW0xyVpN5qyi
lo5Htk9CIR6SajvE5t60KEUAJnfe3Xbco9cmG8KgvrAUJhye5UuvpVcFkbIe9X3gxGez9p5Nw30J
YpMoZEM+4U5ZNat6RMklUvGnN4arjVLarTXk/uRHsRBdJAW+VLZZwRo30bSQZbDO0iBYFkUPf9f8
jUJql0K3f/VOxOfIx6+QVQ/VB8WirJPLkIFFNvJro3vt0q5JJhWuOKAaXoCVM2jQjW0oDbolEnJa
L06WHeEJy9xgmqbl2kazt02fVHvUI9EKRNHnnNuwqP7JDhJxbXs1T8QgkzqtrHcABp81s0xftUL6
y1ZKIO497000EvsciPiGTeE5FNfM7MZ1kUkCSjvI/sHw1mD+YSNci62R05eROoTNxTyQE+gt4yo/
h62xhpCdripOiaVpFijgBgZWbdnwfChA7LOEXzZF8D5g6Kq9xl+3Mn40Krq1DKjhnaN88zlwy0gx
tC8eDQXhKvWYK+g+wWwVGJth4I1Drh93cnJI3IyQhrj4BlNFqIODia0ESVF2L/7EKC4MddjCQLOt
oYCXSCLhjH3WJl4QWRVi2RPOxi6C9hwbyNSmOYlNZAymuEV4xUC4C4LIlr1L2SNCb8lRg4uVZcGq
j07NyKBR6bVOyPKAHt3C7sfDiGVAV+6TPBtPaTUtgd+zgR6Mx8AO/pRIumGqfl6QUzR5xtKwdsVE
Mo7FZLp21KnzSKDJdHkXwZBts29RBTxWNWTBEQxdWB6MeUs4u0TKBVsPs6DXmLgI07+e7XyLGQ0W
UYlv0yluNyxV0cUXLB1caiKJW8+NjQ6iF8dekW9wPPZrbATOzKghKVTOA7/PDG75BuqyWI9j8YXQ
4RqbqECs4EPWGq6wqXkEDk15gOyHJhu/XZ8Tg+izR9L8k+32R6MdbuRuTotysNifldMLzRoTcekn
uwFa49JsxBtq9XzVdmDSRptypwuBj5btJdL0I3B4aBl4TtYCNi8Ijf7UocyUADpXBPjkqxJLMPnp
A+175OAHSeoF/YHLiRfI9SCadZR0yzQQ1PK5tzYC+MUw1SlQNFKQuDoNXGrJ+1yFEP5T3QY9/Mnr
CfvyZM5GH33d4HS2FP1Cx6V6mGL0k07UxMshxxZZsUh1uzfEj8WKlu+C+mVLcfBrlaTTuaV1yMY6
Ibq4WfL9VJsoc5+Koja3eFEJvDK3urK+FbNQlgn9COIUkwSKzizC2lKW4V2CXSroCZkptCctUX8T
aeCM9xmzQfVF/azTWKSo1kMnOFWFehMVtPKRETaRbYO1T7P20TsB2iQ6ktpl4O83zM9h3p16R4C3
yaudDAOytV1ajSQkhYEv8NTkGF6MelvY4BSADp4cQoLjWtsDWbjWEfvS0IuxkYnH5EyHrtOsFTyu
Yq2MG20ZZBtdsX2yHNLWbA+9Cs+FBQFNOnMKWexa4jBo7PsXP5xeNAPeEphGGM+BMR6Ssv7142kF
OZkltwp3DSsbTBz6N8j8VGTOc+7bIUc4+HXXIVEo0R6lCcqTq+qnlvZbhKOQLV8AqtyLn3qsaZEV
j5syqL40duOsv9+HmCCnahQbWwMLKQy8JHZG1kFhX8Y5zDNV+h1n4LEKjY/Ib25OiX9aQb9daeVO
b+iAAlF/hclP56e3IvR+y06wUrL1YUWYyFJUurr4U3MZICFaEqhe6NLHaw2rMGEEwERyFCotHK1F
QoXkWwSCStEDXPdw0AjvbEnvFtITbr2+PITl2LNUZOdYQUfUUsn0O+yeEt85mRV8qTj1sk3nsl4N
IF08zQsmSL7uoeujvx7KJsKLvg3TgbnuiU+FZLvjN7QG4GWvMqVtWZqn1KhrDXgFu9lkr+jUll1T
viCvnNh3C0lWCkyCugNUXTsI3JBhHFVn/NqNOmcI7Q8jRWGq1x0hbfEicnRvn/oGIWI69XqZFB95
I8ql1IPXeqmoF80K1BCJbXvflJc+nQ4aB3auNYcksZs3rRTQL/Nl01XjuyST1hNZgPeacViugkNj
J1+ljMilke6XQ3cepOm+RnEQMo2jFkY1YVnRFnC/xj8UXmKLaxrSqbEZ33THmQOgzIUE/sYwMsPA
GHfPhOxSr2CBW5P8V2P8z/dRjenK94dfafGKQQC9ptmDAyDdVvxf20KvJAW2d6GPL04aUI8eVQn/
RUwmoqObhMOKvOFFxbh5QRoN0xS29vvIttZhUn4Tu5ScDNP9kqZl0SNC/5rAb2K7JK4zNrcRPynJ
fy6Z6pxM/97hCmLvqpf+tvEI0ktclJM5DMkowcLsUOwuVUIodlG7Fw+tMrsqUHZ165GCGlPBuSo+
VtDuGEDAKg2m9jm2ZvIsE0WZD9Gu6KI/JJdpa99KDpRxfyd+I0a/y/TGfnYQJLEooc6m+uoNZuBY
IMZVhHMBlQLJMgxmV1J7HcFQb/2Z7spGMFtOOGg73MVL2XNZ5BoxJj59xMoq2lfbf8Lw8YYUlqKp
YPyNvW6GiacUxBNJLU3w2pZ6yoCjOrUSgDHzuBcf6CMK2hk4ips2KPxXjdw3I02M1yLlHPSBH6bv
7kSmZhGwEfR60zsGQXgqiGolOSl8ZooCgg8RXpi8Oqr7sW2I5GhCkYho9dME4iQkVPAemt9pV8L4
UtURtIUBZ4CoC57/TvnO2b3HROBtoLN25KAa7KI6yC46cqYeFTk/jLl2MRyB58NOArsL8hyAJ4Oc
xjaz5PYR6uolKHIkXjRpWHVOzji8GCjNl8rhK4U9F2gRmmumscgKEu64nofmMQ5IxfYD4+hpLJrz
Mmy3BZrQXd8074Xjtju2tjbDsoirKidvZdC8BXTxNKD/Dius5I2b0w+wpBwJDQ5QXBBLsKYL1NfU
nJ95nwCMKOtjkqmbYzZECMgGaWOQsnAK3nSTf8oEVL3kFwUTv+neMVrlqy4t2lXSuIgryCnox5DJ
WzDCq2IDUtKsVnp9UY1XYRLOa0bYKByDsmLwpfUnB1BnVjsl1Wp1NMAcn+3SWVharB1bI/mrBe7J
wf7maZEGm4M2smjGky2ibz1k3AWoqtgEAsMQtuYFCEsCNIN0PaYpg1IkrjacKE4HyldF++tUcXSJ
EYuylXtFM+WuCdS4GcN30Tg8vIr0yvT4t27SbYFncQ+B7I8kNW+RVXPUfAFf2fW2iT8AmjFfItz0
HYyUnUZxneZATEU5Bqsuyq9TQDk+5nA7PMaKdSc+NMz8KxECtY3VsmlJ5OXqAYvX411iNgNRnyzS
mJga6HU6T3ihiB0H5Y13juIxLklNFzrDAHB5itR2OsVrBKRvI03mkoUpPofGxz1GLLeuOg1kRLB1
kTis21H8cdCWrYaJyiQN1D58T3heASRkeDw0/UY4bri0Qwg4VOxXTbdXrZzilawDMtACfDhZTEhS
7fP01fnpWyfZJb07HYhDX9Medas0j/tNRRwawHBQbMUlQ4YHTvky5hsNRdyy7MYaUgxX9tBqyArJ
YgHAzF78pDvsNduCF0C5igaSlDmg3d+1n7zYTp8u2h49H/FTQ5GiDEt9CwtM8nCs5py4U7uE27VW
QwoNIQWi80dZDr6ZmDEP21+DKir4HOMjHibzW6QVa9PBzCk7h4qnROHupwbLWF/DP28Yonw18JYw
5i4Ty/e+wprnXHZo+O8DbkwKajCr7mME+zWYhH5N9I4erp1rV8rt1sCml0gK4EZDxNlPYjxFLRqw
XGjqwxOqx21sxOsoMIJ9b5SPNk7tY5q01oaon6FEKEcpAMnwbYRp8JlZ7rBo6GheCoJqi0zjwSi6
jlF+yDAwuU0i8F8Nyf62HMFXRKN7Iu1CHf2MxYufGdNXZbjML8bpXdkMaTrdOmJ/j3adiopVXLGk
ZAffX5JEfzWxQe5h63HmwIJqjlXJ4gTjFeRdE2swXup13Xd+snVzxzpVEa1sJ88+SmW7bk5e1vrt
yhKZPNMcMYCQDWx503EX0kzHbR2wN8r9fPqahvDvRDzBDfNowhlE6DZczemLKFe0zly1ICb0J84B
bTOEbrUD0RuvG8FsbhC5zZrnf2+CGvlxL1k5d2aRnEUk71ovy502jMn536cQZNqLoR+J24Grxi2m
VTEz9AA6jhIkrTgJu1ex1ccKyfEc8wMfWCRh99AMpovgmeEyG0P3IDGPZZHQg4tPIs6DxUlrtj95
RHDBUAzqUhSYpuiZ2oem08TYzsAqnel5WbnD3m609gjwxYJgW5jgIeeP3flNVOV8sktCH+JEqQ5S
hgRqVAOgZNkVj0xVT9II4fNQ2+4Bz8Gu7OnKAXVsuzQd9n5rlM8Zs7UF2/bOkzqHMlqp4783xRBY
q3AAftQTevocBbuwrphMFM6rBAeLsAbnQzNVK7v6sOM8PoGkmg7oEs4eYWXnUBXTXh+is2+S0Gj2
QXQoqYo1/B3swuOVN/9oejxWx8nAI07j8p+P9Dytj/8+r1Kv+s97WuGkB12PGUQb8jA4jjz8ew/x
vEAbryerPtARZs5vAjcThyKqtm3ooBdtveaWXI2hlb9FQ0kdmIX16jEOchyAFQDFWb3XLti4ghFi
XdT+unIERyb1fum8VoWZv+Y+e5Zh/3/Undly28qapV+lo64bbkyZACKqzgXnQaJGWrZuELYlIzHP
4wvVg/SL9Qdqn21t1Tl794moi+4LK0wSBEGQTGT+/1rf4nJVslJI3cfKOkwUPc9ONU6PdXSPOtA+
DxkQf8OY9fTpc1ub1jmk7dYxJ1hK3/nSKUXeC5Mkroys8iOxslw9BYfaKWRKoWC6gMmjzIsHyPU9
hhrELb6pN9Tg5PTgO3vXUFBOMsv8HLJOPqAMQI8i20fLYhwMLZC6ji/X5lTGjxWtx33IrASqix89
DkES3hVAmxOb2VY0/8mH5gHLUni63GU0QIFrAG1M9+U27WvxyMxnNTjmuC6azONDG+UjaSYDuvXe
WXjzzaTpzZO0gofLg7TANznQxls7+4qyzXmszNh99DhIE/PoHdVz9zHy6ZjmVY8ZmIS8NIrUnV9S
jlKhaPZSRP4jwUmQRAZ73FiJ5T2qNNO2CNvLOXBs29pC3bUZ7x3zs7mIrEJ7jETdnDTlnC+3XMus
7lOwpBqvm6MzuRvhbp2H/MX04+GhYxnK/E6dEKSZN5eHrN5eDWb3ALCGAUhrwzOVfcKiMlvft4YT
ItQy4Y85Hgun+dGSsi9eSIuqBhOQsmnj88BFfY5ZdfhsVHyuPC89ViX61MvNhtOY6c21GArGLT05
D8ocbwfZHS63JHjrh5Z6clYF3kPtnvGgpees/CFivhddyPJvJOr4PJKBWySpeafKoCZ5SJwcCFyI
NtNtq6fN2TTKr2abFqfLLYyU8dzSd64GR9RnkpAoSqO02EgjPZdC0N3LWH41VtscLjeBVELfiPgY
PGBQ56rLaXBqpGahK8ZCHTT9uRkY/POMcu3l5jCM0OZ9LdwmUvTnoZ3EunLsW32wgaUVwXiWaZdv
oiYPNkPUjGc3IhYk82dryUbXOu06qIaYz58/tUtkqsrHY6Ml8R0nnPsNxEBdmTYoeLjvspmmR8D2
p6Df/roPQlkJsaGX61+701tlgbvEyP9rfwhrq21HIWn56748qfI9RVtqsL+/RlnUzdEc1PnXXVR9
xXVhJCyh/n7AvkJhqQVvx/Z2vPP7KCaSp8gHuPl1l64xBUY4fTWWeXDdia4ksW4n+6I/uXM21OVP
PAUh6aRACEO0cG9/Ate7wa4Gg9P/7S6Lee9tldxeHi9EK6+GOgmWbW8kN2MY489rJ9bx/eCigRDc
tJwygY7HVQsnSwOBmQ0didELKV25TrQgu2tysS7dllnWfOvyJ6PoQzSBecVy58nW9HxVC7O8zVL8
zQQt5d9ZWd9NlV6crREFW13qyZbqKBkeZeOR3FjflCastDR0fuRV0D/GpJltUyTNu2xklHMpecxz
p+m6oJa4slsbuel88/KHVuaEoi3Q327mBYLrWoOl9Ou+D9vpRfw1SOt0924n8/Mve7rcl1Bi5gsd
Hj/sQ2PKcE1mnrxqwtOHZ/+6acMI2RcaH+DvR/Xrwct9cRSrLTZHys+/3se8MXGg4NCbnqjIgWvv
u7dplkRJrNzUSoDaOwW6sXnLy9PfnoTp5xtSIkPm8H5TUT/p5PXZVVOda9fubz2ZnS9318yC9kGB
nepyU3BJAcSWabvLzQJqNv156yZs8uJzad9YY9o8FU3nX2vtHKQx7xnwjrGVoCrWl0e1xG6XaCuC
o5g3JtLhUOAWvNeArz0Ugt/w/KQc6/kxNjj+y5NsYmQ2tNVS+GY8CZshy2b0PtfExjVPJt2LSqTt
OdHK9jZqjLdjrwB77/2CcsLlSc6EP6NtrWB/eVIlta/UA+WNE8+g/Oz+8rpxnrvXXk536vIcnfiE
bRKRC3S5GWaiWZLOEL4dO+VNcMNiuFdDljyAWdhd9lwa5XBEugV5ONsh/rchgYc/JFveJRlh9U0M
9tiqM3IxKit9aPIqvLf8+5y8mofLBtK0mpWjOrm53FdohXnjaB5asvnZ83MiaM9LpdXV7rIF/eH+
Osz8u3Tex+UuzS1G2tkqPFzuC8upOyZo5dAasZPLn9osXrAk+8fLLd+b9H0xIfK53HzbU+qeHFd7
sMvBvWoGOl+0vKDqJcr7luBbKirAz1JZFj5FBebNn9pz46mbUXbetyksiYBLfQdGCifVkQOVl/mZ
nqftVaYZn8sUREgmZb3VA995arp0c9mgNjA5pOGkXSVhw+o3AftDs9391iMoJw2kfLTdDqhRCPM7
Ntv22SjOl8dn8szKhAN2TGPPZaCjyHV5AAEdNZs6iu75vuApdDHeXx4QzU3QT2iq3UFt7FbX9xU9
EK762efL40FOtJeSjnZjTYFzVRQouSjBe99CUsW6IY6+VOC2UKjTiTXxNn72HfNw2YBJxRwHWamT
hRrsJF3Y6ZfzQhnvFMTKOLuEhO282JObtA60L61nLqUZjl8A5WEGRvumWWN0XcfdcOogbs0aKeu7
56MMHabxK7NfGgMRCZgQYCgw2/TWLlv0lX9Xi2Y6B7nubB1LBTuCnAkf89RDOe9CeXh2ZCm1u7E2
skOhJizZZoISnXw0hWrnO+sPenhxZZ1irfKvtMFikL68ereLxtT5RlaltzI8E0WMw7lB6+2/vbik
sDmGynzCBG9t9LLI9kk4Ng+mXr5edq2y8PvYt+7D4HbebkSEDR3TTJ50qBGXDSrUL4smMprbuuza
o2aTcjm0LoGt8eNlg0AbwxXvm3a6quiht8P0dmpGDEh4cJ2vDBnWuvb84RCE1XDnsJBBVMf70rmq
oolwz7qEEmHBjN+NZh6fmTa/7Tt1rAwheZ/dO0ZPvoMbRxtEVeqrFrDYmneR86LLKMr9UyoN68oI
i3olQBp9l/mKMxN/L6QhViMhyCyolLjRXdw3l2dOdbzDgoeaHEDmJhv1eh6IkgdBifzt8DyvePZd
j+m1iU8ba3y8jfB2fObf8bILqBIExoLsvQ1gqh6pI+U4pDrt2VAvlw2KETdiqXv9tRUBpKgLKvuX
D073tYUdj8mznkr8MnlgE4uYQKnUUMm8vbExu+n4GuDaiMSaq651TEWmkVQz/xd7PpIvNXkWzNL5
XjTE6hBVlMh/bfTuv5cnuU5qHy//o8YG+CoOUK1YpfRW73YXzfu8bHTZ+9sjl9tvu6OyFs/LyM1Y
SxN41nw0/3Dzt8dDA7lVqRo4k79v+fbqlxd6d4hvrzQn7+wiEpMvm1+2+Xgcb0+/PG7wq6GOGUU/
68TPNr+O4/K/XNjF4b+RszHTOn7kfKZhoJr6b//+G71jZlP84cY6a8JmvGtfq/H+tYYp9rd/55nB
az5v+X/74P94vezlcSxe/+PffuQtvnj2RjBd9p534YKB+1/vd//b007fUp728C3+VjXda5J/fM5v
iAz5CSyFC0rUMHGyOIb3d0SGrX/SWS5C6HEdYQOp4HV+Q2TY1ifhShs8hilgKzgeuKb6DZFhG590
YQtdF47nWhgr/yVEhvORf4VU0DQ9x7Shndq6Z5ozEPUd50xl9CKnugHjUKcT+D4Mrz/arqd0ZmJ7
GICmx6SOOzUDfBTxq4YAzBpOGA4qPZe+fjG+VnXILy5RVGWHyrAfO1+Na3dohm2Mv32F+4duP+2z
ndETpExSSx1QIpHeTeOP+lIVLq6CtA32QQ08DbGBudD9UiFzd7i8dNjNE2eo9qExQ0QlRgHgr2Rc
lGb2Mpq1ts9dsuo8UxLxxuITf48TbIcQq/lQJD0FA/k6IRdYpjE2+z4fnauaytlSZW5SIoyBWARt
1F8y3H+Npzi4L0f9W1QT5mL0vkK2T/ISs1X3JYrhvhVObGNNxxXTVBjAEHDphHjCNMwr4htaYjMW
Efk/G73RvR3Fe7GxC3DCBuyBY9Ma2inNVLxlxGQdGKKAkUMDyLZlmUMiVwAOk8q5nVFPoWKLUkAF
LMqowuCKiVLyUzJHbCqLcc+J5qicnCtBMdcWREd1nClecDUNTnTTW9JHnDojHioVH0ofFwpZEFgQ
vd4gwLiEMs9RLkoqRPgAg/iLyvN+VcQ2kHRzojEKY2MduSABaBKYsxYgWVZGSmlGNP4MHvYQLpRE
dJgKinFA/Pq258u/RmKZ7BoBo5kCjPNadrJ+sbmm3JqeH18Xw+TfWa5BRKeXVf1RgSOZ0NU61lGb
aAnaOC6sQ+bRh3aVIXeabSdXVeNN3+FeeTulC4y4uTzoA2VqnFX2tzFHtuOJoPrSljLgO2jFUbCM
MywNLiPMrZOOz9LuLEq7QVac3cTr1ZJIoHHT9fiuZBFFz2VrT7denI63HS5GZDBJi5+1NeMShU6f
7HC+t/vIVBUgaUrKC5m48U2bZfamjMLkamhFeR/p1XjtQWpBEzzZNKwQ1H+34Se9Ijm04FQN/iNg
lP6hKam9VXVpftFzUz+GBv68vdIseydlUCJlc/xvPQy9QwSF+uC5VbSmoJufi8Ytf06V1d26hYXV
NBF6cmTiaRxaT8tvR1FIpJjltE+sRD2WLRF3jiOMz1Rh43wNyVDbV1kA2yYx8IPr9KTum4TcmMm3
9VM8uP4BHa6gUBVYN2baNkeqoy3XTlFtRFTLcAHlUL74dt9dZbkYv9pZx9hQNFV9DflxIo0XEU/E
3CWFaGaOP0Mfw0nu5CnGZMJblhUu6h2oG+/Rk5i8srAfF22cheekRrG6Lqwu+tFkBhSXKa3QjBBZ
GJ4iL7S/inws70PaMPrSoGHD+k5AsMPpjHZh4cZT+S0l8wsj/Tg8dtTN90Zu4P+KB2XcWoONhZEi
XbfstZhoCtsNreu21JqQ9byLopGQ7PDeHfVhTlWkD4celipdJamy5rWlYSVnrrkchT1CkcjSHFxK
EKHKoK47embyrEUBgkyqz9ZLZo0aEelMc8h45HPdNHGD9aRmmk7EBINSt9TSor2j4Kj0BdI8zIR9
0KL0t8sUYeJI1CBWbsrKlq60OxrN2Io11/hua1pwqPOgfcosQrwQNNmbbqhRizI9wI7vxHSuzAwF
F2ybAPe1if9ky7dkOPRVQ7hCOvQuE7x2rmoYrFJWpRWnW4cUr2PgiXRVt+Ckwey3dzkByodubO1r
Ad8UIYqmULA2KJu+4tyS13bHl2iDHJ6Jv6sZlNHNtDMPtcrKmz4283rB8AMCLabMgVFuYIT2g/on
/G5gCFNoAkaTLpqTjuskpt4I1LRGKZCkeIL2gnVTD762pAtA8FOegnIhShfkTCeTraHlwR4HXXmt
ECSo2V0nZ+/G0D2a0UQXMesZ3nASYpMvfVJD6Zu9wmQyCek1KOJaRUTaRTaW0zq2HN2mTBBA7m6N
pWbO5dReInxM+1BtjKwwrgZvgHxhlOYezaiOnNdpRuK/RkZwffLgKAglrtwos168Qp8ImZuD71Dw
/jDbcLj2lCxuXT9RX2Av4WRK6+kF8EsIPNGafsBT+BJ14bCK+8D6GVUN52oIzISvlTk9CMdJvvKO
FWOtASXNFOiIprTsf5pOPO6CxtSeddZV3wOfyF07SFuxlEXMcqDro2KXa8H003c79I+qhaMLyRJ5
i6L3eVMlsb719Fr7ClEeAU4SFqG+6jSaI0BO2ytyB8qz6vT0Vqtd7WSUffgjxGSyMoeGemiDaMsc
Y/LMey+/VSPwWlfSp4UZISgSDKJaqCCoK3hYtXWf2APpj4Yjd44TUUV0dG+FLZ/+nDkGtAxlS0rr
mPTdqiTRF/1U58rPieu1pwqpx+uIa2orCWK6VXmmbxgD+F3gyiMWxgzntxziGOppwOjaKtSU2IaS
oLHADdzXPmgE66PMvMPEZ/+URWpeU3jWXx0xId4JJy/dDqkAwJtiRrsdbdy5mp4hDpNjDsa1sodj
r/KC0FzV9ru+Nt2fE44YDfGbbJ7csW34DkbeWlShs1V55d2NnuYBb2jqkThQaWs3boRFnWYrLARt
siswOjY032wSAFCws9EWKfXU3UZFkfurfJhl8kkUhXO3E9gUhQCrWlitnX0v2z62NiWttW6RQxXw
dxMmjWpFMAAHiK9Aom4OXLRGXYl3CYcBvszPQ10ML04Qt98iokmpDQKyWuG21Z2D67l+wygmhj0d
3fB+JH7pOhsT93vmOR0oShVjwujUxDW8EHHgLCJsWPjLpNjHhk5eS0chhAu2Lb09TRFpvpBLjQ4W
bjsOoKCrIxwMtrXHuRgvfU8wTDUSMFgBLv0BP56VLhynfBmos2Dycqtzi9tg2CDBt50doTDVaoJU
SCb5mJDiYNW04q5rLZvshY2QAwl7Trt0GmYdV0oZVItDd81FTW45Ja7cmr7RMdpndXdoQy/dmHYh
r2Uj8iOhwgp5aeP4eGzt8jvzdcjIHtPWJSv8+hrHDoamSM9Qok2Jv8wcnyqDT/GiK8LwXCERwg9m
wMFBEePqFCFFLemFmda9ZuXtjRhjLJe1LZjR9V2G+DsiLI0xnvbn2qiYZHU0jG9NDZE6Gl2yGpdp
EovdELW8rYhQkk1KdZu4eyHVDWbD7N4dIv+LILV+6fW5+DHVXfMSJ27lLdyAuKLYK7UzBU6s2akl
0oUeAP/ecCU+pKoROBz0CCuahRJYOCPEroHriGuSxTO2skThrHXhQ9k3+Pj8st16itL3Qi9JriJn
O15PhgzBg5FlES0YrSy2CguuAD5e60ozhs1gYWPkv/YDOrJmlSclXphMrwHclfLbCNtny1fH3RZN
MxDOXPnk+Y1BPZ2QBdRfCCMAusb4iJqFwECHeIziMLFUeaxTN3mKQbsRtKrB16PTRelmbGg1akWP
52TyxwyGlBtbgLlk2BB5EChnBcurE4B/yGkGbGbegRksH5Sr9UfZ6NrIuGTbxcKxK1Svo6x6DZmd
3XQ4Z4KADPWoyJEZB/gaFiV4lpzrkKj0dQzk8imAIf+QR415Mk2Vb0dDJV9pKoY37CtBDqoAyHCB
78CrpMFzmZftE6wBxrYpQssl7TQKZ8IJE3eRdZD1zCoyqWl21ZUzViPXGLp6TWPhKa30EemBMUac
psR1H52wTm5BZ0y3Nl8BtTJ0i6Fd7yP/zhE6Sd5YhhDMDip8JjEgPTBlQ98UklBuWj3t5nDmqpCS
+ZAlFVHjmZL2I2rGeVbQFz5ajXr80UhpBNgVDGChFMDWqrHbKz1X3pJ2xviNaq97jUiv2nVByTDg
qBYMmDXl2tXE3NteFn3B4D/1gfvAvJgWrhBGiGwAd9uip/GXQvttwpssCs17VXvNtG7y3uSyFeBd
sfk9o6J3tJPp2aQMR+TsgLLIvOhOR8xHOp7R95sCAP2OK0Wm8AKqH6i7JVbrLtPTraZMUOlDB7dr
UbUjoJK2hXfKlJ1U7o7YVjowUHaS0IWiNrmGdtsETfh8yQZMNZ8SjqLpi+YNNYfbQ4lQk6ODZaAH
WrSBd0/izEiulRMidexF8RLWc376lB6TIW9/xEGFB7uGs/P1v7FK8r5I8rfd+n59qZP8Xjd5q5T8
fvP/jTIKBYY/q6OcqzZov43viyiXZ7xVUTRhfdIdw/aA+uiuPaNB/15G0YT7yfYQFnlUTARmaAFP
9Lc6CkzeTzqwLUs3bGFKSzqUN34rpGiW+EQtAcGPBeTdJMzQ/Vdgo3Md5132h2YatsPynPSoPxZQ
BiXSQc/42RCktkctuCNFbNWtAH+vjV13DLb6VXNSx/IGOeXNuzN0m8NQyLP3EYxzuMLbvfuX//i3
31/SnQ/lXc1mVI4zFBRz1oRty89cD/LPJrKD9C/ScOa0q3+0+w8xCH4thrgcCJ33dWc96F6wT7ps
WHvISpd//gb+2St8yElpA+mZhhmSYpA7t9SnaUIUx7r2b/9893+Emv86Px9g5jYoALT07L7roWCy
FpQYk+kV0M+VE8tEaxpvoVM2f8GS/2cfx4fUsDAIJnugnLMeivCcxcZSYhX683fyz07U/JLvPukk
LxoUZgkqRhgETJVhHTEXiSLED3/+An8E5f46VXMkxrsX8GprstKYEBXRT+JBURq6GtJAYaWsAajn
Yfry56/zz87RhzJjQ2Ems2Q0QYaL3Y3rERY5Tona/vneSWn6J9/Z+f5372NsyZnVi8LGpGMnrbFx
Ks20qq1jiNQgopq5WrgumMgRXKizVqqYxDqPZlokz5RcwuueZdWXvqPgRsfDkOVjrUAhUlibxgIM
k+f81McuWkVVSZZJCXIe+lG6rV2JzsUwpmxpd9VAFs/YiPquSEJUQovUEjAokL35Bzh+Gri0aNyE
Ke4rpumaf9BKgexp9GD0QCDX4xXx2wR7oA7Uix2Li6r70sFz5OLuhmelig5v2yBeWqZwC5fEo8ex
h3lFgG0yPQVRkAz0MkxVX1U5FbUd6y9WbrktyVzKXtHdY4srh6I9uyX1KlCmVdyjx/duFQHpIBfQ
MW/ICez3WSzcr41XqyfDyOO9QWEAdIhH9JzRsvBqdDEkV4bmEKhps3bUNokm4IGRiUy1w6rkID/b
0BBSOHr4PKjy6JZ7YIaucM1CZn8REWb5kxO3xrgMKvJfZJxnL0BLFQQsg/4npA2tVs9hXVLATD3J
+enyodzleW4+jUntf09oIxULiinVdRNgh+JnQsaJnU3HSPXJwdTz+NnH5I76xIwO8VDUBZxkhZQ3
paa54qsCnzgERFJbRrBOKOIu25YGf2C5kIhI6lsVgibXvu2QemRMTG3CtIfsh25XDmHicjxQSokJ
8EAsVllDvfcaVbBsI/ClViHZ60R+G3vP8CkohZPlbDrFIGqG0bhEnACDDTgwU2HSvSdW3ltFvO2O
RdCIKaZK0z2pEUiAB6kzE2umK75YyRq1GRKYzgieY6JqgcsY/pF6PdLPIPOvexagC0KaoqUdwBfo
czs5h3gzpLPXW83fGSP6XIswsysPA8TEF6FjEcFwUl2HpaEOMVnqS6dvApadpPT+VEPVrWaNFn1f
29iRVNRDHI6QiluN+0Un+wxDio4bQaDso8IySPMpFJ2o6Z8Xor4ekmK40QNbO7lh2Bw98ovBw6nm
ljCF+BFkHUrGYehIaFBi8Bcdi6irqdb615Hzc4pMb9hVKBcxouAwpsTm74E16Xt0J9oGt4Xa1T2r
QMhW/qrMQZbB3EDDVhFficbf3jexAf0Wz8S06jMWXlPXQz4bsnBriJk3F9pRfZj0vHwpk5zOstLx
msbmcKIxm/4E+99eVfRgP6fUMzjQLrwfVM1PzegS9yhM29tWyrE3CUcGVLuUWLEtnFdplbZfZZvY
26HrqoPZlpO9allhQzdosahZlRnuc4ygmOfd+phXCTZccp2AmU3mTljSOI2Ee21FgbtAZ55LqTJz
9oDZkHH7UbDWbC+4TShB4oRJ0h9TGwyoQs1xN+S28yMuy/CoMSXCBFiJkxGbSHSL1t+0zryEn9wh
X0KwNndl3487EZWoGKhTLKtcsw7WYOo3IpTWwUxc7YbfsnOM5cgyMLd8NO6p8ZDBysas4BYhQ5eM
D6EeOw8ewyfN1rJ+dkRJNlvVu/jebdJuRl2VN349tdsy16rVKIitylm0nercifDndFm9davYvSph
RNOqxL0K0SrfG5WrnlIKkQk/RdneAj5mTOg8mBFWW+jbyKj7z22S+cTjsThbxvSOrvQ487Zi0Gh0
1PpgZDAgSvtnXWvm9xhr1JIcU5Mq4wjGeGFOSbcJlZ1sCFVrgHv1AvCH024cP1abmKh3fpui2JQO
nWlId+0pn0bwfaWNvt4lRdGFAILNlfhrHMKKuAMWddsCwNNjGmIL7kmPOiQERUGNrqs9hR7iQrq4
3LRjPJxkmjMYmX104Arrn3Td9p68LsXKaNK/NxwWzFka4FPXp3AHKdBdScNo1mFYN8uW5x4FtqpD
NGTQEZLcQKYu0IYONVrHWCsRNRhtB6yoxRxJWZ+IycIstnZYtRurS2JsqG7GsED4LvbG2Ska2LdZ
LAk0TcriikJusq7sAEB0Y2W7UJB97tiAjEqX2iiUuLp81Dw7XaWdco+ZW6Q3Skj9OPaSY4iUPJFG
CdkRuvFj2pHZTZk7+ow9Jj84lGGXeV1o13RzOYRRqlWGSXZLrcXaOsPk3LQmVLSFUXBZhAAQf04s
FDHN1BTL2qJQm7K4JvOiaOi9zVrsfCBRJ9b21ADxt0wJfnLH0dWyAnm7Z80dEzU0RLdaFcorx/FH
ArKrbIUGp7vx29a/xkUFl28CJjXYFCZLN/KKBdayHwOFm6UxhIBfFBgCJ3fGhGKO9G9pMA6z7FU7
pF1PSBkhJHuPLKdVX5ZkpgRocwpXDM8evtF9Cn3rPIZ0LVM8DqylYQz2EI2ZTTv1RrmiNNDb4iPW
Pb2/oxZeaEvLa8qbwIqobWp1A3bBzkDONQ4G52XnaVCFUwcQjBYH5o2r8iBb0nz0b6aBaCGqqe2r
cjFFJ51lXPtJYT61vVZgSVNtdR56CtuLoA/MuwyRT4nSKeyuItn24K3tbg191NYgldZjv3FQK2Ej
SNta5xrJfJqvh4M8VmNEU+uM0llFyL0Y1MqekoYIxxms2IP2thelbtswPh2b5ilAUTOl2NHqHeDt
1vpuhe3Yrwxf654RmETmwiLpCUeYNI45jumDbXKSx8lCxj06LXaGxrLir1k+eM9knbrGJg1gzKyK
ThQYb1DWdxCD2oCS/owKSnzq6Q4NtwfLB5y6FUp3vpp27m9U1w1osWQJdgmdLd1b3tNKyAFfTcxv
88g3r873A5Y9izt0MiEQftkW+IKcomFDEzim/ecPD1y+gd6EsePcM6lzDlne8a2JXK3Cvpib1bJO
7UASw4CgYk1EXeKvRpp12dZLqgHsXWkEFuNzT6MxKAjHgriI5Ty2IrUOc2ln62TEBgs0xewfEulV
yboxA2NaKtSI8dqqwvYZdQy+dzkk+sYiUA6BkGXqwF0jAVVSlvRUDL0vqYvr8Lm2uZmgWnaAt6ZL
nbRwfYfcB4/1NCHpW3Zd670AXQlxb3VV+xWiDtsZ9LDcmRnJ59laRpwtNXqiP8eyScwVgA/I+ZMk
EWhRDwDC8al0AA0jgrQOCbai9NhZYWKtGq4PBineTubuOroEaDOVwVtftgNNHyLUuuFz1lbCPgDO
0ojQsfwWkzDfZQZRuAj+eFM54WiRJ64XHb6O1GaxDbVEug7wtRKXgnEgqyPDMfw/PQy544AweR3V
1FujCjNWpofeBgdks7qsMv6loJh/VHT5Q1XmKYzD4vUl/Pb/QWmGptu7ddZ/yYG5zv/3f35Lv4dl
+/q+PHN51m8iF/2TazmCYHuJOVzqBsvL33Jg9E+m4ViGh8AFSiGP/irOGPon29EpmVDN0RHImCwW
/16cMeUnFk/S8XRbgpdwhfcvFWf+WAlgPMLlZjiEO3qm7RLN+qHgENhhUNdZgRXXI0FLo/Bq5pi0
7ah4TeE0bQ1isxddp8xTk3MJ6fLaX2DXuXPrDIoBLYqNV+I+UVDYer0PD70Wnd6d0n9Qy5mjd95V
Wy6HSGGLoq1HV4yK1IeiRWl6rZ2bU78A/tUcqlp4G3PCvwwqfnogSyVqnmzkJ0tN55qkqVAeHBAw
+YAHY4hxu3h+ZazJu4qp2RvRMZD0lEt+P+uJadwqmg2DUz89/8VR/7Hq9XbUnukgRyI2ndX0h6NW
vooDt58dvwOLISx6HkABN3+udRxlwFG/050vV4iK8V2DQyF+bhVZUtzpBqblgF/wHQhwb+MiZylj
lHogqx60QPQnY6ySozGKBwcpUir8tY6NYjXV5Lg4Zv7TlAWlYYWm0LY6QsTGqvqLisjHd2bhhzEM
z7CJOueNfXxneFuZAuDJoFfQ6XtdSzcoTowTRp92HTsV+qS2j6A2adNSF39RxzDmssuv0ptr8OLS
1ecQamHqgu/EH8sZRYNikakOAQW1dUQ8hkNZmGdbMgNQbmtttJCmNsj3aZ8Ga/rZOKl1jXx5qH5l
2fzFmbhowD4cjWNZruW6/IJMYX88msAxR1Z3IyqaYtgQxP0NckN0zThgbZKmRo4kuuYqFQ7MxiBU
Kz0TPYz8GldkaD9SfnefhPS+h73JzNd6Cf3RvgvNotloc1HFGXUYhVoIbrGOw7+oMBpzYenDsfOb
FxZDj038wsdaKQKlpPApbhEprBA94MGWkbHNZTbPheqrPE7MxWi2AxnXKdN94MG7zpnXkAbf4D//
sYj/ciyeRIZmE41nGS6ivvnxd0WqqUVWVSeOsyA5EIdkaEPPjsEiWhrrREwZnA87viIllQkKyRTM
nvi16GB1IXr7cqEKOay5UubXlz/8sHa9lWi7PnKNY5hBmujD4+VGUyXmEQpttjbCuHWXFEP8Be6T
gb7Yl9qFb6OV/cos3eoq9Zi3LXKjOmhJMt1MdVoS9Wwmh4BpGlwnGtv2nA7rlvFDPvasB7BCnNoq
EleNZwGFDSoLrH2x8jTVnxEsdfvSU9naQzMGuzcgchk12bSWXhQd//x8Ssr/Hz5dl/o9FmVWSVSR
yOydy43vzmiG334QAoxOnEWvQgXtvmH+EybSWcVNAahEyF0VWxnzfCino/reIWY4YlQwaOPO/w0M
wX/LMcfBJGVzvPzv4yPB2A90ipnLXR6u7eRaB6W3Y6DtURNqv/0hQTAiYGS+nfqDt+ZMzVmQbJNf
Hplji99tfnmERiN0IaNlwgOH8tcOL/dfdvVrs8vN3gqDVePMSFLpnCYdlAee3ysk0HyMdRlsY4ly
LBXNg4BWdZ277VevkcUxMIvxroj/D1lnttS4sm3RL1KE+ubVfYcxtoGCFwVUFerbVColff0d8r6x
z7lxH7YDy6Y2GDsz11pzjhncSuQQ0d7SHPOkFSmZIiYHpDC17oMax+3gCW+LWI6yBsor8AIwUgl0
0LEzYA7XJeaDcNp6o2m9lAlxz1rSN7wJOuOWzjfN3VARQdDaCHkYiofYRnFrHJLUY77YFPO4bBmE
0TqsIuMUxsOboCTHK+B7r6GVQvycsj9pPF6SLnOOzRB9EBcWHBnv0z+qHH9vCY/USYSxy1A3gdw5
Um5pTuHPB3TNSHOs9lFkE6mbtfk9iyli+riv/ow9Ppa8xMVf5G/0UegQoiGPxW3y/Y0RpNYBcTv8
3Kk9ASRtcUDDMqJM3XDWLl6hVuRPxQA2biAxodZ7alsYQRbl0WuTgcMRTWBehMNKPBoRSScuMUJo
jTYTzYNtjn1in3u/A4amRZ3RR0019y2sECHqtmw3kZ4CRTTLU6PZzd5W2tkKoSD6Hp/QjjIba4pV
rkzhTVhnDELNM2GSFAUOxxfRa02BuDXyAVx4ZWufheW9JWNf3SJbF8e+71F1uqW5pWctGOfoqJQG
W5zJEujPSo5zEs7kfKV0nqbGla9O6Pk7mkUT2ADf+DAhTDyeYCuSTt3OxkbtVt5LyqBbD77L1Hfe
PLoaByo8EzyddN7KMCCgWkvbzeNuLFoi0p3E3z/uzqmlCyz1NXwfnhx2yZp5xnQjNwC6RmRSBNjs
+nUwnhNgvzc2eZbjCn0WTJY5t4dHIyLW/+tR9jzJdZ78uInz7KibNvjLzDsFZqRdGTNYO4u4S+ok
Pbw6VhVeife+edJJnh6XwqDx92kJkuFx9/FdSTH9YZmwjo9LmhLZMSho0D7u8gfJNwK1Lx61oV3R
bjYpO5gs5/ONGrJgY5h8pquk0S4ZyOMX1/Hzg4zDP49nPK4noi7O49ggBOZZj+uPf8NtLYAxUfH8
n+t9XL4rxvnLvMUoiv03eUnNIn2hQaLjzdblronH9J9rVQ2kyhzIc348hV0tfbFLqdaTnY4rKuI2
Wprh1G91eF7Lf+4Xkm5SJgIUhQBKNrqP5nm0NZxFfoGaD9nRklwPgivma5Uk4tc17HH3uPt4IMEL
rUqzfTZbziVEJZtrAZKFxjEyryAjJqTtk/Y20XNmV7w9rkDNwgkXeBn7BdcyWwR71IRgz+bnP66N
2M+JIr4+7gxe9Ne1LNxvbfZEsl5KZ9AFvTrTFuym+l2EuXuN6R0fQCjFLL6Wi/AD93c2pog1hP+m
uWSi8o7scNeP6VGKbtroQeHcNE0jhMTSs79Iq3xy7v9OMcOMNuycu9sYyabR5FcgIATUSNpeOj9B
gpH03lds0iloxj54oSPVsJkUPvKlyIOkjQsVHc+n1ueCCPeuQH8rgntVDi//fGcdoisF6Ppc1iXz
pzCO1rYfFtesjcxVFE+cChKkHfASRxNoITSAvCdjwWmD55ap9jOJEMEz5PBiLescMHHFOuzKlM5U
7pgbXNvaLmjDiRnXCkFJ3nVMmfLau8S1pTMSimbx5JTcWHD3bt24LcAk3kdRFqplYvKG0n0TN/I4
vHRN91/3nFhBumnggiEE3wf2ZO5JSQ+IfMyaD2AkBEnJ6WIUk37WKn3ERUYMABEMk3ViiWXLMSNz
5wv97KnaOgXzTeIzYiDT6KOd/5+RSPlBp/QmNWku9fpYDIV4yeabZiqtZw8RepB47UswvWfKKS7l
EJP5BwLcKgCD8WGAN1nUxtkcLA1vJMr/ngTQ8+NmmL8a2Ze2lcGME2eSwk4/30ylP0twtF2eGvUT
kS3/e70DoJ7o44dBKugS1MuK+GAxLCxmHcMCDzYHG4HHIQUF/Vr25SWGEPH8uEffEpKl7LXT467s
0mBhIkQ4yNHho2QRFucSNB2kfvOkct2911G/HSMZf4hQGOsKItAJJAfGAZXcDEvzj48b69+vXMeu
QbvGr4/relKzUf77YBCDHQDPtFNjkx/RB+XHNisnxlutYLvPBOGHzKikF4UwIrr+TCnV043mqxBJ
M6Hs5kqjLfhf1x8PWkZMn96pb0VOhluwqZypuynliVvDkQcClgcMMHprEv/H8uYRY6QTXZ6WTnKM
83ztcDa8lYiEV5OT5tuiGeKbZLIR+039pfUS3H3sJgNJpTr5meUgjrpjnDh8gCgOUHsV/oeZVYKS
B4Zii7T1FjDPXJC8SLHboGoFeUi2R4p1+TTVXnLK1HQGbkH5zBlg4XVKe3rciMqq1yoqstdAG5tL
BtOUMiD2dqkPpZAkCKgr08Rwwqv90+MrHdHPYSi9mT1ndoyIAuVHT06c8Es+vgR/PHH8JoWk1uUC
EG8FgZXfzyBeUehjsbGcLNx4TW99ZCTUhZaev3G8yY4IQgvIHlw3OMoAE0H2mjEseuYptFURfx2n
CB6kHI0Eann8BvlOHsClt/7Cdd38UJfGiRHfQi9MFFRFLbwnUGreE8xJfD0mJNGwbjjRF/xspeMc
Reush6Q03mXUEbAFvfpSZUcDde+rhQ3yUOuwz8Ja/fiNsUVVKV8Lr3ub9e/L1NDqw+OD2vScfAw+
WMG0jplC8gpb7Ymy5xfIve4lqCC1t4VLLkjf2GeJ6r9qDLi1tW/iHeF1ceo8hjxY71x6hs+PdwaD
uz8aQ69V4dCAzFqNHK+GOdl6FgCjkI+IKsrDy+OmLO5JEL5ljHbuTcb/kbf7+nFP68zpnsM+0rti
A8tiOsIq8S4uM4ZLFVQ/dUHWV0TrYhfndrAjD3E8pvNXA7aEY9pZ/Sqaz0cAda5VUHj7llEiDWnu
woKTZ1cJJKcEpy8ZUPiHgrUDCbxCJSsbe1umbXh53AQe8ayunfORMFMCyUxsMoXVeC8ys7KV55Bg
Yfddc2mDzyyKjROWuP+9SYeW+faoh6CXRvJETIpqSNt0XJk7SqwK4JweH6wEkiIaZOfHcDL4gFD0
mOM2iIL9sAJoTGpx5Y/9NrKb2eVqbwyFl6MptIxosgqUsq/AZUFRQqUqC47mQUUCh/uiYYlYgLfA
1lMRvxXUvOc9zuXLZKYWMQ4ONuh3n8GZM04rs/LTMIu3APfT3zgnUgsK8iarLWcPUCtejm2KfrCm
6UML7Ss1/OyzbLRk1U04ozKoRgvRW+ow6uoUVLL6lGOTrbG1hPsS6/ZbqIr147qVkA9So2/fZb2I
P2L9orprRETR3wqNZNp7JLGkkriVqe7uwPSStV8wgR4NPElDDPoYUXN+Ar3gbmLT/OobWsTzkZ+Q
rzA45gR6HSaKzB225p50SEAcaNqxkzqQF/H/mK96d1IN/ENfGvF9wEmxTtRgnrFPiF01DNiOAQid
MNzoG1Hl4oXaKFgWWpC/53aE3j5Sb5GJEyixk2MmJBE+nAx7PWnnfSJZlWPq/lXCvDohMCxmRjgA
+jh8Q8OB6p1MvsZy3zLA3IvIjezfRDWuDR1vyGJiDpN71fgHAd1PkpPjl7SBuxS8ak+p1dE5M/OX
VgdKMmqjtjPQ+b48brrWpETuzGYLMR4JKMCleqWNlrcmGZ7Ut5ZuTwBHEMVuIs50F9R+Cib8Mtx7
XPrPTeFXACyVCQOVD8JQxgObKDdt2OfHAWPSBLpgn7Sd3LTkVH8MFixGQhy/W43YxcgwxalWIHB1
RwHQBL0yOJPcS2Krzo9tKHWFOlPSv5koSRaBW4vtYxVKhJ6uKzMRW8FZgtMDd5v5blTgcuvjaDgn
jY/2GVA0VrNfZDd4P1AYr8y99M/aJ8WIc1Z01cKeHx9UcFaOw81WUPYfXz2u2Z6jbo+vhkSD8gwv
fOeCxcerbhRnv6qnXUGEzqGJhvZkIzzc1EPvXQJJFvZkaMlbVhVMLQlz/HbIa0yUBaSr7hcmAIX5
zyfPWpHfmOt2702a7/we4tzC1S51hwZ74dMGbDpildmgDt04bGRRpH/ZQu4Nu8370BBrGdKhODn2
pE6u34p1YU7Ju215d/pQ1aFDQbJJW/2aO4b12qAa2HKMVbuQzfwuDftbpDL+XXvOh212iqhMRr92
UTpbzgv1q21mr48nwDaG32dO9a2vRbR33BE9hdsxHAYJt9B8GdLatTo2PVe8Jq44VI05fkaDjsWB
DsE/1/NW/nM9g6r7X8//93oc/L9/J2K92kJSkJsMeu4B6UdJy7UPXxuNzmxMV3ZJuTqHpOFEGQWC
isejoiCTqOoIhqJ5Gb5ODAC2Harg9ePRgcnZJih8Gsvzo10IByoYGTxiabAWKlfTnZNssCMfYFpa
ejrRTggYXlvm2z/3xqC5Y2543Hk8vQKJVJWmPMv5mxmNEVzj5fX+8QwGd/0Gc2Kw1Ab8T23sAMfo
nGsSPeWUny+ckJzrAEhtOw2zyeLfJxSVd474FZ8eT+8SpzyMCUvD424x/xO1aYMvbEBw2lpM5dta
3c2rrOngNhP1+3z3cWNV+lGjlXIGUkj6SuXNUT6js3o8CJwhhjijQe6zwLtRTZwTGrqXgSnbBYVI
tWiHFjUY5+l/rgWEnK0c3uHrRPqS5kkmu93jiao8F0baPtVT1wI/7lKoviTRbVllvx4PPG4SW2G4
9JOTgFvwZCeA4SJKPcOOqqvjJRxmsM+sHURzR2++ybQkPZLGpXamM7tWlbFTWDw/pxDfbBfFpF0Q
o4ZdcKEhtvugUix3WDaajZ4U2geRSxutD8PXiA2S9JJx9XhzGhDcetQ/v5rWNGGHegXxEbxpK3CX
/7ke5kaxoQ87ff7f5yOF+8BxRlsckcKrH0Q2MnQfBMoMl0Ib4WwdqNboqCL5OhqTv5smQlUej6b8
OofGpkP5+F6TEepai/1fBj/oSrIwflfmgaWu+XJ85g0sZhZBPAP2WRfU8OMJwJ4/QyomKFBTv3es
hhiEFjzhBHbtBLrky+96+5wLS7x1ykFehNMxarCZ2aE4hLH97gZazTfr8TEeQ8hqUiu+QpKeMCsR
XlAH3s5IVXm3vfzqDuIJr7W/z8psuqkwqDf6kMXrgYyDW5nAA2dGDaycnX8e5ZinJCvJkYsjd99U
bnoSBuDh2nLbdVdWP4/yTTn2zcFrx2kif/FH3/0dF8nXqLE/yjdXh50XK3/pMxh/ZlwsXsqxaM/B
QHjAW1z02UcLKOmAWd1Y0cvOP4ysA7yp0v4ZAx6UfwRRpLKYATsZUV6tNgyHPhD6Fg2JeWl1j554
67e/xjB7RxkOEJq83sG09R830r9shyRsPxN3RuLxioKjOQRE2v5iGdy4mV/esQhHF0cU34/LOmEO
27jAkNUN2L5S2UQHx4h5H1skPgyBdL5hsN54wfDXBeyzxjh80RTLbz4k1wUBs+VvHE4v7Pbwv23S
QfFutoRj89dsZC32Tpi1tzpIyZnggBYN0OJh2ztvo4agtmL4uQbnCJqZfkNKAwWLTv9tg3pfGsQn
bvBEUo/IMde2rK3lwkUTfezLNFg2TlJu+5qR4VDkNcvH1O8cW4Pp21kny83ewyaw3lG50bSDaXiJ
urhYU+4mh9bw3wrCpVbh4fHXtFBBrswyjVaPJuo86FhKQuWOZsD4DxePesptF93KNJ3iFEwnRwVx
yjWP8AN85GcznVUnHGRXbj+C6o+LE+a8GJcKbVhtkXsh3JbYMY+xoRXr1tn5sdSfjNQG60G2Nrmv
2XhBTCJ34aCe9Dbau83sq+yj1eAGpF6IHBZ2tiY6ZTmRCclLKz9jYeWrqsuHM26Ss1QJ0eHzD9MZ
c0R3Tt8C6O6uZ3zwweclXscquTRJuxbu5FgzVZNqynU2E943Iis8kloMYe90L3dw4Ev7nPTMQzr3
WBZAvJPJPPVtweogNbR/oxtuWy3mQGmKIzWctY9IQ8VTVmVEsuIrV531pghh2rK2pHdz3AaeZ70k
UXocZM8LM03JuJSdzNeJ5a4UfvT9Y+rTDqm3Z4Vc5XFdPT1uQgdRsCqcVarq+uoEs7NqoJZxRPvS
doN+mP+3c0ARmiWA1qsuddWrI+vXAmRrWDTOU+am4tnpieOddK3dPO7ODzaqwkOe7tuQ3l+SWeJZ
GgHObj/65vDHKl2DgYScixuJSnfeVs1sw935NNxHzlKHlnmYpHp2KofvFfpJeKU81kWjlroU6UaM
qfM80dRZauCHd2oYAOaRTEzkRsqh1bno+QiydRLHIlZiW/msQlo5jrvKT+x1FkoSk9mBmKKx72Hi
3Ht6/+pYWTnzQPnx42ld6lWwEZnudqi932QvgUe1vUbgBSVnJqs5Uas2D3WkaMHpzT1Oi+bc0OVx
WulcSZsjcw4FHiI3664BUxU9n6DFIJLuOv4NWTXxEafhSQ9151ip3uYvF/bfKdRWW6HuxO+1Q5pM
6h3j7UcL29Hrbum1XUWdU6xVkMNhn0gnIbR01Tkdr/YMTLJTTsFafGVp9S5NLe9eVDmHToffXziw
0sFJlRsStY9+U5CeEpj9oh6vhWzDg2Be1Ja+ekL+tPVslb+xU/Aza20Q7Yzo7BPXDFH9GhdVs+Sn
xScfxfWwHz33zXE09VS59fCkdRMfT1bl9ZTRhgbBSnyoliTHcHzJoE6SOVr31RmR9n2qsG9WSvdO
kdP426oh7Lhps7+x8rynuc9Hl8hkvo7Otbec5I6W0qOn8AN2aNw6WtBstZLVg4myuc0Ecyn60gYx
HgmQ+UktGR2TxYC3lvqZsV43DVuNwfM5qIw/aIb0/YCH8oy2cAlQ1r4khrcc0WYTVYacVxgTMiYp
ngNFQgwFnbHoJv1dTJxMVFDcsbzJnZlZ2Mhyxz21nvFFGJPY9rml7TPN9HidBnovSZ3VyyjTqYyt
1juWwvpFr3086pHjrOzSJmMWkcE6aQuscaV881BNQxvk008Nx4LglZeaLtTByGTwXKToT70q9Lea
gejRczJAkROdm6qY/dhFQ6OxvdiY4ll4hHqPsoLoQMN7LqIJzKYHzC7xveFpmn5X0uVgB+Njn2q1
dx489TdzWnpfvcO8UKtnxVXOCzJ2r7gB4q0Z1O0hzsPxHE2iXZFPYJG8ZLRbpw6IGzAsdgCCZUnA
yaejV9ifYeNw6Mx0avExekc0VJ/NqFt2srYuvMuYQGrGytcEKDsgCJu8QM6Zh+Zt4pWeVJ8wX5wA
URVPUWYnK0tvQIrHjKjHHKTclEMEQ0MebTzF6Ig2Mpl+ymhWHCjDdWv0BMyLUrKy5lgfUT6Euqy3
KEgX/oAohdCHhiJDWBsIiuWiSMoMIhdYfgCRd9HnK4OB2U6bRht3RlyjrvRXXRUrlObJpe/D3TBa
coVj1NlYLZl4WU6vD5LNsmgJAc4m65p35V9N02t6DVAJfIM0o5yGRTKWHxwriDBHXEz4TLioqqwE
MEx8TZw9xRjd8ZG4RMcUZL1rdqytotQzFrZDQymKwaaJnFcjnn8JkreiE0kqd82vml1D4Npjy21b
N53jcA/sHhVpgYa5tRuk5kUMOab38gbb9FDS5/t0v0N/mF5KxsJ55BOOhns2FF5znXTz/NIXqr33
CIUWam4NIzKttrYVxJ86ouK1O/D+U4Wmn2RmFyetTFc+2Tm8ziB8m6IM10Hk/iaxsTlHun0YSM7Q
mdSsKolOl6x4INsWFiw6aKiEW/2tkWSDkhyU72tZg0VNTEL00iC4VbFDU1jAFNcrfKMCDeMKg3G2
LTgybc2YP58gMANEuvgsNELM8fXRuvHCVx3/7h6H/5cPKvGaCf9DmycYjsBlkDW0okYHq3ySbDqG
xBjE8460ZgubMkiGLUWRWLQtp7+wzVvgD8USj7GDTqUn1oBo2RLFRc+oGaL+0hHjL21Inmks8ybm
PLIzjFI7pxNxN3OHHfg7klVykC+9/12PDCbDeqq2xhT/znLjC5HaDxuidYfBgEgBjQ96gmjJ6M89
JwE/AmOTrZ3l9BVVgO+nIcc2haqE073kQ5C3l2RMo61vw+aUAefryYJGiPd7AwibyS7aVc5J40by
3evGm4wl4iwoPzaIRBwBNY5o55XJ0hbK0C7klIGU5ziYBCpwRq9/4T4C9+SZz/EASKjxVbWqTEFy
sgTrBNeBrml8aKTci652X0uQArUZIdsqQ2Lt2c+ILdF1ckSdQqyh51SzGQCmRlL1K7/Nuvuk4fdC
PcpuAounqcLF0MqeUEPea1JT9SYqxtlOZWpro/exCpuZee26aGlPQbJ2K/Ea5qG4xIRnCr+hSZN9
U6WI/chH6xxniVpBFUs+tCw7+V12qdQIJqQhoybMuvQtwSAwkAVvBWl8Ya/E04E2ZsNUZl1WPqsj
W/oqGoLgVzEJteik1Z3HJM2Qogc9aaO6sWkKxbLLkhNn4iobK76FYtOQanAeodgAyX0akpaAiM7U
bk2XaGt0scPaiWuSj9HmcLzgfeURXAVHEZimQdxknSW7yHGzc0fM107P6QG0zAvRT1ylHQ0vQo+u
kBoxrwMwWcnaBOaTluEXPYmCoJ1PVZ05oUwL3rLiNbbD6KlpKSkc+AhPXmh+d8PW7VNjg+532ed1
SaK7cw9RD+6E46MOd9czqepA27RYZwJcxZjBsAbMIfdh0frvXq6d9F4XjCX1+GqSrOgEjNZiGtP2
FO15rY0XtL102myj+oPZBhyvlbFQZmT/sBA+U0HgZcliVPo5H5l2UTdVd/XITejsVq0c5dKms4bg
HQ3CV40E4GkkVmhBg5zEIRtVgJ8PeBVoAOTZwD/ciJNpk5XTxjHTbM1I114duGS84XiHH5TfgXQs
dLjKAdsHLTzDX4okvBqUXBiwyP3tUll9W6ZRkd/toOrUsdDM4EqCxJZ0eD7lAOZrqI4K3/dhGCZ3
EzK2WGA0SaquPvhkVK1j4LWlLf8yMdaWjp8F64ntfxMH+RENXEAIBvQWjWPfNrCyDZNRIk2KzeCF
07K0QKvmYbruQYAuUkL/YH4MaxihYpXlKdRKt38rFTP8ErjG1SnUdtIk3ULpia/GVe9F0DS/bdo2
om822P3uSm//5k2O0hkQyCEuyIsIGb2ixEPn1on0o7cZxwdjtdZaw3pBe0iums1xgcC0g0TxsWyS
/iVtzew4sVyttJS6iZDV1OnLDz1niDkjVoMyhOSaUgn2Aej0ujE1zvR/SwJyRJemF4uDfdEQS0JY
B1QOXjFOt9j4ES20A4kzUXxtDD+56sJuOddq9lLn51oCmb10SowHoaebks4jUn1k/xqhf5ox3unY
ZOQ9ugmK3OzNHRk4Ikf3Fsms4h2AHiy1kroLFYaxJ+WvX4JC7oFlResW09FTGF1jrSYfgzp8NSf7
VH06bSNpbjtvuJaTaROYF4OoymgUdBPnFGFVGmRhLuXWLxSY2kofSngieWDtQoeQKqIZ47Pu/LbK
v7pZAipoO+hhSf4DK+U1haV6MlRPugAAuo3v08lDlux+s7/FFnjwofDKTcvheK3V7ran87vMJM/M
bP5gnqV6QkFcsVKxkW/SSP0KAmvLzuntrBJPKIHyL+kUVZ94JaNlPzQxVQx1ALY04svn4rnE0yXi
0AeY49srYlqWjqxChvAhrJmWENUafDBBWas+4qNvOcYvW65pXPULzenkUU/eBFGaz6M5sRP62pOv
jHgrBzKt0L4+aSq1T3EnJXVclexSyKpVZe/1sOQzCfVsctW5Qs5LgdFsmSeBEKzUmjxlQfADEyvM
bfqqrWgNqMCmZ93UIN4VDhFK0vRg1WqjIi89annJD5VcDRG9C8N4rwIX0Ws17XLVvWk9w6GsM957
va9W7BrjrRYVB2/weIIBJQulrZ48k64vtbm78lz5B5VtRTZOnKJ4JANNugmBzH511JrwKrsArEiK
/5Jj4q8ps5dzzolyh4jdrFkSR890JsjeYVGLLTMsOFpW9NmR5uIXKb8HIDwxBIrwvJGgJaIlsdFg
s+ubgE7OHCwW0t8x1JpsyWg1qhJVpvZqlZyzvFbtxqzJFtItAbQ64beNkX89QN4zSBBF0CGJVyFw
FfXkxs3FR0gvm2Zr/Wm0LUsbhcDQN1Bvx4ggco94cEHiS05CGm99jpMuBXw4pKgSFEVczqFOh1Zc
JJ/V4Oan2gXr7nXobZk2U7jYOTEvGolHva79MRoSh1BpCzB4jLh7M9qXhBqSyEXOl60RRJ9hZcmx
7gTCoGM2DSjmGEf1NMsXfencRlfbEXU4gPvCHsjR40hJCfBpsDfx6NXXro6vftC8KUuH2xL+IHa+
590Amt8zNxS7t2AyzB3hJgE7uFD3gu2EzJznZIzNAwffxVRYxWm0IvYXWnmV5MCfdRoErezYyqq/
qQZ2ZJnWEnIOKtkgHhkqRSflDcT+6M6zQ3Df2kviu6c3u87dMCQnBgZGlTuaL337BTLxozd0cyWU
PFDBAm8jJAWxZGnNmSyoL1maxmOth3/8qPjdDMlPFHwDhBVAy/ybmZCMUurmtfWcZBnkDS5L0n74
16JkNfjRL9yH9Cf59CxHuG1+o9crBI3xUsZuv0ojPdqLql8mPTxJZdXmHpQK1Q4J57pepLBMNHGr
KXtP1mG0SJKdMCzs/V7nL+1V34DFF1MQDCA57eyqXLxGASGwWGXwlkpnXdjtnbbiK2F4aOiDZCMt
OF697EbOOR+UUc1CdwnZjDgTLbIA+b3rtetshE0UmEH/PqYnR3TqbQgBKwL8yVb2MHxxjiCeyyfK
SBr6QdNbkxkwO2b/k0WzFyyyXlLV6Quf/zQXEiZxxQfBSvI8RSA/aUwMp3BPFUZfA0hyw2h7XQ6V
uci2Wsrf366gdzESUJX24rNbnQspvcNUo1qTOvMyGBXBhtTldFW25IkD6Ech1pnjCisQjBova2bD
F4Kb4pKP2J2dEmamdW67HyxhJblg05wVvA3lh8BBtMqygABywyRTqo/fKV11Fjz482gbYHpNO+zp
BKUF6pUUSZIXm+lk0pnHkkbWRaQ5h8Bpo6NB+bd07YbsOaHPbnybGoLXTKJnNegVzL77BeEe9b5K
woOXuQvP1W+0MX+NNkXUUHt3IKy4ycaQsbQ8sNwzvuLjz1lyoNcRNNG+z1EzGJGNl0paq1Yjy96V
4gpR+mzN1Sf2UJSa/TP8bLJUo6ggWQUOX7orJ+s9X9glnTSapXJdGwnvVZT9SOkyzHRIPkE3MlDo
s3QlxvI9bJ/CkLG66ZH6WxZFsg58o9yLFGeXNhEOHFTTU+uk9Snm6NIr47k3lLd0HWrDpI82mDhC
EGmr0UJA0Y17Wi9shD7nOzo7+QllACdf6Z5LmWz80nspcls9E76EvdmvlkPVEZSXecvY0b4IeFqU
fDZ3uEQo8mgIOCnxWt6UXAx8e5QS7smf4h2Ck1Dlz5FUFbX8PmVFOFK4ebhtWeFZDs4p4tQl8TZ0
AwNavPbzNPXB0e3Du244+7rK+N0MoTPnQ8+ucLgvTGyLALUOtAcBEQzHomiPANPEUQK+nMqJw0PZ
8/dtvw1frmMY48SOduWKbdKK4temIRczNfJ+LgN+dDWyuicJfokKvqsdrASMQGLWn5sM2i5C/G3s
GnsHpfbWFTQj/YGB4lA9s7oivM5pAYDleq7KmzcozhC6gU1+jpTwwqXgo4KhtftFkPNx9BEZ+SQQ
w9PiPRDo6bFrApYPH0tdQwxrOMCTtwri82TbOquiohpMxgsuGHy7zP6XqNVWLZnP4Co3IRGRu0ha
O88DAGWNg/2uA82m+DMPadqFlNk1MY5ZVtJ/B3YOe2WHgvmSxVm/IQJ6WNncbvpC9KQcu/lS6nOV
gh2Z7C6MBsiVwVbSK+wnZqylL5dxy/82CZ7aTjeIcSMEbw5kC8VT1yTOAUP/isEtCU8UD2CELhoN
qcOk4aN1qnDPHlkv/cT/RdxQsOYDzbyHBC3K+OotyuNdgRQkDjlQDLHf7yWCvsQ0vpPyuXCbZK8k
8YXpE/KpcumQXUdNq+0KhJ2rOKPrOOXjq9acTLaT07AtGfbFYz4uUesnpLqNWDtK/TmKFMcFHYlS
EhRPNCHihRJkANqdIirG+WmV8xKUSD9l9mXbI5+PaZiByHiqxE3X+2tLoAgdDEq/mtBUjSPiYpI/
Rky6jWUimKv1nzYto23fOIf5V2KQto4id8X28KeKZk6teCqa4NQDpaftjuxrKu6F2X7H7I6cqPwT
x7tmkZM2oFzJJtwWK6Wcn7hveJN0Lfas6BBULYLYKVv2I+4yZXjHQvn5YkAGsRJhckdJfWjadZol
ZC7X8htryQ9/3e0gu47RAYuxYpVtMjvkSJ3oC3N+9xVosxe2cXLmGPTIm5Mo3ekDpFi61fz8vK0K
Zazs0Pu2JejpMDxw0vPTXYD/ZSHTNz7zv7K8QjARquey++vkOKy7oNsqPC6LVCafDBeZPprBNgjw
JaGdAXRr9Wt70EbOrCGnr8e1xw2M5g02DXgFfvxhNT0JU3p7qH1EWNNLivjqf4g6r+VIlSyKfhER
QGJfCyirkivZfiFaUjcm8S6Br59Fx0zMw1S07p2rlqqAPGbvtU+NcMedNvY2z53SPmsjSeuaVB2O
4W6MXD9j5adSNBgQOcYRc4c3Y37RBOJPrpg8FVoQF0TJttphgXiGi2+Kz1TW8blLcw8CXYPH0Dfz
/chyfcf8etsHqVM3dA6AIfuPMZeM5FKWEpy2S86gcILrfBmGQTIzHTlhQGX2TMqHkm8H+oHTYawF
gb4zWGHLBNApJ6qkvI06ltSM8BvE7LZS19EV+XER+O2EBtp+1XFyWJgVnsztBfnjRg6uNh8NkeEm
MBiGi+UAnS4OEP18QUPu75Oa+YiZahnuIHrQXB+epuYiONKfdUNrotlewIiKvr35Cf8ttd6/hdjB
KnE6aKPOzDi33tNOv3W1J2gncv8qaXScgjGBXMbbv5ekRYqoJ85nR/BauI7tdPPQbaLzw6BiLA6e
A9QYe2/MtIfS3ULWxoItwNKhztK3KIaCoaaK31dyJs7sLHwEml66QYVfahb1fJbWl9c1yQmYxxVS
r/7w78WztqPc9seQec+776Xo8J15OpOE/KHP0PeQlj5ioZMhkE8wikWMy8DFD32dnda770Tq74rZ
x/hR6HRZZXKTqLXPyL6bR6+OEQLKZw3K6VG3WOgoc9TC5ime2XiWWLKYGDIpIFsDzKfF7BdjewCf
CCzfYv+GiiIeJvcehy73j74ue4KwH1xEbjSd8r0z1/F+sLGMjwwqARZ3B4PgnZuTA/+RTuLtR6v/
cFevPwzFT8r+8Fha9W3Jsuxekql31SHF6myQJ3N8UOTWEiAs0T5PCdpSfcoP7XTmzQn4vdaTz8Dq
4qPaYNBHNmYXy/u4gzIfTDJJzhuzIMb0npXVG5Ax67ga1MKJB7XdYmj2kHxjolOXYvFAdkmq+FHj
jiGkZ2d5UG3mv82sGKeTSr5WGqGmI0Fr82mCbvBSSUjZqOSuiRl02Mae6wIDupT5ISEz05yIMuhE
XhbArbRP6CbvyLRIFQZTcK7izDpTMkLfAfaw9KUBN2ihN6WEY17SECOSvK/Q0MNEal44Zc3fRcdx
ZSEMvIfOQEy5U62P2iekI3LhCnN9thnuhb0muzCLy62+ZrLWl4n3CDCJORRJtVeQRglrBNDFAu3S
WXU2SYQa+4mlZh+XuWo5m9WpQinLnu4ePg/JyjPo5cHr907H5VFncA8E6rmnBU4uQMuk/46BecZk
mH3YghIa3gOPF8nBSh9pwCAZRdD0ef073zaFmfNo4DaKBNjLPSpuJ6gMfTxAx/WpWRPnIIfFokon
+qPMWIhzfBZP09R/J7n2vRYewtGkkaeyXp8Rdb/reKJ+PDJA1VfCbPiX28yvCukiG40wNTLzV+/3
wEsX0715VcvTstCyeyYn6Sl3TURwWrIXg7Ve484WkQ+R80aAOPaoZeLGHNtXa5h3Wh4zk8ySP9g0
m+dx4Y0SpTjlnq4fXcfCr9t37p1oxDebg5CIAfns103D4rAYkcSjKkXgfubASBki1uqtV/q3Gozy
rzXei1H6P43b9DtOc4SsymD8VttaBG6lIhildS5Kt5Fg1JPHSp9H6zyCSLOQV46MGiTalsH/KNiB
vVd57QDegJ2aruR8otqVc8t8vfC7o81amb/BY2/fl8PVYfgY5eVkvblp8kurevsPn2awitg+t70J
6lRrSViaikNHsXyxMyPINYr5FDt1qBtlddZdUZ3nevrvy/+/pCeqInsCpAUS/gufD8FyMTYJEP0I
xYvZeEkKMuPySXs2sFq+xGP5VY84Ev59ZZS5CJSaWYaTM1gjjXph3gZtXChcPtuX8YjPgJreYb/F
lxVsI4mT55p20LQMThJ30JyDg8JE51wDCfW/F65Zg46WAlVj8/Tvn89i/e//o06G9n7UXjz4DW07
40ZrvvxmO3bTnH+iuJgrewEDLPpPzerxJK6+gOOV1HdmCU2w2v7UdFhoRWETn7sSbmBMDDCaWYes
LHPhX0TmebvFnlGsbl8OYxJjbkv51ywIfSg7BefOTBLp9m9hV8aXbLOeABIpI4tw+JouDqprDlBg
tzBXXd1tW5uM3/Mw+meP5FtKyPSCDxDwOc8yOdvWUSONamtk98LvbkQzXSdWkvBy9b+xU118ff0u
uL8BUw/R1KrujlXZ1iGy2S8A46fEwNv4zepZ0b/HZ4Pm2OiRYSAiIRVjzh/8Rd00iwTpuRe7VS5v
ntchciYvI5AeAenpOAWulqMvFPJLaBrAq1o/I0PHqRqgyoij2VrOPN9BVOVuGunbACJOdWb526Cr
yF4NTd8aF57aQCAC5DSXzS9h6O2HZzJjY5RZV08IEEDiSLEjFgtX5uxiQEleVZKyjErhr67XPucb
58LIWelypq7DcvYMpONzyvQ3rvw7mzc9ZQ+IfOilU9l68kqWcEXV/gA0SXb64nXHfKDWsUnHlNoz
/KrTwBFqs+UOGtZ42BGyH3s1ZrB/xoMeD+zNHZ1hd01X2gx3hgvzSE7cghPzA98Kmb7S/xBooJQo
Q53HSoehpXPa6dOfsggQ94ZtFoTwSI0Ly6qvDLblE6vqB6QZe89oT8tsnya3/jQT/JiiRabCgkoG
hYX7NvFDVm11IGqYYaZpzgdkmxDeKsEMFGtQYxhogJruucQboMYG9R2/PlJhIDRxceeU4JLs5c1W
A9K1xnrenuOrpLSMtWtGHtWxMRKmXSwBkGL4D2arP3czZ60e23jeEZSdUCBF6MkdFs9zEmGE4Dzu
EI3OQ0VwmHf1FTI2COq7wRBGZHWOvWNnI3FXA5GKL7nKZEhiZYylQRLb0Ui4t4b9qjqL6HnouWHn
Ib5OWRhog/W9mgv8ZgBUzJ3ha+mIdEG3bj9PvnNHkFhqJOmtcPudU8a3mbVibNDqaRY6PkKdzjD6
4l1ZGT5DbYYRY3o0ne1iksWbGVMqODRfiw5Zopr3mk5EHrtuMennwV7uq7qGzPVg2pJOmtCaaKU2
y+QDpurfC/1qRqq5lcUPQquZPeTECNbd5o+Dkmbo1sfc3DHfdqOhsxQld4zUns+k49aLiKF1Wdzu
ZMMiPKvhvxuwb6i6afpTU0Ux5Ch3K13wIrFhGjf0NFyDWvvqrTgaibXh0jVPqFnokFmdaPC2UCGp
3dgeDTFg/u+sJZgNpjyEwyPqJYqlfylXZ+YZRwmkzPTABP40GRWddZ/0kbEdFUAY8DjM/cV2RBzQ
tJbIeI1/l19UTIzyvK1WQYhxwJgXOn0HgrKTUUE5KXFhtvCT9vR6q0ajCCXqI9PFk0pwsDY4Snaz
XE5Gg+RtLKRJaPjOVO6TBDPJVjnPgR+3fyvXZ77Y3znZchMWoyAhtddcFb/YOWXEiie7f7WzJZMy
WjISdWT6h6BKhpL59C6njPptjfkw84dZ1Oo8TSkuF4wUO6TlTySgiL3sHSTk20uPfCQUTVbv/NlJ
L17iv/aKVAsz6+g4TAwGVb4fbH7XPHd54MinytUwaLo/JobEuWJj0tTghKga2N+sKg836nOpmxjS
BfoQTfbB0hL0V5Y0E4bR7R0fSxr5evSqZqIiy5kO3WJ+LB5yEEtn0Ep1SgTvCoXSlup7NLLpjJH2
b81m3Cra8bJk63sbD18sXENP+AQjxRgMuM2LgvEHyhzzS9PavTMV3HxS7tZq4KkfewUz7OKnMu3+
4kGCNAh4DTl12HN1j5pibVO5hAPZbn5UZeoE1iudCKRDfZ2CcnkaMOzoNWMfJoYDcQWBLkntw2p3
THjHsSL2UaIVf/RpGQ55jRJhSj6YMb90PrgZ3oqcHmmmhZ48KFnbGh8vXMqaqjm5/EiRLnyigXxE
NzRILOEInt8lraEfvZmeR3n1sdS791K384BaimKRqVuTn9C8IhEpDBhN7gvK/HDCYRbkHlu92eCJ
PndWsCFZtRnVX51NJM8hjeA6CkrhUZwkiF10tMZzMUQpV3+opyvrDBxnA1OdTja7TNPbkznznpgt
MkK2hExpaviwR5voxp1jTkEC3Xj1pyKqBvMNvyXbB/u7ydAm6Svb5Wl5thCIAk/oIIPGdUCHxjJr
fkb7cxkLhHi9G+/nwf3mLuN01FuGtj3CeKBdM9X8yi3A05lnhGGav2pEAezcawxt/PDdwJI3RoZX
+j23I5+lAPjF6t+OnIy3mGSOoaC+J4VnjdRKJENuDhEEPyrbMWEwxbFHHUjouKdBmVfIOSoKYknA
34pSmtynQR2Mvnbo3eEkmGnzN+NHPrPYZwRR3kYzDqzSPSYsife1sZx1fyQmYFhxmkiVgXevCHag
2EJRAeksa49ZgVg05iTFXRom7WqfcnvtD4RYPbmeS3IATNWaT7gy/nQjAiqzIj6QxW+fAsrLfPsO
JzT6mtkuLyvwB3YTzclLOzyGJPfs9JPhUMJxXK7HKuVjWcM2Ta/OzO+ZkXfL7dzuNdf8RewIvb5d
QL/Vk4MxIwN0yueKYvcIEiHkYcnn6pBugdYPtcduVPpdUyp19JS3IupT/b745hR/ThJJ/4XuJawA
8TlkSAu9L+77Qn2QPl6c3Q4S3yTuBk+dhcM83bSr105Oz3IhBCZz+9dR7nDPEstQtTaHC3lDEArJ
RZBdVM7mnV702bWf7EC1/RN53BS4Y+XtVxsnibY1AU6qwknpcBTX9VfFW0otzsNmAmTveAWqlAoe
IdEZByy0WcDf+L5xzejB4xIqTcJsgyaKiqBGLrYrRyC6I11tb90Wl1uoto1fMThf07HIG5H3M/LO
sEDLiRfwEFc98dMPhtFWKMbprw1v+klkhm9AiwPdW0J96TbB3mPZ5OrgwcOIaLse9Rg1YCIIiRft
AYDfUa1zfGYYyfjPxMJF9JYRVozBb8I9LIoq0UJfFQ1plNfaiZQ5do8WwWZxP5M+Znb7LiuK42hU
tyYTv8VgU85YZn6UMCEYA3eo5vZm501HC68buupoHeJ612+VtOsc7D7OT41KuF3V31bHViOIhz6s
DW5T8ZZb+KswgOzZEauTHFw/6G2C5nuhmBL7/R5t7DdBCTr1kLshWuUjejPBTc3MO+Gt2ccThq3c
bk+5RQZc0/+uRHHTnYygAaQZtTk/UYD/mJPWHjms96Pv+gd6M+Y12e+y7q85fsed5U5kSVQ2Nvay
fF48ok/WtWaC0CxM9nFZR8r7YOH4Wfe/57H1QgyeL03jXmD9sWbmmBxX0MNd4rS7pBseXeWsYSG/
2G7vNdNDa59an26PlbKDwnggO6Tawf99riRet7ISxtFzUPotE7edrWHWp2tDeXfLsrw+oQuIWnAo
uzwBSL1ZQjelPdKwSh26dn0r5/yvPp8o5T9osVEBjHrY9ERNqZWPvFkhlLIYCqXjA1IctWtnKpZm
cNYQJnCM2RRq55wpJvajk1hjujCHuyY3X9nPW7vUTn6LGQV4OvdsdHrKYXzOJ7Pf27SBZyPbuoQE
EY3/qzQahBO+/+I6jH8Nn4V53j4bk/lBDshEVCCxDg6/voas31nS5obPrgtM5mh7B9uqvlhM6YrV
O5jYG6KaaD2lE2OSv6WFlgbNEK2kCIGs3Rx/Bs3UQL4qT/SgHoanoiv7o2VT3TERRcAwrcT8tAhC
5fuiMOaCr+BkyQkhmlqXCwCIt7L047jEzmOZSvIm4F+gz3M07bFqHefc1zEYRngTfP6Lg36fqqrK
OPHyVVIlF86urLtDWpQGY9EJx1hjPE46f7WxaX2x9p0LC8YtI57dpD8zh4MH2wifmxjXFikbO2Gx
6fUzTkFm7jWPABJO1aM5sxZZXI8CFu8g0E5Yv5rxx1QIBWph+9FS2vs5JwdUI1999R1JJWm3gdaD
yTHigybHOagb2w1Zm4mAnERgsHxO+ar9ZMLf5GsS8SqD6cDmCXxwwbv3Xi/uKvlk4EUklko8LuSN
VUWxd4X9Q0FLWcz4OdLT+TJokqWq0Fl/+gk+kNX4q4EC3sd1JUNHGCHEYi4ibQ29TSKVGdYvYtff
O6D7tJkNEzDhHAc6072h/G9Tb+/XQUO8Mbb5fpWiZi2WFHtvWR/QaoGf0MbyavszYqIChrUwUd+r
SQKLLvRA79a/cF3dyCfEyHU+ml5nnEX2xAFqrh/wTCUCGSO3Z47ecUNpW82KA1JzL0Ixgfdjp4ge
+Yfs7YjdowvlmtUzaAvjClwb+PMuFuKX7SvrwYc05DGyZ39GUW3o+c1yhIoYLjyzcr1w/jeHSm9Z
fqBQBhbSyZeiJ6gIpm6Q+Zp21G2eFW1e3a9NtwO8cZcjsfxKGnRt69AHoxqT8wxnxHMLtmJj3xwc
wspAEZNnwl8I2CTBCx9qTtqGseMHLpV+YM4FKg3beUHBUwZzEUda1Vxi0WlHq2JGUuDiIm0N6AL4
3icw+pvCpfT2oJBbHn/OFyvEB29SNHa55aIU8yjCUi9SfWMFjuJ88qVZofLZREVsvHWeQa707NdY
e+YHIP8JahYrnyYchj+JAexBa/34MFXt07RM7+mkX/0kXo5iuBgYIfbA1DkGnA176mc142Jy4dKm
+pWV03BV5djiwMr8ALgD5Wk1C+jgwdAMyOE0n8ziYksV3UZMLrb/KiVMCN7xPkmK5SY1/7nX8r8r
svhJo422cPcFzajtV89fEFZC/zc83EeyZsxZluJsgfnZtcJ1goat8M6CAUamGqrmIxpiFu8FpVE3
MZxOabf6d9tmUeG7d6Dfrso2kNVpFPiz2hvMOk1h6gH5SNU+BY9K04FBbMyuRNuocJsK5CVwBLcp
vvqhLQ+ZId+WtiuPKZdu1rlDVJDfbtL3s1hurmSBM0aFVRgxxO+QvxHqKqzpRWL2JhWbZgfk8Mht
6luQ3adjycwFeN/yaOlb5v1CmeFoRFcKsz97ZReTWUo/0XUmysElORtDkTFDRoSckk6a8v7KhaEd
RyUa9y0RTlrQugWgYSyenaVdhs30+e+r1dfmK/kMd8i462d3qbqoEasKczTKLZPxfWFf0FR+595t
oAp8HGHtP7MJyU8cZzTEy0KnJJPhBBMvBf+uIymw6reuYGevG7N4Vr0WAqItH6weCZIzl/OBFi9+
MmZM1JqgChrUl9EY9Ln9aO0rZ70X7aCefNvG1ZNW92Y80MFn/lOHofA2lChcdCe2Dktatrt8znI4
JTxtPD9jxTP4D7GpDy+ZMYwvTLxx7UM5Mlb9QgE23XsiQzSVrzqKjc4DbIIpf1pcC7MHsjrZu6HD
Yi3s5/269Pj1W4qaLumH+38vOvSGPSu4ib3PtXIn77FUkItUS6+FqhBEQCKLEynrQyJepL0+4f7U
9sx0DT4SzXlV30VSlte1nXp+wC5KfXhaDNzRxeUoEjFTt+B67tMcdBOBm398ZSyP1UoGRHznWhKZ
VNbyac5+8kaq3bLrQO6QpM6X9YSlayqR3tGelgfPIUOBeynb6SAydi2OI64ysih0v6ruLf91rLVj
RRwoZMLJ3bHp9O91ZV3BaSz4XEfkcIt+s4c1PSF5ps6lU7N8lbxplPs0pDxPbYm6buwJai9q7Y34
xi+moOVDNbbMY7LCOtU6pLiUGW9OGKzKwCrga0KAQCdqPsd+3J5SMSHQA6Y62em9yW7+IGG189ia
xP1MREWdedd/X0AyFlDZcsBciZ7tc88qr2OHcq2avTOfr7WwFVv8ynsY88V9gNP4TO0ngyaPC7Sw
0zmZKQcZrhAUIKf+yR3LB0ctDCGNvH/qITTvQUVjHfCHfe74frjyec1AuLL26mEFYu7pWJGLW8zr
KB/seb061LkPJVEARyvDafHvT8j+8L3YRYXZqgDD7gnoFRhVDih5t4urSx+y7aVZmHkiXwCKQ8zI
jgDR/PbvhdA65rHtp8KNRfhsmzz/e1Gs5LXYv3aKt7wC4LJfunZ5xLy7b+oxP6Lp5/DH6NxyAs+d
W4Usgpz1WWwXQLoC+HAHnnQc8v1jYaTYNj1CCQpqfH90g14M1Ys/W9NzSU60mBnRYtRXfd89GlZp
vaxGddRrVztiMGc+1/vlbZjoazj42Yd0J8MSUez0f8y6hIbqHmWWACgsGS0njQgSzLBX0RrLXdnh
V24mVJyqYzJtCfM8xhkxF9yMZTWP+9zHSDkCOGC5kDBrjmEZ5cYvmc1s2mf7kuAl4PaMGlyAx8oa
3jXqbYSZ4mGQIPVAzrTaAhunPg38L0eLH3cTK5FlwlSecSu0xVcVi+k0LUWIySSCO6NCaaP4Sw0z
qH/YwaG3sx9aZ1JHvZOHnODG11kezB6MYOlnn1XmGgGxD86hI5siMHluJ2MPKKn8GmLZXMtmfXNn
0KYSwxmDOR9TVBefti7R3IQ0RWk9ihTh2jihPy4nJp9L5hlHOzlhesgInTgrDtVjUdVof53p7MQ6
9QRaWtdtnkRZv6IIM3Z4h9zQS32G4tMcTtBz+Q5Nfl4yAOikq4EbLqdwO/l3cEjN3H638NR+uOpJ
+NoRL9BjTGv0GGfmH5vblA1oe87Qqu6txvnpSoqGZaKgKQeKNt8YzrG9wIpioOpSGJ9NlxEztvg+
quQfrWmwUdSMfsYshVw0suPVevh8KOb5478XKtxuHxfVm1vpHvM24ON4enbWgg7u30u+/fcdaxhG
vstlkk2N9QwEwnBJe/HTG1Yf1thnm9zz0dXS9WybRbfHgOBshugk6+5YJJp6NxzSridZ0fGWoHZ6
smUS81vFHj27jhulJewjgJB7ZigGes5EPmnGlANqYroFJmIIJoSsk8AJ3Lm9dRnX5aUtSPDw6xI1
3AX4kIL6uyxPVVP+8XK17uVsfOSwmTGcj2E2Oj+1mH91Na6Dofoizm4OlPmATJFCGLcllnidodJg
Bo2k6Ynjiwt+043V38pOmVF19r5dTqvRLOxbyntU5H9nxVCjK1PST5RJ20qeKZp2phA1apXDxIIT
RDvA+9HJqYsx92S1nA/z2ur4P0egJ+6M3kOYJyaTbxjgc5wuiEzc8kCtGNbD9ENSN/Zeh0AX9tNr
z0jeqnuNxfKm2Uq+6Gi5lEdUXzTl51jR3pIsWsJ9DwcCE2PfcfdDn2A4cEV91je6XU2LNGxytd4u
2BMo2ZIaYtArlvp0rTt7iQzVGzsqciuUjbsgggT+kNpBX4opKMr5pcNRwRFsfhMSk9+RjEqcrtb7
UT1Uv5IWSMI82FAUsp5gdWZNhBTiRcUvi+KrzWGYbUt6qw6KmeRFwzG/oeSewSAdjcoK0xaKd6f7
d7VPVNCEcynU/Sdkcs/0Cp2gBUUXyeY04xL1uDsYxwh+nemeNcNjYi7GztSLl5IRzNh7GVPqRQ+c
pPzLlfLYNPWjuXJ86CSejRZT2tl/Kzq1jRpsBrJ77F9bpDhLCV91F5BQf2zsd5uG4xtn4s1J0nSX
e4t1SouO9ofAhKxx04fYdtMA8ADOwl5uiQPzCmERwR+yHZ85nHqmQeZDIcs75i4L2ilm4tb9yUe/
iPJNJ/XvJSblNYBhUgRO6yM+PHhlYZ61YtARh9Y3TE7O2cL4EcVm/0h2KG8TAFqHzvUwl+LotYwQ
0MDel1PP1c7QfZerrj+un+7sVwdpKDxobKaN5rux8/mM2YQlgK7f0bQhBLLVPvHm+B5f3bwblvEC
GdLd4wlFqze66OhuVjz0UTvb37lr/3UTOskA9sKFuW7+0Dm6SRDOnLIs6/lQ5/fKKO56RgQEWIjx
yrDhrUYCdQDZnUZrl6yv0rJsPOmMPKl5P3W3NY5pzsqax+5kY6WJCRy7FMPr5CF3zBJ3pNAZr5Np
oR5LLG+HzLZNx2O/JioAnsE8VOtzxmh8H5+LynQq6yIsVgVM4tFgbAulhLhpLrKTnVMiFebNYeO9
W0SHhrO2jsjxvQAVERdVj8W0PubpBFW0ZoclgX9HG/xNas50l5LExVg/sFID1G4MymZGwYvELnla
yXtnYW+f3br/FiC9dlU1klorG855URGxh6NLqwZ71zW9F40mUnjTYM9uZ2YS+hWt7pBOywl503EQ
1o28rCrUPYeewH0ju3y5mDFUzbxFKJ35zzpASulThJLqNr1AEZ33oF2Pqja/asf4ckGKqQZCF6aG
cOzoCKyWwW5HcG5OnG6w6FilirGO0tl40CZH7Ro3eYJH/FssKyZSu8UK7dAs6/NbiSH8MpfTmaE6
2jo2CIU3fiQTWQDKcIYP222OvvT6o1Suty9qgTOT2oAFeHnUZBsNHkLGiUL+3LR6OEzDO0Km4aXG
7/8UF3bIkFk7aUjDGH9xjjt1mR05/8ja011corpxrqvU3nv4ocG9u/rFs9VyoCi7ZeznEQYj11du
YQH7TCnDM/fZH5s1GIEUo6BGK2C8jmPyO0ec/zSTqxU2Ujs4GRbJeF5ckqfeEV1mpKCza9FjM8OZ
Vdy7pq7fkLaGY7KIMM+Gs2u35CLP6Ofc2vyL7SEAG1buoFhMYcGSerbyLyUdFdKtvzESlKeBrUsw
acUzHgyK6NQ7qh6agYVjilZwS8YirTpIivJ3ioEPChmSE6NOsA/R8Bht+hM32Qh5ADXINGcsdzu0
QYtTvAI6ZPeiRkRmyXjPOChBgQy11XegfU/NI8MdcUzy+acsU1qWTh/2hH4ZIL36e9eVcYCFvqLb
ZpmfONqty/CgrP69vzp/nNX/tbQ9nf4odrUwFev51dwprFb524rGZ1jUo6JJKhsbUD2ZfpTW+rsJ
9eQgYGAI9nbMYDEP94akbuhZgtf9j1nmv3AQmnc233HI6a8sTzy3+kAyeEUjWff2Ia4ZFuLBRL9f
lui8UYDblEhG/MBJeOp7+TlrwGSQiKORsL3PtFveCGu/2rXx2JhFfCxrnrANqfd06VeyR41dag7f
FmroaG0fBbm0kbBKGsPcjo8ECLG8WHZms1qRB9GGtX92M3WWU4X0zB0mNqFZScD2i7jsjc/ZV87Z
w/rLIyn3+XzuHXJbIs11MfdSxy4zVwN8s30/ZWj+MzTKkGQ3s5LJRNn4lDjmoMn2X1aFWx5f1U5P
4+wAshcnzBgox3MinFSKZyBDMtHGB8szKXxFuAovpb+NibHjUtcXvo83eTYrzwRzFX30ZrVwEivZ
59oIz8K7K4h/3hNfXaO0tr8KlFrr4H3HQHTCWqseiNdjD4faE0tVZFqMCmYnJraG7GbWj3XAIs5q
H9LUeTCxtUV4sF+cWcyMdEmKMoqITxOvUWs30ShcGbkM7NyJ7XY+5vJSMlhoVuMRLMx4dBvOdHRs
LTZd8wN/uXkdUDkQPPbt++C98o1EheuxjY2bifZ1+pnW5seGljxJC9tf4/6umbTErd7tiOpA9WDf
skSIO61e7xdr4qdhMQZwG6jm/ej+iLYkNrlzfuzMekrnp8neRrKyAVoxktFDxqOTpb8L6ZCFM930
rMKHUk3f4DKWX7Jhs1qi/ayyO82RzsleeQihM7AHzT+1kwn8iuiyiCACidd59fH7FUy4C3gotiKh
MtOCLCETJYVLFcg27sgORBcgtLsOnV5u0iPlqcm0Z6fwSZKI6FItWnSbjBn8dttRSqo8A9boLsY/
bi37Pp9liExrH3cDzBm5FtHEUxjDInOFqnJmSkZ/4FrtL3hhWDeCR0V2FRZN/ePBjnk0MxytQAU3
xAyeZ/wGrDTTKyZU+ZxAsWVjWLrrcFwH99NK/OJeIGzHV7w8xHISUWWuv3M/WQMYh5/zb6+HE6tv
9J8U+I8HkRLvGxZg0tA/oKa3aBN/jEEevXijaS+Gs0+y5uCrs0FPs0+JjDN7EhGow3y0d5h72N+T
mHG2PXnuY7qI1ebJUZPo6HQfxqqATmrNtRkkTn7oE71b3yjrYN5AQXXcTd4/u3+mBUDREidgO77a
GVlCX5uPUzm10dKpBzEbOvJSTJz6yujbXbWgHeYhNJUnQ0Oy0a+MHEjPtJTHMaGjX2DV70Ts4b5s
NE6rhK+GkYcc6Fu3hFih28TCzklLwbYNfVLxAWX31DnFBSLM3dijH3WWAmFlmwRA/x8zKEKfHtQz
6ZavNcp/oCQej9bcQIJFeT4StFbWfzorh1pi3ESueMowrtZwbBf6Wu4LnwT2ybFA8lvufY7DEuaK
VkfGypPSgFI2AS4qZyOwWfyl5WSc05j1io4SZM2FtoMHRNEylj/NaG6PKkLN8hqTwJCSMZkSa4LK
GOPi3A8PjCD8oMjq42T27V0+NPdsN/6OQCfRHqCEgNH9xmpbAiAjF3BkA8VDG6j49icsv82B+fRN
L+dxtzTqzww1KvQUTlyt5RAnd7FI5reeeFTeV++ulMTKzq0SoSzhA8Vcv0nipvu6fmwT3HOQ9K7j
WLByyKvfuVKfbcet05jInP2YagEHfBNRcu+LNn0a1sl57bj5rNk8NPC/CDP/PaCXZS0M9IpxH8+s
qGWmeOgn2R8XL2ax2LAFbqwLxoaGe0ahgAawemq0youS7DPTjRxHkIEhh/q3UkvYA59/hCODJF/W
YaUJEFn+q37nF3EZJjZUNC0b64fR9LciwTkjBlLHNGX525QSSQ5CrTKvwmpmOGbbjIVb5z/Uncly
5EiWZX8lJdeNbFVMCoh01sLmkcZ52kBIdzrmecbX94ExqioiKiVLUqQ2tTEnjU53MxgA1ffevee6
N5h98l3bkKjk4ALDu4TJnLjTjmFXUve8GesOBXKy9egweJC7LOXdF9ihuJLzrSAiEzq9uSj4OBnO
IeXzMA4yf7HsBQX8XRgypE+zjUoRo2CDIypZlyH7Onbb6ZSbUA0yyjOR/cLMzQEYBU7ZjNqttwSn
7K0Wxg9TVH3hIdiEnf7D8PvDDJWoawzzcR+dh2aoAckSKRhXHjVjEV/ikTo2a8gGQvj+6I/uATIA
8uhjN+0Ho4+3nEfjwqjDTWF30yJwMXyCYHm04+oeOmLE+Gc1Ihve5hSLrqm/KDKTaMUPaDobjc2b
4REWOeLSsP2w3Bo2TvjGtU8jNCSDm/zJVCVgh3j60YfBxbFhVgSOetS0Av2KkLND55Pl5dPoipux
GtdRgbO0c5hLAY0/2FN0Y+fKgKNcbKOkOMLtNd5q8xctfJRDhW0sLY0uIZsRgy4ysY+9F19UIcIX
t9LSY8x8qMOZulD+mB0qC3pq2VYHAr980Fqw+ZEzt5vSDJ9HPignbT4aIy83Y6Qppl3uLT7llr6h
fYxN/Ai4f7ptJ4r7MeVXI2TfJDJYzHrc6YQ03uDejvn7V5Mx7Pf90VkGtgPOwjj1eUon2AMUYjGg
WnqqeIC3bJ2CuDzoOiTYkGmkFSDDDwtB54T2Q9KUO9fPqAtZmhKPi4czCGVZYkZsTYgbLTzoHGnn
vZQJH/IA5DUUh3Ca8N6q+HEYJWUiBuslIdlYmkwWlwz3XKKl+cr15DtD3LuQq/XR9iDL5al22wbV
TdFr6pJNBP50BTfrSZA2jFJBLejNK7Il2ap41iaZSm+hNIIv6kz/CSeA09dS2XNCCs9SpMZXE+cW
fZgYW93cX/YIkJwXY6Ok7mq7FHC0leenbBTohbAXEA7CyZqMw7YYkr3jMK9raTrhIGXghCn+fRyx
55YDrNqkKm4aOEQrUN+HrBLmNsQ+lfR+s4YssG7RjK7k7BTXjOroJHc6uvml7NhB1OZEkIWPm2/w
w5SJoSYf7BBII/hBmbCfE/gUeq1+SVxUdGHtCvQs2WvPSDOuEFCXFAKaY7kLAc0q7r23koDlRZui
1UPbs3YyI99i9xgQ2XFB2Y4sXpBgf3YRmoHesTEGNKSAkMH+KFIbmYWnHe3aNh8smq5EJOO08WZn
dWugZa5aEe27DjtnXudijwzny6iBpZGZw3WGtmxrO725derwyWJ3C4DIrHde65B6PXhzQomTo9+O
vpJADYdSH77iiLPRU2l4toNGYKCZ1l4L4kXqXrVJq9zcWOCZGYCAA3fNIroHy8hVJUmekOBATbFE
FdLuBQ0GWDcdxU4qZ0V6VbO3QJNqTmP2Xhrmr96zjWNqWwOYrPiJSUe7I9+z2pkUoIwSusMQoS1E
IpkR1w1/lMhW+ABWHL07k/qIja+s/8CD85SF0fBGa4WuHR837G/iZTIBM95PMEwkR2DG3I3gGxM5
IW/aKFtAtOUiSxmYpuR8bBtNL/Z6K56aLv8RUcZBmM1e0laz6axx76sqQkpzbjHsoU56YuQXX7F9
G6ZWOzVM0FiD2a/ZtkOWffkTZU9HfyEX63BI7bWeAG3nmRw8NfqMONoL0yRaIJN3oiyScx3iB6yq
Mbx30HKXNQo6P9wTbF0RJTaExNzAowG+9aI1s2zT4saAxunBjyVN0F9xSYN2sKNyN5nFiwfLdNG0
dUp3CA6HcOfM4hz6hkNFc/Ggh6xn/TSzYaagTRbtagKmF4mFgBYW7LAqkTwcHWcbD5xYmbSDG9jS
7b4vMh99JDgSzuKOXtTG+9SN6TkIobJbFrbgxHU9eo9VtTTCItzGbb1RUGYbuoF0eKEt6X5Ibmfp
s024uAqRM3UvRv8Y3yfdEB9zWUIT0hzw5cXNglWpIEelHu7m5fGui8YfwVCaB1gPZBGH4w+SlwvG
fGmwcY3qbEPcObpwpDANyBvE28ZdEBT30Ba1VdaRIUCDUGMc1ZW71tXfS/ZYxxHkHpfOe090z9bo
nPYOEY88TFP2E/fgDlexw/yhu5du33IWfBq280NF5rTBZuwj8jT2lYqJPfDmXVVtH7WKMblhBTSB
R0PegpMaaWjdxj7mSyFNsWrhzdQWZsn57EbpE4yPVRbLo5UMq2GwMYOTxo65ANlpJjza10f+Rbow
0ODptzHfP8i2HQ9wxRj8d2G71vOxW8OLYQvoBO1mUuObA9z0qFnpuhC4z+m+nVQTBTcxsuyizcej
MIFp9pF+GFsMrx5K5GXTDw4daoPxaeW/VgKheAfN90Z5qt7BG5pQEBevUcIsr24GuA4RSmEyDfAQ
6dZqck5s2rplF9pPURimOGXY489M80ZzzEOV/QiSMiUrgwepYv3gThhZgRtFRE/P4RYDcyRK5dqk
CNckHrcgR0VSderS1CNVdArbkjtp+hC0Rrv37csUsZ+KrcK96fKR6Dkl38hALjYgN50tGAp/7cy3
Zl3fE7BLsYNqXNQpitfcPKo32Lb2oXCRyeeTS879uG0777b34CIAy0ZClqB/rRmkQTlDHmRb3FV8
/wkJsrfpcTOoWneOKTHG5LbSRGA7lJ206RDn5ixwogof/MfaswhUA6p/Ikdi2YIMudg2JWMILq9Q
uXidarqUc4Q9qd3nuMIYnLL7vKmL9IXOBEEccYH6t/hFLXtoID2hfDEkqCXBFMQk8kGVm1x55skK
AgsJ5TyZVdVxEJWDlcWxF4XB/jiq8yc39eedJmMOx7X2Rn+xItOEfbIh4bzcCkI/zYBGm9Il6CrD
gcFEzzYeiFUxKWSmOlo7JKrQfkofzdbAVZolfCRJ1Ow1jkA5p/L5M/Q1NiMiqcYLmWH+BnDpmnYs
iAFou8vUMvfQcIF3jBweJkOLOO7SnQu6Cvygd5RJGS1p3mUAESJocZq9tz2CkQ1kjbRVP6VtPISa
WW2rFp82/k48NPRZRk/u7UGxBUyLey2n0nVFFqzssPdPOgkeZcPaneN7XNEPqloa7lowbZvCZNuU
YgeqIQ0EaOTZI5TrzvC+MIrstLaaNgPSsIKXsOqpnhYdOyE0c3mhXrE0nhB1zfIHGoqZn+98T/Eq
kn72MRN1dtIKZP5gEG2EOdlzGIpw28f53P2hdnBw7S393H0WJWAjMesCBhKae+QI/ga6cniQgb3M
S0/tCLrbWJBxwUFSGNpUkXocnLJEvI6jVS9Rnv/qB/cmIkzjYIfeI7wf3pbvXCKRv0WuPif5YFGI
UbSvB+c1IRQKMe1SBuCb8rjftgCmowbZooR+itLVX9uRgKHgFJDnMQmCGYaYkRuMcyKLd1PpikIW
RfApCF5qw9ep/uN2Z9njeWq5ykl+hBjSVlt/SB7qKJUUhr5aDXiBYvggd6xb8yBo2IxYGHDq2Guk
iu3BFN4vXRJv1FonXGnexo843ABzN6oJ3v0xfC4YIQZzhHjcUmXlXqXvpQzUpjd7G3NoS74qTWz0
8xARRVOFDFvopQWkKDFWX3gtCI2x4IK2nObDRyJBj4jsOALyzhW0eAWaysW7ezcrBVdK24+xE25t
TQhiSXJc/sxLFrl6jBGHLLKq+RoyRFAIhlf6xIaz7+OHdIYSx/NDXcKFgBnB7reQ5XaGUAJbKfe1
FRxoKcoT+n4wuAV7QqQRp8pX6kajbOM0QuEeHHDRQXaRF+nr8Z4hQ4HvxmbzQOPzAlWAqKEk0ZZ6
x+ChwZ1P461WByHLYqeHHqMi7jbxj0Jwy6TAWMcpn2c7MK7AlHYXy/uQwQmde9b+wR67U6OxWc7S
hjs8BwjrEVpFGHKo14K+24sUJm2chRh/4xA/hhe2h6QS7aGyI7VlL7Dnb3kk9A09qUuTtxVudITH
Mq4mdr6MrBrc7F2HApqmcWAUX1oO2A469XgAkQ+5fH6gPx8Tz85nWAzmh6+Jgyf6V6fnoBBevrR8
VrEmKg5GniNqD8PHwRpp6nrsi4Hk4OSZGTm979DchDPkgMd3ii+9hRZIFcHqOuF1yKxB3PmCZsuo
+89OM6zL2pQHy47TrYlThnUvTjaDQE6oULqRB23s/U53dkgFV1QyMyqCdqHwMVm19RxJOk4Zolfs
9rIhI84YPBe9+Nh2h+8vW99AvpVFNAe56DYF2BVsiXepSye/MqBxRQFaWRG7w6EaW7bCA4wmhnDN
AehgtYLkP9FM9JyDVQq5/j/+iN8egzas0Dq+cdqJFPS4j/edlg6viFLpb9f2Y47O94ZhT7NoEdC/
NqVHf5gwqd31266cKKjyG81ocC9ombHTMv2m6sZp5zuJDUIh1ICZ//tDZGkVSBo7W8M5+/0Prn9F
p8O4GjFrTD3YeCbUR1u23WWcwfpw9vjEsbbtrj90KeG/w2//Z4PKzw+bx/8FGeUGedn/99/+Hxnr
/lf+XyLKbz66j7r++Mu+Tj6yn79PKZ9/7+ujbv7+V7qlfxMC279pKQuvIRbjf08pv/5IV66NxEeA
vcOP8h8x5dL5myl1ZbnKEQ4p53OC8G8p5fzIcJBMECiuA5PTrX8po1z+MQHcsggnt7EZSBRLDopl
8acwW9q5pSV7ieAWmkjdfBY26ygUa3oWi4x+Rn3BkrHoNK6qFXv3qbO20KIXraA5z/Ilkpu4+7SZ
Dccnhf+UnmfOAEaMyMfufNoBIvjZ9DcBxQW/CbVviV4MmNOHFt2ZJbZP/xzX78o8dOPKiTeZdZiQ
eBq75FeRnsvwvTFBF14S/1yIrSGRmhtbxga686wwNszPQWTwmAFb0PAH2gMbQdlnw2w/avKVBArg
Z6wKT7bJtmdvsFVK77rmIuTI7Bl7Ms7Kijr1BxBLDzIthKys39X23kzORvVU6cd+WAv/vU/PdbrO
hy8j+6zbGyV3nXg1iqfJRnWNGmNV20wwb0vEfy7jRATBDF7DjdU9TCHiffdgxZ/XM+1fuspewjgs
vn6GH3++kjhff+QF4Fk/aP7tf8mlpuvqn11rt9VHE3w1f3kMPsLfX2nXX/u+1Mhk/pttuIYylAIJ
ZzvkNvdf80Xoqr9hQbB12zH4S+b1Jxnu2uDvf9XF30zE/K4QuMYMnNtcg79daPxrkksXKY/QuXht
x/xXrjTzj+nqcBW40IgD1x2uNkPp/Gt/+X1qtCjawsUr1+wCDcJgxh54Q1tJIEaN85s59LBxS/DA
WXSxGqARSsKn69KKXhQw/Ocp1mCVF4ecOdr70DhrwEbuJrS6YI+fYp6b1OFOtN1TE4by1DamODkj
npKKen6intkOXdvjnnPL9/ihj1X3qDcIk3B3mOIw6TCuK9DLAwEK50gvcjgk0cEI9PoCaOpkgsJ9
iKvGohow/V0o+8PvPsvb72T0v2RtepuHWVNz1Ocw9++n9z///tf54BhQF4n3NaXSTVtxLvz+4Fhx
EXRZAq8r76Pw1NrtcOb+MzRCO5dB1y78CUEr/hlCmjUClXQA160vIQQ3vrewzL7dMCBJ8RDFdGEi
d3wIlBdtZt/65vt9RpE/T0sIT4QqnTClmLMHsr5Yjv4we3G1/gEQVrQar1/hmFn883co53fw+3eo
LKELZVpSWbowMB7/8R0qynzVtfmwnUO2t8ruihMxMzsCqbTtRHNbOmbxNqE7zzWsn7Y1p6JEQbGu
iFRZaZMBEhMN/FZDtrPMels/hq7/65+/Rv3Pp6jiSgBHoLusVIYrlP3H18gcPvQaBulb5mzZyQpx
LpOZSKtrstMf03Egy4Cz0a8voiCMFkV3szWzdDgDvXuo2s14BFVQLe1apHdN4sNmdRGNEkJ0KNDM
InGqrAdklOX+n7/seXH946GdL2BbohkxXVeA//vjy+5ps+ttAEGGci9jC4XKztc6DKCKbRvs8AMx
YdVTYPcHNGzTHaOj52pgDO1Z2aengfGLyP07BegJKEbH4h11zErYUAopvM652QdHxsWbwPbxVSqb
JgbxwCjZ7Gd9rNIfCZZLLuad1Fr5JMsphzErv/dU3/uKf3B9yPnI/+HsYaV3bPAQuoNI2Pnz9TFS
DhfTSPFmXK9ajJphZNA5OOv9KO/5Lar5OMtuS6Dg+65mjNu4xSIafeeOm0y5LefkjSxB2Gv8dye2
9Q9eGltuyxImdY4lxB+PPpFek9kbotpyrzL3fZrEe79v6kOgA4tostg4QpMk+t2kFB8zqO1G8Ype
m34oNh/K5BDswGJ0h+Ltvzkt/uvZbLEQ2DpHiz+xSfzxhfkMlmTbRM126HUaLFfV+4AuHPqLFRNT
4RX5aZx6UrdyXRLewoIBcBHHtVJ3udZjnojDiUhqd/pQNAq7RHdXY8YOhhqHyPbSqU6FDmAKBWa2
ZgZigxwHyxQYwy3lfQaisgHuqYlhkalE/TTNy0iWt6dPwzmwgWL987frcDL8+ZPA8KksZZgmdxqa
VX+6iQY9AbaGk8MJaAghhkyvxgMxWfM+KXKBTSVswYaHgB7jsqfhtfDU+DyPiTHfpHs7iF3MdLe2
W3U7U9BfQIaH8Uh3wQKKDPIOWEMsG+kC6/6zLu1XkDUMnwEUrPGCbOoKlQgVLUEaNQ6HMsTwHgZK
4S0MH1IYrHvQZl9mQueLZi5BA7riZqIz2jZcqciOEPaqplpjfh2d85ZMalrnS120wBRRIi/CrnwJ
wtvRYLYyBBC7uFoWWPtxAJFc05vZTysv3iOFn4iM6rabelwwwUnJPFh7lbDWXjE3hBxpnRQ6NcA9
+FW9UaI8TXHs4eMhjZoMpJVOd00lM6Y99G+Djv/aSuuf8McvHmEWPicTbJWftoFDxB1etHH0T11K
9InCXGdNtxKEriTqeBPU8YjTX2MYEtnG1gnk7aAd/Hsj0y49skqqwnzZjqG3D/UU3x3/NfK5pdEx
pgpzt1jbSGLwhfv5tJps9pQpoHROtnBbVQASAsUCiSDlmI3GAuM9cmVsIosomAiI9xF0Txnwti5k
UstSk2nRU1h3nz3oQWJO0wUKJ96udOHhhB3xsX0O7PLDw4Qdhgm97VAx3KNPgpL1zFq0GXPtSVju
Z8M8o82/SqRxK1+XdLWZquuyBaUfYF/tTFBDhftj5udLLhgE7jygySbyc1Z+quyJWeC09EAqrPRK
QwlmiV8DcXGiqPSd5leIxGtoMXpf4quH9uJYkdjnXDjBmD1HrVgkSAo60T+KQO2Ksr21HVUCd8F6
YEbtR9C7BxsJyWTRilvWtbnyJG4bZH7FWvc5hZ3QOyto8Y3X6xtznE/6BM+p377rNZWFbXRHEnQR
mzIUtVtkxoGdLbhe62UlEZhF2YY54gKs4GNtIoyXKNhA3xtvnkn0RYjdTAZlA3n+ji4g5E4D8QDY
nvfRn9DZjlhTan/Y5TFtVlnFAZLk6qybw0vNvmWof5gmin3Dql5KbkZeW72HZnOqSgt3FUqDUvrv
eaeeq5FJv9asXWnRvshRrBUNmXfFpx+31hKByIufiG5VNc7OHuE7QD0jTCBx16WLjqzs6SeKWKNB
n8L16RWnugHdl3SydUZaAjftAfAa04HW824CXgGRBEeyxCwgyeIx8RFidCiCllprqsUkUVbkQIWd
ptuNDS/fDfwYdl5S7AZiYMPiJiJnaFvr3B9ae3oFNdA82ukzTUtjJWEXLxQ0sNB9zbTwxTItBjVs
QBd2wcautn+A48OX1vpndDq3jYbWO+rd8V7JZFcWufVsAhkaJGSIEIDXGsSH+kjPIhTBZ5tm+Ro2
vzqgCyRaTmEdZjK1hGGiX5rGhEZSCXprwDZvIZ4BT6VF+VgT3zx2mIKIqa521bxniSv7Uc43Iu4b
2oOJ5gMCX6p+CtSBCUF6n+Vw51XQR+2esJIYPfmrJe4zUx9fcnhcR0T5dL57w37twpmfC1j65MnO
fG7RI44sYRvZoOTyfbvdFQm2S3Rd8m1iH4/7MXgsxwC0XANKYfCVeBMlDOC6IvsGI3RyRNmFtEAa
F0eB7fbc6m4snO5I9tFLnTXJCWvxa1HSXPRbU9wrskmWQ4+1Z8CGEfqQWfS+vmiWGDdTQqp7YFWL
69Eb5fjhJk50MUtzuAXoaVF7hM/TvFAnPtJxFvn+Da4XpDcF4kIpbVHUZJ8Du+SGMMYHCxPHilmv
flc7AIf47OgNNOPaBlkAW1x+FhYD/zCwHnsrPcdApM52axmbzof5WatuZXsVJG/6/aexN6uTlqyR
b7Ft102S7PEN1DUiunQwkBznKytnOhSjAnssjTq6q2YDiVvGm3aS9ro3He1RM7dM4vWn3HH2rQ2+
cdQqULW1cF+aPkS7MjVfmkTlXdRw10wmfEpPKc3YmC8mTtbzZAQFWY5DvtPbpDroHqc+IkVOaxPr
/TSUKLsiyOqccixyQZw+xo58pl8ffILPGxEgqeHWMVV8YsLQInAakQmnKj+7HrM+wCW0UxCB98Wg
CEGcTonibhqmmKCajFx3dzTjORmZYT+rG/gHovj0NPtgjJOsHbafBybr0WOmaffX5x1iKTDsosws
kcQsemAaFzMp6ksfJtE2Z6yFNmjiw4+t5KQ0lzQHo7nV9ZJZjFOQV40s8rafnyvZDxxEaLw4RGEt
kT+CMy595yaZH65fFaQWGgR//scT1QRAlPuDTSM4RJAXFPoGVFp0KcX02wOaFLBGCBmX1x/QiGeK
l4OHKp1pPHG+jyQ8IMpe5K61kGHjg6jguYbL//un//mtlZIXnvTFWXM3fl3LW0WM4201j3iLxohQ
M7XNPoqZZSzwprEXYIAWxc7quosGqkLpUGQBnAZp3cRW+aDKrDnXhEXmARGLyxQhNJUpAsASrN0S
9Gd+6YMwgouth4TO9+x3EINv4xxKaiWru0JjTbruaQeX7Kq57FRzIl49x/V4ZfEGKfocT3gmyfkc
CLOI8cooT+AtJLAUDwX0AdToXaymdwUwH9dQqh51E7t5N7Zglgvi7IWTPaHgascuu5XmU5XX9R26
t+kmmkMnhIqw5kJagI92/v4uoh28S9kJNGnLzUJD6HUMHd3eaw3LfqdsWAG55R+Cjhl5MJaoyLUZ
neAkLklzVbW65rtfH64/lvPfcaqyPvjFwJLH4oasDqgLx8NHU/CDWZDRMjK0b6PWeul7LTv24LHY
01RfRCc6lzLP2Hfb1sMM1Ugx3AVQ3zh0uusbT7rDGJJ4t4d4NOulnL7vRLk5Drde74+bTJn+mV0y
rMlUojntbP1JaPYm0+oE+DF+LWXQ6Nf80vgxQQsqqJDus8hhqpuxxXVLZjSAF/WY82zOVrL06F5X
VAD50FDDuJVOJcckJxnS+k4O6gm/b7Zg8lUdEyKhz1X7NF3Lh1pLqHqNNngwcjIDkFFB1NBAkV9v
N14efrH/pdRvpb3No/IhZ7QNKB6XTjKXlCWsVM9iiYgSGpRB2tOWiUcNpNDsYu1xcO9F3TyZc+gL
EsQvU5a/utaILyPGlJU1mt6N0xO+OID2vrQxE5muMMQB3VTyIE393Y+iHIpCE+7sznho+iB41Qqg
NGYl7ycaYisMqvmNlarV9/9dSqM69FBilz65OuyW+/Yliy/50PkHI4FEoQsnukcwLxYFioH99dvO
T5++f93IMrmO52MGe71Fy+sSENDaHfvLaFxfs0HDOvypLKvbXr8TqH8R4eAfykGnr7ImZZ/eYCM1
nEHbYPOYrRxtcx956b2QrX1q8EjWaB4Q/Dsy3RNdZiPBec3QpQtv2uZ5Yu/YNoa3cNXBpTTrmjCj
2w7BHQiR8FyZnUSW0XaPktewANWCjLXwnBsfBeR3TmiZuh9Fbtg/Ta9aKBscQo3pBQEQq8XN3cCc
7r5uiHud14eIzNrfjpxIARj0NnQD3W7sixwFHJ98zwejv0w2iurOgqhvNRlxr40DVjejrTIvqJ1L
qB0cM+OxG5xwjxU42hZlXzybyXBbpyghTbJzT+QpclNHnsYXJsmO9AYF1uOBJFrVP0E0r88VFyUQ
XS6Y3se0Ec4RiXWWAR8K3FPPLp+pbXC+PiCdvP1uJygJ9IVXyUadi88KxCXE6rs12yTdj6WFSN3i
l21n5glPailbWR0DkdvxOQ47cWD65e9JLPupNaQ4tq9Vb4RvNUySnRVE/VKV1c+kHK3LhHRwbfkO
wS7e+MCePmGkhVaBXc3p+vnHuvil9+dCwUercOPfGOQfUKQRmTh3x9jFYetoG8QNcfmmJPxJGRTE
1TVpsKyrrD9Y5mBtcMvh6qh0RtXc5FfX3EL2HYww697aX7+9np7X5+SkmXucbJgkEm/Yewa8l2CK
a/YdQ/fST4gLisF9LUjS6rPmMJZdCne8MJ4AxP/2LTLk5K72k7u+J3iiJvrh8R99RbvnyUozBcyE
NdhocUAj/Krx+S2I+gvuoI4Ap5gtS/HgL6zZE1NcjHnzFfeWfzQrgNXgGcCZgVpkfJlK0PrjExp0
43ZgbL6li8FoWIeHQSys+TRAUEHn1ZlPfV4jGk3D3766/vT8fW9OytjdSqPz2FoZ6eH77I8LEJ96
NuWbABbO1k8j4CSFabEFmVeysWNugykyJLzGI7YLRa5Y99uQxPFFUhl8ln4gT5lIX0jGrkCm6AqN
Vq3OXRNP+9xIzgoIAniLMcq3Ydb+MFkraNlRCp/xhxWtyG9kSXtcZ97JAkmo3/U5va2cAxQXeFwA
sGDcvKX0zrmcyK4utTxFrOYj4Jp7x5OkBMmMKIQnx7BWztml2CAoGTqqEKbS+BBNA0y31tUgGvJ3
SuKe6XlNC9ZFHBBb/k0Ca8+xxxuv7X97CL2c9kBD3c1+wjwLa/xibYuP2YQ4CCvg0mXH/TBwr1ql
NfxvEUYHONvjO0Y0sArzHS6mZrwj1qlZ0alhcl8WzoFKPErt/CUnYecmLrUvkVZAqGJHnEcrhLSe
W7BSA5q/gyAr3o9MucAXkHBy1DSEB6tdpb2BnEpFxQ5BuYm9rsbylNvNWq8CRdAtvYZNJIJwRUbB
9OiivCvjO7euf+INsMEOs3TFndlhBRzhp1fiE/wy2bNjIQ5EHQXnDKkNDRTcsAWjTkjmAZuTXuWn
xAwIGI1yjNJxDvajmSb3gra5AlQCgbWk4XozoUJwTHuAoZwXu6jV1KvZfXVpFj5mTnCZZKlv07iK
N/GI1BOqKMukZCnEpDM3LTWBr/raru+dCIOv1mQsTAEfqE4ujUVkGO7/Ib/pEryLkZtdEtlkB9FA
nL/uFXwF+rg3otvKShzWwd5fIRftN1mpj+8J4YF1mhziJreeogoh52RgDG1kc0qCrj4XXwLd0ift
gyWg2ubUm4p+oeV10W1r4fvxmuCTRRBGFDARgAtzZKaq7rRGS1YiIUah4HxsEPgCJJF4rZbd/FLj
oXv4nkDoAHYz2196Dvmdk5kjGUk0Yw92AL1rw7y1p7W7qAttzcejP/Fxfmm+ZT1kfbJlGyoPJp5u
bBo44eI28vaBU7PcXY8WDL3+VBFREVv6+HDddYrJgd83gU8l28o+yIodLVSe6J4RGHkOMxIk6mSE
yowTgoiK9+sB7PExnLIGw18vo4ywP+hI38vvhPOYbIDhvgChg/mi7IhlnrvQepTsw7KzvWMc5BDO
EDRx/tf7SLfdsz84z1nexIxxhk9haPW9TEbz1BI/GTj49TA5AguaK1noRPkhnZxf3fzdRBtyEQdQ
F11aEAfX45NvvWrfVbV2gzzkpyfpw02BHA7D9WMq5kP5fep4+QAOoajIjJz/qUqfB9Wt4yGsNsb3
yWoAJbsIYkx9EG+NrW1G3xeHBCLsBTn2nCgWv0iPcUIUZw9ebhA0FFRMokFBxZNuvIxNhFWIlGlg
Ro+pNx30HgH60Pb90TR67dkzs4udesldZ4tx7Sr0fHWdx0czK3r6HVH1Ev+KxyxgQaQMzuPoswy8
6BD4MAj9HE/6MHder7UFLahx1yUt5vqEu2impca20F9ym2Kxl3Z5jyYZx0DqP2bcUTZaD9CdsPJ8
61e8rdlmSfrPtL9+hSl32vfzc9evNIQ2C1VP3pr8P6gM8VjdD2mE3J+PFptEW87dVhavef2hlksZ
kvRjSECCMf/n/tivx6JgelWHtNKQJiKYsceT2/Ywof1M9M9AtOQerAAuLv0j9ASBBV5Y7ZPBDJcZ
t6BFjoBuf32fdkpKhJHE1jYoh6fcdYdbYrpvr0vQ9QHV3tJu0uI81dV6yGPj5EN42xJNDdwCItei
p1d+UzZSO9iZRmzlXPszpXfzCIC4R7niMAjdVEo5p7B2jH2C5QtSpXUhVaGio5O9cxQNDNwAw0bI
nRQ1kQ37HRGSFs1BXRE+sR64WjTf5A3OiA025gUslOC75mu7ANrkkHw5oU7fIjloNA0ih5QMN1tm
fkCnh0Limcx6JMbBPWZng1wJFf32lQ/sMy68fl3gxjukESCtgsXo3aXyxLLXfUax/oY51tmFjvFL
ayexwQJZQ/aijKIXRdpZhEUpUNoy8geAQVg4SNc5hERDoP412VaN6UthYluES98tnXbu7pOzRSQ8
jrKE7Je4ggyP3SpKqxX9TkWmG8WdWenRyewfUU0fJ6N95ib3oSLosyxDtG5EsLNKhPI4RZkx0GXN
OpNmLhA2axeYFQ3OXrgA8mePyYAAigCJncsSvZIGhWjg+2+qo13SuMGyS40PLZuzSkdvH88NDaOn
W2j4yY/JzA4Sxr+joxKNmd7NBKY5pX1CzA8EptCC7kh01DkPdiLrULDXNoWVDtwCThKt6mCr3BqL
Od8BJUkuJPPoS0VLlNUbL5nsI+7hhR8sWc4ixJ+Shls44jb2vgpe7boUPeZCfF+aluxiia63SoLw
iGoUBH0QMBUYHnrj/3N0XkuOIlsU/SIiIPGvEgK58qUy/UKU6cZD4km+fhbzciPmTk91SUKZx+y9
tnzoSi0/AynU4gnatPSAEgzEHsKU0mZJ3Bm7Kc/DCluSmtBmkNTpYjicioQmkuGt8lXgbKhtHtsv
W6ewEaS8BsOvoffiNNpETPe9e4Fs18VsFCgCu33mAQDEozPGBjOpwi1CpUd5C/nQ0fFJNRZhw3XG
ZCUnsatKOqI40fTwdKen5ReTmhFObEeWTNQHt3uHYsfeiid+c7hFNn6E3njLmKyvG6piJADOKNbn
MYEwUgvvRp+QBdOKqhflWrQ02OPGSQckOfU3Nzd2sKu1+xlbaUZo6N4qK5ywG4uHlDVl4aAT2TdN
75+4z7poMr8qjRtJz52r5fn9bikd3Jf8d7Rd0wGWBSt7lb9PmeDt7KH5aPWp86vyDQQqY/rO/wBb
zF2q4m8b2rplI8mvsTLsss5YcGMkV2nbP4vq2fRlQ+TDBAy4+I1jKQD+IAmEPdXdmxKDjlQiFEIY
vBDjLB2kG6lPtjwxEm99T5B0Mtz3lrBO60kvvTfocgabo5L0xNzSok01v0uo4dBFH+m6f1WKJWxp
+oD17NVGVA68CgGk+mQQ1xjpY+2nC76nrIyQYL7F1fgN4FsFGom84GFv5jY4z1w7DgkHPjQVDFm3
qsowA+jQGtlnvsQqgjbBpo63voI2HQFvuZvy9Jud1otKcRIRKMWF6MWatkUff3BkxuDlyW/SpiyC
Cshsf/iXbC6itAdcNqmvGT3SkMzFXvMH9nKeXHbjsBDJkMD0jGv/rvFmE1BhxgZvyZF5caA5lYq2
EMNxyqzXCakG6N4RMLj81B2POHHQlXSd73nXSeIJu2er8kmVBGGjahmgkPuEYY7OWdefCAfKcH79
c5rQBajBzJPd/kJs0FaBkuPelJ+6oiTycpyDBXbw2CMPpH5x4I1RDCX7rKzXTS17MJr4xcZluo8T
Lio1FzCn/1/vp9Wt7UDNeo3xRwM1lMzErRBBcXHyND6agpwhq/7yII6jRGPT1yTWsPUTmBDSGDSD
bCNRVs/07/VhIDGXQQ7t+cIkJ+TtYeHp2snBsqyAC2qIjKH64euNt6cY6NAxQjNIdvaly9TdxTdn
2NbnaRDJ1wLpgz4YhY7WktqHgaxiP+Stmn4wAHftgQmUeIi/8qyeA62XTDrs6mcSGNxwm30MIPx2
nZIHcg25u1ikpVqNaL0ujtbi4pVqEdJm+acoHFD0df3V66fUJEUJ4gBY+vp33GilyywxEvcuizIh
8WfH5cEnbbUTgrqpn3o0cczDRzM0EzZgTIssGlQorENx089TaRqRSKrTWAMt6dkY7VbCkzG2YGbX
RqANg5Y/ALE7bFwbbBhE9pXatp1jLrnzkecQP1wEcO2jdUNpVf3zYnOLSktEhV7Ye0J48V3D+rUY
3KpX0mHUbiXDcT/9TFke83RaED7b9iHpAPn1zJECqW9IJHS7M0LwKzQAC7KQnUUTGrODaSJ69mbl
POT+A0Ldf7rFvGscbd4ZMEfaqDW8M+1r1ZsnzD8c7x6vmnbz3hNPbP0AtrjNr+3lf2pACJ+k24Nl
hiRUqkKd60QR6ZFPBHkDKyCfzb7hzUfX6NcIjUus/jOkCsHsuPVdQHPajYuEUFGDiEdtoIOBPyQb
qT3NHQsYr9B1Fm34zorS+8wWoQVtshwajc2w2yKab/M/czqAEC5IBsbtSkR3Cs3WqPciBsjFeRgs
DigbnUEsMKZjsxJGbRNNEiU+O0lWl3MHIFhgC4wnfg8qu3upkfdAsDvpEC7QoATWoJFXPw6DyL51
GaesZEq4DKsJK3rrqvKQekDukt79BC0PwMSMI58ucmUkzgrbQG+98XdcEzTUcPAWwACydorQBGfQ
ah6j2FE+JojV9pZ/n5GaS9ynICIpR+olfTtqXVySPDCnddKCLuv6i2633mEgix4MylEq3b/glL1z
ZGk+qGWIVq5Axsb9I3O2E789YY9rLMCLNIccbH64yuXviON2wktvwrk/0TSmQaHFBtld+dXkU85H
ont7zJpTMgFi8aV57tWfPGGFvOJL20gMOs5H2HPTXjPB4RkLI7tKkVE92xJPYrPCvF2Obl34QZkq
CD7Dn4oDMrbpN023ZDPiQ5xPKnHOklIGXjstlNlPlldUB3xnF7A/aTjI7jqzVMSZR0gN7/u+WVbk
WSMwHjICf3MRzCkuVgFRIa+d8ToTjsAS+w8b0SEi2HjdmaMPDUO2O9Mv1anS2TMlZKOvLWm2wlc7
3ZJnO++cY+JPjDX076YEXDtLpnMr2L4DjofxaOICnnr/rV95Iwjp+K6xFEbwcXdo4wNHa0SI8QBi
fEVisN8+VZtQZlXJBXwxS2MNFHaVVHy+GIbG2fidhcA4OOH/z+HgQLf/q8fGY6HpsHBgslCuUPhZ
Q0yLY6BWafX3xaccsBSPqmYd+lW3Tu5EydexuvUWhBZriwYHmBzrlJ7I8sIJ8rHj0JWKC1Yn171d
DSBPnPtVxa3SOcanVaf4jEV8bDOAOQWlv6QVPqhFviL2vOJPM/Ye1SD2A0qbkZgAgPGpZ6rdNGjE
n7GpCzTxS17Zl7eh9wYUbDsvZ0KkaJSmvLF2RBzGEF6qsKfr36WV/gYsvAa2nF2TET+nP7ldsEzk
MkIPqCNHEuDu+7dVGstz/cqE7k3B5jRCGIjU/bH9NKRm5Dh00yBCuUEhvSDX+ILGu+ek7OGvMdhz
Rz3yOqb+1XKtoEChhRa3zsdnKqycElNw9Npbp1MmPEUN8kqb1MnqQ2jVa5KpfTEU2slOf9APvVPT
I5g6SOTi1qZ9szKyyYyaaNl97cbvYqq7SJIczpCaFE1rQBZWZZ8KlPEO45J/brTlKUHArRNFcvDj
Pg2YQjUeVw6mEPCItF0BVMsmmBawEMXypQyDVFaz3IsMJHxutewRR/4RV+p+sB2+NukIx55OA7AF
mXItqBMPLQnr/ucSO5uWVJ+lfNCH4VNjDgeLfx1oDxZvX9qCAQvNqLmVNQ3nbdQbDbQfNzsnWFP3
STdW+8odKDA6jzUFBBl/7pEtEWabFDwHedLjBi6w+or+GzoR9HesKJe7tlExCbwyPVQu8kGWttuS
zDwLgoxA1CSQvmOaFplyfrr5CR/bKwMVZ+/lvXfSHPsTpFm6L9gGBQtuQyT2HwTfDYdhWmCrkuMA
Y9jm3StpLxyLB2QCUZlxjWRmAnghfRVcstt1w8TUfsaoD+l45oFkLPrhNIUVmjFEmNxunruUBKJ+
chRsKe082c+LsCcAoGl15A4NE3DSja4e8roINXtuiJmcrgscywcbBJRNc7JXhmCCs4oaToAL7wwf
MMZsd8KvOwCYMUBB1oM1bJmgd2bFnH7q3iHs8KChYpLpxddWJsxqht+gcEAZy9tc43CUbIxgrJOy
kCaHrh/eBwKZ7N77zoT/WSXISdzcP8XoeMko9jvWufMR1ix5O5mw9wZ4TiKSv8fVvxS4v5mcwvJB
jH1Oqg+ma+adiRtRdxJWUJZvUgoYkclpemcPLeD2B62L5XkQ1j+7xWzGcqMzLIcb0EHfFzMHGh3i
L4Xdn+Z2zfYt2U+eHrgJIPJECI35/Rxq+eIS+NTroaEl17Eef0EEAq/8KhpwMhxBGDyl8Sa8DNAK
1BZWYfikyLpBZkFmhrZwHdZE4BLCgpe7HIL6ZKtixu3LHqvlq0eFQRL0lG0xsD5Atyn9WpKYqAiB
uaOV4zeJooSdIO7LWjLlM8tbYQHY/zQDXag9wWwYl9oNtv+rQ6bk63/BYk8ngsSGAPgggXt5eeR+
W662mXyzTwHO14gr6d29Q0x0sv08oYgEqw3wkVZs7p2UfPa0zvd6j6Mfu9WmJDIfKw/y9IyghN3L
9BknXXqZB4hXA6RDm+nuxUfAwXQv309963wuJX+wrxAstJ8qU/7BvnZDKUKo9oLMkgTkmvZvYoOy
91uHM1TPu/M0Fx/6wj6ro+zcr8P6QEjgL4G0RqiPDJvJeyH3AxdJ6Vd/cbI7O08qTlbQf4OqbugZ
iODsnW/Ndv9g/n+zY5jxvg5wkO/5odZxrXs1jJ+B4JtUV/uZv5+rKDmm2+g5FZzz1gJ2Qx8perOS
alTY+sGFVBGZM1CwdRZ8Xetnlavu4BMlRYfIqd/2V9jq/Ols+TFgr3PfA/LxUTdT930iJG33OdOM
/cCbr5catf/Cep4TsKFclzMsOlPXwkwQctPL5pQZH+OEn5c8BMJzTJJqx5YLedX+ND0sKr9dOPm2
/+liew249IcD+rENfLYAM8Ko4Mwaj56Ux2muyK8tDRvpITsEyVjbdqa/CMaJwjBWk5bG5WFy0bRA
h7AHMnBMNC1bRbVLMudKTcZhxWjDHWuT9YcTOKwJW59UYm9d3pnGM9cRp17nMm96StK5VqHoHQI2
iK6aE+pYo+rCesZJOOEEsgw428hK2D8wYBfmy6gkW7ljlXlvKAg119GZKd8P20a/QjZJgUM4t9/x
I3ILNK9x15kwhrfDu85NdBQxuSVZqwPY9WEgEcaKm7Magn6TS3Ya1y9IXwMR9Z9mnNuD1XUJrsY1
7CFsovaJr3olScRt3F3Kvod8RQS2JgIvXWMce5pT46HxLD9q8+xQ02LuJd82fdYj3V6Lo1a6zzqw
PDTHZIRJYyvZuEAtHYLfmP5iZu5ItWlvI3lLzIlDpnAw8Sp5zu3ybbOlmzGQcbSWN1u3g6lS/jO6
hi3SID8pCy1n0TQxEw5D7LqG2LDOoabwMKs8OaaK5kNXmnTF4MnCumr+5e1iMphZXCSef6TVArvj
DWo7zeT5JOh5rKjB8JgQJIDIG80plgyshcOxZSv+jLvwzdfZqMYpasDRDewCchFD33xvYE8+ZHCd
d1sHGFhGeQel/sYudIpEN6DaSqxoKScRQOx14fzsM/aIFICgbbO6oahwkHY5kHBZce2rMYnmZlFB
q40kZfjeFwvpQoljvoX6pZr/SJABrdpKYHWXFFf0nex2IOU65IETkXvE+zyhGxkDZcNplL08VJZ4
1Dr5TvwN5+iC+79p8j84bW+o7rxTvpZHGcc/fX4/oS0nfszjlWGZIEIwyiYeu7IcL6UAW4IP6Fb7
3j9/9vf+QuxnVQI8HUiTqrk7AIFfVVUN14k7yktyUpsySR6j7/7RcCCnRfKipfNwFRCE+jETT8nE
MNgy1J0GJzfUOqRT8TSeeEL7Q5y4JXlTZFzPNfBnOI+Sc/Fgp+KbjLjPce5RSutptS/q5ZrqxRgJ
bEATaPLcHWNUjVwwsn2CJvm8CkBvbd8fhQnJuFQgqvvUfpZzgxs/psCfTYvBYDOxkWjAFhfeYh5s
D7dcz7TYb+OjXAr3oiPxXKG0Nd34oZiYjQTRH1rn2rc2eIEOPIDiNj0CQ30pSteIUr1tSJTr+5e/
7qp3LyxWbr7s4mtSeSumb+Mo3IEtYnY/Iuy6tIZ96zt0kz3ld1B5V78nlqLAWnLuaRztys8CZLiX
vLOxabM34uNfgKpYYkPFjHFEKxQgViAPd3aZOulGGZlcxH3CsrhZc+Aas3coMiKPmoLJudmb/9bR
9iBDI4iRFPo5Ma3kMSbky2xRkBb/BGvGo9MRYWk5/UG33SJaXAINyXJiAlyQ/o6KDaR8WOBJCe30
s0Bnrvn1i/DR/sSJWR770XtqahFYNo2c9Mc2HPL5XS8lDdFQ/xpths4oBhjq2emR6pC+yxr5hhFr
wO8SpbNGzYrI52R57C+m4jnOeg15RMd9PwzOdcbcuXhc8PkAQmwYDKRIRXcCXISwnFHd6iJFkojY
mpIhvSq9e7YRoa743gPJZMIkyuJaQuzMC6JvAb3N+6bH+UFr/9UnFPeII4Z6IivPG49WGx+oE+tg
bmzCWl0E2lkuVdT6zMJHLZHMpDGez6P/SK52hdOg4yi3j5ZiROaUXs2YQZkX9KEvmg6zIy7MJ8qG
CwvkMZw6+72BrYgszLsBX0TBDb/y3DDiXUaM3slofExVdSsdLseu505yvGSfN2SQ6j2/TgMWYWdl
09+0HcF8VvMDpg77UmIqCFrZ4kW1UWN67O9CvTMQ4Kf5eJI88jtrsL+gm/QXmzuxdTVFcW2wmUKs
z8m8HqvR+aub4tn3+YQKcoVQgS8glC8lPEGK6IfSnX8cZPhIOc1LO41oYfloOjczo7W0gJeX2nxw
TC9Sa/EYW/bzAIiHjPOlOfCqEKC16UwRSZPc1xr6Cck2Nu1oWdkKxUQIOH263gBmoFwh/lVz0zXo
9GrARyfo/3G4JtKHe9yox1EO8WVZY1DtIjSg4DEVqMUlbZyndYS3Lb05ok/IQl/5+1aUNeYEVR1M
dK5oN96poKZH30U2IDlcCwMhPEy39XWIq2o7Wd7myfQjq0cqMJp60CSzfQBxdtRntPS+Njwm+U9R
0pI50zGX6SktpvyGCP1O2szx27w5eHjporFTzanf4uZoNLx90/Ggtrg5X9bBCYsc7kZOBDWjavFI
deKxoZyeLYa58ErW+T1zxHX1ParbOpaXqbprFjO55hYkeD12T1mcIuHXvwukW0FO+c7NaL7xKKXY
NJO3OWe3ncFmJYCiOM2dDtyRnzH/JVUjJZQ99WGwUqTCuk9ZO4z6rn0q5HrPF1V/aD2+nMRgZ5fS
f+r19gUfJ91SxzmycQLY6jIHStSl1vwX1fXiHmnMyWVqmg36P0qIOyVZmXkETwWCzpbogARGIS6l
8yQdjCCzd/IFOzQfrPPoFQaYQFgoJoCSV8+LbwnB9ERSLR8FE+aQh54N/aAHmt4cVTM/xQO8LclN
PHZE3Y84IZvkpGdzf2krJCo2MxO3ILipThHG9rn72VBimpP2tCg4GBQEYdUQ0pXkfLetLWsoS/nm
pDJAstnusUT9oyzYYPj+a4dinvbIf/MEhKo+HwMCCT9iAe8oHQhZNdFFqLU9jb1bBAsSWCa/C6E5
5bXUyCS0a0rtofC0UEMS3yXYsKzmWUkgTmsuXQo3LaBJzy7YfPZW4Iy5xxCbKlFVpAg3IkYf6K+M
ikd3YeyHSBih3D5tpm/PmTTqBMahpmzfeZz/9NMnGwHrax0fzQ5ndyJscZHiyy0MFWJiYvfk2leG
iV1AqfDjOmYLVjT9ndA5oEWhQagT/QVS3BEhDA2U65A1yQ05kfvlj/aHIazd0FXtaSmaX1lYLzUT
PFhQXji45ZPVN/1jP95ZyLkCdtZPVcfA8GeGongtF1Jcd7JaAD/EfbnPTBIKlix97JYti2BKmjMu
+nnyd4CW1h08An5U9rywOGWPw5J6yadhq4zYI0i4vEv/5fSN+ajN9GUrzKd5KumZ7HB0Kyp8aRyc
tPxWLYEgWcWbp7VWuJBqWnV09H1sElfVTRuin8eO4nndaNeqf0dM8OhArNrZNjKTlvbxbCXIrerV
Qwo+YQbMZu2Ef/S9UfejJDy7soj8dUARx6JEYJ39aWLnCdMOB9CCd4iOW+1NmRM7VZN2ouUJ6Z5V
RDwg9HdboBn9zqDNRWU98hizZQh9m3BUxBGvbfG1maM2Fb0pAcWMYEvLH4y6p3LYKqIKYnWHOcjJ
ekJ2AXw6szSvZete+2kwT3jJd3E/kcNC2kmIae0+dxocb14NMQ/4Hg+zHcGLeUS3FHgSPh+VQWgS
+3OkZg+VsfxNkHsEZprplx1vEPOi3LGQcBbHPCZPmVsUfx68PCc3Lq5lmgdHSuYq1ifJssDwJMks
5lhFlAbJ3rQ0A1iZG43Z1ISWJJbQLJrpZWmLnVYmYdkzG0Zv+U1oVL0HTKWOuMh6VjTps2WSUmNk
Dnv+hLtQccHtJzN7wBUfWBnr70l70Qs9f+21Lw3pMVgZ/DYztFhSdTeQDsG5djMTQTWODsIy/gLy
H7gfYQ4Xq2KxwTp3X+t6erLFyDW0tGdORZwIQZZPC672Cgz6C1nSTBYr1hfrwJbR9y91UpE/Nrti
b+jaM6OsNDT18WYWVPe4pe4s4PUPzi9D0zSsJy73Yj6yMGHXUwO3Yn2Xsptoe59vguk3H1r+bK6C
h+i+8+7yjICA5WR68sVnSBFZgqcQQaFtLhjnMqQrFAd/MWXv401G4VY0bmXGZUraS9o7H+tksWWu
poMLCZtOnSoZO1hSeHe2xqZOz8nCJO8BT3RNaFID0UJXzTmJ9cvYuS9+QUiwJYevuDTOKM/Wg6eR
hzzlr8LLbbRCJi/Cd/cFZdIrWMG7Na/uuxUPSz9XfLzIZOqh1s7ViAqeB/xfY45gqNvyVnmpTeYo
azgEGoFmrJAGq5XwUHKo/faLnE6O8hycaKJ7E6Mcdt3pXH9Q2xX08VMPj1W7botv0NkH9pTFg3RZ
ULjOerZ7Rt+mYqln5W8sxmiB1mm+MmO/h7L4xoSmDFmgU7cbN3f+K1GUOlvkE0w64rRqMxr15D5J
jrYa8OlBGy1Z7+xwhiFuKIntqCwF2rvkBSEUW+mJaDB4CWaYKlLbHKa2J0y7dCT+2h1sd3hjrZiF
haTXV13gJBctJYg3bYch4hR5MZMQgtZxsJYbPVWgyhi0t7A4sWzj31C4MNrme7NTN1uUemQ0LE2w
CPLEl5hvrHjDAgLwhMS1tzBdWClEtW6g/7ctUwccgi63TZh2WBLW1qK/YLr/ciZ1XzbuVeGI3jks
7KTHqZPZr2ZONgU5CAZyorNbchpqpHzOa/ngFzIacioXfWJGjEDo1YENHyYtcxOCXiJ8iERXOLk8
+AfLuIxWI6NWjFfTMt+z0rjzC45mdZUtyQMjERZdZx2tNT/Ea0qapcofZTmS+SPK+xSe86GE+ZaX
7tUuMFAtDCdHDeAtAjtjZ4j0T4++uYUMgaSeHp9N0F22To/jYtURiAJ0uiDOV9vkTFqW/kAFyGtf
EfZmC/Niv3nOWTT3Rv2EUv9pIKgqf8t1/rSerE9u5t4Kh0CzRbbHhhXVWV8hUEBvXgJXz89SaNEk
/ajA14VFFjeuSLyvdRBEjaVGwTCPeEjhvQh3fVJ+/m/SDffQMyLOUv3g46t3ELSmmvcocnej0rOu
jbdsMASM2Mvh0dTd2+ZbbiF5EIlOxUR41mthQZDPesJX0kK9j8ZyHfD1jCaw68QVSC24wKeMeRvk
v8BbixOwgIAzkK/nkp8auwBl5Q8HV6OxtIDMAa/9h0DEgjwF7Ryx6rRv9bcWR3IKn1arsXgihqN4
ypM3p02YKPewltLpp1dPpof6n3X2yB4YmBfjk9o55CmodObTSVHjuGwApzlVsJWteGBvqYDg3L2Z
YnnwhfFAcLjY9UaidrLFKutvYp4JVRNjp9uPs/Ay4LDzwhTYrba1WYoRrZn+Zh7OoRRrMPM5ngVJ
J6r3/mdqeUlE/BFmfJLy0vFptmI0KSMkEnUWTB0HBF+xt0a9HGBLMp7NxuLDrrp/evLoejP9wFCA
opehUZB3Qgzvzi+cp76fbiREvZOHTYHblbRv2aVFLKFl8YfnJn9ru7VDvnpnPJ6X0UWQ2Pm3Js7K
Y8rUxdTtbVEPIpVyE8v5gy7mnzrDO8wYE4DWe7NwHeox42+EjvjzIbnrBhCTZMVFy1tjenl6aP2Z
GHH3MnEpo9clp8rVChedS/eu1p8UalpubQWDJwc2pSg+uIY9nYG+O3Tm+Wuli6UTi69t5/52oGMC
S18us00UYpfmP7Wn/2Vw9Sf3yxPb4vRQz6gb5HIXh1lj/WsSlOes31mnxs/cvRJVLwm+3P6Iq+vI
auy7Cr/pYIszB/KucJx+T3/Oghjjl5awIvEFfTLx2yo/1GzbrK15XgtctgOjfatLon7+LMhXCNs1
iTwE9/tEDWHHfjjYPgKzFbdETLcx77+sKvlBhxROgPiTJvU3MfIRTNGxluY/ANbMARPzRETRy/aU
5q3zOKl/ABqQiQ3+3UotDBNy1y70gS3pMgt8u7aj5mC8xK3HIVkufFfsgsF8Wx5w+D45CXM2mCak
Gvrtm5unj3gHkNFgO66R+tysbhQ7l+mzS2IjY1lc7zUlFjIZRVAZ2a+2yF5bD3El2wpiGUtv1wvB
NMFhekCQ4qGeKgzCzIZ3M/HTgYaChiE4YjwjvWVQGneU7s9TNjuHpcrUSaR/Gaa8rY7z29f8WcE4
DZPuPkaeyR4FXIK6jm7+F2Htn1owygH0GtZj8btys+311H9oMjc9OC2+1GxyME4NsF3T9IEf/kBi
XSQ0kNhzSTsGAdRPkizIyoO2GTgnhiYtUey21f9t8/S8juQOtWQBufQAs58Qme7crCfL1+Nnvft2
8ZlGa6bTx1j+KS+XHlhmVV2rFDN/O6WY6x0hthaH+NeJMYgR/1tZIodSc4ZgtqprS5Ei3ycEm0Gf
I02IYQqww0VM2FsQsxVn5URutiL4eV0NltniHg4BWQaZ/T4OLNR9bbsS0W2M2K946JpLwRbiWD46
NsbzWM4suepPVmu7WRo2ywKKL3NhiJ6ZHMaVw1Q8bqhmxylyVXMsTWXsWNzIFCDeHB9qMj5obRZA
If4IIh9K74w+etGL37alIRZtQ3KqskNXPCMksC9GCm9r1u/4F+RhTHDEoPQDDC70h9hnapRXikJ6
KgMoxaQ59QAFoCSK6qNVJaOx/tvwOqjPVOIhQImgHcdLY9NezXx9osVDrsN28JjpeVAN3M+VKu0d
hTfZ9b7zV8b6i6GVXw2HNfsx42XGJrUznQZUbdN8kcDw4ddH2UFpysa5CnJ7+QPpJGcmjDZExWhu
Fr29U9U2+ytiyty16i726sKTYI+U6R+uC2/MVyGZfdzmI2lZiYSMlk9feY292IzTv/GavzS5abF1
NU9dpQ/Mw4mG05BiEy4XkdjQPGr2j2uUP95g3k2mFhBv3PMXIvwlCDtCF+qe52f67btZFvaRBzIN
Ki0uojipoiamCzBcbop2Ydwl2cm503iuhC6PeMWyA9r3mzFDd+hN52RO4zaLPiuGMrXZXsexte59
9L0QD7sDjNpQsjNbkxouKk28Hsfn1r8y0wSsmh0LwlI7k1++6nvYb13/xQOIn6IMYU392HanmJXR
vA7gNSF5Hyl6jnPBGNZ3pt+24TYqaMDY0GH8m86uMu4YjrN/VUQmxF2Dfchfd4OFGzhZy9eSJHjk
Rbdqou8opgm/tMbVUA3+PsX0zFLHTU6myN6VfgLjzpw21e3d5rnZSYLRwDqUOpFgdK9g2YNJQx4J
Gwu4vbHcWRz/qNGWryxNrgYTksL0SC5H5NPSEu5SM4v3jii37PLm0qbnypqTSI64XJQpt0+61gNH
dy6qH2s+JOWy1cPUa48bGHjR93ij7m0Iy9DSbXku5rtKNe862NMzEtt7oDvQq2z54vR5A0welSqz
KMxG6i11WZwiQJ0PY7bBKmEpI1pICMRbiF/u0FWjUb34ie0fiU45gbSNAwy7cdCMWyYHKmYTWjBb
XPtJDaxl4kaey7Z9BOfJUJ2fuxts6wjPibBAiYAvK7SLXZQordq3sf1yavthxNkXjj3J25nXny0w
DejDsqu1DqCkTGEelEtmrj1q1Cik2LeMOwKJLvw4AhCgCWM9sPaHdLaW/QrZhJ3pDwqByPM6ssSH
LXapwslUO1NogV+fCzya+C/SnS/WnJNXu2GJ40RL0nlv4I48uP53OUCRQER5MVs8mXYMgLaooewn
JVGG8T3dI7R0t1o4ZBviQzeDShOD4DUv7KYHQr6XT5E3uLLO6TC2ARHJR4x37d4xSTmusuGrNKa/
el2nIYce7aVSr3kHatasvjyGWnxCXPNW+wTIFsChftcN1J9+U0Q42gfqdJNfCmuOvjLU2rS0i2Sh
MTmQJgycxibeCY7ifqsznDyQicS1WpBFpDmfBQMEhlI6Uvf8YmGPQeDnP0ggRigo2ifNXtLILF7c
ZaL7YZR6QB/xKOQEUcRp/3Tr8DzDXmN/t6A8XIGzK53Xa945Hg2+OeYSAQnzAWO4MxeiI2QDL6jT
j1OVNTdIzCV07XW94yZ9n71xCgm7y7DSlBd7xqyh+GKvaRo1BfTyXFClcL0gcbKsaJ0b0rs0fnha
FA9lg8AuLjl+EAkuEreKZ1vqrAzY3Im8Ka0qkHr518xFJbl4YafVxlV56afWoWi1dF4OlriG4QxV
N18tr6reOFZf3C3JRfFRLvauyFcZpbQkbN8oF/nPCm8KVz9nsJkdlhhFqLsQuUyC6uBmyBZccwjy
tUI3SAEUV8SmODGPCEPWrnWTS+5/wjWjf/UH0mIUf0OpxjfdY68GpK8IrIRdT/9YuP6yd1N2mgzv
wr4jHRWJGu9t7Z+XLIn3dgpnByave/YSPGWNd102tt9ks7ucU+fZI+UjmEuYvVXcvNozCSCpn4RM
o3krfNMj1m4++c4P/iLs7NCZAjfz3xiKb37RGUVah3uktdLjMnkMHMr+SWQYPTx//TY2iXLbdj7P
U08SSAbOjK0/RBYrvTaJ8di+cZSXVF0Z0On+iWlv87C4BtUdcySDCypmtsCJ7OhRpvji5dnNAAzV
zhdPodoWwxY1QClZW845Hr97zZ+vyvAk6+B/lD4s7s0adpR0Tp7kjQFzXAO1KN66VFxLT2Pkuznk
9O6s0legdck9+mm+N/h4lxRTAuJ2NE9tbQCl4B+HfsXlNfEFTQgUu5saDxAcmQ8Nzhc6x3ynd4U4
gXAKk/84Oo/txpEsiH4RzoHJhNmSoJUoyrsNjlzB2wQS5uv7ohezmJmqFlsE0ryIuFGRJQXrcMcS
G5wa30uZpIBuzjgzbdycQa5O62HtSeXaQrmNKhNv0/kVymR+sd0FHcCId1VgZxANFPAOljAVDf9U
40+7KHNffANPRYFtlh8+8+xJaDjAlGjXUctTFEmqLixOksVdiuEt5BRQYuTgAixr88fH4tRPxpc2
cVX6Y9eGRB053FpfsKNayM32xa3WOmc6l80AfTwpDE7AUXNCV1C55EyerRpS8eoWNFxFDi9GMzMH
mhhnYIRjP1pu45bu3EbWHnOTG13RMQBsHyd93H4bJZQcf5x+wCn+MpPGFOWIrd9HdIYYDns//I9g
Me8bYvCpWb9bFm1g3rJvhfeb09m1WrfqvY/3LOCksaUjW3G4Og8lZVxl1NobXDGLTn+LKbI40kXf
vkM5mSa1LYZebxhAX1ibyisCcNg3AnBTXt3ha+A+gRwZ+yTrFn5pquN8Y2Am3lPvsG0W2yUnShfP
OMHBMq34yZ0Tm2ZF8jidrwzipIx0Ipq2tqNN7zmQaY5IZrwlvo/wG3Ejh+OmiM8yW13oNMRAn+6c
0XWPnuovUZTLXWpyJs7b/tE1aMEGdQNgHNY/LKSsTf58P3trgr2cRrgVG88DA5X/dmb9lCV9waig
+MtGNdFqbt65MiOvL888noeARrWhVl89Iw46V3KUqGmi3bHu77TW9P6IA3mCW84O91U8vud4Q4fB
ZBboXn1tn2Z7PbG23iWmGXxs06c1jFOvNY5GQUKu1i4GTwpDq+HddQjslEb5MU3UsAnP/7FhquOk
281pfI5x3xg0ECd5G5bmgp+F1JzVGbf0PNLo7FtPlv5uR16xNDmgxr7nynjIcQjaTKFF/aKT8oQp
knOkd6rm2jkjRYdjSjls2kkaj8qKngRMQFykjXLhhgWVL7HX1ugyBy/PGDpGyzgZpUEoMLgK3zxL
M/i1JhO//vIGTRtyRyeWk+y9O8bhh2hgSGC1awVLwTACyxMdMQM/LoCIZbZlcSS6x7FgKNujdpY/
q6U3AFUCSY67G/KXPVWn0ovbwxw3BTdoQopWxrlNWuZ2vSyMalEhhbvd0fd2nhNQSZNYVM7n4jtw
1IM3K4uEGFvYFLfNYwz/SsA7qZnc8YhzUnJq/IWYupho0fnc9vtlSoYjJ7I57NXW74bVRXTy8ro4
RRFzm2VSOjRF723LhTzOYp99z9+5Ky/WF7BcMn1rRPLiDLTEwsl38oE+ZxE8tQPnrcDPn6zSvbU1
x9/c4qvXVkVpSmd/TDXG4zjq9/EUK4b11OuNDPTYWeeHwmRq5QXwDX0YKaLMDyVdWmEg5EZmOJ0b
qiC9ojl7lfESifbS+9QtEU2iy2vYVENtHNg6WM9bRiy0FautYwcPlGVzXXLjnRUb6733b4j1bWx2
481gThCgAqZqPwGjqhAQabzT3V4K99aNC7VvGgy25oQmZM3JeyVtEgaLTa5pbvdNtPwNkFMRv/oq
5D8YO1TxXKKks9WVw96WKWeDxNp7TkoNPEOWMGqYiwTEFddxNp3KRDzFhNSjj71s/xgpfHWM8y+e
l+4QDn+wEq1tPbu5rIODVH9VPbwqFwj+rLpHWD0Eg5vmEEEqqtoLtKl71iauOpK7+DAeh7a7SXsO
zU1M76hHBFfh8Jm/OZ2ON8UCWmdGpSHdgA6CSuq5MsKwb90mmkxAIeWfWlxcJmU24/hzkdUw27hg
pzjfms/J5CVg4OJl39nMh3wDtzliKQNa9cNx0gzHVYD2OoASefHBYBNYIv9DMiZMZDnBxDQCDfWg
biOKVDb6M0pYJ0lpNxe/mOgR80gVmrWZ7EtYO7bLx+ut9yHhkEokeBP4gWYnPtua6GPMIu8Sijlh
GLmDuQb0MS5OfctZIBir5M5IWwpX6AX0G4xjdMaHNuYDcjD+tmnE21pQxn9j1PdC+k8fKL9jUIPC
BxcA6fw71aQZhU/tqyUxUFOwLatc3RY0LuzHQpz7yt1jR95BMKLRDGqn0Zn7uETzKGx9Ki3W+WoZ
ltsxVucBcfCSU2YXczKlYhF+q9kDW5Ez2WASMHUdX2jXlNxt3tSkxzBXGZxjYuIgAFPkxyU7tbN9
oFu0YSKGYBAbgq7C0NExx0kj/pSYcsYSnY8IR5jzEbXCKE5cBJlwKYqDaHhCKqqha4cZIC/LYezt
Q9Ela5/k2pFrs+mlEZlPbR1Lhtx76GJECXHEG3Ac2lE9Nt188l0DGkuuDskMC4d8T2CNWNom92Ik
wVvAfU2tpdbS7cVzjSq/5FgxXYPMVtqN5Bfw5qw2R09Bv8kWRj7J3Lxxwd67ffqiA7LazFMOOYGZ
aGjtk412S/6Jv56lLHNDKRO0dExkuAOGoCMgVkSssrwFepkItklPH1L7KZmq5kjrzkvhU7wdueCg
psq9pEZTw4JznX0QFGHu4qbstcNrzQuQDuANLYUDustOymLAqU1kc2aVGEf5DWHLIkeXY4BYaOQR
ebZSs/RXJOej3/dvWUt8neEwp7Uouq2HgOyZIDqXUSLS0RCxeExrghzXwAT+Bw9T+ZxVDtMoq+eg
bB8DRX26JvS+yYx3pxj1RcmfcuS4TC47w4DrFfbDhKSJa9Z7qlqHeqpS7opU0MbNu4BZc9p3VgwH
jO+fm9ijaeEpKpfqMEfTV1bMHrePDyvmoZXL+Inx4jInDWjVRd17wn4RMSoB0aDfwY6YFxAKqzsm
Bn0AdKzyIQfpBjU0K3bV7Ic+Zoo9esWLEvOnFzPYaOz+URUWCrGdyI0fm5j0SvoszWTeJpqpRjWK
eBOl2RtVNMhBAoAF+IhHzSQTgyq/hMS7i9wW3i0K683Se7etfVvhutglyyjQxlZBt6KlVnPUU8n9
MNbXMjAu0qaDFbozdjHcCkXs7fhXXdGe1q07dd2uccRfz+0czygs7sTzWW0y4IBBwsgmaserGw3B
NupL5HJ5xExCtnixss1ETyo3AZyJDVTk0MNhqZrlmKdf9aQi1kSWMZ8/bOKqwJYUP0HRQsQVCKCm
5/1leewdOaxtiow1x/UDjG6Bf+batLHi9jjiODrw9fabbEJ8w960GoWKjZ3Rs0gglobprHvMJvSA
pOSum+aYUzxfHoSY7mg4ifAwEWIqo2nfxsUT6+VyyNREsmJgzGEm9mpAOrsjJt2u5FYQ5XReJxaN
762pOQVgRkLBcfjxcAFRJhAPaEG5tlXcIN8Py860s3xNW+uD3+N6I9RRdoGg8toRuDKLmhymzb+t
vwNQ9N7m0cuU+R5+5QTrGP0qozVjn+sc+h4tReWVcR0mehqIRLdHWN0bi7FR2FDktmmO6Qq9tV1M
Z5YF76VhbFN5XHt6nSDzVwTfOhekSBqHJiTOxu0Y/njNGZXmkMeue8Dki3Yng4uKnWNquE990NqM
49l7pcZNGzmovrQQPQau/cjIm0BPBj7ASWsWHnyRmE3rLLpPOACSSW/VQ9Sw5Da1TTNMXLS3kz8/
GWv4a5i0zbl6YGhtmId5gBtr4JwhkHUyXKxqXWntfVdFoRXzp7n8NSsZpNp03L0vS0lnlrkchkCg
AjnBQ5MZEGQqAk5OhuhPOagTXWcafZ+5SPslV/I2n+Cp4QkSc1SfmQoysSvHJXRp3hyM6tM1Rwn6
cwZi1J2lE7hcHppi304pZO5luDO1/EDUeiTgnW3roE3IdvE7sYvPzK/7U0cAJs3jX03dPFHPal9Y
LF1l4p/0nBfbTGHTrkHsbaPsVsXUB1ZMZyWT/01rnNDw0TKr6NtsgUWtLeW96T46Ctd+o/UlifAR
J7Ab9ynbuYfHtVY297XSxauSY8pqn6OOq5nXJOwDJpKGK6ECZM+R3Z9QXK8WwGaMpTUSMGEvtJDs
Wo0ebOdkhnQxR1zLkG56SWWIJuSHQzS+xZuUtOneL5SLIEdcH+LSYchSguLup0Wgd9eIbFlH1keO
mlSUuV0Fnct4jdeKkAnV9sQMNGzWVLmJzWAzeiChzfEPaGiy8/G6jKlzN7npxclIQAIc3QiuJhxL
M59Igx3gE3V2TSy59VJHue3kfCkViGFWyl946q/CXegg0mT8rG65rRogyYkUOA088W5gGdl5Sf7P
97AIAXdrd217ZjqgoJJaMCGcmEq7pkO34wFyGFPGLoNV0TA1M+fLmEb3DuS4LiffjeAPrV+Wt7WU
gJ995xzkQAbNVbfQZqZYfr2MWThrhSp089UXIjSJN5EQ3zV5+RTb5EuKEfuvl/7ZvdrPQOmZap9V
leHc6OglyKv8oxQIEL1zxyo57rATPy/9+GOn1t71sTELB1jBIqO7ptbOUZU8N4nf0xoIPq1ZsHdB
JMhZrDHK0EK08QkoIyySPWykAZMMx4YxRzTtkbmeRjC/FnMGv1OAL4erpRmHdhXEPpn3304LA0k0
Tz35j81SWtiLucYBZcA0ZdwHOHC3XQcTOSuqswBSUbKic2SvsSmz3zrxP9Z73O7dUN0DPA0Hp3wm
PLMtbWM6e7qGvZes+Krcou0Xo+f6kXQLglT7PSOSBJxiICH4ktWsYhzkTeY9Nj7Rh2p4ECMjjSBn
lGLRzk7CPueynaEBWdD5NCJsZxxL33prsIIPVIDZJjk8cFRBwstRdiWaH0nOYHbvihLfQOuCv70O
LkH1oMiiN4ZUYFXB981QKgrMXLkmloKDbZN1TCQYG7yIBTNqrMHwDoRQDQnFk0m4FXTwQfhLLqzJ
XWsYP/hx72RCmzI9o1s8q3aY4wqmIdjFhN3cVIH3D28W25Gohp0vXhXBlzCp5HedR1inpUl/PWET
xUJma/NS5tFTPrXf0muIqlH0lZYvnbwDkYxvvOH1ITx91Tns0d5Kg/3Q0GpGHhVBapvM8CTSsr3z
ZtwTpo6uujLw1BS03GXg/Qr/nlqvtX4necj4l2UOOh+q1QzFPRMqpZOyCTnuaug4tomfhbpeC6rr
GYvoGyP0OhrPQ70wPfDZHmtn2aYNYT1IAi/lPPaHMaApoNNMxwRT41BG+edELmgrMuZWmrCj563I
1CQl6wwiYivwTNyJnrDPYG4lOvWVjFLOII3DAenRoWp/p75RHMiRNtzLVLMfjxGlQlOPvKlPBlfN
QYkPX//rmRoi/gXljsXaS+dmK9aoV+LA/tGNdc0t4xsu9yYJiPmBd/8cSU7S9BVV/QJxW8pjPIw3
bGhCj22o7BnuYUJp2zDjIuzrBhhUnGOpTJebhetlv6gtRZsAWvXZdro/cgXPEu/CMNMP59nrX2Z1
SvwoB3URXPLBnhkIO1vdRp9UgxNz7Yd/Q0zbieE7960kp1FbmI48tTJSWqiqDViIpXzySrc/SRhj
m/g9kvwJP6hwZ/v1M31xCLBdsUfcpHIybBywGW4DEcezs1fwEdwFrwqMWygiESb4NJgDwnpxaohA
8dHj/9kQlJMYAJguDOKP0SBdsTGBjd85b+8HDtZIFda1zBuCXGN+LiBPlk55M5okalXXYiZq76qS
gx4YJGrYeqD++G7aNDAZjsy3qk6+DWZrJRFZnMA3uf3cCMr9YoxGuiH4gDJJ72f0Uc6RvcHOfRs3
yTXig0YYOoxuwuxt1cD1eF2IlYb4KLcg5XRY0kuCkzp7cFcChMQcmwN5KQSLylDkLNKTdYXX8Abq
HKEp7r8rdoF+aUKdmBc1dn8LF/jMHUnPWm3Al+L+BXP2G2QkoojLw08KGCPL6Lt21N0cmHusl2cN
1jUo9fuSTSkUYvY5a2+7PvVyPUHlfvacjaNmHI6UKE72dN+ZzaVuKn71Xce8t3zEGwAcpuWomtAl
yHO4m7LxnjjPfZuwQnYdbYF5KUnQ05tAhNQzMTMzz0LN4blk4C0PMupZNnvBBQAJ0D0YYg2h6fSd
09CV2lDuCaJ5pnb6JWsmc9eYc7QjT0HXjH/WqXkSy6s1D6ci8GlvRk+VlEcbbOyzxVwlKWAIuTgU
Qezfc4R5kOnERNfjUjKPJwVgb2o7oPrejW3Z15QAQDqv6H2ney7n/tIY1TfT4we7vymD4iVqu3NU
BOjwjHogueElfhsHIgaGc+xpqaRAjy3A3i8dzQ98DAyal650/7kex2o0+F2ajl9Loy/BgN2lF7vC
WZ4r+BdixjxmWhAepNxVds4cKPkJjOktAjJvWgY/THJRw/NtV48Ta9ucPxD8ODG9HGlab+pVo9H+
s0rSizH0XDEiXDGoWsa8z9RyHgr5wm/8JWPmOxnNih2t4CmX2auLqQNKC+uH13xMhiBqEpXQqhYB
L7ef3nqmHhBCub9mC6ZK8pCtr6bQILI4BidXqRDnbljG4N8qXlNzwr29EFORQFeR2NcPZ3aEVofg
QkHpNl4Y+YuYEadP5i3z/Xd38j6jIObUmo5/VVF9W4M/hVmcXs32Y4J9QHnItlT+MVels5U2lmgt
3z3tEjCFIidoybEqcQP6JURteAt0F3Z2ivBxHN1lP0fjCwW+92k2HTVBG7eXNf6v5p2UI+5X5x28
1KU24x8SnOu6Kw/IkJxoUQewJXUhQqhTT5/NwvtoqouJ8sNzxp8YEzQVL/5ar1NIdhIGGNHIBSfA
zGJlGZ9BCwR2tKE8DHVNXq7t2NvcXVp0lLfB9Q/Uia5VfAXub5IYj2UG2x1f+TkrFw4oufVmGOPH
/79wjVCNHwuLaw59Q2ToBPa6XHQ4eGzGUGQFEfVfuoxgBIE4zzymw78FGkuc1U+iLWDubbKR1OaU
wNoVHmO3kSVgIEPNShwa43LbJT2zGbLETpKdMo3qt37TY5l+5lPyorlgbRpKOv3hLul/bKhJxG/G
sM/qV0voo+mTQRBYRExE0nAYbQBmbXO2y+pxqLMdGKxjrMetMzns3e2T4BrPjdy396VpfkeYqnDh
Ou6+m/q9RMW8tM50i2MJj3ArRwbQ5UNNYfWGNCkmBmHsgJAgpZPhaXBpte18Hw0lcVcK+ZJ+3M8B
EJgmMF6MDMHUEwKpCp9r9pDreT4tXXMVgCc5xQ17V+Cc+H/CMfblhymiXZI4dzLCSsZc74LW8z0E
vABj/a5Qm8ph8KAABRTFmxZwg2J+RtLKfPUaSw1K34tf/VUI6hw4mPSGYRi891L3QCBx2mhn3iXR
QNbgf7qcwBI6ndrYfciSOafDbOvI4C9WvDB126Vb3xc/RgfjgBnBS87VZavQWnNgjc5wSWyfSo0O
97fjZHeu2ncdWZnJi54acDLMkLlAJdGvyhZM4DfciulZsbddOx2Rny5tCeUuTR7GoitCo5reqmfl
uqcVBaUGiBaNMm9YsmEq1yXsP8okkGXyL4PyxMp126OXPXp19TCaFCssB4qhL2Lyv0cfnN0kCPiL
TxMw4o5qAB5OB78gD2w1Vc+FNQ2h1QFryakEMJM2bHrrpZX0akcN5Am6cs7SQPlMKjC++Ibx71jP
TWuNN66LqA9JcQ6dkkMbrzfGhDp1zk7pDExZ9YcempOP0xciLPUyKD3ByYZPsNgLaBOwyBtLc7Aq
TfHP7vn1QOy0bjGEbqpgvulm3DFQklxKi50jvKJb2xm/sF9x3ky6v2Z+DqaMaT7DLMwVPe3aMZjs
WiNBP/VMdbaJmagbbCJma/9KYzrh0UYTnBRtp8DJWgySqxv2biQohdMVej2fA4O8hVBSDtxAmcn7
/4+akwv2/PaYLtazraZ4r0ll2t2VZRlnfcJpsftOUNNDxXa265l+b0nmfaqFyBVpzkDEwVH7HE7J
sEZ60ttiiG6puMfd67NccC+HHpEcigL2MkVXGcshvqwi+pcIHgksh5t5YqYZj+hjUc6I2u3OtIzT
GymBx8y28TT33Z2WrXFgM3/I5nSXePJqtJ3eWYbxuejiBprvu+SgTbqy9biuexc4smvpFhS95iD8
8TI6kjRSqW6icbgNfByTqlNkIIiSbgrk9GU093QVcKYo7O85idk4MD5h3Sg2KSeLbVUN08mjIrpu
6ftBWT3yDeQmV0VhZeceWR3XDJ47C/yi36d2uKRHz9UHVsxi03odQUbgTCkd0l5T9hsbMe1gGdyd
utk6StMD3KIMAtuCEZZoPffOXG6CAct7Mqeh40CM4KniZ+Bp4oRkEuXEN8b596PKrL/GsYub0hnp
mUmyrcM0f1O7RK/Rys6zaSwHTn2Ur5gNkWtsPcLrMD9ngukfSCRs2QgO1nI7sWdQuDSQuN12Rlpe
sEFiKELxAobASIN9hsKWrfJ798Ix/dz6tCgEbs8TLsevxLSf+55clNMVqyl+ZVNeHbLoZ8/mwG/K
EUnGHxcye/29OU4TYxlPhRDw/6l52tcxd0Onpu5d2lft2U88+BYwYYuEdFk+wQX5ri3zABmCwVLp
TbuBjXSjMj89Eg1FH+jvoPFwGDVh3JHiuvrG1TQj+KCzdTss8bejCirrxwzbGD2DCNvbOUfaAF36
I3BMCOM4KAqOyLgwWs7u+4HHa+kStU1lcJOaXPqbca3zcsU/x5xe3BR9nusJlunuZBDQ3bhFbR4a
P7nRc3EiFrFVtqHupkjvO6bAHERLxZAKD1qBWafidFqrlmltFQmmAgSTxVS/QRnVB0XlFHoW0mJs
YDDoGj90qu5KWuBZ+QZnkhE5NROJ2tXJPXFKtAETn7/hUCHvNkB7eaTxg23o8MKBJOT7YMo7b7lq
Enb0eLRZOCSPtreCo5h+c3bRO4FASCeNBbcAvrUc2mtUlAsb2nQiLFLjFDSM7XKTG4wKonzcZj3w
g76g4rp2jB9M5RTXuZ8JCJudWC2CrsChXiIbpLIvTj7UP9onkERnWJBbo2geB8hecEBoYstUxZ9n
DydixkFHu95b5oD9qCYl9jpKrsxOnmTrOdv5YLb+S4pJbqvBVO4C8HAT6vWGswEOn7H1QjMo4N8A
vI9aB4sDHoguUODLCSQ000icyy2SPRBAWjRWSKthsDQCKw5KCr9NiwxwUd8VasR963mfTNRtsqA5
5x7RUzDdIRHJ2gdLBFFnlLeOGpJjhm9tk2CjTWYicXRg5UTV20fXBlBHI6eVEbRqKu+2aSzSOwEz
gwAlY8zLB9sn1VZL/VXjml2zSDfzuLz4vf0wLC2MjGjfK18d6Az8N+v4Os6aBXt4R0Z/sMYedJvs
t9HsVAffpo8UujEEfN7dIM7OGv/TSJg2SrrHegzecNLCZNSJ2DZbNDuPwTBUGtgVmHJq/UuWgMEY
6r0b0JGHSUrwHBhbDnU5/7gg2KPT0gVG3Hh24XaSWRA+XE8PUT94FC2W/ISVFqO4RGRdjH+2337R
5DyFadRhvnSOlq1eNHtUqEV/1UnEEI3h/6hGAr2dRTIt/iMxjtMo/eodeC3sjfB+4v6ZY/4vitZB
ttl5UuN9S1sXlLL8B4WO34b484ryWvZeixK0fOEtjPcGt3TAZlmahgFE0QcZodx18bHwp19pxeNB
mMmblfLbTYxXs2nhc8tgu2j4Yx3Es43TGnrvBhUXRRK/m9XB2cr0R5n9Q2U4dMkSfe9dRj04rjy8
oh7BkjogDu/an9qIbjrF0xWjeWLBc94HonpxAV/TyXHNtOiGm5RxEc7a6QlfEETdQ8BNG/lPLXw1
bHgKmb2ZA3YdjPnoLed/3PlejTVC3RofSz49suRQiRYh1cwOec2JGY7NDy+wxbhxxMnEb/9c1/hi
64Rsav90ixz3vSV4K+zkgN30vWKAUFpYsipjgJXBGtdK+KRyeBH9Aj8EmTOKP6xIPWvBlc1jZSAY
jbU7Lf5UW4Cs5xfV5YDBuPG/dJBgIj/9hCnNEx14OO2wJnx0qTvAZ0h3Pb3Z22kCAhW75akR923D
y9VN/qEClMqAqGc2mrEckAlEjnk20/ZGBr0XDgHHhraM965TxlvPj75EwyNDZ9Q/F+Ger6U8cy52
Arit9siNjsAL1xn2dh6Je8gJHbN6gX8WzNRQcZMw8mlbOssp9nGw6nIM9gWor3m9BbXM4TzZfLre
SOWdF7FCRNFBL8SOMTxy5mVzgf7MXGNZsNgnyV2VeWXIjAW2okWL4STydwqZ+GZm5OBmmK69iQ4v
ffZHGn9frAi5aWYf2ZB//WcJql1kSkicfMA2OXTe/OTG0yEZMBfMi48y9ZBwCd3T84aBQmRftolg
tDTpx7Iy9Zj88ZDCICjT/FZ6A5N1XpUKJ2Pp6xNC1VM3UqQndH2feS3uz/oucDDRIn6RmDZ/I9aw
0QJ1s7g55l2fsi4KpW9z1fDcpscBaM+5/CFC8uEMxGAzb5UI0ARBMC7RniXQTe8oBzl1NkNchvEM
U2v9vnLdEfo3LAnPHjhqDg8M6GKOEHmEzKEbd3VNBHt8dVcufoe2dO+LAqBBxFM2LhGodEFYT+Pt
+//C69PCjNjLyMlgSmgP3+WUnNqmh9LZBMfOHacd/MQVpMggBwWFr1pXW6qyfobChprFhAB0mP2R
a0fg+PhMc2vZ+4oUVdt/1Gn3E6w7UOIsDuDY5aYtPgs0Kjq62Bs9JsM7nFBXgraTM4Q4d4F8tLTL
2OI3diy8GX5xF8U3VM5QUrXQ1i5sdchg51v8U5BF5MliyrkHqP7npKeuwJ9h54zCTVvCJenHs9U/
zjyczNz4sNnG453muu6VTJoWbiaJuseufuMuMLgH2yLxwNkyJULBhNv+rrl48dIMPfObMr5Vlcd3
oCQJj7IElmdgH/bK6aFxYIsUQgBw6TluxSR/Ww5FsH+Btq6CLPbJhLVkC7AlIyTGl4b/1sn47gxv
xOaV3k5B4u7H6cd0CLwb2Tr+dDgYBq6Bri5Zi2ZRvDTO+NEtEw5pf976yYiNaqJFusBrggeQoyPB
QNh3KS0Zk8SypPrbKk/j3WxXb0TGQxdrzXZ4w/P+VkEAgf83JeEQdzezi1gD+Qv8YTuA40Z05llH
a289sgLQMknJFJgXQHscFg+ujV5vTlwLzQgSth8wcx8y6L+5J451N+/wrxbbebLLkNWKH91hzK2J
EfWiOXYMbTia8lDBLBu7dFeOzaOEgmPl8X2S1F9Zm3Nu65ofCFmLCOROmtkrEerllrBZWNjcQKhQ
hqNCXcOcYWkZZO9sTYNpu6ip+Gzi946+zeuEv9x2jUfV6V9y4ssera8Pe3HnN3EZjnP8xUzkVQa/
i4a1OkaY42JTaCpPyB5MkXHvmYhzFgcpx+lfTLN7HGXCfW/NktmR/lgXDVFCCZwT76nIsqsblz9G
Yv4ugBc3To6ghZzUe2jq0WAPzOLeLM2grAATHKXji00QP5za+dgW7W8BymxXOfWj1xWfg59KhqY5
zEK6tsJcVu9qclyAZepbMtTFQRezP3LSkkwP/OrN8hIV+i4ZJo3Ve55fKBCbOELlp2T6sliH00o/
kPt7xxp4jtaZfGfXX1HJK9EJ91XLie3J8CnI5EaSSe8cqzd7dYTP9eSBo2TOtMpsSJ/9FjhJdptj
6TaX6q0KoDdyJPku7facVYi6doRo5fMdmaZvb3kV6Z7lMaWptzSzu5zWFiafDFs0uSVZg7Lnlj0u
aYVVHKSLcNJHJ2AMp6zia0rmu0mV2YbOOe6ui7cGt/Jd1JNSdXJsTK3LmljHai8y95eiouqQEImb
y/44+1BeZ0VShDk/2Y/n1IG+qOsfUcIFqy0SGS0+MG8wQyogIF1U+knCGkGH9B+jsX9XTO7B4HgY
A7eyST0uHTyJGP7Tbdub5Q6bejT1wYaR6b+GEs+80g11JLzZHKz7jUbRhlNOeXqS/lScCrHK1/zT
u+6oPOCpiIlmVn3ZqntwNf0eqfGrCqg6TEh2losUVzeaCGENRcgjbqnG8UdC0fv/v4yJxCfaAYWb
KsnclF6AWDT3AvcKMGZ8oGlzWztc+fOZ3Sxa9BtljDtXW2Rc2xaXLx8tB7R+4DyOWF8cmgpvv+H4
31i6wkwxYnI8riMMnCZ4AUSUUAq5dqBBOcs3nZVbfFpQOYLutQOTbCv1t/So++sHFQ1JtDhvPiVH
hHARrLNGFe2C2rl0CvUel77hm4y0STFbHpzHnNlegW8fQhzu9PUDm8I/1uD4iT9Y/O28uc+R6Av7
nET967z+5Nhqy50tDS/0dAiFYKPt5akm0gO9Dl2Uh+JcgtaaiYjv2tR6TLhDEEg+SQe+GYnZgPyP
c3AkLT5x8+dyc9y4I58h80hgyeammMkWemNoTezKnMJxlQTF1mzE64g9nhHhePU7dJPurp/iTzKe
EOKE86PpR1kq8E1RKXG1TMMbIJgdTDE2XIZ4RqScg02lZNStVEWkaTPmXmm0Dd5RQXw1sqMbJlsk
U0cwkZURI2cgHrN3jYx0sbuqrblGHCK/ulJAw6yXPocip11Sr8U7KUnQPdb+jbdwteVcZLD5yNvW
2dqmaBDwcXJHcY1QmTGlRUh09kZs/wuc+ci8CYLAkIg9miW5bPg5AUKiBHrLOMGC5EseQYn0lblQ
etvqw1hZz4uj8Tf105Os3XCICucQdEHJ7gu3bQKsF1ckRd0GcorMz2Y1FVvJgVawoocpw8xDsFxd
Q9IbzpUdJDmgUeIDm4lGHxApfMtBymFYiOqNacR8Bypo2nTLZ1ePzZ7oZMfMdp0gr99UWbwFI+b+
qF8VSrI6ZO0msSUk9Q/2LjfjzNl1E9pOXX84fn2KTEqE2U/CuOfTxRROMDPDNxBDVoG7yjgetBFO
SG6fWDkPgXWm4Q4eBwVEsOEz5z/mzmy5bizNzq+SkddGNrCBDWx0dFWEeeaR86QbBEUqMc8z7vw8
fgXf2X4vf6CyqyUqW+nylaOilKJIHpyDYQ//v9a3FpNeLXWIdhdNiMNVMAxApXk2La9bdNSdZcu5
N5zmMVeJDsSbpUslKASI6TMhtJdjNJVLvTUhRNPu1MqRQXr4Ha3S5yArKXsPAXEQFKiaknfqEj5G
0BFRSAsLo9ww+LuytG7iiHxaapmEceHkQqUhcX0HZFdV2fQCjkaujZ5wFKv/Uuh9sfVREeX6BHfG
KncUmTLudUyiGaIiNEXV55o+1oUxudmaMb3T0NWZfnNCMwSRiE4bPedwJH806ZsDfzlRpUKFBvma
uedcFKsqxv0fWK0FzIJJGxApMp/UZ8F2KBUFMSvHYeCVqUZ7bRYbJQZXm+p9iGD3wp0bEsQT3ZnZ
702bSbrVpBMFRPmhBYQMPqywWU5rp3LpuoKngpJkL9phwlPBk7Qg5qpfhSZbFZdZjBnK2ZTefU9l
1GxBhIT3ZqtqGrHWrUDsZXbBqs0Q9FCVfUzK7JZ9CWpYzgLZUsPozKyL9btvLSLqZCxgHGBrQCfb
GscwQB8tB8byQrIetqm6s9ZaD5PPnek6V6lhrEjlpdyG7X6hCUq4unE/pfo6stNim5omNKtOXjQF
mev0accLvzkQtYvWL3xsQ3YWk/clEzXrh2Zh4vc7Unx5tGeUv4Ev52Jq8lcqpJ/zblaQCnDXRASm
eAHWCLjbBA14OPvduoGGPdtxHE71xZjQ4aI/oXqeT5/tAFJ7UrjBFOD7oT9ozFarKdYoVUXhZRLB
VBY4lBcOuwe2a30Gg702bspevKUWT6BKRzJwprC8Mu3E2eoThjC7wEFu1LI5KNcsr7DI3WgRzlk7
p1+VRR4dWgIc2hLieToy6IyMOPZIUxlr9z2l9H7ZxZ3atL4LmM4LX4i/eqg61d75E+2KRolL4eXd
XdPGMY8XCl4UjDt2gt0jnb1D22gNlS47vI2Q6Ipk7DiXPdy3SdFJqABGlkJscCcPn4iwLVZJTYmE
EN5nb45O653W2kmgAdy00GCxOR5iO6ov5VhTbOxmg8UESGGv29EnY2qjtyrSzy7ZUY/ZOL25Ax2l
lZTsxhz0Dfe+3c1Fr+bGVQO4xCSEiVp0RbUytUYuMw+QK7Fd5h5bQnEz0U5wHDq9hgo+e3HHYgts
ww0f7GXOsHWF7u3oS9GSigixpXUaHXPUv8dgHJ/zbiL5oGzUbswi195r5kHNYYnvfxiW/1S/h7Jh
x0Xqajf+KRTQyvqRBXkw+fRMXEsCqXM0Kpl6O9FmezJ6VeOEAXrgpZR1UKRTsDHI5fQKeptRmK8C
maYb1fVfOqoJW20y/ZOhgRWpLGzESQmOeP6nWGjaBsTlbUkY8aEaUhILJQVqJKIJT+K1p6qtZ0z4
OFprYxnERsk833slEVWjDXdLs2A1Cp0IQ6fUrGsGQHktHOEu/DAUa2JYYwDxabWy7LE7J5nbnSPg
m4DcPNb2/RwkGJjziuP90rDCKDbcSs66Rb2/swwib8va9k1qj7CBvST3DgXcFkx47PXfI5QzHwJe
xu+tSWsszt4IynnCb7KInWb+kQRltk0fHWtouCQfKfyc2bTKLTipX0/6JKzx8K6RMR0nPrsEgcgx
GLdFo23fk0CrjNTtWHT4rJ2IbaYbnHppg36f/2ZZE/C0uMlw1Y3gpw2oSORoPMRB0CxLU/cPRm/P
E1ICeNcRxAE4Ib5qklG3RjIjFubAYnPO8eTSmMeAC7CRMHmo2UuHGTp+YmKKdoOtTdc6XMhtaGko
hShu+oZig1ohyB2hIdLfibK7Ubr+XXpTzhNaLYjLwirVPk4S05pDLL3dPhr+UJrsIdfGnJnq8yWe
DO5EXwTxoa4RR84Bmz48s2VaRdZOB6QKRwOheMPCa282KUIVrfbLKyseHxor8/bN13s3nb0p80vF
OPq2hWvd+nY8nKyQBDp7vnORrUTHUUbaORmqB6TR41WU1uHJUTHdCXMMP/d0WC7CAt0OIsB824V1
dcig2OE04HXHDmRsiq2kZ5kKKNoEq0Hpj4VHFKy/PvvQUUDaG+iQqAxHDGs6bVO/O319i1CdvNV7
bKQh/OIiQiyw9nOEQCD939JEjI8j7Ai9GPDfuuhhavwip/cbsZIV4iDLSLc8zR0qzyHa0YeimGRP
YF2sFmtknr1pUcMorwfW3X/8LfNjRCvzWeOBIKnMn8EnIm+2fV2+OYFpr1LimRYGn9LFQnBkrs1I
I63KxYQBchtUvtpL45UmxnAazSI9pOCxzFzWl4EQt+/XCMjN7Lqm8kBqRX6cdF3exTYCtqAwnjsn
b5aJzjYyRAJoNQfuiBxzpuPtovuoq6wVCRJcLysi8BwR4YXQM3k3NMT8WZBmEa17lKIacFNBKhY2
ruhLwhYoikBeVWa5r6CdXqYtqw/llteYVG5YqNtXue009yVb0CAtlpNR0W+WdOjgqFZHqfTkSDgU
+KJxjTQZ8Ocwlrc2aaalVnwOXXd8KnVbp9XSk3bhtKuw9in0J0N8kGZJAcaqo2vHLc+ic92VoXv5
NfVPvAHE0i79ej4b7oQvUvfBebPbXSCO6k/4SDU8D+QU41EObqpeXVcdWV1F3d9ABrR3bNkRZ8V9
8ZgOv3vBtLJglQx4L259z5W3tqXYsMjoE/ArfRFpbIH9pjwrA/u9ZcF8spojpFftMmPMnEOn6OlH
AuiNZWRHr/AQ1ELUOMMK1a98jNMs/CfzAmxW562JHjpT7mBHYpROAaD9tc/MYDdUmJUKG69i55Pd
ZOPnZj8KB093/PETjhKWtkG1yRUsuK5yVmKs0tc+gWoL8so4mUZGosxQPmL1AwAZwRj0JfL8iJLs
LYgPIgC0NHqjd7AZh2BfNYV9X6KuXTTQtq76uL2e1amruOsLKE/Y9Z08J1EzhV/z/lj0Ig6P3jjp
x17TB9o1xAQC6+em6Sz3JlxqeI9Asqv4TK2KeMlKhkcZJOQ2KoiD1UgiYWJa7D5655BbrKHx36f7
hmLL3hwR0wR3OmUykMh2tZjKvtw50qk2WQHxVmZWzkCJugyk9IZeodxOsVIr6RPMhIHs1BpsbqLA
YJjHPBipCFJ0B1ExFQNBsBQEekB/QdZdDigbQagilQmjjOK85ZLLyqCOeFE7mxh7pBkv4GafYgK5
twkxIAiLciAa+rFjvNg0Ta/D85wuTT3veQzRbYY0S1domHmYekgA/TCBUHGdRVkRxFuTSLwaBP4t
G7dZpFVXTgxSXiHBBUEMqaFptwG6drCKNxV4CXgr/bIHonFEw+VuY+ZRMuYILUGrTvpliN+DGTWE
JtofFZRSgOFJvExpYVlJRRiOSKmJQFylhBOQZFs4W0ECaT5ULGpTxVao8+5bla6U582zk/dZq9Jp
RmlRLGvr1VTKm8p0/Y2wXXnhFmLjZLWzbRL9ORPWA+uIlKVroRaTQiDoCki9Jo8GzhQAsl28TbkZ
s8g3TuFAosuIWp9mmkLQqR8Y23L2ZciLMi18SZmhZI0uShks67s63djclKuobYxNnuToY8Jn+mDh
BYM6HiUMl5Cnb9tU+xTO499Ym1cdgziF1fJyjO1TMNLQ1wN9Wpqd/mBSrVqgTp+1X04MafGI8nh4
4O3QFUStk5N8McLuJF3JunKyEdqCvWdXQwfG4kUHiB+zOYZKEYJBXD3WGs/B0g+seJcw5GY4b5xU
+z3X4BYasgQC0ifNKgcDMDQoQc0wIbek8/dDFz4XLNQRR0M0wMxwPxQ53PmJwMB4+n0wUoe4Sg7L
7LSGZ+EtEe2edIGVbEZ8EB8W7EK9x1M4rXOnZ9tO22mhWwMtvNKZKzILy4uqg0vu8yAwNiq9vClN
88SCN+epqd4qyvVOIqmqoUQqbA0rNT8mZaBItk6d3WQo5K3lk5V7l43Rv3k9JtK6tj+5bNxiJQ9c
0WbjWfHWGEzk3874AAiLyNC4v9SyrtyFDeGV3dytbFKDei2K4IpCcCNJ24g63AdgywN2+/W90eRq
Bbc5J/6VZZdtFEelVLDppE6cKu0RuDFoYU0aFLUZU+Us0iUbeqIl5hdtyuFhMDU2yYlhcQqqnNg5
QsjJ3KwscztlBY6ZPNqYSfPWgMha+P5Nag/NcQitYkkb52jlGQkQPQ0jzT50MbTubrpMUyT+lTHu
C9quGzeuH0Yh9u9vJJ7gzBDPcHHNwkU/eZmRLi1JyCNpoAwTF2GCuZ+SLDngdXftxJxlTVWQKNEE
pGV3jRk/WWLP3hNT9GAAg7gwO3DnuEgJURz128gcn2tu4mUz+1acCCGjoiCGxDB+LlvWRnOMiowt
1P7B9Zjr/bMdIXjJXiNJFbCLIW45E0ZlW9/FWvdAgtiDPTJfhicFABsQeAGXaySnjZF4nn2f6ARQ
F54121MI6FvPDk0ZvdYOlLHRWFs9dg1Lcx9aMsq2BYMa4nlaISWCjaANrqOp/WxVFLVI80uWuISf
M+lgEkuNK3vU720NGSobKSo+efIJsaO9Ih5QVu0uY3VwUeYUhHJB7coD4aakRACtKKrDcwTaFlG8
jebu8FbzqtcaJ4k/yhcS5yGm1O/nT0kDZXZYrl0T51nNZ42LkoKUA/6Lvsv7Q5ZX5TU9FDgeU0qy
BO/HDfRdlqFrlum4pxbr3fjUjho7/FJY7CHczr8rYOUQXc4exMp1xH4Evf76y7/8/d9eh3/1v+RX
OdaYPPsla9OrPMya+m+/CvfXX4qv/7x7+9uv8AClNIXSlUnalC4MS/H915cbiIf8tPFfYhY4MCYC
Krou0iU8NwQbDW19mftJd6Szbe6AmF7aHcX9EusqFkTWK5TJXyqwMOtKirn8a3AK5x9FUX6l7NK9
79Cg1BXDRk3DeIWXkl1VQro67YjxihyWcvcek0wXA2MBLTc1ui2ljsS6/vnHM/UfP57lSEthYFK2
0MX8/W8+XhEbSo5Cl5uv0e8Ym8wNQ0G+rKowua1bwC4Un30Uulp1w8Uwz3o2yZNEhEo0UMBNjF5y
R28Xg/XQvY2RkaIMpORZi7Q4iyYrLpzGjW80gABsveMDPnCTaRItamwRkM3S3wYGS+jzemhy9xDi
wr/yQ0jfP/+gxnydvruOtqABrIRuSFc3HN34/oOyEZUClCleTK0Ac0/0SWkGt1EVhbdtTmGZ3Ui/
JnNt4Q8tSIbxSVGxf2sn57IVZfo46YW3wqMPolfzzEPkdQCkQnQBP3+bwv7xbQJCsFhiSNu10ZF/
/zYNAAjoa0tcOL5BXLQx4rLyh25F7gThT3Y7nOxA0OwLCBhYeIyvn4LG3xK9OZueu+HKH9RnPwjD
/dd9TDZm7gbHqmPQXQ0A6Z014imv6epdAIefbg0B0kiEVLfft231YIjV+yf6l++eoPr9iXrNi7GC
UNl8+PLvp9v13b/Nv/GPn/j+5/++Xd2sfvoDp/C1Il3t9+bjT333qhz3j/e1fGlevvtilTUkkl23
X6rx5kvdJs2/jwHzT/7ffvOXL++vgmrny99+fc3brJlfzQ/z7Nc/vjWPGcJgDPnHGDO//h/fPL+k
/N5/rX+5/d///e1//bcff+nLS9387VdT/cYNoIiVkVIaLJO5lfsv83eE8ZuyTEtXUlnStRzh/PpL
RkxAwLfEb0LHAg0flccY65v49Zc6b+dvqd9sh5aCS0Y6946YX+/fP/wfA+DX6/XnA+J8A37zHJmC
bRGHsGzHcjH7vt/A3wwYaDDK1IwoXSej5z4gc64fCoQt35yRPw767aj74SngII7Byzvzn5al6/P3
vznI6CWaAqONArfqm5Ubd6Dj4Bksp8pG6R0QhflPHo/TCSJd6rZpE0T88XgKgYBySgxikD6m7eRk
NABtFb2mZPuSelLHTz8/nvFh2DU5f1wtnUtooTpHvfD9B9S1xuswXDi4IWec7GScOsPYcdm7VVlh
o0CYi/QmZWZ1G0Q4QA/8i5+/BfnxOvIOHGY1adgWt4X68A5ojRg16aNMTBPA5lJzl3mCxFtCuPmL
MY2b8vs7xuLlDcdkN8ZEKo0PQ5qo+yFvCEC8UDbNN+iDuIYLsSoq43Kgj0Ust7//+Wf74faxbM6p
a+uWYVj6D/eo8kgIBJ4CF5ICgmm1z0oYwIxg1AIHoLPw86P98ETMR5Omzn0KxIfn8vtrGSM9lWVO
350CKlgH4soe2FWB7fz5Yf7kgkmpW9Jx2bzNH+z7w5ijVetejdzepUG5LzLZH1hv9s+E3sVfx+zv
huyfPn6WzWJHsvYxDJu12fxWvnn8cun0LlBFGycaTVSF+iCJALOJ+A6Ub/sXn+tPbo/vDvbhWWf9
p1GcTjjY3Oug431tx2KdBelNHtBMpJYQ/sURPywF5ofPNgzhWIhMmPXlhzWPWZhFh68MaoBCb5q7
s3uj02iXNNAzvHBBuXPl4zj6+fX7k9vENpBSzc+9oFvz4ahdHPEQRyMwJgrwpzyq7TsfjLj2Fx/u
rw5jfn/tEpsIS2oMOCeRNx8QO1kvVi2G7C8e6h/vRkeyPGHpaJqITdwPn8abyqGbSggvfTGAgNHN
rlGMWmiqqOy1db/8+cn7sArnkjEP8j8hmXqsH57okRxrr8/QyWcjqKyLTLhEReL/6xBQp7gki5Lm
baphjA78tv69bGhq/PwdvD9f3018H97C/Ba/eSgs2/UDGkf0PouRJsOIBAGG7cbsJUEgbaKtp8R/
Ef1wojezaYzhrmWlduFV1nPe0i0sJlhhP39L74vz79+S6+AisIlmEvOScb7Rv3lLpW4JgJY5Rf+o
wgppCP1JZkTGmHBMNxmiq7Xd4vQp2rA+2DoxTC0to1OdIsmafJ2NyRRBA8yNZo+7ftpgnTXpUtBR
NHRDbZq4q/Gsa4gZf/6+f3zi57etWOAyzStpzrfwN287DNuikQ2UTddG+9lD6fZGoApBvAnYzl3k
Q3jz8wP+eLNyhlyTGYHxTDc+nifoxkPTYSsFvjUQGRO3xYkZLz0mOoDa/5dD8cmErug72OL7zzaW
o23EajZpm6hDyAXCwj+R7Kd0oLw/P9SPT7pLwo3JKgLhohQfP1UOxjbyQm7I3g0RRDVODD4bpePP
j/JnF4vNiLINZZiQwT/cY8PEzetyFdGwaNewAl9hRaY4HusdkRcEFyjn8PMDCmseor69refln2Ux
MhnOPKd+XBzR0kx1+kJ3padmMUAD8WYCxqehmXmDy5IBFze93DbeWrMW0c7xEYMie3IJJYLGOTZz
npIM86h4mSor8I29VTZJg0OqZNlal8gaH027yEdFgKksK2RlDNlQu2JRSe2ayWpCCTTamWHWKzSi
MH23SRN48pwNjePsgqCLDIhYUQolaU85LW6QlPkGVUFKiuMMEBlKkKfLBO+IuYnoM8LOKiZFpWsz
O019KvIevJKbbCB0RV9WqiU+dgMSyJj2mGYTiUZ+RqaHoNB73S8v8riKeCJDk2Z8ROhEoQSG/0lJ
gaOB6mO7lLZD+3sNe2tQ26lrSvs57VShrHVmISokC8bzFHUTv8JxZxeFW772tpXAocuUa0/ZOu5L
3J4JC7UWzCrSVLANTZfL8UTp2w5BO8T+bMHv9Tgia1Wz4vu+MWptDggtEYMTaiBwwA4kDr+NXFQT
1xpmhzn3Qw8ch8+Px42MD2LGzTdSXGhH0kgzSoBBYAwd/UswmVN8zgve4GNq5ln1KO0EgFszKR+i
IrLwqN4lgHOnt7wt4hlok8KAfsLy0gYJ7JWyJE0CSUzWjVCX+ko6Fw2NI3nSBnA1IaDAzk8/IfjV
mp3mYn9+rdApW3MZKqGlTX0qjhPocr2P5I6vepb9hpW9m/g8vQxfY2UWLo5O1eHlN8LBdR4H6TvZ
bhxZw96JyIkR4uNny7N+09CXZpdNFkk810AKPlKJDIh8v1VudYMHvLIfw1lrahqiBCtnedjjk4HR
HtCPGTKRxGJgL0am1NiLg02yQHTjDbqTkCUVO6M4NBbscZJdAFM9aoJG/iHq9KTTVuwhY/Q5xGsg
j52IWURfBBKtAa17EYFvH9eu0Tr5NhA42vd6XTXTwcc2XF0OXZvVaIBD1GzGohp7379rOh0LEq4v
F+aAl9rcKVwNWjxvLu4CvICDAt/xRQW4e3BNVSApXtygHf1n38ZC8aJCE5XKBdB8Y4CtG2tTsQ7C
ivZrYNAd/DzpXdbvBrCQ3rGPI8c5gEBsnBffMvxJw8CSoYwVkUHrhxApcmi6KWtPEeOBAf3dzCts
IIHXI290Dcs2n2VA0M8MC9cYdCyQBXbRURvFe4mAXiPCPt1RuLVYyTPx0MoOFkEYwNsjznEiIRnM
hqZk8qRRW0x7Mr8r+DP6rSwAnemEkjNPcSU7yfZ9H1PGBNLPlRv9chHWadkXnAG0kF/KhFbGI9nT
tbxKCymdl0YPEl+RBzFUYNNI+6pxtUU6IiDA2UiZFoCpdEACtbFuR2xsh8yp0fzgguvSV1Fq3i6v
sjDE2h/k1hX3mKNaZHsWtNglGKK24xw7SY51V7PHiUyi1KWm6tPtrouUhbRfuQNaY2csu08DKZj5
JaOwS+yeoWcpkeo8Rka0TnAeKHB90NWcO69B71SbIZRtLqio1nHckz4DSh95/lvqyTjEVmdElbqU
SVO0n0Avh7gb0qFR0d3kl/AKYZcUZDEQZZwRarbNUyOgm1cFrT0QaMirPjq+QgAegSBhLC6YKIez
VRp68MT9LawN+0f1xRU2O2baOkIfjwPX3ou+zjv/XKHqPyszfVe7+rNq1f+PdSiTddB/Xoe6+5//
o4rD8ct3pav5V75WoSzrN8WKSTENz2sMnoZ/VKEkBSXT0V0197CZp9mx/VGFssRv7Bsl07dhsVlF
v/qPKpQpf+OJsIRLJUX+MwUo+WF3z3rBIQ6J2YPNMEUy88MOp6gg/Dim3S4q5bYbyrgXztg4eyhL
OQ7dkEzssIiLl1p2EIITbnDmMYuGTIdVxvJ0fz1FendrmX5xKQTLQXWfh2e83NWReu6wV0jS4SEZ
g9gz1RH/rcefxWBZa7Qf7d5t2HZrwVulEp4po4ZWnKfkYTOiF7c6OYS1GgPjYqrIxSH+4Ir0nfEU
tCzQdG78tdm5eKQaef3+TQ+vOzZVAIt5+Xvvuvl1qM18FECKpGBGhxEl03ZkcbbqEmeFE1s/uWEm
1lpEaKcPBgIfw+mbe+BPKm/okz/Upji/ioINlUS2q9RQ7A8rvritKduXQBTSOTrJRuwFQqH2zhXJ
PWdC+PBt0BxYaW3/OZR+cjY6W9wHXf+5IeSUhUdyi5oJWW5PpGWhahY2ZaoOQcQKq85m7QzWgfQ4
ieP7L2ZMwXelfyIz2LwfxAMNToSwA/1EYirMRysYrrKJ1lAxhsw0WDoWnCyxe//d9y9hBte7nHR6
Sw3X00QuaZIP8990LoOnEwUch3vbcMu7uHjo7ZTIkaSNtij5wlvUFOnOR0n1LtIhMdNOFzXc08fU
8uJT4BNDB+M5gwJl5Dt36vSt2yCrZjs9PJhjgIpVJebaGlv7Psf1FMfBMSACpTVNBzB4rc5or/HR
wszHhd/F9lrviCDxq+ipiaBE5HJ+WfCgT2Gp9qKFbkQu1Y5tZYD8lYtLqESVp2vSvIhGx50/YeF+
ZEGiLXpThPv3L/GuXVZtP1ybgYWy2RyyZVfo2qmUU4S9KJ0+gYRdS0Vxj4hx0nAtN95NZp6jIt+8
f1gYJuIc2fEuU83Bb52A68pILOs62GfdzGmKys5dlIALer8NniMMaltK7DbkOB8vuN5usyAKidsb
tThZi043Tz1Nd4SehzAt1qljcNLsIdvWODnPViW9K70MFkVrWae0dZ8LqHtH00jNlTGREyyaSdZr
naL2IhRA3UiZJ+VhvpSTRTiSo+dw98BR92N8H9Eqc8ph2IZO45xMzXROgzHcCgiAG9uT8vD+B0uM
gok9H5f0Qc7Y5eNdU5X5yQ18eeyhT5aFdSbEvT/Cdl+alDRo98+aAK/WTkja8bXlpZVv29p/GbTx
mAVEyAeh65waLYCK0CA9GYfIurEstR56B1XD/JWWdOiCFFqkIKjrDSs8xOl9hLlGgsAnVrZ4Jp0X
91KZBqcqMc++5mKPzKszern6cmid227UknOnIyEnxqDHhvpKvg7dR3TjFXWsU10OR9a6JRqaOt26
KUFKmP/YfkJgu3DQgR79QL51emUecjt5nMAbQx1v0ZVExbG0utvU8N1b1jG7LqneBNzGTWhU9iJB
sHLJouZGqfilHGznivAEmpEoWj75jrqV5IB0Mi9PRZk3N7RE1G7CL5CNxL7XT7J0g1tSYpBeMcEc
u46Op4OnJaqdEAu6GR6qHitvGrm3/dyGE1VxbxT9jVepC6/o8pOa//ARGh6sGfGBmuYMnAao19jF
EIC6ZGcqOu4V6ShX9jA5VwNaqTWcSGrL1rAVgTPtbSt3TkITPeGNdoErY4CjGFUGNB64PHwRlvo6
EXp3qmzPuWoBRGJLKTLAk7wgoS8xQCXNWVcMIAuIZ+NOzwxazpITjfXVXky53rIWGT4RsOJedUnr
4FHBFaxVhrpionGvmlxUq7FAU/Qf/0bf2N3WIqwv3n/EzBDEDOzFDh0q/qUwCd90+yy707oSk8Ik
kK5BJ79zDT6qFcfr928m40gWS42MMA+RMft9nHyaUDp+/dvXfxs0xHSTqRO4QONehvXvjRmekthx
njELsbqHgLz9OiK7eAQWWiWG1dCL9jlN8lVvkxnuVtDqyjAy72WcGjvQQM6SLAL8tENV3GAvyxfV
RK4t0PKZNGDEy5zhcuHb6jEAibAilgnOCOtXQGikxmA7crWr9z/aPntWXiMJTrFN9sNiY9bkxvrq
PDrJqnete61xsyVO/HuqUC67W2zz01Odq+vICk+p52L6DS9KaldjEhxqU6wCa9wE5QPwkBuj0zZ4
jmnX8081QWwB/M18wvlD3g0g1VDF3FTapoT/gmkW09uJovojcbhAd1y1DqJsiZBt2w4EVhFkopB+
jnG11yBHpe6LiKp14+Hl5KUE6QIZGHGjd1YdW3tQxisivgA02qtYN7AVBcuRHBOhGWA2nI0txVok
JjOWXEwJI3w+7numAb1Pd1WYXnt2vSIuiOxngpwyto6N5l5XYbzzpLvEgdj08pLhdG1WBAjrPBut
t9OldWKdc5P4kKy9/oQZD5HoeiKfF0XhGosd8+V4Mih/iIhdD81icMLkVS46pJCm56yqINg0ub/1
UJHFql6ZXbaKQeO1QX/sEvcwn8T5REyOdkVY8aJt022LdxiWIFonSF3sWZE0Ns8tAfRieJLThNPo
QTe1HdnBF6wcyHBMV05JUISBaVyDqB5AgGbgSlK1TmKyK8v15IG8gYWOG2djDsaqAfESEl7UT90y
SfieORxMgrnwiBDi4O8KLA/tbDlwrdM0WJeeRnDKQC5FGT/YMPCnJD/V08B1ICuUzMzey3Y+BOsK
fLNR9kevxUXhDAdtTB6qXJ27CIgdWIJ2JOG6xq2Kkisa26Vr5usa8ZlzJQiZ9lG6aQRbiQ4zX3BQ
Q75rvTfk7jscw+s0C49u7hFjY884ii2JzdehWcGlAc8gltaQrpFLLmrMxEk/bXIi0ebUlSaZNvCP
rnW/XjU+0J/RR4vjqk8BR9O5t/CwMm9Y6DqRqInOXpQGoes6PAC1k014xjK4bpDUmujRmdWXvuMu
B71agC87wC69FCpbJYW/UkDAVaduymoXiH6d8MFeAlw/UaJOMAzXyiW60S0+Y34h0Anx5HxMF8dj
azrbeMQN4NVbs7A2+Bm5wX5vkvpTqLzdWAdHlHlL5vOVBygh2OqO9lr25lLhcFWiWnay2utELmhS
W4V8Knhc61TTrkJfPkR+fZpfJbyr8D91JPrK4sbwWfFw5yTOPOr51y2wiNaV557gp8bPwHuTpKeN
mzbWFm7XLeNIrD1fu+2Kt7JW24AwihIHjJdaJKOEgK5jrup4yprmodbJAwunK4LliPwh7x5UbVyT
Kp7uQy9EkgyVt8cKlNub+d/dykEznR/LSOyoDyzaXD8ButtHbbqWPNAtYi1LT5emPV5aKKTE0Ozn
/9a6OoaDxcWbNyqnNFM70wpOXjXsPUkGGI7BzioXFZdyvsYUBHT0fZTbVoka90Z9nC8ycaroeAsm
wHqBIfWIRg5lqXlZhvL9zfXCQtU1UDmckxxJy2IsTN3xnLOxqJ8CQ8y55WuloGE66XWctttW6M9j
b1zQZvPxnojx3DusS43VOLaknb/O41lyYHaDvWuvqsnddSJFCh4xirULrivcLHnHom3RYFGOxvjK
IKNYhxw4mMW6F+aVnPFAsftkymlvDtGBvK56eKpcf0W7+TRfhUaT14bPK9pkYJeQs4zx5GIOT6rs
qUPLPv9fzlpmah0aocIXQ6G9MtHijxyea987Iy1e1IkNXhI/raFvFdTAJmwvGSQWaSo2M51Pm3hw
iI4YELESPL0WTodj2dv52YvpkPqU2zeDVCEiNO8MaHvZd96pjbQ7kjI8qilFeKQ9ucmZ9bDA7yBO
URLz94XkTLXjCbT8TeGopT+YJGXOHe2cqRyyptS7HXjigyn6rZjMrZ/JZ9nZRMVSyGoQHPbEmtHR
Z1kD4TLTH6OY2KekDD+BRoGegaKy6dWqx2zumvd1HF97XndIXPKPHU5m7zQbZ0gAh2DntU1xVqGz
kE3LubKfosrLyLVpj6E/PDfcv7ZePGXjdkRIuSgKbe/UCl1XeOxJFcv8Tya2Id99bAK5RM55iSH0
VJX2AVggdHiA6m528ATZCUHqP6dadq/PUfD13PKDSSe1gt+2XjB9P1mdBd0Wm6kd6+jrARBYeCtE
wIjYbRMv3gLzH2UMuxG92cWknPuC0NaMTCTinJGd+g6RCb7iJhXX2KgxOGC5ZBH1hbX+kUC5N5Ij
P8k2XHWYS9Ap9Ct8eqdAmz6F0drUOcumZnP64/9D2ZntRq5kWfaLDKBx5qs7fR7kGkPSCyEpIjgY
B+M8fH0vD9RDZTXQhQYSwo1E4qZCctLs7LP32o9/TIoqa8P9dsvYZlWgf5iMzsBptnrudm2xPNop
TSyiXE5lzfKOlrk8fzQVvkxl6W49eu73SItuO10nWz/GqXix+/YWNfKpH/fpfXHrJ68BZBal1RaP
KXKgMby7jVEi6+mnJlrLYqK826Ocay7/0Iz5WS3vdK2/GRpk69A0n10fw480vlKAeK49voEbwnEb
VRe6jV86198uCYhreiMYs3cNsCjpGHvQPV9A2r8sfn3lVOERm0iqtLuFSEFGbIoP1bogrzZ49Ttm
F1jVgIVG85rUzfOUBh+uix+3FuUxpYIzOWEH3ZZ6Yg4Lg4Yxu7LeFDXWDXkAc8yuorq2pv9kzfml
o+rDS7Lfg4KK2kR/DUU9jOBwrbKbA6d/GvUx5X1YcT1rA+ecBT2XFHmcjBfHaB8zOX+XU/FQx8GT
w/tv9LAMataPHpcH45U7bmgbMgxk99tKGaWwIgca+ITo/H5tQT0zf7Vs6zsuDzm5ZMnvunI+Koqe
EN/NbPqVZvq99ocnPjM4afWHFNzHEYTrKv+9TPpqEyxa9127d3nwS074oWSattX0wBixZ+FpiOxk
Rp8SCFhP5q9Zqt9jKzSa0XKFHO+saVrHBp7uKdi8QllLtf3gL4j4Uy1+d9wfVvZv9k7mugcvvZ5Z
/jS58VM194ADsjsszCC0+U3d0bXCIwamk3MX8TKTdNbEFqU7m0keFVgPpKPyIc2CC+InwXPandN5
VwmU4VhZ36mXHwF3r2wX2qYa4CV27chtTJ1yUxwX02Z3g7CrC5s3LQPYTnsaMA7U0c4mo+MBLO59
KTYL7EbBlWBlQJlv7b1OUh7/4NeSBXuDV0xaOHvdlUO4GNN3Ybjbjuw1HuVNp/yP2bJCXJwcrtVR
Se8rEO2tsp0QdjWx5GnTeD7tL5vAoJNxoKSXt/4g543U3S7LqLUeule0/fNA2MWNh0dBvUpu3STF
cmn06cUBkRbYEvDP66HcuwWIjb4yBS8ccgn+pY59M+xljdUm4CgT1GtMk6b4jlfnYtRs2o182uBu
vJP3S7BG/FdezSIAJswWylK3deP6mZO9XNd3OC5x5h8FrYedEW5ryK2bkVCrENaOONs6KjRouAmM
QUwFy2qOXWr74mG3KOtiau+REvBqzm5LMz2SH+farvrPqXy2B7hYPhA0w99bBOdWEXTI1dL/LGo5
od8fkDgeO698BPxMSiajzWaQr4Nsv/2CByEi45wRA2m8/qT8lFPmyZz1MY7FdXGQYy4DhQCYzoN9
DX5Viuxvi80e1mv5Ce91ZTHt2zXpAky3vDHPHay4THiPZgFVAJOtU8ZPfTo8SNi1Dbm9JDa3cZ9u
a5FyIzAOhYkJpn8beidcInUORhAdhferjktKpZNtYt3N4K+VDo6dikAQ4P/OvwWHkDHrS4pPaG07
0SVg4olGbqVci1emIEA0pgfbem3iYtOOyWHR3/nYhMRENgHtHaXyYNtAfOFCL4nwte70nJcw0E1e
P6in7z316YLY08ZoT7JlYeppc9qrCjhZWpSHnhQcG8YNLW73dlX7YUCMYVckPxhin/2+GM5dwK+Q
8sDNKOLtPHtPQ0QHMMQPJbKzC+MHWwt3t3Y3Qjml4rBOnFd/IlHB5kENxTVYYJAY2uSoeUJZ45gl
cC/iBxkV29p3n8EdPiDubjPsF0kRXLwh300WrdrRX5tzv5h/+x0TRr0ceXS7dV2WV0Pam4kay6Ac
99pIQ3t2H20v3rIH3WRcAJdI/C11tG1UdeHeaTRf7JjfJmls24JC5qr9M97Rf4O1duFoBEXMOeYe
ywY6DirxNsXgjFuG6csQBKvIw/eKfLcb4h548ZKRgipW5iYrUihCiQXlL/0RbnWIhdwULqgMeJhu
Qc9HmsYPAXdTw+qOuof7n8OypMAI4v+bfmzJg+o8nP54zXC8J2I6kLBOQO20R48CL5oPO273o2Fu
eodsrbFcZjs6jP6931tvSGY09K5zLgbE3dyn1KQb2YXqkDpIfaMXf7sFcKCutzZV2/1tZITBPsWI
4/8qB8Wf9cGJKHh05A1AGi/tivAp+y8T3YE9vrNTrb/zp3Y/GQH0P/+v0hf3fhpFZKiogGuNN5VN
+0D7JyPiSRnNVQ+30e70RllPuqcWnj1KKp2rtQynhrrolm4wOzGw3Di3zBWnKDe3Q9XdHAq2qSg9
o0jefL9jQOKBMxJinrwZTU0gpXrvhp+0T+FSRFuKjdcGlvKhzxBz/HWTqW/oA2FjFxvcVXQzexv2
e0fot5dWgmD1aIAveWtLDdqpMtn6wohXXKADTXWoT055qb6H+ziJE3Gym20b5Vt24SHG4/mcuAAk
MhhJYY4egjuBBKAhy1BFC/mx6COiCalpgxPZQ7Eae/1g0Qae88jk1mdv5j+Tz7sTXzCax5vDpnuM
jV3Mu2x2frcNFWjx/NDX0WmphrCyJ979MNzNhR9ygXq55IeyKb9H58ubPrQRhY1n//ZFd2o7vapJ
DqEKbwt7fh/G7LkNEkRRUjpmblOcgmQfixWC+iryYeYAxBB3AkgLDqdnTJ4CBIsZ2oU7rSGZ0khC
Q7xVvAAAPtY0r0yNRMSyopAP2UYO+072zwEbaJAVzkWX/ZroNlklZzvG1m3k3+ohLvOkrghnrmua
T6q7a49UkHnrA8aB/CVyv0rzyH9qmJ0AWfbxQm3X6AxvLMR3lQUOdgyO8GxLAoBVkRxmwybzmO7m
jBC9sKHpU+mUOcuja3Rhk9DgLZZj2kWnLh8vSx5t0As/68G3Vy3oDlAlMymt4WQvAT24y9syZWCD
kBo5oo/5lGhCWSu/Co79cL9KT6DjcwbbOrtfRdYz7V6teVY56D7uuBElUjDNV6OrD7wfnjsaLFPf
Ofo8Q1UleQUlx9aI96BB6AOmpMGTO2+IjoaTP9oVQR5dqu1gZaGF/FTO4FBgAmga6Q6qDR2qdbfw
JK+A0lZ5Q440w8KMrYKrzU2hBniyvcrCRAwpefdC0TC/p5ocXRCb+Gteivu1zQvmr7qfQtVbTwtA
WmTsl3H5UzMq21nyMVawVImHI7gy5LeHokbdvTtUWcTtTZu+I2c31u2uN89zM+0MN3iJu3THXf6r
HCNSreLKcmQ3zN/2oWWQoP9JrHqxPDUgJgOtr8YMz1T96eFbxhGNQhnzuDA3k2bQRe2xB//V6W1c
JtYeL93aGsatpNeNTOWijT9EaM7pYOIuylwiGvxVfT7tC+zqwd94g/iyB2Y/uylDNynOzRB8pkT/
pvwgO7kvc3EV1BtaHsvLgQT3ygjqS9s8tIt/GBv+L+oMMrH/rJAD8eTw07UK+IHEg+H2JAYtLkZ8
yIAr9Y6/TrNq5/onm44/cFeBNLcJioCDoKnpb6AfGRzJNKUnBot1zAvIAgCE+3i/6GoDkzEGSzNt
8e0APCD2jn0apWldxmRD3f7ItLu3W/j/o7hlJpdU2Autoy+mR76yoldTVBtBpNPXz/PYhq7dkXKk
t6t/MpoNYeQ2a3+CqNq0vQiTtAOE1J697jOfjxkdyh1rt2q5FPec3I+qfrs9oweWkfGRAR5PAQKv
Ea21PPj+ofDjvVF+CPliZK+G+sKcsfZ+R2ZwWwKqBzgKhgjSUypoWkxJ4ILaOLjNfORVvBgdUiPe
7YadVM592PsaKQfMLG/jwqBj040UV62o+Vu59rIqdzqmBFhuxinbMAS66amN3mj5BLbqXQbuW6aE
baYXdrT74sy5WLRg+8f+6I9HAUuDKYmoJQygUkEBf2ddeTIhAFvkjN0EobQzb3H52YlfwISC6JTZ
9rUZiEN3f+gVgBJWdns5e1fDOwQgcRz1N81glNvQ5/yNck6TH609BxqH4SJofTpDFC5aXFFzTQ92
Zde95wVggxTd3rj3swDTYlV99L29TNuDy1skv+cbxS+8amdmMW4ARboeDfHt6+Xm03kw7fsGQAti
VSTWhuVc1UJZgTZ2EKB2GXWcYNjXygW4WLY7HGAPKhePSZ4dfPzkXoH6V6wdTfzTpPvyXpqp+PXP
2PNHJLtZcne5A4NIy5stXZoa42Ef2Ds3ns8AOmhlnBCXqu5ognmPUOrGwQn2wJQlx4Kht/FI37VW
1q2yNkrW9LHGiQR0HOxZRNPtTG3BY3L/0qB7m07/6GaDT8OjDsJSB8254c7AxRRsJR/F2QOWMHWs
8Zpjr4GKFtiRSoWcWbFwOU+NSk6mD6/cdbh6wQ65KBYrhyGB4lBPjfNsyERtKiqcGLEEaJvAOHts
SliLUBkrrPJQT2P0px2tM1LnL7iL816k1FYbdiJ3wmv/sracT0LO0PZ1PJ/+/bGxjHalCkr5/v3x
35c6cD4p3/zlNrJ5zEanuHk0sg31N1s8ByyHGdZYPR7+fUnHxIPmS+9LKRvn1FMpGeSx/JVLpUOH
Cf+hV2eebyLGaSrPAdbjHRYz9vZzHCVU2kXGE9B5dD+t6o0/zMaTbtyncp5B8MMkWpe1OUPXx0RB
0j5DyC1ptY6W+JLPHBoAqO2trenwKDRYuqCLnOe+VKd4hNjrDa/TjD4nPPpEHGZc4HV48bDUJucp
6pjl2/ZBSAPi25Q23wGl5o4Y0ROnHGHRdze+V8THf/9UIuvuYrPgNuWxC6CWgx23ILScURuqu8Cl
9Ntu1904jPQ5+uar1idIks6LH/doWDDoTukCEcGY0ncRT/+f1u1/JovAtaRPCUBg+M7/8AnXJX1o
+QACUUQQRXr6to6McPmbl3Via9u0OXbQDykzp+ujupR40c6WduPzsqMIcFdFDgtGM78Vw8KlSEUU
QXX4xmaZmC+SQf5/MQGb93Tkf7PkYr83PMOybUdazj0QcncJ/zfLtoR92gd3bcxpiSX2UgxhT6Ey
MtxwL+Hbs9TpX/CKxdzxaQsX5gGmO2QD8AYcWKM+lPaxsfJrfMfMOCz2mp4B1glq440APlNoNnr/
i+n7Hob7z++ZvGfg4jJ3TAA5rOj+83vGZ9hZMY0169qKwVWNC9+dXq6iI1USU60JhAV6C6V/V9Xf
1/EuJScKVMouj5YIai2BBh/+L2fTFhTq8ljOeazXrl3/bsCAnFw/j04YKiCj3hE37Mk3CcCoh39f
wIz9KeTr/9ubI/9v51NAnMlw+WUEOLPM/2Gcj8u7hzFPDBrIUv/cYmF4aFq+zaoS10myAbEqwcwC
RWbnuTo9ChAc68gdX1VBzsTwXOeJD+O6+scxApW2+1++v/9h3OZDzdvA8e5m9MC+e+3/8yc+xIEz
CBMaluIDil5NbrW0+Glb2Yj/Si1oNjh+q9CzhU9T9suC53OX89O7/vsSD9Hm//0d4c3+n59cUioe
jjFydiChfLIq//k9VXXZcu1nIQfas/iFQL1OFroiBEziwK5ZUUsJv6BI1o4zYZigmBXeSat7qOpx
iE/ZPFSTBVQUF3baVsbWlxHrkLY5BqhfVNN4qCvFjfIYGZYGLmOY3U7mZOu2aAC84S3Jag43io8X
wt3LdbHhAyUwsn1Z0ScYdeuBssUQJacdUm7pyHE5iI7jAiW/WqzomTfxGi8agGFKl/ECt5eaHq9V
d+9jWfKSXro0Y5NH++RI591KOMPHENPdl0Hzi1wcouB6flPO95lja97QTcK2igo17KBc5WpcsPwY
UJeseO3mFJa6AN5l1FWbZrTem2Kc1va9ntWgHb6zagguPST9xncOcLOPxYz0HmQihUQ1nzGdn9yO
5vPC3quUIhqrX8TGyThau4GyggFTEy1ofyIZPKeQJI/oz0+epT+FP221X5db3kLPtnDMveePGD/8
bTZMf0zZ0I4ubJf6SsZsgJLo8+fZoLzSNB4gJLBHZzgtyvljHDSjrQMEQsa7yYczabtZiCefWMsy
vHuxhZC1RG+5eKqW0v019MGZ3r47aRaTW2PUazkquDMdwgRYvPLIDBrWFdJENSjaBUrG1voODBcD
VXdoBa+gMGlR6A+xmk9eMF5M036082OAQZlOEW/tyvmjC1iYRcwfA/klq/DM7QRYnl4lA2GpnNel
0M9Dk/+hDjZfM3brNVALZjbKpUrRbKIishhxI4w9WfIKWQFBjfVvB3+UNQZtOGP9gmmfTHgxtBsY
evkmTyBiLuNJDfgZ0CgSuKRsUpn5CkqR+MYdmh4g7tsOGmMcy/39NR1FzKvjGH9yfAOxC/pXvk11
dzPnK9m3GM25SK+X9tmnWXjnpgHLDkHLQKVOVp2fcxCpmxr3/ra1XDpHM8YSVQW7Aq2E6TagNksl
+1nMAZ7MfaOj/KAq843LzF/ta3PNjgkft5Uaz106baH+vDSYlHe62wyVij8GTBNyl/l8KMy49I52
T6vV3SaBm3HbG2wTXK99nRmxsNpAPzLNU1VFf+refbVmGpDKKdpBVqwpTlj1jZu/uWNoOUX/FWfB
LdVdGDvYzXwRfXn63Wymg1WoMzWDB69NXqlIhmzsQdhA0YMC4N6aNqbhnKwBsM+suDaozJvRkC3A
vhvGUvk4+YX/5DSuYjGnlv0jVU4+8y1fxnT28TcLEPbplQJS+h4Wj7bBXAdrPVbeyU/NaVV3Fp3h
Q+I/aydjGVbbZ27r/nq0xRdLXrHRMtFh11B6N1ZPg5xYjycdJPlYfGNyfEmk8yj84twDFroOTL3j
FBjXxBPtCsI76e3JuC1Qeswy6cAl9ztXOj82KaA9FqtfjcGVF9/TNooqMKD4CkXsPBWxVZAD4Xnz
Y+ek8CSCF/rTarp/WHz/7RXYBy525ppg2pe23I/WQrylnXC/SO5UDmX0a1UuF9HWzs22q0cBrmen
K4RMNjF+xi0QE2d/Zx0qXnBBc+V/cGzJT+wDf5n3iMk7Y/LqY5pS3pUM8SVpgbjIJLC2g++os9Fx
Wrc2QHoiLUjV2653jDNFomEnC6BKvRyvDbbN0GC10huqXREgai+WlSQ3PPs3bUy8/aYZP5FKoClP
qI90eB88TK9rIQq9idPkJQoG40xHCtQXUZaU5RE0jmrKLtSbFzvApLBv4lQljoVQhcUtpkCjqbbV
bGo+/+258oD2xgx8jiHn57o8Qfo8YBYNzg6Pzs1qMfOpuj5NZjfgjLHp2qauyixij15391n4lAOJ
Z5AP3hZWZbOpPRNS+WDAjTXg/gdcQFDyGd61gWtI6SHsuKVMXnEVVmvs+sKkIiEaXhGRNvH0Ct+Y
w8yRJKzi0b/RTrzWolLPNtjPIPfb01iO9WUuQQNn2HyMbgnOrXyMLShcJHv+Ug6TY6aanAPiGPpG
1e5o3boDhcfVUPuwdSdzCJ0x7k5M0tu0BjQVGca1zevkCgufnNyMAJGauzLtrxMcinVsofSUAzsg
Lw/h9sZbQtHtheDWsQs6SGMBFdGpqM5VnZ204S83l+k7cXFoOQLhsZ7U00BthZFw7aj8KMB8Acyt
8b87y654vfLGNnmi8ARdU629W5QYqLDm9FJhedyirCZ7e27perTj+hoAw/aneDrkghq9XNBiVKjy
ycAQlOmuCiW6wdpa7gBbuufotaaoMS6769T0CYWtwbZtqBzL8nbm8ojzY0LY7cr+OLkl5aYEx68L
frUtpiZ5THFbU5lbt+thNLtjRotYgNS1I3uy56efnP99IYeK1KuGK1hcoKjsYzZtqcZrIqL0gOTx
sXSx88Dx2++iqsKJ3uOa9Bb1Hs36OxoU0n2HHSEaMmy1C/dw4Ivw6S346K1HHfqcRFfhu8O25xQB
d+MHp//68uArAjl6OOQmNgvWNGyzwRVgPGAeBNi09tIBarHsgP26xSbwEpfVwRyctV+m9Bka783d
RQ6HjuxOi1Vf5mxfCss86gIMc1+lSCSZ7k/9whlP8P6kVRRdLLSEsYeftKiuCIe8PCF0s57143g8
lSa1m7pxWMx5i7NPI9q20uyjLVrwVenrorECuWX+mlGFvsEih6dLdjAylSm3VmW86dalOIIp9UhF
HfuhYKKv14JMPUxL89pp+8mDLYJ0SstoIWwJoyb4yXqnPyM6hwygnMyWdezi+7QKlnA75HH1gGf9
gp7fr9Iq4iLpaXozihaZO0g4wsbm3gmhp2vgYJrxgQfIvm5PGrcqqkyjLqbUlF+zIGyjO/soz2+B
wuznu9Eb7k7q46Pcgd7GYq0x41uWsB+xC/r0SO2NLEtDkjWHimKQnTP1Ggon9jNzgqVr6SYNI1o7
tiMIaHbSGLPKVCCULA5UPc2+LnYKcGaUME7YPiTvaVrKMuvgC4D6BZPOmMwRVfSyPIDkP5nwyR5G
hbjTW/W8ybPzALiylXXzxLN4lQZMTBb9X31w9VRF9Sp5T4RN9wcqXbStgnafYlQlb79gm2o0WHJD
NRe7pIXM4iLV6W5fkhUgqPAAOY96zUxc/Fj2G8pfjmWCyd8h9XRXSeV6UH24CDM6EOR7aYEpnFLB
Xab3jH5Tz0GyFRV9eq5b2fsxwQXgIuJeKAus3UcWXvm51QiPHveo0JLINBo09cquk/jK7U9cFtc5
d30x7rGRJ4NLVNPse4TABl9ed6WVt3maTW5MXBzfZ4+9x2j89DMusHgwQ2G5BpcS3pncDvaiya5L
w1kR9JiqvQV/bO05NsfLAd5ieRwLJmfWX6rCPeXFoSjYNKaxWR2BFPzXl39/rNhz0Cra/CLJqc7/
vhBT6FYjd94tmD0IfKmLpO/Pv1yjl48elsdw6eBuDUCDF8XLerGhPWbjdpi8EQJ5/JjajY/rtTWO
bjGFwl7aYzsb1rql9JvPlVBXjyLP60ATz3VJW2DU0plXnVGyrqEW40qeUF3//ROyjboWsz+B3E6y
TW+g6uSLaA4VacbnXmAcAltPrwy2TZdesoD9zzYL6AwdA/PRsuiRB/hGGYt/i4UyVlbA02/Hxakr
Or23ArDHEcUUNI5j4Spo3OQkBROrUJhSgnvMZA9LLH4NU1JztdP2yqjlcKRD+7LUZsx7DtvebAU/
ME+eC6UoFnQfo7Q/t0vN2JY9pBP2AKEecGuPKxc/BAhH+5db9Hdi1atq479x5SJYl09O3UXrSYu/
Tl1gQ1+qXepZnIHcsxWmXplPT0GevyuB79qoqUMGb1ZwvIHMHsPU7opdEzkHAx/2ygEltsJNDDDY
otNJOOl3sFSnLFN6bU4jzxdbPEoEbSKfO5KKJJQydwfcpAurkb1ghFOUsl8sQ1aDah2wKYoXsKd1
QEeSt8QvzgKkNVC/6iWx6XXnkzVFf9uhNjajO4Omi/Nnihx+zESQYtULwyXkcxxjZD7ii4WGGAbE
ooKWFIo3xhgFZkQGhu/1xHebXNXg1GE319dUPdfz0oF9KYctGikuI+hS/56c1kn3DToHNoto4zAQ
rjrf5GJOv9F2UnZCrTNr4ihCxq2nvcB8t4bPtbXJlq3cbsGM+kUp83wYR43xGlCfkxffNRaqjWVE
O64H4uQs3PhGxGGepc++qAE4kiyipvGxG0DbA9LbEcbi+KcdB78DjVEUWaBytWt/quPQszb0RXCF
iNi0z7AygUZaC3mgrmOjk1LbEOEXjGHDMl/mH1Zdb90WR5gl0AC4Nd8GELahAWKUu9H8WSDp0LzR
bePWfk5HINbZ3q1MVlw19sPcwFLUt8N3mbbLoW7Vjvjv36xSt7GPq50x/jDpPY0KgdMr2te4dR/+
vZbU5CUrkgQcY2yu7LTGhKLULfcCteEjew04MZOoLTdtTUu2wcdgx0nAv8ygRjED7dJrQQU46DDp
n4n8/F6aRpwIV96vr/nFBxsx9XFNDKBm7q1glur6ONGuACOza7ATJ81GG8011ibOEL/9VgErYO4r
2wAwKQe8e+0UYjhdCiWX0P4dyyivY6MEpGd6gIyDN0AzGXZNngLbbJcw4UFpHN2ciiG9VE36qW0q
p3OwSB5VExyNl4rcFrbA+iXyPbU3XNxneU8dDX/VHKQwiSEoHJjBN6XjdgR22vcSJX1f6KjbuQIz
xuwH8hQH3WOfFdWpSh1n7RIlWJeRCV65pfrD6ae9QYMKgJHxWeiowsWnWK+WmHZ5UUCijYodbRPI
Q9z0fQgDh8yMP8AWVJty6TE5RD0vf+mT/uZfNZnyQtc6tmwv88jZy0Pn6Pc5xeBKye+ydlZMIqyR
xmRfFL+jxi1fSpjgpt89eENBCsCdQHDW0x+q0l5BEdYbFuNFHD3acRXj16asdjA9SB0J2PllcbYu
RW7aH1lVUBqcytdoCaB8+K9qmtPT0EQjeQb9Z4R2OXHO8PlszknPmIGs+0rA4mQ0NdWcHgSjugK8
4MFRXlWyerPLWzYNr4pmGo7ZLsa+j5BU1I1cixlHs23Q5AK1f5sGA+EeYJxGa4UBeiVVZRPSQT+H
dIwA5pXlS6GWH7R/SA2FbVPnPLHFoask+O1xrqONiA1J4++8HOM9sYAwtppl7y90GFKdGc5ZHdCd
4yZ4qQA70bQdRmTgCCtiQSsblyGbxwpnBGMbbe6Utchyk7j9pfHksCoNTWWmy0jqlW51qzHF/fsH
UZdkCRJzVywJPrwlVmHqpq+9O1h7w3S/fN7F56grfireY04KSoSKFIqHNGNRQokJNL8xzLL4xGFF
aCGvnz06eVSsq/M4O9dqutM8bT47tmGrnW+9FU1zM/kwrFXW/xU1Pz7YvwedmMTo7/7k3OoQRpL+
MXAZMfKpUzsx8gllqfNUv9S2JbcxJAw41GjYNdRmZVnxLuboCNLWvtZS/PaVOuD5OdKp9lUVuL0b
O/3i7xkcGxtXBqPJxjRZzuU4L0ZCQI1QZ1fl3VvDztKzWZlhxgnM4upSCmvV9BZhvdlSBEtVeCZL
zXdVf8j7fTpjwcdt4b6ZRENUsdlfZxybTpt3R+pnLrKy/wb4wk4lu0khkQB0ZWXopVUROi37IMb7
Z8Y8WlrG7LDM/FD9iWUllaxcgfa6xMZvEkhmh1uvVVt8alNltzRdfqx+YuTMfueydo8p9RzO3MOG
HbQEUpcU22IYylXiO+cq6h8i6mAvOo9DUszw6PXMkjdujuBVqp1ZeE925l00H5Ndng17z0JkcJ3u
aeLp4nYMUTWVgRci3bA1c3tacYsm3Q5tC/CZ54XHbVUty7PR4FFv/EeM7f7eRvGj2+MbRxlDnBtE
OxoY8fAkCa2ZyS321VajN4RYutGCnOxPpzGWZunQnURH5R3Bx41Lc8jK7rn4R4n/QiDxTr1P2cbA
349kUhx64kLasy6Awp2XMdvVWayPxf2zn3K+vskgCm1N6edoes3rnepA2qrR/tWrBbjYYCHsSqXL
RJqwcPyDYdQLNr/lradshDwmwV5C+NgoSW/YAldDSoTFS5cP9Gp1mcF6lq4YD/rfYDLtyTO8Rvru
dJ/pFdH+Ha7QmAH2PO/LsNj8L9ZPKfLgrPixwP4G2+E1yA5OG1NtqaD/Qlial/bi4zXYEKNWjCxQ
dof7m0rOw76qICrx/QG4jQwc5U58qSa32drlWTVGsSsqUWzNMgatpyGZKlyxdX+Yvf6ls8SjoU9e
SRyiGwMG99xXhwohSNB/N4yHIPGGSzFTbD06WANQkDaU13MPxpeSx1m/qlX2ZvWj2lPZDIlqrL8p
xZqoeFOfiTvdAljMm8DhdzPzkJm1z7LJXnZZVGIhbXUTRtrG3WO+pTlEl+xvEhAhmRzvgKPqtHDs
7cEpMLtL4krx8gxdAlTHLhWTQnNd4Pyk700gHilsvgQyf8wHqTYtWzQbkIo3eJ+dNdLli4CzMiEZ
I9JhJ/EZehr8KpM54bq1HqMB9YkmMUbfiewBBkgornI9umW70a7kcjP1kkuOxNQRDfONV1jYRvWb
bTIVc6x+99oaD0AhpqBujx3gbG7/za2wnsnDo6B1AHoWGRC5c81tnlzFgg+B8oF6m6bWxeIVy8Lb
uTad+7twawD19zKQbGCKx4Cy7ugwCo02pTmkmg+2TYWILJKHtJDFgSVNwq06M5+yxItxI7KfoBh3
7TO9+x3WYa+Woc69GjNyc5PuOGyYqcmlIsBBoX+YhP9nyXR5JDr+IfVjYd/3IufJybx116rPXGMk
RUhOZeo8+AF/mTIfn5wFl9yS8I7yiP7RhtrfE+PcOJNLm8r36a6Knr2yeSKjeRrbDtoN0iBtA4Kp
kUqjGpsr2YlqUw+tuxLgmkI/168DV441nU9yR1T6xRiyA4cuH1cRPdBFYIVLD8XFbJbfWdrIJwMg
zW7G/9GSEER4w+bblZL7BF1UMuJXrHydr8YS/LuV1tQ0j1TEVxhrJU0XIfwwkM4EipeEY7I+jPKN
jsdDK9hbgQDIQncKKJPyUmeLKa9i6xN9BA0nI1HUEM/vSA9fmWuOUtv8Nerkp4dJtvL/D1HntSSp
sUXRLyICl5jX8rarvXshxgKJJ4EEvv4uam6EXirUkkbq7ioyj9l77d6gIHcYUPcu8Q+5m5zabvzu
+PizMA0Qk8bV0K8SLpy1V73IFFG2gNO0bZryUIXm38AJvuKBLIaeX0UTcmJTH8ljS/DFoy1hJ+ex
Q3U1ZYgA4jHc2VE2rbGwjkAE0muajObN7nYApYpzPLL0CZe9QMxRVWZVfagGiETR6F6KnIA31ldv
aWwxhnmvInT3aug/AlW/+TjqYaglBjJ4HYcns78lKk027PaqfUv+q0j6r5ZiEZ1m/kLWwxVbMBL8
BGdyY1nRhsumb0p5sVDrM7fDR4+K4lxHEeIad2FOYpXYuaLGa8heXzPaQnHBoMWUBKcNKkNoCE+F
NwyLIxUf814jjE6SEIKsGIgArndD2n44KQJlVDzpVpaC7Xsw7QSXO4MYZqXj8GiTEmSNMN+mcusW
v1BPHtI+5qEE2V7DVmscpmpOD8Kp60zE6XwwpmTlqTzeKdzbOILJDYZgsGpJ1QrJXdrMyKbHKD1D
7FzjimUe2yQbc/K/PD7M54qeiK23V15wmqBnJIKVk1yvLS95CiHOXLACmEBF03VSY5MWgui6aZr2
+cwAnsFe7EGdVidG7gRXZ60mRCHnM2yfSNEqHxu/OsdkUcqS891o2q3VdesiIq0AK3B9yBQJBFNp
BiQ6FhhwiwlRq/lszn25xhpYnSTpCtveC452gFOrJmfxpLhpsCsTvjfnDVO0ptv3GQnhZZ8wmUYs
OznpgS6kWBtEbWxqYrZJmdz6rj73+XAcbfHa1PX7LCLSISwo+SpjvlPfTHaZ6zy0FhmS2lDaPVSQ
UBnvOdWW0B4mjeRB9lHQbzy0arGM+ks+dCOqsHWSo+b3BY6tpEEG65RLXnf4GG9tj5jT0DT9nTtm
77nJIAF4No74+KNqw193YH9NTAb+QGdFXjN17jRl25KwOK5aZvlsOsNiuLZmsMfTXrPz63CgTMG7
l7zWBI4wYRAPSeFNO1PwOe7ncT2m/AIlkY/RmHZbfpN/PWUXe9Xb4w5oGv7VUl3YUNSP/qKnbnnS
6hpJMIodhseJv7HKNtqp4IkZ0YMVM7ZomTOFlLrjIK8e5LKdaVTjhoVVt9WNj2Yl42ZvQGKgemh2
FMDu1p+ceW26o7enXA/xfE9fAqVI5gl9HXT7WgnJNtjOGRvO8adVGl+VKeRJx42z7S566F+bPsdS
En/Vas+w7DpNFYVJxrxRjNOJxMjXvvETVBGWxc3FZINkOuc1pm9jFuN92HZYQ2lpbXxFeEZcYmNW
/kSEhGRpyMC1/GB/cvNG7Fb2fJsYYpzwZupV4WdPpWUbb0mBl0IyIdWmq44q13u/G8RDiFFmPcz2
hAxR5BS1bPsq2ztatiTo0SBBKGlpBMPmUOfeqyNZ2JaWXHc8SZvRYI86FAv5LcB47OUR6St1ILdW
7P0VYKwWGNc6glO/Lyu/ecwN6bGoV++s+6JDVOfRTZdwnrD0Nl9jfOilT9BCZH0igJv2jTiKzGgO
odIEWABwGLs2PfVXS8x0QgMQgaJyn2bUc7Fov1TVkvimWLo7Q/pZ++rYsFAZnC+yQrHoo/btagm0
K+H5hA+tEwWrxM0ZiqWTuakDxipBZK7BN90qRNcussUR+eZ6Ed/IqDgamkZ+xDuJevMSdvyTIMO4
acjkfcp9cjxd2tBXKqpN4IJ7KwkpWlWSS7bP4s9EVuNNkrlFSUDO3tjIPZyepyCSW9R9BPBMLwYJ
AnrubpMl+hM8OIpXcWRc8KVs+T4iqrOSIdsGNDSrYnI/PTRxTQcKjY525oTJ2XxjpvQHoAco51DD
8WTOiqGe1w2vVLpb32ZjmhrtUyzNJyrEaNOx397qrPwFVG/AWHJfoPLL59vaxDTk1ckNJDt2suh4
s8y/UW8RQFLaBOcM7DpHp11bOZpuUjt892yn5lEFTvNlpMQdkpuHpPDJQT6+8jTsWpKWDqGeD2lH
lYyDKX/vIs58Fhty07T+rYT8s0477a3NKnwWliQh2KBaEH5nr2ob5CDshaMcGdGw9diBr6Nvxn/q
ii/ldi9V3nr7vuOt9PWfVjjWyi2Bpdh2/zhh1M+ZQZHIbT5UkqVo2JW4I4W1ojIrt8bSpYwsZ2u0
2WuniDCXRRAjAIwu+1kUmKOb9JuGPc/a6mA5dHn/mlWu3lMigvKhvRodJOneDd8OCLiN8LFP4kqn
9sittX0bFbEjRfOpxnpA+TGSX2uoM2ddwvQ97bGL/Q0y3tekk+WpmqIXe0x+0CO82WBnKcutkw4M
1moh70eyZdNi7qYh/JMY3n6qyonRW82ozq13Zl6TGzUPu84lSmPGG5kn5Q4e0B5k6u+5AWCRJ0x/
7GD8PRJephHG2SkuKXtkQEVmgNU6xHKGmhTAKr7NNs9mlbJrQee4V0gZgjnAgF1SxUCYQMAb/S3m
7IfNWQLSxN/NI/GoMo3pvOz5wezgrvSaZJeFzBTmB6bz4abhd5pjbvXMhJ1tlUumwR6dMOd1OBg/
EX8bSAxbz1qVaUIslz56rD1Ynmyt3qIZyZKvkOhOPp+WGew6v90blgE4gxEB/IEo6L7qlsExMpi5
Nz8AODKSeii5LePx5HSftd0cMdzMvr46VKYow1atGPRBWR7ABGuNuu7bz5y/k26/wsr8aGr9GRbf
fmf9YIlVuz7TFIsMkyoKn0mzZqjjXWeFrcrti2JjEYawoD/SjzBFfGzYO+1ASifCY1WUtC/ll4va
aFuwqkbnhOeVsOdVHtgdfQChTbNDjaiZ3KJqYQywAHKDdWNw2kbGxdbibA8RHaOmhUSzQFJMdYUd
WW7hKjfrinTF+dvPnWnj8HCXXrTEe/9CjNkgFiXn2yRMobXKR1z8D1O1Xs4ZAeeosXoMP5ZGWtM1
3IZUPQnhMFNq1gcu6I5QGQr02EqxgrmseYwno+3+ljlxzFXXmyuqzZfOiU4uwX4h6SNMb6zUvkSJ
ke1MRfEpgIzSA68APIwoqAU9GJpEVHdLmrHJ56G2WIpEhFDOPr1vGOM1sM6orXZhG8EHLZ/RPl+a
nO6lxMK98WrcxML93aOewdRGzeqO7n7Ikj9FIP/Y2vjuwAWrxK825YQYwhzxSxGf9bMkyIQ5w7dZ
FURG5fMJmd3vfEZe50bub9T3h8i1vlXlvPo1OjJVnRdigpz/zIZ6Seb3RIuP2pm6rWcVrMz/4qSr
8KGjrJzVH7oHWi+HBV1m70nAcgGlWPl75aR/elUUD1hdrNp11q1PJl1QdK8ma5L13PRkuCck2Uyx
RGgLYCnkI2RPFulSLvwPVg5T7SLd63xz7bbWI30LdjvIYE1GA+Pp4ruyfXTcNvopuplb67SUDgIg
S5prmNeM2PKKVmR0knofDy2ZTbJ5jCD/kvZLixWn8RnPLYk6aiPb4TdZV4rHG2k4kDFI5/FnI3Ac
1Ur8NMshZKngo2whmtp0K0T4+fC7K812F439ZzJy+AW5+iWi+lHPGIH9rm83Nnicru9OCe+SO3Fl
xW31ZzHRb6jvWXIAhSF5K66eTO09wKmkIePzq1A4rvCSfDqGxqPArw8xLO7bVvJ0JBiV0Sydp0I/
FS2dB2kM175uOJhKeQg81kAqou4v6DBxZkw4quRt1tGtrYiraSXzGTmFH1VR8wbbpcHT6R0yKI87
dD4820hyQW6hR5hWvsONQxt0alCWclb0epfE6MvtMAN1Aofv5npFvk0tNESC9PK9CMovp7XX5kyq
l5nD7TS/oyGfdlYD1L0XfDJGuy6OUhL4qNs2/qImwBkERA5u95pxUY1ARsKkk6vE1y5TYbM4jpgp
4rYILktELukXaxI20FmiKWxwkLE16n5G5JqXKVKlRnz2Zq7xwHJr8bE+zmVwLfHprnwzOMBjXrUI
Z8B3X3sirpww/yGbDzi8HJuk4SygiCUxioUwIpViYPEvc6ABpQ1GyqfEtNxvrM7ergWp0QQFKaNs
mOFQtfRRrWZ+45E136TmYxMlZ6aKw77M5/wl2JRaWIdAWmdEUxGJmygKQtVsM8O8FTPeGR92xRac
3qIVjbdy2FE4VuvS5/uJc+OTmUejyOI0s4WaSumUReNHkfjfuBO60GTTzL/I3r7ZVoC0KCPZYnOx
rbJk+omF+ldURd9y8tTFK5DBpvUMjG07tZoeJE15gkKzYw053qwp/W1nCCtQPjBHi7Fm2tSSSNDU
KsD0s5yOUndfwgp/RqP3KKtD1mSsj0bI/Srgqah1/bsXa5qedRM7w9HT+Yc98SY3imsePhOq2Cem
0v0q7vVjqHo2NhWxsBPYBHcuV01ADFDVER/MT5LsIj9+BKm667PppiWjwo5Br+BbrnHHrbuOvjwe
0k0rsHIBPHjwlDmeisx1VoGPRQgP5rOD+ShmwMutVVnURa7H2kdAmLRIEWWnTlFAhbe2o1/A5I+m
6FLAP8ZvWsvfOoCDRT7vohbjv9ZHYNcJwWQAVf+KVGisFEf0KjTCH2PYvQ7oKoA2OIQoUXbBEPO2
IQgnaTlHPSvoPwThruoqOEU6/9WNPhPV7hNv4Ketoo+YIvoNdv+fnCkEZhP/ZqnwM/VLvDOzy4w4
G3bMNXZTHVz9qJ32zPHl2iPrXFbRb7YT32WTX1F2b9gszCsb1QK5MyzX65KJNiLWtPwsMIKlrgMO
2Ur4s954osV6SnvCDP29rsWhZaRj0rZtsuXHLbyIeN3UPXeZtYehjmDVmLAV+S9Ipk5kv3OzsR8u
zBF83Cl2W7idFjN4ElfXVR6ipdxkqPROyd+otO3t7DY9zwbq1VI825GgRpY3y08v8IZi5h5HOMqM
8ruKWiGgswlEtcOUhPjDAOydBr96EldWS3PGrqlY+EWh+mssQp6gXGBu8JaoG+pdUDWMiQNE7D0m
jYM5mTj9CS7ezxAx3ebC9vSHTIzr4MY/FLfxhnk60zqv+XRa0S7n2nc4lZvaGf42i0s+vpgl50ed
/+lH4gwoPloLk5PtMPEBN75zLZ+H1Jufxhi4o+6mdev0P0bbbm9pXSJwld8ZBQVlG9mMkTmJY0ZR
Te7fuHp008XoW226/jcV8oE0sx9acxXL9xQhy9Et0XJ5rmLwEbNwmAO9SUx6sayoiXVv0n0eT28W
ClOuqM8hjDE0M6rfIFjbpCzhmDIG4JOSF9FF3SGE275RZMUKE5xNhG4LmPp2FOMSqWkxt4WovJuM
Uz1Zf1NMzZ7VgT2V3gM1x7wmpvrip0yDJ2buPTGm2N5IUQh6qGqGtbbQe60SEezaMvkwYQqjuGGu
aAigaEUGWlg5hA27+Sfvzi6pommXghZoTP0m5fyVN/NzoPVfC9t0oRHIJvitlkGvi1piE1v5F2tc
qDYREPmZ9nRjz/NGE8yHxPFNFgaM0IZjz2Vejp5csB3iCA95gLjhIhbEfbjrXftXOdlwtopgvCdM
rhqOSsIlvY1p4osdkbCEZZo/ZOYsXpav3BBMKJ/A8aRKt30CC/ISoGUbYAEh33Py9lqr8kUbkfc7
SWDZoN5ZY6LW+zjsl202L4lxqaR2bjGDj8rvrVet2/zWm93LkIrROug4Ube7XSsgj3ybh7gpQ/QR
wObGL6Gy9z4Oqr+p+N02+H0LPlID0smnkpMWGR30EAMB9tRZ4VUawNhBmCC/RqFmXP978WAA1RlH
uR0WD7jH0R66Iv85hGW8Syg5f6rAoPy7YbiqmDFi5C8Ssna1aOSPQQWnZkymD3QOV0uhS/Ma1W99
0lKQm9UWy5Q0fWvC4ebMSXVGhxLcGDiNW57lagOIjo+mhZI27jIyQ/OKPPjRYYCcRSu7TgsENPqh
K+GLrxw7fopNj8XyYq9Ti7OOCvBxBJ65OEHaUxy2+ZNXFKz8ZmiGohx+2mAeVB1GbzVW9w3jRA/T
Oi2DU+m5gL1QXK2E+fHyDcyGZ71OXkV8PXzSJSC5VmvFkIyzbX5OM65gEejxkdhGAm96xzvHEtNf
SrTk8Z/HiIBPVFrRUF6oKemV7TcVDf5znvp/otZPD503cO0NQNlkN5g/c8+Lng2I3kCD8Nu6VGAQ
lHjvDJk/Ao9waDP9PxN+xpV0C+caZZ3gT472fi64y9GVhzeRvlaqxDo9ZmbBtGc03ixcEbvCs2G+
FExr8iiCw8hs3IWUTAi02pdhyDi7s4z3mQNqNcu2vPhOdXXsNADrh/zSVM2ESiAet0Y9aBZMld1w
ile8VQZsjGDBrjZwr7juolds5exl5uKVho+Kvs3GTTy74TpJjIJO6pUnyr/KBfMKLI9gaV2cWoiL
m7u38P7im8sQA/HfzsIl90Ad169Hjs27jQ7aJB4HLz6FdWq9pmbDNYELd+dNcgfzXp0m7bYX03m2
86B/aUE4lqPpAiJag0ZpX5xoq2kRnu9fdEE0b5hB/87snuSSKX7P0S3DM33XuZ4+PUCtKrDEOUgG
3mLPjnBFcMGflG//ub897PdsjGXYSg6TDJbBWEUcyfQN2M/GW969O8rZFmaCSip09k6fNM9YZ5uG
ajNB6AW4IAI/QzDMlo3G+Y42LQUfKdGWJ2WYwO56CqRgiMYQnyPtUyXFeVL8uk1WnoYnb3ar5Y0W
gaCYu6/NGVW1tTSZ5W54ceY+fHTc/pkwgr/5RHQmIBykeg3a+I+CTGzGO9NTmfroFo0weFsSd4cR
p+boGQ/3dzW1YLRS2b4ORt9e+n4IkPUzpFJNpi/tFDWrrjxSevyop3J+mzv2rVmpwBiM4WcV/qR8
Hd76cjxrgUoyga7NXg09OYHVWzc0i9dpFPPm/kFJLErIidTkdVJiQFTYnmoUN21ib/GehPuIzvMR
vYi/GXzUIUk9/Ox0U/zyE/ERh/a2bUZ5iDvX3le1orrR6jbh9tqIsVOQlP35MJhFiGZDlnzuY7O9
jG7+EY5qAp4KPIBWxtsNjJmfpVaoPrrXwHbrl8aeOfySAK7WHaFsNozh8IoEKysPyZgbHGvjsC8u
utRAgJV0V8dy7Y1v9PnBzsG3ONrxz620flS5a1/aET8xMk2ACe0Y7xoXeWoEnPj+wh4wOShhfFi+
rc6B0zH2Wv4qsqcHlSFHJ7sjgZg5ambOeQgrM2CZz+umCej0dZs0l5zqKeDIOegyqA/DUFDCTv4m
DwW1yDSSVdU0cBABz0jDtGi2OUJi13wacvbiUPKu95dOYKweHEZuOIHDm8eS/9rocDvHyFQcndRv
LLJrBEztHpKjxsZlnSYJr8L3yvllzNL52LIlYWDhY41IFMoZp/yjIY5xEj4zxsrPATbkVeb46O2c
9seUge8ohFjSC5wHXCLqQsD4axPUOAs8ZRCPFjP28sfHYWp/yMlpL9Lrqp28h5pKQl8pJYg/UVWK
NjWpqyuRPdhcyQA8GPZAZ+VnPoDGVkBnNZrtHCG9aNpaPnILmk98/+92P1lM6/p0X9MCP9FdLI5/
ML6QBcHa2gYcQuFOhzzEBpCTyvUSpCmAwBwUnJcN6EgkOlVLKtiMVO2MtZpD0Ib22pGs8voiiiGI
m8MVp1p0JhGaDs5il6LDDuNCjYLXoIxfDaRxnXvkLufJnItzxoxxF6nOqNYyxrdVLC7L+0vW4/Vz
ehZmRZvBWViehby21uNMeSpgDtz/LcNVybVgjNHYEfBtCz2B5Rjq+f6SznTGkLh57JHhJqb9Jptl
wMom5kA+7mj01btoKd5iP6mO0gOV5KVZc8pNKjfbJUvejXsLVzm8VYyK4dOEBKHUSbo3PMJBRMA3
N8BhOjHKepF1MF2ETU5J2egn4qnYp4OcjkqAI1ZSQmbqQq7zPnpHzohYOFVotNLkGBOn8xOpETii
9J3Yx0MsQrHVUdYfvEGOx9jrHxvCmx/6sP1hLUAJrwdSUEdHZ5xPU5z+MQI7PtZmTcI94+THJARj
ks78nIUffE4D+kgLMACBMv9egrF8cvKuuhVm6u5pCb+0j8DJQ2/4pTRAA8uYfs6TxxQIzWHrD86H
U8zUxlWtL0ULHnswLspwL4MJhlQAh3zwl5dYF29JukRt6zY8+U0Ynu5/ZXZmeKqtOj9MUX/o4r45
m0y1/r2UYws0K8uTv0HIkDhg7Kn9gxWa3w6hN1vVQj/PEf6fbfpl+NLe5f5C4ot3YXJ1+2fZJXhp
Pvx3qFAC+xsvx9TGjGpwV4ahH3xYVKd/lwmA1AKV86GI5o6WKWrl2Y+zhL53MuQJXY+9xYPhANpz
nTMrTGJ0ly/jXKZ7VnrMRsr6IpYXjLR5h7IV6WVSwFxk83EFecbeeGn4EEQFFztjSiMg2V4kTjB0
lyZcYG8M1C4pjXGv3WZj9v6OPJSRU6YeL54fjJdyCvN+ReDIQ4NgEJOLPW0HjuutMaH59YR6pqD1
UVZu718w3+mek2FQhyYm5KF2x2Md+h3gdIrPxpwx7jpsL3icFU92UW7vpXA18Mutu+cUy+BLyPjJ
j5T8QBSeA7ArBloaT35UQQ5gjDp5b5EhXjvqgVF991DHpBDevzSiCKKwKm51xzeZOaxF7u8aPWV1
/e/l398rUeFjv2UbZu4bVrvnHiTCYZ7TW+7qjjX6UjbN9AdXDjeqV/JN+8FlNeEKZ104SPLNpfJA
CYdaoZCsswlVEFzLb9Wof99BEZXRPwIVbvZdUXvvfgGLOV+wBLHvsVIgicbMQ35kVNlzkZEUM/Tp
KehjquBKM2eVabm7Ryrzx0GrBizvFlH0Jl+iJYrFcZQp6kIjb9gIOkCamlbdsmDiZnKTBwmiDnRI
bJ4qJEAsBp+bGY2YEdntYxUsMsomd2+Wu7t/EXESUBQZ301ZsYQwez6D7Ky+Kj+7zE29k11UPFhL
4AQWC84cO3him1icZAIjfBAWPJouKOj1fWKhnDk81Eagd8ouo53p5OOL6bE39j2ZHJMY7YOQ0OY0
QCY/Jgk8zLnDghxLhyNZwmRe/5p6/d4oAxs5N0sda2jr/b+Txxr41I2boEuSaxabCOqbLj3gCHfJ
EWWaIpqW/AFtGVfD1zCW8/ZXp+hSQuqI135qwq1rBfnFFqxAylRwDpnUGxmBqm6qf1XRyc8m+XSv
OCsnz/dMduC+27TPI+/c/cb2HQcW2ICermRPCdKaH2mB2DwzCdoGDe5jpgJ6XQgw6xubOeB2bqIw
P5oqjg+WEOcUhTcbj7w6jEC/Ze5bl3IxrsvcjXelxqlTL19y76FYm523qG3Puu/DQ0jQECBXEjlW
CMXCTQJi74yzWlQoH+yFLVwUW3sY4cjLyENYMsOhY2PcsWoIkePHzvjTU4uyfBrQxC4Vv9PN5jFy
89926cQ31PfcrssbL83uV2mKm+0q42ymCTW2t/FR8zMoT1ikdCDJM8SjrlfxKxinAAbp/QcWHSKA
+9GKqf7/R6sdOZ+DGbngwSnx2TyQSxErkiaCAIZ1gj/Mih+IpZkv93rAxxKCvo6G4c5TCXCdbAnW
CVcels1plbat3hlp+mjW/cFyPHCfaqHB04sgkvrLAjA+IFvH3GZl7j6OibskTcKqLqUat1PVe3vi
Uf7+VwuiGTOuXde/S8IgDiWTwUsEYIhUpwazWmf3uwqB26pdEBbR7EZnG3D1NgReC3xoQJ6f1Bnf
VExLTYe1V3ycT6MbBBvhlhs/g5exAggeiI7Ft2SjkLgDC0utotWAzWqfwo+hx+wfrbyGk1PwNiRz
El99zHMihVGaTMm3bjU74yKFVYOHiFSq/ppyAW/6Mfj0Cx/GmRofXIuHbyzz7tsxms0Q5CdqbOt1
YKL5JOt+yyi4i8L2icUaFra4nY9ynrYEt3hfxmTF27YTgIykd+yZuTyhZQRz3nArNSSItR0o2By/
fpCxJ7PC2AH/0qJyC9NwXy28V8E4doUk8ZdiNiZSpC2rCgULpEmbJ+JO0DAouGUheNBTKpKVY2EG
ZuTpHdkFnoP72IJNKpNq61pgJ/FhcHRHN9A9SvjEPrsZVsK+wxFW1A1Oa0Y9y+1Pz5B0bzP8QYHX
8f9/iqnE55iV5aNq+Gd4fhEZr/vGKw9NUpnr+7dtBazV41642MxhTRC0c9WMLtf/2ju4Denh/sDP
zhgvAvtjqjhBhZt6m38fe9zaG2caSDVzw5jGAmJPliuaT1kc73dKxy9mWxFJELto7HDS1ZhMHtsU
iZedDp+yUIILKwpPJCDNT4P9pPIAvSuTQVrxEUHBEoiEH2lYe0vjDyBGbDo2STReMtrGQKWOUDqB
cLjoZRKVPPpOAJctyh/Q6FQPFh509+CqsD6RtzdePRyZwBuXEreds480bt/+Pc6xTvWRqBEEe7V7
iCLbfxtqCC9Yuf7d8b1VifUozWFv2IbYltBHtkPkuzuLmRm5GK06MTa5eCKoDqqn0L235Vgf5lzD
VRyeuNHap5RuBGMHK1lVq6epcL8MGSaX0tU8I60S1xwjFJCfnpGtyzMep+2RiDn2MhYevph4kXvm
UWAPL0CfWBMMfJSCKjtpnrd15kfOAy0h0t1E2ac4nd0PUTI0DqdjXebF1a5wbVo9bAB0h2fBPUqg
EsOtqeMPM1Ng6MwYZSDG5nxvLowiuvy7l7yIkp6wm+3YDP3zVJtq2bHn78odP6ZBMrDwdPCkwxwJ
DPfy/SUcPAxQEwkSYe6//1d+2JPL/mcGMaEgDF/iiNMjQjW4/Xe6z1jSNkOZsEL2OYkSz/pMkn54
8fLs8d9bZ2v8WlSt/9Wvs4tdE0l01V5EzdjU7c1Lv/zH7y8twSTEKZZy68ESurR9T1UHLoIlXY0H
a/l7kaucA7F5jxnn8o3JByjVrq3X91GE0wcktzB04AaP+OZCE/+miygHNy+5UoVP/WHUvrl301Tv
wBTdCN0rnuwqzp5jhLGKXjnIh/Ld9Cgvk6LrcEUNFNOe8o8MiM5QvT9KIH0nH6xVsDKcoDv6Ewsb
4LWgqspLMYGWcMc4Pv8rsiXStXjiI9sK49UAXnkyqyZ/59CHTLb4zo3GZlfSwkWJYnasana/osEs
c0hbkdmudZEdvaxn8dp0V9mwYMin1rkUtW9tQ1ZHCwjtGXn/T3Jsupu2rQi2rlV8K4BrAMMU73I2
v1YEKUkRGlflht/lwjcLenqh+4CRIpG0pqixzgBnL/fOvjfAGi5FDlsVvU1dL95bKIAOM7OdNR9T
zssiMxjYxFTenhgeSJAq96IyWvy3fGkuIQGDnB5i0Q8IU0jYaFPlPIyeIJGrVOF+rCo2a44jzp0h
b0bK5KSJq/BaBpb97JnNS23jcWoFxTvjH8SnwtQParB+QYeYLrEun9OUxMzECK/tDNq2MgegMJHC
o75sClRjw1fHaJFA2/JXKRlHq96hyG/njgnQpmo0pBUQI1QGUp2SmkS55UNI5Uq+gBYmxwZ0FojF
7DR4cJLhT1wbLn6xWLO/TAmp9UNit3tWgIQ+cZ3PXg8ITS5IuAU1l1JV49mOvO39c2mLEHuMl51Q
2EWHFhbYuipGSpbIO3tQQvZG2CLSIWmaAxK6tk0DfDGmIti4TcjWzyWwrXIpi0oxx8f78+xObQVO
L6K0yvP8KGS7n4ETnKTW5gUTdwt1hzqoEm127HtsPm6d4ABeptKWj+iushRMg3xkFe8m37J28nc7
BmONU9BmMQ+37H5JRAGBJFM8IDoJzEuYSERhMg9PLCvmXe+wX6fk84jfsPs1M+jxU1A/rkvb32ow
BVtn6t0HI66IuJwargJ+NRaKxbkUzR7VTbu36MfPD5mLW5NhDOdR/OiYYnp2RcIWvYVCNrCixj0i
KXvvh2ip52xraLj+jKjHR6F+kRNaHrrJ6rFGYEltB0OcKqALRtdMN2I58DfcMwItkwAvBEXZVQ7F
N8188RwY5leWjcZOFH57mlvaBz+Jrl4njohOi1cQ1Tij+xe2qs+l4zRrntRw4+hAPZNeAEUkMYZr
0g76gW3w8wARaN/d/19FZHYbNurBHsaBg4F6HA86BwBV6IjCcJYFePlFTTQvA51+me/c/yqwJaWJ
7T3GY4bhLk8bDPXQcRB82BCSR5w0c0CMA204Swfm09y7HHG+Uxzg9ocbog2GjVraq06OP+5jEntC
xklBaCwF4dzxI+X2ZdQ23tNlLsWsQhNozTxF5H7+mBM8MpXGtz+0PDOa0VAsEaD+u8DamgdCN0w5
3CpZ4oi8ymTkX9TrtG/eOkcws3Sx+Ve1TQxMk9wYopJSU6TTI94xBysrIWk+c+ZN7QKQNwJ3Ey3g
RJnY5nZwGoF+i67DrohtgJ/kIp4oK4gKE6KexAztSzph722tV3fJSRPCifZ2nA+bxrgmlDJ/86D6
GXUUFhScwX4kx6h0sDR3kC8OEfaVY2h62Urw7eHbr9g4Mhzdajds93gfOajN+EQ0aXOuYR4cQweG
iXZ5aiRHD/oyI/fB3y4pdDO+IhzmYQZmyBEvkQ2fGBnXFPi/A8SA1FdYg0se4r3pJ92JjRii7bgB
VBf6LPCWAkNGU3Fxyv//Ys0uMv+AucPKVlrngXOFTsZBrAV04GgM6t3QxfzTkEX73FQOaoulIUKq
ZZ5UuKsGsayRhXxyFtmI4Zb/Y+5MltvWtmz7KzdOHydRFy/yZkOsSVEFqcJ2ByFXqGtgYwNf/wZo
Z16b15ReqvU6J8K2DigC2NVac47pzQaCuFZsWV6qoQdEUcmNoHywJLuVzgHlmTk78YL4us56ShM2
87XHOdAxS1AhVPEXto/4jw6LWLklBQen9if0QVwdhsg/CplxFpD0K1wfkVwqYKWEuK28KlsTLCbv
Us8ubzo/F8feMlY2Htm1Nq166K+7TeNY25gQ0GsKaMZd2Xc0gnR2/diu5lZElowWPYq68lZk4F4V
tTmR2NPhKgMfsjFY7WjP6temqxezgsDcW0eBWVwQLWdNBZ7awdPBAulv3OCFqRfA1HSpBrnT1olw
diPqjqcoKLB6xSd9BF2mJnxwzoq9jXTDvWuiUoArcj5Q6U0fazorihWjlwp7TgsE9bB1HQEvY+M+
tUJI+iY+pQi7tYI3VFFr0H1TkxfX8UIJFGtXpXpxM9jZVy23h7UhMjzz0y3Fv1/REbe/47DFI8Qk
xCMBrh7VnboMrbzZey2OA7pDRI5ncbnziuajplD5ditVkmZqM58anI3LMdrkpU29zNI3Rp5JhmC6
RRlqbLQcLS+2tvGxGxD0w83f+ZZp32q2B9ITsLQSN4CZ7QpE7vQ7FXlro5ngBMDJw9g7OKDn47S6
GTXdF1k4xhzBMsjVLN9hIhl3rheUC4IWrit02Zi6pmj2xHxui+ZLH/TWNjWIn1BAWwJKqeV+wAw7
cQJJbe0y+Jyw01psLTrM4yQL1rGJtCrs8SWdeqZBaySrNuCgqDeT8J0Yt6k6dqqJOb7Vr9X+mNji
MHQhOH9B6XQ3/VFrDvFYGOh9pUSt1XVIw+sSWI5o0o1dsqxYffdUUc6eBCQe0tiUdVnTQGlnFsJw
3ult1RQe5HzV35DMvD0dbXoQvXsxEpqqVEQ+MKR1/NotPX8BhNUiTytIdGVj6iEMPp02HnAB/iEN
mEwY7oah3pRKVM9OXYqSzT5shaLZgli/Zz+WzVAh+HtSbF3cwZa5L0aw0/gLr+3CMHFTsdLJghoF
naWdMAJ9Z4FEWwRllq6TlmzDohshvQVFd9uwu3jSHSa21kqamd2FhJog9SX8EECr6oZHWOHMM0tI
PvHXssJGXVgyXrH3wT7kNukKqy1rV+PmV6PBNKrVIwWCUHYzclMz4geUrYjd7E5MMpVcMb+A9OJI
qY7Prq6kAF18aImpD7HClclauskByT/yQ5cf0iajZNxmd6TfrvukTD9UnbVCzxkQWKU8ovyeKa7r
7EJk/NfMG1TSw88NR14IWfKa7QNyPr/bjnGBZBukUhyo7W5Qwn4emLV5NbTGwSl8d5Vn4woRZrqH
L0aCmXLrUyGjYBYfc80NPzvuLDdVsATJqOx1miRIyr9O8pQVoPrkGkPmEaq/ugVgePAy3DFq8QhG
oLgjeLNZO7pI5jKfPF8BNEZwr1f4GCUFVB2gK3oMANB+RR2MPbEC2ykJkZPGZUHLeBplVSHDtT21
MtpMbvPMU9lmqMMirCzOKRYWPy8sFJzua00YYpebnLlbKnC1ZPz4h2bq6TSFxhqq6tdAwdz5MD2m
OFa//4tRWunt2hToGJK6+ohjEEt072izUTOpZenS5OnrxqrKO87rbNFcDKob2dFgHqT2KXVRg1Mu
Hj5YQ9gtWteBQTa9VmWZqzeoJaiG8lWHynk4IY2RWm1HC0mQm1U+faGs3BlTc9Ry4n7Lppi2nXMj
YCoQ7txThxNbIdzwWhXlR3sMsy3qMwe4B4XRtq3sRdyVzf60uROp3t51gPhMN/CPRUK2qWTnsYyG
ysRzzpJiJvBHAsdHN1HqL9yiRYVMoKukdtSw9m96zrDYGBRvBiiiWjQjRApYXPF1bZNXTwDKSKUU
1bmrIhfnQJLO6lQMpOq2MeJRTh+N4qy7AqBlq9p3CbWJvdEjLzvdAOx5zhEETjdzA7n0qb99gCtR
WM2t4xTa+nTSM5EYXXtp3dI5ZX+j90+mD/3PziI419Kl7Mu+WlEHd54hG5i1Stts/aZ5ji1iOnWv
+RRYQXzFJEOkUmq4+yDru5WFCdxS4KvVp53eEOKUpQyFIZrKL3Vx+0f3PI3qdMsqOG26v/X8YjUj
Gt/d6ab0fc/UWhdDv+308F4dw1Wv6urN6PhiH0fF7keRYoznGG6UVTlxZWFXNx97L3hShy91HX/U
JDyL09mBqdzfZmk3rilOIRcZB2tlKF97cJQ3Mp6ro8vmJ6f2z+EYv4HRxnRc0vK+T+G+uQgO6K7g
n2wnBUEsx2AXjpIK7iQMVKImeTDz8TlUSKZGP1ETZNFz7O91zjenybUjXW5EEmyRNupXxrMHbGR6
Q9WaUyPt3h2+fhXt51pJ/ewFER+iUEEx3S5eQPgsqMw6V15V3dZTPPSkDtEcUidPz6/G4O8YOpnT
hGWvzPEAx4fZkQWa4yFTSEf2jQsQ6q7BBHagAshlMcGtCguvCaqwcddTLV0lYw8smeCrBV4z66pJ
I3jmI+JZaNBs+Kfjl6qxf6f0TFEz9StqofIYtDAmvGnSUMzEIwkENYHhAG7CKGdQCRiNyXHq3TlB
RmuoUIwr0epbmmHFYnD8cpOC+UETWNOCm/bViQvdPx5IPFAMP9/a45dAMfDwn6qBVTXH/qs8hLAB
Z7rAv1454pABObgNI3tbEMOTXMWf69zt99jBoquxRjNGwYddGrroWVAO2RJOKHaYzoVVVrInw9Yo
7yqkZELVwgddZ0eHaGgfWkC6EHABpE9V76qqmF9cMwOwiWoTuJ8nr5tAfC4bFBgmHfxdLGJlZ6ib
jtC9Jc0sdXGaSacqoCLb9C4kriSIgKmY3TyaZACi4zhehH26iibNR0/WydjF8rNrYysc3IcBmCPy
dus28uk9qapSr8te8FypI8yFzMMlZjv8ytN4R5yxRtyYEtKaTFQgdAdW567sEYZg16vD0nczDTXo
g96llI8THZgV1sKIIoBrw2/m0H11wsNT/sGLdTrEBi65bLZWeLe5g/28N6hbBbzdQebRspiU6yHO
y11fUwqjaksVVAscsbSC+onYh3Gt9ALQPv18AMD+Lgq7VWwWW4F0yFxPEsZG5x0X4+jdqhK0T5cQ
BhQBfLcC0D6BhiLew2KzLpRkih0GtzCNFrMUd73Wyx2MWLFU8The1eQK2mEslw2l6Gz2HGSYQaw2
lfeBnbZI5QDHp5W6hW36WeuD9DayeGQKraLpje6qIiKPih5vXeYfClQca6eY7lrTe9PBFYGMJDwc
GMYGEFv/gMkjmNeN+OQwA8zzRD7l0aisBh3HbtrC6lRyG3Tp9CqfFrIArupScII4LRYJVUAstxSn
2qoDA+x+HMeeB2KgEntKaQVPmxZVoLaln2D80LAUbjxeG/qw08rReyr9Zwfp2LIe1G4+dTJPBTKq
i8+nYuPokaOYkdJATCqhXnSDygUFIWZcQewt9l2VqHR4qUkCwrcMmWhPTaE8QdzkSlIrZezFZFng
L49DStY49oulfbLPge9VrzK8PEExfPImBp9XL09HF2WY8hQq9p2nsg8nFufWdJxD60DagH48i9X6
xkH/ssE3WV/jF5vLqdFR9UBZc9V45LyIkO90Cmp5Kb2+k7vT424MPZ1XvN1H5WucWkh285iitE2t
wYzCpaM2/lq3FZyRsVs8s/XlfOY18abVScBLI89aOVZLqp4C8ECm9tzXO2+nGp8M8NZU3AEWgf3L
tx5IH9/UB/bdDaCyE67dGYIEydhUj1AJK/FilPEDMZIU4KpVlTr+ssoikFp0KRTP43DtRN4+MAhH
GSgE0tIQ+Y40hvqqA0GZD7n345hquY5+RzkDU2LA5ltKwFks0QqCxDWNX2Vfe0iWqR9LtV6hKE/u
yqiGzQJTfcO4HEg2C44sf9W0iYh2rTW+9EYRHkdwlPeDhBVokBa0+VH2yLvaBhbdVwSgFPmShKby
yZhixbEoXdHzja5NnNE/GjSJSRaHkvc8LFcCFocrUI4uVWPLqADuVdWxqbWpxVqi1+K8qsGDuEVC
BEuHDMBr4Q/fiz7vFuAkqgOk5kcrG9XnkVT0RCBGB3XN/Jv6LxYbOyFtsS9B5u6jxADtoqGAUSzt
JiVHtxcPHerOD6OAYCgRa12dxC88iQdPItPpa4s6kjTYeWjao9tRcqDlhuHLQ90XRxZwvqkrRwXi
Bksw4kOVStu0AtPhW3lp3N/2DbauZpD+A8UDFOw9xnROG9mp8mdpwbaPOu/HZoK+oreHKIig6Ngz
Hua5X374wds/bTYcfdoKG3V7gH19RYKnN4vJaL/qGsW61nQvnkejYc0E1fZlYgLXSwen3RZlWpP2
xZKJwhCkOUCBTa2qcMAKyhVbu46MZ05SHYtFsuFLI2GIgnJc960sbyzXe4qU/gNC5gWqgPQeSqi7
808/VRWVySLHBmdMqmPo9o9BUBMnxVCGfZHO0ulkK7vUBmLQyI3EvW4IQb+cDQjiEnZPElXcOm80
9E+dhRMCf35EsOWmGAmDp5ajblys5zNCfFeouJPbsonDfUpgDcigRS3lcBi06hoSabCzOtRbZduT
fDvtgnNMcSXS0CWX6rdj8UIyCikqROSpUQYurnPFlj1MygF2o6CZHqa3ugW9JMwlQY/toYn1G7J0
7U1lUvmysUDT6GFVa1MbxExwE9GivaX8hGB6WinqIKTP0huLqaNxm+PNmyNHxtimfE9tTYERNja3
gpFatba/FSl6HUM1PxeVRVBYi2LaiNXgQ5l1lCjILlAs76kyw3HrA5chugC000k46bDHnHOo/Jq6
CD4bqsEPuaF872nyQi+wv3rOdZHeN/pYPBcdae9h0zzWHnzpZNSN56500e3LFqceUTYE/rIinbYN
p/lR8Wgoj0WYLazQVZ6SxqCSr4fkQ0w1TaOoVicINZ4SeNr+xF2fOjuVwebPC7Dns94ma9dE4nc6
6jRaiTkrczXk9Hy/VPdrMJm4tCLsZuRILfLOSeaDrzLjT0c/Tc9ear7DJkchlDM8tSQZ5uSRVB89
9LJXewo2xQFROaIkq+gXP7YNRap4NAx6CDlau6lr0jODXgBO9r3l6MJCydmZLU8vW107914g0IkB
9H7otSq7wtZ82wKwRlTDOqTjkl2OU3e8iOyvp7tj15SXUyQzB7MHj9habAJP+lhKO1DhpkqQPcHZ
kD0689N83cSVzqluKtQWXkTjwmqNR1TsgMgJKKTkot00geJskOMJCoz4pvDkTWcWVHbkGRQRNSi3
95YqcYlXtp4SvCNzchqaML9FDjwsVKSXu6S8q5XQOiQhXXSndW80vYVJ6Hypp/RDODHhLKux7/Y2
SVSRN0V74ITVs/Y+ou2wPnViEaxt6ureU+RdM53w6qh60mR+zY6r/KiXpB9iGkG2XWWc1ADu1lbi
P+I5pL0v/S31Q5xYvdNtmwFmTjQUsPtx7qzhmZAwZGUffDxjKslCrYcKpxIONgm8lLiPy+GTY5AE
hoCaCE95FeMPXPWjAPMUU74sJnKPBfLd8F26niJcjlmgzDqtNu/6WuDXKytaUeyigvvywdN90Ck1
1CRhQ9ER1eSIKY8GTK0vxhSXh7CFYlCfsQtzsnh7ehXGLip3tkFrXhtleispF1zJIrqumsb8+b73
Y6hsqUhC/fEBBNsc9n8u1Sg9s9nIY63A7mDoO20dWL8z5DAGGqCSljJUQ0aF6dB58Aaq430st2rQ
IauOSuCeFgip0ytC8bHYhOCo21CUcMLtD/aYJofSs+JD58n7qYZO7ERxndaVv2ndkPuQa0ehGuI5
UK/aIQvv/PheCbLothtx9KXJ6FxHZrsey9IAfIicBiq1OOIQaWhA4VBLgShcnd7yH9MbDWAUzEhm
WEQeRpKDyR+Xmz4xY3Iu64Wh9eHt6T8RisrWgV4ORc8EDS3DZYsedynHlrwvpyw2PeGkcw/3EaLJ
4fp0zigqf50XSrWnW8aZS4U/Z2WBuTFr+oaiEeGjBtSJOB1+CVI/Tjs2S1c8CGYtlYshL+aR6acr
/I6GXrcf4oogr3AwERAIRayEgvaciGpYdA5E17yfjCdZmGTPYV7ceV2YPLt5s4w0VPNlFBuPSZmA
nSBNfNZo6Iuwqj7jIsjmlUkHJ/Pc+8ijwXOqKJmeR882QHGEMouDAfRpI/DVzcDKzBUJrc4Flk82
ieBXsVkWwPJzYm1NZ2zWeYQkZoaYNBseaxHocO+sOzwh6km6jwjpRvHBVmuNcZBILta0XuP1ZHgn
SEgj214dFxwCWvj+insI0nbfgptH4oWpErYfqILBpILTGSGp8JntPTV2sOgGW103Tvloe662twrD
mPArjrPtE3mvdWl0U3f151Yhu9Fyw+Igdcp8ngeIvKabTIXm8xBJLDTOeDjNbDijQsK2yQ4fzBbI
fk+lKIw80PORUe5/HtscR98OjfvkeX3wTB6exB7vsqw28EuHKRBLaxuOmjiqNhmTN8cJBMS1R/sN
OG1crRvEXjst0faFAS29Ihs78IVYwyv4TglO3UW4ERY1zp15PXURYk5TiYOXy9JdCp5jYFDYFw/M
mMqEWrXEteqV9QwZDRV2b4iA98oNg46dpQzTbm5m+nD9Y+ydZETrNqUj4HVlCFsOQWbOeXBGeX68
TqBoUIZQ1YOM/XCbd/kzaQ7hxq/iz3yb8IiUqL0SsabvKtspnxzqzQupSHTtgr2A2rXpQtVj8qjd
wTrazV067fhK6XVbxQ2XVl9HBzcbYY7YXy2hEnhRNM29E2b1Qsmiry6O1QMrP91BQ01XkElYV/OC
yMwIQkGu9vRprAEEhsjIyxsaZx431bhDXghrYwyBw4zZF9MrPgcRkWeAPVFyD6qQV7LJ6l1XJeZ1
3Ko7rSdZFlNf/dml1ZuF6XcjqZxn0MOclWL7mzOoT1PHYSkdwIFZVN4TLgSKbo8QSXCu4kblKM3n
Ws1KgNMaQAb4jZk29QSx1iR7yOHIJkAMUZRtUaaqqeE9+FWmr2GzO2jDEnuHcAt+Rp26z+DEECyb
QfhJ7ZRs62nQgUSnZYtEdJNeyQQ9U0TFnjp6PM9UGviMg/ggvfrBncAqos60hSl1cV1jElnapn9w
ajujfgjVosuU4LpPv6ki4kgc9pQZfrzErgP9Fo0I3qBAPBp0z3dGiQ9iDHM8wG21j4QvbtMmgkiW
K+PPrUetIBE9tezwPVEl7cJ8hZ8VcimVpk3Kr7nudPSgnapHH/TepRSVZsmeUObxGV4BZU52zhzP
52Jyf/RBd223pUXbHGtIktAtQ7RzVB3sIQVC0gfXU3MoptS7WhGYCFgK5yYPcKRMfxJZll/nCW4E
jqbWU4GKdG6bdBnBQUVrZ0QTBHb6s+k6RBSd6i12aF6fcv30CDEnaFU1TTiw5NFRjTr3aAYYXUPO
RHmdfFCsRO7DCe6v4+kwQjrNgUGd3+i6Yp2F7rioc18BMsOAOB2f4iYPMMEUxMFkJClLVZd7QecL
EFKGMuRUhPDTl+QkJ2wtmBq9l+7MLjPWRVx3O8NdqUNHzMNUfWR+NugVg2iaNvbEl/Z1CRSlkWxv
RbeOjE69tUzvaaSFCgOKLCUN7wEeZrAVStc9JKiNSKSvxucg8UAw8LPgbzg7ykBB8dkgvvGCHMlm
Yyzp5msfk4hybJep10PQfhwnHWJvwCcLLMXYSqcRDzhYXlrkmQugwZjxrU55kr2zDWi4H0RXzpDZ
Y6+qW/2elR6GdpHSXc+aCFCX2Pq4sHjPO5IH6kJf+FxU2J1EtZNtktNWW/MiZ17URXLQHS++9bIa
z0ucfmi+Um+T+xRBxo86DERQbC1ZYe0pDkBlbAtlo9GQm0NJJPYSvfHSm9x/oWMV8EAEK1JS64sg
DIIDC8NntmMY+RvSm4mSWKdJuu+oZe6sqQoX68l3+K4mM0+vzWU6HE6NyrGNvJs0LT7Seumvld6h
WT4uYB+MG/aQJixwYW/IMZcbfOjyKh/XFAloSpR0z2uRidWphAyJfyE6lU5gCnC1baVYOakjZ0WR
hLNI5sWXPirR0YTZk981H0oatleW0JO72FWiPeY3ezaxsMzPAZEiOctbQa+R2JLKqAB5pc1TXDd3
odqgy53+lKoQfA2Zbs1BrxZMiimLNIGNSqEefVloj8iBCM+gnwfXLlvSV3c2tRYGMwqX+aOTbpOU
6HqSktHHGfdTmgHaSnqQQf0CFfB2UHBkdKPKbcLOUqJL4TtgePQsq0AgRf2gppAVa1CvuiqFGiKs
g0ntZkFxZALfwmCoISi3mduusMKBZ0YfH4eoY/x7S+nTOe21GodGR3RJXdg3Y6YL0nO7o0baDtYP
yLhK7TxXHhSAOifGaOQQjV+XtcoB3+hCbAEokOwi2c53p8S5//gi/0/wrbj7kYnY/Nd/8ucvRTnU
URC2Z3/8r/XisPjP6f/4n5/4/ef/a39cPpz/wG8/zxV/fuL8pX357Q+LnLCR4b77Vg+Hb02Xtqdr
87tNP/n/+o//+Ha6ysNQfvvnX1+KLm+nqwVRkf/18582X//5l6Zqqk2yzi+Ze9OH/PyJm5eM//nu
BaC98iWMXpSm6f78f39DGffPvxzvb1t3dItLatSqHc376x/9t5//go4VJZ/qGirzt0YYZs5sEP7z
L8P4W/ccQ3MI63Bd/fRPTQF0hX/S/7Z0G4wPv6ahuXQ9//rvW/HbY/rXY/tH3mV3BWbVhu/Gj/8a
F6nomumgnrHNs2jLhAERpzlxvTZ1zRs16QsQH2pHwozuHlutiDlImULuaC0qyCiAAV55QKXwEsfN
ofJyiaXNU8xtMKYf8Gd+GruquSHYlj1wnj3YtZAz1chXrkk5hi8awr3BgDHi75jRz2QFC/riTqVq
GGNkDNuDYMxvqNLTIxZu5WyTqtfR4ihsA/p6+NYSTjnX7eahytNPOZ6NGYMW8wb+kGXoFvoszAQZ
PVHozoRGMkNeGWKmG8ned7VmnnmmdqsOtrtN/XBY90I3Zh7eZVSPEjG/Vdv12mqU/gs9Ju8o3D6/
F9whOEBhUH9TisFcDSNgL35nAMGGtR+S/GPDkohvJlFtQmZMmixML/2TWpv20naz5KbPAncXZkn7
WbJVm1GlBA5IB+wGBn6/kxyBln1WDdejZ4gFhx7rVjXSr348otQwAWI1WeXQcBA1WS3VF0+Mypzg
6+a2EnVzg/8+2To+WJcgh909k6WVrZzSHjau4XtfSL7ImFd6b3xwCGajNKhaFaERfqPeyCAOEWJk
LnbPOgU0GDYbdwDEJmKAcFIDvuJIchtEECZ3FqXNtdkO3dLsgFCAKwZ55Dq4XdmSriMCQmHmgmxN
8SUtwWDhPJG9suYI9RBzW6mPCuums8i8EZU2rMOseuFE+VAQYoz4jFR4EaYPkG2zb047fmsjY8S2
2nagTICctnVR3JLLXhwBkVNtD4vys65bPutt+w0s2Rd0Oxg9XfotsBjjz0FYl3seaI7LF3+uZrVw
UwuPbJcal3dfKYhgPT9Y24NHsGSUf0vY6t+g7iDZOwWQ6kCynv3vJ8Z99IV6U/G9PZ/8fpsr/zR9
/v84O2rEn/7Hf085/zYxbvKv0ctv8+H08z+mQs/52/Ac5jxL1T3dwxj031Oh7f5N39hwPc8ybM1g
wvvXVGj9zY8z2xmmZVJldkl//TkV2n87lg24kWRvR8cTYFr/m6lwSpH9V9bvz4lQ41P4+18yfl3T
1B3JaXQhiJBPr1rc2kTQGyAir365ET/n3l/n2ksfcBZf29pNIQyjJ0UrGPxvHAWUY66E5fF9V+du
//rr57oxyijR/QVuAFdCdyZb/dpvrGD9vuufJTZ3ndaSo2g5iyaFi9bK1pgFLrqO9119irH95ebX
Vc5BStOcRVcazOSQu1RvRrxL+/T69aeH+KeHq/5+fVOoXaHbxLYXba8t29ZQV4NRFqvE0Mf56x9x
4fEa0wL7y1cgokrFklQ5i5iCOna9LhHeAvFzY73vHhlnUb7TmmaojSANITbQcaqB+ZFdIxr713//
C7fIONsIeHbYBpnZQ+fPsSC64rMJE4bf/31vv3EWjkwypMGkT6HQ6NGOUXqjA4xVP3DeuP1/3Mdo
7KZ+v/2+1aDKVAgXCOKSdoiUBkgvGR3HxjRWYJ2rg9aO0RqmE5oeaBSIvF+/b5ee+/T3vzz33DeH
lN2CuXDZ3hvLYDCmBIGyi7XF6x9w6cGcjeyCHNNijGOSIHAUBFfFUNIuG+HGpLOyM4bkjRv4e274
/8x/xtkALzVNlTKS1oKQrmeIDQulrFg22w5AEfiAEujQ+77P2VgPUttFcGCaiz62P3W5DnGyMdFD
WP3wzkdyNtr7rsIMlCjmog1aby3MLlzletm+kfd94XnoZwO9xmTLZn2Ka8iSDyj1t0o2QmFuxfO7
7o9+Ns51He93p5dYQyo2bJJ3fTY4ao5BqCjf+AoXnrU+/f0v7yypSCnTh20uwg6SrJrOdZqb1T6Y
SDHK+x6C/m8DvgkGrdfMhY68ViWFT6mT961F+tlYdwyAWp0/+KtS5GlKNy+39blBPqK+fP0RXBjT
50nzyPmyAB64sxqGSo63iT3iSEF9JMc3vsGld+hsTCvkpY64UVx0isqw1wdfXisoLdZ1S/DG+77D
2XgGBBygoSNkLumN8NFyMu1Gz4Txxmxx6QucDeLeaWBbqBkHiIrSDKYdNVQffJlxcsyz3rWOr3+J
6WX5w7qtn41kiSzbDxvUK7EOFo8gFJuY+K7Xm4fcJc9dC+r3rX7T6fzXESGawFHTwYKX5GAY0yqz
oU1i5jI6BEpKIej1r3Nh3GlnQ1uFB5/2TemuAhLAq1lHYytHiWPiSaF5Dio8aFU61n0vIOO+/pEX
XmXtbKh7GRhsqydQoIB0N6OwqW+iovMX77v62SCvlKhte9TlSyXNqk9056ZXwWjt/euXv/D4tbOB
rsY65gSIfyut6xKdyTB2+2Fb0dlQ+BZCUQ7tKFCpvP5pl27V9Pe/zIpqW/ZNGlvOqtD0nNRA0QV0
FDNIdm+M+kuP/2zUE8tEx5sc31VS0465htMBQlUzCaWiK12VG0FKarnrgtIV75sEptLSr1/JN3p7
WtaDJSrmlHAWwHoC5vsb30ebhuEfhqd2NgvIrm6T1kGOVQ7pgCVZswJwxXXj5cteobLwBBwU4b3J
ud64BaDoj9coyG3nA5ZUKd/5hp/NEaOa2n6WEepA16j/0prW10rB7/jG1S+8gurZxNDZOSncI5wJ
T2TKlWe0X3XXHTccRfsFpDPjjXfvwnyqns0MIM8GxVVbh5ZTnNMhcYXuH3NUPTYYuVz3Xt71iqtn
s0GDu4eKMNKLJi9lskDEos7hmIEjff36F95w9Ww+8DSy3gOygFfd6DbeBvS/1z9oVanyNaqQGZyO
bB18Z3eD2P31j/zznaOg8PsrnpAoXRThyPa4cjqymvx0DV8CUEA9aNevf8SFiUE9m4aSPqcPToDA
qhrL+FGfAHx5nfdvfIFLV5/+/pdpZ5QkhsqwdRY5yV+bDpsWwO6ieOeLdTbnqFiLc0QHzqIKExUU
dOWPR2qhsO1kYmc3r9+gS4Pk7Bmgx8Gs4U8WFQpxh3AQ4b5q4PnkWIB2uhyy901n6tl8UxhIAPKy
HVfkOtKxpdM9at3X17/DpcdwNo0EYFDALBXjClLR1z4ah5nvGskb4+LPN0j3zmYRIzYxcOjhuCp9
0KnId0dy5oEYHD0iHA52gXPgjS3GpU86m0hyTlFKHGvWIiyUWzNVnkgqXUjVYoc2vDEc/jzIaVD8
/sLmbewQe5nKFRXX6MlyyBQwW8W8x5lDCDWefGMRj6Dn3vNcKBf+/ml2M5S+l8H67ZyaHrgnxRGb
TxK/Mb//+bHr3tnYNp1Ohx3I5SEgbXsQGHVpvfHQL81MZwO7iQkOKMg5WSmYjAIPiDJouUOqZG+8
sZeufza0sZvANFadflUTanvlD9a2J3AcSkf/xr259AFnwy33ilEbe96lWoaLsS/WPQm+2HnfmJou
vUdnIw7j3AB5C6jOAK54a6U42nmv8A5r+kPiUp0jGkW+71m45wMQvgqCTQ7VXnjw4o+m+yjSL+96
Qadq9q/zd+qZZDH3rbUwjaG4jtJCmyOsrd+YWi88A/dssEVlqTSZllrEc30IlO8+SnLzjft/6dJn
I6slfYZkSYJ5SCrEnQ8emhNW9MbLeWFcudOH/rKqcYQuy8IOwV6RUz/iiYnTN648/Xr/vunUp0bA
r1dG1+9MdmVzgd9m4WWPyXinRh4S7rvXn+el23I2rArYCi69c+pTdbTObTzNQ7Yoo+Cdd/1srQzV
kl2jW5iLsVnoyUBaorXNPr7vVz8bsMIjzz6I4TRwarlqSHUHstCX29cvfumJng1XnXxAENlI2sG/
LnNCCVJNf2NFuXBp52x0qmWLg7kp9UWkuzui0laWlG/c7kuXPhudrjm6JmbXdumq7niDDipaGDWN
1nfdE+dsdPbjaBC4UMmF3QUITdtmBFlGYO37rn42QIcGvXEEO2yhyd7d9X0b733bLN743S+MI+ds
hBJzR5xAovZknYujmkdLU4gnoZbLoarftV/TnbOhKtRUln7eE27ZBB+L3LS2uubWbxQHLj3Zs3Fa
iQFDR08uZ9zEdzReP5WG8/z6jZ8e3x+mGOdsjOZwJ1M75y0Ju3HpVwikoSo9RUUET6hf+CW259c/
6NJ3OBuwpaOl2djoYlFgZsYKsU6AT7x+6ekx/uk7nA1XVNg493BfLChlfScBdt0gajM08b530z4b
spCWicxrQJV1PqFGQzBT23j++m9+4cW0z4ds3+iQaUW3qDD+1ppcihFsvXzsQOu8/gkX7o09Pfdf
Fic7ifQoNfmEdriJquse5I0Lte71i1+oiuj22bBtdTMLQum3i9DQbhBVLyXCx46Y76yWM5JZZ7Q/
+DwCOKz+jbn54meeDeZqsLQkJAhrEYgXtQ1XSfbZSJ6NkkZk+dUUwawg2gSt4hvf8cJ7a09//8sN
9MPEVTrL7VaNaRIVY1hS82CG9iJ7Y2BcegfOBndd68LrAFmspB6nx9DAnI4lrQBGWhWfB4JL37c8
2Gcj3cOr1fpp2q3G3q2PrtGnG1BIwf3rr8Kl9+xseGM6h++Ymt0KEdlxhE0wNPKbI6xPr1/+0k06
G+KKdKBiKn67SsIpvcy/GUAFeF17X5Xa8fWPmMbcH2aRk2zslwcdtRy0uybCb4c4/6oX/aoERxYE
+Z0uo8fs/3J2bs1x4lwX/kWqQgiQuKWbptvHOI6TODdUnAMgBIijgF//rU59Fx5e01T11cx4qkQj
bW0Jae316OkTZ/XGvF/pLXcx7yf4ZjKHATvvMT4erX9UmyaD6cLUtxthRVcC113MfDB7XFwoxFME
adOXGc6jEayC0zCDIH3HJXvyoc6CEZ6Ax3ICKFFuThrsjkB3HBxvAuvvGQ63l7t27XUXaUJkA24Z
ZN9HfVt/B3ryr6khVhoG+e1y+yvR4Z6f+27oah8Ve0w20JCykT7InBR3s+WmP3BiVoWWDZj1dc9Z
5ALOBTTeCUgaY4q74k7TAfZsR5DkQdapN1ab8/B8FIaLdKAI3LUNxiYavBE0wTHdoZi82RWQPMKx
x4eTwbT1VbQWIYuM4EHk3ShUa8DLN8NtPt2jxmZjx7I2Iot0ADcRAYNYOC3JSQDWrFFIQ/Uj03Ba
UDnqyS6Px9oLLLJCUuYWjuUL4L0t99AMLbCzv65q2Vmu+b7h7lxIJOWKfAIy/JgLfrzc9MpkcBZz
v3bKFq7QSReqpvlGDWobdRzWMBa8rlOWMtdMd47hDn56qq2dsqpQlf8v8fuP9Hlb12U7i3lMcIrR
o6QD83jOv3hqOOhavlzulZWAWWrSaGUXjVPHbQiKQzTPqNbNUXJMYIw84OLlyq5ZzF8Bw68mj308
xJSho2vgzarXy79/bVQX01YYihMvjqZxTRi0CtaP8Il34OJ7ufm17llMVcWTuiceFgwXlhgwDIVp
GBw3UJHQ7HV7NsTHkffny49ae5PF1M1SfxriElUBQFGZx6mFIdzYaHprpX62v/yItbdZzNu5Q0hO
BG+jC/NlKuwbasjvso9/9npL97HyiKVGbfCYAxJN2UZxxl/IrEAucJ8z0z+Mfvv78lusZJ+lSo3G
cKZLbdqgttObA87nh7YrN/LnyiqwlKiVvcDMNfCitEFHbJ3+i5s7X+GrCdNG1CrSfmPWrb3Cuffe
LZyWqYVQjWki+I6D+DeONH3M8qLYWJf/qWw+WMyWUjXIt3qukrqNhu/WV/tP+6N+ae+rF/aW/RiP
6WN5Kx/goniEhfJJ79kJlYg3+kf3o3rMn6uN37ASzuz86u9eEe4lswLwrwXR7uwz5MNT2p1eBz+9
MgoWE5/4HSlhwwM4j3yh3n1O3i5H11oELGY8yqhV6cLiMZLwn42BgaOeBvoWlddAV7Ts0+WnrAXA
YrIPYEbZHrwHo6qYTpgxD51BFc51bS9meaecvLOEbKOWdnC6hMZVfHGxyz5c1fxSnCZKXMWhtRam
ujC9vu+S58vtnpf4D2J2KUorYKCKYimniUQ7gAaj9+MT0Q8WO3lwHlFwS8JObCOrr/T+UpxmVyMw
tZPdwNmk/ELdLLTqdGOXsdb0YmYbGfu6G9IWW6O6jcPeGPh3MpTu6f3lblpJsEtlmowhfVJENZEz
+o92C3YsBd4Pbqs/bW/8e/kZ5y3RR0Nxfrl3c7c00jFJhiJAkIzTPbTkD/VIQj+nTxNqQRRp4eMK
nMXlh60kCnsxkXFpiVr5DC/keuyRdePz1J4d1q3213XtLyZ07vPZkSiCg9MyHLR9mIlnKJPhG79+
bbwXE5kyLpK8d5vIuPlL4sVfYRGbX9n2YiKzrkK5wAhT8T4pdzX/JZufl7tkJcctpWgSpV7gek1N
FFtfdPJA8gmUMo565F8s27hU+qef+yCGlkK0kaqshS0c4tQd6sBKzT3q276rAhhu7tt0h/97sFV7
bCV81WEi/QaSwVNM8jtUL91Z1fzKpsYNONR+TjtrMH1Qgp1Me1iubqkiVgJvqVszrGhnWJ4hC6Ts
kw1VSeBp+WR6Z+PKYSWh0UUqgP0ld4GEbyIgRhNYjkzNPuvgNk1iCrdsVgIPB6xdx1/Kdt4Y2JVo
XKrZUtuB0aRGxPgJSUI6w6uVy77aSD1rHbZMC14BM7uC1JHT0aOTTDcwMNznsPa6HJUrme1czfM+
6+h6aow+91dLowEW0mV/ZuA9wzzsygfY/32Akn0xqRGALTity6ghKJG1/fw1hZdCoL02uvwaa2Ow
yAildOpC5vDW7wEP7XoHHgjOxrq1NgCLhOAY0CQMKg2iZvg+9mnQ8Qc1f7/qZy9VaGnpAU4wWWh7
QqFlYEYOMHvMRbzx21dmw1J+BrOqlKBwoYb8zAlRNLSPJ7grk9u0+k0sL7LgxdiUWyrYlY5aitD6
qZmENeNlrPnes2AlZZ0tKrY2WCvpcylBs0RLTQHTuYj6BiSAzx07lbkX8PwPz64LoqUeTHIwHfMB
j7A1DM/416bkG+Ow1jWLSWxj7matGGDxB6pT38w4UweT2JQbOeLf/v6DvG8tZrEcYBEmRrTfHMBh
OoAhe3JCsMojtYfJ1iEP610WgtDxFL8mEbuxD92u2lf7MgSfJEpD9QQvp30a6vstCenaCy9mfabH
VNQTvMSEM8n6Xoh2VvfQ95bN77yaho1938dPoUsNkWI29IhxU0cFPCda9mwn4LcYfdWg0aWEKNEl
zP+krqPJuE/IMDqAH+9nAXel8JrZT/1FVHQqhWllXCDeJFM9iKaJ9cd0ivZXxTP1F1EBgHZtOGqQ
oxkOZAKEFulvRdzH+ZYu1ZlpCVNAzG8dqRKGfRAEArYYdNKF7cHlvvl4aFEg+t9lY/InYgMyhWUv
hiUHTHfhucG7LfXvWuuLnJ4JEJATFORE4B7t6oQHJv1RNOTKwDln43c7+RnnC/jaQesz7OXKn27y
1JCtK86PvxKof/77u7Y5RberViHk+/EJW8rdPPJdiZLo1gaooFYwOmIbQ7A2xudM/O5RXtamuFNo
6whkBpgiOTHYvVqbq+6xqb8YYDuhDT4CXR3JWZx83n+GwvEFRfmfLsfP2o9fjHAqZAUIkdFRysmv
vIKLIiAx9sa17MfhQ5eqsxju+Y4LDUQEiFyUSvu7BdORusyvm7dL5VkMO7OOQJMc4T522FlwDNyV
cFm8bliXyjMH4C/ax7aOYK31UGb1TSm2bvpWrqupWO6+c+g8s3bQ0dlue4hG95T/gLUe/ENNBpv3
AAbNl4d3bQTOf38XmwkHXgxGLogecXL5DwHHOLHxBXEO7/9dS+lShwa3J2tIHUvDdO4e5O4dzQ1M
aQDpHVLU2VynT4XRx+IFOqevJh/xWaWe8x2w9QyGb7FUbCMHrcS/sP/bPu2LDP5OeAu48cQyaqXM
zc6uPJhZXB6BtQcs5i+DUVpXFxhqznTIYhaqfmtZX8lxYjF3ZzICHs/RtJhbFPnWFmwxy7e2bseg
99gfmHTcty75fdV7LDVqMxxyAS/twK4FPcmB5WtA+Jbe6OOPK8qXydpkA6QCeBFVP6HymkzVURQW
8J/XlZfQpU7NsayWK5vgx0/wUe9HGMjN3W0LUsB1o7xU1GSQ5cPCb6wiXsxPKWtuHAm3wcs9vzKH
+SJZjHCopdIDIqCTyX0BRA0IrD4KjS63vhKfSxncNE/w6hROFbXgw7RTesfSrQ+dfxcTH6SIpf4N
lVFSmp5VkVvIpniGgK81tySdZxLA8zVX502LpEe3Bp381s9QVIRzNpma22RQE/1h4Lfi3bm+VeOD
jHJGTqaRib3TOptz2OOwxOwtyXMODoqdj2GbVIWCKY9M3APKucvqa2xXvf3JkXOsf9ZFb/kP1GGx
88RMnpygqxhuptqu4j9Dx03zyghQC3d1V8FaALq0JLsHDa+ioZIWGIEymT36CScLxfhaTXQur1uB
l3IphwMq1ie0ijruZZ+pS+N7LuEfdNXweosFAOxPkwwlmGJFN2Zwfz2724H8Wm6cpK2koKUQCiib
yQgvx8yd/EObZ3tHvTGKQyUVcvglqz/XvcViFSg0tCcTzooiRwOdizDBvcHxctMrs2upgIJdU0fd
cgDrjngmbAam4TUJ6DTutbe04CvpzVssAWmTsBkemhpKnqNrZVHqne8RWiCo1cZavPISfNE/neNL
W9UFVrFafgIYcZ9peFnCpvKqPlrqQd0KwALYeleo5PBxMDgFfT7uUq8Or2t+0T+wsUJpf40UZLRB
PXBVgxUNdiqgPBu/fy3HLRbKyVW69XofrnRCFDwSBC77wayKsThdfoOVByzVoI3uwLLr5yqyCwaH
aaJQh4kj2+saX6yOwrebPpPYiNpkNkGWdwBpiuHpusYXXaPOydjvamSf0aNAWfJP4Mn9utz2Stwv
xXPG6tokFz7adobsUOvyrZnVl7YavxEPxK7LD1kJ/aVqLiEwhkF9BbahjRm8MBUdjNHGdn6BX7u7
Ve6/Mr5L2Zyb2Ex7IN1Af1UP5V6mWfLg24BM7C+/xFpPnf/+bpsONyGfN4VAEpqy5M1S/fgVXprQ
e/KhcP+CKFJsfdGvPencje+ehI+OpE0pggkiYzAJCpmkfy03p9+rBAqMwPdBD9gYmZVOcxZJiZUi
nfQI0lGMM62psW65ZhtffiuD7tj/fQvWCZioW3kVwWTWDjAazyhd+52DfHJ5PNbaX2QkKBHrSs3Y
7ML/ClQ+D37YXthY7XVrjnvusXeDQHXL+DSq88T4k8I/Wn+1xiuzhbvo9VGlTp3JFJRMy/1izVQB
EDFWz1f1i7vo9yqfVeuJEpm6+VrGt3lyazsbXb4SLe6iy2UOy1iYQFS4uQeostpp68rzSXeR4jIC
UCFMjytwY+gngnrEZNBd4HG50Skrv3wpC1RW7ieVqVCvFzPxN8+8mu1tF5U3+6s6fakNRJlXFtdA
MoJ7qgAWuC/sPyX4tJcbX/vxi8OrJtGFLHzMJGueA2t6cNzrtiRLWaBjfJsNJMOewfnll/eOiVr4
9F7+0f/uaT/4sFgKA0k8EwIXTkDUwvIkInZId2qfhNl9e5h3YxgH7q7ZpSHZi93lJ66kTefcfe9m
rAcTltkpMcYkgwecHvouSBx59Lv8S1yWV65lziJS20qNnXs+FnIJTrV0OQDIwFsd5tO4dWbAzm19
0HVLDVw6oTgjFVMZqdOwd6Ju35wgKQ7jG3awQyt0dmzfR0Vk9mM47esTiSz8W3uC23jY7ZLdHPrX
hfVSKTd3JkdJwFhGpBhgPcz3sEePRlgTXx6xlcBeiuViWCkbz8WSKtsZEDLaKPdNTqV9nUwHAMD/
RoTFeqZHB59tQC6UN6iuG+9F3frfr/v1i2XaMAUUGMeuZhpBrzlxCe+2pIaq87rPwqUADmoWnnIm
SnwW6gMvoSdPh42OXzkXZOy/HaNyQfOxQ9NwkKcFoDLC92KAqXCBG7lUMnZwMisvDhqW8P5Gslkb
7OXiga/4HIQifB8W4CrvmqbzcIg6JSieum48Fgsf94XfNT2iyZl6ou+SeuJkz4ucuBtbgpUE82+6
vkswuNbWvG3hFJzF5CWl/YGV8jVRdmTPauMRK5uapTbOiC6DxxOHrT8EhL2QL61n/zxbZl7uopVx
X0rkqmRwdAXsTvTP+btwAmv8DtIYoHX1zss3PlfW3mGxXAH4NsL4X6ObpHWXdqfK6JCMzUZKWgmj
pWdb2cS88quO7OGDAS4S/NnBVsJRxnUddH6nd0PcN8R0Hm1ARZDafxR0iHcgyqQY8caDidtcwPUf
lPvLD/tncfRBnl96uFlOBS2GV5XA/s5jQCvxMBhgHlycnIm8/mkzpw+8OjtBDHIisX+aCdsZk75c
fvxKOC91c20TUw/MhAL0oJ9dXAS9SvZeDBAJDL8uP2FtrBYzMq3q2q8ow72Sm4w3tlc0dgC+Enc2
2l97g0VKyYu4A0rEKmCMYf0sAcne1Q4/wDRmAlmpqjaS5XnsPxqlxYrfx6qxzXzeUNdWR+59NeXJ
oQegswl7uPrRP5c7658j1QfPWYrqULruxUlVk73lSLGbKq5MUBurRVVh5UXTQOJdN8vyc6rP7GUs
Ot8sWRuA1TngnRvvujJiS9Gd07lCMDvBGbltYvgusq4GCRDcgq2v6LVrtaVoboIfu7DBOI+GRH4q
wDPUcBYCuIXsCbjN2rMODkkepZ/mAUo+rksaSyWdJas4TSQcQnoHPvBwd5Vh3U/JdRNpKZrLGj1m
UrZFlCRnAjROwqfEfeld+PRYjdmI9bWROf/9XWZy4Ktr9TFFN7XpY+PqJ8aAD7oceisRvhTOTWaG
Pt3vAI3njyDYI8wAm5yuDKlFEsh6OkMa0qio1zSKveHQz83G3fVanyzmPzTGYPXyUoHEpu4N1L/j
oK6MmMWkH2RtgyNdqajx/XLnnzEx6Uw3fvdK3lpK5Yasr/xcob9L8IZunMERUcGm+cgaPgSlM/iH
y+O60j9LyZyfyko3Nrre7UFew6p8gmnjdTV8dCmRYzkdZJNkKpJlapodM8ze9+OIJeuaH28tLZyc
mU6+dk0exU33qjr6FwzmjR3Kx9sga6m1Sl3TWECo4lOmmoB0wA1j6tYHmXg/yml6ba8sl0KN53/n
rNtRbmWc5hH2oK3Za3+YyN0wOmy+Ayh7etC6x4b7cneJj1eppabQqXqGWrNWRTF4oq5V3Q2u2tns
czWRoz35AZHZlVG1eCtH+aQZZaGiMUllMJdeWOfjlmR9JRVZizSHstCBzSWmNG4aYfzbG4v8bNzR
ipoYIu7LXbX2jMXXDxG4ucQeUkV8MO3n/IyfGY1PsZ2n/vPlR6zN8EXSg1uXBGYHrzFyUEJKVNSe
p58HXl/yh8fi5+WnrM3vRf7z7EormFfKKKGp2+1RN+IMO2+qJN+4M1nrqUUWzIDPnuFcqCIyaHPI
Wa/u4JAJIEmTZhtz8V/dyf9ue6yl71zhwaKtBuovKpln+GPuCjDAfOAM/SOPy+LMiZ74MW2MjbW1
bdwOXclwrP9Mi65uf4ux5t5LLguT7gsnSyaoxxo4jidUl5+GOZU3hdQ2z4KEgjt+2ynfL8AvdsDo
1CKrrZMCT8Q+jonozb1CZJAdNiJl/ueaIbKWGjftCwvcOjcNi86bjwkD8RVX1dnb5dY/DjNrqbq0
7NifVebmEfd97ylLgTxstFN/dWuvCGOP+Vd9llpL9aWBBgBeWUMe2XnK9kWsDBCorE3ByK5ttbFR
+DjYrKUOE3iIuBiNSkLd66I94Gy/2ZEx8ULisYqHl3tsLfUvpgwZfUM7WeSREQpXKTn9yUvn0Xdx
9JnHX6A22PKqX3ubxdQZprzSEJycu6zIghKGKwGjcx64Ofl6+VU+nv3WUrk3qdJLk7NSj5LsyeNw
98cx5HVNnxeZd5tNrLZZBrQT2XecmlftKnNTejB4u9z6StcsVXu+PXoNkAf+3jWc0MfBFuPRG7pq
OnUS9n0bMbvWPec58+4dNMTNA7dbGU1+p0OXKhwHs3yr1mSt9fO7vWu9T1MNewegpmPmg+5ck+7Q
D93WIfNKlC51e9gzMKjGVLxv8289+z7YxS3IbIHOoWxvt76e14ZhsQyCNwJFzXB+CC2xjH9P3N/5
9OfyEK8kpqVkz2dZMkoni/dSAplM4D8Wxilsw3UxgEE/9xv57+NNj3Vm8bwfBRhtChg8E3+fyf6L
YpQFraCP9qSPbZndNGViB0OsNnbta0O+mNFjKThcZhIZ9b3nB0A0JUdVXal/sJbavR4SLGewK7Do
B4XKNqtCbEkL7lv7yyOyMtpL/d7o6iZx49LfA0a6B3T44OrqFx+3zrJWRmKp3ovryidwBkjDyjjj
D5JZj3U+AUvo5H8mmT7H8dQExJrsK99mMbkhNdK0VIC41tI4uF1OSnMoG4YKvMSutub4ylmFtdTd
gfOGXUSdAM3hodLv1sOKym+x4TLmzvequXoCLK/i37AzKQFusy27ecMxQ2IdepMSteEosBJ2S91Q
M8WdxwUOPNshy9UJgPa0OEzwYtkqrFqLjPOD36WyGPALKsqR79U4y2cLGCV9ptPxPEjivN14i5WM
tpQnQTsnY3vEDRItxb1h2bijFgTI2su/DUlt9pmdX3VtYvFFTkjBA9XTnPJ9mdKvyu+63VyCeX15
Fq0NxiIHtLbHajinxnvGNP8c+776UQ+t9/ly6ysjsZQo9WUM/FbfAvNqd7fazAcipq+TNf643PzK
j1+a1iWFbxHfAUXW9+r+j01yiA0nuy9frmv+PPTv4miA6ClOLNbhkG1m87Hpkya/rRwOD6HrHrCY
9A40qAlXDR6QqiduJz+BEf91XdPnEXn320ktcpTYyw6FhaJvUWvrDz+61Npaz9d6fjHFUmjP6sJ1
W5j5yTpiM9OPgy+3JvDKYustFvK2iyv4wbl9GMMqo9vnOHFz/zh+k5BHDlmSwD435aW4bl+1FMZw
Xzk1Lzr/4MreH3fAfvLsrhi45326PBZrs8D+71io3Kq6ymrasC/Uw+SyZyiTf+V8Dq9rfpEfqpxL
fHsIcegYEc6xHTNhRyBF99ORDF2bb6hu14Z8kSlwwk0bCJub0Oi6gZVi9b1lW3ZmKz20FO0VfE5n
IEKbUBGfRMKGAQVzWX2aS38LGbayni8le1RaShlP9CEhzZeiNLsU8tvKn44tKV7Kpgmn4TozY2sp
3JsK8O2b0TQhDt9kQNvyh5tM4A5bemNy/7vv/+CIwV0kjhFOFDgTSMVB9eldNp3a/FlbWYBsGM4K
ppDTvB+HT3bx7M1AsZs/BgQfgc8RW3+y3Tog7ZMtedBM39I+34FYtCtwZ46brSDO8iCT9B7a2GM2
lzvZ2LdTD3hbkh5UQgMXZcOApsOm3wD9wQ5s6wRzxaDHWjrnNSAcZgzT/lC2JXAAEtx4fqhFulce
2NauuJnS+ls9+vcearIPFdQ9qmp2QzY92rBIC1BhjhJt1wMR9RHbzmAA4owlvzrbD62ewrIDbu1e
xaoAFIwj7VRY5FsmACvGDtZS/eb0WYGNTOXs5xzjneM7/zWVlEVgE8qXGeTTPUiIMU7jsmpXlbV1
U0oO1DXtPrueVkeIUtJAp+NrrZCo4aNVgpMaGNlAQOI3r4Wy4o0N/0peXSrpynTUfZlW/MBsM4XE
4PbSSc9lod40Jc8j6eDJelVOWgrryICaf2LHHgS4nB+8wbVQu+MmKsvucsXIFjPs4xJ6sE3/m1kn
k6s6bVsVxr0KhuZbm30tnSfS/RE1jFMQrmzrtooCl4pGP5h0S8mdcFGiMQitQsBV23basTqnXIcc
5wo4DW3JUIpnagNav4cluEpOtSqd5Hcr/FgUO5+wgfNdJk2G5OmlY+2FPSSwfr5zU8sqHjPqxfyh
cRDH9qmWdAQKGLriQckAx2CFf0uLITG7jKUusbGz7Xp9zHObVj9Jb8v5B+SAjfhRwhEh+TbSQfk7
SoZ+fJaWJxUgyYNjaBY4jHplEVSNVDI/DW05IcFy1NLnGv9wLeu33ziq6HfYKDvuqQTsTQyBaNQ0
v4KW3vbjbipTLe6tykddDOQuxie/Gqw7ZAxQ05aO2c6dMqUePLiViL0hLWmejDHEv58pvqCehjZX
9DOsnl3xQwrLZtgzq1QXN1PCW3vPeQP/Dzh88zooutnvP9fZqKuA0irrAvg207e+HSxmByPxXavB
7RJIbrd6EtP8bR4MaT5POGjQ33opa795qDRALG9s7MFYzvCB1QWoLy5BWR6E/1P2cvIeRVZZLEx6
Z9QwFkhssUunsRmirLB7uJQIz5P7OCubDCW8KNK+qROg/OgOOgBpyAGMVrs8J9mMKBXSLK8ofDra
GW5AOPKQtDnMEhgtkLc9CMFu/ImxKbtj7pBmN1ZJUVsUsH4a/QTY+DiZwUEjseM0YR0Pc1adWJkM
6JYkLuHPGpAxltXJijnNqqDE0S5KIugwZX2geW7bAYbc/ow7OPFq66EOG1o1kCO6s3lK4bkrd3Kq
7M8+4sK9GbTl62HnA4SlT6Jp+KkgQuCml3U6PcZOPdC9AAte3VpyQs0TYlF+Bq8DibcGl9oPu3w2
847QMW7bnepAjo5w+FJ2IrBzuzSgc8M8Jv0FBRO879q6qGk4OfVchVnFCnKwk8I09b6N3ZoUO5e7
CfuGfs9hol/i5q2/RdTOv3WeFFDGOLzDBXdb+PKW5YMU+97MKH/DbQp2/zsxNNN3128IMHVWMf+q
J9zP7lih4viQtJloAqcfxR2zY/tPN/Gy3oPRNdZ76pQy38GErcWMiElCdx2ZlBUA0DiIT03vWGXY
ST2Pez7JWIZ6GkYDf5ret3duRyp1EpVXJDD7tkoSYP5TuDJTPrIQ98+ue0gcPYCVPsczLjQYTGwP
I6Wk/ARpugtYl+TsOTWAlGMFNlrv0hyCkr1pZleeEmW533y7V/qUDFbc7Gs+QGUy+JC57XFGPuCT
3B1KBCbIYsWpTNqhu0/Ba76huWj8Z3cYmuaPI+AcdcLmZlZh4tmIYGNr6t56c9nKI0kN/x7rAqkT
12uTeaqquPrjzXx0dsI4anqJvaafbygKZKZvwOz6E1IfwzVmgBpruKkR6Y75W8GghRHBpPMs/syz
Mo7BVixgConxmpF5OC1iGLqTKc5fCqhBpn3nUyHfuBxld4RHRHo0sK6DyNUnyZvXJRZuLKuRpSLw
mKvyn35Zec493MMz+25k0FHgIw8upfFfbtVGHTExx/FY+p3oj6YqCvpNucD9/ZJOabAcE5Dx4jta
zrY5ZV1bHQSdH+D4bjsH5Vk9CWkbC/SpneTDs47zzDzEk/Ti24GWJruDhsnyYD8AiQoC28wNcFcd
8TKBQlFcfj4a3xrat9GYevzu2V2hH6kSmWf2Tml3IhRxFfuPsHFpJHwG0BMhpLZpf5/nEy5Nd7zp
ZecHfUVaGwwGas0vkKBruYPTNwWUJQVg91tK2ye/8GY38n1Hc9y0Oi+tgEN+kE7Y1mK+xIb0Bnj7
ritPlSgSEubxTLOb3htj6+By3ZMbrCi5OtjGxP19irpmGFylKenlzuflFGjcHtpvZeFjTYJVhMfy
IsBdlZLH1hm0+FJLVDFhD+n2DFkfB96joneV7Vgwbs7qF3S4/uX6STFDemlNY/ECIpHjwm+pJ/KT
r6C9gRN7EQ+FOajJ0/H3qoCPqAm0SAb/zsc+30+DRJIUEhAQNUzlBHYGfsyt8GRFDswjbX4cnTQR
d72cISkTYJnPu8QIye70XBanERCy/CuOrKuxPCvPJifCpYswb/bIeHxDzjll35UlcXc9Jcw7GDCO
kn2R+fV5MygFt+CDFuPuLvBMl2W/ipn62QOYyUN1wq3kPH7SvYDaMKhcAVMuEmtqv+jKEuzLmCJc
H0qcaeW32oI3xgMZGjUA8FK2HcRnST7G6X3bDMb7npW6r++SuQYRkI0D725xGAZaV0hcValQIZy6
36prbGxY+eA3gFJWZibNMUaflFYe8AxrHyyDYMI4w0lh/gnr2/S1h3RzeMOul1vDroFM3AkUlmMT
pCrp1B5e8XG76+phADFKlb0MGELqjjP0aFhUXq7+9pPMkyfaCGIfUYdow7Stai3X+TKVmYUqXZCz
sn0iipz9lh78u16qGSW8bdARBMXfNE1H8hdNaFyhNy3hY9SU3jz9JM0MhzywmT31GVetMX3wZMGs
k2vPsM3vWNZbP5ocZGqMWtbEogsa6YpuRkLp+lTuWuJb/v0A6yu5GwmK5O3d3CVj+zmxHJ38AEsn
93AdVVil04Z8yhw7D+zCSbBeaKaKE8eWbP5FSjokf+GJoutX3sNdOmqIjXrcQE+yqb5ltW+JG0f0
TqNgpJ2xstlRxorxKJkgSYtqn1il37sUH6Vz0Pe+hiJPuxiqT9jTWM6bhUKS6lkNpSvgbVhU+AIx
uBXgNyBH2/zQ1Ikx7a6B/rEvYOEmU5KBVADqzc+kHvv2BnC4wbsbnZy29y7c0fK30hM+vhwyw9rm
NifNgMvDGRvo5IdDYZ3xRVQy6e6IkgV5yQHsiXMoOWXOdsIrXPsbtpiCh4J3Y4o7BFzVi2gqSJHo
oE9iSxeB2/KRHLN6sKojBCVAaO9I7CUmpLgd877ASjRNWBDDHUlFyVh55FYXKA+Lj4A4FPOBqni2
dq5UafypHxkr1R3PUfBuB2QubPu1y5OafUYJPHX6/VB1rDg20Bpjde1KMDe+sLzD2W83AQjRBL6p
9PgqFG8RPH02GYjzVSxHujcWG5PwvCx7vzhspOGJ2GcWu8UXbuzsbSuGXHCcmO/jw06NSXnfZ5Cu
a2hgGjq/VYOE94FAkZsblr1rZ3+MGEWMNb9oM4YfzGJ1m2JPQ4+zn08vHtSC4DENWeplLyC+Wzbm
ks8M7D1mw3qo4Tms5ICU4Gn3NDiO1b40lMX0uyCZrXGNPwsHMUWNlxpMDCz8yUHh29+O5kE002sp
KM5PHJZbCQs97M4bZJPBmzhqR0Y+4b/avh9ps7Pl/1H3Zcut41qyv9JR76wGSQAEIvqcB5KSJdmW
J3naLwxPmwRnECQ4/FF/x/2xm3TV6a7tOFW7+7x1VMSOcEmWKQ7AWpm5MqUJsMZBZkEih029cQEf
kJnC4SyZJ/7YJLhlDwmkDOTo4g5B1M44NEUTQvbu0Lui7hvclKbpxirEYt3W78IzNofwK0vRi4aN
NLLPoiwJjPuty11ELuO+n2CcEo59u7rztb6f6D0owcp7zfPGS/oQkbl4isNGZE1nw77KvTH2Wm/x
4hH+uvamdfJgFKFlECDFw7r13Sa4icWFqgV2xFYH3nzgKSH1R14PRXfFGj4P/kbDeNBq9MdTxe+G
Ara/6Ic1CIHHgsPxKyzyYVlu1QiF43HJ01meEGsdyGfOJuespqgEn1Pl8fFhsWg8N1Uncufk9U0y
RmmJ9EgeWoPEuQj1Zhk86CLv+MMssmx50sA/tIrzhHJ3ClFe+s65BwcA783MFjYpboPFPsomRF1y
xGgmTpOFCU6Xs1kogUMxsvi4vpAVscmOQecDtCUj84jxEk9wesprgtzksFs81EIIbGnyfOf1ICUu
ZerDmH7nImW03vkqT+2V23l8iUQddK0J/bzt2lMCSMarz+Tkjj1uKypNeoCXHrGhqUgrtksqA42U
MqC95rwd+rx5yqaqT4/txGd1ozCbiKwYR7ojQo4TJc8xbZ52ly1g5jbqkm5xUbeNzGsQVZ2R4UEJ
bOlVuAISSewuWtst8N065rJmdRv1Bunxl0uverKTqNh1tZWTqRjkeKnrKRpykAkLluk2B3UUdtiS
nF2hsZHusPHn5RV3KiJPfTBXCjKuYL0BU9qZrXI9aGEw09/bjWCJfam6vsyv0gy62o1wZJnaDRLf
Ugq/F8OWbW5bJsNEalEep3RO83u+EN+9oPjQ5XqsUZ5GNqucY66pBxUrgVHSkU5oTliYkVTiWjcD
+tgyRA3H2H0B7K86w0qdnwubdtkLV1bM+wrvSZ7MyMflTA3OMByJMy3NM0XxKeMsQaDkN3QQhYmI
0Ik8Mihyh0sHM1vJfVc7S7/N6DKorcOlEY+4JWD9IKHIyKqQehpWdk4GlxycLw/awKsugPQE2wZ3
fP88oO48fi+cVvj3Hc0rb2dMY5BZDFxcZo8t4q+WVxXAWvVZqqlhByFEBxqtyU3bi8iyphnPZ1eJ
+siKcXBhclLXGWxTVQ5zO8hPNEYwXGTRTQrNUDaZ64IPNN/MdZBBqJwXuZKwtkWseMyWcoaY3mko
8ns2Dl3q8eSkfuMdpZ+NRQ7ei8FXM4IiOUv2lY9V4cE0zoRce3h9ohEjnYtxtUjyeuRvtSBwmoOl
PvXoNwq1t7qlvmOdZ83KWV+jLK6KDd7EyusghfsCfG8X1F4PGKYfk61qnMzmUSlrdzk3MNVwSDiz
3ATROM/WAsOtmvYhgfjfPaWVrlGkYPZsui4ItxzOyblqN2lWpLuRpE1RbjKvDBTqn7IY4PBP+XIw
KALGK1toMm7HoIJ81dNSJGeFi5hVP8z8gg1P1k6TuBPIchX7TIFpOWjt4nDDYATUv4QLs9NwaNGF
oGhUKkh4WOe9p/fFRJLiGhMrRak2btIo/5rMTZUTFDDu1GyBe3J1qGCGZfZkJLWv4eBfWH2pMBsc
bF0mAn7RVAjjKMNkkKzzYpkRZmIM4AatEzYFN+pMZQ1JMT0cLC0SHhNrIjUGdR45FcKggYI4FfK0
uMzERkvTWCBnqY+xpRAj/5ZBOeGUCttXOihUEjHWvNqha2B6DYzIZE5GYNjaNEvl7rtGi6SMA+7m
KMlzKFI8GqH2KdgNbkDpPppuhrPLjfBnXIaIgm7uD77MGSqaqmzxsfAUSwmALsVVwGOXM+loUN5W
qjRuswVfOyYofPsE+TCVEB+1rTKk4ZWTVy8HnKXGOcEgaPJuEpNP/tUs4DXyJhaqs6eGScmugg7/
VWHZti6/mD1OJBq0ps/gW+ctgoC6skViQwYENID3S1MDnjMSQWS3rC09OLBkFhXYKfWdlJ4wt+DZ
m9ppiX8zV1ovmInlnsY+XCisTR2gDCzTE7a8k6kTFLxZk1czkjzTacEMIwLB5EWzSg3nCAlODCoV
x9rAD2IyYxwHFim9N16wCjjaxVjAuuCOklSsUM0qA4cndNfVUblgsvA4LTAaiBpHJ+mpbUXVIep5
Im4dFQlJ+dYOjucfMPvqtUhs9P3lsXYQqHzRGTEl0BWkDZZ83ppGhdlEphw3tmeC5HHo++yk3XKp
bOT3aIq6sLJUeS9zVtviBpO1QxlBxkwU2WCg33ocsx3jMqCqFK6LAWpPVbY7U0gaR8oivLgz9pDm
1YpTtJ5lp2w2SXeGJXMIThrYQtltCuZQOOpA89Jd1sbY6hpRpMiucN0r3tbNaSVtxOswC7FZ9Jgu
FxlfWrLtRtTSV1xXVu5dOhffUTPydcopoc0VestR3pWpJOQwspT1hyLQS3fJMKuTIghmQgGqi8KR
B4cLL7jEMkVLHom+9lx07pOjexN7mNweVKy5b5clMsXMVBuP1kV5uW1IYRcvmtBb6R7GIb0X9Hsz
5G2DrS6FM2UNI5GRGS9EVjLJP3hBA/IdrjWeTPCY+a77Vrc41Mgi5XU4L2lWO4/SdnZ5FzO6nw2f
6ny+MP4ocG6Rl2W6+wLC0vweSRi1usMpc+aTtdXcVaA6sKc9L61f+G9Z1ZugxjNeo9QoTF1l59rC
yHnT+EONfjtQgwcSRMkRJnYhERw9DjRMzCVvTSl9dmg4y50rgQ4N2AlslGY4iiCtaRBXTdpMAOpE
A+4iQRlBPsQIr+Z94rjBfGs7ZQ5D5/MPMcN47FCi5jabekmSM3dpbPU+Yu1CLI6yCraIJEfedhvk
fYz9kxw073zvbaJ8Tt6x14zVszcjZiKkQd3T/bDYCU61qJ4c3HwYrlli4pSSv5EcPQaOkk/MfW9J
bYpvtCRixoI+mOZSBaMEncX61AX5MKqU+pukqPEc87RB6hP2GzE/9SkLkgCk12KRN4CcKgoOWEK5
4A0hBRjjPeUzYJZ1BeAfgRwrYGO+PXcVcCU00da2e97ko31nLgRDFxmmT8vnqsekWB2uO18QFS7t
5etMU4/daar6jsJ9tyetDuFk3nbAWxjSqBhgfjY7KK+pbMQ7xidKtp1kvlQygnF4gPi6IW9cBddW
gqeeYO6syg3w72EoO4yJGc6BX5ZDWZTRoLlEXJNGz2NfJySDA+ZMRtsn6K46hO5NoSgZH+ew0UmW
d6F1QRYXmxZWVJC0sYmDgA31glMFmzcAGNoPawB7fIzavkZjFbmem8xNzItMsm/NMGT6Z851fxIW
Rr4aDwy8b6HPFsGWjfm00wCajmi+PVj0ABS8ZN0idgKlPeAQ44fpYjAI4PYGVZdBSw7FbXLOWjgE
q2Xt7v+azPqce/pnzM8XIYizBOUwWHCTAwiENvQwh/0hMSVVhr5qK8RXO9ILNgs8GJ50CTfd0NQl
IkMdhgbg0BYOwDQ50ryNYDEfvE0txh9Xq/N/ceycfLU98AfiUAyVBNvEFlMaMxSfQzg4DQ7tr8/A
n/DzX60PgNdWiE1jfBsQN0C1zQDHIYSSaOfQY4Nv/6WJavLV8GAJPKrrhrItTTI3gnB+iR05/Mzx
6U8UW1+tYcomKWU1J2xb0UPZ3DKsQQE/lc13mA/9a2qqrxYxcCrMXEj2+XbqVp1BEga+9zN165/o
L+gXmUfWzF7NgwCHj4jnEF2JFwaiffrrC/xnH/6FSLUowsrcKXCBywmwyXjfBPm/Nm5Kvpo/JH4H
O3+F1WwEokTejY+8ovMpCApzJMSlPwt6+5Ov8NXagU+Oo9MUQfIyK5eHkXUjLO2Gn03+/hnJ/9Xa
QbXUasjB6Nb21fiaM9O1kXInALJtj/iINASHt1yOCVWPHdEEVvGo9hBcC86o2PiOBoafD8kxrRW7
w3xc+1YaCQORJi2Ta507vDkUdeBDEr0QZCKGHHk442935b//kJZm/v4f+PmtaedOpVn/5ce/PyJB
r/14Vy//sf7af73tx1/6+25zu/n6hh/ej4/9/c/GL/3LDz9sagAA883w0c23HwYM4ednpx/N+s7/
6Yv/9vH5Kae5/fjbL28N7ErXT0tVU//y+0v797/9soou//2PH//7a8eXCr+2Kf/t7qW0L+9N9/WX
Pl5M/7dfHBH8yiUElZJjrUHExmrmO358viTJr67HfJ8hAQ9Ozf4qla2brs/+9otLf6WUEbzg+oTi
X8grTDN8vuT/6jLPdyXgYpd6mIP8x9Fd/7aP/HY5cDJ+//mP2XYAOX68lxlj1JMwX6T4UDidiq+y
+YAuADcXzoB4JKceNofwSsaz/ygcfmwqEDIz6/xQBN6xn5K9TegRIoE8QtKYGxGMlxV5WUWgcTZS
f3oj+IisKeWZQbRJmY0Ee4Q2oc3hTFRm6bbmqKCDLptD9PVDVHZVAuwqHyKphsPIA2eTK89BDRUq
F0AYzyeIXRgKn8AgRiY4Tk6iotYHPCeS55q/L9gzQtNhn05scFq/gt+g8HU5kp3rqEpVhOh0QN8o
L5IW/7hFsE8z30C7739vh2OH0Vo3e/18zdPpPTD2vUpaH2Qtxp8K5DcNbJTRGhMaDGMelznfIMHE
RhqZFlFa45Py1gX63MTQQ5zgwZ9jyAfgdd/hGMcBA/zFy3pYU99Ct+OyPeL+TqXVMkJXF03ZDPpd
nLymeM1dOBUFpB2hhGrfhyX7RhJgHstgROymVagLM4ewBt3kGcbjqCpeIdtFXmYF8F26JnSQIRHp
6hvnoM8AH79WbY9v7edXnranCicfRl86atjyltTTBRo+uBbEwsY97U66TR/5iKGbT06prnLI0en3
z/+jpXpzmmeEpoLC9smTxr1SpfY2XTy4jCbwKqsoyhMzRnqA9tAC3e6zIxsCf+vkHY36XO9p1/cb
4aJ8GpNiyzPyVKFV3VF527D6OAW+BSPublmHotMUAUADjmWqW0t15yI1dbEhJLkOmjfcwEvYVfQk
luHJrfTeK6s+hBvrfVeMMEjJn7VAGnO1jmf4cnwNJP4k/LTDUWQdSJskBs9WhLOcbtNyJNG2RwbN
UeDchXCx2Kt552rhnAGJ2UNCNO2LpNyjLV3O4aCRRqxVBAWtB6130VVHqPBQzjv0ulvOPRBLISZz
ukg56e1IGZRiixeihAQeBzSVmPYV0WxzWADBRKdAxbZphjW/4hY9V3Bu8zmuAEAC2AEOqwevDDOT
ZxEFHxAWKTpQlm5V3n4nuYt1H4ktGxbQZ8vMHANtfC5dt95UdePFednpsLWWXqN8vSNzve9aBDC1
+ZJvysW9ZmS67uesi3A93AhE1UXXwTw4MymsEwgkVFLcMDQLG8AgRcTHR8xgPk49PLqwE93k7Xvu
qOkqQzRVvfNI9u5B4xA3dNn3Jn9G7EMCsUmyVxyiH1Sl6JyT22mWb2B2trYtcAujO6sDACJZ1e4T
PEDeAilKVnoxKaE8aeHG5GbYWJNnUo+QLIvsjrvjfGlamuJw0vYC172L5MScM5OmFHc/dEGJVAe7
6Oq8tv5eqYYekkRllx1TMa46DTtMrEaVnU41VqKpJU8uhAM7IYo6AmX8PqrRbh3TiPNhNHGWyvR+
BJLbDRnFhGSQ7iyzoZsgR8Fn9XIW9NbsGg33Qp8VWzliRg1z48+9nat4SM1p4pj+ghyliwoedesF
YcoL7moEroR1wM5bYPNbbe+4bdqY2PERg3TfAv+sHfIr5ZcptFxYdAEVoQADGlwXlzKfvsHv81nO
KXC3NCZq6uN+mbcjoLZ4nJYSxqXoYMbkhJEBRJMnsZRbaF67cL73tUEULbWvKm1szBwsYiJP3a2E
+wdBd0kFADJIFESoNZpAqiiLZDvtfNHdUuFXkW8TqE8yn+H35G7wAcqMzrJqDwgL6aRvamhHYoxu
A3Wu3gnql7B29akXJT4N4Q2Zsf6BJvU9YHVEl4v+RqjrlGD+1gYyiKHWsfsh/bBc1WFSbulcbizz
jwYEfVR59LtjFhO6kPTQEWA35I97WA1CsVXhrwNASl0goujkH3jmJRdcJSYG5/JsavbN9LDhaNmk
o74dyrhvIC2RpbppWVbFPKtlhAnzYdeWpImGucqu1ewkMIwrsUhkULV72KG2zkdTTWfkpcDhOB7m
4TwpcRMJELTICcWyIBu0xx6LhxL3aBqqCj6XhKaHcS7PVqFA2HoD4C74LGdAcmLjDYA72/S6kw54
GP8waowVLFx8D8D3wmtY1AdW8TrKEFRxhlzVgpCrmc536Pjf+LgbMRsWOn27c0TNDyKrkw2UMXE5
9suRLpAXIAraHBcBsg7qvyvWyTlCeTJsTTVeINcEI2Ztep61c71Fw90VVYBv1BzK8b31bvvR6fcM
EasXIoNKaCzmuwb+X/nkiDioLBD+YdoWg/Julxm+F7nVTcRn3twWGOIhbQblVFJhN+yPMxnvuatT
CASc7QS2L1JpXiJeykExwMzesqp8kFMCQiYKsKFBBKjvqGpsqEgAzRomEaEMLr4BZK13Hem+w9Wv
2XNs6qyaJmQLLRUORm6QKZ/ttJjys0JsLDiYbSL0c5ebcwn5bkLuWOtsnd6tD5izghgbi9wwiDPL
sFFyri5OHVdH0xTXc5VfEpVCFVRlz30g9GaB9xZD3O1hyNTetM6NpxCu6XBgQX0BPgJFgqExKJsB
lNSoNk3iFqFcJhOqk93QvGEx1SI91iD9ewKmVDnYiyb4w7h0YxP34Lr6CiRqPDsxza7nWlwVbncE
vYnKhSm7SSb/rqQYBDOSXfR4kONpSPczGy5Y4prYdgj+ziCSA7lpQajsZAs1IBTJc5NlF0kGOzwP
xuLgGMBsNfRtMiOImhBDckdbtbce1y22Y+7CdwqmUzCRaxo3jZEiVBlnqxQk24lZAEmm5ym3yAAB
MNa58mnpfGB6tx0Szt0K/E7pzZd1UtMwHeHZkEBqc88KFHEWW7GY4Ag9gmG39lx7GBV34SqHCKQ8
YCDn/Kbftwm8MBzY920Dx9MxJvrGKDDUiZsULL0AVAeJQVj2DonBzxdge5J6Nw8IeZ8AAE6z2pZI
7ftekx03WQ+9odHXI09ICHN1WEYXaR53djZh5XBywTAsOyT3whmn8woUYtA3l4iLHPduoOewh1vg
IN5zNKpgJ7CqsOPUzqe0phC7MnauLPlOVCKAQvcw4MmTQ1Jn7KpCEjtEQ3s8aLdDm3zPG/voVM3z
MhUhQI1biLdAXsCvPFKl974wd+egOIsBqOwV6z6ESs4xk2kA/kzNxqU0HgHRYx8ErTy4TQiYHLQ7
nW8hsa1ix3VChc1pVNWrFBYru6/GM03tpuj1eROoRwyEA3lF84eiV9x2TRlNHb6/2RYUQHjq+AAx
y7eOnDppd4k3vrsC5TrY9BFVEDp/4t4FM7vOsuqUV/QMGHwWCYVrkJWg7VO32o30Pq2nHgrIqsQy
3EH32XnRmK+gkOpwQ3Q+2lK5bfvlski9D1k82Oa8wcAc2AweOg7u/IIKUK74wCQYIzi7QkFfNemm
9nL4JpryWHH9UJUrWeS4oUzF43DVDuo5cOom9Etxt0z5KxXILkyCnSyPbTpfBdJV++wb490RjhVX
QxUcbduIfS6K+06U+3JpwhKgVWigxd3VCQ4+hcgv6W870u+aFqVVYxIZGp1VB6jiL4OB2+PkTmC3
sVUf3F6zOHfthZvZAbW3vvDKAdIjzV/cMqsucTFj6BduwEV3J0w5t2eEYXEFD/Ikr0G7J4cUehnc
ONOMj3Dg7WweWpPxy8mnY5jwhpwV2bNJDYblqEWYlfSKA4Re5xwUFyazt447iHjCNUaUIyqsVgV7
GBOeEoouIMtnGRn0HdKgqsIzBmWiBVwwbuHQsBtkBUkL+jk8aHlER/+xqc6CtVfwRgU1oD+/UcgR
4GBlYpahyxLphJo9Ja9uisHAFkppwA0ZSo1RIH9QcGyN6SZJGCY7AsdGleOfdOKIMyF4nKQTiSpI
yjd4aO4bHwoD2vRHmjTrGt+EFTRv4OpwmLjhTUx75Bn6I0RMY5+HtqXORvEDKbMs9obitUm8LnS5
vcrMILHRAlx2bLajtJMorgaJ04TVFV88dz2DegOlE+nFqZAaozEaSZdEQ9tO6w9xBJo9g2YDG6Zf
puzh870VNNfh55mwuoelXL1Vjnpdku55BMPdZuo1TdHW8RZbeJDclgbt4efv2BJy4PW9FWcgM+cK
e5vmYQst3krjR0q6IB5G9tbWt2UdLDfA6g+s8P2DAo4ubBaBB53PXWiPUL3AIo+7xSsCeYeohlpg
k1njbvuRzudDj1mitSVIdNrfwqT+aMkMpoHQIi6Fc11OtNqUbdadOcNlVxVeZCCBx8Vb7mktxM1Y
0YtK4iJg2haXxXmhTmWvFofFHuv9+9aSEPP+ESnK+RI4yUbbBh/V1248oLIlqfOGfkGH/Vy+fvab
gwj2y9pUSe/7f513PouHcR326d1sN/eE7AOKewbiqx4q8VUPL7O7tpsh0pnHg5n1RVvXBfpQmF0P
E4bWDopkyx5pCLdTDbJddJfgVLK6lxeYH7lEtEWwz+sK7U6SYAZn9ppDFwAYH/CczCBBtqXueIyk
Hmymoz8fm7FAjyF5gRiuNN2lSRy4Exyp8vSJz5h3Ac3NlsQBQDDDACZfDtOCBbMlSKNSODnpfJNA
xymTTY3uy6d8X3b5EHbetAGO+YokVTy92W0JyKKR8oTZtUuI6t7H/N3tR75pV+jEet4V/Bq+NRVu
GTRvJp4DuDtyEE1o3bFvW9hB49YBr2DBnpAq0vCPUJB05U4fK/iIhhanukrxqK/nWWDcJyy07SKD
awF5yFRcpAXFO4MNJFNXKNFOfoKnIs2cU4nuA7DLcQENGNKx9sMuxTEhtAn/5OLo5UMa9Q/18JK4
mAOS2XDNEqTToD3wsVclJzasO/e6QuQufvI8CTaPbXHOhnAFLXLFjw4Qg2S6/HwciId1ZDDla2D4
3tPYQZXO96rG0jRMLQ5qxtdACeRXhCHlBCnoONcC760y/uZYGkI8Jc+KCegJuAAblSJ7y6ZmPyQB
ZA+uB+u+wcQjpcd5cW2UBWxf1bCiyR9LFC7rzbnel8TDN+3T/jovdshF264LopMvx7TIt7pRyzbF
oEXooQtkKbAjZoEsrR+VpP0lwknLkJDilaDA+e1wkoWjDVlXJcA7rXU21VokYYUFYAGRwgxddwkL
oWhgPkK/0YXlFOhQuy4IHUYXalQdHXQRdsCSjdnMV/irYs8xy05o9Nx1gw0nE8sOahes5vNT5TbB
57lxfCx1Hn3SeRVEpMSa+3k56HrMtTrRwX/RGJf4vBDa8JM7OnAjTTe6caGTcRECZzGM3gfB0ydk
llf4uM/zO6+I2TJCVZvTYlv1w3Fi021epmFZVQda0E2dP0pdvPhLd1OqqYw97i27UoD1aeQSbNg4
kXCkIEp7gWoFNDV0a46xmwXcJMwRqohP3bI10jlVM+61dYH8XLinVKMks288ABjUTRgmtNv18n9u
ARPvNTZ5tv18qx/gqmAE6hrl6I5CN7Cf/XSOnWQsDqAh66gBCw8as9BxQet0h+XcYF8GLrk+JtBp
b1nTsYhmgMxoEHN/r7HUhjWzJu4meSIQgLWtuS9a7EN/AID/CaTqAyD+w+zWCqiCW6dB4CLjdIVw
19f/MBbNoUFt0wQMk0Nx18z5bhyq86BYwgLKfAncr+7fFG44OgVHMKN5+Akalm1yWo/MQWgI8J6n
dRFYHzIqy3fRQ+N7mGoNFJ/tNW5CiCSP6EY2K5wpW8ixRzz5LKXQknu3XhL+9Vf6cRrt92/E1kEp
6XEGT+AfvxGFuEz2jLDtigmDOkf9DmSMqVc43Zw10/DEC4CJmPL5CRX4ZQzutz/sMfh6YHEB6/fV
ctmrawVJhMWp7PS2gb6/FOy4wsB97mwwSnikWJbXVaRdkIC0bvkDZOfVol6hBEDDL599lA8zOUco
3UM29OHgVR90LW4GPM1Zqnaia+IBBw6q4HWtGWaNTabhP5ln/jJE+9sXCVzKmQslCbB2/8cz6OeU
kGxW4Kc8PHjrka/r31hMN8bBwEv+2truCvf8Xis8vkGBJUyj7oDCEsAeSg+K1UHhsCC3eQ2mbps3
x3WJhyf/cfCB/a6L3Oy+LQx7ZtP4YTDjF/x/FEKUYjVd6xjji7sZru7r6VuvJSTir5+3yv+K//ln
zM4PRND/jCC6vNue/g8QRJ+ps3/OEJ0Nqv5//4mGzJiX4Y8c0efv/U4Suf6v3MfNIanvEcxirP4b
v5NELv81IEzitmF81TetjsP/IIm8X7kggcBITsBw1/M/kETkV7l+GpgjPK8M0vv/DUv0SVv/tyiB
BT4kShQ+LQREkWT861DvgJsSm6a+CuBgMGb5u1/k81UHof3SeO92QlkktZ8cxPBNzN4x4YW+KAcC
ezAvawGmUrW12mlRTCGvq83TZwCFCHYdDI+9RfHLprUHqB/4hheDCFnZ+xGduvycN8IHEjFnoULz
BUmPUjuqZ/8qc3kMxQ7ZZ0nKdpAo79qK3kIGRzDTdK1R0XTo/gLHj6Gnxpgew94lNCZ4/npd/Bzo
/3JeqBvAKwBnh7qYgPjxsS46WPBKWMsaMWCYnKBzRvbSErudeXVcduZ5l3pKETtPK0DNqr3BpGsI
c3oa56i78RDbJaqUcLdNDeu5Uc5uDDYwBxw7bYN2AcTTkvdWO/VFOycvjWUtWmWPHhzhnpfSYxEG
OPMLRVUFn1U/21eIEUd0eD57M1q4oDxr53lXBHWBqRA9XSfilcsyUhzzvhWuOKilUWEGalFwkgHJ
1MAvdzvQER5/pr2SSTZvIT6CoI80cZahvQ/khzNl3gGtPowAAv3Y1tpGYvDVtv+ZfxBd5QBfzy0Y
yYASj1GB4vLHc+vpQiyWO0cMOKyxLLdGVFj0FueM9sTds8lfNlk3FbHSDwYCf8fkPuKXyCkwY1jq
tribSBa34+TE6MxRmzE4/kEh24YyQEGaV26JMgnrrDf3dqu6/JISv9u56yhml4KYAQ+JwcJO1dta
iXJr8qqJZn+AWcDIDnSaMNe+eOZM4vm8Tnq6mWdovXtqHigelp/UFF9J2vUBpNQVQUC47wE5/nKj
ycCfMXbkHMsx3wSaJzGEQALaqO+0R4j4ZxcLlHIOxXyTzvS+hY45z2HSkE9zjMiZAiIBr0YiglIY
2gas9+pk0FYFXt4CLCy/6xwI5CTQpOSJmjZ//ZR8bm5frySFxJRyUEHwQfxSENnFddxslse80smV
O2go+vs4w2zctiqnCDoGE64M3dDXaG4MP6cZ0HWJN4WLMW9/fTCfS9WXgwHRLXEKORYznNYfbyuu
O9joBQqc6Kr3YhXiPm0D3TKHKUK1JAO6vcrdTLJs7sgEZnUazBVSk16mPMDUnmzyeyzs1zULzrLE
ybeWB5d8ZYddgwnoAVyEMg6/kMw5XodoDvQp0fMT3FLUBhPjSdz7zAkznkwHn0FWSUqg2Jpc+jV0
7TmXmJ533FckGiZhVYp2Dwk+wGwmuohJPGqOrsV21PN19f+pO48luZVsy34RyhzCIaYBIBA6UgtO
YJTQWuPre0Xesu7LrH6XVsM3SaMwMjMg3I/vs/c6k7Z6eO+Xyy1DNu1UsVibzErEacifZJwc48Lc
/fOV+1zD3J5B/AgUYY4hqck+oxOJlnBGaw2E8qneNkW0Y/wkQabWljt7uiVsEldIcr2kGLCtdmbu
lumloHILZIwObE4DNgCDWOrEiPolXAJmq8udOUxe3Z04ZZ5XU7MOSlFvU8vSD1YEPlrjALJbiCzM
EjeAYik28o8Y9xKhSjySMag2kvaFy6LacBzgmf7nD/2JK/+x81lCmDgj2Eqp3D6tQsALSHmq4pLP
cxKoI0dqoQapzmQGBgHMvhUn9XYxd6HVHLprOQrzD6X3pzEH//4BVKoD08Yqgl3k9+e1m0kKtqF+
YWXBtT6kv/RqZyrIPYte3Je0Dqm7FTdMxRNX7iAbVjQW7j9dh4+5KZ9eG9YeVeiGVKlRPh6Ovx1q
RJRbuTOJC/OCAr2PEp8JX2ER2feM5Oo3ytCeta7JzlNtPogqfMudzDgwJW9B34gsNyxt9p12lLvB
EuWJmTVuSUaOJ+A17Qptgx+4IKi8an4x0Xgj9k6m3Yq8dV0MjLJUwI4OedR0oq9N2O8SPFKXIep7
zyQsiRZOduSf77t1WwY+f15VcyypMwHF0f+Ddk3znwOjuECGuJvUEUNmWZXPbRTU0l4uud7OG0oM
TxGlfd8cptVEQS1Wequwt2XLMHClmS8FTWm6ptyNGuGGDhjrG9npzbDkF0cbQxreP7q+swPATffk
tIjpLAwrJ5YG1zda/NvA1oNZz5ob5tpWLvTJDeyypaXKnRYbXwjrPaRFvPhqW9/VAkGhbxJlQ8S0
8Fop7WNejUg1ixkxId6Z/cF0XmQQVvq6zywsY3QLYuy+23CYIGDFq+Tz4DjRasbJAxYuXbI8yXFa
UzQAR9+OodPeJ9b9FIvkbHcX68mxr6Q6o0NNMqnrjWrb4sveMyKHwEm9zZPCoJBDEfznm/MxZOPz
zdEc41b86rx85icnYdxPaZQow6XTlY5gKVaCXq2+0IJuDkJj1VhXJoQWdbRpmQzj1vD/rZT4UlnS
H2xLb2hq7PXm+JImhHdDGkoTQeotHpWSAa+6lys6y7g99i4pjT+g/D6rA7dV1JK3BfRWUqsUab+/
z+lkK0ZJb1Rq8Vcqj/Y0rsIfRyVy6YLYnpDLk60G0ZRkntMN02FgLEfH3/VZELdAhpqKB4Oc1Gs1
ZFiXmyIw2xjpKJyvSp+mlyiR1aZt1V3alrYXlQW5AgUzjdrOldellrPTppx2StbVnq3RVa/DePqv
2D9/rVkOMgj1Coh7hJDfPyNtBHgpbX1ZJnYCY+73EVulu3YLOfLs4Z8fhv/fi8rpSMUix/r0Ya/7
u9pS53Y4NW15yYq5hgCR/FJQsrf//D3+o2gwbqcvXhgWA01F1fm0CBeVJpC6tUvWDjcFmP4xEBYn
mI3koGUG8+Vu+txYbagBDa9Cidxk1A4ZhJZAagSoKaeNhRCY1kPyqOLAUGQgnBgWDBYkBmCMYMJj
Y1+lR8OCM7RUW4gemBUG41FpzS/hreNVL8ndgjjujWqDFB9V1OO3+q3lQcMad2WUKmakpaKiIza0
mbv6mbAccE9Lapu0JZy9Dk6z0RtBCakXp5ZhFfqI9FfHmlueiXBxqJD03v9w7X63QlO/Y8li67Q4
OGJp5Kj0+8Ow1mrUNkVzwdHy1EVGBBFUpAj27ehGHQ4eSyieYyiZW+s49gyLupzBcy/gxF8WEwJE
Ht56WbrYEWnbxx3vKPPac28qKrFtFgWZo/X0mrPfikMBclCL7sa9sciiequeaG5k2q81+TgXbYsW
i5LQ2OYtJ7JD3lzvg1ws3M9eE0dZ1fdVlySeWsNrx7hoBhXv3FbNnGnbrXm260TKHjcKnyTlO4Qj
8uyRQ5CqjPyVRSWJPTN95xRtHWfN/jHWceMva/MAzED+gdTJZvRpi7pdWIPK3xGqzdnkcz1WdVAP
LK29WKlJ4i7X1IcVZMha1DvC6CoNcNTWuJr/2ot1SWQgzFTVBch0Pwo5bHKO0x6QpoRZ43A0Ehla
ewkuQ3KcjCYYHQ1Qj72NKykGYnRuOxsNaZooysEfRMwL24C3bvxR1CAs5HjW9EbzATG8do6h7ovJ
KU6pgRclMb7EsQmbqSoJb62t6me5BXSBk79XJ6zSo91pbtbS9Z3tb+VUIfbr/UILfL5ky0Hrpm4z
OxrygclcNeLU6raxq69ZoZm7rCcMRCqRkqK4i9YxAGSi4UN01uPIJqWuCm2Hvsvv8kx6dMIovbe1
1UbekC0qrzMfJ5JeREeK40eCjTEbWk/EiN69TBp8VuVFk3Zywtz1fbkduW5p1wUa0p2sEvLFpcO7
DK5pUmMK3CI+Vb1FNrAOyNFYZPUjcVAPcWkSlGNqGHKNy6Hip5FGtSd7EIcLW2trVvOhAR1lqvYJ
OkGyYUbEU8hVvsAsjFxdwHRjUcIomo7BqNu6S6Zm3VpGMW+lHiuuRaZxX1bC062iuMqi/lVryq35
oZ1B7/hRhONs6fqgnOZb4Ki7mOMPYlSq+1EpRtkQ/aFslrcV/u879O3ZdAwOq4IBgY79eYdemSC4
2nVxUbJ02tkQB1iZEhxURedsNBnmrpykxIBO/U6mWNnnunwKBbnSsTUwS8FQ9OaZt7iOCMDU4lKl
+rpxcM2ePkTNvlCE6+T91V7UbLsotY869oNTr4WTihOdIsNLXBDKV3uHC6XvScLYJ9skjTuMM31J
BhwU4+JpWs2QAZH3nsOx0J9uD+KSWo+hiZVZG9a7DKvjLnFutruxRBe5BZmM5KfZQ0JyuGc4AOst
xqPzoEIIWYH6eIoyzj6Zo4q7USfBP6+m6mdVhAvrYCSjEFdxgFufzyNExOGDtMq5H9SBplJKx3Ac
6Q0tTL8SVhYgpenu+iyW/iyz+A+F16expB9ruYPV2rYQI7Ctfz48t2Ooh4q0z7hJ3DZuMXflR9Wk
M6zRnXaHFAhylZrBMnS+HtN0SWFgBJ0qSs+Bi0FC3Vs0/co8cZL4uY4D5E8jmT8mYX168MACOJaG
+qnx+H06r1kRvr/Bcc5T7KjurP+wswFDUDV/nXp+FGLN9zRq3WY235dBxp6zoBbpS0YijWVniRyI
WgOu3YsTYqb8w70zPsZy/PbTkQYVBn5/aj96Gp9PUaYFIBQj8dnqnC01YrhpiAQ+SWW8Ym9eb7gL
9ADLzA5hHC77uGjvViSSTauyt7TweehDrmwobpxUNu3FLjqXVW+/ZPPXxK5Bxsd0M9I0n7wWB17u
2GCLJkZUTk3sMtTIfBlUZw6cCeptPhnmC8EFxqEuvbmLIlruJefxg0OTeAMmFTjaWhUvecoLaLej
AmCDbVHoD3HfqNuhBr/x8VsjVp2dUCiiw3z0VjzP90s/TE9OfZ2F81yoZf1It1bu4UelvCq2fLct
G1uGXn9bx+GQ5FO5yfok3jqaUfLh8p7mTD0fcHtyuC+cLe400yuBcmxwmd1gcBY2nDPFTHhUnaUI
7CW5DGu/0/gXx1gxFnax1m8Xo9qIRsdpoMR0gU1zN/R0I03nYg3OFozK2WmU8K6b6smzDUyVBCR3
5STShxhrgcsQBPVgGnH9Ugql3rTDEp9Hc6hf6h42wZieZ8r7t54JrMZiZztnTIptbmRLQPomDhYA
NgHcs4fIVn+OrbkTmVp4nQPywl6DFX+WG4vC8PDzDS6UUIMIuUtkotv2hre05XIiyvmQ2VmCqA4e
LW5rD/ZHE2iErHfGXKjBqoQg1lOJdXr+YqvpT72aNC9uQpsOd3a/mEfHiNY7ttKj7bSQWM2R5x2P
jaFgfpiZiNAPKXgo7U6bG5+BKC0RImTqMukepln61pqNXqrXjyLhpCFT7UcM48Mh0e5SGFT7SWrX
3hgMtx5CJMZbWsAy2pvlakfu4VcqaUP2VnVlLRMuRrf7HDMxdBEU8LV4heHxTKmqDUFTchA2zO+V
bj3a0/KjWvursvKPJ8JomHmmw0wCdDPeXNFswQ9CWMj842HOxy91F34pMzwR0Jj8aJ2+m1OzGceM
nEdKM7CAaGUNVzI6jmeE1inM9W2vhpjmzUMJeRaiWrNRh8p2+ym6xNOwD7EibtI+PzsyfW2d9Bub
+mucmqecUr9cFD9qbx6GEBl97tbHHDFeRu23ORng3rV15E6l8mUWxs3lnYQXs1heEh4kN1k4pDrk
AbBJKwcsy8OuUMLDoiuZ3w525nVK+6jENk1ss8J03FfYfyxAVcXqrARWkEoJ5p+NtlgDTRlelZkg
Aivgiu/XnnwzBwYlby0TpQMDmRGdBOwW7qxulhdni8sYnb/iOqW6daLdGh7TZigu9fhjUuR46SVX
csSLAbXMxSHtObnuJQYzsWwAXFtryDtipc7g6mv3yKAkV431XyXwJ1aVUt0sYYxXVz0so96fsgoz
E3QibJzZVa01cZop9+Emodh1tVvUpgmhNLs0xlIfGww3lSILL7PjwncGi8jOvDGg8W0itOsjeEoy
b9HbWAzCs5L4HZA2r2ZTXEu0i9nIwdupeoWONBBboNYvIQH1lTl4KVBYL61yA1u7Xnvtao0QE8Mt
UMGfQtYxMeaSWzbP16GdX8yOCHoDonuDyG+xgiwRbuRy2oxN/APyjeHF2nAeUk4Ok/iGZ0sETvRq
R7Kl4ZNqZIQ3K/QCrJ7hih0R5wt8SDLSuTzCBvwq+8Hn5P2mZQ+FSSMrAaZJVERs17ZoXKUVv6bY
eHfgQ23MWFE5mlD9DtlzstaDa9X56pkrhm+y1Uht5cqFdJYdmuVjZGMvCBf2EcEcSEZQfncYgeIO
tZg2fT6/stK/hnU6bXHkb4pogbnqdO+tbf1INer3ossBdgh/DROYqfl6UKonwFTvgnwpzkxSFVn2
SvK38C0wYeoIYDg1hbIx1TdYRilI+ZZdQKt2ZafZmwjOk19Es3bFTmRtwGpvU3h5PvYBfgcsBqut
aeySec/ypTwoXfMNQYnGiRF/X5Nac/WKSLgeRe9Q+abtYtS/KiTifQHkBg5L5s3K+MPQ2/Pc4ea3
M5V3l9J2E4m5ZSaz8mJkRXpQzWvLnKpzgjtnxcvIp8u0Z9GTDV2l7s/d15vneUe8/TYBtT1Wk1oc
wjbvV7/H2rjNUizoDIHi9KMVXlkUYFAS/IPbmQXZKdTdorTtbgaeBKS6w3akTvdO4zi31eGYrc07
ijFOa1oDKVM1Dvn//UIBXh2GqARSyEmD/JYGXSThJltflw5HDRt9jweypwSA1ktOKMsL7+MfwXhJ
8s3HLz/+u6yfX5EnLT+VWXX4+CLavFtht60MZYvtYErCanU//uYjS9DlX9uqkL5o6ze5oHMjGEcU
jLPCTJYy1vg8A0FlrOrmY7y0v3rzfhnUC172x4x6CFmZ77/q8x4UBq6/AkBx0S/aoSwtMmC2fBEZ
eLBZ094H2VscCcGI2kp86kpwLon6qs3481cov3ph4MvjijvFXByAKgSTxj9oKvk04xoWgJeMJefG
KnjpAREoj9rtJV9iKLztLWKy2pC44BgzX5WRGJTnByirRyqt9WFRnTWIlsZdkxtivyprn54U3UqU
zhGYDsdcS5ypCLCLoXI6pkVZoM2b3ArlZjXsjtqgRnqrabNa02hc1HDyYVQ8NdD89g5IkfrF6Yfk
YicdBDx7wTM7e5JBaianTngLTnlqFOsNtHGPOa1+GPoGkkMa/lLasnymt71eZ53RTcrUbtFj72p7
Vd1mqXLOu/JNWoLKXWhYnvX4Lu1OltE4Z7guHhjf3uM0km6EoRf+2qZovBxqz1S71SYbzMqHJrM1
OyChDqKfwDk/T/hIWr2+V7P8JdGj8IS7RdkXVrNNipHKpmp71xaRcK0omo4MWrhgLZ62TaQH9M3f
zb4Ve6GE8T3qWnjspXrniDW+r5fo1K46vsBRfmuSuzRKjRNqZb4z2cNHvIA8swNRlKZ/FqVTBMZ3
QNFPU9lnJDCm3Y0Gh9XOehUmVmx7USxv0n9IM1w9+GrpLicyv+sXemQ1J5qZBvHzWHTHISxJK6an
ZbA4AmeHKLEQw/TooS+ny8A9B0OF83WA4NnwTLLyTxeTmnRNwRcxRid0W1pqGNKzYzwV+fHjV1aP
lW81kId5xrsgBRu1qdbw1S7Vo+wwwkEHntEwAsuSxDvG7GsC1BwoRirZx2NlU67N22o6ZKLy0tUx
NrhMP92perQe4Fkq+14Hm7sMNWTe+dFZyl2xVF1QcfzfrLSsq6SWbhnqP9NY5EeT92lmvblajfFT
H3PALZGDLK+bN+IHWmFM4sIgUVPbxPJ1mVS/+saozw3+cyB8rOBL8yjKsvbUJR3fgBc/JNWcH9Sq
d3y5mpQkqh6fJ9HiW8+SU8RUcHzcjQa8ObePmc2CZvevE3rHIdaLcyEKMyjibdPKb63ylSFv6UXE
04XfhyebDCVWv/c0GaZzUVs05rX6kK3xw9RkihshQF0M1H/TIbMxQVX0p6oh4tX2TBqMasDpBZlI
xnl2wQpTYu2UA4GDecfwh8QtURH3ZIRxecvMeeit5Dsd0RqaMQ4wCNr5CSB0v4NpFINX2YZ50V64
i3AO92zbhpuGo3BXs3thUOhKkoCNDtjUDsEQr+aqHzSwyBdt1K4554NTWRKQKQRlNQlRlqsVYN0s
BPY6/lx2HVybAcNYz17mClO5mv0sdorkPWtDAXeyGK7ETEhtZHm2/4DBCvPIDta7qU6tSDXR+5W6
6hhvk0teOPpmKQaL5ArwmXRQxj3GEM+0EvN51JbKTU00hkwCf63R75CSTxlMMbbO5LGc2mFPssMd
iaEB6cYfEsHFFnCHg9Yw3hIG1R5SUXxpnKg7WIPlK8viEyYwH2JlOCamfZfaSnhNDEzIMNjIeujZ
Bedk7bJM6k3tnMCpPvTS5Mjc5XKX4c1wodEYTTMcgOaVm6bFQNlbjrnNR/hWpKNY0wdN9ausbu/M
/qau0YklTt68FUBy51DpjwznVbyR5qJLq7VnVVKXIGckN7j152yadg4dLzdt1MZLeW5IxJoUqgrp
nmEeTI/4ccoGYMdHmY/FxzZwXxWhuHPIgWl9a39FctiEt9uThPpwicF34b+1H2pOlju96F5bNSKQ
4mCqCVfWe2UMo/eYNKcy3IO5ab+u4i6dyuEAhZeJl0P2K0sRBBxevyMcLpJzcfND5dMHIOFZsIeO
M99ofU/aws2mZT52WTQfpVyeR24lry9ZYluNIE+CPeW0vzPUSnvFXWw0MjmOILZ74DG1Wc5HKpll
q8SGqxXqsme0A4mPmHoqQRZkWZdnQ2ktn1znTpSiv6D8B8DfaV5p1Rtm6vhqVR1uYhMclTWkPtZn
4F+zGFy1E18S+4u6GO1pEpwic2v2lRV0N0D7IJfxBP65mj0MFnCUGmTQeTGyoOZozBEvrI6xaLYm
SbOA+ORjxhHXr5EJqhxafTJpg993bbgzbloJ4Pby2HdygzF2espv4jDcSQLyGtt1wkripqXDpbfU
Fekherf1SBznIr2QuHzTrVHsItN6ItDYbHlKsTkiBlw0PC4uBlfnisJ9SuvyApMxebU7Q92AtH3T
0H4C47Yo0C5IDBE/RpQPsUKvKRxnMthpXB7yPnK7Xxml3+PclmCel/FIfdxzcArT+9TJ9oNRLx6+
UTqoRaQfbktR0ed8ers3g8RQ70AyrKc6VUhVpVedkS4e4FDjkM2EWBsslllBoKSTYXZiIUQ2L7Jy
6wjCnQwPSXxkMo0HX/Bg95HpMZSg9M106t2sX5WdpazLMRsQQ8o8fkeczk+DGF6jKZ18WWfUWSMM
aJsUJ0Qssl1G6wRMR6Z+zLrwMiDpWhCQRezcT328yViyllWL98Z0UmWTXJRKl8c5C89dKJzjzSw8
lqAJHeAfHtOyD86aNoiV6c9iTnHqZ9lMFrJpn7Sl9Pu2w4TMGIej3rZv1kL2UU+V8Vg13bZNsvtO
5slO5Mu0bZs49cwi3fVmNVyzhnSSsWAmAqjIrwy8pkUZMoYttqpNOidyg1w5Bcs0PyQjnnwbjriG
FdZHsCxcZKQdCYN2r6r6PUSwyrNnmQSEvgJjscwz7YSHzLJex1Qnpk2zo1X4q97Eig5vlUchOibd
cppohPozRQbxZ3lXW/VXDgwF1NRcBKulNEQSv401OmW0HyDKX1rsQB2AeV/EkTyG8ts45LROc438
rRFAm6bSrk20j9RkBEabBFBQXwUgsmPJWEAW4/gky5e0WpwTGs0l6jgGYz+ywEBGyi7KiFvpyip3
t4tP/h2CLdn5lpOdLvQzjVgOfeh7FhKch5zMZmAyjyOJur2R62+mOaFbyg6bozMlWL08ctq52zgE
N4Wxek1OiBQjm68ORRQwNqD4Eo1up/Ozw2I8F2n1ZGRxdDLK4gdQfGunjW/U9c5JYN/YqNiREXBg
TkDx/zWYGhFbAbdQzQ5StlowVQysmEil9XFo0+90wJTDUJDlQlqoOkRDTd/TdH5EAzVNxG4d5HnP
yXlVyG2LPPTr7G1W+2Ebh2W7b/Po2YrpjlLSZedMjX6o+fKC5XHDBHTBY6s9kRjKd5ySZk6zrcPS
h9dZs2yv19aLqKPvatkMkCjZKyL0zzsVm9Og0lae6msXMnJeK+44UezkVGlPSFGbNJLVIVyGwq1z
cn0JJqy9oCoQ0yzOqVJHPiIbcTiNP4dGnXt0205Wow7PWfus1pR1SnPsytLYFSIxttCA2yAjM3KN
GC+0WZuMOWFrBe5EwgdQVsXwjKmAmkj5emDuBTMcVfTEzjg541Gwk9+newXVye2o5I5KyZ1s9djx
UAnYaJPpuIiWuG/RY2hFkJ50s/fJHI6eBbvD1W6simRoXyxzYOyEqQDX6OT9kiXJ07RUJ+2U45I8
NyxKTPyBa9qV450ydmRb/wrh97NLk8QOzGE51RqzjSp9/rZyuvLSlt3a7IU/Demwx1J61xUKk92m
mKxMkTZuKCb1qB/6GjdLWHekhqvpYQAY7SrwGsmwRH63GE9KG80b3rZs047zi7bGtLZHvpkgpISZ
60I456tDh4phCsrzZOhkTfUifIzGiZzMml2Thv0xvuE0kz6LA4CpD+bMK5JOYjnYNqMxyowma1vQ
Rsg73c3W/KFxlO7R7izOR2EvrsAfvqeDZp8AGz/zduNCOWRaK74NjW27gJ6B/rEz2HrKrImVk9sI
KOIKVr7j9TnmWTl6XVcS/Wa0EPtI7SfjMjMrJVbhw8kaCWX6AT1G4zGtEvBSrHFzrfbbYsHRV04c
opxali5szUtWW/qRKR5cElPUu6VT9mFH6ipSOkRzhk1smKrREGmyJCbh5AJ48IDVN3cdXfmpr6yZ
Sxbb+47EZKtADNEUBLEIvB7pz3WbheT3cw6innEDzaI4YcYFaUej08RXmZpHm0L8nmTSmYmft6va
P605Zpk5TrZzGxcu2holna1s2R5UF0QBw9Y7MoW23WCd1pY7h+5AYEdUTevi4MtLyhPz3rnQBQiK
3qS0NSJlujI36MFYnLdkylj/4se0nM19xAwb96O3S9BQhzjL99Hk+BoP2XbsqubIfOfjaI/Nrtaj
GCQI+JF+kPQiILTr+B8ghZSaq3S0/kTUbyFhBUlLM3ARKyFy7Gb+wJLvmp0kcl6PhLcT6zmTi37I
tQQ/zbTeC3VMghz2ETCMXG5sJsVmY/mg9l5YxeGxE8/daMoLlluYqtZwwHOcuoSXkF7pUyQT8tjA
WBDsCwOvCbNbQHi2gLiSSGvuNaeBt1+1L/NEx1cU+OEjMII+8XAq34yUHDO4om3HTAq34Tx5GqAr
LOvao0n29oM+x6eszu8mRdV9XVVSP8r6EqS7Vt8VY8loFml6gzC1h+pGIpmc2KsKeAOVli4BHTYn
bOSxt0oP68a6ITV3UBVbYrDVwR/U1Ul1So/y9hQzagnvwr3CicbTZ3eYx3ELoHdBH+tflFvX1eiz
7+ycxWYRN4G30TCzOb8Ab2MbVspwRxfJHdfpGb9R+ldX7L8KjJyT70AfOa9+jnv8lhr5Y6zkf0tg
5MZ1+58DI/df169N13/9jUKm3v7NX2ERgGJ4nejB4qixsKyYGGr+yooY5r/oKjqWg9QkbEyapEj+
HRWR8l+k0ujF458xOZ7dKGT/5okZ4l/SNElwOfB+aC5jbvovgGLa751//neh4kixmAZJWgRjys2v
9TejqB0NdHZtnAlz1Kuv1E00dw6LJor3EnGyN00O+2MHcyLZ5CxgwTiXguiyTYUaLX99GWoSC2RE
se/k6hUIwUTmdbUPICcW9rcdPlm3ZUbBdYHevJlwLN+Fer3/20W/+6sp+3cy2ke27P/1am8fRBKF
NTTyLpapY1z//YPEjH5exaTMW1tj5Y+nUD+nty8jq+S+gGCjDE2/W2cYvfmkrns7Rdju0mFrCT8s
HYHAgoCgQB4HN1GeWyYvAQ2bsr2i4/5u6iWjuqzdvNQn4MAPubDWE6Cps1FEpUdqhDeOOWyP9GTX
c0RkOLOkimBgaCd9EekfHHvydxvdX5/WERjjVR2v23/Y6OZOL+CpG8uWktUIGCmP+VYzZvgnRu6B
m6djFPUxdqGKyszJCK2xd7i9M9yNjCWkBjIEc9dBE3ULujzFlcnoR0qFpU/0HQT36oKWCDxdTdVd
3NWzn63apViRA8JFZXIUzqSnsFg7Ty3WimiQb0+revz4Yi0CW1Nu1PRQeuuMWyP2dEZyJc7aXcVq
CSzZ+UuKhg7oeVauULWuzcQwBCujFdUWs86EFTg/GZv6DhwO1nsCzlCZU4awreWBoSdDTMrX6uw/
dPxvsa2/2WBQbbEkWriIuawYB6XFq/r3lwG5LostPc+2CW0f6AmwtW0FnE8nuEh52OImWdQ9Q5AQ
eMofuihKhFMcO23Tv0iVMDxtlsGL+hZY/4KGkd42fI5Xft0tcYAe9rO3cpsyDzMn2BqHYRvJQzuK
9r4HSNc0I5983FfjUl9VE7O+IQrQPunCdhL2VK58i7NuxCd7fo6dfNzZFUGlxACpZVf3FScKtA/J
lJ/M8XCFnfsbpyUtG9VTk9u5zOHRWEraWILKVZbDN3vR1S1CN+mgqafl1PXmt3T8kiqWfcLimtyj
5cDe6GMnQIuMoC71r1Fsjk88+MxH0WmQGrJ+KZiapJIpLvn+s/7czxKuFMXTH2ydH2vR315xXWoq
dlzWShZGVsbPr3hkMTqKGbnllqey8SnAsj1IecvneZ18xSSrsFiuomc2JwJdCwha/mTuX3cyBhAm
Mo7GoDAzZlmssZ/LtYDq1Uq66kbjx7bCHTEWuDogLfy2NMrLTzPtnxqIym7YWWS3tKj0ywnBfOCR
fnDqPArWEtzCOodvBij/r0vOayaj8Gc2zgcK25QcJ2NLOdrlYdmclrnTdtiYvq90j0amdf1hBVQN
+4OE/PcrhLtPkvnlb4SO8eez3QhYtNHZo24E2poLlyoTyFpMB1Pr+veEQXq0Ihd5DrstKChaWFCQ
HExPZNyy/cxg1U3Vjz9t4n9Dklt3FbI3gtUmsrnPsZrTa65NjGj0W7rK0jd1Nn+7UZ6ZhViZM4SM
gbEXNko7Tba6u4/pleYZWA3ZKO8jNCcY5E3R+F0e/TLqk0ipBys0U1zCnOq6KQrQOh70yjnETB66
YJxwUd6rIDTq11vxa2Ey6eG8bEPjZt2NRA+fzjNpvXtDojQ7HeiRHNBepYEbAZ9vAgUzfyBtd13N
Mtkj3wNjYn3cM6vNz7N6QICjq6aV2dPYNKpbkMHj558t9gWNx54ZSllPhuNGYbJdazKHQ6QOm7jR
5oCDmGsAfvY7E+pUn4QlG0q5rUbKQkXMByKiFrjs/JV+I/QRhbxgiOfAdko0znV8V9Mwpif2c9Lq
FaPr+DoJwJqqFUK30zPcleKJnY4unlHfl6w8Xsve6kNWBV7uxLiR6/Lq2IhUzLh7tzPcdVG8uk3p
lHfT9xByAzNppnf+ix15V8kImXnA7F+xF1nhrrYz6zyoy3cNJkWpfdWbMjykuJ43tGu+EGoxtwqj
O1wDms8+ndZ5A7CqbYaRttvEVL5ckInQoAwqrYcg87IMg/VVNNOXgu6jJ6vp+wgmkt6yRj8ESOaa
WATIQomNcJG7MJkeQyace7Twxl1Cp4mttxkBM9q0ROP1jlBM5KtzEe4NOAUcON+HsRO3FPbKEaPo
D5FjeByV+6Cdpx/Z/+HozJbbRrIg+kWIQBX2VwLgvoiSKEt+QUhtG/u+FfD1czgP09E9MeO2KbBw
K2/mSacPI6wPjlMHFiPKbp6XD9uD8kcEFFZaFoXDM/9use/30lJwVj6ZSCuf+5w3tt/UlfBtNz7o
jhVmNpIWhRImgo6frJm1lamLLOc6Mc7+3+46n12La948tagubYJTG+haQIcumrCbvnUTPUCIE5cY
BEcgEhy7nt3S4OJwPaqmfsdD4Oycejb8GCPI2e2Hj2Iw/xlwAHcN5SGbdgYQNSXFLVpaImNUmRGC
IIhiJ9HFsEbbH6MJLW8Xr155xR6aRaJG9PBMgJE68h+QR08iFHt/7fHDBWvgQ1sbt2JE6qBwFhTb
oLaUxxysxo4PDr4Bvf2Sicc+zeP7MkE+1OO/VQcWIk/Ub7Bx3Y7jodxpPWyvKBlYDNdfJQFarq3j
tW1wdlZdcizjOQmqsZaQ6fg+K5YPY04GjMpEbCFWkBr3PPPS+zga/PDsT6dy609eL1hsSrlsIuj3
2MbvWdq2e2+o/mULuk5iVcdF9FfqVF7M1WqCYSoJuAzsi3pRvD4XCqPdP2Q3vk9e/BbF458YC9QZ
PGsJjXF5biTrgJ5NEi6E/q8ZstFmTvxMUjTrUTBZm+nEnzOJcYBOxjklfTHVEG8FhgFAg9plEdbN
1mwU+hacSl2jB6Y5EwGlvQlADioDLBUt56VEivas6aOOlmMKjGQXd80aEKqG+NqxtnQS7+I07kAb
D1i+0rxFyMkbTvI+aLTqhdfVO5YeFCw1HgipUSNgdH/pN4n8NLcTuhstBzcP/stSsFFusuKt1wwP
PKNvTykdjgaBrE66GRmR+k6aEaKSNkS72CEFySHs07Vx7z28QY2LDPb8xKsE00cByWul2ILeufyi
Vuu9IRO3BUJWY5Wl17AlAxl6qYaX2bsSHcQqNhnXJ13i3im+z9ECCbZZetoGalJfxFfKM+Hz28ga
wh8d6Bm1Yf82tdXeGY7qw9WQ3+16sxceghgf/zEv3uKh+Qv/T3uorEYipblZc0uGR/kPzrtFrTgT
ywS2RSpNXYwbRK858KLufeQPF5TyXinjs0+ZuPVRw8rqgR1h69M03qaYxJukQ8RQNP0aEYFG3XmJ
mrkMR9o4EnTO91LnJyrj+Z+qlbvtB0SpjBMbCuF3VQsHhwXqTmWonT1xnXFMrd1RLdPw/p78qVFL
OD/N0k30e4hxxluVxe5rgFEiBhNLCpjlK1Nsfx+z4u9cYcDqyPscNG9+7ScW/vTBPDrjFw33v9mJ
GGcGxj+uMT7qotK49/+1lQEEbF2hbzrfzEU/9pCKkG6JE6f7yFtYWEeql8EUrTHlWsP8q9NWjrla
u6sS6Tk1zFN5TMCqH4noMcgwWj7SufstGnsK6GvCIOdAVhQxefCmJxNIn2Pk2camEC0VNH0bsXxZ
mpAiU9taKHHhhzzVZrdlqKU3LqpeVMLbBcoWXZnqYQNZczBn+TaPRAAbnVQG5pmNlPlW6suphAGK
C/c+s5Za6D/c8OMy/cgEXgXSNGieRhvj6XJkEL+3XDQg9yxHeMW6P8TOPaczw4yE5IQeIIDogliN
1HB4e9PREGXPjQY/IXEuGpDHJd7xCM+nuFrtIK4bw4/+VCuWyNmcQLDn3aYVech0zHxDB6s9wCyz
4OrmjNBHC4BwJD/WpXuhRgGdiJo2cEDN1cH+iLtBjb6+8MsicKYDH8yqer7aUfMu4TsuosQ4nZhi
X4A29YvWq7cwAsNpLuQlzh3Mvea4HLY1WUWRpkT+ZcKbQcONDd7mObrAZKRH98dbk/ow5SN21qgN
2DR+aYKBJUb69B1UUo3JnMzftEAgafysZpKjE3hTpzmB31V/oh+5DltIk4B/yIEQeM/WhkCdYaZ+
dIgr+4zvrX11K+acgpwvRZBSbHJvvBhc/2jrBU9MEwpL5SLaztTF+HTbCn+hvFhqjEj0mmY324D3
shbas8CsDxGECdov9nGdHPsonn9B0WVLWdS/u0H8xFn9x+hZIfQxcZzyQ06zcxm6MiZvuhJt7B+0
mnm+FTtwGNhqNSuJhMIZIaV18ADtcWfKubmafORxxzeXVwqjcNiliQ6yARJjZX2YExihQtfnAzQo
/B01XsXGdDZojn5JlqBPuDI5MgE6jmtcU9m9RCbfsRHjrU5ybCef0c9EWuk1Fz1WXLgrOw+35QmQ
UBEYUCIZG2Jzr6tqn2jZxM+m2Q+d4/qMXvFG9rRM1/O5WD1xaHs2DfUc0RpV1re+xto5LyPVvFz3
/DyOVtxUsI/Bk7VDdROA8o6cz7/mirNxRYIwDG1rm1A33TU9wWVzN6kGYrIwsmlPAwxIv8nAvNkA
8yvGsCF1CuiPFlpZRAfJ7lAhmPBw8XSXFKtjzEZLj+FAb3pIyCpnHd6OybaZku886k6UKiHmll6D
kQW4l902X5NbtDdFatguKnuXZ7TPShN45XOH5DuKTRpCxL6mFzDqUBEKY0cjWfFwUFqAoMVJKJb6
nZFOXmdqmnF22SEcdib4ljJkw1D5tvHUDy8p511MeIJ044qVnYKyhgPXGzbDs2yVyqcjp6uOxsRu
Vco12tdDgTK70hckNeyTCf+6J/yW9veu20UdSNekKj/UMO77XL6WWaNhqWznvZX0IY7ecq/GW206
8DS7gNYM8HAjv4TnVt5dfE1iXs4SlarQxuZFr57blt4yD/Ng8C0ttY+kz6/PZGigLBl6q6Ve+E92
aVp317tZE5YTTZg5Ncx7EhpgAkQ97XCIoCp8qhpCfakRJTQ2VssXvpNcZ13WtvBI3U+3nthh4PLy
jX41WDHKDLQg05ES/btymun55WD3L5J6P85oEtAOf3qQpMTkrD+rPcW7YuofaWo2ew7sCndQ/zPV
swqLfvawzD898O69WPnSm5l2cbjR3Uzen8YAfYJgIDPNgq23cKc7zd3OXmR8FlifHDmIXVLoDP1k
K//oBtwXdl1JkDwdapUuf2B/56zml+9hFrD8IhtGNymBo24OZ2VVL/Hc2Qerfh6VjjpQIWnubBKN
USXb7dJR2FqPJs3szC8+8ujdYTcQ2JNDpmpQ061lbXGjkJjAr36KqtXZ1XLf1hAKkfFAPTZEq9yC
c2uBh3n8/18cHL/0r/DLseAmmER1X+M5Pktcrh8U1h07V99Law3NCYB6xM8t0kvvbUIC8mb1LjQT
fSRbU1w5zyhRoQFetookRH7bVH2i7yLaXbnBNqlf06W+Merle9Yf7DMAQmkDW5Q1PhvwMLeY3O8d
Ta+qZkqxFHeqqYXiR8PyU9vCpyINVndDl75TH70EVYP1Y61/GU1ysIuI0GDUnOKE8jHTmLb//5ul
03MwxOSvJpwfW2uy8oC9SGlppPiVZ4fm6qDLujFBqRR3wzQN9JkVOdYWW25zcVN1Y24dPFRtrBHQ
tLBcwrSV2zRf5C3K1vfSK97XVbo7vMkSpU9rjk82XlOmyy8qIEPK0VQIvM3cxzVmOINStWcIO1q1
05pFM4aOHC8SjYORVnLzxE0zNpbC3JwQa4Nj8jDpma9X6J5A89INxT7eB0228xtmOQek4rpd2hyK
hoh2ybSGjE1MIN6wbaFybCZ3nz9LLp01PtiL5wX/Zwkl3WEa8Uy1iEWh6/KOiuk+mYUeX6QZ31cA
PEeUoD8se2zyJIwcvbHNOf6DpKirLUUp4+vKTvPWYVLo5k7f6SsDNftYjAHGawlLPhtyeXbZZL1A
ZSaQAQ7FU4bnL+6vKMfIX8f0ytoA8s9zmx1Hl4jm4oF9MKpgwVJxKXlhnEcBRYk98VzN4j6gZGbU
wl6N2fgGAzgc6NkN6qpFVCS05mSzuVdPcPuic+OJgUc2Btsgm0zBmiKIKLuqwOnaIkgjgs1m5IUA
DLxNvt4IJP5ptKH2qyQl8LH8moXDXGgS7+z14rhk89uayqvevjC636MKV8eMfodZJGF+VSPGfkC0
nD2j7quI+qy8Wdaj22W7GTv/qVuS8vT/vzPmqTi1BTOslr5EVoX63pJAqrOPEeYFwLliWyR6xZix
IAkLJ8TTQwUWN2y7GOV5MbWTYoFrRxKP+/RUk6rvztE4qqnZ8FtN3Zziy+zctyV1/iI+TVbMHdrL
WXeDSE7lkoVRaqN9ijS5QEveSpxIIV9WPI3ibxEX317Gtzrqf/QFv//oDrdOd7go1/beVj1QXKOm
EzPb9ZoGpGieDun0Z8zjmyQ8iGsYc7fRF4exx1+H5a/h/sSHsyb9VxNxY6m65mqZ3bWdnAsz4j4Z
IERkQ4Mqz9QU1+W7AXSCZjaUGqfCvwRxGLCzhX8q8TCWdbhkPAnMRtNw0FnmvslPGndd1j/J3vJY
6Pfs0eFYwoySS0jlnrGLyMgOsrL9umz/UjtsHZ0nWs5IEyoazHSnjx/w57TA7lXEMxi9FY73z0rw
8VqzrSBpStQXI1zNmEsxOWSMyAy4zdodDAnfIMO71UdZsc3wiW6kRtV8pmUEbRMMTrhyeqd8hS+D
Kt/xWK3rKV6Ha3xzsG+CFPbBPv3RxbyP8gmuePONt2AJiwVVrx64UyKu8h6NrXAkRjdlB8mbWK0t
ttvuNKl32VpL6E4dhPqp3ncOx4ObDgRzoiigm/WRkbnP3Ma8Dnqy5x42bNqxJ3hfVwGFI/awnpzO
cu6ka1ARHWUH02Qey0Znbx2PxkvCTLpZ9e4rXtZ8C8b6J7XWY+qsJkgP7680rOVc9uTjJk2cV/Gv
XuC7zpPisSWG4CnnpNtpc6715mybXrY1G/l7JOg3DB1Yz0J8T3B0MGU+o6UDdg1F//kL4UU86M47
TsIknL5G5tIzzS44L7imDKBhNpCd240bpecVXLKXtG80jWY7WuIGTs7aIYXLPERX7StB5/5cGK+5
5SxHZ6I1ii56PdBLY0IvpdFFYSYKbI1YIbtLLRh6NQfOOqHg4gSya2aTrJc7ZtBt7kYOmlnzLRKd
LuW4/917PT985w+OQHob6A/kxgEEu6vadE+T6ZUyBHEu6w7KyFK1DLgc5ymNKEzC964p9xWc/+cz
IO8If6XfU3fiT5r7SS3MfK1X6rGIFXQnMHMU9VkNU6Jh4H0xD2xC1+2Y23Ifi/jbBqLcc6jth+cD
OnrZsl3kPukY9sbeMl5KKbZ6Vr+JCHttoZN7TD36NzrgykE56IIK7+RhG+mblcj+ZkntQgQ2h9hY
HuZOxoceFsA5orUYnK/RhPR4c02bxBcrHO2YZgBfSYnUuvY+w5IJDMx62J7ERqkpZSdYP6swgLAm
McCO0YwCWhPHYNbHhx1rP9EQfzR1uexyXTuZ0LTOLZ7/9BehgOJg4N+0CH+CG+WTYpCuPyLRWGc2
tNvULI+LKpOrXg2MZ2r+Pan0X6T1X3Y2tWggxBDYQNIv2XwtONfCpY/PSd3ixcAXTLYwAhszfKO8
+Vncf6gkEacPZuqC7wP6XOK5W7Nv/kvL/E+d1vFutvOno6pmyUfeZ55/6RRxBw63KoAyyV7P2ne9
nN/IasinERcwcbcQCdfT/zDWcasrV+75AMAAK1RWQKELEjd+pEWZNzp0243JqLKxSoppshhz8jSC
sBnrcU+NuXNc9CONxSBzKvFvMA3IWXKmg2iQ4Ux1iNEtF7OB1rHYEkObXm+XmN9xjNQ/zDP4TbOk
C8lqIHKYnU7Wwl7poaLQZTBRdN3cZezrY2pwCGMVGPHg942hQb+tn/UMEbXDsmix511XzvO140ne
jAJNGRDQvLEY/4HD0Rxfuc+Le2/sG4ckYOkt2nHqzQvbB5bJKD+xxaJHfCjBdUzk1ns32fIwTdnn
bJrfuUj/09su993yhbTaK4stccACTJSnY/sX67MTDit4koT7GQ+fw6lcttPFqx4129jXhlTbotR6
SITRH7Oezpukjh6YL+UZg+5+pCUOcYU53OL5x7/a5L7S9CYsyDRuBudhTJ62dYv1EnF+hH2ag4TW
hq+4YwtptGm8b9vn6sUK3EEqf4DMyCuq4T7EDOTnOXyvobxJluYv1koeIkYI5b/8ktjZCuglWRYf
Kmu4QJDctw45qlW3XnsPCq6kKjAzzDWUaUUg2aNzrCxDLGJk9JnzI57csWupBhu710GL6O8WZ6PE
+RJ5TcXbIfmPo9vemg4ZTomrccM2ZSKix1xrnI3ROFlza1wE4Stsk/NtbODqtojw1kpurZLj3fSQ
U5Cq8F+OEEesOcGhrz/SnPf3mGCsswGn+0pgdUfLJRRJkDYcKk0jDAk+34wQKMd5b5dtc5rsEhb+
BMKtsSykF0I5nurFxu4EaZU4+tONdGRj/XgVwtYOSGIfhghcrWWNgPyyGyrscVbU+B0ZDqK3D3qw
2zs2M7mV5oTYtPwj1Sx2+hMNI58+bIPtHhgTyi5HwaiHFZJtSfvtISChKRlMgvR1x7m2+hV7My1a
X1b4GbulT9dNPGSA+fs4uU5RFY6UGZ8yXPFZltXMDd7v3Bn22sjM5FJc1bi9fhkG7qUocMC/+p8V
0P1myGQVGOmjAXm5k3nzjfHiNIxxG0D+fxlwBxF8cOBhpPYcpgVnbdfhXKKqixRMvjzlz2FrWevs
R/jAw1pBBBvzdY82V21qq3U30pnpRPWaD/yXTZBNpY7F69dQ2gRwLQ2DpXmzIHbzpwEWBquFhreO
x2Cy6d3KJHmMVmextHwiSFZLMV1Z9m6rxWuOnquf4hQ0mUaJPdvvqA5XaMH7tbAfmObR77Nk2htV
/7Cfw09rhoZE4UvauDuYAk2KDOJfnhlyV1Z5GW3Cq33ip+T9qT3isJ+RAiLQKDjUVA4mIwrlgBW8
SKThE7e4p8P8Nc56G2YGTrvGYRyZ5rI7WuT5DB3u2pP6PXSrFiQQMN1l3VlxdjSKNj3VdgFipYXp
r+MUlSt3aYIme7sJVxaHmCu5pbmMjPYSf1CPJZgU588hd+/Mff9hlMhPtd6PuyGKQAUBmXZL3bsP
rvpFoIMwUtx/CVH3t3UQpyxfeA03lcdnhT9uJmOzKdboOEmMHdCP8cUuMjsNdlW8jbb9aQw3Nxrk
lgR/vUWd6nJipXDo90NOWpQe5bcI5AYBw3Y64jAxAkWKHr1cZfAHO7aFiQGNZmEbZeFyFNqnk+Gq
nTNxnxvcilzDX73CSc5miQ9daOwvPRJCrLKMFzh2q1871nQUnfVK5pRt5vgga5LA8JRHu58Oea//
F6GBo7gPCy3uBmEAsrJEm8U2Zmh8yj50a4ZU+H1XKQpBLt5iw/waEokLuKk+hKldUlSi2G7+qjj7
RVaDtSw15gynUXwkp+D3oB+Oc/NrIK68MWcKF1pzbyzZw+mlcSVLf+0jh4a1qbuDi38og+R+mpHs
U5p5jWpBu2I7bvVIqR2ekiMmBAd9CAmtk3QnaSwAg7apicOZT1cqoA6nSC5EGWcQHV7x4Ah4TbWS
BQ829J2ryutQ2QfSX8PRcFLuVAY+VYTyftfX02uC55BPl04WfiGMIXxJnakMSVk/nSRpmEjzMSXR
DHmsKb4YIPEAI+SostIBy81NmKRIgMQ0H2yb21NnFVv6HQ6S1tataZvjTndxPhQVoFbdm3DBSPUb
oJffTVPoJUn93sXiR3SXsY7z9yUnRIRwsFEj/q9oYWutEyShQlIyFqwS9/wa+/XEZ9TUGvaI2vDZ
ucmjULF1oPOBd2C57CkNude2YQJUZRncVemJJAt6nUGHckXlel+JJeCmDWqKhdeakwVgaXNtKtrg
3IGzmWpUf0oswaJ18aMh40lZ0bmiOH7hsTeex8cvozspVXY3tx7eCUjomQbWvU/1c+W476mOCayF
OrNPiyQ/gKmlFjx6j6IZ4E9CMHtJcJhmrghWjijftlb6UOiT1ORAFj9L6uCpdu+mJ817oN2v45LO
8FigNOB8woCqAcnhD+/F/bId7WW/Eu+kflfPgpHJdsRoZbDPwJoUCQ3BzeZEUcq4pqZ8tRDuAl2v
eeWw1hC1gdjWkKVt/0PMG7jPt/4SzczRbp1t2sjyNmaKyF1akWIThjgo+19z/+oZJbdMy760dfbj
mYhb4/irWNzfZlUnATW1GIBDLcavbGQnL6Myij7L4bmg/WrN6C/lU/z7Xc4TA/yjKWGJRsmhp5kY
+inarK318lJ+rKn5is2EF05OcrsRxKXXpv61UHPOYUlwVhIHCZpkIqU+J/dMzVwhBdgCmSX/eq+k
1pQuTk1+jqW6IzV6oca3joK4Vu4IpwFkcDrb1wlvb5Tbt7usmcygFZ+INfoz73qonlewVvIaqxi2
927s/pA83cwFLNi6m82T7na4x4fmIeO2AYD1rEayj1NTjVd6KCM29A1iHYKQVBNUS0gfmD122D8v
Vrosfk70f7sWZLLWmEa5KSWNMmuBi+lgWN3ikvbgMVvW8S/PmVEY7X8DzoZgaHJaH6yZQHqm/eZ2
hqvFVkGEq//dYkBvXLN/SdX6Z8pgdIyx7Wep818sGyOU0CZ3zGYUfrtFUPCFjYxUsIUR5c1o+yoE
b9NTsLoAFSlpL1G6Ih7kwPBOxLdM2WavsrSo6nN/mYRF566oA7wZbPLzpAT48komedrBdj5TagaK
mtAw+3pRbuktG49W/tosYP3riNBp3hwdyppmCzq1a7m872vER0gNTYbHDB8nK4yMHSEQgQOXYJgM
WoskTfrDbtfykGRZEPXLH+p0+Zq67iftM6yF06McqCeBpMXcrIp9VKr3Xk4vOM9ZSKwulLyZ1rh8
+jBsMd7dKn7E2ciViM+VkCAO9FGj5kVEgD1XxTaLVjZjocR28OD6kSaXCw+oQXjJH4xSUKxGZVLb
4g9QGNa5djyJTVQS9Fle+Mby11gmoh5QuTtbFTsroQhmyBLCRrH8Yqb/ab1GXkwiiKzskaqKlCGX
i5B3m3ungqybo8mNsjpGVtnRGqryQ0bhX4XtDpdFvNGlN1yz1JKBKVMnwOD/n9mi6AhK5k9ak6PP
jMn0YSExMMzkhKhsllIqmX4ID5qLuWX7rocGX+BSeJeCO9phbtdzXanHCAx4OzLvbNuGGASdYqiP
tBwUqXnNV44HhhpE0V49XGHxu8y/nJVbtpuHBG42BFuyHcv+xzNSwNBMIFIrPoCr2pvEtFtAfmTy
gXqH9Kpts8kGAA49OJhrjUahH5MLE6U6EVsLCn+PUabt4tRLzuPSIPlRu8oe91BYlJJm5hC0tpEf
EVCS0Mlnm7Mrzk+Lp3AVKJYYqy0Ax8SYYECmF7uqsuJrbPM20gs5+FVNPeRmRpmPlARtZRVhvaZl
2K+UYskkDbtuKViZ8HsbrGFT2W1+KiAs+IMLXy3DdHMszedB4P54sacjwmHOsbOSRHb9klhD+WIn
0z8t3XZiLvB0JZtlIDUcUcUSDhzjvmEPvzWuD9uqkMxs/Uz236yrvSqwCjMzPBpzYqYc4zx0MNsT
aQeAijy300WVA1yqs0OGPybI47p+pV+Iml5H++zJl/mltHeKzrst6RXchan2Zq4KT9sT95dX4PJc
VjnbNV2HHWS3cbMIuCpG9LSmlU9Qovct5dKFEXU7yBpqU3UifoYfjtqiLHSlbwxB3xrFjufYJnes
ZkRS+Dc7DW4jaCUSJ4tCmk1Ft1JRq32DD/7LZ76eScKVpXhldjV96ErVkYasq60hgVqAoWSn7QgX
D347tNsSMeLSouhQZy1Y0tQIzCI5OtkK6AALiYzU6tsmU+RsNb+zFgbZ0nsQHXizxC3q9pOwQONg
/TzLuNw63fDRsAXI8+RkDwhK1QLRgW96C5QAFgtQvigdrw1pc6xk3IzcjsxmY3H3qxuU3Z7sX1tJ
1ldlcshHfT+lVnbWVDVutNYILR38oYY9glh2yRsafKHN3OZVebtZmp7+zxh9lHLfydBs6sbUfNX7
+jSu5ok90Bwk5jgx9nP9wRbKlUBM39MIeICNNrbmJ2Atb+AJJxmtbStERXcBXQ3ALmjdksRpPIst
nqvQKHPLX7qFJWRmcZNt0rM9A8arzUD1GteqWAXmhF9CtXa69drqVY+ViSWyOgwD4S79KDB5bHhv
OvQBN29d6Wj7pfzn0LJHf6GWfXlV9+D0xyogWDrGyfyPba55M2f7NUlZ+rT4BM6DKv9a2GB3Sukf
Q8pFkcZL21xQLbk7EPmdodtGxzztukPTxZZfZtOlROfbOSWCnwXWJZEaIa71xzGnO7Qm7ZLDHpqF
PGoyvnkWCxWQQy7RGxkHYND2xgwHQYiv1vtKJ665A5yYoMqK9VSaWw/PNXbzpuV/04aRzaOO5e4V
5uSxWIo/Ar4dscWXWiNlqDJ33wigcXbxqYFyEq0NSkGdZ4nakrnccVmaKH9ayMa2hrvVJVTWicuu
h5vfb5hDqNWqX4Su3grVecRY2fsPej4HzEjrxn12NkSTfFBnw9DR11bYD//FZfSf6+AX7Z606Ny1
zwzl7VZWpHflriwoKi4SrHRE4i/CmrYzHkffssNirNgPP1Xf7nNRXU8uYTtazzsNQlbQjdrC8jn6
wHyJGGT9DIn1XpVPeZBzoQH1vlsL6MFVP8VYvy2aQvGWb0ir4PlJ4svQ4I3qYfwswBuYQtKz5VXv
bh2xr26oYu0MNEiS3cs0/m2lG79YMcJiLJ4uDJhM0wwCx+yFtx27fLiMpWRmoQAxZdyx2xqwKblK
PzZ+A3d9FPq4BrlWfmIE5qWW5R+6M9/d8UGOMg+qAWtl4R4wG/DrTiSgS34/gTY6ayCB1LCCcilY
RzvbjTXcrsKmmHSR7acHoKwUSGScnrqsL3ZKrBli0mZmEcTXaGCfLCJQq2CWDZb+dQG4rx5rwY+U
sdP1uAfzqDJalnW1gweoNjQ5GluC9rVfcBal2foriqD1pVnW+3kbfTMJMULruXHFdEhtYqp/exGb
zLLLv+bOxNaMcpV50NgQ5fmqMWaD7PBCk6QNkkUE828CyENx7iYaibW283cZDy8eKWijq967lAFJ
S11amN2Kz4Qz0RDdsVXer9yhg55GZ4n32u1xleDCpNB4PuSmOqQwhjZlVJz6bvxras4ZLCWbwira
DkjBPpX067Pz/uwtBlV/ES1N/D94T/J+DeI1ods1ik9On71kDbHBoYMJINKflPUNt4fh7Hk2L//k
e3aQfPS5+OxSAIIyA+wBryDNKv0V8E391im5i6j2bQfk32F5Jnab0GyploRHo/w5KnaJygDqMECy
2Xyw+aMaPX1J2NC8svjDO52VVxYbZyoTR6p64+SQIGbFdjex9ePnYDvtfVblSSqMdpgCkaPr+GWQ
7uSDDb21GvbMrqNv2B2ZZwdxtW11HkeO3r4qjFDPEFi4CpGVAZ/VQZaQZTpuGT8rh9yM3f3EhApu
g/uvLbEeeMR/A6dkWVkVaPPRhDbbMX4pU/X+AkF4Mef0lqe3csByEvduEkrXuutpB24AY4OPCZ+d
OXI5xLv9xPvVqIg2oilXu0aCwmmZwE4prpdx7NcXw45etOy3AznnXLu8GcclbfdKy4uXNuI6HrnG
PuGxRKG11CZrvOGSATZwYJ5gApKEcaNGh7sjtlGZdGfoXLmMp/3otCPmrS/YjNGProutw41pFSl/
zsgheOoJlqx2m30Jtkd+z3YSB+v61XeJ9ZhYdKrSYDMq2oteRfQbuo+on9Yj/jTcKI49PiojAeoD
POkxuwAQeJMMH3Fsa9Sy6HvU3urWws7bjUW3Wy2xbBJ+86NyBDW6XBtkor3g0NJehFTHyhTtycTX
J7FpvXZrSzR9jnRsRNoWodWmftlbj7nu8C0oreww6iX11SSQKwIJfsEPXpoiPmNrypGCpz65lM+d
sGaBAoewyMHCPy0TmJnlOb/QVsiIpbsUNKB6lcqlakRvTg00EN997hCtV6t1usNc0njo1DJ6WHP6
2XQlOzzNafhhk1Yt3fwVWwC9gRBRAk+8gI10j0Xlfhsoo3stYtfTUAtx6GAvwNHJEHujjgppAlqb
Wth8IHqdbQmdtm/oZZ9j59S+pekjmmA3gbdbTA5h62TEnYnid25boH00Nj+0IT/NwuSGNFrfQ4M1
JLOGW07E5DChA2JcVC+Y+p8cB2UdqazEstISMKc787FYVXuET8uypDfNHWKsuVsWxizm5I+5wTtK
o+muMfvvelH93smmLzYnOEobnzSWcWaLrB/SsdiTVhiP7epwQU2jidqCUV30vqNPE3VpW+vLB/PJ
ir9KHkrqwx9GZw9bO43PQi+1p14No2SJ3jPsAxhqMvpMZ9Lz9BLLM/XXv3Xh/NOnvrwR03tqIzPU
cCs+jUQ8TrJvGuBK1auROcldgUb2M5G9kulhWkeJPo+KzgBzco+ex37TblLjfzyd2XKcSrtEn4gI
5oLbnufWaEm+IWRZhmKGopie/iz07zg3HZb2DlvqBqoqv8yV7+AEv+t6Lh7a1vm284bIwFYvQNWx
89Qv8Jwbz1ps5qm8qtrE+K+Ta1ZlG4icHBBFjaOqk5BNBbchMvYlMLaZ5dUUxmBlSXJZ3NxOFbef
P2FIdSmRiOQK+SNfDzRSPrHGyEM883yYW/OpbmjtlLTDHdGY04M/R58gtYk9gNn5JP63HEXCt9zi
SBpJF0FDjqBKK44z81TYm7Hx9mGEWm8p7zJ3BRJx5u7T2J/YEGI8DXL3LepaRIqk+eyLmMuN4DtB
Ft7hWFhwm1k+xqz7HSe4UATFQkyItAWtp15PnOuzedMBxl/lufAhjV3T2eVSKAty1Xk+bkB7iI2m
ub2acEUXI9T8ro1+lRF2zNnrg2sQ9jRUOhpSDgXjRyv2P1LmbIcu/gM8o9grMWw8L14IbIfOixT5
Cso7mjjZj+F0mSEEHdwsO82T7vH65P2piAjJFEhDpPLX7Ad2oFr63xoFy1kEeehw7aPdjjMeN5dQ
POw9J8To1eRsts3E2LnhkB6I8MwntzWexrw9cmJ4w/iNG3mcP7qpDR5Mm7y2bcvmWunkhFIVrms7
xFBIOhGxsmF3GDg0qvkk8xJF1SFztSht5a5JrPKkZc1kEQIi062kuLa14klVz+WBhK8JFi+c39rc
P0zS+pydlCeVvMsoLK4TOuy1cnPzPEQFisnEWA/D0C5hp/BgouJuS+XD8XC50bCxAtfrcdcOqn92
IRseyO6OS1sPRwbeFrQmnDZxTcqgpaxwn6c4E6xo5tpIH4Ap/lMeU1VOSUZoniYDdIed/60jc4Kb
18mN0oQWNOo4NeJYsbhS0Km94pyy0VvZljoWmg5gj4pir5PpnvnbSxgWqF/25F4bSNQwp8ONnmCt
TKB8RsRDngNynRUkqJyRIG3LYryzcPtjwY/xsuA6FHRotA2EpFDn8WbSCWKmYzegTZgfQVWvdoLr
fiF+LxMRjj2xJWhol9Uma8lkTF62NNy5TwzZ+f0FJV99PHwx9qMWvqCbeJRfg5yGdYlUib4zDzvK
it8hvyXnuR7oJ/FREyPg7z/K3FjPehcMRCGIWb4U4iWdhTrrhp0SyyO7s2hmauZvW9oyDjghVnPP
SCaHPAUXq6eaKxVoUg1PN/Z8xc5L5wskoHcbBYsmE94znDvNVCZHg2DA3kF/1sHD4DTkM2KsKjOx
U7WY0Br112dOk+1mWGNrR+BE51149VMLT8YIz5Wfxl5jkAsPwIqybTxM62oGkus6pDupAXrQY3DV
gBRXxGIsBrg2TDPlFo96usE95FrCFzmn8/c0zVvVdycbu8uhj9zmUPTqOEiG1ql4zYcxg1wzn1Ai
Nw1V0KCT2ZL5I83udVgdsefQK+g480NSpS8szwVUJW3APyxfQhlkK07+9m7KIZ9mAxtPT7JtXGoQ
7Iw0SFvGrDyttbdgnWhDcf/h+9twZGd1raEimWa9pq3nbnNGPMDtex+08xZJr6HhkKPQDOUFNgst
vlFvnaf8uSucdzMvyPmEztESNVAelA7KI2iJi/3mFW4vY+Fmyg9hHK3NvhT3cmwATo3jASPEX7/N
uLeHes2KxbloSDTs3nA41qVJVFRkbyQ47jbZF2Tw4JswEQFmVJQSRuxRlGQLc/m7H2R1I8ZXEnle
wgZm9ZuJdLWnwfodxtFLgP7vi76/uQE7Jcs2WaabCTM7ASDMUSbSkT61Ws/7wJLrnI3Y2Yvs56zV
LJTYUg8+i70xxQU0ounTcM340ov0JW5AcPgNEeqcUQNu8PyWlvMDe6pvmURf2rfSY1LW3iZlcgpp
bQkviv4ZERVZQVCEoEw80VEXHi2V2GdhQgLo6eXWYP473ynP7rXnwIPrDm963wRYPtN1OMfcwhbR
ORZu6Ieemez7JPwO56w4z3p89gEprdIqjPaOR9TASqlnUGPyYlfDdLcJ1c0yzh6LqDxQwsjWtnBL
eEYcZ3QGiVFSkN0p5uFaVgfVuatg9rNr3spuPwmnXWMVJLGXMaDjjV+LIEa6MjlVWHl6jm2OgrUh
qAdMvcuUCHGbh4E2X6iZ+9LIW5o2pMDw0/zGakclnxoeZ0qfwIuoL733yEepBqlsCmh+DLnQZ+fA
Qbo4k7c9ljkC/8Bxq8n98GHGAJo0BuV5fLYPNWRRPYvy4pCIhwV2JkvCkAhkkYLkakNbvJtlKk8Y
TR9pT2xw8jnZtmlMcwXNjDk2sALNMufZFihkFY971ROnydhqHfBtfVY6xzPujJ+JVT+nZkt7D/cB
3pf+W81A5FHdkz08nmBTWh0sdSwOxpCkJ2H01DBYEZv3DJGXfZ8JUOhAKZ1/5YBxTMRybB7a+j3M
tbc1e/ZIVu7V70nRPoY9PmApm7feTh/azO/3LRgAaPFbm5j5JscK5nXLNeE5n5oRx0q1+UNfWtfQ
LZsnAidfaT5at1BFEwYOZpDzzoGjunajxNtUlX6bQu5FEtlAvKvFioPLkmcqEGqSGDPst26ew7uH
xEErJu9Z0otnKxjdi4Gxn8JmZ+M6dY+zdyEyF5sETB+eYHH+uX0cM/UBCPE/la3KL1PLX19GZr6t
ly99z8ovDZYijKNgr8QcVSdrsoYD2/SdL+xgW8VWv3Pn4A27OiJMm8tt2MDA9JewUmTbVFflOxfr
lu0U9TJKtLZKdR+a6QHcbbrE6EPBNQQQ8dSzW9rjCngRLsJM0pAxH7R1TDJRvKRV9VlrU+2cRLKz
xvFp17AV/TBIMcD6ctN0PEZYA9NnaJP1JZyLRycqL1lmugfwYMOeptNH0pKkNbHdFBi9u9goj0Ze
fMwcr7ylEe+97yk0Lf3+niV9usn8LHmKD9AAdkEGkl1hutx6nmXtkppBHEaWbqFR4angyqwKu981
+LoZf7CdwnLH9Ht8RNEIU3UjDuOtleQKnIl+0S2b7JQG8QMhg0GjHteTgAbX8COtCmYd1FhjSkwi
tTHBqKB5Da/+WLFKNMR+fA/I10A3UGIn2H/i+9jAgGNpHED4OGiBiqem7NkLJNZ2iIihBOXvSv4F
f2E/2hFyth2+dTUmXiFDn7gG57rQJM8af/QuuqvtGSETFBZTp85RZ3v3JSxs3KxRadzzvAGuVP7J
3bnbMhacggUa1Os/YcM4ZF645+noXHqd2TuzMr7nNFmGnLQ3p1gber/t7mmlNjkj8xWAZftINOtX
5kHyUuQi+6aGY0SJ45Ys56ZbKhgpBWj2AWawXo0nWlZwPEHuWGELPk3EbBF8E7WzWVDsvJ/OZZM9
JWZ/UXoIIAvOhxRQ08GspxeXJysq52Z2POdSuM4et8780Ceszi7BzUPe85i3cXqFaiweCn7caxBE
N9eJsHx6wy8IIPM9hU67yhXu3MoHrUYWBJ55zGcxMPm/t5l8M/t6OndxgaIMDpgbb9iHFYxw9EB3
J4PpnhsB/iSf39OjbIugZFMdNXVozxP1D1jYy93cDxZenQKIUjd+1FkLXSCiNnU2Fbz+4F/ekd3H
ZGtvDJD2HJEzkO22eppqSnRijPmMRaSzMUMKAqw2Eyf8U9QFlAXax2CdXFHejBHsgFMF57Q3AQqr
5Oa2C+ulZp9eC9pDl+Fflf02ZjVu6hjWmOiRGMfW2cY5hgCmgPvCsbGv0dbrJXmya8v3SuhzrcNg
lUuNsakgMMa1jz3fJcFXFe4j7aHUjxKjruMQkX5jondsHI38jdUBgpvNvz5E+AxFr189z3MedRuR
0LWhR/NeOYdyjGyWOX5zy0h62Jyg5BvmgEG8IyFsrdNBvjom1oIcKy2yBojzdB5WeGJxObN7WwNQ
V2f0gAmlsL4H6TlTzX1iAYC3Uv/TAfviIGIC6hcflV/Y3qrgtLzJmpjTwFgIaLD9t2gQepVvTPvI
/Pas/sRMJTxXagnQuUQSqh0BV3njXOTmy8zbzVdGpr27CE6xX0Z7bXYfrRz/al2lqITtHnUFpS3t
4kfDIuLfNi+MZD22iqThrHY/GabDTUUdz7J0ROzSD2OUR5AH4uqJ+Pa4odmV+DtvCBYP7+Laqrly
+10DC02E025HWEg8+qksv1yS8nHZ63fthTDAlKB+YMp5AmGUPNE/AEp1hCEytDy2nLpgdjDQOmbu
8DekiIWegCyhuft4qNYr4LpiY0t5NB2y4f3s/yOVO3xSdmFu0xw/hd1Q5M5UjnBpTeracXxx1Bs5
ETXpp/DPaOMYDZ3pDYqRdXfq+M3ipmIvakfbJMHaOOmIizOe6fr1HqUAGgYrFMN4zhhh1M095xHm
4JQ52aEudnREZKCGAZlhruAU2mafVkM/fda67aEn1bkZGdKLX6yHFi0JmkhR1Nc3G+Y+pg8osp6p
P2dD6IPNTU4e0D6HLIsYqYNwS0OrxwWBuoF509Ts5AqTvW2XXOH2q51Gpd3Pi8vGWl5E0DobTXI6
1zmXmgw5pgXQQziBaMbOWWW+KOvL0ZA42SQeB9cyHmSh7nKRK1NMIodAu8ERr+qHV0TdNulwkDgc
utY0pCxvAGSBmWcfi7h9kmDFu+Hkt2xitLzC3KpYwIl52hI8RITtO5FsXGVvV/ek8u9FALWlNZwb
uaiDZVC0HPr1X5/uiVB0Rz1/Jl66g1ZhP4gEQkRPGQStFLiGuRDHVZFuvYZLLSYfue6KtgLmyuAh
LyoeQlmiqZVIP+bHoo+qXRbziIbsqk0xPU/urPcWUvmaBiZQ6I17b5isAe9YmgHLlZe19hlLN/6k
tMzPhKN2VlwuFQ3o0WRs/b0ttLVqPOLVUAd2Kqj9c02zWm3ywKoGjui4BTmOqfKhzBwg0I15KLzw
NzyXHsiAY9CQlGDkjTzv7K7MlkxUYfkEYCJ6RApprTDZnQr8Wru652JvPOpqzbIg+tC+GUkyHV0R
HGMkORxWHDttQTxhdgSXxkKxxAPcNozX4+FIQRJMet9BqXeN02g2LVlqPj8fGpBl7o2UJgw/9Mp9
nsx/5w4ZOgq9fyb9A3P+bsLh+K3GF+n4fIyuOhKtCPBZCmxZ1JMcJ4yfG+mR0ZtczUh/xtfgWAdI
Aek685153zk+wP2KYJKscp8sLyUQZpncfB1AH+tTLIT8m7vRYkzAOLF+s0S7oTloIq1cGHfEt/zk
2pa9q8jIvQbjeOQ5ShNJPF26wL2xxlRcxW138JRvcnMgqGYvaTAvwE5HXiQGcZdW51i6xC+ztFtX
usQNazUXDE39CeorXhn/U9DOc/EM0exmj+hNLpprhzmSMzBrPgNSBPzJgC6ZUdRV2TFz5SVwxN/q
H0pD43hhOuao/qFKOVU30HgLHJ/QsCTbWALFWTPEmCDhYUzs+NlEW1ClkhqHYqp+xbn1xAUrH1Bo
9TYsYmj/XUTy3wUV4Cwr5s8LdqzveXIj5Nulkyc+Q9m4JgRtMRTh458MZ+uKKt6IIb2LlEyJ67AI
TCW9ZpZSFg8bXnAWgWyc8ElbCtpYJ45FNHZ3tHPYIQVGF1KK7tFkz7rwWvBBZPNHNuCe7XC+Wnbl
HGwnOJo9gO4UA2LkYPDRymRnbKeY9211BADlvXYTnh+PXsBdJuinwbos9+005Bi92jtTBw+sDfPA
qIDZwXQku/Qe22UpcF/3rX8lv/7uu8pjxFG1h2pKzpgE7dMsnGxjRtCQmZic8Inwvkexe+wm5Twp
EAAsUnb4vpAFBi0vuZwI8VjqNW9OrQqgq7lMg/qxfp60/WRVQfEqYqK/LOj49FR4YqoyP6pBb/sM
W0/VMJ4IestjoYmHjzGvmHPgc699DDBqejScfDhgQJ019mprNOhjYioqrPT3qAvy36bMDj2TltGi
16gCgWmyzheUO4G300y1o+Ed2zewe8bkLPmrhM/2O6WBKKrr5K8sA+alEr3ESefoKLxK3erZaBkV
h7AVIodZqIgvJUTUA7V/05aTHB5NjDALTqU751o+BZ3QT3UQKcgkpAcKm2hFKYfx0HbhP07DxtaC
qB6St3uAvbWiu8NDQsBQ7LrJX9MXBlv5kSCMVEx33Sp8rIvSODVJh1HVDtM/xT4v3PhgjZCanIlH
sh6BNDc9G+o+9h+tOvin4aVw+3OIi50mOvkDs7+6Id00Vj2eIWqvbIOCwUqrap/R0bCnxFHualJr
mED7P21W7wMZtAentfRDTqforQf32esyvUaVOgyaDg4DNvl6ZhS3rVNCP5S+HWsurpSWt1sNZf9e
RDq619C313OB0hMw3dOl+9dW6XQxbe+uyxCav+EQGqWMSyh+PZb6S99Tuz6V2dsXiaWHhlH50fbo
sASlfmRP+UGpm9hjoHavnXxpsa1wpPVNApgIDm3ofboCcqHMs6XXs6Z/Pq3Bew88y6X4w1C42zq+
+pg6nKU06GUBqQH61Mwr5OaRRwiPl8GnPtHHq8E2utsWCST4evST5a0k1qvFB1ZTBvlTSZguzR8n
GdIIUBbes6Gsg2MZ+1F46rUWMLhsOnga9jkO6BAXVysGznPSNf4vPzgWBYp+3op/YZeVR2f++Nmg
T9VjnVnpua2YsWYdY+IqS+vr1A7Z2RP1ph6+sqTsbjRpe3eP6Nixj82vfvby2/ThppO6Oa61hzdF
eV6GF3kIkn8pU0uChd9K+PNZL3Olfskzo+huqAd8q9JllTa/ETFCMkcNrmUmSCLGdmsMaJdpS70e
91bJoCEpoch8cNqNd1RdrROnq55xieLc9ExqtPP6+edbHLvymchtb+B8UrG9CwtqSHGE4I5fEo6G
8T5zXt2ZAiMQ/uedG83h0Q3xkwlw/nAdxNW3kwahrbkU1kCrSgSWIkxoaZH2mxHRA0EqHZI71l20
ZIIdJUispE8QH/IcMysD2L5KoAgpcYvKTFzH7HmO6+biz0xCq5Q3VqoOOP+CRw8tnrnCsPXPufBq
Uimc+nBnOBx+AN0+O8IsXsuOCgRFTJAmV2xfOjSOQWiQMAydeSvLGGpHx1sbBMre5maG/rkk95Fi
2q2Yoj9DE5Cth6JpK3s4VK3zOZbQIKbZOdYpfpxZ1W+1O32FRDwvuujCm7TL6+BNt6j2uJZiiHLJ
NPEk7hg1TBasjSQdULG659511TaDqHbB4XfpW0w8tA3jcHRjgzSprfxz0RyDwIqY1n6QzbWviYjd
jTUTu+07891Sk7MDA+ytap1CuC6n4lKzt+iag1u2l6qZ1YlpgDrJmstjcAdEm1y2x7bLTkY5sA1L
oyMwMOp0ZrCbxcQFY1rZp7JEt52MYD0klAIFE43WTd+9ACWebyxT67FneRtzcHvQjADWmFCdg4HQ
jcDq1XPpwNw5zC1U+cAdLQI38iuJov6xeoQXJrepHKlFD8kKQJglauf2G4b6KAKAOEPjH7EUjPdx
d2oifaCC2N1DEtEnK6B6h93tBVMZvh4fEAFVkIAnGrEtHKu5a4areCMO7hw/x21X07NKg1ETmGj2
Cg6DQ9D19PNS64x7aaCPlbjQCK2Ed6TvuUBsLEQ0Zpht/RI7PagPIPQ/awCm2cTYCyQKQnsHKyhf
zDLnRJmnpFK02GEh4jlsFt+y5NrjiBsDONiheacMX7Ph0SHUcPUGb0/TEG9RTGaBJkqPYDdkOFiZ
ObJUqsFrzrL5I+l2XVf4KDj/0a/iJIKZnjWdzDF8VdIbLwFNU7LjKDHPd/7mjjx7x65V//vZIEWR
yymIjyWbwIBno3EzObk6K0koEO45+Hw7/7SpmcgVAlHMW08Ywj86FYf6wJ25XdP3ftTe5ecl65i/
ovu/1fH8q4fdxyYqP8BLFBtlE8wJvKw4oP0xLzKSl2DSROjKeLxg2kHNzB8Yy914/CQnpY1oNSaF
ATy33WU9pwaSeh9FitNs2I0d6M86o35y0KVecqOkJ2x1rUWf7sADsFufGvB6w3DPnfZ3BF9xI0fU
hpoyRgzdvY+HYnkJy9T870/Ura7CzqS8ijzzFnDMNyEVyuoYx6Dgu8Z+aIn5NrY627N3ZPk4alwF
vG9jfi88+wwhEwMgpze44danZ3clmYpGnfBX6nXthvWOpjcS0XrsNq1nP6U2OEBdeZuBiPkKBllz
cgCWrJI5GUALQHk0LcL1sYNTLgn6a5QwjfYWQF7FeernB8eETKiZalaMeeExsppdWTq/KH/Hd9AU
6mTFPIqVQ6GMiQgFcZHSUGL/z0Mb7ZW1VM1W7alOKyjFafK7taf9xMWGZ+HNab3s9LNUcBKqsWGK
4hjYxq7RpTyEJS1UfoLpBOse4w3YLzvw6UuHKEoTwSlHoPTr2fqajXJDEdB4it2QTVnUn+dB1odU
a9SasCJVZzNhVHEhjnmZhyDELAxpGBx+K0QvbCFDviVZSWWYa8jtYL6X8KZuBT3RRwPcxAEZqb4U
5XhEU08AzrkXjNYEw0eOOI43MRhk13LgcGfBB9lWVIueqZE1H5C27ZViBv2n8QAYthjBZNL8RtLc
UIPIgNDEf26aoXEhSdgsEQf9KyLchb2bO9COTsziKBQqKC3u6hosCQS8PTD6+drgk8kGJqym4TZ0
d97NwXlmPfFf/dbN9wVDsePggFYfgkU/daCdVGqYrnVAlLho/E8NpG7VkkjQnTfugRExSzVewtl3
yZobxQ5WcPqrtvu3cJjUNS7prYLlREN5OZpn7Y9LV/lgIlmAJw7npyxN6QgLQHUM9ridUG73xhgd
7CLBuZtPYjXN0XyWmDe3eejY0EG9ClYmkAJZjChlcv5KvfHfMObGs2pIEha+uS26pMVbYQ7PRUYN
Weot/vzJPTe97b9FLhVeRhiIxbYg7tg5CUcka5Fn4kvUJ5dB8p9YJ8G6rYrhhqYUnK0JQ5pSjXyv
snOYUax2l4YCnRXf8KkymPCo8fMxxYg+OUYDYX5OYbrLv1oHUJCfS6rcE4sYV9ddwQkMR5WMr6PA
rp0krFlVRJTUnOO9oN710oqOmkeRfJnl1L6BUKo2ILyDe9j0+SFlMcPKoh8HsOEXnWaPnKX+EXtd
wl/vjUfRmTsW/W00gl1r1BFGuI5WWICehzQON3Hfh18+Vo8VOTKy6CO+Bw3CetVOgf1WowmvGtDa
cHZoLOrUeIOGAPQ1ba7woF6IAutj56f006QqRuoR09E3xVuz9NG4tqleCw7H1jy4/+ykerTaLv6E
bEcVjmRC3dZOjqHeLh+9hbDVWDbdjByfL7k4cSgQB4Gx4xSiuJzHLsoPfRDB+qrLvz5QjJ1nSOeh
Mzo8NUJ5tHoMdHwYSfYmBdYPNxTO77lofrFtcXc2/q6TymoynOzFVhPEFxoz6+8qER8ctOIPejup
MOnIzE1twcYYHKbVBwv5Kq4vBmC3ixMRbR5K03uZmor/Wvicv9lLifFNu9QkkE3hkYj8YC4wN4m1
lkYpZojl2S/9ZK8K3Ji2houRy49oJoXD+xrCN1/8DdzNqZzk3aVuuPer6tvjtp7cZymt5E/gNrAc
WqjfmuywP4p26R8gFpAmzj3jbACDbEs7CDvxZ9V1YuNltvVgquCRoAZTG8dvX4HCJSsm+RQlpIxk
YMGhPzfiO+oxFkc8rYyibW5wCfBnFvFDk9Qg+bAfMpHqQHzM1GbX+sjouOTHDi5xwHhaWUSB2mn8
ndzDQgBTirgPXTw/X5JErT2+2L3nfJEBuRlIE1+yeXWaGEm/cT/s+rVuIX2IzvGu+LvrO+gjEm4T
QCvmCzn5oQwCj0WrlIFi+EaRzEaGTvDC0dKmJiPP1q02/3iT8t4IwgM8gnLDmZMvFdnZFZ6U5mJL
w31D1UJtoQslc2FzubldL/sVUKD4Hd6GxAdJQXIsmmGk+z/xscAaD4XtAAO34vo1o6nk5GqiOm4q
bUB0WK0taUVns2QHG3dx+zp2/VtU+Db43BM/HiPacjCeYeVOj0lMjbtFgL2LKIuxNO/zxPTkiTUD
VL3OX//3Eh9iBrgvYqGw9TW+u1bXj55u8EwCErZ719iaiKFBHA73b8cQyWtkohf22EpPaEgUPeON
2GTdZOyb5UuSQBlkY6YCA1yf/Uh2BKaClx5cg6qs8Oefweh0srEcrUPm7A9JVCDsJyZrB4U7hRIp
II5pvAdZd//5qlWt/0Smef3zVS1SXCyNkZ18YuAcMyjAYDd9SlQRX0OFdNcsvc5qaMZ9wv6Ik31U
vAk3I3Htl+r081+dynkCDFCtbJW3J7eyCkbZpExTOKyuanIoYxNDlBjjJMNFAFExvSld9+JL2PRd
Fz34rgjPdltd647pljYYjnU94MEiwglik9g+k2FytqMBaKXFdL928V1uibugdCF1ghVesDv1Jq/G
3WSk5r4qXVbljIAIx+LH2m/VPo/9ywCJkGc+T0QjnffGXB+ixk6O+YwLCfPuVqP1rnop/40WxTHx
GDhkCuxTKMv+Zi0rCz/Byue3xLWdRuTpgmeRee6znrbCpYlhokv7kJsxCrkX/nOhXqwNT0bbFrwS
kQ+2HiLemyXzIfATAwvw1C3b8b3T5vrSZnSgRpm1hRUX7Nhr2Scx56hVwysHlpmpVUZVRLM46GZ9
k05lYNvo1VN5nFLGvfQHotXSHbnKeU4elJd+ikrKfUOb5Fq65sHyzb+2kQKHnonoDHP5alVTu2c0
NiCHKygqMZ4DbHU9EhBAl4Re8WHI9mXim1fR0syGyL0rXPxDsHL6IwoXYGVJmVzqEnhpRzOBIMMP
mnlWtM1KTqhYGYYgLw+ZxHCJ1LZ2W59Bp4ctElaixvC1zUaruiMPvvCb+XvtzjsAQd7jz8tcL1ZS
ZOaTMn0CVA5JZHusoBF+9ezFSNV68yb0Yg8n1LTujAGhsbWSXWLUF9beFIWFM67Dh4IvedvWVv0w
NemTgXmdDAvTqHZJNPX0Em25/fMzsvTA09G3MebQhF3lcE2rjokPJhvu90FCRJxTcTDViXlZfWrz
3gNJ0j+3QTTseJtMVrjR2DbK+SxtMZ6Ln85Drz1Zjh6O7fQHyMJ0ieAtR8uxWXVhc7BYpx+Uk46w
fWOk3IFOS9gDVwc267HwmTEOF4ZGHHnb/heQG0UZKgHzpvjX+3F9oBL6DbsARIzJ5sxO9qQhRIfn
hdX6gZkOXEpsa+yhl296OVhYa06YEtfyTecyOOrMgeHx/y/pbOwtqd1dIuRfmcoB4wfL+JlHOc1t
RES2tZsWGMK9aiMSMjcNDRF7U9LJscIW8mIOQX+qK3ARANXloZ287kHEYXqYrWkiO53ph6XlDnNF
j+AqiA6i151FOzT3zowE8y0pllQyJqoehdAMPkUw6JMW+lK7jvkImIshZ6fASPlXO0r9889XTTsw
6RHzxzTmv4xAFisjatMNtqvmloYA3by6+ahdJh2IpmRTOG5ftNvCDCAZI1JKyXlk+5tClW+1j5Om
JgeSptK4KZfGrRzscV3a/baWjfHg1UX4oDhZZALdvLF3w6DCZ5RZ/zwVxFOKIf2tsTZfa3dw73U4
3gvyJftsaTIgWzacZ2zRFGAEu9L1vtuKCq6BxO/gzcOx9+aA3HHDRgiDyKozm+k81KLGEmjGm0Im
zstgTsPFUGlKPEEEB5B75FKg/LBRx782L6E5+14YAVkFmHKrrgtuLvria5kC4G0zx2bC4FvbNB6h
XqjqRTiVt5uWul+36j9oswjBZ3AczIsSjrSJqjskGVnuYLxTz7WyRmLMnlN9DXMrnmypfzOyk+s4
geGckey2xsXbN6d454DzxiXbKZXrW2MQRpANMCTb5ECUKsC1sdvsBKPyPJt5jObpLYjKl55D+iqv
+/IKxDGEBif+hpN5c/iNjq7HOa5q0svPC4/B//6E+r20szMs/PleaUQhe7j4LbLq6dFPjA+bMO0q
jrpyq6xpfIzHqr1wQvzmg/3Fc5ZujkDoe451UKXmDn7HuWbp26ASDL87rwBXlzx5+VTfunzo6T0r
KHabyZjCnXlWonuuMfFfbHbQqEkFvsICzkIfDPGdLswChvWCKRsi+9iF8auJ0nJ3xuZSuUuJcp9l
a5/rsmC2sR6lDnAoka0j9VB38678CCkbvZjDH9fiiKsK/wXFxD+ZpCYhUJMZ6Ag0ksa56QAaOMUT
3nABhiyvsD2Sa9gG3TGjQNON/ZeWbPI24FH7mI3gii1mIuuJWj+Qbb13gJ2UoZz5H2OX4MozZIm9
qH/T7Yxnh+ITjED5QNiCjylLMbNx0gYOYbvZ9eel0m2ybeKZeknGBf99DyW2ReabYE4tQipHw2kp
bK9BmTNTT+dT5A9/c0fWv5AlcG5W5V8l1M6zaEQrUPoSiRo9ddGrEFEAHLvD6KFGLrHGuYe56zyM
bruJFeSBIMaMS6nO+L+GWdHkwz6z6mGbE2/HNw/yJ8sV1tsQV5l2nI3Ar27Oobz+vCiY/chS3q1N
1fzYloyRPBCSJK1LM8frNsfANoQJ2ZAV6b1vUfrRSNyboUT2qoGP/Xx/+UNB//vD/7F0HktyI9kS
/SKYQQXENhOpRWm5gbHJIrSKgAjg698B523KprvHyKosiBt+3Y8PbL5vy8gGfGiLCHk+PoXWPG40
CACALdML+3bn9A8z1rAC3htdoKIu/JyET26LEOwxaydAlekKlHRA0PfF48DaaIeVXW06AZguMKS4
LVUcX7vxKTccQl8dJz0kkR+RimNYrmMgLlYZqnAPdDnYxZab31TT0D4LVwH9W96C1dwdloTqIbR8
JW02brKMa18G3mH0OnRPuAV0M3yXCc32/74EtgngnbdIUZWwjZ2+P+RuBl7Tt50XM20pmi+ay1h8
8UlaG5CYPGQs/6Mo/KMAdc7V4T02QYKglxuYBDD8KmeuD5XCjxGy8WISYWk+0LfZxBx3V/oDy9vg
L4sqQpnpROq8z94Iela8ymdEOtz3qVNCCPQoUqQicOtUYJzNJRYXChm8yzjzCmm4q7FBW/ve8H8H
ue9e2x7XompiiHlxcMy1511M7RjnEGZE0WBEwY/YPbvrl9YhJ+q+msHASmTkLs0Rvg4tM/zD3BnE
e/IO31hM/I2sZ0grthPv1iilRVniLhti9O8a7Fgj1UDkZxiYYCPbQNfDPdhf0M2mHeFpqB6zC0JS
VKBW+vQCOGIjhgodeS1UGPFsXYG6Q18x9FtJQxYYE8LEo9EQebHj8k4PEGoVGt82SewXKHfv6IMM
q1VFtXtZfjL/56/giH8rx/wdCGpaktU8aeR8a5XhP8WQwi+qLzhuePojn3uUH1+Kl5S4CT3KztYm
R7fnAexgu9sMBluCPHaOPdtgjwhokdBtMyEReza+rEQgldf+mxVLZ2Wqjwc6a52LVXXHwk3iQzBR
AFEy0/wbu4CRFXyKc7XnmfCV4RW4pCmOeapPb5R9g+2s9LTjTBxupnE1ZrpsjKtUrEHGNX8H9wT5
7oIOH+wmfomMDk0IMVhOZ8faitKjhmSFdqW901y9WBSo5yVPg6z/Km3QYMonZZf3TbsT0sRWpeQZ
rykr2kDgDmzpbKoCluOPcuK/tMZqHhs6Wk4o6uE4T7lzWzqAimLrcwzpQvaTnHJwG2hMnwXRAliP
Fo72iWyZOiR6FNgW0C0IcRjnYv1ST+X/f1F9rVjkuMnOTonMNfBodw4kZqpoANWJisNFFrrvgZNV
R9WuZVx5Yh9tmdwItUy3nFaRwkUAXdlsTm9PV3u2PouwNSOHvBybR7ETjRceReKKs5LPVpt2Z349
Mz6v+KJpmd7MfV89ZzOZes+/+L5dXoq6utnZHBAPK6cdMrjEzhU2gJ8RqoccWF1SD98WztjzQory
loFtblgcktWZ4BYO7xDm24ge6S7dgQvDuMKaA8qI+UZibUdFbvg4NhICRczxr7PFW9bp5ZjYlr83
ILRsez8teBPkPI9t56zdWt2nzgNTD6PS79xkn7SSlGqlLkUC3aMupx/fNfU1yUeNWYB53/frZ0tU
xLkC9jK+5wscjOGhC8acFEf33vHrJ3itHsN6OZLQCE4U1KdRkNuvokRHqby1STvEOgd7iGuNLPL/
vqTdg1qPAOwxWa592lb+01ucrHFGBJvexhjjW8+JTWRchyuIsGwJ42PuZPFyYyOKhc/NYMNnA7Z+
nv0Ui0c+tZ9XEYzB9d//Klile2zEddXvGkFQ1SooBCyM8Ckb8dtSvkyIwATmPui52ZGYX0lhPAbw
KfIa8PCktHxAdsiZm07UqpwvCGx6z6YvPkFl+4VT/tkJWTh5pvfjsG/cjn6PUyWl6SvmcvwwW32q
oSiaoTc8y7bKHxTnmjhy0sl4jcPYeKbFflPY4Y9pZuiLjBEE+SE6Lc78hnOpPf/74oxuS3SP+D68
znOFJh5nJoZNzENTgiND0aB7cEWdEeJAI5FeuKkcqLo8/B4XSpwjsa72wZ7bUe7EZ5Ak3HVpVnBe
noK33P/MZi9eny8OVyi1R45fndUcS5qB4F5lTXriuXRA93txM6xSi9/bsL3DL27A4gkn/0doDGe/
zxlbZ/g+PYaJI2S5XmqfUnCQUGQ7LVI9OOFod8UYwqXTsn6GIuqAKJ47+4xN9r92mkkTZO18AnxK
MUtJcYkz4W9GVVqIdC/Tk928NcH46Ou+O7dWefTSVS8fjPJFVVQ7EbDdWYAheHzRYudWioqftO+v
kkRmv6n8nCGNi4nwU+9jCkvIlaPpXUZJdC2zxqFDIqsN0MqJhwUkbR84umQ45Yie9mQ6fMXxRAIw
0s4TR30eziACPLFaTspZbw2T556cwnyntHz0HBHpGJj3NAfXtMf0CNPmCZn90G8yUkzXuOMOTruy
3yZk387aK/+mTvu2WCbdQTDSsGLbYqfF+AsExLDzqoDQg2tdlOG+Cg03AfNfvUf7bDfrrg0HCX+S
O60t33QJhH354A0rNJWuK7PxvU2P2wnqTHVL5EiVWIrnNzcMmCJx+iqsECJaBmRRrIk86qX0bWrg
JasGbCFCU3vpKF6x2QJTzjb698b4lSE+XGjrIP3LgLmZatlc4nlK3v2JV/Gc4cSyXTYMaQC2ZjLZ
BibFwfNbeSmyBvcCpTJx1ALbZoJXXgSZZ+tZ9VfOMXsfNxhSRG4y5Gpcnm2McseL65pInGADsjPX
1fIIfuunbuMGFHWCppxhS8Znv3EHX1yyxs0j2QYsFTQolST7DORPqxXvvsmqNijcHNQkdBmbeZCl
TnlrnQSHuoNFnVeqwsxfRSy+VSR5dO8UOCShZX4xHX/ruug0Nm27lAhaj2SfZ/oGliexYJ30ZPXM
L7vZ1ym0t2q9+srFhkJQtA81L8cjeztydtgDN8ov/5YDeYZxMuD0ppLGJ+0TMqxhDOMA3LhOqe41
i8oHPoCYVXlF4hRSS2tiRp8kOB454mjpoc+k5fjuJz4WDFqjaVPpJ6A91YySkWWUgQzNnQIffRaZ
QFw3CZdhpthbbPc6NwCnXIF+ddnTJoL1ICWVZOrnybuG3gz2lie2i6+Z1p4iAH/v03RjBJcRh2FE
1LOMxhU/1q+ShTwvLb9n256eJwhNI9feZnCBlZtL8W2VVDEFxm+ifPJM91FzqZMMGPLUsM/4guBH
ZAZuFHRr3pSu0RufmVZ/+JOfmGWTFxLZP2JJxnfpjx+NZx4IImD4tSpEp1GI/ajla90iwGUhsXot
JVtn+ioiX1aRZbCWrjm/8Eh3zxMfziXVdR7ZKGQc8sIj9Yz7qmuf7MVP74rfWR6eppG4OcalAWxj
Zdzw3z3OMUYFwe5i2EyaMQR3jDwSxXG39VLR9VH7/Jlzcctije1owVY2uQGIOFMNB0lbzxEHGzh2
qjh7bPe6DrJzUfT/BZPGmhXnNF1PYxRHzTKOZ1Jyn9gNjQMsEuDehD3BakzzC5X1IAXgEWymZpz3
WrftGWwT5H7dPE4jsciG8/iObfke07Y+6DJ7DAdwRyFRGW3Ds6V7w72EZkvicq6xPUGvvv77QoVZ
5BStfQV3RpzxrVa98Yw5m4BzPa6g1eHUViiHHCVX0BSQ3aV/4/07HmOB51YEvxjQ2jPU9vyxIpBD
sASDZHszejAVuMcpHx25vvwCIhn985jlvPhaLSBo8768eW4L9NKWNq50T95s9rTkEQyKMYXCHvB3
jq06qnBjcA7pvvOp1UcYe+pWL9Sp5PCaD3DaA0DKJ7si0Qd13o/d6cUdNWIJ+IDCDcSB9wUJW4lH
HbzMwZcmna0U/zQFi+hWcYQRMrshr5qnZvmE99ndrdL5O8oXjx6D79blNx+nkFFBxzJKZ7F1GXO4
l31oMnJXQG0Wo7BPbmJHWfY4MS4ggWO/GWzjWE6GJpK3sMnR+RHVq6IELlyIdwU7Cls17G+26gAA
MgJ283AHgB/YU4rpSln7Vq/7MpZxTsWezKwT76gmSnpC3vGwOzDSlB66FEFP/1YYoBgHJo1dW8Xm
oznTz2GkcI7MBHNUmoQ+FbQANcuQH7OzR8yS8XjKU7wcJCK8rdUeeLawN/WqISpYjf/PbDt6GuTh
UpKx9iqWQQE8VttY9QzqEOyyOMwmrpdQmec2SSOssOPjP3dii0Ukc6YLYz5EwNFinyxrcRkyzdmp
4vC5LLn14E2mfUkrcAclqmuzYLwIjKG6lYFb3VoaWqOFesWNHRsvRk2xEEyKPSVv1RO+dswfeBmC
igA8tPMEICBjhabdZytdL32RHFkPjQEXoPE47uDFDg5MCF16LzUGMLYW/t5UnrpZw3Tuc889+GiO
h35M750SMPoS17gC+912dn+y5yA5Q8n9E9cJfqUkv7k+G/d65GbgRcDgOs1HdmQOdWqDGzkGElKJ
7Dx21M9wvWKDZDvoJal3Qfa6B6P77jmNj2Y+H+gkfNEJilZa1Nu8b+l1y5LHkCAoYh1pRkHp0wL1
+8X1l0dt9qCn5jS+KnKEMpBLtLQJtkeP6KptDS+OoGNCmmtxDQnNyDNjZ+edqE/1bgKv6FDL+lyH
5X0UUuMVfYmrkOxyUvfHKhx3rtOA5J6d/+KAssgpDb67BpdgqsKDn+VA1GfvFooeK5lFdYVMnvO8
vy5e0j9Q1kWfNDU2eXkcTCwHLSG5bp7x+iiyGCnRRpZouB8nMzjGssK3uQhmyVeD4PQ+YYe1oYCU
u8ASjPzuiOKMmksLBsJ7ERBoobwoowUUkUMiCtOVV0T/HmkpuVx+Sv/Yzp5/LknOb8oUC67Ooc9K
asI3qtQH+DOMQXn6WUA5AaNk3izppA8537LG1rtNShtfAvZZ7KrJp22MT2uKzTFgQVdvmXYQOlvn
TM/kEKVDrreu6QDYM2lJshTfiV/h6XSxCMflNfxSg2iOcewFSPPxSch1qdhaf3Ao7a0FWJ5tMMxn
0iPGxLYty70z0cY7yrx5Mo0gQGRTLIPCkNybYf9uY6HOvnZYW/CrRZl0kOMYjzrvQD30iWf0nqnn
FlCUWXTzcjd9zybFHf7X6vGik7r9ZTQBorFxD4MMG0ZSP5BuNLdUqcL5lhQNMRGBjA7qs2V2Q8TR
Pt8unRf59dTXm6Du/fO/x75dW+42s/SL5XXfDYPlrRYOJxI5NrvfxtB2F/MlnHq1024APRMC3dXK
jGvYJv2Tv36Z/BRjGCodTqRTRtDHD0uWOaTcNnFN2APmACkxnnmcUmaum/J36BTylgWAD5egOsWC
k/tkfdQZUQp6CtVOGUlyZRO7qTVzi5K0s8SsTHyyhTCgxmVtJEvwHzkh2g1B04PMhwVsoPVQ0eR1
5nt88Nt5vk/Yeu5dVRS7OUMMMR34QagrV3sKvlnf8/R2xtsMPQtseXrqTBpqKjjakTURNMTR1myn
MQSpU89XXrGntC+A443tQKe2oy9iIiWSV2wZaiemD9aiid21zn2/QD/D201E/8Jq8k8/pf3ZJWdF
MKj6GiSlpnVuf3u4I1OIWe3MG7RxOaExnNL8JkgFw907UvM64lLLd5ldPTVJlx7LUnwS6IgPgj4H
u66wSZglWgFlEJ+NC4Bu4GjTILY4GNtCanu1FfWMopgu7A3uzeouQwqkFt++2Yw6MSJkWE9khylU
MWFV862L5dBZ8bst8Zwi2B2V0lScWBifEoaGeqBbD+shP8rI9XQBrBCiJoqPpbHdqx+3HOL6+Kts
gmznE23eFhyjWHf6zpkSDneX+uOLMlLOJCjB3C8kCAqf1MBSm0TY1XQDIuGu65azl039qYd+dLMS
M9v7dfj/P+u/H9jPmvamEy6DGTYzuFECCut38O9L4vfQ8ypXvrYd8dPUptSCtDhLrIBXjhiaPU0l
+sFo1i6toeNJHdTzffZBCegZvvq/fxzWK8cQ8cBrezXhrv84a6LLWO23tD+Bvhqpsm+MJd/Pvcc+
3/DAstuJ3+xsTFSTSsTVcAgEtro8GgyBh6Up31UBSQWII16cyrxl2Z8+LQzIjh3T/zC9d3FbRYMF
ca+ZsQNw1b9aU3D0JzJhSwZ8YaJeelvT4q7XJyAFY0+VyZ5EsOuldG+5DqReMzfHvqAXva3Lern7
hZ9vWZyNB3MmyFuaEHxV3aALW+C0q6bdtvV0i+Oi20s2aBRIteXNcRJio4LsXbjYV/b1bGXmSZF9
gNpRNyj9Rg743bNuVcnEVYYBIXIGhckK5LMPeA9rHVQ0kpJ7k3NZYcTmrZVIA8DvLiHnxksVH73B
SHdUjzFTp7T+ZhKqL1fCVrdEJwxz7niBYTZrYmTpyVue+eW8ecDQjpNBc51bcvFYxRjV/DuGAftg
9zRC535/cCzntTbazwG7PB6sOpIVz+ocFgCca0DMgceUFxjdxfZ7GhhIdAv6aWAj+fU+YCWwEUH+
OxOU8RlVHdxcgTPbN01MYjV7k745Uwr2H36ZRz1UddTHOL47ACEDncSPOdMcwxYNJ1UiH/swcdje
NcUL1n91nM3yz6SMJ7zF1r7KeXnCga/w2E1nHz/3s25pT858/9a2zZ3Gmv0o+w4d2Zr32MWOwul/
siTo36BI8TKddR6NPtoarOPwWLkKKTWQ7y7htW3VBJRjZVSJ92uvRIqPKsI/zsgpNIduXYyXxKID
se94LrO+3Carcu8NFRq1HwKZmhhgXPspdTmMJPSCnCfem2xdgKi36F1pAwXDJRR9SJwXVBPxIqzG
PIipps6SvxLAkKP2gT+veyrbOrrS/Ts17nSwlvh51hXMu8KrXyWWCQJDHY6be2FX+VOd5emGhFp4
+PcmGjkt0R7YUomW/bTB/KxPKbCaKwmoaJSYv92i6ik+ewkmyh3xMo6CzWDzXebTvnRwNLA4OoUU
Xx0E8Y989JerwaY1UME9H355S3gOWQJEWdV8igIeVSXfahcPRF7F1FwM6RX43z1g4N9kgOkTkH/2
er9VK5YwqNUBWPoPSKp6n87lhQx+F81Ec6IBlbH0XlLN6iCraLWNI3gHHwGPoEjSCbBZgnuTTc7W
7fSv2U/+04AayS/hKe7t7i/T1xNt6JyeJy+DNbas9GoXh/dcYnAwL1045CezZYnSMlH0xL7OSfqe
UUZw46LYWA0e/bxzuXtNXgqjEp9jZWjKUzQTi+FTcWupM2SWfUMl+bntrBNxSgg8WZLt2qLFfkiR
nchYtqQu0gMJMxAKaWbsRpo8R2Rhnix0Bc4BhMpm4aYg536yNS3T3qqa9P4XucsNrwNeaZS0Ur6X
R4zjDOD4X6d4fixSGtc4er9bmYIumma4KdmabRU1ZYQpgF8boz1s3R5ja8wTNqnNJ3Mq7jEtE0HB
OpQ8QrH3cFeuL2pzTXv3MA4c9Py8In8pShsvZmgAT+fwWAPCTEW7lzGgIO4EicYwrhLmo5XT88AM
Mm9nSu02IfAWa1UCjEVf6mb8IzVe9KrModEHUj4id73UU7vw0ppgIJl4rsBBfcuAW16xCMWezNXM
oz6YwtdxsINbjYsBpzB7/oYCFcsO62vIMzFtgYfaTcHkIGl21Yi9ysF75DsYZCglONpJ4Oxqh/nC
tjaGwjw2C8iRnTlczRwPE/fNSXv219jSRh1UIETBczSHeIQ3LwhMOtiqcdjdLbHWKQogSQspUnKz
oTqwfMmOgRzYD7vsBLsy6hZx7EqbjCkwlqulfjBSMDWKJ5mQvpMuLTk5gZuwpU/GtPQfBrCCKqSe
xX1THjT8DzwtNjc+xroCXjqgdvlM7/lE5tfGFHTwB+oV2FREDM1/RpPkBNOhs3EgymmH0T+GzYvC
8u2UbDkUFk5onUGDG9rjM60AXE5If3UCSEJIXmF9aKHGYrFqjynt3OsF324wYhB9613o3aVBDIra
sEOCW3ZusoPv+jSh9PBYaIraTa0ZnhYdhJcPyzDpNp7DR4d8Ksyx5d0wKucE7+S5cQwqB4Bpeh3y
3uTgap7Eb0Dn1i7NGe9nNlqdQUzTIcnEMQazopMFIB94kzQ+6kZLesrMCU0YPpngrEz+BAvGwrmf
PjJJFzGuvmQnZjqPyXDv8d7jl3HfGVSbbbN68ENBxdhY/riaSIN/CTX5KkW+eB/L+dtyUXwCswKa
7oYE7YqPkScHhBkyLKBHtoQUBcljTvN2QOY3bJ9Rk5OIGmp6BJbwFQsS/nPiXNNClbtdrf5T41L1
5GiLfMQ94h+HkQp6vA0sKCz2VaaGhTmiBYpnPNVrESzFocbMRo08KntOZk2vbTziJRXCDjEDhsXq
CHD0F9/9bxbQzR2/Az3XjgPzbu02R69bcF6QysPFntB8NRPfWm+idudNPb4l9p1aM2pZio2TxFQI
7r99pZhjiCyrcHeWUeE7WiacEcnKlSuX6izsNxpNgZMZyvyycCzkGBM2adsRZTtDKwan2S83r/Ge
TcxnD4vXJaewdf/CLeK+dmq5KyfBGdmjm5jOsSeHvxZsFS+g1Hymwad7b/GW1eo3y1RiGOlzRwHG
Rg2ztwvs+HWwiDTiKTHWZcAWl49+RJcjHZeDhsPTfCpWfFa1fqkndZrtMj/aGINYaMYR5oS/tndK
J3b+omNdmPUYlluiVz1Zcn8iLMJSpW6RZ2JkAg4JbBMNH+yYnQzHwcn/SnPGB0A2v2L3HvXHkW4b
yps9nI40A6iBo2qdVN+tURxhdmQEBaZXjcdgG7ccpeQ8/IZB8+NjOcSbOT6ybD4pmFbbbgkoNqrk
fpjD6qrK6iMtCffU1UxWsEY7nmv7x5prkp72n05on7DesJ9WSlfld+k5Az3ZINWfw4HHJ3i2jPeF
ywRbyu7AWzK71rBiywk+b+vHt7JJ35kbeVt5oX2tm+zvZJA0aVP3aR1ALTpbDk4G3IUzWkHu3964
fSz2suAB3+nxkKy2t3xEc+T/iq9iSBsM3uJAs9JrORf7fgwudG33J7pb+OiJnDrpej/BrAtbVdwc
L6XkqRJEaiAhkV3rMYB5bKc3jcI95IeQbKYy2WsxKOY4G8yUoR6DQZ5CWVg3KgzYlMJLqyfO4kZl
5/wruIGqlX+qRf/YnQZJYjkoHG1VHD08zbP0nG0Ttm3kzngrpyV+FcNPiRy1AfhFOUWqD16nlvOk
YPwP/OVMurpDwhPNqejFTaQreYxoQZQ2v12orNc+3SewtAPEwkcs6LsgNW1WcNwNQ1j4Tw774FtY
Eaj13iC1ukfXpLyQhPgCXQEdIlYs3Ay6vRE/MWkWBIbnEEU+R9iJlvVwZwj7VUmx7vy9I1NhGxEm
xto9VO9xOrLO9I0PpY366P42Q5Uclez8aCQHxOJJvIXN39J0rrjhYWaS6d9OrAKsWu4RNjE0Q7qE
WROzj/Kml3HUX0pwW8bI7TsQS+Vp7lU0NYoW5faZ03i7o2KAlepAK2g5n/q73cZ/W/WsvIKdRspd
YPpuf2xCfajx5u0Lb/qyRfxaGcuJrrq1inUgVkuf0K4u0veAjjzyQLKmuNzvrmM876oQ7qKNnS51
MHk0KXv3UHVUxjVLeu6t16znNh7jyTip1ejmJv2Nkz28psbCAGXz54IdoSnA/qR59cxntq1kT1Ux
ET8PVCQdYBXkELw63IEUI5ugkAeQnVaXofSJ7E9tOSZV6uXTvzXUOqhLfg6jNd653Iqz7f5KTRzR
HO1e3ClFdg68+pmH4LYw+4SjKK9JA+8KLkRj10/s87PqgQItd5unytlKCdTdtZ2odEtnj0MxBQgW
bDwViGNupwmLMxjxM7F5TKiI6ug9u0LidrJqQsAV2hRh1JwKNVAgt5KNnSBLp6fubxCE4bHMCejy
ibH5p6oaBc76k5M7T2L92ZRaR/kw/rECtEYW+wd7Kh5pD3qtWQBvTTgUG19oRlHLelxaqAfI6IQq
1yBiV03BTtE0uuG3rMkU4og1rezv+lba2+SPIyU4yJqCYAzGSGwkNLPuGJ5t0PjD74Gm+aToPe4k
Ba5isN0DqKfT4ImL4iR2MItuKwabbUdcSqQMrvKWV+6mKHH6rGclaKXr55zyOoIygZDvUR4xXOp0
ZsQuK+fc4xwpJTkLMfBgCgXsDh8oH8RZeqJQbgnyoYt8ZB6MJ7n8wy+0eGjT8dwrd8+UrI5hR09l
EkNiUYF/lQjfJ5Sek61gjnYCuYIIX3Wvnfbg90bO9+BYV0xbUUk6fNUkCIkZ6phVPOocMDpgBLpz
P1uvhXMKzYYokBUeMm17Tz2T3dFOIYWw+PZrFyu7AVCHa4aPUmTXIfsacqCGyr9hYp5wR5h6u6JZ
hdp3MkxphC1gHCPIXPvQfndqcNIhPnedyfpa6Q8TGviDoibnhJ3+00X/OJV5uM2uRAJjeomSOTJT
XmhWx7Tu4npeGA2PvFdQNkb70Y6tjU2VBdxuc6PclJQtExpxpvrYWEZy6VxX7DKDkwqHVfOYG2iV
1ZJuuxVy19T9t11iWryOc3MYwQwiZYVI1zbyR+Mb9d1sZH339jPrzZTS7AcogcOmg2sA0JaWjphH
HK4gUIVqYKZqEvMIyEFveuhdQKFEsDHt1rj0urmPKXQvyL53eLnfaQNjq6H7QPeZQ4Uea3FT0wjt
G7SGutSLjikDPjqvOpKt0byqMcrFWkKa8mnq/of+K6h1rUBBnfo1nrDau7GZ0f4+0p00VHiNvIpp
P/BacaiCV0wgfD4G0PUFdn3ZWOcZ2XWXUCkyjR6GvrTYVQ3boRZii9lOxRWG3oblkXtOhHTB/KX0
m7vq4q8Za9j/Oy/veuzgwYch9X6MeCVQQeutLbzgCTo18PJlNYe1d9zZueJuscjlt3XybIhO4qDM
rg4ST88o8tAsz2EW6AicKi23HC2tphKbUC7y0dTJdKTcgKUhlQ3DSBNQ0yhuVuxYMsAsOq1hZdYn
9ZGSGR/vqBHvbdPvHyxVYVjO6G1LZ+pHuyGpEO2Gcjs434AH6BJVFeuyPnhBTUbHB7bPdxMEO36Q
H2JELqaO9ZS79gHkgrl7toFyswfaxkrCr9bhwI0sDgFWO12bIPTKoT/FTcqhnkBZIAZ4vy5rLL95
sctAnNHeBfBeTVMRUlriugguap0asSEh70p5sAyqqVXCNdWNw7rAKOhWaxi3x3kxnmLqGDf+dzyb
rEtzAUOWZJjhwkvwXv0GP6nyEFSYmY0lLF4xQ19Mn5p1J2z/sxQLxQFQ/YMbjTVea+b837knTxgY
YHJbg46GEVSSdJobpqBmaw0/IuccPUBD2SQlhUGFd4xXxGSXEweoCICT4jAL7zUoMr0frD8cNs+k
mYJjNecRbs7+lDVw6ZN479Vp85k73kmNWJN7ZEc00oBsBAV5ecm5vDPjl2U9CpbJhNmdgvtDbhqI
NCGOpgC5Bi9vEX7ZMWf6bo56mC2UW6dHR5jLMwM5mWzbUywNpnfTebEseDuNYXxQJyxv4Eq3nc+q
YC4JHhiEpbLVDVixMO6MhKVwktZfcNf7LTNdENvLCV8djD3Oisz3xRcvlOBS6tI7ezyraxdfx9KS
v8a6ECkeLl/9Eu/mwmfnmmIA6HK3PJMhvjSlTLAHMfQPrAmbvl2FexevpT/6h0TRn2Ca3nmBvqVn
qz0PuaCLZF1mdKwFdadwNMZQXUdD80RbXBzWJnExZPqdIt4NcgnmBb1cyKDYdKN61Y54dWyGVr4C
lVtuE/GAeMFsiwf+xSlozFzYVszp9NOa+YfruM6pH+ePNLMvRevG99J5DUufXvnCxKajckWkOTw5
4Fc5mTXltZUNWTsuf9QXO9wtRXkLJ2t+hCD9HTSBT/PVrwIAOb++pX/Gln61kzDeTQHHSBmSlxRi
xH2zao5lK88VECPWEmDt0hY20Cb9WxPTvGYa0pvp/M0N3hltwXnHZvw7T4sPTT2oCP94Xn/pSFju
HP7zfhgL/4CLhfNgB1UIghL3iHnN3enBc+KRJHxoXgXGygg/Jy+KbtyV5LygGX3osC32UyEQp0MJ
AMAvyCSaIX4KMO51yytiYGG/mWUF5BEjJbTwqO9S8Gpl40Rew/ZZmn29zVbIiGwb0s8eHetdzR4m
SHvOKsmzD5iHkW/dg/N6pcmHro6kVbsOpuCuMetPk13OMbPJ2vohYRzsZEY0jUt2icseSS2wrVeV
dvdezmeE9emtUZSJz021N0tcV8W86GcunKshnEMaIiJZvjVe9TxyXjn43bsM2+a/JqFpIabOYUH2
PSTh6N2UA5FpdPRDQo3cmdAv7IB0owJzeK6CFLKRdt1Nw8k9CdBJMfCRoPZpVs2890Ck23ZtlsS6
+4Ajmt9n7Fe7xqMVZFL6Vpt8Zr53qUMrfOs6UMj4joDLI/0AZXlAd6PZSyTHAU9qVNfe3nA/l4Hs
D0UvW1ASdCoVuGnMxiiptu+zFRX7y8jcaz908qTBBJ7CwTkBsIMoQYnRltWhLXKBW1Imp9ZEto6F
DI5D7T/lVBDzIwzdie2g52bJV28dDMOpPs3YCs+cb39Cz33sYNm9Nm6/8+LOxmhuFnsrrw6Y/GCP
CkFt52R3/PtyAhoZmhcSaqg0gQyuXd+/NI49bXRLF0XZ+O81J6BdEE6/2mnBOoorRNMWeWq7/+xp
RAqeqvKCOLQba0edEDOcy1QEP0Dm8W+G+rltAJ+Uxodr0WDlBfIcd34cFYoVLbRvsu0eOUrW38di
xr2mwC/Qxx7wcNAYyBjOUgJ68bJbsnc36P2ndPUrMyHlhDyI7FcgMQdZBgDp1R228R89DM7GWKZf
Tsg2ZlJexvK9Po5J/ZaRs6e/lXVvOu6cAkNc6BbyOYaa8GwqTpjCuc/l4HAnD/kbLl5eXALzOlAS
fI3hnWTVdgEBcJNL+X8cnddy20gURL8IVUiD8EoSALNEBUv2C2ol28h5EAZfvwd+0dpbtixRIDC3
b/fpJ1ejZQGl6+XfB60ffhcDoxflLhicOE3T6s5ivh0/C8rsw9xDwJcluZDYyOo7xsPqQHYV0qU9
QLLCM4dNsjlPaR1CtYTpCOTgyURSvVOxBB48paXOF+xs+lVHV8sN7FythBrrU44l/5qS7VTh0kXj
k2Wc2+GTo/QQWNwUsE5xiWPIWzmJ+X00lA4YgAZTOOrq11KzdWJp4ewt6qu8JruzZWdLx2k+0Ksi
xqhhxzcTIOYqSy2ESRH5xmaigZgTqHhrK11sCm8n7OpemQwbVaY6F91EZXO89ewlSxKadvOn7ZIa
ML3curAG65wNaqMzMUp1AWUU5rmJ+QlRcAyNgXW0juKVDBKnQjOOIc5A8+x5ZNjSuGgfML0ivzZ/
MmNKqFmOOvnPWrq+csZAGEsqwL6UiXDhc9BpBWVDNNq1WaaFluX89MdbmwGcXRa+9rI2mOGdZpvf
3ZH1GK0qsWgPScWVvPD6nn3joymzJbL76UMCb5pJWfFI58bcCdRzw5YXbaZGajUFEy2kYMQVjoXp
dv03M7wrjmq2b4U8EIZHOgnmxRyWNHrDgfiD88rDBwqE0R6zzc49MA6h9uKlxB7lBFW3iQarMe3o
ps8D7MYiLJP+91C7d5sm6Wc4pHtgprJPxYs+9t3TjBurWePvkrRzJLzR3nXLYkYOtFPObTNsPtMk
cdySLQNVnDviNvmu+LDWTI8sLXMDJREkXALGEU5tsLomOAyGgn1BkQkmvfYnvlfjOfXiN6zR9pFB
FnSjqtUHT/1ndirnmGgkEyf4cK0C2wFyZ3EoAvB+Od366GI3SvsFNpblMnlT3/KUpRX1PZ1IgjGx
qN/t2OskVvGYHV44vvZzqglY37pi/ZCdWr/TIav3xQPrDpyMeciidvaxfLWQ7J3tL+IlRMc4dnN8
UYZ+gY/kY5AwL04/2SdPm4gsDy6bttl9tFql7xvMadDIuvWeCdj8nOeyYBCBw39PQzl8lCuBxmmg
NLBay++NF3k22k57Ih8NdM0obXCdEssBEbG9cCwzhJvKVtu4cwpLntzaaMKKqig2zyyoN7L25BFM
7i3uQ75r/+d11MOZm/+1T1fGT8ufn+3tA/0I6BbmC61VJa0ZvUdRfU7EHBjgU2uuCAllmjCwKLYN
oInCAfLlcUm8UG7ZhNUc9VNq6ziQ8sHadXZLkQZ5Fhs3As43jzeKT/8nCIOOkwjLWdWgCTvTDEE3
PvbJ1iypm/RnWG1+1CfE447nWj96r4bLg6uRUcdId3I1dzjXWodpLMNBgr9UXf59MOmD33EaEWRQ
8JalWE62jDav0OLu/0nCRc/m1MQcG9iu5cOuY4hNrLw+xCXY7/Kj5LQM08ri/GewlODnuBz81Bl2
cTlNOxfQJWvK4oPWenAz5e/V70kAMUI9JzxVYUZtnbxMDETQQjM1hwd10jjzJLRGyWXIWGm+5T0j
GJBMMGl0SMUVyoNzIg0SIbZ0D9lV451Hy4ESJP2qeZVxXX2Uo7KoIwgrzI5Petr12JJI7hAkjfx8
mfjBxtWrT9CSumtKaAzLIAHXNqHlwrvLhrW5N4ZBa1nvl1dSoBeFsHF3q1f66OYPduVMKd0EPzAv
7jKZ00hR/UU9CYEzr9UlbqSk31stKL5eXVKDw08OoW1eXqH9xL+p0j1iCd8gPJBJDNCPxIc4b+oL
t6p6zU6F81Ulg33p8yRsLINpuLPw1C6ISeXfvFT1PWc0vMD1iWoSrlc1lL/BrOBCNLiA+KKpb61y
nCi2v8/7/nUCNJ3ve1JVOrhYDvqkDsVKnogeCBJSPF33mse9p6MDiDCQBKqwffAUbRo2WD1EukIU
1lO/lF+a/6u0CjqO17Z8Sb32vqrh1YuX4k0YQCZ0l5vS4uMt02Do97gAo9nqHqtTGncB0QPdHarm
WuVnj74/LrMYsrgPN96RxaHJhydCc3/Qa9kqKvL9W5rCMCmm9/otzpUU1yZf29Okv0iFZ39NrQMo
VtxY0/LFwGddaSJlG7a1ZhRWM0dKrFgS3f7Cjco6a8N9ISxFU3X+3mjtelq339nG/NOoGu50ufa7
Jh9yZC1lWRiawF3+GryZUmCv+kpKz2E9PXpHfx7fHVx1j5LFLTPWd5wNZwGL5qAhyUWWojnNsE9N
ZnGUbYD1jfHQBR3GjAI0DBR7qKPVPHJQh8OjeBzvLU0zSMOAvnAyL1gp1mI7b5oXHC6fLhuEXhn4
+UG+HEZp9GBXljdjTAaskmxtBx89dkzZ69BMm4S1cTZiWgLSGTq7sMCGOR0ricxDfKS7xjzWrkB+
op0EsM8Rh6q7x2J8YXmR7NveMwIscZdc+eWTXfEyjohIa0maDCJhxvaGTHZSZaeqrgJRIr5Vqe5E
g56Me50sAJ+PG1FObEx5W605WEEk2fdFh16vSXyoWFeDDKCRxeb9LVm6BOhrA4B6rP4CV8H9RVUL
dop2T0UHsH8tda4TeTizxwX+L0zjFz3HghLCAWl8lM9kIeNPZvzuNmy3gGCc/XqDRWENWXObeCBM
HXYW/2kd8CjVjM4b/jiYebCzDc1MabMN3VSyU+0Ja88LrvHO/7InJjwCdjcIaszNHqvO+JMx+CkX
CPOMu+c0jQEOrB+tpb03/F0aIIy/a0Z/8+zTG1lM1N7IahOiM3UYTfdRIX/eixlMc/2sQUiLcI2S
kEoXh8f3Vjyk2A21CGxL+pZPTotOQiGGlzVgAchpNgLIZGEORmT7619dj7PTyBoWm5+Dq5LQRqV+
dg53CmnBnzIyTHf6RPiL0DpLyo3WKsf/fD3DgZ62rGvSmfXLKO5urn6Qx/CebLfKcaY1WzFIHjm6
de7q/jbmVJqk6PNuR8+ymXzDH2IsRyPcsx689rxjbDqfeCRoEG8GwYHan8JMbjq12VMOjq1521sS
SzXDUffnfbtlc26KSZb9l6nvkM/wOQ2XhcXrYY7Hmz7i0PWq4csEMDnk27c0Mpba5B54G5xaGx/m
wuF3lrCuJaXSjSO9i+2Ij7wf4xMzNNhIZs7ZWpKLU7EyEFwekYa4sDYu1W0GGYbWIm5v9KQ/bd6z
4SycD5y11rVeTONQ4DdohXWN06Z8xp5FFscRpD5nuVtrgyGI2qXYwHs/pMyLIAy0fZY477a0liON
akM7E7fAjNbY5rfqkFUtiN2xNxoX6oPeppazSXEdmylnNSzI/Q2UeJmU+9nocESC0mBt+yEMmtwh
j1kTNgRjGcOw1mWJbDB0HOvhYGPBYcdLHGM7JhCZ45/ZYkaYC1l0Tw0cd5tWcmrAQXkYrG7mbTUA
wXa5LcSD28KGpVA2ivXLWr6KtdI4YXSvdMjSOeszRCf9txWPL6X3UG2HNlqwyMdNwiHJPpil0hEC
fBl6VH8fVVf0gU6FBjezZ9wmdTQ03etYaPbdVboR8agIW/IZB2Nr8sg7jsWc6JFV2d+bAzjrak73
nku2z5vocRs3rJipgzm5dyO0GyjqcodXFJujcoaHJVCCreFupn3+VFOp4L0qnv0XhQyGPWGqosI1
/KDTMePX0KwizIwL/MBZHOoKFqChA4mKqcNiWboVnFMAtIJPYLuqss01QRvkhmAZ2EOtan5mn4hf
J175wpEIE3snZ+VchEkMEImq/0EKVDbI3T7FAEFFbx5Y1hzURscOW9c196BN8muc+iZy0IbaxCF4
K9dhLwj2Zum60+mO7WT/H/+igDzifferpPjHaC96Pvxlpbocyn5kbLHxLBub/ab+sKomvY9pdgIO
+sbrjbEi6YKa7+mUu3OI6zDSpkl/2/DiA0J/IAyeA30j82NRZlelz++pSTF9E3McTEcmeAqt1K86
Gx9rYo6BCzSIwhvW4Tbp0aj88iu6zU2b9YZMcYYC6rpPrcGKHBFi+C2X2j9qfmfvBxrQ/eIXkNOP
0TU/RyyzC7eng1IoyyLG+EtTAxnKQBkCw/qQHOCk0ZxMLVU7UJDQ9uCG7dI/pJLOhdHZFnDcbQ6x
hxlKM38yZTPTsa6wdHKvnm1CZWxsca0t1g/5oL1TIvWSWWO2S9htnaaYdrjV1M7oqWi8iFJ7XjHg
HutyLzIqSHqMZw0q6sZa6D02I8IG/VTTT3xM9Bx73RDZcpmeHGzABzps6tAGTHXBHRSMGu4LaDOB
lRAWnjYhLyG317ESVkMfLS2rmXRsca8A/Xwtjabeu6LA2jFNZcjkoYdC9fkeKNPRWmY4EvnS4cUA
6cTD6TQqExIKxiU2GX/zmFNpI2mjq0S2cT14rFgNCQaukqeuha6jYhJr9QTMq8WYnxaWetN9JHRW
nj4A+puD0PgDmAyXnk1vHLjYaDKp303YN0Wlw10eUfOd9RZNdZ4tTx3QhRfshh1ng4YiUYq4dhng
hzvWEZxBPdI2ysX8mgrtEhMMPNXO8mQSQyYQzFNZWhV7Yt8h91Gm57UXEAzSr5UugKJCcRNgPFkP
TS9jgmoiEGTwr7wvU4ZVoF1JI/WSb64s57uARvEwZ3Gb6xq1dJ5AhUzdpY3H30qDzcDRx9nZuIsS
iSBttz7u6nleTjhl24NL5VOy591q30pHfGfY9YoBXZ85LDllcXEmFtadyF0TSRQ2wWf1x04RNxdu
2sQfKO+haCuhx0WnC0vnwb/IlsUba4fQbfVvh+PwwyC/Dlmfvm8tlcZBE3Z1KvRRhX1StWFZLf6J
+VZsARUOlZ6njk2Scc6Q8l2kwEW47nTHnz5TYm5nIvVkTeIhkp1XPojjkE2wvf+YEn56KVYPnej6
VasI+ln68OrqG9TNtsj3lUA84UkMrV6ccJj1J5GwFW6BgO0w3j2xAyOt5pEOgkUGc5cLSbNSVhqV
zlzpipNjGO0Lbeo4VwwkorggJ2+olbQPInvQNd7LaqsvxxE/pxWfRy9mfMK1PC9zKWBiU/NeZXbg
4HptiC3trKn/G4vqY2bTfFyM6snVM9YFnYm+32cfcOw1qAJB/jIs9RyoBoqt4ALLIdkgIpjZwUy/
hpn7QqfzgNMVc5HeeKzPZv6AlODE0g+VabhnpPyDwWy3ykTHakGdvW1XCpRA8ewX8igcjse+lfHX
JckELroUE/9e4kRjVm+XIHYw0iM7gHzcQakpoVfIY+H3P1kvH4jR4fXwi8+60/ZWr4bdYir9Rznz
9XHRREUc6R6O2YWN2c+0jm+2nl6ddPQPcGI56Ni5c4OJWUeFGv7q61WUxnzDd39Ps9aK2inj0UB4
vl+d6hsTElGYwaEIsEOlj6UoIJJl3i5dJIqgIB5LzRzbRiDdV0KQe6fznMc8aZhaHfItEsh0NDsa
gc++JIbqc6zEgg05KGt0ViHcB2qXDUiPBMixZdjQ2zx8PU975WByc1xwBLNucHvX+pJ1QUJgZ3GA
/MTFtNdjwi0Aij6WuOPR00KW0dbvNf1pW1NoeXp/z/n395ZvfFIGEJeZ/uJp6beGxWmlrnPHiD6E
EDg+2rJN32RT/yegFNSWQlPozZDEER5kAKfhYFv1w5M1JolZfxJ8oj1lRwA9PPeHfMsWfDkM0Jif
0v5RVmb2J56ZPWrBiiQbv/tNIURWeRGa9T6b/d3uCjZ8gskhy8qROTy5pg2crX8fKGf39/FIJ2QH
7adKmzBeY+q9lj4BAl+Lo84+Az+7fmxyGrXZL2Js40aVlhpCaidH5rH+7ma1fK1ai29W2eQhExG2
w2tV1SrqF4CMMTvQaGwqFG6B+nBA9+S+KBGuamozwE38gKoJpQYuDsLhhg8AG4tx/qc3gvceCutj
TdugN10nUBSRAlOa8+4Ntg5yemp/eTHL33Z2XmtZ/5clJiYCrXvLWOuAtRlZALmddXSXHwjxt9GL
jwSCWKm/OF6UmLN+7OLhLWN3u3OH4vPWEVJ4DL7zizdAuGTeL4yfH6quRkTG9hyP7kficBPTmq1v
ySn+8Mmr0LG0rdkgtULFCAjd9SPpBVGbnsUSR42D3Hxu3T6jnmRHnvKcIa7WXqjbjExW23psxzAO
JfEKN2D7QKqRlbX1lTaOCkq3/cFI6xzmmfIY9gN7bkHTHYtQtaMo797aRHJtw9jP8L4Odvqy+AYw
uNXAF0byGC0iPiTgQ7Jlwkwj/8QGCKw191D/AKAEJXM+63s4+uuIZI+cP7bxyXG9QFqeGRVp9uoA
/PEcOB4utbOoyunOIkinYBjy0C5ZQ6fEbJMhDQa3agPoMhPBR4VunqZ3w+G0Y09vtN9sQc3BCjLB
3UI63yYNCOnCWsG28WZOGrp+LWNYYI59lonA3jolxMiS13WiPc+9el3tMZY18OenLEJc+dPTXRqi
dVHjxMqb4rzjsACxkAKfvQ4Tlw4il5MYeH9dfApo4s1Mtx4jFj6usfmYJ+Odvo9Un9icJ3gLYrCj
Df+TJ/PZkxBt+TbxP49QbGbtuRBxfnCRwHYoCxkxDxCVHqMQjX7FZxFjr51H96yS6dyTz/erIQur
FcpPUnFt29YoQ0xof6u55NG4YCnJpxuluVxKbGh2s0l7aodGF6S1ctnNY73JEU7tXiCa9IR1RwNr
WQuUPGmxkJZF/+QME/4WamMPBcNJMKh10/yRMEtnIZBDp+5qAolYmvp1NuzqkDOZHhCjzgPPHf5Q
41A1VP+aFT0COk+YsU7AUYq/E/Syo/SwoibkDcBff3Q1w0imj/YelwKxIQcvw6ErbIy2L2VqsJf3
qPcZ0ukxG/MY2aQW9rlufNKCYV4LOs+6Xix7iVd3R6tNbE3sM9ntAnJhCO/cb9q3GUY27BFkKIZJ
U63hoNNQoXxKSCxRPvzR/eVO2rqn3/utzRhUxsWNltWqoqqoUKzB3lD5yswQK2tzghmBjXR76LaU
urumD9QNJmvaAXsCXtVW+jwyB8yMfvAaBWbT+C0tq7e6t3ALdJJZorX+q1ayiplogtF3n2CqRWyG
TsYXhLIaJoBdhCio6WEREc6lhIqJZusf6K5lon8wNYFY97an1cLb0Yyh+lgIDTJIhKC4Xv7XpOvd
EcZ9Slz3QIcmwCGf+Yscwn6MP3PDuBXJ2oC5/bRJnQXsKl4g274OwoTkbqsDCHHqW1uIfhxG7bGQ
Jw10hvKW+zIJ5DN19DWEe44S885lLcuQepyWIvJ07Udde0sECOjD6PsPMWU7BIXQriis6t32Zpoc
yXnFk0A3eW0RHeB1OzMV85P73Ft0eLnKwEWM+8fP609ZzedavGlFbQUdJkz+bPcT0ixF0Vtf6b2r
MSzR+3JY5urslEm+oxAGbSNMC/sbL1EqxKOMNwgT0r7ZFjsfTpOArFPW1x5ChXAoS9dHvTulA0oK
R/YbvlrYQLsinnGQ4GnPqBMIep1Tm6yIQHAOXf2t9Gj+tKTxywYefyL1CTpquSQJb59MLb/LkkHM
G4p7map98b6pShsr4UDb5k+FnK4tGeCwGLQrC5AfjPk/xngn1Jevj1bkqvzJZKm7E4ai2nW2NPwn
h/K5zjHrVi2PtbnhuOB9G4VeX8rZZ0fopcGWu98Je1xCo8YPaCTDPWYp3HLH2QM1ZANRYKeUyfpU
zUd79P2wb13zCElPD7sY929B/R+LXpWd/Xwwn6FFEZ/1Z53wgMfXn/zqsUNGmEk3J0vlP42xuFVg
ko4lLUBH4ubXTqfqokrwd6msvXorL7IaoDuiN2zoZIpQ0ShCFgcVCbouAP/EbSLVeLNxrYUT8rlJ
GSsTJEYEuiVWwFdkLfrOuRX+VGGSJ7nL/2aP1j3GAhdttYDK6Rs4iAsLjJ3TklYnQnAieGvTx20O
VyaWd7uumyup/fe2Z0OxZZFxOwezfmlJLUf0QfzN2+rNdNEp+EmeJ6d5V3Gab4JsjyIQyNqxgVQP
MZVVCzczqYLFVe/ewP2Ert88RFovQt4tZIZAoR8MS71MVvv+D3LmcEDjflZjlthIZ6CbmjDrEVLm
HADlbJhfPcbffQUO5m5OXszdOOlZCXPcTy1Ti9KC9pIOB3YAmPiCxUwFUBN3o6oEiRqUMX5Ce2a2
4dvaDu/QRIgSGcZrp2FzyH3s3xr4O7Ddz8RO/wye6UasismEJX+0JKWfW0zNtkOjQ6Gt/sxGAgy6
A6/Kzc4/Zqn5qtfUitRMXVMXL0eFtCA5Z3MB5uQFfTK6CebK07x48jzP+l8dtYPjDmM7HVw/SuWb
F62UGO/8/SKy9UxN3e8uM9lXErrXgDEtC7wIL9ERgc6F6vu91GtOZ6CcXEIUum4HQ0PMEZlNHXXL
vumzam8+gJPRLHnMGZn77LEee05r7VebjBNFbXP1NOS4sPP0kGF8Qvnqv9ceGSLrKnEGq7MVwOKt
G3yrDiWCzl6uyX9cmydOINOxLotr0jbsKIFRBixeicmumGi6peEpZnYZo/lm5gOfxbZSAc425XRx
l/5jBjMY+q2DxCXbt5nH195N7Z2i1n7XEakkT5+nlwy+ainwWPXNyYCUFWh0kJgzZdGsi7spSY5W
nEC9xhk2Chsy2KL9Tc3YRBpyzKOxwutdmYP3Fu2+e+IM5Y2lYHmbB8UDt0IgysB7riZl9C3+vVxD
3sRqv5jaVeBitgwyNjBx8YMk7OM4E53R09prabm0nnIhswaVgcynp7ZwfvcZqT+mAFq5VwJMbRLf
REIZrUl8nm3YRDSl2AI8JWgQTSe+v87LHJrO8rsOOwpar+ZCiYcxDWxmp4JoDqfXAINgU6VPdNzt
8PHI56ZIdbzM6GW538hnvRmueV37oZmDJprynrP2otOxUn2pPC0x6SRBGfO5YU/eXAj+GOAo4Joc
To+VU3yNmmvSB7l8EEOxj2SBzgBtDtpIN7jjsdZOPZHfKq2h02oGoulBUSTHwqaj4zykcJhMM0Fq
aedXth1/1waDa2bK7tQxR6tlQrxBV+UNdIOecPfN+Xc3uca9TvtnIzafZefYdzJ2XdB39q12ahnk
VIKB6dJGugXNKdLa6oU2EP1kO4yC9kHa80brwl3PRXlJM6KB4NzhW5Ed3WESTA6lFSk4/DfMEF4+
vyRTk4eezekMqJq9KxmPE4k9GnAdsdHJIl5g5fds8u0nHIRHipDGY+UuN4vY93mtxFdrk4EcZ/dd
ZlTnmjaYWBbFC7cdUnUIur0h6eQCCV3TrX0a3eaYsYrdNxYnK63RnysdNzgkE0juIz+eDmE2nbSI
Jjd5NgZG+7lnPPiHSADCrcJxiH9qFmP0utUEtuzYL32dhUQJm92MxyPYGlLQ3Wp4BhghOIdqH4IW
En0UH2ZOOURBdQRvyVc95vutS85II72ShVEeE9hy0dJ02H2plUAdTFDJCUvv66LpooyvmP6rWsc6
7R+H3K/v4/w6bW/KKh30aMq96nnNnV9r0beR6aEWMRRPoYDSf9N1ecFwSbFrudLNp/MeaxBfVsiy
7FZ6y7uzRuJO3Mrbv9+NzXZnimcG0Fm/K/Dh+yrGf7/RmxIw0bt81NUts1oDI4VtBGgNE3ZNpIM4
w+c6Ny59cxVmf9XdYlbF+7RrnR+rB6GWOGrqN8nVt1f53us0wChOMWYMZacDhUnwc2xD8gHauV9F
aE5Ldp43OnHujiCKDW6m1FeflbLb0DIb1j8NcJw8X8TNGXdObtU3kbe0okgbzpQK4t/l5DyxOBQP
+OHOTYksMnjy3/yC04agZnnfGLynsiqLcslgV4tkMx4XfwVhyZNJsnKjc3oESzEKAjGgmAyWpSaA
9oshaI24uthtysFD2LfJMngr9boeJFS9muqjThcO6gPSqCvLq5YuFpppc9WL5OLyTHxlxw76Of0w
YpX/1+vZH0myIWmN7F5x4L72UQXYZr8aJWY/ZVDXXOODIROwgz7Aftc0b0NCxqWU+R+eQMkRfee3
xSo6gOPj7iiMM856iw1kmoFdzSkhzbyB+G83HvMJndkHzD2XtqX+Xc0Yq4kROri9p/gqSxFf//2K
pNt7jlrGj8mJCCzgeC9XjUwGhVK8U5d9meuvA0iyiGQZa8GZIcXB6PDmu7UetqOBh78ZiNrgAzx4
ywfZj25f10t/NDHes6IkueciMe6kxz6HF9GbhQyruEJvX3wIdnidM18+MoIpl0xC6IoZoCljNKb7
BFogR849ETp679vxhz3g3lfu/G6Z8KfLKrceNse+bCvpkuaynr1ue/Pz8ODRAvph7I33aq7hPpfI
/y1fCDSPyT7wmtHq5edu6LWkOnDJuEhpJFyHzeKJ8kaV8I+SkS7vES6Mqge20MW/qLVjSaPDGtw3
61fcAtvpPBoL/UwVux7vVqNXlNjR5nhcwHx7XZdfRE6PH4VbZ5mv/5HWbh6LlsGDMquwkK73lAeN
p7Qn18wRNUfKezW/pvWT6nReiJWKrrT5BR/ZBUFFcM8hiXdY4MHSDk2m0RPd1a2aQMocmkvBU6uy
7eIkqDM7e/CVL2tWL8dOn4++bbjPalhDlkG8CVVqRospHjMQD6a2MlJ1/ohTSRLHrn1U3Y5FIzQJ
9jOLHo7EANxhqcI8402IJh5fwOh7h3YEYeg2SCrF4LD3xqK8X+tkjtxmfsR5rchoyvIg637dsxOS
hzjvidcHBre9zxbeQRD3nnP0Kn3+ORkR4GnrEzuifXInncCpVtn0dzDEpjjCOpwOQT1q2COtyXse
Etd79mfaMhFIf66sxZe0qp7/fZi2X1HlgVE5B6RecE4CZkzfcutOhKRaKnRWfUMesaUOaD54pGNG
PsMjexmbhLuN7OCrLz0TWM/R29d55tk33uYEwK1JzxWv3HyjBHbDBZMhl35IqGE45CuYhCbGRpWB
eNDQMJ321+hxdwY9tCs5dAMEy+oo0f1rpi3G0bTHiFWqd6gbh/IbLT9Vjb3cp2zdKskr+sWSL7/Q
P9KC6th1AV/F0oj9QUHy3im+gS6ooM/FfGHmuKIUzC+Z/o8KdOqznCtrsX+CHlzDTD+PND0c0M/e
lgXLLkZU0piUHNsaB2wv1bhbUJr5TOsWbvbCOWCAcjdczFb4WelkRib3ZPmbwWfEwsK+mkBKPQWZ
ShukAWpTle6p0ONtT4Gejbmmnq6mYT+Z0DV3poVWSZRiJbzYRZStbMHXCj46a5p6lRDWrFee8EuQ
9/FTXo1TQN5AsGgiWjQxdaLJKAMwVH+UNht4K4aEDQKdGjrJIiSBd7NfeqFu0sGD0zc6kpblvwyZ
CgGed2EpneYUK8Vmry3xHo4Rxp2e9yxm49QzHh7SVmRaLuK0h53eBEI3D95Xq+z8gT7L8zP1WaK4
25rL9wOh6+cKRcjhhrdHrlZHHIpEOubmSbML9Tytdbd3C9Ss2PULpj0bG3jHUJ9NzX+eP4CpxvYb
kWDJo9wCxGiBeG599eT4HKcVh3nO3zydybeNmFRhFYkxw0vdURg1ztnR7rIqap0xyBz1r/9iPE7C
o0fYyGzIWiP1sZP8BrFg4TzxAB30XeC2Iz79MnvAYZqOI32FfgZ0a+3G/4olx1AxGdnl369odX+L
3XHAQuPBrZ1ghHaNFRAf6855tc74Jq6tlR4Ha4S+PI6npI5fO6f+hapBUHaO31ZrCCpRyE+qcJcT
zhWO6rNxsJZGcqBhuB/wXT1GM8Y01Kbms4FoG+iTE3Jon6OxWNWJdiwdWId4EwkM24R3oeNCLPCc
5RcOv0Nv6No39EwCbv1cviwCSp5puAcpJGWm9hjjF7XEnhwxpAACPNLdVJfCT37ZWvyh0d36kvbT
Cph9IwLC2KJZW7zOqxzukD8udtk1hz7rAV0VQ3wfTDO+d9uHZGyTs88qVzTGEaxu9dhclAsv3YSJ
sgRbHw0a5/HWN9eILzNGdiy3CZZ4xxqVxtad6Az3zNHojjDaKvz321pO8o41Mb8k7GDCytZfFn3y
cbTfKyMzr9U0CD5NOoZ6QfftTIkgRl2DPZaS07VVGd+tNtGu47NNyiEejrU4mfm4cxmpENIW+26k
vRdyYwKFMsuOaD8fKt24xaUaTgimf1mt0iaHw8ugg/fZ1TIahXSwAjMVZXe7aN5Ua7rBYlbroZ8K
FurpOL02rkda1OEyMNQfkWCE6osvMU0pzWeDe6gM5AbK6XDbZMZnj8LkqdzFHFvRC9Rz2Eq3sEfc
m5/walkVtWZ3LCcEwZZQzyDg7pgDhYDUwuqh42IsBwNtEYZbzWdRl5RN1i151plCVJS3z6Vp371m
GR5mO1DVgn0TIcKMjJy+jxV03wT5jYhLWmDHZmsEk4sAs2keHUeLnxoAwm/cbRKoGLMbsS7p9tKj
vFl0cn6wC0YdbdbjqFixIREmzzhp/1Axupdmbv/SDBDOKci7E3g+8YPrIFTjpD9vxdys7EeSlWXa
HFjEJD/SQhlRKbMkgFqW/MiF3JJgAxZ7PyGykMU/ZoKZL2XJOctE8zPJ0Gg1MaypQz/O3M75yaTr
ujnlXSp7+LoGeTPJ8LYhqnhj/iHZslF+wr9MvDT/WLyCh4pd8uqRNXni2feRu+5bTMQEs9CURz5K
+XuFso37xpIvOIyTYBm8XYH/8qARFURG9fs7gVt/sdyn2MdHly0k/pIp857+fWCChjz9rz1PzTc7
9QmVNTFA2tF4zyFbjQn5kHYqn/51t9gW8VFzFV4AcYVFz2D4YTfSK5DQkRYUvUmJ4wC8rSv/rFg6
Q3gYCRqdG7Wrc9MtihVY0v70dfNKqfBPbRntH1NPhxWmpf+pOq/lSLUgi34REXjzWt47eb0QLXU3
noPnwNfPAt2Ze+elQoBKKpUoyJO599qQGuusPxr4PFaWyFejE1QvfF62ucXooTGVP6ill4WGNT9t
2ztSjJutxxAvbWy3flm/67HL4rfAcjLW2dkG3gM3c2KMEkMlgtE6hqWO9FsJmlPT18fKVv4End2t
WRzyjjm+ccGlgu5PXGSlGhcLRtUFHNqu8UrGyeHIfb5fJgkwpi6vj5xhu2qU+Rlz6aV1gBd4Awvo
BpEM89qs3bHqSzZmThWPwENZZzjBFpT4IUY/9SWZeFRdXCD3BKm/cnNbu2kuQeYFV0HyEPFES1ut
Ged78SHyfHozGktZuzZOtRdjHVNL8zOeRrVl84bkNflMUPO5Om2brHLyHdmHGnd3bEzyb437cRkB
AkcDoOzpBn7UCqkjZRENV5RVeC35t0hbf5UyfhlKtd7Rahz3SOT3Pn6xrWaNzgVKv00WQAIhJfRu
wvKeCoO0sRqTylq84RXPn6MwjM6RLL7jKFE3krJw5eMCudPhaXG+GS9Oz3yo4g9+RIxfR1oieE7A
M7mujWDSlbtCah+JJO3qE+3bcO/z7leaNApBV1G5rEiq2szBOHmJHlCJ2p1JdjaGHidZdlp5Kzae
Zx9M/j/58G5wY6Q5UD9FXPeXddc2z2q81IFrXojaSICO1GgVaCEhLKO+SWzFuOLUx03v0zd1MrIt
R8mABTbIbzlnJRdTbLLHanEdezAue1iuft9ANwhp/HUVC4ZRJkSa+SapLiGYe8stDtb0oI3jhpDI
hRmpEMTaIWUsiMIeKUBwMHJCydW67bmBxp/S0btj5pb1AU0MRZqiruIJEdjQrtpLt776cZcdQ8+C
ZDE43EQcg54e3lUVj/kWqfhRrRgWly0yOSdQSezFi/NoAm6spOkGw4QOjRgX2qH15jii2HoMbnZ6
5d9l2Q6XdJTP+P8JtjQ/w0OVa5PFJrTvscX1OvS2ZeKPCOvhq8TCeC3A1hNV2kaBdssSXq/PYnel
K/oxiOi9Rczvg8GNr1jaSFrvRfvcUUOpWfaWwTF67T0q6oG7jEOx8263YIx6m0Gj5299BtP7iuST
0XjqRrAt+NPOMVPHq2srl0JrI6wWrGLG9jkbtfcRLfCGETTEhWaojsxdNx6jAlJsdR1/zOAtzSwk
UgBSKbMHIY4BFq2LmaNZjUHHbhyU2Kh1TVbYZDhuWaSyHKRFDvQ1rvK1JpYpQTLUGr3xZCNwW9ta
gyYfquFCOLJ7B+YSLTtPp61OAoJjJt1H/KkI49sdhuzqt7F9tRz/JRheg6AqP/TSi1aBVtP1Y52x
asjy2xqS9Y1Sk2kncnUCPX8rIEzxMroZkZIDnyGyZK3el6e/jtGqf4JJ6OzVzGci6RhnIxTnxiEM
WGhuTLxHcitgaFg56sDYZ06Lh3ir+EN35bkWFWzl72sjvzbWhOPL06khkpDuVASIgdGLrihsEWBQ
1rLoZm3VJDqBOPSA8QUddGswHplmP0nAGXoXli+N0YYoqsA3eLF3cBn5LgJb6VDQML5lyfPcdka/
HbnxnOT0kMAk2Qxj+FeBmg8MGltL09prO6m/aDOiKs9IR+aDwzAx0JiRKgbUh48xt/tLRjdumbUF
FGhMXkHO/7bR/IDcPEY6xKEtai3zzpUGxzeDzrOOv4RDq7PK/V0WGtoWPPEfnd4oyQzZa606v5R4
8tr0fCRSRME533TmOmytndRtFykWQaSh0I5rvbY3TMVVs2AQ6ac6skd5iDXnglT5y0klvgstgWmS
Et5Mebesaq4g0fhVBuQHc7dHMIIjXk8BeI1GC2KMnxPLFoTqNJrCxr+0kwQ2fddvMkFN3qkqyvzo
GbUK7XhDFkun3xotFh60HA9yl5CQBuPJcabExtJ7gSTz7VXvRdFJulnUth3KCtxGW9u60ldmQp8S
40FLHoDg+Dst+ddqgXvsMPYuek2FNa9Fh1L91ZQG6YCV/FTlN5nl/iLi1rxEd/2nU6koM+1vpE63
e5sHp0sxN8jvoODeEiZwQQbAnF19HdQyX0NnJW5ozN9NLg6cPkq3pubvTadYNQ3og5b87EBQGRoG
YHGl5I1pUrpNQfC7qHpsYJBGgfvfam4pALqm03ZqfUS4oQvfW/m+bCay0R1/C+oMTr27GvQ6ZIxk
hQI2vmfY64NlEO8xvtL5n7dCDRqwPTbneLr/Clr0CROBo+Jl1lnPtB0pvfJghnQr513+SDMNJGno
b4Oy+Z4P6NPRriaVhH4rT4NWgc+oVFU6P2zCLfwk3N3dkBNKUzcu2iPN9ub472bTiCmIQ6mhIjJA
IJe3AXZgg8DMfp40f3+SXwbEyDcb//2BWeXvCmzAneDT+v7/d6nTLvN/v2vemr81FNXPEzEC6DTU
UxyGYFue/BQbHdPAEh07my4qlmNvJX9/Ds7f4Zu/elMn25OF7FOTyl2PUZiWmTccWyVmmTVA1hTk
v/7yAy6rZHkt9aEOHr7evFIG9g9yDY+xi+waRDdKLLwtgA5HspusKdvNSe70D71bSVzBC/noabWH
5GbdA5OZLUOnBMcr5wYkji+pO6SlCK3aV9zm1pY5JudQsHA2qSA25HEd0RYGnx0DqmXlaN9IibWz
6k6Zj3BOlmFlpw/dSYel6/YV6XhccmWnX51Byuc2Km6uYJCUlJoBCcC1r2GhvkYVKzHa5zvNBmuL
ibbc49MkiyJLXqs6Z+hVKwePefHGcxwmJIhUH6XVYsc3f7GW4FJKfhb9DQZK7djBKpLOc6YRzSSs
4uJaTckbmWBQMpV92baSrrMpabaEA7ljbJpSNZYOTjHSHK7ozoqP3O+zHVrdceGa469UeM2DAA2u
9/QKiBQgpt7EktOG0Dwt/4/dRxcjTZ3niZ+6x2fUtfCeFg7vwmpqmG2Q3mYZCj/JaM/j1gfoc3Co
eVNZVjhVFUpluC3zA2DPv9zBtHMVKB8R4qcjEm807EEasQzGswUaleaJHWb5Va0y78nK6fSE4kTt
B6fWEs7BjTzyxzXlaIGnXWhZRryxyqJykppEQ5092Vq3tjC158h0Di0uQL2OGDe0Yj8kaNpggZKp
04/7Gi6GXcEXCyO/fQNp72x7Vo6MvvhJvTCSjUt3/1IwxLrUHiQLW8+6DaJXxJ4hU7GlUTOIhBdH
n6dBl9UVgpcB62bXDCgso8KuH574sBNv2/c1C7AaV7ttwZMNw3TdOyAUFyWOSvDGiOaSEG0zNsXq
LEI8DKbqnsDGAewWeg7ZJRVnwOwOMnYmmdnUhtDvXZAm559D0/HUAxWbjebZ4365QkMULyy9BUAV
du9xIIZHWCNQKpxxaVuADc1GhQfKJG7ZQa7ZSCN+U5R0/Br5z6tEWdnKePYysUeBqm8sUzhnwy2X
XmSazB8BgNGwkYjw6x7Kk97tylG9NHncn+Ynz/vnr+Z9cKCMXQoAiOQEPdwQ1hIfad40fHwB+4ya
S3d8gOVRBxewbtoZrfgnnl0LAaY3PHwzWlZKZT/Pu9pxpB1YD/d5azTIcO+ZUwZ9h3ZaYYj+rJih
qp0s7JMthJ93NzFfc0J4Aio1rNZD8xc31bdouuINaPK54/1hoDaIK5eXaG/mzbhLgsEDTumip0+Q
2SupV3xM/5JlQLUOsbp6tTGVnEMNVIw3VgpTKzSy2JQlGd+RAIkky2VvRORqOEi3dd3RUaHGlJ6i
XIvENJYNiohD0JrGm0NAG2nz5brNfbJW8FWerSg3mSqVBYhPSnJfqbzT/IBqHlSA4ilnRVfCX2ql
dU8U+O6y5/axCBuRwNWkQ6DTwX30WmcsALd9DFjxeaehmnuuRb2vy71bq/hpnBF1r5v9kaxLTszR
v3CTN0+VTSlTxOfQbwnBE767VJQoeJJGpMJf7ewX1BLlqH05LcPGpMXJ3xeduARJ9hJL1ESd6Q/X
3BwVVDsO9hsPmZIHmWgAqkg/tT6qU4TiqBTlQat/cQFnXoPGjEVbbSRbtdXkORa9jUOa4PWAWz3c
j1zbm5a89lnuXBMmTzmdR2aNKZ77BESsB1LRpoV/XVVBm3GCxVWx4x1Sjgq+gmMpOuYT3dGXw3cV
JxWOU04awrUQo5safgDvbFZvmHOzOxo9SdMUEojjZRUz0KB/0BxBjzeWYiesbIvm4+Lqqn+xpwdi
maKDYRVyR4GzAORYE41amEcmm8ETVI0vVekJ1jPw2RmBuepLOge0fOujIz4deoEHwmzX9VgqT71e
PNxBcx5NTOSt62TKtvNcaK90N+o4agmHsNem7+DRNVo+ETEfwPv84AFJWwAfc5I8upoBC31ibV77
0fqyKKOf3FTYO0VBWL6MBZP6+Y4/39WT1lnmkDSuA9OBZQDJkLsgnctOGoLrGasEQOG5w+lMd3H+
0AbCvFRgCrbz1qgxiycNKJy6qumrK5p66dljeTCUIX1NY4lKWdFTohE4mhcgsQHqLmyJCzc3bOVq
m51yJYkh2JYtxs1i2ld6mn1Ka7GHxT3uSxtzGvh6eB0xoyTc/uMpa59Glp37uAufLXQAnlOVJ1iN
+CAHWIoWfoJNXBEcZFM+v3F+gB2YnEN5MDK9KTlTzXypY2A6ji5ejsbX/LOowgbZEGe2RCmGFayP
PjOrfqq0PnzqaeRsGc3te8XTzgNMOOLVR/GWBNx36D00a1sg70sZUZ8K02AlVkdgGlMqcE0fxZqS
03qKGObmXhnegzK4Bow895hqBZUF3fgkV3a+Qoq9YRFcjXrM2uZRXhwbp/0DSVvbp7nRn6UlHwBV
7V1jVSaFMfV6GBbGrgncF8yL9tpCIzHlG3pX5vQurKmMvy6KtFMsxVmUMtsL1TlQXLqnLK7+ogfD
1lzRcwdB3F6qgdCtxMnsE0R9ZKIh5jqr1QdkzOCTMsJeLrkdL+uIEaZh2R7/hJh4mQ4qRUnWdTkV
k7LMGMkpcCk0YA8gh271vLtJU5oq1WOaFu10TpOXQHvtlLY65Y73m4GtuRl6s6JegQIoGLS0ixYR
zdJM7VdELRkXJ9B/oO6P8zvh2ZO5J3wfmqCBhhtpzyzViSbzXLmsJpst8DzzOZ8G03im0zfXTz/i
i4edlWUGMy3POeaqi8gnYMbjelGw8RKNJLYShLhi8iekBG2AnauGy/zgkycAmwjRaqXu0XLJr0Tp
XiHt1V+sBz3xVdZo6upAzzdqiHaNLsvNM0v9FCFh2CRBpK7tSE7kWNZzQD+QEIfNEmyZdpdeF55c
0vmWdRb2rxqgDoCTkZee834ISdGt7gjPcd/ZCXhI6aqb0fO+bIi01zzNEK3GI3UCbhW96/wF1WIF
O3OsTn5G7VXDut2ic33MW+j4v1rQkA8kDksDtkZ9GStd3JScuAZL86MTZlHse3jzD02Z5+80o8F4
OS9h3vYv2UAXMszpZ4PjoZ4EIeBOjZk6GPB1lRH0F8gmWV182pJAiKqpgz1OLfHe4YWd9+e1DVYp
q+1t2zAH1ZgFgMjuWD8fyj4S28bOwZx4SvmhFR+xHXqfcReBlDJUd0eye/amBf3aLktx63wP6WSP
l0VVEdJyyQOoCCdz43F3fy3a6iUSSvPbc5IrwbH6m5OSJ20YvnagMFi11BLrxs/1Zz9Xu8OYgrkr
JtZSSirLVTXCM5IcvV3m5R1ynXLUPP3dYoLIotc2roHW/KZFWeznXca0f/5K0U46clq0Q8rJzqPw
gYIgPJtgXuatxHHas+TuAq/adr6UolGOUtOH/cCqIxXY5Lh5WNiF4pXndua36cp9LBFO1JBqdwIb
FEig8ESJoR+1qqEHgkNRtbBQ1m3l7VQXbWM9WBe3UY1PqcKrIkxy77Z5c/fwJC+Zao0LpBfYbE1X
O9LRRcKlgJQIBtq2wnqlqWBfwBd/GykUZ6ml/lnpiMVTDUanMqQPnkugArUkiqGdHkjy0gP6P5Za
bQen7p65Rm1LaXp7EbT0miNUJkzaDGurGfJeWHB5is5elfjKlcFOblhM9RercC5oGlJg/43+Mh2b
t9AuvxYhp6ir6vW2D/pimVs1LOnpIVCSZlsZFf0LGznQMKRyoyS+ewC7/eWS3LkuLTR6NJsQzixU
Nx0O+vQQQ0ZSbQrieVfilBsFQugpyIi8raLQvga61Hch7pXFvBlrMnfAA2hnnbBL9DIVNmxZeXgK
gcJda1X5SMrO2Fdcdq7OA4l886gG9IWuzh0tnTbnfUkakOhh+9eEE+xht3l9SEvgkEQZgzSj9cK1
527EunWeotXO+vTQMzckpqDEQjUdMCYd8fwVVKwtHT8cL6ODI3lQC3nClCJPbUNrGQI/9/dpXxy6
AFfMCL94F+XY57TotxMozcZJe20viZTlX4yPy1SQ0vuSaO/2o/e96h7GxVbksXJup63/2zUEQEKA
VhPlPecxdWHEX55iGudOe+i8Md8PJQXGCEtyaKFKQvXJ+oEZMckSP3tKmZYbtWOcrbRwU20tvyol
i3RHWtq1sDISDghYIXLTX3dlmDPrlchPseQeTE/NnkXau5uxiO1V45r88IRMi5BY34s/6cH6arLP
uBE+/g79epflqN+1KLzPD/131JbWTSpNeM850XwsRjuvjr/mk7AO0S+LIPuyXUi3GJFs8sV7KimZ
3AYn3pjCqrE56N0BKuVdMpk46Y1A1NYZOblZqgeqjqXmaBQROa3+fTo310GMCkuxY2dtW6wzSejY
jxazLMUafxlBPnke6mGbte7SyYW3cjO9+Eh1eByNh93LsTCY+M2lLov2MnYqwzlFH1ep5pOFDLCi
Vc3x2aMny6LiZd7wu5tCDNUT0O2Vh/HoGrK2/Fm5tKWar0Rv+jtp5XeJcmtlEyOeYMyEVuxHBuYN
woECk/vG/JAXXnWi2xEubM0dNzOt0B8AGA6J/Bs665xFzq2ozGSnVh0nV4FpcunRXTsqUmQPQnW9
W1OZKjD1zL+Qq9mtCfaG8CRj88zYzd2mZfHN91c7W9WeXaD+x/myJBKbOoS8wip3+7MYfICBAbA0
iRf47HuOfRCQWqosz9eiUocj2vGJiY+Zno+b85YP/J01VYKTEFFrJeRGIE0iYtdZdiYU7Dg0T0rR
etu8ULU90/6tBlDxoyohN9uY2Y6w7WALJYO/0Sx0HnDskSV79UPlU08urOoeFyQ2TPEfY/FR6aXy
5mmIRlqvvwa9r27tqd5um6y+upJ0GSRrD0oZoma8K3UTBFRAFkt6tItxcKJ7SMTdrdQAu3iDc3an
JTa5qRb0V2Rib65Z58Wqt2ICY+A8k2aluCBKndLBmlhJdaqjUeL7gb2JpuRFe3o+FgouYdzMKLPh
OsEgS58hwg1LZ0y0ZwWhHEnpHfx8d8B/6an+zUTYsMZaCeMPLfvY6+UmHw0anqbBC4kH3tLYo8+L
arw+1tMDyLv6iHwaJwE2hRVNiAmCYaS3tmW0F5LedmARDT8UHZ0RxeYttJN47YnSWhnlqB/KsH6P
yta8seIhKq8DKvqokM6u4RY9AjXfWElo7FpsHZR0Qa6fDfItSXYhzR6M4apmBEvOl/LbZ0p1C8Cs
3sIWo4bhICOjn8q/W+ZX+iyYY+Kq22CAo/3cMWs09dQ7FWpr3JraDRb4YVWTIffS1Vy56Qe6BLDF
T8X0EBhZiEMgz1CpYTwcS95vdZpRY2UH5ls63amqzXCTWlI5FtZQnAJNOGsvqdWzDWjBSkr/0ukB
2g8SbdfzenHeNz+oRLHuCbT9dGj1njo6BDkhBM8w/6aM9aT9U6qPtKkCcIQKobpRXD4Ql2jbjJTf
PTe9/krK91cw0CO3BmQWURsN7w5Z6Jrva6+yx0lFNY272R8/R0DN54Z6dh8xnl0bkVV+xBhwAdD5
t5Lu5k1jdIWzOGDQFsUwyfJePTQDLu5pxA392ir5qIThWSG0+ix990ghsus0zdn5bdnfgo6Hto/b
bWDqPjiR9jnF6XQQjGq4VdZ5sBpC/pOutgDVGK2KvDCfGogEAOvyBXgpymosovahaZjRL5DSWygY
8JE0QyuPpQFGNE/N6/zgevZLnlntKSTzN3LwHBou52EwQAAjlauHdW2aJv326aHqjZoFvPHXHhxx
dKcHrlZiUwzYNyxhlHQcsc3DgoqI1FZ+A7+1bhSi3oZqE00hFqzMltUDMsU0rqAjLUb9XJGee3L9
CAdGxVSwguq3DUvCJah685OTK8rL2NM46m2/P6flr06pqpNJaOJeF8jOUEl9kx6nbnyjLPb9CAaB
qic61WbfLN0RukITD851fnAjRVuU3CvjGiBPPXZISWtKBgVEeNcZeCrBBUYjoZ40Xj+RBPcnK8/k
2UZfBzqKfFjmwLhu32XaD+9F+uXw4bwV5lCTupp+GlWV3jNPxLTNxq7dcjmCyhSg3iQeA/iF340O
GBmbto0Ki32fWwVpHW7Pa5/ajQAJGb7YACu4ICe7f/uQg4SGbnatcs6DZgs8BQKvVUN8tp3wCcoQ
2cyRMpH9oneHVcUiLWC0643unOevZCNfwpa0shwD3GpU7PRIXKXxSHXzy2FJ8gvIiEm3JxmQ1zn2
Wakgn1lw90piqx+goMRDMc3vgbHscd6lm9zH8W0tEYzY4C2Ulu5FW91hbT+leZy+DyL1iLvrzLVN
TMZ7MWDdGPP2S/csCikH3ZzpqPKBjKCE1xL2T5mOwL1EiPFclB6WVcduX2A1bX0USUvVSWtMgKby
pE6xkDmyHGysHhZTFkbruK+xP3T49XqghXRARgUtXdQh2qArmHRte9YRNl5HKXDVUTTDx6GrmDWt
dsnC/NGIotrHIMHODEuCy/yVx6pvWYZAXkIkvzQ41EDs0761uTq6yi7orGKZSf0lYxb9ym8sdqbR
OSs+eOZr5DS/mWeSL1d52iY3IRRqwBLBInTgDfRzoonxnIvqBaOjcWLl1yzjPnU+grAkuSgCLtry
Ce0EkdI1DZl1VeXF2nIasWPO7dCIY+INR/uWDvZTgybowK/vV9ib449ygGvvjqAMcvUSwkuntyCS
DcW+toCfaSE8cA/0PwNWyiFQV6V5zX0Ldzx6wjbyxdYV8A7cGP1dj6sg5UR9deHhrYeeEUytcQEz
dNTlsdd/UsrRacStILI02HkAvV+J0UMYVJ/CGGip1bj1kT7TJ6KdYdMkRHoFSY3ip8pQy6NqcTuw
xKzC/ja5+cAcUm8AjCaPFLmVoJ28LZCEo/snrDBWWZQlSh89+EDRN0iLdq8bAe1qKBMIa/uVqkC4
ixwunbGSoSaAIlbHFwRWePDpxiwtZYR3WVG6V+Vwq2uiVVubeLSioOSFyGmuWcq89Xmc7PsZnSeR
tBbDuaW3iJNrACZhRtx9cBtagqyttukwH4pvPxD9qUv7L7wC2LOnjEqR/g39ND8mjlbQ/OEBZckK
c0V1aFmIMCCdhN7TMAI3Rrkli/UNpPwp0VVjN9jVXghv2Ctm45xY2wTHKVOkcadQDJu2RFEiI1DK
L6y5CgkmuIJ0AsExD9rGwdGn/AMVTUA/J5aE2O5HmC1GbZ6Tzp4Ws6BlHAJwsimZF0atwCdqaEw4
/cE+tZ3JSTqJVEOLUZUDVHtN15bwsfwlMOtk7Rkud8onS1TGaUwTdS0JdetJ81iqGnGNaVyLLTSf
5Gq2zSXyLWVrJhb+8QIfemU3ESkySk5bCCuroUoc+YkE2qdzUzWqLthjiMBBIhzoKOpIaxaL/L4M
kXCkwh0x9OrGNnfU+CSgg9gJId5TF5e5KNxObQKFqeOOYDjrJZiap1Ms6c7syz8aCNR1SbY55l2N
mJlgCKDHg3YrIM1BkZT7XjPo3SShe9QixXzzYfcNfuxvSofVQVcq0TPd3qdCww1blHTgqyCKXwzY
tiWERCZ+0TnpSUjsukg7UlTFmXkvo+6bUaCxToRP9GekftpuHuxFm0hM/hn+mFhUd8+ZKqCYlJvI
rbJzPgznnK7SMRV6uu5qYrEKy8+3o4EbyMkkrSiVIhL7wNYvpDyabdRtBl+ezca+VZn/qNLfrRjF
igMtXQ8I0XET3EgHKrYJLD18g+a4KAB+lbkOtkcYW0+1zoVDHmlFyQoq5SRjYrhNFQGxPomymTU8
o5Wgl1sqhLgOZUeUDF5+JnIwT0YURTr6lCGCodiqPl6hND6U5ClvVIeMTfwaZL5mOsseHEeiU5UT
KUPrvihvmlKEv7XWe+8JtYBynj7pCI481fhdmSWUD8PomX7lhyYjTaO3X32luDStzxcDPbRk5VWg
urDJpq2EhxMNJriMnj6l/eK5OT1T7xXKY73rUJ2tAB5HN6FaKYEf9etgW/VbPbqs1yDs5g2Va9rR
VO+ZfuvEpl1HJ2cEIPtVFw1bdXqnCqv0n7tQvvruWO8qupCY9An+qxOyTRoJH9Ki+R2m/QUDzN0Y
jV9tpYLQ8ocv8ooJ/qgUsVJ88zGYHsE7XfCt1wG0P3tL2J3DJWhIjhn0hl79rpCXHvssblYdDrcx
nrIQxUJ4QtC5EAupcJFh9U1KRSmYmPbVbxpgpni4PUIRGYM+0aPfQZRkJ/S0dF2418ZDCt6mRlta
7bLIrQGb4zVp0NWVkBEWtY6ZWYQDgscOYbMHYiQZC4XunUkWNuCyVezuEj227i7nCcvKhkw0mgij
YTjYmdQbuIV+l1lkFaZQLdU4RCatwiiJlCg+SsVC8z7ti9LmVVNh+9utpgyE+nT5QVcE+TvFSPd2
AQBLZjuXLNRDk3fk6BJqkR965h0jCin0vot2/nr+jvnZ8zfMm/NXP88ypmf9/Kx57/zwn519Qxje
Pz/q5wfML2f+8j9Pm5/xn50/T/vPC/t5ST+7/bAP6+PPnp+v/31V//nV7fyrtdAd/vk7/31tKFH+
d+d/fgcq+0n0+59XPP/cnx3zk//zzT+/fv51P7/o58t/37P5CRIpy6qBboztV15GDaG/40/yY42C
1LrXbnU0jYFPiu7v1UFDGAC+vwuwdVDG+tlrRFTvBsnppVDqX3nuPGFOB2tUZMcBdUBUuB5ToGap
WOHf0FVy8FxEKneR9WyM2lLzQVroQ5QwhAttoqFgtGtOuFdaUmQwaYV2bNOIxWgfGN4lqSr3VFXD
sgrCYeeEzV9NQb1YYUwhcNZyyHStXvxGYsggchRLDAXoKo7UnvTIDIq71vB5c6FGBCMJSqgKWMMy
kOsTG/ONttXd8rPxBzp6qghRK2ZVe5EKRCR1YVoF6mkPRwbBRu5lMIEult0FiFN4BXNB/3NMgl1a
7QwsZ7wTZnS2Y38Bvcq+qCVU4D6DMJyQCXQJ1On+NH01H41BqTHtJ8plEMqySowex5VbbDpCgpc+
qLZ1jvt4GXWo5LNMIX/ELXDvKq2UOyPN/owB8Rwkoaz6Dh5rkNHGGUs9A34t7lpkmRd1iOlX1/yz
XLUNt/M+p7JRCQakr5mlihjd7BrMgrFzFvUDKLX18/owDgMnnTZJmpd0AUkenzfpUy8stY7PoNjt
i9m4zDLJvQBAjxe+avG9F7AhrZaMeBlOwt6WcWZBGkrfKfDZiOi76KURHIXMDh6Tq4tkiLazMW0j
KUKuqVXpXqUP2OJTvDBtxWiD1taaXgmePWPjw7TlLtkyaOwJJZA46oOOxK7WaPyNJ1X8ztMcTVT6
S55fpeUau7mCC2tHpddHQVbA5tm4bROeMk6RPuuKBdOknj+BSVw3kHc5v0/zQ2caI0PTvl7PmzFM
8yX5HOGGUSsTeGtAyazg4Sj4IHGvp6YVuOVY3QYszC1uhJsARTlF1imeTheiEjejBNdX+py10xvY
iupJV0afUxXUSU5/50or58OUwSFoEvJ4raDBpURy8jBg9K1FR4ULR2ibGlp5VRPRQHEUn1RyjIZ8
z1so9NAZyfAPsu10lU90dR1zxYJ5AvDuztv3S18ty5s6wPMUNmUgdEuaeJFyzDE6ohKBZzOX4rTM
SmaElMZQUJBW5vqLQh3oW9XLvDH2S8Ufxc9GNK7UPkxf1FDVXwh4yVje/PNtCFewHj7PRzp6BgT8
Ps8/IANK4Nr6z5GkvUW9Nzzr8w+onrLO6n6O+N2r0LX65zml9akEv4m1cx7zzxD9b8Lb0mfuC+WG
ZRz1NCMXt+rbzdjnCR6uZAGpzL+1uP+WcF2GrT8FWWglMETwxr9pfiorNMbWcSA08JTTP27LMkKK
+arSx7xWeLwYikTt2UmGQ2Y6i7wMo0PMfWth9+PwouNnz6bXU+jZ8IL9YdNg7Xn8HIsSnCAgFOdj
FQwgLwy723wscymXQk1HhMHzfBS5fpErl59jtfzUyTa7zMdGtf2b5hj052NaD/QWdop7mg/idaTa
FVn+s5mVhKHpRTccf47q6NrqOPYP86bpQ4tPWrf82UztoUP+K8z9fDRVASWyxoD0Pr2kYGwpLwl4
3v3zXBC3CSD93fwyAurtlatV4/bnaByKdQIUYTsf7QLsRZbExjofRTwXb9TaTzfzUUVmclMIkul/
jiqCiZEH8mU+apDZtg2LzF/NR406xKIXgFieN3NH73cyQxE7byJtiPZD5DpLGHryZYhR4JYJ47X5
qG3F+cFIFEI7pr9oUDP7UNpY8X6Oum0LfaQGQD8dtZIuOimsNX7+r5bGuqaDR/JzNCrT5mwnVvBz
1K1FfAlK+9f8VJkU9sUo6te+Ny9e04+vRYWPY5KpPplDjHk1/v4f5s5jOXJsvdav0lHji9YGsOEU
OmeQSKRP+iJZnCBYNPDeY6bn0WscvZc+ZHV3dZ+4V6GR4g4KkY5kJTKxzf+v9a08xnEQprmyige7
2SpGPdFoVtZVVQZP4Uecx3AvutnYmn7cnS6HcGy7E8iR91jJEWzlyVVjAUNXEZkFObKrLDaemDEl
iJ0ehrd8wsnYPUjb/lRK1rCQqqOHsmsdr1NCccKvge9mYVXnQ31kJ5vcUlRT3KkhFkrNKaipPcpj
LRlfpPOtVBTjk779g1Wa2nMy97YrO2O4wV2KnK8DC40b/sUa7tKgTHaWou1Zt4rNxExEPkVrXgvD
iYmlnje+pX4Egs8+XNg2pv7VJ7gSV8vsv7R6eg1dFNekLMbrABG1yuSUKGR2jEb9QoLbfTDn6N9N
67bt+CjgctqoiREZDG3Db0Pxc1A7A35FrUoiOAbyblT/q22Xw9lZtPhj2Fc7Kv66Z7Dt6u3Sxjb3
YebL36kc7QC41Xg1LRArLEKOY6O2N0aXM48mtnI9+wB3Eeix6k4NrqigdA6pZQEkglV7rY26T4dK
dA+dk5FGzNeOdnpwZweXLNbpALVNPIy+GBFLVF9T+hUrf54LLLSEsWXsSq2SXAdYHCfsDhFBsQza
NKniczBGBLEud2sceEAD8EQ8+L2e7aizPUXNGO7U3ErPGd5oJx3tw1gW2JujyTnRwzQoFVSFgapc
fSslxLTZxxrh+9jZMxjwMBQURVsPuX4iifPVUWMmPCSuawyfzglSBZ8sP90pJZJAOziKhD55d0EX
/HHQ9B67dqCH6ymrnFXrxGg56sRTTRsBgD3fzXDedlrAku3nIbBiHZi6AZVxeZOYgp4lkfMEEGoz
TExqLqOqAduvIHedms6f92027EGJN+dcIdHT8O2QSjK+adIDxUmY4QClqYX8bFOfCKeILczyo5cD
oYZw+5DwI5yfX8vKurZzH/26Uw1uilX/lFDePWXLoTPBIdThuKMG1zMABGAgsdng7NBHT1o5ldZF
6NsS+UWq94+byT51kkMS0/bP1PSpjUfXqobkSDhTeh4XtEbY0/cW4IJ6aZvbKPWvS9pFx7EV23Ly
7R0Xgjg20ogOLY3BrGhD0C5XlRHqR4LrOFxu/XGwx2HpkgafF1VYsmymWiUfYe9gb0v9Gd48XU2T
YjzxO5dGYjQGGVX6wGuxYB6HUAmP3XJI2pYQz5YCcmxiskjA/216HyZoSd42NICKYmkb2m4yNHvb
KGuXLmMGyi/Ylh1b3THxvyZqPR6aDqFeIrRNE89bonXkAUM+/MTllqHLad8VyPwQdc8iP6N/YNTA
CwYMkt7xiDBhNRk91NeYdp2l4CzBHXHIQI2DOtEr/zBY1U4bR4sFWnvVk9x65JvzWoXGa6CESxh2
7KkaZfSZcldjxCA8Mq2+DigGoB2l9BtG6rbuCv02Gp3vENwmj3RWiWAUXgSfY+FPyi6ObMo9JI/T
9Yq9JoaN0BV0tUeNYBF3tMAAxnhHwAASvyhsyIiZ3o7bQhbJbaoNOjx2Ms2q5S7Vd6wMHYt3Q8Io
w9O2GS1wGxX97LVMFcavtdIYD5WaPElJI76vwGZKm3pMBe6xKZRz0lJvdVpzbQn4KA35tcciSNYB
NuAD5ofL2e2Iu6BSAbMNNhZFzbjypiWpCuTI02wgI1mqGLKT34YKB5gkShwk84oot8DDLqjUBSsi
HOpr8iXEPrkXTvlm4T++NdOiQ1tMYAaaaXkiQ5u9vwUQSYcEXaUPCxQjkoGDBAn/lN2UkPIVfBOB
DTGwcxFzDt+kgYbTh8C0KqimsSFy1LVdsT5wZnETKA6eAcJlcIwj/+mGiaajSdAXKanyu8liAVHp
WtrhfPSpWzLQyStTiAinFDsztVQR1SmEBxpg3/tSlMe5ZgkQR1rwAqf2e6tHxZUDuRnEtzzLpmep
TH7DSxDR77OyfL7R6okIaJTiKzrvK+Ae1dHHV860MvfExb2PKI5ukjHpNhBSunXvYL0bO+c8hsnT
RIDTQ0Om21ItzQ4IdYLervbmaCMVJmUAuyK5eFUgaQ/2Ewl5gD/v49CA5TUThNXN5qYZ/fbYNck2
Erp1DwonpXyuwOBSWK/NjVqB+rMTdrLV4lCBrlSa03HUFtiz1S3fLAXm9WnOCI3ME+ssAqHf0tkR
t413uZ2yQzDRlV1J3aZxoVLckal2a8ogvsYNSbuJXJvlRjV3r2zhxS1SI3GLi20RcTqkiyoE0Zms
evslrTZeFfncHEibbQ+YSmjs5HA2tIVIkOJCOcjlVkAiNaHtN2lLaN6qT3DhBK0/HAwU9moCoAt6
Dt1Ju1hQMshUtCDcxNr4uLTNvTFVPxNm2gMq0RQuLzCR1h6IYbFKIrSFD/oNAnx9UOipUsCGwCL8
ZmAx17a7cVQ9y8z1TYzkwBs6+7pG3udlkji2EOa8S5Ec32OTyltic8xViNB7Q7Mdr20iDsC/mdlq
sgpyGHttVyAn4nJh4ZqcnJiNV8Ow1FKD0vMMKTmJdKqGKAeOe4pcIYJADKjP6MJbWhTs2rVuWQk4
BLbRhqU8LOhz87XykQBoBuRKvodnXYUr33fRG+a/cGMq31Xftva2mG8LM5k3/XamGnFoB2A6kusH
aSwh3b6OBVZ+rzFh7Vn0rrtGx2u0cGDGOb9VsHsSkYIGfugcEsKn13Ec+o1FqiWRcv4ePahDs+D3
g9Mn065NKYzmxhuu8nazEBVb63g50PaydrNpgwbMlOPl0M++zXXSmOhvnfQmAxBGv9hH3ZYJuTNA
mP7wnPQdwfL9UpbPY5p+xsyCRgHnndW6OP242eeLlwXlvscVExBkNyigT3ia/LVkX/rWAYdvdcps
JaXjEd2ADU8BavkT4dEZjic8eKssYFquazAyAKgt7/IDF8hbwiC3Ina1ZjHdFWRPcVBMJyJcN7fC
Q7jsAR3LdHvoIIDBeTauT/iv6yODGM62cIYgOFhArezUYCALQYnHRKjgogJb1D1PnJvjjwOVyR+3
KoyU5HaUpTstjzU4JA4ZsScqVv3j5QBpI/lx63K3sNLPHLX7Rizn1yoderP9kjNa5CB0l8lc+CI+
Xub2yyH07WZtaA6km+U3UXg/9Lq2781R9wqKNUefmNCl0EyyTAcaWU/t/NA3bYHruoF7wPtf2yHQ
JdhH+prw83erMyowbWi7aLNoLjZzua185zZHokImDQvdgPhNV0l7VnDZ74dJ0UFNNdmfH/PlIY2j
+BCApdbdmCCoA+O/xpayeRrQl3tYopod8IZtMsDsi7QKi95aMU39uxNftexVX/30I9aN6gzu8KZn
XD13RVkCUAVcEjWpfbQluK2yyj+rtncoqfR3WpJxWcvxuM66iViaulihxSddwNLFGq9j7PBpFLpx
P8fZQStYm+RO/j2pwk/Yl9mmb/K3UrU7T7YDU5akK2o68bYfp+9EiyhH3k8JzU4QThfEN5kc7+IC
a0fNmpum8h1j9oPiaGhCSRnK+mVBQXc+Th7ZV901LL9OgjbTpgS6uEhM9YEsaYypYilqtOEnVHus
lgh3V/hWtzU6Usfwn7u4WhOrd4LZ+r0tFxa2SK+xqSwCFXs19OozsstT0ztHaSMUt8uaBmZ1MxGF
mRrZS1qAk/JxBmqksQ9PnFYatDkazRHbSdxgMl0T8pNfV0YsaUd4V6ibEVo5rLs6e6/D/HHDesFc
681DFmJZBEDjRMYHNvu2G9W7CZn2Kp77VQmBBqyZW0UwVBRInDtfZqmHoCpC1zPM17OoFGTbNLij
oVsLizVRX6vdSotQoStDsO+zOj6VoenpKPtXRj3iScZEsrYFyQ4kwhuP9mCto6p5NcL00xQJIKLZ
iF3arzcJrTHssDGmF4zTO0sWp5rZm2w2dqECSp3bwmG9MmUuXPaw2q5ml+HXU/ruh4m66tPAv22T
wd6BE9G3Tay8mQjitnaapysH3C8+UeXFCnLYgMUwb2qrvoV/RDhd3UFfMeF8yTbO7/0sGm6oBtAa
vSucWX+4HCr0uLa+T6lv8iTUbqY5P9NZbM18J7Eb6tuR0BW4mHTvZAb5gU5ZsYqdgMo1OUtuSW8H
oqnkUyEdYiycJRCSoYk5hlV99RhYwQN7Vvsi715Vw7wiLhV8M5pCT1RMbbXD1JPKmxLEmDtZEyoF
hwLy3AWHL7/8y9//7V/exn8NPoqbIgXzmDd//zfuvyH/r6PFjP7Xu38/R281w8dne/mxP172T6/a
eXfef/uC8/3m4Z9fsPw//viF/N3f/l/r1/b1L3c84oDa6bb7qKe7j6ZL28sf5x0sr/yfPvnLx+W3
QND5+NuXN0o4MAjvPoKoyL/89tT+/W9fVKEKtrzW5Tz9OE3LH/ntFVevGT98/5oH//ef+Xht2r99
sZxfpeqww3Mcx0CvpTpffhk+Ls/YvzqqpTmWbuq4EDTjyy/sL9vwb1909VdpaJrjEFcu+GlH+/JL
Ax5/eUr86kjHtB0bPLeq6cL48vv7/8sn+PMT/SXvspuCFISGN2SrX36BZbV80ssbVDRVWtLWTWny
+NvrXZQHy8v+j8RqrXHJ2VtIKZALBwCEas9yX80B/CiwEFjWBBHshBwPVjTjqBik5aUzlJE8Vaej
6CgCE72ZuTnxr18VtZEsHdhX6lFvvOUFhQEtI9dWqxKxpfBMQ93P4SQGFVG0c297wEkDYFG0VdOg
7fbRRO5skOXEBGhwzgbYbOup7wE24psY9QzsxoQHt0b34aInnW/qAPZyNluEr42iX/kDwmilsl8x
Gp7pO7IPqX11WYPQqjbCTZlrs9tn4vvUlEdzAEMNm+OgI9MlLoO2PTW6HfW1TY8FzaM5SqBK1Msb
eg07XdHA3BmgJ0uzJv0pjZodkssd5CLjOvMxIIVWReKZBbrBzHoApxXtcpAK30TaT5siAuQQINjg
P1qcwflC3gE3PA7Kq4Ycdp2TOrRhQKrWth4++GFk7OO0fsL2FWxSe2o9mZOWpQQJ3eSa3UARAFeo
ze4bRiymAeXdcJYdKXLifVBrGQHbInBJjB09IxnOANRI0tFJ0tFZnq0R41+XeBPoXnR3fZU+JhQf
1w76Yhc9K9Q2wNfbviFAyAwsuS7gIeETVu4xh0XLLqY6zyPO32hG1WQXTQnrkThiergsxvet0L6R
6vnm6Pomo09O/9poQc9PZ7/D6lGOdL7YJK8SAX0uktnVQJ19T1vr1azDrz5+I5i9N8DJx02dMdB1
A36xWQBrikuAMWqYwfyXRO50qY5rp8oU2jZ2w0rSyDHmitktgtH0SF5xoM7VypaI8WQTphBlsfQx
JwQUp4e8Ps2yz+GVS/Q3vgb+IJb6oaqWRKQlCyADWIHNj0ajqpeQ6jUBWZOI+PceV6ebIhN8RihK
daid5N5pQZ3GNKmpoCXwrUlur1p6iA7fhtU0QvD53xyE/38cY00GN6ah/8fwev7P/6j/8R/tP/49
j6Z//PtfBtrlB3+MsYr8FSy5aQnBYGogGpA89WOQVVTrV2EyVtqWvRjmdJ2R7rdhVrN+1RxbENsu
hCYlyLs/hllV/mqphiEdyVALpJOnfv8v/g+G2eXP/2mUxfSLZ5h4U0MwmTgmUq6/jraBXDy1oXhu
65GEhyQ1sC/Iu0xDlaFZ4RVSuP46r1S5ApVXv4Zq8B7EarDLCBLRmPPj5kgt3r/K8BycknamXGYF
+IH8+z/8PSEBFDf25FMkCND3SVRjA1AE2ydE1oGsSrTyEYvPfI6NVAM0qpWHqmMdEanfykGZ1vbg
E5FiOvZB6BkwmGh6BRS2gKiuc3webkPs4fpPH+RvZ+nPk49klvvn82JKoTLJ6cJhCtKXD+DPs1Ch
KcFkZSHurfIGZsS7pk9o2CQpfEr3dYRjAerRJDmwola/WIYgyMRbw+6vO32IvDHmYV/VjoZOHAoU
En1dBPVzUDZgjZPoKrf7r5SXzRVllrfCNvcJsKpDq5GxZQ/v0iRiQYufKiZZ165JwY2bcSMgql2B
TYbWoSCqzzgFFdEh7gjY7WzmRAJVBTQyswwXywETj74YiU1rpExDEDoDRUSNiMaBGj9YjY59fRyO
kJHR7oS+wEwlKcHnu9a0GUqFvw3jGRiGTzQdW64GBxEboIDEdEw43UuH3QLGAyUImBow1tHX+EtM
HpGRA7iUsE9exzB9HIH6rehvxiTDZEF5nsz2EQOS9HJooSuka2uLzRR6VYSSIxxBa3xnp/+YReWd
Nju3vY2iG+Oo7fWdRdZnjJHNtNO9GcJKIMDMTcPxQLeB39L0LENVaKxlS34R/a0WWZYaAdO21AlV
60Be3LhgwsHL7PMeVxmM7jaq1E2lw94hTRCpjU1MkUZc4GqorZAU9mh2p177TLsIvd4UvggfhE9s
+OOmYXfslrZPniT9Y5eGel539TWSk/G6dexsIyfmeA0ZtVb4Z7ucn9RGpF7cD9qu05rzHNcV+rSI
7EucCZEks6mO0wORw45H6aVdsd7/nsTBjtLYIXDoyRXqLNaFmAK3N41d1226gbJ1PS/a3gUmh3SQ
qyF0EUUTWFuGd1RktgGoJ9M/UxxHoD5eaYA8t3aFDIXcxAQxAsngKWpKQQ6KKohZGeAL1YN9J4Dw
mmmD/M5MIbktixyn39ZVvEgELAiaEuI+igR07Rsj0rEJjkQIkXSi7hrIzFoPty4SyAAdQ3/pWpB3
ik4TGL8hIvhjN4IdpsqBe8wY7EMWmCl1a2z1fVDvGEjdzAw2JL08gvCb98KkgdqHnM7er0pvplRB
rPw0ggXABQAAfFxrfVKiaHDSVar3vmuS8LsG+xK6ml6im51w4k5l8FWFU1OoU+aFoPu3vR++OUN0
0pOrYtDE85QA+utE9okZqvXw6G/iJCx3jmXkp26GAS2a6KXL0hDZBHrjzPLtdaWDnbOq9sMpWfrA
iLIwkGb0KfVuHeRmcIZpAOgqyrpjEzebAjKTpsv8BsPYa61X/WsikLQ5gyKvSAsHJdIcZlp9Qzot
XcMh8MIIrUWlUkjBtieUtj40LSHuWn3bRs5OS2tYmLgY4Yx2NE6sztoHtIvPcVJiZY6VI145Qi96
v/D6QrnrE/vYOWwuF0WbA9fqSK3sQdMyxfO7mwBl1wphz7SalI6qTclvLHWy6SvrEVPhYZgKgA+R
DXnVbynJGAo6+cUyrVNWwGqDmlguX2q2/o5h3haR8dzYuXxYmhiF7LyJKAMP1AAiQapuK358YmgE
cTD6wzHNnEeAzsMR4DhdsgZv45TM16zUvwJbv/bFBL03wFeYY0pdNEsTKo4Vm+e7KgNpr1AXJsl6
TQyu5ZWgG1bt3Dio/edDVsZ7U8fJILBTtPYUnDB2ywXPscnC0etkQ0hJX72MRLEYU/jZDYyYqcYC
LyBmFEjZdYOieSJNc2xMfd+0wKwilDrLynVCC5VaoA/VuVC9TkXu0Mj6GebXgBNNQUBskVVpW0vt
PPeikMKDHF4qgg63AkIcPi5CzlAjsHZEsRFAG04BJmwYLlleOitRv8Gou66I1dmH1bmOQgb5gTVy
2YoRgJT9FFLegFmq3irWuI2V+tVC5IkBkIVhn42Ir5LnkogEXM7C3lZWsxT9QeL5/mKBfteInyVp
rT8MOfGaSemxK6gOkf7CXl+sVYxb7ujD40kzhAwzMgJAkcOpDmjo6332xooc1ZD9iTJNbOjP6Cuc
bQGkNaqAMJP9KLkn/nDaAtlgHlvoaonVXRmGol1VEKv1eAJ+26QUPPwUkA3hGgJOYQ5I8RCX+JLj
qqaAiHFYG69Jw8Wnho2NxXo3u6OIC2+06yWHHcMvAcXGpJEpDurEg30+UW5TW+BX9Y1COus+iTrC
qKB0AOquCZzVKiRsU7ge0Id6FK/cXC5xDmimdoVavhrSzLfFKKxdw8xYMG4RcCCg3E7U77IZTDOM
NGPOH+bqgV4g9S9r+NRmklIoBYkWF8AQgTywlVBdMivEQTXGGXiaoOfVVcW2oToC/+Fl4pJY9V1G
2JsavDhkWcIoMcNjI0as8qP/oCkIAJyMuIkshRfT+8M2S3VE8+30XQOlyXqAA1AQ9Uoakzdjr19B
SyFFF9rtVRE59gkqH+ENHkKKq0hBTkKPYlPMDA+VrRL56pDxahAG7RL/lqDAKD8yvbZfexYouZ+H
z2HQw+/oALAbwydeL1pnBg1tHYA5yGf2FbryHo7OsoV09SgwzhnEmgwYu2dVnNeJweVKK+r8ingh
6Vawa8BwyQTRXA28zmFD2Cf+ugu4suy4N1yuFqTUlpbObmAkxYHQpMeG+sNGUyxk0ZqwvtUy4ENR
dHxmTD5lcWj6oDjoy62sTZ6yCafB5aFiDLR9VB+nIuqY5kMSN/UNgAFCBZslGwBqHTrA4xjbYNPb
Cn7U8hcvh0u5ukLkL5y+28112swAT3mWVlzBGnTXlVLuL3dEkj3A1/0YABWgQFPXFbltB90h7Tsp
AtTmKi6HYtCfgONXxGr/Xgy/3BKd+pw3vo8Fczsbt9RW8C7YaroaHf05JMU0BM5N1mFlr7G9I+gj
GPtAmOPv/5EyYFYhxJFc4Ceg8MWa0IVbREopsScxSW5Eapy73ZAQlMSoU7gE5+U7ekt7MWiPYxK2
m1apOOHLYci6rxTPqWdQUl5JLBywkMctcwCKx+WAehLHgpluHI3mWpWTl1bhXVwOEBk4wADzQtv6
rlGqWfpzxaHqJy4EvJmRF6d4SSLKBGULbdMCfJWnLRb0NKCMqdTGRsmN8+WkqF2Vk0k+IapP4d4T
fmk+//xofp7By2Na0hvruqYyHdJf4m/RJeYjCkITpznmEpYD1UQGlgTKuyJYrO5KOt8oHFbgVVgq
TltnjMTu8lG2pHWutMygapDa5H5dzrZmIDIeOjITL3eRZDHd6sVxQgKJ+nh591FiPNtpz95+CH87
IRTIRs+p84+wqcJNndofmAkfiUEkcEEdwZh1DUE9ikpcQjbQz7t8AhkxFIRRJow3UuxpUVd6kxwC
1al/HNIqQxO/3NVke2KT+NXBpK8BPnZVqy8PWi9LBLYvfmsS5Ayva2VBLmgoAuG65UCmaLYrIlY3
l3saLcxMD2kdUhTjmNIzhdCB0Ez6YFphVpJ7FK+sLhDE1NSnkiCSQ01VkH6qT648w9ThcvBrcuW5
wJnPjVuxVTIU1ngSQ8ZxvSzWWTmRQKcOFDUqoz5cbo3Ls3SZtTUhO+1KG5P2GJnNt7hl7TfFQ3cw
M0OmK9mxx6hawnL+uDZ/XDiMC74waI8m5hmvS3NQW/nV6kDbVnw4lz+ev/XFXAFwnp6JqPoqldS6
So2YcDEkWEy3QbhumJzXMK70K+QCJI7lKJSu6ANE8Ndpb83hLluevBx0iMNXlupvK5CobpoRqt3i
fregw8RToV1dDnDcfruF23bq1fzHwz6WMzylU71mItOuQmXEE48fy73cdWbnqvLr5EAZfrgKzWa4
StPkRaGUuZsLkz3U5Qkn1uTZSE8/X3V5qTqH41UcmgjFFZZjP5+1O3+k94H6u1Eb2HRyZO2qRow4
bfKeyqS8MYhSvJvJk748XJE4ujVaKX68SpTmo9On1a0Mi+y2zsXT5VWIBykdDmYBd0tNn/UwXpeb
SimWVMK6PA2OKE9WS5L6z7uXx1B1/PYsK6Z3rHn65vKKy2svr/j5Az8fE5PzPlJ4o3nsw5fEqhxW
S7JIKOD9tHudRRCaTwNtYCtf6Vzh8BcrEkPLVRmn786s7LUuPsXgsWLLpnN7+UPMV9EqE2RbJHqJ
1CV77NtFe7X0feGGEmKW2FB2iQxtu/hQN9sR4h2JQcFr1MqbyiqZVjPYf9p0NzWG9BT0oUilFLeI
la+oPUIP4sge85zv0Zg6xFFN2qBBkFJq7g2a+l7p0/4RMcFDMupzNCn+nZ76YIrjODvlEIT/dMDH
9RiblYBdD6dUM5xdro0eMUQ4aZoGPRVQ1AwKPTJq2w7Y8hQ4WAyozO27YSrlFiH+9RJf1rJP2ZCD
AnuEXQT8Vn1kziZs4KyJ6DQNw42G9qxdVQSSevjztmzyPtos22TSeOnSiaZnfTAnnPMAaojkCE/p
PCQHVi1rrSIYZBpZp0whlaN2nJ09QR9g09n3Y7C8DyQNesNeaSRrr1UD+2vUOdAz5WsKtdfDEZ2t
CKzD/0eYQj2+U3BIVhN1dOI7Uq/kq7PTc4KLYr070UPrTpz68IDtx2tMB9ih0ygM//6uzBzAYPZM
87EuH0YlxYyasB+Wy9dzHhRIUv2UnwJlSa8OJjh2omOn0AFnlA7dRGvYYQDfyzh6zqCKui0uhF3T
z1cIWZHlNYTdjexPh7RJ3bwG4WAp426GZwejloxIUvua0+VQtkV0grh2uaPrxS6ZA+n503inDwbc
zRhxlDo3oB6Ia/ZmlPSkX41kGWsPtANs8oWBY+H+r5DVgDb2pc+HbCG5cKKjxswxqvKhmjPqz4TY
uYWjEY5jOfvLt1t0SXkU2VuuKm8iDIiIJpkexG5JtqS/t1PTXuFdoJSSioM+xRM7gZFCkUnDejT0
Q7T86RjcExl1vB1biylvQLJm/XbTj8r98i9pJnhz80id3GkQXAwp9SOf6NrSeSCBbnW5Uy/ndc7r
Dzmep6ivWBb6SDvmxjrhtmaDY9aZW4/t2Ur1A9SweG+xvj+ZbZWcYgZMZDT8ysW2oamsQq0Q5ZmG
ZEJZ4v4si48cLiC+HedlsrNgI7jQV4ORxR6EAWLfNSob6nJAm7NG70fKxDIqJQoZ6qkPWCGNclbv
Pe2WkvQXTOZuRBsO3GL82dNmoOIXebbT16tMnd6NINg2BUqOkhTlSvZA0MJEnOBTaAdEHzSgbwkm
krzfkaDOhAIe8xVFFz0JEKoAC9BNL1/Osxim7zZy17nrcAz7xRPqInaDXf/pJIA+ffNo6kNwqFRQ
HXH/1c7a9+XrSKLsg6GBM4/J4fCKEB2SjoIXaxtJi3SknAT3ksMKkF2H8GasRWTeNCfEP81JQKHf
zlr0mJgGarqU0SOwd7HU1G2yjDwiytEG6M66aaN7p+JiKymgIbt4gmbWrJQqudcC85r1jqdm4Ttt
BjhqCnlXjxpNhb7Wds5YJCwRClgFMTpKLJCQbMadWg3jrujsb4qvX8Pt8F1ftjA18v5rOZbmNrMH
58ReygFflPg/bgX2jCADJZF7ecIo2F0Hefpql9Ob2pJr9PMg6IyjHJ9/e2xeVsrwt/Y/X0F546iF
CHmIiWm2QWQ/Saiya1YDjTu8yLFtPR1W4GrGc4588ikrCpVMJq4rgOZgiHTqIGYO1D2MtsDr5DaS
8WOWEKg8ipRgMgMUlznFFCD175nsKfym1RVe8ueFYr7Tyuk4q9YEdbWiF4TtFURPAucU77MDCZNq
RIUiWdG3kjPXdwHo9D6o3FIyAhiIjXwtiU+sOg03pEW51tpu1ZsdaNu+psi7ELPdWUV9Ni0nQiWW
6gT8EJoDv3qcSQyOe+UeKclaZuZwis14PBl21h2AIXj2CA4j9M01GJG7oV6Ey2VTewwLBt7X0amL
3ZjqL01EOF/ddOui13q3I6mevIqZ+qRPcBWaIiSJmuzFgX/8pgmHVZtSccNts9PL4F5aT7GmlMfL
zJ7ZTUtSEu8jqZa8ibxzG1Ecw6KKPHihj1aaemPfjwczwHpOWk61gvTXUjbMP1U0WRuzMduTPqD4
k7i8KO7kI/Bcvs6X0dkil24tx+gdceE2K/P25KeiOWVNAubQZMKfGNlFN15L2SpeAw4O1d5AYdtA
x1sG+4EvCpouNK5pqTIDOTsVZQv8ZcTDFWb0qRosTyahse5nYgHTjIpBCw/D5f8Gf1IgdJLWR8B0
ribtfaMxs/TUYr1KiBghyQupUyiUZ2QR/pDuslbsw1AfT6ROZR1NVG5e7icZqxTV4buAP4TkBhAg
EeVxZ2od9zJ5qazlDpMQ0I7FS2qlDiUhFOG+rxRerkav9GS3smbiHVTQM9ryeeRdeo8UHDV6S51c
1gUef3qlWW8EJ8OKwpNmqLYXyApgZ09dpor3Y99sZEONCoDi5M4wU1zd4WrPOx33dUMiJMRlfUOR
qVvM8bD2Z3SIRWHuWxsNahPFiqsuiyptmg6dCeWIjNTKNfPutU97ZVPiHl/HVPXcrm3H0+X9k5wU
rssCf2dtRy8TbTB2h+HV2LFOKS0l8zQwHOzcdtnI9NMYw1WZdJ+h3oJxQZvkVvY8nXos6G5Pdhqy
POshEpQmsKGAYEael3c4ywOzhycIOMThwi47PspBqe7Hnml50trQawEs8X1QDvApiG9L2niNYqb2
oDRiUjdvkk4xXBGRHOOw2Uipra7aiih6tknZSh38J5zXCTMh2BAnuYtabd75xO+6dvtQhgrtbQHW
ZDJOiRydXbDg6qT/3uuc4AGVeQo7rImaChMyGjx9fkcXr60dGBqusUw4XSyeQ6vLdk2dLDF12DZk
ip08jM/pbCzMRYbLrJaHHon9Nsyqt2VqNMwXjSuDaonGyNCeySTdKnw1KFlrg7fPfP+rhk8f5Hh/
TENNoqlgltnISmHIwfDpc46cxiVuh+8Dqnsn+WYVbJAHhQW5XlnzmpIP2nCD0DtKaWsadetSrcx1
aCG39Ik30pQReldLUcGgInVI7dJDE3oN46feKo3ptapCaY9e6tq04Yuy5TGX01iXgglI/95X4SsJ
eHzNCTRyeye6E1NCoHBcx+d2ZivBt+str+JnILYGDDd/jWyS8mcYHsze+lZRmuHKBtyWFO7MZzT7
knIYJw75S96uRn8+xmQar8JA+xjoMAAIspkVrOKo2YimG0o6JA/Ob1JvfDY/WNgns/y8fGunQfie
0wUNkSkBVoypRsLfLclgM6NKuKw3idqkh7AcLncR42abkvXM6vJYrzIRx1r4NVJ0/4SvryG5ZWGb
64p9nKLSOaYWe07LAYTDEE/jlADEksXFj2F/mRN/rP8v896Pm5enyD7cJaIc9pefA3XDHuHH3Lj8
HhQu9E+c/yLvTJYkVbYs+0WkgNJPzbDevO9jgkR4XKfvQVEY1W/U79WX1IK4L/29JykpleOKAYLh
nbmHGXr0nL3XzgfsR5g2N+tq2s1lHEQpemrX0NQlTHkbFJN7TGXuYMXtlX/AyFnuv9sxa6ds3ZL/
27X14b81a/5H19ZP/t72f3/7f7u2PoPv77ye/c+v/b/+tO9v/1/90t/X/vtn8P10vz/v+5pyJgdn
KO6eSMJaJsIUo1827PBVvEJKXjFkOBoLZppZemu26N3HqGrP7dJjKQzxocaGSpOpzCR/27X5mM7E
IWq0Hp/wg9wDtJg/CB8Wu54ey7GfRfhSauaungOtqtUHQmhJg78t9nFj6xfoZchGQ1g/piwfxy67
ybqaMtUlHCU1HPfDyUFsSNswL6nNmI0+4il2ppE5CQjteJ4k+LaaG2QN4n4a9G28fBGNs+0ScfyW
VkYJbYaMLgU140PTvVeiaerHaZIh7DdEoev1Yhr9zUCO4tG0/CffL9hyQH0+U3FtLMRrH9gpumOK
kXPXaI+lit9GzWsffXgrtBrc14zQ3isWLrSioeO9OxpAQjtpiqunZ8Zr2FngjFjVs655H8zIh7eF
9RrDL02VXnvXkIUaMCJfhVAdq71G/tByfeKX3RaJkV7RDk+vHv1scM/auwfVGpCMl5J2UhJ1i/Dt
Q6u8F5Vm5aPfwN8YbSx3PqESj1MTPc6pD9XC7TFkWKRgehoxo57UUVO54k0lYMKIK0hIQOmDxret
Z5Zif3lxtNcMYW6fGfljSQD78ptBEa3PKMe7Pw9nLdsBy3qYZu/Om4EUdr526gmhve0m98ke1A5i
BuSCOKGUJ90UaNISp4nACH1qStIzSaTxMGoQoLrHyG6Tx4EIyXvReJ+ZaYv3KSVjqC288AAvlp71
2JyZmZlPYw9QFs1Cs6krsnV7Yj6CWv419PzBaseKySCbyqPetulewyKv6czZir49giPOt3F/gayH
77Fg9ptqCXD9WCYfZDe49O10/FLCvWdmdXRtkbynfskiVTJBocQ48BSXXF7KMZkW76aV/4xdp75v
57x/8nwb3lo9750M+0eNPmA7ZUx7oTGhHJ4HjKIwG9gZ1jQ7quOEh+fsmESoEvltXiNcpFtEvv47
qYBi68aEy1VQGN5c92H90wtGobCBOj1w0957lw2Ln2TMdStzW3+S/FYTyjd+O6DkSneofWj177Bs
f+gNfXcAPGevSOWHOTEVVvB5bycJkGhZmba96/zFgPyQUlmex1pz3wt0NqP1rgGMh2RIG269OnkJ
/CBbRtuk65udrs/mK4I/G/nbOzo18Psmqr/14ex0eaBwQh/MpD16Lt08D9Nv3bTes+cUyZ1tJ4Ak
l+ujVw97XjDZoccBtAkH3puqkL/UAqxpYx/UEmnUFNbp+1wW4qR6JuCLbuLkO9hD7BKWtEPvClYf
b4eW5KW3BvLPmOvVi5njrzVS5zeORfnGjgo3mb5siZix0V57011+ozSrjOv6MBufJ72Tr0DYuoAI
yB6zJ0sp5RSEIrdzriS/VEenJbiQt3f61vOPWtrKQCWb8p4W/5NOHjgb8di4ncHlv/XyL8t1CXHP
kvTqD0V9p6Xm1/rD6hqye7IM97uZm4K+UJfoQXB3lpa4mpOy3rL0FVdd99qrsbgkKX5Um+KTsA7x
1sVheyiZV+1Hgvne6pIUW8fBuj0tD6PqpydGYMOyePZIsbprLe9rIH7sLbESsMm20HfrwyquCQez
zJ+JwRDVtxv9LUPm0JIysenHHshc2Jh3bqV/ekXrvaGkmQ+6C8TKlHTx9MR9i2BzbJJyjDAGGM6b
Lndk2xfo8sE8O54AzxNH7KoWsNQSFQKCUzj79Q+QCixOBA+Vt22rs+GXp6lSzLlci3yHeZhx+/NO
Cw3t2PgV27vJ7M7tmKb7uRGvVazMs+nSVFoE7megwTAg8G0HtbVI8rm360x6FdqEFpasS11YrIAd
tegTeoBUBxGW+xQxHJVg7tID+3O+fnz9/PXsv3o4Ld/t3z6l0Oi7ImTnm38f1s9ZP/ufPlxE/OUg
FJMCuQzEF6/XetbTkeNWxkH+51kYF7G+XS9GzdgysshseuM6QN7lJ4UL5SeKGn4y+9UbXzLaZZdf
nYErVefM42muZ+s1v4FKUwkWI2cZZ7b0c86oK9wAFXOOVYzJT6jpLPQ0E46m7m6wuVHFcwdvz+uB
5s/fZ4nK3ltzdnfJ8kGn4/fol6mPq9jIVwYduzEZmrPn52RqU6SSAsZD8r1oSSxWge+HSZcV5/He
qR25F577UIM5OOukxBXQKKw7LwZZIsZ4OntRwohNsp13onk6m1XDNQyLBz8Mr2gdYXJHXb1Ll58B
bJiVp4t+rT/x+8d+P1yfHrvxkiH5aX3+rVXzvNweKNt62jYYhdniFMSIx83ZXqZf34f1Wiehg/ez
ukepU2CRK06e9KyT3SmmgesTGYW3y7UhOX7/wsPU7aHmagexDtWWg6ujJ8/UgKI6ImhkZy4TTl/i
IG0z1oll4ugs8871LF/mszrtIG7+9NKndRAm45tE+khCFo3DepgKh8liimSJba7ekL2BY1U0ug1u
yNOLo02s13Ho0q1fwKOZbBsozXL2fSCXt4C+6b2WEIB36ystTrnkRlR4WwOTPQEq7GqKpq+2ess7
VXbJ4sXi0P/nWeW72snsNiErRwZSgB8RD4M3baeBDKG0BwCzfmtnfW9+/5TBYMRpRtnP9UW8HjBs
LfFXy4t6PXi44mvCQE718kpeX9O+vdCsaxkHyh3U3y9qbQw/CRy7BwM+MDmceJ3T8//7oMVVdWoL
PDXRMhasy+FsL97P9cwF9kk0U3ytYlfHE56H+IRt3WF7mWi/HUeWOokUBtIAMj4NLciJ6D11tHlX
++j6fTxqxD/fcb1G3x8F4Hrx3z7HW360quntGizXgU8C2nk94Ob9+2x96HUJ/GO1BHOlTIeNjqFw
Jazh77P1mpfqB93yWHWzjrDj9TbTqebkp1+EbTVMbQtw10ydHcQjTHTGThzn2GlatUfhTcNNF/25
zpPjvIi6QgfKwDC1b2USEuZAIgSWvNTfw/S5n4jjvX4fGh/ggk722T7yB5IAQiYmflftDKLkMfWK
6GLO3UNlRBZKwa6+6oWBrKWCj1S8S9HLy3qoSeepGTVW72qsyEYrNOeCBcq9zACS/5ytD1G26Ttv
eXZm1dJ30fAgLp+RgKq4RMthPVs/aIInaDxdHEhRREzXJzs6ZSAdZQRla2mtPlTmXwYQzkM54zCm
psbAFv0e+5HIDZh5OMjS8agxNQ3mAht+WvXZFbJGeEwSEtbAX9iIyvyJp/JbSdO4MlnxTgkmUWwg
EWH39M55p2ytjhpW1am2I9LEL7XoV4QZJxindiRKKCU+yBYLjWBkKIn89Zh2qHArmWQ3Y+NFe7OA
rk8iijM27dFF9xMQUdk+WUXxu9SN5EojTiJREyLoaUXdJfDQoe4qb78+XA+44G7nPtNQu6FVafuU
pLlSyrv1YFTafIuEFBX1gveyWGusXA8EdjCUukTA6DHpf8oXdCSobsqtY7gNkMnqZZji8eiBnYXK
meGsltqSKgEmyplUvYsbPwOP/o8Dkdb51dC6T0TYNFCX63q4+BfrOPj+VNox4zaKigwpVdNdtaXj
up51XTQcWlrqK1Tb6tQTkuTxYLPFQ3TIARulezEVdYzb0jee5szZFYbBzLXVnQ6T8wDTr2ySQMfi
ef1zESOLfRFaIJaeZb50L+n5QkhgpAbHLdlrA3POpGGiWLh3MPmjE8GoW6PtPvwcxRt9lrNYmipu
J7wLKWH0ucjl2Q0zETjQEk6TRDNFH5CgWd5m8Ig6Zj9GfMV4Fl+T3vjd9YYXoBo+5svkQuo062Kj
R0tgIG5Kq+hHlTUfdjuYJHUshzxhyMG0A8V2iPilWIh2kwJKsvSCllX3GvXJg6I0X0Mp2H4pXOQc
BjDoBqnezkBvzUR6DymX5UXO3p4m6LDRRWWSWjpoZ8MaxaF2vDNZAERsLAedPHF4k0ovafOTLGJr
/Qc6Ov6+NNDPTI+p05YzrxJXXVrxYS0srBaenKIrFawlhqZzE/6uONZrENu9bWn27p+KQ2u6fy47
1ocp/lY46BitVknJWnL8OXXbsj3MWYaChGXcH0iY3K7LOpNY1EQxZGqur+t3lLGcr+v3erYeYozB
dtbOR1ZiFKx4Kj5am1usX8L9XKobazkoGDnuYKt9DMPXIDmRb1QQXLixeKfQrCWQiX0hdcK6tEvc
yYaci5OJxDagoYlcoo6TzaxsRtE5mlejbuHII4Bjc9Be8oUtUjiEDm6c6ocqUdJEbvfXRC4sya18
bD0r+5HxTTIfkEGzoOrLwv3nFEJSdbRJb5pNhWdgXb6r0QCK5y9LrxbtvSi0MZVTMq4Lub9UkOvZ
em0shyNqsfGQW2nBS3756Fo3Mpz5gZtoXoid1RnBGRui0B4iBHOpEhs316NATzv8GetCvNaVApE/
btqYxsdsgXyIGgfZ1HJY1w+xrO52P/8UquXPtRyM5S+yfjBrnCwI42qRWuTqkJnxqV+kPXI5JOUi
/1mrHioY55Q4x7Xe0Zc6qFqkOuvZem19aORtUGvk3IjQidtjKftHMjn6fdn2PUN+IXDPLqemC5tV
qmzPmAPZe7ysgMv13KQaWM/Wazjghy0JoRUvVT6wHjr4OOdmOawPtdCjQT2h38LE3Zg7S+U9kj43
QJE078uouVvLl+/CPEXuniXZFcDEI9F/QAeHuL43av12YppCF0BgY2V3F0WpvHVm8330lXERgKlA
1Yy3neY9DgzdwVR17pZmF+Z5B0JwEAq/3Oba9FyT9h2aZvhhCJrGKXeekVHZqfMUozI8egyl4hxC
OgfDL66u1bQb+nlql0SNeU9SNY0/thzxIporFo3hekY+p4s0zBTMCTvrdmzQbnkdOhCcMymDh/E4
m9a765q8Z7FHHr2miG9QVr9Nvpsfu2GGSKCHtKkb881DrTEQnT2G4zWE6bofsxZAN8LSjWmRESwT
+M2ePx01RNvUsbZ7C3bbhHdH6YwXm4Dz5GsxsMmE7jN66vhepOh5Ua7454zFcgNkcwex/L1g8370
0qY4YIMlER4g0J0c++yxsrKXLOcWiyBM7GQ+PRleCOZkyLwmQI4KhFPL/j4Is/hhOdUuYuy2USAi
N7E+X6UxTA8Zq0yHsPoNPAw3sJKxlk8cVFvY7Xs7AZStHBycyhrbrd5ptC+HMZwOCQiLJ9X5PydY
itf1UTYO4aEvmLV5UQToeXbfRUcUd2641tlscvd9y4txfBD+6AS6Vm3sNOHWVxv6UYz3XuciD86n
N2zg2iu2R0KutRCU9vIQM8JBkFT2yAstfU5Je7XMUXu1lngXTWsZlVji0Ii+PCTDpB56n0GQ7Otj
47nRtuLeuY0sz7spSsN4yGLtlxbbPyK96J9y8sDpprjyxbYJ3aDwAbw/OMQ26Y+Um/XdH2tXoTOo
r5xa3fB9HmY8R2zlkm0pZ7/eqtxGqzAZxzQP00s+Fdl1KvvbPk4golNrZzmCb98iLV6VOuFIOYPa
ESjlj1QXzNen+TXLGGHZo2pecz+/FrFRPGARa14jwBFzLIZn5SUn2drDTVnP0b6KuVeR6SXuyTQS
9wLCx3Wa9JtKe24Ni461k6c721AGUswMZ0gN6mPKn9d4HIkWi+rI0be5ReevdkpxaWbfu/i8YvYZ
KfHKKV8bNeV7YhD8V56rLVrjfhq9k9202s16CGdEualibhb2mNkLkd2Ntj9TI8PZKfMBd4aXoz3n
Lvwoo/gRFTZIVFhsuFd551mOA4FAs06NlBPofV+9R6XLfLMu+iCsJVl7umwfGCayCRI3CbO1opOP
mZz5bcBi3+KmGZdMQUMQzGsOR/x6ZMawpbmZiEaqniOnbZ5mCE575XUk2WhNwXQURToEh31lpPkv
X5yTdC4+2YIjsy708raDcHmFASeDXvTjc5IRFukhYnMtmtLgKknps5+lr0+36yOW0CUxuEP6unyw
J0w86AbU22ZfPNFwJ7ov60OShy0a+9MBKyy1NMzSg5Q23hXzNhWievzz8ppxL+2iVlOB3nj2Zezn
nur+QToQ5GtcGDdqus9oFWKY9qM/B3+GjZdZPsjknxgkQC1Blz6FwAyfWmDep9zFVkuW1aaEiPTL
6KK30SkfQ7PXX6zJefKStH3ynE67WPTBAsajGDGQ0pN7WAamPsCgRoqlNjkxAGeSfUc2HhOJAzwx
OXnI7kd162YM9bUw8t5HNyGCqy2JfoXOajv8r5vDAuvM6oMOI/DJDQHZxmRZiI6RCAS7nEr5pSoj
9SLlznOH4lnH8FxIceLz02s5Ylwbyim5E85UgkqL4bJ52sN6AGKW6DTkhsm+tydjfHEzYrCGbnx0
ukS94Iw/Mh4ZHtaPFZkBoW4cLloJ/javkzvyUWI4QA6TEbdiPLw8jOz57w8U5EXTvNBv1ut0gvF7
DBjO5GQWN+uhdSNtEXIt7xby0vE84VaimA9ThtbwLopH1b6g5+ifrOXQz6w3sTtjsRrd7qnqlY20
Qb6vj2jjid2kkHCCjJ5t8kKH8JyGDmg1HeEX+dI+CBSTa92E6yZTN+5UjYDil+G3ZY3zVTkwUSz/
6OI7vxB2qNhBLKdV0Y+X9Ux3HXkxRvFllqh44tAlVZI7KKK4OXVPXWX9ecQco76s12NbJUHm6NM2
TQdEEJPXTTeCsvRGtSZBpjFYJ19MN1GlfkOoI0ka5ca9k/TkTfUNt5rl4Vwk030sK3G2wuRtvZQb
Thlu8D4dCQDTrrReebh+mZLj318mHKkCoxJY6nWzZXuQxLiF+v5J6H50m+NyDQWP1kvW4od0EUvC
IeOawVvwxCuI7K7lC9ZrC/W/1kgDm6e4f5oFFUJc9nQYli+QtLHuM2Ht1g8SZPUaxZQwiRWjEWOL
XtjejW757lOX5nPQuZq2nyMTK/mQLh6XTr+YDS2r9VOAGHtPPRP02ZPjw3qp9m3BghdWRz9uvCeR
o1ntIof2tAfSJvVvmDw0aAxK5JJaigIQYmtgGfl4wj4oGcDjr5AKgjIQza2fZfVeEXZzr3Aw7eOk
xVKnMKaVwnVPDPTFi64tkZfuvCchqsHZ53ikqo3eLXt+ttQVOWqiwHYYueWlCq3orFyTuLg6iIlH
rBRdUdnP0G4weOCbMIkILFUhdrU5/SYNndwwKo16c06+JIEwDfkf7nsORmMvUrB5Rle+pq75YKvp
vQdQuiklEvgeS80AP4gifUtY06Ofu10ALYb8+o2VTxdqQQ13C1kDcGX81EqXuE0Knxbp4sTfEnrK
syPyWxmiXA0LtESmhmDK1VvkXpZjXKLHIp0/kSja28RoRDCcvcx9HZvG2uYoAefc7za19dsms7su
0L7rQPmeMtg/cKB2U8mLcy7dT9CA87H1VE3opPqE5+wfUaV0wZRD+RtteWfOWGXHHqMohLNHMoSu
SMUu02gMtAKdKuhr9duj6FxUluG+trCEatQ2G3fMB2yIRKeTE06rHx8eSdUBd90B4pSziGarNvBg
xnRFfStRDaIbJcFdHwnvrr3fRukSpGsBF/Pl/JAJ/MzdXOyAFcQQIcstpPA3s6Q5UjTNFkHW3nZg
sndhQnQOWPNoHm+YrX1ODauAr7nHSHMOtpc/ZZPtHwgIuasTgm1Q5NDFCxHVWS+jWaMib8ROq8bP
OBVPUpMiqKOcsZK/3LZLBucTiAynQlqe2NhGGoS94Zst7RTvnkkmAHoXnDpmS6qHbMtfWp/UJ5RN
VeBgyh74Yx+GTPscL3HUxwtZ71DY6mT5Y7uHQZYcO3BTG89YNBdYL/rpq4I9v0zeiLBp7lCz/VSu
xezXMD5nt0muZkgF1Ke0Zn1pQjm376oQux5d+Zb9HBz5VnMlBOJqD84E7SG+7GjqvhJZkXEcVfEB
zNolK3yMw5AlGV3h1aOv4Di4IhPdrXeNEISadgXhGwSuNclzQgD6ASTGT5W4tNlsZ9xmiFCysHJv
h6IgGDjPNm5kPSqPnbKK47ui7F9Hd0hu8DxaF+WS12rXDZJjCSKgTh9QtKC3vJP8qocqr3/VkXeQ
noEbjFfDagaRUbedSpNs03KC/EWgSpfd4MoZNrBnKTxq73lk1L0pUR4dB7t7qB39Oa2GZN8DlPJS
BxUiLexUvx3NHMYxAZUe2CZX6L/Chu1jqhtVQND4Yzo2N05LIrg9efKsdaRwSIzCZcX7xLVwajdo
kvj/F6rYjChCAyaat3kbvRegA06moiQYLB9Ws4ppDUkaluSJVACbsT3tYtssYJKkvO1KfgMl9mBO
EZB72Ruu347E2ugy6OXRVPFdqZvazq/ZJpAKGao8eoJu+5LOzuLCpvwWd3rHrHawHTw5PU0gRRTT
xuwgAmM2P+ApPo42QBZDYYZqNCTM3CChdH/JujYfIguSrajz8tDbDEyM/tVzp2RL5iXv4pSo94EC
1221iLnBdJ6wCQZN9JGUIw5VgIEbPK3tBqc4AofeQyhFe2qbxe+jUW/JovQyAgh46VN8bMrJ+KvO
3R9R5X1qCNvovaQvLbiWrMOi4eboEeb+CwQs9M6qfS+LPjq2CY4cXU6XSjp4nQVK7rkm16zVAZm2
uR+Y1WNu+tOTyoxLh35R3BpaaWwllSu9wv6l8W+rQuuoTvSKlJTkJ1W69GZWzzC5WPxP0UYdmSKC
+9pYTKj4gXdTAXbdyCigXJVtflOhEXMu1cRipYHk8RpQQyyvQOiRgAHkCMzOfyTm56PA6H6FBfCz
6uw70ZtfsyYAQmjlQ+21nyH1JBl6VYNirnZ6yIITEWXAZN9ch+fF9isuCBkXWpHfpti2feJHDqRy
+5s50U/pbN4Xhr0bBhNGUeXgnOr9TZHPNy57WFvqgO2T8Pfcc//ytECSf/ZOpsS+HNMbc6r2UQM7
z+5QzVlB4nlVYDvZY63cF89kGDM5p8Kgvmw7i1uTTqIQki4mwx0LItmzVfYzSsiDSbL0lxt5BPPZ
b15RIWEX1g+yvZ5BAe7LiTw+a66WXVB0QG6B3FPMP60SNBEFNroUsesM+62kqJpkdW3C+c6mjz0D
E6e5LhBPd/CB5n0uWNtqZ0i3zeCCXXSImZdhoQK/6I0NXNpTCMqbsJp8I3VdW2Rqe3KPeXdHLYqQ
lK6vSPIH+G2FbvAq98ytE9Kh8DVmfiQdpwPveXEZUUtDCeEF7ReMDmcaeXTM0S2m5IBnI1olcaQd
8WZXilvzZL21JqMAhIFfPp4AvFkIVbuEPgH/Fznw6F0cOa9ivI4uoNncYDGZmKxZuMs7B31037dM
f3LCDUdXr47xEH4UVWpso9Ydt2Z8TFTybLoC9wwS8VCTz76CTg0Mi3e14d4KPcSDQ2+OipsEywFW
oGsGbtxMdPd9Yg+n2b++NgYFJ9JcNi1VHugCfOisTx4ebsgkXcMtvUN0GNAWijYISG/pA+39Kbok
ccTeJ/OKbeQvqRYq+iRuy2SB4EWrmY/02chgGMGUumQy0XJ4QnSJ5i9vbMTY86/It5+jaABrXJ6S
MZLPUfuUCC/ZEsN+JfDBvvO1jU0los1VixAaafvQ0HXMxt+p/ctq5J1r4P2nz0S274yFo2tZ1VEd
DaRWYjafq03CH2er6dalapDWeqP5xaCxgpjpzAdlQVJMq/qLlux+9sbslFRo++EXzNFvw59u7Vlg
yLHQUmRaG9Dbbe+ViTZBs2m/d8gP/JYKCRzA3kRLQzFi7WnNgiIZoEF2Nm+XqJefUw/BT89pmLPh
3Jh4IAl74xbub1FVHJXWgJv2LmzB5x0MjUvrB4hdaOPGzbIgpZ06jML5reXFMTcs+Lo6tzLDmf7q
E4NXRWjLhVOy9br2l1SWcVUFo+myWoahHnhb9O47zcX2UmbEYJLbcdL9jJCWosUNk/I6KM3yNbSS
H3rMbcujoxbSsdzmiF5b/GGBN9efE6ovjIl3OtK0DakZ99asXgrHfLVqBxpqYW+63v8yRfxjhlRJ
GdilWC155fUhwVm5OyJBB6CpwvJ1Itgr6GJCv/A9YJFObkc5WkE6WOfKFndR7Q4niV9pl+vub5b7
+64JfyeRb2zbCn+v3vXQBiuaApGzDMNRx2y8UnhbO4SIxs6uw0OzzTw57xaAg+kLYy/n9KExjYPm
TyYiveyhyewgEoiXG8MBQcnoC/c5qos2M19NJ/3VOt3rPNF+ZBacRCgCizTpH/qWe62S1mLCYEW0
9R5Mj6n2gi+j8ZvtIoJnNmJGaI1wLhir5i+itS92On6iZDKYE6ZBnPnN3k8oaysNTncy9wevT0aU
QP0RfWELYlqjetOgWjRIhQ9FQTwwkQi7dop/Jha+j5nJ6cBbjM76fBP1/OioLu9G+oIH26jeEBMF
od7siwr8dGsdsYAxsgJnt8vKu6GRMOPJyyMHOoLqamAfNHosGB2CMAjMm9KKPxhv7AcN0bFIiWhO
MgVWE5r8FH6M0yauOsbVI2ohI/1qlUPTMEW5k8ofVfekOXJALQmd0p4N9aA9axRbO3hyOIhAc5Lo
wvugjFh3CgM/AoTXS0mSjUrFi2eTkxChVmNnFF1a3jpnK2Mj2imsmJrT7UKLfG8reywANr2ThOAx
cj2gCgu3TCrVtnAA+VUSQ2xFib0RR0xKBVVdXQZSMkkdvBHOJvYM9hYvSsSk3Lp/NS0mCDet0L5a
vBnyxLAC5jWE3UOKYYjqpTca6uUNwM2doXlk241ABobyy4MFt5nHn6E7Pudz9KYbcGFkb35qvurh
4MDgRjngHBxLw9HooNMZmqLf8YooeZJZsiX26TkJT4YE1lZ1oR3kWfQ2u87VH/URnkP/w4jY4qXY
NbIWW4HX3EUOfZVWAen+CjERPEFhRQvp59XeWCofBZfBnvXi1rCbD8bnKcjANtywCVRW4rzyF93O
cW+cohIF2gyO72VOY1wLSXg7KP1GllaAp+wQzvZrSv8nxhSwUQy6qjphFOnDb+XuaZC7cFN3pAH5
E4FoQ7elwGsCRLKnhlcPyNPxxVGLND086IU+bZLQfRlqkiXZ1de0aGybgY9zIe3uR4xko1466hnl
k3Sq9JK03Q8ZelsdPVSjmRfcmh3Y/FA3H00wTUE9J9zIC0KsdJqkdp6iHQeaUyGj2GjVgNQzwR7P
6GlQ2LSKkMZ1vRSSeNPK3DkwbODWZZO3nIUhQxOcGkTw9rtYr7d5xPdpbI+SKj83lldt4XL3izIx
yT7zwfe2rE7JwY+7GbA+rGHdQ+Yvk7LZq8qKd13+nLJEoTAgDy/t4gdRJPouJY4u8LtHo/P5z0f0
wNDM9QmWoSYffXQQ0wKnpbbi5nTS2JMXofqyKvR7VFB7d/R+6cpyj1BU0kOV3UVaVWwdW//dj7mF
C4VbNwkn7wY5qapFr7BeTtQnrRCQgnGmbUjL/Rl1UAtTW+Sgv6zp5AveMZ3Dgj3NySarz6zuBN2V
5S8USjVbRpKZEm/al0rBuRT15xAGsIn6QyZ6EZDWlgcUj8mGOG28XZ4NWJmYD133D6kXfriw0CEQ
5E/j7NxM49JUBSQZS5OpCpOpKEG3mTPoO0aWHqIJYznU8iaCZMhi6Gsli1QV3s4JUYweN7gT0mas
DVIj4IWBzuBza5WjxKGlu/jfiWki5/xHrKs8iEEgZR3J61bp7KzJpm1FakZQ3wzAWu5VEqFmMLCI
2XV6rqpG4qvF9+uynUDb8QvLbf84gcmqeUYytOqnnPSiTaIxKOmast0brferjtWEaZd7lm9s7NF0
992YWgE3OZbrcQyI3zb2c0uYSp3RTzSdGSxuKo5i6J4me2ofYARtZYRWVBXRvdStMtBN84Z83lOl
iLzARXkThYaHoJcCMFzm7SIfekqrstxOTpMfU9HvNNl8DC4zsGgmvLNr3qThPEPAGt8Qed905bwv
Mke9ocMbLsRo12zJMNL64tfKtPubRfsv6L9/ZtX+M7r2/zdGrvHf4nE/kq79+X/+1//+K/8XduPy
RX/Yjab9H44HeEn3DVP3bCJj/4FuNK3/ELASDV0gMxC6aUBV/Acg14TcqHvU5BAdPct1gDr+DcgV
8HZ9A66g7uu+JUzP/J+QG11jQTN+A3Jd4eoC6Y5v2JZwTZTr1r8iCsGUoHm3+narGczpAkAkw3M8
aeIRdKF6R7AhBzZ7JvdGY5QipSKhmMBf6v6YlADMWlo1VZ9J5MB9FMGKJTJb3Vq1rn55EGSOg8nW
xicQDRRYjmeNoK5uXzcRMJW4ZTQtFMEQem1o1gbcqG/vvbCqPywGvVVQKUzWGpHGztZHP/ilTyb9
bro99nJj7BWuyxhyUFCnTGx4q0CD0qiI9n0NgbDoRXmPNj8MXOJD33zuww9ORO41f530p2ml409A
qJkAFqCROexn1pnAjRAB7CIqZmph4FWUpp3vJ+a2H0kzWH+p0AKj3zgKybpVAA53AcsygZQ2eQuD
5jjhHjgDAQqo9TlW/ViZX76eGkWAWyWxURs42cCwTDXiGM2kSG+p9LgzxMRjyI020WjaF16N8G9S
PVpq7JBaTlIYQJGT7DWqlWQGoWBE+nyjeyBr+GXGxyisM4hNTve51FMBi+l8rlrVHpuc+/YsDWy+
RlZ79yDB262vJlzfxNyjgcJxIxwfKUQT0oKPlUBWa8QSHg0hEzD2e/8V26h+l/ttzgJC0BZbKLTC
X04+it9aNkU/onaIKYsbo370+9pj8+BEAYkJPFclh/ajzhDJIV8xlI0vJkP4QKbQzdTTRP6/7J1X
cuPclqWn0hPAH7DnAK/0FCmKFCnHF4QsvPeYTo2l59UfmLfqZv4ddW/Uc/eLQqRSShDmmL3X+hbD
ecpdZVLFoC82s5EFPw0Z+WBjFUR8VcMQ4aen+vvSZ0+FZ9PDZ+/BTiOCZJOGBvtl37ojaOJixPq3
Vbk/daIQDdj4cxMg0Fxt0eJog7xvQkU8VqP/KEw6tWnivnBLfntgMoo6A5LvON08NJWPOKGgq4Pm
SRFJzrwyrB7JGyOmndR5NqPl0qgEG6wqkBsDVHvgBP4Mw2a79jQAf/xXw7daNfbj2DfKuijCCBVi
UpwsH6QfS/SR69DbxmokSHjSw6fdvSIN/WSNXnBnivxe1jWRElWcnnO7fkwTc9gPRhieKidtiZoQ
31WMAoKVz0Q21LExB0G+G9CHUQ1qSatVCAJc5smUsEIAPGZRIht4qD4jVksYbCXbZcOZbk+XTkDj
IfRkT4y0+8vO/HKOiJhccdsim9aMPtw+fzGsxlhFZEk5HbUUtzTTFU7AM2D3C2t84Bo1GkbAceWM
yAWxDXswilqrAnD3ZMbSOLFngnbOLK+6nAcNsgE2FSwzlZyeHX1lJfJAOZJUU51scM59HIrP2MrQ
p/PPFKd8r4RPcHFU78uEPAIWlayzx6Oddv0y9WivdrGMHmnR0viL0xfPtB51lV61n3jZCsWomKlQ
V5aRRZED5YExd/MsmKtOnLB/1Vlqpu5bm8RbdtjZ3MKtCABSfCSR9Y5gXFuwZCwRNuEhASWmni2b
TBA0Oc8W8eFLCLZirYxDvAG+Gy3yKKMlBkxx1lUhbboY8Sh5RcZancaIPOnkJMYZ56ZJhdw0+uBe
7VmZBJ2bA09w813t8SSCt9J4qkn8dgyFQDm64gs9EA8oYTKSExHntjVGlywMSM9AnM9SA+RMTkII
XT1CLDW9v4I1YelSVcRpk0WF7Mlg1LJTi4xr18s/9VZi7a9C7jPQh4nxFWaRvwjzgq5ayOI38ORb
ooN3jtAM0DsUONvdoZgorsZLh5+QZUSYL5Mwie59GVRzP4UwyxVL9yCb2KciT8Fu0ULIrAI4Q0Fi
Li1loDMkK6x8hV6xpyoKgQDXFPcNtbgfqTTsmKn6fWnZBFh0WWctR4gUiCjT+zohdgn05zkcsDy1
0P/0xpfcaLaEhVC6CzUzJ4JiolEiMN+oqnjzyZ04twMBnE6fqqNF6G0R/E5hDxAMEOFTDuyqTCzb
idxIxtpnMADTjhWwWQI27YrQ9uCRfNez0xCeJnSVna1SP/BscudIOcfTrH4U0zZcm3m1jo4JyhN7
e60lSkEx2KkyRtfomKyHJn4Y1V1G19C5H51V2SJUKy/Z+FF3qHyMrSQ60YqLpWf5VFC16kFz5Kow
f3L9PRsPTf5Cj3nuWwWqTRxkc51VuZBbxvyaPVi2oBm+wdf5lDfVPTQSe5EIhHPOvV2eidFhE0xk
zLlk21k8D/XKK08GakauvZedk8Zbjon5nSbjQTXZjcRMqkWIJdPVJJHc9O1epG8RVNSvC3HnexcE
VMihRYsKCZ7B0sVtv1BqehF5/eP32o9npU/CptblawCjyPzyXPUkgPDmn4aYq8l3BX8vkmU/a+tP
m9hERPTI61fUEm04uTRnQORzThSPzUyuzqwERJw+C2yoWtVOD85KREY9QJDIiDY+Wk3LotRCfhL6
LH+qvnnvRUERg3i3IcseGg0khtWsLefDK4a9GsDUpW9rptOfn55tA+ptyyie6OPKswBB98Y1LjCc
0mySLGwa41GQIGmlB4cgHz6XUhfHRLXBEZ6cER2m0a517Uu3uoBcYL4MYHyASS80pT4iP0LVthaC
Mp0BSZKt2NoX3gb4JJNIsSLzir1mlMHRY/hBoryrVYk+9TWyvot2E9qfenj0zWtCX6nkCo7dax4k
LQ8m5RjXprlqb8P2pPTvkXIdB86ffHGcO613l9SZFpp2GcQKSM86COSyyred+2g1D01YzbPgYCPR
IKKH2qf5GAXPdXFoS7Guo3sCeLSgO5RZda9V2tWlbz1aV1PV4NnRs8oLjGCAb1Q21gCeZrznKAd6
BPTXnjScf6iK91qbb5XwnNlvJuoOsttgrIHGd+5Db2I4+f4asuGuS+7piswc/zk39mOJmpECX0gX
u8Hyqovl2G585ayb0I5BD2L1ybU7mEc0VTJqm95WLe1DEJjAqKvl2Efca+kl1dy7tKtQsZgVzD+a
d6a397QEMmokdyr7c8+PHlTWfL2UZzqgRxZWF9tgRgIg+lQ28WOXK2dZBftqNO/1Pl0ZHkHCeRZa
FyXsfAY01SM3xT6nevhc6wLuDnYiznZHqd3g1BNHGsmAo8ndO7X0ornuNhsvCo5JNF6BaS0DBEp0
uYcvuOhfuqr7/tJMpEo2URIpyYNHMqdcUqlgCQVkll5hBCYGeYlNhkoY4MlUVHmyUtiEc8yRAQhb
cqYhANcNO0YNhkjiNwZdS4ozao7Mz/Zy81TVakm0mVMvPKPUsYig3L9kTW7pELvli1JoYwGTKGrm
cMcJenQR38yAZzXfSlOQ8JI55WDPAub0+mgWetryzGdsdtlU0EFv06Q793asYDdWXA2YQdqZibfx
QB0zp6BvjeM1JSkYoblDSQ4pTuaA8nRc+YjIott1nUd4kXQdxX+mS8iKeIZyz45pNzYAcOeVH9JS
p/1PUy2P4+bC3DwcZOYQiKqwl4r+nw8icP7lRvb0/r//4738YxM7/cKvTayl/SV022SfKGxJjsuv
7AFL/UtaBKeqGm0sNo8T/v4/owfEX5qNJp19JXtbS3P4pf/cwJp/maQ5GTa7WlMS9qL/TzawU7zM
7/tXQ7J+JUdGI+jFJkzGmqIJfgt60fMiRHcKnIsMDrZH6SIV5EGWlIVUiNHsou64z19NtA4YVCUG
hpkXmRD8BpXirsvd6Olz9JJLpJbPpmvgGUmb461o8ivRgcXOlDbzv35PoZmO4bc9Nt5U2Cg2CQCq
YXHAmvHnMUajqYUqxeaFPSiXYdjUhv8T+genp1sFNpJuLRwR6dGg1dj0tX2IY+TfhBH8mUQgb4dA
449igqbBP9G5Hr+fJjOq2R+kKtBSDQKLIi6hZl+os6Lt991L2WF7xoUUzf71J9en6sGfn5y7wtEl
nV0hBD23P//bHHESjSQ3QxRUgloivx74e5MKBnNaTJ2yimgw+wZQu6Bf2Bi2qEFs8/BZz1gjIz8e
MwULnjUXZfQyENxK/tWmN5Wr7YT3gUT1Ggr/310tU52ux9+Omo2yodIuRQFG2ebPo4a+1tdmTcPK
souSdKp6H40Te8ko1PmomoI+WOxtNGhqiEuqaE7OWQ/vk7XvgOzyhQfijVKJ9d1ayyze+KlFF0uM
hwiB7ughoGXDgYZlOcbdzqiS+8y29iEzrjLU65AWKmKfxyTIjsqQrXM6ZcIhXzmwrrmabxGVr/BB
bVMqpHZfrlAMqElOEdHYuI6+FeKpJpNn7G3s1ATa0GaW4SqHtdqYqz5XNpgR0O43W93KlrjslmZM
tkHGhN1Vc+Gna1GEtJPH+6o3EEo2W7oJd2GkstSyFsNPFeBrEB6B7sNB6++yUAI0I/8oj4DWIg9M
/bXWEFLc0ns9e5X/2Dvp3nXNneG5K1HQ8CCrwIm7EwBxSI4PhcMMT+hoZbOt9Qsx14rsMoIFdnLc
sSP50Sp4bEI/cqNehlMbmpLuCNMmo+d7Vsv+zHy0sHKxhfV5bbRqO63PG3MycdVLVrRrOyFzXO93
iSon+v05xyuAtOdOglgbCvvgJdZCCfJLbo+bohg+TFdsMqwHs5BFHGo6N6YSPJlq7pSMNaUyKcxa
FFJ+cO925txXiGNgRqpbIGq49jGyrPDXE1ISr1LrLaYy3ZbuAb7YCifysnL0tZDGo0WWjwNJK1Nr
uInDJujggSUE0moobPV1WXUrZy2DdgtBca0Fw1OCwcxsgpeiIG/Nb5/8Ir9n94ANWh4NN6sXZsfI
gTR/SjAI0MRVT7E55DNd1p+eHq7pMV59mMB4OdH79a1cON146hKjWgQBYAxAk9i7FWrGsYtMlIBO
y15XOes63V0hw6AIwIolTVaAYFciLvH6C+2JXgnrweGp4m/5ZfzZqNWSdN0HlNKPhPueIOR6EM/s
Q6cmL5IYZLIdFgb7QRaUwT1NF1KSaEZZVzXgSVFjaunmPcKfJzV6Y6+8MLzxiDdg6iyPzgLCJpqG
8juuLLqs6aqqnu1w2Fm4CETdbUT9o6jR2kcDZpXJrtPohclmaQT2JmcfviQoFit1g0+ymZDAaZ3t
2dqiTJfv3mTFVMYp11DNl+lgI3aPMMs1I7QOYy2c5q6B2GQT+kFA/EmpHICg3tpz1EUH8LvRJo/e
RkdFOK3FYFAdK+tiGcXKBjRjV5gyQWTURX9XAIMXYIx9xGWNMXSoxfCJGbj1k34rAKxbYbIwkH9O
Q+PY9VvkyxvMACevtx6bfrhz6/io+jhIa3OthuOGQ2CX24F6OcZyX9Ws2oO93hn4pfWN6ZACRofI
r00Gpg6DbrsbfeK5HLo5I574ojmBZJ12fZDU1c10fRM0AKmXbYPgRfPDOffZHa3SeT7KAzR9EHzt
nTDB4g4gJ2Na4b2QDy4KZgJpkCk91/aXCUcSPfm2Sog/tJpl6Ser6RoNmruKAhQ5bE1mIw4NYGUH
BOLNuKrxgdlhf3L7fquY8b5WgJLIpZZZa7NrlrlER+UYDB5HNyPGJjKRpVqInJ87kquzGjgvHW/H
fWTQfSzS+CcOuJSNYX51dnbSap9AirBdeFIZ8NVy93m0/FyzPBu1cVJrjfjbrKJz70XfkFy5jg53
HBSGRTU2yhyQ7sJ1AmjOUd7MKTVsulTdj3ZP8mq4DZNgI3PrFXzDArcXtixHINiylPfWc8+IlI9Y
yqDhWV27sHDJUKYeyZBJf+iZRcsiMe6V/IF94afQh1VvhqTN+A/DaJDM6SWAOdT0rIlV1pvryIvP
mjLBM9kE0fsOyENOTe9E+M5aYvI0sf/PEiV6CVT9Ka9xBIANbNVm7oXpc6XEClvX+JCDCfTgcnZa
dTKifhd1NCCLtFqkRvPqqxEDv4drClcDcZUN40Ghw+RJQ9YueRRsB6e6Q+ZZL/Wx0mdhIFUgdmBd
pW9cS4BnhXcJSSlC92trr2qS3KntgB801NxZx9mrY5xkelFvIuHnSxJpWNbTor49eoqhvihxyUUk
8qwiwGIW+ek+Nvd1ol1aGfy4SXzNdHJbwgwyDHuVMnuWVX41qKkEXXpOk+i1oMQpWmQ6IHenSY/4
YxcpNGu+HMWHr795HoWCTBDKOcA8HDwwttPfQK2hQk/PrsOYXO02vpbR++D5d/C5WSElfIawxU8c
mYjQDSt4gGN3mgBscz+2NnSnj8J0LnYW/riktkM2QiMXpPclCHUOpzsOwR3suR9ZFN9VTbUxkjbl
3+CnoYNCmWNgbLOiRSbY5yfmW5lFu0CLMwijaI24MGQL5+k1lUZPgiwyheyAciOOs58oRV1Q5Ugo
0z2OWp5Xlz1bX3NuJbc1WUYBbF8bjS8FysSKf4xQWPPbaWnRQwKWhU+q92slA4aUuYyPATZgKb2l
CL0lWG9toVl8yiBF3ugZDwQYoFUJlGe9QBQcUkfn6fkoetRQbs0ybQI1BSzVNHzUs6oZHkUbfsra
pDLhhLSj22ilWwkMjPQzbWPiQIfgR/j8qVrholuSwVmzA5bAFmew5K50UbvYoY4xPOB6Co2IIa8l
GaOkHrsKDeTbPAKU4Fd+RRRU3aVHia1zNtI60VjLexojvYLLNh1ChUo4sDAdfXig7L2IHzclfxRp
1M90/rKcDQIc6KfUTt+ASFk8I8Y8DeTalf2mQv8IN+rLCVCcQL25pm5yX7L1nfkyOfqyf218n4qs
viG+4DX1XFjKpvgyc5xYVbhNC4iBpn9RIdfifMDzL7pg3eNKUtwfVBxs1IvkmiTOOeDZ8QxVRamV
EObBGbGJdyl75VQKSoKTvjaUFKia4snQ3Q0PHsFPI5k1ZUxzO2IRhAxuALTT2vEcj/PebN1yETPY
ibLctkimzYQoWMntBZkDujbLaizNYhX2MD0UMdIdmDpSCWFPiKE+LKoCYV6bk86bzb6KW1fSNRtt
+xB7rcfKrCV9xKJ/wexiGcF7l2NK7tySCiZHkOuaOjPzR9l175r5FGXRz+35DFv3MpK1onbZLjK5
A2CjtYi7jE3S8iqdNkK30xA0nIvb3dx2xJR56aM/QkD0OTG6y3krNGOb9/VZNbNjp0U/5FMczZb2
Qtbt+il0oXHc6VaaGX6PAkmEw3ra+tTdlxQOuvSyYFVXWrhaTpg5/IVWU0DSaXGqGg9XCDvV4b6W
2oankhFFCwTIeOSCQVatRVPgZfGW6hRNWygs7xH9XDSKZSHTl8DoPNPR2s3blsaYlyFZzrivvZru
g2Ybj06FQpQYKD687v3UiFq62py46A7A8gRur8uCJKf7yabgbtTgojb6UqfotRbY/xybSU6U8U9l
2x9ZbDOCc2+M0+PjViheu/zd0QgcESzQC4I1WN5zYmlbEWlakU+aeUetjZ+GnP9lLAeS0KVzDCij
sXBFR9vE2o4zdNaGNli7bRoAIxr5+5xmZxqIkwa6iFvMDZzzsuUndZglpD2rSzE9xh24pmEoP4pO
8iE0i+paH85desh0/OyLa/rJHKjuVU1BGqghpg4bV5FrJz8eO1R0zuxT6iUJnjQorZjFMr1Jc5hu
fgRUslYPMUAd4sSglPn4xI2K+UTPQ4JiJc+SwsHKIxAP2HdMvKGvfGbww9vWvsM6YyLV1Vz3W82D
n8z2fzyt82aCDVCfGixEBCUsqdHmG4pTliOerLXhAru2W2imzrrCoaDPu+kgLnoojj2rrEgkR1Vj
Cok8fjmA0sQZvypKsI95iuteXrI+OaJRR9TF7kHV+/c2NwlkZWoqS6Yr1TSfqrI5dM7DEPP5B5uJ
plbio5Iwrxj5UQ0/0AJQ7XUvdHuOWL+Zjdxiq8YdwS7iovpMVOaQ4lbG3aVF2650ILQzttFzAm0j
268yhR87MsyEGo9FMviImGgDALvXl0kc/FSlc2lpsKmExza+h47bQk9XT3uBAiYHR2lxq7hVeOXB
V2e089WZHluXxCUKpAieb/dHXPG3B4Z16kibHGVor1DX0ET4Mz2cLN+uReE+TA+razChyvKJ8JlD
HtoXRNj7fMIZTr9Nl/LcEOcnwut0lWon3ktmZbNlq1LiFS+1+8D5SEnkgUZ3O8FezXFV9mUaHaLB
uEQeS3pGfqz0+jKzUe+qOUDrjyADg9ZkjP5RztnPgmIZ+pwuH9zadHKqoXpwEv90O8OWzvpAa5Nt
qhaYIyum5+hdZ4BbkHZwDVxvRWD1hqT6p9twe/sdmTsPVuj8utcnQgcKy2PE+TWQvN+eH5NraDM2
lI1yAWKCj7bFbYDjgAJINcPcdDQr7qcou5Y9xzldFyWk2q8olAWKAx3RD18yWbHXvRZNeoUzx68V
15Q6Aa3du8ag21s3+QMfjEpXGj+7qbJLqTQEaY4jsXlPkjOrJ6SGNnYOF+k7J5VtdUEok92CyPXA
V9c0L0x34YfOSx6NL76urm6f4PZRYmc9dsUmtcI7GVFFm+68XHAYhI1+hYek4LZAh4AE/dXSrY8A
93U+DR+3kULx0mtjUe0y0FyEI2fqS42HKzmUW1OrXzO8C6WHZg3HAM67K8mp3BTTA9FZjDXTk5ml
yUflLxlkoJC5NKRqjsHQ8fvTJ4/Zsk8huMpAcJGBHI9usDOv7HrOeMvnMu/8PmlQZGpzi3iJUFW3
MfITVDjzTtawhyZhIX5WTGP5fRcYP1qRYOjSgVg23+kwXgxy3utGnEZHW2oULepqPxKSxaDNQjIv
jqHj/TA/HDWWRcRGLqkv4GvRV9MU7bnR1SOZY1or6jZwIKsyZsJKlpQIbitcXIs/o9beWcluev5v
C6NgmjUDn+MrnrPWu2CrX8WW8zLU2kiFvzr1PQvsyqNBInp/5jsk73RATlKjZQxgbeMzViYlo880
9XVZeE2IJ7BESa+pONXcRlbi/VBGmXci3qth9OMpMIW202Af6pDdRlo9PH6krDEAl9PlkDwDA3Xh
WXxomgYwlf7usrQDAsfWpKw+3WgsUN4kWz/AFFv1JGEQUKcV753FyBU3JBYzR69sZ3yHdH2KK3Pl
A5FuqfeHOFba6jqNqRmXf+RwcMUdXYwatzFDLVwkxsp3zimeno3pqUXWri+9it/uqetwB7h9BTGg
f7TLF5fbrUySfRM4l+lxSZ1mlyTBaRpc0tHYiJ4lyu0vB2F6nEa9soyvbcAkF8HzPFSm8oqa4hop
9xizEe63axxqz7f72wHvgyeD3JGsXPV+swmDPF+qDjYTjwF5uoJjk+5vi9EsHT5jkLzTCmU6/z63
SZa1myyxrn2uOUzLw4NlUKHOGjCueflBRigAZ4Ux6BCG4lsBRoFscXV73gM0Wgzr2Vz27FTTAg0+
VytK48VQ6P7KVcmu7qtqq4FGmKPpWYiE/WRcE2eRDbtpAJ7OR19FP1YpD0xNi4lAPWT+E7jrn1yN
r3CBoFd349ltmtOtMj12jGCiEzsva5+mE3S7QabZpPde3LgnNUkfhrnoi6+2YyptbM5BD/wbZVNE
bZ4534E/PhtHlwkl6xY10UYMGZUAq8FdpTr52Qc1YSLyX/T9GK2mny26xH9nvx1tJ5lwWohxAwpi
qVheDNVAskXNfM6qjfAYbejIB4X73dv9jjyqYd36YgsjJZ0pjXjGiIVFLeI4ckVBnsAxWl0dr7XI
WYOfaBU2TU11MzUmw1JhLpg3GpwJg1mw9tPoQdY2ZlSEoLLC3D6UCnF1zPZxSpJWXXY+1v3sCnNy
WA+UAmdO7gQbQyHhG6TDex7BfFcs0BeiQHBX98xMOg6NAHraXdiop8KqZ5Kog7lZFv7SrSnOvYUF
umjCCMFtFKhC+64r6YhFwQ5BCImRzJd9IdunoSieLHqruE/lG4kOhJ70r2qp+oxOunapnETB3XrU
lRYfBL04etEOYA/KwBsjS3wao9hoxi79bhrLIH4vEWs/rb6MPjRREPBWL+Aexx7ua96ZaAtqZ2mL
VubKFF9GLeJfdw60qSHxtxq8tGxhGDQrpFTF3yKlXcVGWhI42WKqzMYtEbeZtTBR2Kk+TLkYEVS7
Z26/E2q4Kh13Jc23xodH3+n3lq1ubkfz/2Wvn1mT1uXwOOks0j+afxpZ1f99bPk2/crS7yp4/79+
51fDkEDxv1Rdk2yOCAW3tanf9Ktp6Fh/6aqpq9TCTFU3zEkP+4+m4aSUVQ3HsR1TaqZhWf9sGiqa
+pejWlgs+Vv0k2gn/Y+6hrd+12+3F61Cna4UiRGSRZXU7Kmt+FvbEDqUljdkRqwyoKo08BkEVDu0
73HvRf/4bqL/uZUC01+P0iOKLUz33fh4e5WwsiDEEmMzTDZ7ERYOdFUzAt1g8QU/iNiFhnpwLAVW
w6i9FyGWKo/B8TFq/JbJTytfaZp+hPzVLzXS5w4ht4icCOzovar4apzmB8WI9UI4ygfe3FMEDouC
nafQ2Sj7XasG4w6QnbOqEqM/6V5EIS7Mxavl+c+xxJU0iAxYne6q/S6GNYbNo9J2k6z1XEcgYRjK
rxGx7QsPR/hu7IR6Vv360ZrsAW5tt/jx8/glZbu4CGqWUDewDGjP8nR7L8/0Hwfv1M4Z/INvqv55
MDL/7GmUGXP0Ev4ijVA1MFNhuY5M//72nWKWwa/v/vner+88LPFFXhNJBZ5kRaNsuKbhJ+FCzqs1
9qTITG9Xurcf09ARdxiEKMea8b2SKeqahm58P1A//PXd7b0hxkPskA+2j62jE7bRuTKgpZSu1k5w
WW93e1klZDCTxga4Ep/CUHstEFSmqg5K+7TupPHTCeXtt++i/lnWb4HeVQ/e9MVw4+qhLpRujphV
Lm/vxXa2/+3hOv66L//oINt/699yv0rV0HWLjjkdSUP8rX+rlkFZS9ujLwTWeZNorDaE672N1JyX
JRy4KSvC2Hl1/hSp1bADv1qd1KyMmQ17pDONUu06lHe7evouHzH5cybl/PYD4pUHByfssFAbuw3B
uyZIIIPyNb8kqBVfvT4v1mqbuGvCBZT71MG+zhnS3rpSoDEuu1nheu4pGDBaVU4VPNKKz5eZ6Tx6
EWSa0W2MOx+YxK/vbu/103vh9J7XawnmSLNeiKIIDplNl7AsovJlSOqXzorcqyKL/bbp3egzT6mS
El3Q3fdNMty7sR4umlEkn/RG/vixivSUgia17jLPrQ3okGobgow+cKWKZZ2PGLg0kx1PWlCiyIy1
XwdHOg8DHgtr3Y+O+S5CFtHMT85jokbtqop7a9NAJSRPo3pUcJcs0sSvVreXty+s4NZVONyZ8eQO
x4Zs762x1p8C1GvkKC1Cgne3OWD2uwGC9cKUH7XsTGIQGDaWAODzixteDSf3d0rg60cjRPwVdN+B
qX03aZS89L3gKbb95IgMzVp7pUWCr16pm0pRMS5ND/RIr4MSZpuf0lqPl2wtvuLGlA82SPA27obX
kgiSFbcXuX5Ix7qsBcSt3wRTRkvnpUI6pYOQ162asiM+XHKfFMJQouBDTWJM1Gxzjr0w2w3GLAz/
vXPvOWP1EExfjDivHpCBKXfT+7dXt/ezHOElwAfqNYyFXsSzp1X9hfiN4Zjhj3tQ2Gq5cRhuZNtZ
7AA4TtXHiRfwTLDKi9lgEx+JpdR40VGTbQ0bVsHtpQ3q2G2LdF02HmE5BYlRS7WBQNc0DriK6ahC
p+qWtdLo87CWyWGw/H4bYzmlO4hKlni7HI74EKkX1hAY1xqbXWU3hVuDlt7fvsS5U+6tvhO/BEb/
rSrERE3z+wrHtjUNbZdtOGgyDFMz/zYF1aOdaWhT+hWeBWVKCI3upgJwOlQdWFHxYyvVunMT8eWm
wQfBcupT5yn4orpuuKvQtk0DrqY5G5aR/sNtDEYW+DOOXeJy+6Wn0hT+GQ0aUDQKAwJV/NlAbaE3
oTgYAd1Wm/oAxb6qPDGe6cfMHPqjHpT6UbLsPtbqjnKctnfyJKOlkYqZNEwU7BJy4T5uGkKmLWaY
utGzAxp9Ku9fGPuUh1/fg9T/NytC8aeWBPkMdhgdlY8wNHrktviblkSAosw9tBCrqjaHJfFf2YGM
dnypUZOum5rsXyqrMEXi4Iy7vWAnV1jP+JpTAOHPllXrJ9LiSD0zrOesS/R9AxaRchwvdTo8KNXw
2Cp5tM0qp3npOhXTnWf+pJ52wCIi3iQ5CUjkVfhqdVDjTqBkWrouHsjaTg9SpytTjB6wso+hsMSD
SPRjGYQGK/N/vKoSXf/nq76o3lrPq49JWGk0hcty6cURJle9KWaRRh3UQBXXJylLlNpg8Q12beuz
hdoKTS947ghWcQtpwA5COJjLUDybCnktOjawDytp77RwGP7NNGT9KYy5XQKTSgUFUnRbLJumW/q3
VZPbpaJpk3FYxZnzLWvfx7HAFzst//HdoBMtoNmbIMX5tGmNJ5xtw8aO1PaxjRlBOiUJvyBrLoo0
0a6DtFu606K+T9uAm6rw3YWnTfXoDKXtL7oTNfxyz9jn7TpIRIA/qn2U6lBxdMziN4CTGbnPg9HK
Q4WY50la8pm0W3mIMoqGcIgEKED8IP5Ac80uiKek7ChC3EVFpD0W0xddbwvsmVNibWzTOupRw1pW
c1JqU32sSxQxgzKU8yrt6n8zBnDj/jEI2Pg2icFWpZREOavMCX+7qRt2N4Keu7Uqs4eUatyLg5VJ
DhaxA4RCivWAhhpREPQIQ/GQtzQ5rgzHffNBej5kmm88I3AhuTKZW4JB23SQYNwWd4nqARmMq+fW
Eub2n+/7tUJ8Trn1S5Z89IjSlaeDJQhamkKd3sfbyjoPjcjPTdK2FyOiSxekVrf3ddleoo44LEgJ
xRoNyBSiUqT3QUzQoRZJ90gB2L7nQ0Rzr+3cjcOgt/DNMF6XFtM7qW7WOezL+qjjrOTyIxiuy3zr
gwy9tAVgqKjSH27/q2I2EV1eU9/+eilgompasoOS0z/KkYk7k7H8Ks2tzy541zFELeCzVXutsMtf
X+zpZVIYBej52jn6OhBVmsflY5/3e6co7ip78LVZbUp/rnTZuOlGgAq+a+HmaIX+ZNhuuyjyAT5S
DLuTFbW1SGOIFuI2CPZwXPeGtbuNnl3isXRHXQVsY7pmUTvPA91FjO9+tmarP7Wxc3Sbvtomlfy8
3bO3n//XqzA27SXuMWNdCU9/GIRHHOdEunRLgDedBs+v6nRwSqVD8J4j84Vn52LWVWm07oZOPil+
sHL8XHsTLJhQuKvMHJ5U33o/mBIhX4EQ5g8dS4QdFFiBUNvJ30gbVjGe6dTLBtpukc2UKPPqaAQW
9GmwZaDkynBz+7dY5AmuH7zHMhRbpc4QoiSjXNwWHX0S7/oiT55sK8FjFdMJM5LoreqeSyzM18zx
9JXbd9FGGZH18DaJi8EWL3i3BBtkbAoTWFTQ4O+nDI4iP2bfxLahuLi2tk70vH35N2tpyU72t4mX
Z84xLAfRqiYByqFS/ZvlMU9FmzgJfg1PFBDOXN176EvnSZuu+3+9sgApPZEtUt3pQb/szPD/EHYe
O3Ij0bb9lzsnQG8Gd5Lel1dJNSHkmt5F0H/9W8HUa6MLdE8IZpZUhklGHLPP2sxyeznozcCeXqfq
sQchsxK521+Xf4lHDAZNUjmmBgVxjtabP7xqcq+lU7E5F7j/GMHRz9D7AIdC7jk0xWs+FgcrEtPn
NOwtZEQdeZNV0sAiTxLMNrva83KWRd2vMzbkp6jO9cMwOXtK4U/QML6jqpZPkTroZb0pNQ2tjlfX
B9BjE/yO8iOIpvZmBpH11rj1h8Sr7kbuZi6vHDl6u5KgaaN507wVehR8Gsf+1TYL78c4YBtnO+F2
LvN6d7/1Q7X/0216IpGtAU30xcagrbrprFBVJJvavrXI1FeiMeIDdivWraRZTGNiIKazI2pey+/b
szSvk/TNl6I6hwjD1u1EF93RsEQcnMQ8m6zNK0caHVZ5cQdOVx3kOJufELbsiq49C50EDbdxe+cp
4rA/+NH9kGmzvSp9aW9LxZ7NRx/eZ8uAuKMN17SOaC1m2feMKfM9Aqt2bXUSfFtnsv5wXwpEhvl7
NjXxW97b9r4u5+YweDV+3F1ObMUwJh7bihhq2xH9jxx0u4WX76FP6C+MTcLIem9zE+eTeKWksc8C
mb7I3ubvT3vtlrkpKePYyQeylrNdT/Gq7LA0Jto/lbIOGJxQZyGd2Gn0z5EnYRN207SPh6H5Ykbh
NkzL+Q39ankBuEf3uOd9UDVbJ0Fr1eY+sXA0Mi6mYhKrCvBCWm6tdvkVKDQML3GuH7HK6D78MlNT
U0n/WHQaIrqqCg9EUfRO4+o4tawmdK2KmzYEwS7yhv1ge1yCf38iafn/9kTiU+BSjqG6Y6MWtk31
xP4truBDHQR3RnIa7AjdYFLRrwgnvbp2rcmsqklLrvTYBDyfDYI2vlVryY8aL/Su8370MbyMsWmw
U3IEMjr1VztGox2cMT1UwqIK0Uuc5/Fh0A2ruESu/tjk8moxzhTVIbCkPEUAGwh306doPE3EOHLn
NI1SIMzhY8JwL+CC+KX262btLOkdOolhjTo0wzRRZBdh6dkl5qM/tmF4wAHJBSfB9PKXezI4scWR
ngSs28zlXscyHq+mTweMbA7Nn3RQuoDk9EERo+bJtm1zFPgkyx0xr3NmQtU9dxXyyTkY6y9O6LUs
H7k8G73xKcLeWTl8dqT2oXgkCTRsTTW7iIRac7wWTWatNB6FM/oK7lN1LUkdAVMDftrJRsiH5eB/
3C8933PeMnmLb1OSfB6rIt9nrSYZMEvct3lIb4wTIx5VfjgxTX3MZxBlVipF8ihdrEi8NB4lLbwg
VBFrkNDR1i6L8SpKf7gGEGeHTdeiEmJpPmRwQzfLcrIcfLWwGKMV7frldrWZ+UGext7eU/O6gDYD
KliMJ6sDGeoPKcOfJJPXJmx8NLoxG28+UoubhyoDHGHm2m75IW52Xr6zNxgekiogabxNIVz8FIZj
nNPJ0Xfo9v1VgEnzsWjG+AXTg6uteQg29MD6qLMigVfuCCh4XAEMrlD4aVbcreeu6XfFVLO8kXoK
KJQD5ZOkETHe4HN4Xg4TLtRntw5+vXQS/LYKxqnh3beAKUejO3ZhACZCHZb38qbtjm3rfbRDzNje
aNgPoWeIE8W5V0u90tvIeVjOZtMh3nOAqiwvse+1eAqmPN5ARQIU/+eln5u+3SfUcYSfU57ggXvs
Uof4UjUrdk5J8ILfg6JrwEoFhsTmXBcMj6uXuoz6lfDamj4JSVdqmRggZdVrSl6YgUa1GKa4TLS0
L7ObG5dIG1q6hER0Y8yI7ThGmEWalnErSKMgQlX5rxqJbHmm7G4ldXMCNzsf/31ZcX7f51lJAsuC
beAz/6NjAP7PVcVTxeRKF/JkmdaZpk+zbt3YfFvOfKodt7nz0o2fGM5r2zjmxs41sbeM2H3N0Yzu
5yqZNhh3uK9N2pZwS1PkSlXnvs5VbD7kbXFd/quXji0Gv0arAjdVc63GKN3rbXcayDU/N930eN+F
1Fa07ECiEfl+CBDi1AON3N63EEEY43nG0mS9xG0Ftu8rwDfOA659xqPQEKgs8V2eRGIDW4+wZamy
hn7Tv6OsWFWVBSuM+A0j3US+WDQb/2OCxPo9VQlMNisGbHQSFRu/hN8u5xA7sYgR/p7q2HpM48lc
+Y5h4jzfmdg+WOlDNXsJGJgUAlnhyINUW9xysCpHPgw5snIm+EFIMMGrOUCZl8PgduPVpRi/tzrh
HsVgO6vacLVd2vXTyS3s50ob55uQydZrbEb7EdyJY1dbmI42/jw/IpAc9vGsaZsl3/7r5ZJwyxmt
5H/cWGqw6R8RJF0Nx/L5CVwOxzUC9fW/7VeNAMo9W3Fzhjk/bniY2rOGY2pBU4x+pCcMLH/wK+Z2
ETxbKUBVtzw1s2G8uWG3HcR332raPyJUFIDKYGaqwI/ho0fgBu7zYNDeaokPv/eIoDo72owXoVLb
DtLVm39qhpq8OqamAbX1HGeGt81rZi67MYsuhHrxLoa1e9O7ClDdVpqieoL7XROS8sEiqEbIu+WS
Zsex7qubPZfNJTOnbVRBLwvCCq/jwNHfk3hC6Zq6X0xJNxN1zSciVZzSIQU/tLJ7cqsMVkU82M9S
ZremTo3D5OM/5qo6E74OTCl0z7kt0fhoJlY3eRvi1Cb6c0Lh68p2Mmx6iTl7bUNnNd05OpvjOG2k
yhkYzLqmblUc74sV+NBfRRac8Q5w2745ao+/l1xU8YUo/A9jKV0z51p6dnTNkFFfl7MwLLMDbXEW
Zgs09MryW/gUQRl8oOBjWgHEniq2xbsyrP0ztNdfK7FI3Cdp2zFGA/TMkUz3W8Tw+uNylqqzKqw/
N5EWH1NdHmNVASvgOT8GnpPfTLi3PO8GTzgGMiMbGCOepvMHwDFW/wEcFWRVamttripqupFu78Xg
uTamzRIgwiaW+wAOxjqJbI8ahs4XQrZwP3Psl0xnQAA424ieJXdehK3B+rQS4FSVG69TyBbfa3fi
75y7c62B5KP2nkWscNRoBwNUrKaFoCFiJci3R+irPtP9z17EB6Kl8XhpLH7PSSe7SRkAMaOp+F6k
mYPoK/7wmdUi4laPYsrofjCJfZompOeiVK6nPXr1YWR39goSlb3fvSZWOIGmD1k/Q+ggACMiAiwq
AS6Nc2u4NonD+EdAE98u8/bkmf3hrw84iRwBYAu7wSWXWPKLUdMbPl2GVVR6AbfGXgc+Jn/Ld0t7
MogGf9uNIZpkD6NNbrIptI8929QpLsxfZzIHTC6BjyytrXrMeSBSJhqWJtdQxw+Ap+3j7LjDtV+W
qD7+Ek7VZYCR9igGRkz8Of18vw7LyzEemIaKjpgoTx8gr5ADWwO7/lTUL00/oJIUL9EYTcw0oyR7
ckv9S+9wQyeZvs0tP3rhDq6fBV230H9ZTBb6mhak2aTVi5TrRlKoH5l0fOz1QVFeyRTuwWioTXAT
jF+BpRVDn3AkGtofmeoC2f0YbFsfD6yi8ahRGgm/Ypx98kfzE+gsJvC89q17ydX2NCo9fGcxyrVs
WZQRP/s5lgX04g1msQL9WEdp9alHlrIkMEIt8cvtmrIn7gPgQQj/mRVbBY7r8cAxmL2U4QFFy12S
yjNNMuL40GXUp8EkfHDxMsO2iPVSHbDuORZ0WRAtZcYDcTJFCJGGG2cuLKzG7XTjjslhWQBhZHSn
+2IWGjXuhNS/uHd152WQkfsymKBgmwq2SgXOLiAcOcAizXZ4WfvY1THSh6OpvWUX0Z4HT8eTRI4C
mR0idm1g/Iq5JxQasgo2sWvN+6Vo06uXRArGNncYyoZMdGMmYUvEbNMHdRDdiMHYo7GLrNVUY3hs
iAnad2bfnNq5xZqsN4I6FKIaGg5rZq8KcB+Yn1YskNcsZgIyaeL4Ql8Vh5IcIxevNuJvfdhfNHgL
mjZaX2FufiwnWhV+lHpvPRkF2haWM7gxhtjMTTqeBs/1uYR5qp2jhOn9pbCRkMddSh3gAKkqrj9j
n73BSZWqWbxi4oi5ek5Qt+TLyZ9fGnKYe/LVKLrutRlsTOPlII84FEXvlYF2kj9lE+AMgrWpqe39
0vK3VWxNn8u+2Tl18GZV3XBKVPpUjC1FPrETtlK1XSdPVLd4iqsb+2K9GewRErpq2VAQKCCR+BcM
YyE8NTqTO3K6WJkx3GAZGXRymoc+SuP90PXU8AbjBl/Gar6lfunfWhVG1+ngPMJI1IYSY6rCLfbU
J61bbvKrrdqetc1MgWBzNZ8BT7L5dhNVKoZ3nZcu95Ffh9I4NuD1XsZiSChqyHDvzEoIbqBxK9QO
sxwgdt9vQScHiVlhQ5eqv2BZZmN11mUW2j8xvgkmzJgXCh6Wg12XmDZOAKr/ei/1ZH69F321vvzE
o8jUU+4kW11dqOVqFXUYker++ZWaP+hG8GAiyCqumqal+7Irg19nif44p5F7WmJOQtPoWoU7J+eK
ycbLXiKbjMWOgvRkqMoQVdLm/hJpZrkB/WLsDHSSD03/KZid8TFU8oblzIq5TTAmTLd1Jd/ivref
ZzbkZyzJMqOKy/XsiGHXUkXaxPATeR0qx9m+vy3/NsvzYSdcc6eNjB4sRULXj5+I+fwX6c79+a/3
4yD92/tNS+WTp3NtpUx+uim16xAPwt3y+1NnLoETZ2rCpLXeQt0Yt+3wBCWDzxlHhY/05/KjTCSl
5DHOuK8oyvFuDnyM+U3NuuRJAC91FLjAgR3895hxiY7vjf3jj//9H2bTXR8MnE4uYusODbTf9Exe
J4MG/Ji5111zJD2t37M6lN+yrrufqHf0AYXX0DBM/OfXRSLfR+GODH3wzCmTqp4hAxLqe5pbhyNl
WIjiK4o2P+9Bo5G/wXCVb1M8fmJBcvtnYxpflz8+cwXwbEfa+3//6wz9n50h/jyqEyh9bENxApAn
qK//LSL2wi7GOwYBVmwPE0viyKNjle7FLtyPUb1KRYhmHCOpX1FH0yIfDwdzgppDyk19a6a7PQ87
E5ZPsySpum8PB8edx6ujCndSIJ+LgAEg7ovnzZygV6kqBH+jOpvVe4uYoGyn4uzFqBoHwC6N1ZeP
4OvEQ5MH03bZnK3muyPjz2PY1F/Q71yphNEyVXJuQz1rdlpDJpa5vq7DObouhyBAriiY4WQCUMPm
WFViLMup97Lupk0Zdazts2NhZBCy+tea/dTowe2+QDmjoLPIgrWaA7A8igbN/CMxHaMDu9pjPrZU
h6kEjmx+TZuG6ArPVBZi/Xxfnsakc45Lnabo0gzkhhvtAI3FuFXl4OtVsQ/l5eYeDlhQUeEiA1yx
AOOtqpRVSUTmJjdHG3BUuJ59GpWroMCAcaipHhHEG+Bt/I0R+y+pnKZXpqIzRmO6+RamwjthSpNu
UjuBsEtSDGCOJbZSkbIzymL7H7eS+Xue6UBEpPrlu4j+aI3rvxUDe83vO2LudF/06QgxgDSFmh3V
7aye9iEg98+lDd14YKD0ocpFc8akY9fUjSa2rLmros21FzvCUAHmbvDDqZndrcOf1OowZ0D08pDa
zvcRUOAaJnXwtW777WRU4c8hGZ+Tsqo+86S2mwkM/4Rd1kOUTt8spRRAfPIeC7T7ndMrPxCUk53t
F6+sad+qkMXacYLiEDZF8ECZROzJxBzC8TF40BJpeCrqH1YVAwX7qcDkoYjr8opz+i0jF3x1MQY7
z5nVbwwvwuEsjh7wEN1OFGvZKGX/ygdCcT1OTKyreRnL0d7mVGe2y8sR7dZpbiJ0C2XPkOrss6dp
ZHARJeOLZic/S9V9663YeWmgFuXx4FOtsPRtgzlkSC3PSBkNRdJqWumMbBlLKtcMs0OjynYwcRyI
Gq0HW5uX9HmOUB/Fi5YGX0ucG7/+eYLT6jctnSioUUmAqOew2Qgm2rYSAVZmqgEAFdLMBQVmiE1v
Rjabh9wt/N1IWvhZAbqNIso2WTtlF/jLBRCwhNEyFLJvZtgelobTYA4d8WWAvaMTXEIncs/EyUjp
U3ajnjLDCtpm+xPxCUovK/ret0x8VJSGn3Btyw8dI9IMJ4fDf9y49u9FAW5ZIJ9M6qjyCLfubxKt
rtHiInGn/uj0tnsz04J5NWa1rMKKH+2luWAbU7a/J10MitdbbUw/O6oiqzmdTgXMJp0bApa/JSYh
p/ZXDopsY1VEY3q+lwnu4jxnBNTVGc13A/jVPVuKTK2+pLC6sjmSD5iiRQxgBa8OcEOCK1W1dzqj
2g71q8zS+XnJG0evQLjG0n1IVRpZCrT6g1fsxtyirFi41XtNtMFAeFJBreAlju/Pnhz8RzTe7su/
P/mWrZrdf+2Rvhug7QwCExEoRnpO4KiV4W+bSNcIxrPHwoK1YNjbYSjLjT29ebJOd/0S6hnuH7nS
qS3FfDsnz7aC/BxPjAlMwB9SihY7RxUg6lmmT1XsMBL17HjP3pKToH07zHIytn0ZzK9GZlznyf7D
kw1F3dACO6fs75hhDORWmDL8HNhbF21GXsbV55Ch2R3UgeaUiewTA3TVdklDfCtTBvY+FlATmHNG
jBFn4pEWquyAGLNZxyn6hrkpHqOsC7+PnKRBGCwnUbbv6hi3zqw16K+aw7ru0midLRVlPoge/6pO
7lLbt9fTMMhziihtM6XuuKdRzXJnGsZejBS4LB9152KwqeEcSQbkv3IxmXECiL5vkgBPUaOjzR43
t1ZHADG58Iqlnzf7MeoflppNZisQFLDPNko71J8DnZB0Lh8kwJhl+QXuWF5sSDNw3mkvmJKe5dBT
YDBEicwlLGk0WF17uvcAKpPh0tRHdh63pvdS2Wjlo5MwbLEfjZ4KPY4g88bw7frLHHo6fKyg3VV6
EN6WsyjDrqXyTMrZwPyBIQ/t0cWW87Flp2ReJn1PHQ//TKf43mgjRRrjrWK49GOMrHRFEyU42g5e
eBb2YEoZZ3nRBeq4sYZlPsJ90PQTTVX6y9ksHsOkyTZSk/LdtOSPdrYVz7OShwFvB1IpkI/RPhBa
TVJpBxRo9/SBvHfW50595c9/krMxwCvFDODeEsAdvXwc5lqx3vlo72V5gPRLlNaM7VchA/EKXo+H
LE8hmUCIhPWB1VDYZ48zFLpVN8Gg9yu0VE4j9MOIIyajtey+RdLFB4/RmPUiAxNhxixeNLhHpwTI
WNgd87xKnmpKss1qwMZkKY85UQPpyA9vi2bJEIFz8XHDXaKeRKViWKSvETH1WxlGP6dEPAqvR3bX
h/XRYDfcuCKx3gsNSl1CCadhyv4uIFt0EH2CdQ51/BxkH822KmGYGHe7gKoPzdI+xNdtAG1+750W
lV08VHSp+8aKX3TMEKBmljs2BOt9xkUNULrz7Oh59Kzp4tYZUK8Fiuzjoin0jHpc02p7bWJPQ30A
Yz3RfQ8z5ZmZ0GNfpt3zsg6UfaxhDT67K8cufhhA/+XGaFAj3pdYRE7xahjpJzsBTZtKZXyhORQP
aV6dMZKwd5MN63ER+VIaZbzH8vCcqOLmopCYjE5wFmNCu/USGCkqx4xcLMS8xhW7dmmIW0GHo5KB
KIYBl1J2QmmKQdCi5AvKeQKP0dPDMum4rGSFNGVSyko90oja49k4AJLFSTB1f2BgYb/36FhWMXXx
63Kd4p+MLeGfOsYYxqjbYmg9c9eUlgUwueku7jB+5E4zYykC253mRKBm1/5ITI9oUpZk7+MUbZqp
DA4gDdtzrFdEg1FgMXHsmvtSBeZUN1B0BJIOTVn9XErqmpu4V/WqNiMNJQKWDAmuxggXvB9xl73a
stc+ubh6DFpE8y42zPvHatSMI6aT4V515mpfJfdDMFJh1QyM5hZZ4VLHWA75OL7LxrKxg/FIe+y0
vOo9I7gmxVC0OtyhM9zmw3IZ+kl+a6RpP9QIXovRb0FfEMbT2mVWR3CNY8f/7gd0tjuqHv/RFnGW
5vQ/dy2b/qDj6brnMINr/7bvt1ZTg0Wo5xPFlh/M1GMiiccpLnxUQSwBfzXPrM+IWcLtUoiprMxb
dT71Q8i02sUrCjqmJsNRpyWdH6u5xjTQuGaBkX0VBRVrVX01LIbfM/vhvg/absOckwSQ9VctYjmD
APjJQk0aI94rzoHq0zoqW7TUgWZmtXWtqdgavkY40KfdtUqS+HWK23M/efWXSXR8EgbSnBLvehMZ
JUD6WJ4Zx3awRoFvOCbNl1AY1SGtkmjHskx5aejmvSsTZWGWJMbFKmOWbmTPpmM26wJbhudezzkU
PQFpIRSIJu4eEFidKkProLf25vNfZ6or4gsPsqfqmWaqj0pO5UKNVK9JKe9/25xzPcryEeeZ8rEZ
cjySZnqJy0sXLw7am34BeMN8rp0GTXJqBls9guYgB2UdhD/KR0QZdCXrG7zT8rokqZGPGfuoMWMn
EYe8NMSf6ttnvv21JPg7Lj8xrOz01Pv2p0VpEA3RqY8Cg65JnmxcX0nJwinY9XlYHVtmWi7LHgf2
Zd7PURlvy074jG7M6W35QmbkuJUsSluGKAFEqx2xwrLm0Cj1aIID0T7SJBXZyMEjQXJDVEqU72A0
QASYH0ZAfJt0SLW9qTQ9Oh8BZRdextK9NXlqoec3rTdB+Wxt66VzbOamfqpkBq+9ch+jETW15V2X
ZtAStfSqLTQ2JjQRodnbQhkHL19gtDQNU/wPVI/GxceiLbMPacfMXVg1s3hqaoO358m3VrKvaUbQ
7z/Y9VA+5Yybrwuh9d8DbLgKqCha1z80uAbH68RnesHD3TK16+O99xEpaCV01K05dfYtdKZ3d9DL
41JLXQ7SGbFiUUl4hCPh3b+38SZz15qIS/X0WS+1/uK5jnxG/SnPled+b+JOPlsCeIUdTsDIU+ri
ec/0j60kWEPWXxIzYq7fEM45tIP6BEx8fPSKKVhZBf68XayPj5Nopkdc4eW+abfQM6cP8uXxpAfO
uBGZu0rH3v3hQ24D4uHaLzoCiI0daeU72kOxl06lrXVsiveaVmY3baP1Uj+29lDtFWQTq5zKuji1
aX8i+VpV3vANzXx2tVNqqPcd3LITEPj9ANt5is3jsu9qugOjf+n6xwwMqJgosa21l0/5hxPET8pY
gl+sdp4qpe73NIsZlsbD9NO1Xx0sZZcPtCGh3tDU3N+/072uWbM0rxZB5BLkLYGfMPVu05tmeWhm
sUqgwJzvcoyw7Jk3XQINw6wGwke13cIdbaAwFGIn1VY39mDrLTus10t7Luo99l6AS0J1NZtac3aB
I4Dsq4bnnGL74qmXLMAH0prgSjoUn0OE0uCaaLOUZnzT5NBsKxjcayJs7KOlzwM0MV8fZeHPCmqW
irx53wQd5PVFc5o7291q4WStgjE/tKOAb9W02DKpCGiSArpR64fH5LTk/aHokg1bF17oxEqbPNJ0
fPMyc98vbVvgwexx43xeLiL5+lsip3az6MocyWz20lI0GchYZwKHlsGcP5Yf1KjibVS1O5f58Cd0
Oq/D7FUPi0yvzJJXrZm/FKNO20T9WkuIVtYImRddSoS9zV/iDiN+CKVlXhLbREaqmmuEreVzF59g
Kelf/Iw0NC3rYOflvrEVjkYS0VR04yare1gCzXsDb+RDh2yyiNbTdkfIUZ/yvA73Bn2qtesaLLpJ
MI1wJQIkNstv4tpOd6nHEMVpDe/J76fq1tEzJ1TsjauBMH0tve4pjPEcXe5WhtaD62A0u0FPX2nE
AtJT4aGJ3nJf6Mhn1Iq3/BJeaaWohwLQDdSBUY0PG3+O9F025f059xjTt9tO3/VIhA4J0t2NlffD
1hSYgrcyGC7S7OxLqfjvdGKjDTNyFgfztZJd8A1t5muVUSqCYRCd5igKj4wQn5g8Rptl4ZNFDpHB
he9jCnFYEFE9s96NcR6348CaIY3xa7mItUTOjWOJy1+HLkw7qprNrZh9hl+m9M0kyvtG64/KBKpK
D3UmhCvbpHEior1Um6a/7J89Sd7WX1REUZDva0v3NtjPkC3VLn5JKP2bTVXolAWd7I+lqeJin0Sz
yZ8es+FnYNfaN9DXLJ5CWA94FfatxwyMiNTTQ2GkrMX5Lm8rEWqtfOYKlg2umnXaUnzeSkiiFGi+
pweblLJlmSIjCq0kv5ra5yVAgQ7BwySQHlB82/pJJl4bn6F5IKgNTG3rk2TayI7H4qHO+wPqBPO0
hCbeZQh6/0JMMZ7wuzpNKBxWgZ/vqtzBfz7J3L3INfx60BrV+hvEqvmzxWAmLKDhXSOd3PvKe8Eb
RrGd+IOGIMO8ym69TTP0UBQZD3Ljqjrj39GtRVO568ypTGhVGBRPNKdOBU/VmvqD2M89Jjy2ejj1
uWUfAR51am0fA78Yh5N/r2oAvP0/VQ0U9o7rUhx3KI8Hv8mN49yo2HFt/9RLhhH8icUuUQ36wu1f
2JXlqSutYi1qS+41BE0HZvN78Bz1Lo7048GFegiCdHDOQfKJ2w8EfZi+4Huxcgr9OawN8zUPcYTV
tbE7mXacPtShvw39aviKdL9slGci8MLVODcWc1GWtibZfM0hNl2XG0iq1JFxtm9V6UcXvZxx17DT
frfkPBUl8q0Hs/Xs4k+UziTbGU7pbqAQXBEwx6XhKqoJp7YS8/HlpdMYWIPOgBlU7HQP0oQG3ayc
r1hSqhuN/G3XljGcGRWkeR2EH9rPJuUyJU6jFW/A38wD5JnwTQl3/PtZrN6brXFaRzxL/aigoqMX
7RblsAymP5LcReGyKDSJSgF+4KgFbGyOr2CWqAsA54PybjTUGIS3m2GH3n+iSQN5aWhTPW02dLD9
DaygHR2y9KutN2s/xTwEB9pmPSSN+6XLTO8wK8HbpARvy8FC4rGpQ6IUP7eHfTs5sP7UiJaVvfxS
3qBCY5Av2frMZD/ZbZSgEpQ0rS2MlscRbfgqxiN3zzaHoQ5r3K6m4bx2aNaxGBFOLfuwH9F9jrM3
qALFmwCaS/PS9TlV+2ccrLUgvvVVm76PIZaJXq6z7KrywhxPb9aIi2aYe+ZDHdU3E+LUFyzAhjXA
J/mkGbMgNQ8NhErpdeYpM9q+b4EC2MBU1KHyQUn5lfmx3BtiSrrrBDgsEr6LgN8LH8oJ/Q1DWP/V
PFsgzv9MsTzPChzU+iQf3CHYIf29MFiEXgQ6qNBOgR/r2yEbgXeU+nd1go/1/cRJRfFud/VX3+62
ZWz0tHvN+dhFqENsI84vTom3ixIwNiyDxzRm2thy9Itvsw8vFbCprrtD5wY/7xEQa/Z20YaIyIqu
U1BhnJbgfuZ04mX5KLS6gieXiBfhEVWo8vOqrYFS0lv+Jv7/Sab1n+hh07VOGc5crlykKjMyw7rW
GyRG3EwQL4dlsW54n/awvIA4jv5jLaIg/X/WIqqsILMDC6aCzvk/L2Q5R0xaZl5+poO6W/pGaSSN
i0hBRyp1yL3cjMcgS3Pn1BUh+pzsRksYF7sJzHMbvy053hR75U4krGciKLWnGBzGVSQaI6V++ATe
PXwq5w4cD30crBl4bzlETDOsxqo6CW2ar7PhWmc0Hg6q3mpkbRMXNx2569r6YamtelP6OqtXNSPA
LAPoiw2Ir3CozNQ/hSbUlWjILn5rJReM+xbd75LohkX95Z4lZrWjP4FvZFap9JynPjC6A4SWZl/m
LAzVBN8NzOZtHmv6d/ivfGR6y9d6XIXN6bToE5eDG0826LHUXi95IpivjaE78dPS6KRikm68lV8b
5bFRWT/jvkjTPQQWy+BBBvFxBh1d0aP7APz0VTpG+dy2hcQOtEUh4ciHkomEGzNLSFQBdcQ6jTvB
Wbu08DIzYn5fNfPUV63C+6b8ej6rt+//QP1T25Z0LWEiPjCcvzMQbHwVnhT4fZbVk5OG2t5rh6Nd
Tt1jA4NsucL4JOP1SI79GDfFLe2L7oc6mWOGtjTdLdkpAe2Kvp/3Tl1Pn7WuevBxs8AO2796VuXt
KU91W7f8wzxpgquDmrqHR4hsLMGioqv79iBqJo0dnMHwaYJukFlnZ95URm+vBGTsNcACgHUdPsvW
2dbnn3OIUUwB8Ggc46M3aN9Ls7FxaoxAA3gfKK7LrVV2+AoZwTZKLaSPxdcZp2ke1Y1m1gQwwvxk
SveYNgZzzjGMqgjzIO17ZBgAUwdUAthp/OjSdlU3WYg4ZgpOPLoaG1qCXUeyS2As23LkO9YBUQqK
ccEoGmAWW2xtkfHX4//Qh93eo7mN24PbMYGhn5jIAYQ4FtlGeV63u9olg66a/G1ooTrSOEDvfskS
xjUcmZ51bjJV6Ke869U7mxF4o9m3Xn9jOmWH07cDj5iflw1vqY7CJutEeemk4D4g8k59k/wzDwEr
VuswN6ZLHkQU+6WMnsmtQ28NvQansBPSs+ewLKLdMMuLZEgL8UhlHh3naPgiuHjCYgahSnEn5iLE
fj+euqwcT1pRvrquaaxismvQ0jQ3E+QrUdfDBS3HDZboK6Ngk+6G6lhL+bkh9mNtnS91k2DTTEmy
sX/MNkXdWf+wjcfYpeZiYh/ZS0yCPIzbomlAe+79QK7CnZ527cEPA/rU8Mh6b37Jg7Rma9MOJaZR
xypCbEx3M1/3VdKhv3ZOU4ldkeeaV6PUfgjDeFTU/6nv/Ac97K554Z69tJ3XeuZemp7nuSXMZ/q0
5PpF06lleijQEnNtiJSMyer2SHYRrQn/wL6Lhm0MMvyi6IhrPLd+I680TF6cAe5lUDzJ8g+94MIr
76ze/IKay92OggEP7F0Du7TXiJMl9GW9eLVaVQ/q4ouvi/dBzX0sGsVJnbXOqrKEdjDqzttZfm5+
ktl0oz72PRFTQNEJ1DbjodAbZ71/ScvhNCTURawua7d0mKsbVTkFmyVk9Pr2bTKC9un/EXZeS24j
Tbd9IkTAFFDALb1ttldLNwhZeO/x9GcVOP/RjL6ImRsGieZoummqsjL3Xjv0i/KpHdp3Lx8eUoMZ
4G8Jw8zk99zMBP/qafkQqjV+AHa4rzaaVmQPeZ/lcGizPT8hklRuSMLJLBvE3wzrsN1IFCsGRNaU
7xk40B4Xps9bNvJyZROM0Kmjt0vSR//CEXYVDpScU/dcSO/BF6SBO+8xYQPtxIA+SDlWCBo8j1H0
pUT+a1jdMW4vjSzJuvsprMvgxBxvb7pzaNxDgG+4x2WS6Tv40H0ZrdLgY+6cvYSe6r2AaUijD6J+
11XAiZDEN9O7eunWTZotI+AulnzyTsyks/pkoLrA2bk2dI2Up3eENB7Q9E8YNr7lLDw3N3l2cY+c
uy43yEIhFK8utWfPzYOz39HJ8/XH2LVJlwJYeTZydyc762KlJ3100d4VY37OR+qpQWQ/A2RUyKlF
eDPmjjPMF2sgOQh9/hCnJNL7gGPtflprIcHZo0j6TzXe8VmaUKyRboRuBuLB9PpT0n92bTluO5eY
hsbPtnR7PhHysg6aAoVd2jPyTqpr2kHVrlx55tunH0n9wumhhhvTXLBJED65wfVzANGm5sgGCgGW
kals0uPoaGcMOd1GziOfdIykQVgTtTaJG/QC/wme9qpLvhd7WLTV1muNr1JMkDlFPK5SJjK7LsV1
VB+DZBbH1Mq+Jt6n1ocS64r2O3qMIkfF5j0u/Zwq7Petyz6MQ3YAP3YWZlMe3FKvLkE1HhwnCS+6
L0G+MF+kn0rIlJspA1jsnBwiZg5z4lG+CYLWYoLInrOitDlpwIPsiZZeO13g7VxLRULbg/XQ0Dja
2YW0HiDaQo8RqbhfW36KpRI3kNXYyXWw4lcEIRcNd/mZ3ObqQS5HcGQjFNtNJKBENsOnRvdpnlXG
ftEN3f9TZK3dwTAq6H+Bzc5QwDSfapJtGy88uBUWj1mJ60QJLIBpJt4wQiqdspSXvIuntanr4ZYq
Sr+WBZLNZbrWNmDKvcwVu6hhHs9bRgSfGulPnRGsEbjOOwwkaAYQQIGejEnuXaTVzhi8YMu09zYS
WSb27XV5zRkecgxUD4sE+LalkM+LqFkMpX+ugUA2Jtm5917Gvx99TfOfqjDKS+wLhNlSaRJnysfl
DylPTEVUtLUWXCaBQz2NBxqH0k0BdOoDJ0MF++Nv/BaJ9l1zKcGQ7fPaRbJ+snK7xUOn/1weLULm
IC0BFpY6J3zmzUJ3jnxXwVyQvHKCCgvykMzKLC1gNnjJpTQZ5fui+FpqV6yjEifFZF2IJiq/wvew
UMHK7rXPSYqWg9AuwEbWulFa27Iyo8/wRnfL2GX2NAo7rRwxRHbyFIDYXVdZo8E+nIj3U5Xbb4eL
soduo6g94XWEud1WPNkfIyqLdjAOoVXlD3zWj4v9FUcPsQBxqTOdxC0yj/Mhs6rwCSUZbypIJ1rX
5urO47nLuiiTeDXZEqxOvMmi+RomvvMjns39kPtAyl0TFZTNxrul8kjPPr7cNEIlMwxs24YkAJGk
jZQAkZZhaYfdWrNbJMaJeDL7crfMCICx7ROiT56W4jALxT7NynUEIZ5IgfJZ6pM4EaRabSl1w29H
w4qaz0MecAqbYukelo9laUPKYcSJAFmG8ZY2Tr9Kk/EBandzShvOu3ffRk6yRVA52KHzyls1be0f
lhZz7XbH0QdnnFZjwqJDTS2nztzHcGqeHcbRq9bmP7jPSTUzj/fW6LkIj93gWHF8fZwkC4A+oHeZ
Z898hAM4aLxQ4xDOcIp4QuI+xwYd5FWf+ErOV4gNa9Fzyjt1Xr5oIkSS44H7W81IwQ6loQebmSSk
q5/1O8nq88t2LCrpIvnqYX5B4CCb59rJD4rzs03iTiCwstuXckTy1wmYzotcUNlqa3sq16Ou1U8d
U7J9Gbnz0Qhm7cHK62rT9dGjQyjtejCGFejA6cGfTOjiyltCLMa8bupcv+pUALtAj7rb73uuWz97
Zk3QCN2uXurNczL43ZEAVrETFJODU2+hgrt7M0usT5xnfzhzMt2q2ujfXIfpuJW+2rW4S4G1Jqz3
pJmRJkmESJnlu1z309OC1zB7ljk9y7PTQjbIFc2wpijEnmbv/CYtrstNz+lhWzu1CUHt/64t90QN
MxsF+tGg6LjGLrbmlpj2812y9u/rj0LJ/VNPpLREnjL52zZmP+8PUWrpOs3stLMHOKLJt4mSOHlO
YJ2sTO9X94OcuibJNvXksUm75P5tXr7SrZDVIdEByC8HtNK2X8FLAB+TbtOeoyA0Lim+38tov7ml
a96vlK386PymOy0NharxLsHc5g9ktKPUGxMSQWjyH8sInwkY7Ab+SNE+sw+TvqsFjBRgIxwmaRgc
rP/9tVCBW3++Fp6NU42UWIfmrfvHUpxM9C1KS/pnFIlPU947G90t2+MySzTkvIkqo33zM02wWqLM
Xa6PoI5JV57aY1bkEk2B4sLZlQt12p4PzRSXUCey+cvomCtGheUHuY7zgV4NRkmlcnYje7zFk4x2
1Lgjjcsw3i3XAoIJdomLR0rK5i1n2ZmaPHtx/cx7VnSDRmFOsME551k3sRmhi30u59bBM5wVeO2U
eTCcSSvWW+1EvGp+NZXrcHR/AZFtbkK1VOoYuSGzADTxHAHhNTgx7Y1oHUF+eFwuLTeiLcqttOHc
/b62PCWNjGMcz8Vlua6X+soavO7qdMOgcCfjlwRkBtTzNrl1RarffB9rkz5wKUqy775ZI13I8k96
Y0+7NqC1Wtu0pJX3f7kRau+IzezDc0f9aFIcH3n0JbGE1DeR/AmETVx8VjBos4muDMZs3KiAtKsW
Vad//3D8L4oK6Z1wXRMCjanbCHD/2RZCV98QbWHZ+wIBCYCKrrsGgLwxFc/R92D7l/41jzdiTMiG
akR39fWG9AVIhzFRja1mXZeiLWyLH2JCT+iUDufTYdEd5m5/yauJc0PALrLcowtRPePO0DfLvVxv
v97Ns7LubBKJaQyQr41Z3Ip/hmY2bsj+Lp4sdEGtgTg7tQfMgSRJf2ROebby3sdqKLXHgkH3HJbR
RzMF3j5Cqb7tdDP6iIZsYhdy/6u57/6zwFGyd50wVsNysMNyIpZ/KBZbbYpiw0ii/X2PzkMLcBqv
35tBnRJ7zIpZN7o3r8ACNtbZjVmipwiKQMyIezJTvdu29jBcyQVXB0Lu1SjdVrU+xqex+5h0Ub8u
W7MLxCXQqn0WKxE8gKO1pOLe6W36gdikOC5Teq3J0otlYljz/buTMnEma3sknsLcW8oWMVgm1qu+
eVlqWD0Oz51osLphBT/GfTfS+Ciq5wCECCYRMX9nur/K41S158lldUuSppY5Zz87t1J4zCwFM805
980z/Q+PATPAWbuJXp3Ejl4rWX3vwppjdjszlLQn31LujG6vleh1l5FNiZse/v9gXjjao1VLkuoo
vSZHvobm3FG1UZQa5tZ3mNLmhsQeWDHDbhTMUePU9YzdTyVbo8MO6O/8+/dikez+7jurt9dcgvtI
7QPNZBp/bCDAEPQhxr++j4ymumRkQqMpkOP9Xp7F9Wmyxeb3pRK0Ed0MsiuSIKhZSUvCYJVaYhbB
r5Rx283xfyzbud1ZwYHeEj1/tbt7mJ2Ptei/OqKQVz8PnCtjMI/o8lbdLFdnMFt7M9CLFTKv5gYX
znOS+1q3aP1s54lJMsquoGxPk+MRyrzczcoCbDfI0Y2lm5d0xkZW0CIa0tn74SdASeBlT6+hjCwO
T3l/qujoPni4I4m015wv2E+3rRl7P5gg/JBmJaGVxPOGSbJzHvmg7iGXPyNics6JuqlFUuMOKjnz
l6Fy2CYpADDdNlaLY2DxDtB7Gu/X9PYxLPXma166AU9www9wyjRBUVi8hHNVbo3cC25R0Yp9Bljl
HCIaOM1T4f2HgUWFWP5te1TvNOGEEqWBJVSD/M8vMuI6DclFn+wLJmqbSh2witgojnEnv8bq9LXc
LNfjBuH2u+t6z/RBrE/dGATHkdSOzaK/RcRjrCqvxlnH+x71GeHxlvbJC+BQBjpMl0Xgr67PJem1
XpKc8KoYih1nPJCsogPPx7itJ0G9W36wXFt+auejeU2n57qf9aPUEXIHgbsRIq82g01LR5qjghoW
JxpV/jPd5h+54YbfLLQA+P0G46mLjdchn/JtxpRnEUktI7rlZpjzg19K8zWZem+PQNrdLZYhEBkD
OK7NUI/uXlfwSyFtbe3mGihm9RCV/3TUpzzCywbKwo6ib2WHCaHS4vyhaszyoSapet10wfQfb9qi
B//99XQdW0KicxSLjhrPsLw/Vt8sI5yc7Nd5X7iEeCd1xu+ghpRB1D03QtanvBcKdjHyNdJbd1e1
cQVPw5yfHQ/XpAP0wstj7WibM6YdhyHtgyRHbwPfDxpEIFeB6QbPlWuYLwVCR2W8WOwW9Zi+SQKB
ceVxKQtOynP8hEJX3kJL/jLxHj2reJDcaexTHvQ0oV1aPTBETrkr5+Mf9xYREK0o2F5uza6gFuqm
QuprODmaiCR7WKyI9PCjXVEi21yMik5lMyvGMbtCqiqd/ObbffMfhYH1v3w6qYCztg2fkr3uf07w
daWXZdiQ8+iFMngYdY5FTK/d92WQ1qelvan6xIUjqxcPkUXsCmfKToWRrE2zM1a6O6IcVh+TNs3i
W9AA03pLBl07NKTE0MnVtgsAqxZudMwH0AUemW6NmmWK0KcsHFK5oTViTyubHYlvpRnp9gGPWLDC
S58QSaHn64oJstwEZXUw9bKDn4rlNmiIf/WjNN6OeWkRgYkPf9kCR+jSONpLg9JgKrb9BB93AbXE
/x/Z8hve0rhOteoFaZSDM/gbL3AEJ201g8rV6Olvd/HHbmLwoeux7ssnpHUJee46EHdVM8tJrBfU
QNMlD6BTio+xJGSLzoN3wVmGHrFgtxuCRD41ABZXhkKuitz/qYWGzRY3NqdoJKMrob8EF0QVwlMT
F4d+9OddmGRiuwhmlodazMPYYORfuEF1WPxvpPxReyLM38aKZe3bJbD7hVMGhy/d+2k633wnfV7O
/WnjTLfSy58DSYMyHTu5mjKvPmPZZCBRpN5nP6JVU5vgjEYqQaPKkrXE+HZlGEqEUK6wya4/faER
QJBe3O7/+GGmFPm//6uB9dOJZucpHet3XFb+gyjC+BwMpNUGSWweiqSX57/fs/PNvGBO739DCjWB
7ywqGn4dBroRpgQSwgpyzLXAFgdjwXbFvWNfNLoVe5PAgKNom+BlruN3744x1auXWP1e5RB/ZQpa
PEe9Jy7zaOrrOvcqQg7VG1kQ/bMawwn/pZE2e0qW8Vo4TbMHC/HXPXIsj6GdH/sRQYcdxOOV1bjZ
W+reqK411nCZTB+JhfqiUxybrFDVeG5GIBx3cQLBkkFIrVyoqjkYitXdLd8AZztrgn7IqoNNeaEX
PRwiNicR2K9kuevPmY8i3xqH/MxsLHkYEvrSTEPlPitnb38JE49kP5fAH4tJ7O/DSCydLxBYWuDB
EdL/3CNgbn5f9KTQfuYdB+xbVprdk9Lh3duK/3gUO1X3VCfyYNMVZigbvNHnbM6RT1ftLs7oIeNp
X1zNyw9Z3qP65FSJGEY9nirzK3a8DMOov2PCKH7pJL6GSpybujFwOCUPYyBqoWYZ5mPiG+32/qbV
2PwQ+PDGLxqqGnHyLq+b/K5DLlhx9nwOsU+181tvi/glLOKY7LBfHU3Vh2U5qe1qAk+oSLY6IRke
bhpOleS0+/jLyStp3q0EdsRyvTXdnkVDG3ZLKaN7zibDWPmwPAo6F2+Gl6NX4quxjzQ3vuaYDKU9
d+bNLnr7ihrpziSefG/nZCNtNdq+BjBVMZL/MBI90VvrxZxtzlC4SD1d3fsifILG09QCnZ60NDgt
7Ts1I4zKoT/cD1kmnbq51IIXagx/M2duvFteuNGTryPcEF7avpgJsK3xQ3N2u2qwPuBZ5LeixaXE
jEvfRWpxWG5GQkx3XpvtGseZLrj3cMwrdfHdKo4GFdtid1uk5ZXyBFZ64G772hTYU7qSyQwo8N/1
XqdhIx/RNPS429DnEF/nqcZWrHcCrGod7Mi8yh8XcjCv1iUCB7QaQLO89YX9ZdHMYepkMxj8z53/
eVxOlSEv+HHZK+2UM4RlFPAVGc6s9MjCbbmcHhFbvjFZ0FaxQpBk7stv/pquG8mGSbW9aWhT3/QO
8zi/0vI7LDcIs/+jB2NIpVP5e8ECtBgXu01OmOFgVBZ/NGFqT04ZIGgYmpaTrXVaqdlGb8ndYcwo
13qOnwdPTkieUa4QkTW0/5EmOe1D8ZAOKARM48q6MDwGafrJTjXrk2XEI+GERbyNgrR5kNYSwTvT
Koh1WNIUlat0avxvM5ImW/GMC/3ZU2oyZYJxZ+grv0tAXR/qnaja98BKEdqN3vA9Kx+XNjPnRto5
E96iMS18XvbauzHbd+sYdYZlerflSuAxesgG+B19KR+rYH4YFM070Cm2ojIPblIBP4si1tdRL+CM
+0O8Xzo2ywFGA/l6Eaik4N2mH8WAQrXx+7/ula6NqKGdHw1knDs8SmC9kii9IYZC0+Td/DgKbiSa
ipswcyTVRIN381vmte1TCyX6yQ2K94mon5NTVJxFwA3Oq0YSWdo67IBdTY3o6Kl7LeqGfdbHmfre
ZHV56/PMv+RRfBevJi4DTEuI6EJ06MUv+vAFy4S4yYwPnuafdWe8j108+H2w8qb3ZbXMQmZ+iH02
CQ4g8MTNmYlE+G0koGwdl978EPX0dMVsX2zOIBf698mFrV9JXdRju61e/2p4C8RrWjFlu9x0qxv+
zqmqxEFHPrkFml99Dr3mW4fc6cnRtegxaDnembMWbtA2MMsCn0H/ru2ZjmjJmZZbsO9TETwXuEjJ
tJaBGv5CpAFSlSgh+6AZv7QRn5XUh1e/Q0Dld0V+cEK9+QSzczcPbfNVNNqwgTU6nwGSls+2GH8K
za+/CupmKujUuFlz8D2as6veev2FCMfhkhrVyBQ0OOjzMFxAhjG6TUvB7fKcrtlL22o+VxFE+ikq
3mQtoIgkfIh90YM5XiR+/37YX/jh//hySpJFaH5JxTFwjD/h1kbP/JmWVH5y/KFAyUADYxQRItm2
ebyTP+/lRjEa8rxwrz0Fv4YFk/HmWpc8JaB+WuqSDi8gFgc276nBZbLO4KZh1271TVPYWyPz5GVp
EKOG4Skh+QK4XruNCV9gX7eGcexrRI7M0fFtqIetehgqYIeugUPSK9fahAjwnpd7gZFFz4vUEVrd
Y1mSi7Qs/a4xJo/6TJKQm07b+yZQdz36hKhsLtBSxUPhFPx/EnzU5chkIp2bHzhhvZdUIoXLqszY
U6MirJeO2LQCsX2IoH7VuuP04XBy4s+b/stH/T/YPo7isNUAZZgmDiHzz649C2dmWmmYkztP4B4n
uPfBpCgQ5omlhzkeHpsrXb3ka1lCpHJcv3p1pSRBrQec4du5cSj8eO1FILNHcjc79ctmAc7AmhP3
dYq9jC4MAHFliSJV6kueZuGhVruYMLT0eO9cmqjkjxOj39boig8IzzhUu77Y0TAav6jriICsFUQJ
68Do6ifrFMwRBOtX0qV+LS65//9I8xO5dnLGX/Uwu+e5T6LVcqBbbvqq3RlZ1Z///dNs2vJPN7Xr
uZbCcqA5tnVH/ummbvqi68ecuMy7pJuzQ7Hyozl+avusPSnj1040mOvGPGUUl2UJ3Ef5Y0n80Jso
3ekzE4nlYZZiShVt8gAEQ8fo/H/75CBjhG5zV29KffyW4fQ5LZt+aUCKzRpIMCzi7sbsYGkPXRte
HAJzFtcUOapPIxjma+KSVDArVbKChIjOy17qZtsEDOscXpXj4hxr+7B+cpq7jcywMAWz9JsnCukM
yAXoA8TbJEf4hUkGt03eB9/bTRSY3UVvs3jj6bWz6sOxONxpqcReOJiXSgAOnMc2mo8SNJecCZgK
FutBQRJKPatehmRD8FS9uRvv48KIIM+M2WtCE3WLiVtsm8HLXs3Gc85hGiiCK2DGwsjEOlnQB1Ej
vrq6+DBxnx0G9Tk0kMyVbT4997a1Mqx5PprGUB7qLg+Uky3e8KlKP8Jhfseg6jz7Wvjxm2n+G3FO
r6rZ3h06mHvpz8FbIwNeDlt4ZI7c0JyJqXrpy0iMkHNSRSsviFRoCIKzUvi//NxgpAgLDI1elh0n
hfl0orLewuNCHeJaxbWXQ3VszPQ6ay1TPQ1v4AaqbrA1K1Sw+VJf1VHVX0zzo2P8QnpGC6W56ogK
Yf9PjO3CwhBhRyJlmTwtj37fOBYixNmwKhSF6JLijtzi1DIg4bYCV5I2z1Q87tVw/Oh5tmfr2TS0
01LyNCZjCru9DS0HFjPvksNSfCxlSF7F2c0letYR8e2OawUiUq3TyXr2CKpkhDAbL8C896aXik8e
2/aONBy5obRX1C5VaCVSVJumBOyoRZKPYZ4DZzZsBsaBIZrtfSafF4Z+0/h0rCJb9i9tCnK9IXPx
aLQr+vRiV1tR+JIj73nMoZ3lubgwms8fOYtlr/b4vcOEg31PgR9dl2QdvSlBdBPi2Wam+ZaL+f5o
OdYvP0vFm8Eeo3mvvRpnO7GJkyN3P3DrCohUOnGVMjMeIoMJnZJq5krMJn2aWBq5sotkYvJ0fYdB
zdouD/06Mu4Px8j6yOLOftZc7WrKQr7xtjSHlAi7vYFO/2MgpDRCM6YUB77d/ZRpn7yh5mAc7hoa
8jB88R6Rfw95p0Ub4abWF9eRfEdafVumTbCfjLh5csQOsAiG1mkaDp0y1y03rYUzLlEhDbMy13Vj
6a2NWRFM4pCE1t+e4MUinLlZwzoC1mbNHuwzyzascyhhJdCHzK+oG0h7Vy31qjhhIu5vy9ECyKq/
oQmNfC5Jq21WRmRA9oVzk/n0NnXxY5BP9TeDQibH8/CzyZtX1BsuoYb941QAHyplnZ3a3imwKobG
BtzCuL2fAp2pebzXIzgXqAqJCbbbz8VCJEPCIdNgJKZwrK6A6MZ9rO556hqqaLkWPslAOgK5fTDK
6vr7yVofo34w/vb830+wneIbaY7Yhsduo2WYibSSDkWbqfaR574XqhAEID2CbQ/loe9wcLcI8U5I
7PdL6o2IQbUTIK09Bpbdnwj4YhwTVtrFHCpS2QdKATgnyA+GlBiDQAUCq75uGuUHc1YJB2VWH4q2
+QgS2//JgHfd1W36nee4SAezcJu4Rb9fFh/sNz+moskO6GWkP7c/Tf1b58/JDz/MAUJZYfNC8EO4
rkb/SVRN/DlrPqULsoHKZ1cHBcSWKTzZfdntWmBW4RrNFEaxKryfu9sYSlxP+OShFOZ3WffW8fcG
VcXGxteZ/cUgI29mUsTHumqaQ6xXxqMX8XdhmGZvsgQAZSWpjOv0icnJdGyKjKNTZXfThfblyifR
FpY2M5mxa27YKLYBytJxrC1W1zTmayTsxwJb+wNOfmbcKJgW64AtK+2atI2Buclby1J8Wv4BIczB
pqvWmMfMdD6lZrK9v6HuBHYj9o1Vnmr92Ws7sAAmSq9VHvU4WzgYn0IIjHcBDyqZcE19Zl4SFAPv
aRgTrGrFL7lK3tItfxMZJMct9/Js1p+mMiH6oTNPdTKXeDLLYDrrfTmd74+zLI+ZhJcAhpU86NeI
Tu7Dx9zzF/M89Lp67TNLJ/aA0Ubfe5ekFQZobwFZvUmHE1O0H0E65BiEqumFz07907OhhMRTWj/c
t6sBPgJVQcTEUsnBQ3Q4H8lQqc1DPE1B5jS7OdMox+ZxRVmgv7QgznYj7v2zpk3hVaPttvXM4otb
pdFTYIfAOUXxbAOneE5n6xyFzvCm5Uw1d0PU96yR6UqrPOuT5L28xFbmrUynEp/aydrUjqzPY4TF
bZVD9jiWQ/2t1kV4EQEyZZ/oQszPAhcSssaVTwIC0SBRs51TGpPSSpPTqE63FcK9uWQqp4msfB3S
7FNkpu03+EafsENxPLIOOPJ/JawWLxOCG05PTEBbL3+b6yR6qKrJQ8edZEfC//IHQ0dxbbQi+qAt
QIhfPrwiD5puXhT+Wi5PuaHtmGiMO0s9y0BOQnsFssbMCFTMJioI/L8IofelHfUfoSdQnhRmdwqb
EivwTO4vsWiuTFio8JncyBmpYYlnGFRMt3t0o3o8VGXiH1yUqef7O5JacpM1rth6hOSsLFknYGiN
3NqlJV67THfCzajH2ICdtqSLSngEco9Pju6fWlJL7seYKqPCYRB1b2jdvaOew4mG2nojJ8d4yzo5
Xo00A58WWjNZnyQ2LGMGwqXNVWn3/S6ATDoH3q+MChPFd1QcNKTlx0h43c1NFaQsIpbEk72S6s2s
RYaIr/VkFu8jr/Ko4J4LBNkaa/oiTds/uoZFC7UgrkbrOnlzxtEjfVX466gwM2qgjBNsoX9URt0e
HL3qdnXLKCgwQihsejcxLsz8zfIXLg9jr2afUec2F2VqNJe7BoD4Lp1N61MtGIwGmdCunZjnG+f+
01BY3/VpcgFWmtE1dwLiq9TalyXiEcSDfi4tplp40Tr8RYOLMVP3WQd82Y1vUYRUN/PKz20KrFyr
mQRYPlhiyfiZ01yNrkiPtdUIpPywDOqWa81BgQmelwsAc5yDjEYXr4EDNTJv2HJVC5D1KH90Ncfb
5i1xMVHOabaitXwBuVKf4hZ/f7ukKSZVSZ9cvz/S+m53/yVJs9ot9byj6wDy4S9A9EJoVUdDfGqn
cceQEqKR0SJhwy52koXj7WzXxB1a8Oe5KabOMXLSr6zCSOzHeT1Ho3Yr6wlbUgXFBI+nuzWqIb/k
mHxPM43SIsuyfRBAJlnuhUnz173YICS8zhHsl0X4OS216WGhaTOQ+hz0FozU0ToEI+j1OAv8l7GZ
/XXhzh6sXq4Fo11t7/hoaKuku9C4K9ZBVwRr+vL1EzdIydBIfcQROvWxGcuNExNkqHiiFuNzrcZx
MmPUOMZSz97QBd8a/BNfHXts1mT5jNuwHyu2elVgRllNi6CLSKwPfO0dDQ2Bv2J+rdm1nrtcP/Ib
glbRp/6Cms5ckUTW7MzGYHdFcLBm9U8fp2pKSDwQA/WJO3xGPH3X7/zxDGHxh+XuKtT77EuUylU1
Rca3lgi+dRgZ8rrctORPrJcfOLYSEXrZF6hbOsq+woDzVA5PVuG2q7ToLnc3vCjcehv5M9gFkoiu
kTOe79O/yQ6uLfx4+EB89SI7JK1BfcqWzxt/RrGlZXwYYoT/0Jia46CP5W2K0CBBf/A/0qa+dVX8
dRzF+GJoUce/UxqvZddNW2Oe82vDInjqUprbg/+eag9L261vaV9WhsuG7V9VREw6ackr3T9WzQYr
JywK1Vw+M3Ss+D1tzuXoHq4CrVu1gHppGKX8+6oWtbR53On2GG49K5nv4JlUG94zKafHnrcazatD
tk2XtVuk9tZjjtZ1G6l7gbq23FuuBfU83IKR/HRCbFYLt2dRRXh0Bo7LtaWwDMGSbS3Tzw8h+e90
iKf+0SO59BRrDTwordWx4mECM9r4R1ciwodWjwi9NTEKU360Gml1CaehqDbSTQPK/TQK91kQMP5O
XZ3vmMvoJ6sejJtNRPea1Ul+z1/bzsA95PrzcdEHtNnc7n1dAqtUZt4g/hSmnv+GQhElOlOSRC+C
XWLMPqLlCM59qMsdDRT6eB5W1otBzg3GUXqvw8VXNzJG4Iw0mjypMPbxTyTRCTKB/8y5132qM++h
kgCntHhmxdHRT8uKgYwzdMZnL9GfE1RYz8GQOVcxsKCXfWB81nIVWSq7+mp6QPH8xCDKqLa09+ty
izeoeLRShA9IKj41QydOUzp16zKVDiEMIju4abiPOXT+Mhg7AR+2f83cSdUV9aPEhYDXevNwiSP2
zNChQKj8wXisNHrihVJYENL3lGkv1iDpu/qd+wwe4UxKSPxBAmt6rPXZ3sS5FuFaIV4ukhitPTEQ
603wBS44fKNzlxevnmHkuzArrLPmN9PFZH6w1bVHUNLRxdUM66kOhrcZmT+HLmNHMF1xbag5r8u9
3zd15+ZHkouuIsr+IoSjbs/ebVPeJCKyn43ANz2H9VcaUA3955uUfrI1iyy6ULwXV6jwcqMLTFVl
UZ4MwRkCdzmJuwsttPTDQznSUZCwtb7EhMgimYl/9B6T/z4ZcgQhoTigo3D2c4ahTSs5NIE0/9AI
k7kDJTHLO2cznGlqE3ZVKg3scmO1mmSIVSd7n0/gg6aHuz9c1u4Ys2r6JN5PTfeczaZ/ywzHIKly
pOmSJjTAESbxYUVrPwxUbFQ22labhMMUwH1HCl19btTJiHmiPPC9tl+irD8o7Anwg+ad8EGBFamj
BaVq3GoI/nYdyvXPIXVedSezh79yZsySxLK4xL9R/cxHeLBZ5ot9Z8qP38YrN9KxCnjVJ9pbG/rh
yac8y5BFUHtsIXwMa0kbZfe3QIDW6n8ytAAVJ41zoIl3ZtHWo4Zk/n4zlt9pHHQ3ZtzifiUYbDJ1
LLPFBNN2x4V9hrMfRmjmF9t5xEuzbuNNXYzTMx2i8CW2fbyT6odam3ebAJLTWgBXAYKo92JfjR1v
sEpZAOCB8N05tMqpzxaUXEFi73r1SKYaibbh/L6QSJZ+qjY24TWRUDtori491eWyo0OwSooAwIHJ
UCObMnBh4NKYsM6PY2glu0LLMqY9koYrHobtMt52lkG+Gnb7s4lVpffPpbpZ7v0/ws5jSW5kyaJf
BDNosU2tS7KKxQ2MEloG9NfPiUi+5uuesZ5NGpBFUSkQ8HC/91z1YDF2Pxto6MIXYC/uj7msyR2w
8+CZQszaZ01c/J4VUDGZW/JVsF/qIvyCYXZvkq7zMwkakiL9AQ0EdZqS20ceyUXs3padynOgXH9w
c187TBrYK2cyiiM+2fFhxK2zaao5fIp1tKaS7a0e4EBWO9uziAfK+t/PtW7dne817zJrP+K4eUM8
bbGYEm5vdGyY1WlHvurahGFZTrF2mSSHKRf9cqhVggO7VP7XyHjNgiL4NpXW/WD4z4H8UeywD8kd
98v//efipIY22bUbXU+hUzLhWVrnaYJh/G43PTkLZKVetFwPLqLH+1S5RfkZ9cRtlBFb9pRkDP20
aeOkaXUqdHv4nOeHXF51BvjgQ0EiKVXjJrb76j0thnrTCbc7dlLMPWbFR60FDj0zndDYFqvfaL8p
N0IyJs7FHujlq9OUsm4V9TqlNalSA1brs2u8FPKE/Y18gIxyd51EfDmfq35D8kISrRBwrhRhRj30
Zh2dwg6DiYIRzkvvn6ECzMizPcqtaJpfBlQVq7oiOKe2D4NfYFkT/qPCUSNRAKlhRo8UXvNmYMd3
DjVBfvTCDF70o/2sJcPedVuGO14ZvjXR1J6VS2mqRzbCOpxHLxusjwB1h3LLTAMjScgP5SXoG8hg
mU/HDnsq3TDgwp1l7OJkQBgiWYY2yWSJ3Ma1nv/LylCu+WNW4jgPgQTPYth0A6Kc3ql0pmNxBCV0
QYKoB8Uz6J6Kyu6B7kSw/cdR3BEdp55L1REtz01tLOLAxXZW3z97ENoxMRdKE/ntNKL00M3lF5fk
sq/8F/tYdnuEaz8kbuZxb3MPZZ9bayz80SGFJf0+tj14stEPrgvI9XcLYlhPI/u17F8ql3wJR3K8
lyl3TqHeMcT1n5kwkvlaE8s3s69cFTm4N2f0wzMcRIyJsX0K3Uk7KZh+Zkd7vYuh3Eq0vlV186Yo
gxRGW1sdqwAo/X3a9uc8dWCj2sSJ7o3lpRuS5lF9RrGh1/v71lZAHZEkush1xp/yQOBZUAcEMYUX
KGhE6vqBc26LknuWPFIPeItoB9TSWs7zGZMKZgniqm5jWei4QDosf0O0R/dczEmOfpnAZVwxOMxT
0f8MRbZiRRKkqiTROtFr72mYI21vO9wYrLoNH8ZSWGvCFaL9iAp5l1v2r4Us2S/ENf4a6+L3QVJa
fBPbRxThxSaumOuo5q9b/hydLnwb0mW5dBEJROrpQOBgbEtyHf0cLJlkq3WKV64OfWDXgU4eZkMZ
KqPtVKodegBW7Fizh02KbBuyBinh1HY45+U2N//rNMQ5/TT34Va1/ZzZX87lom+rxGitTdFbJfD6
pT2i+LkrHNFmiRd1JoUlWRl0x3sE3TiYJbnVGIuW0pge9dpqjjXd/S0YaOmKD8+BfFBHHTY+2GbG
PB5z1WXzg+FXB29q8f3kcmcw42mzoo0ShiZQlMhvS6JHr5zOd0REkpL+MQ4EFXWeVe4G1Q/SEjDz
rRMax5rs3/VsBv41COzlFlgxvVEpzzMLoIlFDf0lqk4y++GsMbTcVHR016YWa/dfUP0gAMDQhBRq
EtSuqBtj3RhrFyT8Nsbnqu9Tyz2LNp77n6A4qg34z5unm97ezmzj/OdhQTGGzVeKq4Nh8deKjsh2
6zcnUZ0app0ewiC/tYx/ESOVwzaRppg/6BGz6z+VNTvP+1sGF3RYJSUJQvTgYQFhTr/mdhBdA2vA
/WfqUX/E6fRSlpmzLVrQCr3I2ldytkis6ZavbLpSBiyGdQtNcqc01yyRdxBG3A2NdNxm31ytT5+X
yPMv1eLO6wEP0J7Z3bjR5R3SrtMz0EOfAGDOVCBGZ0XeqYjdJ/ygDQPyoIREYkYLbWyyEB3PZoie
dgXGSpmSWH++f3GMXLPZ6dONTIMh26JdJQ5eDh7UcwKfxrYCdr1Vw4iWHkOntfaxm7Lh3JvdcBby
QR2p5ybP5LnEp/ccFYfG6x76NrRPamYxyUnFEsQjsSymOKjBBe8g1aIN87JfeDOpavo7qNrAaHXl
hrNXNbqeEW5pLyGuIFnB/3lQtXzgBdm5mMRZRuFYtDGv95sMxu29Pq/6OC6/63X4Y0l9jxXNeL8v
Yx2a0G+WQfLyYgXf+9HtVlafWK90H+Ztly35QZpOgiVkB9O71ZYIqO0cYy4JXTc/GAHiwMh0HTyA
1md1pTDy/WqLGZQthv9L38hqStOtdTITB79u9fSA8o1k22S096kBpTgIw5eAec8n9F/9npwi45Dk
dIENMDar0OyzL0QN7GZEI+rf7wogGcJppsdap1sXhKA8tNpKPuSf0OflR4lx4Jm3CZSoMfcnM07E
JwvSohVnFtmEAoE29ZuxKw1EAiQXvtRVZBwKCJefXe6qypdW6T5EYSs69viydjO77GcLIywoD2d8
+I+rlr/OBuSgfiuktEAvpm6+kNeCIEs2x0fgVloV1MfEyeGrtMz7Y5QpEeKOhunECR32+Bktbk/6
SzY12relGX8OIo/f5iRot6K142u/+BZd9I7cY7k3TydCtbpZR12bz/72Dt+zM/J7bB3jfkOk5R25
bYL8ODdFU+8s2ON3Bp1OWtCWYR0bV6T671q+mWi3KdRULGN2wE8Faz9y3oj4AlZHcffKrfWr0ILu
Ke/1z46s6oWTf9PiQRwMyw/WWU3/oy6CrypFMCXdvp+j6R2D4mqQdGasBNNxqT1rtQS5e7Aoce8V
upAqVDAGO8cMw2M+RvHeTttxP8w4khWRqmlgRRjO+KT+W4WdRjjNhWHo2b6xx/Y16d3bYJsPvQf5
PtZyBBUyCBjTyp7dan5DmwxTxCGcSBlQUbNlV3U6N0Vy7nGFrLlDRFsn1EE7Sr2u4oLGJs6/LrLM
zViQeVF4Wnlz88vvIjzO2quDYvChwTz6UCZVs7fKEFy8TUroykLki9s/5FtErglhYhasEUHToFys
HRhBByFpIZ6slsakV2IqTUEI3v/lydaHTRUFX9LEN7/KA9F39wN9dNLPbl6d3KzamYML37Ivimd5
prxzKWhoAMwx8uwuROwuooOQi5kqZ9VziHfqHZSerfqgx64inBbDlT9r4f6+R6Al7t2qgTyJ2bsZ
cj1Vm5DQEO0hm8g9QmNrPORjt/Q/7aDh4xpmv9pU2tBuC7wUYHXKp2iJqmOSBL99R38cSEZlZzDd
fWPdSSl+GxnW4c7KcvodiWss8oYWbFtLkBa25Nmzeg7dIsLirDePkT0nj/RdngtrcNd3+qtXL/Ou
kJbt3Jm2WWb3D2NAUFeHjPt+1MojRLjcMLvBfpva6VYwsf7E0tYfZiLaYVui1ru//wzxvnpLJr0o
9bvr1Jip+rJmpLlU78U0a3s6Lc3WtM3sFM5atNYdMqOYb6wmVEmPeM7sR3WULtpzXC7Mh+Tz1mJX
B28qzOabTpzrDn4A23vzWQ35wdaeRTOUW10jfVXZuRT63ak67doaKF4UOJOaM1jnFCB7D2//c5fj
L69sR0fkTdXQlOP3u1ulNZxdS6W3bogA29zZDjk3D/5+j6oba0PILAlxLhjpWGWNvd8/Awv55P5P
14GV2tvMc1etA/01XTzgvXFJy8vQBqoOAhIQBjAtks3INKvMbZyntGPlUVX0cPt84jZGGQYiBQmM
Nea9Vdv5Gpio5e6RK8JslHi7nJlFFyDBxgJ0VE0C1RvovASNgmMcsyFY9qLPKafkd8a2bedkpNp3
D3kvoNyVaJ32B+W9tqrRw64BDafbiCiMF4JY4Vi6g3egZ+m8zI4Vru4vlFYKw5Vy2Zt64V+0YYG2
UOFVA84RzOy9qu7Vmru9WkZaU9/cvxm/aZ02+d4Ww5L7ZjMsrHpHclBCN3qy3su4KQEA011WCRyj
xhQnlGZjhQW1bH88/L7MDf4ZnWXj6gethzGRLmDmutvAT5DvII0jrDs5kFm6rC2qFW8jSq08Oknz
HuB+WbthPG3VJFiAjQO0CgDqT8tEeEaEHZLMp46quc2Fj9BShhoHMSlBbewcFRK275L2OGnVFr3c
54Zm32OdafNzJMJbpYvhyspLeqDStXBpraSHH4odAhcXMj0xmdxoo7Sc93UOpkSlCpgOsyLUTAb9
Yp+9YjpZD+po1PL5aOo23r+g+aWc/2Svm7iuq18MS5PL/f0SzStNp+GQMnN5mkNMpEztnB9bDPO/
7u+bXn0sRu/+sAs4DtyVaWPQkgk8l7xhm/gcJT5nN1IcJg9jpzrVMrziqrjXexaw2k026qMlvSdf
G70pLlPVySOfRvAIfXodmD1FighgLYvlV9bo9dV2y/YysvdfVz3QZlad92DyPGwsab8BygiXzta9
E+9p91xlzUSyUL6Nm8683SeGbmlv+ebrl1ga/zOjMS7VoE3ntP6Whs5zGVrDe5mx+9Wiqv+gySF7
nthQemaL9MVBVpzsOGFuGiLrPqEZIVZeAMoouC7v46UpNNepaKrDZFXioo6iehaXWD63yOeAXv7n
p1kQru8TF2Nx4/trCjJjVw0po9LZ4OtU2fWht0zzNjKy3OZ143GfIlsrFJr7kVvTq11O+i8zeO1q
KLg5U/R1pzE87c383Soi1h91DcTRBMFciqN6uKRrkbnsG0Lfuvn6HO7jRM+g8KJWdyr86vQs1zA2
EZc0uWBJUXuHU5nG4o7Hrf86gvmuH/tw3Jf1cy2Jw0vsTq+R8ay0k2Lq1In6iT+MRB8tVXPQyrLY
2xanVk6QqYqCiKtoRKooRzSOPWZPbq6V+3hupq3d6P1bM2jZ1jFia5/28fCW6M1AgHAgI974aRdM
5aqOFnFdyrJ/S+3uNuWx/xh2rYOUkOARh4n/OtUoF7Tcn566MPsFRd554xvLtw2N9o7gZ/Z6IPK2
QEeCt7rpX0vsVhede/nOzkmS7GTUag7veNDSFXuokUAWhoQd4CtKrOfRpE3rdc2DOhOjPh6qCFLH
VHz7IyTRQgYXCZyqXGZ6onxFgaKbNR3L5B2ykXgnNcXeuIaT3Nqwbk9DPsKUaMOvZjoAAyFhfJXr
lv+tTmBaTWP4EyvQfoI3rxK+CyPzMV8XzcWyBom+sX9UoVNJb94AzUzy4DN2X5rVWNs6XYyjXRc/
1N+cpHJwNsXXu34lmSs0ecrVouVDsolcyj9tgZ+pHnwpmJ4bWA3uFALRbxPz0SRokDYUAzm/WB7c
MbZvWuN+ol7A7C/VNuDxrXYIb2q9TIrG3Thhr4NBxHSO6yxdqURclWeUC5raCx2xPpPpItOkbYKR
TQLx1AX69Ww+eYwNV0QdouIUmGkQSLvhsKx90+12WZuV4aoxkP/YhQQGuSwXZliP9y/8/YttbDN9
MW4zi/wqZUeUXf2sqFdd2WHg99CuJmaafLL7hVgVxE0/UEis/BL+w6g1HhA1ghuGrGBAI+83ItMe
m6QbnoIOAAWp0iT5eJQT6RB12AEBnDez91AUbfaqns/l84VGxlQZydjnIFmo/If46Bid/Wphmhbj
lHzD3WCvEts7dwZJmpKknoQVM9QKm7E8K0rtZVKb6vsmqOLCuRiG1WMJKN8UAe3PQz508/nPqTqa
CbGAP4xOsgxj+GKSeCGGVRWjJJ7rBVXkXRHnjmawHiCf7qCrUayVAfwN1JHcGSsaoSZfaTkEvi/z
k7MeRsSianFVy+z4gntq4FYYh5guRLwb9JBGhrz2pXTyQKepXMUArw95GgppFrE+GWUSI/Exh6ta
PP6cqp+iU/39U3MGbGYOMfNdo6PLkUTvfQi9q63tdGWEQ/SewNYCNwelU/10yEsSuwj3UIBsMvaM
Q9f0Smwb2XvPmvlVgohLt8PFIeEepNL+WiwEM32q2Tsa2DBKZUX+p83hcLNYWcIcD37jOjuaQMEa
2Yn+1JProNpr6mzkTLmv1BntvEPA4MJI+4vKoOX3iY+NTApJs9k6A43LN+omZzv0VyNtelHPM2rL
N3Wle2fTmU16WGXzxO7/gUSB+j3BfHga41lfO/JUhh9uU09s7M5F61SaAFRHGWU38wsvVtjduIKY
bUSYXgcjjPZ5ENyj3VD6krDTsZKAtmkffRsb85TbsMZbrXW77TjnI6sCJVVmZQCrmr5ADJ8wT8NG
YV/q8oW4huE4eRGRVXD5Xoq5L48VzVQu8/A1qefwwvoWvxgy6sy2ymfbDmKw83F7UkdRuCK7eH5A
LcOgWYppNPx1q5AVEIh+6j10dYfXhBf2SorKuZSX4dT5H6LK08faLHxUVLDi+X6SKld0EKq99mIZ
YDWz1K/ek2byd0lF0aamHFqFkT8qBqaYJsaDEuzp3o8tXh1yg5XBaHql9mpIjwemaA0jbps7i6pm
esJGjuxuQz4QUGyu7HqrU/UA3GHlvWX0xh3nmv11lTijyHftTKHBvvlrVWsQCbMaLFfFjUXrJgh1
6s4UZn5+K32nOWdlA2gSyOZUUBw7QXLVJaLMsb8TtcYmVgwJGX1kE0P0+0yUAkmHnvXV0ejR3b/q
v0uYloZhKCOtlLoWOBIh4hmw9qx3vv+7d+H/cC4EtkOgjjR/OGyB/mGTQ2Gl0bejtyLKl0RLqv2f
EXEi5G3ISx9Va93WOmjJaIdhsrY0YdjQqrmBmiD8Y5ZgEbe0u6eotqBOWR9DxmujiA95W/2qpYFd
qc3U83fd2ZReWoY3pxreioflOMKjSyE30IzHWrvKnSJ7rVq+XYWXT6fYSlC+zZW/rT0W574Yhtc6
gTbqpAH7QvnTDgSkNjknBeBrzGU6sc0iy43LwS8tn7FrGS+oERN46ROqQ8LGuAcIm7FBDVKBCQNo
1YDFvTUTKlyrmj6B5tx5guTGYJq4ihD73u5OH8jN6PBxeB4ap3JXNCdRYEueihcN4/9DYrD1f5pN
IDDopm14lqG7gLpV/O1/RffpbZVBnrLak0aPZI/eEHNEmNrnMKiWazI2Bq3QBdxfNCSwHnXEeEtg
HJUDxi/o0LVzWa0L90TK+Z0+Zw9Jfsvq/lsjYQBDaROX4o/fyjR8ReFYfZCbsgwJazUHxG3O36ve
exfpWD9GqDbOCVUdQ36b1A4L1pRL5HWcmzBckfqQlElmpWB8m3SRfmoksplA4bLUzB0CKMIoh2w6
JqTCbL0hfZ7BYlx0a9yrFVkYHltVIZyD7hv1w1wsCM/RxwgoCkcleuu6NjiUQd2sw9ryTpMDAKpY
8OSOVfVkpGP5mg5asjZd8P62mZYkETrZejCt7mnQ3GjbEsBDtYpqOcMOcXUCDyCQW4lb0fn6K2EC
FLpfQ8vVnxnDWJ/0FIcN2S3PUnXE4BTdD2tdC9Uv/g5lqH5BLw3dmwCRFyT35q6FQXSuoYsTLWAb
l8EJ3VNpmC+YkMpHMVvWdcHx5bN+XUOlPwZ0p+1Q7kHjlLe11ksBd8YxmsWFcdA4hZfUdKFdYUSn
USq0k2lb5joxHAy+ct0qpoqyF3IUPaU4WSMUkRuWuLpSP7CMBcH8uXAyEu1x3uCmg3vCRsnc9dqi
PZUdoSWWPh1NxMTbZPDIgTILhiv90DNwca3wPLpE5ZTyXdAI4LyW5qjv70e6FA6WJnp1oIXZIYDK
si/soFyNXTZf28L/EpSivepLLqaViw72ej8PuvJcmDmcTp5SDySXyj8yXbW6tS9qitkm035qICan
xfxL2pDP3lLpT+6UHdTHUla9s6tcnK/ROOK/jC0gIjq7lMl3vt07PUUSsIUWPZaSieRAKMfot23t
Z1inb7Hf2B/QkEixz6L46DK8ADnQvXlIfH9otSTPoh5emdWq7t0pWYkx3uamO/wMTW76/twg7hEY
A4IUsqymNetSp9GfNf6XOUuTs5OKhHkLRySPMeQIyTOQUQbWOBNqIJMN/MqLMEPIMJCmDoa9mbsf
Dol+hxhqNe7D3rFJSZQpY6WDCGawGwjdMPq3zLeSEauMM7EZ7zCYsjge8JONG1V7qlN7cIfNgDv5
ljj2h90E9Jh7f16NcKiPul6MWxsR7XaqRv2a9OlVdczUg1mGxrbWk4Dxd/EplTkac3eqIbJ88xbq
Iis9s9eOX+q5Q/AW9KTqqaXSFPoXL3etzRLqzlmXofd1WXw4lt4x3aDHPbedvTEGAgAcq0XblXxX
I1Ph0XJ1cejqWlM9iogYv0kLWGOc4tLNxEUxvfoxDF7zKXTDdueki38izKqB+DIaXKhMZBh0XSe9
qPcTdnTkVikhDW0kTsqBVIj+WIVR+jK2lFwmKYT90TerI7LYFKVt+6qy5A33YYgR66osIfVQaPFH
mxBVT27VIwUIquOuQ+wvj6I+AoGgdd4tdrtn27XGB4XWDP3heaxAH84wR7C/4O6hFw/4O5+sCy1Y
f8v/HL/WnoRw24jb7u02LZvai6AbXtZz/i1pWfFoLzsPQ4VqwliyZwOm4jqcww6wITv5DrP4/XQc
U3Nz35tH81Kv1PaPjgGC+3xhmkCnDYwxTqaRluPBnur84vfjsYTShEiPL2Fdasvlhi1bv2C2J7pc
+X7NKCcrXN4W3Irixejm5m66JqsLQxucX8DnJVzvmvtPHP3MZY6hLoRGgozatc9CvpW5iZAFnmPE
l7bPq+CW4SRV1oca995+cnCoi8Vxzr4Yv9j+WrRl9aPOiAYC3YDyNy/sQ8rac6+PLBiPHxQl8XqW
Cg0+FqxjctSiHlAN0pfBO40+C36gAgZ2Eh3IiA+zh5pazYhjZVh5LFfOmrncKYqaj0jvu2Os+d8Q
35GsJB9U1d8DROLPm8TDhnW0caIy2KcFo1fSnvGrabQayggl8L+XZncX9H+7pAND3up1XLiADCyu
ub+jAs22nl29Fvm5c1ivqFcoXfzO3WQgkNZV5MXne99IxXFQqB7EYNhvbad/8O3B4hXMy25k430d
g3GTMy15GfQOUIGnHRzHbWDiM37u/ZHvyBinH45wNn06lG9TDfpAJdBY1Q8jflZXZzyORF2i2TwH
yF/OqMkyNNToh7Arhi+FiYeqrk1y+0RAQFHWnwi8pI8KQ20+RLb22k1wsaEpfY2dmhwgRAuvVqov
Ow+IzqagDQ5qHI9NLQihcmWuMHTqeRN5wfdxoQ1p5cPyMulGsqkE0Pqx2CCqbt41j03PWHjZNe5t
0kyrY9w03i1PBkGrBPOOfBl5k6brbPB5f4byKZs8HWd+725G6YMdQ8u/WZAW8YPj6GQGhVQguJJl
uY/KEghc0FwVvaXNG9gpPVnmshdfL8jtA1xWZCrGzdrFBHDto46m6eALDJiY3uYED71qVyOYrT22
krlONgJEBjmrQnodX1T/3u+j7MHrP3kQa273TiNTse6acRU8THNyVv0WH+3Ac+EMx25xWYgbUdBE
muznPK+295bwv3/9TF8ivf729QNiqhuOZYBq0w1M4n//+g0JtVk7ZwDDQ0D7qnQjgO6X41T+g1Ug
qi5Lg6okaP9p+OGWs7FzePZkWYsX30SOo47GnM+hsolYcIf2xXbC38//+RN/jjL2Ce7AbFC2pSqL
6qnKMEVITDhzq/Gp/evIBvh3fw4s+NeaUPWTkvMtLI64WAeoZHpHL9xeasyBg3H1PbfG7MeR07yq
AaabPxGnHn5gJjp3MsE+zQU7EST4pFaTJEZkixla9XmKEcSUHr3kO9DGIqfmbizFnMeMXXm14EE6
Y5+94wmuj6HLsOredK5INN9EqKT2CAuo/Khh9lXom7BqMoj5unYORfisQfnuV50c9mZW3Zyl12Ss
y2kroCN+9HO2HZ2K6DydkMe51sQeoWuyVYX7ktlin1s1USYkjnVHrrF427bZS69uy3NB5ZzN79pY
Tw+N4y9PZtJ8VraWasr6LVsVDWBIZWzuKvxoYdEtCpg5epk8KzJmTiJcmErmAfO3dVOKkxEH3rOJ
Ruipmoebus26/gLoe2pK7LaUdvf0E8eM+22jNdquSirruTLRHMIGf+QNaLcQvH4fVcLgIyMLuJXC
WTeNk1MEBIiSy0SjCbrXhKK8+a8t6uR8zQDhnnO36xnO6BWiYFKWQ4uxGsDx+ea4qGPanpdM4COh
CAnjsw60YQXtnWZzQaSUUiEZFrilQGiEIbC/BxGMdVVtFhde/cZnw7cDcFyeYlKC10o8KT0+myzU
0XogcF9lydQe48lNT2VGGICyJJpcIUzYan+tQiQEtM5t0yX6eiyMjzkIdRgHqXa39Cy0tZ/o2WKP
7mnQGulacUPZE9dXXcv53Jso3cS68zUXxifVo3InEEhWx7TXpdf6kej2sCsTrFnakM0v/zgqsYpb
xqRfeP8fldSg5wM4CbP8qvrFqU2eqG8kpKTIzjH0FWIWfM9eh8ouwx5uPpCZ8GZZ4XPWVQ5Uvrzd
869CqYp5M6foySiXjzLuY9LR2RSVTpauZtDTh4XND7kv4XGYR3FNBtI/vO676mTWpvfmpO7wfL+z
l+OgHVxvRUt9/szAoDhnNZE0cVmdo6S80v4Sn2Qxakbk9AYtkyiTvYjseVduF13Vb96glSNPl2Av
1dhUD6mcJKkjF6JU5mqX+6tSzQH1QFznsre8+qcLf23T2rq7nhczmla6tOTfD6MaRIoLqzjG0re5
T1xy79EBekCjuROHVtZkVsVOI4sRd6IEi+SDmz5pTZKtVckWA5M6RBW/Xl3Yj2lR+8//vnCjXf/7
wu1hXmCnyl4tsKFrkgfw94VbJHGZNL1mnu+rX6RnQGX7itFtHsTdzY7cVanRYdsWXRWj7dH0bZdM
xaOFDnKXFdy1h6jMdwa4r1XSAPh3uya7eMz6iVJY3VezfurnW4Wq5OiiidibnqieiFlr197s6Gd6
ND32ukg8KPVC1/L/9Egpt+VspleYlRs1BO0JKyExfOvk5Iuwi3tUjrw2dFqWjlGwvWj1LUR6eLYE
y6yWyImOnuyrYJ3sIUwUywpV+hMsP/N7FWV/DqgRyEAFZocCKkhPQeeZa28wnLe07ibyr8t219SV
8+bi4ybgrvSPs5m4b7IntML6SvhyE7Yk2hvOKQt94jljo/g0h/4PUrbo8AnSinUv7zDBecO1amTw
rFZdXEzZWwz53V7ZErs0iJFfhxKAgHyzsayvrVdVBzq2P40ptXdDEUgpKU0OVEEZCR2tC5PpPw9V
bic4d4gQ+POcOuqMmUgzG2S06TGG9IGL2Q5iX1MLwj0R4f6aAGUGVIvevTeW/4ZzOPwZxvPaSors
FI2ecWB8t7KwY5FpEDcrAWToJS8EqnGPmALNMT9b/UjZz3yDdJZ4MwrgiZVfFUc3GFxwgWyzBLZM
vU3r1TihaxZGGlFw8jKFsFlV5Knq4USC7M2ihGEswv4n4WPhzzz7ZDhD96OPAVk0Xfcx4p4gJtrn
ApYPoXwobWx/3owB1zEcfdVCdD8auo8GnfbXs8dwta7b9FE9RfxLtW4c0WTbsDa+UkdOb4Pb/2KX
nf/K3XWRjfYvQlC+LF4PfibGJq2K6aRq6R4jQCocMR/RkR5KxctD7EL6uesjz4jrI808bqM5TQ/1
ghItN/YmXryNerl+tjT/T3QcuM//dQFDyA0o/HltSBasf7CQm8npOhq+HjO32d3fE0NnjRkfKXQL
Fpv0ULp9EjsrVs7sMXa86BDQqd2WlCVgoqN8egqs6Weq28nBjIzo4LqN/krY1iv4IQp2OMQCS+Tg
ieluvFBKGrD0AFyy5Euba9NKPaVcGR55r6RSA3yV+BnRxHR5BiJEjplkQTcV8b8ue8mz8qmmI4i5
ORbLti3079UQeccoQs3HNCba+qp2glZeb0mSICCqrrzH1g29x5yIMDebH9Uz7rR4j8bcvOPIC05/
nkoT/X0u3GkdQSJdFens1rf7tdGaF4qlE3nj7GizavNHmqOOyPHZ3UURoBBZuOXCDFztoeWu4kEH
0D3zW4e7P7s2Tvzx3/4HTBC9GVa4wF12ny7UKVg7GbYoqPfLOFIJWvr4krpmdORyQ9or6mhtMWvd
dE4MmLd1qbL67HOchz/nttW+zjSQRrvFxDItv7SIJUQezDyDi727FbOH9kRSf5woWRfCqImWgtcH
C7TZ3ONkdbd/yGdcPUzjs0uOWe1U6uzy/3rKWcqnhAbx01AV7Zp4qf7WmkZ8K12TfiVr1Dewn0vz
XBoBccJSSoaixX+YKa/I2Rt5dSD8Dr7XACI0vt45Pv2SJQe3oJms/JNM9fGLKL1FZJjOtk3P9szy
Oi3DCOgqL1aZtGFTlA3rf7+7qdjEP7sSxQn3iJrgsnA8H37fPzbFaRFEjme0yd4we+47Mp+GuCI4
ZehOab2681m1cfwKiaeOZY6dCDNMbUH5pTlIgarOqsmGelXq0Kbop+OdXWNPjrdr+0U8YIKGgE0f
A1XNuffRoM1g9T5JMQwTtflzl1m/0lZz6UeF40NQWSMO6lm85QmReCPi4x+4WdaziAUArSg6UZ79
ZdFSPq10dD+Xi93vAMH0m6b3gEr77nyjhTbfvCGszVWl61ei4YCeV3N2pZ9IfracOQRmN+7KZSbT
QvdSRMpW0K/zsh3OxfI9Kcfgl5GN7HwJh6rMaFwluZO8VXWdbEruMU+2Yxc7XBHD1SKCkW16lxz+
/fNREbt//3wgimG6YUhOy4LF6+/FB7Y3KPSVke4LcEE31e8LSPVkF5FPTO4WJDq4AL6QaGvzJWFm
2AZY7BjfkGz1pKqCpqitdWYNFtiF7CMxbfvKQHo8hTbBOhoR0hsRms7ZMwhUkplGT74wumNIfsqo
E1ig9IeEV4mNXrIDU+pE7vpfxrbWH5zRIBix7kl8SvT0GVkmCdtl1NEv51Q9zGziuXKGR6/IO+Kt
Apqg4RJd1QPb4egKT2Y8+x1ECbUzX4wGjDmL5E5z+hybjSj2nteYkjOTA5UTb+GE9kUzveKhSeAU
kDNMigHk5HczZ6qO2EfcW1fKr9BY+iPtL8B0ERYG1dLieoTI3+X9vkQy9ugSTKvGOVqFeA+18pek
rIrD+D+Enddy48iWRb8oI+DNK70VSYllpBeE1FUF7z2+fhaSdVt9ayZ6HgoBgJApikBmnrP32uTT
qZuaVlaNTfg5Lq13sg3gXMzDcsHsw53auUhnflc+qPwY727Vt2uQhfTTSnuAVSn+Hwrn/+4uOqri
6iohKCrUcMf442b19SgwYGlzj6n92Z0nYLmtDoeqhBPwmIAVhk2qbRVs5PQsITVkZSoA+uWrZL0l
C7OqLHDHPHVphiV7GupvUtBo6cFOq0AkdwPzxa6l/jxMRJPJMUuOXk6ZWUCVkcnKw6TEdSjRwn4o
inVeZd9iqFivOVr++YDqUI2eI/umF+atLaZwlaJeOeh0di5lMNkIJpP63SQzM0AIvya0J8CExwpS
l8LeSiPcB1z/jhWhDh3wZkDfXJTtmH5L3cgmT2UccT/PY+ZUDR2RsCWyt/kwdkOiExkuZdRCEQzc
1zDxoLfWrOJL7wv2TR1WFhuFRtJjzySW/t9vXQCM/z3vsBzH5rkKMBXRhmvp2p9/LtcsHFwG+n5K
Ivcjfu5E/oYWG6UWMSFQrAdjo6NlXFiEE6cQcryF36FcMiL77PcP2hyw5WWhNdH+0eCtqhDWqjXu
cre3l7GdpHvFL85al3dXecow+2KjmliFRwSlok+ca9cp6sICTPpB/OoPeQOo+eCfbNTbwsxbIP4h
AV2zqtuyOmwJirEeNKU9Gl5TriDcVIhKUgfZZQOItQxMbEh2gQM3Zk5r85lhyGjUhOlloaBtyszp
GnvFewd8HhOMjoGrT34Ixwr2keKzFp3G9JpnkD/bNvrlTnQjaQPtTJXsb764OWRCDFuR9RiC57pl
kBsY5S3o9zZAOPrGC2LYSAwthpiWqG4tND2oNhZjxCIL0vHuVc2dVX7wIYDqLRojsw5dR0dSS5kB
GLZPFmTBQiYpJnUjn20oIjBnEfpICXh2FUB8N7KuuI5NSrdjFCdYyHd9dnoRJvDcChekDS1GoKXc
a5FOSJjhaPpBKn+bpunItRx/OmP8Jn/hXhT2RpQlmRK5/TZ6oXlsMCjHahicdSwdW6Q6eHb9AFYJ
DXMBTX7dp3AqGLXXpiygUhlYqja68lmrlOFuEeFg0xDIcH7nJEZPKcseWfpM60lZZvKTNFSu9QwI
ZwH8Lz+DrvguQwLKsXZntlZGm7QgM4AnByGdAbEX82Ey3xOGR4lNEwkeNM/fdEIdluYcOI+SwNmg
/iXLy+hfrXacKjjcPovd3rXXeacYC5kQqm6DSPspR/y8c+KbYobb3ApeO7MytnXQ+edqCDIW095f
IbRSPYvFE/N2vltiZvpBrllymtDzr4mPQan28Mz6b3bUg4ShoPbcNH217SbFWeYOf1hRNc2zM5tS
tdnclqRthJwIRayGJH9BCQHtEEawtySime00/klVRhPpJKCvlVDE0vOdhjwy/uxF7+CMSYdo03dA
UNymVpZdYxN7hFF/RuaupRPNyKuFNwjz5sblhCUCw6wcPsY43qq5V+6sWmQbQQP1HgcNDkS0rFdn
GrNlTQW2iMzszXfiaNNGibpXunG6+mjNIk2MLDz1GZmikR6iQ2KZxqncG1bOXVaOHrQK9ac5mBmU
3RDQHFWc2QH4QkmddmlulK8ZXbW8F51KxE4dYw5wCFYsKgRIHq0DU7O/uAAcWd/z0Iv7eNdW9t4W
+C1YxdabGKIcVUhoonIzetYWD8+/PxT1P2O8HXAw2EzRWpiz6vpPjjQUmJacuM7cE2r96pKdMmsh
wpd2gpkeI7OQBUYQvwF1AEpvbuSoO9aUB5LsrKcktzxmD9SkoX4m2ob//nR2DXIrUHPDtPgw5ydG
N8bOYT4q5nXXgBlZOMOH0GA7GHYC/cixnFNhZWKRlFn48u//QedPUDZFIoYwZn4qVXTtf+WUJykz
FE3z3EOCRX5dQIqzoyH/WcHTJ8Svtu9qUlWbzIBibIw2pB96BavcdIbvtJye3Plaq6nP0BXM70HR
jaswzIInKLEd7fh8Hj8J2ZvbvrquDVfkljNMMDhbnT4s6Op6iGup31FAT7ePWnoRdvnC8PGm7iOT
MmgdJ7zMVCV3SvXqD8ixixQPelXutdZO9p1oWYz8vVHVylh1pGHw8CyTS16lJBoilVt0iPuIxTBV
2C2VHxyNmi+bzxHWl+4dRvFtZY/VZRTqTxmYBDXJ2KKh19aqJFjiF4eFWLmrsUhYRs+JNI5H/AGT
4S///ZVZmRpojRRCjO0wYzUxxisG3ERfxPoqd9PqqQhQozPnqQgfZAWmlf2wRxrcob7GzCPPBX06
rjJThyNt9cb/M9ir2p8fbHRfuqsgrHY1BWnknxP1niGwR4rs/u6RDNi7TjSyf7Dqss9q0LgrEavG
JhhHQSmnYsk6W94ClQh7WWqxJn/VuUW8rVDtrM1MocTlhr8P5SA7kh7+u1wIs35C9s/iVtbCEsVS
sXfwl7SH8FZGQMdkw9Hqwl3LZ0Mp8veMmLEFqTPapRaCz38/i4gQbjynw1yDS/x4DxxNudc4+JVQ
CT4my0Ot3ubDZfLuI6EA62b20+Q2T1/UsGgC0/JV6GF8bOf2SpUiNAPSEC5llIUrCCx+FAE0M3lQ
N9q5KuoPfrcZvQjIRG8mO/QthDSbdXVL4648pHHzy/c1QisUBIym3b4gYyMAZKbPysMOstKpS623
x5GXdS96MH5tJ4RmSR/kW2NK0bKlRLKObWBsrfkQV0e+q8zUW8pXNaXyllqWUDPusUir4Nou+O1s
ZslDsg0q39vBNwAAoFvEvxFl9DCMt0idT1AzkEfLJUCj77oKZWJK+exc9GG9KMwh36RBqR2slErb
/DByytY498SShChQ8PLPan+4Ps+96g9fCLDZSyIhpQfotLpTovLW9v/+RJKrgs8lJE8gU9FRgYNR
VkFf6n/SlMF+KWFk6/0RyeOQZ96xDUbnm4PkY6atKjZeynikmyHhePJhkhsHCqL1yXY7UqZZ/WD3
0vPVUDrxy0T0DE3jPIEy1vzeyzF05U6WnSsTXX4/te5GTn4ylZ5Fj7SNOBvMo02pBQe7rcNHO6fq
HUJnJ1jcIFuxOlPQppAWv2ilIXaK6/m3ToWQKUf1IbJfS+qXL6luGXu/roHffvn394mqxx/Pbt5u
16BFazuuwj9ddgL+IQXUQYiCo4msM2zeDfIYoMZOWByYbxSHbt7Iw8+NPOeEoPDHtK+W/oi+YRGR
AHZQs3mqywfonyeNFr89hQqfTLN59x/Xy2O5KXPz0pr9uJHf5/M8qpPsMDE8IMSZf4J8Zarq//zE
xzfLWiuiVZIuNI0CHp+94rFpwqA8+JiyEpZQnOzmY3lSHk55TxQ7GoYscbJDOE7ZIfl7byCSe6mV
DZD1v8/JS3pgrKgW/r76jy/+41BeJ899fhsf5s+2pqzQC6s8AAr7vRlMvM2QLenvQYefhYjpYeoq
O17IXZwU1A8TUWaHx+4/LmhEZGwVL9q2jkq+QjRfZCo4H9bx/ItO6jcesvvU0k4uo9PSC5yffBxY
F3fIm21WGKm9N6rkYoZVuRARFN7IArBAuvvoGAN23pFEGnsFYt90ilWehZdUo6JeRy0R1X54wiT/
U8mSXZi5PO0j55SW7dqwvGPdOOkGIm+xcM2yJmuPFY6oG6QULFrsmFANVOt6Y+rrwc5OVW+sO3yU
iJDybZnhmSHADsJBbi6cCa85EqA4x27Z89grpq+EVemLnJt3WaTqS54039xAQCCkuAz1WluBGzoN
s40Dum2wyavoVKvjMbE/AuIVNp6WrhOj+8ia7I0Od7GIEpo/XbnrJ/egRQ5s3o52FDFodPA0ZY5I
G/y3wg/CtYEe2VW6eOF1nbrAqHdPMxV1/tEA8rIaK49Uwb37zTIJCQ68EuxXt/dcfZuSvIUZidbn
T9vVDqFNQ4z7gviyOw8MRO/BvcJ/tKB7lK26ntZErp6KhJCeQdeOkboUofhp+OlSdwNz1aXBlyy5
aQRZBeYO+uupTV9iJuoHujUvdQANoPep6k7mT6scn/PEOaitfzVwbNpKAI+Z1GKA09vSIk3CMPJ1
o0AZ9qqnmrcVqhA+XXMZBdaTY9f9vk/0TdYzIIkSRYXRPRsBnpl8mt7CpakWr21YnjLyfdyK/gqR
ursI5mnqVW8NeWArJZ22Zpuf+kotlw38OcA5wYJ+a7cyVJqepbCpDZhPceVeuS8BcHW2yriPVywq
YCz2HV3URt26WvSkveNwAMSaX9sB/gU8SCwLyYfhRViNIhuApYKSEyCF056sNmiWcdM3RL2Wf7Fo
XNLteCZ85MUJ/LWhuzdG5oGH/B3l8w+jUC9G9a7F7i6Oj0pVWMzQrK8OAvssK/etQf0hcY1sMWnq
VztXVime/E2qF1+NPv/oJqbyhj6wuDJfUuse9t1CFSWsPoII9K4Nl9zXK7Lp9WWgtxju63SA+Rfu
SRO5l3b4M+3vJh9r2xteLabT63L0XypzeI4ySuil9kqCw1U0tOZ65dWA37fQiTha6EE8rjyiS5w0
Lxc4KOOVE2KnzLRlR6VspbvGa57p2bJL9dXoBqyQrEPqjtmqLMKnoPC2WgoAOxy7BQ5PqHmrnKiK
RVO7PzNR/TBQZa7rdETIP7pFv8swENmFz4q4T7PiAO0xPzj+tBODGLe4HcpDZTjFYSwGpBKfx24X
3sYc5Kh8NsmNfDbK55Pc+3xBPi/lIS0yFaUPWuZ8fiTK56KvQsN9PAflSbmRz0LmNA4m7fnKf+xG
drz0UkXfhZY7joR7511GSZwNHEmLj3JCUck03HihqilfOQ85ck9e8+fh35c8Xp0P5V76+A7QUpFN
einwHR7Bn/+RLO35AZ//xce48HmSjhDSRPl66Qv+F/J9kcefb1ODyH6Rkl8JpUfhPcDmkh2c0Esf
Y4Xc+zwnD21+BeLq/r5Gvvz46s/L28z8MNSkXRc1ffKjNQ/TvWkpv3flIOxpQNp3LMuW+B+1nYlJ
9TFaYsam28Da2/N4/ENYFFAgFpDL8kPQjUB35Jgtj/0m/haU1DwG10SJWxPKTgfAuKlK0S2UtEG3
4hnjSlInCN1DD5MluDaBv9GaUfe0USb6/hg/Wh+NvZuGPOlGn8df1ZDJMPFMZyYwbKainpALjt1S
lqe8slef3fGZpYz5Is9QMtN5mkCElues8k1x8urJRKWMdWw6y86c7PCFGuCkwMvbtWTg4clad0pt
72kiQ1lyTMfaCsCYi7hG4tr5/kTpMEkOupFnxMMiPwobAlipjZV7WddLOzNmXaS+WOZow8H1menN
02oCysNm+JIQJPXFH5bw/rJy4KP8BUgKfVMWZrRHE+/ooZI6SpSe3MhzLoVNFjW8XaVe88CZM6Ts
Wclqzhvfqo2T339L+CAjgch2ZeGn+zS1upfEhPjstvrMow/BNzmhepxr1E8D5aOzMUa/CFmtF1GU
djeGB/dA3aVe8y7F74yONpFMH8KO6pUzDeMJiXd7gQ2xsCpYk9S33Hva1soTqcMv8kgRaUifoX28
Jk/pJC0g1nFvit27d6pD9Jtq6xQZF8UczXviOvkyrIkNa2ph3hs/JWTNE8UG7Bnh7mqh7/q4woU4
HwonQ53TEmsKrH1D9l960ycsGlQgNkbXpN0yREzoGpHxLL+b5VSvKi2gs/xRuJl/VNCUVu4Y3B7Q
w2LujMrUyBx+LUl/iY/urHvzh9p8n3emxDbf4bW8gUqz3id2Br8cXrORShzpQIsE/uilJHfkKaTN
tUg6d3wzIAY+XqjnF4wWekouDo1lz65Tz0JDg7ZMLi3lgjLIu+OI5v2aR9c+NOOvISa3qzapX2UV
txszfT8qgqDvLF20E/EJkn9hO8O0bmNYTJ+EjE4r7APl9q/yijallan6+T0vuydVDcWN6Yb9rA/N
gSyS7DksqQrPfYK2C7QDxOOTLJPKUzbpqLs+YAYBdfINFfDwDWhtiXwJNkWW1ETv2EG+txnhgcW2
pzKJo23fKv7R04zp5EBsXidW5r6k80fVKE37wv/t7rpA6FZNoFqLyeavNqd1PVkmPQ2eJknAb2JB
0HYM63Hodmbw1LfIMyEPnAG/iHWppgZOh4Y007ZQvxl1O5tMXbHtG1oCeZYicom76n3SQ+ajueHf
WsKlTuWkskaeXyjU8Ji2hfvFNrJsV+k5sTPQFYLINO+aaH2we7qywGpn3qlj8HlP6VT3tXnPGlu9
jxv5Sp26GSq1vF1S37qoTEmfmthq7wV912Uv7Hgvl+du1HqbIRic1TiUwS7VMn8ljYX/9BS6ITUl
BujZcAjGGCNOZt3MLrDO5AQmS7mMpvgaLZgJBTdrostl6ToUaptb76G+HxwEwXPprJ3ceN97nosG
YRg2bkwc68Cj/iw3LXL4CiAH1U8oV5/n64i++OQDsakqB/5xG6MRYb4HvA8JwgljyBv+6mZnZQoY
AUc0Kvaxb5J7YjQE0tRO+9K5hIX0rqWcu6GbnmvTvcNEhmpgje6qMkf/oATB+K0lponHp/3aKHWz
5fOIDclvnnPXJVdtaIoXzREU7vOs2zuVbRwsCyXsBpxFgot3LmwTq4kojIgkGd1Rq9nvEA+5B+99
2H6eM5M+XaO3I+nBrNV2pZN3d0wbSo/Si0tJ+9xY8XTBfEnDL6YTHHs4AfIKA6yhJWLlKyE4dJ0c
uD/2gMQgq0qLaFG5pb9qA2W4ys1oFs3Z0adNM2epdDAfd31o6cwoU945rc3uhGl366rxDJisEDwY
iJXd5OjiKU1yczWy1sjBi+8Rk3R3ooedVY3jaCMPS9hqexoC5Fm2and3Y0VZPOxArjdiTZvfVzNy
XlsnsW5FbZVPZef8fr+DFCZFqnjjOdVD7dkLauauXB9ZUO+QheEfCczTKErc1GFSbwJAYy8zpnFh
ElZ6xKlZwawFCNcoDsagEEFUq2EQI9/z1fK1dolLo9srZfKijWG6ISk0/J5VfblARVw+WZAUvzas
cQilCr/rYV0eIYWhI2mL8lmI6X2YkmdVhULietq5z6by+9RpYmU1LG3imll8VJPK2bnZX4ZV91sp
j5B0FnkYmvkveUpuJsjDuwciJKoBCfKLAoS1DgJ+yC2cD0DR9CecUzf5khvyaAxcZ9zSgayXsaX9
RXtzOOW5Zc6BU4UyB0/NEVT9zwjezMxfc08Srkm9E6OfX96NuLFYWeZn5Pf5s55aRvnhOG2x96l9
W5ah/3KhWgIwH/4SrLTIGXFr1oH5RyP6aAGunxV2/xMAQbkIyry9jyax5GZm2EcoqSxy9WmZ9HZp
HvC3XnoRFfsy/RoouRWf2z7A8w/EylskaMLJpGNtRC9mvIZaHl/UvFl3VXfvR7t4dUKhw98j/t3u
i/I1JhPdjYry2zD0u9qMWOMGWNnMOL46eVlcK+cqu1YPTMqkCXIOFNruP2MP47c/hXhY07a6SQOX
3+ofbT01K6nuVspQLCsmSQcZwV5NFMi6aRsXBMf0MzJAym0GfQovkbow0yFZ26YZwyexSfR2Jm1F
dlK6lRbdMB6cnTMRDSNf7avaWAMHYO6k0CujB5K/NxXpFNrcBvYFBRZ/gK806Oh7mRsd6J7GFz/D
Y24LZ2PNbvouaZsVn7dsb8yHbpS+A7AYLnHcKli03NeIip5BAxbMECZdKSadT6EoqrCQAFd1JHRJ
Fy56SSoEp08qdlBT3iEi7D0tePr3VytAwDtZln415j2tz+D94j74PF+izlkh13NJaA978UKiy00G
Owk/hNClTa922XWIunGNej783qjzquWYKN7HmP9qJtP+zrR8zR9uOOsD9xVEJxMZE4cJo7RmkNwn
j+QmZZRYDNE4rseemDhPIcCHeoa2HRqKF/JzPfZUflKLdGYJjU0Zc0elSu4aEthNUSJGoRs5rlkX
6CfINhD5AnrVPrLJe2STBKChGjS1Qj3R7szuRdKBLMlhQshwthmCuRMklOKGaTaVKtJvQLv8RYg1
81npQhLrcMSRJ5wlX0UlYLU72hcTq/dJHXRakj0uM+IITxgjAGLXJvlkKJfmem6CZkedfOZmRF37
A53zYN6b5nOfe35fT2+f11HioPwY7f64ILd6YqWH7OD28D5ruwxXsK2qVWQ39jmYN3IPnbJ9zsUb
ujvlCGITNJ2iu6zO58Br/sq8jQCyd+EwvtNLCs9SC4nFDWVONygbeTjoCOGspC33ZtQbF7nhefOu
GLryj1MqhbuLQ4TifJE9MN76XuFsvdRNAQ8R56TOvV46ts1zZB2sSPj7wBXusvbxgIPlKHcjeLEn
C9HQ2sJA/VKGc3fe663XUh3upesrv1ztS+sqFw+R5a0D2H3NhQrEn+XL30e62ehfUISixzEoJBAY
uVAkzNyz7WGVROr4CFqLXQIF51flqkiulIpB+32FPCevyGrW5wK8t21l8V6uGehqnzTWwFe5ZtB0
C1hcQX9bvhiH3POTwFkqX51Jp5sSeeaaJWm9JdJRcSl+Ts2bb439ya/QiIyNKr7WRWVtC8Mo1vIw
RQy3glmZ7JWicc4mzHRcg8GuzdzsteyKgLTevj3l3jidFXeOie1c982o6M1bocNSiMEavTwML5h/
z26aUmYWiHCZ4Kgvba+xIK+98IdbhzsIe/DEPKYCeWgWUCQJvuNOE+u4jbOz1tvaHg6mtouoGD1x
Ll+3qJ3WIowIe7EzcbbjErBfO+1HtdO67RzjsMIzJkhI5NUm+VXWkGzNYhyfSifDy+Kh3k2yHDlq
EpbU+1p3eMomt9pwb7IIacpwz+N/M3XFeESI+nuj6z4RVFmkD8emNC+hkhJZ7gbOCQHr6bflbT7M
4uY06SC4S19d1syewXoFLWWxRrPPj12RPKHFRp0UNqeqmcVztNPys9ww2SEkYcJ8bLfwQkIavWBP
xYViX/NMaUtdm1McrCV5SW/wV1gVk5hqqoxbl6lbyWX0U51oKjiLkfqOtWHV0Kg5SgIbebrWpqnt
dtNpwbNgon3pjE77ohjRc1rTrpooGz4Zsfe1V8RNvl7Oz5eBq9356ijAsdS35t0S59oQyldjzj1k
YZowMZu0m0k+9ZpFzrc2B0Coz4rNyZrDB1StUw8PfC8pgJeEUKyH+GK+IfMBmAz+cBov800KSWTl
iqR5bhOPeM/WPldWUpDmMISrgeUYBedS//qwZYTC3xiBca5QfOAt8Lgnowg6ldgRu6PcVAJSX1qw
OFIoGGZTcxgs8epP2hehUq9Ae4Pkjg+gEqcbmTckfwOcIZC9i+ZqZYT12TkhcK4n1rplVRvZBUyh
LD8Og+otVorsBrphvPn1UX693KD+KZePLq+TkqMgIVN+PujbxknKhRlo9UU64DKUoPugzr/npt9c
em4pBqkpguyXJ4OKrMnub4Lwm8lkErgs7WotT+EkUe81+tYFtU0kiCWkIHA5Ylv1wLqTuIDi5yMq
XCcwu0jOStdjVabAAEbn3KKowU5Y4brPcOD6afTDQQ++aGuT0NE01DZZzorcHBVKXhpMBGn0tarx
ikb9LFufnxt8Gh3JPCV12bK58KSJf/zXDgWB5HGmT9ESKX63wx6CAazUxYMaxOqK9ngpxC4CwnXK
s/KXNd+wctMqrna0wF0p8n6V5xrdGZ+KqqYpm4uLahsR+BLWFFavjrDF9ebomfXtcaqLsz053KyU
HtJvsEhyfdstvUQzjgFOu+9gN6Q1swmi9MiCH7cU888NtKVyO4RBxwIA7MAwQ+ZTekot9sE77MU5
yEGYOwuszDofQmuZwR006Te44UZz03YdUXc+mTUgI0xg4YeRwktyev9V10YAsNJWiapsVwAIw5WH
pE6JK2cvD0sAI0+1xspg9oFNKRY/u6mslcza+TznqET46vHNcPKjjLxR1dJ1eLiUAI4ijdZTdPRR
jy6CMcifKmecb59ZU6dEQ7BxVe2vUELv4nYY91Ix4Vqu9WSLAYXtf0QUU6YwgAZgsyPTgP9nWwrt
f8iDQzF+OMLsH0dx3tAIxzCyksQjAwfNQSvw0WdWjJg9rrqDFKx5rK6PAdHbsJOz6+8i51AyvVcj
SxyREJ69yRyuciMMHA3UBq65A6G9DrvfBFd1UMHfZm6+KmvR7kEVovHz/dcEceglS13cKwRS8ljY
4X8B/j4/WYK2/IlfJXtkPHVJGl2ECDfiuZu54JXWaKtkDLqjUUXRc1f0pDnPL+Q1QFi96HCaGSj9
DDAHayl6QwCML3zeyEN30lmgsipH4InrtDWrXY8K4xVoxzIghvNjFLDSNVd0p7CrkqcatS1vCo0E
i26J0Rm/9z7P9UUD/W20VlViB8+2bk0bQqH9EzqJ+Kj1er6tG19csTjY6CbS6VAokHgMWwAsgRqp
2ZEHehkfnVq54S1I0EL1lMOrMbKvVj4RngqAkdtWI8Itn3kfQMEcA1eUrMA98kyUFKxgZ2ZiNxnl
yVA89Xs4B+4Uc/QOS4uQ6qkQ+EaNeJOSUXl3oEsg7gi7nwA1GYm9jWnqNTgizzyGpfp783lY2m13
YOQQI36qqt8YBjQQNAR/yR1Qjv/YIe/qTkoKGSRteEGp0gw4mzNJpiSdAfjE7FTWWzc4uVQAUPTF
yt7SzHT/uPfNMPOfKND166HK+zXa++KpwTYnNeC0kQ5GmVYXqesDeiiwCvVfoZQMhJygBC16H1iw
0NrHIJDNh4FvBBsrOdvoXV+BrD4NVE5+jo2/g7TjvTmWmBYTlS3TUOyrL6xsF2tmttf8vLu0wkGN
UychC/I4W/sCeuo4l1DlnvCN4ZUlKaL3eS+b0SxzDWkZhyoCHzdTjqNJEjTP2/G71RbaMp/AYjdz
bHN0S8leena70XqIisKgKBZxp6knYRCJU3ksH+f8jVYtSdrpXChkuV4ke4meCMiUoMExvbRKdaFY
STlRNZGOGdiO123kiJuvLeWVcTt/IDX1koaFvn846B8QjlTN9kELU0KCo3WhGschQdgJB/6ozHMm
pXG7UxolxGvJ47QRzToRLK0GP/v9cuHbd1M3ur1E6Plzika+oYJWXERCQH0oPHsfC29Fs9D64Zck
fQbTRKWyDaiNcXNJhB54c3eTALOkiYeSCXqTu+mJAl5XRrdMQ0YjTZvAhdpSC+vBO9AMFswus1+w
0z/ydjBgfUfBXvRquxsmBsGm5ladgPeuTdEOazkURrO2F1ucf1ZNk/LIDKKBOUNSVhW9A7Geo/ka
/6IkRn9whf7GLEpb1kpAWM3oeJv/ay9PtH++mr+DcCPalYhQQBZlHx4CerIsU7D1QwVHqTM1Zy1N
7EdeID3ML4oeJpckrLhbUd2uQ5Xe5dQm2qUJnRBonV7vGK/Va+63H06lPft2GH9xiqxfyr3MrGYF
8zSdp64hHI/Ffm+HvH3pOC3lsl8WAOQ5TdCCCv+SYU1Id+sjiRTBQk+BPaoRtLbJteotmuMJhpSf
XKkDwAcrmZU0E8TT0vYoI4llN1eSoKSZL0MyuL8LeLvPzLmKheDOaQq0a7PVpTDK7vywySfIL5eD
Gf7iJxKqZ7VwPjS12CmFru77mQWIQjolK7NWNk7IA/MBCFTQPYxef0gbJTvLn15V47gCwi+YA1Hj
SiAEnorGohfEbyU3AaZVnn7tvhSNODWlY+1wAWZrPs3ld+uRRWFELzh545PEg1DrqHemT24aYjWa
Z2ietqSgWC+lgkqz67ts54xptWs7xVuYsCFPzHq7r53ZL5DJ33wv/QKWzLrEgq927DDdDoFhvdCG
WHWFfndCn2AknMksBLMPpJnjMkWHioN10pAIM05muV5+k3vQbKpvPW4PVC5gbxhq/DVy/OHq8rVP
pBetHFNAFVUhhp0f5jRKDM5uStJmRaohkxg+1JHnqq89vI6NR2DIRh0JO6GoSQBxE1jrvtKfdSLB
T0OJxUNowv6OKu9gAaOChKL/5YSl/0WdENI7ZSz2YEuza2trxbLF8/6XDYypGDFJ6Oq0pl/ULwI1
ab7LvV6rNjERP4QYM3Mw49DZNFSKcJnH4I2wOyxsviX6rQSwhkWAD6TQ4Ejw37PS2kDBjATCrmJd
Ct0VexM44MYw1eE8OgHdGgNsiTUfBmVEgAiCC+GgR6T6Vr227VX2GoAS4lCahL+Tp1Xz/zzdk0tL
0eiWKfmdyPXwOSZylPpUsmQYQUFgUVSyoEcOkwhuLrxRSmcKwZVmK75WKgG4KVPKrTyEWkFaYFt2
R4g5uw525LX1UL3S37N+JCgwYsRh70ZiOktq0eRdOSVmirrXQQdCX/u8VktB2k1h/u4mGs1marVH
wM1EvpteTYhMr60y3g/6jTR9XNSM2ykpnIUbMsahS+uWUhIvlfDBGA1wsI7T3P+wgrA+lY/OyDSG
+yrrnuTEMTCwR+B7DhYTsHmwUkNZrYfUoI+iGwDZendk1djbbnEUhqBI2+KzdHunO/ojY2aJDucg
B+JKrwgsSdBbDIipFVtYb7FZPufCcb94RgCPpOrtXaL5Bf002p+DOXirlGAFbNxqe6W08VAHy8nt
xBiyb6OSYvusGDbxR1JDh8iBXwjLPjKulHgLakCQSf3XgOwmChLDS9GjCupsBRsK6bWvSaYVq5YF
3sGFcvXdvrqRmRyyliWQkmr9s0lmkLAIely6LHTVeFRucETomWmNzxA42ad6btkSmQ54itLw0s6j
X/K9lRv5Vpsul44KjlO5piD24q3UNcH0QTuMcQq17nPUiiOoShaKVRMrCCTyurtTXG62TNuR9syH
4dwdDjXnlzzyCR+sBmN4qkEZEm1h2evHXV/qZXnQ0votGtKJvE80UXjI7Gs524u9pQ1j6moOGIvl
prHML4VtQWf7+1TaTMdZhP4/fJ3HkuPIlm3/5c1hBi2m1DK0nsBSQms41Ne/5c68lbfL2nqCAkBm
RQQJwN3P2XvtzNKzny3PdZlWVi7kyne5O2z7KWK5lADoCAqn3t3y0evcp0tkyb62XOpobgEnuROf
YJIpMpKtflVr7s4P8VHk2nA1ZZGN6d6fV/++T72ly0nnUm9RL0RuUCEYh2eE43Le+IOYdmruAgom
eywRQqijql5IelF8OBpo5N4771PV93TTq2a9zGn7G5DYw1zT8k7riqW51+rvfY6YazEm93kmI2xD
ukH34JcpiM+6rK55ktikUpMTeOtDTb1OoI8ssWxqb752jjucJo9wa8ttBHrwmQQaF4yfmmsCTcbj
SG5DrzvFM2kGazV7AYxfPpvZvNY6h8mlpINBci7WbeyZW4XGoM5s/eGOjYuMqM9w+cvqiOk57ilo
IAKo/5NH/OvtMERv+wydbx38c0r9A/WOv/8+ikserwG0hKAEMkaHv9hzvbymVYE1Rp0zXSH2BChB
XgRh/sSc+7XJ2uazoYW/HfvWPGh5ULNEQ7k1QdB1evFNy/g0w8DLniNieA+9PcIkbj3rOa9NxD5k
4/yoh/bc2VH8Mc0tLjUrzc8aQZeD649716z1B8JDcITN5NL5uth1eaB9xDATtgkEjd0N9M3wJBid
/PJOSUMwpMi8J3yL49Q9du54Ur9Z06XglLosPFWm0b8nGpNv+RsTmELaHmjyQ655AJZzIG6yopCe
EGgNz5Glt49Dbz8qOwOCPTALIwSWmIthZcP2+FPmEKDBc0ajGx05kofJYO8rajJbR+rG+6rT77IY
O4E8UhvY5mINj4gIFvUj8aQPKz836nfPmSUD19rk5sIA3VAJKC3nl0LnWVls0Yf2f+lAks+ONX9X
pcz/taipXnFi8ldIhuBDl81mbnFLbhrczdcEB4c69fdZwOJm4wqjvlOndDDz62bJUP6Nqb9PIkM/
EgwV3jVc2gDLuvEjSctjMf0Ghq+9Wc00nOwqg0QqDxutqHcCO91OHTJhq9dIN5wDWm5CPzpvjU8v
uyg1T+ziDnMMMH04o6kcZvXLEKXThXCT7skAbHT12n3VE4bmkZh6aqfWeYZCZB6yMeiB/MXhJfLG
N8XWyexkBuYUuYfYSRmRE3lsWzVIDj+aV+U8A5PKiUmUCBa1sWXNrgjH/zpvm9qVIOb4pCQa1dCB
e/LtN3WkFBp0FfL/CDj6PVUEuMpS2KHekTS+vREenZMmGGgeZcD7k8KSST4aHhG300/JP1GqvfBk
OpT9O/cAw1SGqF6RmIp1wCB021Pn+rQ7og+tEUc21IWmctov/H0n16agHnXkaw2Ob7y4ftCvMsic
P0ysux7xC7+FZ917tTZ9ohKEWpx5I4DF0lqntjbdofJC2VeY9adb4w9IRqc9G0QEveE5Xdm7W4SF
nRU54kgXg6NkXlu+Dn7ZdDaEv8Ub0rXMLc+K+U4kOvb8ZCYGLqmWkzqnNl2IqyeErKHZ7Q5fqL7O
DZfZaMYk7y4kEHaGVf0QR1jW/CieTtZs/5gh2z335LWf6Hpa28hgvTV2x5SvdJXAI9kzdDo8Pywq
A8UCTFMdi34sdpHWWPuahcNdkZFCAkeyxbUeQS6Qh39fIP6bDPAh+AGSY16roGk1AVWbWqBENpmR
5QR4quk+kXrS7ijqc21Y6wjd4MNoReIydsZRHQU9w2CeCjzycsSLmvBok711pVDHdag5GuVgGBsk
3cbrSZG1/i4x1Z5P/PKmMWubnChsKDFC814rwlOLuCJcjO6iCsu36vIolk2iDXBdUaARvdngliwr
GWdbvlHSA7Kajt3eccp6faOe9PFwaBEiMvaQpbyygr45FP0UYhQt/my6Ist3MVjC1e2h1MEZ6MgD
fRpptGz+t72qIWELC6txoJlaF5sgCfR935SvFCpknRsIvq89RIGPloed1OpbsPb6QzdFNH4j1zvO
tpY+5dP4HptEo6ojr0RakixUTeRrk2f+CgThXknS2Bc/8/Q1sczz1+x5X53X1k/gGuxLS9sCPT/1
ltsavSm8cGf0w4Cgsta8U2uYkH2Z2eZOfAz6fHqGkZnuLGhIB4/Yifcu6NYEjFExk+cNeR7qq5E7
ZAfKxKDBcrtNLWYHfx/1/NilIvyn89FgaFYfYmOH39tJc/98zurT7QcSjku97dc0CX5HpMPej1j3
oKsyt1cDssXXdTtsUiyRGFfMPSbtCu9xmO/VJEkd5hOkXSeYrXWdhsOHPQ4UslomLiUitRzN7CVy
Ne+hG5AzNfRevg3C+un0tvXkdJYFEZsPR/0Dx5Cr+OS16MoL/kUiQYKmOWbUDF8x2N+3g7988wJB
t52wAJKXp/jed0lGchxa3Ik3FHflmF3HwrV+yh3Nbm47szwz2sm11Gv758yOFjnOcxZkn7Eg3cCI
0uiswP4BllCUot7jAnvrJZ3J0ZZBrU0YepfSASmo0gDMoqASWtPrUP8oiaee+e1QrAa2e8HXSjq8
HR97YhuvjdE3FAaH+tEt+nwDVtUF183SEQlM+FVV5uOMDfN3z+qkRmGEOVrDPOIh1LKD5ZyCJnkQ
+gwEFV7696xt74PU9F8nLQ/3dtM4+xzVu6Mv3avj6PemaVWP5qAXr5kveESY+XvUJtGd60MAUIdD
evd/O5o8+//9T+QkjkgTH6ppmFib8DX9Cx4i6l5j8ZqGO5Je/U3bGutCIkI6e6ZXNmJzc43cfm8m
KonyfJk6f86XWZRuIXrJoGDTYL4TWUfl6C6Ykl9SK36/sYnVq8JOWglXYKriLh8TUzFLTsBGEzdC
RZgsSrGOkADBd9Rac/Kjk26BIrJ/T6FOvUo0X42IuvXUhBZpDBMzISe9GhJpoFqOlFOv1v84msII
T1A4jOGunPN0W4alsdG0siLMiL3IXqqnZEoMIsi06imSe0kvsC8FdN5VgXdZYn+VmrNz47gntLMP
NkMg7ljrEC9588AMK7ifSoN5OYsmtSnaaRPq9BIp8WAxXNph1SGwJ4iBdLr/+5vjxv23n9Q1dF23
bNMxTAkMtaVX7b+8aEvnaQhrMhSPIknkHAotLRDIXTBEwVlt/MlnlPp7bNvjJvH6b1OWf8c7bb1q
MkmBwLnvSex69waX/Gfm2xn1J/d7Sd/pCUaxdnEsSsd2Z1d0xXEvr3AFn5dqyDa9EA64dGa1Qm+e
1RXSWP791MKuQggcXgRRLvdM3f2VIZ33VhI+jJjLHws0TYoHFMF921bFPmGBz4rBsSGGZNS5kFC8
wnR4Y4pV3WbAZTKLjSkP1cMLOZLYoAygzlWYR5QN7tamZf5aQTxf4W2mrv4dvyj1HaMzH1vD23EX
tN+cnuvIToP80cHtcnDQbbnl7N06ZWqAtU1wyKNjDTtVNWzwKq5HzSbWJWQtNiGPVxiyf47UbyOP
XD0zntRa8p/X1OqsTIBBZymRGZNjriIyoe+rGZnFQjTbpvI7OmPjPK5j3w7vcMhEVyiIkAoULbtR
MVV/6KLBVH/atel+mLSmVU0H++qba5XDSbBg2yi/qkq5JHhkkzvt8I1/+QHEXqxoq5LsJ6uSENfy
S6RNvysn9B/dObpM8QwqUZY41Aamp8lCdSj3t2KMTvHJjWLmYEbskXKdOkfYj7gEpSXTY9L/H3J1
IGDgETpxmqUfTi1ICoRzq1tlUMA2j+C7rG7rRSBpuE3FNqEZclVKJM9KWXb71SoycVBVZtG8CE3Q
+dSsd2fuqnMMeXNNHAKDlE/BXCseu6YYL5pv3xGNwGRocu1PJBLGA5mR5VZYE3OjokjevDw+CJHP
PNHkP4wSaCoqA8BfNO2IuulALQlHfP1dGAL3bTUTMUuk6LCfBm9+NTyUV72m7SZmXBsAQgHzZc8d
zq1ZGuTMofvgTpAAWH9f4SmabAR1KJ6QoPPf0i9/dy6CqgJnH+7ViFT1ABTpfpg6Uv0kXNF0328/
2EGwibw3w4xR1Pph7CL32S3r9ATEnHBr0uC71hhPmHDGnReXv7WyrMkzLwitvP0PTDoQq3nOp4es
1li5NNZ77IfTwUyGZDtHWruPaTBvQV5h1ONO3DjykphDATAzbTYpq6GVntMMzWw5jbWXE9O46C71
WSKu+iZ8w8/WHDGKZ5cpIb1b/oK+Zwzr1p6kjoi80MWyw6OO7hwPNSV9chdU+ILatI3xUkYV3tO4
ao8DKWv0d7J2twRx8gIZnU+dMtzjrUg/Dp+gB4tHgzLtyWEBthtrSsRLWLm7uIYGFjlT8U4yhksf
1QlYZ5mfN/RY3Ec7xyJJzVGiZxIZ4zXuGoOWGAmBKiYQ74h9pza1CT2IMBKRdmeU0f29AiCrje8M
56EuqYAObXMGXaXv9N437sqCgEGs63i2SEX6pZrxeWV4G8MDfRA0WvmuYdcgtbVE6K+jTlEbPV9+
zlQCz5agyTuFRNG6Nu5Mzne4EYfhpYlqFquhDphBHnrIMg6IK+Z179TeuhV2uVdNlObr9hH5U/rq
N3pxyfIxubiVgxTKqayXxiurFao+/3BLTq1E1L6270pwVizeM9yzaItno363o+dY9gQNqodr9fxv
dfK35e1gdM6yIgmC4Ed5WCOaZ/0jcWI3e8wEDnKbylEz9oX1WpkzkiyIVmE24sxs027rYurZq3EG
ThQmIq8V59yv/HVfTBZswjaG0u1bFzBOCkkh+vp8+8Pm2bpX+bB5QzvcMcrbUZz1Gwq7y1slmn0W
EQ10gyMCRErWYRnoF7Xx5V5fGPrpD9zbg+tjSvjmc0ja6E+bojJiup6ObOXl3SdOxZyuedxeqtTZ
seAM9+DEkGaCvMZXmbnZupOdXHAeW4X5iT0qxiw0IGty2TtckkfEdMZdFcQ297kY34Y+/N34Y3K9
RVgPtAvU51zhu3LMxXuJ5ig71zBCpy4VCjB3iJpS/8iJ8Ogk1tpt+1830X5WcYm3ETACZYthJH3G
RX+fR7EN6TYYzp7IoC1lI+6eXG/PIVMx/i7vp1br73rVtG+OfY/QskPhyxIn1Mo3o21e7WTsQAHZ
80dWdu9DQAGABzfuKAbMdRBzvB1EkSBn0d2D7pIijMvUe01YdBFUgSy4a5271h3e9ab7HFmAXyrJ
8MuS+UeWSS68ae8VD8KrWV0BPZuOI79iJ4bygQaHK2NsvgapDFEb+PYW2laMz588oJHFGtVaacXN
JqlJSL09qnSMFXQZhUDgAtPkRiRoM+fazRNLMHmhanIjtKi7TMVjb3bFNa6YGnVyvtO4SXGNuM1X
sCGjVQ4zfR0h/NqqLKIgI88vd433MeM6sEy33igKUynXzWpDMO13W4Dh7s0UI3XQTzetqFKM+PUK
5FRMj4HGu6oaOaVX36d5ua5lA9KRjCQz8ZfN7bIbaI2uBDpUBTnEPjYcK/gM8BPlTAdi2oFuJ9lH
FjOdYCzLF5T+yV2fGM9K7Iops1pRP5pPAcOBou6RpFNfCi/xVgpjpYe+u8twUgCh8i5MwMj2gK4H
xoo5vdqLRrj+MHaaU9gxL85rxKhI25xnPQava2nDrzJrt9kkijfD7sg0KDL3khVghNu8CXbq83bT
oVl5Md02NabWNYEwhmhQlQzxo45BZvt3T28t43AbqhZqwiuwzi+qGa5KE2oTBe2HnubtlYUTaBIi
4X0D8a9wxTfM3ea5mqdxn6RFcvK4he/SYlg2YdLQn4Aov44ZoQ0MEQ+KnWKLOdi5yFv+9KtYTm2S
YB4fDDtKnqkQE8Azz1/GaBgPcT8Rz1I29VbdfmFh7Uk6XjaeBgAL9599ZzL3IdsDzOaEJWRviDDG
nkGDrB9s7RRHRXWaMRkwxgvrMYp/BlHbvLjiU6l+1UHSfjmL/rMaXJZIUio3BsK9uIa/d6k7Xm+z
vcX4zf2Pw15qV5Tyr5kJslVP3mbxw7WBQ+RWAg56rbnGlvGjMbrpR7PcjzM8mRHsD1Sj2VnfqhaG
0dVn6d71wY4+3hZpHqUPz7CmjToUw+Qdbk+q0V79jXhQEwh3PPZm4VOJrQTZ6puxIu/dnvLmormt
++TYzbv6xGZhMUbFfn0ZLNxxoK5v54PS9/idpw/TEPNOfX4NmT2j6ZavVRU796jgv89ohlahV3UP
IsIk1aUYyXXCDsJON66tLrJTMh6nib6shzr6qUUAvEJJOv0gbQNNEUYPN3GBgzjJeM9UsFo7xex/
4eWQmJstGJHqhXxC/cGqsrfWG6x3sIxMsFz7NWQWt2tdZj+t1MMnSPEOdIdpMoJ24PfWkoPKn2hZ
nmi9+VTPRKuYU35VVd6SlhEzWvCW6jDBqLYO+5m8vlzDsBSl77GeGHs7sLz9lEfWmyC/dBrwO+mT
6IkX6tpH1k0+Baap3dxobq0Xrtu5D49iyobz1E3A55qo20yIcc8QbHnO9GYvX+HYnrVrVAgCf0Fk
8oSJVuraVpd/ZCaY8urROanurWnl09mSb1Gv1lEuHniKMpFuXwml7h76FLVjPb13U1m/u+CK7uYK
MV4ex8U9Nr5fgrSjPfKzZacEkJ4ffYZxGVBjDXAAFeWzwsUwBv37Xfash9d0SdrLRIdjy/LMu1/+
2atG/c+5v3tRHDM6l+LP+6owq6+WtOdYVrn36qk7DVkX3y0G6566aJp3xxjwxBWkzDNoXGlsi5Pm
djRo+q78uHmYSq1+BO2LLK2o3nWfi5Gyj3mc5h+cFVfV8Gmd+R3UmYvWvGICnPPHSDR5tFOg1CRn
jtPhbdqrQ/VUH6IWlWT9miKlPPtZ3fJcKV7UHdGEfbIJQ8JUg5q4HkTmNKlkGSVyRLnOSG/hlm8i
Ot1kJ0V1TztZL/LHaUDpovbUuVieW+Q5tZf60S6KQ2OlUYR7x91EoOPkFyd12JsNskmQV+4U4bCQ
IijixwHiswzahXnc4e2YujOl2hOIVLTWhIxv/HlouR0XpM0yXUrkPJ1uz+iZ3jQCguFZWaBpxXy1
ujtfYsRaz7ot3D0VQWjf0h89WwX1No06YjMyu4piZMLUeqwsHL7XYMzWS2Wadz11xPMgBmPbVoG9
zmvD2At7gWrS6t1DkTckXZSzzYU8AxiC+7e3wym/HzzgR45vdi9wT6EAAgPzdTN5tLzRPNdjam0G
SVnW8g+b2NhPt7xXSTO9yOYd+m3+xMyxnwkfDc5urr/p9rAdtXg+/cXMmvFgbCZhtIfFaSnZ6otc
rreAdDILQbV5c8XNLbVrHudwmilPXhZgfXFiu9+aijwwKbJAoJmvRKPDl+lClilph8C86ceNetqr
jXDq+zEPdfi5/e62bq3r0f+zgMOvQ7XQS758BrtTLseI20BRTMVmsZONmlfEQ88Tw1vajTCkPiSV
x3BNqI77jFEKzmUmMz/f8QF4j9wyJGUebMQ0JwVriiIwLUtatR/xiA8vcnzvNYNpkVNn21jGVJyJ
WYvR/tgrO3GaT4eF0WFJE58QPD1a31ADFk3pY6t1sMRz5zmVm3YJn3TNni6t8S01x+6eUkazSoIo
OihEgDqX220hGS3lvYVKep3ZXS8fLy4aKimEW5BSrfkx2SbNc+dsyPJST3lprL3hLY+me+6qJxVl
5RhVvUcwNu6cDPjYBLP7RG7BxplQESFNtnYjxr+DjmTntSxkx5Vv5xaa15NyWaXaC5ANpjY8tSHc
VN0pXHyNHNiM4UnjAm6uTMpqhkwwVn7WbDtsBd8XGysQDKH8as5+d1/7rbayWsfaZJHDXGzRiL/R
UddwZyZPDF2vyiFI1cPYEkcKLIbO3XqUXGsoW3vyXNqX2iV0QE9KnXpk8aLmC+PiVffyqHfM6NR1
gb515okvre2jb2HSPab+aP4WcE24D914BWt0o5lz+DMAL9PnpvjkIwwxQrjVw6hzAcrHQB67PgJO
C3FNaCLrMiD6DHTOdvQiWIMVdK+1hOXm7DXxJcOQ9Uq7dUuNKDkK3TB3xsBqr2gH7bFF8oLqx0rP
Gir/i0b81S634mrrI0jZs/C5DHUyf3m2a2/yrAPfY03GiessX6UGQ3aF6/gDHzITFWsQ71THu5C6
QTZ6+sVFdXiBr0WVRVaJG9u5GhUTEErDNq5xBNxd7LL+aiiT0eOxLl0xkU2BeS0KjpHTm7/+504c
e5dwzBIKwHI1aRS9zELUVlGUJidw3V8uP+KsesRhT/xvXZZHQGvEAlrMBsME42Nt8vfRWO8+SBI8
MLXIfxQBM+lY46FGzMk2ZcBBaCcEXF5doF1kL5bn1J46BxyJ7Cp0bRsxEEwUorL+dAFbeFKQ6jjX
Rgv5EzGSCBrJT1leoXs0hmta2cVKDTeGpd/pQTpeZstfHgrnHdTLsI1MADp+A53WgQX0RUfp3g+I
91hBkyfVXfCIyrNnSg7hxkfscAzytgC2F6KtkhP9Mav8OyqnlBAcHO482GcCms9tCzB6lh4G0wo1
HgmEDKSD9RRYRXJRJQe+8WArYsd/Qb1QoDRN6mNpGfCfYRZQyBz/a2XUVUgSXLseIPXnu6YW3Q+7
By4j5c+OsD974QZvce39Eo5Bt7ac5o3ytRklqvvGoFqX57d3J0P5fUKv+Qb/INty34irLS0rmldl
W6L/NlnhLcekQgGmbqPen5dj6xoLsojhBR/7DAx1SVea0xVPLH6B+/hztYX/E32ZzrtlvY6RmX0i
88kO3hybO7Vk5jRNq/yzseuMxKZ5wuwXJkf3580pRafmYnnLSYuxwbYjam0LcTuVQi3/DLT6biRY
79rVOHpHXf89JMb4iPmO1mFEfZqHDUphN6MoK/cWtYfdZn+rXaDSwI+hMA1+Z/8upz450yusnrzB
1Y6qcIoUBjkk3eSTl4GdcfKawmVUBTviQJfb0tPvzZpGNVQlNU0l6sE/3ob42PDpZyhBG9U1dOGN
YL5BsGTKEpvH2nNA4KX6KKsAlaeR1b+UcawjZ+UwtWiETVYzr2H61fmtcbHDFrpW4z8pu0NsRlx+
Xl6vq2SMj4QRCkzx7FWm2x96Z9neUl7jQ83d/wLB2p8lO5rqadlmsUz9ktkXVp72p6iD9UIr1T4C
lYl23Rgmu0Ifg1XqFtHD2Mf+uUiwGkCWJsixWocENXy3kRgyZFrjJeim6j4gi/HPC7rHBWk357gT
QJOsObpmIKyQRfXoKWQFIS2DtymPlxNW8oRuu/iIpu4A56T6DcPkXzvIPg9poEktbhGsFLLAbhsU
DL4Lh1TXkSUUDCvXoXX3bklSi1ku1152gFu5MWTWWZs658j24S4vqArUmmPx4nFnDg7yOim/VLTe
iCjRzkFqotKqbmGrs0uMTGSW9u2bslK7O6tD1srGyRjx7qtzqWhtEFjYE8wy7s+NjeJyLJkSPuqz
Ti5P+qUuj9rJGRz8wSY9lek6C+CV8uIQwef7Ky/hSycX7wlZKHWpxbHu1CZMMrraNf12Fv1wHtJp
Y3WLvfZQJ9ymKQMXzel2q1pZb+GfxE8iayt/qyxOOIFOtg1xJGxh2YJhxS0iax9tYo/nxO1xJkiC
O3W071MdeBdtO2lh8KyTjAdLGZD7WPXU/eY4fsEGXe0XWT1Rr7pDkdznmXbxLH+4j+LusQ8NYpq7
pTxUeLYepozUBh2328dcElIbVdodmYHoo8v8g4jV4HlpUqyjsYZ3hXXkl2OQUNLXNZos299j0nBP
DXXYm31IVYSahG6Cm+EI8kNvQGOdje/Yfc4dI+WbIXwUeY2R0c6sq7N6GGI6PZl5ln9hEMBXZsT4
rPriXl0ptVE4W8vM59s9rPRFoF8uzeCYl1Hq25gqL4cwztBNqD5drVl3psYPUWzNxJx2yVCInbp/
B9Rj9Dcdb+1rYt5MfU8tpaW1yqOn/upNOsJm5G9u39Ytdj3AM7sK8G4z4BbjO1rLpEIqeZtQ1egh
bw6btq7TrY7QaFW34ph68SGVax6fJuh2EqF2ZJoSv8nzw9KtzUrz3mskp1tn6HmgmdrtNeC4QM8d
1EEODws+2GKn0uGwh7mbohtZCib2g2sRNAQvehXGZvpzzmFpW/zKL7STzc3ttzY8aw0ix7hXCn3U
51QScylMrLPqLs015K5MK0gj6/dKvmdP7i4Zk/oVj6EAglt367By3rU0Cp40iKwatrbvuKP/vdNU
ZyxRq2RxvV9oHkH1pDPB9EzLUuY/P7Wp/F6NlfVhOmlFe23un8ERNFuAc+JchiQhFdhsoqwjeiHX
8n3JX30FVPlnL5LnEvnqv98HFu3AYPmaMvPahZi4HuokRHXYjPErBGuX+73TP8kM+oyxwv4sPIMg
homgsbA7EwiJMHa0o0taaMPOcZlITQE5q2HDmtNL2v7A7MI5xPSlHsaQTqg7Bva3MrVZc6biF7Pw
r6adTRavyGCZK4f3Y1t+WJKhj3h9Oi6zKDfqMG1gQibkhlOdnJ46i5Zw2Ezpj8TJ1yoBUtPqD3lg
+Xl97cegeGlC2qKdU7sHE4nxS1eJAvskSyUQCZs4MsxvpkYRRKa+1HH2iGrQ+WwqJLiTH7RPYITq
Xc6qpo5eGkO8CunOW1xLA49QxvdKhaL0KEqZ0oXz/SCqZO0VBY081v33Sl79R1Ad/9BCN7sD4ne5
iZiaCo88M7347Fh4kQfJBNEmu18NkKnuws5vHm8OpyEqnpXFl65AcK2hhqkj5R9mGnjNG/K+KxQv
awqsrwM4fOjzMnULSzvZxyABbJO+RBT/DmmO31sZsXZKvYqiZWP6nfZJjmKzpX/TnwkteSHDjMZq
0AAVlxEHpWG86iJvXzyRNsehnMMNJZ27ZhxqFu8M721SmmdftmnVoTV0a69z7LVyUWEx6e7VXtqZ
LGvKKtjOWbMr+w6h0t8XoNz79Erzj2khjkjrRvfQuQR2KROs3k/zOqLOcTaGIwE+wYszsgzwhK9d
VPPckofJ8kSloj6ruA40RuMWFV6yU4e5L7qz56BZJxDy2jI/wFwZLmeISNU6EpRBrHEBxVCynnJy
7OtWe0nhSJB54Mfp0ZnFkYWbezZ6HdVUgbxNKZDVJvda96z2+PqrlVaSrKCFodWslsEC8TZ0/9nV
uW1Wrjfyh4ZQZQsTNxEj2jZOQu1ljjt+uzwkvhdatSmGnyPJH2+eiJ5mL14+0SZ36ybtiyej0RGV
D0Z6gfQ8HOe+GbaTzMUtrMI4ezXAg0EeSpHram4ELCBpR6WSve6zXLtXVw7yag1bEf03zTXppjKi
JwUDpFlZHErJe+Ll43nCZrCK6D0xj+mf3SQNj90o/G2WCOvLAjGd8Nn1lga/pjiqhr3auKTsrgeT
0GV1GDhFdN8OOSBqDAoRIhq4rvpTR76Y+sngOHSkA9otrk3Tw2JHFJmPRHyAEpTMH9YUt/tmHOlz
ucw4yq7Tr2Vi0KnOzQp9AsvaEqzqhxbRvdbGxDoYeeBssYp/WVo8/E7nPcZLbnNhFE8JkspPc6Kb
BefLOJrDom396mZGtGX9KgtcWN3TUck31EbXqnFd1FGy71vr8KeHuSBzGSgWHtuOYCaXeLRrNsCP
J9UrfHLcoFk7ogewnzRfM2SiX6AvVnQS5q+JGsHWaMU9DzLrVjRG1kQEmmmB650oOQ2Gg65t6ZkW
z9LOW1ePJV/KZU6pCigBwD+HLKDCQy7Med0GvXuJh5IoeXPSXqtwvPpTvNKmOH1R3kR5hDA5ffHz
8ngb20q4UwOVymOVAMlXbs4WviCFftdY1dTCNrlUPvtElZ1x0/1SPmxSQt0reSdnHfriFtBttE2U
fMKrwh0uoXydo8HaqfeqDV/GcWzT+s5pKSpC/6EyC+3/oXOMo02x8aKOMglK6jq3hfMqo66z5q6V
T3G9IGgrbsaH2li8bj2W6a7yXevAePrjhkPy5XS7FRS4+kh4G3KO1W+tfvbsLb1ciKUscNrxenum
RrllPJDJiUPPCzpWXPyYyLT1PRqWipDkOnmOlDvDCYOvwY7v1VWg1D3oU2HsTQD6EA3JTLlEVqlg
VGkmwm2TMv1dhlIH42rxMPQ6Bn/PBanfMjNE4VZ+0uCjiElgMSKJAyqv5mrVzG/52lL4yy15YbNZ
PKgEuSQGGWwCXSTBj8xs9aijtEDB0oTEqw7pRprHeqxWBjrJbcqcjMo1CUhRxh+TMyY/AG4w16Lr
0ufA7/Y4KtItYLd6pzRqia4n5LAaH5SDvT+O2nExybeVTmdaePGJBTTq9MoeHrR0nLZ/92aY6w8R
nKztjIg9CGvIi7LaSMbSHeok/Zzm1Uy1tFkw/zkk+qqeNBSIlWuL6oGV+XBHSY7E9qaJXRYFerVr
8MDuSy/MtlkBnbDRRfEVYYIPJDNCs6ncav7gPS0FCSitDyagW7rnAWfu2WfWubaHGdiMAz1RSv+A
LVO897WPfLR+OBWTYacAxMWvqPgS+RgsXCoEwSdjeBjLIEJlRyrZLPfIyJEisBLC/z8vqLfMQ98f
mUHF51Hu/X1VljVv/4Pb+8TyBik0oE4QES5uTYBz0ph1K0W9tZPwVaQYMcMV61VxcNDok3Nc0Quu
6mClHDP27O70ZImeIr0an/8UNidazoHyQ4m7/xpCOaXVT2ab9b+SqGEegwXCHjBDTB22iLhAMKSF
jb2Da3ezeeDVdB51SGZd3OzUXZ+MVXQkMyPdDkM1HogcSiEnAdTPB/05oFyFnL2n9jFG3W9lOrfF
g0PA+08jsEfCr/s/tdd+rt6zccY6LetpA82Td6dPvzkOXwhIG1Sh3jU00KJkFhRyEB1ir0S1kJ2I
vqNee1WiWioBLCsgkHapt+xdoQOtliW7wRryV+KW31Skerz4P8bRnbHSdvjNZKm7GNqdoB+2bs2B
paY6qZfl1uiM8ZrJtwTUo7nti+SazsM5CJPiV1RMZ+7w4lcX9ueML+3m7M9hbbVebN9wD03bvBFZ
Uj4gzE3fGoCnElc21dObN7QFQpHo6Y/lO9LhqoSPdHHNjUt38JTWTgmJgQGin6lMxolTbJ3/z9d5
LTeObFH2ixABD+QrAJIiKUqUNy8IlaoK3ib8188C1HN75o7p6FCQFKWiSAB58py91xaZ8651iJjW
PnHOqUahVpyVNK6fFDAxkNOYsZdZjqk2QoVVXrIkKkGxDRjU139ZTWlRu8zBFJFMr8ZM9Zylj3RZ
ceGogLfHuvkIczbI1GbpJXJLqNejdtSWWnvgdH+eIE7AxK3YQa2rf92Q3O2OFBnbhSWBWwgslknf
dmWHqFNwBo8EI656s9F0mkMKpiF4Cnuhv8VE8V5cxF/elsJSYAQNWsjtwszAk6JmeKqs6e9Wda4l
ZtE50wsamuEwM6EBa6iTVrCuvLHSp+dFzgCZCb8JrGQqD7OL3SkmRm5bw7Z7NutXry/6xQkHBXzp
DPHAotOYudkvVdWyv25+6UO0ZRhbjGubhu4dqAXcPbAtA0tQNrqdmtwZI/PmLbyH1Km61eWvhD7R
zxOmgmwkDDP/tyeASGOgPZnH/3qSou2zPO/+37/lfz5hex3SKKJL58Znttvp7Uin2GvgaXxMpo4h
XotVVkV1eTJ71J7r4ylC6l1hgKDF8WW+9Rn+5/VxQqvKgwSscGAo3PkTXrLd7Gig1pf8sB2RSbLI
fxa+ioHLiOyNreO6T5wqm74/nrlFJaTERSxxmzktfsnZ1s5mklB2h25+S2N2+9gVaxg8gNPRz13y
UH4pFrh5u5mK+yxHANau841Jb+/i0gFUVoGrMIwBMF0U/hR3jqvNh7Iu/rlb5IIIn677mpPQIXpT
TdCouJEPBWP4IAnnLenj6Q/BIH4T0ir1CoY6WUMxlczTp9ErxlmuVu7ZYpFstMrFXJ2E7IbRhZZW
Id4G1brUjYUTvHfeVCLyXkSnSeKkGbTonIz3WcLkNIO+7U84KE8NxAW/6d3y0RIWsZ2Tk93GCBXP
cSjlgTfDuvZZdtuW5ARuh3PT8t47y6eGjSUU3e3/sucjarM4O6UEPhF5Vm12r0Y/kZWRQkNiFyzv
uoVN1jZSMhoDLqZYojN6w2zXr7NI1/GixjLhoGj1biCGF/IOvygTPdv9hNyq0pWFzyUzft1usdWP
/rnFjpvqH3f1GnmqICL/ipH4LttGdxlrv9NN+VsfkODi0Cxfl7HAdFp/qmOFKxnF9XBRwQ8p1Q47
LI4WhpFQb26BIbjX7YsU7o/G3TXG6r7QllNErr0nJ7pzW8GPmVNhT+T+wrpACMD2XZvNgkLkgN0t
FxLKjZ9jZaGNCtfAfEvAFM8KhwkbJHlK3CK/N6fB9bO0r7+wrPxgN7BgJx4AJvU5MjJzD3bDL9yo
ghe9epnMib8kV4bKF2xn90WD6W8TC3e2UDEXcBenKJzK3sB1NdVPW9ydCgIQLzbEgXklhA+gLE6h
5bQ/F0LbrpPT0hv/3LVIfv1ZHRJV+VLSbA2f4wUrM4GYeUXp3Bs0/dGS2Qhiq0uykoKWSglPGL2x
Vq5X7koyI82s5OcfiIX+7TK++3ERh83yUeF2ZM710BehBhicULetdqpVjDaoWImvKhfrWLPJOiaL
2u7ViW7tz4sKEZtkE53R7SKuEphwTv73u3lFg1Gp5C6q4+SzjBA8KESK/3OrEhdWoeFB16keCFIb
7i2RajcYrcpjV+o0ate+mImCIG2U+JrptUKvYHkXqyNyq7crsm18zjTEwngFjMHZ/f9tC8QK/bfl
xDXpSAhDtXVDaK7q/lfmpaQdgG8ApqK0FWunTY14LkPh7sFQZTs1N8Rz4khxbDWaQdt3kQ7PaFzC
r+2bjubaD02f/fzk9gQJhmCZ42JvockKtoeWCs1gYxt3Pz8jSoO6VYrT9k0GYiOfoKsftu/++69v
3+1qTRzNQYOL7Vr5zTL2gi1cNj7maKQmrcS/zZfWzvqAxd/hYOFuOunyPo3qGy6j1c8z9N5FVq87
//xUrc/LbdaG7//+jnFgrJXobQHru6uenGhMT21Wzd72lKlP2RVVmJB7+ynRm+yyyXZM5DrHRiVP
6YfBAOLwCdK4HTB0JRCmUAibT4UDSLTUb4z11rQ+RvNsbcwjvzOH9Ii4J7RPmiHya6pK+wCIFQn5
Cr6Oe/YPQ+jWN1qr4mNuVHYo4Uo2ReSAYE9pdby5hXxoWKOGIe1BcvTTRfDaPBoMBCOud0PwuQNT
P6T6X5YTjl9uKo0gotlPq7CdT/SNX1HVgMBjfP/Qlmb7IHV5KtT7yDRgUeH08VTpWmc4tTeNjTQR
1ZH2JpXxZeuTq0Ya9EM141uBvJkTluZVYWxghzTWwzZn183kpwLA1NaeW4sK7zd8/6KTOcuAFt7O
guHMus1YcnHqFdX6JLOm9J08zCjZB7FvZ7RmeVEqu8E9gVHBqtyGJNTKMLYD05Gv5Yo1LdU+UKIS
2MC/t5Rh/D8e+/e7pSR/WFbd89yVJU0bnjqWgEOGdMKgAR9B2jILqlWWm7OYrBeZEWGtJe7klpfO
foL072m6+WGoaOnIoVyRJoT6gesgXdmHZYyHC9f+xt9USHqdo3S17ffKcYtgk2hBeD8q6siHWhK2
EE5W2CLSJOjSsAq/1tiCVcAd3ozoaQNGqUr0lcbVcwvNmUxKHbNUpnaP9cqZrNzwnfc3PG8PYQWe
lVg7AjLvEAKhpxshdBDg2HQcD7rxUk61ciwZhfrp3P6uMq3T2Z2HSBX1gmDCKLHu/70V1czzukYd
Tuo6Y4R4klFCzMYJffuP3FuZFwxilE/7ISeaYVN/b485sdzLQv2S9O8OrFLio1nwMsMwLVIhjvSH
qrth/ZKSjoFUFRGVy363TTByb7f+/aK2znRU3O7nGf8+bvucIMqt3sZkz0uLvumqSN6+iM5Rg2Eh
ONvFkHjXiTrYxL+bYAyJqhpEdDIPjFvqNzIb8QssQLfuu6r6zgq7ehM9CKk4UaegmUFuodp2OajV
+mA1rmQnOjcfLllIHCZTSGHgdm+ZXv48Xlek5E5WEWjrW6aGb5pw5PN2J58Q/UY5gSA13YABCYky
zYcqKQiW+s9paAwMH7fHss4ZbpBbNPsNdjxiBPGMsaHtvZ7hEFo+BlGwB061rvCqWskOkt7cqwM8
btHq/KNG4GVRh+2tltNxaZv5ukEWCRlymRhO3s+9FcVYz5XlKyL6RhqG6k4J63LfR8TP/Bzz7CaG
gxPN2iOWsL8L3alf2Uz5Q0ag8rA1vIuYVpYOCPnnWE6V5aYZmv7cOIPxxl6a3MRmRmaTyKsWhm9I
BPs7i8eCnqFLlmfNB8V3ezBSxUIbwdtb6+qJVlX5PEm1vmTK01ika/SHDXhGaZ9RlC+PSqqu+omR
v8SMAk4ble4qh3wVJ/+cBtsZkE/2W4YEudqmqpugN2Nf7wyNjX2B6a9lKvuuqh1GO7Lely4SZuqE
f/6UuUSTTmEm4mL5VPohDBaLpEhLE+XNmNujZwPvpFYilywyayxxWUM6GfFZWdEMf9cbcWL/3ECe
8HNj+1Y8KoGuNV47fpuDaG83CLy9Ulgh5zpMQGrdC9ui3fH2pb6uMo/1ZC+4uuoD9hqynkmPyMbj
5s/C3Xbfo/0l1ksPH7uWUjyddl1ju3dibUMAoalPVFWRZw6Oek0qcNUGyTeLA11yE1GIBobPzwFl
JtUVI4n5BEEYWA8Tcgy6jCpslFBPhbLmX0HPBArCLjLFNVhFtnucBgEOvfCb1rpiw8n+uT4OGiAt
JnkVfl4WVg0NzzFtSbRisZSQILoPsJacYtt3LVWH1FqsyHm6VdXPVc5ucxeWEtGY2/Vu+xL2TeQj
O8wA5kxfNQTue91qxT3Ne/CjRXP7c+8/j4vRohWrgBo3Wn2/vWNq5sZ7apaWiQUGN6GbRJqFuQUg
t7R3Ii7zQ0//pK9XUiWupSo36X9vd6uK5bxkDLp9t3CX1J/XZIbKyg7b3zbhBLxOS7wLp2jZo5RB
M6ET72GjG/njyF0zjeGfEVS312i2fClL4z1PW+OYyMTfjkjbXEh5hSjgbY5A+85YYf/b7bIj+pE8
DdYaK2ZqJbqRtaNVMA7XeNf6/rdZ5vHRqCxUp4I1ZQJRdk6B4Khzl9GU4//W2SfF1PPyVgmq4QJ4
cWO0HpMn27A7WOyffiYL/XqXVJh4Fw+MPtLBvd+esT201chObvzzA3bSL7dyRA/5WHZ6vkNKuPYm
mvYOIfNyMyO42OoMQqfAaIx2t9uugSSmxKeWXTfOTH15LiqVoguxcSuqIdzrhq7ebKVDoxswF0KS
KFL61Aj+KeZJ1DziAalvw5lkQPqlzRfOcY9EL69sSBzJJ1lxHW4Gm8rUeunS3LzDUlBCJjIiNl6R
wMlRHwFoTXvdba1bKFCe1Grlk+CAMGimuT81daO0ux9OYhmabxLjHM225mHT5Kz3jCl3vdxorGNr
0SqyXZQGVmcBpDdyeG1ZzhWVSWOLHIihQJnau2GNlXbjyX7C1Pu+iRqJ3ib6c3X6R1o5HjUlIe+j
yUFfquKtSab7zVDkVMVVY7R/54TtXySDzV5b2vbYV0X9PLngZ9edLzw2CODM/q/TZPTBAhgLH5Dm
80bEdwVS6yv4fSxAJZKyerF4TZb88SuNJtMqJ1V/EYazhto32XVwxFvMSOaQ4Cf8UU1mKc2OkoTx
cyhiJxhlxVKf4Lm0K3X4rUa5L7dhUTGYp8pdJHkEM3idpdGf6jE3d5nSTWzoQQ9slzxt2zavHJ5g
nOhkuUj6/E3V67A93cR52+MEi9NOjxOHhRnAsJlJ9yhEYT+oC279hstML6fn7U/bvmAeKa9JLC6D
gl06NkO0Mhlm6mRFqjlqajzMLiyP3qZdPsGJNAXUTEkyS0g/dqX6TM3LTxiFSWj7abU5e1UWZ4+D
ZOxkdVr66MpVALw6Vs1ltxXlcZZW94Rv0LfOpouuut3BxA3p/RTlZqIdDQPm0mWOOfRGMw2BWnaO
N9NDCAk+E5cWy96TvQKF5q6WhHE5ZBxNqCUWZJebWVRpuyFojDWlaOUvxvO6h6z1m7Dt7uuV4KWk
5c7OFeVTYqxifl+FLLXJdWn6eTet7fgVl3SMYNP/3IJ2VnLZXrU6ov61HdYlAPG7BoZMq6CmTQjR
um8dZbkHKUZy0/YX1+wqLmnUEfrH328ltXJXqXx8KChKBkxTff9ft6Ko8gtbW/OBOuNshyXm3I0F
W0SCmKlax6WR1wiy+jC91GZ6L0LjdZPpqnps7/uRvN5MHwQpY8zQdfVAsTr+XW/QJoPBkeGo5b8j
89V216yALs3Af7D9Pb0R3bl6bvoautCj2cvusbPoGGIDlles68BOZZgJ9hUIybEcTN+d5te1liIw
JJMgJAL5qrdg45ranfdNCUNC17VX2VLZo/t3h0cnJddwULXlwV47xbExv7O0xodIGzEMwZ29Kdui
dI+623hGUzwvWjLfJWn3z5dlNOY7NKywElPSXdfHo/98c0b8BJ3vqwXttFWwZm10t6YcSD2OmrtN
pAshgD24boyPPaBFr7Vb+DbrNrGnHXwwAYT/+P27xb1EKa8pYpp+mVYc8vZFZdDl92mfBgSHf1lr
trWKVfRu1vsvNkmZwpCscufutDFDy35xz1DMvgdRlvSe6RwuLbpP3TEgta/SaqsBLQGjqvGmRWp7
0y7NF3YTa7jO/M6uUCXJ2XjUjf57g+xsX+JWbe6cnND39SI1ak7npQ4iYc9swcCAwFlFhdV4r2OQ
OCsxnT6kZ9LvozD3a9Lp947pWjeQWeLbNieMXeiKPKpJfpf8528taPsEI7Sovb0CdjS9h5Ovtuo5
U4AJ6sX8TxRNxKVPa5+6sSm+rV7X/Cx3hjtRVPNerVFm9vpTh4YZQUqtXftFKx9mEV22oxUzjHuQ
qUQYZ7aRH1lJSiS18TvKeOvbWRNB0qCXscv3ScM90VjZ6A9RqD6kzAwGhTyNdkBAaqwiglBF+/vz
HoQRlAFqtB9h7naFqEsyVoUMD5XtTsetOeHm2WsRCutW1QYuGrGCkCSmMzJMIiSyKNT3fW0QSWE6
/phlRDtXqteUirhBqcCqRUHrlaN9b2a/RN8xx44sfZcI2MTwOtwxvbEpBbqyeko0cdtV88OEXsKn
9W9jo12A+rQkllbQV4rmDEOEQyNC+qEh61EGe94ZsDanflo8bbxFxK8AuqXDOtYgPJit590aLd9D
/A3RN1lG1nip0G2yBMmqDnnFGfoXX+84vc2wf4I5NOFi0PD7dfeLLpzASdtsr6IrBNV4MyeahVWE
6W3X42VJGBf3kzsF4M/62ynj33WLbC/c5YkmK5bFRvgT+e4AlM2bfOwtP+uUN60SD1leZsEwZQ5i
yNr21Kj8XVkqNmVMok0scHgzBC3aNPKihLw1G5aDWiKulvH8ZInOPYiiu03sUd+zxTiNRK4erdZG
hF3Sui+JP1OFQUbOWHhdhQ8eUH3kT2tKNSfzc7EkTDMq+avqEZhnn73+WbU+RIJsr5eTX5vO7dIP
SQCYJfUihrtYCnSOkbBCDeJ8AmS4cQr1bX2/VM56r4xF4sXqzL6LbotFYUZpQ5Ek6WMcnZAfRf37
YLUkKqr9sM+t+Xl21HonqvaJhecbtWQcGMjy7PIbcRuAAga9IQsFBkZUnG57Ypb16bb2nZSQZzkC
tLGAX6IUpzRT4JQt4xdtM69O0S/Jwmn3s7VQqM36xEoV1QRbO1e6Ad9jV75ViXNtVhO8y1JlaLm+
y/SWjrUzjAQ0q1fRKqdcCuVSDzOsLgVYIoN+evHD28BGGcidc1Lr4o9Vc6qPhhFotvmrL+unJC6t
QOu1PdTvZ2Upalqy64sycAyFKyNkKpW9mSdPZa35Mxd6RTMiYGNJwxtNY7dG/2TpSFcvsmEtS5cZ
umUKmY1Cs5yE8B28RR7BnHB5TGDSits+4VRP7nouaRIjZd8xJWLASrCIEhp4mC6hnNkNGYQga+ZL
ObSG77aM1yZXJb67AsnpsLuAbxl/WLBQbnGA6kXseDDgIVbGIeeulnzXFXP9jGlsWCfERWvxSY/l
k6sT586abe64HL+1I2KoYiRMvqU/AC9pZyaZC3kC/ZTL7wwStf80ckKIYloEQ0JAlNEO9yhqWuqi
5LE05vLiyvQdG/seZw+ItaSZka2vXcRvJkexvwCL88Y2OaSL9j4l5m2/tH+oZIZD60QPpk0UtenQ
+9KN+FvWDYYtUuO8sAJTiNqzP3WldVbdud45bXfqZ5qPOoMzmD/xGhYimG7dkpHMWz4rf7RmgX8w
11cLJNddYvd3rqDDF1vVQ6M6+NKGFBvGuPzuOvV31/BRD24REWmzHKNG/1KWGiXl2F1nW0kgP0CY
qPrqBPzzlQvzvTb3M4JJWh2Fu8NnQwVThZ+ikCDrMK54edQuHMt5FHRZ2e3QebMVsUkGoNRSu/Qt
pXuBiMKgoLUOad3eO07+oGj6h2IvIdvB5BXeP/CbuBegpDtnnxYzVLvZeIFtkQLcSw9271JySQXF
pYLwFs9ulCwZhoUA+hU2PE1Yh6WtX8uavYkSIQVVot9FPKZsZNHRusexMKF6mZe+xWcU6uX7bFf3
sMlT3+bcGAD27uKs3+d6DdIhXA51J7NbI3rvQhA56EVgp1ckYQyWVwgaTcgGa2SA+bkiRIXZiZJ6
FlG0rjO1O5WoddHJd0irMmiVDFwRR3/2jDpheXHdlES4P0a/DAdcvXmQxXIEODD9cSMjCRZ5jWPr
i3eWdPPqlcSB28ayfcck+VBVMhaW7olowyc+y/4EWBJtQbRMLDfFV6fpvE+ELXb01vOYwTve8El7
wIVEznlCMJIRzjvZxR9lTcL4pBofJsEqiG7C9y5y6kONNstXDNp9MiMN0RrUS4OeyzZVrj3ZokO5
R+Kc1TZmC7Y7IGXoIijYbwMlMUZ/Vl3zkIDhX1Si4it3P6+GeXcA1BDaIHZbPEC2GEk7v7RjOuxF
qL0atd4TWzPOAbj5zu9nZa/aSYaxtx/QLhCYkJUxsA7VGxUSGpEqMwlprrUZopCLwGzmsDa9wpg4
/Nq/S5o9LDmN/GG4YUJIeEBcBZZtX2zZP1SZdZNqM/1R8MdM5gZasF8a6JpdPfZVEHcJkxozXlFc
z3qqv6t1jP8Ej47UMDSKVmR+GjrP2tIMHkqxlIJgPPUD1fjMJnxo5uHW4X3zjH78iENSqSwcimws
GaDqNKKqsH6CkRm6s75P6B16dZadQmGKW3vM/wD/eSxVc9wxkTC9XMV9OUpjCRp7iXzTaB6zcSAc
1r667Fe4APFpZfKB4E41cLsqvzChJ4JFRmcpQbdgOyBmIlW+bWt5LBb9OqqIq5iRvfYIS093tFS/
SXm5hg4TrZrPj/DCL0xTHDvEacn5HGtK9JqAWNRnxuVWyAuzkRt6EU3ES2p9RLp6bps+39nY7r1J
R709NLcuJoOFVI+0ZC9H4ByL4FSDqinvVK3BBKrPN7yXXF85iYRMb92K870OMyBNeOgCx3JJS0+d
AJLlelV0n+0sfHBUOtck5niDwUYQ8Vzhy+ia9czBshSpREuDDHVBuBvYrFEiRz7ryQ3lk3ODmOuB
cxCGeD+FPvXLX0cmT30SlpinS+mNi9JAC9fIbq6mawTztxwrnH2ZdrIndcA3YJ1hNoF8hc2xa6Oa
87Qf510EcDdPClZWjGzEE5MYkerLpaiLj6KHQmXRZSqk+4DUstU+IOG3wahTJDa4fpJu3GXDZdRH
Kh6XnXyagqtU2uEm7TWYU2pG/TG+G2OaebDinUs2yWsz9W4g9P6V5tUQLFNKY6OM3JtZQrMUOqV9
NESuN7euEdBzP2VgFRjLRWQ6IxHY0Q7McIom+R67005BkLNzQ0DfqqNxYNdFjtWHgWVTVtjL10Dv
ujC9UoysBFr+q6Mlx5QDOaStVJ8Rb7Cm1M9motRc263es9cSJwzJ5jAttpJGbOyyuPLCRbgYTY33
RDrfZsGhbyBUeMagLAn4cJQ448oV4e6sqQVq429SEAEkW4sVjo4koO8wIDb1lNOppBanL2+BjJYV
b2Fj1L03InVQU2xcrMEcPnI8jvEuc9KrWSbyOIw1UhwS6G24ZvcT4TD2+obXJkJaU+kDp6ZW08uE
0dQ8Y5leXqdGQtnNWbxmzvZBtz8HNzopdN1vU5H8YVsT3cYLgSSY2UCk9+YTwMBnEU+lb/6aKpy6
pb1GOgtxdVe6GC033H3oRroKSGkMtDEBfe1LYow9OegVIB1FcI7jOaUaz3U132syj3zHxbWRvOYl
jtqW1JVgMpF3NB3M75h4hAl9qDdmeMgi84hM9GLazJuINNG8Ce8xzfoGBhgLrVbrHZfdsoHuTkmc
40UxlZFifxk86FvriSlTI/FT4iiCqYmvCTr1N5sABty2PZoBunAVFrrhsp4tA39eh15dlXBIlegF
xsh7Omf7io811Tt+X6gdnNjdw5evEVxP2UHr4qvhMvWwdMqFhYmcOgB/VsPmju1DYxlnBSAb+6XZ
9RbXPGd18dtNmVDpufxNA8M9r4BPBS28Q1pIQGftTEE1+qNZ0hMIWi8C6rVWHta+NrFElNodm2Li
ZlSpHUZGXqNhJ56Lis8XDH6Q4HGJjwhAduDqkgrLBV25i6b4ty2Ki0I+MtZ99UEBL9q1Sn0hBnW/
qKT7LCMfAhP4X72Dfa2YOUpD0E1NeZScCrmAcWJVnMK2fmGu91TmjywFDAMoC4WRVCcikU9YquGv
FvmTobrnaOgTD/YHqnpBUg+9C3L9evuG9OtfZIEiTqWpTtyH6VwW8axLklMbnZOVuRv9DPXaE249
EbAYdDsrcV5slQyRHt23dBZxgItsIby3Aq5fHI3riay64+95JLBLY5c2dsO+sBP91unVW6WOGBAR
QODnD7N1cMAxfmIJOznp4oBZdomNAhfjjdFdA4ngOrTMydccIEBdu9aG9R9VnX3M2KE/2lW0mwcU
ygsbqwUaHMeMoiFucqhhy+67C42glmF6HtnzETOBsLPj3yZPw8ua8q2JlCfRCNs3FcaG89gWvt3O
nOUZVB3T7c59rLzNTDeh4tP2A10+Ujsj4gGiaqzNJOdkyKrYg+n/sEdaULbQrwLZ7uogqneddoLp
A6WoBk4cRuGLMN0PWXbviiTDrK6rQ2ElLyEeGH8w+LtKK/q0a/cRIUEDHEISSFDD+0aIdtup9Mug
UV5qgAcUJRS+iNRS+PJMPjsCVriauHu0SAjy5B1if45R9SabCbXqjBHvSkziae0i0Rd0V3dtKeN9
FrINx/d9o+YhsM8VRSkouZBAM9hRjdIfMqv3tVDoXjYZbEu5eAnLpFjtmndJoI6XOCNzYcZZN0M5
XaskJDx6HqZ3p/nNhZRFtuCCJVdmtjspnNnuiFMvHr0IZJLZxMxyh4zooKnlcu6Oz13fXS1LN3HM
OR+4C4t8cHddrl6zWCmoh363y8BcHTIhqlJcutA7vDAtJuALPY7btIV5wvLZJ0GlOY2fQN25qPEr
ub6Ftxg1g2HkfmYBG8VaBXvhgDNxWpZzl83ytaszQiDYH2aQn+NGJU9F32HSoZgqcvaWjnhCozcd
oxUxkRXu95SN5BFMcfcAh843Q8SPEVIG06wocrvoCMJwp6F7JRCEvvmKLihIKOWoy9lreFiVvX5d
x4s5/HCS9aBVLRUKQo8Vn0hRGuMeMUCEG7YcwnqZrhAmJpAdrp7Khh2iZA+C3FrDIt+5IHvbwPvG
76CysJXBM6TRBCKvAOlGvTjSg+nIDdP+YqI81X3/hTGesSnbXr/cNO6Ltlfb0vbTKOY9gQd/NEEj
eviHnFWW4LWi/Yt76luDhxKUmnlV2zQ/MTa4HRubge3QODtBMoHPTNrEaq3sIrlAGIngsPdC/iXK
jA2me4xDogLy9LFVYrlLzfqKMyqw40m/Jg0Jo1pllVDd22/s+DS1NBUHCIGXRtMRzirHX5Jh2tBW
2GbTeFfS8aFd/JcIFyegjI9gtTXfAgWpE9sPUc9KtG6DrdaMdgD436CuMpKPQhH0uUVYifqyjI6X
GmBAI4CGtPIogQvlmeCklympHF/V53cdgywnpiTmr8rPomhs+rTLQzkn58GirAOP/bemyXpG0OZB
TyfxvVXlqQ8TtD5xNO2AXQKCBMWEhEG50zWiXl0bXaI+FoeKlHiHBOISec9+gopk6zb+qyaaD6Ee
nqepfsiV2EQjoT4PU886ypHuWcqUM35lXBhlNeZW648ylifiesAvkRg8ZaHfwYdygTCuOPAygBAO
d4KxgzeO6tMgG2MPQwgNaBp06nhaf7s1WeS4Wicu9xlNKJI2MmKFvR4fUKlYniVZbK1uH02DsWua
7tNV/+JuoxuEkcDr5zUob6RizWKYYhg+vaaf/lSDJNulAkUs4z6iE+q0R9LhuRjR7Q6kQRGJ3ohE
aJlToazMApzfbGnE/AiAjkJhgb+ypCZdwx7jqZ59JzRN0fZDve5q44bVAqTcbVjQgUz76MQ2yNkV
7Zj4Yoq+chR4vt63HM7khaP3IzljvOdMaVk9ayIMLO0ZmBwGcOVga/IFrz5GA42TiLT6F5iwBhs1
9ZGIkl/x6tS1i+RQph2Xan0CAbP2YwijgI2p8PkrANtx6Hm4o2OEoLTBBLtOR7W/zE7MQe00J2cU
DKq7lJVH2CNAt+l5pI3LNuRbDIR0TULCHm9xvUla6UJ8o5Pu2IA/0N9hih1pB62wpxvyXaUXGhov
3G4cxosckDxjTXVAksmSV4z0BJhOEGHNyuwBrGP7HvmCiKiTqlVnRtkL5QgnRgg7RB2AYhVas8ut
qAENFfVeBIcM2kT7hHQ2qNP0jq7FEqTLsmCAsI8FrjBRLNeUKKBdLYz7hrh1b8IFuuiqTu9NGJ4+
xY9oAM4VNGTASDadQ/FlO/2TdJprLsIAQC3O3LRSfXMkKWiihIg1rpdDpX6jje8R1Dg1DjfeZaWM
PwHa7OgE0BVeKpRvwEygckH1VwBGkFHpkfiIJ20YnhDXMj9seoI+qKVRPiGNNmR6wGr/jtWiYDti
EQgX9l+p7NsHsz+YLZbPmaSXkkYdXRN92AEcH/m40Sfk4xHtn/R9W9A1U6gSx6a+N0p2A+CKaWQ7
9T50wdAXrV2TAiEeFmPRfFq9iQeOPeej/h2nGHUmllZCiz36Kt+DW4NUTV7SZNkp5apJkxAFohJ2
/FzHNyK0vKal6LLKptyFYoLB54fgxv3W5tNJRPKsaf2RoTStDHV6YI6+chCp6uOyfxlwB536KCL7
vCGvCfO9upscfwBtBlSXLfcqT1pYOwXQrQP74DEpu5fFMQ5a3TS30aA7tCAxwEztL0tJ8P00EN7E
FNYkGimehqFkV6X55yCVL9K6X2ReJ7i8GlJ0kzpEAgUWQ4R40RUrOZMfeIPJ+d3KgA9X0EDgUJG7
bMd3EdHtAZEoCT4XjwTyHkp3S5trPA1Vn+8JJi59Q2fPioN18jUqU498mEBvunJnzILaWjMfOgd7
iYZ4fl+MyWfehh+N0z2kQLtkUuk7J32ds9WXk1EszUu8r90+uh/K5haQnq9w4u7oqZTEPASTXjGD
VbXsgtzVV2XyIloOahe3xa6Qa8SwVR0S09yTnt0Emqv8KZbiGtc4ShKDa59uZUc3XOgnC6A8jirN
fV1McaDOMQVXZf9BWL9G/o3vVoyOxYjUVVNb3sRrcDoaqL/Fqpen6odzHoxap5zScN7TjPxjwZ70
Zdjeh9PcnEn6zEAz/Q/CzmO5cW3Ltv9S7UIEgA3bqA49RVKUV0odhNLBuw2Pr38Dm6dO3ntexK0O
gwBTKZICtllrzjG9lELYHgQTviVf71aj504nZrDG9rPtkCKsH6N0j2yOtYT5nsrMXqjTzobmHlbY
ojqIGs2rxL86OaweOj5qq/PBLKKuMvHW+MURotRbDH6AVReZcW5Bjz+1kRL5wbdiFh81X9aq77yl
Tv2aZp691iMrWeNItQ+yNR6GmaDw0WFC621jn9W/dBDtxVAfMJVqTwGG331hNdsZPBpB4fyNwnwr
sna8YxXwEU6jvc5D5BekFyIZ4m9YzNS6Kg1ajM1B43zxdk8OljPgw+mGdPoT00TIWgqGcrX4W8LP
du7Yffnebx0HvUTTWXTmz3b0DmYa3mWIZS3oIHe4VK+OJKLMS6xkZxrnaGJt6hWkPQouampkP6Tp
c/GD6FnJnHEePOmGIHWfbNEK75hZbGTb/eo2UEN6ELF2sPdKY1kwOYQzl+fOG750JF24UrJTVwQf
WA3D9bzAp+fCerAMpKGRhWk6cMdt1dCQorDxHbdYtUbZyE6vgq3ojcFlTntGRCz2Xk0Or+U8BK1A
21mFwXZOYI6mtDP6CFnHDGzQ9sJ3puNorH/3uGSBRVBCqMDhZKVlsOQpqXIE81OdUsUgP8zZjQ6r
dNNGM+X4eOFD5jIpe+tBOsEPjzYokpCe8gk7WVCb1apxovqIGdRFPUh3ZBB6TVxkhhp6in54Q95v
iKXQGOUaZFrW9JVGVbtv+VgDPiGBgMNNQQbiWqKGto/1odsj9LRReiI4JmqTBBk0a6zFzzGmF8Ix
TLQvdM0kCdLIjujEDqz8hqDYVacio6LdIUpM6NG95DSj8ClzzbL33UfMV13DVUxaYoletf1OXBF7
Ad/76BouFaMMD3FPcHzZLOF2QfrgoteCTdqyO+pZfbtb0PrQATVXbIPauDCqFbsEXNpEtjAtwui1
dVikhJm+56Jd7knf38Zx/4gOtV9jygNFOCXfwPuAjxcNPjtjPwP/OppFeiKO8DQhiNH3smRbLjoL
1XeZPjvJLh+BHFtk1mtMg84s6I6F7RmnknUkEPYA/MDbU+6nuEquzqoe6p3vmm92Fb4m+joBOLK3
EvHLypnxqunQtyNukyGiA4D/oRIGJggkaZZp1ltE909FhfAA+up1cmkoaWl8qKieryvXDIhFJy2x
KTIuDuAJgU1UVzYblBUEIO/cTFbofNaYu6ikt+w7euqwYzM0h8DraaqMiBzNoa/vBLKveGJUN0sP
EF/9NhnTr+q9jvrg0IuETVZquiuz9guk6gXhS668m6XubttlSagXZ6OhgjuHWcFCFtHUjCcTRSIq
VLa91RRsO99GlbCEmLXunVGN30g/IEYADbRueT/cFvd23G0Sr/6yRvMHspAdxO55NVbV3htzh1DE
gA7uaG+heeWg1Jy96QQvRjMdgla3dsCpieWuL92MzwKboLUy+uAodfNT89n6e95ZdvFMoWowAGba
r2ku5xP7vB8jCs0qzkAST0N7bKwcHgpvnX0j30xmTdvI+W3G/o+kY4SzTJb3BBbei5qSamEXn3Ub
sq1Ae7yLq+44d/dl+RSkSIP1cEcJnE3Pdeyw7QPlIoGyBdQSTr+7mqZV4rf6ZnL6s+WznLGrAcdd
ggQzr16lH0D5r/XPuqRRih6aIqmdzlgovmA9PjtgfDeJTugF8FUKvc2z5EZi5WCyUhJZDijyl+2B
soUriDdl3ZYpEQLu9G7VqCxb8pn5eJQrDOqffQSULIT5t+kT6zVFkBJJ8xs9hq9S1pLCibZF6GC5
pC0Q4Qhejw3LRWbFqwNkBxC7tUVDjTw1/iyL+EeKYW3hCa0Rs86IWaj/j2M5bUznoXBAEEb541Cw
dxk0Ee0MXP+inC3EeOjDANOcAmpS65xkulR6eyTt+T539H3vYA8OJE1zSlX07hmGLBp2IBLXdbHA
Mvws3bLcXMWEna4JdqYh4/Dx/BxBujBPfUvx2MwYjFv61jElfAqbsloU/jsi0+erL2YAUm10igfi
SiGN7uIy+tnQJV75yTLEg6kl6RIJZgqgQ0ecI8iaOI00O4CxLcRAk8ykqlvnvnPXlv2wLWjVaanz
lQ8Ve4rZ+qZJLifD46JBeQiISGfBA1gpNM0fWm94y1QNUoEeBto6oivMOjmw3T2ODRjDArmGxbpx
Mw7+hzFRQMwJn3jwRqiP5TLnxFW7c4X2Zbokoprid2F9CRDna3MgiJXNxbODTEYDWMj839EUh8Eu
aeSsWto/+86Rz4Gv18da07ciyPuDDE9dlaVHNEKUOTVpU8H3CI7Qg59xOtInIANE6vejNnb7gEwF
pLM9fx++CNvpmt2Uty8tkM0dJERurWCb5c5XwB0JmsV6mhN82ixoyH4ywnXUeC/u/B0g23e61c4F
eA+xgyHWjO7JSUS+q1DlGxEjjJHjRyVJQfTXLNj4DrGxXJ+rJPeI7/ZxcLLBrKhpmtOebOS9a+rB
vVc1eLFZDKZzm+0Su7yj8PxYty4RAROY1U77VS2d0ho0PbMyRW6ixAGD26m70TTtLFG6AzqGBUGZ
+miO8tNc7Kala9XPNVjF2D5JF6qzbTTOFo+dtbcJQ1vYL2Ktj1Hx4QXxY4Ho8HeZWCDIHfue5jJe
loYBabds5Zjshu9uDccqKo1jNIpjSmn1MqR1eFHwV9/jZhJ1QlPEdYD9GygKWWCU+FQn75sZjjVa
S3ZqNo2NLkGZLZXCX6bjrqhbMmeKLHsymnaDXKgkp48dK2mwNTHfWgFPawknzbqD69jNUxeix/NJ
ol3fDpdciCpHEz0UaccIoOmHsgq0JZvKPP955gXZh6M3aCEWe1bRz+E9taN7nYryIj1FMRH6BfF6
jTldMgKb/ChAA+G60I3hBGz7drldCFp6n8YiQUxQh2eoD+LdM9M1PsUY+fFiRano0tY4VlgNmeZF
uYRv3vHRFAdrSvRLjuqwg619KTystjTMLFqDKEAVVyt1rhTFBPoilxZG2rbFvq6Gq6z8kX0n2kjX
9IpdLyx5hG5fbVz89Fzx0LrZt5fXyUIIphj86gXTwfuX4hl4GPMJHXwAvyi15/vURp6ALJmAUPV7
NCwNF42t2HYwpLhOM/LeGyKEzpsJ2w+FO5csnrE4fqnd+HZEmYsPuPxkQsNGS7z40AXBsA08Ldu5
i6BDpcdnzetf3y+JeMeC/NkL9cZfiq6Die12pEToSpMe9NlbXOM/jugE/igSsWIfYn9WkfZ2+28G
whC+cjFvTcOYv1cJsVeCKeq5Q2qB28Ujr6BrihNCwu2UuaeMXROtR/y3ZsVSy8FhtxddQ2K4bn8T
6EbShoDt1DXwpEWDe5ZmLq6ootnzwqzc1kmIMNsIf0ryyB6L0UoY0JseqxMIm+V8l4qHZtLfMWr6
W2XOt/uh3WlYerZ0tc1XIVkDDyL9KDrDuGpWtkzBoXnlzgUxTHHzYJOvtGjf0/NckWZD35TjPKjY
aarcot7uzy1lu/u+meSDGwDvs33cuT21y9iryq1KTkECT/6TNjzWSXcOR/NTx+rzOVujsQ4iAiM6
LNdrBacK/TzfVr0sbviT2dJz9qvme+UMH42S5OsjLMjUj+ZTWGuLlBYpKDR8Ax23dVfoOPWxFze7
IiUp5abwl74/P8ysJOI5oV8j6OqZws1eJQJd5NixfhFJnt4xBcagJb27aXGskNHOWIGfjq/+LwLH
DGF5SxuVeHdvnL61SbKPSNtrtAgTpS9Lmq60vjeJs2hFZpYWGvlLu1YjQ4/iqX5BrEu2zVTZb57J
miqfprOIF5D2opUH7twHyUMyVZ6H5kpbav1MhYEdTscktDaKb0Ox5qTrfnsyyS/dpwVEkHgYtYfS
5k7XGtSfNOXCjU6jiiI0lLZB1w9yQh42Qta8cYn6Gi0Wi+Bqm7h4KETvFhtCczwYiF54b0dVdEHx
AoUB4NeKzkuwqYBXH9Iy+lIsGBfn/54NB9qETMsfbPLSBpc4znk5UqfySfwqegGqn3rTjVGC8fhN
MwXOK7xMd5XMnJ3hz/0LSBZazIHTvfjKodgOC0YKTSHdLlO84/mKdm0UyH28HKKmJwQSx/8+HeZl
ox6K11AkVzPWkwcFyjBq5HSRA9DFmLJ+VzXoim5jnPj7GNUMn1gnGbia060avgzHLI+Oi+mqamR9
vn31g/RHaFu02xaJbqJV7FJo4V86uL20ZeSTp3wXKSHCoEKb32pEcVNEzq7PXYYHWl9lRL7v/gWB
1A59dzc0/S4CWodasLMOpNfyjc9d+xL0bz3OjOvtq5hi/su+o98TMhZjE+BZ4vpriQX+oOg/ckEA
VcBO1mJAs3M7h9Ftw7v09+UI1ydvfHlFsyW2bllTRx9ZwCgwC/qHNWP89Cn0by47/jYZ9FVpt8lP
3/qpzENONP8gZqJ+S/2p2A6AX2g20ZRRwm0x2h9mLPt7dXt3kfdhm3mzbn2HnZTC6jtBnByJLk2I
NeQO1bzicWyq7ClnEf3g1uVX6781oTAelP0fNfYGaaJ2vA36wxBPj9TVh1ygTSSOwsSxbrSoDKSR
3wP+dNaUHPMfU3Y3xfoiImmno7I1tYXn3FXO/MBYjv4v0jzt2DrsCnHazEc/dBHvVHH/zHV3UJeY
t9gAy7K2qLtyiWU6WqxJpQpqXvjdz4z5S8jq2Qz65gV9g41N1IZbtpyP75Oqar8SjAlbLTOnYznR
rIEEII/2srX3rVAAbJkaeoCGnlEnGs7/CItFEuesIOEN1BiM/cLH3oKNm25jIbu77kn3PuDw2M9Z
OFXHPpwylrAvRT+KL4+KBKiuYDwPoUdFmIXQQfldlZlJItpF/zauEhCju4SU6U8NkQQwLWLTlL3C
aw2BvD2R96TibiPLsChA9D/McPKP9VTpewRdzmMha9LfJjv7Xkb+ArfpHgfQcquEeJV1xSxybok/
eMP4t0r6bny/TQt2zDQWEOxNraVq9jLHbDGSA/IH7tT0PWwwB0ea4j1N7DhQVHXm1Ufqsm0sz3js
sakTzEbe2PIQAJRkYVC4d01P7xnQ0lpx8m7oPD85twnTtzoi7BI6ILWion6ZLeOsQm7Jesbuj8j7
XoDmgz7TU8hPSb9N52RfiVi86/Tp9uBs80Osaenb8pPqH6ifLHykYFE7rGDZxU+9q12U8VRrLP2Y
5DQztdoX7zDTUd3iu9Bw3W1a9rTA4BdortkhvYzjaunbd9a9YcbobVmzHebIvHSLp0qk7HPceNE3
TrK/4He3iQjxnbciYz9hZOeSseMJz6V8qrL5rAZEV2bucZBavvEoB2zrjvceSeSD9NCCe8Z37RlC
w8Guqon9qBwOjg6KsFysI77GKGaTkHTxLG811FHxUrf057Mul2cp2uIlA4+0Lbhwd8LX85eCbwA6
L3s+y/ukwWg/U+G0n6uJ1f4MXlgRDSOdVd1SE7VmH0bI1AHaDS/6GNcfRdqkvNeh3kbDUH8Yuv5R
1BmBqxR77rXCv1POIpJwX81e6m9jB31qZpAO7OArqivEf4vfUIW2laAHpCbkDmVRdbXLjCyloqze
fcv9gqBl/a7fCsvuf9uieDHpdb/n7Os3uvCHS8ne+2TrudgaC4Lm5vK7Ld6myHkINahDklrpIkef
X4LEAxcCw+h7bkuyEiOARVNWbWMzkj9cEsr1wKbPDuwHq5u1m9tqJiSGYaQHYL6KHE2/0GMp6e9D
PhBm1G0FIgEgapV4tZdDUnI06tvUvlA6hHc+FQx8IhbxbFY6f8sz2yQ7AdJg7ieudXAq4+yhj7zA
k82bVN4O1JkipaB4+xymy+YgdZLmaoU9yLoySDbqUD3otmbc4RUcDkkZjie8spADU+ijA0s8L5nQ
AXZ+vJvV6kPoAyvSBAoSvc5vZCF4NOOq7CKrKjtT+PsIEudz/Nv27U5pehBFpKMDYNP55wVciWlD
n7vqiDDCSIxqZBmdB2IU2b3A1h8b73obdUVWozQv5+Q+bAgWcNhWvddt9J62VvBL4p1akufvoCHY
1JZh9xtB6R8tmWdvnW/sFYZFnScL95jN+Gjo8oBA7RO6eiHlN7XKVGg9B2jOTE93jsuvidFybZlB
/EDuBQguQKT7EnLueuoWBd5sd+FeVMDy2FG++C6dbAhehNpnVv/ot87vTjis4h1sBSiYiuEEXD7i
l2r2nTcH9O6WQ6+y8CpM3YApl5oWlcNex3AtFj+2n1vF5j9jWPwFslJmU1gWx5//81+e41muLRzd
dXSBVRwb+L9nx0qjKrWuqvPjLXNqsK2G8ngcX0Pc+rvi72cepdfbuZYbySfS9jViReCHSfCqE851
pYGDljGy88cpzJ1mV+bosgYvOM3spLbWPMqV6aSuvJ1ELWkcl+iIWPfGB62vH3S6kqebz7FDjLvV
rdraUH/qVnoVFlD4hocREN+1Vw9ZOrPgRa9V52TvLqdSogIvTuR/evzmZ7c00p3V6ziwy6A8SUd4
uwRW4RMm76cyjd8s2w9evckFHbk8owtRrIcc0kqL5HJDyAmwNmCSy0PcoNIMpSvP6tAMdGdjW/m2
DOhYaLMgSl3nQT0zI+OtxvZ56fXuPdUH+763evOVphJZciVDqAdYI3cYEY0ZCKanY6G07PZRoSvb
gSaY07yXmEp2hHVhEl4egiy2yH7W+cRu+tJ15rcbRtDFk4xWBQd2rBPHzjWaBYf/fHmI/4/RwzqF
nbbPJSIE+mT/3y8Pii4mue/0iQT5yHgYWdgGmvWp53G07kQO0jiqwh1JiT67FK0is5S2j17sixpy
Xo2KYacM9NVCCFEPWdf8yilu3PIojW5w94PO1sdHSnFjH2mJdiryzPsZz8Yxk2sdfA4rGNR0NVST
aSXbDJ4eW5Y4F8OmyFkh/+cPbWCR/Odd4bnweCjhURwzbM/6B5oopfAECNZg0h77+A6fQ/M0zsnW
YR/FrSirXSmaiKY+D+aIDOFWbSJ9LtwOHej2WeTJJlkshsCW4FrLxNxbDQoMzyakJnNy+VGOdPSI
4vuOnIIyiO/256Az0we+CPaAWeh884wr1prxNMzIcutC0q33eDTR1pzUA2+83BPL8VOhFXSo3BVz
+5V6YfM4j6APjNpjdziqEgmoFUxYBMtD0xz9c7KMlMhOjxBB5k8RNIB+pTc9lIbl7rKgemhxgK4H
Q+ujbUcLZ6eOFyPfDoQacq+hKPHo1MiZOuLCIngT2kLUnnbKHNwkNCGbJf5FHWIIIiVGQ8dXVb6z
qaRV32GvoHEWjAj6I7KOpc4eatarD4fg+PXcBva5CObkGLQe/nsvIGNVN7r4C2U/jM2Uyko4ddSf
kzsqrPDV+tGe8bF5wyV3x3KXdqgplK9bnUOQ5QybABLA7BjTgwpQiCwSNaxeJgxEhCrISG8vFN8e
2V0zTNe28W+vsi+/2IXDHKVJ74Gg2elOaIQiNIlRnbyYvfXFBEW7za2oOM4Eje1F2/hPdYZSsqpb
8+32QZJ5/IzGNj/MuUGVIzXyQ5la1naWDe2bdDi50SxPQ+syMS9YWvWgzgMaP/05FQCkuyEBMg8h
FW4oUGCCfFMfHcC0akEEbFxrivfe7P6WVRa8xAZuU6NF0o1K27/vxXj5yzPeAoH0fWoVbuLuFizO
Tl26pjY9gx/yjrFKBckKwXcbFn9d7ITyrfWqtJ88wi8pgRAzSrrolBDF12UlSuWJgNYVe+u7Nktx
J3vk+VqD313KQdToCqGYqBfQGkR3orbGBxai7tmvh4nFxKIcDJZkIhVX1HtTzi5V3yn8R9LBeYR+
pW9Y2rPATCn1xJa9x4fpbG4XQ24LDBAOghODIO1tPAaut7Lswb5qLvvP8EVnDdo/RdFqrmc6xuhB
VmUzUT8B4umH3UFWh7Ey4mdlbW89G516FXkHdTHnJEduorg69SkGDRRd4sCaqnvuXcx5Nr6rfejB
FUIRElDJmIqd5frBu2Dr181O/iPSrX3Yy0uVjdpPn5r3cif2iMZwIbTzqw73a6tXU8gMan1TNmsJ
IOcuMKtPdQQ+zjwkdQoqSUgNM06b7YlIQeOh1Y9hpXHp1vl80rvUP6K66NY2+5THKbZ3xlKyUpAV
zAcsuP1flcFEp96skFi0Akha23F02o+uqEn71JjyGjMeX02dXo5KHFNvIdadatUZOt3bVGprJIjN
TnGN1AsUJ9ujCirKGhB2KIizvV1NEy6sYrpHFttu8piQQ7/zR+CJfe5sdLe9GJEjqSaHaNrcGd8n
mttVEPfWrUrdyreaO+/NGRznvrN/VeVwmbAlndUDFvG/nolh0s+0fgc/l/cJn3+TDCGCZdey3Q1S
5OLEnUP1AbfFUhA2od49LUeqnK+OKKtt1KRt+KWuXhsYC9ZxHAX7XuvkWT2YbY/eL8VXe0JZHDvT
qneAOBlxZh9Itk53GTRPkySXybc+lUtaERUwL+Ff7zZlnrQvs0YqyihIsytNFCfz8mxczqlXw6r6
TRDJcO0nswYzV63NheQEcqZ+NtlP2eGw1rTee1CjV6cjfdB1E8BZ1YtVrUb7cCLzovcy3qnudHJv
FPE3KNxI7Ac961bEStb7YDLzh8ps7BP8C1YyVBkLoyFNKTQ3auhUD3hWqInUgbatrS4+pp3/9Gcs
0qcMm/Xk/svw9ITRvgAwBVgr88Nmb7sGKl9ffpmJ2dy+xts3qL7MabDk2eVvNWv+yMKXS6s+qju/
YU1+us2uLQSTNbJ99s8+N2YcJI+trYtnHdqNOu0CJF6lSQDiUoQaNLAqX4WzPl6JQYdXj8f51c30
Xya11otfzZckS7KLUUX9tiGPY3OLpqmp7uBtW5Rx9XkgRvHddVFSMTqKuUEkFiAlBW8V3bJ6nZZO
InyR+uxTF2CGoyaZe7G7JWIxO5paGl0aeLRkwDB7xw7ktCErduzFBXVpOZ6JBDC3Hh3nx5u5XtOC
h8aPtXtspeSz9K12T1qFWBWFflVcj9izw1MY0TIYDXtAaE6fcF6ejWTd3p6pcyEa2durY+eGBG3q
YvPnH6tnY5x7aEP6BeIRLQbf6Fs7ZtYhJjFhp1owNPLXJDW5CAkGK73QdNVo5ODWI8NYDQYiH9GR
oSMNkM6btX5RI4xiOUW5C5EcmCZIzwU6uPgu/n4GndVgZ9nTDarHdkt716un4fbThtlou9tcmUV5
fVC5QE3EeIWJD6eZTTcacXB8qPP4F19s8wR+P3wstZ9FVGPhFlXh7JsJKQtEGvTC1uCRdKHtWy3c
qLHvz3sMmUOH2gD+5fTageaucx1Ciqeu488fchxvi6Sa9BvfudRLbHRXFdpVuM418ANAS45GrPIc
Ul8t+3KfJBRu1KF6GJHhbHt3ai7I1YdZZN8SzxSk02NlbeAi7tN59tBv/2/sUVtRxHcYA9Updqyr
W5mznFHjhZLyoQ4k95pqpFSjNIqJOr93F5ihyiuNZXcI84Y+foq9e5iqZyYcdqLUdFiG4SJfZlg9
Fc+tIyDCkjn0pnOb34E7w/Gg6BY3tlCfDOiwlmFAPeQ+gzJmJSjGy8gQ2CfPsYfHLBv21ADzH3zT
YsXMA1ek0r7UFxx7A7pdrfFWNhXBe/u7aZXA7kdB5FXFXwgrh37S++lL/fXYardPks7VZuKOZV7v
2oueoHtfPudgZubVmuNwR6izgUmEsLmNJuLson6Tl0vC9bzkLhqQlFaxDg0xcd1zbt1pahnkNdHe
EVG1iee4/7bweaIl3ZmhQKzVZVwEGTOUA8JOGtu6CIqjjsxzZ8FIJ2KSzDnaK4dsCI1bhyKgf63X
uF7LdhD3BQ24BAzUj7xsvlA+AzszhbGjvXfrLwLSNqDSoGNeppo4ioznktJyZOnRkaANg/Wuaz1P
SfMURA26tqWAGdaVxXgU6+T5WU+iMxvzSq6IvavHGEYWzW8qava2CJLwhbxblKJovLieIIzcrsQa
f6jukxY+xZ+5jyGeOeGT9WlOnqYxnzRsOrS9cLJUywPhtzq7qeUQ6da751CKFAHrmFFVt0OsHRtR
5RMOGGl+FEZ+zQtL/G4yQkymUfyIqgSp0zyVj4aOwb3AUzR4bezt5xbSS1zk0zbt0a3IAg1Iq83Z
OTDkfKgq3OYttVEaBRQ26mXZDmvW8TzrohB2TpmtKcS05z+1aoVqFDhhNze2Xzvk4dZDvs32NzJQ
1YZ+uQHWLLdIONgQ1Fr1nUWefcYfGt54L6V00TfCJbpr6AfMRFWdxnhRXbLho14mgkuaBykZNZZ9
6Qv9QS73vAvm7i63wl3dsTKPBYKI2gKOZC9wJFaO97eSVMKmbUnOBLIlAqQFt6LhZOM1SCnL/9VX
y0Wn7aTu4sI09PdcoyRcai4egOUKsRthHsp4/uzICVwDwfAP7eSOmKQEW2x/fhFcjeuwjRFdj3m2
94TtXiyG5tszKu7o0FXDdQz7YL34Vp4bqGEXKZo3MRhspn0xXepoZSi9AMYA66GLYkjVQ2mdLAxf
V1+Tj7dX6c52d17UIKsNFrqmj8L2nMAWx7CEYASA8XQipQivsuj7PW/0QR39Of/nEF4PXa5ZDynp
zRjspHrE5B/A2BQ4mYt1O4GqlA2rHMrh/BP1ol35eD+mOjipQwSpOcllDOvNBKbIw7+AyOBePTTO
zKQYhRqsHsNs97fjpM2OQQYooi1RkiB5P6nwjzbw5WOYls9OODknbcqdh7Q86HllHafSabhk/emT
OJ9dVQXNmzpvRaBGq9r+rD1bu5sybXpxcxN5jv0k27k5/rmOVamuTUdWcbjKispLrxPSyiPe9hAy
yZw/ehJ1gIFj7EsCQLoVUecifIgm2nlb9yc2wPohsNLpwZ9tfNFGrq9G7eh0/byLpqi8r4jLuVfP
9GVJ7ySA1tSrXR0FR70iFvVbaSD8MJEHzKIecFKV3jOuyBtYsaEkpsPPuA+K4EyPke0uMIhDGaVO
/b1EDvwgB/2g7spJUdHyMGeZj5YLAT9/clA93LD/8hICpgr7Mid1OTNdVj7YX9ctL1qTJbjyevEK
DQ6VniyCu5jxDwyJfbSYuSD6F4x1jeHDU+Em7NX9ONeWQCU5ztsoQfZVDT09MdeC8NcdHWBrkMcn
95Jr9qMmk+oxZlM7yqJ+jQf7+VbITEaBEmmUw65BM7f+E/Ginv15QcW+qHPw35+6sqrAuvnuxfC7
u9nxiNLM+o4CzPL7bPBVF9Nzh9U01U9wsdrNv/yVvFCnQIhCYPmbZUE/PcRsRs8iaa9C2HvHGeqr
GjOCkGqQa3Ws+EeMaespcvdga+orE2C81vH90Y0HGzYv1W+oXvpTWafG0zRQby0T21gSvvUnE9vg
kgILE5gX7Tj3T+lk/zAt2EeuSJrjNJXGywDtaxcbpr5Vh54rE6AiBE+qQxOY59UzzCvZBQZrU9wk
+cBec7Tt370wxV2y4B7Vgwx+CZsPFi1nvMEOL3E8Er3gwQQ1NMdBYFrru82tWn0bz6vgVZpAI7Bm
MnIEDlAKD1fRTn0JGVpEvMh4rW7jaOX1jyVOrL++ISgct/sihzxEnyikEwyUSzXzkbZ8Vo3zAjU3
modVQIrMW+Pmq7gz9W8NLcbbT/ZR62+VSMeraSbYWOz36ufVIYv0bo8HoTtR/g8PodWfoinUAL3r
7ROW9+LsjNObKlnCfRp2ROBiL/hz8RvRm5zI3Y5og1PCZT6obdO+xIW8ak4gznksr7drWV3W6oFk
u60ntW+GIfqD+hnDrOcT2Xi/dc2b9jT9lrJ/UUN0clIrgbdtR3uE3/VbzYhQ6p5Y/TX3Za5ziui+
XENMSsdR1z5yNyN4UZ2TFILW3TCbW/b3SG0iGR0zSFxJs7Bx5CMK0OIxI/2A5+psRRTa43Q3Lf+i
EO02EBkAmdx7Vd+XY7TeXdkMWEVCU3uLx+yFSpzz00fUn0h9fsUstZkrFmm97gYHMdMlbWsBisec
PlO9DHdzXYQ0FJfRBaqBg7uFHYSFZe1RPasj5CHEWe+bMWjurTL/K9kOhw8dgA4cbC/5Ay4rBVxC
HgpWZL/qGot8Ggou65OT7jbd3ndbuVNkt2Xyr+wcpXwTQY31poV9acbJnRPm7zROTakN79Uc5ucw
IjtO/Uwg+y1oiuoOYPPmH0OsGmyJiI3PBSw/vJ9yW5G3tR0X2QKhdHKMZ/wlY3om7u4+cNrHW5QB
pjLMSYPPQr8XeKjYoqwA7sbs/ZmFlTTFxlN7+6sWWLbvPG98lHhLz7f/gBIba9rQf6FmbF2qFi27
lQaHkC9pr+J/UPCpS2mk/nogYob0bzIkUYFCP+CE1WDSLYaDVkrnVxSSx7X0/NRDZ89MyEoupRV2
e1DXqFoJpVaAtjlF1GoikNrfCshsuIu7IQAy9n+U233zn9V2HziQMNm5mWSB3KrxP76e4iJs/ue/
jP/2TLAxk2H6xxxFKXg403kG71KuaPAMH36zCKeyKWCaM1blgIp3zcqT0q2BPn/vivOoG9UjiI35
Uo7FmfCseN+0obkPcCWxUBLIzmQN3q3J5ketNp7juI3f9WLZOZPTWUEC3lM9Ra4+T1l8QpHNmISk
5BrSi0MHy8uxjQdSC+mJilBOaIwfO4TNBOloyeMcTZSysoaNztg4uznoP0Dw2Jtw4de3UBbGOI0B
Osj1RLQKVyuD1llCGLed4UXP3ksnM65YBBDVL/hp06+hY7B4vrNrIMSI86qtwlGOZIGHNpbOcnC9
czLqLqZZnkV/P0Ofkq5p8T6prZqq6zRJWG+QDEBKMcx7c7neBlc2h8nGDex1P6XpsPqFM0m4rjWT
0KmxdE97CRzV/42QnqkeiQHiLrK84bdQAI4WhKGWBGfcjO4eDRkyuaUsxdA4n3X/y6fCoiDtBUTe
nQ6rE/Wvsw0jkAPqmQZ1/zoWtrMVZkXga0/m0nIUaZy3cDSujdjbqdRo9QspwYQb9sDFLhzGndpu
mTl+ozpGyaAjwftfga3x/wg7ryW3ja0LPxGqEBrpljkPJ4cblEaykHPG0/8fmjqWJf8lV53iAamx
PSKJ7t57r/Ut08Z3ZqZFgqlJyQ6eyo1NRvAKxwWtnIKEMidGrMNvewUPkKxK8ocIKHBc7QjuggD6
1nWfIyYty6DKSE7RbedTgwnDEdtGQgfmZY2T2F5n8lsaidQ4k0pYLfn6hl/H6CvCVrHoy+k7TXZz
PzQtbkPdre8oCqIF1Xhyf/sVY7MEFiLPOWVcdhsrGt1PpacdlHkvSh+lT2QHMWHPRhJxaOTsCCAZ
7ygk1j+LITMgQc+JHaBOG/lqlOlfiqGOj8M8ywBqvUuMRCycaUJqTMBtgnHvwvY7kxC38mT+80Ee
2XOdUVNQd9qBLGDeyAFzPUdjAmD+fLubYp4Z/jJydhkoapYqbITAWJhs/vwftzvoctBgTRIcQOJ3
7tK04h/1iErc39qBA7/2x6y71s6EDb+twapx5nUNZOcEoRRbRhsFaBAb6A/pyOfbO1kFVrxMzBgB
Nmg0uDOizY7yecfNvMQDQIqqH2ob2yhASsQmRb4Jt0tDofRYJpGznFIMPmlbEDaEIFs+mNZnQZDz
vVlj5zAiZBe1U8L6IrNmP6Bpwn/5RN3C3Dv3lb/M8qw0mXHSOgCvMoerSvwfOVyG3eT0Jl3nOYaN
OADfgerUra1at77ZgfEVOGL9bI36R2bq00HM6h+pCCpCUe1MxCqu52LOLeOzY1ucy4gKIkOmLWEy
NsOXKAMqkg/eX27S4f9QoKWT+ULzfhbgCBPOJxGEyTGd4F/w5gXHJogNRExM8OSPTJqC5aiAkSBF
J9GY7qAIOEDNADx1tW48E30Nc9PY44DrXvNG/QvgTvfmzfdSMcupZ63K2FT6yYqjYmG3g9hqsR2u
M6sYzmhT+nORvowcZ64cvKp7R4WcPJn+SuA5WXpFhfChimsUJN05EiabdXYAdeNcsjTMMJXFKJM0
8S7vFOjv5tLCz8aKUbMUdfV9WTXPhWgHgmB/vKxHc1perKKix+Xha+IlME2S+NxxWJt9tpckVome
zSDh0AuatxUBovgfDQnDrLeKUAiYjkXAfwhfS//5Y+uhEzwW4+NNt0wqYp2hm4IsbF0jDLRDFY+X
SMT4aZ24gz8w4h2HIAnTp5vwuXb6fNuH4LTwdK0kk1lymvP+M/cse6nhajs4TYL9uxsdsIPyjkSa
xn40H6oidwQJoriPAXODs65xwxihuhKl2dHoc4PHqWYa6OXPaZPcIh+cUi/ukix6Ap7ZkU8buZ9d
7hiQVpWcI4vdL7Uo0roVGURdu4kSTGpNbH8aVTY8Z6OTz9zn8JBGWruVjdCyrbG5h6WJ3cleZNhe
h7jNH9K4VWarmfHZB+bS1Uf1ECnYi5URoujYKsU+onmOWYKjHBjA8kyj3/3U3M001eVB1onzv09o
PqRRv9vLKJvb5pzGFtY9a2JozPjCsekGBsJekTgSIT033U8HKu5eRtc0OSEEATZOJ8ZlYHvGBZeS
uPgUKE7NqkYlUe2VsHuSow35y2TwOwmPmkqgyvGlnUxCBOYZbJRlCnRq6zGpLEqtBJWdYGdb2Eob
bNzGbXdiKrR9rjhYQnn288cUHE0LU8+7g4LB5tq5/slEPElcZPBXDhmSAMkeUg+ulqFu46Xcbdw8
c87lXNxbdnXti7g5ZRYpwhwyr7JZGk+KvVNj+H9FNSSfYJARNVlrvi8RstUW3q+Xc2gQdbpnomiv
tCz6WtDweqqoxpmNjmvZLJZzmdZPlwrhZ0e7Be6K6Zo1JICNPcpg2iiqmA6y/KJh8Ll/F2PthZeO
pYBp6QjHD+Z7Tl7cvo+8XcVwMkWA6xjbYjTNZR3l8YmMHjS8GqY2lQbdJ/I1GJKUTIuuSPKd/D0S
uvOMT4aUPGCwVGPtruXc0ErhOzYjt6RqYByFy2W/3P7ZKPLI7kYJW8/Fi1PZ+aFsy/e4cJtzjVUE
UiAsLBw/+2z+5RBWg/yNzAapX/2p5O3exxX3Asj6fy/LH+gNzsc29s/bs6F8LGqwgFF6keWofID5
my4rr1w6pExtHWwBO74DzsKu/a3dUjSh6P3WRliBkjZf6HyXH1T//aeQjPUJUgWTm1XX5Kg4gDY9
M/vTl7mdZ1tIXD3RtnMvrk9y7RBVDJGGSS8eEsJ4q9ztUE742kZqxHxK7W1sp7fg2jyYqceJDTTe
uJu0uasUmR/a2HRPuoIUXlj4ex0goeTCq9TSBBPUXWRuCCyp1nIYYsAkxBgQamsjnnaMBjq8dAm+
Az0ZIZVP5lq2loOXgbQwaA24NJIoPYaOGvB5oeimFVJdy2xs0csM/TYLqmY1eGXx7gff1PnQ2Shl
uWjGbDyNhLxapOPVm1Kthq3QsmEzqjonRII8duPctzSLttnnpgiWctwuR/DJphZz4hvV3MlsRH7E
hvjoe8OmJJuUoG8OCCQbFSs16gRumdw4a3PsX3dnoxbYe/MJKLDr4YgW7aVVM22RzC0+aEMhJwV/
3EkPmHyw6s473d6Dmx7JYnIK7Ukh4cYrxNEXcXnCVASe38Y0bbXR91bT44M8XJsmjtweDKMgunEr
JwzyQRgAueRrcm5mt+ElKYj7ku+rXSbcXu5QvFe+N+57O0V4M7TlHkiEeLRGpdpXeUkiR4fn29LD
dxEFhHJV1ff5wtA4uwzIvAnqxUBt5MgvuwaxkjoV9qrFvjxyb2fBNo+eE/Q7tBfYQTTYwQuPdJzU
jdUXCPdbJ/Stb7BGvowRIU5DQHWPwwe0VaZahFPNeabyKiv9tzxVH1jXp6MQWrrODCf/UAKstfpT
MZUwiLEaLQBVbhkZdTsnt5qD1tECs61+/maJ8mSbgYumJ+Dsbzjkg+QuQ73O046Kppn4smkeNLb5
TOO7PXeCY7U9wXLIGRAhBRVOdqwrfvHln0+m4vc61FUdG5Uy/gTVdDRNt347mFJ4qgYL0WHIhtdx
9FEM9YYQqyxJNwlnySWGTAtTuk7Y0Ewumec1t+yfUv0S2vd6NNgbNR5UuqmeuNyivPwS6NrPKZ+8
wqFiricBeaa3KmxbcZi9l2p00fvA+8syo13dImTs1R48vx/htceq4gaOe4jd4UM+C9qPmwHEDLKd
7VbBTdSq5Ru7x+765zdGE7/r4VzLtVTLUqUW0DSd32SAUWYInHlmcvTrtnxGHTwnRcX+i7zKBavC
zyvfBX3tBF8QlunPNKTro105s0ucpyjIa46hQiyC0TnpzcQ6gPODL6vft5gQSn37s1PbDk18SI0Q
tcP/jsPyYOySE7ZNUmgjxiwtSZyJr/I8oWhdFbuvmw9re+44yrYjAB3NaS8onZxDMML5nuygeq5G
56tPy9AhKg0kmfY+hCMtTNMOLh689AetqJ/k66qvZHiuwnYfWxzeSTBdxKG7HetheGQkVt73dfAg
Nf4ElEf7NtTudVwgCymm5+zONK2GvQZGw8GqCL31/qa5MsInDg47f6K+ivS+vhv6flY7KeWut7NL
ZWv5ifDN9iXDVDxLxzHYW6cwB7FAmMIm60RKkrMchyIpnb3gmnsoy+giAij7clmBI1FvASDHq5Tc
AKMKKObVlCVTi0Ea40e6TY+7rEMYM4GGcGscw95sUMhVWYIDXpfCChwqNAl0fCRlUDEWYOeV2y+y
rFdzEgxvpD4gUe0P2yYTnNSN+lRnDNZlpEwYzdjGLHxUwuZqKD1Q4wk+0qye/FS5B/LZVlGYebnt
KuujD93iAqMQfUTw2EZqe27l3jiQKbiEvkq+kNE1V6YaME88293pjFjuhCW0pW7MkSZ//u4b/89X
36ZMVTXVoWQVUir6j2rV4S5V6FMnxyZ1hq/4Gxm2WjSZNa5E0PN5Wz0hdL7x4mhO/JwFiYGvr693
FVv48vZp97lmngoBKhirBt84roq6+XF1e23+00y+9uvP+SFc2U7BU5jSHgRVjyETQ1F8iuvu7s9/
VaH+Vpi7iKDovqmwdVQHYPdvhXmgdsICVNUdWSftfYpz2JG+U5R37hKQARR2RKU5msC3FPJHETvG
kxmp/UnNBwVRlrNXdAYSE+qgO9obaLKJ1D20fftYhuaPl0KfBJNm4maMuuw8CjzV+txT0zqlX5Fn
GsJ2hIs85w7VY2SdOjvuT2Ufg3OuKvW18+yrUzqXXnj04XiXMyfOvo9Os8usLHz68xti/q5+dm1T
R/wLaNE1dcv+fdnTTCv1WPgwQNQuCA23Qog/ix4g1OzZIxSUSM5HPfQfsv5tHNxiTfIg2+iRWWkH
u3C/25VW3RsgZUkmqzbSdf7zsCGvUuLlZuNauB4t2yrXZmfAuh9tpM59TSU+z5OUeRro6J26bSYX
YOP82tgyPKBTRa+pLPRnvpeM2eTlzs8q2qduHpy6uYqRa6rfjnuCvYyjHHl5xdjRCwqnQ2/aJ9mH
UKf6kdotekVA269DEuL//HY6/8/bCa5NtzQUMqqumr95DTwP3VNgaMrhdtoVjeqtDJKF11mc1ztp
jdIi4y1MlJyUoC5BU1zNohFB+uqooOPBuzpjxpLiMdA0halVvglwvD1G80MGERKg4KtiucWpMOJD
XlWYljQtUlYAwdyVjKHxMpDGmgpXRWnbA4Ia8hFmkQw/702D+hpnzDFafTjIPkXV0ckN3wsUlDjj
sbCHAUrwMPNoCUXfOvAAG7YDc9tng3dqwIPfrqr5ih5egTMaswdoXDowcxOjMhU+XxpjdOiZ2VJm
V2tPc19cd0hO7dx3Eo3tX+whPJa0yc4cA7HwwwUnP9nJX+2M8kLj4LxN56elIMkOYp+Pia7JFjZo
c5zU4Qp+JWWan/j0J8KV7FHwkfiX2nctTmtQQWUZgZ0bxq9cXP/8QRMP+6+VxGKmqDmawZTQBmPw
60lqoHXcK3qLOh7Q3p6FcHrommCt2rG76dGHbsCySBdO5fbPajRlryIk9TPrxte6b8iPGE+pUXsX
aR4D7pjOXkrc3g77/dhrE9oQ9sxSV4NVOoLeuZ0MBXm9ymQ1EF044lqmdsf6nD6hCM2Pdhc9FKr3
mAi0GfIh5lB89gj1I8BgPlc2DeJJmNvKRu+Ai8mO4SDbhrF5REU2Hz2JV6EbBcJeZh0V7gQKL8QJ
FwiMevON3jrgodEDsI9OMISD4osPjOAA1sg7epPwjsgq92NSI08ZhLavnIR9XM3oMUoVZxhlV8Oj
vM0G8xPuCspSp8GYLauP0LCGs5YlG3n3t8K4tpYYTkPofQNNDCZFKPwd23G8b1I4gx5dhVyzDrct
SHem+iAb6lMeKsfJILKcgUy/ItHX38Sz2Cqjce63ykOQw+YA83PJQaw82YEbHE0EwKuwMLzXvGCz
A6j2UeEpWvg6SgZ9nBiL2RktdzcvFj/bp16G09U1rSP8Ps4ORrFVcvB6jb+uM7W4Bwh7GRtNeZnQ
KR2tQMeJq4f+q6ao0RZWq7P2mjZ4AEn9JZ+GTSAHKgok6Qba65h66ksTZJuw7y3OXXP5rBCkgGyK
b0ZWORyw55LKJ49ixyr+Os116BQBtfnzl/3fVYOrMgEGZ0+EqWZzUPj1u66nodMKB1J9xTT/KUSp
HrYFFsBIK89JKvSPoeFvprVl/JiTbo6QiwXXqcNg04OrW+Pco93ZdNi9h5RIFEzOV0vZGwzE7+QM
R05z6lgZF7qK+q0X+SEvyOlsAkS1GxLRjzetVgb4O4v9JwVTyVd5kTdPIE6TBx+TD41iLbriLjR3
AinXrqkLJvpW+waDodqKeRYbjIgu/vzmWP9a8l1NF4ZrsQjw/5CHfn1zOBNQcVc2PTTNRSHYvGV9
w4hnmFSwRKSTEPYwP89qYrIULBt7jjv9yWqblyYNWoJHQrGQC5gPUeWIABmk5ry6kfXW3p5qzlZT
Le2DBijNbcQhV9UoGhAa8/5BwvwXs3U3cSSqV28GnDK6Krc+1vHdzSmA5dwC7eiApZu1CVKkjca2
u4prt+6NioAF3/srzBBhxGn2ls420iiwjUvCDHIfVXgvW0P72ukCdnkHqanoI+VLAk+smMM1Y/7B
oPDcoztiSMuUxxtypSqsU+k0YkE+nvEKUTvYgNOqti7pgX/+BIy5aP05bbEdZ1a2C1dTOcMwQ/19
KdZ9TdFNlRRRY7rQ5Kw/po6zjBtV/SXytHh6YfrHc3fKr0rOdFoMojgLJQmOJRrHeaxQPtbugFvT
qo21UWrDD0JOqmZXVUE9Oa+oeu7SQ6xDllAvo/+4gSVRA7WM0YzSRNgUakGwkmaFJ05JoMOnhLnk
7IFt7CZcVYi+D1B0gTc00TF03//8HmjGr5X9/CY4wlZdNiXdsWxbc379GqI57/k0YtxSSYBZuNR9
rCS2tlK6sXiQD4i4vivtBOQXkMKiUdRvwFPGj9DPkDGSRE3ohm3cY9pZQMc9+EebmfClmAeQDNCT
NXFdmLLqrkFu1HyZyqC4xEAA2QRgyc4+HnoFqHeUptw1DFMX9lBmkMfocW6GPld2wnYiGNsAQ9o4
ShmBT6xnFeRxMu+zq5dp2VVe6Yy4l8LhrsjRIuRlh8S99413eRWNrfGOwmAjhqo7wVrI2UBHZTdU
4ZssMgO3EeeSvEo966uzNECkgA4w56gLLK00ZyZ05MSexW/yD+OyDtc0bSxg1vGbhlFvk41WgreB
SXA/Z/b5GokodhIuM93PLqILw5XHnYguAs6HkWXpafA4hKEoxelg17TcMY1fiD15ks/kgzqcNKUc
iBi36kWWksyo9BC3sjpPHrO+BUIpj4FGpt7Xk9kdKL/cc5h6NLRNJ34ljv7NxySI6U6BABkOd25r
O28AkaDXjQQ1YEgmkEJnEg4d+jN0qvTsN5AL5FWm9+q2z3eh0SU7cHbGqxOoT+pkOFd78pTHERds
DpRzMaAXvBgTjrbQiMHEibB49SDJMJIGBC+fRmq9o/NwdsvR/qwVbxVxQDz9x3dZ/92xi6tP8D9h
C6Gyxzq/dak8X1SiCSuFFkjoEfhbfGlrSiw/8YgzV9k1e7/QP6bhcfJzsdEIm6VrOFobHaXStuh8
mh2BCtQgdV+I6hSHyezrldW32ns0iu/2GCa4HLzqyFClZdoIRn1GfA3xMLgr3WNmEadTvhsH76KM
arNTLMM7ktelHHuTQcJqFMmWMyaW6VkUldPcvI6OsrJmtax8CDsYeEOuxlvg/dewV+1LMjoWqp6B
/L3CDbdCsfN4bdBLXFuxDyepGCCg9AV9fv+vzEm0Vwfg2CHNOIEoSb0x5l66ZubqtuxMB5cqO73l
q0hwBnrToVfuyrLUrjfXLIONFW6CmSVPTPshrpWzHJC3Brz3PlbMC7UxPBKgko840pRdb4bJthrM
+EXzsns9ifJTkJfpujXzdFXzLb0zGWfva7ONdvngcJJL049bhaMnIJm1qX2TS12uTfXOQRNNO52V
zwSzsCzClo8wCV7bQoPIEzbPSWKJc3UGxAOH6Oy12bqJnPTazQ99mbeH2416+8tMBYL0G1CotZp9
msUfdB3TbTn7bWtVb8m8uWi9Uz9UkVKTEE9/nxnDAqWbzT6JeQLnjYXmHXFbF/TWf9iHtX/P+m1b
qPbcTnV0aj/ZWPxH96SKNLWCIZEB2KMnTT5hbVpftVz7kfZZDJBNujiu1sEUJfQPgvjplkGb0w/p
Ebg8muGkLP2JnVVrKAGyqtPujA4WggRU4CV01kOMyw2z8Uvaa+Wubc3PPNT4gKVuQL7mhs6nXSjf
b8rmm28yG9EFeDgNT0S//1YWgBla1EQnPLRe+SbYKS5GB7uzCRosJVIBE5hPhqKM5FWyCiYNsHMz
cIx1mzneRgsKe9voqbOlFUhGZ6zeS3+kGuYwLJT0LdAQJPpQsldKTbpkZYTBYxrDZtQAZa51oRUP
rr3JJFwKeg/I7eZM3s6LqxSkb6UgrPTWIBuejVd2EMaizX6cZ8gxccFB4+XzlE/L7itgVSNTRHVW
zGQjGOnZDRbg3z/JB8ISoh92m8CD5zeCY68XDCfiU/b3QwCPg7eWvUBG1E6l8gV3NHid+aztWzaO
q8FfyV3h5hWFrA7InqphcTNalrnqXrPu07chtshxf+UhqWoQFna5kl7YaNxNUOCio1GkHhGG7WXn
kbu7PmB7cZaF3WH8Urxu5TZAwis/CO9nYwvJUVF0Mqfo+eaWual/cey/dHlXEccCKEuis+SDDHTl
EEQfm14HKBlsEnp6lX82zD9PgqK70HrcRsws//GHwdAeObxHJ/mjHCmd/ygjjPkI8vOcBojBdmxX
NVDbCjAMpvpbix32ZIzlHEulq4huadkFTop8dNFfMIM+1ADtaU0nW7m4De7k3kOOJNPZmp6nndFM
JPyimXvyg/n0MKcve1SpUvLW8mvASUvEvtXnvYCa82oXmr/y/LJ+E2WFuANLhxo9t950F+beXt43
Ulkur6x+Wo+uzjAk1qGya3bx7sX3JclG/7G1Wf9qQArdYgCj4zGXG9xvpZTRB6IeKNYOqGH7PUAY
cUyYUst7LHQGYozKVqAypU+C1S5eORwrbk+haisHukAZVcTCjpr6WZYJPEkrv35OX/Raqc+RNDIT
pWh20RsK7HLLBuhp1OnOZhBN+WDEOceZVL3XjSoFyBfslXiIn7QyP9DaFDvD7dgfsKmsPJbLZxWa
1AJJe/8ViSeqdyt8zCHjcF840w6RhXfMhQcmBaLJnWkGSD2yWns05qtBIZWqsoAUlb31Ij+xRi0P
dVJkBOOkhJLCkx0EIUEafcm9mxmcLAUzjvmBON7X0cPqUOV1fR+Pk3/tpm8JCpe7HmXLQtEMVhWp
7ZPzJpeI0cIsZ54zNyyg4EMy+d3Nrtn/bTUno+2gG126SnNSzN91qznrhGusMh/M5m2QKM98P7V5
sVchL+5JeLbSZP1z9CDnD344/4UD+56WBUAkuU7O58bbP957zCVZJlD6JAGlsBLAtYnZ9+YmRuzQ
k/C0dlrd2hhm0zLHSdJp3ynJdjD8/tGe3aBkVyWoKpzkDRWRjhPrCPYgO42+6i064hnOadaoD5XI
n+gJind/oKuMo9bY5z7nPzschqU0lsgHaOHEQJlQ6X++1sZAFdRMJ0EBSY+C4hLh8kgttxEgoJai
JZKl0qlgJCtm6E06dggt5dS/hvhO3DDMD62POa8CvFYgYJ4VMH11ktAHKOJnxvR/5fPtmlU2LmK2
4T/fU8bcs//nsuIKEoddx+ao6DK++72nP4YVokNXFQdKBZRpzOBMUB4b5rbtjbrYWoWyIdTsx1Mf
0VKgkapiNPYxd53dDQHx99OyNHa+xcKepYT0RnZjn4P5QV7RirPPNSUiSVwL+TLn9e/A8cFWTkn8
EABsPRkiui9ck1bV/CDAim7MAHqpfKoUkfIfExyq/V/eA6o/RwDOBRnLENOkDJybFP84hIgQYVYz
VdHOTknZaxDAnkbGjeH8exsoOs/a/CCv5GuDcANSBBf1rGpTPPO9Y+R0kT3+ujPeGcZHx8SNdnIc
PEUpjYaqG7ZyHlxinj66A/qpXpSMeW7UDYf+wtQ4MMZ9Jo4DV5hDM6gyg7vOa/9/Vw5C9qDqiFch
MwvvdPveob9Z29CHjmNc30/UBkeyViaKL1RSc0p9r3pAIuarOvGnReyk95nqteuiSc2tYtX5K9AB
5CatN54xTBSvQFMXVhOkz11ONJidsOe1SP1GD65jhjbwrNtwHaekQelEUsrad9JntevMz/mijx13
NyGDkFDXGh7SAyL64hoV01e0ZsoJ9wRTOuYNO4uUpk009eOHq77lYx++RyhSyZ9sN3WSAlklVOXR
mQeqhp7ieTJN0NCmg/Z1Bse63Mu1AgwbFhiJM0NhHNEzPUv0rTka5PBonHflScIE2j3mof5Kf3Uf
TvbwHOhReQhCIEKJAQz8z3fUv75OUGFsg4aKqYHUU20AXr9+nXqCdTVzDLVDTl7HXVxY5IDheOJj
soH+KqoRn3NDeW6Ap10SGik3IwScHIjtVatex7jfBkqYbwqAQ9fWIEg7VZrgq1d9RQVK0FyjObsx
DUcWdTc/ZJX7oVXNeDXmBzYBbXfrHkTgPL26OUV5mr36aD42hYsWzUzbc9x2AmJEA3K9Qj9YWdW3
KJ9bXAXJ1uCsOToRagj8WIEEp/XbiNgs4gbdC2OhiarZQDUKu3LAm8gwwiAKJ3WL93iEfVpkfr/v
XIFFoizb7UCyxzJJk1fRFNkG6s/3TKMXSk5Ku1YHHIyaU9ZLcKUErI1KupOD43Eci/OUtHdBUO+L
yVIhMZkoPmM/pHrN8d7xOrQSs1LE14peSt92zTd68Rfwfu6jY/NW1lUA5iA2dNKdqfcXfcGIx9AY
M4boNuKZieuwO3H+VN5tlrtNDKds7wAJXvpJSNRZ1RLb5zrOOSymaf+DSBgApXGblhaVQ64XNUaT
blT1a6OHMxJG774xoRxW//GN0n8/+7m6Y5jC4PQnTMP419mvaTUYbqrbHQLN1tIj4BK+BTna2wCT
/g4nbr+8FZR5H+pb6XwpRHLoFc0/1EJUTNFGcyWq5oXZW3PMEAM5UmuTpuIENS87NpnN7NStboab
IOclb3JfJTg2SyD6+5ni7dvO/QprZLhB2aYZzxb2sGv1xDrnojtoPWCwvEagrXRVeCorPT9bkWWt
AhXtCtbufrbDRFgrlkLp1GNXOxbd0kpd5xbybD9Qk5cfV3/dRh+GEpePsVd8IGgf2KUddeVV7b6O
SvMlTOLb1CwqgmHfYlueNPWMu+i71JQV87OBZ/JIjMcW71zg04XD1SthJGlZmtD7HT5LUkE3VVPm
qEFd7aHzlIeotv0lI3ikWrMYtc6KId8OXp6tZvCFOaorOlgUyvOxRZ5dROmFh6qzHqI4jvemNdjr
iIVo4/hVuXYSVZ21tDjitH4gqyO7D0FfXyw4WPspsDkqBPhbuBW6Q+wX/XowjFMxZM0xdoYvrTqR
pUNfZwWpcBf4WO47qx3OrjVqkDOU4p34y1kjiZaaBITi5KCxChF2raWp0I7NjVtO0x2GQf/st8MH
uj2wlakKomb+QOz3Mq3L7Z+/tVhzftlWHeTeNg1ltBFCtzXDsX47rVc6kzw79rQD6N+IFLPxKOdu
WlhYq64o1APjBRtZYPLkD94mVQqCauaeZGVo2Y+Zm5Ek9rkr6lU/NuwBFvpEvj3JU05YaZgNBCyp
/VVexegQlxNJ9jfFPig/nckmuT9eAIEYRLx79uw2WMRqVj/aAEW2uCNAdcghSRsQTJBTNJ1iY+R+
jkpUDBHxuR1mVWPK4YiN0/R6WzCLGaXk6aCUcDU6YdxezCYTFwR64nblKMkDixzJIl53bcjwGunU
PRiBCueNZ41T486UqkeeCcBETmRupUJPn89fagP6MIErGtve0clB+kn5opT9Eji5SKfJvsQKTNtI
afXTbfLowCnngIHZdzT7N+57sRvCi+YIVuVqmBmn6hrugP7M24RMeoh3eoqyuxLFN/mLdaCXzvMz
XUOz2km0qxVCR1AYLG9dNwv3PvC8q911HKsDSLHCKlvSk/Vh5ago0uS/RT6Ng3HD+DOcXvKyHDdM
WFcqNcSxdwbycNRKH4tFEOMqXgRhzoKvahfZvGI1oTvOvkAGF72sydCdzW0RMGGLcQoAl1HH+rhP
mYy+AH28QUhMwgArQk6OKLhoUA9EBCxADwSviQ+sYVYWkxHa0f7pk0sUcjrtI83eTDhTYcYDJwha
O/gkh+ytrkfzsRCpvXQjv1MeJ9dddG2jkRXqx1vpMSjhNZDM4Gw8C2quWwCZU4BK7RTgX1ffVSzY
zobzXuRLdbD3coQWJfWhmNz0wxtag/yivrjOUzWKtvTg9f6N8UjNW18A675kIJ0S8BjHvArJTfIy
kFIp4IOMjsNe3qv5lG2sEjNS2hhXaRBsAF0JOxIPUjLsJ9qKmTs59UbRon1q+5MvKEXkNL3I3bfR
dMeHSUU1Q4yOWEqGuqorb5nnWtdW+zLGszqnhqwyWlSJ6vw0lt7RtIWWKzKtXcOnvekJUXF8KwAj
/8eO58xjv1+qEsM2HdVlJIjfj67gb2NBVRmn0lA68mkIa+XbQpZn4zO4l+yHKPNxqGTuxahG/9SE
qN3lwhIH/nMYeumjOb9e/f06qvVn1YjCfYF65cbUcMuMGCEXb5mEamCThgySaj3npeRRFPGXmosl
xytnk0/0e1k2HP3ETb3rhAuvLZnSh44mMQSTMXrvRTSnHXvlkzFAtpqf1Xr84/XELkiEFR4JWGH2
0g2as+8bkyzs+WnmKilNwOESdq5xVbLRuJY5rBQX/81CvgZqgNeUpLhopCEUaqNQugIbXRRqR/qQ
R6bLGOPi9yP4wEFWwOfgbjDAzyI9AEScVPYn+pIzvKXpm0Pl9evF1E63Vyimz7ZR24vRCZUV3f4K
TFWDyFA0FbZR9b9cneZvRRc2zvkkY5kqCtm56PpNTMauiFEi1duDsSns5jFStO5RrR3ziFU9X7ak
YNttZa4J52Gg2hMnQbIYz+FBMUc0LPh0Fj/nt/Zaj3rnDi7wptJq50jdP3t5/XrledlnkAf5UzYM
H6OWe3+NCgmKhTp8BT9PKMXMM2zGeE2dYuwatege+xSUZzhDwdHSKWOQfrAXZCsLXPlxUA39cTDi
B/zbyrPV1StJ9PQaxEmr3sk7kvLKZCtJ5ISVzEgUhdM2BUZfgU+WNX9A53UjEhYP+TQpEuWufP3z
xivfuZ83D1RK3XKQ6GoI9HTeYOO3m8fkzneF6PTD7YwXzzNoMi2SVzxfb9KJVhOw2UV6+3GbnMX0
Ev0CAwjkXuJg/74ShXlP0/e18BCBLMvEoKNGDOZGMb87XZUczFlL2grqqyBNlfVcJOQWOh5GjuqP
q4DXONbRM1BzehvtAA8rMHOcklOufpgDxPGZi49af5aUOOVd0xFpoYlq2VBKEmmLFGs55RP5Njhk
B9PYWeg8TvIhEIE4ebpvMwh1aS9Ho8rkfh5XWslTamXDSY45DBD6Z3pdKP7nOYeKnicNE+6piYg2
bBjHwQ/+j7rzWI4bS9P2rXT0HjVwB2ZiphdIpE8y6USjDYIUKXjvcfX/A1DVJbL6L03vZiIkRvpE
Asd85jXFCWnDwpngE62q0Yyvi6nH/07Ngh386GaXp4rhLj3L5U+Bl67QrW7fS8hkB2TjtNCgTQ+N
6a348fcVZq6nIKGIirZ7i8NM123yJoZOJzCeNuPiXh7yfp3atXaPBTA9pKy86SWWFgMIlCMqRo1Q
CvksqYp3aqsqcCFE2s9/PVLMzxGaYPoBtZOFoQqQjEtx6KfCR1NVtSbJMoEtfOHdImYwJiZVOTkw
N8vdOlHFjgJ+8WSXKnF3i8Q9Tn7tucrz5NC2KtiJPn7VqjJYLyqjYZHjUKzAG5BJTWuUHRe50XoE
M2SPKD5S58kuDGl22Zx33snu1mWdlI/mZPh4IAUXtEkExuqK7QZerV77g2m70XwrD+tro5qlI2W5
fo6GN2SsjK/v2746ZcadCbZmQeG1eoWsZNucfCoJd8qg1+6g9cN+QUoHyUCJFrsEwEapo43e8wIw
7el0bSLsG7YB/VxcCgDOL2YIeldQEcnkbSEjDJiWxnoB2UqSPGyWu7DbyuOYaaiQo7+F1K11XTfp
dThq1Wn5Y7VSu8kLUEnLXdRwpfVfX8k/bZhcSVVVTVUxEXkQtvlpzlfBoMme4eXbd6xablHr0ebp
GcuTdFiKznlq1Rd+MXRbP+6bi9wKf7+V9+hUf/nj+T9uLa/0B3GjWYnK5oWZjIRNg9JSkyjaxKP/
OHQ4N0Lmq5Nu/Jp4yqOCZ7uLI2p1qv3wqMwStoWOgAO9meFSiTrpIs/RN1Ixh5c7IcOkRTtJU/3g
pBT0TpFFsxhKEmYhqZa6fxSTFd+ytjC/pGYvNLDqi/QRwRFkiiS+b7oWUnqjPA8ZfiSkVdZFoujW
Xsahe2dlXnWV2dg9q6lHhdkqHxeRmTgmkQbUkewWlZn33lAwkWUsT+dpuk9U1T9LhIxur+ZEegX2
ZpMolGsslLJjD0tvXc/C+zp7bUUqKenZ+EXSw32WY53y11eZ4/scF6lI1xn0f+Ch6JRlPzWBsEPt
VFAM9UFBOGofd9p4M7bxeqnbooTY74QgcV/qOrI63keNqHdlnLqekZZPfhE++XH9NIy5/zLf8CkC
rquEOu3SmsuaNHOlFNJvOmiooIMtfZery3tghEQTWAim9RHWhXWGU4rtYTBJ665EaUDLsNGW8XS9
EZ5W7EpFnnZNOwxOmOk4qSrZ2p/ReaGKi1UGlcHJ+a4ta1LxULR4hnSmZZwgWecPgVBoKGjp3dQH
EL+IYSdb2Pe59LZQDSdLXOUxWCEELPxbdEVxsZ/L47V4oL5JgoBV876i7A96zKASLZfhYwz8pMB4
5SSMjnbZGED3GKKvahoPe43+MCrmabNq89J874sv+4Q9PEPHFPscMCWimygA4PvjoFOXyxrNZWCQ
cZ6SwSjyo2qVzU6GmGaPXyLGIraa6qg6Efn+eqjaGwmdihutkAa3lXHsaiGQue/UscnCkWoyvAmg
lP/sE/Y+BggqYmis3ORq6d+bBWvJvEEO/Z0cJW+RN8lXoTAQk8Dt+T2oH+F6OGqurOyiDc8w/X53
0KmziKakUf9Q+6evjwa4HExrkUMalTQRXUmjeFpw1Z1t5TsvaMh5qU1vBwP/P6NsEPIfcR4/pXOr
Vy5fsMIT+4WKJs1uYV4qbSjHxZchwlo/3eonssTRRMbgPSWd81JT1uVflFoB5/1pPphzOQzgACUa
i3nB8z9tYCyKBBRW0h9CUwsPdGg3QTle+mF/7Y+ILgjj4Aco9naaTLbeZNOVERXIiBSy2Kh26zGU
pC0KChRe8Zim/8OtPJTH91vBPx9bnh1qwBp/vA5B+G/Qk5SjaYNGHlQkgCsIP09tD7G8Ell+0UuI
WsahVzstBk+p70n3iRgHGgn09Je7HTWHnaFgNbrcbTW6hHQqX9EDx8pxTtcBP9ZuEKnQamatuW65
25nlVqGfZ8D9dApprqiXUbYNZaTylz9xbSJ2oJGl99oUOIv+vTcr4S/i+OgT1ghfhDhfzML4NghM
J7NVxNQx/HWjTMAuiIb0ztJ7HwRjju/dfDfT9ScFic3hOivrG6TDq5NnJvVpuQXGqz5VdFfWeO72
0m2QDwe1ztoLSl6L/kTfeNHaNtp2teifsUmoCOyl2GemXbx/b6GBRbQcTAq72zKAP6ISibl+0Ha3
RPMNlUnPiWQadStP628NG/72VPvR++ctNc/UlzFBW0hjyqy1kZV6shl1Iz4Gk5Zfej3qfqadoG+R
Iata41e9bhFOenfF0heIq538eCykj+1gQFBvTJRBLkgHf/7TBHhYek1+WB6PKoCxGQqp+2CqzS3E
6QasOkoRcKJm4rtfHPp+Ao/fhDdy2uL9neClpdorA1Oqo5Rp4t7G8WSpoSeowMJVkWBpS4XlpGUP
WM7UtCs8E6Ijmc4dTpl6s47mMdT0yVm2QiBNVUk6MiOt2q71jn9grtSpmY6zaToaET9AhdBM67OS
J2yZsoDU8Dt7REF6aU0Vr0BNxUxclSVlvTw7tQWA5DGcjZgguZZdrJ4YwlcYAeF1PzwHJq4xbWw1
B3R0tRvTq77HxI2nsMkw+KzR+Tf6+jGnB+WWFrWrVJZUtG9hFwdj/YhUJOTdeXBrVZ1uNEp+G7OO
h60daKhn5xheisbOLiVbjh9wVVjIdHqfD2iuQTOks6NdkJlMrq5F5VNXhIfOa+VNRmnbnYjpyBXC
+rTcWv7ICsrzs7mMF9as5k1fgQSJ3GC2kxmM2t9Jo5lugrpWDrJUUOYlFDZJhR+qePC2ZT9V20QZ
+0e9nsWnwA+3lGfdvgzlIw6VTk2G6OrwNOFi94hPvSM1xz5NT2qgDQ4WzRPnQvGwPkXcREsyrLEK
GRcLdH5OgCeVU+5lrldLCBH1mELLLArYDgI8VPPpFjVri/71bKDxHviiO+YfrKhGsiKGr/JPCECa
wbtWERQBSw8fzxtixa2relgbi9oXVRw0KX5/YijTYd2j73SO6K1BwozPKHBQxZjk4gkz4tQ128I6
tEXVPxCkOTFxP+mzUI6eZUfXepwcFk2fUUDMo3zVOg2gHKg1qICtC9GJ145eBMvgypjxzFaFxHbg
yTW4wBhqH/LaTeeVJzTO8xXhQegKK9G+wrVFmNibN3flFEc1tBt9p+o+igSzXEOD05dKoRQJPxkI
3/uOCoR4OpLoeMdm4Rzm0pRCNW6NI24Y6s43NePYw/zf2UQu5MhfbHPcDqhYXVdzM9cbh20Umycv
F9MBZwvYNfJ0Cx2xcD8hm5PWRJQftNlaVRL5qWapWrZ4UdbE+niMA1BtbHPdjmq2WqCO9FSLc1Ay
wAqWKYKV5k6R36OXpsIjE2S/fGFjYPqO+A96VIH8QMkdPUiPpoVbdzkfIl0u66gJmD04rnpnn6gT
o/AcxbKZ1GMrEua96n0N4u1d4wR/jRTlQKB1yInoSV7ckgKrTLZupYVWfqvOsi4V4EREz3MqJ0E9
Ik/QBl+7WmVO6s1jbzDFculWqjTpvuyKjaz21a1fWNMt8I91S1vuwday7qJsbWAlhIG3uMGvDETX
L7wiH46+qTK/TPMir/xucvIMWwwSRkATVh4/JEqpnJJKk09xDk4XsWBr5QtcO8gndSp+mN7gnQRi
fxxOfh9f5obSvkZl+n4jN/LNXFVPYjW5WorQYW1cIhCcXGUZ9nRNa5MwLD5dS76pGTEIdEV96GKA
/otPl5T50da09WGVEIu5MQIpF6M/5qcE7X5siCFxSaHa7gZjVlUmjIV4yElIxATXlZexbjZOYquQ
E9Tkop87M6DkmqMh6YAX51r28icHeH5UUMECFC6tsmnEu72oMQ6YE6cgVdzOU9HNqeCOm8wxU7rC
5ENyBHqnt1NKzZbB9gT1psFs2QtvpHJu6GJ8j7T4GB378UHFHdtd+ANllUpO0ujFuzb+PNklQee4
67TqrCu4yllpUz0tt5TE/HFreaxXC6gp8lf2tO66mxQwPoZZUrjmd8sm+F9/wAA4wTPUiErrHAo1
5sPU4qlrCHBTjcRb7f3h8p1xk6Wo/JYJ6j346lCts8wzuIarItXy9+Z8QTf/Qutx+NZmbq4e5sZ5
mmWemq5XrnqAm2t4zxkKMtLoCrmr8HPz1CuhwgUevYMu/Fe0y5FFlpV+HdGOpphn6rc6KNftOwS2
jOAghG0yOeVSxoJJgyqcgsg2ICYcHqPxG1UCdQVQYsJ+DcrJYgG41LbKtJNPEAaU/buDjq828rGo
MKmeURXajKrwzWyjWiqi3BhclPkOPq79zSqIyaxJa92EMrc7BmQtY6U/LRX8aUJujR1xO05asyt8
Mb7XpDGEBJPrv2iMk33kFbiMe+xEYE3K8yCKEdkDHxjMMKVfA8+8V2fg/0/BvpzmTirbbG00xCLt
NOQ4gyaema2lms1DyuqrskW1D21e6IA4BrWJhoWcT7igF9EG+T/7ZPcokoejzpRHmHSGXfRxdSfK
rty9I2OXRkuGUfRi5ipmG9flj6EmPwxeLW3YvotD0HL85nmWRcmcdZakFqmrJTbLW+2qT20QHhjC
/qvPqEJl1Y4CQ4ioBpoyVuk3H58HxFxulvQ6qyPaFJjkzjd8Gfb6wMjeL/3rGo1n1bevSkPUa4ly
BzW6I80xkreRG7laX7/LTMTCS+mPshSPqOw+FZyfYbFma9oznPXgezNaLwik9Ae1Aidgz+Gz7AfS
xkIAZ7XcRWOA8Hl+otcRr43ngFtLq+LS9IbtlKT2xYIHA+YgOSw+ypo48XkJDLvBT/e+RaEE3mXx
ALJTcds4N5FyRIhFFp641KvskWy2vFJoct61tHUWAozqsSPBXXDtWCuPIPn9PR6bm0Ws7ZO08vIY
1DrVxej5+1KK+I9vw3/6bzDwFwew+h//xf1veUG3zg+aT3f/cRF+Az+Yf2/+a37bP1/28U3/uLjd
3P3lCx7QNyzeXsPnv3zVbn2z/vyCD1/L0f04eve5ef5wZ501YTNet2/VePNWt0mzHCK/c37l//TJ
v70tn3I3Fm///fdveZs186f5YZ79/cdTs2GaTZvjP37++B/PXT6nvG3bPr++JTgnv31+z9tz3fz3
3yln/0bxkta5SVZrGtRl//63/u33pyyQ8qD1wHfPJHxQalleNQESmMZvAjkSfJ2gbwnTmBXz6rxd
nhK/WbT7TFujIaBSk7b+/vvRfbjIf1z0v2VtepWHWYO2pv6xaSMEbD2OCsy+UJHkBI3yMd+OJ7g+
MhktjCz7rmvKeX8neYSoOaCfh589AsFpgCqx7Iq4ekGrPwCiSUvVVLWzqk/STsyqgx79mAgTWBsI
jaEEybqpUtyuCB8dgdOGJ4XfoyqdFas2cWw5dgNdEjJzswb4XaxiglpJLeJDUd7T3C9oDYtzRxOJ
vbK+GFLimSLMcG5IznopH1lOX6ukKMjmQO2lVIzyQuxp+V/+dCl/nKwPJ2epvv3ReFnODhQy3GkN
1ZIhfH4qwk7wsBNauY0LU7FZSzlkACCzEAGPpk+s77Vd5AyBfq0pyksMWS5BWMmh2Dqzo2REAovw
IYZKB72mubEm/BoHcZ1X4roN1W6VPhsqONuQ3xoEVX+soXGMujVs0z7c9JiksrsWD1bmI+Ke6edc
Sfeibx5VD8tCk2xpphxINJWT/jFLLBRIkDAmoEP62sT6NzRukeC5DgquSKi1aHKTkGqthUqd9DiM
kRN06jU0A9ImrXNSIwGIQehTwEpNWZ37ccbDn7sABeuQ+KGihEvv3UUtYKXX6F3ZXopCqgGBS23E
wcSXSIpUDhnTONsO9JVt5pQDbCfpS8cYZsSGFn4fdP0y1sS1B/YvkvWnfEq+e0VcrOQuf6Kzue06
+4TE71VT2XdS0a4Du39CSPEUB/Wjza7nKHb0vbb0azGIrdbiaQxfOJgQgSXQjUOIi11/3Yr61M3+
itbA9VHyYUTu334IbQ629sk+IeutIPfVzjRSnxm7KxtYSRh1DyllFzSf7HBFCoySi+PlFQlMMd+u
uy0gDEqBda7icyB9DYNmh0otttyd/701wlfq321ec4wjSPWUHcCpJQNFPlgwk5J+mQeK5GWnRtGh
jqSbfMSJIqf+u1J6dWdE8RepREVpoihl+SqfoMvaCvTtWjGD+7ymB90auEi3GS5HHBBampDn0C9z
QiX8tnwn9fvXvPBOUUIPVPT69wbulmTkK0V0CeJPzCPY16jCey9eoPkuUt6nIQaPIg+I/E56sKF+
+9gaJfXlJtwYjbhu+g1K5TIsN0YJoYbvoKo90kNX7o02cdFWQ+d+dv+SJkTJpAGwa5x34Ro5/A5j
UqgJ5lfUr1kmstJ2rcKW9iZ7E+3capc2snKURXUV4Ijo8ONl10QL0RxS6dIHiEzBAmV+KwPOqOnD
HDZ4mwyULhCDaWciYO0jsbAatNoCCXcZe0wUn9m0YodcV2lWbAwVfVwDdie8dtkN6/iyxixl0zTT
DrG+czdEmqsZ6lGurHMG44hSVXfuLMg72P0MkvUE93cdlxJzPPhuxJTLq/ggpdIjuQ8m6Kb6xeQU
oVMFG9zCICxO9hHEa5AZWHtNE+Tk1kbtn9ifH6E7lTkehc+8yIncs2DsLnyaYEJcFil26rjjIQKe
nJM0HQ5yJl905vAAtl9x9A7LnCxLHKXFUNCwJdikgf8dBZpnJOHPxjDEbtKZl/psL1NK9qrVvyWN
EUDbj2MHKfS3SET3WvRdK22wJiDN3AkhCEWWIE743yWrV9eykEM304ezjv42Sg1ewnqixvjdpvua
jl4fxJcC9FreItPsi/YxRFUSobZxVaWgFipjNXXdTSCJHaBL30WNu91yPlYJmmFFUH4ZleA72nJW
q8429gOqTRk8T0+vYgfOHXimUUirOn1G3IWPSs23aTDVlf8FnLV8FJ5ybYxVs25TrV8V4FoL0fhO
UFH+m4ox2Bbol/Wc5jQMvzMB5sUGkI4RllgyYnRa12xphla6Wo0vlhi61WVAFrFm2bVXddHNWl+v
ZdfYm9a3tolV1Q6dC9lVzMi1gsZzvaLUNjR/tzFMXPIAyDZTiOr+1M99rmzV1d7iPYhK6asdG3s7
NeFcgukA9fsScDCOsRPtKK/xp2ZFAqoQKQOjdWRFGvGgganFxhFMjCphssplPpuGNnWWm1Qs3Up4
O2nY3Ar9uqqU62EoHwP7JAs01AKcv2tMRTZNa11LiTI4CrUcmp21cBiBQxLSp2tqFlCEBssxQXsi
kaDf25nkVEbIkKdGvTK75q4Gi8lgUVkVw8oNGx+QOU6WQg5+oQe87Jqfd1Xo2SBTZVUXKAV8jDmM
Iar8pIka3PyaVY/djtX2G0BubXkVV68ofqwafN8bGHkjZs+xDQ9JTjAyCTdmvGvK6qWMh7OWqpd4
q3Bdk6e06lxQYusoGo78U5PiovPQWYmwtNjDftt1cr3WNa5zIJN5weCB3qPKBBCoUcZRvtX8ewuX
MhCNOMklV1WIJ0SkHTpIqh6tZvZiKH7ZwY+KHVrjpTyilhhtEM1xdcx7IBTflArihdZlzIImDZvm
WHMlzHbcwiX2jOsqTN1sSm4C09piFru1oKX0xAuZNTgWPFB9lF7pIv0CdKV+ZFe9hy+UOaDr2rpB
Lv8JrxnpwMHBvxC+YIpTA5WJY20/VNO2sxlyEFUkG7qUuMw0pHPCQxCk20agfuezsQ3VZdrqbpca
O80jWFMT2PzN7q8jLHM+go9DQZONmSwKrF75s8xcQoZX+5gpuWVkJFvTm1a0+vpdJQ3QfzIBmK4N
N6mBvhqWyk+1jDBlO4RretBsUQr+Za2e0nD4qssj6uAsrNk3EzFJ14OxvFZmYjyNBhw6H5DkaLiG
mJvrArJdxhY1KVrmeN21hkOAm0xw9IUWAXaOL0qPcCrrmOqtErzkCq2/Dknlwsd9abCNfR17dzBo
aXpmneMXhBQtIkdOJenPWn0P7OwJkcBuFYqUPqUzAUU08+KtlzHO8vFYL00cTa2G7dKDPtSTgXZG
WLGcYROoFu2JBsAqwUoyBiQG0l5NHJ2M1QGXcwmLP3KxgpLXMSakf30xlI+9t3m4aCqyaQZYKYX/
5qd5CYa4UwRFS9fW1Os0ZQkqtOw7+FpHZ9UCOxOznngPJT6rE4R4TukXRP0y2FOCoTUNr0CPHYCa
m4RmYTCqJ63IfwFw+aS98mNIC1kVgEWJzMWnY2xAOyAUmjRunL+qBhqgHSJldrJRi/EMvfdO0dpd
GCCz7Ju7MJnOc1d6kqONRMhDwFqWHZz/7LYsvhQlOoxesM6TwY0iVtGoX00BigEpUC7jSarglqiK
IxPbBELfF/UVKqJ3uaeda/EmR9kFiII7VJi/C7nsyFjw65PlV92TLvEY/vaLS/MRJvDjZ8OUtKlj
KQKG18clUxkQkwkDfjZ5kIOP3qY27oA6sDB6wL4NFKPGTURBXa2R9ivMtdlargXEy7LZWi2UsCq0
satqjUDD+yLzb9UN/lUq/6GAsH3L53y5/pzvf3jRv6or/C8sCAhW2f9/QQCPp7x6q3+uBsxveK8G
6PpvAqVRFTYRcNjfCwG69hsiJQhuknIgyGfMWeiPOgDip7+hoTOD7oEBqYIB/89CgKSov2GfQUEL
2S2WeMv+tyoB2AJ9WIstRTM0SwDdlC1haba2KPv81HrvUnnKDRqN2Md44aqryCTT6KFJqgNumWsg
z5eKmgFGbQ3EySBcOcUUE0R6T3bQXYG/r2eaG9GDEb8ICJ6JjBFUl9h3E+KnIGz8jV/QMFTGb62N
pRh4MbKsiTmZxDhvyPEOa59jZ7bAPGsCJn+OmpLxPtSQBQ69qSMJHjEYx7VMtl4MPYhWJYkeoRKe
cmbMgal5/BLLhEuYQ3WrYpAffEM9BTHfg4krUI9mukUe/6LRAS/OkdfyKDLc+/mdXbiJbZrIhs73
Lk+D68tRwkoziwQi5SMHtaaJX5JPoI2xAaQ61/QNCe1T08G2Y40k9sGOyMrA0Hcr2gQvTVZd1ibV
Xq/msMpsMwzj5ZzA4211Ob8AVRy4+TxoKc1cDOG30LIkn5nii3pQUgTt+UGqpvurenyaSGhXg8UG
FgoKKINlvs4fsnx6mnRvqq66GYYZgNaVciV1zehCFeZQEPjJU8qhfoJCwBxf4oThxDSrwHvczetH
g5McZ5uNB1fZF3sqXm0jomkfvtTGiAAmllruIFoicDZEEF/4SsfmHjr+WTTDWh/8F3wsKf2o5EEV
+CEnCpNdpVa1m0nFjWbJ4wyuRz8TvLYBKmXVz7+yxScwAtpHMs5B5f3wWPTETTXJfxt13SooTNKK
NncxKORy+d16QDUfV4VJHEvFGpHo531J0TfrIu0PIEaClbFpG62HretKUG6gKDOW6zp5Wb6i7P1z
X8l3iIwik920JwStZzlAGqnUGwg1VMVAMIGhDKuX6xgbb5ZtblNcX1dBEr2MnBz68lGRbnNbO6SR
h/gWlvfmGAA9xWYvm8dJLefaPDIuy0I8pCBuQo8Tm1rick4HvHkszs/ayHKofqO4hc+b3t+JjpyP
xMGIPB3VI05YaxcXvs/VYpJZblYNNslGfNdRRymaBBUxHa191MecNO5ejAa73r7tL6gaHvSgYip3
83AkZQPz+pgYE2PMLom7MRrJ5HGNguJm+eDldOuV9j3p8decTjYJD7IvTJLluGKPsV6P2VnWz8vR
SjlTeTLSwUGvYHmJB6oE5dR63Xj1nSBj/RU06E+rk9DZ+HSZeiVlU/MTB9M0itKb/BLOqGCR8VJj
j8gV10my7pbv/2nR/helv4+h0LwW8m1QPhSCDCqzi7DlT2shUoesQXD0qOUwc3vmDcSOWMVKvKA5
nVsXUBnu5kHz1187V1v/CIf//LWfqrFDPNa1GmGD3VnmnnP+gjsVlTtm+y/OpjJXLv/0TaBMkLzg
v/z5B/YIx5TAOQRrCytR593FImRie3djDg8qDwrk7Sdmv800oBdymfp0l/X4jsx0/9e/eZHi+nwo
Bsg7YaHNYUAf4FB/Otd9UVe+AjKdaWLvO0i+OmReu2PZno8H9hLZeJmdFMX/nsT7Lq73CDA9zEeX
euGOeNgoGOR2PdynclX+6kR9zKHeL8nPR0eR/uejozAm+YPMuEvjEgCSdI5xiCTon7EvEVVnNjgq
R5oTFSMCoEP+q+/X/tUBmLolGIi2pVqfBfXsiUqkHIzCsWoyD/DdyOdQtUUJgZ1ynqbRvLpwMV9D
+pgeBdTatl7xYmDJilhqRrQuMMjTvmuZdYc6H0PYfoqUhiUquqVfcac01l3oUVGUxoJeFNrNicaO
HSNEvhqkpxrTD8BAeD3V+lFjp8QdJFzNu3xkhKu+Lc59MF1KaatBKWWZrnuODtkOME85YDnjcvaF
gnpPYUHu1rh0cKH9/mrZUhQ7t1x5nmLzVoOufcDbn/KC144hi+hSO6t9k2abftYzqgK27a3mVZRG
MiVsbrTxc6NXX8P5p0bzZof85KUCYw3VqGdAJcvWURVviWLcpDNSLPTR8Z83KyqUd5Og4KYbd+Xw
Ri2e6mvLxtDa3npMc3DwzV7WjXVEPZIu3ovsJ2tQdfd0NThZ89YzmfG0weGCtXI5ZdCgZeNbkBuX
HmZR718zD+IlopKQakGUkRpv6fnuHHOY88AN5lPfw4PHhbjV2YbtmhyFpeU9vBHQUjL1oQeb42Be
wIrA2V/W9tDmKmX1/G4fARBbrN7fxR5ilLfL6/56pqrKvMh+mqpMUpZGlGtojHyWFrTQOJ0G+lVE
OARcbYcRUq351xNq57gLd8xYDYUrn0MqZGtvWNGL2ZswTvLHct655lMRTtMbWKitiXTdErJldXul
I701asa060KCywpNajJu5j5gGAwehbfqbGwyaLc46H9La+gLa5xTXxppXhsaznQjp5c6b5Xm0z6/
dQ48+9klUJpLNuFGhMoluIJulYdc4UzfGWlkOvOi16XJSzNJPi424dHruKpNydgSYkDHYFiPmJHN
L0nmsz1/cmsimg628EomAqJIfLdEjFXJXhl689CvGYR+Z13joPSYdgzlqicOyhMZZ48avAizZhnc
42CsiyB4xORMCxD8nUcztnBEq375VcrRGVHwXK6qu2WsCwoIOihfEQfbXrZulphkoGfslMZNolL8
HEMitdy270ZZ3MnzJZmjjEpjdCapK6pNrgoIpHy9zeZliohf2mHiarYnqiTsclqbbZfJqGqAFlgt
erhottFc9xwJfXBijrnxIPXf0IVlyM1Tvqg4LW2PKDbqNcsd/MU1J+2Gu6wKDssj1sjAb6qtVSrH
rpCw+jXVl3nVUWIirTmijG3/FZg/vs7oTE2PoWXfZhkTjtdgSAauXGoordb7LE3A4/c21F4aaJkx
D3yCMSct+M6q01mX7OAMtxJclDSBn+Zq2kiUrMTwCEUPAuY8TXMVF0Bz9g9XpCu/QajQK6MXlEpw
2JrXtqXIG8N6SvvK46Ly0BCiwx805wZFBrIJnUnKq5f6bZ0THFKmXoNYeTM0iSvDdl2QoC8zO9SG
U5VPb02A7BiQLhyzGbgtl8pOovuq0m4rSDO0mIme84NV4jkTzYtQ2t+bZf7cKyREy3kYvFU2AqhZ
kjOUNRyvUlY4DTWrCvqrx7hwlhVhmfP/Vnr/P4MF/LII8H8kvyfZ/mlZnAEFHzr+x7dspGj1jh2Y
AQLL63/k98pvMDhURL1Q11bp7RPKvDf7Ne03BFmR5tWgZyHpQNf+9xxf/83QZxcSGH5QZDXAAn+k
+DxnURuQZYM2FAIksv7vNPs/BrXSIrIFB9eaI4yfAqzGDxEbRbCOJADmQ4HnLioQT7mV2atezS5k
Xbx0Ay3dcMp+FbUToHzYMv75peZ8MD99KWB6E++UgNmGT21/kMEcmQebXv4a+Jv2LW6GYA9iBy+y
IBBuUk/ZtY3s6qYPK2pxxYiynvD60wgmcp1iwHJoGk9z/Wq0nBHa36qkf+Ymbea7PW4SqykpArhf
iEkFcE9EeBvJRXnRjiPzMjXD66CK4+cuEe11ghHGV2swmueceE29R068HleR2uX7ScRyvak8XQmg
qaLhtQ8GZdpnQY5AdxSOhfHo6Rj5nSb4jCZgbwmTHz/oK1Scktz3t01CF4mCGz2lL4hNIQA7aioL
Y98Keqg2zu1gvKGZfK0tpb+ARMa2Y1lydA1cUznXSd/CmWGUzMgGao89oIQbNW8FTHFb2vlRqO/V
spQ2DdSWdaHS8Ud9OPHh7yvtRYC04WFCS8BJcOxAwSWmGe+g5UClxDTBTmH2a6xwQNbPOFzojmYX
ez8t5nAvO9egKPTcPmgse7roX3zW60YLHjCQvadmtEa5Yh0k4UHyw41nN1t07deTCbVWJSjt4KHY
VrKf2YBjY5ysbo4yUbqmDtx4+QproQMtiNuWANU3rF2GuZUtsrXXabSpR6TyQRaMmIaSydEl1Y6F
qXwRqEcofoLzku0YHTIdkwiPGNodpEFim7JQMNURA0XnTE53WmcQVXp3mWriwFfvWXVXjHbiCeQ4
5+ouCuZIeGRu2tvriP4lbnrdnV72x9HEk62kNaiFX+yo01zgMGsv7lPHnupXhXZSNWorXX8koqaz
q1JMKF3ha1u1V9YDHcYAK1P6/K4YJoRrdYIEUCJBiIv5oKD3zpulBiKb721ADR70IUZFFUwB3Sff
RG5kMHEfDtZhemPa6FIr6jalqxmM4VYypsM41LcJtV2t8N2gRYUg7nYyOHD6vjBJ1J3XsN0x5Bn2
9J5wC6lhGFjK1340tmpr08gF/wcJbEjEKsrlA3WWxylvNiVS8RaoxTQYXmGl55TTi10FaapScbus
EYg0xAF40sNQvSbwcQNMgQFwgk/p1qRnR0VqXakyLhOK5oYAo5jUe1R6r5UJabg6B4aR0KnpbrQB
S9iWDpNvX9Rme1X71kpJhh3qP5dRbm8iNR33lZIkz3S/+7MP3QLQbjZt6mrYJ5DyEXlrnNGfsJKC
xI55Wj2qbi3LN8OorwuruFV8UzgmKhJOnzenMss2QScf+lG9iSwJFbJauya93Cj19BChroCfSohD
IafMlhUDRqWNv48mrWiwXCVDsB3SBm8Bm4ofqRjgP/irT7hqxGfsADBcUNvLRvLXOnkmpw/JSloi
UwxGwLroWipe6f9j7ryWK0eubftFOAEgE+51e0tvinxBlOmC9zbx9Wdgl0LN5hXJ0Hm6LwqpJREb
SCDNWnOOCfelUEvT0KhpNWtXB6opzZ2MfjMKuFQe6ig+eU39mvnJqoyJjZ+GM+dwTEsB2Xf2+GRW
ZAGo+AzajAOmWnci2IMD2HPU2JZNfeqpWizAkV/b7EJGXlyO8mtyvb5nFtCdoN2oMV0F9BuTgCgM
N1uJdlyQx7Bk4j/afrBBbLAw+xjKlIGhMtghMrriTUfE8hMwHCrE9tYwcMJJ3vdRDhDw6rVMffzb
YbBLVPxjJEkZcx1gdrB89THrAkQk5LIuwzxqi2VpksC2GEgEuxeYVJ4K+uOVFeLNhrpyRxJHvA2b
DHgCKKHOhvjDB1UusWGZdOSsbQwea0mcn7mtB7pwejoZr43vkcDkYMY0xkg79wGTTxrl5hnj3k+y
PjmndukQLAm5wJ7jZrlJaQ6pk5cSLbQIXVWehc8urTUcsTRy1oTZ1X6gXUUIsyi85FWVkfVM6qX7
QhcFjcVAVn0qQtI9xjJ80DV5dVEceK3aDZNBqxGG99J2fBQiPnNeQPj0NFY/Yh+ZWEHAhBw7gvfC
/oQl5Tya5Tatwme9DfZT7BwR5N1h7QXO1TN7uLtQuA8ZcbIeEvWFY31LoxisWfPYBNY68tp7NSY3
JAX8TsFOc4zGRG+kd3KqSVUyczQPiEc0A3gpXDz1MBbTHefwXeB5bFC7bGdOxj7ODaZ/87lA0W1o
cQpi1Dp3KDiCmi5mKYhsnKL+BkDUKY60+9oGjuf1Wz/Sb5jXv3lQywx6xnt7jO66eCKHmWYy4thd
iJp/IW3uK1AHIyJPGqRzMkw/EtJYOf8mBzCAD0lYPU2R+6IJFEiVldwS4XAk5ntdNgMdt5YFqRB7
BFPXnVf3mxjZT1MxmZT2o9PN06w+XLHGWjjY2bnDNoMoo8d3Ts95gtU1C6OfmMDOTgu8OUBP6/he
uuOXvZDXu9Sy9mbQLYQvprb0a0l8hjeBbuoZlyjeBWR9qHKOYZjOuYIPCjhEMWhRYAEPCfv7yTe/
O3WOHxQZZAPXbpna5TYxp+egcLBgWe22MMXeG427KaLtNgzZ66hq2EzWM3rInIYI/N0kp4pdVb+F
Zm3rcWZkFbRYzTnWaH43r+qIrxMXRZZHmI1azE/sKxDZS2dTF5RsO5uDQUW2zE+JdWGbJgN5wUL0
L9S1/UVXEs2dRg6ytoItF3HAVOAFOOJuagg+1YdhhWVAQUp2fgkRaxteAntXSWxbUzIomAu2S3Qo
xNe517R2akvNDA9nFQ3BVTuUxCH2sbkxQxWvVKOr57xw8meDhTZNWHgH9hfbSlX5Ge3XcPB8J9jK
wQCXX5ku7vu0vCNLtHgcfZv8Jl9Mq97OcQDZhYF9SqUcyv32foyT5jWMq0ZbVUgqNHRPBbYaAtmG
BUJ/dzNpJHV3rq+ftUxX28jWin5RTUppy770xRmGc3eoVRmvWyOKt02bswmY8Z6Zj1vd6luYVaon
1SpInPFUxr69hdHfr9sc+JcyEGXZ2CJjJGs4Ikq309kxU5Lel66sj5IE8QeFsu/GaGpMnYkAwap7
bNICN9wUubC3BG4AzkBZtDQ6BsAWysZvzVbsWzA0A3CbGOEbsoIaQWSMGc10KhJFyUIV0ra3wMvq
ZQODwEaFE4h1EBfpT6KG2hv20tqrYXbmvgkMYxlGdhmirR3LtTbyv44aVa5S9sgIUPRpgVAKZxGk
c/el8sb4MPik51g1Bd3c1ELonpGxxTie7GYG0E2YuxzitdRf+lPbrKwGz7RKq3htjgjV+rYprzBc
UZfTp3qkKjd4zrUIPIpYqo/6A+2/sWeZEca9VjmcmPEQ0WDrIkSsXo2iYxII2HCmWpRlTCyHq9qa
Wms3MtibsufLTVZT4BjRcG904Vj6Z8eLaKtQx7C6nHKzq1BxLB1Xae2vKhaUYjedq7riG9QJKRgG
u3blYbARJVgbRZIfHzgOMA1exWTUw41lpPOeroXtvVRt5OOK6/wYwCQSN9wD6WSKtWK4wl2TTYyc
E1N2vwtYwhSYLivL+1cLv2H1amjKsEEUq3HGM+GScRuKCFM7kCs/GbgIH3zI8NaT0Asrvg9llpU0
PHNT7CKysVW4qMOucddWg++Oyllu9Cen1KtiA5WKiFx+YIeJNIzYNvyGWSGGg8iygCAZ2ploX278
zmVtKSOW+tsYG57tnJAZDuXDkI6Oy9dqsQdiE9Q7Brkp7L3oMBZRNY287b0WbIAC8rwSfIt4qyuE
YudeFIF7npStZwiu6pgigof4kI5Pn6aL0q8xu7Eqy+Gal4eWHZ3tzlgUrmbKa0KYR5N855h2iKRJ
ALJfyZgW6CjYT0vIgOhSU05Zci8yOJFLgVzVuJ2ZDtq6qW0qNfTJEY5XSQLo3Yq9yD/4buxkB3yb
lqIhbMx2x4L0iAVSQ9E90FRPxCk2Krp8pGjH2vQElpzDzeTWDsyygfs4ZKHVRrvBDlvj0XEmWWwK
zP/ereOpGnWpKwN/5wWDKh9EUjXDupR+YJzD1PKyc4Enh41LIhXwHL0exM1YECMNnr73+l2HhR8A
kFDlTke7A/fTgv2xAOglfst6bI1zQho1PTnmF2swk2lv+3OlKi8HFI2DM3JwxVKa9z+DTjTJj9SF
YXlEcyezu6g1kgKzj9K98HfQ9ZZPIElVJdVPNDuW3BAdwh5nmvD3LNoJvboGRhhhIpbBoKJkLama
ozx3+5UzhUl8W2kzWmExNb4fXU/+zCxOrASAUu1MIxt2+rfZuihDL9gZFkXjpVZXAbpzX7YjsDUx
5YGhfdHm+ae64O86wFxSflMH8OIhRFPE1NDZ2dIfCffBQ5ygm9LbcdUYv97UYr7s2/19lXdKN6en
zptJpilrTmXsFzFWS6kwExvTykdfPoTkB39FvHpXDv/7au8KKmktYj0bAnw9+lAlbJkHtN5lN2X9
OsLoepVMrsamF4tss/QGr8AMx7oilmpIp2Slp0R9aYkov8Ae/9PK8e9fc+FyvXnC9dSbyDmMEMgv
pIrOEKfS019TG3Vb6MCe+PwJf3SVd63JPnV93JeAMkqjPjGzrgsSO6rBMThJa19EnvyzDfr3nbzr
tXkxidvRPIp2Wm4giDwNUhz0UW4/v4X5z/zdxfj7z79rNEZVY0zlPKN6trntSIpXnnj8/E9/UGKz
3r3lTVbCM294OmDh1pVfLGypsSPa0xHnGFCcLE0duvbh84t98ElZ7172QKZVmddcbL4IvYAVu83Q
UkfPuJ7LCp9f5IOxuJCm3rxVUURRp58vUjco0OXDILyFCl//b398vrM3fxwJfaqNE7sj1/nmFpxN
R8Qgpb38/K9/8Ko68z9/89clgiMi8JhyhtjB0DIdVeees7G5koa9+fwSHz2d+Z+/vYQekdrYYJoo
B0LYCE2Izr1LVUuIovniLj66xLuPIS2JO5kixEZuTn5eOBQ/agUstLaa1f/tHt59DsBGVDtCOlqM
uYooGsrGEQsDGxbbEK2wv5o4PriP97KyGPqSoxMDSu88XdTCp0EmYNVFX7ynH3zU9ru7cP3YaJyB
wW6gSKIFas7wf3efPyFj/qL+w4wxm/feDnMcGxBYFBP9UGeUoGtA8Ai2B7yE7HmD6CmIAz64op8I
cDcnGwdc2hrF95D69cDJxsmeP/8hH7zR78G7cRqQy8BLxlCNWFZKPTqHSUp5CtLwBjeQ88VS8sE0
Zr9b2MrM6vupk+GizZOjG8d7+tvriFMWFQiCsNbFhLj+2+f39MHAWe8aBHmr5g0l1+or78qlDCGK
7IuJ3vinduLvmX5uSrz5PMesdvtB528b4zGP4s1Mh4mjgpLxsJqqH5UwsNCZR7sMvnhTPnjJrXcT
WhyXrR+5XJDz+0JH3k1Xkx3OV5PxR+P/7lmVUAlqAZZ1URhsz9y7wveWVnROnS8W3o/G/d3zMvKK
Lasxf6OUE84W+A88ONYj7uhx7UeAqAMnZbODz4jz8hcuyw8emf3ukQmrdEO74Z6k0/bHasYJMufl
e8dJov3nr9hHl3i/EPRBVsuW/YSPbyqN5jbTrzz4/fkf/+iZzRd9845pnlcZduax5YSHrw/tX3mA
K0qLDkZg7N2OrbUNpqPJvrjc/Fj+w1Rkvf80Q1gpVcI8F8VzGENOi5gweH3pJfGBMh+iEmmsP7+z
Dx7bewaXqF1id3VGZtIh+gC/KmVO/NvT53/9g+d2IeK9eW5TPA59m7Ls+LmZ3GueOFocWJUTvtRe
dI0Q6bbQ5FPn29EXk9o82v/hyV10z28uWHYFW9XQ4kWz3Gtly3zT9vgCWVajhU3Q9Oe39dFDm6/+
5iq1S3iRNy9zdapRAgZBATCCr+bzv258MFu+92mryM6g0DPBkFZ9tukXlG2zzNLsDvcMrsfkryy0
f1uAhxYS6RX5J9XC0W3QTeNmMLybz3/FB++gnH/cm3vUErs3IZGFFN3cYwsWaUAMq+ieWs1Pw/yK
Gf3Rk3y3oquwlV47T94cyr/3Q/rYyhK31leL+kdP8t2aTg9Jr9X8dgv5q485oIfqi0H66PG825cP
hK1olonAZPICZy1QuJ+7NNYogGYESVVueEOUhP3FWHx0G+/mA9Pt1BTajAXbdCIx2Lf53VapoTG+
2H9+cDeXxO83g02kRCw1g2FA37Q1sYa5YoOFeYe6ZRM428/fqA++zUtG2puLdF5uKhQR4SJ2dgZf
S1S/Jt7P8EsZ5QdP6b3VMLEtYjTmowBs7eIYhNaAXC+uv5goP3pE7755m3jxXhGRhhrI347GsDN7
gp1TOoiQ4TV98/kzeqfZ/fduRswfypuH5Fe9tOZ6z6ILXTqomVpoIQCmKq73fe6eDEVImKgfxaSf
TOXfNnpA06ublo3j3X/+Ez4apncfvsOuM/AmJjfYi1hDKQxH+dIyirXZfXGTH13h3UfPgjOUmj/v
QNISj25Og1CrbG8B2Pqbl5erz+/jg6nlkhr85kl6kFdkp3inkW8sQrOmdZVv3dz6P/75dxPA1LmV
3lf0lptMOWt69GjehmQE95h+Fcbx0XN699mTI0ic2byYdXGII+YA0RwfyJWWZl9MYvOW7z+slu+d
Zj1kYbBT7F77VtwiW7lH1PEk3PJBhjjfcvD50Zci6w9u5qIdejMc2RROBDOzFSAloT30jjroxXDr
VQ2Ja13/xZv1wZib88f75iKuSvwopUezEGIS2iGD+kpmravLZlvateN98dw+mAvM+R7fXMZMPfgJ
mO6xnseLVNgLmlloTJZZ8IiP8Ys52ZyH+T+NzrupoCF1k+428xn2THQr1PWBO60Bdd3mifFSl/KB
3K+XQOnHyMy2dV+v9Ky78lzC9VR8VzkDruQ2NmkYkgjHvtVN3Tms6vbyef1XosEv5YDPH1GC/n/0
/DGan3j+uh/f3yoC5wrsv/A/jvwfQ9D+sojOYaz+Rf5x5f94iKhNw3CgniMZZ2/8L8efiRkQtb9J
9ICD0Iukx3+rAQ3vf1wTt7znzIR3aELOfyMGNOd9zt+vkIXPwgSjY0vHQMct8KT+84WtxwFsNN2a
rXRKxEYW7qcU5dsyiUYkTOwu+yZQW63m5a26sl+q3KRt3QbdySMX4IrW0/g0hlW+aDN7+DnSXLch
ZO8jtggWoSzV0ZNRCuaQSsibh3vz5ye+xfJcZul//nIhBG4RgR3IsoAI/POXh1EeN2Lwgm1G3qJn
Z8YWIUe/os8EnZ04aNUAQncMvd8mZYY9OLD9Gxlf1cGU04jxEVWpYj965YBUxHlJvGsRlv7a7dKf
JSDHPXjXfC2L6oYQkQk390SaWvKtMAnqlQ2Isct/b9phv1bucG8RcrAchuYrh8671O95fAQ3Z9sU
JenbAkv4511WQFWmoIHHDBel2FfKLE+lMIBAkmsIjT3slh2AnDpOna2tB/UmI3l+iTLyZ6oifCBG
jpd+DsByRHnnRLWCbell62G+Ob0aoZCSBe3SUISzFdTBThGrDFMp+mJjdzGNvxssTD24/HnPkSvO
7/PbeXFsOLlMECCp55vWGl6NtzFz+ApIfACJuL22k1Yqgfz61lI3e3WeupuihrMjhGZcxzgoN4QO
lOu+kKdLxpKZpUiJimA1jr56iF10z5bLuafK+nZjubTOnDrUT8qzS4IN+ucSYcJ1rNlqWQBOcyuF
mUMidIXoiU7fQgTb1MU3BR/gSsGqTPiHbqgOxN/etJGbrWMrzTaehtQ8iVtaj0PbvGoDmauucOOz
m0+PopWLzmnLFxEeFLX4WKunfZ31qA2RjjcRSvSIfhwMvgMq1WrRjj45AuFLWHbhQwE2mWwxIJJo
KelX+pr9VyfT70ZrhFdpgRbULUC/+CjFrzItvpdu0+5zBP8r2dLKi3R5ZZa2/t8tMMgaPJwAEvsT
UDA4Iu8rn2SWB9OQ9P2Wz8Q6Bnqwt1rf3XjKtzZIHFCDeco5m6gCo4fWbqwjT3gbDWWwNnRpbrpi
3F1eNStp1pHw+73ZMFB5vK6JLPpqQtD/H3SB5fArXWlIzGyG7dnvVt8BKrJqO7/Z0O8nn6QoJckM
frINjYmsuqQmngSlgewa/4q+abUaA0JZPdGDRjJzMImiBeIyOPoe/8R4Q4fbOpSm6V/Vek0ZBMjU
Pu5srPRSEZXndBSarUzfV77nnmQMjNQOrxpZ3qVD/NpEbU3kCklbUzSiX/TraNvRCOcdwO3Q+BND
r3DkD0G4NaMEEKHSq2U/wsSZVDHyAKeZ09xWxk4E+Q8v9/RTgf7EyrSjJP+ECNEsgioh8m5VSBoc
82+q9DpZ1jlqEL6o6aAbxfkSmtw09pkqtr9JhREs9dLJ1squh31YDcmywLm0rYX5E7Cjc/Pn3qrI
X5OvS8Q6/BYo1DC58txHFoiQ+eQULrxfld/4lCFxuhL+1TTRtdRRyuT1NB4ba4x3lydaNxDLgLue
ojLWFqo+YmHmWwot85hr8LArNZwwaenpgKu1msqXy78rnG4C8kMeodTz1eXxDrTikarI4KyHwM5a
dNarPuzLHXLbl8s9OtAwhlGnyTtM/g4bV4rwbIi2wxTU1wQnI02ax6lXBU0st7nq8bjvSUxdgcBX
69oji7518uQU9HRMJzRv8I1yb+OW48lXPnpbPhMyBsdXvUQFO07xKqtjuZfpNB3rJLjRVIuOp4Uz
Huoz9NtX3p9BCZBaHZwosjZNaxkPZYs/3Gl1c6M3SU/rKyGVPBUrLY6IDY51sSpDYvWCTCflk0zA
5eVng4+5Hsz+B5Tg9ZC7xl0byVtVEcBwcbJZ8kqWU/WboJnYMq/MZnBPo1v8lmHYH71MEKXTpMZa
x1h9MQvTQojyaGub121RultNr2+dHGiEJK5h6kekWCRDwQXPzU3u5gUqhwkG9fzriT8ld6wmXZKp
8PKZtJbn0c1BG48+87uQbOS7stJWRgSye47szn1127BAzbLjbFUbAMM4FAHKUb6PkV6PQHMgly8Q
InpeDNhTOC65nK1FGNh4FSB5R7/5zDBecePJ9Vxb12JnvMnNzFib0WjQkURq1M0DevETJibi1oA8
Qb6APl2RbnHftb69BkY0rjxE5GtRZv5GdkN81Lo8PupOl62NCPUw3Hjnd5prmOcTErQ0Rrix0NK7
pe1tU9E/MbjaXnFbS0/2HXQNYDSha99XiCdO9ogjfX7LyF9qDpkF/imJzbtyTNeGNlwcPMaVXnTX
uoiOUaX8e5Xs0vm9v7yNXU003jQW4dquQg2nZ4uURce/vlTmLkZbe249OWeglC+lnvorlPwGkdYt
IX0kwvDiXhldpe2MKp1wjPkW/Rr1TSdT9Xj5qg29bM82e/4/4yYmxYs+QFIXCdDaFDolON6elJCk
t9eXoc1757rtbOM2aX5IUGRhKe7h+OdMViBeoy75qyLweIJycw9uWNth8sC/NCm0rLZ48Ez7kA2m
u7TSQq4bmYRrs+1+BVYKgrCS403bzaDv3H+2/DBbFa4qsGuKcpuFiVomvZ9vMwusWjUW0dJxQHhj
fdh4HUnVtujC+05oL0Tmkiim5VmxQ2+Y7Cy3Pyi7APuk2eXRbhHD4MPICCBiizHuiFAxtryGwaFM
54INRvONlzug78gsW8YN0EmaEU8o5gCZQ6a8DRLve2H6j8EwFEdnAgRLLIW8qUlpcGW7ivShPHhV
BZfeiV5TciXPGBaWHlRazfXV6yDdYSXg4ZR93++MVLNJGEGt3c5a2yIYg13R4fBQsiyBOMtibYvy
m4Hk8LafvQzT7DaUzZjinq3+6qGDb3AGjqtLGIBvubdOx5qfovg9ZkhOTlZNmhXm0RMMuOuybiOi
IzWx1zL3EWgfWCGlxatC06uFJ2DOGQqRuuDThmIZYkTAS0Msk3VX2Dc+QcxXhUko/DQNsONrW6cV
GJb3qakZD04NuyyUkbgd/ap8IYEKLLWt3dXumG5GNrJr6afNNfoYSjc1MbPEyCOXy9FNYmMnpOzy
f+vi1Lg3ouvRHcNTGI0ghGrTI5kyeoWs+/3PjyJECKsGnTssvKDbA7taI+5aNWXrbGtEA3QkaBp6
bdUvTPJo/jAqwmzQe0qiyzrq8UBGOeliFihkHkhmEd1MiX6PMjleOYGZH3R2jJd5A3hWuurmtNwo
2Jn62dVatW8LhLL9ZKvHzkuejUDfMbDIZIV2HY2FsRu1RAfA41bE5bZbkeILsKHeg+EbWMTMQWyE
ol3stY6xMyvHWJYxKdhNOYpzWq3/3ORlErTE+BuzQr3oc127ywc9ofPyWMaiOU7VtAoCZSwdo263
UD+1hWGhNs7xkGz7QtdPTtqyWtZ+cOaws5PjRBZWXpmYeQgVn/9UZIc/xqEhzUVLq0WFqFd15MFH
JgCOP4NoNN7KrrsdYMZqF+XB0lQjldip36WAQBoQ4MuxcJpN5TX8bjN0VjZHiaVO2NO66bJh55p9
t8dxU2Cu2AKzYHuCTpqAPWm762JIt5XNrO1hLxlpvazScShXLvpLcjpkvxs5q6wnskLXMULURZyJ
BMmyeNQC1V45Zf5q6/4hEnOISFnLDWbaYuuNpGVMcRceG0JV975u490Wu2xWYJJucH+5sdLov3Wh
Pt7UkNiW3cC2Kkuax05zC1IpSrik7GQX3Vjjt2lA3V2ebNmCwdPMKV0UjR8g7eZOQeo9RwObhapy
fiHpfMpk9qLnZHJe/i8pDOqlhGq3R32ZU5nTgrsxWbbtfQbK+mEYnWbhpHmyiRNkfFKf2BCM205U
Fvl84z62J21PmKGzkfPcaEiprryQX+FM0bdQVcDN1fgbqFW4ZdIjOpwK4w1ObOemYe+WxXLcFg6N
7UoxCaRgs/YUo75JLUHXPoSHIM+1jSgnFqOw/9Hk+c8icRaj7LWnGK19iyZZzshqD/TiItS7FlaP
9FDJK1SQDYBFFA3PelGtx2z8xqzYPQdDYy6UnyEMTZKC77yztwRYu7ssiPepdNTZs753+Irxp/Td
XQRv0HTKco30ikk5sJDluYU8CFSa296iXTb0O2Cm+LEgAm/rhGgRac36vaQlRsAlbTxi+jUrF+Fy
jLka7W61BWCGGLKn7pkU00iCYTLTCpz4HGfTkxU130AUBSd3dDZFEUrMBXlBWblSC+kW2fciHq+B
78Hu0yAbYDNbq6K99tzYfiUebJkUPmyW1h5vCp/8aj6AQvrRpir4qNoy5N3wxnxfFDrlUGJFgtD7
ZfupOkYhp9hRFtYumJyZKNsDYQyjOwwkNKCrg5lvVVwVN8YwbilgxOcyJKaBjQ6L0SDuPPoh9+xK
5xBz8+wVSX7X1tY1CZn1qSn1lz9TfaS6XTKndYUuZ0LMROCPi4hNYvRXLVGDmbSKd2kySmC8RrgV
yLYrvaViDK/lp4jSNaxa7wRy45BV2LZMMsMwMYYOWQzyAFiv2xcyQM0+/6cgSP5MEk26wGdTfSc+
ByXvtbQzuc/1eJ3wZR/QAsdr352CpRNRVPfKydwV2mDBlR3Q8Eawg/3JxFlHJmQODXA71CQUMatp
fYGXwG/BcwbOSwB4/TRY1i9XvF5iePSUQ5CjCBd3iji4ShxESYSpVovRs3BrModvujjviD6Ky31a
zDa2Xg7rEAbqNmWGBIYE1pD82/ybEaf4F6frgW/pWAKvGorMPBpOd42kx9oVAzTSKq2DRZtY+RWL
vkuEY/PjMkuqGPtXV5VIEXnvE+fbwLx1huJHJBM4eSZrl7DKwLGJj7G8VdSJA5y5Zl8RjYL8OdeW
WYvdy3UKc0VkZHhyqMeiggfWOv8v+kDnX+YxcXUMnpeIZ+q82rKDsnOcDLzgdTan2bORiXWO3k7Y
dluLIv3aCYdkF2dmstRCohKj0EweLZs4B+IyflPQ8XjeFOsWeWLJrdZ238kVKVdGh0H+8i45bgq+
yhLFepy5FL7BKm3xhUeEXaQVaJ+IN9i3XW/jRQ3JTtO0RtMeP6Owew5G5TBHZhrLOP/JYmw0pZqz
r8lpPXINLBQl2E6CpktDr+8F+MJiCEfi5tKntO2cBQcXQrvtkPThzDp4WvzUuE1O+msE8AEWCSGW
JOROMIwAvNaig5kr+iXUxnSflLGO1t0NT5k2PCEk2pZ56O9db7gePD+6hwrAS1K+XMJG9DG9mHao
/skwwKZRaIwUVbvw12WrlGYHXY7fuWF/g5PmCQtQdBU0+VZWRbxJAASCbbS9HXi0c2B2rOYT9juP
g7h0vo0puVZC3mkmkYXzSApyslPHF1dsrl8NuIA78qroyjO1o4snMdoixo5v6OT5YbdqIk/s4SLU
Y23dq0bsLvsRkoTR27jeXxGo3A2ZsgIaUB5exZRq2craZytvzAe80cYDaYxMAJ2bXYvW/BO07c/A
l8vmLZbNtKTHNVwX/fjX1GbWvgY6Tk0r/jEE+eNl+WL7TO6AZt9WmMePNUECBA5jCAb5pcXmKVA1
gIp40NCkY3Df6ztaKP6pUONuwqV1c1lqXVU9Tjbn2JZT6KGX5fNYzpt96tz7Omm3qcfu/nKO9MYA
mGJpz9WyIVkTeI/VxSfe7VLVSMfxXwXpQafL4c1ZVjLof1hlsbcIHtRGJ9iHtWEe/5ybqhLXcVL9
Ek4htgMz32pMmu4QT/GmC7tx6zulhLzFA3an6aDZEe4UIg4zvSFUGxfiitMAEMko2VxOb5qpm1sA
pPbJGqJxk04Vfq4KH4Q2Sf84dTHUt8o8JCkOJmWmz9h6eOv91HyIUymuU894dC2S7Oeakq3f0LOF
rKr1AUYTEKppnV77OKWc+udUl/5z3stdpnyxl+xjEmkzh4rc47XGImaWnJJMfnJlZt/x/ywKX7dI
sct/4D7tY3WD0LgDyOcoAr0n48Fstd8q6js8pBL8MaVjMMOTvKKKfhP5gb9tykAdM83Atjh4ZbM1
cXUffKKgWMmnu8sukjTsrdJ85LKsiWZFH7YfGtxtky757NvfWIeGXYe3AJO3brNlIfU4GxMY453H
AdrHqcE27mYkhPVSHYxq6W5VnxK5SNoXvob7MommvdtOHWUqi9klaUFdqRM1t5nkke8zDWzGOD9U
101ejbycrjPN3SMOCnae8EN8yzN2o480UhGL4uxMzbfME2J7mT65Lpvz5g5zrOXUGLgFxYFpNgqH
mbVyEj28SVz/ICyjOylQGq7V/Gr0yrlPHck35BWH0RqS69b32M1mjlpGNYYLJJDkPcXgVHTw5duy
xFqQe2X+oI32Ly0MlpYZNIdKPQjM0Dc1e5ANkpyp3gRJrTZjlubbrscFXhEbsOtaY0Yu25soY0Es
zbmCbIV48pz4uvSY0f919jG9cBmnXoHLnB5fz9xbYhfDcKvMY12w5HtBm16TLzXnkdFvrurmusqL
X1oA65nUBqLKBkqScPfWbUigkiqmb92AUke2QQCgwOLLKyUVf8wIODNYewo+2HVR9VQfNDvbVAAH
qA61mHO6kYJRribrbqzHFVzztYVlhIig8crlqNoPZb/TLLC0lURpiR62tbGqDS1HNDG3lux83pdO
2rgF+pAuY7jYhywfin3bF8ENxJMr29xA4s6vc3JOF1odjqxadrs2TWmyFSe3PVXT92EgDNrpb53G
rLdJzdLm+71OiycGBeC732E/KFLXY/e26tgzR2X5syUfe8P63j6OfXfj23g1xvghF6VxBkHwvQjN
GUgenOIsu6q6Mbi5HMeQGg0ooK0XaATeNtPFVWx3T9AVpmWsBKmMOeuTxQoL/IZzpXBq4yp1y9vB
Eu5+dOqeXBpxA0RZbs3GyHYu0Bqv9zecAw9hMtS7oX3pCTNdMTvcj6HzVz6ZatUVVb2ZMI+yVFDE
agxNv+pLIOFWe7o8RuCvl4KqJMZ5cekJoZ1J7gbIwLntHKVXtY+Xkjth2WT52jlJFJMJPDKF9D+1
NO9Sw3NuLQOCPjlmHC8Sv3ks6bHtc7trl3z9Fngerph4glrQPELsaYIdXqJjWG8q0YO3mr1XqrrJ
JYmtMzDRTwXHr8CnFpHt0akezCQHvR5Oj3VF5k0ReLt88oAyDO6aXJNyLbrCBAAUlbeRQeujnSGd
Jc72vjpOJccjI+yo5FbBnQt8/64jNlvYfK+8md5qSsZX13avnSSx15RUQCQBfmb1S0lAbotb8CGG
MVowkv6XufNashtJt/O76B4TcJkAFNKJ0PZ+77Is8gbRLJLwHgn39PoAjkLTPefMhO50MRU9TbJZ
Bsj8zVrfqp6ijFSoDjZWbvVnyxjgUoWFsW+b4TXQw/xRxGC3/ViA7Sd3dflJOl45MMTCdR6WWr8j
i/RY6HNAU24+NTmzcllZOKmWLVBFN7XDz0xmbsyR3rRg9+MZxFDQ47CnqDdZPJud4vHd4hh7d1T0
xbD43CR/vxGY7xVKB86Gp3qcpSKxGNY6J/x5TFtxpeGIN8r0/a1jQl8KzE0Pd2TvwLUMEloQ3Frx
Vm8NsU7huRXe/BqQGsBwXMSXyI6eGMurra071kZkP30yH+6C1hMJrJkfHDMrbpoWUOrVRniwjT68
e3z6Wzdl5BbrrnMR1McDPjNYAhgDRspK3D6x2E+mvEs/ZkSXuZTsM9ct9MZn/tPG2e7prZZHqp5f
v3h+EeF1B3A/eVOCMXubkJff6szfepnRP3hf/2AEW37lKjz7AtIDeIzwnOtmsabdGzfkMvJyWd0D
5lKAqBYaKyPrg4kYFThtJanOUFvorRcf7JYyR5h2tW09K97ZeY98ReuTXR25T+481scZ32PLA8+1
NBbLB6fsiqvMxIvWgZ5yGpesZGfKwb0FBGD79vmnHpXeMdQYfTiD4Z9TpyMWoSMv8RQK/iln2gqO
vrk3H21UqSOTL2835D/seShrqDdhlNktq7JDGu2CqNzERhE+4yZYLzMy0iy7+UuUjpevTXd26hb2
c00DtrVSsF616Gvmg2Zy7zL1Awcm7bRlpXeAtohXtV7bJCnS7MLkTB3Y4q6iyhBnYZdv7E7KvZXR
jlmEl7E/rOoN92KHE25m/fONuY7+gPuu17M9do/m4LD7N+VINxwaoB4Pg+x3mePru5E9FzPzQjuC
TSvXMArh92jERNZMtiOP6sDwO7JGvDZ8rjdmZn8Hpz8dEvDt0ii8u8oCuZ7HfUff7RkZlUB/wJn0
IIEAnRbm1fHNYUNhJDb5HGrXV34JovSFryfYFsJpXolzSy8eg2EoLR1kUdO3T8SQ/mTgsNNkF32Q
tjGSPYklujAJJ+o8U4DtwNlfe5SDUdYCUZCxdxI0NayG+Xym3nwzylaAbGk/jarTj0nRd2vXF4Q8
VFG/1ZI+BiMTimv2I2I0uBpkyivQy556R5HgB+Zu70PmgsRA3kgaEYXpNEy9Knwt++UsaYDArkA2
/wjbDuaSq22gNqptjv5gy/onXbOu3vhsKfbLnZOAND8GFgEndv8awk04EwAEol6avx8W0u2rLfrl
bL38lDORnCFQOSert38USe/vFYRKdq3FLSqd6E6g7N51gLZVjuU8BYYDbzAoovMQalSafungN56i
bZ27/TWDVGNrDm4+BsLsAUDyRE5/Unr+NJQUX/QI9ywiyZKkZfDNnX9Y3m0G+t2mClSwE22uVjZ5
wweEK292pQMJgvi0nDN6UdyTVitO+WC31+VSa2yn3pp18SwLVp6z1R2sHp0p/3BqIvdIw9s8BTME
YPDUCfZKBA11qA6yy3/VnTntNSu6s1j4WtYYbgMFpkSSJM9t5Di7PKqbbSlbSR8P26O1sorfQi6k
yNqDNsTcifoozrXW3eqi889BTCKemwOUxdq/zTJRsjuc8hsbkznMMWoeU1bATEFhwGMj45018LPr
wwZalgzd3TDzCe2x3euFr9YBJh02pcmvErHvPownTC1jSytSxdfl0Zii6eACEDk7IBA3i46mrtyz
5k/GaemjOgjKvASkJHvKOPeR88MwM3YMIgg2y3QV9LHahZr16QAXPoe28WAYP12oizcguHFmOuAb
5ou9EpSQadukewM882r5u1TV2heCUNI55jy4ip6TmSyCgTvN/WxKzz9RL2gdh/y8ZakEdOPJ7E8M
tHAEEcO2E3RXTJvKkpZXD7HVyOHkDO1+QLfrIijacUw559EcVkzbGdW0xTFnt7UxI81hqixM1PFt
dfdVc48FG87O8Kpz2Vgk6GSsXfu2Yq03VRQUPPy9Q5ZmGlSfKpDJgZ9NuFaV/q7bvGOG1b4bPq+w
bV0MVBLk5hGs7poAqOwpCnYMvLpdEsGXmlVOR1XbxVHy4SuEzUNoN9W5tqs7UdHyUqZZIdYwfxjc
yxfSQUAZ8DRjHW5egGuOL5XkaYqGrcOZ4nWd+iJl+CN1ENkEE/WlLbRDPXAqcTifQba8L0XY8sia
1gREdA71k5BS8uLchTHRRC5AEsmdthwUgavw15jRuTeKDywkzT0vk02QpMmWCVZz9CbntXQ5dhEj
fakoPQmKx8ldxP4vhwULrI4AQEoZfOlNuW6G+A8bcOfOaTxv02nNQS+kjphpEptSKbYCUjN3Ewe5
BUAsNwn9qrGnghog22HRB5kqewnAzq9TkY/PJUm4667yvPlewQZKEvhaNSba3DD+I8waY8fYPl8N
Y2juySgzN04vPr06LMlWmhYVLK0+6iVjMpEwOUCTsriHkY5+jJOzO4FcWMl5V+9FAZH0nK+R5/6E
Adpt6iLcF1l3ghLV4m4NLlMZSh7FD7Ks9Zv4Vo9qOhuEZyEsoSG1fP/ax7I6LHqVPiDRMc+imEmG
EGdlu/otsqGh9aULS81IMbbxjgAGPTqV1m2QucORm6VRhZi1HXl5ZiOLIz8rDxBnsWtzFffVRja2
+c0Np3Kmq9wt28se7ZTHex9NBS9bNKyxT7o3xqZ7KBAAIC3rGs8fmsGdSW0NOWV6cKudM6FkHwEr
zOeok+rSpUqsOxTbyUsdmS+LAiJ1Q7RbcbEhYIRdrM6EU8JZU8RU7/SxvS4aB7+V47UWX5Z+gCjx
NMTwHZl0CEvPwJBgHbB7fwWUuh0qEuvqSyhFfPZhYfqTMojMmTVNiiH/rdD7VxOt+VsdVG+05tXW
bYPwoAY0SBL11iog3uvo+gRRrLj+JXcl16A9ZOXWDfQ3ipHq4ANYuLQg249VNn6p41FflwxrIjil
JzW230jEM14T9HhT2CQbpVD5psKyL5S+/cb0BnHXDG6TRMpHQjjUzVVt9JCEvqc0ALfG+GU4TX6t
zNxdt9Cqdq7HwKEyjUszxzm1Sfmc6646GzJ4ClvrYnKevnWlqtbExxfXOkrD1aBVh4mssHOU1W9V
3DfHieXGOG85kpjlFHXZkP0asl49lotOSGZPgZU8m1HwlLRRdjWH/h2JZrkOrKm9uJ9jbDpPLi5J
nBH+0EMutBxj408vuV6nu8AUlF9VZTIBsC/h1HcIKOXBkyE+pA5ZS0A4D2CjnTZq1VsufPcQM2vr
/elzWcUzuOFpixSGGw+fhJ5vI+rMH3b9WbukCxVu+V6H6WYEFLzP7ZgcUdQ5J+hfhL1Nk8dYgM+0
Qv2UTZDCJnQkj4qp9TG3ZmlT79lHUJY4L/Lww240U60zrbU2ZqoAfs+rqhI35Ukzx6uRRi/lrHEo
JpLSx8nAVCGSdTXpxcPWAA7qc18cqeaKT+GPxA1r1rfFV5SO05pXzj9IAxs2RKIdjEKW4zaFh9eN
tNgJsiyHXRyAYJ5TIDfz9W399HOn3YvGDh9Te0JPN619x7c/mfgYyQvNBCGEHUnGOVCfh5UGzVGq
YmLpCf5G0f5fkyE4xppgSJUQWGlolnMl1Z3BMGUEhQV3ODFlcp2DywCLSM3ucj8DFvYH4GnEpzm6
ywzInd+PKDIuRBbKJn+gD8ryAwjo6pK7QnxR0VCuRCf0S6oP5FpII/lid3z3Kz9uf4ydDJ+ZLqWs
gTZM1P2rx6G3GXNhb1WbU3CZ9LJIVAMQHfFISF9S3Ewx4VnUaWDjkpY2t2kwK05Q4XfPRDaROtUr
46tZTT8qwrGWSaghNPRjDYAWgxXIzi/c5gdySbwHY1jcylHb5m2qLsEwsarkb1/5XlEyO5Lmcfnz
9cgiI8xj7z4o2Fcd2g09/VQ6Io6yC4yvomrKVZO+ZAiTLqnSz+ByvN2kRnUMhvA5rWh9gn7R2JkG
mXdiZ3W2t1omoYHWsf1lqdW9IzWRT7qXOHvsS8CS5k8uNPqvvRzD4/IchAlNe1656bH0Eo/3VlSH
0Qqvut6YM1kITKZchUVIKPqgXnq/849DIS6BSjTUnLCCVMJqqocfGvX5i9HHaG50/SdfCZ45LbT3
LfaPVAIz68J2vMiIaGqzQD5gwogyMg68ZZ4LO8U+e9an2dfDmsu4+lqp/ldH3/WwYurnJhXmTraM
UahZJ1iHhjyYHmBHOydtwa+I6CnQGF79yj6gqfueaUW9tsIxuOQTUW9NUkHpY0azHhhYvEwpo5RE
s4JtHtp8n4zkbA7iA/6neOutYjV19nZ0cucumRriKbWeIdE8mXHJk6cp8xTZ+KeKMJMrsx7J3NRs
jSPLINA6l3djPgSjID1wX1nHgIVarh5OelH14FzrumtWroKIxKNQb+qpDo4emXFdSZJHQAzAru5f
fQaQt7Yj7SHvWKDURXG0jal/ciIWlyNr2WzoL1XWJqvOCpJ7ZYwbmEmEzjEz+q3FqxioHA3mY2WK
QmpTxwQHynkQEVt+emNRNZrZY5nLeCOr39/LgIlVz5YYeYKo35bdASBsba135XjukBb8fshDF4BW
Ulb22vLMT2NyFLNqS39HPC43Y0hEXuPKt+XvqomdWws/SHb6MNAlqqyYLlREFLcdpQ1HoNR2zlye
8x4AFh+taZvBIj+QZ3Ufe2LLmZWn5CFMPL82N36lIYSJOie9az+EqzFhrOUzy9M/yiCe/6axYAgz
sYftnOQlF2JvpOoY5Yl3IWWKg0jI2kBcwAQUDMNN9zP1sHx8HT1HuYVs81XLjEPjMRPNa/fCcCIF
nMastndxd6VBrJ0tVgPvDmamwhk5upt+Zqxj77Btc++KAbyYq0hTk2+OkfyWF4DJsY5L5Sk1/zAC
x76KilYw6xxCP13mlIFom1tQ8kQCNKn45H0aiVnxmGe59yWw3rI+e/Wk8ygc0OIBVcF2qMOZITUS
6xgaZOjMJd1Snxhc7MRKmkhAVAvWdpqavT5/YBz8oxr86R4lxgsZW/VOG5CBW8Jh1yqsq6W8raVZ
ALeYqK5Z4Xp3BwLNenkOnCF5DpNtOIjs02jjt1KNaO789tiEbbQOsMqvDd/76dnKevGL/kwGrf+a
AdRMDQ5wUAqr3gzGR0yCPSoDZd8GBgekhTHLK/nu1udqFjdPJPEcXIiQefPpJkNyacv2W8Z6/oI8
oSU4Y6j4OqasOYXz5IU8w8hGo1uU8NaSsWNV0H0tkVFvQ8tsj1JM0Sqs0vCUd/HnsrPpiKa9WYow
AKuy8kNTuEgKrCetsJ806GlnG+HcKtfJQ1Ru+UPjeACWzFrCbKJvkyiNJwOQstv9nEjq/e6FzSme
q6W2pQmavKH82oppP81NYeCDwR39OGXBEqyznsnTGHvHvOh/sJgej30Uo2sXunZKgaNB+GFmknQc
a0SWm6tlQFFmqbzIXv5CrcXxyqYYwU807Rdp1dhpxRbYCvnD89YQARSFdA7w1g0PQ8KzsKgQF+km
eX1ncGZqjRSv4shDJ+aXonhaNJxlITdFW5FUZqF57ptd5xrGNZRB82TCXSyiAKGSi1CoG/t2l6iw
3DOgjTf9rLgYJDqeIFHNbrnG+BE9pfG+sBIa0tBNn6b+lM0y4jqk6Ooq9cERalrrUrCeXGSUSTIl
KytERK5MiATIcFsqtPlgCOoiWWVIj89MKgpEWc64WR7EaJ6W4qHh73Fbc6V7GUuTmNQ/sMjE0wZX
smUIF+pCg4qCtYWBdtiZtb+jlhyUn4gNQif3t47c9dA6eD85D2mOi5qh1Lx9VCWKH4RXzTEwo2tN
sNQO5aH9zbJpWtKR0GWIZrkb/kBFjCWhs9zH2EGZJh5jIn1Li652CYMyNcLmxansn0GrfycdKL6Z
oW6+sVD/7uljfHMDtHyt8zQCztlOLXG4NspcE7rdixN+Lq+ffau7LqEJMb/rTl3cLF1neTdLbwvL
0rdhPry1IskPDBUJHMAG/Sid6sWs4K6iCv8lSKk9k2/z0muSMiR8xuNJczCL15sYcwYyLuvWEfI9
v5kmIsgVu2D35BrpeTl8NJ5E2eb2rYri7Pefc9Bx2RPwu1wGw9OyJU8pxTej78S7AR3xqmMZuukc
hb5i+UQneWcFgVhe+1obTXTIEDvsYsOsT56uGAxCYzwvP1gE+93Fn1eWcUOPM9vE/VD7lifDu79t
BrN/Jh5tui1C8KXqICuViJj5lPRVRIWtrxLTPqiutU65b5dIEB2GFQyrT9WcOrx83WMPRRnrj9oJ
W66C1kOTNKiNN2/11Wh+1WJ/R2Yz8WROeamk7zxq12dsMGpfc6GyVSEDXgAmSVdaoWlV2jFw5sQ2
zgWw4rVpUU7ULL3WbWBymDJ4vk9D/FG4QXpjfQiWUe+Gi5ltHfLtz8u1Onjadx146X7Iw+Gq7BGV
x3xRNQMVY5Qy5mwrUmBy0T2TK23cli/D6NW0N2jl0FuzCQ+IMngmXJRwMXT021yuIBQT+w6z+NJP
OkxIXOvbGEb4zo9DexPkjXx0aCfnciCbdGRCU79pXBa4sArPhWmmm7hymkNC7sKjCManiLTUqEmy
j97fREAdISS25UtUedFmGrQObR+Rmbrlabck9hRRNdGxA/2LwsR4M5OxuEe0rLozBvdifvzkd5el
0yOxe5YhNbqMfnpBOIXqlfiPWHjmdQ4dn//X2w6K2FaIZy7u+snrsTDZvYh5A0SEIaKt8MsxBCFy
+TrIl4AspwfAt86T1YWTLAGemBUwWd0tA+fkNCdwQaK23uoOQm8+7itgB6ip2dm5mCb82DeuDblt
q6GsBUaSyT8GDFpkaF/Rxbe7QtAMlkmfH9NoAhzfppf899Qj75vpwwGmjormafJd7TWrQn7JmpgP
44hz9V/CtNQxMxHkzdrMAPVdjoZU67TuyutRMq0YjU3upVSoSMPXjaWyV1evLn2JplUifjyCjtfh
1hbvjfKdlTCSV88DXJ2ksVxDIRxXbBPKm62pZ+CE0dZjE7dHiwJ0m83fzpHxEzyL8LUM36iW/XMT
20TrLk4Nz9stnQHCvWaDFjd6bXyQ/7+fRSPsI4CRQbjt+BNrVFHMyGsgYnFCvnemazA60VIuHZDC
VrDTGgCMOXkjPGoWcpQioxNlN6HJYdzrXUbx1I/1U45X7vff0CP83xcxEgrd04gAI4JqtRyXTstd
vDzzfd3lUBB8yPBmEuy92Er2SBO2Sdp/i+u+fDYyLGD44i5LaeT6rntNzT49+lBv1lEfD6tej8U1
byIWyl7W76MOdwvdzhs5EHJHa6KxsITgSzwyyT6NnF008PceiRrlqgRhf/XACKNiUwcK3HbTpdWX
MXX1i8eSaynAloPM+hpimlp52RidnJrKZv4Gy4ZRZo7SB9mPfstnITqONm2jI+64EOgYy8zdpTWK
a70Jh93SxOEs0VeSicdT5BYfArWZlE17rsKLO2mIXeJt2kh5FLp/MTLRvlA/XBmqrNRsBNE1Bi8R
AjSWfJ7Ogq4s9kF9tYah3jGPSlEQM04OBtK1NAN8ChJubHenNiPCadFutwXQ9qzb56bnbZVOYhlD
I6vVfbi9JvnNVveRpQ4WlhCKLxI7XsR8tB7gx3Ou441rhuw9RP5qD06Lzrck8zGz3BVGkOaoxfEP
w7fV97Kp15rbPjeGcJ9RKDnH0ikDPNLWT7vP0gesamKAoVfWVrOXpQTA1eAMi7QBWX3f5DuBgmM/
qekaWt5068xKbUJMjz2GtQCmodrUDT6HIXhNWjN5ktqJxdqtjZLsU0NQAjtwCs9tO87p9dSiOdsK
H2Twfag0srN8+9fYl/Kit36/Gobiqz0QGwCut9ERQTlOOpzquC02zPG/9sCUiOsbL6Gf/DvygOHN
ztN/tHQK3dMtYRPcjHzNEotz9R+s7oZTBJnSsmy/OIcnvLi8RjRlFuRlumg03GWFGyU3VbW3qv77
Ms4ci+hAlPAhEYKdQdyT6dWP4hob2Tv8XSQ6MZ4enUE3z4mCEq19G+OYUCQr0nahMYL2nwfJozS/
ThxSGzcb2MhhI7Jsix1n57Xn2GnkoU4R68ZoNfY5O60jSvZ36jrGkRSMklNkrUeDfsamCnw8hdWI
8QD/QO35ZAB30b5QmAM7ZCfTsox3JnVSFoO02avkBRaDTN176VFuEsywturAPoliqraZ16hVI42v
rIy6vW7YBR6nENVCoL1bBTd/Dz7+0tC/yRJubuGEzcb0m+pR6BXlZe+2pxBxvuvp2TVw+rdYROvF
7MrO4iRjU5wXdUYz4EHssiredylJi1ONIgrBN4lFRsM1rqIP8hmS4zJfx+6zzedmJTPC90XMkdWY
72qOwN9qBzbO3qnRknTzW9FgelG7ygKn3aSVT/caagiERf3s9n57FUOI+sVD7aSgdK77HNZv7Nsz
Dd/pVrL0MbHqONTcCCeGzCNxqTreX5rFMbSGR+mtlwVNN3Lctdn4Q5fcGJXjPNXW8OlY9S2w3PDe
R3znjbQcT7VKPyJxMGdtTaZaFq1daq4sTdNpHFwb/X9hbIqQwa092l/dqHt2GmLv8SY22zhJ3R0g
HNb5LhuQZQGh3HElEMG8afNUBU6uZ8cXUAo0yZ5/duV4cxN7PFW+QmU6C2FipNGMUxGv4mR7W2zC
hd01Z63176y50dmFZfQhJ+85MEk6sesa3VMcy91y9KawkHdzjhtfS3eRrUEiVlHUj9pOv3s1XQ4S
yoKqRkt2yos+0jwY1gqnz97BDLfRh9zZmFxaiT3drBGouNVqPH+zEzezULw7Erovjr5441ctog2n
BR39b0z2f+ZYCKayHkwAG3KsozvC1P/iqKVlStjid/HeAip00BImZ/rAfZcZ46szYuzzjI0zekyC
XMnTPiVroZgWsHkXnHGMDRebPBIJlnWDBQ3RkLyFYXcKIvLjClc629SrsXt0PAlhyhcslHOKDNaw
4LFZICD+vecqLK5Gkr8AC9zU+Hv3Nmblw+SMr77+WJ7qAX35v/Gsm3+mBS1fu036h0vksm1amKD/
7FmXTNNydnvMMLT8YhZhvpvwqOxiH7mJEZ6Ac6MAIZsX1d4amYSx79Cy4+dkrzeQy7ss3SMrY/wZ
9e1K4TPYVHXC25ZN00qhvF8ty97JMb/Ug55dslGIf4ch+6efH5NUcBEeIjndwxr9l58faW2FIPw8
3qcks6IBUXjwxoPJ9mifaeW3NKsemelMRztiy1oreo8iubGxvRcgZZ5TM/m0O0KEl81pFNbZHrXy
G5mQxsoy6MWXaxkkISbloTsmtjgmYYzU2XU+8HlCCRbJL6MQaOGU+qjjTD97xJmqTjeYUjs3SCQE
WhY5/HHzPNStdfa8RN8ttAissN8CNWyi2nTh5TfjRrMR2IdqSI61PquMgpI8uRFDkAiQo9VqL5sx
3CkmoWudrI/YVf6zjWMT59m/fisWtO6frj5uPNuybYsML0Pa5l/QEyOO/cBJyIlh7lFBYIpQCdiY
spgk5ftYobbM/P7RaMb4UAYEYOwqrx4DsrjQqudhVwdZfa4Nm0ov1dGNV4N+tceYhZTCruM1W5sl
a+PARYcj8KzIGRgsw34Xpbr3xA5ZPl5bBnifOCS7lyrNAuyL/pm0A2MvioHaY0Y8BKneHkPDQJ/D
reVO4YsFoXqLUoWIFkIdrsaUbxo1bKma8r1GaNy6S4Pntq/omlswbnXomNvO0n/962+eMT9yf/7m
CYoJB/e+yeFieH9hF8l+IFIrMK2da1ncaMPwTZvhWZgvnfVvMaBhnhblcGK+VNa01pqoOCbe06IZ
7xkzHG3YXbhIhvO//tSsf/7UOOU83SSdDXc7foE/v/GOaXTO1HFokyccYYYQlxSRBXNh6ycxh5fM
oefgS6uO8EWGrSlxiyAok25UPCqbBWXhXMsiPodcmKupnN4KbqnT4L3SeldPhh98C009J0MhIk2h
F1thN+VOsS3CQmSvPQhou8pU3RboPNxwW78N4WAff48TtIipb+/T/1FK/usvW/7zIcFXhnAYTYDg
g/uXx9lQFm5KhFe7ripfYNe3+4lpq6eZFjtKtc/ZUh9jVtCZUufCyu1T6lskwQfG27Cq61ih9/A9
wHCVs9PSMt87CROCvso+WbNdfMf6gxyO/qGXuqIQJDQonNp7z5zFGp11Z9fyOrTFIdDtdquRJnF2
A/mOGCfbLqeL56HvSTNmN3nSvrJb2TVhcNb1zDtEiNmUSN0nsgpOeaORsBYB3SY12T/avnh4xK1s
VWl3u8gjc6LzhLkPZsNNUzLOi7W+egrGi4X+a2XrRGfNwA2rI26dMDZnT1b2H3o/5WeByWPAw7mX
omVtglWXotr4N8zVhQ3+p9cC0A/vhCd0wD+2/CtpO6G8t0i9A4bQmtEOLs89Jt6XmBRkMH25q8sA
ZdUsOs8I3xR+Vp6DvNj1ZKk5odddcjxQwVbAe99MiOVxQeBFd+vinifq1c59TI9dDLxkHq6KutEY
q2CkWhuN/eqhtluVoRNcMZBSsAgM9uMEtF63DAApVYxx2O4l3rjhJexwBjjSnfUEFna48pb6skDA
JfFWKUqBsLmromPEl4dXc3YYBcTp7NCqsA6cKQ9FpyNAYxNA4o51/DcP8j+1JHwPbSmlSQqEYwpj
ftD/sSXRmpE9mgnsMlLefrIrkohUcsSP8xJPltgW8xR9rOU7O1kTNxmxw6OPLbBAhNdqZ6Qi/iap
Em9vzov6wWxLhtdzVEKVsuHTmxcUy9MxU/TtQ1Iaa5U51a7pmvxUNjiZqkia25GpC3IqfIh2JFgJ
lgq2R4Txuwp8c6N1xN4gTSJhOSy2xLX4z6XyD5hcnyZ7wt/hMKAwzGTrusUdU9tnX6Y7mXr9dQq4
BssBYAnXHdyJZuA303RoXv4GoYWfb6++qiAJKbn+z6e21IqWjufRBuzEjR9twRpUW2yjX5dv/f8T
6+u/RHl9Dv/9syjHOgrC9j/+s/zPP/2G/wwZ9v8hDAyC0X/NAvtfeVCkf6KB8dt/w8BM+28UlAYB
SpwiKEB0fuU3EMww/iblfAGhTRV//5W/88A0+28IOQVXgBS6jilnJsKSBdOG//O/aYb7N2A6f/pz
//E/+JYGP4u/c7Sav/z/f+Rq2c6f3yLKXUgt3Aaw72yySC3vL2/RmNvQEWN35wg0xc1oN7vRM/Gr
aAV3ncooYxBSrWVpafxC+o04EohOtUvGiTWeRYa9RCiu7ZYK8txMVXYuVStYNnIpzP9q+TDoU3Z2
GqJZVr6t8V6kCSKIpGxZXjbJqbDmEKyg+jn0Wr91NRu3gpz8lraBOTSyNnSh8lX6kTr93w9E0IUb
RkOzRScqT3YJAQSICw40PIbzP3dEdP79X1dLmlU9GJs2t+j4OnaHBM6YW+7Zz9i2xMl2lTiFnnMt
iD8jedhZ9YhvO7KBKvbrTHHCWFAyOUQgx8z3GYaGYm3U0x4/LtFOE6I/EiSjRls317abJ31JdpeU
ZztvZY5oHcknWjG2jNd6DSFaJ0XAt7zHOCCQLqwOLW1qf4cMhJ0wKdDoFgK13/BwQ/2PXmX3qpdi
E6sr2UA4FWkoGmA+G9qNo0aa9ArG5bdEID8JfA8PGBYZ2sXkogtOs7QvvjGq7HeWOmn40XIgEAXK
TBIlbiyNEHBQGMb6h8V+bRu4DZikS+s4zw3GjtX30cnMVemFb7zuz142MD4TKsGgk99Y4aXkqQ/k
nXb5tC9H+R2gSMewBWWFLicdmGeAnRwJe5v29OVWtPaFo9alSogw1YLvGUY44sBDMs6ETYwmhhQT
cS1zmHQ30YFtaEae/EAWm9Zv4mMlidggiE6PunabTNYtDPM3TVanIgmI+BthI9qoIA1yF20DNS17
OqgbfKddImjWk5u9243+ByTN10nL0MoCCiCAcRtg9ves4So1/cgs+9EN7KIk13GQdtOqt3DydE16
z4Ls7mfJz3jI/3CIfvQH/TJI+113ACH1fJXSmy6jn4cbdLncsMOpCxtv65n1T0YSF2do5uip4lTU
9dq1PZalCSFui7kkba5Y4lG64oRKi8Tc1TUzI6QjtY7lylj7OVlReF9FE0IKcm5mrZDV4y7Mguhb
67f+qreJsUIFBzbByZ9kuikLEyNw/72S6dOIGWebFoz2MeXQZaTeWUcKOPVpiS92G06sz4JpKqjH
9nEcEtXtTh9TxQ935DfkwQcKKx70nCrJLJjQJin+GC6lMgpx58jhrdOZdPPgyRzHs1brPjtJPdk0
eTO9lmbjwxo5EOk9Pfkz8KhrmOQ79jnskYvmGc0AX5P1PVb5JdZlf8NPjRCqVPk5qPhQy5Q8YV09
+aa77cZQY2pmpFy3LmukLvgu43TaYTkLjniU6HpeVRi3v9hbvfum3mydIGvOiGNLy0sZO7vTeqix
+f9vxs5ruXFmy9JPhAhkwt8SoJdnydUNoiSV4D2QME/fH1inp/4+c6ZjLsSg6EXB7Nx7rW9lrr6z
aH37oZkxAJ4M5gA6uaIAViOskFD+flo0pi5ehmVrxqlgTuFBx73KXshqdFT6q21GH7PRJMGkYSFP
klGhi0ynEy6AvTXk8dZI2X4ynP37ybARWnn1qySAI1CWrHaFnYT79bOj+TIXUoIGgFYeDA9dH89I
+ogKl/KWVLb8ThfhxcJPcZTuvWUB3wkJq5rdaN4gq2nvxzah4SeXnR6WyYF5w3vfmBgLnPyrHtIj
5h7j5LUEuy1OM+1KA8UOiWryrfTQrSd5sVWD2M+jQotZpu57Qhc3K8fsebHG5Uz9T6pp3NdIqOjb
u+yZCV8CG3KGySSND46Uz467WG+xyXHEbg/K0EgMmIkPDOcpPqtKfCcZAAehT99e7Oh844t1jOO5
eVhcdpQmVad+eIhtzLuaPBAHR1tFs8I7PaiYbdzlc6bd6f1s3GnfmjbXd459TlDIyZChweTQsO9V
XJHSq/R7ZFlvc45/mwX5xKimaQnywli35GHz25M/rMazPsl+xsYd1RoQrFD5qZU9CaFpvtOmnLfq
6IciWuyJoLiCMdwvr1uMba+zuYvJi29EjFY/tuTNUhLo2qEDDzItK08tcsqXpAe6gZrymDa6uxlG
e2SZBCyj8uruLmwBIWCTsn/1qbrNZgbmSzvBZZyMzHfM6R0QHA6muO526/pnYen12CJTSFAs3DuU
1EAVJFS0oU8vbh8nd7Rr7jyBzacQZoi4wyhup/ViHjgnuks4b/Hj42JvqHVHm5j7URm3stc3ZiPQ
8idktpUAPTcCRsp5IOR2MMkmdOp+X+MCWLMgIC3Ql2AG3OMt5MQJzW7Bbq5ouRB84Q+IhoKKCeXO
JOzrttJhIpFLRXd2ebey/Ewffv6VZJjf+fCVTPr9P4qs/8AEvUL8/y6iMKZTVQnDNuEWErroOf+2
kpWck1M7M+67MLZRTKP8ZDX1rtPwH2QH7ofB+bZ0P+NuvB949+t6B/8S9ueqpnZHVruz6vLFy1zE
0QTroRDCjDPI5dMVmkKNy5igs9qfkxHuM5W+KNv59IZVFhIlv81+Hm4RZWEUwf3XzdHENoyRkipl
U5YJxBaEKxEg5YekXqa9MshUKFynPqo0pcngLPNTZGjzE0MoqAaOcJkxs+oUScU/TjDQ+N+/LOY0
/5Pu7Ard9KQpLPxaHObN/2u9pIVDVZqu+mCmwblkwXkdeY9dhfuUMwf75QB/2+a73sDlZJwzaY9L
Vf2IGIJpWvFr6coe3FRLpOnar2hJApSQDhsCNhFo9kGJUWjwaFiZIjZ3KDp3at5FRR/QVcvuRZKf
yNAJg6LBueWWaGYdRsOp1X56jHEMwrU3LGdX2U1D0CuDDiOXF9I7n+YKcFCj/+JgA1epaZ+zkRJh
WJIL0+hV2+M5I5F8xvxZGTjrnGm4g7L4MGWcpPph+sChA+J0Yzeq3OAQ54wea7uWg4UjY8bpMr51
R+NuweZ5bIEX6LLdyd6wNw5itaEw9NPQNM/VihhVaNeCwsQZOLTrTIC6y6WnkKrXWlFDhOn4e7YT
pNhVFrSR/hCrfL9kOUnK6YhxeViXyLm9EZ2LKCCt36vhWzeGNuCbZv6UPZSO9+SWOVncmp+K6TOE
imINZM6nNb0XEBenThZP6ZDcxBki1eqt8lCAjzHeufFs5GZyV9n4plPmHluahVIEqZEmd91YFjvI
FkhV4qnWoVH23LhejACrTo4WHh0Gyf+6489j6qX3eYn85voKM/I2SudhIMtJw/eErjaf9tOE8Ulm
5Gg7c6MLyI28pF3lFVG61cf1Da4f6s+HWO/MpSxv0/L+H5/jz1U7yh+AAc3H67P+vF1d6KVPpqdi
SzCTuz/v0QsOXQ1Y1D9/xd+Xvj7Gsyz9hOj2WF3/0OsH+nOVsbnf6Dau7+s3cv2kuZCrSsPF/prX
8Maal17YUO0ap7pT0YRMdb39z69df8mjoTlef7vefn3E9ddCmg8gxnTOtP/9+L8P673ibnai6HS9
6XpB9GnKPiY0PFNVexod+S4FGeKMGdAIg7+DRdf7dLygqmjYMgdyBTKV/O6E8ki29Logt26T2dnr
l8jqdNChxByHfbXpQwR/KrMJZS/RnmmwOgi61b1cbRSsFXdo6YpF5kEpNmAq5qgWT1pfwatPEAO0
y5z6mSvfkAoOFEgReCLUPaRW4n93twWcSmhbyQ+lIS3Dp0bGLl1MxjF7KtCDJTiVD4uFNVpM+b5S
qkWs2v7KtOKQNig6Oi00g9SbnEBUvAB6wqoeq0DkHfjbEX16lkA4bl/zVD1bZpEHhVY+Ll0Dk2L4
Llpb+O1rr4l+l5v3GbX01u2Yn7kIOG/r3nzJmQJUxfQwaE2+D/XU8Ud93OR5W6Alkdsyj4eHbkl9
ZBd0UjCUHJJp+Ohxh5FCsac+eIgj+QiemWK1YRBL9PAYELX3bRdPs1eowENvx1GmMtCTCrrBCbwx
u6iDGs/G1h1x1mZxhfXI2sdxXq6SwuIGdASHhUJjul28EyedUV6gDDb61VyMBvNBQ4edmq0vrfot
wZ53XqAkAM9D+y3frLK87VdBW8e4uC3HZ81Jbhmrt4Gpm2+wJKqtozFsyTzy1HH6bjVciz+rxuQr
lnntZ6VoAqmR6h4q40Ms3p1U0c4kfBrqZAzx1fjQY3GvAGy0HpBkk0DV1K4/mqz2Nr0siUNOy0dO
9Be7DQVSq+dQdsV7l07vJoGujZMxbO2AFBJrj5W6Bf5TOdO4aSPX3XWUNRAztCfkauW7XfWz36wu
6HZQZmCvGGjMKtPGKlY4Y9jOQQGjZT1Khn27m0IoS6rthZ/MoDM4cdW3bsxuYs4vWTfyL/OK70X2
LSPj8NiuQbR4Fw9930Zng6O2kRj4PezqB9FSPmTzPBqdZ2GuGRpufxiLrn+fIGhnkUbA7MzsOrdh
H/ST8E0x/667SWeHMybaoii6BQHfgWXd1h1IqmxOrHtbYzBQmexoNCmeG8Wgh9Z0XY7kw4oF+n6T
vHOqMwC+RU+zJaxdMnpvRIoTcMtAYMmAHZRNVu7E3DHaH4oVx68HQNnSrUHerFfoz4nHbEsfgmgw
MlBbnEqTCheCKH8qXE33bmLjnXZ+OvIeFTxRsDJFnNxiP861s0UbmLbK0XBwu1Cnw+sKMQ8q/Bky
OpoEoFN5MqMcO7PwyxHLb+TKQ1T7FVO4zZD3HyyTlD/FFRoP5v08uvc2DIMxobI40YflUuXlVzys
XPQeZm/LtD5IJZ6FyFo4c07qKxoNSjLEu75NFb5xFEiuhZ2UwBoIWGn9bbZ8N+MhH+bplhxNG26Z
+yuc5Y2EUneYiooWKvM1tm5m6amWbUOznIK6C0957pYnq0UddL12vehQtgGwPYjRUacY4+kGT/Mb
Ts93OzaqM+2mcF+M3SlxMgxIg5iqExKK+kTkYXXyliXBHVtz9c/916vXu66PvF67PvzPI6+//33M
nxuv9/99eHZ9o7+v8efp0fjRzvawTQk1R9vExYAMcfErFGH/uprNy/+46/ooI3UjpBh/n/C/3EqK
ipcx7uDF//G0/7/n/uMJOLPz49CRpieK8uQmIbwsNqHT0EvKl+vvNZPH7M/94/XW60P/Pv7P/f/+
0L8v9f9++PWe69v9+6v9x9//8e7XV/9PT/9729Q5CIXdZpe6RnmK14skz5xlG65/3z+uig6lzOZ6
6xLWOAXwCrvHFp6rGNvTRPbr6XoNG3576q4XVlLp/vXq9cbr3SKHqr39t+dQiPPIvw+6Pgc4z38/
/e8LX6/9+93/eM1/vMd/fOPrjc6sKN7MSVhi+/fjXq/9+41/XnpaNL8FbDGL41ACVKa37YvKecNH
RGC8mNHlZO0T4dnAdM0c+ELVc6SVMDQSlhORC+5U5QZTRSKYkcoklYm1LrE2VQ8NXkfoTWQBsfFM
ZRidjIWzjVv9o5+mbWXT5RMLy6HUmTFSDj/JdH92JKXl2CIX7BtjA8UvASJgMLgMO39JtSCmhN7n
0QPctuZEK+B9dAGY9dKQrJ+XH25qoqCNcUAnHZZdgbmmc1oEGf03PJruNDAOjGEKTCgwdy0IPN2h
uMgJePcTyDCmQIdJCM/ZCM0ULQeHTbU2JEVY/QwdbLch0j2YUixhEhnv7HnNmjeybdROVOga4Ex9
bbZ0McbqKOqDHoQlX9L4VA0NXDb309QbDrBIgWLVTqzPnW+ljDd8IVB7rOaYjL8MWyb+HNkzVDyH
OOnew75TytY380PYdDBx3SJI6eUeZjd/XUR55mVLQwV2lgRj9Mh06itT48+c03fQjQZ/vPFSavg5
K4wOuKdC7Pte3ARuP9wXMp93nkfPYPS001Bxluod8Zt52k3WaufY1j8rvOZEx2Nd8IbPPg4fDJp2
Mo5ujLhCuIW+c6tbno3vhLUuqJaNhjBln+j6Jg8RN6dCQ5KfpA6nFfXT9mLNl4Njnlx8pRtLV0eh
4xhze93yB4FWxVqVX3AAPcapR73SH3rKpn1RrqCSHDJWmrrJyZ3UAbxIf26jFjgOCw3pemgOlhWx
UwYjeqc9FeUdjzX2cGxYp3TM7cbY8CcvD0+RM4Sndo5AKZL2jVgcD+uSMbomYgfclhGBVVA2lJx4
2SDFr/fIDjnpVvLQYdzaFEocxGrUJJFkQN9TEk2bdRMJym4CLjiiYxJOCAhoASKmLtBcpDL70ucG
oXHCDI8pfECkdLhZOJUn2eswVCGdcX3eZQaALSdvf2QJVKtKwczIQwiB3eAD4K9p47i+k8+PWaFp
ATxGhrdJ/DM1x48lHs5aqj04hTPdABoO3Frv/KZbgJF1/SMOfc7zLNo3tawtSmbuXPpB4WwhTj1M
i0dzyGCv6bf5V6YlCK9X7w62XvilxVdVWb/rFrBh3EX3kQ0qLIsUlKpRA7RpkvVY0MPGznSX26EV
iDI+WNaMn16HnBE7oZ86LU3UrAdmRGS6d49koQZ+VG/HGR6OnB2diQlnoKIEr6kxtM8d35iX/eSM
1YOc+3t8S/IgNPs+D/XxvrFQ1he3bgLqwLUz/aDpnb5uEO9KmngV7HMV0bFg72whgqFrwORLbmsd
d3RADROlY0QjjmpvaykG5lY/sOaNdezNGViFhi4NJYgMzNz9sHH20gNeLmqyjrjfMad2owg8o3qL
8/icGO8Dq5OABX3lhy5p6YolxeLklGLRuFvMpD8KiBgNADWxoGOwvMXHeKA2+uD2+04uM18yR1WU
+LxrTzcf6XXILqq89GAbRbLt17xxA3PADDRSSSYxsoaTrOlUUhmVLxafoR1QHPEqRbjoGxGz5YKK
IAUCp47GUsXUO5MenrdtY91m1mC+5q3FNM98LHAh3KGTyDZZ6TWBrgHKoXhTNzn/qL5xT7Lw5m1p
NfMWW0dLHk3MsLrub8YxMqCEiCDPG20zNKCK5jHMtxTtzI0WpOuGmQcdQgL6tfDPOKnuU/Rfhxmu
Cgi5FANUPD4uWHg2KtJQ35mDGQxMBTcmykowH+bkixMQav3ASpYT6HgOgVNh8rU5MJfJq2bQAQEt
2G7EEybtdE+NzbhfY12HcjzxJ5vmWzj3qA5b1mYQcOHZwO8tiKTJrZ/kPg8Pbp68TyUrx5qMLX+a
V/ElV2C65hc9W4NozL45pDO09ijMir0TaZhk4cYjzGIlZFg10QZN+tHXFckKBU7yIq7gl9HotrL6
IcwW/pFu5F10ab13+sOAtx8j+FjsbZxDi/m2LOZFAFtMqCKDUSefSdZN8eZUX6k+YZcc8x+9DJ8a
uwdLFDXarswSGOHYbw+qz1Lc5lsrQkVSZeJW6SUsEHB/0JmqibwKzGCcNJb2GBbFxhisD8PJ2k3b
47LFkMwcVz4vUWEANegIW6qXeq9A8I8N20CoRUyC4fD6BEAEjmyyXcSwJhidLj0XtvsVIuXEPdlh
s02iwG40OAtOB2WkypE+mcBVC5jEZj5Gh+hZjyq0RZijQ+mV+2k94JfC/VF2pn2w8Ywwf9NIBfQY
flmVmeIujg8y5YBVa/IF/r0OoFw7EVFIM0VjqIb/3IRXDJU1Kc4QqdoAT2CDSCWBGWDWa5IPhCNy
Rkm0NJ4Wgj2OJfMFYQE4HIp23CZSvyf66rJ0042wqmjPwv89xoh2szgbKJrTSepzFBTFOL+pV63l
PNYVXXihsXLLGLbeizH80CXmejOPziqBYxiZ0baJ4IA4WRH6nceHtrTscYjB0lu/48lxgiEbUZsI
67USJmqxMrSPcY1ow6GBXxbhZzbInVFbxWFoGGpW5kJ9pbGFNW5pwPURclMc6cI195qpTnOpCKxp
8zX/RhVnM8/VcaKhmsC12hWJ8aaaeB8O1o0x2OlJ03X+MMTbFS6vA195uMskARGQj865516KkXcs
bRbnHAs3BU2iLmQWG7M2m712OdsNCGx2/amQ1UNrCNw5GtK2Bk2VjWbuaM3uc5RwfqNhyPp/cvOg
tRqWFONS71SV7W1tUbQqxx2DXgXnO078eoHiQnaPEQz2+8g4+6bqmh9LpqIA3Pcnzcx3xTCnLVe1
TxOiMxMuA23HwLJRiJNTQudbE7twL3snBsXdfs5zfTtMj1OaLTDXisH3KGA5n/c7LW2+sjzHv8nY
1kwUNW8PqGFo6RL0lX0sLMbJobbLPfUStej3jSScLlElnxyk3OXQwEfBXneG0sRIpCXFo6/z+0RJ
tFFjrm0UARn64rw4IXuP1Y/2ka35eRglUxfCpYJR5HeDxMmtqxwYLDJwB/+PH5vYZ7VS/+HlM+Tm
xGgOncnIaaS+Es6XS1iQHyq1pnFOwxkIOmAN28G0JN03gbCb3XoAh5Hl05aq1NvA8T20MFMAMeT0
wGlfxYgxfBq4lT8VdDviGWwnyjvyscxDGueXVocOYus/XYu/oFzwPCfObojSmqSQDmHzyiMxFJ5v
K9py9kujNNoZumAWGiavugbYgxyX2NQ+SavAkRmyrFmbJKzKZ3evj1OCm4B/du6O9X6eHk2bzI+u
7sGJ2MIKDJyKhF+VQdnjE9ec4ehgdXTQQPhFG/fbcjeNO3IWf2L0HW80V06Uxm2QnZKCaiKmgbcq
iBngQDIHe2ncNjF+ekX+ACV8LNE+2OY5MiskvIM6AZuXm7ScHzgcN+dh1RGUBrQf1c6AYxJoNsVP
Nr+B/xaUB29sU+bF07JbPMxReTN9jRl1TjZHrC8EFoeO2dtWhy/tRT+TSl2M3MFUtrinZMnxykt9
Zw/d1jOMZ7ecUEQQdMKic2dLsNseyHja90FJevAmpZPI7F+Q2yBqbIt9tY8XCoGyptRgMbHJ62ZF
MCqgW+rNZR+cRE9TcD2Ajn19b6Xykfzo/AwUkszt7oZEjhtGyyQfTCOORGHR61w2DE7LQCpkY0At
n6Mo+Q71KkgiAQZ79RzYBVJLG6a7QBwb6tB7rcliJWdXv5Kh+pWTpwfW3dO3Nn+b74niqTWT+1m2
T91EhODgVfmpGbeFjAgWKRawPqCsGHqKtUD8rjvzpXKYN8kX24J4MfQgStrW9kfDeSUo5mO2nX0y
1JcWLvRWq/Nfkes8DA79axCPNCTXMfN7NHlRII3kd7WoO6MzSbyEcrwDsbTHSL5s8/EumuavRjLu
thztLbPFS2h1r5TjpaRunBwkf7oLDiVhggZqxU+nIaOXTY+7N6KXyisbtnLnsnjmTrnao0bcza5D
stSKV4YSDg09BXgTYl7SUxvOaJ6J3SAtW9yklEBsO8hcphmlsJbfVvESPSYj9KdymHamAyJ+hdZC
eShO49w/lvnwNiwplnGrqTiufU2egTCcJl4rENGmnvcK+NUvy9H69lgwznPhGxjZNmW/msTHVweQ
btNQE7QPfW56WzMhlKURy63Q5ASmU90THghyojHqkwtqKHMUkNLHbCBFyLRc+vsWEqxK32auUyAL
uD77MLYu+QaS6DOzY8mEDPcgZuQpmYbFzUZKsPXUXsESSADuHwTsqiImBMAbTyFkFxLgE1+YY761
oaCWvRxutA8htfE2zXZWmy0nwhHMbdMNnyxWP8fE0PYyAw8ZRt5DmubMDZZoDZk59TH6pthkjNGA
mc6H393UNrtWI/axVUjcy4VTT5zG5wlLuFXgPRy8MYFWCMBBt7vnfqBZWsTOcXLT3RgC84snxnaa
AYoShQgzLtRXYd/dpjndd2k9zhDlVz8CVpCSbX2M8AvBhT5IVayRgnNyiIUFvnoQDmXpOQqHZotP
neOigUlWJow9SR26YeJgBQX1MMyadkfyMfROE/eAhj8CMTnYWtuWe1THpc5AJMfsHFix+NGbDhBk
Vb2XMQgmxzpghbs1o+QLedCH5XgDhvzyqV57mEpNO9feCS2tdmKqF9QvVE+D7slNl3q5T1ltLct8
TOzla/VLdo1XBPBcaj9kIEkkCLTMqUb4J3pUO4sRbjFEMjstqm3j4oc3veGV9jVbtltsBpIA1yY3
EKftIC1tO8Ri2s29+ValtJhpHXwXi3GoHdSwqE5MMFHELE46K+s+ZAXNmWVAfo+JGF56nZhUS/ng
o225gYR0TOcBfGbanzOJV2FVUXOMBvvOTGMcGTMlFd6wOEQ91K86P6NybyA2q+1EePSqsM+2Q8Sw
de1XlO7yTsCZcZgs8ni8guO3VM9AsR7KavkJAkdsGgwnTfRNI7i9mXEo+6a1jqiF58cDW6ycs3Tf
1UyGE4rQSh/zTZMZR4txfmDphbPPLWZahKKFByP/YVb5eVjooBtOi1VMf4uqpzbVkHLQxKFuM74c
FFws7WklNiHegUJ9JgWLmFnGjxwzobZpw91qBGZlN/1sByMPvEl/zaL615Q9oU+7S+bqc5EDog4o
MxTR+ouwVbbTCufSNjYxW7lCLJWo6i5Cm+SiHtmqrFh2vFsVTkfzZaqzty5UpAHN9DwXtc8w1TP9
T7pgaRhqt78sMcrAaAFwCdYvKCb6x4I5GBUv25ER/mLek7HokxenO6rJeSzG+gj4PAwW/S5k6Yjw
M3pC9bEDSdP6ylpQvxTZfVvaKErCBk7nTEtybjLOINgJY/W29DbfGaGOgVm6/DvW4j1lDyztvgAy
5HzRzdgyomBVKK2T0xLxVS0Pxdh/pvpw0FajBlQH5NfOKa4Kn4HLXq1HcQu73b4o2p0hwnvXtt2g
z+Unc/zan6vv2baXnVIVuX/szSPD+x3J3cD7tiKyBYCF+qXtErQdzm3MghdYzlvSCEU3k8FcD10W
JRoeVtDv2BTT6tEJl1eJXn7T0tMZoT2cFvIsJkUUq9y3wvox4ivGhJzQEJXVAc0QCZnL6OuIkDCJ
LxeS3HdU18iMGkkg1/RtLnOy0zgqF4tWYZjuPgkWfTVaAZSsp6JzcrAfsrRRANKFqnokqisgwY3E
c7V4+ul6MXVUx9drtO/0Uzx4F+EaZCJFHuEF7kyQfQrCqZw04F8dQbN1n7UHmgAHRObNKQYoDxK3
ZJFLkgYL3/VGvhu6rfboMJsopHcIK2vtV8IDqdLx6LJToIiDGr1Nrk32qCFgJ18mVBeNc2nUgqM2
9e6YEIIqBUJ8AqLBUA7KMz/wKT0GNK1usQXCJWCip6GuTb11gHO9y2Yyt34k99yGDuYsSwOQBCyl
OoXrKKfQlm2bQfDH2AOYz844sMcZ/1dSSu11ym7DD9513cysxC0Jp2QGnbbRTQOqvEz4jIpxfJI4
jJLq+IC+18KNikffTCk2k2zTjLLa1mHpbnKKXaoE29eSJjloNP9Qm4A8iEtw7Hprd0d9mJ8je1ge
7AV5YX/Tz7UdkMMQH2YzOpEwszbhaIpWta81yJNkqSm/JUWBlj08CqmZ3Ta28a6PSLd8wrWmnefk
6gSwfwBEBFbepo+4kTqwN3xJLPR7WocAlolO5Awqkvo9khO7hXAHNALAe+kvOQ0CMWQLhMD4Rsbc
nDC8uTnl/RrbpqcolQkbSGDgshL9kbvqLUk5zURpGritngZJCnNAzTqpwhQKwhXPSwMGo8TkM4g3
F3CmJom+4V+wtyZ5ur729cLlgP2v97r+TkUBaxCTWzR21n5YZyvXiyhsgOcM9WmKkEnYfyYYrqBF
UZlfrMjurrdfH9qtT8LLDFi7ZlIrnekcs+Uh3hXetjyodaaGMqA8Tf/n2vW2QljHZpLO3jVrOhsJ
4AsanHyapmtPITmZf65db7Pq3vCT2nI2iYG9dU3tcQFa9+kEDAfdb+Cl5q8u0Z8m9oqN8OAAD05T
Yf9oPF83R4KJh48G+3LgwpA4wWIxiYmzwr07jiM9Ogvy/1jeTq7HoRE3NhY5/YJ9jaQ+GCcqrXhR
i0hVp+WoPxXEayXNbhiLD72Vv62pjgOY6vRokdNi7CJzyIjQ3f7kC3zu4vkSxe06hojogzi/rQhZ
DV7Rl8ipLn4VaxdMx0VrPEB1occSv8iluheeuvStfYOj5AsFH09OkGTC0Itm1h5lpwfClYwI64MT
VQs9tumSyZLUgBG9K1udV03v3mJ7W6V3YDVTcd80ww3UkowdlqGz1g0bx2sf6ii5U1nMyhX92TJY
T0OU/Ij7PJgcLVhoTG/hnYJRYxbPSGJrwUXm0Gg8dbp6SC3GvZ06jyEOnp6vbRuNkMviu3aUDWzs
2tw7ZfON5+3O7RICQss6gCt+m4mcEkIRJpnM0dc4WJx/cLIvon1LGDVNWnrSa+3gTQ3Tfg9tyWJT
uTc7arF3yCdIVqJOP10vYpWKo2GKpy7X7+NDQaghbUH7s9JVdDPL8XdWu9KPK/kDDvfnaFiXEv2H
36e92MXOQ2RlXwvjtW1tGAetYJ0alW8gbllJaeBXBQo0aJvubZwCcxlHkNdjG3Qo8HqtufRmcb9k
sRZYOaptqyvpXw/DrrUj2tST5RskBFlSXbRR3q4/i5E9t6Z8mc1vCAHLgfykfY3mmkazATmqYdkt
55i6xWRBQ3KDPw3jY6exzY6Gp2GLI9THrTcy7BUAAcz2Q2bd8mVRhKEj4CAOEqqmFRSzOgNKtJvL
/owT1jvUs/NOdytsawTJbak9dJkUeypj5u5li9hpmcdsv4ZzE5p9r0D1HW1Jp5WOB8FEmbmtTLaW
wpE3GJFvPFU+9Q6AOrkcVE2fLeuaDvDVSmiojw67DtVg3vKGbY7AXTqKApF8opNRlvXp+uuf21DY
6dvrjUlOH1M09u+occlC7C56mHs4FagjnUZ9m7pctl6y4nuQC02DcZM2BeCahQgPJ01uyEeaq+io
oWzA6UFKG6TnpawfqrbuCWOhmG6K9Bfkf664zUtao0XJusXFNS9OZptcWtE8FUiFLbvzQYd1eE7i
zzjGJGtGaxwITE+L/kmW6w+JE9/WSmzGmSIqLtVXjY4fnalObK2+sKRPwUl435bXQiEyk4vDCVSl
2he6fD6cZb66eheMNjHYyP7sjT04gbegIVmWKDkQuXtjESaPz53+y+IClvLSiTKoovxHTeXcDGaD
wNV1EvZrTAdJxZ4hy9AvKkfHQbB4Qanmd43cBMIc0UvSSMf5xhRrnmm2/D1tuT25kT1UX7Caq053
9dUPrMH8MmFGtqxez1g+KqdFNutZzzQOoTo5vfJHNX2gXyp3YVx6pxSCBFGmEFBhrtcVKRQcp/ZG
lt/ZxayOs5xpJ5TE6ei07xjACg4OHDU9zBRUn5ZdgbQQOBLC/iE2U+04GtqR1HFxu/rkCdwq2B/h
65YMZG8Gh7HZ4tqndE7OFh1+jVrnKLITix79KGtSLOg9LUFeewpkRQOtUqhH+ve4E4X4PbvhAAXF
rbcI+zgLWIxGS6IAPQFpetIhCDYtazJdR7HUe9hgaiqJntRW4NTu7xqKNWHC+XbMGBAWLbEpLK/e
bQfoqI0vJx4L9zFezH1rROCWyJ09pqP10Xv1s+aaBwZDVG2G5bsjBCjvJsatqIOZDOa5fhYJ9UIS
61+TVVKuNpv+0mbyAf3NaQKsv1nY6THJYumYQejprJXHE4oQn1KfPYMESWyXtlMju6apsCxB7Cy/
S2u8tOCCtk1ooBIZvwr1HhXhb3vUXmJjptmPoV+VxVdoRUevMLxtuBQ/iSpf9Mc88l6KhlGox2TE
LH/JImP+O9KzcXE7Zclv23BOOvyL3mtpEIR3c1tpexe2cROXfrh6jjq7OAAvvWlMGiQlE6pNWxk3
yQqnB13RNrweogDJ6KPoyN6OCEcrtfKeIwUQKKLknFuGJcSgrEsf58NEAKdH2j6N7TNJUefFNm9S
VdDSaSO6Dl1go8HHNxN/mZHxUcEgIHe6J+pwNjdtQorqQFbpsEIwtHhXNxa46Gh+7cC0a+F4Sb3x
rWptukxqR/+HJbz3yDymCoZkvEB0uAfLyOhVLYGTey8eoXK21+04o269KnzU7eyJBVRLf4XmEswl
6RBq5ciejZqAmrmInlrmKi2tCk/etO7PsJn+i7Lz6m2c2bLoLyLAHF4lUdm2LKe2X4huB2ayWMX8
62dRd4C+82HuAPMiyEEOYqhT5+y99iM3rsLkz8ZXsqI3hXPPpIaVDjbg+HFgihZ6pDFv+pZ9rYw1
bEckcESgTRe8z9wcZ6bhOAqqP5lbvLhNcLbN5InREG/rHfXpw1yQKzRk1P89hnp3VboVhYyH6MIu
5yfS/Khm/AKVn4IJ0G1Tx/pdLozxrmshPfoBL2SoraEa4A+iVoaStioFKrjFhUVIREg+DLLWw5jq
hPUFh4WflbcGOd0doAr4+HvfJZbZtnsmBERNuhkKYGDLJALNRA8nTvVrcJ7U3H80KT+NjM+VUyYM
xDL5x8t1b63qmMQ47bu3DAZ+gBsoq+JL5ed/6l20/ERwq1y6xHNNRC07lbsIOQZmA/XDVMwXLjn6
LgP9Xelw5Lv2A/4X62nc7Wyz+9Xm7mc1Vm5oNZMfNi3X0iiJUg/ALW4LLzlOk7UD7taAwhaUUjmm
giG5VjHAaUlGD5nEnyJnQDzga0Ai+JEKlJdJxF4yp4011S7CVXGOkQVuc9tkmsqqJuhehBaJVl7s
/eQBG2twFEHbP6R0oRplkVTFcGxKcfQFdRftNHv8sJHRHjH67esRBCBt0xWWp2xvxWiNiZP5xEbw
EA0HM/KeYBV/dWbBMKMtf7VwqphQlCtpdjggE3yTCmsaZdYl6Ga5JmI0lf68MTSPXqsx7w2qWBj7
vDpjLcefv8mxnWGCeglMmqQgtfcx/bZVOqLVZD2ZuereU13+Wg5SLYdq7ZuMH0hMB6xSh7NvnpEF
RUCsFQcrw9qjGa+ebXwOjGiHFFMfG7Jxhe2DoKDiZJUawoZxaI5GBO1vua3IjNl/m0dvdAE7mJ3N
n7hyvmfzk6jfH9bu365zzgI6yMaUPXBWn5OSi7vI+6tfXFwTdeuUE/jhmXhw3PjoxuaP7jw6I3oA
oMTeOroEs3fNmPGiidEe9drnfKrGLfSuvQZEsFTTg21W48qSSCLo7jRMqZhp0PdCxZKFoo/3hmls
Ww1In9B2hdJ+e/4YrQR8cKLCr2NV8/75QGATbv2cSyIfSVLIP6Yg+WKmTosgOCuB6+gP/tx27b72
y4YDeLJ7PwUIcdhIUOhnVC8FxSdhYw2VJ0NYbR8ZTRyO+mQDJo3uM4ezpbSZamE4wg1LL3rbt9yJ
KriulYQ3MLTklfjxUtXpe+itr5olbEJp9B3OPg5Pw43Hq6OnPCkf2hQtGdMHMAM+v9830JPMhj1v
/D5mWiHI8DIN585NS2c1Fto5txwakg9twirN9sYdsaIJKMom6h1FDTi0025kUuImsHw0QQxrKpPn
zNSPMpf3Tts/Ys3Yyc5l70AiC9dILPHqBL4V73uox/PA8uz15Q99hNdBy34oeb5FYnKaECA6aV44
lLyHKaWZW5C1ZOYMgcZEIM/gzlBO/JmBT0Un8/FESPxE3HDqNr+GUn70g5qpqnmD8gg7SWJ5+0xG
jw1dviTzvoskybYtE3P6VR8WyhIyGOuXUbF970lOZ6oOBTXbJy4/HRHDdRzuE6958wgg6LQlr4L2
aQBmrKh5haV31HhfaT9GWw8ijZDZtZXF0R5jYKCMqPqYtbUT4trQlKPFZ7BVqEBj9zKMouqPXZEK
6emgthrz0nRUT7jtnmv24w2YkTCN8pdBq/ZGMX1wifZ7nFTTpD/KKgUopAWfQcq4zOtwusz3hcVf
LKp2QSG020XN7SWI/bKtawsimmVYa2JNMDSCCBsbzRaj0t5YEiJr8i1Z1qJPg5uf0v1POUdY1nDh
KdpCZk0kUJaNP+RWvRQ575cyxcNUpn+YO1zKoiMXe/qFrTGky0jryEtfem50TLYH8tNdDhOW88Q6
owj5rgIXcf8JJCWlWsRbV+a7YPKHlQl+SI4NUFFc20037ToEgRtnLr6gJdKj08TewtZsq+AX4ZUf
flz+cQzjYRDUXQku55Gm0IwuvXWT3fJWGnJ6mmKlQj8KDsByNq29DCKm+MUOWDwpQusg2kkg0isa
3ScLERcdt1em7TBCiblDRvEyD8R4w7385shtFZ3OGsVewwjXiClXcJ9bvfcoXAuKVUsLDZJTY251
tAHR2J4z+s9r22+ebldhP3O2m2TOrnTzrUVwCVz5NNRd2DrGryYotAeJaLIhKq/I3cc5SV5UFtzp
BfM/2dM5cqL6ZDOSQzfb5ri4aZSpqgidmSHD5Ew/mD9OUzYB+YtjtvvtiCwLo/lYET2hNx9SORbz
3wHku3M/j8hM1Ki9uzbR6h45d2Oc65jGvImGfzMdUUVPR5WRHyEr42euJATcIjHXs7AIUV4e0grM
LUD0AKmQltAiqJh2mwwi2hFcblX7Nvw4ExdoIyqIoiZU8Ala3aDSk9sb6Un0UXpqyhpfqwsTWGoN
IRIRJ8/t6a0DhftqRSGNG8y1ycJV2dGiyQiMtoXRajb6PnLS+Oy0jnaKXZ71oFJhaokDRaS2c6bx
YFU696mAyJ0jBafD1U3XZOaefKCHjtXJQ8ty65IRtNQw/uLh9qEZ+8x8hgjOR5f5SBdd74jhhjV6
yCoiAxaAppPz0EcjaruZqfvyOVMWTP9vT2/fA7fO22QOBR01yBoQ3XJidWWoLXro24MAeIYSelGC
3z4m89fVgTsUmTWe/EXpkrRsopQ3hjDQcyLRM5aP29O2LK4sz7gBHVT8aH8Q79+6cCCsCXIvLxmJ
c0CKQKUyrAGaNoF7WYJNxDUw65U2JlrotfHvEgrv/e1BtGMEucAhjW0aXkU8rOWo81YhKMMQbV8t
yTij6w5kX9QnLlKKW+lXp9uH1JPnRBXmQbWDdpIaFPYYLnYgwTDMzpQRuBQ459Fw0R828uzNw0W0
7Z+J0bzpd/UR71L2lABpacwEb4KCT4SaOUVrIb/KbsmpQjQY/EbFCSmSoTiSym6nt3pw9JajW+ja
MzTEVQkv+36yv7qqW87yaTtLs3rPLJL5mCl9BIkgpLT1Py1/JOEu8GhK2SU+/nrb9M0mEhi0gJIZ
mzExY/Yk3qthwFAWNbt4L4bXlyZLAF6lMuAZ3r3fEEQb5344ycom7Jrja47LzKzQxXGYA2qh21PX
8RdgBlnxpBLs/34L2DLBuMWi5UBBztU5f+pBG5OP+BFHJT4y5YMFFMO+7YRxVys0DEknrfB2mKNZ
MO+puWladR6sPE5+O23iwzQy8SVbhRlShJLFQrKycsQFdL6kc0LnmF6Yi1Ax1BreAw9rz3ZQIKdI
HVvqp/worTR5MuFB4JL+5fTdsBdJ/hnH9Nom2W8cH+0H1phl65GzxqoChLcY7o2JgAwoAZEkcgRm
eHCMKS9TsjZ3MkuveDyJjA+mnZvm0xpM1rpI8M8RHQGx0GI7pVfZz+yneytt4Jp6/h2HXIerm64T
IdDhmEW7BcY0bALq3CMuUKiTvCmSN8BDjoj/6USvbEC6w0Zv0AmbK0RE6ehG5yGeufS9Tt7Xps45
5Zcw+016agZ3cBHN8d3MOOzkgfZrmlkdFTgryab5oMVE1JdMUebZ9XCSxm9eXkdvw1T/0k0GWXE7
tVibtJlYVh8StFgiHDLp7gZ/Fxe19ZS3SNhKCoAVQsq9x7v96JSoBfSmuWjR+C6yt6Fs6uPQOMEj
lrSvQIn8qFHJ1ILNJoJe0Y810QT0AhpdEreOeuno0G3QXRqz5SiC0CHPgqYiGcn6kmWZWuqBdjFJ
yNwQqAz3cjAQOds6QjE8GTvLTN/GtHrMR/djMWmnI0NAi5D2EOXolZJcW4NQcEj1aPsdiNxxZSAo
D+KDUeZ/Ovbmm9HVsS22i+teOOIu1SZujHQB9zNUflqRbOWaOf2wyvE6R45917UDwYc2L5rKkmxd
zyg33fTlJXZD3o8+H1QjwyJHu4R1rX1hr2KeTB+pCT249iVggQbX8Dz55odcwBeIF9trGfDdtj0/
l8sDuryD6dYRzcKxBuGiZ6/ozc51jekytpo7yx+0I6NmbVNUEnqmDNIHWj4X6C3RNXCJ/x6n06jh
Si8G4kUdCB5IYhE5T61L0E2ccauxpj85ORsrUUbuTtm4Kwcx/vLdCKc5Zw06fLEf8Q/HnF+0fEtd
fKp5BBWzk2Vi/NhK/YrTmldoLnlwNAHOdBHC0VREKc7oMV2B5IZY5vS5tOx7ICT+gU3r0Q+qldAt
+7PNrM+JMRI+g/FCLCiBMB1xekUenDp27Khp3UORm6/sQ+K1qsxhZwfZ9Ig/5K3Je6AiU+1w7yV+
z5piQkYHjBiG7mdX4hDCG6GAtfJXUOJNzUlx2XjKeo5m7RH4Hg2OKW+5PTL0iQg91BOkAIEK9Gfm
iV8mUl/OE7yUabDt03h419PkjD1O3Y3psZxyi8anBiwbtbcsnegx0oz5pFzuEvAcW5/stlkFd4Mo
sxN3CrJy/SoMXPgLo96oi+GyZ3CkbYcaeZSrRJf6a62b4Sx0H2f7THVqICVj/0GXZkbpR9mY3iMG
WPlA+88FLPOqSZJjJ/srKq7vTmXyXPu444Ba5yv9hLk92/Rk6YV+5cPPsWFP18akPaXVTMI819Zk
JFf21sA2IxuXqY7znLW0XpGnnB7sxSbhN9I764pLos7ZZDU15/nQu5/O5OZ3PQ5La5zydYHl+OKr
nm1TiytdRh+aMPPLHCOmzE1mJpZOiyAJ0IM0NDO1afHNl8g80RowX6/785RZD3IE/VCZegPDNtgz
pc9fTdcDlM5GeUzdu4HZJX9zx8itt/N9lX5lMRyQXn2y24hDBzniNonfslpCPmpThjdFmT83c3bC
bU6HwvP6+4bDs2d/qO+YdMys/rg7cucw+3X0Wrkua2yM8NduhftGQMEMbUfVazSymB66fLzaaSxD
NsAZIQaOWtmR9jZ1dKjQMzMdszzasEWKRRmZfsK/sxGdjSxNdOcRMVdVdtEWtBOmWbZUD0HtnssE
+6ZmAtLsmCqefYmXv/WxrvgJfvnWie2VkCjvNZ+BjuMxum8V/zomA6g4xVfqePrJdGyL+KXuCwRY
ei/bMb13aIgkA4TrJp7uUTi6W4+t5Za2yLHkMkdebnl0A0ZGIAAq0IK3YTa7rCn6XV5r8TF24oB8
FxD4uaNBvAB00WstRHgki6u+GkAvwqNV+GMWzl+6b0VGnujSuZPoh9Z5RmkM/TY0UqcLVT8YlwGE
qFHJze1BTiZpW3Wy1VFcDzU4HW6+/mcnOuPNjSs2Sj5YEaf7VNl0LGZGha1qE8h5d7gj6sNsdO5X
79Z3EfnX2CPK8+34QhMlRCVqV9QBNv3agT6XB7FromO+4STnUnJeEfW8yPjd8fwkLPF0rMtMeyur
SNtFijT42kJ1Hot0Rapxv0XGlm+oQazQK6I/jXqOgdTsER3zT8Hz2TSG/aPTxzlaJjldiHCt6UOM
1haj353qneRsNpMKy05wGcI072bwZbJD+amI7QwIEdo0DoNXtMAaCr5qb+cmVC3BAEXSDBgs03vC
/vKUVAZUIGcIdpWXQd538G50Zv9WGbX54tEsxx9iD9CINrdlxA5s1j1b09b05nEZj5a4IoBCXShz
56iT2LuBPGeGQ6MbWycR1q5OW9IGHDpMWjG42zmdUOJWw3MeYRaX1uD8CrLisfQyZ5sNlRXWTd3s
U8lkNMPwkTnub2aYXUiM9saFRCEsU9tYbP4nbLgbr07lXkekWgXVkwlmeNVlrvvcceXSw0dZWhpT
SJorJoQOAd1oEd1LRcAI13gIIKcdiVneTcvhMzMFh6CbmAWys+3cVQqx5DfToqcKllc8/7aZtIRN
kLV7m3+IBnpyzSMir6FpIoq2S+tog3BbcwWqY151wcXhZtD5rjolev8x5Olj3/oKnoMsz3OL1Uyj
OYujRUMXqux45TBk3VrRW5t1I840dpjZFFzIkTgwvW5WEVKCvR0RNZ8Phtz7CGQxl6NlBXSC7QVD
khexEDf58qMG9Pij78ESJ+ZK+eap7UhvQr9znYcxw9uDzCMabBTfUrJRxk6etVF8HWeBWC2L1vhR
aXTQndgHmPlTFhtUF038HsFYV725ImVugq9F491raWl7KgBMlIlDQl+N6lrfGzRbNyZAD86aHIET
YCiS7gu5cdJ2PDCz1gjegNSjgaJQxp9a6OLHNMV7HjVvCL61p6GxnxOEYt/WUG5Lu203Je38O3vI
P4Moc1/JjaHLUU7dPRnVIKF401b4x42dQU/nmvgzxbqq0y+3eIybvPvuZ5z7w7ImKxVcNUW9MjTS
P+mZcLeSFtWaV/9w0coz8e0AISoPe/mIV3yuMwLDq+yCW2xrEfB8sVr/fWHZYq90LLgjcX4hG3mV
FVNEZGxtnighnDuQUkR1owagOh7si+VeMhal96GpcibNdCipXhlIBABiMc4sMcSCiSyiWtjx6543
f9sPHAWqQPviMPRljqTIy6nMb5fh36btEV6wc7bWrUDFYxrzsdaSt7kHHVbLNtirtvwq6ZDDl9Dm
TWOV8TptymCNlmKkiOrgUgyR80s3WG/iwKal7NXTSfriJ88VtFIPnJrP9I9ZlHlJ/JbA16rYqkma
4W3VFSPpwL7x42Ytdx//SJPiHSVPjpE8RcXSakcKeIgBZvVWxmhziCSbCFUs9bCahoucKu9oWIm3
ZThpUIeN1wxL0uZ2Q4bp+uArJ90uyWFrciydDTLKJRyPW5uov+dCapsaOlbKDbdvx/446zhyRNM9
RBE3HxGzWCRz9sqGqD/LANtVhWkUCoi1Gef2mYBcUtyalm5OjkiHtgGKVwfprznOEBqSDEMrET6E
cK6g76O8s5Fl6ZFnEC1indlS+a9R8JF3bCqobZMDSn3aZJwrSrUZU1GWiTQo0h14neouIb2AUR02
HXmogxfllNGBLsKw0efauEaJk56mRdpvECJy1/4uBwAYURasHceywbhTlcTO8KxKh8JTq+VLLZKT
r9ceMlg0w5o/QnKvjOpCqBqGUeTzrEp2sCOn17tE9fygTYzQatQkmeyKp3TqfaafyTUNZHsHuuil
GskZi83uyuxqwBuBVCbOtXmHC+zNz7XqwjuzjkkEgmveEqXoFXxoMp5gnHDolOOGo39AA17j0xPY
vlqkRWQw4Y7jdVrsOvcA27sNq3ZGABFzqNYlZyRXrv3kDmqxdBExauBnEE4wgmeO3GNe5xG0Blc7
mPQpV/0IX21Q8fukTUQDtiNhagQ6VPyEHNMnQqPEOMS1dpgJ0gsDYar3xrlGsIge04rxhhrllzdU
8UlVbM5oDiQN67IwTdQJvhR7oxq2ZqFTSHb5p8yz6BSlCR2cJc2sKpEdKmR/5P9p0Gu6csATqv80
ma5f83ZgKIGXztb8c1lPHBN8vzAkSsy/9XXumu+s5YzAw1F+VyKmRykSVK2TxclOc6TMZ+TnuoFw
Ha/jFvnvUbfMemfqklEPkamaPV1t+EyhmY37jOYk5M2numauFnsyPVc5IgLHEFffXDTmLWFmikk9
9mSmWiq/ryzjp2tmN4ysJc16OTww9VJYWui5+mTUD06mf2MX7O7GYHgcUJ5FSkRbq5z2mRfD/AxY
hoU3ensdMfDKXRKnWh89cm001XqOZ1J9TTaQg465HlWTzTxMUW5m5bzR4HOx0z3qWZReIYA9Cd32
yQZDiTn34GDyUdvCityp1oY8VlHTRowdBzwSUIEE7nEEb5upc4s1O7uIF9GvL7204haxqvD+PDBm
wHOKOB3Nc3qqWVMPrnjMG2HsuDxQV9QNV8qsvguachtw+m0Y5ec+Tu1tneZ52Jj2XZ2R4NvGJY4S
ZmYNWkJ0qetEH3Cpc6OtQYNbOe+Vhc8FZxaIlc78DMZRoJScXy2tQHAe0CUEnW9scDUsITy2s2E8
iNY7MSH/VR9FrbjkIu3g1uVFL5VD38rbCePQwl2yBk+EsYb0mBzQrpztx17J7ZQn7P1J+IPNl5xj
J3pqR7M5BF1xP+ZQTIcZ43/dks5NvwXHAw7zVTc10cMsYgelLxm4skPmRWG2rv3kJ4q6GI0vg5t7
17WNjdCIR6hy/UznwAxb33BXdjoeRd+JrVMxAZvIddgaluWvC5HjQNPog9i+QV+MpNNEfrCbacJg
3A/DRBoXPtRS0ppqEPazASgpE47jso9j2R5UVJyhrOlhiwLS6JSBl9D6aEatPkUjx9IC6Huwjeq3
7dT9Hd7s7i4XtbVmzIWnTbf7c4oE5zzm6b01yml/+yiodxXCt1PkseGHGYfLiYaWYmLdoQEeW3UY
5sznaOFJD1Q0bdu8kctLo9BzI2MVgw7cTMKmwxok8EpBt55LP72YAKi2NhnMiPWa6J5YH0If4knu
wb49JKb/RjZ8cdeZwT12JXF2wanRUzLs0HRtdl9NcWcmvwculsd2sJ/Q6zyM4/QCcC27r8GXRW22
dExeRTnnz1WuJRetGkPXLPKzSBQRvMX42C+raU5U1HSzFGYg0Vz2t+MUhKoKbEIlBtDqaLmnbD40
FWiBiJHyHjAuG5EkDS3FkpnjwtJaiS9laD5qLfBOrvRaGLSezd0vyM955uFXb4xDlot+OxsJaGG9
2MyWn+9zC41P12rEULM7MQ33U+r0vvFwZVuLBZoI7L7cFhYaz8CdrJM7GXe5PvonqztXiQEHDClN
kmI4NxIdEZrLprxI8AP2il1oPiEzE/Kb+SfI4Fp5odGnCrelxdQzcrbBUGMeJfHYZVIpWkFXi/1/
34CmEALDdzr4xmOiMWDmaN4Fvdji7QcJKq9FMezySFkY2sLSqsSOQOcurDzUQq0Bxa8rpnOpMakT
gyu2oyOubTMYW9MNorDjVowOVD+kAa23FPLnRHrlJvOLq1cTn9pj/XOy6E8y6+rekh2Ug6K/IwJs
OxKPdZda9a+YbgW/N5XkVmQDzFUTXyo4q9Qxh20+G2rVYtVAzO2lF92u9TvNYywy63BlGfU4QPja
pNhCglLrLhqmE7v0ho2Njb6pZ6pbMM4Mi8o7M3fWd1qOXdqrRnxU6JQfCx3H5xgNTJNAi0FMZJgM
qAy88m+CYXdW2TYny6UAyx1X29gBhVBNAgbCOVgnLTPRVW214kTL/R4ugL4zNKy4xJDGq4h4+02R
LiJsNiinegLH2jfOUQ4o91yC1FHnZQiQXJzzsjtIoFjnJu2n80z1x2xrGcCTbRmZpQv83i+3LG72
r+yayq4KSWynId4GNgBU6sp6YjOb0C1CLsXEoOJdP050QpakwkWbzz4aLSm1FV5AZWDUVBAm1wbL
0oYd8YvItWINQSvYptnL6LfqQRlyJZwYRHDfMTiH3k1zlIaHzF+qBhWh2+I7Rzu9kaOFhLwqCLRy
vAGncKXv5ql47ch6B4/HLBaHDsFgW1pxjK31sjxXLXe7RBrWoUOAjHIoLR47Xb7ORvteWGx6mI74
WXkcM/egCLB6DwbHZ+Ag0/tAlKtAxMaDiRIM0Z1jf7glPmOv5gvgU0rGQJO1AKYfEgYRDzaqfj/1
5KPpRxA9S7KSK3tqWWyMdj55y0OeNtnBMX1M3+o9ZxHf+3Ou38OwnO89BlRmH0e7FJUUQZozi8E4
z9zIUy05u2X50uPfAylap2eymIpT7zwyVQTTuzwwD7H/9YyZaIx+YWFVDLrXbVwqRlRQEdwDv9v7
HmteQmQLjXC0yknjdfu0aB6DMuY/a8WPHvfJpqbFCtACEGziaHgmCbPYRE4+3mFs3jC1rZ91wQil
Ln7KYJ4g60ofN0zJaUb9yAXUANyCw4oeSiOlTVKnjnI8BLkyLqYHEW/5UVG5pe1LZquIP9y0+ZRT
Gm0baVCSRpEfOmvH1LS7vvNS2KFWs2O3vukjTR1J/nROufLjnWPMbyBS4nM5V/cl7cb9rDBjGMuD
h/R5w+SpXqvEyU63B08PvoYm1pltRMORAf28l7xDsd+PR/6MQzXNm9imqEtKVAO5eBMpeQw9iVpA
neytGFOy6HTmYIPN1pNMnWCW13x68MeAGU9Ej4mkNqq+Dl8aIudTkeI/M1y1c7v6T6ZnH6hC6H3Q
zOtTZ9yMdTSsfAIvZpfOZ8oMK6maZu2ODlNxZ1O0FlnXM4AX2NFZineziTVsuygfVksR59r27wTk
5lAUr2Kwg43uo9a0B4zpDUon3cWzO7YO/TtuP5D0LQyQ7TA0ZMiGw9x9ZkpiX6p3TYxf1OnKV5rv
qEZqZAAlvPKVDFBQ6TNCHe0cFR4YDPCBaxHvxAgmhb3F3jQ8Ro6xe1QJRb7IeXdq/bMgfDvNhpXO
SIj9ZHf2EkSgAh/MzPgz0VFIRqP3IW0Ido6m4TN913K93HW6uyUMR3IPQdSWWkHN+W/ek5N3pyIL
UnDxaluS69oc3hsfd6yw8XcjU6GIzdSKO/KfyUfmnhf0EfhNQ2y/N2jHV2jexGoOjCeJRgaKq3ds
J+Ods8gJ+fN2Tu5/p0oyAHWbj6hHvMt9AK60OCHxEWFhfzpx+lJkxPl4h9qlaV72HJDEfbaHCqyv
DZwpclyKj2hf195HFJDNFInkWfP0Z/pOWKQV9IwYJUrXeFcNPiereIS3ZwRk/TAjMmK7AvZk0X86
xCN7wO+L+2oxF7WehDXRxKtJDlSY3OLSAmCQ3flsYioGulpyTFMMZQCj1g3CfD9y0CvByCDKNViX
8XBqk0sOXrUL3iay8NYxNuJV51J1jto1g4Z+tdnXrmcbG0s852CDvNdg1gBDpK/I1eeVPdkXQGYX
LCQ7YDe/gqk6qRxpLHGdL43wPkDSr5tW88k1Y1Bt+ezLOvS3BlZIhXuX5Cvcx8iTPRvHMcrq34bW
cRuYh82QNzMiGPzzqfEY6xIlD/Cq0ddRHBK7mJlfGMZQA6aQgJhEnLk/PRRFxCmhD4Tv5XLt2u2O
BPsXWVJlVqfZTG3seRYr/AJwj+WumcSj4yCsqEtx0DqUVPAIVgT9cqueW5hhdJ5JSY9W1DnPlbuH
uPF7NEb8Oi2dar9572oDVREieKsborCW6NV0s3hutejNLcSbGaXvssqukY5NH1seU8kYFEDLRJVc
0k0BjIJ9CaAD7ddQmD+LGsUoPr2i1bfD4BEjH99NACf3LZJ0a7QBzqo4rJV7Z7p5vc9q/TgO8WeR
W7+JhBvgX2Znrc3uq8F9whCLIqUc3hDNEPtjv/bx9JTDp/Xx/Ps59ZQnPLZUDVwPP3nxR2Aig8To
Zy6zUxeqUPY+tn62UQp/8si2U1aRvhoXZx2b7TfVejEABuPY5P5LWYOE0vGLGLNaU+146wTB+3ac
m3em51dZj7s8DzAT+ojyYs8hLIBC1l7k6QGmCwUQiQE2GtPmR4r69xQMO7dhRzAZ+ptHhwVtmT63
e6hS0T7mtliQR7pKjHhNkC4xH5B57ODHa4knygxQ/CRi7bhHvYClVGerSbaOA6omtv0LNrd4bZQw
sVu4KVEiYzQt+Usulb+WCdOTuVDnyWGXE1gmObXZQ5WZd0nK4D5Pzb2fgT+rY8R1SDTsMIjxk6QY
jRATio/WHfeNMsdNXciHEiBcUKfMXWiQhdE1dttpT9LxcwXbiZ0/SsKgmTgQsJSw4zl01L0cZIMn
B7nTHPQOJX3nsHXq317i0Elbkz4gPI+5RQbnanbY/HmPfomotOiwPpeATNhRsjtzsrASKP9ik7uo
Nn0PIzEhZINDwus3BIyWO78pCaBFdtf7DK1pElCXBoSVZd4jltxwbE1iIPq8ONvRgqWb62dVsEqM
ybeatPFoKxZ+PcEbiK8WKz1vRhy0/KPFQxxJbCs992ZiCLYIYUNRlk9EIzaPSk/phcg29BOG5lr1
u3Uueq0NbwYnT+HQb8Ru+E2A1j4b6FR01lJSfPcNV0IDBtaKa+7A6FgUQ2Ggnw133J0ymmalNy6q
Sas7WbH5XBjBFVoYB4TWIOg05xzpyt8aYio2vDEjjGF9rA+3eaVhGK+ZSjDRMcNmYGAaIEddghlx
UBvfQN2ZQtfTMhJe0Xqdfbbj+fOgo50epP8inIsv7HfadVFYzryXsUn1PxNUYEz5w+hhSZ40/PGz
AXM6o5HItlXNnPF5hZBH5xZr2PdImJtuHFesFJ95w3GiX3afV3nDRr8iDlyEvUvBRT/iRQ8o8LMy
eq3zgqlcLB/9yLzinEHc7cJjcYYHxpHvOWnMcOJBgzXxVx/TcCSxVOotnoSm+56DlWwgMmlKn0OH
KSjBEoIgKRTWoi//IEXiohiNx4wQl7oXh3jG4US7zCZykofbsxnFD45O7T2zPSf0FkdjttgtqXnl
sW5yhGy3p4AAefr3S7dn/s0FeXugCiOPHF1HBgc0WmCgt2fVYPz3s9vn/vHh//Ytfz93+2Y0FtXx
78v+8TnSf2DozJVB1GiEp2ERr/19SGPz3z+8feH2ufx/fuHv9+WpXBzDy48pb0//fun//rH/+PX/
eNn/88fe/rx/e83fPzzzCEX919/39zf+65P/+JV/X/P3n/2P3/Kvn3D7xv/4Pf/4///+1NsX/NRR
YZGoL+xp32MwRuHkpOGAJHQvS/L0uhL+Oykg68ySb34h621HluW6NV1zM+kEkC122uXBkcAJ5qXh
P5Vf9MTGfVuq/WD9F3Nfstw6siz5L2/duIZ5WLxNYiJAgBRJSRS1gVET5okYCGDVv9G/11/SDt7b
7+ngEoT1WXXJTFV1ygqJREZGRkZ4uOdXu07O2F452jNBtcLGSmd7DXqPS6bUy457hdB4DdW/AGqN
DbUHI8d3AZVLo8oRJDUDskYd6uFqWAGGqFwyOD8FPH5hkdv//StM2qs6yAEaDujYLIDZWlVIzyDa
hfBsAeaTRknMhEsMmQZ7C+gPPYRY0ubCxgeq43pDuF5w1qSZaDaXC28mbx0v8SshoLWghcQdsPtu
Gzalfb3GOwXd6KDgAMqOH9vY6SzNVmEKooCOecMRkBpZRAHyWfkgsLz5OnFMpoIC5JKioIFGTJtH
65GFPBAuruhmp8ZfQuA1KFKKKTK0Xm17w86nAigGAsRj0++3zTMIwr82KHiakHOhKfQtXUAuhVAB
vY8Qbi5sIDsgknX7R44Bi4GALmi5qT9CKDoj1KeBGgwUHEMR20LLCG2OPdSKUM5/RTkYyc4YsAvQ
sSgFrlhyAUwZDZb6awoyl+4UcjUgTnFkeJlwISGyVwWjByX1OqAxREWy/qlpwL1VF+iOgMwweG2w
ek06sjIhlAU5C47EFurVVzuA18X9AOIr1BCdSyBrxluIE+IupzNUDEZ099o0jdkmNUR5oURLeysP
0kakDgfeua7FIkRLiOLjfpSuryBcteMx9JNAuaIBBYyyCYP7Gc7gLAVUFURhKJ8G3XOdQh1QoNir
CkkKlzl5rX8W0IcMeL78KfmJmvBFBfZPWHDhCbJWsEEKpGW7hTG2Gg+63PhyFRyeaV79bmzyRJ7a
krnup0M3FT7OjwyQMsqIke0JES4PVPCRtPwL00XvSPm+o48Fl25UGuJrjWQ82ERJT5fwuOCdQYEh
VP0aiKGKYZ44aJcwYrgq6HYvMv1xELuvgM6PEWg9oxaH6xiWgCL0tQRLN5sMq5SXAerM2mOcRk4U
Z5t8KJ+Rd+cckBi4ftNqQF1FWsqiuk9HEIWkgCkGgQxIRpC4iqxqDcXqQBfRrapCYBK6OQoKnJnw
yV5BztXKuBrjBreWMgOorh70AFDIZYSrbF/jGHcsv891TlY2HogySZnj6hWxR5HyoEQOSIhKcR0w
3O0OFwu0qrCFRcfsy5VigFSpsicBfZFlIH17SD7GRQIdbPRH6eH1uhoisMMCbgn6llQ4XKDnYBYs
vMqV0hMx3V2uiF3bBr1OKMGv0O2Gbk4PwqMX7kyBXA8Zt70YXbbMtQ0O0TeEdI4sFaEbsK0OMg+q
Uy8GlgZNazFCgFZ+EXrIpYNO5DvnwHJVvgDMY8c0c8xZxL/oOjmDjhUKCGV7imhsbxGAT9A9AJSu
oBkQMjAA44P5SwJFErJMmwhhy1gfEnURtBUqLfuvfc3SekUHZiUAGQtKIuimCoHBVhWKaAle2Pd4
G4kcJ67zLw7RRoAMr8BrLGIR9MzYNS0gS9nAOaPx1RQKrDjaVAewzashxOLyNgSBm/8kxjWIZvq1
X3ymcEBQn+uLNYprdtoB5e6H3UYMkZKXEVPpyGNo/KULkCTvQiRMOCgvgCasH9yoQEQtgaqo6PAm
PperCbpAwIoSn3osiZoAbiEz9IYpFKe4pEYOrZNewQ0Fm8I3WaoC5jPeVmIvqrjjbKBESoFEoeVV
D6A7VGiuKLu0H7TMJxbTSse4D3ZBcBbFcIsEDKnGFi2wIF+h8MMEGch1OitveMsL2V3kBRwCB3mb
ZFAbCC682lXFFtGWraB/G1ft7KXsu/cOPLjAdfN2DBA+mLUgWciER5/yVL5GApiuqk19iaAjWn9e
AlROahgIoj4QSVdMArYZuXa4vjtWZSpCwhh0JqjxJiBMROYV9EVo2UzZ8zB42SoFOpCwY/c3nzDf
dAbWbMTbwy5PldMwhrstrvIaZIgcJQCCIwEJKy07F/bL45VjASq7LUsXbgzwCKEDxlSgFoclT1S0
n6zAhRpbQx+81iEIs7riJAvourpClwsnR2oMQvwOXCMFop/ehcdOGwSsaEpaNwp3CodhUEF1W7Wn
wocQIY5xQJD8z4YFxRxuV8cmFAEIMdsasgY8WLSJnA2o6mz6GBBi0PThUOSfpKA+V2M+/dKnnyil
fMg590OLBdp3x/xlEEs2GiBXQSYey7Z/VSrBEUdkdVGhcSBni89hgADOBX0D6FFYMXnWGG1fgokj
YUgiju4yh+BChsxBBB15jRGlFP0Pgw4ABC55ZbbrIKgAnPk6Fbij6AGox/AlKvnlkclraEzQJSht
PG8tyK9NxD9zPR+AdLDZCyjGgjxb/FL4kSwYDbzKNcbthYnOoBdNV6jooeZPu9Az0roSiGxm4Dn0
PyI4KHwbcBAnrrCZcGzuwouyXlVtke0CGXesukPGuB1QvckSKJkM0RYduD6aGSSba/1NLcem34Ra
XaCqf1FAiyr225QOIAZR8iFgPD9xEKDPCyYHSWAwKIxCRUiTlakHAiQhS0aY1d4XahbkcbiWsJfA
LoETRmt1Yl4qD7SsDVgd0VwPzsirRHhf+s4DCEKwaFXpoTpsVuVnFeJyhMNyk8tSgh7gwAjS7gUN
+KBbTUDREXk/TccLK5QnV+UlXPOt/ANWWXnVMK118QKjRz0I9aJbNppLyU2u6v9JYfaeNOwf2rF/
L0H7/6HCLMtBeXVeY/b5f//P/wVtynMGZdmsDuve+vrP/7j9P/8UmmVY9h/Qi0V7pkiztECPitL/
V2hW/gf+q4SKKIRhWEWEBO2/hGZZ8R8czjFJVpBUUlhGxv/0L51ZlvmHrIiioii0wI3CSfJ/TGRl
H8nM/im1TrEMImEZnnoiLsslZTGgg7lzKrkBqSV0/6DlHke4EkBN9dfnuKMGN6q1/7cY3H8PMQ79
ed6HmV/9538w/wM9Bw0TB5fEpbM1J4MsAk12oAL6y6dPNOLDkOrCCABnlxkJ6lBFGYDC6gWIAf/X
Ut55d8j53n338c9/vTvScrkHkZ3EjZDF5JKfRNg8fjDLzDx5VP399eQcjItY2j52Ne+9V99RCtVS
AiYZgiYRAh4RnMyHVtd77dCsloS552YzkePzG1ZmfLSpulC0RJ/uW4Z6yOPpzD15nOWv2QQZJJAg
lJK4VVEL0EEsZB1U44H7+OlzRkr/+fSmHZIS5MGJmwYjcQYIb5V15b3E0s9fPZ/D/vv99sMAGqiM
S2Ch6KpsxFMB/VUxQHJ79fj5f+r7/dcO4MY///V1Qs/jWRDlgFe0g4xEkuPYQH0A9fb+GfSP1iWC
2caQMH08mjC+9p0NN7qt38N1aS4M7CVK3F696rgskQa/r3qnoZuf4GKv11b7zOt78EmQz1b3iYU6
GjlmBOg0MqxQT9PAKaj2mkc2P6vdqjM94ugbHRcflSa+plEW6OHxjyqoPPTHLz2zxNzEScilKAsh
YM8ugKqoj9e8K10oo2izQ0nx/zy6/pDY/i2pzY52fu/DTHyFAKVl79JhEIXQ+hbzfleI+8aqz6ba
G3r3utFUdPYsOCZmtM57o4175deqi0KEYjwEqty32tmGqiOTTUC+Hn8udmbDcRP3wZdMnzTAh7oC
Q95kE+2PnYOqrxFtB5NswIunoonJEez8ubE6k13/+EawoO7JzDh0buJGRA96YDKUhN3Xi3ZVce8x
xtEGs9JgEyuNWZgjM2cTE6fSNsBLyjTGWfcqUIzE2D7xxNQLotr20iLNzWXiWkqUbwHAxRj0bi2R
d2C1VdSbSbbCL197bZZMb8bdsxMXA4qmK0plGEd7fcNACnk3JCNXn9COF5LNQT3stGhhTje3dcfw
2Im7KbqGASkqxmrU8QdlWh0ZdQ0McYNWkW1IEJ4a36RVQftKHHWz0U86ILMq5EE1Hf8aEbU1Q+2x
pTIzlspOvJEs5T4VjdaiJc8l+fiIV8azhQuKIxv90ted2WrsxHugHRQ5NxZjrMEUruXEyLapGqom
pndm4Moiovdkt+DNZ2c0cSO+LIYcJQ2xK3W0j7KX6JksE191quiRs+eSzABZLmNc04ukc7hxalUJ
qXom6lo3Q1PdqkEsZyOpFBgLn3jGiNmJEddZIfVIr8Xu1U4c2o6escYkOjq51ThguVCXDGvmMzMT
I77KyJ40oxEHztVGLoKEozWB6MXpDIp8fIdmpx6fYrNyrsa3A/4Zgv5SAi4ZY/d4pjMe4Sag+8ul
eleWB2QbgQCEnn3c370AXVFAqvPJgiVxM5+SmVgrhNWTsGwwxddS7+23L08F9MJ+yyx3CxULFbX6
rUJQOtKSw9NFjzaVVTn+k2IPKphEHBH2tmRlcx97atOXC0SNQjF1vffuSzj2OJpR3TwxL3FN6tPj
7znO6o6nuHn4X9/zOuSVUCtM6hbA4VkB2GGrHBBiMYp2kNMae7HihQ/LsHeHksTJpmlAsoXbahPj
NNRa7b0jTu7oqrp0VtyfiSSO3ufXTBJajoFwbkf/6r4/l+qwAgelYT6V6BOz/W2zfvzB2PF8/fcv
Jonjn/8ap0Andx1dMQ1E652BlKxqIAdAFB35OzUj+mnDqKq9WkVq+bdDjl/015Ci4BWKjHZIV9Ma
/S0n7jv5NolZIybDB1TV1WLEMje5yYErUGA0L2p8xKu+NYxYJYQ4m11mPv52M35TEiduKoIHjIp+
nEil9yq6zlWcP+qgJkRdLTgIbu6c/Tc7SOKm9hk0yzoj9YbVWa2Fdld9vFmJqrAyIi1X23VomiBa
sEDmGa2iVYIQF4BdbXVd/1yXDH7GV90s6NeyoTsMLcstG7uF9gaCLbW1cN4H2qdzomxUDsjSQOOp
/u8WKd+C3V/j0AmITgroPLoCnVk8MPTZK5t+8MjrVQyYWnBCPV6+uXEmxnG95jUVUOM4F7eN1mNu
m5bPoEdHTrtQR/rVx+PMxc038/k1oVYC1mwo4JTQbISYJUbk8g32owG86nq+bY6Ph5kJS5jJRkYH
GHifmNH11Suu/RQA3nj84LkTZLJdmQH0JT1Fp26gbAu0KiIL3KCh9/HDZ4yKmSxC0YtgDx1B9QD+
EwacQjE4FsMYuBIQcT0eYu79J7u0Re9QzJYYomJ5wrfvsfjRQ0/v8cPvu2mZnkQQlAjcddjEqeuX
FzVHfCRSn1z1gUy7D4X6x2PMrCzyYn/4yzLMGQa0sKnbCZQLknD7EiqHx4+ee/3xz3+Z5gA6KCD5
r7EboWEeIB0RgDnwsuXgf66hIv14kFuscWdH05OTX+JRDijQPexqvdpqbmzvv49HRt3gXPlSFj7S
jCHRk+M4EWUoNfrwxZKQ4rqDFgaxVEwII/8MVb6U4xpX9d5ExhX69bnCXi5pmSkQloPpQhU1Sd9b
tWM9yxoxUetyIDVIWv1EDp4aE603rzZnLeW65m6P9GSDJ4AzRAlUFFyOvNI2tMhwVlMqb0GVh+iN
o0JreuFbzuUVaPbPeXoDNjjaLmI3Jm+JNd7uPo+BenFc9JGb0aZ0xuQKkiWK5huPbWTu/k9PHAG4
zfyk5OsxKKj0tRvalrPP1UgjBDGBXSMqWCnaUig6ZywTlxAzishc/HEwgUgE1yvD2sPlkNPZI4el
a+vN8/67tUjKxDdAwkxhL6PZKyQ7+GRfE13f2C8r6uvxN7tvjZIy8QsykHgD12OVtPhckk/B3RwC
/fGjbzete+8+cQx9E0gQz8V2yslHYsTETYkBrXQNCobaE3lptgHZ/UTm49HmYmll4iDokBZpYfxS
vYpw0IBGONkQBJ0Ljx93yL3JTH2DX5U5J99sC+2EBkOsT5EQ+2IueFF+/OL3Bpj4BXDWAuMYhrGL
cjOuVLWjyT/Pe+LrDDHQvUIq2DNvfROrVQlnl07lDOomWEEEUbUBLVC/+F2li+ZOMXNL59SAIHBb
l0vTvx9CSsrEcXhUGfLe7e0gDABiZC6U90UZiauASlJElQG/QiVFMlqcv4YHrjJTBkDDKi41bT9e
Ae7+3U9SJg6FA9ky5YMNw30LVKMj33sIj21IZRrPHXlqbQcpDTU3VodE1dIjRG9MtBqqj8e+v9cl
ZeJY+u6CxvJLiYSYDHk3Zc1INGgqbYH6/LvnT3yJ10VMC4w+dD4uTpXZXgvmrP4c8ufHj59x+yic
/emL+e4aCUh/4cyRiOEiPbHdmzCjF+z13V8OMXEkAHgqQzveAV9f129vrmXt9U/cxRYWfyb+leSJ
L7n69ZXrZdzCjE4zLAv5G/tv33ziOHgQ+HheNH6cVkM+9VnZ4+qKa97F9HBN/lsHIk8cCNehYYOn
4EDgDg0jMSzzpIIAbSn5PfuFJv7jCo06H/AMJDiR1tRwAT+GlhoaC8s77vM73kme7P8qrNikG/CR
St19Nwjoloju6It1gbGqe/f5k80NFoZ/fR2ktSGBrq0vGmNpGrMVkBQm5pN1OcJsTRD/k1OpWR/v
httprrG3cCFHJxIuy5l6RroJNRsL0HIs35MOgSDSaxs71jxVk8gVad+e2D+Pvwg/447kqU/w0EIF
om7sWdut9Lf3D8NApw39qo01y/W7r5N99mEe9SvSxwFB+lg/j8mJDa4NQHDpC68xExdL8sR1gDyj
4C8FXgNVh1p773WUSVUdGcYXoh7NBf83szrSxH+gyTnMOHQhjP7DLZHdUS9k4WThR/u/Y1kjAuB3
PExBOErsvdFx9GriXIm2BpZu06Ayty2RS7XMDqnFq25YhHyqLzjVG+0JRx+jngb1dEyQjdFtrOuC
N5gJWyVp4miCildAxjN6g0a9qqLpWoZVr/dPnepbkmry2g6VYpUj4lKUNM7z3vwn7ieXAnG4tv/8
trdSpK9/66qtA5umo83VAFP//qT+/PRr8NlrZU2grrmwrHPGI018Ul1JTQpydxiP8uk+b5+JeYSJ
6nZrLvntcf/em93EK9F04+ft6Le1t+3WIicdMfjjDXirrN179MQlydDoQFMkXr5GwHTR2L32A8G1
0YV/UwRiVqZEtiR3U3VPo0SGplPcOSBab6irAp798Uvccgz3XmLit0AmSV2lbly9i8FpVkfI6HWw
4ReeP07m3vMnXgbUHQwfjJOEQzSIVRPyjPzgYakEN3e/kCbuI0cfXRmweD40HFS3JBZo6rHDUE5U
lzzU+Kp3pnBz+b8uvBxojmJuTKACJ657monqy3Juc24BxIn7AKDmX6e3BhdPkUq1zIKARHxhe87m
Zyf+gO1S9JiPiWZXKwnK4084+HqiaquFC9jcLUmc7H8GomV0E2MAbf2GIoDxHJuWaerw4QUurEtu
bea0usEifi0CrXQZT41p5rUrkf7n+fvJPH7iNHJwSqqqZC2Y68x2FyarATIOkIQrGCbREKKT8WD+
2alLII65xRYmi9GhEasWx8dr63WH9dhjL/Ta0l4efdIdQxUmK+GDIoythXEvu6KdPLkV+R5UnN/p
k50tjTG3DhOPK8boEenR+YYZuAalw1LVpVzBTPpDEia+FhyDXnQBORGgASZcon9u9GerPh47ddiR
Z4ug8jvu61X2/ZerPTqtX0bVApFCXW/O3WWw3PrRQbi84N7nNp4w8axS07UNagVj3YVV3XyM6BoN
A/wsZfvGT35vuSeuFS0b1RBFuE8ObYcm6k86f2erhU8zmsy9Z0/dqiDFzQVkWK7EfkGylYQVDBVc
o0Mq6I8//lygwk9jMpDRAPBS5C78XqsxBq2iHvtGqxKRzeeWPCE9caID7fyy4ELmjopb4uLXaoP6
ZJS7HAdcJ9bw1uufhW463mFTmI+nxM+cFFPcJSphYNdjMcLrmzuCsySivWkubKt1tszasjTD5c0e
QupIhHF2dtZLq7Hs8+nE2Rs7NFaLp+KMafATT5Ck4SDkwjjVwqkdWv94/sapdSHgVjIXz8W5QcY/
//U9aRlt79k4yPr17Z3RtvvIaJyNffhZ2kGjV7xjhPzEHwiZlPIeUHy4EYomPmGuWi0hoUX0bHP+
8RexNTN+k5+4ASqReWGQ0twtQ5/Q8UsUvT42iLm8BT/xAWWJXlzay3P3DeYGtZDdXibf3586v7qY
K2bh0JpBnUo3c/y1EKEsSQLU6LAQrFk4rfbsk2dIcOEqCXo5ZNMo21d99QXZyoWVuRn0vZWZuAea
Bo95EeKL0WbiRBZ6Zt9lU9lGz+FetulXhXwEn561f5LhsGkttUb8VXCuHMUuDd1sEYFotKZC0E6X
TFwSLAv/xVezxUvlzCk1xX4K6PAXUgHvh8JdeFA8TgEPvsLanBwyTlxCkQZNyVBbUWT0TkMbVxdE
sTj83aLfqti/lsPLpeIa1+Bi1Xrb36BvDwitj63ignh/c8p0e2ERbgCdO4twyzP+Ggds55QXppfI
rS0tXX0AcAynE5q94a3Id6pBQe1wXYq/5iKXKdQtA8ejxAwYbL1+g1vzdWAr1aWZzERdU2xbnMu0
2CZ4OEJ4Xt3Gqnk6HeylWvrcSTMFqw1CKRRgxMa7N7ih+xv4w49U/WatjNjQD9FKLSOCjTBy6aSZ
cShT5JoE8Ug2KjEfavVqeLaxNRujs50zqACW4rAZ38hOnG9zpSAzBNoWVAsQc0sGEvqQfEMq6ar1
2rjVE1VeGmtueSZ+uAXNeQq6tchFHezifBjfPHEYVflbQ56CKqKBiTixw/O1V4HAulzc4wx8tGAj
k5O6lKiZu6jczOPXfgHhICSW/HGYt+AJrM0GEm2e9UxyFcl4BQnBlzIg6ZZdsOq5+/3NXf8eb0iT
ROphdjnhdQPkbUZtueu3q4786TPIDjBioe+NFsjXDYDXa5VfJaiE/CxZ4cz5PAUQ9hxbSSU/+iEX
x/MztVFU54TEWg8MbLWAY5pzQlP0YJL36Ewd126NC76/8TfSVrSR62KwerkTW4JpL7mJmzu44/Cm
QEEJctMydxnHYu0G4J+Lg2RrCzkW3KSINZZkcyche6DeORuExjpI0Qjw2UvfcwxM7w0/ubx5vUQB
IY3hQTqsC4hZM61b7UWLAgCI0j9zpzcKtXBBp7hwsM9Z0C2s+GVBYiWlZUfXEUrQV120RdtflQRu
Xhkv8s/W9/5ITs4Y0wEbfqSN0wX1aFNrFgx4Lq6YAgl9SpZlMcXw6GGxIdSCvDCjWaD1XYWmZ/AE
2h8qCExtSls6ZsQZtzaFCckQGkCPK4Zc5wgpbNbm//mj7lMrtUpLMskHYxRWYbEqrYYrRiOe43T6
4XLW9+6gXSx8G+zr0Bwz/KfB3leq6TggiNRtylQ7Hfe7wyEiL2pqUFZkchF5fOrPfqxJEIlekLDP
xjcvfwA5by2s0J5g6GB1rjRyPi/mDefQircC8i+riCB4yVyFKnJZM7CqnwIoVjRjI9ZrjMbwn0fs
RWUcNzg/qxVlPJ7eXHX6Fhf8GjSBHlDfjqaI7DaQb+675QjmeemEmdtak3jSLxMZuuV4ugbKBH+P
tX9mkQNVn3Q0BnB6ov9AKstcmMq4Inf28RSuVDa4N/vjSr2iCJMYCAWcDcgkyFLXy0wrhTTFKgkx
DRbm22wa9T0n2C8fyLuRU2HvFnzR7Zi/N4eJL4KmUgzZJ8whJdiVvS4YFbH2R1mzttiiqWrqerc5
pFq/OiwNORNTTwFMDM2WEsNgyO4zszgt1gGVji12+21khvF9OtnDy097erxGMwHUFMikFEnHekKK
ozOtyiewp/JO0kJ6YOHpM1OZtm41Xc8Wg5zkrvwCel8DVZrUdneJuWPNnLzxdue8+zYYmHCD6tYA
NYmk0o61XjqKeVjpuSXjKh2sD2ggXNgA3IxNTru7BMgwCdBMy93IgrA08WyK8D8xNgKIC7ZXXB3R
KQ8oRbECKwD6WExnwB042Si2YjcW2BDNxF7E48/A5aVp21YEGnDIfGU5wvFe3aY2oNC8Rtp1t451
9JlsI+TKxDFmNk+MfjjQq8JdjbfxZu1vNdrUXpe26m36d8z89oa/vA5VQ2wTVFw5Uu9vYGZG4Q7+
/arLJkWKL7ChEmEFWgu1ck0fvWssOTs48gUV4pzEV53eYfTm67y4A5j7joObxMEgIwEDOg+zgQ/s
9XyjGIpBf+8BmlIrR8JSRCskWsPDaiUsRAAzx+HNXH7Nn0nrFmRabOr24aCLwSGBAg4NOi7oozKX
pQ66Ged7iz5+DRKCaTgIuiRykwTKfwwkA+Qj9HM0uXyO4xMSSS7o/R/vvLmECD35hEwuZCmomHGM
QLXmizM+cFLrR9boNcq07aXtNBP50uMu+zUjquYasR5wQsaUD4aK1IjBJ3Fl078MjKbQwIbimTQF
C6nbmxTSOLiAQ4RKD9Vv61vSP2u4RXLU/e1SHDiTjKVHe/w1HXTLXaqOw3CNH/NoUwniQotZOdG4
qs0PRQZhjMfLM+d2J8dwAXmNTPLgdusrc4T+yjrq03ohQJrJh6PF/c9ZJF7IQyh4wNJrhoKUyDfC
ItxHdkvp8JliMHI3fw4AosULJHDHAdb0a/FUkkyTUvLtVKgGQisbVVOwEC6dhvfvxKIyOYCpoYr5
BBQTuEy6RqiDvsVOTWQmUW2x0OFt74B+PSrO43WZndoknytBeDvjLi0sQF27g/HOq4VB9ia5bDr9
vNQJNhPjicokpwCyS5kLOoyyrlvyvvdNtBFWT0sFkZmYRVQmez8cvEqqq/Hxlc5eRsQpmr2e998m
gnqfmNSu0cyngqSQ+FBxj1n4dPe9mzgF/jWe0HSgb49cfscd1gaaFTEWFMF08/vpeIJCt3p4PNIt
nfTvh5U4xfd5En3lwnqcnxY54O7cMEauXwx4h3gVAMVrHSWVN0ptfzWiDY8ebRs0lAs7d+ZuLE4R
flyccmCPxTS9F9BvkuhzC1Qh0kHk8nPL/L9oO5B+rjiycgrdUQ9fjyc9azMTl9HRyHSCRyVyUZaV
xvq+Q/SztvT0+ycu4Ot/buk4ZIRLEmOXva4Fsn3+Pm42Cx9sxixGCo7fPjVKQHgDZQHs31x/G7TP
z07XH3+S+05UnCL9KORJPSHDk72RdRrcBrH4/vjJc25AnriBHuouHuPhXOvNt8LiDOgw7nnURCR9
TGHKuOT628Bd6lGbiQPRq//nN7oqFy9qh2vkQtPAMCjAmNbpUbD8DWXAxApLtF2QjWmKEeD6uee1
PW46IOICwodQJkSVHQY8TyCFezz7mfKwKE/8R9JmTNFKmP1YWgMgm1m/ywhQ3z98nbcu+gl8R5Zo
HACR/4Ie+YKdzCS+xSlwsGVq8CkK+AjliOgakZUtADL2yxJ+as5cxgPm1+HeQAxxhOdGrkiDdZMG
6dPn4+91616844+mAD8+u9Tg94M/KjRqhfA5UjmLWl00Wh2PkK1oDSkp1sfPbf0GtJEOcKFqaPI7
Wi1Z9W1Nm1so7hHPaO3OTp0AKSbL+GhJayvQrCXRZgOZK7BY9bZA7AJuVF3K18/5lCkkUAKPWMaN
nxxpFF5F1/NIXUFrLGnI0rLOGdMUEZjwV78E+x5CHUNZyS7Kc2MrIXrYV62drWn8vYKrtg+ZGbic
JVhLpdmZ7I04hQvKdVlUV6EZ9/BIzE2iJ3B+EaNbUyr5DK3ofNWQ0jsJ6grU9voSWclMekqcwgLF
MpTSSMGwI2cIVI71d8BRKRU32oI4IDi0zsDaUtpSguJ+BC5KE09VARLUUm0nOdc2BON+lRcm21Kp
LoP3bWFnjp76jnlPsX8pGD7lWu4lB0z6Gclr/ij0retJrHFTCSlSaP8lYNx5vJvmJjRxPiBaTLJY
SnvHB/s+r4NbUsva5797NvenC4AgZpFTDJ7NgUQpzdAJ3njo8Sz+8tUnHkYQQhFiUF3v8KVvyEwp
ocbtQ5Py0i31gc99nMkFJYmrQQZ74OB0SrPLEzA6t/EZn2thAjPQcHEK8vM4Oha8XoSeHwtsNITX
pIImSvbpXxVChS7L6twVGmbBEvXEzHymiL829aLSa9vOSUHTDhkFvZdTMgTsguXev9WLU8ifUjJC
wPId6Lk4bMU2Kbcl1R09rjIApFMzoTs+tqu573bLsv86W/qqZEFiTneOyMGriaUlBxmSSxGI0f22
3IRCZLDociEs1UCbrmEW1mtufpPNDx0wBfIxAbRxIMZY9GuFrTXwF6le+xaASGphcqP53tn/U+6B
HGJd3qXBKK189Q99lSsaWjkFjRuUYtOClmDXykWz7i+071DoFiVUX3LQD/YVlZHapbv5nKlM/ALN
cWmUQBHJkfjvut3k1Llot49nOBd/TWkJGl9q5R4gMofjWdkJabn9YqJCOgpiHLq9Xxb7KoYMJBdX
rBZTCv9elTwKIGLMqLiK1NuMv6AnNwTRb1yDxzDMvOJYl2WxDvg0A4ehdFm3HJQ4iyzjXgQWElRy
m2brugyKVUO1rA0xYO8DXMfwrxcQ+r5KDQTrOmrgwXHaVyclUbqdLNeUGQOE/RSkirDks+aOySmU
6korVZ/0yeCsEZy8gVwG3VL7J3TkbJBe03avX4+/8VysMUVKKXJIJVkyDE7ZfPRXjzBQzFHA1RZ+
SCX4u0JA34KPQADFVgpiZMZ4POwNAHTPeCc+WUlKsLnT2eBo2khukQMohqqeAB4hoJxy9XsgmK/5
hML08fh52mxWh0I9hNrPbrWEFp3p1xPFidMGpRtNhSAWddDwpLm3nkMXV9fXkWnnw0B0sMdfqCSg
IQVXZYcxjzI5H9A3RpBFachXQ5aueTPZb3HKIVHGpSCiZoJX0UZmI1CjosvrAwLSq1jf40N8Pj2p
BXmxW90jZ3tlH1a7pfW/XwoQp7hilirRzYwMmlPl6F0XdhFXEwkCna1yqCF4AFQQnR6q4XVh3e/7
rCm8uO8TcLPzGE3JoNKUtORaLNQ0ZvzQFFnshwklBX4JccUeHBGI7C9Qa2egf7nw4qPvvmOwU2zx
MECluEuwHzVYrGG8vxv4QUvEfmxj7PBjYpVOh93qoNonUHntfjjy5SKAXsi53mCz915gnPivs6wV
RBnyKf98gTcY6hp9gO7bCEO29lvDdfFScBJ789PcbDbOyXnaANFzsFHt1ZZyfmM8du8VJr6e80pq
gMzP4Ahr3kaRzUen0mic5mljn+2IHEAsNN48l4A3M3hSUZgEhh7Ts1IMfBogdhQAXq72jv6oDzSI
vG8tYOydJ3SPPekvaCQavcVI/AXMw/geX6khaY9Xnrmlme9Ne+KruqJRskDAW6DnXtn6K5RoXzXt
HZk0MO19PMNbfX/v4SXQ6hYjB5TjZ4sOyvX63RiL4IFmwZuhgwX2OPY0o/PqZ/di60fzE70I4EpD
Gz0x9wDIbC2gSA0fyUByPJ0STEdEMsk+4FoSaxDAeum2kc6iTnv4eTy3G5HQvalNfKAMeoSsAnOj
s0bLvWu4xrvrvmvaDl4QWF1YufWMmY3knePvsTve0z47AiqiECY/qOd/sidmoAEYOQZfwAVoH2zb
xiZZLxj+zQnee8dJhq0FafNFbvGOr3i3cedh7fG9juikeX7G17Ksd+P5e4+WC0c/b/SNuQGD0I+2
W/3gZdZYLO3rSpD8W/CYMzU5cYrbhv55FgQQMnP+D2fX0Ru7zix/kQDlsFWcoAlOY/tsBIdj5Zz1
61/J333AXF5zCHirBcXUzWazuuqCZ7DL/rL/89iagJxiAR/vU+vvWmBy9BzT+brbfxcO7sA2eXu9
KCR4Kgnh5rRe5HATW6OCy4u9v1xwcF5QcrI6oL/Ya2dAP85nlIZgnz3s7x6w0/AUePvnlPvmd/3f
lQNKhFkRknqMD8ULD7L6asK2AIemOH+Gdc4IailZSRLxjPcL6Jp3uuFzPV4Yq9QCRtVsB7O4Sxgv
cJTYnMQ68/kwQWbQMHwJQsdxGoAS2NXWoYA3HHrJjIWinBYk7jnBQ4KyDKLh47ZxDnyALFmBITVg
I0xWXMQp0MDL4ivRGxjsbfWhRjHjqYfmIjjcd59y6dxeb1q29btw9mrBA0NT9ELPOF/+U4lmCrKp
Y9M8qqo5evHdcpcaXhpCvdTp7o2/4iZ8YPyWcpKT2OVxboxMjgPeT81MtI2X9q62BJCM7IwO1YBQ
ZIas7EYObNDUMP64nl8/eBgSDgHhSy7oJ42HlqnD3xd+j9yGC6ad+2KxBrBs4UmrdqXH23+jDW/d
mFezGnXhhJyQwfvFo35WXZ6RHabsaxKzIC+DHIOvhQdTYmvJrx3OCeX1do8phSMqiUKAOnYWDRDV
81HT/YKwKr9EVrjLnvUHDez7ILNyoSLL+Ne6jX9ai3WNrqanhpifMQf4F1hnhMGMcqu1ovd0q77w
j80T4yeUoJeEFYxx0o+5gJ+MlvgVqxa/FZzYTg7DgRU10JaDiBkUflTHXMEfBr95kM3umNqsd15a
04QDqIc+6CFEz/sJjmHdNgD9+G3TxFELhUmhXlCi7kObwhnAlZwwAduU04PEz89tAJHcEPsT/Job
Yf+8OKX9S8CZSuLn+042pl6HAQun4bH24gMEog8htDVM5QAt9n34rB8WFtKRNhLCgHNlMKJhXdrg
TrUKGwomr9DZs29vTYorIpHzk9o0adlhJFVVQ6j1jU8Ybod2bpCAeWgooF5OQreV03wJ78HTCwaR
9LF+Ge6hJuje7j71L4T5ZnrZZWGOZY7hIxKXf82BMNRQoxq+8puBlfuimMB30uTKSQgJtBzn1Ydy
wVOcQZYv23Oqbit4TihVFgc/pWxCJfHyIlfhUimp8BJz485RdVnGv4pUu4OKB2zpjlMCu1F6p5xA
kqp+8tVsCdLgCXxkFjJ4LvTar433fMjMTvWj4iEynnphZARKAuUY+X7nuJqCWBYzBVq3q7+HchVU
rN446EHiYb9rTQPovE2NG1B3YCHRaL8jPEM/95q8rOYbnUNU7aWM7U7bLyR8nltSo0ty7Hcps/iv
+VJFZl2bCgR+/nB3YmtPf8eQdbSst8YfjhYSPg+SigoX+B4WIJjxfjzIo1mndrcbcVTelY/dQdum
tXfbECgB4HdMdbU8iTjVjVLjX8m5/wvlqNoNW9bS08ax/vOqbaXnx7EHGaBfzG791jwOJ+5+2I1+
o9kj3prs4sB6m6VBVr5339WvokHv5SJJcYz1ZX1BZZe4m6Nav18ZD6G5KwmnRKhGbwFvjSlpKsgb
AGO2l9rtAiGx1IJvUV4mxycDokZ2o7WC281Zug1ESESD0FuwM6EwvCmG+nc8DILFZcLsakM+7QH4
Yj05UvYuiYZreqAoE3VYIOt9B74Jk5d9RZsYu4rWOHHQZzonQbG9W3zcXJy2Lc/TEvhy0f9uH5HQ
t0FrkHkqshkZkHgDPt4zCzBD2aA8YdDDKMZQrEtnnGLCpvYhAs6YkJ99s0LC3NIlKnm1RsPDS3mE
ktJs6i6rIuPnyYY88L93vpDGqlwoyezn0mzn2vTBy/XBUCJGDE25fQrE4SVXdT0g94k5OchOfBC8
yUltMCoyDkdK4PAdXl8ZE8Ru+kxX5nkNo+36kILtCIrPD7cdDq1xYh+2RdH2io6+g0jF0l+73eRE
Tvz8u8aJkLNf1FLT18b53TskxffJPYSzndttU48AYicuopbF04zG47chMXsUaT+VL3Nhqf6I+2zk
KIwIiLbj11W/nv6xHpW5Gma/g1CgmQ1VYitSkHmKOERuV7fn2+OhbCKy+KEPdRCcGxUC3aPyDMT6
fkDVTQL9LIb7pyw0v9rd1TASMcxTXUX7i5tu9G0IjHfsyve3O/+zgalkjUNXLHEAj47G67uqflaW
ky4zEi+0fq+/vOo3X6aBLs8J75fGvOM55b6oIgvwEHDdK/fRnHwmqfa77UqCrJXQGMQ8CpA2btfn
PAlVDF3VbATcYu064+u93EmapfAli0X652lTSDCsxg08hDbh83roLkc61OqHp45jSU1RgJUKyYzZ
6mWWDzmab3fdVtiUZvgMeXlTf5w2UbJqe7x81Fa2RX29I2cW15iijdDmLT/Jnr7vWQBm2iCJBeyq
KGv0EEeRhooD1YwZISCtWcLpRlw0agrE0/1uu+zjs/YrM1T+A3stcDK1Gnrb2XgTOkT27CJ/cWDF
FD87E4XEujZLM5clKLF9XWyd2NA/uLA6joawbcKKMTE/G4xCIloXDcWrUYxf1LVVe81zvY1Qwtd4
v7F0xSC8rpQqUa6maJ0rT/HyoqZ+uvzKiSgkaNWYqyAf1pilRt1O5fC/CyxIxOpcppocdWgWksmW
fl48yUkZDoOymiRkteiWbhlzNJ2aw4tsaU8648j/+TBQSMCq2I3LtNRouNgqz6oVPs32/J458+b2
ItKaJ0wyUIM55SBMC84L1YrvDKdY67dtVsCymuB/L0wKCTiV1DadoFaPY7/hTFE6V23v3O74elj9
1PJ6tbk6DJog5A1Iu8z+3JgaqqkmS/3IGXZD6zURCQFXkEmgYp19owWNWCFBoptnLOd3JPhTv4lA
KK0KuU9Wm4wie9lOz7iuyooFkVEzt/v35E/8IjAXlxIYIaP070mK+2QGxwwGEl+CXTwBKQnW2nAC
anEVhP4zA8TEQNpQXA0JBsWAZE1ah5WbmQ9haSs6xiycBWWpSbynNrRQPshCXJAKSIaOqJtudS/o
A2/u3tKcgQynHCIkurOcVUnVFw6IK25w4vYt0FtXDu5+tVlJLGdWpbM4Qi0AzBmFHUPgA+VajBsH
beIJA57bmFN5IV18/S7d89hJO26Xu3XJMAWKX9NWE7kys3lECmvQksUXlz+pDCUsvrXy/C2a08fb
U0MzCI0w5ELRCmmaMIB2duJNroG9MbGb91x2tF1l6S50dxKHlYSiDYewbKnMsyAXsZVEK3sAdmSr
MIIFyguHohF2veSLqAwSWo7r1ky4jVyFptC89Nm+7XZ6j/L5Buq73X2hbpTgIZy/GNNH27eEiWuF
ukTQwF38xlVM1BQ/dad0srQ9tBjup7fGakpLQITHMHPK30hY56JnXWJEWKyidfgwdBul9CKVMYeU
s4gEdRaZJEtyjKEsLg+ItTm7/Sm7j12e9UxH6/3qYK42s9AUEojeysXP+6cpxC1uV8zb2+tA6/u6
4a6ahrzzwrVRDx81c6akg2ZPeeKKyewKe4xlu42gHtVPrGI2ygFFAjf1sdd7BYUlfpw8CwFUBvW3
CVpfJb/BsAZhU8w2MLFmgGNln8+9K8QN4+5I+zPhD8qlNGqtaYFTHlBNreC2XTPgVxRHRkI18wZa
7GnRAEbIabmT4iXJlvsu3qhTgDNLM9w0HmuvltrFvr1kFGyvohLOoCo4MZAUbOaxMeRdCwodYHlF
3UKVYG/2k4CIZZESP5Fmw2xnAdUMXdn98hVeIcGDAEzmwxgAyBYcsrMkWa1X7QWUCf1ZIIMUuylr
mLSdSTiIMCyLSO3xn8k1PgpESpUjxlAMYPEoUdon4X+JaAxl1WLdGl99WxJU8Q54mAMryMwK22kL
RWL+kHYvEn3AEPiv8KJ68WaVQTAUc/TV34XvJPYvHZIxloY1mrQgUOK8sVQDKEUjCgn6q6ahzMJC
R9HDUXhvzom9HOtH+UnToYBSboc7zZH3idO6FbLuYeyWGyat0Lq+PwSaChEYxFxfSVqgIRU5/9Hi
izQi2Cs+NekpGCszHs/ZdJ/NOuNmRTlXSd5RvLZ3Yq3gZ/ExstbR/PKSSeL3MqgZlvmEhjM/cyun
dG/bPsXZfEMkr9z1okfSwCkK+iu86uN24HVrGM6xEZpZ05nVzMhYUSJXhQgKqkBbJNTXINjfzlYA
0T3wKXm3R0BrmjDrbAj6vufQdH4/PHfm6/CX9YBMWUsSnQahdqhfSGh5ASMKRCttVoKZ4ilI6BnE
yOc+iGAL6WbZlDvDmjLwaDXu+H57SmgdX6fqelHlbsomAx1/UbEHeeaLOq3f6/+u2u2EvM0mGe2m
x9ScIEB+aRoTT36AHzAUoShAKYVExnF6qLUaMvt+54o7DrF85OFHhYuaOq+CvKUn9ispx647sgyL
NijiIBfCSp8zft0/qD8Nd9JmALIUw2I5bVr7RFg/N8FUywkWO0euZfocNsudYC1P0i8fiUh8XCbO
Uayr6D8XmUtnilsepAE184WUEueQhKBlGIr90KP5oTejbb5pUqvZQFDIDg+d2YAf/UG9rwuG96Rw
eigkTi5EZRzeN9Xvd50X3tMqUzhpJ/6iPQevcwWNm8HKFmsemCzdFFMhEXJS3xRAZEnIKqW+rqDs
75A0R374/JUhkmi4tuXaJRXW3azOphwg9h3bHjFHKb6Kkfb39k9oN65vdO2VWQZLpnaJijHUne4O
YXeSDLwGayLC4baG6HC6i3sROkXqIpmaVrnpJGyTdPHCIGC4d8p9gkTMtWErtoUqI7sVqyZepU2F
U8xYZEEbaItEnOBTg2MqXh9YSzPfyJ/dE8e4P9D6Tdh+M3HR/15u9Z2MBJfJMYNaStBBwuLmYEyD
SkSXVa8HDbXsLCXyHbULph0WpJ/WeSJqX2px1LDSSM5BYXN5roraKg2JYYm0KScO7DTMxakb4rX/
KRgBkmPJSNNQ3CHJNDu1RSUPETf5kps7bYkEMeclqSkeWIcf5QckOi6YliTmU/xAWabca/usM7mk
Vn21lbLPRGmWbZCKml1XegVwURwywhBabE4C54ZxTHR15ATkp0VH8FftCNHunPaB4Usokdr3i9aV
letCJvNqFor+7MmeYK+gPGVnbG/7EMpyk1i5OJvyMJzQef1rMavNaMOGf9cyYbuyIEly06HlbCv4
ITTlh/vfNUzYLrd03cwLkYhrI6JV8aHYhc+3W6YuJXFk69BtE4I6Fv3eWuz80FraC38G//Rdxsix
UmJWEg431EmmCR1+AKnrbexIh+ieiamk5bpJOBsnKqHU6dgohglWscRqJVN8Ed87wKbM/BlinqwL
L20UROSNcpcortelNXpUteBtft+9hfbtNaDsdhLMJodR0KglBlE0dgtoLqTNQcJqsWCutObX71fG
hNC+6OQZXa9eqk8wUrxXl9jNGfuHMi8kYC0Oq64HkQB8wCO2j6eCYI/l3GgB0vf3q44PzTRFXYC2
X4S9ethXg/ke2M+fgRv6yUVwwErFomyhWQEJWJPSLFpG8Hhhk8470Uqfoq/eDkKm2hOF71chMUIp
xJ76DPGlbzy8F6g0BDNsZQsQ97RFhHrP0YkzLEk1k9CqTxMU2kdG7pY6MsK+m7yV5H4JsPo2MqyQ
ZX+od9yxOtaVmbIK12kJj2/zvFqpGKxefLpOn3iXzxDPEswIcf+Oe7svd/P5I7VAGDXurca0RdYb
BW3jEYe2lMxTKNfYHEq7STehOZ96fSOzksY0myHMPRDDxuAVtB4eFbdyp83w1eB6dtveKcHMf4hU
K0GrqgGNi7vqNQLOl8VISCkIVkgQ0TiIw5ToaBmvKtA2ue8t5TXaQjdjN4Y2Kn12GaQsEkipeZD6
3gtOa4/b4EFytO18V2+QTP6SalPzK28ardS9PVrKQpHAIwOUH4FmoE+1M7/xJ83rPFZUSLtBk7gj
Oeq5Ooix7ySz/6qfcW3LYhNPCZvxtZfgSbUNimwv6kl2WbCTbzWCHzJsPHHGL53SD0W6TvHX4CYW
B97R/m7yg8gCJeq2rXbt4uSOcqeW5kdm6wkQY9Z7ammzJR160byvzoOpShbg1jEjWKJNMBkcgCIi
Uw1MgnoQHlH6tjWcqWZENLS2Ce8xce3YTavbUnXLcLO9WJrT31/2W/z3uSRyQzUkMjxT4+eb2EkW
W0BtKEs4nNZzwj9MXBcVbYGeo2I8OoFb69I9sZJlNAMmvEMqTP/0XBsnd2zBcbLI9lj/Losik1DY
Sg2NpS6wxSRzaezinFudEw5WvmWVZP48NxA2/PfM60nAScP6A6SbBDBzBR9PjDX9ObaWSURb3CaR
mHNoeZgEWx9fguJvFLuzzHrXoNCKySSmbUARTSP2iISlh1W5QfcEFAY52mHcD0eelZijjYKwcQlc
QvKyYBRA/IehyT1LrvYA4rjnwM3eBC98FU9RDkNgYVl/Pm1kkuFRL8RsKGX8TwgXMzLOAdeC9MXl
0ldxSa2uZ/HzUGePMGcwkvSatP5Iv3QAbAAM1X212+hgvLIIwmhDIYw6VMJ/YtkkNkVEydqhBwEZ
S1yeEs3IJLitF+RaMdZQmf+SrfGv+Dqi1ox/Ho4sJbufTVsm8W3RrNUa+AqgdqNNFt+EVtkdw5px
86RcV2QS4ga5ITmb1taBX2ovIDFakF6UzRpHwoOy482MkaOizRMJepOzPje0Bj9SzG6AOKKX3AOQ
AEwFK4b5vi3/9xyUSezb0KBWpVxv0b3TPSDjV1vzSXTEr8rVUNjZleawrS+5UyF8ms1+m3lvASBm
2VF44o/MClPKbiNxchNXKfHSoxNTY2uRyVs9iN0j2SydBNTCue4Yli5ZamRCTmmv9xaroIDiIEiG
x0qOtCkdsQ17BFR4dmhA6nc7WqKZKAme05UxlbU18lwB+er5MTmp9vhYOu2e9TxJ3RyEF4jVelCi
dReW5RHqVwNuVxoUZ6VNjOtHOD2q6ZNe/C6CkHXCIURK0U9BjqkyToV7rv23kBFXUq5UMsnTOKV1
V+gqhhFL+z7fZtkhi+4D45IM2zGJLV30o7Qz+6GyGuUoqftFxJVxLyu7Wt5l/E7KF8aa0XYhEQ50
YzMb+fd8vqmHwBPPvatkJuvNg7LXSJBdFccRB0eEEEydN7PCvfKSYWdtYucB93J70/2cRpRJrN3E
cxEnt6sZxebKyN1cQEhqPbE5rCkBB4mzk5NSDJAnEFCOpLnxfb3JzfoovOAWfJZfhGN2n9Sg+OW9
9P32gGhWRGLvNDCzA82JSZPAtyrZKD6X7NwKNj2cIfigfvkXIk4oyjgpZwnDwt06chZTOyjHxRHu
OqveN0+3f0LZXCQWrxxaReAT/ANaNlb22D2iXHMws83t1mm+gATiRVkb8eLqboLSgmqMI/Cgj0Ec
LlnBQx0wJuqbh+OHw0IjnMCgDUU9rstR3zeAvu5keLbkXLyXno6aU6sGN2ynmmf+qTwW+3n7zFmx
M2yHd/VDuJucDkM3l5fGVY+FhSel5O8X0GEIt6PdeGKBBCnZJpnE8vVcHw9grRB8nF0KCoIvOJ3v
pMZMF0hKQ2D4pdzmgxU50RMrzqdOPuE4lEwQBW29XUkm1Ctys8BDwbLRrKa2eBZIgxZzkOg9oUct
YLjev1sn8BaQD49QVsd96D7CWcw6ECmATpmE8ZVFrXDxehPv7PFYfahe4TbPMVA1hpe8CZCYYKZm
KHpkMsnOKI8LCFdWZ2I8jHfJp1TZqp0/AtcJtbgCWoo4yt4HJ/2YBzc9dx7L2ilOUl3981WOq1Wb
aBHWbGSxzf/2wNmdZHPejpuOdWOlOHoS3xdVQxEZNaYQQYUIMrtyMCuLYea0zsv/7nzT5yht4nHX
foEQQnDO7O+oUP9MfQnxy5nfFa+dO550oFWt4sizaqcpzouE9xlVwTfDOqT6a/Jlu94KHsghGIOi
HCokkk8OlroXVqcSPfLOsmmOHUoXGfO1hkI/OCwSp9dVQtCVORZbO00Qktdm80N5D9zg3JnBe1Yy
qxhpE0R4AH6ZUCa9ps+Re8u9YhMeBqt/nFhFf5RlJ2F6IMmOO6j3Ivc2otIjsKc7CWoBos2qlqIs
wX8weqkygrId7Y8zKsakyJTi0yL9BedBF2iMtaD9Y/1+ZXd6IHYN6KsQ5mXgdkpw/G1L12CcTLRA
gYTqLXFnSMnqgtPMVL/St3QjnrLa6j84u0DMfXs7UVaZROX1aZ3XQoSfdNBRQCVGieMMCgfi7x6n
ZBKI14eNOjTrcyzK+1CKYfIrep6lpUM7pUg0XgqGW1VcN1F5nL3RUq300H+0W97UWfkW2hIT4cFS
y+UCSXHEOGuZhOKViAcG81Q9iicO9HwJrj6ZL7JF2Wj/I3KDXVknsiJgPYqPfDe5LUR1YjMALU7g
5bu/yxf2sm281awKSOomI6w879Wl6NfbePAnO5eLBQi3M3+kn+s5b7PuQxRbJxF8sbz840rU9l3r
z3F6yIzYVtS9Lm3E2A+7juF3aT9ad/mVQaph1peGgNFw+mhxgdcXvCkm+0AArE/aSKVhNSrr8kOp
YZVJPluhjMcqWLd2b+mNG7rI8u1m7JJdCUlHaRO9QjDTlmzD4kWzPRVmAq3Y87N0ie5KV4Su5K8M
mGS7FeYuW6L1OIBOZ7sFqshaqmMCGYXbzX8/M/5w3JBIQLWMF6nhVgexXd75bT04+uuQIwiPSqtz
kRPPnpZzbGsMKBDFH5F0eWM8qG2x7kf9Dje+FkquGnLAMqN1inXJ65l6tT8U0WjrTvueLNy9NqM7
XVgxGCVEIvF/2jiXvTFjnrRTbfIPIhPtud7YfloAwiMMvDhVwP7jHN6FOyh/b28vLG0qCMNXpSjV
2jVFsUdiV7WFrzdmwL327Icek2C+FuQHIrdGP6MFoZyjBg3jLQJSuz4nf1hIGZrjIjF9gqAEwdQi
255tE1tzssaLQWmn36Nifd9rjPQJBdMnk5g+sBJWo75eo8ed8cKdBtBiuc0m9UVfgVaGUx1YRxll
35PQvbwZGjVZL7tVaa7K5nZn8jEiXkAvf7Xe0rq9rra+1Gldkq3x7uIPiy2bvNm3VsNI6lJe2VEW
9e/Wten/U64pJBa1d/Uy7ROoLia2cZBxfvmoANuFD+UJB9e8mzxQTrP80/qHnzYbYdJSF+tZvR7Q
jZvfa/tkC8Ys+amOTfWlcVpfuuhgPLk9hbRwg5TVyzpdlIzvkDhFvJf/GaAsYjh4AUNeghFSUqz9
+233aplSYIb+F1Ia5UmPOjMd9l3PWCVa24TJT0n3T6qjOj3zTL1oys4lgX5cof0zKb0zfP7tH3O/
sliko7S21+9XszHoPJ8vq1W0Tr0rPgeruUjOL9NXJJKvL8YCpE9oPN6EUO4GLlRs7NRVGLuFEouQ
WL7ZWCqJWy8g4p3orNXs4Z95q3yxzn3awfxNcHU1N5JcDQoIzES/vGQ2L9vhjPRu9677haklprwp
nztuM2+YAHfK7vmW3bn6XxkqeEpeN39WPRpcalbCrjJY+SbKaUTS33HQdgznCI3XoJRGkUfnGDvW
yUwzWxLmB4qcf55iMtHE298qddu9awew/6evLFE62moTp3TJ6VVerpGFehheXwRTK23VrS6s05qW
KiOV3xO1+wftEBxSSHA1oElbzALMaJqdf6gvuT1ubjs5ShxDIv50TR3LcY0LUMfQfc6QDz0w/ed6
afrBV5N0dXGTR3O4BnflV+eDpHjNpRpgRYojVOipi2183h4DZTeRyL8plPTFWP+zMshIG8AWv+r3
203Tpmf9fmUFoNQt1SCB1YneIpqxb8zMo4xiYN+GftV0Xxn/bKH66x3vgqwSadr2J/F907jwSrnC
TaT1CWXatNtz66UeFGPG59uTQkuxfodPV12vef4f2Fhla4aZvc5Wy5uDXb3GsxeEXv+KWwNy4n9v
/+7bxf20j9b9dfU7rupCFM5jfWEKemV1Z83sd/ijnjs1JHw/kGQYP+IU9+bqDcRPULTPfX4zn4xD
c+TOtztB2wiEwYuiEAT6hFnlIO8RQxuPle2nbV7ilA7lLtDT9VWysyUfAnId0LZAC9/uNaVxEt+X
SvXcjetzmuihCspMfTzsMyIxyllNAvwyLmtldV0UyRSSJ22f7dXei3IbWNjbfafMOInW07shyKcV
X4Nsm/AOGTDFip5uN00xPRKsp0HD7H8OY3ILO/VZXpvW4/V3V/t0zIVoXgZMiQbS9FfNElKTBXKg
vQmRjGBGF/VB0GObjJbwEm6CQ3QaPRnvDXge20A3cieahceSIqGgGWWScLItdRVJKYyE98CX7rVW
/bR4+kVztLvuftUO/IMnHEffca+3F4R23pF6zLLQ6zM3aQLK9RYI9nion3ydjrG7nApP3LHuLTRz
IIy46kDlgmp0ZBv+pMfCTb00t1hhB61two5nWWjFeUbbzVkCz+X69CqxuHJ/tjWJhOGBnTPKwhRt
g7hsp9vR29vsseQEKOeFRELwGjD9ZWmg4LXRzqBDD3l4N/ZGN35tz6zQ++doSSKxeB2/hDp0VFek
KuLiXePoduUcQeVye/f8fCeUSCTe1IvtMhQYQR1H1tJ/yUPD8EGUpJ9ECirPhbiAgwE9lyD2Ywq9
OblRaOdA5PvPwHGgKDN5E09PgQX2X9WV36dj4M9uA/Hj0gndjMFNQV2jdeRXnqWK50hY8PyObFNn
ay8aXmYnoNrTVxY0mrZCxLVaVaps1Cv8QD+MX4pbWx+YQ97N7m6vEOX2glvzvwcQzeAERP4JiRWr
vcSb+e+Ce7Rwr3nyJrDgha3JYxHbUSeLsPKiD4My4DCWMkMFYDtZ3LEG2t9Unub3hREO/GztEgnO
a3ROC/h1R6dmtwWHFp5ssPq3J+vn00kioXk8F+C1soIvrAErPbLO658PJ4nE4XEK2IrFEC7deAHX
9subfn+7t98ZuP9GZ9Co/vfSdmqA4lpBX02Ei836L97FhNn6EF7iTek1qCL6nO71j1A0By84Nra8
G0zFQ4mg1c5m+bac1KP0CrKY0Jq+HqStOFucC16X4VAwOkgb+Pr9ynZSSaqGPl3B3SISn8Yh27B2
GmUTkNi7sR15vloLWrLcyh0NAAPpwrrv09omLD7jDI0LS7SN8GoAQ2bzxtusRzrajBDGLndhrwbf
cHe7vu9Qh5E5t/cCrdOElS/1JOn5gp0rnARXu8/cwQoYRvGds/9pmxFWDRaOrAvwVuZPdgCoTgiB
N87qTvpkG/e9J+/wOJGYmroZJFw8IJ71FW+HjWAlB+0hvm+P+U7LzZwzjXkTfM4fzTF1g2MIJTxQ
3qSOOngjMJspQAdb/Q+HmvfbE0KbaSIoGIQlGoIGE4Iby5N0LM/gB77dMiUFK5FgvLYpGpC6oen8
KwF1eWij7kP40KGdIr5Wy6ZINupHY83vCYTwzC9sTfAfsKoOKMMiUXpDmy9DpGFzai+oaXgc8Oe/
t4dFyfNLJD6P73o9TkY0PVqayz0AHAJMvQYkQuENHiuLTNmnJCYva5I4TCT8JD7C8TjKLrRYB926
sj9sU424AyjSPFbZCpK71G/KRt+ttPa5PxxYKVJa1wm/sPBt1qurN2sdCSUTeDdIAyT3b88+Jc4k
IXgTBJPmNsOppgkD1Eb1uDSbKngWxgls2QIHLLU0mYPSPv3ud+K/PTOSXLIyNRiLZBawWEtrTNl+
ZVYMUfcS4TISPWjafm1fMeu74lG1xfO4TcAEkN2xXoVpy0EYuKCWcl+vr3XzLtykFuQeIMNze3Yo
Rkai5XTQZBtgeca55adOauXnX7p/EiAXl1yWyOsWhRuNUR8GHRhGIE7r8jpLV0et1vJCMU2Y8Mmd
L8YfxWIhCijTTCLe8iqKm271CgjpRMdw8N6TQ63v9kTTGidMNsubqOVXRFr02ILIZdmxaxMUijtQ
CXMF+azOlQCMQ0tgSP2B2y2RHczmCBlvPJ19lH+Mo4DkXDqZWfsshpsFbMOJqT4GD9n9vK1s1Pzw
O5W34sDmJk9IU9zyxT+cnQPBxj+Mbte5AoD/87M67XPoZ5jRQ7xX7elYIdhK31l1SLSFJSKGFkxS
Y2pgGM1ySTFRkssHn2IkMbY65d1VIgF02qSmebEeZpD2ye3lhMJJk7s3DsUxeMDL67xlEQLTBkK4
hDZLohnszkAfFudlfXJlASfWBf3B76uEI1AgElIua9Ae32NVGDuT4o9J0FxdZkIpC+gtasGdlTuv
9Hm7Z0DBKD0mEXOjWk9LyiOg4rrcToqzpojurwyKZLPrlbAMl9Uprhwsmtu6i8MqSqHYKgmSC5pZ
TlMDM7IH/GsXOsLud1XcEomMqxax7Nr1foRSeMHUt91X4bBOCUrCXCJhcXWrdXMzwH6Ek7zT3GUv
btt3MHiBNSre1HbtsrLJlESaRELkZkkveW2FJIsR0BilV5udL5gfvGSh7spjwTFW1/jDbif563Ql
D/SAMzAevPY/lCwZadrqEtYp1zEERhKs7tJbsiOb8QAyF9Z5SklqSt8++up0albNHmldBPmQv80t
qrMRMnMvuQMyxz8KiNNxtsQmB3ItK+jM9v1XxkCC4TJVn6diDULGr9b8y4MknHX9pHgHks8uNSAt
PK3XuPbCO+E9gBgHlC4wp4vW/LpIV9NlcE0kcgqmq9jWu+BcvauPuWFGF94VzfwYX/LI0h6F1+Ig
bybn9lxRthUJbouTqcyrDk5UhkRLw6yRo2WESFCbHnHIUqwzhexybPaXFHQD/YvcI/krPd7uOm22
Vi97NVu9WqVB0KLrM6AF4SHdNla0ZVn1N5vRD/ZGAtkkJDG0at26eP6SXlDXz206P95nrg5lz1E2
kZDMR+tpKCwjsQc8UB25bX0G3m3TQmTlUYCu89NRYyTrKVZKQt/UfOmGcU171Jfe+yjeUDfj3Z5E
ShZSJuw/SkZNBEMDLk9R8L+n+xSZzoTfJowNRjn+SaI7Jc0QAKxdb/zY/KuaLD5PSrskBK7Wk1pU
1sRH4ycAW0nMV4VvuMUPK0/i3lS1bnhRQ8tD5s4iKB2sRjxn9aoqe+A/5dKXBXe2w8FVs8N8p9kR
WCaizG6gaxZbardLOIdV8kwbJOEQlFA2/o+zK9uNXNe1X2TA8/DqscZUqpJU0v1ipJOO53n219+l
3L2BHO2oBARoNJB6kG2KpChycbGtSY0GLTXu3/DEAxAy9InGwi1ZJFYzMZ2r5oPd3fk1cwBQLLun
QXBROVZRumBlNUB3jgv0gScFqBa3jsY92kkI/N0GUYYvdk1dW2gPP0Svsjd3joQ5449GZJuYGmbF
DmhAt3KxuW0fLElRYXgu9eCGJmrWu53d/lHdcmdw/BdraeoubuSa2moi4oZrdZf79/GGlxNkRSQ0
xG0pFKMYY/iueEvuPyPIBEE7pHkgzstGJ6nt/sIbRsAqM9A0d2JrogTXkA0/t4D9kMGamlOHzqtU
HsRn2R4O4aG1zZ95ExoKN5mt0ffgAkTj+bzVDzKXj5XhB2lSu2ySY9kgcT/u0ccE/GGHKNCCSOJy
iH1CcL7RWhoMl5dGviYmBCXukk0PCFZjt6UdHSYQ6IE2q3kM92mAgeLyLnf6M5dHi3EdpkFyijUZ
ZrpAy+rDfCAEY+K1/1B95Ym3JZ8gr+8+jIQWX85hQ0wmWayhbdNOcZdf2Xl9XAuQ2qbT3nSmfYMG
fHdR7XlTPluzh4NRae4aP3lQL7dNlOVzaNycniSVUhLJmiA8ADIs9MeNdVZPosujVGBpB+UFdI2w
tAnQjslRfA20DaSVrdzxKEAYbp6Gz1XKv1UN4ubXXctVOoaL+cxkf9kaOdKXtCPZoeraBYljBPGG
B75kRF80XE7K0nqYSf6AYEUIj1mag1c0xCz027vKkAmNkrMmS40UknUFWUnmPVf3t5dlSIQGyJVh
KORgLCVxqSTj1mkdh63Oud4zREKD4pTCWhWlh6kNjpxj1pr8iL0Mwh8KhAjqy16agzGlGqaQHKw3
Y/9soB/O/plIKPudpLnLV0IIJB+7u+4ou+Ybp4jOEgh1UA/xXArVQIS9orTwhu5tK9AcXhzA2kra
KM1KqDAiHKnzCjwc2aHaqhteWMwA/yifR+sXaU9jpgsDCf8nxzxX3uxnnb18DHexrz9Olo1sqOwX
NfaAB3tkdDYrnyn1L0+MZ6mP5BVPzGxLdcS/veypgh0dxQfh93AY7lH2vq+380s5EZKTOfPMP7Xo
3FYBhn/79Kxfnp2m6VxmMkS5Wvbkpf70Vp17L3nhxbGMraJBcUtljtNs4tguHzFlHZ0K05ZXGGMl
MmlUnGGOc5cS37yAW352G4wjAMTISV8xLkI9yX5j2tLPnAeNjytGcajCEI9q/ZXo3Bsewbv8s0RE
mXeVV2vTESsc/WRvOM0WoRPHwBmulGats3IhjosRr63ZcuNMd2np8fhdiY/45uynMXJJu4I9hiTb
VRW5IzN2m+wiyTwLZ6gljYnDPSIZpxgvDqhPfD8+RrbW2n1LePHPtxWfJXX5f51qBliiPC94Qu9i
Bny7r7bRZCvbny1O3a0VzIWSzBpbqp7B79D5GFR55SW/WS9OJb8r9MGZBcmv9IfSlS7ofQQzxu3X
/n5PZRr6Zpr/3n8FsBxM5zZ/6IWP20t//9YyDXyLkaTuVyLuafc5sL3ZCi5PIp93gP/qokxD3gyM
ate0XCHtINZpdTF4xVtedFxBJdNWI38wnVi242PrTO558mo/erJ+K6h/ovwkuwqYEUJbQxPd8+1P
ZSSQZBoiFzUKEFERkv3b4TjoTpk5i99jCEa9rV/0zq9AYv4xALizyZ6yxI4Kp0LQ/DAc9H187N3s
oardOLM519jPNo/vhEMd8l0pKlFSQzjI4i9ocf9Y3dzHzcwxvRSkL+vd6khHbYfRw90T2Aj88mhx
OkIZ4blME9yJspJUaoUSt9jaq2vqzojr+urJG+UaPdwW9veOQqYHt5rJKlYYjYLzJXZLF5Govp13
uGP4EseUmbtJOYp8BhdmqkB+y658rHZhameeMdrCi1kF1uRr0qXIMDgSONrSC+/EZ21wS/1BaCI7
Ow2NG7Ub9U5dtqYjAAAT3P7q78MrmebDI0PT47aGYK+xfumAXCuvtXTkeMbPZMF3GkN7mNHUkLhT
Ec22NiAn+CfGR33XfCj+eNJTu8BwyT/WU/waOaXTxc74q23QsCm69TWv0fKK6V1oM8JIaG/atkeB
kzRh5BtkGqrXi4oB5jd89OJl53qbuyDP81R/8ZHlR+0L7+FzJ5p8f3DKNIBvGMRSX3qIoG9fQJzl
NHHnKOVgq1yCNJZx0FA+zRJitSEozfIQ7gAGvoBcId9jugWPFvizuPjNPtI0eVafxrExQnNTNAT9
RXHHUQbUNcftjDqStBn+LnNQC06GnkKwUGPPvOmcjzYiQb3yhHcLmg6SHT++A/D29Byfu712St+7
wc1UO/qbpJ7dLnZ91Wt7DUTf9MU/+UUx3eFUPaSZW6fBsunP703IuWR95ii/+x7Kk6WdqcfGhE25
YoSaqfqFvk8LFJWkU3MXefI9OKbC7Rpgdg9h8YBflc0gQ9shUPuTE09+OiCQBsfT8CFt0JWNUunr
fJz/pvFmQG+Ne9s0WZpD3Xy6dE7kYkYnxexLbrit7nnICab+U7eeScLkR2nCyl2J4QjRGeRmjrzV
gjUAzOYiA1pY+O+3P4JxWtPsfXljCkNMkm3hOdnPtvVb3/Aq4QygkEzz96VKIkkGqTu24DMDRDTZ
5H6K+m95NzwnnCOY4R/pWbgymBv+v2pSgdfDwVnn8iBhjPOGRgK2baeOWoK3X5zlKm00LwIOyfQ1
zj2DtTz5oC/XsXlZS7MosLwQeeIrIJQgnvWmzXrkbCxDMDTiTxhaPVkI0hVk7ZvmPDpoyojcKeLc
Nxi1d/k/YL8pLJuB0GQTw3xuXiVb/tX9RlPlQUW348d0ynxeEZAlKsoblGOtzia5kuF8Mq+RjVbx
X+Mu3/2sUiLTDHzKIIKAMSOGTGYcH5MtCMx5cmI4CRr7F2PwXG01eHfthGk/brctON6HdarQlHuK
1BXR9BlnO8WddQoBUTWcCm37/vz0I99gUHebXJCjqQjhG0jvgrolRdGK14bG8DsGHXkMxSRkE9ZW
TQeMss7aOGjR+1GqQ6YxfmLblN2gYXF5h7mPGMaQOFnuyAfJBBH+bdmwnBsN91PM0ewaknYFMW3n
qaWXeGswFgiEigcRXHWb289h6D7NhYeLay3qxIwHp3X7Q7Mj1H6E/ulH6TuZhgBOaa4ZRon1p110
URAzDGR0VP/39tsznBDNeGdZXaYVpPIcIWOT7cp9iIbcwv/Z4tT5K2bdanQWFteQLHOaXQRK4mP0
iwfGYb07dQgLZVZ0MQFHYlgL2CJBApygINByJMPwCzQ0z5QrNdVIYnP2tcO8U5yaU51lvTZltIIW
TlpC8ik6IPi9N+6QxqweAcnnRidkpW+CMxqTJ01VKShkJA/oFy8gFnwEr3BiT27lah88l8zybjRG
by0SsW7I8QgQ86OxyS6d89bIyArVnKlFDDnROD1DQ8Bs1nD61VWF7cKo/P7O4jlnhoxorF6XRGLX
kay4iMY8AWE2LsTAwx8kx9x3Pwt9aNDeYGmpXJAAZdL8GYRjGDQCUGfxi1f0Y7hoGrqXl6EJtgqs
DyZ8LI/x5g6PL4+1NGW6mqRPRUP8AsZ6eLJnXBa35+g/ozAu01A9Ler+gb+3Lm4Ay7E4rpYLI6gv
IJgZPtJzwqN9Y30FlS9QFfEfpJhi6zuMBEEPFO8EI6HNNzZGj5hdCrGVBmQDgHzB9PftGNx2maw3
pk5dDLoWhJCgKpIIbJTNAUweNq929Vlw/OadaUjeWEqLPEfQl8GJ7qw3DThr6y3cyafwkN+TKtxa
2DoA5ta97Iq+cuURYjCOSBqwp0hhPa3ktF8+1sdxIzwtLvgj73kjVRlFG1klwvwSqddhnRkxQWUq
tnbqXnHUYOiv7E078CYkG0KbRc5jkDLiiD7LoKffJD874WjgXtrqs2GRQiYoV0o079nxa78rMHuJ
ow4sL0sj+GIhS0QzJy7EabfGc3NJMeRvvPZnXoaU+QTK0sVFH9Gr9anI7Qs6IzBH+q3cm2/VPS8D
z9p+6pzO2rxfM3KSdl5yWbflw5uxUzL7/COLoVF5ZRNWuUmqZtnddMkOVgA4yuX20oz6o0zj8sxW
0aqchJBAHMQYDHcRycxeQF5E2Eh8Rm/0DjEfxy+yxESZ/qD/K6bF0XzkNd8QeueO4rQz50bIeMB/
wHrJv/W/yRG9zg7dtxVpZ16rCuu+SSP2ilIOa2WEIgF0uc9NewmQTQv6zJElu8ZEazdGvuuJdztn
OEqasa7WrX8gBIPTAICmI2fPG/HNiPxoXJ6Skb594ibRdFO6qivteN6ddSehgXmjoorhRFpuUFa4
j0H8+Nrd1b7qxp1tQGy/bustI3KiWeq0bAG9GgnNAPlxFFdO7V/VKeJETizBU9ZcScmQRcTZjn60
Ae+osKsDXkaHtTZ1Xnd6KkYGieg73Y6Rwv6kuPVuC4W1NhV2D2YU9wXxpOVjj4S1fBIfeeMdmdtK
mS741fJFTCCTVPWaxTbedPgLRzxNtZ0MTu79bNSjTAPv5Cb5py9GDESv2nV+eceDEDLEQ0PvRvFf
nYkfZa8AkCPfcGNtohrfxB006G6dRklYyQEgB/0Ww6LFqx7M2+JlcgtkotAN/4vHRMNyQjTQTkun
Wp5HXBp6ZHwDXbfH2s0caYc2h/7aB9NjcRIPCq8ZmQF7kGlyukpc1LEhySNkwS1ks4PO7XD+uNEm
dqVz6mUZN2XCMGoaX6d2axph1B6ANg/NBdMhjh14QHmNwYyjgealq6ziH9zD4mSbEmxinT8jUfIz
5IlMQ+swPuuf/kj1A9HYnbRTPB5JFktvKbMOuwV0dCQTrzxcVxDc56+vt/0FSyS0TffVVJQEClJ8
yI6yEe+RA/BqLlsHY3kaWddIdaMVPbZzcVTdjhrcbjO/+pX4vNCRoS80xi5JDWupyCGw4lK+CTEg
KXuUbR4PCOv1yXZ8CbmHFW2LGUliLI54La6qA0L1+tqceL0WjKYl+TMk+/IAq9KWtCHpx7oi2R0Q
2xeNLYOqZ9+B+gld0+/Wdj3md5Ej9jYPTslQps9yz5eHGklTJBnpw6nuhiBEQ0Plys+31YkRVHw6
rC9L67XSLwqhcZB36yZxCO/C7YVZLo8mpROG3FSj9BP5i5kVH7OLEeSl3++Nzp69cG+C8aH6w3kW
sapvPDkNyFsLtK1PZFdw07LFxQZ3teRannzST/KLyXkKS1SUSS9aI6rdgodMH2AhXkCRo7xz3p8Y
73fvTxm1LmjpEpP3Vz+D7HN3lnEcgaTcdLjt9wwlomF2RdY3pTFCiWQnQotdj8I8r4uXtTSx9S9K
ZMHowrjA64OXd7e6GDALPiTe9YB126GBdbGSVmNKopgFlcbsLL1pvjw76nZ40XbyH+H3GJR/ly23
+MjYC5qMTlbQxDlZkBOZRIXJTV5+AubFrUqbs9sMH0Uj7rrVjHORmNzgiV5Gqo8mGKp4eD7WXtD3
ZrErtULC6hk61QERtRWc97fVlOG6acRdJSemnGTYCG1wagxQL+3n9pzzSfVYr06F2bKYh0NCmM9G
GVX4qnTUQ61yidxZq1Pmq0eJPvdE/3tfPw+pGx0yV+JN6GGlK0TKguNyaVapAFRDsdEcfgQxQLuR
ro3fAix1W/rfux+JRt4t4pxEAuGfMMiRE23FZx7pP2tlynyrskx1VYHcy23uK0HFncPzvcJI/wHd
RbLeKQSVrmAEU3pKAhPgseFH7liiIXRKGorNSBR9ccKd4Qg7jnl+rycSTTGHqRJNDib6T0Qags59
/Ap8C2cPvzd9iUa7Lc2UDUOBtTU76mxBtFvME8lemgde4o+1ldQtOGnDGqwHEEq9De+FAJysP7J9
iSaME2K90HWylSNSlvcgXH2q72I0I93WbZZcKNvMTV0rQ8J9oNhyoPipK3xSt/AKfqzlKeMcsv4f
rip0krdgQGgCMHOYfv77Z0hhicadIcEkzAOxoMUpXeVOt3OPZ5zfJ/QlGmaW12ZuhhqWBvT+hDbA
4EcSp6FlTdqaak5Cyv3oFh8RupbaFqU4Xu6bYfk0rkzL27woUizfusNKyN0D1OCiHyKzJZrpTeut
qUD/Enz5i7LPEW1M24/bcmFYPz1kVaqnRasWiDv7qHYLZtK3Ni/fwJIJZZttV0erVuP41DW/cszE
HVzJq2en4oDfWK9OHZ9o1Y6ylJCbYRSDXXj5c+XzkmsMt0IDsrTaTEF4D3mn22LX4KLDy2myZEJZ
Zlamcj6RhXt3dWPShor+02Pz/KPNpJFY6xoZFbq1SU6wc1QCZU699On22ow3pznXpqVsSz3B2hmG
QFa7DPNPKjc63V6ckbmTaBBWWc5hJEnQFfm4Ks5q9ztxWz1pd5MLaiGOdBhekQZi6aiSW1X76XR7
fzzoaP+Udg2IEm5/A0NnaOa1iPBDdSuWT+4gfFf2eVz/DD2nUVd5ZEjF9P9974UXP+cgduVdtFmb
SpmotlpKX5EYUcudDphWKXaq7ZNyf1sirBenDFRKlL6ZSREVZ2jpd78GF3UH9/barDenTtBe7jIp
F/HmKA5kHpreDae/S1yBg9NnvTplp8lsdSLSjKTiJODd/xqByPFan2We/959JRpzlSc9oD4WXAD4
OR6V5Vl8lU7VK1A/vy1vepEqd71k9XGO7NETPsqnYVdus42GP90RvgKUN1u1cqu9+hIXtjA9dX5+
H3mhrwUDaCoGjq0wvp8GbXWTkZrj//PlhgGKYM5y+KFvpYFaVZqnQDVAtJWnfPKH8Fo3GSpBI7SU
KgN9oAzBaoBhdI6FFpNpy4sHWQIh4cqXK3+79ukifQaabvNx6tAX5fGoVhl3KYkmaZNlwRQF0rLd
eVrsYpBAEtQf5pu8iUxuSo3h/Oj5o5PUxIJBqBUVO98qB5B5berXOYg56DiWeGhTl8osssjlpPIw
jAEfMGMKwo8snR5AOqqk2ZccarIT+5VgD+AYMbYqb2Q5U/qUqdfRVC0CSXMhiZbKmDeLq3JggQY4
6ANeZYohHhqkFbemqAokk4Cunz/xg3FXe2vFOXcYO0vjs8ap7sOWxIbNtXNSP99LAIjGO14nGevV
ye9fFH9ah0hrTews4TBBA49jBd3PzgcalwVyzLzSB0hFe9Nku97niVNzr1gMlI1Eo7LWOUoSs8Tq
A2nIqbf9o/ZgBss1BsLG0c55gfBft+vn5lDiUqo5lqs19m2VZekUzbemL5q8CDAIzC+oD+Nh3uYn
3R3QdAG2483tZ7D2hTq69SGMQ5mEG5W3oq2iBBl8H/xsacqYw27U5pXkpcyg8N4qUJYaHFtm6Sp1
anfLmq4podqx7GyzbpTLdB/abdDxSPSYgqeMGShafRr7/zc0wuajSI6AEaqhbWk/5OuUaPhWV8eK
HpJzJjyi3oJRBcOWlxdQv82LSzRCK1vUwirjDvJZik2aWwFK5TydJLv3TdzxH3RWrE553DVQmA9t
D4RZmLr6Nn6uDktpF6fBsFuF8yjGQUyjsaw+LMu+xlcID0XkTAL41mdvPjY1JzfD2mUajSU2YWwU
6Cc+tI/SJjkLlzWottY2E9DAedsEGOBIiR4MaoZLI4kapFWb4uPQCVfJmP8qIxgf++R+0tYTOl5+
ZyPG5LaCH+vmg9aEnCHADCOhydZMRa9TMUSkl30QOm3pAjLWu6eCE38yrik0TqtXh6JXQ8gurwVv
LWJ71dAEVyp2ZnKPVOKDvlM1yszzpZ+F3MIXqMcwmAIN8Wp1kbeYWmHayJ+Hd0thG5J/e6tIBPbd
wyiTTwW9MJuiwi3DeFLABBKiwzTm9dIyFqexWlaJCRySVkMNDuYh5GYXWcsSy/lyqIatKMjiimXz
sN0oyutcSP7UP9wWCOsyTWOyTB2sv8jqkk5NVynt/ASi+l2H8XPvMlqp51+3H8M4gGh4VoyhUUKv
4BsUu3XBOXh44nlBlnTI71+kk4tRbipaidMTlbV27uy8el9r3v2DtTrxvV9W17NWF/QI+tKGqHNN
ePMwsxFkcpwfa3nqXAb915SYKsRiAE8mcpvsWD6PHgZaZ/OUTA1eu3ZLcPU8G/smiLbGDv00vFdn
+G2aKS1eDLUQBLy6BnJoS8bEWXMAoKC2u3V2o/5vZHBaChgejqZJi2MF978V3yLOqz1Y4BmYpM0C
NlRwBnkSJj0j2+SI6+W2ojLa1SUarjVUWpugXA5rA8wJrbEY1P2BShjaYO/0ygm3aKramJM9XOpN
f61+ZQ/h3rpk9+FBOI8AdvV3vBsqQzdocNcgl5nUGyI8O0Za19qTqLgrxkLe/kyGPdLoLoKx1xay
+PgSBuav8jX3eAbJUIz/oLmsvmgHXcLS3Zzv5wiDxdQR1DthLWIaxiC0d12ryr+rpKg4ISgjEKIB
XaslRvOQko9pY19tl91YLtvbcmItTds/pmSBCQwfYyIIWkuw29WcSzDjaKXRW7WwTsIgYmVVPMbl
/ZQiVWrselzob785A4wj0fitdBoFZKUhFcU2LDv6o58l2RZ1p3rqUnvGiGAwSeDSOoKNLVKdHyY2
Py9YXxymqUXLkpt4quYnOxMEdseF1/TJUizq7O5zbQz1DEvnyG0tQh6oxj7uDVtP91M0YbijxBEd
wzhomJfVGlmH2drwyoO9+uPWuAyV3Z85+yJ/H4LQGK9oyGKlnxdoq19FZLr5TrlLjtEWpNe/8xcu
6of1EeT3/9mIfEq6AR+h2Di6wI647pVLeRUfikOF200KCLYPukQnvkzPnC9jGAsN/1rGZsg1Ijec
OVrkYTpb/Tgd1cYFfct1elTO+lt04qUaWGccjfsSRdPIFDGFaZ6t5+4CGnRgv/LO7oOMN5Hyc8e/
CRdpAFjVxIkVTXgGRhmopDwqX1dMMU7eJ5zX8i8lwABJE+lkUL+t9+of3tnKCspoeNggqXlsphhe
kN3Vp34LGh6Ml74TjsU9GCW4EiQR9ndfRzT0i4qs8dAuWYanKLZykD+GoHrq7epF2rW/jdS9rRQM
N/f5hV+fUVXoJMJogMMk3PfVi5YjJ5Riem/JkxXjmPxUjy8P6DUzj9QxQXXZEzzdnjg3H0bUQQPC
Ik1qY6vEsiAs83VH2iPvU6FIy52JxDAWmnxNF6Yx1soIjlJu9pOBIpnBO7QYCGeJBoUZ4xD3XYWX
V+zkrt+mbyB4m2O7CcRT5DTgqRfdhHN/YLgZGhCml7UQRy0epQGwWhxzu3rglYQZhB24Qf+vfuZt
OYbRZIoAJY2EibfBUNjFxf/ifX5FW6nmrroT77sHXvs5a0/I7190aa50MxITfExUJc4cv4jTx20r
YCgpDQ5bs2qY9R4LD17h6SdeMzVL+JQBt1FbDFlliQcpvpTtXpv8UfwlZ6csefzZe1N3cyGelWxI
sQNmf6nXd7kZnU79GdyHBoXV6RSZVg6ZpGSKhWDr92tgnKcDD+3zvXBEGhImrdPaZTPWX9CIrBQg
e0k9TF27LRjW4tSdXC+KtRvBb3FIM+QNMdytK1Jn7u/NeLQN43r7IYwjTqQhYkMhi4hz8AnCProz
AwU8wPl1OGAqnMN5wvcaL9I4MSuWpaSV4YVGF4CrFEMA2ic1UP8uiYO/jWwzaZ7wSy04YmM9jrJo
SUljo1KR68mLDH2Lamh3kZq7tz/meyMTafyYKIr9WmQjKmMTmJgiC3EPRqD2i397eda7U3f1Tk2U
VYyxfCVh3s/ye1o428zSJcqKUTBRGxxhwNTmZCilqTngalQqh9fKyVqfMuKmLlujJinCFNxjSQ8e
iqmzo2p0NHVXDbwb5ee94r/RhEhPGRWSLhzyEtGfdmp2OqiN78Wd5Fa/VVc4thtQGaDi1Pfgy0vv
0KYEWr/ffcOFD7FMhQaZtWv7z9NL6V1QK6dRKx+XBTuKRd/oZD9UcYIs02bMQo66MS5YIg0+w5aF
qalh32rZHe+TM7IC9T7ZNhrG3Zav0O/QiTEPegkMgZsLZDQOIMb93yNqqaIy70vEU8JG342ZYwKJ
BfDOEHkteJkddSOke+E9er6t899fuUQaqZbUQCRIYQv3UDj9A1rXrsV77om8Gx0jzhVpqFpmFhHI
TFSci5gDEk2iHfebrv2t9LWbihgMMVi2iK7UXL7muMPe/iZGWCHSKLahLcRkzPFQzNAESUKOIZ3N
UbpEaFjZBz2IkC7r6A0LR00YbsOk3IZZamAdWxR4JRF4+bRxzIgHOWcYNs0yJkVjPw2ijgLQKdqH
77WX7nEZ4UhJh0J9Y840qs0ckmbuwxleA+ONnMQj3U73lYO6d+4aFxCgHIrErY/GVu84j2QpG3W/
T5pV7KsK9pTppTvLG2N9rlcUAKL9OIu2heT07U9jiI0GvomlVBlIjwIj0GAoxVQe1nAMIjMPDMPY
96XJ2XjGcURj4CJLaWopWnDWGW/zFNtD9gQyfM43MHaHhsBl4FbswfSEOj4owtRHzeEOtyfS/mbf
aeCbMAnrUHdYOX8Jn7DbgmmX702A+UNWteeRS7BkQ8UBdaYpelxANpm4rfsHkcyxyl9uby/D4GgE
XK2IyoLWXviUqLWFuMFgrvvbK39/JxQNypQxK0GsLbCNH5ZksVNJ8oVYc0N52OTDvMkr0U3T1q+Q
Cr/9OIY90FRkhlIVmDoKz9G79X0VDH6zfeKxJLA2gIoJFIwXa7MBa6+u5QB6zIknWaZFmbAyG1md
EyLhwWs6e7rLXVPjzhhlUIaINBguUQHKjonjNs/xO0I88CHUm5Nysiob41MeLKcFUfEm26aLO9ny
Wdzc3gfGttPwNrGKh2wg+4AZGdsUtU8MOG1fNdA6/sxT0CA3vSlVxczwAEV2wYteBi0nx8zQIBrk
Fne6Ki4hFiYjeGa/C8SX3Hu/LRWGBtEkZBhXGw5KjM0AHTJqILwbCcOx0fC2tS6SfGrwyntkq/Pe
0UeMvP6ZQdGwNqOp1b4jGwk0z6V5Au/evfWLp/osLZH/NzBLoZxChmQXblL9e3YBp+LbgN5d3lQ1
VoBLI9sEQwc12wx5R4X7u3A0u/bBqbtiPOu2441UZpgvzUHWJGk0RkRAmC/oDysY/uwWw1lvKwxj
Z2lY22z2o9ATHm0JzcGmbbyu3PnzLOHQsDZ9mNDAOWHtdAu+eCmxUQeq7OntdVQxWOVn70+E9iU5
ZNWKrHREM2c/ru0MzGM/nBgs0ti2tK3yTCqwtIgbILoSw830yKN4YYmdOmrjyUyAeMDa9XsCriPR
n//elgfr/kPj1souk7uKeBdrU9WOvtUfqq20mV5TXyrs8sP6KHdh6+RP6z2vq42hnzQJWR6HSRR1
eGLvCpgnbteFmwHdfPt7GA6NHhMahpgjvhAvPJBNMF2NB6ZieGGNOmsjKTUnmSj+5IlPjaOiQrH4
vHiN4XY06sQVJaFIG+J2yHSl+D4D5R7y1JU78OjYGGKhAWx6F5piS0iw1ScV1NQd51BlmSyNXkvU
AbdnQSaHOenvXd3xVDlvVWjzeuwZykJD2BYjWsWEhDjWSXVGMtCE6woYO0pj1uJOWdqeyKT3BXuZ
bSQ47P43r4DOsFgasCaYSSllLVa/qoKX6rb5wgWPE5X7JringWr9VIlqSWSCUQYfyKmvh7/p3Rqo
rSvaP2MhFGlEWgUWgEL+NNLR/iM4+Z144EmGUY8TaTxaEtZ53BKlmU/ldnyfXat3ZC99XoMJjDHp
ycCM5Uyy081zaPN4UFjbQZlvUqjJkBPzNaVAcFDqS+yGc6Fg6RFlvLWlCHlLtsOwxWvY2EGB9N++
jDjROGN5Go9WNWktap87cViO9XY53qugbvzhNZqmDquSdg4ToqZzgb7O0RFa+5Xn1Rgyp0FppbJg
lDgJLvW/qw2Heeb1jrEWJr9/OcTDxtIGJcJL9+4UjKB8/1nflUiThGXjPCL7jIUXRyrAZfjcYR4h
x1cyfDxNDYZsFRpsJKw9OQaIfsYtagytPXMbDlhpOIW62Ep1L4mDTsQdGL4tb2fPQDOddT9z9Jz1
AVRsbMlaF9UkrkTktzHQwWy+F9s5GHiXBsbgWZEGo1VmX9XdCr9wHTCeZr3UmJQle92k2vKyE713
oDge9dIJH5QrmhwD0H9iDJgrLUHcRm6uc+yNcVTSSDUAVNB5SyKIHsHhHTgg/tyOTBhKS0PSDFWX
0AiGdQdn8bSLyS1yM45IGmKWFromz0Rp9Y/E7sE8Y27Ot1+ZtTL5/Yud5bIqmDkJltWz/mE55im/
i73bS7NS4DTALGob0SpLsjZ4eUvXXOy/MajID4uPZsTcA5WX9cMeBJGGlrUxZqSpM57V+gq6TiTb
OIcv6X726ifO1zCUhqYIm/ImMwSSH152EXj+kVsQX0x3fpjtSQajVxY8r9eFl2lgRV006iyL/pVd
7xob3JMalGbGI5geMQKDYwUMNDw6H/937/VJR0i6Epm5qjMEzaVA6wNGtdroFp/ROXNbcCy5Ucfy
JMi9map4iuzIv2qHR1HJlBB1Jkt92Tb15zXPTc7Vb1QF1muUg+e7DVJO5ZthHDS+DIMRRKMS8Or6
rvP6BwmzRZuH21JhufL/oMsmc5BV8vr1o/bWPakYSfjWX/Pd9P7DeOjzOvjFtKfu3xtHGGj7v+OF
k09iZfdo9FjTJPpizT3plAFcZbkrAvMweoWv3Jtv0aFx5B3pxYq2wwE0KZuWV8n/LA9/ExPTODKh
NKzeVJAvRl3gxUL1Th1XT5yfSkNwUc1XwTTeAG/8sCx/en3TN54h+q2+7azIlqzCbRSAgY29PD5q
bW3n+aOJgUrSZDfFmyrvrPklm85h5i79RbIusXTE+MlW/duVG7n4I4/7NX/SYn9adx1ubCqYxtfl
OamPUTZ5Yfg4p5Mjd0epv4gpGng7BRaE6Ty+bu2teNd3qK0qiztk9UY3WkfQvUV/CfVthOa4Pvdj
9DqHbrhux2XX6/s5PbTZPWasz6Bmt/xIdPLML4HOK7xm8PLWXWq/kX7l8lGVz3n5R1qdyLyuMUBE
/XbpwBg27OSx8Uv5aCG7clthGWcbjbAzlz4qDOIs9hja6b7yGDwY3oEG0EVCLVczyZZpSWG300Fv
HgXcd26/M+sEohnVkKCMIiUiqwNRez9dwmPsNE/DOdk9R7UtzM5cObwvYTkL2s91wqotCgRU2KJX
4J4jury2eJav+/z9iynLjTlIoo6wCRzbhyZxkE+M/Q7T//QQ0d9tYTEuITSQTujHyMpJ8Kq8Wai4
jn+Gl+KRlxVlaM9/QHSz2aYNSUGNrvWMlM31h5dYGkEnmkMZJw12uDZ7D1zlg91GzSarB2+K1Z1h
TTwuC3IofuN9aPycZQLisxJVknXMMRyuq/BodAXS3r+y6t2QFbsa0SNdvKZC6hjT9vaesI5oGlln
mUCjpTI2Xo0dQH3+j7MvaW6j57n9RV3V87DtUZIleYyTeNOVOHGz53n89ffQ73er/DCiWCUvvUBT
IACCxMGB9gOd5MfxuJnIAUefjqUTfIiempd+nv7fXMBQCqPeMvy8+bAdpRIB3DnYd4+TL0J58WyY
hdbFieZYzYD+0/VV/oaEXzuWp+6uKCJMTxdZA8/MmIzGUQu7tg2YGc2aEAePoosLVcMl9TDOrXWN
qjcSFh+Xae3qg3OWjPSvQPecGMgC7EpLXYlML9F1IHvG3fiUe6BDfQL7Wuw32ObhrTtVIk+85OaW
g7//brQ0F0kyUocZfOItf9Ba7k69SwTXiUs/hUqnX/0SqGojWdbMwgZUPkH3tehJ/2K2ROWy15R6
zWJDR0tB/pq9FP44A8Rae9nZ+Ujvt5+CfbjkA/Qj1Kq+LH40Bj1bZvqRFbwc6V35V9pc5zG7ayIR
oS73h1DFffmGXQ1bnKz4hmrg8bqMJoyHME56qJzku5uOC/pDGGdOLKNtZx1Rw2n3dlQvePNfDvMa
6iGwVoJ+1kvHHf2G9t8fYqzE2MwckNbqRQEzhEbHwAfXN4JnoowX97LcmkQFmJVg9G8ZdHf5nuxE
1S2ehTKerGM6il6gE+mYNPFRk9q/xMn+Ttl8owMwt5IuJg5ZNUD1xy73NxnXqPZYz4LUm7N2Fju3
JItmDSNaKPMVhlme8tR2Y2GD76XHH+woC5Nb5bwkcYb+vfVgvjbPztMaasGUu0JO0ktBlH6AcWKl
cQaw+mH5BsbemF4bNShJ30/urypSQ8eXIlURWBBPUYwnqzkQNytKdUfL2fy8AHHjgg4eU0hIcOmc
ob+EfveLFyv6WiTTQttN+tw+4dkZdShDkr24WvR7KybSjwpoBH+2tSxUY9v+mUpo5AJwqo8GNcag
tG4iXhJ3FnGdekl3Xb5s/nXn4UUYdl75Ok5z1Q2lcUx+6RSeipmBf6dDvIbL6wAm3utf4dgKe5jr
oMRUZRkfAZNSH1jougLgvAhV1a9/ihpGLuL/oGWZjQN1ZWhOVxlHUwowY+5JjTCXeAjnkw3yNkyP
2DWuVeyUvyJkwMUUhX6QiQ0kKw2HzPjg7GFWizN66jcrqFy935k7YWmEYzvsaZ8WNdD5NlSHvlXQ
Z+oA4NZuvrnyydaD7UM6dGhg3oMk6mR7Ipu4HFFt9tDX6zkjZowfFn+z7jGeZHGTx/XntCvfUBML
Nk/9Aca0Q2d6BvA4T9dNhOft9P9ffGR22m7JVPiILldIjvfp9OM2wczJU5R2Pa5jCmSt7ug7syJx
lBTxfGPoYIzOUqytV0Bbd2wtjPC0wKghD96ci17DLrb80NDB2JiVTfZgdghN0s6f9tpuTLxB8hL1
TnssDqYdxlOojaJ95+0BcxoRU09Mx1npSdp1/tTvwCqe4g0xVM4VGsE/hzahGxxD035f3xvez2Mx
mxrRGrlBu98R3rN+dA/zWxFiPLaf935z2H7l/p/rH+JEeBa02VvlipnrNP2QyXEsdR+PgQ8kHwXx
7eLLAbbJYs4qh7SykSgdEtnNftJtdY9/RJXRV645qIfGKk5p0t21khnGQxoO2uYC8uBruBFKeiZi
HOL9SOYYk4pSV/p6xCL2adAeb0Ga0N/GnF5gq5SBrIZYOqrI9m3wSV7fFI65sYhOFCj6lgBMe7S0
VvaqFP2s85AKMHJc02L8fmvHOCcd8pP4cTwbu6YN5sGPn5tzcxh/GxgHcq8Lclvup5gggCoOcOcN
PjUUnvSe/ezAQTO7Msbutg/Ntz71yUHE7snTGRMP2jqTdZP+qtVoEAa+q+vz9c24HPMddsSsOraS
YdgQ3L9WAIKPYePq30XzL3gaYiGeBjGlVJ7xGLvMz3n/S80/SLw3CsU1N8Uz0h9pO7qWfOrL2U22
vSN9XP9RnFsHC/FsMBpc1dHnDxKrDaPZv3dA6bu3iWY9PjUMMIgA1b6B15Y8p151ENUqOFvBwjsd
2WnHZoToJZRf2yj3pg99ZwuMlRMkWHynSuxkRAsdihSPYwT+yBvVQe31y/HdSGo6bS0uqpQKvvXw
oBmKaAV56mAcuc9sMg60/wut7W6yuJuXufLuxgcOdrSsk4H3XFGgj2Gr8Cb/RvTElXTLbaqPpUk9
IgvSkM96B/smhDDKAj37pFSGqaMfQgt9AxxzfJgXd9mRs/E6YrSGvxzksPbzUMSzxgkVLOoz0Zqy
tFZ8sAQ9qiXf69nLddO/iBDET2Ehn22xdlqTYLMxpvt78SA9mwcHWJfU8QoZIEf1HSAJDazg4GIV
xVjODYJFgmp51kjrhB8jG66Fzh5wAgVTgjHwtzAC0d/E+DOZqka2Mc7gOPZPFnF89LF62Sy6K3AC
EYsENQxTkhYd0qWd6u11wBBFl0vO/YBlOFS1tu43C5InX3HfNU8Es7uIyaIKYTx6tatNs7qMTqPe
/O3d2E3fjaP+YeyAsP7meHhk6V0UjSJ9p5luLPo5nPDEQkHHuch0SUG2rhhPM0D5XfKyVU8Cu+W8
2LFQ0DwhkjlIyNJyMA/ap82nLJ8yhpA5ojdBegxfcHIWE6qjab5Vx57uRoXWoGg1XW1X3KUTOviy
3DcFmRNv05lEXZ40W6t6fCarMZMyL73SfOl60x30UsB9zPkCCw/tJ6coBh1fqMz3rMK1ZjzmqIxi
mI7gwODdnlmgaBfHWROr2IzO/03ewQ1/BADmed6JuDE5xwaLE53jwUZu+SnfuU/vJC/7JR1ED/w8
4VRtX4470o5OJyVQDyW6BYW77cfu6jpC51Mv2xGLFS1yuSQyVU4btGfjXg9qzwrmMH+ZvPr5xgOC
RY3am9bYxKQejh68KbX8HuXj667GiXcsWNQ2MO6Zqh81CnQH76h6RMyIPNFUZV9Uj7BkqJZFbw0Y
S2k+xGETGX+ur5pn9ExybVhqQQen0pyuBbRY9oX1MpqrXIgLOuOweE/ssiqB5AFRGsVGC40YJmXn
HzO3xdCr7SRKtTmnPgsO1VWSdxb9DXgFs5TO623Vu64dTmhmgaFqubZklql2fBL+FGV3vGc7FhOa
21JlNzKICmfP+DFJrnzuwQk+RjYa2jEdGrWb4heq/P5tP4Jx3Faui2GwcM1Rx6fF2FxiP8i3DETB
icliRTszLay1g4JmTLhCrZfC9W9oYqCimcM4sbbUIfIA+9kPriJsUOFkVSxAdJR6C4TpEFuvwZgc
1PLO1B90sldNjJNLvme9CA7C+xDjtHpja4mV4EOdvxwn1/SmgxXUoWhCIcdxWZwo3u6bZjUhPtvj
ieJlCUQoB57NM3479am1VgYET36Ch0+RFfLei1jopxx3GkDWkFu6Rdi7r7O37OPTgpExU2C9TW+i
Gayc9bNIUE1vx8Fs8R0DbTWTl97mRSzNYKOm46gWECu5Dz9vfepmAaD1pmTG2kOqHMiPi6+9qI/L
7JYuWC3ebJ9ku+0gRY1Hvl0PBRyjYTGg22S2K4IBjN/N/PezCNjDUznjql2X1lZXQ+wYbLtyP+6u
r5Z3f2QhnrpOOrMoIXfu3Hpn3Bc/ZI8OjBjuMDaxjVLPDIvX6lFUFeb9DMZj18LRiarhc5I73Bme
KCvj1ZtYIsHMbsp8zSC32ht/jPcshFWeJrQ9ggLc2F/XFW9nGa9d63moxxTfQFk+KFxV2HvESfv+
QXhmRVzbEtI+61nHG4fVI8RXXv39+rJ50un/v2Q2eVXKlk6l9we8oZxowtcJR8JT87uQgbDwzqKa
+n77n05wrLrXV8wxEhbbSZIxwTwgKHoMMCL8ZrH0c18UUWPCULquEOtgNoge3gL3wSH6GYy/iJ3L
rdgSulr0GCIlRcnu4boaeLplXqjGOdsqh57OxR50vwLdcoyYBSMaS60OBeVUWoMiXPDmJWpp4W0a
k+VOoMAE0hGCJQxyQAYqWC9PCazToXrklDPEgplBiAbnCGVRhinQQVNLDxrHxRx0//p2cRTAogvL
oRqcPIfQydfuUK8V5GiciwmLLXQ6bZqH/0XM7Llwf5FAZLic7IkFE9ZWiXmw1BRkr3lOvunPSgD8
w05I38WTz/obUaVYsmqDMiHEbvvmnDVALKzXNBdcHS5/wGZxXnqlDFKxoKBsufkdmniau+ysBKDG
BZPT9T29rHz7H8TX3JdV3OALY6B0kRyWuKAI++cvu6LNIr3MuGjLstH0Y6cB5AWafBCifgBriRFl
Wyk4sz6R/P8GaPufEZz6WklWh4/Ej0T3zA0AiSBWdqryli9BeSAEL56tcXQ2rysWtzBcgubs76Jk
6LJP2CwGjIz61Mv2oh8J8ON2soZxPrpmJSjG8aQzATLL23nt1lHGFMDyYC+nOZPB2dcJ/Jm3Pep/
j4sBTVRNJbXoR5W6wJKMwKyXqLHbcJlEvn35aLYdJmYa6LQHFzF+QHUkD31UOCGQ+Jtb5cF18+X9
BCZ45lsRS+OKynsj4W07ec31s64OnqWtgg9w0kebBYOVNqZsApYqY7je+Kv8iylBsWue2sCO0FAH
xJ+27td9rO9E+SpHYyw8TNdLeelLRT52+8KPcWulfZOiTpuLQGcL2DMaBr4c5WtGQPRUQXrhIHnv
Mi95a4J2Bu0gbmlxMORhLwKHfVKUXHBMlixtmFHadZRePqZx3DwuS9mGJK3HcK0lzFQgpZX7pHDM
s1yidFQq6bhLt3mOKsnWUUxYt7+KnLlqmz0pkq547WAsflXGarC1ueQi13ntbWvxbUtd3GG1QNiu
dKq/dMQMyn52Qi2WmucmTqZIa9rWyxtQNimD3HvWJi1RtqBqrug0RFgJelTbvNnLJdgdx1RfA7KY
sVcX5hYkeQWiIXWofNnKlGA0CbnrQPVwZ8Y5zlZTQ34hy3iy0BYZbO765JV2l77YE+Z2ytlW7LRJ
sT1MBcr2UtOO0TyVGdRc1Lu60LZnSe3BpG9Ujtv3gJGpWm4cNrlUw61P5vC6j3Asii2L1oY6Jlm/
bHhD20KMbt1h6l0gYongOCBbFrVy2VH7EsLBcOTFeIoWBVaeYJrZfLHUHDi/0WogePKzUEc/ngga
dDk1slnWm3waFzkhEGzbtdvIb7H8dF3PPMFMOLW1JW0Lc9iOC/gViwITCqtNUHzmKYMJo5C7mA3d
QlqsQjdkIIo2PMFM/GyBtCmqEYLLAL1XUZwI2x45iQVb60QVIderDpL7QEK11gpAPia4NnAWzdY0
h03ujHKAaNhchB5R4TWVt2YmOialNGyWNm90cu1O+iaHki+F142DU7ax2UpmnkqSitE+G2U9eYS7
e+pef9Ai/beotMKL7WxFc5zjjazltB2d93XzrLs6Al9R07loEPRp5hOJfgsnK2ErnKqzSukwQ02v
eG8ORWQcHPdhK5h1W+QdMcbt2BRPU/JDWwQ5FCf8scVLjCJHM0YBxRuuFiaB400wRdENg7utjGcS
tWqMFbBiTC9oXfWhes7BViaHlaf8uW44PJtkPBRNJJplUtefwSrh9EBx5Di3Bdk/x5PYaqU+pJNh
L9jJZl97cvhNsGaeWLoVX2I3BsYMUkUNxMCLtYQBcqJed44y2NqkbBPFKqm21Wjz01PvV4EIas0x
apbDRrWWVZbpeePcY6rRvhBYHy9/ZCuSnT5Y9mThVADM+dD4ZpTu1vOou+lpPmbu+r06qL75LnpY
4imIOtcXzSux83+aJy/jadppePIMjZfrlsjbVeYyYi5ZWXQ0olOuNSOofVE99fMN80KmqDMnp7nN
RBtnSMbghbB909F/6yt4YPjl/C4GVyr8nz/nvbrb9UjeWndFEdD0cFRd/1mcQpqtMy5s6r2jxv9z
4WkfZ5FVgwul9qodZoH2rrQHLbPha7OnNIIv8hTJuPQ6OIWplf12TK3GraTcleXN16WTurxf/0kc
K/inlkmGBpMiYXOa+5rsujuckbvrknnxji1mYsCVY5oEouVow4hI+4/9sB1wxuwkkXY4L902W9i0
ttmQUvqJ5qj5KPUWldfdregxd41vbe+JSFh45yU7g21V61bqzXJDg3320uBtM2zCbhe3frlfj/JO
VFjmBBa2ujmNOmA5a71hdom2kx5F9V+eWMbTVd3OklGFWDUavm8gcbm+wRdpy3FDZEublpMQMpkN
vBzkHjv9MBE3e67fl538Z3qlvLT+5NY2jtHi1/rs/FSj/nsPZupZ8OLFM10mFCjDotvzgs/L6L7G
ZPKzvNOfrv80TiLAFjsL2dbQEASNzUHzpz68q7Vb+uTtunCq9gshjOW66atNskhvr8cm2UCBVnlr
IYKn8wIUW/RUiqHYZCpbe1ZbMF0W3zRXPVRhlXvmgwrsmnQaY1f+ff2XcN4c2dJn02TJipmccIGP
7Nn6nmOovTq5AIsIjhHODrM1UMB/0NerVLgmhZSX0grGvegyytkEthCqLzNaFahoMMLjNp6jX6G2
LNGDBm/h1BO/nK3j/P+lmxGoFu9stwOf/XWd80QzzmxqNtENCabZ+SoGkr2b4S1ze+DObPWT6KVe
Z9SfzG9L+Ds+jkCAUiDw9XVzXIqltnEWGaxGKqRLrnReH5Rgde2Tdts17zNb+KJvUwOVuzMhK3hV
QSA2CUfGc47fT8KVL3JXU6rWlt55Z6/AjBXFy8Pr2uDsIlvlXPpGspUFgi13/hX7xS9V2NTJifYs
jY2jtE2xrBCttMqLJk/PywpT2TZBlsrZR7bIOSZT8b/UbguXlzkgofpjfBaBuHhqofvwRd9jOY1T
F8v0Vo0HU3/0wQIsOC04W/kZMb+ILuNyihdkT8d0J3lORJCoXd9Knr4Zh5yzVZrXBYJ15IHfNEGt
gqdmJoM29MJMMLiWZtB5MP1O9mpY+r1omAxvzczROTRzs5gp1jyDF0WMdeKlfJ952lclK9Wa6Cvk
kr15yPzhO2YyFq5O3NSXXm5TN5MRb62yNeaETzjuAlyfaH4VRyNsFdRu7YSo6ooc6WN5wqwXAUkJ
x+rYOuigzEtnOnBGUCr/zV4TLxeRy/J0zdZCVRUVHwkMKIhN056Mbg16XPNHFciuLTITjhGyRdE0
rltDp9e47ohxNN7g2veD1wpquTzV0J34YitWka5kpI8tnY/p3iCbvmsEJGHU8y4kWGy/9VAOWTfq
eFMoJmM4y1llhWrWOLubDJDtNF91aSunHO2oC1Qy+6LmCN5+srNVKL/31mLm62cBF0Pj2328s3fO
vhxcEaads5/sQJW5odDJFZ/o/G6PiUbrvRNZD+X32xTDBJUyN3p0PUF6XN5ZKwkKq/eII0ptOQ7K
dulKciHZUgfpWXyah7e+ql2zFpxpHIOxmZiiOnnVZDVkL0fzWdQFxhHK9t0q/WjHQwOhU/xbmSW3
MUVjeDiqYDtt18GcpypGw/Lmf0Js/Ov7xzl82QbbpdcWRcfk5KN6qM8NnjRWX0TxwfF1djJKbs4L
wdCVT7QYKFYAHhUckzxVMEEkS/Qxq1IILnFMfhd1zfI0Qbf0S2iSVRm14hpS50DCoCNMZvRvrKKw
g1CUcpFiu6FKxsn7vQxFDC28JTPOZ/ZKXuSkBOYPV9XIOlE0kwh2xHtmsZhnr6oqVaXvgB9X5N9G
dS+jw9NIK3dNDp1mBev63qxnuTgOVitI1ni/hnFI0Hihr7THB9tAe+9nl5wTbxPcFThBkO2TzbNc
ysAKsqEDId81u2qHbuvHUnCocRbOdsOm8+I0iOL0UFNCOpp4EM6i462bfvKLUWbDiMMBARY6wUhi
Y4f4rRxsjBiKbnJ/lkDE2UbLVkzIr/Z4YvRnv/P+XJfMeSZgWUPicshLgJM0SB4ewMGCUr2fnaaT
yPZ58hnzVMy6UzOTygejKUapekgLI1PYvsoTzxjjuAwDyWyIj0/JztoR/x0ctk+i0Hh5W4GZ/O+2
6uCwXdAJpqEqtPg5KLTAtBzcxiuAS/1/hQMu5+DBGsL7YD3H4P8sBG9Yl+3cYrFgujwM0kpXDX5X
GcBUeZ++iHjpLuvbYqFgurJZWdNV2nGN4kcQ2eBC7yV/jMc6vG6OPI0zZ4ZKlE7XZshPz+1Zx+JB
Ubu5otXzNMOcHf1W2aRuIB3NurCV5IEIGZUvn6IWS/BVgJSuH2uIznd5pKMzVPQYxhPMHB4jOD+B
bIHg+DG/m8Pm6ZY5XDASFtM1t7bZoelbAzv6/xQNx3dFjwUcOJ/Fjs0EOUC3yl2s0kHTvj4Fc3NM
Fq/M3lvgY/Nz+tbh33s8Yd3Z9W5cliDP7gdR/yBHZyzYa0Ylas4kSz0OsrVXO0CvkjGgmCET5H3X
DfVycmOx+K666CuplnT1OHXoMGvHHqR0rdkG5riJ6mkcX2BBXhmRV32pZfVYdlO629D/4Kpps74o
SbkgUHd/+8FRvW5oRSU0ntro/7+cYn1i2t0oK+qxUEgw52pAjNLT2tXPNim4rjZOW7XF3tBmySzk
dgQlBcpl3hsKkDsQLJ1RJVTcN/kVU47qyJtJJKdojxIFRA79hsVe3zA3vGjUQqaMEvNr8mEqQJxk
5KkJE6s8k1SJ5tEdkEmGN4I4LPY2Z1pL2zXxahy7+OS85wfTtzEM+q25W5Too/4QjSnnXEwtdlam
bKwDXuHxnbkPe9tTCxctso0RLoC8iVIEGh3/vbIj0fivWVR2n+p2AfKg3onBcPDSTb+vGwMnHLNX
u9KWyraraOXOyUgQa7YOZmalsUOpk7tjoja9FErOVITXP3fZvE22YlFV9aKZOWlOw/uwlxZXC0TP
jDzJjOMMc26peZI0pxktSdZTGd6WI5hsj9aKyW5jQpdMKY2MSBZCpHgrZk7CfFXVZk4gGEwfaDJB
n+nuupIvx0WTLVToHa6pTvt/K9YOoo5BnljmFJzyOV23HmLHIDk4Qu7My+kMKKH/a9rynNKWJogt
XSt1752g9YtzdhKV2S8buMmWKNTcIdUSwy66Y4FMxooy4ZM5RzRbpLAwknqUGqycduA73uh/u9GY
2RpFDYc0JapqDKKEXGEY4ZgcW5woek2qDQJlgM8ySk/6nQgJyhPMeF+crUau0U000CopBeInc47R
sWUJXHObapyp4GczUl9EBUiO0bF9WO1c2U4/QWznkxf7jXh64ypv2d38/SYX/DwFvxzjqiQZutJB
vuylbu+LXJCnZsYFHRKjITKDWPTwH7uA7ES5Ik/NjBOCpazY5gqCJ3AsD4GozYmnZuZqOBSl1ivU
LLZQKr30oJ2nj3mfLR4RPGVf/oD1zyNiGdspcUAs6/Q425MgCYwAL+duZj+rd5MheG65rHbrnwfF
uO67Oi/rkxOWkRRVkajodlntGAL939hXZ9s0NjMEq4c06P0hum59vPUy3kgqo9INFWLpcNb+ZBxE
lYPLEc9iefj0urYGe4BgM+q9CRPpy1C0kzxVMKdh3yWxU44QLb2neyX4uK4JTt7EPifm8dYPeQ+p
GBfji7rEeUtlvFDrehn9PhBKO/LFFQ6echkfTBVnGxIqVrqn5AT5ft3dhsi0WGa9ud6c2FkgOn9a
dqYP/vrr6uUs+Z+3Ql1PxoVuWkfnJOdRvt9wZ7gum6Nl9qkwyeXUcVrItoDwlsMb76XsRORhrpS1
IxBrR5VfAzcqum/w1ss4newUtiPR7QOfgq9EosIrT8X0c19OkgQQ8TU2R6j4WB+muwU9nSKr4Fxu
P7uNvojWpWIjrQHRIKh/qMLWB9HVSZQ289bNFOjTui9lDNWukREYofK9Oas70Xs7T9OM/+U5eHoT
faP+t+3ncBKcJZxnfIulxzPtOgfd1IwdVA/kPd+3YZ6687c8Wl5LzRWNJ6X2cOEqx3LipZJaEn1c
68/cDkMlPFGFlBPr2DYRbdDR8lRDcHl2hNvIWS3bIKJU8yCP61Kfir3mp3v51iDKkt2BIMHodBPK
xnhW96coQeKYxj+tIU1jLkMO06j2uWeDD+t6LOJpgXFCGySGK6h66tMrCOdQ588EhVXecplDryzK
zXEabJn5+HsMt+D6ajl+zbZ/xBgsQ9DiRyNn5a9o7Hk3f4hobniyGd+z46ySKweyx8MWYrqUjwl8
QjXzLJg5ASsyKnWcQs0SUDGi1Jb3DMrOMdY3LYkXsNufytVNWi8DuAl9xavbR4trZLvmXBTwQvWu
fJl3+h3mpA6CgMLZXbYlJBtLzTEBpISJx74mJCTg5Lwsa12f6U2+VdCShi5MxyV4/q9Kf3jt3Mfr
9sOxdrY1RAf4aXMK7LH2o/VqUNO4Nz6ks50h62KlQ799Wiad27cEoqoCT9X0/1+OslibBquk0WT1
EvDfi0iGOIcYS09nGpm1dSXWm5zzIA5ttwhuTP1ZerokTUnSq9jFOUhdNGUKfJ+nCMY/pyHeusHG
iqUdsNl3enjdJHhiGc/Mx2JemwKrde43N993gosV7+2UJaWbKrAj6tQgclcZPen33wLDZ/OX+Xjb
DdRi+zcMmxgdSAUQryD5mAd9aEXFYTyKogvHV9gmjtggsyqtMLzBL/w5PIjuGJw4y3ZuqAZobQYV
J8Or5aDzy/YrF1OQRWBjnt7Zhg2SUYYoE/tpFV6KZvIKAVda3Q4IvA6PkQJj5CmHWtMXr1zUxCgq
CT9ibL2/eNyXbr04s2R0QDqpjapB7XhfCZZAlEJxzJzt2KhSfVBJjaPCPtDW4Hl3k/dojFPqcpov
yKKQRE1uFa6jJ7oc8NbLuCUpxmrtJ1g3Bo1MLmk90cWOVyNimzCkLV9GxBKcXfe65Vf+chdj8zpM
oh8aFwiFMgH+WHnNvk9B/2dWgxt/EdugkZuouBELv2gOEhcly9sSOLYTo+7GQknoUSz9WPAel93d
eBdhCxqYedtv/QjB6dkEJkQUVi6OLEVlmO2/iDPDINM20TtO9dAc9RiqKHbWERPAl/sudY0nM/GB
CrVd+3s/HBRvOf+5bqwcp2XrHc6i2J0cx0ihAQWfvCUQvaJxDlN2HLE2JnRGloOtPcxglFcOpS9Y
Mk8yc9estqJK5FGqTzVon8Jkb320QuAYTx2M7xITFBdjBtkUDtUfE0+QZHECPFv26HWtTqUGcl+7
Y/WggEh2eFVuSzzZmkfhFLK0Esge9v2pf7gxOrL1jrIw7SmrIVYJK78/iu5sHA2zxY6yMVStTmAX
8YpkFpSxj2MlcHte7s8WPGKpXO24gzFjQF6JQb9R8UB+9E+6b/7Qdt1udVxldee9fpc/VJEkIK7+
lH7his9y0q1bvGFmIRTVjN5wVPaD74RZOAfFT5CnRHYfmKEMF8ZwZlGvIU+HzElbT0tqpNS32nMN
HodGmIdwTph/CiVa2wCYSp12jicXPUR3aMF8s0vnNqAUWyjp417VZGqq5S8VR3mrgsFPlGLzlMK4
7pjKywaOb/q+lQfvUlQE1yMkD8vw+YD0Ja+xiiLtJAeC1cf1Y7ovXPtX+pirbvvnWfWrqH6+/h3e
+pnqiVTgEFhpiGgedExPJYEgXHIa6S22mUNRy6FRbKw/PpWmu/7afnRITB6y0AKn/rAhNGPuIii5
XVE7F+eXsG0ecm5jyBI1TzQq7gb8ltK/riL98mMa2+Sh2H0/A1aPC1qvAo4s6cuDsZiZIG/jnCts
fwfYh1TTGUxUD6I+d9+RgBPhsDGeShiPNdI8J3Os4cZ6qH8VvkE8EbMD52Rh2zvkvgRXWKLjUQl1
ac85Fy4xQRshynh4C2cO28KUNafpIJ62vDRBE4mwVpx3DRYGa1ltVTQztA2Y6ofyGx25LkgDZFdg
9bx1M7myJVVZvFlYN2AtrvJU+6JGHZ6+GTe19AU22GHd/YqZDumh2dUl0OUiutrLERjDz/57iZoS
WS3LHOvOd+beOdw2zcRkoa+YB99MBhVbBw5e6OuoCazo1jd6kwXApmSrW02C+DHIwk1o25c30WSx
r3JlK0Yr27BtPKqZ+ykYRC8R1Hz/PbNNlvuwrxL0StAcMj+PeOT9Zu/1IN4vQYaBlN78AoK16HrI
+rzKXPoSjWVfTo+yys1S6hEMUZ09b/cDcQG9Aw+86quJm73ZoXFCY+CB/OjuusbXXQcHevZbi76B
F8KSXKvyCBwPU04FSRLPwBiHLs0y6ZY8pbieYQ+GtvD677wcPE2HOX0TfZqaMYPY3KX0fo6HNwZB
7szhmzBZ3KwzWwO4iLBZ3bEJyR9MpkQRIftQc6+K5v1NAcNk4bPyXGtbAbTnCeNCw+a3uRM1knM0
w0JjM8dZyEw1Y933PYqFquMObzcicVhQrBorRpyCgg919PppDuNa+DrP0zoLhp0ybbI2q25ODZiW
8yN5ASA6BDGW8da9tvZOPooSaJ6CqPd/8RAHDdTFQprmlPyajkZQ7p1IVMm5HKxNFvuabd3oNAZE
ay4BsXuk38++OYB05brRc1JDk4W5Duv/l68+tq/qK2ZK5oF2qlpP9snjN/39NoiHyYJb5aXUrVjF
XsQnNTD96ixSECfCsmjWeFrzeoghWHOXMA/0e1FawhPMnL/tltgpXnqBozwSrzziFUkQvy7ngCYL
YZUUqd3aBFtath+N+mL2z9f3khMXWWxRFiuSWk1YsHzovfwoamjh6IEFEyVW7fTSALHzwbmvD3gN
FN3PeZKpO31xG0s35kTVKqDD9nWEI8UTvV9yNMy2J1qkqDrAt6GJGr7oOEGnCV4qOO7IAorkhnaa
zVCGA4Ka9pV4APKv1f32Ibog8D7AHLaWI6F5aMMHOtzBx6DwkbH+im/ikjRZdNFmjFOBRBsnpzfs
/2bnj+uGx9tH5uTU+kFZVAVi4yh1J9c4iF4JOHH1nz7FMVeA4IXgyS93NC1bIlEB7nLybrIIo5HQ
QoiCY4fe4tXMN4AhtH5Kx+LbTTphkUarkkqypEP+hEET1in3a0HE5ng5CzPq02Ttk/xTJ/03xRMN
4uFUWEwWZ7QZttYaFeTWrhNWd3kEvua9vgPXmqiYylE5S0a7kE6y7ATu7rhgAcdEBTDJdfB5JIjX
dc55hDZZRtpSqge7mPEFPRqe7YcK3XdW2O374Lf5UNnue08wwrZ7lHy9d5vWFUEBOWbK4pJqQL/q
DU1iJ3RTLMc0kPdo5BQNfeMJZ7LdPOvntNNgSKuHpHE3hrJrPl3XF8dv2Tme1qwrK0hgG7xyEE++
z1zRlYG3ZuboHLNmSiUE4JN+kCPQKkS16ooODZ5s5va6xSNxmhH6MCMTJBN72BDA7CIT4qiExSS1
IyjqVRvSKRmE/EwCWRB6OXGdxSWROLfjpoWNmN9+6IEUYM7xXpQCcVTCQpO6ZGntjMDs14MOjmcD
LQOiNw6ePuj/vxzRK+hex16GPgDsj5Tz2bqxomuylLWzXhiTVEAhLSZ/pYjusRU4gEJUht8rgoDA
iTgsW63e/j/OrmQ5cl3HfpEiJFHjlhpydDozy3a5aqOwa9A8z/r6PnL3i/blNZMvclMLRxTEBAEQ
JA4OJq3Sc9ihThe3OuKJpj6C88m97T48tTOeWS+Yn0DC9Rdg3Hu5QdfpXjSNhwPtM1jmWisHvd9Q
Y0vXUU5J6kgdWEP73RQ69q7fi9iUeUGfnb1ZxHmJBq2PgGm+Dr7+q/Crw9i4i9cIEibeFjDuWg52
ZRYJlAR0h6/+CVClNrZ4DBDcrDmnIQtZAkEuyqQ5xNu+scs80ew4nv5ZzNJi9XWarieJ4ZigTx69
hbbPlot73TdRzwxv6atZfXYtVdLlqFrNB7X7an+nx7KQpaZIe7tbxQZIq8lF2oieXTgRjGWzrVK5
sQCox0X9m+wYABX2MT2JwMicOMMCl2qTqNmyrvq1cCUP2LPdbR/lyWV8tAmLhvTrnUjdvId0ckJB
ZOH4PktbWzaylGir4wDS+248gRBwM4juhzzDYE5PjJ+LzDqD7MknrrIXhSve/jGeOBizFsgxxHZu
eY3cwWmoBbLq23rmEFUaLG4p0IZAKVOE2pzWlxHDuMCe5v+ZfZV278Zr50jiNjbOD2EhTKFhtJG0
+rz6QEogRv/YDVU2IogXR/sskKnIurae1zxYpzENfNFDC8cQWQATwZx3q17P6NfElX+kvnpfDsdS
zLalmg2jnKxNmQVGIeLt9b6EhUUslXkzG/UEwZO/UPNUHCpaOXMoeAPh+A8LXBqlfIy1BtLHfQHS
o2X/fB95iMFilxKMtpmqEZJlp0MZNXwmPxdv2rR3RiqWSrZs56hRVr3IyMeD7bPoEsEzEMY9Aa34
v1Y55VWhK7OcaMEcg2YRSuE86CSW0EOpHC0324rebTk7yCKUBozsNpW1A29NOpPv+VGcK3NEs+Ve
TR2qrLCx4uk198JN42VbkTJ4oteY8unQTfqoDOxVdHXU/ZCOiEyig5cnev37J9FyK3exlEMh0mFt
KkWu+Zz+uB1dOVvI1nUzIx3zeG3pXvzMtR5Fzyuc3ExeP/dpxRjmia7rMVxrXqrX7EIv3un7bnOv
eOYpSzIUzegyiF980y8eQVcDHFvzLEJL8JTCHO2tNXRZ0mTAPlqnBbzIhuwUomIjby+ZF62MJLWp
2lh6d1wOLbDwqS9aNi/nlpnjXV9Uw6gbyA5P5Vt9Kvzlov1qrvNW9AXetjKRZBjtqAkUfAD5g5+D
8ax1Z7d0RcNavz5+dba+O0qFHs8FxJcvwWa1cwBlO0eUZX69qzpb5s2isEw6VS3wDBV6ARXBk3li
GefshyhNgI4o0BYU0/wYCq6APLFrMP/kQVnT9k1jyQWeC6LHAhMGb/s7T8Xr5z6JHdBnpIN4sYDn
5NfauVqveBsXnLy8JTNe2QRJXHcSllzsStwO7htXp7NcRqnVj0UXkgL5X0wN+ve2IniLZfywMJM5
SocP/XbbhopyBJ5YxgVzKVpUO8ZiTbxELkLVfu14OluAnVKr6DoNq01P4SEHb9k5PwPN6N/Wxdcx
SWersLUZ5SSXIV12FJriuQH8wdvbojn6YGuwSxzWhhl8qLkF5/ud3sHWX1U10IyphdgFKWTviqYF
8VbLOF2RJrVcVxA7I7YFwofF9b//G+ags5VWVYnB+dMjRKxzv+PN3dbGllhjKZ7LclrV4KISJTTi
1WG/Wi9z/hWZmQ9FBCPW/Wvh3WcIjL+ZYWMG+eoYozfRAgn/bbG8pTL+JqWdVEcdxGJau3CgOk8o
c8yNalh1yYT9wkTAjSrge+QIZWuoox330TB9RAbQXQt+Psdg2Qqq1Shl06xnmgq0cHKvwbJkDHMR
g9zVgF1VaHWd0KwiqtXz1ss4WG2TLjcVCF6fvRbnTitga6eSqRMbkw8L1H/AyH3bsnhLXffx00lZ
RXUyJSOWStb3elcUa3liGd+arf83g8hZI+19q2XcK0P5uClNrDbbNRFN7+wi1tk6qa0Og9H30Czq
pJuKSncul/GwJrEWDKbAcidX2a458F1aYEujwxymC1ndwaSB+ybKaziey9ZFrTGSomCADn5eRU1F
nBOBLYliwBsxzRALXd87I0xVFxWfOebFVkKzXAmWSYbgmkrOsyjH5WSNbPWztWVJilJkjfF13OQw
2/GIccje7U3jqXf9+ydHS6I86asU6i12ykb0asgTyrhZE0hS0q96KOmwnQXJDG/XGCeTyr7Dexis
tvdycNQ0wuZa3q4xp5gd9iUBbHtN7xSane61MsbLqiLXcjPHtuHVwAkfQqcVnGWc9bK1TExy6juJ
rO7r56fet+/iANDZSmYZlbNs6RA7egYgz3emHmwRUyWzERMbYuWPiS935qAswUIhR0qdrKltvJ2o
4ohAUZxUn61exq0RhJhIuEbcMAQkEi9r6BIYIyFIjLd5jL/Z8X+SXHnfbDEqTpCKcJyDpVpYjDK3
x/WKgvr2vnT6syj88tbLeF1lY7xzoUJwdk7cdidqD+dECLZAOZZKX2XmR6QchI7ME8p4XBsbbZp1
AcLO27IXdQtyNMtWIvVqJtJc2Ku3yV56bIRPFxxTY0uRwAoWihJhtZ27PucEQFivrUGiwM7ZOJY8
Qc6DWOlAoI7ktKMn0VnE08b698/HRdDGo5xCGxrGxvw3JJScWzBbhUTnFRi2E7w+2Y+YiYp5HcGd
TM86W4MsrMaurUFaszMJj0/LHqm6f/v05KmDOehUxdBjon6ILnwdd8s7/ZmtQ85BrcWdBcHWZtpm
gFDeaxbMYVckrWmUCwSrTo5LtsguOK+fOkugMFm6Vkvro3Dnxls/8wc6gkK6oaLTn1OIxJXin5ZX
xZYSl0aBXrcHDHYc/ybn+JA9hn/Co3oePFQ8fxatcCYmxzfZUqRRR3qotuXamBZfMeXqMdyET2ok
vOPz5DPPlk1mylq1ys/O4zNeon3Nl35ke9E7I08866VGvCSJDV2Fb+j0z0+5Zz8HmVOfRW/FvA+s
QedTGAiNZCpA4bl2NI6n5aDu6mN0kLei2VEc9LrOFimNumgqpOnQT+9gmNbozF56AIXXKeipmdLh
DXx/m9suzDUsxodnQ5uLZsS3upKWW+mbgktRE/shRnOgt3hvv8jb4CRqouLk8mwVs2qB/cmLHo8b
h+m1n2InnxzNJQBf94JJVpy4z9YxATLQo0oecAh25a+udWJbeZ9lwbWcE+9YNoawku04n+DlmKqL
80oVVh05gtli5rIOljcThKXJxfsMLuaiwMRRB1vO1BpTn8caK/7v4h1nH/9Ft1AQI25biF385DV/
HjDTVHVF7stTBuO+TSclTVNAGZ21dNuMxOOmkpPQzRQD02hIIt+X8bMMC2MzZpiXge/0Htm2Qtgi
b/lMiluRVDPy9SjQaU27bUDv1QvjqY3e6fVQfSg9BwTYoiKf4SSO7MzLvlAQA9bS1+wNwnfMj9b0
Lx5yWWaFAG1nadePwbF5xZwZ36ZVRMM/yZtK46Pu4F9f+n07hvE0ziS+uVkqlUz64Di3sVP1Jz3o
6NgXXmGdb3+Ad7yzlAuTjdECaTMEmDml++3GPIW74W/jyDmVfMEn1gzkC3Wx9AtlW0yAFuNH9I5t
0xnjCEdXcRHtE0wojukc02a6L4yxbAymNlgapsUEx27QaVcfAazDIIqfViUCd3MMiiVeUOvK6DWC
DwTh5BL9gFmZgqVzAs+/eKg12U7yqrKP834FqqTPyqX8Juog5iThLMmCYeSaXOcQvvJ1BLvWnza1
aOEcG/046j+lDNVoG8syTdaxf6mfoyswnYJ3Id6imRuqrNaZYlW9hcnoXQxWxOp7ec4FRslbNJMt
y8ss97YB2ZUr0eHdupPMX//ws0/akNGT2vTJbGHgCpgA39Gl/X7bjTjaYDE2WT/OiaFAzdkOAGO/
25cY4XRbNEcZLHnCsixGFHSDddT2kY/5I/dedljyhKgr7NjuIVj9m3r65V4sk87ia2ybaJYqYfts
Gu5XvIR8ELXr8JTBZMBmWWS9ScbV6hYUaQZP9GzISa1Z1oSpKa0ZTHQWxlbGm/xio/oxbhtH1KzD
iR/s9LAi002jIxA/O7pfb2zP3lcbEQqLJ5xxRbMmtaVOUEqym73+Sn4G39LH+vtt8+NZNuOLkqLE
kxZBeHDB7LCN/Kpt74Tl6zJzgLYzCB8SBbKNzfQN3O3X7FR55YB3AvUSiMYEff0DNBZgAy5UuZZN
qH5wdcwEj9zlMguehDnns8bCawbNUlRzWX1zU9PiB/gF3drPn3JXtLVfm6XG8iikldmEoznZx6yk
6nPiG0/1q72PPM0UHGwcMhiNpVTQkiUp57G3Mb6tebIfJT977h2yEqQWJtUUqp4tFK5zYXHtaw/W
WKKFLB9UE4gqew1nCA2jK6oC8QQz+W+pmvNkSLWNuWWa05k02i6i11ieCTEZcJYmhWLlWHMLcKZ5
LfDAEru33Yu3asZ3M8D6rFCB6HkPmMTxTWQ4nLu8xnIkWPqcaUkDdRS4y58yH/mpcW48FQlwDJLN
4kHR3CwR/AqemTKOXMmxFsk6PqZeFje/xA/2ZaXUFT0WcMSzWJ0pVhtMnoGSoh16Yje9mz8MyORF
hzdP/BpXP2UFGFGRx9mE1Ycv418w/Rg/auIk1/RRaEBfR2iNhe5UlZVXjYkvKL8iB4ROXnZqhE0Z
HGIGzVpt69P6g36RzaKH9Elx28SRHtPQMQ/TofKaZRuf628iUDUv3rGgHiUZ1HZR8aXGlx4xu2sf
PkgPGBblZoJkh7cVjBNXgSqPuYIPdGg0zb1oZfPby1TYiLS61b9vOxrLmxArS6oEMSzJ2iyPtkIx
WttJ3sJdnaCbJRF2DfF+BuPV4VgWU9cjo092htPIFFdEN380z6I0iCefOZRhq0qlBh9qWnwNFDvF
QfuVePbT7aDEE8+4cx20iKPWalA+kHcTrbaqn20x3HZ3Wz7PjlhckDEpbZzmLaKeU51x1EivhqN7
Wr8pXemH4BucyMrChFTw4eVFlBu4OxfEHWMnsbYq7imYs/I4bbVHFSeqvVE7LwofGyGLFS/usjCi
NJX1MpXx2eyYGlQPvUh6wJtACspEUKYm5Ees/SmuIgqCr9/ZNJaaIaiSsarV0DgmuFIvsq/FmL/U
56J94oln0u0ikqTZmCFeVjaJ5sQ6TUN/2lV+jtm9c0ml6GEOqBVQ4yCqlHDebzSTDQHoL4uiIjaO
Y+UEF3ug5CDltNtLD4XkgY588AYMHyNEcHStYr+ICCyJwzx2pd7W+IlL9lPtf2ahqJbEcSKTiQFd
KqG3eoHg5lW9Fsd6H0/oJrYlT3jEf/10o7E4JbKMwVg30NT8NxkcTIPe5xuyybEbudMIbxc8BTHB
wO70ITCyyDhKo/ptmcxTMwuCPedUZJFL4CoJSRkU1tECtfVv4v5SG3fciRpIOPpnEUztoqSdYUB6
gHLYi+ZNzpLR+kk4tpkTX/4FZzJqzapX+XLh6cf2qA50uN6OXRyVs4AmS9YkuSQQXZ4iPxBcVnjr
ZX3Z7nvZ0CDULjFwEGzf4i4Dnuj1d3xKQMokD3o7K/HI9FY8FlR+EmEceYKZxDuYTMUIdKw5ezKc
5CS7f28rmBPXWKoG3ZA1FXU0C0PONU/fi5odeQbNHMu2WZEpmkIL6VF4LXxtdMJda1ERcRjv2GRn
x2Ryoqq6IpkYho25HvvKQl298vrd8KC2zm3NcLyGRTmBVqpa+iWyjjodN8UuAjhe/aEs4lZF3o9g
AU9RH5lD1q1KAgBjCBwQ4A0YVFBMIG+TQ3r7Z3AMh4U/pbo8JUMATXWvymHZJFuB4fBybRYA1atT
ktcWBJNv9Sl61E9z6QwUDf6X8an/TkQH7xpcvziVWEBUW9sduJzwmXibYkwqai4SNfwIrOi/xq0o
i+S05WssoQNoRarc0PCVeQ92pHVUuWm4sp/7ATWPIrAGxylYjFRpaE2vr1sh72WveVwpxWu/2dze
Z565Modshtl/RF2NqXNNf36etiCxpNOziPmKU6XWWMBUEAxlb6hY/IhX//BPY9Ec8xGtQ76xO3SN
zMcu9ZbzLHyN4e07c9jKuZ3piYTvda5+7Mqt6YWYtgFyHSlxlfNtnXFeM1hoVZxi4lBaQWfEjz3M
OdirNH+/LZoTV1lwVYtEoY4yiNaMeHAWQ3EnqS9pnihPtz/AMSYWXrXY1TQlBvSzFjnjfbzB+HIa
Pd8Wzlv9Gkw+HWN620USeEBxonvxBoR9Ahvl6Xv93Cexkx1mmjxAbLAB5dC76XQn4cMCJ86xIKtK
ieox7SF79ICoPneOiMyIF6bZATWFHmk5ASrzmJ8MVOt21jk8Voh2KEBogjSHt3jGeZWqDTV1DT/r
ZqJSsBFVrLmLZw7irO6HMO1xis1O56c03LaoiGdvipBCm+OnLO5KwaOpashYemo5ozde8b7mpZpj
/wwdUdMsRzss8mqJFqPpBvyGKqb9JUBk6wSk67w7KouzInirs1oTq5+BxFcOA2itwRLtyt804kSH
/iBfYkmQT3AcluV/0JMwLtWP8/JRdUByW9FwV23s37c9luNaLA1Ekrep2U/QkXZpdsGI7pryh8iI
eCtn3HbuzSwwlxhHiy87iWv2fr+LPCHxAXcTmKS5q+ZaDhrIr70+B3ov8W1n0fHWIj0QD0CrZ1Ht
iXfMs+wQmDTVL2OHL41/dWAicJ/2fpGXyvgvxlmti/4iX2EBVooJxtY8G83jtEMTrMB2eB7AeHGH
EQpTSyB09Gon3CieCA7GCfQsnqqQ7WkqEwjO6XsnbMvj5CIsmGrux7iaF0itjgptvk8OQa+X5Ito
yTgzeTQWU5UPjWK29mAeo4Dqh0x14wtezV6nd7KVUQr9PvvpqzbQ5tKFFxX00KMs2AeOuljUVQSu
FdA544cBp4OJM/f1EmjsjJsQPJfpsNrMy/v5+XY84DkVi62qhqWyg/9dquHJXnewMU7C2KTb9GHK
qP3XEtC5cOydHWazLP9RSQRea5G9cyKOSv6ZKFRKYWQTSJZh7xKmH+3STX62tkKSGJ59Msdt3Cg9
UWfo27jIL/m+fE53WUrT339v657jrSzuajGzMCYaVo8nY6eipS+I8TytMCmxkg1WHOSqiRjfAgyi
PzxbJ9H1gXN+sPiqurWIWTYmjnGa4VXzV3gWvVxwfIaFVYVmhYWbunlc3AjNLKKKM0cZLISql2c5
lgJiHt1op/j9JXZmV3m7vYE8Zawb+ylP7UmWhN1smEeT2rjg1LvkIthCjrew6KmlkLsF7fbmsV2z
jO19y10/9mm5Q5nnWZBB6OSDNmOT7g1aigYH8VTBeOJSTIk+L9p67VNc/TQ4uSsiN+edxh8vC5/W
XY+kbSeCdeeYSAgiQus8OfXTTBOMXwi/3dYNz0yYk3OK/qPw9BBsh/dfmRdHdBLcHzmO/pF0f/oB
gRwqsh5COTMKT4oj39mkBUjdP3c07DvTQB+neZSojcbuOx+CWQBVKJdVi1E6eEt5qdbShdP7099G
SOTHUQcLo8LrpGyYI8TrVHNyLxVCynlvTSyOSs1npQlS6GNy5+f8hNbpR9xLj/nj8BI/im6nnFOB
ZS3KSRqESoKPvEi0T2l7Ld67lwnzOCV62xZ5+mH81OyHJNR1hJWS1nuwem5FGHPeLY8FVVlNo8xz
jKUrfvunv+qHYVt5ckEN8DgLUh/uN5hDM4iGNGpneKu20bfhtnb0q0WnB8UTZRI89TCuak45keWP
D7wN9FifRVSNnAOIxVZZfQPKYPBSH7ujtVu8YnN7N782F8KiqeTFXoA2g7XLYJozzhrdB17pX24L
/3rNhIVTFbI1h8TEmleS41lIP/C1igkLomoSw4ilDHaSXqVrvctd0bRKnuD1758iYVMPppRPiIQ6
HuI7+iaKWF8fP4TFSM3oPLc7DXqYHdlbu/KEU5C+PhiIzThjEMhlO+QfwUqi6LJ9xDSuBxE8hKcO
5tTsMFXMViOow94aGPhiOvfhgQk7S6bTyqUCIcN64qSITJ52EGmaZ86M92mjPPUEtLdw75Yq7+ou
hXkkR/n9PoNmclc7xQDC2VzFe9W22YgG63KiEmEBUV0lpaPVKuYxeLZpvg/26Pd/HV465z5IOmEp
jEyZTF2yRiUQPUd4O0vP6lXEjc/ROQuGivJMjisFNvhSn4Zt9nhWX9+Epw3HwP+FhSJ1prYRfL30
gv1Cq+8FbiLFXQVrwsKfhrKUWmXByl/HB3R7+xgitr0PCEhYWqO+VivbXhcOxlfafUdxVlD35QQT
FvIELLZRjB2CCdjPtutUtWovwkVy4jU7LCaxu8g2cYXCRJd08yZaMNe6GaeMbBnP/Gu8NjYWXvkv
4cPgqdR6zx/vjFTszBjFTmLUaRGpDto+ph0VTQzkvD8QFtgUzdo4aQo0AgKd0iGv7zrOhVB1+x15
xHyTyVF2tyMLZ1dZdNNcz3kYzjBFcK4dguMz3pkE9sKJ4iyAaVIGTR1H2EuJWaLjEeC7uxJBnOP/
PC2lNtNbdV3ySqujubhS+bd1wTMYlgpJ1Sdrmktovfq1tpqfgVn+Ee4MMQCYE7JYTNKURVqUgr7m
+LLyAg9bssW0DUcTNel8fT8mLAapVlqry4cPzQDK593WCk8ok7mWjaLj0Q5CMVrSTQS9izyzY10T
WDBNXjMeTPKkLZwTt53k+faCOTdjwg6R6Yx5QYs8tDz+XbbLsXSKl2A3+4bbI+W+6/JKWMxRmWJk
ytThxcfY6KDR09Goc3v1HLdh4UZgzpcrIuFIXqP3UT4Ygm3kmB4LM9LSUM0sA0rpvRFUOS0mi/Tu
9Cw60jghnIUadaktFakE8do+cztPxHnG08b6uU+ZMeYuLUs1wfhapztoQMsTwf7x1ssksJY+YXLl
hPXWVwB2hXdJ3nqZ1DVoCrMMW8sELrjcy4+ZZ965XsYL+0VCL2IFweZWAgQtFPUr8fTAOGKdDJkd
ruam40GDOCKOMp4PshAjuZTCASRd67WxQPIH8EmxNWjtLy+xf19lk7AYIyNXhxmDCnH6Eldy0Esh
OAc4wYlFFi26EeXSKrd4sl7A3pGBTUl0ePFkr3//bNAN3rdTA7JX2m8DgJ/YFXk4x/ZYSJFtpXk3
rls5+fpBOxMHb3W3YxLHSFgUEaBi8tjYkEz84L9gduGcLCxsKG4bUvTWKhYRQ8RtwcH9EhYnVC2k
i8t1sT+Hc+Mv/nt/jVp0m+cFVf3ZXf6IcLOcuVaEnQYjleNiGQNws/av9tr4OY70DoC67NE82J4O
UI/2WNHoYu9Hf7iIIF2ciwmLJMrktM2XBR+tX5YdWgKkBwx8/S6CrvDMk7lojlpLuqYG6nzxy0u+
WTYYy/V024g4dUfC4oUS24pToN6M45Q58990H/xuKkq+G7+zU+sGhIab4mpfZBeglrGgY+IktcB+
OTpj4UQ6sF1ZKmXGsSiptUlcq6LBr9ARddZy3IMFE0nRhGTdgvho+UbSSxddWkOQJ/FSUnZuzLDY
vbYUUJqWb9QWb5JpTJP2paowJiT4MeqAXCTf684QaIr3U9a/fwpPahHmhtnjc63yUJJvanKdJMFN
g+PtLMRIHaa+GjTgv2Xku5b1t7W3AsPiGK3GHLrTYKGkPdo67upLTMtnsq0O4Ow7adfWU9xQo+ZD
9dZiUMYfUbsEJ5li+Z0KktYBrsL60ZImJMWBUuyzzC63XZOFJ7vN8HhspcT8Ntiy7g12kv6+/VM5
If5f3cV4GVu7dGXUGWtH/WFuhEVdzsazb+BSQ7p5UCHZwrDI8igCv/DEMmkLMdsmStcFGxuyNff3
VUUJS9YvmSkmq6EdFwBmIIs3983iwXv5P60flbpibtfV9g5gy29VR9vjsLlzrJfKtsgWtjaamRWR
Y48ezRGsV5qr7bpD6QfpRdQS9bVlquyTb45JeTIx8I11mmP5bF+1XUOlnSni0/s6lKrsw68MDyZB
3ZJjBsL+hVojDZ6CxgUAQBVAIni/gPHmAn1IczzgC9G5e2oxWzncyTGNqHDG3ddOpLKvwGoTRfKo
4gPq3Hq4iDrmWH8vo3YLFilRSFrT53/jmIjGpNWZOaHbpQ+AvXXT2Fl2IFr/Nbpoeb9kXvn9djDg
ZToseFDq5Xzs15Yj69L481716p/GTtlanYPBjtNG2vU5FZWXvt53wqIIW3Ww2jGUdNTIsPePqZPv
houIG4ATJVgcYSEbVZV1CXrdop+kPdn5974X5a6cxnQUxP/p1Gou5XkOsC+afrtjuiUqBWvwo1xR
42xf6p3lp48oPUU0+SPYFs7es2BCdepjrYxTHHRoRwJIxthPu0xyjF0MqFV2b7suIas2P53VJmad
Ea3Ed6Rv0quNUYcLepqDc+u2wBk81rkgJeDt/Hqef/rMbBtJo4YLOJDc3OvxNnZY60hhL7jY8jIc
FlVYanmnKQnk9w46UPWHeLMSBaSL22nu7R35OqIQFlQ42dFsjXhIOLYecfGF9TE/dEK/Ty+3P8Cz
X8bb51IfZ0mWoaLdZF4WbzYFgr8OVYQFGFaNvCDaQHC4jZpv5U6uvEnxby+aI5uFGZaxOrQRSH2O
K412Yz0ZWzO43hbNUTiLMNTaBOyXBZa9UuBH44uyAU3Jc1vsGhEYgGOULJTQigdwbOIeBKOp/CG9
jG7kTZqrdAKT4VklCyoMcqK0YYafMGDa37QtjL36Y3QxL9fPdIHl87TE+K/SWZoSx/hEB6IsTHkC
JSZeonqy1UVAQI5dsujCtB7AsizhC+m1rp6Ta6w+395gTsbNIgwTGTNzswrq79zKrwHVwyVUGgRG
z1s1kzNWAGP0kYFVR7+77DU9F8vrfatm3JSk7WwGFQTXb20BfAommO2ze4WzuWNk27XSfKiEuNZw
AQGum2oCVkiOqbD4wqAbyaxaEN56ETDk6fAAWwcqOBZFYd4HVj/7FOSn0rKMdPr4QL7vk1NHN9PG
Kveiyz/HX1m8YWqRahkI5Os0cmr9rHtvxUZ4hnAshuVrS8A7Z+kEG9s8hc3P8qlU325bDE8t6wc/
qaWpWlUe+o9lEzfTH5rtqnWMta6t+6Iwy9mWdXEgqxaWHmyW5En1tcCpwu3t1XMi/Edx8dPqJX0y
p5hU8zFrF72neltg5GKi1t+KbrbOi6bFzu0PcdrbCItFDPugnpV6wb30Gj3pfqA71TZ5e64c+fRX
d0zwYk8/BJ9a/emLzPrjwfnTjyK6LvdTJcsrVmabby03PNZH4oSusOeTt+mMJ7e4AkZBosjH5KPU
PaE4FT8ZvujZkHe0sPDE1kBdulx/QYEumXPm6mBhfMYI413niK7dHMgfYbGKRp22ZaLhGyntju3o
kkPxjmGsBzxln4JD9ef2ZnAMjIUsqoqua0mHrzQu8PE++HQExy9P8Pr3T5tcDoqmyQoE996wQ1+/
cN4rJw6xKMXa0EN0RjYyqA4KFASVPZphhQBRBRv2pXWqLKwttbXQ6jp1PuZRWThWk3e7dLJKcHUH
qvkj7NThIre5GblF2iQgVOqIdtWHBFwiul1cl1yxD51kmzTM4xZPEKRY9GPcEsDgo3SRXa1VLJti
osjYes3cDYbXxlbY0qkHNYk5tlNMbSNC84bdkUU+pApZMNsq6sC+WbRterXmwPbDXCLGJa+yZqGF
Ko14QSmr4alTkvhVxyFp42HCBAW4Fq6N1LX0EsYZHh7B77utiyJ/1Mo++JkkaoA/Jno1QggsTI7x
4OVg34y/dimbfmaPFsBQcTUVO7D6Z9sIZ/oprElrbNpwsr/XfSyrHto6o21mk1JyLBDP/rI1tCJ6
yRKCIyTWZvI9jZYC72jtfLUS0nhIK8PIGXtLtRzFMK1HzKsFZLOegtGdAn3qaGER6dxJoRwflVS2
ntoyMhtaBkp7UvopQLdSmEXnBMRWuS93RZo5URlDQVESypsqX2KF5mNWYlKA3IDQJyLKfooHu6Ca
1Y0qqkFqlDrpXGoqzaJZUmlq5qNNJ2mIrqaeyhTqRp4YlrOjLLbkWtqYdm4WZ/lhJGG0kdW0ihwJ
PNIaEKal8k46KT0UljL7UWJD+WnRU4IRrpu0HIufHVHHX7GmzU6cmUAz5vLklPI0/YkwU/eStERx
plzTaWK3GOZpmsoPyQzSxVksMj2qUYVBUZlF3DA11F2Q9ao3pNngYepX6YPFIXMCZZxfU9tuMNqW
9LWXqV3sl+M80tyW0SihlJpnt9MAcp2ubNwGAKP92EuhP4RD7Jua0ZzUQUkvbavFFM2GvWf0drDH
VGvjHCS496Kg0DpJV+IYmu3g0aqMBbzZnV5dZn1SX4farHdkqYk3D/O4JbVkudJY1lTT13+XvlS2
A2mt06z3ckTzadJ+2ICP0ka3+kNn2P1xksfRWapEOoxqOu1HM2mcWMPGalYZezhVam/ssWldAPac
rKvRTQx4zeLoszq957EqeZ3edzrFZBbi1E0kU21uf9iJFWUbeQBhG5Qio3m1hsEeSKaW20itNAdA
kcaZc62j0QCywTjIlN+JWeenDjNnHUnpZIqj3aIgDdQ2EaisEydbkuURPWN151tLngAcbTyEqbwx
bQCCpdZNJdMZJ9tXqmErtaqr2O3e0tVT2HSbroUTK09yWXtkLpw+V2g4a1TLhq2eBo+mHl6Sot+Q
HCfKFHqDmoLyRsknt5hiV4uJK6cmRS/cWe/IdsoxIR3nf54XTiX1np7VjmmqnqYpTlkkb0YVUnNZ
qBEnmaNUOT4j7ew03vf6PNBMR8080z2gq86KadPaKppjjluBO8Qhxv+p0atZjj5Zgoy2cZdQWWkH
KnfNr7hON7Vd7IF43c0EAJ5S3UtzDT7lwboOlXWSwGpNlaz15bl2rbj01K5xSPttiUAtjq7hPm2d
KR2/GXPplvb/cPZlTY7jSJN/ZazfOUOCBI+1b+aBl86UlPfxQsvMyiIAErwAHuCvX9fM7Lfbud1T
a/vQ1lWlTEoigUCEu4dH8UpaNmaWkkfSB5eOtD9so4ZzJItPaYpNG7yPBX6Jq7Qr0Rs8yk1RqAWb
FR34g37zbbNpJ5MMlpWWI7y82p/12j8vKzm59hujX/36URA3bdSSVs7ZdW8tUidWSLKo/1l3yru1
PSwMo9DOORdB0ndBTD0/E8OEkOPZr7PpN+VSIsRMbbxEJp6iw8inDXfrlE3kvFZw2RHsvquLBx7a
y8aTZN1RLY+TjRZphkgCheadi1TZZ7DS75ohbawo9Uuc6VaYm07EdfjWjHVSFySxu+msRAMMfy6n
uHf5kLVGv6D9NFndQWXUMk8zH5OKuYhTqr4TU5gi8G80NzFGpeSrK2EHEt4rFuxZOe+jAL7lQ5j3
bc5I3rnbZt6xor2ZV5ZjIHQ61eVTtbhAgeHpM70Wq0jbRmf2einItmWnRa2fZGnGHLa2fawMehuK
KaPqZEoaW5FI1yhC63D1JMRWT8CRRYQQVNx3Uql8IrxKZxOx2Cs/GxbezqEEpjnl3YJopA5hd6nZ
EU0BO4d9RsvjEooQgfXI4e4k7ed6hg31vbEvWC6RH9veroOHgJnSDucxq/PIvZRRMomYhDHpH2r7
NmhJ0sDdsMydfoxbno6DF7vzj5Ek0DPEpfMkhjHWw25yl4SJVMCa0BzHcGdNm7l+NlU6BGYTUn8P
17N4Lr+kyGBq1ZlN5JoNt25LJ6voZ6vDxC1e7HDbKR1z630Zh6S59hXW40foLHnUsI1YzrThMWVt
CuZ6pXxjDZeieAujp5ksuSekF5fB9Kg5LJoqci91lPXO+GScS0SdTITZ0mwkVB3ICYh45wA8abhx
5Kbx3biDeQATm+VdaZ0TWceVtWsijGYnOJNmB4euQdDP+/7BUnftnLDQ3bWFiKMuZ8GBz2GCyiLz
tDkSlx280j8M2OWT99NyaWzbVWJPy7Ffnt1RvRULvW8tkbfNupODta1F4CVh08HAymkOK1AbBX9w
GFzFmD6X2s3Odi5d421nfG3pu1+BvBfDQZA2A7EPBYnG8tbRKaRwXjsP7i7St5F3W0/gIyh2H0FE
pX4mBVoS6ZFWR5++qRJcCOZ/RNHO6S5l+BB0BokSVPGGb8wsH9d+eKP22eInaz5yejvT4rVpj3aI
he5l/hpthIsPyazoIBBenfXUUvqqRSTjoAf/FMLbnNUkjvqTz55lWGJRKdwoF07cUhy7mr93bXWQ
NfsiDIHI1vuuX5OyQtKyJuQczrmKUpwVMxq5gvEOZOmmhzMiPmUfO3c4xEuSzA/ukDiYkhJu0aBG
3J0zZL1/S79KTMUx2TIcSJhHVZMEWuI/O278Jg6mHfVvmXcud2RbNU5SrI++3Hmsi52pjKWTh+Uj
6bLIzv1+6z933M+KIl8xlcvsKCJ3t3HmbAJn7sTWZbXfjb9h/SOe4+SeLJFRurfE1rZxUk+3VsSy
atmwMlm9TSg28pM0CfNj7iddFY8v+taDtByDqI6+uKX2VxA+cXFu3ed+F3kbnH0EU8ZY3HhvNJna
PIT6jWcly+Y57lUih4ON6AenyGDnf4p95MpYPA31GvM+aVluR8/O8satHCZGRMb+mVsxSSfrxSm2
nkDMyxF0jYhN8WjgGUTv5XI39rsaaXfmyYP75Kt4Ds/hkKzBprCOY5couDqR27q44/dul8z2wXtW
MG6hOH2T7k2WW4HMKzoGZYbzrRXHyjzPbtLU0dlnJ3exU2XBxrs5BLk2eVntehXTE3X2Rs/xUiGb
MScHgVwiPA959WPVXmy7uwWbBRPcuochPM8NdE0N24FFjUd9mCMEeY1UVMYVyQjLK/mFo9qZ34P5
wbCcy6+aH8G5pn4XB/TGw1cf4wGRwDqbSMRNIeGnajVx4d9YXoqTqZwulfNYOJk73eIQ8I6iul3q
l0Du6ilfprxGKiOSge6CIDbnKHjxSZCO633lPtG1zwIVG50FdIo12uG0hSdtWefBQXtFI39whbp8
sIGYmFhJFsTITn46BQJoj1MAwdpD2MDSmGb3YfH7rEJWk0AkcgqWSsVlM51UpFjMSjHmEDlgYl6L
u2ZWXca2SkaRlBF2/d1wuwZFLMj9+O6JDOp0196VWMghwyHAMqvYtph9Jja12hXDgVnIR9sx9k6j
mMDIoE4z974e90VbbSH2qnBk4y6zrJGpt+Rz5zwGP7GgBILIx+C+hCPC98WudgV5Fw+D+dTGSs0t
YG6GsGrcjC/76T1A0WHbOm0e6nlCIvfhn4x7K9eP7oHb8foUPdgBhwUKH3gc0jFpg6/KPhh1wgb2
sb/ZQRMn9kGz9vt5PxFMY5oSsSQza+MhR3hcMrePqWZFAlcPuYEVWbyw2Bb3FuoHTImKHRkPgZ0u
czxOmyCLftqvbU5rE89QD5SZaWIRQBnlyyBnHO6+Y+iv8fzMth4/I+kiUr72kYrXBcHMATXj5Qpb
fgwzAxZLspeFXyYog1MLfiUTLCoz19v1a+y6j3DQqI6rt21pczuuuYUb5/aJEYnyxV0dWsgb+MUa
UFheYHavbqnWmBPR2x9St92pkqSMOxngIc+OQLHX9Gvqj3BqrKMG0aKhm3med341NoldjC+lNT7y
foZRgUuHQ+uFPwpe0dwr233ZTz940QBHwCexO1M+z2bwY+XVVTKgWyUOUYVuADXs6tZNC5trtMmb
NOJ9cBux8Xbm7iUsu5SJAjCQqI4hdL956LZVHFUIP1o6b2wpwvuFkurgdvZPq4DErETFEdHuwyvM
mcOaORt9H7mVbu1PPvO7qa6RUmoJJHSM1lhN1tdI6hYPPODJUNTHiDgkJksrYyp6cJPqufGGhJnh
yaItn5GBLA98VMMzbyB4KfzKzYN6hOepQJm4FAVmbbDmU9ZWgeprKRJZIYPvLC7jcfH41uqRIBgk
sY2gma9slJbQQiQlhceNhEuMO2HJ6ZZlnREjdmCwFeu4mQqwiw5LYRH8bNSE47QpoeroXBiOOCjx
IhtVVwc3fc8ZY4VlUoTTjD01qq+umbu4nqt6FwnnqCOQuxObzkFkDrqwf/geSfEjdux47Gz53S2v
LJ7QpS+yhsPTERrBhLlI3RuThZ34OayoLzv2pEZ6h0ru1NDBjRefY0GLVmRD2NSxHxlkETb+vZ9P
ZVg88dbh8aTpHXqpnoIRVVsoRHeDNkR8Gmp3C9ZoABZ4wAG7VtFGm1ltlBruh5rgDjYaxjyzdNPe
W0XGehLb1fNY2p8Wm28iqz+JYU6xb3PfdTadZ/VfLCzySYy7NsDzFzhq9HBkGjPJRtomBSmr2LBy
Y69qiAevZLtWhpntsBzjn7ZqnX7aFqKVhZJhUNjxWHxp76I5ffYy16mHfKEONE4esGhShc+LMzyh
P/bOo1NadH5urzgb4E9y9JYhJwvZVKOLA3yie9D4D4hLw8X3AnZLoy4dOvtUu9OLvfZ31uzG0ise
HKc+LkszJ5gWX+IsLotdVEM2V1/D8VhjZtjQ37aROpcjzI8rK9fdmEy6zZzBz5plRAWw5tHal8iZ
7DNgLTcdhX3TNYi71JH+Fu2OiYrcg6rJQY1e0k3QCGkH+GQ0beyOpqIvkoWq1FUsX6IiD+AzMxn3
o2qs10oMz0GE5LZl4oTJg4eBYnofh3eVU2VO1YlkDpfTYukqWVn3vFyT5wJaD2Xe/J56e9swnJ89
zjgvNA7yTnUXoC45rgr4Ee3nS8DWQzdVmJHIBdArsalmGLZX3W6N4LstZOI4LZ589M7knPhsQt6P
CIaP/lO3fZSEAX9RSNAqUp8d2z1Xmu94OelNJFs7hzwcdROkaVoc6wlG+Tj4xDVNb/X45LU19kxT
IZ2aNkPBEP7c4EaP4kdF9ZT2PXsysssVbe511VfxMreoogtnM0o8GU/aPyO/23OGgdO1eOrDYDM1
9nPf9B8K+EPAkIDRuv1RDeXN2IZjOpTKOmP433z02qBMrqUF7y0rVutYJtxYR975MmbSfPICNaNd
kSL3bQj4hiUfrG7cKEr5WVlCnWcWpi6Th8lh7zAd3FekuVAXKQ+vyZCLWmtks9W7ZyaMsEfl1fSw
tdHt8Qomhc50MwvM8dGlPqCS3baEPjZ1AeJ1eg+Z2Bu72Ut3vAvm7nEdF3KuXTgQdfXOpVMSKL6t
7Xlfj9WDqDr7binNcG9b6161yFhHP2Mu6pXVAZFukEX2bIynchAJoBiclVLnI5N51ZSXWcoDqkSs
TSQESRj57TsQBz+xRnjHx8FgvupwGS5KF+GHVaLUjvsBCEs4QrmgsyVqf+JE3qiwnpKiW289CdNe
2T8NnouQRNSFGm/feM5uYY5OurlDK1ezL4V/gW5bYuPQHLs562evzGrPuXMNdLHWYm8gL7iMvVpj
FOMJB9grkOc2jOfCq98EzvexKEEfLPXWX9Vu0v2Qq2aUdyU+ds6tZdjB955ZsRN4LwCVLkKxo62D
ncP742DCn5XdY3ye7O6NpiQdlvAu9JqXcHZTzAo8N0t5qSzkF7wdEllonQj62kV3k1NuaAF7nPrZ
YytmXXoqDqI2t5Y2MWaIsZASl7apBiq6BBeneI6CR45xvKFmabksyWR0bg36EnXhM2+7BzGwXYfp
fatqssBFHOyX+6n+qi3UsGrYwh0qJsBVB7W3OAYDeC9+6OSVcU5L+Or20b7y9b4qkfm24qYR1pte
y3c38BDbo/nNQfXS6AnwblF8OOOg87opvsbJtW8m3oS544pH2QapY8HPZssmNI53p6F4om4BxhUR
CcOs7Oky1if0bmK81Y3p+jNsThG+ZbJWa0YEso8uC1sMeODseQ3m4iYS7ZMJkek7ZMn8ZsqrJUB+
56R1cRpQbtons9RpFG5cDCyu+JdDjqVfJ0LeSxScPbuvinttX2N/k4p1zqJhb3tt4k99XqDWjuzN
yveBLxKHdDtqzTuMjkwIf1VqJyeWLDzadRaKFdZmDPuuLAg285r0sx9bHDmiw6KsiNaDH6xpQT7d
MUwbaR0bm974YZFUXZ8Uonxumge/+GzFV4uM27bHuKrarel9zAnAsL/6Q0fQLrQXbzxI/1J3m6bb
AZgdly1Tp8W+ULltir3HTyvqW3ew9xgVsp+bB1Z+eNOPsSvipSHxQLB0GH9pbQuSP2QCYxr0TzV9
tjBHga5h0i/A8bA1BhtT6fgQa+uOrg9Wj46jKbyIaNo7fNs69geXWHD0piyPpftVTjSpwh3ckBPa
00ODs7vgIl6LqE2i4pEOGgBesJ9x2FgyiH39M2zeJqpvB1seaqfIbBAlcOQ6tCjbpQ8s3woui7lS
DXAZSQPfbAspYWIePk/BwaWbYARwakTmW+ORtAKQ0ojli8kAg4nbYMTYtTCOZhROzoIpNfV9A2hs
8IG6u23Ku/HWlGB3rAbj5lYvsfvqqJ3oLuBiE04bAHGROCzFvm2Hd+Y4GxeuGEj83RdVTwAIypRR
mclwjUtENePvomaHxt17wP1tPz1ZRV6HN16AaAfAoekPYmhfurqack68lADXToNyM67nwNgUdwey
l6hIHfeOsnunxVQ3Wy4IQuZQBnOGDC0LHLmbeZNoHA6rQdXgNTnGR0Cg81jZ04+6+cQIpyQMvS8b
QkUtcaq7vhMlwHIzOtZeGRsaLgnph7gYrrAJ4hvxhpgWnO7W+r2p5Mfoahz9Q6qXCetk3PeYrmHZ
dVzy5ZGHVdwVrrsv0H6WYGb7gbQrbmcDnK8t2id7/prLmyAEYNKjEXB8Ux6AWJQ0VvlOiy+neF3L
ABAY+AQP4gpn17vvZLavN2qiwLJM3g5IJ6WNroTAG1NEwB+eIvjEIwVQgQe9nipjuqSZaFbM9p6Y
5egPOxf/G/35XNIGMdnNAIBp9hJVaI1bVDyKNXeQbEY81z1P0JyQKFdsIzduq7yT+2FF3Szulbdm
XYEx5pTvOn5nN9Z5UW2mo3Cvy/I84ZUCtIy5aQOezdW6aRv/LlRKHLntvVJNfs7VciCBdZhQXSPh
hXW8qry4pTgiOmSPGJc4TVkX3dDoZIVipytWxotwPwWZXhGUeRzUy62MXH7XqwOf0Mg7Xhy6ZcJk
qpOnQB1n+uKUX17/sNgwyOy3pTthhuHTWOzKDhUGUiMO+fEk87EsMqsBcluG88Z31wdPRhTJQVl0
wIQWzCObSHgKAqU2TdlHmUQ2mM9iHAEQ0CHxxtZ98dBVMh/mMMBe7Q2+Tg7dAbt1l1IEcduHoEgU
ll6DcYC93x2VAG3YDROGwNp1ETcjartmrunJMkEL8LexMIq4XwGmkGKx7gvh0+kX4q4/kUSQ7x4k
oiYOn65C7CknBnV8XD+EfdKcx1fzQkxe3407dS5kvP7iDf+Y2SbfzUm456ugKjjEubvgZT1gEwMQ
/aW7zx8rbEj0TTrlB7VrIjckcN6C4iKhv+D5/1hHRqJvUovG58HQUly2O44bdNphRMuP/yxN+BOV
BflubWFGp2yXFZfWKftxHeXEUrAQSLIvvxJy/NOR7v+WooDK+71KoZFUczDMBDbtJvOSch9gwvT0
Sp5h277lty70XzGGqZ3rg8mBpXxET7/4blcl3B+98TdJM4pXCzRohDdO2xogBATmHIqw+kngUIHx
yP+f9w/5boIBQEgvDmbwodMe0Gj+K4uKPxFJfLe/mEXnuOS6mMKbYVfBmGbM3b2d/spz5M8u7/3+
saD7u2sI/LyPLqCMdARdDtNPkoO7+JVfz58s2+9WGEZW8JZpG3QQoNnZ34FkS/1fdD841x31R8/2
m/qxoQ0ImhLXdl5aVNkYT9h/AQWvdk1Wl7+cI/inb/NtQxtuZD8GuEnoRfmsDsZP3DLWmVLpAMeQ
X3VZ/9mj+La/qWnrYp3wLuzo76u34SPYsC0Gcv9CZ/wnMe+7S4Zng4zvK1weE8a/RApxdOZt3ddf
7LLrh/yDJ/HdGoNPpVuQAVcHo3hok0DG9nlNMJb3EXNz//N7/NkX+LaRUXnxYeB4izX3E/nl7Ie4
u/nVPviTVRp8E1HNWEhdEJUuBtkB5b0ECduyXwi//tm090f35pswEh6gqvUDXFssSJ1IU3uHcEC6
0A+12ZqZyitsmGkpWT5O/s2okCkCNkq04wKRDhmgAMAeMR/oHLu8iFJLhaj3OfKd0iGxAXWuvOrO
n4BNT0JmnDYowvUKi5UIs5jXzgcKTde4GAeTWLLKBz/Ipjq4qnSQEbqjgPFp69Ck19Ur584Pj6xO
blztg+f37cQdrzwhr38syqA6KlAq/ecn+sfKNfLd4YMYtNN7Pm6MnTCM6XEytf3PF/6TE/i7t4eC
rmxyy4AcfWBPceWPKGphlZquNev/dRr/7XP5H+VXe/nX81P/+C/8/bPtzMBLpr/99R83/HNoVftT
/9f11/77x37/S//YZnfZ9x/43c/jsv9+2/Rdv//uL1mjuTa349dg7r7UWOt/Xhsf8PqT/68v/uXr
n1d5MN3X33/7bMdGX68GL/Dmt3+/tPvx99/IVaD+t//z+v9+8fQu8Xv3n2z+4utf/vaXeyhB1Nf1
DxNf168BMuF/vcF/X+ULlPjff3Psv2ISoucj5cFJFUHl9Ntf5q/rK/SvEQ08GkXE921KyPWVph00
+/tvXvDX0KZonQqvxxvxrnPKVTv+8yX615BQPwoh5qFuZGOQzP/6tL97XP/78f0F6M2l5Y1W+Hre
t6wnsB3fBQqHjxF4UATa/rfA64J46x1OCGDEKqFY6IBcWpbSFX+qxxF1+IfWA4l1WDj7OpyuqC/z
k7VArjrZJ+49QMC2nvqCgPdoBidxwHCAMp9vAhh46RrMBNixgTpB1ntMxEiDfoRieVoD8HMevzeT
X2yX9pOtvY0iwIWiTZMXNa3tbgBoOAOnB64FiEh1ELWhz0Kkdo2u7zEsUSsPfrTxoOgGhTVuqTeu
N2OJgomGVUprL9g4IDStQQI/ag0FNm9RcG5ALomFwWyTPyddY106XtDt6owlSB6z7X2uD6qXm7Hm
N33pVPlkVVZKTQHqrdd9OlvoAXOIfGwmNe17JcK4MYhYHRhOq5+WlLFyiA+EVDrhAmTnWsoP4kfn
uSyWTekvDah8724pyFfXF3XGxpFmxnsYYVORuNBi+ZD8pmTxNYoB8QXm7FNWs95z79Wqjg6wbxar
wI6JDveT7/P72QmtrJtmNImWK/h8IPOMyHIPz7aPse/Q5zfNL5hU2gEmNruwbOF2CumTluBK15pE
CR3qvB/V0yL6V1a6KEJw01Vvyv1VkGhmnyW643sbvtxpS4rTAlg9s725AZC/7hZaKcTeGNIjmIME
72gXcg9m5fdlT4p0qaIbO3A1Cn2O/iEl0tmpQX5YC+bgDYjOUTg/jjgREq8r+tiewYOv7gJxSaXu
sLESQiF2aOl6rsi0Hf32UEppYjSbgV5kH94gYdHneHc9reFqy4qDFMjgJLjV2cmlY8MLGTkSuBLg
qp7LwF/3gIDljAfOnZPW+mFQHOVn4uUU/lZZ+dJTlPOjC3CUyzCH5yf0UU17H6rlLZRqTSM2BZlH
qr1VQz5UGht6SGmriwXhlq6dg02sKLFaTjfT4kGdAXMTUNrRAfrWGYolA8EY2/YeuLdudsHLL2Bs
2yFkG3duvGyan7sxcGK7oCyD4CpIaGj6faTIveN2zakHB4NurNyBoCBr/Q6fYIaM14M8jNcVMo9q
5ilpgEr0w/TMjVsnPIBOmHnlSdEXQJz3q0fdg26jx0qiZqdl8ClXC6w8GzfGw7xiVzpprwmFcqQZ
knJtqtyFt8BhCdxb22JvvXVLVmoyqBefyCQLYAjzvWWmXIGbO7BVY3TN4J/mxugtqAi0lqqlS/wX
u25UMs1RlTRBuKZ0tEwSTjrczrtlxbhEJp0Dl4onalpYrse2ucGxuXVwaAeB62Uo5uGxByqsaDpz
KxsV4VuBVKIEltfDnYWV4ygBOeoSOYlPCxeQGNQRVuhvWr6+FrYrNlbXv06rf/AqNW093d0GQn0t
UjdZ2S9I4Oja5Y6uSvQUshDYGh7lYI6O5TUXrDRgMqo8AHNub+owdiuo1Lp1SZEilElDwQv7IwH1
uXFdkL8D2rgBiP3oOgI4uGDtQSkfEyMsDnubGjEEA5cg7rBDBMVyQAIyW1UWqhGdgcWH6wPrnTy9
i0L/UXjtSUKRt9XQE9ECTLen252yGdRpElI9CKBpuvT28t6NVkbCHtNYyVxkFCGrXDXfaqOAWjXZ
MGiAO52GhRvaPXLwr89SdB8MvwKxnorb8sysK6dbAWf2qTyvNo9SMBBvbemjdEFSlhgFHXQ0IcCG
BU1HPDYz3GGgIaJ/BVEsXxqwhxD6jOSpr/Zyqee9FRYYRAluNYvMonJ/MRgvRQC8QhWeOdLA3OMa
G2Y8NkcTsQ1G90fgAHnFcJ8UCGUWFDOD+hNjQ+omI21LU+PVdhos7bM3FrdlFYB/DNSN0y97Lsu8
CvBlBkiVNzx0LpzLJmcAkmMgn2hAACZfg2SAmS/bsOirQ6K4WRzax5is/R7ZwZTVAM9DyabMKr0K
corluSm2zGiZ9l2xpoaH+yYI+HnyrQtwCQUKp67jFcoQf+YcN59D8FxXRYa+PfCaetpQHI9F3R0o
/iHCYgDFCERTDAVUXP4KohZ4A4XCq7X6tHY5vEy1KPa1ddCNjalPDbQZVi2suLUnkhaBN2SsgEK9
4XUXW4FOI1ABLh0G6HPLAHnuQDe2MmMigzFjJaj6KlgsKCf86NXvP41l9qacbiSArbuimd8GC33/
3VW5xgdX31etKkFSYiYb5NMRXktDgUnUa9FsCsgWSeBAxFrqdOmcIRFKv8Ala4ewqFK7wPmraguM
zwxMF/oqHC7bSYPlcgu2qSqeWhwNOEALHmSo6tyU/CaAuWjqmcjLBTpNY0zh2HGPTwDbHQAlrfuE
mY3YQkZhALAzAy5fmzpVbrgTYIyMezNJVad1r7GqpIcxgy2oWuVgN7fGvpLeKRGdSq4Tol7cYd1A
jD1WwTNGPNvJIkDHDt0ANbcL5bhTxpBE44spO0o8MzY7a6Ww6m/o+zrMeeM164bN9ldVQzhX+SnY
vTltqzprCucqmwzJxuZlWqwOZN5kfmJtSPYQj1dxSIYv2gcz1IoCrAL9KQZ9SwOznfD3qGua9PpC
S/WaOl6A+mdxQR5T8DURDqkEE1WgmZbiQwhvO7SrtSWDW5zasDzYtYt8xO1LEGXN7eIISNYCGsWO
1psOEp8H4+k1tlerzwMDqXuA9Toue93J4oYgIwsdDybiMyQaYyS3aPOYcsQahZYDupPtVbDK13tT
Lq8TblevKojKAbvjJD7inaFUnwkeXgFl9jJjaCthyIkqjTaD4H1G7EnRJ5LPFuBhay/DecjW0H5U
E8gNPfM9UwSibNHWOPd8N/HFzDaydi4rvUHT+vVg74/QoExJ2JGbUIaXyDAao/cFOv9wMyuIHkTQ
FghRnptNJtheJwnG/vWAvMpcOSKTkPOhjzgMX9c2wfeFLoVsqbQ/6rDAfNQV53A9tMgQgnfarFAS
dZW8nv8nvtiYVBaao0+WZRuabmszgw6EWWI382QK3JyQTh2cmaHhvVycZJVWIpplufGt9thb23Xy
MYm584d4WRdceUK8Dzyc9KHU6LyxZ4Hujw5UxRHvfLmCzBDjQWaM1Mo7r/p/UndeSXIjW5reyiyg
cc0dGq8RCB2RmplkvsCSTCa0cAiH2EAvalYzO5kvWDXdRd7bRWuzfhkrs7ISJDMCcHHOr86068pr
KkTXrGcyQlZFic6HlNKD6/XpQ1uIJ62Nr0Nkj4d+MZiYyHiCNSwCjgjd3RFvFXDguTx89ZENnv/g
NVcd+EI4aDUH/JqkuKfGQwJkzd22TdhKSX4J8nMi/eSANJpSHElzki53hSffZ2/p1vPkvwxRgd0H
pXbejI/YdrqDWUerKIbabZbqJTX0o13trGQnr7u0SIyj0PPOjVyD99l/k0D5CCqOTeB8Ub5frHRm
heQu3WQpOr/ON7jAXUszv5igp2CRZ9dTm5ndgGwPTbsb1c3Oc2G1xk1lx58csjjC0eV3Wa7GG12R
6VPgzGm5Ku3olfBILmETVT6tzwaDfIFqUF35UjMLjR4bx2jz3zT8We7O+cm3SwRMk3MQcdytrYY3
Cj/XOLazoxgt4U0wcMSR/4ZZqEHcIapTICtzU0vb3jbOddIpTfTZTmuUuOXowrIzlg45QOgEfrJZ
OFlxWDsPXVPAgA48IVf7AkmuE1+scTn1ovDvjZveKQ+NcvKTPUtKpnrYTc54n0iY5sLzTlPTc8mW
YhNZy7zPoWEEhaL2IOJd43vgFTunbBuOovpNaqWOLY6fTkDGoTM7q6T66il32GUiQMHelftlUm/+
4OqttJ1+Nw3zU+8YeVgP62RcIO2HYTmq1NhXpX9cSIG9U0qZyPzqewxvr0uuQRiamXtphANuspum
kJDxdYhuyFkT9k/nNTrzcaEE9zPZHYLJZcT3EKOKNVapZ79f28WhrU/KDv25Gu+hHQF/loGORkbG
Xsj5YjQ9bJhlvavKKG5cSQ0UmXeyXzyE1qnHuO2+D9NxpCQy5ZeSZb7yklpsfI1auPTNlZIBp/DA
l8VhZjRY0UUHhWnFNDh89jHNt36hCJ8d87u2Fvs6QOCVwOlhfJoIpS6WTy3LKNYCeZEQz4ksijCq
4lU6cjkNNM1MzSyDzYI4OfD0Uccj5i+l9qqIXlunNVH+QgQ7+is4i7s1mpYep9K0fwmph5ZJRUA2
zqDRcSDWwrA9WjupF+QPDjYIkjqGKvsADrP87GTp/Kw9hBjF5PerXlcarbezyVyr/kMCm3oqTOa5
27XteByo5I7z5zgrGcmRQioSOvMyoILxlnuz4Nhr7VBMQYA+0Gjom8NUxghwaxlvu7K+JeerPERW
f3I8wafgqTvDEG0HM+2JynPRqs3ec81KTsduZCcZjDzPR7XKHNaFuURflB2rcz8wdV1zUAyqHYAP
OMX75hblc3LAjbe1TPhIkbykJaJFOvdt0yIwqKf+KGBkLZrJIpE7CGBjXRTZ0fVHb6UN/9tkCIOb
BGn3UrESmuKdOElmRjkqW/dtf0DEOezawt/7tjxxc3+KPSoEzY2qW4K+mPYVrcZxJk6ahwONieGg
dxQCCg+svuaYVAaWANHm38inQm2dHWbnu0TnnJn9bRWv86tCGiZ35zhjgtHGyDkJ0cR7RXbCE3Jb
oyJb+an43JbDU5t2+RrtLzXV4H4YPkfJFdzcFG7y2cAK3VaIvlwHY1oR312dW5NwL24VQEipaW1r
6VCqhEExZ/tmRLGo5Kmwiu4U1N5rXj50wffKXSVth+S1GzjxUjqNpkeFWNXLe9YV9QGDnx2iY0Ca
ZzuYdQZ9GMSnQFvvDCb6KDnYzaVNVq3IP+x8tq5mho2RoGHvKI04DaZ1045nvxHbatTo9pDICmPa
RrPL0IA+eOJxQ3S7Ev2Qr7pQe8XFNlPEC1FGKjUpqiGDDG99b9rXTfwwTrsscPqLqdA6aeN9tuUX
vEpPg7PMK9lKGn/wHsxA0RFoErq7/zaL8i0wmzVSjCrrJTu7eS0c+67Gk7rz41A55l3dGGTIX9X9
7WkeEDi4hgCcCj7opMne7glyqqKU2KsZOf/QPLIvP/rORRINxx0afr+tyhpZhMdU8widfCfcbygX
kGfkL0XLG0ZdeOPRZlSxqVAlXWtTLmvLWfrtuETI1udvmDleURqHfu0+VU6HwSwl6t9NDtSJ5JCM
CDzajGrJsPJ1HCOqX266hu+au9wGw1DcJjNzS1KO4NTFMTAzWmNvjsmZkY+6mGh6q/QTMYnYNtBs
XcXyzzrBUzGN+t2NlwLLXjRQB71anTWGcB/nqRzyEC/Vtu0YugJOaGwy46zQG5/Bw2ogR/6v/KQN
9drajN7sK8SqWbPOLNSAZu+ZhNd1665i0xSu6Wxz+1tR+Qy3sYazLdw7XYv6MlecCXGAksxeMWnN
vlXmezE3T5Nh5tscZZHbz/Z5blA+1x1ASxxsXI6EqpQVGaTDU7cR5XJsC7oiKzY2Y2zvUIeBbhQJ
12mbHcZRFGsTpe/iq6elKJnDlOtqi0X5rnC9V67d70WLV8Ht7G49OvFt05toyhOJlKodmGKnUGgc
knSkks1puQ3jTNklEGvg1IitYuvp7jDFdTiJteFGjHURxfNgEz9pDAsykHEFRyXP4FE7o4M9gDbZ
1Y6G3UNSNIuoOeaOUUBNZCfPUf2xH21jVWEbqb3+FWfnvPPSxVpVFu/fs65iNzP6uiTR3TDvbEZO
PLalppGb0IlVTj2t+rxw93lqWbjPqJSw4K6X1FsZJsquJI4/Jq7/tCyOXp6SXYovcbLtVeHTHtjt
cki488MkTzmBNJCSKdoH7M93kRyijXc1Ciin/kAaKXfZV6YYLEdgv7q/+j8HhGwS3T9SmOCMQZCH
FNyWiz5jPPvizXaOVNDjzPXkzq2eMtUvx4DD3quqS56dXMzSmySPxrUjrM/LhDNlnIpizWXqredx
/OgN73VBgZIIH4BveKzAW0NwHZkuL2WUrPKG8EpbYbv2moKP5D8EkdrZVjDeXbGhVTtZTmj6Ey41
oS95xeUzis4jWQb2fkow25oLm4bt1jhIwif8xJhbkdprC94sMIrQKuKnAjfoGgg+PiIpf0x8H9SS
Cj1i+lsYpXVGs9niPcxMue8N+z7F8WA1Yd03xRYIXK+/0PXXSHjr8ce6kl2uEDB2Fs4cdx0XeHW8
ObmRhZudK+WBEmcjt8tQ4we+OkT8+jQEyXQb5zTbdm/j4k8anGyLQBydVdiuLE+HDjk064KpL6vF
HKp9L0yM2VeA0LTHTTvG6bbM+2I1NMhsIobCCifaBgia4XxQxkfdw9IkTzJIT6bqUbtUeDDQOzBy
pEmxeld30tIdBychqkHW7jq0QRhgm2c/Ut/KxH1Z5LidoOlWXUKPPtflHirh4inAezNFGh9r+1KX
27T1PwP/QBmohwG7v6y8YK0UtjS/S764AGorUy8PqWzpHK/Fjn9LrcKYWctmxrh8dSVQ1VKZDSZW
FeInJri61AvmEetzru7pcC/VYuVPV/vQWFPujNriuvQ+pilo1mbsfx5k9Ig4D+uHgUB6gXitI3/b
tt6mabBX4Uah4hTbBZ90JS9x52KpncpzfHVJOLqMT2Xn3ESAok0viefMvA/UoqFQHGiu30f0ZMbL
EncklkgMRGOS7lHslov/anfVW4PVWWvVhsLQX7BqbFEVZNtp9LmOperpDr3jVLnfa+zjK2RGDhVk
gkwi/YQqlPpsuKFtr4E6kiOIJzSjg7fZWHpcr0t3XKTqNgv3MU531MeWANkexwYjbz2C2HLyaIky
jjqpKeyKxG+sX0ZRPHRToU8xdum89tpwHChVRjvirME2NtmERMx18yhj8yib5LPsSVdWCGCD+mhV
J1VrFuzon4zZmj8Lt4czzd5V63uPwjOG1VBhtWtBj/I4cEPeLfBXZq6dtB+/AqANNoHm3BlRkakz
SZDxKjJasIAqy3fe6D2nWvFHxNx9PkdatbxmU4tpZEYGpxpznWNPdYUvuGmnlIuDLW/FbougHkRJ
GAyOp1lcbnXzrIpm3I0mFo8MF2jqEV3h5DEJYu3X6UMk3rZtingv0k8NJsBz5eGhWmQT0yv79Xbm
QJQy6+5bsjC2jtDMCg6Y4DkML21vpUeDZnBjLtm2dEfjZU6nUzz1zga/kL2tDBT3Voe4t2k52RCX
h5EzlntvWpxNrk3wFwMI3Y6H6XPpuFBd6VtdGfvRLr4vHb4lVkd3qyMjXFL1WqLzBfoqz00nt6lu
9o0onZ2SUX9BREz3GeaqIyqqHGvEHZFxKRBxWzWPJMsjf51bqHRbYKxVA4+214X13OpxOzvq0i3R
ISnr73kwRTRmrKsxiPywbKWgc+ksNII6PXjZTXS1URnIfY9V24P0pPkGwjgCpi/sQ1chBa7ePCYx
3DZjCgT0NtXRuEVV/dXJkBeP2gjl1eXaKQvXuMrlum0nQUvS7d2x2+Z0WDZoTSOvHJKcP8BujNXo
1MeIVnxtZuDCQqh57RVgzKkc3K1rGnvAE3UZdP9YJMB8mHFDa06mNXg5/of2W479Nxzq2sL+BMCi
/HRZqZw6JZ+amybizJ3c/Dkq5kdLVw4uVSBGd+QMSiOMzVF539gaYXb11LIdV0FU02LWVXO0IFRv
bVHN28aUlGC9+Skv9q3WUTiXi1w7DcYM9KHrKrGSMGiiL9oAiTd0VK1rXaoNwWx2xWaaqNJSnLid
sN8JmphXVoYFfkCiHfjZEg6lkhzuh2TAl6cy68ks0dcgnH2xPPTU6iO3mofEUTfVVTacU9DggPe+
js17dgX+DM2xjPPdE9WDR8SLE1U3Aq+CMlETFw/NVH7Xbret+hr+Z4i+kNAhYYOgPq2UtAn826vZ
ap6GAAN8ugzYAiz/7PegJ0GsnzvX2SivurhfaEBMsW8j//sgQRVolOfqQSvnm3JrivVoy3jjAy7p
g+fme3yG06pq7W8WYgyLzIN+Q7bMhJWufEsH+zNLep5rHmwLvOTc9EIOG/Sib5Ef9GFb+zey2dik
obDfb4Z++SrnJGwE7p0Kt1hZjuQuTAQpuHfTUt117sKBGnD8WlV+8I1Y3owe7TLsTJfrZFvoJt0j
CjXuouuX7H1iLwyHq8MPHE6jZnn2ouOkr8bYUjtA2LDeUyPmY5z3X3SjwiXT2bGPANeAKi8EMtQ7
UeL0KcfDTDrPxfa7LyJoi2NCi9GNc7A13CQIe7ghOvu03o54fmJ7bFc24x72Oogo4zsHaISnJMDL
Ti0utFOXx9iG+qheG1bjHi1dI6/uOmydhtcd3cyt17Zjt2GnlAH69ZjE9Zsv/WVLxvMT5syNcBf7
xplFtyWsi/YTWA7fb97trrETB4igU53bF8pVF+ubZeyWTZBSECUOCv3Yz4/tPN3OhXVvC2pjQS1+
UMFwN7r6C2r6pHcz8gU65p02ExWQxcbonL1eoFQKR9JS1em6HnHW1r6dh6YzQtSTqj0RcFkbC54a
CdPnWHrbClrPtqxvKmHLc51h+4pjbzjOBonlfke1BX6wb2rhrkXCNd+5D7WscpInermJY0jvIOuP
mdV/Ekl0pJgSW8E4kXU3+UYYtdO+1J6BjAGHfTsR5KLn4YTwASNIy36auRpOFIPouofKDAthrZnJ
TcnawH9GSeQRHWx+GqYa5iBvVxSwcRiQprdS0xSmvpmfY5N4mz6f+L2QrmrsYWz8fFPSV9PF1Nie
xiVb67gm3Hvg1J9MY1v75WMqCsx77jXurJXxRuKYCFNHfJ2cirSCCo4U2t4jV3PaW3hYtrkRXSLD
jI8GBwlV9t6eMeBfxQUePrWNrFW06gYsD7P3mKT902J4Q+g4ydf0RZU9LKvla8BaXBCxoOcu8q+2
CTnkNTg7mfn1xenaw8I5FRGUA+XbYQSbTPddGh95LfxQt+nMJn83neAFvgAPq7G8Dp0f47Vxh9Xc
7JIhhtJJlm0i69DB9HJvT/3OGqY2NPvMYDVMmzSNyRnOKAeHwpLQmeP7XH7UKv/uFtMnyaW+2JrY
seitob5YcqhGV7k0uEO2pdxsd4XuHkTEg+5klh3ggJ5Lt3lzlrI8Wl353XX1sSZmZmUO5hwmhrXw
ffg2wqo/RaYGvs5AYVP1AixDl2vFz62onnPHezJyjyMkl+4qmqaD11oJNWSGzB7kCdehR5B0hvc4
ask8KeLytjJ73hnXVyStr4PvHfPc/R7YJD7kZM8aSefvCcAG+kH0PNhGaF/h/pnnRlbHRjiNvaJr
CYOcmIRxssV+cQhMqpd8m9UGrSVgZ+/nQJTaZAku7pOT28PaWrxsIzE0zXGc7oGgNnYywYuoEgU8
Y+F2+NTrGbpckWZhk8e/EmjYQK2iA2Wzv+ehv2qLLWpkEnY2gBa1IeHHLlurEq2CZb6PUPrHrMRM
N80fRqC+1iC2q3ag8tWxkJdxxOWeDt8J33lVEbVldcVcA5sJ5CBjVkYskN98HaroHqDoYkR5uZub
DqwO4r+JANXMYSCYaZ3JIt17Ioagw6AZ0yRhvOIXR272PpbNFJZe+i32CgEPW8Ugy9kqEVVx/vE3
6q7i3Ok2x+UpbKCkEmh3aLtT1l9DMuBvlrbBgBnZ06ZPh1fTiQ/SzFAzBgy8SOV3TNLFVkSVs3IG
fqGtofyMUebnvIeVFSM4OjxZvxkX6JolJ/3qNaVYPquygjKP3q7uydnX0SmunTcxWCtPRY9JjT2k
aicqk/iGOUzRJZ3C0cmfs97k/JiHL8r1tosGX9Lz8+CVw7rwx8fKtLP7jhdO93PXZ3J5GJv6JirT
amsXCoun5T/YuubOMRWxYTOnseXFX30X4/88Er1FgGISLmrE6DUuOpwGSMyh8m4creNTMPKbciAA
wp7TOzMGndZOihyLeZab1Efy0Kr8ZBr5C6qi7DipbtiQsgU579GMBQuzLjPbAydqgyUUrZWG9N17
7RT3/bIAdrrW+zi4IKZlPGz7MdvCUQOwT5d6HlZw+xx0qli3qac55HlqeqAdcucXyVW0ipY83hOl
YqYWbgw5cCgHzkvulVwmtngsLKJBTGossi8APhy9zZxqJg7NIKTaxFpqyNYEPon3b0WVZbdt+WJM
9zV4sY5I+8B4+h4JcKQCa0ctqV0GVX7LZuNGGeoi2oSAQJkwlrpe7nSVynXsVfTUcK7DDLwjB2ed
JOktm7x4bYnQ6Pw62jZE/eCn61eNJTZE0uhDrcFiWKPsaDHa+2iI37K0Nda2+aBKi2wDOyUKzdDV
ZmlI6IyKdu8KpV+cK5Wfew2sXyypgieU1KrZxLO6oz39UHWS7oLUjlbg3EBUJWlx9ZK8+F1vbsdq
OZUTWRJpFvUbE7GWRw5TxZnG+3vWahYhqQUQHwMhZRZN4+gVr2jgrH201J/66aaUc3ufXwMMBhtH
LonLb0M/CxrL+W3x++KcRbO1bgj+SZuwUcZwTE2SBnEQHciwurb1clZ7T4+vUCr5dugrMLtguZjc
qcLE5uU1UKZJhD8+6st91tjmNu3F8zD736e2t48SFfxmDL0s4LsZaLJKSQ6VXdoHp82SS1cvX+zS
AQ6IPBIsRqMhtyY1Qq2fyBe82Gl1NhCOrCOSDHdTzwmSK2YB89Pjruaga2HLImAGD3y6CE61TNJX
mjQAXuc1i9MIZYY7bI15pUSBnifJbruA3rPXzodjyotR9KiM2uK8eBU9miNOGhsIWbHUIL4fBrgG
lezvux/ZFaiWh4h4IdSI3frfaqdUCy4r9JEKWY5hB+8VZKc1jI/Qu+ic3Jck93cF5r0V34sBjYIU
ZOspC5h1FS+g55rFPl0J1Lz9YijkFv82eBnhby54UOyi4pgK2mD6WZY5s+8o/zLszytDxF8GIBxn
hFRyjfRrhwus9Is70/fmVeDzLq20PKL7RahDhzjAqq8y36PrSQjqMqd7UxRYYKsvImfKzg9R7J/6
3J90pv+h9/2fkwX/pCK+PG6f/n/QDTvYIv5r3fBz+n/+97/3/wsR8U8y4etv+n8y4eAftuvCATtS
eLZ5zW3+QyYshfmPq3MGJFT6Err6P2XCpvUPkkd8hpr4dkAnddUu/ykT9v/BLzSd/442+GdduseN
Ik3+VE96YP8m/4jZ4S/JqoMm23ZwVXDIGyddj/iMlZM9RE7xqTShuf/yOP5cMD8JkX8Wq//501zP
taXF4AVXXH0hf/lplugNxrSMwcGT8aM5YEyNM7jCwj0AlZ9h2J6WsTq3VvGJHvZ5ah+sYSYSTO7Z
RWg093AsR0qBMMNVGsyY5wCgciIYJsgchD6U3TrYJrmNjvs/XuO/+Nw/21X+/NieF2ChchxkT7+o
p0ulAqZs8bGtRn8bu+bO7LrniUAHt082cWXeTWii5tFof/O8fpVtX98OGnDBukBabgP6/vK8DOJQ
Ce71DqIftyqmpOUgCcdpfhuj4djuYTPdJO/3QUAEz99/51/Gcl2/NAxe4KFUEdJi1f7ypRVFor0o
ezj65MYwMKYg6toFhiur5V0BPp79qSbYKGr6dZQnr+00xY9No6Ojq4r3SAU1Etke4r+NfaQhrvmp
sRqDKvdtLq38/Pcf9sdwgv/0nfzxYVlQiNvZIAFK158flDHPVe8us4ZglMFRc+g9FEX/EdjfpAtG
m6jSOQaLsI+sPyL/DA+dsbGDNR7hEDPv0dbDQDqYCyOOK7F8onn95jpLsc3QYICAx6e86g+uHpsH
mQYksSJwg3w71SSz7DyikS5x7zy1shIPv/lm1w346zezMb/xMlgGtvnLazAyRy3Z7PXHemyMLVFI
8b0ymydcJZRiyn4wch1va9oKxy8K0KVFgxQ0OT5wIw37Vq7RP41nU0Z3WLW9Q+C1hyqP1FMVGf16
WuL5gudmuMtVAipGgfC7QWX/vOU58HyXNSRQDpg/HEN/2fJRjZRJuWZ/tMqGi80iwWDMc1iD0tnb
aNiBdvIbJG16V4JQXZqB7NYyw8UTpCgfwZOD84+/6Uj/bnddd88vj9azLMkqt0BEgCR/XjQt1OVM
z6OPfjo0u7pGpE59VZvTSRUoXsvOKmFJ/AH1rjxNxDWxNorhJiIu/TcfxfznY5gDXriOZQrTEhzE
P38UAmKsgDaqO6qyKZ8I50WKJuMI/r38DkLSXoKBQpvzaUFovCJla1mZc5xfLfPzEa+y2laVmW94
zrAKdbUfElV8mpTlr6t0vDBElniYD4eUv2c3iF6Kkq6rBckIa1+p59+s2Otj+/mx+pYUzKx0TNe2
UEP+/F0Mugw3d0V3jAf0hVxlxW4Ucf40GKo9pi3MWdc5/OtouA9p8rmy0DMK0op3OmmHky11tYcW
HjbVvLyMVkQixoiYX8KDosnvLhMBN1Obebu//9g/Rg789WOzOB0OWdsHj5TS/nX+id81JC7FpnNg
BBRcqmib5Gz5lbd32vyRXNwkHJP50R6nPMwDN0bxbyLfi78niXWobG/8UpEdvbIChaKKpBXdgxT8
/Uf89RriE3q+EKb0kJldjUE/P9gy7peuRkFymA2C8Kx0W4hgF7jGu1vEO00QT1o5666ufnO4yl9f
qCfsIHCc6/lqU7T8OqwBneI4pX0AcGoW5THxSbFAKrCaq2J3rfVPlPr9XpVxs/bQITqtvmuocP67
X14yVJkvLi1KJJ7AL6vKpq1GFJguBzsl12C2v8c5UcTAkciXUyk2JsYH26sek0jf//1j/9kv6fn8
UB654Ow1PaqtX48Je+ksUQDKHUjWyLd23xExa5Et5bQe1HpMHIZrmr+5fX+MYvlpNVIE0pVgGRO+
7Vr2LwdCZI7eIhJSWxbioAn/4I7PBsVapOecXItYcCd5wMhl7Gx//FDlNJ8Lr3hSLjglYPaZVINX
wreNiyUROXSAi/eT6OfHyHe+Aoh4hCjMybPMc/rzIh2PnYlN6u+f2x8L469fwqf9hAUnpzVwAxn8
WjfVo/IXeKgWJ45xPzfes2XDsc7uNBA3h7BCJSOZnFITxkJ00i1lSHmbNgDbKq5wi9pQruUotkjQ
bqLMOtBfGjdFnxyGJI5OkfDVTYwA6aZJvuLhLC4kVihgD32ZvNS9w3xBtljdPWWzWZ0DzAw7R+D5
6XRTnvwiuCMuLniKSUQ0vG8dnDSZEDSpzeQepVO9jE2QE97RXmKkjZeOFJH16PrTs+9Hp9QoHgUi
y3WbddU+YjjQpq296ZOKHwcvTh+7mPQ8jCaEa0jxUJTEsxFmfI3lx2MVCcPeyV4522HI7pQwx23A
kR22ZRef63YweMnTueya/IphmZs8r1aFXTz4jc1o+yBO9mbqkrgUO8WuGGznpP243IzDfAikyxZM
6247JR5Wv2a+XgSY6gpBeLTopLjNuFRWpNuLczzhaJrgHXbQhQOSaZ/grUzcoC5+mQeHT9Gk7QUR
Pz623InW2QL6N0UXh1GXNw0W2osJarhA7CCbyAQsMQJMNei71CLqyGwJhu2SfVCo7Ci7AIo/tTm6
s1s5ju0NdEK2Ks3UOTNw4DcHxa9XKQOCPbwJXKW47ViAvxwU7uCSLlq39Z4pKvTWRJwUlXuryyTi
+v6dUfuf9un1pwW2YHXb1Df4k34+kx3ZDNJtm2qfqbnlm36eFDAH2VkkbYFluwz9GWxeiAewTzZ8
KKR9iRprnXvxTIpSU+5sz2zXBcTTprpmv0QEgVkasRJqpwYrh2WsipSgX7vz7hK7dn7ztK5P4+ct
GuBXtSSFkOnz1y/nDGXvXHdFrPeA+yidQI+OTmaUm0YVAYUySTsiwxcqTc/6zYV7fTL/9JMDwUBm
uox/0V/E7Ms4I62+NsrjRDy8najt359AP3qUv/4MKk/LdZmXY10vd/PXaTrNDA5uGWgdBkQSO8LM
oU37NtjSbTknU0ddWHYEgDleSVEt0q1eJpN3RXTqaCctsuxo0xZ6fpU123+A7jziLCm27FQgWiK/
i9F/zN1YPaklPZfNa98SvxQymv0FS5mxB2Uk8SupNvDWn8m8d59A09WamJ/5PArS2tBKF+eI2ocT
D6QTk2RLJNvw3dHs37YzrJA97Zw5GpqdDtLHvoqdJ7PWI7LFbAgjMnfOVg7ZVs/ZaXaW8SmK2xrD
UWA8L4R/9UjXEcjm6dZ0CPhZIms8lOZkH4vOtn9z3P+LHgxZKYe8sC16VazNP28FGyYMGVPfHnvt
MphDRgwv8wXtahr1Z4YmkaqOnmSdaau8zcZ2PAWqB5h2jPhL5mKWs+v+ecDb0LmTFc4irZ4BgMdt
3MDiRFpP62gYhx3tkPNZq4iuABlQErvGXsrGPeR9Pe2KygScnazmDvVT9YcN/icX/F/Rix/pM7+u
Jq5/S5rAAM4fQ17+0sogqNGOJsn9iHi32+Huma7Jdi4+tOmr11svNKYJArm+fxNLv86REt8iUIaC
r4vi4Lho3cipXU/MCd4HtU5u3AshWX6ZGmuNsWZHGoG3TR0FfpuPxhoCKtr5rib63YfdF1a3IwQf
74Po3Zu6Sf0LJoO+995Ulk+3cJtnGXXlttYBbGXbuwQsNNWWtom0YR4mlkqK56AvprCP0UOkcCRV
b/lfFSwhk0lQxeBBA68eiVy2ray7w/t1IjnZhFPOntypNHEnkFHPbfGEpA4+phf1PisXouCLBtKo
jpsDxDL9MoK/z5VKyHzO89BKp/RpdhDT1DWJkEb8WMc+RsZeXUOpnUsv8+6kRuY3WItV3yiRw5xK
dHup5+2MiTjZ0sAKGF9VC/AqJ9voncc5WlbI9HLYkpTO1s+/+0urjnlEZCv24Pzh7w+SH6NTf3n1
vHJMyD5GeomT/+e1jbxH+aOu+qOXMbHCItbiRpWlu5oHazyqSJkh+l30XrMzhpWl1GZKAmdfj/54
8CnMlbY7XMgx0dV9hF0dam1WV8cakrdz3bM0spTk8zHT97mb36Kdqj91MzmvVt58Ql7tHmMPdaWP
jF3hTDgYaa+2cuzGvcu1QxrhuviOm1PfmwPzTPl4h1lkKWPTLUX2Wx2d/v5xyGun8fPjCEiwutZ2
oJL/l7AzW24bSbvtEyEiMSWAW84zRWqwpRuEZJcwJqbE/PRn0X3zV/WJrhtH291tUySY+Q17r01v
8LiD/883IaNi5DugqoMNFQArn4c8pY8JvBee+2kHxM0CFlgzNnMx1wxsntVj+6iD8pLM3t7AdPQv
380/Y5C/vSIOZZMe2jJtvpz0nn9/RcGctG5U0qMotvk1yDvrIdhGPEKqr1iWvNezPR+c0TlaEci8
Kds83DXk9Rzs2NnO89YNvAOsYRa2oIqtMN8mMvqX6+j/078xU5MOZUJg+h6D27+9a+msEzLYBnev
HRsYmY+kkZ0mvGz2k1WLULl08l9RB57lgS//3x+Z+8+LnqvwcQ/6gk9LekyS/v6Pxw7Pm+tE5Mfk
wM+JoEJHE0IHzPv2qOghNo7lTlsVqP7J7pB/Y2cr2DF+N3ZJuFNZniYbjfUQs73k2La2dWvWH8E1
rqPswxhQ5ZF3pOHJdx56HnItarao1ejPO4zrx8Gb7LtoCBhIquKpZON6iJ24PxkR+7AG0WZSetXG
TkNvlfR5e2rHDA9CPhLPIcZyFxRB8zJ6ZQH3xQ2xTYXmBk0LIsHMsBGjFupcV/GIiI9MijZ2WLs3
fXp3mKNsI5FMx7JDJl1q5wcXCnI2UYq9GWAAde3HU/u/3+l/BAt7vm8GkjeaqZLkmeRr8vd32lSu
Be3C6nYy9TethxGpAVcDUAOzSjnjp7CN/Vzia9VY7BDMCLUj+yl4cqcUC2EB8LEJoQu6JXKldPj5
v1/dPx+Dx4tzGHm5wrOk5Xj/GCeC+VMxCoVuV83xuwdu9xgaPuSDfvOgclxcBSdRj3PzL8XBf50Y
/LvUetTKvidtHv3HifJ/TozKnGPZmGaPUw6zS2+bbC0Hb1Ww6gxcAPTNOB1dC8kQ6TvRVDzoEEOw
U6lPAksa/dtQ8r9qT8tkA+M4puVAZOHQ+PurcUd0xA+y4C5K3YHUNb0eqTyeGCCQ1BUXxfaaN5nD
LhjDceYMyLVyVJMmzpy8HuNn3kH5L0/Nfx1gPi+JZp9y7nHLuM4/ViONI6eg9PNuhwwk3lZhl2yi
uLvnTrtrZaRWTNuKLck7tgu9Psg3ro76G1uACYs0Ukh5SVqzWDuzgVArXtf9JnR8NI2i/reP8p+n
GD0CB4kIuG/x/dnOP967tIwVHHhV74zcu5ryu6rorHPEy+RgLDzATr0TRHg1P//3g4t3+b8/NXYv
nsM3yuWUh8/690/N8toJy7KsdlEORLgM2LO7XZMdkYlgoWxS5iS+ecDHFF1yT0YXqn9EGzpf8z0l
GoB4FlgiEcNnbd4A1FLBkAK9ayajegqJeTv5yj2qycbd25Bnkvqde/HjkdGWoG2Pi2o3FcSS5Wnr
gVogksrg8kiEdQrrtF3jxfJwVAfuxmj9vxITykVIIbGAFgx1wYZ1a2VgTrW/VHnpfE+OAfXGMTYp
tdnJn3Buw/RuB3wD9WyfirK0tv+ZlgvyxfL0PoxKLE0WLz8SpBgrG18tQV6Myc0YPkXWQk2wpGZL
nOXZ0zRCbbGDJPrduRsmD9tknNKP9iHNjca+edYpPg3ncUNOSnI+iUr/1Iy8kfUiI+QvBMbtQoNX
DnKcJuy2f34LJSe51TEUisBJwY7WGhwt9fKOObp9GIYYNbBnnOcEXmzpNNYRvwBV5eTGu7DFKMrX
vr8aQXeTk+pR4MfyKe3FoQNCfmyZ/WIjVOIOKQLrvCP9QzQawG+LJwO0+7lgVnFoVULWQ4fpvpjP
CmskzNOovLZY5RJOdrgSNdTFWVQ3iVvC99uvMkbYHmWIXSEZ5EsWVHpZh4V3Q/ePViMvv5Wyvs2y
M47EKI7PVSOY5eTTOUkxGCqgwKtqD0oj/Jg4UfjIRb8rWgecNgKkZZCHw5MdzFtyjpxLNmB+rP0H
E9txpp9u5PvLlOrrQHpVQjIKKh8gaR4k4m7eRjH18ZD1vNQ0mdZdMRdn1OvDWlZGsO5M92lMo2Jf
JKl7RAq/ZkRYEp84UshAJnqtJMscXE8ksfn97s9HbTP8RxeefoY2IliJ49AXbXQPH78gnUL+h8PO
MjWxQIF7nDuRr4c8xzvIyJkqPO/RzPsbtxb2qUX16UVPKR3vwqjENpMBYTiRfbYt0rdqN4jPbdnf
EHaKHXbBjR159iulOG5PR/xIvEwcClZrsAu3hu/9DP28eiaEMMVoh+db6GYi2kAHDOr8bD9PYblP
Y0zwvH+gM2VuMmEFZT6V4hZPQ0BsYb4yvdL8Grp69WfWWU3msKhkmG4mY8yvHS67Q9GCb/XjkvFw
71CAZEW67cRcbKs+Mt/F9JG1XxYZ4R+yEcOqDrU+p7leus1Qb3n75VW76SOCprSf8nL8yvqW3TNI
n60c0dPHuAR+s/VAdFVOeBhI/MVrhp/MQek3RTnpX7i8NnZJsECOoZpYtlfage4qdB4fXFXZ61hU
JADhWQTtYUzHkXSMYww4oV7UNjeNry1UK5NxHq1545puvWssotzS1LxxuDEY8Otu04tJPhf1p4im
kYgumW3jbdhb8rmzdHDQc0o0DPhz1bTPxZyKK1cOUtaEDIC5KJqf7GCWQF5WM1PWAxRmbDrDsJ5S
fzw2ugvPGTmN56zFc6zTrt1hwjCf7OrWga7YKjgrMi5f4kTuh3woT3FmEPE0OVu4Ja9/7skyzRjQ
H33ZYSq2vYl6Cymy6oN6o5uq3XVWn23MPNgHs6XvNPCEjICnGpvRJIQhvNZRewiU4exLj3IYo4Cx
6J1MHu02N2hbTY0HJutXMnJm3nPzNs99fQkeQJPUyPyNk/rEqhEWvsgpp/d+8SbjRJ+qAbMrsGh9
H6yIxMrM+l0H6V/YRCCDKWe4CtFsej+Fc4TVsETItc9tiPRc0i/GqImXmeAESoWjIJpn9zD4sXsg
f8wMUmA0vRNdsdkwdol7F/m+ldYgPAqydWeFgKoa7QspS8RBCdgelq2zC3MafvCMo8U2SAdJqhgE
V0MDzqVAHk4fzcyUK6y2odwFsVe8AbtmbiIQok6WhSNAHNIq+m3kQXLi+vD3AggOez/1irgrfjW9
bD8mrFbHVOsjV6VcIQ+88ZZ4Z/ID6kNVmL8EiHsQ29PAIyDJt2q6sHphJZyB8ieDKcGSCGQCA1pM
8bEAaF1uyIu0t35TV2fybOoF0alMeR66vbZM+0uTMhiPY0GXP5TPqVteY8y/lz+/I1/D29TxuZ7q
cRNjY4X8geGXB/qYzOZ3S21DvgBmIXt8pKXI1jzH+mEVG9yVEtSmqnbEUkSDtf6DHYtUcPVblV+r
AnxD4Qxqr43KWXtZfbB6rPACPL+ZwWOZYubPnnZfyh77nYnRaJfa6DJNTRJZPTYG57jUl6CoimMP
Q7/u+6Njl+2L57vNKQGgE9vdkx2zWue9IcemjvKbWejX5qE3LKaKU0iTiMJQzf7h9p1YO0PiQfKx
nB3wObwRYXVHnyfuZWISczTU73+kxmHvdefJqtcaf5FpNOMH05ZVi3fwVBXBSUueFZSu+8jhj4Un
FPJAnL25p8JLGHZfUHBAE7AnYKr/iSfdvwOudJcziRl1UvVPJoCwq+jveQZxo+/pNkOR3sxH6GWe
JgruQGJuQjYTCy2mYZsk1n2aU/NKVO9bwPN9SFAiX/xcYzYqOtO+lqZxH4fKO2sUHLMw+4tTPnW4
vg8Z4oQtebA/8XQ99X5TXY3ax86KNZMRr3NnYAbnjWnOJsnmYTvOxi+fG2oXuKhXFKLtczCYxjkV
8YbieHqOxizbu6azyShVzgTEGBz5TsJ35QiUrohLG2d6/OKrDIesOU2Yv8mY4fWST4KJZpnoImH8
kZubMqicreuOf5Wydp5aJNObzrTOeYEnqaU5XLqxja6ur4d3ZuRMf/m3CEkLEPVaTCs9a0kfyvOg
nVUVpmQR2EG6jVzYTWX0zf3tnTLbbreYNvI+fw1b6tFhZppntOxhK7/du+ypj75LlEGs+hNbxAxK
6YwQ1sU34rRxvZUJjAy0i8PSiyKesaZ1bmjM32KusYUwv0lhiMxkfMuQz9ps0LARJfOJpVEGAGx6
CaskvwrVtrtypp1Nq+aNpV/9F5lE297l7++mofhCeV4Di7Ij4IUQEGYiWUSJTlCJcQ28zz33wP3P
LPPezKBY8drD0OiOBRk9BcS+Y/DtG014rh8ePk+UnzqQNXLJMlvTiCeHtk3PXeVG68o06+NQE5kw
ld8ym1gvhVB0xqqbaHAjrIukThVl2u1qqzPJX1P5tshwc9su6SCUOG0UvAwWIQmhlt+tCG+zSQFR
n6M5EfepnQjkwRoho5KH3PL7ZzgL/XNX3VU4BhDQCNd0Sbw4Q8x6sbTV4MrHLFlLvnexUps+ZYmK
cCGHRTZM7O+S9Nji0DgkgYtvxcf8EYoRj5lpQszG5HZy0hVnxcvIxXwYO0W8l6jFwZx/5J170tPE
fImmeVnwV1ah3gRh6m50gJREZeNHRMm7Btx0gfgpM05/DwHSSAKlDynPWcSzaC9dUbeXWQxHkJb1
RubldO2K/lvqjM3A7GCmcr5QqzJDpfkQHUDCVhr4mzP55IYA7GXIX5YGVb51ZDovM6a1H9EQ7jAS
hxw/fEKWWUxPaX6cvbFZm3xUF028B36uoqkY/hTJF5gFcR3ESK6kJmaj+i6DghQ7vlkEvmaMIUg6
OHckOW6bHmt953QvpRkSeMsXmb2knx4KY6iAX/SPfQeW8XAqPwOl/SvJybA2se/vHX8an9u+ZWta
9wT6ldo9JG3kneKa+PJcG2rliyHYaBH2x7TTL4iD/FsF53/DiVXt2fL+ZdAlfHbEy3WG5rryq4GU
uhbCCkMO0jWqKxFaS6O2ph+GZz35GvHMwwO3qfQjn5AYtqOkTQ4LrAjeHH7leXd2Kup1t2qjW8EE
eWGUkbFlGk05S4IDYYEsWZ26JrQHZkjSi1VVpdmh62H4KgcIoYEZUpInUQURXadvvpYmIxufDcme
ec/05GM5OFhhKRBOB+1pNA3m2UB4zo20QQw5U3lpsnzaSIW5pmktfUNftoxkvJ1SAhYmSKX4fax9
muRkgSTpTtHavYxEJ5CYpL/aNnQWROFVK5uu6zaYcEacdlp5WKvDpndgQLUslAeZHes23BuwO+PU
TIgbDpMjU/PkCFhplwTECA4hqD64bjC92OQvO6uxfsxDjOJhbq7zQKgEoXUoDQJeY+57HwIr0DtW
pmgd6gl7Cs+rFyrzDsC1Yt4dPY0Mv4myI9YgFAfDIIDAMCHfYzjpLEMCNoL/5ufiEvQECRqzGPdy
NktgXiA3KP8IYzE5WToKSCfG1zCF7lZ79bV3aHjFgMlGlwQWSe9HR8YBjWxWPlkynjZOlnVnNTk9
71W3hEzJ8WP5zpv/CEvJ3fizLiNKClzFOATqj8pK89ch4yx0IcQunXQO15WDb9q0Er0GoxYsKn8i
KTMyvQOy1vukkom9CJKwpBnTfeGG8ybta4t62AOwZTvXQgNgHAKFMyCeLnw1H5Qa3a7TbKh+iJZ4
7VrZXDlutHN04qKMIHRLK+9MHhhKcteH/5bJL3/wsb+w4V4qCcgpxoqdDNOG3icEacqpaNv0yyLB
3l4mySoeJzy1bk6baOiPxpxOdnQ0VV08qbKH1hQEehsN+tI0tXkzH9yALC3sczcy6PUm+qQBrcaW
yzhn65j8Rc1TrCKjSrePVfq6SkpOThdvV9KDFZrJixdj9fZneqiYAZBe+sXnhwsn/HYICBYF13Vr
aoqxivaYaTEosrBZIqw9pLqNtrmHf6Dy1APqOW07I+EqbvpxQ6QE93xKCr1JNNJVKfyrLFOeoq5k
hWQEzVFGCSS2cTMrBPWlj7UVqAPaGD0/mEQTjve2/gJ5Fx2t4Yq3JmKwMJpEi3oKdQLRh149XRrg
HZcJRwr7mtladREjopBYcFo36pCy3P/nlrDtO5sn9CoMmTd6MLy14VVcjhZGaFdF1pqZy3EqexP5
l26PQJxwzIjVQEbJvUZcoWVSbEcdWD/gRfl6vjDpUTu7Go+Pc31ChkZyl+kz566PkaTbCiM0iJjG
WTA5OKsZRHn2GBzZiL3k9I8/M++BEHs8snThp8R5ZAETbLN3iWqjKSfCOva0eVRh6d/TYDgTekdV
VsRyW0VocyFaLAidp1fipl6ox1wzxJvDgMaKbyAjxconrjMcmuVQJuAr4nDHffqZ9EF0BeHZ4WEl
s8qjkfqZzg7rAyF/TdYxC3LvklrNW2jM1YmvNmOTMXlPUpTd1O57V+XM+cmfrtlFG1a30VxD/VIU
X8Krm2eWpg7C2fkNFupyyDU2ioGTb26sk2kZMdlYhrG3a8V+u+WYIUfdw/xJYFRZb5psfvLE8DJR
u1DvJJA8h8jfZC5Rp73q75V2wlfEOuNF9OGHVefGK/GT87EgL6orwOo4o+thF3RZzzpYXlNX+W9D
wenAAlVv//y3pEIlS8njSQwdRik/di7WYMRPSbwnvc7fhojrsV+Bgl0CV1pKWVGhQxM5ED/14rAK
P6W5K08knxmu0R9yvvqH0a0EcVtYw33kRpuwJUQ5b4pjOfRHSE/TvZ7ltwSCeUgHGgH42s0irtmG
RHHZvc9forB/VWPcfw1/Asse+Yaetle+nTirsmlAvpEOqxXfqj4OV5TkLJn6SIGLmDqCzLyS1bFp
7WuPG2Q0HTBLRrfPCO47Sj9td01A9piQEU93ZhhHVcAxkMRiPmsXNGEpfQjZlXWHQNGt/vOfXO9Z
EW6WS5owtwmcBRS9H76M102SzBusRUQHy2DeSSVXkxvNvHsU+LMcuo3qHAr/BNauH+1KS7h4qVP/
uUULhlCpNX/z4pYG6O1N11T9TgvB7MgX9YPmYtx9I/7tuY3x2eumZgpa+qxTS57UML1AIiLLsSiz
92oA9Yu3KsU6p8WPIHyXsRxpMnIgBGMw33qDxgGLWwF7bNEgVTjxKBCsWVoEGDHIMqvGfyFhZbzq
uv2rLBFfx2Ea3iMMShSq4q9gcp9bOsHHfTGepaolPmaS23WS2q8pe6h1Y3qPY4vIqD9dDmv+76x9
BB1EyBusIZj2MD6KNcViwVI7eM5boKtO21BXTmhjR9M1VrFgMYPmK4A2p9szeUer1opOXcfBGMz6
lR/uOJjgiVxa2GuQszVv8p9mYSRHfqgFKD5GGZP3Bh/XWiUglU5EHxjdsLVK+a7AQLO6j8t7bT3a
ExO+SJQ1e+VV6a6NUB2X5WdklskrHJJkOXaQ+sbMyHdGErMhgSqHTyt6CQG6Kdd2tolzSy0xb3Iq
Tc7QB6Ah+6rTHtVaEmOvaqof/ImzbxlVC6+YmVuQR1tkpEN7wDOlh6NxHMIRzJJ1GxlaLaLSjh9o
bfPWMLW+5E7S7kaX50Q/UBYSfOuJoqq86yH9DIig2CAJsDdwwccdG9kl8D7irRksbFLteifd/hRh
Dvg8i701ry8+WmJjS4BsrM7HN8GFKEMoF5PdGGu+ON1RWqyHfaObsJg049GBW3zCNgbcGyLWSwW9
bZHq1PuVdggDUshMcgS3anX+VxC08yuMjmyjs7DgZrajS2/pfgVaNH2yYu/dr7jw3Wz2XjIFzCbp
v1iep3dvzrN7RFn0MBrqlRW8Ka8YPkXifoAgSaC09PLQ1jDB/vy5Ca0phRn30pvolv2g27iTY+/x
lxZ3FUg+wyGPfzVNc630qN8iSetgGYa/8wb4TJXnf//5H0xu8YZcfhMFlfec8L7BNuj8a8FudtcV
VbAfomw+5yhK1hkH50tktOOi84rol2i6tRpq+3fLqTi4Yk1YJUEyQ5wx8HXtXw5Sq4W2hhp5Ej8P
rxwE3uzD0i4r8/cmS6Ny6yZDdHKKeFiDjSv35ay/mObH7wPFyDr3GsatJSuOOW+YIBLKmQrrEyqa
WGUiMY9Gq60bRT3JsVHokYicbaKOAwz3X/isyjLYGobR76zZjp4Laj8GIKYL+C1gXSutn5EPSjlw
+umo4jm4KA/ga6p+2lU1vU0VDn5JXMKn09rPIoiN3y7rcAMaKZZIDhevJ/KkTd2FVKU+95ja1z7G
xzCo9YuMI/bgiiA3noX8Q/j6a2ZMP1RdeqvYFh/SUvZrC6buJx2CqnADFwkJ6IPCu13N1jlU+hZ3
5nNCxOePEvLDwXMnvqKP3w6+wRPSC721CKcZ0uCpnIW4Ce/JNmvxn994aWFuTH8gghy03IuTwVqY
XazDRVts08xsXrvZeZ5SphXAAbqjAdNctw6joi4AFV6CIhOpuc5x34I4J+q3akA8JuyZfz1cvCRT
LPpKJqcy4Ph22/op6ZvmYsg83wCwNTZBpCAFdZoM+pYyrM92BSgrUDyMKRzplY/q6qvwymjrwRda
NbNU21Rb7cZqUxYbtQyfqqqod9DRoJFD9SJgMgoOCmzQYWT5ti9jDvhKkXqvjJoyOsYcCaOCNFTv
Fa3wqhsqqnU2WdvKbe33kYjBmN3WXncB832qSkl8XpZtROxOR1AP+bnzwVCbVnXWeeUzDWunpfJk
/8oUG6RY0og3hj4EZxL99EaH7sYFf0WrnG39OPajMZYrMzHsbTBH5lPfqGTdxcyRxtnq3pF+ybQa
Pj2fhlJ4xPzGeVg/j7HCfF6OZ6/LjMdEWWDERc5iW8b0kiYUtqZmW1g4zoxXDhMxWpJuP4TUqabl
k7uMA+dKU+ZeK6/yyISoHqWtuc1mp12XWBccWreg8QG9uIaxFtMjkjWLxNor+lc7qQlpTx9VdxgG
L56B3Ho0PvGJD3zatngb0m2igfqPU9/tnbzSV/Z24wJRccJ94h9NsPVng5d18MzxoEx33uWCXPPS
moZ7k36OeST3lNl8/8DgMza6QGCpzqqJk4XIHcSMZm+uNFXAbjJrdDjkE6zI9VNrk6CHdTAR4fAQ
EvuR1gu36ajLx3reqbz6YmCRH93OqaCBuGIFtOpaT21wDL3APvwxvCiWElGhAoBQRHH76O9RvxCh
iYD0ns8W0nG/vv5Rq+WhS0BmGbDrDfMr880SGUmsgaZWuxjeyVaYKO4GGO0Ig+8RvKaTN8QuDXZg
06hZA24huxkWtVLpGXk/5LXHKTKlh7xNRAIi1t+kvx22drcG89/rxNqjqvmuNRDr9wgA7GU4C3AP
aBy36VgDgXC99MdYGTuwpSyl7AJPb/u7DKZzZ/or10884CidvhYVc8YSpouUDBCz0Z5O2q7l0hsG
ucos9a6zjPZiU1OFHWGIdJsuHz7a1q5+6rn9VYz9VZSppJ2nxpbNNNDWpB17Vcu+6HS+JkblAh8P
CBWc3Rd04jfRZw1BleZZVrZ87jHuLCtRv3dhY65b7K4Hh4Zx0bQgsEKjrnGiZa9s/NJv1x+WSS67
N9wI15nr5jGer1+csujW5DzJMxZ5cPM8EDvyHsKLgT1mKftkHdQsELBDya03Q0WjYrBYRZHtULm/
lB1nrzIlqdtCR7RpctAoKogZdkY6OzZOyTVoSlCo2PNNw1gpBS9MsT5ZNYBsl/LDtGf4GCwCF2BS
1ZNtgTrhB0f/iKiUlEqIj6q59D6bnjKHuhRHOqC4x6X255eeZek86vBkk+G5QNWMdJoR1j6HEAuX
BxZKuGint9LOPBTHzDAdaMAkyUCvrSN2uY+vlA7rnk1/YMPfyv1LKuD6+1vHUulLVrX+0p9ZhrSz
O66b2MVJB1B0qbU9veSxWELMUz+qeurOddc8J1P81NaS1BIlKmSC8EDY51ivZDRkecAdN7Q8sBlr
VNAt1bpkaTQH7TM+/valdfE4+gnBWgyGXgzZWws/yn5YeshfawRVi8oYhn1t00wY46toCvvVtbRz
NHr/NPCoi0jYt6rIqNnrlvRhfi4sEtmDYO/ED8JJWsXHUJbkb3B84WNHJqrceryMGomYDJKrivzx
3kxvQdW4a5FDpDCDegJSO4YvDI+f/UzBtwlnNguO9a5RbeeTaz4LN8LlIRWUizFNjm5M6EHmBw5I
4ck89Lni8fKzV9XzvXCYFZDdYE9EBDgFTqKmPJWYVrZ+1b26jt4GUxUi1LKCUwb5cY34YdoEep3N
JVCjKZvuRp+lH0bYMlzH23acONZapo3Ah/ogO0aDyo+FqqN9JOGRqHupPfdFGRcfkdXBTYyB56ga
h2WT1ebGk/UxAJICcsHbsdYiasiRKG2FmBGyGSyUZWm+RgNDvsZs2EONz6GIIFGGZ9JAuvdpbqg9
/MndpVStp3joEDsUgbfiMBmRpXfdmZt4XPjVCWVmNjrptmCLtzENlAYSRSoGQnVg/1MeS/+5Hxgo
dMfUGgFlhZCSEtMMsJoiwyvjPF1UzFeuUw+/NIus+o2BAhWCl+zdie9tGn1NAMu+QiOeVo09/8RN
Xu2F45vHYCSOgMVN+JD+NVcfIrr5ZRjOsEoQwRzIaxcXdAYbC/bxNBvWFpkOi/0Oc4Q9gOjJbPfW
c0ZuYul86J5M5oedMengPDmqXPYiQKJYVM0+Eoj8s7q8dNF4GuMENn7jVnTGXcKCLCxWDkgJRF4q
uKGuVmDTRb8Ny79q5npPlFuQPUO1ixMk6eRtbKvKmZdmHgabNgTxlJVjw8fm/wSMp25jhDVINclt
DuMV2PV1wtth9pLvWpEgSS8kR3L+aae/wi43744BF2n0vfnZtrw3fD5bepXpqVPG+GQ54FI5SKdD
l1s0F0WUrmQyQLZ0ahDNCCxrirQvL43/anHQEqdQiLU0y+D655d6DPZWAHIXy+Uw2iU5AVW0Ncew
v5qF8h57oeZWRmcdzsYtgElAekvz14gkbV2mIWE7k+hWs1cxeqzyfRe1nxGl1MrmfWVzEj71aRss
iVjx1nnG8KgN6gOlkqN64Br+i5FDVQFMkS30nO2l8VCgR+tuoh2YYpTCrfmapeqlMNhmjiOLEC8k
4bCtgkX6AJxGBCfh7oIGi1c7dMffaXhrWv+RFlJ9BDpcp0l9qR/FZxv86NVEHyqbcUmo1nvbPhEv
hJaCFqKpmAdmfYJSroCXScfWoyNdRkXzGwoza+Ee6JqjmfBLUtFQrfYV+8zyKudqjeqg4dJqDhML
uweoBThkEAys8JgseeNzysQEjCjYY8aZZtf+Tjs6HNF5/TISxjsj4XRrRpy0uTs8h7b+4cjxNwik
Rxw0G2mVpy/ogNewmcDxNXO/dlWBn6N7GbQk01M/ThmH7wzAOFIvuj2Dn2bJQ4CVPpk5X9pXCiwJ
W1yhLsI/sgkQPpEHQdaDGsl9Vz1DYDYvCTQ3j2fP4AHcuGgOkLycnbZDBSHtQ5R07GxKtpxFFu9B
qv4uHon1Q3mt6xcikAp2KqV7kONRjObJ4gkKsmbdzsEySyDaFGUukJ84F+ilajkCuOQwXERqxtPi
t+ai3/fjfKdm7FcBmOyCSVHSFl+dD8M3MBNqhDQh4IGRN6tuaPpEB5GgU38qeKQ2wmss92r9eAOH
gM+HCgyZQrSq5kQCcQY+PnZo7+Z97nTxaYQOthrmHyK29tLqoGKbQFr8lT0qhpOexoRhPrc+5UiB
rrTN/SUGMu8QlyqmPUPJWRCFAVoSoNpgOt3OakmpJmBBsP9aBIBDmRPUy5huGl6RGe88kb+ZXfkM
bahcNFbZrXOLlB+AtXqTw9xtnc5cS5Qrkn+qnJGu5Qb9pz34yxx1P6ecVy5B/57bqLgNDrTLbqxI
pwKE6zHhgKrLZALjNmBuguvIcrF1cosGcZsrN94blvUA4Smy2KIFpY3/HPjRKQ3eh8gSS3ZuTKRk
fNPRtEUDO3NbRr/6DCFNM/XOOthaA0dgXecHxyJ6Q4XmGffvx8OWFEXRgaFQs8TX7S/S0Lx3kAWj
vPru6KwP2j7mBbTHrm4xyfe2hqoWXwn/GakWuy+Fl/PBNY93ON0ij5ajlc6N6Lv7+PhwQ19SirlS
bNU8QYUdtqEg0Z4j3FzNAwy1ZMwQPcFJN8fipxitS8HQhH2ZszfC+GP082+nsJNdgTK/yPEaMlIm
7ZjeUQQpFng5HqpmY2QAQYB4IWGeAAwHEoEviT2PtJYLrP51lcfJOu77dOkk+Xfshx7Uz+63lzkg
mHMKfgXviU0YUZ06YiudwxSBAvHsZA22Sej0q7ljL5F8w+NBedVT3mE2YZgetb/mGZGu7sSiajr+
/+YjeRBcs7DfKYMZYf4/js6rOVIkjaK/iAhM4l6LopxKKnnTL4Ra6sFDJpC4X7+HfZmI6VHsVqsg
8zP3novhC/yc+Z+5JVRUStP7u48QxEZ41eut8lZF4nnwKdIQN4elfl2bsVrRTiwtiSlMbbz0E4L8
PXBYIrNG779sGc1D2KiHvv7hTXPjsQEgqUhKyP3hH1tstu1BOp+8pv/ytrwsFUoCArMn5LL32chS
OpuFFwujQh3FKjTmTdy+B0AM2W9mzQQhZdl5lNttlMjfwflmCnDflsnKfCK4TzP/TSWgrJ12eVJq
6dnOHzptZkgkZjRnhkUI43BLSv3e1NQhBb+fCq5Mn6//XMl+yISFaWJrCboHP0i+DDe4mkTH7POc
rzfxnGuf5rD1kB7G2IMcdmzQb9fQjCTL6iHsVGzHQbXAnF4p8Gm0/1NCqovP08YRQrxh1xTXRXBH
ZERmRDqc3wnx+a1l/ly56Qy9OJnIK3S+yMWz47TSH40AkmYuOYWB/Z8NXXM/pz40xOQO9l6QfXpu
+4WdUh2qfP4bquI0ttWWY+exxDaIrOxDuqRecvH7JXRzW/EVz8DlyorP0R7LHIrHGsYK+S2OK9xA
VvZMtARSXRYMV9H/xQonmAidUjf87DMX1fHIdNizUKM48qtVxXQEfckxVBiHBSIXuBBWCiY7kXDg
L1SI45BPJjEfSHFnE4tuCIWsVQ+Wib0qnDluKSlDR840ZBOQ9p4gqyJ4GorgbekHFAIif04nHnrb
9ZFNGb9StidmtqxiiwUwGbtpc2RY2q13a219jwWbFVECq97MNGXThvuwlidie/CssUENanZiSgX/
cG7fM+A8is0IIRwCAZzcOvq6uHSJ/UaH60QVkQQr49o6CcyI39ppIizPBrF4mG1UKcZScHeGzHRq
zfoy4JetTbroBivZQFxj3zpIVZ81nc9+k2/v1nkC/DaUyyGn6UfQVp3lFgVVsS+9V152aluOOsdM
YNt7475R9IzBbO2q0FmPBBGAv1s8xflPH81rHlqdualboYCWATVSQahTT/2DDvzm8Bhj8YzaeTu9
Lbl5UFJEwDhnI8N8sryAALOGnRcnsL8LfdbW5EeYmF0mgAuHvIYCr835LukmjNKBCd89iKiZ7zvw
GiSpNOQCmOB803B5yAjW0blpnkKTQzPhCN7pgQs3U+TrFEUF7ZtzOFThXe97aGhzEqNk95KwTlvS
9m4OOxQj4/hjr+y63TJ5R5wmIqWQcCzDRokV8GwGPOPk4VbRUOU1NNrvJazVdbHrH9+3OYfrl7mz
zfukhclUznFTl9fRWsFbanc6GZ2HHrgN7ufZuWdBBRqZdCECXn+bOfuEcucTteXhF1qRNKgWx6r7
ytBq3rQE/4Wm6i8lpX7c9oACc2aW7DgLMj5NFshQDMAg5ltYTw6Ao7eqI78zcJPBc9YmtyFv94lN
IFfYn6qQpatF7MLy/z8VhDSuNgZKdB6tfqXWCfZyyJ9tixlYDTjTSZ1LW8rbNKHmnqm/rHFw8UEa
UW0MJDXVSN0blozCevRTaq0M4j3tjspQNAWvYkILznmWd0EV9XkNg1VZvBEJhXOt9yTSUONIO9uN
8/g6myD6lHiwOkMejJ4LYJblWeD+3IMvRtVd2yDxsTkUXeFFQzNfR+Z5UQ45kkg5VpsG/TT0jQEV
jNUdEt+OvaBHITD3JWvEu24irNLN1b98MU9W4AbMm57WYEk4OBPzsQLBMAj5WM4+JAUu9qoheDTH
9ZbkPnN7C4k+QHQN/gjOuIEBoDDuu7UXO4ErXY+C7T/aqR0YFrQtfM1DdakSWqOKxxXVb0ZqjhpG
KjI8MyY4Pd7CuynTxudUsIYSD0ETkFqzEiW32ilpOmsiN0CrgxV2udMdnXw/n/nFi0RAPAbjXLpN
zuLNn6PBzz+NqbsNhZAnte33qpeqJi+0lkpCM2KcLxciVoeQ5AUfW5EVtL/lIj2UbIcxL9/LlB1u
Wk+xn9mP0M7rizbss7WsFIau97kKguomk42v7otvEzAkIm+2RnYlvn2fawcuR8oKJHjsh/d1Xeny
eRZadlqMFE9wAHZEnH8m0nhElfWKVuvJGlRNtfp/IVoZxPPI1h8oxMYPfUbJBPRmxDmjKkhZQ9o7
HEgNUuWE42nQ4K77nzVnYCfthcY2IDIgBKhtpMutBuxYZDbsLUy7McTrs0jtc15A9AzasoncQDzV
Vv9Wh+KW2V0erYuvj/W/cs6+Gx4O4JOzOHKQn+eauKKvQAjjzEUIGESW/omknz1jqGNKvNwxw9cd
ocwynP7R6lgZNjkqoRG06672lvWhgZHKftb1YHgbSjf3jXbi2m5eU+/HYSR06Wb2Jo1SzBFpTB2p
bliTkcE1NxFm/5ToEMrQE0wunhzZvmD9uYhenvpRaUqYlhTMdfqT4s5Y/BmB8tK/hDrn3p99GEOK
FCkkE4sXnCDLvVpocveidl87HzlmzUpKG3ihg1XHymNk49nIs+Yh0g6nd6emP0j4Dqh3MwzMWRpP
jyu7f+pO574+kgCU7gmI/qj9gbsiKwnxw9jJDhLv8uIkzjGR9lPml68m90C0MjSpy6y+K9YFBSF1
wGLzbAtrppRpuO9KMrIxP8SLtLmOmxyadNg8AAV/twXuB7dt96wY151jFxniSsSNaxjETZ+Jvc9a
5YXBKu8eOskgfzKN6Y4tus/7k627+rFJK/Mx4BGVfjhHtqnuSxhsZyLhmCm/r1JdC6P9GYQv4sRe
nwdRvzDhc/YeAfXHQqzwdFraXQSvceInL60fO/iaQWXPn5QGr+TxsbiTJQajLTRVtpdcPXEpQqHc
dFEdOUIW9U5fMaRV9mjuyHJ+wvt0AqPU7n3ckJnf6gf6Su20c3SWvMkNPlBI++ZRDp68czreFN1h
4s+S74lqjXbgq2f1QI+ufCScMK+kCgrgDRUXbHENWTSd2Mkxb5bWLlWApVuqo6u6esA0BYFsL864
qudSAV+GV2Q25vSFJF+W2DZYTYfva2iBF07jYVbEork05JIiscR3DbmUmsEJMZJySLtJKQ565mgt
1obghhvp2sRdZsvF5q1RVWXszMBH05+KfQ8W7uBbRhWtTh6lDgUu6gWk7D2rpMX86XNGIR2Z4RXS
+8RhgZmRO9lMof2wzJ0+F276S/LxO259yWK7wHYz0GuUaXk3rcQphx5Pp0lI44AscRWdczRz+RKE
9Qfx1UaMVaAi6aRjKmBZ13IGT2GW92oj3tf/F3SY8SSX+4qxGWd7uPOm5LFmh+xUJuGFBs3SNJuk
mkpI62FS11EhzStkiToabZs/Wv7kpvcCc7HGem5q1Px8621nhbehIfKZeRIrOJuxJVpgsZgOrpzu
M+uqZWc4XBr97MKuJuZCzPt+owhnQs/3TXrY3g3Sq8LHsBzPhHdDP9fhCUUGeSnjDulNxtmXFwST
ixiKAkWBKaO2H+jkEgxhqY2uKaTycoZZRJLbOWoCBiDd2hSsSrAFT0aaPQhO2dY0qKl2tvbVzp0I
GWtg7BJrQsmOBKndL3N1NlLe0vaYbN0waIbidXWD9zH1GHklMZXmgT3uD77ji8qGZ/xt9uOAVLYs
Br2rdHMtRAm1oB0+ZB1CDAD6uxa5uU+WilAFAjIJKQVpzgtllgHT5S2T2U+DyEt8Uow1s0wgZRE6
FmBBQEKIFIBgL5o8No3TPNDYTyw/doXOHAKnWpAR1I8lkS6LrD6GirrE7ga0tF5/dKr1WVOccLXa
adxMkGjFTNOYlF8lXkuKbutIkI8mb5PBjO8PB13ivnNg7Ed6Uib0tuBzRv3XmfmNnF4Ec+20X2f6
kVCwYsytkr6KZwEM9eA/sbKTPwh1012v+vR+mVwCAR2mNZ7zkpqbrz5zUPkWFDpAwFt2jAzhfLRP
w0L3ggIjdIqLY7wwzaqZNfnvyCNI5swrssc4AvrMXCBjJ5jspqI9aSDFJSlQRt69eo5az2M1jhFq
5CNxUQ9dXX9Pgo0eurjYVfgg/SVMospzkdawr23RHb6P7nBZVVPcFi//ql2+MOGte0UDDPiRPNbR
vNqpHGGyIFYwNTIMjTojaN9MDy8WM3dxlmXJEe9kJ+FN7b1J6l/prx1pJveFRppS9KxgUuJlg9l5
NAQ5iLIdnri+1ojAHDLXNO+2g1p2dL/KRhnxUBMflSF0EOHf2cSdTMovfi2fhmPeLhOehhhnxLCD
7pszDJBZ7JLLVbQfagnzCGLVRaVIoTUyIfhTf8oUH2kpOWNZEy2QH48D2aVR3zUPkgIE1SrModbg
/6do7agWZKpy0zRVcOklqRpVyDvjsdZEUPM4lxPbcdQ0ay5vsJ19SHjy3pfyCa8iBUhAZQ/Vqx/G
x3TpP4nFjKyc/rk0LlCRHpvnQAXiBrXJQEbDYWCi7FvJT+EJRStoEvY4s8Tn77lZVNHDGVp+aMv6
6/jreElSRg1BLg+NVC3vA2eT5cHhad3+21LfkOiSs5lMP+3SPABsGnZ6efSrHvhgVb8Xa9vuxtBB
IAu+mj49i1Dli8NITarC5inodM7EPJOXcX5neMwMozBjBkXGzplptMxwGw7Jhdqt8Qi+WUiNddqX
rlltcsdWjI9aXZJlIaFsya+pzN1ztRoHB2cICXDGz5r+XwZh8QX1OFAkVePY51hNMSf0OaGiycp0
FG2Z1U53bZWUe843krXJ0gwvoV7GHZi53Fb3Vksml8Q5xxuv9gYJJ6wKGZeXhtgzSxI7lsNkI0mP
k/1C3kwQT25IRKM4uYY4NQ5cBT9veIP8DpHSgHMO4xUVoqP3deFdUa4x6ejQYMkRnV0dcKz8nyhU
aElSdntALfKQsha8jiYturQ+coe9W9iHZ13Yr34pY98gcs7P6vxqWcY3hQdjCiWG66rrV/YmjCGo
WiuTAbkioy0auevgcr2Xuv9WjL3Wfsp2YZYCVyu7j+208jSyGyi7Mu60erMtG9PzwMeBrnK0KYwP
bR8iPk6ze8gX6pirttjrXD+gp3B3c1iU0QRwtm2WNFaCrMxkcRkpewz/od2z86zJd1W/+TzdrUQ8
8C6Tb8WuUXd9EuU2kUnUqpcFY3NQOJ+92bTXynIPlsXmrkxKIruwaCnU5h2Qeuqrj2p5ZQ+lTs7c
Z7F6QVpI58/cxVyN/QJAnFun/mma5qQSytYea2CTdISfMKtH7mXdinkWbPGw1pY2+zwm2KDsfzuA
m+DAeD9RHP/MedQMbP0qOd7KQyVX8qrWLfRaUFXMwo/MJXwjIoQtWqY6tPiEeU3Gxv4IaIzIbABW
nCOLDivGFOYd+8FobkzvVmdIg/ul8yNVTj9ICTs2qcG1DNUzrZtGR3Duxmm6S9XCbpex25wmf027
GBgqEPtk0FbPXLTEqPzHOBX729AobPZBywajfWyrpo3IVfmPFaN18Jb0X4EcyXBZIVpqDFhGjuj4
SC9a8YoKc+BwXf7WOQnh63qX1snyTOeBr5s1JOO6P+zDWPnN5r0tEuwaTMBVex5QY8VmYx+zJj3P
k2LEh6ERrBoulhNMhJx/5zuoIDkdLPoqHjPzD6pEcUQuvxB6cikt+YUsZhd4SRaPmqvWQ7TBObye
wFNi11tmc5exhNUQLe6tYTwJ27/30ITtJl3inbRYlauG5eloQyeZm/86wvt2LcOyEIkSqXUii/yA
S3uarf4018FeWdV3zr5dsjKguuPCtsEZH5NwWg+gVaDrG4y1d7gX6sj1MfGht8ad0panbcgY1qV5
qkhyjCcmYcaaPmKy//SY8JxN23wjmSQmZ4IhNr4tH7f5fluOH43E+vKrv6vwynvLI1YxnX59Cq59
9UYHCKsXSQt5ZjYNsztnESC/s5XTx1L6/AsW9jQ1T/kOuTPXiphO0+A3p7TV17Xo5V5ViPhto+Le
ADAXz85A3Jsgeqxzm3+pGIILeZR3do0Yq3cZquXOSTwDWV2ueWX82PO4d0yDieNsvSCe/YE3NBDp
bJ16nygHdMXUV71umLVrNrGVzMhVNr8nlhhzwOysCHWJllgcMZH2e/yZCa4Lkovz8k/ds30oq4Cv
tzX+oslhqrj9kVxpEJ0x/agMBnVKGqjgw3blr7ycZompD2tlilGDH+0M7d2m8VL2CJ19u51ODACJ
fCD0wrRomWoqu1NeAuvOt45Kun2cek8JytlLs7D431Zk1S8jwB7njMnCg0Epxs+YpxmAxtqgK/cY
XXa0KioZLws6GK6eiA9SOIwQDHTJI7racc4/REuM2qj5HJ4BrqBonoyEvVrWk3NWE4oVNSNBJqoO
XwzmIhRbG+hdXTsx10dQcmypLTcmK/nRG8J0V2DbphB1jqlGybwE/hXR+BUpI+nUwvgpGKSc3GG+
uQbzr8Trz2bVI0iiiskAJDD/mT5519ZjndAqmtMNLizKlGqxjyj+39SHzxGFfHwlT1KKEyY6N+7m
1j+GE1eIxRafaxYHAUC7PeU++nd5AJYEquVpchWVMybbmJhWxuLNAoQFyhhtFReeeNosx8FU/R01
3DNvEzXyWLSOqwk6oTvG/MuwrrWJu8GrUZ5CDBr4QFqw3ovwNviLBT8X3dGohKCF8rlpUjKFQJSx
qZlYV2Ugh1F02kP7nCxpx7KTDD8eycwISVAZybEa2c2LCixpVb04oVzRhS/Pes3qQ7I+WIMkX7hA
rt6n5w71mSG2EtoG50aw5VCU35V2WF2b1cWEDhFb08iLLtcYPLU4mMq6L9bpk/VbRG5zuJ9d/rFC
yWsEtvPEK/udGjOH5nAA3++dMSH+q/w2i3vcX7wjr2HrfZrFtgnnaiFILCVRQnMcpv0p7EQfa9m7
NCPd0zT1mGed2aZjFgxjSMYgGxusIIbc3VrxvxYAv4nJXb/rMgrjpm9+eVioS0vrLxGql7FVAMDE
JcuGPRWSJrU7ILBYV/UObwdFr0Scww8Sa7mIfej06yEtyNxkkYFrjfDRypzJ0FERiMW9Ox+7MMN1
7/SfGMi+SQu5ELXIol2jPcfzoVu6XVY9fpdBACaXlsogfVFLLfeLItLX7EiMYogkKPQjMuZTwFcQ
/FkS+hO+KMfAFQkaZCkbEkVLI4iYGNPx6uq4wrBAEwnMcZKfibIIvWsJ5V4ENW+vj6a7TNA/vJsY
TIZZvK8p8iHTScA2MnbF6D18Q39M2RsQRJ76W2UOxlUFddwYeI8uid4CMIPyb6A64p2NetyLvmTi
bcMtzB3ETzVRaIL4nLCioMw3vU03HjFK/M0sj6t7mM07OcIrWrbEuyk3j+66Dvt2xYM4LNjiLdbn
OxtoCSU+gtZgxZgTcJyfCksT+bv+FDQtacWPS9xHO692jZMtZXLq0yLW2AK5g/JHMBn1aQrkXZHA
TmsokOlrOftZ3dreayjy5JqyKwl9s45UDy4kl8uym4YNYOVS9NjzFJxDw7PwGSDe3hABRn7xveyn
96lqLdn8kunLalOY37oOYbW2ATE7RX620DeUS/BoBcFPSY0CmvkVrAWKhY78dlhJV6F0f+B03zhu
RYFjYIcmh9+yM75BQF7c6q5wxqd+qPdiGtoHZrtjJNJkjR0nu2XpcRm9Pbuw70ohUa1LSSJxxdKI
Y8rasQaw2FmOGnXe9LVFzh4b2W6HtP+8zuxr1k7edSbTWNWLat+aLK2DkeKSSEufEHUGMnjAcfZf
O80HS43ihmcAVUVJSHGFw7hC3wxsZE4PnUKo2M2ktyAAidCAZcewAthLelGVCxYLbTWcuzJjXGE6
32Wou30zFW8JHyGqJqLjKPPeBs24c8mXp2AUWPa7JKqX+rHS4/IkUhfXDjc2kWmMRnNSGDpv4tRz
6icnCPuDl6I/c/jQ7TA9sDQHNSIsFNGV9GM0Om/e5mBfDKbipoFJUxTfILn+NqF98kX+YaTEEc6T
c7Gs4I+CDAX+RJ5ozI99K4OL5Rvkrc6LFZHoo/m1nlvtveelxVjAMsEeT2w4layeiPggMFEBDC1c
9vLrECsgKbIK2ABWVr4b0R1jUPxq2Z/scXyQWLYwrK/tN/4z0aQBeA6z9b5HxvNRD3TQ9kDQe95y
pEt8Eznoicmw7lBTsZ9lMBANFoa4VBNFB4HopQ2Hj8QSL76TFgBUWQq0YAL6eeTCxyUHlgux+jC1
fxKZ/lcPmETz9RmubnvqMirwqUrisB8roqFtxCeghtDR/jCLRpJZZXhqS2PcQaJdImep+71/cxKE
LcFCdoaN85LvZk3mfeuY6Yk89JPfsw9e9XuL4ooBBxKZRLtk/KyA+XSZRyjBuz1eAj8LxEmV/oNf
cJEi+cpYPxEYxBSJKqZMSe9dk5GtsPc6VirGdRpYCN3Y8e5rOAmRUJSGOYsuao8YpRBWy4AGMLHs
nc1+k50Ze581b7IDkBBWjbLejzn9zIhp8z6vGXa4YBKQpLiXMex/GZuXgDeYLLXlq7us6kgxLa6l
e+ucsI5Mz+GscxO1l/BRjNx+LYY5xFNOqGBiYmbIjPY1nVg/BBOotQYHFKa9797K9xQosAETA4po
97F4KajdgE6nzX6BDN7GkGlNaXtPQS3M+2xtflxbd6dMMiGq0HvB38gU46y8H/0IE8axG5Br6dW2
Ip/xO7AbbMbKXCPmSGh6ZDOfBO1tAkZki9zb55X6Rwbeg5Oaf9aAu7Jxy7skBc3u2gzok+z/Vs6H
wRKKT7owZ0TnvhjiPu3S+yAp6r2loStqppnkyNO7Lx79PJfWpVBgOsPuZIzWeMnsBN2AyB/LenqW
azedbc1ZvMUhT7PPo9U6zz0SGXYiWDCC5zprQ+YmHtA629rKP3aeEnPyPGGTld38gBv4WvZL1NRS
nyFDAv0S18LxkAOyzGaMFY6/3SbDWUZUnK5uD3A0H8dghHfgzORTIldSmYyCyVh4A7JfDc2qrd1z
UhZJrPMsOEx0+yws6SyCfI5D6vZmjMlGuNWG/A29fNn1qW+wRsN9XxkB9Bw22OyYmH3g8YkS+GoY
IxiUwcKOh+UTggMNhaoxSNbWhyjO9eAXfLbwpCmGcAnMfwQSBy8HvwVggIX7fAhk8RdP10PrLfz8
9g9YoNcC9DyjK6/Y1154x/XbaoACzbCJL/KZ3jL9zEOLK6cw1bECRR358g1e1xxZtMixzZS849AF
unoLIQPCLeKXWaHpgnK6k9AS9kgFs1iU2R4bcXOArvkoeAYhBCLgCT4aMNDuLNktTyi7cJKNimW8
S97I5JPPTm2GSI8iq8HOz5QZok4AaavJQKPYARUw+2+C723eleHJQ6uZafMlWEOeyIXBfvOBAtyL
FjA5tXVph+LfbK3kz1rpO9Gi74ZF3eQnar2zWBeTRyf9Q9iSWW60/e86iluXz6++mg3AdtlXs8zH
UHXrzhNjSyGy8hiaiIkCOGukyYd/paTiUiQI7FRBdc9ZZJ3HTgIHgeOJTZDETYZ6zUb50Gr+rAmV
i10L2A5n0GGqEDut+TtEYOopEzNWXsBXMNfwSOxsjfUoqmClMUXCGZ9P//mFc2C/1+xREhdxgwyH
SSnXZJO/zDr8DALjU9Xq0TNz0lCLvo4mMf6TYnjtcCmQsPmSoUzez554HG2N5q3NaS+ansS8nH9z
giKemNWwXupPHQy9qHZwh1dpBX6rS185Y1vCX7eaRHr2Pt2yyDso/jNPkJGVDYgvilkiZ5FvjigA
s6r9FS9djkgFyGWy+3FB87Ns6vcihGjlZdS05OK1TXZDHPM0bhg0A/zgzmLoHDlB5TxXKPxXjuH9
sEIvk6NBU9phkG0C5FXm5LF2J5TcpEFKhuJzXci6kyYBRQ6DnEEsxN0TYMdF8mLUxa0uNpVX2SD3
TD/bLHumWeKFtZvqjI6SgEAUp/jxIh5TUsKNwd4vec13E4/t2BA4Y36nCrlrjyyAoZpx44P8GHL9
8eAZFH7wOAfzF5JDVlHspqzJdmlnmbHJDgEN0m42zZl9I+xTS1Qcg1XQJDCY8PTVcrepVdJrjAiD
u5NuQl58Z34l27C2SdoHI6ft0wgtT3rwKwaPBFsqzYINBZhwp/5s0DPiDkr5LEhGe/RBY8PbbeJ0
xgZrb7y9CoN11C7eTEfEbjuwScJNZyxa+rdhLBsh+nxX1g4MHtVCwlW/dgXuP33v1u3fzLY5lozx
OzA3I2U7DDiE7oWp5R3E4YNyKF3NsPrqclaVbuPdDwiwjrkdXLOcLqUmpdpBjrxH4HTBcLKy51oJ
YQ63R0WCnO023FyBK1AO42fvmRsWG8wZAwVmdgFKsmYmgbrEGYYHJKrbdDksj4mboXDJcBAtDGnh
0hh4zIIVs2h9z/SanFQW5/rRlXVxXFOaPNH5vGUuuRiAPPYtQlOjc9FPsHFX58YS0MkKqksu+pPb
8KaDmrxfaI6lITawBn4xZtbG60grLZG0sgTBVc4hGTH8QU6+XARBByvvx4BHlryZADy7/OMsaRCX
M8KeLMs+cGvw3bk4g3J2vFPXZge3HtO4L64FJcvBy50XPyvWHV+zsF9z1b1VAE4ZcHJLzo0P2BN7
HrCDYidcM90REzFEPcAr5N3DJxTA1jVWnNFMv30FkW50jnbQgxBe5Zc9Ld92VsNPmiTn6kR3Iqd/
uWZli8H2t6Jdh9vCE2IO86kLyidnVq/OoLInMpRIvLB7RuQOz1VOLGxXRAD+TYR85a/jc1l3Ia8W
yvg4AzAYN4Tjhjm/szq8oygfXvGJ7itZvjYLSteERzQpxlcKCr4VVGT+tvsi6JKmNBGHgb0N62X6
r5QQWJ2FTKu77eHozhA7mKp4wFwzfNIegAo9UC+m29zHt56DtKPRDJiWFpJNkrMCj9uWRso2v1os
eVyCMw/o66A9gP8QxBCV7dzFIsINDZO3vpYAn0gdO6ej/8vPUNijsfd4TicihkjUXBjcIQCPapco
9Tk9Exf6T3qOe+QqGbxpE4r/aTm0abb8OK17hnI9QdjbKkjY3a2o8rhgOxO5aPS3w/0C2p2n9Vpt
TpHQWu7shcz4pNJoa2bjid/Yd+md+mQSPOF6ivsUoSHD78Qfv0yVn30EjSqpn8OwZk2d6hiamaCE
ZoUxFpitUTTqWf+UqFW0A3JgbUIkXH520oFD9IlTn8ewQCtsIZCY7gzMh4ea0TU7OH7hBlqKHcAl
4ojncSaimubLgfB4JFwcE9+Y31IbmSBkM13K94Hb4kwaFGPLdbdKkteCnn4uC4r13pvKH68xfjIQ
NuCwIcE4dnYqlXrr0lEw2pZPiWSW7Pa3lZhyEle2hNmhiTKXw4pxIbIRmP9gX6xxkx01xKonvokG
jyOOmRA4WUCRxrC1unilD+EafKUO+s9cM0hve/AKyKETvBTlo7A2OKUmbN1e/k1AF3Y0RI+6OM/s
H1je23823nK8esUTeCc04YX1oJSd34/wlsOkQlyZdhjD3KKJuSEHdrpw1uw/+ai/pINawZ3QP6zm
g7PWP3mfYJ6o3hsH5U/VErOBtCEKKOpZ/gyx8dp6nPadT4Zuy0gnKnFmchOJfde2d3k6/YO6URyX
unpvaRyLgFe+cmZrD1l32Pm6vMPTPzGeI5W3Ms6l4O/IjtbaItXJZ2IWOPVkFcCNdL+px4iYNRby
qHlCeHHT77ZlEZmGGB9X63lQ/nIWnvHtea6zBw8OPEE2LTwJfacL3FHodQAtOpQ5NY8NWopYtaiT
mB7fPIPwX5zO7xU97o7a34wRjj7gckuv4Vg+2o774tTGETZxx6AVicKkCDnrwTETYBUbCXCCERkg
aRgkjBXEMHUGrW0J7pgh5WPCSrFlll2LpOSi6e9mf4TlS8+ShHx/zjh92J1RHUrIA3s3s+4c+6WD
XLezCz85iNFGIDY4t95sIe4jTSyyYeeGoMXsoTsQqmfsaaWQZYRMGEvxbJCMzmSSb3u1D8S05GxF
FgzJyPDKbYyrALMrA/aI6SGOCP2ljBJW2gjGfrKSOxsLaHNsJvE2uH/thcVM0ZlwNCs0ExLTJvVI
nTJvJLxE76w2moYyjVjsHQiJrDEcBjfSd9+HhA463UaqU3LrDe9mOuouaJh4hsNXkrc5jvP1thpF
f+gKg9FSEMy3pmJ6MPOQJM4aHojcQBYsLQ7MOSE12xE7yS521wr1MPvGmzQN85rknoPdoGUyae8t
1orDiIp2DcIhSsfg1Z9zpLkAQAIN6dbu/OcE9eaOaF/YXONzsATdkUjMx5KAnDptPvxCf+V+7Odu
DRFIfvoMujC1qJ23ocRK0iqIWrSgcGd7SSr36vbQL0ckJvk2vvZpR8YDZGc2P+7CQ+g2cQpm2bI9
VJqkrx7W9clzEUuvgqQkyJNLNIaIqdcC9tOQb6345Kd7ECtXZDU5ZjSDEaSavqd8xkJQXm3UKrsC
KPvBHFaIIt50WpwA6+IAq6MV+mABFmUshW+HkR8dLH4h8+yXa4NwvbFj2THr6kGnpEC73AxWDuaw
t6UrBmqnIg4GbqKS4eZuZQNy1w4gHtHTaXsWRM3on9z/Tmdb3JzGQCedP4sQQVRlc0O3ozgr4Tpx
MpsfOhjzI57iBg2XieL76DUDIhAHK1Fb+vtQP2mZf64MzjBA+IzT8VAu/aZAtf9Uql3A/M8HjcQf
a4QuGR5q/C75StA8Ri5Ju5j2DHpWH1UkwYg+7OFBd6BB038saBumHmwGlx5vh9brl7GE17UjFJ4E
DeS0gcj/qP8xdh5LkiNpkn6VljovegAz0JHpPjjn7sHJBRIZBJwZOJ5+P2T3jGz1rMxuHUoqKyKD
uAMGM/1VPzXCA7wxcgAIGwuVCp/sZAUOjXPNUk/gAvaYdFgH9oKjAJ1cI8NCwS5WIuepgTpo9Bsg
sF22cxKMyr2lkkOCDI1tsVxQ7UqcwPjM/AcMqOSWCJmp+yIPqs2YlttxdqW6lUNlTJJ919H4rPUP
ZYC9uwv4riwhBARjfL9GBSWRnF9fNsewY1bFc8teep3DGsrmBnh5G0MLpLQE3XduQ7WSey3ilmsd
XjmR4zL2DHbkxPGclZjN9GrWum1YS43Lb5RZ1rHO82Llaj3lVOB7qXrhmJgz1eqrwyiGci1r8aOS
eUQ9cxEZdVOXFnJNlhwuFoizDivKwumxq6sGHFoXBO8k3PA1xTiksylfUVqZAjxfugnejMHnUJOW
F+je6TkwJgvD3wg9T4baPq6nF9dFEhgJvUtV+EtZTgtOkxF4JEpHCkDaBlOmJfvITY+cD8R0VSdh
vZH+bKl19Wap+YgemKq7jZ23d1ltcqe7ODrjC1lD5zhU9qmdETZ5LFZJT1n95Gg/pUvwTY5IAo4g
oF3MJjIZXy2Ww9/Cmz1oHOMgNs0mkRSDWVZu6NVRbI3sNRpudUljews9HrdsEFRLm0XGLRnBQGss
ViTaYKQ01ks5HQZdvAyEKeyZTNayE16mISndijRHpIXwMeGCEzHeqJqvLrQEzo9bPbZddDODKX7F
kPIwOHn4k5QrmjMoqYnuY5+1EwRef/Rd4nU2+6DWhR5XWtXJYXYNjiqplq21FQU5JSuvydq4RX/F
raQv4XEOvzoeq1brMbPLuovwtHJpC/TFKhavjiFSEl4YGIqYPb2cZjtPJZm9qKxFZmeQXJRhdAzd
rF36vfeWRIST0Iaoeq3CvZGy9Kv4NhmTWAAve5raxFu5UdSxdjIJTXH54ON4yWtsXUakCAQb/N5W
ex+jO7CpuFg2yUrYTs06q9YlnR7rgqNCX9fGcWJdL520xeaTxMsu0PdCoo5lDLpIsWEIBuq/dOL1
2Dv3kbI46NkwgaDyslX1F4OWM+Ich4PPU82UNXEAzFVrLsu94aefoDJvLKMYUCk0SjS24zWWW/Oj
QDUfM0NuSy15FuSu90r3ThF3PzAaBG5miDh9qwvOv+UEYWHJFHJTABdj4ibYtmnWrzbrPqEu8DI1
zH4cET+hbOzKGeTO5M08TIbxnA08nO0wXlMgzsjtYGX+t4uzF8VJU6uGEvvCCU62b8Hz70JzV+bw
x30ayij32XShp9Yd3ieKroLVgDILMs0HHd4sytpJlqGPAGUVZr8fynud6rmF2+BbMamZnxwON1gk
F5OVkJ43+7dK6sz7bI1XwXnpNcfgyZgeq2FAqfJe9IoRvxbzphldtQ01m89nvQsaVl6iJhpCCZh5
rdxrMpkY0zu7Kc2PjnCoCAvahTJ8Dkrzv0yVzn5QE7WDLOc6AzRbEiIH3AptOGWJObjD766sAge7
0hnROxsHZtwmACsCmZP+pslvMMs1zcH2K5tiBbWSLVGGUOpylfmPdtbAwcOAQeUn5PgMYoDT49TM
tOwxqQGsRJi0SbF/iwisaKUIe3vQ1gq93Csz5OzJuU1nor7IGu9nAGbBhKHfuWtH1zl+k+NM/K9e
oUoU1XTv4+oElquuYgugCh0tMx+9isZC1dc3/ByKlXNumsvCqxNkmFRHny65foVIeMVBuSN7Wu4a
WI2mhn4NYfqrgdCAC8om6vGWZObGlZiYEscD4VEgCVfWe6LaZyfUb07bFqu09nZ5ePDNbh8nokAA
de/yHiFMR7z1dSBZxlpkGhgA9lqW7HiSeOzjJw8TSVwAbOQcpWa+cwoLvKMAi5zZnQDk12HlQsCP
0VI9tg0ZAMygWLvkDk3CbiYPnEw9F24oySu+mTMP0C2AURtdaB3HuD/YXmItB6N49addH7ntzrEo
yeN0tqkS71aFKAA8WSHtdxQlt169LEpT42tFOzvtD+pqZ8HBCOQ74UxnUYfaq8T6Z6Cd80Y2HPZm
m2PZfGsIl48m0yYHXvzaU54NeBfbcFLgsXE128brBuRcWs+9CJCEe+YvjnT7ndm1h3yOuncZyMuN
3k2MPeBwNkazD8ibLwwbJaluHqXJsJYD8Mz1a8CEg2WMXEOeSsewVlarbyL6NVatjw4NdwLFdnhp
VHGhJA69p4GJgKr7XWHhR3oJSGfa3oMIxc7TrBcnZZYWkj20iwTjklW+GAZJG+S5IB37dW8Q4fdD
cZ8NCC9aHH/0VLWxqz5rIW9f7h+mOPgcq9JcSD3EvBBjTk8ZF+tzY4DUt7A/6rWXeuc+cUgJQUhY
8uafmV8UFy+gzChnfobZk+euPY9giyMPUwbQUK5z4AoKoAXBJybLE/Sn2EOzjTGh+zxe6owAe4On
vG9IZGt4orq2+45gj22pdoqZucO+VtVX0jNR0NOrkH0MvSYkKlxmwTXBy9TF9o6t534yycyVpi9X
hglnsmnwXHabvnKqFRF9+h0zg8iClR1Zoe1W5m+43C4Sb/QSWuqs4dEJg0C8Mvv8ak3uZy1xCgw2
APOqdkn85aeOdgNyTDVTVz+4NgOOyF69BHH1BK3/5Ac8CD3fPni6Bbq0SAmHqG8TCyVPBW1nTk29
aSJfQAeZfnDusSMgnswyKImOj884q24IIBibhqImQRndqaC8p04NlpGNc6BlS5dy0cDOzdZhJshH
Zejsdax2IyOEwSUnFA6Hpi6f+qxlW8d+C7FsRo2A9VzQQ2bjuMEzlZD13doz/9mzP5N4QrW12vn/
dquoDBwU+XoLPImzoKf2IdDqnAMlOZdNPw7fkBs7RUzJhcVuTNCJrHygPNCjabKiyayb6ovTtPQJ
dgT8ZpGuRBpOa+YgQs7OQlG+EMYn1hJQNNtRjZhyWydgxTAlYCODD4uDTQFghKmaNmpVuvDNXZzM
euwwliTCsLCYbzUlu5IkNj78MQ7YZAUo2czaIa5hfvUtZZCi/IxLsYLYl22k3pPBJzCtwOvPUVd/
g6cWta3FxGISnil2GftfMuTBhqTXW5a2+krQ1cvBPH4jF1CZ8iUnIrIONP0W1dNZai3IMKrM9xwS
F5lOsfrU/kSxkWxjTaVL2+sPeRYlewx819jsToPX8ib585y+jg+ug/3XmBfGudtq4SVfQQkDKRwY
GpvePcpbujKZ/uNCMOFagfWNHDWHS68NdiN3NrMW7Q6AC9FT/T50+WE8xulk1u4cjz1CBbBgDuvt
ytK7h+D+6A9Mslu5a+LhA7ccm2hnHwBrTaV4cSfxjr+joUOU432hHQ0DoI1pYiYZQiZaOK7fYkN7
NrKc6McETwLVTt+4iXMNS5rr/IJcIxbqZ8Y5WOsHHCSaCm6OKT9ENgzbVWnZm1bn8pOtwy84pacm
xwDb8avkinlLL2AQFdijS7d+Gpv6O6wZe6fNl0N6j4x+8MhHmb1jcAfQwBS+IDsuiKTAhg4/c3BS
7azJ1xrKVOITiMvx4U9zYysLLaPi+dGK8Z3YJDdoZImrmeFOqXMuYa+VDzKSezuHxolQDn9zIMkr
7JHJBA7lHqys16FcYOzWFuARhwWBr2sATIL0afuOC+bSc1QRYW2D3M2WoTK6pbR6b80IrcWTxRXc
Ms02ypF8n/4gg+mYqfiimUyMpR3VSzXzK2b3rUjDo92VD1M3m/+cgjrsjFc9L8TGJnSKYE7d3kuc
7lISvgtvYn9b9/LKYAbHq8ftn7x7lnxhbPucFe48Yd7rYAFS0WNLbQaqQAP7x5DIgLx1hNa48bxg
DC5WgK3NV+6uNRruzEDIje7dJ83YLL0c0TsiDr5U5lusuh+2KlA8Fd04M4OJyqRAwQbHUwYYotk3
U/fuNgVqwzCeq4R2h5SdYaeh/41DlK5gKEPfQlJtbf87d90vM/G4n9G/RncNWOFbDnxQMzr9qJqV
0dPaPDCDhRaIa0La38ppDxCAfpI29ulUcV500M+YPXYGseC+zl/CHrsYkFDYyX76xrA559Sc2nBx
gIvb4FineG/yIIS5UTV4ETC8NHgHpuAVsxppD9F6zLGClzwaPwX3x8YL+4Cnnzzo3DG+tudeedVp
4TajflhmcUilT26uAD+cS8z4PB/2ZMdu5bxHaiRG14BBneb3OdXd95anfaeoLlzmimRU4yybBrqu
oaaPhNMjWCMuckpsrIpyMGhCLHK6v84PzJjpLrAoqUidV0mMGydjcCgnerucQmbbfnRPE7rjQtca
OGts2sE+tjuDPPFpBppiyUAdCyK2I9OkAR4x0r1dYmMcmEnU/CaYBML3NFLq0DjyzYFMsTJl2q40
OTsTnbpejR6Uubjfm12YLmmVCvOPQpcozySzUUNvDfOEOxmyVuGsmJXmne582U58EbplwDcg4uP4
6XwkJjOlF9exFRCiBMxbcvhn2tsI60ZucvBrsceeNGGaG27c6SMyZHIeoR4FCB4BeLL5ti3WATay
BfYmJh/kd2LIAWuVN1yvvYVeEvHAHaqOR8DEkGjiGul5JKxpTfCWYyBxrLY8GitHP4iBrbZF11ti
9Y8dPXpoAtjEmT89kRLdZW5CXivs840SBgNmNecO6+jNQG7o6Ng8kFddxYH/bkN5hpVRPFQVQCtv
0hGpovwpLSR5jFYhG3NK9EtaR4Zef/AGjgnWdEhC9j5dAS7DCLAOBY/uBHK2FcWw8qo2XbQj5+xS
oErk2nugJp0utFKth5H1RkOabCX8+CqquWmVfaqmH0corjszpBtq1BuAr3yfh8GN3VXMxUDu1l4O
w/AJUmTLAPPE8xVhX/grFZVfIYukGeIM7jV3nUZUdjgKkj0Ggr2IsN+ZDQUJmdzSLDwuwbvfMo1h
vREPiwif8CLNppdWcXWE3QhvNWvJZpLyqmMGscJRxImcftdEHGEMaQ9LeuXOqsFb6WLvF4Z+kqJz
7rvBZUAlQ6xCpG0FcAOe3/5lzIaHJuIokGZGTk429O+S4rXQu8eMgsKr3bokv4SaDjwaqp6fHkgV
dQPJPToF/iSii9iYs3NWGfVOkFKKUbo3RDVDxgnQs7uh3BFh435jjWGOCwfXicKTmGa/NL1iGLaG
LZU/UBJrbMIajSlouc6H52TwJuPhUBHiZSnmVJdlPRNf9CM9SwnHWW14GxEcgaXaq55jLcce/xBU
4TFpJWGeqlk1cVjSyjFbjAbsBda8LRnjocQSlaoN0VgOpczKC4OtNHpIsonEUANSjxhkt9TETIDG
EC+QKBxApKrjLSP42qwIUQYwQxvjIZ0kPFWHHjEnvBf9Ta+LhlE3JSTEs+OQEB924JjnXrPHeVQz
ToVgmcxGnwcPvIxvVU9a3J8sGWypgtpH/miye4pJJKXMbaKeLr8y5UdADp70OuL5WGiHrB0uRgEk
dST3UNg0h3Wdu3Iaa6NPXEiUJzq4uTH52ARsiaRpdlAeXIU31pqKfXqYknK6mfG91XQodi5QJjcd
XqQZ3oae8oPM7vZ02JL/CJnOo4dWi0BFz5nPmNfR7DN202btJzYTdXeqgCMGa1riAAKzxRnV+FAq
Y8uj74uw26/ExTlUTVD2TYMzXZ5eXCKkS2kirBTxgYgcuESY0SRS0hNotK0VeOqAG+7sWFYFzaLZ
hoaHqZWd7CJKcYQB+v2KmjW4pS9hUPmuxSij7lzTPD7WTv4qDfcaFVRpgD28REb+ErvqgYD5KelD
+r5iNoDzkheb+O8Spzr6nvnTmJratNlAF4++NAlwLTHP2RsY98AawjJbsmiTzV0rNMdOSTYime5t
qsg5zJvJPemCY0UpArZfjOyVcvcxCB2NvD/uonRlJ9FwTuP6iES8r5D/V4XJIZuIg1jUmbX1Ygax
rktIp1UcMlV4nD4GLGg79H2e7hzpczSJQWD5yFqJ24XMROUiGuHEh9QPt6hPdjFAiN1cbrKUqIB9
E5KFsmsqKeqONKnZn/XQqO/Z9RccNdNHu6afsSFapZdqPEHbGk+EOh/wKuK2MvEUcPkTIM70J1cn
7lTyYMXRywyg5JyRK8GB1QBe1dbWW8+3Z7zYXvFOYBq2j53F13UmjSSnLW6pKM4ZuuZiqMQPPR2U
HXhsscsEUq/PitB6pzqbLaPBW4laxyTOwVw+ZyhTkmM8lfpVOSIAhBIDOYAtWGkRLk1v4LUHUOyW
+oGg+a+oHh8ysLVDNf5qB+eE/fg4pjQM8s/CsmNEocC5+aG6+DVHmUzpxxYZnqPg7IARIwnX7gYs
gvaVuUSuZsLmkLfCuwLGa4QEuqhBELp2+8TT7NCNXLaa+IrYwQmnfKhRfbCeqPs2qLaF4kycB8XK
wF7uxWF9bAaJoUEm+d4iCcNYSm4z1JFWSX0fsCcr3GODtMgh34CzzfamG9jwtCQbV5Nr3fWUN0/R
Z8JemwkD9j5ZPinvWMTPZtaHK7tHVrcHCC6iiPVF0PGMybUKtWNSvwLRX7Pyyijwy2m1i4zUT2EB
91Q9lLKAJuISjPjC59oPYQCtS61fRylta0PYHCzYvIsaygmbn+rNGYpPTXd+6okMQJZq7NFFTxLd
e4mnALoOjnJ0JbGUAk2i1L90PaI8YJR4uKnb3FuF++Ym9XcefZVu8chZ+C1trHdbFtecJcyVM4CG
E9zQOifNrMJlJ8eXTs9+puaoefGizYxXjwAbPax3Abm2WUd5noDPLnK2WquAIqbIzw6Cx8yylFOy
zCY6x7S0aeFwT6tW9x99ZvphIA7Ioa8pnjIsLwmhomi8TyH21FQlZwPvs0aflJW8x8as0ZT3AxZX
jJbOg+bpX7Xo2CFO2mPlNGx1Riw8UR19FGn4YAFV8nOyRp5It25R6bfADLTT73Imz3nP3LF+TgwM
vKUBCEKSWWAbwswx4PCSVf5RE/UlLZm3odsMyK/YBG9J3/yQr2PFwAhBZq04D2l6V9NzusZkwGjB
oBMvFvgwpfEeDc14MoofrYLrZU5seil2Ig9XxLuptVpc6dgCzcnHGuxUv5MZAInc9mkA2XiuTAcz
ZzkfO1pGargDE3dPKwW3CtybYSg//UYqTjmuTa2Hhz2GNXZLrv/dVcan7xvA74cEZdfyqa8pMxZy
BWEi82kPKkmxjvl730/mSWYtPaumioib2vFu6KjCoREvOPVGey5jXJ8Q2HCZK1KKgf2VVB7Wp6EQ
xwZMeaFsTjyiILDoVtoKiARztDTIzpZlq71L1TaTk/DF4rQxDuH0FKYGB2gpTtZ6CAp1EL2z7V2q
nP2efPZYeu8UDVQlpw3JRhy6D896aiqajSFhPaY5+wOjwM+eSTYYmbq4lnaHjMyzIg/OOBOpDGmx
DiWe9gnBiZkzMz1BvEO3cM+0pIdf0/HTpzTJkmO/wXD9oEXZfugm9mg9sJEhlo+Oqe9Z9IzNyHNn
2xnw2fN1gznt6LbGuWLzXkfuq+chSjZRfa4thfcJXTtmlr20kpg+LiPieGo+z359cK9Mj/Lu4Lp3
sO/k3XM6uNWukelJJysFYyfZw15MtjpeuCluqBFp7W+9MdpNg8Mc5RdCKNq+vxyC4GPw4zen5BZr
yvELuESwCLBmwN5QhC5Q3ysYOPgvI1fhYBvTW82jT0Tmu+lyzUXhJavcD4KLDxN3j9mmz5Fo0Ov9
xyEbFqKmmyak6AvVcovbTp9ZaPQtMadRw4EOjqB67T3cupUbvGTUHxADJVQakAfgIAJFEOd/DP9E
S+NgHcfNxRMmgYtk3hHq2PWUZH5ljSXn54wZJlesr5xzHzQuXaElo6hOcIpzG5ZqjeSauicZxQva
AItxiuIC/9RdYLjJUvqY6ilFTwybdT7jWB8gU6ebPrKKjcHmfg9ZuiuWA0DSG7gCFtOpvDM6JHAN
OFlL6946TjW1RV7jLPANCPWCU/QZHfneUHdJUGU7r/MWFZ4JBg6wP7LBeqVpMymc91TXCetyUufV
+hryZFzWBBCWo+ETRggJbEwNeFuBOycFIrOcdJWu4+kOkw/j5hxpz+iORnrJWpqHIr3YMdh9j3uc
DjnOxiW5ZWaspiCEFjHXiBtc/yH5xVX43PktzNZYnWLXIseHhOyQp/cnnCWToQw42PWLzAdesPkZ
kVIgXFfYXA0x9V89IKEpGd7wU5eX0DU0BBw9W/scJJyiO9fMybaNVfJWAnYHcfOq+b568dJ8OTP6
eC2tdlPBEj1QkbSj7yDepb3E3eaBpgzi59HQORaZxpsMGPMVY2UxXqFewKmLXXCobKt7z7QEVGtE
K5k9FC+1Pr1CzdQWIrFPTRzAagmLb6srP4l+hpve1Z+xVRBWq3c669tCmP2yCrUdwLqQA6cOR5jX
pqo2ed78mtphDxNRw/AI67AZLG4IohhDGpwdvInUwHWXxLr5HV8yTBi8Wh32iKpyXuSEIaks0OZ9
RuoLQ1bnJpuoaAgMxL05WQPnBZ8Qk0Y7bU5eaFwKGj45IgPlUT3VWVpoXQPqyNIUR11qGmrXGeAO
ZMUqrYDRL7HRMRAMzDPKEPwZhaDWZV+MSY4O263eYbZIs5GHR1x2m9Dt3k01CPipOZg7k5K7mBMG
sc/img3N+4ACfMC2jeXHMvyFwkuyBQ8T3vQS8Qo6OTmm0X3XsMcVFBkfezJtVO6hXgN42viGrOEA
kzUIJSOMlPmIWXrNKuXQR26ufMzq97nRal9ZEVLLqB1xi8Jyard9nz8ZTMkXOmDSZaSpN9GOZzHJ
myb6U1TVqzgc9yI2311e1m2uJR94X6OzmSdH2UgK5zLscyXsUZXBRCFCtCMQcNH0vR+3F5O9upAI
r60kpZEl8iPTPugC2kmOCAYgLymNp17nhpzi2eXPFR54DwEnR6QengBe1eM6YlBp4sS6xHgXbfMF
kzj6thFcWnzj8EsZUMuyxFVpoeD0KZGQfubwmOpDk8U33iKf4uH6pQTysHAGXEAhrxVj7GuLccIw
k/Gcd7SMdlLgi0YpBjbUbANfPFCTfqebdMXUNz2AqueRZXJQSFm1qnUOVNuSv6xUZ4tChSQudJwT
RIK36C7vynNvVkr4NRumn36yHwKJ0VUDNcnxAOGfplwsjOABMEoO0CrIR5f2dIYBr0FpIh5ASA+h
Yqg2Xlscg9iWmD148oShBY+v0EiuGVq4IvHNCZTql+U0U0WZ4hKcDsEumL8SHQWbs/VrqmyiPnr5
ZiAu4N+YsvVg04Kum3dj1NZ709Wu06Q/OFb1Mxj2OTIYmbq27mwKt6PdOw6eu3GM76KpOragIJvU
iefwQ7dp4y442qCWl32N9OhiDb1GI0axyHeYlsVUBptxPVNAho2SQrw4cm6R7kcDhDYnjbrH8kGk
ALsEnaTGUF4MF4stRAtuy0hL6jWUfxe9D1gz7VFCAb2Mn9j/hisHO+cq8uqXbDAcEttslnISnOum
tDfE7oAtTT4z1/yJpTU8lTE7xyxoxYHjDntJCEq+Sc+p45yMybjmWvea1dM+yCj0mmWHNMLX5UBR
Y2cLYGc/iuIVeYDdauetRiAGu0624hzQHMQYXz1IS160GNQUHaTfNtoMvE3ooiTFuCHyG3d1vFYW
JfcOORw4Lee0pzQjYHAy+G9lQr+KOda/kqR/LGM296Pr/VROd5U9jw2puZ9jbuTni+e03ktJ24kQ
FNHLmtF/5G5pQSq2/TSCGveBeIyiPBvUuPOQD7J9pIL21pf6WRqjv2IuxEoaIggNdXlBkrVPIRLH
smnN7shU4RkijoYg4uNVtdtX0RU7ANzJVaYqurQx+namaa9pauQ7tii7GGzmEaEWm1pIX18ylfEd
prZb7Iruxqyvu7Pt1lxFkwOYp8o31OiIE8XvBN36n7J0u61ZuWT7eVwSCf2Iha2ftTTo2VoZWPPF
eCPUieblEeBG+VrErvnO9sNjxmYojpyCfWYRO3e9IqcxQuzsasvZqLmkptA/q4aRrKfYJuDJ7Lch
rY9Ei25UjiDzxKgojSvHq6+76aEkIZhMYXEixXTnYWw5sSlCr3V0662d9F887DMYod2pEs3Kdl3n
3goyl8hwVlHoI9U8RQ7hd0U3OynNp7jByDz2NY4E7vRMg0ZTOe1rW4jkqZNsgTIRvVEdg/SZJPmZ
ZsQYfCVAVhFWENBhLNx0YjJVpWFKGBKwY2FY3cIJz4iXifhMS0B3mLgyuzi8ldKxLl00pbdS+BOy
y7DzwyK9NfP/6iIRbSAdB0t7MnjImYTi2c+RxJj/6KRac9LCujlZjBdZG+c/S7Z+uS3S/TSYyRHP
cMLJN6b4IbYFAaKGM8Do70OKV45FlttHVxRgBH7/5+9/idKFGU7nXl/25snwR/8wFx0NfcogVaLF
SVMasH9SjbPr/J82ThPSyeihNLjbMMG8EOcX6RSNaYqZMp9qU7gU0XPvuWI/hm2+DZsJ8DFLOQqF
3151St6JtKYMFegduar8GjSDfU10x7o63fgOYk/ui+QhJKLoaulXbZfDN3L5Qnhh/ix9PMjMRmFn
i+jac4Q+UDIzEY8lh1ASFr6zteyOk+0vv4Qdak1CbOoo5WLxhytQ9A+Ao96r4pXQWnK4BIbQF523
cHoEEtNcwla8kfuRO71WO3iYxeF32znPSf/iWRV3JogKBt3LP/7yb3//j8/h34PvmSgD1Tb/S95m
tyLCmP23P9w//lL+4//uv/72h+O6AgWDI4TnWTAxdd3k458f9xHN8X/7w/hfJivDGGptt4ND6iwL
J1S7yRbouE0EJCKQ974VldzlcXz6n7+xpf+372wafH8IrMI0DE+ff7L/4zu7wch8xmAbIEusRA72
Jp5808GxuhW6jo8XFM3WS6R/rEcWw0nEOzfGBepjFExkB8NiRscm/Z02Ff2HneOWt3E0ZcxNGHic
7TR8NUy6vegBf0phuy04bBRPaRYFF7ZKoLugRcWwP4G2ldtellfAoVAzaL9Y9/Oxseaq2/qU/tIZ
bhcvPC23RRgVD+Qq7fvGs3eW2nC/cdIGfIlyTEdP4+v2IWeYsfHrhENGjJPehV12/p9fOkP860sn
dYFNyNSl51LNbnp/fumMuAn7WC/KXUTeapm6LRFncHCz+XddTKrZ1ZxymUPQaGhZvX4KFFXHXFcG
9Qt18f+4goz5u/3pEpIOpxGb9YwzCaxn+88/TaRznCla+oChzTDNFUzxWKnELki055hHFPst2ia1
KZnAyqdgp2JeYjYpGBIgH+KpueR1z+m8oLSxap0zHF6ObqVePxlN6//jp/23P13w9e8b4LMoR5j0
YfMvf/z7OfpUmIt/mv+Y/9p/fdqf/9Lfzw+bx//xE3br+/W/fsKfviDf958/1+qj+fjTH9Y55oLx
rv1W4/133abNf96y82f+/37wL9+/v8rjWH7/7Y9PPCnN/NWCqMj/+OeH5ntcSC6f/1oS5q//zw9e
PjL+3mMRFP/t078/6obb/6+uztvqgeS2mQU5rA399/wBTf+rYTpS6DrXocGb71pcFDlk2JC/ZfzV
YHbveJ5huDo9mXyoLtr5Q/ZfDcME8O9ylViujhPvj//8vf+5VP3jrfq/L10GUbg/X3rCc6TlCs8y
bcubVy/rz5dejeW6lNnPuLTzKLzvvCa8BzmzxP7ZLT1CAUvF4kDDMXMYFXighSYYoYZwJO6JSt2H
Ice2Dq4tHuQg2YAa6ZeGZlNj3VTppYF3KymUusqGsFblJvm2NhJ5LSb5gh3b2kZVSDsWeR9WnI58
I2DrRWc428RPqwNOmpTeQOtgyrJYirhkh25MG2USdqU5cJWRNTrEIE2zWSwdQih1raw5LYBTEHT9
sk219t0Ynryiptugiu818P7LIYofKS/vllTRtOg927YnMIn/5d12Oyb/BVGmQSFNOKBxhtIHIuqH
aHDODxRA2g+X0XmYeXqqQQBhzYDBW0UULlvAJiF/Zr/nkzBsB7ZJFXyK2MQ9FScMy4j5lVnU7ego
weDITL3YQQxk5YtHaz0FPa29V1nI2VWFr6a2oy/NrY7vlpb8imVh72geVIs0ZJzv4eqFC7bOYYJh
sa8Ode88R1D6waMw8li1ufcBl/9ctOaCjsN9l023fqx2bfgTxtjCo2gzePpDa9jPnTu+jrDk3LE5
otCHCwnBjEbvekF/8yoJOW9N0n0mVc+cKkvuqCmMVf40adkTnJobz8VV1eRqhpb34CElUcDI/8TZ
xcPiFbjzNRyI4yZmsRLRUK8lvzQBpRhepyHo64nmbfoAz1wm/X2ckEoMRHn1venGEAzHKKGgViT6
qnTK56Hy91lLWjQJ/GblIpAuhMif2si546y4pqP9Jx3MCFWz2A9D/jGdQlhyKAgINIlnbQurIJXR
foZMSyHJvBhu9kRHyrR3XflFa9G5y1x4MAXz71J4bzCbqYmgpjnMkEGzkSyhW+Jzqzh50eoKzwYL
ubV0KZMDXnTzCgT6rLG+xpjebeAFIN5SjD/5TyE5cWPikktFaa9qNNCu9lPcW89UF5urHnkJJXK0
P/ShqlaM2bbWGN0nA7IdszY6PKb5aA+kkQrHB6/TOIN093pDKpksNJnjm5kyQqKqulsEYCThliT3
hQMd5kU4IS/iWBw8XIEr0Vckk7DRuzbMQt21nykxmUeb7WM68M5j9rjTAxKFyh5xY2Fp6qAlg2gG
KjuHtdzslFqc7I1ZcM3HWx352J6R+pl8QrwqjVM1UEZqw99aICWtLLqp1zUuJJYTtqR51R04i5wo
9sM9ZT/H9v8m70x2I0fSLvtETJA0kkZufXaXS3LJNW8IKaTgaJwHI5++D6MSP6oK1Q1UrxrojZCZ
kRmpkJNm33DvuRm6LtXu3ZqXLLN8wmZnsLlRUYolO8I+EepM0ND//G0Z6maP6f3GxGh+mpYvFvKy
f/yV654NYc2nzhwmXit4S4jxdOjlS0zTcLKXLxW5y/s6mg99PbunxKfHkJnDOLSsmvOfL3UU5HDC
JEjT6o7gr9ys32FG1wyV5udMWZeUT4QhIyKwxt5KPDOBjm6c3iCHKNTuYWJFAhzd35DyyHy/BqYo
YtqglpXeTaltWPRVm61wv2KTShz3hoebPYG2nD1rWs41eB2n0Do02BVuWq2IHFz+atRMfv/xV02x
610MasCazc1stW9EU7cb0Q1nJdRUrEaCjU3JmqlMWXqQ0NP3mklmYoXxTRp4OXvxxRhKDgKltU04
GSTuP1+09r5IpWFNVrrNKeo6MisUMRl40qB50LyvPLQdzKiiDaRwcWA+DSuQMfnK9pPqRMnBBNAo
Mcg5suqQHdPE1o1MtoTb600M15Xu+4x6dDqJ0kFgBjOppqzEvh6RMRUA/ahw4VrLbtLAIhFQTIL+
SO541PAlR9km15qe2RjVXo7FK/7z92robtgKshM3Nc6syNhV+VPLQ3T2zemL3B8iKvrmdcwKfYq7
cOROoaUfguM01unJfk4SNmwe0IT1NFn7wHPbgzKhD1sRXJvAbPpTZ1RXKy2rXeOZ4y7xgwcXU/mN
A7krHXx2omzjcePikLMLdYOilJSuBv0OBft46lNBmObU7V2zQ29BbkdtkSpoWrI9OUhrClIFJFmA
CaT3YWZ7ay7zkqQ+RjWzayerHyPS0bYNOL9103lffGDGDvg/nwT82DRkdkpz1WwbWz5MRnTSub46
hd0/pd498+Jbv6JLV6kB2K3J4z3TIzagn7EWGhpdXb34isFsaPPjxXqwrsmdJArcX3nghnf2KEa2
L8tk3sXijFdO7RwXcdo0YM6Zc66poaq/RubQCDiCtct2GB0N0a/EXGA6VqiW3Jk/kul/deBYzvmS
2AZAyd1UCQsWtN/TnRssdPnudjLiYMtm/mm0J1AnTkNUh74Ih3zyIgfyHUG50gSyEEWk0XsbuJoj
w41vfRhLkGYVH2JL+kvF+ewtONneiG4sj+hv5AB4tsdVaeDXsufnNIm7nYxQfsxFJq4JIMImYJMK
ZAO5ViWNR8fMtrpHem7IjEfWBzA/4Qzw7RSYEWPME2w+zFiWue2ky2rMm/UtUml/uckGdLg+4emB
5Cop872Kc48KBijXgB4VjU+OW7sg3rlSJuTvRRIYWe0lMfN0P3ZuBwkiuJVgNGEVwTdJOtzTZfpW
+UZ1Y7t2ddPD8FZDW567LjwOdq3J6sA0JRRbDnsKG6LvvlOnJEC9n5GGei5n8+zUsH4cB/WXcQVS
yQ6H0KNHs81uB0+nb2YKL8kSSPz5SMLb1sRv18Xxc6f5nbU/qRMjx/41SeXKSlHx1EPXHGzfyrdt
udxJA56rzJM3XVAhRPUych1GSLtxesiC4rZQeJQzMHQ7Nw38lU4iLJ0TGlyM9p7B456xHdwMWSPu
vKRq1wyW9JfJ9mKux25vuADahlC2Oz+omk2PvYd9UuZc5DQym4oe4w77hJkM1z+j65FP8bEqeDRp
bFAiVmpmrhmkd0UG6nMQI8kw3a4iFHWVIU3bGogsueGZfDusxtZw0s7VmHTnRMhnpZp+z8Y7IxK+
ei6rEKuz+2DlC4ESeRrFAOTNWsD0qoDD8bc0wm0/MUox9bCl8RTcLe4M2bJkr/jIHlCfiPdoGqPD
Lk7FqYKxI0k4eRcxmlqdo46IK0YuWBSdg2GUH0XtjeyS+C1jt6rYlLMBa5pXtF/vpAG2+Dy59V2Z
HWuisbZml9vbvqg/s15at7B4131RmTuIYr8V8ZpMozPjJiVUY5e0KwQoeQfWSloaWW2humPiCGi9
O9c2uofaELAEMC3EorixR74BzyD1oUpqgz0iSMNqwr+IrW9kOuZwqa1q0YOFroOAI6/dAP9qmXuR
gRPmw8zS+MEZDLhSqgNM3qOEMPr2JOykhGcwcCNKVBD8DOR2Jk55ZecN4B7HQQeTYSNmQ4oGwnny
ynoX+VF9Pww2aApTg77SWm5LrhzefjihFSPPaYao1bsIKhzJVru7Sb22u0MZ9+inNpA1lJhoNm7d
TKot1Jdum/jAoaousg9KRS/s3C4RIA0WSe/xgNqEaTxAGQrC4imtfOviiOxlzp8HAMmUn8VxLkVx
F01xeSfqaT4F6XLudGIzFCJHTsSufQrR9Q3gC31RDABYq6+qjM27P18MjxAKu6qPM4kbBoYEnd4G
RsSNFJbnoHF/SZOU8y6v47vGZgE7itrZ2hC4dTOVCGJMEqVB+h5kox7tqSHyw9bvqdHfZy3HXZul
HICFd2cPfJY4FoZdB3IWLF9OZtFoWXfkUxU3gzXubF99NSUL2L7Sv0onQMuOOy60YAST/MdLmqFX
qzShnHNEWSgVqGKzGVFlMKfzNfp8dxxhXJPkRSzjdyxY0OF+etMRqk0TXaKHwGsd+OmDMq1tnbW/
HcYYlkcQArt8+AVt/lg2w8hOCYFUtfgs6348ERf84phs2Yygg4riRYxlRrnzW72FQ8Dg0E9Oc0hD
EHv8eQsyVDYmGFDfQpVqsNdZo4FON7WCrTs2zkkuXxbcSV9QI7rJeC4QlLBMhAM3yRflq8tI3Wv5
V3Nm09fO5kscQQdBjroULzGBHiQkMPbGqa9jX6/TEbVbvYiBE/ImGs+/EWAU8u7XQDbhXRgWjwyg
hwPGZTNADZQbYpfjzrEHl8oGgjVHkovK33kqVH4AeVJg4cx3hoKBFwUswGT/k9Xjq1OJt4SYlTXT
hOdCW28WqtYmx/kRYptFvgbwH8EKjQ7rtsy22A8R7Nv0tOwdiUtuU1yjeefTdFYLss1FjET0LNiv
TDrHIveO7CApulKDgbNRvGEMRhyT2j9z3icby9Bf1DGIjRAYGFzG2xjv1gJfIi5agyRKDTDT9Mwq
qrjcyDiNRCkRuyA3mMksxXI3bQS9EumHH75O68emCDu2x9V9NvFborCsGO2j+uv80QNTdyZV0YSR
1T73bvWFwjc5prduTl40UGZa6gy9Oglzej+N/BiJ+nsz4+AF7wj0w+52ZjLmqeXFHP1DYTtvcFwO
3ZT+kiMbmbK3SBgan0RXgVqGJl3Q8R6mtP6aiazJyTAjPe6dKfS9axFc5SxwbAJV9/mUkiot7huD
QGeg3o3xe1AoEcOOAytk0drE4rtrJKEbIyJwNa//XA9x/JmCMFJ1zQq7Zx2HEEVijvxjG0oG50yF
SYHukGRbKoWgKH7V6XwmthpjuoEaIFPzvYzp2qIgfm2qiHTGmTJrnquDo6wPMVYHCwIX+xp372cG
FUZ9mKfmTUVyNw6yxMrSfMzKuYi5ecCwv7XRVIf4NZzeHNZJbJzVK0vXRVZRjWLhA2qmEWSfpC4l
0pQ09zGZsLiElj/ysJOknR+snue0GsMlvOuRyJtorSaaSNB3IQ8MIUQUWmX0K2AHiH4iIGwzf4hE
PpE1UC0SNfBesUWCEaXXhAUopRaViM0MpBjay0NiFfDUUJSso+VyCjFjEPRGHLoPSzRAeIIy9TWE
iHls7myHqxZ7gkS3Cjykv/c9+57UE5xeU6S24ML8DdwgsTEmyUC5LfF0td8DAURxwiEfatx2jtT+
TsXFI/D3fTwTghCPj6oRcGbrrwbtq8feapW6nr0bMX3aSHx2gwdIr09efaEOrsX+CpmBcrcixH0j
kS4s5WS4QYRnrOa63ZZOxs26aJWJG90YgQPDF5neikLkFnoLeGbyy5hDIwGGhy4Ei89h5ImE/oLc
1sq4tfz4S052ckbtdzMAKDgWzAsOg4wuJmu92LlLewsRuWKjSgNgbBlXtxh9n9MQaAmOu23louis
Mb+vZw8R5DCfnTg/cuTuoO9ejcK8mpV36cbpOzNyyuyoPoatcWQqV20SO341ehK4rdpaUV4daKw4
C/QTpZW1NeMc+XcXv0Q9b2bhT9cyFDuRfAtlfpQxZ4lXot6Af3KPeUVo8jYhgv84Lt55kXtvU/bu
KMHAsHjv7PDZYP+wVUn9K7Ldq5lwkicjO85K/pIufg8FSHgEDjc27L0j+xzmFNtamV/O7DRbFlqb
qOL5thdsYJHlu9aM40vR8/4V9rPiZNmLfkYoHp+WV6NJ5LTKEG55pE4CaH3x5+YiavwCWRAkm36x
dUVh+JWHw4PdExeRUGdArTmMtnVhjLwZjP6DdJ1FtS+W5KGPLM8+2L1jSA0mBL3PM+fBXCM+wBN3
0XpJrmicKxpVyD0eDb+K9mqGMhRk0BLHLrrMtgHpNnK+Ytd8GyL3l0tQWVPP5i7ta/hnUHTZf2an
yHev5A1cHdRBCWRJconEFxbESx74t30HUhmOybdwmKiSt71LYyt9JmaJ4aJEcddHUQA5FrylnJ6Q
+T3P7qL+U3jlSCbeCbs/QYTG/2l0J0I8wl2K0ytnbAoVBFDz0HFeo99BcckPbmzA96E+zrbYrzdx
jwJ7nA6+8l87t6RECYlckxw1XUWZgLLNo3JducciWzj/4t4pbb0xbEYovkpvSrnqEAVxI/t7ZTd4
VQmb7XvrOnsOV1PyXE1Dj3qZuKYkDr/R7vOSFf2hVQkaeqmntZtX55Tual+CFMBk9ZbUgJA1ixDS
PyEqZOm+lG6201N/z3xhPguQdgUqT5yU+F7DTDDS7aNnjwuzQEtB50mCMfK7vOP91GmT0y6Z48bi
eQwn/SllPHIcpJdpKsUqiu5q5IUbrU5L2b5yI9nDPsYJLfvY21ROJA+NY+5AVBORWTRnQlngZgya
cL0huGO/I6nVT4adKcIVo6sXbUo03SbZPVudi5cZ6C6mKOeObIhiSQkGEtg7j1X9Ug00WRbyNiM7
0iiS/tDeNrYznUUcfdol1nc2rnuFSh2dHYqWhDQnfqD6XCw2x2wkQY4kG8zYobHgEZrPLpiiS+lV
7zgMUIaL76WY3hZzezYV6b0T7TdEcWaqKX6JFbx0xCp4ewE5vRg2I1Z+huFBT8mV9/NK//yRFA2i
HEQnGGG3bqutvdEzt80A3oc4Acp2fPSMPNmnY3o0DO8c1RaNTR8gy4mXj4nqbPYl4lTbPKNOfm0L
98Wqof5VJpoZ70JDiV8h7TZ9ZtKOhOAPnOmLny8ZCbPWKEQY24+SIFNFhgPO93Xq88Okz1/sS0ls
PeFGgzEhR8CU4QJBCEyE7hsWCKd0aG8YFPoYQuv4KyjUW6rqN6CLnGLs1bEc9fCb8C2lOY8KIkX7
GGdq6+vGPiAWQnRodIfadsNtC51kPZEuRXTBe01yp8SlwdsxWy8DIJrB6wtmYsmH0pB7DA7yVWVY
cKsqxuXsZD/9sgtQGWTfA490OHr3RYlBys1eiggue1G4Z6yHaLQePERVkV+9d7VGRuAmRF7PV9tf
rpPHJqOSa/Lyzovb+kQs9LBrRxDyBrU36ZGrOEo/DV9ifoDG07NeZNRngLyxwiNEAy5/iKEM0SMM
MyiIKLBe3DGN9l073Fa8ZnD6Cp4LeuOJNGFXd1sN0hhIePU2sYc6dwERMAZwBzd8YdB/nNzkqaon
IAVJ126wcGK0MADllJl+W+5r1IkXQMy480bmrzPJqp0a4Ds6zkMMW/lIbDiRrpPaz55oVuKhQzla
85BvjQY6y0gmd5m30EhYyG2GAZxrHAgHp0N0M9O4oLTHUhkQarKrhuGmiRyXyGdwGpGPILBGMek+
SAWVKQR+srGYHK0g9MCAG8O9g5loXQbJa2P2T2MB99QYIOtG3HSx/ZBme3gqJHJCNljPrXWxRErW
89gOBK+Mv1WS4+8l205j2ViPkbDIdY0OlYXHcvKG76Ipn52gpkpX9WOHdXC0ePRTKH1kyOCsgjO8
UgJTZmTlGB4vaRtAW2gt/y4SS/GRJFxEIbNCZXAFV4Jmdmw+pR3atxlMys7o34AkE3jrmCC5ak3G
T1mtW0RuHjLgrSPqL6MACgcNFDrI8OSH2DekEFg2howlznBTCJ9hDr6YOeNwNH3OBxNrbj5lPvod
IHU6LZ+11T3NxfwpIKms+tm/lQyXpUEHJ5Bort0QgAMitBOol/KUjRGISegkK6/uvBP33S5w6IYQ
C1XrCk+BN7F6GLW3GpUTbJqGDAzIEt0Ufkqmtr3JENwu22avUtNbbOgIiTPFfV+Al0xH/24OOerz
uH920XtVxHQUsl7+KZE1Q8HL4aUcyB5pUb7vnYaKk4xL5CMlyRQdcl+tLJIuD3NBYLURlUiiohtE
tALIuv3CIP2zigVSwzl7rAE7MUtFtEjhO63BNp2bod84/QATZVqgHRAwlgHIbDPC6LPy10CW5W15
I6n0t7meuk1Qt2fmznA/SMNczQSrbemAseZk/W/ldaRpVTOh6q1NggzbMKPC4OeTELBRceWeejFw
+TtM4LPYPQE4cXjR693gTrykWHi56rD3zhGWrybCJuAz+UY8Mh+VpNlE60XIQKFBBRvhEr/GLrc0
9NkLdqHDBE8LOW7rWEEYlQOJAwMfO8Oza9Nl4dka9eOQ8SpDVPsSlUFGqcRc2fqQkgoetZRXU4cF
9EMERivwF9SlMgt2sBU+o2zB6s/lh0C1K6Vl7uFqzWvEP7xHHE2tF3R7ZXlk1gzRwe64twqLuMYJ
JEbfgsQjq2PvkwgP32M82634EZP1wYyMDtLleuSbp0PWY7nLazoqDCs0/a5+kwV9gVl9TIF5Ya20
0XGLbwB49U3pm+dFyzuEB6fKv1Dz3Wp0ZnulapJ1s+eZwLV1XI37cnYe6dkedTtfwyWyo24f55AT
sHzLQrW3AmNbZizMKhcwixm3b6LJHnPK4R0pSgvn2HyKdX/jKOJm3M4fmEsyp2KzQsIIhye5TL1y
DzzyJ9j+S+iRbjc2l1uEjBxq9LTF8/4a6PI5LVg1KQ5FRjgj2WckXidNCE7RXEk0kKQFIXwWfJGy
EtANDqzGHkbMpERKAYTrrXJXzVyARkIshpO7GwUNbAEHx7jn5t/xsyk502GqLUJmxucIHLZJwaln
qmYzeOSNOg6D35GOU8Ay8h0WimRq8Sw5w7zqBiaXQYiZxiE3FaYBP5bJs8j5+sPC4mWSGB3y7FjN
5Q2V27GpiRgCF3dK4h5brgHjojfyzzJBtu8P2RfYg2I98pEjsNTB2qiaaqvmZcxMSDSZsz8ycTTf
EjMC3dBnzoylMjZDmxGb1ilQJEV1ZKpUoJAuPtuFFQ4WVXwx2brN2vFHp6F58Jy+uAFaFW1j18Ne
0DLQxVvLh9l6EyDNzntg6rYZmo58kALtcKOJn/ZEXWzteTr23fCknU3lYYT2WZHusiH7hRP2qTHb
F+py+JpZx+NUU9VVLRVpwMBkNbRdvC0kPfjQUnKrQNG8zexdha1umcpOB/yB8K2Tb4meiSc/I1kg
+LFhbWwRuj6Q+HMUk1ddVVhlN39ULv+VEOg/KXj+RRH0mrC9+vlOPv9d5/Mv/9Z/Ugr9vygEkv9H
IdCqLD6T5udftEDLf/EPLZDh+X8hwEFu5kiJcAGP6P+ogfglxzbR9GC99ARopn8SA9l/CQttWCBd
x7T9RYr0txbIsv8yEf65AdpNx5Wu/d9IgWzrX4RA+MgYLDAeIbEPgzBhTMuv/5OYkNa0r/UskAN3
9ovndd+TwdZ89rBcMOlr2t9ZgD5WueqXbeVfBU4v18JXa8OFzlvM+4w1WtqJnA0sAvFgfkT0DKKj
gTMJNXD1TwKr/6C5tP5N+/jn23WEGfCDQacAbe7fvt1+jELhSgWUTWaHEHg+c9sQ5+YQoGqPk9tI
vQZMLDfROJ9Li/g+l/uRUillrFSylM9JhgfHRmg7dJGQaA0/bJmPmqQUxMF83xAAwHjKWWsHHWCY
p/e1fWtqA7lHONsbr8CUZOFBrNGW7Io5DcB6ULtndvbZttGGyejetaYziVUHTLEfpgMTw+rb1zo/
omF6qdGLAufggG/tvN8tvmfym6kBnHKd98vru9hqOSQ8fpDsuADrSJkTQ8lWEG+p7HHDt6P9ShX7
xKGZb6GdXiLIqKzP5SFbtrlNytZ9gvqojdqF2sOKKtby0PLvZKLb5VnSrD3kLB2TfbXYzTpY7E3p
XJUZQ0OJ9SZkJ+tMCCO0WkhCSHoDkHaY3uPfnpkinDZ/0eZdnD79qOjnRurk0dO4YhVHOUIcpOhi
E5jzrz4Hl6pgW6qRJNSGE6whwmHig6ViScdV0CTGHhfyqTffmdr328z7QPUI0zR6qFjIRJ21Hkbz
KTE9f1u17S+bOEW2E8TA4WU5V81A0krEbS5+mW55NWN8F34W/WQq3/pND9bXBLcPeYIopOwI3oJz
VcgnpGGPwyyfx5GFoTP+zgsXmRnxCjv8nh6d6dpoUVFrJ78jqWwTtHRCOiYlL7IhcLM2yscIELWE
Xjf4bCcZA0T/F1rL/7+OWGtRKP7vtZbn5OunST7/+Yj981/8fcTKv4RHIFkQ2KZrWtLkGP1bb4mm
0kGgzT/l7BCB5yCW/ltu6f/lupYMEGIuIlzpSn7p7yPW+Uu4i0oYPjXvnI1E8r86Yx2bb+CflL4u
LgQZuCagSNODu+V6/ya3zAtl2cnABqpq7ceWIN1VNKr8ZtBEx6elkBuP7xRvGz7V0fR/ofsNePQZ
yli21QOHar314FUj4IyPPvFu+QMtHN94hjQLvkgF+aMeGjzlEr83qrNhF2UkjKmyOrtN9APN7dNi
EgTFVF69dD7FswBRlyBaGr3p3ahqc1+lch9l9da/rGabt7mDV4WMJUrQ7TMtG0iCSS6moIXC5EE3
lwwfkXvXCcEIJKkJUp+i1yShSZXqlQwWRok1IE6LGtNFptih9RkqGmKbxmo3hzszWSIYBnmL/nGF
F+Ojx5u4El38HNjkC87BQ9kbPzqov6QJO9Ws71m8MbwpCTtIvDs46CxrJ9LkUlfjWvPPFq0FHWxy
LNUUnxJ7ejGWqFXo+vlGePFrWFbjsbN+oU1HJlEPx6hr9lC/tYAOVljPZG42e99ysR9U7mG27Cvi
sF2+8DH7rvlwTQn50bI/B8ApYh42GgxZ1AHeFxbHHnbmhglr/AaiAYh4qw4+Ec8U1da+tKaXKJi4
Y2p0oxPixFx9ixZq35jUfKxdfdMhkFUl3srcw8tFiCq0VQHIGKC5hZtWmsUxNvsPQ269jsi1KKj3
CBKmtexbJpkPTpfc9+V8xVBKt6Bg0DB73EwfESAUogasmo2jb0ORytKD3fT2tkANEGnwcWMXfBYR
HVPrU8pm01VIHqxM0+02DQsnK6qLTaTns1X4NcshcaOJS9uAZ6WDa8SlX6LanhjokgvMb5Va4i0L
8F3lZ+0a+BXttlintHVr8v4AC/LwFIPe5wHsTF+hGPV4XpADlBlNZpyGLIVM3gyUoCt3YYKiXtw4
lvGhO6fZ1eKhbhms0jQax9FHGVpEWxulpYZXu+lYdcwlHKGi/EFvRKFzVMCCqhgchaa6gX2JIXUW
BzuNHgwUNAS3pj2FNW1JgpiWoGeiviUgOD/bDkXxE+PVRMMCo3Gc0KqxAop0f0/DcQnGgmcQQtVO
VeqOfeHRUGxLOvLuauOjochb5T5a5G4an27DekZPYfi3QY7cpSG6tmvgIs8SJFZ0H8fipezzHyNh
TBRbeMb9ojj6SfbN7YM3z3d+l0l9rvPoZeThQlZLk4ORHFh2giesIsQ7ytTHgKWcRcOqztXR0I4k
iaXf2kEy7upiuDrL3nY0DE4acJuonv0NKWM2zajeuiLG2GHLXe14T7O9tWsmDUO1bZHejGP0DWCb
zWAPijzJ840s2hvCte+pSQ4eUHOqmHbT4E5EdNky16Dugy8Htx8GURuxviyM/iWYSuvUWHS/fn7h
lURemLsvWSfMLSq8K489m4b4KI2GVLHqtMiV6wrRlZukqG3z4UqmHs7vlG4drAj3O79BzRrF9mN3
Y++rsLtxi4Icwxjvkc6eZVhe40xc8M9QgeBcHT18SHP0uPzigOj8ELDW95n3TbDbgMi8xYiTSLth
1BlG4IeZ2dpsJTaeGq5uixoE/+FzJNS9chy1bi2x8hZrIzr984CSld13idZMQERt9k0KLnRkn7dR
NHVqKcNMjeU5rN6pk3G3ILftGJzWPjKkXvqgmHzaxokJd+jM0Q4zny9ECETqxcsNVF6tuZ1S/3We
BDjZcfiQi+s8ntCh1iK4lwEhuCaYBeITaU1jkHXDvCuUa+6asWFLM+kbt2XXP6pzOqp3p4JqCwn+
se+hlxm2j1W9uW0B8iIlPIuhvTpRhdnEMJDXGckV7955atDX2GR0ezNYzrC/aIo36kf7RzfOQXkE
VcLTBMC45x599/P0IQtNFqbnBJn5BkQ7wxQjE+tqcJ5sFRyiWOhTG07XDuoYWulgr2H3owMls0Ae
4pGVjusAoPETWHhiV+vp0yw7l7zg+VecLDSC8b7xmw+jtC4qFG8yJElh4Ghjdc2oH63w1gt/NyFc
ErxR4G0hOU9YVuM2J3WlSTetYX7CqboHpg2YrRVkhsFQ3cXlAqQthzsHxTKqvmrv1YyBdRtfyvqp
yR+MekTohsAS72Ggws9pGnY2tPW1Bfpi5UJB1y0E3KQM3wF/n2Fm89YwJC4meTB7DzyoJS5F4dxO
BRObZjiNaK9iiPKbAX3zIBcGRgq1YBzSHRkdF2D9PPLElQclyyjyTh5s3J2pHK5I724JP4C228pj
SQwTt1gU7A25OOYHAeyWDR/HxKZ1I4DzcvgMhIyvzKKPGZs1MuC+JbrCjWEWH0DSfqx6QlE2+k8l
XFJQwvxAm1JcGjf9kCBxyLnheZOaxS2JnZNf3rU852vPYgPDHBNE7ZB8zCStm+mmYTC4j6XPYWMQ
GqWMa47Bj5SF5I4xjH9IB73Baf4ZNGQp2vYtZcbLGKa3s0dubOgPgEgb94pDYGNb0b3lDtd5CFn0
EofZFSYJA9w3495Z7NDpujRNcGEDCkdeOsM9k3J+7+Fq2ia2QRZIZP0k8/zTLm0qtNqBxzb1ArAJ
tXlljMadBYsfUi/C9wLuMbNweOl4TXtkmuTpEstmZvdBOV0Cvzso0oLrDDAl2uTf7OGMQ8P2fC2T
+bEvTZDizqsXKAKvTcNYiWLe+HoijHx6mYWmT/Hy+0I118bljLeKk4OCwyvDcFNPWJ7T9GRo/6Ut
xhe47waJt+Y3LNDMy+hse2bnGDcABfLMYS0nj4G7cUEU+p35Ig0e66xEy5Mx0wxSdZwXPnGB99Ps
bS5dp3jOnJFPwIdCMLagQAGskRnjP3BC3OsYY2fcJtl+qMgzbcq5ZUrmIiFQ57blP/P1Qm9qFmkc
1hCUC+Wm0DXDr4gaMfT0dxj5yY4hxYvvw0OTMzASeGKJhw+ibkoiRWj5rDy4sZxgWHuyZrE+eWjh
6pnsEYblVuvRTX/lBNOMXgG2zuOHONlLahitFl6ot8LLDrGHmNf0eyJ/rKfOyF6VKS5LB9YE032U
jM6j4dvrwNMv5kAJYScdf1DqAJsp7HoyAaHh5fAW3Rb4/q3wwtfl3gBIdYOw7Ypo/2X5hOqmo5Ad
zIPhYMLFIvVWlDi8K3YrMOwIy4Fs6lMsMIWI6V7VI9s1Y4Np4q0mpw5BgcNGxxGrDiGBKvIrJACq
ps67z5Ha6jA76AyAA6ifA54+Eob4SLD/nchGnSzqwcjH7O4tr0vpJa922n7nQbB3CTnxB07D0DLx
IUMgWhmjTe4RDOnKJUHly67cHzlQCWVEA9/YNpkbXgGFbjdgM1mj5MXQMQlrJc34GZHi+9D30c6J
+vuuwoplpu9hwA1mo0bwjo4dNc9BuRnJMSsT8oNZ8kM3mbJN1yhk601xAJaOBHO4yUN0uGkOyCSE
k+wRINe2THBnBxhdbDwy9WLzDt6MJ4DnJUDjL/FBT8apIvYUui96xoBp6qYLIIC0tjjTdqzFQNLE
gMC8mdoPPST9Ie6Y+Cfpjd8AYEoa+UrHw64Z62tEWWXmkvUeF4lbRySfG9YeZGBwC7mjsC0Evc7K
aM11Qlpdb028UkLwY0pPFtuaVZRGPG+Ek+/Q1m5xXrIO4Dur4SUZBUd/ZgW/IklITtJh/RZk7lBf
tVq7ZCjwuRZEa6nWcrdQsCVQayJJsBE4vH3jELxXCBFXXYZAbhbypEvauWvpusRacVCyobxnFHc2
MBpAYWRNqOkqCvVd26fCtQ+ob7BJ2T/S7m889qK9cZn78pgx2KoLBMcJFfLYJ7QcVkgodPqY9M8y
CZ7rFIINzht4TvaM6J/CD4/erqU4AOxIortOXt3mOAXyhbdLQtoRb8NkvaKe26c5TYvXAhn4ZY0U
BdxJom5IOyADwhvUztDlvblsCkJjgEV8sFTr4z4GamSgvOsuJdCIdTyoL7PEDNa7YEV8+SLwYu9S
h0MknylI6MKel/9R4ywbyPY5hsC8Kp0nJBPPXZh9/TmDB2e62JP9jEAOZxAAmx7IlCf4Xzf24C80
KHIDo8U/Hr6k8XzxJnme30utyEYbkMuMl1wFty2vb0gK+aooiYTOy/KRePe3GSmePxnz0Yxue2Jp
NjklBKzPbSBPXVXFJ5tMWF5e50DrQwBhnDjYXnS+iomu5p/DFkx5hzXHV0+Flz1kfe/ekhDSs8kE
fUjMqluVvxsjBgTDqdmEFeKFrqEYgU6STjDUgl9tXT2TxHfFxjBtU/3bc3BOEFqAoK9MKaUS1gkO
cBSvh6lXfCFq+66DEJ6c7f+wyrmdUlCiY/m/2Duz5biRtbs+Ef5IzInbmlAjq8hiURRvEKQoJuZ5
fnov6PcQtsOO8L0jzlG0utVqqghkfsPea4v9OE6M8iq1U8itsFkyWHNDFLgoasUc00qmho+/B69H
947B5kWYXEMJVRoMVuDed0Vg/Ep1BXdAPGM/QxLP9gix3TyIC/4JoHX9/MF8LFlrrtIuZckp0lLn
Fm1JVHp4QrKjNjF5DSQFZ9j+Qx53gk+BwOA40qDEmSerbV5S9rWfssy+7BLRgT2+xom1Syx6MzFO
A5cJfF+7gb83Nxst1O+JbTAeVMZN2N0d9ONq7uCvlnbHPWbBX4/1L822b6HH2ThoPKF0dBhnIrVX
zqsI+QZ15vBhNTwkDCB9t99JeJx4uE2FmLoODnikWF1DYHPLLLhE2fyEtL7Y2A0fgD7zUZij9Yak
kcDpYUZ0IMLdaPI9BpwYbiGoPVIatWsqU8yZY3W0EsdP0WujSGqQS+blupXjJ80GgYdtf1G2t22N
P/XgYGoghLbz1NMQFTc0GfG1cbk+2grbLUZ7xa8GxxyvxjQ116OorLVdyfhiQDANovIdWSaeQCP8
Ruf2WpT2dIpC21xFNraUbrCfO8u55GHc7wuSdCFyAj+rVfrt9e12Nhu5qifHPTptR7HN/FYep4qc
I+WREKJFJIsvX6qsLrXYm6F3ozaefQsOxUEH4V1+Z57drzVcESIhxckkDmu0PuFSJkdoTxuVGdzT
Kj/+Q2WwoSuRDRtvSdyitQBvjvSYGbHpEanyT+UxYLA0IQpzQvadS7oltNBtmh4tZ/qQmmo+JBRI
3UU/WuTsvIJUbTS9/apndRiBfoBFvkMUwSbqsQytMIX4RVaQ21786N69K+ObcoI3E7HJphIulIrg
hboHawZJLHYgVnMAgGmMSsAn9VsolXaoVHltYkW/jGTIzZD1sLsNV8LhcSfKi1qkuhoGNVFQUUqx
i8t6rSERqj/BhirQCst8F6DxR7iYQxaqII8aU8e3K7UIMBLnwVAvU17/dFxYpQjP1qJvgTcLlJaY
gZw+qZDVoZAmchz12Vjeq6uXD1aFj9qsNx6mApkt91mRvVgD9lwRFu9pIxAVRpSAtGPILOumCDcB
fjbGFtWnKrF2jIHxIhIidGrNjs/1jFOl1Z/RngqUiB31TiCLvZxvU4quLZ9ae1MD+1lZTZmspUbB
GCn3D0KkENQih7ps7O9B3wtthPhirUXu3bO+PRdtccvRTygnnfck0jNAIkUri9vrpC9It3mY/Ere
HDmeyOfyG20mKrGv/rg6SGF6YDbEc3XsbaMhlJX4ARugRalHTGiarjt2HtcFkR9+PrEyb2YX0M54
wg5NyutnYOD3Jlf8U7KpSLh05+7NmWxUV4oyjBiZy4AkiOwzhPNmPcGj0t7MnBwaTTEOCdi/wFx4
mwdu/LqKca8FJAdFuN9xUrPBly8OnDHqcPtlJkGA/B37YqrhHQkGTBz7bz6QaBsiyG/NwRfS+GNM
UFq98lXLQaNSp7+lvXF0pBkRTvTLQH2+z3WxqRnTLN9KseTTVHHuu3bHvei1R9JdXUx+JVPe9LE0
mWaSJEjYC0KWuy7ed5qtMA/3wKOKYctQzV1noa6vJpMRDUruPRz9fNMwZSajs7i6Tv4zxv2tdKsD
mKz4WIYOLmsZckjCJV40+G9KsECuzfMYJgXeOW8GUWl9CUwX7KQl9Y8+3LArEU1I7J6FtAP72a+0
GxNw6HBTI9I0fmEvkgKxMflN4y6VOhRq03tMqKYQFwG2YfkebxNGwLXSz26U3frCOwEVGTZG5mD8
MG6jXQbH0Cz2ozPDJrYYFcU62gx2Mj4cmWcSCf6OEpVp5dTVrg2fmllPDw3zuRUWAmDBzklnLrYh
0/QWlh7ot3I+d/S5aiah+yAge4cZoYV2CwMIozhq2DJbTbnmrkQSv/X2JUbe66Xju6d32i4wlB8k
iCs7x3gi8tkkbEv4FZNW1o0N77penPJc/0IZzVJUsRBlEhOsNU6pbaR/uFp7N5rmN7IsRjMWiZrQ
jXu/c1CRtT1xiVmERANJgOXPbnVZ/q9rdDmyKvA7VqY/pSLcxFN3Ex4JG0OLwl0+mRZbxADLVxWr
PRz5X6Yx7DKsd1tIwps6A/MZaPyB6FUOjhd+d6H7SmouTCiuv8wtfRS0eE2zHVmfOd+r4Ddv28MJ
+l2fMPYedmYcuJtkmaK0sqQW0T3gLTqj7Nl3p/klbhwwgn/H3jG3yPU4s6ybXjUkaRVMT3Fq7+An
7hX8RMuFnyut8RSncEU9+QQLng6ygpadz8Rw9o22xXiQrC+IVfEYahw/ceEiax1xNlTZeIg7yLAG
Bmu2E7Z+LoLY+JNpW6Srz2HmnoY0yNY530tDK5p1OHu/rblnpB99wEBDeJhXh6Yu3nh70LOrY5Ex
qXDrxu9V/awhWA6cpvhFEsnZbjjmwcUxQONhRog7ILxGc2ixtC0BCcSZXRH52IFZFMTr4P0ChVBf
e9cs96bXc5p52s0t4KKploE10djrLltC8SYsjTGkK2ZtsmHmPlfZe9cQSjgl+S+8+G9xPzV+Yn9p
IiUNtDK8reZtU7dAW1XVV8EltJqb6C0Msr+ZpVt7IqafIghyPNnpJcCsxeKhlpuojQgyx33PzImc
vIbvvaoGqGONuEhhwEQ3S+Y1bneRZmvTwjjrEIfeQVAOtdbi1xCQppEW5musM1+aK8lm666lkz5U
gCQF9sJLa9o87gYm5Jo9F3ABblMrSe21PianYebuE3V5dEqdsCcLR1ntABzQpe5Hf4umuvepYHvR
ECXeJRAVHZZg7rfrWQH9WgPmfX4nhPbYofSH2I+W/GNi5Bj1sPMi/c93X8QPuxxubaXfODowjqWC
aDmx7nE+MkcCBqxr6Yeo5KXCPbQugCMZDaW4qWUXz3N+BsLdJ7ff6iVKeCdmN0EULvy893k0cSKG
E/FLOkKAGUTJrizk0Zi0gr18+25M1UXrGSFjk572IBDQDQbhRRjRr4Ka+DjU/EKRpEfM8aueIhJ1
LA2tBhrOjrvvtkMI1v01O44jNROmGYzZW04I48FBsYzBEsmtTJ8ZfH1kHOzEnwQSm1P63HX1R1zR
/AxpYeMS5p9p7nhWdnrV9WlmJres1N2DaQtvM/QUBhnpQXx8eKm68Tse4F8Kh9BWMhm2Bpfbhk0T
BZU9XsEQkh5YRU92Gn9r9URpsFhzk2natm20Yal/6InKZulBy7JMQBjiTIeWr3fdeunJseCJh1Fz
0ty42keOswpn+2Y2/I+EpLIdLrqdX6exsMGqOZdChxwCs3eLwuxp7BEzu475Jyb/lGOGkWzCy1UB
SUd2gTrbnspfjGzxpVrKZzD/k3D3MGHWBrzPJApFAeyquB2MQ6q3v2XMyHG2JfCkbLi2OYW/nd8D
WQ7bdi2McSbDsq71AxsbansIF1gEvf00fVd69BHaab4NS3fvOIXhQ2ujkS7X7FJHxv7F766c7nxs
nPiqL3Y2WHrd6z7x+5RbL2bY0RkES/ZcyQOxB8TJrIqBhL3O6d8yIwj8PjMyPwqaq1B7oFwI183i
J5wvogglOnqp8YiV25Qp4S6IGf5kAQ+l5DZsMH6d+7h23uQAZqK1rfcMaadvwBHxNANcQqNdRUna
OkTob3SaO8c2E9/Dzgt9IncPjoOOI80URSFdyjHM5yq9TlrGu2XhV7fYSPhWyUymrSn/6gDn/dS1
7yWrEg+Wf5jBE3N5ehRm4oMlWsaZxUTSLQvg1RCnxq4VJNmW7Vfm2PlRjswGYKesbNY4OsI3WD7E
2iH5Y5/2u29scji66jFVCpVtCfyRAIRBG590iz67bac3UUuKH23yl6gHnNT3yZZ/o6ZW/lDtlUWh
y54ix1XAxa4zV46yPtrFyytfL2Y++60nHRmoHO+1BiIToIO70SGyA7X8nNra8R3lGpuJFCjWi0ay
qXDV80mIQ593r2Pj/dFqLd6W2BWGBXUh4Uh2xb6Ji2O2zE0LA/NLpkx6pyj9EY6Vb0u3f69jdrdl
lX7EefiaYUFKS4awMeOoM9Wp3S/3sJqeODMgrrQcSwuclJcbVTsyIeo/oetfaUhMAxEzcmuWup9a
GnskCEsesMPtVGOUIUdBm3TihgCT2CEnGYgedLv7QFNiR9nYyAPHe7qutIFpYK0B5+heTOLytigL
toWD7SL2WGG6XuhHIXEXet0+MrN9Z/K9r0kbsDNKS48Oi0lShKvAuZjS4s0vF1vUdK+C4TPJeO6a
svPbJmPiyHMTJ/bJswEtWQadhxG73+iw1pkl//KGIIbKUNwSnwfz1cICgnLcacCSJyp6IN1geKkw
7r7kRdXRESBKUNLwk5rvc8yZohQiHYAPqIKv7UABP5mvXVR99OZH7og7ZoQ/ZkdZTB0EvJUjDBuQ
zIGUZAa/w+g1f5pkUflGJJpbwkGKhPOEScN2C5Phr5lzLdfLpE9XzalyaXHMZhWN4bU2scdhMH7K
crjDyDTedS1PCYebzhTe2wkl3BPPGQjad+Kwgq3ZLT6IrmIcWoo3Inw2BaUaPBM23MPPXPR3b24G
svLcowbf0SXzRtf3HRLlIxQOJ+8DWpMo8LuCk4N2D07nWqbBSWDT8KNRfTsYPmGWJywRp4tmcqqV
yJeDXha7qO5feGpOuT2ZoCj526phuxvm34QkEaTI4RR51gBZpr71tV2vcdngQxmSDu9FfvIi3GhJ
XpGk3p9NOXev6L9zvCzY3iV5qco5EwpDvTVjGq94kx8eKoDZZcItzKz+y1qQUO6VlhBlSZCOAAPp
PFs6/prE0MqtmizCRQan2BF1IdfAukoSQbyLKMVIg4FBoytF9mjmkf23E95rFeYPN+2Zwgo+cdw5
XFJD8kqzmbySR/A588aejTZJXuMiKLYVCcI7A2jqa+RUn5OnM1FI+m+3L+r7vx+Kcv7dyHY+//tZ
q0GFbD32YLnFFg3u2oMDtl8TWJdcdLN2nvWED67jv18C6t5XmCXZ7Zr9Dde9PKUpsj8jkMaxgCe6
blqsDQkcPgbCVXgOPOQvHlDoRU8YHLOw0s+YzM8ZXiiSF9vfsJ/bo0UMMo6j0N4bKfdsYbTugQ8D
ux84mruC9KREmN/YJxFVlQ5+DbVyG9t6hRuc1Joc9KvftSFyC/Z5F/Tce7TD/Gz5W+3yV7pjk6xt
OOcOj8Z//v2ybHeVwOk8u2EBMkMLX0RUhC9mIPdznWRP/35GzTOtdSIc2arGHZwX8c2CSr+Iwb5H
hg4xbOL6l3ng+Sozg43jDM0bBxCpSXPo7Jr8QBml/4orssUD2xuvna4+EdCYG7MS3VvvGOeC53l5
yzGRnkSLn8xws1e4r2zcnflDV2XD5ChrTnjR1QYTjOmbMrx7mAk+7LC3EHYH0c5sMVJISdnDkLzY
uTNhIIb+lE58pn2dOIeuiOpTGtI5pYz/WV8JeKWZrFH8qPRgqgg8RAAaW2msqSdZ8iASlKdbIZe/
mE/4ODyIlaLeNW3bb6XeHAqQUH7v2YbfDwa89LI3DmUEusNV0TYku/BnyhwAKwUzVwZUV2opF5BH
MDBgLbHWSbyNliauiLAPGT76lSpN8VbNfJ5Gqmcb1xkhAlG93WV6wW9afzSZdoZ//Q34ybpNjVff
ELa/ZrLDS1MCzpPDYxIUa2mTgpwVDoF+176G/mpIjL62+Ss2pPa6WFbBUmXXIX0H3G+zAfTqS85u
84iqao2Sy6UBwLyGhZBVL5xy0fZ/9LFr+ddOMiVbEyZ4SCjytvUi5vbtLK9MSlzfcEZ8tSYbG1W6
09mRzbz2TNL6oGm3e1y6tPxdgiZnxska9ChJbZTqez73dFekbBilVuymZjKwDiy9HsH2PtYQb+sA
rFhVy96X4926s9znC5vDF6Uhh4hlZOx1j7BnlcXftGYtQrDFgVbeFcc3WViez3AY8wE7/KkSrMdU
Oc5AMpDfDDaBF054Qk2gn/M2wQnU4i5D1bUbDc14UkHt3Rozy7aJDZXXE8q7aRG4OdD2CJHGJNkk
rq2xnG/6155eEPv9soRwfDjG62KMWh9IFOoao9U2+ILne0a6s2N+wkNrfrqIpB2Ca0ihU5wQHHRP
XUcgCAl02Y4QdRQzIpoxnHsH0i9zQzl0a3P47OBxYKRroQQK1GPEMnT8B1a2O707EEY5sh8c7nyT
vBsjEXVBsgFLrH3Ch6q/ArbT7o5zDPkzloWrPkMV2QR+4Zom6vBKwK7Og4m13QOV6CctM9O+LfDO
cU31Ie8O1kZI6Myfr0AOQz8WGk2L0z7L1CL2pJrfkS0416AT3kq5ythZBvGYQTpZRz0AIzDp1a//
/EIAwG7Cvih9VufgRJQ4M3xRaOUcbzNCRdl1YfRRNywPV6MzggSPk2TXMT55aruKiQsgr37QTrxq
aGMStvALXDrMzWHroeVyBta7KBrK55ghVoTM8zq68qCQh4HHc2swSXiQleule0unM7axsPe59lJa
EH9aElsnF8UvUaKqYwNP2Xec5G8U3dqrE6wzGzWC5QkwOKnBICXrv8qJGsacl51b8juJ6dOTYA5O
BIa9UlbjUmwg4Pz7ElsdvNH/t1z839mruotE9v+sB36K1P+mB17+jf+KX7X+w5GId9EDm4h4pfvf
9cDGf4BlRZ4rbd02wakakFn/G33V/A+JflgsZFRdoKD9H44L6z8MxwUZjH9DYuQAP/7/Ige20RL/
T3JgFwixIz2wv55tIikV1v/Cjp7sHAMYGfYAEM51kEBDBxJ3cummIVD8Y5YTyApQOidY7Xayu669
TVGW3SQ3QEqeqnAnvN5jGI/+iNqKRqAkfH4EqpolTfBUWwVZ2AVjYjGXAWhLz3S2bW8hxY8LCHpL
hKvLYuFLDwwyFPqM17+aM4ARyJHx8oXnfz+0vRGeSXYNCAKeD10U6Wcn97xNyA+reTQGP84IhUz+
vdUjkpit3fMye+NUnf79IMcCuqQR5a/T/JEkbvMAZDQi7J/JflnEahIoBSd3bZ2MxAnPQmuLi06C
0rFdyIqUrXuNYdjzRHH6XMr+pjpTnfqFKm8mJIobg7GJAkYoRm2n+ygvl7UmwtyD2VoMOYdxh5vc
pMnLtzWr+GZXQL+Z+iRCk8BTgaLGiZaVDYqOTBtvtqaVZ4cuZ3G9IlC6lWkR/OcPthk9i2gIjs54
ZXy0CAyEd2FhHFz+/TSpd0YztxfdIFvddccnMFvNJf/vP3gw7TBIE5yrNRcYnQ/TbMgq7dPiPbJh
S64ywrBcpH6OeSQ/8bspOoh6JvLMlQCmgj87qD91V1uz9NH3ysgSyhjtr4O059hFDRtA8okP1cCc
X6uX9bEHpFZVGpCJpjt5OPpGF9a1GaW/bQNhb2K77V6as7pxs4Nu87KcezN0iwt4SbnTYEI9/fur
aWoLghfwz+ST9TfvvP5UOB27Sku8OGF2SaeqO7cYq3t0pXTOdrubXbTZyhg+66YZfWww91ZTg0/Y
yUOrcXmIqTqrmX1SZVk8liOxZ7bRjQhoPRvzSUW6YWDCw6oQW5jWc18PpGNjdeNS/reh8p70Djp5
LJhXzxH4gJH8nxFC6WoW47CagsGnKl5Ti6N+QAq3GQpprJAVoQK1MUd7bbwtKMzXFtHb+Si8U4wh
fjUN4DI9r2ffb8fVOkRHhkzT/IxioAK6joMSVBZxPq5A6g1IiODceW0LEuOkh8Z3wvW8jkr26XVD
MDiuqWZlj+m9j8WOMi/fTaNzbu34Cf7UNhyHx8BUOC7daJck5lvtsY5oe77GQT2PY5CiR0jOINyJ
bInF3ez0c+0UH6TXk6fwoZrykFcFQ+kFypEV87kN2qOmiAkQiFR9xr1nI2dqOt963pGVHRLQOZfg
P4vgAtWXCx32Khbhn8DsQc/MWC6rlOs089ggInwrSU1g3NUi6FDde1Ywa6mzZxMZQ4fvgGyuJ4Vt
1RokepQ2vTWxzrNF7UhlZx5QJv6SzfTC12Rvibr4aWW2GHk6PLfD8mu8E5VVDbEU6DpnbbSuE1Ay
5TQ9OzF14ug2DCEds1zPNtTkuW9Y6XvJzSttdR21B1Hr3lM3pKjVCADGrvbeze6bG1Tjtna1P7n6
M01ZtbZtlgx6bF7TRANip/J5fQ0r/lwEGBanUPPeEDY0RHi6BFeI7BfzuepYdyxmaFWcdZswDXXL
7tjDAltZprFM32tI1/OzMHkD2p6I5WQcH8B4XOI8BwswCF0xKt5V6vBX5NL1R1bPO14VpINd6uca
SObKAKMZR8EdVfMC5uKP2UtIkWyT1GYe2D127B2KgPYKoxlzK4IOWo+Rj8f+KQ7+KBJl1vSue8aX
Rx6SazU6H2QIdo/EqeUqGys+2bICHuhMZxciKa44nqo0+Ktb0SNysqsmHxHbDmBFOepku1wJWnYG
r9XDBD+cfjWBu2ygIyYGLApmKJ9Y6mHyZ6ywGwl0wOknVPikyxjl9FKkrYV6MbR8w+CJLuqK48MJ
Kt/AdCuGoPAjc/7MmA0javWqTQeBxXWM8G9RB5+kfiIeNWCkmb2+aW0DNhTvuIUpDvx/7t0QpcF2
s2lc3Jw3DTwUusY5eWgtiR5GT5Bqk3trZvjkzNu6eco09kGJ0RwrxKvHknRKniQdfk9IRDEsHAsC
ExhxgnXDS5QnksmWnvrYVTCbjYe5jIw1SRJXexq+arNpr/XQ6+tOQndDd34U+jMDDKySrlGhHNYR
hBrAowrD2vF93IZVFL2qwKEIxfYXDqzDUaQuTMBircVp/aY1gAAJGE9HyFdakz3cGiW80reBIs8o
JSmHCEbhcoRAXFed+4ZsHiM1pukaDljRDj5H9mUqQS+Ybvnbtj7BVKacZUiLu3WUsHnzHJDNKfPI
qp+3ELL9VuENQAYJegRC+FZjIk3qyZnRLRPy0oi3Rjn7ea03z4kX7VBqwll1Z2crR7Mk3cTTWKcy
SjbTJQW6fo9DsRs+h8Z9yzOB6MMg3DQQLbQv768MvFUHUrtV8C8blb7UVnuwsl9wQ5ptlYa3lN93
MqcaR4HurWVDLpQg1quQ4RZWoVoP2On+RYifLdfKQQ5J92TqIxM8+NmJ5fzIvnjIMPq2ChrBaJA3
o8v3DnIuxqkRqXkjPhrgFJ7XMXmbyBDlVG3g7JFw4k8jRk2E2lbNGKHtIHxNaCHaNntkdoDgSX+i
S9yMXovSABlTOzN9MkzAstId1nUQEQEMk6kXm6AKAbtOHkQCFAAZYjuySldiGO6EwdM4m4SRIskT
C5ShCxmVIAkagdudYLJwQJMYMqEU3ZDbjdpr3Y6tusgAmYoWuby63LyrHHcCs5/82x4HARHJ+dXZ
UEiW39Woi69S7uvK2MVJQ9xJ8q5bzUefLivUSSi2f40G9Ao1aGhr0BPM8fx6yZUR7iBBckVG3Bik
9bir0kNHmYekvdt69Gi07mQu+IFKAU0RDUCoRs+KjVXrt5GihDc5XY+SfRJQuC9NHVhdHiNh7zRC
z0Or3He5jq9oPI5tvHHc8TYhLQ1hYJT1+NoiB3GAch9Sz0CKx7sJB0c7CyYGqCnhWtUSEoDNiizH
E7oRjLfWyL7HXdizXMN8etMj811hI/AzbBQ7c7CdVWMliIbYe3mJaxL2KOcXZ6zv0fzRDvn8rVm8
CJBxSMpCGG3LJj5Unsz5NPNtYMlFXdcIggiYN9uFJHuzQGVAFNA95E4Ixfip5SxqW8Nh2Vgl8Lgj
+IpiNOWOOA5nywJ/PZv8w+V45enJAKbwG8x2R+LxXHyXPfhMDLHsVub6mOv2Z9AYt8GY4Vu7R1Gg
CWaomoGwaWSFRFmyL0CgzJbe0cxHrL3BijlKAUmEVOC7GR4SvZ+2hSffkGDeLG/A9QfabcU2/9G6
88UD+qcLPfld6SYpaJCB7kR+wiEBvrnCCtsSb3warIYYMIblOMysU5YK20et9wtS+7XA0OGzEk3n
qDk2XNx9bAXHqSdnZB5B2Rd/DFEZJ6sZchgE+rRvliVvNCCISer5YmQ1O+WJx588CVwP4UfoxXC5
Qge+pHLWatavvS5NaJJUPLWiW9EQog7jAJs0+dDHU4H2Z52nfAAWFGvXjEgDt6l8Sws6ll0HSAJC
USCWMnxpAWYuanLmqcIxDDTVwarEuZYLKImpSrXo8tD2Xoixk37DZIvUajTXw/ROMCP6+ZkXY8AU
7SbixzZQ+RjyucEpuiekmixQJXexXRAFRcWClNq5ZVyjdTnr+9LzBkSm7Set1iFogc5Zqj9p+kwm
tsRGgizXiAt5aRM4e7n1VqbqZxgGckINZ92NqHJCjt0qGTBfuihATOaV3cgZLG1z30M3ml2CmMso
+iJdaANrG716gmQ+bzPqMSjB2L1CTEwQykTpHVFR3a2EbQZ4kx8bKvVyOiwvHzg88ESbzrO/utS9
DLMBRUZ6Gy0e7W36qNmPUeqGX2lLGi1xJK9c4ARA8/HjB5/vIBxRidV9dC8H92Eso31iNK94Gzk2
ArSDqm4hTtGDJIA4pi56DK3YzoGFJQ7wrzb2ON9RbZcans4QZws2EaaqSfpSVQsdBD6fl51JlG5W
XTdW1yIxnhnTDxAfZX8X5dGm62DydgQzcDYkpWp77hEAuaXzpg8HWupq3QbYcGZJnKzq0BOmjG78
rPOMnRbW62Ux0laMbUu9sp6GSrokCjJi6oaJJVzKINsDvc56741Kke208xZr7cF285vSBIMmktna
StvZubFzQx3065K21zQx5v2MCsS1YA2lnfNGDZcTxg23xhrUT1YjuUVNd9BTzviiuHN32ftUcjjK
dNhp/cXFYLNr0mo3DfNO8VQS6b0wCqEFUzpX+TFvovwY6ej3cpNg7Ip0CmJDEp+PjDDqPDA30dR+
e3lx5WDiIZ5J0bByslin0deqkTF71wDanULEwhjWkjrcDHpdnsBSzgDmpjq78L2fN5UuMm4gCDp4
+zh93BBQqUMrUM3RRloZLVH8iBuOwiFric7Dl1+Rp0k67tGbdgPOKMILFn4pZDGoBNU2bXuahJhR
46y87yDJP7y8aQGjIUGvFfU2/uBN2XmbLjv2Ql7CDiVYVUO81cHvTHwINduvVs9w1mKQxKmx1pzk
rg2BdsLMgRVzRBmn24esNYC56enbHA8vfRECvpSnuBqzczWrRxE43iH21B1bMaYKnhxH5z5Tov3W
Y/VdMzX0TUg461wauKkJBqL65hil2i3RZm7ckW8oPHJ2mwTLE4XBukbNDNWXRpyNzDrqHPINLXiB
0KJgQaQjzpboIbVU0K58LamqSce23Orr98nIbMoB+0k3GEe4ZtVz3JbvTGTytVm7aiXKpwA9wabG
N6FMmzC9gOAGgoWLjbtcBR4Kz0pLXrnpjFOq4CcVZ0hFv+mQPpI4YFNamIiGYxK97OJ7EdidgLxi
YY69M6laB8VGfFsGFvDaX1ZcTlsv0S5ezFyZJ7wFSLINosWOEVy1HvMOQoHEVyl2owlNvz1wx1im
+9bxhy2Znmyb0HaIMZb9tqyJlPQSQVDAnANXB845yT1Q/g+jjOEpYkaiI+9swJw0jPSB1yaVx8LT
udKicOuZ1ZdRJZ+TwpAasbny2/ME6mpbdOZO2cSMxH1LqUSgXEf/JsUlbXmt6oWd2lIJ9tROE7P5
2jI/JvhL6yEpvoeUXAhQ9nBHcNBwgnA5Ou341KUmFRWuoF1S6T9VWX80ps321SbPsTFfJ3ZtiW19
9cimscksh22fvyvuMLCtNcdRWMXaRnPITG9nWnrClPx54JdB0KhOdaDvlCymU1WHwQoh7tcccu8p
5hmcS2a6HWLvD/C+eRe37q2F93OiiaPk4Ak6wOp3kftNbwy0dnkoGWNPITYiD3pcUmWYI+cACjXL
fe4ZzfV7PcyRtVESsuL0dnmJTkGZTJ5q/vSJyteOB+u1NMojY3bshYsRrI0pjqxgaVjTj8liFFeV
pI9M1c+Av7MhG2NDx8bpOqf+LNEwDm0ZbMVsvuURJWUFWJ2RBAKbTEPYK1zMKCEOfhnbf4l0CA/0
iAdAfNnp3w8FCLNtEyA9S7Bu25MFCSU6utGA74g06LhDsIvDjSFdBUDK0PuNEN02nMYK8ruh1qXN
PLCuzQkvlHcQPThDE+ix308s9wd17T1W76ihtwA7E+TSxiaOsC0NGinT0GcBpg4x7JZ6AF+I1rFx
cmPv0o0zWBtvjtVYm3nqhovIYi40pK861tkCjPmuLo1DYMY+Muz4ZBTDz2Q5l6BEnjGH9hr5DVAT
Uf1USydamt5bNgSfOfvvmDk29eOA3Sfh4Amoq2FFoiMhypvIHR1ku6g2rp29IG/buzynqMeid8Eo
xGVJFXMFkh6Q/kIs9SPakiajyRH4yiV8EftgZpr7wnYRHZKLC7eEA7VIgg1YE04bwSClLH83BlKt
KSX80S1d1Ep4WXpTgrV3eVn7kGK+mhzsJ8ZfL6zNnc7JfnEqUR5aIS6VMXdPgM1xUCimiy4x5zDw
umq6jkBUgshLfIKSCI+E1ciwSjtkVL9bC7fmOsdisZsSA/A9bbtWH6yGrlfEJlFGzVPlYLRSw+Rt
9DS/cSk+1+nn0HVg0jvGB2xFz4aI/8r/wtF5NbeNrEH0F6EKeQavJMFMiqQkK7ygJMtCToOMX78H
+3Bde9drSyLBCf11nw4hwMUTNN7W0BoOnSEnG3UWpfkc21QaTQKJMDaaI4r5ekLbXWf9BKqv7y9T
yqNJj9i7HpRXx4ymlWahzDEAKny2ZJbC2szWqYVTy4EN3k3FRqY6/GI1YeJWjzBIPT+0gvc4178M
c7DWMCu6XVKlzirpG7Sj6Byngqxv1C7HuvGchINv2MM3lCPghc9Zaj+6moss5SKMAAdo/S1bV6Tp
bLfWSzjoiJ59Pm3iijh1CK9X5Q2SQAOTxw7n74ZXslEZwEKdNqjZNP4C16TUKW+IjzSmrwaz5utx
eOceTJTAcNfsIznYParuCy8FVVp+ssI3cBaczdSiMNncIAgFu4QMwcIPfHKCXgfpF7HCA8/h0NjS
z91Qmz3kWEK8FpuWqovrEL6HmF9XzURkKZr6V1z+7xrFAkozynWQyI6DJ5G3iWwl8e+JrQ4zGJ7s
i5AOc94cD4qR9ovq6HvkHogjj/sqrSnAluUFRvXXMNpH14jocJ2YlybgCLOiApaAFEfc1GWqT1ZT
/+xVGPgzWIWBqA6ZZ/GNwTfcGK37XLXcBWMrqvxZqkfvZd3eRv2tiLFsDSu3NoTb04PqzANFdlgE
LI+yAzZyWVfzdbk6lnr31tS3ihsIxG2O9E6XX3MV/DNjusvk4ONkNEke86bAKhBEUvTEaDB9X7sc
ey5mLKTBhr0ds9YCIn6tqfZdu07wheb2hSh56O1l3i7Mc2Ma1bru5LaysMRlhHyhEDgUbs8X1yZU
0+YUrhrE/OedlmZPqs0R6GliW+eut49jC5B1Fcnd+MwAa96aQ/Ubp79wOOLt4MiPPKzzrRJEvkgW
QNlw3HkziH6tlxVt0nX92lqU/kz5S9lHzs7LOVy6icnZZuphMLQ/CdUnaz2Uz3BED4SvPT9nTLrm
S6YgL8MnezTlmsjxsIVQQAdYJPgu41+vLGtEQ/xsisRqzAd82zXfMwZhPgF8PIXNZ8jGYLyRHWcX
fLirEEaEahdnfIC1WfdeqIEDPGO5N9RwZkiZaxxqoZ0EcyquhkMCb5KsYjM0h4BVIgqJVVQaLUyk
fegJYhJvadl3inNwUXdZrlTFRRLsJgjDzTT3Jx1cDfnu7l83O+9igK+pO8faK4O1MILnOVc/IcU2
cDcfXtGHW8dKPnH6Ycge0k1VZDaLe/DstOPII1U9z4zaJy94n8mYQfgnaAHqZN+5ybcHdmNTkiHC
rAY1Y6yeGCfTDaKjm/DyHAfpG0V3M0YsrZNOFM1x/xRTTzZyuGlFeIUGCM421mnjIvKvF8anxrFq
1miOCGjDZvheJ5zJK6/Bbmel3boi4W0BSMy0ngXFBKae8bRR2geaI2OLCkCGI+SUm0hM2b5Vy7bU
2BH8Rl7PlhDciuT8WbgXNMHH6GDwgCLMRS5yiUMvzcRdHvlxGG+mwOYsnMMy7XAgbGRD/bkr8p/5
NObOW8X7u82L8dWhIGqgtV0kL0wmmeHVBzLMLD58NlgBQOtuSedjkXxpq5B2hmzysc2d6riiXDBk
nDlV+DDsqtnFtsEH3HQKXySDr1iUyXsQxbGcP02v/QnCZAer7EIB7eC1B6/Uy13vwgwpy8tUtg96
jrlhVOqOtDIaWrduVJ/cionesZLaCpQ7AjdYtJDHuFdvoZ2t6oUQ7RFRuXvASXgNrAuxfpDDxkHm
EcwlNdAOGWXXbKivxuhNV9f4yLskOxQSA1Mk/8HuZbJRogrUzXAaS+iuefdo50mup5j4ZGemmIES
CXqG5x34Q8fjE8ds01zamBSdYlVy/aCtEoMvcBpMOZxhjfehcb6YauOzFbyOREPyMz5WU3YsTNkD
jjD/WYNjc/RyvJvONO21WvNDp573jQ4lN6zR/PnjUCzxpQWMXWIThkQ+3mpdhme7rY7tQI/VWLMF
4LIYCOrH4aYZnAZ0LY8LZNtH3Yy3cSiqpXKDtl9LVis7EFivRB35zLPXUDwL7FcR5j6Eus7BlBcN
lruV1fQ26FDaaXv/zmmjGopg06Bj7yy3eafSnqkDsU4byJXlKfB8ncv1qG3hrpUvHtop1cMQeeSt
NJ13S4bfoZ38a3o9Pud69gjq5qQ81uqKMuoNfelftU2GqRDt6GuVdqs1PL+IJfTSLaxlTgYhf05u
uBCl6wGhaD+14pV0yqowEayZzF+ipdslU5rP8PQtrvlIQgKhALSqhpWTj4SOxF+3pIKMo9amRHxe
tR7zAOYLGO3HrjmXzMEsyLokNGPnwyDpsgr+8Nvjrinkqa6xLUULUHnMsYfPnjwyJ/JDZXwGMltM
z97J5hk9Wqo9iKrNN+lgXWkJlRvZJwaeRx7LqYBMajwmWobouSNZK9S+yzcteUgq3bnDE62aJNwC
u8h3aPJ7sQjmrKAQX8UMREkmHxnqjEk/KmyR6llvjehIlxZnOv7DcGpfPQcgDmFYnNThx5wKPL1O
8J7V44kzaL6V4XuHbd9PyPPoEY9y3QcMNcQNlNGhnMiHSLva5KX7bmfdz5Tk71rjbdsAivKyk6Kw
Mw3otdGfbOcLxvgZAM3TPA/fVTs8jVQTrp2xv9mCi3XYzN+jZn0qg62mn4afMs6L3agY/qs91xnM
70Y9bOLIPtC0Xj5VXYgQxPLo2b4KMo2bwKJPLsCjXvuLmCQeEU6JWNKZ2Rm0seRZgWUsPpKuYJ7h
EQCkZpKzU1Vg2KegMVb1bVqemsEL/yQ1OmcytzDJwWhZLUzZugd5nSvBZ5o7pJLTb9GQ9l1UVCbl
xcWuK8vHkonsQBuoXru7RFqfo9NNmyrKpJ8rA1I1K0E1FuNOFJCkkPJDWu+SF5oB3A2kiJK+k+7s
gdoAMliG5y7pxNY29ANyYMXAmiNywL38CJa2Cfp4H6cGI149WtMaG2/yASamPU9b4c0uGhqVMX3z
btOssiPZQKUeF6RUZ7sfp4msQCL2Zsqcbar7TcE2vHViHmK9GX4b+oPJZAjKCrWZhTlDAkkIoxDf
KFvCJvZqdlgHpIMjBAk2XxtJOh5KncmiaB1va7RwOUmTcX/E4b8cqe3TaNJjNqlHmj6Haoj3wOj1
VZWLb0eyUYJhe1dhV++EcbXSujwDZ4/zobn1DoOItn2C74sMGjkjI6rm00gMWGXYWkA54weLfklB
/5YuWc1ZN6cN943GSH4Bn75pxaHPCZVaxtTu8c69Jgr8L/2ePDS9u3JtrM0UpnjAMEoqOTRuAPxD
ximxRU5Qxak0tB11S7WfJ3nMacmAdJKA9eZ1n8Qy5Yuvs8sghLP0pUzyk0MbE8Gm9jZnVPHNRSh8
CZEX1nfpm031DTd6M8KPgnS0UNzEPZYRhCKM5ziX2JnN22S/6EP0OWdcRFKTnE0Qtsel6nVtjNbe
NrlqdVaMFwNWaDj8Jln0YYSnhtrCoYISlc6kl63ptUaFRWugKsyLCKN6yxX5HMvmmLbtPsbbBiLq
py5g2g1LU2KCO9GAN4OEkly6yvtxEmShwvs1etojchva8nLwp+IL4aJEEQzb+G/rcam1+wIpGwBs
bFFXx3PGTkqdSXo1Wsc9uqH2Go3mfbLrJ9yAT4zUq0P9mHRXW+H102kPurc1qCtZvXGaSd5FfZ/c
kzVb79KgNYo2eo46WK8TRuK9ItFkI78xYu8A7yCi1D025rzd98LIqMEYR56l7Nxz1sgD0w8c8W6x
4eV2srfZiUYlnxONThuilq+dNzxSbzhEMS/VrFXQiaqNq0/byGw/00mePMwJe8fiyo65ZTd0fysy
qaJNNNKOEZyoroMn073ypN8p+gKqlFEGgI371Taiq1l1b9Wkn+owYHVnCNvydQEAhfoqas13ZQV3
M2BVH/XhqbdicOnVsRYNWBzvEYOVZn/mCAxK8BUDGO6mLpoWaCRFJXivmxTBzHvXdA1lhUABQU46
JhAatU1a8azaeFH7gqNK00NQKORVi/qnCKzNmokuQ2HN9NmLx1XjQQmjJsDgp0OsrOURgtjdlTik
Em+4pJrzGxqQaamnPkxxccnHYFdH0fMysQngCoYa8qlOmBmlt//J+5dWck2dMkPR3k3avQnm++A2
L2rAcVB7nNfCyfiZFmVlee6jDigZMa9vmDP3h9a51sUdvD+hzZRWMlmP4XDIIDkJaJVZjw+fWyTm
h5WeF29J3hyyOQUd25DQidw2O9medvC6YN+VwatjUqTkKcbXhf3dhOz2s0IxQTvdqJEouONNP5iR
f6XNA23xv7iirhPbS4uEv46G2fPH0fTWKYH4Wbr1Jhi0XzGTy83NFuNbp2Ei+ms7sbUy8+Holt43
+szZ6uW7Hqd/W5qc5zwkpEohYcHwq2kvtsWWVZRHM+o3RqzdslC8S/OaiJYAzyjXChIDb42LIqIt
HgRImjrb+GBTV8EN95PFONsLmd/xor8W5JqLDgjBrF4jrcbdzxIwY+lrfjlK6oBTMmM/IzqQmeLE
X7GOY3dlPxy1Y6zpe6A22I4w7HDmze+zmr1LmVfeBX4PxEKao8M+3ox2/Zp68m9WUcZXD/SYBSOE
SS7WY7Cvs4erjCdXBLQbV7QV6XKyLlErw4trnYRsjL3Wm+9oAyYp1GyXpmygugE9WWrJW5yHB8w2
x6Sm+bURfNLptLnN1MYecnvKrpXr4JSu+guVDC99MxFiZ+4amRJtdPklTLAAOKGCSdX6PPfZHqcg
egqt47yYXFIlo4achqyiAiGIr7ynGqhwZ+2M5/siQerYcfqWYEmgijuydngJf5a6VOXq3yLLFD97
9aHS1NwlkLI4d5S7MOa71HX7X60vgmhoK0o2cpZzgyETsDr11CiQJunRdbV9wMCO/XFra2mxqYX9
NISN7WeEfI5xDa1k4BzIKoZOoHHvcGP4FtoIXpmixWcKNHD4J6CktCSOYTs+hJc8UdQTXxINzTuj
SX5mUS8N8w0viYRWQV+vK895Fk9bmKybqBXjFqpd9Rbq4Q5xcPyKYzxHoKPgYZLY0GHmiznlDYG4
iOPJBEQVsGGNXnXVo9ivSbhepOm9yyY+1437xx2ZGy5UmnKeyoOVKXEOJpdrw6znd0wH3zFXADfm
lqKBGIjhKhudY1F0PL2NCuBaGlPwXLrNdwVG9ACYCuSrdqr0lH4pIB5hu7FK4f0RRf1N9LXANPII
XDL1oUHP6FBZn1GbvUAb/Ttr6pNrFfHUluYNb37rIkBS1ZzuxGA+BecimzmRiidLLqhdnQFdEprl
MXFS7O74dLaWnX3ann2msZGfBuGDdMEV/9Nz4xVnhFj62uL21XYpsw4gw668pn5rshxQQAT1KZ4Y
/ahHnA4v8BgXbu+2m8zzgOGecUx5yiXTnVAFv30EQieqOP2HaOCu+q5t/E0VDQQwAB+RPfNdJ9Uh
ogmp3NVz868fvW9rpjeMFDf0bw9Pguy3wwz0Z5r3qsMd4uruB0P7kmENKdyUqE1y1vWCuoCTAIDT
6n91BHTVixfX0mDcAfAmH87Bob71lMuvxorJx6Tu82AhuCKgBNGdVetW2O1LSsOTlxG9bjKqIYuJ
+1tBdSBbEapa90BcOPZgLqqKnEfbma+iMn8bM/51WFEbpb0CreR7GU714Jwnt+0RfuZdJu2bnjgv
NBTTIhOSlzXok1aCBw+ECqlOo9/X4mdq+6WmHq7HTHDCKZwbCaonywDfNSGFcOmwUogRQ3Fu5nDX
t9hg6JK9ZhQXGcEl0ZtlfyiuBMIuCXUu2OyKQfuXACiQBN7qcEe4YjtyFAWu8NPWyb+uds+lncE8
tsP3xGPyhlNvQyEMVgJq12A5rXkSVnUYYvxBtNPtN5WTdMZPYtewT4Cl7KCRH4yofVCeCnS2uvcN
YLclOH2kMQg/Zux6E0cXXflVn3+6k6R/z2OqkQXnccxfrJQeKVO3IAw5QOGldc4mMvISBKiJruXC
3WkYwy3nReGFfq9IXiwvhucMq7qh5yYoh0NfqSd3EMeEUi2CHjxsMf+HPFqSVY+k7N8mlMEddprB
0i61UVnPpe3ik63v3cYI2fX79BIASe9N88PFKprYdNJRDRlmHqa5erpp2Yt0tJsjGYlx0HQEXUtz
OhDamW3Oy7xFtN2b5oaWjC9bmx/xQOJWk97eSdF1m86+kEEaKVbPMUL20V5V8oU5+kdfTOuOMPfO
RirxLG9fVeJczEBsa6oro/Ie1dVv2GkX3U6uyk059RHwdrhDo/WF9FgSILOdLZ1nfh3anx4P84Cu
K2Lh4ziCHMOFrlL7jEOCXoF2EJH67Y1823pnFbE4lZHpk8jc2aWNJN/5npf8rQnHrUsrvnOV/OGk
aSGlk0M2xj0zwBN5JKxb42x8EghDwWl9Y8S1H4+gHyj8FZp2M6qSv3Smvo2xQZMWr5FHg45uPJV6
ek1155R9MIghjVdcqyk5DE1wQnh907ruSUpMpxZXz1XX4E8bRgCs87YaOOssE2T64M+GNp0yJjLU
QrOO0FiDALAzYXQzFjfXbs5NvpirI1GZ/z39WyOIQVBbpHYJRpzHujokxXTqGPivAnRIGC0RJbl4
78qAkUEm4KUZLNQu4kvuEGYF69pI9ebo4DgM3j76YvJ1Z6Rno3HxBYxvtaSycpjGRRXgb3Hqi3CV
cw4adcRYcqoS3L64KjukvK4EdqmN5pN04nvLR9RO0gvZryfitqsc1R/fFXM567MLTRh11meP6aSf
6bAtaImzcOz7RoukUlUc8LW5usiiZIGzAKEKJPMZs6dTj49RvXLneGEcdWsD/N6WN/hJ0B+LgF4C
u3W6VQtlim6kTZf1N0Aj27j3TgiTTP6Z7pg40+NgVXam3GiDy8sTEg0jsoEbQ3s2wm5nZrQWVd3N
KUAFz3FxxgL71YDCcCa6I3sQHBadjDhISERlfhXZD+RlmsXUuKsGjuJW5JjbfoYA0DRQzVokOu7B
rAOcYHuBYNygfTe9ddJN3p0u8mfm9iSoYAIuBvHhPkJNgRz1jbvlRUvTL6No/Z6nfJU0sdo4EbYH
5chVbVlH4SFIDDUOCgKVImf8NkMFHer+ifZHrHas1RiZ71mK68vKPbzA41bYzqueI+jmC5GATC6X
8EPbfeskKJYlWeuDa2vaxzn2ihWh4erNraO/dZZi99b4rFjgaijaiNZ5NX0ajPywnNNvgX+C6Vxx
BRn8oTERpycKaSLlptB2T56Y39geznWdufAdvBJe0yrz2r2rZ78Dl0qjnF8LOm/GzqD6FRocuz1O
18A5xUX8kdg0UztF99TnzFx1b19P1klBWozz78yLr4nb/taF/Eb03TuqPToCfGCDMaAKBKqRMl6b
7s4wF20HKkdoLo8VLydQO64C6H51q5+0zKUTfhO6/ZeqSbizdQXCQxuenptAA9eLehl58a8Ouxqf
O1bwktOZmP5ZgfXHjiLhV6a3J06RuTWdfMN8xJWQ8vEC7iTjL6HGq6NZl7yW36qXIIiRf7i1OnoG
C3/kAsIcYSA/PoTdfmRIt2WB4w1L25rrY/jFQYrc+KMbSfN0aI4pgfQVoMlw5YNfeiojpBtgwhK0
AOyoRhXcfwt92wteOatzPwPNeAOtztd6CeKZO4n2rEUIpkNgrgZsSGBfcEmVNpjOSDGnVhFR2JUc
AnVOOD0Ygf5Mk1XYdVh+060qBhqj3YBLSw+yPxXdr6Ti/IDD4pgqfprJSnW/ifkeG9Lyf4uy28Fn
rW5CU7+6LU7gLyltIq3FTQ3MmArnV96qw9R8BSNET7AvofIkQ6uh45bNL4uzTstyZ624Pmwmpl6+
tgiwHhXUqWQbT/4Uywmucald0Q3tZrcA5ubI+m0r7UsbvLfJCkICzTLa51HE2USf5p0pi2sXWPeE
laZdvJRFYBjrUDEIBe+Hl60bufMQXCxmTqCQ0l/nHmmAYGpGtWJL0MyPJ9mfYovSFXwEEolQPhnD
VBHjf3Cuved9cIy9BF72IH8YJb/PnmuuJ/ONiSxTeA6asun9xhr3STyTh9Zxbs2MpC/K4laahVGK
Ml92PlVb+WqIUosQA2DiDi1orQeC6il45LhgUVES7p6xFsLs4ah9/P+XQjTkHLR7XBW/gOe8MSyP
XN52xfKHBOBn9o3ipi9syzwoSHACnEylQQ2LLvrj/7+ornpxOR5oI3K1dJrfgEKwXWLoN3uwX/m7
mce12/+/WkesM1WM27x2RA6pypNm2uN+HLTdpFAUq2jWVky4djjGJQeuADZ5TVY30j61IX0z81bf
mjN8E44hXENnbdov6LScv44EWcR8TugIQFr1a034cYy+eiEwmu8X91CUaAb3wIEmC+YLLLJV7gew
GKLW8q5N3minNHHfZqHf0nnS1l44MAxr5aPkMLmPjPICJFzw9jeZP8bzd55tU6cFwgYUai1cp2FA
odu+VPx4nMFudOaRmdMEVP6QVbzWddzKCVjevnkUUWnvBD62nskPju0yY05DRNjjIorgYGenJiwc
mmewL9ecsGxudoeBogvDrJtNNNM+yG+YI1nrGL++zMqDiAEbMa/R125vxCdJ0mYpQHM27sxouTfd
Z+o+GMzDG2yXH0G3GfqpmkRb6QbPIpqeipgJog74lubLLsaxO/UHp88J3bkdvM/20DIg20URPp5o
bnehYbtrjkp5rcJDACi7lcojXFQdOzTdzkq2ntcwRnGJHQHKPjtyXNuGO+KxEr+cHgXDBxs6YhaL
+spv4mEB7MC+0Rh/0qZ4y0X+isJLCeQ0iJ1q66epm9ZxXOpXY7ZIZHf/uGyTojGLZ1zy/xoNWblp
0H1SGv7qiKd8UG6/4QhK+rfND1PEVDwOGNpRn0wfIS4n2T/Gqm0uKrfXk41c5WQ6vHuQpijp3sYc
cQS6gVDPnh2FG6YxxQvZMJCfmHvKBJPnaMTL3Djahbr4qeJ8fCkci5tSaa87LvM+atOlRdEm2gmK
YfDAknFuGtaComd+3iOnYmwIvHpMsIazbEEGV8mMF1I69zqQWIo7xsf4Relk+NSrcJfFTnXUG7e5
GCpj07e4TFHGt9dg4ZKSQJjqLC8lII3Ar+m7Af/JnjbPG/HH35DZAt921xApFA7Oe4IKOLegT3RO
tMEOyIxIe4pEDk+G7R0YfTxTIIGZK6neag+TLXYioJ+4J3lXSTOUv5K538ZIhu7ocFtuS4D6houz
iMmPOzzh1eAzLHDwu+Wd9ukDlnr8NbYFpGE5+afzOw64hzXb+wxb8SbRSIXFreT6k7abOGGNZRfR
jl7c1FvLqV7LmGi4w97Mq0xpc7FvYizlJQHCuQbe3yXDMsHE/y6HmAm0Gs8APMvFYRj5ALEwNlHX
JLvWJKjqxkduaSwGguU6WV4+hk4LIbnYirxBzyQmui00Yz92/TsqLE5t9qFkbLoLxC8OnEpjS0Fu
Re75UvZOs7D1cZXtDkx0zSut1Fu7Bi0/jf2fyEp7Ppw4V+bqHoXkL63pofVV59csY0qjpgClz9g4
pvuOOBRjzw1vVirek7ln1JSzgcaGOjH4IJiaUK4ReIbhy4mLQTypZNsZQbHT9fQh2vk05S2jeW35
FxMjYcm2lJcejdgJwmJgkxgrjQz4qPGRLLtrP7JHt+kCSmA6sDUi957aXulbxnCPTYx5Hv0gvNh0
T7aq/WPqSAHKqj/DT57pHOlcpyYmbk+TtC2YDl9QjBePVekCO9a4IaIaTUEBObgrrxa+YCTlCoss
oasuTl4zb1vP1BkP6E7rstD4LqqGTQpzSBDfohwih61bNF7UvGi0DiOX2KHLhAQFjc85CKw8Xy3k
0CnR5L6uoMEnBnj6SMRyFyITgKHbadz59Ynxhua5yWayObl4sXahxgvlJop3I9YlWJj2CQ8c16eQ
YCUVKG0CGoGg3M3DR8LlLVxHuWYTF5750XK+CXskzEqP23GZtU5OPuwHgU9BOyDUP5fB8FrX7PkQ
Ka/gj/bS0A2fiknQeRVlS7hXiQiDhSl5oIqeJ09PC1QkXRlblr6fttolSfWRQ872y0TuPXMiE8D7
b3nUBk+eO+yGonmtHetmK76MWZwje4nxkWWzS9ZWwKrIICQ308Z7nc3WeYRUa9iST848bFquC+dx
Ei9ZnCFBR8d8ESiHiiLYZIGycRefgowklU54A1b/weTwtRlw9W3TuNDe2957snHfJgk2qT6sdqNd
MlLvj1N1iXLiwEGQpr77V4qWuURnrseYoHIWbUFzEMuJjWRXpXvJ5WvNofhQaTLfwD+5hw3hqbrz
7vWIH4RACXO9Rj0NhTZczVIn/o51u61GEBY6WZOIK0w9X3MAdBvRwywbghZ4jf6HG0+1yB//ApmC
bUR7NZkZZQypjPQosFTeyJY+lx39nrm7n1QPXNjsMkZc+EBjiEFc+iDvdM5i1cdJbE1hs23phznr
3d1w2+6UOe6/caiW2MP7EEw1y+D00bVERhJOp6blR4U89nQpLpnXrUU4l+gRTmov165jOj2l7EuM
E2SyW5ZYXzq5ok84eoeLx/uLQjtq8U/N2XfT13iavHDKLoNJJhjZbmNw1fZq1L06URwwK7tam5PY
DQYD2SJlHAyL5Ki8Xju48jJYESkcGz2KQSJAdxpLd8RMjgY9T2sJymalTbFBSlpDa6/7PZUSgM1T
MiYafg1mzYCNAj49laLeS4bhMVKD92vB4XMjw/3uMJOupt5JXhqavfhhdiN1rosX+U3VVsNY2z51
proo45FgGrupZLbvgmFFZ07MUy3jJeMu7RkO0yxgvRvEFD4jCZp7pWk/Y51h+tbBzhLg/20Q5Tai
BlA4MDhQIxYvXd3zNvgM+lL6gHGe7bgD71bS6qIgGgNF4MG3+O7hkJm3Mr2ivTt+UGvNrZ3cxq+8
Pr17nQh9UfJdT7RZbxLWkyYoCTMOBkfqvMsulo3xS5vgFA2dLQ8JQaFDawE+YRE0NrkQzd7UOu88
M2zZ4cWdt6C9lxKRVOef4Jn2TVUcMvdzEtGHje2Au0P74iBkXFqjrlYJ+aE/gUXfq0Y+bA1rkmRr
3Wt7c46woc0vocZYnSMaDhfmv5UgnZSXRJ3w/jZm9xkyj5lMaR+AKy8uiPKZ7vqBrzrA9UQv2ZTU
iaWdIjr/VQJZOs52v2ql+dLlEluy+PQkjZ1RG0WbSgjKdZNgPJcdblZvrl+9sPCHXJRPI1ozjQK1
cxAdidhIHCc9wk1r9da2GICfetYTdkF8lNyl8GfDANdt1d7//4WPFLXKFqE7vR64inbpXaniyBJ+
oc/SOozlsQbxeH+QwazuJtfnW5LewZ8GQRvc9HpMH8S3bu6UkiKZdGft4QUtvVncqqrxbrGHUGK3
Eqi9K5/p/SKMLPX2oCt9m+LVvYSpdyFtlNAvFAPx1oKdxxz22W3a4TZ3o09Dau2H+YAijb6wDskq
+Tj/2MwYvY2V6PdZQa9Wa/HzWO7fbpu3QBirSI+OichgY/VyWybLv7JhamMo4PIOCvUYJwPtCHQU
GWmyIcOefohYvzYFnFLEsOIRsDQMljy7SYxNh9dmJyFsrExX/whkXfF5rHHAp9aZgPp0pKbnFgOt
p6/ob2KGf/rQxoRo4ClOhr+1E7pbUY+ADyIXKnWMfDUVRcjVr+DDNkLnCEfQ+kU4676NA/2cvwcL
riMtqlVWWfXRJDbb2QuzaM4sP+4urqBLzlTdkkHO7RPHWM7j6mQDYFrwO7G/WEs1PsCWaP9aat4P
Ld1jE8+A1DkYF12yi8KlNSYinR7FWXQFfxGC7ir22LDAb9T5HyVH82Dm9gOGyKWAVbX7O3fTPsOJ
cdU76ygDl7FNQKGe7rg0UaD8XFRX00yG1MDwqdh4InwBbVTv3CLammlB8R2teHSgNnvCM2rTVMR1
be427uQVgC/E+zLIubYV6oBOpcLWM4SvG8k1Gb3CJ8WjVtR78JgZHRmXxT/hdv9CuqCOCQFJcof4
+2yjo2ex4koTBPpLxuH4NyFMtbTpfvd4GpWgv7Wtc/NP5ACDGKoRFqfvTokJGOTbm9PswNfhdMtm
EcjBeqqIvmwaoxPXmqKHpkRK0pv+RxUt4S2NS4me9xd3/qq9Cw3m9lZwXsJDa/Du1hF3MC7kib4r
G30fczKBwGfucivc5w4ki7LntkiwfwQ5b/ONZMAzW4b/CHxJi7Qr2fN1nKic/lkrJqa5zI8feTOW
22gi41OZcbClz+wyhJpDdZFYzuceQ2Rgf8x4SMo6L0FeCO5SkLGqHFXBrUq1iVG8N2WYvPFg4wNc
QNJargjlzDaGbdKoEt+8v/ylW36Il1nG3Ush6m4DhBg91oyVrwHI3M2N5ctxnHzb+WnnwWYdxwIp
jPnHdnGBm7P6DjV24VTFGMC0QPgZTW9LA73NOvUxmSVOggCuJjFe35iLDkNTSD/g0L14RqMeRIK2
OFU7mHBIbt2ooJV67tqKy3TbmLZ4n5TpewOsgzFU+CvKD1lilHNRueiy+I+9M1mOW8my7a+U5fgh
DQ53RzPICaNDBIO9SJGawCRKQt/3+PpaYKZZ6fLKKKsavwmNEu9VBBGA+/Fz9l67uW3rqTva+nVG
+b6zUgSEKpb1jRcFO6cQ1g/LCB7ocSEYoldzVZJPwOAPe0tXUwolgDLZfhJ4+dUGxOqwKxG0BNqI
T7iajk3ivgTaI+OmqG7N0k5u+TFDtIjxFpbXzOYmjqAX7dWAG9DOSCqnfXAhTBMAl4MfjI4+oPiS
RIiiL58q0NYNNs+dGfHkV9G4tyg88Jl416RLJH4VJ9pH6XUJAkecjPVL5n7WsR53mc3wqQum4jKQ
5uMScxTr24DRpDUd6zx5TsYJM6dbMxfnKCupYBl7jZqiMjLYG/D7xK1bbc3JaG4psIDKmGZ9MNNN
0j7mjTavLS9O/cGmSW6XVXg3l9HPhikJFiEXXQxUg7T0XjVuiGYbeJqxeD9GOxTeeFDRn8fYzaXD
nuNayyVOX5II4uQYxtC+cm+kA48IOr4LAY/s8tSJTyJBsMZYcQma6zkwgKS0y/10SEPjZtSWgdy3
0PiT8/tOJz80tEGKrqm6blYXkF2+FIwwb0PpGhsogJ9LmQFJXsUmkFa3UR4dmr7HW12e0eYMp6YD
TlwLh+RqUp63ZmuCwE5YV7z4TgLJueBMa/lMUCbsQ15PLZWXzXxtpYBc42nkQa1Il2Vog9eotOSm
oGokd7vvXbB1AZW9XKewqOALSMaDN6nrpVHLoYYPiifbY37MFsR2035h28wJdeibR9ciZMC1p43t
IvzKE+IsCOVrd4KoO5ZvZrxNafIkxsND7NEGTiwjee1GGPf6ttXG/B3y6mPH+PEBDoEPyFJvo9YU
V15xj0Gr3APLvmUvOyNzUMguwQJlETBEwo20VSAgiaBHEA0NZKS6F6GhaBsRXupMzbMTQolwPPIH
6mS+Yk7+2cz7wxBD83EgYzEae0VX6l1aVXqkI7Vs7MU5igAr9RjlM35xxkFkv6Hlwakqem/elgP5
sDUxB22bzSfkzHlH2MiUVt9mrZlApjFuogEDgxk3p2ZUt4JA7nzS7VYqAmgqgtHIe7IC3WF4Ht2j
VxSvnH0zgBNc5SmHyx67u9A16B8MCJIYFiEBsGXgQ+jnYBzHOwer6Q4cfc9/FkNycDgmLWQTiTQ/
c6q67GaeghESgNvTGW2SUp6wXYUSEa0dNN+CpQPlatnoaJzvU75QhkRb3G3mnRs8dpDuqDaymUWg
PLWJad1x3GSSc8ztn00fXamUVmZM9xAZE4lV6TaSwZlOFc4IHEkXqVfYd/Afym3jEcZRJ90naGnq
YuJUbzRv/h9FEzwkHgcFDH57BDBBR60TsgKi1+d0Vls3dF5vhzy+rVXe3dVqeAzLfDkqDmUINlH3
GjZidYLVrY5JUnZZLH3sQwU4oxTYU+GCzB9JUo3IUzBcxGGYWq6qEZNFECnjVnI6xSUQWql1D6DF
uqcx8G1R2K3D1jqUNoNJEgmBRjTLGaMyhxJ6aUdp2ildEFQtYedeF6igP+WWJAoZES4CeBq9Aa5k
XYYHT2GGp135MKfmSSYFYemlvB4oNPth5bCXSO3B/W0zM/8Sj2SgyGU3WrTTMro0HKq/cOw20b4b
T0Yw3tVufeesjCeqJj/u0kuY5XLXojfaK48xwiLCA54RkopLC8cyuS4ZRHe0Z+NOMVkvSwJtGMl+
y0O+GaP+QfTzk+wQSSsNT5rD2h07hdgC/kgA4OqXMRcBpv0KNvL4zQ6JOyonkDlFyykeWajK3eGg
OXOKMftkmAlgKYHFz1BE2wsEl5r5Za6xRsVDXu7SCmESAuHDYCwwzgVd8yaaE2R8MzSEUJ/N4iY1
mgzGPepFel/pIbMr7B7IV/oM+MgInZ/O5pLQeGsyvzTJJcMDfF3R8HSrMN7XafMjsxUroR6rQ50r
uHdWfJskP5a4r3co82CxtzwinKj4ovrPAvrsrm3Mx74Uzt6zjBkMcHNL7O8jfJd5T2jgnbTAJPUV
cvupplUREuZLyxt+QLCykeiM7SW4nB1MuzOdxK+zceVk7GZGH1JxYL6Qc362JSbZJbSPdSBeLWVY
++prry086JE13Uc8hEEu413PG46Dn2GFJDPAwBg3FR6m9nUQyCIRAad+KqOzDKIFFbQoDiC3sDuU
HdHLr1mzuHdxpnZxuqQ3M7vKhUHHhKCS+dqTZcjY8qZ3Ymsfh/kTFF+mVpDBkd1A14pReoYtDiVj
VQoL9LBqKQ6qRnUFC48xcSoBVzWQhAoXA8oAFn7ppp5edPIdMwI3THewtZV+HiUd6rAHGqBhQDtN
27JCYSOVU0VnVdOMt/viXkbJmYQVfdWV4uDo4Up4yFUkgNCLhsQYz8yGQ2BhW6+q12XAMd5NYktP
/zvEsBsk0NMFbmnCRHJjP41leKxxo6vGC3BU0mx3abNSvlIzgfO/t0D8H7O4IhaGvAZZ3LYdIkRH
TvjhW4g4YWDtRyPZJzkGINVPfIE7sjpX1NbEVjjB8C4Gd9w2kICYgBWPUx/uZjr6Gwe9mmEhGEPi
7XcNGDRPBDvNh1NTxiUOm0Pi9JfaqIk5lun9EKG7XczqZj1CURBtbAPmg7bD+wLTEvy0+L4tUCVP
01cEagbeF8BhfYwwwXY5kJmNPhSRMB+IrtsPKj+dPXt5gEEGN4JUPMXpGgU2tT9ZwFnJNGKtuAsJ
Ks8elyNBAvQOcggGdROw4ObbCe6e5U4/H3Q53vWJmo9BmPpF4VLFB3S9kaWT0pd86whtwcqBy9NT
5iYMsBQ2ZvRlEGi4YB7uKWRom810gmkm0hZLM7WP8ulGESKWlmG9SWG6b70ofu5yRO4JTe7eQt8N
BI2qCuZ66OBIM0MuF5puZuAmsOW0wB3Xz9cw0fdrrWBFFbyNq75soPzK/GEkA5uTdJ5dbBBtogY3
mSWkefgt67nnkxRbm4WgiYkYQcnmSFdsuV0U9jCsfTvhVs+hzsUFqVqYJ4O7rqiONCkTf+rMczmn
SHJAChsM2HZmaZKhq1HzMRNgOq31PpwrbM0UNmwBWEwhCLijF62zJgV73XnWKnA3IzfkNhH2TzP3
PLLf0x3ed6RXDg0ynaNFyJqA8U2VgEhnhg11pvBlzpof9eyXwikPzkS7jJAdj6zh8gI/J8LfKhow
fHFGSnLMoEZX74lMxGiT8IoBJ4E2KVYfU/4lEThLByXuPat4wYCJE3+Fg8b1cGsi377okKKCW+c/
shccfsxG6RwY+cZCjbZt6wJS28QQtaFn3EvK1zk7Wc1LZQYbGCgwz3EYQQj+JMDXtZDBBgdXLGWS
IEsy7W9CRxur4nEz3A9Eep7BJeDgyvm0yrpBCqXAQ9aafiShQKSK0bqq4fsbdWRTRCd3SZLobdWs
iiRUggzW8e9iKz73gu4blfJyEJqpBePdXT2pT5ou9EaYGbFzU/ZcV+pJWRHu4gVsUEanYFxtJTWw
sqByOOvZ31F3j4cYLhQLF3bbqnCBk0jUxJaL6diZLZSpU2OemAmxhhKSUE9ILtkmtsoEMTIlIQls
5rapzfoYlYR8m0X9mFeKsxYCSyeSjyDRuDvnrWfMGxtZ5iZLCLAsnUjzkKCLhSVT28tamffuqU/l
TwCpp7KsgGPMKNFtxY2wWuyHdGw2k90saHOgOIXfVAPuIFq8V04mwd6si6eMvZFRQcuRzCCBrFPI
URFE96gHpvslGpNLDnV8cUISGjxzr/vXzHI5VoQFBXSY30hMlJv2kmQONCnrOITQHptxkPeyjIO+
evsiBr2v9GT4JItelgsOfYKSOvrYNu2lFicIP2aWdbPupxdUYofVDpzGzdWURVdwgOShjnlI57De
96F4iAyDiqxA++besdnFh2JKr3RX+9pAXWEGoButhiPp4nyv3fToZfQ1Ckb7hNaOnxa64/Rm+pOH
4JpeA8+ns0oqJY3xSfT5ZZtlB72AqNNLinoAMr4zKe+4oEs363ANksR3Hiz0oJrUy3eM56BbkU61
maOB2qJ4nUhBuChYFQnk+Imj7rWAKtlojklirm/47QlliAxINd45syN7W7gq2Zdz6Ed18rNnJMwn
xT3tcaRCLfYNoD9FtgSY2rgBsLgiQiQwvNbY0w5lvKWUrU9gkn5oR3sPbbbvgWlOQRBy7sravbB7
BkylgVBzDj7xH69TyCg6Lp7zGaSad0IxB35tSG9rCaC/G85VS7qELmZ0aoN1P6TLKcWqBGcXM6Yi
OdXHIDmfFlzMthrjU2R9yZeRmLemJOPDQ6dWjNOdFZFyPJJ2TkvFzjcQrrmULQl7YTznKLwrMBZx
oC7fvlDM6cvamKkAJXb1cYC39PaDar6123C8dKIvhbuUZFzQazxh7qik//atZQ+NHy56j5SA96nN
L722W9QZkbh8+6LH5T/f4T/5z3dNQoMbUnhhEo63DgJxRjCoEZ3TXi7rF1XN7eXbH82snb3N25/f
fhIk2iCaClMyxCtBgFdmnbqJLjmOVr59+0vWKetkSTn7XkOT2tLu6e0LKBPGx3aSW4xqmSavku49
kPDXOcemj/UKNdh49fZlmpBdIgrgz7I/1uHonkkZmFAmzsy9hHnum5Td7O1Lpfhu9g5FmTanDl3L
FdMqTjdYbUncg/b2P/9sky/PYJpzX6//2P/8vdU/lU2W3TExaGR3zxIwM2ghLqq1OGIrY47OWubj
EyeEp6qCN5ZimJkwy9wMU7rkJ52m0ZVVh5eOZxj4DLX7xZymc+eEHDYsVB1gMMIf2DQwdw4R66sB
mBxcpnPDbxj6tDTBTGWEVwz9Dca1FCRlXB0zZS43VoHLC+Cyfumacs0CkD/slJFTm88vyCMIbAqX
/iYVyPVDILAYE1R0Wbhme4wT0r5Cq/3Pd29/F65/9/YdgqzbttTYhFF2PsE72Zea30S1eb2F4GWc
Bhu1Nn0n+fj2RwmnlgmJZT3qAqfK20/f/th3nX0cs7vFkcSwqkHdTolSOx2g/EPDO+2rQc+nUECo
sFrF1cxjcy+4sLcJi3w/hXi9ZPHcyzm9EdLlSK0jvLDOtAlc0/vceP3PpMjS7x15qpe0ILjmYE7u
WI0gyhgIWEr0ZZUQzdEdcbh0vfGpjHV70Bmt8dBz5SVnj41nphBJarvmgCvuof+IW6Npxe2/vwN1
2Nh1s22sAGB8PKv7IJ7my6mbv7/9iZBJEMQzaXLKcJ+EVuV1EwTGJ1GXPDaJck9uVBNnUWtINziO
rhr2LoIMutu3LxKjNyBvuz0tGZacBJE54zoiN9zuayHbmP+cP1EYhDs1aHMPcu0QeEv1yZsn4GjS
aK7rNK8fFq2vmtRKXwxXUEN44mlMC2MTY2146VZuEfXpZ80p+kTnwN3OkLZfvKR8TFHX3MfdYl1B
h8rQwo7OEnwZB6IT4ONxUjKCvbuk0BrC4RtzEui/cnI5Ko/mQc6Ww9MJsg1sQbdtcYg/xwYfd4ei
u5zh6c4Lsw1XN+HeMgggiplcMsLi3JnNh3CiFZHndn1orcW5ivB5upX22o2JZzleMwhAOe/HsvCu
JQxrJBepOrD7Ep5Rzvf8PpgP5m2rnNr///T+j+n9lvwI3n/xtQizr99/tBHA/qKLu/n4/V//WP+f
f+P7PSj9DlusaTmuxPwgIPGPP9ruX/9w3X+aliul1o6wXM+0+cl/8P2W/U9bCk+5yhGQ/9mi//Ff
bUkGDv+y+U/tKM9zXa21R/P3f0PvF+Zf2f1YfjyPLpvmdTjK2eubq16/3sdF2P7rH+L/5aGF48nw
Yn+2cS10dfyIbhDqi7GT8xjuvCBR+4IVedcHiOwnN3IvfrlYt2U2h2XxX0Wf35Zx0a3/Jhem+vdf
r9fJUY5pSlMr7biOyyrlvXsHhRRpOzDVQ6KBqC4U3i6Pm+iua9nRbTTNc4EcXxgsNJiZyPUrumEr
Ja2UqdWUOsL49vEbcn/zfrjmgk4dkQbq7f3+ckWs1h37gamyb7F674sMjG0Ve+RzifoIR+ebqaoU
0GPc/+lCOH9/YWVaUq8pD2tNtr6xX164oMpaKtuK/Q5eXrkP8mY8eouiXjVpqHkj/poOAcPIww5T
x2cU8dwwlr1wSryDTNcfdJRc0kIfHh8+viLi3SVxuRquaWkTJ6MQHvfJX9+ZThVVmgZaQOcMYrHi
/DYqhgboMi6aDHx7mhWv7eiHUOdJl1u86w5MgOd2u4pR/jXMeptRPFNZ96pi6KqFu//4HUoiMH69
iXiHlhRaAFJ2HI4oar3Nf7l2KceFoLdF7dfj8MN2+nrLBQbF0BO8GlaWXwZLfGnMIyyn2fY9Xclb
J4j7YwsbIX+yjPJzOkP2qMlWw2F7xwQPrb7nwURn4T3DE9yOLv5jqyPHYExgdHR1Gh15QKn/SBtj
5kMeUOwvAJSZ9Ri+R3LFOTMVd0o1lNd25QfkT+wjwVZpwqt9SDp6FB9fhPfP8ttFsCyTZcPSklLu
3UWIS83qlJlcBDcCAVAbWEbj/Vx/ZXdFvU3Pz82Giels9VIzsTx9/PLy3YO8vryrTXClDmuTqfS7
B9loOrcbur71o6pK9sIdppvOpgkC04oYtvYQNUl1XYESLGaHtNLQVffMOS5hxIHwjSLljyZ6qWW0
EzxQEWuPW52QbM/HQaaP1Th/wzGagbB9BiaqD64w2ucYaCWIpg3wwvBFAwCWqvd8UivwYCHsLbr6
3lqliB//pvb7u00raZIcaDusDkKQ/PPXuy3vQTUZdHt8wLHZDgmdcwzLBP5ZhisZUGdpXdKE6U6W
Rbd/8hREoWAO91UXOf6chAXn3DV41iZcYwbXkkXZpiSP8oxf6Qax5N5jM991+gVp+lYNW1CAJpL7
+RSD0w3GcL5tFC0koRoHwsbB7cnrUNhGr6a8es6i5tLDXHr2nDUjwpLzIXfbR2Ky0+OMOhrYIY0H
Jy6h6Mny2zRTvw6LVe/tJfGZamdn18VYmOJZG4Ik2oUFVCPpwMFLaWetXWe16rHhAJmVotNAmZ4l
K8deyxtpOuKSERkuOqS4fsXZNYT3+hJRpBH2R1xDliTtUUA93X38kTjrJf9lF3HXj4QJDj6KtyX0
/eIJCU6wAcW5n3ry8+A4+R5thXkGF/ooY4e2Ms8fyPd1Ih1W/WaQnnfWAY+EzINPEemEu6xhtIKx
jo4p/NkT4aVM99eowyIkJDpuswoulEJZRyTVtlb8yvbSXvVmV1yS+xcQeXGJXmftEXJObu0o26mA
zkNa7OihG7f0jrOH2CSa1wbZC5kMOdLsWRNufGFvNek2ymvjI+cy5mtY/Rz04TDKEIo0LoMK1zxE
mCUu+jpxj2mrK8JXpP3EFGmfRtAMLCbmX82mPEuH2cAK4rvGdxzhjUBdYHcGc/Bq4NxgMj4ts2sj
dh8aw8AFEtPBoj73CCGlNzG53lnpCXY0fgl66JuPP6Z3SUH//pQcbduC6sZ03HdbnDGMQeoaUeaH
TcwLJLSoejpyZB6h7opt/+NX+81jigwVXYCQtqcodf76mLoan87EXeTXMWG/cz/kOyM1xYUTDOk+
sJkHogw1rninwTZZ3Qkfv/y7/Xz9ZYWpOU+wcUqwkeKvL++AkeHG4uVlXoZXU/00zmrHe0UkqtxN
7wLw+fgFBRFR7x8CKhdXMReyWJ2s9ee/7II5A/FQMpjyGZMEl4QCx4SqOXTKbmqehi0GgOQQZxDu
bcc9tFh7NlHQnqCvpwwHnc5ne7hf3Ozm47dlvS8f1gshbGUrtia2Jevd54DghbkKWjg/G4fkvKhx
o1OGGIs598dwAFmPmmc865SJUkTDGOZkjPZMgaOwtWAFN+hibw826OdTlZIPb08dNCnmgzbOlKSy
yVswoAPN3oTEWCT6vvTwqFiY/i4Cb82XU+Mf7qzfXmnNL+VIrTybmuivVxonpZNgd4OFjdul63h6
7U5CgtRKnVDpb0JmeUdaFQTsRKwoJdyEbd2Pwa4Q2RWxwMY+bCRRtgXDwY+vtlhvq3croeAJs5XH
5kRc2LtizSJemUASMN0yknfSMM7OaJxVi/eJdPXDYtNxvvCzWYPwdgnk+MOrr//6+1e3XUACrsVk
0LPfvXrhxnWLSKwCWM5Yqgd0IEslL/kUvCLqiF4BqpqTdxB5G8OCzRI6EwizEdBuU3ngs+lG/+Ex
fLvr378lxxKWTS+Yqk+9e0u0cbNFj5RgoH9GkIgM6ynW/Cx03Y0ent25d89xeNM3k3PFelJsJicL
rqLkLuyyM0EtjDWYvlaBOIHhDk5WP8aHevTmc9pTH4aVeYkYZj5XAhHi2D/2TfCHB0j87qI61LeO
dh0tHPVu2VxaNxgGV1e+ikz03SziGFfDqwJ0VJxV6K/0hlEDQcdJU+IFHkeCA+bwbDXtBDkECz/D
ybv/wwftMVllwyVH23nbkH9ZaxAdSrNueQJIKXLo0jnMtFoU4UNhlH4J64ZLA9EtM70Y1oVej3At
1AZz4nyDsuOuGc2NtRju9uP39bu1hqA8x6QGRcwp3j2YlWjRyI9u6SMvZlVH44ijKT+CFt2YefO5
6MkRHZ36D+eP37yqtR5jhQOCxXKtd5V37klmQ3lEzPSMYoEQWdiUIDVlZnjb1E6o6ojyMkLmZR//
tuI3e4yF01hYQinhee8/BXhaA7TAkXVo/Ga4aE+wVaHjy2p1EuTWXEQ0evdU2IdKWCDJUhx1UQtD
UXFGCUN6isLsmKyy5RNEVP9oyA7/wzv8zSZM7cGpQDmexwnt3aWBDJkO09Q1fotInVnfsk0Fom4E
FZB8GbgSCNDH2Ntb3BlFd+gN1lOrW47TMFwCwJDn1NbXaSncY1lwFHesBj1hThd9NOyvH7/X31Qn
lpLa46AgkK657/Ypg9VbdmySfpbaxnaezFNUid1cElgAs/hPm/VvKlYqA4wyGgesRWDJX7eQQSZR
16Vh4zcuJOyeub4P4QPL12r+dT7FqXEDZ3qkB7Jfimo65oa1qcFN/+ED0r+5hSRNKWFxoqFaetu9
f3mQS20mcY383vci2gyLMh95wzurHOebjHsJpajxjCSSokWR3Q4Y+lAFDd5U1T3XczU9TSXJZHHz
fcp6sINeFV6nbU37wk3Db5gU671aFiSdU2v5aM9OAe7w8yAEvpUoucrNMNwXysWqPqKo1YbLNtWF
A3BrEnjexFFlGiYoArxvcd5ygBXqwh7sgP+A9me2HnTTNnaOkuSPbDEBURXUV6mn9mqlsq98IVIF
waw7a8zzitM9q6U9wGs1jqUDildjbQ+R3BmJG/+hSvjtlXWV5WBQNG3n7cr/cmXR9ZKoVRiFPwHs
2vOdtcXSQlrQ2No+fqxDshTpH07hb1Xlu91OKuVpm5eVNArf7RX4bTjbz1XpgxydvzUzCI0gCKqH
2lLtvqbORv8tONDh70sqAxcAd+CSYLhYKv2578R8jCtHXwAFBeMYZU8kDyE4T0g8YXOTF3ltkdrg
nj9+8vTfF1DFwY0eDvubLake/vow5HFojOYUNMwxmfEFgEk3tYdiZI6SfZ3NL0PGFYyX9KtqmUk2
KLQ9ncjTBEV3o0POyBEpF3vT9Ppttg/NKP+SeUT6AkHLri0eK35Xgt+qOoKMEtjm11BgFFLhVNzP
KVKblmhM8o3a4WmxT6N81SAN7IrWTjgCITLaAIh6LYOdJ5qU5BdANhW5PldkuXzWSZP7tFDRdyjr
Np3yW4Bc2T5LTfsi7gv3TiUZAjSyo6jX63Mbj9VnKluJ2iZH/XyBeSzxR/whmN6ORYncp+rl948v
7+9uRG4IJH8MfFnX1s7NLzdiby7UgE5X+LnilIPBCGJYTzBCLpRA+osMMkFd+4eF5W9dQ1ZLabMv
rbmwztoq+eurMo+w1xNQ7ter2KOnP7dtPcPZdd78TODCEoJqnyM33+W1PR8Xm9WlIwYuM+PPk4kv
W/ZBdsLifnDLpWUqmoCQIAfgT1vob4oraWscWY7wnL+X8p5B02PCKeA7QaWvHLBGqu4v01UfjTuK
ogrFwKAkDCevSvd1WH4qq2J6GFCZmZxRrkToHT/+uH5X71GoeorjjaCKf9/IA108RTMyB5/I1c9Z
3YqT9Oq7Nl9RS0zmETPXA3N3Go5qCV6ocZ5dSdaB0tVexZilpLz9+B0562f1flWh8SvXiQSiw/eb
Vaht5JWLXfqBVAhhytUNPtXFvUO63LYVXnU19DB9YtQFFyqzndeuZv1oXT+L5uY7oeZpbj6kiHrO
naQthQLPOlVeIP3B4xSaxM11FwYh8oAM/r7blptIOi7JDCvnYaBkY3jwKKpTWuKaEaYXIEcD1xtp
x9oswqlQ66SI7joFqXOZMWALeA8JBDIfQwmn3AiyptGnipx0+vY2aS0XeRwFGwQgKVya/LOwSlo0
xI9t6JUMJzxKnJbT8cQCPZ68oMl2YQDqTIQuQoASysmib2B6oQK0QegrjtebplXuHuOsdTM38WkW
01e3sGeIXwAfu5zRRlqARCnUeBwyy9xALU/8OSKp0/hzI+A3H5cyKS6A2gptivebgLTNtlOoanj0
ALp7jX1SWp2IGiGitFs1abVJ+0WplzQcbiOaVRfWJLtTmMHcCiM8OB/fPn9f3dmJNGZcjmEIfZT+
60rgMElxQZhnvoXnbzsNy1M9AutbBBwCz75OQg/xOdSRj1/1N5Wn5lbnEMBYhj7Mu/VnNvHfzRb8
eBhcNM7c5c6e5bdZVTeN7d10HVxjxxDjxoRB/IdF5e0C//V5UdS89AdMizxsYb/7jWs1t5rYKmLa
BvtzM/cNjZ/kiGbG8DkzgY1oi/7WFICmqU/gUtwNBZbjEi3J1oVvc9G2DpDiomF+UC/6FGFLz5LW
vczYXwp6LATooY4F/2TRPAGobM30tco1BEAG1ZmmF6cxt/0yyRRaPaq4GHUZcbtQbwUSvMyjgR4B
uUN9gpmKonJrx9mxNw1MbbT9IJqakLOi2fMbgGJhaLzUpNSdsYFfBUhxDqP9x/GXpkfxt0XG0VpY
DsNAU9LRXFfqX7YpD193EIai9EXMydaJveo26+jtL94pH/MHb0KmWgqoDvGS87jVsCNIcL7omJw9
esHL7K1O29Z5koMeL7vIhgpRBmuiWhT4ahTtNaRunUuTIwVd8XmcXhL3FNmSTNaULiiemidSQ1HN
hhmUr+e6G+Rt+aOkrbTGG0LyD80B3nn2PYGpofIaNlvlcIp1m8vKCXzPwXVHmzpBA+ttM2u0d4gz
fXfod7SErrJVF9GjtpcjYswJmWy/ipYmSICdl1xVUc3ilakcCB/23bn9hHWB0FORPsLm/DSV8pZZ
1L03IUII4eFiN7PuXXwnYZN7N3C5LwbtbVpDbyT494CosnNQjT/DAqp800MwL0ZF1mAKqlfSsxIp
2scUd1haLz8qQ/NOzBDiUYxXBniavRnt7ttiYtEfg2JrwHjy2wSk/JjY961rJ5uh5wb5jvTZ2IZT
83POjFc8SjtDB4c0yn5WTvRzCFGXQ1TKLgSgl6LJSzCAVrpNk4YyjXT0TSwIOqu8fFt/rdIixOXm
/kgC8RA4OVHa6bixxuBOBeUaKtEFu4iz9KYz5QNhDhAHsvE2r8hAH1r7ESbXQLW24JoFaQlyq94N
/eJcOD8knFncoarc8dm6BRSHJQS5FHcaUMx0DHL3Wrn9U1phMV283l2x0emFq2CRACrMtjV4oNgm
poGScTNmGC0wXRMwM2eMw39EbIrnuLQeqfV3nYguBzg+29ZNvE1g2nJrD4wMYFx+x4jgXpRGunKT
jK05t/g5LWltRpPmUmOsIlEOSmCLEXUCQyHHwUUQQmILrJJ+OwYVdAdyyNy8OczJoq/Srmw2NlpQ
7E2vbdsvJ2uKL1OH3G6HAxFU5ovWQfmJ379G5xnjJiFSsQot8IvhCMRMtLdjdus1aXOewqE7hp1N
zBoEn8wmNa+dUQVlGnS3xgce5sWpnUP3ysjRjRfICHa5jdtljgy0o4QFEwrsh5H4iT/FO1sJHjfM
1cTFGclwOdFj8OXgrQY1eXCL+rNhFETyojggJ6lbcAARbVQM4lPdAf7kMLWNGN1txTS+yrJ67iu0
q7qzINtnwbIRs5sTb2esqHW8Lk4c+TPMvB4ZXtW3yNtHgu28vP6uGgQ6cQEtILwbJ9Pw85AQwmwe
oBKhJnPi+tpzv1h5EDO4cq+5u8ONpjVFYxLFVYe+70IOzsHN7EPgFt8JV+o2yUJpPwKoS0ciQ8hc
vrAc+1pWfJqhQb4l/PQLbyHnQH3CyFgg1EEFV2bQ6iWQNdog+jBMJM7Nkbou6/Y2aZgJyMa6s8P+
h+PWJIxN13U3v4jIuzZEQxxvGJb7cHyikNqD+Xx0ZIXxIjsbRD1fTCN2GoFKfR+QvwgjEm1A7hM0
85XRXYy2bPYtcMXRLEGV0XQFYI1Zks6UiKPXfO4X5ISd2MDrsIDZ7hCJrug6/raIEG31rA5VC6QM
BBJuF1zS1U3kFgieNC6ZmoQt0MTHpg+6S9HiLnXA8DsF8kcKD60qi9EWwOrF0A86jR28196ZuWK8
tQXPjkeCXIaMfW/m8Q3G7MlaMb7APERrfuoSaJPKwSVcAOdkg1UHEIzIas3guFhOeZWSPGNV6+29
tGe86tdx2zyjvPLzYA3bjXYSDAja7v4VSBOxj4O+rCbjTE0gL0Z7pCO6fkrLcBvI5dl08eClRfLq
GjQqRkW2bmTeRfE+ipDRGuHecWI4zcWwd6rshJXyLNQ3b2JrYc3+1lisyEmbR/th6OJNQvMI1eHS
XKAlfpmltSaDZZyy0gxeDRbZxsL7EUwZ6amAFIjBnIoL2lF+SHePg2J5ZecpQLIwDLcpAveTGQ3P
M4aIDIaEVnxa5Bz98LR+nQjrchbsaSSLK9dCiWuaIGt5xh+XmU+dxAXb+2+OzmPJVWSLol9EBCR+
iiRUMuV9TYj7yuBNJpCYr3+LHnQPbnfcUkki85i91xZ3/cp+nSai3pMl+rKq6WKWdJt6LX/QSu6E
g0tKtijDLVefhM7q07BSDyhJxkwYfE5O9Vza3gut3m6R1kM6seAnqk8uOHdwUUFVL2AwMYLOzACK
PGMNWX8T5yYJwDbXXda2L9T2xd7ULk8osPJdwd5gb04eJAahbzSBJlUw23sCPkj68pszXoM9/Mf6
qmXHlbCEp9BI9q3T2dw6yorIL3FhkarI0Pbv4jnomcd3RgYvhix477dzToNxMNb5MJncGKabX1na
LhgRBPpQZNrDfMJF9hGSD+MwW8Pq8piBuuT2yon5pcdUJvbIdsxeFkXaOWQbsMI2ctjwoU0gDdb2
u2thYW5WjdBfTi/dWL9RXffRkhfAN9FqNsZrO9Omsdb89qwc9WCRoP9WL67LZ2jYzRdBcbHq/Fum
QF9TWBwhEryJmle+IfYDDvxJzvm+SLBmQX/EIhhlc/9F/uX7YgQnA/MvQu+MiBNumeKhoGuK7K4E
H0burdOZBMAWdy7WY3+7Yw0GcBK/PlNaboL5IKV343RAdHPxI30v1jbS6g4v9QB5Aq2T/VJkJVNl
i/8r4Qyf7uBPIiV2+GkYcbaAnTSqLYodO6ggkdn4dywy5hxWqx6KUhTZuHh7cSvb+W20pleeQ3Bg
S3bUgKwAiO/q0Xx0LaJ+HDOeC/SKkIj/REM24UQhR/oZqRT4W82CsMfVOc6kkoBZVNhnbQKEUtyr
dTbGALJhjyXG0RHlW9am6MW4d3dyAn7lQODxhmMw1M+zzt5HtoKA/rC/YofG+WlKYrNmMquEANJl
TT+wFS5yxT45p6+Fh3FlqTImXhrwcZE1W6gGPnWiuHju/YLdETxhF91+NKfQpcMuQ6s+5T/mjOyh
THzGVQs+DuZspTVMx45ceNw6J7ibZzF0YA6mEpRbMFAMzD4Uyeo4ikxF/0H+5RblUzQpQHBSNHxI
D63HHLgOAjDfr/CFyp3vkDxJMQ20ec0wFTiHjIQG+N3va0DUoJz5GAGV0wU+reuc7Jwwl0dySCnb
ZgC5JVwk2NJrhPFYxWVf3feeFJiC20vhr+cgDR7KZYinjqO3Lpb/DVVXnTIwszi31YCNUcMeK9pw
NwpKcMKGUEGv1Zaq+DsqsOwjAOHIxeg9YYrfkTwI4gynbatDggMCv4AknzFRAZ8Esy7DeMAJ24f5
hHc1t27ToDCvi/vKiPgu8KZbglmdg8n9kmGdjwIPLA+Z8nkOyWX1EFkFvDsn06Y4KBEx4CIZD4aF
ZTabMT/1Rou0GOoJWP+HqU7wvdtWTtanvSMMQkXS6jvOrWUvzIpp8jwnePOKB9Xg+rDrDv96QEj0
TJ21o5y47WpzumzF1dDe1KEF8bPU6GUocSjGbBAnj0p4AwNpqBuuEk9MeaY90zbwhh3xJ7MMjx6p
8rKjpG6XqePeNE8eOVj4shpWZ5V/IfkOrlaJQqcw7wxkmJbGbZ4sycgcE22bw3jTSx8GCbwLdCKj
+iP6N0V+K486j22T6i+XwfNlJSWQm5Z7EnohPr6ETEU930y2+AEFXREjvw8meBqz57+XANkiX+NI
sVP7bimNHxIRDmtq/y9tv1rdxsrEoNENDUaRwYoE6W4YEmJGPlTV7hvGhnrXjK/amR4HEOcH6Rqn
cQAPrf8VI4WSgZkXy6lJ1FgdZ+u5WHhtbHpwXfN4EKR7D6Xn5ANr63GVQKnwcIl1v6RwmzY0qYyh
+SF9ENm/2VHhhc3MyGrNfOEzdTIulnT9SSYiTHBkQXmHiUe3FRJKWk3gN5DsUUZM1K4KKbcOMxRn
QfDB08MHclEdDijyh4YRFsbaEhLjpMt+9HFo47G4lYYdyc58YcC6mSftLzLaYltOH1WQPEG9+Bkt
cModtDehuJhmmB65aVOJNIcKTxCpMCTQEnDvlzfEAd4DbNho1c0nobBy1zt3M9HQVB3lsVnz78Rq
Xnk776b/Zs89SeztcFe4knDolbNcNhCSVlKdYSo44CWL27wKBKELOoB3ZKHFslkf2eIR5/7vMCzg
5IjKOYiQiVSSPuies4x5+Ar25iD75JfZIRotz3rrC+cRI+RRdNSRRNY9mzXQvQDkEnkHZcDFbTIs
Cs5EtVFCUotEfY7i32OgobtzYBivS3ucE/9eAkxh+5uxT8Q53HR4DlCNOetPMCdnc8lPoR7svW4B
ktHqxxQFt32KYchqjfe1NLEptpgC3fJ/2eQ+r5OgXfPZY4Tdz1LqE0ZmG74DV4MRQhGZgM4kChRY
Fpp7XnnNL/cEn5mw+ACUHt3FdNCYRQ4eNU7TQB+f1/HghcfA44DlgS49/tAKs6cxKI1oyOgWMGX8
Bn6+7me/vFszB6+pv15C7RLtKj2DOKqlx0eKkpmJfnC/es0zoseTN/a/iYWEpbKyW7sL/kaQPfu5
QEZ8HxLQzhRFQq+dm7Pq+uSqKrskHwnVi62uBr1eqb0b0dXr1SEoI0ScQBptD0kVfFXRh86FqWyD
t7hgdVDP2cWb3dju3fc15TnpSN6lWuhO+OqSqrlBLoa7eaAHNQiT7H+d0flnV0RXdG5zrqwcGAJ/
Nbax9ybBcTqNPDecdep5IHiRxOMGhQ70WKvJz8bgvpQCZrTBbiKyNBbcRnnfxur+qJqg12bBbTT4
/m/RWRu70tiPq8SgmI8UUX342WRdNOCd9zDpmq7o45NhDDVrXskYuTNOBKmzW6kqdn+c6FOqKAZ9
UlYTYkxu2r54n8Dc84X75LqM17V9dpt9Os34VnKHlLiCAsTqR2LD+Sp16xuqKnfPFI3mldMkavFT
hh2HEmRTjnH62qHQr6UzSvrF5R+DRzKKyyU2oGtG9QjDefFITx2eaiVua9eBEZNgIsLINt5I130K
azIGGjKLOeGHY0nZkXXzrgAV3pThP0kbuU83hBqH02OHXX/Lh7jvsG0fF/JR0AiSMWX4FiNHsndT
lE7KC4CXWO/54KWxdwUJ7m+BhIJ4yezby+Qvg32FSKqjviO5oh7seAjMl6WRYTQQsbZblpYwtqQR
cRJ+TnIitYOuCUi1EzG86WOGLiDJs+IkliAkzcldd4ULq0v2xfPcZvOhB4YZYYJM9pv9hcyj4slH
aXW3iuajrMmGC32XoHhI/1yypHPaFkmZdQuIbGPFwkZXo/hdba/ch/TOaNXte+45NJ7VPg2qEo82
Q0UKdSoCTMUjXKmjUlskh+qJDaEI6Gmo9iymJ6g2WJwTQ/SXoL9LUneCpMvZm1UaDCGLOIbU1Xue
jH/C4u3bIucMKMDYAgsrDifzqS0nchKQCkANgUoCme8y5illqr8a/ND1YeS0pj23ISGvtzpfQLNX
DmNTnjGry36sIkMhuAFZChit0JKa/FjOV7qg7tw58qFau/QArIDTNxDwP7P6mbDy/ilvv/WwRd0r
cq1TnLC4jepzZkw3jQkRlQyJfmdn+qFuqoYk2C4EY+E9Y3W09yZp6BlqcwJqSeDjEK6gBfBLJDSE
he89Z4yOmECJHj8eglyYlIxg6ANJbXnK/MahsCCOJSdDFgs9dKbM5Dsbkrn4vAzj0RSztx+WYkeg
LEO1Bn5GEhjPQLPxh9uU+cixkABSPqJIrbU4FwJNFHsl8u5r6yfL0//J1XqcqrqOLfJQ702CRw1y
Jo9D0Mvoq8pJNnDXd2XcBC0ExtZ7DfxhOYA2KOIKIzStGLkIfM8In7Mel0p9BZxFcblQeI5Dn5E1
B6Cfg6ubYKj71nLue6qezP9MZP6S5fKQEN4FXd7H0b7FMmB8alC+Nji2pO0eWF82awiMboZqqWsP
vgmfA5LZ38AACdloKDL5wjUFtCMxXOdagT3ZeRmYJb8u1aPXOzcMotOzoLq7kset9dgeZALDFUa7
w1jXJpBMHBYBYHTye/QpY/EZGna/IzPoUmREhSE+feHBmwl5foFUxFR1U1zNGZxS32SgHMIIKtgk
Dd4js+sqZiGUk6aK9Xixktdskm8+G9EoIS84gtyhd8pqkM8XX+0Wuuja5NBtgQcE8lLUtrjgAjXd
otW1brqky2+7/E435XDMmuIFefF8mBWlRNBZx1nQsdshCZ9+XsA9Yxjr9O287yvUbE6KucTpn6s8
RMoNvTvOUnjqbkMnHNJjAwKPXE1AgPZAJJRm9hCAHRrquScHpm0wlHfZTpi0CHYS4l92uqduCZLD
KFKxV1lCotM8eLC45HsGsbBOHOKX550YKXGhxw+cTogLCNo5q0Ezw2ArAeDgo58X+5qNiPAYUm/K
dcu7mQu+HCidwieO4ENhJkipaGhP84mZkQuTBDSM1b4aorlv5w7AvP5MqJWfgwajytgMd/MwXlKn
pKlkeGvZ47XVGFdcsTi3WWVewnRO40oOJ+3h/p4WVM8FgLqdRahunDv3eZ1/0ALIeEasTyiM3h66
f8Y8cJiLhHhjHfLFgcWUB3iDHZiL7Ec6DBAj0RTW8jaJ6s4KPErOavZ3SJliF2nGmRPjjJDBPsyl
hbN8vUGU9WIORBv054JZ0DGlbyn9iX6MqJzUe6QqY43uTM0lUNXtljKV53S3PN5hCQ0Lib69X3tM
qkg2mNHOfIlUugCPyPrrkM1nkhyWjhmT6qmwOvQ7+wJCc02wwrMoYERAU91c/aEaOJ2xjKq1euuE
dq7OFlJhtUTlNghs+yDyB98++0H1IeQcL1SviR0CXMy9g4aJvcIFuBnwSVJPKQw5jn8/0uH6rREn
pplcA+PIpsqKahplHMLuMWfBvxNtVd9Yi82ozKWacfzlS1lk4xWNBIw8I9wRTO1dfJoHCsFnOVIJ
g6B90wTTHGaTQadnP0jrgqT+ayZNLPYrfZ98lsQkxgpBTGyNa/GQG+V48ipwT3hQ2NEQ/wZ0uzlr
xlUG8vQdvLCa+dTBJNN3J6yqOy7SvUkZqEuoITf+yLMNRvita5l/9MDCYksSPtkFgN7IWLkNC4Bi
g7fA8MplesKoxd3GQpVOLKUNgT5bTOGNTPkRwTp9Or2XX4o6iL2sYB6p2Eku6drHtZB3GGDflvEA
33N8zFv/vcv4YBLozcLbCGxGx7HnvxJrgnM2sAFNtXl+6uWWlKY6ljDCInGs2wPkJpcMpKIG7Hgg
op58YDS3dlgw7isvI6GqO2rWxzFZIf0Y49V0JLr82igv9OPErBrUPHU1Rbm7frHgPYQtpX6RiNtU
+MxGM4rFYOjgLbdcfFsSCtmMrWbjCp7tjCOMOlyL5Gbq2/fUcutLU6MmY10J5Z0A2FIAqgNgmKtU
xW7vNDviyU8eRdOeeBVM781qPoxTQUW6YR3Zn1/KcrBOJul2uwDpXOzOgReRdNyjJ5094qLmf2ZV
/6ImCmJTrR5o3fIAFz289axEXyu2KKtCBbzq6t/oL9atKzA5SpjaUA6p2RA7mEePPVg9WP1tPmU9
GEiPMPVwOSg+HbZZsQfN8KhmaIcqJ23P6IHL5ZK5Hg2lDHBNuyy7WGs8+rO8ulVH/iYoYmtOzzrc
dmEeY0lWLwTn8cscM8d9WDzVHrF5Q/7ji8iwJPROQwPTV+cO1LaG2bpHazaMa0Py5ebsGLlJKWLe
yCnIQCWCi4O9MJGVxgm2+Uu6w+Q2D8RLj/E4z+owNozTNRPElUe5RBUbGbX90tfNP+VDtgoEKOaF
ZEo+FbaT+n5Swb07DhjSDRIZhJfFy4p5v8rv06xbTkCgP1DKtHG+UWKDylawE8x5rxBM527zl2Sw
KyvoPrQgjIEzsVzX2r9FiJRgP0GcRcL1fDCzSV/XjgoMF8V1hi+OADKL1kEOD4HNbTqNhNa0qxUP
DhGB8IvsOC0o0VblM4ZqfO8wkGV/y/puBrbqPpu9T9voLgeAIM39f/8ic6C8T49DNWcHHFuS433d
8/RZT2ngy3s5rh9sPupbF4IuSdu1G1cmlAGHif2gNsKvMUCAtogVsD0Uc+hkWA2mlPH0BawZ1+Cl
GgfWPK3cgkrCvVkMGwDDAuLVsjOnb3JrIzwXmWQBOhrghbiM0Nt9y5Wd7zrDYS/JVkRhfKRxqw5T
48PaDVlHKcHQ0G5r68TKEnRhfQxbqFkUUjuZzV6sHPAjiangevccHbAUdsbovuZsA1hTGc/pkG7g
Rch7fi5e1Y/TK5hW3mwxXzXSAy7IXgSkoA2swUuwDsV6qUJS/0wn87nuVvFgLtlXTaoCJZsfL34/
XgwOvjXpp3Pnb4tswtb3pvfOd527KVA3YpTMq1ZUSmgIdtV+stun2QwI7wGPvIMOwwuWiPxrCfjY
bIyjXYV/Zh/uKPOPGpooMk8Ct+xHzfDvOMN+3QUhYLXFSNTRsUsmXtKhc2qWL2q169pTLttKffML
kONtFDfT0qnTVI5vpOta56JooqBBgqMntMSGSTGTOkQf9I60zyiPz2XX3eUuTOuiJmrB1U2ciJAb
DYUlNaC8kEDRHfq2ZJZR8GMZ/eSGuIJXogNdH4u6+RPcBTDMMhLj5q2rri7M1J7I1Gt3Qz9egxxM
LGKHL/YEu9Qslr1b07AGk/fmzeQ5jCMo7CF9JiAHsohqgYKpBT6KMUUDiWx0oXhU/be8XpgSaceg
5eNEXW1S6grrZeqIBE6d8ANlG7Fx4XzICfdhzMUvMzSQu12yOI+qKREjAGDrBou/3gsPQ0+wwcAe
yKj89SYY7fsa7Aogk5FEEAtljAMyCTlhyils/6TaOiDO86MskP5/4egEJKlooSbd+dlI9Cyrn76p
iST38pOZk1BYyO7Th8i/OBQPRGVgZjPOWRY++tU4HwuCTNieJPsxTG79AlctQmlg+SVfrpSq3Sia
5xbFbh8QOybCJwQnu7YO/bt+/LXb8CdIWOF+VrAk84JM1I7SgNrh1s/rO7PNGKA0rCgqThYahkNY
OFdlrO98eNDr5ulDrPmTKonMKxgZAlYkYHKi8iPYYlcTZGUO8qnp2OvX7PPUJjnzZfmm7PrMnRKe
F13Epd1+0O6+FLmQFL+ZiDpV3CK9fTK9VD9WhJtAbzxOeD+3dO9ls283O9C3/oE92EgYId1801q0
g0NAThFNR9W869X8LebqrpeC5kxkOKbARWm7PXSGBZJl5vXkus2vavDDA4GgvPpuFVvOzI3vp+YZ
1DcV6GBd2Udl4BkXPyoy9e5NmJ4DJ79mbH/cnspRkhBFC+O+qlREgkXdRVOgt2t9p3P3IrJCP9tD
/pAAIlIz+JEwx7Dara+6ZEWk5fLYc20pkjzsnoCVLpEFkMBrw+42avzR4AdN16VBR4zOlFlxf/A8
fqA9TMzEq+5z6gTpXAWTKj/4AS500EKMZ0dMoPUYyOlGTuclN98mewv+SdwHxIokRzjJJR2pJxI/
eanReQ86IcOoskYomfmxsv/+e3k8+7DeOJi4l8OHsUFasXZV+MIWCXO6J9DxqDg0yJzs1vxZpmSb
DP7jIofY0AHf4IJpAbz7f6u90pQ0xsU0bKJj7ID1o9OZhAn4n2zKWDB5yY1M9BoVLyk+xkOWgKgu
2qO3Cu+AIoNeGXNtWn2bc/EvQfr6YcJoXZiTL9jncXjyVFl0zWgR4FMGqw8aCIHaID652v1d7+u/
hNC4i03UnC2Dx8VkjGfLyzTx8NRSD4Ds1Ps8S/qv7hXQpUBS3BTg/NzmqDpBzjGABG+nu/rWHlL4
6zXub1GcCZg4NcbIxFgyE6n+WVpeaq/5FXnpXhQAvgY/9bmqqi4yuuAfc8x12EJnnY9GG2Hc1xM0
QQUzkIUkIwUekM7Jf0hXdC/8p20kgMjHaTBqBPhKGXaRH0QkiDtt9FqPQU9Bat9anot8VnHjVb+2
76hjnbZIbifzYG/7xdX67gJW967rPPAeu5ECvZfoe0c3jG1w0lQrLOhR+Eevs97bOX9d0/wWcMxv
BqMJunj1y0LroXYX9n2SyVbbUihXC6j5rHk2CrGSgugd6tb+nY0DptumTTQwU0mn0OpT05mPFZEh
aeApLnv1goLuFdc3HmsiscxZMmqBVcbg9V9dSQJmRPPCZDMapz4qE8LehGDWGtKzo9H6yOuXmceU
pdsHJ9qXRlPEfeMBnmvBmPbiDtBOdsjT7M+yvkyLdh9iJYvgGRkB0Dwz0oaJ4tc6O0ieFtDF6Flb
eZtrGOFTD2yU+NIPo9G3FfgemVR/RbHJ/MjzmMpW7PokfS+AYO3hFVLag0CPQog5lcSllaoCyqOc
D4RtIrqH6h1JV/LMmmxoi8egHp99N489+59kg3GZRwgJAQKcMKyifho+nIlSvvPKjgOgQRamGSmx
CKeC9Xyo8tvAmBU23cNa3pRq1qiFea+nnrADk5TWnj0k4L3dWqyfuZ/tE8q8h5VKtiLefY86+oG8
EOvOFRa8O3EzL/TgOvWNCIGLPLvygnch3AUSQ3qpR6S4xWTuYZJMPLnJcx1CWMydD62NMm6ftSn4
qiJGozqDIYJUhCjALU9URjWRZ7ZgPV1UBKbbGLl3NcnKBHzKaBpCUh9z/JomrV5pZKylfdIPJFbe
GYwDXjt4g5sSbZQ1whnTuHV1EjvQKem+hAO3GXvFRImIJv5ai0Czzl2fPFnx5eDTpLF60w56oiqs
Yah1VcBSnZ3LCuc1cjMUc2mDIEhEo59BJEH3QhxLuPNKdnhGbngRDggOkaYM9v2qmR5i6ImChODg
VX4yQThyrdoHNvM8TeXa79e1/pck3o27yXja8K3oznDVkV2+LJVV7vvBdndFlqHqaPMbPIXr0S8E
vHfzwoR2pwne7kyBbKkvv4YZAUQ2U4qj9md3oo1n8ouYtY/jOWirf+1MAtDk1a+uhITPYXKQhc1r
Ec4vjK5nV5HA4Q/5F/BWwoW94GjVYDYpVo+OAz0t6NNHras31RF1NKeAZUsvRwIYjFdoM8clJXXU
QuCVqWCvvOXVJOuXZfCqTo7bf/cgv8eECX83opINH9yEEzZMFnERWvCG6mHfdfnLkPWELKhbpj98
5+Hw2aAcWj9wmOS5JGRkqo7toAD8DODfHvU9OOk7LvYLZigGND674NXkoZgKtQtH+btsRORe1GSh
IIZxB3uIpew6UqcGjpySktgLv2TG2i73c6hPzfwKxSrfB+6d4druEW02zwRRRlHTh4jjOSZEUqqD
Sfcc55niNDCp67OKKDo19qS8INoj34k4UmXxBL9X7k3nIZJYxsGlyGrivnH+JuR4xaKfnYGbZ11K
NsbDK6S5w4b+xExERR7ajI43QaG92/5hw6Ui4YZkzXJEENL1beKflbpHHeihsSm4ElBQ+s+uzBCV
esUZxthPMCQX6YXuTT/z7amvPuU49x1p3XjNt3CFqEB+85xX1h135b4ZUN/6zLAzeqq6Lm7tNfjI
JuvdQBdCKVhRInT/EzN95cDSUfYrtbnvES+p8pjrj2r1FgUMfMZ8uqixnM/WfOaB1buw4OM0DMxp
GcR6ooO9L5GgenZOwnXuUrrjPHkU/oAgzGfg2RkGQw0fwBwYwbDPHiuXmfIiUmrNl45Ypq4wLrgV
9mQA342L/eQUCfoNmcRGtt1bo3/NqhKKBKnqM/vxqgehMDrcjcIs0YHkZGBLyMZC/VTICUlEl5yi
DWfJCJmBFJCMRjv0h4PvJTvPTn9xIuJ7s4f+UAXdK2y6KoJVAcOlHdJjzuRb8K5wmXU85h7ptECr
mQsRe1dl38jLPWp5KePAIA2sMYIf18CvZJO7A9id2DK15ichfv3SosBqRhH9y8vBPkl9DFNPwV7+
biiUA0U0Rm16hDkSX98GkGkd1zh0ZBN3umfKh9zYxAodhcU6RSMzUh0y2jcbAOEGiT2jMbK9kkPN
IIBX5FTVs0OUYWtUFm1rTRBxY3a8vP5iDmo6QEZuSsn6PbuT3XadJnGTTGyYzf4O3v6m+Jy/tL3c
hy0Ucr+Jq2S8FTr9gdTisfk3IXakrAZy5kZuob60r7+cniWOX79WlCfbWzLtoQQfwEm+LH2LjMkv
7cgED8xqwX9QvY/QjsSoneeMHI7mrVPQgTeJhk9h6dguwh+5wLyWgqISbV8Lxy3qyY4c2SdDQv3I
OnzNskuOS2+eq9Q5Mg0DNqzBiiLpprg+zGH3BdT3wQfKHlVL+E1OLHhQwkn+SyxEUA1nq17uU7G+
oq1dIF/XLwuSTjkae9eHVM2+zIbYxHeNxNuyq/aOMx9here7nrEqATt7yuUPTTHOEHLiM7UiRChe
PLpwyxtG57GrS1xXzRHD9tXy1O1/MQ1qTD9MuDKdYf9YPZs/q2BFaYZpsGcJ3LXTsz3OXBZ63Dlo
HAatv6TJddNZF89wQJiEV0Yxu0EpJuTa3a9CvCVOdwhpiyJVpo9V5hlR2ireUG2TkY2aaiFLZ10Z
58A9JRd3IXGn8PidfWSdfVrejwWDkWEYXpaS4aeLbWGr1odA7Q3Rukyx0DO5qfvqJIfSg3Qsa/db
bNGA4wjTuYYB2nBtuyOGgaoYuBVLEJrOnD4aBdIgNDj3VGAE3DrdmxwB683j/K4y+9uuhndZYoIQ
RFlGWRjSxvXNwvlta/ABjBpFTgRT1rKkWu/6jKAHhV4q4nr9g1CMKyOZTpgHKUgAE8TkuF5dotnG
DYpZsGy+JtvWDdNh51UnFj6cF9xfp0Vk7w1b1UiqEcA4aas2onyn9X7KkOmXMfBHRsk4IVPWXRFq
zBvD/NGv16zxc5R1wyPMUgH1xudUYnK3SBsTpdvdDnP/vxz/5k7FWe5CqEZfuBOpz9lLdh9+8dhd
AgZ4XK8HjAIf0K4OtSqL2BzBOlMP8k5kVgz/co6HjkGf5xynVb5rJZp9jeYq2+ZvpQ6Wjca+0wn7
ieWNz9uP7ISQB+1n2DbT5tspXPtoeyDUFqTicWA1184YL46XbDFbxRnt+R2BtB9m4tBwAomxt+BQ
N5Io6o7YMmnaCK82w+WmsdExD3q5suFu+MKpZ9sSm0zWomZe64cRqOkOM5NGiUIIiKqsw5w6vJ6V
H87JaJXjfAPslpHZytvqeGuwL3m2RRoAyemlBrWu/X3mrnHWvAfEOBzbBVGJa/0X8IgerWy+YIz6
+5bilReLSsXSkPTrTXmCrrD18RokoX416r8ikCI2ffO9bp1D1XZhlLRFGqeLPA1FaTDuNe50bz8r
M3mt1/9MOQRC6U7/LaPzRmqwDRRK/eHkJBSYz4e2eucp+F42DenMROFmWcgqFz5vWImUrGEkEq2y
+xtTpBOiuJRiJZ9jYuhjLa7Fzpn0eTP3yFlCltqlgOmtKVvO1Vr9z9PVa12Ljyozp7N6bV8MjUPD
INUhbraxTdrNSOtAudMbAwryEfrlqUYerhG862l+Eq3qrsX8WY3Luk/Z3EVytT4HoUgwSZYSQH/w
P90wNzdw5ZI7DO7XTQocKKsqdr2CzzmJ+zXjM5aD8+uYPQteVLqxTSKzLes7FOUDNIcZlEC7PqPc
JKSG2Dokh2zQIc/7iU1yEBsgj8GlzN2/1aCiTZdSUAm1KDrFviy9cd8R5t7r8a9mz3NTYoFGSPI+
2FS0YCTOZNwZsYWxbeebxdlmifNECfyNuSKNDBeDNZIOEFm9gYSOgDWuZ4UH7VCH3mWtw0+S7L+J
IdmNs1GfUsvmL8yZGU4j/sNlsG+WlDtHmWQ0LWP4ys7hbE7PxTRZnIm0E0bz0Q6OEWXmqnZ1XgKO
mR4GsdqQehA598yN4hYfsnC9hmCzFONi3/6Oi7/si845UdGwZ21qVjtkrlKUnMw1ZJI9qde8zpiR
5jw7ELSVpMnMja/a3OfmCk7MV8vRqIa9YbN6Et16UgNkVrDjH36pP+h90efIpCaOF6gOjO/NwKIY
O8hTUq34bBDC76nqv7Ki+fTWEtZvhTTcKqr30ey8vVcTopdCnqKW4TKYbHky5vFdJGQTiwbas2Ed
wQVQ+XsZ4Y/2Y+6U2xvmvFXz8j/aRoSvfReQQogDgpHXxbSdPzq52AvRww0spSbnqlWtjvnQIrBy
D/A6r162/k0ero3Qrd+rhhEs7qNXeDzzbh0BzPkkJqvCAo9VPA/aY+eE7A1GEjUxICF3IDVUg5g7
jPyle88kga7qGjKxPPHRsBt1bBpfsk5fk3b8WLPs6rtzucfGd0RJ9ZFY7aeb9AnMRGPXoUO08ULu
Vkzlh6bvp31ugF23/wlRLzfZKr6m0X2a5rncFKD8fIvaciatdJ2XmyQzn/JgcE/dPDPHG64Te8EI
i4sJFi7bm11/b7akfVuS/ZC78oSlrV+iwyqLc2fOLxax7pGVWG9+rnb9wK8PcldHbCBemJ4eu561
taEJGMm1eyJX6ZhvKezBjPTGTpU6+3b76hEdCXOJ2PAqRHRw0ba4xYMpgUiby35tiHSRdnlWljz0
EGwnzyKngIFBgaITB8LJ7dafqtqeKpwgbUXamZWMw80gpq8qfQFX8O0EkPdzPRQ7HKVnEozqXYZ4
6DqaNVE+JYAotlh3RnCXoXmN2VS18ayWHyzSA4Jczqjxomz31iyMCisMkyIrA+1A+DYLksXMD9Lm
XWeH5O3Dpv0l2y54aVa4jKtkKuA7mpVu7iNNnUhC8nn6xoWqeFZf89iDEGgZA46JMW2G9WXX/Z+x
81puZDuz9Ksozn2q906fEy1dwHuAJGiqbjJIFiu93emffr6kNNPSmYjuuRDjUEQRBJDmN2t9y5Lc
8VwOUeCWz7nbnklzFJSwvd+6exOI2zFjr5X4k380WvyePiEVTD4IQvfSnRwKtTSrZjoZSbAqBs9c
Y2j95bi9u5vgYncBO/u68Kx1y5gYINvAKkkjWHfCTYbzaOrpjN3P3qiNtZ2Is8vuZBFCeV1aAwOC
qg+4qXL73VpBYK38NgPI2fgYzzJAq5VzJu2yWDexoHgLO3FEObYT0MXj0SNgXLO+JHz4BUEFCLgN
OmnS2RAShWumpDW7CXTdxF6YS4+QESPFMRSWpFCGQb2cnKIkRsXQKDaIwUJDd0sN64dFIqThZ5em
RLfslOYbIsrfAZtptk1ctbsM+xPr1K0C7cWcGUVZ7chNGSDIYG6ktVO9K4ZpAzHKOuHRfKzm4hAV
x8++KIHIYdNmnZwdy8e2VcE+mw8XKxGXpOGGl0iKQpO0vnUqSFMBnrXqweFgQs/OvsntJpqYIkXm
cvbrFuMrqWlq2XYpO9kxeitSI99OZIwvzEqcCXCtibB1+NS8ByoIfLQgrtqa+7EzxHg7iBwisHSH
GapjuJXvqcTpENTwnpsEgsVI0Zk/Hnxl3XE8mST5Zg+B0xNSwi6LUVq+0MyG+2wGVjv3NqmGBEgJ
g6pNKYYp99K6QHJ7abWSFs4NwGWw5jVyUigxMqP/plfRWFMPUEAWXD/eQl2HD8UaMkf+vxIu2anR
D9Vj8hkGjnHkH/41aernsPQeusS2SF3P8JudK8c9q+SjK3GRWCgaGpVdSz284OKFZuEKsaq6xDsg
HODSEe+zhjc8Sp1PHZU/IwWiQ7w+rJdFaTLpJZ2B0qxjYOZSK9mbaNg2urlDAwWNEp98HtB3Ey/x
oSRjQVztEUMZc6HC8CnnhFjlsU7aAipK1ReEpCRWRnU71xICJ0bkPI7N+OYhhF2CakiXvQ4+v6nO
yMoxMkcelf9EcFmk+0cE+GKtckOwLOf0J9F9GZVIlNPww2817i+cTtiy+egQyJJ/4NRXSsWv3AjT
fdS8tjo+zsFg0kJPP29if2QRtusQanLctJ8detpE66mQnR/pMHx6ZQngIpO7MS8/RcQcGjmTRQmS
fg2ehJY1a5SKnCA4DbKA3m31yV83ZgwCg9mv4rRkKtjd1E6EGjl3VfscVBncU/oso7tqtHbW4Fz1
QO17esRZuP7Azesh82080+EmbBoU8FTFtMY2OVJWBefD0oMtuaSM66Yf8Og4OHhxNCP33oouaanD
D7S1V1vfFyV7Wd9E8lIY2e8kmpC2tOO5U159lMZAOFSyV2ivmDQ3X0MaUxMZzJ2m9BNrSLZOaCCX
xAXAXJHZIbZaG/Cf163blvd2OGvI13lqcilJ71kOtNd55jLw1DJ/lTtPNB42K06wSPaEH8wLbrEl
SS6aR73BbA7gkk2E+M6q2EClWX71q/yWDpbYOeoXLlufl0uCY7sW7RvQA4Qwgrsf137EeTxIONWp
V+GTJqiZay5xTtJHq6DFFWIwuOpGQjDMltGB9pGO2ZuWMT6IouFeebBKhPUzMp3HHI08C0X09dn4
lbWEylrp0SZg2qIn6vIVtm8OPIz4i0oQlMxecaG3NR4jE+dfaByDOFjT8/6wPfvW2jbUHW8/2sGv
aaQ9ZhJL1gLxXEl8tD1nWQ/Jo1GEzVqvbJrvlDDx/mbb1YHUPfBKHDpMzPotMbPB0uA4Zm5K6nbj
rAecIAvVkpdZND7x9mr8ZVa6QJ2F+pZQgyYo6xVL44DgnQ8m3IuqTV5QlCWsGaLfbUgUjZgQGVvh
vg4Q1o7RFW8rG2/GfoEPyC9rue2gsR0RopvuVmTOY4Myd2Po8GqrWQGCAFQPJrnoRzJauuxX76c4
E7Kc9bMZ1ugKNrg+ZP/GfWPReA1zfnwKodlXG4FinrH6b/zbv6W2LQ2BFNaeJXTW2UcAuRiH/Cc+
o4fBZk7uI4npi3vlk3hCygvD/hrPSqU5CZpUvMGehlRIL9RXUfdyhbhlJygTVzq4FTjjKidqa3ys
9jjxOlDCEyIuTz4ZQfmcvndk6S2LggmopbiMdfUcLcxIKh2diwx6bU1G9MM45m/V5F85iroV7SsR
LzShrVflS0+n3u2CCpdBrhalzj63n5p9ItAZMNmMOU6QRgyz9COUxd4WzlcyIHUsO66gdo8mhTyq
GVyBqbaieW5D1PzhO9kE+JncsVvm/UPvkWpBNXKpCu3HUNlf5I8CCCgkOU1kzjS6eKjtCTNv2a4q
29zUxCcuJqw4QSWZJvXE7CpU4ZNO3gpnuvmAJuDBL3gLSVIjo4bLKLkNe7cZLgMmRT4qLycYIelY
fTiagwV4aNlJ03+aTv+LiDgairZ2edlnrdbug/KTTUhMM76em7BCdjQaw6DYe4uioiZ0ZVjHigVk
U9MnivfGTr5Cl4XXYG6EhBozvY84rFr9zLXe2XQwCehcrRBfcs2diGPQqzjDU6P3AHG6qNbsEazA
ZzxHdY5V+IK5lfkkG/j5qR1bfylz59RbylmPXA2WQ+DdepC0SK/2TkhLEHrwwqTyjtzZ5vya8MNw
sR/AcwoMhD9cEY4qycqNlbLN1ftmbdX5rlHi0hKUCa7u2QEfg3xd4XlhCM6KkCm2QiPqiOYjpufE
ZfLsCGCwtaW/gJneJXrTrNIGSDcfyITzclM3vEraux2+4gWvuyegrDujsSE8akZQKWtXt6z/TTeB
e1Y9l52sVgUeFurK4RWMNu+FO0kkBsusolbo+ubBJbxnbc7EkGyeMek57YvbRGLVEwzFLAyfX4DD
PfPWCIpYGpr2Q2EMBB+TprRQsiGsXnlvGQM3wiviAE/FlvV9tEWbCq4DnynCKH05JxONNOKZhnJe
zzH15JAg7OKsl9FvYmK+kO1fMhOTT5AuUYyrS9O1j6mKr25uU2jhmiPMEpOTTmy9iZ8budJ8uiNc
7qNN6aS0pUZTrXl5mE4sBGlGwc5+PFejd3BFVm4Z6IAhWvjutPaL4Gv02Qs7wfBiRuGqqPEvZqgG
+jHecjm6pSYkbre7oKpfoX28Rlr9mljOlszPdIs/hXWcwd+vKGhpX6KtMCDLdMnO0Eqk5+TBrJWD
VaQiVgTNzjtbnQZcn87yrU/rtYMUKRpJAanGwtt1OkULAGJ8YNKHBR3hkLEtUHlZRrAwO22wK/mi
zA1A07pFXnD1qyMp22VnXefxlzT0ekHbg0DIgmvpVpwb4DAp9mq8HKMTLuu+CddQQzyHD0Mi113R
vWfQIGkDSsv8kuTZssiw38jFooYSot4KLIyXAq27nTodt1s3Xo9A8DMNvJUR5OyIU2RBo5r8fdom
lwoL7Iqt2Ulx6Qqklp2LUkfEZbvhoa/N7jFMseJqrBroBr01gXZqCztkX1awC7yy8lajAsRjtdoL
WXqMNqvstcm66dlA2MMlI4sMyuBS74l91YaNrprXKI4PWpQRwXV04Ttsk9Y3D+PBJT/qqTaM+j2N
CZNvs/jof3TQLnAsYw1FLiP3vcW62dSuA7S/MtMQE+V+usbYs0GlFZzayls2IAzI8LEk8pBQrnMr
vhRtlsJQYCVH5NYCHM1r2IIa5I0nH9LWrobFpFsW+TUwYJ66bRfOsKpsy0iJyDu2XhF3oHRCIxEO
c3yTbYB/D1CHS1nucad/oNn3+JusZ3p1iDKsmpOKTLHKaM19bD1IaZWnAHPYqiWBAEqnGx8tO703
Fi36gG4/K5IrPDC+GYbHmgzlO8g1ewn/z2H1lCDVj2xFApZ9FnQ+J4RXy8IKtHPqUfMwOjWOddWs
hrL9MIApDj4WNDdjol93mbjUOgUogiduigHGfDwMyRKZ8XTWBS2FNo3Pbf8wI2yS2HydYNA/MSLA
otx7p6zKONpNbYvDNCI5HlsU+TbDNmQDPej6tBybrDkV0vwMevJkNSORaDx981SgAFpkrnkzaqgp
r6EdqAeWKeG60okRJ2UCxksr0qcQyXyeWJgSojmdmba4SkFbWNImRHlgl+pUA2+BUuGxkBlX0v4e
0cVc08kxL5gYDlrr3YkoE4SILVlG+buUTTZIezTRrY/OGHdle6vxF2MNY3GFMek9judgyW6A5N5n
qz5D4jPTlaEP+StHMTBB/s2yxTQudmpUlCHMttAAXZBU+Eyg/E+3/WlVXB00rzkU9JGLQpXeXrgw
C1FPBuukILQ2tlV/yW3rHtW5f8pkpJYOie91zHoI6hg92wSHcHRcfqcyGaopJJuqtrbKYjARknnB
FnJ8A09y86KW1HPCMw2fQY526XEHF4nst9JHemmm8WeXTQ9tVk2nuOA630RED/mjsY6QUtcDmKfQ
5ZDUNWfcBzbMQBa30MF+QyysDnbObLelUtzKYiCKexze6sKPrxZ+tc1g5QouQpG6a8PNmx3uWTTP
ulM90rcydyUKaqVE/gGfpOfy7LmXzaQJ8quwLBPa9SM2c4OwSU1tM6+d0ww8zH36G9yoF19HBdIJ
89TzWdz8zGdcEcqcmLrZ/eByhfWjgKi46sRpL3qau2QctJuXY8gSqj52SXihCvMvqX+KwAmcgDIm
x4him8/X3mGBXUkiRv0+fQqIYrqQsQDhwoIBmHXGb5HSiUSifTFE3R1D+daMMoOp1beviQFeIRE+
1l4m8o5PTyL05twY1TrHb7xE4dbsbS+mPyvKQ15Y7blrzOHBykPqGdBe4UA5Xnt0mThn2dWXPYQG
kxVlLszu1JXOjtuhfpa9qx6xoO/RTh10ZpwGKZo/RTgunR+O+4n3yLwKDSoBaDO56/o4uTJgjHu3
WFtR7bH1HjhTc+sXCQXVzjPSNabG7NG3cpLNEd3AkKiWGaPNF08jVxL3/LRyimTcEofnXF3BAQkD
RgKcmYZVV6uvzpSvLNzdvZXWxUq6TNkjaxbGxwi9JhTZJRIXdyyDK3KzX42fy61uJ+eymYKrM/6q
dU08aIVc5W1o0P0yZwiLVh5rjZyfjBJ4MWWzp6soHhgO/hozI30ctIAuzRs7jEU94mZ9oyUBfqkm
vpcelJbKUwjCNbAB3Du54xzy5CubknhH4RdjB9TySzIdg9nR6loNQhjq30VuBP3Fi8tjonUvrLO6
XeSaWxFn3kGfPYweEnE6tnhppBOSA+jADUVdxSG3/Z0QDJzXBhPA+Fep+v5oi4iSuHGdbeEz2gsN
rb9mVfhb2HVz7i1D3CE84D+ZDKbhgb6bMZB7C9LRgtEl9aJds2I0snEvNfhdo5jkJaBb6qwUgyD7
0pXtI5c1EcCQA9bXqy42jatdrtqxCx9HJ3/EH4NwFDUzJXmyJcCH8vofQ02GfbMgVaoAmy7BrFJn
581w6oL5MNu4LsBo4AI9AS3aczSvUie3qtHBcS9rGlOcGveqHFAukKYg50YPjdN51+9jRUIJ3387
Oa3WQomlPeuK/wCp8c4daQMxxSXWVzM2rL8/dINrlWxku9cjpz8IAx1lGPZM5guUpWOIPNbgLuQF
6R7Rd0oVOs27q2E8kANERLi7QudjvBTYnyYxC1DAOj+1iKq7zngMRkf/pDQq9bI7mCUwRwFLDEQc
x/ZketM7iOMZHByQDetnX8rDkl93AIbsWtYP6Ri/VGQbF5OAU8ZmfmmX7Y/YGF7j1scJWThPvRta
h2lCmmD3nygRP8BBia1kx7JA4Z6s41Sq/dTHu0lm1gG/stw2vfFjiGssfU5xoGKYVn4pnvoWk5+s
rOLkuIxeZa83a9cMXvUB2KhRMEDSM9ZWGVYpB3QIVq9eLak21aJJGKNMmR1v41Bz4ayU97ArUaQW
fsM4KqvRj40eqZR8wZS67guQ/7oXGM91y0AvSbvolPnFoUx1PIMaOoxs8snTHYirEUKVPEtp74lF
x1ocm2hNGx1pY+MNh07uddQpO98mjzCZeSjCw8taQGZBQ8yEltCZbMGk+NlOYzSZQ3RrVSOBvWqM
Q2T+NqS9uzXdX+S/j3vUK2DzdO/m9bWFqYC8q4o56Jg3NjgkzDIV/26X5NFTk2oliOjkx1i32q0q
uXj6A9m8Xf5k+9MszCUHFrRHw9bsFoFOC8IpOepN/um6g9jnMgChwty1U91OecAH4g4mnhEwkc9r
FnpEYG09psuXUekVqjx3ONoNKyyzC44qRHtdNTI9dHr1m2t2m3bJs9kW4SYf6E8a0zsMgfwyPZT2
rJgsYmzLZk2KI+PW4jL4bndL0IfizN5WXsxmesSzC6MQUQty/4BwnF1YWT994tEZVgtxDpFfk0e1
kSm+V9dCcIJgO0xJmsGi5Y2Q/ep21g7lR8RRLh/4NRHeahjCn410XjVyQoE1FHgUA4r6JnCra9Z1
r3NWOfTVDTls3YfjocNB05LeM6yeNL4yONiiOMUtzUSgMvvBbA5slzHY1fEpa7tPu+/f8xQyM5Pk
/obae+ia7t5TzxLuPfSYKuW9LXOb4DLLOLV9d4wVunmIqD2Qmda4p92hYkyNVoHYYE/209V3uedi
25dry4xAFMpaXzk+QQYYJNHlD8K+5nirlgNuk7gjDn6sdA1dqu0eaUg/JKiRvmi9fT5U9OStNodJ
aeG7clHKoFPjfA+ds0KWBWLnZ5j5L3nT1Fuzdbt9arEKlI6N9t8lrYJw2i0TFvisg7Md0IGipaoy
PHzJojEexDiRJ2Ix6HZr296qMV83Y2OtOgaWlz4xblkfmU8krrCO7adTESjKwmmfVY6z8iY53BrL
LTY6YEQEDki4nOSnQa1wmYCVU9VZ7YsFvB8XBVwixU14geDp2guku8U4X8e7rj+4+MGopYKDJ8MN
cJhb34cISuLxwkKYqVCNs0Xz7frEcu1Q25q9ouytDm4FTVS3yCxOBO1tNFKo4hmpTm0cFVtD8rRm
KZm6qio9gfUgcpP73hZ6AiKawShvwNKq25DgrnUC/Um2yDrMGOdDG/nREfodd89xNFAjJOKIprEF
rilvXVdkByN/SPKxOAZitnFV7bzAb7bCzIaFNuUNwuW7E5Jx1yTosJzU/mkVMZ6vWB3gSq9Ghu17
Gw/ElMXZkVaYw0Wkr8KBEUBy7I4cmRw5PEuBuXiwp/xAKy/2oH6Njdlm75m00pNtGXKv9XLb9Ww4
QS6xgLQH8shK/Gc4O4dFmqOQMbxT28KXsxr/EnmceP2Ii9nHH3emoXJXtReQnz7JaVUahBHSSOEU
rGguGue9NaInRkPtZgqJqGf9dMbS+mCZorhTVuKmlSekMYgoyhzRVd6WxL2Xz3lLwJxNePsqlH54
DIvyV4QpHhoPBI1uwFCRGM4DA4PgkNniB1sEJqkiPMVjWt1tHdsAsvhiFP0u1bJD1sFjHoLyMvry
4qrG/hyTU4qSVU8mFsrB2cwadeym5oYxGzpEr78yC9zlDLoSPJ7M/yGo17a1HxxSeuEcF1W8n0av
2gZUvEu8hw4dxNFgG8qB0uoHIbtdrMv2IaNIbRz5pNLOOsgx2RstTYzsDQzvYXDKEgt8X0eVkQ2Z
erCRHuBjb5Fp+Jj3Sg8mguatW64RYKW88fz9xdATbUXT1+zMZGdnANsGG9oT5PjwYGUB5ypp5F0c
9nfbr8FcqH0Rw5QWtRzPdiBi3MtRRS/I6qCqkEX5xnjCOr7VE+Rqrh2Ml9QQ3V7yBpvoFvEtWZzK
ehGdv7/4db31U7vfU4hkpzifUELFWOLxWBLwEzv7jEzXezZm49Jtg4HRe3rD3uAf27h9FrYyTn7U
nUdA4TuTUe2OyITfwlTONh3IZJk0LJ2NiKsXBrfcCJ1jG5Tez7atxkXAv4ic7Og3s7CYDexmxqeD
vAcTXxJFMVRUlv08bAZQsEYDymTedOVJWWQvjml50MusZjQMH9XEHo4nCyCiRrGJR7pfRuwNw3o8
+Ugtuj4oVuicDTg5hbf1chg6fuDdTVirT4km17jB35ANgCDFeXWoXTAnzoKUJXGRGtOd3nX1xTgR
HuUjCOXiQ99uz6b4zjx0qZ88ysEgk55lPQMvwAcmEMPR4uFU5AGTZoO0iUqLN3gbwtWQmHe7sO8j
vuxlOJrBIZqbf9EXR6+WEWACITeZiXdaz8pg5Q710bP7IlhAXIvCQ5yRVrrIIfs4KXS7yFFiT9la
rWYlqJVP68ky75PXj0/uSJ/MLtm+OQrzvV+3ex+l8rZ1h/FNieROJId8sPUjlh518CvYo0z/ql1i
c4EKy6FbmjXqMe5NAxI0iZ3Z9sIDw+EAqxU0aQ/fw5uQaFsG7pvoYYjbYjhxazJcSKvSjS5ZNYRP
qm97EHCgfpUxojz2kOkyLf1Fxy93nsDSo6w2X+lV/MzwH8VdlrYvJWqjM79ip1vFbxxuyQag2yw4
KIZLml8ZMFcrIhA4keJuqletLZDg2rMLxErVwuhhDCBHOoxVhCnSnD0BmMc3YmQ9003+a5/Oia9V
SJpMhpNUV3wRjjO80ujyCwm87sxmq8dDdjdZKfUhh1YheHOTlm1PWjooOIMYFk8rYbXOIRcFTqzA
bYozNQBi9m1dNGgyAK4gcO+mn91oYlnr7pMkUTNkvndqxhmRM6JliRE3++yx1+S2kRk6NskqD61g
2cKcPPhpQKzAABsBK+1h8jEeIjknwsSv8dJ6D2NoyB9luVGdXf/0pr7GwSAILjEK9bMGtOXiuHck
dJoYaNsyjMEWBcYw4GuV1k9M7GAQO/dBTFCY9AmM0tBGjKmsQifJyw4Rg5X2G/6zKqmrH4Bw273l
wE0ZyPozaDm41ToTzUCFtNxlLdFKTr9GG6jKSv9LJ2fDIQiDicBg79PQQRWfprcxz8orOTHiIQjM
DWOUjWf55T3oG7ruWXdWobuNKyd+1LBM5Lofw+RiW9vcEfzpP0CsH1m5O3eZaS9mK149XVM3JEzQ
U/D85Ios6qZAWSp9Lz6WCnhnYBEwaw3VeUoN7XkWwS0b0/2qR0ecPa9rV3FuEQYiJXDCvn3K8JhQ
j3LXG2PtEkUhFwkVn4Y+xmmKGPziCm6L0q1R803YyUzc8tOnpetyKWEm/ehr/NYR96EoKeAsEcS6
rsENLDFaoLSI/fFFhzCCKkppMrx+f/FG78WXaILZwIqVLgjw4+a601C0Usm4K9CCbLaQLhwSFghX
H7Q3ibj+vu+JycHdFKN4QA2hsQZel13S78m/2LtsoB45K5iQ0DyxLmLhXngICFnhbxsD3qHWcn50
dIJ7e4Q+o3dfKJTUUxnC6WPfdAjMSF+ZfVn9ALPPzs51wNI1OhUiPqeqb92DiiYNEPVX61jpRxRG
hBrMqCOnNfqdTcbQpixi3JtKq9aRVv5izKEOfeKWa7R73S0AU7S2MG1t0YFg+U/04pnDHx6vdR+N
TFsPNifj0LYD53mY7GVamA8SB9Ei1k1vi+BIP+vAljqz8I7CPRjmaJzZs5anSR93XmQhy3K5hwaa
cQ6N5t0ifOjO/gx3SzWexin3VsYovT1tJbbawf4YY8fYiKB/dHreNt2uGBZmGGudrv2w54FOnQOA
cGNyWKwRbJwDC2TZVNlwU87Z0LPq2KGSRs1K5RAyZUPu80wh/ZnhpNnWGVUixAXJJvYaVSYgN9BB
K70WV7NiLE3RwJaWFJ3mvfmKrB5BOc3eg9MOe5vl9LkDTLQQ6laEOiwlzUZ7IeFdKRU9QJIYd3qZ
owXCDUyjepFjABVMVXQjFvGlEtBUEXpflpnbjx0XYQRjbB+R9CxE7YNuouzcTKLpLpGu+qPswlte
xL/SAO76aLpUKHTMWASJrG9rsY6Rg64sI9pnRcnkPlbchFEFGJXJBnVwt+gle9SkKTGxUxZsiqjd
EVWLAs+I03HzzeHHz1WdGthE7OGwcqJZOJQu8cKjTwOIX/Ixb+NnSwze3UMeymi+NimXVcs2XxcI
KCTiNciX6EMGJmsrDGOzPg0bt1OH+g0lzI6ra7hSfMcgvPwN9iU+NshRFnarh3dmSRJvPfhEIZOL
61g+fVeYbfC7r1v2cN81jqsDECDTlbWbmIyjVleon+b/At772vYq3m0mhyt6L4Fbaxr3K5GCxGix
RB4EZTtFg8+WCO9iF6Fn0S3WEokP6taDXSfr4oyjRB08Q+fjFHuoCdmjbhTkRpjNVQcRisEOX+tk
RLtWVJfyd1fGH80AL9kxQwRGsj5q3Yi1nD/lkNvdhuntLig19WZ1SOm0yYD6b3E1LYM2P7RZvtaL
truFfaTh8Y8xj6PGiQwYmNp0mHQYNF5YOEtZTv6h8JnnKhMcDfmT0yFoHUyuE1Pfxo2ZWdZMg2Ps
dDo1wnteIzVphuKdFUJ+QqFSbTQGo6eI0+YYC2Ft9K4uH7Gg792s+mjAs3xW2Tnhkn8Xwn4AuRpd
B+n/9FGC7kkWetWKssG51Kh9DLp/1XVwEaK6dphJwEWwaqEurfSqB0c3fqFgl3fhqz3pF8XGyCt7
HRWNe+++xsmyd06YRgup5c9F3k7PyA5wjhXNedKSYmOrKfgfEkDk/xvG4Vg0WjYhRAbZfN6fwjh4
8zQhXDffWTr2wMqcWXAlw/uk1qtV1Yyv7hRAjzaDR5z6VI2Teouph5ftXKR6GAFONM1swcvUARqG
GbBFddNJuCpc279zQ/7jc/hfwVdx+0dMh/r7f/L9Z1HSVgRh86dv/75bP67/c/4X//cR//74v2+/
iss7k8H/9kHnp839zw/4t1/K0/7zz1q9N+//9s06b6JmfGi53z5+qTZtvv8AXsD8yP/fH/7l6/u3
3Mfy629/fMIwbebfRix7/sc/f7T/9bc/HDL5/uNff/0/fza/wL/9sf7iJvbnh3+9q+Zvf+juX/U5
aNE1CZphfGvxqfY8nJ/Iv7rCcknc9HTyn4ii+eMveVE34d/+sLy/2rYHg9OVjuHq5OP+8RdVtN8/
cv7Kio6AKtJi5t/Gj/7Pn/VvH9t/fYx/ydvsRrBzo+a/5t/zRARjAIzjPI9FJJCpO3Ms1r/kiUzh
FGuJHYBjNMfhlnW1t8W89MapR6XnJKRcc7ccFdvDtHK/lD08m7X7SmKVgQGQrLO8s66jZthAOKHS
phnI0tCmqOAe06y5GDKcaDZmZQ43k3Bt5DvYxqf05JskjsN5qTEBFdP/EGqj/yk2UBjC0oHtmJSI
0ibY5k8nUldN7O1r/K6iQYaEwh/T9uA+Ba7fIvcyXwmOKpejTqs7ZX62diXkdZswhzgK917BcBG2
yw/6T0BUAmdExRRgaNQqUyaulSDfBaK+1g46vH85Zv754fzrh2HMf9e/JOLwd9sWdChDt0nFsYGW
/PuH0bt9EncYeNa9GbJ0QGOgZVcDCxijufZYKHaLdcSWPvYvGMOo1+pJW+jccbnJ1M36+z1XtXe3
0RPiVe83jkOnaDHsJUsD5kELC6Qa+RZD8HqqoLSbO1Uac4qFRz8EymTBio7S2UW2bXfqSY8Kxn76
7//+dTrGnz8gQfApMb8ESBqWy8H8p9jn3sFjOLRMcOJBvLB/mOkZ9YinkY+LiX+3tAhCPXm+d2AG
ychscq9C/pigtW+7gJKiyn/bhdx+P7TSUGkWMnrCwQEWAx8jXbtlYcxgjxVDuNy4GXIoZ5gw5Mu1
C09mmZUV6cJFSXFYA1c2EbhvHH12M4YMp9zUOiQmb3YeOER9zL+WpTSA46aBcYGKcGn3otwV4ANA
MPF2FRD/rLx00E3PwkkqXLvFIJpmqCdE5m11csjWvGQUlXp596MIl1iA/cHwqXyjIF3ZKgQ3Ljy1
tVABL/SqfkqNkA1URFTKUuXOo1d65r4arK9IptEaUBQiwPm5BcL0fMBDw9vN3zpyqHugVGvTnh9Q
Thvb5kMn9Por6QiZR1tKMYkfmmkWI3jISFKnXaerJN8hwOyX4TNpaOOUwiNDZ4oqfmGENSe6hT+z
VuyJxjK9kDekDgi7fmMFd0aNyISX7j3vgZ8WrGkLblibQDYvQH7SZTKhhPx+20Z18kaWF9F8hQhg
ti10qGGrcna4h0VD9K2GYmmI2Xh7lQFczO+exKT9DNlorqvc+fr+GLjn0dcpAtMIwqazKLujSz9b
cx1deKHTbUUTlf94QpxOwdpPEE6O+N2RLz3mefcBCDpAvVxNhIXwFsZsF/f4yVaaZ/gHmx7gmNbM
TVE/QsWyF7nXfZL3gus45/9V+msRIOAVKhNHq+LNc414j/rj01BMPD0QUyQqhdi5pwYpMXpeYHbl
gdaCGdJ8lrIKeY4qHS9PqnPJIel5RS7g5/fn5+rxh83/sJ/Nn+PBlck8YOdx2OTZGcGywrFQsBQN
vC0G23I/Gd1z5qRADjrmUzCYWHgO3oHY5QPN9ScDonvkemuv9xmvNizOvn+R44lmLVoSGNOCoYQ2
boRC+zfg5mE92DDEoK528FUfQfvgcS3udtwcvo/lKt30cX7xuhF5a89zhgNcINQcBCrMp28Ul2re
2mG3t3eB1Nut6/e8mJJOn83ePNx2OWRznt3D5hwZ/smJ3V/fh0RTuPtetv/89+BH3O1HkSGoI0iK
CcB8Mcd1hoI1SpGA8Tyhzw+L9l2ZSBZrG4Xn97FKX7OG8H/7r8d8H70xo41VkNSs6AJO+O8P3438
Yq1hP1+wx5t/XuKG35RG/JCluAlaFJ6rCOlblHPHa5RnQYIm5gCRL4eK5FVG4f8m7LyW5DaCLPpF
iEDB47W9HdPjOHxBcDgkvPf4+j1Vs7ErURHSgxQSOaYbDVRlZd577jLDWAvO6qNXb1z9V1aZXIIG
rIIT+1e1GAXyGswxr1L9avXO1Jc141ys0wHPpBnnKw4Ty043RPwY12SjzzoldW3fkA+1gHcMzFWN
tk3MEJBKBfxKfbn60W4KVCHLfMIg2AQWe1+mLo1yTMFTEhC+GeafGpSW3iS2ZIrTJydmz3PlmyAv
RwLuPcB68n91luYVZwtC8KZx2LsWaGZeNSeNu9BGHE/uyrYCpAX4ELts2nofgUjeZmobxkwvYQes
SD3TjkDyG47FnskDZi2tLN1tmH0UmbYDreNsZzT1xOJCjzFqn7nAYvOUx/vZ0fsjISnH0QoHFGLM
g3MH9b0/0PWhcFg5prPV44qxjHyqSnzxK2QZ3oq7MbMLh+PBucUCBJ3cY0bgoFCXS4bruwxzvIda
Lh0myP20S28Z6js/eHNgmW1Qg7KE9ukLUeXPccFdm3dV+5bXOgb9kNMSGGzy5+xit5BjdsmrC+jI
IJqr+7RkRUnaM007UCfyUfVEKy7q5Qn67l0Y/o5JuooQal56lLI8K+OrE79AAMPiNiX+NvG7nbrK
eOdTboQFY1rItG7KEHukmOtYTrCr01DTEIl3nr4b+tZbTwFPhtr4cTuiQMNvDMnA27sl3jBmRQjC
eDztHHbIjN58pd48I+JKI+ZWfUhVpkbw4G6+bs/SXPU+/TwRlaxDXF9O7M9TzB/T08gJ6TnJEiNs
2ViLmG3CkltjS67mqqinh0onrxC4+LWR++Tkut6+NZaHvNWCldc7mHK406qe1RR1lHErxvhqWctD
K7eqxsSbYxjaQT0ZauMaB3T7OBSjgI1N/t6J0m41yk3VI4Bo1W5mPzBwsbIYwHxJdoEjrsvS8+Nl
yEGY5WuBLHWo6+mOMAlPFkKMzbk3WLWX3Q9bx8iCg4RFJc0/aP3QRffReZD6AT6HDQ5/U+ocm7rf
O33+lLvSJcegduM66CnQbqLsBZaJ+jxFaK23xkNkX3l+ax4NKkZwy8OxdaJjz7GfRwYwnXyQKidP
jlqRu6sSJQIkW7PbZpbzrCpnJpn6QRZo6kvd1odPVuc34VmC/le40Wv3TQe2cVJ3V1bP92UybvX6
jXnHeJh7Ld5q3nTIGRbX+CHNxHbQbTDSbsRvtTxpGLugC4U0RVauYEkaEu5aH1g5Lkg8zyY9KCmd
tNe5Hi/IhrrHZsAmRdd22cnPQHse06Le6uaxRXBCfwU0bSa308F0ifZqv0eCHUUk9nicmDKsec7Y
JuhWr5l2PqtStbWsCAhom5xb1nzaS+Ii3OksciwbE+MniLP5TbeSWzo5b+pClA7SjHIWL2rvg9eK
QajcpUgGigo+yZxxgQOrj57GemYDkxVGAfavcJpolwes776no7wOaSmE0fStguYsekYWuj3R6fGf
udXbvagQ841oYvn4OOwz7N4i+MMU5zX9Vp0j3Ja7waBqkN/DEk/Gqzwlyf8LEyqtPpwJvEF6Jasw
6E7PsaxAU5gsBLa5lQyOozQ3e2xrwqZDwvcN1fd0Cr2tKhHUQ6j+K4qQmxCbjfNVvhlCxWkrjtmh
9BeWWqc5YjOi+EiIZizrBiHwaPaAjzxJX9Ef3BLx3bwyC+9Z7YKuy+IYu+ZL2D7FzjWzWANdWRqW
xMISAV7fRcSOIdByqcC9+SU3YTgH8PWgqfJr1P45yrXGl1t7WZ70bHkfbNcEF0enl7H1vp2CmTEX
f438noIRDcmqM5jizHe113zUcOO4Q5utrY3bkPChdWrdpKTpELdOt0tmccDdQGk/QiYSNel5cfw7
xsw8IYVRz76R4JEl4vgaLqzN6q7AmTysx975PaY0xtUfqaWEOfNbbTa3dmE3JzkJW0kyPdTWJ3E3
5td7gBfwozPjXeuwtKnVKkjrbqvWHgxfDTuQfo7kol79DC2o1wDA2ClVJcJO3GO6xVbMC1GLfqNn
52qA6wJ2jC+VV1azeSQCIrZWpCud1cFqdJd3L8ZZoZUWPtOSA1ANCtTtEWmDSG1lVVHEfNr/fuAy
/8hvlgdLg+2NZoFlGrbp0cz46ykfEpZFk18O0nqA7XmRY5VHAuLAhOAC7jR/OaWpjsXAPKu6GGTI
Y1pzF7cdPO0qQufqpXiZR4j4BMwl+1bTroZLzUy+SH7gRLFqMfhGWEpWI+7oTW/wEJpdtpdMBeR3
4olHYCD+4HNg3d7PUf+uysslav8jUtv4IyFVvldTZ5qLz8QwHMP6I1bWp+a3m6gIyI/kdo1yKl2N
9HPaANSKkEr8/YQye13J10ut/XVEtB1UfqGlPai6IdUZ0bYVQ5uC47Gkvq0chNtHjXqsQXSAIIDt
SBckGIVS9IW8Piycszp2/8cnJ1/tHy0BjsrCdsmrdyxHNoL++sk5BdXjssTBJiUhGUwDiSnzWoCK
JqAzxLEaPoim57W0bs6jPMRH9QBWunfsnRbsxpzdx/r4kmsQG9Tdqp6RTPMZsvj1rsuMdxK8QAHm
M2VTSGhP5OJDB4rFrDxFc8koQFZ63Ux3GUW8uqi9Plv0J/dD9PPf3674RwdE0PsQtkXTy0fy7v3x
4Y0dut6WRu1GLYEewMlNNLAAz6z6K1PHEWfgN95FpEmJ0+ynT6MGvn2Yi3IrMu3131+N6co+xN+u
Pi/HcGkzu2Qy8xH8kbY7xrrrhwK7qu+Iz94PCXFbNCrZStZowdhmAF44SItpRilZRxiKqnne1UXo
bO3AefB1tHAmUpMlDDg3dzoiHG9Gfp2SqWoRwBJZfOPQXtXRJkjj7y2e0HWh+xeOQezOchnhZOM1
zF3V9jvUuGLqhbVon8BkXVWVN+MVJUBCLk6qmtACOgVu0D9afsP6o85dY7vXbUIHDL1c60smAVpy
gZKPhcfp3SOBqQnA2Mq2XpiQZcKP09eL7f1gmImnE8GwM4XRupZHLFkPJgBZQD7+bovpxh11/jpL
dYD6Y/dD7RMMbjCGGdSGTeABOiNaIITS5iFh5T57U/dRE7MZ1hNHZl94M2KijhVnGfcBjkQAnLwY
Xc6lLe+iLpA6xBpDfAtK9rsJOHeaheY2qbWS6epMmKJByJXpP2eaTrYq+xo9BXmYROm9BLwSbWIx
kFtuOCYjdrt6t8zdabQkkLxtX1WhrxoVxWDdLdgMVmNO32AKaJ6VY/wrTJ1LZ9nvph3Fm9SlV9om
IeNp39hVeZDtEnsg8QZu4To0CCTtopfQ2Y8Wn6QqsaYSB2FvfRT0iS+5PotLk8cPTThBoGOI7szp
DUqKDwdqnu6WmVZSCZAGQExzNJzkt0Wal54SAIQENMosQqo89qtAvqewmk+JibPMayLtGWX68yCW
Z6ZGLG98WhR0wyHlk944jDA3LkaOhxZX8X7Wjho5ZAjxeiAoWLKHdtKQrYFdC/SWEu/BnmklYhlh
FwUgR/YtMx7iN+TamHWwX5EXosLOGwIyTOdVrbHOFIfco8mnWopS4HacWeqvzVkE/LhfeUObpzUT
lBcxG0rrJtQaev0YavEzQa2wesElrSZ4AyvXnVEqzy6KZjI+Chzk2B5Zm2z41X7MuvRlLYM2KQx/
pVbvseREsNDTUW+2awEUxQQ9uKhyTrY3eBfrUxUxjLK0Ae+Xqo9UOTeT19PSdTXpYcFPv331reX5
Bm94fWShsRpM1dOMT0BL+NMcCUNH9kLvuUe1sDpRd19R9gGXoPy35bGEVWVYay0gM4SI/DYIcfsC
2KU6t6dTfOzg4x77sn7yIxR1ATQrCRztEc3R72CAeZe02B/VGU/zGPZVNfKRvAhOgANwjLt8agLt
fr2QHRGO4hIs4LG9dD5XSc1Hw2FUy9myXCu8gkMCvu3OO3U6gfnPEzbVgTrR6bTUNy6mBNVUCUvi
IIgO7qOek1N8pkVCrs9Yo0WAlLjKZc2tnuEiqJGqIcpSx5GvLmFI7xTC7JuQEHM4ihTQs4lbTyfc
D+E8D72K1umtalcJshrd4khQdUs2lv9YlTZmCjK3djh/3tU20GesEHlMiw8Lxc6uekSrsByPnRPv
tbxpD04zcXXR1+8q+8Eou1RKLL46YlYz1pvGRfzCqR99Da9Mo/Zda1rEw0+BkHo9vY7IJBPW9zFF
ytY5KeQFVlfnAu7n3k+6BwtWv2pj6fL+7dn6QjQcDA0gfZjDUb31Ua4ScR0UBy+x90IPy2MZTF93
F7gEcW77h/ZjCB68pPmIZVnijfEbjsKDumtVxaSemHBm4SF2oF05BrbeURMHz3bERR00gNl/M61k
2Ru1/dETz7D/9z1PyKnTn3sexZNP7eR5mOpNWV/9ZSJkFlBXjCJyN2hcxKWw9iL3oNDIiqcrnf/t
z1tyyzHwB+H1CUeYCqpFHHHOA6ZDJxAu1iXYspSVtHFL9AqqN+jN6JtKFumlj69O3L4ORidhRXix
WQzlyt1oVrqdo+qiWhOo/YPT4rE++tjPlhYfmlO+qAetiJ5IhQCXzQGH3kxHILvBB8PBjHEz7VJk
s0HiNVv1qbgagSw5oGRRC2522Rpy5eesedmepM8AEp4845gciXwQ2uAVtyJ1j8ZY4FY03vR0EhfV
5pgm5H0Oph6Snq6TGJ/yvH3xY+9FFfxmQd+hZq396kKqGh83JesA0RwoAXWc/CTz9VF8dY3o4Fb5
sTfREKHZ32Pe7DfoFOaK9qfcouTVgMXyLYy98atJ/39/dRb09HaqY+rjcw9iBtNfPcc+RCAca8Bi
6NugE6HN0ZCklOx1WSRyfBo3pW12t/+4Z/5ZJpm6btIQ1C3hucL6Y5xTJN40Tu5AChdzAdR94IcH
69myYcF8fSTy8lL3rbPR6XcwEcYNFsd+9x8v4x+1sjA8Vy5TDtYUjDJyvv6XO1f4JOO0GcA+E0Em
dyz1kZHFTy54D9meVrdw5g3fB33+qfX40YM+OROFIA8uLNRxQE+hGbLjf7wsR85Q/15FmjqiNAFA
kpKWiczfX5cfeUuTLTQYG5EgPUqvRiITbcfoWwl+KpdHcVV1hIB1aTr5iDRxn7BysM9x6BpCNIaj
LUD4MiaRVZH66mUSR9PwXsE1FAcr+tS0Ot3BzoVTJh3+3B/iJUhdCFPr2hjfA9kA0GbOq00YMJOp
bohZXjjQ0bK4hg6H1s4tY/zM08r09bvOowkNm+Q85KK6CzF6Jd18F9Kqi3FdnjtGZ/GsyzwfPkvJ
kV/sGGFzgONV6Ky4kvmXuBrfwclZPbGzbCEmNYfDkVK1FrSuSf5ZSKX7mF1isIQ9v065+eKF74Ut
+RzyHh5KuJ9lkWBnK8IDaSt0PnlhtM5eux7lrFlKw9D08HV+c4t9BpkZsBSbntCmdTFZdMHVTEbg
HyfvB+J3DL5ipOvDcPQ5SbkqatXt5ymSm6/Fk+oyjmT7ns3U3pi1vsNq8ouK4xIDeyzoqY/URnv+
gBpPJMFOjW4SYLVbarWv+SVyInvvXoyJPrFaG6o4fLaj9j0rrEd1evx6RKvhYy7FD3n4pxX6C7iU
etuqAlRjRXSzZG+xyk70orTARarofrVl1e0cRqh2LqXOzazud3nwa+uG9U0W+KrnoMs1D4lwFcxk
ZFGo9D0fhPptiXNJLBJHkubQ0fnoxvhOPQlqwqZeduuM26Sxgw1opHjd1haJfnwsvRt+ACPl1M9K
JceArecX/9G0+OcUX5jC911UEzaAD56fvz82XuSHiwT2Izula247ybcl/S5ADhBPvuxM+Qmpj1Zt
FWqMWWHY+eoLqVcZoi40JvtSYh19RdH893pl8FFDY+F/+/fH/R+KChM9PHoOhFqGsBDz/NFrCaCM
klg44PUqIRWrg5HR2kzunQqZdgjxqucAqaYndg+SSR7c5eZqyLOS0Vk3o6+WbUR8g3piqmU4o3Jt
dl8tO9qPbl4wl5WrhBzJdj7pmVbxEgAuU4NA5n/d9t/fk/jnymrJJdUx0Nx6lmX/0YXofK3oHTt3
v0ak2OIqACzOg4Z5f2ePBH+lFrHAqu3bFvYeWXeB+Mt6SINGoouZR2iz8dJScG3+/ZWZ8mr+fW21
HN03BLeHZ9Hd+kO/4mbEpEXp6BC4Xr5YzG2WmWcfH6qcwFY7eifTXcdkORlogKjzZpLQ6E/lPJ5i
YRlZaAvCg9bcjMeceeU++y3PT2rfUg0TNSWr3PZxjBKMVbLbq0pB1ZWFwUUpSDxFi8jh8u/vjVbD
P9ohBgIJ3pSPGtqynD/7D2EWzn1IJ5n5deaQ99owQirHIyo7Rt1i/m2MHOxcRh642ozISvZd7D7i
ea+Ad57CpiAOYnpx3PLFA0NzRtje3RqjOehkCB17W7fO6l/hOCDVHDccztodUXjfyQcN7mGkCGx3
lxr1u15dpqxAmXjqkPPduQ7SdgDmP7Vs2PVR4Nwy1OCtmPa+k85b6zoz84BYRGZBIT0HAqxvHLbl
LsjN20ARwGsGDI5uAVT+oJG5CIvt2NIiWIRMJTVTztJ4OFP67s+lfWXey3RuYp8jPXmTzQLVXnr1
UcNy4kP63OHG8S3ZgdU7/+Iw0Q2iILiUPS/A11Db67X2Kezh0XKKcB/U8bnReRJLN3E3ARAiY7ZJ
2sLKM2vpNR7qcINceOJV2fOaEzkMN+LBYO1Z6UbDcoNQ5sSxe5/q2qkBoNgYLvldrzlgX6j7dEtu
sdWc4iRbz27APrTcp2167ZDYCJz3zirlNAI24dMk2NOzAGGw+FpkueU+LdgIOvbKCMd1ov8mMvo5
Cb37qN+6I7emSQANG0qYoGo18WThrDwmHXcg8DJ0Las26x4LWCBMyScSBwjqojCOoBIUs3nfxtkh
lsHqm6UhiCvEPIddZs7mU6797PJjnReM2Nrsu1c7GC7Zc2LP/sZwdwfu5Y3BvB9t5hcTPIVDw2wF
cvKpzY11IuAy629T14WEO0ZE9hrbqgIHUrrX5mz87m3zjhQQzubVQzQB7fEED+KBl7rSxTUdNzVl
feF81slwNUG89Mt6J9CbVqm1us7J1a++jeiW1nFv3gUabKOQLChsD1zHLHwdwKaPTnksqPcXD0Ot
GH67Y4Wl+OJitTAWuP01UBe4QSDa0KYR/7egzy8twdUcPviNsCO5fYuXlHSVM1EPW30MNxTtXnPX
MTH2ZkSuAL+iftgxQVr5qXbgEhOOim4ngAFV8COhKN0t8NNWIsu3/gRFs3b9a1jnFxH3ZwYjzGmd
c2sCVueHl7X1YQOE1Hr3RwajKig/h3ZeZ1Z6nBE6D6n/sOgEzIUyndAenyaroWlWkW8qhiNwQeBe
BEKRuEBi5b1jdIfMB/rAHEGPszMv631O+5vNu80gLJTpQwawqajt19mOvhEZQDPKO5SjxFoZJGiW
w7mYGurQKiTgFk8zdATO5wVeVOswYfpejO6OvIX95C2nKB93wtGBFfTGHo7qhvi8AxDJb1lQ08UK
xhMzx60R0a21U2rLeogOZSDW+G02vlHfiKBGZELa37RrM/8xNPRj7j1o2nw/kglZtd9QIa0tu7yl
pbmejPRdt2BqVOG5oIkG6ctxfQ5y0Z00blRLdR9oxTuKWgABSPknJjJWXpwAtkKVLe5xph7Ssr12
2oBk4TEOgruC2MzKE3vcSWWsXyLPvI+z9HEpo7fJCUBgELIIs9HxtZUcElsgJ0BXsslTGAe7lMwQ
jWlu5LOZaA0Ije5hNg5a+ug38fe0Eh8YBzA6691trPzz5JNaThMNtrdRPpFpmpnJVgxvZvRLRC/n
oihXMSE1hmCon1kb/Sn2nEcCCO+N4QcvfQrCA26cXfTSWy9BMa8y93dpQXmk3ZiFB+KG1lUPesp0
KRvILb8wf9gQLLryrh0ECt940s21W94F881ofurgxJoJqctdqPHId/ORScaORIVNYRurYM4eU5cg
jVKun+F6pNfr056jVAlI+/UXQEZd89TTfyv69F6SY0LdR2i377riHECUaU4tkMMAxfSE+mquYhoD
5PAChBNddY93o+GBruAzurDHLcR46fDRhfbNXbpza4W7TTT5qz44e3xCnmtu8fQc4FLsQutxMX9O
Wn+YhuZmO9OhdY31zIsbreqsWdkplEMntF+aGMhNLfdF+BsAIZ3oywJCSYB/zJtu48fNznPfraba
eSESEqOHdGygUEq3vXfXmuRKAQwQHJMX8pKygvm7i5UGzK4ePEQYn1vzUAt02UZ6Sea9Lqj0veqh
t/KjKfRda8O5WOCAGpepaI4mDU8TB2lDphO0iNM07WucdGVEIunoZsSZ0Tugt80ubhGpMaE+N7xj
U2agRsVBw0CbeO2qjzpODy2RcjAwgT4e3UK/GfYbjuSNhhZ1HI46UKQg+F3WZ1+uJAFbqNnhF/qc
yJczwH5w+rNI0kjR95gxdAqmdbbzszedY+vhGyQCT29eof9ygMP/kd6LkY44Wj4HtM381sXbQUsh
0hIrGetHd/pt0/yKDACZCx0W4b2BfMI9GOBTap97XqIIMRx2OSkxOo2Vsr1ZDHU1lAMTLTbUjNtZ
FC+hPkuMO/U36XpcupM9LKdRm7Zo1HjGaBlma0tvDlqdEGBqVjM6x/sy7XdmWu9FE0M2J4jUg32j
HXoxvHcLmQGwc7J1UY1n7M/3umn8dGjX62Z1aEBj58zoFp/thQDn3D8HJc+R6San3nqoovTn1GK5
yEsMiKJwX+G1Qwub8IhMtG/LT0vH7RYSkGgZvJ/efRv98sVN+xPGn7VmpE9gpI8jaFdcXMmD8Yoj
ZuNot6Uj4iow7/CRWZsqbp4sET40Ojg5Mu8+SwE5Lwpmynhu5qVNL3BWD2aZ3Prx2gtARebL4HxW
Q3E2NNLHqVENF2QlwaewT9e+gzCvOrW4SUjkHAf6tgTci3wnyYtzWv4wUf4Hs/PeeM4myVOT21U7
GGn6GA73w5KcPQZ9Rp4eGOM+RJbF5DPblcgUctN/EHyrRzShvYUhizSEGDQik8mdNAlQ4dKnQf2A
gZg1kNbFUr6kHqgqCJGUQfZH3XkfxIMTU1DGZ6cdTkNImBZhPmcjo9Khalpo0trbuQnFjcH0WuBH
f19Q0CM5pGwbir5/TKwDjrjd6Kd4yEVM7KGhs7Yk4oOIUhTRpG5AQGqoAyITUdombxz9B8ozBEB9
cJr8LDiFLv9FnI+Lw61oLmPngbRwiYaupBs1iiDHpIWIEZWE9cHQAu2p8aYFy30/naq6CZ8dJ++J
3vSqjfpbJwNQ43XzacjnsF1rnUFDOivYi/jWwPYDyN4S7CH/NypLWNES8fH1xcn8y4nLYTMgKdnV
cHaeHRc7Cr3N7OSTdMzkHS4+lXF5aQMPxplzJka3eJ0LPzvx8NJSHPP8VR/BcXpNNW3w8FfHwO40
sM/EljRVZ2/VlzSi7beYOUi3kz9gopfLArG4h3Fa8lc3YUFrNV2c1N+aUgxejhyv1d/6CcpgjZjs
bgt+CD1W8OaXxjYda5TiVlCiXoHFvZrHQ2JSUcCKCeaPVpdwXAgLk07ic3w0CUx38lsSE5UshLYp
cCLSMJgPzI3GkHbODK3TIgSCTIKfyUWI+hEwB3niTrUnViFjyxp2Y2ufYBURptFsrMF88lwoQLvJ
YhTMVOtbgqqJyVb8NraftI5P4KqfIg9wa0LWrgljA6Xm7zkZiaagJlkx799b2vLLY6eV/4imJhaF
2cToQbfTiRHDmGuv5m0s5kODnggNUMOLxYc7GuOOHMotmFkc1T2k91nct5jZsnHaxaXOOC4KX3yi
knsSHIvGO8RucKtbA7JfspyG8j7op3GvISEotAT/c0jI7tKfoDZ8J/Q9wGS9k+qnCIB3ppNYQaga
1j1KPYNRS4UKMFokvEM8+t4IgL+4uitknhF2Jg15kBO+u9IdGzZoyonx2RRjNyCsWu7mNHlnzTn5
Y/FIjgCZ76YfSWEo8iDWqIKhwtLsOnQ2xAdQJpbRg40eWx8HROdENQO2Iby6RBLGqLsfPZq3Wp+c
9OjNaTx2fmZSKLWmn73O0BZ84WXy7g2nPBOt81D6HbdFuew73dxYLQq7xkCNWbnNHtTfrmbEvKGE
7yDIdGVZ7JrZ+1VQHviEh4FJaaPsRt73FQLGWkvt1xQ1fz0iHS3H3Wg4l8Y2sU6TmCDtonr3ZNUP
kftZ8UPDyvrFdBkkH5Tt2D1w4H0pinxnJHawy1NtP4U0JMas3roaDnHDXHcdfa10BrVBgPKrHdGk
1etfRtNxsV1iPwpqu7EZVtjt8xUmUZDjNnrUJGJkxYZmgXkcY9QHdpDn29KsvpVshFu0ng/avEFH
uQ08CfgHQ5Q7VDbBQG7uRGr60t6WObwQEJ2tpjp6cUlanSuIHkkPD5o4v331amaaBfVmVUAGvYt7
A75itM1Tw79qDmtEjU7tio/koa8fTWdJjvYMb7fDXXDhkKHmeo7hYMBrsk1dGc5ZaFhOl1zz9p3o
4r0oHCK18ujoEroF4TSbD0xXDE6SG7SRt7LTyvnod27HUjTuPYMsQZCkJECjj1zkmEJzlrcgzvNz
5mnDKghNa9sU3ngNx+A0Y9dcZUMD9y819Dskl9CGlzZ4r9GxHXOSlc96Zq5tKipSSWWXNzft+jr2
MJkaL+PfyPnHda5V2slEk7SJOLuu2jl4WhBL70NR1Yc6b85EupClNrhnwQSFMxvjb9pN5r6rdfNs
ALABhlgnO5prwyES5FwyvSkPg2fZq5G8eCL9kgd/oOkb6jJM2/+VRuLcm4RFpT31+RDH5kXL2Rbj
1HocBXVQP5jDQQljh2ww900RkmXCNe2NXYJ3vMpNYsQty6Cnv8zIby0kF3SZV8DcjC3r2GPpbafK
L4nDkqJo1cf02v5AsOqy5tgAat3UfhSt91jMwadAT89kEmXdEuq/lrB4ojaxN+pSVoh/tzOdlpIp
gIPfypxLgzVtfFF2B9V1VwIGlxRpArpXmOnEwSIFSX21lzp3WRZoW1JmZ4De0dcIeyx5GGpnIi7B
sinzIZ6Bkvffx8GiTFna4yC1XUNvt9ufuVLMp6bYLGU+fE3WdLDwUKVmtNgAE05xlvMYpsN58M1D
ZqJb1Etk9npNOG/Lb5LZocoz0DaIKREFdBdUdL4cz1mRf4Bq9AqM7hj6WruttWZkmO29KA2palDn
EcHqs+ElGyUD9ekwrah2IHWgSbMj48BazfhdXh23AyxQpLCghPUlnlXzeUebfrnJyLmwzVZpzI9T
v1yJNJRc4f8bheqdl2QBehGCBzVUUj/ZWHSNSSTUdh0JfGIU2rMeTle7w74q7TWZ5zN24XilPhIU
XDmtdIwdjIv2sdE8sj8xjPoSXKgviQTmgcVDRelJGTEJcVQ8KagOcoXWrpTC475nNxQby2dmlCVV
samc7K0LyIyvAcgQ+40wXk76S1M/jBEAcVLO7D6M99P0s5MTAsHM4ct9oK+gsJag6O2j6mzKmWol
sIUZOKhSK7W2CL0fNcAiK3XNQyN8N3JYtVKA4eKEYkBKzoVFELRf8BBO6clFkrphbk/IsKuDoCQg
F6ml1szZhjnnxDKlJfh1ZVHrUqCM7TelSGh78bpA60z8Ov/SKKRyQBNj48FS374pG8VCLKiTLFc5
olVvUfVqjYbAKAOPvFqf1CQgnOonOhGEDqCBGXO0hwmrv7pioek3+zHGpywFokoBorrtEsBuDnNG
IwcFqPLUqGnN7DebGYbOxGxsq2w8SkKiIQ5H9k570EUMQzAPx7QKz7c32q+aRoteKVXV5Vaa9YAc
8TBfjmTBOTBcdbJ1Sf9VA2kNJBgbqo4ZzIZ/FmTGvGoHjbNfn1+m3phWQo6X1bBDzcC+fB/a8tsJ
4oKGl/Y8+O2X2h6CqMZxkbZ3QXmHBBBkgrHRap/ntraOcovaVDqz/DBksh8gfxpYRjiIOaspytyV
K8UrI8F66JK4U0qvGHe5CehJykuU7TOQ7puiiI6Dzv5ZecQLqJ/a2eYLCE1WQNldpxM9rKU2RtkP
OROv4U/P97TzyUZhcqQm2hOHpdrmCBtVDEn6yloJ2tNrdT9E1dblBkQ6TQx0GGpQqOVkzzFICg2x
xr+1cQs+X84S1fgLMBsLQb4fNZwQ+b7xwvQQN7nBDcMT1HDG2KvPYeolUDx+VouD48uyDhP1qtG4
6/TiMEfNZ9txJrZienpGe6/8I83AZF8O2KopPy9L2e2yOjxH44wfC8cILEr/oD4e4iE4PgboXb82
YdMgGQ7m79fjb1fU7JPb7syQ9qmPciUkSIV5Sggarq0em4q1yGhD47Y0M6sMy/SX0kbNtOCLESZ7
UMMgf2o/Se2z13IKV/r+s97bz17s7sDSUQpLfVrqDjNpeBNmkhm3qzRGBCOBOjzYIG2wXHAgQUWH
9qaY0WfrRDLsLAn8YF7+tWhKp5jGTgyhpgHZ2FMbA9zFrsfYsGOxVYu81RCSlbVuu1c3fFOz7y/R
vfrpQSyzc4Z0gDFCct4sI3aNZPgMS+ud8B2NNDr/qoYpMNpujTXKkMjyQ5jEiebVu6BpFfnNtzLC
jhsbTOjhA5yD1HwyB1K6dAt6eRtWG02vqmONcO1LoA7vmwNvu1PPt3rAoI0aR4OSU91DesiRXpYz
UPv7XUPt14fG1S0IReoN63sfOqTO9rlMKBhBhqqtusOMskYhT26wHKNLg4taJtRtnhjUXAG2TN0T
d0p5FqG32PRupa+7zF22Xgo/P66v8HjhdJgRRZzclByIyQ4kFmnCGzKg7i2S35Xp2gR4yURcteSl
EMhQpjnYpriFceYuh7ohgjmyiC+JKrgnQy2J4QwQGZTtmSK+V7KQTz1cj9KkMw3i9+i+1ENDi6Gx
f1oy9CIY+++NF5Mu7hig4Kp2ZaHypKvMWDHywGuI2ZExQEa5sSMHFaAZgrLkKMGEjpZbOtl7T2SM
TuQbUY+/egh1DVNaSlyQlFdpM8nKAFXCsvwyUEBRJHIihOnYl8umk+LGJOYWb8D4ridpIQvMH3m/
7Mmyjb+E9OAqiXfOd6lUjumDT9udx43r+aEGdGoIrJYLteSpz8XARbA1m/qkPv88DT81YcA5lIWa
0l6ZwL0K471wRg1WIVVj1yF0M3Abocxy79QbUWNZuRkS13isUMCgwIh/OY6NKiqK0aYGL71UUda0
vqc+LK9tW6+U8C8JoBnHBS08DDRq+Vcbkp46B3IET+ohiQwbnQQ+Ha42TmiPQCe/YGZTyiG2mtGn
Dv4v7ZGJyi0u47de01VgNrs1JU2a2uxekbbXYkbNUuvytUiZyEZI7K5Xg8bD7pZAEsecoiZEH71S
V0ndnErFlBVgDHW6Mqe+IVeN6lypdsci/Bbb/W+1zahVJ+n8Rx3lxtfug0CrY4KVStZjhtRSfs6e
+JkkIW0uizRl39klC+dcKfuJzfibDLBVu5r6BJWUwSFKqAhpOaq9V59gsUXOHVX67f834y7wIODH
wz5p6La6zXhQ5hBT2kwdcrU9jskFRu6lJxQslF5g6Zy0Y+syc2TilI+8sZVYOqu0oFv6z24bYuBu
wCpaCd+rNNDoGlZFmJxS2g+B8z/UnVmO3UiapVfEACejka93nvz67HLphZBcEud55jJqTb2w/miu
rg55ZKWQT41GAYFSRki6zksa/+Gc76Sfe0xd+4znuDKm/KCuFXGu0w7K8lE96HBEGI2QNbDGFUY6
bWizFs8TTPWL2EOpG+slk34MOkKvFjtMWwBSGabuWf1KaRDTgumbU4tbg4C2U7LYtoeo80Ap408L
pmhnlIME1eVtXEs7g496mHCOq6NNLHpU5V5Tb5dUQC83b5PFEaykb27JF40W+LuMYwIOZIbSDp9n
mBEtE6brkau+U2/nue6YFOvjOsI13ErOGjszPUyIvPeRtTfU/9pRPWFoOQF2vXXEOu8DP3qxtPho
9DHTtRQIam7Z+VrdGUojpyxloeVxTi0XmKgE46LL4S5uwq1y0S66m7mn2oma+AF+2jOYlnFOGNEs
0hKLdDBKAn+vYW5YR5N/Wy0q8f8uF1wUEDPC9LEBItqnz/yk/knYzlGI8amZl/iIRWXl+M0nqGgr
E2bican/MlNDvxrsbbMy932NzFkr3iyCx+9BNi4OKE5JKEVk9LnBFWP+1jNgJwxm1HITfFdSC8VP
UBdE9v6FYQ1zpuR1hlJ3MHtkAeXSaqDmvQAM4vZb5LvKE6ZuNIURUAoUz8RblknSx4Ix9T8HMy4N
8uMBbbDbqrsfSufZhYs/00fZbul5uK8s/c6RTE9jEbIqqJ3LlMibyudeJY9i35TFReX2xbGzaRaF
1PIjW22Jg6Vv301nbUulS6LdkwDJsJd+u1bX2/a6lx4MnXqnLQ+Jki2qKikPnuy54Awzag3z/Bd1
Z6jSQF0EVWi3S9emnrSpEA8uoUJKE6ReCUz1mEz/UiaZIvzplMWr+jf+xBR+Iq0l7CvjwBsKXP9y
qNXLpHN2lzeBTttSj6D6nFMl20fdCPex4QqlYKpzHX1J3f0E9oNMSywSUL/bD0MKoNmPmx2LAB5h
RMOLtu79BFscwC7RR0WXzmdNNy9VR5CtUmv2NWtxc7lYGRfrvbAfRpfJAWl+UTzdqT4A3KlYDxXx
CuoJVGd4LLNoS6SiuvubqLshsbLBvoDlD64J3Hz94sTZ1V+MFkpqYpvxiy9YSTnO4t/u9AhdJEfE
YDj3SKhei6SFggrvatGssW58rXyx94WghdSLjTod2q7+pr45Mxse0tE4WEYleU6pxZQkdLEleXNh
Y36wfqi6Sh07qo6IW8fbEPJ5LRoWD6RJK52b0ubOUwOuYcCPvRgWlblE4DZFa5S/i8mUCruFoOs1
OtTQpa9VN7x6geVFcOeSF+8L/SUijGA9v6i7fpgXG3Ywmusxtd8PBIBPxCTm2+dq1MxVvdw/SUm7
ywR2n1gZFFQLuVmMnCZq9E+D7/5Ubw2sWtoqM9hjuAQUqs5dCdWJSL/zvfzLnGMMjtrWu2MNEiAj
VEJuPSPbhjyOyGkfuOXLVar9rBevsU7zqL7HKXHwTwCB6aczlYq2Vk2+30sqar4Dde0AM3dFdy8X
OXLXafBhwKWxntiqG2M5mkqj9k9mgqggnF7nYOIswcN46KzwPl+6LTOFA0080Vn9qIPmPhHs9uKE
DfTIku2Z+ruKONVPnXD0db14EseGP0Z9032r/6w1j9aZmbU6+tX/XHkBlWssCQyCVsFn0zQt3mi9
/arFZ23Qq5NqsMSYYq6N9vGsgym3GTgSptdyKzPGsTk4l6NCfVnL/xMvvQDpIGCAsnU0sPOq7eCR
HOH5/bjQTdwT7DrebaHqbdctAeUwvX8ykLxBzZMfdcc4vb/5llJy6iAk+ITL9alpr5dtlfppA43A
mByTA9J+zl5/tHJietjYZbZxScwYB4rg+ge8sgWaCZfz0i/Gaaf1jz3tE1PcPN62otd2dg8Dsi+r
s+8aDy5A+l+mVTpK+paOTLdILWIoNdU5rm569fliUQaUiTQobmIziwqbV78knnhiGJ7bsCTJVg7m
5HOV+sZDNOyD0evfuyjhFPfjHJ9S10FaviBiBlRKtHkYApMaWqNcEHaCwsFBOMVa3rfWVWdGWzln
oOdnyNXt57lNUTU4c8mWu93oC4dyDFhsuOWD8rnTKgxnkTJcVV+WoyGXMRoCEJZzWqlOu5ietPfc
28SWN+p9i6OPtl+ZMrAbD3a6rmfrqbKj57Axf4a6OKtjXPXMcooQzUdIC9TxUUgz28qQsJSYgj5Z
mJMwkAK2idpdDXgboUN5L2y+kBTSLPm+vCcdmzqXbmis2LHz5rXXPkrwVRHzjrG2bY4FVJYvYW6I
bWZE+7DnTw66JRCdvaaqx6Tbn1yP0b5AwzFSlx80K8Og0TcPcSsfGVNxaehXU7/zb9tF8lUlJaEc
PS5aFlRZlYN6YzQ28y5uSCrYWCnyJDMBlJRbs7PpEvIZraFm1hx2ewPC1U4CEdo4UH4EugKyV7t0
V2ccwgMrU8vtwfojMGbb6mRbUzZ3aVn5OxbHX7XRlrvGZNKfy0PuUodlQ/wNEuKwwez7WYr6IHIz
O/VoYLoK9EyiJfmuq88Y0s60XBx3buxv2JTeBgXiay1MyPuJWc9ma72Oq1UYAD2PLR4vzRGEs9kd
IXTTeo67AUEAKSs+lp6p6qpzhVTMyZOTWTMDTruenTUpvmRzAsR0kFxbbnB2pxiSBEiIBzdwJCEC
9Y9hmHwEAPAxhiY6h4G7SqYGQk6nbcGzbudoZIllFdrR5E5c+zlOthZ0hAk3Y81AKpqT8tIXCyOJ
eLom80qIhaW7JaOxG/T2xreKVSF8ge5D3OMxIed6oVKMeWuuWxqMjTFxTIbjFcBoeDCO0IezzTRr
J6fgribu8ZHnIWh+tlH+FtY8Jb0x2mdrsO/asXqdfV3f9gOIAPWPkgkM8UCcwqZW7PJwuGPCxMC6
s37OExrDpCRLXRtJ3Zb6LmsMdHYoVZ1Odiyj+WobkvtWXJkcb+0AFSIwu+OIoDULy5j3rbhzbPex
EaXEUzsFq5n9eNsPn6omuwAqddEboOJvTO21lAE0KFGO2xpfYigJMXK96qsXNOWuljnyppRab0Yh
bXbwsau4Sw+NZ3ZsCIXP1o2Rg4XuZCjCZ28CoeSiDGHEbN4leTyvLCtE4OtPVJZwVaTmrN2xxGe+
9HOsn74GMrhnJY4acMIPkzfZI9a177hOCSjDXF8n9bl2wwgsuEYgajGkK7dJX6qx6+kX4nHlt+cw
65kXdh7rZujBabuPb8iu4I1Bn721YujiYb38viqylh3JPo5JVuc3Z8heNYwTHt68cUg/02yI/dzV
Lxpz1nkAAlIXrzDm6x06vR2yOwZdHlmR3yViiksZW8gHCZCQQ+O9dOZXr7K+i9GzdmEQfYv00byJ
MNgR9hpeX1Aaz2eCNAnpjG7APTHasiSIVUIRKKNDRAY0LgnrdtRGx3Ckf5ul6e1zGT52bAEAtuA7
kD1X3zD1DeoyDzjH9NIZtdwS8s6ezyqOdhmDIoF9NtQGqOnK6IkSWjcDnqQkJsgvhgqaenZ+kaX9
OjLDOecAjVk2syIB2DcROR+/eakWHeHIuydpDbfdPMhdRBWFIISWYyi+ZqUZrM2KMZ6esFgOi5+J
HFMsDd2R2VhM9i4pdH00QYCcMFhqy9lGtwkfgsw/8Cgrf+kKiixHzRi4AN4T/VJYEMrnWGyZYphb
qNgv/liRd+WA7gE3t4UW5F9cZkTkPFTHQZbPjOL2lo301iEfZJ0RgI3BOAxAfA/NTcyMXoO5fXJk
1qIJY3OvM+041W6Os4e7kMMNjUVybiI9Je8OQVrm9ah4BBei9IISWW6GN3TpjGRlvxsDfkEe797V
3R9gkx9++Wf25P8nWElDN3Q0iziC/me45PlrF6ET+zte8v/+tnfIpHT/kpDkDeFY0tSlbuGVeIdM
8m9sSIiGbbsY2B0Yj/8NmbTMv0xk/Z4uBbJ+HPc4AX9BJi3jL8/2XHwtpqujH5f/EWQSA8RvKn0N
I4S0XfRuH4CGMDaxvGbM7f1sRJvAKglyWyi3wBZXovAMENgNYr7M3KZF/z3Fd0Tc6qWih0oq7Wn0
rfTG4Kkjd/h20PJpG6JLdElhsVxkcOF3WwsZlcP6p1R5TuIcNKzFphCc4xjGxQWn8NUmnTwlVqFG
5ExYEjbkGn0Am+Md6LM7TJwcFB4nQhw4QCAZ/3UOG/p01kjjYJlj292rbeN8L/DAyqT+1AfzrdDk
oQi/O7D6m8ZhqVtajxGRsY7xSYw/u4b9gxCvQyjMtRyjTxzSK0v4wXZ0m6+CgE0sPE9FqH8vdIYv
lmXeGzqyuJYoAw8DNO6o4arFZEiOYrqdAmBfTZAWay9ntgY94IsgTPxIKRzsLL17yEg6t9yxPXlL
gpqei2zFJswkxKFomKHEWBmtRl83Pf4QfpmsqwxBJ+YdMurxDG+6oAMwFFjkP0H6OY5jo9/rhS+3
yaRklsO+kaG5c+rgW9Zq3dEzp+6Fn4bTEuLhoWwql5UXxOAZG53OP2INfBCwpHCdWQjjw0V/7fX+
K9EdP1LD9temSL6DsTS2pm6OO5KMWaI3OQMBP4y+4dwDruST8CED+0cdju1tm1L0MN/asWryzzUU
jCNPAF1k2/oc4mG9F4IlgN6hEVXP2X900txEbzRoxc/2I6T2N/Dtv2LhLn/N29/gub/+2v+nFFvO
hf/5oPlf/1W39de/nzMLEOP9hLGtvwzLdky4HIKwQQAd/+eEsZy/+JXEeOnh/vTsBXD7C2NruH/p
huk4LucOhkxlDP11whjmX5bw6GX5DxTk1vqPMLYfDEqWCRwFZuriuDIls8UP1s847CxdC3tBDRnz
jkoC8zKxYggl0SyVtOQ9wxumBlOyMXIOGtIGeeDI1J2ciBhKmEnaOOBjWPb0E4fxSRDvaM9MVB1n
INnMa45ESTynFvEqJkbijZUVdIh/ZNd88PssP4aDDst2LADQ0vzoHav1IBsqh0x34SfTbZQsQgzS
FUwetgZQbVXqxTFs8uHMZGmfNIVxBSC3r9NkXhse5iDgdEz/vWeCgYtjV1HeE70tj171HXJYvrUd
WjOvQLzHHxnt/3av/Hor/51e+5Hdoj48l9IyTQn3Cfvb7349r3XHJcCbXcikG1dZmvYu9uIvkcER
bydnyki8YJZGpS0NubOH5isXN9rDSDvEupef//3H+ciYXT4O7y7dZovO/0Gf+P3jhBbypDAMCUeu
KsZPeXkYen865ZrxJuP26BrVeLTGbg+aC7KdlPdpLA44lfhH1ZBArq0DeqrHadLHlcDJilNsSajo
TPaKtnfg6prLUL/f9hE/YAn04kCCLZ1gkEEfmamDEW1NmX4KzPzSC807t474kzFv+SH+Zn9TPyRP
noNP0lsINR/u+zaHw2cRLruS2VydB7//UobwHyOp/Zz1QSDB6OhBvPkchUyUetk+iHFmsDz25oNO
hEjdjAW5T8hZh6T69u+/AeODN099OM+zuRuEQy2hnJJ/82NLuqGgpw5d2WXKy1XD7LVcKnVDJJHV
rkhz2IO+PZpefNv1UfunO3K54z5cHQ/rq7RIpKCeMT6YAyuCoHzTHjArCedCiLG7sUoXtUKYb52S
mSTYimFFAgHr/75HmbJ8uX2Wya3Vpes/XIzF5P3xswiD70oIz1iOq99vRzZ0ZUuHh8rUdsQZ4XW+
zSuUlaWTX0hlcdivH0nokfgu0m3llyXT3rjYqUd+dC1/N0zhn67PP48byaFOx7agpXApfLh7SnCs
plWR1t3Kmbg5BgB5aFxDR/tKGATZWaUlzss7t1vqtkEjd31s8ZZHc4BK1hB/8u+rv+/3ayRxcXIE
CldQtDofykW3KFGcDhkdnWyHLdLObW0Th9bZ43Ctb2F37Apm1dcyjOp169d4xE0PWG9l4ekwlrzn
5ZCrkQvue5cbTesHoFfpktBDxjj2H7mbMNrscCB8qYIbMU4taE2GHeR1QdyssLAgw2ezOhfHLOcE
XdQCePohDY6nGNfU/TjVxVHORcpkUGw0P05WRjiJ8yidVYVygc8L6Mm3UJq2k/5Jn3rg0EzDRss+
M7gDpYUgVd168HEMTHCsuGcz58dynbNvNA+Uq1+taNxixQYyFqMhX478QU/EiiDceo1vQUKE0tqd
WWlYqhJ7rQ5RFCvXBVUOKPZcRo63F+5VWtNbbtTi3AFrTJqy3Msi1jYFPMs2JV3KSIzsOE3RJ0uW
0b5C3hGFaf5QjxmMG0GuAH01Uv/YfXN8Lql6bC179lFPrlHQuxswfwAtaSzWdTvnx7As3XtrAL4z
2Dunxz1TwcY5do3JQ5bb5yTMqoNnll9kQY/fCrSUKfPlPHNe/vCs/av7GsusQzGAhA4Py+/PGtnM
hZlRCr+/iYa6uWi+CWIoxRjGGmMbGm5GLyFPgkDSwM/quyZh3D2Nzn1vlbd/+DT/PKMlMArOZnKg
PDj/H04hWbmIJXvmus6Ix80a3Ae+gp9xJtgRz1iHPUtoe8nzhh4S+G0IJZQ55rp76mg/ivxYdozQ
htRx//i8/eNIolnE101ZB2PO/Ahb8/xikbrhfW0S6R5j31tDazFp9XWMdr73BZrDQ+4xKdOjdidg
rP2BjLEcLx8ed+QoNKaCDtgCOvP719RqaDlUwcB4AnhnYJ6FNQPLDOJHo0TDidDHWLt9ba7VHfqH
r+Vf3CQWMhoIgebS55ofDr8QbuXELJebBFbPaq5R3QjH/2lDlVuXucF0OfBv0IlVkL4yuSsr+UIe
Lunn34rYjP9QrRjyn+8H6lYWmPrScJPJ8OGe9QrIW1OFHUqVK5HFfAYxTLRPav9bG+KXNFFBrQZc
Pcy78ui2wMXuZOxmOegIfSnX/kLmXV7neppcNWPU8I7yklEFcTA0+HM84E9I869NII5Jos2sLfkL
rBFhy+Br9kH9WSTF+mfDwisGnsm7JIUvzikxhCsCYNJ1pJHdWWrWhNfFy+BdhGRqT7NDYK9WfnZD
xNxySF6wuqzy2M/uvFbPiI+BzRlW+bqm7N0q7WwfhviKc4thpkHu5kQ1dYlY8+Chfsq82vzc5wnS
Up2QrOUgBoD60/M1RIYxPi5cIBnaQhd5ZVdMpw4SV19YwSlhg9j2QXTTBN5NPUAzaWUEf107u1kZ
3qtPnDDQ3dVVcNAW2gsC6vJzECLayvVPJqXU/QItDXl97/rK2o8druyysMKdKp9n30F17zKC04P5
BQECrw+AHSaviyTFdFJzn10iksTUy1wzT7UXV+g9d1ndG9dIR1e5CK2dqln3xhO1J4Y9ALprSPin
qYfN40CY37pMPfbq2CeKXL+yNzUWvlLYPgNhZokB/9FqiWFWf6jrUsG45SDOLa4jQ89Rj8M4iYu2
fWaLDm/X35oWZJMxZBlU1dY+PpoPpC5F2BBjHPKNcfXb9KWIaGqcEeod1G8M6vNNYSMs13KMsJAV
WDt53bh2ZkAB3SKY08ac7LOKcIbSjL/UJRHCetCdBK9vAgA9c910eb21k2rmRR1U2zpunuc87m6K
4bu6wQvHFNtZ+1Ga+YSqM823ae/rp8SNL2VkeKeyQ/pqlVRqZtu96LIurmwOD3VlGtc/HAT/rBKl
DZxHGsKyLQfDxO/HUDr6g1Y1UKnCBOON6LJyG2g8RyKDum0goDVqHHRO2G0GkH40BlSJScy6PfdJ
2f73H+Yj9GSpVGE72zbdtEOf7dCA/8YwKvOu8S2bkqzSeedaSCprybRsgKmxn6cRN3NjMK5mCGsu
fc00DcMKa3949pvb0oTCO0jMcul461Oi3NYieSzl1O4rV8fKaQR7Uics40/X0JT/KPYtQxBYYzLN
dB2CaT7Wkg2ZZksuOvmPJlvEnHB5LXXPtZ83q9xmSWvVIQG2fbCbXtg25RccXHv0WtFOBxtVI6yE
9m+sIZnEO0NnDe/a5UQeZ/xUmBUx3R6ReX0jsFDWZ7tz3I3UC3ezPMhJwqi8ISCi9ht58ud9T+jY
uvSZ07laAjvluw/ii/VT+KOq5XrwGHVl8fTc9TYjfSGfFlZxyoMzueOxDjlDmnF8NjQaAlZQPwNi
YddT8yDMch/Gw2cqwJtJA40rc0K9RRo3N1mAzrTpj01fiWNtFZfURHzUWja6belcHHeaCE2n0Jpj
9O5T04t1N7QIf+iLMeJx28GKKd1dL5LxEWrJVx0xzMWZ7eGx70uDCoX887qwHwB7pAfRWti92ls3
hvwDu9XDYMzjUzjNntBK5CiLlD8og9sY5+1bmVvg75JobbILuOt4hgg0kQ+BTDEhLU1IQnTPbJH6
BmIDfRRncYiEqPLqM4jPt4KgEbKkKtK+loKuTPIaTlrlHTHNEaPQItnW4s66y6vn3ivFWZ2xhSj4
Y2Tw+F4yJqF7v9eKDm9t2/3Q5PSiKgwzzlnd0f6RqT3eqN/IxmbBzerPZkF0UC89a18QWbufTec2
lAxMK2LJMu6yVVxnP9u4f44cyIOAWUi9FTI5LOIrW7AZHvUKW1EY9ZuGNXycaRcNtgcOIN6WWTKc
clhtO/aJ4ux0S0BYmMJcdy+CLLitsMr0dfmYgyzybVYEbGqAtq3UL23iCtZxMmzzdI72TYOMCgV2
v29Z6K69IRanAOGtU1mPZEe3z5jFbHwuMxAjgb42GLGeu1HfndqhveE5blK7/5SWHtkFZNn39exD
zDLHUz+/lX5YX8hrqJBuliteV/ojRUJ97FF9qNfNiM4cWr15sJoxv1ddhbrg0AowphkEB09xvwfd
M55V/VS21lVMvbeF14a4aKzbtXq5JjqDLCfn1VRKtzlO/ng2c3ywmM9rd+43mFGeZ3lPK6EfRpq2
bcECKx06lDVTlu04kWEB+gb0dtyvGLYpNZZ/VMaiuMLti+cPVHHddO6uMJAo22Eb7ggcMy5TBGrF
LYn5awZc5hlwAtgq4bZdEpxBolP40SKPMck6iUcEZWXkwNrx7ILebyy2teY33YNarnmGeAkY5y32
GPR40Y+w985gAQENWM29m0fZJa2SN7ZytzYF3jWr888YcOU6nfx7z6MKivQ7knitzYhNLrIMcGd9
tM/rCdnzbN3mDgvsaKrI9KGMZvKcDwjD+C9iy/0cpRYJ9EvRPCFaMz3ER6ZOyc6sgx0YWNdjIHpn
FyRafS0q7m86/cZkrd+J9DuIqwYbxpK46BQU2WZ+nr1sL4jBXd7NmIpQIwDt2JYeSNTItW+9pMl2
KRqzSxQXWxxU4IPCrT0P3s5y8tccUC0O0+pr6udkmdsjYcA85rPE7Wxwpflj3gQgkxPwyJWlSYdE
wKC76Gn+ltc+OHsdTo/6aRwNy3bo0cPOLXt9vUWiqdMv7tVd003Gus5JDDdzkW8MLWkOhSluigDi
R0Mecqqze+T18znzrXY/uSj2EgibO6dL977t3PlueAQpED/0dvHSBDaHS1H9NEN8+OosGFGukEYp
t4ZZXYCt5nsX4K/6V+TG6PvY06Hi8TBskj5+kX5dHa060jdSGyqKSm2xORfsIPBa7wowUSifZhPD
7Glo6+jqTmh5yvwmCMObwQCMbvoQLGw+d2wsm5eonQ/hrSNr+7bQohR3HF4JholXmcY7XqjZ2RmP
6Yx7IWnCBRJjn00v6u80cdvh2IDIBuGi0Buixac0u47kZKpfxbne4LaP8EAtOF2RR4/x4p+aAA3M
3bAfTVgBvoN2tqy5nxgGMzd4HEwIP3aPG70kf3iHN2GAyE9CBXv/GeKOxi2E4n7t/MAkmVxqbzk0
RFQcXRADbS0wwC7xDMD35yNM23SPaizdRwjw8ThMSExwWd2R1rVDSx7sexQcFGxBtiAcmouNnIHi
bl2QFvU4RB5nS0weem36W1evmJeLllUb6ohF0emdI/cFFCAFkkhPYQICY46h5ZPHVhyj4ITIfgvU
1N5RGYPFrkilngz3rkyzQqzDjNzWgKAILsEw3Vj5KwnNmBVxNUI6Z5YzVwTdNX5+VufcMp44FkHO
oxOyO48NTMXz1G0bZBmR1ZMHWhIxDSd+F5dYPqtCHFTtVhnJJbDjgUAUtuo1rvm1NpXzsi68Mwwe
6hRVBhDUaNUvBjae8x7SAvKw1ObAVROVKipu9D4awMXyNWlji9IBpVtepMmWIHRSkXEs2KZFzd4m
j2hTjWNg+iBLeLbYvDWPloaiKXKZC+fNtxnQwzwitCi7p5mQvjXMr/yIc6QECzAnmygo7c2C7jU0
nGlS0JuObUmuY6uZyDDED3X2YwFP1kY9G+Tcke8Rf2aMV7YkC8zLe6KIQJfACf6pnqDGDzf+RCnN
t8Cnis/qT2AjvBr0+Vsq0h5Dc+s+0pydkXu+6Y1WPmlxbl5CQ2R3HclySzlQV4bBA6eHKA97Xn+a
OAs/5rPCgaqX2Q/C81UCqf7W4AU8ottUEzq1H1CfY5DOeR4zOqXgBtUv4clOkxwL3fjkg6A/q/60
792TILprDfhd46kllno5LUux1Z1I0NEStNoHFmd9g4KKvkPsIHapFswAab2ZqkxboVTdSbZUh6jU
JHgUuqa0cMKtALQ1F9+dWpf3LL4A10z1t9kwExJnvG4bj/Tc7KjznT9HF+aOEPFjQrLUTRAIDMJB
aYiV+pwJ1+ggytbfA2++azOU6EZm0zCOk3Y1rfoqZnI72eKoa21i1t/nqTGtumaMt5XE1tIOw0G1
66qYmJLRW0Odwb1KLcK7gumfOx/VfzDH5pFQ4ZrHrFiizsT8/qcGZfyCt02+f58gq8IzZShL9X48
WNh3lhJ1zxxgJFy3Na6qDqumhBmTDVExRQhYapvSaVF/cPnVWwAOFzL3fj7OYBmyzB53fD35sZ0h
Gjg2mllpxQd3aN+Hr03coP5EhG5z429mt9VOoiHUA5/QlpSPYe/R82yy0P46psQyiam5wkZ78nKA
mn4eBUwjSN2iAchOsaZdicTcFcVULPFLBKiIyVjN9q9me7mUC0g/RlN99hi7NuwgEam62otEOI4D
9XsqbGPTjmOyLS0jZSMzv0xFWJ2DibcxC7CQaAR8TAyfeor/tVaKV9sYCXvqUXlXHu1Vhy3piBLy
S9xIwkR6Hazq+FX9lsQUhymBghOpibW3QNisiA2kCJuDpfUkNi9zVTljZ25LKVGeZ99cwpDXbRkY
+H6T/A7XwFc14FJ/orHkhOQyOPL50dIhu8RwVCR7WBx0RkSRrDLM5Xs2CdFefS1urKfH+DgPlD16
Po1HQp2Jwgma/L5FZzhqL54ZhVc7tM5D2C/4lvhu9Ojya+OWxiW5AXtLI4OZAckZj9syax6RjEIl
SuUCqCXtfKlrqzlFsgSexxNxzbpUQ4WRJzfNkBxQAeXX0IKxm9XVHvzRcNLjYqkY/A25q1/s0ctO
Mg6Y4zE9i0fCyGRlDltc+D1lJmalSVQeKQTBJ8AAj701iKMdjfJXmad1wXBIQtyErryoLV3YEb7s
zc2t/uzTwPlFWp9mUfV7qptuJZOUUjE2D5Xv2xQc9fKuq9Jj3vQPZGsX195uXp3K15cW6SGrxvCx
LePymnnI7PVuk/NKuKrWeyb6bA2MHp+ogeZusBsMY708BrCOTwJMjXoH0VTomzxF8VFVKKigZx61
MBIbNcotjZmY5bA+THn/Wrauu/PJ/VtJnN77aEiYE2FfeH9w+3aM9rbfVhSgoFQKv9o1MBM2ee+I
TTWS8Okl7Y4pSrvLzKdixCRZxAtCTjb9nWwpdsX4xkPS4zZjbgCQNzwyrFK3SjLaJ3rodlUyeDyo
04c5a7QPMDRTvohhHU5AcXqjWMeNedeD5Fa1Z1nAXLN8G2SbI33CpJtvoxD9U1CCthu9bZjG+d0c
4txafjU2AYaUKuH9rplbwzWdnaoTDdcCZTdGzlk4yakCmkrQubdj9aazTTKAiHAYgzwZuq366G7Y
acdwaLnZW0Jc2hhkmLAG7SUb+BHMGFt5lSW7pNPvKM/T0yA1cZom78YnlvmaJOCWPFmeqAF6oypP
tahvi7Tiv4uCI37O/skcsnzd62+T/gWSRbVTB6p6tZfUpOt2hpS1LLDdHmAC2qCV0dyrSWyPBaDk
/gomV+7VwRCIAt2kqZE6vvTaTRA7N1HqYSikIY+d5nXwYvYtBmCA5RxR76Sgpv7KhhR74hJOWWvc
uoxtH1jg0owu73Z1FjRzhuRpeqO5yikGWVYi9XN5dPYlHbPTMIPSiKoD7Zxe1HWjbN33nYa3a/mr
eLpgAPdNssOnpQGIiNDk2fHJTBHYx453JiQhPGRu+JZw8uG/D10GyGWzMxuy9VSnW/R80NDqPje6
eEgi27iqq2BF5o9Op6BxmaStEt1nGZTRXOg8Ccw6zc9Fi1JXiOioyZGMvEbeRLNRrVzPAF2LS2Pj
Zc4pKkLCFafAvclJnzDz4CGgbYVZlzEOpc6cHce6qxOOahEBWLPhpkc2LeJyHt40VUrVMB9ypxFs
R+wl6ZSbflo0DZGJbjUhpLh5niTrSwFyDVl+FnwRbuEdfAriGtQJFtYKL5gH6T0pDI3YWFIXhsps
EHn1AvyhBkAT50/MUGMVjV10KJMOfqc9TOeoZWmg92SmFkBoWCrFT/FU3854QtGDGl+xbSe3aUsU
rO5OYLhagy4qcIi+q9ZtLOZVpnE2DX0UbzJADE9++TUlPo4ffvG8zA3iaiOzTjM4LTuS5tmglNql
onooJIFl2PtgFg3NsLVzbbG5zVvaCfkZ+xdmGtgjzsj2sTLD8pBhQEOaE59an0VKIuZXM6JrdrXA
PWg634QOAhPWaDyc6N8+V6Xs7rGk7eH/foqWdWc4y4jDtUbXWseHCA0fPj+aZUrJNrN3tK7Vew1R
aNZwiRtI9Y1BUfRe6jkjc/XK/koBVhz5MuZTN3RXbUTszhCxeaIk0z34naRFAGf0ZLabc+nc6HqD
vN/OgrNkTnHSvQnCqnUqs05gFwbd2Ac33OPJFT2GAf+G/SUiB0JPwvIpholkpdX4YOP+utNB2BZB
EF9M0kXycyF7nQlYND0n7HPqeoJtlIQPTSO/9ZLtcVhG/iqpnsKkaa/wrjFj4JxpeIpRKm+p9BHr
hv5xwDJ9k4YpbVj8BHCAhz+MDBJfTFYfMtoYLvBFHThvbES3WoXDYzbZk3bmp0ReZpYbN4VlnTLM
n6ssyP2jaCcicHNy42pMINb/pu48mhtHomz9izCRABJA5uYt6ClSEuVLtUGUa3jv8evnA3sipkvV
r2pm8yLeohUtUyQIk+bec75j9tNeQzfDZvSN56pYeXR/aRFsB22EPDcRpc9IuxTYEyTBdcwuZWY5
PlnR2Ry+ujZHabQjEcdiSvfdNPxw+JRcFn0n5uybFcHhCaQ9rotRMk3nGGn8vEDIXELkiavG2Zdi
fp0jbCVD5b9keOKsOiSew3sp2URipenZ9+swWAH58lZpzUAqy0OngkM8zyAkoD7PLpz2rLbFc5uH
Dy6hlavuGLL2Z6RmYlqReYvxiAJICn5yF2Z+t7Us/xLX6Lcc9jp7Ej5orbh63MbR0ap7Mn7imt1u
gR09bm17JwEisvqk9kkhBFZEDyQu6Opj1aDJFkcE7lQ3K+ERpJIVZ9qXnwquGDLSCle9wS4zLqpP
8MIEpYjomYQPsG1jDzvRSm8HCTExIBg1xI+EzomIJ/+pNppkC2S9CRQZR6X8HgvjeQoMj/DGXN2E
y5frt4Aoh3VhwOBFg/6M5cI62XMmHmmebQVAl/vrd3FHsZLkjwjn421t96dJ3TqKkyrq3sLA4vhs
aXokpB07ey8vNm7WuOvaKJdEWtowNZXn1m1XyNBADOBSWvk29ow4Yr5b/HVJ85zFvs8JPimbpL18
ZMptK/65k3yF3mLXzUPNLBksW8WwLbp9S9AAodH4lAdNeoBt94D6cHnHyXyTYXnY9HV5BLzxytrs
uyE+j1la72RLzcDB5NvVBuNXy2IycodsJxbPNTFeLHWSF3zNCHTTVG39djwpZw62OUWmtZlQMXfi
R28g9sKFgr3qtFh2g4+9AFNTehJ2nCzvUjubVkmeJ/diWIvIz/eyC2ImHUxHIMQeTTPCEySA1cbF
xHZhkEvOxhieO+7CBP/JRgT2RTdYmLOEBtTUVscUau4Jv7+dRAbRV/lzBPJkFbsp3OnpOzDFaGuj
T6oSP9q1tQAcE7yV0n6zGWgSxMFMmLBS7blYo6xmmO4wLSfDMbfJjSG1EjGIC+Mn6cVNalmbCuL7
DqkRuYaQCBgdhTrNKn7RIitvI9Z9eB42XkWTgvUdRhEht+zVaLayYUhj2qPzF3IaaMtJtFReyUDv
CZinMM7Hs5TYIQiZEoO7IiggJ/O1YuE7P0GPvczoaHfUAvdZddP57nSLSOw1CFtIA4XyNg5DYBXk
5raRtGwM9SniM2IRUSw9Su+H7wPkHqPpua0M0gIz62nQ5jdNqOxusFNeQxU/IFMWG5R/u2hS1hF0
5Iks79e4wZabNsWrJYPvfowmEczqTPoYgmY0ggaoSuOuJStjX888yGZF2Z8jOo1QpFlKwYUgxPB+
cJW9SX2/XuWkHBidcVuE5jcVfkV3kpyn+eSGSXhJLECxJdaula+pEQSiu7lxp7g+ufNwmonRvVdB
9d7JDr9nIbmToJKWg7qXBVWz2Sn7gzOn4At6iSvE+Kpxmd1Wdf9mPMtaAcJNcIDozqNgrggVyVIu
Fe274l6LhhzKRuzVVO0sL6eNpL+ME9qxovjhOANg0oiKt6AQturru5oiLdHRsPIor62R6dPfqHAV
TZAPjfk4YeP/LHyECHVYPadQrQ5VLGrM3wV1upJ7oczn45CjCMvGaW1EyA7d0DhO2rkrSt87sb6v
Hlw5UnMNCemaF5Jxr2HQxblpX7rIcU+iHe4x4tmXKKjsi2SFcmodloTsdYf6fbC6G49171rmfsNe
nekdKP2GeYpou9gjTjGrzJ0iyFWb5UsvjGAztAl9PbxA6wavDCzDamDO7WnpVf5fgNlhtbjQ0MPu
hRL1sTWQGyVOk2/S3pKvtUg05LHR2E1pZTwA3NzzWNs3TLY48pv0MGQhjua0Cp/7Bn8o9obbzv1R
SjZ9Zdy7F3NOvYuyhvp2CNT++qME2uvOs1z4kgQbYTkOubJGvYXvHp3kfELkdzGy0byMnEhwQOUC
TI02RihbvMwIoOyOMdim4w5MJXCfymBnpKlxIIArWEmkDGDT04ZRM+uest7FgecrfUiGGhyv3TRb
1Jbd2ud/9x6WAWJRDXaMtxKt/1IF+hzjeN+X/lvjm9UWTCmB4qCY3Um8urP1xaabfBvXnJW8jppT
mg34xaRXHO2yie460YpDUcoX5un+xjOHTdq683numoE08pnLRe3za1C5MXO1vyGXyDqMhf2WKGs+
VTslW+vm+iU1xvCIMIG4aojIToMbzoyq5tbzBnevi/6TcAc6VUmGKp6+1/L/MRqhbTbh6QrRf5x1
V0GKmYEyuCyTT6RCR4D5oF61JZWD1BpPA3S0IAV41LDF2bQV9xERDdwm7lHXpBnkLqblIgmaW3t5
677PN1FD8SnwW5eqbXW0gowQo7Ps0UIp+nG0uVL32FOD071ST9k9MYwZ8TFCrrVMiE8sqq09RtYh
Sh9zIPFQavaot3sjeyHb9JTHEQzMziLGsTq2Q/1o3ofwEMMop1pAZ5w9XP4w1eqtr8dk4wfhp6ob
8k0VZxFIZDfdQE+WHUVtzTqzIMEwDpNnT2Po6v3PU0xyYujgjxyseNudEh2ITZgWHilXyb1KHJr0
wQwVriVMKlOktVFQxmpi31US35x0M7Z8czKc2iw3VnBY082UheHSVoy2JWvo3F1W6Zn16IJD0pTb
qUHRutFNvB0t+96NjYjpvzorHXv7qQNIllgpGHPsminVQzeUxKil5g6eI7R6AySibjk6xydNdxFO
r/QwAosbje9+Nb8v7hnXZnyBNraIVUDHNyGBcZhcVtQTgaVkVP56aX/G3B7c0PV40qK/xLbdHfzO
PntZ5uOEsf296Lsv8RhOK2dmHnPj5p7963acLEieLkKKylFfKbS9SFFSOUoKFkjaPtKctDaC5vqT
GFO4nhI4erMbnNh7jSrug/6RYqSPdACk2xiRNFVUbKtk+9kb3ZEQwva7hKHgxu03keLr62gbevDz
1nR+30alP4vWf0R7DprDELu6jbco9zZe52BVrdGDxmDzVTLk6wIi0zJt0Ses12XDNGEQu0LjjF5+
Sw6QE+N5zFtMBfyPjlgbKsFClxX9BYxCCxaapAGkltKAd1STR7ft2BWvKrsnt24JcUQj07zJevgC
7jReF3p6LOKaPZ4FJ55cjBg4dRsWBysI3gEGAghK1EsRRc/AWB7BxzwUefIJ80+7YZv7I7HT7x7r
Ytd9sI08XtmzNl4Kr4RTFtJe80iU4yW60YIJpaN1JADDZUrFa5CuNocTBlQgZv1J5ul74ybUWGRy
HyGMmoc2Ppl6QUxl2C1hQ62LzPgqzNjaRK53jofk8ySoUzOaFSHnTefRu5Elb6GTPmoWcYtfq1u5
QCFWOVrtfZMXLcUA0tMNy7sxwDWzaWANVasBrVA5fVfTBpvxKkyTS+Hrp8zryYYgHyJLiSVtGceD
DDkTcUurydWKJQ3DXzA/VNYEDqP35UE4ixR4Rm5KNDMBD/0wtUeEDMMj+x7zEpZiFaEBz9gHiWA/
Em6zHj1YGtc/CWPrGyq9HkkvP/KJELmrdHS6vvr1RyjregJfVbGdr28RCf+c2Ya8vf5WFxkTrWl+
/vsdnHwgnRs80e7v7wG6r0lNLi9/v7pO7GOVUoP+75fPx2UljdH/cP2ZyU7rsVGbOArdIybfZBXY
PNgpWNBN110sykg4tr5XNuAOxx4PqmcgGlmwMxB/63juMr/eF6r8TqQFcOJ1oJIfeianIsApoNL5
IEx9knl+nFCutMMnyxNfp3TeVzGiGzRt73MUPOSDnjcJIKnC5ar7PrW12ojfqtY4VwtuKjUtRHMR
xaxknnY0hYkhxdVqVG9Z6Bgbo02ydT+n95CK14NlqwNpOiEE7/EzuYYYz7HJwfneWJ6bnNSdog45
qTm687R38UZnvMst3awqVq2mZd6aYxtugvbRj0EiTvAVEOzjYuteG0IqmL3H2fsus4tLkgdbJ7yt
4EReY78od7H0T+hqwJgNZ98DJNL3aAeckDuJegK9YZtWYmdSdZd9QS0qOLjG+HmO624fPdkTihQD
90CbFihOas8A4hBWG6AGd6o5VQrEXlfeRHP/VkG8xZzjXogABmDVYyZZAFip5e3CAnuuG7qMMXFa
r8pZ/JW6+OxjmFQA9xrUEWGIh10XsIXJQj6nUeuRD/i1CFPycwFLrNpQ05D3JUjpmEdH9YT9qWzf
OXA1HJSCpsABaLNIhOhr/RAZaoDa79BedtlTlaTEecQuclc02Mg3AkyLIllJO7pljX8YpL4MUZEd
gLntEy4EDYf2PWx4Rku3u52BvDRyINUgQ3WjTOsG2AEUSLWe/ZLpuCkZa+2Wkmg2OVQp0htb6enB
sRNQK7RiA5Y1Sdt98dkQlA2CSeqCdBjM7uLMETMtls1pHuCNywihuIDxhtt9h4YxXaY1tll98RUx
XLxxRi/elh5Cq0kZe7K0mGvtlvMYGJ/7PvgaG5UBAz1ehMNsx6GDr4AFEDuh2fEkQfbIJLQ1jE6h
IwKAXuPOvAkSij8xmDPcVAxiXG0U3TcBMNztUFfJVuf3TOzqKcX2jTSJxR8S2jU9M4zizM2QQJmF
Y6sE2xLtnU7sczG7K2D1z64LPKXybZJdqjChURNjRW/q9Yh2snceRqMAOoIYsz2z7BWrInXJ01Lt
i8C6u6GE11fZN2H08zaITHDDyPzI/ILGDXygdgqCBeJ171NwwCsxrANfPQxxAhM4RCYGP7MR8/MS
0xSXLsuUTrcrI2dhmVHRD7sJRoYZBrsostDwpAgEHay4kbHX+XRji5kAhBFMCSe5gkUAYS5EbTpy
5zJnYO7CGRGPlmDRQskrHSXBL6OH5CLliYqD+3kYq4c+HN/9Hi5CV7W3g87MHX1AdCvD7LFKn7dZ
1BK2W9G+mxf1RuhRZbMneUS/eyqFwchRJg6wea/9WuJUhbfl2z4IEf2X1uemmirw2Py5JEwHfmcI
Ll1T2BuD72DZ6tI5UqVG/OfASCfinO555L8a+P+4FsZRhx5si3q4iw0yZc0K4IlI0USkMHWF7TBF
CtGuCBSkfWKgkkdZQvD1JZrSL0oztCBBxo7P/TJ5BtvxYgX+JGZdf5C2XW8ykSEejdJPVUWPGIcB
MoL8AfscW+eMOddyxpe+7g5ob/+y7JmST8auoR6oTiCrMNUGrMx7UkWvpm38QM5tOUHIEVU/WkQE
yYMMYv8RYOeae1Q84GH8YsYeug+vHja+R9phNzg+NKP6UGLaY+/pQU5KeSREC8BCUsxOQnJma88h
nwvjcxgYX8fmNDm0ap2sHd7dYSVSEmVYhSrDuKHPux2SOf7spc0P9Ot4pmLNkJjWp0C65p0T6LtR
yPzm+l3Pex5x8bCOZc3oR1az7mYrXuXjniEWQSc1k21kJD/irr9TWHmPQ4egx5/daZvJ7LkoClJ9
RJHvB5aKk5MdrWLQRysli7buAPYg6dl6NZ0Yqp3BoVvGxzSyTnEUkQRg3bWpOBazY66qyLJpbjmP
rt1/wbZCcL01PoDg3zRNdPECxGuWzvWuTl4zpLdsyQi0Gn3KUQ2mGzZazEYEVBxiNo4rnjCqSFFI
WTkbTkSNwq0sWnTkVvOYp+jBY6aBKW1fIptwSug9F0Tl87YO9uAdOnTh/FRDblw57PVXWTi/wyi9
Taryy8BCJR9LmnSmyTNt+O8Gsh9zaT4DBs2Kv2I6h8OS7SLc4M0ODcp4FfXD4ammhTDGmoIACvld
Yk/PLJK3XSTQX5fQe93eWhJlmGHmCLgRWHda1lk6niSmr5XdbVQT+k9wUPyn1l6mjXmcEHK3/lMw
eTP96yLdeMu3yO6SSwyyWlC9XDUVjalxuYVykfYnu1Mp7Ubo/JOp30w7aJ6uX+AOfAdTF5xhZNdP
cTfahzDinF5/CVynearTYEML2L1c/yJsCGsSfU4LcXmNwKj7i1T+5vrdvPyI5LiErktuHK4/Ax5n
n/h7ANHLq11/1joDu4o+uf37X43a3bsOqtvrt9cvlkkGjUgf/+sPEHiHnVoarG62aWRe4P53v7QU
Sp418ghUGbUC6zZ7z0ZQfbKmOvu2/EExNNWz2ZjZIUBA8Oc/MGX2j1fQmf7SL29hGSr717dAwSPF
XP7bH7Sz+/cxXA/yX17h5z/474PsSOTbtiOWeoaX8j50x7diVBWbq7A7p+iSkI5a9atqenWc0afT
KOC3XBskCy4glH4u69e+XGStsIx2198qHcCIZ3d4zAeHxaoaUlp96TEkXDRcdd0dcR9TtHIhDFOF
bP4qSHaxFhyK11o/ipCXmlGCrxCsubVLh45SE/zmhKILRdFDMGXdd3OIX5zYrb4ktkM/r3DbT26O
XinAEPjSORDyFMKcpxJ5ziaThrhU0o93SMfau9Hh1nR7IrJsARKrS/v+pQW3fOo7yhCp4fUv5JCG
59wFkX/9rUYxfcuUiAdm+WOqsuVdZct3XUf9S+3P/b1TiyXzq38RXmxfxig6FVlL/6AW7TEt5HiH
g3G8SzwaP2gnsA9IN8VQufzw+qXEWpNl3bvJ5uCVITXMw3fHK/UxA0uFHq+u3t1xaWoMRX2hxiwv
9Pa/X3/OhwUw3sXzsVj+zHoTKCHfBetCkuRrXImpLv/+xyZw3ctYsAjtMm9hYmyQUOpHPvWw7YQ5
3JXtmAF+9Ckv6EU4l1svST+dLJQmDRkzxgwwz2jynreLPmXpnD7NlV+T64taa9mG+NZCr47Sbdoz
OE7OkJ3iH40F1JA0wv45L5Kd5eAaLdOCmJsAA0LGSwdoerVIDnkxTY8j4PQVyR2WW5WcOSRPKOBy
nsbiLbBsVg3+kG5dDCWmR+fKV4G9D+ryfQ78P9lAFmfFBzeatB1lmwRIe7b0Ptj0dGd1Pkt6yidy
hpEY5vedIuE4aFt6egWo7qti7epmJBvFg4nVfakty/mTE+zf7CgUM1GjgUzwfrHRi27g4ra0wq4+
mdpqcVZqMkepy8Qs7ctsJMGxDKbFOP/QLmaUGYkO9679vzeXs8QVOIOxUi5QhQ923Ir8qpoQC/TO
y7uQTEHCrMapccUggGMg6ofIe3+ciYPJFGR73znCNJtuiLsGK+XUd8rDX08AEJvCze+NMuavp0lJ
NuKcIk3cJCSJn40yMkO6182SuXfRb13V+NcLRFh2vIZejV7fKPGw1hQLrPLmet1EuCQscjJ/fyzL
nfHznaMkBkrpUG+QhIt8uHNsKjL+lHMoxTSqzRWeyHNLP22Bq3cFlZ7rZfr9m5q/GgbxB2G2EfTG
FoLGB/ekB7qWRB8Wp3DBkoOhnYWVI8v3WGYUghz1KBzvOwjWaE+28jfLSuzNVcZuV/5dnLITp1N2
+cMxLSf95zOhORECqBGecsfWHy5K5aDVh2PLgnn4PNqZcxPJbks9wUWoCEo9or5XRBbSoxh8ctME
6Jm/+x2hkNKfy01QISMcWOJcDW2/P7R/wUFoGEguFfOFrvELWmOshK6HjGWdPTbNOR7zx0YcTdPM
Tq3rObDBKmqmE9tzMepb8B8BdiOscJJkKzbipPlFi1A/i796ABO3hY9s2hwlvGeWdJ0keRIUtc8S
i9DhuKLFladPqtXRJw+xahy3WBZi9Os5kRcHoiTZXaYk/igo+r//nFfT7IdLICEFa20ymLmu/nBb
oAnuMOorqnFl+YaM7zuIWrY9i7pIlBQ4SkIcUMliREL5ZWOGcV5rUjr3DYm26xS+4e+P51/PO35W
GDALoEXLD4a2pOs7iaqP894jdw4Rc1xHk6Jnj8WC1NjXGZkf2N/nIMQRWM5HseDkimipZYRYpNKl
X5kohbsDF2swzvmhBgY8zAXdQac8Fr4SJ7qAp6n27m0fJgqc/dETxqEIkk9p2n1tDeRy1yehg727
0uh2/zBU/upk1pRWIUyoBXNhf7R4u2YLC9GgSdhQ4z25nvdMNt3eiwrkRW2wu8qFsznuj5Nwnn9/
gpdB+MP1dkzlmSzFSDexPl7vQnu1D0AfAohLqUcvN+dV1nt9T4xf5Iq6ZOVeeX6/f2fz41vboGq4
wbTteUrYQEh+HoKpKuF3D5H4FxZ7oID+9eAvheosoneMgfIqWxMJlnJvMXHHWVoc08p8IKlLsqVe
3IthT0WTwjNligolLEWJoZy9/fVA/x9hnP5Jcfo//59g5ZbFy/+d8/TUFVn0E+aJP/8b8wT4jVED
XAHUHNSgrga09DdIztT/4Qhl2cKiCwPzQjG2/xfmyRP/Ad+JhYJk1cSoL/jVf2GeHP0fyoQGhBiQ
ci3Ttfu/wTz9kkMP6eZKd3JNbngFWvfnOy7uyMqNJeiyrI7lkQbSRTosSKjZIgFxprfWLDGFSrk2
RPUSGzaigInKbxX0hFN3DZABcrZZzrj28R8n8PL38/ZP+JG1zPH/eAwBCHg8ChSFrgZenOk/H1k3
ghkBKo+jG72d0w7jgx0O95lxkQ35dzBqgITY8Q4vFFJ+XXw23WgT+613NPgQItSknBE+M1TjbVoG
0aFI/b+Qq/loxdhrd1Th1lQhyQfoaAZkDSG2OArA6gcxXZd+/MM8vsC8Pn4ayDCoTbl2sAjUh09D
V77ra4GBXpXGjdnI7tz7aps5xotwyvkN8iaF4ya8zI2ZUG2rfIxWfWo8ZRF+SN8EAln0oNqWL7m2
v11jN4yy9e5NGRQPrq4fffgtr1oieDb8EvNRt89QIyLGbb4ZlCpfhokalZpp348V4KZlANclpgcY
MWDcqVtXSy5iRLLn3ixhx44Jxb3fX9OPS8zlmnrasm2J88NkkflhKo3KQKK/JsOv9ocMBOp0RssE
U9SEqXJFWP+dJWTDXBm8pffnGg+eiqK7CdrPH+ZR88P25O+DsT0ePum5tmMty8F/wJQUyr8uKWKs
DHIasSdxQzk4UC46I5ZnCH26ONl42zmIokJ5jEPWn/+DVecHkiP3NUBIeCFY5S2ed07Kz4fhO+Fo
jwX1cLmYG/y4NGmxhpRCsdDuRD+ctSGmI/FB6FBLG3lFfzCG/BnL3IU0wORxkkb8aJiRs+vt79dV
+yQ1wAmjR7yfEpOcLopctPZuS2Xed3hc2bp/XphELR3eTZ128aZk+7SaVOGRl1F/U7BhTxQmHz0c
xUShiPlF+tbFicXT72+IK37t54ecYVEun1s5nGDxYfixSyFxQSwfvlkY45q4c0+CO6cF9VRzdCvM
R8krncydyEa18r3AOQyF/TSOor/pdE0hM8QFRu6OvmO95K4ti4ofDcGzBckV3wGhZL8/ZLXcoz8f
MiMzy3ETpBI388frlRVVPGazjdOJncQumPQCrS/DnStK91gU/Q8XyBzl6+RVSmfaTzF9sJQVzJyc
bWh/G+5IuUp1LO5JRHizplndu6N1SqcsOQuFAC6xDPO5yVKqYinpWZO2boSJF5GDmlcebZGDHQ8o
FCKiwdeVyqe7jMi1Uy7tPXUNGA9DIfe+FcyX8QbNcYaSYDwGhUoPFDK4m71hnWS9z8Khi/eG/SPF
Pk/lpnNO3kjn4+ouSxnyV60lKJQ2HvTzwW/3HuQGDRl+Tyy5u0lLd9jieCHh22kwx/A+s7TNlcXJ
OJlzvIfQjU90ebR6wPRAw1lcZoH8y+jrk2aQtVznk02pcjVE/h5rbXWOECwknKd9OkiH0PQCH/oC
M16WYfm0iDKI5OJJLWZUekYT/WF0sn8dEDQTtBIYGNn98lT+/CRWlegCiWJsSwIgoiUzz3dJax58
dCyMhqreoEErziUGtmlqb66H5fnRRkxze39V8sfFXOxnaW7dvo4eWxL9XoAMIOMeP3cWSRraqtjr
K2U9FHCgrIXFIXryy0VNszko5+ovMEGppdehZZanunM+//7etZex5OO96wjT5QY2XSozH2ahShTd
LEBubFPYNmJlznRrTHjvF6v/KhJsMrJ37nQFFn3QNRFacVmhOtykRdEePDNlt2Wo9kgOBDdiOXkb
qiri6zLcg7uhsjTH9pOXtuNlbhHipTUNM+L3mt11tlKR9eCwmM3CPnvWfZbcz+mgNldsDhhJ2hJN
RSQfIhLqMO0f1vRyuXYfPzlzD+S65T/3I7uwAIwXWVRCt6TnUL/wGQWjWId7FhPVhl3l5Qoy8EeU
0+ImpzLzMLX1fW51EU93A1sjzM6zgP1y3Y9wvPqmlyhpgrrAzyjYBVOt3NpUCbY1ZZIdNnayy9VM
u9oqSIuvMn3fBNOzyqynVrVfp84zDnSPkIGGsjmoliRYk869FNluCbKmKeGGx3LxXIF8xGS0PAQp
g9u+iCS+fqoUv783PnJSmIcYgB3ga4zF7Os/3v0hHe4ijmrSG0CR3AgKTQR3V9Muagkjuu520Zmo
rVdFnygBJWs6k/2O1Lj5bOiU7nxNOp1hhvcDYcjztmLl+4INZYseuNzRm4lPiRHFpybr/7BT/NcD
90A8KZaL4On0spD8xzwuTDbamVmG2wBPIM6pCFlZoC+ouWNCAWxjQwn+u6XnGBbKmvoOoQrWyo3z
oMM3Ivcz9+NLY6lH8oSOKpnvjSx099ctNRf3Kb0dMdP8gWAm/2USAeOI8og7Aq4ai/ifjtkYvSqO
yMneOs2NFWc09fpPrWog5iBp3KqgGM7pklo3d/1MCZ7M6uYYTK1HMp9HzNyYPrv1/CmWkf/Yht6P
kerMoQon47aaZ4ZO/aNXQ3DfLl+kf8DQy2JZP+WqyJ7nMtsMhKaf8auUh1r66o7AB3RyEeqHHBPT
XhNWPSnSEsCwkOlZTOeQVPtrRpLnui2c8nyrUCWf/3AH/jI6sdqnrmG6VPxceDgfdr9VqZ3MnmlN
2VE+wpdO7C0RgxWmGvPgDMo/Ze3rlZ4V9h6uA9V9oloKtn6u1CaFOpAO9wPLRjKLyRyQA3E6lSUy
Ns3hBdPb9rpJqTps1YHZ3Gdh/qNeagu//xC/XlmHLR2PKfAX6nWW9aE6o5tiIlN5QHA92t4Zdg3c
CT9oz0HUPU72hPVyUhtdwpfKx5iOgB9at9qAF1YnD/3U3pY09HEi01tGXUhgGXqefShol5LUGD/P
ZvI9EH6wnxfvd9c27Q3dXA8hR672pI1GT53w9oFjogmm2r+Ja284WobsVjQ9w9ums6rtYDnv+cRa
0WJbJ2k0YKDMe7XJSeQ+WEX12ubuXxUQ0hdv+MMgc6Wn/jQMLzV4zGWsddkSm7/gy4nGm1TesQpa
ihWhv3hQknILyyd5NBEoHFBBC5iiFgAy1EWsX/gyCMzN1wCdifxsrNfBrQQ1weOcyF3mkU4Ej3wJ
atBvdF6S0zyZFiowSOCjKe/psCO9XOL8gjkGTNPPLIAlQRK9qjMYkw13vWuQ1hejpYlJLCRxao9s
WzN3Ef5M8d0Oi+b2Gt7ayzh9pcJ/m3u5cRsZqKKQX63mYrK3nMln5nF9USZZQKEBOOj3t5a53P8/
nzyTmhh4waUwDjP6w+7J6gc87nbibBLTHWnuoiby8uHYtZE8Rn3+6i77lXnawNdAS4QNbO7EQVfi
0zXWKek1gum+QFTVrk2Yyzth+VCO20z9Yev+62bX5cpqej50W7jKHze7JsHnoi9QLDnXu2sgauQw
D7I+8/SjQm+fhTIOYUe8TG4k6a7Q49vc+uU+CPPx0ErgMN20V20avlcEVnuG2TzXsW/eRj1VMXf5
ubRCY90u4Q6s9UkqSbD5ysY5R6P7hVBUDUPJfUnwtZ4Hz0brPxIcTfbruIOLxTZiVDAkwMnlDBDr
SUTufZ5E7p82mL8M8i6bfQ12TCq2Nly3nwd5QnO4L43E26A+3KDn/kaEBXFFA1qjaIl/Ic6QvZ7P
EphLnj+RNIcMeGpOynDv/gcVlY+FbLG0v1z2WRajLMkGHwvHQz8iaGQw3WgxBuU6CoW9sULspnFb
mytTO0SZSz9fX6shFO3LI8qgFIqG2x58cCdLEIz4w3bqOh7+fFNbjJU0XGxXA4yzlknhH7M3jvjJ
JHnIAmWGnqxwgvY+HpEMuQDp152v64e4cJBiLE9eGctzgjXt4Fop4MglG7ZZunlBk0z70LAhzU55
eGsnxINFVXmqcjXcet2BVIM/dajsXxaUrmWyCFJs2K805g/HPYEV126EerONUxKmac+ukc1V5+tA
JRrL3DSeiLcEf8A1p9bSrcbFLQ8lYa18poBiGF0GQCO5KRrzpvRz52TEqBWVgVHVcQesOcWxigBz
BZx5ZwrbG6uE6XOdswg0ZNfJ+mEjeszL49CauEi8i985xEzjEaSY4D3+fvjhsvwy/ljMZ8v0pgGX
APr8+VIZGVk7WeKKDfS11o7nRycOe7ZI9B2MwUCoJZL5c5zanxhx58cgBXG2bAb+tlYjWgLaU289
sHG3hgPwyqwgsTBoT/eD3OdMYtfdnZkC+9Ip+Wu5sF+QQHSbPq9vQLhjkELwtGkAj78RGD2j+mZe
I+kzfb1WkRiIozzW936ivub5OB17zyPoomS9vOytVhS1kOQhOTsGlZ09jyWv5yM9DOYwuTOJTVzX
KmUyJIGHaxkMCVtQFex9TSCvFdMdWfc6y31smviT2CLU5yZsPiPJ844d64zd5AtvK8c5ejYBJLwm
ud1YGAPaY5lZ/pHAoOasaNZrl9Voa4zvZQkDarKkwhNeF2tXZkgc86rYT8P8ViXIhVs9DedWuZe5
8I45ywhSDqO9VSW3tp2mdwY78t3YqeRI5lOamMj/0qHdTaWn4QcHp2w2R9Dr7NjLkNy2MAvFrXDy
2zbpsWtXZCZV4CceDQ+MM2pXQmrYzeUpWDkk4oynnTj7iXFvKHlX9SwQFJ37fYMkTFrlm1Wbr/Xy
fNlgGv4+cXXTUiu+nkMIvfE2lHN9DiCUs6q1KUea3l5HZYeAsH+vWyO7M/DmHCCV4POr569NL5m4
HEeiSvfT5h5a3kjzgvCQqz3Nokd3cCIoGBH42Oc5oMeIMZnMn885soy9JqJgUyKeO1hjBk2VwAx6
1BM41mrY5QvjKJhgXlE/oSm27DxtExF050TR166eX01P3F+rFS4BK7voPzk7ryW5jWyLfhEi4M1r
FYDy1d6QLwi2SCa8Nwl8/V0ozcOwqRBvjGKCIXFk0FWJzJPn7L32ysMYlHxPrBacKupM3zCT+k0m
QDjm7mNiObzR62XMkkAoURqpzadpKJ4Ha1HvkmF5qboYN2kCnAE3KLAOqVtHZ+jxBrXy1e3b9qI3
a8CP4R3J/zAJSs6tA+KsZJNOxQ97quRjn/bZKVlbcPnqsEiiY511QUv2iFDj8j4n+mCDOdXAUje6
K3YPWpHUXyY0ghts6RP9Xv0N+af6gZfgDQuos2NU751vf9aP/c/JdLCW/Ps2cZvMfdrQUZwbOFdt
z6R996kAtvCxutWcaHy+kvi9BY24UYs1islSWOVAoAQvsK7Eyun2f84kZTHScr94hL3NqpF/0azH
vwuHzmrUvVVYHrGLrT+qeQ/UYP5LHebCL6yp29dr8pOaNf3zbe2KF9PswRGMtnmSGVy93JlNf1Al
6O/ZyUKP+D+irMbyjOSAXGoL2KO/jiBCDNTGY0PYFDJbaX4sBFkps7CeaWjX6Hnk02BLFz/urH4p
vWgbWbP+KopqY6OGPol2RMDea8orlmGgQ2YU5uQ/nfOhnRFVkw7w7x/x70Mbxr9MRaCKcgr+XkVX
qpIiyJIrtdLY2HpRgd8Lh8FbLeSae67htzHuVQxeAuUdvJfYeci4dhxKWyVTvKNrKNgM5z+Pyn+b
cqxzaYvmqINcwaXG+PWEsCehkxKaY+iczDq4fWGjEv/sb282XP5DmtXzV+aavjnCgtC5qk+zg7iq
V0NVIB9YlokV6Qo6nTMBrWc59rh0b82qf/8M/6nuMKnJiDDw9H9ou5tJZqDrxamUmTNqyUYlN0h8
LJ0NuCXH0AK8vny88VYiq8fFYCLibfVqG5dD/Zbb05O6YupVmbp3eif2bpEn+yVrldDCu1t0Un1W
zP7bvz/0rS3w6d0ieIrXS6OupmT61OooMWE7WpabyJHxtK2N/0Wp9gZ3tiTu2bZdlEX1AqvFNW3f
UuyfZq3Ka5cW25oVEhXUe1ki1x83+ZPY6x++ehYkSDuEErdr/K9ffQ9ruEKHzFfPJRMV/3uJsQFM
NEQ8coyn98fZjck1cm3jocgiLPmIWo5TWng7Gt/EaxdFRRxRBtU56txjnevV1aXc+x8+QE/Xmfis
RYzhfGrxmpXqIH7AQV4VpNPdICdVcaPXJHTQk4zMpJWOXcWu89SA7bYS/bJ4jQ9dxf0QvbQ2XsxU
cWixDI8DFrR/fz79H0osxr6rpIbmLI/5afMUtMHnQZq6r6st9cf6asNy/aZn7rDvoTcUTf33jg4h
z9tYLukDdYt3EcBcj7FLvYNciJlZn+ju5nn8tUoRFq6gECCF8v6LKPr5TDOh9yvTAxKWRV91mD6P
qjDDP/wkv19+YMEz2FpvP/Z6C/x1PRC1UDVJq1r+uM6GXQSSlVePB36T3CqIJiOdJgRLRGG6a/Oh
cujkkOBzbbDR51GiHhRXvmpJ3Wz0QUv3vYWWRjTW2cJwoxB1briDF2JxfYhrd9z+4eHXh/v1PTMg
LxPjwS2JXsXnnBXQGBCqEfggC8Q+MkXDfh7Sc1pa3tbEJBRg6Ibyka4I0wQPYzkVhCoqBmKUWp4H
1E1Yb1R3S5TlY1cV4qKIfpekJmreRT97UUc4crvEX/6Xp2aGpAMsdPXf7puj1PE0I8z3lwU09WLn
yIA9eyVZ9pUvalCVqUa8RptN11UpNtldfWYzeZzcNcVtlhx+PfC+Fbfa2McuHu1A1wCElMPldpNK
urz/w4K/RRh9+qTZz6gXbNNymEl86mlkiVvLLHdNv4k89xxVS/No4wm6zUIbQEjMDg/pLFsqO7vB
fznrw7bO+ai5D36LO8KDb/+gO+guABoAP0nOWnZcLJHKMgMSRK4XoPYBFyzHV0O07nkdRp51Xuiz
MbvwDfUpw67T68EcdUD2a148ug3v6Ne8EJijBfY2vY+i9BHsercvEss9i6V1fd5/X7Nr5aUH0xLZ
4BgwRtB0if7CstWdEMV2pyjXfhAv3e2XmeusPoz0uhIXdu6qtvj3r//34bpNY01DO4TCFN3t55u0
qPu0IWTE9jE4pI9Sd3ajSnqAWNYs3MJsjwyeIBgvFoRR1fH2ta6+24tojh6b7//yMBBGVMdEv8Vl
89NGi4h7SJVWg0RedPNmbIH6zEWq8R1hVVuM0bneaG+wnPJgml1n3xf49MccPWlVF8UfKqbbYOvz
MnMMhrVkp6G1uX12/9Vl6Pp5EVwloShqzU8YZcZxnOCrpjnou0Gzz1OKXbJTVBIAJ2v0qzxpgm7w
3oumeCLPk/KcdqjG6OQEVgkbu0SYZmN4lWn2qizAZcre0U5V5TAQbqlZlVHd3QSyDEgnP1FAC4N9
O9z6vlb6Z4nzP2xYSFZNBglUqxbzm193W2ueZ35sE9XlqmnRATZfby3PFEswdLjKp/NiHHItJbXH
KR9VlQADx04f/n0J/kNRRfiRbdMSsSkGeKd/fQya6+RALwD2Wm2ic2G+qpYkTyfK0ydFPsXtYuxu
mFqR4ctKmckFEi886LABZ9RgHDUvUgm/LWDsWqqHFZoxIh4ujxu1ue0Le/rLWoNz/vDU+u+7PQpb
GjkcVAhUPodaSZfiOMlAbNYtHSW0BEuQmGbtz+SIw3pOHH9EcrfRUq51NAfUa7wo75rXFBeZOD88
b+D1TkFRxUoZb3Wrjc6dzaW7tytj6zlKAURSHJNJ7Lten9/+/eFvg8tPK5ugKYZJsENsKu9PI925
qsqhnTiqbj2Qm35GWUrBw+famZEKQx8CdytFPnM7Z8hI+IgXe951ZJp/uzRFdv4UlZ56bkc19m2T
3HBWmf6MQij4W2+riqMaY68zyTA6j+sCwxmSXmOtFVfTvJhjt2zHLPbCcW3XxZ2g1PTITC8sR5wA
nh+Qc89XTcujP5wezj8se15nTg+d0tNEyvPreiNkwK3dzvrPsmcqiZHcxXfDlUF66LiaYoNTarVu
etVOGLn2IQwRszqFukN39UIrZ8CTOBBFfLsn9+3khpoblz4fdXwslDwJLC36EutTeqzmdDy7jTJS
n6zTcwtqw63lFWYFiV/50n8w5dWBxMmnvDSmi6kDPLTiEdQFZZ0/TfOXynZOFTJP4glgsDKA+5Lq
EzDftIPdqNhpaCR2c+1y5Y64BXGpWD2bNo/ecxL0tmoNtCxSi3RbTA7UxspFGtrU5lWd5Ucxmncq
O8QJyvAYhYQeUX2bGSiOUi830msSzHK2etbL3n2Na7EBQn8GjlgcF9FGwU0aJgDYl/o0Hv99jX6W
tdJ4Nlzi4viDJ0C1+OmQF25XzxoqVKBs84rzpLNcihx0Dfe/Anz8O8UYTQ5CyI50/r9os2XfUyhu
2qzGua0mOXTitErD2YuJfhmG9l1OOHr/H9fC33rkOqMLi6YLk1mUmaiSfl1RY0J6G5I6FZAOKttB
jPDbvUzzZ8gOmVILvObl9wktwQnD94ur6O83TViDcGKbuJbp//tHd6s0//v15nnW7ZSD3XWRBqvr
G/BfBxeBtrNeQ6oJkgG708TfESRQ4hbvDoL5FEq6O35iYfp2cwpR9jZgGjB3nijO2Tm19FSN8iNB
arlv01k/6OvYjXyG+FB42lHOiFJueXh1QvSZUX4wVDV9Y7TkIys12tlq1OFxTeUfCmzn8z1n/bEY
L5o6Z5LqaOanXavAV96oPfnD09wdJc0VyDi7W9tUEquTCD3zs7kuqq3ssGbhjT4IMr3vM3KxRT8E
0aB432a8j5vbhjbQblKZaTXLCffAveKVnH6NyI5Flb1oYNbZlYlCWbAhkh9hTEFt4bUq7BncLlAl
kNeiVB5H1wEjVeF1KZLloKiDB6l+CG8vIlAfdzMvGLvpvxtXlY8d8x1FppXSdRnBoZyVRvt521Dz
phPnUhkbZFOgADDggmRvAkervLuGxjrUBuuoR1lx1EcNkBu4yI0qSM9woSOe8KztRW1Np24xv2gl
Lgfs6MYLkhCKTfldy5OKH64kI6EZAhFFjM9mhw3PiXiswi5W9y4yv76tQl0j3lwUVv2H9/kW5PXr
onTREGk0TtBbWFzUf12UJBUaepdPZQDmli/OFSaXOA7Mv09oumH7pk6Ptxpem5MzFHGIycQt3eC5
kCG4YJfiAezahO1P86smrs/FTASGO7k7z2jlXjEebklSzA80RGeCa+6KUs5z9QyRGdM+4WHwr+g0
/OF9Wxfef/9oAI50miu4KhhJIdRda4X/et9KXiiTCYXn87fV4OobEr6W0kqDggx5bSFPo+mLx1p4
UKRo/QEPMg69l3lnj623r5uKRAWlHXy7WAfy4Eh2iI+TMz8mvFOL8b9ML3945HVL+vzIqChv91Wu
Lp9NA0JXClK7XC4kJUmBXpLnu6qR91UL3nO0vBfZjIA7dFeBwNe5e8vtAeWq4/42nFFoJFlCo9VF
mBTuzmjGW1hysFX6W1aS3aETEAKU+z6to3Sfd3p1SfXORtzlVH8o0n/rbq2fPb4r6kbElchBP332
vUFTvW1yz79J6zL4tmGfJt+MRX29dWqwwvvTaLR3el7qnI0FUoi4eWE9oAKwgyVtlNfYUZA4r/kj
//4p/yYg4+F4Kp7QcviDBOZfF4atTP0ah8ynvPYzRERATZXap1pk2X42qoeuabu7eCILMx6Snasp
z97a+i7MfuXzFh6pjcP3rIyfXTkkp9sIUJPR4jtrj6eWTZB7XXwpF4eMo5gqfTFr2HutCBkCOZfe
XSWa9PGa9e7baUMDM03Brj9X24g2Z5gL6rOisZ86Cv0N0ec4bdnPGr1JHiYbU5AQsXmhJedRZHMX
M2XyB+XLWub/vhIxrdD9XTv/a+fk18+oyvIua9X1WjybdmhHqGuGaU4OjQFhyO8GplgK6Npz47jl
37+Ulf2kthW0w5X3mfXpkYVl7W5/RWSDe7z92STSD3AO6XHJmmsqp/FpBGl7wuI2HpEvqZRPD4ld
XU1msidrGPr7oavfnD6Zj7ffugm8ldH+OhoK8XO9o7KfypFkeke7vxW0sZnLnUlaIKWSzgx8kykE
GsjbfGSgT7V+ua0CaZhucbu7/aVmgwNVx8je9Sp7t7DVR0Z1WTDo/XjqM06ftCHTpjPQkxZdwKIi
bG+O1fNkkn/FpppeEw/+K6i5ZGNSX+zd2pCnavrKQKyGXJkNV7cU9vPCnqI1rrb7e2xvtE6EbLSe
T4o2zycXNe5/HtSNXMARxVfFM7vdJBlBe8tSgja09EM5ODudgh1c1vpdTHpVoaSZp2NNnk0PEPYS
pap1bDJtp+B9uio6VJiug1Ybk1AFf0Yx7kdoCgEd4P55DW/x8jx7Rk067+2pT14Ynkz7Wrb9Y4yv
lpVdPyxCqS5WPr8LhGvPveXJcMpjoDgaIDzuyoIa3Pkem8b8ddQW9z+PlplaFRgKEoC4m7pDZmJI
MB20fKogiy3T1Efauh8KUv0AtDVixeK553rG7V1rueb2RrOBHPNmWf1ToxTWk9dYr8iqA5Oh1Ks+
1JGv18W8jfpY+AI3xstIHQ+u+3GWpnbJukh9lG7EZXDsBsQaT4mpxk/KssjHwvEdsz+NHkd33zbV
pUlFckYeTMxLD8vUwUNBtAXYL4BKRjZZoUjiNPQ8YpOKJvJz0xOXCCEqxq2iIVsICD2VvB2oWlSG
jiNVX2Fc8jBXRhjLGR8INzkoeAO7QGuXXUjugoeI2h5R2ap+a2vFnTqK8k6MtZ9DB0y2TgeUMU/K
t34AyJJom9v1orfzaXfbclblXYBsSjvdfmkmYD+rRHuYR32nqVocpJ7cta0oLrHz0vemenagapLU
A3v2Jq4glPfB4hp6KLMRakzDtFgaNhioJgkdY3p1y/rL5OUnKNP9A2m011tHIsth82sqGoaGuLm4
yeFV0G1XNtHwwsRf4nNLtXM3sHkT5kLyiDbJs4q1h/04SPPOfa0jcEQTc6/wVvLd/q3uTcciiIkN
emNMDpmuIzCwgf45Jj3l0a69XdpLkO2wNAtlRTT3GcrzUtuj+RFbCI310YBvdR+D3/INOg2BcCqT
MaTDnT4iUUbERfodpcLelsv7qDKu8LTAtbrqIbYrG+Npk3KQmlloLLqzKbREntpEgEkuAMWaMfO5
0lQCMgWXUGixflUqYwmT9c8mmzY/kZGEXMSwNiyzci6mMtS7cX3h4zlGLNIx83Uz5TyVkhYjFpSA
keBfsowllLbLTYpMP8K+3C7eNVO/WwEKG4uBSuQ5QSKSn4WtJf4g3eSQ6CRKHkRZLteCdX6tRDsf
CzqcgYfQPoCLQQyL5XtenexNux25t4NovG0HDE7fCduFzIRwLFDs0jp6EYB36XTjcz5BaqohqRA/
dodT3bwzZuOrM3U18c/s1SW4STUhekAUgBTm6TITlnSNGZhemvGsZ011VeqKzi1BET10t2luH+Qk
cOmvs+t2VRXAMBwDCXt2c7skkGEhjl1hRQ9StVS+25LjRboSptlkbVcmqDcu3yMX/Z5MpPmoxOlu
Tuok6Kyio59bm9gl0JLJyG32NQPr0I7H55XGnUVLdLr9kpMlDaI0a3cm+XIrNAmOTl8wY/XmYqch
wCQ6x3ui2x7bcs1UBFQMgNf3sq95XKo/UJv/MJ0bCcIbkWG46EV6WidGDBJn3T1kHlWXbG6z7d/T
bpXtbrcMu8lYjHuU10D41/evdkbnP4GktzHqLWOvIYjRXzr7aVKRlWBO3N82l66wjY0DiWzX2oD4
R1lCNaXrt69czfAVRRH7UsdahU1hbYiFU7LEB8THQjqIyss8P0ij6N6G7BDP3ibt2uTDpeHmtx3J
KrkS3VsGAhlVePOp021wpVWDtlIB2t1M825AhGmvMhfFI56yWoSNXQV+nFZFP5T65SbvqRJ1DGWT
IFu8XdpGs9zdFJ1tD9p2loPG0B7op13AHxWE3uYa/+2b3mHJFXe/JPp2sqtsg9IFq1ZNez4atfB2
/UF32UJBMZ5vHxEZcj+zpIUjb6T5ZVmIKjds5XRbP4kdjQyYpvautvUgcZ8lfG1WdfNoiNl66slG
qjX/9p4Z0+oF8QZx4L4CEDuOzhPpXgAs0Ph0bhQmhoIAVP9oBxB8mQ4Pap1Zd6KknQnsaOPosbo3
vZhwH61mhSbC3AKAR2IdQaPLgRVj/iOuKTlKh2g63WZ92CmhZXN91PvM2USQKdo2DxO4wR6lSZ83
G+5W3DqPpX2YDLFVoHXZ27651O0zF9VtjQrBYlZZE/Joa0ETf1/GGLrUM5Ea8QfBDhX/Rl6GNlQa
38c6RUNj1fAwVPthPxjlF/YouiMbF8lVnbmYsKRKfdACqFSXfmPKr6NbAIxqxHcOx/iOdFFcCrn9
bOtjRTsiqUNF184inzmI0qTYGpb46Jr0S+Yu3zKuQlMpwrpxd1pEqSF0ACmldiSTRnZBuoDrbDLD
xbkeL/fks15bqU7BGPXpjqK431plVB8mL3LI7eEMJ+IX5KinKkcX28rgXBcsQ5zzB7CGY1h66bvZ
5dcmibJdO7flNiIOwOoEdrckJS/cRRZtjpTRLRGQ0GcXJE64CHJruaOmvs/Xzp4j5rcymokvZlqt
RDlDHuqDKKO6m1+lFp+tmCK/RozF86Q2VpaiPM/0FbKapAE4EV2AZmPaAQlSX6UOQrfTXnsQcpAV
AKoDXKttwio8ZWcls0TIzzHIt04cJAfUVdZJFUJ8OKV4Ouckvqc+6zaMmMIFTYIkC07T4Kya6A5a
y76PCzWou1F7xiFwcTvnp2WP50mtSarSfqoN7rg19yxtD7XePmDxfQFsvPhzktyTePPg6fDfbIvR
a92PKHPn780iOJ28aQz1lia4EzdHxSuuBtPopZ7JqSuDZGzU56w3CnKElHojqr64A1AwgSz2XB9u
Sbm1EShQjoaJwuWSSw7xrukTqTzPVeq83BYKPhGUf11K+4ekD5/9yz16COHJaYqgbDb5Pha0iNJ7
xa32aVmFbRWdFuunZ03PnnQeWvFhDdGJTmnIWXoHIO1Ob3ofLVhALmPtwqOMJmXTQGYnknij0hij
Q8aoYdE7ecfXbqaaGkJvWJGagnz4ko/F0L/T30cZGI8a9DjvI0uWDyR/QO+Hx0nVXxzyc169FqUQ
BOohGg6Q1LXLlKjVqZPzPs0JNOsQhwMoc5x3q4cWKKtZBFbj2g9KP8ABhDy6HVMNoC6A6N2oa+Re
tW3yRvxLYFu1tx084hpUA2fenWeDWf9ZOgi8yw87AwcyKExq46+yyblj6ObF00nqGuqAyhHLwLg3
mx9znW3U+YHpkKWYZBkSwjKRgab/7NGsecyI851RkpKp40Yq8+zRNjjoXaLFZAfoWOfIG4YaLE0P
j0yvob4n6nZZmstAiu5+1t03nF5W0KL3jr18Pqzgdc1eb1Ig0TCNLXDqqu8ePiuXdpcxvoqXLsKj
chUM+QukusggI0eFA4ojbcSJPiR+lLJBUJfzesKYfId36r0KDWgyzLiXAjfHSTSexlizmL7oEXrU
SczMZTjSSf/p7424e07rrP+SjQ7DHMVx8NV1xbFs0Qjjej0j1FmRvFZ7rAk4DLnMPsgOD3Xh9Ux8
nFfLKXkOc1uQnTFgho1W8J/FyyraTYThtH1v1NK3uJAbSrZpo34zSlJ+PHZIxgNTCAtMeZoB1BlW
uiHSb0rfaKh1vtbrXkAfMg1TMd0NmMo6l4NJj8tnCs/+EDm16kdN62OK3cYTHyInBFS4RDmQ42oe
os7KiCNzUt4f96hW0biNOsiDjsjJr9jLdnno254DZkb9qPDhlbb3mkTV1YuJ2RiJR50n6w4hHXYe
JE/9JEPL2UdV4ou53NPMCEtUbWYDnB0UWNtQEPXf6QWFhEywuZYkIE2Y5wE1O13oGs9a/UWdiq9x
+oL0PH9MGmbN9EJHFSu549y5ifl9tJn/NsP+Iy0V30rKb+BuQxEV6a5YWvMh0eZdB1f6xVOnzpca
8bDet6zAzO8Cyi5IikYfyEUUFGtXbizGq8exVk+KIWDqqumPZuDKvezrynousya6DDG86ZLbEoP9
cROPcM/aJxaMDUVDbBxaurMdSvqah7KvRtaxTI/CJTjZTErYMzTEU91sH/oIku+wsNgEl8XYVp2w
d180ep5azXYD7Tu28dHqyFn7kdhJq2J1WNS0qJiXkXwDY9rZbbt1cshry6xnyGiLhzwtPvo604ng
IwM5NyrlwajaM77M+DTAvT47zbheAvFT3sw6j+noUheUz+lgb1LnQn9vMeNt3rNHVzEaNXcbZwSx
dqbfswYV9rhaIA9dhK+mDOUib5tpRxfCgUMmVekRxpFCk9Wqydk0Gvhn/HHFygZug8oYUpSz5Rgm
ccFXw7FewPNmWI2ZsaT+ZdUGNLDhMW7jpXscq+SF5IoHKAGIaod2DnPN6PYexh+0h3p2Qiiz7RBf
f9XotwZ8sqvXwdU36++X60/uxOKSIKbMuNt0IplfSzm2ByUSPzobErEqMwBGvRhCBrIXYbFdcwA9
tnFAPNib+nOcfmruA3hgOCkfOXl46gx8Gz6lNVGjRwhtiQnsLip+j+c5Y3eN3W1TvBbDXxU5FQxT
Il5PK86P3KA3RtfgPcioAZGPlk566q2EHCeyysi5a2BAqhX4W7skf6VN0ZYOARLl7NWpLBh09Eei
S65CLMpHtObSJQZjdr5NkPoKgOmQn/GdtP6kXpbokno2aEcMUFV3N7W0hAxgiHaVn8vUeLBkjJGU
kIQRPY6m7NbHcqXxFs+0vd6MmqF61MCRS2itPVAKgMSNm5M6U/VPOE7DAn7YVnCVKQ2V6A4pv9tt
9kFKDheLXu6lTgnpdhk+iQ64Y8Pr2PCjX1OMOPR0TRLha7TDpAFvuMNSrzYbGHiFfJjnkbh3tj04
fwjjyCMpAWG9G7HpUBHoSVDIabhPlfgVxJm1nfFWHpd6Gt/GKb2Udbkb+kheiVLQn7IaLz/vvNpT
fXHmZ0ecohc3tQk0SmsKZ1fV35q4vzeVM3HPp3KRTFrE17ajr9l78UviwLcxx01mT45fJeQGZ+iz
4tJMufkwG42XZd91HBCrd0Ul62zOfb3onZC+/maa/RzagfAN5HPqHEjlmFGhFME0+TVfpfRtSY5I
ZBunhGOI50C4BZq5wWovHprVtUBxH3cOzotYC3Vd+LmDF7jEEuDpZR0Yrtq+4AupuLIN5PrYf9W8
lT/dynjmVsjNWH8ba3NjFicie22S2omhYopFaAXauJTx1UpJ5gnGH04S2uRxlghljtK4t4uDpxwc
DaSohzf9Sc1/CoXSH+MOpQvdiNWEcSqVkN11crJgqneavKbt+xTdjwZtFU4uHaKcvlOiI2SJmQyR
6hnKZNK8MunPSQ0BHzv5jvA1zg2h7vMYPjc3sHI0tqL7yxiRPFYc1e0PB971yMmj3c3u+0xTsbS+
6aT2DqG0dm4WGLBnndMg3sUJCO+ASB7trL3jGOxeI1gIrs8b6LRvNCZMd5uAJa6YZz1NbLlwJfm4
PU25W+zYd9Q+8Dw2f9WAJClNTOhDOBQie84qsYTAk4k3ngeEr6X7XlvyUia1GWhOYQdVLrogx+A4
FLvMITqVN3iOYI91QmNz7B7SVtN2s+3SLfRMv0oL/dXsl+8lKSq71kJxtoii3mQdWgal+pH36+eX
Fwl3pOzQx2QSUuswK53N6U5yU9kRmuDlSsCsk8xX+B1EI9x3tKJsm+B1Ems2XqlsC7qTi/6B8j8N
+7qHLtKS1zVZybnA3HyUo2XtDBmbd4vsMPIR3T0Nw1MbmUyXUR5dPKaShHDwCDEbznaYouoxMsHg
kFqUb2XtngD+NGv68sUYtIOqUybn4mRjrOhxJZZDFMwrSbsag8WBIpW/S9DpNTY5k76PEWjjEC4J
+p2KINCaZNH2ucbbHuVvTGsJXe0D+sKEYPleW/jwiIvxEhESqsxlOFRDoI8qCDJrw7u9zwgxq+CZ
NnF+olgh5Lrt0gdQAICRGzRSPZZ6HBH3ldznKbpaeU4xPD2qmG0W9oRu5wzQOukfpGgd0qjh7r3s
dN4X0NPAjl/Y111ooyP2PmRNjL6bc6vS44PgE1hG0oXqkHNhr7m+y9zVjoin4W3XA7eBMrQbcgbT
JuC736hLdmm9jqypBQIGRvxmjT5xg8YoK5oEnF/QkPURZVixwwrq1115nEbrQsLVftKfqijaxYO5
myPFz9ZrbBr7A6f2+jkzjwiqTPetkfVHewq7zXlYvxOv9mEDbLGA0wsWWIHhvCPHL1CJJlvdxeZd
vpBiYumPmt4ioOYN8ICJG1pQss33UcGFv9wB2vYjg1uCxNs+sD7THkID0nk47YTXbIR77ol+QtHk
l1q6AVy+keUDPdtAT+ozOfdVzC2w92eCZpvaPHJSBWJKt4A/aFhf+F9SfE3mp4o0gigetlq5QL1W
6Ug8FQAUio6ykhEoo6aB8fs4bRH8QPAgoWICc2rgGhwGphQaHnIC0+PkTNFA8xBHtEavYR91X+2U
M5rLEWwT3tJu55aqb02v1O6cRMTWpdm5GO7kkItjlpTtQ7H+0pXOWx+dkNHqYYavJ25p1A7l0HCe
gEZ1BV3Sb7Q6vHJk50kUrBwTKM10uSheqnFLIycP/sR2mqKjamWnLje2CmE5aY0UjRDukv8PKS1U
Tgcdr7exW/JWDZXGA5F8zLC8btqXpKDZYGPB+ILw/E6e9cIkaBkFNmpauCT1uFzrpOP6C4VYHDlb
8N3hwBqJxRcjec7g+bSxuUWrsSlKDH5lgeqwowp1Nv3AUB1IFQGUAalLQROZwdDfxfGXrny0vCTg
5k4Qh/QL+3kF+6RqRQ8Zjb+eg40AjF58sCkl9j3rwDnYAH3DSc6BlSiuryrWuTRaECbxkgVz0V4A
zLuX9agvKJ/DQdP/UiZ+R+HFwUCdmQEGRyVoHMUjHqTor001IG6tSRBY/yofFo0pw+h2V1T+1g66
abqZUZvznyOzBZwiYwFno45fwAwDMtbq0u+sQT+Itj0wXm8vRYbAboLpyy2M40M6xsWehfjBdOp+
dmYK2Hw+RTgbo00jgeJWVdPvSfKFyD06T0mVXXnriSzYGQncJrILI7e8joZ6Ltv46NI7G7rkTH7g
UeIxZuJDx3nMngk5RIQlPQLIGp2blAOY18Lsc9c13YsNc/VB79qTbMz5OszDO+IN7Xn0nqFjRJtW
fWrfrKG8U7L+1C7m1RH9KVK+k/MXGkaxw+e6Y5p7UgYCS+O/jITbHqiXpXIDA7N7qXpbA7lyOWmI
WewrGocz3X72m6c2tUkJWrmezYYeFROcu7n5LtIYccujIjD6oexTpwe0JpTubKkyOnKLCSQrIBof
6MVwNziQxlhMRBVsa3rh+L2/qdmOOyvlKBG23gAvfln0zSD22NaSuy6KXhuYqhuDy0zgyc4jR4ge
Gm2BY2PW765DArk5kgrjFKie9c6ilnbnh2SoPopBURHtiurOHrXyrnCa6i4laDSANJvBSef3atjN
wOXcZWtJQlHiyDx2UZ9ASiZ0hPHpSfZDS7iV091781JT3JvtfVcxnW1hV3G05W/oQwS2b69+7Jph
2GOPpxT47jaue4jqTgu8mH9O6TqbhLf2a8zA4G5kuPCqV/e5dOwX/qPFqavz+8rlbbPHLvk/ts5k
uVEmXNNXRATJzFbzLFnlsTaEXWUzjwkkcPX9oL9P1ImOXpRCkmWXLQGZ3ztefXfSaYCjZqQMrDPH
MKLk6VJ4ZKbi/yhuXYnwKxvrVWgZ2Ys3+myF0pcQqOE4dYWcB+eQ7OU23kjD7dbmJDY2VuH3ofRe
wmg3d8uEkfHR43w6B5YsgXXwr5O8XG9Lg8rGqFkZhtTuWV4WGxHiaSCatqX1EnsjNK5zLLzsR3np
eKwMl/qv+R4yc7HtdO3m3ERMUFDD2m/VRkaJVD2sMoeyJoPoqc5dZ3Zqg5zaFvDltdOT6mwBf1dQ
e5ShVxNvgWExGtmgZfUWR6lebJjq6rT8LJKCLXhsM+jNN9oUbQPR9QsrMdmrpVlxivSuOAHBMpA7
5mYsVbMWrYgQtjgUJ7SyfdJd7daitXzDANXtO21XwZvdO63RVkHqxGuKzlIOxpzom86PScFKPiMU
8xCbvbl1CjDyMCcEgjg+ubWcU1SRQKi1pGDBszD3DnTfuHTkENjDxouyEG/ik6BHxqJlr65Uu9OH
6kadFJhqFKHor43p3e0umdbyFzfPijn1PKT23gy76VrVRXmaUh+ZmBjOuD3p64zfKpE/OR0tmE6E
8UaajKM1ZaJLS+rOkvM5W4zdXCNH2TaicnLUakCTOAGrSsz0wFJTkiIHIWTFXvo2ZfUNIejYf6i2
/Y6qKb1ESeivaiKnz1kX0fYBGnVCxwre5VivDsvxCpjmHAr36KjxMwYeYtdYthuyD9KDY9R/0RlR
sELtxsKLBwC/MYX6SjZNZ1BzU5hBe0APQeZhtJFx5qzjdvxRSeCs+zE7lppDo5FnlDhbBChRHOSH
x71/N2bsNlw6km7jsJOJA7e+AiX2drMCVNnYIiku2Blik6Qk13/iPEiWzATBqnOHL0NPcfamVr6x
+oLiB6tjfJisbKs5jUYEOZO71u7sxp92XgNhBEJ3jQRzj6SgoxywRJNXtlOR5rxmtCpjeX0Wgf4K
VmSsm34w+Zx9cek7Y5vppENS3JPc3MloL5XL+w9LcBubrzDyuPB1br8Lx+BeZsRLubYHoZLp1eFx
z6HbY5VNfrB4CEZqx6Q8eqgogLdUtixQAGbK9HdyFN6L0ge53BOUuEHJsbXJeMLTY1WYAQ06Qj2L
3u3fZbZXCbmTr5VGDXHtkxq/Rs20kkBGDot9MmA6o3Z64szYyCzpnsohNlmz3WjP0hi+V3ABFqVH
v7kejpuzqEO1d7NoP/lt9eSm7xAYSzMwn11Bt4bZ1M4ZbHIiIhSft0E/W98HuFCcct1bfsb81rWb
NKPEDpVRSDkQxTCN4VVbxy+OSFH6A/anb1eFFNwkEe7RWuNqwvvplZoPQW8SbZ+mr6KR1nEs3Itb
xflTjheev5nh2oGEfwNBxkVTvfpACsdZ0Y+lfOEpB4HFnVrP/DlvunIBtupvM9GAg0rny0o8+KQs
Z9oop33sbqaeJskh98wNftJyHU5XTKQzxPeiKP0Kd8KIKcDR9GVe85ECP9JaOFbTa12GG5X7yyAW
T7kedRdaWA1SWuDZosJvXmNR3dHxPhnWkK2GVk67DKvpsjaR4QwVQ0gmFbg3cmuAGXf85SthXOZ9
ZxzmBz7DWxLE2QeX1m0X9KCQPnlYURkxVYw7j53Eps/IFwKL07PqUtZueclAPda9rzdLvOkoyh9P
8r/be5+W4lbau6rJ/ox9dMkg+4zGBC+av/lxI3UUEhQDsBWykI20p/5P0eSvRctJCzpE29EaF8G7
VcrflavJdZ4851z6AzNfWB3SAqqU403vYmWavGzdmYW7rjotWKD3R+zQ1280w78MGfGJtqqzDat4
i+TdL1cGsqYlaRoZJTpmFEHcrQEoKXRDxrgiPvIS5ZQgJVn4PdKCKUPW8Sr4ZbAbLI1s23SUvvfO
VcGq8a2M9a0RHYYk/NbqZmcSy2IQHrcIk5LWhoexr9p2cP9UK9s2DoRJA/xzCnJQsmBq0DyZAvYS
8C4StL0TaahWVuWHK41q4dp2ofj8c9VRzy39ysM2/gdV2DVvhP5isuGoJAkiQdk80X0JF4ZYoNG3
lUZijlNF/cKlijIchj+WM89TOih0jZ7eyxAZEd1oUfyNM1FbM/cvafAmAiJZ2m2Dd58xvEzLJ2Kp
7CXTE3Xs4LyZjxqhomVqKBDbJWpDZmpQaa96STv4lPeSrWJJZbEPEW9VgCQJMXMrYYFwlAR0m0le
LZMpOoymu1E9lFGWX3IyPKoiNp5ZciBluwBWMm5OVK3E+z6hv8eXxTs8mYAbh+5D3bWppmha2RiT
eZ/dXYr2/1r13cfAFG5m5k9e5NYTzV/roaeYpqGq13PX9Zhrm0YLrdemptabWlmUAehO4N4ZcUpD
Xws+glC8ByN9Vc4fC37AMd87X+5QXq6lSdj0WOEVubnpM2p+yjnPuvmmA26EBAzNXXSJdEHNIcS1
uS3Ajg425EUTxFQt8bnomfYaGw5J8XoSXtKnoAZ+jNWsRGh/d/lXPExk0XB+OkF0TK5OTP6CJwLn
xoXg6mde9hIW/SFRHn6bImash/k5WIlbbv1ao/LMdzY4eCYQx4k8FGkwRZC1s88RtS+QDodvJPZR
L4ltZl83DM+ljR6rqapir7SEGvIqvQFZu/13IacPIB567+hoI+RzhN60AHXmps/E5LzQb3l9L+i4
yauvkdgJjaqAMOGzN/hCAUr2SrvOSo//uLwZET1FiX4fbZ9wmMckOBUWkovfMgTEj3HFBmQA4gPB
C9GRBtZxBed8YxWgtxa93z2q6DJpNDbGlRbPdCNXKsKaC0rcKd8qbbk2UhqY7FXHcdjRBAeG4HIi
OdmbYKhsnXXdXMi5Z4j6lJ656z1nWUyo1VHoZNae7rVsEfe6e2sSMvvzrWux6FCYmH42HFNeONzj
IcrPiL4QgJR+u0odM/qkIW3fO57/QnZlR0WnYBtEyV5eRtpv4XWL1kIvEdkpCmhUDPRFaUwjEfGe
ea8vUxCdMIXovAXpm7dV/V2rt154CHx7Vdgc6M4V5qAfX5vMfbaSwFw1OeGHta3/pFx0EzOjf0qt
Gjv8QOC3r8Mf4sUQM3TLOgEwFl8csNr4d4KpplVX5TB0YL39HOrOopk3FO4ElbUy/EEsoc7aPbIA
1Ilh627bfKBsxqnlXQues0IWTwag71lrK1jVJNnER+yx1Pa5wSbv9F+tHr/0JgW4xkgiTj/18sua
rJXWmLANAw2ZtxAVAjX0XrLvHIFLn6htIKN4+KDr6DtCfHyr2jq4GikU1uP5OCL8Q8Fdb+rsl6bq
cz8ToSQlE8ioq48Wzcw2qTuEBPNDTv4DqtHuWfSOSfTcWP/3stFBRdJRhB6Jyj+NaTje8oCW8MCD
kggohyEVwnxKo+FpjrvsKRY9kjmcPtFmEC06Lel/Q3FIethGcODm0vgpJEcFpf/KnLxoWN+A5i30
oi3MS4k1MqLFC8JnkxJDh9rHkQvbxO+HTUEnDZdw0KUXPo8OO7Tw3R9fvfHFTYLl5HEB5l8jmAI5
fEiJCDnNHHQUlqWv+EiWhX6y3bOAKK76YikUHE3yhvhgqXv5uvbn2k+Gg0qt7ZKdYYmgEHmWf2pg
5DToYsEI0rdAE27PmEfWtr8ammFjRsj36lUJBmf/nZ3dVgdv1oI0ViO+aQAYSLIQUEiLYrC4Wxn+
mOZAYNXvGYHvPLUOEaIK6GiFSg8giZTapUv5avw90vYrcm1ZzrBMBzmRZZuaVr7Jpjg8XNYTZ4fW
gf6cW/cLodaKBvNDEfQrlxcdG7YYDUWA7TtXyURc4PYXUnu1wb08tluSMKKQN7SBbeiaX0QC8ZsH
C1yGwNY/JWdJUr+35Wfn0xQJ+kuopJAJOkwP8+oVgdJmtPLlxCoTdLyT0A6ViTDW8Bax898SmLv+
QnA6yYAWxgkBars1mdtRu3LE0ZfKRX7mG1kmVjbEHBPpSprYadQzCpYC/j6V9DF3CNLFk0YMatt+
gOxCWVPsV+05EZa08dEfEs8g/MKq49Vg38n2W3TWm+2Q07fXXI7TNN/5IbqS8JfrPIcp7eoU24n6
F+/kouZniaohm6xaTgQuhR5HPVdNPcA5Y/1Gb85H2OFnqPDv0LC1monTMT30HNuiOwg8mg4CBFWT
lq3fLXMz57H1/JFUV8KMymXJVs5Jf4LWIViPYmmOMgTaK9f/G/GnawOQy3w+QdSpT8f6bYZ/Mipk
CRocXroWmlW7eNneROEpH9uEH5fZmp8jHWLXTSSpzQ3F/MKpPuviQK/WRqA4YjO60HQyJNlQN95X
otO/gZUorf42MsOaQm068gNNfFdmgmaGipzopdd80nacBfFdOJioXEXqw95jgVl4IaMB2Qk5zv5X
4Lx7XrUkMxBA3iTaaD2ZcuNkHPGxQkn23YifdIDCoL+5z0p24hS4gPuwydkmgbUsyYRm+u4TSE5T
W7r8D/ySpCouxgbCzObgMQs2GtHK9+6jo0AzIfBKFLo1HsrCglDJUV9taL+MdgWlwRu78C+F3soX
Q6An6UjU2dAp6X0E1SssrYkY/o7rF2V23TMMGd/G5O8naJdnXAbqeYq71VCrPTr44cWYDHOdgzJs
BcmBb8Egfgcchre4s5pnWkbWnZ18EbMa3rQ66A/NALnY0cPaWNaunxJtz8X4Qu9XetfT1IKulUe9
HtJ7UlMI6fsrRM01vl5iE2H6EW5GzGbgBa67VcSn3hETxncEi7Sth+j6sqJe19YU3avJ0C+aHm0F
OSL3x03PDsxp4TDCVOpnR8bV0aBhF2p08J9FQ1GaYlH+ZgPMHtMJvjJFZhfnHrtQfeh2AuBnZw+G
d4s8o+Kja9WXDHlF7xBepXZNWYqDXZg/U0tvg9s1MWSZjVtAWdVZx8e0MuBOGrKrXup4IGprDP62
TnJVHQcqLH22DZXunP/dVHqAzDjakI1e//f045l/L7DmVB+CPYblvy+wtqN2ARgHETats5pvpiHb
haqaDo+nEtnFHDnzF4YiBtc10vfHyzrsSGD6fwJFca4YQv1surYauRJ578NYF7tYGRPVxXyhnmr9
XMbFVx0F9RLneY70jbwplLzvZTroW8dym42wI+296uJnWZl/4iFMj8IG6/K9ANBJKKRNjZN8aI6y
V6Wbuksb/mbORaUZjaYbTjNK2Lhot7I+0LHyw6/wYdea+1Zc++E7r4LvsKfcmwXU2mVXbZymmyjk
j+XK9oN69S1iB9KzCyP+MFj9VdPcrc76KkcKfodR1ZvB03h7R3B2o37KzeCuLKS14GnykGiAFKSo
VdfUAfZ0NLEtHODLNBDWp3TkAV+4tugjEOcp8YlQJVRziyRQvRu+WlHNc5Al6oqkryBeKnlFVe5u
a40q2qAz7rqf1p+Jbq0jnebJdpDmOdVwKBmpuBVhMMI1+zZQarsjBfV7kF1/J3zeXFJhX+xCujhP
KCKmUxSCqC/k0Ic7ArMMdddybKq6hw6gMKiyqZ3yoFID5Mz04+rQ4xbZkh29E5pJkXKVwg/X26xo
mK94ZTK5ayw80W5Q5IXNAS2HydbMi+Oum5yocoueIvNsdT2VlRXNzW0lvfPjBssUiIaBW1oh2X3A
QY8bLYhBZ7zpBFaKlSqwJdfcJrV3QUsThjHDRni6Wm8xpZRKpWR3ov8HWXp8s52BggSVeZr8jGv1
42dlGf9R74oK4ofXlRHlnapIaF8qNAcQgd4npGEeV414IKIYtiE9u7XMb6iKOdhKerHCVDtaZSOe
XGEhZWO8ddv+VuKTWMm8FWu4nXKlVWgWhPd3aHjvjD4QSytK9mPb/xQOxHjTuqQpxk9p4mY02qHJ
jgdCnj1tXuyn4iecHz2eCtu7327BDM27gaP62Umq7xIq+SRVjuQxr4cdxph4hXes2GVxZD43WUkY
dJvgXJkfOika28aF4n08jDkur6MvjlVlYxyq6K2IQFR/ec2Gbk/WeNWQJEwwnWED/nvxlH+Moia0
qPSjg/Daoy1lc00oMcHYri5agUpxZN5sqYlH8EbCcz66b2E+aRhTFlkPeD12Ep3Z4G7QZ2rMq7p7
NnujhVqc+8mLJF6PhrLukehpFcck8dL5lHLj0+zfZWIBDHXd9OmUiIyLgsrOOvxOPGeF5xHAqczM
s2uRRslWCjdU47T93uuNi5wfPb6KJQ9hRN9x5PmqQOdMiMvqf33f4+7jmzmwb1ativ3jqX83j59F
qZV2QMi8+f9+ay/8fB3Kqlr++48fL2yM8VqFWbQt23DrudbvMkWZS0BO5K6VJkFmIKOIs6WMhzcP
4l7V11nidZ2kdWm4dh0ej0q3m/UthraDgxDHxK6ewoiqWKs4xe5kP5WByHZ2BSxAKKV5dzoPar4e
k13X2veC4PHfvU+CbM2VbNGYETvZcsqfeqHmZMnvKSNZIqr9FhkXpz/dBn+ZJOVBZCBK9tRSOl+l
5qbyf0tLGw9dd3aGiAL10HSg9FFocD1Hg1tnfxqLTb2tG1vXmC7dbJYWLcBbJaS28dOuod8E1MIw
rJWYQQ1ATkWSu4XwKWxRkdJFb+rBHydJZ1VAW9NrHecLf6r6dYNV79BpoC/2WFOUC9Sz8TqqRpzQ
fEdLSQ195J7Q6P7BsBtssYh4uOfaFyPAWIs1Plz67AzNoFshwjL2nmjbYxw11c5o6nOQNs01nkJ5
1admWpQNFQFjA8Q/DPZ1sMrqXFIfHSAL24YVqrA4lIjVDVQ7VfneconeuD5eaLfaTjCnH56JjtFM
k2hPXHBQNf0Jp4F1smSRLpFVoSqxBhabWF7CJvfZSyS3pORs7nrk+VUZkgBohw2bHTs/B5Q1lWUQ
I1qcFQmqTVaRbNnBuWhbWcA0pD/RwPUmXbqxx1wnWza/jffHHNCH2A7gN7T2ASGVn0F3COmigY/9
YzYhGi0GDVVH+TU6Wg0oqal1oGS5KzJ33/cMGUVWI0oNf9UoIxasUj9GYT4j9C02xcB+HpnYosD/
EeVEhLmkxCSkL+5quxYH2fADjaA/RZ2eXWxcCXXLh0WAJttjM97GYpJ7SV5Yn7Vi1ZnU8FIa2bHM
6ONJFqyMiRYQKT8/dIYAGGC+17otG/5/j7Hq6iv1y8iTaRXpk73Wrf5F+ciR2GnJjZzQ6mh98lm3
xrTkKt0sLEz6q8QofJIoYxQmlXauqK1fNEpZV6Oz1r4rgQ9x5w2jU9BJn5oXISGOqqfej4arCTxF
zpl21IlgWrBpM/oYtxnh9Un2XMguQhaE1SqJUnUW6fQ1tHq/LXvowsFpcAayiV7QDZMh5Rs2mWan
N11rPivI/L0lfpBE16e08tuzgYOw80gxr4O0O+UAF3uUaVhli2fDsnljBigvmWE7UF3KUFt218k3
t5bMdfJ3dKrWWS9dM7pgMl+QxPs7qFi/Bg3dgeqt8lgwE1MFAUIRXzMr+qX3frZTcQg3WyS7wakX
grSsK601msvf00AM8OsyWFs2nhVH/bLCteGE5b0KDMJNO6xrqBR3WVCn12aAgjO5WG1SPbiFFjb8
SCOvvfUwvdRSTki43fGUOKz4CyiRHY2S2sWf4l0vTcTGQfsasxtdjD6qA4cljmrdWfpZzitBc/QG
Zogms3e53YMoqTpfI1/WGFdV28jjR02m7rLWOI+TqkjXaUAORiMAZ50B09OAHaUBRXdb98cJcv2M
PL6EfRdp9w2HnsMUTWGsrYuQ/JV+oiO8iqy/uUqyA+zJJkopo6AQ51h2CLm8TMQkXsp4ZYRlvWyZ
hrygwwUXkOiI1AoRCVhq3J2K0bkHtektUjaI85xaoimLlnaPL2coCJolF1BsJpTHXS2M7dATlYfS
yl8XIkVvxFQSAs7ogs4Rf45cqGubuXmKN3g2KFUrwrk1/py5RKVn5OKgUaZ5KJYE2td+99YrtSaJ
hqow91dOnMgQcFnH+bhvP4d+1M9yNO/seIu3DA3NosxlfXk8LMS7W3r9nERJ4Ba9uhmJ+vngt09R
PNrn1EGkNZnPfansV9U4IC9xqW39wjjAsoHG4cxcxfRRGTgll9IPPxAQ4a32xncz8cFehaA9uOcT
1yO1MdwXr5rsRdRk59rrOKGNgVzExsJYApbRIpKrFAeznlAvzzb4lIcEkbQkWswcLhB9LJ2lF6Ws
I3l+y+1SLv3Bey0UAzZEq7VWQAV5FC1b4DQiYry9zSy4MtoBGJGcYww9OC8j5zkN3RzQQX2NYfFi
dxXBbMVnnzTQ6YCzCzSEyyxuJLJtKoX0NOTYiYK/JqWOO2tmozPvFx1PcuVO+87uxlWErBv9ewCi
QkiTW1yG2OuOQ+8/hb7cdNpnzSXwVFQ2BcakTlCNqi5j4QiMsMPVkaZzK0x37SUYrBILFKRXAC9D
K4wVF4ZB0Dvf6heBC6kELXWJal1SlLTHLn5Vsci2qol+CWf6iiOBGNb3mhW6pSQxxh3n866N5bBH
x3YXzV+y+rM9GTnUKzTAYbnFjK7miJchMkiOwP9Y1mIhx86jmQzqghCNCYxvEGsJYnEVjfeGSd47
sKIMB6lNL5ofIsPFdNxhqZ9sv8fLSqJUnePB1Au00w0lB2pK94b228pHc9WBdejlB4Xm7jFKxmej
ATQYLfCiuKYLpay6H8sopptJyVxGaqBIG3VI87baWA0cATkewa7vUjYWLlWaNO6djTF2n7SEC6oW
UE1ez/HjgXtLk9q7VfXwQ+xUsI/nR4/nJ8zAOXKJpq9Prp9kSLO5MGctYGSb/N+bar7n4G7r8ZSA
FCel4qKqEyH5yJFMohBN5HzzeO5xzyHHZm+IDCJ6yA8y0d3lqMS4zH35rMWiWw9G9ulXmfdkMp4Q
EJ1dWw1FhSnHPYk83crrq/6YCsoHGPyA1ZXYETWO2NMhJJkzW0+cSxrp2dHIEY9CrHA3D0jBtCE/
kcrPrpCYYAkSkHt8q0ARkYLRtYnaOpedhQfK4E0uuPwenDC8FwNJHHnflcfGBSmTisqTSGryXLZC
nh/3vHpeW1sORc9s3zEeJG9c93dEC+K1TsBzkA2UK1XbyavgrLE4n0zI3++c359NQPDV47tph+Pk
ueMxT2hCG4nULugNGbJeIredn8dwPP33Ct1XzUFPmCjmFQaVfXp1xGISCLFAZLPrv6dLv75lticP
/8/zxJ/YwHokXDy+exzcjIBPG3lMZ7xZs2gzad5wPc40J+jY42kHw/I2IH5ykwXCWQqNDi4mPv3w
uPG1CJdGoOsgsHymAAWP28fTqSywBNQpmOIURJd/N/mUJmB3rEm57xf6oicLRKccu0/3zaR+PV4Y
2DkfnSzotWzEaeoarrrzG+9lXXjMa231eOpxk9g1WTUpCjHMLdbCczy5q1hoI5DzZEABPJC+XmnV
tqTzemcjBUF5ar3kSaWdOof1uCDe891RabAczSk8juBU7+0XLt3hbPqQleH4HASafGX3KTdCC76M
tFdHhDDlsgjF+OZZ7gAN5Dsk5vBwcqALcMa6l4DAkVeFXWgsRmTIyjyPHoLU/16FWQ5tFRxP1d08
g1oqEnQnxPSEPIkKI5apRlxANdGrNLChrynbZa8RUFiMQbZNplC84EBlY86m2mJCCNlXXWnWbhY+
mu4PiY5kOTg5fqOeAMjICTeP5ydwnq3vk7aU4h/7EPS4pxA2z275puO2Onlx879v2pakhDiy0XMk
dDA+vipG/X9eQrtatspNAzKeYYlRmW9+/JimLK5Wi8WhRR3ZtZYL5JF6NzOwsWS7pVpRhVyc8mLY
4khGKh4U0XZ08/FJzTcB+B9K+nTTO/aEir21n3yFb8R15JNjw+frwt8rvbj73uwumvpuUbZDuc5q
H6wcuG1lp6Pk07T6P6F8i+su+Ezy4dqr7NqRIP00UV70ZGQyWOdv0mnK41gGOin7Ahmpp1dPACHg
xTaKjWTAaEAsl3t53DDENFtPw7HkdSMf8Hzz76slqmZ9ShQ28v/5hv/udVG/igIuYv++QIBbf/Gz
lUtQ1p3LQHSf2uxua646dfMj0I7m1mYS2J5Hj1clOqt2iywKyKV/s1JkS1nf/bKDoQSxwVzhCNK6
/I5AUE1W6SrBwbhCmVjvI7/bPAREjxugL4kvdBiWWuXqe3jtpXI3xP22VyI6X7y6TM52zO7JTfoO
hQUZCZNvn/ir8/UgjHbrZOxfvWaW+YNCaH1PnlZvZDvHQsJdN4QFJ2iHSHSsV70L8zP5Hoe3SmxI
9UJtVDPli1ahbMriBArb718n3Zg1jASguatIpe3JyDh1EZO65z65Ddo3g6W+RaWRLf1UfWWt+bsB
b9hoZBeTlmiQ/eQXztFHcmInHAPtyDxKpZtfpN5BSayQNeIlb2gxBJOOcA4JPs/CzDtYKWdZpRdP
CRszVJhs2CFUD2jXn1qNSInSGThDmmEmwzos2BYLXWrUpEPOrYNWy+GQK9AMj/l5QbJAfMDV+2FG
xLYw0G896igxs4GrVu03LH+6s+JrmvbYNhjR17XnlquID3fp6ZJ2JEC5U+i/hcrRdxH7CWceScBP
PmlqDEmwMMMVXRgGB429NsxA3PsIuqKr07+xDPtnD8oocaIGMz+GOX1sjZOFN+xYYIkyIm/cleNX
7Sb7QPebQ9L/qk2zPDoGFrBWuGyfs3TZJXLj6TliKelte0nZVFl5QGt+oh9Ekv9ymYnXfOBqx/ym
hP06B4wxGfe5osG+/BkiCZU/CUiUun3TGXVjz5+V2Lq9bPuBZraKYL7ELKwDMV9LWvi8I4l/gBsF
sRFqsLKjCFEYdDSusgDN7AMiloPLuq+G+uBK29uOHVfNUEXttmhAyfr8zsWh3oYlq7smOvultOS+
C+svQmjKRVaRyxWw+4VP0tisGemf1nQmBnts8I5C2JYmv1LyVQ+GilGAcYVEWIcJbRxxNMgp3AQJ
FwrSa7NF7/obEid41YAYNeeCXsJNbJVFoWiZwRp68W7MkGG1ZnAcHaefC+4btlHDO9qNFC7c1DeV
UPgP03EH7lUtSC9DGF2P5YrtILP3akAH5SZbOgfsc6lbBFdgAUlANEb0jhvqdBDr6NK90itKOoor
krVO7ufaZQO3RB9kX2SEP6YjJWeNc665WSblTAV29o1NMBYuWX5NnC7WZVSwUWjzFi2RfptAFYeJ
nblOet26mle0xAWNKwpanNuuW6NIrJf8LvXOVNmJES9b9r2ubah92gwxqV6SvQkoUWqSiRVJViTb
KAp0qcETRbg2kQ31y9SNOKmMyeJtRTE7tkCf7jl3Cv0mx/SryVS57CT6kAK5KufaNh0yGj8zPGdM
QruI1q6z4zjhGnCM5FSfi4abMpvZLtSGhhtNq2xKHVNfbYuOfY2JflBLyA0ByEI/2GbeUmva8SJh
xBN30rgg0MzC+LWbVIBQNpKoHUHBb6RrF8vGaMttF3nM76P4VTkwy4wXAfBjMvcXI8JPSc0eLJNY
IF072046nPyeUSBWuI9RXt40ughR+Ip80QmuPEh9yA6CcUa78TSU8o9V+x9lO5Hq+JILxPE2DpCF
Q0aE5T9HFe6/NPW9c1K0b2VBOowbxfk5dMNPFRvvlkzLrYFx4jxxcRXMSHdXzV4liWKtaMjzbbPM
P4KW5PtEz061LYn50sMtK+NCsgf+oD3sN26jF0bY+GzNNyV7bdLJvaWwwdJMg0iXCdCiqUYbUxSG
JvJyNkYetXt6DPO1nR7IhoHYL0LsGYqfSK3PjiYfCpH0ML9aJA/oLZWcfuhSH6XMlTW6f+1a/07I
noTbi5e2n75pdl3ePEW2RxRRYje9DR6Ko9YgBwkE/+6HOyyY1YGdJJO9R6y+i/h6J2tgMFlqJerW
6QYb+0eQEQQopJ/ikbiHUcd7Uk3hLRppSuscyW/eSfCIQGr7KP8a3FMbifoSOhJ/MZlCvvroRY3E
lA6lkHBKvykSKkuRYzdlgv3hzTXGFll1OCvKEFOVocTpGCCX9U1jE0252NGS9tueRudQjbtClAPT
4kznA+laNk1gyZwkVNbPqZcik0cRKpGFKf049YhmullfQkPGsibHhc8Tr4KugTkQAH7RyZTZ6Wm5
qh04vxDea9FYktpQVZ0pVh8YXVpz2frYgouoUViWgZ7nzIs4Y8seNBCVVEUccPT7h8pkI6xr2wEw
9RJAfluc8ZcKD5UoTkMdGPvRRhBShFGy0pRlHJ3+T5Sb1bnWpVgiPU1XFovZCvuSsfAi9xxRl3Vo
KYPcUaAcIY+v17T3WStPL94Cp0H6PI4fnZIgMhG+154gHhxSFbp9Yt7cLkWJkMV/0TP1G4utNwtE
WsHEj/laZzoFpEqGOZ4gokms3VZklyN8jH5aw2j/D2PnsRw5k2XpV2mr9Xg1hEONddUiAqEYDEGR
JJMbGFVCa43Hmd0s5ina5r3mA1jdXX+2WdVsaMmkiGAE4O733nO+g/63ynGc4AoOBDy92K5X4Rj+
Sv3I3hb+8EplUB/mnnevzskuZst4KhF3OdaoXdvgeOo6p1v7QJ3cWg3vGkN5lRj8EI8Vjwn28Nu+
z3boVD5CZXiDl7ETOUJfMImaW+FnR2F9SEar3wVdV1B0060g4hS+Rn6oE3qiKurzTRaoxq6ecp2e
f0ZGQYaurxj4mxw0q4wdxZsQgb4XoWk8F4r1UBgRXpZcAM4AdH2Qijntunm23aBs2qa+7V1U3cLe
XJOV1YzquK+b6Qn0/1VFGtz5stkMfcw63zQzg5LU7AJVBx1oxv00dd2mIHWyi9wwAGGOgemubOoH
s+/7w54KG2BDT7pGooIKs3i/2RF2QKPiDdIGRek+ygT5v08Xm+Lpcd3VvjxaSQ2zT93AvbPOhrA/
7XSSq6IBpliWvVjHiv3klWgAwkKQBYamuafJct9lxEzkwc947LvzgBua9ty0xlWiHjnd2Vv0aK5J
NBtNnupRwQwEW2XEtThe1TSqtlaf4t3GJmkPz04WlW4aq4yfQIdYjH9WlTa99b4/rrz6eYqQxZlx
DOUi53XrjNcRh9KWANZqLXsNr3+sAfTp9c0UtPcTYzoGbGa7Hut5INvr+spwyl8RJqOVahZfRc4y
oDTIi6s3XWdyjty93mpkedDW4zKMZHMr8qhb6WaBSC4MrINebWtVJ6nRDM5MF9+RJE6bhpOgHrfB
rRfZB20gsatKbaxcgoPg8kH6VnJ1fOWr0ADxVhUN26J4gof+BWtDrGUeDVu71nYacYisH3TEW02g
Ks3DvWewLOtpyDAj6rAzGE9hX/PHcABDXZxvJ/8rNJv2NOiCQ6jCMzRi3lMkrbsEra6WduKYMFGB
ekSk+MTinXzK3tvlhcoxKsjeZKe9cQoJNxEGdUZjWX/scmYzbfjT6KfuUlFhkLDgb6WQ9dFpw1ui
FFXEcZyoOr8nzz0/9yMo/7gyukdanEyK/XFrGSNAb4gYT0pioDuu219a1MZuKk9ZVXYnIVDbUy8Q
fCrw9E3hCdP65KKiirAokFuNVMRVk9RGjWJ8RGwP9Mdg+Ni8dnpJ20cdzP2kFdBoogyGWHPwHVCM
SEFHV/GJEhYl8k+R4zvMKl4Rn5Icl63r1Zh4nFK9r5xA2zCQ3/el7xGZB3NBj8TJs9jegaAxx5qj
q8J3onAnBvIcEi2DBjBQTWxSNWUCS/zKsssH9gI4igC6GZjnD6onCWqPCOmOc+b63PI5tRQaVUpR
hYmqDWQuA2tT5ypmz9pTmR12ewpGhgcp/ViyAZAhcKit+1FbK6bzXGhds83FlED40g9Bi7EC4Q9A
3ODdC8n4NZtyTvfsMas1Y3Pfaw4B2WO3c1KSNlCmtqfSSdGMAw2zSIi4WT4w1nw1tcTY9RFX6kyf
YPlWHuIcaXgwsVjFYOJyYZeYU8HCMyWPcR3Q34+HVFtXBuw9zB74ZifDgLLhOLvCKuydoePVa617
v/OVhwWM9h2oFxtMbqWfbQkeNnZmr6K/G+l6yyD+NAnC21lOf8h9Jr7JrGrOe6nekH1yPyY6zPqZ
9q+BdHe7ste3ElV5rJvrjiQ1UKNmeEozrD9jp0KOQOndOn3kmtEgLlbCDhkXevLklx8DSXAPPhR4
3DoKoVnMBNxB5+yObcBcZaluuqHi2Hd+QiOkmx9Spc7dNRayPq2vLxq87KQLdnKmHJsZQ5rBCNJL
lQBzBTpyYQdLaStmwZVUoFdofReSGo2bntp8Fp0thEurUXJXx7xyMb38q6mcjs23fij9JONeqOuH
5buMYBq26Iu8Y4bpt3IE5WQcAz4eCs5dIros2LfRFueFUmjq2o3KPALZpqhOy4u+RAs6Wo2AD07X
2SlzAWHJGa5ZQLN6Dg+zW1JUnRCOi1d4d6yxPbMef5MlOgomSxyrOA4hFzDwKQtmumZRnpvaN080
n+ecTZxkc2DtklVIq2YtBYyI0vDydakV5Rq0GuqTFkH4fAI1caca/HVrVk7KY8jWpwpIfV+X8iiK
8OL3xnRTU3m2BSmmQo+iE9VqfvCwSkSSXATCYK1kUw5C2feFpR1M1cNrEtbGMWFDu9WlcSsrwTgK
7vQqD70nNS+m2wm10o4A6OeK5Ieb0DBp/8WSrJ6iGb4Zlb0TOjvshXTi2HVvl395Ae6PyizSu6Gx
Nr5mdY98+3IReaDacc1xils+tCwUWR6tyhmnrtX2fZyBs3foPqymjmKWJPGICziomUpahesJBLKN
qFcqZ5Y7FbMRgxpTecAMgt1MDVK3SCk+Uzrxx6lRbywF1emE6/QwVQ7QJ2xTNqsplp370tGVJzmN
hwFXZDPnXYSCp+YzIRixIqwWIjukwnGrNKhAUg3dc4NwFwF2MEL8nQNKRdRCdIxnwJY1qttBYq0v
HT/FyMquEg5pfPEVpNR+9PHN89T076jNJW8zjB0VKezYHBQ0RKSoYyORMnJ93xZs7xy77S78iSP7
InSBbI178DR/NrSRjyCa2e4YjQBGkTOWQ2U81KP96MCdPtecE3FxGscC8xBD5sJtW1olmGMHCsQR
9ZPA3CFTKDEKUP0rKn6XKwH5Ripseqn8uKFH4XsRkmBfGFvVQymTisj6fseDMHAohOxNpbBPOFGc
nf3CU94HP2EJQai3nvoAnIR0fhU5vmCO5N5REAEQjioT0qRG5Fmq8B7HwO+2EzEOdGTy1AWkZu9t
zCJPnHhokw7E4a2yQs/Qt0bjTijZtAuL/rGtlZsxznjeOsrNoSfrJ2J2e6IYqPahUh6aun0umLh+
gVJbe84qnsiV9wKfEMs+tk+IqMaNpgycg8H5330HEncNvVc7G4kt44Oij6RKkjpL3gZso0QJz5xZ
OVyP/j07CfRWb9LZMJ3k8P38hZ88KfK+ZDTC2RKBluOHewP+qxs0mGTRCPAu1g3nsiBK9gO4e3IL
1St662QLW6HaZP3IMlIJFHVVszezybvrgTWleJCNyVHfWDcYCkz6uJts46ttdPGDpj4QoPn1gsqc
0DTmGta0ByfMrbu4M/ZB4h800n1XmMlK5N342Z1AbvQwQWjEzP7MXP867+CHxgeNRSrdRRca5nNP
GBxfi6/SkbjLuYyvy8tt5V29X253vMIMHedWjsFOXjAf2ngaY2ekERb9/hQvHerRwrZ/TM6DN7aB
q/Z2TYIaUCQ9QnW4ouNFvmYtrN333uYhYMnXuLKvVNcBKTzIzmtNWpuYcPttbOCkKRhsUVub5V7w
5T2yY8AlsKzWbYGqOZ6MnZPgi1ypIvrE8ky+iEM7glJ8Qk5b2Qm9hLaedimq4scUyPFhnIPMQeSC
61IUt8PchCY/vSozDzRTK+O47ADfEXzLIo0NS7/p7WJL6oV2Jj+CBJ4KH9tgacZaLw2CHUpvr1eN
cEVYd+6ELfri1OoXjw5tlddBockDcMEbfNOdxlx9BOxAN7nSu7s4z2/8Xn02aZjeiRZRSK72b0Mf
kF5DZ6Gxnr8hyXI+W01h5pz6htxKDLkOHmDkCRqdnS1wY+taNYjYI5GiqRQMJh1T/ICwXri9Kfds
Mu8x4urnaaSPjXWDJGeEVGBY59W70hBwkovwI2dS0sys9Ak3KyN1js64n6tVoBs5J7kyzG/jaBo/
bCFW7ahFyJPffTBol6xF49cOvnXr1QPq6nbmhHn1bWwRbih1H0UmPCg4t9Cu0DiWNg8U/dBym8FX
O4zKNsQ9ss8Dhs3koLl6Ww93y9qJL4gpQxSBFtQFRp6JcSzAhWs2b8laGDVuFhqbuHPG1yEECBVk
xvb7WtNaXNeplK9EIlmYDnVoN2mDD6VhBjoZIwYx4fT7IdNe27CPNjAvCF1I2xs8dRwyfJxcyqTL
m0BH/1EQz7XSBZ2lKAw/eaH1Z0WqlGelcVQh6hT0fA5CM9q9omSY6WMJ1p4k7ABzYqZ52l2W+XgG
tCq/6/aZQsixYCyxIRUEpUErV/rU0GPQjQwjoiL2XkelnPcCacu8SxcGUKu65r4YpNK5vQ4exOqq
NSKG4Wza5bHudsmgNRcyDqJ1GYY26GpOSil+meXVWpZCGqLKeyK1yHXmlcFTUywIptHekGnxJa0o
3RQzl4K+Soe+ddI+fB1Ya+/aBYs2bztXneYEqHmH4NzYGuSxDv/s8rLFuMo2lr4HRV5cbIXqu/X1
TRbV6t5aVqqKpOuSifW21PDm2DNTtiss41gaPvkBtrNXqoycqfZ9bEiyIWju5/KoqmY4O6kmNOHp
yD0h+m1PWqltEo+7tlDV6kCmOfnOo/3hN/JRb+323uy4DUIvYMaL2JnT+FBf8KbO0IzqrHXjQSsy
cycHI34fa0SOYRbjT+0LdeO3SXEdMwRHodIa57bzfgqYmu8DXGK0DEq/U7kYVn01pFuA98Bl5ptn
oGTCGICXNCr9dZD3yX1czHF5qLQyo67u6o4JoJqa97Y6AtWcO8MkXbmFnfm3LfreMzTyd6E47aEA
UEaTmxTvtoBsQi4MUZDTcBtLx6CDxtFb79i0ew6LrmbN1pzAHq7LS8OIEgUWkVPVPIkndqjdxxhZ
j37MUSjypdinWpRjZ+DA5VAKHIWRn4ISeupQ15cM/DUQMJ4scSKzreGEmcFt4TqujUgvD6kK8rSK
4Ngnc07NhLsX3wW0zMTiV8QpChdJZuXB1yBldFmCO3Ze7kvVegMUaT00BouClgXzvBIEu1mrLCzQ
Ym7KPDAxSJQSFV7hMM6G3Ts6mQSygnSMaASTs645rWy7DG+bFLeepqZPxlgPb8sKwPCqOA44fjdt
yZ0xyqJzlQ4BdKOx/NfRYLsJRhw8fmZyLtKg40jN2pX0FfJxnVxVQEqsyRqKPYKrhw5thYlIAYN6
gvs4y9LbsAknGBsjSla/vxaziS/DneaqdsGvcATUpr7MNnaMHynIq+EU/WpYTM34p1WN7dkJM2ud
xUa6B7ePQZptdeVgHb6XRnlyEAToQ66eJfqvdYavZ8tTVPf0rVdj2W8Ci7J2ecWrQOZY+/G+L8H2
aDHM7ZQpnEqn3jzR28Swp6A5tOnPbIqqKg55NX7StfHXudpVu2n4hA6MlrEjbcAA8VPZwtl4Fror
pvMlRqkMK79fs1t4xHmj7nwhS03ZDUPY4ekk61SB0YXQgAuqv5/I7LxXMJ1t804brt+vVtYNAaJW
7gi9bLHKAAlAKNRJroMYcOzRYvGFJb6n9T9wJoB2UshsD0PBP8a25Cg0770KC61bc3TfLPsx/il+
Cc5KZd8iZ+XWo7Y0kGU3b4FCkzaYj+OK0WByrQXC0cLEYjm0q2Hk0mwS4yEsDXRXo8FzV9FRz2se
wO9KOYeN152qEk25AwtgiSSYJKX1VBSArYCKrMD8MHmhWJBafqFD5riVg6lU8B0bXe0D8NIzpUvx
bv3CCi550+9lI+7AvEZMvzr4JCHiF1xDtFUB3BYilQ8REbqYjiqCcYK0XS8FZxdEFzto61u/LpHp
Icg6LEVqXuuIV/3woR8vy7We2bh2+76A+xMNF7qk1nEpUYFSIwUzCaYlvu7Cnaa6NIkrEiwA8/eW
YEOcnWJLWDvTULkRDeYEBy/NJe8DtxmsR53b6F52oXHCDHBfKWp76HT1ll5tsW4R3N1MEODQL4r6
2Br+U+lnm8IYsXhnrby1NeNnbg1cEfMRSiesCGO2eoTWUB1r0mdrHGe+pBsJYoTKRwngnXbDTVbb
VwOYylomo7LGzse71Ylb0IvhCbYfjQTE/+jlDMwuGh7SsFLlGTF8h0o0FgfCW+TYGrdBUpbud4eA
IZgFBu0cNepTOKZAEbukPmfMd0+VZzY3w08uxpwtzRGXYJKYKfTpSevQrqPgALFrtojNSr/BRnr1
Kwz7Nq4EP9HczoaxgMLLO/YoVFGTJ/M7GwmKZf5ich2uTd7bG2wzEiFWvxnBdhhVIq6JJnlbbNNZ
h4NRPy9L+9Q0TwOBrUROqpcBod86VXGVFhN51oah3xctnCnT49gz0cK5UXzxYefK8xQqwbthM/LN
WkA9qGse0QaUDfIbExb2RSnLHxRWw61Mu3LnEe4A1Y820RgBcVGVrj9otVyNNS7sMYXY+X3AFXn4
U3CPPmelPa3CuDZP9EBBh47Fz1JJ+vNUtST11QHyef2HRTzoqRnT4IpR0dpoCb2xdrL8a3lMb5ft
o7ch5Xwv/rE5eTt9Hs3ZTZ2cln/VLS7TDkfm3gs6eRVV/twqWvhSoyG1hv4SS+SbDs7FKgeYz5MW
PK7tjvlg0PmDX99T7W/5jq3BgXHW2oZH/IV7ekP5voWzcxwCERypfgh4QOXSqYdhqsJ7aoHoiYBf
wkuVJys19yHYN902m2ml0V31SYJaj7E63PbGiLxh8Af0a81jbauQWvryAUMKcwS8ptAs/P6JFgwW
56o/RB7AmeU60Xxs7M3gmmWcEaaQAALvPLmKY/9jKaVkWL2H2c/lkdAuqQ+ZZEns24cgmjSHJW6I
TuisdzSXVJc0PCYGgoFD5kMGk1k6nGibDaelgcBkFwgHF9sqLTgOq135q1QZxflaE53HsFjKHgoP
W4XAZw2wHln/HjqkS5skFt1WHabu/nthDsy1puMsXi4uAZ80QbHflzj40ffq/kFtOD0gakofsU5L
Drg91ejoTNqaI4l/ytofzNZWfu9R2ybqa9CAPjeG4tOcb8MYEdOOZAKdnZZEQxgYq6EgXJUTFhCu
ji07KA+DgSsvLY3nxPfE02hzsAh4N9EexM7F4igKP07zP6boSSOG53NqWEKUJs7u7TGmLJ2CeL8s
jkpve8+jnj2Z+ZDcFYEp7gCO3dV5X79EJWN2LGD+VsVq8RLaA0IyoYTgpHrqRkRk8x6OLvkUAcIa
lwJt/pADOBnRbByWMlDRyC9KMr0/iWAE5eSUTzZekGWbmSJ411K2lSDQkBiC5fDa2FJ5LgHGpZHX
bJwkRD82JvnWqBkKUUBultCLpKmMm3yoHzR/8T8oKh4vDHddUR7/60ORkligMOg6ogS9oErR6FME
8S3JZeouNjMW5xHgLBBR1/YYXC4bYzUSd8dpvNqnBGauU2Z5X8R3ASwbK3Dj9QTgP4CdaDNWv1Vy
GTJYDqpd5PCW4YPpbzRlrq9qVLW5EzLRp8dF+STztTVFqCLoTBNOPB/o9Ka56YJQQKIk4y3jDLGZ
lIyxVYE5IVSKeJdJehB5zuHfm9uqUW/ktKfaa0Km765z+G0mKrqVZhbNlfZWflGqlqc3+OFrNkEm
Ex06RJrMrDd6cx9V1YnQ3OkCrBswb4JvPEQldcM0Uz6y73iuoyM5bh2DvgpHhqX0Madm78sJHIsy
1nsTmgkNEawiuW8O+7rH8lEkXXNsJztwZzsnptoB8nRGXgK6uPeKMMl1Z9Im5VqLf7TJjbPEF2Hl
BNoTWVCEConZBvKs34npUOR98b3DiwwpbGPWOEU19Wu5mGoTAlzUcf8ZSlfdZV30kVCiujpNOBYE
/Tn2CPmaX1p2VjfSleBlBDYV6OML69k+MKpo7ceK8aD702MChuCG9l31gIbUu1kuvtQEa1UWyVOs
GRp0dbR6qnCMXRUhs0Ip3GrKpxkne5gQGBqH09wq/J5I4JmF85j7waGupOp6HSfhMJ6aMzHod7ae
xwfV7yz2eNs/SRv8DaBbxwCb1pHzS1Z0NADe0OtVGtXpSXpIeiDfnMI+9w/L21AJBN/GoN4yQWMu
beucDiriYCmV10S3ejulT731EtFWhBzQaCE8woeydjgggrXZGLi9qBwt4oT3Cr4QginT+3piThXm
yp1vZuanYlbnVgeV0tCAczl3rqnUtCvHUOuQ5xxyI+pcf4jFY8GQfpUNiCtgp57iwr6WekeLMaQF
tvRSYRwG2VXWQ7AZs+4TiNWM0WyIYQpwRCGj6pFbE82WJt1dn1O1A/+LkZkp2g8v8aItfyRpJPPv
sJV1r3ub2uv0H9Qgn3FKFxkJ/ARug8JcCQWdXaf1b5d67ruzUL7mJLrdV5KsoNnGLlLtuDRddQ7A
c/PT6o3Z65P9orHZokLXndPYkx+wXGTLqWhZHYUkrrfX0G4t/xdbJR2XxLybSut5mDv5MvHLgx1j
lwQBvKUYeGIYbfMi6taZNhx4jApK+PKpFtpEz6SKMjMRf8bwCJ9bilLclOMN0r0jBtzsahIdc1XZ
7JfHm2yQvGEkS9fLlP5qKkaINIlAA8DmyipvSeExozG8D7PiamoBpsLU4d2qZ1WuUruKGTYbf+zy
HeoLgsbT9AWpPG6mkX1+uaON0jiVOtlhYiKnujU/PS+9w3zdsunTBC7MY2F1+jNJoPdYgGHd9lbH
jAQcWBQ36NijrDwYY/QeNzlp3/Bkzo2Hxond44DvFLStQveDeEHXN5pfCh25exu34aqOdZWEGjpR
y1u4PJbREVngUV3cBpbS3S7/kiauuu+Op4meG7tMfSG6Gn2WRvu3zNRH2CreiRRb6JgeI4flOwwk
eHECN8P2qfxD8t8QXeEUDZtpJzr06EDLw7PPjbsjAQDF1LygmUn8NqHDWuKkJuIXyjomuw+J8IuF
bmnO9KCG1LJ6vzzllAHQvjdvFBlO2+/b0585+BX81SLt4vWyvKNoKm710S+P38nZSDDlbZh/VVZg
/1TwEG8LhPIakTKgheJtH2nRTZcOD2k9PEmOlEsZkyXjdO4EyvJq67clNagy6LdBl0+UMfw71ZiX
xs8JWOYToqD3Xkdz+n1MKZwC3qYT9tdM4X4xm+wl1pCymyF1o4hgEy7HV0y9DkcCq9s2yYMuCKco
Z4zXcsdllMP44mnTj9Vdx0DgOMrxI8S0fcXGZF3TZAoPtVThHsfDW6EkJ1ArzBVU4jS4VFU6nHww
cJKf83ag7nVWWmdqPyZbuX7v9tLWbnVYMh3F7rnOZHVncqWsNZsojaVpLhO04z0bZZjax5ZDDp0b
2B6Et5qXfxx2uiTe/yFSVlUVbKeaTQta0yzD+i3IU0tMfRz9aqP1vmv7eMmzAMfAHGG2tK9pT1nI
dD9lRUAJkYec0Locoj2ckhzrzE0tjZ+ssrDj9UZsgJQ8/ZMnOKet/v4E4QEybJOObkjtt+B3gf2Y
iOOAd290xrVS9t4hAOxAFSSQV7X0SgfdeMT9Vd6ADo8vIe1yHz6ieCwb+DDeWLxCi3od65boWOmf
kMja33G2//ox/E//C8hPMvp5Vv/13/j8Iy+AmwAY/O3Tv+4395t/m3/iP7/jr3/8lB/42y9035q3
P3yyyRqwnHftVzXef9Vt0iwPxUPP3/n/+8V/+Vp+y+NYfP3lTx95S5HDb/PDPPvT3750+PzLnyQp
yP/697/+b187v6X82PHf/1da/N//8xH8+/9++/2nvt7q5i9/4mL5s4k6QjUVU0pDV0nu7b++v6L9
WdcdrBCs9IRwmXwly6sm4Ifknwmc52vSYJO2bZOLrM7b5UvKn6XiKJYDA9B0kHtZf/qPZ/eH1/2/
3od/ydr0CuOjqflr5oz0v7tYbFuVkvR0APqKpei6+Vumu4brYoqGrtmn5RxPhqurTsvHwRqAsc9h
1C28a2RmJK/Yc7/d595am8VAkJuS76vSgEKKHmHGZVFzhNgu0KD424IBFwKhCAcdKDOP3eDQTviN
oNN1u7Ctx3WeTS/5EDc/WoPl31GdDbG7zrGPaX9kdBT5BqrdMgLYH+XmQYexSbMa8l4WGQm7MrEU
TtA8txVGajCO2797E//2Mv39y2L8FnU9vywWU27docHCq/P7Td52Tss8Jaipfo1zJZmQAV1AgioV
jDc6stJEUHLVUlZu2ZM/vLxW4H+YWKhduIvD8qUbgxtfKS6YBMSKwL9knTb5c4gepq4TspXCgegr
lTYXXpNz0wH5VeCXbz01UJDNqXcBJPuTP5uMorQOd1pJOn3ezPAv3seVXkDNTnM0rXo3vo+VPWz9
Xrx0jkhuHfbGwRAH29APPrIU19HI+Wz8r0nAKYpphmCL/WFaU3xLg2rzj186bV7/fruiLENTuagU
DV2q8VtSNe8I0UO+VZHrx1FSIx9vw9IXJGQkSN7GtY42ZmXaTX7As8SwukVhgGE1E9qbnoScnbLu
RI5utK787ofj9f7ZNvdDjaaY+4hkeZO/OUuRLgsBiJIP9kaQrsxaz4kaj07i/uM/aF4u//j3GNLm
zpAqiykafJOvf7xxXvK5n9T/Qes3Yiqj1ntrfuTFCojrzlW0PNxVwCpxyOI4N5I9+lL1/I8fW/1t
Lec6NAwUIFRUFvc7goU/PnijtW1jiaKhhnL+tpGnDR74+Y1fLpyR5NWICJMsoGPFzE5efSLXXcXL
y32fjb/wNWZkvw5bIUR3ykq04Rmqhf0/eZ7/fRnhaeoWFjRNV235e846hYnhZ4AA9rxQhFD21GhB
C8WxpHc+p4YGjW2jSht5nwly22IefhilEv6ThHpd1f/7E3GkTo6HpVFw6Ial//EFM4tEZg5T5j3S
iRslO7MqItqvdJuYVyXacBVePSDRq6Edbkyc3qjKqq+qo5MdqcZZEIzsU8qvIlNqJ3NSzXm04ELJ
5sKLqpfM4syabHVrfA1IRYGzVlg0zns2SjoZonsRvX5pYvO2E2QUhDYDHFp86Wz9SMaAjKBKBjBR
fyiTh5SEkvhQF+Y2RVjILFhHZTZQRQEreja7aHZ1wzwI/AgMlVPN6VT9jVfFPSka/KvIPHuFi6De
ENiHO7+gduWMTqncpkj+AALWSkpoSAEAMrJM9aDbeenqaaw/a8a4zUEyMQ8trN2oBYiYJqLaaqax
F7Jh5oSjGjtVIP1jTw29RT+AfQMFz0hCrEUT/s4Ze/8p9/pNzNa3HR0zJ9bLPnVT80uX2oM0gyvw
sfoQK/JuNP2r3k7pRsPRhQS0+AlOKmW2PLwkik+78b0P8IiPTg2YBKn3KudaJbZGjAwWREC9LGhB
BAYtj1ilPo9M3fVwzcaFBBktkXRoarwZBoYraa3jBylAoHHQjmJkSNqMnLYIrl5h9GfASi7Gyjfs
h7TSfkkQ0Kvc8e+qpnllY4vQHDXMN+EESvjZJJLo71G+C1IS6LteQxpoDNxZ4i7kr5PWw+g5d8LR
Hiwd3Xii5LjuO11zU+IvFFxfp4bHFxDVoUqtTWbhm7zL4M4hGKZx7O2jvvpSyvYNmfUATq49OAYL
pcaUAHs+UOcG8BKhw/45V2DMlqbEZrjTtdE5R35BFBKjxhXS5fMyNWnI1JMNvgwNXSCQV9Za9Yem
1j+mwrgdkgLN5zuD3Tf8sMm6VQsCBgLtCDsEZOWhwsaeGiMQc8aBaTPBQWxrczP1ciPNBFHRwNhg
yN5sfbB2nmK+im5i9W7cqhkhKelXtR1Pgah+Tg7YAIXJCUMTbP1F3+4ifyOygDE7psLIgXmS1K/t
WDzSXiaIuYCTSo7GfWMCgOx9GpdImonpKi30sRNYxo5YMD7kRysLtjISrwpDmrUya/O9oA6uXRRI
zMMEYFg6+XQO858bL+hf+64mbiFgkzYjk3lqpuz9UNWABI+vY6h3W+GjhWPGm9ODNa5lOx4t9bNj
H6UGFhM3hHXqA0TnZe60a63EmtLOowTiwYnvoaG6lnoDULE2LnRYEiT7lpsJYlvtQD0bZtLcKk21
Ar9JeIKmAqPRSEM12mY9kPvupTwvJ0VhhBcMFCOdAom4GW3viDEd3dSKp5T1Znc2U+eoDIkPrCFx
scRcPB8oWOtUYq20wyHPmneEFiVSc+R9I4ybVXAYgXul47A2sKuxJXjVHsogKtOnAH0K4Pnig7Ds
rzryhweVpQrPhCC2Y3oxhvxZhk26S0TcrwvT6F7FwYRUQx52e6AgNhgKoLcNpPpzUBXk3z6Nfyf5
ZWD8W3dSAYSEMdocJ/rcudHypCiB7ISmv+dVz7FSvQRRp7mDVrr0GUx0g+it7WoNKiklaFgVCKbC
AkbJ9HPIqa9Qf342RCShmFDuzAxWNoaFjPY4sI2iV+FTxOida+3kTVgmbSC6VlTd4nvHT/ZCNzmg
nBcSeDBkBdZzhFf081eWAE2p0wiCexm/kg+zz1pt9uqenVHtjqR9bgboQfF0pyhVsiGcnhGu1s20
CkLSKlCwCOy8fWPhghqzeFzrdfdJE5M7h75NkluvQ3pII3hJY0/T1kFaCxV/VeNVJkTyDgLkvZWL
H5aKAC788hPTjRNR7boQBKMfgJzudJpcSkWwXFauRsObrpjWQIZoVUhwb4gM0k6Z4DzmScecaAqo
5KdkmyUGXqj0g6Mn4U95fjYbWs1tQ6pvT79+jj7ShN3QMGQGLtCoDD5EN1FZp4ShwxYc90oxxuLA
XlntVCU61rGDLF2T3KVOe8ZZ6m/UCMCZmcw3MijAIMI9jXOTCbx0ETzR7cKVFvrli7+h8TrcjAzB
w5x+CqpIAbAunqr4xkv6dcOAmrz1H5HWMIxA5mdZDxbk9NTx3ugs+m0f7b3JfI0tksRIZryyN2xq
vKJI+EnmaypmY5aQbnAJSfBatcX4aRdJs0qa9GcyhtRlA077DoVwa1g0GwO73ZIM8EXLnQQ0mLIa
XnGk7oTGqDgoWj2B8YHvECx1q98htjYhaBv9jJ1RkFHH8onI5hDOanLRLSej9wu+wxbNo2E2p8CL
iJDtvRc49yTPkp+RN8rRaja4ADZlkhm7hBVgS1l+UEvjsWFW7SY+7CsLCBrW+Qepjz3crvwajx8N
DpaXyQCWrRpir4VgfALkbPUUfqI/1gjMRnTmecEpNIdqa1vBfU5v+qzZLinEA+OPrHKLTO1x2Qbt
1uAOQxQ/1niWkQ+q3WoCLxagRdnJ7P8xdyZLkhvZFf0X7dGGwQEHtoFAzJHzvIFlZVVhdMzzTv+m
D9NBqc1E0ki2qVdaklUVGRnhcH/+3r3n6vPWdNx9Z8B8aHZeaZmEUhv+NMXL8/Cr75y+0oDkzLSd
5mjgOb2W8OUQOLGsWQDdsTRgs7QY/ZuJ4Ja09kh2jZx1E92PAyIiwBKuPxiYQBbkteOgMRjpHb5a
AXLTVD2swXERl34uPpJqSS4x8qJLXrWgFogT60mT3iapiTejt47s619IgD8Y4IZ7pbNisQRix+6o
msap+sqlycwngaKcnUrT+KnFRIilWksikZBHZBHltXH7Z3B3JHDJOg/shbhww0KfhB6JIOUyBfZh
sx7BRmyI9ZH+JH6mEwdc5jgfRO0ASUjQk2K93LgKC7KXFyh63PJaFQz6l5wbcjXCvjRgLbBVMSrU
G/lhTP2N0jQC/ypyxfscRY/Fkq0NfDAYR06FO7cvnic/WnJ8KLjWIb22kMYz5Pt+pKyAHlVW6aPj
ZZ8IYIm24ZqM8Sd+bnCVbkJP/17x9Iw0NIOlIgcJSuBcFR8NERtwUPQNgtNDRep3rj+IiXAuvPwY
3SCCe5N18pp8S6D0Ex26bU6WE6MzHklPkgSsCvjnEk3HKUqOCzKPbUEILw1l8yXiCuC7RnzvYkA0
xfyWUqjMHV9G9dOlFdw4fQxiUl5wzpDyahlEfRp3tV7fAmT9SEfvnbiKpzL5nnn9D6YS751njRxZ
VrVB6FTDS9S/Lwu29dri3rjKRWj54eZ7Cx2d9DHcTBjkCz1ohvCnppov4jzes9gCpbueEXPc4SMf
geuCDM1tewpCZz4b/UIy/ARL0TCgFNUENjYuxWod33oq/hEut5ox3qqi/6bA35KpoLkBgdqwXSZm
/PYouPcrFB1F+lKTATIUz12Kc0AwiLPL/Is7Pw6S+y6HHttPWUxzGYsCAkC/pb1DreadSZEyDU0/
hhGWwwxpLZZsX3Pa4mgz+QJQVbdne8kQG+QgXUqasiXzwqp5YDaebOysB+mMqVgzCayvt7k9kgDe
P+tz+DYtAh1zaFdUi7R+24nAJUqMzeDCK8qi6Q7I5E6vAKcr4SJr0oxzXwr2TYLJksi7A3OAl1qR
mZXk9l0cLucB7+pcz9/Ai8DM1B9zMX7TpXEaljHx6cmfaoxEEoHjyeAKvCnnzMJ7OTCpmHNKnMlK
fXTpkm4jdWafvndq2vW9d5GWezVS687xYHeB4Q0PPAM/qUkRLPXMiEhN0Jys2y6a4FvP4FSkLs7y
EUQVERbKle/Yt1ysgS4IgIQ08tLM5l2H70Of0Y1Fg/ncizoLWt2LiKhFNayG4bFanArdUlHx8FBc
YoZ5anMU50jt2odejFevHQjjcdraBxrGdYKc1xrmFWwvKz4g6Dw4QOXHPNu5meDGwBCUXg50RbrO
flIoBzFdgaXS+8ox8x2K73OYnIeGNrZOCHOV6VyTRmeveHZQ7gKXrwdN3zYxcCwTLmXeTtcZTkcD
7m9rOczaOPbatIMdMJNMSOTLmdiJnE3MPXX82S6FY4LEk4BmewFNu9XiCtdP5KKSsUNnJ8bM9hvs
Ij3rvqoVUGkhf6ImPIdDBvJgIuXVLLQHbF/LoeF6QNjTIwOI16yKb1L2140w3FvUCW/m/EQXu965
eXcyUf4hHEMIvgSMUL7DiLY3jY0xsINm5Wdlt3dtuw40wJWekbcnzxZ7MrjzS24xWa6Sasu/PtGV
x6yNJbLMMYZgeGzIRKCkS2N6ZMu3kh9gQLacR/0x6sOWG+B4ZmsMDHfhtTPH9h0cUkFhu9e+MHCc
6tlLl8xkceMfoL/IGK5wBoToI14/M71zp+W1cw13gxAKAd7woGOZu1Mnhy6Y13jAumRUnYoM1ccK
3Sc9pKwteTSWjvAC5qFiYGJbsX0xON6YJXj+op9uNJxLp2GmihcO7sTE6HI/r0mIVUV+tmoF5WsW
O77Co8MECVnfBQv6s03eeeY9oveuMBZfpemQsBcNR/a8NaaD5ulQXPVGl/im2Gqt8Y6r9kMo5bJL
bDvITdtg9FIBoTbxoQ9r7yHBmPIAOnl6EIuvlUPik+CZ7z0ToUTt2syAS5fWXz5lZGimvhexrzR6
0+wS5VRnQ7a4zD3yCyyhEXGet9XdVPbbtonCk3DR/4CqGiuCZF3dwYfm6ltmWvFdNq5NBfwqeGIn
wjoJ2mlmWOhFOp1CqZaDFstP8NflDrtbxKeaTfuG6bVvLQAELY7pS89gibk4+kpBcVwPE2Tk3vpq
cvbNzEAV4RrNVekds7ReXcdQqf0YJ7g3wuxBQZPeNYjCOIojq1lOksYCN1/TRLk3POXlGxjd8F4p
A/tgko6nhXmZaMIbGrc61vo52mZ0QsfJjbbCHOSDZegX3V27bF2+X6F7OKAmv0+ildw0HvqRyz87
Cog7mhzBgo+cRg3ZciOlcDVjMJjY/yYOoL52uM4k4Z0Z0uOGNrinVw4mOnGJaUqOgFXlxk7g9EVp
GIwhzWQP3yWpfkTrypBperNrLO2ijHo/T9OXLBykSvARZjd1t0/OrCMuzWXHWVj2ZEIRnNMsP6Gy
XZoE3vFgKT5djhRYwaR2iqoJImtFEhfah6ljy5ljUiQIWqJPAmvMW9Bj8Ww9mdFhLOeWmyCCYWc5
hXTKNoZhPuLSDXdJr44EqDZ0m8lPi+rqGTNosW/qOCXTB16LlpqcMuFHQzN8dMFRm6RS1W3yzhO5
gKh0YCaMZkGPrEn2ujYcYsjqjSJpZNEHXKva/NRJ58xNht20o1OGU35Th463aStEKUJqTeCksDdU
zkfMZk8ZS6N4M9Vi12JC5zKXIRnkgusNSAtiTwOBWvSEkq+QulgbH5eI/DI7uyZDTU9poLziusZx
Yh1zPctPU9wRxWWBTK8ymn05Ia0CQnBB3tHgrmev2+r7EPqv7xj5Tdb8UGjnDzDJ0CLwFmaDZn1y
l7Z0b6JRyg3GkE/rS+isjjwdj4tXnKZkbvl1LbZfre6pIpS+jRvnPbaW5mRE2cdgku8t0eL5kt4M
KV1oCtAO+n1Rd8d+KhCQZG4AnqiHPJpClouIMGjjIdAqdByiCi9DHap9J6g78WefZKKgziI09GAX
lKtnrzz18D6DoqArgPLXl/qN1+fMZDA0cbdcPjEOUpiSBs4B3h7ZG9ZUaflE0Mu2i4ZPMpiygMFB
u+G+5PG4YXjrTdQRGtQlVGD3ipsQ8KAJ2pHyvhDsQbmJnY7ZkF7ACHBJ1HCIensYjOYtEnrvd+P8
EmP64v+puQQfjcljSw7MUcix3FXIPIxOILCcxRfAvccCmVlghsVPuzyX2JqiebqOVjT7wiCNqtbU
oR0Wc8X+jgEKbAKO5scud7q9ptkna5WzlCadOM5ffe7rQF+pPWMcnXh6b+B0QOso9W/uCtgiUner
rWlNDrw636PI2BK8V/ojKBsAj4ca+dlNBuNTIEugp4oOJ8ZdBMtqk4xGHNRKfeWD8naORjhIXBAJ
4lFL4EoCjrOWsDA4cqc9TMCntIWw3KR7WtakrKIMOf4QcLoU2BXHCJpvPx+Y6tvlUG1NG2nxNO7n
+r5DuE1bgjVYaeYTFtdHsxZIXrMf3VyzFWj8sfEQ6kA9jaSet1lj9tQwSWD08kmIjHawkkBp4j28
uG9tae8c03uTsR0edJMUCu7HZNvSGB6XfkMT2N4sjru1IGxu6sV9FmlWovLxJHxb82ax+JoLT/Nu
kY18GyXN19bxxMGc1mH4OL/jYUFxKhraZ+o+X/L7iU4Qwsz8PFU3maOPTLYkkMMYLQco6aBg+w3J
IqZtRVwM5rRmYyPKtS3MzvyIGxd8wCFuEDQWZDibUXHAtt9SPIEu5Uq2IdN75Kjlp6M/mHlOtBmD
r/7O2rEZc4YROwxduYNrIdOq4urGxGKpG1ATYTBxOBdgCowCyVg3H1urBYsScczgxeOWRMOudMBj
lDKV97kcr6UNrniZkdS1NbdLlROCNrFY/TgqHpDZ4t4BEr5rAeYBE7aoT1Yj25h/RrEiwaoLL3QB
UGyU4kE59rPJrS2g0KCvj/cVU5/cOhEyubUedVy29LmiEmklJYweMXxwuCUk4b7SCJijrQDcn1lV
Yqfmic3xoQCAScP8ByzHG3caLtoU7xXE3S1yemsp4TYtw2NXRI6PAInPu86+SNkBfXG2D0lvUIil
WtDF6Y1jdz/oLCDxNuaeG2VbPfTmuVqv8oug6locVmfvptx4KGo93hJglS670L4i0ZDoVOYguSJB
HK/QbjLFdzB7G6tr+Zm2NPwEFPbWlsNlNtBCR8mXh9REZe4lrKaDcI9T43G1Wzw6F/DvNnkJ46vB
k09Og99T0dDUz38AGtt4efkjoTLbNzHQ2jXIQDzgru/o9UKWKHWiJm3c0N39QLqAX7WUNYaTbYce
TR9I8X2lUAVnQJj9Rr8viatC5ewQQ+pCv3YHDLvWUh2JK9L2ToOWljVghPOD1iQxWeLYrrusnw6I
+A9QR/ZN0kGRYri47Ueu4vOISJKw9N6FbJzsI1agCXPljNRK1tN87XWXb05/LuEVbSutwwwRGhsJ
G8P/pdqPlscIdXStFZQqQPG2bpGmgcn0YmFOGLCXTjuYRG2F4zmjtANHVJLVMxwQ7ZHQx7XGNCtM
WsUDbVtmC0iAA8z7XBQl21TDysfwCm2+swZ/SPsnhLTWqXFjULa0Jihz7UM95cnOmdN7UjyIW8uc
eyORP5rOvC3diHp0dN7TZgqsbhwOljWeugIH8xg2m24mnk1ntGXUzkMoEsg9NKcm97x4Q3qesJlt
UqR/s1OZEFfqh5S8BCZSFNel1t60OnCjskagFRrl1iV9AbuxGkhH2ALubDZsZCtmp+qwYqCTZjJd
clWmpykLGIJyAO+VZtRWEDxtmiJ0s5iRTYnnq7p+zo1+66Xf7cz1tsNoVdvcG/CWarnO1E4h/dP5
HYYx0XzGnEyB5nAXgZM8HpgvfAxeOj/aKVAPF0JPmoPxrgrsuo1JECh1SdPML5aOdwSd18Zu2JuB
tkHBy5mQKlKpDHj15AAR95RXKTBsaV45HpxKeofKoKxE5Um+PDjDvGH3d0L9CLwNixzQtH6SlFaC
FayUGxSmc3Q9k5hV9wdVyLxDxQ2WroPfzEjF2GoudMg+o/g1HOl3Ex84QXlsrC48YJyovKX0yeIq
s024KVh1PgZSHRJGWrts1G974wXsA/wExuF+kRpgrtL+5PXDFpciDRcWgnSKt276nhvFLi+1+LXI
+ruqVz+R7eqv3coXI271ZSlX8lkBXYD1scfFW59giT+aXnOfFm+hmJ4KVWIgbUkicAcosHS/MTpq
6EYiZOMpCJj6B6UwyU2SSBhR3iUWtiEND/qGvg9dfpCZ1ObWSfHdYFtTTiDn+I3QsVPmadpBH+kE
dHaW7kZJXLq+4Dyl3j+qijYIqC0dnne2bbi/EHXrPjfWkUCDwR/jRxdq7m7ISsnvnO8nY3xE6rAt
vPa+pWuZEOhEiYfRu6RLYCzlvdMwbjCZ+aH1pzOpbBNY5kTMH8mQkzQpvumbSXvcxYZJ59VlMRva
nai4FTcQ7dvlxp4aaIl9pl2i2qTNvCJVQhs+X0m7U5HL0nCRaIw9jorwhV7SueUXJ3zYIeRDHAi+
Y86kzbCfU/NTN+brXOZvjtW+Dqs41JSjLwF5MSR1YD9S5PkheCTeP+87m/p6o1Mtvq4VnQloajP2
zTXEV8QvBLCAbPPiecxgZRfqyY77cF8n9eMIg5BT3N14vTMEqveeAHo1OB27Mw7rgGeOB6UcwYh1
zrmzhF/pnCDoSrNghMKwzqs+CkWWKOEniH3wizbDXL5r8TtAeNLnvOwtX9PHUOjjDO6LK1gAe5+s
b6OyyR+YzRwhkha/gTn/gttO/05xAXPZtCrjRXk9nttEKzbz29iDKTTH5ruuRRdEm/puoQgBzD7s
qK2182BaDH6YgThwvtebdTJSFqMFxqseEmavmQgL3MXx9WjJAcg9Vq7xk2ZndfLmW8Og31xUBJxb
C6h7B7sZmOOtIHJ7FIN1jZHZavkpmsEV5iTmEthCh3CwvpmkTIYJ5neHaY9fueMhyT2kfJDysfZ6
R05qi2gF751ks2+2JUHgdK+CBonekTdY2+QgpDAJQaS/eDOEyUrnZorEDJ9gco5oQc4EPsRD8yoU
u1g+AJsWzDHNDpI9kjt66ctwmFrablrPmu0Xs/AXpsx7xyTPzyn7AIStfjs7wyVyxvKaFRmV+nxL
SigdgWanSZQwRmHQnOoeatPDNkDMXxuDEMlsUpTD0TkAtBA7x83eEsAOmybqsoPXPXTjmO17Cjff
TLXHWmq+MaNIto3KDZiX+PEU8fioyQ5qfNsEu09gylQXhPqblw0wArVsoK8VRn7TWO/EKblH1WOy
FVbL/TJFCRFXvpQYmImcjvbwI4hAt3DfUdD1Ju7hQktjxs9M/wPBhOxM324IQu9TjZKdnfifQGgK
ERM95ilU7la2LWT7En9IaLQ7kdUEIYaCFoVMTvRsu11l4I0RJHIAORIJHTr9R0zTxO/V2EGendGT
hfU7bLxmTt+r0T23evsgXbrHZo3wZBwhjzYxxCkCknrbMfwyzHyb2xf9MhysVrK0m9TjPxfD2Mmp
R5zMX0Rkuu1Xtp7hGXoQCeJQiCSJQZSz8Q95ENuQtLXp3nEc77Q4A9NxlbyzCizfliOwsXzeWoRZ
7JfefYVeThNFwP+/j+j0cmWzLpEdoA2+L7L41Ym/8g7DYJwwBtXUU+qWb3HonCLMtrCDHbFurSbx
haaOeZ5g0dUHoT8rBut+t7jjRY9vvKlABD6XO+7i7dlzyZEIo8+BCcgmEXhNpTM/9LFF2Ix9T+YF
/pGAGchVePFL+jD01fRAmFHi4th2Zo/hNcfvxq7MZlvyoPkO2gOvHAnElNNLZzJkd8GVMTkOkVKX
Anp4XvqtardxRZWn6yzIktjWpfje5uwVY8eqT/BRINsgk7UitFHjryVFAQ5bGL5U1qVuiqe66LzA
yfh1QSHuOmEC8aRCaB3jvaDzEExl6u65QxgHTSF7GrXhpYhLchYIsdiGor5ZEga0Olc4b0rCY95w
m3AHpIJFK46JRizn3OBgWE+/Wn+NJoOmu+PtkjSHJwqsn7/ckQUVGndoBX+EKclgiL4vUeLFu2E0
vtueZBii1vTmWEuZINJYWuboXFjTneaW91k38HBXDOi4aOzaBOtHh4KmzHnwrehbZkc8KbF8WSh5
LVzAB525DLUjtqIqtwZyIfRvpd7vIec5B5dYNURQXOgRaFR6l+7CId1J3ZuOAJM4Egt3VwjOncZs
u32LIgMIpm/pI1ELtPRK3NSBRYOx777rPcl51QRkrIHpOsP63nB15PNcwBineAwsZZ+5opAnb9y1
5AUguoKIj0f/ZP9SOJUxmCYc2H4Ioc2w6w9F3ItbUBkl9kRwU7mgKikvvUXKhjnRoI3EyMiB1ZRF
TE9ijxZgAV/K6bCvZx9zypbRoLAnQVfi0ljdZlK/10R6yTUaROY4xMDumewiGuXug/V66n9Ygyx2
bV8EhgPIM5JGz3LsmXgl7Z0mWOdUD3Pv0L4s8itBb965TarDlI17faLrY6F0WekE22ki3SyzuoOH
bpBve3j0nEHjjq70S7ncCIvku37EIYLgLJAuaUwMlHat5f3MmQEPifGDxxDr68RMfw1Yq/DjsnD3
g0BdiRTgPXI5QmuVQ8SNXgpuGU6sIyFfTD57bgd2n365UeUwEuZEKaTY5DbAMdJWbsIsmznJMtI3
03o/JqQ9u+1Xzrrfi6VHS+WA3VnsR1QK+dYrCtpvNb0LbyV1Gh+yTow9J5LHPaugo+JEH1ZXbTl2
yZ4JB5gmzJxbw14NEVCgiTsKxAIXulu88N5C9zE20bYIG9JpWt6HOXnPiYOAyYT9VHkgNxytCsKo
oOfJQ8fae/a6mdS5oibEOGyokB3JUMvj+ua6cFO5W7wbbfyhZ+r7QlrTAXqDWxQ3zagI2m1z6vvW
OtZx+dQoSby43VBnxco+4qkhzsr4Wcy3rY73QJKhs5EGKtswntEFN53YjIZqLhjBio1H1d9mQBKI
T0H40ZW39MrajezhT8kPiGOuPwvi4DHrPlG+XxkoWJt3iljicbibexPgQS0FRzepbVb3+zWNeuvS
8GTBgebCzLopkox7dGQRWV45QQulLeyJdqQmiwjfIrWlcdFB9U3I50OdiMEDz+ORZMFnzvtD15rW
FbYvQiy2BRkT7USldNC6uaRcHU5VJfLAaknZ7Fr5MY8VjBk0MX4tvoY0IxtGxUDK2iOj7s9wnrKT
u0TvVg5E3GbCCB3kQC1GN3wpXqoceQC3giCeLZSuzvQ20uRAE63Aj3BHzZJixP342Ukj56CiwNBp
SwUKCWfUEgEWDpQEwFpHtC3AYKLPg26Ld0tO+TGT6S1taMbZQ9fTEG4gn4EQs0X6tcrm96zmrY4U
MVi1JptxJjkeOz7hoiUVkKcInetTpg428jsObaQQSm4ZVnV+QyYEvx4T0LjIP7lqHu00Dg9NnpCJ
UKDichA5WTPqBqYFdHueCUlo71d4KpMYlGFCw26ul+GjB9WOSfeyZcCKrYgfC9nlkUrOvRIobbmp
tVtm40T1/h6msGShkTPQwad14qIYkehMd+1nThS9X+j6PfZZZoe2987IcyuHKH20lHfUs+YhgV5B
46p+bRcnD+joHUVTcfYPAWNQsqOGRDxR5m4RoOwNCdaPYVcazG5yLVwQh3w+VyPSaB6tRY1wCU8h
OoG8chdqGBFRP5Jh/vS88sgYAGm2rH96ZQgeMt4ncKn4OPQQv2X2JkMN6QKaeaZe7OfEg5aPzRh+
ogkBmmiBfDE4Z8x5eUlIJdtXRvIe68bJITWGBipqNqmZADzscGeGXFXABT7Lqv6cLKKz1NJ8G8sE
dFiS7xVpYtvS0m4Xc18X47vpLGdRqdeeBDD4dnQDYho1lv2duSF69WrfSINprs5tM3dibv4tB63r
2C/uoW17wXPR3OhrJp6pXvLZiHYlF1GWlQHO3zQ2TC52TdZ1e6loKZZsBUKBvRta4+CiT9tOSbcf
ZzQ9pW1/zSK60MKcDoqUefqOSR8Iztx2Dr/V7mTuweu9EWNHppunACEUR+hP6Q4jvgTBkb56A8UA
F70BYA/kevrcayIRA9MUSZ/Gn/XWp9cmCMvK+sNIvk2C/TYmvFUt9cnKlRXEMf9wwB28eJN24xDl
jDXsGUIOic8lLA+ZO4B9AFrbbgY3yHSfu0iyXrPlQTC6Yy9l4BEj/WqNl645WEW7V7CrN5PJtdZp
XmGIF0E/M8/D4bDjMSY44Cinbt0iuAaBbvJTPB5RxeQDDCKfwQgnqe72WHKzXV/35SFeoyCcKuhr
s/FrorFxrG+qJJXnHlYBCHHzaH+as9RRJbGXktn0OUtaurU2MVk1E3Q5yGpCm2tkldCgz70CntUq
mI5BzmQ2hpdJbvifyIfMbdqg/JgSevMaHjuruu2ZG7peHF+UPlMXx8k5JX/JDyHpjozIKn2MfeKO
AHaQcZssyRzoqD89u0l3sCdidqg034aMYDaDXrhsTaBTPaIalopD3/EY2UUlNxE5+KmpU5m2AL2W
Ai0CmKs60640UYYzhCaa4mBys4TZKLIu6HNkVwRIjGluFCdgPF/mmEMiAnlPDywkXI4OnFz0z0lh
6h0AukZR9K5beOBd3u22cxKyKeyJO8YC9GfUIWkKLhrioNkGy6igi+1J9vuQZiDB40BL4sNAxYCW
VmOa1Dufs9W/oOs7W+MT7tX04toj2kiB2N1JFZ4YbK5kaRZ54wTIRU+tJ2JI3CloRZd2E/TbVbGh
XnXU9FtGfQrUnnVij0Z/hbnwwrfJb9nksH+qEZkYjcFwSYag1ES2Q3jJ5iSixzKhHR1yyCUkoN42
NUrlWielKm+pwUa6NGi8wjPD8p8L7P1fxhGvnm4nLETE8ZGtqiE7CxjXj0SnQN0ryi49N9GhNGPQ
iLZ5310j1Rs3MvmZL/bKe+m29mA+aaVln9OpX7dAPN5FYiaICY9V7NkbgLnq2ljVE3BNLH6jWe+7
qORynXX2Uw+r3MtOfM2vNlnPR1Db750JTBonM07IuLz++ru/3mnIQPNsxuiYBsEcDXp1jWCJKPes
PDIVwarLGbBFMucb/YSWIkYx0I1Xs0URXk/TeBy86CFm7V3cqd9DKtWOWresEeX2WUw9bfd+1s/E
zeYEeD7oAyt5tWNJpA1+TdDUqYpcNqS4PTbG/D3iJnHSRm5OQhYkaSCM0gpifH/5taaYw8Qzo1dn
7X0n/UTIBPGVgcroaqFJpiifZUuUXE2QCAU8JzHC8wJP7hP/SuxjBI/UOOny2Kji+pZhUrmB3EMk
Z5cT49Il6SoJ49eOaLdOeHOXLr3X8+SBkMxpT6+TQSW9R6R7lDKtCsUFbVsB1IuMzhlKVYnkcwsW
jSIp7u+Mznj2HPEMlC3fa9PZmibnOocrrHxMm6AlYNw3sX3vpoF0Geb3pl8NbwYPzh3qSnvXjunX
5LqXvrbixzxbPiD5kKul2qOuiPkocXaoNLPvE7UA4Ozyu6oh56uSXXXKQiDFeqLfYKDyTqWoBBFt
0dGz2vxYF4D+o1oc7RqLdAjTi2APk/Iu22jcSYB24Zn45XuDbrJt+evXIne3XtdmG69ZojcddZFh
pduU0IGbyjQuZcGv7cBEPirY6lo5q13RG/ishZfuTcR158LUUeeW3h4E9EYZiDRKxoY96n70QwVh
rzOjtLwbiQFmMsKH593NqvmcaPyPHk2/Ruf7oODpRLsQrAW8cYBezHlk3RgdQViJ7pw0O1n1inm3
0yf66YYnKYByjNpgWXyFuAQSP15+LQ1bRMQr1LHKo7PNkHBTdtaPpR4UWsSxPNqr52+2Gal1pjjW
E6h9IomcYPam6r2x0fEmOTPOmu2zJVQNwToiYB5frn42KXWOCrr1A+3XP5tt/LBFMnz88nR5qz9R
S6NTu3DCpCKMHvom2yOxS461BaajwZu5lXVfkXNxx36JKMZm9y3BG6OVsr9+vfDU0DwpnXLal0YF
4B0L2yYsvHmfFByS3Zh/ZQ6l5EwMBo0EBGBqGYnSmnkiEhGqrWVNoJTltInnuGSkSrQw9/FeW5wL
7ODtkDB9NOgaHVFcksLnEMpgV8aptMlSEqs9cklJZFJANaDNKfcYTSEMAPUwpNTNdfKJdTF7sAnS
0iaum1HY5UFbN9AepXvhKEfzK5oHr2Ta/8vCGDJaphEZHZqG/djt1G5avZlQRVnftyUt/WCeyto3
QN8dtLq66JzDxLfUw1l5gqz5xsNdGNkHA31yqpiXaT35s00yzRc4TruFICMQ29mDo5GBa8eTvoqF
5qBoBpht9EfLyOxvnJ7x/Qo1odUbGLkj71nHp2jt4s0DEqsptXlPdfp9AY9A1iWra/FgMcVDSGxU
pXpixbzPLh/vVApxNjIimmQwzfEOWbtfi7GeBMJomOvfNRbdue/L/UymhmcD3bLXuBOZvIAwYoFo
pCloJdScKO/vZGubF9GQEFEgjfmFnh6j0T7lY31OUsaPiNJaX3isEOJAxkOTxjrXoukWJhtJC64S
O7een6y5/VZmBTdAcA9Mpf/HEPd/8llfky8sdeXP7vfu6t+bs//Ujf07b/b1cff0x1f4nXv7/4dd
2/D+1q9991//mZHI+l//+TuP969/9OOXXVvKf7iWNFzc/TqGaIQ8//FPu7aj/8OVli4cV/L//mnU
tuQ/dClNqiFDdzBR2xg0/2nUNq1/8AJQ7fFvggqwXef/ZNTGt/i/LlTsBUIKV8cT/ns/I+QnZYQM
ElDeoL8AqkSfgLP8X/idxV+8+h+8ujg2DUv0M0jIsQg0KOglCI3/+F8//J9Zqf/ipVej5m9ss31k
mumY8dKZDqnmpSOBRhX/wnb6V297dW//5rUpEZHH6iY6bhyI6Do27mj/i7f9Fy+9fp+/fWlvoHDB
+8bnTd6wKqKHrh3+hal3tdT/yVdpr17f37xrNUNJHGtQSC7aNNGZSK/q/AHf59Pff+J/9db/AKbo
nMFOc7RGga0Vu57M8krO23/vpf/ggXZxss6hU7NOQJoUnYvnx/03X3r9tH7zqVj0UKRTliJY/Zsa
/d2c9Lm/f9d/9YGvH9RvXprtf8r7pLIDFb6O+VnYX5UX/Hsv/YfHckSfA8alRPEiyB1m8JtOzELd
/9m+f0fJ+C2GYH2Df7ZS/vBYVvEYOdPAJJnqDi5el9UksBPPYr/9e+/+D8+mrYpEGVrNJI2ZXLRd
BFxE4IoVd0BdCcrzv/8xf/Vr/OExHcDZgpaNGRdF4024Gmbj5l88S3/x0uIPj+k6EmsnN6SJYTB8
DBnPwjNzouvfv3H5y9z/J9+A+MOzqkGLBtDWAjBzx/lqunMMGaVLm/wQz7KmD8g1jEEAyWsgdoEM
NQcM8BzsExBS8JtYSKInS59hk7KbNBiF9LYnBxxd9nCshFjbVy3divMIqL54pEvUu5fWTcV4If+t
cc5QAebwTsWVN73EYCHckwVsjFHc0k6tXDZEgLTRtkkRuuA3G4xqRp5Lzc3ILSYqhVSLvA10I+2s
A1R+zX2K+VM8rJASEuED4BXk2RlejhhBZNzx4tQMPxO0hT8Q3GUSAVOlirsiI4DnnaZxaj5Ok7mU
NmpdZXqPrZi4swUOoTXJR4uHBCXl2JH/0wq5NARNmA6Sl4SgDnmGYDgY+KFsMBu31lJ43YvS8bF9
52oWVXdF1WFrLXp0l6EJE+ORj46+pAztBc4bvXmGdLLNoWDB5O2MH0vfMk3Z0OKqtT5QemPqD2tP
cLiNnEEuuV+SYTEnDFn5vI5WhkXvMlR6pF8iUK3GXdGRF3BjTEUhcODP3FA8kRZQ8CpJqCNQpsL8
b+bOJLluZt2uU/EEcANFJhLonrokKVKs1EGQFIUiUReJouVpeB6egWfyRvLW0X0vfO0IN9xxuMP4
pZD4U+fgZPHtvdemYo/wSOrnTNqkFXuvoadQ8nY3jmpI+iuJ7QKcxjLEX1Xj3mDCtt3NXImDoawZ
nHd0jXer3MQ6bDZhrnsGxDiccdDE0eTiiucixeO1ilVHgbbr91GLduVNBMQJ37jbxq1wbcPRoj9G
5JG5daxz48d5pigKTxnv3hOjc2J8+kvdbRO43xmW7pG625Cyo7MPAEHsxILtnsvcLOl5C7GlrQo3
x+Ns0BzXsFbxQjWTZhxn1zN7Hedk83O0Et0+BzSIUQ4A4YS3jRFNsYVprghfptMwrMIRwtoW8jdj
+puNBAs8tALMyFNBl6yN+9DdlN7cuNQuTpk4VsWC3tWl0fwmogTsY4JYWq2Un/Tzpg0lym8aEIjZ
tn3dc5sO2yjCAUaOdEUtSst4bpR19sgaNbXPk8MLvrLkcqs58JeJqGtWuO3RE3k+3wtvQMdsTMSs
VQQd1i+6zqL0ElVi+kHSgrI0EySMEMsIAjBGrVx893Be7B2NUbeyxmDBGTR5He+uO32IqqX1KQhT
fMe0eYtl73ILKzBnRdlIWr2aAiilrQmezEDCadVDV2UYzgTGP8zpfHM6ZIPE0mxj6L/6VVJQbULl
K/ZyGme+4ePlpPgc8xmXQfO4THoZMZZFqqRUFrDtqaxyPVwsorU87zKAOiPm3HpBA3OD10T52sFX
2Yz2j6G04juKL2pnkzhRhf0kiez0YTBkGZ6TNg7in51KRwB5wmIOHyqlKCYbbv6GWi+Bu/Z1CTJ3
Nbd+ODygEDMUrgEGQ6XrRh7tlRgsfnZ/qAlc42hpL1lKEvwR4gVD7l7mlvcOfzi6ZaAwcq7hyYMu
tS30qI0PDVg8RuFAZL3XVGUxyXCAhMZlPInVUKPCXLNCuOLXGKS0RIwOtKzOcZHySymT8RVNiD6/
vBnCGqOYD2yjjOasOrHo4bOnTC8KjhRWc+bxIg1NT+lknk/g4xC7Gx697iTgHpNqqtuOdjqXmiUU
+LRQgBQisZQjjEt23N+8Rya8xHxSkkOnnbK9z1yXOm6VlIGz0TU3UMZXAcaBLJ8H/dMGP0o1AC5z
hQOZcDaPNGrd0UEC78+Vn8wgNQRpDY+sfsCG4t0MsLSO2g2ixcbDiI3oDUZZ/q7Tto524TJoA18k
lWhqOR/WSxVFnf7NE1ari2x9Z7j3SE4mGLRSVT0WTuqlJ9Q3ygGY8tT0M5I68l9MZYpurWFHDoBp
prm+R7D2bsN7fNkM5QVPQFjW4xZYv56uKYiJt2apVLjNmpJhNvEsHEeG3Sg99PMs/tBuAnyhoXHb
v4dIQ5iwK3M4/UUbOimNaKMYJS1fmYzUfeIx47ogmVgAQFh9N2JmVLPiabHI6KsYFzvXHGrV9NC5
eo0OEamrpAi3OThYoannbqFNPPnV6Dxb/MsrgJesnPsmqvLizsPEitUYo05J7NJRI4PGgImqszBy
eG1x88ttgo9v3MqQVo0TAdQ82tXjQqDIcemB+AG4dwk4NQT028Xsodm9YchJ7SezZEPPlG/Gu1j6
nY/rM3QUPNxy7m8l6Gpeg2NBjum9xKn2UdoHnFdVHePcngd4RMAeKPt50q2SDW71YRifXDfP23XA
0ZnsAD95s28qQV+m5qGlcbh2xxlxmNoE3hktV35M3SDKyRSR9Eh7JVdOpYgDOHpomz0lCdXPSHf9
HNMqhFUEyrek5asTC6mHoprin33Mcr1u+3k5U5jWF8eg7Yg71PWk1L6eK/iq0eynyLw8gd0qaOKO
FamXN8MpSVPEK8srDOfZ2rqbzOJQA6YnYFNY1mCzkI2sqweb8Tpe1ZQOtl0GfNW+hr0Zh41W7QTa
uJXZjTkaO+oYdPCaeA4np/6ZUOuUP8lmvvGYhyU7hzSnVxjNAvFeexGZbhDcaBzWCJxowx/rXx23
q0rCpkwZbxJ6NTe7RmcPoWuzZfkqd7d2gVv1VQ+poSYGSkyxysigNAc5qxqrIfAP9YCu1HrXPsxI
9EPY1svWGUK2y9qgXh5r10WJdPEaJJ+zQmHYOMWYIZThXJ9xP/TEs4nDdM1gPlk2quICW8Wnr3aK
a2rEAjt+n7rUwgNLT7t3RzEuzhlGl4lZ4YZdWurCg78WtHFMce0ZBUk6UGpCjHQMqofKE5Ks0POs
dmXzLd1vuinaFrcZ28chDUWFndiqob34QE2wuxK1wzkRFrM4TQq0/8X3izH8geHRkBLtvAYbb6AG
swPPG4hNZ4vyc5nlQAgMUEQGuagq9e3QTAdVDYYzxGw3F/3Fy+YgRuOxC/J8UUZwtvTqPL3L8zSs
v23BuHPfgavr3yu3JAvOctishRim5VpoO28eq0FyU6FQqR62HtLA3iqS4tWClbynR4N6yoGuJkQY
Ebfd1hPaaXaWKVq4NsFkdSdMNO7Pqnda9ZP9ZYofYUkN1EnyXaBdYXqM7xyi3tgosb7dR5k/EfKm
R6NeG7dv/KdhyKLpDv935b7yiPfJ6+zWsXs/dn7hnLHTTcQRpErvFThPDWmnFgUwhHb4cpne0NUC
JTFd+25pomO8EAp8Tkbtoi0bP6tWutcyuSb5ELVnOtozpr5wOKdNB0UEcQ2WVP/DbYjg/cpZnqG6
8HmTD/CGy+VhaCeymHYCs+CTMP9U/oxC2oLo421mjV094dMNKbhPkH/LycOxalrKMd5dZsLVg8Iw
km5brO/mK0K0D3+7o0iT4H5y46wvNyx1hau2GECT5VKQeEZGbRgSD19ypOtwReRW0ZMp+YSt4XYb
uAq216WieSKDHJDnK0sloTBz8GzbR6eilti7G9o2cajoIHmqfU7lJurhJItxpHDRjCKjX2eg/lfQ
t3nDbFAAysdvtHsM6xFhTmFuhXuxP0hit9kEkHXCJOU9pKYkQrn0RZ++qCgIsTub0We9aVQKVTqq
dSF/d0k4Deh1CTyg2SkF/eZat/llxiMCgwWJsXAeJY6w+bVC0ml/zrm7wILDj8/Ry4qtDyyWIOeS
Gec0AmxLE5BnalHebI4GZv/SEBu5TknTlRsTabc5phS8BQ+ZnJBGF9una+QWUw3vw1aHPQhaWP1b
mZpY4RGkPuPN3LB3G5wJzanG4daT8igoIt/UrSvx12lTzdQNFvDKu7iI3hxyxc7ak3b3bSMs42QL
FqJFS1TF7W6eLdFQyUlJxLp2+qW4OqEA1RE5NLpsBavmzLlCVSntPiYm26fTfgNulKyMw2uZA7zZ
UnDH4N8p075c+1Ors03OrDLDNEXt8484akZYZONAU1hDA5QpvafFzjBs6BAeCvpugylykSM23TxS
FOgYy4G8Qc9jbH1SNoH5UI9oA5uUcg/isXqwi5NH+VdyEtOcRxsyJbY5+IUELJEQtUhgARXqk0q4
adnzkFohxq8UbrDGF3nonE6n2baNXR081SGsim4TYpZ7SUSAjXbAYdU+q0ig94WhbVEj5gduT5Yl
FCbdmLpruh0m8yh9KNJqjq/4Ltxfdq2mEIe3drzTlOmRJyVKqs5sfSVFh9kOkfA20oerksRt9J66
pplWY1G3byzWyr+MSJ5MQMJlryM7ylbBMsLJwqyA9hg4XiwfcyHYJch0New/KRUS6E0V1UxwU3Gn
/UyawsuJr0ej/vBYYiyoKL3v4bz1eE43PhiwtTZ9pqivC6vZIOTnSUi+JKDTwlJWJD7i2u3tQ2Vk
WoFVcyHnO8LmvBhwawyvouFW7HbRgs2kz5yI5+HmVsrhYSVrp5/f+ABz+xVp0UVrT9nRO/nfD/D8
mtup33mHNND8b+si7iiW9gWZJLVM5kXMEQltqquKdKdadyHSXtkkp5ypLy9iQrQFZ4vpahW0dqXW
CItkJ7MlscvH0fEIYaesJ+jSE+sKPrvWb//EpLhx0hnMXsw6Q7rBI9x4NMpMUy0u3CUTbAJuPnx6
gYRJw2G/atiW3ajaprSXNVj+bD4yHWbuYJcTbSAOzMmxxJbig7NWgUDF8imlcbHqhDW9IGHSDv+c
7P0/kk7+f1RGHIZk/2eS7fp//Pf++7/8/rf/+t+o+Enb73+l2Tq3v/pPfcRy/yHCW3FuCJtSCcFb
9J8CiRX8gxmOyynAswOBUYqh2X/ybO1/KMgVAG1BRNqO8PlL/yGTiH94ks5Qvp/LBoxWIv6vZBKo
mP/L0FQqn2/mKzhMgQo93/X/t+EmJG7ZO5QvZq20NzkHhQsJtvk0ki/sqBn90ZCGH2CqUaUCOV0l
afgj44o2xdhd2Qhg9uOByeFnvviefZQgFUHL+eUeaZtAwdTTjjHvDPEF2A9Tug2xo1DVWE6Psdtt
o6Gf7+tErNIiTS9hYR5Kn1JY1q6B+meV7TJ7fPVF08PJteczXCRY2OnIBZbsUCHNVQAsucYEjjba
iRGjpyw9p+id/EX4LGHWAZW1Fj4czbqJl/4dKj1R1kFmH75+dZv8Dm9P91k2TrdqHHlvUmwHAD/a
l8a+DpQFjdQfbpeYEWISP4y58I+o6YCyxow+cgCHLLExYZFb1VR+K8H4+4WMSHb5+3sddtaYy8o+
YiCwxs1B7sEI3IeFBJfjTNe/hQeqKA6WX+/Dci6ebHqFNl1grqnH0DFXeJXdnpKahTycnqV/FbZF
B/aYcFDrBUcFgA+7aMQRbkWQQOK0HTZgII+zaOjusYLhUAYSA+2IVYAsaH6kx+I5CYfmrh+T4JIv
REHiNH1IyKTfwd7/56+QjNIHndK0KCLRHzPZn/ssTC+ZGvZzqu1XpLc9d+DwzCzmyxnjhuBXwmyD
wy5MCns7cJzikOdRA0ZgT7Ste0mHBCO1NgW2nUfLmx847BBLFhWuSwBwW7yczfOCIZw/cnEDrS5D
VJqnMhsJsqTFm2vI09VEWR/+fiEO7W/fxjglwMV5707fvjANE/v2ls+y2sIAfLzvrdS6NI5/cTWg
k0aG2JeaUg1XO8jfgtF94fjfI4Vn1HgMNo54UwTdhP0UBow3QM0b2sc2CLiQNLcWWRnk0RlehMSF
JJYL3CxziKyMm06si0uUJ/yIbe5tCCwSg3e9+dQ6EXklbBInOhKtU2rfvDf/8msSxZz+szvXs63z
3y8M4axzRVQicuL28Pe3KB9rj1z5dp3lGFq8Aiu59MZNwLw34a7os+9hidLDHIsvZXmNs4lxv92p
yiR3RAiVb/ZyXH7l/eyeUoAcm7Gp6YfpOoxRMzP4bTX3GOr8OjyHJv7XL0NdWPthSu//5+/Tshmc
8TT9An1nY7n32uvfL5ZJuqurlbWNNABYJ5hJK4TllxYeEbiJi9nFhea/7rCYr4d+tE/lrAxRjTjd
9vU7aY3rMgjnWAAHYErLgMaT4zMRGhpjK5vXzIKVgpe1ldc867YBcU/yqOOwA6I07W5w7dt5OwQX
KS6txrFpVag1ae0RneB/FF5tOJRcN6MbfXF8hBsYETeSFv2DaXz5+19YCiW3Ms6if3vNmSvaVP3R
MkOxYr4Bl0MSlXEs5Cz5ZAlf3/39wh0mv3PxKu8YKOAQvBVNcS0m+O7V2V65dQSPOgszcG+MUWc4
PWvb1qiDZQMlZ3blg2wTStoqwqweQWmvbu6KUGEzBIw0ywAr0cJsFr7W2iw82gejZXg/O/syGOiF
s+7qgCOFQ8n2ubillSRtn0NjBvxL81sQZ4fQqvU6mX2mNCMuYn402lkTP9z2TDC2hK4r8HDYe6vq
lYN3gcefj7OZmPDilvIhOm6LGZ9Khi4RhQ23x+VSCkpJG1tuwZjEewY3L6DDcLuGzrDqwuiLOcR3
HF9xj+DbLulHikiyFFlJ0x8/8Yr4VMG5JVqX1J0Ct/60mr481Yg56656gac0xtlbMbzgge1wyOoR
gEbwMdNMkXfEuAlF1BUWUNllj/RtYTkr3E3U4thURXs2AcVvt5BH3fFRU3N57SG6UqyGD0n+EFzt
N+noARTKHvuwPNZ59ET6Pdk0NKRVXn9O6RbUpI3BisIc7YLwsdvbTgdGt9avRDfh2F2TuCM7te3I
EW2HIT+6Wr5EgGlzGQ1sgB4B8RiVRxX3+AUeyN5MG09aV9rM95yxY0bEtMUM1CvOTz63BUxrQOQY
8T6oiCy21N7Zx1C1sXp/M3v6UjEGYPZLJnsAY5vg+0OSMacb5gvk6DnCgr3Svn5mbhytoRl8Ak5Q
UbUcXXpslSo4gi8avQSeWQ46cj0zkVf54m/L6JdDuswhB7MPjb5akvFjC7hXtvJuCTKf8B72Y/ai
9eJHf8Scgp73Er1PSveN3C59njwDClc9BbB0BtIwvR/A/YkCpSOeg3bHHWe4Dr4ccIeOF+5h48kJ
m/JI6ODNYBa26JrcZHr6TEf7wzQScjg5mG1EDHOdV8cktz7msNm2LXhgNTYnWSnG7bmDUdGoDYPf
cqXdGz6uEcnNIbcu0ul9wj1k+ojVG+da4BEnnJnNnWy1tQjXCk46oWaiVxfE+qHCTHP8GgTytbUu
dlksJxT8nmoHAHt1fLO6HRrHfs+Yym85KlDOynC6LfJHfFfcIfshJSjOiqifAjWa3UxZ+qpv4B/M
iiAG5ax9ELEixA5ppTGMUdl6ev5kx+MTINsMVNCkWOzXbghGIcsOdeC9tDN1hDSrPYqqa0924NTr
1uWuSBbyoIJpOucB7bQT5Cb6Jq/FYDXnUP3RhDFO1AqoncBsWHG3/qmD/oOFhrUVktmeJf4PtS53
tlGMiuUw80/3d66gpoAWMsPVVTFF6bpde5M/sfky1cM3DPKNx3Me3ZgrIrHnaYDS0XO3mhCCrlyV
iYfMA75ZuGWnqYrvI1C5L9bNgc0oL9zpntvONDvDc85QWZQuzZM3Y77nz1vH5cISjCNT0ttkRUO/
AZVnb1ObhC7QP/8k7aFbg71MNmZGdkGo+90bWW0rL1qTdTnFvmhBCdEVWKGRmN4HBriUZCcYENzn
ty+Yp58AC6Y02vKrVFTFfZNGBTMLnL3uUtCmRucETQqzi/3dj88LhLUzU54bghGsqx/pbV/5Pyab
jgGvepi97DNa+gu+vmUdt7By8ZBbO8fvMugQLLgx+ET9UoxlcNbcnndJkYq9LpJ9pF/92rvAYCrX
vRe+tKI6xLADCexUL6lthnX8YxKhv8lHKPWDtJ9Q/J7axj9bMw0S04ipEtrM8ZZ/gPj25ShHXrrE
geNFOZCoU+9NDAPEEW/ipWWZe0sjjrzsh+m5yuSDaW7LRcNfFH+qlvOEm5a4lNuEdmRGmiGhwO3S
esNrw9FmPdLGAD+dkuoSu+vE/dR45IjrNtzhbs5Wod2eYAtzS/X01sA8ORG+hKaE+bdRhXyCECUR
tjBuAnNzH1ui+H2f5x/Mxr7BkN5QlRm9yJSCoIS63h2ViRvFQW4rpz7fIPns9bjcBXlO5XqeNZcR
sRhY/IJfEMj6So/t24CycAxwPm9DaW6ZOocDGVAoGM2Wf/L4TBRE9qLoqY9BQ0A/D5rEOuqu/nRG
YM+rtjIWSWJhnf/+l9cGH607HEKVm0NoAu/nFFZiN0yoTAVJ6VPQWOyuY11s5jzpCUEsP2yb6qQy
JCjbMJuVlpE/2mh8zWzWXqxXUMiraK1tL7n3ifWObIeMW65dGTE8kPAzDPHL2nf0dQlB1LDN/6Su
+jvzWIULT1uHGvQ3QQZnVZVeheO6qC/MX0nTljJc97G9GVsywYXfNYAuOiREl+zWyNLksAhMuetv
GchDWSIdn3lle7ZdWIT+jVMQzu7wOPeADfGewMMcSmy6WX0eJ3e840JACJK4R0CbfAY12yJA6kQi
e8jC5I8LPGkXIcQBlwHBMv8yNIXvEs4YQ0j2m0JRO1PRCiJDuPEKucodsS/Q4R4qmi2YnsUPWUnj
ic5+e6AEN76+zYla69tmJDpGoH1jNz+x7ZCn5ENhE62QM6zJDpNC3RPXdM09l5iULi9ggpRezPcU
lFQvDFHgEHXLvE5F/bhQOuAOLs0K8XCOGc3SaDc8FMQGKOYMHpV9QxQtww/fgl0XQmRh+bXDUxLl
67SJlpNguSQQtulza9jZlABc4rbZDsoiTpbjPUbzRc+rYIlT/LxDIJbXDs64a6GlL3bA2tKH4bVb
Tk6j+isF1YfOM8GGcF6xYeJ5DuJkhKD4WHfJS1V3SHs6/Y8vZInXA2errWCmDi4IXMeS1vRV1ZQX
dDI5BgGf97ggmRtnNKbAhirh0fVOWe/iRZHgkCWT5qKprBV2D8iPyb3pws80CJu9P+dfKiE0DYVP
rjLhPqU25/LG3qQJIM2FLGJvtd9D6MERrO/8kdNaWY7B2nECkg/59EzkhLh9bB4zuhzW/qIhPkYo
QAkZSgIUfWqRZMtKccqrnP4UDFMAz7FI85ZB2GJnDZjunT0f/LdVU+keLyD0ujexsCbh7x53Xoad
u+3UVzQE786E+7mxf9Fzj3z0o2340WOqgfCJ9FB4AkVWP+i3lrF/889bA/t5KEw9cS41yalzg/XU
32jKHRCRYpSPdlQKfCk8dSVRQangrvOH9pNMvpuuN4cMcDvSCQVa1eLuPB4msrZQPeiN4U4CyrVx
H0rHUZz8XCBv5VmPG8pjs+vszMiPIHfqkUo53APnwpTjqZnHO95APghiZJOimhs7hGNvliJb6zmY
9qrnrNeYZFpNRCe4kgdaCswkQNRc4I2Z07x0OUaIvEwBJqqON39eU1D1Fmi9w4kerAGP6Q12TA3A
KLRpKDO7TjnPbUoNjsX9ECENemhqA0uxK9ucXCtau3/cPuZFonX+2JLmQ4chyURC2VrKFsGlZ/VN
vHVJChAbDPP5QkZ8VF7igEPQUpTf/RTGJzwNkBYag53n1od1M9pkuSfJ4jOk0Q2ynT1X/CQlxJL5
ks+N2WQdoNbacczOL7Ax2mZ2d73NRGXI1FfYN694krb+nHxJQqLsqs3rTEB0C3gImEdxy7rrNRTf
6gfSpMPdcRHwrGC8W/TNh4WSuzCK8hsH9TT1Y713em0fiUM0D6WEMRiReB0HOK395GjiZBZwu0qS
X9W1SzO00zy7QcSrT/4zTbeZvYAA48gURgUHVpA7RBQgbTz24/LcFLV7NoN8HZdUEvrtrHWuhpqQ
6jie2zD42fTd17yAh/W4pSXDfBS+eXZ0GOw9Esoc5PW7NzpvoiajQB0qWLmbtxC5lFntEOs9B9TD
Murfys019xPvq2QcsqG2aCLugZfNEQBWbexxlpR7VYYroMvBoXei1VTxIWPMDFutN9vAXx4HhxBN
KkNSoMtjDnuLjyWkjgTeSPVREm0DQudsEMIfSyP5/oo5FEEDsjjInpw5QSoWzdad6+e21bzspnoh
+PRU+eN5RvorWj40fjCwMbZQOgDyNIv9s7KTj6R0fhUAStJet+teyjcOLhGLB9m5CemEs2W/FgvN
5j3D7K4CQxeb/ljmDggOZ8JC8+Rn0t2O3jdtDg+EhV4t80c2acruehAwmP1QESJN4VfR6WcK2ARN
Y/igeOOua/Ce+SI7sbVpBu7RQxe0X/HUJVsOCDnpqoHmGcJkh7QydwULDlwehP9ZAwFh06e8AhL1
EvjfkCXVUTpIbwAu4SKCPEf0pZDUEfOm5LZjUh/9PpEenroYCRpvAGu7vJ1aO4hkIxMWSURiY8HR
mjpKZ5PA+2LKyVqINQVktXgx3TztnUKVa1HQYBF04xbnYnPjDH3P2JoGK74nznKPwcjiRY9/LwX4
jtkHDLQazSj32vGfaoFppoKRrWMW21wFNVhWqY6wL2vcF+xyx6he6Nigg2zCn7AtLH3x/CY5Jyie
u84ZfpBrrNd6ojQzyiHa1LgZ1yNpn42wlj8RVIp1XZNFtv2MG7y8aTU4G9dA1De54KaaZcoCLcDx
J0Z3XRlmbiuXLgIqP+Nt3Ksdme7fUQWLTXbkkQ3eLYWVc/jVLcuhiyWvroyP8CquNo234wi3Zdxm
uH2wkB0s1tjZYZ5cCqJSoC9fZtgGQK4py6k6cJSCB2uOoW8L+EQxnSMrU+N9nD1ORVV9ZJsLd2Fz
aTYi47I8UZme000QePQNeR+8sBtJv9FWN6W9EQqfmvaa5UwZEj3RUGJjwupgI53s1bLEhxfbEI1g
MarEmTdxDZI6LAZF1rZ6N4ULCtbpqSSu3lmCH1L2jjPj6Jyb1xKuGMuuRrbHVdX1f1zZPwVQG+Y8
fQ3znv21/iT3dRPT7wPnpYjisy2+ZCx2Ui4/26w/OISBHcwrp9qFnFeQ+bfoaWnieNNwbx1G9kSR
fURL8r2MzSFJxremWVrE9vEVOy4jEMwPeMXoCh/pPZSs77ESAHMCZ9WW5k9l42RZ5u49CeF5EAXD
+BiZUzCHu07Qbxcy5T2BlL/0vvWoO1jvNC/473b8XU4To7dNXhf5OsrkC9HlI7HYP41oP5d02rhC
n4aF66Uufumcd4CGnKxMEF1txg2YoPAFQ6pMNaeaeAbz2oXLYZAx4PXRvYQ62d5gR7clMCgBzw2e
+8qbTAdr3+Do/AiJkwHHARw05jESayNKCnKcz8TAvq1vz0wtxocFRkhgag6pfHKrssnxAQCjSAjY
OYnzewCYtcpcvI+GGzYSKQlrsWTMSSWrSBJ9+TW0oCUDzOL9Wab0MbVQ5uei/GO1VE6NiX1u2SXX
pqrPkZRPKSDWjUl4P2v4/m5r7v0krld4oKAoXkpQM1ggASaMPE5O3r9P9Us8iADak37qrO8UXypU
fEi9GuCViriVZ1x3S2pQI6v6qYrm28udJ6crrhYKeKvSgyHxOA6skdmU0g0UnJ0FxIzlJXdiJJ48
TfAWIqJcyI0iMX8Mw3FGChfb7p9waa8XjDaFju96TBlsNbDqHXeCIDYflBe/QDsj5PicJdx8+bZn
eFUXx3Xuq5ELjB+U+78/K1bPP2B6grZ8sYJxj+cM+JnXFlA1058yBe4VMi71SGevoxKjKMxomq6T
Dz+hEckFFlgs3kfsALmUbFRR4R2K3HkPTQg4vJLvlrE+5EzwUZdM1yRncm8aDxHmCq4yYz6cxvqx
QyoZ8N6uELZe60qfxtY+y4xOl+S2L7VUkDSCPh+nOTJ9eKLiBnh9C+cdwmgK/tVyAmBiwJyz6d2V
0BkG/xWIZEg+ll2md8Dmdnz4Zx400SyfQRb/qKjyIO1OUQj345q6dZAlmygUR4weBx/prEiLNdaO
eIXqvM01uQW76vUaa+rZKRc8b/pOLSXjoCj+nv1xjQ/gWtBqMkCpU0NVbSa6m0gTwjZlf75Nqt96
znmrCAw5DsqOzTT/bCYP3H8N/dwu8pOSw8ck6lOW18/ADRM+2P3zXI1Mc+I7UcQ/gHkdW4tccgLa
a12H9W8Vl0dm7e6hoi3Mbu6GEbpY2upV20tY+R63R3zIu7LNQ3pqMQKXlnmE8x3RR2ZqnOA5sIOF
wbFLYw/uDChQOKA9WpT8kQBjsbwIK7N3DTvqKtkscc0sT8PKiWf5o2La4dMdlszjPce1dVm7dzj0
TymxETJST3licY2sdzDE9nnoZismUF9e3Lz7qn/nfVzleCvAIw+bvMVUY9X2dW5CtIABeFuCWcMf
WZDzr6o90ECwUVecZ5P+5HLDjSgqzvR6fiJuSJzTzZG4q7cpDKuEh1ek1YARuvJiV10J9XH4oFfs
TVoU3PhcDmwZ30O85dC1LNe+tj8ylDUThg8tfBTNtWFthdYHBp8oF68MKEFu5JXAvsJVo/fvub1v
8Sz/dm4AGr+HOEkPi1T5m+s9Us+xtuYZEDEl6G0z3jrS0junVFsqmYGguO7Ja1PO+bF/rrDvy+SM
pPwycxJaFQU1J9lyO77UBK39FsGwZESuy984AW6Qsf7S+VSxqfma51w6FuMz2h2qnetlZMRx+gTN
W+QU0WlZoIg07BPGhK+eOzz7JUiQdvlkPq62GaVKAXlo+Bw2ZW4ikDe+L7NZGi4GbkJgxau3KufW
jAV7XVvBfPJxNm91F14p60657YDawkhF4bWxNq52twF1T6vZyS+Jy4nDsiluIcBeJigntHA9kpDg
CJa8EYXv8F5VXw5x2ns9MBMYmL6GETf8OKdFNEtvUOE8+0g7CMwMmANYw5vMt70j6vy+FCFZFSzI
zKJ+NenXGIy8QEYfJueTqDFmbvUM7DFd1aTrPbMNU4zYlbBGhiwlQmWmD3mtcVTSzSlFAro4wPjI
8epQJ+ZnndfHtm/I708/UN7s/bKKw/QFhNFbHIUvqsK9wk32UsXdo5fTVIJYDJd1ip3LlAEeb+i2
HtsD/zQ4HDmsUr9AKKC+rFc5zYM2BvFbuQW33d0IKAdoxjXO5UXd8n63faYFgErkJHuseu/DTpdq
B8/pRsVMudmSLqhYLlcNp1r4NMhKit8O+WsVBjEKKXndHfYycmcPBiFiRfD3oBwAOA0P9DJETxmx
fG4e4QXUwCnp2PcLBWOcEqIndMg19YaHqug3pas+bo96IsrHppvhuhDPJLJF5dhyB5VrNxbyPcyy
30TRILkKVBV7+c1QpdyoOH6KR/AszFpPodvz9OMsp71nXDV1/JuAArIXZJ9I/cZDzh3Xb+iPMz4c
tM2sIqY98rXGK73B1FvsZipi1l7xtmBi+3fqzmTHciTbrv+iOQukGWkkB5rcvnO/1/tmQni4e7Dv
GyM5fb+mD9NiPgEqPEADTQRoUIXKyoxIj9vQ7Jy999or30LkSVswgEkvtymSmplG3BTcf1YSw5cl
SEsmlWltFGe/nPIIEHnOwjvlEd7FPBiqAbd/4xn3bJHO0jNv1ehfk4mLcG0Vwc4eYObFTfGII5H3
BPHV/YPlTMNsRVUZo2dTkxkpWXminCW3ib41jPvUc1FGueqgoJD2l88e5utVZAf3cYIjfa6i576A
KqFyvpLAWLAhvHW2B1eILe8uVPVHUbMJM/T8hYed56v1lBYNzCKx1MA05cn3jBdcasKKjtJqP/L5
Ka58xldhrOasNbAgIimN3k0VqdgxUgBry6ZfJW6m6o50PdDFM4uDxTc8MPxntw+3U13sId0CjI56
tFtJOVtZYPPgVcoLbqbefNA1nnos7hC1lCINhHZUEnEApwFVWdBw17kHImKx73BfN4Gm2TwwVmYz
8dBIxHmE8bVx7PHYCNs+WhVasaQAMzMciVLggCXP+oPwiq/Q5gs+FmidkdmUOx/iApo5tOo5T/ez
ay87r+oYGHDN8XnLbZgK0j0IyGizBQ62Y8ZOYVPTw47eycZ4fI37YU+jYb9L8KLKmVz85G1TiEAV
uaMlN7XpRSh5pEHT73o6HPL0UM8G728mcPgtpQrNaxorNhUmYFagMXd6oR464SFPYHIxwMZZba1S
r2SAthJ2EHwvfdx7mMZemjk4TN50xz/+E07tXbG0UkUU0zA/HePKbM/sSVOPa0fIvBEI9EvJN5r6
lzmoOM8hB/fDHCI5Rq/VEN/Ecio0XHHTaWwPfQB2bG7V65TNj53VcfgWfwkUnXxQUL3LGzgmfNZE
iExRhDBExbIi42aVOO5lgBm0LWYELcUV3q0tyiwyy9o0S4Sq7R6jiCgzrBYoSXPxR871I/bY57Sg
u3liwY07ak9VNA2JcE9c0axkxt5vjtQ3Pva1bVv5qk/VoXKNdzqRz46fQZkzrK3jFR82NqO69XkW
Y9YhR7WisQPwTcfzxEK20/29F4P7VfIa8ymaTTfZS9/pdmGJDAqbfGcr4BKhBrNZtu5Xb81vWaWv
w7K3T7LmkikSPQ6+mZFV10zWJOmCDfn1u8JiicLFY6Wbnds3F0IyOaj78pN468lBh2Df6LwWRK9m
LwcaY12iKb5ibbqXAbcVM4SYYKa0r9V9dq4cvbAotp4PGJRFw0pW1GUOkfWqlak3XUIJCj6S9OxN
y0FI91OYL3BVJgtZcVZLQJ2l8xYPRwBS03VCK4Os/tyV/SWNOIOyFMqg1lSCFRMYjbn7mh33g2zA
2ujYkBF6/HBi+veGzv+OqujWJka8qUzP21MGaQ8TGOXA/rXYHa8sJ3PWdTTc2zZsOxdm3bppO2JG
xq4JhPeQ9vsRHyIvX53YbM0Qnrqyg3VCtclJ9bbAbJLdO06HOCYVzK0ZEbD37toqf7E6u8alO3MM
+wFbNG/FIk8/e+yKVuLbcNmWIRrEO/xalII6ONCqTO8Q/bKNjDE1jpKKkHrG1rOXYQkEBVfeznfi
5BAvJ5zj90zL5h08sXUwmKCAmh56kiIDugwbQwKLeH7mylacVDnd4ahMLwTj+NTHYNSHgbPdLPzj
vCzbjH6otqUGQtQRBlj5M36bCSPBzGqGlUaywzRL5Jv1MhvL1WiMfxqgjT7beWU0z4UA/sG1c9lE
U6mnkg8d9ZjSfH7SIaIjSFHuFlRH12++U9F+xuQrWESOJwplQNolQHb79g2y1p1ZLd0PsT6FkEXX
zDAoV5SIDdgLsMU9qILpD5M4t7Gk+lO6j3EJySZPxI2aSqh7zRFzN9vvAgsB4ZlmRqCjjylfcM+0
HDic/qh83j4LXb7dfPjKzKJQ0H0sGvPvXOSnRBntqrXqExocQ5AfHUvJK51TWRVr8rn8TKaLu5bC
JWrbg4sfvqdzQZqD6WM9Bc4HDuRjqh5r1/1CUqm3PraEbehgxosLnpqV7SziD1535k/OPm9H49k/
Lc75iWH500WdsmazeerpTqdQl3OzAFMSqL++Sw2ChYMFD2xBAfXiEhRh+B0bI6WQYSj2AcGvwuUg
hbRAmeqY3Mt6l7EnwGjSJRvJp2NrzsAWWwzdfWQ94ncoVjRs0yWC4FRitahp9ZUd+DogxR/MlOQk
wvSPsIttHGmx6xNsOIGgG7fq4rUzPePcUnuM1HQBppRAFwp0DKDB0lPUzLgzS5bgS0rg+rREYCgW
xglcIj47d29myv/g/2tyv4Lqavl4VuC01WG2lpgFVk2QG2sPRv2qjkFaZsZU7PAe/ABsHqFFliCJ
gxyimPkYhg0Zs5atVjN7zR1DvyrbgBaq4iVU+X0VBN1Gj0iN7pSyQKODoLWWSH1t/cXUle2nWX8w
x/HORi1Lgrzaz/5HQnMI+dso3WLg+eNKDecwwpVoWNjmpWW8+4WUZ0CAD0iCKxexniBPeEqF/cI5
zTHbUpgaqa+iNn+mOjd2tWkci7p+GzxWNr07H8PBchAr05MZPuRjfFBe2T6ZocH7MNd3CIndpnMI
ZtpT75L/N+OtqBNzjUrjL0hH+k+7lrR+OLM/muPgjDmF3mzp7tKsOEhwPCtnyPVOhM5v1nn6/p//
IpPGhTZatU35Zk1MY5TRsLWL02dlkx2QHSk+R5DBSAhZjhP9PwkA2R2I2WDdzuGPlxlvak66+5lN
4Qobvmv8qYnrXOScvVjG9MHQK7fCbZ5HD8xqplk5T2H3nfsJ/NOqe9NT/WRLkmRN9BahqG3yeHqf
Nj3xmpUm4FzQB7oNaxBEoJQtxi3gnlFukIEq+VLXrJKmxr1izLDvI9LzXDqoSsSze7bL8C5y5/uc
q2ZFZ1k7g2pv3OAS0WpKs9OvKUweoF9+EfwaKnzHVfJm29zz7flr9p07xIj9IMxtigPKadL7uOZg
HDP/qWC/inhIASY4K788+wJ8ukoSVlLWfuAh6JSi3jB64Ih595PqqCZeyVHbT+hXf/NufG/TAP/g
iOMmoO0Anx1ZIIw/eHCYxiMArpibsGjWV4MRa4LxX2TGL733FCyU7R3l713ddXzFLf8CTOGv8pvH
sYQdC673uSIhDHJrChjyjiVyXcsq5mA2kcBwNTQsoL/IPHCNcCAZs+C5FiLc5KOt9+kMqHtmkJWe
/WVGJp9/gIcr4FQA9ydqwnj3OabImpYQ6qug4qEXg3osG4xHjfst0YKOgogowP0eTc+3W+6ph0CP
w1ZI+6+ZtbTxTQmbjBIaqiWDR+zNzv2EE1lS8YLazEmic4Jhg8UhjlS442L31UYy/eZR9VFWxmEe
sA/23Wue63ltN+l7Tt/JrkvRa3R/ra3yKYT+69EVlA/hFz0D7HWaZuNCWuLh9ubxuV6+CQTxgfjX
8t0cC64UpNB4wkRhDL04pmZc9P3ZNTueCSQS8iA7eBHQLgvASehyigdcYPrq2R6bH/wDEdOvQUjZ
XMm+OJbVj5pB2PrYl2McGiFeb0Ql+84fzd9po6grXfmQs4qgIhuBx6lSmtaHOf9jNBTWceXwoGSV
TMQ856pDpSmaD4fwqvMeNvKUvtfKgEILoJNLnZI004tXO5pfzEEBy1L3emJMHMs/XfsKpJiNqb4s
/RL/MIx10Z1pGHud0COrMXgmIcbUFB/MEotsZOm/1cwAO809HQEtFFaXwjGReavBNa+WkNseSWmr
MaGuNQ+9wm/4AuTVMXJruXFS59bJ8pH425tlZ2SwRomc4nRwvIDUpfan3XjV0azVCfHlJGbzrEV/
g/ewjjCg7eLgWVX6KzX9zyqZq7VFKwrdsT2781L2NwB5aCMbg9sgTMx161YfhZvdV0n/CD2LBSFy
HFVAGJMqc5Ny+V3h++XLsLFgqfnRu2Hflx0iKBHjHawCxvoEBCfWxXmd9vpaDuw4MLKvm8bHS/7P
ptx759kD0s+5kIr6jjHq4/Jf+9QzlQxE1AVk9KwxHB8A699nA1vDZMCQm+vmT2jl1ACNH0SM9HqK
2gMPMJLnvt5HbfstqUj2lPWFP42BUrObqnADBb36aer03ubM6ULjRdncoj0VOyvJ3l9gCLrGOZAx
x7sO2I8B+dF/4AXOKR19FHj7Mhrw0EYxPahsCE4DpTb4X2oTzjwc0BxHm6XbHwXikFU3uyKg9eUh
ywbyeFbynhiZtTXteALQln4Scpv2glLBpkcxMjjJBwthP3P+Vko9NSrS8K1jwLLBr4uksKpHL9rk
Zu7xckzHvv4Iw+46avCuOCr8J22pB1mR7Wnni6ebF+nDko/gOAYVEOS0LxYkQPGrQdVaeKL2Lgrr
yql5tUK6zuhJnVmpq32zgCKzV003hyzsTT8a9mEq3FPYWP7Kj4NxndTyrhL5VthQ/7wu/AmykiGv
8hjSFR9H5AbmRbjzo9nsi6ml/CHMaUc1kntacOD3W9nvnFMTKsl4zX1z7Oz00e1KlvjFfOk62702
0bQPbACjZG9zCgtGNFExfVLGqI9FC6MDlegODThD84CcUmXTSvlqkZKqE4KYs87U8kmZoMsZP8Ew
P2joDHDT8X67vPx86d2N9MN7lHH/BHKw2VjDQ7Bw9Fyv/cUovcFTSjdalGyV7037YTIK/koeGCfx
m0wgUyeTX8O1z3fQyrLuFkw5T1Pl/zp289dkcy9j4y4qDYtOpIitp6HTTZJQ8qP87AMHTEnx/Byv
q8Ul0nPcKqxdj1PAVrkwcEOahUUfXIcOPlHQV0y8V0rhVoMqQtmFoG9Gir1DQcKrTdxgaj6BMWbn
AgrNNZHxbozG5GbN+SdZY0zfRLixSXZ3UCwq4oS0jSvv1BCyO+T9nJMqs09Jy5+IxlM8T+RB14Ht
35KcCE44JHsEZ3zmfGYU4cFN7IJENTyY7k6B5UIV75J2Lh8+qOXOwb4V9aViXdH+CRti0ro3Nl4l
MJSNzCYV7g/oNV/x5H+3S4t1xp2jUgvgnRUUaQ6FDxpa8vgBV3DdZebfNom5U4kfuxhey+jSjA3V
6eRzelYIRpfutE8VAiVrhCLGGLdpyrJNWtOd21/z0DVwR4wJehAlDo6uHnrS2Wtm9X0z+1/wEF6c
OjMPrcpe4q5+KEYXwbgiH5H2DGJW71A8TNVwYg946b1XGn3kYWrLp4jqDLaB4lqZiCf12G1j9ld4
rLM3xRMTJb+5dFP6yrWM0ZDn+FYipE+QYCR/V2PuWQ02WeIMGyxZc7Fr9r1vgZbtBw2WelE0w/zQ
APJPO/c3ndiCObH97RfJHyvDpA4v9712cZzqnN0Ia/u/Q//lDd6F+kU0DiidVhqCIjMfaxM6NJnD
bt0JQ63JsoDr8OhWK0V/qWTxadaVeEnRX0Rav1fR1J5oe32t4oC33sAZ6ZRqK1OavnihaQmae/xb
9nQNOSh7BEiQMTbF6OsR4/5KNpoMoXENtFwetUCCO7wO9/PsrepM3qDQTAe4IS+Gb3/N6Yy3L8/A
xS6x1HESD0UexVuwTTs7dC7QGZ6hDieHkp0n36ACZvWNOr+1Lz2yNNb8WhV2sgZ4crFktacg74uG
j6OTgsfsWVyn3VPpV90+MjHpII3hICCcmqfNvjNjTCuh3A+B/zYIbayFU9/KCfVg7Ko7s8mOhTH/
Oh0d9u1AO/0wTKvOnA4+/Beozd5vLccf/jOuWYCa843oKVv4ruFKE2ZnZVNUYtUzm0mRPBiiAgja
u+Qx25eoyzddWL90PGvZIQHerl6rFMgKXYMfdhJ89hYa1vI/6Jy6msY1M+MMYy1JDY2atI8Tjuzg
gbEJaoFp3BAiPkkkj1pc8x61LhP+bSB+vWJ7dBU5Qwk3vyKpX4q5vjm9cwnz6mTA7Woyh0HakgKf
c7Zv1Xiuq+Bj0PF90yc4UDuOc9yF82QDwVWGf2qMbWJ4vDuUkskhPNrGeI93887M7YG7x7rt/Z2z
1OIMcIYCbl6Nsp9niRUvA9wUdc1aKTjXiGB6OYql8q9RQPJmji6JZAK1ilquX9KMFM/o8QvM/ieY
iT2UPQ0IvhE+dKjQG6srXytZ/VoxC5a6tO6bUwZqbjX2tBhHWA2w6nkEQcYP061Pbsi6ncRuv3Fi
fK/1gkQEcYAaRYeWcIGXtJle0KA3syVIEztUWShhf9k0m9bA9uni8NK9aN3fzvWwbufoC0bID8uE
x+8SUtgFSbg+JaDkjfozY+l9dEJ9S93qpw8xSHguryWMUcQ8iCuB4hZRZ8BuKzq3DfUtJQVpZcnF
lCjZdLQY1DCwhVumrzvf1C+tLxl5uBtsisonL+fjRecY6DtaIYzu1Ivssazki+rvh8o6W8p9crsJ
fbrkXiYy3lJ5SdM2PhZUo6zi0PxwyN6vCaPzWnjOx6S6AVEgeyfKrlc0ltG1GAOQj5iQ1yXvOnmL
/Nui13LOHOgoXl0j+uPO6EyAzmYk9qYMumPnLbV0/CMMhZuhYUuasamBPr9MP8WTrPQddImzsHBk
icF8Ho2z02JsS8Nq3uW++Vwva21+zYY4mV4pc3hV7K6wk4C9ImQfiBrYM0ETcjE7jp9jVStCyPZY
rb2BE3yRIpxu2JgJyeUso4eynNmwOdphIRWfKQuA1GKBNIvIeYRDrW/QQ5ot3bYZEnfOJyXyTizQ
GIrClqh0y+e1YKTgjpQeyj7C0Gy5ROhNjAxY2JvM3sd5zRmlc8i8yXfVUpPnW0p8c2fJYg27rfJP
Xo/vzs9uomS6JE6CYOHH4a64Z0pVALf6n7LHzt1Oetj4IT8iDzXuJi72rorFMo4eB4A9ywHY1iEb
d0AMtSvcjRdhwG1Mec+ZvnUc8YoXM3r2sImtMt8xAMDU5pFiZ1b6xHIgp+yt1qFXkVzjSTnqBGSN
s8hlqgSdsPbS8Dmm5rXtI2qdICRMdv/XmipWCJGyjxWYLDSk7maEGoMsGbhVFS2rKLoJV64l3wUE
PHoUk70H0G4/N7CTlaXFU2nWxyaYL8NC/yA0yxFvugdqirgzTNivySrvtXY+p6x8he7LxJHtK23Q
/aeDcLNkcH13ntcy1ewbevXJvpQ0PgPSHbgpsmTY+3A2dsMdXPaqq3lF3P4dyR2mUFzeOi52feAZ
77VWPDy/DdvfWvzDfQueKKqHLzmU64lrJGESomQyVXsoN/WJEqlDStnMtajHF0yhET7BhK2rDne+
3Ts4yaKahhv71eRA29ttrdc+kBKal+d7VeXB3aR4RFdcNAfZUCWVkWVxAzQLxQWR7KNsuZqIvP80
aWJd6e5Z28EeoBJfFCPgVuejr+DwucXWn8GOy0Pp9O5q6km+QNRBle2fvFDcPFySLMWsp07MABzG
jh8CsOCIvSmxAQrAbN4lzvi8PJlanzjcNz402bWP4hz47ierk2yDAbBdMWBUKzbvP0aULI1+PP0Q
6k4l5YKqq5t9WVn4lkRwxz4yRf3RnzObOaI75p3gGQ3wgBcgTHgpjK6sWKlgymiT8ckNJces/zHL
7Dqa0aMv+nc9svfNlicGUyQVOHo9NxGGGVxaof2XRd2WdxESugjNw5zMhyI071A/frlMUTvh+d9d
8WdSPb662XxSGZWvVGVutQV637GRq+Px7wIq2rph80SH1ksYu99GfrNs1gLEEU51wGeaDl+eu2N4
5KH3F1lig9V176W8xUnfO3cJ61g6A5aKGNpK2KLPl6WOmMGME6acPLnRBZAhoQTdsSRW2qqKTp57
EgVlOIF8J3ugN54gri3Z5rL8qbP03cnyx7ycu61PicYKUvd7nvsguPTNnKg7tDjlP9zJJf073hBe
X/2Kz0iH8G44jbdy5VishMk6WKIz5SZ9XpX50jj6Fi5uyDZI/4RO9WI3z/6IJYt39aW1+3egigc6
l17SGTu69Eb6N+AL7drRecUdTi2MZA53kz/Un0QknpsbONW8L98rZsuNOx1w8+4tzb96tvKr21T5
DkjW2nWqUzc2e6Gbu2z+9lV7XP5F9HbiGZzfrNJ6d2lmZmBxXq3kiBHtDdcVFasJnZxBx0jiY1Mr
6LlKwY3QG8fi01EvdfQSzdFjy+g79NxrosVcjntqbdLsaoKM1330QKsVJapnII2/zVxuXXpdpo4B
Jvnh7pIj4MDNaHJurkTcjegKwfJcLqJZkz5RmGRKFy9BuFxNcfSMg/8hBMZcKeuDooWL1Qfd1wO0
1CJfFi6cTaJ0ToQlj6RqEfO7W+QmMd3E6ttVOIxZ4OzoAmWNyJqtpbtQOIGzKxuVbKOZK6LHl39x
egwW/eQJp1FIKE7BJpiN+ZKZBDsSsCIGxVt1mK9t4irwZDhcweNw13Q3OR0+UeO+ufigWR+egQtR
XjXE/aGe2s++qv+IwcHixRGY0hN1aVGkPLfFq98DniwDfrIui86DvHADHpe4BKd65p6kZs9tpNGT
nOln9XJ2iBw6Y6/HNX12SzSBNH3KssyMT3nTFIe2yTftREdzkzj7Is6644Bs7pUbKcLmxTnOQgZ0
MBZ7AkwfjiH3lB9fwTKEO0AiH8qkHWj5ArsTqZ0ePuqajERTKPZFgupllZ8ln3uSxOKXDqLekudy
YsKzeZOXFmvfMp17d/DQ+Xkypr6/t5L2R2fZG9ESFwQcj1Y0vHbVNbiJp9PgFS9kU7GNeTDtJN/h
rsppc3QPMY6owJYgupriid3tSttylXT2tKo0uiZ77XfuisypTf7Y84ZyP0JDJsjPwhwlHBjsHV1/
FBvIpSbX3Ri9eaBcAqOoyq5dbL5OmNF61oxW3Z4T2htLTOEkuAr8Usb3aPI3gB+uqZMlAKj5HAws
IqrMfA1QGoxI24811aUKMk5myptTF29xIZ+57J1DzlMU5PxgsUZdMtSjQI3wFRrMgJ+CvXlNfvlP
ZbUKz3L62KmerF1OOIfhldxOrNdm5p8lzwsO9/pdRXwb3YGlCi8Pt1q+kcSNAUMlO1+NPyX6H/vS
OiFCg41lEPilYe2gvnOWeQXhui4v8Weq7QB1Zt2EFKJlbZXudURGoNbNlXq1B44oIJSgi1gUFi8m
cjmYm+Jl7rEe5ga3RRerssNOmCGVSb5UR+Q/4tG2eO3dljZHhbe4DlaUdv3h6o43iQvQKlFsBPih
gt786VwoguY4vZLtfW0SOlOwpWGqDDZSVweU16JtqIequ6flHZqwGB7E9OqO01JUOm8MdBR0XF5E
zHMd1J2tiudHng4mmCfbODTh3wo/A5b3cFp5Xnfwyuk22vG1dvLNQFE5i+zm9M8zuC4mzfCKyajE
JgGeMlrcLU+FcgxsnxwTM8QQPqjRPP+25URZkajPdVq0W/wP18Fg0DWcTUGbDAVi/CaMtOF6oA+k
eh4xYm0sx6QNuQrvx2B8EtATLOKMunGefG6/60k1w6oU2d3Y6tdhsO+8Zt5LMX3FAylxO/QOPGLu
oxqgLtPUk6EZRl2siTXMD6wCG7rEKb+NP+UgacoZ5wJvpUENTVzcp/lOihZt0GSBI4M63XIr/jRK
66YCh4lVzsTxtQeNcwKMZBW/gVl8UkVPm9NY/CSAD5yiP4L8j55Md/hqaIVchyGSTcU3lNJwMvBu
v9YypASF3D11uu4xov19BbUEAZPvk8OTrSwf8JZR3Sj0Z9Nx1c8ieeOuTG8Jw2tiOJg6OJNCMGSb
gVCLzE819FuSVPbdbMmbabMGzif3EIE+KpdWY3IRl9gOPzUYmBXdsTjXM5vbfskOgyN5+cyxfnUZ
8q4AvM519mCLZ6vGc2+HlJywP0CF5mFdDPdhiVjd0Wa261spWa6zP+z9ElCI+WVWEGwngw+6IhY9
Ou6u7Akx1qySneBvFrA2wr00YklJDv+8oBlXiKaUNy7jn4FmwYIPt3Xm7zaj/L0ap68g4OFp8TRM
TfHUEaeWJBwcnjGL4BBqn2GCk6QJpicIAOMJQRiklf3MtZr0ew6psjaU2vT37WxjDsqzB0lRnZd1
PNg1+/TuktnOIenErxWQPRa+vpVqJibOMTo24gLd6hKl2VNtsGKSDG9rMbRPtXAvaT/tGkkosVTv
PSrDqvM7sIQjzpgo/WhEnl9QtI1gOPOAWB6JjrmbBuTNaMRMy7FMmSHYwlmxonOv4cTnTQUe0q4e
PuGjNNsx8d6wqZpbeLfnLn0FikBc28bxQ1RSsNvH6zTT++IN64rZYNuyNvW5aHo2E/sUVB/aHDEf
RA172npPqrrcQN11NtRm7/mQfPf0nu95emL/cC8kl7izWJItF/UotkqvRccVqx28rZMPT6Lllqfi
slsHQbgtEpyoYRxeQxKHINleycif0TGJrOQME3X8Ys3h46B8DmRMBa7lfRPquw0qf1r+piO5LfhG
+rKcG/1OAOXcsCF1WTuhwobzmR1Rj1WaOjcK0J/A6fIJhIG8KYvq4LXlyTOaFyuPjtWkWeBS8tlJ
c1u54hXbG/aE7FZbAME8UnOn3Ohfm7AGj00V+HoW+DE79vSsPsAAFilGuBZSAw0t+GDoQGvQP7rz
hKrkoRev+qQdSRIlP2ZIfFWD8WCnOYltZavnqBkwQMnoBePhdsY+zFYBES/GeDgYuJVZtPMew9/p
K9aMud9tmxp7y3K/wjCjaw+GxZx8srrx1zHZBSYTbPex3fugko03YqYvui0vVSz+ZvjIMWmlPxSZ
Hn3cIwwgRc/wkv1ajfNa6vga5NQZhtpEPbPOmKM3AFPvehfbBwJz/1wNSEzSH/0VlJfPcXiBPVpt
wFMdiyq/J2ec7Zw5wYhe+jcOhuvyZYFEjxlGMDWDFMfRnP4WMDa2hkwxa7rnmt+7r5Fdy5lZgn3F
cnUIH4ZZHqwIIQCuIMAXlGPovgfbso9dunGK8jcL436H1GDF4bQJRr3K8phQk9yMyA3HKaP0WDUP
vjs2uzL1P03szZvlJmjbEwAnFALuyXT0pvOwRP7XljIvuuPAj2RGO6re59LX6wqjsRGkGRI/UFeS
psnacc9eG5+KwnrHqfWVp220Xs4bgm+NheN0NJnGZLORqThXPrcmrJ/4jLBu1w3pPPrXKg5jguqu
MTy15Xh2QzM4LL+VoceM22uxs5oepjqPNnx458riNVxM3Ka3Gj8NHI11HhBXBdC+pgb4SXbxlS9F
MdWs06l1s82KGCvyCz1osdl/Gnl+JJNxYLFyNkdUVknglYw6EZBy0uvRy/bUBJ11DfC1iUGhW33y
A4r3whrC2eIMh6ugX8vS5M9HBKWLssOYkVZq+XBFAEQIlHFfMdqSg1UEWzEPm2UPI2PzqzOWFbdX
fqYG+6yC0PSgzSd7rhxsyw6LkLLZ07n+omX2ogME2HoR9I4Jxccsnb79stJHoSJSRfQRuqJGmuZH
KfKJRZIRH53IjbDiq0sRDPeD4OLZzdhEInVPYg3p2cNUzARyLZxg7XPNKy3vl8PsgbvnQXQRe+SI
AIZlf04h2sHgAoWZfPxQO2uosA0B31xxaHLzS0eqJz1z3STVGSPFFmjE29RMDLjBK7Y07JUQgzfI
t7iQP72ZOJlJ5nbtwTJvQpY9nK8xGOILGfzPSXBH3Lg3+m+3QE73QVWb4Ic168Uh2/vBjKY+jafE
tZ+IyRC0960v0ue/WVldjARfpkiaYdehDjLTNFR1qeQxZolGAZWa9gDso3UX44wcPnu0akjiSLWm
sPotYBlCuY7y14PpfSdNEfxnXcb/I/Lg/4+lTRIc4P+ZTLj6H/+RhV9EPb7+nUm4/Jr/RBIK71/K
9EyLzibHEsKk90b/tt1//29C/Eu6luV4YAk9RzoWtTX/C0ho2/8SEJhtl+Wk7ZtYUv43kND6F5Kx
qXws17hfXPV/1dvET/VvFS4uv5NvMtjbjm9KYbv2f6ER5rrqCzGwtkOT/vRM/zGN0eI8t7v820ty
+89Kkn+vipH8if7rv0ryJ/L4htiOkFKp/9KJUk8OK1OtMSG07koawLL0TxjTAQhSluhD9R3n499+
QmPITAR4PsV5mlA9mrDj7fz6ZjTJXRQrNIUIzzO9U2/hjG9obPJjHR+5TdEPQHjZwA20ta6Tmsk7
JIAluO/hpVBoprWPC8EHdTWzEFuqYkmCtzQmrAoFzysJilNABRxJZvQId8QS0Mi3sXxgKIXsW3rf
c1xv57Gb2TE9p9J8mDrnXBnWfdZO3RHlk6Ew7X9ifK714Nm7KitAfnvxc6u4cg+jhSiXkR8vx7VT
GeoQWvahFYCj8ipcKifVS+YKXG89j6BMWc9ahNOxlvq9qId9DO4STodzTpmukHzHY1cpNu/pR4Wu
mQbOFQoY4x/M5toJ3gsvQw8uoTOpMZwRsTD4JXDVIGBf+mR6LNuKLG1+0rBYPMhbAfkTgFbx1bTS
l9g9V8L9AURB3/MfiJqkC8wMdzzoc7uMNhy6yFfLrxgbAkzaes2XH6qRdrGJrfgzKnfl7FgrGDw0
qjY5y7nmOk/NUYXyS7uzvVbFMTcSe2XK7LPKfGOl7lJH9FjyEyy6Zf6LYYuAnWHeuiH3VyMPV7bk
7zqnjzaM548mUtYGyfO7GfLX1ps2II8XXSWm4g9uxZoutP0d4z8G+dQet7UOSWakYFVgdq3biNEu
wbkzVvQQV9bFV2jEYG9pgDCCtyYBv5U7pMp73JB5XuI942coHKAT04Qq2xF+QiDLyJ9zTfexMbLl
JaZUNdg2/idH57XcKhJF0S+iChpo4FUSypItXecXyrHJOX/9LOZhQt0Z27IEzQl7rw3FBGviPPwZ
rXYgnVj6YBApDMl/rIOldqbi7rT2C3HPqsgKBuvMGTdOjRA/q31hDPwxihLEaRPCGmIqigE2Atui
ndfAP4hjEkA01Mct0/SIZSEY5KMesnSKOlxEUUNFUpFEERvUO4GBB2+KjmKZCYBU/ml0vVk9WuSG
MTlLfgTPEyzyz2VZRRvPQDXbOvmZT5FQdLAKOHwepqlhHpTnI10ajyI1RiQWYkyEIp408p9W528E
uT4zX3wTbXrALnZKY2Zk7EttHNqozdpi43b6n1O7V+r3P9tp/o1RZeOIXDKBS4peo8fLiZucMOzS
V2F4tPhDQXbtqrSKf5Zsf4qRGzvJ3aPe8C8CLAaXxI58gsXICj+l0JjQDMxtqwYOhpbcqq56oNED
VaK3P7iXrnlfncYqjS5ZzzwqpuGMiWmjKojYkTBaaFSJFK5Md5pquJJzVPeuu4nd/DgMdxZniytk
2T+z3+iZskz18Fmj2dm0dTkdUJtE/uCUz2as/xluvgZ2hs6xAHeQLFEQMgh+RQIqi7GLokrw9Sn6
17XRRVn09iPFqjZWDiIB8gQyYzMYzZfbG8+AmRduHKIHJ79x5t2KvjyYln4yve9MwH2fEwTZQLP2
JZaLwZY7Y/4Hme4DSgfi0wY9z5A+9t2uq72b6VmXqRx2VUkppzAEryZUSishG52zLV5TrO0UYbe0
PT7kjgzDEDgwXIvfMoQh2RWSSAtV/TMGpFgiTreSTfEqjTs0ORGOl4zE+tQg2DnXWjbreWehay5P
reb1mJO7fQDNhjVtaG4gd19045IViAerZQ0vPJHv5+DSBanvgmBnsW+b3TECNBGjKAnHWzdWr1Zn
nkurf87DaSNQLAzG5JeewsvUgeOjVDL8xnGJeR19SY7KAEAaNOAjgbefkUM0i2dtJ0HjCHnaXpRo
uN7JrN3q+vgFChFGSrZkgcaAB7y953qvVUg8t7V3By4VF4m+SY8pMpcdjI2nylbs2hxn3BhzxWkj
2x38SNhBVbXM9iyO3vDUhdkJW+OAJMPZmovUKmSSGDrpEX/ZV67Bq2cZGnraHrEm9Szj7qnOH5rC
oDcMjg2JsAr5haEudhrt5BIUxE3Jcv6pqNsdLO+N0FkpFS2bF/Q53yPcqDYxNKCA+ATNn0abUNFU
2g/6AcJzMvkAp7yv4qumx/tpQFzRmBiWbONa6IxRtLL+Eb17DOmisvZTn9JTWK4FECszGR/o/vmk
2GAzsPps2wYVN6OqaQRWFOQ/HZtP8nQem6J8l7V4IeD8zhjjTfTzKwHqB55Dlum80/2Y+/8fJOVu
aadK8SquQevSmwKeWXXRq4go5u1m+BlmPHYzK2xHQLp1fYOXjjC9HeILoIL73FLvlwYW4u6Whs8j
oLDI6x7IazrnhXsLvfrYhvzFLBU/9mNoVRd43SwwyFsnzPyYW+lPSGLxXOWXRAb3er4K6MSN5d1T
Vs8O25mwnh+rblOUWGyIo4hYk8u/aEA6J+MWEYD3bnRMTgXtcLVNCotlb9G+idk+IS5hfEuqL2C7
EADlrCP/t8ud1UVnbI6flWN/ClvnY9d9llc7GI77KcQtK91t3Xg4VircudBdbGt46VxwtbP4RIR3
jt32g9025pvZeMnnN7Y3HxpmKXM0zkRjLE+fddrWdzJJOFsRr2f1gowsk60bWuD6k2dcBE/tsMcp
eje75lELNfar5c11roWpnpiPYalHTGIkDNGT9OYg4MoIfQ6IkLY0zO8I7m48LndYKbfKcs4iKL/t
XDEiKbwvo/LOP56V3UITcoKlm/s4hh81f7RCv0gx+DMlIM/NmBnD9BG4008YhGfd1n4l8h6Os3gT
uNZNUAT1k0KHkExokSZrB/DVn1znOcol3pwGSrKKDyFrizTv9yoNt0XzVJTMthPd2ugj5nBVLq4x
9eYplCpaeZvrfoeKgGUde17CmJ5Vpt7x8Uar0ctPqVESH5wfK7B/7Eoujhs+NCEWQ12+1iHRXB94
V1Y1H18/Bf88R52ixi3XsdzbevkGSwh1KApb0rBIisg31HtvVttByFkSh8W1iNy9hHLNrKrZETp2
oqmn6qu7U50kN9d8VhU6Flj10iDyAp/DhrHXB5e54o7TXxHwhiuHrS8iArAQwJMBtKWle7GE824w
PxEC0JxhnCy9PwzW/ILdlK+ssVkO1qZwiMPsuvvYTZfCNiDMRVjmLIw+6mjRgIN32sUlMHCIAsmu
jbUnJdyLCmp2cki9bZfstdq9C/TBWvZpdcFBEBNsE0IGcms7q+a43J450rk8E5TjcLK0/sERDGrI
BvKqAqmLfAabwx4kuPb5+O7oCsiZ9s16HrpBYT1aMKM6G9cifyVUFESaUY5MjD0LOGP2TocI12j2
LWymSzknF9ACfj2+TQtBKz4Jez7mifcGoHXdC/NxMMutroztGA2bZEoeO9LJLfQgjseE2oGIrXVr
6RJEzrQsj7WDAlJaGMNNO82gJ2fje566rWf4I/CySEzXQgFH3aG/4fQw39OMZ5lT3MCpwfGIth5S
UPeDIAQ/9aZrbTLQmYuXDqwJyXjHwYR3lxCh00i2+vZDPfLVaXxOBbhTVV/FkCH5BzAnznarH4EI
+XNJswEKljgdU0/8mICDjD2vZ4d+50G35gAMhHfoWJAmA7FE0Czq4Gzh3zMJnVn+KeT0wF56UyKu
k7bYJliDIg7EvtAv2SKon8xD7BZnt3Yuy4uruX47mwk3WeQduxitybAYNv6E96mAeQrPgiQjJBX2
qTb7l+VTcKkYWJHuvIwnajWQ6NHQdngwLX+Apj41CwS27zcBHMZCjLs6tjZhWmwHc9oHlnMNQgns
KbqNWrrVBaIlRRVR3ms1+JpMdtVL1MA5s9qLrJwXtCws8t1tRWWipMaToNwNdo0rvcYcWtBrWRt3
jH44nvYerlBkLDCLWeGdl+8CxuJjGtQfl5QoLfLQOkgH9aY3WXaAYpFuhoGtWONEQ8zvlV8ObJ7K
wsJWy0tKuVdXn8myV9lO80Gfg7uL9QpJg0+Z5wvVPwzhcBr0eq1Jb1PzpguuroblGVbzrdVGWKSP
RgsckQ/Z7OWaZNP/f+bsAPldPmNvUH7fSI5I2qlGodnG1xAB/W/SeRcy1s/Z6wDl3DUlTjwuG5Nk
M/SFTBlZVTZo6woIB+2excBqZEsPse5cE5VF3XNogx+H6HjbDE/ATih20TFGvgnA3X1s+frALLao
ZrFx5uBNhm3XOuuAJzyaK1aILpF96UvojCePRW4YTmfmBIuffzs05QHJF336eEZ17tMbXnAAbZIw
egHc7Wsa5orRgswhL8KbNoaFFzaNDgasU5ZhKGLHE4spkHI9I1+wt629q/F52lq448lw1gOg5dW2
rMQ2bHH+xs2lWDyqLEXB2W00bvwwynyDKydjRTmbKAqjF3LG1sb41npia7Q4Mrgv2C2WGxE4PqLn
U2fneytB5+BojzaMIuLTdh1b3zYczsv17MDY1XmFXtf4TaH2ZhHtYujLMw6+HAl9rbYT9qMF0CGY
V4t+wkfjHjLBuBOYdYqsjMiwJBguCdQot3Tu7iQvkgOzJfVM1NgK7YFsTecBaadneyxWkkOjebc8
z3kqRsHGKYHO2Cilo+xG2OCBXNIDw9vjhP0rb2xAReaBgdE2UMwTO/MgcRPRSmyaTjD4ZNtM92P1
bBd0xBZcW8t5ZtDiDgRlNoGxZVUPQfQrhklI2PMxcRx/eSOY1uCuZlaqA8n0XCKF2NwNegq/x7hM
84fss2MehvtwoR3wrULELyPPYMwknJPOzkx0dGkAz6WCt1PeU/MFVtVuOQsrKzrVRnucFlE049nI
ii5MUnBgzG+udGiFmxPM4+cALvhmyJxnfD5+o9yraLR7qwk02TuzSF2/aOIzvqFuLSyzh1EN6nuM
uCGmEnFKfSIw9qPMvXtQypecQc4KBOJv7U0BgnDjbGNnsUBfoAl5KiwL0kMmemS7S0Ub5FiiYu8w
MUn9/785xiTWxB4RNs56JBmfuLuQks9mt+55IlRDEm1lpgE/gQBhG/js3cF8UdpfufBSUtdiPGTo
y0Q6D9djli8QH+2eD/NLqgMQQRnHAeHdGdD8scvTjPyMSAsfGjhszLWgViJaqfUUGdVq5pXWO9ub
X/JiVlDu2p1RRY3v0J7ENplsBLOdEOaBOPKY2lUt6wTwljbinf6h1lx/sHCEOzoaFTn0O90zP+ZE
J+sMpScwl39GU/zhN+GHk2WAeKtDa5Sy2Wxpz6cIWTIO8hknn86vTRyV0NVdhZxMjfFXTtnvzJwO
HaaWbcZi5LHimIdKaz9roGqMhCICDbEVk4M3Orj1XYxj63romZXkyGdlb1wdx90VUvScJexJ8Wlm
Kf4ysFmAUqb0wc7a0/KZOosxpDTT31Dw+duDczdk+luw1UZnz8woldmf2eOIR6C3Ql2poJiHB3D6
f1XVPfQJHwg6XSSQIV/OeRHxw73nrtceqAHjlcXbSzQybP4qenOqOVhXGi91aPGMhAEvnv5tMD+8
qX/QHV6NlYBpHR8qyAarjphndDv5BtvVrtDbz9bjjdSYrzAYCp6UJdpVwRmvuh55FXh024iuWXLV
Tb08jYnA7w0JMmjupd0KZgXqG817va317J7HD3LhS+EgmNkUZL+N1u5JMfgm4qZdyzg6MtHN96NE
HjANvJZ6cqPd2LU76STBOob+KGJ3M9IhlCO9nsMvx5SQZYIOmaF7iRiY8UZZamvMdGQAv4BvDeFW
Ttg17eGt7vnUDYkKSJSTWt+CiUFGXRLbXMXqb1CWudE5z1GP5Ldee54SzTs0bJ1rzc6PWnXBlBDt
ChMnwkyk1yohWXitDPmmKQxtReZVp5kNdhx+TtAEoOXzG5QZKOLAKU9aV+3Gtv5yo/nbbPj0PfIl
B6VMP94ZmJ62Q5JdWsnLVmoylgrjqZCPFhCWk46bNUpN41QTE84wNAeb5pVbc4r+prlE4encWJSh
R/Pgg+H433bY9QPVRTvdHfIF5vJTRbTNvbKfs6DnVx4Zv1Uq9hkNf0229uE2W0I68/UcBvi6lrdU
z7V7FCIdqFNK+5a3rKVOwgC0DfHp+05bg/tTjr4JgqjaAKdZ0X6pNcKvbqNtm8q5Q/jiqtXBLM/d
ortSuaB2n/Y5YIPVLI1pjVISK7SDNEmUztF4yBfwVzgOYI/TnBuuhPtWmmjMR9fuN5CffK1irpZp
6vD/R9sEQ7axdefALoyVflX+amX+WwJ1LgvcVEbJ29DGCq95B/C5JqsSZkNwagAWyBnVEDRdxkbx
cBR1/I3U0mFRDi6Js3Q5lTJRNltupl/Tqjn0XestsQ3nmglm+ZzMo+h9rQ7btd5A5G/h0JXusU/r
mTV0jDS0G+8FCUFZbqA0mHiWKrdFrojjGYeXgfZLzFRNtzC0PmyS2kD/JGjiIkSxEa1SSojZ8lO6
lhOhmGAb1iWigvKqDbxGiwJrDfF6PUf5RXrluSQClhgTYEHBXxAj/NMtgkSbIv5ne7TtZet168jr
H9JM5vvquzWWXIDKOGUppUTEN4ttjj5sPov0ARhFDWAIQTjC2bz+KOFLrnSDg0goLi6LwMGVXqDe
Q/wLZSXnYIEgtSji8l2G5JRuvdv3ffqtak4oI+l3fT+Sp6EftblM16KrN22Y/XZ6+RtYWCC0Djcz
IaEpeBhsJ/VWhC72IYjAXWTl+6KFdJwuU0GJeVxwB08tXdHYIT3z3AcdOMWVpa25s1vzxh5ebpBt
3YtlbcI+scb/vp4Tz9oQ6CfhSyxXKvKJuCOJuKd2MPPxl0QLa6Pp+r7zeo4skxAWEJp4C2Iy9ky5
7z0QCP8fHhK64VTZv0bF20QgEKKMNt5Zff+vT11OPG4fa9avY5qQTzQ8OIV7txP0dpHObSclf8vM
8cbnkWznCCLGZKkXenvqjpzPnozlhQKuyiuSw8mbwl3XCmMNF/k1YrZ/qBumdANb/NDc6hnW3yFx
fr1AUKtNyZYQW4cGZvxa1l5zybhUwiEnprjDvTmiX84t6QeOxWTWpFcBkcFjfqq3OlupBiAUUMTh
qZnCt8Ek8a1RaDyAkKESDp88pUOYJ9z1CKibAseG2QGQ9jMJSlIq6yfD4ts7g6QAkePFrebvVvDw
DmT+25SkNFeTuZssLhQJuB2StfNKXEK/G3st3pYOJUvB+MuxMPUmGhJKhdXasA/dwCG9XCbWOD3Y
QmJ3yriQBdLoddvqaq3K8NppWM4np0DPglYFNho8lTry+7FBkiqQobs6cKTsPmtfdpGYvoFlDfyT
NR5tG4HnEOHlSTsYWvrQI7IAwGrNabwfOlAbqj67YfFqtQl5ULPxpplIDIDLoaycQZORjvOWuthi
ZV3IKyGrX4EYNayQtrHvNOfWliD0eIv0cxQ5r5Yy/w0D09UEtP2O2OJxBRk986MpdMCvM9SLwwY6
SX+YGI6gOELVGw5UwiVyGRxW1XjzkHf6DYu5TbSMRUtDXBFWdjejz8qN5jIGwIHoi9BgIuKlcqMp
GyJpRhzEYqnUpuQnDXE3kgdwKbr0TZ978zHPnsgkTJg4afBmIo8QWrqlQjrWsda/8dF0Z9ND7DZY
EzV82OCPCpPN6LYbNpWEFZDhSo8AJNFt2g1b12HD3HKVtXl8IzT11I4kkSkHl5ywu3FjdcMTBNJh
Tz2G/GS6YCVAcCfwkVUVCdp0Zi9jwcMT31i/N3TQTxNtstaDm8R5SRsb0cGjc95y7eC/VsMtzosK
i7uL0Mqxv0kKA1y7JCr2cl/3TJsC8px5IKGOHntrnWQI3ysbX6A29lsyGeVeH9SjsC1EuNbbCBZq
hbuNeMfafBpAURBfMazxHpDLXAXOOnL28EmiE+FPG2xUxZFjoInnc5mKD4Umept2xnaYy/nQJzMf
Ea3YkD7DhyGjqSTMLiXgzPUItTLbz3g2jLOJq1JARIY31YMUhOEEzA8IJDJRjQgbir+cIBeP8I8b
U3aQrElp7ceGB4ZYUqdeSPslVfu5GM1ocyew1diQtkW1zBN0LegVimCCs6iK5U7wlRjfqYOmofrQ
0uhxQhLle2WofAPKTV+0z7Y3GIewf8afa/iJpr+aTd2v6R45hZL5zRsNuTU7axc0Q0Tvivt1YJqq
2eknqBmkruhDdxaAPnsW6CFJokGv/YY3FLg4o7k+yGAMTm61kilU6briggCpvtWrDr01MC8vgYzt
IPsHihXTxKmk8DNr3tH1LLtsitKZOepQ8+iMtORIgVkBw+AsWiLT2ga8nssZhIyO1ecIuZPgVnjD
ASEXwtzU+aJpFXq41bXxLZiBhQ4axA2riy8au/SiMAEJGNW7HkrzlPHTWAtw9WqgtLaE+TDLrVGD
N+ce6dKZwekq+R/h0sFtM7qfRJJuk2HwI1oK+VZl1ftGhp8276y0EgxlnoWB3M4++7h1d1U9Xnj0
wLbIDh0yua0hsepxfJgYSHBC6ircDHFjrZtIHEp9Lk5EBzdbp2D/N4kQXLcBv9cZ30o7ZjKsuHeg
xLAnQEQ2lVQDJWNUHZ0OYWlL4NbvbKQ8YhPS79rqS/XpvHWLZc+ltIMpBmtNuBKTo/4kSmq0Rm9P
qWhubF6Kw5j9LXwvttPEFPB0W4tc/Cs7Q23ZIdKkE7w1eZcaARhzZzAjFYpZI+67szokDYm1iGPP
TUTpSmggFmXGgW2pq22g2a+tWxqbWADU7fStaaXVWnVxcl4oqL2flUl+gadc+84iyZ9MH4wG+LmE
WkHk0cGzwntdWUv0LlVCmLW3sVycLQnu8AkGUyxJF1TJuMHZPhxJY2bTK8GemszbnYH/QRXCYzud
g0j1AjA86fwaTf8CZAzE9AGuyCvHAt+JY7yc7lpFwrEnUrlFjyYiphqWo1v+NAF2Jb2cHSURtjno
NscmFIrfpV1UwRkdS7sASdcyLZ1TJ3sfznLvc9RTBTURyg7yMmLglIGprEswx3flmA+eM5EJ0rS1
bw7ewa6cpzBk6DzgR4KuqZ2jsnCQSXIvuKiJER0AB051jPfEnRCzWSPytPEcqe+YED0/liMBT8UL
j1HpCyIqdFIdMcUsQQuv/5OgIm1wXip9eBUqM3wzBp9Ykbe2VfDgOcsnFLsie++7TNtPM4e6m1Qb
jzMREwrHZV9UjG7gSDEfu0C0OnWK4mN0YZgIUhwhspy5Ae0DPfOVwBHyS7S+2ZQpQnGwDKxYhTPv
UUCcA4kUMnNBaWQuevFWuk9VLsONDcgDKH77EMhs2FeqQJusRawi6vHUIIzFsVBjBGSHyELhbITb
2MuaszXCmjdKZv11GaWbJkZgCagB1OLVY4aBodmC3q4/o+uNVuTXYSSt+bcqrJ/Rd6odLDd2ucO4
YcXC++eGeBk7vltS8cgCjXMJAWSQEpH4tZvJ4zgDt0tqNhrMk5ptGo/QeGwe8K2+uDqVTqo8gjyb
Tc5OwKRAMoTIv/R4oo/u5Lt1xVrJAoVdYCuqpTKocdRRBjwruM+XOVewCR2B538B1fS5dapqsesz
6EYhAzpkpI+s1SZfOYAyYHcHGmrEsVKbgMz3ldt6jCpaSr4xKd9tY3xMbfXENBJBUYODl3AKkOgk
3YUATnnemeCVhHmBLnfzFNLtxNHjsxAQtKFhs5bE3QVcoV2q4yLWS4zfoYtC3+u2Q+GyTwXozhi2
RD1JYBJTjK+AWXKeYxN3NfFTDHAtkB7Qfy3K2fXoNTQ9YLwW+xVjCgJAR8arkTXgBSyevcY8D4bq
r3ZVEH1UmP/sEp8KnAMohkx6AvYWi9cErM4lEvN47z3tSUgnYHLEOtVChA8WAGjNBmTX3o7zs5TN
E0UzuS0fTi05ggiIIh8RJ0bymqZoi1JRni0Ir3SqiI9AU27KsvuNFNlLYLw/e6RGvWVUW0U0g1pg
GQTMW3DKMIyy/9roHqkf+XSvgf75ZmN/h6bxGM/ejsrcxnftNOMWnTYiGSNvl17mfazwKTolpg7H
AeRdayM1gLqbSKhWmYXrWEruOVRbm2oMWeH3/WqkWN+loxsx/p3+CbzyyE6QmvXEb8NZzo9pVOLF
GPiavMgfSoV8H7ocGiqq9qwggKGh0V5PM+MFiyLIgfipxkOm2x6QB8qspIfT31v6ynPjb6trHDy8
AkpO8tTNYAEgQWIxg5S7lkzWFpI3k2TXPuVWOa96D1ibCWtFS9x1h2xgbbnudYyrhz4GEaIr+4A3
5aeIq2qPNhf1TY/BYjaj70oMkDioahzeTY5PJkyFQEZkQm/JMHXsUCaDJOBnoKENDlZLMiHHKQuo
IPhqUu9NzWi2hNPf4sitjnra/iq3TH0vBODathPBv961m5u7crkmq/7QOIB9ZmN61bvUrw2zp6Sz
O1BSw0kCj8BASaXopo+WhlXd5PCpBka/mQwJnSydraEj1ULYcZApt1hWbwph8XJD43kewh1zhwCT
M8TNXha/jRf2+OZDeTSmiZm575l95fc1zOhJmTeckyuHLHIe2K65DwqLQ6CheJohWiLnA0lT53+D
IILFrb6bMUbFzcpgUbZweuXwJrduCjEinlS9RwO4D7FvY7uD6VGzveyGA+CMw+yxGxvgU2q679qs
6fELc53PQ8Y+ICVmtoJcIzXScybLPUyzznbCczDgjmcitzjqWW3Q+yPhNjmr1+ak3cuq9ZMiYc/r
kh4+Qg5EaSEYEuN8pVn9GDNSpKxSvQCXPpHeZ5+HLPl1ImTtKQxHLL3q2WwjAX42LreeK/+J6hfl
ZX7k8Nw3RE+U8XBvypBTMwxyf7Eth5YV+xmWwxVNIVGMbrgyEJn5KYuuMlGdXyfes23JR9PA5QPa
o90mXn3IM9gHk8owWrX6c+t+jbCBjsrQ8ZiwDZXOHxgMWufcZh89hwe9taHApGQWmMZ8wspERBhb
pVoukVFUfE6RW4xelLv837cwlWQ/1Cm5EVUYM0J1gNjP8Ky8jYVrAwNl0m9r9Z5p4btOGZiGpLNL
y5DLey23U9VuY/HJfHDya0c38Y5gZZhi760cRMkzaKr5qfV7n/PmBwjkhBxqX9qw5ELvPaE/3cmI
JElCRJOVG3V4tXCsGQGiq8i0/1iYPkqbZRVaP6I+iS3BiMEQxK9IarHH6KIlBiMggx81RxHuzSa0
uGMY8jC5WGYYI7Ufz3Fi7fdzgerEdpAuLMTnRE99vXNtbBv5o8lyqpLix1NcUk1ns+8pb8x/AW0K
HYhIReOhvQdp2qAxJIsx98YniQaQdvXBYBRn4oaOVfRgN8Gv5IEoivdRQxmkq/KfJhfiLXBpSm73
VJCE4NUUoVQeTABUsdUdYomckhwKUQBJ6g8m3ySAp67witf6xNOA3mt2rg6oqJg2BBUo/azeLe7C
xtz3uN1Y2RGibBien1vc/9oEa85Ku2hr9BpbWogwU3yc9Oqqg/Xfop/qV4PLbj30/v9pU+98ZzXR
AykLiS6ijlTtt+3GqCFb0lAoC9pAXKyWKB7dy6AkQCAA+7e4ZcqOXgsxH44LPyOqK8QFT09ceQAd
+JFcqT7B3eCtMHDkEqZ3Nd37POKBrZVAfGELEFauUJPAhsOUR1YOV0QeY3mhqdaI3AT7b9btKz1R
ueoY5scZojiV4Dgq6fpLxXh29HyFbt81bcZucU9OdccTHPsQGI76nragomqiu8YkNtHuoh+LcHQw
U8dwqEEUHnFzz1oJdFQLvti6m4QPzca2bPRtggt/bUTfmWZbYPadOzOKM30Ho07AhMmQv3Jc7dGC
/VFokr8g5LUJQYsNrT/2fOx6yA4496tGA6oVkCzjgsFUiKg8cAprEmkN7pfdOI7hpnMNlDNwTJmD
o+QbzJkDHtUhl9apreiYzKiSfhpwkjlTuushPdEkMHWMVbMe8pT0LQ4FtEvAhpk2MeTY6z3ATaP6
l4BSCBsEVE5cvbUSYajsqyMrtM3chvY6ynmEB9RXfUXZbHaHxGVTkfYgSjoLBZFqejinuHfkHByM
bHzWW+0bCgEllg07X3TpXiUB8m2b37KiFQSyf2M61G70cubpgOZZ/WCTorNtLc2HqfjekO7gTzO3
Ls3ibixBNQAUeMQ+6PhOASzLi7UXEL23DEIlS9PGZkMwPRTSfCk74BH5bSJBghIQW2Q9FHJNN+13
rfnXzt4bhvUNhHyORpc5YUtyjGcaRA0PSxrHbEJjls6+HzAnyrI7C7yPfCPwbfjjfqwJQSJanSer
UZhPNkNjpgigshLRhIcKPWF4Ipn1Mn3QgJ/xqYTWrbegXzrJ9Cn75BmBEWZDmLB1dcldB55PO7+J
BKUdEJCVLd3PUKM2Itj+AN8PoIfpZ9K5JOn4YxsXDSZX5n1g4HmuLdDNdOkTeeyQ4/JXdEywZyT6
uZhLaN1mr07PuJG+aaQZmBea4NcwV9spM10y8Ty5ytuBHdQffCzUATCTpoGlQ4guu4vvAv/mKjEM
yx9cTL7IVNWcYpZM9KuLACSDlLIyzWIHLf4sdC+kenDPtITtSlTGazJAYOj1t0F3K7RQX3Zp31wb
ZJqkxpiWPyzpbOe6fVE2Ih7266SvojoTC3jPLYHLzwyGuY152pJGiQK9/nGlcfCq5BYgSw3LiCi2
5TXoJNJOeQq9MEDWFcPbilhq64zrgZgD8+WJU6HbqA3o4x0rdcQfam3oHQ89ekLC5V7ZNj2F+kT+
DUEGjCv2tKlUlGF41zXKcAwJCFjko9vP+HtYCzqauHRWfggs9W266HTUjwT1vOrC5ClrYp2N+7TN
IvPLmeCG9rp6GfScKEVrukbj+JorroDGZsYDgetgiT7EXWVCP3uUi8Am6fmlqkzQ21fiH9mdm6Y3
cFHJaC3N6LXWqjdicOTqsESzZAKk46TQsgeVvVF5/y4GAlE8k0WHNrtQAj2Q33UEa9TGsNrPLCAc
nBLNeZooGsL0aOS4Nu152oNFOpDx+xiCrWSkT1NCI2yU7Xstp++yKD8xcToeCv9Inw/N1D3mjXkQ
1fCZd9SPTQNTKo9oOE9Bi2aU/StKlj74aBXbQgyhBUS8mimScCMk6Np34kbU9jEqKinJnH23KYrL
Wt0Bq7wpRcWX6HTzQ2Ufemd6anV5ce1ULPh8houEpqLyOoeERkdpcc/m5DTQlcBfslAZsvu6DE5N
Vx3spFGCzGnuFmKOkQF5ONyYzL4WPcs+OY47Gh8Dq55lu+faFc8yHx7CNv5iQASxH0mO868y2mtu
kNq3pAgkDdmpMTDRpvdWQ8d0jJwI3KCER/eY0YELpEHOwV+LfxNybA3kCIoSishcvrE2vaLBvDkL
BNzTrtGAdbxxcbQqGwETUlFZyc++61DWKvasHk8lA0e4HVyEfeGeIQti+Y8x3gS2W7QOe8qjF0Ss
YF1AMLL/xgTQKLjdrdrPafQ7a9ZHHclzH/11uXHtDdKmo5hLerLndy2Jdx3YqCLjgcl6+lrZLbLx
+BDVVI3NwB6zGT9LM8nI8+JXJiZlM9Ptd0C4shYIp5Nqz1lEEFL/p1nTRVftNiNvt9UvE7FV67mD
ejEWWBeiMv2XzVsxO58RbQmftGJqHlnrZUOAkc6g1uBiNNw6XpvHilh7XHXZV1iXROqEGS0kosex
9fZmGVrUhwyqSHgCdJPzbc0PBLXIljk3XMEVu7Rk/7F2Js2RI9m1/ivPev3QhsEBOMzUbxHzHMEx
SW5gySExT44Zv/59YLWkqpJU0kKLzjYWk8yIAODu995zvjM2bILoEuiH+HxewvzFKIs+gB4fAAVy
KCBViyrdevNpHgJ1D39KGzZCKJtPvQmPxCRc5PDszjFzfsk8fezEnszpe89lhygybKNYjhi6DbBr
061hbbJQvtlxsHZVOwenT1/WjOMgGe1QR9mPMXQ+a2EwayCQs3JpKk9hMHNJ2SlLtcZfOSMY6H4V
o1qUYPGZjACjRVXZ0yqgGqHuEIH3mEbOvh/mMVV59TzjcTTLd5KneFppcuhN8MsX8TWT4rVhDrTA
sVXnLRYRjDssQvY5bIObFTyAx1r6irzUJldslK3m47vJr5afvIxxVdLg7EgU1bp12Sbm0jGr+wwG
ZhPgEKWlyC1bxYglhVxqLgUDh11yGp30lw+038zoF1X22Ywi/B3T2C14f9d2CAeACHa1TNv4l4h6
RA7PfZV8lohyMxE/tN70wVhu0+slXRtnoIptPkt2E0zMGy/XqZgnpOeot4g2x8BkknX4AiFpL42J
JFBFzLWzF153MADwpcijCMFBIpNU5lZTxQ8vU+dg8GhXOs0CtRg1oYtz3DQ5ucbNNZaAvGo8dQt3
4EmydBcxIhxvh2hl8NFwZCWT9+iHH7pP1Ep3Fr82FUQbFm74mM9JIg2sn35lO+LghtNjF1rPTTDt
jOmpRxON/P4sJdwkxZlSZuZX0w3P+FnwT2mYqIrBves14tSns10FJ/wipDHyWwJ7WWbTUdrDW+vq
GMKAUc0q0auumnVVuMlC6OGM2mFk7nrgessapR4gxH4pOJeBtzmioTXon2ie/PSY2O4Hr+TeYUQe
AVcEIQ37bmR40abi7JKetSRkCQCpEBfPYNmxRbeBSPUYCYDeAZ4mz7R/htJeOx5XnHke97fTw9wC
dyo60LFG4XO0hBkxgfQUFq/ZLvSVTRMIREr92dbARKKw3YX18AyahjUHuebsX37qw2IvkmZ+UnG5
OKRuAtJZk1t2ypoQezvtQEMBsfNjl3swjz+lyB+jivhppsOq8rwlRQcfZR1ybpye63oOSzrmRftI
F+oHiEU0YkXxhuGfI98YrzW403jKXvLgaunRF22b2Kw/anf4mefuiUPUqbYEXWXU2VlFBGjnX5KK
1EXl+E/2INyValOO6+zvnksqFwfOGdlwpTF9cGk8LIoufeA4XC9KH8U91TmgqMnnCX1JW79j66ep
Umq3vghfXds3VjAMH9uWTwQqploOtl+sAVBaTogwxOsPGf2hRvXbgc0JjcVdFbB3NQMoKMpwbJb1
8CQacUoRoGxcs34OZze7zTyJTxn6SU85aoy1Sfc62jtT9zm/vKEMnsZ2+DJKUDhj2V6i+eDWggta
oCtSVggpLqnLjareUCEVRwE5zVQN9hadaClWxgp1+6TtZbYvXIbHiAf8jWOQLlZhbwhml5KWkhur
ox0TM1tapzm3jxl5do6VHwMIUdDsJf0UZ3gKJNp3aWEHoGUrN3obG1s7eSIvGwdFC8WqdbCGhMml
swTQV2sZ6pLnW7XoQYarqQ1iSW4Vptb7AEffil76fd0V7xD2XJ4bugUddRWDz1U1V2mesBcRD+tC
e02iBtVrwDRNhOonCZU3Rbs/dto71LS2Hw8b1FXeWj+gNwr3Q91R3cNwhvHKJ0z6KYgcrx+Xhlbb
60DIYRmixFpzfKjEkK373n8fOgxrdI9IWjfJ7zEafVq7zBBlxaSABjTZMQWvveT0qJf9MebD9aBl
0GUhFoTgInQeDjFkUj+VvuAJyLV8g99x7oexVZTxPQqma2KiZqsxQi1avXdWU0/QjiHcOyumJLac
4WR6J0SA+pLUrWNncj7Ux2HcMAalSUCbBPMAQhg3/QXjhj6u5SxFYr84BW+IIlwuK9fahIYwt1me
nRy+NaDW4aDT/Aot9zr/bzJY/SePUUNQ6PlWjlSHlBH5rBmBtpK6XoJuT96zr5ypSahQJaO5GjWi
OThvqcHhUMiyXXVZuCHwZuM0vUGk0nywMbFbWPXB8qZtbDLoN8cNai3UxCZrfFU6exWPF6Y/h77W
X74h23Z3QjGrt8nnSE4g1H2wH00WoCCi8qZWWsHqXQyZMSx6k6tgD1a4dtgMkr78AOWwD83gnaDr
zyAzD5RUHw4t87SMH7MulkTqIZAJ7JdyOALDDBF7Tqc2cU9xCHPYT+/mfxad9nvRULplzRWTGeqo
Oa8YHPCiZ/JhV3JZG9t+ajPmm3myKkbxEeR0qsr0vYgO6PAIeFIc1cxUf2kCcZxPzcokMhQCWVR9
eAETNVB+PnrR+TUqzfyKykRjVHZX0sDeNfGTK5iz0mHaRXbH+A5kk6mjvzKtBIdc1Fw1uuv4EoAe
+T6hCAHdEP0ppgMblONjGNcfZtVu49xcpYWkA2PgGqyI2kAaBPzPNE/TYN0qFHekoLzzCC/DNN17
PZjDprsGbnDQ6vLBzOZTlkIv3w7TeaCjRKRjXIImzyjDQm6HHj8I22sHgU1hvZLVpQyKX30BQh+U
W4/knjgsWmxuupmMvENANb5hsHhnErluWuOZ09FGm8SDR0NANbQPSrbWzMA91b7M/69MdeHp3tUF
fcPJR6ndBqvCn7j/phFnpVW/9KW30FG8LOB6PsALI5vUdrdFDcM8wAq4hG/PbSQzID7jfe5mA2p8
tcpoCRszikreK3W2derdQr3ULrqgMW2vjds9C8lSBNKc02b0wckTs20q8MrBYxZz7jPHjpYmrH1P
hfJeZc69WbD5cbQjNV4Gq0ADZxuEVyCGh5jzR8F2D6UUUoeMkc/prKTKs1bAGHf6/Dl77eAs0hY3
NrCekx+a9+RjnCJpPqLYebKwrJI6c2krdU2HgULCj+/md9RB8yQa/diF00drTlvfforzErKy9l7H
zgOq/32RaWdSkwQh7Z3UXuvxo9IVVCjxUkum7XYlbgXZ6pLoAeKSWIhGiYzJQ4Pd+q/CA9lvQ0zJ
fIdAuja5d1gy6X10b3Htbcc2OAO3fytR5y9GejUEWHvgO5pV5VATBS2bCfy1c6SXm9Zytpb/03Vx
FRTjyWYmKOd7OtTyH4PKdl4TrifXuRkGbvC43kPOP3ReS5wcHTOOUQ78G+Yt+7Ih7EQy93GHC3N1
Ax9cUtPJDA31SCrStaF534TFLYCLhDaHHXYu1SMrJIPU4bA94askn56jgXYyBnQpRUfPHJEChHbr
WsOQ4oyvn3LJhDWhzlz5kXkrG+OQTvGPrq62jmbjk4z0WwTgZsFki7o9O9uSAwC5vwjYFFS7Li9f
WNH2Q3I/1T1zbuKwUO8ILnVXQUKJbfxld3IOFc+LR0AvxWBfyw7JtgtnBV1xj+JhgJqbO89xVfws
ObCnEfcI6Rys/5a3M5kow5t1sAChcMQB/gvX1bueM3euFKjE8T1CVLIEmPKhozJKMaB7KS0sv9ia
fqMvCi/UV5FZ/choW4I3o7vpomWP6c9uiJUAl4etCR4fe8zzYBiQZwIa0gbkJdciHhRZ9WOe2dWx
HA8iz/FWYVsgCZO5NTG2C6njXresr5gCHaSiWtP8npYemq82IQYuTYAkEoPVDhLwSglURYOBGVrY
C3pcEbmV30E2mpcT4EJiokVC3kNYKG0ZB4eM3K+11abMnhy1Ta5Sy4JDVLDSANVA6Mjk07Xeifek
UW9pO72BORbPRUBoMf2dkbQUXU+FZ+z+NvNI/neILfNv+ShKhH5B2NT/9ltXP5uff/hinTecWu7a
LzXef9Vt2vy/f+Eng69i/pv/02/+n6/v3/I4ll//+NtH0eZon++/gqjIf89OAWnyF7yV9Uf787NQ
f/6B32Armmv/3ZB0VWzbNUzp6Y75r7gVzTP/rjuuNG1AJJY0pcG3cqzS4T/+Zvyd/yJdiltPt03D
/Hfciib+Dp1FGh4/oFuWEK71t3995//knvCh/fZJ/CccFHcGqvyGR9l//uNvtsE/YuiOIyUOH8Yi
Quf7Hz/vGd/VvIz/6wOKLqVGiKII6wdiBpwj78L+7Y+BvjHgn3/7+t+/XXqOovADpwH5q3hOcxPa
T52096M/oYCC/Y6nru23Hqyro1OW3t70KH5s5j0nmKX+RovxHdXM3NdT0NYPgQq7pRV25Y9U0kqM
HG38aWrujQyG4pdCJOiGDoNOT3+H0vCahfawUorQvyaW2Y3jSnajakMSSFZAPQ0vrJtoAzt2RTcJ
Czynfcvo0y2O//xvtbp0aMwM8IroK5vwn1+5Cd/ILN05NiW42u8fbX13RygaoCZXFRclxxBu4kiX
TjWr3776/kY4hsXFcwoXjgARE/zVTsrfHpv/8lqZ8s/XSup81gJWEqN42xXz9393rWxThe1kIabS
016uEj/h+IOk3KnClswkF6xHH1u7We3ppnkzy/aGDX8/3mFLgBpVNo+ZDkI1A/1wdMj8JMiByiPR
CSgJtfpiFplYawCCyHphVsCQj4mEXTEvJEpoDdqFnkfp2BsfY/vvHpj/5C60eKD+eBdKw+JWdKRn
IBg1zJnV87t3FjosnCX80XXY2+D8odTVdm5z53jFVnYM6bEWh5s6m7xNXpfpJi1cyKa6pf0gxnML
O/8YGEPyOBnVVw35blXVabBpEiJK+yAewUOnxQ4thbeVIF/IxIhfmPo1jzyEW9nL4Dy2NQVsPeRb
T49OMs7eAjWg1oDYaZFPsaKjgBA1sH4xvekW/82b/9MjaLv23IEnwsQzHdjJNsvA79+8oJvNJk+q
Vz0gUYM6fxgUmgsVpieEMP0OgAym2jp8a0jP3YLT+H7FRUMCRFLtMUmmB9H7Wx1+00NZZ6j+MNsB
VGEQUWTDg9Fi0GeKrBua/qB5lzwAnVe5nQHNm6g2As/orGiT2jO9eWjbyFn/9fubV8vfX1zPdhwW
Mwd5P9Cp+c8/vj+3pgSQTeBAhMxvDiFHmyw1rLNpFRcwgPKIV2VdWXW5TvWQXnCY/1BTEl160v8o
9ps3rKP20fXlvV1G01bzMAT4LcQ0jXxGPGekTQ9xS+WbO3wQkG9+JFw1ZRIqX3PInBvIKxepLi4n
+Wn3nzLUqXfKatdGQ3bLXKa3nsN0qE+tTRvqw60fSDKHnQ3madLsdSW6ZiW7OmcXDex6Q+IgDvby
Xhv14UrNj0IL/VBPvzxlmcqG2xQDpAyzuYXs0ZYtEY0+cj9erVDN6uryQyBD209F+xJWhn2U+gwS
jK7ZxPgV63n12sb9V6MVh7++Di5grz9dB9dxgeKZtBgED9yf7jMmggo6JNYAEjIpRK3GiNZeEVOx
xvrBEljYCnshs67/cEZqoejnELqrYLDjV6YSGx7IcdVpkCoZWtR3stfJZ2dKBSKBZmabP5spVqFO
FckxHgZxl+Hvl6lJeQvj8egS0bqzq0xdwfDtaEnjFrIL6KuMYzfCZoNokGEAwDsPJDgcSloJe3T2
PJ5wQtbzQA2nf7EHGw4uIav4rZ433IoEDu00L4bfDze0+wUJoERXiPGHLJkEpT2hCm58GYywORoS
lqgdoM7zR3mxgjSCkqkUSqqu243kigNx7Y/Q+w0rKljc8ZAnKtEPdeu80HBRJ6J0OjiTnD19pDVI
HvHRutbwwxqpDEetNdatRmKgZWjp/q+v3XwU+PO1c13dNG2OCbb3H5b+PkLjX8+4BE1epyTP2fTs
ke5Jqm8A6NLzar3wWky63MTkx5KoMfnHWZG2ql2cGX/9YiyD48efXw1rlcnBxrNcyTP9xye6SOjO
T8zQ1qUYhxuasGhf42C6zmxceu7oc9vJ/WVnmnVLoyghksTU30McILRLVHJPOgKiDrS0MDNKfJCx
umsin7ArV3+dIqmOdlWKi0HwUeJm6VEgHkGJQOVdaemxAsXF2429o1sxqSMsk8ZT0gXngSBWSxbH
VhIvUqLNKHz9HTC0WnmeSx41680SQbxpK+/6/YcF/mfpzbdJCIMaSFZDmi4hjdu+d7y95/WkJZSC
X2T34H2UrvY9kJSgbNUmGKzghOrtI5Zw1b+/CgYKTXqmmqYRIw6GchuZM/vX4omxk+GhsJNm2zBA
NP2b7utsbkb4kCZFtC60fu+MnaEvmyiAUTLae7c16G+hLS+XahT7HngSkj2Pyj22xMIF/bo0G9u9
dtMH7KRxVSNWvQLbevBN0TzDhcYuRQodpWY27NLebl6muGd4xkxfWJX/VETBW23pW62psr2PJYnu
h/cwVfxI6OXFGyZvq3RgtCPEvaqyGbCc4dOprC6/0eR6jSBvE/cRMLqOR0udDLfn1lT+D5HhBJj3
p2IcDxEO7TvK4JlnnWxqxB/r2HQxB7F+dHE7555ALe0xP5Oh3A67UqNcmyy1rWzlk4NVWT/yB/Sw
9zKV3mHEA7QuyM/cB3b7UsAtw6jenDl5pUhguNZGPELHTXLz5jUerRpsDlrmdrtkCuqrY9B3GeU1
s4Ocs66AizveAohka2NOja7LjsJ7slcjiNytw21zBy5qPY0B2JFQu2ShQ/0n8qOFOHNdMBdc9I3v
IejtmmM7NawpfgEuucKVwXoC4CBgadRgN/WCAt9n8L1rVl6ryqsjx8NgDPZDjkFyCf+XBAiJcEdH
NhlrdFC9GIM3bWB97SfdYxGM3cUv7WCDlRs9NKqiXB84ytbx3ZjSMDUj8ObF/CCORXbnKEPd+cIk
teh7la/1rD2oibD0efeJY187ZaXaaQKxTKTg3g1pQ7CWHu6YA8GJQt22n9AWbwP0jmtHxBM80eor
UAKpCPFYh/SpbHprg68ufghz46gxKzwWm0ojp/G3V9E1a9sS3X6y4TYgcuFMEzvVPVKqbSCRx5Ad
Yz2R88C8pJcYWctCHFfd6JavVT2scrPF+dvBFo997mzmPrOXahInI7b1ZeUMzj83hohYWASWZNkh
EV8EfizXujuDsdNDgwxKRA/oD6pNNsbDOh7d/Ep2u+jTZ1rFZsjNzmLO8xGTwoJ80ieJMFJ3ruGx
PRq1d678ON2VzQnDlXGzPXr2aKOxgyitOPu1YusormFlxVfd86pNjqpK1xzBocXD4FaQzw5qytuS
yQfSmH10D7CsW2pa85Ek8B00M3wrnCaYIVA/ExxXO9eltxenOlVMYo7bqjKH39amwRABKTpZhzva
ZHpus5n2XfKgJu3XpLk9DXd6bjEr5WM4iWvpuO5RR3W/jXLpwCwKnGHzXZ10AGxXMWo/3jAj8b/e
E6T1H7YECQfJFAiMhS5ApP1xS+C8kYJ3QDLWpH2H/NhJDlLGp3qYq4aA+3uKbI5coiRcnB3iFs4p
yZSDjCThxZBiPpoEhlrYUGNb7WMVRw9do6XrYNcz+dr6uX2nh7QFp7igbf69WnaN3Ed1Xa87UC8E
sBsCA1warLnqT7Ztiz2Y9AKeIuLuiSP/ZcBvX1tddAK3O61kUtgnmSZrvzZf/bAItxJD3tJxxxs5
remz7PJ4Ec0HtO8/xojs1M49dt+vxiHd3ife6NRbGHgM7xwAsDy4VXaK8vaSm3HJM2dbFxe1ZQC6
b4Uj0GRrRjBeB+g7VZzyicznm8Hven9TTrCFzWiOtw9JxTJQV6W2Tw6nI8ZjmFNzSVftkyYy0Bg1
/KiDkj+Fw10JJ3zwjZ+N4d17kxY9qHiq/pvDh/gjKZXEHocOhkkkJhfYAx73p+qMvn2T5gNU5nQ+
+srW5RZMETJ8H0QcXBDInjctMNVHgyHmMlGzXBQi07YLDLRl6NgOkRTIEtLkEbTBG212OpY8kR4G
081Ua7P5MjzgTrxSSNhXP2A7luD+YidUyxkdefRDpMFO2/C3yOVaqQ5qoK4HEkZoXF9rvdUYKo7A
l8rXlBvwKOLYWAfAC31DPpqanaxMqwrIowb6rZvRS6zoxv/1I2DofzykOZagNjZdKUyTqZPu/rmK
lZ6FSVT3OCEjdSd0rlVnM975FBffn1RC+QqBo4ZJ2OJiDI2+2Xd1/y4MYt9q4zUx3PACTnlgHDy+
qip6JooQtXnMyjEVnUdnn2ODMW7crM+xSwf77+NXoYfjjOHeD4ATmGhlw1F08XjzUjIAEP7tusgl
aRgn0lGlo7lI0YyQ2FUegnBILwHsb1U3xCqNJDfSN74CjV9HriXORXKZdPq4fjRNmworInbU8JhJ
+8l32nM+cohDuxTujBrhbeB6xDAJnxphZrgMNY9zMTb6uq60bEF7HM172cNhzR85Odp3edzThM/I
H5uP73LaULmAZxzFuwurfrAxgCWRQwA2Tc3M9+sNumE2Aj3Mb/lwMkAIkgdiBWeM2BPn3EvVqx5a
SI9npyYsLXCxi9m6j4IrR/piphkC0zIw7i3mF+C64aHDfchZLJmSk2Ju5aTjxU2VIl7R/E0VGvrZ
8+wVe0F+072i/w1a/V/3cv5YjH3fK9wKJoW/ZcE8/u71/K7jkUW5kNFgmmuF6eUwkWEi7dw7E+vO
jEoLyDzM+scaa8TG8EgvN3sqtmSeXxXZm4dEHuBa7x++l6xAlxe0zwQ/VtGJfZ2Axdnj0zB94UGZ
9J3p1NjaUB9vHLe2DrlpkIQbMrH56wdA/rHQ5z3ZuqPziFu0qQQNnfn7v3tPUdGZmqWhj/WZ7aNt
1834PUlxwkdVux8Tp9kXhH4ZIn39PpubCVJFu+/fDYmMRJU0sIYc12iTTW+GasbbCEBiH4ftA9mI
G12NzX1UM84CG3DEOJHfbJRYKgghZhHTtRkHtN4aXesL0ZvIKbKOgCQJC0CJL8mQ96FPx3swQmfG
sSwZGiQYQeubRr4yLuTz1uMLWk/OtyGj09Yi8kOEqFfbQrt8n9cHL/R/azjmenH+LjjH3DAeIyS8
S6exmgOcrlecTePNN5/DTEu2bSLydecVx1yF+jF8xrLhnsopLlf1HuKW/eCMGSicFr+oF3nA7oh7
cqMfJcvISm+Ec2RqlyxQ/iYnU3jeLgJyQEiYNw+i/ROwNv4GwlU0tCLfkjbwyND+YHiB9eRn8umv
r65Jh/kPe/x8fWk+4uDQdfyuQn538X53fTWTB8eecL4Ic+bws1kFecWc6ZAj8QHOwnCSljbDXzb5
HPspFYx+CFvzU8ak5JR6MStBCZY29f5iGVGzN+KUwsq1L8jzAmCoXeuBodaYPI9J4qwGbz6m8zSs
qEMZ+ocApfUJZxFvlcQLAhp0O3XXXKuvaUTmXBqlufTT7DrMOSJ4Uk604/NFO9r92SSiaPKTOYyq
v9hiNDeS7Pf1oNStGn6WWXGIGtCo9RzmkEHmQtWImy1s3zVyDeJAFQcrj54Eagf/ZsfCWxqk3m3a
EY2vA3GmJe2loEVURvKL9gdmilr0jOd85p9PkjVl3elsgUYUvia2X2+VCRcyMIjTAOnJ5s7HpyNM
CSfu/14rspXB/d3gf2c6O7S31kRC1RGwtmFwj0HFg5bty5gl3y6JHdH6FSt1sK9pLrL9ClxQfj0n
Tror1JyfZJUJ0k+CXZgguTDS2XtqxfnWKFSJNFXDWtdUBGUD7M0nushjsxHS9jdEFAGRCXUcghGl
JmJ8RO+E+QDSUXW8bC1AJeQJkFIRZaC3aMchoGJjjuY/1MQzZdN8mFoOyJjTl6MFgrTlrI42sV1Y
aTetCP5sDe0tccofvV8nS6MYPq0hReNgTjvhPJBsncyqiiWlXbshdJVYQ8xCU45u1wn8vTUWB7OX
7t5iAXV6+iNC4yMISLKLIqtejYrkO5YKrBsheoEiRrQ9PLFDWE9N1ekbZKp8ViMhicJFzuGQphLs
Uk16u7GYomVYag/gaJDM6jgd3InTokxtsYgmUgx4zhARTfQ1DROeLFmk8YYF4a6yu2KhCcfh96l6
lSCUiTio9HWEFMfg+gqTKFh31lVbFYKMMjwbAXnauX6xxK9e642barL33reigwq3KsL0kwXVD0FN
xGzVfk5V3O4tlMNOMrjnOHxnyR9XCnARtv73XGY1xYeJDVgX2lFW7gmlHqMY0zJwlnONaNMexqo7
F9L0t1jlaZJXxs2pQT7RUEWukhAgFI9yn5QGDuUhOkRl/1BoUQNFiT/qUaEtQaiy7HnsO4SruoHc
K2nrniF6v8WUiCRTIv0a6k3D0AgJDarkqLLWDF2gTo9ze604IREINqWctFVFX0SRkodjjvCpqgFj
nEXHvBHmLksiEu20+Gw13U/ZTP2aJjhaFyJAhY2ug97TO2HQP1ON3xwRykxdh9JL56gVkJ2y62zn
QWeYMbEm9UQw8tSg+5Lh0aKyABDN1Y5wYKlwJRA3WRZQQt1Ft+sIbeu6GsIRLDotMcbYozAVp2bG
I5Opi6xGXPEEduCjbvemLkcMBX6zpNSpMGwFxpmnJ15b9nYc02lHmB+z9VR7lK5/CPTkMXcxE+UW
/27N0QoRa3YhDetNuv1bHtEiY7U3IiL+SivjnoxNsAQpCyyd1XVU1ZJdpO5OmDW2JZ1uTJyodiOI
gEDjscQD3DI49K08TUFQtOYsQwTGS02mELbxodFirY4ZNsOY9q32QO/ngxklvR9FuJo3hTsmc+vM
HG46xtGFxZO5F+VX0x50mNgHEcFWtOOk2lSFtw1DE1814FaByeVsEBC5sNpZJsFnOHYjQHSbY3BV
nzmzU8Yk2qs9zQPy5IAKpT91eOxrrU5OWc/LFEPyVBfzvEJI/dKU9Ypw+EK43ac7uwVc2RxJxvTv
nHLEZcNxl0t8Sy30alpMDa/b0TUtoubiW+UjN8u0bPy8Wtn2kN2HsAkLvJqKM8HeY4jXevGdR7Ab
FG/tXNSM4WmE6TuZQsXhyIjRTAEJZVEulNnd5TVaxArHgSmGUwevlvvMufiVG90VOct7y7Rx1YEA
Frl7SaEe7D0X4JDtcDaf+QbBGByw/9fn769AFA1XibTUvAvh30rbjM/5nHY0RCrc035EgxKwtJdO
ulERbwjaSX+nOaj6SafhOKghDygF5YWwCSc0IUQKf1q5eUFWrvcz6Yhzh89QoLm2nwek0kQdWfFF
GMkG7emizUy6xTnSDCBfwPqM8lohMkhq/K64XNMVarnpTpYiRYicx2tkKhqqNSMfFOW6vqrwYd/1
SzMt5x50iMhAvYCRxYpDlsWWdpsOHGucaAJ6+++vJpWRmFC31V7g3iIBiLgEf4IVUiKXQadmcjTV
WwM5IoOsCUjL8vvLLkm4dceS/L/EUnjv4H5MHjamXsxBs/hyM8e4K0Ol7UyEvgsCatvhnJvcgx0i
/Dx2AKsT4nQzPJtdKkw5JWJwXok5T5HY+UIp/T1Ab1Fyo9MAri9W3KmzgUhspztevNPaStzbBi8e
aGpxESAy4UugzxBrPcz8O9yK3ClYloDUouuORYc4xog2ehQ8Gd5gbhAZVjTMhp+hMajPrKyPcag+
7Lhzb2hqamjI9iam7CIkdcBrHdMuKjFyrk2nHX9YUXfrR0P/FEFz10ofXyxG6C0cHGft1NOnabfh
5sXEPXUhs+4yzGQLUAowQqBlj1XEP9hrxmLo6D9NAOwWFD+fJPAkKwc10I5/ESCfg/BT5ik6F+xT
5xG7MUwL0p7D6aZncfkcEF1I9iuHkEyRLaH7yLxRC6H39g8ac5WNFk5k2DdgI8aaWOooh/phMI1d
mf3s6EryN8OCpzNnTZ7TlEI987BGURb2q6bejxo+VVDn5aHMSAjCNRFAW5dpTeMgy+Bj2vgCWxeS
CtPftVknvNoYUv+UsqdGwiBorc2t+1KdJ1wB5LTp4zKJa7Jh3bpk8yyh/4Hc4bYniXFQd0PNC6Xr
3h+tAssXCknU27waP3hr3eYjdvtPMTT12TIdBfjVnevJybvJOnuxOv3YNO7dyMjgWbQg6/LQPPl0
0xbI6v1VLL5SqpU1+X0fyCLPmM32CXliSMcxS2SVt9ZaJLbQexaDyh8rgPo0fZk7F83DYLrGwvae
SFoCayt3bucHS5H65Qb2SH0bGzM8MMNIyregVy8horoDLEv9VobOdCsGoraaRJ6MLkhIl4zCbRXm
yY20YYJei+5nRNrB0g6jlt6moiVmxtMNxll0c6a1TkN7nyRBivaTf6mts+YWILr0MKmAFfI2aW3w
w7Y+Ab/N5a3n5iXHLMJv1zMv5D71j/SFL03aoq6O0VMNwXgJoXIBq7WAPtcEOHg1GY6VZbwN9KOp
Y4mBDr3kFDgkV2Z7y9VWrdPQfXWP07AduWgf7NXnwHiXgEo3g4A4yMEfXjvbdIp8Lk/it6HKnnuT
Q0vRTLhYPSKYvfCGT/zFL+MAYXhyNd3+Uq5UibC0aiWgnKm4a0qYhzmHgjHdTVrj4Ch8IdfxQevG
U+K1DxGLB1XyfdIyzJnSUWysMn9BH78b8u46ZUQcTi4JVzp/shBBu9EsQnJG8uiVeA7LdJWI+YgY
YY5UY/jaFaW/Y4ODn2a5+8zTYpACd+n42dk02IlavcqaxrYbXFyrydetTjNRRWSsKSDkOuEfTYXZ
xEnMVTDGv7Aub8upOPiu/FE12Vsd0/+k8uXBxQqTNkeM1E99XxGo6WUkKjT1LU05MpjJbWSTXoBk
AAwGoBWbAesasEqXODzucB4KFz4RR4RlC+YT1joafCmsNRAvPFHDXRZHK9hzBL76zrnpi4Mh0w3B
dNwqIucAk2GKUOBf7fjNCOtnkCrAvGR+wXb3js7ntacNFo4uSk6KilyoUzywCWuJBxJXHSuHzwUx
eLYk0dPrBvjR4lwa7rlWtEuhHnwVHtOdoWQgprtfecnC3ud77LP5qvn/zJ3ZcuTImXRfZV4AMgR2
3Oaeydy5Fm9gRbIKgX1HAHj6OWBpfrU0ZpL9d2Mmo7q6u6rJTGQsn7sfF9qr10JXqUdiIPS6+6yT
+EZb7VnHQY+kLeyNbaU7ykuujgMUDaKB2/CRcHyCbKFHK4eZ7u2Ahk8pjpMTHvU8tblXxpxNIBuU
Nj4nZ3id6PRrrPlj2DRoCSj607Rmuu/TSEoLZgXfqCTPEQOnYky8Aa91ZVSOozj2f5JFXriZ9SPr
ieT0cQ4jsNoESnwqyzUAGNZLo+q3Xu7ecJ/sPAK9ay36EVvJV1xE1Cc9+pQsLjvFISz1ARU7RfoO
rmjZWOaPStdrPtTu59j1O1Ml5srJ037DYnABafaIf1mxxNtrW/8MiQUdQ715qYk/sL8vxUhgzyGT
aGgePaS2cYpAvqJrMS/Pm1Orc5DH06kR/8XPG2xTOBqT1d2LWparTKD9y6L/gmCmnx3DeM2bKjqw
qGGNnBuzROCtWg/juunhLWyZmS7tfB/F3DkQSt7zistj5Rp3/IkTBpXw2fHhlDdNyAfJIWXSMP5I
0zBjV6indRGJX40JUjYR8dHOnjtRbLFH/+iy6c5p7Hetqkdz0ikcoack0caPMZacH0o+P36fdQud
2CH0Rm4cW+gjZ3ixkA8Hk5wHTMSsSJ+n2oXR3ZTdOu7ZC82ewEffI4hByDRoacpKk/uzIPjV6p8j
/cZLOymeSduTdC5gmpX5lsjIeggiwFNtctYiPpSZPQZ7J/+UbFC4BML3ZMAhj3KGpObtJkmMi12F
Hh4zfAe8RLJg2iV1+mGucaOgiah2M8niIdXdcNP1pDyznEtl/VZ1xTYzQRgGrv42FNq+19hDBj+/
Gp3PJaAXhwBLcauGreQTH1jtjzIN2RLpMSHa6OCV1woTpDVgi5UBPt6DE77g/V7YRIlYOsSLX/Tr
cWa0VKLSltUM6rRdruyR+qYKI+K7hAv8Lz+1q43v6O8eXeiVx+yRHwLUg/M5JCywYb+L6lZRGwKa
aDT5PejBT5N0HhpdkObtO8lxC8QkyNxnOMZsaBQpeVO2Nasak9+cM6cHKNz68ofs9Y/CY1gOnHLV
GQnm4WETYI+lU1QES95N8pfDF56jZsX0HJs7t6oq4NwbynxXp6z+DHL2zNWICFc9lG9jPPk2jHWu
pg8qwRFVj8BqQNasdJAFDdyzuAeX5ZA4KzhzlPP6kACxKIjnL+dA+ah5tFeONQKRBQQqy4dDU9cu
92DYcHWM99nO9kOH/1xzjnX6hvpUPCfC1BZN0/5SxAyWkc00NkkMeU4k2lzM+H6crGkdhH7Pja2i
6cooJ0IwFfwHdG3MKVSJsXTQszG3ZRoTYgckMqWaZxkyw5nhxFJCkZAOryAT6PCa4Onrx7ZYa2HS
7mxSRevCcR+1liGWimCJWjQ+gBfdRo1bLntB14nOCYdQhNbBx9H3ZPBuHVOeiygq3qaESxcw+ZGe
NxSv5EOvrcNYG+lijDFFRxb2/czvweu0VHtD7/Egtsa+fKLR78sg8bjAF4doo8wtdBwc8QMgiKTj
RWcgEAtoVJg4dkVkPvpwH7dFG3yTsPGjIxJiuAJEkIiDWYu90/AKWnLYy0x/bRXMR70jBjl6BRL3
PJytfYRTjVqNJNbbBxoybbcFWsbeGqJYshdSpyR/jjasGVUpc+lm01dMcQJ4LcNauu0xSjhXMREz
FyXR7ZXMHRzzmJlwgqcs+C70Ckvm56ymo6nrpr2WkwKhbo/D/NheR7/rtv0Qyk1U17+GONQfuo75
BeVF7rJPZtcZnfWS+xotahwHS/BIs9rlGUSd4eCjunBjYHP2YuveovgzyochY3kKyGG2knXNjsKT
y8mPqrfCuuelIn74kRhNfC6sAAypGYl1UXv1PR978l10RoRSTOvO/TB6kFzZVK51P4keSsP5BRa/
q3tnA+KJ79EsH5IOap6CckEWOVpl3GQ32RA887mzJuchrdJTIGHIaoK2oM49FXl8cMir0aq2yqbw
Wn3X8XgdeJwiblZUep8pa2SUkXobUTlvDYlcJgnDU/6AfXfiFsp0FddSscEVujJHZoWgOnDyZN5S
Vsc0l6fBt99I/31GNXAvQ2qQ0UbE0Mjy3xh1Hawk+mW66auIi8dgln9aKUC8M38bGvg2geX/HkJX
rlWKM8H9SK3wyfInVgBYYJlHCcyk9b/qGL9E8BjUFqEHCcWssMoOlYKemWRibxydVRMVt7q1SQhn
7jZFzl0Wnf0b9km5Zrl69SgFaXKPqtXiFaR8BPiupIrdvXfaeEt1/viQ7Q4zHM7GIHp0yeQE1kgD
16i/xSFMF0aTrT1sXTAGkMDl0bCjDCuq/RmqFJ4YUh1zrGEc3ofCfVNDcIKA2iEXhBzGjV8F3VTU
XvTnwYGWJ0iHDOQkt9A33rJSV9yXgtPdc6mENfeySRd60VIPmccApCQlNYDB9U8w+/mGhVVuQ1hw
Ovdx9kkoG2lPA1UuipumohihzOl36aQeKXB2TmLU5YrlEOQdtxDYLo6HIzygzmF69wxtH40ByyIj
QJhB6ABTla3ITi2tgSEqkS1OsROfntx68pPqibg6B0x9rnfRU8AWpNk564zoqWtvzrPxno56S8bP
5JjYVhT7js89150LXvJxM0yetvBTdm4no1qXYoMtujOVX80Ub4aMdZISUHtLpdkcI69uNHAVy8Ji
et15Ju1bZgmj3E+PENmWfhV+WAWFZ7XhYPhg0V8ByMSXQSXo/GjSA2zvHBLDYdUeYk978SkFmNxk
Teq3oVy04qQJs37b+hqxpuAAAqZhao/bvbIJZg8w9Qn+hk/1wHVBC9ptHPDPZOs56zAsBBKI36yy
kznwd00QAwBhc65KuMGFNdDN4PIJt/Sd3RVEftjzgJQdx4gqTS5y18rviXd48pQo1gikkFTrIexh
Hd74JayjKvNeAqtHo7eH4ZTw/7MVLIivWGvkZrJ1sbWsnEUvSzaBS2Ac6Y69wCHKbuxM3UIOkjQy
TCG9XVWtb/kFecmQN2D8nHqgiJ2jHVnZN3STAWPVu182Fnt2WQwdGf3QdfZRiybB6synFWLLZ64N
3VpU1WEs7JHxKqz0iJFxC6ztiIpQEUvMuxccJu0+ly1e4uCpk+LBLE1kj0rMU1VRcVAleKoy9AML
2B8JvNzcg/MxcMJRAEop3MJsMJrmUxWvO5VpGwhlGz2krNA16cZWRO3QXHxM4epQ5x3gKpezYekY
zjZSYBIqNUenPVoCD3JwzC9NuPfKydaynlZgKstV4ZTTRmhExvxMPw3s06ugzKMtlsZ4WWQUvgnF
Wat2AVRbrru0O0K7TYoDkMnKLZBEi/WkP3N1cxeGlu2aKe9WpnsbfLCbTkjOUxCCF+DCuBKTlW+t
MFh1uf2eYQVds/dzDabrDFPXhgQKsDBTvHR2R+yK2/+Wq/6WsyiTlghz3zC5JynxGeWcV+MS77zQ
uWrbGh2nUWSUazdvGNdbySrjmHNkfU4of1rrRnIcfQ2yw5ObEGOzB05MxhTN4273NWW2BeogvFQe
R3knKXk2sYCZSmuWxajzqQKXVXoNIv/QIIuhE+D0lmudKrlNxM9OUP/RFR26zcgOVMLVI/AGIkw5
xi5q4YBoRnYHoEpgt8ct5ibaTaXsxOo2jaW7G3vzkbvQp6YJ2P9NdXA7qnRw1PBD10RlWzr4xtHa
pRZcaqdrjrDJfw8SHpPpTM1udLt3/picD3HAqYPl/VnDqrIOBP0lbS3tZ5XSajHCI9imntiGs9s2
GC1GG4yGaXhLHmUwFtzoq3SfldUZKEm7zjIaKFyOZzjHI/vsUHC6bcMwZ/sox/c2jR/BzFVcNiDu
mi+9FdIZVDcPk11v8sx3z0ao7PUoeLT4eJVdU32YXeMvqziKybfyO5RZbePWnLbfKnXGIUY3C2Pt
uhSy6BJgfjQBIs9Fqq2ziPVUME0Q6WucJtWPzC1JVNhfqmNaKsFhvCZCP3Q1nJ6umbJ7J+LTJKPy
IpFccNVQ7EE2+BbrotggYEPxySPj1JMp++O7LILttzszmJxDBwyRSTPofz4AH39MDdz86K5hq+fi
TR6uylr1nDagBLyoByGkolPOxHVhmFRtRrF9q2lRWUWy7A6a5aVv7MUZP+ChilKao0I3R6TAB0GZ
xvA4lsLb6pkyVpz0py0OgmzZtRaZxYSwruQ7WgK+EDuWrOKQeL33AD2s2hY6rrSp7qDyFIN/xwx6
SKqQe1fIQuPr2VPOg2O1w8ZvpLzEQ5E9pYXa0DnGB9WariVlh2yu/sFMtYkpKKn80SlmQwRJxXvG
o5cUecU9G1ZMz6pP6ij60MrrUAfOQ2dU1gOSG14yeWLy4y7Db/P0/AXqSHUbAaO0jkVQkfP6OUjq
n+DcqnU1JI8V+esDlwKUkLKT987o670dm0wiIrKeYBX4sWbXwYjUE7Cl/jEdyEct/zDKYbhSbeDe
qkm6J5eF0kXFQCKiUaYNqOH9/sKxvDiGphp5tMdHs9G6h6zOodYQLFbOZF+oJKJgz2wJcTY/69lo
0c5fNMPKL9nVZHNbmkIP99LvCSen0LBCj26HsKjSo5b1zME9DrqE6zFeOANBcoSirGOQ4GAgbmzt
iw6655RGHubNb5HOlLlvUwEgPbV3tZ/q1JIqUl7ApBgTdScmmsikNQYqv+LAF6vJ4+aDvE6vXLem
Pot2YqEBXVT0RSWqcgkKsyeSUrbL0DzVLnKKhdcgc7X8rFQx4V32foI/Tg5mCBy1HDrjZJK0hthI
W51rZuYZzI2GxoqXEE7AcIGR+xqjoulZ25ynCsD0d3RhChhIfGePcgtHomURK62dag3uJd1BXGZU
Fw/ZkyOTCwcq+kpoOsLVOsurnBntPsMPRB9WvPL8AOQjmKEnxy/exQQmmCYbpkdO4u/6Ubyrzmou
UDy7M5aYnyoNDqLx5Fkor7nbKSEjqkBePZ2xeE4t0V7Y+OPxIoCtJzlLp0nB3bfNxXru8Tnb2NFp
WWUW65dddIlcno4eYHGkeT+IlzPsSFiF+TjvVA4B3FKYYLDarb8dNKbP/ufTkPDQ2+HL1EyntbRL
64/fMnEMm2a3ate47vA5J+4cC1pE4fbZbpBm++CC9nDMTj4aLXB+dggOKwrFQw9RgetmxDRANanq
DOLtSjzp46NVFTF3FFWdw0heXIcgNo4fk+vAPpKas8cZ8GDZmqIsruScRkXmStdi+SRU9CM1jewE
xjN8isZfTaQoCLSFuDgplhbHsjk8Vess0bX7UFU8XUlqvY6o40C9iThm1eRSBIO5OgMJRfaY07HR
XgsTuXWKxxv2OpRkH4yJ6fGQ5tYqrQb5SDdDVJe3uMPA8R1f6c05EOaKzyi11daEwImnlY0TvtC6
EeTgeMlZzdh8pTaFWytXnKWGOFhjFZ8Ys+NSn+CBEIUEjQR4cqDSFYxf7fY9DY4d929TUtf8/Tdz
+peP1D9pRZr97ohMh4MYAVYxBEFklAIZNLsVRlPtmbm7M11a0ge+DvIw//PdIwdofzedyxhkeCgs
QaYsUoe4H51Hj36KyeBQOvQcKZbY0u21qyMy6EYYHnHGYwsKiltJxENry40TtuPdgi9yjfIEA1+W
mK9hzjUcEwiYW5k/Oc0YrmPdBmOrBWfpj+r6HTWyMbncoblvvv21ehmupil+0LxgfO9lBRogPkmX
1Zi+ggjSJjW4oqcnRPfuY0gmoWMgc4AWI04D5tMiMGoavVywgbRp5EzLb/zAA0PFXefm5WXS/fGR
F/pgpNXcC5WUJ0bRkFxUFp6Ee3Sg1WLTd74C5iU/UdjMBf85b88Y9hxYyXjVVWQ+NGl98dZtD4UT
MGANLIngoSGwn6XYItfe2B5I0E0/Sx9KJcNKYNcjLmAtdht0uALJE4ff3//KeEjsuNvAuUHe0TNn
pUo9ehpciuaNriUf1EOgkjXtMOR+1VPQ4Ln3MapdR8obNg6q55JVkt/mhdGD31MkOpAmgR/vbcEQ
U8ZoOhdUtn1qVumHMTCEEFA+T5jDodXO/Iw67cf3WuD9pyHn9zSQnFRqKl7hvC7L2ZGd5nyzIhn6
oxx59JMpAyEyv9N1o6A9lEP55kX559Dp5PU6bF3KTb4qb9iPUf3usf0/xH6YXVTtvHuj+8SW2z81
hFdXVR18IQaKneot/ywq3VkV2A/TotVvw4RhuUSE/Yj6eN+bL7U0pp8KaPnCsnSUJCrf3DbTjr2n
PnuewF3diCetjkPI9QJzdtlS1IkBrUBpeqpSGVwqG2jE/CtNH9++d2kjoK3z29fPqDM8ca/zVmYi
QXIBZIpc1Me5jlJ5eHmJUNX7Cv36FHh6tsdSXKzxDYUN7Ygk8JPYK14r/LNgJ6uzCmZdjVn8Y+8G
jNUKTpluVuI/EhoQ4Wlw/ZOj2gac6bwvVE7nb4FONZexfLVZmw6NKs3nSkU0yI8xi0UDHDnS02Nk
sD/2BdpeGyvqpajGzkf/+J3B+BNtpHzRRZrwamIjIWhVNuoXB3eIPXcKOqlqDrgGudGmGXwgRoKu
kfsvbDabrvkMM2s81gwfL94YWdwOS4gTbTFsw4pqLG9aiy7lrIIHAcL4vA5/f2nC+OyxVe2+z9Gi
MrFKs1BsqxhbbOyFHe9z6++8QDGoyaLxWmD/pkrYXmm2wzOaartqzrEHUwQJyKFtrdI9AxOevS15
eLZYUxkC1eFMFvl+WTwuawwgvpOD3Wg9J4xFTx7pro3Fh/d7IU7SmTz3vdiK2l9An8HfXUTBybPi
XWHNnjZbmWcWAc4yWf4zLH33y8O+YlAuCPQYjwNctOfYV6egpcpRSMJVdaENK1tJCs7iEe5+WGeL
713ZF6m7ki1dvWyW6zpTxaMfXC3m6JvIEd7Rov9PqMH+mXgjDMWoIr1SR+ZrVsEXbjEGn0wyrs+u
7W08LOOcs9rhqnW81USLrjpcjXuro/iX9fjsIIiBecnM1WCM+ss4Qi3t7JewpNHOpX4o0MgsVDwv
I5KcRlxeYfsqs/nwgWrdSmagKA5y0q5+xUR7yprnwgkghjHT6HSqshvQRHULic2v8i90NqYUmDPN
HOUs6a+ljWIVtT90o9F2vDSYtCpBlQsp4KVWgSJjKrwI23KlHP2mpvzdYZCIBnzxzJp3N+YkXuTO
Z2Wz4XaN7TDnPeeaPA80M9G7gFcmV9S/oEi92EXBcSabtrlVuUTlk0cz++xg5e59RQlQSFampJIr
7LllCUZAQVXfJil4YWBaw0ampXPMD0kYARzL3w2DBtjcl3fPbN4w4519WkBQFDxaCk2YNjZNUYjO
2s0P7FObuk8OZswg00PmuxSvuDgyRz0gJcv1HwApd/gZicYcWOMATD4k38WSv0i66pmWxYPn43kG
GrMs2vCcqno4lAkNQcRqsXVZPnI6pTXEhNTPLId3lyctsa3sI+pokTKPGkp2JebbmnshcBLt6O3C
t1Kq344ecI+2tVPS10fl4aUmDAUiL+MhTcb20bW1Q5bGEHTz2a9hTlzEuVCQocBiNlnWNrzSOGzi
o2hvkzcFq3xCSo5ldTAHaqaANR7aIrj4QDNnd5lah737WsMpdkZ5wTX8lXPgpfaaiQ133Hzd5JWz
9X26LrVNhgeMS20bLimf+JBnWTjbNKp+G6PvrYP00hCRWHVwK5CR1ynBb0w6G+IX9cLwOTW3eb5j
BHvsM4EZ3PmlNCD8SdI9TLOuS9XewjZdseSg/+xGGT4+a3zLTf8oWxsSaMrwVHrrOighjGYHEdEu
R14Hk1hYbt24z+miSJex372yViFwsMJ7DOzogtFWCs8gMwE2S7CuaLtpvB0LcALB9KpTKwYPdf4k
hve4qgHLbvXGf2jsjFuACR+PTu8RIYPBTfzO0cfED/QOho1oKrGXanaOZBdAd3n2ohdGApiG19tz
yxfgNHWBNbIa/U9WpQ/amRhQZ28+E7G8R91qFipVD0WZ7zWYI8thYFLUMXmog37HkIg+1g7WnOi3
tLY4A/frYaRJ26t3eAItBsvLweK/zPhk7bn5b/q9XqI0eLD9ssfjLAIIoQvbZRJoy/S3NgpitKHx
GfrqYxTXyfXlysThicxTrXBC1w+oLhh4PGNnkE7B7aGjNrU0JufxYw8/C7Hsk5n3x6jkc99gSEn4
cw+6Vm5GniSTsypiS8wpuruSlduVrrtpOHy0MrnxET3pafmCbL8zapwDEPF6SEkYRZJDUVpHhEKy
mWn+2XvHgRh+4tIBLWkjcFu5qsb+cdJjHa+i+M2Q8ugO4N7qIaZD2y6+PH9+vbme5SbeAaZvEM8s
7P4q4njCfd6lfYnYNI6J6qKlCMdVU+MzUCtwj83CL+iQbSyooOJaGLPfFLHUK3PIxDV2P7+lzlyT
2A5dg4SK/9TjI15OTrw2smCviupJpFjr6/xkOnWwC8BerrJsOtBdeA2tYFd5JuzMfcaRP0RqBT/2
kKj0vTKADCYlkC8g04X9oqv8XVM3KAv7Fh86QbiF+djpzjEtwjuAk7e8RCu0qoqnWJf3oiwkNNrY
XXhFOVCBaT+1CpGLgqZlNerYRyL/NmXwANyoeAjMjDFkX//sbNxdEY1BAfY4E3u141rGsunVIxLL
BzeyZ/AArHBR80BHaLn2msE6NHoVL+yvAknC+5nU3S/Lfa/pADhaE589U1Kb2++VQkBviw4TQTb/
I/q2rO6XkxG01aE4oAQnx0kbhqW3zAPtVYbxwaX9GCmY6WYj3RdbGwif+T1dV5xseWejgtg/bqCV
PSu8Nj1jcSoxTMTILR7vHZabLfe/xci0Fe/Y9Mp7sBi0+ocXAE6t5iVd0wui4rTe4p0pfvkcNfEg
ZrNEVm0tIHnMiSQmCwCvypBMug2G9nQJ0YfcbENsBIe45bLqGhSNCvbYPt0Y9fQVOdZXQDsZNt2Q
vmdHsI97R0ktZDDSuZP20WxR8BcdVKflUN1CfT4MCBo+O8aNRDFCzv9Ot1fpfJD2EnzZwS/u1I9u
HH0QGfitNWqFk4BYmI7iXdVQKIvY38xy4yQBrWqUjTfJu8KtUfMekoP1/fjZ0vjGgzZ/hoaAGyzl
fTEc/cuNeOpKq3twxwbVbuIzZ0GRs+Zho2fsuzhk+lGAUMx9+6WZr8u62TN7gp5q7RhOPsB7WXS/
KdbZky/HdGELb0VgBItJtW/6Sl9XpfWjm7S32hNwIav2wpuRnB8hFDZkYFmj7VLc2oEOex3/XTKu
CyxzHlVVrMd1c1amXUP/hNCaOldUEpiLYm7ymid6FErweOaacWjD18gp6o2EVsNK224BQ3QHiOiA
XXE7rphynp0U61jN9CeorerkzV+MOroRLznX4PvWeteRm6id7pOXbErsTSIpOwb42dDGuoqVd4kD
SsOLylqCIYEIVoT4xVyaLgJ8+ZRoLSKjUzwhCRMe88Wn9mTjiZ+xLZkoQWyZfO1KWwCiL/FWLQYb
rNhJ8C0BNcWn3mRo/3U2KhrWkBAR5j7jyW+hq7j+XkcSTnR1TfRiWjHaeoIycxuQ6SrS2juHo67f
VgosNgZqozFetEK3NljvnxNuNZssm3tSUGfa8i0eW2zAxAPYRh0W79rxkbyTfeY4uAcnCvXazFg3
GhRgx0GLChm0LMExX31VPGFoBfvHbcaw4ZxNfMSnpYw5y3wHl/6/aGO79X39zSf7/B+y2Dcj6x+/
eo2SqPz1Ff38t//W6XHz9K//wv9BXpkHrwMe258w4oxD+zvm7PwzA3O2qX/mn7/+iiub//0/uDL/
bzY6ouUzwUK01eFM/T9aGRwzWB8GrnVGKp4jTBLgf6eV2eJvVLGS/NZtYQvTcQmONdBZAZlZ4m+m
PYOdLC6FpuUCB/qfb+z6B0P272hlYk4a/4VWZnF+4MNqIrBZuo096l8IWEk1X95KyobTTI273hxo
xZ2L0WrsWUcVtWCx7RqaRccKVyA7s9GZsZrHci2rjjtNIzcDUgfFhM74lxfx79/rf+Vddi2ivJ3Z
aP/re7MBrQjTNgzX0XkV58TnX9JxOup+2xQN0jXKDQY6LkB20F4r5Pwb1+NF8R1xp7s93ubot0e/
6rVdXoPq80cPJCz67KrtbKSjGJfZv//m5vftn184knue4Cpu+fP/3Dm+/5dvrkDOBYeSUKVWTogX
DeE2KmTrM0sgUtIP1eryHJt+tsbBiKe/1KzHZF767ee+7ItzVzP0ptZNw0t5rO0D7BfzuQgQ8V1E
2r05o9KZJIX7oazFkjFON5+gvVU06g0Q8ZChlXK4Esh6S9ftvp/mlfd7ViFK/2gKRfJ7/uL7ob+J
TN1caLzX/+FFEP+cueV5+Ubc6bpBRzAKrjeDuP7yIphF5wRtSJDgz3+as/jeLFa00RevwOHcc42t
DbfsE24p89mLxZwy9fYcKSa8T/w0hPijE9SP+pbEyIUMRe///m36Rn390/PtGARnLQGfw9eBavPB
/Ot3GHWOSz4AP8v4PSRVBD63qP+nsLRIUxi1tSldj0wfFTJ0DxdnQFrpml1yAFuZqM2QjmJRQZA8
QwHI4F8BGB2GbnzIk9F+lFH24dfOJWXUZgHG31PN6p5sLb2SYBB3H+tXqDJ4AzFhw2/xThHkXRKd
WMVNqi+lkYdHCnPBTUax+ayL/EARKy7frjX234AkQXF3aKbio5LTcyPxS7dRtYbTFm0CPAur0rfj
u5/4cmeF1BmVsbHCz5k9mQiD/wEpZ/+vJx69gBSy5VgsWqxWc5j1L2+2RatUpiDDLaSsv3oSjvfG
jtp1QxtHMY0k4Er7GuQiv9a1ZCibFOGlTJrfnJ/UpXOaXZq0BSERn5xkUPt30qv1KXP8d36vs+3G
sT4lrvwgz96cxNBwA+4BioYqAabvzYGiIlz94+1QJi+RH6f5+nvQPxjzhLvujpalXdJAHU0Z2dcQ
+OdkF2cOQySdgqe8N6sfkzuay47IHRFGfFKqNFo4plW0SfK9bmrN3XXqW99zngU1/xgxj16gm5Vn
HBjYMofn1BvEAWBOePwPj+q/xoERHB0UB0OfoWKeDRXxXyhQGcKdT1Cfyyg1Udj+HW6grX8eBuNW
JWCKNDFhqx2RxgsPiRfoylqbUCy5IIR46nCrwOp1zCMy7buX4QOn7fKEu6l2rQhLGVdy/DbuYlTT
miiBe0px4y063BSrvhQfdUjuzR5Gkq3SANDNB3kygh+DStG5J275QlBMZCfbJFf1wtXHBmibXx+d
yuAeMRFMw+MADVkcC2BxD13aPUnNWLg1/uGpsO8ewd2ejhsj0d4rfXLI9xrEZer4uWYqG5ZMODoA
ikRZbNswSaNl565c24r2Nxmb8LPrO4U+pwhf3wpcxIMFlgCm+2KymrvM1K30p5TDWwXjr0lXVmCu
zcT7SOOYtyx9TGT4qgXkIAnlaSn6KhkttH3x3CQ1fojHCXch10oXQqygNIfD8pIM2S1z+p/FeJ+N
Hd3EstsQ3Llk8nevIuuF4D1TY0Fa07IfJl9cPU2L9wAPObP1CL4qol6nJ3BzqnPUbZmC+40JNd9Q
8gg4xnc7uQwel/Rr0MMVxlWP8Jv1uN0EOfgFq4CAfhVRVeB4KKI2pDkRquJq6OG29LSfKtN9YOzj
JUmoooy59f75YhuMbHJoVkVpFCRfsunN8GeaCrn4gaj5wZpC/G6hFd4bGat158vy4o5hjD1Y2EdR
NP4uJy5tc1tA/7Ojrd2VwdXz8CaA1G5ehZx+S2JgX1BgliLd2JljnBtNSCgAfPHbwNoOI69ySOiG
UHPAzCgIuUrnlgNKE59oRsMBL/O85BZSLcohsX5ZVC5AoeJqnFEmMlCOVAbpDyZCxXtkkybU0sJ6
CTIiUdBVuPT2AdNgSmpoVGrOOhieIRfZU1OT0GJcbBwJhtJ2ODc09T9IFw1n0TvGc8aoIZ3MB9cf
+muLWfcpolPLcCrrNalKEvgtbI4Iv0elhc2z5vovzajcrVVP9bqspLxO7Pe+39q3mv6tS9/StR4O
xbmCXLxsbdNfzbRNlk9v7/eTx8XDHgEoF8Ny8kxJwL00HuuWGgDJM/RsBeHPAYn/PaiMW8GQ52qa
drME4k2vZQ4Az2rr39+/amKvBGw9/4MKY1uurMOkg7BeFI2pHf58MbRzZYaMl8aBvgI5f8YrMmyH
1M1vXGivRpLll9DoqmNl6Zghc+m/YjZOYQqtUagD9PDpUNh+e2kbOqqLAEyHhTNzYzZGz4M9IFhE
vaoJW+ve8c8XWDdLaTJWJNRbuIRruvb0jy/A2ZJdj91z4Ve8OX2DecVI1FvQ6M4u5lsh3iYBBfZV
cEwsuGl+avUPriGOiZQ6Jhh+QANC3N6gAWPv+tZLJG4EjH+5WVhvhgj1UI31xc0q58FOLHwCUhxF
JQwa0zbFIPsPGnECUjoToEmLD8C2xvBwLEsLGgW36e9f5bILVqUF8KszbUi6PTRGDL7HuLdPBX/8
rcVC0kRtu48SnSR3gmE3saeKOo/C2Ak//t1kBoJILAr6GezXIpKP5agPy9xiBFpOulgaAeH9P5hI
nWjkNqvb9tCDJToIrx93OrCUXGtikOcT3Z7xwOwcX8126Bir+eUPvVW/RN18RLMGJU1OK/QmcHo0
9PRQeTx4QZkZt7DJD+VQt3dAL9DC6y2ByeaegCNoWv+ehuU9N61qHTE0u/aMkq/EqXh5AyPYxX7u
A2yIyY+H3tq1/pujM2uO0wij6C+iiq1ZXmeA2TQjabT7hbJsi32noeHX55CXxKnEsaSB7m+599zc
YELb1Pt1qf40XMIPLMHNkznHyATO+oLkYAtnRLaaZZ8C8+peA5JIwgnbJ3dO0s9y8pdfEbqV+lVM
QGtWq9HCcfvH4n+4/+q5d3/J/k2ST69a1wMghOTkpfaLjs4UwQl/ka5rglRgP2aN8KXqCqmM6rH6
9xIMwP98HNtf6mBSFoXFDFUU4WiKJMGLf5N51VyZP1HpIVPmFCUM1cE/dORTTvYLRIe76cI66G0C
2+y1mu5anmDk8csPDO64cTQp70D7lyCzcQZok8Zgy06hjLL/uSwFSd0kJ6Lxpfi8zP2EyS7lumZJ
k19Irh4AFmy//P+f//+VV5PuxZwO5S5pSuWcZcH/3xpW8PKhtz9wIky/GXaMoefN0cBHOicEYKDm
qII2K1RUUbwAtjCQh26rXd4OrOIFGpmexMCotVaqVS6jCETGAGp4mR/6hRDhxCE04//acy0h/G4I
I97jcDJXE9RPT8qwrN67GJuUhl7x2S89sd10f///PuFEMmMCBu1ykezdgQ2Rv21dIaRXgd2lB8PE
YddtS7+0aWkiaxlacTk8Ej5jGlhYMthRQO29+gGjBIf+Op21rmqI/as5YJe5YqCP8oD0VmYd7JH3
yYhglBwIYLRpgp7VsTrUJ8ECa+GuCba/S1hxtu/yTeKVdenrioiVK2265+s6HirP72Hyec+tijFa
MJc9kalBCb9a8jD7661v9fZ59JLL4Ej5kIFCXfOkxUSG2WgKLXN6W+rWO9v4hqLRE1WEKYWbeBMv
uyshQq3W1oj4ls09ll55G5t7Uv8bW8P5YG1O0rJS5VNvtm3A/HZ40fCIBrVK/uoCSu///3nVm9k5
Ibthx3b+Wxpr9sC8vXvJCgNKZDYBRc36F1klCEzhJdHegALzmmedkjSAR/3PW0lIkvZjnq/qsWMQ
mjm0yNwq7VINf5hl/bWY879aYp7QWpGV1klxHmAe9hPrDpcQ+KsLJvOhL7i6aEDKJCW6e3a/snxk
GmyyBR7r6almmnFZWx3FS1MfSqu/21ykZ0qU+WYODLBHIDo6Y9ndFgKDGh9mKssVM3uBAJin9i+S
B5LTbHr8mRklYruOWTR5j9Ys/X3j0mqp2g/IXGW34FOalv11TvPijXTBKyE8z4Oh8bLMw0p3YUUK
yXrQdMV7biTiYaC7BkeDjEUMJB3m1juJNcOFn9204vNQMXG2WDc7e8nOLUuMPHKnls3/slxZVTXg
bw0yk9bp2+f/kyRT6DMelMBf+dS0KlSoVqCZ7Jl+zm2sXRdHIyGQntCV1fTg9G4eZqNawrVdNvik
Hdg4bGo9d462tCNczwA2CIRE/hZHahBnywe95ktf3WRyz6QRR+STU8TWGmWaqV1ay1OHpnncVsjs
uJPn0q0YAHZioN4DpSVfFOgNnq0fLSczeCrPsZ4+GBYK3IbiLlgKgNorg0/wltAbl+WXXuj53aqY
s7J2aO4MAdyzqZPzZZI9w2pmRpU4RApb2mUs2mg0Y+/sZFvNpuMJY3SfEuxGK8Jt2Jug4S9dhmQu
E0FPOw9RcqoZssYvTq35bLGNKGF5HTi+/AVyC9F1Vf6TS3KzCcC5oSTco1usI9NOOkK4gqztSYYl
z+ioyr+r32JbSNFcWetrmojm2DWA5NTEGTYqdcyW8kFCShsqHkt34Wn3EIYjpAeNJ4cmFP6Xy90C
hIKNAUJcjx1Og+42JTbd11i5ppQxRe/u5v5XbxEgkpHOxH34RWfNKTlrQIAGdrTl8s9fCrWfZ31f
6QTEVLie8hwjbaq1V4Qzz+a88Zkt1pdlXl2TwmdQbby5o8VCoBHxoRvyx9xwBdZgh9DEFrW4OaH3
6qnWFuOrtswRpkH+mS2azWciZLS069kiGTjCSV8GNZl/HfFFW286PcCCexqKP7PT3zKSUB6XAm5S
Dt1Q2OqFsMRf+pvkuT/6syr36VqzOR+sSCfvGN71+nCNJzNQMXBB6WL8t2vnUQrVPHgbSQoE6bfn
LajUuhhLwOBtKCMBQrUOl7ZcmNjQQrHvLltRRCi8VIh04m4sNGgFewlSY7f6Hfsr39IJtQUD6BYs
Coh8/ZYX3hUh3avwJwgUnXUTrezOIGF2cuJxtno10BstYVkjw4rr5ZIko3pwOep1h/UNOFFWLMu/
PCsOZiLUyYaAt9fxtnWu318Gq7OIExp2uaU1J6Z8b1mFzkoh3J6kpQd14//LCfGVSycirN7JoX5F
v0Lu12j+QgOLNaRLnSDOOU6JbVwlGLcBEcC5XbBJTZN71FfiK00ncYKEFrNc21cieuHlbcFrFpQY
vyI1eDVy0CQC75XTn6tqkoeqzd9qLfZf/AkdfK4Pd63A7704iMo80EMrBr4h8WAspYztFHwa3GHy
tPVEwJ6b3Ux2YOfkvCSkMTEU1iKkA6hxAFDufY6jnWXEbOO5vIE03fMpWy9Ox2JKtOqItYw8Vqk3
B9fXfiOmA8zhYt0HDn4pBws/BXKMPdPTH8LLiqDVRXMZlbZ34Rs0bFS5DawLeXPxc906z0AHdRPV
omd7z4oOzkTLujbucz7AR7IUYQLC7fHJeFQjRAcHa27X16E0mewMBIjXkFShCsAs6TyGgaMB1Ln7
0/gzVyMNFc8kwTlSNuwReyIAFaLpzJXF1fG9OaQMshp2Kl4lW4rlUh3TUREaZEMuY19VuIi51ray
2bndRF7Zu2Sq/2J4vSeYWnD/UWI7VmJDkgUpzNCu3LNhtCm/A8WqHLyWDhAJ18SaxohKmuahGWBS
FbAPAjziJ3wsHsJ5uDbFWJKpCUfDY5EDQ6+7ksqnH9eiuICOs0/LzGeGctfAqiMQDAliNvukPluj
+GIoQFzW+mswVHEotVJGY6KdStMlRVn4p2TAkj/bqwzrtTq2Ii7uwFvCVn4UTpLskSYN+KnFs4dM
m/aZyB1l1iKALEV/K4jAbJHzkKkNXGZGp7ukw7JjaEdMlyK5udb5GVRDxeDbyLYlNwv9hrO0Tm1w
t24WIjpZ9rOnjsaUlYcU9lJC+7wFb/R7qfd8Bkv22SN/nab2G9YP761mRs5kkA2fNn5EjuqLUmt1
0qzh5Pnz16QFRSL+YYzq9kKy6sRJDw+o6e1mHzsv7prSwsy5YqlqwKqBmIt9DRzkzPZSfJRmke1F
U/HdeMMh16lfZYoeqssQ7C4+yYC5fTCZKdzJvntOkK7svIINXuVwJJh1LoI15iybszCV+TWxOyjV
BWo/b2bELjquIk9vwiRXgIsai0X2wN3taOOpGOhZ4CRzj9ks8S3yHgOjdUK97j2kNHF6NGNxMpgC
EjvNBJJ1Q+Z1McrbhHX2Fj1puFE/rEiESqs96CmKNHxpMkDPY+hze+2Hg2kYeBsrfuqA2gOaguHC
aMhBS3boJw7SzDSbSGyxCJCezpjJMsTq6mPxueBbgBqu7NF1ebRoRAwFuGZgJOsrV4rpPKx2Pgc6
1v2wN6iMCmkuoaCsnYEXJl6LEbTsBecpeq0pmyZiV3kqnbpSKJmnX2YF0NUsAWMNY9TUGl+BaHhU
Ovua2g0BjewcPOdlXAw7QjP0P3ysX2PW7WDTU7EdaAzNbeBus+XhD0OJv88/HJF+6xq55PCVXqvF
fRll957WMt7VU92GNEmBWPiEkZYZR5azGmx/rob4anM/IKxTRw+zMbwnXKuLqGEtCf3bZPTFFp1c
m8HZyjqdMXdiFy/jBORXN5ABOD5iq5HeYaUO2tWlh6nYK8J+RvxCjBoMTPIqbE4HDv+EXkspRqdk
0w2ukQSjwjNU1R0RJeablsYu0JaVgMXZra+Vbu3xSJkBfm1Q7a6rnaeUM87b6CnzIi+DYl3sJBt+
Y9qAABZ36oY79HLoJDyneoSe/Txp05uFTvCcYopMBUr/GWdeMFS0uh0cpASRncvvPw74NrJiRrFn
5tO5iVGUrZTVDySQ3AZ9pIQUFoJFiz99bbQ1FGoN0b/dqPQZB2IjQ9eLp2gkFrLi4JtBOO5GMIoW
AxwC7lrmugN/At7fHcnhdrt8dd78pLdMVxJmukxixPOwqEcg82c4C5Jmx+xC6s0l1g6lmbpw0Oyr
E8sLSwLBkVYMBy9rSXKziVR32ExFhrPaN8b4OFa6Vx+oLPM07hIepa7TYB2QHdChT9vT7w1nDWDQ
bu2Bd/Ze4pzrEhP4CDJhP/RefcGNVV+AIyC8SDgA+9k/JqvdH2c59pQwwLMw0WCpgBeQN3CXCr0H
rYPsAAk8SLWx2+DnOJsteULpdEJ22RwQG5hXBagAl1B+7oc2SIzua1T9cjZGUGYtkpeToVekRxpn
2sjl3erhgbmtYSEfGw8xoIbdMCXaE+1ldixEk0b2gEsDSL2rJcbNrIsTXJVp1zsoldglPSnnqViV
wOo1/iSQJ7EapTcBy02K+VsT/Y3mINDbkLIXFzeXXzo1v6E4gKbyrBuFBk7sJvLB8kty87r2NylK
WL0jZ0a3jMU6T90/aDMX8I9QTpzl5Mn5RJhL1DrNq+zEH6qxe0HvycU+lc6/eDginxZfePCuA2G1
aGDfBxHrqGXdh67qRioFvknCWF9Z8RiIadydMy/dXsEL4lJ2v/KlQAlh0B+L/B+2n/vSmbDk905c
39pYhNNSMlb2czaZIMpaZpPOn3a2vwdcwVB5UIUZccO8tr4vf1zF+1SV6oNUYGdPyfA6DrQtAofq
UkJXpFwITEydOXXZzqn4Ngvf+EvYAPNE45URGM8d5/hUdWEyE1U4aylmUYcvMl9gwA5cQmPnBMsi
DcQ+bRwwNOkK/Q3NNPN9fXsxskf8Mk3dnskbwPZfxtPOysvX0R0fteqZIFQq27mHlebnkMW8SZzi
Tidnon7fUuuIaG1vfYGfvPeyldKPtkJqvbXT4ZUGSQyevhvfkUMy/q3wU7aOzbky4aIv+qswtWNq
SCeyIDdwkWxwP5LWIwlKdz+JBgNOmtDiGT8+MuVt4AKAyA3cmRwVFmpDT9hD2RXsh20XNSGl326e
knAEOL7LlP1NraOiPv1mnRRas2c/un8GsU1anNE+pYzlA0z+YAxGfZ/01KWau92v+Q0obnbKZ3Zw
NbcLBBSgM11JaV76Kr5lVfNvXCGwqOGq6SrKgXeNzM/5enBalBbOnqKIPY7qGAiDGCF0NwnpZfjY
dA6w57bDO5c+LXojr2UixaHj95KiE/HdVjhCjEDPul9zrAULjqpHfQD4o+zy34zLbdaL3zHtKcW5
+mzpT9HUOEwx2NODnQfBNjMgh5BR7aGEqGvPLHyfODTlDVEU4WIul2pAwBZbReRaAzVYrGVn4cwf
9jxdfHeBBNikWZQWjIA7a7wvSHEizUAxm4Nq2I2sYB+G6Y27PCEb1ItAkRTu+D0O2Zuj7OKuI/Rj
oFC8d8M8H1bzvYbU+whPHKXO1HNJDvxMyhSh47yoLHJRgXBKyPe0o32Np+WRaXZ2IFbe7pmnyn5j
UKAIt9hCuHVHTxRvloOVwYfEOPRgOVZQIa7FD+ZA2/3Wc3NvMQLZlYnvBDCSiS/hxRnafEtmgNjs
uuVfwjfDtSvXzxy1qVOsHhPbiwf2lbHiToenrMz8Uy0W4+D+ZSyFHqCZipqs057Iy2h2A2kjKNDi
+2DK6dI39b0xWQD4A9HKRY9GipjgZarmc6oUViBgd/1gMSJomirS2mahUJ/pBAt5Rj2Sgz7kwbJc
u9rzoz/7AAN2lTHfJhdbmHxzG4ygRrGKnY1QnU2Lz2TBo1giQmrsE/ASHSq/jpGKJ1FdsDLe9KaE
07a/tz1jbH9aSZsdTQxmgASAntvaR+eqeFeY5VYmmgG6nZ8x9ZsjLsM3c2NNyim5sHQn4r6mRahL
67HXrhaCtU7qUTJ5hLYpssV6N2xjDwMxCj12fjvHpfWo3OQ1lvFn6aZbxRz/JIxlZkhUuwkDXq9x
soC1verGczWJz2ZTaNFQqP0w9oEmUayCEKVSZ3wW+yJaDHJhvee4IUQjNziE+HDvS8PwmTr2C/Y4
vMsaM/4Uo03t7g1ugB2Knk8bxiekIiOzx53TFczKLKZYK/Ltrp2DeZkFIwm4PqP3Uejjn7Lr3wsP
jGOLj2hgdLQnYHs4zFn7VJc5HrqxCrI4p7OYqE7UXFymKX914uFOTbqPlTbuSFSLo5F9XYTwFLE8
H2kBM9w0J6o4i03fPJthnaMgZ9iF5LFH/mBaLhzKHJZcZcsmbHykuGLEr5+0iIlkYc2PSVszHcux
3pmklqNY3ec1h65aEaRaG4yl7shhIzteuZiClQJGxLJ3VzBa3cWqhT2xI8ltwvKL/HPLHl/8D3gp
z27s41JmJMFYAsowTjuKzBwZnj/Hl94wXxBAJOdKY1Npl8mrTzMWCAEBf1360LdZ8hkjYk74F6cM
WirWPqxtMWGn2LvcgG+zDHSO+avBYE9LGeMWA5PG2WvUU1sjT1XxfXWJ9ba6KsrbApUM42rfyNYP
VPoDShNmfgbCWqR93n3Q3F+OOf5wNLh7DskSjCAvml8Zn2gRGRTiTgjJrTdc9srYKqzMZJSkvy6u
QQwhowAH/3zklfKrXKcHAdv9cQbIlONLYhCKDcfGZtBwXdkQX0h1PmcoSEvj0Irmx5lALeB+jcNO
Jc+SI3Eo2a/6LmifcdxaF0dHWUz1ykZ0h5jN27J+ODdR+Gvrkcikn8TiFtYzRnCY/PfETsG7phVT
KS7OtYV9YqKD33fVVO6ttZV0HexS4qfZjL8JP9MRWDNGww6AwzNZF2J05l85WEs5s+3zBGyQci0u
w1JWocPjcFZSnZvVNs+5ncUwP4od2ZUH100oUhZF72/+lprkRdPLd5IkjD0Tvxl+rjMNp67mK1nG
PyjgJuYSvmDsK99S3gxhUOW55mJCxigf0qApxK+SzTRY+u6pGyq5mw3MOTmDy7BDaA7vfkK9ojsH
yI6sCEHSicI1b4BHttr4S1hafZqe4hE41cKMawdNFOtgYnNROxOfBqQJx0ZP1dquxYJJ8T+rtVui
+4+FUMPBWh9cekkgVT6Sq/SnYbM0mJvJFM/Q0I/2C6aci+vCydz+rlYSP3l0gr7vP7SupBOzAfGO
rI+0qRrPYulxidTli0jz56KoXEomtqNsWTDXtUZo+KMWrZeVkbxXQWbmwUdrkbNKx74Q9Bu6Ck6i
Ax04K85D9UEFVV/kPJ0rW1eBwxKVlzfHCqOdmm79LRrIvKQsYFXcscTBRGRXn8XAHrgwb3T03eRf
S5pHw0n+pO3AHaipENU2aATuvUD2EGHZYsfwKT2UUK3NE4mDStn/aLmDwWCCzyik0Z475zNPSP5i
zMJdJvHTq6Q8ODY/dD2LI78XDM2cF8izJkE1ZJRuOj5/rIejLrnJF+Qgg6e9gsoqQ+9/eJs3p3s6
1Dpoy/4f0GxGaR3I1IStos9Emv/80xi9JjQKbT1Ib9LCtkEEkWc4P9j3nvrXtkjbq0lAHzEZPXFM
Bl63Av9I9nsq6ydPgbmvp5lmq6eXLxzeNkaYoS94U4ohRa1RK+cg0u6KLkzDYvTZDV3yYBY9s484
AS3bycdyRsfhO3+roXbPbj/8TvwXqDn5Dlmpd8YXT+A6Hk3wfGYAKg1qdJVON9tPntOeCQf+P4hJ
ZvUO+/1Ytm1z8Ec2vu0T6bnMyJt53VEt/y1qiETOx6AhSRmpPGDcY+tcLzqG2QdJn57K70QkFHIx
Args5VdDnP3F2JjD0AHW5LQ05hPEqx4KlTPinOCszvB3iMX+6VMvPaXlmmDLxbbkw9IU2XSrhTiq
riHISM5PvR4Dsd64D66CO+H38aWVc38CAMIqEwWAJR7rcdF+w5Eod15CPVUQWAbu5ZB5HPcsiPVz
0WfTOe2TOLSUCuXoXkzXP1fSIKAbli+V/IdTMztem3GvreMNEVzUVmQtwt63Ai/pMIhCMNuTbwTQ
xqPp1e2JCG9Pr58NJDqwFmoMufhJmThpUa/RdhQlrCU79fEEcpRbWoJlghjvYXBBJdVadqq9r44V
IwEusPgF7VVrpiogUTJ0yKkq8+zJWNLDzIMd6d1wzFf2bM3c8W6sW+QKt+EI8Wa3mqI7sa8nsGlV
/BA9FHENSa79pS3UL44rcKul+VzjJSQGpCgIghVWUOC6uw5DcSvKkS91jKTIj7PAldk7lAGWzrjX
ibnac2raYSxTCAbFQw7gPGKSgE3qbcmd18UvvxcDh4IjBf6anJTRyUMtxYx4P21TWQw8QCrbnXK9
8ZSK5U1voqVnNYfhiLm4hyfDC4cayWGZw+E3cizWAFNvLi1d2hFOAoB1YB51VkWGIqJ08T3E6jnV
xif2xubB7PLf2eo9+oydGNEkTGtNds+yuTe2vA6yAMCqd4hPSianjv6tVE7kG7mxIO9YI8+0gzpu
wjRfAFpgiQUgSHHi9zdd0y96Ls9uarO+IsvsQRPxDaXU3UoTckMcyi5n/ZR80E2q6zv/09162T6U
nQYAX7NcDOYTGLkKxjkpe6j6h+J9HNdbV3ZwEJlJmXP/pq3nQabEE8Cj83ozHFkhngEokmAySjtU
OodVJkmv6K+27Z9LeLpPBNJzjS3X0Wi/Ms16yMqqhXs5v0KNqs9211/kkvsnp3D/dnaOHs6g0K2Y
lWP9cfU9ApEBZZj8cMyFTrXj/s0zL903vUKSF6OvSazpVOuMxbNCm6Eh+geklciLNfsuBNESWPGW
NWb428pjM+DkK1rOJGRbR/rffYzWbJcqC9O2g7RHJx0QlstI9kDWPAm9PHq9/5vijAgFp/XZkmDi
dCm6dknHPWCseouL0WWtp0WajR29r0lWlbb5r3QyDSgm+sLe/5rBXzMGZXKK8pt0QroniSivRgfD
ZUTMO0Zc7ilXe+od4+AoZJDp6m/AyAG9lg+KRO0YN2qXwe4/kgS4vU5yJNAS77SsODIEOphMLNgV
i/iUJXNA+De07oT6rPLHFK2lOFop5HukilWn/WlSF1ut2R5ULi4MdwhM0LjROlT1OyAojwZjzzir
/b1sRBvlDAcumZe98+ETtpLoaWhO9n0GIg4wXof0YNjAp19X2o+AKG0TUWGJc11hzWc5Ggcsw/e5
Ao+t5oyX1K4u1Yx3HjmAs/6rMuPKeUy6AuJM3oFfxeB+jGKFD5pgEpP0lqORh8nQYROfKyrA9MWz
kzbAVffHq8RT1tqw7AaWTt2CEKmwbp2WP0/j2hJUmbF2tJlCAuopDox4MLH9xEPtPDGRNQA4VaxL
S41CemQibEwb7Wu/DrG4Ya7Fh1+wa664OcYUdB7BR9DnwOWYCj2UGU+88C5x52LOg9FJIjq4V6Py
fq+y/McKJodPXEsUJGWAivtMH2XDtrDcvZ7Uf7veeXVVyw7Z4gFk6XlI09++jRQhkzqb/NIbOYYS
ecwdK8QKBUavah8Zg0+L6A59WaHtsWKEroUaw3/SAkRfD/ZhdAy2FZ6EhO3lBeaikTeEREHqxp6r
xq/DfHtd7a7jY2Ok5sTtBp/jDp3i/ejyNdvZ8OYkMAfclNO7Y7uuzfFzToT9ydyKU9v77i31kG7t
qo+COnTlemz0/lKs5Q8JIJtLE57teBkA8KYtkmkkLn9rULbsM78ozJAozXMw2XVNBYl/3umeVZ5/
A0qHw8z+j/RAncgD8Moy9W9mRt+K7Ie9DxiJ0FdZTkQiCdCMGXW41JHoGY8niQTmDJqBRBE0CqAi
jvb0EfdZjAfdacAxkSqS+fWxtBrYS5SlFQuk0dWnIIbmt6uk+VA4870BKRS2Y7/sGtl9LT7rKEgA
mBv98UHDOzFozD01i8Jnct47luSsyD6L9MfEkHacZ670CUPrsDbk2mKugBv6hxdRELDmMyAsew1m
aIEUayl+uhYmeorhubKnx8bTAmS3Fw3MWaSEvHNlcNDBQMw3HLXTWn8Wl1RiGht6XhToylaoPU7a
tO2e5fpWjakE6QddQ6Tp52Lb7b7tR6oyI2RL/zya6T+ZapcVDwtKFPcH75iAQc5wXiIwthu0Cibt
vOJyCFj7wrvehsh6/ceun/v3yv6HmOmtn/UHZ2bGoUjmQMCe/GalN/spOtocitroU6qqEql9V2SI
36EZAi1lowGjPiWvLMgtB01tcWEEFSbEtDAwEb8Bnph77EjHHLjp3tOya7UNxEcc49E8Ao0ZXfVT
TCmquLj49MrEOUbuyhcsVI8JFzdn43ffnq1/DX2iHTDtUl60fpgrJGuN43zjezeiyVk/1g6dgGLK
pQFsRgKSEy5SG7+lGskjbO8GaOiTaFFdMQZqmYKl7zFBwAbKp0Dj/Rxi1i9yUe9yYo2GtWQI70ic
P2uDlNhSuCBOFdo9VzF2XXT7zCw+A5ev3U2VBYIXerf6MgZ4xj580JYXY1S/SlkRRp27JW7C/h/b
/3d+aqSSo7/ZOxTQ/LsctyzGU2wNsNz36r21/Ec/N24pWPeo9hnf1a04NZYBJp+lGgkQenlYHRpa
VrxtwLF71hKWXNStJsVMwzoAYARkzPRkFvl7XfBEpFi8AwIcAWhTmRwGvh6KQyyUoMN9CO7EyeBu
mvTXum/+TlzghI56z+TaYTD35/ftqN0tV88qtmWE4FZkt2O544dpt2loeBAp8t3gNXdzZL4mq/pL
aySS4Un+XXuartUsmwOgcAIJu+ayrq62mzVbAbWVXKwrZJVG4rWVN9ggP07SfzMtvM9SX3nv0Rb3
1oovt7Kgglx1C1hfV+L+XgSR3THGalchSypGuAxjY38L43VuHG5ud3hmoyX3lZzvmXcQNtBnMu4j
XLc7pNi0dwWG4niu36BVPZmDSA8eEPW+zy6zRHFdFymvil5CJFzDQvuo6vrFawyXqTMmR9S1gRV3
l3xd0MhYoe3yHXQVx2rXPdRJsokty5T+aTz2SXHxe4ri1sIq3+LIbzp6SkhwQM3Neo+U4ElfkNaw
fj7r/Oyh6Zx1RxEFVGdM2Q1mvlbXvQ299Y0KjKM1xcC+gFoQeLnOucMugkA5GW7RDayCGJ1COASU
2xASkHXgcLiopkyeNH/eVkSsYHrjWZFiu/erND/o9CFGnslDQvlPdIBzT2vF3CKmh4CjQvjN+mPb
Zh7Yvk5X4XdvDOCZma681pPz3Y0d/YTqkeV1xitOAaoM/LF9kd+xZN0zniLq954p4voam1Y4tURY
m4rpCS4lIFQe+JqY+mJtGDV0RfIJvg4qqVpvWZu/ExjNfrQ84ec5rGzdLr1nnnWCC3YOPgVqFS5X
xyMKacyDRVvB3yoc4Riosv0g1zYw3bK/NDXyWKlNjy2y/gjROMefdoZzz7peX15NPhfdVYh5Fbnn
DYyq26aHblyUr2TFPoKgpYjhHpzooJYUQT/XNtR+uQOBtCOfjkl+Lb8Na3UOs1fUe7Ugi5+oQrna
QeOM5yXR9/gif3WJzPY5bGlan0bsNSLECEclMIs509kR+hVQJANrdvdkPwRznn47FvKWdmusevBj
o0HT5bGeJA0LwmE1sLUa2wfXUl8mwTtHic9tArt1qkX32cUVHmc/CVdZUzdHFHvuYlxbe5KRh98Y
gIURgq2BKoXuGJNK/6vdlP1ofPcyBSTviKGNGozJqSeD0l9Cc60Wgi7fbaueoynnB43V4MkBznco
3GkIrPrvgLsH+1L1Jrz1ZZjxY5sefzDI331LE4eg0T1Ny3ykg34dbfNlXfuEbFUKnWYcP8bFPwBQ
e4SHYx+4EkLiFd5TMX1MXcfaTic+ItHaU+ewX5qmZPNCv+O3/0nt9YsZOebuYrxBcnz04nzPSVFF
WIjivccDudMUH0KH8l0YRH1TtEEaoJDt+nPcyw/hiumKKoKI1pG5h+dOe8Nujk21WqHp2zPKKFzm
6ZDdJ7TD/Psl9EqdOhWPqEcJsVtsGTic9LuW6oCSTH1QSWEY4yJrE27TSUe8nWOcO9RqQSZp/LB4
45jKQPUO9ofCDK85pIm7xXw3MoadjIvqh8oifty/aT07Lig/jP2/07J+drYcUXtmykhqKKEZ/bKH
ItVjPG8A7pTah4O7CRRB8+2nlNeWBzDN605dY9kPJKGuR6FY/a92ulNcxoyQ/GrvdkRiCfs6x8js
x14iEqyAvPgOlYbDA0TcCFkhBhlQtKpS8IIB+ciYkzrgpl2sgSNSIsrVtT3WCAkSbWb7hMZkjwzm
jzV6t1zySDv2NmW8MFpMcbjzG2akp4HbUSg3QwIdZru1cRUWe0ShzCBAN5TajATCKpi5r+RAZM70
xPYGeAGzuz0wj8jXTHM3GRWzV/kHBm0S1Vr7DX+KS/4HZMVGzTCIpyOBGPMsSV+5m0rm+pROW/lc
afRKmmKTIXOCvFpyDmUJxDux/2Bj0a7E/V4X+vcjev03FjcsltxwBESC5/IpnYcbuBmqQEjxlbph
TimfizV7XurcPlstKBTtpnx1d+XS0AGBxywWSGB1fKBncE8t0SCw1byTKvqQ4PrrUqw8pn2qR+gt
3Avc7Piw2AN8rk3So1kfRAzUB8rNQ1uPIQbDh4WdcjnQ8raC2LIEiWoBcAV2JOcqMxnxLnCFHUr4
hWjpCSJP5gTnnHrMkHZyGLXfEwrNMeF1dNagjxFWCgdsaEI0pI1NcWdXAD28rLpXqWAXDHXHS91f
eWkd7aJaGAQh91q89apmODVSqW+3PcSON12SMvmPq/PYjVyJkugXEWAyk25b3ju5ljZEGzW99/z6
OazG4A1mQ6jUek+myMyb90acOPQ00+d7/0HkXHinE8Tz5+zJ/w2tliQSAgU8l4ZNGxE3E9ZrCCGR
oUiCAJEBJxtTrJPvQR0+h5bEIXTtiXDELVFx0dbGyYbQ1F46dcgHIvFffPTkozWudC9YObT6ab4H
6WHM32BRaIz6rJWTAaAfEQGKNpArrXoatq+FJ7KtAuuqGv2IvidbQz9o6PPF67D2qEAn2rFDke4D
le34Gg6RUQdIzga44c3q4nIo1SYRbPbRHKBBtT7LYtShmMcCRdfeY2hYGcPUeVpKvCZrwKLTMEpI
Ag5GvDiIK2agj5CwLbyvDP3PUmnWJ6YXF9H44P61zVS+N4zX5nCasod5nrTIB8AAn7U2vKW6ortT
hfqCx/A6AI0aZArAwWn0jWv7L2kSW3tZUN/k8mccOrQbhK5thCLlaWzDfYpXdA2E1hjA+20rbAbr
PitdnjtQ0xpnjFjfpFBYtCa8JQCi2B2jeV7JG+ZY/KGxg4lLXvzUe/NPIjEtR7RINU8lR34mtJWm
ke0sOvgc8jGkODQCBn1XG0V3RHmyBVH3u8Stvh8qSfS2eHYwf+OceDRUeJuarXU5s0lNrf05B8h1
82y9smGT5IMgnldDOzxQIAt6JIsxfWWOVpJ6wSyzHKtfMPMRg7poS2RJdSLThDxPou7E+MsxOHSF
eKMWgOcbpgnjp1kAhsmSiuQEPBpeWyA0MaGys2nnQFQpwoW2rk2XWPOJOWOUU56ZSegdUypNLPlI
gANtlYuGE5hLBxYxodxmvdgAHAAaVRdIB4XSN1oO/LlmZygaqChTnXSMzUA85jbfTFJSGehNDR2c
J8mAM2vcn2DI+MNOd2scOmPPaZHvthBy5itvkwJNoxEbfzS/JGvFO2QsOtxrQJPlLafbR3+J7Ac0
FP0GtPBbW1l/g7gkRGwBbxSRvNZVlymAHsCqoPUITN3hWPacIcIKI5JaBzVjDWC2BF0Bi9Rr47Po
uHl0vgxA7kl47WnUjOqaaDopuRalWNxUP0TuyHXlhmdayja6KZJKPDp5zvAqqPWWyPmDheaUD4Nx
w9ZTNsqLWL3izvuOpAr2Ct8UZ2FjOxo012mm4j7sZ/JKLI8u7f8djodPDekYciLHiC4xbZClM4py
rRPDcvEFI9shDm5glky108g7oBuOYXRSjrVwLboqoJuDawbrpIh9d2t2Oe+rG5ON2OEVaYiq6Tho
0jwKDqhNCiJEQY7Gqrz3nuNQPcX3XDVnD9DWsfCaGgBUMb62qtSY7tMfYVR7YIstd5qn4SlBJzQK
8FJJkB/cTGOC5BsEhyOCgF5YDSlc/Cb6TmM73JvuNMwnyngnTeQFWdM9OPVUyAL6jPBCEX6Vcd8A
h1XD1cKcfokb+aUYi2fJiXs52Ttx9RtdoL8fzeFkElx5Y4bxq7AGLDXzq87slqNpuEf4OvoZAJS/
6ehsewxWdg2G9hIE744ES6RZFW2cAMHtmg4ICsU4GtfdpGVw4fLaQMnpE8w1FO6GKcaMkCzzi5wv
z486WNGHqvPO/32+0lS6xYif7IjMjIP6pbSw+Ewo+GF7+0uBCOdBjOiAmHHY1t2MVG0Mf0s/uQYF
4Hr7BG77tgRAM6vQsaiChFilwmgBzRLlkYR8Hc4jJi5x9LN2TWNNyS/WGk3SxZMoS5PJI0yBmntw
hj2EhBXPc/oL1T9rHQK4WMus1zGd0MvL+fxd2+YrUMwvcjzn+seY3mXCwEAXcXhRWTG9Z6xufZiS
bt7b1pvhEP+DlI/xZniXYDme/0nuCOfUjy5AZKMaHzANtkZhZgfbRIUoqky+/Z+XbHsXrbTfq9bo
7mm1B2abPcz5gqAj3yP2+QWTbkW0irp4upMf5dhvO39ApibcY6tBM2zTxr50UgLFGLxNhgrz6GWu
2seG/pqCAQKHnDqHPsjQ4k92cnYbOEalMI9i8swjTzx/2IF1lwwA+/jfZehi59hFDqIuOyTO0Wel
kI5q9pjyyK2JW+sibGvnlqmxzNKq34Ukmb0VuNtjb5CPgfj2N4AqFxX38uo6SUDoWPcOJ9V/Bobu
qkYbHiYklnvmfcQEfD9qYn2WKiWJeDQi+6wZM48eM0fdOQ8AcbCzaT//ETy9joLzp8DL7GN4TQu7
JN9usuxmbZmOtzNnKZONbmRNHFW3e6Lyi4iN0KnSDwxmh7xzzW2M0WOVBqH4DDGLg6ZMWaWwmZJ7
Llz0dTWzq7C+J9L5/WRoINCbbb5vYZxjVAVSYGMkpvU/ukguY4Mc8pLoml3bKP30vDTcRP8+er4U
jACIGix2gmbYTutdFykUSmQ37d7cMfDPDuknKC4ac9Wq2kS+p8NRt0guNxqrfzdK0sB6Num9pZp1
0BbtMZVmef7vYnvc1Fk5/77ZXjhSoBH534s/y1N7Vz9X6Ib3pDVhkUcZW3M0gmZgKRksMVKNHAWw
WCZ905zQLK1bpCWXOGznX7cgrpCR40Inq2ZpuijGkUYlwclK6x2WdH+nZGmSPRcIZ/38sCODPMVP
u6xdgBGiz+ORRZANwgTHUhc1qGXkd1kxpod+5rRoM4rUcYqtUI44Ov0kjpH2g6xY1167Xe+9sbFr
C57l5s6BDR1LNMOCkFQVJ3M8jh7EfF2jOasPhr4EXBZfbUnvbGLmINhtnpOEMmxAZPoFMO7ihLC+
/TakebZTZd0B6/7IjRGgvR/qD4f1DXm6s04HEugM82LjH3rnlyOzxxz6k0kvN43Uh4hbHc9qgl0C
aOuB07y5dDL35wD27mhiG2e4MDIq9IxNl4UkBWMhoGwIOMakRT67WPagfpDbDUJdiyJzdoDOSeHA
1re0sxT93fx3eF58HQlOW8IFVzrlx2wW7gzrjKLe2KvZA+5D2UUgjz1PiIkEDfwqm7j5/LdYJLgH
JnJ3OhUl70xg6BOoqTqVKApW+lR0y+c7r0+w4LootHgLJQJ/rETlkdlVVUNnFO8xziSGXzK9MWhU
64xHkorIKlfxIPGIx9k5gsm+doZgOOr4bpaQtVc409D/MBw5ovX1jsLA9TpF2bCKDB2LcNw+EJAH
iMxM/4Fibj8MPhu4O6XnPNDE0tXs8KihquhbO1z41bawLlYlqvu/S58XkO1z5MNZjwSgvBF+1d+i
atLpZ4fuFi7ap1VYcteYpIIYlH50yuxbWttIevUWOhpx46epj3JWsmEfFTJ5540KDr5BEAuegHSX
lOLQS6m/r1TamEc/JG7Fyb0IHmVVIldUnzFAN04TsmfuZL1Wlt+9FXYVrayJurJR8kOE4MljtlSV
md0WpED+IkzGRkwWwkZr3+2Ydm/fpWheEsJrB0lgVV2Qc9lE76GcQECMxksF6/6ScBP5c8DElKhb
RLt27wumO07cxx+KGmutjXW2mZmy/jQlRzk5CQdRQvlaCDsozXnplE65m/pmpwa5zIGt7PuJMxBy
d1btHI9Mm4Eh9UZjFdu2eQN7R0+4ryuat2W1bVGCXwgSmy6YSPhZWv0PCKtpjQ0BoQtHhBUj8xTi
Z4EuySYH4IljihPHv9HWw1FKo2s7EeX0WoUDgYMOtq10TONTqaUuiYc2pVI6HNWIQYDHkaFW1IyX
2HnHvNifM93UlkmPTDSNNXHiKazd4L3Rc+1MIdq9SmJ7l2Vx70aHDBUDe4OwAhNTD/Euu6EF3vu8
7QW0T4ZrzU9Ta8wXFZGgQvFr0pguEF1A98ErZyCEZJ0IsMmRrbwlhONczoAHfKjG8d/iE4NfaGdc
EY3DV5qutBK9vkaNE+RXJVCd51JfoAAbvywkH4Z0k3U1HyWGFk7URGl34NZMiOPwW8E8pt8HxBTc
Mq35IxJkWcRaiBPpWzoVY2W+GGV8DnBeI8wC26CwrtqlidvDHeID2IDsBsMvWWsobFD6YzQwRfPX
LiRaLH7L86hn6bmFGLGrUvnoDGxHdZXhF8o77xj0ch9aydOGTCOvA2ZiOTp0GBKd8FK6mGitkORB
rP85GpMFFjKDwF1+Yc/pHlLv8cGX6XT0rFFuMU+mVGm2XLNgexiIXI7AQaudAjnOUWABbVC9JlxA
UYFFlodkoi5+1wabvM8h4LlCtayFGyrgv4YgiyCIHHAlhLyzFTreXgSZtsRxNFEU9xggxhojdhB+
+hAuXnKfBjbFn723OZ8s9U4KmA9ctJT8W9SAM9eqQ5R0dWqXAxdLn+bKBKc48ZYiSfTDkNAhL6Cq
DQHgCkFL8Ln4j8EUL82a58AhTQexRiuOzwswbs7fbprRhHEpk2MRMqevNHMbqP4HGg7MYVXAGuJC
jIwIZka/Y4hDwChxTVTtdOrny9A49aGh1Wl60Bk4R9vjIZpberGMLha9O4sIgbPPZOjKRl8vBt2q
DkWU/khglJ1xl2SHDK3PopaWzkMapPTqyo5NFgWFidtvm9T1dBnzuYzu/RuwH3eb+0L9O/vUvJdv
GfCL2dQ4Q2fNcyes+p5Nu8qi+nsuOUNQH8y2KdekEV290Wv2puxpDAbVcNF7QkkclqJt0zjO9l9e
0Nw9ph3GKAYg56qNxbhr/eJUogd4IAHXlkWfw2eS6NCrLLO2AKUX8EkbhPBRc3IHq+cslrykLDwr
DE39OwVNuUmqKaA7RephSA40ZhdtW3i1ucEAYj86hwViiuczvRly2JwByZYRbo3EWjXQk1XVBY/M
o36ocRfnkb0kgag61YQsbORMv/j3kw9h/zXMKyDy3dtkGtSYIwcc0BEBoJ25xNOQB5cRJreMFISV
Pj8yAiPHLplfyqQLtqMWlkukJt6RD0o06zFQ6CwCe4GqWZh1S8WXwy6rPbSbDU3BUDeQafjT1iIG
gsqoik+MPaO9X2YfuaJROQSOPESpFZ34P3L8LQt10e3EWz2p8UzV3x2ccjvcgglHfzA4zohyvvAm
/xxB8HKt5NT1n/3U2lczp3+h06kkW7O5Pp852yjEKrIb++z1KjsEuvFWRcah1wb9o0dQtWla9YKJ
troqOtWGZYH5oipd8KMNNytJk1VZ5rOKF68IWSoLkfpf6TTCcHKTaefoJU8qDywNwWg4PT+qg9Ng
/Zq9QAS1hldcX9ZNUJberBhVX5kdh8QTyHz+99PI4wAzgV1LhpRj/GCuo7hKD23SxQtwsTkIZG2r
h5a8WA2DMU4Kchd1rryJutyMHM7OdNG2dRkVJ0Kz6ysWBO9oV+1OkZO3VrAtVllXxeD1/PisoRFk
OVtNcrRe9ZzEKUw/1jKkj/05dvaKvW6dupl1d+hKb9sGs0BlFQXzSoDXo9mWR2OqupsT5eneoZZf
iM7vbs9LKeTZ19NvPZnuKrWZeVNcumK4Jd7kHbuxhkNlorRxx+IYWs0xj8zsWEWtezetfvPcDPqp
LFf/7tU2V8RCB1dD43YQTRy/liSprkrfINECOs0W/me8J6uXXCkAUOiaYXtXVbt8xiWQEwJZZ+Cp
nvA+wRwXjMzdmuIPeh5ySSN7RPmkfdL9ZGZhWv7Wyshw91LMVGVFAiVYIP/yvFhkh18aX42HKq72
DF31VV5U0F2iHu5nKAfEGkak3XnyqCVi7+EKJHqiReub21PJwBDPdFSKaaX5rrbWujB+SPWaAIxD
4W2xH0ILapiSbo3coZlSlDEldKzEsSUVkvkae3VF04ko6dzbBKNmbWwWbSIpuKfxwAJuAIGxtig7
Kr+qD1M4JKdhvlht8smiMLDlhPGxsHMikosJczc6jNeRqqE1W0akg0OqXt+6O2w3d6sW3rE1OAEq
pNeHGu/pIpy/k5xFeKVdfmWA5o6mJAYpxG2+LI002HVdB8gG8dQWyRDKXN3Gx06raWODAEL6KpNb
b6lL5xNqbhKUs6m8Orm5wro8QVBxRzhx2OnjMWwRbeWhsrdNzEzASmoYa1X2XrZl7+9Ns3DQVXT5
Mm2S/IhIzF917kROPGcnEseablPQOc1yIyWTzezu2J7IsAcNg3QIUHJo3mnx1ER008sIo+Sb0rf/
jPEm9VqSAMRz2VkBKWlEVx5p2ZUH0bt/o1FWpyYobRwXzK2Y7077zENpllaEBojRKW+q1u2tjj/z
UFkBsIvRl3TeNbDIsPIzz3RWWmQA7KocAqrmH72loU2bMglWz5cYbFjRsoA+b4O0AgFSvDIzDoat
ha2Jn+mM55h2u+Gu8t5Ux1jYRGb3EimspaGd9iTcVNuTF5Zd0A8lsMUuxWYbDVp96xqIYtLH6VE0
7rtUlBWEuvYrMTmoE2ZF/VIalXWiXLNOpvTC/RCkL1aZ72LPDW9TJvxX2QdsQHWkbUWCZJC8veqo
B025CQKTeTxpPa1uhD9QkQKmQKB5GQftZ2TVxPuZZnbrbfKT5wV1DlaKhdXTgLgXPjnElj3FJy2w
zkjd537q/FuGmE5M9pSVJhCGTK2sX590JRIMe3dQF0hJ6oQWDM6ErfyzMkJm+y7TYlSpTTnelBXL
a+x8eqZG9VL1RMJoBGCF7UWIlI5Vw/fAQMjQhdMLLRUpD2N9LNLIAh2pt5gs7npLFI4xd7U4tSzo
mGgX0TYvbuHFLJjmj9oap70Z4Drm/0g8mdxzrvVW/w5aRlYtJxoFuF9c4s6dZNZsEpy2E8wtj4Ph
4HBlnaaZDK5RTl/jBFbjiYFqDfdWSN0/pp4ZHKyEUt2viQnzk++y7Va+GaGTBiFbr80k7hjY5u7V
8OYA3FAHwMHRtzI6wAxq2tUuqhyE8fmq5+hyeHLbLGl/llPFpBA39rouneYEcfQ9wAB5ieaLVVvX
QVXZoYQnIn0Sv+zEvPIA9CCG5kYmPr70UNYWLcfS+kPmEbiFuA9exl8tdo7NM8FG09vpKKx2bXfs
MQUczrER2nsp6ZHBfPKZg4p3r0n9G5Ck8GMp6TcfS3K7Nwaig00agc56WpGzkaTllnUtyX7a0D0a
gbZyWYvQuf73Mi1VR95y4/4jn8V6524Lxrg4eRJvG1jLrG2KN2GgvTU1bVy3QFp4Q1W9VHrjbA2X
zbeOkSWToeefO3IWQRFEuF7D4k33p4MWRKjCkpdZsXrB4B/enpd4pCAgTVQe8SRrb4iDFqnO7W0H
vwC2MoL1628jxpvYabG5E/lAm01tg96nfwTjCooAtr+Vl+HNtDS3XOfE4fK+FDTcp7HtDt430a7d
oSqb5gcTap5V54ddYzwtEi99cZ3iZOkB5/AqmzZe7CqU32W1M/Wuuidk+dpiPqeM+meuS94vN3w4
KUN+u+5e47jbZZMGzK5EEuAEZk20V+mz75jjmWOXvyFxj0Xbar0DonDMODZUQ6lVPyq/7fYe+qor
oebotxLy49JBTcc49P7SqUIz7rqQ1lg0WYzRn4kucNAOtdlFGw5mr5dgWWAsa1rCbIhqWFto5LiC
8o8fqbB+ZnY5PcxQXsCsqqtA2S+g4v57lWCQlSLJNzp0gh9T9qCFan9mpk4zdUj6jRxq+7OlNwR7
0nyjn4ZNVX2AwSNjfrTlSxpBNdQYnx+hGICBZebZhsmn1MZyX2HiWWWs7xmUnxcNHxRhAXwURgwK
nx/1tPzw5/Zr1SBTjszQuD8vKqxQDNqomOZPtYOTXOa5bGURHRGWzZFiMX00ROHeQnbsNqoBmrKD
Uy1XI8CBTkcnNl8mF8AAvWhySIi07q1U36iY+T8cuxyJDpZ8B83ACYmRvYgUiAarD9x9GkwCJw0n
gqaXzH/Jr8qd4SQmBJ3KoBwa2j2H0+io5mqi7Dn2kA/3akE8+oRB8oHPWKMYAFERiqQ5xyPVN3lk
wS4BO70xSxTsEkoKVgj7u8Ric+sopQv/D63H8P68MLZVu2D+gWyCa27638HG8hlqfnc3JZ7EgI79
HdUyp8uiN48xIZDsHcMi8qP0d4wWlh57HV9LzASk1KjffW4Vr53WrlHL5UuSIl3oYZa1wdt4M1Ge
2UlH5kacE1vtfg9EDJyk7RcfK9VSTCFYdR5Wwx+xGEA65PNDksflneOV/6vrqMcqOFDoE+qtbRbp
WzmHQaA4EMioiSKecRX61KyHgWgwv7YdQZ9RQYCZSBcDuRXiuUb+kRDPtulQDq4hr5qnoUB/Htvl
jxh321IG3xVq5mNFhWDW1T3T8f8+6+Aury/QkDkAaK2rEG8VFhslBy7d+YltGdmujeqU3pu37gY9
OpaDG6GmJ7EJLsep6Ir0SM1xZCS0gRHr7oO5WyamIN89N446ROLiUXmTq50fuqQffyid3Kw6dRl3
UFzEGqTmeiJOuTHR6U1kivLWe+YBC5bB9//WS0Ah/eBWryZqScgm6dEQqQaLe22Vfr9IdPQAI/Ej
rzbmpHXUkKr3fNkZGQy1SryA4YKH6DBNN4PB+VUW3TWUXf7e10W1rTUHGXbVRK+BM/6UtTAvdWwS
NyZqdUlH3E3kOwVE0SPZW7X5kKzjUT8zC8YZMvdFy7yu7zNIhnMjn9NMv74PhpUcYBMBJgttvsRv
tB1ZS4s01dqT4Q4jYEF6oWnSmD/1aPxFfVo+GlTN7lRfWe6KHQDPFClxUV9rQp8xK4XFNjXojdOI
wrE8Q8ZVzYEMGDIuxJHOcz8575Emz+1kpb9rqFm+MjYggfQHdbt4IKZA5q+jvFYuEwUbxsC9ymcZ
ZOnGP0Xebrs5G1yXTB+cisiJTtmYjuY/a2oPRyKHk61EQocctjU2hSx/YQvBGZj7e5Ye5xAw5l35
k9296PRtiNGUHwxxEbAILPJ+HRlHWiyER+HGvQ3Ft8MIbAknpP+gCIBNbdul2joDb3CY5yTkGXl4
BnAUnh0vZ1L632vZEgFN02L3/NR/n39+lAfk3RPIhGQ89foNMBsTd5M+Xf672DWgbdvy/hCZ1+ye
nw+sbmBIIL51o4m13UgT+jigXj6OVm3svVYJkszy7q39WRkoBHEQ4NSsmvHGX5ppnaMnC1a16upl
IJNccth/dOCRVn6g4r2YeflVU+8wfe30gdICIor58DzvzOYw/ugYhFJnCOBjufuSR0h5DPknJ8MI
V2Wr3oyIDT7s6501J988z6tI8tW+HexNztyWxw3VXO3SMnw2JUod7seIJ+ZRSq25x95WvMOnbn8X
o+iWRkQ3QVh5ckRKwe1gwYXs6NU9L70+wNlAYMsf/I22wN7NW/dszxet0wt9NdTGX+5Lgs18I9dX
//4Fh/S27skq+e+rwX1N4AImypCuLm6DPf2h4WHsn6+el5J52I7tsGCnyUWBHQotV2UNR0tU+UpJ
XJcdzl/kA5U80Da/17Gnrs9PPS9JHhC6W4Lb+X//YHvNm7DKa1WA3naaIDhr5LJAXCHGdyrbQ6d3
as1fd6LQMv720Vh+4l6i+z/51r400/STiN456jtXltjbVXGjWKUzbBvqUcuO0/ck1DuKGe4wTS/e
Qjt7TJWzyVvSyXvLrddYtRlsw+vbw6bbjDh6X6Y+Z4/2Rrl5VtdRdkQlTVaSLw9NUqJ3bBJtkYyV
J3CKsqTTq/qjnIATmJE1O39EJgFH7i8cq9l4V+XQbWT1oev6XvOBZ9Uif4HIUi9lwSuQowy9ATUx
Qp+wjC2iSt3iyF+Wuvw7WB+0/jmaGna0TRpcgNSXSJNVJBHMd9FBGkinNb062LP7mJGWi44wmddU
NKo2bYQq+ORYQXzPYNIOVq2NKkCiBPFWKTw0jKAT6Y/RL8kkeCdJFxRoPPeIVlaBDUnVIn8XNSRP
Opo5htsYOgpgiqBZ8qMu65vXN0ia6qBY5mRxNg0PSN57MzEQSbCpERZeusOCIbJcopYkqKyd7Wl0
6ZC9N3fLKxmGz/9hBvKTFkW8djXndzZ3P1WLKJ8R/7IVFdwODobrsqZmCwLOyL3/Z6D/bVJnLvEH
M6UBUlx1GZn0KoVpTHvPc6+j1CKAmI6z1614HyqQJQxAi0Niyq0DU2XpVCWIkuFED7O7ppjX8ojo
6rKYGoypNil6RRqsJ3KlVy1yNFfUADExvFgRBRQ72U/fo23j049FCjFbP9X46SF/W2S6KM5jgVTZ
V023a7AjJz22UBqQh6FW6X1qWC5C5rmFohU2W+BdRZCrl57qNjuVft0vG+r0xSQlFIyQPZL+22ps
vyuPxBFqagC7uX9rNemedAJGCqcFqNJxyg8LnNpUM3Qs9WERtth4AxvZeZvvI6Fv84HgE+XU2iY3
dbA+4VCy4GPqMqHRL5u0/NJ1ABJJR6qkbxTe2lMFX0FrUxOX0I6Jr/LRsFqopAdLqi9N75aeW0fL
eoqAB4t6n6Lk2OUhDs1O3gJmt29OYOG7INBeakjXJRFhmtl4N7TCNL9nouhEHhhTaXY0DkEbPe5d
wmSNKz2YZMswcqGB5N97hILtu1JbVZxpVg45Axi9wK9NCRCQ0XM+gypdNko2635S9i4sVkHw7eEb
f3gQLvu2CPdTCytAOfzKDfbAQ9bgUfAjsjBn2TdeGbPBPgWEdtVldnzqITJWfkO7FNNRObbgXnx7
ANzK+HlcVPlQoZ6IH9ANmFyl3R8wdl9AOEYQirLZFOVwHQpMchhEk5ljKVBmrUZ7+HRUABkxtp1Z
5XxwTCLgmW2vIZ6xFnUUrr35zSFqbRjmHwtNxMq1JkqagfS1mPDHrm7mIWm8sjgEL4y2UFjJ0o0u
O+/glYgmk9qZeUfgFkEQMuqbKOJk+hZrjI4z6X/iUKXVmH+Tx6I2dm+0V4mO1FbQEqei+cZxbr4X
LJS5K7fT5H1EKWbRamRQaWLEPAyh8anZ2Ohyy7z5oUgxzWHA1gL1Hdo2f+lA+3JplG6yod3ZQXcv
oApTFiebuMJncRA2eZYuJ6Rick+CY/+XDJpt1ET2WrD2goriflPlN/nn317MFJLMkHbZ+WRiFGO5
BS3wM7CzX4OZzCCQGYwEdX0ZoOY65/Oj4OhzoC88WUQvXbUHBvwxsS13hEysW/u1oH9wlREEft8A
tQDFfmMEuTqFoYdwuhoAqJBYwwbAUmUUkG0kvK8SnbY14ojQuyRZ1DmZEb0iyYAAPqv4RTTMJZRW
ccsnh55xBOCIrgagyCr+U89gH4s5Il1cUa5EZSPBNveNrrWHtreuZEafCoEMnhnRzTHglCt3Ckky
JKYReffsV6bkAAqK0qA7t2RTkaaM9Fvv0gcJOnjeveKLLDlnPZaYQL2pK1eBYaynKlMH6IeInqNj
Bnp8VvNcBju7uW0TrgvLP8al+KvR+llnfbEjWVE7kPfnHSwePZo607TCwN/T2akoO/Ie4XeLGhnw
+l8N+CPoL/dYNk6IJl3/4E76KEO4hWjnNo4FB0XVwuZR6zPwrPzFalGtcgMVn8pRpGkmPJE2/QNz
DVZhuMxKHzO1MMDtvtcFQNkkbV/iUnMPDcHUFU5rfCLFElUpKiSTCYYbgxwcevualBBpRr9HA8e6
s5E3rWbvoMfkPyoXraTBQJ56z9jLWkv2mAxx8QfVSU8y90LgU7j2HMIa1KP1SYCArH6eDJ41UY3R
WRu0v0PSXAvcZ9tCJz5i7MXfIss+6Lygi/Liv0XbvWXV9KOajIsM8LJj0SkU8mcqwpl0KuHeEFWv
YkjGVfk5NKBpWr3/UY6WfRA13rSez2OshWtL+PRuEjw7QT4e7u5ENmPQ6NkutXk+7GbHhH1t96E4
8mi9APThlJEQgjqMGAogxCGe30ajRjw9kjAnyqw9+OmTZfcXC/X/AZ0CXHAvPKTuQEKFj9Ok0crs
0IZhu0kz7qUYN+owcs7wyvQS99YGI8OfyddvTVdchZ8bZ6eOD2Xl76wwEx/OLA9BppMglw6/iBHl
hwq1VcS/vZAIm9G0YllHM2fQwl0QjhhtBunpF2N8G8WIuDQ4mbaOODFnDTYkFiVDoReBn67pD3x4
eNdxQ++GMPvlwvGJtNZem0261HWDbrORN1vHoPIotV5feqOPvqwx1y3u5rMqOL9n4KCsirDCFslI
l6fftAi7S9egbVVkKNDAIsEZOz4iyxV81vtkEX8x2dG9wwTmDaep+ZUVhEikltrUqb4tEv/L04s/
mTmgZgKLQOsdLoSILpmu4h0DhUWsbTWtpcGr+cnawH9BFm1/7zTjHUodAei/jKj4CofudzGYKGuw
5Gxo1vaImcdzX4GItZPiL468v5HM7rihcCIwE9g5AxVh17iM992wOJD5XhyomRghn0v8L4vChfAj
K/IFECKaG4dZxWsxGB8CujBW7qxa0V1OPMDbWUympwqnB+JaHNRxtotDwKRB59yjBFG0m7sgmYBR
rA2nRwRmoiAzVbtsimGfdnRnbUE+jEch+KgUswOhw7McVnGErZzR1T0U4BBa2qdL0/SPTVWrfa8R
wFvbS6typhNpnKirKte6mgXd2+kaIJL90/XaHQP4uieO5q1h5apmAKVhvXJb15cSmf2UQPm1OmfT
/2180awNBdShQUWSoxRuOrfYFwZmFTUEp6jOuZT+1sYeO+HXOrsUV4sm7si3KKxNZaYAGjX9p+MX
4lqknn4F3904mr9zYUgeRBZvUFNR+ozTezBBGK1U/IXlR3tRom72PmKXxeBZHw1ju1XsiQcNBAsx
mpnsUJqYu7F2/oeyM1tyVFmz9KuU1XVTDY4DzkWXWWueIxRDRmbeYDkyzzNP3x/kPidz567ex86N
LCQkAknIcf//tb4FToFIHIdfyYFGLXTjAjKJZw79Q4qrNU0b88Ry+X8FPY0hGc8IlSbbgbXsjyVe
1Mgn1WfUqYLBmAsxtWsURKweoToxMalf3LD6mS92Xpw7BxrWQKp68E6YyHkH42Egn/2Qhc6RtfQu
T1yaK7QyD35MikI+Pdmxx0JeUnMcd3+fn2XY5I/lyejn2fHr//lP6kPKFDYkJddwhAX5bt7+Sz4Z
wisH/B4G7WoiaUa1gHOCWDpbRaIO3S90JQ5XRESDPqnYfNSom1EIZK16FqP12a/XSoQmTTOUJ3E4
3P7+6MScjvbb0Vk6/8AwsUPatGD/fHSgYlj7jA1H53PdiKMBWr+fePfW2mEu5KOsnXBnpfo2JTb7
yTCbj8MYvllGcOWyo+3qAqoe1bcL1gEDNAsjSSaoLKfagfgP/W3Cx4MXufgXoWTSmAPy/nTcrtJt
JRzHNnXdoYz25+Ouahv0T9KC3lsaJnBo4xt+b/Rn7mhf0GmlTwxOn7CSZoeJGdYPTQy8HPhgmiQ5
CPccjWurpw5XjTttrOxTr9z6VA3dFjVS/CJF/OK7Y7rz0Q3TtGp3jOItesdUf8LiqD+1GLu0Ggbd
hFmbFAvICHqpgDQm7zrd6i5tFvV4iWsB+8EKNlYDEhSzEjBISZxBnoMX8FR4QfCdnv18GjbEN4dM
lMxt65X5Y9Ma9TMfgATcRQKEVgD6qqOCXrhBhTLRs/Acwj1co5+zsE72IUP2AJOmiUJGRWhthxos
Fww5vE9loRTfrgWVrcSGzlqrOXcZZKI4NOYGL9zN3G23INgYG0TsnnwMgRBnQdqyD4HPSWj7KDfr
62TnwV4Go78OEtns0NOXJ6vQYPDPN8tdMOrvInSMu58PJUEW7KidvYPVQF+siSmjcZEgj2p+1fL6
5aVOYJNjQG6M9KbgwZ5vygwLsBDtZaoKLBg5S1MDTPdGjRntTdpMjAHiS9nX6hHB/6qci4mV36tn
qkOEexjAzgWrn7hrRiDp3CQ13InWQpmPge22lL4KwxyPRoeUxKeQsR20LGEK3hJFEgqqCjne3OXG
NuxX9Mhyj1cq2uLmySGtlM7BrbUvddSl+JAhfRB6mZ+WuzIOH0baMarWh9OUpk9tY5UHarXUUbXb
1JCLNZni2rlIQSGIvTeYCx7HwITYbhQRiQZg9od6tO+iKpBuKJIewE54l+UmKxMgFU4N1lQG2iXV
c+bEekNyDPOse9UX5msIUNHVoul5yjKBoHASG5+5lBH4zkffFT2+LRAopk9GjxhoNTVlv7ZDkmsS
Kt70OFH4j3wX7iQfRXGNlaseGpHLx3q8ObHUdlbbuCc1ICjoqwZwrWkPLKkt80QaDZT3ohovjwNn
5QWPcoXK2fLhB9RVs6MF4rWryQnlpWFdps3NUqxeyWnRYXKxpQIznQfNz24EipW0D6tvQEfJMnXS
Bk9GsRZlb5wGkxhpU4zaE9US2qJUQ9eUKCMK1cQpZCXRKPH8OyHSODxnW9e3kwNJfvlbV2Txyqe9
ZVZp8STBCsLJmIhSmEECdJTci4UBYtsznJOoVULGJ2MMsK7+XhmAL2QnsGfBsX5MfNwC5M47m8Ce
1zBhAq2vdhCyTWm9dpyhOgnstiuSF+q0hi5bKYzUEfoK2rHhaVT+15orBOqU8TJNEiUvrHohSoIy
7PzYqKg6Crdgak7166CNYX0LvRovaY6SzCtdOibzYxHjDfllWE+qWrFUYQqNAlSVJd+rZp4dzb0R
NBdztEVwQUPxxbPigWb2lUmDvHiSrGwryT7Qh7fOjtf70I4qDIFxnW4riSVyZO3pzYmwZiFZnuhZ
vQ1J4doPaYYAQzO+oaYY3wczLt3NUwlbsKeBAyO4tgasxqjBU6RU6DyVG3zHtSsO9C2LYwpFctMz
3KzrUYPp2evFY2RO/gHL7NlJ3PrBDCuLyWoRv7YBPxGtOeUyTS6IC6NdVyv9pjmUOVTlJifTQcUr
8/5q4gLHkmoS6pJHkG3GU6yi6EM7A5zHuHWIMTCoaqB3wI6OlkN47efFB0Tg67SKtDfiBgYYVSc1
IgqCH2u171D7nim4uQc3HZx9qDffu6BL72EylLfM0J1VY5rtDQWj3I6NGV6sPh4Pneg+5B2Vj67H
LDw4wybFmDl6dv1WZ+9DiWTXN1ljVH2SMz+BgJl0t8Zq5+6Klu+xa3QPynZPXmBcQyJUHjxPascx
UxWBIsFK90zmDlCzbsyl6MhNrDqMPtPwv1XdLs3b+QOdW5VEtXPJyzbU/+2vhLa7l6iHGtX4fn+q
5htJBW3ddsLaQjPhCuqUxoFmW/oyQec+OCw4yAZiqmh6oJkSAWMINOYxJB9jo1Eu+Kx1BxA72Zla
TblPLW9a+yNqJWr8KK3T9Cr5FN7S3gNo6nnDiUat+JH4+79/JFs//rjw/wiQ/vKPYO/f7v73/zfZ
e97Lr6/6Y69zXvZ/LyHf/rd8voNrLmzGO4XC8elb3SbNPwKs/52NfyRwv4wFCdxf8jaDEvT0zefX
8GsQNxPCX+Zpf0nu/r/Jf3z4lH7660t+hHdb8r/miaSuhFKWI4Xh/ud/9N/qhhRuQXg3pT3mccq0
XPjc/8zuNtz/YgFo8hKHbALdtplRod2bs7sNXiXAvcxzVMuW2AL/rezuOQ72l6kZZgbdRdSqhOkY
Unfd36aUyjVHLis9iosRdr2WM/I7SDRZAhrh1aeiHwDMwwnYg/LBeVJYndj+8mn9cTb8KaL7tzn3
cgi2IDlKd5VhmfpvKdhe3f9xCFRdDhRG7Y0B9HFbdg6iQKPahyZrhymllh2SDbejH0n9JwW75zX5
XtAi3UYeWAa9a3YhLJe/P7o/BxY7fzm437Kfyywvhy7qHEKncPNOtZ+cXKeCx+KG4Dsj4gI1x2rv
k9v/i6hkY37bf/5mOPFMyxSGkIbh6pw3vy5FfFwavnQj6AhdChUM6OWDTcro3g6xzsumf5S4W1f5
MN7s0i2vofo6wrZ8Q3KFRLaevPXffxDiz0nq8ychbFNI4TKZF8KQvx0PSnSk5oyOKz8uy3NWRE+U
K5CNZuDRpSZY+ap4PE/+XJCbKgzzoqJcAy251L9bYVG+JTAHan12NA2W2AR8yYxjLVNYGcBftIDu
OY55TB0t3ph5NGx7julRJvJfLEeMOVD89w9W6ZZp8vG6pm3PX/kvazzDKVSXjBS0+J8vvWLyAzy5
O1aEc+/ECOGR/khPI8Ruj5HCNDUAPUttufr7z9P4bTG3fJ7KpojLUpMx4PfFnMYH0KnApevlNWd8
Leaj8JC2YvGEeGbdGqqFzhAlRy8GT0u8mFfNtkWf4Jp//0AYZSyGIQhTkm/3z59HYld9aqcY9JvC
fq7dguKhF3Xo9oJ6p7mxdwULcwGf8YYnHFBYHY37fpaJCJR2z39/LOKvw5G0LMNhXLMtaYHN/fOx
tCDU6t5wKQ4LfvMlxOEcffSqGIbyIXOo9rl995aFFdzUWmORN0U6snzjW2z2dIsmlA39YMALANq/
722wjWXMzhwaFJ8nZmYgZP7+gK2//iok6ympm6ZgKBXu/Cv+5WRq4ahEPUUsVnJAsn2GubOEF9tP
LAlk2Q/kMnbvseYUZ2kJVuiPbjMNL1Op4QYvtDvI327Hsj59LMjt3luiaTYjbAO8Md2TFYj6YQxQ
+fV5tQmTZsSEHKB26g1cr9DJHmmw3bpoKPaxjMdtgdDkOkxmSDMXtCeMNec84LEY9Wa8qIQURK9P
jW3RdNlOn/pvZEw4BMMYF+buUA9kS5gTSvKoF92ptARx9HlIOcjGR9Z/I+g8O/FhRg9JHGpU+5J6
rVH5XwdDmfyLT1X+5VOlwuEqKgVKScmV7vfTIDEUaF2KkC7tY9eIzYssCoHZjfwE5m1zWhDV+BH9
PB95p13GtL/olXAuXeSrSyaCV6xbJ11SIKSOQt5fPa/GUiq4ECCH+ziStOxq+zCanGOAJku2+jlD
+fW9MV88o0M32rr1rCt/17jVh7bTLAaK6KyL9C3VgoF8W3/ngVA7CQtgE6WiTfjVqlT+CuBu2vkz
iVcFoFJkX14om737+5Pu93qKaRqg4ZQthWLqgOjqt3qKRhJdn0JNhhdkPQRdU9/qWenfZqR3uZ0y
X8Zq+uLWwgRUChQImmhCT0o2Z1k69xwaOPnpyHP//qjMv1wqDS4PNldwwxY64JXfLhCFaJ2q6zHQ
dBL+ggNsofQnGI9F5l0M1xAkWNGkmooPlGv1T1VH6ms4mDsfvO/VrvIPAJiyU2dwQlvxTcPQwnqQ
yBM6IyMcdexwuib0FRIBRWo0YRRC19EdD2f6r86D6DtcYSMwNI/IG9cj4BtstaDVOaitFrI06Krp
XgLERQxFPcHeuFZ1/vtP4K9XFj4B22X8cpSkQPd7nUuvs6psB5N1fJR+jYhIppFJpBlqhGofhZ59
SENXPuCeF/t+LOp90yNDT2NUYP/iQOZZyZ8ucXwF84+HqzTXaiQifx6VQj4fygkJX0Vw1skUObve
+D60XHge2KZWIfkGR4A1aBLKglWCHh/oG3xfvJpwSvSjQy7B3x8SatS/zPO40Clmmo6tC45q+dH/
MlR6VtLpVZna6L7t7K6kosdfj0dzThqgOOCQdEhdrUoctSZC0t+XTlXsQ6owm3FeDg5Nr3ap0723
gsq85k5M5E1/TpyLUyW0jmmsPDEHJNhUyx8QKjh3KRvtEvZoP9riKtykvRHFSP+pK0ig0+520A2r
ym3vTmhF2xFkxhMU89U4qvZco7ZbTWSJvE4RsqzSzcgWtcUmSxIY0RRTQq/4anp0LBSN/xWkVNL1
VNRdIr+rbxDU9tEch2QT1PgenMcTJLGItfSmCD6NtVRf7Dokss6stJNjadd2ji8eBQL2NvNOsRZf
5TTaJ74aC2i1H9BSz6urqzDXcxWH+acBIJvfL2HQpjSPEgrbgTK1twrTkZz4Dog+3cb6WjnvWV4i
Xi7hhMZecuujqjtCQZ82NuL7x1z6mEcVYVkzQKUs8ZMWdGw3FrEYZ1gOZUEGK+EEGyq0jCWG/g46
+Crwh6dGud17iFtWIsObj6ubLnqcHOtifIfTbwTil8dHxH/PaCq2yCqlSCti4QgdcQX5XVXhwZLJ
ZXGKoGGP5Oi92HYOmNR4MTwZPdJ/rw6ZbWADnw0YDpE5ABWwsZgujqShG3FL1tZXVat6M/8WV1Wn
PhfeIM9evjE7SG8Ni9rHyNDqLXa14WgTLdtw7J4NIK4wkniTD4e8y74gDq73lQ3fOYG+00ZlvsvH
LLzDxgvvQE+RCAXd3kw9eVCIEN8Bk07JtB+sk+6aRx9v6iNDHpavQe+PeUem+DQJYxf2bbAL9V6/
drb/rYmqOdsChcgo/O4pDYv2KapbkEhB0uxzGAEhorjbkMvqFnH5kuB/5htnQg3aKvdr7kY0+kY3
P3pebRMcnDxWhvRRIHtXh1/iOsnr7GEG7feOqD9At37X4tg3qXq+izMjvAQsn9Y6HL/GcIIPtCWR
RWQRUKXG5fQ5umYvEQDb7anXQdQ5YWMitMSKFqfqwywD4bWo+DFfbVDeaq4F37/voOYg8xBDkFO1
khXBsDX1zCK8lHggcHYBYm7gnEQUrCMdHYPeC7WdbLcCOcvvU4kcGxQowdKuodBOujx5k/aCp6s/
ZznMMluv9M0PAYCY7sREWbSfEc3rlb2rG6igvm5bZ93X1KWs0q3fFSVV9rSDQUt7S+YG0h1mfke8
By+NP+Q3AqpYP8HVJ6KLMyPtCfq2kSnsRnIvV6oMNN6/XA2q9y+FOdgEJlCfXI6MKhcT0phwy7Ep
BZam/onKIUI5TXdRqRN4JYcEdrgaTy6toJVeYEMdWmWdCverQM5zTEwo4w6AmRvsNv5RoHZu57tn
0bY9lTg6HM2kPvYSBDnzO+cGiczYOoCSWJDz0UjSlACnJ/12MKn+AuWSmxJW19WtsPiUPXg6qtJP
QXmfQvstarTxwhkSPjvzWWNUh6pUM/6xKl7ggDRnGtwgjppXnWCSL45VfrB9138F4tsTrPbYMzjX
M7WFeRYO1jgd9iA0zatblNywDtFnt52u/GRHiUu7VkyVrkmpglNJn2UxkbStQrmTTNMOtcycSdaJ
23KjI44ByYPq3QgQ96DTpMHLrJgzHYzsAQTUgIIcf77BZK8KGSNDqQfPsQOCqMKEQpEFsGigLimq
wVi24c0yvxVWVJ9iVqfbtJ7SD2Efb4Enqc+CWtpar2NsoE6FWN0D19pWIByA0h8RoPSEi98pjgVY
lYko6JzBfRpRNsOSNlmUZt1no28Pyn1GYdd9j9RBJppAnNx5+xI6xp6+SH2yq+AxwSv0bAetfYa8
gIMIRFmbm3ff2BcTP40hA2/M2pKSYl1cEzfRL5P4lnatBwZ4Fham/vjUldVnSIDRpddnNIyvfwpT
Q74jbAwvrOmZ6zoou03DxfsyWUa6LTJrOkcD/PFMjY9Fg+7SkVV89KsBlioYy3MoUL7gQUTDUyf5
1ZMjeA/f/pqkLhV7kdAsDzoXzbqLwNzGdAG1Zct1FktvIrVrXkCZHBEME8g7XMlSR6jIzyDjlCP3
WmsI9pa08x3rrKZOYPYh0TEyzI+JHuTPek1BqQMLtrUQzEAdQfIzZUF7tnBrZi6ygbowHos6n7YQ
34pVRiQgxqT6C3X2j1OCyrDqz7XzkqfI04kdw3CLTXMeR/rO2Ck/f1ZDbNE40A6qJdh2Cj/ZZTgd
kd4PkCDVXZlArcZs0p/p0be6JPKjyKOdreJy2+pK7hBrgqjsE/T3ZnVQAcZ13XKOFmc60h4bqneA
FzoVxFq0flue/Z4IWmJbJmTOAWPjQMuiMKd2V4uQnnAkD1i1KhtkamJFH9OoXwtOAtS7LWnhQr1F
qIqIvTS+MGR9I9Mr3JOuHe9VOb1R+vPQMoRq52kINwccuFqbeC+Npr+k3nNlRc5za4fupXFJWQiH
cJvbdbE3ww4PeRmPO2W1ZNtLYieKSRy5qPkoi1Ny83ryDous9tZMrjIGZSv93ra1u++M/OKoLj9Y
jQaTW28AZhqFgGmy9TS8hK2fvoQVS7COMNwtRLT4wDVm2OqYzFd10pQPpCg2m0LznHXeEpiHJrx8
cwL6GoJmXkU01c3SfYXAyGbW3tGJ8XPicCBLyK0VQF8yYcSuJ7chj6rLTn7DFyTNLtzqZrlnxCFR
Pie8Ji2+cYpb+xpUC+5t6JIiIPk0ibVtCWbiPXBn0OoB8coVIODEFhV5AUQk902K47p39jG4WKSH
5J4Ekf8SxTmpghPJZHFMc39q0ujgIxF69J1N2BG85ncOk4ckfArjgyz84iHvOrBXWIAQ0RDQU1DS
+RCV8MP7hshB5m6HZXyCjYoa3gOUMcyuL0yn+tNy43TZttcVuUZMWdeGZqWCJqAF9UdDpWdkcLoc
+jAbQ5PvEK9980WNu3lqGbYr86s9C/UiMhOfc60fntFm7wP4uo9RBNdqChWTqlpdnQqkGygEZ2OY
DvinOD3Wnu/sYbNAE7R6ddJEeg0maZ70AaWWJ4oZuV1fETXVdxW797wlRYSIwAoJaTs9kRfuMdIg
DkE1E12xNqdE1yTTDr5rdYLkotAsZmetE+mDHYMGwIJWfiCPZo0jjIAAJg+4IdrwtcLZtcZqDlGM
1KS1aIS6w2grwJB4ju9e5OCwWlMffb/onttgdOgf07SGBvlBc/kWIDk8tZNvvjeC6R7ac0LxhLmU
FbD2XIJUAw05iuNo56+EhxCtTJYiAgh7VRjkHjfSsfaSELtImwayZi39agyd3Nut/GpoeLcXA3dP
ZRdhnPM+jg6eif8WI81Zuok4DRMTHMCHtQUdskDZPg0oiivlcHkvNVIlaexpoW6s6qjZhEXQPcT/
vEkBT24MNy8oOp2MoIoefrlJUFVBC5htMV2JskH3dmNb1desMeorOYijydeCO+CVXEd1NtBrgL0q
P45kpD/OfxBr7W6yIgb4bGbBC5be4ghIKqWdTZuxVabNxQbTNggWRkhHAhLnbN2UVUwPN1zVgW7e
7RFjRRbHajuUlnunNPAOf12/JRYvW+dDj3NxCrJ8XQXUQzzHTrd6IpiDQOrk9A7tj6XXgp4aHRSh
0Xua9eJSRoJk09DYpypE4VhGDEnhVzfywPJvxmbnoHCOUSBfusSmxEXa6asf2SvmXPWtNZGg4/tr
nsoR7b4Kn/jwUfGD5tpzEhEbBXWIC3V8W+4NOinyTkf706POewhzFhTNjAAp4ZB2G8aQDtnSAb3P
p6gYyN8x/WivwXneDvAizLZOjwQMWs/1JBhtVFhubE+N59SZm3U+H49l+M+254EhGLLvChTYKazH
ERN0CjXckjcctNMdPEy09mVBZJHmbjMXwQUhHkAP7cY3sUl2gCf89EGDCQq7XIH9sZ090CnroRog
X2NAth+1XqMKl6WnxnGzB48zuLWt9qrha74W7ijOXdWe4iQPd5HfoI9RqrtUpYHC04cg3lXGFXJ/
ZfY7eMdES7ZcRZ1mYErltv6aelQEyRwzjtVY7+imr3onaogPGWtWMURiMXJGGzemoNrVfrvX+vAT
7d78VoEHxSxXPjLJO1kY+B6YKGPDlAiyXPcLUz39lQXVJrIt79jP7jyU6NEK+x5RE+NEI3jCbOFU
lruRWp4dBiru69Qogg3TR/9idDAGq1JOpypk+pc6zNyaqUsvDBJq60ENW1VcnHamqMpn3IY2FkEr
/6wxuRcGbWEzz81zTlQIqwLzi+C0WEk8gG9j/o1YuHCToma/eC2hYkzVzFXoRgHgXqfakGGS7Ax9
TLZjbE/PCcK0h0AW+zH9rneqeyzNHgVHDm+9CZGBRXFi3xNcyB1JQQ+DAqSpSuoGJTb5u57ytElN
eNoHZgFdQ4ect90/x5CenI49l/jkjEHat2XBA2clPWlwAXEcfIRU1xzNIEX+R7j3TZbmznEb657Y
lnkujOi90nTyRPOk4VpQscivkF3YTTbhS0v5idj0+92yaLiMoMcvQwQrVQnCRhu+6XkL63K+cZuz
7xvu83LHF/6TTocMx39gv9QWdVFR2KRWz3edBo7CqI/RfrnbGtCI48mrN8vObN1qz1FekwA777ZA
vv0AxPBCJd9+WV6AMLyit/Pjjmi8G/ImitfLkczGggmixPnHYbSk8zJIt/vl7vKXhXths+zsx/Pm
V/iYvU9TgkwWh5t9YUAKjkhhL30mBChGnAhuR2TKSPUddSMVQF04H0crjjbUh7APuIo45OKSGon2
YoJzf2nCchcHZX9fHho87VMRd9N1uUcdJVgbRZKhiuL5jpZYzJVktV/ueqoGnyVGKjHz1lAZNqOH
iWt93m8rsvjKj+n7snHW5D6GY3xYti0PoV+k6jG9LHcGkiCoeZePP55dIFgdnXH8cZxOQG1bOHp1
XLamiI22feITdz//o9Llol8HeQdzi8MoIo9LVNHbq2Vr7Q3JzU7Ht+XNGq0WPyVWs+mMhvFIQsv3
7LJ6Xl7pZfpjRAHgYblns/5h5uJN52U/XjOX981sOCxbwe74uzBstO2ytc9NNgjp8WPmGARCIPRw
5LwvW1kEZQ9m2f54cxbmjeeZuLls+/H8kejYUkVPy0OhJt50AqZvy7ZA13grjm2gMePd1onbbcoO
hcqy1al0Y6eZEPGXrW2GeIfvr/txHInspouRR6Saza/1val6FIiOlpempadzglN8Efiq7Nzc5jHo
k583Wsra1hMsNyenwR/9j43L48vdwYyKw5R474N5Gfzz8WXjchc5E+h6z5pRMrYzEm7CE3/uiuj4
C7gK+7g8vuzl50YCboyTV4v9z4fUvNL+ebceEZwqlubrbtn7zx0s+8MdCqygKscfe/jlOYkZVVcy
05Zd/TymuG8VCfCtCvaTJEv353/6+RxEmyScTNQn9To/9PZwc5eUuqyfPSFtk17UcpNENp7EeVPg
x6TYhTjCI3qJ5LT94znLX8vN8pTlyT/vLn9VDdjYAMXd8ozlod//HewP/pNpRvJYtWR1/3P3atnw
c9faz0OM7NIkFTHxsV7Mx/0//eufx77skjyQTyIMNTwz8/H/tu/lKT//dQcD4zy5j8sj/+MR/PIu
iJRjdYXak8CPf+76l+2GGtqtH0dybdT5VyZr/dXT7fS1LphjhiH1uABGyCt8CWOt5Tq94Xlrzmxp
EwCS3i93G2Ijdn6Sg/eenxxPrFDKeVLuQl57BQPjHVEkYV6cX2v2pGyWqU8S8LxVNEZ3yxv93fLS
qB+juxY2EBLYNuaJ99x1r8vrlpsBn20X5wTRz7vq4+QEtNB4/LGnqfsg8Snclj01btGtAHdLyBfz
rkyuW6bb6X+8gdoaNyKlBIkUhmNCHbatEiKVl/1yCdb3aUt2/fLa0hi7o+Yxpi1bu9BFdDCX69Ou
vA52X7+AfIOIMmnjnYzA7CCmWhFfYeuPJNrMaH7mEQNrc4265Tdr1L4lhVO/9r3BXF5U4zkzk+qq
lwTbU9Sw37zCvC9PlXV1inoTyCi1h02fjcaNH2VzMqbE3eF4tJ7hrwJ1iIb8W9iijbfSr4CIiCyO
G0BjTOSxEOBeTNGbPboS+mbRluMnY7Q3y/6NzvtUkK/wzvFxCiei8C+Y19XFNgOq0y1A41BzX5bd
U4wEV+LmH92eimxAP+0h6Sb/ZMdNtq80YCg5E8LVslvvSzTP1XDE3c0iM5FUWqSD6GkMUX6sH5il
yGtdTP5zmLjq4CkvIEG5JbFjyiCCxpK6T6H5z11ohMeYWtBqeTIdBRL9vOwpM0bIxJ3XP1X61dH4
mu0hIWBL03RKFPSPkWCk70msvI+SqVRl6Obdyd378rANOodcY1K9l7u9T/+urPrg5iuhvXZQcpbH
hdk6p2L0bZoMmcVcuDe9F1l/nNxCHp2x9u4uV7lVbMjsS6MVZ8dO+rfBi8jEcTMFV8STdy1g8kIA
K+loJSVaBLVvg7LLXWan/inxhwmorU9G3LwPEYIXMjL3TccCimGBzIAktJp7CAGBZhn7SOhuINgu
94NbqG1cW2Q0tgNmhdirvzsGuOPnWqfcO0dg072xcjpXeA0POb41Kyqa888bLizNWcxe9NXyoMZy
5o8/qRwS/cUMGgV7csLMi+xH9Bevc8N2NWDf5Nau+0tAR+ZCsOxwaJvqtjxnuWGx3V+Wv5anCVTb
2cbRzXfpFMECml+1bPixq5/3l5dEmcx3AbE/ZH79/H8/d9nUWXEwsYuSWEBn1hmf9cwvngvYOzFL
k7dO6eHVy4gKcZ0oeLP0lnM2AVvblIX/FoX1sHFNUx1q4YDuGp0J7TKKYODMxd0LqOmZTX8t53tD
H8VHPSPiHa+F7czQN/+sCfcx9VrvgUb/d4vggXDv5g72RZoEPtr8VThXCJabDB+VrXUET2ABA+np
hrsKM/BpdJqSMNqgR3Cu+m6fNpJ8FYdq40ixGEsbUv3ApmEWla21ToLaPVcd0mdsehetx5qbTCHV
lcTWP0QVyVE90ambKGEmnIzlSzELe0PRezgblbcWCKckRgvReW+4/PuNG3XeO1QUl1Q19ueeeJY8
zW4BiuHPlDkOHb1McIf42IquRHk2sEYlXX580+1uN/otod46V3WCkdZN3YI7Hl6KtsZdO4dF65Gz
A1knO59MvxEd62SRxiQ64NVz3PC6s1MqKATQUBuNcAvQTJMxc3KQP3HwLpthbEkwwZ2Hd3TsBn54
Tq697zvWiy7hm0dGMNRTrM/nQtZq6EGhsEax4H0pf40P14aVfYoHTBDK0Rsow6WOOTtPV6qj363J
8qW3Yv2QxXq+txA3EfRzBXjUzTZv/1CNxRc1tu996VV3k0UTqmX3W8NEEnBakD460zCum8qG1h3p
7R7nfehDxpn0fF76f0g8MW7MkaDjuEyco8AKXAUsxjE5HgcsxE4S74lvwNYH3h6iXIEPnjCzdVhB
5kSHt6P36KJKa772QbcLuip677ukIXbGxzZs+2cThsiYd4+1kP6TryfbKZXjozeFr66lfTPdFKPF
6MLa0+ShokG4NntRbl71cNBwcLLMoPb3alopCnhSfW2VvrZeujcHTG3QXzYBn6gam5OrZ+7RMTcU
L8L3piWwi13dQPO2QUMcKWrhndUzHJV5THIGY1M0Qjd2AMk1G03mL1QIZpgwZmOqVWhITIYKfQ8V
4NmwCK4f0v6kW2hobBPgbJbC8fUS/UClhgTiyKIAE51EYCQ7GbZXI2rUthCsLHyKhLpnV3tD3ahx
W2sJaDCg3rkRdTQwlJfTOs45zYIKSzdzd4TPzdaygB317kyuKDzqVtDByCPy8DpO0a6wne8S8++q
ileqQGc68ZM7SO1jIuUdPuaKCz7Na7Jm06arL4XTfBDVYQSwdhtN5i0O79OUWboH1P0mfChOnGmk
eBBmpRnlh6moUVR39rdOGlTP/3lD//AVr/VsVEOEjWgBiV30vm7TT1OTwCAvLEp9Iqm2mdWm64i+
E514e4uIatwQ3olpgREnxq2KJ9h7lnMgrA/Fh1oWTC0WWgcK+gKUF8bExIyJ1MUEZ0v4ARZVt4Ic
6VPVU67yEVStfQtrpN+/w/imyaOXAOJwGShHZewRgCt2F64LDbQASg/ctI6R8s1K+jCGhS9ej4a9
g09gber+WoYk4qY3E1zgIfHVVsRM+cLq1mU0W1MdgnfpPw1Kfc5iae4HJHzbQtmXKlO7MsRepRl3
ryfA8BiFtk5XQL4wgX5uAhpX/4+5M9ltXFm77BPxggz2U1FUL1m2ZaedE8J2Otm3EWyfvpZ8C1W3
TgF/4Z/VxDgH2TgtURFfs/fa9tJ4xHeQWwlkV/qWfqmR1pDGlO3Alk2rvqc479ulYDjj7nTD29kD
cV/1rKJV5jy23LYrSl8C4CwR5mN3sUc32lYFcWKOXft7OTdvrW59++XbYHdbvXQuBSjclWaSGUUw
7TvPpTzS9h1s7CYKlNaJz8YmXRzojjh1AVRnK0RO26Qmyl524G/d6ig60e8a13qLqmY4lJgBiqE4
T3f/eWLo66QgdQoS4hfm7I5oJaZ7nviTDpXcwRf646T8NhwZZ9uqL1PZEnhwl9W3gsdemKAKLdyx
k5ut8qavd+BYvLV0R23TVPo3eVAvfBLHPbYH2Kdx5e7VyJw+T/ns3tPw1ojv7S0fjhZ8VVYRbDr+
HcTB7Qt8DoL/1OOzJP0vw2+26xf3DRgoWeOTs2lmeSG04wPl8VcZi/e0yLCnmdV3WWH4RuqfhL03
fQtvl7bpR6xpT+lSHQo20hSneSiJMb2VfhqkChB7z07c1qZsz4F+IzlHoTnBv0FcrLtyy8U89ab4
42ChPwqvli9dR1nmZM4nnmrID21zzCuXR7MasRogsT9Gn6Z5lKMuztk852w28dTpSYv5z0yym8am
I8rL9BJN5cWohcPc+r4n7O2ZS+GvKzdmcUHmlx5F3QQ/CB0DTBqQZ2S4TikuHrHd59qWETeGiM44
rrMltZhhN8u5gY0N+T4bAWXJh2U0TzFlBPYnUYC3dc6NIkdJFdEUev3UrgGaDSFsOkV0o/fWWSwZ
oZn+9aJm2xY5ZhnPFkcvsTiTVf0w+1yvKGjPbVzLvRkXPj0YHhy7fG4pSH+FZkZjqrc1HhjgXLk/
YYFH42xbqbnTMuJUhTsjV5Dac2NEa2xr8PYsRoaLcH9hOmHjq9Slzgv1PPQYs4UzPwyWUFdtmelF
SFqVhk3ajdKLoGY4cqrv8NCRJcmFBaUFCZo4g94PHT9/7yzk1Ikw7CAbMNS3paERhW1zYmbmSY7F
92JkJuBbglZUvwSS/1i7aeoCY3R+9wQp0iLqeih0ksOsIZuvdjcRwUnc7AHKcc26vt/eQUO6T5el
MNXjg02tvUVaHLtfvI4SoFBOG2fBhF0TtUISIhfIQfoDW35jvDpeN2F5Sb6zZarXetxS21b6Q5+i
Nu3ICtXsPH4xE/FXjNnNFmJY2RY4nslqHlwyDh4WJRlfpFP3XOMx3rCZCH/w9jpK+rBtcXeBzIFS
VPQzkCOi4TmKtpautVutrL70XyYl0KVGVI+aXRE/kvoF5slK7ZOUXbVo0/nceVaG1LYJy8oTBPGQ
//ajt0BnWpwxjhfxvHGFPz9MZh+xOJfwCoryrzt4YBpj0q5L2otFEsO4eGSMdTMoFlcSPWYuHKLW
BCi75ywBLt8Ei1vCs1PdepqEhhe8j45pqr83+ffUFVM45F+YEpcvCwCdL4aNRgbyu0dc4Zwbp9Fr
ycf12/FM4vIL0T9W6yfPXYfdrMjjY20N5lqCuQ74RPs7E9f7D24Z9U4iGDYAu7Gn6gGjycx6fkyO
kMz1ql+7il266d3qnlBzrVzA47l/lmGsTnHWwK437yWFzL6KfvAuY71csQWHGbj7FedBux6HiRWJ
ik6dy9JBDvNIPJ8Z/wJ2KlcNcg9+20JxsljlKo1MQPY2mJXO6o5jPfkMJr86fPZHAz4Jr/LA9CDS
y63RzvPaBTm2X6oU1g/BaOyXSSKex5FVy6zv01k7jZYmL7F7tqRsnmoHU2jXlNyydrxhjICov3au
STNTk7LB2OekIsLDM0iLNogv+8kSoZ9QGwMe7mG24l0zexczm8pbfm8/rDJ9GFG/hlCssAHDJQfq
CpaiIy5nwzA+O7LVR7im9URPo3rZdGM2XAfBNNtsER3Z8rmjcvnNgpLsQnuw1hBibmQ7J3vV1Y8+
HNoLzhYOJTR8ZANlQRllzsNA5LVn9PJ5bgmFb4fmbBraq1bW5mGZiD6eMPkQHSi6UzWqhzrRYUf4
/qEWPkmPcZWeImMc9xMIwNDFcHewuLchJ5Lqh3kyIDSrCzUihcOy4SODnO6rnfR0Fw/9fTDfEcEF
9j8kuQfj9XLA8GjvpGl/La2YdsrHMYmMENPEUAYwrfotgN6ly7VnchX90PbtMyInI1xmFAmLUxgn
pS9fMWU3m1GWL6WblOsulf1z2fDsxirIKwtyyv2L4zRukG8aw8/CrGzloVAcvI4mYO40F/JK8Sea
2wjx1kr2ID8TkVyVzAAgOfkDyiNoPy5i4N6y2uvPF0eC+gMOigCBXwkADtNYm71wDiV552VvdBuI
aEMI9gq8hVY3Yd8bvF6m+ZhlLIVWs1YYAdig0rV39B2KNfwGKOl2mLTuqO5f5rw0ya31ACTisHts
nYcJt/haWbA1xtnoXyJQzqFJ7RTaaBaz1oxfLN2aCCKs9ZeOiGUYjOGcwgQeuAnbLsPD6ZD4+UMG
//nfGEkgdUhO5rhmxe9UQkQwtS80HfZZwae6VhDHdI3OjJyn+FjlQ327M2Y3A6hLZhWv1djFf3CX
Z+W4aUkkPQKTfENQHwxEW+wGvT5OfkIb2RlXVdvJA/bFzGaVnjIevYyzvEfHjjWxnebroKkviWt3
C0R6mzLjPNjppxohbI7Q5jKI3kE5MyZV6AFcVDM0l457nibSb5mKaWtTDGZY1fO0k1MP7kqy8sEh
sdXJLFyBNBDbBVELweE+WoF+di+TfIgw2t2vz3rDA/KZQY7fTdYEuqSij+IsA4dCosAequVGW6zo
6NtUSAxUnp3Mc4Nh6IEC+k15wtVarPw4FTtZ5PiTabavfqrVm9YgesSdqGBUA2ZPThp5rikikYJ0
397sm20H7PcYg1H7r5XSd3fhf4q3LVMXbDl0x0JIr1uu9Q8/TsbDO7a+SY9k4qTXBfTL3Mp2mdOs
KKtAuSv9DzxYH5NrsZU4WHfjOP5K3eSYWPsB5fDRzO6BWSnP7SqDarID5TNd61kQVpKTfQKo+Kxa
N2ZAl1g7N00WZCNKbGyjuSRlBE0SpuOSGOufPzdb1W+jtLxDJnUQIukVZoFxZLnyDRXU2I69SPYZ
fCyGCfLV7n0drE3ln/x7tqX0l+jQKX3lVaY8DgPLriymRewtkiPg1xMzGT+1JbTqAkPBqrlXNDjl
WUe1TX8sZ6IhskrfNfGCZNMumKIN2tt//XL/09d2f7l94QnbAPNmGvQt/9DKU/RbmlEjleruAopa
fJRYbYIopUIZeoDqBSTTrWUhdLA0rww84IWBlBjDOgPsfOr7l67u0q1hC3NP0Y6VcqxA0DV0XKD2
U3bqlbXqyKHatlP0mJVLvJ7zR1lDe/p/eMoE5s9/PjuOS7MqXB3jjGU4/xD+V3FrVgopTfCjj80r
9VoS5bgpLD8+i9KyEF3Dm/v5RHhzcZxJnDqi9DIuwnpr74ugclLRxl/65ij8HvluW59/vpAU2bpL
ejZYVJ/mdFpFpYgelNfxCb1LcTsM7jsk3A6ZjsgK6Zfcs0EU/XpOmEgZva+eBhxDBGnTW8/T54CI
m5KPoPiUICHIXUQcQK5+ROi2GRv7Y9TiCf/+dvJAP4L0e8AKUvH2ZFifGPmPJDela183f/uLiPZ+
T1tBCJ++KWLRBw3n4mqecIhzOAwEzSOcK+5XgQVtmjqIiJqIzw2C28VHnAE4z4rMs2w7+VD+XQxi
c6y3GuYN6po+3dpm/otJlfvvd3hUBdZtt6svJLTduvmOOxysdCMKZsVuoaZr3FCuxrn+u64H66NG
rmF4DdFAUybFW0OEi2ctK111BHF5VvMuGyLQOyt9YvbUbcYZtjuyQZeEOWAFsgSHZeNxQBu47xld
rXqdYrK3M/WbfAEcl/Sp8g9riTsrrzwSo97ulRqrYCbQxPF1Reygs4Sj8gXyV/VJumJ2qGS9/QHX
FDCwc9MI6lFkO+hVYuVN1Or9UtibPOYISvjgIlr5PZSUAfcHvDARG3CyHgiUEOsMNQOxAZ23wo5i
MhJfrpXlf/IDNmtrbhPEGoMdtl4nKN3LCGOj+Up/8M08sjs0ghjCVjZO2LT615BSA1iSTOK6GNFg
oTCmLyjeOP+np7Q2t4Ne3mbXHt9k1+253cina5PofuAHxDK2hcY/tAlFVcxHnzl0R3iIrIeLW+bt
czz4CRl3li2vRc8SiNSS7c+/uMTycYI4EHQ8S/dpVvSo20N2SjX72dcArcP9qYNkaMutk0x/flqu
tlDVWmnIeoaXib9t8/PxT+i4TJ9MMtteJv4mA8z8BCrybiSptSJIJTLiuD2xe6NR0pl0d8mvrhjm
30PG80Lc7L6bHOvwkxkhWpIl8P5rkDiuMo2McyLIDM6sG0q85NmdJvSWFjpX4KNqPXYF+XVZ80j0
k4m9J6lc84Wr/Ivg62XkG4x3rs/9KMo72bzPLGiP1eynlwkHR1qZT55mgqP34N5ERaFBPveL48Rs
Ir+H1IhC+yBcdvj3WfXfogCc06+ulvVf9ePs/1+2/x8r///+v134FP6Xv+H8vLn98zf8f8gRQNn7
H1fT/8UROKXfqh8+/pM88PMn/o0REM6/PNO2Xc9nRgxRzuTv+jdGQOj/8i2PgRXWO1dg5MV3hT3i
zgqwnX9h/vB8IAGW7txvvv8JEbDNf3k+Zb6OHsv3sHV7/x2IAGGad5vrfxjOdO4a07F1PLuWh/HN
cP/PS9QzDCUUK7Y1xkIryF+zRH44gJlWUWI9c1udiNzh84pwss4/gJxupxxdqJhEvzLBwdfS7g6l
tRuK+GbB5k3NBhjKctJqfwM6Lw5d59uDyalMopdICkwb6hmTOFHlvnoWmRGKctnKN1Pnfi2s/GpW
QX4Prne8lKmxGfr2jNA0KDL3Eeh0IHXkq8iQIbo/2cuVoVVPsvZP72RWt2T0dvWIxljiT0JFeYpd
/LA5ChrlQgQ23+dq3OLdZ6hXmG8tJgrBmlyztujRPtpRXgC7bLMiOsyRDLIGgdesrWIX/qvpsW+V
Gzj2AXjWQPl/kC31KdAq+1jz4+vRNUuehtp/Uk1/KGlnczY1LsMgxraXe9COquIAXdzrwoiRQ6PA
JLPIU9nl61aaZGaSojBXNN/ow1lga6RpR3KCCDWGmCBWcVFeW+Fvq/gwG+qxUvnDQIEmK2eDX/DT
HPRbArfc9vFuvZJ30AYZ00ESoOhyon5TN+bJG9rQm5vH2bcA/zbltcvmTV5xGotCXRI4t3G27ksn
XsPHWVOWb+pcPjUi2vD4vouEkA8S9ZYB2EiR7pvBMIOGniovljU3x0pF1s0t3nOemgZpZZ36GDr9
YIG0AvGSQTKZlBsdd4rB9Mwia9X2i8d84AkoONbdsT3b5NttaoKuzNH9U9tuqJUpMoc8WPSMsBg9
mLXnPvsVWcvJ8TL4vN6z7BiFMhlE7n6DHh0m90jWXn5yUk+Mf6tLntSUsmy0/cVnzMzhmLFIgt/c
JQU8dtyDOkbA5VdqRxf7Xk7QfRr+A/5FEITd4xCjeGcPIhtcY3ecBkyrkrC4zPzobLK1ipGK+AMl
2G9yyTH5DOWhM7SdZpqsMXWCXwYN5w8gjNo+JEinxpl1AKTJQgNdHV/YgJCCgYnZgsQ0AO3kyi2l
ItbL1ZCBZupM0vBzRn5fLaLb0A1rbKqwn1HElwjN83ZrgRmz25nRwikBXu/1dzWRbWwqsaDKxLPX
gI2tP/tJJzh7WZMtzTRRyx4S88WX3otVzIfWvY9Hgbkmon+RhnYF4tSyyytbutqSKS/sZ9QPlxRa
UA94jT3pB2qffe3Kq5vUGzl/6YXzx07dYGoQGKdadGll9FY6A8NNmBS3zNU2Y9sxoYOApAQOr9lm
U8EO6GXiNAz6yKQODHVvfqkhw5rucDIluwfJO6vbhA/M8mAo9wHM0WOUV2FOAyQ6vDeys9/qst3h
+mJWH+8EbdlKpb9F8yrZznROFkI7fG2dJAkaH4ZnM201/dVZtKPyH3LhMqa+4lP6Tsr5RHDSuRb6
us9IJycmacx2BGIj/wA2rpcmCrb4kyygd2UAZcMamDgqw9BSlyhxi6BLh7MdOS/KIbbXI2rLujc+
lW+sEQNVcLP/pA3zBOClrR99VaAIAxl3uDP0OrREfKNr/KB5SZnLOxerbr7abN+4zlG/z9gNBnQM
fHZzgQ2Dgfv70sttquSRmi4JBzLpg2zud2SX4blZlxmsfh9tfEig67PC/N+2WF7zvcixDVgKSyC6
YOOXzPNHv5VP7piw2nOHJ2ugc83rjTXVITYe+N76Zsmb5zxrXua+eMKRw6i82GLWWlMDPeUmYaRj
uRPsoXXl7zoztMrhA9XwJnONddKagSvSRzQgaxMhm67Pr26UnMy6QLLNPt/EEEqlOqXI1NNXZXbA
kxwQrgbuicrjY4ACCmB1imcUVQ8iHzQs8fRRGYoDuD707WcV/0GLFMT1PpF8EObb3S/Iei8aplDT
nADm5AZYz5GRAEvTEti4vxIieaRL71ZlewdR6UcA+2JlVPRDaNsDYc+HonvTPTuost8DJ5s9s7oT
5OuiTe2Sfl22/bZnqE6A0Ar2El4De+vYDXJz/V1kuPmtxn4jf+XUqih00R5NSjx3w4JxAGRguvif
aHf/5jb8Rmy8NN+VF+C+35JEMq+ZweHhBhMfEfaEOj33XBnMsqcHjA5VUv8qdUDOM3ZRTjb8imEM
ZQ8xbTsbrM/iwBjFPQv1CekRGb04fAuO6MXbmFGTrtypeycn4a+GOzh2y7dsrL5ZPqFzsu+0wPaZ
oOFlpSUFI87m0BW8juZTlEI/Law8tBiEo0YsNipRH3XcftKcG2s0TzsrZZGW8ho3HojzEV91Wb2b
E+jdujrqKlmrjPFZyT/YT15Gl95QoDawzSdYe+eokX97Aig8vXyU0S1P43KVJKXNarC5m5amv7qW
ndOZ2qBNvnqWjasCdW8yf5bje6Ng0tukUcViQ7ZJMEZJ2E74JQmQvOUOlB2jeoUtL1oL7QQYtLY7
1NnD4s53Ah/GVql9AFXwCdtIWNgtUbQdq/w5NsgtWORXZTtsh+12U3vaaahjvs/IOp8olDSJ78GJ
B9tlKhJ3O3dayOAako8SXUHTznghGnbOgI0c8eEq4ySs4RfMxwsbAN4RrX5lFnnUQVPMWLas8p51
ypyxhu+BjnwDQMdFH/uJpCjCjmEfkYZBvQGIyyIMg5hibF3Fzs6xpkNsxsm6cbCbzn6xHVv7OU2h
9kJHrOz65g/FQ6ebYNLKhwi30Tov3VNcLuuhq32c8qAlIu+Xp8COeI9rAuy+ceUequExz5g5u1tn
FvhDu6NT/pAQsKSlZBAPGiHkuV6w4ak4A55FzzYgAg7U3CUIWUJWi9xX8DTd0d1b41MdRa/pJJAg
DBejLZAS8RhnFsKSBa6zcd+mlADTRPmu9c1LG5k3M+9/J35u0eYsaXg/JhMtfXE0ygAeaZ566lnq
iIHIRliqBghv/wVpD8NbGUxFGuAk88tvxwNE4KWBpb6NVoSWda7mj3uS90zmhJxZlObRvC315UEW
xoPVdCeRRDt2Y/w0VfY6sXhIPPtaNAu5GWHhv7Rz/mKzaHISceyMdtMPKIRqeOA8TGWbrxUvBtvY
1hGXvsxeIMog4RGIntTjPbVCatEmKvxzVeYHuITxs6a2fZvuLMd/akkP0wqJfXSODwQjBml9Jdnh
3Soq6pco3mAuWbtd+aCbybvEQkLexx/EQHLvQ+b2epeUS0/DBLrxtRIy8lJ/NuwQAKYz2LrH+nEN
26XcjJGk2yT/0W5+89Fwu/zFNe3PUkKVML1xrS2M6RG9Gw15n0jPBcaP/uefxS1a6KEOqtBLpxcs
xS+OcqanAcBXkptry4TCHxHbEpqyWVcGtetiEs2HmXnV9hp78nRTlSiv3Kbd6XrL8mzhkCOSs3Au
jPD7vSBwMyiXrbskBZq/WK4TE1e1ZEkLqjSwjH5NuJAdgFi/sf8PMHSd9Kh+6guDh4BRQ1RAzDWn
EDB+2FdpAFx70ihxYfI1IcbaVSdkCqWbqnvKvqIq+iQ67ICKjUACibUbMeZxmlFBe8OfLA+8pGde
5rbPfWHHoTT1lGj6KpCGsa1ssZ8MIzAbwq97DQoj9rvQEHMcxly+RN9GV2OXuN4LHkttDRxq4+X9
d+vqGKeDdprPGgtKBidJIPwjwPLH2YYKMXAlmX9brpuooOzDXCMXxsdNi7uVM4cJpfiy55FoE6/D
7EUAu9tOWyNBbjPJNz/Jj+rN7aunWWWHorSfUmpe0SU318tOtiNWCcKdxf1C/LtyoxeN4KZi1CLw
p9oe8TxXwSLNdWSlfIji6GDp3vSmFipThnnNbB5K4agtbPbtHBVr5G+b1hzeorsBjDZLO4KkY2ic
hOmQHjV7UOsWoCroOC4BHJdgLINuUGBLVbnSF/Vh3bNp8N2TSLmNXRoLu+KOQjgXeXhFNXLfxpWa
gOv6b4bSNoP/NS3JKZ/CpXW4jzz1mqdUTJNGsf+MlzPE5h9CdStAP2trWcYvSBx3S0WcQ/Skz+DV
WgZkj8JZ6g3d26mMhrcewzMTsY3h5e/5Ywz7nuzE/LEZACVkRnYDywqGqh4J1vWym9u5xyS2nE0q
eJZRZqseIj3DUD0ifcw2PtHe7hJQDdtpwlE9v4qF1JNM9SEx109MkSnzUc3Q5Aqz/ctae1V4AECK
la3cg9ylDGpxoL0wC90rP9lb+bPyyL6gxLv1gwy7SW4ZYwbKzB+8icyXskHd1IUFSWg8rlJXG+LA
qtXS2KfciR+LctlLQ5yJ093fGRJ8Bl2Q2NpJsVu1qYYX17hY3SvRiYb/Pdt8AJgz/0UvyMYzP0Y8
cItI1maMbsk6tcO5lsw+OQlFhGVVJqFuMwnjTaOc7UvynOC62qb7ca86BumvZqKQ7Zlt0nBrMbeR
I+3qB9cgSq+Pn2fcuZpeBVY/7xqD4qAYNu6Aji4OZwy+TZI8E7WwGslGGvL5EpvqKfK654ifoMco
ZpFL4okjUX3MT2u4z6800SuMr2Ge/oHauI1cYswnGy15cnJs9J9xYQzrKCa5z/HvQdgUYEbKcTys
O9rPSuu3/Gr+J3UnBZjzLs/+HPNns8LQrgaIXzqpKWLZN7aeU+uzi6tQpY7VH9dWXA3jsbyvC03z
N6vQh3EqD2DVb6XdkJ8n5hVioXdDuic7qYIlNo7DVOvEAy08DSWOzWVG15ixFASRxpu4DCc709cD
tALPNq+CKKtVYpsPuqce9J6QT/KxmmImAsi9MSeCW6Snv1OZ7WU6ntnkhFJMT/1kFcdyUJ+xhwPN
hqayQg/GZUDyDD8LQ1ondPpq4yDJWvHlRTOobJX1lYll3SfNvrA6XOXL2rIXYqIBdZRz+2to9HeH
FX6r7s5nVnBZfmQMuUtlSgNL9Lu/bAlv2tUFKztj2qvrDLMgRE74AIXuaBQUtSwX1aDeSqYd9t2L
MDZ8U9Nei858lz/K/7tTT8cN2LRsmRSlRHcuEg6hdFKPdcVOcarVMfLTI2R69hhWACfpqtSd7z9q
V5eCYKVRDAKMyt/GRNxilsVrmCLl1sJqRMrF2a4IVCJxGmmLZq09Gb3gSts207iLEyQ/VF4obdnQ
Oxy6nhkfuxI6Tuvp18Fz7uE+Tgxab72QKrRq+vzBBAY7sdXLUDt3dxVWVgCaKQxKtKOss08xus8z
tYbIkXEh51gMGn+yts5Wj2rQhYdte+VV35ooyri7zYu79DtG6xqFzXdu5GTvFKQNl/l2ZEYc13+c
oriYQAg92eySJOKPN78NOa+b1H7FhLx1Rm6sxCMTG1ZCNv+JdeSLtbet9VOnPsjmCEZHe/I7RYyM
85otHs8x07CEvAW27SqoTOMzy7V9Cm4e0izm2sFZo8clP8r+ktNd8kJ/Ru5Qf/NlRysq9r3JCaFb
xjnXtQ+DnoliRHW7qnsUkHJsuBwKLVSfro3ktemQY5K441lvSoIqKelzSMA5kUCfluQrj6fMTzaU
/6GT8EMW7F9+N/qvOh9shHjV85Tf9RnYlH0kAqIsgsTSKT11g5QIiid8HQfPTMh8iVEUpAjoQcW9
kM+Vh/Ygn2KbBrC1+1DZ7RnV/8mW7eMwyW6XIScwUo39Ou2EbtT7McrfTOk/dNEvjQqHZlx7yZPR
38DAOhFr8XciNmE4ESvGCUdsNBa15ckUyZen999eU1L7ZBaJ5hmrq5RzC1kr5NGMyQ/5S2zUImJa
lr95FzPoQ7LXXDmXWfhcSy9ea4RNeZ7GlJV2munq4pnrfFTwNpFEpA5nMTYUJUKDH2/iiaSadV+y
Of6EKhSYOPfLFCwz8Ml8gzXnQfXEiA3JObe9m5UVlzJHYZzpAM9ofj2qmlMxT6sh89hT6cNxslPG
cxlROai8dg2NTVcnh7SlV1JmQV07P3TdL97is8b0oRiGdeqBJMnrIzWdV48Q9c1tmohNBLlBoNhV
VR70DiAA+xzHYGS06rrgis0Hyghwowm1ZfqVc/7DMX9IK8WxNuYrOkzSvvsMSbLxzLTGXRFHTVGp
h8PYXIiT2bTN0wTDUUUxcz6uwjwFn81QA4ReugJCfgIdxgznoSS4VxTWt6img485Ye3kOdkZeX6O
mCmLeTqYkmFvE3OutyUGRW/Z1JP53aIlxf44eW8efmxixoqVJvYu3zJPynB024DO41mp/SjVGjoi
hYsMZax2d2IQz0NIInhLH6by5upmGJgaussy29fS3OnUiuyMGg/banMa+pdhNFmtlmEPQLbtyTQM
gTPNebf33Q0092HZUYOx90so+RuyonZpWq2mBegDKeigA7EdRKsxBYnVy8BgjKa1nDhJtlqylgCD
ZIeHOahgliG22kwofhbyiWJ7PWLlkvdKhMGV2Tz/pHsSisCq29NZ4VVhN762TCS40aCXODRZrCqn
FjOXFurJC1IuHsidHWnHWIeWMc0gY9mwleN21q+T/tjzbcvoLVdNMDHMpWxfa7bOezcFtv8ZZQL0
CzkIo/fQDMfIuxaF3MyppMT4VGm5L5xoghRTntt7ooQULwnhQxJ4CNU5gNCwGeatTrZG5oPTHCJY
JNOdkbCFK8Kzx8cI+ZSB68Qw/0rA6lp6w6K1Q9sb0mJg+JdBnLzAynr2y1VD2JXVd0+jKTeO6xCa
GR3KBF12/tb2+8mFi19D12eOnZ6y+tNaLpp6afv8zKhrlxbXVBbbdtED5Sw3BYhMcUdh9jV1D00p
J3OOmSRF9V28V159ENPvEpj81ojzI/UPwc2kCQ6dda4rZjpLdZs6+8l1zeuo5ZcIomaENSXqtCk0
DaDuUE3EIc4whwsTn1Ur3w0nxZWuE4nbcxw1c/5luVz5cQMkns0O3p74xqo2aBl1dRRj5hxfRogn
YdyTribJKScqgHofr6KbRK9z1H8MREHgUPZJFCOltsSewHCTZi8qv0YnpfdxKL4L4ZNqApG9zCiv
7gEhtOnKwlJvOWoDvB7hjct7yDk2G1BqEbrZyxOyn5FEG4TAX2VJFirBIEv2u8bnVEYlvD8CaZWC
aCE30/CuqbOHSbLxUD7PVHqsSkx3Z6pfNdLTpTn45Q4mDhLRlZEyKfAC7s9ybDjIz4568n6n9htl
BHtxQX06beq0YQsOsuc+CUBzRdpcvRZMlrLiUQdE6yNHdfxfRjcTxGiEcaPWkL2DwXA3+jjvUydj
qlk+VPE9y604efBi2E/BPIiRuq6qjMyjBbJiULnJvCrNtA07DeBzKtUpG7TkQDzlq+fIp2EcaTI6
47bkiOHu2c0LMtojJfsYDjH7KyMvqCN5xEkYZpjXIcWEM07r6Gj2toga70gA06s7AdTAqkDUZskS
oBsA41FfJYHW6sY6ao0+8BXWGeUIxgGITXBkGahZs6td3eXXU/1Z9/3aS8mmkBmJs6nGqCuqAJF2
+XyrX3rbrcKBzPLHMhc37AaoQSiUMXu4aGITZzvMvPVpO15nQF7PZs6BRWj4gXgjdmTTWDze1V5k
W5AUbX/i/3NvJJ6S4WliSQSsW7r2d2Om58wvund3LF7x1Hx5yLgHaVwyciN4xchZ7+f6ZvZLdu0a
3m1D8JL4dvtxhz7tNE+d/KwvL9EQaSg3ON8KoZjcKioLDcMh8Sr8kVKFaaL/LmWN0X4cvAAfWX1I
Jnm3gJz9wgbbq5Y5JB+CuPiagnh5ItdZh9FPOw696dPWhz2V9Lgm2Zb1nhN3kJdA1JsNuhP/PVIV
LXyykC8pfvWkklPry3U3YGlTeGijEudIJSj1zI4m14Ns1yp4YK0cb5beRUG+9wk426QZy5dE7PAW
7Pwq0w+tgSK57D0CsaZfs5HiYkUq+D+4O5PkyJG1u25FG4Dk6IFpBKKPYE8myQmMZGYCcPSNwwHs
SOvQxnRQ75lJ+jWQ/VNNaFmZlVXRAI6vuffcNAvNa5+c8xsCU7VtcyB5y/jjWGG6JQarR3z+OybV
qhfS2uDIOyQDDJt4oF7P01ccI27kV8xIYZtAEPN4VltQJFUnUnQtLndx95yGTXezPSbWrjB3AHay
s4yTw0iCloCvyDQUcU6eI+4R3vhUOpXLmLIyNt7SfKb+nB6sloft1KOYNZAKzRgH+dT0hNQqpDQC
KQQzruUyxGowUHvZ7SotlJvRQ+rSifrG5zNznCSIXtREWQtkamdlhoy0uXR04hkQIb7uAYLSkhmH
wGFW2FpmuZkSpkkq7n+bCw+FlsjdnexIg/M8c+PrPVNHNyrt+E888gLxb/dX272RqLDpG0ImexV3
B7/iU2LvySn2uHCtRUFMe6wRyoG+nfdspcKtLIycpyJ/r2Fwua8Q8gbdLBjLs+yIkz8jhPBbrUxr
H4wf85JOf9OF0EdI+HNdXkpvGgEBcJDIGZKbWfabEtPJ3iuSJyvFOd1UoI56n2uvAP9R0sXMYccY
S68q9d/ZWix1BCf1XMe7hbIZ3G55bAayF11MYM6Ad105lCocvXSCX0kJz11bCOyb1VIp8hBL6dwc
YQewU/X9mPrgx1hokMsl3CO+ErNPsohba94eiExhOx5Dn4ApCsXt3GUn5uLfYVt+dl58TeCXlL3d
38vWeurUOjMdp2udGgG6RkS9tTfsypChlc2SmDrewm20IobCokARXr51djedciGmQ2jh5XT1mntv
3qxp7366meLOH4OFWS+QwrCKskoxifJQWKogfgGjXV+9NX7N4azwyUhGzNs/+zai0ZhsUMLN0COq
ZtiDyggODRvrCWEks61rxoRx6+DzjsYpvcvG0H6YTSPdMZZsd+h/DdiUfnjMEiiFmrlSFMcp0q0G
dKsmjtPqnX3XoR3Q0p92yLPweWqDphwLxCapoK8xHMOywtNTYX7CT4AWLfOQjU2O5in27PM+0NQa
fxGMsBX+NTUAmEYAu6bV9idR4pjzTTPfrodAWNT1ScQ/UODL46LU3gur6ZQNuM5UezdOIjIyszkN
kwc8DuE/uzhUeCKUDFky3D1MCDd2l5m7tiOWNCN8PLRBP4zGrwqLKh/tvRkqhHTDa97Yv/OgM1C3
ia9WahYwJFfubedPHjKoUbO9axz14RGUxLxNXJ2XecVnBo1gyUNubhA7p9Tpg0NC9s5Or3441XvG
ccn1ncvhjdVlTc4sDP+R1Dv/EXLYXyC3EMzC1YzYWjQcZnPRsrJuDZmBto/0oA+HnS9759DrAaHW
OM/3xHlNfLn5k3QIQXHDcjfk78K0FjTsrYULrFE7Zqcu7111B23XV1xBL20SNlHeuEc0hTnPxz7Z
BVITuapHzf58jnHDxftOka/UrD88L5+uoz3+bbz+NZ5sbz8KIzuWIfDYeXJJLqvaJ+Trd0FFrHRs
gqmrxGSsYnaQXMOCcRkRumGSzN74elvWzPHgOPcX8t1CBvUOMbUhktUcUH9jonkIUXVhLLXtXS+w
UjVj6x4Mj/A/IgQJwAxeFbUqEwQRcmf6fCCUGSrgTAsV0+QUtigQG/9uNtlfxi5qWcdF3TBOf4LJ
v08B7WAtY5HVEadgdG68gXxdX+GPoV9BUxj1WVBfdInDZ7AAb/pyl0wsf2yIYSyGzD+YCmfEEZ8j
MpJLbZRfU3YKhsWLGIGxzxwf42Q8N6IqT4tImkNKOtQm0CF2IrgqhVWvHdyhgsc0F4OgzM6op+dg
n0ykCyIZR2cqPPCAjfG1wLa5k+aXByPhSkwV6ZX+JWxB03oOWRrYC64Sgb/mrZzqrEST4tEWOYNa
Z51xfogxtjAYuicg694rLEZYPjoNN1HN1kyV2JQDmcCkPTk7M6P+raBpYdx9ydOAerv6R1Pp0H+j
K9mNFTjXfDEwH7e9ebBT+ylkv3Uzq/jUouCWYcizyq7XQxAy64yroAtS/opmP1a6hX2dJCOuQHK4
ZM5A8gZIoL0YRoa4E/QCTKkCmiiasd3Y2HQ0JHD4DMqEXDjnZ4BHgbUr3EziBIRGheJLA8mROGea
cK+HpDzO1vM4TelDnlOdcD52Z6h/szHSWpTLtl0nHFPAUhsR9XNhe9c8aLnSm+HNxP3WZe6j0L/C
VOSnAEMm8ZnqjjzOkxmm+lBkc0nrrCAOIjw0EgMrHcve1q+v7hgOB943J61yGP0TE7juGGVUuHwB
g9mVl5QgCMaVy7J1MahvA8PjUhiKXQrMZGP0moVuK0r0xrEXFf01ReBFXD0iLZiXDUmqyescODe5
cBdB9Ou3VWyB0WMAUupiOZvJ8NGVEFeTkdqlRNfBnLw5OSN5uQ0EVPh1foRSd4dyJnzE4N+uFZi/
y2oNH3zKnM8W3VdHvs8rMvc7DvqcpxugMNJGr3aHvgRWMTN6qd98NX/A9fmyTf8XyeDOfdXN9yiW
NwRhZa9Dpt/dEjbopFhD2w2ftfSYR01jHLA092ndCdTcIHX+1UzuQ9Ux3/ADFbVuyuO9r+TeSK2n
QrgcssO4DzSiYLNha+RFxJI9wRlOo3wV7XFxBymmQ9crtjDkED0k/CgY6RJs0bBebrdokYdtS9OE
9DTrzkix30dG9ic3JqIriX+mymv4rJH/qV9Fav4lkcOclb9166KJZq98WmZMMHXGUGmaofNJHvls
1JHGeieyA8SlKLot7s7gxrQgyX1A79iS5Zp+E8N7u2mTYsbFVANvd4owxUar2VjRzzBuM5+UzJEB
ZLzqBpXYNmeockmNcIlmttJokCrvQrGfXnLx7KVNc+c5/XxL28vc0l8FCQE2xlRbj+nMD44Fer78
K6z69tJiD3/1bHkXmjGn8NQCghwRv2uTUW5n6PIrhym7qVKjiGIMSfuwzeMjr9E/1FWcbG0XUHAx
o/yu/NKCimTFmAdZHIWFn16xSfz7V//r92iQpsuEAIUP7Oqz0uaL7I82wd2CQ5F2jFyd+TKZPCuE
S57kSL5Dmlh6P9p63nnZZJ5MlDhGj75KjOLm9SsFOevMIxv7cpqcnXLM7oon5ovYZ+iuEPBPKGQE
W4TbIKR8Eiyi+6p6N8iSphAGuGC37nTqPZjfSY3+DK9IhFjBppR9XdNb24X6uuyvzqj0yUrtyF0s
Bw8oeb7x2BeRWZuviyT33Mp96L6IEJ0MCaSXxPYhgQJTcifPYTLeyqCj1lbjfMPUPWxqezkTQW9C
R6xuTjpMZ2G21zANHjt7Cu+UrlqsvTQO/0oV9iZo81I9Nt547bOKvSe66J1Os+AwWBMXUrxMV9sS
9wmrJiMwb2NuG7dxIGHWpbRgI3YgcLx77Mb2NJZsx5e6MqKGsIdDcr9YzDSCBUGc4wTJvinH09IN
kWfViDUYvW4alCubpM8UuzlHQoguWXbY7rxdZjWepdOd8b5ZUeDyZhM/HkHgMlU3spiICguzC+0A
TOXcoDV0feeIafvYBsVnblBRp3PnHa2ZtD99XbLYuUwlUAI1+NdmEEfoEfJQGCfbbanFe/Flqd9E
HhjMbQUgIBhQe5HGj/lSu3tK+3TT6DQhq12vNr7mzRAiQSi5olqD2DzkFBGbkWi+x5jZBOXmWzz5
+tSl3Rvwcf7KCPDf6ye8SK76DHqqgSQlQbo/irb330pCB2/kgzOGUQynqyR7qqbHtkpIYwG3cLWM
EHUnPi05u09O6HIoqK9ydriSGXuVTNQYZhf5mgxChSmXm2sZe69EOalACLnmgj+oQIZgjAUA4bgh
YiH748k0qk36YitkeSpt+srO/rExWm1anf0i/mTj2Ma30XtQdnswQ3F+m3PjJzTsB0BC+TF1k4bC
3H0GJQfaXO/cQU1st9imMZUhZhucnN0af1sCRtliBZs47wktHfZFTt5ePMCcGVvErdYMwtPz7J3B
kbs1IpEVilxJxLS+U+7TIeXpmhzDeiJ/cUH6mibJV+K0ewwUOK46ghYygtQj6pWXsGiuIuzBUCJH
JvqYA7M3qISbAUExQpRs0eN2fm/KbrsguRp7+0TVLTFuRM5UgeZmeN+D/4+crIHpV/VfxLdFserD
qKwQIFaoMjcy1u2u7tb1Dt0KJNkicvkaOsdfdnyMFwPz2H40xMmuTIx5tv8o0+kJlTZBXoi6G6QN
c3c/ocmFG7XpvWXr985GWz5rLp69RBRspcUVVIh7DFaYGNTD7BAt1QFxRxFXvtMj//RgSCJr0r+S
XnO/LfXvVGqfzSWtR1rdm5kS997zNJFO5KEqkDbybK8K4kNn98iNNrRX8z51iAW1TDtidKn3FHLT
wcKXlnqmOAIqOOdxYOxjhz56tEZzQ9AhAcCe9xbEmYocVUZBOjNhGRcHEyunIpOla4cXfJX53OuS
mNpwmM95D7UGw9hXJc17gi8ZXAHWOGnWfiPtjwdZ45ok04OThOy1THn2vfxU5d0HXxMelBapU5PC
513DRipXH9uieq7snGyALOx3yMDR1nST2nbdCpJIUVRM65atGmGgZuuUjGFV0JEfmbZpsK3DakDo
duyqwSdC2283crAO1hrD01hNQ5Iyx3Bq1GeceetVz17DSFJUYJPcFwowv1rBQnb2UGUu4dyB+dZz
BVrKBWziZDyt6mpmprlsCFD+0wHvxY3lLoeAOEnm79O5k98Crv2ODOLPkdfPckLuUCfU29DI7nHy
DrXxEoRQaHrm22NxCoLCPASWhZ+zzb/DuWuOTVwz9wuaW82NiUYdXkRlTVF6TjM2/wUc0G1b8oLi
wbsHM+Fs8AXPECdoghD3aCAeg39odPIUOncz0tQn38b5SI905c3pjam6dOc3Y33L5+Qt10xsKYZh
8cic9IKZCwGkMhBq9l6GJEFK+A96Ya3TW627q4eS/W5rUisTH1+Bm0VW3bpRPow7a8m9Z24KAiOM
cJOOPpdghTbPwD7JYCXLjfBgcGr7gEEguRAl0fFm7nsDAfb8K59kg3vJdS+ZV6Z7NTD+HbQDBEm0
J9ux5gfZbQlgzq/g/A85D6vfLqMmIk88vEH5kYXiUPn3Gehe8BqvQ/3UyWVXeR+NQTnNei2eja09
fnjdsykpjzhLDRcMIgs1n0ycMN8l81cXf5m86sXa6z6IAvp/I/wbFwirsImH44MMFsrbMyyDaICP
qfk+bP9v3D0FdrPV9Z8pYdwCyjWM/9Rs9VI+jABw+RS2KMX7c5/IfVo6F6/3sS3k4DjVLkBI16b9
6VHVPP8LwDu88TFmg1KjFN0jL/BQZhfzy1A7W+HdSt/ehSj8tWXdO+g+sg/LaXcu3SUqo12cWJ8+
bPZ2VXmv8RVO89onaDqkQQ6PePAm6y3xWDusfr+ycn/MmWnikH+DEj0nwfjuoSJYmMbLMf1dSQXb
/GGE9pEoNlETnAHEvLDynr2Q+arb/Rm7Y9m95cWPqK8Zm5DQeevGy9j4rCrst8YHcqPZrhdV8kBs
2T7EYUVjGFeoT4CNQRZi27jJbZZkwa9aJcdcxXs0EKdO5Fcx5zhDk83UBltepGFHqTJgJ6hNlrz7
CGH6FfGui6izjX0Y/NFZ+5AUiqYr2zTCPNpZf2YOQAatcxtSVp7GAVz7bTVROOwyCI9f7xeodCHW
BlRHnrFDl3DXU45O8rHq3yv/e8ExaCk0yR0D/yWzAF8xMjS9+DnvGAAPAjlbkJyYRj70RQPJFkTW
c0EQfd6669LaZWI4Eg0yZEc1D4eFuLCtkN7nEAwXzh7rrEvjrkrxh8QBRYQyylX8dZzgb6Q9JsYy
gEBksb9ohYF0wgt+22CYUA5HNHxQtq/wqCGe7eYl3i+2fT9Y5rdH1iTFIxZBVryePV6aTmwaWX7F
CL+N4d2lhGqo3Kz0RugwuGwT68q6M4HBhe6i5J4mUQbO077wnM+pQuhs9XDZmXLMrJNJhajeE6P4
gvn4YGuwSGtZQqts9cU3vAeyh4ur7EN4udxYI5rXzHscqVCTbj5afTptwwwBUuYcIX0HLEo5cdgF
XpAPKYr1RW8QDWH7QBIQxS6PiCR8HFoMscWCCnuw9bZz9amPeUrD4p4Q7Q9zfc+UFlsveJlyfujj
9FOE82vgq4iBB4YC18LO3BEO0HKhUe4Rv4Rz3Tx2bKetKTk1ut02jvHLCPu/JszWwj4inWT6iVhy
Vbd07TFsnZ2HAsvK+otUcue5BrpVdhy5c+x7zhhF+GmIgLXujBOpGNEQ099iTTDqVxjHzG8vQ5Bs
SpWcKhcGDVJ8HjbDQ0YFXI7+m11R54ZxHnWuex065z2ff2QV4+QsTq7FetGOwth8iUkBEQ7C3Nn4
yGFw0FHeDM56elCwaGkKPSQ1DyIFY2rBQCjqKJtHUuENMoQQuwbQvsHnaMBAuYS8bFNFjsN4J3g6
boPqKJv6a5jYGgwNzIC5NLdBn/0/LOb/Ma8PdxxhbK5JpmVATuT/5cquC2nNTeUsEVup6VjI1yTF
cdPGiLVq4ynPs4/B4ctn9EsUAq41dbMbP8eTyhUv5uxfgZ//Kefl/y+eSoyL/+W//e/Rz/+OdL77
Kol03vyP/15l/2cwM//+vwyVOCCx/GMcskLkPIhWcUf+y1Ap/qvvO+76R1ABhE+oIfmK/3ZUkr7s
sCNwQstjm2VZDmbLf3sqvf9qEcxInrMbsvIJPNf6z3gqLdv9DyF+FgZNQmptU/gk6ODq/w95irKM
0642GK+7yXxxwUXuGCwhbE6D5c6J+w9pM/3uRW7fSeQJd4pWW5bBEeV0eHJ866XN1XKqTHKkNoLC
g/qfGRi8kVevTRKEa4m6dGwzQdaUt0n0ZMsjiV2S8PbPD+pw1Gteca1iEQLWXUhPEOF5Fjq5K+Pl
T56HNYtuBKe0qtuwX9xrYiEYZQP6nkzckv/80z+/n1cYjoYAZa2ruhwJnPvBmNvcF3DULw56hIjP
4F0H+k4vxVb2izyHlYk2dISJDV7RQ75hTa9ETqEWljyF0tosNnGIo9PNuxt+sCQKiHeMRgrBi6Sa
x/3ISK5bZ85i3XkrYs76lLD6lB0N8ojkI+7C/gDDQN5S0bCyNcnhWf9Jx4ybJuHJAy/d2bk1hD+3
YcviIKKDu56Z2w5YLA64mLmrYuchzCIaMLU2bna2S0C1I6Cr8YS0g+FxSvunJywJ4mzMztNQYXIa
SlWRLXXtbJpHZ8wf3HkqtwPrvrMIGQJ2kIASImH5ZuL4pe2ZNHgLIAUXqzkZC5i08ZMG3d4sSAbi
bPmDt7A91yyw8LceDHv8cat017MvoeNlLeT2GkdWE37DAMBLZTBVGe0UUIv8y5l3rOFc7UsPGNEc
XpOMb8OY0JA3I3Bg19Qfy8xE30x+5633t67141yBUsmrn8wVEHlaq9sWFf7+Ksbhp4JkjIhlarcm
0bSYfZlpTA4eisE/eQy6WOPySMgHSE6WzcpL1fo8Muuk58Cuw8pgm844X400/RDW/MKGut6SI0BY
ZVuenDb+TXf6kGP1jELSiTfs14/1lN/SJgXTEDxmdmVdMnTyY2ISfJa0e8KBznMKIAi7x633+pvr
tdvSGg5M8TTqrsC5H3N/r8TRQ067c/WAQdUfrEs/FhcmXiuw1UWlMbq3f34YYfiBwsvbdsmAqawS
7OEvjk+QEQKFe5VUDv/1YD6F4Q8sA3Nv+cm7lWqiY9cf9TI9wSRQe7cb6nMT4zab3NVwOxLqtLTV
m+dkMUuK5LfbIWwbyvIbP6jZa+paiIlb0c7e2U9gPSaK0OwGNpEc0jMzrL8W28hz5tvJdrGPtpEz
yRHkf5aS8sGvEgLYDLxzeo6WRO2Y5b1WEqJP1Th7s2rXMEAd9e3aePCuZCIurgDRIl0tom5Ktwzn
09tU4aZqhThXSSKvlmihidiNtabQlRd74IO1F8TsIHM1VEPvN5MZH90VuCo2nQQ5rSokbiaLkrhr
nLd8Kt551QRTJZrfmZyXZu4EUjRgfyjYDyMW30gMFuGxZrxrMgSPYgzLCGwYqLy8eFwYOO/60GI7
RRDOYGbztltnuc5Iu6whUTFYWLOyqJ8laqTr8qKabKuFTG7wqNU9+y6MZwbW4MAlexP04OBWLxWx
5ez5rH0r8OS4HyKrzipBjKxEc/DC+ShWu7Dw0bphxN62cd9sR9+oIxhF1SZd47lEM/P/xaJuZIjo
zLjCAmdVH9oxn2zSizaTX38OKHwjg6WaILx+a5XMdzpjaPdSluDgCo4CkoSguJTVNpgxyEMg3QdT
AHnG9GvKHdK+nNLnfy+IhOkzRICN2KUV9VAB/wVvDBiUdk6IhrMKgnuK+Jib3t/J6cLIw6oF58Z/
bwmQOwQzaVMlBIoi4U3YSHYR7xhbCFsuhm88wC5q6Lzn/pQKeVY2W1snbcHf5daVryg/TmZ78p34
MdXVjTkN4vageS8Dg7xeB+KnNh/II9VRFR/iPJ2I3cLQWSrqvqJMvj2GpwgKUMvuqxkc7dQurLfs
8nmsO/7gZqfQv4JsfF7MkJcj7oqEKLPcQXwRDsQQZjJDBTAyER9DbhKcBqMV1tsc+p0ibWbjqvyd
TW8WFVgNQXMQBVNO911eOHsiglN0F6zZJkA1G4zg8FvWxVaefyadPWxTSDBjNfMLk0qVpLDvHL+0
Yvkf1VWAeq8rjoN0ZsJF9WO24VX+VcVyabhGs1LH6AqmSA8CEGPuLqfaRp20mkdSAs8mt+n4ooaz
G0/XtIrfnA7XTOAtz/WGivQcl9Ve1qn53JseGyt4Meyf8OYsq7UFBCkrsW8GwRUdfUYl3KA38hKC
C/mPeKG7nZlZCdHcI1lHh2NmJI7ykMp9dYHJiJTHh/sLf75igLZLi+ROkjSTkG/Lfrg+ZZleWX0g
REXzauN53fIw1SxwmKTUPFQl5FK77BAiqkmfs9LjCDfkXju0ux4ECA+UcZTPJCr580OjiXDnCrmo
yaxY349PtkwmkglsNLyOYsvfpgbaEQwpuk5OfWnsZ9yVuxJxP6EU7b3029+1b5mRDYkRU0E8dPYG
YP9IjJJ79ZXgmlnoMcd5urkTucpWQdyXnePZaNifS+ZhxVQdq7GV0Qg3dYdY6MUJzJGhrj+seuri
l5uMh6KXEQFav8VABMM8QjQOJV2B64xszS1ERB55U3aLPT1gT3ZA3z1EPsZQEAHguBe4EI19GlB+
Hkz2plCuyrcRctlelvcNDdcFYvddAuM6WkIc8TJfwDYXzq7sluAx/SnrodqXQnkbJJbVYdEsV/te
XhOT2L2ljS2+sx8kWU1U6oXBJdufMsSkXwbbOAyynQlaiSyP+YnAO4qxn3LCag6u/idLGu9EWPFL
VxP3Z/hfvlWoCNFldfGauyYNvtwmucnG0rvYX+a9640B4kkVA8thqRRCX7QGqje/z5B1rZwLqeb9
4LevayuXDiXOaIBq+1xYr43PNzvmLJ57Hg3WwsSd8xLVZKZajOd/bCt76ErH3hJIB/OPZx2u9u4P
cIFsb+JpFiEkSXAxGPyW4ohTT+446wSNMWPmsEh+mlkx+nIQ9xRjNuC6ECQOI9hAk3d1mPWgr5eP
ixSgyJaVkh4EePXBu6VjiT3ejjNUT6nLcVK+r5ZBrUBhyRjeEfZTDN+Ku1XqQxBUUS7mi2My6/Ay
jnLS1L/DBcxAiY2Wm/kjLQgyd3TLvN6oH2FHBTdZGT4KIxKSS/1cxiJBd+p816WZHNxVnTawtvdp
sTcj4bDSqq3T4ufnbgoSJoM5+4wGegmdxw7j8sreORoEN2+6oH1sU/Oxa7Nf8DTIUcS+sLKe6xSH
uO/uvNYxj1PefOZTF+lZGzsq7AAKtYskxL4jinHAfC/OzpA9k6II9qFODnGswmhs2c9qYqgrC2pr
XY3pSzoEd23gyo0jPHgZjVxOYV3hAe2WK64+xqYeFi6jXayD3VanvlPfaOaojU1ENC47kE4mj6Zk
2JHpQt98hMQmrIpYuE2km6TbcrjveW/XelHZERCEPfSwT3jR9VL4Ox9UfI33Q0/0LV4yv2Ycvo+q
zB5io3ng7LHuSVm5g5vGug1C5sZunT/p7Ianxs6Rw0vnMe4CxQjQ3vjhun2Uwwvu/HijuACQtC3e
o42AfmNg04F7m9xS9iwZXOq1uojcPHhCJHkr6cpZTXgnd49gwHrUSbsOXeZ9ExP6GHRvBISYZH9F
gxkPj4GKf0vLR8I1dUyL1HcKD2QDEg+Kn30OVYN4g25/W7Xta5FVF2tNyKFt2iEXYDBPzJ2T5wxF
xwAdMgjencPMJ/XsdYGMwomhKXIozHt7OWUBzr3yrpoXgl5aaoqq+lmUDk72qsfBFNGu5nGHjUdF
VRlxo//ptfOgmw7WFg+2sEMr7fFiDjiyvol+Ls4GwYa5Ig8DaWNNa7S1kFqgdcGqILKFlPB1FwvW
4s6KJ7nzFx+xcr3gVs1PBNiEl2n6CRRLUZ01NHHMgakKfmXBcjMsEyxGR3NQMYCD4ZVv05o3LJon
CNRs530POdrIWBjHIw7W9DQCkEDXWWLL7YtruywP8wBFgoiRrEd3DRQSeSWnoRqb7jmsltfBNbAj
eQ+KR21uGfJHhhDXk7VY6GsBGy5HXmDA0VCz6HeVNODDkFHH+e0xkbOam0xU9xqnTYnmpeo/2wTA
dFOZtyxFVIsaazl0NK13M+0VC+c5Sqbib9OX45ESwLtj3O/dyX9+DAuQ93g1JtjzhwoAWP/zY07J
h7UMq97R7M53KX6zvQOue0N+sTCsI0Et5MwWjXzMy+IYjIQ3B+hpGhPqBXGprFzKSp9nCTPMYzGG
nalphl3dA3IZh7K5n9zPjrXvng53OZYGgmI/ix+6eaA3lvnfyXDpyjz9reqGCHimo535IrPgSvzE
xVHxtq5zsp1TfGNdO9wlssId5CK+9+FPUkD6756YmiM5i1vLcS6Y171LEPfczwprITUCg7rl0I9G
C7X4R47ZOwXGTRVpiegtfsnylVqD7Qkwk3uw/J05NO5jZlHGdEG1Cd3cOvH+8ziES2SuORca9Xg3
L0z6AcsjZtx7uSmjrvZPq9ACQcNZVfNtmr18Q2YFWXAjwfWurI9Wgcm5KuOeiM+tCKAf8imTTVF6
V+BQU8QNw3qeASAElKgtw6O1ur/Dsq2PvYJ7WMz3PvkbjUOEu2t1r3qgbJrEENmp88bEx3oCiNwA
OOrPmK+3aFY4UmaFKWJAGDG0KEc4qyvOr1+G4OmOKrklewZMEo3vCH+6/2l4XF+GJV6AwviIxT6C
ittHuKCdDLd/t+NHL0Om0VzaSu2RQGyGibVcP7L6Kmf2cqmLlsmN7d0g2WzpnktcCoJDk+yi3JW8
Y/efHbxb/EVKle0hSyg1esOp9vBRonQOp4uZyx2Zffk+NZeY3gAhZViH9DUucGWf/I+pMlhbUQ8b
ZHxEU5gUeJh4ZEi7g8XqeT2OBfENDcIkLFtVkVk01la3ujvkCTl1ntKgED3xm51auUcMmFxmkDnA
nkW+KfRv6OX+I/NNqFT64Hhjc/RbB476dDcKVtyeUXogSgCpMIFAQfNKHZ9y50B16ROMx8Po3ykz
LE9xtxR4H029g3ICDr4CEaWafedj/lpGKJNaP05+xXYabS0yRBct35ojwWJVXIA21ueAMrQkcSBM
U9JX5GvV8pDTSa7xtWAr6/hAFGisuRYfRVMPJ+SbcIV6Wpu06ve8onBjhgmVfFjAYkA96Pf+Z5O2
MzGklLvx/Bza/VmHX+6qpsSadCgCturzSBSFJW1BsITJstmx9qyRt+QxfUpTE5tTT+cgTXiuddZf
aaafS8Azu/7us7W0MIFuyO8GnvvGtnyO3CJ+NWMUd7J+Kcz5wzXjqwq7J6uczqmhYbTDDtjIwDku
8w9gjkuRjycyjuqN6TAHzNQo8N5l6c6OJe5Q5KvbPg6uOm4veem0x3rgm09S8zqOIVEqCnWy7yKZ
KJR3MkITp59Y15t8stfSWT4qGEzUDUg86mWBPUv2A2qT7AFBEYvPZd93FHZLzAiIAC68sCEa9aVH
fOmxoVVT+9bYGDSNlupbLszvWpaCs63OGh3CZoso8Un39oXCtNxlMQ47qpNNMupTm4tXrhDD+qpn
0q99e3itOkGIomfeETZTZA5e9IXt1hwIWnH20q6osNBijx1IqS6d59DxGATChqtrWD14dpUD6sFc
QYqasdpCFHYnH6e6va5XJ+Fib9xNf9wp247YcRR1mOcqllyKO8eW42V9CeM4/Eg/6la9XuyY6BAM
hIExezo+nb8+FHuZBA9ZMD/NDmucMfnVuoxjWuWS1FHcEtzzMs3WT4Ac+al9Bk28U9P8EBrQHW27
udQYrhLiHyJjFbOAWb5k9HFtYN5RfuArWJlJY4ka8o/d2HZkxx2KrEH8ibW9LZSvga0yQh1btMpV
XyEtIw6ApsHcuKKHDdyfvdTHCKePsvqZO/eNR8L/JO9MliRH0uT8KiNzJkpgWAyACIcH3/fwcI8l
Iy+QjFyw7zBsT88Pnk2yqpszzT6zD9GSVZFRHu6AwexX1U+3VuP4u96sb/0g77jI9HdMRGxtoaYG
lKM90VxebworkZeifmao2O/akL21CJ4x/V8ZUpwpFa2XmaVV4O8BNWAbvwZFkW5ohO14RVa24uD9
BfmSzoYxy5YguM1XSdIWkgiGpMwrLmOkvVu6z0ZGV/pGVl2wKUhoc0blw4zT94kfugjMzkRGyTt4
x+rc9cYrnTU4bSg2X5pzPIHAzUVvgaemPFW84EMZDeOICp+j9ysJeSrGhIvG6HuqV+aTrXVb5rHf
phwgulP7t4mtC5m4A/S3S+MpTuEAxA3iJTGbGq+Waqmb3c2r0LLMGhnZ6G4D41xtFiGHeTbk9QDR
LO2lTvtfhJt2uqWtUCUhjrGsBl70omGOcvPmvTPV3hfzEcZlGOET+LfZzvqtuJHX/Rr5pESMMTk7
ns0REmVPv8hIHRVBo7VJMdaiNN27mtgq1wzH7IJ5zBD6p95xJZ1+7Ufm7iuLauJ8am9ZjMiWjPEy
6QeXCAVE+QxJWWrjJgjy82ji5hqDZ9xIM3kOebquy3NqTNpiTBkLhGonOgbvNMPfnMJnmKENR4Nb
ouJKw0DDWTt27bvC+rPotenrNFydHneYsHjydMdsAFfe/wyS7tD4FINYH0ol2SoU/L22MG5zVzYY
cVW294B5lVC4XuJaEHfL0o0NLXoxwonccj7/odu3sqoMDhnTk1Ync8d7US2tkd/TEfRXj16+jMr4
lQLX79LVd9MQXaZe/DK15pD1xp2B7DrgA8FTqhObHr/mlfGKRjznDEvm04gTjWWvzNFAZjTOHNrr
XTf0m7ZAsjP66ocrXjkXs9WV3+J63Db6vBxKShJp0jSBGjqqIHyuGbTeUWZP8BhnCQk7MrROFaDI
Wl+ArlVun21jx7xbU/9JkhoCy2dk+ejbmX6U9nB2DrH7xUzeLIRV5OvwNvkAG+y0OI8Ga2vCColD
LavIb4yfOop1Kautsn8EKDCCosIldkQSi1Z4amoDNCEzJD0Fl4tPLQBUD+KmujUAKaeSdhHW+lWQ
iNe+Gz77+lWJvj+i0rOHjAsSPuSuSMm1lvfDjdwvo0uzQNy/or4v9DDZdQkNBBVPOhIZRxXXx4BA
F3ouIZbQ1O61P37VslpxVRHtV8MhmdQtHh0Ky5hnLgVjWJPZtUhdduUyveXQRbIg8baeXoJkwRu5
cNrT1PSHpmyqZToaMKj17Cjj4l1MIZuJ2n+qYRE2jCtAALA0jFFy6QxazKfmR617VzJVezGY71oT
nGLNeyZ4Mqwcm1xdaxkvaUwNAmORSHOLjTcMVwq/KEtz8p0/qQ7rI7M/Aj08DkwEF+OrUuMdBjZI
PbdgrSQ07CZPRgIKL0dYWpKk+aTDez+haywoXqTAxigifkz73NvaslPeXfioRLE8ThbT1olTV0YE
faPZw2vUWmudOhcM+7gMDbpLDlXf7zuoQ2YX7PtaAjZs+mSTKW5YK2s4dvXbjOFRAtmrT1j0NVnc
4tQA7o4RAdfYPdVgw0zSvtdWsYprUu/KBCGoFLSKgU4wfCiZDQ0HMlEIIAPeMsDhOwOtG4x4+nNy
gE/z05+qAtwP+r1ygx9VjE2jhCNRJOpLDghiwRtmLAMQ+ku/rncWrKWVjZi6hze9dnKzg+ZAeKKQ
oFPj/Cu6PU5B/DVymJ4y+KLrMgi/ikCGFPHhO/W99ACzYSeMb60w622hQYCtpPvdmLis6BXe8xRZ
TdbgLXDVdOuuee/VPGgPJU3LxPuantM9RasMB42FMpZAE5m7lwgGhBB+4PrZec5KldpKZdoK1Jd4
6jrjlTlk2wv0BF22uEbRLpoRr2XLdMDrMeelWaphZwe0mA1Yd7w4O/bRgAE3oIog19tn3celaH5v
c2gkUgxwQltuTWxylKRoRpczlXZALivu+MSIaL+J9I1oJwx/gzgrkc/tZMa646C5hmWwt0aehAa+
x1so/C957lfvJPrZcDNwiXkBdYBlc+pI06WmtUtzIpt9CjHEg+zJPZp+AJxpKZdOMMkiPxxzUodd
PRyaq/Aia9WNcKqhe5qrVNCIgT2MI51ZJBhwCFNLnTmyMtFP+gz3Z5lhTAdw0ytI/laVU68GLYoY
gdpGymavajWnYYpPpsNGC8QnzRQaGpweQUYtxpRIH+dKftyBj1uHvOfFF7/McLSx+2bgbgItQGK4
xQEHdlPnlE/49Fesgpsc+10ZJta11ZivOQRMV1A0mg3c3IaDqokLycdfB/fz04a2gQmlRjK3wbUk
2vySW3cLiTxjiBE8oZ3zQrAXEvrAwRp7+bmiKAWdsoT4wVSs8cojj3mKaaDH1AWeLuEKrs4OQoke
j9YmhJPWNa56790xOzQDklcThq+1zoST7Ih/Zm8QkE3vnZ2SQ/xlapKz7qbsBIHuPwuNBbGxrCVq
cXUUkmFcCmxqaaaxu7L6H3hZ6ouRwUGpen6yMqrh2LT+Pu2a4tTmTIIxwx/hDPIqBfB0I4s3jecQ
Cgj6H6HhYXW3260+NfEW6td1hJCIPsqXItM5XhMrMoKUfouwC9iIMPs3Utc+OClgX8tzzo3llofQ
pYE8ZUO9AIE1nBsHa2YBfXM9uQXH27Q7uAYyXMTeYNlo2cpx8KLRQy02BYpxV3YaH1mZbyqwVysS
GjjEE/NeloLg5dzX4WevucZQiZ6ohc2gH2DPCDMInmxPgUE+IMbwxP/qloTTHFGAmfNRJ31Nm9Z2
TvS6n6DvFBSWM4RPmV3Q0kOthLRqPHjGOEFzS18GLfTWydCeLQrL+VjGi5kH9YoTBdZODXNrM1bZ
adLdz96eAbhUu8LkmtZlTyOchVt6wVAJRMBQvKuy+hxTLs+hC6AO2y3sDGKom9quLdTMhEdXb/Y7
O3AZnLPjKaeBGsMa65YHeNNh6r/o66p8CwZixUnZf8uS2fYZguRi5XVK22Huap8j+YS6rV76dIB5
hdNft5/FwLk78pmH2g7NLbFAa0rxylet/KwqBrN9b+Iai4obYTgumajCfkusjHoUBplQEbPaoZEI
awHrc520h1Lgfsgdhy02+V2D7r5tG5snU4j+4NXQWgZZ2GtDT45WM+Ucl7DwRVgttkVhPaVjFFNA
4DyToe030xSWG2mkdxs/xqFMxgrkJacWm2q2XVXqKPLIp2HU2CvxOmphfFAYVPZpugpaH0kpyYcD
Cu072Vj4p/r4Ca2gPhXpS6MCDW1jWJPfAEsSdUehzI8uTdk6ldnWnips0wYW0JzmLD0LLmEfgE/U
jGDtcLDTigj9xTORJ51fUQO9NxRRyO9K6NaT4yHOAU7g5ffanJR3FMbrnhHQjM/nAEej8YHhajfN
vmhK0NN4WmnJzMVk3ZcyS+cUOfa+uOImYLSw0poWWl4B3ZwjYb/m5PQZRAh8jy91lBo7QRq3dmGu
mvQGc9OI8Jj1lBqgYYB+KOEX4w5eMp24tGHjHh5fjLZDOAPyOIrmS0lV26q1UVuCnHqfQY+P1lDH
RyfC8rx4/DlTu8rAqNhmA2rnIKwtaYV0EUeWfRQ9Jo0Y+PSidwZzmeg5BhmTx0bN7bYILNgsVlS5
q8FIt7U/2DtTgXNwkbQk235CCFmrtBVeEFgS+XBtp+E1tUFalmnxEflnQzsnCSV91WikG/IckN94
vaRC9KHFBljZh0ofdkURWFvRhB3oHL4UhkWB9vxF6it2APtGJ+QFIJDmKf00FB0cXpHRaGhbTA91
Gm9yxu9bpqccbyXDgMOjF4uqMaB2wiXUXPneDn8JvEWmS1Yk37Ra3FPYInBm+e/FzBlli8mnJNPX
EIi3TWaj5aDi56oUJ6k8ufYEGIE68ldDpl9LuFOJzSEEQwu996hRej1eafHYTGBjcxrcFlOgETsL
62eqq2ZGV/PSW3hWJle+ObLP2O9EvPnV7GZyEPNHEC4mvleaQCMNSUUmt6BmM66XDmfjgee8V10z
u/6c2mAgXjHcUGN2QhvvwuQppPnUoJtMveKhA4Y3RrcS0/k0VBhAR/lNb3m88fyB/NSl5ltayNcK
FiKL6U9GKiaaP1WqGeWbGid6pKxyERU+QFTjh1sg45CJvOpFfKWAcElKlfHR7I3NiieFtsOiMEIJ
1r43UbhPnbaCMw65Aj0BrTpqifHQDO6aP1wNQQnqHaUZ7ruH7u9qn31DWWzs2duqcGu2h0ge2kGQ
vEvNguAD76cTxb9Mdr1Z4j2za3zVhwKfW+C3wJweIxofhnj55kd4fcFn8JDNIupTp6smyqdcsbtz
QnVL83BL7xv+N5QTRlDDOjDWRlrsVGDOoQV2vkC4dlEvnshS4hheAEn4PiSz+RYxfzYaYMY32RKO
09U0E+wz6WtGKitLnk12SQuTXJGuDUQDQ64Q4nqAkuqD28dEcLPuOOQ58I3+SyuIH3n63Y5m6r+3
asNfBT3aNXcOI7h9TlIx8bxzm3vfAoHmYGvusTrh5HlrwIFnBT2rNltWOJCcXkLnS1bZeJnNQu4s
Lfm8TCV1nAleLekiABU8lHAKm3TvOESt1jYNtdTz7rB3pB1WEvDv3a6KIAVxQsttADEjAZZyAI05
uvOWOMWmNaT7WJlvoIq36NjmompNe92rkVzNOXJ7GCR3vbN+xZiKiTh65NMKBFPekSZEkagsZp6M
gL76bsBOVfMtQo1X2fmK/EXwEnf4EsGB3ewos9e1px0dy9ybKD+87U68aflwhCTiY8TcYib9p2nF
4IV2hlVVcus/zKH/kjH2/69KktnZ+p/bZ+919G+nb3nyl06S+a/8dtC64g+XPhL9T9ZZx/tD4r1x
dXBEkr6BuaXkb85Zj/4S6TjYY5H25nwPFSEN5ZFzTckfnmHYkIZMIK50h3jOv+ac/WsXieXapu5J
XTd0TtuWK7H8lt+/3agJaf7j38V/SzMM5To017VX6MemD2s8fHTuNDbLsOoYD3qoOHOp1Ivrjy6M
Ds5tTm+hoHZyTWZnk1RMF4Ym+VV4yj4yrK2K8GP+sypqnBghDrGGg7SBKv2nt/f6uy/l33KVXQuw
c7wYa65J+f2P9z/+49+d+aULpvdSetI0dWS1v770hGmbUXNqXWceWNORU2PSKbIoOH1MZlrLPAsQ
je0JDFtj0Ruo3FUlgrfSrqc1I/pqtr+81MgxW1KQHaagguFiqUP+Vfwz3/+JqWy4ktrnHDi528fv
b6g51DU/7nKmRUUTuNgykJtci54zkyDUppOGJM1UsJ+DvHps7v5s5MvY6a56HikrgHhfsyy4Gy3N
s4rOLzG/36aNkS/rr6Ihn0cLhfFPevIMrNb/+GZJLkAx267xXP/1zWqafPJiQw2gjRpAYolzN0Fl
MQNpX3qkyyOQKvDBHqneuaC2pO+oN4gC+PNL6YuCxMXjLQ2d1wCSPqYXTLg48pb2yDeIVvtVuB8B
88ldP6nvbYKTlhYsjhwDvsr/+nN/WLn//nP3eCn8T1DXY/9dfQ7t5lmikfRYx5AZjpNzcGq7vdF4
RRF9pvFBGS4dpTRSr6YopiamcbY58eNnjgk8+jP7auZrqeW4i9IIvGbFzoMTuAnBt3kmWJlTxLbn
kGPsMghROhN3nbDNiudssBkab019aXcMFaDT//r3Ev+Xj8g0bE7A5B9Yp2eP/Z9vRSNpXNnWfr+W
JU+XDGw8c6LHVRcCUhUN+dTeMk4CHvqJrsqcyVxJuFLqu9rSR3b4fBxtF3c8u7vNP3ltrDB/fwFJ
aTiesFiyWLAM7+/uNhHHQyMNJph+PpL/yRRNOBBEotw9AKjbNn2QvkGE3LmyBDTXxF/DBNnIRSjY
B3hAPvNOJDw/I3LpmNKcPPW2NY+tZW3EZ8psDo9COQhosMAL90mq2UEX2W91Q3egXSr6zZKQuXvH
fdUHh8y/luggF0XLDqSf5hlgO86k4Mm0NdJl7KdX9A8BlutGbxO6Mjg4/TtDl89cSnJTkB/2duHT
Y2n3NbjjUdsFPTFux42ii+mCusrr7GdmU6ciTPCPauq+NLLytglMucopLrJIl6nIPrFWMXRIPXGY
xK9aOeY+cMZjS5gJf9MAEExiBUsHV1+GpkX40iKAiG5BexoaRwyVjBMBXEjHpcJWpuW4k5EA4a1N
DqSy4DNQMF1q/rskXRkkBmSHaoSfVuDvxdELlLsqr0qob6ljXJsUJo5WZj9j5WlbJyKx1dXkj4Et
u3menfMhypa03C1zfbSPXRBWJEX9LwF4rF2gZfewmsYdptcFXHubBcHY8ADSWQvMo1TwlU0PJXj+
AGD23w29ARXQ3GyNUm5k5Kfe5bXGNilwChLI43UsjVxK4YEfwiAsKfeyHAym03y/L+UJcuWtcAtO
V6NmbRO6BfPB34bQpHZTy+y4qh2MqmXTLTtL03ee9KqNluo1eIsBcayk4MC216NjWafYCt2DJXF8
9QPGqbL7Ao+mu2StoApmvn6C6tIHX5TyomfR5We7d/3jACOJBxprHjDQtqTDxacbZaKsD/iatx68
LiP+/AL+Uq2cDow+lm3SCpSI0xu+RVVjsF6yQLQwd7ahqT7SKPsmEfyXU05O7vG+AB58fLce6Rcl
rfgSO7jBF5HYOWVP7x0ex+eknNv1pHPKErP6fbs7keL9U5xyp7bcNSXO67qGp0ld83TUtHqbZiPM
em3S1rXj/DQY/G1HaEVAZoMtapj+2ZhiZ6dVQQAQP5NjgfWLQ7ddjcbQHTXvu1+TJUgq0KlmBv9G
TH1/kgPzXy+ImXgFdX1vbP2XlWwdFJE9MTJvDz4PN06r6k00IUUNCqyvTPNLxiAl7X2k3UhrViVn
2jMIaQ6toGI2HcSdSJeIOWUDgA4NDzmpbbb4LopNj9ixTboWxrJFoTafLgUucK3XVhYH27GQJz7Y
4WpkwdcyE9ORST/+Qmf8ZmWcxfsieRmD6GOsA2uvKd6zifEpJ+HWXhSWYqTHUCrKBayrvOqXjamw
t4ZgO3K7ex9iDVQOVwD0DDd/moYfVgs9yIWoHOkOdLB4/P64XvlxL56lWuhzXC2k5Vh/5uu4ma8r
eCFADqlY9hnSUoa6ZI3grhDoq4gi5QaULHn6feHxyCUowYU49fPht3mJYl500Lvf496f/794cmKs
2G3NmWWgbQcRaQyuvUubgwUnXvf3uJieRelO26IuX3SK2Y7tQGO1XqtT4YfHqaxfbA+raN/lCi+C
nq0fr5gEg7bpmKksEqgaClrugRqbN0t51VPklU/iQSfPSKmM7fCqS4aD0rmmXEl0fXvfeWVyKXGx
rAbVu8sIUMLeQbebS+TuJRuejahhpTHR6I690SwzPuZzKNUG1arc8gUZiqHqGNtPFuefTZeRWih0
xDEy32bVG199I94kHDSPDGPNfZInjN8pV5loJlsZfVlu+vnBHvfjts8q7fB439OKlBNdslxuHD5j
fRjJJIHhjedtV6BFsDECeX58BGVlFxs98y+tqsrN4EUeWYmGDA8cwrxzaUfxL4mZunRQee+JX4hd
4MAvdDzoqJS21tsBG7wl1ZcRjWQvmvpZIw+PV8vTCO+az4832Q3N734Fm38y2QumA9s8YIPOiaeo
t+g4Fizwa7MFdbp9m1bO1WjEDTKhyUeEqSgEARew1adoqcCxWTBimuBPUoJjlWf4GDk31jBQ80Ji
exKwDHKzNnZW4VdLGAc1Y9ZVNqlg4zNl3E3Mi1bCLJZBkg6XYMg/29QNmX1n+Tc/+mEznNyOucjg
pcTtkmZWSVA61cEcT8ktDJIn0ZIVLcx0r6RdreOG+aE9qok5umLN8eE/Nul4n4KOnW2FP0rHcUbW
95ZBNjilw8SZfGYSZB5zhNYpD3bV3RIt3LVs4J9E3LUL38BzlXoNSZnJpg8hQAU2uYwdmkugSgzE
EojczzdZlGMzoktGe8sNLLJxsqfmvn4hCzAvQKRv1MSmXvT8caI35GSO3XtoR/IjicIzUwgc6VX9
o2DotkhS6q4NObw3YDXMdOpf+hZt1NOqb46wIrAWM1KviF4CNyce5Y+gB2q6G4Z6ci+dLfVlKr8a
I87JPEIh99B1+n5qLnlTsvrYVbxVNe+XM5TmhgnMB/nx7HucZeeYniUIPdmLlUxiZ9R+vnUD7xs4
BJtEIfSbVpfeG63qxMrxXSVB8iZtwH9TkZ3LQKM8Oo+oWSvJaIiy3YZ5nmw9nhCrhgWOowpNRm3p
bfEXl+DduMoy+jnw7Gc4IqlTDzqbMVlTlxs+ZmfvMzNd0CtUHOlSu7VtpqHL2lsVFNGlrSpMTxYC
E8IrkaDyok0fgafE0W+Y3/I5xdshB3PpwR5ZykzWGxLtVwWxJcIoU2PWfdyrg6G+tXGSreFaMuxt
YxY4DW0zn/ZDpNplNMFa0Oyc5bDOnw13bPeFi0zJZ/nMg4sORCaoQV/6S+xMx7aNOI46+dOIf5Qk
Bks5T2H7WEbaVeAmxyBBW1fLapsaJVTBsHyrJzgRnq3OdVACKeUsYqFgbHXX+Vrh0Vh6SXjpNR/3
SOm/t1Zv7jXY3nii8aHNm62cEhcSNfm+UlQsBQOsc9WNeyvkOdU6z3ndZ3ubd3Puop914mJtJ6a6
93bzqXnFqfTs+OY7pEvM2r5Dowjl0Smc6RmbNQ42jD+gXHukXbffzOPy5zwTICGr9FdBFuUyr+YB
cEbFzXsvQvvJVWm+ynRC44/1zR7xqw9j6ZzVkHzIfCIbGvLavFbkz25VP+XzD4/HUvKJiuqiEeNH
bmdeZRfuKxZQg2Gs6wNxo2kbtat7ApW79VuyQyZ7wa0v6ifZTTnRvpla1zvoAa0BPIWeC0LgFi1G
YWYtTLHNGFKQma1tptvDQYLa36Wdz5wbgfuWxvB8NW+2dcHDcqprYFbTZnDSZcLEtm66a1pM9hIz
xBv0o/wpaa3D2MpLoDMxIEqP2usUDO2tnFqhsfnB9qOipIi1ZRLV+0Qn0UtStD973bvV5HQxbSez
shNEWzyUrLzig4Iic++w98ZCqDtrbiEQ5a4N5Feg10mMUqORiH0bKe25iOYKnuDNryuWEEt90a0C
R5DualeeOieT8fUmtTWIAiF2j6YA8wBLwMIcW6x0a+QMMT9ZfNGR9pz8YRMOlg4YPIjWQzudacNk
AGqgbBMhqvTgPBg1ujDH5J01odDh7ZMrI+cvp74Nvlj2UNUd07S5EPRzU7rhMrdIQlhcu7WGIzoP
Yeh1Yl+l2BKS+fdkHLHOe91lT77EKQt8eb4Jgoixd+12YtHNF3aq0SBqwr/lxyiAjF6+t/ykvtNe
uMunwdkiF9MraJLFojgow4VsdFsKrsBdtNig3c+iy3ZdUTR3s/UBQunZtTXOaVROuPG4FiyPKIzX
xwfbSrGQSPMgR3vAsaA+IyONLkNPj5rbO/u8d8CdlZden5WkluwJcPi2brKtOz+Uu8R+tVydPlZe
2cEoaHQzybHYstyHIrtR7ERspnkdhgrZG8BfmUY/2S8gtmXdS5T6+nM2RV+AcvyCNpmeRRVP6OfW
BL6RH2H7WNa9IpqOgUNlH0U/5s4B7LiIpf9d6yY6IqzmqTYpuuq9X8zBSTEXQ7oplOnu0zz5mCyd
wtkW56BHp3Y71AM+MBwmj6nP4whZuHTFGaCrO0ovtkmBUV8ZuXvm3toqeaAuPcdJHZvHCQOJpqNZ
A0QoP2m2XPi6CzM09uUdENtzYJF7SklkbDrLC0H00LoW6d9rYQ0fXaSFizoX5H0yD0+FbWtrlpJh
mXq5s0ymkGGTzqYHh3i5lHO8IMvKr485ThRb68lyG6jbBUUFZfjU4cyTYctOhbDxSfCERDTjMmoC
jjxikLsI4MhJcBHzyKlYtYulDwQZwp/7UakUV+lgoytg8KgrS98lZoMYkNrDhsOosQC2zX0hwfoj
FG7j1nvWU+tmZyB5lFzXA0UdWue2664S8F8qkmdh0kYXZXEfDFaQQsoDrlIJk8hHEomcLQwFplZr
PhtjhUGmTuBE+eNKuH53xf+6tvKJgpmkZCMdkUOUj3N9xfYiVdgSfJAbDcdKHpSWI9Z+4z+n7ZSs
BQwX3Jbs6nvKRiyDGUVvoyhhKiwPRhV+8MM2BeOljTGw57BbtlBEdq+jxj7VG9jSS2gyvhW3qwm+
m0tqZOVYhoDTz262oDYY53TR7Aa/Kj/8+fvTVuzzFkgujZhX8qvgXnWe0Lbb3uu6vrqZ8g6PrZDh
9+VGb4ObX9EWg6WDbgw5e4Ds+PWx0XWSD6MMJEgezilukQJPDp5DPy/XSeHbx1aye/ThaC98CfpZ
Z54DdJwVnX09yT0VE4Hw8d9wti2leJeMJ59YR96yRGAtnfe+eVayqgir2Hp0Na85yPKhxbp918Ei
Lmk2ndYG3Sg6Qb/BnfJVGrXUzLX2qdRxnGeUGWdtR2toTTrWtES84PcXu3aITyLwksNkWJ9l5/Ub
T0/HRe52R34dNJGA+q8u7H5W3u/9Ox75dNIRfib6OGN45QMVZUaMnVHdtZEWIC0zKgoBbH3xex2V
87OfiG1+15paHrE/qktaxfo2I1AVpfU7fKjh5lhNf6OnsVqVIUfGstGORivZ+5vwo7dtxAGJehNF
NCbqlp7qx4vM647TQcZ0fAjiq1kIgvq0AsHaogWkEJgFoh6/aTB/aWCt4H6H6qBCOz72DT3cMVis
JeEMNq9BXG5cfQAuPBmNRiLX1E/h7Cd3eOon0tTPGWOAq471AL9vsc175GQ7qfyLa+j+JYzhe/ac
IIHMQflkvtMuEKXqXe3Ll2zIqSY0SgwjmjT3Q6GpYwscv2gMdxvNx6bHB9RZFKA0vp1SCu1Ea1nI
a9dMP3uV+le2FjSpGgEmLRIhrBXdTjh2e+r7ja+FEaXKLNqjgdU3rbJo87h3SU2CQnAaEiDM4gec
Y8slIqX75A88zH33J7PEX6bBX2yYty8KIgF0VUNrszAqPH41q7/SHJb9Sk1zV5pdftVTYsmMpuXG
5Sxs4WJYDrSvLPTAx52hM93NU+ldFdNemkUsOEPDsgrajt5KFrChico78M6dS2hoW8QzxdX3tKtL
4ueZ8yXR/LOrM9DQMJc8M4OnEWmyL0nPqxsJjC+HngFroBlXtBRqT+cHfk6BIKhp58AER2MpGPP9
483E/a1tgzH9WUz9EQu52HAu6vF1vljKiRmTgV1IDXPHltPfxBa2l5GYNrxqrfygmLEfYEImYX0r
uiZbpKNLy2E79ovObsXm8R8YREwXiVvB59S6598PHl/BgGPfn87TzVJ5J/p0+h3rxbAIBUOWVIt/
NWUabiytfLZLO1+VOe8LCE7e/myQHPHbnxihgk3sQ1LJGzM5jDNx1hbwoHy0jYYBxIoGKlxEuJ34
VS4s8UgGg6W2brPDHV1u4pb2PZGP78wg7Y6U4rzD2ZA2vphVWB4Dl2LyIVHhrqkgicMNoJWZlolV
GdAfGY5hcTGcj8c5nUPL1ajjH3rPwJh6Cn9t6qa/1BXwNXMeIocRs8TaobUYC1v9xJTlGEDAXUfz
s4Napg9qfsMVzAAqlaimWAaEc6jf68A+CDiLHnOCx5j8X9JE/yks6D1KovLnj+jbf59/7vcCUENE
p+iDy/N//nS+b17+/hv+8v3N/3j86+BnsfrWfvvLH9Z5G7Xjs/pZj7efjUp//+y/fef/67/8Gxvo
ZSxhA30vVN7OPy0AboGk+fgPzCqccFBf/nNRlPBC8PMfvv9vTCHxh06LG5qUIDFlComi8JspZP3h
GJhRdN0zDVMY4OL/tzDqiD/QfAT9errBPaXPMsT/EkadPzyHpieHR7ZnmKg8/4owKmY40p8UM5L/
nLsFCqx05lfieLNc8ydl1FGmmfkFyA7kxa9ySgmFwIq0cDcxlH6qZ/At1DCKjQOM9VBaFo4TZBva
7ZpTWLn5HgrQk17nZDJGOVMRK4UPUhq//ziliAOYNbND2Y/1c1MlySYZB8rtLPQpbtmrJ/OLZUyY
CHzpryLgbpupKL6gElmHCROKiiJxCgXzFAvC/dVtcFbD91X7x9929QiaRZbGbyZKXWdx1Et87EQW
RTjHBGrxHrK3tY2y+gVbP65Co9F37WNLRCMQEAwRN8y2xCGOiBPSsDJsIksP7zqIasMjTqQqM7wj
MZCUSBJ/9TiJh/GUfQe1BpmwVO+p+a2c6uzs1iI+FToTLBl/RvMNDgtUrQ2ixEvbyKhj8KbbUAdY
sDPr1FP1eLcy7eSKaVP6U3B+fNFUcDDjnh3buLFyqV57z123wp1IOuTQgzjjOucWhv+ZY8+M+yW5
MJQfeIgY7rv5pQ6oOAvCcofbhLzT/DlYzuDsXUFLL+zTJwbiNVhLTx15hP7KAagvydMTSpk/55iF
3+zqZO2XdXgP5gdFinRVsmk+w4yatqm6GVyaO4JW/bputGnVxpAtEPa1K3q4vol7QhZqcCjsC9xw
jwM7+CcKrxDmP1ywDtfrrO0i5Tumrv/1gqUGgiKnMbRXJaDMs6qIb/k44I5xJov31PUOIa524Vrl
x+8POkQx2fgG83o7cquVlQClfnyZGkB1gm7ada2P4w7s6JtCjTmlWRSfLJlbrwOxgPYnIZKYh1JD
2athBM0mxht49l1fLtswZZc6uR5lAR0bnG6YizDLBN1F+Km7fYh93fcybYjMzbsS538Sdl47chvb
Gn4iAiSL8bZzDpOlG0KSJeac+fTnK7bPsT0+sLABorvHe9TDULXWv/4A9UsLJvdWAy6vOTsM3ips
pee3edIMez+Adef7OfTmtPL2E7YPHlaPkYs1EHeJpzIS8ay0/AJqoZwKhh+71nUq/FIr0eLgQnjD
5NdXzAQ18NGpJxgdNiXqLmetyac0hHroFPmapoGbioaC5Fp57XMGYTusuGB86XnAHLwQxHnwjW5j
ja1fY6inWh6wjWYT6xJ1O2jiEseD/zYQnIeFS0G1EVbBW47Kzu/cTdLUqGvtHGt4xzl0Oe2Wgp/S
grkgXrojfsP+aC0VNzIvAd/KF63YuUCzuO24Vz8mTLkw4Og+GpiiyfwjYVneC7xe5nnRE88b5NUi
xDcE9Kclchyvy3SN54e59wz1+W/r+e3fLAzxeZl0DWbwAvqKzYptCfvTXLhNDVRaLU447K7GCb+3
ajEGv9QQqV5R2A6bceQf81RywyY0lm7mdVcxwCDHr50aqWPGTf8yflgBXxL4zNnNb3XDRnur2Wuz
6b2jsHXsGXG+iEvCK2yFBzphTumr5tEpenCOPMhfpoiwIFMkpylzHeATOaaPx41elZhv4IS8Lqwa
XMpX45XoAFD++0Q4kkHxFy0BBzxG946mQsuxNFNTP9NRrCJ1m6CAMu9AB34uUo+shho7Znz0FaB/
7buSjMpG94i5QMu1UaZ8OhrhGO6Gzv6oRFMc7dHO6XoacHkx6LuyztyLHSWY82Y1akaU7M44HueF
3/Sbat0wJ8c2/VqgnNvmCf0b2GF4GFyh0Fcp6TnWyXkM+rA6YR98I08R8FXi0o0OwzH3lK+5CH4Y
le/vVBedOyist9bs5Bd264RU26xnQqOSGnr9RU/kuMFJiMzJi7vlxc/JkLZro2uC/WRaPTlB5j7L
O+Nb32dfs35srnZaMOxMU2L4wKFIZBvb6NgVDJSYdtOiYVoJ8cIYjrnqfh9jBl0diuq16wLA9PjZ
X4ohB6iVr/QRvzTdVKU/bEeFWHq30eiqw9S53SrqRgiKfX0Vafmbu9v8190N7sKlVHU4l7CkPtOj
hJQDRFPOeaO7QfbhtHRWRhKuItIre7tQVzquIu/j1JgUlUa7xqy3O5pKYz7H+cjDr4W3XgTmcwbA
sLIJ7Fyq8BUJrqrCTWW2ylvQCbFsBJUAw07lrXX6L+jo2JDkD4kXawMleouMCTPiYPJ2uFODjAbo
4l0lzi8CtCdQP5L057zNtU0uTQ9ada3p+Dy5riVBdJKDg6yVU9Fg3DoRcodesh0jG1UH8mayI1Lt
6DDRqCBtXkOxCzuGHrkAtRqjRnzFD2gbEuv2ExD7pZjqfPvfj47xr7MML8l0LHwg2bbsud77e6kV
ksZqlH3KNDqelDPRYRjg+/6rWRTjBywwZTOhFAkwJii0+J0mcQfto7tbWfJUWQVmGnp6NJjQV007
PReKHh5TWL5L3Pa+zCXBXBy4XeEcXczeW8+t7kidXzKnb3d+nG07pa0I32uwJCS3U6hVvMvtUccc
hbkAzlOJ+ayjaT2XSvycy6WXlbbLm+gdW5Q17cf0jmruXCbB81wfDF6OvXyBh+WuZ269UYy0/c1m
b/2T+8ZiQxHsWganShfEcc2L0d+KU8GIIhXD1CGaxetiFRQt84QaXGSs0OvPB2XQpKap1Xfz2xar
yFumv/XTfq7kNMNnlerJWhFecwYCyej4nEVTq8FlPvRuZWzbAO8WQyjlKR8w53JS2wVXMqzz42CS
KdRNgD0I07w7U+QkYA/0pv28J5MKD9IfY++g1Q3pEqSVHa2YNp2wWMIqSiDTRB2rr7Fa4rs84EFr
1JeKEdO7ll9sdUrfrOmWjllPSy//PhVC7ATR/qpobX7MCreC3t4bR93CUVr6p6xanCBvNaUCVHO8
0kuYVtfQVDYBLfFpjOv61OQx16+tdxp96n/fxvonZhotg8YKodtMAy2dZUN8YqZluQMbXGZgtLHx
Y+4QLIcgHmsKsg1IvrnrNROVHuvgLdLiqy7rjlGjkxUN850F4Gj2qOuZlzg7/pVTI0uLecWPQ7gy
qYusxMxU8Sr5MuxGL3NLgVqX6EPb3WR2ad47usMnENdw+7iLhcBtxQ3t6i6S0FxDIOf8asNZuG25
LVHdZUkZ7kIDb76izJsni4nbKh2c4ASDE9ssFsCz7Vs4LCpUHRmY4eiU44ZbgxpImZ5qzwV4Gt17
V+viVTJKETvJMtMuUJdiYQc/3PXFaxMH4RnB/mjL5CLFQIfqe9qTN2ENA9AG3zr5gRnD8zQU/fLx
1eEtkJg3AoGbxqThuUlNP4DgQX7/5UcBc9OBZNhHJQQljtDsrq0O5I0FB0UJNgXya6KVuSUYeeJA
5gOGNunbn40E6Tu7SnpLF/JgRw3u6mbBZL3Q1XUURlfM4NS732YwUGLxXiXFxaZnMNjvQtgRspoc
k6Q74tjwFA7h8CSqYGc3QXCeD2Xa7x5Vqvxd869QQiVbMzctdzisXDqn+MNyTHfticnG7l+o1jZC
cLJVjamgMrLVsyqpRI3FqCu2k7XjYNvqmErGlIXx4gDEqYyxjc2ZRmcqexo2C2vFdP/QQKiC6JLg
Yp5jplLqpKuNVUe0jKcHV2Xs8qMWvjGoM5/LqhbIkqVHK4kOztLNmJ9546SeULOtKFT1w1zYg5yj
MmaovG6qMj9bRok2aBp7YhgGMrb9CBpU7FkkPvbfVSDmEl3HR0DABzKCUb8VkWttYtzVtkStUWHD
MHlJ+xA+DPdQRx/ilAsR6PXVDk9ejGtvFeLfx+M9ElqXZTdMUNx14pZvZmFfE8P1z+Q3Eb6n9PfH
c9QbMJCinloHHcGaDBZ7IyZSPQG57a0JV+XwaHvmm8jHv2nbph7ttVr2fySZcDajYqbEfHfiXYBt
b3E3yRO6w7Ao2PRti1ZSUax+Z2g4N5CnQHpglOFNy9O25v/fnzUVkDiPbVQfdgKtDWNZ5CTVe1fY
pfRAEa9i1N5ae3QuutmIV5N3sQb2j1DIq9awfrKl3U/acT6ozPCP8Ah/u9l+3jpYpChmVMdi8XOF
4wKu/H2zNfR2DCpj8BDHQzVsCYva2KMaYdXCDaTAbni8nU+qrdNBYFuZywQmZehtEgfKb55jF/Vi
/mzg7NRY64jwhONweKrTdDy0NY7yblEQHeK35bEhNQlJGblWjXxrwZJGLlEikkd4lyWQ+TxIfjn2
p7Y/fm2H6QjJQ1zHMjgUcpLsdMlrV8QNYlg0JVXdu9JNUkX+izvBQrFTfYOYgoGog/BShdJyQWqu
rf97cQd/+lTfc97gGrOu02xIFuwnh2knsPB0dTt7FYU12CvWROewVFQoHw3RLJBlzn61oXyjJbZM
ncF8bO5SIp4vFihlHYbdqdB1j6e+TXhiMRp6VJNe3liLvmY+pAyNuSfqbKV2IbHc2Jv/tDuD5jVS
MvVZM4jNsi1De4arQYLHSFc4qflV1XP3lhrpKbYy/dYHAy4nTDWhT34dKK73edgU1zHwiR/S6nrV
YXOwwLaxvkJlMA++gGkwX3nND47YeHlAruxK8p1Ru+5Nh7QRSNtlpahxQbSeIpnQOR+0wv4jyrp8
E0Ew9BfaqH6Zny0RsGFD3z6jPbO2j6EDa+Rq/vPnMzIfAqe7piGwjNOS7haRR/G1tT4g5xVIeUvS
DuUZ1uRByeHv9pVzRKD5UYKA3a0ioeMhHW/n+nXzPMVf4zy4cbLVp/mQEqy89KLU3HZ5yRbDPqC2
VXhN3PFOO6sfB6dlJx4RTsNPc8wthGEyGjLje1sUcPgjmXGVC6IgoDUd4sykuzbzZ5c54LMwYAVX
WCwe58+0OgkRGgYTSgl+2lKOLcIsiZZKHr1lbVldpoylD4vaCAoPjgrNIiw1iaArX3wIMCxxAIBq
3ED7nWs5LdDaTZsWACbY3OlxVV7nBdAia5ubCxgddLCDOXQVuXtR3al7sXESjolf2yPbJ4YPUedt
rlMfZQWJEtO1tNNw1QszvLWdQK8/5de+YCRMXuW9krdD0MfdNXNdFA+4lK6LkU7CsREABoEIbm4Y
/HmIAQXLcgpP5ijNIKN42MVDWt8JAmWuBx9mvn8CvGRWpunku/nmgp31rVKUcx+l7tM8e7Sb/FTJ
rLi6NYkbdzsieDD8OCqD7yzRxPqbOmfjVrS3GYpsbAdr1Z4NvGFyc7Q49cfu/17NnzV2R6EXau+P
H9biMFRGtlJ1j/5Ttof0Mu1eGQeuD63aU2L+6Msge1G9CnuELvrBfA/usRstypSntrC+k48dQJxA
6R5YeS1WfR11B9Ov0g0GGhGODCLdANeQW6W13aZJtRzaUhivCL7Mt5VhBc+jeC+QlvTlWz519nm+
dJg9PEdRYGOOyW6pLpmEa5gtmX8gmrX3qrC+91kwIBcLnI3ZwbNPTUCvB4zlJsG3okC3F+lxRlVc
0X+o/c920nPcGoodLNjspU7UtYON9z1M8lvUhuOH7ZUdRmn2tKrarrtU0OoupMYfXKs3DpZl8pH8
3DASc5O15Bc3Vi/DWTG5G6VG3Kz1WzMM6d72FdgWJg5kFCTpS18W416tTPyzlT7bP+qqughGSg+Y
kiMc5k2npcM6qU3zpXATdIPUkG2DsbJi+vUdkT3saru7d7IpA7FB6em54YZ0wugQEzoEGUWpn+ZX
zHL0g57xKNdlQGHZWIxPVSeCeDwhWN4yL4/XkzoNa1ZEG3vrNPFfHV+5F/kPIbHNmco2H/RCnw4t
2stJwtzzdwXZ1PSxl2tAdfeCMjypuCLEVkxYV5H+IV+QKV3tgrSnUo8YCgMNe+0ayma6GpqWwBYz
v4MreveMnMutlqGu7QmIu1duptwbHOJBRXFxUvUTRKnp6CRlCVeVkEweoQJ9aDiyalb6KVasfTTZ
6slXam5VaOOkP5pPiqzIGF4Fi9ipy4WhphOuaXgjya8GOQof57oKrn8dApM21VKKajN/1sXaNiAH
SAyi3lkW8QWgmeNH4hN2w6WIrpVWWs8wJPddaReX0Rq8ZWu1wxkvboGzRYeN62HE4g5te6ltYU55
N9P5HoVfqLvxlS6n9u3xysKAZ4whPGK/tB7LqNlgn1Tvm4wgv7lqng8truUFulY9qRmaSggXlVeN
gYvEdYkNBROWIKs5kbbSa8K6mRgKjSIPnt1gYownRkhRXUbk2eTYoP1cFXJG45sNdw2Xj9S4GHCH
jCn0N+i89GvMgguwLCWmVsG8tzOe4CCoo5by6ACEkDe2TLyJpJnC9Y7zK6KuoH3OnUffkyQ0A48p
+AiCOv9YQxRd4OcwXvI2IF6TWB8770AIIsXekFERrAyYKugV6kFjJUXpORUZwoDRtV9L0fqnltJx
6fdWt66RV2xyPKL2VU2wSiDTxYjOpBKQdz/Y6XOD5g7rC8UXZMpq22aqjPsg+HWOTww4etvuQMbc
y9zw6hlNyeM8uoiC1pDeNRRQHYTm1tFuhZYnW7d3gt2oFhCMpupklubZ9vwX7JO8+3xIuWdHv+5O
uvyo6xgi6cLvUP33a8Lm+qfH7AW5B79GhuDqcqPuS8YaUzi0S9sarjgWSg8cnCw3EBwvGe58oDxk
QVu4PaGIk2BBnGAT8gDWkTJY0Modkp9TQ3UPjRxwab7D4LqoSUB/NDO+eSLMestK6mDv1eivRVv+
Cr5RlCs7ZOEB2dg+w10lh8caFtpzj1r5YBGPC0cdNYzAnxZCMVTKLCPsaazMZR671Y6w+Y60WhCF
Gh3IUSP90vXTcdH135VJ+Of5YKvi5TFcDyLabTm7MvD0xbRONaFmfQ3d0P8SNnDbTNjdC6Y11i5y
4+wuwupD0Rpa6xQuaDphDJxjVrP67xJVcz6X9jbAENox1bIp8cHTPpX2jkAkgDoLnvvczuHZWkLQ
/iEKQvjckjZaa627i7vIcgYnYLbqG1sbuhVnub4XY+GgRKxsdVMIQtm1ignQIPciB6UI/C1ouRj8
x5sZjyidEu/l+d8plZ5pg906R8Os0JMrHqc2cu+mbOfmnm4cuSJqRr6dW1zUWh/PRSOZx/RbLV7W
ITn05RCWm3mSMs9UoBQAfEj0g+SHXW0TAV/TVq+SCXGBoRvw4WcwtkjIlqLhszaGl9RX1cmrS6Z/
c0Yv3Sg9ZOXRrrsXwl186gWYEF3lTptUBos+Kni7sc/5FEKbLsJVWD89SiaEOfE5IyHqBg6HRNsE
o3FTIvRmautgD9lGTZhotkQnLUYrp33D6yTHNIg+EPpRCY37TIzCcG6najfP3HIyzG+PXZy0V2mn
5VN0kUxOPDCUWJwha1d1tmiCae/1TMctsccMzcK8cDk/CvPJCM30jGn0FyzA7DsuLhczjI33EuqR
pcXeGXoI7LOOQVCxNphdL7y+VraDzO0b+h4woKi1n49t2voSFJV1dlBVMCIwUHnisFPjWB9XW0GP
TSAV0Q1zKQKBNDuMivf486rMGfZS4JuMVcl09pcTdDR5ow7rT7blNmqI5cxkwXa7prKG9m560bj0
M/HAsxSlIKlGMwnj9sdwGbjcWEB3PO7zYca8BlFpeO8VHaQ8B4QTEQWTPp581QlxhjGRQNbVhbDk
51GiA5oLLF72LqLNNFrBx7Iv87ZeaAk5vVnobMJ9uWMV5xxMJhUGG+832scGV2/yZKoISvejSCyV
b0E5UOJJrIm9ZFiJBJTATXMC4FiElj5I+xpTtK3PbPxkaoa+1aZaRpn+5nmWBIh/TJRsrPpVmatk
CBPlkfjEQHDSCnSIXmH9AJNLvKfTcgieO+OVATKQZ5nBY5SRGF7TFq99QkYoy7X9nqnZ1R3zZVKU
2jGShzZqUAtMT6k+KRj/RWARtAXLKH1AF1E82kez1sjXs63RXfqngar0qDodNT7sO4QJXiS2BAg0
T4i1+wWsvHDfaS1XpvX1GndcZAJKAV5ANIYTLweCfihNXYphqaSd8Y56kK48sbsqCkx4a2e0MKic
ZEqpV0IMVT1s+iMetPknXipzMl18NYxweoM4mEANpmnfVRh3bDSl/pnaBmb8cuQ8vxJ5w76f2BZu
gO3336ys5j+1uZYrL4UQPIAMgxzM7D/Jp0WIEAoJukeavKNDHu6Ci4ey4uLIA0Ey1yyzdAzg+TwQ
UXhJoGksbZ+2gN0lXvp5ku/HSYuPglD23cyC0Pz0V5Cnwc73B5ShaoY1tFwxqtGt2D/jhj0qiZHb
T766HmOS/oYyRbsxOl/n8qg2vmaMFHmms446NNUAZ3BQOVRFRAhP2v/qGoz9HFbyi/CNReISCKXG
kBWCrnLeSIHEbqt4bzWC5X0TDqgfK8e5QZloPR1ztC9WgOO5J4XICsxn1KHK9oHrKrq7yJ2PDhI5
k2zPo2LBpsdoFX53ssOpqtN2CG1Xk3CWavdHZ/bjyYWFIVpME+d95FE+pM2XbCrI1wUSR1JvWj/n
HzKVIMlU1mLzIYLAuJ8ps22K9LkzcSh3rcY6adhmL+eRS4YpOC6RA/uxzgYbJAFzGYDYEpXKxgm9
fI2JLco/Q7OkTArHKlpt+DeYhJIRSbfW1LELx86rD4jYp2VQpyUVus6uIuJooxM3vJ+ker8uLHSG
cete0yaB1snoERKEew3GBkfarrJ3mDz2ay3HMa9W++VcomiRV20eq67rdDu30KJtUI7ec9ZRR9Tt
sO2qPrk5xJIcWHWgALI6se9REyvSOplpKt61UVghIFC0jweMWU+6syJrHPsDxy+vo233h6iUbEiJ
oulDu3nACfVoPylan+wNZTDuVoDHJ9GXyo8kH5YVUjsmRmCMQamZTMurfmP64o8HTAEravoNiqbP
I5C/T8lxS3UM6F6mjtyG5evTmtaSQg31oSFG1etWgzaYz6kgb52RWbDPAvFBHWntvWSCaYGPL45V
0TJDuPFApTxCNzTTQX1TQAxvqDTPneBBqwDnvum/SCNbobExfk25dq7UPPw6cYsuSGU/mrkb7QHN
zWdfoyQOOts4pUDelyglBTu2exPfR96SAl/gq9irG0fC4Ebj94fHveoMwbAjU4M9ssixeY8r092Y
KFUhd+DDNXcmLVvV/tEh1ihXtxNIN7IBgovS2sI3wve1J7NoWja/TD1qkCmOAs8sTNED9NgDv9rB
EBha3Crg0tPi79s6xF4QYxe7UbutVUd4Rcm2zej77+QJNTfVrd7hQgPCSURAHcx4Z5nqizWhhMDX
I0I8OpG1ElvtS4nL5SpSs/YS5CGtMto6C+BIiYp2O1NglA7gPC41YzM/bV0MOvZX6aFm5gN7UmKL
VYaxwVXtCv8gR/i3omIAlRZGtsMYub7r0+jcIBGsi9TId5lcqZmEB+f5FdBvsWkCe2Qj6gnCnmld
TYtXvESgIXZwhnUVsGEg/cHW4mfwJZwEJuOX62slCSFqsmxJQ1tPbHV64SgXvar0m53T6uDAswrc
zDp74bcaU7WXDGpWa+MqmcSQD5Nu/OqRdLEcMwJ6Z21454O8SZYMj+9kchpBiuZSMixAdh7X3uoG
ULs+cTbd4NqLR6XpksD0+O6mFRWn1mtvGEyNF2gy9L5RdgOVO0WSkAshOf+z9qhj4TCWzDh16B8r
pusn+CHThoy5ZDufHa2P8N134FTVKk6gdpKz28/TaCPKiRH2mmxPOEd/d5AZLrSpjf7AC3JhmBYm
l9KLnax2DACBTjrbN3aQI+zDo6iFsOGcGAZGP32j+I5YDsXH2Sd2T1ukfqGf5tZmsOhnnFQ7zWMg
XTOqFQE6UN7l45BrTbdP+nCv2N429NuzKq8YWzr67mpfWzU6g8d0fTRODObPUQNFfu4RzLDam426
NUjQGsgc6m5aojfbqGOSy1L656HEeRo5FLF3FXspNoIpsEkrJ3hlzQQ3qghqnudftQjuKg0pnJlw
nzLNOZoBIsPSGp4ey54x6NcpN5JDbHvikgZYVP93TfCveQCMUM0xmQbQbMFbmKu3v43gNfj2uadF
NEsmiqYZdHwA92hg4fqj2l8/kEjcpFaRgUT8sayNysnVxvKoTAbmpUqgHKmx0Mvqj0/qfFKPfrxX
qQefyRXyMSTpNq3hckqgN86EBkwX+W8wyohYXUCYg2Ykd3wu1hy1jPajMezqwenhqvZ9fCEKDG//
SC+2ahuZa5dIskXP+PodYnV1YnRBEsUsDcCBXCOEBwzOaL+TQc/IgLZ2EBN1ABr67W/O4D8tRehV
iejRMfHh9Gn/T9KrqWtZbHVgS1PV4kaPve5hPpj/92p+a2Q9i0uTYyvpDcYNJncv+3+MAXwxYaYw
jhuYjxDg1OSFCUXiUZu4aOosxCaRknCiwmI/URJDX++PM0/mwQmdzmEPE+rxECOVUZ+6FE0BhDdn
/fgw10Wx60pIe0MNIa1iH2bJh0TlwVGqNeM1w4pEuO96oOqvQQLxbyrtd4HA7De9gKZ9Hj+5wtIY
2KnQn3TX1uYK9W+3W2nIaIg2IiltGPvj1BsVgKXdH+smWaZR8dYpoMmNIQ62EqVMA+SMNepJP2Jj
wa9EghWcnHApSuw4gJTuD+pM5J4fQyYz/Cpm/AQikH1iqVlYrfdUwNzcPca0bD5bIkaLk4WN6DVL
0EBkBNmzUXYomhjRLAgDxp9z1AgYmSxP3ekjcWVqYo485v87NOrhBMsc8iXiKeT7cvZBYoa7RN3p
bBMxvViDnQIacD7rfngJ7RhOtaiGBTh3vy2RJi7mrWdunxF+aOsMkvHGjo1ob1vSi7Qd1FPs9iAe
IvQO2IC/PLAwJe5eoJTmbC5+vOsbm3W+Swgsn4GorB/Y0+XXHJrIWaD3FdtQvjUGIKfHAlxZzR+Z
ZGBMFfvzvFsl8m2siSucRGsfJFb9Wul468Fx+EBm2rDmwd+becq5Q9xbpir6woTHh8knFZ9vqMi/
6Kdsy6yfUCLmq3nr1WxSneBswQTMtQLILsk3AbGahEK+zfOi1svFZm6yH8urZnVi3wF14VvAhKnm
Zt4S4PA9tJP3dhqbg68G2S0S7//9CGv65x4VwwBUUKpN9q9B9fyZIKcEOZOZjgA8NOa0p+0Aw3Ig
1D6w9FvbFj/Z61IYIkW6S4VJCgibLBz3tDrWmhrvHburjqrPPNMprHModDJNcbEViyEPncskD0dV
C+3HSyOd1PVjeTcj820IQm+rEwq4LuXQPsgGZPL5F1xM+wsp1eXNw+cQmpE+fk31+0RYDqnWWr5D
Ddq96L0wtiJFMd5GugLiUcNXlkiC1Zb6KprGFJUX+bPIYim5JC0m92KaANtEk2blP/JKGHujcrBA
hEHmemAtMymB9K1kN9tkmJGM8DHbX7EVFCtiXh3rMAooTNIVt7LM5gajYrhjDu8QVnOMmuRpHkfU
+pRe4jw/2E6pLX0g00vUw7ift+dupEXH95eEd2J9Xx9o5BicgxKDAMPA2WpuG0J1WiGxs44PZnHt
dxidSNGhcC59B6IUmY23mdHi+YDRVr321OjJt2J90yd2e4hUEhuHCOvqJKpo99qC2fzIX5/7FD5q
G4TPfr3D7n/8GjDmNXtd26Uuoqo4MrODn7jcsVN5rQp3+Oiy9YDZyJdcD7M3JZMqxvgVj+xaqfEW
sJPrTESpCwr+/74/zc+kXBP5iCvQcZhyl3FmzvzfVk1DSeykrM0YPg/EWCXG+s2GQ0z462pG5Wqm
M0dmz98n1RmOIyKEs1kHHxlI1kVn1m9H5XU+o/MBa+Kl0VFFOYXrb7GJ0haG1gfX+UD4ZgBpAXY4
cgsIgBP4KFSL9FhMBYbl80ssp+LtKKdVqPsp9y2h08Hq5B6N0Gzmzq0IencV2Ii5XC7UusoNb6O0
+Mi31RHuFakFBlKHWtYCmHp0pwDIRbUm4+JWBKLpADkg8E51/O8T+S+KJieSIQtkH3jOjqx4/ska
aQy/NFVgjPXYeE+KzF0pQXfOrnwV1u3PRPMhk8mP5h9CAxeIHsiv+IvRMr+q3ZKRlYkYq4eKR9Cp
x8wDZ5w28C6anHbMBzNl+KxiqdeqDhPKLFXOogrFtka/XmhmflZMDC08L2F8jyMWlDiXMX2vmHun
Bf0fGw0mLeLBdVkn9VoY1p7poXpPRtAmC2kGrkuZsYJwkz5lLWqN3m66pz6wMNafFO03N6H4F0fe
1BH5yiLHgHZjm84n6khNiTI4TeCsg7TezluxqUFIM3GJXfl5NZwVo+NbBogpRpTSUDjv5AT3PNVo
1dQsVdktsRLoajL08jgNCb/7mFqTqVtrZBTY+YSXkjFyV9AKwd6A3c6mEWYX3YossLkI3YdkzvP4
/SxLbFTgZDKJars/lSDzFcBwKCHngKoPBQHdF430BidqpE6V+RQaAjf/WR8kokHfzNA+XHZWWs3b
tqOLWY9RplvP9IwDKAhISLHjecYGeih+NLVl/Cm4thAmGGXD0FYEU7cj7PUkknSHfqja012wd0V0
ynLSf80aI70bdx7Vx5rfp33+URQp8SVyGm9gXcyQwicJi0KQm9K3ftV9mf5QmT8rHpBx5SzHMBev
BaLGjTDoftOkiRdK1NX3OEx1xOuEeaS+dRpc54RY0DspRXaOqih8trMhXicyDQzB0sjQbh30GL7/
xcfM1PRulyHGfCNKk1w5zoAxtpAtoT3O5i9WBzHMIPqk+ZxTA0wTr7QRWhzZkwoPi19TkvlNEZx9
abXWpRppTkST5BZzMcSqQJ0aESt22vTnBHRcZii5pJADyA82TnblNKgrNdX123wQPinW+CZe/voo
0CNt4XQi3jVNIB7/mYPv8cYoI3UZMf1fJXX3k4VfznkMDeuKbFjEajddDJWyywkQjEoidttkxyoX
3otpTvUO3zTmMCjqlXAKn4mTxq0HJ5g99iAzCSgwRyoYLQZBQIH20jQ5m+F5HunO1BSdwcqfAztw
93ilqD5Uf8tYzA0kfUOH5xmWPEOChscddDJSkU9LZoixLqvYPdDPtBAv+q0ujRmtSOQEOfWQrEYv
WVaEd7zEoX0bisTalWoW7UqsXXZeHv60SWM6qyOMpUnKHbJGHDzZ3IZYJ25qO2WyO9i/Mt90YNfX
3AQSiMTMvN51RnQKEyskauRrIOspb9RTkhfHb7Povg+CdjsTSueDGOGRowC7keB6V3u4im2Dk68S
NfhRhgkMo3RQqkWUwqfncfK/K9Hwylg7/M5wduGq6vjFsfuzkilUAflkIZjhX5v/3fmgq/yxEwml
j/IS3y9lDyUGQ+DWuBRhkV6m2DIuHqlsuMn15RdMVeqV6pcdWWA4mdi6b1xzGToXY29N2jutWDQy
1pyyo6AkmmtYW29/EunUL2cItB28Qz5jzmZGzR4TMbgu6vKAR0TB+Mrz94EiSxML6S+GH6/yL+o8
u3v2XP+b6sfh9yrqzkpQ9AfO7Pc+cKxN4ffMclyCnvDKQKiPteFNnXTgy4RHyezxAzKG6JymYjpl
SaCveGiDw2Pm1ojEOsyoiUixeXn0bJmJrn9mS9hIrw5Nq3HhjOAdfpwDyI11zVikL4OVmlgomMGG
rKNgralUrzXYyY4AgJBw1q7dM42wjZ1GmIWd2cyN6ga5BxEZ03Jkrr/UDMJ2DOEjrAcHG4+F+R2j
fYgxeEGovo531pCnL1Xq9CcxeZusyPq3yO2w2WcMk40l7jP/OzefX9mdu48MIzog8vvQUISujUg4
p0i3nmDXk5KTtRb2pUAgSC+z3+zv4l8TDlPnfwL7RxS3lq5/nh3nTZDnA2Sd9QMsym3/azfzY+Fi
LiCCl+DJRYdzQ68R9RG56lHt+lNpEqzcMu1cGb3SHlpGbaT3kOlF2wO/IaHVs9AMOWrxPgxoZImb
aA+T0m7mUcd8mLnoimZia9gQGRu68ID9EZFSGmJ94VjvUR9G67yPcFfQpnUnZ1CcWnF/bEe+ooTv
5jSRp+3mRI45Zf6FJiRVPf+LmNyYrynZlFQE3KfNn0W+2jXbrnTcE+7Fr1ZSe1tTsj6GsfSObHX5
Gv0IoRHBsnH8I6EtbDcWmQtdZh7RqdWnNAryI3jDQgmAjvHaNsp1i8HJEtGwfZkPk4D20Rc5sGas
WLA7JwZouIasp6yFT69+m+9bDPz9/yHszJbbRrZt+0WIQJ/AK8G+EdVQkq0XhCXb6PtE+/VnAKx7
d21XxK4XlkSxZJEEM3OtNeeYl1QEr0rrX5U0a05F34a3JG7I8Z0+7u/FhA/uNRiyDez2fSoVj1hl
/5fhINNMY/XBKQWLg0oIiDLJ7tU2zGgnZvgqfRPyZtxh5G1o5dd9w0RsXHtL432My+ncDQZKFif7
GJw48JzKdbck9WpncyT124TtuLa4cBGjIl8e4tsIn/bB6s2fhgUzdaoREAA3irfDnDLXNoPyWQAS
yIDyP1igf9YoiH4YlElP0M+mqy0IajXgi+xbClbiqgrC2pWsR7ZLTPtQiFcyOOy/9Pn0B8cXtG+X
OzQzbLWDAj531eStfpC9BpXegv6GLPe6aPyXOTBLCPM/kqc7Xc/3y/SFepzpyVCSz5BGV82UxFvr
ZrpDN/wYIX/hLNn4QPT6cY5IwGVQuY2PnWTSzhQvP/V4yG5pUBSbgAsMUIKcHvgjv6WVlp5sq09P
yz/gRx3Q+swpVnA0k1OZYnyu1ALTazPcUjM4S7sMfyQJaaiRA6jAieK3KguMh3RuH82v7vIdb8K3
EqfHyZ30aSWUiexgVlCwE015pLGDgHGeAwHMnXVX0QdNbw5S+MZsgGbbUR/CbTUbx3CCmyCxq7cG
VOimFKkzelSNRD8EnBeRVix9feC9I2QgOi/U2/6hwqS15lypfmf5+NY4EamUVDKNpcuzBjryYj5m
NU1xsBgauKHZh0Ab7ue9OdK203c6ld0neYmtHUWfjcNpR5oVWiQbWMVd2YPkYDwPoK0eC63mDFQi
d1q+dcwi9jpsfrs6yo5ob+2fyRC+Cxrcb4Yo7c2oygEWEEOalTOI8yjQeasJrCQFON32fkwjK5l6
xAsRUZ9gc9Njbf/fV8t9Ii4DclnnqTXcU4RIUUlqqu03W3LD2+f7T6xcZPvlRJBNIXqCpT1kSg1n
bUIWPHkNa62EPeGKy39KsYZh1F8rZxwpp4Rk7eUsCu/vSUYaYSCWc1SKZGUtZ9+8rBPmT2FyXr6q
CbIl8VB1vEbVoVi1U7MzRFC+L/CO2DAQmXBLPPQ87xV5crm/ENKynsuBpB3Bxr/SDPUvEYfxEfip
f2qZBt+lHGPbV940X2UJwWxrpIrqbulZYkNy10MfqlCzFfmotymvL5VWtXLpBe39bLifaMyS1jxY
ovzL4ZK0Migbi/5paaRyuMx39813GkMWzd4ITn1L/JSu4JrL2kvj6+bR1UncFMlIRDLAk6wCSIRz
RT3oY06PbDGHW2BsvSoCZSCjAG/0vNYbvfy4izEcBrCBSSDqoh0t+uHbcpT8l0p3tsn/fUI5b4Mm
DgmWCou21p8+3mQYWwKaxpyDn12oq86tnpiJ9qBvXINRW3sY4lHbDFWInnrWD0PlBZ/Qxycakc3Z
vBDe/t53Fh+Ayf8mLCZ2HDDkYf7OgZTphQFyiklNqU4qmXK2S23yYVkXirqF6qO3FIVlW/qcH1pM
ofocl+IPL2Erws9pTJ8X9IkCom4mZh17MldpDdn+OXADUL9O8fS/X49/tlCwFwrs3UjKGHND3/jv
yh+LTKPnJMxuONohmGxt974/ByV5diKqvitaqG5MVVVmBjNiz5gIOfpG7CZDCB9WVOmVuIH0iqkt
vbICshtlxJAvP1ju08qg3SyaBsDX5nrZGJ2SwqbKa6ycvxMWY5rLYXIJLWI+CHcHR0vi64ZxIHGO
c6XsS4tSbqlP+6gDqjnp6bpz3Xi7oNvuH+KsyRigGWgtM2Zrm0gJ8g16RGuTKcG+rQldDEeyhaJ5
klqVRXavZP73y7lcPv99eaHLcxl/M2DhnPXn5ZWmVgICx+n5zM7eDkbXQGHpXq/a1iXTxLE/ARhg
a29H0IQtzr0a/zTTMJSodCVpCiMkVS2zB8sQRTgixl9WCcIA3DcMCxJnbHqqGzeJiaZBSt9iQbVf
+pGzSGrH8mYTRZ4IzMM8a3IcmJ9F2XoZ/mhpYFJG5QE8K7Inz6Ggvqgq2vgmHPYjBHbEpvHg7Gx1
AlUkh1K/ZmO2y/ngn1PdEv/SNdGsf7SWdcBWJmJGNFRMiZzZNfy33p1taYWtmOoij2VbjhX+2az9
EaROtNGgWl6XG3L1rCse2W9aT98hUr+HnVaEay0RNuz/6MVJi+YwNfNH1snkU+y2REGqg2fkYf49
dsyRIb4IGV7CtYRE9QQq6YUWYfSZ5BHZbqm5X2ZNsW/a2ygvkYLlMn/Ozd5zibbaLyQLRIzohpXi
iW4T/DpDMAFPyVIIE9dcB+qkXapYCx90ZXrq7QbDXuWATJl3MDMZUFmPKpmtYcOguD6CvBsfTb20
1l2GOn+5aULLPCohsGQQUwdQYIOnVCrhUBivdga9wUV3yKAfmd/Y52sGKl+9WvcPeg9DCUFQtQrs
n/cVOhpwXxld+1xT3BQV5tyAGpuUmBQvaBN7bXoYnNo9N1agradSgXELHiTxFvnhcnQIEnVubFae
HPP6MMqIi2D2jfS08PwJ4tN/+nhJxgu9zPfBX4vzAGf2cr82o6Z/B4AJn1VF0Bk7Inl1wJM4PkWC
r0TuBQkksaRqnpwcNw42rrBIAWc3O9zL3TpNkvtLGJDYG0lllgOVxl6dQqLeFQSWMjOql6pTEUTU
dkXooZPsc1Lh1qHTj6tJV6ydr/sBMAb2+2yRArns24hAiwgP1S6MjPJvO3ze+F5SavoDz9Xy0lZn
aD/PulUIsUUbP7PWIObErsgIhsG2EqDFzHvaoew130I8Lk6Nh9bhyECniI14+Zap3s//vb4sNrQ/
1hfCQqAXQUECG//nnHCsxrEb4eihvmsxr4pWnm2Rfx+AKW0Xuktas+x1IRnBy7chEANvQOO4Lkpn
LvBK2z43Y09TbEaqTAKGgxa0ykNeG5h0hRFfnSRoPbQAO9Mqi0fWUvCSLqObYszV/TBL9HtmHvSg
QnYzYpzLLDoYWe5ZNWdR2fnpboqmVzdBfrrYSJqaSv8+uSUubrU0HgxZDXuArbnKL14u7w4z/lpx
iAEMgPU9uuV0Wc73vbBPlTW2p87Va9woGRjKxHzo3ZQ+h2q8Arix8ZhqzjkZFOddOwJOFa86Qz4J
afJU1Knt4Zwvv1cKKe9SIaVv7CbApob/b0ua+g9ED+1ztITG7LtUGX//saTJkQxMNjacpRCjoHWg
8FqmRgla4YvaRBORlAq82kUP5xokGNO7BfhNe626d9KDDLVaxIV7tn3O8qHdIMiuIyxsSWSKs93i
TA6nYFcTUcWZI/ds0VIvgDtIM8KQl4Gr4lrTDssAwLl6jNYJHVBCfZBJgM2uNsucyCkm56SrU4nV
qnlPHAaLsXVemsvpKF+qwH+gQAR1jdfAC+EkPy6n+LZ32/MEblJY0x03SG6sBSwKI5C5qMFHO90F
yVADY5o93zRLUAhj9mBg2mGbx1zhh2m21UUFRIBn7S3HzAZE1DKvUcWZO+JrCZKTtbR6Wgany009
MC5L/ffKNpId5aH1QmxkcVSas5PBsGqn0H5lZ2BiLnTYcQHJZ5NOlxDUO9nxaKXOihQKHxbVXYN4
MfSN8JFMtHb1rPgUMC2Cv1tkSRBAWHh/2GlyyFR5HBK5V8Vk3qKCoEuFmJTnnkIYWRVf5Y6+/d+f
b+dP0QTDVs4NtjHr/AENqPOu+bddUbBu1JlCn/hezjdR5dNDhPDkayj4zfgtSgzrgCMs3oSRUj9J
Z5aouzRiTSfsd4uueuliT5la8FcyFV3usxP6Astrb6UsWw6zB1pcRU1nBM5RWVfJqYgN91NXawen
rtZtqQiUNR64dp+hIfPGPkOvRcw1E1xtzdmGZUBmzdUeVHiVdnem2mcracdT7yR/v1Gmnjq5LcVB
4fx3QJc8ausu/IbtDfvAsntw/X7ZWfZrGf3LWXqmYKqld5lcR4weiwwprgEzLydAR5+MXZa0/ctM
tQ1qeeLpkx9I8383xvUGGKwyM738J4FS5sCIV/KeNu0FQsBpGQJjdwYqOJHpXtfyIBGLYqwy6scG
AeKEkm3dmRDba7IIPSWd5JOa52AQEZH+C+fjHyIjyEqqJlS68Kg/1XvX7m/vttNpg5vmFTz2Xn4x
XfdfTGy5B9/iDDdiPybX15AvmaCGU+3a60Gj82H3Q49LxziSeOzAb6YNURdN8yRqrUYBSob0oItD
XWTZc11E2pZ8B3ttzakePvzwPanK9ZNJa/k+Mk5TlYoRoyqDt+adgKrdonV0qjDbu1hHvWQYcJ8p
BAHRKsqJp8T146TmdKSZYR9mesOs1gQvgW93QH/hKjk4L2uxKaDTWGWxTwUrjZ8Jhee/hIT9qdue
Xz80ySqfGlVH+PgHE02v0FdlNoEek0Za3+Tj1hlzuAJVNlpe5n797w/nP5iByz/Hyk43HGWYbvxR
K2Ft1/NCD4V3t/S3afEV0W3Gm2daW98wp2s/XvNRsW/CjZ7ozwckbNXpDjSYsm3WTuVTfjcRaoAO
SSHc6F+Oi/9vKXFE49ymvhnv3+lBe7AcXMdjaMwh6xGBmjDYNmkl/g02I/5cckB8ka9G3JxKDWiz
lf/3kgOx2HEhAvWIdJBPYPjfQYbtXjXUyM9WoHo0WEFq6bgeF69uXE/9oRNIAWigoqnPbpy4/CfF
9ldi0oDqaEATpeZe/JrUbI0k3YwQlePy1XJj1r6269qYWLW80Q4BPqHLclPa7l9fRbYOeJ1EhVsQ
7+I0PMSpKM+WLEhV6Vw0hENWPWpZ2x5sEcLh6QCZTG7k7MeKLKbGMdw7Dk6q4YU09ACsW51spY4x
ITDDN2uWSy07j5LMOcvPQUf/ze0cTg35gOarge0hJn9H8vePpESJt3PqutrdW9LdoOmrYZpiQiSj
wdMFcmLVQuCaNrG7GfVC8VqnmWVqo3It2vGJ6YV7jPyk/JcDh/NnCQWRhrmzapLcRYqgMccR/n2z
SHLblKZWSu/eSKY8RywGxujsh3F3d2pXZj2Skic7ZElh9Wg2I7GcQb+RU5ofMyTjIOQZl047znWu
edfhUzERGl2T3J46KUNWP4i9qHJo/U9GeyGBC94DttiQo+YbIm1ovAlsfRApmRfrnILDvEm2i5XF
zK3NoFKg9ZFP3I3AvV6qBPJBKpBpSRBHh0W0SzV3jx8do1LrR9smLjcBGSa7ROrq1c6eukioz03Y
7n2m8A89SdepomP69p/ZC8tL44SfTeDy7gy6BUiKrmTvZjdStWGSkWO7HOMRI45eaXdoSGcaDJ/B
8wLtdorq0s18KN9XPoF4DczOOdcuBY/SZ+2pDzKcmNQgSZzjkJrZuzXdV0CLdnFtlLXQ/I+oCpwH
XA3O+n+vN/T59T/bVRwnVRuXkKUjC/xnlaxno90nLQfyu+Svc1TGaUMAJ468eA067ErXp+g9tON9
BjcUdlqIoWzWBHap+xobnmOBq8uSCtOIE9HDIbRgFfa2sl9OpnB3B+/enEM8911zgv0iKMyk+wlC
OH4yTT49zdSUt6FF7esXSXJorPiXOvhyn9BK2/Zt8ZUL3br6efJlFBTC4B33DinWT1bdPUyRGtLz
IOK7b5Mjw6ObqBOEGDOfSq4bayazTF34pBdEsQ6hXr6zAweckRFCWwCuPclAH56dQvJz1gTiVFjp
qbEz99Gs7HBFDwSfWPcjEar1Cuahf+yEemtF8KR1RflampVOLFQujylRFAgrSrJ/M+vOdyUmowD0
nOUb5tGvy+kXIUfiOTUsJ8aqi9wNu7R5RSIJEEk6nl0k5Rn6nfNMBMJ7MmblC6K5xwBG/jaLCk62
s0Cj6OlhsNeSmoKCsTZkfsssTTlVJXRAH7yC1xZ+hiegGD/ILRg9V2Alsv262WoVYWe5Tuh27hKQ
Po7stOsWRSZZvy0TGwmzZyaWDUIJORhB+8hnVUHAC/fI2VHblEpY7ZwEoavRCX3duoF1o9axVlHk
Fh++7bxMut38NoorY35trMWnxjMj7Q60kN9F1Z5DbcMuz8pIzgBz0VF3HhGR4wZN88elS0pYhbXB
EsC8T8cQCtubaO6Zs7GvEno0sSTuRMkMgLZCvRLQgY4d+uui4iujbDhbE83mwfyqUGU5EM/x9866
FHbc7lxQQZAQ1zINaeiok9til+JBo2lPW0NtjtosSV++5UU+pUrKcGkhmsyP6KW/FlKJjq6oqpc8
am4Ld0TQTVyXTQ4FqhGVF2tiXJnDqO1R2DLjmCE0dez05MU7v9xZtr1ot5cbVu4fgAhOvY4KdiFz
JSkfoEIw58615CIiybMWsy22aHC7z3+KXZrIVnFAUHXhOfnPDTlJN0Tdzdp3gGncexJAmJyzq+Iu
Wvyufg1d7d79z2Ni8kKzHzdm2tjIuoEQ5NhSNqXs42cxuqc46cv3SLH1DeRc5wpl76qEzJziGd7g
kMo6+l3vbyGAW+uFY0i2FaFLwriaBcU2OoTgYsmaDBCzjFGoWMon/mOa9csxO9brNzJ73KelMnOd
gZBkP/fPSToRUkHOpgW45bpAwYbMACLvnyYiEVZm5YYvoUIfymgLnfN09OIjXH7Xhh4Pt42pyoR1
aat1cF26a1NtE6AqinFPkIdCEwlSfKRZ2aOZN/E+ym0aWT1KymZskitibwARk/miIJ54s6v2ulCJ
q4zUgWScSJ6cqQK02+0HS3AYlVOFPzsOupXflsVbphIhlCbV97hqw3VRKQ0kFfgWIQ63v3BqaTKG
OwZHMXh5EkXmupmj808liY0XHxkXroSQ/v54mByr/bIM5SdTG/EN9FfgQUQlV2AoMwTWsbJLB4p7
0NLJc1JWwWl05W3Zff5jDUg5WkOiadGUdm3ypH0HKFWv7rt5qLiYAtBhLIJsOYGEW75KMPxYArhm
F9XjVuhcFlkXD/4Wqj6lUNB3D3pBKhQek42CcuWjNmIN+Rnu6Dao8O7KXnnz+WHfCPdIbiwNCa3S
8IeQSlD51ct9IBtzijrQhTuNM0RjTCkBo86WOyLlo5N0su9FTBxf1SZENBmyfUVq/2XULkfUyA/+
GthBDYKDceG01Z+h3K9cOLfYSDHoBGWzzYO8vykm1yRsN2VlIAFfE/UR/GTEUO1l5kx06FMAO3O6
RhsHmteYUO3VqQm3S63DJUCyhooqo59bdQkfHeQL5caos4/eVGDJY5+51LZsr4Pk3FOK7CimRtzU
Mvo9jA5S26EtN4v5P7fjfttxFvJoGxnvuBDy1czoOhOZgFzKmg0BZHAHyqt2H6LRyPnqmJyckrxi
cS0tSOKD7lCYBg8x2vC90s9Rn8KqN1ENLdiJjV9mkjCVzFm4gkJFDzbDJqmZgv0yk4iCrmTrVl5t
kgtXgnPIJTXS+KhA0NMNK37KnMgrMbyf7go7WoFfeEvR3c6/p+ctOjFLxnPvyuBBDaZo7frOwW50
+6czdO9DTIAhgqLHCV/iU4Sd314IDi011FFJSV0N+uz9Ph2BVYHhhCPtYmVNMX8CSdDNgLldkn1N
2ABU36WqNt0Xbe52GkpxzpA45M3UX6gl5EOtuwje0/Pyz0cUCUpF8Mn9ykZh+bAsPokxEpZkEoE4
8wT7UPudY99soZ+0jKLmtx17seYh6Xrz1da8xe5vS5lQaM8zISXCgyypmDynHMMzR/GCUyfj4nlp
zcMNLf1r3wNhAWy3rWiVhY6ReGlxy23pnBwn8LKpPKuFPmz7IfrCZEGNpk8PGrqnvc94SpTMbjQ9
XGlxLTYmJuV1SfxwTiOlC7BHUPqgMGp+twme9Empv/dptUrc2MRhqNKRcuRI0sX0i+bjqppMJt9W
v1KkquPJTJCeNxgVVViJaRKC5x7yc+Vy2m40ImvGzC9XSQ9EdiRRdaXjOMFMr4EWrrRwPSBLWQdd
ATyavk9kXcCK7Mq2Jw2ZMB5IdiFiuT4IdpVm90goi1OMmV5G+JAtUzn4NlFgpv82dVW/AmnirpSf
dYJhDn9EuB2ibsUs7keaFde8z34pLfPd+kdgB495hBe+HfYuSCylNK8onSoC9mzku2rZ/yrJLoyD
5FETwcklbKrODi08fdfvT60d3kxntDb9JD+nJIAFP3HQ0mV6y3KCa3ItpcFEezqvUMtqpLWSFLdi
fTumLj+pnm3UAa69g/lDNnL4mfsjF6jFEAxhft4CISwGwXbQPwwacEVRw0OrU3M12D8JhlI96foo
AWaIjjPNGjhSn5UOrS5ZNNtRRJREjILNxiJ4uA7WYqDD4pgGRGaTcUOWqy9h5mWtGWx0hAI7FEQ/
h0Y/IP3seGet7jlNpydtApdgh2cMPN+VvAKIE+xieKjM0rp1yEUzJXJi9W0fQxj6yqC+DV1xHWD2
wLE6uJ27TmUJAL+oEDm25ygZb4ZMDoGqHe1EfB+NamDvCqhULK8e+56wHjoxXez+gp3osVZR5bbs
TbEBXb3O+VUy/TBVZX43FXzUTYJYl1fMn3RUIF4d4h+rKnPf9fn7wNMcFfcs1OrnBMPLpeW3Qgek
0tsJ3yqtqLammewnVCKeMTYBBkvB2wI/S03b3pOihOI2PtmO/h4b8qGKA+dmhdmPGov7epTIcVz6
rit819AXutkStKF5BSaZiGZArWqRr/u5S23TtK6NKcAwQy3hAAEvU4ACmZmcy0fDLF+ED5WnZTuZ
QvdmFl29OgwWIBfHfIinqLpkMsG2maY1w3uQUIhdd1I3Q9pU5Wy11344YNzJBKzWoe639LxYBrAX
sNySBda1Njyblquv1566XP9JVsA78Yeu9azTU1xhRsGOD8cLJxFefazMyNPJaxOoO5oZGlhe+o4I
rQ5DE5JDIHe6WhI7FcGqbQJ5DhVl3BWK+tHpbr4vXbpVCHdYzdCdlg+Yn/golW9EUTy1efyla5aO
mqUpV/F4ShR4diwKoQcKfVhVnFlInXwtm4BsMd3+jGMVhph6wtNIDC7JbAyU+wy54uQ/GDERN9C6
M+S15VWYLe//SNprKfVHJOfPgat/hz+frKbYIsIs8LkUCH9oxjU2hYcmhRRFRzfaqgmpZzZFfu8P
J1+Q4wddWt26YTRutH7CC9b1r+BBVYaJ0a8oVLAd2yutJAE3GA5S2DliiIQgbJ6kHY/QleYA7iCx
YQNo9kYw9S/HM+E4xJ5Zlb5Rm/gcIvCZr4WaZpEIH7Jxk9P+L2u0eXqVfIoqfu/KbKshv/c0Rk+b
tIgfk3QM961d3oyESK5yeNF4upuxndU9kQKuCtIp4a484ZAADUvZ11X82wrdb4jw8AcCdscqv3Yz
LV6nJlIWG/10YQBQNt3fErqLF6Aeg4xA5J4bly/8dyLhughnE/JtgkxH2txOxcTrTSGSZbQT54y4
ZvRP24qGyjrlxMIpAgKEn02HSZeej/ADhUxxdAqNAb3h4xp33GEbpC8qVrdQr8Oj5LGqlY4s6ILQ
42w8dyFfjDEzaWOsHizL2ZRGB1/KoENZheVrMRWbIst70CyIWFzrSzcTfWNFhDWAUVGO2ldVI2+V
logPvmYJr6WMXxk+Ih2zUgXZWNZNUQnmjiig9oWfrnPlqNpkIIAHYSrMCKHw+4wLODIukxG922Pc
7ziB5vvOjtpdW2nDGhlleKxviZXecBPlr7Yy3uKQlQWbVeQNHIgMaXU7Nv6DpSVfjduPl3TsfwGv
q9YSWp0XaTywo+1jgrThUsntTU+g4ghIg1j2GBO17CZSEW2C02KmvpQqXhwzE3JCigVhA1LgVS9W
jh65K1+LTlCOfPYco/J0l8R3Q5YwZXgyGaz8NUMijNMuDCWU+hslxv5jVr81n3D1ESIlRQ2NXN6q
OQdArAq/I9eSd2WlxsV+iBQBU0rzXKZDc9VOZJUqgaF0KU15RiDe5Jt7EBSYCJABEn+h7kA2pCck
UWtXS5p9ZuOW8JEjOU1SXhDBg6ZSP0MVaGpaFB6tot+WFXxNruKNZnvrK/VsKRl044FKLnwdU0FT
dXjOGv0Gxp7Fzwx3aBERzenZM9PDFCczDJ+eSEmqs9GL+1T/oWNSdvRYee1tFmEcKEfd8fNjAxXd
s20iBqbc+ohGmW1CaPVbPQmeGmL73iGh0QshEsG18bjbRfWR8cdsfcv4xIG6qfnzQViY5YqkZSyq
Y+PF4Rnly2coYeomw0vr437qyqFc52PHB274RtlYnKs85JV3by74lwdOFWI9ZmDqGFAQIaMpRC+S
j2skJZVw/q2fcue567r4WGtmTEskJHmdZ/OgzzfkxfbrSeVTweroXlyyNo9dFULf4LtptDcdqX2H
NozFnpTSfUD5jbyV04ida/re7ztMN7ymrmABot7ZAIzID0oUpSdguWOGUNsRzSX3bRjLLPVAYdU1
WCqYuaX22c25K61Id1oPeli2mA7b0P6QVvop3f7kqiV8nlBsGbLoVfE1xUmALq9PVqY7I1OVWRgH
imVI1P0Y9Ps+y6M1Eo296ebg/SxqIS2zom2lNs2lDpvbAtQfiR7Y5bmib43Z1jFN5QZ0qBf6pfVK
6addTBlSlxmx/drKsbrUDvSF5ae11dAPCCB22bZuvSbk2VDtGcYxcOwB4VFt/bB1/xj4XfWmxFq9
7+Y41oA8lG81icZysK0f9QhugXDg6OxOavg0cO5Z1fMPciv4nRNs/2wmyFEiM0/IheT+qX2kHzh8
NDFjYRtX0qoKh18ONLVT7yuSHpltelZKXk9KaOHJILaGDdF3h3VsFw4uIQ55WJ1fUV03j3bVvCG6
7d5lVOaHxIVtE05l9246NUZQdpdDMf80a6qXulfEo6ykeWsaRkXz3RNswbMu2LOW/wkSIDnnTKPX
I9gC8JJ9+NRNWf0Qq8q6g273hMwrfFrun+Ifij7RAv3/96CxvDqyTc6u7id0BhyNZaDMgIkSe7IK
jWB6Wm5smf6GDkG+LrXT/S5dr66CzITz/QHz/ZHqr50pFdCH+B+XhyrM7yJZnBS0BpyC2+8gGg2P
CJ9ir0+pPNiqqPnzR3DuuBSp7jWoXWr+qdvIY9HER5fOcebY5dlnxuL1mYvgnJpZ+6ZKLCxpJ03m
uv70phEosTxAGQjXlFm50Y1EuWSVqtKRZ6LfdWrzGHbK5Cl6ID4K19pB5253Y5GpVAF4wdp+si4T
Kox3+vHYVLL3SmtABTVmuvLdVH0XzdDuaPK4qLDVAU26Rm6K5eMSnEi2o4qR1I8MLKw8c/CvJfLm
NrbxGKjprvXV/sIVDlrfGE+h66ofrIYG/b6atEys9jfdJV1mvl8v6DBM8ZCe8l7Lbq5UrvzqhiKd
HJXMbzJvKKPp+xTXt6YIiM1L3W0cGm6wItOaD3mQ/AjGzlyZpSNvalQkG6nXSLydvgMF3QUcFJnR
zsIHQ6FvE7NG0sbI5IWBvrIlOsB9cKw5f6+Ne3gmQFpQidaHhIbr2czhacfZVP1sYhvlgqH81qV4
qFR9PEuVaabf02mRqV/Tu0Hll2rSfbFqu11rFbCnEvf2Trigy6NaoS2ptuWhAhFx6AtLnNNwGLaF
5kRPljLo6Ldr/ToQd/kQGC1Bk6bIvw0pYT5FN1q7QpbFt1arXiy9+ajbdl+KVrtNKnETaTUmR7OZ
X1OZg8auRbZdfhplztbUWuIbZ5JV6Hbt2ulC94UtfvACJyrfLFWaqwlc6b4ZJ5dwbEKB7ZaueUvu
50hazTvVXSXkZ91UYl5CjVPEWfIRPhN4nfkHqMqJd9KsV+o1a50H06POvHbXaZ3z2iX1Iz/XPhOl
71ZKFdVPNU3qIw2dYZPXlvyYc3SXR9AME15iacalR2QI7XKatsmbH8jsaRztBpgjUBGTRheeLUo/
nNmJHgQkSENdVqxyvGTTuCPYSnlsEukT91C8ET9pXOV2jLM6pKaMy/1k1je9J7b3obWCdFtiiwF7
4ii7zGKpQn5wRqCucFRwNJ4J3/pqCEu2n0HryhjFuzyZvi0/yFF7jKMBCZtUgrMy35jSUk7LjeSi
a1a548xny6xbK6MM9zlrdz/rXXKR/3WzKF9gLc1xHlqSHA1wa8tDFl3Mfx633NfK7ITJN3urGe2D
FJ0w+fo/GkCMMWUO6fCjSbc7YsyaF8yGXLU6oCTTf0ojf+5ytfp0puKn4lj1w4i9ep0Qz1ibpcJJ
gjYHV2137ncUfHgO5q+jwiYDdfmyjNOA2JpghJ2eI3Zf7jQMg74ylIouFswFkUGgEi4RDC9f1kTl
nEPzw6qwgoUtU8tCVI8i7atHR87aD73+Xc13Ta4F7ahMjGeCU8PT8ojlsbgIkx0oyNBDka6Um0JS
liL8fuhiIoC5kPR1Afdn22qmfizZUR+GoiFaU6vDD4b4e53Dyi+jwMYkgv6NtgqzD4KRzqmKntns
dCaEEI+/Ke50XR6KjPQhL1P5bWq5zu3Iqi8AOcTaMJCxdRbdwgyN2becX52wIX0NgPVBkbgulGQk
c4kkc6wZ4uBWBkzJloeAGj2T6Wq8EyDmbJgLgsXIOvU6lnXjzb8IPpP/1rn2SW2E+doxnT0k+Fm2
Mhb5j/LsWIb8kVphtPVxWx+anm5uF+YXwBDyx5DnZIpPDrkeCgoZq1HhjuDmZGzCqwI9e/SEKYdN
gj5rMzYFL/B809IITqBnXIGTGs9RJYZ98MNXo47oCS6avFGKG73p4iYN8Lyu9bJ8MzSQQokv+CDD
tTqMqR2i14mjU0MoOXzd+cvlxo6b6AT3cGUNNrOZQEsJrOFGOv5fXy3fIqXZmTnhw2lp6/0sCmFf
M5hjxKIlCZvo+VeKCNcrgorArpyQabAGBmcMBUcOR+jv1ALFKhgd46rMtQ4S5SemCuStqgMxCDRP
jqpWUML2Mn0U1YZClQ+IZJyKmTNtDkHTaI/LTR/7/8fWeS23DWxZ9ItQhRxeSTBnBUvyC0qSbeTY
CA18/SzAd8q3puYFJkCKkkmg0X3O3mvj8tUk2bBeStQ1DJXoXNTUzXpst6blfU65pR6XDZ1TKj7z
xrAkCNXlYOu4cotL/PnfS5ZHy+uWn4C3+b8vXvb/z9PL7rIBoJtuKh1Gb19P5Z3lc30J23hbiqC8
B4NMPNaxMGTrEJ0hqPTyvjxTe/TNNas7L3vL8eXnIQyOK1uPI0A6vF0CYf9udxStsrh5XQ79+4Es
QQhftzjUl2OKIZ/ziogv7oJ84Gpzn0oKz3lkbFTsmwdYrphBwv41jyn+97L/1aVO/W52JiKjatsb
nvdatRh6K2Y+8NTGa1irho/raCR8wvjV9ALRozuCCktnt5hVI2Mwv4apyRjZA/2UpVnwLAdh4Oee
g1ZmAVZm9tzSBapGljJeGzfPda3Xz6w+Ospl2BuX3XgKnjwAoduqmVGuQdE/24JAuoAmqIwzzU9N
aIpNp5zJrvg1hPpJD8rk26MJuiosuG0w6su9QKOPIDIm4lxUyRPJhDRTWD+/Fk72EVdUKmUTvJt4
dndtEHS7uJzyD2IZwZWm2WcLcGuDpzdEQaGybsv16DUoh6tKV/rT0QHn4SRlsYfB/64UEwHRwfQZ
lEJ7ToX+1DYj89WWaJc2/akltf0zDrQSJDoeqqqsWrJnlP7FklG+VY163CxYlam2gmMD4Hem16p+
k3HzXFw8ajb9yiuzOi17qUoYg0XZ3V64N7PNB4XNBPO/vtU9FQOqZeVjGO3iAXpf27qQqtYRKMt1
4eUHsk2jbWwgQ2/LaG4Gzg+ps6H6N2sgxJ77qxuL8LtzqveGHvdLxpppP5Jlu4Odm71C8n1dXuDO
psl4KMvnkevkABk53I0VmQNu7l2k1MPvpLHFirKR+wh1PNN9M5LkFJHDCktvv7yHndac3tYWU189
J97b91GQ7EyJpqXDE5QPnGfZWmRJ+urUmE6g7Z2WTaQb0Azb7KOQEqyKnBczDTU+LP+ZgsHMAvzq
1JSxCx3bp4jHV+5r6bOXCSwQXrUmYxmGuP6SKN0wX58Fl/9I/Gs0D/sptyUha+V1jAbOhiSMf3XE
zpHRTW6Gi7Qg0vRdDm/gdSjx8XuUyFIwKtSjWDca3jcMGm5TAp2sMO1TjFOeKUOO32dqPyKbKLYM
RNM29gzxkWrKcQJq8dK6VXYp7Ylzdz7OivTZQ40A9rS65QVAh2UjyQJcxdnobRGNwiVvlQ4fXjve
lg1CGdhpWOg23GMPAhTXUwKc9KkuyXDqC9TI2c++trzH4BgAU3LnT6q34DzmDQ3yYQsfLfH/HQM1
fkTV/JIFKR2g0qbNb8vuEJAvRCQBCzwdpYKTFs7Wo9Ov6BKHfetxRlXKC4WJXaOa+EwNs16zKh33
VtO9N3NCWpSRsoA7hHmAkaeXvmXV30ff3DIE5dRRXJdH2vyIiKMQ55zU/FAqT6HTyqvXJvIa0LK4
Lrtx3zWUKwhpNSOW2hhibxY9gZvIiUixcT77Y99nfB/sLsdko/whHi4/xpS0rAL81CJpdaSwLsik
jsKqSWMzGvtAZ9VccxoCpFDc7lJCzYfS3HizCLo6hBOBFiNIULCj3PMVZ0jOatfRw8LhSak6ggBS
sU5V9MRgpjclj6ooLX8w228vDfNrM8rfWZLErxTHWAMVLeS4qf7SwC+sO2ZDTaddq8B6Zqbt8u7l
FFDrt8y1UYckm0SgGnx4isWaYDfTz2QHUytT9qiZi0tXDf+9aerpZ4/NrNY05JKKWTu4JCHxijGE
DZYZVn35+3CcAvdMLEbVqTwBBuEZyoJ14o8/iVzh2+ot+aSmA2we1f1DCGeRY4gKENz0zbQrIrOk
jEeeRUuBryW6dwPK0iZGgI2CNeKI+XhYmTTb/eWJ5VjLQpRPeX56eWEbqrAVl/3AyOoCJbF4IMKR
+yos9IsOM54+pCE576V+WY7ZyL3/82g+NmTCW4ncNDZAd03Gl/ngv9eUrOXURlOP/97g77vML8MO
K49aTjPm348uzy6bdCQayevxNvyfn/33BjRuh1Ug4w5HPX/V//c6nQymJgBC+Pen5pepUAKBTLX2
RAzo+Pf/giZrWGGnkWurFt7WFLV5adt59IijmxUqwzGnXQLuShmMkxMgtgpZ+u41I7A3hewGwC9m
e2h0ivm0sXCTTHZ6lKGA5CNKbBCg/qZpNhqWjDWB4qDgTpsfLKqcqKS+ObXEA9SPXPW+Ok95680Y
KUOSYTGRVRJsm67vr/jmgAbL+DgFWqCBRSwS2jh5vONiGFlEW+MmD373o6rfVKAyj2VjwjJu664+
27VFcyfyRz0kddGoC3BM3o/GVbsnz2kHIvZacO3DtyWTnwp4p31l2do9bYBKmaDEtdywT05nIsvH
lAwi+MxYF793XeUe9dxMfHdM643pTfEMg/MhuyClkNZRiLLZMNoZa00X2W02xjUVsOay7R1+X/9A
i1qv8ZPqzMI7+5oX3UtAIlLXaeaPbJphYE2rvTnJawLlROX/7ZXIcCviNw8s7JFfjiCWNEqkpjr6
7RSWW9Rba5KuAh8nsFg5guvXBNKRkwqbG2P/ZI+QLeqMOkmqu8qLg+CSVGxT+F5dha8h2v8juhqb
tTLPVk2ZXIu6eI/nvSbFJJ154WZ5rotd5HlwbKkjyDJbCWP6rRsGPPtlV1+2KSPvcdn81z7gJQb7
+Zk+7urjv13bSRyiR+ZnAlPmvoHVct2T1vuEkz16qgiOo9gi7vguo6eMaPYzy9u/zy2vihp/cgnJ
CdC7/d2Egd75QRf1/r9jyyNEv8O5aIb/Ou51oLSdZaMEpN2VekML4n/fKZZhzszMIvOFFBK6sGH9
CHuUJ/FQaJAZVIIu3wwIFZvlzOvrOgYZh482lzc0SsFnJN4mw+y/7ZTy+WQ4lm/BvpvTq8oNNRBa
mMaIFtaonmKqoodRJr8NB5sjyRuPAPPrI5EhDFM72wZMslahGMcHrb2RumUX7YAqpKt8GHfCrQrc
HVyT+GXmJKneJZozdi9VBR+oa/JTXRa3CdT22Ymb8qwlUiDIQ6XtlGWb+ctBdVT/87SdJfialSiy
DqINNsuz/zbL22BpSfBgvqgEUUGqgIbDHW9HLGsMLDCaPhAcsB51qGXYGJsIeHfReXA8SWj6KgHO
E0AYKBBN0K+JiUYr1F5z4EA77K7cw8j0bfWMSPGa7q8+jP1KrTLw1z2NCa+op6NDkw/A1r3DibgZ
NSrZZaiNb5JiHOrmwaAJVYxvfbKbE+N+6E7pEJrjRPDxeBUOPXvnmA507nk3hmS/1tJ+IGIt+NJS
XWy9QBE/FEnxsXW3LPLkRXxJQ5Xv4FbDkzVgpMkdzX5vbSPE+ltBjcUt+0rChl8gUNlTMal2iHO9
feAlclW2rhHRy3LFfigdFCZpP6OdR4MZlkYDYt7kdbgBQExwWaP855A7aGAuirNn5ZW6GqYgutbT
8Nyi+jh0gMGRfnleQe8f6tc6Y22NQIPX/Ntkddps0hnbX1m1dnQCFUOkt2xVmQM/Xg4vC85lY2lM
MckQo5FukJdnERm0M9JOfwt1yNtxnGdXU0+aNzpcy2EgbswZoGksFvLYVuwtZlv0VLOjHIlmelt8
5BbdUtoQ4v5/jhe5ScrAf788RXFCubQ5Fkk2ndDlTqflkTdGBEJ1GVqnMT8F+J3/Hh8SQ56mrVLF
yhflSMimRvgbwN8XDjLUNnn6w+6xsUaVa2ySJAm4cSR73e2SN5EN74kgw8OtpvbCONiC++KDXx6p
dimpK0tKCgsCWbaI3cOQxpyhHFs9hr3bAZUB1YvjYWDgN5kfUeMDxVzHLp3Y0ONYVEbolvnmkkjN
TlquopZfHk6JfcXClDNc7EemHpQ2S22vwMNZJRojeV/1J0JsO5+h/iCUCuK/bWc3nbhVZvHug8ik
zyDWOhI3xYsc0Marrkl3n7L4MbfzLRM67RBHoTz3aiXPy6NlI+fdv8fKAYZmgKHfaiRFIQKTvTNr
+/9sDGg/54xcAVqp2bbu63OWZwVcj5WwA4fA9hqCOOa2Q1nLP8m8txwvcoyBGlHnQcKtdQRRQibu
RXUmb9N15MuXdRnsmfnCKMrpDKhpMxwBiUAPkyuD1M57UXV/opl2L00+ZKOZPOKTxpd6zN1TkjQf
TAVNoiBY639iRE0PiaW/D7HMzpbVkm+gj5xOXn/IUdfXqqIemizepSWSY0rox1Kz3WNlBm94vqvb
4BraJhYuvefBLrFLdzTgvRaTNlxcDSn7amZAFibNyqYp0HnE2JYV0B2HiGRFLXyOGlUecoVKX6KP
e0dflWRP+kmkxWur07+GPnkeEhdDJQGzk1AOhoAQblbqmfOCaFv9mrvc2/KrR48bSQ+nYq82SHIA
ZW4n293EoFXvk0E6oKbMBnt5VXJCmZvA09ejrWtI9r5K5oGEyT9anJ6ngrCrpB+2gIUC+KiRr6dM
EAr3MKaN8GX5MlQQPyZbYBOywt9pU7YHsu7ECryqWLUhwCwI7asO8+kqcYtPr6n9ERX+yPWUhE6+
iiL7RQ2ls+nCYdfhs/IzHTpcPniHaOCurYAAW4dMiMeU2vNAE8WV7o/MKsVazfM7RBVoGbGw10ac
xL5gdkQeCZQyfOnnKYFd47kJt8TAO2GUpsSnDSbDGh9ACTHVi4uLSAxrpZc/oKYNWx2CTV5QfE1y
IqPsiuyFtKL13iQfXWyHaxBATyU6ZZ8N/0eLyEHZK7twDO0NyGPrR4GrXZ1r4Ki4L0DWu4cMO6CZ
5iY1cKu6gPyupfbuirZ4q+g6MlPLU1r77Laj8dSijb9Ev/At6Qe0SRC1zAPGhmeJTYksm01ce91b
IlqmYKm+znNEkbmjSvrF6sXyivBQ4cIxIJLaEwUDWehMlZuw3YeRY68SwdS1csGr00wHKQsiXHV1
GgsoXDNKM2MBC8Nz9BabQ7xuQBCvs8EEUFIgdXU09ymLu7OaUP3vm9xva5b1LmG8XStejbCs13Uq
8Ran9ALoeKFlpRVxAiy+HuGj5bHIjnVk/nLClHzTDEceZGaFNV27g4uvp91vSuAHSfRSKNVLUQZ/
VJo0q5L2P8F/ciM0qjq4crHk0yiOMWwj50u1NWJp7EQI30E31DgDBmoWA6rvqkSGr5rjSyuNhsDn
amXaYm0zmcUWVhEHViHx8srhRxN5CgzmZI+vTrkmBpU3azVzhWpnPDdC4LVwuSHHCok/Zq8kyIvD
R+N6ytZAPgh+gTtSZ/R7o21ph7lgdZE1lE/8HbH3XI6eva7qfvT7mPWQ46IJS8ReD6fmNtq4h+EU
StoMB633wG6b0TNlMnq/5raMkMLAdz6NCl1IPOrZKjHbnzOUw5DJ1Z5s66QAwRgQ7Z2LYg40HdCl
VCgCA0vugZp25MMrgc9E8IXl7zWwRjjxQ9edO7Uej0HsrUVZsAJP3PqMdQUjfOIdQNx+Qs2FVC1n
TgYixyRmpQ8wEkZn0BXbTHX6nWVqXwXNlYs38B+a4KZtU9DaL8xsYxUZlwdWEQRFVAvlhAPwOjEY
32LagEG28jqqqa2SlY8saYobXcC1Lq1NQSPilsFuXmnNpFzIbFgVVetRQuks322Z4TWtPgGRTT5p
F7YXq5ZiayozjDsaX1ubqo6Rkzkrnw1Oi1mwOZ7jvJzOMomIBPm3vzzqp1TxSXlV/j4xKOiXWyOp
gWG0mk9mIyTLSRw0I96JhgxutB8QUASxnQhvrwFDxdkFW2dT6joqnY1FyjN3GiWcQ45YAN0tqMeU
bAaFdqgeai8jOuWqc+MVYzzgc5PiA1T5PHMOQarSnudevxm5GZEaXWONorEKoGFbxt7coLERK2Fc
EM7W7QfvaBL3tjgKisb9rkXLWU106Cqo0rWNvNHPqkBhDAiCdVuOiDCGuT6WwrguG7JVAmhoTZEU
hJ01zd3TM8MPZlumQsAT/NHsXiJyQk4hxHXSplsTN9YqlCQaFYpinnUXRowSUuZtIKjEjIGqDZiM
4X1H9DY2Ho1LnczeXuX6oE+FML2jU4aOe2dG7d7TxuqS9c4thn2FUQtZlsi5kuvZ4B04WnMLEnEZ
edU+nbUdeRYbuCp6v2Lcn6iDrztFAJPAm6WJzGOIDBl8UUZmJjhXDbm23VnvAu0g2pqu3Ho9Mp+O
DsLfWo2c+n7T1KwRYKnUZ6Js67OuBt+YptBJGCFrtch8icgd3NFKQgHK3ZS+ns1gwhiSIt9WmAdN
iIDa/KhI7ZqmjJ89evRcKb6hKasEkNtED4XoQKmTI/TtLmlojMfS+1nRatxSoeAjy3R0tiyXjp1S
/QqC3GFN4rV0tzzvOlnF704bLiOF/QfVekSciJuwpILjzQOZ/Wxb68mtx2QPC4+vxmiMJwa1Zl0E
WraPnMl6GKzbQs++x1b1MKOGLLBAV8hkQcYDV556uwreZxQwQ+c9uxnqWytjB8kIV0ETwqnoFYEu
PHJQL9VTuHYckqfakOVQFu1qfbx1ZWZclk3T9MZFaapq3WlevsE69J8nbFpt9ATmF45mtQ0cZrnL
i//97PLIqCmkJgb4jf/vRyPslQjXi9LvOsuAho9k/O+bLu/l9Pq1tokoWX74v34lV79O7KPtizr8
HRfFsGHCsAlB1n3i10xXOgKN99YjA0aQwEW1onfXUh/MJwyOsIYiM7/rvd5uu0mlvhISoUbgxCzL
Eq9I4uVJVVdgAPDzjM7bEDsu411OTWdUV0FBrw+fxBU9EJMPLWpuEZdBa6rRsTZzj28/yz/ygswp
Cw3iSa8TCli9Q8Ngq1nR9DyqGdWZdrCOdaWecMF5t2pQ9ReatCpC2UY5LrsVaRs+Dshot+zWtgLT
psHVhnZA7tVZ8BliHj3bTf6b/vzwQhVef7LyXRk9jambvWBOzV4qO/3jCqU/L4eEobabVFOzrWOF
j5qgxNwWOSW+/g+pRYcObtM6q8NsVbW/SBimpVbNvoK4gHvZDqqvdO1d1INztDVKvtiFH0qinLKy
w45WcAOza5Hfk0sydYXverHcQfJ1H1FI0EZdKDPKD4tUBO8UJ/IXlFgPi23V78qeyVnf7OYw6LDW
fw5aU7JO57IZWvOaVe02c/roSMYoXu682pGeghH84Ar708UuuLKd8IcTMKcEHImcMaA9jVayroBX
5471UXoQLBp3b+hRd8vCdnidLe6dQxMTfX+0y5xpP3UpyK1y0P26wjzQDEz9Aya9b6Cb76ZikdGo
I0MvL4WZP9EpuuVds5NTzbq53ydd7Sc4lMp0OrZa9GaL4KemMQPSSuVQlt56EMM1VTZa4qBhHlMy
GfGGEFO1xdV7T4h7pRP8qE37tfbKexM+TRRPBbCM9UTqeOfE5Yqz++aG2UPXjx2XMxFgf2A2HPj6
vjomyHljNKvSYywRZPU6UPypAGWDgbnhjm13q1bKMWvAN09PWjFhpq4OTuDjGSZWTuI+G2mOpwFK
qah/oBxhPkCpvuVLnPSzQk5Cj2IP70maAy0WQ3Y2RpYG6iXO8eWXbrVPdPuzJtIFPM9zOVQEJDmY
LtzehkBVbA0ogVL095qKpJdNP8MWK/Z3PlSsFqwPy3iyZbG3Y0AXdWlzyWksrLS1KdEROe1WGexm
lffetzpdkKsf6kx/RWr81sUk/2Ju2ZY54rku+wgt86718kh7+4fJgDkvThD5nON47tvVWyhfmxpb
rauIO8g1m8zrynsa2lXYFedKcR62490dXTlQS5k5OtQnLVKdvENfjSV1ZEkXzm5v+DxcWT0KiDHe
IJ9jyEXMifDmBUzl6202KveBod9Ud9Sl8UY6E86F7DjE1evAnAu75+ZE1spvRdpHLvIjMS8bIDs3
NaFLFYGCw/lEozrO30smzoirnvusZsrVs9J3NW41g3pwU0oBQrF+1iatBRPCEloxwtdqbi+0K2fp
c0S5zKnVH05By7idi4Hz50UVSKwyLqtVqZq/MDzXavdZ5HCU6wLRG/yXI43ljVKwQJAtinymuUMr
hlUWi89R9Q65Fm8sZoC4+33yQUE/Shu1FjObhDExtcWxwmqbs24PM5APHtNhT78PMJ4sZzwMgUbu
T4r7JAyO7s9B2geaAIo9PU1e/iVM+YNslgMquHVK2qsczQuGxU1FCzzsaH2BlufL9D2r2yHf3cYj
KQCQVWkM+dDZ9/mIg3lQSaqVD9Whuj5ElEwMbNzdCzcRyayHdNSfdGgnsJysWmNdw+U/7d0++cIC
uCFZ+OoInnUqC8EKhVcsTwznk19G9qbpshuXOdAWBq6MdloMlKVILpkaA2IZ0YIA3uyA9oXeey+h
zcQsX4vyvu/UlWU0B2n05642D5qm7Es9OTvuhdXTwSI2Ye2kM9Kq/Szs3Dhp+q9K+WmhFNxXGmNj
02u+rivqRvtude2rdlPWTngrp2yLQvTJsgQoqRHTZd+fyOv4oFuByNIIEe5HF2mrL8yzt/BIdrVI
ElbIKP5jRX5MHd4uHa0RReN3hEfE/fTFF3L0Q2Vz0dYN2kuH3riBIBoS7Sw0xAS6cqwfjo5SI4wK
zoLppXPLL5RhGh4V0vH46tsP6PrHBktY6ZUn6xsb0TashqvGjQnnV55FOCm4LqXSojw6l4WkpaD4
YHyJ+0yH97Ge0ISWYPC8Kz6au1URisVKD8lJsoNJckLOsnUJSw/DbT5MVzswY6xkKV9EdCxa66zW
uBGckJsE2IOY/KJevgC3Z+VJt3Jwv6MpejPC5Dp5VF7ln4KZEsFz67Z5Q1bRnYow/K0HwTaVc56e
FhK0LK8WiV1NwctttBGcby2ljb7uMAjUF5Plq6toGPnzzXStelThNioJ5MHwzblULAoUVko0OAvB
k9YPnyxZEJpoLUiOoPTbKLmbpXIcDEikRA7Pdxs1Dd41pfXdHGuMo/4YTRxHDpU7OyPdkHvLzqZb
G+opNjilee8FeYXOC3Kthyo1D7D3Le2tLwMkvdUDS2g5Y6soxffRfJRZ8EhsphBoNDaGIEjMQ/Q/
6eiYzFz8jF3lWqGIw9efbXQ80gp3OyJfVhQODkRsFJPxaQbWL3tosFMK56mk4KJJlHdqG7/rmRzX
Dbd3OBwUrkzrLs3hAzEA1UJKZ5EunkZTe7eKM4tgd4WlO8R9ku+NibOppygS0+x2yvRq2tYdYcSm
LIYTwjXs6y24Wyq9eklhUKT9V7KDrbBrmNkyr6p+Km76/jA9HEeWorHsQn7o9KrpC5Mbl+tmnyn+
TmplV+ypP5qi+DMF8d0l6HHFIoOZgGG/mg0254IImFqYzcqB51DE11ila9izTmxKb9NIqe1LL/RH
SPI7K3N3LFMC32v1q17MKBUrpdaY/i4i8ao6hN0ZEZUaJlQ4aa5qbMQ4KaadbaufahVuikzfoDZc
x9hlLCbjId2KIF3Zig5iEtvohwWA0EKhaAwUUlKk0RAWxr7eaKRf9EO/xpBgECULZgY8vroRMtqJ
WGy7hGYrxqjUCUnJSbdIh81sm/K2CW80KdPGaCI/Etmm09Nt2iRzfIufm5TEx7WIUPNrNMMBDgra
7qnl0PFodkLkqMBbpCzFjmp1OhV+Z3KDFZWP+o8sDc3HwrszTNDLWbvvHGMjYAqL9JhM+g6t61Yr
g13kfBWsnYizOdjIomU5HPQCdrUxbaP4ld99TgV/NLkNqjJuRhk+GBmPI9FYY0lQ82DvAs3YtRRd
HApaYhi30kVsGzvbKim3gCM3FRBDnduZcH2jHDdpKQ9kCO8znLs9ZYw80R4dv10zzG2EPgAnm5/N
7vVG2QsL+Y54Kajljtw+ArTpFIUPYdrT5qe406onGBLb0nA2Q8qCV8Z7egkbtTQRjMabsLr2dEGC
ITm0Kvlyk3YI5kID3oEQ9wbLvG3mesgoBvQWKhpwvkDajSHvAOxPA6lY2MM21uND5Vqnwa6QiPU7
zWl9Mxm3SmyvC1giUUEWMyf4SCGqoWrg1DfAiTtZE4LuqBvsTdsR7YXFWhlEoi+EQ1GYoDuA27KR
e/AZ20ZHUFG6uxIetBK4G7BMlTUdPA2LJqjIhBKLk1zjXGwmQCmlbqMydvZKB9Mr0fkXYzKJLgUS
KcrTGJqnjamyAMsI0A5j5upzrs2A3kN9dglym58vHcV/UmIAT8Uaa84hUzA8Z6NfKdklDZwDCziI
WTDPrOkl7PzZyq0ZJ7U19rMJd1ZN9f789zhRsqepSMzI6EeduUur8mACNUlbhPmTtQ+hs7JAP/ZO
th1FvInddWHo+xZkc9mXrBjEKTTzc9qbp7KK9yHOlbAwvkvWVhonb6SOu86ydnYmfeaMM9tyJD9b
uJtUUf04jK6CWi10B5jt6t4l1bVWDjmhUqr1naajn1agoRXrmOL1lLF74Pr1B3UvlOYIUGub8um4
kmmdu0qNX3LWtGTdtmDWWQ62n2LU1a3yTZTijLs5rH9KkokLvjdD1Tb5pGyQoOOYUnxYD3ynXrOb
DRvUyCcL+BIZIQquWsQPywYX5V4pMxpdPbrZmceYtHl0WLI5SF8Pd/S4ftL3MOFNVOoGUoxzsU1y
qFp6qJcWSZ6L1GmVlwFiYlItGmt8GkT/QdMIh82ccLQgPJdNo1nbBcLRKlN0znCKiDyt3odh33RU
+TPU/kvKbkun5jRZ6Dy6KnMIotbSU4SjCn9AQWlVqxXWuiOkOixqqzhotGNjFNNVFic9/0S3h6ms
JEW4H4P0aGXT1xJVRrFeubmRV/qaCgQBSit+E2oAhzxSWOi0w1cJFCMJ5YqW7TUCWkv8AJsloQOv
CdZXEpo/yCWvGe899awCGDiT6/NWD5XxalHWRqjs+poeEopgAtpfuLkLbX/ZNZEyzhPF71YQNLWg
TjNtfCF4oKFtlanF1m4vtEIFAPU5a3jhw1N9nbZMGH8tyPhQ2innkBeje2JYw9CQn804Uo8kV3vc
LjoqMnm0Y7IptwqjlL9gaQzc8HsGqI1Rm/JeFCRXgnRgAl7GxZrRh9x1DXrBkm3rwCmhtD9zGBEs
ccshdXP+zyouwbAU+NdktoGLnak+IlJTtKpBumMJfqsU1je4EbodZkSToYImfkDJ/u97ZTrRtrlX
E2oHaLNoZcDcgQ2OY3TYPc14huoMkI3Zriuq1Zd/m2KAGxk4mUzfsoFFfNnmizk7fQ5zGDJjt2/D
rj6ZRp/NNztBs9ojh1EJOnedKRGTlSATt6F1xK1Quev//YPGnql41B4Dbfwd5ZV1TTBe9i7Wprlm
Ex1aaL5L8FtqeiF/DbjWZdOSl0MjWEh4EI5G4aEHlArR/aB7TXf7+8HIxv1tOa9ul5rksSoJMxk2
5oNVfX/Rs3APjSQ4LZsldqRw4k8Zk0DcajP9KJ6f1a8qxbyrZSM+WTatyTBB7+W47NWzgKkq7KuJ
53Svg+n4Cyaq0HUS1Rl+tpleG/7jL/kiGrWP2nNK7tckMWuTqtAMS03WTvymZvml//6kv/tup85x
WTLcLs8sfxPRpw85IJCSE22eez8y6wgr4QJWa8crhtrfves0+3Ew5k6pilreIH/v0nuqsrFnrN6C
D6vr7KmRUX9Y9uzQ/I7qesDR10oMg0btNzMTqzfN12asg30cj965t+tfOWEBu2Vv2VgaMFB/eYil
vPbVsgGtN2INSCrjbTR7YLRS37lW2D9M/TE0Ur96Fq1WYEQgzlXJgkKvapyWIenclPGX4/ztBzXA
KigpW2tjMt6ivkGCir79H5mHc5NVrI4QEXcDNl5bb7Zj4NkmfncTBdG8GcyQHkWbWCi9kMHgGg5a
P6rBzyYSq8KyqQesCjrqUj9PMohtpDgU26CmFp5PbeLbAF5gXjUW0xkRP5Vp+JIW0YvSRsSi6vq+
pxa+Q36L/7KamT7z4NOkiK+cnjocUH4uVEWSA817o9DpD4HX0/jx5J4SQ/zakHHB4CHuf/HLxLE1
WHcoD3V8OHe6osnWhPwFP5T/fBygpXeTr3j+picyv64BY+wVw/auKjWi9CZEA1UfKrgbSuEbgQYr
rCPEb67l6jIxL3RvjIupyl+zA5+62fAStRhRbabq+26AI9DoDoXlajkrCeYJiJfpekr48OxGYQy7
ipyc9mBwp5h9VGDLox9BZLoI35MnTe+PnTaNx9jIOe3rIkc/n5AU1qe3mAU7vEwMv8a8GeqQZXZS
k7FiRWXuZxr1YXOe2XhqAaugxPUtJ36JkZLpRe6adm6p2Z6HnGwd4NKxMKLTktriFmtkOZHcaTNY
fnCqNZI65/SXkGXrWbyh38Saoymoq6lD8CI6u8XEO0rExDHstyXIceztPRz1Nw+Bsjrz8AydNix5
Y9kP0l1IpScwdIov2KTrS8FJfhHYrk5pizRFlGp5oeZCIB4F1VXuVec6ApdHPIu6m3V056rbpnGr
U1pBcupEXKqm0bTUiHQZbfAbeNgrspyvHPnf0a4Vd17j19/C7wz0D87CAHJTBP9uY/6pR/ApoxDJ
LWlD0FPN5NyyTvJfz/nYdmphFqdKVN5r585JwYb34rBECg3S63XHUPctAkh/8IBFkb6R+k2fGWhN
bXenalq7LiRe1aTt1S+8G3c+roTaG8pgJb3HEA6nUNw8UzxC1eqO/8PVeS23rWxd94lQhdQIt8xR
pIIlWzcoS9sbQCPn8PT/QPOcz/WfGxZJOUgC0b16rTnHRLLVIyWy0cstL3O26KtJi8ylAtLL+zSM
7nH5jqFFRlMdIUaDf2BWNn1JS76y3aC2a1qtYObUkD+7KczCPUKg9q7xsuNbmkXDm9oMRbSH1z1t
w1MClUfBi+ucuTrHo6Wzxack9X57bvFnavxmr65Hl6bFoYeXRWtTRkcQi91BNlwCE3lLE6BMVlcx
MmqGMEtzapJfxtBSxy//XCiBIVpl1F/5NIIZtovyZOq4PRA8pJfHxSLwIT9VQUiydTDsxiE5hYkX
HEVjEBDrlKQmTEAhCCNaZtdz9Z8oUvWs8VvGggwcTbMfVnqjQRyvk6w6FUThqXJFPZTLmA5K9ofd
LZ9sPwbL2bevBRIznPs5DdDKc57jLLBWIuvaQ47wK2AuA+Mvn46uzhRRlSt26uPGZKSRUgyuTYXn
6w2bkeq0d1NXoi2DGG9UToJhEkglaVZ/JC5FLG3gtMj5zJYaYXAC72QPIZiw6SUojY9prOVNL/Vd
400k2IeWL+jhTi5HpP6ggFde4RqfJJKunizLrD5zzY12ZUsnCZb1qetIaLPdYthi6UXB6Jmwf6Ig
fmlt6kpmFOi3cdfNycGwF/FrdlcPKmRqkSwsn1HfjL9Tw0BLQJ7CHuvn9FSlXnZUi/BjQdVJol4b
KXoRtZ6OwPo0c0BWN9SkES+f50H42b7JfTzf5kAk9VKnACf8o7U4prRGt67+8oAAMb+4vdbfBwOR
mVoaHhy20kFYhtrEuk9ZzI9TwA2pzMK+q/eybDKPCczV0gPuuqx9DfIlWEbLU60U/dUgJ6Opkyej
FhbRsViWCEF3XnzbBVJAAuWplqPzEgSIA1jj7hETtg2G0vRgpJn5FGKdwk/rWx/h1EVMt39W3Byv
PSCJDML/Lk2R+gvmPdtOAudI6LJuZmR8e2NKCCUouiNfG68Jc+kDgeKT/4UmLHzV8yF+dmSB/JC0
d0hjpMxlrTWtQmIwroACnfNEpBHxJD6wClqUiAfinZCaf1Xv+UAGr6NMrUMRiTdVvkU1NA6iOcCP
1+IgWUYqDz2Tumx1nKJFd2gLcqwv6lOWNMGTs2S5YddbWKmRZ/4kYtA6qBImBNGjBzI7ktvY3HTK
yp0ta8TZdj9EWzHnDRZwBhQ9WPD/vlnT4TH3cZ8AAFErl1jeqTVA+QJjx7MKzSB6HBJ3hDSLkSDS
lbQAEK0q7wkB0xh4xtl13v7y07vY8ddjxQAsnogNXENMOLaO6Z5qQnlAltc041waKW5WIx3Bs/lW
i28cPe22nxd1Ri79G0Q//donyVqx2SHGJitrHuytWIxRR/V/qa9kUBCQM546E1vWqoKOx0ZbBScj
ZvQ2lolckuBe9bIvzmYs7bvbGn+imBHCYbCX1C6OGHc0xDj0yYRa+GyUNuAYvaDZi9Z8gdgf7O0J
Qb0K3ITT1BGY2ZCcN2QElVqcJ470hZ5V8RELrFQ9+SvbqBKnEF/cZ1JoHdOvIX/OaHjsZlKczvoS
RYA8l6nEsny1w1DvQrRBeP6qDtkSfJ55Qsjj+eG0cZK02mQUQLSeqvS9G3EOkwLk3k2B1swcfXJV
vM4BdgKPhfwWmLQRzBZSH5eI2JbRwhGb6A0hcPyklge7jL7VxYtqWr9tZIc7ClH/riU/66Rg8OlQ
DLdpe2Yq/w7MhhNEWN2Fqdl30/w3ngGpLIvlREtepD0btPqGczM1zhXAEBCB9OGcIafL1b8ryp4r
jfNkDikerpi0aD14s5bfNnDfNRDyJycOjbszl1+k3tUXR/dJxY1Q7vLhgJjzf1B+oiDJS2xkTC6R
0xGjaj3PUdntbXVwrPqdWRh3V+KkfVyfsUYgnTnwFUtoT8KIYL0uxOQoBohntmhHc9cOrz27CFV5
+k5aSvxjqOZ5lWj9O9FV8s3QB/44qTzmgI0gT4oNbhLtOYy+o+VbrRh0nCJZnnFA6E/2nGobsiCD
KypLsJDgmOFai9fRLXBWGeG16BvJuEN472EyPKNgmV8iKTZZCKybRaMr9Fd1CI4s6dHlWeKVSzSK
qI2mT0c3UhpzcX5uuiUXxU42rj2k76E9odN/p7o1flkYqDCpMCnTyKZ1EkEv36svo1P/0C2/eJoB
Lx5whH1YVfZhxf6mW4iRGgJMgjPJdgpCZurNUk+qjdarDHZPq3mOl7VNLXC4MeptSzdhbaAhvYa5
bx7GYaTprZFrlVEKg/TMdjXn3sbgLiBNJNqgIT+x5YkBo0j/OaNDOJgGrHXwrij9ggLjEa/yro5O
FtbbFAbBkydbWmXCvY9+67LFkRqpFYH+lUU27o8huzTUva/tW5+OITCZKr+7pVwnLaQa81XF+TS0
Fa99zxKs/mKTuXBdl2UxcyKADiaXoopm/SmoCEtIvR6NHuSHTWhqvzS9h1oS/ox0gwtu4MvJwPEc
IuT/R6cMjCP5sDk/LblC6sHImcrlUxqWoAXIbAKc8prlQrygnnFemoKwIQKqvH2+7F8oWk+B5zAj
8KrvoorjH56fePdS2gdE0fEPSRYbVR0lGpsgs71IvIPnXIbl4pd6lXulBQ3UawgE44vCIKm5Kum1
+XaO+wXRUVjhYPq70uoY4TEqQwifK2/j1/NXB9ortf6kUfdSdKiOxvLbXvjX1B0wdBimXPoZeg1H
V6xhmLkP5QTYmD4dfXyq5mjCRqayLWbGQX4LsSMeTKSFndyIviW5SUTai8/dquqdNqw//cm3XhrA
GFufGdtWvUzNvIF7ypQPoJO/j/3sg0iHe5VV05X7QryNs/8lp6S+dgl5iBPk6b1Te1w8nBTnCbXw
wW5lvg760DqJfnpDUpIxteZkhPd1wQjFDMDD9NLEY7N1why7zNwX+7r/UY9peQFfcIYnU++TpR00
iW+WBPaeFMdTFmrpU7xECIxa/1SDeRciMw7s3gz9BM13EUdvgRTZc5JaP8VAKl4wu+FR19zpw4uY
O3lMnQNzqtcEK7nXwG7NCyJgcKtafyA/11zNwYQaTkz8JYIUzHbLTAadfrQfhj5deXPzh2/Ye8ZA
me2rKCm2sUDyqhbw0DX1Lya0bm+h0uAAV9C8lTro7tTMqiOLM03GKUsuMzYhAhBb1MoNeUfSMIud
Sf/tkJlaQX+6aVCLoJoFCByfWAwrQBGk21IKjbQMblLIjNMZttQOxY5Tx9YHemPcqEuh2Huxc6sb
dMBL6GtR9oe0afv7nGQAjTvmKRyr3HWtpdXRHCSTndR66qLobM3U2OpzYThgiYOldQfkdlvPQpwN
2tkInaOXMPojHWnuCz3I9ya/PPx74GkgVMfrzBT/NsVUnMs5rw9zoIuzmU/vNqnLzzmYmJ0BnQf8
jn0ew76ndqPqCU22hwCcZBdkqFss+9kq3QQ9FHS72LJ/U1jUFxWUqJ5pjuwZNOjm2iXYbiNTjI3+
YitHdIsfWr/xd2eDKjkKQN9G5UwoeXuxtQ8oe1tvLs2rKoQdt8eCR9/ZXA5t1nIc9cZEQgKmH6S7
+fyjMSnPHkuHLfilhtDnmJ2EHx5dBPIOTGZpmf5HNSydpjp0+HvpJ1fMG9vWuw1UOC2J4Y9IyEZo
+2GEC1EPM1mNMSCgUWpFTz+28U5YeLrUrz6Atlon+Fx3qwVursDfwwIJzwyzRtU+emvqRH/lISF6
GgCpb3s9C9a5aEDTFN2wNdqoWw+ca5rdYJIgoU4VFpEzOyJaJUpKIie1Lpcct5ks0hlFKcyyOybE
L3KP/Okm/1uR4K0GyFimU0jO7pPtB++FZ8PF111JSpT7FIP63hJWVQAZHKMzQpP/PJAUFzNVCb/y
PIFUCe3tnuNXwYvQJ7AjqQ/ijB52zsBoIypUtqo25hBDv6EEhQ+L/pAMuBh9Mr2ZgfTscG36EkcO
6GAQ+2q/HbP6H6T6/c0ayZ6OGzvYd0tktKg7tNU17ALZEfSeBRR0m0Ej2c9nGLU2c6u+paBBlrDz
NPH8CwJU9jmzlLLZegXKhdizGioYFuy6KfpD2I2XVhMXRgiU3Vb/ElbuW41oHD6ed+lVKCzHY4Gc
0znY1Xdiu0Ay/QJPKKumgRx+RL2ScZbVHQGHoDdHkB7P0TAyp6v7Z2q/D9UzcPDdHuyhf/UQAw1c
3btVesNLQqT67Pr6O0X8Em4xcGb1OxCkywNGWcJ3DJLwHM/a26k03ggONU/2Ur7VeXFwbL/YVjPm
DcOMX01q9mPV4kLFptQ+7gE+PaztuuWs1b9oJbZx9ibzz6NdYI7FzzTuqaPHfATsO+cAFZHZmK0z
vOdVdC8Z7J7MIoEFSZm3DaTOJKOM8RbOxTl109+9uwAuq2yZZHbBMRYN0CyzfpFtG9/DGvPTcgQt
U5p+LR2GlTbUsGk97MCVpjFFdTiIB1oYn+g3GM9Gq/NeWV99BxszrLm1KvT6wmuPDpT/eqzFK95e
FJuxtRoJmt+ZdfPl5+QH1Ngvml4f1hJwBQPUcrg2lkd7iBTTA7ROxg1EHDEbCT6BWH5FVD6GwYjE
D4sPDpt/Urba1TTP1mmKR+splNbdbuPmlBjS21Y2JwMYb4hzl3J3rroLrWLrRxVozpNMn1Ecd6us
TbU7uU/iXGsIcY0SK09eTmARu1F7cpJw4zniR2t4c4/1I381MjPZRG4f/0xcDtkAA72T1+L0nUCA
EsBXrB/NpChDCy48mlVmrQWHoPAhNqcyPPo+8+yo7xYXB66MeTC+Ga5mb4amFdcuFN4+rPLhKHJE
Ismcwp+J8jtQHKQipF3OrYFr2mZfDVDteUbxaeZZ/PL4PxHibfXCh4MK3/ccwZq4UX8nPxZUolnk
V1UpG0kKLnIk5qdPN/GIeEHTsXKq002R1+1Ws3Ty9JZephtrqPE4lm3Uy6azb0mX/ONkgDo9V3Ou
7dy0z0gp//WP1Ubr24IKO23fzTbDJAahCHuD/QFYGhTC8gQUNIET86VNLO1qFJY/I49gNtRGDuQ5
Tozhl7uMFdTtEGZVCn9hacxZRY7NIvHdH3mmf2KHdf5B/wIlSnhv7tSIHbLJ6elxmpT0s2sw2DAl
Sa9+hMV2YHA/5pwIoxlkxUuWjscupDoTwfBTfTqNiOzONPfGvVqzk7apKW2n8vES7ih9yhI8dkFY
p11i2OG382bJYGt3mNQTb/jg35QnSb9kF7BenqJY/iabooWtmhq7aDmb60nn3yj82xWJj8Ue3ubc
PNl2zJmadAQ/j641Z9JbZcV00JzxH1ma4ow0NHpN/HI4sZXTnNFeYpKgv2GHvWj9UH9PPBlIEV83
MYATFWkK3Zexp0N4rzPTtRhJaRet9YPBLXo5Al85d7Qj4KZhY3Scy5BkqXaFaDn5zfju194wG2fD
pj+hnvErJLUlzr8qVgE6IChC/s6MhyQvsWBBANIrIuInkWH5r8nFiEKF9ovuk9AKRi0g5WsCl1d5
gkN2acGp7pscUeWsGnsesb1kPWZy4lIIinIOGpjX89TqOZh7QfN5onNeaPZrB0Z3W2NHReSqVTS8
hpdwuUFKQXxwh6j8IKcSi6Whg0VIXOtsB2N2mLALQFJnNutwfFe3ZlnW+aJV8fHRif4CMwoeGVvw
cCkhgxuOc26IDexC3Tj//XSpQcncUMSVXgwqsghYnOyUjzms8TU+sHgTl2XXrmI5/hkcVh51eqZW
9Facrap9lxj5Tsfis4n8V4Ba1nf8hmBJ/ONhlopJMRCmdPZeIuxXB77H2SxbuNHLiRgKcbFDRe7j
ccPMjV0DqaqawYFjOhqy/IP1s37TdWPNLMl7Vq/Ybsh8hx7KSs0X54a2HgArfYsIrge+TfMHGFHz
jHVEHIRDW/qR5QZ5lYRcv7MAUjmEhfx3b1PPmLFjB1AL4qhD/lo6U+rkREXZXrqhfLyl3k8QUa1b
Yu9XpaO5578PTlKikG+qD8rqiB+YV+qLnf5bzL9U4aLnIXh0X5M4hezgpE6o+KPjc40SVB1VQeLh
kaVO35hQmC95kFW7pE/y17LoacbzQbCPlhH3azXy+vsQJ80mjQD/C516DQrvqtPN+GdZgTxodEzp
pFHZt7ExBf6F+BuvH+GB3IBPqWXtg9brg52GwZCTyXKtgTZHsD0icxs5+i0B5/ihD15zBKC4Qa49
oZv2oF21Y30nybm99fH97zvq7XnAKlWMbIzdBIfAipmj1QZHDiYiiJotYR+coSPztfTtg482a5OI
FkSEiyDAwsezgfMD5bGQEOW6wchuxjOz1IbvhXK7Xp7VbpXdnNckt91rjiRwAKqxyTEeo3hBeUyT
zL5GGnAb6TjzZ+FQH4eiCU6WFhjQk9ELKIUEeTMJW0KaVfRv3LY6GJy8D37s1s84pPPdmIVyw0cN
EYsM2/2cevRFupC6IQrAKi0f67qIbNIeHWtHl1C8NjafmcoOv/wf6laxiSIxdiziITr1PnrS8qx4
9kS5LgREdLVjth4T3sIFL0fMCL7MQV61wW+fDa2o3tMF4EEfbGzoBNjCEq+loJsHpAfIl6MLBvHF
WDI+7L2LmWQeMEYyef6+jEvoscQFGGvYS4TqqFu8JavmqLr5FT/1CYbUEyiz+tLIsbwg8p8HuS9I
Q0ORmWJQ1wYuehSlBv1UYi/Vwc31x/63W+iU8q3/NFodzvBlsemWxadzUMP2Tcn4LHBArlYOXlVR
uIwwhXzBwwVBlFQy9cqpAnCe4VktVY36J5aHlBYgXjY4k+oLxLgBQWD6+Ge0WJ7oLbSbtsgl/yww
202OKZJVuydSwAswvIsc+5jXvntmtwQcYtuqC+sFJjCNIDmjB6+DZDs2QGKdubskgqZP6jKdm+la
UVowsDR6jvlN08mngtkl7k68wbCBKLsATUQ3M8g48kUNFGx0n3/b4Gk8/yraX5XNb1AlI+pT+YlK
aTynUrTXoAtowyVIyWgOkK1V6xQSU/seRrSSwv5JjkX2ppuEn8ICA6/N6SgFd3SLY12+VChF/Gx6
7uSUHgh/Yvwdm6jaOHZdC7eRJyN0qq0fNubNNvuPaJA4XrK+vHZZ8uq41owG8EUugxz6iNUtvyGO
9vmR6QGg8D4/NFNLmVTAvb7M7q/WRMwlWjKfIiH53Qqr+u3ieK8j06E7q5s/Rok83jIbnOZl8WNp
JxZuOL4xHuzXU2N8oRBBL6IWqhGJ0Ihondgm7t3oWnWv1FewGmf7KPvgTzIF8eOEGRCmA8QOVX7I
5qIUX6FEfQxhx77ObQ/4LWGcoE0eJjKmobmDfMFrZby35yrkW7Ff/1NwMTfLmgXRsfwxttt2l9dM
z0FwjtfHgp8bbvI8yrk8mgUNmSAt0qO9MAxUz7rEZL3O8iReq/fM5UeeZsaegyG8nergaxmGskib
qKEX477PElu3jr6XdfcIo1MHT2r9DNtUqW19HXHcgN7/xQhpSoBjgdjhgnavzOwrLTQI+R3NrgCd
qMr+m2fyC6ssbrcqEXtuIvOsnqVpNzOtyvVNxXTl0tfNJbbaQ2s4XClDxMahRxqdp+UtWOYzqsfC
n/SYwktCqaCBBszKzeQpK8pX9bkzAbOvwnDoVukS/cXB8sCdMHDC4lUQdUR7lEBQlQgkDLyCVOf5
XXdJitetJZy9KEvE5EkKjixhoGEwtpBgYFeB0rO42DHVs9LCLxxY/p7kEAd3aWkfvJwk9KEXT0Xl
zi9oEkA8TlfIxvEaTkr5UePv3wV2hlg+yAAnuPlEIB9yDfUQO4YB3W62Nn/fi3Aiu/a0UVOK5Ki7
LLH6DE/eCHR5hmOcbZpZo8MR1JIgtlhi/+YL6qUf0CShJlIKPh9yMesAHo5ekNecwh5aHjxGSY9n
6qVjZb9AKPj7v+8HkZOs5ayl+6nFxI5jmUROB+BDyzZkA5Q6w33mFEA6wdXoUzKKRfKpN177pO6s
5ZUgMO/sWmRzLjKoCbHR2Sl9VnwNgK02Rglc+CWlu57DAzTIt3YSebQJIgTLM+6UuEeX7zAouzCm
qc5q2W6ImFkboAjxwixrYG8OP7ilykPIEBXpJf/jfsBmv1PCw6biTt+Deqm2VW7Xz6NxaoLYXqt/
KkiYPodNggDRDW/uSMQI1zOe0u4dU0B59nLvoE4frvdqy74kfk+8Qh22zsJNw7vTdtEFybO9Kku7
hyYUSPxrBJaVFsKDpu5g1CTJP70EoQzgRsCAhfG8jEHiEIsK8I7h2NFWP5cG/tcItvlqEtVwUBnJ
6iEvfOPU007PvPFFLSOAaF4kmucYXuf1EWgbWgnkhrgId66u58Gq9mIihEzUrCWnl5auWvsWk9B8
UUVrOIFRkL6xVkHkmo8PpuRzMaFIvZZWvw+j0gPjfA3N2n9TuVB2ov/bLQFfLUkpx6DuEWvbeXuQ
jp3shRl7L6072Ml1tillx7Esr6YNYZHoRfdzLMMPuNA39SHWWv+GZChZjcM1iJLpp5fn5lHOmECH
0NV/8V29o9/5p449HO7/nyTw8SmRzoD/wiZaLaKR3MXTzylO/6hL6VQFfdXUbg56HDg3TegpzL/K
O4H+FmsaB9OZGQxuxA0IiuI5L+qFQ2TgpRw6otCoa4jsqL7MYM5/98Mb3UHjC5M8h+fESegRyflJ
ZBEQWo5jT2SrBAd1b+kW1gGvIQlLvRRL5Q5Z7HkKTCAyJKKsbGOIbmNGAueqJ0XmnLJlV1rt7iNY
4isIWeyYafnP8qQBMXFnNYlXbpdUh2YkN4BsoRkHHtF7RRwfGz3U/njfHqHFshm0P8t7AuXNyrFF
/IqW+ZCwRzzbgDRZ9Msl1oCUhqDmBlSXsrOIaZC2/S8VXg6u5U8IJmiV34OI3vg6jUdKEtAGm8KJ
vkc3E7+CPGePAxEAOaPfP+LDGpHdKsfAvdzym/bKjvmRl+ziKoEHY+GoMqLneR6YSYMzxhClDVcz
WCRI4QBLkEnNCR1fDNRjpGGTRSjptUKc5OB2p9KvcC8BlvFNvslKyFOUV9V7YLaIFPCSMgtJrg33
3U2UQcBY3PrDutAd4sLF4rWMAVPTcLGER9xOtjxykvKeMNPpG6El+UuPi7Fb9AZqc1V9jRKC0dYA
P8Tl1+rjbA/PGpk/3eM0A9GpSqX+GZiWdms066YZib81vZqZHCeztJj632U25Sb9kDb/PWRiyfzR
RfHC+mA+qnAXaMTFcAQZcsE/YSnfQ5wpp8iiR0gJ1j4jQ8yXm3/+TUZSvspsRm9xHPwbYWJ+DcZl
RuGwJSsZD+cKJZCe8cFddW3EgteQfTah9qPlbX0Unj9tBwdW3bzoqKmX8YCw+9iiWJMs4bwFdL3v
j+OS3cvp7jFnDpFATfYKPqmzn0NGs15kWVsywXJ4wAGCowLGYmtglw1LRkiaYfq3bl5Ln6NVxRq2
Grx++ujbsNxDWsUb347mWm1DJKr+Z0P6u0m5yMj0qLlqFS1arYuGnaHBDluZXuifH0s4jKH4IQyG
J4xvbgKjn1ThdSLieDeEJMuodgUAMffqkTuuXqmpGWLQTz8pxf6hMnay4uhrQICNCCwLE8Bk78Rx
hGbB/qefuvaUkXC68gHjlYxjyBuxY3LEC4oamtbdHe4QVlMGZU+PjzMIg3g/JyibcumJ93pAa+fq
0XRQh56MVX9VdNi0c1I0CtJo33FgJOsoTqznRCMnBwkuCUHkYhlLxVG1wNwc1N5L5i0nUihOm7yS
xlp6TXfk2OCsfE+HmJ37WDrD58cxgW+JfD06/nf0LeE9+q1WVlknS34281sXhcl9mKNgky5ksz6b
3RPyNRY+DaWA0+NHq5Wiq8qAO885zjndp2XvOqJ5wUfq3QISNyw0U/0SE8oYdCbdtmRG4AEYgaEk
rR+kINwjTrvwI1ySTbKBzmLhgo5D4kXHSV0OjM72viCk5CEF76t+q+lFu6vnRn+Ry4/LXDur0Scz
B03ci1ltKg/nKfaMs2ir5KJDwALYGhyEYX23c1RhyRvxdtMB6C96xBntxYuSexkbNWETEaZYknKs
svAucurSaxC3OmfwpPyMScxIvZws0mj4VD/mYuS/kaCzS9pqWj+uLeMQu5yRWUc9reClfdVOnL29
krSKIPZ++q2d/ZR6fnBt8qKqoNM3j9/QQ/1t+yn4MU/DqGh3yPw0elGj0uWYeb1WwyRzmSipZ//z
0m/5zgks/QQQCerHExJbhWnlWzXDSyPyk1ybbtVfhbS2hOSSNUkY+1BdR46N5PmZFfAOT+NjwDXV
4kjcTIdY56XgdxLiyHp/wuqSB+U2A7qxEQbua3d5KGX30VQV9nCLcGv8CvmJIc2aNiI+AXwcjxLt
fzbksQRUse1avd65Rtrt+zwWx8dv5LFLjA21xPJ7pFZ47kSdnvGiXzVtTN7CKX4Bdj19DEP5nTEN
9qP+tVhGEtUQLO5cwmZsLHhKHgRW3b0HM/5lSDWkBS+SodAOQoyk6S8l8Pjr/mCKnewr4thy2dWP
anFeHFqD5SAcsu5KUqwjP4Hfgwln8NNuXc7CRmv8og7A0q8OroCdAXviloC5v9mt8Nd54XJqgHVq
BlJeyN8jFjkuC+JoADY0NhYVVfYZFom1AO8BRilvjGZiSC69+stMqgIMasdkzvabTTEnM8VY5/Lx
0jyUFfVxmNNs3wscXK4Hhjg1kRkvAyjTQWDqWFSvsrA0XG9AdEATEw5W2C9QktunqaM30FC75UTE
ySTDKKwnQHaX9f/Rqi9Dbyv0nvqN0L7LJBoyI8rfWhlkL4Gti8uwsMkH5rn/6Z3FNUOgrpxBoFQx
EbisXWul0bazwN2zLlnHceSyzW4uXrF1+JsstYbdWvNGMpxHkX1LsrFr0KVt0ehPFo5ykHIhHTOt
rtqN6kvCLtgG7EoMqxF9r1Rjsp+vHuqA5EqXEdVU5aPTH1KO74vyk0Hcmk75Nu/Zf42qfCkqy7xW
TvqLWJvyF3M0FD0O6r+mQT+apBSvrte+cPzVP/35itZ9kW0BvlX7qCO75oVFLkmH7yLAtxvmXfmR
jQ13tZH7hyQ3gvNj5UKw+DNO5rujUXrR7gArZWrntoMpDfwAZdqY7UcKTedkDWSHcE5VNp6+x4wz
Tma27hNW8F1jMWG3C90kMhXPAIPbf12tu/qinZ5JHCXUb4p+RMNknNC3J9dcW3wfRg1qc2mxV71j
c74Yf9n5iP/cL2jDZeiWVzNEc/RpAmS2kzTbAUvU2lluas0Zp/1MdwXTNC+TJrsARsaFDp7mMmKY
X9vMKhksM410QG3e9QCCAJHd/JtJnt+7ZSDw061nYlFdD8ZNRVBmN8ffzCgBiPzfW6CazgN8TVRu
dUY+SDDQv6qITCV36/g4f0SQhGTPFDh1oSyrmYKc0SAwacttWutl7yOIYwDcQCDJwexh/Cu12rs0
UfyvzwL/NgdkqtXgiAvU7m9Fkp4oGcKTuvvlsFBDeiIFjNp9a9AWnx43CKIelPYcu8AAnuYidd9U
QwQmBcFs8esQsVYaJLsQadfQPRc6DPwxHvZza8d3zdWD22NqPdpSHJRFYqbmA2Jo2wTx6Mwlcz3c
OVotH+0Bb+kR/E+jgGPI86NfGVmud0SGcLPnIXhWD/x5d18RAgVmeMCepuZqPZ/7lbL0ce/Eqwzw
zcnP/lWD5KZne66xh1c9n5chb09A4GHIj0O9rZblM4mN10gvkoMnZQ53lFjavJ2Oqtyw8STA2UWJ
GUhicnKfdSDnmJ1SRYGXG+rHlqxa+uqBT1pFfjRFoSo3BCln3JRM2h6d7VEb7n0ItQtLshgWI4KO
Sh2H/rhVtrt1z9GP8Uv3RTj0u07i82wn/SUds4b80WEPWXH1kP44OTtxj0d/KgnBhGLwzpQOr9My
NsSrZgEkK5jsLPPEcHbbVaPj+cIF9jOPnP46VMhutYLUYbvRKEEAawMcGKcR2XgcbfXlmqmHJqHW
pJcOGWf5vAeaFd+B00Z0wphaAYhi7BRYcpUuJ0+j18qLFhxZotwTRlD3pJ6pB98Y//PS8DWY5MtX
1XtlQaCvWzb+Jq+jFMs7DOvTo1fl9qB9bT0nJUtN2nwLc3eOp5l4Tucky+g8lzZ+j4F5p2wR7FiT
a+wbw5OQs1FYPWZAIkuR1rsGlB2pf+M9fBwStDStnvK0vai1LXU3iOFITjFJRs1byr8+gD4YJ+iW
H09byaGihTWz6SPtIDpAQn8foNNwQNexplhZX7G9uPgTOYmMlvcJj5/lIDRi+sGiOzZtSrRvIIwN
XJ2x2OfuUZhvvtlPX6yOMpTsBHTkOHIZpMT5erIr3FZeXZJJNhSv05c1bJxm/B2ytR6UouLvWGt2
kYbEPnL/oAXcrPvc12i1+o+GSI0Z3dpLQ9n5WkcZAbPSPzzqT4ecIUzzfXhVmliraF6LkD09WTx5
GQCGxwGDoCNcB4uI1g9dbVt1cDcGs3uuzQF/nM6Jxi9QxAY0C1dzb8l9CcxejWR7myvSJaR2zYWk
NUvPejubZniObcxb6tm4vJxopx4i3zqo9/H+B8R1svmTUW4Ze5RSA00Q6C9lYTYXVcIXGT1sJ282
j9pWFnNFqA7GeP6GiwfP/68leGlvG9lRy/pt6WUJUk76aaq9ltsMHOSMvY+rQ+0OnRUMCRpnWTif
j7sj9bGTkpOgbi51m0nbIsM5jRmV8Cs/UKTT3KaTs86TwbpQIV+z2KmZko504sjxE1dH/jSQcGDe
RjscwoP1AET/PYOZoCDTQPTHeKr/YG6Ydspki9UBsMNSPPRWIddq/l7Gwr/F5HkwzDaTtV6KVwjz
MY5atKYqyaSFtnMhZ/6JHlcXArwBu404VTvoHJu3SY88yCQHHNMeZxA6ieTIgWtSPTvHS7+wW5VH
mznInninaP04QjUuwYVWMK7GdJh+siZ/+B4TzVSbyYJLSbHR+8zZzG7ET20s6qjHPoB++lWVmmrb
wRtK0U1B4lgk76oJo5o3BpPoCdeoB8bqsNCd2qify9h8x0ieHJu5Mo/DiGEtDJv8ployCMUqqvfp
aoGT+7RsVFZa7kWvPVPEnaxFDwJh0XZkI0ZXt+nfMh8wvG9zCuyb6h4Koiq5Ns018CIScpIKhlLi
FlsUQc1aaH1BhDlgTgJhEehhOYGq13nj9FOSz7lcmRXLM6PCziM4s4kI9zT6Y5P20+f/4+rMlttG
li36RYjAPLxypkhRs2XpBWFbdmEGCjPw9Xeh4HN84zw0g6Td3RIJVFVm7r22MKNfQRLkV6tI17bx
v86w0/Y01dxQEsWKZ4uCe4b9/Yow7CTHPrqHYYXsnwnuth6L6h2IJ+BKXD/H0YPUiyMKVZdu4wOB
z+Q3M2nqacJ+X/pnocnqMbVH+NgFnvygbmfUPvit/pa/NAIOmm70x9lBA8fpg8mgX2+KPGlfi9zc
GYlR3eHzyB/LjPJ8PcNN+cyXyGizsAJ5dCe72oVN+qMk8BYOoJY/2q7Ftxa3HBR9jXzhhtO4B1rg
2YEnwYGEVoW6keyklLvRKohJwwDx2uYNAekMZsB40MIQcviSFjgI1QusdPe7TKiCUAjMxQHd4FaD
XnBtDGS8wuz6g+Oi9FAvy9awEUMlmzbmaK+GsnNWek9LHr2qw9H5YJY0jZva5+cUjjNDU3QLVO4G
QRHZopNto3zcsepCHEM6QnhEf2hlB8lBOiRSNyK52oueL7eb7mTMjPR2htgpUd0gnQ6/QGldm2lE
GGBP42NsVkQBFZ9aoJUnuaw6MAa9eyUEjpblSOtgIOLv/KHeD67whmoYt+gGXSwDi+ufWiDbFr5z
Z+Uok9QHSpJYg0e5PtnIcf6esCfxYgrQ2FGGn1NGk3Y/xS1CpJa00HvPGz24TA2VA7z9fUWy2lXN
z9U4XZZTu/WoNcBs4nlpfKDTSBn7s1nZGBCdzAHTZYDkWn50NR5UK2nqNe964b26Udxc9byLGG6U
GM2DsT2Urjs+l5NekSsmqo/Rsf4+W98b7egQmaYDaHeeLgWHKi8JcJghGGGi9MlNL3ZAL73LMCKe
Ebr4vh7sxrJoluy3cRexVVzJQuj3ccT8oVnGEj4ZLceExW47Qv6k27Zo28ogt7aqY+H3YuZQEwlU
eOE7OVHZW48m37Nz/zs2GwAsDhjkoW6se4fUv40hc/GyyKGhyVU/4PlED4xJ9G8C3zBaSBOJ4yhf
/TTBo14BhaHBeGkDxnSAsjdhSbhXsAgM+qgO7/j+jhpN+nuNJgRgjBZES4Vo8b8PVez/fSnQ5xyQ
PJg7nb4yIWpEIvUeDDy1oWCdHPc0DIttgP1sL1NIWfjNZ+/kCbSSyjDjA+JkEfDA7dbuM37ZOtdf
1NwiEZjuUY/sOgMy7JKZeN+Unafv6HEvYeQ2Ri+ri15mUwSb1RTfmGgox4nmWmIBqM39F4S/A13X
mANVHmBrHGqvu4daPnqJddQyUteyol9GATD8jhKP0HZahGaDDIKV21HW9QuGe8LWKkmRvTAHqD3S
53xEbITEIZgHsJy0ttRDs5iHJ9PFLrC4cenXSty4rdivrSHOsHdgzTkIj4mDY8VCZqte+k4znb5Z
MUpNJVdHkraRNqiOtZbwoqE++pStfEtDeZFd8RlI915twX0f/EQ87pxbyiKsnemBzxVd4RgNqA2I
OVIHI3UeUs+8nH19GP1+YzXtpjU/fDr7nwGtrP2kdc6503PyXGLQgiSu1AduGno9ARC2GZ8jgl2I
J9PwrjZcdSF7kZfvyZCJNykhksw0TftH5VOUJvPTYJkXqo38tZpm7+p4+S+3bqN7ZuLRXvoOzEir
7QFAZ1tGR4KQyJ5FqVxQNiFhtDUKKYdB8nKfF1XzU9N8WlbLq9qXKOKzpDt0oDyx84cULoGw3ljL
9mXlnJXygXlJ/M2iWbUVGtzuxkdXSQVxmUmIWTtDGa+w25qw/E4rLIQOoEt2B2k+fk0Sy9J2TV3f
v7Xdb9UjVA+lI+4TEtfQFFb5udTj6pL0cw0io/+hDo2BazWXanB+hdyE2/UIyvrLkBpnypZAZvdG
+39PMuLiIxUl2ApuMPXs34OJXZxkJKxNWjFZjy30sC2ZgP4hXoTBjcHAHgfuSLPrP8dKZ27NN2um
Ch7/DGExPWlwY06xr5O61BTvet/DDqU+vloOAJg5N8pLG3tvQ92bd1lOdHtoUt0g/f3AdESVqRtf
UURHPG4YU1gEkZ09ouOfcVSdtYXOiX2bFA4Z04IDwrAR6cwXskxbhE4LVrl2XA/EGtMC/bmfyvLR
D+ytepXTabqGhlmd1LrjFrTBbQlQCV/yjQ/8OMvKPKsm1GjVf2kB6mV3t14bBho3ZReVBCzs2okO
1DhxK+/7oMt2wncwjsaRJINZqz4Id7B3ATvjuc+JJBYB5p11n0EN/+1frU/ETyk3sS2/eqRmx9rC
kJab4rdcnK3qIUpG/U4NILHaI02CoJnU2tuY9dGhM4HBts64H4zGf9IRBdMVqbK/wuVS1zZa4AYf
lR3T6omr8GPw9LNRNuDwmvhaQ4t/68Yf6/ROR4RQzm77pwE+rge0rbWq0u6J5EGubEzuQxN/Uwc5
SOPRySOTaSMHN8Cxn55qG8GqpHUFwwKWW55vVeeO1ZMG1RKqTY0eDKzNnU5QYJELUAoJu1jeZXt9
QEO5jO6dpcpQJJV5hBs422AP2hStobBTJAnqbpP+3jaCjzgdKji9g7Efx3o8DmjP7kWYB/dETTOp
BPfkSVNiuKnFJUMIQlGOHkWY+XBWbg0WTTJOLBoPFkeQYMi/10NlvXmyOmvCdN9jz7uK0HK+sDNf
i6Yjl8n0dr1I6t2Yv0Od3tn4yO715WeKPBArTuozdFpepnq/aJ52aigZtC1SPuyVV1+bW7gT2XSm
/+5It3yrLSZ8zdA9miSS4Rtz/bUp06aojmKDrhqyVSg6/0HWqO64GlLRE95HkX4mlqsCJW6AEdCC
6rjWEK7JlRaTrn6Spmmhflts2ZQ8G2VyJd7CJHmFTzaPEMb/HUzQtsA/lxaPvR3U+8gha3O95Mty
PqIcheOzSNJixypubs1cegqIWVzav+zB/LolpqWhfoAgCEqHOLhbplftyVsUxflFWB585UVY7KYa
O2iMUSZc1CEO2fKklkx0tLPBN/fASDly1ib6214yv5ktCKxRAOSOhCXZUw5DNxgBFNtm7V6Nur0z
aD+dlFz5n3o5lTp9Gd+O2SStRPBZh/5u/Wi0YUBk7SVkykdDdwmq1jisxyB3ApPCVCo7lc4SkDRO
BS66oNVeOMo02/83yyU5mzQ+mizoisXFHA37QT1IZ0LxbcBsVy97vF2561bXSZFIOOWRp5F47+Fc
YXduEY+eCvux0k37+K8hoZ5VWOQ2xoSmTHV61cxApwKSI/8/JcccqW3264lPc/Vk++/vZSmsi9DL
z+paiVJ+9MYgAqYGo9OEyL5tK01fpebu2pgzZsMmD+2O5rhOJ+5dPUvbvsZTSIDRsBjCJ91A6ehZ
1qN6sHpQrVkRhs732MjETsvcjOlh9Y4aGNSNbSTRtY/b6Dqk9p8MJJax6zK9vuj4GrYB560nMiyt
VzX28CX6HJaSi/Sz8lA6hXlJ2iWigX4crRLz3Ymi9i1NY0qWMTZf02Z87RYNIm2ofp+KgTKGEPpo
62vA+MpGyIsvo8Df5qkPgdxHeGtU4nnxg98Y/+WvSfFcNKDXCzPsvw8WStEJ8tb6TL1Hp7bfDMt7
6zM93Q0G+GLYrgnpsdd1ioqolahNOmQU0UlIGWL2BN/H4X3dO/aG3DIyzDXRXZvRf20g/ZxbMzIg
jYvyvlmObeqZQ1Arx0rUgibpSyLq+peGcNRHJ5brK9cq5JZKaZqQubDXIf5IwZOqzmHdYBufTCQ4
qgSSLfcNI5Rwp65Teyo5di5/51oaY6FlyNS1W5BIcJgtCiGE47/11iu+NaiqqZG6iWno9NsoJNyt
xULehTA52pmTvewxPsLzSGgFzdWuSuf3OUDPjkCuetYj5BFRQkypR7eDqStKaabC4lCPqNs8SzA/
W5YIr7E+W3V5sOuDi5shFW/iVjQ4ETi11aQQWA0DQSUBTASCJbWPN5Zd3BWg+yHzzmV+wniHlZYt
2AaQc7bs3PVWLAqWL9golvm9HZyK2flC54ZEyV+cOM6wJJ1Mf7Tu1o9FdEwKOAFPh1zCJjRaaR5m
YUt/kzi2c6urX/iBYiYxTfxYLc+agGAJN984wjAPaoQzAYnZLDq4q2WE1q5NEFz8kXWP/NGRxKcu
hS16R8JolFTKmGFdJ15/zHLyY5sYJP8/qlytjR5+C5yG5G0y9RDnfskZrqckvRTIVmkcd/xUzfyT
uSsdpToav6dEI0Rjcl5XgJXMYOIg51AL9czA5n2IOwCYTPne2MKmXVm12q0fDeeYev6ebXLhbaGU
VQ95gl+kgeN+tuvvTUnFZy/NLl+45AerEpFzDpVJVBHCXU6fC4evJpJwm01+vjP/O2mI0qjczmnk
HStpYoyVjg25W45Mbrq3yDI+tMQbH93B/WIN2/DH4wtlIcO5iFCYhugWoYnxRRezfUc4xXNF3+LS
e/2TGsbKJU9KPUvlkdkAzijs5r2vI/L7DzItnpxom5BWtHYzyGE9lcngwEMBxjQUDQeOYYannkqo
YcyMF3WWaXXtvXoVkC2INnpRMWH6tLZDUBSwwTyOr0vFV7Q+4RViOjCXfRwmr/qIbeGSnURwkmOz
TirNszB6mEjEzKV5SnqJGrb4XhBcTcu/AoMpP13dJptHgJ6Wtglunf7mWSxwTFev300XG/VKWUy0
T9W5a+jpg7XStuqgbU5O8lh29BuG7lZ0UfNVmc1NZ8D23fAR6PrJVk0qKz2tTpKpHvss/eAxMcZd
uKj1Ey+2N0Zh3UtL0Jqx7aQCRGs2D1bun0bfoeQTydeqPAHDBXMgae5WuX0gf3Wkb97G+hxrWnT9
x1oDizNcuYWCYzCPL5xzG6L5CFUvnZLhUmPgszOF4HAKqWYyPPLGeevf+6l5neJAHmgWjXvHJOJW
o22+85FQflWtnp6Z8A4nI8neSzG7zzFJQ3uzy5B+cX4Iud042jZm6H/Qc4W728f+Bz5e5F81x9Mp
eWnSYT4aLXBdk+E2kBn/XM4oDoxEvzDMBzXfje2z6gQncMCYP21j5jv3sw9KIPY4/GouX0KVcTb0
jAUe743figjyzYJE6YyqZ54LBxSDg8B91s4vPV/yY2S4e0Ib5pco5K1qEQGJGfM5YKCa7baOr4L1
/PQ/z4aRFIGhWkhjbaQzbsRT1WFGvyQRYcWZS6Ot0XvvuhzRG+l2f5j2HmklkgKH1fBgjx6eSlB+
77qJ9Ebigfg1BP7BSmLt0yuSCSIOV3Mw0U/uSoqqqQPM4hqufTdgZdqgdJIPnaM7WzmUpK+rsfKs
2xgRF6VOa9ABisLUOamWQTR6rxXqvW1v1t15dtzh3gMkN7T+T6ugr8d9Z4sg3KUwsy9RDYe20nDg
yRCFvZ5/I2nhezN4N78ff6n6oSvJt86LaZETcuhFZLEwuGuGq9x+t2yCR/7fZatzubhIq5Bb3yAZ
o03C6qWp+2abaOjXNeTqavCHPyI/D95PB1stkSWmfSckXWDPLBzgn64FbgYUhRpe5uzyDFwuGMif
fQ5cqyQFSpaDZrvtj1oEc6oKKn0nhkF+2JxZGEq86X5WX9SSiUYpIVbN7/fRj8BDx62a+CkIlX0V
IYbFZ8SsxNbuCYMP0+1Ec+DQJ63cWQj4nw3bai9zUxpvxdQhFUd6DD+uEibp4cloP9g1Teuid9JN
OmSYDug/Y9CgiVVnL1wSzhlvcPM47UiYCYA3gLPOcPszLw2OwMJXbqMQcBW4U7/XU2ph0o6xJrGt
IrPrvw3WbD36nQVNo0yx7/DvrKdeUuZIKeRXUy87X/Z3SM4umh2HGOHdD7V8qraFtaQkSXmcgXxj
wIOCFUrqBMs2q0NL5ODGtt1zOlUEURgBPcD/+oscj+qwo5mk5mW5YXyNQekcutC/KQVxXE7fMXp4
T1GMN3eBK/RTS/0RTet8HsoqIpu8fetSsfS34wVxCpulr42/h9C4h28s8vG9vKrrApD6Q+V7xc7D
lv1qavVzJPrfaeIsEEnOYhyGWjAP+S9awd34OecDSOA/+RAeWrfzWMvLWx2REESHZxM0KTiGzpCQ
4JdFtQvcl8Esnxx1DoOwQIxStKz6sF/iIrwxnY3xFFgYZWIvPWa2dvJfZi/VALOPzdcoBywtrcHM
tkytFGSU9ub03WucmeHZbztgYE4CM1udM+yUmppaA9075xpUwca9ejC6JqQLnBEemor5q+K/d29n
3nCOOvE1dZNDgh3ltyWm/Bfoc6fOiTuImaAYODKAkQoEyH5enGrL/I2Yqbv9e1+9xNz7VmgpMJFF
OqUe7HT+NpW2tr4Vuq21rVryqcRQZCRaF9nBFi1d8kFz4iMwAFT/dDwjrwTizoFDjdiiH8Te3+Wx
Ty9Lnfw41TtXO3VolEJmFOV3iwSw49JvG1ynBWVuL1w5ng3gIM4cPjFbYz4jEAONTN32uFpjyBRF
99PMUy6b0hAnc5q+r3Wv2rRL2yp3QkzvpenJn2Q8qkOPUdnER8wTDPSlqG8i4BpuA9CL7BDzwOXX
rib9f8VbknjhoWmKezmP1cUtvAsG9XPfAYE0NJpE8AKYovUa0YsDyzyWO3octczKXVBFz6j763t9
abzbaLaMlMZJ7wuLZcYkH6Bwv9p0/GDvwC4TwNZVN53uxPO9Qa4LFGY0cMoPCy0rRZPHV79o3wPA
TWnwp2H8tkx12ucA8gmK9Ohk+Ym2hMwkr5qMH/WoHrG1NUgHdG269qR2btSJo+/R3oKKo0PVcerF
H5afGbeVW7rdxqEwDX3nBrSfwOUkW33SnGPi5dMVKdbOhZtwQ0HyjUoTsaxYgjIpfhFOYes4QWqT
W93lWNw1zocth2FZ5omU8HTa58rBqA9meyt1TOytQXo4C9sLAnHGYlVOl3LBKvhYnzeU999Ri2LE
7x+mBUSX9WBkweH5ewJ0xpeyD9bBGkaFc0JA5xnvebyDaucuipYSughK2dnWMFxPTEScQNx6Wodn
S9bsrYNnnPCVi9Mq96VpdeomcvXUFhXPVIEGUNZTBksXZmqaPXfF/GR1Jka/DFNfUpgPJt3xC6Ni
fCkOiWKp4f5sYjPGQcfOpQZxQ6ibl9bOLkNt71dF01DRweljZ7wVRu3uQhd1bEU8hzrgxbW/le7Y
fguz7M6MKu8YDNW0Uwd06s/tYGFB5/r68o3xviis+Yu2b/mzEdaflsHbRU0xkHRYd9XolhuNaLBN
Ew+/gm5h3JjVk6Rdf68EhyHYZuQU7fiYGCS5qwHAWAAmMhBM7mwLtmrUlqeQK1CZX3yMH3ewCaB3
WO4AnjuxDmJ5Vujcw0oynqGx3XaBF5xGJ4ufCpdO1lI0oex+VaykmvFF4RTZBbycs9HT2CbYycnO
cW1Xp6zyiP2piVJdGzQcM7alYROAU+r5Qa37U4JiGw+PDSFA6CxIibvTG7ynfoxwQOTAMgmvfqQQ
ifBn6/2d8mOhckRnFkORt33vCMc4+tkn+ozqfWiOU9iz+Htm95s14cGrSsRiUVHscw0S579FAOkp
spd5DnclZp69TzLGKbYgxWNJmD4nem+2g+cIbYa5T7la74ugrjZOT8ub6zQ5673VbkLEbScTexEz
pQWDOyAulxyeOZtHVBUAhpR8rnRFc1mFsBOa+a4lfIzmkf3cUIJQIbaf88SasNVDpOc1hP8jVys1
jRbR+EC5c82WAMCI3LirKzMmGCNZXcsrK4RV5Xqk22MmeiytJvo5tb2/wUrW3gXlfL8600X+CegC
Py2ZRn+l2XVqPuQ1WYSjN92ZKSFwlhJMacMoX7TEMlHj1d3jitZVvQsDUXmNl/lo9XlHU9/IXrBz
P5WFQfZSbb50dsthaLFODECWk4VnQ72ic+eW/C7q5fKgnnVgqvaxhsYuKoz0SSssf8NvkHzl7U+z
kdGFzQNBRVXTycnC9OrVXY19Y1F0EY/zzUEvvI8tXawfr1WI7frpyiAcbyK8yZ7xRFJWA+BwhCpG
P6JWLJO3ItLBZUC8MUSPpmQZRyjiJJpDDp+CLKLFsF9HjJ/javRWLSSz4PKuL9rv6rs0DLmEQSN8
3Hjc/yfB7oznYaEb+rM77BIE31xuOKHZF7frezZ6xBopyoMLREMB4rMzbdbw0FdV9DpkVr6ZwuQ3
GXnxa9/pdJ91hPt7KaLPtfwjwjfc89862WVq4D9iRtyLAUePqq4094q1BcTmQCyP13OnbxNdHquW
tL3GMcMLbZjiFegq0eohFsQiTq5RR4aZiXWXYYqcLsQwPKCnmplCgcP+66ruiGidq8C6o12Bx9im
ve+36V8dcWqkR9UkEzjVdg7xX1vVLlt7ZtC5AIAwRjbxEHaayDdtnbQEDfKgJXl4RcR3chetmXpr
TuYvoAgG0qz0QW1nTFuTR/UqgyS7jt1Q+QzrXLMSgsHzEoGhjB6yZBpaZFPJbYB10OnopiZNqD+r
cZLuit9WpMWnOizdW5YLE8MXv2ju9i+Bh9jc7L/5qRXclDaWJSF4yPrhvapw22LyDTarno3ukXNt
tGsYVvMqqP7bkg/m7lKilqBHOWe/2so4MvrK7rUx7K597zyPpKv8tqHkhG3/yh2OTEL2H5CLiuM8
QOiK0uKo1SObAt/uxhzM9Gmq3IksLfektlf1MMQJipoK12da/phao96oYwSCI1SXSk+dcJUpUaqe
YYcnb9cftnWL9k7JHfgOmZ9y9NtEsQFFbGlyqgf1JRoGPcBKNyR5cfip+9gAOKM4ClmHJk4BddWD
OQbY0ZPyY7BTmKuLtMZDRHGLMEB5iGZ3mp5jdUpiuP9aHB/Ggu6QMuxCqSPnRJXinp7IHT26OJ3u
1kkbLWLiYpBZlxCBViFI1GZ4hwHNU1Ut6O0FS64ePOKtoJjTDuyr9o9YSD9JlGgktE3TIVhIP+Xc
/oqsnVM6Dc4OxPsOQOO9x14Ics2P9r6kI5S34DxgJvKD1oF3jR2y59qqoJQXafxzbuY3eRRpk/0o
u+YXQ4jqxxxWty74rbQlQxtnFzuPF9BgYFwTT1DPaAEm4lXgU03FzsKjchFa7txrb0qioB6UpIXA
U8StHtF3JXjdXTIJ/4lmPVZjcr6xhLG3o4p+IapyZqeYuN3L4FKOWUzKtX4lW8X+JjPxa3DFgxX7
7VWnjX2O5/FLyc1VvRYRl7Yx0TKclWiksUoXU03X72pY9Uq/hGAhPCZAlTaxJ5KfgqBZJL0LxAbO
mMyQRjjdLnVJsrS0+TokqfUoen3GiJP/QqnoXEqR3ytXx5w/qwZyylhPD99ZXKdjs9R1hseuWFl5
sfYxjZCkmtShJ676AwGaGeQDi0t1LEBRsfY2kH526rRvpZV+LI+086cX0/TAocXec5f3p64KxLMh
jfBu6KIcGlIZ761gqrm4iADJB6o4MQ0/EPuDmdHkjzEVl2SQoBWWiX05OQZxkJzw1aGpoFu7QUXf
Ip4iLmrVlZmV/6zmMraN8QZCEMNZp9oYqL2vopszvOCLIqfBWVGktn2t6JQc/UTiVFGDFKG3F7Pt
6fGCySAjKotPxSDdLS0jg7iy0bkbZ/LIMDsAG8hZtuSE8B4F3RIENCVPM0M2nN6Nd26WoA0ZYG7f
qKdiCZrJe5tOTk480UbPk59sLPR6iC2qQ1KFWBq0b7bdUboP9BbVy9jnE/aIUnSXszgnBrTjV/UL
InT6ysIp2feovVbrnb3Q5daOKNnV/W5wiLny9OkhDO3lN4qSkDBkoGPqbJEZwKknibYPCtmCPRRa
AwLSjKwDGt50r86jLVGpIeiiTUB7/aQux3Kk2bL+X2avNvY+eblLhzrR0vDJmJFAu677KydD4inS
5maxbgQ7kvaCfd+kM5+7hd5PVg9TVmKVsedTjPjr1AR6CdaPwCthojgLelyE6sFHF7s++/eet/xp
OmDKqCBJ7f79AfiqEzmNl3acSrwC7vOgtANxxjlgeanWY6CYFkG0Losj1vkb0L7Sx0/OUl/71o/e
KrRnA27UpjB0ho1O/ghZCgRozllFcx3OqiP+45Kk1WuR6AgxYvk2L/UrYiV9wY8i1F9eGhQLtZ/U
dHPlREeZ0B3ooVvRkaZgztUvjuPDQeRN+g2lXAoUMQU6UJoagy2Q4tNhOLlTLb/SReNioKPZoN88
QIpzvhcm/EQ1pfS6vD7MGSKVarJR1HKyOEVtO79luGl/9W1LKyUMsLZidEoio3me+5ihMmj0OxNl
/DYyGasHZCBgyHJRRHK4upfjneoUAqc2r2XuflPtzLBpvsrQ85Y0KqZnVR8+lj5bWV9TWdhj7Z3z
KSfEiP5d5AsgD7MzPkKGlHdNnGYbzYJCTyvmKc35eMHfnI3W3DBU6z8cHWR2ONU9ylkAd2oF4cBo
XUO0Qk8dPMVN3bU+hTRjULU0tSWjqiyNnv/NeKqBLWfQ0vEg3HS8dyIUP72ZroKmJUHlQYdCardj
h2w5GI9z571JX+uOq+0Pj/t9j4D3YbCrS1bV4Yt6AK/zjPQ4uqlXGiwBcJOAkNog0V4kuJW/qk43
SbqN0XreU4X1XcuC6iPHY/P3XizBhjbEdUm2KTGgfeTS0chLWvadmgFk4oPiMgDm7TK8fZ+jBNnY
Emqdd97hf3ALdYsQcxWPgVX4TMB7vZoEATe2Pv1dlXJSXv/pGdQzOgGyDK6OQ8yKnkCuF11cvzQG
jL16QpRTS1O+JAFW5CrQXnXf9p9zWJKLHk5KMhxtTDRrWxjBZ3PoOZ3uCCBbiLKtcZzj5DQ3ZvAp
NLCIlNvFpjLrAeDn4uis43g+1BJNAnGF2Kt16WHk1o1TXhQdFVNYMNAuomPQBePNp0GJ+jvmnLV4
xeZiidoiByuzh3bexNyLG6tusmMRIbjNORsjEFrsRrTuBrQW0bQBDV09IGXhTAncWAGPR48pcNfg
+EJpWhbb6Zdd1dNzFo7PBNe8rEK2jjTgSg7PAByISBsYUZPI/OzS6HrSWnpXa28+tVtSpkOnveii
+GZqPp0Vxyu2+YDezcuFvY+oF59gIwtIZBohrH6bk6HF/+8aefUPZ6qLo3qlBzodnDyjA6te9wQn
7jpomVt6dNNV/bGNrdxZZPHT1Zs95xgz20zy/FTF9qmfz0REgpc2AtM/zGGd7tSxuWu0XVQ4B9De
cLXMSewi8LLnNCDqabIevJ6xBxVvJi8dnjdVHatp978H9d4AHQE0d/2s3i+XSUFTzdqd2VB3ZR0j
Fun36b6xmQRsos7F1h9AO11f58nwa2zSP2FBWtt6IuKnfHW9zryLSre+K6SMriR7UM90lY1D3Ip3
jdV9Y7kzXxw3/azxn21ybHNXJci3LJT1yX+Ig05EF8udAdgulljT8b9KcyahmyHGLgotCLscEl/X
w2lfcZXOoXvU3RzgN67sOyu0mluGOWQHlCginknvyFgUzm5G1nqJu4zg3ZQs1LXxIbSagt1M3Q1b
+a8u6D8mmaV7xwoDgLXtTRDl9eLNsX8cdDIGCAG+E4bhvhPkcU7s3LofwLH8M7LoGlzpMX8eliyP
mZEe/1Q3Ro74UNSZIkywsvoYppzF6BlooEhNAzmG0hUJwujG2NraWUUghu+9s2VqK1Pwnz4H8THb
RDfnyBiWu8brSFuxBXxX15Nf0OA4/tjabG4VsGj9Oy1IQ8xk1X6QILEZKFjvlhfhsxDeofUt6yGT
V6gPGxjuCYdjktXaTW9V3XV9qsOk3Bhn4VNxrQoA081Dvtdl0qvjBlfz1rDXvDvaMSBiaSB6lhYc
CNaiTbSEpATQ9E5NGrvrS3fJTIFli+Mbq+7ey5OPrEUbebQg8ZwUNBJBKz11lePiSOvF1ybtOkJr
eIb/8LNWxocl1Rw7w9kb++0qQiUnYSbeFxEeYwbUTwS6VYdEpx5itMoppR2jrTKZmZbAM6SeJpW2
6wj3uk096HHw5kBMlbg4/FwbVnVNlAjMn4dw7AHo2KJ8RtpW3ugZntWreXkrEVxtIiwvpdP/jtiD
W5uW31LZVV6VbaQxmvw4LtPKiiyUvI8cKFv4NQg1UQ+hj3WcGCtn/+89etIp6RR4Q3rfKXcdArFT
Q49gv9ZhUjBVHBykmtIAPVWmn8rRN8jM3TYe+O4CodB9kc84GpAUvxWIPxI3ehyNh3UXRSdyTM10
vM1jx9Rd5tktTQDO8zHdGVPrH4p5zu8c1H5ni8Rn5aNFFkE+I4B5aCfL2jwlWnwkIJtJqR34D4GF
ADMKBBfm4mctMvgjgRPad/bssEzrDU2ARe8aCW3eOSkBcFwZX3ZIFom6ipD+XLKucfdlOJJDu3iG
jXLJ4HazDrdziuwXOOqdaVCg2XXQkNma6vsFj0przECXtDwrZ/ua5JWxzyqoGfSmzUfEv2AJgTVu
JmazH3GRP+beeFT3VRlPJkrkRV2nh1QKyDzYLuHCJNrwarm5/hQLek9cyrORfhJI6e2iyQVDb30p
QTUirkMnMeFVlrDgoy2EhdEeHhMPy4kCcgcBRt1Eu2YNzuf1HuXL6DbqpB8SQ31xJ7Kw5ZiTnE0v
tnfi+GcytqhA0wO5FA8CCMhxlefXGaayYriNfh3cM8gvb4Bqb4A/y0eNhvf+3zNtaBHQ2xCsVllL
YDKnDTpJCHhl6cfRJVtUibqkiY53XaCybMmgdyPn6ncenMvAcu8mqqZHB10aExnnOQnK9pGWcPsY
QrM6Z6x1G4/DnlJ0eMC7TuhtvH1RtuN62KOhCUZ4DmJiXnQieh3nC3wcO87QhY+dVb5qiXQo6PPp
VOrzd8AG8iARapGgW4i9H7KkaAYQCoXfC5scYVwAOaXKi4PIcMST2XcL5uRdDLH2hLE5P0aVPt0s
A9owFoKfHrbXDQJnLlacGvglWc56LMxT9KjL9IuNCqGCMzmvINeHLc3fDIa25rwOG+uHWxZvaijv
6H57ZK0Mj61sWCnhi59ypkiHtcODDJ3ZTRac4G2OH0ZsvzRuVaXkqqJPkTGNQfTvaTGTp2SM2h7K
4XgBWg3XZ24ecvFJM6Y+qolCYL7gF4OOZlJ3qPauR2JMa/dM1ereuq85r5Djyu15MZEDyL+ljfDE
n8LP84cSo587GAQcYvDCM20P8WoS8blFg1oc8i5w7lvQCE+VDW0SBvC3dTmJBQkni41CXdSDRDTA
0EqepE9AIYpVi389Gi7EluTbdMkwGCivyFKenitLY1ayTCANJuN3LZ8hYTJU4wwhsmPgNil+mKC9
xINE3tB7tNJnGE1cAMlxgPaIDpRY5WgJtKewijTyoLv6UcTah78obgoGYwdvFtUpTXIq62HuL6oE
kz8rMGTbYFmJWXecFy1FtmLUdkDuiSTLeTaZV7pdvTUzDDP/R9mZLceNZNn2V8ryuVGN2YG2rnqI
eQ7OEvMFRkpKzPOMr7/LEVldKapNum2WFaUQKTICATiOn7P32nU+tZh9EzzHTtPXZ0bNNZSijNaB
sZ+fzH/NblDblB2QPyH7HvPIXtMU5LfYhOe/Co3yfpgwOA2kR+wbD0qEbR2zDPakXaCc7aUC8N8P
OqCyBaO3dGuaUs4DtWI/t+xSL2XcWfbG0idUYoE0jPwyr/CulGXtKWjSDWNxjWxS3VpZHomhqmyA
xTJ/ogGninAVlEA3EXJKItbmpjY2NURQo/O7aof97na3JrcHc653tQIV0iH75NX824nJQWswX1Vz
i0ixUL3NGINMJ9inbEYNFmj+lLdl73N8SWyefaF/GiOqyF9q9mRS7vtAXF0iRtlj4NDqDNX+F5bG
BAOBA0bHzG49ZTnL7Hxy0dqSZGGEjcQmjUtW6eTeHJwHuhXKk6wtKUkXhWTYECda0E/lvSvdUFzn
P5UTwiOz3zaxVt28PbPBp4HcAVu7/HzDvlKURxT9xfhZj9GU0fLYgBjU7nwIFwv+5fglwIh569Pz
oZRD8FhMrbIhCXOBNXxSDK5fZjqPvt9RTg8nzA/DfeNrHtbqiXM+l6HZxCHNh8x1yLybYRzMpMl0
hIsC57Pzt4P0ggo8LXtWBcql0UsXkjdxUCneu6RWLrdqY6C9OOCz6BqCPmdwzPygwaffwMPCDVOr
9qFVNFAAox28llWBGKB0/xSZp3VQXdNEHVeg5cSaVvEezTCMvhb4AXCAhK2LQuCJ/Cvhhi3zBjmM
Uwaju8tTLg4UuOEe5BD0EdrsRUByMn2s89x5DyzgB7fTK1TsUYKKs9U0qDYprFAMaFWBWXBpbZ9J
dTaU+oEivzrYdvfHrRemKaa7SU7QatQFyFM4r14bfbOySl80jWNecEGaF8MriG0biEWcTY7CTN5j
rYnQffYeW//+XYMM/JARkeIvsOKMSGTpH2clWQxaOMG4yRHcay1+pNnFZijdn4ZgRmjwrwz3T/6U
13F7AQK1nLu3BKNSjSGt3c5MuNG2XdpzWU4vlhUbfHCI0KzLtvOsnHoLqOV8xSjUTbefEMu4p65k
aOPgUWbvojt3mgJ+cVbvzPxbGI/Pgezeq+Sg3NgpaYU0cHAIWau68ak0hCQkxg6pcPM+QWp0x8lA
FTVP9Ufa9pdoonzrIQDnuXOd5yd2heQ0tCOEEHKmEoruIWPzddQaR9+Wrqkv+OtwFVGux5uIjN9l
6mpPRml558Zo0yfCFQGPu/1DBy8Ntwkz/FnGNbHNIjVouqujhuKyToedp47RxY/Nh3k51B1cFXRJ
wN3IGqdVVDJLydtdeWzQz6QGtlxz99R+YhMUtnZMcOgc6RJgVpmPHh6lnS5jlFw2DSwQGhTUQj86
SlkskAxWMtqOSX/evw01gfBcLndzi7gGDIwrEwBNqazjwcqxGlTlIdQ66mriGQhI6kAFOrXxMPhJ
j/SrO4sAp69n6piq+xQDy01l6ubDlagAxdfEne4hnGgJdT+EUQ4tvEsuqoDfU+nGxAx6yFeK8oeC
8IsYOOv9tmI0UJLkpx5vmrbwT+w3d6Nv+vveYhA2p2iQKt7dFFyxVKlwhM1b/LKnfGmZ7T9XlTgj
e27vfWdSn0v3xaOPtL99/kR9e9tbW7frk9287mqAOo9EIwerSgh7Na+9c8B3V/THuRFk41tddP1r
rifBxg3t+jCpPhwScH1Lhab/A+QjUChpJlbzU3cgnZ2RecmxjABYy89y3jbCJRm3KUXROVkW+Gdf
0QuH+wINztryjPRRnSYwOq5OgIflrOZBA0bgPQpq7MZFBrcJMvzSls7sajKH/cw40yYVkE9cPbWD
DVVjYIgXOtWnqdSM80gVhBT0YqED2UJSHhbz0/lBMYHvRYgh9GQc9wLc1TYonXEDhheERjmmi7zQ
oq8220F/bPpXlfQjphjXbCRGepCFaicfhB0NB73oPoWygJ2ywDt1+Des/zFMzf4pU4TMKhE1hkWW
3DO8eJvbfdrUSHC7e6JJaO8ytRe7kDHhJsvJ/a5GnCWhmB6EUXCfAUsyO4zsQlxDjT3u5LINnnvr
qjkQ3Tnf95qYHqc9wv1sSu4SUD4W/it9Vtde2IEayvwVWH8oKz+lA7iyEnL2Rg8R5BMK6pu2ecnp
Z2xqOtZSyVwsw0o55fTHv7Zt/jgELpCxIoT+bxJxk+pwqEI8B6GXFZcm8GlpGY59cnXde4CA+UBy
VPpFm/JP4eo2yyc0Bkdm/uoinb9HuWdc9NAeF4XMfZtUq1uCyfk98sdyNU/pHQX7fGP4D03NiZdo
0xumwmI1BA5BrUOir263ZF0LvfU8mYw7EiraEF2XnFO6ozFcoccuKpJ4lqV01JEPnu6b+ak/fDIC
usSjXJ8SAMhYYFtl65tRj3ms2s/W3xif76JM3emiTMWaDOTXNMclSlrQ7xPK57AJH9S2uwKs0ZH5
UXjYjG1lCJV/TmumjSRu15s5WKEzYlLJ/RTYlAu8n1mJdgzaqNgJMz92tq/vzRIfrKR+lQmQJ1JZ
9IM1TgvbNo0/4qi6nzWycELgWmbC3WfCBuWV6OoVYzY5c9hIY9ba3Rz1klUAz5sgUzfIi7WFQSDq
Qpu1AyS3F9tc+GQiFiW3+3FaV3Vnb/rQWM11cmnSoAZZbqFeolMGDvfZhbaxsJW0ZLrTUpn4SLAA
VsEV862RrLyY1r/F31t0Me1Kq+77GpJObUUQdMBnr8i6avYGlXoUx2hDUprBuUWr3VXSe9dQSO0y
HEa/akBKoyDrTpfa6qHriH2XT0fPiwkAo9ih9VBV+yrK85UV2gjknacqTOgiamjyZHKr0jroJgov
YGAignebQI/CAwbcNnTMZ7ewRZTQMsf7L52ghunlD+SAop33AVxqhLB9Siimd6pH/wghmP/JDqgk
JaPTr+GOZiOZWYMNphRubLSLTQs/D8RIZdnlrcZ9ij1zETZ7efbnUczUZzS0S6JUhNX5GOMjv3c3
kJSbzagUX3vNvHgdyUfwNLACeZAvF5ogGyYTmBLSbqD0aqG0VY9V3Tir26zxBlzEYZUg5x6yAwib
cWOK4kHpzZBXNEX0noNmGY/kfdi84JWJMWTdlcPEVYhqxCVUdnW73QgtK56dyjtlFvMiO5mgUkhg
K2bzYGFOsfIapPkmmkzxBFxo2HsDIrjW5BzQHJ2Y3Ui2IaPHqhXGHv/Wtpb6Xsf0QFnmRrAqVfYH
NHDIh0LUcw7w7h58P/0844aGjO+oREYWqpSFlKNFN2BgIWMZOqkVBJGOouNGQ05EE28y1x3uUKQh
3+ufPcuUs7a2vGI5SX+PwV/MI9rAjMbNTDJUGYgBM0OWb7sFrXg9xF2iFe3Stfn5kouD1W0xkYXi
ZtDJ5vl0XVbdIU1MuYEZqkPeFdEmKyd6+3mKhBedtI3c6452dnJil/U2E5fQjZoLO6yoRTOjJ06y
fw+idDtNkXOuAMUcu5xTaFT79sEsYR5BA/R2dUheZZf43mK+yqzAN5aNFRYLNbc/4Qu0v1LK7RVl
emNSj9qCgPJ9VRrOOpMAaSWOV1Y1nQtLJSzIGfR9gEh5WYr0W2d2+jPiE+wqFRPRzidGzq4Sikcp
UE8zlngM+b/flIxdy0aK7Ihr3Qzn29ATjWi79gZ3VadecMjCsV0iptjMq2ea6O9iCi55X1tPMNWy
bQOweTU/jdoerC34oUXjMH9xI4fjIbEk88gT/6YP3NxkM2eF0VYfGCDmlW8CgwmaIw1F0oFIdL33
jfSY9QpSEvksLJqcN0xKJeg6Q1dlvKDEuDhef7FzgfDLtR5Hw1fvZ1tarLDbDaMp/aIg/e4AepD8
fp4jacHtTmdm59jKuTScpK2f5z/VgzndBRNrlynGdqFkjbIM7S+RMflb2x4LUrLkzH7MSHifC1lm
6nN0VQPCZwe8jfA31PZrPa5JUzZ1Gim16Nd+3Iidq0XTIwLZByPoh0uvJ3hUUvMgGI6fC9XRKIzk
LG/Acb+7xTQz3wjzBWcrijdS81b6AFHe41TZBvRx+iggTEqeuMgnC1psBMAqFkYEOWfJaoLh/K6N
j2gJcHrr1kmo7tXH2HLnR1PJhM2A2W1BF5nP0oisizV7+eeSPIFDkqARJoe4PgvVeOKaZGzS9O8k
/GkPRYDWH7msTVwyGAD4jiGfwVCp6jOIg3Y9axfgl/gbo8n6VZgXztmjfoaA1EVHQb5WVDMIn+8L
heIdrAnoq99johYEji2zxLgz4KF/bsVRDXq4E8BUDl5YvqeSktijtrS6A3O5DgrfxRE9+1xD1zm7
J2UlaNNubpLFqqq5MXbRPq4hY8s/+GrO2GTs76jjTCpokwTFVlziAd52U7qXHFfhSgkGiu2CEd8R
px0DBjYEi3qmFilOSctyGlZ5QmbP7EKCPtYAvnFOAEll7DFepVkjWFbMGOb+n6Kl6cG01WAhFHV6
1uqEUEjlrLZXx+7yQ0mX45KPSO+BZCwjPeuf5z+hOEMiMwAkijUtPPXVcH/TySiRmp6yNMBgozrR
VVGyrd8YHetrFl/lnEedJMlnFHa5STABLTslRVVZrCor6784eUDwhydZ6PXABecM99GEeckzfHtJ
my7ehuXoPQIHWN9GlR6K8647x6XWvrKUKlvGOAnsX+fCKouqu8+KHeQNxpa+v59L2FqlUeRxr9+G
o3sE+6szMWRMZWQ0BikcFcraCodAT9j77EMdgJtSv+g3ZhhU7MdOb6T+WbvTYwp4mQenQsxEp+J2
Ddt2AH9FS5JpK8JHGofx2swxVbVN8UiMt/GHQu+L/2VEqCUMmJXYvFNIGV/ojlm8FoFI1g7s4v3c
5OfmA8nEgoAjGkpR0yrvbSKGV+k8mWEJGNjy+nee7b8Mkg4GJblaVuBhe7Ay+9omg0gpdW1RIKGa
EWajjBAzTLtGO6Cv6rHyVkWXIW9vxcOtYskByynkhMRIkc+O89pG/MiuGkM4lXQlpxYwAzfUcBGm
7K4EzsHHkTqSkm56ozNk4Ski0UM2XU+eK8JFraTjoZSWf1kTHNR6fLMKG/cc6RZza6BvRH1NajY8
XW1CnZeVsBPl2QVG8QoiGL1oK9SPipgKBJmosSMSGLkWp8fGNqtrxkhsRRDutC47Omh58WpZaJdS
XTNXYdMkd1b9hFETrEdZj7jBGEq4evWsMHbbViThxE6HBLzLTmJUvUNACtpCN52KMwPI+GzYyJyk
vj2NpoeITJO7G7oi891160UIi2pt3Ur4vVwWgi6niB2d13B0akS1Wr9SutRH710d6Uwo5yRrm4dc
oKSzO/+E/0TddtP4lZaKmmAZkFOhm2lCFnxxk6WHITa8a19VB8dYMmtK4wUCz7pt9LcyLF9aScAq
u/5YW5p4LL0CtbK968eCYbwc0ydasvVwFC5roytPsVMVRyamzoZ4A3XdQONBnjDUJ6/tm2Un7aga
XGhwXSttzKJPmq29uIyfvrSDi4QDfGCWWKdQdnF8+eCMJDYqmb7KAzS0hVOb1yrgt06x/ztUInt7
W+0w2zfbsodcQBsikRTG6IECIG1rdZeiT8BTTnNXpKHxbHp0P1CMnzpJ3xMFjcb5zBPGp0lk956T
lJDPZR8DsyUd9bSAYCAdYn6lWodQKJdYe6aNIe5m0ESvYlGpU+qhQanqLd1E5HTzmFxNoV532ZKM
lngbS01K9E3gFN8MHZbg26+wQyK1himjhSoThbvMbHexV32eAWMdDWForNmwLnqjRKTZASWzC6Rv
klFXhoEKV8nYoQ+s7hXYtGulqEc0QEB3b7yqPEGmXiZHrPXtzq8Akrhm9Qk5OpI6jPcgN1s6DWXP
Tcs0411tuS9+m36bbWeabpDM4OQWDSiXFr+PiDTQH0qPaGWhoFBnUtUCFUUH51ikaXhFnJ0Tzfmk
K/b7rK6sUmdTov4rEcPtSyYhtJot9zqvE6hlmxUKtZTJSkb7GM0Ia2n2ZJgkUUclw2m5eZwQZ9y4
iontF/Tb4EU1Cu4L9COzFbbvZeRciqCoapo3WH0k/5F2f8MdoTph5ICFNTUGppByCyofNCVY2lyL
L54pFsnZrzXxJhTuoG1cIQPE077QcaQai8Rn4VJ1eLBlYIyfq0b7NPHqMgUjmrbBRTOdb61oYTn+
A6dI+ifjnHm5IzE55ruK3JTNjDSk6rVY+kQcnvWqZJJrtCc11LYlTp8GaaIeMuaq3WVAtTiMnzVr
MBa//e0///nfX4b/8r/l0PtGP8/+lrWA/MKsqf/xm+7+9rfi9tf7r//4DWuToVq2UB1VtwzHdG2T
r395ewgzn+/W/sP1bQ+Wr43ScGTzS/pSbBZWu2Yu89iNGENbuSUJZdqmpbGIO030R6p4xukGXQRj
uvIK7Bil75PLUkaXbAryo9q1IZBpvWjOjYpF0anstQjZpBnFW6oFymcmaGdNV/oFW14IVJZrrgEf
/v6L92b/8N40k6xaw9ZcTTd13fn+vYkI1lNcCqaV0pzTi8naMeobzmPAyroCs1R+m8IHgHfmH5aZ
vhCUcR9Exa0XbUeQqi1nuDMM6L2j8jBnsmF63Nll3F8jWwwHcqrfZ6MeCb79uqpKbnk+CbU/fxuO
+PA2pIPTUA3wCK7lOsQZfP82TJ1Yahq0wUY323x703Iy4rAXbTmNgPXqlYPd9xiOaYLYPMVnw7EH
fLF1CxxD1NfJYd4Y6+1kMyaFQkw3YdmXcfGgDaX7FHniM5Mz7zx/LQvGixeP20TV9m44Nb/XEaK3
sczT40DiyqJo6L1HMlamhTAKYgjx3VQRQi5VxP0QwiXrBFttuTZGSl0vvdpR10Ms4d95adqPEJ9O
ztgFB4ZCCAbndm1gewGCKYLkdNldmiFpo4qIAjvsvZOp7fFWeN108mYHfCua2PvCSNCBH4I6djWS
t6zCOnrkJu6zKAKe7KlkeNuHfiq+ar3pHg0np1eMz8sKGXjcAX8Ld3quHk1rUjeWbUavLZwXioma
nIvn9FHJTVJlcRvdsetuVhFKKfx21iP2w2xbmGACYXb+8fNPW2g/fNqWUDVVQEhnhTDVDxdkbA1s
53ol2tzMfCKJ1Ws0pEwfBqx3defnh38/eDRb9dx7K7TeO1kdDQit9rZVxSK6SrVIfDaRzNLSgs4L
5XjEia3SMWK+oCpKfexZpxfzx9NFNlRb5mm7QlK7dNuJdplIQChLqWDPMT2MVcVQIHDP8aQNu8lR
LvPMZp7jlKRJK+gO93pg0jcqkNevvJTLGyuD2OuFs6Tg3Jmqn187cLQwrOtpi6u2+NLo1cQcjLhv
NUTBViUrVz6JWsdlsFRAh0+rs0/O2GkebfWYTMgahHcvehHR/BGn2zqKXNbcqCojSaHrX/QR6ucI
55Kq1DMNWpZpfPn552RbHz4n19AN28BE5grbYBT14apkol5asegdZMv7yBEddOuvN6J1CTOOPioO
Z1vmhQwVYehDambrIVR2t5drWtXKQy18Z9iD3IWNd51uFQfTqd21oaIHGb32MdUyYEhoTK5NP+7d
uKd9ppqINaQsLo2ba8/ivJ8x6HrHxGqOfOzbCQabnIrksxSmGFU2AVgO5ge9IQULrYgGNjR6nYMs
/TLLT5ppfuoipMJGRYxNVw2CGoKHusqdLUojiBoaWC29wSZeIjfRMsDCHoFWS9ob0yWZhukSMhS3
kXPCKykfKgfw7A2fmrR6e4bIaVxQAXkbBAHVL1ZIUy7kf72JuZZmaNBgdJU7mOW4+vcrZNB4pJmY
pBbzrrJlKO+n2QTAHEMuy72r1NbW8v0vpBu2y3GSIglHsfaOTmsmw9gcVXnBNNhBv4jM4MCdrAJE
2RpCPFtsis64jxFyk9v7PHCzOMaxA74gKVZEZ4bn0GkJwJvMOXPnd3xTtF+wb8L9RgzVpIC4lUKz
wasB0osLzoJ8HNrbgFPP8CHrmmNxrfXJXZtUXweDvYjeo6cqvScuieakjwoKb/k0TCJ9+/Oz2Pjh
LOagcQZbpsC4q5ma8f2RS5Ry1AIabyuXPZMc6QJYwN2pm+Nu3sqryfRV71hfCYw7WJlHjGuoTNsW
Sxya66FbCNPLLqEVvd8ai2ENwsQh7WpV5k0ALNmzaHW5LoFUc70zABnuU67VpEa/PFslUoFpvnNe
XB9x/xhM0if/L1oXu5nqzoPJN65+8cbl5fndKcMbF7bLplO3NNfRPpwysD0NQ3T0fiO7+ja/VSvS
H9PcmU5lgru3svAbisLrj1b1ZArGT3GysQ3ym3Obcq+L1enYyb+riird6MGQ3Kc+0UVR72+wlhOQ
GgY7oNTt1dVC+yBQ29A/icVLFw73pkdHv/C3OrPuYGUg/P7F5/rjFQHmgvuIZXFB8MF+LOsiB8CR
7UDGZRPh2ocatsKsNv4gSs5GviVS2nGhwwSdC9H5kpkfDNg7C0Flv57Npj0BOStXya6uzPacMJ4T
ABW4CEH8jRfGNEwlQPm2nTem5mFu1kFhWaW1Kc4chatGpuCxoRO5yFzYG8FE48QbweV2dvyietA+
nKKHROHE99oQlq9NgN/LQvBPUi1G89zUzfvWxlNv00Wen402ocH/1zPDMEhfU1VVdyzHcD8u7H5n
TKipK3M5RWxHA6ularQRg9t+uiXLxLvrkDl1GPC20ABrckX+Ve24Zr/xGre5r3Rkz1HTqe9x6/mE
61n5WS2T7KR5OQjyVDcvcZ1ejDA9cE0bJxvx69LoXJvU4M28yXXc5uQMrbMvBzgTP3+D1scKwzUM
qmHX1GxH05gMfbjm4xIRoGdipxmIbV3PH3VjMaeoVZjCQXF1qAEALhvFtccpsIqi6rmPpHgpkk6X
vHe/FAm+HkNaHp2ZEJbploTKIFcP/e4w9ykKqxpWsWGC3+0cjFImFAIVYcbnUKg7K1OmdZTG1bZO
LAxWQJ1Ok3zQCrRs9Ge7lWYU5TFtxuW8aZyGJMEyRApz4Q6fc8giY9m5S0s2K2531FmJP9pJt/RJ
UKdRjS416R+1OODb1E5ujHvnF/cdIReJ7xYRw1b5z0ScalCy6R9qtYntz1SnhrcEJWoeZkEzAWIj
+x/yNByEkCvbAoI9G5OdZKVT3d8lHQ4vZwiqFZxI70ITBEx7UDT4Oniaa2W/SxPY4LP250NAjVuF
BKQVpcIlOdAd+HeSzmDqf6DerY9KklU4GzNzCeMe/7SiuUROsMHFFUVKuqH8WXEb+VaT/aleMY7V
UE1Aw+xnCzGtHFfBqVHcZGH6mD7m0fn8EPtvt5rCdT+R9pEswYpTV85nQF+GzGOGcufb70gNYnVb
ZklIFu+XIEZ5UFlKuUG/o8GEk3JfByb9UotJD5/te62P8JhBfXmcn85/Guu7n5/35setrstJbNmS
BaWbrI0fqwRltIQwArL3bmsiaIPyjIDf23lTDXL5bRZCzQ8hhFswSrhQXb/qUFOKwxRW4SEgp2SR
JMpwdbRe0qQsY20Q6rrrJxrTSg3e2K9I6m0t3F0JdqKLArgfrTYbMm84z9DIpslTZnzunsVjWA+e
rT67FRrrSOsFvcjcWYeOMiw9hkTHdJpexGS0F+L2LoXmBO8ZFIAllTxr4zStDHozC9Xzo3XgB9rJ
8j/VU+7ftShI7n9+8HS5KHx3qlu6pttCU7HEOCwdspD4S59A1X1Doq6rZYwFAJEESPiqrrJVG+Mu
zl1J0iOedDPCTdiHddwBQajEolRbbWuNQbJNybdSGa7tegI7eYvGcSAJ+hCOarUgoCPFizat0Fl0
3C85tCkpzb+o2LUfPn9evnBV3aTYUV00w9+/BZf0A8sKyRKcu0iW6Hu8b2p+6QoaxiM245emt5IF
DaD0OoGEW5dqkKIprscTgHVBMRfiF0WGvDRVvdyhl4L8XZfaGRYUpAxj94tD/kNtxut1BCIRU3Vt
hx7N96+3gtTSwxEmKC0r9FPYDPZVc8/9oCuX+cnQp/a1GptiX2XpN4eYvrVaO+yAZ0+gy+SvTY0t
I5MYtFngHeYHRzUSQAzBjShjham98LrRXithZjOJJCCZpV77xS1H/+GWw1txdaZ1GnWmMD9eeq5n
FELx7XqZxMa9CFrG3bJ5ZnT6mxX7IBaIO/W67p2Cq0AeqjLv0STWS6bjcBdMRJu+T34J97wlEiKK
XW0fNdwva2fkpmlr57AESPbz4+/88KLZSFgG7G7DcVk17A/H34f1j6Zf0vEmyzrS8et2Xqfpuyb0
v9Tt+DT07IY1OWlMXxgFoqJjEHk/CX3nFLZ6F8RkCyWQrw36oi+mOvl7U3HQrbl5vVUru19znSrL
RqB1doXoH/yg7x9KMlpDr3Pu5md09NN9p5LaZgQvSDEN2Ey5eZ7/hESDW3jM7oOUrvLUM7ltCGdm
oK5v6Mli8dcwEMcBBdbQYwCxWWIg3M46sy6s0qMLTigugvwho4uaF4N+V4PStpywX/eUEGcD4vPe
1/JVV4HxYB5YIuLu97NOZ2ggBRSddpwdFmJ0bK6q5s2d9PpBNL93KG1XAzmVFx+AHyqZjDjRAQME
JL1p78TgNTGQXttCfZl/nGUkDe3DEJSwm+/xMpZ3al4mL/Mn+p/fdTvrufv5JS9GcF9B8+HpP8+P
m6f/lv/if77j++//5279sP74Dd99Pz/xz9+4emvevnuyJsmCKLr2GxbHb3WbNP/qxMrv/P/94t++
zT/laSy+/eO3L1iXG/nT/DDPfvvzS7JzC6D2L6ez/Pl/fvHylvLvdlX31pDO8sM/+fZWN/xr9++m
TvPXdV3NtCxV8MP6b/NXjL+btAspD8F6Oqpps4qS89wE//jNtP9Oj9g2XNV2qHssjX4r/PP5S/rf
DTigjkstpAGkp6b811u/u91Fbp/D/96Ulj/oLzcbwZCMe7Up+GWmXDD0D72VzhcI/AUTJrNO12CF
EmZA0Bzzibl/lPW4pQpCBNB4SHYACVOx0xdEgHXxLmrCz24BwLzClrAzsv4+h1x4+suh/PP1ftc0
/+H1WaZ8hdq8PeCe+GFl0E1G0N0Imz6p2nQ1qm6/gZ5ObLURvwbZIg5d/1r55Ytb9PjOjGYFwqZ7
6qU2PUQtaJmZgjg1eMmqyj0g7CQTJoi2VQHFMkojdRE3vrXJ6cehlVFXhpv1kkwOLIbM919shH88
1hYNctsxTYsP1aYX8P1dBkFWDL2iVWB/rYk+IA+xplCMVP9LLJFddZR561hD9eE1GILaJHhPoPra
RrnvbJe4NrAmeRTed/Yvll9NHsR/VxycBLwwNJBCZcrNi5snF3+pOLKJLKxMqXw0ZNTQuUTnDMFZ
U6NpY01in7eJ2AuXmHvOlvdpaps1GG2G6THCAE+m0gowUwG+vKQusbYnxdLzu19sFjX1+6JifpWm
xsaWuZZpmY71oY/gsfOZVLwnS9P06WTmqbMkVzhahhMkLRzZbgYaTHmuW/+ZQFkX28gASc+MrpUi
zIcWPf0erTidojr+OvSIQP2YMIdI/UyUC+qlBl2gwx58JRLELGoLeSQIUwXwYhYcBgSui4zbEEYj
QoRzvB4rHT/AjrsTZ1ptqffD6ts0+PomCSmvUtr26wEs1L5WsOXQg67PpEZtNVKUVhMSBvr3EluF
MTotxXCmwX/HRW/vDRE74IMKoiLxmkukAels3Kgoob3NOKbB0nDCo2cN2pGPEvYTAptRyow6fYoJ
1att+m/oaNuh0K8YQ0oCGzdRMdD7AHiAPRMDZUzektem2dFQpJq/yA+pwCkedEp1KfjWA2Y1iIt6
sith7EAAmfqNVrYokZt0SVCtfrLRQQgZpl25UboJzb5bKHFR7TriXhEBv2iJihTIAfoecNPlXevV
PrPHGsCje/Ct2N0yfIkOulO8UzglmE3Hb46UgifxBPoAzvhqLJu1n2jZS0Aq6yxZFm1ibX6+vMy9
pw9nPquzTQfHQG1rf5xbYa0AhmCrYL5hUWVddUqsxty2pjhw05vIeYkyDoIU9uZDuFa84WveA8ul
s659/vlLMb7f4d5Ob9dmZ2sAfOU/WSP95SKUTbTUd6j4g6nZQ3lwF5ABEO21AHo0rAUCZmA2GJu2
n5oNJz6plJm5IhmQ2Cw7ZqBPRbCKQowTxlgMlzF/dTrhIx6s7Q0GhT8UJCNrn55pwExgnebRUzn1
3bpnxN2L0lqrY0kUcB90KwKfH3Fb6Fulr44/f5ea3Kd/OODsCIhbYnfA/83dtL+8S9ahSq0GaDCu
7ybntoX2qzz09kSqZgCBRooOg73dHGMhdtQmCaZ1XKdZG7Ik17/qKmjfz/vmY25pKhNLbtCqzUnw
/TEXeT+YnhIqC7N8p1P11QiEcd8ayZXlkpQW3abplPsmlBUnB8ha1EtV8SATEuGSFM81M/xDEWT4
fYvOZPH4RdODBex/OVqCwbHGfYOVz5FL4l+OFi3LlkC7QkEv/cnOyYAyWjh1mL/PYkjQikbGMSqm
VxtQ804IVmKtoCMzdWmwZvRQvEaa9aX1UmKjlWExjop6aFpQQCj6A1zeEMDrttr1aeIth7zPX7g+
vrSVUh8KAkrI5oRD4dXeMq6tu6DuWnBaAvT6scQq8vq1wE6FyZyUycRCnTQ496R1kNmWJ58dgVRS
p5le9eie/CD5Y8QpiCPZ2Ch6gfRu2iEWbU5FkGgrp4rRwxP3Co5jJ0KB1MYdFl45LP0SdV5Jg2Ad
TcVr3jTSY5dTH8ehQ60y+Lti6N7pX7rbZHrkV8WHHKwBbX9rADBgWRQNkYzGI9eKTUG30n2wbETX
ntD362eVMfw+Kuy7qOu+RFrmHzjfrHXOUg8hG9tLbg2kXRjhri/1+ui05RO8verJc7uzD5CSbjTR
0IHY6YDOFqCvyEWhJwd9+5PnN9oBqxrwRL+aOJnvzCai+TSV7TpCEPTS63g67IRUD6W3Vo0cgsaU
UCthuMiGnHZdtF29rhCAkYs8oo/Lh2KThpW68hIMiGRZbQLCyV8BNawsRBe5C8Wfgp4eibsHwlev
G1E0+3Ho9w25JIXVXZtqekej2JB0SMhlmWnLDNEDGSNfnJZ5iy2ioz4RjqFgxeg5maAktEwftWJn
SQ44q+Bzk2lXBwEpqQ/mOS4afq9uYrtteFd+Z28LwY04rdV6Rwss28bOAgxDRY9+zdr6/zg7s926
ja3rPhEB9kXektyt+saSpRtCtiz2bbEp8um/QZ3/IlEMG/hxghMECbb3ZlO1aq05x4Ri18XuiV0w
wsX8Rro9PgjVVqhwK/hfDnbtYbDcYE7ffbeS31Rj3TeUAUEde8mF0rs+NNCf3fbJFJ99dfc5OfY6
59k2pufEkcV+4hPNXvwqY/xFSbuJVZjGXxFhBApgbsCnrs3BRFplW5goBoC0IT8d6/Wskh3acq5r
UsJoNSAq6Pr8y6r8U1po+p5sBx3WkX5pgaOlICAmbfRory97i9UpmFLQddDUPxLitKsFlaeJoScg
y+qXhfYmiAWsCk2h3kwmLTkndEfxfYJrcsMyPy0zVXaeqOZsQz+ImiFjRGQgllpj0aHIrqqoQFx0
Ep2mkw4/6OGakPqW8oO5tMb955ERa6p7dOjrhx6u6cohGL3ru49CpiB4N45BM90bPkH2GrHPhTaq
24kJU+Dn5XBCHEJktJtNvxwsinF6g7By4LjzJ/HL7zZax2Phd7bpF4XM1+LNjVW9mAN+b1eF/kQs
dwL3JvCb7PZTg+fyu3rhPhb5gO508XwG2sOK0LPN/laG/6badVnM0T4DVUEh+aWVPPW+QcHPojoD
pdg3OMLCGRlx0BvpS19n4Olah6DC2Ec2PW1jQ9EeaHNNh7qSt2R15EBj5kNv5EOIXwfBq/UKg2P6
y+Lv/bsnte1NuJtoRXm2Rc+Xv/699ovKc2e5ELEoDAVtX45ZpPWjc4Edw6IXKILc5wUODO9ukOsx
bc3yEbSNd0Z5t7BALJHXeagyVhUTkGhlez0BcLX5rEQ1vc8envkZeODJtPqehXgYIz8PhxmRXFZD
tqA7eZ8UjCnaZtklSid6qJyqoNAr/yKjeAuB0a6HrvT9favUR8KU+s7ojDlAT0D6hXbsRYrZRs10
TWmN2RPj+3Iir6BQ3SVVEKpz6PYlD+eGOaIHv4z7ItHrH67VU3YZetDGU3s7eCnBrqmYaMrRTiTt
QTuSWEjQRvc8Nn5/5bhtsjMEXcE2Sx7X1bbuu3G7XutwtlOpvagOXaOTkVDYz5z+VgbDZzOrfeJV
RfF9SV/WON19clZcg5w+EbtukIIEjWLiwS6UsyJIBCqHLfz/42jrOrrh0auzmYKJ7ej7j809lXGO
RcVkc29xClsWLz9QMsZtGYeLcQKYrKR46dKc+iy9yKZSu1kkft6YocyuKp3uaJSO2Pd4n8qJt8ps
hHPLjGAFjORADs80CS5GtpGl5dneySHN/TIJLtxpoz7+ZQr6m0oF/ZcwPSZePLie+eX97itNTRUn
sUBKQlNzYrUzd3iu8+b7YMc+J/N83e4ChLSuz9g7vO52leMcyBL8jKWldw7iYSTqxc4vKnlh+qK5
6f3yjvjb/8X/TqUgMsMpSeee/P0yrMXOVO18aPCTa5kiaaqvX6bB+mHWmO9NYzn6K7ma8Si+a0mN
TsljK1GUQfFc1PcQhMOhcrxDEctm52ABfUyTft/VKK7qQVlHarVLtqgKOTb8UhRjp34hi6yR5bz7
89L4pWP7WYTSfMFIiOjM/e8ZBC5yn4FX0uh6jwAd2PzCxJx4JchI2JFg5Vq0vXXzxqt87aTHyxQu
7TfT7tfvgGQf16HhbNUPv9Cg446s0cnT5I/RF+Jy6hz/AUvUcvrLV/7dEkr7ibG+2Ernz2ndPx7d
3tMJSckmjSMKaR7YNKiJV1NFmKTkvrKQa9k2It5Fd+nBJm+D1l5UHYcOu/YPSJPe4twG1mjJ6Ui3
/+azi+Sy6exqC+p1Cj840Kpsb7LvRUJqaKymFHPUjJnAq68Gu4Ovaf9tX/jtfXD17Teho8bZvf3o
f/woSB/OmtleEja6B/ZNxeoIResqjzGr+bOQe6XTUBDmBsN3U7krPTeqO+MXAmGyzThcaXx2UM9S
HMbMAs0kurdkKmBrxgaBIrZKL213/PHnW/G7jZXzq+VSEnjG9r9/f2vXSXupYDTjnqAvXjYx7Ntl
uLK7y84UAFQWLE6FQ0SJTCCYG6l1Youvg85Lyr9M/cRvTiu0kHSdXqfD2e7ztPWPC6hKlLn4MZMN
Co0FWvXAT70DfPwumtYOx99C02gcyCOdPWWEej23t1mfOkf6R9ZepE5UYwl4YLLyk/p4eMx89Uzs
NBoGs88fUqe7l057uQnwDk3GDuyYw84ccnkiZ++YZ/G684RKg8LXEbZ0xUWzDbWTwj/ihKyj3rPL
Y80zC5dqeCO7mBF6l9jXRFOYGN7Xj/ITl4Y83DXKfgPpnECh9dcuYaS1P9ySxjUR6KMRX4ol+Tyq
ibCssT8n2IdOM2BSJhCVuQcafNmsJayFsrlIqvbn3FG8yaJx7qS6LBjThY3fFt8E/o3SUo89HeNL
5ZN0bljLW4uC7y+FxBfh0ef64nmGw3yF5qPhuV+ekApRvmXKbWneKmerrINRGXJzyQ6B6NxlRzl0
mbQIMHshe5aQ+cNem13jSyTY2C6qRMOJOzrNxWyZpN2DQa2ID2bV3BElHNqx/SJGdTOaC60ldx2Y
oGBx9uaBJ7/iADDUjscofWEeY16srQoNHCHRVLT11UiyLJWW9pcSz/pNl4GJEn+xu9oII77UTnFP
YkOmZ9ROk4cxPLfJS0/0Wx3fAlJv+4bwWDBDU5cGk6+LDdtb4G9wi6uCI2xD0RcUbM47ZYL4zU2O
hNMrifDTQ5GqY4mBI8BNeo39mGQVcgc5WVfNOVeIVZYpN3aTarBvDKW9m8H2nGS3mKFb68/aVBsv
3fwkE+JG/7wMOP/tZNiWSykhWCFpnX5O5P/x7vmi1QpAxQylNPI5h8KSx77q7wk0O1tTm9321a/a
a6dTPuHs8dbaxZHOc2trS/kEqZaVe33pjNS/TbVKv8g0043mwiThMLPSCz/NHuFCrHso7DCPpeuG
n1zUBW1aIJbEPBSjPh+csjGYF0D4cNJu1xDcdLtQbF+ZoOPNeRW4cS34WS6mDrPtjZvBToi8Rjrq
VeO3hlyu80I12WcPaCfcsLFK8rDjmQhHs94N1YDeGKfT2CREzOreSevLS1/Hq1IAWXTX2j8WjOI4
REz635pWW/Hy76YVNTiaPcYt7NTG58X/x8X10rQgCp2JH02ELMoMjoRJ65Ep5bgIo2kSaThucSSZ
kKuRmIWaR04j5pkHa+HR//Od/tQJ/ufLQKLfWpYgsb7qzaql182+404vTZLdAa3aC4H7sJVZODP4
3RtbApppXg8OTTWM5+iqYv1Qar8qn6DJP38Z8zeHFAoXxkesMDqDqi817Kit01COHFLmbXC5yDxn
sU70fbmtAzUl7nklCiYt037XmMoNs8kGrsCg3YEV8qAbW89Ei7dx7XiuFE0+cjy39D2jCnTVwV7E
sU0WgHyrZZwQ++7Sn8izMC9oA/3lp/zmDdoGanRfxXajv8oUfT3WSCRg0uSDqUSePQwjLGmXapLJ
3q0zt92LE4f6oFdHwBWIkQ1xmW8N6sZlb4j3bZMTwqIxHPH77dmwHO3cpWkcefmCjViaTxPLkDYQ
CaQZNY0lrf9QpWe9WMnxzz8Ftch/H1hGeaYn0I8IS/+65LstCQfzyKQpUzbkzbJpwljET7bkMCjy
6hbCSAbTQ0CBykRIO23ZQ5foATQoXGpGnd0W6l3k0YoG+dU0l0OTJwbrujSBIuBYpFbaDcV9XTzW
gnxVXYeOVE8wWRZjvP3lYkZ0ylh+L9sUENxsk+aFpO+EktO5N13usp9bybWC8xY0yhmOyzIdUgYB
rFsm0igtQ5Ge35SIsx5ijfdpdSQyNd1vIndsvUsM8C9ToV328dCSpmq+elPTP8C/ecCjs+tnv3sQ
8ZxHVAW9bpNCvKrpEuQI/rOVDpCyF3BaJs0ZBjXeKomVpGUDlk0PZam/aIIz6zRll6bo9X3nOLQo
tRO0p2LX6Hp16A7xA96VW9+fUctC+guJvwMujIFc5LQ8k3o5+J6VhmLgxOGS17wnsGsFYbJkWO0B
yNlMPJwO4pC/dZTtbvWuM2mqEIzFduijrDTXsXrVqH7L2vZO0Bzz05C9M3TzEfI28w31654hGZTz
zn51ccgHS1HN+1oyAsjSXse7zgHr/yEjeyeaUL0dti3oEwopC9UE5G1+G/XBuciY61Uizi9l1X3z
NgqGclTzlxOD8d+FwqGJQSdU4AMR7me34x9LaIY7qJY5I0aH40E4z/Iql84LcMwCTWqB7cw8E/9j
HibNuYqd7G7YZXJ+tEf1inir2VWGv/ztLdma+/9eSPlKDDupjDYHyNfmejql02xNQxIqFB/9Mj2l
Lc31fp5pFGZaSGBgiy18I+z7M3ZrjcxSD0T7DnkGX2x2/7KwW/99aTfJ3DbcpzfFcvqlTpticCXo
iTh/GPRI+cISHW49PyW0G4vvdVyhVY87fcevGVHMplHl0fCUOV+6AId11OL0ZympZgavOLjaQlZT
tuKJyK273nBPa+FTzvFagD/Nt2RXyjO8A+gWLXqtYKnrTMctKY29q6gTzNjapZ4WISi5wzpyB8C2
g8gwP/x5rbK2X/X1LmzHX4BjeDswVfDv//FgDK4ulsmjVHMYG2cEyOBm9E6+m5Hn7teA6FuiDReZ
bmRheN1aXZU3NQhF8D9MRdr21JBSPSxOCQyZGLaMU+KpK7Il8O28I/SXdWd0Xo3UjiZvsJ9odcf7
InXAkRjpIbVHG1vnMm183u7KUt8nVtW/Pfv/PS1zY13G1h5twq0++/dPZARQZ03ZJWEfi1dd0Ile
3PlGrXDKsq29DL/pyo4hHDgdq0C/tr98/FP/a2JojW8E4O9yvuY47ia0fVq+c0ag03++EV9kh9sx
gfdTCN00mc4BDf3SFpV95ybgE1CvO9M3ivlDqhOjVZhwUuMSd5goQh3alN/yJgJO1INxUY9JmT8Z
2+SZquwAfJfCOZ9VOBf2ENXQc3ejuCO9SBxKzxxPs699p2t3/vM3/01FhG+PIgf92Ocz9GVKpidi
xX/Hi0yIXnIS2caPy5DLywWLnNvP9U2VOlfeSnb5JlDgrbd3+I2QWDRnK+3/ZvT8jc6D7+MRSEef
e9MVbpXGPx7pithZ5LHsW6OPMLOiTbmHHJFHDCKhMyjjUkuRIcAmfywJ26Dpar5iHO8PnxXP53Tc
XxltiXL/eZz6y9X6bzEr+Hqmvk1gUU+6XxQ/MArBw4HECXzMZsQbK/w2ooOR7b3EHDEOqG3iaKqw
7dLdbU7j3uqSb4vuPP75e3zKNf794guPfhcKKH43f/vyvOEAzp254Vhqjd1LvPol0dLpfL3M/XrU
Kh88GlBssDfoXbMpzfeYBusg7VABzevMwEiHECkdzA8kvASTrRMmHXv7cW3LnVOomoOQ4x8KvxsB
JVXmQTeeBF1dsdYXir5hgFYrh5GHOwzxRrWD/fmsaRp9Gpy/h760LlsvwV4rybAYKrnu18oHcVXh
1d3SkbYN3ZgTkMQQRFE1EsITw7XW6vbRix2dYlAMuzyWw4bZJ/VGazfKlKWdp3g193++kr+ZqXMl
fVYWsanJvK8iBqQq4H8rBhpuXdcn7wkulzqTcNNLOg90LJrIJucss+qzPut2mM/NbUwhsutIqryI
7eJvJrEv8t9tKdn6DabBO8mCh1Dt3y8AU2eADE7MTpb6zYGabTr1pTwIZdZXoKxW7yxi735cyJwe
cnXNOKjeA3jA5XKVZLYCx774UcHpKlRr84LQB+JI7v3882X7/BZfHkDOcz71Pmcp3oevr2mTud6s
wxZT+cQ0kdCfBiYJgFeL60V7UZAfhge9aAMNnh3amqU5TmUPn4KQuaAyx+yVs999m7nvOPvmE4Vn
cmetBngVu7jI+806SVHJuJ40R1VXcZhOqj8WmnsLd+SqGIuzAabt6DYYmYU1SNQ097Uze3dLuswh
sJNLy2MXXvBWf8vADYZW2bzZ4If/h82qkJqFlgl71UndKtLL9G/WrU+x8L8vEU+Uif9SYMH871kz
BwCz5H2bhkvtiBNohfhiAAeDddeQC+l4rGyfoTWZVz2shGoe6tmmmID7W3ZDv4Nlg6IJOayEBpbU
0j800NF23dqDzIan4Ztv3lTaBwosNxoW74OTtXECG/DDqj3zzPxdv9Nztv6UqL2oL8aXsVX51VSI
/MrvDHcPiojDRKYY5pfCvPKJFuvtgURBeYGcqzqmxVQh0q6qC2SyhFcSOBmhxzXvJ5c/8TNobMjX
p5Xz5EEksoxSb3knjOSAkfJWSsvFZEAUkb20TGrR2brG4IbpMIDt2LUljcGByKgA42dzYZjDE5Tm
qCVjgT6NFuSh5quz1bntncjayPSSp9V07HPHmY/BN8KmDMgUsJdsn6eOOpSUOlb+YA52GHMUveDE
iQLG644tQeRns/ierD/yfmtNNX3zP9T1J2TC963oz2/Gb46Pno4m1UVlyupsf1XaNYB4/BaTQTgl
98S9ephI3q1Gu8kmowud2g9mHJoXawP/tx+oFbMaTBQAGZyogZevAeCmBQYJ5IWu2Y1SPWQqJ17D
jO+2RF7e7vb02S/wqmyEg4pzPff+pin/TWOcVqfLjJfi0kdr9GWfSwFe13LkRtSqmCJXU9+SBQVN
N3oOhihSIJaMUUq81iRM0CLButPeq5YgiqGmm/7nK7oteF/eI3c7kCOzdaD5fF0Q3c4uF7+tEk4W
QNF8CY3zb+wCC4X/1z9FWNtnc6ax/G2s+GXZFV0yLEWuZyHJuaSj9CegllHfGM/SrEhHh39B5N/P
VDLB9vSWrAg3KXYA8uhhVeIJhd8aWpLoCuJrTta8BQwQPmCt6Q+z4TxEDs5PYU0kPGm4k0hxJFI9
waSWJrtcYjIrGvqifapFPkb/MB+6W6OIH1ia3utY3aVx8q2t0U+u4y234IDp6U7OE2SVWBrUvJjU
rPTZRWcexi8ctYrTAPOewxvHEV8oaidF2KksD9rSOkGieg0idrNvS3LTgOi+S0k8grtSLLsM9su5
RMFR0yPLdW1vS3ksRZHux3SCFO86d6x5QZwtR09WDzOJzxHydhjN7kojCyp7NT82sf8LBI0ZFDKW
mxigJVLC+SmWNFgGMH0IcdkR7CQsrI4ab7V+WG00loYDl4vLQ9+462ib08lyAkw6x7yFVlpNO62E
i00Oc7pHt7RdS/2tHQaPtwTy54ae8x4zZoX72kFRMK7FPbs14PCVPBjVpqwuMRrs3kN1zQE0tewX
CVpLGp06kSESDoBvI0VSM7NR/XUpVyzs3RrondbsOueh5+EAIoJhriYUmEz0HTM8VCC0IiAOFrvc
IfN0Kp3DuJBuJPIz7BIzSHp8ynqevKJguQQpcgWHrAnslovDAIXAZAYdNLPO40xXjDBkaHZJHlrI
aecaycBKWj3RQZBIivZlAbISEEZqh4Oi5e7yT8UiWChygT3YvaELfJ3bDcC/HOWYBmQrz4BoFRlQ
qkZLb1JTe0PufREDJBpTPob9ndykVkWDRu6aDz0/mGS6RhqGvHo8EUvmBm01erspKV+SSTysbXG2
u+wHAOfbcnEs5mLZL3KvbVnc8ZC8+B6/lrxqMjfKCOMk/n1hfYslcX1VVcEBTLr3Wfpk7zHrcdM0
yidk8ZbrI+Uqn3UrPeYQWSkZppJsiBaqjXsLyuXNgBrezfxUcmxMitPpl5tPx0KxuwFxwudfXllE
TsDjlUVQWxzWs6T4mPuGC2zX3wAVSIG1MOffjgvkBwIr8ihNk5vEyDGDNA9ZjLdcTGgfMNEcLMnj
wJWfcG7eqczmT9FcImE93pdCxeeYqPiQOg414Wq9m62z9xQImsGE45eZayhmMw9IJLlIZWeHev8K
k/ByHeg0E1J4W1jOfWJUbIjeRaF3DeISg3aDdIq9RmMhWO1jkgswQGAIGQKtKRNTbQ2p8Y9idn6s
Fp+DAopelaD55IPvbG/WLqk3zUoJ9ZXjbh2/rB0Sb5B/TCvrAX1OxQCiyV6VQUNkyR4/X1fuIJBa
4YUizRHOu85lvDF0a8JxwjmbPvx4DEaCUYJ18BCQCbsP3Pje7IZHXp5rHsJkJ2TLQMce91qiJ2CD
uBla2d8k3fAG+JDRiPqFbJqJIHiXAMH5zxU2Bo911t42g/e+4T450KeCbFo+3KpGaAV6zWqiBb1T
vGid4rZUhHDFCx0X/43g88Tn9zgWuMkUMXRQ3DnLqAdNjaE/1T+KFt5km5UvFcSJQBE8lhaEjPik
IoIk21JoIELUxZ2lZ2tgtcxKECQFybpilFmTSB2ZqVQ0oJuTKmx+TKzeTPBrgW42z8IFLlP1bwoF
TZBZz+S1vY1yM9r55s7pp/ekZcWS5nJNfvquJFU2jAtuNOaFgzfZv5z2oGC2QUmsWDCT4kFvjbOo
0we/TB46z8KHJVnlPcWenvs9NJL2Xc/VfSXkU71Ou8nT6DsBvwxQsV2aenbZ1fxaXXDVc0J4Awia
gSRAsmsthxE6janW0+7MVhyXmeW2WkQVXbWNxoNLJBMfFbpmZ0RZnPOIc+wPRoacNlNvbqnLPlTU
Wwbynkm+EWB044jG64rCawjjIWqqZsRXwQq/F76in9oAQRQjtzfOmoNdJHducas1M64YDZh4uZYP
rdRuV6eaQLLFHbjLG6yaRdTr8NcKrwa0utQBp10/Wnqxazz1sy36I1pE9LdTCnx+5GEz8u5W8/oP
2FNBrFuk8dkTg7HkXNtVHmmQGMJczA9xMTz2LPjBFIN0i1sUVAMNIs4LPzNfXGAvgPw74YJwtPKQ
ec/tSHCVKBnwpqPWMWmnl7ZYD3Vtfsf9YBESIxB9dkDU7YLNpdmD2xcYTHlmercJEw/4a90ChJ0m
BmmeApAy7Vsz6QJn5uelInGDhYFGMXGzkg7iurSfYa5x0jSL90opZJMZiyk++lmf0MybkiDwJJnP
n//Hn2XK0iLfjxJlkyWYPhJEg2eAu/SIRP+n63UFAAo+ODGWnUJJS8qA83NqE4wxc3m5playiSEX
WvvrXmETwNA6nvzBGHe2pjegVvwP2crzrMePqcfDNGDxcTTWglLnptaDd21UIwa+PlIOoQpVeiNi
/aXXNZt1UqLSnJwXDmac+Qt6BTgt2azaZzpn340FsTzS4JjBjQcV1zyM+fjW1GlORLNDnN4iid62
ebgHUMUrR5FCd5Em+bQiGr+8ccyO59kASe55Ud1TRJNvSVvZzu8B4k5x9lxWHDzjJ6/SX3vFw2jg
S+RDzJeYt9tbZB8VXvv2ybVueqQwSHQnX2LRZ4qqL8a5tFUbdCSTyopVtcWBC7bKeh6q5dVPieWr
luQ7eaCPy8Lmb9dwokdebD02Jfuc4nZxrJgNvT32IKbhoCSc1uwkWIVWQWN3OSBVx7he8EP0YT2u
H2RfxAQgkALa+mHlEjuUuzlmeBefyWp2uI5n8u0dvCkAY2+0tsMWqRiRUg4hReDtzldibRdKhMXy
3/u2e9F9Nezj+FbC1AjLNc32wklu8hHQCZpSezeU99XUxztMXe/ERyGAj9lQiaeb2GQuxAR8hoLv
oRgtpNP92zqzT5Zl812zIWgMUgfknXnf2gHLA68fwvT5zZvTKpocp95bCBpmlJNFUUaZezNmyYMc
aBM3SxVgFyUU2WYQwaBibw7UcI2bPxCus4A4/AV1Zrqe/PTdXC4ryfsXG/ZBN1nNeASe3bhjbYMl
n2s8wgWCPCPVgRIJ41DxkDJ0Ksk7r5iB8pxmhv+c+FoAT9HlrnIPXbN84hh+VZf+2+gjlawq3SO2
hbrHb/vT4KO57szybfaZjRr84qnKqaqwwtHJA5q/sEmYeekHPt8NnX0LSHxwCzPw+xgorL5HskNr
Yu3QkirXCLPKYJvK8tO4AowSeX5vyPJFWOyh3qI91pW+S7u6jzKqysAhj4mBwjKDSnrHw4sCxyru
jclUO3/9aXfdB9nI+t6qJH5U0vZcp3Z4lZOCeR+sS51G3EpCWDjD2Q6pFSEcR769OBGRXtQvrUhO
aibysh4sYy8yVjQW9MCWBg2Exn6tmLGmtDnPpteDPwMcEELBw8WdjKGx+PqFadwVXbvl+zgcDxzn
LOmzEFxaWkHbTMT2VvrJoReYdUeSAr+ZOtl2hUW+p+u0e6k+DGAinHPcfY9IPELEPOyq+bVtRxjW
C0M4bZn21cQEDdVzjmjzZ5ek6Q3cCA952LyiRmD+roo66lwbkCMi5y7tj0xrpovGNImP9uarRf1g
yJHs7RpcA+rkvWGY+VED7OXHojnh2r4iDR1q6eLM6JoQa7t2/z1e4XSgVGtCuS5HY4Vd/inYiM07
JjrPvstpLi7zKsiT5NrI9SfUlGcYLoIVGU73KgYiDdPvS05CT7+cJ5OHLiv99GBmxc9qS5uglxP4
XOlg1H/OsQB7ZdX23mwIOFLZ+5ATrNiv/qWtATWFUdAql4q91m0qn/qwkeA4Cd20hQnHs+qRGim4
kFo/fOc/rMmmLOxgLB9jIizxOvtj6HY8EQ02hiXuvqsq1vBmOndukpIY3Gt5AFGeOC/JOJRbLQhN
JGrrQRv9OSDzmOBB94LgVIq9WVKPLIw1zTTox4rwuRnlsJ8MNJPB4QacoSni6dSsunzHShNzXCS/
u67MktUsJZ7GJT2v5mV/rGzRw4wUrypHSQYQJKmGHc3N9CqmzUdQvB05dcUeMbknr2JGvToJDAva
G1o3L8eWUB3kaW/gZqDmAoXv9YKKaDvCpUodMvjMYeLDcXeMjzydpqAsyCTWMpbbaTkhbNrHBp3u
Zuo+5JDCi9SLCGXJUed5M0pjv/oeF7Kqnut5jnD3DHvhuexy8SI5mZ2GzeBOgAAo3fZ72acmR8CS
Gb1X3yYYj/e8INV+su3XofIHzpMULqth/BiFAZ51IQbNzIcisjFNMPhJn1dDvesKQ2Q5ZFxYA+1U
t5lDWIwYecNjXJJfA8EkoZq8IzgNsuiIu+wKko2cooN0/bB0/b1yrJ7dMQ5HZ+loAArcZ7rSLvNE
MMOmM5b0+Iagi3/jMAkOHDGmwSjJVdVRN9WJjDnO081wJWqDyEgRX/XzGLUj+28hh+1AFhHoWQZS
FTnpoQPqvoA8mY9erH2QtnkVObN1UTgAhkGlOoepVYdlmvtjhnzGWfu7wuB7THHCyZyntIhRfHZ9
O1NnauqQX5VrrhO35Nfnykzsp9b3f408WmSS9hMbKHwafJXpkXuXMb+Yx6BebdgXlnNo0eYwN0Nf
prMddAoNQkYse5R511DL/CvbnoIa+MWDjJ/xL3G3rVxcO4bGXflsVzTN9agCR41qrxb2UiLCSADE
L6flRUCGGTHgsF0iy5wLjsraN0RmeOtM/xEvL5ATZ/mRFwQ3y/XJnHIC5BFzBGuKPilO+4p2trgW
lF9BXdK4nZaVF474pLEy2ds9GaMN9FkRqgdf6hFleehu/3JVwNv7w2S599pMdZvlNwiWmrDJpHHR
LcO1/2hYnIzMGc2XqOVxtju577rxW9LQvU0sAUtzDadyEGHTkxCS8tJ2LZbGFOMM0UlDlI4F1ues
Qs25wulTPOnG8laUrHukxAVMGIqw7KofOSGNESCIk2a0HL8n6+zZqqZwye67lk+GiQbavjjk1jgf
Uh9BiJV/jHY6Rm7XlyjPh8ifmyoY7fZq7jiI2wvQfgqkZJN2GouHngSw3Zr6C+WwUwV9mywXlnib
hMzOhRa/Sk6fp5iGo62xyqqm89CvjXdsmK/x1pIonIbYmQoQPev3AYzP41B7P9r6bZUUy7W/vs5t
fEdlPwTzkJBgoov9mD3S+z6QYElK4zox9ipdti9KLS89+/FbbXUwNYsZ1H9DQM8I9H8YD3adEbEi
3LDXrCsOVd9qnYx2m3ZzwhkE7PqWuoj2hsNlOtykgsjK1eREapkXItMg6zgC+UpuXMnBuKNx9uQm
mCh4TBCEpuLMAolfMKEbCM0Flei7beE/xqVCZDOC0DVzr1tdO9ltddPGxo8KJ9swJO9+wwjUHu5s
HcqeV+7alOPV0IWzK8EUka6Rzq8NMIGQf17oFUC5zZadh9rfKOxbS1vv6HmO+6pJ3rBQLQezjk91
rd2oChK00ZOtbHiElhjN5dxkPW2YEOX7VmZHUIg+xlXtvER4OyPOf8xZ60YyT656UYWW0fF0p7eD
si+qebKv6CkDXbMzhFHFqfULwgo1DykdoQZK+OFIoGsf9wdLj69rn3hX6aEjsuI7PW3IEEiiku95
yMdt1ZE3PbFqR3ZJWvvCUzgi8pNnL9mhTL7zfJUW8GmDU3yHc7qT3bfaUJv4vcupAMt3z+/eMyfj
6TVY833Qd/uixiQlZR54nrhnDfvRlXMwqce4pntQFTqN34kgkrUe3/OSFMpKHNuqe6VTZV7bdvEj
LqYfcwsZjKwD1q3eXBEZkWyv1+TLKc7+Tk/52MY6ge7M60KfS79WL0hOOIJohA6PPzl4zhByp1eI
oj2uu41poqzmoqTcRMVinovWWfeTtbnS9Y9++6/1YfzVjW6+l53FLe0ZieotAFHqW7aT17HsxJUz
LlSnVi/QGdfE0FdEEU7a67yxDyyBS1Qbhg6VpXTDvMmfHKQQoqrWyLV4dzWKthon0QEXGrOT3kMX
8qyRYUuQl53tIM0rpRG703Zvpg77dFg9c9+Rf2Wxthl+h8dXs3gpW/Y2s8tDM7s0uv8j7DyWHEey
Nf1EbgbAIbckQU2GFhkbWEYKwOHQGnj6+yFnc2fabHpX1V2VxQgC7uf8Ehxscvs3YngBxEhJQL7o
GRgQ72xaCdq6ZmTDDGKix9oxlIryiKjPpjBTw7gh5OVp6D1xSUsqU8uJ60yS0HjM41lvppSU8QbE
OE2CYksQpAC/MitO8LW9NehuVGlyra4BkcKa9nYt8FVSdLKrjBdw8FqsCtymVc9WWu1s13uzRbyl
TzcZ/SF04f93ZkSinqo8xC9jR18zVSKw/lena68kDZ+XnMMAlhGrYTqwsGRT+jQTIxYasYAqnnZt
k38F0VTzIQR3ql/vMk/88IhAwKREBKVRGGdnbKacnZ7SCbpEg43pmHfPru+ZUXSH1IC1Kl1c6wu6
9zQDp2AxJKeqtW/80D5tu/RoW1b9e3LTbN+JHAE9cuEt9nSglKQE6Kh6d0+s2zd1QaTbb+B78gPZ
R89cFddlJhESY1ntu080njypBEmlD7leQKCB8+1gfQuQjmqvumo5N4SzpZRvPAd2dfJMTmI5zXlY
08tJnRP9orNWLHeRuHsauDqNH+bezvbCcOp9QlsNboUy/bILJ91WXvamV4K40+2n2EYizzdSmLjT
MLTsnGCvfOeGie7kTN6vnqoa2njzrbWk3wgNn6fOppQSeIpLpLlKBM5Mz89mWcMJxheLm0N1dvmn
oxaByECdDV/4cIlXnzX1VL4vr5yQoe8007bH/CC+rLj8TXVCC3+CEw702l5NX83R1+mllSxE/eja
YdKFrVVTkafoZ0HyMeRAnXQGwJV0SD683D27S/JA8NB5YRqBAcnHne83Z9kN6y8ZhMwpp3vmmH/k
3P8ISBVDHmK7W2HMR6D3d8XDc7ca9VFl7hcXhLuLAoo6JVdF0/KKuWs5twTX9Z21HTT2QL7I14Yi
pmS6FsTwLu67yoYbtCPG54H01qa+qZYqD1T6Zqk5C1yAk1480sP6lnm/ItvYBNj1dgnenI2X20hL
HSYIbBzgxdTo1RFRxuODn9Kx2pODeEhT42jHuJILLDObxhNPFSlw24GgN4b25Fc5N/dB1kRlGhAY
RYsQEzqfvmNJiJfo879CEhZjiPRnbIBwFwRe8Bo8Zm6Ro1a0x7AbjQ9tJ/Pezf3vlrwBZhk2/YWo
1u1E3seWAevPmC2vriUsWp5oXy10G7aejYBz/lHPimFPc8vW3OMDIX3kMXQWgw7gbemB12aXqAle
nG640rRR2cPamo4LQ+QTg3zJSEiBTEERjA+53vTe2xLHPBN2v6v1W+12L6VeKc+IasXCxK41jsrn
5EQAAoM3HFVgf8XQ7WE5enve03Pj9OIdcRxuZ8wqROc0dUe6BHW6ZF/Hm7gzqKFAd2X0fX1yKjxr
FX13fEykw06hcIIwcm5KOwWvRhLd2laxS6TIdpUl3maG9jgoHIIfyiwcCwKljYp7TdNrZ0/AJZze
Fn9gTiNeTv4W4lE6H8nywuhzoMLMwAcPE9rsScR6TCcj3plUI+6c1fwmu5QUbTdGqkFgEGG7lyAr
UAvECNLGoUNGRF51MkYncPEHOzFvhrQ+VdFXl0TE06ZyvGfR1I9Zaw+EA9FnoaqU0o9x4Wrz8v1o
VCLkDCbg8ZbGnMpmPOMU58ZEcXYTwfKRU2O3Z55xRJBe1ewcjDmI97UNm5OOxncDLHg0J5/WCYEX
tk/6M0fcz5jaY0wSDjGd425auYqoXPWn0/Tl28MjHZA/o0LVxHmQHYQqYOPmdnTH3QgaRRVJ2aX7
oQ8+JoMLQMqvvhViA9FqXExa7d08do4lBhavpuKefJEzzfe/OpW9Wv4t5393WVdVCXxCNeY+saqT
GowDQqYTQr46hDu/dB1qB90dTDgnjNxgzKBGe8jYhMZP4xmMPYz7ABfu0aZWmGnJv7junNzEuLwG
Y72GiIvDKBUZ0Wyu7HJ/nM4skQS733Xqeoysy11Haz1ksyvZaHDO88ribKCFQ/p/6ySHCLb5dJB3
4GYW14mPwuuILobgy8R9ityEXggx7gG6YBiI1gopDmQBnx9YD7DbA11TiiP0vh1HLuq2P5jEeuCO
CJZ9VKVIsp2eeORYPXuZuAbTfGopHbkDix57E4yG6pkPy89mJkJ300nu53ZmekZdcFZiQs5RZW9V
qT0KQM23bqnNC02StAG17N1L+dvW8kIfFRb+VRivp6/FkN9BTpGsh5GcHI4fSTYNRxvYaVNgbHP7
1IHzqn7qGUsZg1YFp3fKiRuAQjtaFdukHbvwGMX4qn1Ba2cTBpP/WgSQxn4ngLbAHggV4pkOGIOQ
oqJwptWL94sjJ4XEn3yLAsFAviE3x1rsfrVDBggxaMo1WVUyHhZ+MbhrGZrM8o9v5e9kTXRcWqU8
dbp/5PKEVE5g0+u1l6uvcI+RLCKYoUTqb/ve4Vgg/67Mdb/NJJCqpaFP3cTdOVMWqvKvn8nlkDRO
zBrb/3JTXV+jEg8o0VL4tgjs7Ad2zuVt0p19TONQ+hDcdoazQdKuUAT+vrNBGHABPPeeB5XVSfLu
ui/k9Y+p65MLZixgbnQpiYg1uUn830b5szO9r8wD8cW7vp/L9jf0GGwuFj6zkZ+BUfUb4Me/2A6v
AYLiIzMQyKOFYt+xKP5paU+bJIUXa1IMpQFbl/yd7WBX7raYwQKgW7mI6z120TeM9JQs9oSRxnm2
J9CEe0+7jwxcl4mMmQ01xhggOEBgKOABu5k0omLFbT1stsB6XD/KX6q1nu8IdUYMClVYrxjXMLN0
D8hpQIH+eXHdp6JYKWmYyjDOlznM6vEtZWBQNlkkiyo+KxsRoln207ayQL6a4GgwRG+WAe+7PQFG
4QIIM7OyTxlpER60/xYEn8ThfO8P8rdKBU1AhbVd8uhFwfnhq6i3S7ledXQs+0JV25zabzKuxLNq
g6NJ2TBXPw5WvdEJnCOb39HPnR/k3/0l+iKBH28PPtgSMsXFgQuS/hcGQpzbNdEaMrsBZ/3g3ya7
qhF/CV1NNyopjsG0bEve9tl0DtSP9/DnCiQjIrnLZg+tozyUE2P13CAF6UmQJznsjbfu0BtTtYUA
w2ow6b2Un23Svho9QHSKkHFjE0u+yTPvR1S3KZ7AvwXZ6z+a2T5hTHsl+NM+R7FFIGB87ihm3mTl
9LOWZIh5+jTVtwW4JvKMMCWLBVAIpiqNi68sncgiMSnuTlr7JOfnXLQfojJ+l/z9NssPLewUBeAY
dG1pQkVhaudkAxGcaRDmWx+OU1X9yBACnKSqyk3OCLf+GbYK9CGOxcG1hqtHsQ7QwrdJZXwK7Nc2
ToeEpIx3Ucc/n6T6d20TDNBTRip0+9IEF5O/6kiH55R/zQz6oYL20prGIV3UozMlxk5QVLJJvFlt
Bo/etWGRpFGb2VNDxXUPyrl1pFNsvYWtJfElkqKh/c0l9i0Cx0YKtmJ4sA3OFzKgTZ4KTENVEzqW
OCin6fbj+EHeN/k6JptZv2SHpvuWI++1WbUXJWEzMQ/FIZj9CxQ+Ikl/ZzRDeyUvplS0gU+GTUQv
RloVLK9zbvyKilU7bPpb5Y3Gc5CLC0cV855K3zHAfqZ++4vsguLQljfSWT4GP3jSPXCRgdZ0oy0y
3NvZ2yaS34S9vnB5Q0+K32sYdqAuiIjmgNutpfz9F/yTCeoSrawIa3KdEqfkZlR3lfCcWHFTKvCs
E1ssK0+z2nIid+2DQFGf0JqYLA3v0WiTp9SctJGBhcNsuq0R9ha6J3eo9MGQ29oCCbGDGO5+kZ9p
slxQeY6bUmgITNd/8kbmaLStYJYj7GEgyU5H3wTvl4T8OXDckq+4sqce7Wl9tPOkPyxi/oXco3M0
aRiRrvYYoSnH7I92SxdwNqNMozLN2sUTuQ39zK7L+ULXcUj6usVxDfSoVowQjvuMdWOC4isJG2nm
+ky75mtG8jCURAEvF7lPMT33Dm2qW5OmZUYaeVjoYybZZIthtNrKceILTJZfLq2u6PSABFAA7aTZ
Obs6WPin5AhLBMo52jiqFAHefBHGvqWwlush+0FYlc/zRXhbR7SApJmRbNMMapbM9dzokm3XZnjD
fYzwHjo3VmimaGviydFvI1Q4OJb5xX4kOsV95fIC0vRxDpAWhVMDb6QK450s4nrP7b+ZJ87quoGK
Iasg30S5fjAi+c75e+hM8nt0MX9VMtDosRZvR/VfxePJeT46NmEVBmBvVvjPgyznQ4RihM20nQF9
KYTN+jKFSASkQyDpPPeJx5678GhV/p3RrIMvyGggDKbb5NYkRDVMbGPwhgEBj6yqd0uHFU2+1+2A
8kmVfNSMnWiNxbi01eif6/GT/li55bniTQYd2VSGe6Mizwhjz0jCSZjrfwxwvP0hM0eEVVEeyswh
RRb5PbFLBZIkBIUDXQ686JQijgvoffuvypV/uPqAXI1pw4HZmGHHs/rdDMpyzyCHdWQpwA0b5FSN
q49V4/HQWza+Xpe7pBMAUDZKuKaei0NdDvdgIviQJYvGafzVVcXzOFhdRkGlBClOuOwj/Fc5OGHk
IvlxHbakiDJiousIWOqLP1LEH6P0/+QRK5HZQU/VafnaIpbZOTGF2PALkwGgQvj3nu6pTzsr3VDP
TTjifISBN6Jt6aMfywkhCBU8OHcWRQoGuqYMG+w2yfj9xXaJMz6h210jgd07xYAq0aWW3pnGaI0S
RPni+htRq6OyeAcjgoqxR2qmmvIhw+y4hQ9zwBKqZ5oOwHt4ayk0ydBnQKs2Q3SnIPrTi1FsxNqC
NKhQsLEGpgg+eDRPMG/zptagExas5MaUtR2SqMWndjwVUld3bEaQRAveN4IQ3v07Kskb5r0nWH2o
SHtNEufPmLbHQWqY9bZF/758ALWYlG3/9DIAtXEo1ltWQXZWugpz7e0Hgo6pPF6z56igmDgeSwl1
QwQIuQhKOju8sdBF44PF+rUxPAncwMbP0c3k73j1SaLPYEnrt4pCQoZiFDsJN++Fx5xBD3B+Q+kH
8yYN7hunKx9zRZNyQqt3IwYsbzEaB4kmqyjFTudcq7qBGUPvsvb99IC7Trmm/S8HADekZ6rLToVJ
l++gf8qZhkKD7yJo0Maxeewh/1PC4+95oC+IGaIjgTwvbh9YWGYRyIzEsVBaA1rSquaBW55mvJyo
EwQq2JYzVmknK+C1CY4pZB/trRgIyh31Do8Gy7isPwTaVX7/oBel1f5OTOuLMKGBdFCqgmK0dU7j
noqeQ2CirxlymJBHRftFeUumlIa9tX6ws1oUJogJQrO3HuboNkZklKlkQERupAJFQ4MDHE0HSoX2
SH5Guyum+GeGCCsXGJ3Mnh0WuOrTkrMMM1p6dtkKpPhwUqlPEapZN7vYE+VmsgFaO9OC9UCqFpKM
w8VZkr8WLMPOb6fm7AjjqWl1c7MDovYSuoJjC87f8qZPi0S10s+a0PTb9oRVj3fZ+Vq8EdjWAJl2
q+m1Viwd5KesRcPToz1QzjMhdSJ0r2MNkUfTM58tCzmD4iI9uETbcycwhhNXgK18ohGNo+cj91kM
Z7N7CcZ41zXB9xp50+vQGBEcToYc9yhYccstFA1F2d5QIBXUuoEHlcNZiGBgRu7pTGwCpisTlHUa
+POIlWKnYFp4HafgmnH+W714XeAenZ76Yjo6DhrjuV8ORyPASUC2Tcb6wU6CDteFxd5ojQINU8Kb
bvVHR/rRlmZ7Y6eLGEmQX9wFgSuxE8BogEMz6CYH4UUZJPzJjPvfzlwhs1oBXydbpUdm+dvNl6c4
mghT0HU4ltjqFnsJqBJhelrHmyjAsUzuXrdNi/qVx3HBiA2UU5JIy3XlIqpovr12/uFHD53L3tXk
2GqK5aFo4gAkEF6X1vAKddW2U8lr3djmIauhATI2iyQxAVQUHSELuiqqFi0WS/4uK5PnbO7mQ1Hi
tc4CA6RbTcleez0zTAQRnUe1QOaWXwSNIdRaHGKXtRWwnAmQixRqKuNnAK6hali06mgzgYbLhNwh
yuzuXLkJ0f/Q2GJoUCQEstipE3pKmxbf+GVuQYLE8ua5WbprkdXWuCi40clh7yqHGEQClUtTdmE2
ca+45EyhmPCfWg85Ry4cjNW5YtKlXmao812NOeoom5J3R+Z/EFoTa6bVL3C4Vz8uEMD01c0T1UM9
eZ+seX9Jl0TJA/G3tfoF48lUGaHSfQgAOu5KUb/lifnaJQg/e5tMxCx3nnyVQrOm7Q21mNqasVuz
7AD5WhPgkwNYa8n2ECATX7Mj+y2/wOGQuv2zghY6kt/6Mwuc355rbZPCuVCH+F1ktBBaUNQsCJ0+
mODQiKN/8uGbM5VPEvc2xwn5gQRBmH+bqk+umcq/3Aj4kVLBFt3YtDwaQRY2F7AP/6HK1GMygJz5
ioBBw9ef0YySeMhzEqDFTxmRbEoBgL9Js5Wu1cVjkjrOq5sU93jO/yoLdMbBJvRz8LkCHfJtCsTP
4SjG8yKq4BA7KJG6Rt1rlb9Ni1Gfeobb0RW/k5Z66H+xMWTagQio6muspbyARgO/Gv4DaVzOpSDq
TtDId7TtExmCA5pHqMrBosc+bosDbc/k6AD3lqkkH45cCAxtz8rRqJjKIT2gjuEEIX5sX6XuA0Zd
bKKre28gSvFB9t3DiABpl680D6YGGH8UVsYaKYpWIuTUSvdd477++wMsp7+DzQc7suvmS9LwMSAH
9/StjSfsZVW4dGTBJjYRpILhdvEj977aZ8usRSjnU0ZrObCzuRLImzpQXtpft3HLRytrbtt2oqxI
t9ZTEFmnIe/1wYKE3E/WrPeL+6E9m1AlUygyHMWq8kfL4YOyRai0XDIT1ZSzx64YkNceZqf0QtQa
u6EtQFMqYtpjdqTCN9pTLjlJ86ZwybYFJvLkRzxbDt3rMxo6djZYxCZE65/il6D5pFLUHDpELVUU
eW89/ijGaO72iciBbWRoe9co5mbLpIULvBlETL84uWGHGZEZ23mQyBm68koO2LWTk3gtfwpEwSEq
oOj8L2NI13edZP5xTsaXBBTlYC2et3cbPOFKGdYJleiNpgyDMWzBLVt3KaZKhDTER9EU0nELBXXD
JN9OCBmLicmLmObYIERCewuaYDRilTJO1hpCvSiJ8qrjkIuKBO3/RLUuyOROZXB++Bc2q3Rs4/il
OkXmZIRe33EnCob4Bdg0rCyG/2ShRoJmRLAS26Q/t2wIH0yHa2mIHpYFMK9qXZiEShyd0eWEKMcl
tK20eE0CsSVLpOlG3u02+FLaJPUzjd+DopG4xMwfwzwYe7+u3nuyl+8410B/fO9RA88jV7yNap5e
MAACnhLgETNivNue//Ivurl2/L8Yj4utBcsbg8hfe8vCUoiffZh8zoSYr9WMMdR0DYBSGv/W7L/3
pWQssHoel45U/DAakebPZsRtzjj7SfzvKTOb+zwR1InAlBF6YefQpg19mDTpl8ryWyHWiXyp/Ysf
IxcJZHXMpOl+jG2yBbKL/th6+hQpm6Qrn2yJrMTAWreZG9N6CKziT77msoKaIv+f8v7eYE/4V80F
4u8caVl97hSJ9LR67el3y87eKn3kDjMf0DM5qDaSIKy65UrCbv7OJzPuYH0HyyIGZ/H9zwaKlkl9
A98Hr4UM51KWDIGDlu9F79n0elgxLxlfIsNOd/davAvWIwHv7WOuaUm3+qgNk9zvQjfvog2IYXkp
4niPSLUCGRwt+Hz71R3tYUv4WotMrL8KOWKSGMW+8BNQP9pHQlk+41AY3pkgz5XpNbgN3OI6WhDT
NYJwuwIU6t+w5tsPxpATPc+2GE/2Z93DnFbEMG2q3At2rN/5+9I6W8+JymeFBK6l/OpQW4qq6XQQ
70lu7QJiv5cUDUFkwDnih4HlA8ARR3yW/stCkcm979YZiGrNEHWMfTERKcxsgr/Eah3w6HMO7Na4
d0GuHpISvclQcjmMYxkfc3JEHrPeLugdJY0iXsSzGYvhJharOsS00u6C4koJJfJD7tirJpYSwSib
8Bg5Q1jGBQp3YVFiJOtnb7E+llbfzaLO9sNUk/W5vqUBxr1HM0UHN/7NALHjoDcvsfnHJ4bp0q61
Qj26R2+U5i5z6B/l6GpOCo8q0OQPGZTyTOJ7mA2d/5mjyq5MGE2joGQqyu0/VTHVj143ZNvRs0U4
jUUHbOVMz33KJD1cxgDctMqM9BEQBguz3phNlJ5Bo6ajQyZ+ZLjpM0IQSsu7ccNCQqFtOrzO0r5o
NpnD1MCYEt26tWJhvuP06o8ZplfbHY0DIumj8S8BgL4HG1oFTUe+hNE8/6wRsN/wTJZHY1BOmKQQ
+UNj/FA2NtAVTXScQT/p0rM2VmLkV69bKFAaVLf3daxPFvGUzEFRcWABG8I0VcMtYBWrRCAOUEAs
p3R9j60xXAYfZWnH5mNa4jjyLhxppHOa1t35lZMeCAC3Qrkq2Xn19pgbENLFfnX9F+nU0Ou5992J
qMc4Q5BuRpKZqkquhJecqqX6UQzv4zCrxzgf7r1JFgdaGHSqjM/YaYcPXgbd4KXOYWZGtWbbrA9X
qlqEV2VkvmiR7AlsOKddXV14+45u05OeZ8MNOFEgHicYQCLh5/gh6DlBCnv6IfXwQCbbmb2IgOuO
5GDROT4v0Q2dVHssgSQvAPBfqU55ClRuI01YrWf6q4mEhO7mecK3Av4blN+eYb6pkRpymWefzdw6
Z4KZgeDcm0td3A3VyEQZ64q+dSjCOVrko9DFD8PiJp9Jr7wu3NlHZ1bxgVbCO+ifvhb+XO5VYJ1n
u/auRYkA3ANb7BPVXMRI0hXyzXKLP5wSC1e96DSbT/VoojadiuLB+HYX6hDA8OZrPMEQAUlBswkc
HJU1JC9NA8Ms1fhk20KfPRJEzvRSs8y34I12kQmEARin0qgGSBwGJoz+OizIGJJpjG89Tt9D0FdM
nmCQRDD0BFcX6RjskwjYPjC+ap3DaNR6ekwj/1QEQ/1eaGyUOADWaw9XzVClb7ns5vBfOD01g5y1
1hq06kL0xfPQ3YAckm2eVNcELmDjAnhsCqycuh0ZEEq3OC5yqS5p7v+aGJp2cYU5ZAnSYDcG1BGQ
/1btkNqvZXuscUTd/eoGXI1kGISt0eufY/qeMmJhu1Lmlny771YSOtYnkR3OgLDoThKmc0m9NZ0V
kK0ERAwaU3rcdu82zuR+8sDtUvvRCdppbfIqt3Q1ocRjWPfYa/tlTiF//QkFCuirPwPRU5kynPO3
PivFn1Kos2rSv0Fg9QwkApFp3o0/xMxjFmVn7eOf79uPts4m+jCgPMgT+GNgq4Al8Rg75jzeCXx7
vBVdyCqPNL188YRwnpQ7gZFY/IbgSPEiDbzi/pfVkb5I3eKyt33U4HTacfqlr449DQ82P4FbDw98
e69xA1Bkdj2yR0m2lencG071DcEC3yjhdjOGzC+bC7uN3W9YbvNNzO13wl2LN+wjwb7wMU36dair
4OwgQMNd0MOje/4nZP1uztEUEXa6fI7rX82VyeoRRf05ziLyst3FwOrHv4SkleNUMLQZGDl+C/ab
YcG9W4y+vsft8K2yhcF4FkHYA3de7JJARXzuO+Ep6wsRzikT5XnKxvmTuKIQAHcBCkr1votfEitA
me/o9lQG0LdlRUl6lV8NC1Te9AjUUTGZbNXg3EqAy6cF+u1qEDfgAtT0AIlxAWO4Ao0uN25PYAtd
73BODnPgMv3KhHYQbcKdimqFC53gXAmVnPIBy4o6Uy3ELdkSCLUw3G0Sk4RYq+s/WcYTVLGSeKK5
rk5kP39GRabP+HrKQ9225R7F25Utn586z829RaLvxvMq8HdIGlG8K6eKKXbhkIEfwAmWdB9pvJhX
k8hJxWRTZmXOJmmz7lNzGy60lhhAE73wT2k9BhdJpiWmEkoUkvi5bB33tUfWhFir2AurmMOlDJYL
7+rPXLjeOUUynbtK8Cssb3k0vHRRROxZxBvb9SMh9HbxtZiFH+KPbaKZbEcEt3OTi7OgLwW1qefx
W2irezYfbAaWJ9rpTyVdxQT1kSJaAMscVQHAGqfGbVogHfgqvZ3UDdo20/kurB6JygwaR8D9xjBL
7OTKx7Tr6VdRg5mze6IPrD4DOjgOCZe1oYhkE+Sj73MfkguHLnrB5Fxo+YvnAj4X2D+17HnXtUXo
aOps2/7Dt3GXEuYBysAn2RBNSO5/n/z1GSSMJnLu7vDbUm28TU2dH4l6JTJCUc4TtEiQpY/sZSpf
e3K0Drk7v7Guib2DaWs3wqBsif/E50vq6X4eV8FLW6/DlHnt46QKR/TuJBGgDrfvcm7n41JaXzRV
YX+xgkeuF2AYv+kPccfjNpmThzyeek6v/eHhuLv71gwwm89nhRxxnYLTbe0IJA3MSeRY7Q3DUKhL
SPvykvmHGNWLP69qi26CIwNIzW1kHXnshtLNs3PHZWc0C7E0I6Gc/670zIMQ7Q0HTVF0XIx/KxNj
IUqBd3/kIYq9IuUhg3AxXJCyxORxpZa4OMx5+z36DVWaJU+3Wb7KiE4fYyBjEDweJN2IP1yfdYok
ovzVZ0IByTNgNtvZio4ql+2lr1rr2ShRb/QdDucEvQMrNWdUCYui5ta+zk4KVIpBYGJb2E0pCQ6E
A/z72pregDkR5Utd8prw6mo2Y3JL3VTwSiOfupTpuJekrT7PBr87YyLXUCGMwvu2lWlfbBu++C1h
1suLUDN+wmQPDDUgGrxPxmxf0wp9BNLU5I7uDqrCIJmbemQRJqb/QN/HKqPzmrfakRtPR29J09w5
hwIb8XarWPITtpht5QoErU7kAhZTj4THA9k1lveAtSmQlyojmRj5ajqhnpJpGc6dI3YRQq6Ds7Tu
tc30aaCTQdSDfGpocNlW83l2U+/XgBrMab5gB+ffOe5qBiSPiA5GXWanjtjlKDpnSZJfTS2Gfd18
qDrvbhFx4vSZRFw0LgR/JlFhlbpxn8s1T3C2OqJGMJLNmBifPY0hlP4Ede0veWB+Dl1XPBpVoo/Z
ZDarHPOxJyn4ZfTI0loowKCJfJxujbr4cglrUoa/83WOsdwz4dTmt0/bKAGZ5gatn3jq1uMjNcz6
Xqdj++EhjiJsbnYeB6pwfdGRbm+1z1rFUMuE1FDTmsePIs7PIs0+izErvlVknZss7k/0HT6ZBaBJ
5QSUAVDasy4q//8Ij38pSv9XhgdydtMzyAW32JnNf/1N/yvVC22p8jwMnFuYPMAf+P64CBiWkpBQ
m/LMKqoPBPxyECBwoFpTRiWmhGYej53pHhNKfsIh+JgXgykS3WVl+YemJyEtVrMJ92bfPZobNuMa
Ocz9teuYvK8VIoywa1tu2jof/8tPZP5nMrQnLWMN4eIwsuV/dIXitWfE7tH6/5/3EodYdySbbLrW
qoRTqhHG94WyL7J04p3qXUJy6I4w0CXU0B89IuPsLwNhdNUyjq6NJo0PF9XZBgGrwNwrCjyleQiI
fes2Mum6a3wY1oPGnafflSIQulvbiJsAko+IDYtI0nH+RVaMuiAC5qYZa3owq3rElMK9ZsQ9qLBb
DQejI6xaYWzj3Fr693ludwSxybM14J5hvp2nDuto0WKXG+XXiF1wv/ZxGoVatmmQ/XQlTv6g4QMo
m8si0ntEmURaZK15cud0fdPfJ4VHvcqrs7VwudR1hM6UR22ux28Ji3QsskdJpv3OdlL7NmVdiJtf
7VWTR9joOV+mHIMGnQUXmbwmS0tVD8T0DkrgvfXIo0mi3Nspp7NOvTCenQy0Km/iW1eQ8siNrw/B
bOWPWbA8gctj10vja9HMt7mgD6XvkD6XNR88cyJalTB1Dtq/DcUodv4M19xopP3loMlSUrzHsXsm
ALw6DeoyVIG6D6CdwOvRi5iMfMsE/DDQLHQqo1bcPApf6RKOmtDWtnlRXIk40vh9AlRG3t7JuuCK
FNA9iqW4YXMyL964mJexQIyI4uAMtIfrskZ0Zct43NEz4pwlMWvnhjCk2Ie7wNEd8z2O+X/J82Jp
/8/8G0tKaDi+a8NBDM3//7/e0GmYirH3Ygwkrg3bF6sHexk+4ZvliVDGamP+6kAKzkOq5SEiHhy6
rRDXbG5L9LELX1fao0E1iLjOUjGHjCmkSEJuERGiM8am9mpVfnocLcc/88C027HzXYQixa+2onqL
SAG/GwTBXYDlIzz3gXadO0N2e2+G9OIunwE0JLLrLcWTXyhDkpOXefnR7qy78pRxtKbm/q/RHfXM
wq16puzdvFqyuxXztk/t6Gw4ZUw19h9yhzXQ5gSnPBqU0CaVYz5E9cnzKR+2R91Tsk2mGmwUkrVC
WA9pWsuHKUht8unvaWPMGzUn5R0cqryD23zHhXOfFoJatJjqE7TyE5q8n0Y7Qd/Y6SZNM15tB6Sf
hJv2QELWpsbAtMfzB1PLBtHGp9SpOaYmhw4waoY67e9afsJowCVroSnc2bUm7wayeqchFI84WkFg
yptOLXQoDelrDlsol1lOuQdZutxmRrg06ATKqsKV4jrDHcD32QSbvUQS1Cc3HFxO1bhzqoCAtcaN
TiM57kltOpeKuMlLziw45tklG92c/oUYXyEZI/8l3dP/j9YDDzmmK32LpyoIDO//jZHTfWCmJeTO
bDQvk/U/3J1JVxxZdse/Sp3aRzmmF4OPqxc5RU4kJCAB2sQBhGKe5/j0/j1K1S2QLNkLL+xFd3U1
kBnxhvvuu/c/2JeKCx8PuIiJbNIyGW0WA5egnYLvWqrkGxLeyOOAqFwRX3eTWp1cBPX9fK2PRBIt
BlmPrXS9jjo6oU2DFG8+Gx9AAhp7IMtoNSmj4gWZLi6DvpfujMUdcsANVDT+SzEBMRkZudQUm/kR
b8W9s2uFUZybLCj3mcFpihdDdgDN8MkBor6nvkMfu2Jw+tal/YULajBZl3WGCoMBcHeV2Vjah8qI
HKzK5FaZ+tSb6Qjqn7WcIuG4jXjKvT7ph9dftYxPTeo0u6ZC+QCIyblOpvEEYQTsT+FaVzOsPQEV
6pgFYFg1fHWwFFi31HQOmSi0C7uZnTVKYtESHX31UtDl3zhmjo+bo++qCb2+qYOP8fPT3fhOfJdZ
ROXO1NECNKQl7tvYUVI5j2n0REs0Da9ao3a2gbRThIh3VAK4ZT7eLEfdyT0OxHbThiRQuWZIVUVU
OEy1PsvMu+hhMKW41aIN6Yxko8m2Qz3l5KO0H0T4GNJ+wMFtDtH8Gx6G3LyFCdtvoq4OV6PZ3VRk
XrWBXqlltPCnGhT0GjDO5py1l6o+eCj8Ob8wDtB+tHwdG/MQVaiINop3y9dqJjNGx1RONkojXBAL
by7ZyUE8GdyDSFbnkA6VnZpc4weX/qGgyPiL0Xe/k8i1BakIHsmmZunYh8jp+SZ0Qz5XBysYwA3X
CSlcoCA6C4YTEV/1g0SFwh841ml3tMdavWv7+SO8NXC+4/iC9sZH9DXch8wOn0e9tDzJVcbip0Km
YkBibwdmu1q0sw7Jlx4h9JpsSfAn5iuUMWal+xjpxaNFOKfDht/MgG2SiaULDHlI/CXIYYQ56C7K
63PjHrg9AD3z8UaMB0Rb8v7LQCV0TeEArVkq4LnJSQOemmts15zAWS4aK4ZjN0QkIeO6mqZhZ/jQ
/joOoBlS+0pUWJwIF0K1VlG51elzUM6ylmh6fEijhymAkWBCnF8mMfzG1jXvnBDHkYT/21elEglw
hHamnC8K5VFOYoGtyaKjyrEApVvSyEFQZEKYY4ZsnRAFcLG4DjjdFhYJzTCrl7RBgN2EoHqQ0kAx
QGzrBgXKTqPABOjGL1TqKY5p0P/6oIJInXiBdRZhYNtlIfBKn/Qnt9x13yvNClEtaXj7CIEkXjc1
Ne7QHe47gV8KNmN0PUt3rUbWLZoZAC/Ry4qkuWfTZMukmYJNK2siQVAeoQccodZeZxpeTk2AeSzJ
3r1w4FHKyELNouXcAXvdcqd2yJo7Bzg8wMqadHZvJ6iWWCPdzNhB8EfPnkpdvZJlyUTvHETQQGn6
pj2yFHqkQRRrP+v5VVw7E83zYStm61Gt0UUL+vJysDH/rfOPplo9RAq85XFARdiAKxV0Q7TUBd+r
w4WE/FBe6mgczdQTG7hgaIDlS3Rmb5pRA4GsQ3MYtVOVZSP4+DDbUM8bO5uhtSYPN+pyA8MTMDhK
rqOJrkovKmA4Hd2uAaMJWG/onRVZWHvAVOCkIP7OGdM6l0X8QdRl5mUdbis0cNZZC9+jq3g2xy3m
awpa87VjomowpXG8R5oZhHl4m6OLvi1LsK6lovqHSmc+R2r4G9BrBR7f/ohMq442W5R4c9C7B3Ih
5aTr6FuYQ7ErLTe7CPw5u+jjc1zq9p5Frx7awkBGRzO47VsJy7MdqQznESXsNEzoXQtd3wlND05u
yLJPzPI+1hDLGQoaSp1YyjDqckght2kxqxQx0wLgamlKBC0SqJKwzGV5gGocu5clRbnLsLdvigYk
lT9ZkFckJk1NLIALaXPpmsCtIqCF69ww80MUmLeGNoSXeph96afM2Tkp19ugzS9bHAnp44RLMemn
pAtLL1YsJK5EmHuaBrQsQlpmhxiB1LiAKOMiu2r5GO/l4NZALVxMqYrOMwCPDQAPa+0Y/WfEUAAv
5pTkcQjQMZt86bMeyGBn4ilmNpazcYBqaTkWCDjHW/1CH6f+kCMDo1UOpK2OOowWUZjGWO26cSj4
jqF11HVJWQXPurQy/dPQCeMC6aYPypA6+zxKAcwGCBRmoVnvQLC35bjDBV4uBZKKtp/areNwoQR+
GGAonH8arRqfDXDPJPCUzbPZj67yGgyDHxnaEU0PR3QWCA4TUfks+9J0RrSLUqVcOn57FRtUtcC1
Ueay5lsERepDDpcCivrYP8TFxga9mfr9dFX6FqSYWEC3Ttv4EA3ttEi6ajyrTrBugZ/dIDXU1XF6
wenwgftSc9VU8/WMshsRsd0pxUxFEaqe1O5gBB0/u4j68oG8ApXgSKQrWw1u6jb+NBcFtzLjkyFB
BnS94IaF5SqPLSZsiJGaiWrMPXotpdROM+31ilcm40VZkrMkmBaN4EbWduOQ0lfFXVtpzRmly8NU
s3xzK4xX8Uj/C+OMfNmNebKLCvJi8N8IaSuCmn7BsaKi6+TNE1ZgvQWvFx5TeIdsxdoWSJKro+Fu
m5IOZF8im5db8V1uZcZaqWxWNIo8UQzqjWt7uM51uobKALY8r5zstpK2cLJh9fPzV57xb0sbnL6G
SVHJBTKMGfzb05drzISDdB9DhUEMqsE1EwHrdIBZV2tbyJ9nKyIFev3Of3se/z14Ka7++vjmH//B
vz8X5QRaI2zf/es/tuvr9X/Iv/jnb7z9/X9c3Gxu3//Cm9/nE79+4+qxfXzzL+u8jdrp3L3U0zXC
d2n7+tk8m/zN/+4Pf3t5/ZTbqXz58/fnostb+WlBVOS/f/3R7vOfv+sq6eI/7VDl53/94ekx4++u
h8f88+N3f/Dy2LR//m6ofzgulqgYppE+W6Tqv/82vMif6M4f1GZsx7EMoZOUqiRFeVG34Z+/K9of
qtBdzcVIhB87WLz8/ltTdK8/0/9wSGMxYXO4kDCj+LD9/epvpuVf0/Rb3mVXRZS3zZ+/c5d5692B
EwUPZ+C4aLu25chHebs8RBugN2va6NGB5q50l9XuhyfbfWprobGf5nzdzDMJS8KtVQABLFyXbezf
OJ1xjAH/QKKbTPCXd8ioUqlVTfjMcHfGHpqtG+K4hjbjFYJQiO0EWb3VTI480elHbHpaPj9+wDtl
3aPn7IzkUwniicuhQhkw9dvmhFXz2g2Tg630zwKZlo1vdZ8TfHu83OEgaXxXP+ZGs7GV4WCWSGbj
7yttJYb0wUT3CtcpIE1HOF0UZajZIdLk5UFuLDUTV+Bcx4QlBJsoJG7NxBQaUMvtaAN4GvtU3yRN
8UG47U1btjfQxg4Uq26LziKBcJoXVYdUx2nUGT6XheZ50NjW7kj1oyUPjREzAoo2zxTkK7higX8o
4KFrZn0dhuE2NPp+PbvKU2P3N/DStUWDAj0U+XZXVeAKYbFmgr5+ig3UyYhscCQRUjhxUGHp0UTp
uaSeTc0KBItaNFK56JxM8a6cjBdyuhKiEOS6WoUEiWPYPtB0bZVFgKC6Jrrpo7E6ANr3fUuaLhuh
V+sGbGs6u34RN56pFOo6ty10c+eF5paeGcHSy+mUL0BFqaH7UMbw2it6X6SozYGK/SfTNOlC56qC
MBjST20FUGkGoDaGXcwtuWrBtnEzdKfuiivf41BjL9cgYVkVE4DAHNM6BzYhagAfEjDFDmpyO8Q5
dzllFByblGnJJXuF/hDcB1HXOyVHFzR4GmrYr4FOe0xjGU4z5lJtloADsaaLNEX/QsE3ACbNAG0M
TZbaSW46pI1W09bUweum0fgxDX14+oMH7fkmdaqNsJJFOZukXFAc464sr/wM6hltSBrJhrOxONub
LkAH2TYKj7IvcBeBas2MrUI3svJtuURCz6Jq4DVFepe7PhXuCqQEMuYE27rj9uPkRnrMZ4rlQNNU
WlVKilxrckAA2qLMDBkkMoY98Nht1AeNhwvFPZK584XWGMBeX2x6/su0u/fJNzy11Hqvq4CcxKmN
PlWTfLGNwNnGCOylIW1+gMthbqLUYFqo/mhfNBpXUALTz2YV3SNRdw+OYBVYeAH2jQLijI4SQEzY
gaBH0eGBGbbqjfQSAKNsXXzAacNakV7cUhOYVjOINnXwt02egqx0QwQQk9JDLBIKJ0nioA7nRCo9
Nn3maR3+YJo5naqKe35mN1CsUeTC9dW11m0IpETFQzhA3TCR6UgZcYVy83zf1MYmDWqxhBSHLj1d
N6ucIGXp6EWqIbpjINf2uBoB+YAmJboE0RZXOSiZspvTfrzUwDkBe3ZeMHpHGyNCB2cubnUbMD2U
mQxmX3ZT9S9cH790UPfXNl+BBpZ5P4bNx75HDa61gicwlTeaHdKyrNsvxiymFU4AR53YFYvkXoQg
gXtSpF3diF2XBtUNVKkFtgcfRiX+lAfltg1UUCQ6lcrIXdV1c+O3DwATZim8dIHhgEJZ2U7B/1gX
1ENakX4UQZGt5444ZzZQL0MX/xZETT01GDC2KSDet1Q3zcZEP6e4x5NAavNmH+xeeJrhe5iFd/TD
kGK27c80bxR4Cng0o8yxRvof3Kw6Uh1P6XKgytL6be5FrnMHbqeDhDlpO53+WaCHV4M7HHPgpsvY
7+8iNCtpc1nFlmwjXmqFc1TTdRKhJDfWd0MI7rY0H4eo6ejUIwYhnLbaxHUyenk0SRfwKNtDNdE/
hjErJkg/xlH9SQGCtDAT7kwER8Sn0fgt2urCQfAJ1tEqy7trw9LuwI7HlaD1rkDiaIISgj0yLtSi
h6P7nMYEQ4DtOjLI6oc8PGVlwPLV1Xj3SRtbbZFM6I/Zyh4Eu9fTAlq0NEmteXyKDfHcVA2aAgM9
kBECIS5CkYIgS4N52hISr7+eDeluih6tgDUAqs5FnUBtYHdWu1JHVDyC5EIgvGkVpNv8YDi3cSku
rHB6NieAtEjKbKJ+vpkGKYmMKjC0im4XF/ig2OqVGlbXjdQSGbKPldV8nlQYFHZgVBe1P07QSrGx
rww/PwjTxgrV1e8mvzY3wJCzXdq0EPI1PrYtqulYzwb6Da5AER51frMkHCK1C553DraqyJtLcHq7
LASNBLO6PaSJuPMHfdyGXYbGgNWqUE7oVaGJZogsRUTerJAdQd/LSkHzcyFodnGcl5vYGfZ0drG5
d6hvF/ZDV9ua1wKJXXVgOkPfeRgdQuwsek+RvJ/S6neTdB5tuUWARZTSheNdRssbNb6aUIXiG4gF
UJ3uAXk+yLtZjQk4bZrRz9XDjOvLUrP3IsuVdYRXcKPkL104NlzoqSSl6GAPSXRjFnhmm+O5BJ0G
C85NvRLdEyWmy+jm93YzInCHcu5qTltEnnMIdXZXb02Im4XTc9m3its55WLSn7QS4bXYsKnoGeKg
1PwUsr6N8AB82WxZ5LG2UTU024awlPoz4SZDQju6DArjJm7cZVmVp0iF5pQhXeWnNwF5VMghxzmr
3iN99RKVqYdp7WWEYp9Pu5f1ifYmJqabAVDlIkie6CQh75bLlq+z0lXA12gdfiZbgzBeQ7gAD1iv
sqE++0FG5aOz7gAGh8uxHq8yMTxzjXvwgxQ+luJ2SOxDsEt7VwoNVmAwaW6Cp/fECEtwhKoITI8g
Klj0EE6jU0cKRdNjPlYdxkqY9r5EZFmFX9wn4sMwKpuscid4n3q1C0ZRr1MUnGZu52iFd2KdsVET
bnSNY9xnrn/lN0jiFH58UWCLDh+pekLdvxhNe1PM/TX6392yQ7a2D7PrZMa1rJINbzINauvKVVhN
12U5wZsrbO5oWfdcWRMicNCP0JKm+ldP8RNAi6eh39lG+Xkgq1u46nzhOmReaTqD2HKUD0ZVPJPh
+nV3SGcKH5qqf6kzqjKBma6N9nHoYUkVemFyIA2kLwmYKz85g7VHJcnYJlP2yFOgoFqj157vfU3c
ptzjeVELJh7wnKmjoa6qxpas/smlyo4l0MFNigfbzLd1md9QXTpkeiQ+VnV+12uolGSm9axnSNs1
hcN1eurCdT/EL0Dhj6RQ9Q6JxHbR2X67SCLAEya2DYQcgLBFtW4hC1xBKVtg6Nhem/PtWHf+WkUO
ZlKjh4Tu3R6qxl5N4nINr4Y2TxddD4jVI1apPvQ6rbJQzz5oExK5VlfoKE63ey2HO2HML4MxYgd3
oyA7aDfpCUQQRL4eb7IxqCVgcLjHS+xDQTYLN/1ab5BGVHB0bbKoXmgIDnmgEdw1uqAUDpO9WwCh
ilMLUUlDrxGgTh5psdurek7I7EF3bwb6cFNruiAByz18pXzT2+kXJXTp7xQuFJGZE89H/jbrqw3N
LRuCIXaVTQA51nEBxQsBOF+NN047dJ5bduRFQBhBGlyKmjEKqeAxyEguZMLDO46cwoLQALlJVoPj
pT9ifgaiEQXtwqhXnanX2A2k/R6Ul7ZQzaRF/QBnj6JKANzN1EDHARZzbkwbOqdfYvqvhWEpO9pa
H7ES8s9jXu6IOr4JviuvIkKnD4PcjquNqQ/6Siux8wYQCPxQK0uo0wiy4E5y8AdEEQ28k9gCiHnR
I3moB7EvsBRallL0bX5QRtQj0k91pl1j9X1wQngSzQyZEcu8SUNLI3do7wdYWm7UDgp6N4zpkuA2
kEhfaHpmLVJCuYeAjrvpI9Va8m3TxZjgzlXqHdT4CPhqbaMul1k9mijAoigJ5wfd0JItmlOQQ3sD
wHYdgckETbJ0+1JHWQc6Hw2FdQ2QdlINtHWd+NrJlXQbTdBUa998aVxQHFiLdFdqUj3PxRjsSpMV
HSahrKnQtefJkANVFE+pDHOHzRoSp37T79sU7CcGBNkdno/GOmkyIDAWAgYjgjhFt+dGUy0bl7p+
FkqOpeFmKEU2KrTeMlwj5XdtKOODH4lxRWylUT/n5RGBcx0JcO7NRLo2REC2LI6uJkutV73UW25M
cDhUEGn3Ik0cdFCN1IT/5YYMSaBUBAaBBVLtIB2MjVmh31i19qSnZb0ScRZug2m8o/gpbPVsg/8C
VIsPDq3Gj5XfrzvftfbcEbQ8H29tfuoasWf3zIfvzFD7s0xCpWcgeE4ONwGURD8fubVOx9KPiLnq
czwudAOAaxNzlpkTCpFhvppizaRcjQpZCTICBQwCPqxInJOanW/hlZcAAsdyCldJtGadYayv+w4v
IJHZS6P9xEmjHzqZSCDfiVVXejDiCAWJPB9Q1B8PBh9Vl+pV72CgHcMd2GL9ejZweyCbjCxpjn3H
w2IVoyvGYkgGsYTFhNDZ2Z+Mi35wttPoHyGsRAvb75CXQ9JmFPmFa43TtVpxj8ndtdAs9/LGNIOM
em/8EVAtXWcEVUfoFL3Vy9ZQeqp96rSiNIbF3HKDQv8Fb4J2PQuT4wxUJ6XRky9QUaZACNe5uNZK
riFguvdNBSXE7ch5XINqOotg7SfcdQXatijLqbl/4SvRJb0Nz6ejBZ4JNYEem6xCx03Qyb74yQBj
z7quETxpUhxgjThGNh/9ilxBWE2DipFnIK2pTh9GVfPZZsjCUvyP1a5eRLNzO3PiLdRBpztg+RSL
0+AgZI8kzew1V1muNRpXbYOyXN7r+lWv2od5FAYe2fPjoPcvI/o6hLoWgZ+u+ex2VCL12pQK2/nV
THaiWNz3gqK/FfrJJsJgJlo9NtF4Y8z0qxVom0POodLq1WWThFI7l15Jmxz0GXSr6WP6qzkZ9mMc
LGmfjGutCj51wBY5WS8xfsp2pVF0F5kw0QMdg01hPOLtc0mbhoMXfqanaMmpL9JP4GvPNpVeSFb9
RhMc1bY023KF46nDeI/9wUpzzef/hdoj95SofPkcPb4vQL6pV/5fqVCadFz/6wrlTfsbCn3PFDt/
o1T5Wxu+/ObVL/nj5yh/ad4ULuXn/FW4VCztD00DCy17ttj8vdYn/6pcyh9hrkFfScXXlZa6S330
a+lSM/4ggIGhwxIVIyPLpdr4tXKp6X9QvuCTLGQUNP5c/58ULrGpe1PWFsLVUcvBA8xFZVLTDOtd
Tz+C2KckGpCQos+OEVRu2R1OaEHgBecJ8GvwoXe966/ZMCv5T+qKDpoUrmICzXN2ZS8vEsGGViLs
Bf4Z5kf5p3YtPKMxzmpveTqGtVNr7+rC2YXGtfwz7m2wMXMEjcVZ/onkTueQ6fU0eUosce5DMiy0
JbZ6fQV8Anm4dqUm9i4bxTkX4pR14pzpGffI4tjNJMXTVj4FNA66MB5h4yhGuPuNf6vDjpAPOcAK
17OtDc2yaqAG8XwOcpOqa5/yzvwoKkqczs5VOZkJrOCi0ye/tGj9Okgb1GCVLa9wDJIilGYNPtfG
3wkw0NlF24xyqXGWX6io+lkBU6IXyVPY6Gdqz14yXA5JeR13phcO+XF0kc/nM+QHjoO9C6lKyofC
lpK+NdqGIl+MFEPl08gB7SP3Vv4t17t75O5O8uGnqkfRVHiIhh9LYXglc5eiFjfSSh0d5zZWIC5l
wbZoV2iUn6tA7CJb7KwGIefAOKNSONX2paUnR7Q9mCIUBZVmODnpZhrTo9IZJxYlZVCYALDfNeYK
b6dd3tT0lOydbRknTFiOHDA7+fMcd0IqZQUyy5GFkg4qFjpA3MwRJ3UCkFvW93Wtna0eG5kEyC6q
UyaFSQo8VkeJhVTbd0wPotlJ/hP32lMUf9DAEXN+VcycgweU7r/QAzjNE79EB2yhhfcyxShKGFW8
vI24fFVly8oZvUDbiMhH2ic9DtCeIAwPVB6kM2EjXuQf5IjY6vgaJ9kKlAs1S/OksUJRvH19FbQh
jz0iDqaTvL66/Gtkf1YVUkElKyAtTE8OCd1FWNrpUzWHX1TdWM2Nts4msQsM07N51miMvqRyaHqc
CFnNry+XQPJlCClgUJLRzvIz5GrDgt5TZuskH4/79IoqxlqFRjOYFxxvO4Ohk3tP7k/yjJVc+R3/
nsPNkzNSq+4tVaqVHEuueOt2MDwMlcFaJEczNVaVIzkm2VFhfO05wbWdhVDYp4mrzoR8jtycLbyP
rBc7+WryEXAPWltskpEFxEURb3Vnp7DpsZU3p5tAvY7Ua/l98jNlbAhZYAOvhTHH4wQFQH6HhpoA
AkU514hiPMiBiXyu3yQg3wTir/2Yb/sv+ltk0msUM02dWCkIiartSj/fb6AxXY1gphZgT6rYALrA
QsxGvZaDjFL3k3zyULMozNT0simXyp1ZFe2xs1e0lby4NmHA2ytg1+uyqe8Fq9OcdM/nbUHjJ0d3
NE546LzO0s8f/G3X6Pvnftc1Ksu+xxia5wYWei+3J9o8ZGgKjbJ/HlQ/GB/nbfPy6/egMK6Zrq3r
1ntc9oAAZw8gBNUVQz+P8WNkI+dNNE6qYDNFu5Zi3BgVC7nU5fzLEcvY4XpM0CMKWL5yW7YCuR0X
UqxJLdo4YeCRHesGGaRp4GJJ1XMONgqWtE64GajLYwz1oUfNLVABHGf1/QACZ+4wd6Hinmb+rfx1
GWDn3AZ5in6N8B+dQrxur96q7ikHHnUKxtUgTom7i8ir2ri+1wcB6szEUtW+jRti3t/bSD43TK8n
K7VPck227kxlcCN3nZ8cI6iHg34jYxFk23sZL1J5Ug3Bi1ojyMMsy3CnVfZOhhxdioerY/JU2+HT
GJrnUkNTF78aIOgqDwysZxnhjf6Lafr+LKbD869ZercaCsP+uorl0MrxGVHKk1G2Yk8XujiFpvgF
MvNHG0ewyNFFEBb4iXdwYHC5JLsFUrTyPJfHDVLWtzLKVai3/vztzB9+l0vvFBiUTS3h3Sat47I2
GksHb0GElQf53zlCkHDYcNzJpSaPNnl8y1CTDPAcI6TmruXTyUNSHpi6YZ9iAmE3mGd5DI1o8bJA
5PjIB29Q0JPjFY+ctxDZ5DFUsUzlOL6eCbO9g6lydsuTTeEVY6SzPNAG/u/XcFpgBuETblnCEccp
1K7jz8fhnRX7X5tRuCZb0SHto8D9NlghGBLkuaOhzULD1bYfVaDuWLms5Uke9eqyC14sVXjyYeG/
7wKShomF8POn+EFEsJgLwzRpe8FveDcZCkGuclEVX018u1sjKDHcykPfVnIEkH4Rf1673/8CT8hX
Zo1ZpoCaL1ea+c59HukKM7R9XhmKqedmNmARsYeUf3KLyzZgv5F05rayboR5jkh2Gg6rtCRIkNN1
EV3XYkUOi5QqWgyZc2r09FLhQkwX8knOM8jUM0z21YyrvYkOGxJV93bqrnSsR9nl4IVPMqindGqM
1kaPEn4zQV/mRb7W3I9qevS1HEUjCjUci3T6MRUh9/NhQDRwqQ1j4+QmmG1tpwhlh50p0SFwTj+f
Ev37XFzuRAfwACp6pqpL79pvTrFisACzt4zSa/46VQC8kBLGNXawTzJrcOEK6zJjYK1GsgExRE9l
X98rhr3IEwUkIKGC5PqvBE1Zy/dpMmX9Oq9tef/zx/3RdnZMCYpxNU2z3jvpakZXGRBwYIKw42S0
krmjTGgMMtOff5Um3/zt+jFNECAS5cFyfYWSfDsyUHPj0FFxj6KqfpL3Br+uvJaGDT6SdDFe80dy
ZnkGUBn5ReCy38J//9qwXKZt7lumzfy8X71aDwGU4usKsBKgsZxzjlMlzdyd/CdEj+XQ5PS94bfA
LulIpAqtvpfxSl484io/ysgmUxOZaMkMRF6qOtPYjlhly4gXdNbJ5vATenFEnP0I7PksUxBamSd5
wM2cS/TGaWyYaH51r98xD1wCOCRfCYFyGYyh4cVAk8eL10NPkFLGyq3Mq2Wu6Gr2bakT2EmTAxZP
5BT3tSY2QbSQJ164CZXqtoFwKr9LXjiMwl/LnRGxU5T4aupOSm/uUwKVjEojk/2LSZZXzXeTbDmG
xnUUPA/V/XdnUaLkCloanEXyKqprYMPAoPhzQqGScg/K4DymzBTqgAABmJbYLxNQGS9+/iQ/2Igm
T+Jo2IOwWNGBersRQXNFqq0RHKmjUV1D8qu9rN1i74a0qZutr1snmUPKoC0fSD5c4nML4Tojj56a
KxqMp5NMuWVabfCUMh2Oi+pY58Evxk0Oy9thswzOA7D5qqWiq/buYfuafecEMLJ6hQtJUN9HtbsO
fP+2isXu9SagBJvXAfqKEvuaUL4Dor37139cRM910RRf2p+Wfv6/oNdcItI/M+7vwGt/1YE4FP9C
wkm4m/yDf9WADHBhjgXxhTCCCePf6DVZAwKxgkUmAVSWgAwm9+8aEIUeQ5UULc0kyr4uwr9rQNof
rgMZwAXdJlcpRI3/CXjt++BqwWsUQpdQOJ5GBvpvjh0HkYEUZwG4fzESXMjKz/aWZuSiDMVWC01E
/9CJhaFtubdokP3i6vaDbIigrtJvIBOxELR+nw0hpt9T84hXltlQxK5pE7DrFZxSDOJiUm9MQcMo
HXHWpT9qoseNCnykPX0zX18X9Lc3yB9uIgtw5+txxuH7dgymXBPZ3GNkPDnNOsIBL1NqhLUHD7WX
fc7LA1hd/vwrXy9d7zeuTYyxTJtsUHNlivbNuJelZkVjX8XwHsS2Qas7ctAk8FFUkxpzKh5qIer+
ZbPOg2d/wBWxOiLSunSjeq133apGAzrLoz2KJrqot71yZfSPosWOB2ZTwkA5SFJWabNJbgy6dDmi
L1nebOQQ6oP/i3RSs+Uh+P5tQFpCkZVr/Tt8LPlRW4zUOWj0zyc5Yn251XChbtpnC7koObuB0ax1
bfJSOt2J1qzbFuHVCgtL66lWMbifmGgE1yf67DXVjEkdXqsILv1ECFgrB2Z4I4Wvi/xCZ2qAhKDl
Mnq+WEBcWWc4GcvvlS8q/4NeOD3tZjMrPobJ6lJqJoa6dFarIT1coYS2BoG/MOunIXHRYMOtjN8e
UgYu2ubzcJ2WGs56VKfs6aOTPgcdTFu5PAJMBLMYb0WeSY6mnagHKiSnuKvXhhg9M+o2cgrlz+UD
2SqvyfyhgyOgCtkCWxQmouEVk6HdYGe8twQ3DhuXM5517kav5hmV/gpfBeyUVKmm+7otokKhuecu
UM5CWo6twEzXcXfdsyVYBrl03CQ70NonFaENVHtWch0gEAfoCdWBrtnIvSx/W46zHIiYpd7DrUfa
2yLhLHIQ9ZROMkBWkY1PQo17NN0WDUNQwfiN1A3kR+PruQqd11+F84Tg4bidkOWdKigurF3cacRU
b7JMrmU+nP/tGt0qdK+MARFinTVCWxVbuZrlqVNYaDAOlPt+qFqO+eRCPqJcGfLxO0zuAgfz1IJG
TkE1V64LOe5qVq+7godljGs8ANpy8BD/WdTjkxw0mILbuDS3ejhfQdqGOCG2M++BHQ24E8ZbDpqp
rubyBMHuF/vh9RL33XbgoqBatm4TWt8lM52lWkgml2wHlh4y6EsZ2uRmRnIIYbp2UzOsCpqHE8PO
wDTsBXOsueazPTGLquYEjviTDHZNiuoDL/Tz8KPJG973T8h9TDLbDXKIt+EHI0kfZzbCj+riCxF0
TAgtaiZA4xiYtKtpYH5yHzAHS4V5Kt36V4P0g6hrEsgsDQAUY2W/K3gAPyyFMBgk+QgyQsjY1szO
Kruu/SfB/bgzruT0TtGT3I1/HwvFfIWGKTz710l02F9i2CLFvXKTj3IZ2RGHVrXM25UMqTWmlz8f
O1PmVO/GDscwFRoeWDGd0Xs3dqXV1ootvfqmFJX8s8WjVDaCeoQl3UIKj3ZkBcqwa9FobNYoBL5G
Do2VKNt3BDsZHAR7dWYb0/1cvS7cjqs4IxCEW1ilnq0YW7lnZ44CHGW3ch+XwgSUQHebfazBXTKM
B1BLhwTdIjg92xqnJBk6gxqbNWQx6wSBr6ucIPbzAdB+NHPfDsC7syu0515oLqd2hdOMjFpyeddE
Dnm0yJmEQbaSQTAN2JQE9BDsxyBXFJhbOXFEYAebSxxff0XW/MG6NlnRLBxD02wKam/nZqYHhqIK
+sAyVstwXnJ0N0jtlSxkOVER0TRWKwCqJBgGp6dtbn8+PD84C3kE03UQwRDCed1635zseGabSjdG
XFdZC/Jr5WaXMb9zoz0G0+tGMbemMR9+/rXC+v6mSpdRh4NAWcnSqbS8fffId6O0dNxopaQo9BNk
QxNF2/GK0Y5xKpiMyVOmdD+Go5fa6qEquo1MdgqCtoXet1yUMvgIjqNqGj07ifesWcxi90OmXWXT
Wp8RJ2CqZcoiL64lPhpI4G0527L5CaFrr3RZxDJp4Qh2kwllC1Yvw1DXnEIsCr+SpC2Gg0WJmjYW
Xig9m0/BCNnZvTXZ8wZmpgmB29STC3nCyWCu6y6ECvyMMP1xzWSfYJzVxNkFWtWYGZCqoVRk2FAR
CGXSPTXR0c4eDrIgoIr5IMcb1d69fDgHoUL5CjK02u4AkeG55F2jePI0ThS5Zyfd2MrsF4uEjaKM
B7PlT0lBY45rAD+LHpNRW6DPhb9niUe0cVOzdW16lPYwgLqBdcaul3mLrqQXaQ5qlyBWKtedlHBs
xLbi18tGPSQ6uQADIV9bRvys6jZmoV7JVAeu2rpfoTVoBhvHfAiQVkU9dSFXawfxtFy6+ZPMi7F+
9EJFbNFGXE4sd4UkoSg5N/FYmNOVTCRfsyvG//WkJBrmOtruHMxZaZ/ke8o0RO6UlANbvqMAbS8z
K/nUerxEkp4iz+i9Hl32sk3jNVzIPPA37iy2Mq9qFNI1ttt/Unde2ZEjaZZekeWBFq/ucC2oGSRf
cEhGEBowaLGbWcEsojc2n7Eqs7JqeqpP9tP0Q6UoZjhdwA2/uPe7vCG/f1qqzFGVkeXCn+e6ktzW
c/DtqtSRKc/+Rn0A6spQTzahHFQPpJ6JKowYpgSq1nN4lIoAxblEy9wiH4oe1C9oOeesmdNFDGjA
udfzeS4jFzA3CU1FR3DRIfAh6/FqvdUp2y8+NVV2ppjPPbSgFo/5XZ7wbNS9z+HB1Cmt3q3JHB8T
h2OLqxO+wHFR5QzviHp+qjiZqDkIOSejCACBPMH5Wbk9ZRT1hboE1NciqdqN+jsTx516KcM47czF
uvpcm4mmIdJW8mJut2I+EfK8qxo+w6jfRJRpqv6ryCocEn5twYcxZ+vlc6ntfa5RNWJx9yKioMb0
qH6LlRPQiFURXvcF8OuF8MKr2S+qdDwPJeqXHsZzupyky1XH39WLFBJANC9OXfbqJqsqT/VNUJ9x
Zcz3Hc9WXcCqEDCGbDsY6+8L0xp2ts6Lwx8bS+5LnCKq3lUvfEYwXsYf6vXwZVYVsLqE1duivrEu
ZwuXhvoS285dkU94mOZTN3Pxh8NOlT0Si48qPFXRlrj9bi69dfW9EVNtTseLVid2Nvnsxp2XYRwe
VT0gu/joFDOexU+jRRo70OJwAqhqEr3eTsdsqh4Uyt1untKL6iTVPw9meoTlwpu7h4aCtnkIphlV
Hy+3wIEZ2RtCiU4+50TK3auyew5LLMHwXtrww4o+VE+oHnduOBqG9LKgE+umt5RrWP1KnGf7hEaj
sRpyONqN50IoDtRP8oSKJO226gxUR5J6WFVmW/HGJybL8zh+qExVHa2ev6pQ667beDXsRFWNZ85L
V5PkEMq17URH9d+oel8VvjXKzQ7vT07foUhsIQolTtaCax5jHb08wev0A+oEUL2A+lXRgqCQ50iZ
ibVoq+oG9WP1JVW/Wd0eVZmtmg9Vq2dSfVVggcnrnDJ3JVJNtQQGPwKmoYpVYlmu6heqR/m9i6AY
5161rz3v7Hh79bjqhqCua9WMfteW43KKLeq/urioN2ShFhxm91rr6SUFtCOap4q7zPdslysO/dMm
ibXTSN3M71RHVKZn79SLscOlzTZDlVOqeeCmx5wgHBGdEp/UMsCYbtXbq65K7lfqDFF9gcVXW/U5
PcFBZgw4aDqpz0cdyyHvknpzB6PZRuF8GzvdfdYcCiffqvcd8tuO1fNeXZYarinVcao3Vsw3xkKv
ymiVea7X49lwyd8bOQLSoyrXutyiVHvAm0XRnRxhZwfqovnugPjQ1OevPjz0aL/fO/KMpogDQX04
E2WUqglVu9oTvDyF2VGdb+qtUP+NepPVU8mXYbe+aHzqavio7vV6T9sz0AKRKMH/1fh0c1yWbjIG
3+NodYCoLkCddOo3qHYp5bj1muyo3v+yg/s/r9OOBoz/qUv5u4L5S4PF/3JkuPtVKc9o+28Hj/9D
NGe6xtSWecmfCr3/a7p4fucce8//PF38xx/724zR034ziLDCz8q8GpeymiP+TWbm+r+5Gig24lQw
vDI1/GPAaOKP1QDyMOgmYsaFBvWHyAy/LZATh97Mtfk5y8q/MmD8W9n5j3ZJGBhfLaaU323Un+rg
IQ5BO09uSNRa+YUf4lMW6XCI8pQ1XY9o1wVmPebu0yhtJ5hnkjcGJ3pgDHeBpvk09MOrBFEEW2UV
9meiiFpmQ94piccHTp+dBeRoKPTLEhVPLEvwfI33lch3REKvfUP7BDn05qQap5W/4/4CAGSeApLm
PzXBPWmyDBT14oPUE8yP8gbprwhM7T7Oy7u+Ga+D6+Jo0fe4edbk8a27+Ucu0W52DfE9JRjilBDz
qjvIpEdz7tzpGbshdxi2Rj9iCtHJX+v7AQ1O0z0lOqczWKK+gBDVNrhtFj1IoVuGPCvs9KfCc78s
qIqGDoql8p8jfKe4QyHopjiIxq0FP1lG03a2J7648deC57TxO3KHwJrjsTeT4kA3dFNE4bFdHMC3
/U1fC7hpy35gmz0lciMW9Em2cdYdJrxxgWw/O84eAFhZd9BJpwpZb425yMWw+ZK1yyoFIGel8gRG
hvea86TybzyZXWKN4D2l+vDL5bkUOvceIM0NuDWiR+t8eUg6HZhMo2gr+XwjyHvojOnJ1JfHpCNt
JTTPIq72vWq9pNwLzLjZLMA5FIeixA/YwVYYFpLxCFlMxDYjurYR1X1lnM0yvIn6CaVsdurJKPaV
4ltvYASk3SYrZnBJeCVaFWxE5pcXPvTk+sQm9XNeAnREIDfoD7NbUdfZzmvcyU8yucHmQBoe3E09
5nQA5nGsktfJIBtIi4bLUNV30k8f5iG7Ni5zib5mcT08MAmDqTzdjHH3ZFTO8+LMgZOEj63VJ6sZ
YkfTl+dmiA5V/LOplidr8V+E1m8lVkCmmA7RzgqmnNfrqI+dwEfgRwBdPzwUBCyPenZeNOzPM8lP
kCjwYl1LDSVxihOlaO/iBIKNxz20ji2Sk7sg0s3bZACNCOz2Z1zogSwsQhYTFF7WtB5C9zVzI4mg
mdCoGcNfyPXn5O8slo+OlnxERvucEcfgSbzrXfXe5PFmDMXBSR0yRSHUpep5WM1pLqeDH6eKz36E
gvQe5Sikx4wEnzh7aiCMkhO8FmV002BVERrosU7PGZC+5nayIUt858N5Dm3IjbhRym4hg0MD4sai
P2bHp5zoQn/FIrKy5oR5twVNtwFDR8aZ006PBH1bKzNjK48d5ysjv09G5uNC5hW5IM6xYN8Vpyj1
S9c+Ok112/balwEh3+tAz1UCASgMTuzVPyYMrpqLAnvKbk2zuvNiq2N6MR9dT4K0nSSzJUfHr8qX
AKxqF1cPzug82p128dr53PqI9YFtMDXT+bANVPUD5kkMVOggF1SZeUJiQn4L/vnURyTG1tFtKl5k
qN3JUD+lmvtMsOBnXDd2QEryO4s7ZqMqfnL08ej2EMSoHeJtP0zKeVetPYa9pBip93SKXjKtl6+T
ADMMzmneyXS808rxlzHbNnl/HqYeA76PX4JsJGDuQYWQUYvGOIf5t3L2uffTPWy0ls/BX6qDBgaP
+B2hIf4h8TzG5bPq4theaX2oOrD6MA4e0tzS/oE3doOflbcGYvwqjObxpuxg5rC1tVaNyGgU5jne
dUJFFjIB4YpNn6Osn+7TMntkC/WLnHesm5RocGFrE8g7egyydIi/NZKC/ke8VOHgHUgi+OEN4R3+
p1cOxnfCEmUwVsBm4sRlZx61XwugCBAFJnP7onztBFYB14SwYC/ZNSmghVk2u2Tdxc4KrD4Ih5he
3+NeMkG8WjmtzA7C6GcGEBLPXAXxiuj1boV/iFbGMD7+emXz31+ZqgLqD/7H/x88D7RD/65o2b//
x//ukn+uWfgDf1+Juvpvjm4idrEt0//ebv5erwjX+o1qAXWUbruubpEL8kfFYmi/oVQyTQ89EWQP
aBt/VCy695uGbgCJPTojJMK2/1cqlm9Fxz8KFhvJB8pfdqtqp85Gy1Er0z8VLpqZzKHQYpehUkLy
yGxEN3ZlbMD5BQll2J6IMgWUjrbucrLTCsolm7rFxjGaOc9Vbf1CgjPsHMdkMIqZG/WQbHejDUkn
TcotEsibdiC12huGG0jUcIBZ7ZNzWJlMp8yNlrMlSZPRPPzpE/hPlpyqCvynsbUN6sQGe8I7pWM9
+FddA/epqDYlUZ7hXPs7Pbx47NCC0MEeODHcA+VTBRjLFHsjttZj3ztkGXZHLxUWMzBA0g11WpqP
V1+gIZ/M6S7GxxW2y14Czl5ZWv+GZV1uTc04pp72YML/gi0GIiz3ph99iJzPHnf23BkkKuEH5m6w
AUmw1XKi+0pPlA9hsZ/mOjz5sX789y/e+dehLOIIl0KYuTAqHrbd/zIXbj2vmIBkeBvIziQ2zTRX
I+C3PD7mRpkpGxOHBWrlqbF4LvFXH15raQ+3JRY6Ijq3niP2eVy75xT1IV3x8OGP5EPVmvnODSJF
ykbuS+nxpwCCo0hEZmOQhu4tLW0z/WbYNKc6HMtDN7hv6NnLKomP0gM8K4ufi+7Xn1j5b40bTIrm
FTgZDXrkj+tsXAgB11MCY9msnpgw2atxjhFnFxiX0oZlaNR1x4F/5djrX92qrgMv0z76JusudWGL
HZTc5ZIQgkYiW3obRpp1dbqvoLac+MHKCFUo02UiNyiskKrEW4dq7Gz7X4u93P77zwAUtFrp/PM3
C6OehqgBGQQngP4vm5Mm8xhiFou9IZ4NZKu+LpwxPZGdx8ggGo3NYN7rWl+dwDlup3T2bzu+OToO
yxVv9otRSbXYxe0+Nsom7A/lpvFh5IEwXfaA/QEKFjq5RswNZDgvG8q0X0niAV62cEGa2gDbMAPZ
FSEHLKRtrEe/cu8yq/tZoB30Z6u4czsmQIt5kFJlQDdkdpbEiI72gCvbYHCphM25n2/DHoR67FkX
Ps7OcYgAkhpLb/MGAwTAKu9g5u17wveIAeGVvIxfycDKB6yuEeobFwOkl78xpzylSOZK17hW7UOb
4PeI2ns7si+g1D70ShCp2d3bDBiIaLsaTX7n6eDS7Po0Gshgc3HjqNjGxHEPLaFHgy7vfZ2g72Hc
eshMV1VlHMbpIa29R+nws3KEHFeuCz0+W2fbSvbNAMC4re+XLPyytLsww/Va6PT5rlxPApuuJdFW
Yu8DevNTEh/XhP6r1snnhs9OXzJCOafqo+uJPatwInbR4CHDxsw5+CVlKVG6xhI26y7kWVFBRLz9
xh1ZtOfKCS+sKr5a2b3OS34PGvw8pPFr3EMWti9FaeCCSA5uraPNhNcwuD8igGYr07SO0NqPQ+cD
Hplb0j+hLgTOSDoCIYRrMxLRyu/MfpWRBQQNFgtfFL5bCcdNNxNG7sQfrjOdktpjgMcUz3P4jIpp
urqzaOCR4tuFl+6jMQkhKX5ktn8oNdLdxXR0POrJhVJ4sT7D1rlMsX6RPluLyPpBIsRDN+evJS2W
AiSYhEOCBWwcZpmgbzJ7gahjbpmWuZq7bTgmUbxU06Yowz1C1JmiaJWBYT42pDfWoWkySyyrtbVo
P/2q/UzrHsV+BF/Ua9J1F+uHKQKGODtADaqqKhkKOi9VjpuWDJ9hXWfunRhgyYsUos1omGyD0nnT
+QrPYHa3pasB99RnkmnCguM8AppQpQRO6bUg3te0IW4CUaLS3PapxOcIglF0E9p7mT/luUCHEBGA
CD/BJ2LS1h+FW2s0S9ZxpK48DXFkHQZzhrEDoLfXyWAlCZrUIWEi5CEy6DTICTiT6eEf1bqTi2J3
77fOg5ygDmBRkRfL4sNITBwbU743YDXyUdr7kfPbL61+L9Pq3QurYTfGfcYeoMEJEy/3Q0emQ5JP
b6DJk10vemNt6cyvrUWe3awgcMqsPKpeZ5MUXhx8v0CvhyFQ498MQQ0okl9F7Av84VZNZ8P5cSBr
qY31hTpTfx5nGZhjDd5IJ0qBuKRdlkf7Xm+KXdlrr4sFDx6vEeQDgh6ogTMQPjGG10U3/cAeARlP
Lo7hwn1rIqiJiF53Wk3EkvB+ZeESnuhoKBQ4a7CteoSbPExEV21iCDiBqCXrVeMxJDHjJnVZaFTQ
Aey8dzfZsAhSuT1vJ52w4j4GxMV0BN1OSEB81IUghkhqIKE2oUBmkrBx8l4GRja0hJ61ZQ1k1KSs
qawXQpDSLaBOFin5r7mn2BloEnA/lelBcxoopD1wDaeiCYgn6KVjEpMINnOxm5o/baU1s9k1JLbr
wth6kfVJIALBKUN8laRFBlXbXuvQ985UKaTdz3eRXsQbzJDyrPlE8XEDp2eSt4UxXAgXTnaF5QPa
lQ13Uj+p1gyZ9H0WSqosEPe1ebXm+EcxxsnOJxamJEkPca4fpDrD3hauRB93p0LO6T4jFeQUH6s2
iwIKOq5ADMLwXLmS09TcpkVjBQJwkrBAn+bTnS2bdG/V2idGP6b2vaIgNv25zaRBV1NtMGk228Yl
clGOze1MpkbJ89tGC/pyMNJrorcKBiH4DkijrNv8JEwvWmuWOlSiM7gMrlO8Yeano2KaBM5hSEze
moZ9T0olJ1KR3iRgI1a5Sc/c/xJtQ4sVkbRtS4nAwP/huY0MsiV9ytrkVXZdfkOFw8JuQvk7AguH
pnFbuHApmwYXOUvpfT9F/bPWf8jRDH/wBYSXZkGjGDSZr0l0E+A0QuLEawdw6tw/MFkhuHhypw28
y+wh673mvh0O3//ikBlXhwZUCk+82LBhWZXluyr3y1OaRsVKN8q3xCviUzXVLi4c+1D7GRQSx+6e
LCe90yIi1zRsN42M3524AAi1lMztIp6A34cPRuGdbDO2nhPJpm7J9XT1WHJHZ28GCkaYA95Alu8r
0bu7KsM5bkb1VtCiujM0MQI8WHZ7UxBG7W0lh2ueCfx/FvQ8o4Rkkt6OqUNaZ0JuXE2Xr1XChhWS
vmW43NsJFzfsqFHdwoaJYnXoO30XRpmCpDTniKEEAautvZrwIcT1VN+ZKqjH9t5BpTCrm6OVZRre
2iz5fTYAZhJjQQKZDaCKkvA93YDwm3ABwENbINnUB1FUoATanoek70fAt5whHi8HLZa8Bu74cZYH
HjBRtMeQZsnpAe5wwzyTjVPWPvaxMTDFNz4NcuUOtmVVN9vEacZzVhCrZTUT6Xv5a2/kO2ts063Q
6w8y9Z7N0TR2vkukuGr0taj2D14ZBRnTtPWYVlfXRq5OzMqNZbbIKThoArB0S1AtJrhdWR2mEJWk
tNu1GTLxSwm4YHdl3y5806yiY19XDv26Bt0u1HExmP2NnkfvCTlcQ2QQbQaGB3ECQ0nU5bMZzO2C
u8dw101cBbENFnUiHMDJrSaQpEg0iiI7u/n9hFtN7g1g27ZILtNYHfOiWiHW+Rzr+akdxztPk3ek
FhnAW+sbXRYCSo+3n8gGPhiD/RL7/ilNnK+ytD2evwp7h7AU4BopS94xx24OTBgYx8XjrykR+zkZ
j15fwh0GSLoS7hMAwE1CTDlM6frCYHFa9RBENkwd7u24+9XZ5ebNMObnWXrjAfnbky+S57l27kTU
7Yx6fh2j7OiUcPlnWF4T8xbHWVULk+GxW64VQ3IxMSLphbz3RmfvzI/ExyIJmD3Uh/4HkRcDVRpk
w7hyjlWU7jILMLGbi4fFj26Elh8jGxFj4+uBRbSCV8ArIaTurRa8aWVmn/vK+szysdgkUJwIAwYR
AdokHxYUv8aPEdWUmTe3Mhnu5tHeSqZ3ebLsmZcYhGN3L2Q9fAkrfB2igrzATvxi7xSIxVghsSV4
3WzuGoXBMZ+K6Slf4AFaA/UD4YPrmGhg5lET6eHMm7VPzmfzFE2PSZRszdxjGj3Bxy7Ljlx6B9z4
DM+5GfwH9rojiFha7cVOAiJkFKeDPfqCeILA17U9cClmyd7Von07Fw+kc7yHrncuUoDeNnst5CEs
g7O9t4hnLU2fhC4Pie7fd/FMHNIyPcZhQuB599OwgbpPRbqHw7mRppZc9YSlOaOpg8SqVLN9Z1bt
ikA3fjpSakEMCAaOkP1aNpCk5Mj00uy8HfuYYlXbOA+NDKhEQ0LRKjTsfGuPS7iVpIOtrNIa0Fba
E3QMe1wXviWujj9fEtE+wQuXV6OC1cgUEA1ElkO800jOkMMBWgYa0cW8Q35zrC1Gdrx402l2TDq/
dLtR7uDyuWdkmoz7NiyfSLEpsR8Az8lJORxfKqhInJotS9faI6xv8tdRXlMfFBXpteOy7SGMGXa2
HibmfHNLyHiRbYaYsXoo6q9aLpuc2jEfilc51RSgkK9cf3rHmGyDwaDMzwZ886VLBTJpIEejmRx1
Gv25fQKQ9GVI8zPzCJ42EwByMy0SY1rUwv26GwkUcQRVu5kzQU+b4rEFYrTmpsNauGEiwxB9oWVK
tehF8HUvNHDkUTa9UQxhd9hbGewtAKlpQ/wSc+KJv+TQtnHoeAUcKMLet52MrxqGMaREKICXLDeZ
KM7eKm6rfZh0P6LhFULOEpDfjjsmZbEjuS/0EIBXtgX9yiOxEojITdP5fIvqGYBW+5HiVIWeM6H2
simfzfzO0f1nd7kYbvPKgzxURf4MmvtXBCWAnDAGrDT9KPgoIdz6sdc7vqOV9rP3B2TNRIeVCbRk
vWFDxGDcjPkGwaYDdUJW21iY6ypZuGuP59m1v+RU1HQGHlTF0qOiHthNkF+czYznNeFblBokBuKf
rN10ZdbkGLeExEYZMlP/oYFzuZ5kfR5rD3TyUBubySIMtdJ/9EVfbHteBxMhoGsorYyN1nXDKhPO
Z5TCajO4YraJ3fzSwym/kMa5rnNhHqyYvUDINw+p0pYMOHLI9fRdABA3JnrzFFr+JspYZleGhnop
zKh+0O1w8S/7tvEfTaXiylt3pQ08viS6YG6AWGsT8kJA049l5WVBY2Dw8zJxv0BcXLUwdFZLJauN
a7Rc6NlUrsqEkcLiFWsgAfPayIdbn5jAbZfpEPqqWluBRWh2c6hdajnJgwY1upeY1ifdfUrBVmz6
gnlNnb/0Vi8REPIUqyQ5jHGcr6W//Jgj78MBKUp/mz60US132gSTRudEn4fIVVl2gvi9NoT0Nx/i
MuRb2Du0BBaRFXxHDXIOvQ3EX2PjVOLLySFnV0Q9X8plSlaRTt4ob6m1su9Nt1fxsBZQcrUkatzu
SHbT2sr18q7w4X7VT/PEza6OHszIBNBUdNo1hrIdoyPDNTgmB6OC8DeQ3FOi4jsI5zVkcH6Ojfp+
iOwgjhr+aA3ctCymi0l6ZiKM+EIHwNeCJVXPtNCMGIakVn6Y2Zxs87qs1zWmvZ1d5velbPCi0bEW
ee+d6JbrgFlcBzViS6LFT06o7Nxvw5j5AAxUfL32O3Fh707un4nwLk6m8xiZ3XjJLSQmlh2e47m9
uvrcE2fZUut75W40C/tYR/FMFgvqOzE6Egccs4YGx0oGejCA/msGRa7lJwYro2FlF63wm13keC+G
T36BWcHI8sgqXTsimw/9HNfrqQxZRWsXopsgZoST9ziH4QOQJS/IqoKOavagTsJJwjw/HPu+wqkb
SmQ0FqGS49g90GTmd3OmrbqwAedh/cCjVW/Vh+A0CzgC5H82ZvvAXFhqTdwwPVNQXS58l8iqUTkL
JM8nBel7sqvoGU1C39Na3tiRKFnXEbpt5HydODvf/XziejYdCFU2+pdUB4nHRH3rymT//Tvs1uB7
IULoQJ53sFm/rKYuVMirR5IBANxDUNrEg7WPwXIBBeEIM9PzZCIkqeIbeg4HWXEekEe6bJa5yC5L
n10Xl7hCY15gebmGc1OV7sX2QnfPm+2fatiqWVne9mPm0tAJbROWmYZWsP9suMcGk0YAgBHNBlo5
81KVWreNev2ry0tuPHBbt46B0S59iork0RrM5J68aE+a17SzL9/vjMWUBiYsaj7SiaxDHSO2UZla
kqnFZhTTyL7aCMli6q210d0OqgXsZEJCU0huZaE32h5AnrGWGTs+A0in71gTazWJhGnx71zh7bVQ
ZLelLsZVNU/TbqqHK4Eb88uga3vHgc+bjgC4VcP+BK0LD0t9TxSxeCqdkYFWPt8ZVgt1xY33w8gW
TS+Ss9WQ/k7WK5FDy204y/t29rDlZVxVwFkRjsfWWXORPcUmuwNq3fLsDeU58YkIbWb+yWsGBcie
giYurqTHwiMDxx+L1tz1zFcxKHHlmFWyiTBKHz3uB5E2r9vCwTLsFv7OMuOP3nedcxKyDs6IreoZ
yMCwaG4W06/3S4OSrE4G42ybZAGQBbIyLHRdDf2tG9c8OVyYUYG6DvZgzjswPzJZpjUWxjO3b6CR
Xo1MzYgQVertqzBq+INivKQVMjifEIlNNJN527hecWO2VC+lOVDOFdn9nCSPQ5q+y1pPoEbUP/SS
+yAWcAi7LaczndzjGDKM6nQsTCuRf/UoGteRRVeo+ZJsju6tLcCixiVMj8rbmhPGVEkYSGmkVdCS
/YBTAMyyb9Dii0WMa2eYjF0xh+267Yn4TrTstYJOvCxJ+ZQXxoXcvvFk+2cbBq3npPO1HBizc2kQ
Jow4ZdVpZoQKZNoz03YIEVte7dDMt5wPX6Muw3VSD/DH0IKD0C4J2+q6X6PRP3kTTaJozEtK6sj+
+2pe2Ad3aMZG0720NptmQiQRNbpk1tpJg4UmOVcL9JkyEfrB5EymuKNASoqXKLbNQz6Vz+bQ2MfU
7C/h0EZn3BOVBIrG3PHkcYYxwGAyXk/Vg2503T0Z3qAqUVdmkxEdNVHfTFkWn7ppebPJXroCAQQZ
mfHGkEm6/V4JEP+Z6q67I49e7gaM2Vux2BxwvXtUWo0UXtmecyTIatff9rj612CXCpIcBm4HESk5
3/dY3RPHaWCu6VtLCqEBFTxWF/a3Iwdd3fVKwIIIl/Ptq4t9SCxWT+nJGPQMFYWgmldE11hgdJL2
9Czk1pef3TE0jzV2DNiWZMb0mfMAuTHvnWOns6XJOIJjPUvu0liS0JmFx7qoZRBVab/DIDatJSOb
3ZB57i2xvL9mvXkiSLk+WyTybOHugV77DHvNwoHVtJc8D19Ejs28SliopDjQQWJlDHjS6taM/eMy
dCaMc9LinMLuQNGPt3goJZBJF9si6sx47I7JTNvZOnDA9dzjC98DTQRGoLIk8GvUxrFC8HRT+YlP
emJz1heKiyWckXpaDOAGuoMQvf9JI9csGwY85wScrOsh1ValLK7cR+uTbpBeiH7odoxDonWj6SQc
ikFHhCEagMXf2z3DkJgVtyQ5OoGMN+ZOYJRc0EkSG0eP/iFHk3OdcS7XVAt31ZLfLJlDCmTBny5N
d19KSQ4AUTGaw0Zr0siYcdze5yIOnwWzzMBNlTkOPSA9au/gUVS+ucqz1qnbuRcTfDgeg0bu53Gp
T2HRvcxxw+nZFUdkFoOIFpKfo9uObXHQzWV1Sa3kmsSPmTc1J+24pGeIhgS6zegSC38WpLePG9kM
8bFzmmOVC/vBC2fqgCRZtos53YOejc5kDMSMKGr52ugS+nocThtrNAgLj8RbGNsMQe2fXAHg/btz
2i7NLverMJhFtS+rMAoI36HjJ3QynCu5dUKgXUiZWJ1IbEWwbAtc4ZrI7XPlTQTSxGPQLyQqO/7k
Q01Sv5Y4abJCU9xcFqM6nv6nlTjegwHQCbESE9f5TLzoHkGbtReh6E/dSNKBW95RBzoQzJxpCzaH
8fv4SFoB4uA0Lg+aMPwd711ECUELTMRCfnVIikhAbNzoJM9s7c6CJRZ2yRVX5lfRAnv1mqIhIrgk
6TvRriAX6RZ0QpLovmwzC6b1SI5BQPwWA+N8lzjsdWhwyCimumLhEOLQAjJhRHgsBPmjHnxswKsF
qI0apv8I9mFd2ml8HPw45qg5+YIDL2+Gr9hIUlZEhVynSf0uDIvxkl9tUzqdrZ+g4erGudkv3NB8
VQZNzG33ndE9mbmz7JMMwH3KhUzm1DN7f8lA3Xxk00AUBLOCzSSYJkAhdrZ+yiqvYKag+5l9sl0h
X5GpNMQk/qhICi9aLbmYDrswutSjmzNTbFs7oaV7y2TkB1pXiZMsh30etSgRvdHdQrFRc2kXoKed
9YdJ6A82PluQYwmwVsYVmxJ0yn7i6zDXTPlI8/Xz8EnWzBl6kj6HKdolzJfUxqFkKmB/gePuj5No
COedh0BE8EIH3OKoayPaIijUO448OAytdWSPPK7oO9zHMv+Y+zI6CNBDgeiIMghL84WKJb/T/Wh5
wrtKZChZlYigoZiU/nEqPeToGc0d6sA4SAr/1a4w5CgluVbPgObp9gud+2Mv3PU0JOXOdRgPLEiP
WPMXQ7IztNkDoKQ/C79jkg/fTA6o9512Rdc87wsDDRtZHBympWdcSl7ff7En/lYi/HlN7Gi8crgk
1GLGfyLAiP3FTwbIEzxj66P1qyeyhil1TIqMKAYXnuYZxNvq4CCql3V4Y6iUtzSOPqyFBqMBLzqY
QxYAm60CiquNNXg5/OoqO2jzMVN341aDtkqwI8ZTgR0JFv/dXIvk0SdxBaV9lQRSujSbuvuA5yJF
CeJhTdFsbpeanM5ZPQa5dFATjLYXTFX2qUe1xV65e2em/tC3WnzNh/EoiCgOopHwDIS7n4I15Ubo
+rw1KT+0qQ5Z3OfiqBcein+UEyBEmekzzXWq0ruPIvutmAnIHorUDNIli4n8XNJdbhqvRdzZu8Zh
a0Gu6algU7bqmWU/hKw02S6aax7FO3mTMwbCeuQ8PnJzgbHoO/ScE8kISxmtfY2hVEeq29qqhH7y
QvsT0sscsIBYzkZcf0SpYx3MeXmDfW2ehN1RsLp6f0DzBtK1XKodctdjzeV6YQavs4R9ipCUmnZJ
Nmw6l1unJwCShpOZXkUC1nf4fFaN87FLh2NW6v1rYkFnQ/JB4gUvyFzuusSIT4QsXpu4JxtVd7ZT
31JHaGRe1sU0bqI0weLY2oSVKGVDH0frqe9+dKj5vqtIL9bf+9LNN99X5V8Sp//3JVx/VnD9T8ls
0n3Mlf9v7MXte/le/Mf/+ieRl/oTv4u83N9016DP9HzURrrt8KO/s089k2wmVoqAg2wFpLORgfyd
e+H/5iDPQXoOmZQYcUf/h8iLxwNf5zEuMEGiago59Be4F4rK+k9SFPhX7NPVXxzfMPn68fM/ibxK
2/Vby5+sjeXkyDgjtoUdMZq0QfJY++64HyPnyxKttlsWpw5ae2ZhnIg1GAMTV7x3Q3SHWCMM/TX0
ZnpqBqIwUxsosv9/CDuv3biVbYt+EQHGIvnaudWtaOUXQtqyWYzFUIxffwd1X2zpwAYONs6O3c1Q
tWqtOcckbalFpmB41YtwJmKS/J5wDyOyd62Q3T6dcLxNUZ+tRKye6lnzCJNSbHctBZNO6i3jOl5R
++i+B2M90oghIq8s2Eh7XtPNTMYrYMkQlPwATtkth1WEaHOVOIxygIkYBM+Ie0NxEPnt7v4P/Zi1
RHZ9vWS4WZHn2T4SOy7an5fMotLi14UOK7EikyGsOMzRYii199K19EUbD6O/vjIS1ku3EDt74qvV
ah3PEYnIBr3RkBLngLqakjTn8BzF2Lu88piWGou8U8MDnUnNqCN32xDF21lY/9qK3IkguKnxW6vY
+Rmb1r1i1Hlg0vdoKfsnkbMcYCGtihtFGsOpK8xNGlS3quGAWCC94eiG1Iu53IKoT9N9LRC4CP8H
qqpN4M+7Ce06zTb4h92r6xkdZ+lK7+wg2dRMNwnphTrGsD5Nw0Na9C7dxMBEDCd+htb83iZGuk+Y
OZsB0+H61Qb6RL++O5FKNqAAcUxw4vZTlEEXScjuWiEzfdJhlG2HVRaFamXitFpNaAAS4917JDCP
+hokLMKjJnQvszbYdaZxb9KaK2PD3Qx9fWf2BRb3XHrbur73Gnw47cjJYJw06LgbaFVXChJnS7+g
QLEHHf4ts5pw7Vk//v5EfN+neQjg1jDW8UPMzl8fCK8hI7nLMx4IlTQbIxH9hnQFBNVxDGm/dnGk
Zk9Czj8MvzqFIUD/gRm3kUvYoFm6ZhCN7QBVukui57KLVmuSUFbR2MnNoBMDgQZByGWst31648Ip
Pkf8hX/8huU9/6PWCAXrk7A9D9yyH35lIJZ5WfDuQ28NDMK7QHxVq15g0AL2HSrnLuLYnxR0SHU+
L52g+LYaJgZY9S+orTHOQaQCmls5paSiCGKxHO+ClHV8reXPaOifBjqgf//G39ANgpw5J/Cx5pCm
zXl3Edn9tnLRutBZP8IbmyZyuoT5aqTzr9av1MpLeC3N8l3A9F+VDI4dwgSIByNTTTbJP67c4ib/
88L5gQe4AfIqVnRvWal//xrA3KNO1z4GxYGKHAbGc1GjEAjQO/3jBy//pW+fJGywuZ6HUCZYtJ2/
/eCy6glfn5nYpwqLgkFoHXAHBe+3eZVecjnk+EaQK6p9YNfk6Lh8G0svyQTyODkDywbSU+ZN1Tak
KEHUxyjhH9/wK0RJLJJGtiVCoj2oTGK5Vr99w27Ewl36IXIyuz2oJfu2qx/jUl37VkXXW12TtCaG
i77Nrx3R3v/j07+vy34Qsl/ZjsfNQGjz56dHPL5xVXWA+5ehT/silTOuiwrBUJYwDXQzPHxt7G+J
X2W5mH9JXd4R+vJI8sZPI/kHhuBLXDavEWRL/uc5IVJt+GlfnosWPhxJmY3eiinZdjVzlUi9jbV4
njUpcJOIDmyHS+DIIuL6+5X4vqezDi1+N+HAIfrGM02MYTDLDjhA5uBuTbSiF2FbM6rAJSs4RJMw
L+BE4fyLOrHsfH8+odx/4VK3gDKBYvcFIOWLYcjqFvMriXXXCJfuqyEANB5vcazdIHL/kMl8FzGV
tQwbpvO5ENENfapHzOmXftXsZlX/46H4JmLnkbRtkF4LYAoBlbdcq98eydadA58HBlO1Zd4Fmill
64De5hA3Nq++qV+duDtIDWsvGa+F0V0aU3rZQUad58PyHA3RuuNY3ffVvZNcqsk+YpflX+jep3a4
Kwldyo3xfVa4nHnmy9lba6L//n4/vy8xf/6GLw+2bgvZRzG/wfdCHEfhTejqd961w98/5vOR/HL7
bBujpIm+xALas+wRv10rYRTBmGLa3YZx8xio6S7I5wt7rV19GKzy0avDC6qND5eD2Kr3N6azJPOu
OK+vldW/53N4kcXmv56p76seP579yOJxRjDkf3Eh0E7TqepG/OHhQOw0XUyDCGWVrxf6BZa6uzTr
kKSXz1Pmg7sQ61Z291PP36uafQ3xeCxvjL56/vu1+h9POt+Kmtm0LHuh9/x5qUyV5sVgAmMDz3in
Z/XcOdZl26vrBjXS3z/K+h+rKkUmUnEWFdvDE/DnZzFqDM3a6+AsZDgJrKa9rzzmRlVukJO1aO8G
nNV5TXsRj5VDzpqk4RFQdf7je3zlqiyvEhbZxT6AjZVMqz+/R9hY9KXSFr4XMVyc3iH0oFkJxaUR
THdCNu/a9QmCcj7+/rn2//5c3Bq+x4e6/pdVpTbEbNMOxgoweR/kRL8WBhJnX5qXRVc/G6q4nkay
1yMa1FD7po3rpq+siygzbLLp0AZbGNMl4W9j+qtNEBy0zSP6wP5f1+ebt2K5PgFnPAfDjhk4X17T
DrOgWWt4YlEc3lhu/x5b1TMCsWxmFoHjFYCVaX90lriJzRih7WA+NGCQIQTFW0zm/00juiIn2zuh
f4N3FX5XY/zrOy736OsrjjGaDYn0DLbIL89SFsaqtmUJtiFSDwh1HMy+YCsuJ0vfV1b1iF5nQnFF
/iXC5ijxNyHUvL/fT+d/LWcMTFh3KZkhP3+5n6weBepZRmauSYzaEFXI6FD4MFDiZrW3Q2/h3XCQ
I6uyPaEi2xEdfx0zuMmX8E16W7dlHnsrOqXeqic6r7bIoXLbHKm+9Ytmr8IJe0shhEOOq4B2P7o2
VGOCRdjPZrVHxO/j/jSRx28aBlFNyr+JtHjbM87a/P23fl+8Qoi85JNwsDZNy/nyyjCv9+Xsmda2
GtwHYXnjEfX6Kg0DwhHwDs89Y7m/f6K13ME/7zA7r1jO9D50Lsv9cnXbwRadTnNrqxUKVomoIvHm
t5h0MZJuB6oBhJn2PBAcsiRYFW24C2x5nqvaWPkMev7+bbzv95p1iy+Ev5/GsPWZWfDblpKmkZWN
mWuCYe7PvooICU0Yt3HgS57KKb6aypaTmk0Df0B0waCzxIOQXRVIdphgUryYyfMUh7fFGFx7/U/J
DHelUoIqxtx7EgSHMVvtzpmJmC6N97pt3vMaB+hALDNdBtrhtAAL+V/Rz8cg0c90TW963PNlVqEP
Bxwz9nc6Zm0wkVatRRg+yPi6arlEWUN48DgE/VrU2SPzOsTuetoYWYPVHjU/gSU9FIy0SB9znK1/
v2zfbiLuIJumDI/N57ny66Y3pzYNcwnsSOb4SfKyWluj+Rh3Ilt7kJAYe+NRrgJ4IVn8UQiwOMxg
SKrMxKrH//OPb/N1A/r/b0OMqQ9h1w4+GyK/3URZ0KY0q2begl9q13S63qoKYRUx9aS7JunFYCEP
nhfBG9kUirALetN9oH/+/WssldrvD/byLZh0BpDseJ84BvH3f/sWhKchKTCLGe8tRKe5wsHiFvt4
rElLUY/KXXsN6VB//8xviDc+FCarveQCLQlF/pcqfqwGGXgW/gUrLx/8JblTkETojHQ5iuAxgv8h
rOQwCf8/o5juuGe8RP9ZOrh3xpAc5nwZ/VbGPQGst5kVJP942T/ten9eEyAYLOYCQq65lPp/XhMa
hFjfxnTYTkQ1j5NpXXWC1r92zccR0ejF0JHYHOOBFlb0xvI0rJCEJntFuOKepyY9VD7vSInVrHH2
DNL5nQVIIUPm1a1LMyq1UuLERHUdVdET+Xf5P/YC3KTf7ip7OlkIPBkINhz/ywrZ5bXTx53Rb9tt
1/bk3baewRmlLHcuep697WS/cmki5YmaFNPMZG6Subm0mtq6j3Li0OwsRwtEe51U4+Zggj6gLBpO
CouRa6fTpux7MtZDeZuU2bZtqnndN6SYmNZ1ySKDPaf6KOUYHmudP+H58/dzgSYVpby1lTHz1QGp
EAnHcLDykRgZRVpjVhnrpkmI/SHuPSloYzJRQum3XMY0R+Nk1ubNtESOqnDokIGU0P7i0NwnjG9w
gi7KDFeF+0523WoaknONZINUIKnXARM1xJMHel0X+WwhTW28O9htQDUmjI6Vm2E7sy5z014rQ/7y
DPU4hx0Dkbz88Lwb5cO0IZdx59v45qxtao75riLPU0bq1vf756Lq8W1g/dOENa3nFANr1K1FN6Bk
cXgmGPTeVCMR7cwVgFH49gaF60DELV7cUaKUjqvwKoyIGB80GnivLzc0YcJtMdaYvcjVNBwzwmU1
phQY5rtjjnejW/Dv5qwQnjueutCGqODIi8IOrgh+Ie8ws5EhRqq59rAHVKzrTFhpekWmxaTaQA0r
MtFvlUv2s93KY1yT5eelNlbJwit2nEUVNhMkQJY9vXUzlz+aXAVxjadHd4gO8j4GVkfU6q6TbbLu
LVI7W3Aiflx2z39fLuyvm++yXNB8wNHJqhFSB/75PnrYfFMdBBjaiuk6ILY2CeO7fPzhN9G+ymjx
DURZ0vrDvdbgc84YfBZgUJeQnYaH3Oz663RilpzX72Iu3gyTgQ5CeFRPYA9St8Uo8i8/9Neqla9M
R4kyzAdZ44qvLu+RvmJbxs20bTPDWYgNm2jEtxbM0zP21acguc7QX5WTDP9xqv1W1/PJgWd+Ns5C
y/326mOw7XRuJONWe3G+RiUYrwe7eK4+UNLcTgX1Ebav5iBm602H9T6oxx1u3/eiHJ5dsqAMEZQ8
p2AbaEHS7wquMBvSnp7+tUZ9LeI+v6ftL98x4Fz8uUf8tvF0SIC8gc41eDL6Am0P18rcpUNyG3e0
lBQTwQR5RtxunLqtOBAyARmdyxZSWG4Q8eUKxDSVJH+Ruvdf9fz3rZmVk0MHnQ2iVL49cMZUT6nX
hYwDS+fei92HsfHflV+9esR8jML9aJv5zk9N5JCreDL++/vz/q0HC99T+G4oiAhgkwy/RprMdRq4
GQqHrZF3Cf5RhwJu8uqDHxPfcVOkplg10lMnFLcZ6XeVtassLI0cWK///k0++zh/7oR8kwCKLvkU
yzDtyz5SJDN2dZH3208qAT5+M66Ym+J6/Ky029gMNt6MYLUv01uRD68mHhAncI7WBMWAFDSdGUcv
arK7nn8qX9azbmjaa6WTXV216ippsnpVh4NCVpbYm0BZrFbIaTe+R0pQ4mTeOjKNn61YRkGf/+Fg
1Fd29yJdZHefmwOBvDwKjiR9HHPPPhy3XZZ350F667KZxc4ZJNAfp7sS3T6Ok5oQnH6fDOATkwYz
igpysTVEd5xHk8g9I0alGoAvrcNtFVb1PvbZMNwWu+Dfr+23vtByl6m5XGIA6SsK8aXKoIiBlzIM
/RaDEzFwkLKBy1wpoVhvCbJL7eBXmMrs4Ci92Gx/mXQxtm4ngnM2I5Z00hW6r/FoDLhdy6Eb/tFq
dWj4f6siWG0DKjG+JZDAr1WEtCJN2AMNodqonT05fdYeo429VGElMWjDujHEbZUP8sppDqEf2xc6
BG7ZT9Pw4CXZLtGdiXzCGa99Fm+8YvnlOKP1Sa2M2X7drkdzLsgpJgoHAvdhqQGtsQ7vB03iY+g0
7T6NgwaVMTWI8uAdh3iGYa02Kzsg4QTB51syQ6Kj+ZigrFMesCrcsMV0tFvMF202ybXu022lrXBb
Ss0mFlYp9O74fZovOOVMoeyu2oqOzxDpfFcajNDSuTkUHYmJnzVf36XAFtIO9/8U4Cqe2eW6G4kK
uSLi+9Ie2UbQBk34mMpoF5GoU+FFxIddDSinKhSWjrwRs4sKx6gMxpiurddJOeywLgUMqrCQkHe8
nUMj3eBfqvcDGilvSEA9ZO4h9p39p6PVdmbGuvnAK58uVrCM49pYXyoFQa8aIYeZ1TrqSQjuquBR
Clb/bFId2NECcXLV65OX2B8IJSCHW+eyCD6mCGF2j11xJsUc1U1K0+S/ugkLAmnz8kfYM/HLsFOR
VnzVht7lWCXutddVCGUK9QACyiHFzdz6jc7xwQa4Saipjq0HMCuP83wLUEiv2zIfGCLHxRHZe7/L
hp4EGD4ubThvlqH5Ib3GwD1iWvspTl5m+aIzb7o1bO+/sm2njT9OatNpaACK27wmpTvYUs60B4Zj
nLnjNty6yyFJQR+9it30yUrIrQeh9pCj2zLz9kaak0aGld2gpqL6PBZ5PvIkmO1lOs3luklQTRbK
X8XuPOEK+Kimqv0Y4pinKNoGMS9VMNv/+T1STCnj0xy4A/bhsV27xnBtC1CqrijBLfiJOiZYJ281
p5HAB5bpmfmjhc20ILjIAYuG8wSBXzK/Tcv21g6O95bbfr8afPhiTlb5q2aWNilx+E5SHZ3aNg7P
vtzgqoZbmU/wi7B9pjb3kkMTT6CUp9kLHweGsrPnGkdpNpIqvfbXILzCR1Ro0yDOIhd3qXJxREZq
m4ZNeeQ/iEWUgdG2wNBOnunGcrB+eJmX3BdD0J2a0rxLa/9WAVN5KRFVWnl4FYiEz1HBcEczm4IW
zR3az3sji93bTOWXMs55lJ0iOqOuIQbZrmLYVNF43yAi1nU2blrpi0sSpcdTs6yt4D4rHh/Rr3WR
D0SiN+OKYUJxympYfOTETpnxMgfRTZ9k3CiYSowBLJ+qenqxZhRJzQKgk6g9rkVtXKDwFRfmxFAy
deS5VvYd+eDuC++4PYQ0s6KsIB92QlksUnksRf9SGNV08OyyPI1tu5+pgSNHFJsQGVhR9rswzrxb
QNU7a6kUuUvy1ggq1NTSuPIG5vxG9iOxUQNMYQ9dQc3PDO7tu24wqSjde0TSPSFfxXU/4+AzBptk
SJY4jrOEMKUDPirr7A44j1t+BoGZU7jUa83RM+BNLH9mtcVTm07WhdPSeVEZFkekfKVPeyUcmMDp
iP2RF2SdzVN+M1jdSrEa3yEJOGKNXvlWMJxSjq6QBzyyVG1WqKI7Sgl7w4fzgLWAmr5qQ0nuwXhj
KP+mLGq1F1PeHDQeXFFN01U+CSixcYveQB0+a3+ofvh3OXsELpCLhs7BynF762BjKnNtjr9SNofY
ka+NIWmx6Av8HdFlDE8bQYIJJ3Eem42sZX3tO6AVEY3OPT/EnHN10HKo0c8jj+26t3Ca7LM2p46t
ONn41IDYlvmDm0TnPhzLg6yx8zvIxOdJjfG2D4qDVcbikoJXXNqp7V1+UGggcZ4vY1+PV5HgDzEj
gYsow5GjcfDGpWUdP3XpIrOc81TMj01UyBs3REDRm/ldXAVEyOdDt/v8085EGTvVRbVDVA+yNIsR
4qpxjafyOLQhEJWAdGMxtubOZX/DrQExrdVIby91TIGWUlbu54oSQw+44GAasK1kErsR/5EhQi7U
VTV9xA6bGKyEcMfdcXKaq1mJlXme8ZD0raChVt3WfvwYeHGyz5vUJTwVf0k8o9ah8oEPEKT+Ts5o
R1xsZwQZNOaVDQyOfWw/0tKYQSxshwDGY5dHl2N68gWH7yAJcb8PRMpyDniJAsLPMG2ca5tjVDVm
GE7T2FwF3t60m35npNF8KiEz5QyRaHG+eLryNyTkXSjroZjg9SFaynEvcK6cvPAHO5S7wVd4lzop
pn+6J7S1QP6NiZYr8k8+AmEdP0/Edt/fYrPiDA1+5xor8gPpZZ/n4TytHzrydDac/9xjpelKFv1e
C66gTiTEAVPcYpncBw7VWoKjbTVWMX0XAh83k8QuB8sQo4ioUQUrd5NApDlnbXQatTFAJqEqaWcK
mq4903Ajm7VPznZY32kY07vBi+p1bn3URXyympKVwDMO6BmtH4mHBbefOw30yXY4wo+MjNJAoMFJ
Bk3AZJ8dpp7jfFNF6OENFL2Rb+3DpOsxPGApZbjTbYNsOBPL+8tuW3sTA2lwa+8E/NPD4+fLfcrI
2bHbo1YAsRLxUUE/pHIpspUdNsZuwLq2MRNaBXOLA5i8iGztazzBeXVZFeWjjqc3Py/m1TQqf+36
Dm3W0t96Jcyj0bWgqEL3Qg3D6apCFkmihAvTwFKaNXk+5yhBB6MIeU3N5Dz29cZsEnfV9yahY27z
lEfxSeIgoicMQwitimtyfrQKQrcBfKw7oz0bqeI8QJD0rlL2LoTMgCvR2mcNNVGT+dvUffKCor3+
bF4EuyTTFEVFg6rNnWGcuR+wl1ZU0eExArtkzx1+JAIXdtQfDLC6N9nH8oQbFn7jaLFo6opDbDud
fC86tlLjGJIUOy1xuHmJ2gmhWbfPEoDewAHSY5rO5z73117op3cysJ8a08cxC7wcUqQKDoUBYGbA
FRy3rXVTeZkN4UyM28YaT0ObiW2WNf7VEL2orCYVhjYQ8vcHUTrl6UdJf/m+zvDZdOiKNVGwPLlz
A/iAyNxCG1vXfm8xLSJZO1B+sH23BmydpOxvI8a0uzQ3LzvfUD+mwLqXhvA2KnP5PTBJD2pyf7Y2
gFY0s/3amLNk7Q2dQ6TLxOK7nLZ85OT4em0AlXhi+H9JD1qSnaioM/wAo3uWKfBxF19AyWtlPg6e
UW0nMShYHQ29NpiF+1C5FgPpQ2Yk9fnzTQQI2a1Q6GWtOk2ouuWwdIod4LvGkKb8wEWcIfElu0/p
EjRrKNKaluaXr/lnFGbpTTN0d2M8/1DSzXallV+TjFey8ts72wbpHlbz2Y/rhX7QGMdRiukUNIKX
F+8NYUR73U8VnR2GslWQ9TtHh88iigoaby2WDkM4JLK6wcpshDwzfmPC2Q3Xo6o4LwEsUI4UN/bU
sXOXEgLXME17eg3hZS+S8Fw3OCSDxCHjwfhZAY3dywK9WYOVxq7cjhSB1F8FoWwPDhPjJoYNkCJo
iLLr2IwcCDzkF4XEARxK76Xyc4bqmdfsBgiY62QIX4wBy6DRuMVNIF5rF/yRMnNnD17hosu6k10D
jRAj+E2dqcfRdOPzbEz+yotndIgBplm/ny4mXsitxLa0oiakFVAb0SEMmpcy6UB5popTByyX1nbd
a8DFh7oot1w7cUYfGlyGUF3GWqakZkRin/renWTCdTR6Jh0cJdkGDBpTDU25FSvitMPMBgKiEWxc
WXf3+QTUbnmIJv1ICNO7FfevZSKbnbO0B3NX/MBr2fUsEUpn45oM4Hk9xHjpGTBC2hU3nP2ABLi5
3IXFe+zE4nYC8rxyOLdgeZtRqGaPTpICL64O0EvDH9JN7ZUaumuBZmM3t/bRGqMHIsvUxlGQWz+/
UghDYcMg9iObuYJlYtVH33MOj1XSepfS0XjpJromg+blMNIKxvKydwZljhtuLqJNV+/nxoiPk8B8
PNRNfErm7sVQzrzrMc/tF3BobDA+Ez20A6slmtGXSbHO077Z4c3aV6BsW8o5dBseIq30h2FxLSV2
3QNRdBf+RGyIEZEgFG+0dJqLqis6cIT0f01gwow7WCcNiUVem7toGqpn2ARThBOYCc3GA0ayRsL2
mBf+SaZBCD6jONaphAMEkGo91XLPpu0Dtp+SW3gRlzMkRYiENSt1m1CmC9u5bUtkHvlUbvBXcexW
8sBbZd7GZuxdBEb0DMEXa4N0HhGzUkXOaXOsFa02GDC+610YFXlxBucju3EK6p4UCDHEp7oP6xOq
qTdIXNlee8ObawJ/GJs22/mBz6/36IAbabBn1ACI0rvqPZ2eW1yJmbDKe8OeT/dBGjS7KgSSQkY8
QKz40kXrpDFO7SC0vvaEcQxEu7R7O1hK5jD5QePnPe21XIc803DkXoVzbboqP1oFzJiiy1O6Tdl/
AnXwxQiR7wz24CFXk16JePBv20EeeQbH3UI/5PqO/t34QBvfvigl9aovwFCV4hezRI3jjtSFXpdq
m8HKNlhofdudL32vwAOh9a5z3tqUu5Q6003f2S4RSeZVFOq7Zm6oONOiXgfVz5qhH1bj5y6zUiJ3
27ugqQEwiRh+SK5vZoEfq8K8YKl5hJIfoLPQzXNcEXqkWyfcZu1jaVdyH0fMCN35lrXhgq3BBONg
41Exldymeb9OSRBdj/MPpwzxS/goNCdlwlSaeowhlsCWgeoJCsK0d+zuYEVImTXD//Uo7aNvQG+D
jvdRFfrNlZPc27Rp15alf3ByBRZheXqTezGbrfkalBiz5867CoPeXOUyRFXb96+5RRVFT/zCMsmd
6eB2VI0yDkHn3vahJy6SkEKoq9TVCHThGI/vBQiLts+wiL0kk/JWiJKo+YVfr0GV3AKAUSdrwgCo
amvvp8aBm/QO3YCrUhSHlP4BhXP6IqAec0CDX0EmJltoBFer5tewjQaYQW9oyA270qURGRJOjsoz
hJuDvcnOg27d1AvEcfYpR1q1o0c/rPzK6I5B7wGSiMdV7ediwas+lxPgD9U74PDM/MEG3gOQnLg4
8aK78TlQXXmT7pxKgQoEbbD3u+atra1pm3GgJk64C49ZHz9gNtlVRgGWqk/mTTBaF3NlJicJJqMo
HbVlat4SxeC/xjQ8CUqDS9l5zYJ2b178yEB2qOGLiSjLT0kzHgGuvGjFASduk4MDOGU1NCayxNHG
WkfTboU5bGv3OWtg04GLCvDLgE618AKC/iOVw11o56R/qWGbJjRwenz8ApNNQ0NyJyobh1Ny5/SW
3jsxbazU8y8iOd3n80+04smthg0wImrn/VQ75KCsRREbdYAwCM2tyXOMfHnIW7GKIq9DX27QrEhD
Yh/0ZZY41T4qTQ9C4nQ3d80+ke4dx+HXUgCr4vjXaHlVj+bBXLQCQPOVqfZA8q69JrjknH+d28E5
d5IHu49H6kIabLjwJqcddmpkGEbUGut5PzyWbnoX24yJELHyFtXEd6gkvmFQ82Jogvr8pHoVOKAO
FghbhWHSh8C36T1WhYghLyhPw9UnObMS1tSEK845j01GnZCKAgSIZAyYDLRv6W9EU5aBYqzxzkLS
UwNig9ZIR0aj4mfkTqDvTx7ug1tVuM95xrPURuNFFMz+TURhji8evWANilWNItqNmsS5RFOoMqJd
6dhsQGp50Zr521lJh6wjDZOuV9m6xHMNGdd40qOo92K4n+qZoIGaqsGoI71N2OKPxYgWSLnQ9Ei/
BnnfzGfDDOW2oM1+qC37yqgAA1ZzuLZJ3cHXDt4PBEoFMOTCt6KTWWBdTBluWftW1PJY2F30yeAp
jfnCixQ5MW5j73vCwgbf7PauAfixLxmXWMYHFvKfrlX2OFrNkMAn/6MqR3j0fgYIH3tY/GAG8XOe
c1LL8fZvodT8cqX12kY347wJ+zo8x4Q/bZ0RokqqxCutmXmVd9mDjgj2CjW9YkzKY1s7/J8JtpkD
WsWesoPbsCtI3Rf3mE3/89vwZHmtfasFZ5BiKWQFaNtjOvLXVXedEV8oZZseBNMrPBTDfh6obvys
eswd1lB+52XXWZzmMrQKygpD0sXSHVakbZSr4XGOZLJiwvZEjyu8llX+cxRdvw4BmF9oC0KbWiJg
2BmDPRRznPtuGq9js8iu3bHYcUysVl4Tyoc+m4ZtUw8/PUbCJ983p510iayaBf3jhCEII5qnNKtI
7K462vBG8isSyb6rpku/xPmR+eqXgSf4bt7nPSct7eYt4AM7x9Lc4QSNvBPNOnmVetbWheT/xDH1
Ng/wQpTGxDilnPeqFv2Vhx8H7qU1gf91smTVSioon7z7Uz980JlXp1itbTegMGIH7u3CWPcaH3TY
GYekC1uOU1vlVYQHaphLTeMHW2bi86pQxj5wK1DQ1vDyKaEwQnpQoQQsEEMM/azIK7rue/pW2JGy
6CrkoHpRYFXfmWJ4ddwE0p18imy697IAhJL7bbWOeQFXsvFu4f6s2pLo7JIbYg2qwILY7T0gy6NB
ZkbJytcTcwUhBUKR5IysEOuunIAZhLwLceuifqhUknN9h2KTZAthyQPqGTN1QgeNfKDmLw+AuulE
bRHBcWtfgyomCiOxL/yGSURVgA7KZfxgNVzWBfNEaju8Wx4YukBkcOXjrul+pI02NojqJYN160Yq
9yOmZ20j53Y8CYXDJ3hh9OFbCwbuNb8GbGC1DibaI5H3hkeh4GA+vNjhgXeQZNUctL9ZjgGVc75P
s/i6wEOTS2Tahuk2K62DdCVF9eCiGLogxIVRRpfds1vcNKmZME7LGDo4xpYVe9yixOMkqWPGeaPY
92SAtRxvdR5zntS/ypZco6opaKUn6pR5PcN6OBSMBUz4L5naWvT7UHSIAyWHT28AU3bgtmytboRD
p0aBZTHLXEhZTUcrOU9sTlT61Wg0FDSTDDZHdQYbl/9uOa0Pv/qeaIGCOLl+WGHtOLmqrXe5R8Fj
dhhVnMaB/13RV0n0eUky2TYFwupUZWQgtdDS2eMOxIF2K9nZ2za3lzFOgViRL2DHLuV03+97OT6L
pB23aZHfFf6YruYozXcty4iFnO3Y+vJBIJ7b4z3PT526b5taXSKj8vXb5NnGWSXZyR36/sJ2b3Jv
16fHuNHtQwM+SncguuvI2wxR2Nz2TYkOs+egkQfIKnzuDufb6jg7De+YpvtXUqwGrGudbeyW+fCm
d6zTmBuvkNtg11bTW0pYDZMCtByO/OEnqXl0PKBnTjwdm64xt4Pi3y5zQIPOOUgY9WMd/igG0ANe
HMl94CvvzcaxfxjmWG599QzS0GWLo7FjQAjgsBDZzEYXaEbbIyyIH6Oius7KCBMtBa8VVyfTGAKU
Nimpqjp0jmK+gXkM4Unl+Scx5eDJGUgbkw3cBRaRJPqYDB0ZvCpMNxl2ug07+Ec+/B9lZ7Jct5Jl
2V9JyznCHI2jMauswe079qRIaQJjCzh6wNF/fS0woqpCCqsXlQM9e5Io8t4LwP34OXuv3VCZssQN
nEzpnTfrqWiv4zIvt0vTYEIOdZnNl46G+i7Fyw+usPMuVtiuNDz4c/8liDc00UA+5CXPUlCNziq1
bOtKanRbtRN9OLxu8OZnVxgHix1sn0Img8cARDmK+T5OOUdbs7Qfq6BjdDIskA4+oroDYQ6XNdsp
/SsN0nMk3XWuBjZp7JVdlD2Y7VCvgXySjOl1R5u7wkcE1Eyo1oyWblblJk+Wiworx0tEfbme849O
jT7FKDqMSwSD5jC35TUw+MNkeB9OXn6NAgtYy4k3r+ZNN5Z6LelSr7zy6LMOkwk4FFi+CbHJEk7q
0dI9D9/ahsepT8MBM/NET5oJ0jG4y5NlSqPK/sqylEUNQRCXNtHWi4JDgpEVtIV1mO/TkdKbDoSm
Bi5QvzHvo3OowCeprjiOLucAPAJstCYXtsBat6nKgORDzLBEDXjDMUHEeIiroVinwaszD+FdbKW7
rhLBkTQNytU4vikFLHNLtTa9ZFpTgV8auz4n/khL0yG4zAQIVirKx/LaBGt34AYTi36pW8epFd3i
ywK4Z/tncCTbqlfGeWGtydDc9sb0nNW8gGbEVisTvF1FQ7p07KNmrjtD7SGvuqx1a/Bc4+2IzrEK
YpAyqAOwoIfdNk9SRNCGexCzJR4tq//BCV9HnbzruNvD3OQGLGnHh/WQboOYnN0qA6AatB1UgTwB
FiXsZpeA/FmxfkFboR+1YgoHYF6FGHDjQlAsEHgfRoqtSClnm1Rop/BknCuqZX8YF4s/ZbtjOrvS
7MqnCfZj2ehijeeVtUZlD8zjk4sPP5SSfhM7In6oZfTze7XILJfzU+iDke7UQXj4XaP8p9Ze8xDl
8mKYwTFrKjLsYnQ3o19COE3BlfVTMwGNkrvBiy1mlxHDcUZBtLIUsd1IIbRX7oSZvyqH9NIKWseO
t/waVH52Uro7SFhWN10Tb40CKsQqwK65n13uyG+dBuEz0Xrm1inqLEMY57UwG5O7Xrz2zq6apE0X
MWLg6o0HSxbBPi7j5zaZf8RBWR4p3V4dc4gp+c1jNYVosHEMr+lHXxV9ER+9JjFXptm0S+9xl5nK
u52m/Ikr6l5FsuPEbbFHw2YiJWO57jVGXMskRRcP9dadwTDriZDTIoEvG/69hTbn26KPnRsUkC07
PtAmNqYMuN2vii3wxo4iDtnQ4q6NCGQQ+t0VZ5zpI5vyr3TixGPX4qYdKx+gmcljBabK6oJw830e
iJth7Y1tfBaF8+o7AKCSTq/NgsJHa3QKQ9RDGtYew3TqKJcW//omtYb64Ljzix7Z8z2LwB5tXuMO
U/ui9e7aiZvDjAtj4U3uw4k3B5CtJMbBuaQV4fBB4j8VdOX2TUfZFWraf3ZoE1PBfrfq3NZjifrG
QVCGjgUw5ARAXgaUR9kdslZSTFXHthSB8Wz3wi1I8278PdOJ4sYgKGjnFdV1F/YEJYJ7sY30s6gR
BvqDeg5Vc+8RbDW1BBExOf8J1fQWgO8yEzSQhTY0j8Muea6r9Ll1JFFQvrUZLbVT/YiF2wWpNy30
kqg2ty4YnnyYVrNKYbrhncd5+zVW7sIoL052A+3NqX/VgIPnTD0LuoBsoPjW84iBq8vb1dH4YJaE
T07R4m2JnNe+cl6c2rsaa/utzbLzXKFPT7oh5lDGuCMxOdtV8VGMrtyxkturIrMfKm+WuzjX7+zT
yELAZyC6FftCAtoFK0z3xjuHgXef5/Kr8RQAUEk+gYwviJ+vu57BbIZYpOVMsjWq5qb0qAzpZZuZ
OrDvBptY6mNawJ2z6ZitDPAyuXlfRelDMbCjisL7aBl7Fz26XgsmG0xKZAQtIos5HFdEsvfrCnE5
gd4MKh0rPtRNt7XhjfORF4+R6Wzb0fuq3fhZNHxtb4+EGlkVAQmAxVYF97fgWg2u3tthNG5mnd/E
xGmsHJm9+ZW+kKBTAm88C6vtTnpgU6IBxdQru8IVdq86mO0zMAGyXl/sLnOv2oJTaAshcUwRYrpB
1u1EFYgNsqg9MTZHm1ncCh1ivcUWP8Bg6W8MJDmrADT52lUR4rJpHxF+ZVcWYVZtcqOt4D5WpYuk
Btq7zbXMk65ABdoTAD0fbNVCiXRQplRVcuPgf9p8u+eFQQhDRfLFhkEHMwvG/bS+bkb5BPRkhnGA
IkHa4qwM5kUZRrza5iGV1DcOulMwi4egmC4mqMc6OXZZgQrEHNmoyGFNsP7aDWqeGBiB2denqsfq
b5Q0riJa3Cbj/HVuUIyIIR83nsl09GpYKAT5kKychlXc1sx/KlpSWeTRcarSeht22XPXUKcGFj0m
fh4H4E0QduG26zgwihA1VDTpl4HKS7sevL8Yi0XUw0oyi1BsIp93OfvurhMMfk0edaoYcwNbbVwx
aZCrxMaRka4n+5FeEhzYhvlP4gygU4fgojiwG0CpINSojTPO3XqMaEPHc9PSDc3oMvUGbZuhPQJl
v28Ia4QWF/U8AYbYeCpC1ken9Lof2mmbFSZylB/SNlnpCE1L3S/VGPc1CAA0xBP9Y5Jiiyb7JIPJ
XdmguAs4kH72YmCLXnG+QGoQtdeRS60VtZG9my4px66d0ZQ/C3Ncw7B7MNx1VoCsJu9Yq9naiQBb
dHU2mapXmfhUFgYLRP/JCq0DPu+8v1ez++mNxBhGxaE3PZJcff3uWvF6aI4VJ3G6VCypo2TlmBEV
OVlN98hNoEG48JKZd/U5apfhCWPWg4zr6wLz2SoSyMzaSV01rksZNhWnGUTNVqbNrepKtDz5QJd4
6dTM863HsRxc5cY3nV9TS9ZJc1Ml7XXTVYSwOASR5ByRQo5hRKLgDo0PcV5dEW68ynsulT+VoNPL
+MqXMygpmpFJbXK0loxyvILFzH8pO5RZpYTtnnHssmh5kM+gFWOM8iaJXSDMRUweYjqckim7SoCc
rabKfk01EYNdgsLaRgBcYZB3GYKZhNyxuMHIruTEMFAfjMzhkSm41bOi/9DVk58z34JkAjFbgbzz
5URQTSfIrZhjSLUp/mwkcoExGEi15+vUhJ+vqPTA2jY8xPgDUGFt4Spco49MDwaQDB5iydG4Uw8W
Vd5W50ABsiVLwCHzKrUo0vEPklVRTiszplZteA9NwurJBHVNLfYr09DVWXDYqIfmJa/71+/6oWJc
WzK3qwU2gSDD5FPCjuHhzby93brWQVacfFLCm45WywxOedPw4bN3TwTAoEejlLDrT9cw7Rdv4efJ
Nu4fMffNm8yb5tsKS6CtKU+aMUjW2qsxVZX1z4IEnMV6AP8qba9lLG+lgsurObaEqKTWaFNQLUjK
fmswEAE7777b/sLu8caxvllnsl87E0CyYeI07HU8ZAw5wQS/ZSWMSxdOwZJo7UXMbaoOIT9z4QNr
yb0YxoPv6sc2TShWTT7W3t34c7uNNJfXYwo9DNVNmzq/ijo5wHE8B119sPzxFIUetMlA3npOeagw
IiwneOi7naD6rGiNqVdl+e+xzQYTIKUS2kS44FUSinRJvIFoz1MzEPSnETVW5Jk4Na2V0OW0MMF4
gLBkQb+pPHMTpvoU8eQixmFQnPzq0+AOCv6PeqzWrnjRpvvYLNP/yNH3BK1ha/BYwISVsytgUICi
EK51OV1cRssd0Ql089Ft5O4dKc1XTbckg5AP7ldL2na69Ty16QFkaWJZ19XEKsK+tnGG5ikRnBXn
WlwbVuoeRgageEPQ4zD6PRkaPL4AwkkS5m1tTC+6J+Y93iV8jivfqD5KR3DMc18NmoXDFOxk76sF
T8NgtbKuQpCrKwZTAt819Xw1HhnUx234OpIarnooYNWDSVKPYbe/Ym0+qSj4UU0G4GamtpN9mRMN
az6IDjkRyoKDCyd6kk9ap7vwaa0T0LebLBOXSpj7wtboBEfrq84GvbUH25/XTm4u2XEBNh66gC1I
m0PfWgybPBVCTSyy//2/lPrFP35P249ckiGLV9aUJ7sRZQmUa/LfQxPxWX6a3IqCy8wfRQSHIXXL
T3vGX9P4AYHhgfVsxb29cYqQNEp7qUyHDyTZ9c9+jNFLKIPDWXwIkG7cczIGRu9xTjfz/qagIch8
zPBPPrMWqdCuSATjPczBk9GDVOkp7Ml0cIE8B/XGI6pkPUd1gtKHmKVGlG82rA7CmbKrYOoMsqvH
nV/Pd0HI7ts0NXWTg1LR4yTjmzJnO9P9Xi6uAxUnpH0OxHglcXaXOxEDeBsdDBkGvECHI9P3n/EP
bWmxbFVtf0nmbQH3aoVViNDZfuRytVW7R+ULDj4tbsLMrSG/QpufIqPkQtE1V4RImjbJv3Ab+e2I
FNPCCF6WwXVLDigTenlOLEQTZpvvGRk3nX07Rl/Ec9DsbC1zQQVWV8SjOAQBtX244PzfPdI7Ofgi
hvb7S1jqcq39ecloi5/RM6eET6hxQ94L7iFPbDkWpyT1kXOhEJSvEw4+AkSVXZTUEOhHYAyNj7U5
ctMpsnBoWIsSPvigg2lrZ+atXX1aqExxLc1BpXHHuWdFGtwuC6Yd+q/65OzQzTzGaNsubd4hrIl7
sbMQQs+AANdeAx6wb95i8qxk5cXnQkcnXDk/04hqpUKMhh1SbCoD91WB0wyz/NEuHUoeiasa6vKn
Lc3wpgnsaGVXOHTDtH5kZv3UDfC00aRg/BnDexoWHLO68j1Om69knN48EnmKtkv3gqeTgIRm3mi/
w5CKprrXmMt1G7d3GI8Y5FnOZ5+4tGLlOSXm5+DIahcVk39dzC+uDuetH6iXOMU3MI5yk0rmc2qW
wHGtGnOW+uIsDth+0uHWTG0io/LgJJ2B4S1m0wEpLC7B7KVWAzelX/UHoxD+VVmxqyFgOA2DdVv3
QXDQ8TBtsI0kQFB5tQ2wu13vmB/cgUuuEKtIR+t87zCZoLN1sma4pXQ2EDrCRl8bUcmG0gNv8KRB
bgxIkQ3MpBVzQuza+NsQQESniWnPPsba2NKm6ceE/LsuA5Tem2tysM2TMI/SH3tA3ylNOsGcOmhH
8l+Boa/K6CovXXdjNPJaSdM6xMr/nEjFWbEKqU1OA9zhxSem+U4pMPDBb4TlyRsZXKlSh9d9RRhm
XpytjHJaxhCWJ0qrs7aZWNjgoKiCsjv6M5LDm5lZxylxHisGdNXQFw8JBqu7kajVcKBWpSp3d6Qr
fFlVkR5lp/KVE4fTqY75XNsfKAKnTZWg7c9l9pXRHZWTmHcC9BUxbiU3rlNW26qZ3kOverO0764L
M0YOYPros1D9FhLVuK9RRWZBR1Vcj1wBzExVL181ghGl5ATdlM4ezgKTPsV05aouWvWodIGQq1c7
Kn5B1763TGyS5EsZHMya5IFYlWRDLtCr6VHQT7WDWM6ZMmC38SeabWubz/GdKYBcdZS9ndaHfg5a
po1tyyCfQZaKmngHuX4nMfWgT+kvnD82HiSlYowODL+v6tZeUvpYvGcnWHtt/TZJ3paRyh3RJ7A3
kNrb7n01NB9lOGS0kylmFR23hvHHuKQtzOk6SXH1lwyXQVT+SPu83TaN8NFpd5fORnVdgC4/thSe
amSHTap6Y4u22IvxlVE4XemSwnIiX2iVuO9AX0PT5mIP0twzAmmZIWBDT7sOldsMVyaKF/36I8rZ
dFt6bbcOjPE+ljvst5x0YNuDBNskU9zsPYsrIrMyofWObWbQLvuMY61V282gZxMcRUvYArFp+ymO
h9M0m9M+7pn/0w7BYjpk9mb0BE0ptLCEd1DxSWvejfUzSgjUe/ZOY6AQc3Eto+rdEzUyDOfckjO5
7cwZ1XbWXKVzwUODgWQYPYNljtwBWtskG2UY63zeQRA9MedbJUmcLME8V2NUH0tSXFdB7n36mvts
0Vq2bOh0VNMW1Wl93ZdWulI1IMw0In2mi0+4NrOtk/FzaP5Sb4JoIHcZPDBFUxVtCUSZDaJ1WuNm
6hAPRGUE4TJDtCP1Le8Ti6w85yk1oIBORzne0SsaHboQDEC36Rh9iIB8N03yATHeXy6RNpKP1aN0
xlgzt6tBDwxlnOC1pb9GjxxzAv2qesCFEHVM4uA5f3Y+MQpFHpA1MMxICOvbKZVMq/MoA2463uhw
eq9KaRDgVQJr7hCiJFI4uybp9bqPfcJLHBrdjNuicHoysqy+8oda7Wj3ZucGkq4to+E0EI5LAE2/
c6Lm0s0fcVT2K1HKiD1fU9+Q/jikEyqCfObEEZoCaz1HQBMy6TKBDyO4qGYxcOfTLT0GOevexLGc
Vu+8lzXfN4+VpvhpvmTvgTfvzRNKZBIeI/Fg2IQujikzKOGH9HiC8b5xVbpqcxHcddBdkWXb0amY
Sr3TIAG/hWoqDIeHuiz6EwKInFVDVUV0NbCCzpLJ89TgVw0B0zlK9wSgOD8TPPg7G8Y0Wv+PHln5
OqVDi8QjxrTbtXcWcTpBg7oHpjLHeoG0n2TC6z7y72aDCKDRQQIcFh+qf2BUA7gQtE5L424Vz6i8
uiU2xaeY1FP2ZuvxmDEGMS7aGX9a3gM6tGe6ev2G7Pdnw1m65q5GCeYAsf82KqCR/NZtOwDJUd+e
TR9YHJ3FBlwdQzzELjAa8S5MZGYcjXJxD9XA9dlyNQYpN7HvBsJLmFbqS9/RdOH8staRIVallkhl
eO6T9Esb9UE2jJ3jECVFPEbvHcNNr85/5mZ0mqlYw+Ej8MTNcDLd/IrEefzLdX83BuWlVhQ6ylBv
KhnvsXydcUv+cH3jOcWOA1opEi4ugP6c5nJnROZjYzSfm6rGWDTU80fJbrnWZxCLzc4gVxyWhn4j
ZWRw0i8i2fWKCVL0Zpg0x+SAxAWlnDYeu+CngnHrEXc6Rc27GAW8+Xjt2CP3hkl2BMHgeV+yXvfW
XlrYtL5ZGTnSuJlMDAbAXEhyW55S+KGFb67QlO37TJz7eErQ0KTvDtT7sOs+XcG5N8FPYTH0ikjn
GuZHy2lfgKAy0mF+VDrVzrecnNBF/ObUERzppnjaSHnryw9FM8jLqydhVe0KW8KdGXl8MOINnAhr
Q9W8jEreO7Qe2pnYopi9cBObeICIgyCsmaY6xx3l5vvYBs7b5XWy97jt6RON81qO/f2cQYlbPn2j
Z2OJuNK4UogiKRO5L0L85qB9IGG0G6uhXYzjTe0Kl+2ImuVALRE11OcRqkSI19MPmBHXdaKag+0i
7nNR/XP2RVk+ZMnNLDrnLJvhPgUaez3q4tRb6B+UZxz7xvrIYbrv5FAxS7NLCvVhtFa1ZIgl0Srl
0byxR+5W33fv2XjwJxX+Qz0V+SHOaFbFrb6x7K5m1FKhVp71/tu8YZBeTXS8fNCF7x4xcNH7a0hs
IzPT2xg5ULx2bB+cyF4fEsdXNJjaig72vRnSxPwW4IxG8Ekuak/QIEFgdYT0Aq/cdgQyv6DSOZMy
6kh63qLPAJL8C/NQpAGogwKeghIi3j+ZKvYP7aLkL0bFFxNjt7GQ+e0Cn6QMI1BvFv26tU7ChMUk
I7VlpoXilOi/x5DBh2+p+6mKe8j0M21IEWyNPjG2Ab2rTYXYdFNDZfheaobKnw8u13LVESFIM2SY
ztSLFpWdsnYnaTGUSBrt7bzOwLliDJp7wd/VsMDVkvc11e9pT9p1kr+GBDVv24hKQoyzsdW01de+
yZbdOWo4mqS52QOxCk4TTDzlKX2ZJakqiINkWxeOtW0H+zFjaLfyO5Ix8Ril28oYmVlhc7O8zt57
RkGaKx1mbyTwzKaHp5iGbs3ROc8R0pm/NvM6zr9YZReEGPIW13PFAoH6HVEwGDZGHmHV28FNetrz
1skeyoeM7Xk1eNGvsAfsIj2SvfyHPC/iTe6qT0jY2FIbXIx0CJ/Ajl/TNtktv0Jg3qtsfq6Mxr1q
BgSbUc+pTYX3tJyOTUzfHMH7tocETp9SvXVNhc2nTA3cJxzjWjdyt/Q/3GU25Diq5/m/RUMhV6CT
nkzyF0+aCTeZdkW871i8+U5yDfQj/Tcwgm841+/+cek5+N7o2NpYrcw/PhYHlXY42IuWrfeJOC+B
1/sBOdd5udfIHvJKfJFOF20kaoBgzq9pelP/5m2+I5jtuXJL7oySVn8JptdNFyZBXK3z4Rhn6q7x
rF8DlH4mlkymp4XxhfQCoB94LXTdduGVtOPdr7Ry3h1JRqafZJzPPvwFtFFgszRKXZzDCkBu3/wb
c/e/wg2kB0EVJULg8LbNP6BltijqaMa+sO0c99qcS2a+fvTaZT7mKhRMq1rzGv76FsSR/6/3IDQh
ENaLX9/13T8wGZ6cDctfRihRd5831WcvME1O9ROrOgGAeA9AexBW1983oVXQGLbOWUbRMhak6Y45
JgOaAgYQ4pVj+SyN5KYa5BiApT/1okWoJDZlY30atas3XpFcQXDC2eA0hNKJnoTdYKbHbt+oLNpm
odfvWo+0jDKe9+3MEiyIACQV7i1Kq70MmBFTHeudN73gmfpp5UwTJyq7lfAAxgczJ2rRtjkN3aYG
/YvXPWxI9ElHcyQBJ/wRZtVl9ANShOonoGbeqvbtB3iCmKmCHTSreSX7uGOEX90zawpWaXpJC/uu
9r1zB6ds3Tyjj9Gko6FpmkaaHpQgJLKXHwkzXNwo2K5xW1GRttEmHo1fdAMSq2JAWdIbccObOrfP
QQKjhnZKv8X8deMNxvUitQKWmh5LayTYR7ne5TqcveCH21wxUujw1ehop8vkkCuTE0xZ/DTkgq/v
hH82nOcx05yvaV4G/uiu44wP3pmACE3tKwJS/dQ0l7++Z/6FsexJoHV0LwKTMSnuxD9umWAqgUAO
dck2gYx+LJyrqEyf/UGXTPjiduVbmMGU128sZ7qjl5MeqZYtmBtEwpGs5dqIOsIRQzdqnVzjL8p0
+9NL7fdekd01jM7RZYK8jg3yBKd53IqKjKu/fg/LS/xtiYHSZFmBBUjKYr7k//EWev6mUnS5t3I5
pgiUjDXRNUNFeYRB+0EaNfQO4hy+f+p/C9h/2N5v/8fyL97LampUFLffyPj/+7urh93jn1/w29fr
//n919FnuXltX3/7zbZogcbddZ/NdP+pu+zv3/sfX/n/+5f/8fn9XR6n6vO//vMd5Xm7fDcUeMU/
g/W/l+X/N4r/QX02zet/XD6BSv/LP/sHj98Uf7NAF0DHc/1vWjH74z94/Kb9N1sAbgTnGTiuAODz
f3j8ywqmy66N/+s/3b9xEQUiWek7aAIDiFb/Df6++QdIFHjKNyAQpj8Nfwc5/+/bMbq6uIGPBQci
yB/YGJG8j8WjiygbSK+7CRNmL3k42xsdGse0yw9j++Yxv9/02hR7x7tvfC8/Hf76Tv3e7f7pVl1e
FSpJwZbo0X9yHPn7q5KmqdOG3YuSJD/aFi4axRneN9qbbGSUxD/FMooVYEOoOsZ1E7/cFIGJSMPp
xQuxkPz167H+wNwANpP0Dz22Zykdfv2BWzV9owf6Vh07Ju4T7nMImtpfR7J4cMcIjVqLwGZAgBpj
JZ21Sfw5lmwQiVsnSsYrfFf3DmMM7L01wsCagPvJKb4Y6d30kRifFEOsf/OC/9jheMHAatlQ4T7T
PuTq/v4BcnSPGWA4h1QY7Tp35ZXKOkbkbT1tSH++qr3Y2SBxe21dSLZWXrI+t9h7WB52bTMHu9Sx
T6gsrwiugcKREr2kqvSdKJ123XvG7V+/2j/oKd8vNqBzJiU3vsmn/PuLbUvwmF5oHRh2UpUbaBAX
MFUfrU5YjLJ1pIi0HseXv/6hf7KD/v5TWQkhdbOm++KPe8ycB9/kVWG28eQ5ysp9XWNcLvPKXsWC
xgSmh9dK0EoIZFIcksHn4LjDyBL8m4rY/Abo/vPdLsVykVh+AybqHpzZ39//zOnfAD91IGrI22Fy
GY5FEOFZ6OnHYi/cW1reFoVrXL7/0ztyIzSohSIB0A9YCKxLXF3zjWlGQYpTtFb2scAG6AX+0R8Z
vyeITPyFDei67l6YqbvRho7QTiCZIrqCI1PrXg84nq9zTZs7KI4G2DUSMCSIoAGDwmwY9ym2MFgj
/o/AsH9o0/xR9t6wd0BqXzfGbR50KDwhpmJU9Lc+gy5cHuoi/Pijt8zmovCZaDLlmMUPhG/Obkqg
lv8rlDbiyC66HpymO3VW0e617/8C1NfvzQCDtEHgjwC9Rpd37/XivU/7ktZndMzESMgVhdx6EufA
msUlwhG1FR3irsGqkE0Iaz95SbGFl0vTQDHuzJX0L9CsOEG5/XhX2n58Mqz2I/XeOVcN924uFK1d
95Yf/UUr6cY2q3tDddijyq4/jowTlDmsEN/do8KxEdTg2Y/aON0YtvXSBul0sBfpHY5Ye52HMfED
rL5XHfLNPErDmww1yk3WkonM+Ko8uBVNEcXI/KCQmtDxi+z9ZPnESk5+c2syEoZFcj9Yo0P4X6s2
5DOHG0S4+Oto9951nBYqu2vWldm7J6sBiGHJGldUXZmXysTdmtE57N0QJ10biFXNg336Nw8RL5eb
87eb1xQckW1Ir/C/iIr64zFyQnjsTpthd7ARUYbFWQ6LNZd8OYx/QUMSbXtbYwXcRwQhmGHSb1rr
w2hYSENZ4Xtdgr5jIkyTpr8PDbVw+mllMtx5COV8RUQ7U8aGTMMi+dCZM+991zhHyLjK/jXUDKas
pA73dQ71h3SmLlOkexELV3n2KsrOLOuncMbdJMr+IanmL6Z9w4IA6cdyA9b5R9rVxcHq+MzZcJAt
VcMLoiA6MZpGMsnDg7hYRkFuXaWJpQ9oqOvxuijwOMVjfIO3kKgoeg9M7QsDKrlTpPU6CPzPq8QN
Iloji48C6bNPNuMa/N1qCvS7JZDB4hYxQYeg6VtS9mrM/1aXPYWl8Z674qGzf3E8+aWax5F9mepc
3VB9HvC8rmyzPQuaHashcxAbtosADyp59sgLwT6I6hyv4dPimFoNOWK7WbgPuWFd8fiCoB6weOSj
8cnhaJ17AfN3FKa+BKFuO+7ZKoGHIRW7yGno9iJCUDbQ+MvEA1GTB6jT3dpwrzRHALI9y2IV1Bip
AJqRGFcerHR4iUX/VNcglqSbIh7G8wPeg9cwVdvGKDO08sN9LqOjal0UuV6LsMsPjhjvLHS+U1sK
ghKbk4n+oDEUkX/my5yKAdnpUSYBneWUbWtU8SGZQZohht7Gc0ZsZOW8ydncNFaMoSD+qdrcwq4e
XtmznW9Cb2ZAjPyiiLd203uELQ8MKKXeGjp5rOvsV++xdgXl9JLi8NzaXvEVcmbk1lQJShzhrVJB
GFFXHjjKkqLJgcVKHzzaEFtTRR/oHx/bwjoqeosUT0ypVR1m2Dsje6Pcyd13SGg4fq8AxHubyQEd
7aDNXs24A3Xk/7DbdZFCwVSTqXYJNBpEd5wYfGgAAxoeDDAsD1OEIRi62ywebExcOFlZs5NyjwAP
nRjZ6G1QQaFxun2Du6NmAgMRo36ihDsZcfNTd26IlZcfQNsu3rYXKLf8cMbvXatKpIxvcuq4pTyU
98hEoBoXnApKMaLQYtU9MrFC62OL0yipuaTJZetf0EjQGHNGYpSX+2aQ3rhfYiFwjNDzyrolZkM7
aXkKmsUJWdNaU07hHcOuyDc1hsx94xg7k7Gs7nukOXV8Kwl7hV3psFLjuSWPV75oPBJN7bg/fFQI
Fx+JZa5SWjxdQ6djcibo3DU3RhadgZpjbgwwsJdfYEDFZY4OcahvkjLI9wx0jL2VTj9KF6l/Z7Jy
5B1qQsgYrZU845kAvqCQicXD+GoKip7BpAWRUeR2nXgwvfon2ZPjw3dXHV+IAmGyD0z/QKOw2HLk
/jVPH0uFfcBEDU6loOFrzeZR6xSDEVsj9pttMD+MLjYMN5lusDyos0hkQi7w8DNtoQokYddvx5ku
sD2X44XW/nDJPPUFJinaz9I75p7r7VOAWjZ769VIqMoq9cMfyJx48kg2XibRXjqwyikJhhSZhtej
c0Q/tCe6pVulHoS+AmO7yxxXxPByGmKWie81+41j9mIzzi4xucysJGQ/I9X2umtCHz1d9ywiA1+c
bettZsbXDsMIHGL0vR2j2xf14K1RFZ8V5ufB40+MvKU+LqyO0Sme7TQEpALr5Gcyd6tcFuoXozJI
bxHoI3xDa5e5gzmlbwGQWfyNjFXL8QUGgtgb6NYj5XDRpY/Q2qh2M8q+U4YqJasbeUMjvB2fdYau
tvESWl55j5zFyKjTQcvtB23chaX10EECX2vanCzREu2mfUX0dbANyvye+TUYGo/VMZ3LVZRb3sWA
uWOEc3Brtxzv87bA99YxX7OsD7+LdmyPxaIpoM2qY2df++MNKS+szAHh1tFoo2hI2BR4BprpBYXC
mvjNs8r8L5dtYOeqkyxMQPLxl82EJhuXdZG+4CqtfTxqIrv2LLlp6sjaZro5BW72xpyKMNNubw/d
xTGnJ92Hm76ubrAaPHW1eQvwAjuJfHUFmhHgn/EeNju++IVcFODJcM32bWrkS6XzA3P1J4Inh1Pk
MAbr5l9ibWd4etAI3ntlY++c7dipL0Nat5FbF1CxmK73GFfMfloKCZ/NM55vw4RYFQBpfMFiB9fx
ppmCp8xBaNJHc7DP6/dRIA6laWlvghHnvYGONvPgqTT/i70z2Y1dabPrqxg1dvxgGyQHNcm+TynV
a0IcdezbYP/0XtR1of66cNkowBMDngj36JyrTDEzgxH723vt8gMT8ncMpKSbWJOzjsrneudqQXpK
NXwWqrQ3LqCk3CyXEbbcJXmGeJ/n1aLkLovpywO4NLIrC1oMn6F6MTpD4/1X0S5pOOeuBAJuuxUv
Y44o113SkiQ+vMRh7dDUsHArY9h1dO8ymWFgLzA6wx2ZJfRsmcTThAeZaYkkv5OM02s9dTjSohS7
y2A8UIPSrI2axinDfM1LVGNJ/dNiDGMDKaJeM3Io11U70Ixcp0zvuwCHRUZrdzcSZQSMuqia4smL
onHbRcVNhxNlhzimhqrN112amVuqasmgjzSrj/Pv95B56U00ssVjcXWAjo8RS1dS0rXUe/bWYjSK
eK3fsErFGPBxckFU0UgdF7GxYvInoMJ6E1ms8l5Ls3LN3PMojdE6j47EfTzGDG0z9gqBzxepw4Hs
rew1yd0UpEg/vx1BRiUMdvKZLqc73Rvl8ZKKyLugHPpLkEC1xlhdE9P1G+bhuWO8MoamSjxGme/6
9C0KzAGJsz10aj3UpI6yYrivAFZYnNY3Zi7XaFHuLh8qZmH+Ii27gpZuk1UyAjjMnf6e4e5PFBNP
z9yp2tT+ygsUaxFzRT7AZDFbKbEJ1v5Z9DTf0XLbyRmgMTh4QzPjtav7YC0y0a1IMx1sfawBMQaH
AKeJ02vcimo6THSRMa2CWdtG57gJfnINBjShA7rTWELbHEIr6shK9c6dZ6Xcfq6wSPNFECY/lQ4U
C2fEdiyzvZPXX1bLHqEuUYy9oP8je4ucXPDtdXaxi+r4BxvRAXXHX9rgsbhxmxwvSLdBEHVpcMP6
aWoPrLo0ejZfeRPuXDAZCyN0rQ1J201mMBYYeLz8KhvrteG2jZs6OwclLDU7qC4BnbcGbP9F4U3E
BfTqOV+RqDLYOFgbnYPDssbjcS7m3nBRP1dZGK7Hc6xX+gmkKJUHOLBA1X7m2XCuB3lsnclYSA2R
t+mIOZoTu/MsdZdpLVxqWJNziG0f5HU3UxyqLSsAOxiQkrsEpkkx1g600OmRGCxeJGWWN545mAb8
IGjOX4PTdQ+Wk3GQ9aJyT+vR0R4D61CPTnSQpOtXbBmZCAWifJz65vI4uenOmRwLO7qoznWefJJ9
x2eqo04Rjl0VdAhbRqKRemJGRiU2Pt4w2jtsxHDhMFyTIJbWJtN1lNqFPtG3HfvK2hq+Ha1xLT3Q
3y1Cdegqm1JrjBt01dGd1YfjQVSRh5sUxmyIakKvR00NWm2V1UHaPaYP9Y29tIOt2HYH3oGfqT7D
S+eYoZZrBzV/oaHlhWKjDntlDUPSv2uZzJFmgybGr80ijAJ5SJQkvWwN3qqRen+o5y9VqggzJDUn
iNkvXLcVyBC4BgOpgcwzGUirKD9o9jyC8Eq8p60Rrn//CPkt3ltReyzyKKL+2oZV4AfTmRgFTe1Y
S7eGw+Qh9c2lGIp1F3HeSLXpj8+bbZG65bCD069zL/CtowIzp+Y/gb+s2Oa6FvpDxb2SZpFdRIaR
sf+P5VZE6jzrzuuabWMU1h2LyLQx0v4r42oL2sHo0Kbf1u2IkOOdLHjtic7iVkQi0CGJ2jm2cMJE
j0Lh3eDnctcl2W+StMYjcVFtyLWwlUu8nS/B6D2GNu3O1bgAMDNsKaRmPjZ/mYzooUvDesV2N1gE
8ZOMLeeM9Y/czyozGU1kQowUoZXlQpi8t5WvI4LdHNwHBGbrr1YHC8m051AmuzmBdc/RPdGzczi4
bx25h0aYd2WZ3MzYumNNP9NjiVdTjF/5xN3UKjBkVhH7+0linrbVZnLCiz+MMwGEZIEY9n5sLss5
RVzH4UXY2VVy0GFKDAWdia+d0udp6uYuGhOdTMdQb2u7XHXaug7yE4SLK4mIlcnbpRnUu94HxxKb
+BLqPKMdULuTJOAeAIZ2xnTt+Vq6dPPaWFhRupUalQcZ5EXp7C22IZqnvwQRexe/Y2glJ+IBs/6R
s4hJttVOqN+xTdyITr9PKuNuGLKHyXWvFtaeOcD3UY7hO7RYquObT+KqHTwhtSozQVAo5TXy0Gm8
wdk1QhLaxNBaU2iOXmQ4UCnZztsYc4j3BGeHA2ZTlqfMbGd3w3XIq0cPEnWJxymr+490IHqLmLny
W/wquvbk4P9mx3qRTLnm6DufjrbATGa+ms3E+4SllcyEpa7NKJ8849V18n0LbnBBNcvgMDT2gHXp
E8fbgBvvOLe89mW1b32Bpa0aHjBuvXph/6rF+rPuFhy564M7dRtG/EiD/bC0tWHvCv61o2OFyxAf
GEVhAvG0B0RaptOavuFI3nJA5N2Da6tfhUH5Ruz+0ZKxt2yzollEsf7la9VHaIpvYWmvupczPGos
fBQeYg7Q23RQ95AO2dyOBTdii2zJOBAdw6YWn8eJvIpdaSfdHXCwQaRiw+zuwwluqlvoZ+rjbm5C
/7Xu1++lfMWgb6/MBozTiBeva7H0J852dMsRsh+mcFTjsys2TYdJmJ+xbzNA47Xh35QP7tYdNppV
7lzX948Ux/MxhCsRJWztdQBSayPCSo0GNDpFcR/FTBSsROw8AxM64N7s5NdFv20z989MxyyHoFlZ
cYLtotct7n1kYmNn38sc/yTDU/yXI3X1EMvYdvYDgd8WghURU05MsJ2r+gMRyF0gio6wj633TtS8
wfwYyHsbHbJseh9UpO/DrqQelZyI8K37AKQYedygYR+AddYuBjYvwnqfqOVZCICXT0X1pFepdnB6
smR+zSfIKsylZWHZg3b26QGYeFKtt3ESa8ksVVLwhb8laJyHoDcujSJ2YXIubvO3OA2Ls26IpyZh
YRVwvrCNEzf2g7VTRriVaqmtqim/pTXtpqmat/7ctfuamsySZllyizscYvUO08QzR81xBYWbwova
Klih6GNDclrOKzTQi7n7xuNzotVjtihkdasdEd+VXfw05bx5TMG7AlWW9KPRn7Jj5lXR1ibdv8JY
kAOGJ8ru5bnaqdb+rjUFATmxj6FDL4cX0NoSB9T90tYcLY3eouXUHwMASvkhrHEiIT86PJep22Fd
uFc+4W2zaa9VVONICZIvpS4qfgIl69ngTXRZ+GAWWsJ9lSw3hl/d/Ljc8uubW8mV2oYx49SwYEnP
QvDcpalla0ZUoDhcmezRkwYYy0wLdAtQi8X2FFwkip7WzcKc/ekEgUm63QhWgahy4lYoMxYsiSGa
Pj3SpLGu0oM3dcVqTVqQcEiPcJ5oybAxOywP4PPiZril6ZRthrpkdt5xGKDNBSJSdI6UXLcN/AS3
v2vZrdK0HKKsieoExb9vnW3hwTklw8L7NsVJ45L/W8QcLoErMwLWJ8bqvXTAcRXFeipja9fVRJPM
JIjPXlx8J56+BquKz6tn6aBfKkMRSm5ew1mh77ttVcti5Yx8gAscgROlOVbbvuQOTtDAB+GspL8K
hs5e2Q0x0MnvSLG62dpTxmuWdvaZAskzxsJPghgMV3wGfDkHcqQZ9PQ8yVdhQyLEaizI49Vg79ze
34lSv41KSx8aP/tIOpWshxFENAHM5DAZ6cMoiD7VangJAS0tkILTXW0EW4LRe+q3juMMJZxwUh9b
6b4baf1s9C4c3dwCv1474zqyaGGTCmKP0w0vTU/yj6ISaCCcnxbM/MGT0zvd+OlbkEQFlqXKx3KA
bVuokqdf0bkmCnero7sfeqO4Dwx7XIDRHNag4DPCDMkfYVIOYSaJszOF0e0LZ+7pDrL16Drtxcb2
SVlffh/6AtWwPrn9ZO/s/uCFaXcJyDBo9sFu+OncbsZNy97ZMFPvKDE3w90MvTOiiCKO7V3qZHrr
Srp6iBZFpbbtpV1czRprP/s1hARzKPaGwUDN5C6/KObNtRmbGB7j6kB4rd6lWohRpDWeK6uGHt2B
HennRuOBR89tA6/uT1ddhsjlj041HeJkbbfzu0UQQeDH55tOVHiErXg7jPoug7pzh+osTD4pAxNU
N0AVULJzN51Wl0vkkGfBHnvrxVAUzNwwdtLig1k1dQd1Fjp8MHiHcqibWwW4e1GnvtoAPANGS0Uf
xHPuUwjs8Zz2yd3pO1Ctv81L0IF+zxE05sCxJXXOdh9vIkKvJuY+7IZ7L+AkD+vnZnAtef8bMhR+
eY+jGR4QkZ0qH65QdBBLSQk4oVvtq5hEiHTCr8Qygnfag7CJD90m12IqkMgE4CflJBK3Bg7Sr7ar
8uO3X+HCdNpAHpOOSvGpxWxbZ/qdVQFdsXxvo2EFWLlMasya+xOBMDzsXYdSCQBnmyVvYyjMfQ4u
nW4RzHkeLFGKZTGLQTHyJMTXuJebkKj7AJ6FoURdMSUvHqIx17BYFqSzJvfSjRE38Hn4EzWXPG6m
Nb2u00Z3OacQ5RwXQzyY+11mbQdZw8wOGdqqiLlBTBFEUPp0XIQUOpTBRAoDt2Yv+BKZF6yV2c5p
ICVVQ/NkibsRyhQoti68aXURbTIYSKh04M+FqZa0e0OLsgS5Bmgf6k+XF+YJ6+/RHMP+qtQt6rHN
xfm7KyOqCQE9gL9dUv4K+AMCs4VXKFIJc1IcnEFWDSBodAJ/Qf9mEtVdFaFmbrWRnZUn1pjHk53M
B+j3esfAPsc86wcABdrcmJZlmB3cSnNvCthXwOoAdj3q1lVhUl2hMFd5IpS7NgQ7l2gaBwkCaXH5
E/dTc2M7HyxqobSlLD3GgILiLncYD8SKdyWW7JBTzLHUnOECEDPZstgVOJDTP7LLgruQiprHQA0r
re7cZaNSVuIUi39VTcExyzWojxMvAFVbHgCevWOOn71kZALvQTtVnSB5ISqwLiVKE83oRwEzf75D
iUvYEXptlPcnMyPtoXvilw7dFJ95ZrJT8xw4xy5b4EzdWWUEgZCHcpk2oNLm5Ur2ZYsEFDi7FnvR
QwI52xb+dnAddbXUcAKAgTpkA8sD6uDCcI0nPoxPHI6KbvtHq2ZEnzWCxe6qs61DQJUgGdpOfvkG
hujSboHYxX2/t5OBsapVLTSmHagojXlSBnhD6r8S6aRXbtSnNPV2uahcGGgMJfIpCy5Z962MTD0F
do2YFaenqQLp0LbRjCT7cq2JYuJhOmh9wsdA2tFFbnGs+yddI/pD0KO6bz3ra6gJLLZ6X63F5KDc
DD3cOpoGiR9r8aNwtgySbux7BMSTad0bQcXNwHyolb9vFPj+Lq3ZU9Cwtuugy3rmkffHSsbUsvU5
AcrBHwW8CSyyOQTZpoXbiECGozmcWDzbzgFEKBt6TdKFLHDBE7TjDu5zem1z0zjGlCY4/KaGux3q
kcBnlqBu8FOr7BD7SUNRCelfTaNireiiTcF0KiGeM2Zuc0pGOz0qXu67qnYIhsUDfkHfhebHPZDg
zCbKpmZrBPmLyfFuUTZ5wsgcZ3Hkc9/yE2dpVhrYvs58qtEO2UZRa5/MTne4RcAY+uU0NNzwcsDw
Q1f77LjUZ6Qg4ba+xY5qEiTZAAaFblJuWqkbWzHkTDsscuOONeukBr3EqGgR+cApu4OqQ19i3hpn
ETBrZYtZneym/6As8wvvrdqMidkuFMCyrm64i5QRB5TR3IsWGhQxsRUZeX9lhgx9qgSyec/0koOT
2EeZvS3jTN6qQnsG7JZcYVC32d4PbbEF+HBLJ6M5GR0bMPpfT7Luq+vYT+5K6ca08tMA3rhmuVvI
F5TJJcK8GMQn6f2bVrqiQM0lu3Ib4qq/jT0oI6+vr2Vt9tBnmPzboQgOveXM4lKi36r5i0gAJoos
4t4x/5EhmXHlLbO2vWkOyQXjtFYhy2vIbueM9/sSqax/ULupVWhwbqI/6PMsyIs02rjn77WGMy7G
0UpWzP95ttIcHhPcwXdaP+6tqh4eLTsWe183yqW3SgOzezFtmIAd0RcCLmX3otue3FLu069//zab
LTVuXbBJiiRRWD8C8uV5D77QaQvmHKcq7cXqM1wgszhaFdl9RnHGWLYPNTwVc0yte7wTnBysmJWt
2JmFiB5iVbHSatNfTUf/d718L1ESld9f0Z+/G/r+g//v/xHHn8SL9J8b/lZx9IErL/pns9/8f/zl
9bPMf1i6q0kHBVc3XJj7/2b1s/R/ODSWmQ5mCTCXs61PN/7haJLSZtKGljSwbv3Lvzn+sAxC7vYw
cZkuLj3b1P8rjr//aLjGeq9j9DNNxvm2bmF9+ZvhT89qlA3sKsTv5cWeoP4GA/9RwN1ywv5iFPb/
wcz3N/Pc/3xEmNfO7Omznb87RHC8I8fbkoXKjNnqq546e9zAFNTEP7mZYp6GRag77SpBm9IEg5Ip
q4iuCzoz+iK4mUaByaeUFzUN4E7IIXLmgS80Mxv14EfERI3+6VW8+8u98t/yNrsrorxR//ovs2fl
3z0t8zOGcOzhgTCAYTAt+Zvdz9UEy0XR82w852JmFvqVdWETe/nfP4z362P85weyeCjNtHld8egx
HP6b618lbICNms00vSXBstUh5OEX8FELLNhoGq4FjEP9nDjg9FOcMkAR695ptSXnxEMrqm1rjPBT
zPRLUHcw2iHll95kI0EOiC0BbqpohJrpacVVkOeiwabIdmDrLMIU66avT5lNuZg3kNfi5gx1o9rn
7b1dgwEeKclaYC/aVpZwaUdovGUF+9ERBazwWT4f4zeMz+ST2J4bheQGlwN6i4oYb4vRHKw+hxLP
SGVRpEl8DioQbyHpnIqQ9joLE7VUfkyiFawTB95jHlJ/BCP3fcxA9lGGJxY0kqpNTKndklvHS1Sz
3pYcovt0irBOseulf4KpqbaPiW8f8LTvGZ0Py9rw3HXsJhNGGN3/FFQVUWp0nzX8Ll43vku98K52
EWTX2jh5yDpp6HOQ1/Fwtp0f0I4NiiXgyA/7E0sPybXiYCC5qBABJ7ZQzXOD6AVnLyaVk38PK/q5
bfL3ZkQ/rCqKMjVXofHFMqQN4cOLwSarOthbrn2MDGuH7E8GNwu1pVt9ZkYYMxHuiTILkPzAdZdJ
RWmGq2X+Oe8hNIm0XA3KMbCSNYrikWla9RmFLYxdL5yawfiTZW5b2zxTdnYHDJSM0Gg+B3BOUdW/
4HrFpEjuGnSQg5cIe9daoAwRuc5hicQjI+csQvvmGjFDe028hRXUcGcyt5zoopVGsRKOA4b5mqDG
AFQ3MCgBHF841yC0gA42SfCWUtSwNn0v26vREK8gJRad/mtMSCWgkZB82/zPbGElyyxR9ilPO+2J
oPAav3jwFmVs6ho6C3nm/O9x6r1rM8lKs00b+ln78fvtFB8Gq0c97H4fU+IEYZLWnqmHGHmvkCxt
NCi6MLKW48jBS0/idV1VXyNGYZwXY74sG1xKkubA2ePpuawx1TQ8Nnb1ArqLmRAKUiwMsqOSru/M
WlsTk7vKLh7LcXqm/iwTwbZO6gqVkraCTsDXQGU9qpZC7t9lLeTyGlgHAzbCRZE91HFuImu0q5iK
3dmfYC78Dt/gxPYIDcBYcgU3JAJQu/n4MWj4cQf7og/IelE4+wuzHvNR3i31+QjIw3kVAWw7C37s
Budhl8wsJBQbVRPBrEM6LkWKgXNuLgoyNC8EXR6fAHzoQO2bR0s2+O1Ga5iq6JDvjVqDGCrZG9bI
jKPEQQ32I5oSgnmwMFhQ8Cv/Xq2mtB5sMibL38XYJ5ZfEEQJW64hns1yY7t9sRIwglobUgYwqPlJ
Fja7Uz1znn+vdRLJSwtGG49aRjwJ+DK/rwckIeQjQwkihr0mPCWxc28WCHPzgv/70H3BlUiAsqy6
WN/qbqgT3vWuwgEViqmBKx+hW5hcs9aGszX/1Drj6kCRofNi/n7cfJSN+P59tn99o+SsniuI3YL6
C4Boudv+VLlzEb28xDoXzcJstBi08Zkh9bOlt5QM8o1isn9vkAorwI739eL3utXDicverRR63GKW
aVNHv0JHeyoHKsaY29JSxIuBpsxR/p3f5oMcOLWUU+6spIe5kMkSnZoi2bH0fQ5D4c4f5RPAReRL
zCUgqggSSlx1bHjhVDBeWLmcVJaWP/T8Ufxh+eG9LOfI7fzWhtRSbryY94QuedZV2BypX8rX7vyW
Nzm8ontvDN15nxPyCcLZSgiIbMIyl4R6yKBanLSsPgLzLrI7bAO8bUMe1GidcwjuZUlu/L7XyMgW
26KXxjHB1Wn4jPuSFKmz4NMy5PIR9tF8/6Q++xkQBpgCg/yy2mRs2RfpCoyAtZM45ZaOvLVZKJc6
3tpll9X3ziBOQRldJ4XBtUhPHcSSlUhPhaPbTJV7ivimoMaZYr71mUsc0wUiE+HYAy918IDOdUGK
hByBNmyROKWO4d4a0p8SagYKt4Yype+auSqQCFZH15b3kJSVvQlK0toj0hwxmGz5e4nD0oCy2++t
ut+ojg6twOVtl9fdG4W3pzhSnKX5GILPnsDNIzBlvbHC1Nxth2HbCt5mQY9M7T+BGtEXjCs/wpFx
VlpEp4AxHVsualEqU1RLWWFtSjlDzfsjH4DF0sBjV4jZgB7efn/K78OFsXaLZHOz5hWAFsgLxi22
R+oURVhzckwTBCp5/W3G4Qtha89oHvhFiKhO1gDtPGk/8IeWFPclIdSTifLKbcVABk7ztJgYuHSU
Dp6EVe0pif2OyzJlBJNdixFuRxDkBytpP1094i7ThLff7yIErKxC09bj5MTUsLnBRnNef2s7DYYy
Q2WswEjw8S4HzutCJ+Rk76hS0FaNPd73sIVA5bD+oMQwVeuOmNiL1aARdmTG8x7X2lunvIDWAK68
iLtdFlDcVGkIYig29s6KoaaVAUIsdeJrGArpHQDazyQI241jS4xu2rtMRPAg+mlPlK44aDHwmoLs
2mYIOLJfCCJvikavtgQUkQcVWFF2I8Dn+j5aFAZRjsDg1pBjbaTeio6HAdZRy+ATA2S4+CWFMmF9
Nobf6gmmbAayLhZz91qq1Du1771fvJBZWTaVFm1hOqwBfk9LXbMgTqJLLWzaNbatQ2udmuKrTp1o
54bWIQu/LTolprQi9Sz5OGs0KS+YnxuokRgA3PkeQEpRmk1N9c2AdS7tWURQjEsfYLo5X/XfhcuZ
P2cwiD8H5vLzQmzE3CGTeRmcSjLm0RMlen/8QsP+m9jmfkzrfpHM/4bIplj+LvE6nGTV9d6ujZpt
AbthTU55XugBpRohQf7OoHjMBaVRlsqAHxPsGVJhDTaqc6YpAs9t066ylDf2fMeItfxVn2i0clrD
W1XDmwUgIua5r/Ee0/qkM803Anvze1se6ayvPC6vR4Y6yaJ0JxLjRk07ZIM00rdVq/oH17eG0+hn
fxxaZB8sFbkbU/dHxnIHa2Zo44OdVAeEsQtB9ERAT1m+IUiagzxFZmOdMkO9sIifGswfaE7dPg/U
pgFUejZDA+aHIJ4+1MXZm5o3SMNbGdz6riF0X4c/CEX0BAzDUxU6NjOsfl+kebHszYU22o94unVC
dh0S2liuql4u7dL/ag01Ozi+GtdIjmk4Xjk0CjKdNNkq51BnJvd8zGVVFezkTKowmZ6sTL0+tsp+
MCuMhUFDTlhvw0e3ScD0WOxhSYzGGHtMfSllOywTHduIA3FNIs76en6qHm02v0hrdBKATSBZAFuG
pnTnWEfnxu2JbQb+JazLN+GSRzAc7gwOtOoOws06NBiPA2Z8IciTrzByeUuThWufcPhwGgoBinG8
+VqyC+HU95TVLOA2r6t0pubbTYM7J9l4A+S/xpjNHN+4A5lDdjOSLgKebjCi80yonokTnLXKr1cI
eumD10av/KbdKtBoq2tYRnyMOYnTHzV/ejJ81aKn0xDbyDKjX7PuLz63krVbSPcGAUSmNmOOCKgB
hkQCBHG3zeFHMZdZqbwuDpL6PqiWcOtqDX9G76TOeZpt31XJKBk7y3lK5EYO3nvb6P3ek0a+p8sG
pssSvHa8xYlMDVmXcp1wiy/ycOhv/ciyOtURyRCj1DGXpPne89j4IATlB30EJhLiLqDRkEUpBeW7
oXAOK8/s1dbM6M2LrBcXGybIbedqTRdOTQjoDGwWFPAOC2aCzhqPLPK+GeHRbpufLgpvuUR0TzHd
KmV+M9Nt7/Swf2CevitD1FG9tqELwpleVQq/aQZDdzOPhXZB3lcH4bx687begCIEzYb8PQveMSGr
tyy0yTyg1e6nZDQuLM9b+r4ubFKwtUgsM1hTB9f3jn7VDSvdAN2AoG6yqhPwyPVxZ2XZcIoCJTf4
xPgAZsAzE3N8jKvPmJabRWN5913Remdv69fwJRn0pws2XBucy8WdRQAMCRWazhQjO9rNFghSs3P0
5DkgdUf4IwX9mbBvqKh/yvzCXkUYTogS0E2F/YZEtQgPmfKf5Zi4ey2r8rt+dt7mzkkzfAyrbhKv
Oj1+E8AWjrrvgY32XfAIfX+1yl5tgFMQ/hHtFdxDezUL1zvIYbjAysk5NCuDs5Ivj2lBXnJSzmnU
yu5Avwrbqq49VIbVHtyeJppBgKws2oTGKSPZA+saD3rJVnzus5PuABAmxUA1O+4L7JDdwe7JNHeD
R01TS86D8YR+9JQGlSfKFkPqU/5n2q9ZFZxrG6MHjpRFN4pLT3sQeKFnE2vWUme8uZqSalcQCM+t
7hSG/oZPubuLg+BWMgfYT86kk6v0okulflSt3INSP4wEV3pS+Zidh7OaaIJsp4GC0twjod9x3/Hy
p1815P+Li58FM8T/VZzYImb6n4uLj5/hn69/Vhbnf/6XsmhY/9A0Tqqua80UAyIS/6YskiGmk9Ri
QXaIBhNb/fcMscFf2WS/XdfVDcO2XVQt9Vem2PkHN0AqQXFxepI8JH/1X8gUSyT5vwloiJ5wom3J
T3Vt03TnPO3nn1vEDROp878Xk2ytSpcHytCO3sB6MsXtITPEI5m/Z6L6d4Vrf2vWeOQ4vCaxcvY1
x91i1DOatr6IwmeumhjXUXCe8+tk9Zr4Ln8PsYPdtE9r9YtstfYQ9wfcqXI5aCkj8yTHPcbkGELY
PilJJJl12q0mmWcLvMFOQcsNxTY4qujp5cd2WPO9dSmdT2D+13Fs7dXkyoVNMh83C8XNEwwyWHiS
n1ycItXIY2j5d1bTRbuUI2eb9daB5WGHiufNNzss//7OAXqHO69p12S8WbGWVTCTZlsvgOXNESDQ
6ayKyP2NtJwuZe7clOpbPozlQcv0bdOZJDwI9G3GcDroVXzxghC7H4tzFo40yGQ4H2Iw0qsWFgPL
MaEO9qxDNvEfU0y6k5PXPhLpT77vc2SbngLoxg6/nEJAsdfLLfW5ZP6nLzqWwI9W5ZdffnQWbRd1
lvR4oeznbJw+6MbTsvTeTeNPpcNpSUwu8yTMq1EMlN5OyS31x/Wk03412Hjq6Qf1KbflTFbuXTt9
NyrtISzQJ4bcuMtn8cWKvkPD2YN/5J7iUsWGKtTazjoK7OQxNmrUPC437KhDZrLJcOdrROM71Z7A
dQrccIEQf/KYJIhjHFuvrI6MqTtGJ+EtUukPhpedNwp2fNGP7fsR5dJgzamTu69HjmaF2wHbGdJ1
JZMNLdfX3IIxmIv0o2hEvLaM7uBC8qftAukqZ7AS6TPva4RGGw9i5crs4FMjk43IpWoc5SZosbe7
LlWwIMWBbTw3/fg89cELKBGbuX37YvbIICrLv60xAshaSHZr/TEckg2idLiUGiJhH3N+S3DeUk1C
gIp+3FSZ+zjwSnaLmnWZYyF+kjxFEqwYLq3LRNLSZwi/6FKiPhYcrp4YHQUHbr2TXXe1+urZVaHc
d8Lbo/iSBYuLmRJ0bAoJjVlxoTEGqNCGLyPL56bumWRBMgoUydHaw1JR9O+Fx84fJfOET34WXXm2
pnyqzfgnS0WALkL2ryOfyMvwkVohduPYeR2hJrbJ8MqYnJaxSDzjv5GbJmYHqzA0bBsFrN8a5NdQ
TpeykmqjT/aNwcnVTWduNeesXL3b7TS31TrfYQklpcNtHZZZje7JXS8nVcu07ikEIyYHEAQc5JZj
cXFq76m1siv+ggBRhCSPIz/SUD/npfOQJQ0dgVF9tQhfYDH+DlK7R8E4orxeKW64E+GAa0/4C2hs
R6Ifa5WTyDSNVTgem6BlYJ6176VFwKFpsru28f4kbnesp+JaY0YuVF0diAw+oXBeh9Fbgf6sV01G
2ioewlONzLe0E3VtgeB7g1EwVpdv8PiqAWD3QCkjXF7QzIPcxyEMVs/0kZCmeO3xqvb4Lw5Yzcfl
ZMQ3p8SMbBjp+fcPuXs2CU1FeiTX80M3BUTluEcPo4r+Ezr6HAmEM6ISTLFZuHHb6lU4xZXXP/CM
cxGGe1RStiTGXonmXjo+cVS7/Ghsh0ge/8JohkWWgE2yYwjGpPioaXuixtvfpdnG6JjaUAdFcOgb
a/WLVhTTdpThziH2gYc822kmzyDsu2obqvmBtUPR2N+9rt3FJllCSqMeMq2C3949cQySIF/5vJkh
61lstRctqA5kV7aJgZQMveqprsdkmfrFI3atUzHh4NAr9RFE2inFOrOcPKo2uvA768Ujkrq3tq2J
pvPi1pn5PvS1Y/AxmQTvqJDnegR8jlyOrrX+WUCJFn6LPqRcRmJJ+qNM8gt5kT8BuaDwkrKG/8HS
eSw3rmRB9IsQAW+29F4SJVJmg1DLACj4KvivnwO92XQ0p+d1SyJRdU3mydT23mmpY6MdN3UZ76Eo
XEvdurTrGUSMyEVtMU6ytaq9ceXJh2ZCIWrM6lR/OjH4ndXN7qOHJ2ITs35bJt0FwtTZDWAsEQpa
FWfDSz5E2X7URYBWgVh6Wlc6jTYlxgzpBPLnOL/W+gT4tjoIZzjFDaNTHcbMBFkHn86xKzwFOh4J
nNiiMX3gawv5a7Wz71oEc0AE64keWTgDeCLggDf6E5YZUyeWmYalRD1NDmAtwpCXg7Kw8OEs1G0m
aaSpoQ324IZH1b5ISvPCKOZAtMlB99p7wNPiCH83WT7EnnJhd82pAHGzGhhGYiuO34Do9cvQNO9A
Dh6nvr+VenKtQhNLlZpOIhxhYvTolMx7gbpGmckxCZ8FV8IWW569zTlCwWbtpP9jwACFgWAjTANf
bGsku9FVeh4rwTzwocRnzj0anDnphr1Mn95Uj4QpiwqoQTh+CTurbqQgn1Qr3idbbbD47gBjPiCp
TDHrWrfB8eAXt8U/OSTo/wq4GKV7dszkNY6jyzA5yB0NvuTAAsv/U/Rwis0oCYiAQf1gIhnXJjKy
hOVSliwTLyB3wM7MDzi/ODxGm9YNerviM6O1NGy3tvfCTdfXOQqtKjiVBcIeJtn1W4dmjjdToK4i
OkcHDXzVbQzNeatPq6gjdAS2ZYmSZpRrV4uJQ80djLmRMDdt31y9VqZHqWf/4MBzqQayXIRwXwhN
ddgHeCNQN+7ZPI/ttTd1GO0m+xUDE+MCK/iyCvaGrhx7khpy8hUmg1xZsILITF4czWAKUDXPeVF0
WKiaAOu5B50RU3iE7Y8UIWyQ0QymG3X4rvaRERmgSlzFIaVMWYO4bn9QZhK9q33kucrWjgZkrxnS
7uhUZBvHzCcnmH7uCGi9RLWxIqDqsWeaj6UYgHPgfrXk1K5kOTyPN9PxknnuhyvQYgyLCJgdYLIz
jfEdRoKG1SA/pimSuYh6YplbSLtzYCfj1P9apfrBV7/MTAf6hJzcLdqTW9boV1/xwGc1axult4uw
TIh1iQa18ntxsPP46laIJEkEYlTa1eWqIpZiE89oiRiWyEZWICfRbBgsYw2L4Kke+G5j7vT21lWT
viz9EplrNWvA1ZsjBjVXigyyCcLQJv5TvbfWuYuIxki5P0pMZwvPC2kQaedwyZJdihWtja+tU6c8
cIug06+SWQlnJvS/MMlP6HDLBd3lIpMJCFCu5MbNr94k17b/bFfNxZSEskVl9UUY/JKSj1TUcmk4
4X5+58rhs/f9V8lPnTc54U6u93jPOVkCuYs8PDh68WSP00vIpZfUDY29damZvJih8VCZhPng6AVA
MNjPCocQVcBHFVk/OkpoY3i00byohmO+ykfmp4x5kizc2D12bLzAJEMcTZG9dpm5jYLi3zg5xx7X
ScjXqpfNDhjwY1JnT7McLxkZdScdOqNG+2hZAp0ayIyAPIKcDaOM+5sskT6T5PNv6hZ945HYIuYi
kJz0QH9qGCrtpml6LySyYxF6pyx0cUtVh3S0GNZU/u7vDcB+cURX/gnzEaoK2w09/UGfB5Yai0QR
8BhlGqMlc855kTa2HZvbFuO5t5DT3Ko4eggCQrs50leg+hnXsXyAYzgv8vtfzE0GEQ/dagjGXxZP
mCvzV3D78DA9ck48o7gaxqNwom+4150LlKCPSRnuEYnX0TfQNgBtKGRJ0cLGtSGTcxlW2GFTLE6s
4MSjViZvmhGd9Gi6UE0XO3ym7IzEP8uOSrbJosW/62zxSyOQHggwDpsxhJ+wIHvJO1UWWn1twrjn
GI+jGRPN6TDU8NiDZN1Px6JgbzXoAX0Sk3wWILRZnOnoqhhVZshc07MjE4Lm3E3aQKIEaOsOyoCP
F7wWA+4Yg0Um5vznGuyfBvKNh5PLIO4Rmk5B95IQKMERJ57IbF2nnvNaT7RcPNs49u34kEp94zck
Ay7pDi9dCksjSrpdF7trhLtbRCV7CwE6KV/dfTLVixX0331kIrC2H2G3CSBOPV/U/KTNPSCaO1wB
t4HkKwbGC21s9nhGfwz/7nZs14NaHlnGLKgs6x3vL0B54AUDix4hviODNFeZezkUh+zQVMG1k9Z3
rfKXIcoOcY2nfGCzlN7DbsK8i7c+pJmhBf3XIQ+HnYw/yY/EkQQbInJCao+GQiUQ5qdG8CAfsjez
Dld26h9SvAKw42xUBt34XsQcEZFukFeRkkmpU/qWgv2G6/IBpoU1pH5gh7oZDXQC+fRSpQVJE365
m/N3dZQ2EsXyevKc/dC9QIBKVnWaXIOgeyxD42h1wIidTp7GNj9Z3rw1VofWZU81dNYhYr7A5iGN
V2AUXwSByKZNylUbUNlEfrhGTgcXXiWEtJDNq7nvqSb22sBRUchlV6N99bL2F2nCZRxGlqC9xMvK
GmJUR5Xor+AkqjXw1A0HMSXvNB08N/5J9fKMZ32R96mHOtxtDylJgGSm23vb65+/UTWS2eXJCs3v
NWUwsUhcbsCwYg1smw8YUOtVwEWPCWk8JMF4tRp9h5KRXYN/09vLZOs7bIsfWZH8iAF2wohIngYO
20AWNW+pGmhIWgt/Kj4ZuEyM1P2lrcadDEgdSTK5jGBhh546qMZ6dVJqHA27d/ikC9ajk45LsLU+
y8iPeREv/YEtBEh7xex6Ps1wow6pfx4KSRxRLr8bVbw89YbxQ/IA8FZCNUQ/i0/Lo4KTva4jbMy0
hQPbOY6FNM8ublwQHzRHRMeJhaq2f+motHaFSE6lKa01984sENAR2XrZtq7EcwxUF/nyRBOCmwNn
aYBc13mvpvqSTt4LWLX5ZKsx4qXPfikMYlj4WPjuE6nwX5MCw42tvVyWhKAVcZ5vYt85w/vBwuzp
J03W73p+pL/G5AFgjOxDTApYvQjFIqSbRe8s9uyJDRuug9keQYuwP4Bfk0mz2nSWiWuuHS5TZ72N
Y3hSAqppaRbPKMkwDgxYAS1z15sY/vQw/GiAHW8pmShCp6FdMrLIHGMkJ7zOSTvs3QMY40NlkTEK
NpKwm3ATmMWjPdHJ1cnryHonayef5y34Zc7yrWWG4Dp/Acf4DZnzjmYHHH21qVvkvGy+ySivok0x
sNbp6NbCArCaGItsPlf30aY36h+z8HTGr3THFIaofsl4hTj0gFqwWVgeC2Z41ZDtatNCuGA8Dv0U
bkPLhFxjIi9n9bipm1NOvXwqfPqAsmu+dcDgq9awEIJMLB8U6TjI1I2V7dXdxhTGM8HGw6r13F8L
ib4c8kMc7iR1xob9ak1hB+qjYIKSZy9kT6t1wTfllD8ScdqhHljIJkDCKkJHNrKlYYskQXKTt5Ny
5upo9YFxgyiR+gi3e7dN/zUDNrIqwzkVFVi93zPYC2AObF12pWhKsIZIjbRMwhcsTpcoeEm4+JPw
3SQYadcVhAoW2ioDtLLSC0S4evWWj0ID5IRbga7vE0QOtCiJka4Jtpo9bDIOA37EcEdMR73jOKD7
8fRNj6l01NLf0Yu6nV7rb9h56HloKCOPaBdBvwddLMtBpxrZLR4a8uZDrmQGIhEWswy17jozdRLB
Ju+tE3Z4QCB1+w/8kZhvRUaIrRZcRmbeuQaRq55eS3nHK/VK6MEypaWnMe85mnBvOnCZ13Y6y8AK
US3YaqLqVUa2VWP9i1odMkCShKStYJgf7PiYsBohfy5aT4P/iUUUVICFlsQZriIOyNkESgFIesNJ
+Cz68IUADC4oq/xQd+L6mOA1A1GTJZkkTBYpxEfGFqJfWQoxQjyBdLEL+18aFW9jY4B1cdxmFzoI
+qATJggOhYdlKMScmZt85DBbCTBofjc1m7LvABUl7Ss5t/vGE0/olgFGTBi81XDTwzkEYV7UR6iz
2R+edSsnWbjie0q/Ax3zMyOdUCNjJHio8R5sXY5uN0Ng2hB60eTuBN2suEDCh2PBcJRa60Bw7nvP
AoOOaVrV5nTKLOcVL93MJx0epBX8MJ961zNmV1WWk8phTuDXbHXWSMldCF2DZ9P2dIhhdbAon8ZK
/PjizWNZte1LLk+r7mlj0odSIxUd990SoNo+BUhCfr35ZkbVlTIeY6dccp6+QGG71zWSF6SETlI/
V6b/Mfm7cTQ+aCB+A0vGyxkJUOjug2yJ6e3qB/03tLEWEgLiLJzUH+mbfwOUKLSukPE9H7SPmf5r
AvMDDdFjymfX7efkOjfbNqY2bonbebM5rZGKjE+jpH5HfwZjJfktDR9XBM50rGv1Vc3B70Hir5Ih
/DKrYa2xHGQ3WK6HonjyR9zGoAVOWgUdNzYuuTdhUfT1e6uyS0lVHQWyWw4B+SzjdE1mCRCm1Tda
HXuL0v4wyIqjPX/Sx25vBhoJzFS2icQuaL6PoWDw4AI40th9t4LTKMLjLqfGJTwpID7G9Y+NH9ir
Agv5DgnZt9GVWCmUKh5ExjeONY6NFO+PnP4Fms/Uy7ioENZMKwXfHTcEc8qQkC0i8/rpaWw/sJ7u
lCRamDn5B1TwRT1+tFre02uGn2pyxSKxvTvgehAzbnetHJoZb0heTcF2NFbdiS0mode9uxXOyR5I
WkGS8Y+Pr7PUGwpd7oVuazbWsCoj3HL2Yxse86i7EQr2b7CSp4Z5S4IZuk9DQHZm9JkU9ksvIkr6
aVgpz1gDAHrAdfple3iKJC0TC+FbpvHIRBMXvcVwSnfz0+j75aK0yu/CYrTZV8WDwdfb4CnneMBY
20mI9ar6mTqCXQ1J0gAfYiY23hFR6Vq3KAWyvnsEuVwwQT7rzjwqJMzYrsJ9lxIGxqZwL0v/sxMj
3xa5uRm7Sg/kvSsg8qlovIU/bdiSxJrgNsMEFURdt27aDN4KJQRMKh+ElqhUx/TV+9IrjUQhG7sv
cJdFl6MRYsrEpD2MEHF3V5WUTyYsD0KFC+BciHKjOjzDcHnsfHKtBty/I60knmdadB9fbef+tPoH
Hwj9ubTEYWjjgvAe4yMiVX3hd8OH6ELKqt6/ZKTZlh5mBxw0eCI6exWHzr2bgynDPkFLY3KP2jkx
TwycYlQT6KyJV4sHFv/+fdQU6R12ePaN8pK6+t6bmES1LO83bcAolp+ZFeXfgcBDVKpD6hPX0drR
udSsVTbFr/MftghL4wrtQ+9Nn654tRLrUasbY4U+9iiL8ZnS+3OeojtRSvCxEVt8wdVL7b4hofiy
UqPbmZPxa44ddXuaMIvLTzqto5Wb32MP9UDYKmBU5C8VsAaDGM4tqrKLSxKAUQ8doTz9Lptoi4Ys
lytDOGdQ4CFkBTdjuhGwPGYtbw5Y/sZE7LHmb/yoSNepEuDGPW1kG40T2HGeOmqLZUQurBnYXyNv
c+29o64QKw+A/K4qowd0TrYePPseQc+m+KwQv+9ykVzKhuGIJYZ/oeGv7E7rmErgybRcA2Epoo+Y
bL5ucK01IULfuMKAWiBmIYvsXwUeYhM60SuzCW03DeJSG+F5sv1+mwX+d3id3yWoc4zxQnB5qR58
6Q5RJjVgUsTPX5Wr5BIBMJdQ/euMOYj6evy1W9cjPTc+T6LZiCB8ziz3VQuIuIiyPVHLIY6sjNuY
8BTRzzhz1/KXZek8Em4x4qxv25Vuoi623lEhvsUZrWBaoJs1WcKvpDZduVH0bDA2Ike6wM2+Zjhd
IvbGW6t599bnNm9t2pMmQxuu2RnJjgnypQWjU31nWvElbdlqKraafYbUvq9eBp03SZeb0dWhLJaM
1YmILbZNXuPbJelRgiAADfSr5cMxmUiQDSD1Eme6ZdTImk8vNl5kYRmml6kcSVVQ+BBc1LB0G3eT
C3A8Zq0utP3DJrdQ35g2t2nifTl5UO7UGlv3VcOTSBkk5oF2v6Gv3JteDTEghfBY1FCQZLKXctao
MupHpscyMKyhvs4v+/IAje63HXSkbmPJjlf7jNDi7xpDXWG1rto5Js996zOAHj6wJ8xc/mPO7vSQ
2+bKd2p/jVNzpk8hNtMDyITMHReul+rbiXl69NpxMWDfzr5iWnVs3fQErZHae7QRa03SJviCG8Oa
9HdTYyA5JPJRNmG5J5CGbIZDTZThLgw54gzloCmkFCKRhWF+xU4NOS5QdZU+2hrldjp++BR+W881
0TnyM2kRSC5by6HBUnNXTraqXrrxsqyyRythxRS1GzOH5OZUM5Q+MtiGBb99p8Kt1bNdSSd331i6
RyXFw0+ABIrkPHhGg04SjszdlR1qlyYIVv2YH2tNniOhn4Q/ETMRoJYibG/QXVBUdNFx7fFm1/Fl
QHlnqmzFUsyBp6gRXTXG+6Ri6t2rVm2s2l5buPwjpL2Fi8hTNCHMh9IVGyek++cAhubtAjXonKsV
6v4msqKTi2Ns1r3OqaN84JjsLZRdiAviQn9Zp7a/DJsg23pZ8BYGPjZPFo5Wrc8iQUkTnVTJZrCj
rxiq2cItjAx6iKmB/MoLvLuCUpYUyI2niwurHuz8pXGZ1JPZ9sETWQr+U4x4hIBsm58KguyCsB2p
gumqM2U89L069jDB4F1skRS656pqonNDRl5Raq/MKN9E3AP/S71PGQ/WoZp/gcVqb8eWZjtzfloD
UMOYkqMkDc7PzH9MyekNI5ucKKWhJCOEklDlAOSE2RzLoWz5B/ldn3l4D9Pmk+IhyvGNl3LIdnbc
0jeNTLscCnGNaYFokxiQi11EG8PqH7VqL2eFXkeEzcrPSABPR6pRy/wY0zJ+xB+OFj31UVyWEHZ0
RtyYyW9hnj56qXZKbYRIoWNie6kYr5mWsWL/8Srx22/8TDYHwN0LKkUO1pBNaptP4qxlrrXj2S1I
4zGeR5GArWDqQnDmJfHFax5pkl33mL916TuizFUf2awuUrwd9FPyGEekQjbaowZ+D/283BZkUO67
yHvuZ6FxT8O19ox+erBDTtCSk2tdB7lzKdrCWId51yC+5KUv3DlGGak2NOPmwWHTuI91BAPzK89q
G4CE/I4ol3Fv1Pk7Q3uHmWDX0X7CUCwpC3ju1TUQ6miXUjy0OGZy15wuUKdo4FpmoQQ9L0M/gETB
DzGfPcY++UbL2qe9j+Fc0OwHByKTN1i/ntlvkwZoZu3OBTOxyrn0ViYU4HT4ql0gD/YM1LYw0CLl
9fh5YpxZJ0V1bjCFYyWGbp1F/rVSrMeskCHvpBef/tTbmyIJk73hhkiv/fCcjnDgTCCOK+xWZ6Gx
E7cChMIhzWhT2xs2M/a2ZCbNVKaEb5yByQ8r8q2Q+fdc8v1nkYn8MBA5siCjZil0T9v2arpYScTl
3oz0CmAMYBPSJfvPfJrjVRqwJQgNehRDtcgQ54+TaarvrurrYyVVvKSkffZZT9uJpf39WCU9Paa6
eMvb+aTLynsoHKuc7WTtqqF0KXKIVWlLPdkkxQISSAXNNwwWfoxalSrYe0Kglw9TdEFYdEjKMHmq
+Lof3MBfkCVNYPnUPTi+xWrY4zZsJYJpQepH0HR7xL+vlu/OyeZrz5TGxcEXHLo0gHSMZPUmaFSD
6J24J3WrwVWw1h4eap8RVhq8KQU5i+3FC56Tz9zm/CeUQGP556WvbSSbRWUEnMNV+hGGoj3mcR1v
VFO8anH2qgGDJJLPRmfkYx3Hu7K0ctfbSxz920gnGKCErPNoOO0e3G91+nulCUIaaxMmWGJo9aaN
Hfvw90vmq2iVdRn4uD4eIIxiH5gAoVESolRm1Ut6oZ2idG/JRAGnSAJC4UEhptvP2XdjYeoo/DXr
xEl4JDno0lTJtOJ7IFq66hG85LWx7jq2Xv5sug76jKl78Fk1CoqgANFA1RFKSOeV3xEwYt2VAa1G
r8lqy0JyIKv6pUid3z6prbXplt9dj1eEWca9Ltt/LKu1g4ChHGOYOKEhXseY3I8+I/+wSmM8UKa9
NLW438R5ekwINFl0qXNjyN8vN6lRAT8wSrmwe2sHO/YjKWBP9OYNQeAOlBmh4H9tpcpPqU67muVq
OYxNsHLjWO3SzMJxo9GD+mKHCIXjkFicZSepm6ZEj1AyM+zO2vhE4tqVdFzguQnxW41p30gE+4d/
/SkTjPjDbEQQYJZkWcqv+q5V+jtYpQ9T+ci8nPqRHx7jBdekyrAXnUkHWgJ5XwBuF5sCxRF6HGdW
MLMsCJp2pyUAFYequGRhfTFJtplZQ/2JgbZa6jrvdZ4d7CmWbwHQ48gfD8iakFB4Cdb1S+1q+bIv
ucDBSWVusdaDPgFLMayVSuJl2xDgjMB/2Cp84Is4RcjBQ8zAFrN+UWnRUQzUbuHrWJirKvVPKib2
3u9fepd5YGtwA2fDsCTMPN/wjPNY1oyGNQCNOegTO26uhEc8DA4hmcaRcxoSDkk5O2nfEqVzxIPc
GWV21JC97m02yolmhudoyvfIeNQSzFK64j66IV3fJcW4i/NCkP0bPE+5dR1I8dmYk/XcuCRbTxXu
xuFWorQzgGZGbmfuYyd9Uo56xaAKdMc8M4snCZdNiZsnObZBHjQ/a+UmdcRr2flPA999oywDq8zw
ZDTqZYIgSASx9p5LKHay99+GxvgsgKP0Tf/G0vcWRfDvUm3rN+XVmvFtoYXhThj1gdVZu/XIV1/2
0ZuuK3ltcvXaEi3DEcDeyrJeWYP0CaHvvVWFq5hF+oFMg6VuQ+6zJQFirBrYTA2iI+iS7DqzKcV6
HEK6KkMfVmhnhsdWD/6lc6yVpjvyFGHo46OC6idXIKpwa4557e0DzDn7pGSInXf0cRVvsHA07+Aa
kD+L4Kv0KAxNFiOdLdfKCesXYAQoz4b4yj9UoA5EHF+o8m3eZeMVGY6dycPkaiXDJSN+0ySRJWiu
o4X31ZbTPwnn4oi9ooGlwsDZwJFTG4X/hiy83ooSPoXmOe913jFDN0pv5xf5sz7K9iRdClIsTqx3
OzPYulqTrNvMztdakX47UyoXytBpFgzYOzZQ9tJkJFyElcH6lUK1T12EAoP9ZmQcT2Oomiv/PvU4
eFDJ/Wa6JCNbVL3ELY1rF77HwqJgQ0Vfb/vWh7Oux+e27rdjp44EGo1zTRct2hrSbcxSeigdpAJu
+tjSWpdMvuWzZyA7JPuD0MTpdYgcdUZfXXM6OeiWTH1jF5p1dNHALnSPQXEdDLvBaO+sJTZ9WgTA
SShSfS/eQyq5WtokD31enyYZR6e4Fs2ic+YPtt7uM+4hITL1qCVBuujsrw7YfQExZJm3PPetU545
4Cmu/OJEyVYAZIOiUtfcvShkmMcOc7STsXES594jl2KOkjpLN5xO7iRZOxoQkVhhytR1uAMEQ9d4
cM5/v2gUTmdqLopvDp7dGD7GaZ885VqfXEEcWccqHd+w3KhL1RavJv2fJ+M73nQWJ31xSWtcckVG
mrwdZNW5bqKXREcuZXSYQlJZaI9oO368PC2OiPRjRDtOsVGe9uFQYivLoVyT7dFnhNpnkbZHNNzj
2FD2Hnm3ia5piiYfKw7YpN49e/m7VqCzl/QWi1GmdBWVlS2aKN50bqQOhTEdsii9NA65cq56Q+MU
rklDhoZbM0slDmft6Xgh9JTRU1GxhyXsfc1smrXzbHtprfpJBGyaVL0EkjRdsDNyB5XFMc/9et3I
kHuxuvuD9ztLjbZF4B4a4TYbUDbnMSREjdgGtY21dhORPz1iOBENSD7p3wHEOaj7qCL9cu/o1rGX
GCdU+qqVFkEPPUec9u6HHDjd+NDDawOKXBJRXPIx1dXR0MS1jSYkA7n/jkoen1Lr3VOnw0dXVc9B
pj2YbotTz6Fv8gIXeQPjm2T07KWBLXiRs1bUfFpVE9Mhu7w5aHOi0nM8/buprQPGctp+Q6Zby8Sz
pNr2JYfwSsAjXT3qFa6cwHdX3Jtw+GJxTtGhbJna056jXl2pRMDEKkoAgsp5zaKhov0sFpaT/ZEP
v2BQgdwNd+Sn+Kc0dPYm/Put2LAJ4OFwMd7o8UDOn/noR+QXwhVDp2jl6wLr0AMPyBLEeYhSugSH
5BsfgTNlbIYZzQjJqR7i+dwOCdYO9M4lYGHL2yecfFnl5ZzBoNZhar6zWaBMB/W7Cmw0RIjWd0OD
pbtw56IDnjVIIpXp40r34I5nLrx9lj72vu/y/RjBuelM75veReJtm8uIpiJ0vkC6Kzk348Zg31p1
/SGx0Q/nfXcsObs8Z1k6zA29qkV+N9jIcs3phRXnqq2KeqYMWOyULbH1tewN/k2+Hjznlho1Irxh
oEG2wCqpPqJE8eqHpLduNsltOxLXuxPRm702sB5AwZQBfdyGWvqYO0iOY/gZnL08kqltkHIfyI2M
DdIIyiF/1Kg8AoQWez4NOKx8N7zDfjhZPSoIop0ZGOsYa0ThHPCpGA/jJIwH2DDs2jO1Ai9EX9IZ
yVH1KjmGlEi7ApirSi1vlwXWE3jo9pyY40OTaYR5CvdFlca0VN44LXvT8Q8eV08c2tWmabo78nHe
vZLU84lF8oWrpF0zLeSkyEAsGAMO+0SGuGW7Xcag4GzosNAiGnUd5uai1lSzqr3q0uZMAEZdMzZV
WN/+BlHQiV6MAe4EqE0SV4JgqLcdn3NqyVkZbwxkSrSu2Es8xP3kjYcybabD3+/IJv7/72L+A793
/KxAjeMwrnV0udV7YT9m0uleoHJz8FeSDKAi5aPYaO09rRlxs1dNzgwNunvVhPSd3vjoaYO40zdM
7LhCYhNePCDWDyhsDkzLV0qwVFLJfDwqwz0z//+Ca9Xf8GNdU0JltkE/He1AvpfAOu8lJfcuEsze
GG4Wd4wH7sbTkNmKwIp2QWHpK9WAnesy6EG6BR6oGeCZIcYh4s8mAx1vJ+YblhKrMu11jMAcEvP/
pAwOLJLV2xwkYjKGyRkpxqtnG0QxWP+kssdL2nX1HXIv4qrkVOW+OCtpVPcAzxVQeC6cZVL03g7U
Jyi9kO2NJibyf8A/R1F+T3KwXQWD/6UheVghqdzRzbqPtiRQhUzwuybhaEWm/+knOmNRcRz94VtN
qAXY3/bbCRTtGRB9xctm5zda/NTKLtzpfHuWfB2JgYBL0OT3wLbzvT3gTzexVC+yDMt6VxICrkby
3f/+YSLhGVxWzD3//uXMarQV281j4Nasy0M7vbueFVJQOJzXiHjuSeBw6hNt5bIYYQYJbDMYk8eg
73e5C2ojT/AnRqPbPWPUX5tBsvVU5j/ZzAVvYzqbwDFdl61tL9OUAYrOF8q1guQXj/bSH6N872ii
uDp8QogapvEYH2r02hf8EtWtJhm7tMVTjRxm0qeXxuK5CCSC9tLp3ybXpzs3D+y62g2SCYYQHfvL
sAvUKunErxb2Pn2Ny7HGpPUOPa3CtjVfRk1GjFrRYlcexW/pEhWE8D5c4cWCVsFZtDcY8Uc5xyjd
9kZZHssLK+/vdVSTDdoO0JFBidaTyTq9HKt9Rte20qTBUoT8GaSGxTobrejdb8ezi6Z4yqatcAmH
aesqvIU8R3C+gmbfVnZ9Kkwkd4IikCqBD9/Ix2xCMYtnd2DWOzlffKCcC2+ofe9qTji/DR4s1v9+
2hj7QGEJMaBR9HC4ss7WN6Vj2TBq/ZcuT7ErQKjpjqIbw0sXknEpemZXAMKHPWyKBbe0c/NCmLXC
4N+fR7wTLkCYgnZwBJoNM4Yt7LGvP4Z6NDj3RcksWenomdpFEKQKSWANe8TKPsPCG+76LM3LPBHT
p/P/L6siP7oGNlIEmWpR6iiBurT/MdjbLQjzzi75mKUHqEv10iJ8+GZ0fKSFDqSLgO6F43U/FbQm
gI2gLh2vqEnXzlDld+OPJAd53WpGtW717FRJ8u2TeYhhNqO21foY+8T8Mpz6fN/7yMTTDOq9LMeH
lJ15E4zTPo4DgpTmpzGOGGu4LjSOv5eG3/GjmYgOId2Q58af2hdpBkStxAHay5j6qWXMULvGbXap
bAO/q9YDQoWDIUkAT6DFbIfGy9Y0Y80+SaCEDqUVYqKSxxBjzHrM3J2D2u+pKG1M+djE4V2CXogK
7QrLIuAvE+2mGgv7pjHFXjOh7jdVlWcPsupeSqGmdSde2hYN3jgW+W3wyminDD72ddZmtKFCHFpv
4G7XPie+1ytP1NogLu9gMzBcGprqbh3W86Pp8OP8e9mqCJUqP7JFog8K+p0Uh0bWPuzUCBpyYkV3
9vXTQQ0qRwfPy9gidy/3/X3QwQ6Y1NTetHQ2XQR5tmxiTcLncwu0taOzp3yAXDRfDQ5ria0fV8aa
0BXO3proNJyUcyJQ3jzolbo77NmXVlOVe/aWzc0gG3Ue6SU7rYiam9bOu3ThaZtgfumVMt/oRRZt
/t7uwiLHndKH5ev8p2WmVTvNyKv/Pgx1VfR713Cxkc5/s5UL4LFSDxZ/f3MEDvjE+kgt/v4qrY31
MzjS779XzgCGsQjF89+rJC7cRyCBh/++JD0br62pVn+vbFI7XpS4RLnQSeUdDnoQ9i9/f4TvB8ip
bl7/XuWhuQ+rNnz8+ys9o75mhvc/os5juXElyKJfVBEFW8CWJOiNDGU3CKnVDe89vn4O9CZmNgy1
XIskUJWVee+5gPyWy9Zx9D91bRuX338FCpmnq2nF+fcH25HyMtZa57//Pk8BEWKAmimJ+NGZAm2T
YDtgS+Ql6MmR8AZUFrvfr5rkDHhgsAtGkrwEaVm429r1YT/+vrgOPEAC1AaUj3y1xh9+SEFzgvfn
N+O3aI9KcyJYHfzmoSKJvM8cxiLLVyNXZpcIuSuNYX42S+j4+73/8vuLTTHW4A278++3On0dPcW+
gWIIBUjdae7Gj6L+ucRVVebB+DJ3yXQ3xsWlcxO9Yd9Q0OpnxVq2SpA1QEBxH7uSfZ3ZOefScHqc
ZXkpOXufJGrafTON2lpVAQ1LxZpfhI68896ftM5BQE5hucemaL6MyzNFrJHtNY0oS42DBqtSYKLi
GkeaehPWbpS6L+k8ZYgHGW43oMAwv/SdJ/HgIJxPYG3mqL3s9DHRHXFPxy5+Uvm8Ya8JXtzlwXI+
jCaQz1E0HmIAjERGOte4h1VbOSolslgn8CMMe1SD4fNURH9TdvmLXO5rGpsGaqjW4D8I+83v5yw8
TMso4NDai8VIX7a4dn5XYz8cpAF+tc/a+WUu551vF+3OMP3mv09RBjMYa8dhk7U4kn//wDiiQnBM
8ZFo0A9DCyQSGnTt0cUt1IaYdn4fIkBrYSKef5+hA+OtBeqBbNi+2U0s7mpZKUtqmE025N8iYHxk
wVZwTcwqEQPzc4XJf6fItdrMoaNokDvT3s0y626gG93ipWu9afmJFhfToW8t1J2AtH6XMtpz5pmQ
8hjBvZ2+KGsEAZ5mD79fNBS5SdziyBiIbrC6MH1B7X9sqwxXmc3UNgcHGhXlP92npRAomJBzpD3n
Q9FcRY4i2g/6B3sqxjXEXbEvuIVVrM20LEzmFaa16wjA2NgpI7sm6O8S+xVT4P4RqyXj+GVXcAoB
6rbq0Oy0eXdv/Cy4VbXJxXJTwzy9mIbhEkDRH+nnq0tjDR/SHrqrns7nQWGFSPvszvn2OqS8LZ3G
ABCUy56VEU2ijDjMV9HjnPY/nZvrl7GzjD3tbxvH+SxWBfTOg97RCooDO7jA/1lhv9/q1aJ5SMwQ
BQkDCoJ90nsQEyoe0xHYmBXt/GicvsaYO4eR5UhP/xaLBsSELq+jVTaPTtVuOcaShiKjPz5F2fMo
o3Tj5GW6G8kRWjfjTkrzGOqBTvDEK3x6TscKQGGbwIdyNLmOE9PeR8sczcJLtTXIcvCA8E53Pf/K
CofT39z9A3ZInMZYpndJRhUsv1e8GziHjPigFxwvwqponjpAtk6hnuvORmZohRMyioR6ihN7Puin
wp2Gi2G5zymIFozx6NkJ1IUgvvxNhiBMMOs5ctulE2yWd/MZwYXyk+Eqq+oZO6q8/z4IbzII8jT8
KN7/jv9kCZy/i2n0LE8COgiO1uVFFARxEcRgb2R5ZzJxN8oODGlnnG3m9Sl4NnwZLCddBuu6cl/o
ONvYN2CbuzQSgyBoD1jdDo7snVUwNBTrokdKlLsFbS+3uvuYyNndBpctv6zveQBxmKtuWNnT8AaH
qbg4lXL3aYJc3aA9Y5kvldMb13DhVrVag7uFQX/QvPelADfsYGUKp1Qds472kQLbdTJDSAZaVInn
luCbfYLRlCjQbVSiQKLX7q4qzC4bZ+o/nBILDNRkyAvLt1v5IiKS8rUJvbmrYQMVwfA8imwrKKB3
geiovCe0IeSJTduYXHU3L92bZgk8xbN5n11h3peyCS3sndtY3hgMH+UUv3ea7Y2JMSD28e27LnUw
P85ACmFfqzs3Ze65gfWopfFHYSXnxp6LB471V9o2CNGt+DymtISR/a4YYXy6lRvvbeAKz51+pgnR
3Cnzk6e854i3yAjIAEePgIGndvSrSwrZflaS/7oSD418KxhooT1t6bvaE3TYruivvx+RMdpfnaJ+
KyHehDRuUE6zagCWchK8cniiJG3XJrr+PsTcRt7Udw8wtd5ipbJrMo3ZNfy/jwrOvCXH00MzZheT
cBSJBoLvyJaHrsdeDYHyKRlar6aE/u/TuWERLoI5oV/F0No3gYk+1KrMY96lpwlD2Xrs6B+NdASv
FWkSdKHdU4LualumAdW6ic7LYX4fYZWGzOiD7TdYOI34bERHB53YhTYVQ1VaLTC6IlB3GYiNzoTL
9fsFFz3of98yLN8naPv545wwLOPz5PsQZtGhX6379xQI0LFLHe3ImvO/H/1+DqlxttOnAKRvMRx/
HzJMEVs2qc/QCt5DQ6u2jqsBBlIJTQz991HNfnv8/SzJ1yhffv/dIwWzky/qvWArWqoWe0oPyq8f
2057sasu++xL4PuMuCL6Knnx0ofyMJV9AsUO62SfTVvh6hMsFIRPLc2TzTg1rde1C8SpdrsNCkff
s0ZgyzaWnO+hTv92TTvv/c4t2MJ87QCNKN+a8Vx88GZtnCJrvykMLZT52HQL6rNtS6MBVSH1mc7B
CMtD3TyGTrm3gxbRHojCHOjxYZpRi6bp1hpwc0208yp70p5LyD80SrC51pr72Iy6WhH6Gj6IOA3O
MYlWNOyc4Tu5ATOJPiu6fXkKhkgH5HVixNA/jLP8N825x6BqrxH2KwPDftVC5jM5KZZPLs31TgXA
tPWC8+JI3CmXPCFkV+xoxqEcEG9yIEEH1YTJIQuCb73eFa3D3IYx7b0iBXvTOnW8l003bl3msPuZ
fECd7fKryt6jDDZe4CjzVattui7vc1t1f+q0addp4hS3DMm1p2ITy0C9hDhNpXmOdVocjAA7EFy+
RchL8BSitz8QPAzJDLLet+G/GhMjbSdSm6rWmTil9L8xnZRbAapKlsu7N9UnVmj7jjzqS6N1xxl4
FA+OYdhnGxATpRcRb6LSbwaJbFPAK2+EKa0lXpWbjv2pYdCCmULrPpiOv9F99f8KRDqT1bOGM7mG
gW7271yeYvBjej7u5Lmi6t87LgW0Ib19TbBJ3S2j3U3Ld6Y2KZxdmS3wAvTkVT5bJ0PgGzRiKN/C
iYoLLDbz1RZfE0ik9zrpo1PNzG7thMTREq146nJawGlSu1z87YhwxhTPitUcMWXxETixtW3ouO/A
AqSnUNcoI1BxOYlP25j3kmhN5M86m5zDCK/x30I373dxNXXn2Y+RObXCS8swvdhJndJ/GL9nf0nJ
BH4JbQJNzjBBa8JVhlPPfIKZSrGa1IYDRnaKAJ7WpK4Ww0q1ObJvpChpV8Q7lczXsfK/Wd1T/JhE
vrCwX+JUTfsGYVlLO5lWOeQgKJdj/WgEbrydtZAMgRb1DEVxyAKF4MI2c0iwpX604hJlqe4ygCBT
CjUUE7haB7UUKajshnXmDAQwbPloDIN/Q90FO8z3yPnDLFz3FjFfBpQJbK8DVlXNKqD0bHUznM8J
ANPYIa7JzWDPNRo9PXRF8YX+G0CV/MS5bZ0GqjyFPQGSRFco5PPUi2qKYR/yYHM+8WpzIsTViUrP
GoTFYlsBaw8c+WIZFYIVqZ00zX4hZa7b6YFvn3MkCueOZhW6E9RuDSn3qJ+/p9bBNFejC+SFPovg
7qBXW/cIIUmAjMMT0ufw9PuRLNNqS5rhDwpSIqdV9zHlDUP20sBHjIkLqq0WnkLND8n+louwDhe2
znzhJJcHRnbZadIy90ikMyfw/L/P/P/Xqmj6kiPyscngmwzkJsdZ9v/7kVU823g2j8UoBvzyPEwa
Ar54avYYrw1zT7A7Z5FUA2O8/G7Ub2qvYsdTy79819oTMQBmr9P/ZIOWHUt6PpUy3INqhmIV6ugx
VHSpI7rbec5BgoMca6FwE8IBBBk/VYs/tYkZnKYlAxp7rA8qAKHiLg+Qo3sYZGRDxk2awbVblcXs
H0vX6NRaH/KLVVacj8YwpcnF/jPlxtfvv/qpSk+/H/3/w+/nUju9Dq4MQRGuAXvIU1X04mRZrKZT
gQYtrOH6Ta1h8LdPeIVsK7tjAieuuNu7SFxPvw8a0levNKGimMV8nMm4O84U+xg22hXkZ32TxTpp
EEPjNVhZAbYQ0Tq39YaIOsykcXz6ffF+36E4Ap+X0AgwSzE89CIMvID+6pOIS0RKw0jNW0AhRuaJ
oWkqyjdTa5kgdlJ99Mr946Ri+uZtu9Fe0x7Q3GIUMKatC4wEKBDRlC5cGWfSn7umME5T2x1hqFl/
89zcR47dkOOM6gVryTHKjQdG3TTAEdnSCtfE+9zNQCWbIt5WWNa3XUTqXCW6/B6X8TlUi1bMKKqn
wYhij85e9xD3oE96uHqExZkU9sYQXUoDTAyX+efCjTtl9NoOlbWEOIxtcmI+pO1LrdLPs4FsVDLo
PcqyOOuYc6FkzPkDU8zU03wfPMOsk0GYok6M4bVQJzIUTNs/6WB4ToqsZwQE+1KSxpYwXqcVtw5i
k3U+jOZjD+n1p6ofBbvngG3uccacoJsRMCLOX0MMVyOdQZTlNPjhM9TiOShTbYNHiddE4kYE98HZ
obAuscyKPaiMhCWkHI86xOV1qlHEd4tUvGp1ROO93+5raThQwFA/13XKsE2MFFnk8xqlke9nXvOo
patX1/2hNxcEGANiVaTmIY9H+gcQSbxe59nTX7S83MSONck02WvK/fZncEuh7fqPWgiQ0mf6l2Xa
xZz06QBj/paUTr1Ba+A8weto/vuomcEwNqV/KsnoO6e4xzEHktgrJ3kt9PFikT6IWbiC7eHfOPuS
c0UjNwkd921plsDDjSnbEfgZFhmUNWObBx2q5XaE/hNZ40W3Ydhl5Q0ufrUtGqTkaWGdWh14xz5W
OMbsOIByYyZ3y2S+m2LPSMFhJ4Vz4O4vOdokLnLnStC9HsxrP/vvEGYfo+yzNcDGhh2x6w2lLMsD
NLc4CpdyuHpInJCQdVJR1hXt15tlqvvYFvIpJUVJLaAkt4jSrUrs+MudwIgOn7Zjnzgvi9UILX6t
j+VzORFb67BFk+xKQ4oILYZP70GMeWsSbb9rGThwNbnqi2qDNULGA82ScTcP5WZoyj3jTMMzjexv
qmuftXaIczitvk4aSknZR+QoAYmK2X1V71KF/sX1uxETksk6H87yjWbttg0b5DsEydw14z5k4Smj
nbBnct3soGauJW57NLaZMskJqvBExrHwqPgTAx5XabvjoUyI/0t6U3l9bat1qYtPdidkFU/CVOET
+o5NA5iL7YzjkuEbB+nnT1mk/8FFrp/0QNPweSCFCcFu+o3G5RClN1VpxT3ED8XsWv0pY+vPMDQ7
bXnxCgiOMBVIRDS1K945GO5KlltYEGsjZ7AZZFCtYx1Hk9VOP0iVxNpcnGvodmCeRgYi5HS+wDDd
9Kpqd01R/LOYILfWbnJ7r09TajUOOlUFAKunKVfn/s/Qrf0MnaoWVE8zOtcd05093Us88aMumLOp
cp9nenm0J0670wRVtxaLBX1CZOKCaXUyLT0KApHVHG3CRcoRue20p8v1t3F+7Nh9cgbD3LYNkK2y
9tstOPlgP+Q5iZ36uZ+L7gKAq17nGNGXH+T2BPDC3SwDbAAyyr6JUalIOzLAU5h1dyN8bFgCKaMI
17IWQN6MGl4qv0GCMiE2XFVT7W79LIw2U+RDVJvI8I4qjvGYyFEP2fjVzXY6T3OrnW2w4V0e4IA0
SYnG1w4kCgcT2rToG/0wNw5obBngXGgI7ylK9T70svKAJ5k0edsdu0S0bfFFIOCsXooyIy06PKRm
UOMnoSgvVeVwtq2cS0dbqQqcq0qvLrqdKyYxdYH5NRGRunci9MKypalnUoHYDRcv+cjGaupymy4F
IbF9D5HguSK3EZqTDcm615hY1M5DbttIEg1jH2MBvP4+SECHxi6cZvNUB4NJVB4ZVXBhsEmQrrqT
IkUYr4D197Zy1+SvnDLcY0z4NHX9fSD1fq+NTXu0s0e34pyDYZJl97tzPlMuPfbsBEJshc2u7a1T
0CQHfHQusWTrrH4qAyf36PZ8AxN2X0tSMitSnCSTcK6nMSOsrBic+oCv8DvGbugNdYKyOJreZGcZ
nhZRdwLierAitQ7L6Y2/m7VZ8oeAaQJSVaszWDZmH3ZH93p0VmVjv6omovvtvpeFAIHKLTm45XX0
GTY3CbYK+q8xel7oY66E/KqFuIaGPN7AbqX3JMcvgeY2b6PyDcnmuNUBuKRpNG0tB2xObXp+kzkI
J/S3KZxo9cPsFkvEOLnEF9uNbzxpP4ZasnjJ2PUKFPz4k579Uf6xIq39LgT/4eSTW+c76SqsIhRQ
kpjsPmhMr1TmzRCw8IUJ38Alf90mx+DI/Js0ao5qtwESJrAjxkBzgJwbGhORPtL8K0IfxlgI0nQM
ffTXvJ+DWX7YaVpzQJbfmhDPxJH9yDY0WPBw3RtR8qY6Uvyy7IKPVZw7STwUWmY9jU8WOTDbBF70
0c4duBPI8XTUJdsZ6PKcdf9oLdT4m+K/QWm5OxYnDjfhD09N89KWGXNG4/M4u/oP4HP0Q5Z8KoiS
2oS8vSv8OvjRMD+0ErqJtJuPEUwFF/JG9hHkcFlwU09Z9zIAY4VIE9zyBD0y3yLlHL+adBUmZ2DJ
nohPn4P2G8X4vnErtmdX1ADkgYBkdoqEMwpfR00Gp3A2waM20fck5begswHvhkrBAFjjJhuX0cym
LbPYazNS37IE71RL5rqLLJQd6twXah1Y/mMccN+wXNQmRpsaWsAKVwVaRsQuYVw5q1A5kA1huDMh
xE4eTjtYCmu7Nh7gCKA400EEiw30ZaQCWDenWIPs7fcaekU2xyLktBbRLClb82UQwYNKjW/DjKeV
XvaK9qVI0FkVz50IXpK5YiqfzQzgLJBF1SwYNOovvl29hSQW1pP+Lyw5rmHSJ5vM/TKYvKBaTj5N
kASJltT3DkYfYZRPEHjuANm01aCZX3gzLXDttKZKwR5CS9yofkLBbC0cfKgeOcTiJCMFDXzJlG19
VZ+RM+gQ1tHNldNFNnQMBwDunh8X9qoVJrph0FwDR46A4N+dA8DS8EPSDzPq+vnAeDpb6Q1cLsNu
v4TOdgE2aGYrsm6kaFFVuIzAZX7QyOnWde4bUP/F1q/KC1OU8JD42fOSX7L8roo8ZD1W2+cEPBVl
qk496X4GHYa/tCYy2lX2XdkT7S+HN5ju/R80PzgW2ok2VH0yLYRwdklAQcjpQiT+xjaSYxhE9Ogy
RYKcO5wb6yvRw6PdWTGKh+AtLer30aYstdwalf3QPHDreAiSTPa26LvRsSk1QvakfP80AS76ZnJB
GBf0YXnX60vRxUsed36bQ0OuU9q5uyDGEYIWBvMPkMcG53VCHLYzdjDAFKVhmvj7GNXGPouA59J2
ZJfVB2zH4xdrjrk1ewcDeLttCBm6WGTfrWMDH1RBoyixtLMOicEYWQ/R2Ob5M6IrG06g+8oEsFhF
lIH7yi4+NQ3n82IXs8PuEk/o3JqYcG4a8BVrCUWHUz9MGhd3Y7cfCRVxbufNjY7e3U38a2Mw30JD
sNGjJsCVRjzAmPfmap61VyAai7V7uJkpQpZS3Jyw/kddSA6yceQ7jVVcNcRhAs0n1m9nzc6PZrX8
8Wb5WXfNOZ80jV5/futUSQdF0GNHfIpgr82qfa6KbXlpCvFHRCo/h/ol7+gxNBbnA7xlDyPs4jhk
XEYj8ySKBmJM+S+oYID1ZJIEzfwy+B8E4i7sK/Yly5EWs4Ee0wSJlCR7MHGsKaOyt4ZOUGmKjstc
0TdEvskbChat2EREyOFAQVzXIE2Wwn920uFF9tAmcUE267l2ay4Q1awdy/Rsn4BuaY/IYOEe6+4I
ZGyAwjw3lCiRF9rzD0rDl2S5//00eyyllq1VaF9Ew43d9o0nOv3CO6JYdrLZq9EJDXr6BWrg3SA2
GwelZKTTNJIzhWPRYAzYLmM/pPWIwKCh8WGmpiejANdXg0mYxk9TpAQRI+VhMrymoWSuIznMWynC
Gn2sva2Ax4NAuVmBeB/JVzLd+JMzS4gJ4Ckq5wPnhn/cPbzIFU7knJXCsdkmu9z8DGyYeZMDb7I+
1aGQcGb/2Xb1JCVLJc64OHcfstB5H9zhMHdoRtPO2CBEvRMA9W/Md50r2VXxh8EZaDiHENkbfY/U
hyQwXWe8wzTA24egvXaWRdd2Mmmiap9Gl34OwJZWcy2XlcorIxxONJ3N7ZLlJI0cS0hRWwQmIMEM
pQYWaKS9LhA0za+80u9Twv+rTyHrQ/aguxlyMQAniDystwpraoWsqrGY2FWpqLx+sp4QdP5x/1oi
Z5EPEcnHeN6HxsLQkGxRluqH0lVHwBXnwDE+sb66O0hZledmCsah3q1UbXfrsXLRFZhPg9s9CsAV
6zEBB2VyXPHHZ9+WoGgzI1knfvAd4wt3UAyErLxD3dJyDppvN0wYmpTUDVHQN5su9Z/RPoGAwyGM
eQq2esIb5IMpzFm9mfzA8yYllzMdDoaWGXbC+S8HlIjNCRs2ajwx3gP5Nw84hIqvEOc7oyXIGGX7
L1H5EzkVDbyJ3CszmhWtAE4jD7VonyLdOltB8WKG/ROLkh6GWwOfDZVaAqznTmGMYeep7MZXN56O
eka6AmeSB1bZc94qLKssoEMs13qoHoxsOoYZ24ReV+jCGu55g7gs6zGocwAK4YasdUYpj50UmH9T
2MjNdg44a8hppqfEHN934mto6nwVj1O5oMD1/M1xWQAaDch5blAt2n8Q4Vzl3NxadBQD8z49yP61
qGc9+EZ300X4j5Dj2+zqP/ZgPLYBt2RcbgJbtivCIFDatTBGYRDiTX3K2e9xPnxb9vwufW6IwBBY
QetNMYwUnTpRANN8pk/JRg5fxoctvDUQ3U6j+UmjAIA0a1yLPzZnZUrQKvvOsfSZqNvyaIXkZ9Bj
mPNom2v9LuxvhhUdALLsXVM9p59lSGvUtwbNy8PhoY0FRjIX6m2pZftZyz863S9WcNF8bzb49YZu
E1tZUr3qWdptLUH5Tag33RddSynAH1JV7BAxY65x8gOtJrJZEDARlYtoECnWPuqeIz9/j2viQLQK
7LtsJZ4xXhveGGmWMN2yXGw7xkNV6L4GXW3tKF24maAMNaVdHIijH93uvWrGZM9Gm6K3P3UIr1a1
AiNiae991+8VWZ2bEsOzl+j50Ub7ucmLlhNfa84bVrhxrdfD6xQRLffbD4gSuScinAFiggy/mQfP
NZKHhTAMVgNnSEzsJx6+9qRCyysiG2fIgOLEzw4pgUCXaMA00X4ooqQzPCL7ZMhakNuzvTKVXu2n
PECMqOQfRUaix1K3TRMYVBBGC7bTA5EzQO2ADK0CvzzlDqTQecx/nGgpNNADrlsW+PWUZK+DjuaE
/OF6rfpDubiUGh8mR0P2nWIml41hwjSAk/KArLIGBUgvmCaTfR9GomDyhBRfDXIHcoGZjGyOMxNF
uyciAgRQlF4rX7z7TjJSoKJ3EsymqEMQAITBXmskh7Bwb9vgQSxmSjt8ROdEIXBDYPJoXie4PmdS
846Dm7LqGKTbidbFIjLUqB5FS8K7ncsNUvJtO1W7qjFRnRopSSMZ61hpIYeJO5SGXbhH8H7ySwP2
VMs+E8rkwUC/WxeAjhByM+lfsK0hWgm7sjY4DaOLHBRXEB6rFdKYT32sgQhSEKFm8oiy9hlIBYLZ
CEP+onj3aSRD4XYp0c1HOQB9ylrUuUof3wwTdiNKEQEop808pcgwwnF36Qos3Qul25pdOv2ibWml
tJ4mqFODxt2oFMpn7YhXgzp6lH33jBa9NMuNye4C0cI/A1OLNk1v4o+RqbaOc4g1wG1AyFo6I05d
ZlsCWpYckekaBeBMEmAg2fQQA6E+BOghuTyAECXFW4ayHCkyaUdFWduACdHjarSqHivmcLXorQ3Q
g3Rrjj12WSv8mC1KLReYRZfTRMTbxV2A7Z696gPtxM6dy4tmEYRtMWvZFLqhFv7FQG3CjebEyba3
NHuL0FPDA53nXjI6wR7nHHWT+DP4drM3ZYvoUfNqZslTYco31/U3ZQO+0EHvxjjvw5kriHeL8VKC
HBcj5IEIXms8gbCNlkRGeg+fDfPfZXRDl4q4NlbJh2zWrA25HZ/cz24Ss6vgbzIGqXsco3Qj3cX4
PtiOfAh0ynyTA36qTOdddrjmwa5XTs65r0E0nSaNAgBH+9Xphhc/oDYFHpU4GqE2U+5vmXqTcLEc
muxWyV3Pdoqjq193Y9pt4B0dppAhFokaitfOE85E8lCXYYiL6ktrBpNnBTO4wgLBUe1jglWgNlBf
nGzd/ZubU0hQfPIzx+KsorpjV5HOaqB5Bi6r2hKS9zNUPOPCwSoCu5XeFDI4q4PICDGkPxgp5pbc
GVl7gAhCaQLPNjymUa57ZVybK5tX0ayQZkEvhQdv+a8W7pFzN9VXnUyCqyasEweITU0/6qzCfOBM
qxvbKFGUh0aw1a3kORoCtRogORKLNd1/qQAT8SaBiKadPetbawTV3jIM8iSC93VWhDkhRoG2hlaI
1sLuHm1eQat7gT5zrcfWAJGkgSQrnRipQXK0yDgxOTe2zriUvn+1AMupUWkJpN8eV0iNR5UJUrcU
LfhpTdpXXiYE6YNlZtAIwVc2FQzyard8w7cMdULUXlxiDiR+Gf/WOD/6TCcOcAUea5c8AHoMDUJY
6k4VDzBofVgDUSxPmRZfsYTUr/4oul0y9NwXDI832ZSfSkHhWQTfIvL/wDQ7GU0xvibTW4B6BiMj
cwp3og5PMwAnQUI8jeWGTDLRBTKPcZJDoMeXKYsfGRZbz23HCMEgEX1r+jtptf0xmuZtNGTkYAbp
TwsNq6mL7q5c6MW2TUbCUk+TsfYc6RIdeP9gzigZUTZxjplBJpDcRkij+KEoOM0uZsGc6gfmcxwQ
wFY9OTrEOF3Uf1ok332sSE3Iff/omGpVhuSTGfPkVVHVeWRac9jAa5wZMVxR0PbtFNFDDqoP9pmL
ATR20wztVXTZ1gkzAfSTvboANOaRzTViSRjl2gqZ6XBK9DedUJ+mYRP+546tl7csArOCcFoZw55q
79N1O9hQmGXhD1k35F9LOpIbUa1m5ro2FZJnNGRWnf+Yp5l23prjGMFFaXmWKYiiGDVHlpLwHLlg
yChPDhEN7o2cK3OPgAIsIA0isJo4KGedvJbRD5/SNNv0pKY/ds0GYgU3ZmPVMCfuaeFCnfZlc6gK
Ejq7gRZPUe+iqrB3Cfd0Z1voGoZ9HgUHFAj2jharT0bOxtby9yg461XbHMwu+4ea4JtpzbPND7ka
RHCgjkxnJ/u1Z166aAymdVm195isiVUYVDffkv0+W+YkA3YNw60eVR4Ir5bxS8/dztuYPQ/jeXbG
cjnA7fNxkc/VCNMjY7hEgqbGhCzFMW2TmQp75JKgQ6SY+c52sKbX5H8MRfgC29fYWgm0HX2CrjdH
2VGFyCFKIXcBLwjETnx3YKIdkOep2DWDCIGFIp/EH4w5T+B8gSLd3WoSBxpcFzZO2cdxbnQaCw23
GKwqvOEtBJYCknaXbaRbRUeNO2Rn4jCAYPPcRz5K3hYjFyHJnB+TtZABopE+ROSA4r0Li59S1l6l
GW/KjToWsSWwnTq96LGnJMKba8Q3S6vTcysoWCY988gosUsMbIX5+J4m4Jco+IkZ2PSi2JtG+ZOx
5wCbYRVf2MHlbYR4RTRZemBm71l+emuG6OrTqV7FGe13EocXrrp2GWb7OUaYuBpnyA9ZAcsmaGh+
lh0zLptNmKOO9DAHL10BxekDZHHfotnPZ9ehBdjcIl2obVI20EMf5rL61E3SzjJM6Ku8OhlxMngR
i8tKxEglcg0dlLEvkOstTglo9XS/tCZ/GB39uwyg6WgaM7oZ5ofyc+RTRnmIM24p4Dw5XEvIDz04
dKHT+lcdgAaZIwGUFs+lR8fv+n8zOu5IKmycDC4didRUaqdl/tUVSPedbM68pIre6Y3RyIvnrarR
mkVEmHagbwkdPA3KyraWNb+nQ/Sd5BWI94qAFxlLJr4Te2bGKlQF+UZScZeIbVgEnWQHm724jhnV
0GCmD7hzGBrLlanDTApL+p++xhSnXFgAQ1N/VXqG06bvDoh2w22iaOxW880ihulq65KH0LCOUdk9
aj3rmNHY+6SIkr2uaQeAumBuJS3sIisoj2XxNcQaU8Kh5ndDtuJ5GzQ2sxTVfhSjFqij/mWa3dMk
2FCJt1lXldI5ObTpaZ5sRR/CBEsOmProsxU/WiXC8CBAQQ/8rJgZQDIkwcwmvpumtrwQFPa6qPSH
VOR/U7gj16auvcRc2plR9Sn1oqW6pn9vvnS5oT3GVqQ/dlGbXSAsnxFS5IdkFvYqDxL1EkzB3ifd
yi0NIkxp1FfOOB60AaKHg+DV7tpVxMyazWxk/hyPL8Khye3gcdFLUgQJTbO9BEXXTRZKHbu2PRIg
mnQhM3Nue28e5AMBmF+0MdeJy7bKIfgFqE6+zhepTFS+t0nSwupibzfdT3tEccIT/ivdbSinZNdL
qJ9W4mtbPcGTr08KM1e/r63kYbTr8IQzXk++zDFHv1ySthq3yZY17oiZHD6hy8hzDn6artrWZnNE
3Pw/lJ3JbuRKmqVfpZB7JmgkjcOiNu5OHzW6FBpiQ0gKifNMMw5PXx+jC9WdDVSja6PEzaurUEik
Df855zufUqcYBLS+YLxBASKtcRgp6GwSiY5RY7OqouK3oRA7q7j9mFP7zbdIvEKASjaBl+gnIb0H
5RMPhLNET4Zdn9MeEMdqDrgk3cDQZHnMOvIKGisUd2q+6vQsWlTgtnR2RWJ9oCiZ6ArUrFjukh24
ndx35KF1IiYMPR4YZwZrS2HC1ZKdPBXJ8hQoQj2R+cGK8jv9CrwcqoHD9h05w95dW1gS09rjNnI2
QnnpsWerkyu5zw0Aqvxjbcb6H3WH3aZfXHXqn+Hvf/ZFczQ4iGT4W2T1v//pGF7D/+cn3D7tn//v
T1i/j//6Ev1/fV+7j+HjX/6BbTwd5kf13c3X714V/+sPj7/r9TP/f//lv33//SrPc/P97//4b7vD
LIfS+v++PAxUZp5WH/+2/+jr/7ND7O9/9p8lYv90TJy8pmkTaUBIsqgKG7/74d//Ych/SoHRlWox
x3Nt4dtUhVU1d3DKu+Q/TZ8kcSAAC3jSDKj++s8WsYAvSHovcAPp2A7Rdvt/0iLmmP6/tohJD9+4
kEzZA745y/Y9719bxOidAcmRW9REBV9TaiikQmlxJ2HsSrJEM+xhQJ14mmLI2mTmFeZKiF/+wFyl
t3Gf2BE8hipZ+w5N94jIehu4aXQyyRONgs2jTxkUsC39cfL0U9oQtxjQzzRZWtU2NmIGERpAJtiJ
/MKAYv3qZ9XZn0wyvVPL/YnWK0sAWFSvTg4jqxatu+UoMG50EBsPk05+2RUGXOgZ8cG3qz8IV7Rj
E+Uuu1ZfML0etSXByi4Xz0M3izIsHnWXFIBT02f8hSY0bgYtbgfi16sqeDt2xo4aYSAo54hV+iIT
Y75rnkUDSMOZqAHmvd1M0UitENQGRstBzyr6OY0ihisfIO/T1oXSucUu4+/bhTZXmDfaTF4dTcW8
69cfWVS8pC5/S1ff1SlJqMTu7xNsF3FZjVCio+YWW/Y184nCMkC8A42SELZ0i5ObvzSCrLNOBS7o
dRRWtIxL0Zq2bIjobo1xiXBq79wIphPMEgDEBTU64zRCqIATZM7ubWoyXPXm95463jhQOUO1eU+k
KDgUUJ3MHGUIS5x/gA65Y6R+S17J/dNFG2VE1yCl7IWoPNrodJv6LXAxKhq3C5dhQdPaDssKTWyQ
XhO8Ysxoqu+SDsxw8m0frD9IMInH7zjGP64/m3vPVUfLTJ6b5amshvkcr5Sn1PCTO6svXtlcqQHo
j4M2KMGkpNkaWPEC1/oMXMHd1zg1eETiloVd8Digg0J2yshjppn8M/WUzK5xQUIoz2qmFFjazWc6
mjMaFdDROavBnRj6IQdqQn9twcLfUUiTRshBtbO2547BT9Rg5CPjQltYD1KeJ2h2ETKWqqHcnOTE
6lx+Xzo3rPoE83L0PFvYNMRCKUDH8A6tm86n3kHUE47K39bGng4d04wp35RFBbegPMr+WKcItnOh
k0dgoLdTgb23A0efswAwFeje7JGiBTKj700ZAXlL/K8AiNtmJl+nMq9CsfZfM9O4EVwD0KOSfuPg
lpFV9VEFJFNyzH1otE2Y1Wl7nzQa7dL5saRG+yANeRiLJNg2fTuEhnflr5ru48SeNrWAY27ral9T
tAO2veb7trOdO6J4Szwujl1cR6tHYhTi2aSSy5Ndd2hGxl9tlG3VbGMfbs1zXKIbRLJ+l1n7zsS6
2g1V8mvJMOktk+3CkOEuV0zF0zTQDDFE5quIxI3T5N/EJ9YKnf4j6nkTlAZ+cEEIRObsWvswO+2r
Nip0oRFEKuZGrH9pv4fP2h3LxSHO54EaQzTaV5gVwLnfQ4qxD43sHhhApniQIgybhXJ4leJun0qP
+5w5hUxCGeZwTDgMtaIpMT70lpSQGYxXmCmXvCufO7TxMOgPNV3L578fUFmMUDn9O9mol6bworAy
BubADjMhz5xRBSJthX7r7gau3TsLdxu6eb3snTF+5AhrnrWTjDxolDezAR4JPT23LNq7rkj286g+
VFTjkVfBK53BgBoTL/R682AWwYgTBVDqND8oCP03iJrkRSkt710xnp3baDVK2Fapdn1P3uTv/ztE
3u2ALwBVJX3MkvmGIbZ/xtrnn2sEIeoBqUojxrbQvk1V/aAvA6Vh2TBSWwrOEdh4uclV0Z51qtqz
tIZ47xjlGxH0BMGg4jvqegXykpR3EzfDWfFLaqRM0IkHom1j92rPoCumNj0ov8r5GdA3gan/wRC5
euh8Ue0CK0532bLsrJ6s/YQyg5u8/6NE89wUhPc6Uthb4lSfYy3nLXNARcPbNl3MjwUGd+UhwoF7
PrdO0wJsk7e4v+sdfpFXhKgcVJaWYeB7X0jggOINHtcpR9brbFccelX9ZlvToWLIcwP3Jwgtl8fb
xVJS1Um859VaHk2fXWRWTUJBxYYg1Ez+YLhp4ohgT5P9VEHJ1AoX2LnmKnCunWrYF1X0K8F1cCNk
qUPOcDeDaZwmO5an3HvmKJqGtY3j2HNN72TN8pxX3U+GTYCejHE+BSSkUXFRzaxxGAnhVd8u3OnL
qJezFUh1MN13wQn+2AolkbCaNswySbdm32LOpo62yVwBEn5kJbW492RYyPRkf42dax7J/UNKoSCk
cAL+vNXdAiV4gVqzYbj9nVvysS6ldbaq+crACcdze66WrjrAM+f43XOP1nbgHKrePpA9Z8ks/VdS
e+42t44psAweAoy93b2aWQ3EhP+/pvo7ToohlC0Xz27BcENe0SaekMUhFapbf6leTXIIlr6fAfFs
Bt9+GOVFMn3MJYMwZU0nKL2/514QyKhwAQcS/2r9e6qoBwDZUYAl2owk+iZmLnMynMa+9sI4xeCt
uuHG98yTTa0L9XPLJSdrQe6mOS/Q0guOJ4PhH41gvuPWRegwjrYQW4yNpWbqtJvhazEhIy/teHHj
tNks9uozy6DLocTBYkhfAuYySA3d7xRb485FlgnRJA+0gk1M3wc7hCvyoCeaQaTr3HJG/N3SCbl1
vRSQEpy6dQ6e+O/DasXWIGcKn/k+lWyM7XmNPUpj9hbvetiwZsoMT4zbdgsiW/JVBM0q/qBlTqW1
T7o16G0gP7xB4xq5g8/7ZZip/PFJFKIQ0n5YgjAm8IVNdTdXXX7b5Nq7KegOQBvBeGgj66KpxJ0C
XiVeSg2ifIJoCuBmJDSCelMyouRCDJa9XqgUjMsPnpxDsvg3lDU/jB7vq+p+jSY3TMQTJCuqlFMf
cFWAl1g9lVK+LSWT8RLTvdnCIdRNTwBnFndGaYUK7OJx4RFyjP6BlCMPV1KjtA8k1NOu/9PK6SJ4
CvvAe6q96EMQ1OR6fDONZO/w67eSboKxwRMKjxFYt7FpBMaMfr5SXdI9BDlL3cxP0GrJxlqSWLpZ
UfjjpM8WlYnbyBTBXuJAPvoUkm08m/GM2fVPHiABZhEcB7pxvnFLBlzsyBLmsJlvspzENlAcBChE
UOZFFV0gDup1Azi1hr0h/PJTiXE/uW0FzA14kFmw8feAldnCR70XGoIJZMI78giAlPDvcjRSIGHN
d3rpktDtyiuz9/hoLJi8u9U7KtDP9Aovbi3OuX0B6tg1NabNTn5JeM43vhHvMjFlt0C81wpui069
yCX6Alr77u8Hpl2fnl2RpdQsFjlewF2JIZWBQsHuOJAnzej1bOflbExJfTfXdnUnqAA8KTqxiIXW
Kn0B6ywesuuQAFz0BBzoWDMTSt8N5gP8wuwH6LO/htkRDB24XphrvQlxqioUQTLdTmzmeWvv7aW7
ItINd9wqLomb+ncs2G8Li+Oha6wb2Wdk55W7QzhjWjegOHcxfpVx7tp7Dk1Y6omclgSla1YGMSbz
WWGlxPVA0iKOFi+k1S3Ht2raJGlS3l4D1LGX0ExR+yWjCW1w9Hi0cH4dW9aBXSBAZ0eYRIGERVgP
l2lbN65N+E+zv8LItAAfksZEbcB/DyoC8k6hHmSA8FZ6u87hnGFQOGiUsKobSn0T1pnmSAjqT9Ux
wihxdRIO2iZVRy1YMjhb1Y/7KKAdNXEp+YPZr/pXHLo6rCzBzSkB12/gcFt4DRrX/+LAgW4I6eeQ
1Bz8JtorinOeTO1mSvFND2P2O/IRC2lZYMhaGxuJjyvNqt8YXA9mojhrVkxux5Imu8A0T7HfMjPs
umMyYYktJHHx2oEe6UwjEjio98yPt/Oc/XGl8zRF5PomLh064RTtzyKsJ+vq6IpodlVvywCPSrV6
X3Lo//1kHrWKCX/g3s47wlna4zfjyqfERYmqB+9Jtp0A9GIhztdXp+Tt7nLyvqr9E4zTYTR6DLwu
jSSc/cibAA6lIusEN/iSGtOpjIQ4z+3KDo3gpKajDCGk/lIKC9u8eCc7UzjFHO+S8FMoTAOzWbwb
Eg34AS0LrC1TGbi0YHs0dv7iM0+JtmEMISsny3vBby6h8q/zGvLTjvVklebvMbHJ5eLGnGl4YZa9
liN5WMOZ/STT8gDDqNmP3eJvZHuceE9cyVWHlO+0S43gMerhKUbytZuqU2sGD9is/iiLNFGaE1uf
MXazf6zDT17l6F4uJYyErH6dKX/KZ8vlhYDAxCGBnAsLEbaNJOhXtjPZ7iWh4dCvrlbh0xuCOMCU
kx5DFI2cW/imWNRVcUqxUgsMNQqhHsbf4I6f6pnHKmYmsNVZd4HJyToqeEvYO/u+OCoDQFI3/2oh
i+VT9JZQ5hZ4iKTQN9qUnLdFZJH9Ybzo7pfW06eRMTeAUouAjYnOjB9Zo64GdyM2rnYLGeGuawAg
5MpG68lutAcWUnarkw+4zeR8L/RECoFPIZs/jRy3Xx/x91ysbu28qW9hVjMr9zNcoz6PaP5iNO/6
Zp6X29QTa6s4fh5df5p0HVTLZ+7ZT25glwccZXHkvBkifYXveqgblAQRTHvCTmYWWKFBDG+D9JBt
LZXcsRqStV8f2fkgGvcDcDjL+y97bP+o2qNsAjIqkkp/FNQhzb4OpyCQgKGL8zK128KcGH8szi/P
n3/HY8xco47DQLuhEs6TN6ozS/cPDT132PuO2WB/JaALJu4uSFv2xp5lQc4054cV14IwzXIfYNhC
q3pyZfDH1R74d5AxxM/K/aTwm5uKbKbBw1wq/UQcwsFfKDvnCvxaheXYlDtZ/jad+o7p+1l/FxOl
FupiOjRgYTGBSD2RRlt+s1KzbPvyKRUCa0lNYZxguwcIdyGYhpeqGK4J5G0sysepoNY6t8hUtV1z
m5cZbmTNQDJZ0scUBy5pOboQymUfzNaxN+YwG/lGM36+RQbaP7P0NY0CONz4Wz39zpLrwcmIbpza
oS6bbqthYYgQ+NFTF8UUd7c09rDwXmRzX9XTmbnZl5hzCBp0kpmD9TsYBOjTCL+LuBSjw/FXYGzP
SgAri3rtqKSOs4LhjoIy37kIKBEinToiov1McUpdoY8vDxlvvc1v/LW+iu/QlXN9iKgMxB95TdxI
bW0/8iA52pcIhzMFt6xn5d1kRCnO+Z2t46e5ojd1NJcPUU+H3Gzt+3n6omLBvuGeuZmCH57ohrxU
v5PqvfT0eRny+Zj7KNraZZMQuYtdle2zk0z3A821btKYdInnQZagIW0ci1eM5PWcIkjAwNm7nQAg
1qSUvfnZ20hTxV3WwXopTIpzitT5ZTjkCa0hVXccid7GBsh3NFAz4Ai1xqjtB8dhs0PX6qh3Bkkw
9+ntMnsPgUgfE9Jq/tiNR8d6dGpi0mqaOqC4NiGAWt0POKo3kcFNfuE3Ndndte4z42iwcreW95JX
X0KPRy/xgKj152JYgzUttVxzZhMeq45jC/p4JF25SSLqGhURlqG0v8lL2zuQM/ZOyG89ijIEsbeM
HI5nm8BhlABfoTXGg0c9ZhDZmWtsEH9a0rBMGbggl3kd9lP71Hbqc1giqJP28NMZ5a3beHepSQlu
46avi6P2mT9fdew+DKK7rwfrx+LeWlbcmiy0ZqxCRkPxWejl41cVj78c1Cuh1ndCAqLTq7iWoM7W
GVFK89ua6xcXh/0QdfDaRRw2Q/0kXE67WtpX33yrK+nsmxhgqDJp5aV+N7Kr9r6qsC+ZRbc3cD+H
TjdGRxL5ZxtaBgHEkXCy5mpaNnMO6p+CGdNkUgUVyvnEPI+9grPu1FcXzPmcD7KKGrI8kA9LSswe
006xH2gp55nB8Iq96a4heLoLcG5tfLoyn9vSkjtupHdtTHhLKP3Hy7zmpBONgZi9vqGhoYJm+VkH
nFe76W4WOb+4qmdUF+OXU3597VWcnNB7lgP4Y1ogkm8GjDfQAWEZfIIr2Q2qx4Yq3GumvEdaSpsh
+FnUBPRgOic+PnCVBA81aQ93xLwJ9YkZzNOABFuOMr0JYljiFJhMXMDNMtnAgP8Ro+2z9NQoPAot
xBN/aiHuA7xBQNMorrWmigQenoNMdKHyFiApk59y+vxSmH0mn5VOMbGt1xLz2MLqUoz5qTGupAar
SHx6ZBpwEuljngd4pEEkY//x6Ztz9RVV1twaOeCWsmrAcgwnaaOQOtzUc5GixBKzxYW58RfzsTIb
LIWlTYqqmN5rkS13bY7v3ldryssamyOP533v4mXIy7MZ3ZT+4J8aah5IeXVHt45PfBft1tIkSmst
t8BoKSwqOL5ZM5YgXbQM2dgHIMatsJAAK12MybrxCh8vE4E4SkG3Zm+0uzTFhVkGyOxzTJXh7HKl
WydXwPSnq0UOB0c5lomFmbvsmR5CcFUT5Lkgie9BU/HKLN1BAEdtU2s4RKCQPXCIB+4dPTN0XH94
rDt4F4Rc7QhTjewbSiBObiJpx0kadkSbQ7yekMAnoflRjskDzsRsG+Vcl1KAEoy/fxwMti6ed+zU
432OiYvpxX2b9uWbXY4rxQ/Sr+EP/a0bLycRQTcq+TKifI9Vj3Ep2xpdHh9KM761Fq0PvjPeGxJe
d2YDOchVevIyqLTk64tdjEWaOlKmZsvcnOIchB72vXmzyBiEO5dwcwT7XSjjOg8UBhhJUFwQlCVK
c8n5p+0CXmj7c6kdalsNcQ9HeuKHhGN19fvx/qyVpm3DTKl+rvziQzuZf++vhpq2N8Vt5NvJBWd+
BIpRfjFLd642w5I2Suio84H1TU3wjiV1k+wLoGRXz+X1lknabZcES6MZ8IMuGhyOUCrkkRCemEgf
DZ+AUwj45I+TlvOjN3gnLSE9FvEbieXlBQx0a4PDSFenByiQ3QhK7q7y/R8HaAgETJ5k3yxOJU6i
nQOgKbRstqWy+K6pcjoLhx4iSV+8r/wDBo70G/X0oiIzf1edP+540XCX1kzzOlhNi8FvgE6L/eC7
zYkRHD092LU2ICPulZ6NHdbQR2kqWmHqmQhsB6Cjr+R3Wo3m2ZhBA+dmz6djMgpLp3uDaF6d6z6t
zuAv5SGSxaG06rmgSCvJd/bCUdWbQfzhCfCOEYMa14on7vHC3RFdoN19qohU5aZgMSAyB/un3zCm
6mhNI3qi24EFRGHn4dYeOS21yO2T0bjdvsFkvdUx+ka88xf+LZlO+E50OgEoYgaAAei3pQyK18zH
rIrxyboNQyvUB88bQQLMB+WU96DBac1N19bnBveQAxI16/oXGQSXAKueAI031mSlBEf3CbiziD0d
looCQ+YsV9d1/iTu9EawdIevh3NhEky7luFjYVZIBPYIhSCNz1PhgY4un8veKUIbXB5tPVJeW1N9
gAR5TekgIqxKS5fLNCHx8FmZKckkxRRWS3ZID//KjojavW8OzVkeOM6LHelRDsBNyiKQRmW4JJQm
DPRE8GNiBMOs6Ejbjr8jfcJdHYNf7k6YJwyyHZU9jSEgISKxcd099pSdqmV+D0hHcZM/6qW5ixI7
P+KwDbtWZfcjbFItEJ8K6dz0g/uTISxWPfEPp65q9BLBakjNm/C6BuON/whADLu1IKsPd5TM7nrH
jBY82TnX75Rjmu2qQzvTFabq/C6pqjd8Y8bRCeQvwMbUqJUjXZhiPKQoU9vMdcgB5eSV/WZfwb47
QE46YMn3dkvUv+dOyArAHbtMYS2AnMPO9TOooDjqvGZyus6+/YjWpplcpMwGOn/tliJikrx5l/ds
z/zol7WQyA26x9FWXjhG3drr0V/G4NYBh403I3lUFHfvqY3AfCDh5JkFXjyjXdPdnHfWveRQpK5z
iBsiTZnfnvGxfZbrihDZPH5NFsBmRT9c4pgW6QxUy4AZYpkYS9nQDjztvXWsM1vVcnZIxrPS+ke4
5dNKVQ6miei4dJvdMvR6p3rxK+5xd6RZfycjph1jRjCpnDFncWn8mht+BU1m75YSbH82D7vIM6j4
GJySlJ/GZCiuij4X+lG7Q0R0OUkpBZinqbnnJpk56yWXHaFczS20oO+HluHoOOuDXf+13CDM5fK5
KOKG77QNtrKNRnLOMH9h2ob4ubsVooG1OE7YJflfnDQbt3e+9XFARarrKEDA0V+R6G8kRIUdktcX
tbTFhXv+t0xIt7kLyEDwOhSeDIsdauLu29qOH1zh5bcsp7dQBpKtsbAtzSPDn4TD3oaDylcyWOvO
jcsnZVjVYEkNY462DMiTHaaaGu+n+sPpCyWhsyU25OU8GG3ACMN0d1To7OTS2k/DwpZCkVnPJEv9
Er4vbiCfcBtf8rvI7G5LQ7zUSaDCPLL/LDbfnJt7wXlkVgMXm3l5d4zsFJva8M3PlixzMsX7Eknr
WGjzK+nKB1W4QShJiJ+Ap+0tBK82X9s4S/xTnqeHZ9StNYHJU2mzG+CeW59bfsaOLf+miZ6cxOfv
XSow7LpcbwfgatKmB/9PMXrSb7to0ljZSd5VBvh2tdSMR82s3sQzc27FGx76Iyn5SOU33foUACoj
sm85802/flBtGkERi/5MEhqFxRnIaZls2nb36QrzA4z3heohnEKa65akWbHiBlJPLikH0z/aVmPe
OcXrIB6sORjpGeg52pnkVwotPHKIxFrkLMaQtWkmNv+blIW+cKTkw2pICxSny8EjeKkT7pR5EWNc
Y+mwMFpuGxfwr0eNlpdEH+S2uFopqZDMZp5yXz4uDXSUEeg/6QsKhhn1BUR3CViKwP7Eb04daTZy
pBv6HSLN95gvb9TcZduxMn6aKcLw6xBnbGlTVLiR0T72TWfmB7yVNlQLSLdVW+kbmZmv2pv9a0ZY
DPitfu2kne4xsrtwMnXflwd+DYAYnlU9R9j1Hp1Z/dg5hPWkgERje2idE++z0zUUFsfp7VhO87WT
uD6NFkV1BbjYNkMfHLv4vybCrgue3CSvv2qe/JuhJqLN1PvdQiFpYKDsmrGZOUCjuXlUn1FtoIs3
6VvYHZsgjCSTzhEmBhB75sKcC+5y9prYtLnQV5w8U2GC0q0tatjL18G00G3Y68LExjmcDXfVYhdA
/vEpNdV01qxLBoarcxupvSum6uihN4K9bS6eKbm256RAz/MfcK7ZWRIxP7Z2shepXZwAHBCtI+lk
+TRZdUIxdaQ2Y+AsjquddgpidPl9FeQ/FbjWfjHV4+Dnr3GeWQwd6dSwZmvAcLUzx6g8YIjkDK4Y
7wU9Xc3ZKp+PvjmGtoc+bmFTUOsFvdfMYbM0T07TaOU7z6SPFtpy/4qCwNNpv3cpRU+LZTM07Dnk
duVwHIiOYu6Y4/PI0XduBn1PDyHylMm+UfWt4lMbrjqWv2xtcLX0GT7TMLQcfA+HH6VerjW1OwMp
aLPk496lq+gQme4XIabkVgOSSPwbx/Vos/Lla6WweeY2g1aJ4QWXH0yGtJ+paBImOx1SJaQT/DJ4
HzeQY62blBoYLc9ZelpPsMTb8GFoV7ehKK3qCH3xyUxw1ToETWBfJOHUgG1z/LIJzQjlovR+L9Ki
TqhgflK1Ktk39YP28uzp74eunYONhS4s4Q9AnM1uzHJwbvLRvrhmZu1JPvzRc87MlJ/zJhmn4dEq
pLuHtN8xrxWHygE+aWi6OwFUDhkIAu2g2CK0iT2cGXQNZN6hWvpL2kYHlSVE+UoZ7NcYy2Nmtvqu
JWIjdZvf1pTgJAv/MXUx46GUXn4aHJS44HcjYHM2vt8gWCbl498PholOJ6j1TMyLT5B5tigklwKU
iSeMi1WNEFmNtN1HijAiyHlS1SMUDbPUD3UX2CdcIk1I9lsckmA+FORnkOeDe/jc2VNqE1vJREzw
O1aUp1EBc41LSK28mI+xOz7nDirhnMbGtpy6/MnR5nXE+ki0cSJ/Yb+IReDBWadptpkH8FuKG5+T
mEuNypNXaPUL40xYZ917Oo/+pYAku/M12Kg8cDGXtnc0e1WHus7VZuBZ6GAIkodYaD6tBnkgvsvg
nIGjaafjka6JGIaJX3KJhv3dG/pOtHb8aIxUUPvYMA6WoIokgmRA4IMJUfCVw9M7S1NIhi8tGpXD
70p13J9yeNvoDRMjAUEdZ6GGr9THaOklRvPoCO8gM+Xe0dYAGcfvKZu23eWKmuGRJva4fAebUjjU
r4A9J5eZ2ltl8qV9KmJEPodlkdmh5cSfDd/QjVKLc5sU1lVPyElkyy5UMdjExoWzhwZ4JX3sbesJ
oEKT0wgLJMI4FU0KIGx8mMTk3rd0QC1rPHSJRcq37mMDorVXtmAcxwyrfVakJF9d9scMf2yYTu5E
SJM0z6OhVPIwMdUPKjpIPYFFX7owIuwE//fM1KmJ26cEgumvrn1odXdOgejtmQm/46K1N1NH11SK
oHzy0hnhAFldVyjqJAEPJriqIzgkn+U8pu43yK8OJMzdnMFc6NvzUPv5LSsbvfIOtW/KXbv2zJfG
RUWpjWLZFnA3wd3C4TJZAksYsUlVrsU8NIPGqu73UTwOt8SsmM9zW9mU3OF1EVyY5mxnLArwDXmG
CCqhnekbkXoJAywuK5VD9RbHCpxFo3hrwT3WyTzvnExQn930/sUPYApE3KtNQEq7gqLOOyRJciDo
5P2cvZbMdHf5Qg2E6QA4dtZ+OM94ViZ9tSxgoDfm7G1wldiPaJvIX1uijGw1EKHhs9hPlKVjoZGf
vTe+NF7shwnNX9wopjVuByUsZ24EgjDdJI73AyP2PWVvJfkeVTtuVFsnNzya1mpvR0pgv1hLfRxl
dbEhve3hChI4xU2OCyI5aIoBhNcwM7Z83lJi9uYi6dqpl1PZ1qyEyb1TjmonKp6PjlsPpV427Ceq
PnLTDgmm5Ru/SIy9yDDqWVmzjjHXUFcJes9fvm3f6k9p467sEOg7OZl+G1d3SUKB4RGDBE5/G7vw
SI1mnNeXId3mtCTsaTR46LPO2uZT/SZgy8MB3sfUWFwcF+SOAXBoZ6xmZ8EpF/xZHtILiRrexcyv
o0mFlQk0h6DNvhe86ITEoSFdkqa4E3X+EkVEqWUE949axdYpu+PCb4zjbQEZAwQt2dyiQIkl+z9v
6UrGwK94SJwGtg7NiI95VXMuTB6qDGgAd+1XATJelvVn6lqM7uS+EByZqDv5LIK5P46YK444Vrm9
d611NLPsgyP8L3eap/s51rcNaQhCYtxvXY+ZiSle0CHCvMxJpLURKeqXMl4gzuB0eqirggNVtTgb
VGIEi8w6OhhfkMNcrI7FKUntmHEWw/eGPCbymmDyx4+PsyPhqPgdz1gb+iUdQ9UaFYYSBIYx8E+d
2ZfXgpcu4Atm9D/oJYkwpwJfnrArbGkcY27bxvqY5szpIu5CIf2i9X3LLhIkGt8eDIJxBDE4uIwA
B+UQf7buu5iOUuROUHmLwsLTZfssze7sIWdYEeBbjb2OP1yC6OiuFBm99B1p0aVmhU1Yjzi3qIbA
SXkt4/moHeJztvAGfJYjuCMLZvKckcWPYVANUXITI0tDmLhyDiTfQ405UUDyWXCPC4LC8oPMTt6e
/Nq64xO4ikkxnXyCsdt8eCtJPe9qnzC37j7jim8tz9MzXvoX0JtLmDEM3VY5H+xcfnAO5wrTF6fc
6vfB6PxJe6hbIo14ZUtBDcS0lW4OP3LdOyHx1ui3lq/jPS3i4mDR2xEYv5grfHhpC/WkdL8n0j2Q
tkCSYhpzOD4NWZUdYpdfPlaMwySCI0hzrAO63gW9yo68VK++BvnWweLb1facPQfefOAIdfEj/VwV
fGfwHz9q26fZY3Q5KPIGsqGi5+PkZGkk/+ji1e28jdDMDHBoUs42yLDBC35JgvixU+QAC4tjdJmT
/wyiZdqJ2hGwIF4AsW99+CBEAbtiJ3Pen5bLPC/0/Wx4+dNkIaRTwZZCDmD8BQw0K34TCwJn0DDM
T0d8v6W3co+bpQKJ5k8hFa+U7CVO6E+O/ho1yN0KFpjZRbi83pM2fuuzpdqrWmKSyirGRVnJw8q+
QlSSTyZ47pRFecFAt2tKmqgWSzc76fAGOosHgIMweBsXPNaiZ44VkXlZEkrtHc6C23miqQmfTLVT
SPthvVhPQUrmtKJN08/p09MVREYuzPsq9fUxVpRdcjga2ZeofC69bjeR1I07p9ph5h5biMOJIHjE
Pdz9lRKBZKi108ohtg7kOaRKeC/7Dlso2xMTfyZ1RVldjCYNJ48sSjpb3nZxn5NBvg1mQ6ZFW7sB
KCXW0uqzcBEXeTN1ecZf9dznE/0UhIXBwbS4njxO1gWLteI1Yd5Pw7LrFy8Tjr8dWiTeMZ/TXwEx
W3q/a0jwLZAM/CqFxaaSkMdiWlgOdNiAGdIQpNb06ioHLbuINtGI3OXmP6g7j1yLlSy7TqWgtlgg
g74hNa63z/sO8Sxt0ATJoJmQBqKJaTFLJlGAIFRTzcTP/5/jDZ44e++1+4waPmdEXxgChIG5o4HJ
LpoWDUtRag+PkCA471vbBEeOmc+khpGY4XcbM36iFME4dw1eEGlz5/jhcz1Lfv6svDDXsK6qKmdj
Pbc0a2xVgtXALrFK9CSWVz3ZpTPYbs4iLnKFoNGG+YM2s4e5jm7AMdAh58J+sWIcVmPg/Toh5Tup
qfgvjSlEnMxc+AvwkURn7mkdh6GF9VUGO1CRauVqcMISoAJni4z3M5/niQTVssDdYNKNIXuQBKJ7
NCdTlDwQ+AJGQloWCbDGfeIvXYsJ47uukl031v09hXZbajOQpV02wJ5bo1XxaWXT8gdh6Y+VPJMB
7nach9lOwy226i8tMu/kKJd+uaQgytZXOMQMkM8xKp9lr6lp+8mp6IFCs5Fx72KwgRdZLawgpHvS
3cXRkVnEmYaH2u2ZxX2/ulJ0rvblp7DnYa3czNk0XnGSQ4r1L+AxbNAFV4w11W7Ikncvtb5rLwP+
MACREXiv2JB1W2CAx9K8tsAIrBpdnruiVM+jjjbKtl+ESkC/ecNNOMFiZrbb9Jby9wGVvWCcb6mq
z7dLBT2nRwRulXRDGeBE9tHpobSs+sLBhxZyVx6sRc7n6jf1hDNS9wI896cbIY+UmaBk4H6MkRPz
RJOuG+K104/DKc5Kh2sIV3xEWhasIRE3oIJzBqgsiJx9NriPqpEBySreGcqLGb/rD7bK1cqqQMCm
JsWiDN4MMISlAGdWFOrtzNJ5MCeJRk0rLtA474TH8AHU5LPL9G9N6a3B0J7mn7VBczV9MeQO0kdW
L/NGNxldjQsuMpyCM9GXljC8xlAI/7bQwWtfWA9zWD6aEn6OrUIGv+kOC9nGs/nkGq7A6YGBSNcR
5uj8eRrycZczdX4O+DUSZ6BalpM8rXhpDQohAp7hpryJhbgrLZc8b4fjVPtFA5oIWlLZGXw2Q+O8
UMECe3Ggu+V+4iAQUv5EjTqMGrGcu7WRiGLdegWOXusTzxhJAIkQXbx69XQyqmbdVlhPRvOekXhf
KjteuYY6hsF8EyQJIUJzvkagPMH7gm7Ciq/R74kSY6KjzUYnJ5c3gO00IMOZwUjqkd9Ufbbr+uYv
n8XvREdtzVoJWQc4WDSFv3zQIA4YnAJz+jhX3YHVSAdNsMBC6X4lk/M9EXpnjqJtq75wkwLvEb/N
Mx/0AOx8UqV/hevCPWR/xNHRYyoi5sx7JrqP/f5FjTwu165un82kuLci8r3iwt7+QXjuVzhYmFSy
eRUYzVOqWLggLHhx/uP7I8McW35qL64VDd6r2vReQEnsuxmxUABLdJFAwM1h8L4lVwgrIwQa0tes
tKJwQwdLJYCKk+Dlbz1yPf/lUpxvMmOiGlFTsqAV4p1HyzBT9zr/SbR7z9qRp4Qz18vYicQJVexC
HnHtAt+UBbJzD5YqzEPK2BPvDSMpwk/obPoG9x5pPnpojMtQQ1tnQUgbug8Je5p+Ecue0qGMQZwA
Iy08gs9Z+ugOUB8aQ/FW1786576grPGFqO4xshroQjLdBTgV8omYcEjZjhOJc0PFQBi0L7pklakR
NOHP4UKscnUpAcUQQv7pCpHuisQ5jtJ+rTLn6trxA6ubxU0qTlkOUHm4IxVOb53LdjyEsM0WpORt
vm1ZUsxQqYYJCk2exhunHMFs4xYLFat7xLWa5WQ9MPcxsKQjP3mLghv5M2H40vfX0iLwJJvg4A5T
dZ5GC4AQ79MgE6+e6s196rMcqAaD0Ei6zVPg5YOwfCKMRbBx8IfdWXKJkzfHklbQvd1RWFzGzo2I
lrJj0vWb0M/421PRsjFm3KROz54ZfSvzcjCwrr8fjbvZtMMnZL4CW7L6iYRJdrhM7swmC09RrtRt
bUpKHXyuVV1Sk19ocVSx/3AHlwxc6rw2dUUvz+D2ayfVxZku8a88Cz7ahXtX2aa1MxMLSqnhPPSJ
85Eq/1y6/iNDRneAILEK8idr8m409PVDab0NLDA3yiXUZjh0guQ0+61denaeswprBxh1P67nHcNf
tvMN6OYhSkia7pKCq2Pdm49jP7MW7d7zyAOtBIhkKIOryYbUayZC4cAmWP020CYpCZYCPP572/hf
A9KMMoEWKpvtTEfJTVKRV4k0Or9IFaJJfZ0sR25i1b6SERvYFPwvuDw5Jw/Nio6QquM2k2WMWaSU
1yPlhip+pVeZdDTzSzieYAR/dGPFPzOKpwBstzJJDvm6vapqes1zmGAt9VTo2BqViCEJuRknsn2x
pkzdOiXXvkgHMWsIgHEp5YXDZF6zZvhQJfQqw0UVS5JDng5UaQH6HT1oxkRQfiJ73MO/0xnvIBmy
YUhZM68xp62Dqj9z2cVQX7o/FQo+8YDVZKQ/Q7q4q3PUBQH7rhHiRPeG2ntx/Kg1FFsRDj+2U7CL
5l7DYfwDOu+9HuQuTOcb5vYdCwuUYtRwOgYeQkQElbmfKOMb5pGDkeCBVdZjsTAm45YWPS7aFKWG
lzQmdTH10WMNIZmEzqLazYds7ls+vw2PJabriItfaYAN4ioF45ywXYiPbV+DVyqHguv+EqQTCrm9
BhQ7p9Qsl5396UzFg878iMgTfyMDNEwceJcgKq4V5RO1ineTO2/hyuar1oeN4EWLl9Nl4SqwO0YS
EEXQkkaI3slf3eBPvHR4BwN40nzi46x/oDD4ElRozHEdvwL0fCOD/8K1d0E8BGK8t+f2ia7FY5Xo
p8F0DorNyip0gayiw3Je09gggaweTFVSmWAMGInQVRqXoUedcok90CvcZ58E92B9wWY5ACAhmJZ+
m6b/0S21t6owIBCHe5umXpKKwtjYU71NWnGjiuwzTadsZwBWYf7IuRoLSugWBcFtJuc2SuS3YcBD
n+bXucH60Zjzg0wwVnoU2poUkMSC3zstsJc8ZwuO450DMMYkhHMNKwWZBPiB66wNr6loY7YqxXzK
BMvkijOIAt+3TpfQpGxufGCrcAw67lopriF5R15Ce4viMvq0Uw1fPD8HIfrnXoevvQ5yZli4Y7OO
wJC9KXRQ4RmMMnW5MyRpBDeY8Bb4QEx94vWhusSKi73OS7zQdLQnEi+CY9X3KdbmQk6sZwKpVyh9
L15ydurpksTe2VFACBXPeQXigR4F8mM4TXWkkIdQ6XnxT8cWGqLIHkNIVV3dXN0OD+ky+FV19ZPZ
S6WOB+F92EZ95qxJoBTcZ6xXXo9RaHwGGvM6rvhVHy5FaeldEohPRpprVMO/N630lkZr7tiexKHa
vWXhwL+ywOTLC917VGo5sHAER0QytNj8kPHLqHRXk+b4iii6sKDRBGP+BdniNtZAXxbQaPU9esM7
nuOkx5kOlxB6Qm1eKdoJuLlwnOY4HcihIf0qJKrmvUTmzUO8123K2VlB5UzCu6AVjwmMA4W9jq3D
jYxy0MvTcEstD23N54GYDA8Fm8u4ZsO3qV1OfBsOyM6Bw+gO3Lfj8ZGS3xR/KDmNAk82pU7zdsCy
WzktF6NpjOip6h78EGSpVEUIBkzvZA2hpmTZDb+R8zrhXdrGN46ZbT1DiQNgoyOTzE8sppLRgBFR
GtnRlvE9/Qk3Iysxw9PPusa1VnbquavVqWzHzyXvWeXEtwAZ+yiPX/bS1ROqOMKHBFs7nOY3Q/FK
SGeCF2ZYbD0ugJvOCyCs85uRS0Z4xKmS/XrzkuHDIIGZZC9JO7U5Dbuc5C6ssoiqlYUe6kIqnGPu
pd6BJ+SoGAuCOuq2rQUsjeJZ9l6gkOJ7h7ieIUJqmHwsSy6Wy3QJfg1AYDvvlRoXRsFsfI9KtY2Y
kz2GMmb6ld+qGQpHfpBl81iW9dFfsBlxCcarSZLPYmB/RlMSgsTJHbvX3kNHVg0fufrBEfpUK8ya
XKbHgf9bvgVVOG6cCWZWpI3PyPbfI7ZiG2Ha76RDD6Pb0zNq6ksx259Woj+8hAwPkt3nHMbXsCTK
KyDprgOKfp201cS90ydpK3kJHET2CBqNr6i0pplXB39wGNgdB+XeWcZ26Hm3XT9d7N4k+oCTcFIv
2bjcP+KXDm5uPSzIfnPY9CPWnShMbkp+i3JAwHD14zjmFxbyRzvRf8Co5xWvTmy3ZPCH5OCP2Y1b
EAXLquhcLsUMPenwLIlvGrgQ0QSzvZVXUVhUvTS/oVE9SXyxbsZCxqOsgpADzhO+16Q3JhSdX0oN
Ho3OwWQlXlxTvw9QAFNZN3vf7OKDmVxVbq7JMSEQK33b2ECaQTbz9LMPN1z30WdRjMhlrR3LOv8j
OZrGzV9iSI3HI31gTfHHWe3R6LdFoPkmK5KzH+uzrSHqfDczVacip6x2ebSZr35iPhk1XxPyFJnz
OcOa5Gs831ZHIHhCKZIEYpZlfRXZX9YYlOshYb2dYINfJ2oYd5H6Ih57AS6IamWLV59xf2WGoDg9
Yx3kydYMB3HpXOwdbTjTK0DMUrJ4XQ3oWjnEO21moFNKfDphEX6YiGut+aFnnn/byU92PG3Stv+K
8+LPEfZR9NicSWyvo2ojx3E7x7+xSL138irJpvWMBz7EV5ejiuIXi4uwGy0r1YEXCuJLJxjppvbd
UbiW2lITlsccjcay7hQ3+5T+IHJXXL4JTgDmgTUfTq888QoKyPRm+Ao8Vf4rnOxTx2LBxuHep0eK
O0Mra5vFg0YqE9PJTfsVYtPBcecnJ3Z2QfkDPOScZ69Zd6sL/p7BUH9xRD3jdH2F/7Kl4+gxlsNf
VTJGEvdmfMBCC7q32HtpZpxhZ97NQfMOeWvv10DRLKd5T1LMFkON4F123kQMGYixyy7Tn/zPZHyN
5vwXtSk9dzC0ZjaCdjOfbV+O/HxQGx38itvOIKxvf/rcat1ieLKS7K4yAEjDr28uvKrCnSEg5eFp
pUNFb6mcxGzidBiIYovfcMF2r2qHTYrJbZxh7dte86KWZ8YTGH2zFNd1FB7saTjCTIpHIFZWc8qr
5OrL9Gi2IB66eT6Y/cc8TpcmCU5RAl60r/PtMOQ/RuvvKifeiiXG3IcSgwyKA1ybfKKrxCdoRUUB
2Xq5CQhwrjPt2Swa2RdRcgBdhmFsbRvzn57bakOzq1gTAqcIdSTk51gdLEqMyNYsQHO6c3IWpsRD
HTFcE3OlL51+qrr2j5AXstXVr9Lg6ObUUGSAEXjzhSmJbGttegFz7eDuKRW0nbWxkKy9JPshXRVf
hiG8BR9z28CKisLqV2ekifwW94IMSDiiPa37dhr3Tu68IEey54+ZqMPR++4Gnm9FVrhrqXosJbRU
/kYFUj6GN3Afehs7rKlzGyY0HnBzzWadhFQ0IYt2Co4CXtiAsdaxqGyXDa7UiQ1iBrx8ZWWJPFBo
t/KyolgVqvXZummMehDIBg+kaEM7xMoYcKeqQH1LL74XfDwJuCT5ib3TTtgUbSOPMpvxlsmck0Fs
aNUQFSe2b9+p4kCDKvFV/Zfm7qsR2Sg9f27miq18qQkD06VpsekJex4AAMQMWKBDBhzQnt+tM1kY
XOOoGOpSumTK4M0D58YaAm+RY3/EMv9sPIE/LdD7yX33opnNoZnRBYIHuuonLiXFY+02L43Kra1o
yueWYout5Qf4uf2QbBZ3MFsBYNCs3m0SNsrDjSZnTufqs2dOK2xeVAnPMsz6BycyKBIpjRO8iYeh
7PTW4Nyi8R48+rJgGZLg4JV8UjmbwcSaYjugHIArufbLEQgxjMnVsb89UeQbFl8/lcwODJn5fmBV
AOeYjWhBTGFn15CYBBItP+G7EjFy85SH+yqbnjsWmsfWNm7GObitu/a7CYMnyiGHc+73NQ2b5Aj0
jGOw791XNF/BVXp+TkitPWBx6Mu3gMrdtyISJDHmZA/dZMuS2WKVuGqo1H6ucr4TDGTE331g1u1o
gYnqy2bHfYmsG5OWiiQ3qC43j0M31HuVxKcAjCXkE9/d8Z5eGY4qdi01RBjtM2s7zCiLKWx9aaMd
W6hpI0UCW5OqAscv2axOyTemv23QNa//IAX9h2BK/09M0v63uvmUv+2/RyX9Mynpv/5/wlLywRv9
31FK+376LH//5U99lv/9v32m7e8/85SWf/XfcEqGa/0rTsPQ9AObp90xPfF/eErOv9Ic5XID8i3Y
AIELaul/8pTcf2XXK/wwME3Hcln3WP+bpyT+1RK+GYSh79NQ5ZjOf4inZDnQkmjiiqvy+PNf/pPr
WVjG7cC2XSLgwG/FQlv6/nxIy7gF6/SfI7+y8wDy2BphbLiElfNOHg4cYzDexXibKovRWbWfyYCT
A6rznZTOpYeTv+4XfUSK2dr/06/x7t++9L+UvbyrcCEvX4OGnX//PeFjX34w4Tou2v/CtPrn7ymD
hOh7eHhWrBbPTlH8lVa5vIntZL9wOwRuUczPexvpfyHLhKDXiLWa+lP1/c2c8catY4e0LeikVUU8
3sAATxAbOScs3nLrJPVc7g1WQ4fRli95Or178cTelc2GJV22yhxsO6+tfqhqYsHazB3q7Yyrgo44
gkYG2y+yO1lPqRa2tzD5HMKYfZMnYI9mIczyajw2KFrbuDk5WfvWJNPzZEcYr2J96UwrYqcVuPsq
sXbwJOAaT6d2Mi+p9JZaWrGbjJmNiAfzNZhgwjD/GNUI/SIJnnwWCKhSw82AlLP2PByaUHx06N0X
jcP4N+MXjwY4FzL6pYDFmPOHwTnoTGNp98TZG233Otnk9VPMpXQ8caCR92hpbMEsjfcFjWGtHX3n
5IBBXdT0VEtjH6vmwS6C8oT7kWgmBsttXJBBSrFvbTtcA6aJX1AVk7uZ/eHMtpyRQeJInO351p/K
6R7/42uV+3LbB8Md9pmLj5C3xp6Tb3IzXBOzIHwCfyXhZh4qAE8YUHYeXD8ofMjCw8j7jUx2lpI+
zvseEG49n4XdL/uoZJe5/V1SYFCL8KfvwPS02zjGvNVNN9IXlCFP03daRp8Uo/AVD8Zo3mID5ssh
IzEi3FOjANzIAHITT/lX1Y1bKg9dFIkexouTP5DFeinHar4basJmlk0shUHp5AbIF2xhs61Mu632
AnpqZqYXEcu7zJ4/uH6Hq6pa9mNkcVK0BjMkfeDVNh0eofU4IrGtuVOHK5NRLMhtQCK5B5wHCLs7
T+YmfE/Cqt57icdtgq396A8bt0VVML1h19BGtyXJokHyNg9qkeCChOmOq9m2HvgLpCZrJXToX9GG
x4g5mGsyLLI4p0jJ9YB0VF376AQLBXScar5rS256f6e98m4YMDS4y6YiT1gdTP1x5q785vf2bzxN
5QZAHAH5eWvaOSusft7FfvclcwJRfacepU4+KgpeTI+tJAtbSqMqc+WOzT1fvawfME0+Men6SD3d
GyVjh7ryb4l29lvdae6DQ3+wMDry2//0QHketZ1fjKi5A51AEM+LP8hbPM2B+nVmirzHRp0HFzAu
iqC2enRmc7rALD4hELk04nIRN6nKnmboxk2PbyTl9JKCdiaD4qsoxO3KtZ1VetSdh8j3kV0OkUal
5rUMdiGkKpebFzGEufidbOer05jcoVYx7IfezrCDH4xGD245/rYFhr2FE8fqzH4wzM8RlnVR2X+9
mK+TOdu7QmtyYAl/cI/PQlNHq4hzYd1Gpt6r/OIonLgmmOungdpSnpHxSr7qEHZOyd3AvTRcwsPu
RNMVU7o4JF37So4giiq5m9UE57ehytVaKiLNBl2gafkBfMt5qsfmJZzyH8TyHyvtcGzbRreaaVnR
mHHtHGNx7+V3uV3SHIKsPpfE1hJHceLL30RWLExxRUI/jjc6T34D17sSPTbvZ19dSA1Cx/a5KplL
YxSXG6nkx+TxPYn4DS6r2Jemy6Wb03MlHUvuan3iKNs66J6byvVBqtjzD4bCCT0yTJeQGdVMLvCB
JHfzfZZHJ7draOOaAjYlevjDarfP7CTdWFxRUxP3s5rcZ1RIrgvjtQx4llVAnrFKODxHPzv0znSN
5/wuLdpLIKyblKbC1KE2ioXeypBev10aMRMfQTaLjJ0e+QXaTs+td+zbW2mxGcndoNkaxiJz+IcG
W8MYRYJwB9WRblUfaEZgrS8CuiKC7KNrBxaxkwGlI+mwFcd4luMBv7HeWsywQhpPdlx9KDU3a1z1
j7GiLQFwPX7TlRopeglKZKmJLHGjw9u6D59qIJ+pTu6Yg/+c4clQzgX7/kPJL4fHufRp8NPsyyO0
6ab8ky1hGor6eCeN7gUjyTGKMbqoOeZa3YMgwDXMpyRl56NhttU5l/KGgtvbFBEa7f2o4ocyT989
8J9rE/VQ5T7L2XrpIYKhYXfhRhsiv9B3Kknc93CeLK5vfL8hUbWt4cCmylPk9NK/S6v6PsxguDl9
inN97p9iQdWP6cbHXIek+rr+JlFByzmJrifi+GLRZPEa4T8scvne5019TxF8OWqW0YNZ7GusOmvW
FnMQJogtsjxG0VK+g+NXpk6wDdPnQFCdaAn5C1LuWNGsvSZk/9YmWfXM5ca8W9IrnsmGl24qdg+t
d5jn7q2CxVdhigJRkR4c7ghkXmDc1TRZ4R9PqBTZjIkt9kLn+VqZqX0Cso3obAYLS5uuxiBizYpi
taoFPGiUTbgqhgE5enp0wwMM8JDmVqokhnFlKFxaU11tXS7vfoT/GVhhBHtwk6qiPBYVJTGkEDmU
bTaLQmVHKfv0MZBcnUtMzXsqALJN7m+kEV6H0fgIsw7Umh0TAxfDk2biWElgjitXkh8JvHPNXmgX
EzevO2rCPYSjs2WVeFsnUjEMYdTX9ew4HXXUqcnGz78XKSeV0vYTv00exCC/rwqVAoOKfvy64+ej
fTSL0y1gEmwMYbNDfVCLMhQAbObwCklC4KGYXhjmYBtxW4POH+xd+RzUineOBfRgk3D7JMxVYSbN
4HmXJu8CS52AgqoTwsl7C73+wr9vbdIMIE0SVbdFAmVaSSg2wm3SG69m+aCTZRNUEwbyQCGyQvbY
7aSP2dQDuDDZlrm+F20FPuwV+JJ6J62puTJOylWXwWHq2eTNEb67lq1uXDFzuA8SS6kTlvcUM5h7
3706wVBdDfKn+GA4AOk3yWQvjyyCVwjwMKLGXVYEBlAnXlG0AT+2RoBDAkuya8CsGTQeuhmhcOvV
qbrSuhSus96QW97v8X06zBeTx/MosOIpIIdn3fABaK0ZC1HgTxfUvINiRiXKMCQnyEGr1GoFarsY
N4aHktnHVXrjD0Vyoji2vXU1HMom0tPmH/+TDtedFj6uM0qVyOJgqdoUbFuZB+dL1A/TjRk4byyJ
9yNv0W2kgFtYhRfdkQ+/ILHE1bkcR4Ox2003AKiSa8lq8DDHpoEmAJwIustx5mm46XtcV5jg9i4P
MyazOnkgCnQ0YxYNpJJu5OCcmzYODlhlvG2QWZT4qeixxFals+TZjTrjagBwigi6H8dRP7kTF+cK
fCKSxC42IP9rUnm7aorvcOsGG7xgf7GniSwhpd42GFOtwEs3KWTmLTYR/Dj8wirTbKGjmyhgromN
hx51YUH3SVTW0RJS5OzCaLQhVbphbV4eE1nvBVV063JZPlZTCWeUEhOTspW+o5KshQaCu2LZe7iX
XApGtADyGrNIhujbzMmfMevzlIDD5i+0rpb/ikvLiKFwp2UlwAUg/RS641M0JudpoK3ngfaXL0oQ
c/hy8GBTQEWwhOaZD0w3vJuL41CxVoAL70A5wkFuyBkZxWyecyPcVE4wb7DuFbfxUH1GNb+r2b83
+4ZNsPLbq7VsnxIpxVHG4FZNNrpUUNlnroVcirK/VIwzAkhu7hoHVsogtbM8nvx6jXoJjxKvhdTm
5G2y5yVac1lgUWc74r7JXlza6DbI2pjrYymx0enwAACoZtSb2nVmMdCZQflIKYjdUkaThLs5ysTe
iBlq5qI7K9gDuIt9IptO+paZ3xVZp7ofmjtjLA3AdRQpUQh+AgYlngabPV+cYg+SOaCIlgUxCDJ8
tDBdDwWSwm5M9fc8t9YNTv96V2dsVShzQCusPfTuwt9nslS70lLuWZK4AulXbU18/+yQmAstgyc8
tor3wZThviRlcW1n9KAuqqE5KF2gzA6UPPR0LATvzQDovplHfQnN9NpgOb3xbXhr5LJfSggGZyhG
8apoJu9M2uInE8FfRGH2Prfc8AguZXG3oepgJw42WafNr6j279SYfVvlQnMdG8oVFvSBHaB92qPl
3AKdWo2FGB4U/Tammzzy7GAVLnij1lF80hDo1TTKU2fpT69s5mMBGmplRqZ77mkepGXAv+SaSnCr
U6eOMZ64l+fudJ1/89Zuj1pR1tZ4yZM5rAnAf+Fb946UwV25tgZ3M2UmIb+YLWdDQ+kb6pGwVXTy
e3x+ockHbDTra4TOvEcQSFla+v7WmBPmqiZ8x5XivsxG9J1Ba+1m/yYscDpR2P1dpAPVJEFGMAHS
azdywTeFOHNiiT0ECW8l+lAh3E4E8QmDjonFFhWnllUI8OREV3Lg4by5uIcwgO6t1PNvesP5y/0H
20wHBqz0RfZZfytJ3Jb9mHLGeFc581thz7vJmxjcHeL5JO5wZlakMMtvNYHxU7ExL7JfsjXiukRq
HH+ahhs4tY/J3me43boeCJEa8ceeLPvRAzJD6lzu0qy1Ed1B5BKegT0q3hCS0g0O4dqc4psCE+JB
cTS0ejR2MB1omcUqNZCHMwhJxR7+HVmnn2EfvyIxIi00R6Oe+NT2NdtDq3ucvHrvVkzwKft+blQM
DFWq70JVurhdHXlgmcBu1/7IU+zrMazGzlpcAc0TTg4+9BE+NZyoRm0397wPONTSmZgb0/AWWovm
qOJDk9uM/rzIGUEg2B/GNuWn/iurJtp6PpXSI9eHPa12j54f3eVDcjFEzPZdAdOyShf0XOB5ex2y
DAc4NBY5pS86RpocJatdjAEp8dNtH1PcmlFZvcPi8G6I6juv8AeaNTEcpsRmnI9eMdkbKARYPs1i
STmPtHl6JV1yKe2bUr5XaU+BVrL2XfhxyF4aWzWWeUrhf7ueQS+18nPSzidd9cYxD9kH+wtXku0t
czBs4GkoSAFg3znXcbxD0JjwqVFBwd2mBQ4THcfJZAYwif20RMh3vhacxSYF0SJ65ed90Lp9djOV
HVpORtLpCGXiOc3L53lkhSCD8NjTchkiz2QOKp4GNBdl+VurjAMfm+DEl2WvkAXsdEW3iyIIeLbZ
PvM6BQc+XWdOViZbAMoFS+RdQ7yBj0ixdWkDWbWd+iJs6e9ED38mpsxphcmyPTXxTHoxnqkRmyyC
ajnKjaPCl9bkNpXTSULWN6xpKwffn4fhe+krHEggBVlumNyAYjYnzOMNNpZNltMSSC/YG8FptlGz
temJAvKKiE4IfPeeXfxiE5rBOZLpTV2sJym1HQjl/XYmZ3GLq2r97JkjhA0OuCEBLAph1meEz+ZG
7vsOj1AdDX+8g9oNQtraVxDwkrC8QY6LqQoVANXgRQB2TWityZa9kPjgCOUaC1iVvwpCECM3E/X8
4Zu1fx+Ez1lmP1tVKy71gCFKaW/DYF4eF8OfZ4RPeS8e0xmnsxije0khKwVivcPLwcypg+iDACyO
8+vjol5F4Ez6uW2AxZDuVf0FDw8OGlaPqc7dU2saKA5p7FHUzPRAd8jokVOvGjffRCa0QplQtoSv
Zu4YRFKyFuFMG3IPyJ5AMWutLfUS1snzl4rfkgQDjIS0ruZbWz5or6CXmujjijsXrAlaNcxW/MZ4
ugGuwSgY4dgW8ezTcsZR0cY1RbfWcTSM+2qwiQPIlgPTtv7hlIrikGu89o+l49wOLUjCCsXyyEvL
vDVyRHoqNnypsV+lYt9lQ/E8hPQl8nBxH2XbqtJhZ1h4zKtG+ucOUXACQXEokvgJ9Iba8IEH5N26
wAvM4aU3rTsC9njBq+xnMWX1LRYE5QBt0THzcme5O2A3O3rxtkqX44Fn/5XO1y2vg3rn+8stVvn3
k+NtZ2l6ZEeX25KDFzfvkSJV4j9YJGT3TcI8NEToxhVYhJXpjnKva/0raYfFxG1g2nb2k5qHLYMB
vaxMMV6YNufaqjjdBSJZBIDEInCP96pqD3Z6byly9uAdqNCDw85gSO9HuQNPVJ8iCy9Bnw5bkl60
DtVhCCgUp26WEs+Q7W0N3gWAxYuOqruob7vbbFi2iCHGgrRdcMnclYQe9+wpcHFFn3HXWDtpBgbl
XqyuA2f4dqtgBzb32kXOAj807j3PuhkLoqW9TRZGGbdd157zmRyGCTVoSWpbG2Z1l3o9Pnpepb4y
IuBuG7y3ZXPfJmpbEMpyGQ0BAbGF6cN1qJ8HkOi4DMdnvm1sQc7TFIwP2RJi67zwr4vNu7IDrWRP
4ZsBWxHqaR2hOt8HRAS3I1GITYbcp6jAASR1a9IKAWInv00HdRqoTfWA2NmYgVeOZaK0UgyDuFtD
d+DqDSGlvsw2+7wykiQzI1405QJDEOW0KTwjPnhp+K7oS2Y5Pgn3EXPxNWyyPTGqO79vohWUXlxJ
efTUY1ZvogqLeQKLAB8Mn26MTfkLvEiofrdkV3C1B691zxk7OBc2tOfWTrqLUQ7XrNZHmWsEOtP4
afmUYOm5tBU8RrMmte8ua1tUyZgLBu/RT1MdfIIp3CIpR4yC+4lKYqjXLxzKXLhJi2K7eehN/i6l
NV8mMx83pT/x6xEPPh6Qilt+rBJ8FeFzjiUDEj185+DWVMMDGs3DHEBopcTamflSVXAtEVyT/8He
mS1HjmxX9lf6B1AGOBzTa8wTgzFwfoGRySTmeXAAX6+FlFpdV1JfmZ67zaqYWWnJCgYCcPdzzt5r
O+nR0aJ+QUQ2UCP/2xZiS3fNX7QVQDbYqTzRLaWoZRWMFASB0ekIuouenkvq3UoKvJEJTR89Hsxz
Sf7AynKXY6rzRASPPhGRy/YhjsqXvnSe6xFlh+bRUvODoj6CPP8gEmSnGcWXkmgPAvgNqjVJSzPk
leGPdQxa9mpbxDd70Fa2a737lqyPDTIVkrcuCHWORQWWCuYRRaLPwRtlNueS6gGEFpfMsI19FHIu
jSLMls77ULQziQbnhWRcCz9NvvZS2IeuHH+zNTrrti+uzmiheymuWuGzE9s/VeT9xvrUr3KbRm9h
2uvCBS2e4vZuAoepQNRvavzQIvUZkZvhuLN9yCx00490nefcDKxH40fkxs1Kt/OP2Mt3bid+lWiW
VljJSZzLaPawuY+kMbfVh8dMC7RDf6YGYj5uaGQfMktJ6le1E1q6T7UOx8JMrxJWvU0qeCh+628n
G5m/ecmzNtmWWeEhLw2/WmrjLRVkpElz53rxS9xkRCwK8YT3ThK11OSH0gD7G9rRadJeYpE8+IPp
7cxkbmc4UEYEu5OoSUVN2x72pEvTIG1Ac7b5i5SkDpqDfUmmnZwN6p0Rco7xcWL6+tUsO+OhCdU2
73Oksox1al2xZbpbMGHXvHewWUSGmpu9SwT68TyNJufZyyHjDfrZ8J0AH5v0WfIz5gOkZv6ZBf6P
Zs4P/28F+BgMYP/vU+d7+79O3a/o8+/DZshQ/z5ttvW/XEd4wrVBshBWaDOI/rf0Htv4S3c83dOJ
m5eE9ejmv0+bDfmXYehMelxpCQbPDoPopqBTw3TW/IthM7RwYdmWZzie8z9J7zEYW/992mx5wnRd
gZ8Yuhq5BPPP8PfJrhKt7aiYPNVJWSs9sXFovhX9TXsDqk5l21roj6FNtpAZ/naZ/oupMu/7n77w
PAb/+5gbR17OuIQX9h7lLBZjEqU924Dt/pvXEczz/+MreQzn53foWQ7//OMrxYMVGbTgsO+NFkA8
96aJ+hAjlywJKSMNZqvRFRoa7V6WOancxH7Z3X7ePnoav6WVn0rM2Br5c8j4xm0ypD8+YXM16DL+
t4tZ0ds73lNUerdq3Opdf/YaXLl4KAyWdPJ8NzZhRVnSPVptsM1JURNDfGh8i40Hv5nSXqo+fMOc
sjCHaGv3HyTgZgRM5lWAID54LRHNKhG/1050wMy1BSSywLS9CJr+TAV2gpzxoNrs1JNm6CkLg3xz
LBztJfG644B1KBHmQRQcTT2505PspBBO1RmCpw67kvJutmpOI6YfWHrH2JQAztOraTmnMUWqGDGS
NREBZ1V3tpqJECX/FDvTip0OaGpwb7xgjppf1UG2hAWH/IANmont77UTTIe0gjDg7kgDWQR2fEU9
euKevyXWuNJUuvINubPrHhqwc31DaJySBgf8rUuSneLgEDaQKm34wkMMGiHYhdpCou1Mm02pDesW
lCEjtQN4waeOCp1hIpadfg1ajQhWZr8gUShPq+EahA8txA0MRbsIv0phi4dsBk6LgJ5SsqOJ1jH6
AqKvElqi1PGMyotwXWXVo1eRxFkUJzuCqae8J0UYwdwytvx5Hn6HzrXSWGNzj9OPbx/jCtBY8tmI
5CcxQ3IOjm1S7htZf4oOQBQffeAk14qaPQ61U+6ZB+y0uDnmkA7OSHLrEc8yuz0A8V3lDF7gShUz
vqGTB4XVpaIdUZF97JLhp3fH2UGOLAmRdbdnpHrxpXcSzONDhtd0cNa2328Yzuy3YWxfVTnQPVFr
FYRbj+KNhPqc+XYf7P7EmVIIpviTddr1Vjac9UJtZEwIphasJwhDgP8XCkthD5yGX0HYtXucK2e8
iht9mlshmAqSHdL2BfkHRWwvtWw8z98pGQbN9y3M+SONxNWQTSurMCnM/NPk8GSN/To1TAjn3qrT
kxODuEXIk2G0dM255UB1IOewd9hXV0lC7EhA/GkrgRFqu2G4d37IDK9fm3Z4tbwJphwfD+pJbDZw
83Dj0sNSJCF4vty5LdaS4c2Z8UxECfRmfjL1+pGxwcf8V9uO9B0+0hE/e+cBStOXfhM+9RicUp2H
DzNj0ARby+n4gaObRr2nqDU5qK77yCIuyLlTSp1m0aOvxu1EgZ5kzEOMi75u3J5Z9riyqnAdWNwI
KXGXHFd5Kbgq98bwTljL5hp9OUho5BgkGG/vCn4OJ4TKOr95ziSEiheohM1cbQTwG/I51nEUPFSN
+evPZ+t66w0+IPIVB6RrOnA/+HAcwcohOKSN3FVxzfwtudZayhmyX6WlSTdFnenebwfb2s3vaTS6
PficRxxie9PGe9+lOyvRmfsqXEPN3lTNPkEN6WD8VvWAm5TcbfdZYRF0qwu6DUxl6Msf0VSv0oLl
tfBPsOm3RRIfmLq+O9l97ulUEleFYZosD3TX1ZUG4Io+wjuoP3zXvvPcNNprW1hLBkFrG13GvHxC
Pf5snPwxEs4DLlbG2863oweHqgxuZeY8J1mLi7q4BJr/ysaKa4CbKUKcolyEQsFSPwZUIxYRRwSb
w5FuFygXVlg6rJilo2a+nqRHMNqY8A1/PfBrHTzBN7pZLPmmIlcg80rcCn74Q811DUT4E+onjUyv
qe6/antIKZ9sDDTyUKEHR7NCDEj5LptzyBISpVDrKdgtye1f1p+tXz1GzOJSJMUWbQI3sHeV7510
n6I16CnKW1yv4pDzqCAtPIYtbvQm9p7i1KTn+C0L7dXuhjMjhFPIyjzZ9qnuuDpuygmVd8MY8N7S
RDbi7JSm3IFhdzTwnulRciIN4Kt1mpUM+01VcYgU7X1yEmyW+qnaZAP+ZsC7hIURN0a9G8iDUdDR
odNoVCwvjnhABbFznPRSRuqsIVSY70oEwGF0DVzelEbiqd+RG5dfiHBzOCDLMHzPC7YfZ+YmIOQV
5Z1mJHRVrkMZX0ehXTXPvTdWSJRwemPMCkCruHSxhY9o/JrHWjj0yuZL08ZzotznokZDUv82vO5u
59y6fCZd+lHV8qEKzi7N6ils9qHnPPVe+QiQ5mEabGYF9I8GzELo1NISEQBFnUFvyWq/6MZ86Am+
KR1CYVWieJsqeUia4ZySOMAmfhzILfCHaTs6CIRYpiLlr72L1xSfUUoET0S26NAQR+xu5tbMiL+l
6N3nuWHN/BYVKGxxH0eM/c0J4Nuzoj3ZGlvG9pwkjHdUHjglAUtZCy391FFVOcUIe6zdVyTK0sFm
ctztK18eitq50cXIUBWFDCZb82nAftEH8LDpW1TUyRTXW6nJHbLAA3KXrZdGhxis0ZhM28Gftimh
3AoRwmwzVFP0ESpU2A1RLkX52cV0jcp5PJS45TtHGvSLG/kYxM0y4gDVo8mOIAslmOHGc6gFj2Lk
Zv3EkM4G4XFY/v+hof8sNNTQ/6nSdVfk31392fy95vjzLf+mcHXNvwxTOqYFT09SjDjINf+t5nC9
vxioOi4ED8OBLGlwWP7fiaHOX/DNKAEMm6rD0c3/o3A1xF+ea1Kq2DqBFjDi5P+k5pAUL/9wIMeY
jFzUpoJxTWlbuv6PB3LY+10aJra98dKcRnOyRkNPXT6z97bN4OGb8XZQstYIDDZ9XJx8v0Zl5e9k
duxyj30pvpZd8tjNbsBofAkBPYykGfT51avcdYywTS/wI8ag+rGvTtFrp/p3qy5vJodCn8mcm/kf
pTG9S29YZ0n9NTcnGKeupy7fNLR0jfwlgjOWoGHNUX1bWXr1UJJnprFpw9/18PDPSxT3P10QprrS
oc6TkrA1k5LuH2qhiBODaGUfbKMR7lxYO+lp6uly6OWZHr74Jr0EzwoQ75HexMOU5PlFZw+j6doQ
u4HZ3cD6crdwRe+J+XoM8/plEKP2jm73PUXtTimXkjqpteE16uBbjFYrCOvpJ06QxqPjD2gZrICs
SFnVN1jRYE1ABYbFyTR+TKBTe4gQlxR57VFEeDaNhtPX6D2BSPUPdTIO55zu9E0SwrAOw1IjDaqf
mZRmvK1x2kBKYQRWAFxc5d6oHVLIjmVMHjilWrgapS9hnsD6CiDMHfW6w2zS2cYtQzACxAE5TeXr
3oMJgcSiPXPmZzk1dJKWZtB6h0o3p4MPkQfMWYn9VdZnZ8Dg5sfkqo5OX23sUmMwkAbZ42RMnyGB
yydhY/ityRffBgDzHzngfVtIdkzbNz5pq74Fbx5c66OG1UsiwPnnn7b8jyU3yHXbFtIzufUNIf+I
rf9W+dL7NbMwGGgpRU1JZOAHuu1w2SE2YhSJjmFA9TkWtJYbUby7QjHAjLMPrxs2barKG4pwfY8R
gopHBUcv1+7oip6btGsuYUMSFtE4Dl366Xc//wYrT3sm6nUxojm9u0qXyN+8auEEAid1YJOUEmhI
672ZtUcwSximm3KyiV5xc+qQKNsUWZ1spV6QQUMkNfFOoMf/+RX5I2n/m+Td4oo4FvU5y8L8y7zy
/L0XELq4yXSPskgjqBCYb9DA4OXEqFkNQH53XA4efu3eG9tT1BgMnz35y9QdciUWahPHGMcK8g0b
cnZWxNDi0x+sEBGVaF5l2BqnThpnYomea40znZ9l3l65v1y25gNBNgAA6vJfY67xTJAR/V/0Noz/
9EDzHmjpYDLQ6bDo+n/Qy9vQg1N3iLG6FGQ4gXmi5RDsfUXQDA1KyvvR3KGHIQmE6h0Dpr6FE0Pu
TYxGI05o2sdDgQJjfGsMiM1GK84ejQX8ZHzs/821t+a95R+XY2manpD6H1OEQ1bhP179vCmgBNeB
uckCBH9mQjhGmG0jFII2T8x2ckAZG1NB/+PPb7OpAOHi4EckEUweM/B7h7BEtlGT364NQ7BWSEUX
Ya416zi18g3Cnr3NqMoJ2ke9RQEdjPBpXN1ZR4V3lcyXd2mg7/AjFSsrf3REcFc2MSphWjZb0+lv
sf8T6IQAiTR90qd+69GPiXGi0zhATt2g1OkXeiGehUljHy3TIU6f/bFiLInugNmvfijLCE67it0l
uCyQVzX6yjgm4jQWb8HkfiH+vaPVJGB0gBWOfxgnt3quI+p5LfKfiC4uOcm3RvPmIwQNsd+6oFiL
JH2KHeehU3G09rF+N78niwmeXQnYmYgXa4Ioq0yfkN6rfBepLwg6ywRmC1ePwOZJTsuyD7/ISCuW
jUOsnsc9Pej9F5IHxAfMEbBLXRvVJCcy4y5d6D+4EYl3bhsx/QC5ATDkU+c0zsRR7RF5vIN/j5cV
irZlO+RYabMyvjjxYoyHtwqh6Re5zjiYEvOrruKfvkDODcI81DlFVhN+K2SYdUd0gmP2jwlBHbLS
P33dJ60OyEomxmgBuYloeQS58PTck0kh/2CjRwCEOTyVva+tIUJ/lDGescGpl642C7JLQaxb+2XJ
Nt9n7gQ2v8ddDZQldsaFCxd+DVfgLslZhuQRHNVElkEnCqrXsgWUbEbFuo8DF7F1gyYjTBmAhdAH
sDosUvaXYyIwpRDa2jbhPfcnMBC5YV4moJIoh/WHMB6vemBwlLfFwW/VqhfhFdI7IDahvTW9cesF
TEvMsKu2sbYSycUNMQcTF/0xC6/60MAKbPOzWw2Xdi4NJdhk3meV7sfOfHCTvcqBgvCnCu0taoPM
og2XcH9AOGEdbb/bqEq2rl6tUaPNuGCC4Epbc46W7WXMnF0dJTAD07Ft41VPmm7lOEjxu2CcoYvP
UBC/c9NuUEJaxt5vqx9UEpuxhB5W7hlgvTHZpZczvJVl2cPQolMh1LYx82zd+DC6mzyi5E2/+tpy
V0TtUQXHcxQJOPmF6VYwkz1KbyYqAAqtxTA4EN5Hb9t5ydfYo4WBXgeu3/scEnUlIpZ4qjzaZM67
kaT0RttxTa4WypK80Hc5EsMqpI6ospwoEf2aoLiBQgqgaI7iRGr2YM1rupX+yqMc5y/EDf4k3rgN
GVOqqZmTGZhiB3zriyrpwJB55dIkhhtjylXiFVjbXnPBgnAxtNRb2pa890Q1bSFbpXut46Mn1JRW
GRNYgWVIV/W9MhrvOJKv0Vf1IQAAYLTRcRSZDbqskph3oUAOf5wIxhs6SZu4NnqZQYy7u74YSgBs
E2RAwQ4gfzGsL7Z61n3hLttx/ABxeE0K5xm50aPrYCydVItQonyHPvSJqIIOKBYWz9GdTdy0Geo6
SBXQd2tsETsAlv5qRjIB9Zo1lnLfJXW51RPC/+ogeHA4NG58grSLSmFAtUS1cVz4JuYQvCMNuydm
9IF0WyyyPqE+bMsdHavnVsTaOWlJ3gIttkCevpYZ2cbuHK4OPsGZ5XpYHYqHaIT/7kN/vkhGFNsU
uhs8PxNynZ9t9LJsN4JDIdJR7Luu2ejkQeOXdSGk5g4dJ5KyqFUZmGup/Bixbsv2VZD0saji7ju0
ppsltGCp9ODDUMM9g0iw7SBmgVE06Mjg56VOaVkbcngB/cRxkzCGMaeZN+jOUUhxECMqlwJ2jTuQ
QJeXNm5hLZ8JEQRwVuOacO6rFjrfLRbkRZW1a2/lBU2yUD0yK0WkXIwujphBPugJ74lvwsXzNUSR
bavDOrNhRPb1qocBv+ra+MdzmQtisEmrnKF+h+07mfR7MrQXrXOnLexoVHv0gmFNoe6N445wjXYr
BSqCPAYjyY/+oivrLWQKtEDNrLa17nwGeXsShfc1DXjBQjpudARxWnjYTlYANZ7SgYfQ4woqw18S
CvvdYGlNyGqKvf4WwLxYMo/lWa0rh55YdLVgkS+CKWYuMW182qYPWvKRFy2DfI7aa7TH0UoNXFNR
0C02hqUfPGhZSnyLLn+0bjh4tIx7EprxEsNr1b1PF6aIn7UPqW5/Qb0RSLwEwj3+hmChDaySQGu6
nBvOzcTK9dDl130QiIMdhtcArBsYjm1j0S0hdPF5sE+oAPExIRHiPF8jHSzNL2mmT70Jw0BTP6bT
PMV2cSIPpuNZUI+p3bMhwNf0HYzXndAvvfgmCAbpmxWcbNF91kCIVBP81NGxUuNCDSuYIMQ12GAI
h8RGl0VICn21dleNxLagyBn1Z4gVHpnH2p0JLIui3X/HWRFf+zhfMDZndkHDpTf0Zy8DrDl1IHhU
8TPrOIl/V2ycNgq4CKwWkKCFnBFRRomBBZHlobKTb4teSxhn92bcmU71BeL3yciiQy46DvImmarM
FTTHfvV/vGnsWNjdbEWkeARnL//RAe+NpHBQ5pjIrghp0orwNKQlDAnBhMop4nVvJO2h5nnCBhDc
MP2oVZtvbMfmXAbTvxmaYu3rRM9o7HFNbWEZqh+84Jfppe9DK7J15mXMqHTZHnLI/ZWI1dZX5Y+d
x590DAgWcX28KOzBkDK8ypELlgPAGEF+a9wYeQ4/gjP+KkZmLd66hX2j9QPqDjg57lS8Nkl/h7WU
LOToPzh6+FrVMzj11YthS7ARMiso9UtSjJwg2p1pApmJLBqvE0HsuAQKeujY2EzdQz9md6+RMb44
lUFHLhqDJX4qzGZ0ZjO9vxhddNBH0HuGztYpPVsuZWN/tOQiLN1eQxoWTU/6WJKpR9GiT8HroLU0
wqRHECLy/Lo6aPpZr2uyLjhUOTnrZRdX5lJpCeUlYY5F3O/ZhghBmn4DqIs2cdXBfoYug2xiENjD
3BZWS90hj6cO/9QiEi4dYTwhjkQh1AT7xoLN2sGaKGv9WVcao5C8ew3NieWLKWGpOeJxTF+7DrtN
gD6THJ2bo9ApwKHnVi+I78Pnmndw+Xz0foSiLVsP+Q31H+iwHFbZ+OU51sWbfVZdCnOHofGDaKb7
6BFfK3KDO7yazSyOteodlpbaZVepUL3NHxggk0e7ED+Nre8NlwIQnL2x9OtfplsznGtRrqOv3Fh6
fMt9dRy6BCwMEuGlilDi6URwN/vJqCHxGqO5cRPYO+ROM2XJgwcE4k9Ths4EPU0TWxcMjOY2JktI
lV21wg0R77KAApaZG5wElKil80K62pqHLun9tZZU3IvWNJds+ToAwGPmIXUHsZht0364mHGnBltq
X4Y85hE5RMD1sbX6MFqS/KN01hPo6BjX68bq0f+Nuv1p6WCw0ZftTBnrpFQyQiq0J19pp0zrX3XF
o47jZB71Dfek9Y9Q+Fdz8lkErSNy0metaL4pl56rADmMT0pbDqix3FZ19poQh+6GI+vbYCzmoJOF
qMSlbBjAFpLxcA+62zATJD7QXBfd0J41d/gSJW+cfjon6Kj+vaxdRmxT5HxEgvMB2QFl9btvrF0e
2+yHCuFy66GTqZv6YjXaT2obH4RWHIyQFFuVv3XT2C+EXdGoQA5sVG+JTH7ckS5BnTSnlnNT1LD5
tX702/fKF3joGJIrTA5T+J0FDCDIqtNMxLnYhx8Y8Lk5w+e4wRYdSq4JwUpt+yup24WjZefRxlLu
gcZYBF1XLS05bRMQ1h2UGIyBKCx799PEDRPn0SMimivtuHsRfwQpALOsG/H7GAfZnzMZfeBU/Zgg
uthe922HxkfT+m/oe5ZFquEUBVOXEmXcyM+UWcHAW8yq+nGkObQmby/Zebp9gAcy4NuNll0fYCMl
42jbQLUERm9d3VLqgHyncxLie5ws0Jkm8+zRDfxNm2EkIv6a6LDs0LiB2PpOCAYNExWKOfzzzEc4
qyxK1/iCtVxvUxfJT+sQEB9sxxLZllJ8c+tPXwNmOhwIRNkTcNWzKy81avMxYn/oodT/WU8UJTDI
wFWNuGzhFqDILGIcjDA7Rfg94EPy8cOXXWMQA/VED0qSBuMa8GUDE33lUDKT0droh/LvM0cryrqV
nCpDqSUy6TOWIVzQMlxmI/ZQDdtI2sBm598WcACK2fK5ILzaFJwyhRifrEyzV1UCbccZXgCNvlJ3
n3oD8Wpg6DeTRNLWFsWGgIcnNynuuNG3LpxMqiE4Qlj5l7jAiV/shrW0RsmBHTNkEKNdTTnzV9Uw
bnBaLppuVmf6gYv36SuL8NsaffFWjcnVQ6C2XvUTSmQrFKsSD2dMSmGuq88/F72fDasa4ow+eSxF
O0vhWqClqf0rkvYLDokOXSFvjMoMV4B7jJ1uJFSTxdMAhFzY5aYQMLILiKeZZp0F+kWdQA+qkOia
xf1Ti2J4Vadi77aSvAsxC6rCYzEjjOGm8U2ZfI4gs5iBec463AGOOGDlwzfXops2sviJodqFIOpH
X2jPOuRVRBEj5Xi8gXKLCLfPH0vFyN4jSKvAWzV5v5pCGusxbHdNFe95TB/pt38lgCnwHtwct3kM
ZLZ3+Qiszj9muIk2nUeAMaLIEBlea9yTEeqk6RtfoFZ3ZLABO9Op2ODw4HbRctJhONxYs2ExSa75
3ZnFGAZhgIaEjkKC8fx6PbfRlPiAXIKvOox2ZYANIdBgAFLkkef8A696jo6AMji23esoMLSpEmd8
lX83NX54UZKAmrjEkVBMZ7gNk+g7ULiUW5BMYAV78lXyUxZPX31azNHu4b2wDJuUu+wKqPKlq8Cu
GaJawbu4C8f6MmSDC+xXMgWErLWkXDqzeG9y193UzRaE4hdS8nehpidyFIodMJaVHk/Lbs5b9P1n
QpOwhGRny2DWPJrnNPtE95gsPTf8qdA0uMjDizDZO3AtyaUjmWCUryHjfn+W06IIaLX0CiKTM0+r
bxyinQEKqKY9Da59SBS4BMOF/6L/LkT5E4IywpuuTjTb39nwY9L1pMNzS2oOPDWObKSTknXKgJs/
jvv+JCRKYsU9EzY10sDE/w1K1120qmICq65xJu7oewb0CYNYCwIubPllR2BOw0Kc4NQo2AfNdZzo
Ao+ULG4AUoakkiIvD6rRT7XsXwwhfvkzM44ckUP0+ueltXQ4kKeCXdwcD16s3pO6z5eoXavhq88N
HmRQgnFAIpABMt/vxpcWXeuSHAbK3/6tJSR3HMMeT0Czi5vx1Jo4qmBE74YR9biJMyJI0Qwh2l52
5DjpgfPb1fkrmZlcATYQ8ziShemKt9jR3+vW/TKxlEraluyGGzGqH1r70aKjW0KDxOV6oXZFr3oe
s1LhucvHhUB+sYBoePXeR1wjJLRV9TKv6dDnhU0DF4PtiFHAz12gq1bzPjjFiUHkZiqB4M1GeTNF
yWuEfrkiEL6ojatcg8LgfDyW9MAhtI7x6EAPMTZjNKvdAxT/JPo9+CaW3g7FG37LhaOAQZQNMteJ
/PWa6Sa9EbnxxhyalLnpZeSuhH/sC8Rwkz+e3ZZ5dqyPFwzJPYiFdRkYr3VUnmx/+JQlhmzhyufU
zOBSim3D1Jv4K2OLTW1cOt5jzsGoScZgH6gPXTdtpKDiJR84eRl4Kb1C03cVigPqDEmh4SUr4TAc
M2X0EpE4R2MxANyRJh4nK9yzLckTy1waF+o380CuiHGy9HCrD668do7trdzJOXpgvZCGd9qLSg1K
DdQqLIfmpg6K7mnyjUtijJ9u67oIkrr2lrkGvaCfMvXCewYyiofyksqUT4VMXcpqGLq9Z9LUGYz4
tZASFX/ukTBAFuOpHHm7foJLkU5NtzPnDEubSFpqrIjaM+207ymfewFFSDdOp8UP1jDML0G81RLq
cQ78nEMqs3qq9KpauS2O39ytqqeyyLWdF5ZgR4ts2ZqV9sm+C1M7g0LG7mN0Uu4dgLlHh6h1VsgH
eJXxKY288Uauro14K77jZU0ZjGWWRQwBA1HaJpZ1im0OHU6ZnQN/UL8TQiJ9EeOrILF1GbvtuINl
Gx9wmqwjGxsehhyfDkOr3+gwuJuBtewYRql36seRfiawLEzvdGAHgJ4n007VOnysYgZNykBV4RRq
ula9Me4yr6sQDsfaNdUkhMtG2N8++402/uvfxBWpLsZ0C8Ih29On0vBqat1L5OIJV1X2C5fCTh8q
/4DIkBaNYwTboCpuSainR91XLOcVMQDWmJcnmVjeoaFXTqslfTDmL39+F1bQDqgBbUo+poxBeVbk
s4pF44fTWRodQS2mM4EquZlFl52TTKWPf744ss8oybujVzeIrSClYrdQxg1HO4LzBhMr1u1bYmrv
XYCMsh961rUJOUptRtxUrI8PRmjc//zXny+jFZJOFvyYikbyxJXkOemqI50F5oL6HK0bzF+a8l4H
Lghg5TZP+Zh8CoUn1jK0aY//Jlkw7fSvaQdACKsQtzbvxUeLf6cHyWQNW/fay0T8ABAXjlyOglFz
QWV2LSE4lu429SId+RYV47SkBuTpiRPxWCdI+LSRgDZGav0hCW62ti3Evc4Tdc4Spa+rxCTJKuCQ
xmmuXrnKGSAvYF71RHbRXCqkSdduxRRXuJgJUkqLIn1zYvs7mhMYpMaJc7K4jZqq0YC4QXmbmhvA
JfPozM4qB4dVOhnABQoCdGlnY0ebzn04TAsHRenOHcd+OTlmsbbT1jv5ETZQgya3k5Tu0QqVh83O
4ngVAtwtyMjt8yo8d9bSgUx2GhvaryWkpLzwxcoFtF/yYN+0aCDaidyhFj0hrt+RJbPVWixm0NkN
RzXAVFibw4pG9GA1F+5Nf5ViMZUGAD0v7NyzNe28Qn8r0TYdEBFZhw5NNDdT6K1Mm/WSstrd1dW4
r2iMHpEfuFsE/k9GnZvPnDoWlof4BteIAyFS8yEYC+3cWyPRjiY+TzxGu1hYs2XO3QGgQNok5U/X
w7ZrhhBbYBGG236ij9YFQ3G2MvihfGKwWhziYwW5eUaMatf0opNeJtFxSCAImC2t+ao9+0lQndNc
y+Cpp3JNmggswMS4BdblzyNXDUP3UNXkt9FEs1c2O+WBVWqvYWjGMUWRZGbpjeN/tQ2rbjo6YdWi
F4pr7rpweCB5ezu6EzmXrvQORH7RB1NaCYUyjx8GpqwjHcxjADfbbYX/TjPr4EXUpKWmIEATTLby
m7Kl5tWRHBfti1uH2lOj6t9c6+I4qQIerG3t5TA5F5OdZG9CTIDFcApKX//y0u4dWkxxHhw/A9yS
gxgDvHdoagCS0GYzahj6kP78RSRkpIaUM90IShVnr7Ybozi5/vmSWNkvgx18IowmNM346pU8AgY3
cFGCmSY/DBim1IGHEPPHZPZA5Lyshh7lqfuOwRaSovMcD0hSR117xLGp1kS6kaerzFMTi27pu25I
mjVTkt5MsEk0CCoxFj2SS3jmqWBRVzhzhKe3yxKbFwdQltyBnstUSjjFkdlduDtwkmUVHTxpU9ET
f/vYmOqk+kyhWiA3idwANHOwttTURxtrwIyUMSDWDbSdQo7XaKSfK89KZNGP/WjLJt8niWbg7MUt
OFgoEP3cJ9KATBnqr61tGE8hCV/s/pw0fUKL1ljTZ+xvaWyZ11Av+hNyy9b46YzqV0nTaCNN1S+p
pO0DJq67gAhWZ+KmV72GPb3aN6n2wODhMSlIgCcraR1C61wZSThtij0DXKL+QOku2waRojaU5oGM
C3QPTEAlt9vGEVlxlpHYVI0X3XBLLyUWXtM2jRPos1l5Ch23Z6ZA9WDWmwQ3c1IazUJpFcYVMi8n
b9g7Ae0dp7ZYqfDctioNjpNtXHju0J0FndgMoZk+lE30UdCv2IY9WIEibi6+halH15Rcxaq9GX5C
CHV6OLTc/isVGy/pqLI1O/UCX+PdNs3Huq3Y1uO2QtJGxRhCeslmpHlLM0kygOL1431VPfQa5yqe
TZUB+m278vAv7J3ZctzIlmV/pX4AaYA7RrO2fohAIAIxkAzO5AuMkijM84yv7wVV9q2Ubt4rK7N+
KuuXVCqZZAQRgPvxc/ZeO1f6fZKlR2liaZUqY+Qhnq9L0TIwIxy5BfK00NtvB/U0qoQvyIHAo5Bo
cUfSGq6NT1IBH4fITo8Yp88CYcmZg/Iz4UqA48uBtpsw5TldMka8+ljdT3n+nk2mmzaR89k2yaOe
hM6L06iz2wcryRQCkJf1U3MIW3s7jt2wX4QZ3dfg3cGrduk5H4rGrfXkMOhjc24rtfewvW0XHaoK
4k5zZ/Z0PwnAcrWsSw+dkotNNuj5C2JOZdPabY0q1zZuk1C9yatU/5wqWFR03+D3BOSJTfKUYIlE
007XpFna9oIFibBBe99TDjPNc2JiVw5DaNm4ibBlh1rxvcIOj+EVbSx0Ba/th+qTX/dlSTX9eez0
+4o7BWjoslwMPaB1St9Iqxyx14Qa3Fnkg28DOU60opcLbdY6KyTryUT2cR6gQo5DIrrIdKNnUHfj
tWMG3eEOv0EKmV5GCD1BPuNhIwh6seejDo+COtc0OJIOuEq7Ytc6HZYUyGBKr0Dkrdt7aWGLVUkY
dRkqlIhkMUKZK5p1muyvuZN+phkg+ijJwg2Ps5+L0NiPzjTsYKqvXBBi6XIOKnD59KMVOD6U/ZJ+
G8LXfPBskFhVjUWAxTtw+56M36ACNzZL58mexlsQYPumsfqDA4SKdBdKUkuq+5Aw4Nsygr2kcLjQ
mong8YTANHWAa5gTsApsmF611jsfFVgqVZCWUUuks0HGPJqkITBw8pvGQNegu3kgEGzvWPlXUr+8
Jpt8dSkfcPd+7BR43RyJIqiESEGDfpkOluBIDaS04fnNRy9iFaYvGOYe2a9UFlWVeXU4kVOEwXQb
Ul/xEMXbVgth6TZtcrUaYHzBQIGkT8U9Ea4D5t6hO9AK5RFUXdEgHHbGF9GVtHn1WENoKy9BQnuH
7v8ben2WbI1yK65CaHbyak4g4yoHBA+wIeLKYbh6kkZAxzCk1lZygXRY2hB5mdjyklE99nrTbMc+
vPRgVLzE3lUoavba4EQH5j27ZlnyvQ4Wm8M+ve6wKv1abb7bBCQdaGG/CzCDp0hFt4B+gMq+qR9M
nWA37BLs1rseUd9zarS+QT2ziUJ6+mPFwTikHcmGDeoN312fdeAKC8YhJFClOZFRDTG5hQTtUKAP
39p1L+5zdfaGTMBhmcCzFC3W3CGdH6wo8fUoVc8tPRNSg+7T8ZvmlMjC87XK3obVXHhcnZNSku/W
5LQadL33MhOD8RQltzPtuA159e2NRAq9ScduuUniwLWiAhGTXZhHKy7Js1uIdhgPVV18nXQariog
RRrF9lBxccyC+RWQSHNoO3c27e8D3hNkF/JYr27QKrxjxKQz5FuVSKzjpehJ6ylh2Q3rRBcG4jHK
p+fvXQY1qYKc6urEddIewJ40VvxvmsMIWaQsQ1W7Td/KYd4zN+nLLmCbYbq0zBm9EDy5m27OI5RV
CDMtfelhbxHjUBpEoWGJvbYlM8626jGOwCTcNh2UQrAZ70kdvxkx8gNah8FZWsWzopLWzdxibd6Q
esf5M1VVX2e0Rpif4gXtArN7tL43ImYQrxo348JBmWZBQOe7Cz9ZhwafCtQCmBiQzRnfqTZt64Fm
hAyKJzxVEuFjzLKK1yXX6kc667TKRf6tpaDBH2+549xeLfAtdKDpXXWSlAYYo4eARsUO76uyKQXF
cWJW5GIOh7JZcDdAX9045J5TwzI9UKPSt1n+iTPQqPsTcwfPaXBTfWBOXCLBeJojnlzb8ToMqxpS
MGsMHkPEq8OEgmDgiQYBuXBCFh1Sb9cYstCtS8SCyfSepxcZN29VUItNJAdI7ZKMu7JPQKNCNAze
6WG+xGpXofJ50DRnQsoBeEetCJGhKn6os4ZgaBP7LEWBNvXjMcj7xwkuK4whfBIrZD8JMm/sUXAq
CcE9TUyi29STqbjOkpiyRgfp0HUNOT5lWhU9BUAR6KrYp1GIwSPs6ZuN/JNmXlceuH6vRFqwo02P
dUGgjJYDVaph/jhBHF2iuNSPC9IIGsg5AX15cmycaZVHgF+eDGVPUYflmkPrualWtJc2zpif7ehh
KcYrKTSKGo2XkhjlDJhXPaDMyrUW4DuvqNY+NxiTEdDjlrl2ohR2sTL8NtnhgxJ3nLc7bLx94EO+
DhAuZG/6wAhNW7Mi1eibXRy6zCv0brod9G8O6Eqs/BkeJfulDl5EpsL7bmtjpynBdYb0waiQUVtC
5nPX4OphsL9tZ6Y6ujphBtbumG0muyJDt6qG5Ja08qEcBh1GIh9IVpTCTQHEcVbV3nqjnbmB9be0
DJvdkjAEoRj8rhqhR/Xhy5WsHrYgBatekASHcWaTOZiC2TVcExQI4VLXsEfcxvppM0El4iYyuayU
8ow4oGKw7BwHY0EMQE8Cff+9VCckKGlB7GF96kN5h12DpB0rpF+SrOM7AZKRDhMb/JAuJ24QP5H9
5Ee4+dXaVvZ0FJe49dueuabRWPXNNpxJvpzN4d5ZY5H52PGURexXPWUghHCWp/5L1qI4jVsUGXXy
xhQD6IPZPaEMpssPgMda+tcaSoIFLxkyJhE/4VXheLdjtHZBT/oZS2yWTcp5lK4fMyzNy2rAiYVR
3EjnPnNynE2R+lqaKJASOSMM7EgcSTBBUILT0lelVyFwQ5IDKT65Ac8xUifovllQEQMGPhbhcG8u
ujdW8+vcgq9LrNe5DL/WC5fHKrXvtJDex54IM2vOspNzpyJGM7Agvk428JSRpD+UV0LdaIq0CEyB
EdMSGcaPbIGe9Mwsi4rceeahrZl6aZTQF5EGXrjIOWv68tSO5UR5qdLtzpg/p+0H+Y/qbW0BZG/s
ie552nEkWQJEGlX+za5U59qu6jweR6TXNIOQaAZ7VSpfe5Xy3LQcxRNCRbDXAsbkjvtmjeIeayZd
Db2kkVKW83mi0HJFzWaRqBGBEskyXqJUuQUcZ/hz3FPdDjltTlTZmkYAJVx8GuhL11zCnpZX5FxZ
/iXETzV6MBywGBnqWGYTK5MUNV0MX8MgJ5v1dkpuq6b7LLX6LZXaTSrQs6iTvlMrThVKq38lFg1c
gt1wsH6TZLqR0raFppbv7SJ23GWuWwiQAO7tVpt2DoPJYzGqwFC0+oEjTnzXF+K1NcfRlwP0jCFO
rdvFSe8bSE63GGb6Nflczc1yFwUt5k5A2G5TdV9KHIr7cnRegKlo50oQtzYKEEEOWqRF7epdr9u1
W5CmnXTySxwxIwthhG7IiA2OQ1+e4qpQIFQ5rynPj4da/CEWoYARly4eo9zRhkDEidewh/kFNdc2
EuV/Yr3/W1b+3+LjX+I0rj6/xR//E/jxmqGJf2us4Qz9+R/l9/+4fBQ/eWv+8/v+dNfof0jVNuHA
o6bAgy91zP5/umv0P2w0K5qD6wYvhxCrtP//8uP1P3S02hBXHI4iWO75rj8d/Yb+B2h1fijfpGIN
0LX/jrvmFzW3bqlgXSwpiXMRhspP/VnN3chesWUXMlAPMb4aL7aC+zFkJEZ8wm+k43/zUpqqG4ZY
5fsmTeCfX6oXSpdaLS81ku4rgT1LWimb2dHvwrnci5gNu8QCMnZHZwqfk1pHjEW23sQalhknzarp
qTffoEACEmF8kM4vi64carmAt01PFtJlrBvMt8tbU1Hu//2bR97+s+x9vVCUNxJ0v26oBnyGn9/9
UuXjFGd08e166HY20PV+QtGhL1DhIvCSZFb1+XzWb6s4+aozhohLYr7T+I5A0/tRnOoqe1EreVbG
5obBpWe/6/2kMNEPfYmFnQkhvhPVJl8DcKaB0tkcZ+zUR11W95kFj1ZTh12CAYBBNJ0/kyQqFTA7
FLH5FIbR+1jUQPVUCimLbPBRo5k5OydGkXeovjYcAN5ngMd2Hd3PuYOt1T5FKXgQuAo7xhgBZgEz
3qQKOfXkZm66rAG/7WTYMslu1EhPFk697TL5GRHBuWkZiluR8uA02merW6e5HC/NHDFz7stbUbeN
S5AN6EgClRvH+rCoWzYBeHhutKuZrUBubbqEyMUCtrBUVWAqhG/mgtUzWrk4Jmin1LoLltDv6EUl
dJsdrOgQQmnAmqmbr8j8IbiOSomQEonPtGhIxQd6PbCRLXFWZHIXYe7U1vlPQZEloptshAfEzVHM
1QFCynqOmWHqa0g0sZI4TXoaSKKeWyjzanXocF/mYM4htTAUDYgKb98HlWLM5v6z2dlKaLZdct+Q
2r5WxXEIyC7S93kY+RPD25zeMiEybm8oj4KEFjSTd4uobzR1cqssJTl75N2YJ+iOu7Ey0VVG1yos
78GWG4rmFxJwtojvqpTfqBtDQFNleB9AngrN8TaOCMQJYuVQ1OI9mPCCY3oZde0cTgKsXVmgpF3m
Sz2+jdK45FCEiL9DWJ309sYMRY6EFkVUnhabqqeqGnTtZR5y2hlmAC21X74YUfQQmuZ9qqMjwdHj
bOsBAEBnw2aem5tAGmuACzcsT03oCc7siIIhYsHqw5a3ECSdE/KwtN3eCKii+pnonySpgj0bZr4N
kiFzM0EQnpEvGP/pDXWsnb6ZlF4DQHa71N3b3IZfS+Mb2933hpAE7OoQeWFS68tLPQeonkJEnUNN
9ENnHzSnHYk9UulREaBsmmi96RjuivUJpaNLMFqtRV6TSCCDkzyLrHghnPNEwuV7PtTq1mGKlSMA
3Exb3E43FAN7NeGGmAZw7h3DNru8sWApgV/bLWaJvJtOG7I6O8dlgl2sTE8Q+1/LiCuhjtWrqdcH
VTiPJZ90l2cAe8j2KQWPOfyJh9aMnhvS621RfY3w6y7tG9zqu8TKb/s5OemgGEqLVpM20casboz0
UFaGH6oFTGrjAzEaZCwHiFf8HGopafM1Venkhnb76pDcCO19HZXzel1wyKmNAj34ngmF0/yyw7wM
iokEzcW+R1SJ2cP4MHVSxrXuHFC0UhXaqf3R6cwtHeu0SP1DEfHXuciODOk/m7E+TJXxYVHCokAi
Buic5Okdx8NvjDq3lSWuOKcOWqj6amqdMrvfVUZGnO01M8xDNqTPClpRFJLpra6891n1YDua38zd
PqQqntE0imVyrUDzIVUypQEqasl9hvkSuVB6KofQd1rGiWkNAaq962emmug3CBQjlklEXt2F8ApC
DxHBk047CYDifh6TkzMqd9bYvbKwf+AgdQFjaBPtQN6rrbVHEtbu2mX2ahjzehvRoGx8xaSajqmL
6669yfPkVCzVHt/1TUUwhAYCbw6I0w4wT1vh01AS+zNDJ6tZsaroqjjJS/slk6SVd1PPhDBAMa31
RwtvXCiNT4K63WKBQr/QmZQBQvmZQODaQa8L7NxZUCHYsXlteqKZjLi6wax4E0AMqZCm9SZcRuYI
H7NQzz92uf+3Nd7/pIggzcC99q9pTZePpouLuO4/f67v+KY/qztT/cNyHIhMqk7zSmj2f1V3pvYH
JZ0tCaYBcLa6p/9R3cFrsteKEF2oWB2dksLvz+qOL62EJdUBvkxqMGiH/051p61mvL9aJR3NpPp0
4JlBbuIFf6m5HKMDZZYRkCjiafNuHeJAY8VK6Qy9l8idHUTcdOF+Y9Bc3/4/vSpmRjxrpjQEM7Kf
a6W0SnJNYUrums5LPz9Z4l5DEq7T2o/S92g4jL2nMVOQxVOVnSNOZKXy7YL5jEV3J8nXi5ONoMqI
9c82fyIk24kfnOFDh13IcMA6zO1jT+yBUT8hKMTs8GlHb6YW/6Ze1X9JVoKWZVKdU/Sp65+qtlaE
fzHeNlKdGYPTzy3A+xTV6+xgV7M1T1HPKdR9MJIe9BiCXKttNdpwS59bk2ZstV25UR3qmZrTXeW8
0TlEzlJ6SsEOC7hRYEuK8mOUFlh1NrX5RSQf5G3vZErqEM21DPJ5XSke/ms3osyDWY/kahMF9+mX
BEeJHbzAN0Q0rO8kIoO/3OB0TNfgqL+mN/1qRf3xS9umtfLFJESA9et/+aXjltAgQmZWkwsI07jY
lg7cEiwVufV9xT/kgbVVQsP7968q1vvwl/uUK6yiJbM5hZj2L3dMZGAOjXtZuMbsbDCSzOSgVBBA
gtJ3pmZH4p2n9MccbV9XJ7g22QdqbacwqG8dxa3oXdnOt7F/LPr4oIPAQfDKCmveCJQoWfthLPbG
oQH579/1393nvGuebsfmSVYN8fPFasZhZp6pEj+KCR6QEIUyYiEiRILNZH5v6XZ30Iet6NpO8Ity
ZhXEIMYvkmSCUtk06sdAhwy5I9znWD80SFWd9qkLXSl3EbldC0LgEgWhQjtgxm/XNo+WfIwXZ6NU
sB2b4Dd3/D/5kPnwNZW4LvyC/AOww8+/z9BF2PkyrUDgLig0G29GgRBiYR3nBamHQb9C7G14W50w
/TgZsEq7rfJtKl40/Oed8BpDPSwVwPxpPPz7a/13K9lP7+2XG3MszREu58KNKR4XGDROw7lQ1fCb
kyAMJzlvLsT9uOoQ/eZT/mfm3c9XxfrF8NzytqKA6ovpN8oHzArNAnNAbfZYO1GcNFwbDDdbO5QI
4s3fecPXe+ifnoz/+kysX86doLCbrGt59RTEhdM6eNfuRPGgNljv0o90AB+d6HB9g51Vw5wgPvI3
F/7vHk1Hx9pCqQVr4le/N7r4YgTOzBvg0w5SeOAlM9SguYmGyK8W8oOSuyZKHxyjvMCCPSsRkkJi
JbQRKmy01/LGq+zo62/e1d9dFscQyDToXJjGj1v5L+tUrRRpNcqscHOjBe42+k0X+WiQPdUyLmZT
e7CBT2I2NwEfFmfjq56Yp9+8h1/JDOvj8pf3IH65McJhbBtr4MpwwDuuqcFA2em+pi9tuEK/+1tw
WNs8pwOePirF8JsnYu1F/fOdATgAFxOUFRpFPz+tHaJK5jA8EZI5ykiaiEKbNSTr04Srkzr4bIGA
4cwokMuTi+tKRbgBw6rOeoct52YgzIbbFUrLjcNoC3FD/CriTUXMcGN1Xqyjxxz/JIL+a9bB39QG
9MF1m4wp00L98MtFG3rFURUQvC6tCbdLHK9Oyv1FUWl/rgC/joR1uP2RRePX7rHzvFurxDkYjwoL
/W8+wPUK/fpsSWkJQ5Ombpu/5hT2gyMye+4I7amlx/jf7cenYh3+qpsFrN/UelnyqhSdW9HRCG6x
cfxuxRXW33yKVEggP9lH0Pj+ivcIamsOETEWbgXQDjvJjtQhHR0KB/IzZ9UT5hdvaHIi3bt9Pmek
nTAlX0Iv5Bxbc3Dqc3lxmDXFo0bg9EM86b4O1JkXWy3vm/IaTnQhaCBoFE+m84mmG/Z/txd16EkY
kOuXAN+Tt5O73YwRfdHORTIg4GHYOpOOyLKvSeVgL/cTEEYjDf1KUw7kZR36EKkbZd620XNXtehi
DynpLdlhQA1fYGo3attn8o2HCXnREt05s+WXlk7QifDW1yIp18Vf4dbIdGJECVOfH6ACHFKpMuvm
xsbP04hgp5I5ULaqN2ti26n5Os/YEC4cLMFuRrPKeXFb0Q3ROoiSwAZrDUclRrSh3RPrwVBK8xyn
vo9N3a0GZddZ4mTEzQ6YrzsrnwMDcL7jqGn5ISFvRdewvZEhAC8bSzUjDhxtEVCNFzX9VuF6yMcE
vFm+1fnxymIiyVY9tRJ4H9BrEfkYjNSG4n2iC59BQNAWPhfxrpHBkPblLlfOiMYJqd8KLv4Q1VDc
im0bvszTpYneF6xBaJO8ZM4RZTz1MP5o37pB8l5reA/1xWPascszbBVgyzX8FyNDx3AW2xbJjBKx
bafNLsEd165iwCV07Qg9hz34IPEYcgATKTGYzvlbMF4QVipV7k7krHNenUFCIGBMiY/rRmJCWAoC
nMFmVe8ctnaTKyYwp47kIAEzpWTntjJr5M06kzg+AFxAtFAQt6GFzTbMXrdDirGGlyvyb2lCxppv
PVeoFplNXFJpvI1l+6gJ8rJF6DFGPF2IFzkHKio0rSWOGt6CCqydSmTJAMPPXDvzdVJB7S3mPm2b
rfxq3PeZBUPoFdsnv/R9EMOPTHs3kGhmVWwBqOKgc+wNLTwE2nDM6UWFfYw/sNgIe9zZ9g3C0W0w
c3trJwv2MqJVy5LYPXq30rixlcmryzsnvTPNR1vUu7B6cELpijbf5gUrbgyhOqUhOZBvxfBXwyoE
f1v6USl/rLmWucYP3RXLgl625cI91jXiFW6Vhhob9D4Cfsw9IjqE9SNyxK3SLxvB5N8y75vx1UDF
WzsQK7EVG1hL04YzQ8ZUtUIg3iYuMsitLkYct9VOUiV2iJWNDuwUHfwEkEcNhW6g/WUVuKuuMYIg
pUdgUQFOpaVG61eJPiz6ShMslUraiHufWhsBUyePGcShpRwxsX808FdMOiFkhwtGo7AMCIJvdD7Y
iHFpRjeIThyOlNKiDK/xrM93mMvXTzLkZgkQSvIUxvjdJHN6MA1cPjwnJN0YYB+shfgevDqqc86r
iStvuU6v79JIesGIEW8hhE/XNzjEN7Xit+m3Bnfiwjegodlq9rfKkBviBymXZ65qQF+3k+/cD26m
PXWy2ZSoK2o8dAXifKmRxd5Ybg9Pvw+hy9As5VoH+25IgegMXtGx5UC474OvGtb4jPoy0uTeYFdy
eotWm76byHjNI40hCX9Py/2UJK6BVbgees8ZiJK3GfkNlhubXL/pOOL3CWiiGnLCD6/hOYHJOn9X
U4H+EFepwMrGiqZ0i2cX0BS7j4yWOIG/dMQEs2V9B+3Fpc3KDUbEkdEz/w1JDFnT4ZstEeXbkr63
QR06o9Vhfn6yNWRSsGkM7B5NO+zSHN+1YdN5vEQlwRGOiqMCLUZ8M/Sqq1mPBKJwiL6P9WcjeLAE
Mo6oRAGvw9zHc0GwkhXIvUbmX1bmAEScp0WQVyi/IA8PG8eLc/tQaNZ5nd2ssTPx3bQgipoM2MdE
pjFbLWERjRFeZJ4auwElYY20Zkd+VkVOFCp9B3uidphIztXDwtcrTND06MinLRBB0l9xTYiX+gir
YO6BPagHo652OrwH1DbnkUOqUxNYFCoAhNRDlgE6gfPfV2h4+U3WHAXa2rK3t/X0FAYvnpliXeO3
39Wr6q1e82ieMGdtTZn7HVjDobO3JCxuHEhxtXhUxX4AbDWLnhE4SPu42qHz3NdQfHFXe2U7oW6h
h5xekc6wIaE6D/ddDb5M0V7ytt4VKSZuJTiETCMEecZL3Ozj0PabBGxFEByIetNRaCSD8CpxrlmK
Wvxiou8wFagPFfjZlpuY0JwHJQLVsNxViOhlFuyWH4IoDd1a4MfyhFDC79kmnVSeFCM4DKM8No1+
aTHMpGO2X1eupbZ8soq9dRum+QRdTbq68tJmyw5t637dlVtFP2EvZ62jjEyNExq5Y1FqJ/QWb0Vg
uH2j+42WHuoYyrDV7BW0n+ic8eTIY740e0BV+4pgeZ46Nxe8cSoLVIkUlqyfmPzWHUPlna9rZGlL
Fz3HQWeAwWXg/ABXzPR/fHsf+nidzi0vlQjNWzeiQhUns1e9Zs6RNDGYsbSTyiqRQQe1vzNtCiD6
rdUSRVTPgF5Grl3s6/olx2sxrrtUtTwMeGB0g+1JMByiuiHLxKuVM0Y38hq0c/3eVQjWke/1JAkq
stlP+LW6usCrDbgIM6A9K7tqFK7JGKO3lZ3tXGjQeGuTPnJUwoydWywVt/1g3fadcqs1wS6M31Wg
V2uhFQ7kkbiRavpCaJjMU7fs0wOOZKIH0+tMekQ3goRNo6s5ytP69xjc8TiiQNadR6FF59jxCaM7
JLNxjBoEbAJMbaRQOMqLhVWfx+oI+DgBT2zMwY7eynuKV0VTdMivkT+owe00kUesX2tSydrwYLfc
J5E8yUQ7B0MHM4K2D+9pLZI0u96rvX4KsvmlGyxfMI4t2gdFgD+k8EjLZz1DB6IYfhblVw28yZoZ
rGnt3tbwPHLfons5YS3H7WjcDK39WNrlY2hk57mTlyawH0FCwwtmigQ5db0lJGrmiOAXaw4OEy68
hMd1RpnPVPlMR3XL+eE86MND2GgvNDHg1ChMS5uioSzEgER3oqY+VYPgsS5xglP40bHAaw17iRsv
RgW/LQPnxwaMZjkONcqWlmtev4iEtSDpV7008mWXFI3+WONh12iV+rKKD8j5G1Ry2bCnf3Yhzw6k
dD5aLsMNaqdXOIaQYG15Iv3y3hw0QhZ5cU9fymOsBt9lRQ2qqC8cOny00ru5VnaBE9zaSfbJMe/U
m+rXDrCzWKN1aCOmzXTTxtO7Zrb3bTo9YODEIAdYGzoMeS6pJ6LbZFF3oDi+FsryPkbNPTSqV9gP
m5HlQKydMoSiZTU/dEXO9ktdzpbBcA61swKPfUtGLYG66lfEjINrmvZz15QndrtzZcktoXrvMy9O
GNXwXqvaA+PH+8mq3bn/Dg//zmqDG707WfbyLhL1JdPMmyGucCDUT2HGg8ewu7TF0Uq+JIhUcUE+
ILCHdCaOnO4etAAzeRvpz3qDsiXHHhoUz6rKJ2n1r7JZHsyGvOGxSN9m9U2vkAuw3rQbBSdTCzm3
NDhu8HxGY3LQhgcotjuuK4Md1qGG00ejeqaRXpeU2xVTBiLWk8kN1Ql57HLrCODLq5v4PaPggo/M
p4Ma42yUsV9xmzoBssumYfMPl5dJ1QED0PM1uY+lPOWKClZNbltVvdTKuCfzkVqeOBl+uTKRNCQC
XGkNHF/Thyvy2K+1H5RMfSWNc7M4vCUaOltzdoHi7EZME1M+obd9sriQNciBmPE4ojpgzQEH+tTT
6nd9mkjVCd1INqcgyfaHPsuvZpe/TY3qYyBZ4uKgtTTpUEM28JuUjvznL3FI4Gj3fYB3PxJTtwqs
gnBHn4pLxFYDGDwiudGIgb3DYmcJCeYYYnTRsmXz+M/MFCN3mATNYC5t/g4N2V8XQKXs9+srrcI6
wdlwXaSi5SuJFF4KyoEImrFiCPfaW2x2Uh6NsmHKJY/r0p3nA0nNbhaJE+QAvwLXUSeGj0EA/of2
4wS1bkJrw2IG5PTjkMafKzgprdbZMXAMR/PWfbRRxGXJ+32PzG3dDhPGemUPBJAVyKkJZVn0S6oF
j51CUQh3edBCX0kbZtLqVgzVjk6qZyg75sNepTq3U+n4FjV+S0r0uj078go18qYUxo2U6cGkaLXx
XTAP3Kdm4UUgr4yW9arKD7alejisDgGeH9kKF9OSOCJ53WULpbGheiE9f1sSUMtb0WpoP8sNAKH1
4LruoCFA8CbH2YQTd+BMZTd80MZutPgr39xwOmW+fl6P+Av0svWYF8fSzSbVqyr0BXFz30zXfiwR
jwREkxXXbGaqU+bdQbHvzdo4LosBiaojJ4Z/qYvcx9CG/Ax4sxtWeA7T4EwOoq0jDaie1rdkcEMx
rTxA7Nnh8njLE+hgULDWvWES+E0kf3KM7ytWfAt5LK2Jpax3pPtuS07Ji8VV0r2wjpF204cCpRkH
2Y8Ow9qQUHn4KwudQMMJErP3esJEVk63Dg4eYt9kXeua4OBA3Fn/nxBfEl4/X4DdGoXlg8UFZQXB
Z3RwMjcwCeUx7GhU0yFYhzMhG4nGIaEM2/16lbVUO81rEnPf7ef8pBM8q8/iCPvkNs0kijy2blM5
9HCkuuKJ/oqvVfLU1MKzoWePhrzU8AUyi0fXETdFaPrjF+4wSqRdKOxH1ZQXMmJpt1Ep8KxIolmt
1PYlnqls7enwg6DFntgOe6K0eNytRLmb0+yaGPP7ehdpQ86HZxAChXCXd2Qp8OQj9uKazG1Cvr5X
wE8KFTe87q9hGFEbr6fJYJGukwe7NL3tCBdcL2HM8W59mhI+qZ4KvFQwgBe4q2gcKYq63mhI2/nE
uMSqkm3XJzA3eBpq1VurVssJOezTNuQB10yWk4CmEE9eGMnj3JGvkZJbzM/4UcnS91iDkbPgBhjc
mahlb30QmzLaEwQGaQ59pza/r/+Nx2OHAvNomclVWncJYeJtZHCKM7DXMtBGh7K+0voO1+vQolTG
vgayg44LLaRlNf3w2+hm9Uwy5R7o/gn0JHNz7qlw/6Mx+P/n4GVfdM18/0la/E+SRYcu7L8eg+/j
L81HRnD1X6fg67f8OQQ3/qCJauoMwQTavpUi/g+JI18yTZUWFbAJMog4t/5jCC7NPzTuZr5oIGWk
kc6XWrYIQovWL6n22gy1NGZRktHs//5fP7WY21/+/teRJqPun/u8LAYAzAVTAk3YwMR/HWEMusrb
qMrvlHfWg/gQu3HX50Ss7YqvOIrrDYeHj+XAxnKhhPVIMXlIXtULPu2DfkyAFGSbzG/8/D6GrLKH
+b1lmL0X2+XcP5c39lXZhDeEGzLbOwT7hvDp7eQFe+nx3w/WoXqwj5rbXsc9eHK/8+ltHOG77JI3
minH/tk+Frc1urGNchuesjuMg4IWgdhU1UbB+g9v5bt1EpDy5bZ4tPqNPNtHeSAizJt3bIqxn16S
h3lHYbwt98spPM5P5ges0fcZNRvDwy/6Z/fIWWl6HZ/1a3CVZ/2ZXqHpt3uyXMxNddcN2/Rd/cA2
NJzlq3ydfL5w3/liZ+9Jw3uub8LD/Iy8H6zfYXLRH++SR3M/7wCiXBZf3SkMEszneq8djJN5bN6G
/JbfNr+rp425VY/h/XgUx3anblkhD9Vj40M53Gsu7oJtfqm3C78NeiPeeuZ1/vIlUjf227iv7poD
FextfIkeBl97EX5wF56iHvgATa4dQZFcNCenxS3rA13rBUsKJ9aLdaUP3K8amW12OylbELvp4Nqf
xBRW3W5oDzGsQ74NxKeyKZ6MW3qSLaMtxbciD6BcMLn6sb3Jqo35PSUvgdX3YbrON8rXaOscxhM9
xKt6tzzS7PCKs+ON+8jr9+I4vS6nyc2vHJpOkWe6NDxu2iuCvuwbmY3zc37FWGG8jPfAJ9oNUj+c
HbcT16I+TocQVtUVDvkx8VK/fYyfwJrCJuRcRJQtmnisjIALrs5ZcUc/dBGYty4hjuGXAPLI/+Ht
PJJcR8Mru5XeABTwZgoQJOg9k5kTRFp477EcbaU31ocldUdIA4U06UFF1auX72WSBH585t5zb8Z1
+gPMKHG1oDlIEaxjTek3gGsxudqMIpfBxvfYKrvkmXKUG0B0bAqoK1JVzbFaBtg2eNxZAMOxGOF+
QOshmVhfDDQMN93tnP6dN0t2+UHvBtXTabq3x/onfv0xR6v3RENWH9UHn8lwUPEo0qQMq85lSuUp
h0xzmOCVCkts28evdcJ6aN71TbRRLt1ZeMp/7Xpc1z/CGxEvvK6uOcITMhB11KUDz8vWmQu3t+pk
Xiv4sIDSeSABBXgTgdFC3ySx/ao8gtsYkorpO8Gv+JxkiuptLLkEJbG1UbCBsaLV39sSL6Ez3l4V
C8mz4o6nT7iuZ2d+BN/NUUyXBp7o7IeRuPKXgXklL+aKGegAztryoPOl4t8ovwKmCNM5Doho9kRw
YhFxM5wZGS30GZVcsYfZteoUF7ejpG2IdZz2PHRJ+FoReIgVnEmA2zoBdmwK2/dp+mpx1Bm33DXf
Gt0FU+clW0x8nvmLpnXNpFQwlom6gJe10llSkfnpha39zpq1KBaYONUDwZrvm85fvNzjjrFCbkk9
5PT3TYbfvLXHvzOpVdYyWb6Pok0U0Pj3Ny+zY3GlVjwbq9HDwQ6EbU1szZNYrPDgC3Z8ozwIj/wN
4SvMxEXjZgdXEDoxosV3ViDGiv+boG2OFbtTTzEDo9ZYYoZjQO02HJQhGcHcqRW0saUQzF4lPogc
KsUHdqCVoq+1+cwApizOlr+uijORkHKvO1aIRFxxzP2g0RV66nhiOCdH5xYf7a/Uf0CyTiwHuZ0O
0flXfWtuzJfzbEHyKDW6TNXFhwN4ydWg40kIdm519K0iDJj9RxbsGNga6M45LhsIyz+SYCsnYVh3
TxGcGkZqW1lNYNbIJaZTQNRLdNFeBD/a/9EIJgxbfeInZpKpyjNItrz7HEz9OEpITlTYeZFtgnp1
ieTcNZ9MTZ1pU61aWAgBSU3f+BEXo7QgXOolLdU49/iXjNcE768bg2gQVz7WLYhO1V3j4vil3dtm
JwK4BUbX2FFNV++XIa77dhs9rFcoV+fkcNuuzcsninKz/WgILmU6uWNaY6a3FpZCLAGwrnFLMgPg
OJOtcwb3ZcbmQurs+NpRedjeKv6rHh1LZebvVWq8UOOdmcjeeB92FqShLIEos52FF5aFGY6/i3Ym
CJdn4idf0HdTW1TJZ3/3iRNOAFIx7LKFHyJhS+ggiZ26HLxAduArvfV3dDtHpu9gAM93fTvZnPg2
04ttfE8JU2aG6DZfSgtDaiE6X7IrksrmtMNZhKe66BZ6Q563lxSf5aVNvxg2n/rV4DXbwYvvg1eu
OBMWssd89BddwJ4GZgXn1w5t0xHW4apcdB7ROs74JMpzn/522/BD9gCmiVvpm6Ri1fa30qPf9F/9
pgUjN5yqL3lf30E7+x4uSUZRDX6Jc7rXThOmvC+fKxE72m93lB5lY1uEL9Ma26a8wL+MIUh7DLtq
199b2MVeWDrGaEvO+NsfIna0w1LBYkzfdQlB/heMzrby+O3X9Dvy4f9jWfsqnr8ZFdUMDVrKr38v
phef7ed/+IWbt1E7nbvfV53ZYHn+v5Xa6yv/u7/5v1DA8rfcpvK/yr2haPuvytZLkf3vf83/U9bm
64/8W9kqWyRjGrJi4fP5xwSD8OXfjDmy+C9IuiyyBTULrDRmj/9XtKomv4XlkarU0lTEX/zWvxet
qvIvumyg+DQlU+EPGtr/pGiVEIv/R6mEgaRMVUnfQT+pqfyM/1mAGDbjIPuEuwOilJpF05kx/tfg
yABXA2aR7VgU41F7xRAS1sSxNGzNSt/7c4K0cuqrlRm8Qs213mnMpFqMc7jtaHA9Tc7e5RhDMBSR
Ae8s6ba1r9LeJ43kkjn/ViHyAxllWet8fGsqSJ6SicAxYxpAIo0byg+FuauT55rozsH3JGsskEYG
i7WcbiyMslAgrXKBudrVke9AZm8MAtLCfVBJqWMZfUEOMqNsGENzptXu6GMWGFTtmMnpJTMqdU9e
8WIm5GPBdg2DwIjVLht6t+XJ1PPZbDMe81HP2ZpQydZ10y7zpKDNLaKNj8WQCBn5CqWBsXloqKz6
QDXMjVeOjb40gMpQBIqXgLyZOAw08g+YG3XITBaVf7VG6S0ldI3Er5qn3cjjSiH0xUFthyMUjyLr
Z4GFEbxLMjYoRmKNSpcvmMEXY9pOv4JhbM+lUGDOgFccGjHi12jdgfByB10KOP7RbSpg4BC+ujKr
uD3jJuztvgG4U4qImhgipKUCcSNlL1EMkXwt6kD2IdGkmYXaTScQIPSnnWgm0WbYhLLa7YBTnaTI
VNyelEdSVw5jWH9JERdPqkHoB6NxZW8jgqE3EtYC/Xsr/2mFVaxDpYNJ32/9SJ28SNvKLWd9DePG
0YdgI87Y8iVjmpdNhde3DYjzYVVkWb9JjZteAwGJV+Edfgw8cpnCU9G6nVpXjZOa0EunUnxWo9V6
qKztfFJLp+79ZtnKZrEVR2WNmUV9Qd9DBtu9K41szkWdBzW0PBQY2TpW1dCLknkf4yFdmXX5GaDj
sbFpsiXBPZw0yecUBI2HORMsecHU2TcSR+x+5C7RFjEREk7VYa0Np5l0op1QStaevpNguBzSqzJS
9r/wo5A31W2QtO+D7zfe3JuXAdcGaDcftTTL3KYVn11Ee9BHPY2abDB10UTfCZFHjuwFO1zytqmy
1qEJXcwp7otXOHyq6pWDkGcT9JhuFMR7kT/li76U4XWE0qozysId0NY5gAcpfcfUX0DCWs5Vh7yh
gWpXVUyGY9oHcTIr6DCvBykCuxhrvDt1/VPuOtB5HQv4ofqShCBfxSLll49muEeJkAgjoPuGKh5w
w8ocJUK0kvkJiJGBI+RnB3Tnmwg/xrUIQ5xDeT0U7b18YSYFkM1j2RtArNnoDtWHXz4FaSQDFQJn
gI3Kn3DfTz48HaypXVSRSJpG0uKc45haCDcM9IKTPitZE7ZDQ3pCUqpeYKSRF2TnylpOda48/HSk
U8gbV7C4sKcxZq1rDQfGS0w98dL0hSDtavOziXXUTxH06kjt1s3Li9QM6b0pLbR1pOLO5bxOEHcI
kuIjkJA/yibmA0eF25JdTs9gjYRFRfFajAl16U2tX8y8cWSelA5KyhscLcK39ReiuFKfkqYe2Y6c
Jk5mLxbGfllqQA5YntFu9ADuEbtarB7Z+QuICnrdI3sAaglM88bQvgPAYnaUFwCQg+E89CgnoP0v
SwZzTjBi2fN7tlZWa5nLUekvUjL3WGNoN9tUfES45xxJtehZosqAgjXt8Qd/lmo0eoM03bIEAxme
l5mtDOosfH5bLSbrmyQwu9PmYZGYwDswxCwwJCGanoAUDKjFyyAkrScKG9xeDAssLinViDpCUr5z
3VA3GfGhDHitBfmrNQ5rjeSL7DbPPTVSlz5TJdmP3SwtJDP8oS0zXtxxkC8BnbaV6ly1kuTKuYHs
Aziz2JMW0MpRd25KST6ERAzWzdTCuMuQJUaE7BaTgmR6mDCOZ2T4kmFVuIDV+flMli5Ij8BmGwtT
IZp3yngDYyuLAH+RZYqD+hpGxhuudGApZSDuWsE4o/qUPIvl5Eqomi+tLvRDYrKYKfsOWhG83cDX
yXkgQ8GuZumptIkKeqR486WgJgr5FqRt7GnzvDBbMXgpXSsULfxMrYYVXRpCsEJ913i6TsFHSk2z
T4SJ6y4vK7zheXcK8CCqPIDFOrij6smAUwiGSwj0ymdcZY9xXS6TBJgpxjh1bXFVtxmPHiUgFWfK
QNKbSrGXZsnuax/ZgqUaB2DTb4kyEeCmoZUYivlqaHgnLHVgvkvvSw4sPHCw+MYYHnQ2UlB+zhLI
DjrbibD4iT4+0uN3TYP5UvmNcJIDZ8btu496XV0SJ/Q+RMGHWEzlJo6wsAZkHRPo0cxJc4eZQuLn
GEH8E+l5DzgCyk9VuRUTAW3txDo+1DjtQQbpzlgx1laGGoQPo6GqYuOp9NkdZ+xOfOHylYQBW9Kl
6hpgR0qA1rcfjrQClCje1BIlLdRjux7Iv7B9lPyXlvvcE2rUL203rduZXCwIEPkFGTYwGVkfPwyW
krhvURPM/WdgjKqjVVGyh71BgyNVw8pqWKHEddg9i1o7D4mpbQscPC51yaHPCWvJQ3cy/Q4xR5Tv
VFWJ96ECpkka36yU2Dd4XnUwV88GwVvUzb5XhlhNW0UJT5UY7ku9yo9j2WYIcbTU++eXTYZGJxUM
wWkKsdi3dVXsZY4bAqHjcDGUYLhwV7IF0jm0EHxa22FgcM1T/x26cb8LxZE26/VfaqG4InqhaCHW
rE06wCZ4PmR1ledBsg+Nr1EaNVj0YgkoKnUTTa1vkUznlgvM31sdVYUSI8MyGp4UlmKRm6jwSyEQ
SZKpzE85CDfFIE8j8x4uDb8Y1GUaRuoea6YYyZoHNvNVdaERtCBjsslqGoR1StkccXSq6/FVdwnB
oVeLwtOymjStDjZyOweeXgghShurQDaac3wTV2ansMXINGhsxvnRupqtlWyRwqQr1ltVhzxCDRIA
/HWgAn8XCuZIfnEF77/IJnlJ/Pk949SyI/KaiaWQGT0haVMl4LuxNTAk0p6mbB39gKGTpvbvlf6U
TP0kk5A1vHayJFX5CZAttalhs2r6Da6jvmqY/eSU/W4cHy3tYyS5z6xQl0gAqvtpkRMEThpDMjID
gNkOTNKROM0NSrPyhbOB/uUHiVv4L+thL4n2KMEGUjAFC0rB201QhwN/9i3MsYunmvQrNgmykAoR
WSa3y0zxka9G7HWN25B/gkW2BxNulcScRpX7XV8lm4mUNAo5wOEG2U8Mr8rkkHaDl1UmcpbGYwax
RI7hkcuxqoVnFxJ4bVnLHL/jmAjLptQwwFSaM2KQ6sN2bwgMeadEhzAb88r0/sStCP8zZUQ7zUxO
syInw4lieA6/9Yrk3jyBjoO7oSAJko2WFFkMZRo7C0lar76qLHAivV+U1mmYgEpGzKkASetjsXjB
PqIBpRFwvcBjArIAZOC+Dk41l102+rw5bOoCGHNtVCxUffQEXqFEzjfMDpvzaGEAPAMKTHWCVo/c
Qb0zSf+du86Jk3QZWS+pfat4Rd98a+N3LKFgHjHCUrXPVBqiRXQCkrMmOunZZxrDm6ceq2OuwKHC
mlIDteQFRyawwJouu98TKsM4GCAKmelhnn2M8jmz6Dd8M6Y+E7uVpLc4TXV11RSMP8limViYi8V9
yndNiE4YKYyvyGQIdmSsyehxTxmedViAzEAGwFxhxTs5TJ6KCFFEMxeXxqFCaV7BRfMN66GP8UcS
K+c4jQRXbF8KPyJq9I7Y3SwjCadKqM+r1mlA8vIhvhThTFuoAcXvim+BhvqgdtW6k39aBQqI+sxZ
7ictolG5Ww8j0waUprqA+7mOQIlhki/GVcONOQGOMoJ+MVLbzIhfKmkVdsVKhzgGeDwEZkkaaGsS
GjVuQzVmhkxCdvuquAMelLSM40aiaRAsXNtSl3B9pHQFcdN7fsEYXwgHZ7am0QUML9MHTjuj1RCd
vtWddZXV+YxeqbOLdnKy18y+MvfRrYrDo2Y0Is64LFhwvq57XbrPWuDb6jTznjXylYitC0BAEFva
dEnn8svykWT6iVnTiPq8THLtCP0GMlijMyPS75WajixSL8/iMMFKgJNdqulZaLOL0AhkPIfVQ58o
uDqqY1Q8ZEAw+YcRavcNSwUii3UgaS6A4CMRGZGdMrTq5M+Y0bcxzs8Y+B/PE/BpRPR0FYwqfNTP
TicPUKFUU6YmWUhTP9I6pB9lJT4RijdLIk0DUvxeDOIxhmIgt2aKawOoOd/5mDHdzEsZglBA/a7G
sxd10eRWBZa2PPuj2eNi4zaMR9JZU19hZlTpSAiCn7rRobFxmRn1SHIiUbhly9tjoQq1g9q/B5E1
by29/Gqzhsl7mP2FkLFn/OZEi1co6kbRjSXEkKqg6ajrUw4TMphkkjHW0ZQ/xkZQNlY5stUHV9Fq
ArwqK/RkQYD5IOiiR4s+27ocMrKcNJkkw4lbkRNe7k9jh9wlRduv1n7iVjAI0LXAkq5yDSp2Q/Zh
gnkd23My6oZNCcn0Q08uOknVRjvaTeGrJAsk58zgmKmMYpnnhrn0c5mGIw3cEGYgJeJBxbLr5Cnp
fTnyWV9Xj9LAnDzToL7FQEUdP0vJLwnHiWV8T1esVYu+YhFT5Ec0dRhTnib4VxJRGfXN4QCOBxwt
91aivFnkPAGd2Js+i5UQP+1ajlNeKYZV7gbpM2wPXbQ1hxUPmJnft8orcXP2YCXs0COnVI9JcC1K
pFQbROBLEOawHH6b6nOcfoLxbKnHujtN4yaZCJhbV/diPPvmTrKWDUpeXb82rCHH4KOe/2QAHmrb
AbfCIlMHCypBZEPbgG6l1GtHDkhE43EZDe+xvhHro4C6eDq+EKYhE5miuMXdRBdM5jc6KjtMLlr2
UaA/yTvPFA5wHZ79/BZ2a9zqVvoUohvjCXr+nGuqdQQUJpV/mTizE5VxA125Ixo08r9ky9shXWjA
/ZQj9kveMv/aYcqoIfspQ/MZWM/Y3GuFZ0aPxP/zhe8Ah8cgwyhlxK2zuuPpw62CNHhdDyu4BUR1
phZruvHL59vmvN9F9aaNG2E4lwR7qkxt0ZBsNNMbwqeav6XGZQ+vUlCdSAVftlZ8dO+5ZSPwtMvh
8SpTwnip7eD5GwbCCw9O4j8q6sE/AGTXgm2GQkUcLimGjCB+RvILJ0yKZg6rYliiC0eD1gicoTzT
vdjfzvEtSh4Ed8ITVG32aRDGBjZDyicpOqwgWR0Ofz3BDFj7a2s96hepahYV4DLL/6yUTacsebyP
1arXNg2Tf7KMHAHHX12ukKpp5KGKGr7P7mTA72L+spLlTTd9BOSdQXQtWLgN0tm0Dkn1mBTuYxMU
r7kNor06fprdrml/IvnYsomLkRNnMlowR2/Rcdh5vu1ZcKsjnURpLufhs0X6PVhfPS4OGVn9oLcu
U5z4PjJUet3M76F0aUw2KLD5TZCpAHM11cupjJiLOFP60JL3NNj56ZcfnTJqpIIUr5LYs9HNc9Ks
dua8neVnyUXb6wcy2HJzK8HUCJBhNV9ittMBsCUHMpck/wwP15b4kWd1PeVOAhyRQBl+VOEUNKjH
gETrCoKkjaBt4Zw2AweXjShFrLZj//STFeen3qLLs8GNct5mq47eYTaeevIRU/aqqyL41RjziMKf
QFhLpp86ZVvmS1DFlvojqT+xADyO3ahhrWIWavMi7cmw8TCkGf1PlhzkslsHnXmuEOXU9TXBXjVD
XQRNz1ExCJdy+NNNf0OYL2XysQmutOYVa+WabQuNq0mh4qvCWm18R68+emUtt0dB3ygND4vBhDxB
Aah9itGGtSOnEGDs0cQavTLjdZ/1OCGYUiKOaoqTD1lD6yDEFNJK7e98TRYcpfGkdRukwDzZLSLT
uuLRRWse2ZgrFi+2jRb1S4XXaFVsOCmsevEwBDcruwvGhe8hWgfDWKfCh4F8WaDMkxghmPm3XF2l
eBVl54KSfTRPRnFplLvCTqej3Gb7Y6FyyxMWSeWbZW24yQLWoAb+jpvsPwiqCsdfEpewJJL72wyv
pVhLOkb4JiiXXL380way6ElxUZ8m6szopPXnutwBuymMoyU8xIla/bcyzpJ6ajvQuN6oOFYHQsnp
wjMpR4xI72m1z5sNcm91a+j3ZELs5fH9hsxFUo1CvlYGwFeU8zphls8AvahM9PNhiDdMUIccAymF
6MsFkHGE7cThXQ94zHlgCobss5dLgkEx3WgrGXaWia1tybvMARixB+dbmxrl9si6yGRNqO4kf2/V
/Nm1Nh26fItn3FAvtSwsYfzqkK7K6LOrThmUD94+VToX2Yo9cbu3wl1u7a0ShdkpqQ5t5/ICxe6S
NriWSFby9OmeZ2DNT0L03rLiiL9jHKBZf1aV01Se3zRmQwHnsLQcfTxRn2Xw3vVnDpopO6bmoY+f
WbSdp0vFKrXcCcV6aJcSklHyEcK7joCYh1jPaCr7NYLLZF05Y7Jsk8nEMWxb/6yWn4WmIHPktOd4
DYBVcjnFjJ2283wtheBKvu6iqX5wHL4OZAvlPy2h+GZ2XxJ7sqD81Wfk4/hPsaVM1zQnC3LhawcW
z6W+Qk3KbCNRN36xbYMVMwpnbtlTrKf4ICdfufTJwIuf3qqvgVtpKMDJ6HpMfbLkndLLpd+Bfjdt
4F0YyGKWxL9D8Ib7R82vmbQm9pVpPsoRGd/CwigXNH68jSSu2z2jjpwlac+LiqN3CA4qp8NKJBC3
WJXRRYl2knKxUGkowkfU32uKZiFm8j2+dckmC/Z69Y3jZG5uabTKk2MT0/Ukr+GSPWgaKSQcN4Pi
ldNPoi/E/FsNblH21oYdZCqKbGvEzXDgHmEMX+BfaxbTuLTGIxZvO2YVLCV7HsrKsOT6WTDmBRLF
wHHLu64lO6Vel9FdosfPLYg3l5ksJRTl4caYLzy/eGeIPDNJpKx+5mFyZMlTw43Z7yV/y+o+i77J
HbED5nYW2oRytAuezzw3pwqA9TkZjgSl0SEe+Qiwb039NSV/gGxJHopZsFGnDRSEaSB+79hy/RZP
nn2xyCEOdN6nG/Mm4U1TfgkfsYQNor4Stb/k8FA12j+NjlVqD21yG5XWjnNENXVz7ayHaqAM5XYc
CA8mUk06ctMFmaeYqG7XxfTZm14q70g7TMwlCCt0MaPwnZpHw9qr+pZvKtTYQeEG77TpW6Lxb7dz
s/JzN0R4VfIY0+1Y4C+9pv6KiRoVu5weuF5B1kJCGJmGTEQdSRuxv3OcptbXnNxjgmBeNzeCC33V
avuBwgRSO/un5Yh3Clt2NIKERcqRExG+VMSvgfylajVwQYgrU+aHDeFvZXB5ozv5XMFCnRGsTHhr
7jIc3pS0jow2MmDsbx4Cg1s9eTH/7RfkWPZUJDX9vlbXg3IVMt3RGcmSheZKk+qkL7VriLW13Fnx
MdHJMucRGh8MGaZyf2oIIIwFZNDrhDQjIOPmp04+pRJfDX9Ha57Eq5nCeSBB4yMBgmTwY8HH6rLv
XrgP5OZK5TkLlznWWhyeAxJfLbsMo1tLO0DlHIMD6vgR5IWAsfSz52MJ6NZKj6df3J+6kt0Q6mWj
2rS6S2D2MNwRxerNt5h6bbsmhviVIFU7jNOmCXn6UhR57ES/mrFPB4Ew1xXLQa5ixb+lhVfATlLs
VFxFNXUID0QhX47N3xzikl61XFDIhkkPYojqaiGGGFdpnn185yhOcndil1j7e+x93LLysFAJNyYg
E41VsIbJj8uZdaq17PZk0gnhIiIPcF778x7zKLtFo/FqLnHx0mCwMPpww9alW70Gzpltrvi78mpv
kWDHYKoislLeh8Iq1Y9Geg4GRK5ekqAcopGr7kIOunw/Ju+1Ydih6iHCwL3H2B6w2SlW7vES+Gs9
bcWNuYqJhE056K+l9pVFb3p9KYqTCJU/dAvRVcxNMa75QfRiNRlbQ7vMVAoyI+1rSVNYbArQ2WZ/
6wSv0Q6sH+yWHmR+JRTF70NyiptrIS/5lnRmCHK3vbBIo4XSrVTuA5XiGHz+Z5NtpWwHyDBiLyln
a1zyebeOQaIThZ4SWqTQ0Q8zVqO3LL2Sy6sp32H50bIVTNTM7nJPA3sfnmp91zQ78hHkP2W+xvpD
JB1OFl9Yiz/IbGDmffWmV6cxuqTp3S+J0toVdWwjY8eKs9Mpa5CptJdoBqv8G2MwDRi3bKbe1aWr
Kv3E8TXq9pjtPB8cvM2GEMCWTRIj+dHhHuqZvk2U91LYzDHm430auT7xzcNpHv6aQWTfxEkdgyBC
lhw7Y4ZiaN0X2yL6dGWWuAqt90MqndGwQdSU44PWTRYhCW5KmNF5xGSaeAImJahjwsfIvwblbdYi
h6YJkvMzdAq+YsGwh/UgALw1GUqRdShozyJpE7COtd7aeEcqeGQ4sXY0B2R5vIhMelrlerCeY7Zr
kLuE2B7PmSpxK38bnJCR8GiLpyJg/bU+KmXFdS7m2xqlafwM8LrN9CnJn2LtS/E0Tsu+2zCrQJs3
Wp6iH4PXdD6Y+BgHBE0l07VHHeywFAmqlwIQHjAn7hBnN/NHZ/AecXrm1l0RT6aEuRNT+fpVf5H9
ARqSVoW5/nzsVPLYeK73LxXXBCsTTD77iSUpps24p3TXrhO7ELJpx162axopUIYoPWuViWv31gmP
SCrB7GOXQ+I4+b8ZnUAd33jDs+EmB9yG21JYoMrFK3wokU+q5e8IWk1POMSkkyzf5HBfqLehWAXG
UlU3gbpNNiCANZ7xmfjklmxSItkpSPSDmD0sPXGqiLiXqxn8ZSx48phIieF9YnhMuFmiHTpkWVmj
Ab5J8UJUBAUzP3qFaYXEkx6TfMO6Pdgy2p0cAZfeexv6zocW3SdaY3kVAFUsXKHdVuYutejSeVkK
z446YSZPRfwyvcxPzn8m2KuvwmEbNSGoLJLXZcIj+yWOCtUfXxcdUBrOIG/mai9wHAWnEI+tslUD
D6LmHMIeYdFKgE722yHo47pjWHAkWw/+ghu5glt0C5VgVWri1OX8nZyvhoFov2TpH7+VhkfUu/6q
aBsvte5ZU3AhsvbkH7/61bMH9UhRXEptL0bbVnhCy2xZuu9fg+tNLF6MzCJrk4Jv+qFRdab5nOFG
HMI/kYfAiDMoHVDRIioT9VNh7niKjub7DC2zOeTi3VLWOLuc7BXIk5yQzDKOIYFyKS1FV6y+A2ZM
LDYcFSlw0n/CQmQLzTCeEWc7vuX+XhuvWvmOXDjsmB7RfcWnrHsP+snNhJ+GgIdJRg447VjkvS4d
HFID3ELcqql8enVA2ciiFZyB9SxjzSkGw04wOZEdX22U+F1MT2AE5OFL87/IWGMInC/QUCEnFla9
zu4jvhg5pq5Dv/gixLEG+U+3+qx8Fxa9oe+mcScVd5nBSoMKdG3eRWEn4o/zV5TQVKKlup7N2yy5
RfFZayux+IyHg6AfLd6ERlp3Kdko54Aao6xLm2+g+SRDARGoeH+9Vt/I/bls/+KGHPWryEi5Ry5D
ih+EE9qNfDuHb0X0kIafiY+i4QksOsgd3aT+bOQ1tM565K1A9fow5/eZARhVBHpWJsbZu2BA4DoH
6VvJdVDIJMLJi7l3tH8KaNaDjMKsfKMJz9dcjLg/nDholidpSRCHG0w37g4J3z0I0lnhrucWeW2i
flLm0RZBZOUNQzw3D0Z92TileuEQATcZb4K1Luwvv15mE6armxY9onSf6JtC3XO+pcojbM5G9lGi
+su3ICfNip7HM833CZ5LSNoL5yd5Qs7AmE6+mgLNt3gWtWVuebP89Yqf0DjzVKY38uhwjlJE+kfD
BuRlYA5iM8Txm5GxC3FnFMnd48vYODr0DaV8N9QPbUqB1D3EcVOW2N7WQ78YQIjyOSEzzU1PaYlb
A7J8mLSbNBNCsCkFYCS627K86KtXzaUTi9Q73K/SN7OTcQm9p0ER1blDsQlEojQJGEyXOkt8ykpO
eu2m1PvBZ96P9hCvHgeEIiyrP5Hsg26NREyuVkb61Qu/kDCZ81wC8PQGOwElFm25v8cQflVMSDxU
yoMSrOrSo3xlFBRXK+SAq/oFsWdRZ5QbOodKJtl2ZWi/jfIuZte83qfxvZhcUGVhvNCH7zr5av3U
jVBHz2udW4G8BXkx7hgQive48ihLBctrpnMOvxeUS/gkLCzQl2H8aSFyLyFGDcujOe79FB/mLQJv
H9my/Hzd9xZLR46qPY1286eTojQ5lk4Q1LbLAH7kO0hxuCTiYJXKKLVZ6LC5luNsRSaahEIUYSsz
SH+R5/AWYKcviw7F5dnU7wUO6hUeAOFSsWpvPpTYWISpioaeCb7N6+IatDaFsa3CvRaIXkYqQKC8
5+lddBNGyOpWnW4vqZRAaSO9DvGUwTk4Y3MjDnsGTqyItjnnSAJ49qWlCnmhHT2e16f3cL5ayQfO
DrDHjXL8e4jmO+hgW3nNRNuTOrrEQdU0ylieEH8oQmK36qMiXF1IfUfwmUrOH6nxpRkJGSRn3Tq1
FUPG/ooMOaaTXXN1NtZuHB/kGblqBgVqPKvBb4cIDL6TRpyDRGDz60YdEtYRytHg7YzsU6hRVIOw
4RGIkw6Kz2Wcr/MSWkH1PTgiUYFLQiCXg7UYbCokYNxGiG3PMJyp4RHOWgVgpi2wCSOXqFAYQKyz
cqWou0onf51kn3tKFeYT7t4aLwC57o42M16WCpFrLhp65CZGwkKxligr0Wlsg8/dHRdxdTbkH+Lb
UbbvU6djHoCKqL+lr5ub1QIxAA7hnWQHpBhKpBP+50DE8/NViZ6PvNkqmex3NTI4en95qRik+nmD
otssRJ06P3X0/eKXMDz6bJ++hgDEeevDTSrcMuQ6ddgVL9QQpkKv8ZTuqL7wQIwf0fjKsWftEL9Z
TrOo5ePr5SR0IBjlUXVk+kEiOpoJ4kI0tv+HpfPabd3KwvATEWAvt6IkqldX3RCSZZMUey9Pn28f
BJgBgkwmx5bIvdf6a63sa3GhU5io+p9EBpR6vbDz1y6ndfzeVfsCG7S+MztwfH2jTjniwktSfDn6
Ck6MIEneDpfGEUKcfpsWKm780sMtoi2JNYg/viNAsSJEnNSA5yRd2+poG3cE59H4G9DT3U9PfanO
pvaSOo9UultVxT/PruHyjY3rsl01W4orSDhQ+UQd8Gu27YVBucmCmHEf2Br/aKP/KcM17t8D4FsH
d6b6NqpnPoYyEdYkmhKptDEElq/cJR6JLCFDvLhqIuNokc1Lj+i8Yq0tX2wg1WoiRZuC93rXvtZ8
ZVZ0IY6oVvdy8AUJ0Ecr0Nam2GQKhSjbgN2gq7bUm1PsOivZVlf+momRhZ2LUeY2CeL18PLdvEO6
QAG6Nl6H4BH4ENUl/K100Kkljpr30ASsiqR5m7Su0NATr9chPiupCsLsL0n0KgIyRwHGUMZ0s3un
mRjH8Sb08pWebwqE56/J652zNr7pDhr8qp3FykUGvEiip5oC//XEFe1A9wr1gCwWBGSizUeLvmmv
JzLK477H7DBR/j6n4V1kJ7oTKdAvdvCVL+1s48tp6acsP2iLK07h+ClOny5+V/Ot7pGKnnqR9SVy
2ofYntkk2RCmhij2jVgSLNHnYq6DVnnWnDsKxHaJLH7cmNg7JJk7xPo2h6NmkZXFWE5KzIsZFbXa
GqM638qrc6G1q6OjEoBKgyEY+yUf3nTpz9euvv+h0alMT2eLVPJvbPZK/mNGN00ZAQ6AUT6T5M/H
Mjwefkkad05ADgBwjrFnp2TGCAYwqu8oe2TkC2ndLzLQWehGyIFJXICKPucL1YteZxq7Z2GqLkQZ
fBZSJpz9gRwx60v6UdQwc+uxaG6mOYx7tG9xowGUyvBzitfIBwlYyCCbH1yHeHfTDSBBB1blzP8J
6l95eC/l46idh1Ra1DwqJbc7VVEwWyfDfMT8VWpsATjo4ttV8Js1Cy/qljnwKNCd62CfXqXfubQf
x089WRKeSZEKLEvxR8EQ1O2yzb6q7GJgDquOfrO0kSFoylNF7CSVKyDhjIP91axr/a2kgzjMzzIy
wRDaR5HUrYQTm5NxTozo6IZoSgEC0AeduJFJpWUdOtqMyMLT0Atnse5O8DEdObV5tqfui774Id9T
T8uBjHYisFnVrnb7ESxDan8XhDEs+6fzOywMl/xvGnDBf6AS2i8i833UUr0nZ6dO+5GJlpoabR5l
JzVdcIq2d4oEUGcqM+LZZnGVL3Jc7zUA2SQ9lParsS5MvBXLSLigiYklFETjIklzwuwU+8Nkq9c6
RinD0/gCm4JwBY/ACXhtdUZ812xSzHVZf/nFW5J5+clkUJGBnHIShXsBGMdu1dcryf+NjH0QrRHG
80QoyE7bLZrfWWqdHFTMPKndlaN24MpSHHI2GKxXUDMg7adXdmkHx7UdlzpIGhUV/vjkSifUjDCU
Vv+GAkJ6MwQ7zrGcIpZ8QYxWQTyEtIsRdHQz9pVmn2lran3DueNSxiI16syW6JpE7slZwtgw0NYw
yNdhXs90lLlozrxwnWZr8BSvNvctjXOsTNqPXj2E0kxGtdS23EbkIMhDyxfZYFlBYvxpZswy/OAK
6EkvsF84vxBPZyHmZ7LKrEpzG3bdgKuGdF4gQmqbq2pTZtNClckoC95S5VYTLAfSiA5jpViPRP/1
+0tc7ApC9fNbQYSBPhxIuPKjXense9HNdRGAiZw66yZltcYKq5bvVfolsmxbWgWrZceylH621rO1
foruIavzTt2jcsR1vqnnxJglcz5FUJy5tLAIevBIvZ+3MclGiDdMHgEeW7xZ4Ufani+f3eus40iI
8YZGC0adiSXPjDeJxvVmyLOeUboBg7WvjUYqibVi6UnP3ArkrSCVwHymcJBoBDdCWKTSTwzLizqL
A5eU9Y4vwWj5tkNYT/4mHY1gPRSho4v2ELZCGyFH4Pxt6V/jGyJ0j76M6FjiGR2hUxR47kK5ZhHY
+saAa69WurIXhVbODrCaLNAZf6jrMC9B1qkAPDojv9V8RReLPOAe+EM4YNF/zwJAx2kRR2eL4cLv
evLQiNtk2pMjDy+mylWIDqLfCT9ZlZwCwM7JC60ZCt0uP/hLDRJkp36XzIgh2kcLHX3yaF8LPt7o
Nec6oJHiG6QA4px+ox95iHZDgCwiu0jNCeTLjYJ1c8WMyRkkrkn7PIxk1GPpIBoQw9zTbD5eHqdv
Q/A8OSjIWuh3ADBaFgk4rvEogwv/MNOW/yil7dQcFecjS9mZVA4NeevrbKfFtfR1cBWu+dINQR/I
qqi8BGHIq2cgiRad3C6LhoA27Suxfq0aNFA+YYN0qXqksQ7EOH0AOM+IPuxcxBczi1ejIluoX/nR
sUaw7UwGldopLaV47zhXQ36oiv+a4OgjpScBrlOEvI72nvt/ekCetb/qnX07ClaMgyVtSTRGZWx7
4V9PjiC1oZOnm5SiAGP2HtCawHnC3/8vGPUDTdBrbXpJf/13oUI2ZitH+il4zvLhRyvoFFE2drYt
nHXAQ9z+hfotmEF1HFnR6arkDyKqbJ/Ojg4yqSq4K9Y7Ukg0a3QWBHzBNDSWWDep4U5bkT5YLlTp
Zrw2FnZH0cC46a6Ow7GdcAFElyjcx9NRm3UQz19p8guOPZeQa8CTQ+vTsqgfte6sUCK28kG/0Cc6
qEgCzUvJyzb4VIP8jy12gGgQF0oPpu2SE4Wkgbch6fbpyyG068eSTe7XdbpKELj6iG4WEmWBwa8d
rGBGPSYu+rUH9m6eppwHl6Grs9J5OruN/7g6lDWitnZOyssEUiYlDT3nvIl4gZqHBQ0eusHCsTdC
opkgzBosOLclhRYgrQXc+4fSFMeINLuc9Kchv/fFJ+oWnIwHiRHF4hokk2wxsonJsEOrkGvGLEBN
cdkgTp9LFusvaCQxPFHw1ap0M9/K/KliX2mHmym/VdiUQPRJmasOTG1+dongSTtEAQJ8MzXIADY7
ObsH0qqpUR5HO3NYNulfp3yPKI7TwHcRmgFa/9U8AqkbuW15C1hhgLNU+Uvn1zOmLQpW5InkBrHB
9IB22ow0MQPgDkwm6T6N51h+ql00q6kUd4vx0BcftEnNCiLwyuKJRalyPCOE2d/3qE/4rkvqP2mN
VeZ6+l3Yh8ij+sd6G1b22tevUkaW72Zq8N9H9cym1yM3kEhdBs5lVqEcDwwwvIuVNmnP+XAUiLAa
IVflzjGCD7XDvBn+dOndgoAYgmIu0XCZ5G98UpzIAnEbvy1rE4171Xib/IdWHJPxKv7VjnSzQRgy
5ECDTVUQB58UXpziNR9Z6pQ1kqpZYl7YEvSB7XVOVArqSFP50qHXoUjj4G+Ivh8wtYRqLZHmsWyk
6oYLYN0gATFAiJJ249QrkgmRCFeavyDcTUNhkDe3ygeggzrKwystKpO6IgzJEXjHCB08xMsMBEvS
I5xY79SDsgvMUhHZuBxWMV5mD1E7vBQj8VqS3BJLCpJmZKuevMnWBBmivhS/SmgtU0iOLLy3qBpv
NQz1RJt4oj1bFGIWKa5s4iPGXnodpy/Iwzr+VPh+MRoh0E5CFpytJOVw8ksMAlMj2vjyY06mY1Uf
uuExsk6PntiPaAJg35rzolekJaSl6EyAs4RaGMcFEFGqbvl/dcNPh+RELEJJga2ZeyEwT+LqNrrD
DXmcDkMe94+4+gjyUy0fWb71+BlKjByvj3C6sOsrIVFS1wTJkoAv2vQCJynhNsIGNGv8GhbOWSZo
7VfWooet27DDwWVL4TLmEq85Erhby05G5fpj0GoufhYAVvRrCrBlexRzfSlQW9q/4AKCfY6Yt0CC
q9eXQD3XUJoKJ3P3DsNWTTvMfihgpdUDuNJgIuBN7MkbVfuKVTIDRAWVldGcLWyiMmwEr55UH5SC
E/2s2w36XsTwzd2ed65KV+Uy9ngTFcDn0HiHi5ft7VgwaKaHSnorR9nlefOHTVaTarRvxqPPrFh/
yfKJgvmM5S8jtYbanDkKZufY4S2OirParsjecfNy3QDxwObOiPar+S3hPwTWtJjmESxpitsIdxMt
tZb6p6ZXYsn871IiqfZk8TkP4yVuSCK03jRraSJfhnIA7ojsbVkeTJpqoZ1y+kOR3FNM5moycwgB
huNVnI966ondLnRmzhzLTrSlAY1Ux2T0rLwlNpRJvtpK5bpMPZUgvHrPIFQWlzjm0UVtwXunDMA/
n5Z5jIyrhWQ1JtrHjz40+7uNtJkFJHkK7AU1ux6xGBBEYoZCdzbEtxiVypxs3IigQl6sLyU6BHN7
UU5zEffsRstOWzo2XegPKXw26jWyWG9Or9dNZPWlDXWtHGs27QfIhGevAGiv/A4R8HBEBNjLbzms
ORDG3HCWxGgQ2oCmPTtSjqFkhAluBIeBXUI8ZWixwDwWScFbsqb9FVGOlOwqIvrSZQyDHFdPtkCe
+JfD4x794BILyetwjoqBCI7+aEaT/GIbHhHURFECf9CuSXMQl6W+IWdhdMJlr3/2EEz2W/h6ew27
Zrjk5io1qRim8QfMFdHRdnLWmHGiSzYtTfX84u9PaY5yPXKjeBXrbOyvHTmDLekTIriF8FzHqxd8
23ye9npw1tKjAMoeNk33wRSP4mZmkFvFIBx3IOicHc6YgAEzwI+qa9opoSbgPJwP8LGUcHo+thK+
ggFLmi2e+owFqGN0aV5YQN2g2tYUXnGAGLim7vjKMOJu2hQ1nQSsYVM4VKFPXA4K6Pb056OJ6pHq
XCper6ox2XCQRxTXPjrwI76W3eo1/NZnRTEY0nWXbTvO/16O0HMQPamqy9EagRB5mcvNBLvCNgbF
hM7qOplQof3eAtJX0j0TA1ZDL8ooVkNsKwiunvWSNBvoWEW6+eVjNL/HgpiauF1YPqm5NWAbIpqP
mImvCKmSw3lY0mBL4XVTYMKcyUR98fiOxrDSS4I4uqclY23acbhiveHF7VYk8xleyXxCns+4KIar
M7IBZAczWo+wr8p3wnwGba2xeUxMiS0Aq3QMVY1rcBmmO0xjmvoeswxNF617ktniGcVGrHxmQgaM
Ass7gPAgbS/Z7msgZr5/RHZhfKs0UDcCQzUQZDOZR/i1hu4zUDyaXlAwEQ3AGZxHP3UPK0ckF8vl
wnxta4YIKDqxVxQT8w8DSRLPmw4+W/6mwiolpbr6EgNX8eSIa6Lvl8WSbbP7ZbzyAoYf5pzC0BpD
T2pzwToCUx68EJaVGCF49VjvUBPJ9Y1wGjK4vEcUe9xDKLoWhrFGwtPgcxs2NeVrCsNsRWOZBGkx
I0sbC89D938RSOCitKAxDyjBxQUuIGv3YcGSyCS//kPQ6l1lPqoEIb/6Tck74h3orr678Bi0iTfe
svZapwcZaWqfX15orxI0/DUHJ8SUS2DhrHb9OYnsRJ4DtV4EcWTbOBoQm2un3EJ8yPphNaivSKVw
jcRViV1gmbV3ZVt6NVGgYjSLiiXyFxkhhONr6JZAusUxV7+XKrQaKKfwP9PRtVSMlWM/I3kTZme/
uY2w7RlCfvGeODbKIFakksDzn5HSInTUkX6t3ddy5HtcglaMRC+zkpKluzCiE1HjAK/zXn0fOjQT
MGviOKVqgKdaCEPY2MfmFsF4DG40bQThnfsfBQ+ENKKeKuBV+d15bVDRkQ7nCQ6BiJW++CtzvipS
dde6dRpQ9xj8TP1bi37E+eCFrbM7u0+pXaLiDZQKGxBhhSmwtt+dsuFN5egLm3dbv99HoOqQuJ4P
7NhuoP21yx5UNseAdQhmPyVLah1CRPe1C4OUG/P6nIRCiywroH865Oh70N4apCQmKX9CfO7w6yQk
XRf+DzT+1J2qdN8QjFj/ZdmzpRCnLJDbtw/bWatMt8xvSq27zZ08F5oxeSs+IyT3mEN/FUiogvxK
ywZd4XXg8ZK+OHNKMkPb1Us7UB9YNr+vftPnB5ZKbceswN361Ewo0HMlbr9tVx4H+SrY/2gllwEs
A6hhf4bAlCm4NH1EuWa66CtEhsZGhAbq/O8LHireISHWAGQqiMdqzS8juNPSDpABvBABKOD+hUJx
pfhW0hmlmSA22kLqNpx5unmwidxuqqPQNgw1j2r/4SiLyF6wincQedwqU4cpiT+fN2KZehZaoWXE
MgFWGpVLKRKGCkBGDTxnxXAK6KNUW8NB5uDfbOVvytjHPDQcsynYo0IDcUndn0YXyT6rftyQ6Rrj
te6TQxeKASSLUEV+1eU6lryYI8mcYxRn7S+vDX629CxYFykD4LSRbMH7fKIKoISuxCNYdncAN8Oi
o+8TQK0nP5CkR8RUvM12AffVe+KQfzmcP8juNQJ1NYDybE0+j5SRhb9u4k3Jd6j+Jo3P3xqhSShL
zk6RvE1Qa5nfMNGzrtkytUXnKleowYrZqaDnkfAHic2qeuZDG167csFtOq4EauO3H3KIQkMRhMkS
sQJJUlqInQkyIcAuiMKJWyiwdk4Oocbp/Bkj0e2v5gi3N2cNqDuWJx/dIoSdcPoduJQnZFxS9ZaA
nrCK+exl825cVUhp1LOmeGaLbIrpg6lLzH6oy/uFFOygQ8Wpj961Sm2EUF9RdykmEiF3tcxyx3A4
Hrpij36FXOedDLsL3CQlDxImcG190v3Y2kscWaZBhNlwRTsM8K9iE0raL/NPzdiT143tyfCN05w+
VO49KhOUbPVCAm7hcZaHjMyrC2Xvbl/s7dqrX4uBR4yrD3OTQZUXLgmJfmx+fraNGh48o9xrDKHs
7FOiPkL7zCM5qGsyGzwbakwn40Of2aAYn9aCyI5+F7EYypCj8Vmcp1xcHWKF/i8s1nQWCBKmm0s8
SfJsT6c3Xzafn/aUnLtdfTg0e4mSqFmXrRqK20i975DYAx+HbLxG/tsuCfog1RLoEOgDlb4PjIgt
oPNtjncbq9oP/ksPdpH1ZFxwr7U7oYtrU09D3tBF1b7OfzRkEcrMJuRd1W4Csm+JreNP9TvU4xeO
fnJFEM7m4NM92CdGBcFAyJewSpap2i1jFdVsIMCXyXJB4LKD7KDYBF8zMoI6jxrp8lOItIcEfrV8
wjFyBpNdafJvzIAM5aFAKcAla707iLlC78Wgnmxf0W/gnFVlnN1Jp9BOrbMyp61f7/0f9ov2J5C3
cc7Ya/NnAOZNnHXY6f24BUal/y7HpDVHt1kx5DEx9rE8F1ELmPYAuf/BfmAp7FpNu2GFmxFIIJbV
GiWpU7zV+e/4UamnvFz2kJc8C8rCpHZ92hto/euvCtWm+mG57HjJBRSDjrE0v6f7Mb9TV7E0KL1H
GIs1c4jPBgJy/8dxyCSFDIUTw+XBqf1rS2tGZXoP0SkgVJFstmMIUYm1nvks3r6QtzMwMxeQHM1Y
ZcgnxGrHiidMkjYq8t6Op+Ld1qqT3ezHU+yh6tSJK8w9YBSufawue2YGX8EaH9J6tOpK6vHkD3IQ
CJO48bvJ3d4nGsteiizynAgLlu3wHrYPCl//odPOe4NojXSRmY9mDrMID3cZncKlQyKTsyPXgvPr
bPJOZ8pBkfbDnFFjKI4lgldmJoYEg2xBH1iyQumYvHEXxUBDqeK7IQgw4TkzWjME4C1hcxOSrh7V
iUIZ7y1yWOXxXQBgIJ0hiGKOnrRZmmTmLzBwsH+vWAaWdr2liZuqH9wET6e4R+TEkemmnhPqpJVV
KR0EoMRfOVU3EyNnQ1I+azXQn+6+AHKqPdMNZmWC1i9N9p1n23wlI3Lwwl81gvrlzLnb2qrzUdy8
fqL2IGXvYBylsRzvY/RlMKaW3znhX2zAgqkWus6ovyPV4LjREKcB5pefik7g3q71J9fuSpeIOuf5
b/cHkY+lv2hBZIoJhcXDh0KdoQrsuya6kuaMGTZyiIr3kZdfOsfyWSr2IznSkIQI1A5+9y0ZNzUd
oNbHWWj78zF4voyblOZXp3/mLRThUiLsX3DMvfQnJsM0esrNsf5l2IVSa9nBs9d7BxAl9deWe3oy
LmiGyZK3TIplDpp6lLttRIh2D9CaDJ4eHlRzIeN+nohZN6MT7AH3QNIQ8HHstW9BntQZZwRjt2nN
SdVgMErXmJRdO95HsveHSrr5DpYGWn1kGcRPc7mVUDsBr1+FaKh1eAUASVNWPCGwm+x7Lb+xzVgG
URxeD+KEJrAg4noR4BjSuo8xfKqK0ITjr/ks9YOTrcXwM2RnIQJDbtR1m5GuANTJjXR3xm1SyrMm
fY8MIowwp71304fEeC8aJnSwmtLa1d1nLW3M18VJDslkAI3y5vUX4EUcAlDCK11aiiOAkdGBtalK
b3jkMRauTT0ASezK8E/qT0P9qaHu049lfAombr5VQX8XAWbVLhkXcEOpg5ygG90MQVwLhbSgyQXw
TqkJskZu4y+D5jjRP+rvLPvS0oIY/kWvjx4qoUXeBXzJI1LRUeaw4ur8c3DLh5TMuGHBK8QvHpRP
mthh7Dkw7jQDAuhwOpenSXJ536TX2STXT37XofYsxPFCcZvUV5PpPAwPgpMTy5ATv9coGmPtHCir
xl5ZtAAvuEhgya8xxAobdVPgOjBPiXZtRoaI+BF1z7hFXX6CBUDrxNo2YH4zKrLgwj9SpLt6qyB6
BuctXTVeO/m3WNPl+uJb1+fXYBpzfwFcYdwqYpb99hctG+nZ6hkb46DuUq73l3SPh3t+gOWPNMZt
91GYP4JCssBwJmgvK0MeUBHqCjgqyl9awg4iZ6sJqcWCpJMcLU61zZKvqvhsMVnm7x1fjaa8n4rw
28qJKARjp3sJjqI1LPGcK6RLhZ7F3im2J69mlml2QEzV8rUmCxw6RhCQQcDTbS+c4JfgiSX0diXi
mt0XhkLMLc1fyHutM4A0zju70xAygj9wzVgtkLaC0EIY5YubQ5iAndD8gsV2VA9SdHZKmHvOAgE2
9wjCN019KuI9GZJZvhFhqg0XwOCBbZjxYsQ+V3C1CIxE71d4HQRBjm5TICsaX4gS4+dHmdT0Gx+w
QMg0XD6v+iqr8Xyq7jKJpvUcNlo/lRnK8vfkxWyT4HKnzzvaBMPbSDbkiFFHUD9tyUAHNqjOxYgB
VYgimYY1MbPp+UoKV+BHRnWzq4FR4qmw3FqPzoT5tX40AtixvBZrMLwXVFRAxqaBI2wiX1PZO2DM
IUoakLdIQxWzKs3HaD00wAI1LojCP3a8M0bxAezK5Yiclj7seV++i+W6gxsZslvQa3BzRAXzD5gm
XyOscKXvYHZrSn5Pjc6gPhOtVvpSL9fKy6H2BBkAMf9W/ceGgBRlppTpnMpUPpkBKJVoJdOVqk9b
70hv2U4Pfn8BOzhcKOzaMkVPQnsP/9nz7B1V50SESds+c/m9q74yaVM0q5DkCmBM0dR2CEySGZZO
a8405u8h25vBG/SBq0DztBwNVcFLBYkjV2DviDMqXIqS/DH6JzP7DSrGnXhnSJu2xLqCpAZv4VI2
WUZcAV8E14B7ouOmrDuC3Qc+GAJYhnP6eood2OIUtEnbUCCGfX7npH0OwEaxMu/6m8R0CeOsaGsE
24G2DBPX9jCFg6z7x38Ki+kUMZYSNEMhPG7mg6x91+A7/htUakZGFA0O0E5WTu0VR/QraxZ+AzFD
RFiPON2yAU7IN5tsY5NMqL0r9CeqwrH81dEzxU45JxOHEvCqJgLu3xjgVOuX77UQx4F5fck7ISks
4h4WkwDW+uhrl3A8BunNcNzXtIkliWGZw8mFrEZG6oaLiiS8GeYIdUOe5ShIjrkp97Pfn8pEsUI3
0Esm/NgFW2wH8bUU8bkZLyBjOYhqaJ1b7RrNfjumf1zUyIbAjZblKlwP+ikp3kt/GzsHlJp89OTh
YPyNB6qd+jch5Z58Sj+TLyt8i/SfhpJWZHu6C1gQNSszWao/CZvdHCELae/+3CQApBI7plugDO0v
lrbTOi+MqaocjXlJjFel7VD7o5HHvtMQxwt6VGiRl7A0RQCvpImSupJBGGVB46nKhGkQzSvH+KYk
Ih7Bt8OtzflSDW5aIosdgXOGjxIFEF809MMCookBhlUQyL8H6FPai8Mt2ldHUkcpoJ7HFmTfvIfG
w5vFLgU5sAq8rvvti/eI9cMm2DR9e1nIw40z4mS8v/MXG28gziem6ooywZxdecGaTdoEIBZIGyJD
BvceXla70eMSQxx1jbboyzd7/DQJdpTJip5+03CbMWkt6OjIn2NTIszjac1AFBix5Rh4YPZJ2Eqp
5ssmrFbi+bJFF0yRr217WvOsUZR7UPMzlAiEP4PW2v5GWSEONL/kk73SIMd9fCwI+QgFNxMWuImL
r7g7ivPVR/lHnKP7K6Gn0JO7r/zS4eeqIcqPes+nB8qLim9nViuKKrhRj4igGnfQCqhg8oOBnhLL
mnXKRaNhLxguVr7W7DPGhAqrQ6CTtXjJBng/SBDrigSXdDGO/teGyCQi2b7GhqsLD/c8cUh6FPi/
s/j3yWXainec6j4kRbztdnXABwj7zNUHzAFfIHBBnVu33KvetLTGk7SUcXQtUutbTf5g583XJ3EC
AXJ9WT/b3SrKd1KCgopgcScALVz4XB9FqizGulyGIzMCcspCfvf9Zzhmyw4PIeJKXXrqzl+UvwdE
InDz87lqryXBb7NR28RobpSWM7O/xmyomIkn5UNMjZqonGFkqU9PtGU5rWZIoeLhUsFkC0FXMhwA
L1oEIs0znzzUOeKLaEqcerpKiA7pMKWzSAEOfyTRlsBD4aDn6vYjzus4w7FPdFOGapkCkPm0pSVn
FnKywLVSQhG5Ygajbas/csJgavKnj+9wpqP3mt1DlGtcovOC25sEMMB+e+5wwpe2M++klBMgcdeD
sHZTIFSCxQffCqrdeCAVkLo4jY1GfdP9DW+5dOdpCxnOneGZgLs4AF4hQK5d1D/+BKxdEy/EWx+S
syRsI4RqVewhSEa/pZgzPlkNxWECCegaaxb0nyi4JZfLCOpRGFagjPuVIA6a6NFYwmFqpx91IPKJ
HKAMrDG86jUBzbUQEyGMww7pmX7mddZZp3Ke2zCxfPeHoDfUNoKwNM9D/DUIsoSzVsC3Ff4YGqr4
FvPhzrPOqwvYYW5hakxYvYorPAnF5aqVcBf37BFYYHrNH5cVD1G0qF8jo73qaqhUYsyb4wDWwYSq
1l/meJi8YF2rnzTPeJOxF0BGSTC4x60LvydEQgqZPuRNz2OuREdC2MLVZdvXSPwQ3PUZUXBgpj59
rzdVgmXR0FySuFNh3Dq1AToX+y9uCGjQ/gIgx/jDoqGZtHEC/XwuC4Qf9uy98g+d63MP3HXjAWxP
eTEurq0/R7Ks8ik4zlxRpkXU8+Pw/ZF/iL9vJQ6NEGkpRBbDRqP98ld47vCCwXtq1saOtoMBVNmD
iqm3UTulUrvKLQvFQ01xC6Hc/rYOkeecgA3n7MWuQs1fHqJOnMdU3CX0bKGc5+Ho7GxmMnnr5bt+
78wf4aw2o88Msx+fjAynn4iTgtfzo3C42XNEQqxmYBykuPKTOgC99blDT5RTBM1JUFkkIS0SpC72
+FB7PokYW7x1yyqq2GsUS/pDik+OcXrpByndFfKflb9pIs4IujP4isvnUAVkyvDshts6PdXs9Syf
JJSUGyN+y1Lcv96Y7xiZAagjmXWUzzFFix7zCgPl8L6/l8W+LM+t8WPzLz5M03pCQZAoAvSq2EXo
excT8MxxW40hi9uRP0K4phSOlgRL8DZb+16QXKfwQpDPC6Fys/W7c6IJcJU82XAinwD2sCTgAVlP
sJ42VoshiBugDjXWdnolpphYf40WoHtErr2RkSxSzYI6WVhWyUE5erZMly4juoEi3+S44FfwJfIS
eoe9gtmelKsBjr9hmKfhm5/uxxYoOXdbRIKYeH9gwWgZdhF0lcmshULkxqPfD7Ub93jSflsEXdcI
9jLqW4WSa3KyBbLaiiTtMVLYRT5IhTOqL1/5brVNXp0g6vXigmPGcr7jhM7YSlqOLxaPLpxpdC/C
fTbLgO2SIjPMZ6NrQzD5/SduQoBjELkbmyxpViCMTIxH/MMlNmd+5gBzcwQNrKpvhin903gbE5Dc
oUJxm0PSxSpVXDutraGS2hlrkFluxSbkE9/eb4oEtadLdCml40jb4HhqdVW8drG8NqQlSb/yx2Ss
yOs1bbZfpKE8k/p0s5CCJqtsjZtD3RE8KJYjTMZUNglndRMura5ZO9FFrxGNNTDpq4QfsefixDUL
173oxc8ic+Qz3NkdCCiq+K6gvYD2SvubdU9YD3K+ZTEPqyGLovQtFauYQPwyeKulK/FT/YdNgZu1
7SMiMke3d9B7O6+ZY6L1V+mTTdo52t2FBRIExO8bjF9YHuZysNbLeyv9Fa834PAsP3VoOQKAcgOp
oAITC2Sw6Ju9byEsP/TJXbWZOIn/rMFssGsKVZXFYFuNv8ymfI3suxC75r3IWLi0vWTwS9Rc7V0E
xFLi9rv4fB/JLXyhlAGJ7ZattUu6v6K8qqg9yMfi2SLrcyjmJy5vQppQrxPsyKgFC0sRB5IPyXPw
QqLy4dvHG8ScRnjJSvUpmODbJ4JCt4vZmOMYvQ/4BWePPvvD9A6S8Kz4N43dO5114uuozI8+2hfw
MLHnVJ6uYjPbZOMuBvTVhP4UrtGUbTfmOK0I+311XIj5Z0VyksQdhTESOWAWLbVP8ibEcapIGzhn
hxwXorPBkak3wgdyaH2YzgBPPLnWJWa5Yk2maaE8Io2xwtlK8r3qfloN9DGrkCiR2Ftb3KaFW9Dd
rqKIDMIfmzwxrkmkKddEXMcNnYAXX92X2dVHSOAT+CUo2YCrtmevyBaEBKK1M8xfgNaguABk6Nz0
yUJzDqTAItsSWY/GTP4Z7TubpMuVk/oAfj/m+PVS74bczI3qU4M5ICAHWHLcdU5EUgFAEOJVAXsG
xZ/4TiPpk+xJd8DmQfAQJuo1xzNfRDNsZOBPHBUpy7yx0qNlSp128mVLX4XzZ+qUnH7l0qePrsIq
5NmYffLJSA1VASxxSXfKXweTdueuYaOJySTxKNpZvghigJLR0M6jzImCvWatLeORN3ed2aUIL5ME
4EAczhyAC1xcQpTYkq46XRQ2DW0E3KR8N3m92dmO/8TAQC/0iB0Tg61RG0nHMyMNlVtLwwrBYeaW
vVLqdcz+Cy5jTYe801hiYpTyz4huBxlFB/NDYu8TBGcJVQ7BhuSfDNDxJXUIRl5uI/O3mNfU7ipk
TBzwkc6BtteaN8v4i2AcwuYMyeLTKZciJbRPUb8L/XNQv2NFA/Be+Kw5ZkFpC5Nh6H+TeScUKSCL
EBNcBbQn+N0+NPdae6oAgujoJtN0XNUVY2Vjz7U6clPl154TWeo/EWi6CevmKypQ5hDy8xKQAHJn
44heUmy8Xa1io8LclyHNbBA8n1Sis0rp9h9J57XjOJIF0S8iQG9eS957qVQvhFSG3nt+/ZzsAbaB
md2dnmqJzLwm4oRWaR+l9dkbz3EsV4apIakcZ6mNPiS+gvDGEDBlZJ4U+NdR8tFRoAlPjXPlqxgO
qm1cMquGb5+DyPF5GaLRYbn2mwd/jnFVy6vs3py/YT6Q17mmiCTrBJuuGP857oZanaRDiWPj49yC
hH0z4CjWIenYjWOwH9gJDEaAp4HFmsCHGT8tsa7aGpcEKRTgOM0ti2rJ/RTqdau9a+NZNR7Czzdy
Yqn1N9Ys0bDTD4fJl+S//eHeDVi1NhKibV4OHkoVdXBlp1QEOMmw3juXoMKZtOv7kzUQudJ1kxvb
uuCvQiNa3ePglJYB3IyXngB7+sgpsS/gwhGDYOpbgrd2/1AzQicFr2iyNBuuaX2Ryy8GC9RhcwLh
CCjskNhn8mfA5TzcjE1tnwquaA3VHh5ElOtczNKhPqvyw69+7GjrpzM0utuuWwStmBx6M3MqlRff
OfG7yKAtCiIUuWtVBAD4GomMhL09tXGWEHc/MUuuppWirjuI5Wh0oWJh1+A+I/HG+njB2Pb3crd3
YaRYbAJZhCOQmNvdZ4Vnk4tK3MtMC5BozeV0G8dwdznPAHx6PyphGR5+WDGQ780TIEHv46gjgJU2
2gNSUOli9nrL7l7O93nOu8NgXfq26s/RuTE9rdm12HRg/bgvmbG4TP7vJGd2DBK7ElvHeBuKlTQs
W/WaYGYLyw+DwIJqOkJ4PVMzTasnOi+Am8C8soUzEyqPUTmTB2sxZldrZ6Ko7dRh2Z8arIV3trrB
3KxH37n6tmgmCqSP/FtT2GPY/FUQNuEMBKEcbpNqhZKpzTehtAeO/VFiplWWWYxWndPSII4BMaD4
3rXAmWg66YgrN31WjfMxON7SYoolBL+1y1dF7jVwQMquDOSA8JojZpAeYmaF2+HDZvWgu3vxSXjq
M7E22Qhgkq3/QE4JIXzdszLhb1J6Wc7GNbd8vYN/xPuAVrlEqRai9a7ZS9gSCLtopiG3kPK9RHRN
f7dQt8Bo/4jc543VdXoapjlZi6siP6QqzdZB/AHC4KHJCNKmLHqVGysx4MFsNjgyELZY/Xe/DBgf
0cwjjT0yTp5EkBoL6Vjh2UAdT+iSMuYz32a/8JGSIDaeYrY5R2Zwmsed7fCAJC/JAJxYTeTkmejn
BGasAT3K07/Taq/ll1H/8pGwqWjimhsFFVoQ6RPcW9BNKYSCeq7zghe7mrQZaWRAQlCCBlrTEdnu
vOgyEt1R+c21c42vP5yRT8lzH3xE8VVhgFvla7s5srm6gdr9MIx3JRP9u6jq7ZByXnmfQ3FX0TqK
u1blYUyJjGoMpOuMqlt262gTUMZxmBZIvcN8ZWUHA014sCCYgqKBJTNYQLY3/iYk7TC+kEvFA/py
7BA4ESf5QDgcKqzK/XLCncSby9gWrd0U3IFfrHX9IoQrcvApPlunw3xUXuvg5ST4AxnZlWBnSLNH
NNB8DflbsdYEbzfxuyT5ZyDv8zZ0pJh/SulvWL9Tg1uIfcNQrkgvm4UucocDaircR5u6eGTMp8lj
+NctKirE7l1XwC2mPuZuz4oj5EOv/LHxtKb1lfTyD5r3QU9Z4Lw95ZAVG0MfmM5+RfqzRdskN285
2zBw4AJPg2dpursWqYi/lpnHh/qWkxvN6i+Z32OAiXRuAUdUiTKi+z9W2UHqbrYxy2yAA9kpJqWV
CKAsP0T6XyObExsr4beJvO9mzYwZPD+x/HX9n64/IfYcxUdqrVvnWmBsIfGB6cqL56wokCRbCzeg
b+RjqNZiOGSgkyCxgyZL8+foKQbxtKMaKB4hyvIh3lfp2szFxrslRZsXEevHwBwTAzOhw2jFoMyw
RnmHPBCSci/YtLb6D9/MKO8bFDWejWpPxSNBFLC4wTZqttOSRTgeZO2eSxcNb0NEfYwcg+3SXAGO
aMySrWF8ZukzHneWtsNQWEafCUdYbp9Q3cBeXVAx6OrCtBAYHdt62ffH3EK5QEpYfiMCIUUJQVte
wdz+34rFgoTDPonXYv5fczzpxlwkvkSkj8ya+svOAE9aX0IGiZK0MeeIpQhnT0A6SQe8BwNWZyom
Zxsql7IDPPSsSh47oRMVu0iOr9lo0K7QRlRhvVSzn95852ibI4Zvs2yWNMc+IyJl05tL4eQLvzTc
x7h9Qem6CyFOjvxd3y6kduG0LBqhaKAszr1jjQSK6ufb+ow2nrYRjn6l5t4QuruVLS89ddnpZEYv
NPlNPIZTHwNI2Kh2AOzOZZsEklvGXgVh+UeJ/oVReaguf6n1a0xK4pBmj2e1v5l3gbvPyC2Q2eBw
NwTZxbYQpLKtqObV3apWISM2b56qZ4vYwSVpMRkIEpmJOAOowvs32XTs/3UHzCHlA4xbdJr3QV0Y
KkUKPcO8Kb8S5Ldgufs9i9pWXZNAwIZjhUAXKQN7pwmpfPiUp/juiqWmUYhs+uaXEg4hKZNdftgg
Pcchst+OgcUtzLhouKtML5gza4KRsQ+Sb64HP7lakH9IUKTgibot21aROsi8V1mMcLSunrzLeYhN
lsNWj0vzOTDNsGBcK+UJ8VQiL1NZ4FSliJhEmpja2lkgGsPWphUfJ7r3V7Z78ZtDhECuzef073o6
iBlYmD4tsheEp2kEzmtge0ueRsckCss1ls9xl9TnNL+6BoCr77oUAKt9jkjdZGpHziy/mZ0fiQzG
8WKRH+TvGWoSYYbDxg+gixE/tqVWSioOIYxJuHjzhfySCQhCvuEI4gPwH2IhmABeoQHE/U/ubmwq
cQIZSqZIMtdOzdKnh+vBdprKLkWlsisDiERiJsLrj1YRHy2f53wkIA68EMrT3Fxl7dbyAb3dHKoC
KAM5VRzZ5XxnoFv3GQ+2iwhlzYA/R7/XMBvTGZyJdibu9UWQnZsowx1J3nL1ACXmJm/xQBckesQa
gy3yrOd2fGwqKHE+cXiY0w18bozTBIu1HDCJVFuvYAxx1MxPp3rz0k98zErsujkga8ShmvJVNpgC
Fk3z52GyplhypmONYhmlA65bsU1NvYvGp+M7x15ZDXN97njY5TO0Q/XMs+6/3zL/fzrDuPvRhVaj
tGdl9+OyA0MlOW1RznXypnPW0KdDkpwSRNXOT2f9iZ/BhGnhFsTTV6cqY8w4cykRryL5DYe56Dsb
oGHtNWRWKakvOMpyvsWfDotIHWDlOLxyZPjpp166jcCcLe0+xGvPO6FRtOWdpgknNSMRbxOIlIuF
TmZqtu2VW93cY+dROYhPL5m899xVHuwshoeTEoTcCgXbR539RFzfY3Uu9Jmu/VrpX6qBZyCzZ072
XljcnPitOlf5w595zYnEhskw1yZR9pTZKgido4muwepTqq0M0+qjaXYa8JpgY4W0pXPcdW56a5kN
KKX57zHSeDRALhDaedQMjBirzgeqOUW0PAX8wimLlWX0Zg0zKWb+fr3WqQm0emF8s3KFWYPGEBqQ
MIybM14E65sRENNcVDnkBZg7y75WyTnuvoPhmKk/XaCu6upclxorZXBAhPDo1ivutmO6r9jUxtx6
IyuCXLnKFxP9Q7L6d3WyGfMugnyVmA/imaueaFm2Xe0eyJlWXuxs29I+lE4+B3gDJIsxsuhT1OZb
x7AxPAT7pe4WVXuo45MMCCzbyoxAGWbZUwPrR+gx0+OsdFMBXzYovngpkwX3ddju22E7VuhtYwjH
vFLMzWQwWHuOAJMaDGFFcPaNPw4FmCmWviTCxvV+OQ0Q1P2OiDR6hroUKi52SP23pWYemR52LB4j
9QltwGANWVVUdt0mitbNuMJcMAn+4goR0aN1WWl999WKkFauwayb5cjz9EfMb6wfh+AtJRuVw6ID
MdhfWiYohUw1C2pBR3brpD+Se8yNeTUiR2L5tRVeVxXTTrFqJe5rizN7/09GJV2ZHk3SAvbmvIk3
qreypbvIpi8WWDVWEa4vAzVHwwtEome21hoU8wJKexqDQ8YImCZBMDzwmQonQCcD69uSo5VugwGo
6AJ55AziRNo+OqzuVbqxlC2ouDLfWfmp+YBJiBYBPEx+VaszW/8cy7mF3nwaJnPuUHRSdbfvw8PA
/SI3BORQO7Kohnb32VAxZsW1qj4H6vnqbJVnh0tUU5ewA0lLnkRodMSgqpDOhnojH8hq9oFfTpL+
2eocWOM3a34B7a5RyyDPt9sKJ9waeru5YvzdtU8SFia4FFJGfQwmcAfSEmrFybm4A/6CZYhAuG9P
lvtn67sRfXTeIe7jxJL9nsj7g1rNcw1xAnXXUg83TnN0+i1szYHFO/x2pplR+4g8zrtqb9PIq2RM
tMHBZFqfpzXyoYemraRsnZDEigN7LBfqLJlhexaaBW8voXUIhaiA/iKaJ+kCOrrwzWj9w2LMGoGg
mCCJyZg6wzruNqO5dMylmR6VYhci1ZKOJh1cjtj8bhhfynBOpFXqbAz4XRUDUqWaS34BDcoGsIHm
D0tgvefKnqTml8IpYLlPsS8D14s61Uo/g+4ApONDS3ZjsY4wlcRod2i9Z512sl//PsDhgqV2Rv5f
6O5k59K1L0gvXDGSu0NanSrI+5AypwvRMunRRfiZQ14cGStn5T4U5xUgdanAIvNKcDJ2c8vAo7fx
/B9BnCshA2TrFA+ko316lbxAz+2sK9I2XdjnjjXJCeg++NU5r4RbyFw3WDkG9aG735X9i2xmWiMI
tJB7i1NFJ4q43tghbe2UGhl6FRhbrWeajmNZAYhICpOIkV33Govyc80LY24T+54/+hh6qoVjiP5C
BrHHt+3D0vHJI2kQsLg8lr0OLQPDScrfWlu7X/v9T2cXTKdx0NCzYjFjqVLC5BQW6mRT2fuxRx4+
pSqNeKrcBdofXEn8uzUqBLYbgXrxlI1Ow20bR5NwK6HnQygDHZefN/PBGhDsNGnNtWKuEwYOKeOx
hrlZ3pFPBo7QnHvJKsPtZm/FMVo5M2XOeuazHh5hs7Jpj/orrMhYAmlvsFbSWAOMA8fjjvolYf6G
1j8uQdafWDRMOF9ka5uT9jBFedxaT1c06hCgWD/NHGjIMlzZjXZWg3uKP8jCdseWMThC7RuCfd7M
K/uOhgbZPa8jllZnOCvBFbq0w9xU9d19rr5EWAsnUEOpAkugYVgK/CnpT1Kzl6M7etWpz5wZzFS0
QVYamMdq4s+xjBsYzI3J4C69esqkzp/XS1vf+7TdS92ehdGBmj0BudEgNpZRwohbooWu6eCh44rQ
G+CJOFwRRxu2j0QY7OOTpZkWgHSgGrMfyNC5o5r4qBuPOONVspADR4c4viKkgOmrggB1gRJYW18s
LiLW8FCpKJKBCf/TC/m80tG+qUVwOF1eEmMmmHvuvdeA8u6HZgkGKkLR1JVLa6dnO2t6oz+0P8ZZ
BoCRXQlmGeJzFm3ELHgNVEOjWM/WrX+1kbxLzrRzSVX6QmQYThhIBifRy6MpUxnMqvvSYFR+r5E+
eEuWdnm/FVU+TlSJt403nodzbNfSsAFTy8OowdSDn2ZYy/sXUYFwHeUOcfYxbheZIGxBJXJucTIX
7r/83GXsilbcGu9fPonRuTIZ4tUBmQ3X9h+wD7kuUFsWkRbymUwGqT3z+yO8BaysnmFPUiz+GWB7
2dZnJjejodVEGRCva3/QSs7h5tE880y2DrFzyzY6sTJ5aPDBaZ4RMcKL8IxHxhvij99RSLCe8DlA
+cQN506zfjf467ikexYjWUhK7aEiELxdaD1gJNghRNWAnsdbj7taaRb8sSHSdMljCHd2vEGC7oI5
sJc2QifzjHNkUtVs3LYeGnmI4Im2DgAQG4RU7llkMI+X1X1YMellJ5KB9EhzSMr8AZgQx6j8O4r7
YVojhxHjSSQqXbQYk88U4J1TbYJhLQzISjETZmbV3uTVKdDWHDK5g7gThA2Pa3mr8Ofqm4QiXSa+
sqBdWDsWfRrqgYHOitU+R5XansjiyIdz1oST0WMXKcAULCMkg/MC0fz/0miFkohvr4cwCkg9n0l3
XMptuRivkCI9VKZpfyl1cCXeLqjfvbNohWOW/aP3TomPzw9msiYcBoskflMk6tcxn4rBi5tMJWp8
dRfFj46lJqACVVko5GbS7NErGqCohJh/UK6N8Sm8WOFXhurbHk+im7OCvTQNJ0q785BZeYSC3L1i
NSpL273195Shq3SQ3EtZbCxnKxuLMMTmDByzHhBcnGOh5vaZwYSPO2ABNv+99h04R5NFc2Q9w4W/
gHQ4Bj+FxNGWmZNe+oth+mXLogHniDC4ynHvOedU3ugd2YF0ceB29/KwcuSpDBRiEFo/ZdfU7x0f
Q01dWpVHsIfZcCrI8un1QxjvZCS2+hHxS1zUH0wCxPUbaite3qL4Ip+Gr5qEeGacFdWQE/g8rd1M
+Cqz6pUQO6hS9HNqgkPLEBgw7S0oDL1sUdPACv2kdKgQekgX8QcUEeGJvBjsh0eUaYD1Uk2QsEBF
jJYI0JsSbeOwNKK5pN51RgGEoIjBS7G1kJLRCFn4HP0VeXIfNU0gyrM24C5rHzpR1JF7CLOFBse1
d7BAYNtTkLsBGGSe2MbcUPbBnELKyx5SFE1sDlEGkwJcICZJ3OcJdspgWLAa4yplgrNogiW5wVp5
wt7c09Hb5RsOn1DC25dR1Cota1LjLHTMvfMtWuxuVcDvqL70ppul2DXfvCXuqW02bbJTtJuwDTOx
9aKN2a9VHfzzlNyVsf7Vi8/GfHuoHTLEtkoFgZnRh1HMB31mmJ8Dy1TQd766EG1bYJyFe0kvppK3
K5096+1FhfKYtQ6YAlEnK/apUz4Z3ltoAzxofCyBOUKLe2bMu/S36G4URPGFSjes4Z4KXW8Q/NXK
OSBU/ncMD2+SiLs5us10/M1a2hohZ92EhDekq5DPSyaOirGb1qzzZFI5uMBkltVrwFQQIZlEZPZx
5NJmDUjUZnunO2ZmZyYHWCMRAE00O3J6IKNkHvOQ9tVZdnfQ/YSmC8YadTT/WIB4Zc4EliwOHjW+
ClHKaSqv2E7QoRhD55hlDBTtrJQfqfSsnSsOZoPBg3pJ/WcFtNW8ojNoxA0c4CxHH73WbVIebnK0
asRowERNW5/iYp0inQFbrFNVD++sQoTqTNkveb8deSsWKEf0PEIaDiKOosfifyJmtA85cthRQ9Fi
Pw5Pywv2ot6QozcLf9gfqFa7FUP+GRkPAzOtZptoi4IJs0rR+V35az1HKou2K16y/XGMHXDJj7pY
C78i22sx0abFN08lCA4lBFqs3bVyVTeCm2zE8zbhByJj5K+c2tBn1VXsvUyBH/F2FOv8B2K70ZAf
ucoBc3ZsZW+pIrCaLAKsa60C1b1ansoOjWUc97HHEDnMsolKR27CEO4cAeBCxTWPVrQKLqpFGvrg
KGt7teZ1S6F8bm0gEIwufGMnDNNR9SUe82jGP150M5of2MhqxhID5CLz4/IAxl0MN7XgTEABXWyt
HR0guBlVgIbAAZKV2CyE2q9an5OORocVNqIlfzXNt0G6N6wDxkWiYm8eWznqmUlb0HJJeH4tmhXo
12Vwl7R97aJN7Firf+nxIvVYTgUYoQi8BtEg6UiRmMgp28Fk58LQq0h/WjhI6paRnBbcfOOcRUtT
XRfSpcrQVqwNlC6QI+21nSD00WbMlXErcmZU4SZvfwfq3yTcxy1K8JR21HqVEYd0seqJCSKtTHRY
mvIqkxSMzDPm6rMI0WpZmELb0oMBe4l7L83ipSrsOonDXqEHY+3S4YwMN6UJUiov+RCnWeddS8Pe
V1L415TFF8kl3FVeqk8NSTmOo3AdUSsmqfyn6c7RT8Z7IgOgKhUgDczz1RD9mC9tai7iMl8R97xX
rOWgZ+9u/OpIk7T5crWeXC5P2puw5MfMfFQJeDS/XdjMc/zC22Qw7sMk2ZVUkoHcsFJVbujFJw0u
fjAx3dlGSQp2FWkh/rc0IncDk2UB/cIdt52vcpliAyn0pcMypWl54MqIQ3OY01rP0f9P1EDb7fy+
2bdys7ccZeHl9rlTE5mFS8P5O8vRBmq+hG4GQ2gbnf1+XEiKDm7UWcgR5abUH1R2kUgy7MyBTGTN
29qc9/RZgrXZcdaUcv1j6yGrButkOWK3Qy8Rk3+O8M1BNzYk2coK8IsC+UNm7jN1MvNzoUKKHWDR
mT3wxX4WZtBkrGGRjehcyJ51baRXoCVdr1zkIxtgVlG1+uYwltpuqSRkDmrDupOlXeyn27wNCA4b
lzEywQbhg+Jxb7JFGJKO7DWHlwrpj5rMm1xbNPScBYDXQKc3zqLjmNi31sHq0ZrGMR+7nR/mC8MD
7Ise2YqVaV+I2Jychm5EaxgjfJR2ZrDWE54IKqwE3xstmJN8xrhPeq/fe5iCoG1uDRgCclTMagum
KNxHscbIQuVUOWDYyCgjnnge8RoFfrHteDQoTADoqWRaFoswszCegSUCbQ+3eN7agLRYX4wKyfVC
BFSSRaNwUyp4vu12q+gvSX6PAFVycfb8KBYAG4sIggqeVsXSk4mpS0WhcwFGVEosbUE6Pt0fUZbE
yFYM9vr9MfSZlrNaClEb+gZtEsrAyGZRbrD2g9rI3kJnbqyHeyf+zOmrBofOmaCNfi/V6B8IhhxN
6DSgtWqMzgYDVZM18TCiE6thPifRNGzocHrwrqzV80SfqGRT2ODCBu5slXLDeTlolwrSwRSkhB0C
BfHv0emwcufpUuw3eTPzI+XDwHDFCezJ9MZ0msE4d8fNED+LsZrzg86I2ZzFBvK6kUK3/dFrZkqM
ScKDbW3dYJPi+mCYSqU8RZqkVezWOT8s/Aq96Eb9q28sLYUMMDaXxNZTEX6145miO4nuOR7fhgyy
wEJkx2wCGVogdVPPTxYV6Q42n0iM1yMmA+DDZVDmynaIx85CiDCsdABuXjKr0HbqDEKkRL4xUWw4
FsXHOwquDVEIEgx8C3W1pfOxoZ0XP1xAQxtnnA/aoyXDqBPyS37D3KRUCelDhaQlJm2QxRiJJoOH
5B27x0BN1cDbG7Bfc1232dTrpJkaoLd1+3mKBG/EK2Cly9xn/VgxXqOpRJidI1EIBqoS0EAqevZU
AZiKiTIBAtWKSo1HqUSuhV4AggCah5bPXE+XGlCv3I22eqnMknKg26CBYzA4K8xLmbMHC34zwMcm
MwyVJ1zQvYw6mY6sczMRAenQR1d8gBzu4AvL4RzUdMZ0IorF2A2ZaUZyhoPUIUe7bkGxsyAY+9TL
6K/qPz152ViJBZ2iUpkHs6wUFSv7eyV+lC3IWW0Dw+sKub6iEwYIRImYfksBk2JG5ErHJcZEO68o
DS10YP1QzTxwe/WrTjYWALSeeVfFbk7m1s74WTVAJJpsLbtW/rDDGmVFOMGMhasp402pS1S0X63y
9j1Yogkf86mzSTGllaxmao8tZCQcoFM3cflZm7jCWCN09btzH22/d/xb7Bxy7Z6puyr4VIon0Aq7
vEnxjodfo71UeqoUg4aFMT/ShFylHqzADNB/1LQEPX+f9fOm0rkykFD07tppXdZTP3oHBrj7bRCt
iQmqmInI4T3mnsktHiD8lKeULyWJjn3BRl99pTazh1i55SF4V5gjWC2mISQFN8VskBFKgGwjgyLe
y9+CasEy0zB3CkSpwQJ2PHCL3tIcUV/Ad/ceu6NlfiWooePRnQnzh6MH6EreBkSVP1+9No0C2YKZ
m88wFmJSjcsxCF5BxdSeSCiiDdK/rkE8aaJ2UJ4VRoMccIjyq0R/NlOp/CtFBhrSzF3l5I1LgSuA
dMiTFB2UEqbXM0BVLUx46jkIwa5j3lPKbBqpgNmSj9WII7R4tfrN7K98Eh1eEFbGoOUiiUCuYJIa
614+efk1IUgX+FG4IQJWMckR4g1k603iUbYaGA/J/iJhMxsdlejQQtT6aNRPWaH9l+Y+C8GY7wj4
hUUfp+FQK6qFgZ5t0CZJ4E5sNgE1VahfwI+WCRGRcjhiGEhlPgsclTXbAsP+5L9C6If1yXwlnDJ9
RtViLzQe+n9S7BitHyZzjRu7sf255pmblH7XsPKpzyjOhWQbxRV7JYiR/ZfbCjRg/FGzB1YZKtAU
IhgmFJGFNr+8gSQCN1v2WbGMyqnID6ERsdi4I6s4MKqSIsJU9joxbLQZyZK8N6jRIJY/rIT+oduR
czMgoezm2Rqf45jMYTOLil298U9K2awYjma49YKzBF4PTXuzkXEv4urRs1XmwO27xeXPCO5VAvvZ
MKYwlKt4yJP8q8SW4vEjZ07PL4lkXQgi7MOJkA2YOsV0uWEyLkPUQegqVLqnWAalH6BQ129aWEy1
9qi72VxTzpJ+k0iX1NS34l7N5K14T1blo5n+O3oqHye4SdmOFCpH91T3r9x4puW+sTz4RwZBG7SH
vxonSHYKUqLe/lR/r5NIKl7LNPmVrZtqvat+o7qHHPiMtUkRwiga08XfuMzng3qPoq0Urgo+38qb
aYE9NzU0Ecpfy/DbfcA6Awpbuhs+y8DeMk1gbccypt7IzpYoHnz3lb0psVsml0Jcs8FLp+8btKuS
P5MEke0ff2Zn2Gb6hTdkGD8zrtl0+O4Q8iXFF6DfOLqgMBzhYsp73a4I6CYtWV1Z/a2iDkhIP6w0
fWezSGHmXyuciE+Z6yfE2V46R7lhRrVzi7PZfKfFsuhtDL70LQEmPkLj05Frn81Ukd9U3+KNuaXZ
YxjAQXUXoz6LCkGR0eLOM+ybyjGNkqnpb1Xl3BqXmhlKDLf43Jqkm63tuertw/asUrwPm7Cgl9uT
kM4/W9irDrTFePSZj7jqRbOfZa5MDO7UODpgaGOf6MjsAg8lp1d5GfzvJHkpyZKdZqOfE/TdNOvG
eFDrFQ48Td3IpIUo4caVB0y1i6J5BDJix20cHe1sbblnn8EbVLvO3ZSsKtt9Xsz1CvjCujHOWoPI
Ur6N5rVDv6CkeyjoJS2jrTC8qQ4Zhh0+eFd51Om6ynex8gzGvdxfdA6CJrjxyCgcA/ifC+dXdYyt
MiJm48YUfxyNXrRK3y1rXSu6MjQBwx54f1J7ZyyvDLsgZHH6kYNFoCTztK3Jsg7zIksUD8Mhs8su
u+bKlXghBLAHM8SChO9wPEpgIcXS4mraq5phkL6N8fqG89xhXWFs2W0PzWfCRr7D8UNnK/Su1I3R
wjUO/EUZHWXnajKKtQ1GlCknOtKE+GiUN8vc+yXMoZNfbBIfFf+qH5FELoHr2f7RR75IZISjHULD
nroyVfiCS461uIXqt4eW33UnM34Ddoj5RrMGXR5ZLn1OrcXp2V4Iws7T3xi+ZvETcf0lO98LZg2K
Bdu3pop7d/VlW6JBmRdYlpyXVL4H7zWGD9PGmyptneRIdzBdUIH4sI1LztJM+8m5a2w8WD1qmipD
y9OFs4DtVua9jJ58aEo90nDQdmbxfvDJqacDjVg/+Mor8u9Z+zDNWz6wgJmV6QwzkDts6narxl86
2/n04Plng9+DlG0GCmqz09urzL0SfnM4VsZU9fAkTALWUmD06kOu7xiwVEyKMRAiM0WQ8EpQUNru
2WGBVrnnUKF+gruhXlT3R+YLyG48EUVy1hu+0L+cWRkiRr56DZEumNtmrSMs93hqj3a/8dyXXq1z
hflY9jV437W8MDrG3/mu6/chcTHtKgwP8Ixp4O1uSUYd5moO+OhXvE3NsWp2nrpVy096bBmiZxg+
JPiblFG69t0291BeFKgmWWs4mzhjQ7wK1DvPapx/V+UKWV5vkzmafGRIkAiWwElCqjHDk3uA2UYB
a6ecCpyTCWdxCxsSnC2k9okJ5zmBHsYodEpZmNveJLRtZlW/4gUTw4O8Zla4C41Nqiw42hr9npMB
gH7RSP5K1vgBGZN0gBOUKKB1+MlyZU0YsietZJNpF4pUThO7W1ftEx9EPTLjWrvKluGhg6s69D5V
ZtxUwB9Vh1WYX2OvT5swmdBRk6m6shsCR7VfXQQqUNN0aPsi+LWyLVT2nKiWdbLTs8FgIV/74VW0
afywbfmmS/XguduMYUVh1KIYtUryMlzUV9s0/tVwJLWMfwOMhUZw7YZP2ruM8ic8hsmJoLbUnReF
MD0kHlvtrR1d9Pi3UVjvy89e/86N7yL7KxD0pxOlI1Vw7Xc/ZtRPMLiK/rCRfkTmYUIf1pYXXX3A
BauoQiSG+f4Zwypj9C9NRriJl5QsqXjl2uukXrkVKLOFQqCPBbxq0Y9kw5/r6GLbDLs/fWcf30ty
F6AqyjDukNhRyad/sXNpUPrm39yi/OE775zBwQFUIxizkIyPOVORgGXilh/XNOdADQihNHnjKOw+
eGn84sE7EGsHCWNWdh+Y68VL1VgOKeGo18DbWjChqVHKdclfFGTpzm461thqx3VM/VGCG0eESzY6
ZDK+nQJHAhsa9lEfbPCgb6ikBAUL/iK0riEDIs6JwUK5sjLIl0SdVufAPqSVNuCi4GCMvZw1SsWF
wCszIIUPrM+lng8zfQjRgzhfbTI+HFO953LJkIllpTq+bLcVrMOTzSWgonBuknQ/8Cve1/eIqVtg
6btWwzba2WCDwnWlabyyGWKOb7c0qCCGlRHBiHP6ZJXYxcbsqQ3ybOuiok9stsQ2MD0J0TdSgB5U
ZRaXR9Nyj9u8SbaNYQk31syXUwP9jnkMLR3lHPlW/FLo90JIAXWgqss4WmpJtek7bdtJER66j9F2
5+OQzyWGlI4VgjBERelDCPE/e5cWxcIMiLYAR+vCMOpF0hJCUebEVxvKNG/PEMiWo+XvFdc7VXZz
qnsIHM5Ay72tk4sHVLp91c64bymOah+QQCTPGkrTJu/XRfAloxhIBupa+E6NukiDeJcQyV6kaFMM
hMOEupntweWsV2jW5faCQSC3DoPXLxNGe7UPRASp1cBSR4MBFNYvOTsJ+W6ACyYiNS6N1I+CJaKk
XqNygAM2PKIwxbkzbhs0HEqPabLeOuMtiL3pmBKNlJHIQ55XpA8TOa9RJQ+rKnq3uMIY2URkSmD1
W/JVzrMYo4orrHHZtwcMmXY0x74S/RkMQ8gEhWqlIq/zFhH/oiQjpJZGdwCijpF4qqsIuwDXS+0w
d8gvM4n8MmgNDYqxHKGjpeJaRlZRkTfTFkD5rRnZzJxHfNHMYlXqRrcHPeEWIztcAojqrr3IEva/
Jubcqcz/ODqvJUeRLYp+EREkNnlteVMqozKqeiHK4n0CCV8/i3m4c2NMd6klAXnO3nvt8YmQ21A8
Ge28qxKayvrobIvpKLv+Sj5xrvQZe+bZzCcuKHFfluqRAXjn0FJHsobUKKQITU89/IQqfTLp9muk
8ZZP49VQv1om+9F3X8DrunJ6sqL8NNTR3qFHSxHsVbl9bpz22WjSXyOn7spb7L3deA5efF1/NiM1
vd74lXbltRZ8dziXEvMfZf8wGvoyCnEpvfkSZ1iMuUuqmJo9lLDAW2LC9vTdwXfqaTZaPPjmBuND
SQtS3uSfXVtzE0G20FQycKCR1wAymGZExzI3BE8CmljjIpLDWvbL5KYapKM7QGefbAg2wig+aHol
3L8ek+x5is2/3LYBf2XDpQv+tBivg3QeK8eFRDusPWfejzR/l+64Dkx9T8IMV4QJbcx2MOJxvBh4
0cXgoinggq6wgLpJtg75To+eAX7Wf8fxQJKn+LTDM3AZ1C13scA4kDG7gOomAa/EeLOS5kqpDUxo
+1xEzbUPCJ8VjnWrpmw4WfdQ93maNtUtGueWGPW3NqYfPVKMgkHx0ICdO/PIDNjKB6wP877/1zbL
cQOTTl5RztZkMjmH4fziJwXdDVPySAEixibD+VfR6hsrEnEjd9CyoWDXRm8VxHKopNnBobk67T7l
9LKaa6Qax22PdXqzKakKMNYDHqCvJdlLK947c3i0ZXtoJ8i90FawfKo6PVmMtH2O6wv/SSGR22Vx
nGOXdqMRWp+z96BTBObdQNtUaJO+g0FSI4/gruId2skuOVRjup5rkvaqfTQnguNpDPgkWpEsOfj2
ePYiWPmmsQ5j7z0BypWHxSoZuc7ovjXHbtd6PZWZJIS7gSksPScMbFNSHcHqPAkK3Pnyb2afSLIj
sKE+N06/n3qiT715FOmbHvhyi1Y8zb1+N+OOng9G7TS+N4X4bjDplicZhjgLgQg3etPk/WGxArCW
73nT2DvSvQZAXmefXoS47qB3pO1DVLfHIZm/ZxoSuMYfAsc76J5n5YJg83hCO/W6HAbiSmTjccOI
Yr7rDD5vdz47sXlyI+vU+9A9Euj6HBB81H0n/RihXeUwlgpsKvHEGduD9DOe+zq9NGlyHEFOaoHl
FjQC0cGwnu40y8bYVXt76rdGBK3JrXYphIBCBRemGvJZh8hoLsvfDoBShzqlRXhE4kgubh/eKzT5
Vs+bXBos+fShSzs8Quo4IwFKtp4NKHwq47dAlagiFd5KgdrPI/FgtYB17uPqmMfb0L5Qn8xfY+cA
/2HoH6yKMZo9i7rQBdqCPUqS71rjzwN3PgU/nf3WLmNk8VkZOz+81eaL7z6SrRHxs04ES2CAFuG5
Zf/dNl8J66goG1iys9jy3lXrrXOWB9NDzH0shjXZCGPlQ+oIYgFnFQETUhYxYFOQoAgeyM/2wXHk
xh4lH739sMDr3ZAdinl0SHkN5euy2YyCp4B5wQatobuHQS0vyGEz2tC82rXgz/zPiJutYneOws6A
Hff0HMIysZNHRXqMU5Ga8Lff0Z5FJp9z0DmmeCICnO00IIizbWd88EPoXohfZflc8+Cpydv61Oyq
VcBD0ukCzOTnYnr0m01v7mfGWU6+ioZtp33NxJ6Po8uPRngvos/W+bNs7OXPvvPZOFfPZnaF3mvi
3LWvVvLD972IIF5/FGAtI/8Nphu5o7nDM3beJgtJ7q4CStjEyRpEf6/ZlrGb97bYxgnBmEjEWXbR
uLzcGPo4i4KSAIPh08bS1/T+cYEHxj+vh0tIHkVB4VA+tHWi2SOtunN+Sz02SH/8QVgBBQbr2KP1
MoCOtHiMyTsjf67YHcuBQEhCLm4E2dwt+ehbR9moxQGJh3Wz7NrYCrvzlw0Is2ajRmWPQ42PIT/8
DDMaelERYXEK29VXGmtuy9k6rrxNThFPizznGTkd1cEmfNA2glwW7JOpJ4yHJ5w3F18pjQtcReg5
WpU7N8y3qVqSs+3WY38tB+aF6YD1g0Y0BGK6OTISvHZ4A7VM6wNI2BJIcXQEm6zZsIepjRdJrSKP
Ag1i78HTKH/jgoeiiRoGecdhlexGGtHphbc/3SaY23rqs6q9yB8N6yVMCzSKzyL9Na2b6BkoHkJ9
oFs32KbcKqR3SeVH7QIHir6d6UEW9+ROkBA5yM81VOLka0G7WUTa+jvdP5RoMBPy1f/zNpOcLN6j
5N8oXktgfzPT0gAHIW9ey4jU941jVCF/IvPNs+CJvGTcqsW1H1BhFJl+r2BEwmo+vnr+2edjiMPu
5Bk/uaJO+DXOHmfGZooyZvuFq0PKU2w8JvNzBJuaBUpufWaIDtF8iyrir3CqUfW506xSz13xQGVn
jvJs3CiDwox+jQvSTQaUkJtGlJUY+7gcg8++MrdzJshwPbf4ZNr8V9POMghuusmfW7gIf0jfk0GQ
c2U4FFWxI63zZ3zwCseL632kOS9tjoBo0mfFUrb/zXwI91g7kDOJu2CmXycqX6PhbSsveJpUvlu+
Sn3cbBYGmRKbiLPGsnrrZL13IzyMGsKXGOiDhYSa4T7FGGttZivesFUiLBMT4yH+Z5WboLYOgUHr
IH5e7fFIFf16csNjzLYpHJ2TzuqNh55aGwDN6EH1AlaSzrhNeQSPEHGdVNMEwj/rlhj+UTTm3RiN
jxo1Lne5WAg/FzR46jg7MDPTXkSX0yCRrK9Ryv1ydi6JU+8F9g0jxDXPEcMX8VaaxZZXTed4ua1a
zspjsytTbzPLHOOLeK8TWCeNpjgc8p3cTaN7iVqyWlWMArIYIJBkopcIqoXMMOqx9h1xf3A8WNdR
ulHN1Y0zWhlptYvx3CTbeEblI64cujjsMPjmDNCmaUAbzLYWf4RUc4Xb4akp7xNZnolAgxxpjK03
B6/80hG6J6WiZE691WziCrDgglgQsZoM9jU1V5BCXAcqHCCEAiDTbOEH1tyAsUfmCEbViNRGBKfO
N3CLVh1cMHdZPatmXXHE4WwWq7OmASYtx4tK5k2By6NMId9FqP+DWI9q2oxjeDTYAOHNFcClWn6e
Hv19AsLTzfudnHygnkjstnnfs0ubw2ITrFr6S5zQ2Rhy2kwB/epM2R6QSgacjVuP+2kk9oIjQwXJ
dgAdaWJ1TXwL89JMCufO83Cuo31XoN4iJXcNmyBWFpN8SUV6LBq5Zy7pzWrt91S/Gf6t64K1yWKS
czr/o6iCr0m613N3jCX9n6vZOHsMdB7HqgzxcWIHEgD+MTlLRhSn/45sghwcJ+MSUf4zsjezZuuU
6fVILjbz0YcIKgYJcbjhq4FJU99DppVocLa3qhaJOusxFqPvUtEWZze/oaD4I0Hcn0iK+v290795
qERVeOi8p8z9doyPgZk/MznNiMc2u6Zkdwnnn1yRbe3HOLqLqgyVcB54Td2ldo3nJG0P7GeqTUYT
ddkld8toWNfzOiCvoylJqZ5sgDLDNk/vB5AKefJu6edWfPn5nT38uuVeJ2+msU3tZ0mDZ7nLzIe2
/S7kYVm7T9V4MJnkbOOcjmsQ5qF4DSEGN49un20KmlVE852hmSUKw5387MV5CR1F4NJxgJryqxxx
hD8FKBouLsPQWSwn0Ur11SbwKV1/j213NbLKy9DmRvfbXLKZBJi2TtEfE4PcXMKB8jUwXzpDrPg/
gPewItydE+BZIpbgPjYlGcTi5Am6F3DHMQZ60Cc5kniChKDZUV5EU3hLhTEq2PJjioLwhD8hTwYM
GMvGe58k+M/tgZ71qx08TCmMfQ6XCtg3CUQUCKxYplf89Gjjwu4OiluokblI88k2R40cyBoZl07g
8RvVMWppYUlhG0QRC1y4+7AiK8gYraXWLfk9RyOHeS8lz8Mu6NHfu50o550O7M2oTbypelvX3dWw
P0Ju0z6LVzDlSTCu7CDF/dXtgsbeDl64tsNkK5SzHjK5HeoGT/aHPTGWwMUJgkuXvIRW/G8OHvLK
x6rvQ/nU25bsgSlDbqo2uYf8W/UE3jJePlKe7jgHglZ3Rsp8qKXO76vMeWA1bE45b/hy1CDuQcfe
GFCcgou4wUaKkgtuElY93SQM1iU+lyKedkXI0j56L7E7pdgqIufNwiuMy6qh/Wxuqv2kAvAo7kZn
8JlwWyQz/Y6TprAd8z1h17qh24xGDXp6CwvTVklgHeWqQoYPuD0OJptphQvlT3MCHWk9Wu4nKdxq
jfZL/m2R2dth4in8qlCISonM4s6bbgpXuu6o/SNIyYtThC16OiZzVOcER4t1snIuZY7Xxiq2+Ac8
6hhFd1nyWqe43whycLxTxmkYwAn91ChklUXwpvizFEdv8T73PeVJ0Rqn2bJQrbdD6/9zmMBnTXWd
kexrf97wzKIX6Kzgdns0jdZRf25HeZIdEQur3yUUZ0wF6FCnFogb6DD5echimqD6gYfAfA9y7h0r
SMHW2Z2sYyXKO8vv7hNeOBNxmzLr+W73kDvO51Q0dzVQsFncOwI2jM+l8c9qyEUsD3o3N7Zzz2Om
Y1XS6ks+9ru6p1cpF5coiK/NIF6X5JGdYHK00uQkcy4KsyYWQkW9dVmuAJFa+2Eyf+jvvgurCJyZ
3LfmxIWmYHx5YNaSiyeg3lXNcZy9h9m5C4P4a86qa8hiqjC6N/Z1bJ4rSPwKpETY/4BsjFV3zSsH
BwXAOX6qIabvZTHYq/6SBfCV0oUX0F4i6qvzl6AHshXgW85fiiDd+MSislS/9lUH5oTTynjLgbZ0
hnPIJzRyHFHYqggXZtO2irp7K64xqefdiQvoPAgPn4nDPQ1LsiveBUaMJWZgtO+mj3bljpBu55Oo
swOLVBxYmNaD9iHxmDVdnmBT2961DKJJSpedl98Gp8WcEdk/nWy2bhS9OZH7GorxKUSLC8xnCgCe
ct6kyQC1FbBP+5fsLI/7imR4pOD1e8TToBy2ZLl3cidyYGm2M1teddVeXLF8Dzh2luK5CjDDiOkl
MKhz0RZjU53kb/6c7qTDydhz/saoOph5sxVjsm3H8ElX/is/9po50cXGERU1mAVHvJtGDquu4LDv
eeN9EBDT6znKo3g9tknHXQfXb0TgsK0hL2Llju3vuKM5rKU3yDfOdS63sn6E4b+W9EFkXGwpOmfX
dGcfKhaT+qKa1U8R7vEJFc3uG7LET/asH+aUqBhxPqPFRb7gTWPK5DEQsYxPc2AnSJQDTzhhJXfV
MN+wwnE+n+745uNNvJnEnXPWm8iWm4kW+d5lmJv9a4aBwrRScK7ZHTnqrQSo6JXXIip2JMuNaLop
TApp7GzxuCL00isfts8za/w+ovrSss5TFty5ik1cz5a4OoUzheEjDFPoih5YUU9j/LG5LTb218ww
JwhnhaP515r5RozuPh3s05TZL3lkbt3ePdQ1qicdrYD+cR5siyR6Fkpd8EH8RZWztmN1UHDj/XE7
8HUbqFCH0Z6r+NDgFInxZqW0i2VWvp1d9RUruR39Jyx+66HJLy1nm6Q6T0GJQITgwVYWZvnBJ8o1
uRHr0OKhGugmaMKXSZfGmgPJ/eidRSCojE8A/wiGNrZXptdzZKZLGl+0rYuLTLtHXe2pkYUjqUPj
UpRAQm0MKV9S6r3N9TsXJA2BbySoxpJq3IyHfTljcZnFuRmJxfUmRl73RA77ze39P/3nU2xqSfZR
zh3KqIB+wYZv5cj7dvSepiW+qdzfZbtmZeHJQl9o4uahmf2zGZqXypyIYk47pQFxeTRjV8PDYh5o
mKpGY4YJXT7IErpeCZLKkcbW9rq9qLuHaATKQDhbBLnaMoz86wAGiCgEUuhDZbS3CjSBmIYTOOHe
n9eDI9+qlihoiH5TZd2KnQTOt3kjL2WJ7VpyXo0IJ5BbyRx8Uaq+BjjVkgK3Ad5C++YO7VbTecDT
Crkv9VaZ7I8DGjQMezFlYGsCSs9JcWQBingfPvUNU0Taj+ummM4aSYjG989G0RPXnWRZ7N2gO9t6
OOQ2dGZ2loObntsYa2ZPmbu8azQZvbOI8SeV6FejS0FOfVAGVF8eOkaC68djj6+sFX3qBbm+iocg
nQc1coHq1SV8zTEsptN3XxfbegpWoORsrfbFXG0zvFNT4lB1JWEL2GAmrNXQelvTHLY1+PXK5YMv
0LrCbmc6mF8qvS4g8Bd6xzB56GjdVez4PWq+OyZycpjnhmIqk6msIbBQZe8+6MSOABAYU/nRSCju
NyOtmKTwRggcyVG85iPeJrnH9q9Yh0twEsdf0ylwC++aboZwTfV8QF5PQamdwIwvp+6axSbNUSOD
qMtWwV2IC6TqEvYk9mJZw4TdfKoWVxb2rYSh1qadtUxIbNSwHWfWYCjzCQFbwXBU0F89xySoh3T7
5ttwdUwe2CqAedMQHcS+ikmSMwOVKd9Dey4RumX8MaVf3XwblhVRAcbQI+gDz48/5mdp9OuKQy6P
LlJ6FXpjtZU2sU7vZCJDJa1kP8PC3XRxZz9bSbw3xKPl0dTXJgqaNgfE2Ba07PQWvc/FUjZIRUPV
z+QQAiYw4cD6qo16OJQdib4gwQbk9kCsPVj7urr5rYzXjs15PX4rZu/LTtV7DhJmLcxk7c8EfpXV
8PPT6MO2Uo5epbhPWjp+fJnhKJXwT0aDVwv4yMowc3SO9eg1QM4KybKmAjTX8EeoMpdjoI8huzQz
SDRFfRGNeuggQUZNgmm3L/2tUmcj5BFmOVqu/AKXp0Gh6jAvqkrOlyx24KXMiay3JfUjdi6sfQLu
JGhq7moC07fM8GGmTpmiF3Ps1K6I9x4PH9pQOUxC+A2jjLpFrFXaG31W29m688PuXBEutHyH5k6i
zIbvfDWjD6pVU+QY5s/Cp7PCyPpvoH3rIfe2mbA20iKszIJpJRkQygTbgPfjDQscJEnOXEkLBdkD
aFuHeyuGx8X5l2gznfQywAybfCi/vM9q4zlzXEA7ETN/dY5HdU7dZp+PNadoDyNBN09nSX4rzocD
b6zYpgVnHkc/SOVf0zKE0GGFAyi69BrE8aMvik1WkNWfPZtRXZnIJZgDyPwDmsQIOBrYGYSkLE4v
6FGKBxIPfkiU+IeITLMlSGw0St4VGTgsBcrepHBjtFhbW26MK3D5S1mmSKY+gIJI8wwxMfW6qTy2
PbJqXF8t7f7Z3iONHMAZDZfqn+hhNuGOp97bQI2t5UH355WnV2UV8Jj0py6oTEBJrnalAxnNjvmS
RM2zndbEUFy9c3IuLrsbT4Y/2LugPCUqLU5FH+6kzxq58Jmxotwc97qIzk0NeiVJQmzja8lzc6Uj
OJ+pCRS/zCkEm/N8K6YY0EdiA34Ph41qySlKNtUre3L6XctV1CyNR277FfV+toniefGgF/vMXeg1
0B+1Nc/raSaj6S0uJ3q5RJ+MW1UaeiNr/TM2xbeyqOTwRMeIzhbfYk1vpi8trd+HfJYUcuX2bwiW
svEQq/sQzdbuiqPZYBLz2R82srkTWYOo3kPDTTIAXZmvoIWRpJAIAiv7lSP0T6QqEizZjL1BfJYj
Fu2xXqclu7c2cr+7uh43LUhI0+Vt6uFrjZBKxEznYkE9RVfkFtybDO9ogP7upe+kk59nv7cIqhfM
TxShmTMy9yTCdxcjQDVH322BozWzaapLMW8HRXGrh9Tb20l4LiuENA94VjMBXmx9bx8isayHkoHO
dpyrCWEOrW8n6BatfcD6rNHmfa3MX5wbc/7czBiHpgj8ok5mm/PwfJEjO51uGEnXCs5CVAoVyaeb
w2gdw+fBgpkbI2+KCpPlIKKNjin1MLjuHeV9pdZwSluaCMrZpUqR4ITV/I1h+DcJ9gGac0FSY55r
MsZSnANllMBK9i8do9baN7HjB+ZHyLZHayw9qWWtnWlxU1sElxM7ODY2uHNh+O8B3LwBIk3nXDPJ
MGG74S/3moIHFouK7sklayKG6UfYjQHahHpBqFmWDyqCB1gemjOKSM6ZJHgZO66MUn+kHjHjdKYX
Vjj+XVU/Z6ynvHQQWL75OByf9Z+xqzgV/5O+t7KrCBC/SbWw0VKyJowyPEfE1GyIcnJhsc1VgeST
j7chaDYuMKuwMBjY8E73kcXJplJkb4caT0XXcFp4CrLq5DuArjtquNMsAWUz4J4NKx8v0rjVpYOg
OaWAJ2b7rCV0C6uO713nPbHBAYQhyNFw8XVLaiMgJKSgqIXDu9FAwPB9/aTs+mw7lrluZspMUbc6
H4qNhQQsGfrzvHlDpr0vZAUUODQOFkjtoHdOFe84d052Tl0eXge+PDA/obIaNgkOt2vWs7/WISd4
z0A/K5M7y3BmKlUem//ficZJN1ZrH7OevVHXUpbWK0wervHQYKvLOXaxPyWz0BfEuzSzjS/dHj/o
U8OOIcc8Q4Stp+jFJXs4NmTfl5NQptzXoMPcGQwHEdXkTrG/txFbL9Gqp1wQ9uksDitFO8NkAteD
6Uo41bsTR6hoOiJUlyWMUS3UL0qHplkd7KSz16XBnb0hVedOIY3YrF6MEuvNKD/SDpOiNkuketdp
8IDcDTOFIJYMWMsbEOewIEcDKUQTWvfyPlJCv/ZwgXVe+9Th94GzhLLkBNWtDFtUMJsFXfzQ+uYv
4sBVti0Fi8GWal/M+8FY4AclRed53N19gXMw9KN9gpJTdfSQZQXVDknbH7kuCSvGBNK6haijLSgY
cAGntMTdPARyjQPgJTfVWSgXbBGVINyrjw7mX4a1W8llijqWreKEro+6M9uNaVIzrJIfd6C1YLIa
Zj5wvKhvzaplX9wY7p4rDqVM81UPNRjyAd0/TyNkBwJNVmVsqszn3zsCDx++t2aizihov7HVslnt
4DhmkHLjKnsdLLa0hkfG0GV+8qMQSy+7oYHLhx3Nk5OX+Xog/MoBvFqNI8GiIO0j1AhxBSNa+Ym5
ctsgp6CYvWJJNy2ORZzUKYv6xqqptxQBAIl52JAxnMLCXKv+xy1DDoHOcHO5SzUdHJsencdtnWuJ
yX+wS0Dl0+BtJlXBQpCPkfaXgvEZ2sCAWp1j2Yg785banIwcMWYYoXHm9ThqOXfPG6tUN4JzmZNC
ffCiR7vuHG5k2Jey2D95PepviDTWz1m74ktKKHu4pCYrbct1yW1bLpit/EgNA2FDBK3B6O605f6E
M/rD4P4aU2eit2q2/zlrMsdz93V+KEYI8qr7rg0MKnOwMPaZVHrzhvl1Rgd0g3xnePKNAwPUuIRv
olNQlmskLyKbApZ72JmmOrgk7WNuNksHCGCouCc3NA76uYY94GQo3aTIqR2y0nn1NKssJ/MZEiN0
sNG6SfziSjvaezY7y2QIvF3a5YhaAxmIoHEOIY/UswE1Li/Sd7t0H6bWpO66+Yk7HplGZvF7qK+k
ql2+aTPUkeSlLsV0bsuHqAr5NEz2NL2GreZLiFKMrENUEa6yIioyiUmYCYLIXCbsA0Fh6iqi1heu
gJgabgfUZsqZBVvWnUbLeenCAhCPQ7Y3Kc1yOSvyvUGBT/uuJr+oyaRP1YefLiWMBTqDRYYC4i7r
dDN6sq36Dd1l8jjOGSkcnqF1WSiGj7m0Q1ID4tkK2Xc2mb7Eg6RWJrSdzTBmd1mrWFvJ5N7KNFks
zl1Rgu6Qtx3wjL6nCIb9dG1+0EWRrCrPqrkuNamqsf0hvIg7diZqZIb2JvNjdQxz77FW6rMaMjZt
uPd2HbaGofeYyrT34PtYiMeqIhbFGBLkUuzCnhOcybat5qbuVHT4qjRadhsG5atKLo9RwHc6SF7d
Pv7xbTVtzfY8Z0SEeg7K/zwEZiYcQFPK5YpkGVD0DJOtujPm+l4bPulWO5NrK6WQLYQu0jEhpmHB
jmgk1GR3bBiyAA/udPRsRWOPCNi3SPM+MznA2xG81ZIBus1xRxIODJMSaS/q97ThrDPbgOQimHt7
i1rlMV3V2LRXQttf2u6RSQkaBDNjppHam7objuDaP604IGjdIkFlZcB+mAcK0SHHZvxUixWupXvA
iWoTeKD3HDr4u5NY/pOdJBJYz8XaMjalP92G+MtoivfSaN5VyrIgDEiyVEl3k3FEuE3x8Ued8yLc
57SE7g3tlbpAn/vRqDYis/5mjq5cxjwRUqNdxbSdKg3DMFN2gJWm2OVJtS+6DtIhKQOin5VBBs4M
xHaiS5rI478uhr4R3tVjC7cVNufy78eKYyI2Q0o7zuNSjKccNuUZxrw1aOkwgObb1cYhXZwW8eJN
jkPSOu5yvp7ZKtdLwL3vug8q1799PEzmLE9iyNdj77b41TiMsF5Z9wMVlrLihDyN4qojBHJa3Nkd
fDuuFMC1eHVF8OUVmlrCiVLKOMECxEISLgbVtsly5GWPiMhE74Av7jtpf+Ck/Krn5uqZ/TZlv7TK
x0fDHhZ3ZAcasHorNQiDGF2ri2ZsA/kyB2oC0ragr1vBTEnUrgfcgLukG8FNFilJEm/cBhEsjykx
qA3vEWB9UEu9dabJbQRR2aSMfvHACG3FyMVdqqCtCawmzsFKa58kSllsSoO310/JNWfS2QuDp8g4
Wpr22Wgve4nh2rTJSUm5nWuScZi+broov+KKfdPcIpJgmXyTVUfkzNkZOqXsUwZIHuwckzLc///f
qSTaUPP8VBXmsx1ZzygY3wTUT73LydqyGQuL8v8paR/HJW8zWuSw9LtbMCrN9C/qvfuuuaYsCgDU
8CWb5uHWGPNvaeOKMYkohtmLHpl9nFa9VDaJ7pJjWTejBWWPVuPQDph/VDQ7yqZaBzNMgJINQV+4
eEoCd6cgyhb87v+85SfbBnQok6fJhBpCOcbMsmghrWTZuhYG86017qRBzYBtE8FLAzwHpsndil/F
vuqri53vAjdrksS3uAgg117dkRyn4+XeOnCx3VUJ6ckamyEPLsRfxE5uBW0vo3UTdx8e8bIyJj/c
2NgyY2/4HmvjpQvSeFe99WGq6V47kwX49OKZEbMD0tIgG8QVK6goHmEqBtkvLR7W4pqxEmYfduiv
zKz7DAMkFqfM4fi36nuinQA0Ts4wRBsAr2CBfIeCeLOiufdMnPB3UPFj4phHlfWEuznAVC60Aqvv
HJLImIYyHUSbwuPREm+UR+ulTxihDoN9EzC41KMsNq7Lg9tfvlLKfSa3e2+FY7cuBj6zQKoXe8BA
NvvfpuFaqFsQx7lXudOHisiSusT1VpHiR/L0yUFBFRc7Y7icelGcmlHdiuCliJxjVparHJ/a5KU8
7XTOGpBQeIUGmpfVtJkbJvFc1399699EtG9D+4FXdMoiAoraw9gGoZj9dbKtJs3Ro2dFM2bi16aN
NFToe3NQHZNgWraQ4NCMwd/bPuaobISaPnMY7O1Ir/2QQ7I9cNiOoxA9Sq8buKaO793a0YGmajvV
mieSRt630DF5dKHrcc/thmll85LYD0fRhir6Z9dkiYnW+RJB86EKZULnWJx8bn5TkuVIq6sRfboN
VsWQ8I1Xk7FumNnnWoTYF8Yfy+Be10YMQ3qe9l4N8rH1+bb1NZO/4yFx9vHJzTl76EQ2/yIzr/nT
Lycwsa1j49UMOAeWcc0oI+y9cseF0oGrI6SeBmkmXbFZJrksqr+5xcxRFIJh3u2evQw7EYaBfaXt
u4CbOolJ3pkm5J3z7JyoX7GZqW8BITpC6Kwli/McjE/BRrRpErmrYWDqmuRU7m41NAc7Nh9KB6N4
HRrwkjRllb2Ck1LDkq1NtBflThvd0hbLWVAk5caP6xBj4Ufevcwux/4ss0nMWUAPbCKrpEG51lw0
1LIAqt9B0SjbCsMC13TtVEehKXlWEd4jo/MPjNbrqODrmDvsQsYUXlEcsTEaFWoRqzgyEQvyLZIY
GMtpfJWW7x9rhn0/ZT/Nijydcbp6ROm7vkzvusF4UtzHdpluPu0GuU34/L6u11cnjZzfpTafl1lx
YhXTNfKr6hBo/9T01WKwvi8r0z8mCJgrtxKnKeZeVcdRu+d8uDdaOqGjkiWvGRqMCrRA5RF0Wndy
/O3ccfuyc/0emHhbPb+J/wWVlCzwiaFh/N24KZdHYkE7rnrYHSPfTCQv8x7eQbrWJYGzNqDCohp/
5pqjngqbh94g1JQha1aSrseKupkyw4+X9Ko7Or37KKehupaY0RDxeySsC7MOZH0THHIYk/JQO+74
08YsKRWb63d2WxyzbMnOhiP6NBPzNHPyjDzwqS5s/+G44ROtr6yhJPOsfHdDcXEnflXsCgbl1l9V
mBRWxGf2rCRJtG6HmNIMbTY9thKWRXOt8XG5tFpmDOg6jveW6wHoE+Z7F9sGzoL+OIftb7l4F9KD
nzJpljmoXz9ZQJ0jpyT7X1hZnGamECpBPWxCrko7O2Qefy8tWOIwOdoNfn7uX3SJNpnzJnBq9gaX
mZm4E3pt/8c+Z8bDBfaRW22JKToozopuXTmKbVFXe1XYP3M1UwtYcIcPjE2U+U9mQYuLoxdUY2x+
jwpQUvUfdWeWHLeWbuepnNCzoYsNYKNx3FMRJrMlk61IStQLgqKkjb7b6J/sWfjdU7En4pH4g46q
imKI1L0Kh+P6qeook4lMNLv5/7W+Ndhng0DuK4ovoaqG43GEj2xjOrQAPUoR0/iZEMNG7IhrUWZk
3VbbSvpIY1NN07OITzMwIGCUcdRUnncjZVlvU2dcwSlRO80KGcFI8DXlSVvP6t5OmmKn+nT5ymyT
2WpdVcqmNTo4ybZsbfLBCXhA2mVYKx3l5NTaRr6zXcRudTtmxxUANp+yMcm+LJUn/xFjVdELqDl+
9shdBSJs7hn7i/l4Ug7weYkJTrHbE8OA4l7nPPSawaXRKPh5sokC6vF7jGyYDTmitGWzAsMajVuY
g+5IqaYc+Q1rGLuYCASIUo3tu9qEafvR7NgbxX10N0d9s4uJ5ZLUTrRHkTYOq7McH11UI5NVM7KC
aZqG46EmMSc1brKR6o2va3vH3EM/UBRrRXR4kyfzWewIXPNqPoH3ssZNQS5qETwm/t1YQ6B2TbQb
lUovVdzf5JMPxaq0aL+g5i08xqW5WOSZWf5Qieasj+nIiJzbprYScCjFVZShabeCxUof2betm2xH
e7rrCvcxF+yXwhRFpjPSs4fF1BFWMyTcmPRA8hlsnaSZGyEZQP301Qwhpec2CSweko4gGBerXRev
Ehp1WxXcM2S2x4KtF1YailNdkR4HfnMvR+ZvWzLUa+F+iFpTnNYeejxLo5iPrQfmqs3oAPCUDgyB
NKrQUiGZy4zovlasvNJ+Y/u6XJXBapDIJ122sWXDQptwXJ+ZLBiIv4mgbyngikZDvyDygbcvcwuO
mI1DG58k1NM466bdzC7smHfvZYEIM2c8ge0hvyJDzHpALEOBEnxs0S9Pt7UbdtuEZ/XI7+p9KkNq
gQG7X9ySl4Xn3orMbddyTuk5Rs46UnBjOoPwVQ/heqvmZB3A5xijEPyj69DdU911mqFCxYIxlhNU
TO/zaFOC1UG5aSSmjUmFN2MkSVrKmGicLvpSWVpSrzROBhUSQ59gkCHWMGpCZuuJ4kc6Er1psbKG
Vs9WrukoOwbXVs62NGwzzn6E0qd3p3pbj4cw8AZmdBMEvuMTxJb7665eunhNFm6nmcLZVOCp8NO8
3oXmui+nsynA01cWzt61umEP6OSiN+/auSAFvS8Q4pdMIJixKAF45QZUkKx4ohqCOjXhVCAPHkcA
tnVWf6XBmKxtZezkYMEADqitsh9yduwdcGZTLI5jeeVpyAsVJgD89egpp4vIqd0TVJT9fp6aLwmq
D1immbGaBvZ2kbilAtugsGwZEVgL960ky9BchVNM4oUbrauhRb9ODrFteCHvyS7nsu03McpuD3BT
G3A+EY8RaTEUazsS7/OoKtZ0HQ3PDQjy09cjEWsawgypGCRje6hQ56z9ErPqORFef2WQ0rFqsuBD
GoaflG6Sg92SFaG8KNzHRgUBBaFc5hCIhp8OFV/JCB9Z1D5doTZzVlIa6tmg6+wR7QJ4UssC3+CM
9c71g8/p4O4THkfGJX0xkFXTmRk4TwMdPS0Ob9UFp7nDMSxfnkY+VBM5xTYdRg/okWGCf5sbYx3l
6Y0/WcDqJ5DUZfTY9Mj6irQHO8bTnpkyACI+7t3mNHIGdTnOuLNnVrMI8TLmKXKCVEq/WeGEycvi
whnMfDVGFC5D/AAnzdjiH2QGs6hkYeWbgCagXhtgJGy9Hqh3Wzk7z+/zlUTBlTnwHywrBDpUUKSm
NuF6UFrdqsFUSkMUR1R67woWEU5nDSvX0+PGzssPzWM8B1tl42HRuHT7vlrn0/UcxPHaR1i+sjib
fgpTQcXkxakiXs0V8iUm5Aee+weCw1JW1eOXyXHIbzLwB830lwNhVIfIYJFqQIRIaQCl1nxeNN6q
fWwyaW+kq2+cpDjM+DvnjtY6dib6gySLOZ8ENtG1r1Oo3MZ4Pc1nvma/WNYz8LsMMdOI3loAYCyV
sN8F7OqdiFAHmchD2rHBjJ3hrDUg4tqLJHuSyKjZVrZkPLNW7JC0UcL0rOOFG2JYn/Olso1RD8xO
9inBDY7YARwdE/+iPEYpGqHNDFqqMEWC/Eq7trtjpxEFuLsCXc8njPK7xKOlSn2UipgsrrRln9Wz
zfJzQImx7GEyFJhY5NjKl7U1ryJYqo4YL/Fe3TvSKxkDI7zlsoJ816AZHGC7B5yYUvf7PBQTz/Rl
1iF5nw0MNG3owE0Nkam3wEwXmZiZNCGwwHFTp26LgDQ6QeMKzjksKagLH9fA0IB7R8EdKMJ6HCTv
Xch5y0Va4JRvYIYmAvQiJMFUMjygmCOMJi71JmkYPoZZU5nwc4aLkP4nPruN3aCfqmsqnm3EQhQ2
LcJPttHVOJAfiErME43aTlV7m9YQmrB79qu84f8N2rpt6JtEWhfr3ivODYBxqyZZ10jUVsiqY8QW
TEdxkOuDGW3IH1aHHro0I1eDorGDktZQ2jHibaUYfQI3H3ZJ1F44vccwVbgoJ13/JlQ5IvaW0khX
g22ZmvGQWt68c02auziRjaM3f/zL3/71Xx7H/6y+lJdlRqOx0H/7V/77ETNhEytkhz/+59926+v1
t7/4xzuevWH7pTx/yL/oV9909m5z8/wNy9f4x4dy2O9fa/XQPvzwH2umkHa66r7Arfqiu6z99gX4
Acs7/60v/vHl26fcTNWXP988LtuK5dNUXBZvvr+0//znGxe3pWcH387SXydpOcb3Nyy/8s83F7pt
yv6PdxG8IJzsP/3rLw+6/fONcNy3gWUKH1mX4wjHdN/8MXz5+yusfKVjeh5NQcf23/zBxNdGf75x
7LdgoBzTF0JIz7Jc/kiX3feXPBO7rI+c0bH5a+/N38/ED5fyn5f2j6JD7BYXrf7zje3IN39Uf13y
5ad6gS0dhwZkYDmSlZRpe7z++HAdF4q3i//kWoQbMvLNt1NVXwTWFwetLd2tq6QRj4lhvh+8+TGR
9qkgJ4FPO3U5d8Aypvc6K3nzBCyK8lDJKtSGHpobgP20deiNs5hQ3ZBwUcV0MRQDjon4Li1nkqLM
ErVRhKA0THY0vUZWDB1L75KcrGB6NzXpFf6/Ox58kCjZKjjy6umjX0Ke8MMbEuNIXnENetZUpyNf
v+98ilslNaOUHkqSLOgZOKw2oUg5vDgUYLteweEpayrTbX9v+NZ7MfgXqFYOo4VoXHg3pWfcmH6A
CBBnG2bqust2nW/smpH8szz5VJTIDKuM9DPKuBHJzhhwoFqzvKdqBFTkvA6QClRucwMobOMsUCIZ
U583CXIe+mwRj1+3nnhXFjRAozG9zyGgVMl4NcbRfgIq8M3B1OfupSIWwPGW0r6Q/bGkPTr0oNPc
wbilw40j46jq/AuHf9fofbDgtteGNnYJkQVD7t1hLf+UJs5OO9VVpwCLjXW9NTBJOgDBg4rP1XQt
jwZneFdrQhWS7s6YLWgQ4VdrKGnicgqrMXyXDxhRMirMOIlXYz/l69zqcH3gy6LR9tEx62OzYY2U
0jI79kPKHFSIF5xofmV5rBzrGmQgfNyefT5FWfiersdRSnszGChdAAPJlld8xztP7H5nWSj6wngM
jn1N/xJV4zaJxEVdu6DnyRjGvldBYujmT25G6ayPSFC0PX3pYzIbFQaArOEKw0O+S9RM3kZI+8rA
xmeeZglBh5Ehdp0MCAcyH2XJJOuPICyFJcis1M216Nwb9knIIm+ytjorZ02HgjKpfxmr+B5eLXH0
uviian4heQhJICdC27Bh5I1iaTLj0OyPXA8y9ViesiZH0E+h6JjmOSUbZ9qMIHKDxIbAQMWQfars
1CUnl35AggOYkHVpG1877MpZOb9TDtoxPQEayGgXrms0c8vmH6EDboGM8JbQwLiMuaksNphhd6I3
3/dY+1Ih98y2dzSerwiFP5usAsf0sqQq8ztsWIEYyYSAqmAY87uoz7ctq1pVYpzCB3ecTWjMvOpd
2VOecqOe4BsHsxFZGrTUlizzkLaQAaXNOQQWYoRQFxWlv2Zli/4chdhJ0FinRpRegTeEQoot1o52
IXdWVzdfeh+viI9QdBNNFnljXDwv9K9isTKq5WL08Bo1yXd+T/5Tg5Pdq7e3bYGrFooC1eLwwk4A
f/Lk39MA3PJ9EbtNXy2BoNYydmZChbaiOK6T+5B+3tARsTpYh27IrsREDWAYMpsSE1FsdYNAF2JL
b5/oGA1ogEa5zb99UaZImi7enkbL1zRyTryMAN2sO+SV+uAM4gBc8dNkyhvaIqdF73zq4+mWSNi1
g4I0M9NdYFfXGvCXWbNVSfLd5HOLGQ69rME/qWnrmNb4sRz8r31hXEB6PTEt69Sx4aLPN0npskuc
PlZgXhrMLWNFCrLPbkWwGAa++WSi+j4FPB3yhfOzEV9Ky3coFNEGejbi2w5VITWM8y2ONLzErn0R
1tWHRFCM9QsIxpV6xH1+SDyXlXBxCIfoRIb1KiFAohzczS++zXK05/OPDAIZSOFJITzrx/knD+qh
rpvGvDUTiu5jzv0nwVIpCopVKnd1Ty3Kyg663EQaunqVf8yFOq2mkBxz+yoPoVSYAqFmvv73r3rO
4sem1OXX9vmi5ema5ddro/9Plj3C5NyzMHxhyXMV/6//8T//2//+r//9j230MM8P0dNFz7e//WvB
Yztvpeu5eKUcYZu+DLj//lrw8AqCSzR9rImweLiSVc33BY8t3nIHmNJniSRcS5isvr4veHjJEmxS
Aj7KRZ/viH/PgkdY9o83nOUGdAEFX4H/8SA/8CWeLnjaqJKlVS6uc0dBdspdNEM6DFZWbzv4aejd
dhUSRlEkN5TvxiNvRFGIeoIyi7Ve9jKC0tgmped742xtHpjEGz4BjaCeqYMZP1s9XLgWfg8VUUSQ
as1MCYkrOsjavgrlfe2WiJ8RAWa5Oq9yHO1tZFOFa6W7z7NqT9fXmM07m8D7sq4uo6k+i2qJix7e
nCWqE2fsyFuk/EER1YZNvXgpQ7avbUM2pqPMk3QQH90OBTdxIx1do1U4sLn0yG5hJWKBNkCSWrkr
V2p1AcQXfAMu76Sw+YhcjiunxY2VkhbZpWrTU0JzFQlZgDpcUZFxDZs4LUkzs8hGDZuODmAenI7o
7gOdnuS29b5rqETrptYaM1WTfDSMzFpCG2Z5RrIhWFMtikMbtpsAE6miDJwm24EQjFzqTZhPJ7oE
BE1vipLeUV8d0EmnVD4T1gLe0Hyi87ntg2DXWfKdyNAqm8rrbt1gmHdKIraCoBRMJ23IUua4an0q
NpgH5NqxqNU7TUnrtcYNWGlgkXN5MXh9Z611HBrbGCk10ik5XvVjD3FvdnGA/b8cUv4DbpSEeG3A
+C+NWrZbxcMPAwV/8tc4YUj7rSsF6jaXYpGkbstLfw0Uhme/lZ5n0aTkyUfPt2yavo8UhiXeeoH7
ZBjhte9DhSHlW0jqNn/r+8vQw5bq7+PZv2FztIwE/5yaOBDyUt9mm/VshLAyp+jKgWA65JO+XMXG
rqD4VRnXT07HT2biHyfif37+MkI92XJ1SY11i44PgkDlYk1n04IWxmD3/nuf/2xK7aae/M4F6dIm
HSRWdi8XAnhK9IuFxI8z9z+/Ppft6ddHAC+UJymTmq19Z6U+TEZlkUlgkTCnDcPbG7EbbV//KZb5
wrVY/v3JudJWJCipkDaRZC4EtPVszDDdaJiySFClMtV91dq4DeqoMpFAItKMYAVQcLungc4OAGQa
TCx2YKXdGFvVErlnc/KJdWNfBWXXqZo629pVi7q9mEqDvSC++rnrXfvk9Z/Abv5nd5NkZnv6C6KQ
yQC8e0TNHK0U8tYxibOtpWiWCiP6HMw9su6ofP/60cRykX9y88rlazw5YW3l+YmX2wQMAZdFNUcK
SnCi6EeaakAj5eXvy9g7k/i3/WYk3MU+Gz1kRa8f/ceiwj9uDbncMk8Oro3UGLxRRGs70WN9HyDQ
gTwi7NyLPsRtarLjev1ALzyiy0ri6YFSdIbmWDTAN4qS2ajN0Swi0w9qlw18FOOPN3JQ6a8f7KVf
tfz7k18VGGnOPqLz1pTzppXZ0/8JfeUt8IB+83uHeDbkuNYU9IMv5n06gq/z6Z72Vqp2KT2Au9eP
4L70KMlnw45HiWqe86mCP5rJ/FJGOqXIHoZuCfFXtriarrXIa5PmV2JUbF9mhTl/E7ZIE2HolHPY
PdhNGUI1dCoG9t0UFwG8krI2/Cw+NtSY+2Kfaat351PVz6k3Hnut2cFtUJPVjvej6FU6HE/5LC2M
XKmsQhAtzQCPyCnaFvtqFavGddaNxskDSK8ysjxay9hKPZQxjC/uoU+0oT/7ShU4ympzQE+4FK9H
dOlRURXl56EMJhAaU0NX1LvMl7aPi/g04D7BBd0plIsdwrcqjca1IfS8FUbiwq0zxmK4qIHag2Mr
8sgNH21CkIaLIocsTstxmGoyGCyzoyNFhxOCZ7WafWSuuBbcAE/APAf2zmQdS58lbbxAntWpeZ+J
qcIi15WruvGmjCZ/OtjNYanszHB2bkvEq0dmVV1biY/iFU9dk+I7LZcg2kAurPmunsytmtwov+Lq
wOacykgG1/yrcV4QStjT9Bk9DYplEQ56Jr4TeHxN8xkxCf2YpqRjvesc0wLUO1K+BjFfm0a0Qjmh
k42c3DZZ93PdESWLDZMoyLhGHTt1npi2DtkCIR7gDmFt13FvbBMcuwQqJGkRznQkUxqKCtqJdWU2
sxsurudiGjduODnopXhSymjFuqwL1rNrxGhHsrCTWmxmv6bc3ahUzbBppZenWzkmTQWrO0xBtU+m
n1V0KV0mxTZwQJ7bRqyLs9Bo7cUcXvsOPNjG7z0KCTr3zZWrxGxf1IGKNfMAouKQkuLsOuRLE/CM
S6IUZuLikTEL/JykEiKlOpOeEtFVbis/vZdBPPoXlUyg+ZadgRPXjmlYXQd5g0Y2GkzIsatCJoJS
U0wrxPjY+ow7BIoa8oE7mVwJuA6NvXcQ25Qf/Sqs5btpMlOIT0GWlPNxENJVvUqyLLUvW2+20n3W
TjAYKFDgPKzTSi8m5qmxzir2FNmumKKZIlliBJ9Y4JNS4NL3QZqg64A2YYuj1lN2grTVCtE7BIY1
FOBjsoKef6ssESGxEZXVgMU0xmptDgWILXYYAUG9hZjJZ3PcLop7IJHjsofGjSJYKWOtiqk7YOuh
dRlNdlJ8nMNyxr9dT4gN4lmZJF4OXuEcpsiv3w+OP4Yk3vYifXByv/IQ96HlcBYwibSrrxP9EQEQ
knbVpg8XRmTYkXQFergdCoklFLH1zgzi7C6PZmzIwxCRpIhWxw0f6tmt83UnbX/40GeeY2CsDl1i
ERL8XqtS++glpJFi4CxCmCxrnM223hl+NKV0XQfL3HSzbaIorXnyYezFVb32SwweK6uiBXyUTwxF
1KFV5uB6bqktmnGAH1H5k0mkOapa9SX25u4kZ0kBvYmu9oJE7ztq2n3gZYSuNnnvvh9H6gjBSdX3
oV3he/Kiws8P4czIUm2oqNeOv6WmragSZ5FjY3K0nDACy59lg1mcoUmYk/Qyj6uBOHusORHZT7Zr
1WujqtsAJb6Rt/0IbKP0c7AMR8zYReLvtBdPNoF6Jten3lhFAEESPWtboyAJxqLHJ2URZkIxsrek
n0GwQ9nVcJPZsBCvxjo0iD/KGrdN471BUF+OHDtAuYzjCHviezv0rPmDTqc8vvHj2ENW7iszQKIT
ISJKzx0Egf1wNGCowYlDwswYc91Sd9yaSVehJQpFnQbHbdvkBEBZlNBG8sEtD8xr6mYJahPqvgwL
VFNdHwxb7Y2QV47KOeB6bP3KFu3HPMxHMlicqQofJkg95HQHWRyKtVCK4N/BaR3vqspgy61DLAZk
u5ilVz+2tbdwa3zXSG4H+Or9eTkjSz0z8DWZm9wMkuAcDQtNCL92pUFOHL1QbPxu4qMrsjOoYxgn
ANvMDXcEzTx6wZeUyWbEBpVy+nWVjkrtfb8u5DqLurHDFmJ7OHlrT0LVq8IiOmkdS1c7JzVzsfNK
34Ps4jH5EUAWhYBkx6DuN2ZplzQxPWqR5HhWvlNcM04azseQSiX5d9YIrFUtqjVkM+XQPNRGyGwh
/SBHbC27HDU7qK0YEl3v6RZ7szfMEjKjU1XyNIX68EmYudnvAeOM7oVZtw1OZ+kV3kHbOmk2ftyg
XkZvJcazkeq4decVAJyPS8MFzqIjuDibWorJvRRhbATvhDECwze7YsAhr1ADD+k+bpAgn6VuDTlh
EDGKhCqL2+HKRjkL/aY1y/S0j0mt+gpwLZxOwsKo0BIVk99ej6jI1KWG+ghvI3NtVZG3Ab7IJ6UR
cz3SLaSuUQktrXFKSPFDF5cXs6czojxD/GBXI/AEH1sPnfclMIfP8ZsYgkw2Dp9EmrnGKcJykZ+V
vjbJknQIZHW1SKBz6L61US1nJbpEdNtBCbHPMINw2sJQtvRZ43eCukebUF5YD02WIwhOdaYXlX3e
d1RIUUsdz7oBr2rVwGqPmCFVxWpDOtONCCvbk6sS3IhSRxRmwNzqeopBtcWqNMx3EL5iiiSTFyUj
ihyVqdLauc5IGfoK97nfkjnQB8jzj3LLsdvsmlnHhe4oY2n05haPk92qS8laoydytS/7dsNAhsxf
5i72fKQXNpwhmosJglMR27SMoSyy50juWVGZIVwGrNPWbSTd2e+gdjeZ+JCmqitu3Tgc5S6aSiQl
I8224iogXyOiPt/RTG3WfhvqrjsoUUjzUaHgzUkKVC3r7hRBCkssugtGrzfIVscQSBt8WAjwnlVb
wWmRT0mwp/VTLBxP6rxTtXIozdSQ0J1hblHssTQM3OLWcUPPtSFPEUlXH7msDLASlHYyUTKPZlV/
lixPqC2laeyaDzSSYupoxZwZQ7jyDcOKrWOWMZ089BWGjnxjheD5aAO4GT6jU78dZizFVVBHAbgn
rMU0v9SoUarSvrBdma2cOgpnotRn1LjwbhkuifNx/KmDPJNFemIhWMQ1J1lUyOYwYvpzXpRHVMQM
9WmkL0L4Ta9jXz3OaV8TvuMUQ4meZ/RdjrKIAbtloZDGdr6qWxkhzkH5L8oPiQR1ozYWstzx1o3o
4KJU6DQ85k3n1zGsxZBLY6LKqrBksB6apAF3hbjZCulqFrnxviFzGr4XhvG6fZzibEDA4UZlMMeM
3qmAsMZCq59O5awNCEV2q23e7thhPoPxsv2qfW9PsvVvMS4kTImikRb5OX1XevnX2XFo4Xo4llGu
98B4rcnQ5hV3xdL+qpmpQNW4rQYYk8NeEHyPqvFp3AgWozSUgqmA/1rNNp7Sykty45Op/AT4vNsE
OQFahmVj+NCS8uhD2dI4AAQYthV2Z5CCgTMgYdZgF3FDyQqiK42ZjKzxBLYxruSZqKvkswpmK2hX
Y1PMBkluONRAOjMRxPEFJcBRsG6RYhgIoVE5qtUmrDKZrHhadP1gmHOF6DOstDve5xM30eWoY4E8
r8mVFh/s2fCM24S9lCRaRJZtCPAxSGq4GHIM0Sp3+Edyb20XTGH7Hgki4LzGNHX/sS/TevrEWaPj
7oLxo2ihXWdh8CkI99AV2yGP9Gk9I6u5L6IxIlEK9lm+ilWgBMaPwa2qRbHFcMhamZy095oNBV0o
HbiGH2+DJsNqRrwOKnVtzNPxgMK528dBr8WWWaN3+y3kBwbTYwepn31jBbjD8NoNCPcvg7YPKRDj
ZqvSj50R+0sRIU6EQHqibB+67NQE7VXMTjgh/i2ZTCKBKj56fPRY5lvHTR5Oh6meA+e+SSzk2uMw
6PIm1oY5tOAqSqN5TIe2KK+4rwbQNnbTNOhtKZPYkl2CX9jGl76ny/+ucOPWu9LFFFRnulZ59tlv
0b6ikg4MD+glc0WcHfLCU227m2fBXmw9+b2N5oml39zjsk9HDGSyn+3xnMfEkJ87F5QNZtWE1TIX
vW5QBgKxpkJ+kc9o5fBXiaDRZwySxvi5yoJGxkfUKM3yMp3YE6C9t9PKRAAtE7x9ABdoX62B6cXQ
+ZOxaoocyX80+43zsZtaRxgnQOk7sfrFJp6Kw8+KO0vR50klYoaR7faROe/7+oNyTmdBa5jnhDDY
1z//hcqkfFbag54lgHnNBDcs6YcsbpD30qd//cNfKoQ9K+XlEPWAk5rmvsIhvBhcTxzbuYTucl7G
xj5MiXVqxC9qlEtF+mdnynlWdTNREBWFtOa94dbxqi2JeZ3UfY0pyowYxtKquJ7gT8FWsRAOxGsF
0PT1n/lCacp5VoArZwqNZsc1kiLZpaO9q/ySsV4lx06Cd/T1g7xwoRAB/XAjTImHXTNwcNqrbOeF
7fuy9Pa/99HPSmvZlM3ppOW893R0KEFHRRDuX//ol07Ns0JaXMQOszNVLii4PHRHDE9s4rBsy7PX
D/DSaVn+/cnzMUyZ0U7FOO8Txk07T/aJ2/3io1+4e51n1bMqypjybdgGdnEx4mR0+qu6uspcsgun
Q49m5PVf8OKNa/34E4zIzovJrOe9202bwSOaEWzUZH7ouwm4mj6u8Mu01slsfEYY+Yun5YUCJx3W
H06bnmHq5C3H1O3DmH0kOgHA3C9up5eu+fOnPmhnRnvOGxKPYvocZvdjfci9+9dP1wufvoj2nl7w
UCdJ4CZ8c0k6ZzZviB3eZPRqujL/xQV54ZZaRHpPjzCIDJOd4vs7sUU+9aPT/15f4LnwjkpBVJgz
XabAQ4Dsnsz2QY53vsI0ZH2ADf17z5z97HG2ZKAcwUZpn2P17LvzCSueT3hL+nvPhf3smbbm1PBV
0S73q3VnQd1ClIXKKDgkE8m2sOEQ675+rV94Au1nD3eLnD+aI651Qs1LYx6Im31QPlCpObKQ1c+/
6i0sY+hPJln72ZMOSalkY4dtIR+i8Gg1LB4MgMOwelLvoz3QU3r994gXelv2s0fdcTx/JKCl2TUg
/Bp2uYidNfAxuWUNdp76UHFbrOD+Wf+Lp+WF53xpuD69lwl6S3I39etdkmIxixooMlO5CM4z8rZe
/1EvHeLZ4x5jDvDkQlSescyfzHAO3g+jqo8i5I7r3zqE9eyZpyk7DG2ZgK5p01PUFigMKQOySz9/
/fOfCaX+0cWynj3yKSEhECLGYd94M8XmfkiwLYyBHN8nTWe9s5q5Iw4TRp8IpoGQacwVAiy4NdpY
0QtTX4QqtNjryOZXbdAXzqr1fLpnY2AXTRGtXcvwD+ROlFsNhfi0aBU13dd/9kvHeDZQ0EBtqoyy
zt7GhsWm/7jtFUy88jev2nLYJ1NzpceZ0mc07EeR3w1IIIHWXbhed/f6t39hmLaeDQ51xga8Nx1z
T7HJWFdF66+pE/a/ODcvTDPfNEVPvnyExhCJi9ET+jWx98bal4bEPcWz+zj4U/ybR3k2HlS+V0YC
whUdBBzeXj/326DCfuNnOXz6YAg3v3eung0DCfcPCYZy4WqKx66nbmTq3PjFdX5h9PzWfXxyqsZE
uWw9jW7vFNS2gHuDwCJJetcP8A1w7r7+E75NLz8ZpMWzQcBRtefqZNL7Opr65hKAjp8Uq8id3Amb
Ea0zVkpejHz+qI4HxzudIZbjWsl90AagAIUtQcAPc4T4lQa5AOeTjP5Qp8Tc9vQWTzv6gYl7lkWl
XdUIYBUpYNFU5PMhD3ttbp2iGC+0xIwJJtGc89mC2lLGFcSxaB4U0YW55aZfyzlWwweqtxH6At/P
AQqvxqEWFYL3qhJjGB631KTsYw3lpDIPjYd0Imb4KPVl4fotstxfnLAXJhvxbFDD66fZzRIwnKcA
6tsEuZex1D+oQTboizPcxljOp3ygcGVfq9jaN8D9dR0feqJjjqSJet4ciWNu7/LlIYh0dG7HUOfh
dVpT97GJAC+a5YUdMRgzJ39OG+sjVAjWAzQlMDOuugK2+eu/Rixz8c8u//MBsYRH4PII7rNGAUOg
HUf9hFQGVYE798YDntZybaMU3ZSgReDHrSLQmGMCowIG5i++xQu3+nMlYZ6JWPimjoDaok7rJ/fU
MKEdCKnP7aBcSTVvf/PnPhs8nV7OpL7zc6sq0tzR+hwfCbDeRWVv0OtxG5K3ia0L1cUAG54i7FlR
2lsqWr94ql+aE7/9+5PHeqK5ksjGxK6QeLdVXZxQHEIhaJ1m5rltDZe2Q5JZdKEunLwEJUu8Ggrq
XZ25D784BS/dv89WZTZ+gQpSDacg6eAEqZ1RRxinjR1utMuW2KyjZFZbh9pkYLz7dsz/uwao93Ea
V18+xw/PtcL/AXV7PqPly0Jf5L0/avaWt383M721TN9Brk0B3JbYkpg6vkv27LcA0xwRoNSV0vfE
Ijz6LtkT4q3wGNsDD0+TxWv81d/dTG89hLi85KPzQ4PAov7fIdizqJP/MCBI+gEmrUy+ihA0RTz/
2fpT+23v9MZDMdYNtjp1UqPTPfTsULYR3e2l+XCWdH68V243biNsU8a0H5XNWs6awm1t47uYa4JV
0tzZCzqqh8yvtkZDItIoExLbM7A/lW2mh9JvLwbYVecBegMnXw+Wmi5jUaIYjGJ96DHdeIFpbTs/
OHOraTpPLErjgLrg5Q9wRxqadas+NKutSHvyCMjeAidziZ73KGeJfuiSXWahnTLoF4nIyNeZI5Y2
E6k6+vHbN7OUo64GByAgdW9AFlUfn8Z5Xh9XPu3GUWMoLwrSCGpr0yNYAczYW8eQ7N1VE01wxGPC
USaVntRFoVnYuJ9ojBcbo2FrENIs+wxMZdwkAmO2qONst7QONogWmD3rIiXGjp8zeZie4e1DV/4/
RJ3HspxKs0afiIiCAgqm3dCG7t7eaU+IbXTw3vP0/0J3cCcKSaE4R+rGVGZ+uRbbNMeMNVtvIHMr
Ev5EYnd/OqASNeFjNlp5XWsX5QxYU43lyM5z77fpaD1OKyFiHSjxmooRS7nsA+mCVm2zKiCOXSC8
9hDKtYDsN6qopU13cpHErRNjhWw5FfllHt3skvb5H2kr4hRWCGPesi5RGj9lLsSmnSDlgghrjq5t
DxtxSOu7YS2zjzIaH2XDHkkVF/fgmFFFKwe4qOqi45BOJgMsn23Pk5aO3WPHHBBEk+keJPt0Zytp
37S62LTWZRiYravu+cT+xEmLCdkxvIlO9An4FTM36d7ZLhpU4IxoqOsBqMcSJffoXmImz7z9zcwC
oWQASJ0Aotwmw7kwcrIPUjfAh3Ch1OlYv7UdxDCAMy7fF/wjGEjrFfIZJuuFZbGMedYL2zUATkP0
mVVpbRCV+VbXDP6hGBLkVokeaHPxqjEpPWpuu20aAcX/90MeC79BlhiECVqJECHyEJbjs+iJnLNi
xgsfZ6rQVy0QKrfu+Z9fpqJszmyZEboeyhf+DiwyW01z7Rv3joEXXoRqIKFn62Dk2gFXUgIdLdPB
IuZQ1SeTIBfnG8eIvDqGXWqtTN5aTbtlInstcNB82KykR2zKl8Y83IqJcPyc8f7LItbTZAZcc5m/
TPa/b7aKOULlwjy5ENirX61kjP/v1i9ZT/R68rZX2KnsbncQUPTGesi27fxwYghQ20l520JvS08c
NIUG8u/zkLVto/KFkjmacthfhDK6C5S+7pKAPGFtCq8cm03LBTh7fIbNe/j3qynbZn5yG4/ZxWmI
6/pM4qa9RubaXissngv3MSDnFTR5EeH02kneaodOVK8ms28mcCKg1pt8myVxpEl9eyFJ8e+LZK5p
0TaNfVPPw0eraN/ISDGSSpbmpRWAJta6OGqhg9IYWQrQXXfZJ6bLplsvSy9aNzMS45vei9rZuB+A
5LKz2gEFz7KLNODTustAqL9of9SULUdNgs6hFo7ewhFUfJG3bF0XWnYpZk6M1sKqgK3YBU3NyHi9
RHX8YTVVDn4pu7K7ut4L4JAeuA54w2EN7Gux62eYvudoaR5DJo9+Zbl/W7qZY8bONvuov2m3nJWm
Fhra2c3VHNcrXcxuUyeaHVPHmZ/1sc/1Sdy300HhN3KjSfaQNfWBJXCBB6VJXvIx+3FtmR0am297
wR3Ujy9y5b8tGwATs8knWFrmfmr71e9LgPBGbz82nb1ctMphIa0Tc5DAHUDnW0DGknl5yWtDnPJu
+kuA5rakUOiwJ/FNN/1QPgyLCuAML3vidVgyraGFmG3P+4XzmWUConIScz42Wf9XQN4u1wXSQ4NV
ZBjYeJyVE7JYCUINk+x3Df8a0lf+FXO82aXxUByt0g66BoU0QZhzs1YXLc/OTnppBNhTQQ6L6a+N
bjBDrmY1ANfJYR7jjDFq3kIq6gqAZllhgFsU7mYn9C32wnYToZ9jVzeoF3jqLdPk+E08eLOAMqyr
ufeT1xGkBzghMH1eWcb/KTPHBpVyX622vTfCgTxlyM4ju2I7WDOPqXVyoJPtO0mymfYMd3Zpe2WE
FqUNARm2JT4/Cg4u/b3m2BKUbfVqJC7ynwLSWCSZBcJ0cLkkLSJ7PpuqAVkC60Ra6WEFxKAy1mpV
4du9M+6soov3yTxc2nZ50WpSUGRGsIS32ZMed5hO1smrs5wNHGBGbKEemapjVgbjNTxpbsIDcX2m
rH4yDfsJG+9RVKC9+HPAW5rj1KjhqMOGt+r8G6ZUeCp4qYrrFngFgdUZO6PAXRzywhf1p2bUQb5O
H2Yeka/DF7UXsawOZgNs1ipWsueGQWQrZSKY23+1eblyy7Gzm4zHYlLbCJ3IaaV3zODN3lMjgind
pqFlu4AXwcwQEIEsLKHAlrkrjv9IA2n7aeYdq4dR+SVl6x4suAv7NZNkoeMBq4SdJZyS8dLEm1/A
KWAo5vE9X8B3SlzFAzT91PVZeJ2T/nmuuDB0y6DyNGouG3OLxppcpco9MLCdr1uGFA5mGBQlsOiq
h+Zt6I27H1MmUFvkQHPnjgVO2z0MbdOf9YaYXGs54y1z2wNLP1bQarUVUEP4g06/ZHBmK3BgWHqp
nROLUDmWAjQzp6lev0q7r1g4mv5zZrwW4OZSv6wsPsFtghxSxhXz0ntOW0d+fVGTs96GMf+ROfJD
zC6SvxV0+w0aMYy63yGBgTFz7eqNfRUJjb9XASFzzZ6amKsmSeqvKDXeeIrI/dxGF7JGj4yXewDU
R+OvEGQ9CKnKfRJmnyTg+NXoBAk4arvnzdtiqmIMz3uK1Jlz10Trnin8D7GMVxIM855v0rmzHHun
C1SO47SA+hGW7YUd8qYCihZpFLptefwt4JFHS+RHJIg9p9HtXb+sD029HGWIiLUZogW7a4Izy7AD
MB7MnVRpHR241JhPiyAPQfUZtB/5C4DPtnvyC1BMTTW2O1GuX6DgX5a0elUO+Y5igYalOr72jrMC
pxheQ+y6pEqDa5WDoCBz4DtS/rghLLQaeFREdJ98Eg802XzbRmWBxQU1FDV7t5nZmp9shFTkXk6D
NnwgAOK1Hhq3cQusyRS40qT7U7h0iEiSdBfLjIZqpzt3MIzc29I+9E6Ia37FyDB1amcsM572wvZm
eHBXqwoDVXVP1sY1rtrqdbXH30bvcA2Y0WnUbf1Y1Iroc0TSmrfxMZ/W/6xSjCcL0NtOa+UDY3+w
Uz2z8iw7mrhGH7dCvdfGd1LfGxD7Zary90kvFFYBM2QNkKNGWHJi61BCauTBeSg/ChmdK2hMexc8
piYda5+n8yWuek7DLdJkjXg9u+XJxeWT9YgCcFeRAPWmfoTuSFonbGGp2W2e+MBGd+p5zAjLDmBJ
jjYPxSTJm/NimvB4t++st/bjxKUqVtbLZb8+THYbEDv8cDTAm5inefXX3MpNs8CgtpIXqccIQcO3
GD7OXI+XlQ1NQn71x2JqW1eChzo5SuF1OHfpGjduXF+HzTg5pZx2l/RN60nEkqbwNegTbM1zD616
eI5qQO9kSVk6pxseuWq4Z5r9Bbdgy96m+34aWYM3x4OKuyYAC3HXZU3uu0+kdldGZuszah5Ed83M
Man+o0L3MbzviFLu2kleyeQTTMreqiqK9tpk30/AydSa/bpV7+5VHn/NNcGhvl+WHZRf9oxmNe31
NvmcKFf4utYd0yf9zTG19tqiK1sq9Wctiq+elwg2Civ0ldaf0gr0vzu3WFSygmBOaZyz3EWP6jjs
BQ7T3mwIRIOLxk5UNB/0YT8aN/0ee3TunkyGS1h1QZh6/ClIotsLUEGnXFu+wKSSL1Eawp5igVCL
vDS23f1ScZZrJnXdYH4C2h1FVJPty07/1lCTc7gW+3bFnEN5crEXkjfaIwdBLtBFvTUye0+48hde
qDxpsepo21F/KuoLt8fq07y7Sjc7gwBMjtW4PCl4V1um4VnNpk9hrB/XGPMvzPmUJRmiucWn3hrP
upE9DwGUvteIChTVzBtH2f3a5OkhEwQuISm5ejseTWsF5bGREK5IZtCcL/KXEVFQ2/UfEB3Rg1a2
X3Gowbp3y2TDFPZeNfDPQxQwI9GE00TMkLC8G4L2RqxVjVgZ1+RrbJL1ynMhHGsQD7woEl6Pub4e
2CQTs/1UxjCYJ4NjHSQz844jJLhi600w+/MnTcdU5UEAfU7tDhqEDMayBo/caHeDjs0kiRCTJtnM
dgUMu84UBzZ8FSThmBeDZoP9ZlWUY1uHIHQMmpk7u2rulhogRtbnD2U8TM9g5b8sDAVzbE+eqy/5
aV54OIZK8EXV/1XSoKx3qOP5DAGPIPOaAVa0QErZvLA8wRbEtR+ne4ZgnD/ZbA3jWh45uYX7tNG3
l8hHLXoP3Yk42nl9dRXB3r4Ao07NyQQJXcFSq18CX/QxtWXgiZ69Cttk/A8+BDBRacD3WRbn+G/N
ln++W6SXSKIbZqt5xvGEzxJ4hH1WwEbAVbRiV0yVJ9PwagNKZJWOE79tvZuYd+BF7601YqmFp/1U
arw3FVH8mCPl1HPmDkfBuUfj3iVdD2NBDw+G1gdjIsjM5H0QNyVLAcCwS6hDB2d1XxN9ejGgJBeU
0ftMAf2Owu3t0Fbpa8kZRNmc3Zd2+h17WPfQ3G6Iah6GSn6DH+h2VgftuBPPsWM987kGvVYlPubV
yAdGJVB1RwhG1Y9byA9L2N+LAYSOO/Rh7jGV5CvBOyLhcMqSjfKnOJraz3poc4VhDJAmN+Joma/L
+MqkKJAGpTv7Tp9hNn6yqPAAV3LyJm34BKrtzYb+IMIWpx0fysBRgK7/YwysbTRma5e7bkI4lLe3
WPqHqI3eqcFOQkSvowCyZTn955LFgTGsATYNcewn87UtAb+uXfyAkPpALp7OdMfosg7h0s8h7MRC
fLu5q26mdo3QpPgjHSpPt5oLAsIdyeufBD2gnvAOi9l9Jnf6g5+S85QRvlZ9+ccq5P2KVWx1PiJ9
2Xwn49+0x7TAw4g42r2qeAXX7AjRrBKfZvJbh5Lm+PIcwx706z5+Q6TWcUNDy4qWl0iDCtaU8iT1
BrUpFsLUiN8TYdUeu2+BTaTxnGtgcqblV6/th7Q3nkmpvgCQOyCGPi/jehUIJdtWR0rqcCZjiOYj
2OCWcV+ljrMvWhxksjHXsCa521rXutPLx0lFD1W/ACKr8PlBDr6WEapdwVxCctZiIo+Vtt4v6frd
tNtRCQdqGNNYcJwtK5MeSILeqm30F4W05Wr0R7Yd1UFtZuFBNB1gaA4ftq6HXjnzPCHzB5OOmLp+
snUULg6B+szO3gdbPOtzQVlvQqm1bONgsZO0axau6bj5RrhCHGd5yjf0Gtj/Mi6fJsr+gwE8CCkT
/s3tfW2K7lfrgFdEq8ITDW/FngHCDUvEWksVj7TujfuMFypQlHhd1X4w5eiXD8ZS22dkbdiA8OiY
uaP8SCRXbevD6DNQtRQU84C7cLGpW+gpFPucVQxMZE02evg/to+phHuGuSaH6BQl6GvB8z0CzjjG
krz54CY/2Mh4tDUDOpn6tVwQf1cTLbDOeMIv6c0ujJkxGeSp08YDOlM/MSnCOWPfy4kTjZBIlxl6
zaRrDayTqbWTj+V7GnMB06HZgxfBIKHv06j16X48isJ82G4NUtW1H/I00LT+gxPkyc00L3Oso7EJ
R8yJlQl9+SSCe2rXFmIRLDSQdPE7W5FsCLA/AeB53pURrEquAgQV8XsvR5SmZuaxLIyLeTSvmAQS
BqcGy1UKfMPglU2DtLZvTvy3B1ob9MvIxqLBBs5N0RrLX63QvmDLOVjrYu5V7b8wjP1Og8sz6ve1
Gd9ZaXtExUOPRsfhsKT5fRk6f4qpZpLmPK9p812JKD7pOrsFJhtCESqPgeSsMyUa+Lbip63FqTLM
D1FNtGiL8izYHqnkLTVybvXYfUtL9bFOFhKndp2PbcadGQ7Z7Ns5TdXsZhpjch6t+tusuteEJ8th
nq+A8lkih87JS5fmcr70zs4e6/uuDLcTT9o8pRyWzI3pP8705NYU3L+BAU9WnHa3p3IZ8S9wXXYF
2lQ7FvF8bqzwJXGJbYCay30s36Cd8D6wQ/ItcritZWpgRuFZsmrlh55qypMUqMDn7HOZKfNcz+3A
iXMladtXry4vTNM6YHp7HrelEg3HGXsNz2LYrG9V3HGgngy++YRNrS05IbG6cZkHxax/dK7xSh7O
RRZvfdA5fi/F/Jc9Gm8tncwz8fBoLEMxvS1Oeva6Auvds+lk7OTIx1hE9VOVa/LAbso9mC2oHSNN
ueYJ+G15Vzs/KomO5Rhe8rCs/ZIj8T6bIEHTzttrsz5RS+EXIqEP4TpDONxjGWBFynhzwiE+rCp8
Jj9s2NVD77pvUuggg0ukTMl0HctxOXHa2TtTawbh9kOLnVFXAEOiqsHPo/Mk1wVMHTZsPPZ3SP+E
DmlwJwl6zkW0Kme/HzD3gQk/qqVaQCcWCDll/AZocwryPoFbyYPVVKC+nTp9SibefIaNe8yC9IF9
5b9S6Hg700eFOoSl+fqyRPSlXM3+SKQz76TZ/ibATHr2DQK97Z4dls7Q7jTo4gcTvrfQaXYvabyn
vNDLLD5Kyj8EkuAMV9JJZHY5JTUF9dvyRA8/pv+r83BFJr2b4h4ZZQxSpZ4vy3SkNXa14n5fVc4X
vfJnYYJstSif2u7X6pFha/hlPEungI/iluH3GAzK1U9tpvutXO9USq8zW9hMKiC/jrBAGGjID+m0
zxP5OUho/jLxcJ4VYnXSi5DWXzFxeVpnPbjKxp6CqTkqvjoo18dIhxy+bZ5ppsnhceJQAruY98hW
sFQ6Mt7hj7Yln5vWOLIRd41Rzupdrq5NF2e3nml2NICRX2jV+fqgP2Z8UCNbnH7akNoMl8k3qg8I
NNouaoM+0g8m7zX8neht2Pr4UU27HnsXOiY9EIpMmOQjCpVDTptuNV2op4paQm8IJcdcGHRL/kDc
nZgd7JRKvJaNpb2s9U895uFhWnRMs/mhz3sJp83hqm1BX7ZsTsJ4t+jSVp9xtejHOIneGvWfuenc
maAAoI9oCVt9jG5wcJ7DtfmRw1JcDApGFjaicF9oFjK05W7QnJOZGyVadb/K60DMLKSAPruYDo9i
p1vPg057O4V4A+BS4Qztz4nRZfsqpocm6eHSuqWG842h/cxy56XJDDBmC8+dbv40CB0JwSM5z3W/
ws3hyIdVkkaIkcM5DY/i+t12V5bJ08h3m003OcdbZcBeVRznnF6i7jDnIFTHhQ9Qr9t7ELOp3s5B
bpxMzbKZCVnv0UQbp+okBGDbPJZDx77RgKS0nSGFyqEO1i4NjGx64mBmBELIx6qN/3LQKllohSvD
QnFhujr7aHq6RytwP7e2OE2z/NFTMogS7QMShBn3iQ37fyicUzmyDFbRysmnFBSh01gQfKbopNt/
JEsqx3lcA8WQ4wLP/+8AJBEJFm/xUFWtt3bTci5bDl+ir/5j1hfAUVHnmgoE2AVGoFy9LDKyzoPQ
zprZXw2rGP1EcVYqyvC1ZqP+UGPmCgbK26ByefhMdfqfy995twBCE1WxHC3CBD3ecd2Jc89eH5M9
6BXNT8boryGmlh3xkuXHekQlZVvoI4fys5P0W5ZsgPHGVG/v6APuB0f9dBMaGTeyYOgo6x3MbeWx
dn1rzbrhtLg0QaW6+3JZ3pZo+doUJqIfdpFkAyROh++uAuXe5C4m1bF86frudzHieCe7Shz5M4Cn
kV6P1gQ1maUk7MXmgwmFZDeMcXbIIVAq7v1znNfv6EYgH1kWfxxmaxPVfdBmtF1IoAx7gNuTP7T8
l6FYf+RdiTFpyJvAsZw6SCJGncLSHU9rsymQrHkzxbqU4bLuoQVMHsMLE7hzkLqlExgWYDfZTGD0
o8chTvk/5PYtS/spgGHNfoNRDJ4WGVUQXf/97lzLu1Eu3Wnsm/Talw9WmmLZzdktZOJwNNCV+ZG7
IbHdd+i2A9O49muMowMCWsOTWf6SxDOnYnZW29rFfNtPIjCn8MEsq/Ugx4jTlnJb2ObMYO3a8B1B
txEVIKNUprDbuhZmgli9DXXzJxuZFjC+1oN/P1j5ETfs6Odt8VIl1YXN4PeeIfshqqOj1Xd3JRja
I1urtDFsMfspzOIJC8Shzo3XNNwWUHSoFcfGah+iTaVN/XRfAc3sq/xAG5rF+ZX1vrjM2pOLW50p
L3NylolhPfItrWbznsSpPNZlEgeRuCwAWIKhQCzQfBU4XagV4r9xJa5dKN57hXQ47tNnSALQuWds
1ZzFKObK+HUs8tIz0+ZP0SLCMimgaz0WgTEafrJJ8YjNeFLP4GrrrUcR8ML4kFavnj4hyvUWWgj7
lZ16zwGVD4OBGV3F+7EyJOi7dUalnCaHdHpCcAMkoKV3NDCaOQ5Vy/AiNf7T0+EgZ1nfKxbTfFHk
QWpnxZkFxi82OKkkqVNqeJO7RGhXSpD3PqXYnqP51ZFbIyt2fqoiLHdVkf9Jp4XBTFR/OBmBdns0
qfXjEOPPfEPPHD9Wsz2jCkbCkZ9yJ3tboxmwYktb1OJsbg7ZR2tm1O9ZqPPA6GKPE7V9mA0KNHDx
jE+6YGltv26NP8XQuhQNQBRnu1hJb/U6I5q683Cs7d2aw/3k/ldypEUNRbqraEv02h0786m2MpzX
xoc5rfDjjgVfDEtdJ1PW3/0ikqOt5AtFNtvORnG1W+M3xEt0MlMmIwMd2GqhHsz7fjeYbADZ+g1Y
zjcbQeguncmPQzrlMjtNcgTqHKfvCRbFuyle010xZkuQl8/hoD2XY3+C8SOwk/Nuq8nPhywKTo50
TnlR6z4f8d+IreGrNUzsvtXdQdglyWfwqDmDzj0Qg3y3zrdOIJvF8cl0RDlPI1fVysZYU+q3ZdyK
yNI5rhnVJvq6c1TN7jGtl4PmDNmx1Ztj0U1/EtXTs63sW0eToJ9mUPG5BJ9BG8sKocC5qZZ5c61d
KoabBBxYLtZzzoJQGFCDj4n+Wunm3sreBvbjzwzcKSLX1rpLWM/Vy/AJ01F9i8ZwZN603nrOtGbC
h6Hb411sy+8kzN8sp/qSo4JUJ+J3tQT1Orm4WpSDpo5qwJqPBfj6HVgSeinDd2YhV1oZ5rPfWRen
BHLUbkJdM28pyfwpF2K5G+tLoqqQZXIbtAMhEBC53b5JBprUrJruUrKUrM0lL1PDiTxUZGVsxRVU
Getlw7S1UXnCFz6Cu1SnOdUt1mvL30aY0dEo8YJNY/yqaDQ/FCMnhcrFIUqWj5Ni372H4aR7dbdB
hNxCnfuWTtGgB3bLSx+LxMVBZbTXwsjl3MfxJHEoc02JZ0Jmybdudr+ITOfdqFNUrLN5cVhsPq/9
eKuFfVJD3+yrCe0deW58C6SF5JD91VRD3ay9tYUVPgqek+CG1wuWMkkLrz+qJuMehkrLpWoy36n4
R4AKxug1HcOfAsGaM7e0F3teuCa33E6V+BqbpOGxrfRX3R0P7KzgeB+RZNXMoTysVnADsuzAyfRD
gZM3VHfOygQkOMaIfaI3tGbqg8tTHBAtNQbHIr6ct0bDX6GlYvI6douPLE3uzXUUXkSVvm9d5ih2
mHBfy+GuMLlmzIY6pzUkwwc6gks9A8Xt0pvTeAWTPYNpf6Hryrcb42HrmuvoSpmIspKaUjO0U0cH
JKE30ZMosEU+ntxY+20NB9UUq8VWmUoGAHRawxLTxWQ9mR0g+qnXOGAZRJjyMQ7ycdPh8LhQbFzT
XfwVRFx911GEEKiXtYYygDIdxrJGLgcnUyM+ceYEHEP/jIb5k25tkiaFi1CZmXMQeveRQvzlJVJf
DFt9qrFPL6xi1jt3oLUhRSrY10RINNvpWcP/Gsypokk4D7zUYhfZanjCw/GQFErsaZg9ORP3ZZnP
r/C8gdaXk0MBKzC7IxFWU8H7qf6rteAbI5wojoM5exlpeovnSXLH23SQd3ZZ/SRR3kIwjn5GEd/3
87jPG5pMqNrRRiyKShwEIqSKkpunzC9JjMxNRoXrEWc7VojH+bsW/pLU7WGxafbIkfhUb7aI6bdm
UAa/698PZd3hTO7it5KClqgtr2/tkiZlQRt4dDy7SU+iUf2tBeRPgXoDqoOsV0OW2w4zCxqjdZtn
CE/9VOkYSBjLC3x4vdIyX2sajFnRSJAW7cEQpZ60a/w04Rps0tgkFW7A+1vtLY2xTbYOj7bIJC5K
5ynvo+qSrMOD5hqsM3fdJbToJvGawq5dPrVqWIjqKMNrrbKCCH5fXe1ta5wGXQLABdp93Ru+7PSz
zYert4BiDEyeJPew+fR5AC/iR6TOLlmcv2xOI4YYFttL01+a8OlutBlPlD1aAp5ZD5luHo2CfN7M
C87JaBB3DZRvtOl9ZjNOqmnMZZ+YGF6NPmdtG8nbQUu1v1bY45jNOR2udXMgnIRZ+r+lM3wsRtNd
NJWXdEi4c7d5cIKW8YSfeHiCeQSMhZVhJoFhc0kGMZ3aYfQRrtj4mMUnE5xyD1qCekQnnseq+WFK
IkFhtlKnCpfnlwVsOnera9XNFVYFjv9uGyIqdMLTSC7Fg5H0F2XGC8CTaOeGTARUsgaU5TVpK6bu
hXnl3kBVV3E2j/r4vmWKhtWCECNMBwqk4R2SjfXYDG3Av59FhnVgmFnPj0uoePMRfKQXp4gATomk
dlhzPqqEjgIbKC9zFg4n2fQnZVpfI4iHS1eN2uXfzzD8MpwTZvHtKDM8E+WqB85pxvKcmbl7VO1/
I1mLwNCYF8yqZzgL2IqBCQW0ITLn7CT1h9UB3m7hSByjIm2uq27VV1R/OCim9U4MitFtT52SVUyD
Yr4SJkV3lT0paE5qOEcdk5rInP/OoZF9aRWvd1fqT3QG0B1PkbWta5jPSFMeeMQkAcvhfcBZz09X
PrQ4a5iqcyBnI8s9CKOb793N+dHPx7xXzBP6OFh6ElUyrId3KEatr1U4/ZAMxScB7edAtu9gVf+F
Qv2sVVpdzFQ+ENiIL4vGBqdVJ/KDQ+fi83oaTtEsjI9YLUcHhM6LlWHriUz1k8cMX+siO1P41Odw
YRzS2ESnqucCbs1ztk3HzO3v9RCLcdiD0HkDx7Jwyq9Oc6feFCj/fbLqV0PSooLAY9vymLHicTDy
UF2c59mkcavm5DQrEtOqb7SDKaC7VVqx7kNyak0GstqoHiZR3LrKfnSZGvmRg9hjSp17SunoMqg5
ukCDhllCANfX16I5Ou0A5SwJC9Q7VXGf9Gtxbzi0sgg7PWfbr/79lr6W0F16m8pyRh472vT+LRNs
ZC2DkgqwG63KX8bsl3E03bZlC2eJgRNKs9hBDLVsJx0hfLNlJY+iLiBPRELEQD40SXuhfCLZJHFW
Zb3xOC368Jr2lHHjlLgHIPWgMfTMfpuq6D6vkzqgPBho3BM9negN3GzGyGCTBrBZoHpmAr0UZkSS
rCrRb3g++1PTs5Zpd6hDyO08hILXoW72Yj8t9qGzBoyPo6qOVmjcKZ6WiznnRyKS6Q2WyxfqnOpF
8hBI2JA7ZBoR+rj7r2iN5hKnN6h1NNmg6Xl8+CzCZx0hIGz03TrTR0aFEBSWeAKLQUvFkW8S0dLA
c7QxjWaPmOqIDZWMnLG0fsoMHeSBHp3NrM1vc6TnN9AQiMbIBjFG82ZN0t1R03ggxvvMCp3V09GV
MY8miQN8Sjt8wjzqRixHvp3JP7lF2N6Iz2SqUU8Sf8gYBwVlfQOR/667yXuaUsJuXP25rNBCpiYq
pf2q/DnL5kBJlI0kWOQBz1K4nwTTuPkPveB93Zj8A6HZsYnI4NuEu8myKMHJTOPoMjVBCSBp1zi1
D8PvK9u0hJQjWtNWfivm7rS481c5Dd8kHmvKg/iKz+VDuE15JqY+BVq+1ebWcIvUCPhpdlqcQAKs
QcfoqSM0GMVIiBqlIj+JTMunsRmVxscs4+woF6BPTBj+w2+/X8jB7oSTksiZ5F2pJpIzRHjDMbsZ
NG2odQUh0U8t7Gy/aQjiqpp/Z069Bj0m823ETjpuQL6S9TyTzCHsM68FF/uSvLoCTAdjzwu+bg+i
JSf7ge9raDgIW2Z2KLFVJ31BbFl59hhOnpnJix3S/ptm4yGMuB5UZ7a7MZmeo5iHM+RLIocwO7pj
GoXwrlB6hovxgOX4Popc/DVU3ijJSKo5izeM6q0f8nM79pqftX4UdYylb2Y8PLp19u6Q1/RaLi73
CWR8vhManq14aC9RO15q07j+qytJzj3PjPykiJ/SSd6A5wL9M2mfSQIrdnlylvJGvHJzBi1XFeMP
dYqWsWavkz7E+VhVmGKb+KmpGCwLcr40Pb2kcm6V4XwtdOT22kjhXA5vc5R+WOxdqVcXxtE+Is0d
dHb+rcbE52i/rxoOa7hj0J6mdK60vOFgyr0kmFpwe9CArv/2bkizis6Abc3ZXub5G0OJ6Ig0FdYi
tPl+WK+u2zznbHgS0+gvqgmhxsHT5lGLOMkgqWttg/HqvYqYpqPnJq7WaojCCX74jPYB/9Pv54Bi
27tQq7GpRelpZQ9sBPx7qCy6Q6WFfTg1h4s7aR3HQQLTa39shuME+uiepCoPJfyJ6R7QEd0vyyFE
O13TcuaFXcz93b8flBXG50rKN4sX6v/9VjGkWP361SHlWalb6i7zxY1wTmy/6sDX3f79LE4YNP/7
memSsSOMTE9noWFv1VV/tFLNVF6RlfvBcNQ1U6G8w0VKknzk+rSRXcHHhB0rY0bh2y///4ek6e9Y
lI8CN2sEAFEYBvESV3em0zErrLGkTdD8bv9+GEm/q5yWdm/T+rJaSz2G+po+/I+7M9uNHNmy7BdZ
wjiTr06fR42h4YUISSEOxnkmv74WlffWrdtAoVFAo4HuhxTCwz2kdDlpZuecvde2WNPteH4QLIpA
6iZ9T4AjdlSCqdl6WJISmFAtDbcssdo1daF5SdqeDmDyUgxTfd9MIaV+lAHekdXRiz6DOcrvkA1v
YnjhVhy6l9kby7eoUyBiSG8hOBiPiLCNwxLaRMhyc7N1c/9/00T0b4ED/6/kCeAA+u9dRqvf9cfv
r6L5Nzg4/+KfcHDvL1KJpPRwBxBK9BMI8A+nkeXBDZc2+jpX0u3GhfQvp5Hxl8FZ11j+oWlLc8G+
/MNppBl/LY9dj8gl17FN2/qfOI34rv9uNLI8yAn8h1Zal3T9rf/FgWgLG9OCtITfky6Zhr8JVNt3
5Kd1tXGWZISmDsIXoJ9ikQ9xsdZ2tu4VfV4r+Sg0jQNGpn2iX2Jw7+j7rK3XpPsaZka1NWeI0Ap3
W+ra5ziegNz1uBSKW2n9CjMUxPzAZBi3WTkJ+qDRH2XJV5udxWDZFU5C41L+NlUIuYv+FAfYxaoM
d2WD2YeUlNnPKuMiwpygQoZXU7Yuxn63MHE5sABMIwoyxCOQSogR4VZZLx5e6lQQqNqMRCbX/o/8
kHlBawU+82jNScE9jHczKj2TpXBQ6SmzYSASBTkzOGW0tHZYDNrUATTAMG/R75VhddDkQz8+FJTM
SJy787QIsBu1iXGKIFR7E81pwDFkFdnVQV/WJiBiER4XxH2amrMtzSXWzltXtlolFXM+cnfZDnd9
jJA2Lx55vLKJIYYLsAHZUMQRd33nF6PzopC4aV7wgV2Bj0PeGuVs6j2D51tpaH8mt3tFInOvyC/N
VbKEuN5XPdkt/QoZxh5R0y1WbOs8jSuc1k7WvJmq8xtzTJCfQUIfU9Ng3q8ROpOgtK8oqb+TJj7Y
RB0aiXsuSu2BtKtjrG+7PsP662xJVqJxPm115sSRrpjpEpVKlvHyTl3zU8zpPlM0M8DaBCLaaHW6
BdUG9AJ1Y51dK7dZBwBhadZyFraUg9sg9QtTo4tMcnLVPi/vmeDWlyYY6SShnhPzg2E2G7c+2Ha3
kwj0ILttpeRMVbbnnOFPrR30vu18tx0ZCGAxgL11zBHFoh4+Vf18a1y0tuhGi25iAO7S8AtAkmYP
s2gWPCdZwsltmuNfgh09W6ibk6/1KdqVcTvWaF7lL6u6q8gOz9B7zVVzBGO8sexHiwutFFczeG7C
jrQn6oMuu5qttRs4GbZlcUnn4J0ARVJ2Hjg2HopUwuRJ164+7Ecy8xBtnhr6KZ3GSo74Gsvverk8
l59hIr9zU2+doa0oGm6KglNIL5AnuWtVH5afrUcfZch0T65x+XPg1I9Zr62TjvkeYzhB0jf9E78g
pHbIUTvlgOz6XcKbBr+4itz0NguDqVZ8iqZ7KyouHDvvibfcxFrPbCLbE3sAqZEwz5zPiXlSDUW4
i1PMcQw04za+r3Vwg3UcvOdoGCYiLKf2W6bFY+HJc5gTRUZo6tgtOW3ltrXeJgNfA9IZABGoOpCU
Yybh3hKRLw3m//Z0A5z4qCGoCcRrwJTKNrllDSrtI96CezMfv52Ifh6/NawfJ8Og17v02FvUEJ69
6+DHZlq/n1N3b3cOiYXlex9+WWZyHzvpvmVUVeKDqtvRNz396MZiJTA8RLS2JrDafxvY/8+acf9/
SiPULPa3/34fvfxOfw/xv+2iyz/4exs1rL88HAa6xKtLEo5cOGF/76KG/hezFyJ3NM/CRcju9s98
De8vXJKWQfqgRXz48qf/3EOF5vy1vPZ/YNH9ITL9y7HvagbzYcN2seeS1WvT4GVf/S9GcuJkOydU
i45tQlWPT754Ah/f7418NPAhuflT1Vn9rcDr9vNkTLvdGGnrZ2YsLv/6kgcNGYOWnW+UJdCC/Oez
avkTd6F9RLo4751GXqckJEHGVuI4h8W1q9BeFNbwKmvT3jcVUfQ/D9OKeyhXWnXVqFae7CjZdiIb
XyMF4tbpZrGuG/W/YcyQqfvvjmV+IS6GD8bKjjRMEkcWs/V//YUUQq8MQzBcVJV4jhgwnpIehUvd
pAEZcHZ7BN/aHlMUatt4YisykfQy9u7Wg1EMx6FNkH1awTphKx6S/oXJKrnTTvKnEohUgjTbeCYs
fx07Ga3A+KCG9N1U0CttajnsIo9T25wLxyO2PP+uGmgKaV0wkJu8e+aUfap0WNkWtiKogF5CGUVH
oaOTC8jcMF5FW6XnoWSWpAx7myr6uBkKCDJP4xpa7+Jo9YS282SHU6wfBdlK3gY4/I8+FauqTdMH
tdBpXHY4y2pwwZVIQxOzoQJsu8OIKWmeXeZLahGwVd1TTatm3cQXj0hkHA6Tb0FkPJfdvh4i4rzN
NkWOgK8odneELx/6gDfemowzCvHhtBI2JJ4xTS/ObjqBwED/jtpr2GRMIFcs0NkqKZxdWiLTouIi
A5b92RpJX26ZbWki/Opqk1eTobGZyjNHw1cTpGxZs+3WCT0wUxR0G+PgZgfiM8baa8/F70TdZJId
yV0IN4alGDalt6LgSrSwhcNDzodsk+jN3dSyn8QKjwabUmeIba7SX4bNCIWcs2gPRjDPNWp4DHWL
xfoYWjS6hYbQm2PbwcmCxzJ14FR1Nap3V3EOBQ2LtM2PS1LCNYXlgknITKjfvHUS51MDbilmnDt2
X6VcLO7s15r1PBCOgPKpwMg6Mwgi5Jr0hUCcJBiUtUuaZwq5t4SasnF1d1UaFF9xGVzCZs43iegh
m9CfENUYAuiPaOVoxkag7TtoAT8vN6kr4ZY+OJO4WeglV1qcduj+yon4KpgimAHj0vTpEj5o1URm
daL9crKIVN8Ua4FhYD0ceYuls88NtYZa9ABE2Dh4LV6fNLQuukOHsIOgtTOLEqOfbiEfJfaKBeSE
exbtfgoUtOs5gtdV/RZHDvyO5mAaE3upcROuVPfOUNH9VCWzbQ+wuEe0cklkZ26b/VuFaXNGOmZO
UFkT1V0Y1CeMDuChMorKNej4lqb5cGfbczzfghmthFtSxWuNcTNn4Od9kX6lRpNxGBBE2xfB3Rxr
2Oi9BzSOywnAnye33uc6rji6nF9OBuO2GuL54BrVUz/RTDK9kwecQCMyAD0iCl7Zchmho0CGZC4W
1oFjqHepouh+UAr7oBU/pyMdYI+LqVcM3S2PhlNR3ttDuYXaFsXtqxMj2ozYtaVmYx+29iMrMb1U
9Rxm5J51uqRzxDe20I0hCjUH5lryWJRlsMExAmt+h9kVsYXAkGGoD+GQUx5EXe8nbnE2azoACnn6
XnSSgaaJjsqKL+6E6WJMbqHjllvLptIZPZxrjjiGMLSV0Ou1MBUjvjJI11DLytVEa9GqzwHGtRG0
OvZ7/TPrGAAG8nvIyAGxOnlh7Ps49O6W7xUe09Ey95J50WoYC+apQXRqVPhbqwzvWOvDZ19m3i42
rPsclAGmJMb1BbGwxSopjWyDB7hdGWSVnJouDE4Unvle6/NLmhjeqRilsfxC/vmsnRs60kjhrn5e
7OU5zbkxlsDM54LuXWoFmE/Ccu0wEjxnOgGmoIuZgNE13YQWc25pNG+FNeWHesAKTDA5revS6VaO
+VFX47z16GX34qkMW/apEKnbZMz17edPYTLRSlomjZq+APJ58l9fHNTRbivsHT0Spv0qvIL0by8z
UtvQ1vUn2bDcE/ExHn8e6pNebOYgktufh4Byn4vUECTu5tQ2JH0/FU1Wc2wtP34e1XgHMdPm8MY9
7antm3nVjoFkIoiCCcfIh93PLudlL+fEjToPYEh+/PnTvx5qWpYf40Y31wifada78I7RHJwQGaW7
QlSPNVhlfkGBdUTyS/xTY/1xo/BdZb35y3H1ZDM2WXthKEG6nWLsKyEe7dOxGldJbLJhRvN1QqLI
dAYVqe2WL0HrvbrMk76bbm2l91MXZ186c0RgBz3DEkk5q8dMYKbczlHMWWITDdqwM7hTsLaTVoLM
xvuyuuvYatk3gqzPJiqGX1kRRZsiwHWQjMEBn253DLhNcPNOCo+TtzZL43Nuaufs2ua0Usw09mZG
+2liXUEoWj5ocfgnBDh+ttoRW1b1nE29/hQFXuIHCGEfRW0ZG7IP5kuYC6p0R7/SxIwOzOTiq5dX
FPGT7jy2OBHZ1WL9PeKnjmCe3XJ8ZjWs3scPMtlWRDN1X5OTvKAhW1D86iBTF6FWIj6HvvmsRy+9
Z9RIGT044kRciXnUndCmScz4vNAkGkansTEoZPymgnDe5LF9p1rEa01S/GbaaCAhmLUto4DQJ6o3
ONpIjDdidKxXQbsT/XXDuCyXyzXb3JdxF6Jh6gSZ9m6zjUcAR21oXl3zSoQLOV35IUHpx8fPL0oT
bQjf2xJH02isxYKNyh4b4aobpXZBM0BxlMG0HlDIrwGJqF0rFKoveOtrMgnnh0xL3HX47tr5fEcw
UrTFAq1f5+WsMsRMuyFbrqWHRz56SZk6r/WRzmQ6TkAj5iYDpTGRe5w66YGcD+OYBbF5TIu69FU3
vGSNeGuMBL2C0ZvlEcHmXin8YOQsnBsOhA/I+OAX2JdCFc/DkJdPYTke8CnIXNTXsiRTeqR0T8Zv
gjueMZvSwuiE8DsPTVfGUka+5nCKPplkiFtBZ2FnDIsbzAnMPer/X+UQt2eCJllEwiOs8Hr2m0Bd
KcpGP8piDglxOZ+weIAQHmuf/3Vd6snOrpW70opq3gyViYZ8Hm6DTMVOk+sUiOhljuP4mpvFY4yN
Zt+B5J5d8Clm85raIf6uBFG6Dnz7UXPrHYklaBKtVG4bfYY8mjFR6KuGCUV1y4lR2gZkE3C9X2cM
hrc6dX8TQlXvCyUoBEK1SWkOrpK2HhnFxDrtdyg41f2oc3loZtk9MU4w9yQLPHhsoR58qLs0S1kb
spBoSPJbstGbtujlEXrYmLOHi9s52Qmy+mMoTKKPbGtZEoc7beRwBifsVdljfwzg99y3efBCA7Bb
/xyeQ+Z2t58vfWpePJznh9T8KDV8VRwD9KdWutEqTGKPMRFzRT64FyzV2SoODAsVt1ufO9JHDt2Q
nFXL51W6bk+crXB8w0ZIghSvOxmz3j/2VkrmxuC+AckoGNsH3ePPl9gxkZvEp6FvvYswMvOaDvoj
upAXGOvGXWhl7pqZUktgU7xEk7R3mWMywogsZyPHtNrUZjY8zND+J9HeR8TDZH2RnMMML37OYn21
E0wlkfC9lH8bSIlFJOu8tUoGjq0CDlFmVA4DHb4A0Zi3UHfDtT2xk1CGITOx7IFsJrwSjVtm7H3I
ncO0P8VhxOTAaZE3ctpK4ug15Dd0suxC4o6R4Wuk9dDnsJUdfp4VgDVjnRB4d0wxu9Xj68+r7DIz
dwhUFhMUw7YJ4NAWVXJxDYQqrnG1Jfrd5OfzwKTr6MCZPhI1lF5kPKQQTTK85YvdKrnoy1/8/G0d
FBqGqeVVlalZW83NGXD95+vR7vP0z+O/X4OPdeUNGn3N5TV/P/3znf/1b4ilYdJXSiRIvMRh7HYi
IIYLg4NX3drOqVy+/DwkNhqPt8rreo16nnjz5Zmf10TJjLDuHy9K3L9fTqQGhpSqZZa3vEk5u7go
w+nsqTTS6Ajyd9lsFVc3d/5+on20tCC8q4w+v4OHEpxIvjgnusrvfr5AaVWr0Siiw5BPDArd9jnL
reQxjgvsWjzqlW48udOuslsD3WB2MZgRPVVW0T07SBQjCBpa5DgPcWy7j6Qw+hMZLPc/j7SsmJaB
3bD/eWiyfh/s3PRW4fLavu+nx5zMjpjyaeRHcRJN2wt3Cq4iN3A/mB251dw/OLOMSKU9hBrOJsR9
/sjVUJQQdJSHwpuxz3s9FX5VG49FZ95HEStPQoYCB+AZZ4nWbcdQfvQ6Fuu0wYskr47WvGP7v1Dw
78uISS9yEAZJ0TVZsjGWOJhu3br2n8kkwBbDR8WcN2fFDYJji9SvKFCTWejqDm7gYPCS+N/RH0FU
ibNjF+EGb/m/lI4KkIkmB8YC5P10GHoRvx8qoSEvEpO90drsgF/O2LSahwmlE8521EyLdtk1gC66
k0jG8vipL0Jjg7La8qsSV08yy1cvab67tGDF7AAidNVZWaA74YqQUdyEJyzJiMcH7zF1GannGUtC
2A4wjip3zxo91Pq8cdrW3tShdoeSz1r1g3xkgCrb5oFd59BZw4uTyS86Eh9mXDENjfGx6xh62jE8
jIW7gVzF1E8GZ1mlO0GSEFrYedqQtnWMsHRSscfniQoQgXF3qixIgPAs/WCGLiwSPTjVBoMF5Y6b
WCa/f44+UJsjX5fNs0rTdxdEDkazYRVnglQzvFebNKyTldfCzyitl7ngECE41XYdes6qVN0mUDiD
xq90FK8EV1wquGZZQAjzKDeSyM3BwL7vaW9GLr/mHnTa3aSh905Q+3tR/a45U7OrM3Rrav6jJ8Uf
Efdfdlk/aw1aanKGLK37ozti29ac21uveGaK+Abq6DQXsNEwmwCiqZjr2N2DFfbp3uP4jZrBuDLR
XGCj3LDmpA6ZW7FQ5tiMypGQEJUgveeqNroR93H8hVtScNk6+0Ril0LeqlXcIW00Jdu+rv5w4sco
5pz572EO6axYlnfoZPc6z82rirRTFUqsFNF0ahWy28nCuRtqsXWwONGTkHhX5SZ4gbjd9TJ+SHWr
9WWAWJbh+W1OCqx48iNsi3cQk9pOVjQJME1DD7DDl8Qrbd9ySBeJu36bPfXI3KiJK3drzThoRH8i
Q2cx7HTuNuuwCYL4AnxctNhpneg7Ex5advrkccdtWHYu0svqD90umEBJwcm0zasNWXdv0o4vgUd3
oDEdhgSTzc6ouq3XPThizl+yap1rBioXLfgKU/UaT91d3VTjmpX9kBIuipPpCQ4HJKShw7hXp7zV
KthaGOX8jkGSmlybwMnopndOu3Fkg4PW5U7KGvmhtxxvSyYOzXQUbWHfyWneI6zhc5IajDGlX7hK
v7WqpvWPEgS7X70hQDMAxEcXrsB6S3DcH0lEVCdqWlNiV9bqs5SiomG1tXtn3qp8jch62qSASPtZ
3lJ1J5EtbaPsjXPuN7EU1doqvIc02Eeubt6XeIjbBKNmACOeFT0XgAzT56iaH00XzVXcccylHEQM
GhJyRMT2xlVdveum+qlOzPQkjPY2I+inAyAuKDLRdgZ69YIWeWPMybOB8H5dFtNyco/sq7l3NTXS
17G/Jm4/AEu2X9FKA8QU7fW8Ck/pjDEiI0cyy29TQ/UD+S/cicKGziJOcZXhnFn0HLELDcrp5B2C
U2eXj+W3G6LfijzOWySDcnDHTeWExi+ctysNU+omS3XBvYys2Ru8G2v0QGup5p1lBMvEmb0rHQeV
aB0tNr+4MN89S8e1QsrrPbrEm9M2XFWxS+NQhy5jmsV9nVH6MYN6UPmcc0hBtiTWZiZ4Gqbgqmzz
Ge/YsQxoG496eqZQ07dmXqO2AbG6HYe3zMoeSCUsXry+OXcj2wYe218ytR57gsZB+wKXbuG/RbRr
fQgy9Y6gnp7zvEK5buiEcoTE8Xl3Fo3s3omctWbkKUdJpjrEaH1XyUzrZDa2qL9c1HEh/HDrySoF
BXJSPEyDHq9TpK6bbMhxiODTrBS3aeHg9J47HGN6+UvHJaKwAB9LuTHs+RXVKnBLoj9Bdo0bVGyD
3+bxldbDe8PfrETV53DI8Bm4ojF3bd1tDAIJuepTNk+HzlrDLd8P7bZpe2cFmmBfzsrbewUwDq9h
Gc0yFfk2YIJR/EqgVB0HzU5QSA43aVVPKgJVo0Jl03qbfw3NoxrR4jmOl2+hwa7qBS9iN2wflXZA
WGVdTJuaAUrChnzY3p/kpC1C08K3OeHPkbkWJQjiLksYdVdohHr2K6nR2uLkT4taAGMpGUEGpXxI
bPu56Yx1xqUMKY9h7yTpkaCTXOlmOW9GaZNs50RXWTZPc2y+0MF1dnVHTVM3CeczgxBbuoTs7h0R
abPWUhpXt9lrnjEj1GvNLchLCFrsoRnDUGyxII/2Ue7Se3XkYaoSfdWq+l2o+cOYM7y4kXUQnZHt
Js8tthrJhnKgZxeSWc6yFgnckEjJtPSusafHVsfUqGz9PsGtRza0JmFare2uMbZVgpReqzJvL2zn
Kcu2EzqX+7bQT2MnH+XghvuUNKQkQYMeSfwDWrONbD6lzjRpn9TRlcwdukE61mKjjAhXGotzO4cv
XiZ+tQmUjMRGPijHFwcRmQ8p9CUX3jtNNuEXKn4aMchtyYoyD7J+MUVvrvOYTF9lcixQ9gcdVySc
ojqZhLRlRqKOQT88OOCt95FnrRD41vU1Xb4x3cMV/Q98+BqnGpHQ/tKsaAvvjBE6N41NJQQaRu5k
lxR+kLvPWrKACCbzzZIUAtx4hKmieuhwzKDKgPHQ75NS3pMmi+XVcKbV5JYfi9mkG3VqdPChpoK+
h5fk1a70rz4A3x3K9gCDINrZS5VfVNGlq5uHikBSeqBgQ8dTn4feOcqSr2GRJZe1dm9P8tnTF64P
NnIsd+BA0M4hUABotaptpge2e6i90b4f3Q6BxdJVwdaUer+ymELfYY1fpuOx9y5SNrXAGNdDby7i
wTglClhjC5q3lZPSfZfdHRoSFNH0TPI4IacuR1BNbFa0tw3vGZcu3eUVLSlgSGP7BdolI5CUIGV0
jG8qb+SFxOXfth19GkQKK+1U2PO7yDX0UDUZp3Hy4mDs9stZ24HlvMmZ039sccFPTX3LW3SyXWR/
UhnEvn0qIhMxviemdbXMz0fjqxQiWUcFuVDEsLOpuzmLCJbswJRvzeDRatHe616Ma6MgcLVWziGp
ZXc0u0UENyhzn/cJvFnc2agWn2hp04dmqU8jnfG/96ns8nfv1vcGAyg4wr4qp3sO1riOBUnlJUeD
tHoG/cQlN9O9Swp6i83ofdM7zrYx8N5T67PViiOmAnU08/fag1cZVLYguKxEhxAGu7Jnr5BUqGtz
pvBwxgib2AIF05W6uYIZugWOK5e3KaPpM/NWqtF4YcTINEksx+WQ7d52mMZs9QbjEtmS33Nou/hv
7JOiB7SeXdZomGWIN0DxITPtqVMDi22t42jkqa3OBtbU/ZYFrOU2raVviuSiaWN+At+7NzmTbXLd
6bYVGbHxl23X04XYkz+DW7T3MjyVg+lumgYyQRgvnxCGGOrCc0Wa7KaKl3f2MXq/6nhpHekN4Fp7
M9Y1h1yljfhwuo+okNm6NGD6mJQC7VJPRcuAoMgRLaOXRMirN0wLj1JBFRixZBhBnSAULcE30jvE
/vObdoW1skhzoAh6aBLELnk6GIeYTuRKcjhS1APMzqodUXeMHqZ2PtWpuiQ9zoiMUDY2LugJmQiA
f025j5BKrTHGbiO56D71IkRDNEU+RgobOzlUAU9rdKRGHYONJQg1yc8TpNodh4qKZlv8HmjdISuM
+Eh0LqphWAJB2x3rctHbuFmG85HFwylnPxYdF3/B5Kzoe1Sm0CTr3OMnpdfU7S8/1y96LyaG9Hpx
TSIpT9lgSu1blm9ubD1PBSdAMbn5Rhiy2qVW+9zS8ll5MjzonvOhD8FTCQmQPLHhuZi5V908Q5sz
mg8EAWgXbeEzJ/rBwFuzqeE1cgdIWCKRfJgtdY+lPthDtWvXxNp9hJP3nCaC1rRFDDbguthod7kS
50lyriXiODbV06QcLCNB46yJG35NwCH6/I5iP3NDGlBl3K60zEv9KLZ+Z0H9B9TUVZTtB9EFxp1e
gOEc60quR3I6UV+BaOw7sHsACr34KcYOtWGmbCNe8/ZwuFDqpdd4oCFqVN8ediaf+LR11Gc74DRs
zSwVeozKWRuqe0eeqyqdST+rYtA581NVtdwNcI+6JPzCSFBdI6LzRs/4LOu28ankyoP2MSTJ77Kd
P+beNn1vrmK/7pM3ikrT17EuAOXtAC3g4s0MAQOBEviW08uYRftCjf1h4N1jsD2tbd1CzOZJY1cX
/W/EAjQ07WxlVnZ8pW29skxpHHSN9IbW5PMLrKnyzZiGLqEQhT8a6SWPQVRZiyNqlL13/PnSs4cF
tgtNL8TkOldHw3Pb7Zz8YsvH4jRQDiaZ9ghLi74aE09w1/ZuKCSa+S68lZF8nW2HYTwZ7445fxCB
VtnJZQqlOsZp++4a4akaXHnMBhhsk9jCvnlLevCCiI7WjeINMHb9hNRzIXxSHOoZzr6B8U50zX2Y
k9QbWRPKcdZNb2zJmXWM+RAzvpvRNsOz2BfauO7qidsi4BJJQo/Oghe+TtFo7GRTij1cfXyW8Imj
KN7p+FJ3Ayo0z0CFhkJ917nyizbBnjTbcJXr7XOojezGkrGwM1q+bJePqRWI8sTNpbpjZ6d9YGnz
RWpAm4Swz25Tw0Mwd46tUTwCK/Zm4Ok5ekAphhfFOMozeQ9DZr5Di0p9Yj2eFfMdhJjhLmrBsgc1
+ISiqY8DvhbbILzPLZfWtxm91uOzoK0D+yaJ7uKIaZ6HQ7qj/KNChL0xGMMDPCf8rcTX+ygc7f5h
nofvnKFbR02+wQjyVTv9FUoltpcSPLNHeZIXjM/h2gw7IhfwD8YFFAHdBlLCWcNhpRgyO/WlnYDX
ocJoqN+3XVRgcSjwdGlcWUFQnMLeYF+w2MYFVlb4mPR2IUl4SKtGrfy0rVnuVY8PZAZEFkaCykD/
U3tVuGZQACXWtvaZJrVVaBHhPDbVe2cQ6WWNLaAj3vOspbfKQ+Y5tKhlPIdRjINBv7VhPVXBIRkF
/58d2fDKY0lR7jVqknEdjfC1a0+7zAk+Oa3HsJBr9FCJ3l3NrN9En8z5b2LJV/FtGIr61Vh0KGym
0FMYkwxuv5GC8OsiCWEA5XKTVsOjRq8USHEFt+9Ui9RB3e+sKG/4bfa1hlIR9x8TeTpZeVr5vXtT
fQUsxjeGTt/gJP0dKzaVRy1sfsVUpgfmpHgVJM2EkInkOde+CcFEyl3YrymU0Cnqn6Oek67Ca1rb
40MVsjtXKsfYgTu47Nj/rPkVcYDpt5GWAGRBvzkim3At/SS17tMerHod6h8DyTt7oupBrsTYkzMg
8atiaH5X5KDs00Y7sZi8W4H1PJcy91GJnMhJrtZpZQO8oT0FO5JSnS3xmayXk9O+D7NG4xMJaGhj
yqU9tU4QOPiV5aotqpSzikKJOALLQGbTPfQo1MsIZxeYafec0XwZR0RJUuEo0b1+VzgSVpBCCW+D
gp96EPGlxMpgotD3dC86zNbCoSge9DxMz03RvnljhB428+yjDDnGSlhco65HmzTDJBiXBbwZd99r
OFCE6hufHle2ssswei0a1kN1Nt0S0UAKYMMi/rbqS/iZZnjME7onFuI+vIhAsjhvEPLcHalsEyAb
SGMNCU+WJu9dWg/xOeG8TmmBJ0IOmFQUZ/5kMhxfN/unxlEhaDIBdb4VtChdaupqyC96CPAmSpLH
qdEWk7C1sZmn7ac6/qWaBPlomX7EWZv4PZqQcSKJy+ziC7XwfRjPgryklNITUr8vu4oJ27YQUHt6
+ETMVRRgYudsoszoreaFIBEDcLVdOLRpdDvzgUPv7aJ6NrxNkWXYvQ3amAaDOORAmXFMCGWW7sib
7zn8Ta43cagQWzy3QM/AJa4mL8LmnHwnwnsQQk2PRqm2WYQTM3CMHgQcQYWQyjeB8GbW+LbYgMpB
amYseifOpHT8/D7rSE3L+vYSlvl7RhW2kh718WzjDUrNPvRJKo+2entyEQ7vw15euql/6XLo6pUX
7IQsmk3T/kkHreRKge02Mvz0xIOtXK5fBpMjRRyx6drKVXp+sgYNy72uTA4T9sYTRuVbiQlVt6ez
jS3rVsT2R5+C02OLc7cdk0bONo1+D22XyzsJm43pipNuzGJfOxXEdLjbssp8NHpPBpLorTsCWxDg
CEOH7zJ4teBgg74agkA6pyc70Q7WOJc7SgGarVoEWLZjGDBzOBAMfGKBcQpB8Hkqa4xsSX5FWXOK
wLDvwwTV+4gUZ1KciIrRRCPCoB7Ktc3QXSV4MZ0HwzaGjZTJY1KyJDYhOLjIarYo+80bd9q7E5eg
dwz022WYN34/0+WTCOtKk8Ezbkobo+rQMqqhWsX8xPTUhEmtd+5eOaCiFySL5WR8cJ5r77wc+5dR
vJWFdWigum1kqn8PQvoFx9A17RPQtB2cjtQmTkK5JmbLMDX2atBufZyn20kZNJK7KtnmZoK6kRGd
lYVf4+z021m5+0HUGITGIkYqEb5EmvmuKDQ2CcfVdSwYJOuQdMpGrZ2YFoRoze98yoftPJk2yU0l
HWBtOim9zzZ9qnFtGNZXlqbbMaaLxEBR6nOM4Py+xgB5Rgi5IYq93RmZhhoOBgYqY09ducu+OmM+
JrNiGE+Iip+XFsdQhTi6drRgF7CE/Ad3Z9IbuZJl6b+SyD0fSBrHRS7aJ/ooubtcQ2hDKKQIzqNx
/vX90SMT8TKrqhsJdC+q8PCEcNcsJ82u3XvOd5j1UoZZyYEErUf0/MxyMnOTC7KeNWLCVoai/RB0
ROkgxisWvXqtDYbPknnWLCjHLShwJ0pA0xkm0qCMtdARIB5KgYlsaiAnqVfkT+j+DHDltdyXHbtM
DX9u1lydB6voNloYoIJWSq/qzUVuYQTOopqdALXXIgzogaLXAQte0FvIKsvam4pyTsVmbAGHhoju
m9G3zp2hbu1BxfMN7yWPVWVFuV+S5TWCMqqT1wKSvtHRPVL51sJETEj/QW57WV9AIcqoRt+Zc3ZA
xoCykHV8wUkvjWldiw4Ffa+ecqy0BCOvo3QCNDIa0cVUyi35L8yw/apemmNYPvlKP8PdvMlnGDX6
I8bETn/zg+I6oB0SPpzcVLdvLcYLSvh3OQVQVSOXDgosUjpIhVHtmqTD1GwAqrMtG3SaGXzEg8ra
rD8nFmHytkpigFLInTJEG5eB1n7CNM2f2OdIpFP9G61yIgsFzuTUwdAlGbNAfb8oZALIt1VXVegE
HI3ct2nY4ZD4WVXTi+XmvdegJCiJkGBf5mRk5XEKQs5dh1FccCKKn0K/wvTeDsoOdT4KfoSustO2
U44tnEnOlRgW1O2tLz3RWNEqDI1vgXAoPqHyZsl3kWjTisLwLAR1cWunBtsQMLWyJ95HNXEcVre+
Jd0nlx/mqH8z2jeriLm4GwSBgpk15/eZZJRl12pUdQJZmBMoM7PN76qTO71LyisAVarrQVrcaPS+
tv5gf5U67vmZcWFF2PtE+tSJ8iNHMadU5Y7lp6GLo1Wb2gZFUmuqWOHUOLehzfQRccTa7nLaH67c
1NR9SQcKMm5sNIZd0e9AIW+EDWE/SLUXoRztMuq9yKJB4pjNT43S0630eAdvxqsRhYyAcPHw0Xmo
NWxvINAjzgTzENqR4ZrrL97aHOKwYagf2ZA+5b2bQB2mWa3Si8N56aypbMDWG+6OW7mvNGVthVzA
terFbiafwkpBCTIImCE5Lzl4K9AharulDqzYBPcOfXSuj44hChqSNnI6Bppn0tiQNfg0VBzLXyp0
HlWn+7rjifjDoOB+9CG2egXMS7z9QENoNYbJQ6ZP4K9Zo4tieh9s9qfaeGrYuaBh6tClKTNsROTw
2QFNuJlKbwhn5spah7Z8RclCLWXmEUmZbGVOmmxahsKETSBmCKppAULnve3phoz8hisdvepiNKcl
UTbOJiCDeYFU5VJ35nJKkRung35sccjW4ET2Y4xWwMkrkzsYnE2TLPiOz0mPuQX86lUz82cd+sZC
Ov3ebo6iQ9ES4cjZO6J5q2WUPpBe+BTr9SbUKOiC3iUuImRg8SmnXm5sDvEgoPp+y7H0qKUx87+T
ApNiNTEZX8aStV21xda3sqs6hNywgTea8JM7F92wb+vvVQ61oozHjTnEDRVleBqnVUarTa8obUq2
n4XcK6bgZg8hHI5uuRtdH6DEYGYH12R/pIN7lIqq7N1Sq2kaFndq55hrP/J25QwUMSQPeaWSXyKk
n54Czn1HNikoGQSucNiuYVRxmqHBBY0Ir22Y7+ykR6IOQAjyeFuilB33RRHNAkNz2+j0zbTsKXao
+RA77NFR/MQrRcIJFIKNjUzHG+F0cCbp86uVK8e2o8EOYPG1chjwhMz5l0PLGSSqR9C3fbNmzrZk
ijKtZYqUDCAaBSvbpVTMdYNGngEM/7uIl/zaB9fD5lkHeMwVCjB41YiddSDOyMBHA9groEs6xG7/
FJbyrEzVk64FDLCE8SmZNeiZjFZEdR60YrhmJjE7ImK277RsBW773o4cMn2x5lyOOKwxP2tf3vDF
v4xul64ZzK1NvWPgxZGLMzxSwHIFlCOiBMTdrzFqUNRqB/wbZBogwsJqLlM4HaE8F0jSwB9mKr4F
xijkeTrffdqe1nxKHEuTvhOtByhAJ2NgxwsHbqEIMHYchLBzWW260b0lWq2t4RF4jQCej8VtyVST
ygelIU0VI6/Y95BNKaUG7BC6w0KrVaz+cBgXkwDYZ+X6XJqXO6tEBQWSogME5ri0S4ee2QqhLZUb
Qwlr+1vcvolChxejmY0XiOLHIBy5Vlri2AglnkiMfAAGMdXQnRgrZysZjst0pJXES5U5KDjFM3Yv
YhcAWMRGlS3qmPMsWbIMMzpKGgp8u5mQ1ZrykMXpFzkGKaka89lSI6VqZDwWAK1DVfxddjs4I+kC
6CobctLrgLEGcwUZEax4/4qAsz3M/d6IMbbvm+2+6ZrPESncovbbZm3ARGK1jfoF/uQ3YXVeqgf9
OpmTVKyGJoYK62MzrzXDfSqokNzuEnuxT1X92Pk2J/Y+XukZ2agAeSbqRUYBej14Smh+1aZ7oSd6
SWPsg9LUvCqPN44OAyzC+4E+WfkV1vz/1lP1XwYc/nf0JpvkA//XnioooM3HX67RJ+GUP/ImIgrs
629/nT/n7+5kR//DxLOjOrbuqDq3Ku/6uzvZsf9QXd0yMTnZmmP/NlaRgqjjxdKAzQqNmFmXz5FF
24R85T8wJgvHpbWMXcs2nH/HYaX/s6HINGkUmMI0sSyrZA78B2cyJJdWTUeGDYos3KOSIEHItINq
WEdRI77UxbguU9bZiBn6Edk7+1Rt3UJFBsduRMY3INjS7eqMjn/ciqh9ZSsnVcYpMUhmlwHU3iof
Ky8fe/WQq85jMFlwy77+9Ac//zKE/SVvMxIW80b+7a/3nODfPjHTZAKogRFCX4nHWzWc2X/9J5/Y
FLiWkXSODV8GI8KgDee6ootnRRdCflnZ2CRXTG4fE9WGVdAbGktgF3mdFbnHQjdpxwH0Iq+gDryh
0d4cMxZ7OG5j2WTXvuv/LxGwmn1Pe/3zD0wuD+Yu/upcFLya6r/4uOgX4NGqQFeVvbo2Oe6wdWnM
z1pEHUOvn3MdVWIQgOFtfOfUIGlcVyhPkQKlb7HamV6DIpBAt2BvZi5EJ9pB2oDbRw5WstT19GdC
jQKo2lpQ2qjLKCRr0Z59IG7E9D/SUA4D3h2D7pSxO8RU41thmQcVMWyUOQu3YDoTW+g3APehKuvU
pWPXeKfbFIqlpejw9trEc+YK2+2+Y7v7WZnNJ7quAItV8GVI86212lkBz4iuGJLyihHl0Um1iy0C
5TE3Of2MTgGbHDWw4nTP5hssWetDoSEQadA/4yAwqBiB+OhYqKqWkEvHKJktULhbYhNGaF9nLaa6
MTmV0QGYgmNP/EVUiZcCMfY6jFVwrVNMxWAcRmhFuLYgl4UOutXEmE0j3gDjYp0YPfxwZvxuRFGZ
I1TmBHIbrDxYwUoNl0ADtwldZ0u6w7INoF27Mk1Wlq2ugZdOC6cYo00XZ9BB2vC1cYglIuOPQcpg
fdSI8djDQiIpk09m4uSL7Fpq54Ef58Q1qa2rvnkN6efQFkqu4qg3Gbr/Mud4ZZIqDRHAVoJH4fpn
Woc+ujYGD0iDaD9yeF/1k7tjUk5PRomYE7Sw9sqwfCQQjXnl2BMIRhqmW7eAUJNnvNbHZFpT8HVH
i+bCSvSviOAJDTGYHjLqnoOegJmWOLvpXJV4C5oIOJ9TIEQzONW7GoQAXyAhnbGCA1JNclfwb/m+
ljLsFhd/Kr4ljT9xpnAQvcbGllSBc6iRXi0UyTiuJC6OiMGVlmFAizKmQUFP9zTs1GyPQrxauLm1
TPxo7olOR82FZ1ZrWfcYgR5dmBmGNkhMZwnWRKLNX0dh2XhFJ6pvVqNukLjHKzNntyRUGpFeRr1M
g3VjTLiTY6v40evZc6IU1Uvz0wzDm+GKsyhQwGHlx8oSxJuoQQqpjyopnjmMVLq6fra/20ymsOqm
tTpbUdo2m7H89FN7d1wVTMIWuC7gTddpL9eiNn/eLUOVqnmsWkdnXnlGbY+4wwCBJORDXQf2LsdL
nwGX66PEG0dyjabom2a4p0qzXiKpPfuiebf0ByVTlnEHYy0XN5KgTrQfbDHu+u5QT5R8rUknOYyN
U6nTVWsGmonD6G7stn6Bq/hRGuqzLPMvVWX+0pYXGXPCY3XT9fIsW/kcNKhfypTBS4rvBLPgMlal
tRUp33jmctZh/9xX/bZvJ24Dl2Vw1jIhtzv2/oqxGteAe1FpCdaRxcplasgomlOSIW+IkmrJ7uXZ
erRrivHYaIqPbYBC2WUGzRjoVXdNyHdCXuUEmkrL808bOn5TIO3IoWkql354r2osQoUpNm4iIUJr
HCP9JVIZ5gVzq5bAN4YFWnEtwtSzJ41BE3chwxptV4S1R6ubIVNITIafvQWCGzfUHWJQ3sOy92q/
RDCsf4tQRqkBBHbm8JT8Tb6dXPtsZVa+1GtY1W21HVLtkEFHlInx3vXlY1Zbq7krtmbU7SkMZXFF
oQfm5L61LXkbFLtbtLTibY64KhIl1p8FKfdHWhWbkhVjAxP9e22Fx1AnU3UY7e+kcBNsOfbkU+X1
UneM72rdv0PMhu8bH2zG4QtZ6AyVcO2sc7NWlqqqn6zQPCt+S646eMgCg9EiYjBVqTYg+jaDbxHC
e4hZhYpREYeAqcm2ntNhrdibjDK46TK/KqgpqJ4VAKXzRk6sn8CsMNCjcaxkg8io8YbJALncDPs0
KhCv4rEDm9hwzhB2w4exzWLQJp+mTA+kZhE3NfTdk12wiaCXdY+JmyOmYa7g5UFIt39aY5u1kcu2
9rosy2yHFFXFWZuG73pvvDWKVj8VNAUXFo5SftXpK4E1xDEiCZ8i4og9Ne+V7WQj3YP1pCyKimQa
SwYQzNDCUscnlwT3RCAxyDhqmm1sfhvIvuikJ+qLceB2LCOo6q545iW7lY525mYSR3JFGYiM4pyR
ypFVpXYpOZKtWlb2hZJ3Yh9gHuL8JcSrbQXHioSqvRCy8uwGICCnn4/Ux3czF1O30AUZjGo6WXUE
MDKLLftHQJV0Hp0ieUeljA4DDxFRhKVgLo+ooCOcYR3k5fhIQ0ZsuIa7U5oiErabaDpoLQetOGEG
pjl+cg2QzrGaauH3xsCwbBRqd0UZQM9OJX8rsIHHTEmh7InHeGihZ11zrc65U5UbMjVQnmjuRh9R
wJSqzsNgcBCnwV16sA7RtDTnqBfGojZMC/R8XJ2sLHpsUJifcUkTSZ1pV9q1Ns1M5iZ+/DU5hXqJ
pkq/0hVEhISvTgl9zIulfMwqaOhVG84GIcistRNd9SAK1wLPw8qutfqCkZO84hxBip1djHQyDvnE
0bVAcPuYTfBjDKF6HY6kF7UMZh7qDkS8AeHdafA8AvtA28FIAIXQIpFMF+jzOfWhRv2Dp2mXVdze
MidsJI6IW2gGBjuE1LK7Jv5iypK1bnc3pW+40EqMcHyIkmbHicyixVRg6cQSPS3jRqabxun1Zdkd
mxBaR9y03IIGGSCtQ2CL5j/VY74NJ3cbZzGpeClTOPvBInzSmgd2VrINW8EXA99DpzaDF37SGHjD
kqTsGItvcI0YbCATrUIwtu3o8TvBIhe01QAr85rBMQnMM+2ZXWXLRT07jOlicabsQbz6vv1d6u0x
LvH36dp3p6SadMuvPK9CBjKzE7Yq9tqA9RQE1iZXSWuOO3VkJE8XKGy/GoMpcxeWIWFNFmYGdO0k
HzIJtKqIPjnieOrhpdXop8ZIX+BDsuLFT1qS02LDcRu0Tb9MYiNYuv5k0ITFeBMF61arH7TSOCI8
Js+wU7+XlfhpkPW3QKM703bSHdforQo7Skc8d/XQ3ZooRihBoBoNcES89HGxqjmxXOYKUQGjEmbM
o1W0nSRMMLW9osZ4ykoUlfEQoU5VsmXQi70eOmQc5BmpAeqX38mvRCBgn2KG7VB1T6Nmf5BNN3NH
wAg7CeK3Sr5PyNan+HHIf+Cev9Qt09Tatp8zgkicONkWQc0JIhg3rQmiDV88qRwyANNn3yadWpfE
DMyH9boti5fU8LNFpsavg2JekChv67F6HSVWJxjle1jaH/YVXBvJMZGFlbjxP/JueCJMd1fVL3oZ
f0YpP0ziDjdOZ4+yGB+5axuyZ+LEOJmyPeOzIp0moIkVTXaKWo8FAilGgmgZzDXE1KEjbrp8VWVE
eGQBHU714wu6NnTuL5Ptem3Kj5tXWoPOTNcQhUyMDgCrRzWZMRMk3UWB1d5gdMChltIroVhOYvVS
yqBf5mH2UqIFXdQEaFAkjlfLgO8w8kN27qaqzQ2IDdjfGqRZQ+6p8KKVrjlYuH1+Es2yxL50XbCZ
Cb0SiQTEnwfHrr7MdnZfi4U+ZR84NtVFXhGXmI/ljgVQ01HrzpeT4fAEfZbPsUoJuAiQq2rOTYzD
dAbYVnuZwuEEFRCCjSo5UTmytbUaodjyqNpVynwlUDdajelX+r44NB1btJ/VziupUCTH+XFEQpfY
Tn2GKaEslhjn8c6gs7xoRXoKaRuPfmkgDyis3ShM9N2oid/I8fZIdHxlHFOegIQ3ZygYr8XRTgr/
NU204DQzytD58dDvfW1NgvYGTsEu7EJyD3DVlaAwZqG8MTwQ2b6szcq/+Lnf7t0MWgQ0EvfiTszI
2gQPlloaOVx6tVohQHIvgZPzhnKYVkVker0+/rAsv/NM2HYBQ8eT0hsPEHtX+OfxRXc/0taR5Az0
Gd27MxZi+aQi3Li516FOvlTNTh5GdB/PtlPddBvGX5k4r0FlFRjgB95k8Y88zf1t30fxNdApzie/
MLYmPMHr/bkuFGCTpsUAT3sRGcj5RdSoKxe7qRuL8gFyAQtKMR0Fmi/aiq9WYTbbgOTJk1M4j/Yk
LyiyPyWSd4hZ/bcyB3fcTZYXTDCWcHmo3xhMa9BF4vZBp+StRyDlTuj6a0Y1HFCj/FhakjgzRk3E
YHf9Skg0hPVbgbDr1Ndos/WebnACwCwmXvKoCXeLEUCx1GOdNwPjGuZ1pRJry3t1pFk6C3GWGIxB
mbL65vAwGqjqwjaCtSivCpcRwx9u8aSx8ZiNR8vqIw8gl+AaXRLu2u0kg1cSNsNbXCIUSKJNEwAr
S5vhPEIHZUxR+CsC45Bzz5+a5yVK0vanXoUB+9gVA33kqbYidqqen8rQpcE3V2sR8xOUuZ7t65/c
d7TLS3Qesg3xVSX5yZknf8wSz6OOIhnfxoW1M1+iq5QbguAIl7enjBlSYmc3gVYiAA2fx9nJR9ez
jrPaX/qFI7+qEq+gIhlf1oweDklHA4WrJ4dVxR/DgUc9U7jDISE7aySioNMz7xcjsXcIegs08VAb
6qOq6Y/uXGg2Q8EJaqwfM66+k9amCKXIMdU9aSgWaOAy37Z+gQFdETDmye5ZdTFtGUZ3DGj0etnF
jus5ZDIv+jH7npf1V1GZhxAd/dt8XiVQUoIHdqeHhr/iAGr4KKPgkaBa7cbAju8CrUcY036c2z4k
c6eBe+70rjv4uEw2E1PosKm9+0vfjyBbOrNErVXVX/kUlYgzEtcbkruHLaSU9OvIi1gBJgO0b9tg
gE1K+JC/XkdBMZANdnKITZxtzUwv0UFozJVw0JLEGThdtAlq+3x/Gp8b4ItJuWjugKRRcH05btJh
aQCOFxOpsopSs/cI5uMYheB7yHSUF3aMtC3/OXZDSmK8JbHLMv3ws+EBe6NLxE/1KSOjX6nKrcY7
QgW+DKq5+Zyq1pqWd/jrmiNawNw1VOemMMCjqs3ExN1B297iwrPKqdn2M8OOUoHeUzVgsqkjNtaR
vhQheC+KwEIE4gcgnk41SAB8FBsEJyZRc4hHg0A9lF2nrhr3IUMRrxVNszOnzj/b89FgyPJPuqfa
Ef1S7gFrIR1TgtWmYEBaMs2v1w7IXQyckCM1MS8vZRHa+ErSbUeRvgx8fZ8ngfM2pvVWNqZ2G92C
7F8yd8FDKZ6foQnQWlWAW55vTVjcCBdVBHp4oHb3JYGZV3yo/WoZNE36ZGU/q5n1eb/JNdM81iJL
jjGNMbMu5Lky3FesW1uBZIxBD/d/bYYINWbFAmkh3WmYBpUjmY25gjAUVgfN2hHJ+OP+85u+Ji9K
ZK6z7I15eP0UQYnArtI+2YhUju3MF80m1rIwZ1kiP8RASR/yc5ow5gritRUM7ofShyohkWsvIne6
KV2v7GvCtkmgUU+xUFHBNPFxsJ6CigQJIXZ1y6wwrCdBG4g/Yqa631M57JMhNhmd1u4jS3hGOdAa
hI48JQz7Z/sb+RTgUzrbQKHgpJy2y4uA1HIgvfSraQz1SLY6Bw9nWaYIBVVAOl6jjei1ZHBtKnJd
zMl6gr+ZbYd54XUYLiqptpN++Xn/23OdvcpRF5d0Ytw+oufxcRee9arn8AmJ3x8dpsgD7dpsfAhc
7WdoIFNR58vAaLGZqQpKws6W9q5ysi2AG5B/SuqpFNEXUkCZZOsbh412rUMU90yivx78IbnphUZW
A+7AlSxLjJIVE8IWppQSNIE3abNiCxfsEqjVMYwb98wBmpNIQRJIRLthXreNsMCzjcQxN2e4BLy/
ZeQyxlNjn0FwYPtXXYJh9Cf/IPAArOLM3yUOtWjTV9lnaUDoeRChHx9dtdaI8o0l7RhWeFGhgzFj
mmRV+t3JhvKxGFNvTAPoHmhIDlUJ8CQtccnnBVLE+ypBgVV+Q/qKad8kCXVubKfTz7QWKs7f4K1K
m37L2SvGOdCB2ByLYqkWuKDDtMuXOWJNBulknmLe+BB+Kh+DgW4MjOyjGNVtQ7/yogecOZXhfF/X
wdyvazWdPDaZckXGC1Qn0TfL+wt6v2MU6uq4T65q7YMk7GJ4HCpeQpX+ZFDnhwD5/hnkGrEm801m
tu4xcI1k7WYUpPRdjd0UDY+w7rkOuvaSS0gWeKe2JhnSnupbJhGYkAtbalOv95lpik6Jd1kekHIS
CYzyWdiuzZQQGiuM5BGGMFQuNSxpXgpOvhHZdJWDDPV+N2bzMCC3hhHncb6lR9gtRZwzwdAIKBiH
ZK2lLZFsSV++6vbeV0dIDo2Mn/rvwhCY0nI7vPniQ2tMZ4EpS+56y/hm96XcE/5HmRKOWwyrJgs7
F3jEHJN2mQ3yIii/J1OnnZy5PEYPoNOU3KXzeqRPNqFAnP1//UWVtmcugMRtfS8plLjtPRJxCbJx
8O+Wgyn391/EIa3P4+Z8JOVHfgubgX7qnX1mjMGqTwttT7wnjReGBodKofEWGWr4VHH9c/kVM4wi
yHfYtOKFatfFA3ks1Sb22SkUoeyGeHIOmZ1qNsZEQs3jnuOhb+o/zTwbTlXu9KfC7dPNlKFJRZHf
bpMAexItMi+t7eQRYRlU+rI+kTW77NCvHOtgPuFzvF9i/9G3XEa8PhFBPokcbu7On9eswNDOVbHq
Qsd/CG0WExoyj5Fu2/sxgEpKEs69eBkM6xsH9ZasjUmsVHSxhAOO9YUlYYdlsz2HPdAUob7QMrO4
0bmDzBTjSyrj8TPpf0x1QXIV9nl02tpCCVzlJSnjaQE/Qi2u4UgaiGa2/hYE9XvQ46ZQCFjWY6Qh
nUWDWWbTtL9v+PBQvBga/yn6zjgf3aF0KHVwy6A3qbJ9rtKdQdHAwNxQ8k1KK37vCioDR6eVzlr3
Xg7q0jdLbKI+/X+LWHFGuS4ZmuhcHzIMM1qlHTF5fJH/rG18vEOrKMRl1UBRut+bSIAizw5TJsok
/9QSDSpCZwxP6DKMmkDQWkcIeCKooLw0SnnL7HhG8vXqTh2RxpeJxjfpzQxqeSMKeu00l6MiPORG
VG8b2T7eC88xduWBAQqVwCR2naW8yyZ/KOgpr+6XeR5ij3Pn4hF8Sr1TAvqrjlK+xA4QgCTwyXxM
4q0yjNVnPHMKbB3iOg2b56LMHljgsitwPAbyxMUSP+m/0Xyno58SbtfV1oMi+0tOTyqjvX+YpuEz
xLy4i1TMK5ZWuI+sqtQbgU6rttIQc5FBv6imLNxK06CB6VhYHYzGxkeZ0EwsrIdOvBJJ0lz8IvlC
YlOfpBbTUphLDM0NxLNZ8c1oAGAlp4faKPkO3W3nKUCqOB9rxLqRW2YnE31jlVBm28+vmdsfFdPM
MLsPj1rHOdqvgtf70txUJT0TEWSEH9NtKU0Z8EquK92WJ0UvER2mqNO7IXo0KmM4D3BqPRCN4zpj
yK+L1DgxT+joi8fqKh41yBZlvL//ZKUZGC9uL58CvPxAoaZDFCPOcpK10eKSvJdKiesg6XODU7Mx
5msFm7SlHAc5uQhxiZ0toQMkLsMQkp7LM+lpcNxFdobVnKyaELNKZYDYMsbh3BCQBvKQyUtWVaaX
6WrERlp6tJVP2dR8QXzA1zvXWwSdrW2lggeUiX5ZRBxdZX7gpCewt3FddtL3MhK1Fr1/QDqVbSDG
EhjUA0ML9HGmlLkke6RhuXX6F0stLZRMrr4uWuKy+5SYOGmjEkxMwv+8tCJf9F6828zlN8B0Y7sn
mtBE16T72aEGj8mpUP4UxaRvWwMyiVGD3YBdBV7G7LwhmlPsa/9g67g8IngFsJMdnPvyWSq0M1g+
GIPONZqiFSFysNCn3WAF3r2GZ4in0kEpiQYYLbCUdYzd28QjanWa+YJmGM8UCO9ta77TzTGfAeVQ
PCb01fTOrnYdhyEv1YJ051DstU4w7NwMubKhVsS9zTeBTLonTvtip1X9xSjGi5K65bfe5BjfAVHq
KxjhEdqaNXt9uG1jIuE5Pd1L3LChIduND6LsiDObJ9/3RavoY/+QL7lsYAw1/z8gvP+jBCOa/if9
wuoDecgvYcjDR/bjb3/9X61s6o80+ie9yPwpv/Qimun84QpXCFSmBsI4tAy/1CI0uf5wgSKDfnVh
8sEO/M3h1dQ/LEelS2Ea9CJM14bd+3e9iGIaf9gOogikuP/4iv8Gk1cX4p9g9o4NG9h2+c9CmqJr
9Aj+WWzh5+AEHMSFx0i1bw52DuxeYryhZUXWawTFj2qgLojT9LMGS7jEPFdebD/ptk2FPle1w+CC
T7mAERCYSAfo3DtKAUkdpL0ufOcWIxuGWB0FGzEIeLV0L6x0pFo0OcKPojvcnwqMOlm2lVGtOtlo
aCXaasUCVX1rXbiP+tBQwzZkVxHe8Uppql1om3f+JoKCp9MQf4gMv3j49a+8X0IHAjHnilfDzuu1
YkI0qGz2BEUb3ycnDM9O2sYrDSEDXXpv1Ib+R5hKeJKQ/Z8nl2pDR4l4imo6vNKJY6ZdDvE4Oft8
HcXiIycMZFBH+RPg9WGSY/qexf6G+M6EWYfVPRcFCymsmL//a4Kg8jw46MDQYKc3E+guMbu3VLbN
VsWTxgLKw4hYxHNj2FS2dkAUK0+VbvVmu0V5UiRPjVbRrPO4jTf3d2KtV5nxNjzUiBQBfJB5TZjQ
mat81T21Wtd6XdjFi5xQmta7P+lk+hr2UAXUnQ9x+lSqq0zLMXYwIl9CcNk0+rPdR+k3ZeiTbU5+
yEam3fgu45dAVSHzz0+X89MTXZvHCocUfUEqCjlpr2WbFftGbcBgEln1TTXFhzPIBmyYEz46ZdEt
oj7XvsF9VpddLuWO1vd7Fcsr1lp7tl1EDHW67GLqcX4rQM4DKFBGwgJI3NJFWCOSt8NTV6ekHxfh
k8ZEjwMQfWVm4SRQF9kLwv+UE6QEh+I32quZZhwnmvC7LyOYe7S4pluTEGNpD4PZr8Ar3AbABdBi
2pjJp6jGJbKb+sNywEuohn1zw9TYjQaZDgiS6o+6OZroXN4rC+ujO4CC0DvHfCHU0XNFHVxtRB57
2847hNUOrRUU/CGUE4zOXclrd9+l728KfwpOCRlXp/tDq4zTnc2ufX90fx64CybOaN6LbfJX7m/s
CPqJ3va730/da9PfD/2UQ5cvGe0GHFGecDyEB9OZGO5rg/l0fxPnIDdiDmo5UJBEHY4uAPgnM7Up
eoyIc4BqAaeyBbIWPZ6DhbqnoccGHjoi3MRCroa0H99gSoC4oYH50KAQvTmk3ESuO75N6qRiVQTQ
/PvDGMF8/mmF/U8UYs6/LlrIkHWXMYKluq5Ah8fa+WeFWFSbORdFEB7rMTaPkZYmVK69aR3KHjJQ
4CsvpRxixpbWsLs/nAb7R0kk/cP9Ee4ZNKpx+tzkuXOBPHgo5s9BNREdNRgPtMx65aWbqs4jwXRa
3997/4osZOOvr2gZxg+dY2cXWRwjmMAu7KYHS65aysmkE73C90EnLvfdCesbT97fPTnMWUfbAgRs
OJtKdfTnsCdDqwI4Cbek058pV7tfD4MStwFTRIqr3LIfq8r2iL6hndlwv2AF9cuDmtjqExlS6TYM
Ughk80OFhHTspRvbnUkh92dcztY2qOTtVOfaE3Vdg6bVGai5/vEhQVKt3CBXztqER8Oe6maboSam
bSvect/PvcRJo60M0+y1qsmMSLvpAyJEzG8ZDccWYs85LFD//J9fZ82alXO/lXUO+6UpZkWlhTbS
tSx7Fjz+SQoYi8SpuybNnlTEYV6lG+NRzm/qqBuP94f3f92fE8awETpz1t9P/f4IXWp4he7vqW3O
VoYMRir0f3w9LSXHTJ2aq0P02dKu5wBENQletSF67siwO98fQaKzc/elSuL6XPr5TamF8oLfwtr7
Fpah+8NyGoYNr1W7uT+05q+XZLXY3x/OX68FZXK+PxpWv7+egqrAIidVjc4W/M8HTYnDmxRICnoO
jBtxf+i08WEwLbkgHie43d9YwDI7RBrGEEIRG5mjCNWOHu5vCieNH6QxkRI4TePmX95xf6iLsl02
rZY+0NcI/jdj57XdNrJ22yfCGMjhVmJOokgl+wZDasnIORXw9Gei5G15u//dfS4ajUIVKFoigUJ9
a80FIWkSzwFav7VqBYQ7zM3SBfCMlg5Oxdy04mFeOeuvcQX7RDcqnu84nCGB3DkumHACY6pdg613
26PPDluszIPTYpXzxu9ahVfMMbTkTL3OA9xuUykaSufs2F57649W/6ojdCmjYTiJmQUW58l05dn4
IUib9uhChr6OaWKtqoZH03TuJLg4vecjhNU1aqpbbILo2VBobUNdce5I8X2Kbf2p6gPtm1uBwgHc
ZGxRBg4vmnfyiKr+ZpQKmXt+GK6SNJt2hYqTRm9154jqwTm2I6lRqqvh1QO1J4/ztyhXBlEdt5Ea
eHdkQKJhqpx7PVZs1j3DeB+q09tnaz7e6MqceUKEJEQahjUqroxAHK1pJIHTaXGg83ffR0PZfzbT
rI72RYaB2KhHklgRnt8QtDOecWnoB+LsWeoyvekVZ+IGL4D/ZIZetolrr/+Xb+CfmQ18AT3NcAlc
Iu7Ioi77R2aD2tVmVfi2uCophAQdw7zjNPbOVdvg8rnpDkEZpfes2gUXfu/pgZi8hwIOMhkpLJ2v
yyqwbuVQzFblIkWhuAnMxji34mAzebpvE3O8R4BSn9p0WqVxuTaA3AeTNiHeqCf+uW4HNmekXbr9
SOxZuDP401AAp6Yg9xJRPfkkMG4Db2ruWD5v7rgV2v/yy3Dm2fp/XY644WiQZzXdQrGN0PeP30ae
RqRMOeH4aKPHZHbkXih8c3OtqnvZCp0pXfuCp0jZJFbVvWhcHmo7trApOckydIniQW6YyuVugmDK
cTzJjflrT8fH7toQ5SmSFhcHvMtQGo+aUqaPY85CLTeNaW7QIxsJEuG5keDHOHthfN8xNdyVSk0G
lPD9h0HRfgRd57zrNpYLd8CnSl1cr9ILzGLnUPP9JfOdxSrKSq9/HDfKynupW9O6thNrMp7d49nq
+SY7erjpWxE++bGmbIm14p3JmWIYb4ouCZ/keFXBp2rFzPyKWuAcHDHnpZW+CuZmhX1kGzeegqLW
wyMTR9NNU6r2QW48vlJk6v5qyz0dfMTEAus2DIkiLPi1F7Z17a28Pykp6ytKa13lJknUh7S0pqNs
6ZnNRYXb8rI3QuZFo9ufqqIklgccL66Tvt6qWt3uSuxLS7OPzA1FspELBJe6wWgePL2bTmqPSlse
l8O4RIkl/pa10EAQJX37c4M9IF8YNbxo2WHqRYnzdR5jd6G1c321OwwjC4zMwpyV6UfG1baAPkYi
7j6YSqsx0J9aKCP2fCO+TgElzswZcJDlc51lsAYc7O1fXpgBu8Qlx3qNepQCrXj+3LdNUtwCxcVW
Nn9HRDz+KDMtWA6uOGtR7x+deb7HXIio27LpF76udddEH+pLmF9kX2cg/myDWtkIJolnRXvS42wg
r7NwuW/92cJG55MI3/SsQpDhnhKUju7bOrlhQ43BtFYEIkId8TygEI5Q3jJIKzcOMI3ncbKPoY43
wWcific3eRnd2yGMUw/drIPfhRyjemwvRh4rq6FMQeOrNYtSDk5ebaYmB6bJ4snYH30zAj5Raek6
zKtyITs73dQuSbYLBgfBNHG8uZa4LkpYRLIVBoQVRA4P5rUyIIKNzTXJZMpWRX54MzSBfbUG311m
E7Mz1cmta5P3ziqvmjul1FGehbm+Aw1lneaiwWJommyftEjYQpPC6U3d2eKYFo/UmsZTMjUVtrp5
N3Ssg/DUYq0Y2iszbKLD5V8t09HwGBAEVk0NOaAmIX7vucisrar2L/LY4BAX6eZGuZPNsUFprECu
E9z9CvM+qDvvLaqCF4pF0yua5w+PIuD3oCLXxO6t+NsD1vABPSCax6Ojd1xe0jAyZ/yucQQr49zC
eQYRkzTm8aujf1BHZ9x5jaLvDDFTaGz85Z9tuacLIVilI2whqUV6sUdk6yLJkLJ7VnKJ1TSldrwZ
Yqu/lw1rMLzdyG1E9nez4lZLCkJ2XJ4pUawra9jw2feL6gPySqypYlH9abRBp6vzRu7lWq4t+3IY
bzKvBOgjDxJRBXYoTYZlicti6Q2ILItGg2+LLW2JICYiJ4yrNl+K+DC6ir6tbaXfsnBTH7Iuytc8
Bzc8perlsk5ag7By2BIdoRlX338fE93dGcn0pFMEPwu6fm76dzMS7Z08jO5rOvt3reGAXvBw0wdx
9Y0iWwHABUi/lol8N2AJW9cQeq82iCkggv34NnofpU+i0ddGocyGF8GlLMbEjcIwvV1iKMc8z7xl
w8VsUQRNvLVZJEbX6wXfdeNjHBPrdUBps4jQfOz70MSDEGcQ/fPJenVDwgh112vvI2EjIK6TCTSE
CK6OAM0JNWXXqF2lLyd4QkQXCL6kkWZQiJrbchO5EXTlP/s/z3Jt95irmrKvXAdEaxIe0MQMFxiw
HfZZ4xSGA62ATa0Ys5rQ4XI/j5AdqdVvbB2humxR+3F3k4n4RY5wHYdT3U7FY02goRwiO7L4oGex
di8b+AZ5ImrMA0m773U/EVvM9IzEvKIPT+68sceux8TUhuSdpOHpq0PuFVmnbUJrfJatHGIRjnXo
ym2S4GxWES92LKOB1lJNsXY8k4hzLTLuh7wz7uNmzFiXSZBWzMfkhrl1DUKAhX4F8RXEtRnLKOCp
gS/llG7eqKwFt4QPITH7z6ELXATt8xVMwEZHk4BeOVa+6Neb+ToDB4xYD5P6D29IDsat8PMNfb2e
fFNmkzfEGcxv8v94Qx9Oq/75hkCBa0tHVCR0o4mMbhvVJAjbUSs+OMj0ycQ2zAruNPqpamrHW9gA
3oOtKOqBIL65bIQHachbf2fqKLr9QVU3nhKPL4qGhoP84e/hFOqkzvPACRd4+taEGysY5sP4aWAu
J7ehk9kXZYx8KqY1z6zZqG17y/VXRhUVj16Vfe8nEb5HbnKXq3H1bKfgXAhPDPfczUndzHnEdzpS
UeJQG1fM2ZILHN74krnDJWkrcZCtzgisu3YwSSSocN3EsAR/FJ17cWOAFdiOkO+weuQtP9sERJF7
EsUhMxp7XQ0sJ2Y4XJZkkncPjhKJfVc25MXMTcQk+WVe8ZSdo1l2D+AYT2NapHfyEHNuvNtkKGzl
eIQeZGEJ3VrI3qwbqoMjCOuQvS5fs6vuP8jX+Xwxcg5G0RUnOTynUEG9UPSELPGThiInlcu0H7LA
hNNTj+ULMRnoHGCo7jFqVS+VcmuDKHmuBM/2aBTCWzkq7j11EVjDsJXNFm3oFNVMjqgY32UZenZ5
dq6P1HsM0a/lML2pHrXQyO8nmMXZYBWbIkdRZwobLELTVaRhIHEi4iT/1pnugzcEALOHN18fJ/5v
Vzj2KsrvM7U6nAbzUoVpvCJzyz8oM89JD5x8k7VueWerhAPP1JK9JspD3hCSlShErcu9r83XMWPi
3uOr4Y5c5+6IMwxtdeCGf7H6G4zZX24HIU7VTHVb6ZG7FNR7rRvbKso7jTDUtvJOrk5hZ6ljDyeX
ODomjZb+HDEFaHcS0ezlePCd5Z3Ss6lD5VFXWnsrD7F42u6nGE2uGWO3UafqUW6qN08rokfq8ExO
+t7GvDjhJgFkI7uVsN9ZHV6WdIRC0aAJQ7GZK6tC6OqdUYfaHbYO9W6ygktpmLsqIf/zq0/uwUQC
KxfdscYGuzieoCDN540lwSJFy3LYr5dSA0QOhF2/Nygq4B2gAdvZaQ98mOXuHYQM5kRBgXmMKute
6YNki9D3b3uyN2+GePu3ccW2GcN+41TMpvMh6b+labEkzT77C4i8Aj638DaDbqFciJNznyfcG3AH
3cmNp6fYruC9BKV2l5K7DfNY3KUVaThKHuBoZG3yCT8NJdM4U06FalBnZ4fLVP29JK8HOkfTogeo
zVVjhf0euVxyiAAkrqzIKq8ODPtZGmkdPKP84c1ZC31p8YRnm9VNgdVM5S6hP81eIJuqh3s/1Kq2
LW0oQXZSunu5V7Tot1U9VBaiH38emzKCB9AB/2fMn+1Q+Uvp4DGDdfrRI27vvML8C42iuJklaA8Z
pdOVafTVQe/abv3Pi27Wfz/kymKUZamq7ZouzAzL/mNxtcsSLcWr7n3PqjZ812Kiuj0q9XUaJZSz
Z1uVeVKUpD1B2U9RuAIsKPEfhe59wDSibcDAWs0dlsWKZRaInBPSJCApCkl1FU8eBp7BwnOGjegb
wuNy+5LxG/383c65HpN5X+lp+F5aJSpzXBZcgfwPSAG3AxLpzFHyk1asrVpo9xPe//sqOGmDi2pX
tfRV2cGwLeOwObhBry8gbVcrB/vDMiLZGBqHbhzjKn7v3PjYJL55F8awWnOrg3xAEeUMkHPzz79N
U/3vJQNHdVhyNByT9WCWUcw/l6rdoS8jQsjEfirDepf47cUrAuUj9/ul0Rnea1ZyR0rUUL1Hwm2u
w8Y3t7HpoUiwq20iMnwwqoEydlDaDTrQ5t6D7fd5rM7zbqNDq+ExLV4MFIT20MrLc9wghDTmrxCf
DlCGbrKeKM9tPLwPaxLFgjV1oPJbO8bbQKRIDZNeOZSJB5ltLrm1YZDfFobLc/iUmwu/EgCj/vm3
4v25rqupho4jXmclRfdQmPzxGQtTUJJN4yhH6E2ARu1OHAUENb3IjjiNxRHG30eFhA30XWA8ej6W
RDFoFwNo8aNCy2ldWqGqPzYo4b/6VMVadAWKJTGAijUq4Byzmnwlf5HyN9eV4ucx2TT19edURu9m
2XIBunEfVkb2AKApAJ3u1Ad7Lkf5Rt4tiRKCqTP32nmzxctY63eVP6b40ot4+N7DHEFv1XnPvn+H
zT57jQeYuIMGKSduJtJ3aihWMaSltzSqHhDmeZhCYoyVw2vUODkRTHryXNrxTo5xOki4A8+fd54+
CHKZ9QZpNyf//dVxjCv4SqFVvEyDER5JmKQsoFoIYGL/nFn2S0Th4kXoQl15o5OsZXVmHlU11OwI
wLpvyYTB2uMS5/u1McUEvyZUMupCBiC52lG2UqDVGF32UM1QlY7Fu3AWnCPT4HItWmdrY238lw+M
M5ehfy8EaJrGtQhDv2GCBOA/+n8rBAhkJzBeYvsUt7jSp5DMBblq9rmeBsEXsnFGmN68iPa1kqY1
SEkSjZQko3/zIXKWatp+M5QuWTGtcLbgcr0L6xMBDw+MKLv6vSuH+qqzsrUt+7RZudYKcwS/VyMf
xGXK8qWeadE5mwXTZVbl68AmU6yYmxZE6yvFKv7gwr/zW/tHOLFeBxR/rbf28MT6WX9KDfPdKtvh
KYUyuW9CApbVuTMuhmiju0S1xYWDvxtRWNWOzY1fN97CNFjLVPq2SBYQAdrbRCc0g4jyogQF5xj6
I4JI52Vs+wnLlDLeU1QB06dZ0z6haL8v1U00skCe1HxEboIuQQYN+tHGEdbMmpvFv3y5/5tC4brM
GgzDsQxb5bnP+NuXO/XQnLYlC5SeXql7IMPjucrqcVe2xUs7CziXjeKuk7Azl3nTlRuMwVoOvn9A
+tZ0W9MxKv/WSDtj2+j1qdAx5PZuO72S49ABcFLVc0Pi4wEdXLiQHQ3BG45eBs+O07EgbiDphb/w
OjpGuY5LS31qjoT99E/dMBj3nhrvWWKAqTX1JdcfCplyTN5T2iMOVAHuOZ+Cw3+lRF0FRE57J7tB
LAoxvOO9NB65dTrHRtHerYl6ecf08zj3VXprrV0ThSRPRNlN0Fv6tz/2woH8Dx7uYchNCfFThVsu
gypPnwJPfW+b0v8g7Ca2SR1mSTNaMkGgMJNF13rwsgc9FtlDntoLvQT1KA/BtUHchAO17ACh4YTM
zyiJ83M0Zuout5tHvEHQln2k1mOSrpRCMa+9WlfHyDWeDMtgtZQ/zV2loOptgCmbsXC3KGOpQ+QN
XtkGnPbynz8e9h93xPnjwWfSmAu4TDIM64+aXov23+251D+StFeAj7Qsrh2ltdJ7kwBfIm4eojIp
d8AJlM9e1DDTKZiifaVl8Y+Sh6oor9yPJmDBV5jgRWOqd6E+NHdDYe4KyGN7VCesfbJCaxEJ6O9g
yfW7vHss57p7b8CopeQ4LWXza5PMKrohqdiozGucDMdY4HXa3nC7BY8EKkrgArzc57HE1PaOWkBE
UZvqOEy+ncAhadmOn/uFhVx8pM4V3mSW0J5y5oAItDJ7F2h2+i9p0ho+/7997zR097YHxNiGRWL/
eY20lJFPkOGMDxhc0Md7PejW2mx3vH0YkqkNuSvr4VCj3lU7S3zEdbHrjFm740xzBcxDq+oNnfrp
Rp6aCZStqB+UCTmdKbp65QST/s1jOksOHd/pqbUJ4ZtFjEXyhG8m/XAF+Vmg+ozHaUA8WIsAiaAg
RcKIRLJx6pgQMnDYiyoohiemI4IZWhcg40G3HFoYihMPKQ8Nf7ZGqHGExB4b40LTknZbVXzDkcRw
sZ7ikdmnqzwZMDsq3fMeCA+ILyx97iqrU54KwHr4/JBeokHqLw208d4WE+4JNkmGV0025d4wjGug
5sZWtqq4eA+R++wAvYuLnYVQmJoIfFUQPQQ2i1KK0scHeaw11HA2CPVL2axAYB8CUb6OUxjcUjwa
j2gaCecbNH1vq3Z7zkqeONvBijDysL5m9cJhBXcwD8kmg8l4kAfknjN3ffanPLuPhE0kccxjMHbn
rs4J7Kt0PDW57h56vWnvCtY2bokyK9+ssT5QyW2fysq2112jQQfUguGpcZW9MZrFm9NmJAK5enVn
T7Z/8MophsBPRwmMXlcph7q5Rt6IH2jbhNW2qxNnb3IAYAi8U4RKXijUY8yN+3Y5VzNeEQR8vjSa
f6xdrbmvVaGfm8QemYby0nqsAngUPN33LabBMfdXbl3HL/wzV58vTZYYDoY+OkHCSU8eK5O3nx2h
sxIYVV/AHCsQb3Wdu4XnP6h5fv38mbD8SB6I1bPXGfa+ZbVxUSWR9xLPkW0pvBqXp0pmvRPV43nj
VWV7lE25l3MTXMD3SBayKTdh6f0+jsUagkOUGbLJExMVk1+v1ZeustObbElpm2ezr/N+exnSaQIw
pnuHO+bGq8273IisvQdtEz8sBI5htGtcAklEzfCrR+4OhYsBfQgaay/bga2+EmVMjXQeKA99Hu8s
E2LZf4b9dqwNAXsEczdKKqKyurxdyIHymBwomwVuMMiO7ibLFHsvN8m8R3RIzZ/K+vg63gcVy1iy
XTUG1uCvLmCbzufJiF7KW3NQEmK6eBn5WnIPYoK5UcL0mjh6dUV/cmiT0H4ZnWhYY7hoSQmgOdn9
kzPW/b1R+MbZ6fVXu5qsl8hzlCUaEmUtR/msgDtudl/wxADDmJhv3I8wEn1nPE5ExR/lXh7a6qqu
C22Ff1o7lKbDhEj/tDpZTdLFp0jk1t6tLyAeJpBy7WsYkyspqxtUReB/NrsK2fVIxBtVEOHapFOl
0MHDkizsuNaSY8YEYs/02Vv2imo8pob2l1YQYz+4WbeeHPG9RhF1cOw2u5rxVGxbBbOHzXy3gJub
HIwgH06RZ2XXNGqntaVQupCDP88YZ5ihaiOR4Hx/GhNymoDQyqYOUWJTidrD5GD2J1bcfO3GUwp/
NcE8vuHVTWPt6mg8zKTolp/9cqiqtv2pG1GE5627hQ40nOrR8zjbq9JjQ87i58lUy3BYKH78+RPk
aXJ0UdQonaYVvx8U7mozrjXmw2csMvnZGDJ7D1Xs+HWotmFMlko0Ea1Zx1D+zKy9xH6M66dL+u+B
UxxhZ5BjOBB0jJ8kf/cmhSCUShWPij0GS98ym5OKMH87aVxF1GR69tyIP1DesQg0b1oRV3d3Clgn
i8g9Dky+ycZ5V5QsoiBZcz+Qh0acBK472YeQT7NFoYWH49Zt+Zz6gCE1Vz2pAX4HfG8QbzXHfgOp
EomofgNLBFq6IUuJSzJ+15xn99Js7LeKMCLcSt5LWznRqobwt6POEl4gEYFxkiNy6x5Dk3W2VFYo
WZhYJyXqjQbi/84YrKcpSsSRyIR7g+UTPheQqG6IA4l3Hp/qa2FZ7d5DbHZTB0SossRe/AUQBOMc
xOrpKanc9oCWpFgXA4BWS+v1a53W6X01BZ8t2enG7g9HxwInN27Ss1eH6X6IXr4Os6j2c4A8pts5
RoGvE6jq2UFZ7inrJj+Pf51rQNZobmQ7j8k/ysdt60X+I8DHcGH5Q7sVfjc+DQ2hOIEu7INsqhV/
uyG0z7IVWxcE9c2jEoXKxWD+LY/aYtDx0o9/yRbP6qRedig6ZTOtNRf8mx4tZZPMdVS/QXB0qNRu
1UBr4IZwbdpVvza1qti7vhH4QYqYbtkj27hmBC6gdFp8HfscI8+x+NjmZJpxuuyn9ACfQwzqpkIm
x4Td0nc9Vd7LND9L9qr16tchXlACbc69VhSHyYQXLTtiB2QxdriXGMXUWlFFttHiVH1qK7hi85lJ
GGGtmpTxqFkGvyLd925kh+m7PGhGVA0iX2y5bkUrH2rr9wDV2nwi1rtiVoX9fCsYqX57K0Pc2Wce
vYsD2IKKFYXYfkW3smDJ5W9vJbOJm/z1VqpRG49l3vK8oCofdRGfR5MqnKOp4gmP+CMWF4vcTFoG
ItOkVsOHkUW+hyTCLTMfjrQuPidpfpWnEEdZH7SQ+7fs5HEDd38L4UT2EtLQrxqzL1dJicZciOEB
skkCNbp0HoEyzBPcJjlRXNK3kP4oAmBYPcc2xXiQQdVLlDuPeO/MH2Z6BaFRfsCp+nl2L5geO6nx
82xW7rJNXQ4/z45Ds3yBjvyYpYX5w7IudqyUH+oIs0TLXftRzGdbv86WPztn0ebzZ08gRX9e5kYy
y0556fobiySNtYP47EGvKMiqU8cSZFFusz7H4VxDp1C0Pjuog+keAwq1PPCH9SuXpVs51NQwngou
7fd2qfobW2HdWb5aOie5ySGkwfz2ahEF5oOFbJCirE2dn5ws32/RCGDaA+w2/BiCSOXjH5n3E2uT
90oAwVnk1UmOGnTFOxvjXnbJQXwyXGpizcnvyxCvW1212xCD6I0c/zlkRH2Zz9HQXjUGjPHsYsEy
RLb6ehmBvutmhk1uP9/I/JZq7vJqZjaHz5dWq48aPhjqQPqKKXVOvcK9Yn6T8sd4kwkfpQrfvt68
oaXeuoj5GpqWfYw8ngi6CpO6mDoHd6ofM5NkKXRiitcQxvJtTudc/q8RCk7iOFu0OBh3lpJA+bDb
3j/h6IUTTdYUKQqWz+o3G9nhgdTehV58/Do0QQK8gWUDFM+JmSVAsz2kSm4/UNhGtqdW9Saem1Gs
q6vMsMplMqr04gjfTXEfoVpwrIcG4M+pV9VHeSoBUfW1gIswdzFRq27dyK135UMMgOFZJdno7CTW
oxSppk2l7pRIA/A2K1i7omlWolXx3M9NwXPaLeFTHvSPyrgf3XHT5466IMNAwJvsmrsiSNo7uddx
6Vz4I6oQuaJvzcv6f3TIwZYCXwZMssmPmIx96LnG3k4zc5+1mYLgaz4IYeBZJIa/+u2YHCNHf52i
OJMP0/nXS+hKgmDCU/m3zS8NMpxyPCveylD4Nyis802dGWQAIis6A1zDbp7li0bJkrNRt+NZHtdZ
8SI+LFPXP0f4VrZpTJ5OZLfc+IM5MhX6PJUFrB+5m0VkI689nWuIqIwX/Nb2M6aAfJGZg35nBrCA
Un9o5phlcQqFapMV10EuNkMbt2pb7WO+lXstwnYHtOA/bY/r3LIQFlS2+ZjckNYCqFjuTnK4nT+r
rH8RA9M4R9cMxK3DGj2a/RJ6cgF77GAhKjNmjaozYQ0TjsMEqU4J+w2Cazxbm20F5LA/he7t1GrF
c+db1bIiVgnuEL2EVpagAULnqCJpX0DIA7ZiTwI3TSqWtaGSfDT19rCwLGU4yo1Ia7E0EcaDoS6Z
qgit2YSh9iTX66s08PcUhm4UzUKLH9SNfhi0FxzD2sMwlhjmxvoi3Ep7IPckIHewNQ6y0ya1cNG3
qFdlLz8pXVsBOGbZq8w45yiGIi57qdEQfcGk9TblUf/R8CMen5zyWzenJ9sGeVyyiTngCLKeR1c8
TcdCA1qSNaTCTSXCoMSyjpE2jg+1aym7NI0mHK7DiNbIOhJFMz5UPibeuOrvSG98RkYUHOUG8FEy
EFRLuwfovq1nh+JgtcWz5Qjipea9Jux+3wuUMVwYvmGvVGb4h3HeaK3XH9w0HJZWa+GGLBBUolYb
fvbIMVlpBt1NWpnA6DVr+3mMWGRrSg5yKAteDPh6UXKWKFrb2nQjx351/DkwFlW9drLgCn36RtUa
86TPG6STPzd11hu3bigIuft1rA1EsIRqUTALzDu+UtwM0rDZGL1oz3Ijj1M/gi+GBm771cEaaryp
ey77X8eKyW3PrhUsYCnGJ3mc1af4xiin6WzmYmuzjPoS4Y9edlaRHLiF+UfNUTJquEH3arVIpHM9
BoQZwEqNHeee+nOwHQx9XIt5/bx1+oexr7csihgX3Ymaa6QFa9OMYGj5XQo3FWO/PTcFCbirmCnK
arQNcQ8c3OkvY8t3083r8Oi1SdHAZU0AQwTVbRR0eGEHZ5U5mX8y05yYjUE7THku4FpEWUfIk0Wk
5dwLdcg/yb0x6YmJqZu3z+O2tRv7pDtqJAZsYt2AcUUR9tkoUT0HSfSW27p2q9eefpwU1T5psBeJ
MwEOOPj9gVt99vR/nCkHGFEAYKSc9E83cTeSWkp5TzVvv2arxAj2O3iqcur6dVhOfMu4FGtVxw/d
m6zC9wVgHwpe+KD13DxUrTAPxbyRzSIX+OCFQgJ1U86EuaBr9noU7T0mwAuzGdLH0NG1LV+S5rbU
sdpQyIopMnI/qOfmhHzk1EXlg+x0tPHGYVng7GfF0ic28BHwZ/iIxLhO2+oh8DgyJPHOb8fxLLsS
2/zQSOI6itFg9ED0rYmJZSc7Uw3AvZtq5lr2UsYULH1ON2jM0ud5dm/mz90AshVJzVuTZsWzWQ/p
NkvAh8hOUbBso5SluZHNYV50zIrKPCG5gcWwClIFsTsyswvSyu8q7LW9bCWZ5d+TWQRKK2FVVSv3
+C5fkbqEF2IivmsBXkqQZ82azKtx7Wpe9y3h6cgOve+lVzBXQnK+0YswfgZcupTHuySCPYS2beXZ
APUtXQs3NnDiq2h864Q9aNc6PpwX7BXaYhpVFz62pu01ighnt0h1eBJh/9b7MfQdw3/s69BbV3Zv
I2wmvJD6Jtz9geKYLgx8xWpzDmAS7UOXIEitFC+9klECNuv4qcXUNTWJ+s1MlGRN/Fa6lk1rKqFu
tc1jaxvBtqp56Uk17Ps+V0NKh673RmAC8bed+gEc9C207OyJx+5uOfmagXcL9xWRiuHKcQblIcex
f4N+U/0ou5NlFM07ciLtxrJG0oU6yib+5LknLcbANc4+tMjsu2UnMrEpY8N/UFR4BUKkxW1t68eM
LzkFNze4lgVPDmOXTDDR6/iKfAygLYVlP1aiqxliTReeAIOUpt+s+aYq76yxXbobo6sfZEvN0IDf
yBuybPs9EaOOYL2m6eBaj42lHE0QF2ug3eFayumrYYkoxf1m2b7BCikarsbwyevQCrLyhD9curJ8
sn1RQy0fh4sHbenIVfBczS15SDGhi2is+UEB4tjnSZHJHzA14bdPN4Op2zu5YUno595XU37DB7Kk
8puv7tASa2Em+aXIFGMENMnqfmdFEEWSXq/J+ilBUeWx4e1hKnh7rpbd2lfVazof+jpexhqMKA8U
UpWRQBrq2lK0SjCrm/VTSeTxrjA6SDXwMooC/ufkQqkzoaVuTDjC93YL8FDXouK16aHhUCL/EAiZ
tMq0zlOpBNcxzMHOWWYNsiJFNjhZ9bQdEpEfhqGhLoPl78VqwYhyirFrZ7l+1p8s3+ue5aie6vZt
gH/0JVQV5ZaEcHMHw+nW0AtmZkGoHcJfG9SlCKJG6l3JjONAYt8e4k5D31i5ybUwDSS8mOyugWj/
tjepZHH8f4yTrwIxJoENyRn/8/W+xiE6zWvu0/6oZ2eezvNzxkrG2TK6C5e7AI8RhxIniACfYfwx
RHGdGrc8l71hPY0BQM5UwU5IybMPjD3/bOupxvt00GHP38im7kDsC/iLLeQ5cHFriL+mumbPevq8
6hjDqB4gEqCzlrvEhCDknLXYmVuGq9qe3lwUgkZdLf0yZYreB7Wx8IP0vR7g1lyCMCFYCFQGKH7C
o0cjeGZCCllnPib35DHZ+z/HBUMD98yFQ9mSzFHe4E9sF5bL7zE2AuZ08wSOgDqgOOX4bLfov6qA
GS3Sm/H7jJqdJv3343K83oq70gBW3lOT/20KRNx7s4ZxRxTyr7lRmkOHCMEz69YgUqZeefUMe3Za
2U4FhShxGtwaUfgoFSkDjK+sr/2rVKvMrTxVvKtUsuTUfMmoJdcXa8v8tDU2EbMb6qBfT1fyYYv8
d++oQ60V5Zgd89hcChvKyDASAU8pIX/hw8oHe3wBfJnvgUYZJF4zQY3bPD35Zff7UAj04fx1iScz
3FK8oGo3ULRztAIgYxhE99Qh2h0hssGq1a32BQXJhkDt9K+vEdjDu13p1oyIYaEOPTkxxa6HLeSu
jdKNiH7TUKfqUzDr+cN2PRvTb724erfdxr6vU5EcNSINMULzJxnt5n38f3Sd15LcOtJun4gR9ARv
y/vqaq++YbQcvfd8+n8Rpdm9j87MDYJAgtVSGRDI/IyuWbdKUASvJxQ15Ecyz5+KwL7ZvvO/5yeJ
2975SmWT/RRxJbZKjc6s5aQcZwTb6X/y0OyBUhztKo3SB7abfW+GB0AeCn48Gt9Stimfaae5S1XF
LvxCUvaxQe3upRNAv9PJdo+yy+l/wPXm1tpq/CK0oVuZiNzv5Aeq1HBoZFd+2kVo/7RtdefDTPiW
zdBXx+QYOY3RtYbpvkCQpPw2dmOCp2nhHnzD7N5Yyha6wrt0L6hqzcTDHtUI0Il8LtegdI+6aCHI
R3q9H8tEucYz3sZn0wRDfNR3sqt37bgxqZw65XhtQifbi974Aeu+sPk2+tMVoxt9A3Y7wIlynqLn
1aYLAvjSbdpeBzwLB828VlE3fzVImINNJxufBqjzr9UKWcmMfbhtsvtGc2llUXi/kq8Hscb59BiX
4ExiC+J9o1nhQ0EtZEmtVT9Ups1WxZ3UPXwueDFGGDw1VL+2onM/h3xwr3Y8fcZlr+9FpquzQZGu
7mNwq3ZTryUp6KvR2EuvwQzP3/X/UIaiphg3LAsn4EH5ua7Qi5NXbejAh7Xrh/u417d7JR7cnUZW
79Yqpr8P8KteyK5shK4kG1jBBdkOzkStk6qrlhUMnfNJ/DY1qP1f3WnW14KBUt2oySMaL/pffaDG
R9y846O8qoKKol/gYoM7X/23sa+AvC0ctAzrugoCynwH1etg6WtOuq/KzlMfEPItlij1sXWp3EHZ
jT6qPmg/F4qzLFK+tGWR7BWSDYfGrIdVFVflt4QCIE90y7kmqZXfwOp8yHEzwsac7HyGBAMWrKAP
re7RZb97VDLVx5Qizi6izKeHaaiyhfxtthmCQzoZy8vohsj0hVQtZy082dTahDZb4CUBdRn7knn+
LNVWuH/CY9EMCxHm9XlAvJDfaf7DbsxxUZso96XoOq0j9qs4fqDPpFd9tlWaTL3lwWz71qCuwRJ3
BsBo/m4jbO5tA3sBxcGlLfb+3O57KDqSbXEOHKSybRnMdmMVJiO+oRzQYlQOfpL8ufoai1pLZIuv
vpzD6UxZ65AeuhDDpzSz+fG51r2RXZwQPkI7nNpVxXZzUc1KaaFIntKqN3eyJ5ss5gA1+Yjy2SEV
obgfXocBhXZ30D6buecOEPiHoQ6WMuhggLibXHQ2ZdQIMYlB1BQ32XlyUnGOM6EW8WCLhlc/B6tX
oj5+llEY9GeQzOHNizHRCkTTbEJUvs9R0EdnBNPjs5ryv0IlflzIMRmVgb+6oBwxLNdwao79iWVV
S1BNiwqFRdW0q5Wtqojdc444yiZwuAo7hw/7qz/khQrXYTPlpFZ8x4/2UVd1b7XuvHl2mD5YaTi8
oGDIV5fhEuXrcy5gO5bU1t9cEPgbz8a9WkY90OczAKM6ye5cU53qdHyuxzK4ZX71qJNKJ4kpjvJh
Kp+cLl7ePCHVk3yiOlowQr1ljI3tBBnZu2LDFq6xHo6A5rl4dM6NHEtihYTS3IUsFmZ+uNd0Nz0Z
ka8gYOUj1e2y2Lu1U7xgL6YuWJmdD9P3b0nRI7pmJLfcmOA6Dg4e7noy/AA9RWK0ULU3v1VGqIFK
B7Gtt5CkaZXzwHNp13ek6dRMTfmuzhh+TWsegvnP4CZe/vVn6tznz6D6+/Vnqknvf2gCGa82xeZw
8DOq/L3wjqNIlGOa8AMtdFLBfUs24K+A7MpmqNrZY0C/DNqgrFoB1LUpkjoiEWGZKLVn+u7eT5Po
GlJZOcEVdG5eIazbB5w9HthTjjYprlJLp0BJV4mq7qPXnCeU3inzB2l4SoSY/R8Zb+Pmza9M4zFo
A7QjBvyXRW11H6LKP1Ot7I73LUpsdCaKFls7sa2nNu2650zrfjrIJZ36uScStV6FuTptZbBu0BgY
fRzHZTRpTf/iBuaLhep67jbJkhop4F0FvHPXCJ3dMfT9trXGZxWnadgD/TWag5MXjjsVNcwZgJJQ
B6ERTjaucHbG6+CfsXRskofyA0cMBZeH1UDp/CSzg1T/s3qFUGSrByaQ82bpKLqLa4Xr7CSRO2XD
s/rqjrkbrMpc+xMtSvNPFBI8Fi5zYc4Vt0jjQI6ukHsL/rny4/rPmIwO7cUQsXhV1PaVFOD0oKQV
KOOiXSeTboArTvPjSL0R+0O6k+XjDuYPyHra736RJjtE9oezPTdyAVPQgmxNRAtbw2lvY15/K+ZH
CuSAai2AW+3lk8SOyXX52Xvou83Bs9jZkq119rmN/Tra1WIdoym5ljsUKw89FFbdmCxqlj03M4TY
vUA+Ce7XFTymhdbb7F4yOC+m5p0mjqCrOnHK74W1HdJoeiXkmLup0G+d8SKQ1P9eNDo+vrZmXpKE
bDEKp/qatIP+5tTqWWYKYbB+en0UvaQTx+/SrNV9HbbWOYd/TX1oPMDHEg8qECMIXHH6w9CbLYT9
nu8NUHNXey5KxbndNYdsO9qQQvBWTZ1ql8EyzuWgaxd8e4CRzhhrK5/K9Yg14E522U1to3HcK1Ox
ghqMAkbVXrsYRLko7OxYk+Zf5W3Bnjjv/zU+IGPxNa50XYoT72zOqFXDwRo1gdWRGw6H1hmTdJHF
lA+UVms2iRvCPs54bHSpgHPQG+MlnInHpVE0BwAuwYLd+pKkjvGW1HW1n4ZwXGtqnn80Exrwg9O9
FLFuHboWr2W4DfnHgK1prJJFbbKiPpk+uy/R2NkHouq/MA+ublj+gq5I8T2Wr4O90kXNzc8oLGxA
pT6Hw8JjYZD9REJLW8E2cmz7/8Qx3PvTj2S8/yeOqOu+87v42Dllw385Kdc5eSzW3iRML7IZAx8i
3gDSH6t7Iq0wEopzdXoxPNwrRoFxhpz4FZDdvuHp3ZW6d+xRzb0UgkxrAAn4c1SdN4WMxJPbgjmN
c99aBZmZfqKBvWZVbt4oE5BDC5qEXOlkLRDCSh9q3SYbhCOUP3gObjnRZK1rKNlLqdeeozE7DuiU
N7XQgbfCdZvs9EdnOx99r7XPnkfipSX1MZDwOZF+fwiUEbW1LGnsTQWHGBhSGAM/b+PH1OD1c92a
dnIMHZ8BcfjG2Q62WuEQPoZXyoTVxh94iv19FXPosHAy7pAgHxeaXc74eO+xJSU7YhsmVujDuhff
z0d/m8dojUBrtMzdfUWuEN0q1Lc20DwTYKWZXbOwxVSO3PgAgvfcUDj+E2jN4KGET364j1VNlF/F
gMOy3WA7fB/0XKfd62CTz02jDNTa0EkPA//e85IyPNWwibPI48SbJq+J4xmXMVUi8H2quTIjxXRW
biSiCwKJMoiV/LRWJrVYwy2JXNjbQ3W8X+rCUFYZWdCl36YCI/S8Ma5BreHczd4yGYO97qvGbsYd
UbX0c4xrAsEvfb6ED4YgjBy9X7L69NQTYZXJQXmTmQapWMpL8mrxKkGbZtsnSb80Bl88mF2c7ToU
3FDAHZurGvmQT1s1+NYk/pVjvvKrs9CIpUj5iddIs2xD9jVkYrBiFxrC6qCPr0M63tRsfLNmkQsx
tSyUZr8z0UzHZqoef0Y6v0/O7taTA3tzExRoycq5jRHZ1465Q9Ai0YtPx08feNFhHKxyJ7+9bTik
D2gRhhuWGnL6s0qfDET44S170rMgwY3wGiSZvpDLVThigJqOvXb1syb6r4FkCqMrpnH67D0SHLxQ
MZforIurTW6FZGN5Ib/gAhih8T1h7EpSI+xqmWHyv3Jg8/WoayNMssk9So8VMq0C2tc5ap0/Td8n
+rmoa7FQCoGpYqFSC5aDco6T4KkAwe3QzFnOWR58xKfXGcHq0cgrOXZvsAc6yiug9GW5sLNMPfTF
u+lgApwmHr5ZAolfGFJvFIDjZVdHkBuEVyJIaO0cvxOPk9ADiLdzLZNheA/UwSslXMqbSqxzNqx5
9gYqS/kWFbnF1zDuTjLqY0DUJLXyZNYODzthHPK0uvlZ5bx1gqJAY/HjlF10ZhtkY3rgamPB99Cd
0EAMsXX0jegFoZMRSlL/0zJM582YXOzeOfViRsULKWOLk0w1hGfZ1cplVqn1mxZU5jkTQLLkTY4y
VJshrMOtnDXpToQRIUgMGzvkl8wGsj+/mBlYsPwVg1/U3M1ZP9dFPKIprLv2G46Dr7auGA+pMVlP
UVbdX4y6PDj8EWNiB+SKJ+trymT455yk3Vk0QXAOS/SkqT1Wq6+AYuGDrTu8RRZ67fwXsGTR3CZ8
GKwWSYK5KJFnZoRQdJ8dFV/LX+sWq4JZ8gmlHVTiOWRgpFLXZwRCiuU0NOMt9zg9k/cOv7Mm/0Cj
LwSTGmBdmNv62qVW8KnzdRMCdQ0KQRuBvfqxcgGSZwhRfXgDUKwq8b7rrtovRZ7pF70I9JMJX3dV
4bH3fbZHiuyX2MjfXQu/EVUp7G9p6nwfO8//YU7l2e/t5vdsQWwPQgHYVzSgled+jcLX74B/rYWw
9Q9nML+zD7K/kXEZFoqV6rhQ5yYoT+iobQFlkmdmfpHdpHz0M7M83zuT9WdYdpXgqa1imArzbHmf
HGZtS/AHH0cQc1Q/1Sbm78bRdd5UI9nAUF5F+EVS6l/LMXcea5tZQVyUF9nrEbI9tr3+U04YnbR/
REYOixIVx6f7/PnVhIO3k9oiktE5xgaigk8uqdSilW/aHWaCu3sPilZ4ioxBqPu5EAqffrzn90Xv
DAiYkx+Q6f486R7JLno3yAjWQ6+Z3+SwnEWyAGrWnPRM/zNLUDpQnd452G1poaxAww8IhWxQ3euw
7SlSJ4Ar75FMrQrqR+uvuTL21aWEBA0l9rKlfCUZ+LrdSBFKbNHqQiFBscnIF/aDXzcupa3C2Mqu
DMQeUtEwAGBEGKrNE5PGiguWZjv8kD05N3Epe2LYKjtQN2AElya2bwa2cHJMTm1rkMlepRYb+doe
FZNFi3DroUB+6pCgP74wBcctbKeLg4ja4FqURf2UqqLbNKVprmTXivzsUVOeZKeSE9gBLSMUFLck
3aonV2cBEVX4KoNymm42v+O2co6y51mNveuxNlpOqt6DA0/IdhoUssZeCGqjRqMtes4mFypiSMH3
erPKgDBf7pFivqROz+EHSsemdzC5pCxDnVLek3rN7yJGY0rOk/fJcdnUuBqjLtAczBL7wMI0j5IR
NYLPULyiudypUTNJCpaBtR4sx13KGb7PEz3h/dzoqZGdMPTOT9ncyCscYNkZDtPha/xrmryykxI4
5T+39j2IqnQEy/UV+Iq2rnoYGnDMyQw8VB2gCm5Zx9fY4YxgKkX9HmfqI9Iz0e/K61etnvTfkTNV
FhMZ5EevnunSrjoeIhTVd04yYJXVhYdyJjUa5KvfkSLdgB1wvg+xg61olOpX3QpdvFAExWFcMD4D
9ZobFVaVGl48WdNw7DMAC44VcGoZsK2fGoogn3HdRuvGrsZj7bUhVmUlFNn5Tm1E40KvUtx+PTSs
ex3Sss4K3Ngtwoc1q9uY6JiGCJWjMRtEFq55MO+K8oxqdXnmlGCzgpSHSlML9Mf/CfhF/ZirPhmH
2A9WYY1yDtIEG6tx9M+xQZIhy3r1NIRZ94A5Tr/Q4eN+WmX+A2de8WhQ/DwAc0rX6jweq6jMZe1H
pYAj7bC52mMfErwMSfEgX5DnR7p0Ot6XIgOYXlaGuLRt7V66acqP3WhAMAjci9nCZ/4TVdI3t4D9
K+feA6Fd40dRwlhyNDt1V0WvDCDfQ1C/2eihQOvD48xTdFpcSz2YfXXBaTd8yDVj2TiOgEloVoLK
fpxv1TonVTBH7XbG13Yj77plvIauVrFwMSSDiuJjPpBm72Y3OQivhQbW0CS7t/eX0qtMPytANwbb
SDcB6FjSp+YKnGX5NgCKOqEwZ5CyK8s3FaFYjgoWDmRzVNHaeOnrEabhczfrpp2jaL+CwosPgN0t
DMDcSD+VucGzLgcdU0K1Wmpjo59kYJqvvrrIvJ9DNOypblX+W6hkAUlbt72rsCa9vUDm2npWhZU+
ahDVpOyqks3qJj2uzlJ2NTM0bTtp0BCtEPDI6Kd2vSl8R6wrXVHWUYKgfcAnixphC457DLXvoaa9
mFbqPA+dWkM3QiLBcP3utYWSJSf0GtAhu3WQcgqNctcYCPuQvLqATXcumu5AKEris+wpkDEumB84
l3HwlKWohIfmaWdTlkfx8gh7ZS9vFQm8xoWcKOz89zRgNC1fQA7JK/ZFHAl6lVS4nPz1J02T7Y1w
QxSn51eucgxoIHt6q7aygf71XkqiSxOHpqqRv1D6ACGO+VI2Klsaby3jgdIi8pKP6Ojo7SoIcG/K
zKQ9OAlPGEC+yXsjkJ3XptE9yOiA/OSQR9aLHVUV6TLeYDPjYcpZuF3W/bgWoq+uAzCoRxT7MiQp
w195BVcmsN1ZkdLo7ieMKvB/DUOEktYsxyePH62NI7Q8foRIrV1ZCXayJ2fA6PyRJNhc5vN8rFb1
jTpwzpZBxAmWjq6zHRWdOPkorJ88lUZeyUYGEi1TlyouDBSC/zNPRtuynLr7zZVuzeow7dP9XtPU
jxauUJhiaxst0zHFiDRWtDAdAB3A766EU+xhb+hoc4jh0er6T0OpcFRLs/xF5PlnZvTuuXen/AUW
LSVcEVlHGUwR9F/yT7X3MkqRtF75nRPulFgfloEucLL2XWtaWp1ZHMirgR70seU8yL4XcfXVvc+U
faUzMiiVqsppCzbbPu+rIxI4kGmc4Bvc3ei3O7TfehssjPAGPM2RPHhU7KDe6FqlnshjZIe6mbKd
X6OG1Cius8q9MHoZfWqaOdaK30fsE8Y2Qe0ANx78jZTxF2XZ7zZH1PcqKnTOPbV+s2tBeRHhqxOk
7v5AGQoWlup217bBamXCdXlbm7j6eKrw9lAV+frNu69Ko9SvG1NE9bdnW46iDadyMBmpyjQ17O7T
TJOAnGZX2mzLsDCQd1qotdnuciizVz/ps6u8GlUV1gd+pSiQJ4ylFm47apVjE9OxHsmJ98h8X06G
alPNeqJxlYo954NipQPAojhpOa+d6gj8/xBTmcraedWFpiwbhCuwYqDrlQgaayMOhyMp7teWn1Sd
CvHUpaF5TZpfjda0x9jW2yNM+GEN0DNdyDHZTK4beZg8E+67kEvOJdFRDM9JjzpH65UG7kOKgTyH
raNWThcHo99u4RbXLHKtFweWne4m5pttUv7466YBTMgW/vy/brKmxrrWWCwt/NSMn00NRfO4VaL7
FVbA8TNUBGcpoyJEWveveXmofpY4jMkcNe4w5hZCuL3qat14CRvH2PJtsVdScFQN0lVWIVYYAnNc
mih8PLdV7p2C1vilz70KpP9jTE25E7xtS6tSdqnjdQ9yahmGw8JFw/qYJYP2bI5Jsqwc4OpJ7QD1
696NWX5JR83OsofyGc4zuySEV7fZqNhfE9xB/zQzI0A12cG1pQyOMh8mm9jQui3or2EpU2ZyDHgP
BrGpJ7b33JpWFDsMVpsLp+TFNFrokUFMe0XBbOFCWnqPapOfGjZsSw484bsY1GI5hrfKSMaDbGoq
7verv8ZsD3GkxVc4Uhp3EyDFd+C4D9u5SQJ+mFV26pRSrD019p5rHcEAKXTjbEnmZhcv5ZE85dNj
O4sCVFWz1m3hfZZKDSmkndRbowIq08rK2pMmSS937GrYUwMPhpHcXmkKDNGGxttAXx3OQtEexxE0
eGGjvi9/gzGp6qWbZP2xVez+/RmdefcA+Llb4aHzoevK8Nzhrj0XmoMdHgLTs2N734JoSn/EdfXR
pNO/J5TD2LLSxBjDFPENswNobWgtXlPPRY1rMvS1VcOSapu6fMgFhGan7PIPBTNjR0EPJyUh41M/
+abYFarPHhQAtg2NHqb5snDix6rVqrO0KRRw/4pLDtR2Oas1wPlP8z2pPWULg9K+4ablL6H6VT/S
kQ+hF80vA1lRnOeL6KVGQHsjvFA9qhALzhOP+XXTokVaBdaL2sZITSUO+e0cFRTZJF3z58oKneE+
5g9Kf9QXMp6XAKnYsDELy/dg3Q09m7qm1g7gNCbc2cfoAyLWc9MO7iMHfu9kd0kDCsaPKZxZpBUR
Ln1o66a/coZu2cRxA9DrdJl3fXeuC1E8DlP+Lm8YXIEAUqDHx1Zvyhc4mvvVc8FScAy9EZs8z+GH
VZppgagnfSs0gb0ilLVsVEPbu0P4EfMsfi5TJ2NpKdxfeyWyvF/lxMYp8237ecxtd402Q3IKkp5U
rZbjm8FvwgvdbQoq8SNxu3yNL6e3zxwzenVNZ8s78GfccxVvPzle+AqAEydsNFrLQc34anr5tqvC
eEPm2XgzLTQ/vYjlYgRf9Ub5rCw4zApSMUvdwtE9iBssxOoq/D5502ZsJ/FmtmG+jQAj7/qiUl7M
tj7LCYDSsSRxi60V5vbVVLVmpfS29SivYlwo/r8r4WobGz7fHckvC3a5PdZLtS/0lezeG6VWtjWU
PGpkt5Ra4aNpIZZRYYaBT0QEwKdAScMrVQ7WXYN/s1a0GwzW1EUkzQhEY0YcdV1AcRa8zjD0UTqW
oAFfzb53fdqce8fXzllThNDv4SeFhxpHqx8sfSln4v8WH8f6TyI+dXmWk3sO9wPJmW0MjPK1RJg0
YCN8qzyzX6ZaV75hxlLNticpeN+z6cMHRsDAeBuztttYXSE2xRx1a6gkLDfhBZ80eZOc9T9vklE4
lf/zpmTgKJXEtnXTZ1xO2GKW5UW+sfUsBf2ZJreina+l6sLp8IpfuJPFEVZlvVStQ+6E09ZI0sI6
46nZLyPIbqvGv3pkVZ8mrYvMU0KyYwQdM/Nep6lHtElVwDcKJ4FENjdaKeAV/tPIsaHuzJ0/Teaz
ounTFsD8tI5TO3+rClNlpzsMB9kdWVDg1xY39IrF8zjFy7Fx8xu8oaPMh/MDSjetY1AVnVPmxaQK
sfD4nWGxPR6tqtLHowf1ZKlliHmps1jMCKQViolhbjmWGS/9/9v9imoQWF8Sx7VWPD1CcPWdtoqK
kjUsM0EkAIK4kY2ncJ1iYZtmHcCkfLL/9Mt5jpwYuwUps/k+ecukRfXta+yv11LFRM3DJl3QLCSo
XDaKSWGkhhC9kegtx3bK24RLrEY9A3MyN9NXfbQaXhtsy14K5Wls6+CtnEz/mlfOD3Xu+Ykx7kOB
toQM1u0AQWVs1O1kWEQjP4cMvnVQF7/4sXaw4cIi3KJSEpiHyn+uQuyNLTPtTnLcRGNqoWZDcUhG
NFenPHc3ce1EL3mDSU8XusEaUZjoRQR41Pk22V8N/0mtNdSD3I1aKoqIHHoxkStPimGlS0tt8vWU
WQFoZWSGciNW0JXA45KDQLsrRRc/WbMB/BQhwIc8834M6uZdHc0JJfGuPPqIFF4dJMaASmDFCGy+
pcravJsm9j26TmonzRSg+36VfwthdkRFnX0fbVRoE/yBzo2lF9cw1YOlQODne1+NJ2GOOdWRPN9O
lMkufK/8K3JHxrnLfqZzZzLwUV7IIK7sn4kZAvWt1QYrIx97aANp83SKd5HWpo+mG6aP0HfAowzY
Pfe1/Wdsc3Km/sQ/K3pve4fCb4VusDdve7SBio+J7ONJdoW2CkE2vbkeLvZ8E4qHbgh0oLGm/ajC
s91WfKAAkAtxmRTsmcOur78hTYQ1ydT9ainPANv33rUJmakKRZMLJdryEGVuuEXJJn2q3GZckL3a
hzw03k07ZrcYgCXhyDq9Vvy4UpKc7+4ECwLf8hSpOKeGgd81G5LIODbxzD5JIKaea1QXNbR/lMDN
D2BgyjcrBnyeivYZ0Olwm1r30uR19Sbwvj6oNahQOQtYVbfG5djayigS4cUicQfEyX+q4wMGhmRk
OPedsesZ0OqlkV3ZmIkFlr8OyezmKNrLsbYrI6pQ80R7Dn+9ggDmuTeBS3aO3vGPd7zp0M2NGeoT
+ZyfjSPQoGryPgUpypBsvqYN8jY52LbaJeQ0d4aj2u89V1MpqDfaC/JpIClVToJJaWsvLd6aew0/
O0AcPJvZZTeBGr0GijfsOjNqVrJbeuhfV27arOsgiF+tiay0ppJsl1GUlPluABPZyuiUZ8oybMAO
yqgxZcnSi0vzIKO2ic0TyuzNSUbxqUf5ZR1iLwSTAJEdKqiYXtObulhAmqH56pomaEdqczBR7OqJ
zJb1pM1NogUPqe8WFznkatmwTgdq+47RQIeMM2dTj7mDokafHNV5GZXdCImRvRcD3EZyByNMwCso
R2grc4JJBBncfK+KlQTq1one7OE3RGuJaXFN9bvS5v6tUrXooW0R2pXTvu7Wu/HrbsPD+holtGid
12m6aznRrQKlmAXrPWvTjM7wrrQcJyMrvSVB29+coEK/cn5U+D5mqrx9s1cZuyHlaCHHs5RPWJcC
69ozETuRT+kinr7n4MKuXYNIodIeohCRZDvOjWddI62WO4nzsw7sVZbayacV4z8axmuexH5P3aAi
o2HYgsSbcNOlNrv3iMq8FQWETDb2E2wvqJEI/Laf+KHNziIh5SrqG5G119K+efaj8KktEFK3RNH9
SzdLpWDd+9G41XOXgrBmhh1qlAid+26MAWhmfFMnRyx1aPBXR5ncHYKcw06zUUNSxw4QixrGF5Yx
g08FEBvoc2N2QGKrP8TkT2eOTtNm9b+6Mmq2GYi3bJgWWd2hbdb2/prqMd4g86eMaBMWFcq7o1Xe
Xrc7cyWHcS9CxhvWwoOh5p+sFM4inEb49BnuA3EUoPY9o4frXM3P977woQ351Po2MiIbwZbr0GJH
YKDmmkOPntRT3CafgacVWzdz1ZOraP2u43NdF7n/YQ1FUyz9TvmBKF50mvyqeiqq0NqpGfaieMSW
WDwwlpPBSONheEDovXoap8ZYR6yGaxkM/A44QISB5ByUN1k84TEi6hpv0bPZ2dklCd8FFbBgVZOF
XjZ60x35kbTHFgTP/eqvsfstdVFulMKnJhH2v3nAK68GB16MK1GY6htNeW0Nc1irYA22MmrO5RSr
r2MK10xW0vqYob19q/WqQ7TNwQhr9MBGqJqPUWYejOt73zf72bY2rVA3QCiWveiUoYbR4GpQOSI7
yX5QT9pSqzh0G9WjHIZE66jnqRI1azpWKLNOt2xGe/owcUPDdhT9bsfplIdIPMuQHLFqy9xzkqoX
ckzkXrX6s0FTK/vguoVPYoIjQq/0wyYFVnzUpsk5YoLTIvtYeI8O6m2UZXXzc0yBn/lJurcLQPei
n7SjbPrAMMqFvNRMoR0T0PWTaYWHrylyXHatfO1P9UJrkEs2Rrt4CvW0fGqx9arIH13lkDmm/aaE
frOy5hlFUHubMdAtgGK18SDCS6Xo9jXUcoTAHIzaMK/QvR3ihsZDHLjBziV1vI505B9de8oQ/fPE
JqdKeant/t9XvhrrG7JDDy6+Uae4zv80WD/CoYzK5V/jyjxNjkWKpZLy8bNVGRkkcOdG6WGkV6aC
03o/fpfjcuir+WusSD0VRzlksbxZjkskrr6b0HSXPSTJUOiax5X5SnaRwDBPqbN3nZRauhxyze53
bbXBCk5FeLXnJsDMbz2V/AOTrg2vshl00J165eH5pMQvckhTMBR06jzfBJTrz6peb9pA5Zf3T+OL
FPVIMzt8DbUsqWvMjxXcGmt1C9k8Z+/jO5dmbiyEvYcy7/YgpGtjoae6fQnLUN/ECBou/jUob/H4
BRUoCWJxCUoojX3kdxsTnQv04l4wa/wtlSCz+AFd0+knUtT9ArkNY48uZLtMKUcuqqqIfqhZSM6q
6IMF2l6gM1hAOXFso64LfybFhLGEHXyzvcRfRnHTP1slNKMelmA0FdmLE/sJThTYBgVz13WovxdW
idDr3B1zFCJQQ3412I4+ht1MOunEVfKbSNAoVzGZV8l4sSzcYqzKyPcxj6wbYOl43QeRu4JdALNo
HvPqKt7qdlwtv8ZMLxn2ymBCT5inyAC8uOrUQgr/GvK0brgGakrZiVlf44mhLHBNxDv8n3H2Ag99
3ypHOSRfEKArW7mqCxbYLScwl9P84guXbKFqB7gAq7G6TTwLKIcfhBur7KvdMI05BBn0m/JhaPb+
SK6uaQsTEKcZXXRd5BsUDpqHpKyQ4KLG+cjG01l2tt2/pGDHwfkG1btWeDg+c/WZttazh1rsT0Mb
sepqXX+RkI0SaG7AVciMNen7GLQ4KMyoMYrXQmPNhziMcOncxZjVRxXVyfdeG5evuU5xKsk0ULtz
FCPw34atQHKde1gMnYGQuA8tlflXtnlLBcA5hK1KPbqVp629QY03dhFqz3Zdo28bKDmrlaY+h6k3
XMTkPcqgHJpBw8PwPCGJCY3OAAP4Zy8Rq32KdbOCebqu+Et11MjQ5ZgLcbIKz1OMU2ireE+YVds/
RZafetPQ3nmz0GxWAjS+uk5dZb53TSfVOn41xkyy0OamNo20gpURAkbMKLt+zXGyAnmcQr0A2hUn
QA3ZojM7/SVKbef/CDuvJcdxLV0/ESPoza28lJLSu7phVFZW01uQoHn6+Yis6ezp2edMdAQDjlC2
igKBtX7zVW0Xoywn8hDu763PyJ26TZANJb8uPOMLDftpPdHjj9GPXvqqqJ8aZ26PrcCKAJ5C8FyJ
CYx1BpyS/1b/qQSB+//TW/V4QUONAoPel/pvoFNP/WTiXAFJhoSU4TxL9p6bOmzm+yCW+M15jnfh
tISMd2XPpyJx2pvKdN192RXWdczY6BpeND2IsTXXwyj8F6SIMdixY+MnwMbbyRrzdWR3r73swxuz
iHn6FR1DMTMUJ0NdWIMMIzJvVHNlBD8HB2spqAjPgUbkk68nYLfqjGC6k+neijNjCUxavyo2lKBc
w72L2xCEdpQNes0Lr7Md/rJ82zpwMrWtlVI70ILe3bboT36N69zZIWfOenPGp/CrzRwdOG9OdSJi
T4pOJeUa1AlPJsa/dZcG/8jx/asqZj8+zHLAWwuo1/yaEdPaFMjQcwRv2yfwsFeFS2xn4tdOSIyU
77J9skbvq12Nhysa73lPf7RRKwlPoNvrd4GAnzqIp0IAHq7YH38ECX6aFhnrlTA5/vb2/Eu4xLsS
152ejbpFn85y5VkthqFAOslxMPVb9qqI7f6pLUIGpCu6lZLL90YnOcxpCX8fkZTrEIz2VZWmpVQG
wbPhT90RQAeOmku4NG6r5sL/BhI1S5CU/SaMmKGL9rz+rFcNEcGVjKv6anXDjCuoWZ3TeTrKBc5m
5Em/BjRWXofeqq5l63RrGC/JBwDBY2Bq/ktR6vYewJO97xD4ekkS/agGfN/Z2nF9zbD0+76zn+d8
XRS9zupMmkxvODK5DVSDTkIRshqSvyhhwDwoxucMzsmt6gxqY2PNWvfoS1k/y+Ie2JF80YepubfK
7GwvE5SG7Vz0usc/ZOkMWmGewmgRkFx69SmKSaK2CHssvbARnS1MVW2nentyyiuYSStgSwnQNjP+
unxX+dbXGHuhxLCM+G7/Hmt7L27O6WcAj1lL8TzXZvk8no1FD2cNZHcl9Up/HEwj2xlNCGVApPOZ
aPB0rqNuPpP8I9wpNRIcSxve2M0mJjm8LkiYnT1pLsFiBJfJiZIep2k2YkCfmAd2aEpQVz2G5bQn
cmIdp3VSJ1OZ/bnMSzUmdHrgqcjSw1T7frxKovXA3xqvUjwpYeibHzhxIHGgV9MrFvcDEk9++JBi
ZkaYU4t2EeIYOx0M2AVCXToinkBx8OFs4oDD6Y8jj5dU9UWV1DhVqk3L2Bp+76y+23orBXsxtOM+
HcYIQ/p53rphEb15bUNgfw7I9Qam+9pevlrBbp3TWAegsgwyeEVvWxc0NJ5ZW0nCsT0kDpugInyZ
2Po8Nm7HemefVWVcHCPYJs9rlDqA1S5VBxTMuQq9TzXCJNbwGCG8PmUCnby5e6+sRl+h1gBYNBDW
g2Pj46UXc/+SSn/gi3PlDyHFizPo/qcDwkxooiM9dDExtwWTihpBhCXeJw59b6KRyY+RtxBQhzB+
qReIdy0AKAmtlGAGAdjPI55iWoqnGAdIZMdHkIxWklUXdYlTVN4sU3zVVJOuddVlms1oXH2NM8yK
567Wdz1/FmkvL9/OvDSAA5BJr3x0i1SJhEN/AhMcHlUpiib7OFxwH5juiJoZhwZrulWdkvnfltqT
ZtbyVmQcelZwQ1MMAQ0Ef+I5uMsmm2xHHffIjsg/JdXG0to9/6tkJzPy/wPfJWoKG6hd8cdc4vo7
mJZ7nibLvk2xpUGJCOUaEkH3vR7Ez+g8wmUqrA1Y3bVV4JWO3nmCdos93ILutdBpI7fbkXw0jN79
1G2gEE1XHJx6SG6UsoDSGPhWG2iKvj44XX2vmrYOPNkr319jbZBV/SGDcmPHvv4mF/8GS8QfqW+2
kEHmBkpo29z5YwhfpPfiD6Rqnv3W6J4MFwfZdmwendr7HYaZ/4nqJkGyBQWh41wU1YP/gaDSwms0
3OeU7dKmw+n5FpsyVs0KfhJhHcI1cRCiuRPoK7uJ2o1Q6Uq/8HCH0ucvk4DRnLxdDYVpw0uDrVKG
i87oG+3V75uYhCRyExhafOIk9Qh9Pnmd8Xrc2vnIM966DkwGnDERujJQHc/GXeu5QJfiRksPfsvX
G+L0uILbXJwxE2Kn6aGrxHEX+y0jd1GtLnXOOOCm4xRZ9VlidoTuAvyfRWWdIwV51FJ/VreO0mwe
K+eX6ppEFhz1ph4gmriPYnAT4HXuYzTY6a9gsB9T3IhUy99dfxfUmGVwBhf52uLstbHi2VqbuRje
NNN8NSykOXF4wuUep0UnMZ90XSbvWd+Na2cqkAQUOuwFzgaQbuNhU9t1yq4aKCPx5fgqegE+KZX5
ShYVXnfhmO9Ko+VYhtvWnT9N6UHYnsMvJ4muBgCdbQtk5DnT4EkZZhj/1ua3qQ+965evSaxF9d6A
Hjlu+AEgwzBo+l2p4Q3mZa33kmtmilZUmXy6WOB0Brux1cAhM8OE9JeL6BNBx3h88Q0kQqJcE3cl
Pmv7Nm0+Rqf6cF2ikrNleD/GiK+6RR5xhafEtARAVjjHPNXe1L1nTc9jkTXeAwoowTadg/qSoigK
RbFzDnOTlDuJP9uuTF/HoihQqVtyPx5ompIUVD+QvyEogsdL4h102VsvdT03h0Jq0EnxfXm3Mpd4
GLBPdL39zQDq+6YXPVBve/xd+uX8s+lIDTbVwpUv51/IJg0nnBMvzWI0W3ZOe7fU1Nb675rpgxz9
k4lzFrXhRX8PeEG5LwEYov25OE20yK3fRtmD0RLH2BbuXw5mk5xYH6PId1Ce97XoI5UlcnAu4t6h
60RruxXxO3565rrRdf0GmFH6GlooIQCaf0cYuTiy18q2qhp1brwirRktuGnrnp3si7ncHiVVsoOd
Ex10Yj67nrDwHjcxfElwqoI4VmSEWPvI2pm8StlVoy2pLgl54Y3kuLAbtD5N14XvSWJHYUnmIXe+
xjRFdM0LH6iLmobcejxLRACmsj4aNcy6wMtQzUOguDwWBaZkpuaQYWvhiRptcV/6OFgMw1y9eo1e
r3zRuhfLi+pXjMpWVhtBvitd+86UHjj+vn7t/HKBb1veuhuacV/USO5OWR/cjq3N76H33V0MWuhW
X9pUx2D/yFIDK8W/m+eglIe+5Evson4dRyaoiv8zNKgCh/8aJ5Y4ol7owTF30nXtmMuW2djX8Amc
S99LfzekMyE/J8rvRlid4L2N9k3XBrIQkfNXZD9CUyl/WzmaBHOeOM9DnuLlinf8zhLJG7+56c43
oJ8a/BMAZeCZ8bvpZ6LXBUKGJIlRZ0b9q3HTTa9OpJ491bsUukjiAJNlXREPJLO6ky/IDKmqujiF
cNdCzpgHJtGwBtQkkCjAki77qU8NXlCuuBHLZbbHP5cWQt0/qqrju60iCFiDY+MWRDtR8y0tM7zz
zXG+mqWTHFPP0/JjkLXRFlWoRZ6+qHcglUjxpxyvUJZEK350CrSM/eOESvnr/z1itLVq55bNP+fg
AP/iYt+IKXkRPBnRsU5S6xlF3e+KE3XaVgTTR0UJAJ3WokWX5yvRtOI2ttpXBDmIpHQYqkZkbgCm
xIjZNWE8n6Om39RWmmvIeWEsijLvASOo8AYLRPB4tTmtK7ybnmYOResxE/5TJeC4q7bv3u+SGqd6
x+WOCmLAjFmEyuhEQx3vcyRLQR6R7gnturxD1WwnZs8mkqA7j8GCHq2Cm8pJ4G0IEFyHRZ+wa0fv
Ehald0kG709JtXEyXFcjOqT/aq98Ma6GxiMSPT5ZMzqbRueLsy78fK3kdNilJJsFqfGVMW7Dr1GZ
P4mzAjiqRLImcND+HpW0z2HV/ZkLv3iIpIp6IpL0H6OY63uUiw4bANA7oNfpewrxZTV2ZfaOUyz+
IkvbfyqxzWpXlWjylZ0OwTnHn+5cBuLRCQvjwVsu9YwTGIrR4W5IPP2rDURF3w3avWopWlTxGjYv
UG8Yzy6322SVpm0mX0d9ZAGbqYtnjSWcx859Aka5KCxhjBdkU3ZGBWmFeztsujF97B2Hg5g7lQCh
BXwq8LOg+hzQEubSqEr/apNqoCNRla+AYhxjI0vu8bIebshrPrrItkfrLOSnBLPWBmiDtWL4Wk5N
szOrMjwOs/DvjQYfrRKK2q+qhC+ayvDFnAUwBlnimVa19sOYYbChRnjFiD9yGD6jtt7uhR9CFm29
Z8NAccZDae+ip2166cey29qZ6SMQr6cX1YEpoxhw8amLdUtUcE8Ke77Yeo/Dp1nfR4M5XxArIn2N
QVGCCBtKy64RRlsQpOZrn6XDGhZwCoG4Nl9jB06GnMNHdOmje2h3j6p5gPl10CGnbtRNWicstpOm
cRI2wpRlkm+GVgeSCg1/JdW1SDPzLPEvRXFh+uQLPvHrDN8wkQCR7sOejQIxnQ2zybY4gLZvnIrO
VumMn40fvHh7VNHqd2cow3U3J+LGNofppYc8GAeWeLcTPUBuIWt2qlpqHAoDYTyyW50uhU1wU7Xj
d9SuCfbP5z6f/aesrA/9wCkF/7ld26GFR2ygwO/aLcZrUo7jdeIFuLbmbt5+9ahG1Z0igZwnk36j
mr4vjuf4Ryn0u+9JavLRX9MBfpMbaEE1RsfMbnrQKihGj2VM9vx7nLrX9DE+aWu4iX/f795I4bfI
PVV80axmzhr7vPyNFzL4flsOJxOt6Dc7KDY9ytnPRgT3sZnjYpVXEsSIZ3sY4yGAFQ+6BvWgbJ+t
qjgaeDP/CKt63nZ6XnHoc6K3EKy/iJ38hx62ARIiGkyGZZgptlqVjO+gPMSh6qAXqrubHolfR7df
HCeNUZFH4/xrVplejXrIn6QReTdhzN/5Nes4fMQuW594LNxLI0ANqfE6BmfgBzp5awkjvDVNYlfq
c+MOsx/LtduLGOLqoZbhm5oI3n6xKZomOiH9Wu8zL9Pu1SVZUn2tFiPa7mv3+BA2F9m4Z9WXDqwp
OnQVzqTk2QEg4duSoBG+lIyhaI84KD8moRBXV6YtSdjCrMBGplBAsv4qhr6/xo2hHWa3f1VN6jIu
naoEXUNs695DkGa0bIPQwm55Li6qc2CfufJdq97ZNta5Xu5q9gYvqUspByTd/p5ETSesDt9Hm4A7
pisp4K83/DcS8mIfkdPBrSiz8hJF6MEXtrDXqsO0P8lakNbt7Gg7gUi8EeZg3Rpw0r4GlDpqAEka
vccxm3ZnWSrMJA/Wc1PLN5HvZGXl7yXglyNzBptuqYqgxQ7TH/K7PgcMMGacXpd2ziU95FndO/Rt
nb9D+MclOStfO72ob1xrURHI8+LdsAZoKxUZc0tW8tGG1qOm7bQG76/MEvy8mU0zy8MgY+spllZ6
AWCYrFW7w4KwdmobafjCDJ7NydpM0wibwdOv6LQED6md5XgZlCy6zhBgHi7tKzvro6qpS9ANWDJ2
stmrGxACM+6KVKxNc8Sf1zJcb4Mma7ZTgwvfMR+c+9b2g4evKew62M6EKLaqqjryAdHi0YnvVVMU
S4Kr5cJ6G9NDOjlsj1ERIUor3Yu7XL5KkZ2tjYgv7V8dajAp5/msG7+/x/9rDuCw6cYLWEBUx78+
RrWZExkeJzx/3/k9tB/SigM1cHD16d8d34MHMn8s0s22dodqBZvxVOZ2dZOzb4E+hHDTuh61evdV
7/EC3RFF1RBa8uLbxHNh9+JjNKBEkKNUEhAANZKnqbTDvwrRnoquSj/Y6IKzqfr+uSDWsKlQ9Lit
QtvYx6mhnYZoJEM92xmg/YRAhEQ4iaxd9xJODu4VTlz+6op4Dy4E5XaLo1qKGe7vvJ0/UhBtbz2E
0/Xs1+mDI+C8gwoOzrIVN07TLtre+Cx+peaXEpHw6vzdphlOjBW7Xu/nyOmPqkNd1DikD51NXo5w
Gf206VYy8JqzjZrTOUPGbAUXUtvwr5PZl9Sv/vRIILGbKhkkro8jaFB1Dwn5fC0TD5t2UzqLbItz
D6rQOHAYBV3a+fODaPMR1I87fsYdEBhtGj+ExCExn7P51kn06hR5mrmr8jF6LnAEUkPLItgjjmW+
VySPkPWEGqmj1n12oRFv5SxRkZy0WzXU68wHEnvRa9Vab0Yys6Zif7QoK9+oUlHLrlW+IzflYoKk
GtM5EmT2/EfRyWwbaegef3d+3/uf2tT9TuQLGMfgB+Hi7UEy+dnaNeN+Dyd25qEKiod2ufRkkgE+
msah9K35EMgy3pr6NG80fXC302A690bQOPeND0ByHhzvoKodHuvgCP1XsP3ztc7L+WpN9YntfXCS
jdahJry0Zb6o0FcrXlRNjc3+vqGAWbb2fH03xBhlwKmNHy3Dce7d4VVV9LKorxKf9HkAZv+ln6ZU
h0JBPrHTIkBG6G1w5H4xsojoJgfYq42V1xrtp/EHP5ZyZdftdOcuHebSEQ5E+FDpSE4K8wq97zHV
J4/9J6BZBXkl1UM0nKZvoCwmneQ7a/61Fuysav9/NKkbu8C0z+kgrj1OnQQDyrUX9zBKUJsy1igT
h8CbneoRnX15keH4oGqx1VWPQxZBxM6leQr8vH6cy7oF9VfLlRqi2gwR3HaZ5V9U04z6xb5HVWGt
OlWbkS+i5Ia8cmZEDb/WsDJaYi7jcjHZsgMO+WqBzzUSiuEy1yjcpN6YHMzFC6FExE1vyFo3NrS/
RMPisNISa/uPerPU1VehtbzQcokKEaSY+M4o+49SH5O33Bkq9ogNB9qlOmB7vap1Ia9GN7jProtf
9tJu5B5QvIHAvapONTzgPO9xkwF+5k/tPkQcCxZ7UMWISk/op6v6IoF8iJzSWgWeH+BSU4V3fVPl
Z/5YtkA2t+jTGNxZ+yKI3LvvQWjI3pbC9/fJUpht/U44qUHginfn7JHsV1XVUcVefMx6rVzNSCZB
Iv7vwe02Es30daNqTW2C5gbxuIMaqaYIxxIVMYDXa1VVHcFgTNCmrFMWEza1K9daYwGJJ3hnFk89
YHYwDqL7zWE/kFH36Q3YAA4tS1RuFJKAmYMfvCWKW8yxYqwOc+3d7OZju1BX9FgD2JO7VzAU94k9
xdgpVjECPS3UdlGdUs3/0/TdWSVNvk7x5d2qsaojW25VJf4cfZd4IamQpe27Qw1uBs7MaVZs/F8B
dlzpKnIfvP8u6IvP9NLitwQm88gEsTbF4ZUXORZpdXWrat+XPBPhNSr0G9PGNb5caqpJjfCmpNlg
2fvJHg5MFK4Iytogyy3MdVA1/7Iu+HZG+Ee9jOtma3ap9WV38H2zDfB596XlWoGLWMEhnEZSrm2x
7dDDX3/Vw1iKC086IKOl5DfRfAyAh1SDyWjVBhdV4CHHpfIlKSIzCl8GbAGK2arfms5H3yDEt9Ii
GP2jHlx4q0P0mkdyPpLb67au7osfxdAf0F63n13T6k6Bxt6oT70cIol2P9VGv5PkC1cd1hU24ii9
XJl2npDLXepGQaiIqEZcxZxtbOnFh7oHxjJGYrwKidzlpmhNjFwE/8pmZ45X1RML55PfEUfNivMy
6E77EtuQeKwuI08+R+PJrfmXEz32wYNr2LsiRA9xxO1162DFBrOx0NcYoM4vTTUMK4HHyY9hNF7N
qO8/CznuPc3rfkcsXaQYtlZvWvc2TsJPtUh/dV76YeqDTVJ+MalE9W1T+mNyVpdEVgkZPe+fVeH6
0DzLvlwH/HYujo0M7lDkJJQjTT81XtmsCV71L4actH0EPMfrxcllOYEoI7GaGMZF+ux/l1EB87BQ
gPwHrICLuuW7WpK5/OrI/y79p7bY8bpjaLnb91A6w1+e7/yOwmh4wZDOxZykF1eWmvnoTHVxqHFE
uqv7KOB4kwRvZqfd56QKfgwT1g99flpW2GvoC+MhIjZyQqi0XamqdGzjAf00Z5WIsDiqNrdmCcus
cstJ3nhQTa2vjdvSNPFG8IiQrssm3rd6V9zOSJg/DFWtHwENzCtVVXcg/QBmjMT6Uc0SJJnG+hns
VacaBm8WoFaF0nPb3JfSfCK551y/LyIXzjVzvN/IeAJPaWxYW2JRyjYcazykkf2pxgIvBqiTGPNz
k0by+FXtg3Dah3ZY86JOd60+QQ9JgmqTZJOPSKLuXQUWbWtYIcYHpEeUZ3LvLfKmclcjsXv0Cld/
CFI3XakRQy/eRiPtnooKEnlERH4hMtxMrmvdOXFh39VyArlh4SGj2tQF2EO+Gxsb25RliGprYGbA
MoYke8kT/Uci5n2CLOBPbUAU0Q0G7U7OJtCPMGmOXVMKNOvrbBM6c/xetP416ezwdwzWmdd7+tMN
534d6D10/XQyTrpj7FLbCe46lG6eMEOCe7W0q+qYoDbST0CsIxxGnhJdRyuxc/j1L4Nhxc13vckq
sHR+NbExVbNFViKf6lI3EQaq/zmbh0/SFtQOtr7OI0Kk/5xwahtdTThn7nQzDSTWhtZL2mGdtH1/
7EJxHRdh7BhZBSTT0SoBz1XcqbZWRCXeCBNrGir8N9VyUSWjMaOboKziG1USWZnC4fm7rsb865au
zxOeAKO4OkXL9jkcrZtI45fTkerYaAnpH8TNVwKJrE8WDVx6gkHc12X6yxqzXz45crT16vKpaPth
3/Ro+iJMhoFZiauFEnYsYZbl7jj95CyRY2GV9Hi/ud7KXsj7YgKhWfq1h/UlVXUBPPOR8HVjAFBN
D1WTz5fBzK7fA/IWoIlZGD7BwP++iYDiTsiquWVFtlnZkDErasPe4lzUnhJ9Lh7GmfUozdz+ww7k
e5UlyZPe+fERoSp751Tsh9w+2QPQ9R7TdsiRch+DI8HcJc9W/ykhxDyygR/4u6sOSUJBioHwiHWS
znloTAHiL6Sp6zVxo+rtUpJzfsqQzTj0BTFtwFfFr2E4aDDrPqICOJqVIZdaZ2jCm8iGsk9FdfB/
D4h8P7uyu/8eMID3+CH1h+9J1Bj1KYqu+D8mSSJhbys4+Hd6H/3Sh1F7JXsD6Kvq9Psy6+ZdwIvz
7PCHnlrT1PaJZvW3BSyYTeNOyDsTzzQDbVzZRja/oCyWHqOqKTccgqeXYHBrMMyO3KledHgS4hZI
VwLIgSIUewhFeK6D9BZVkAi3md54d6oTUR1hVMMzhn/OA46eaCIwxsBZ8KqZ3W81vRlO9mkaqmat
qmk16vux0qqtms+vZAb2pb+rohq7gKogiZQWzZmji35EG0Ae03iSZzz7kn2umxaS6BMv09YVj7WL
hoZW4kfRm8TS50pD8BzLcqOL3L+6pl95JKY3ep52J+EMsr3Rxgq8sG8lGCm0AFqCjigZ2zFVk43F
OSon1pK5fn1QbWTi/ATZmIt0jt+Pa01CgDwbX8jyBHvYbpwdN3+ZiUoW6ybtl2U42QlRhhs1Qv0U
eHGjE27od6qpGMfsCOMSQJRWYefihgGxCHYEVp3o90nSRid27lgS5GZwD5AZGLjQXkIrT2DrZTY5
wLEP9yMWcA9mmwZ3Hmq4GupuILFqZK1BG0FNiUL7AaGx4tQ0zrgOMUpfNU3VPRiDLx66YPbR5Qid
g6rmNfKNYUTEhv8LtouI6xzshV2uLggqiFstzP7Zodr0HtcK2NiASL2aBI+HG1WPAMiDurA72c/T
ZF5VLYN8cYHtfJ6hnp0dvREYH48grSHk7ac5Ci6yN33wqyWGleYk7b0l/ccmafXXeHar/Yg0497G
LPAdhvFsxeYP8IzuriNfcEibOHmX+UefDOaPLK47soFGsrdd78ALGVXqJW/HySrY9L2HoUyBB4Gq
zjnyxu3SG+YsTKpXDZZYLQ1O9JMFM3l1RYdEiIthA9HJw1Bp4MJE9qTDkPvLBAI1NiSgO7JduNSE
GJzhNb4xUBm7rZE52hdG8WSPvEpCP0vJuIMNDHBbu8VUUNskQYuEsCMCjtdZ/KP1qiczGOVfcfIZ
B1JD7xz1im70avzJMzSzmlR7qdOUswX0KnbR/tHKpgk6lGm9xaRzVsNUhJcA58knofm7bBlWWNFA
rM8fyQVTtUKYP3VhWbejZB9gleOtaifdVu5N1uavu/zAfwqSxLyHtxlD8SKdlpsSLrSui/U0FHcS
BuK1mXB0TFzZbuSUyv2IRx4OdOwxGmTe+ZQ5wzMoxljTRSBa3Yopxjt0SoyllrFeKZNtYUOFUzOZ
taud+NeWq6/e2Zf4enz1qQEtQl7YCEXajZq7aRN/W3q9uVW9DUo+56QBv+f43iyQd706FY/oEAyf
ZYir0pBOzTsY4wMCyx4o7cQ5J+jcKAHJd20U2TrLo/iSasX4BEb8aLEWrIh1zwci22uoZonYVhZs
Nx8yIGDeBf/Fkzbtah1MYN128tJm9QnIm3nX1AAQ9YUKVgsfDEZr5g9h5ZAUch3EVJaOLOzXFtp1
b/nAwlfkSXZoUKZ7FTwjJFHro2bK8NBAdWvJOIHsYac+NGBgM/Dsb44M1630558h/qWoMRYQpGsr
vMeGHfKW3/HBSAktZ+OAMMZ8DgnybbS4Nt6lu0bUIXtPOpZ5YwJ+NqSW8e4n42NaTMZD5mNF4VmT
txoiT38P0VQgsG0WFyPPp0fXtq9kKQmxCWdf4OR3qpaLKtWpXhlrVWzb2M85yEzy9Kc1h2DlclDc
93qqHdM+EKtkwMBo3TdDsxbG4ryFw/iDuvQhEYAheij7CZ3EctYP05hGaz+vyEO6Q7DLTXJM5ti8
WLxrjool8tW0cEOMuQQu0c7GCuIpw5bLDI/LWll9uTH9ejqPqqq6E5PTlNd5BVsTBqpp1ITjFA+X
TE949Fv32kC333hRE21sTLgv7GX+XJyozg+FP798N6mSGtYSlcfY0MRWp4zSaYdSBfWv1nKZwkq9
6RSgLuc2+O7tv/rDYUSFdOC8NxCuHk9qvvESJiRTv+79x+RWOXtktRGNiSQGedE037eymO/FrPOA
Ia+5V1XVoUcV7xmMio6qjQgg45CbBoOT33w36RDWksbrLpIjY7Lm+LtCLSa8VXOYDTy6Ln78Hh6y
WF0A3x9scGboTASufsPh50UNV5+hufpfBE4Q4uK8sOVRLl493dTXsZGPJ1UNGv1+cLLwDmyRfK70
dIVBSvmaRQ2MFXYGX1XsLNoDgWpto3oXntAmMIv+qKpeH/7wDbYScx9krygwL5+Dr3F/y5HpZ7XM
5yS5OIoY9bavTxWkDLQScXtVTQzWeq8uiquqpjEQOkL8z/3EpgcH7Af1MVNh9SczhHBO4Kl8bU1W
IEewAKpeG8zuauiXs9jSOyYJLMNCe8wKr3lwpHGaPVxEsfraciqxb22pN9vUBvYplmo7pQ6MdEpo
41WrKtU7aAD/o6Puf7gAAK7fzaTdy5PsMsToWgNxXT+4jJovkCe0JZJDrnwQoT7fj10939tBHh7t
Ur8pZGadU+Cbl94sQ6I1fsg/dyAOc2++q6aF0oFLy9LLk3qYnNk+2Q4590XLvdJkd2Ono3WNp8Bd
t9E8fgTNC1T09LOWKBlKv9XusBDTj22CUOmYW/Fz2Tg/4yS+5ymId32bIfSgpeaTRFTnEtriR87J
7mkwuuIxHH+rLnVxBnL2kcjuVC0xm3mFDkd8o6oTIqX4sYzRXlWlK5tD6Lna19SWHdmLwFm0MrPl
H90oMDBxqltQveYFr4DgAWX28Yjtl8lSD916bQTVZyhqwC29R1jbCBdDsxBoYSL1ci3zAWjxQKwV
P25JigUlX10vtDPJO+3sLZcxAlslA5+My9IBnFU7q9J3FWmHleaZBb+qxn4llUM2JEazUkco9LUY
vVtPBuZ9VIzR48jrVI1yy6o8uUDkNqpqGFjR66znx4xgHbnV/LErBvsUDKAAIaqx7V4uqqQuqkMN
gW7orcOkNraWpg074MrTjs0bP5Ue6FkUt/NN4w7FK+ntkya88sFu7fSpzQ1QmyECjWWcXEJLG1bq
pqrMCKU3sQEtE/tWt2r7bewtNkdNsbh89umAfhRFVVdjkFFrt53HpkJV/WyIL1+lZQaYdlhtETAl
D+hW2teYf0z2fY+nQwOuAtwpvz5GDVKfpcaoqh03ydZLGuw21Lzff4Uao0W6ZKXt31005j9D9qMP
vsSfyuldENCeFf+qNDO/j0HCn/2KZK9T1xOMK4yKo8ZGYC6GrJwj4Ydwj2TLbZGBByUd3fC+osq5
5BzlFbLV1GLJiCTsrLVl2iPq/R5VQqD31vSm+tSoBHDLzppMd5MZFZt6q5P7JCpyWNRYY5rCvE/L
8rMEZ/aXm18Q3NQ+gxjzq9HR+6esQbWR7X1xluBFb6xYK3ad18dPRKLZVkmg90H7Q91cRe3PuIae
0Q4pyqXwN65TPhenfNQWiHbtgBsiGgaKUv+JPOhuwpviL6PPri7MxPcATfG18KYYMGKK0QpmhQej
MIzbMc8SONKR9gaV8k7dBGhga3CIvW2RDlnJusvPutv/8mTVPqqL4/Q/AEMsFqw6/O0GcZDRa7H2
WEYAfmseCdGtiXBE96ppIr+31WWJ9cXSaWeVfucJ3s7L+CjJ6u1/MXZmy40rWZb9lbJ8blg7ZqCs
qx84TxIpUopQ6AUWigHzPOPre8EZeXkzrcqsX2D0AVCERADu5+yztiJ0Y4mBGnt6MAb1UR4mhT29
P4rnlCfIFgxgkW40m82/HP3bbJwZ6mNKGXC0TxqN5Es0L+TnJg/3MzRA5eSQxtz5yax4HB14vmhh
X/BbWt1bcxc/9mdgucPJcnL/NUPctw6GbljLGb3qpU98497loOwi97GhrklcZEsrTBO5X09+q+Mb
NcRnbAGiizwIL4ovRcnTyGkTffMYiPpZHALZq3LyAFGOaWmrzioA+QfOwmc/TTSjKI49K4Lay7CU
AtVyfBy0noDTSrOnHDG4Vh90DZw6d6QGNAqVYNL47tly8QTPC6D4ppP+6nu8m6JGP5izG1U8O1Zl
UaUfa/AbY+mxIv1ntxyTfZXt4S9QaoiDqbN+yXBMcWHvV1i9vEBOS04IqF7lkDxEdlVte9MZ0Dj1
3ovsGyPwex501408i++qur9bl1CwOCsQA8JacZy9IMlZV3qTvequSF9DfBDawMmfZVdi2hX0FdGx
qGa+XqYTpsY8J+4n6Eb6kjc4FhU25nCB012LitSqnGspDsodWOJBMiGlQyi+cw2oZHrhUQwKj38L
/dKAOUYmgcUuuwkjcxbd2PkfQxW+TZMb/w4y7se4gv2fqRTTeE37szLUH2reVBf8FggLejNGle0a
ULN4ZaVFIraymdXJnybr0uwwqOY3yfQzivZVC8XwhlCERwY3xW4YFXHzkv73HfrHBFRofyboNSJR
VQl+l7E+XokUUR9IZlWz2+kqu9KpbFaU8mLeSe7s6s4HtXWhqNXTpSaV9Iy7Bgb0hNVCykZ48RFA
PDZZmuBrIV6NqQ9XvqOVX9iH1gvRev5nXTYnJDLsoLP9/T8PAv6Yu2H12RMOJuswiC8JJRu4duXj
S6FpBKesNH3qQfnsRUBdoaVHB/IyPc46nv40lEmyDU03WeRkifHfmjvlIZg/hSWaniAI0o0KdsQ7
5FTBTqWy0zT1WDi8PSFyFihH5gOWXH8+/XfNR1/6r/NGx/s1NTpG1hqM76wR4cqlgPMYBu5s3DV/
zGSvoo0IxdJEXVPJjsXXPDKmRdVt7h/dHv346IWrHLoZZtAcNGFTjWeoaJ6D+N6VzJ8eTdVrKWt6
tMe2u9lDJbbyfNkvz3hcMy6qP5eqiOStqRrGj3Z2ni7+OlgaltRAozjMn3DOJjUGCkLOeMyVg8J0
MKj20PxsKyP9KadA4k23dxVgaaJqqA0v3LEcpUaq7looUn+1h5Fii3WV6X/GpXCaP/3CdqCdUrqb
vjoT5pZBa34AFeNGVPEmVse6v8rBMmaP107tcNAbAz7gjCQiwzM+J0bqbbBJhGZQ9omFANQZ2QIa
c1ywwPVqnqP7egm4pdaaZ+sJ7JK6CT27WECLcNGfzyr+jFvEW8qPjcR8QAg62ncUyNzmH5TObPml
YudIZu9/5n/7u8o/ttu1YpXgGLsQBKLLJ/kNKeyo3iiUf62yFONeRRnG0799yvIEU+XICXfy07+N
KlHiroidfyLd0EkARnuzbZvL40BxWgxFd0r+NhCgg9z2oyUWLsXwf5sskmmJSC4nqmP+uUjEDKot
tmNShds8YJlSZPaL6ibhtasH7TIm/Uc5d9vopTbBEJRbuTz6a5aVpNqlA2GIEPqGPZmLRwASdLdO
blbpWE997Vu3Hh30OnYrPBIiXjM8CqsFlbD4P9t2f9VakRJPsvSFH/T91Z37iiQk2pZF4V724a0a
YebxSzYcLRuuSuCl28YQ9rIaVYW6uMpaNmmyL5QeMSVqkZMCnLZBoxB4zUJ2lMKgbhQ0Lefp77h6
d6dH/6MpP42W/axkZkZqrSyoo1cAmFbutATPkBzvTUJDgV6Yb7VfDc/6XFEs+yfMpDa5gLeYzGcV
2JFQBelTNwjq2lWmqwHP6zIZmEIbYM6LWaIhD7AqMzxtk2Ivm84s4PACkayisXfWlt+plyRfYE5e
nWcVFKHb31GNQXfuWCi47v2YOkZs3Z5ki18/A2NRLRVNBfg4n/Q4PRnyVTzaBMPm/segM5Tr1ul0
WID//EnlXOww+d0GjEVNofQ/ryP7dTHzVwocJ/66TjB/ap1q74a1cXxcR/YXrn8s9aI93v/dVTd+
hJmGo5JFsCyLHPNL71KsRcbb3yRzs4mh4Jl10O5HCmm/mPqULsgZlAdXlEevb8Jbmo7fNB60LHa9
YCkyd3oO8IU8m4rnLMQ80LcGyfVuuuYeQnl8k4aV7HeIIpX6SNUgBQE7AvPaZnLa/iPzt3K8K0N/
o3VZtUcApr1VAsZNaOTfi5ZNmqE6/SnJQywQWdQQ0+YHGQLZj0pg7NKP9fBEigqy3TxQ5fZLSMHI
q4Ov1MHVzGotr5S5I6zHkPiFH73qim4/qfOBJA+lsin/Tr6mZrNtjTp7EuFezigHFX3X7BJc1LVY
gtnJ14mlTc/ykOaBuH8iBrpwXcjfsqtCRsmTutS7rZOjGZGd+Tz5PpIlvCewv6m3j2vJT9NAVbiV
D4v7vMf1RV5Wa+FmVKPMlwkH5YrPCjGiWdJ4PzR+vepyg1oVtuT3PrdVE0HRA3NkpxU1wcmlEu2v
s2S3UiKOlH3eXRKpzcJI06YYN52maTWpddgsHrPkSdrgVsmqKnSxN4th8xg1e5wDlM7dCDRKl1z1
G8JLkfOmOXWDVlQrPqM8OUDVgw3TT2fUnNbvcExerUTY32L0NJTosBAsuAnQNKjPuD22B5O/cItu
w54NWNTnwgUb5UFZXd87TcP1niLvgPmW9qzwy9cWcl7XK7wRHd2CWxY4lHEM3kaBVnmMLAOL36zo
VRahCavWWGPx5UR0YvIRbUISKMuyKVD3Ai/Yss4h+p6Y2YFSTQAVspmG2jUxf0xzQ/aI3P4dx1p9
MjIvesUKTluLnn+jbEKBBKlFeSrYekblWRZPJ+ghN9lTkjXHLbztD/exJAi2nifUlbw2fpXxc23/
mSu79AbqXRqrF6FopFBcF2vqXpiYI3L9HgHirhknsZRXo9ZzSbS1P4qU51CdZNU690d3gZwhxHGV
PoNgTv+3ttJ0zcyG43381xw5UR4efdB5J2p7BR6zpcUV7td5TCoHy1mU5KjWjz756W8/cBxRrwUA
tsib/uu/Qs6UBzYY3z2DBBduGRRX9R/dYPdH8jn9UX7C+ePPp/+xTwk7a0/aYPk4IdXj4fg4VX56
9Jllsm5bmBOqrbvHnkDV/eBWkU51U+RhrWW61eox0lKrU1E2ycy/fZRteQ3EIWKthUO50P+65H87
Ed8+SrrliVXlUS+XxLvHj5HXelxBDiBFwb696NSnoaq3gajHb8Og2ljQjdbJHQNcyicKgzW4Ph+Y
926mkSVm0yKyTqypvjVliC6U3AW65DLj6Y1+uiUH+rOJimXqWTWGAl9AXWQvxcw1G7txX4Z5xK1I
Cz5pjMio209wCOKlS4H91s4s2PUz8ExOiZusmTEZVGHOZ8iB/+EicoI8PC4kzAAjs//PiwxRu5c/
QAgewWx38VP/ivttHy4UAmoq7LpfvAlfbJJk3x1u1EXt59V7rJAVQfEMfNunNg2+UnzVorJdj4ZT
nTGfCralVtqnZoQakLXmeEgcyz1kYTru9LagxCEzjU3nBuaZ0E62tsZ0vLZjDd8wbae3yizxDA98
572OFEKghAuhIMTxzsttoLY5HjsLv43SNcQxpBZpnjcnv5iHBqqxosk2tyPFfWjB+1UpGgUpfAwq
KU+TfJUOlq8gCOy9AwHfL3gYHhwUfNOc6f6uFPBgcFvFCby+tFl+G4LR+dIamKzyC0qWcnAYimRr
+BEoxXnuzJNctbECe2Zu9hGZuqEy0+duPrc2q5U6Vt7N0AkZDaqylpdU/Fx76hwru/88SmzDPbEX
IgPzNfIR/VQQOP32/gMt/gdIxOwF8hzSYyHvJt0uobJUxdagCtz7DMM+3kbC+9qZWOju2yaBbee4
v9xICW96gGmP2ZCNDjFEMxybYLNP9jmcwhtWw4vU2Gdolj4TrXSWM2b0KWGV+gz2Fu7jPCASi3wp
2T+R+sNGbQHxjo0piDVlnxYFzp9ZglAZCxNx9fAL36UohuuhGUmLdixqCM1+so6S1mqpZyarrNVA
MhZW+BzOwhsend5n0n72LDa/p6iPV6XNUga/vt95pXWIvQeLsrT6yQQv/1LOXUGe6Uc7MV8fXd4o
1INfwDLOsKmcJ8kxNyNKE/BCWshrmUaVraIhabd10/ukx6qm3v3JX0RJe5pa4o5p5O48bSYa1JG5
puzb/FSEQSUg5ZSvQRmpmLln+VMK8WjZoNff1IU/Hh+HqSv+NMeE5PnyMTJz2wIfew+2lOYA5C2l
VGmsRo/IavTd9hT7vQpTJBU8gW+GmZXrxCmNZwG9aRfbrX7guzQdjR4+SRAT2nT4Q69S/GeoJFEs
gGothWiuezNSdeJ3HuDiE57aptEu9zJiWp4V6RepRpjHUKZqF68Znk0U7KTdd3WepO9ToDrHhDDm
UjYzZAGrmkThXjYHuMx6GaevfV1OZ1sVv+vexy047bTNoAkQ5M7INdrsJ5D+UzNp3kLD6+HGExft
qp+/Vl7r3mRXVA3zcjk/y1ZWptrK0IE3O3mF02tSn0l27ycRqCij+/osu/7qT51SPT665IwAdQJs
NO4rT/QvgZJ9Sc3S+HTxOqIyNxuvhMRMJKAUb+t9Lt5JYW0ax9Y/hYAcHaLjP2sFoFtdOMMKsq/+
STVD6Wuf8Q0UVX5Eg1keCa7VyCBTm/xkXlCUmcUVdTRNdYx1qyrYI9K+T2rsydi3Hli3GoINHNfu
Jg8QjzY+ItGLbJGtGKCwYqosm6CNtHNa+rvH/D6Gc9M5Rn2QfZo34Xc8zo+E+ZKUbfQ3LJkIOBSo
3+euJArSdVAN4QY6AKZRiJNZJOE4igIPqjZ1xPLgO1W1JsXYzbgf9d5XeFimUdV8ljN6bvy96SLz
kE2zSsQu0ohYoHaIT9Z8SIGEYdul7WXr0S+b9z5EWgslj4qj4O+tRl/DcKrP/th9jhgSUFhbxOTr
+JbpRlh8dYqGuIXtuzvZjEssLErq1I9qoEPbsiCwNmb7RnDS+0XGZJHowIQXI65BfoppkdJjilAM
ybcpdHFrI/5xIxEUrHMN+WdWo82pRdoebUM1D5U731l9I56LjPdX0Pm7why3A84mpzLp9bXqeeVr
AQmQd4bf/6C0cmmxJP6d59SppLZL/V/YLz01a15Mb6q2ia2qBxVyTa7xRk3zybxi+aptAva8q0F0
3NxpnR16VLDPUaqY1yRLKKnyU1QCk/Zckt/7UpXhtzBp43e3H9xlHnHD9m40bNuo0w/1kI+nMRmT
jZsaZHQrvJjZbLkfbqwcI9UHveEVIO5bJ7v2gmwsqZqnYIgQXjoYIcZj+5u04zu/T/HOY2VEQeJ7
L2U49ZtCqaoTAdSRxfvobPNSkEQuhb1xMck7y0PMfbFURD6tH33qUIxPPJ1g5kdATDLEfctMtcdN
o1q0/QRUw3/b9s15fq+qf8Ztw+nPY946BL6dDFKG0e/LqbGMXa4Gys5qyviERjbmvQKJWH6SfWBC
vxVtHW1l/6hV7Q5U+9eWKOMyUTFGlPY3smm6PfZ0MwRFNusiLw+E2/Q3VXcziL6qWPUx1uy+UbB7
SSwwHEGnnUqP6Hc7A9ccF/WxmgTfIAKom0qDmTh51DjdCRSGEiRnQhAfAcVs7yElHUsPs5SrBT0L
hajmPokKQxKzrXGhI1B46gXGrFR5Gi8ODsCkvdrma1fhowpWw/mhK87axqmLL7dQFm1J8YhrNR8k
5pFUlaiDirT0KA7DiOVxcX2+eI3B/CmIqtk8OjBejFY3AcB30aVVg2cwneG6VCfgoCHl5GSu9kbl
aLc2sdRzBFNtYeh29T5WVc1TkvCanJZqyptdhulLOA3hVXMM3imcjXWMs011dm/3WanGw1eN7GdU
Neqr1oUba76Yy8JiD21JrOQ0Sw/8ZceD9cSirP1aNQf5I0slaY6KNvGtnK9dmZXHhhT7P+oHeRBr
3J6IJYwneXCU5HeS2eq2M/Q/XbJfNuOuHY+uhzDyr/kTm/xdgtfeksUo+O+2tX8WWr7SPLX9zp1m
LYVR52ek2wUgm8TaaEUybrzBCTYRSS3oPEUCKLQAIOzoKg8sG05Tl9ZmvbamdaIM8eU+GmYI9dU2
b3bWaMscobikaWVucO2tAXim6kUOdJRrPDmtShpDm6ivsKL2OVfaVWrgrpMq4ynWfP8lqVUUDXFB
qLeuqD2Y+7rK+G1Fk0WgCCMKvyOGM2HVstB8u/pGBPJbgunEz4LCTJL5OF6h+1wUqTn+BhR39XzT
+phIpyxsNdDeNPgcq151wpc22yZuINaGEfgXyKPqOhjV4RK7SrWu+yl6MRSHL07Yqy8U4ZyJ4V/9
IDBXLqUpJMbmlLszp9x5XMINd+eseoTg9D5uxRNWXqnWRcfKcPMzYajm1Kv6NZzL0AmyKi91rhRb
xLlEhEcNW2/hTxAyLXC6BZif+8RiaF71ukvQ0HGapvXFSzLsHtdgURgc0175IU+Rl51MxMZejg5D
VrzLuXDDKaz3tXQnp1Djv/ZxFSAKm+hXXzHbQ4DQbtHapnYdPKpCDSBhC5X7bS+bmeoX5ypxeK47
03Ksum7b1oN9KCgVPUw4qczcjb/aA1ZiToBGqYm1/G0wFhEFaK+y4eK0phA5vPpOWLxlQfDcYn9C
4SATkb/8GD2Wm0TsqI0m30WRUEhJYHExelugEorFyUT6/+n7sLOmrJy+igmccFVkxU3DZG6dsFs4
10ZdbRVDAyRqwwOo4zrY86SKn4wEn3lTIVpujqJf+TjJvLIxhS8Hnvdb1Xrfm6pKfiZqhHEFNeds
gKGRk37HeY3FoNXmP6ycBVcUA9TqAAL3eetf5CHXo/Ds1C+9C/SVJIXpX5TYc9djO4DuYxucrQey
BrYBTUNhAeIsaiQw4In9ryjyk2ydBV6xtIJx2MiTJ7dGMx9q67oxcpa0HFzuYoLpbkvpshtwy7RU
jxFnS9aG1Ud/RuR0ecitvU6A6wkbHf9UQI9ILJFrC6Xtx+dMAKLQfGXedjXNsg/S8VkOyE/ykE/K
Zzkpw07OLaAAW7iVDuUVAqF/9m0M5BaiSP2zrkD39XMweXZIvljVFiG/i+d4PiidSXne/KnyGhC/
w0hMJcsOBth58bd5HuwndpEqkJZ5siaH5cd4YDPmlQ1AlX+9akQqaTfkye8h7L5jL9ldgJ2111HL
z65SdkhwC+TNNYBajF2796wuggVvNXG2w6C5lZ51KJDpvFdGWO0w0hvW97PCqADk10Ni9arq1U2r
rey3+1jZhQJdO8TVbjFqDaVlBan+dj7gsDazkokj/PnYeGa7YNHq7IbaHZCg28G4Q4hEzVd8juIW
0kYQoDeeJsBFFeSNSWX3TaAlOgV2+sMZ7QynILrsOvoNkpm87omvS/7qKZSuguccV2wG8lezccRT
N0LtmQcLIyheAx+SqWtUVznBIs67iC349JHamHsrCGtijQYK8fshXhp9oh0e/b4ox0MbkGntREKA
xsbJc2jOfP+Sa9sgHin89KamfnqVEwD6gRoTdXufLwd4PdcL2x+MfenY/qWpnD3W3EhbrLTEjTH9
iRMWd41SdLiV+9hE0x1ZjrODvhKuZVOvUmMRCL94cgkwfDGV71NiFu99mMDENXBNE/KkVLEpH6yt
gxzV2Z+wtSm/sOcST+nI//x+VkPRGaVbYnc/C0j+ZIXhrU3N6tL09fcedfommBKUu+kA8jPP/hwM
RDqLsXOzzb8NyCmyT4gMG3AiJpRoRs2wiECZVE4YHA11dC6UW+00xU6fRFa4F9nV6dCbEgztd0Cu
Rv78YU1ZgOkrK58UhsJLf+L5nhXwTY0ue7Kd1joJXa0vYV+xGaDAbD8QNL2IQaku3TgUu8jQuoXa
hempDLxb5znKxdfansBJVX2WmnnLY8V9BXYhdn2JZ02mCvWragU7OcEsVEw/QW084x7QoQgo42WS
5fGJ+rR6XUeN+bUDmawl4fATd5VXN0jULxrmN+veC6ojjlfVc+lTujQWmvuBuG8lp/I1Anje1ObN
wluEygJR7/VkMC98deKlptfFT/8sZxJC85cVQpIXvzPivWboYjs2cXaNOy/aFhGeUifkFCzxE29c
xl1pHppyMg8Z30Sq6BMwfAben9kC9RId1TwmZ8mDHH805WhbEfHPUDnIVt8ill3eryYvPOmUKyAn
8UAtrPJ+ss9JRD1r1JQ6RTZafIoDnUI5FQB2VvNd1HoRv/ft8H2ue/3FXilNkL4vukE52DWQa1wX
kZhAbHitCiVa86wUz5Ori50+AibRXTV/wgOMV4UVKNeKkMYygzD6DVu7a9hbIzTPTT+qIKkL5Z2X
VxDtu95mAy4/BrZI1mmqbAAJRtiJ6M1LpYXtS6573T7RG3Lsc588ND7VDo0o+8VkVH/6DBOT3waB
KV88TsPFRHkqWJvoSqycWCXrByonoEuO2ix1bhvetVgewl3BKznXf5PiXmm4CnwOvgPe00nNW5WG
4YaIR3Mis4lGzBtPPHexI5kP2I3eVCIXu0eXywWfLDREJLesrCANPvy+N3OIPqSOJ3KubPqyxlC+
TtT+LGKlCL53Xf3FTZQMpV21R1Ck+ou2qhZoBfg9ePXRDW07QNlTbAga1b/ioKT23I8+vakkz4V0
7D3XK4PXaRJ9iasGGxdTrW4t4sGVkUzWRe0MxLPh0D2bMIYxtLReCMxke1z6HFzXc/PK+7hcGjZX
Ykv5XrhIBbP4RwcsgjiXQci7M6vPMCUBDi6XDZgTDFit2N45B4dOxNaOj1jPkKoAjb/1a1FfirQq
V05uE6cFC8I9XXuf8QTrrDNgnJQCcIkdDL/gD32Puqh7V0IqIixKPa9E5X4aEYIw7sfmq6b3T5kH
+1zxAYAnOoZgGiYr21ofm12Z1OlNzpVTKiU5CH8o3gHYaGsVG+sjEup8YTUBi3qwrM6SxXt+hEVb
6ReeMv4iNZv+KYksb5kKor9m2NtHx5v8RVSGcblMw/gsQu1X5Ls3oRfKuirc4R3PGp9q3slieRYq
1wyQteZX4zvZfGcrpxlzswjY0MtpoFDQ2+JpMA2eiYvI8JKVs8aBFOWqEMZwpPrHvNXh9KIVoqfi
BJdep6V4cBLvZa5bP0P2PtiX98EN0aHYFumAK0xNVFuLM0j/XXaBXtvvbLQ6/EQzvTwGIsd6RaSt
HWQXcANtG9dNuyrrm5NOyc9I5YZhd2CwIRA5xkFDcggMg5x37tUrF67xezNazzF2Qb+awN17GAN9
WKHvwbRWRqJ8Lk/DNsVXPdLUl7RMIrzycvPTxJcgnU9SxuwzKkqYCcOoLio7/sjJTc1fWTjYYeHv
ZNNh7RK1YfM6v1GhKhByo8Ldfo/IEKxq4n8HOY273sgS/71WeWA77FCW8OwuSUF9ne8PLDMjFRG7
a5vvaoPeNJym8AhHdHiPPtyoNd8NttQHtpUh4FUmaSbkqc5uE/6A1PNqs0cbJasI8Z2z30AGkIde
Madtb6v1MgkT/+rqFJQrYM6oZKW6RDblQNZpX5POo6p2PhXHNCgrV6/+52VUXcebWIs/InZL0TI3
u2nTTQ3yr/mC8gp+HuXLjNt9K/vkdTTbe9IriqRli+B2fAkjHlDzz5AXVzuopKVdYXfceGILHKta
4K1oHuCDmbNLj3nAA6FaxwDwlwpS361pkLtKWOp9U7OrPQjzQ5mwcLPx0t0R1ne+smJfyn61VdV1
WpEisZWiwl1I3wo3tD7weVZWrWJ0B2pjbPLazZMmcmtH8NGjqtAdzwPs2K05tupCdCO1bXMfd894
xhwnWLesCEms03wMBA3QqjBq640cSADubQn5BVB0zWNWacalqzX97a+WDA0VMVyZXnfXFb66E9xc
K/QObAfUs+4EK8XR8Iz0DHva9QbudW3gxtd6PiRjA8XVCigCmJtTOcRXP2yeeEyCmphbKYYCzx1a
atmq5KoRRdm2D5Vi+TgJ5+wawQJ+mnJeN+D/1vk846Y8cE5V7XpAzg17N1XNZrBqMdtmZgARVTCh
XoX9qqEcfIPidTUYqq9BZGnraYbLytHGYf2ZNR0o9Xm01BJ0ZtP4ZoUYaERV/Sa7q8FBoODjVCpP
wsDNxK/e0liWcZIjxE9Hs5MzRf7R1/pTdrJkhvag1zHl41X+xKqRLBDZ8jd3jENYj/4nrsY4B6ih
i2hTe5NjlsougD8fTBgtS9fmNAUfSlyseBrUP/qMCr6qL+pLDXTqkLgYljmZMr77vb+TMzIQEVSQ
R2wMyNQupxyjSCSyN3kgh0oOkPTCoan0uc/xjx1ycuxVlOQ+Zczcb/ZUUt06n2Wz2d4L3fbuM+RZ
vq4dCSGjXJlPChGHbsGhEYedT5B9E4x1lDS/dYEboB4pRz1qlGOcddmmbnXrNgk8Hsyxtn5EJtoJ
Xh+/cYJ4Yz8Ia8cYS7icWnZGqR3v1X5kR4k1w6Vnz7ZsijH65qUFMXxOErpY1U5K8qEWsxOe616z
HoqAGvTFMW9KoJGQoNZN3ZgsZwEClm2h/BQsd8lo/Ybj9J1ckP/V0meoSxa2iGoaA9WQj61y5jgX
JYLl00Vu/IEMFqAVP9LlfmuNAkIvOUT8xnT/KmAvb+usmw6DNbZPPLqLdWS1xluuEUXjycprfg/9
v1upds1iPBLdTY0FOR/qfqa55QAGXo0G4hdC9/0t8/XmuUqdJznYell3y3lqzDaX5XEMQutPRrar
xnqTDSAqMRHiXRUEyTLRQusts2bIvR3Gb04G3MRrVP1FoA8DM6e2abDqh8hbjYOiP41xWi6kCWxd
qw4VaUSyuMeLrzl5A4Rz/Zbd+0ZJ/HKDsbD4Nrow7TtHvIYTofAhh7IQ9pn6rSjLAePjyX62tD5a
1/zGVxlIFB388tuAgPDsueOPcrbejSfL3Y5OOa5lkxwZkQBMOE/aXHQzn9SFAwwGgI2hIYJbUot+
PVR5v84msopLqmv0dItXvX2X8WpKoBwf2l2p2lVKspgqC6NF5KfUJ/q1+sX38Y+Qn5K5b7I98aVp
3kWnnadi4SFwObHwm4jSO6l6mnKxiUwK2lThRNcQ2dc5JUzf5hmRJh6O9k4QhlloBevZDNX+MbNI
qim+MXzzFZ0Ir4bLrIF48254IGYDBHvAGpkVHE5oyMDv9ghyYCJUj3fZYCzJDicLz4UgAIzAOiqK
6FYksKfvigZapgFTZ0/8UWrRmltuzR3JI4TWWArfYqCCyFGRWMhmKoL8VlU6T/nUPCP3Ll/Yfprb
grTtsiMTieGTYh6NhjRLFWXJrVIzfatMpG+MUFcpNQi1VeVl9UWOqpHZk/MKVMAf8+T5UAyHwImr
a5xMyY2SrWZdjppYy7EQxs5LXH59zMaIol1lSmls7vORk5+tAo2kjq6jHs8Z4bErGb4npbJKgJZz
y4+hsRBDxIxmZJNZl8GOJwM2f21QvaBVXHZa4RNImFguxIp/jVIPeXKosUya++QB459jmU0gH+eu
cMAiosmK1TRO6slIXe2iFxD/wQyKLxM/Z+lWVnJzM5C2ZAJQgAbQLLBXj57smSJUTOkvyvyfWdQZ
hzY2EBthwH5TWAXfIs36YgchdGI9dDc89pu13c/JpyTyThlc5rdAa1eEee13pzStHdCrau3MTXfQ
wgVEC5wleFtdvbR9kdMwVjQ3AkTyVjYB1aOOvvHVf6MOLf0Y+J9ih2xSUNRS+m56JaGzPP3oBept
oanBASta44s9IMGe5wcRBDOlMeodxZNwixODt+bU1Es3AbNvOGG7KNOu/WiM9n1wwP+jyNoPLdQx
lOSfjeEiOfM6lvOU4T7HrT/bx4hlWwuF19o3uCd4FlStQZ4uZBOakcex61b8rIbyFqaT873zQ17Y
Wpx/s5HvLMoaHZBOEetSAMfaNKFIt61a/lKHAXLvYGzrojRII+kjAX9EFw0hi5NPodZaVVvtq1FV
50Qo5eof//G//+//+TH8p/8rB542+nn2H1mbXvIwa+r/+oem2f/4j+Lev//5X/9wHEe1dDbRxFgd
RxA9sBj/8f0KTJfp6v+KRBrbo+ZGVzf1/GVrEaBsq2K41sLVtr1vYQHkwd8P2eAgG4nF98maVg5x
ql9ZZv8I2lx9IzrNLiatxRFr+/opDTFt0Ju2f/PNd91NnG00JQUMmI7fllmA7zBwPDp5sbq255am
qtFZ9stP0VStdRXTHNkVZ6g6Y7SMpFKJs4g4nDaCdfaimU2qZN/9EPnBc2dceHU5M7rqedJ5QhS2
2l71gZBkTP3UTyttVmVSaB8YjnWrQuf9FZS8k33uSmpJMb22ejPYxrGdvrLjjA5xQgG67XUhag/o
lkg+Eu9YzZUT8vD/mDvT3biRdE3fSqP/s4bB4BbAOQ0c5qrUvtiy/YeQZJv7vvNm5mrmvuahXF0l
pd3SVAMDNApwOZ0pRZKM5VvexV9g9s9/g4NqLibvS3GI7DJlya41bVIrLZspYujyvBombJxG4M/N
WBqXPW2my275WzdFxdpSgnPk9Rt1gmlNommoeS1v1Cra61WKxhMiX6Hp9ptKz+YHBF+byogfwfBE
GxwMk1PwRWcNB4hN9/H0zz8wxEpPA+RZbQwLPQ2wqTua4ozDTl4V+FBd5XU+osvNURAaVXcwuxri
0eCmd7M+bRt/SeKdIT8gFwK3bnlpmqO7mkZ9OmQlUiFpV/vrilqToPmeFFvEGWyS4aq8yHu8MfJY
lBfPL4ehEBtoDWxtWZwJJJKm+aTppthLAls/Q0YRrXI4P591mZ+kRlx91RzrWx1U+p2Oh9QukiZ2
ViN9CgVOZjVBGP44O9GeJpePYiq53PlM/Q/P1qVAqakYybbCRBBwefn8TqRick2/GJFMDQfpoeF6
DbI2xDdR+e5am2tBqb2hdfL8tl5E7oWbTtq5zK8K7jEY5YmqJYXNyzHqkPWbV2j+2heZ1CyOyeXf
ab0fmjruoPCp9WgtnFarlpd9UqU7uiv5mWk19kkyWBlfrPHPjJoGsoUBzBVgpmkdSTnf9THMU+qa
yAr7yWOmAZNxg3xrpsrNCK1HOLZdAe/NWEmZtIfa7hTA85J/f/GRH399/uCfP/L7R+tpRqGWZX0+
RGF95lSleTEjYbxLkZjxEseHXlUY1rmhco+b0B4MVIt29WA71/WMzXCstR2dD+ImKy6/O5GGko2K
vkCI1wmQZ3/19m6lzOPNymXbtV2pXIM0GtzE682qSVF8LWRU3AUkZh6MWfG5EOijBjIszpPMGm5R
Z78s+wBfeEfITQHUa28uH6Pw0iNEd5f1MVjmlLj7RJGUpa5+NtmpOMsU+hlIqgyxNzJjLrpR/yGV
n0TpFzTC3Y/pTHqqotk4b6ICervWBsBHomSL/m64i8yuuHdTnn43+LQIbLDwJf6Eke3eAtB1b8PR
hyGh5qto+SdHFtHaQr159/xm0kIu1xZQz/PLTtMblM3y8LREQ+GslvU5mW9+nWpBfs3Zkl7gmLbN
KcKmsX6hjCi8REi7P4CcF1soy+bdpJMtEiI7W8fscYQRPQ1zzOLESjPUjAGd7DBA74HtgB1h5Sbm
5zKML6dOTrc6hJhz2TjFyq0NiTZeKzzkpXpQzZqGmmHzOdEAlrWaOQDLtI2PKfNqVdcOQimolK9T
Px9ITd180874HAFkuO1laN0aDaifkQYm+WFU3r49Nazl0b88xxxL2a4loSU4jpTCWKbOi3Osi2Rn
dsyYW2ywvjm6Nt7aoJJvZ/KrWlfulbu8KuTgrEHfDtvnN/V2Di5kLq+IZBEVWT5RN/WTSWxx9vxK
+sRIdlSbPOlc7SMHgIph+NrN8x+RRMUI06pzy6iC23Ju2pMxop2V4b9zMgyRDq9LYwOoc7hc01jA
1bJi2p1mM7Bt8lJf/ihQ6F60S0d2ruYagQJ5+YzHW17B0JCXz1g9DEZ/vPfHKxfz5ud7+L9eRQPN
c3TwVJRTHQVhe/TyH/coQ5XfvkYP/7X82B8fe/1D/zi/3d69+YH95mZz/IFXv5Bxf/9e64f24dWL
Td5G7XTdfaunm29Nl7b/jGeWT/6/vvm3b8+/5W4qv/3335+KLm+X30Zumv/997eW8MdwmCZ/xEvL
7//9zYuHjJ+7fXh8+Onj3x6a9r//rtnyN0OYBjuR6RrET4LAafj2x1vsTrYDNdk1LUeXf/9bXtRt
SEDl/GZbunRdRzi2JaRNONYUiDn/eItfaOkCuIhumbb6+z8v/PdA7sez+nVgZ76O6yzLpQBAQCd0
g/BOKVO8Xg+wWgozCxWiMh1aK8Pj7BpXtexvULg44JS7Vv0nK+sCoFjJwbWSPSu7yq8dmJJmqO1g
nF+CyblAYGHXAqEPo0cTkZHA2rs1Ck96TXkfP6PF+kbO8UETwRnVL5BuyT4qo0OgQzv1E7BMpr2J
jU+6pnYZ7pc2qXEokz0wp0fl2xd66O7K9ARp770pu5vRLoH1mIPr/fWJ/asZ+WqG//sz/z9wYi/z
6l/P6/Po//zv+uXEXj7+Y15L+zdXGS7YZVMoZQjX/ee0NszfbGaUUsxaaRlstX/Mail+s8FHOkp3
HMzOAa//MasN8RuzTwnl8nMYZxjGX5nV1qtNnvXkSMMStq1MGke6oY7Pf9elsd2Af/ep5NJ119FV
GkL3pBhD+oIvbskvUqPXscaPsWy0VsnCTZfs6CgxmosS5Smforqe5bd9kWPGBUto89cHccSyUpWt
W7Y8PrWsEvdg9DmgC2blBr208EwMdf9jY3+1r7/M8n51KQ7G1RZ3zDXksum9PBtDH3AiuFLNS4dw
2hVUhM50owek//bFGMue8ucZ/OOWvRyHafByHJ2kIhxSiCwyIKpAQptWYwq9MJDEq2llfO3a8Yum
w6sgOguuJyu5MVvzgxvO34HspmdDn5+GQExWJv3mjS466dGRgEcOmz+iVYAL9Ie3v/LyjX76xiZs
DQMer8lu+fobd01YJiZKBzRs0ke9DpDRF/fgE+JVWzQYmNSPYRZ8eXvM46fh6IYtbAvhClMZCAAe
PY1qIYdZuQNJsJ4Kunaq28Jaz0/eHkVwyLy6NKIguZxQlm06wPato4fRjj4lAZMCI/6M43mhMizB
khhZIkHJPEnFU4YvAqdDBSRzIkMGx1V4c2wM63goUMAdouad+XF8s5+/Ed0vwxRkvLp5tKJcra/o
KiwpTaCfJVao70jnadxCNB3z7ID41riVzrh/+0Yc7xnLqNayxnjAyrTk0SPOUNWE+QPLp+nCT2Fd
Gp5OU9KzM9lu3x5p+f4vJ9MykmKNscgYR7rG68k0maMTpiYtC5/C6V5vNI1WRuWvhYloXjTI7p3N
4xfjWTA5HVMXwv35CVvDjKkFVSbE69r9bNG4h3jirJwa2d4qQi3n7csTx8ub66NexIhSMqJ5PKOW
L+G4DfoBY21uG2BNJ71Rt6fB0H1qKIGuZgFNronGb2TaEGyiNPTEQB71ztd4Hek7xvI1lMshsBwF
hqmOJvZg+VRro1KjbIMhhgW9DEBBFIjHrB5BkiBUve86CVnFB9vbFLU4+Cp472b8Yi5z2ilAP2zd
nHhHi1h00wDglnqPgp/qdVm2kXizkPGU1+Vo4xdIydOgVvX2tf/iiTO5KNhZDv8J52guOxQfexnr
ycq1puACOoexCBFOD4FSAPZywq53bjZn+tGUZt0YtiF1SzHe8ZKt8sKuwZCyZIW/pSPRelEvb+e+
+Dgq9AYwJyMfaqpt6+fhO0O/DmCXx2xb9pLLOYarW+L5sHmR0JmC9kdlNPjIZEgODTY8jTCS297R
IL6nuOCUVfDOgvrlkOwRgigGeIp9FDOHqd1VJpalKzhD4UYGIjm3J3PA4Xts96ouokMo0At7+5mK
nzYok8K2dMTyJ5HA8XmQDL0bVDONFsxv9kQD55VMQWpqzZMx5sEKzPw3v4o3VQio1y+BnGpjna6C
BDW5rP9iRc1Vr1r77O1v9YsvhXiba7o8dw7G4y9F3pulCXNt1bsCzfaE7k9u1ohpDqhYvD2Ubf1i
MNg1luGwlNhdnOW5vHjUNiyXqNLQIk4r1cA43HCaDfM64TH4qxiignM56saMDTygJSSerXiYN7jE
BjEqg2Gceu3U4tZSN620GnhRYIfXc8gxjpS3yuabwnAfebKHKu2qzRTr7lOgIukh1Sf3lN0cbMwl
tlalKdZ+PXYbE86K16ITcCrdTveCWn4Ff297oz5+ga7zsRvHW1nO63Ypm+D4VuXf/fkug7A1TQOs
VzQ5Jw2x2X6li3KRsbq2rLMJzSr1aDeQ+FBdEpi6N75apz0Vp5j+aLkYplQUjfuVUXSoyPu7yOWf
6KtOK2jClNiqDVAoIIXNHqcIfBRxQO1RRAROADZtZQmyeWdjpCeGk2M2nB1QIMaHsL7FGcezbf0c
u2b0HbM1quabPMdXtXDNFclpsQrD4dQETlO4IbKFH7t8PpsQQ6D8sMKx+wKEk+Ry8DTFuKXyKElv
qDSWqyKK77j9pHzgO8vOA5Pk2eW4zmyxDeYaLeL+ItD3fRseLP+utZ8iDbxxHn/QNAdGeTM+ReB8
PYGkWuGOO51zywVIbM1Byk2n42ojU5dE7T1bxcnUY0kINdroP0scm3MkLbGi9AYp1lnQbTW44aMN
DhHDeiAOGDNim4Takm8nNDTwQ6bfE6NLF6lyZ+C5u8X973qQLbhCc9XIgshjePJrCwKsE3vlErBq
j708x8+UPtFTJ/cEtV4UJ/CaOAGreo9Xz6nW7QEbGzFEaTtEbBs4j6JBlcS7ob0S8D46EaOn0R1o
ep+4DpD4HsGWpL93cROqmmltGfbWTQHOHNC07ODDOFm/MuPrcfyAHMMNJJDVPNv3Q0Udqj71i6X5
hqJsne5GZGfB5ziJOh+ccBU30UanhRcG4UT1nH4zuCIvRMbP1sZtgnFg6s/rxaYWda+t7DovMyYI
CubljKyN2yc3ul5xfXfzBBAzAV6crCVBYmDcGYu5WT1+SQEsr3xL37TS3EVL89Gs1qka8Wi38QnI
1zoae7WGjc94H0/tSgDA71Jsn/3qPu4den4nBV0DPyY2AIpYIT+J0UNnukjF3VQlCtNxgrGqbU/Y
P4eS9QX8Z2tg4rg1oxaZYmyj3Ka/gm1Mv6kp852k70Jt0kWK04m3rk0PQIoLoQYKGI7H6bHGCuxr
j75vTCl0oOjk4MmM6ty4m11zBwJzn/bM99lcmYF/cPF09bTevda04rJJK5rgAniicK9nA8cVo4AS
CxDKj6fEE8p/wm5lh27yKUHzgcr1WV5eGFr+oeoCL6Bc6IyIgVmj2pD+Ad1Zmps9hobuln7vA/gH
AILRaeKOJ5FW4XPzaLvOBuDdSa/7exsHIMu8jAxqJfReFacR7GSMWVm/8dJDuqPTsvGnDz7uczO2
VeXerCMov9kKN3kV7Ofqbhx2OtoOxbYHwt6ve91cR9HOLvb6dB1ptybzOXafCgcAUHuKFY3Wb0Lx
VaY+jk4uS4DQHHhTDTm5UqsQi/EGieRynxsrBJbz4GLIT6v6Y7tYW27b8nRGFH3BYCPrjuoCimc7
AxHpMgfnMT/ag3gQU3aLTujFsNwfP/MqtJCxfvMIIK7naTiv2oQGrDojoijxY4XQMhhqrUl720g2
QTb0T+zmWzXa8G/mdeM8CauHXWZ7A8zX+B5MrdFOm4EUAtCMl42njvqU40Phi+vGPLcp36EejtZo
/7WfdhWS1PNmwHIndK/M+EOlbmx/9Fwz3UyKxFXSuzybUE9LoYVtkM1bKYW2ic6TW0rphjeKL1Np
egUtvRCCkxZ91oNPlnNixiBoIVF1/L+FQo/ydjlssexhK/UqMHF5+bhYP2ThzZBtTXkhU5N2GNTA
HaAKQjgxfGs5NlS+znPj3Ax6rxz1LaVkL0PzNneaNWLPn8PGPnMrY6NMgm3EWe4wImtXTYjEPFgX
20OhowS81d1Etv9B68zPYXGl2KDbXAGbp+hmhju3+pxGCNdCAGzt8jyERzKXHQw6Gz6z9ELws04/
ewJmPVFuVOZrwAjgNmhGU/W8wQ3Ak8ZV2F4ocMGJb++zLvIgkVU0YUOtXicJ3IjROQlq5x6Bi4vY
UKcof9xKhdx6CXfVE1TOexMyWytPskHc9Ea8oV2MfN1l59/axXAlYOhKKz7AvvMiacDa+qrrKAJb
wSZMy7U0um2T9nv8HdaBlWxdhYKdcRFo3wR9UD1W25p4XNfMsyQuEN30d0hDeIaFSoG9GTS8TQGd
I8mnws+WejT68QzW3m5sWDsTEh96tW6bZiui/lLTMCPy2TLgB5+kaXVtTzR6+qWXEHOYiS9o1J0i
W7bvnfncgZ+c+NVhTqwPdFdx3412Kps2pbHE0JAyPB05DDrb+aOVzsUahWZad9r4zY6npxJ+hI+J
y8GE+Yx25mbUh9DTcCkW5bSLOfJWck5OjWFYCLn71OiSDefGmWFZN6H5EWkJDUm6YE63fpOs9S46
i5zgBqCzjxCbDuLGcr0pAnziD0AV9ZOge7Lz/oAkTDgN+JiG61BVDzNb0ODcyzm8T/X8tJvqbdzr
m0CaJ4P1qcCdsUsRZYcl6mU6GirNnJx3Woe6hK4/5MO32UJaG4QNNE2659upbp5I91OsGlrqXGBA
2NB1EJ8htZJ1KiOZIAoxE6h4uobxIJKVYYMIrZ9OoQ7NBARTtseBBXXB9yLwnzJKkkhBTUZQKiGZ
s5e060X86aoGsA0M2lWL2uyJ1tTfbKh0BaIOvUVYUSLeW86xucEIaTqZ/a5+JwL+RfzrOgq6mWXb
NA6co4zWxEO6VaGRYMyVVnAthLpEfCbb5uEwH94Jto8TOi7VFRjmCksnlz+uak6VhgRlClRyiESx
mVKmJpBFFJZwuVhbUZ/s/p3xsCCBrU351jrKkysTfqgeUjOoE6aO0qa1H6YH+EVQRHv9/O3Bfsrf
loszTFqBsGAkadXr55gRfaNpwsXFaGGOlfBSiPhepH1J1emIcvU78+anbHwZjkoPrM8lTdWPhzO0
yrBjkuO8VfkJlo6xZxTQbgmbL62miN8Z7ueK3vN4PD66m46hH09Twc4JZ4mM2A5AeKgO6GR2EtUp
yJEqwO2dU2I1LCqOs5Gx9Yf97Yy6+riQDmbMk/P123f7V7OW9FAIJYhMyJlf322fVKISA3c77e8p
kTfRcFV02jt56DI/XtXUlmt+MYjxepDIHdvMMKneydSw0OPBUeiMAkv8zrL4qZxDaXDBP0GxtmnY
PaOkXuwAtsRSg4YixQbH4A97BMqKbjY6eeWpbK2buBge8bSd3nmkv5iwr4Y9Wvha5EjhThYERqtn
kF4rbuYgGu9lMhScZApdsBF3z3dKw7+4WLYAx3VIo02T3uDre9pnBQKM2Amv3AqZ001LmlWv43GU
xc6sdQ3zDO56QOmswy1jEqnZbt6eOb9cOC8e6tF+25iUdsj8NM9x8D7M0npdtMMGeGO/ro34w9uD
/epq6QvZuq3YF6hbvr5auOclWJyiXjn0jRIwhDGa80ZPNKvdFCD3yuTx7QF/uS6U5AZTIdTdZ6TC
i7nkOL2WNyOnWalp2bCC7NZgigoQ7iHl7Gkv/vJoir1A0JFb6nRL6+3l2ZUnQ+IUbgIGhmfndVWw
HR0fFdDC+vr2QL94aIrytqA5vcyc40PK8hWOqcPSDxsAplTuMOZ7hUnWUzPRWtqErj7c/vURLbYX
i1akQ23oaH81RDwVKLax9ut+1ebjp65y8HtOidr93HlnTv7iqSlHOYJm0NKe+amgS2GJZiDMChm1
eDZRmzkfyduuG3Bml29f1y9WvXI5nqjiLhTz4z6BHg9T6VhMf+7zZxRbqDDlFja+A/C0zq2uRdO8
c3G/enYunRfXsSiz/dQLmlEHDAIDonReaZvOJl8cUNcReWTtjdR+Z6IsC+poy1YUjWkz2oqWgH60
ZQOEwG0U7JhXGnp9mgobfmucWzdv38SjS5I8KFPRRKO1ZQoDSMXred8kvSqaevQ9GAckRXaASGaQ
n0GwoXQ3pO9smTSMXl8VxvZwrOk+cxelZDNZ5s+LVd3ji9axDGcPHG8Pl04f/QzCYkXg7jGhsu9+
r6XystJQVrymnGu5CBBF8dAn8SqvMVBbqNId7JP93FiCiLbv/Zz4dgTuiHanUxAa+qec/JHYDEFp
h7TrWplk13VrCn1X23b2Me8qi0Qcjgyw9d6/bzQ1SSycQTTvyKjI50fNND9UJVwbt4Iqcqq14xxs
rAT9/JXlO1ZC4Y7UYUMwFHS3am4hNTpmV2WbXkYMgygtMNJsVFR+Z7R34I/3WA1PM8DIrUyzoT8p
weo/gv2qjSt7yNu09ipcA4yTcI4s8VVUiYrX6RCk7iptIr5vPECno4KBrMrt2GAA8IRKR0cqMsRk
WOSJfR3o931XzCAOs6yvti4WCdEtfJ4J9jYOIQDUpqjNz9zBxCvNQYu5xMhIZvb8zW8H1Z2XTj40
VMVmKceL3IzraC/0ElDaAPM1xRAdfMBqnDCxWOnGUD2IDKLalWkDA91mDViuTaZltrZOLZzhaA/a
KAxiAFqAN872Nae+tAoPz1Bv2GQr2Kly3nBkZmqlgvDKtcfauGimZAqow+YFenX03gy6FYXM18rt
fUhaQutyErqGIqEPHQ2pAyvo/Q0l9o6Kk4Hp2smU9tBiMqd2kXsUuNhH6LBjZirCBvMFvQAX/cXE
ayHH7sONDlSYyQkxm5jOXZxmRugFVpN6lm+b3xA1DLZZHJRnrjM2T0iTow4CqlYntOl7NWz7urJO
NEeWF3Eyt/d6QmVfh+W+Ao5Qr7tMmht8YjIiTWISsmeOhBUUmXmdySG3V1M4qg/QGUoKFi30j7wE
x4Z8zWyt22nsvvfIlDxg3V5Qrc3w9qaoYFf1btYpnawmrTCvtXpsv/qRnd3WPsScKIjnLYUcAMeZ
D8gw7c2ZaiI1nSH3s4w9GbXqddIITOwDY55XjYlyRZ9RReCX9lTFejL7VQNBo6LqFCwq6kNwtajd
NOvG1pxobRiTSk/DTB+9cCjiR8SrP+UIA3vJmKPH0Bf+oYdZCPi+/zI1obslIOq2QQFo2ee82Ei9
S6/jOOhG5IYGNzrJ6myMV5GFno4KgvLjgITgttGR6U308clKRUrZKqdng0Yy3pCGK6ndORTPaHaJ
a2vszfMCR7zPVp7T0ily5DpA36/iBf9QIje9Sqocs4I+xwwUbyhvbimnSnoW1GDRrwwofMFBr+a8
pbAtqjJcN3A49m7UDp/ULJyDCFJNX43KrymQDd1wix92xhrrK8rmpdss5DjkCagL6SbyAXobbjH8
TnZhOFn7ym61Va18DT6wMzGlS8crVc46klk2O5igUdxA/i56nEdUaqagrK6DMXeBTLe9+CBlmp44
pdHc2KTvKHihkHqAsVXrK1cDUWH7wXiP9XW8noCQFmu4LJi4yCLeZXntX9PsbtammdZXE2YSVPrm
+bHX4uqgIyl6qXc9bnOaHYdrhbHdFw1o/IPwZbdF/iFKPOif8kvQ9tS/m6qIMQUfEl0dbKljWGrj
hLOZmyBbt9LON+UwTV+MNqDQ5xgE+0Zb53hBSHkpjCq/VPoMFc2VsvUaOQ7rqE7yVTdZ1Y0WBe55
WSBMhJw+iOGtjTj1tzwxQuHFJch/FSGT7ZWd6RcbNLzaO3vuZU+bOMGyUyT1xoTDehvhm45GKdvz
5PbVyhAoRyAWXqNvQX/zY1cbumdPWP4I+OKbFgrPp2S08z2N+AmqT2nfJBNGRxAWqbEhE52wv20Q
/bSNU7wE53o/9zmgeANtuU8BvmOJh6OiI7yIRhxu5cjvtLgYxzmrvtDwWLA0IogLNMWnCuOUsIOx
gcSM4YVmonTWeIURhMwDt91H0BMuErczqytDVDHsQiTwQ0TtqLHflrQGaHSEBSdxbGAndqHq0NdP
sIa06kthNqV/AoLR6VbuJK0MHchxAseguUX7SUscm2YSDuaa+mJYva7Qd50Qv0NVm4zXC1E07LYV
59iwhnk3CJD1WZ7v8A2EQL12hjlokWI0nbT/iBCZm5acXzK3AObOamSjjIqx2nJolU8tdvDJqhgA
4mxqa8rh2Egdxphvlc756No69iiuPuaJJ6kDUFfVgvESISS6AbFjBOoEYnRALAD75/NY2zECPVU7
T7u2N8fmmzLa9KIItDQ+QJEJ61WA+gKMiCakttgJ+MyjURS7XszGuGoBV+78pAruQlSQMcvR4URY
ZPzrPhim75roHEE9de5RCbZo9yUiQA6ltf1wO81tjWtHVNheIETl3Ey4byRUc9JR0AWxjAB4ZxJq
B8OtmwVuoyWbOunot2Cdgv7jaLj9Gu6UvnXxviCIsJyykJ5lQGj5HnMRdLjCJG29pOS87iq9OrSD
bu5jC1OUsUK5jnXSpSsHrttlzPGIVAVSeuYa7Ql/gqkafUlRmEfxpwY3H+HuOvSK2aqDvyaeTygh
FPPczZ4W9hw5SUSfCONd5MsCsSrsJqVZ46N/bEf9/dAYLh24ybhOQ6fcQMNfGFqRuVqILl4dSXUX
Rsk8eVMmauIzgMEYogT6OslDZ+OiikntHuFfv+jzJz0p4msZZM2F1ejFRddn8jNVzOsYD6KtH3GU
s1mFXq+1n0w3UV6r4w8xl7p9qPvsYeS5YFaBkuKsJ6knJzM41aTVUyTuehsdZ6PY5pAZOPELuQ7S
1r2xsMC70Wth0jaVEDQD29Wwt4qM2Ko75HjgQl6qHrbPtrSn2dimdGoULtcHUWdwgZ7B5UgWc+BO
LTzYtvxeB6PrRU42rdEaXfwooifZT9iGzkX3lDQYzRGBjus+i+3HXtmzFzZLzltNtIIbpVbQ8ugD
UJs07rFG1DCScOao8rj/bGwO/lqPOMGFuzaa5sfQrNVNFZY03gBGO+e9ndiI0kXNxyJrnZ2cKxYK
BTMaR0KV5Vk4mH7NyhFRigyv0ty1LAxgaDOLtoYBbKsF6ddrD5MbOvju5SJKruwCATqYp36pn5q6
XIFZozXQRNz/005Eef4pVDjIf8TPYdJuWJq55dmDGegf68Dpy0NdES+do/3VoDAdT2P05EfSj9eY
APbZiCvvMMsby5WdhTEvB2S2rWqKywuGp8WDfQ7xAj+R9LnDQ9uhm71th6miC9s5ubK/ulFl+jco
xQS0qLSpmnBaI7Tv3atmDJx8XtaOoI/alkg07KLCqrEZoqUy2rsM9gDOCzIn4twaTuEUN3agO1XN
/t5V9fxpViiuWfZHDLZt0xXboomMKnO3fy1vAsoDUlfYugKpa/+EeAx5Gpavk3yqOt9NROZSmsZ6
jLObJjfb9duDHaWCMMmXwSydcrNhgIQ/TtIw6qoRVgZN6URzCQcX9VIQWhWSR28PdJS9/xiI9BxI
lKNToli+yIvsbIw1vy4WXQRrcuVZJ1BUDm18n9PBfg+uclRPYqjlkhxQUYoU3rGP0ts5wM5yClsk
7ANye7roqG17Np43n8pJ1qEXVczC0eg35tBO0Ts39DjrZXAyXioRFIAt7uvR4E6iUS8pl8C8m3bo
LRfbqSS6LH21zxrT3b99V39+fIxmkXjaAK+Fc/z4SPSy1G4BbOZz2WBJOCI7EKr2ndz6uK693FEg
5TpwVVvppgQi/urhSfadLKHwuDSCtXVcVQkYjA4O/XCrFlag6PsPjsSmU1YagmwFYbatZd5UxHdt
q//oxfxONrn6Uag4Yr0cvfzHefTEbCm+t8cUlleEgV8xCv4DqQDCopTxr7kA/1PA1P3b7f9QfvlB
mVl4Mc8/84MQAArsN/D+gnhpKbQIHYjgD57L8o5luBTmqKouOwnv/E5zMQzIMRS2FGBYtbR9WES/
01x4S3ee0W5gny2Xys1fIQQsLJsXxSZcgUwaS1CR5es5Q4odF+OoulPtNr3yD9VB7MNLeWGdy0N+
QRHgkJ+Lq+z0xZ35fWq8xNGL12v/z9GOZmgy4JZLZag7zc+6j9VFfTXeFl/C22BnbeKL+iL7PN3m
m/rcvSj+3RGPmiscJUiXGU53Ki71g3+wP84n1S68BJB45l4ihXKhnwEwvXcv5N3b1+i83kr/vMaj
aqulo0lGs6I7xRCeOCFpXUQnVaQhrhEHeXethHVmGVqxSuLv+ZyAzG+vqXxkhC31LjaibTFAxujX
LjniEHfBwbFOyuS7XlWI68a4aEvTc4rgQzhoN00TnnGgfrGTT3GcHpzJ9TS33Ro2eCah0dw+ATYU
4ymGioJuGLejdFZajrCdPG9bWa3SxaPD3gERRUM1O4QAE4S9JdpETjd+0EOHXCf7TuvjM+ne5yzs
n7p8eOjMjAbABvdjc1aftSGPNlJ+DpGBoOBwk6dqhVf0WmbJtqzQ3MCTHCMsOPDdGdLit/49rFvz
ttCHGn5TVn99vu//H/adi4f+JP9eHO9N/4Fbj7G0e//11gPJLnqMHl5uPM8/8WPjMazf6DKA1zco
esJiM/ld/9x4fmMHoSOgAwxGXl1nU/h949GE/Ztiu7IpSSERrQtB8f33nUczXN4DnQ+F2IEsysz/
CwS711uBKwD4m0sMxaYohK4v47yMOALlY8nhG9/1Pj1HvTsOMJFxgwdECjfSHZCZMfx3zsnXWx0j
guyj52dR9LZNE0bS6xHHaQjIoeV3mkswbNJkh3TJ5JkTbN85fCeeMlw27xcb60+jHWNy57RocH0M
FxUhWUFQrX0sz2pVtRVKCTCMW7TkFk/lRBeA1kgCTlTA/rGygSomlxFtseRcFbUyT9HJ6eK1HFqy
ffSlugkD29wOseoLnEVyn2DrzAmtIbjr06awT2ueXYOIEmz2qtmGlStbJDijwozUhBjKXM/6Jh1N
mdzm4+SU0Tnm5SFC5X3FtxosHP7OC91K4rt6EVmrPoeG2WOjlEcmPqunTTsqC8VghHgwxUpAEqRf
ZUC9rcJVoMjNz6ZNHc70pqTX3X2IecVjo5HI7Cbft9ieaEkZq74nytskcdni8uWPTXwOfWuUu3Eu
fX/bS9+dnoKiCb7CDReonrYqsW/s0h/P47BXJJKu0Za3cRxZ5WIyUE3eHI2F8hpdDAV8fldrqHlP
+aloKCscet1JtTWU7iE4Qdd7NkPPwquQSlOqp/E+nMu5WuOAnCBXb8op9TIgZe2Jk+XWp6nKdGdX
/V/mziRJUmXN0isihb6ZGlhv5n0T7hMkWnoFFAUURlm7qAXVSmol+ZnflJR3n1TVk5zVxCQ8wm+E
XzNA/+ac71RTBhSGzMs+mcWwOpthHFZQH8oZBV2q03xbCm/9aIwsUtXG7KVV7iy6vt+gD4gynnU7
V++O3eN8N7K1WN8Gws3WxG4b8G29MQweSQBBma/O+HsYWX8QS2vKNmO82jbzwjidiKoD+uxm2nWq
qNwXsRZj+Q4JJOovqa6D8bFqjDkl2k3a0ZZHAubxdrFuorm6JFQtWbulCWNzqfqCXrOEmWAIVWIm
6xfLycON5Y9oLUuMz7ffk96YfTYTSFe5ofz0xhi0vEnvvPhBP9hsi0KjTdtqqyFAm/cq7NwW4QRu
bAbGC4IDb+WSu6X6lKPzjIbMsDeS7UF90fbg6buAmsg5IdOuIPNCtY5QS+rFRfQmRFUVBw/YSJ50
8EpRWmIHadlxF1X4lHfNMB3GqR7dbW7mutpDkZys3xUHpf3W9hDVYkOPrr4XwWK1nwvgyZwMocYd
mWcGFfzD1568oIqUiGoRmlbbNY3zMLpEux6kapT7YzXNodkOdBD1uyJdx38oQajPyO7gOB5NcSuf
D5bqG1aP9moNyw6RYtNzlAOPYHamvJIx59I7RfG7R7GYVxvfkgTwxgYZmIa3iZzKAUjk3LZDb/4y
1wRtMburPtwZJ9s2AwE+k9mR28Js44m0iv6+arj9ntx0sogrmt2oO1swLgawpE5VNMeO9RvpMaQw
k9vdpOmGfNUSJP1kImh3vN6KnnLouZMgSzWwYSL4LdN3NC4o+EommocygDe69SuPYNPRGtG0QgTI
kmxgNM5DjE85BGEubIoSmBtkZBe8C5t2nkk02YxQSpg/uWWm0kMfEXm1Yw6MTN4MJzV3iCDNFdt0
5oz+aZZ9N5wBmTTpxaIMtU6TFwrYN9NUjR/a66eSH4NM8+eJiHCxJXlg8ncqoL4i/EgTs9A40eKy
6uudHnGeDAQpkswkT9k05fXPMKUgMXnQdCBqmWqj4lSd3etE56nhv9i1tMIt4XvMfdyMkQshe1Cj
EvZ/XfNbVfUw3BdEsQUXAMWty2YxEp0A/OtKi/Qsh4hQ1JaEDS4i9rpuMOBg2ctwi2INx8L9Ycwe
79ckCpME7qac2nHTOX7NVM2AzGSwkiVpFx2cmzACArBpQkT70aUWrVmBbcKISzNiQaMKD0eGXcox
2OQQIRDhglGYYi2YTO2jTrXeUbJyEJ9m4fj9dsgKL9q1WWSme7SSlJXNaAv7d2Xptb4n5ls1l86Y
LcJr8WS8Zm3rdyecynX5CjVYuY/9khriokVd1e+c1n62E0R9pUxxLSt/JZGuLQ4dKEnrpekj8ijj
ys94vGmLSfXON1cEub0O1H/KM/5bZd3/qVH8Wyf5f7We/39Y06GR/H/VdP/73//na/O//sffKAtf
/8lfRZ0X/VvooDxCGICe46v7+8+izqMvNNHohGaITgc39D90k/6/OXiXURPc2AkRu4v/quko9xhN
0GbSCGL+8TCl/zdqOsrKv1U9VJVecLPLRiYa1ZuL858aPQnYDTqZD+sS0vOOkfKAtS3cZjk0H+5U
ctm1KRKY4O5h6LUNbLF4DbnU75vCIuPB6M17pMa/pNE732k5yMck/8xzgIHKUu/CIL9Tpd2cjaI2
E5vdIAPG4nGu5fgIOMt0P4jtMn+0Lo9iNqYoya3imKnlaUWJ9Ziyi9qQnOUS9wpOCBXvEb0djxBI
hGfTHt+7qN8V7TDCGo22XocSebXK8zSE08Wq7N9Zm89XdjQJ7/+6NRYUE40Ii+95gxVZ2Tze3OkO
aARHo4xaaojUvI4Dph/TgTvX5ZPDo3ysk8ItYkEtcrKr+iWQLhw1VRlxA0Qt4elixN3q3DPqixBD
wDJ07cOQlT9162IfktVVQzh/XfJ6TLhZH5yx/DHY+a8OOpzbpz9dJraJp25eVr/oNg7uiFx0D8pE
1p3BX1Rh8VQug0y6JylmyPOp9zgCYEtCfy3iFFYLiQzMxtnTxmbXsxLArJJM3fiOM3fn9/O9MbhG
7FHxxatYhg2SBIB47ZoE1ceS281FdUSUhCo/DupXt1jWPmUblTid+2fsXNINJcHw5hyeIoIjdkPZ
j8m4NrgBvqWeMClwL0shzlismD5bE1m9rAZg4aSJCMgExSSaxpEAY32rxLIwQluhL4Wjy4RnefFA
hve0NcieWaOqPw/Z2J+z0v607aYBGl7KvYr8Pfi07LKEPqWY7ySVq6Iz1ddENE5AzStiX2UWxu7T
InKxm/roWt2CadxqA+IRiP/c7ahQtpX2HzPTZSODFi8ehso6RbnkXZ7mh8JsI8TI4y9pwV7mI41G
lQFuHp2ku7nW0sEJNyx+n6Tf4T6LBMICq/tAWRXdcw8dFOFdlwF3S4RM99FM9X1IGGksyyo6zcwB
xmFKT5HuCdYz7bOtLffeS4eXsCxJ4GRFEEtHJmER4o6XzkPQYD5A7/NjbLvsAvwHHxlpxmMKX2BS
qt9JhxpyMiFu527uAiDS8rDU+SHK1pgLCwY3rrzcx1Vktte8JexNvhd4enedOe8zxzRiMc5YCNhC
sdnIf+JrCzaOCk9LJ8q4ahyQYIZxJyrrzeUcOQGyOzozC31XGeU3j1Omdlt37xs7Uk/ZBNXtB/kN
eBNaz2ZWiTLB87jeRosdklYpcbW0R0gCaILKNCt3+JEe+qEq4kjv2xkL91ciowouBlu0DT5m5zUk
fbUKwySN+lvQi7rKqvf2kF3JWsmVuSRmeNT2Yyud+hTyoNywnEj3Ved0XIKB3Gn+tS1bcHKmDPe8
Nu3OM/lRWXEYF0Q8Fn4X8oHb4aLydsfP+aom514V/ZbEJ3TxMrJAJHR24njFbmzCaZPVPt68l1HO
5NhMJsvbWv9GenhX89S61h4ZfUROXtZq8ja6zt1tOJsvsP0DvvGtyX131+OFS4xCgvG/ZaRP8o/R
ZX+odM5SGsPexz9PfLn3ELGy2ZW3SQy9/aYdozdNd3Ba57sqdQAVCL2yccdpg5svFkEqLqUgzSRf
Ki+mz9trFSD6bNOt5UfOKVrxkWSUpAiJbHxhFsWK5bTrIUO94i99tc+qV2Oqm2MdosSoXbs95oFH
vJEDDJuggKeqSuMikx9ilInXfbLUBxuR5az9FhXuhUJhYmWZOJYNLjdcOBha5vFojGZ3KWcLX95a
n4U7bxHgY78gWhP6nL/LfZaW6xw216mbxbWpdHNpDBbPhoc1sch3Qd9xgVi3sPWQNIqwc8ACH6zW
yva9RARh1jZPXv41Ftn+s9cUz2nWTlfcbWEwXgbPfkZy6O/YV7gnE5Jz0moDpbyOQROrragLzLQo
xw52uzYnEuPDc9UHv3vD4QkRQsQ20oLpxr+QQn7Naf9BLMheEeFqyFw5CLC1ExP296FG6fq1K4zM
S4COobmGH554lQtcOPP7e1+UIPtNQOxh5lOHDoFC1fCnJxCVjwuFTIX5dDTmMq55zJM3fvtSkuGV
1U910BYvaCEIDShZapbN3bpM+b+QjTv/pAp0mcTAsTAZdfOjI3n8pzF05uWgUfuARk9zDxWFvfGF
i0s6YCcEEPkRPcPvxcuPQVB/o34gEdi5XR5YszZ9/SOq1o9upuvp/djryyl2RHptGhQFXPpiMVmU
Y23kqMJqawNr85z8Q+XFmWM/Zge5Dcs5wSsKgP5f7dPcv0+BcXz7f821QmAPyH7tf5I7UqmReWYD
qZtN62Cl9Q8HcmQ+CCOZ25xintx7uJM1xHluHYcsmby27a3nFs3OckjvtRuLzEbiwZzQSjxwQwdR
62vWqy4ZHANTZd5TCgFiFyBODwRYMDcmuKDNIdSpWWJWHSrcFIpNl0VrXTnVpTY8/yrn7J3HARsj
6IPa/FNIK9iO2iWeL+evHReoqjfCn2dbL9WyuGRUaW6if6UWtu0vGMA/XLmujacFPhALjhB9MoLX
v1+5IFuq1VuhGIeeEcZdeov4Fd6pq2RkoDYICV/hhDz89bV0f/oSz21VEydpMGhK6Tbq9pDnLXHR
jaEftOyXBzFWyxZBcCcvbWq8AK8705AXD9z2/stKM7XpikmfQaWjyVuK9yGMWSDnnzx7Lai5ZbUH
mbB8Egxir+Z06jq74FOSRKVqq73Pj7Ir3stUEqgkGWluwPWou6qtxLHLJFOFQd3VdiMTiAtpUk6R
8+C07kLyOwl8gBUXgrsC89LzCL1ADCw2ZoaEHk3rWWUBG3Al7XMdLY9oWVekKbffW2InUsGDySPt
pLX5wmdJviUTJUbs4HantvTPzZDh0xVRFuvUACdSduO5X7uLP1fyAOwpu6gmmABsLgvRL/ThBeoZ
M24q/MyI622eGqZzoS99kGY7Hoi8HC++jL/olVkOCsDsCm5QkEL3fR1AY1ntQ+1pYz9lUuwYqSa+
hTGcZ/uaiL5fmHsFw9nuS+yMS3myJ6N6bAz/1fDs4uDrurxw6Cb446vT11eRZJoURmt1/PqYpuge
f58iExp5Re+Y6dPkjDivpZh2IpvR3oI0PQQ9ZSTRkuslmsqZsyL4YatpiSVjOKZAJaxZ1f4kCW69
6IzII6tgxGfk81Nvc8DVVpv0foYSs0RdnfKedIzSD6mHD0BTQsZoHmy8z0bPZHpKE48J1EtrIBhK
ozF6jFpOp4jIVbfuhvvGtcskzFtvy7zwzOnt7VvDeGnMKju2YT8erTrzYj3BAFnSl0kYz9yyzdmC
pp6QzQEudjHGIwwAqtZqmPAUOz4myooYdnt+a8ptM4DUwNEyHSYZnUXmWUnbWfq+CtvvnZrmX8Mw
GM86JQHFG4Lias0rPzZxmEyAIp6sVvU44TXOcWXzCPS9LeI3jE+j8TlSEjz1pV2dgzz1Ep2SyufD
MTpBz16IShWnbvTYnNlIiIBTn+2x41pEC1uF8jma82GT+Y58qQgdYLiAeKWq8+MSEfW3wL48K93z
VxVqjH2yJd7YBkjGZt5Cxa/EW1RU6HRMZLxNzpyBdf3JH8njAaLUqIPs0w/JO3P96/ciTD45OeNH
XwyBecimyD0l5tQtZ8NaljMazA+jUyiw3LOsuuApcET+ktrOuyPs4RotGH3TtvCRfQVtlfTSNw++
wNwlcn2lBtDXr1+FY2Xu3br6QMWiil3Do8/Vdn2ldnDv9CiG3VKYtzHzsF5zKR5z1916Srh3dVOF
OzmJYOdM6lutCCuwLPXcdm37VjmdwOyMp+3rO0Nc2kufRbGuPkO3NL/7lRDbUnbmqSxweBdi/kSF
WX7mmDudxtxHRSAfG92As/RUdDWjZZ9lTAzrDh10NyK8krcXImhx0BPP1tbBhe+e71A7SsLUKmMn
TD0kflB3B8MCMv+Fbf2L2DoqlVijT1XEVDyp/NTajUukKzJii3lXgULfTlmJ87hU/sHVtXts0NBe
0h5xVqqG7EnNjUWOQBC9pyr9FZiy+wwU0/RsegjzRT21YVE8BJ3646An+WY1jY9XmzoDlaHzrSIr
tQ+C7GUsovWuiPSw+fo2AXFoi8qxOXoND+10YexYiMi91rrbFnjdHywnmh84eucHOemc6VwxH7/+
oLKZ3A89IT1mgff0JrlFFzGoTUlk6EY54XLnd8ty52VOD7nav4EqEMTsv35zuv2xJBQcfecCp2GW
LkFYKk1ARJqbAez1ufSLZb+u9gPRCO4WZRo3Hffu6etlGQuagt7W7emvX3797tfX0sIFzzH4s11o
c5cWsK4a3fnenijwjQKgFs+Yc+WYcaf1dHQBumDdd21Mn9OZ0fXIO4Y6XRZJn9YKizYeexv1IYfZ
TXYqgysQl/U6NM1Z2ql3XRhx72Rdd4yopbKOa+ur13ISZL+KMSlsnAA94SP3jbIAtdXnry9GXeqz
NxYnq+nFQz54UdxRvFNzU1cH1bwdpYb2YtbhlbjtP4x+6Xn4FPb23DT7wCnWD+F+10xe4Terz8pZ
MiL2CC4VSygIQ++fSpw95/z24pFFfAzD5lTOrv9mCXg8bATOfpQnJCRmRBsKmDJG+hM2FoI5wIV7
oq7V2ZpUXIzdJfJK2BZLelra3sWG3WU7JmD3qbT7zyjl4B6DtHlWXeVt3KKmlWG4emtq1ixus9U6
4j5/k+zC+3Zun9PCFc+Lbf6miwzOX181czQfrfaGrUGdeykEJLoDsQVqHon+uL04dOA706oDMlb4
8usPPJnf+/0Is30eGKrfXqKB56RN7Ot1JNa2jV7DObBehuiZPL7useihtgz04kAKgmwvbAHoAHlw
ODMnjor2h8pJYFuDTVNFMIeLgKOwrx/GUUyvXJT5llmYvPNz0R9l2eQc62AThqAqn/FJ56dWTRqB
JxjSmbaT2fzUbNfafArIyWQmoHDZ316msSx2MuOnrftrFvnuqxyyMMmyFCTCQmHoDOz+5t7yNk4v
CLmSWffgp+F8hFsyxBkc/X3aj/Mu9adPu3IHRNHjTQsQxEBkHhG/+teek2UX9kUZ97nvnb3pSMpB
8BaiprUzT35ifja2EdWo26XneZL1hcnSUI1NUsxDe/W8UVyhtI2M0uzxexUMG+ZbvWeAyNG7EcfD
+zgQlsFiiWa+JlHElNc+J6lJk2cAlM/syZ4yup1CH3q/DBZyHnP6NuvosM5EVtqSidKydueQg55z
csyfnRVihS4LRjQUn4+WDRN6iMrHtQjyo4cuerQ8f0t4dtG2AR87OZiTs2bf7ckauae7GO7AfJ2r
arwbQne8CzS7z65toExoO84Cw754TdSA/cAdEJWm/dhxDBwF9yxkY+pDnddvy+rZp6CUDRJlWv/c
DfOjEXVlInJrPs621PEwjtHJ8vojwbt37mCnD6KUKZkGRn8Rkb66hCLnQ5qBbSI1OhzUj7ZubtPL
Lni1Ne9ou6Ryx5Fqkf4CddZnNnZnynnYozQNd1MOQkOThpcQWjd/X8anKtOJYxYPsxrcnZxnzvx0
F+W3zc1qRgzQJqw/dUlkVmAQfui6lDY+qTyK6wBAEl6NXMjuAUqVEy/kpX2a0UA8kQs/P4u8e99o
39yunr+5ag7o2aX3sDrQ9KtsOhaeFJfbHv8wdOZwLiqCFlVpLSd30IK0mdY/mn6TnZvGLI4sZv3z
nGbDISR/dlsHYiLn0coSymDx3QtoiiqhX10Av8fclMGWs1Z8L82HofNxjPRyOnmebp4m3692vU7n
xESAj9lD0k0KhLon+Fk+roqSvKks1AdytZ9vc+kmVQj6F+TO9RLdmjVj2/WtejLGWynaDYcG2mss
8sL6oAKVm6irn/Oozi92ykfEOV/vpR7CR/RhRxL/Dpip7LtqsvZIXadnZH51cste37cOH7/FxfVH
rcbyOLd/1m6S33DDPPIWfSK0V58GN8Jm9qX77mK2ixlCIc5dL9NAcFeL8LFU9nbMuuID7ftNwCum
N11QA1esi9jikmPi1YR5tXhMIHi7Px04trEB4/9Eq/02tF6O6h96UmhLI1k5zb5iUVOTgajZdq9N
1v0wU1OgVCKrWNwMH45csotITUZ96zQmQ8OTFs/vwmYbiQLzvm/UMeGLX0Z7Fg6EdM71+9BbD94Y
4oAoloevl2yF7uDO+kmuK6let5elqzc13tAtuXPzJnNThnPI/m1PRmTHMaDJVLcPQ8GJtp6W1I/O
i1aAxwr70bfK9mCk5IgNzLWTfA7WfTlgo6l6IkAx1aw4kdVwzsP+MISLukGLBpLS8MHUABMXfz2m
4xLcYTASmMGJNwNrsJ7DbPYeZF6yBWDQxVlgygvushc+D6bcYuH/vp6WT3hY93jkFWqpWWztQE+7
zBf2uYJ/dWm84FzI1E7MyhcX7NjlKROlfegIPdwKlLMbswz7e8sB0UXcjP8hbXxEwUIS3+x0as9c
fYwRcXc/DJx3GBHZG/pPjliM14FEJv0hg0C/t/OUnZoxIlJ+Dn67fVmcmjolXkQP65GgK61AszPB
iAAfaXMLRIJIBjzG7Jun6HWVRNcMa/GSMySyLfJ/vIITw4hMfekmRrM+T3TYOU27zz3SAJCf02ph
DkqaWSz7ObdpfFbq9RK/QuJC8rdSnCRFbQHfmsLqsYWnwxYjxIoF4G4ounctInwIS1hujalFHmBb
6oGwHrkPeDyeZemVe4O/EkwsvrUlKx/GxSoeoCuldTMyRW27fZl30S5wM8zsk7ZO65RCN/XX9WDa
munByoC399dvpKR5VHmifsvKAFfkMu1BL657LI12xMd8S3UijnvD1OcF9qD1czKfDDE5p6kz8wRK
XHRqbi8lcnjTIZzINJrxPI8BKRSBLXhHcgwkg5Mx6QGHlcqJ8GvLbbZtmEbDri+W4HJzE3pDNzxO
Xkf8alk+9H148IKivGur4b502GE32YTXMrTLu8wayjvmufNJFzmP/HpSG4vF8na2yyUuV8892kj1
Wfg4NxJWM9yTp3LtGMog3GEJUU55uO25B44ZNNtzYLcE0ZbkypjyebCW6Hl0oAGY+Qh/rKZVIQDt
VFd2cCqN1kyy1i3dW7+h9+EoYhPoz4m9ftBT5AIjMmq1NTrS2Oq+cd7yNZq3KYO+fb0+ZYTfPrVk
oGr09f4+muC5eNEi90SgHIvJGI5fcTG6YWNUcWptJQb+u8zNmm1pEC+EFnu6m1xmrh0ht0d/lf01
bIdXwYrouWnL5bnpgndNzOh1MLp6i8283zKq0A/+cR4662G8vXz9atU4Mzu4Ov/wB43R57t+8lnu
3L6PmHfroc30cCFD9BzUXEeSGKrDnEbyMZ/C8s6LHLBVi3wcHdaJrsuiDQ4hk8jAnp+MxWNy1Djk
HXKpvXW1/TgEuv8p8R9vzDFcnoOZ84IMaXBfFauVG4HJhUa8XXUlntuUfDNJtPM3Pa8fVl3Mv220
5uvqiXcK/2kztLHfr8FPgeqII2uoH4TrZCdWxz5tapS/Lo34ydJT/iLy+TR3nf8td6N8y+xbX6hH
RbQ8wBsj5rbNnQ/MW00yzXV5Xjll30hV2fZd5z0xQ2By62Z3mEWLd+GE6qysFKpJ4Zh3ysWaFQ0G
iZx9/n3o7FsKomr38DDvl9kpqAw91kCdUj894tm1WQwf9UhoU6r6KaZZiDbObDevgJeh3DncUqKM
6ldXs1GtFki1OM2aV51ncDaqIsGBAVmP6NG3AiUcvrZ+OfaibN9oVW/EqGE9Z54pj2tHZlnbKWO7
gspOFnaYiG7zZ6zhKtGQnHe5rNOnyIjcJ9bBbuXQdhh7X0UyFjc/bur8RDJFgWxIFjILmr7cORRq
etRDmiY4iQ8O5u+KhR0LXHiHZTZDrfMgcPaj3DSG86naP4MKr+PKbDDSLnIhd7xUPFRWc4FPZ+dN
TBrKj9yAfXHs1fDupERpZsv803WbIZnRsLmdfKtM+F9Vc9Q+br4R+hvj1AzFrq5jx76FEVjP+dRf
WBPf+xmcMHqtn6J6ztaGFdTibrVDf0Dy5ZTMxTjGONExXpGqis0SRyervzA61mP2aqnlw7CnIB7k
SDdDJbz05htm4vtxwgg8vIGwoi2ojDzOSfj8+g5RMOrj5GUdD4Ita4rEIrd+QT8YO3OH9BggDQ+9
BtOPbAh2dBgbsQpoCvXbjX63aPBipKg4XpsZhiRRdzh4E92QT0UTVHnLAY3kya22TQF6im7HT7Ko
vh8kjuJ1HmCSV+62X8C0O539EPL+1On8Mgi0MX5m/QZEjaU/3Lk4uOJ09JskU8XFKwKk2QHnQNl8
KxvBoFIjdKzVcyCJX/He2TKzDw3NNy/o79CoHcJ0XLey9rGxcXLZFl2aQju1mzVMA6/GgS/mxCuT
DvUUOYLlfJMmbZTdX13l/OiaR796cyUL03nwbzhEi/dlZuU+k5dVrfpJmYSeV6r+VGtzx1BRb31M
uRuEWWeiT69DEHrbvJlC8K2t3HcZi5zOk0UMeD0lb0d8etzBpf6cF2uM+6h/hUPN3Kg0Rv7X+Kmn
AU8RgSJEg0IJgGDpvTntAzvyZuuLoIJyoS41VpYEAei0iaYiLooBvZTEl4U9LZidZVtmj5Zo1K5x
gl99k//2GhS8A5oLJWmQhsIIYg2FMA9OtWDurS2FMd+oufL89aoLXyQ29y87Vz66PHt3HWOIhd/9
YUR9tsPKYl+oOG6al1SZbtyRZxbzYLq2vt5WTS43Yu4BY6U/CkkB6EinYnabflrD+gywSOy1Wd15
hUbpVkWUdiYNq6c/rYoDFgYGx/aKtN6MvhWeOEdOsTM9XDNdymazCZrEcVfCLU3nDmgKbBGkGmJE
FzgB7xNEYutOtzEVIXn0hXtO/ZKZZrZlL/ehTe/ek7fIW2j1TNkZA3iFvynt5a0du40v8TcP1khU
YyXj2c5P6EIthtpeQ+1NyZSOIM+lpd8YHhQ70Zz1lGVb5Uboy+7ygXlQ20OJlS4C/KC3E4I32XZT
/cRjr+LANTL0t+Ox9LphYzVZFnvVnSbsMkF9Mc+OJoSXxyD+E6CTY5Zt+gw47Wz429xgHIGs9gUv
8K9+lm8h/bHKWMarlCWMS3+2iZtueGlxfh8yfHYxMQOYEf1g2tCyvTqR8emOdLDsz7PdLNPTwB0l
CiZVbHo5/siPHiQLC9edEhOavOtW2f6WuEPGtnVsKBFjn046Vs4N60fkeuh3LJQxA3Yz2wJDHgpT
/XRluzLcG12YPfLdWNCtInuXLG8i+oB0HQ+GOVIOEiQbuI/1fGQ8xztdQ0RoHKeN7SXcrlV+Vzj5
ezE6f8bgFORjkQQ6uq6CB29Aujr70IgMC+cWUosopgiivTlizq4A+M12gJoBbFiP6zKpZTVvFLNT
0qH6TX1DAXbc17WC6Tdazp9qEPFQWD+Actn8oOuSvDuuHO8NAm22fr58W4P1eUITeadvL66aykuV
5bRfJMZ1M4vC6aZ6gXCQH7KRFdPAvcQErQQPsD5rRC6brOugH/S8fV4utv3Ukj+tq4vpVHZM2DlQ
ZpvlRkvTFebYuhV/SdumDGkqsZcBt5W7lE2csrrRiwdtseRDcrO2ONvmzlrb9tAVatuFHchHtOEb
W6nPtm5z/CsOdA/wvVlTn7yJkxGzrBvjrn20fH0slxGZjz3zpPCyxz7M35ohiCAA6++ZZDQf3o4j
PflPc5a1iWvTXUFoLu3pT9+DmXSNR6cVCHMMSIIanHPl0yixaJs9calmPwVoNKyxKesdQh+fnS7w
D7Lo7axR29bugb05OxTiZI31QD+cBo/xyrpkK7yKY7YMk5LdemzdWowG6RaA2oR6+o+tO3dHxuXV
m81xW7nVKTDLATk1B1zuiV/+waw+5AAxJ1g7VOk1S4IKIyjXFQocgR4Avruhy2MamPW+z2x3lz/N
hNyzzVnniz9CdpQ2MGg3N2Pc2t5+qc19zQD6sEYez8O8YPWgDlUwYonM1bb05XJwJCgQEgLigkS5
OGg0vG3UEwqtfKzDjAndunKY0Z8rw9RxZtq/6trzkrGvrSQjLIvlFsljoVnsaJ6GUzhsg2nEjpmW
KM1svS+iaq87TrmosUk+1/12VM2HMa7RpjeIqgymCnx46PGBBOm8YcMNCJckPu7dwrh3IeiO1sJR
xUDVbu68t8yvOFNnbR4bQMt9I6zt4LNVs738wlqRPcttJ+aV1zagcDDRkWTIULfTavyub8+bzERZ
AigUCSzRRk5bP6YzJ9A0MF4xCSJkZXBOSVG9hs78UrUW+UhWvmzQ8r6vPiYEVZLKGvwxTKZlbLkU
Y51t6fT3I+71eSJg10KqHucwcJseTLs9lczH24OTqt8487qNObQVpU37p2Eyv+09pP2ru/5yQGri
I4l+BF76OwsbCyl2/7bAFQp0CWqkr/5Y0XaqSF+HwnKKuul371dxz+g0nqJyIUPSPYdqeZg0maWt
H8bg1O6dtKXtbc0CkorxI+ABEUf/wdx5JTeOrVt6KmcAjQ5483hpQC/Kq5QvCFVmJbw3G8Bbj6en
cQfW34buKalUp0/G7aeOjFAkQRIEQZi9/3+tb83ho1ULCmkVcbYlPbuV03HQWXF8gwO53otSe1VQ
+q5rSsFVpHIYd7G44dZQT/GWSUe9Rq/MIRb1lj8W430O8Owh6sbw0oUET5hpp7za3JVXIc3PK4Kg
5tYkwR5jPKXQQvfCK/c25IsQuJGSOOQHCvMMwix4nVsGJJk55gfNVLTfTDC81g5zRvhN5Km+0zg7
/eVhaJD5rdvxyzilBIPS6NuYOCguoebCFnLLez3Wsoc6VJWz0GdQ5XKbDB3IivBmcRWTkp2MSr3L
cJ0jte68LaMXY89dTl0zgmnORRJfMyoIN3GTX+LcdV7jaJ633hjGBxjY6as7+ACx3zC72Hdj1ri7
roGM7Yk2+dYjIPEwCFz6ovzpyn5bj44alo51WR5Z6vC+aI5ViyYUvbhlUfvPVy2PluX05d/f+LGI
yuCOTqj9aV3yVSpFo8vyKn0I8oMH9hK0jrZLge5eJibEHJwajVc97NcZEjQLqisjzrS5y7yUKZCi
njyv3ZaTSrh6bg2UsFJBBRm/h/Zt9Gb1RtWU8m4sVf6gCk3LzP20qI2ynUCxvbGwP20+vlNv6bs+
dJz3TVuWy0WOI5xLHRAWvJYbSbaT8+n7yFcUGW2h5fss+8ymdbks+lj1n2+MAs7IwlW1dX8I5O4G
YuNzLYlvlvc7cndDw9kxxqYBvHxlgSZTdTpGv6w3rQf34kVBD8jrnw/ft02jO7o8u2zDsm5VRRUo
9+n7K6j10vni4fv75bPLw48fWr5ilK3W9zeEyfD+8GOVAS2BIDC8S5y59brp82YX20p3V4XuVlH6
7mZ5pOJrOeQaGpSJFrfod3QMiU9uYvU2rx7zJmruEJ/kPoPHZLM8TOUyKjGVL3QrfF+WWW1zR7mQ
0bUVwWjS5zZaWzPx723K5HN5X+Vp9V1tlxr9ldZk4shb3leoxpY/NRT2l4fLEz2hfL4MG39ftnwm
50S4a3NVvC9bXszECLD+rHSflsV6Wu3SrkVgJD9j+dwgSFFruAF2B7n5yxOlyMddoE75p2VpXVG/
ptG3Xt62vHhKXWvHDIa+lXzv8sedI9j+I9KlZqo7fuEG60FASC0AJb7msv5EMfJ9AbZy9fE+oZTN
HluQ+WmZ4TXDPghM/f29y4uNrlD3+J/U1bKqZZmlw2Phsje9v3d5wq0cGmbOID69t07o/Dj0Wz59
Rteo+UHIafGnbdGC+gCLnmHgn78FeTcYU3UNafif+0mbB/VA+BsyveV3TdFbHBhQ00H4c38YAHMO
et4mn5ZR3UqO6FbpfC/7qBsRbbRh8PNj1Rh/uiPdkj8+1sQJNh0L4X3/WGTShifFoPz9YzsRmrvH
fja+fSzCRBOd5qh7/Vh9JZr8VNrBy8e6iEFvTz1lgY9FzZSNJ8Uun5Z1Lb8fZSH9pEJt+lh9GzjO
yc7N+4/VY99Gqhyo74fE8kY9jeATeu3tx+rDum3PeVNeP9ZVpCDIE7u8wd2KXUbXmaWjyOdUfgQp
pjxqMinWkze4alIewcKlq9QcZiRBPFmmgyRlZu1heTZgqLUlwEfzl2crROC7htjXzfKs6dgaTmbF
5nrLe2dMijeRor8sTw61m9xrTAF6rfMGGqSUa/KhfVheSjz0bQzz+Lq8lP5Mv8KoqMJ6ZD2AhIL1
UBrjfnk2iqlS0f0L37ehMKCdeZB218uzTcAMmZoFnWH53pj8zqtXqLfLIw9o3AOV4tX7NqTMutRe
Se91+c2tfHpp8A3eLOsRlbBXZRLox+WdTVSS7+0l1m55FhIYuwDm0HZ5FohIc7Aj3EjLQ+pl0xnA
Rfq+DQbz01uR2+9rcnVzfoSZ/r4JtN/3s5sr79tXBMnPTi/Sy/IhYGqKdQRn/LCstdaniOAHWE/L
wwA8KwJx2rrLQ7WC48fgiKbDf/1u80UEytvyKIlqcQc70V++6LLIqc4dogNGerOxqm0lBtdVOt8Q
Q11tvaTJmzN9HT1mA0OhM5tt9LMQeXQw9MY+TxmhbgonyZEOPeHcKdkzqmPbj2aYaBsoTv1uLHv7
cfmf0pXaZnm4vG55x/KwG8v2qnU0RrXIfqxVVTySALo8WFbmeNm5dGz3urwaH8qAvtDqT4CIWPUc
tJtOm6zd8oaRjiPVSNIdlocatKNjgzXnfXVzrDk3ihbeL2tSFBWpAcJfuR5r6H6hQNbUrxpeaDGO
KUEn+JIwJplfwAdeFzbKlNERnvA73k5ubz2PyVkL34a+4bAPcCQ7nRatGIfsxDYJcCqvEqTmnV1O
P/SojVda4nx3u6Y7E7qq3+YqrKZQyxHvOgjXK7Pb43lCZiPG+sVp9R8JyNJrBK9t4049wo6hoj6Q
HgOAC9+s3g22ONmNgwaH/xEU3DNQQ/etSyByCWxSV4V78yYgeoHpS5ZvVfi/V8JY6ONhPz2O4ieJ
SJiFlXLwTb2h9FRUpNPEdU1r1K1Jq57Sg6qxYcQUwIeMkSckg7Udtf46Od10Doxqq9qCu3cSWb45
Z95qVuQprYZHBqpgqHKruTGIZbqbi4C2BTO2AiTarm5psysUhc/A6NqtOojmQOnGPfRwGrHdNqo8
pbwtrENqKZG5o8mMyl63CY0xiadGLy/8SGsE1K3GutDsbVclpe1bMCKYC2WRKXN0fV+jMV0j4lII
/Ah+tEnR+1mhqxsX4CU6QLNC2xDoytEJj0WdJz/wYf2xWNr+W6a+/3dGzF+sf/8qSfn/Q9efLvO0
/+8kh//I/nHA9df85//q/vGW/QMT4H80b7//5/+e3iL5+IIK7y2Kf7xFf2E9yHX+ly0Qh59D7KxD
ChpgJUs6/N5ZD5b2PyEtaBbXQtfGH6DxzD8hMzYkGQD8YJtJaEWGj2PwAzKDm8DQUa5zcsNp+m+l
zmpfxPC4AokVABqxWAJRfX+RetvYmiqHziCHGPndhVlfktqgiudZdwaO5v08ha4f0RgZh/wlNSlm
QAht78MulHD8bvAjnXEfebL7Tzv5X/Fovly6lg0zLXq1eLxtpOgSGfEJe5XrXm4hgSg3lpFFBJVb
w16z0+AWkeS1HrR7xXJfVNM4UQfDdW2l90odmr9A1PwVFOG8bwP7hORLgCq6hHF83oaaSXFml261
KQizqRAGM45fqQozDNFAB1Ui7aDlibVpuVMe/v33/1cfTey7ZZkSUqa6X0wKfdPaJvJNPpqi/Xrq
Q7GFvzdRiLVWwyxVYfQTy6q/c7w6/sXX/hu1CoEAKd0mMYx8bbRzX24bTa3gR0n0ahMNa4hg9euI
d72xLGR8Ta74movEJqiFtmnZxFU1BOLsxUNPNhOZ3G25+ve7Qp4Hn3gd8meQxliwKK4rT4ivP4Mz
G4QGTEMlDRvunpSeG6tKpgMIDe0ClXiXud0uLADpYplLUCIInPQtAovKnX9xVP79V/FMyHyGBX0F
/Lf6xdIzBCm1NAvlSdZqVGaFCjk2b+qbOWLOTCntMHems1GN/km3g/wX++GvkJRlN5DWbOsu/zTk
d18MOaXjDZPj6v2mIXSVmaPxu7BbFTaJSh0/L/tf0Pcl5eWTCUTudVgs+Ok4CzWdQ/GvB38Q6m5V
ICPYlJhnsZWVrU+74nuvq8/6wL009OpfWI4WlN3Xj3RcPhTjicNcQ+7+T+d8NAjMTCMVcHw2E8QK
11o3kYe50yiuQUu3MMRuDKYh3YpQP5coRAmy0Xe5QrBDUKVrXfGGX4yh9H+x12VKB95tmQFrfE1C
oYJuVDMXGSgE6J26XmnRWur8yRM6n0Xi7pNq3KVWyEWqTu9sdzQOqds+Yz6K7/OpREDGFfO2Ejju
MIfTRYHMeGI8Q3afQqWtZbThZ5Xb7If7BEp3SeIXVVi7b3t0ZOEvjiFDHiR/2cUSH6QymKIIzOm0
PP9pF1PSru26JhQDfAdyGSfdp7hHj0afA/mBHbmhqfWW66PxEkXzN696VYo83vUu5oEYgWCmMC4O
bP0Zs0+zirX8DdXo6HeOW6/M3rnWtk720gygEuaPsxqE1RwYnj57XhrB41eRS5T9tGqUMMZxTcop
SdruxQiEBba13P77C8dXpxcEQ44hrhzIJkxSzr0vZ0w/TVjriXCQmkIaXmExrzEzlv5cKBjydKv4
Nsr/zXWHsCKdT783VtwAOJyf83qMHsYiLimHI52ZCq54buY+GrqRn9Li2IS/oc7Udt4c3UsAzV51
SKWqIxIqS/1RmVR0yENc+Rk8X+ARtHttYe4iDXaDFkYgQGIwylELJD8qRL+eLDvZRpWIfISPNIhm
L3nSmunHHLdHJy3L33o1vskzeqH/fg9JrtKXo8FAUgKi0IOYoi478NPRYFVFPOdp2G1m8ix9VM5k
K8pvQ5M9ReRPg68r2R6XSu0vzivjb5cXm+uoyVXGXDiaX+8xZtaFzNIbLA5WUvpgJ/+wZvUKdDM/
VYFyEcUQbTu8kTso7ugoJ6VAP90lG7LhXPS5Yb/prMzbKZCH8MDb5rZE9nWyoorIrnmcb8KI6whN
DgJYEFfntlQHoV7o3Mm+mTTxRCQBnRY45BgSSQcsygqie52ahxh/rOgJSEXqTX6pOxJW5YppgyzA
/MUB+vc7m83YTsMRLe8p3Njk7/Np/8OMtGMbxSJnnTFckh5heIXBwaxNP4Wni1XepqFgAcm33b71
i5gOaJtnlc9NMN38+2NhwXr99WCg7sKZolu2BxFR/XLBb11HJDUhZEgktRYCV3YfZEV9m/lF+5LL
ER6qNGvt9lIxUip/BHqVHqwo/DboOu0IbGmZAG2nW2DKB2f4FbDzb9dh29R1jQEJI1WOV+sLlGxy
sF0MmddtUiM72ECXIUBwkKZRE9HQRDH/7/eG+/cLJTvCAsvBRxoE3nz5aYIsK8c04CJMDsW1ipWD
B+zrLiQF7q4g230dVfq8HuI4PSZw6RFsF/12MFpnIzSy9KiFba2oT/f0ZZ7ph28gy8erydDqiwMt
KcOrr+jVpS6CQ1T2zSUOLGPHuO63oisDH6gE5iWBC30OLOVIRMWaiaKQt6DwInqu1ODLbywT6TiH
0J2IxwOF1BRxiHluzI6KcjcGV6Hb912TjYdBa5DQoR5GMlzOT/lYCfSKSBWS2Da5kcVn5vvxKxYq
7oImoaB5eBgNj/Ra7hYgGcKbGkgXueuY+9pZrV6dQV97UTjdaqM4x0NVPJgqQff463dGyv86DRkv
+b6ODVeeJJj+Abcpk/REHR5sM81IDQn6M+QverHoAw9Y4XedFOZx69p2qBBOswP/LXTj8Rc/Kxk6
f7/mcb7BpvY06L2q+TV8O68Dk+AKrh8Z8ppDQ/rGrnXRlbt6jdWq8iiRjDRFbdec96NszZFHTnJd
ZMZbTCo25i2NMfvKVtqbWbNo4poGDboE+xyiQlc2/yrZBixlQ9BeWoOkPSKNQ55G1zCR7UO4+eG6
oqNIBjnefnqMHr3GUP4YsvkYq2m1xn+5hgP9R2gz3VfaYA05zKRv6coGJmrYl4GOpilqbeXS4zTp
dc5NCF9y0H/QYUv8QEDkn7z6pytagL5RyA2armlC99TR1GTTBJ25gio8Onm5NoeaNG66t2CvrlFN
K7UsUnvToHCXiirN9BX4mXtrKF7cHMhAart0coPpMfda7+L06inF85n047Tt8fCzG4u7XkHPO5mq
QNWDB97Ed8Fd+Geo1MjCZNO7FOxFkV2CNnrM5iGWFJBz22vcK6tO2+YTPXOoOYfShr2dvU5KWNz0
4WNd1/ONQZ++65Tr4M14iHR86XbDwdKlQUFXv563U+WhIGwNQjDd8nUO9HrbTY2+Rq8Bhj3fpSVA
imTKUISgp3enrT227bEondjXJ1vAVZt83agxeGv0pcvG+hEJ+WOn3ZGgJSpSGuYlhLPxmjwYtMLl
tJ3UvFsDMS7gRLW7AvXgPkvQJpCvcxz0fj/TRgefh1IttJu93Ws7ADMc+FJhMKDFiuuJVIfEE2eB
F2+dPXLOm37gOjQalfTQqjDFiSNZtdTK1l5e3rOeG1eqG1qpc9DSV2ePTOpHLjUQ7qKGQBbhDXa/
1QtxYcJm+kmo/MyB21ktmbs6oopUqit4x6aUegtVKi8ohiNCk2oMbHqp30mdLEIN1ICoHKR2QxJ6
tNDG+5P7o1R3gKJGIIrgAwBOswGdvsukeUTE6BGaYi2ae88YYXQgGlGm8UHUA15cSPXZ7N67UT2s
ykHojLTmN4gGBARn6XNhxXe4d6dtFDTgdKr5METzXQOBCF5i7G2Enh9LD3IId1DgZkO064MBIZ2H
8mrRwCCGAfNVkpbjG1IlU0q9jJDKGQ8JjSG1NIpCkhkksZ0ZYfmH/h7gsoRjMKrMsQp82WTrrGap
z4GsmKKVRwyFdKeUGh6lRM2T2WATs0R/SMMGmAq1TlOupJjqaN8kZU2Gh5j3XkpN29SUXWs0KYbv
zrlp5B/83Q/ToP4Gil7bOkLvrygtCyy49aTpqw41UoYqSR3sn5VaIVOSgqWctkVIqNGqR8uUS1ET
OivuOeicRil4ylA+aVIClaCFmqUoCuVMS2cSodQgJVMq2ikXDZUrxVQDonC0VWWcvih0c1MuMVWJ
BGKUMizubc06FwfwVXeFk/tE0O+iou33UPpR8ml6s2kaJBjeUL30c2H6HEHzyg4QSaf7jFEbZx6i
MA91WIxKrKCiu6oBinApZf+hQ8GpH5OW7HiKTwTOqhvmYUP7MsSjtAmkFK2UojQJdBxQqemtHvpm
O8UrBtZvo+U9iUoZsJSg4xESeRTmWrjXh/7RJ3ulAqFDJ7Acc8N3++5c292zUug/nLx9BF2u4jtE
RF9SObalvC6QQjtFSu5GKb6jyTZJMZ6d3uhSnJdKmV6MXs+Vwr0BBV8npXzYLNCktJRBpMyvkoI/
D2XiqrmtIpSP5CpzMtWnBkeYnzXDsyJFg5mUD2ZSSGj0vUaIUHJEz7vupNhwSlih4Eo9hNpzZ5Jt
o6YE+NCMoUsWxZtscq6iKl9pLhLrlPqTbp0Y0GIMkELHEsUj8EXmM6jMrbJS1nrlEfhg3eB5sdcB
kU21FE4apglYh1tE3VanLAlfoWiZDOmQW+roLiP0lzE6zFQKMm0pzZzQaHLRK3Y6qs0c9WZDGtHG
bslkCrrvjTNMm3RAk1yh+czQftZSBKp0yEG1HLRDRjYbZhkZ0k5XsvppSQlpHL5ApUHwJcWlk5SZ
drN2CYaKi3g0Et8DYWOlzu6xi3aNFKnaVuZsCV2+y4aZMPcg+UPvgx+V3XY+igRj8qYtcb4YDwkj
U0d3E4E3QheBdm20pCOrPztSMtvknMHOfGt3znOLW5ebLSTMpgHDVHdMt70mHTajpbBPs+5JwGZZ
p+O3LIhI9yi+hVK4S/JBjKUMMW8tZb1hPjCMkVJfFc2v0mjYZxEBizmAENaVNwn64FYKhRMUwzhd
Ef9LEXGKmniQsmJDCoytlKCJO0OqjoPy4qJCVqUcGf98sUbKlEqhsoJieUS5DIjJ8A0pZlZRNRsV
NmfVLedt7TR7/Oo3EEmeJymFNl9sKYxOuwc0Js4mlpLpOP+tlRJqU4qpySI7e1JebUihtSkV1yiv
aaT94SYz8lmjf3TQZutotCsp1oaMsZ2kfLuRQm7Fza5Jx4oDL4Pam25NNN9pN+5HDhyN3PIWTXiF
NjwH67oiR01dF1I4bnh/AB4AqISeXArLB73kBupyybEIUSFBrViPUohOh43zqebaafKjFpVy5Vp8
zguaUlpokJeaoMO1Aoha1rPuBb9NoIxG2eLmFSnWKFIHgS9FnvpqafFTmx8HvoIzFuSez5YUQ5WS
SNWvtY4E+aycYbhp2NPk/agRD6L3vhOpghgafX4odfrag9OiDtVzLSNANHnNIerB6LbEppmKA9CQ
B3PunkfU/7hrsAEU8/emR84XW/0LGrNeOaS4Bsa4ppOZ6xgJUqztvTiPMDbJvTIn1PTBRcLYhP0N
/3CzikioWaX4EyZpVMikZcHEu1DjYZikmSHuxztsFfuAky808WPOauRtuCV+dxSiodK85fbBfcdr
n5yiZZaR681FqNhqhWff6EbinpY/nes+tUBsd8ujNqqIwqKBuokqez7aUaKiX9BgSaVOuBFhemTG
Ph+5OEP6KkNiOWuqtqvJzrRzN7eP1NPx9iG/kdFGqAvlUBD0G4Y0qF5gc1GG7vXesjBGgA9zzIQL
n2M/IofB+uVimky8vT0R+1avVGGJM/AWhjnkz2Ol1EDzHvCb53sj6hU/bvVhFXGqbKYQ0LoT6dHG
gT6zDRiCX4IOoZkbcZ4y80BWSG4jELH5xlKGXcOAdZMPDH6iwsr9VNH9WOFKVfYG0HXHAWyF7zbX
heI70TVU4jdPkqLQhaMbAR5FZ9U9wdbKj54kSyVplqxmBoCw56AEQJ/SJIeq0GPzOLuZ4yuJ8xD0
2XB2n8fQHVBOxQ+tBc2qllyrUINwxd30G/67cOdgR0o0CDUR+IoALBbwqhg1aRX5Te74veCUmu38
nOR2cVEIwrl4DdOl2kbQN7jdTSLpW6XEcCUuyrwJUMEAoSsV/cGUzK5U0rvQtBaHUhK9+ix3d8Rs
ZDRhqf2UYh2R2HhQIqTEGE0pgTmJfVugyoRAh6plUBo/RH6+U3ot9JXwDuvyH+0onHPvzeMjou9w
nTiTX9R9tivDUj0LApQhurIcQXnkF0i+1hG35JMeJiD0pm7d5Fl714GdpQ3ziNUUaWPficemFQS3
CfFmZ9GJLLJNUZru7ybQhFUbqzusV+7L1EFhC1G8OrNagrWJghtv2mOjHY6id1GRJ422dqJoHedB
edJIldsy87TXehx1Z92fvEE/9lOJ38YkY85gFrVuuSTBViMnKizoDhfNN42EwQ21vydsXFyOB/Ea
asbJI+9lVVXJa6Ih8G5tNPopys9VLlCDTVnpR0lXbdM+0zeRFZtbG7umaxM0NfaQADDanJRweA1A
PLgJt6Iu5e6nzgXTY4BhmVr/TC191VZZi3KNO3NCA4ghLH7oXqMFpU7hs8o8IdUEju9DPirgrIx+
egqr6UbHkrSfIacdyJ/d4uui0EUalHs3UFNatzXlXiNPrTu6ZpIAGby1IAMw6BCP4FV2fwihgm0S
3XLWqnajlP2wpyYGrmCqOgjlXod7KMV+B6N3DKLwWEdkAgIHcH1oudPGQV+3zokmO3LI35nC1g6t
Yaa7qUvbR6KwohXT/f6HVbu+romKg6FjiBENUuPRNvcJI2LfjkaNUmtonUQ44x7Avk79P45u7Yoc
zwQz7b3T4dQWaQnqkvDGk60CJlSg8roaOuwhQLovwKz5dc00sCmBf3tVrD2CQt9VAMSpPLbVtsxT
cV/kFTrfUT3iBM99Bm7eN6wz0ZzPb5kX3jUg1NetnfX7uEq71zaGOex6w0tZXlvyobDmovZLU617
ZO4JEcJVjrkVXi36mmvVtoky9FrQ0QPDIXgHl2korznSiHNu6+Zt5JwGQOZI5NE8z+XkbLOOaDNu
4E821GYul+lZwZDi6yPE6Wa2LnVNYFtbzZkPgbxb2XyW33utsZ9SgFY/KFo0ZyQGR7Ud7APuunKd
1FnPtHdIz9PggkaxLXFXTskFCyhWwWGe/THt9AsIBpQtBZAamheGNFWTbGZJi//cPvQTMyV4H0xk
4+REUdrB7dMotAX4Nc0i3WtNes/+i1CM5sEGkjXiBX02L0R0/kgcCuXTjDs9d7z4ifjt+EnL+rfK
9kLKIep0ZDS477opeMiH8TtD5uoee7jnw+Mova2rhgfNyp3NpJvpJZni7DLkbbnVhlRF2z9YRzgB
/XYqwS3Xed2uArf1ewsvDGDy/LsFe64Ox3xXGIGzK0Jl8sOISwDUk3ytqwkjC5iDW68HsABxO7ni
WWBIXrUHx1K828mOzlMEKklrCuNJiSBY6ZG1UeBDrsQwuW92zNDbLXI4YZA4qTokvlzXNqRntdEl
AjSbe5MBjZ1v6w5bsDDKG11x9CPRnu5mBil0SOvmCJ673/ZVRjcrktNj8gkxYuQ2VTLH2LncTbci
7fqtiMU90bnhvjUU5TyF+Xc0BPe4qocrXiuhp+c0Mrsjk9zfy5IyTy9AmlS2Iw4Wu5yLjDDdN8g9
+S2516Wf5qB8JzrMaY9qN4XBuPfiqvYLHYuvTjC2byqZxvXR9bZtpY/gmbT7snadpzQ2qp0xBMwl
puqa1ZZ97GsvOs/GGyCX0i+njL7G4Fq+YSYksqmMr5pB2yuI//ZVYTa3jLYgyyYUcNywQVpeqLS1
GabgrsGequvM17lcMBTpCrpL5tBxJQ25nZbWXeTEUATzudnketrto6EE59gbEEnNyjp0XAFPeCIA
40S1tVG5w+xsR/udeXnDL42o2e3GzK96iv9Yqxn3B+s8h74bZ/1jqzv4csOBjAFqiL7nzU+xjfXF
wR13wgAxHSoLLWPnwGrNkVY9odPYA5Ho4X0Y4TWMKBDi2Yx98h1odOGXfO3q+UeDo2FFdCYh7RKP
NCHfuY3nPjyJJHn04CHPE/iXuu+AuDWgLKye1Hj4raBXXO/W07v7oMm4fY1DvPUUbmlVidMM1I25
GxgBplZyO4/fxk5/0tNx2EQaia1On14AHiiQi1fg1+szzRwCYIvkpq7SHBSAAkk4T3L4BOoAeSev
r8QAA3siE9dPAzH6mlB2ePfTc22o6Xn5H+i8O/IZh30YzPkFLmS5nuAZM+M3A6af3oyxTOSbxAnj
E1aMDYw+89pZor0UL7WbEiAaZ5sIm8phbmtjH46JSrgYFU9LzY+It4vbYpo836pAF1Qc5NzJ40Mf
zxW5G8Ivx5dRq89NP4kriuuW8gGplW6Tydm8pxzBAE+beFgxXJPkCfAE0IktjZobecuW4aJWHlKa
XBoZjPSb1BMJjgEyNbfcQsz4vYJkdyZoET4pHAXPKtLXQdGPQB/sH2k2wQQeKWUXEd79gAF24+qX
Gvw8xofHkmH3mPQRPlDChvEaoQzMyFNzUwRfaaBot0Zs302uG5/hV7ccwpuCkdexJEiX9mu0C0cc
/rXVVWBfq/KA2ZFyiG6OB7cjsigZGBqbgmtTBRvxXg2BBE9R9GgOjyFn/60tCThT600rQfDpk0JL
3J6NH66Jj4iCPqiR1szvEHEz1UTisIk914YlH2ONGY8lRugjtFt3V1bmvck97zGiC9/3A3CsmCkK
1BDtasGQySrdWWlzaz30wtiLvI7OjpvZK6WYjNshpmU1kDINQE3BYE/ar8a1xXdMviJBxczZiKLY
eZNn3MNJGpUuOid992QzV35SZKBBqs3iYGs5Mbhj53fYrZm113dDpP1gUp3hMASH1lim35oBpnb7
nKcmdBo6VL67NGWQ850AGpsbCj27LmZUUcZjv6tnT9l57RmItvFIjApVhBbzT5alkjPmRKdh7mLS
D7SYgwcobdqaLw2zwCFQnh2c74dcdPO1qM35aoaDHzSjdWqdib7wONwGntn5dh8zsxZDdhpGMzuN
UX0Fal4cy94cb+YWdBQaQiC7xi7KHG2rZWC04gKgSGLgEdVkew2PkrYPpPmPUo3tV6oEYyZTdxji
6NnDFEf0hKdydAC2VqZeuU7joKxE0Rt3jGyfTb09wy5nCBoELaFTwW0PYhHDE8UzqpkZlkxdOTQz
khGlHaIL0NOue5ii8a2bcmWnup11MOsRgSfpRJsRDfdqwOJ9TEmL2Vma8iaCOd0ogyVulQEmSuKm
yanM2lu9xw1Vjbp6pW16ZJYaXmddfI+yPoPpOkx33OiLO50601DfxrH9m02MNZUbkxp+oe6E5QWH
IlJfB8EYITMrnYkhDTYUy9Ye/CLWYCXvrnVBpcosCZ0ge5jJp0ukRhKGYOTMZks6+nCkizjjY8sj
ACOxuWFedscB3m3MGbi0CndVTnqjpKQBoqjxtkS7x29Ea07TqUjM/VE/DW6IkUADiO7g/ryfxrCg
JbtGKlUADf0huoL7VKL3u7DRrmDKg9PcAFBgdrfrLFcahYZmO/QCbQe9ZBqmanPbufZbaY3lHix6
v7MYNG6HJn0W8kahzBSWGYEGN5H1EDiX3o2842DReQScjBWGP7L+g9zWqo+Fa96FNbDrsRbJwSM/
VJqcAdtBTT4uf4Y2q49eKDRUveawo0Vx25LT8VNlLELrJP7eNXj5iCgTOLBDCOOh7Z0iQkxPCP9q
hmzO8BDQnaS7kcbfLXZDU8fiZzGGt42Xlq9qo9u0siC6CBFk1B6S+RCNQtyMhWpsHNt0nstC+X2e
Yj6TXo7rWNR7qK/2dEKerDkttmCZ1cusQ7Yog4QKWNd1d8FsdeuKUsy3eEpOyxa3drRj0ma+6QIj
mjmK/h5cjedzs0pOYxya8OjhJOgWjSiziMj+MM32R0Pzbnm7YQRPzCmi31xjKjcMuocr6e9g1LTQ
3cecPNflieUlYRQ993IvtYDXlc7oflDlJi2G8NLHiaLV1jUrkwk3H2y4g+ebnO73y2YtG2hFyW7Z
S2h6TxTbxTcn17q1cM3ubvmKedzWx+VrRyUUoVmU+lMYY3Ao7Nb8o0m3yxbL/ebJHTiZ4OgtglBu
0LBMhyzJ872t1t3tsvNTkppe5e9apM9M5W3q6yGk/eUPZawzF5i0XzHlH8+j/ONM44+8YjAdNXIe
sLxweeLjLcv/XAJgt+VoIuyR61pW8L6u5dUfK3x/mrvFPLmnjzUt//v0GcvLDHMkWhMvIsVbuVnL
wlhu5vK/95eXs0IJonEePlb28ZKvXyfB+xP0Tnv4l1slv/D7O6hjJoCaC+qsf+4KjBNyG/78+GUV
kF2zo6aAr/zr8k8b+GmrM/2bUXjF7utmfXq1McrksNqk9vfXX+bTaz6+qVSZZGnNkEPun4/lX7bG
iYC5kM/Ubj++zqed/fG+1u4YpOjZy8ei5X9ff88OTcLmf3xgylUJEU8lTryWYHE5k5WgcVPc54NT
blr64/u0oSoCsjChpcTDCFJ5I5Hlov1ZSoS5Q8F81UisufV/mDuPJdmNNUm/ytjsQQvIABazyUyk
rKosrTawUgdAQAW0eLTZzovNl7zXukm2oN1dc8EFeU5VCiAQ8bv755y8V4Up6nPeDssxThiyVpBt
/kbQt6z/YGFyHAekKC4NE8vgXy1MHKGNZUy6ccMO1dh6mm3nMMFDygyZr7OS557wKWwMdEtaxSV3
i9ZDLqHetAszPzYVHbqX9NcqTQADSnadUVaVt53rJF/2dFQl2+OyS4bbEVbh31bR/Scv/pJf8xy2
W4HnXt7cH/w/HKh8MzXTcTMni3PWBY/HQt13nSOuTIKeK0P4DQJc+21QWLZyB2kyx/60dS4gpyD+
zfUSkQCv4yMb4jDW2jzkBezkWLtuOEP8PzSo0nuVfEP5NK5afzQwFvSC3RulJJY/WQjhffs3tqb/
QL5nkacAVV4aMC4GZvmXt5VPoLnwhCNV1ups1n5zRRqQOj2GRZb8prYI8Glus6dNm6cY3l0us5+q
iMS5kcVBFp3AnpINa8PxKAwb0V/TPvTho1ynQ/Ae0G3wkmT2Z20l5fp318+/ln542D7+tYDyT7mG
v+08+i/zE/8D0w+mi8n2v00/XH9QtZF+/jHe8Ptf+ke8wRC/Yda1BOWNto1HFt84zqx/BBwMU/7G
fxCYZjHQYrV0MVn9M+Fgu78FJC/8wPQ8yw2IZP17wkH8Jj0XXhmhCTzoGDf/leIjfKV/dvwwZTMp
xgykg22aH2zaf3Fta8Wcxwjqn8UZ84zCdt2x70c1X3KtlzTMSZLRQbLwXO+/zDhKwccL7RftvBGg
OR0QJj5HxXsQdY55lRVm35wGayAN5wcQlh4y2H8kDeXUBNEZXx6B8bHLNYbN2PFs2h6nUT0L+uaL
o4GYDrhft9RpHzRwmyVmfhCP+sC+qEEf97I23xoEEI1NgQedkJ+JyYibQNW6gDs419dllhR6xWS8
I/6Wde7i7Up4OVO0MbolXtS2kMpzf5Sh3fk20A0ypmhj12ZA4DnxyclGf0fPd3aIymxiKMx3dx7L
RB6M2PRO2D1rsh5u/FPAb9WrQqjuViYNvFCntB8x+0aMJHNkULcz5mvDR4XxEugiTRlADQnaec/e
v99TDzMe58Ql+zQxqIgbF1NXa457W+L/CqSwrkw4JRnk9SrfCihLF+trcGckjs2Ozu93DTG8nVAq
2Bh0nj8bYIN25WxN22luJQcvJGg7Mjvks7Y+820ZIfCkkvFDkWQPyI7xrioh9fHIZCzTQNzfM0px
1wtW0PUctZi3TQlVljT+Gb9o+VbBqtIbc7DzW9Lyy1U8eOV2jq3hJo9lu8v6ztzryTdO6BjGLjeI
e0FAdPaj7S63XeOkBzlW/aGoLOfYp769Te0C+lgLQtNcefQvhRMbOhZk1LWI0cz7xFaPUSzguCCT
A+5wZWLExrC8NzEeAvM2jbDtoojDQdyO162nKagSlR+aRdqfUBbsRxxuGj9LYj5g80CzVomqd+2o
XFDSamYbmQBUi9qyT/jO2IlVxyHIvHaTokRuuoZ82Qeu5mU7e6V4nRbmxRBCJ219B00tfjDqx8a6
nWY6eMDAFNWTnRVeShGTHoxNIglrPgIbH8pbc2Amdt/GQDBBX2B2XVUQWE9OXDcH9HEcFkbrWg2K
bGPF1yRa0luHwJyma2GRUZiPnUJMyWUXNkAA3VOeG+nDIFpGCUbpWm8ut9CbRgI4Cf7XeebEgMfS
HqpP4klEEh1sGssK9gL42ACbKByVbPlFZCGaGcCjDeCOarFwA2Sexabw8uq7qDQPQ1W4o/nWpKl+
cjmMRRQbtVY+nRH7M99cswoYzdrAEYaeQI6+WVHHGXlh5A5eGlqBLv3twqfxsizlmEFYjuKHqVYD
h/lZkFduUhslhx7n9pjPA+2AGT634iKaulvX69ytH2j6pkGz4fPQ/jBiKZ2lHeO7qTK6lOTYPtXW
srwDkbh0JzkTXUHECWi8SBnzzcestuX8TthWfmSme0yVOx4QrecjbYzxxlPuEtL9AL5ltnL0+YBZ
VNqL9iag9yuw2qJ6IX1dryDUJqcZY+SuY4plJRnUry6KGZhmHBUTj4og92U0xSO4zfeO4qxVDGdv
e8lNrMdC421QlfvO9QuGps5fGdH+KkYBNtoy107DBIRfMK1avEpM2AxzN9QWVBvlZDdj78RhWjbL
eozSL0bS89oZF5zZNBA/G4M57Yxh5vDDHTjGNPokEDQzoF3n0regQUX0loaOGSGaMJiK+wHva6bu
vc7U96B0h4sauTzLwYy+s9i+ZPnn+acx9HeLcW7VzcZwiGWxXyIZr5OJFbiKpm+zQ1oJEtxtQUNl
qBKxBa/HzO9qeMX7rJV3k7l4+zjJHtNlKBGZfP0hRervxrwsAHQS/WnpJ5ql+QjW7JGoXwgo9Wyz
UV0xDwppOsChV5nAJSdUiNzbV0l5K6oG0FfCGcAY4w/fYJKdatY8WlHgbns4mkpz01VyCyScWm8D
M27lHJ2gfLaU3MPPeaa86tgP6otv+4ciUlwVPQJnYh4vnznozqsgsfeWTr7KGk3JMSkBM7fR4r0B
VMPuUerXpPT34FcruEV62Xn0wEEdH4zvhqoxumYSfqeb74bAPVpNBBCIzHc7X9O1dzWMdmiS7yi9
7soxACgr84h+yKyoCq0m20gXxyhXEpftTWUyCmps2ISFQFIsxo9lGvJdmdBqIaMETVqZhVyRg7pi
DLOzAEzmaOhjg7rhiwd0rAsBKQhuKTGZgWbSTzRY6iAWxgcrEs1XueOegdhvhTAOPbnGvhl2PSQj
wNhqPbUTHXVdmOYe0KX299B9WCrxg+10frZTVT/01K+vkroOMBr5WHx0HW3tiRafdCmrB1UEmEib
gFuWK7UxW6gFEoeSGZmfM3KQvHz0s4f5LRvK6rXMEzAHODyrZevEaYnjW0LqiMAZ+FnylWd0dqIi
py5Lvi7DJL5MS73pM8mWV4A84qa0snfLpNJYVO4ZsHt7TDS9tuSzORKwppTlkxLWU2k67rpwW7o6
dBWdOzCB07Y2M/Wqh75dJ3bJgb3cBPWLMgmppR4ABF6n5QOyK3a4S2ld9W4qRphZ7B3s4kcNyKYe
5W66Dj07B4FpveTNdeCkN2n5NbQ+Juhfgw/R9rVqDECoLoxwtUO7w8s545xNDgE+oSr33mN5KTsc
0eXwvdXTtUV2Jk+eouYjz96r9rXOiiuKM1hWVLUu3eCZBrHQBM7CSGeddMVGeNQVOP2qd/H8pUxQ
Bms3o+9x2YdcuOQAIOUlAJnluG6m/rl3kw+8HNwi05vBjozWX6I5y+M4yXo1G88ZlPdpifaxMdBB
dgN1FpKDCDGLIaDNEKGs0O5OrmVvOPxt8+AIFfbFa/sdzr83o7LBIovVzJANy/q6HIerOv8wZ5sm
Zv9JlfNWMTgyqTF0fBOgXwNd8tlQ3x4cAN9ut8OIVGC/BU17VWdvGbouyudaGXxY3oda4h3oD7zR
fhj4eZh16a3bxJsJvldhewgikMtIZxRtt/Z6905iVxVSHJ262niiCgn0bAPYMm7NW9XNQguTyack
DDSWcg6dS8cVYnEl7FqucTYzf5iqGBsifshVFzh77QEU8Tb0N0yaSbB5REDHwBmAufeuh/HkeOpl
ABRva9q9Uf82oGAoyVheFkfsc/rpWpdio67e8wxYt04XJjM64jCua5CNcfAxjxltAQssOHy24nPB
r5NXhyYYQZTHq8S0N0GkqdnJgcgl+GKC5ccdsSQnCahQs1jzyMTS2vX4JOcfhbwEfPHayLITa/o6
nzWo3v7RqH0+Hmm6+9rTSI8zQvX72D1P0XERCujiBUp3y450FeBUcgQAitp5tHXz4WUv02QczH6v
+5Z+IR4KGCvy4ZYyFljd6NXydtDIKAs0Ub5PQSVVRh1YStNfZhNVfjLZNLTs3lzgNnb1SsAWgMW7
j5o0NCPf09NCObTT32fqmWfEU9eLMFqGU6Kvs/59yYGKsM3tejYAcBqVHxHUOAc93dSyWVeeg1/D
3w+9QQVbzg1/Q1R4FcmPMUVdbWUYYwjlVZ90S041rzCS0Mhl4KxLj2n1jUkSLwUE1vZBKAccpXHj
UM6ZYFud1HU2Qwiv7wK6s4Dtjd5n2xfrkj4T271ODeyxRfC8UJvkPiewvgQSbcRuxfKjbQyFcyz2
2r1hudi3WGgniQtUGaE/ceIBtW+iz/klfgU2hQUQk9GzQmQXlnaP+F0Z2sQsOuie7TJcRTOup5lJ
HcJgfFnnnEeIbLU8DuZHBYzE486NJFjyc238kqaP9xR2j2KZTS4blnkfwzAvPIggCM1Se8wStjpN
eYRcp+ghHpVPQfeZxcfAGa9cOW687g5O4s6MKb94NnCUEC5bEZmDX5pxRNP7Fvuy6L6JcW4iZx/7
T5QsU8wW8FZAqHCcYPe/zhRM9jzEkhWC+2MPdU0NAxoreQNf3js8tsfM53YkhwgrVybZhh56lO8P
sbB0eN4qSr64TOjPdNdxfbZyAM+8eM9/irwE9DqcoYAEfvlNdfnKqKO1vlTGwaAlJz/11Xq8OHtL
WJOYjYLGx0BILH7cABXcowOvovKp1N8WnWS0N/GjmrvZ5KxLU5LnvCbFaRnZFbrA5Fh8/UuxNpKu
IV9FeZNgNOUSAuPSGm8YSaEk4u0Uc7hMeJtyZ1NE57zsuL6/TM8IaZA4wHEORXXVR/PK9F+g1IaR
95g6mH5KNjj9eqlIwGLAx4mNUXlcLV73ZA23/XS5gvjicvlp2MMpR8XhyoDwcXFL3NJdsCJWeDCw
yPpcgo4drTyJQ0G9Vf6TIV+CAhopvk/FEoIIsp5TcAaQelZRG2wRMy+/D602w9aHG7QFPklMxeX1
SPniRMFz2b2LMjpRHzMKji0pQj4fapSfjem+xdbZy885+PGC977DsJnlm376btLrzqLcoj7TDr+J
J0iKAQ3hk3GXEemw+Nqqftomvomx5MsKvtiyGalaUS0CkTZ51LHp7L3Y2lrCvNIetNzhK9Y2OJ58
3bNhaapy7TdHV5ylfBxrlOL0s43ey/q8dLddco0xiOJdY43tFJrMGBqUFxfR+Hy50oOh2UQukPYE
OYLiIOlgL+YkpltJ1znKv3+oyBAp8UoLmMKabifG2m+n6S63O9iOuY/iWtsW2283YKKh74HI/Oqa
qAwbIO84yfrrhAP/Kh8be5eKdHkHrL6Tc7aZuy6hJ5aPl5Rle+jywKQVqA1wRSra653eWRHfERsO
ZjEeQ26Iaky+Jk8vYIx5FZwsfcIT/a03x69ZYFN9mYX92N/YppcD5m9zSGfOEKaD7z37c64fa1pT
r7JBOADoE/lkCkN9dA3sbvjOq6Q1oFj07EXXQYdfhyQKj+fSevYLmrvcEstDOpxZuk9+Eoe5AtvS
lcEbzfV2OC3ug8YEus8i7vpWGP2KTBaG6JZ9jBqns1Usd4mdgKWIiDKk+fStYC399KNrP0ZBNl0Z
yh+vHaH3eSRukmYqtxSzg51jV7hy5vEJh3i+ag20VVU/NaV1MwRFaLXq2dfuUdkwepbWe+l9lyvf
JlXhDB/Owku9+JyF6KihwuLUdocLJymhoauSw9GOPG6SYvlJhwEgrNsWa0kGmPpNomnKxbLYKAK4
QT31uHmD8UQA5H0GzCgX3IgEkR68iuCH3TYApd3gJS6M+8idoZjSlKtr90u082svYm6NCLQVu45Z
HmqIzJjMbqh/stedU78mnfmT0HixocykJtDIr/WC9odBEuqxoLAHugBH2Xk1VMwZstLEn+0zMnIc
mxYa+0VPQLoA6t8knvmrHDXHo3kKOVQ+WI3za8w/5IKrxh6cZmMPdNU0ESwjcpskQx4oRnkLcvVW
l0X5hgObtbwB0c3BuutuYnckCJIXUXEahnzq6QFkPzf6Vr5t2T5unFg3N0KwiSbKM53MnvLmupb2
IQrMrFopePHrvrWPanY6OuqMJuwrFJUFyzEuN0VxRdrC78jp2uCIs8fW8og1hEMq9ljRHVUybmOV
Hy3Cj8BBd/id9v482IQlLKqruLicyQzJSBQ0dHTFhMeY84gIkjd8bc6VO7T11sP9/5I283j0XAw/
inEGoqB4sYamoavCjq/amURWqdyLSYpOukZr563H3X/dsx2MihYnlY0SEAmqc7KWMUztlsttUAVv
PTuoHcOCX8ymgrVT+3uHiiwKiGq4X3lMSr2wynTvi/5uLmJOX4RpQ8cuqpA3YJ/yLgl2s4czyCBY
TOLF9Lbp5XArqMciVEv0BGEHuNpw8CtnuY76dKS0JGH32NOQqafa3Y+1+hAE5b5FGoV+75wyM+Wq
Yv52IaJwVr48cdOFbR43KxGTnYg4ftjElkq27+20kj2c9Xoi9TBcVr9qhZEfRiBbhJR6Vu8y/gQd
MWj3NGh8Qyn5A/xYb6WHtyAo9lZdYQJj29wgF/XebqYOptQUnUxDNJ1EUuvd0EW7hTNKCZjSIFVg
JPO6wK9TDNH74IjlVlIpx8J8qpKHuZYbQ3xDEFknGIdNaa8KgJHAVC2eqDJ7KvxrO3tqzZeeTbSF
7Vn11h7p/67r5d5jEd5i4CI3kOyiglYlM35FFgPDmA3eU9aahNgbEjk9VeHDWnT9ylUc4OL20+o7
fEk2/i5aGG6zxSbdcMDKfnmK3hXMyDRLJu4QWM0mxq/pCpjGfYq1pSGSZRfLvhrykS1sfZpkta7T
6kbm8qSd+mipgRBHuo2JOnkWrTNju+7pU2fyyhmEGmvxYhvWo8+BHzTjuLLq4l02RKH7rg3ntt7g
w53CSEy4hzQbgiwdbg2DDqCiP9YVI1uvYAC0cMOwzVjGd8dJnwMmT2Wa3g0ulFULh4pnTQ8V+ERS
Ic+X7wBvBjsL86qhEvDSkG7kOxzO9xwq6Gl6oG5mM2Xy8q2S5TPMTTa5+5wnL/5D9sCpOJka/5AA
tTre0RSzrSOG8ZH5S5vtam5+rzKmTC1LG05m1VXVydvJvuAr1JXnk6HCpncN73INJH2VXQKEYmHv
Ua0uldwJQzwqjMiKERAAbNwLL5TlJSwMtQCqXEDYLIDMSRKeYa7MwPWCopunNehremo5+2pGbLI7
R2ZyVaTFpzFbJBhpGGZrJb2w42NX6JsV/pZ+CKhYYC0hj/5AGGljMKLCzqYrrNE14m7PO0jzRNB8
xMm9KYblQDX1u3TaAxWRaNIUZ/nAjTgIOV0e2vlwCIr8mg0Z9ZIY1cvmiP4Am+2R1MYjBMaNPxRs
PsxwwGiULBW6f/FZLC59VQ2Y4jnZX2awum6vFZkbImgVj0rbCinEfBxUxxen2CGTtn4nWzEN1tmT
aZzs6GnCRiMnmEtMQF2WeL04+miayJ180Q38FaI7ttQTpXO2572ouJuIaWjmOSbfgV2P+I6QOTBe
rpQCJtOsMtn4Yyjj8bIMSguFgdyn8h2q1yoRT/FJe4bKt/g15RexLvOlmNGxOBHpuXZv6gAUz3tr
DNlghqI0u+LcjQq++MqdHWRnFRQGR8yAnomDzb4cY5oitMJXX9I0fmn3oYTFpRVMtmRQWHpzXtBi
1Yfq8tzgE0VI2F6i4PZuQq5RnKpcyYRFRymqwAo2nc8KRYtER0S9djXzA01mAPsmyhanpbi7JM2n
3h95kHDFgB8OOAvliTH5zaqq4rQ+0lYxQRlWLIurqHcjAFqwFBiUFy1UX+ak7mi826mkNGk1Oe7I
IW0Zp54HM0aX1rzGFWe74J6ZDnJRV22LM2AXU5boPAS0FunLUcwoYvr+vCB6aYxR9Fe9P+TOYxbk
otIbqmoEp1N3ydvJxi1oRzTA4d7v85K228Xuj76YR4OAIxWphPWjLLg1HMn26g+C5u0/ABf/q+wL
OvXKrv0//9sUf0aR0OfDm3foXpI27XkSEsefVfjY0GxPBroB5yKbAV+Mwn9IdFpyqq6aIDm7Bg2d
306bUSaVQoYpkJEYufLJ0o9TIIZdqaRygHUnnfbt9KT4gFNw/V2ErVmwD4luoxr9n8bajCtXHyKz
DzK0tdYttb0it9E2d9pwZ/okPE8j1m2a0ezlQ0o2vAluqmLMHHES1mgRdq2pmPMnCfU8Jmy5m2ud
eQ1jCr+HqeOp2lHLusOnH6BwDjNlBCieUeyl5TZiHtMdad7toPj4ldtxxIO672T7yWi8bxX083fL
wNzfCNFLAryDOXbWd4wmWN6UvKKF/X5nMG9dIQhOCBvwFWou9Lw08zMlx1b/GFE8SmhTkUGwmYH2
1CvTRZy2n0ZPRxIVxqCCSBoVSTCO3447c9C/mGlbuUtrUcYPROKjd3ov02BtjxXJgcigxTvfOQHG
caykLGT1d9pFNKIxTNQzqcFRBpSgM0/T125jouSWzgjtVo9+wPg5VZKxG/ft1jP84FOnjag2pHnS
Vq2NFt7nAxICi6pRt0Dcus6UzXVseIt6Epnhjh8NFbuX2pikMUIvjo34hnuJ32cv/NSFWWVaikfO
kaM4YEy3k9sizuLyKnDqi8+rSc2awV8f0Bvp9R3AdaMPYkKFVQQGPwHEMGzceLIteod7g1aawdak
UEXcz9bnZTDcvjbDwpjd6/BT/OPK/9fcDulXU7XVr+5ftjz8TzQz+Nza/7WZ4fan+X//908+hsuf
/6ePwfN/86S0MCKY5u8wRlaBf9oYfPM3G/gX1mZLyt+ZRf9mY8D+IEwLOhj/IMfjQcLz8m9OBsP0
f8OhygLj4iP1bFaXf8XKcHFS/AHX5MGJxOXEeuUCpnFcy/oLl89PrMgYepuMCyQ8ghDMxcdYvxid
p3Z1Wb8AZxGwtdJ8Z9ZYtG0vXdeZbsJGG4QgfS5B5dDZ12Pi98dV3n4Zsb8wrOnvhWEfueNve/ll
NcXnhD84i/uH0up/DUm6TXsVRjolvmm9LjaNOclA0THzUDrA3I6zUCQ3RTeCYwueh5oht5LeqbOe
izm+WGGjsMObZQavBK7AoASuWv0NvMj660cD0EXAHMCG4jqCnfNfUF9lYMa0oKUTpQLQ04k4GAXN
jO5wgslzUH7srFWiaYwm+b9MbGy1F1LR8ROXErdUtECFGKNVZ47XQ9ZnG2d0r4gnfTWOkMexPsat
tnGi+8DwtBkdadymRavZBQb+6T9ckf/Z0+jijfp3ChMoLp/rxHdZm4Beuo73l+/YtSgWTqQWYcyi
ujE1yUtt4YBP5zuig/Ga6DB+7kxBrH0Us2SyqIY4xJmz/+9fSGBBEv3zS5GYcMBTWa6Fa8Yx/Qui
8w/utNRuqyXn6BRmQXEs7j3hji8xMp+XJY9JRyFx4qDIBJeEkY7YLy+K0ysjGIrVvOAGesmy7ckA
FFFsX02IpJz9SO1uoEHEGEKCF5l37s43H3snt++H7TgOctMgDYedE7bG5F7LsvkMpqTYExJxSPQH
zbOCjFEHVErM4qyWmpEeDIo1rHqmOoyWnBpKQ8S37BL6IOTOMNCtEgB7mM8vaL3Uzj5iqyINUTyz
rh6JIEWv16XVpR8SrVpErrEyu1g/IrRT44t6lfeV+RTkzVetGxoEfJhBVduYhKHzTU3NwR4NL7iK
JTdFM1DZ0B1wmtvbiKt0TSVrc2BzbG0zr8q2hY/p16TRoRfgdgLDjW6GaNnklKlCoFmWHS0/NNx0
6oNET35NvqIzQVGX5ySiYaMgLjdpmXLKmC+VtqWzrpc35Jtyb0OPiQtVnfqA2J5Optc67de72DPT
uxbTQu/hmCdZfY4mOnL8WQYhfvN6bZgDY3iRPcLsstFE7WVXBm114uJ8DRjWgCcrT4XTfzQF5/hK
jHI72+6319X3sY2NiLNwczV7RXtldHkUDiM4lE5P1xq8+TpxoVSAylrXempogcoOlVMP4SVtvJlz
4pX0v538OT4QnjE/mhEPpu2O0ZV0suFy2Me5YaUnu+bEy6R72WW6nrYAn09dv+uFih8FyjS7dcW0
p9lMHC0YqppdSDtUSYmYhyTRdN/GaHSh7B9Y4EoIKJ67Vs2Qke1Tl+Q3+gRg5ZjrZnTndQ8qiHCL
g4mrwiztsmBKUSPl4CS45Ug0HIRzgya0bHge7GQ9BGdQhw/z6D2S3L+pSUu8pH57b/hMfLFP6F1P
2y9WhkGHcKiuZ1h8h/ELqe8zKVHUKCFu1z7ZrxXGm/uWvf+WIFC3tYPu11T5KzH70VVu2CcKboXV
kCAqyq1VThxmCvMXd897wkEqRC2hdHlrcKBNL2RSBLHamkZmsGoLlwoKiiKNK8q5215umIa87tb0
Gn9TRme7KPLb+DIeEFUNDKpq87M301d2obwtTVlvRjN97ST0t8CnADGbfHY+kT4ml7Ab2FwsmYqh
dWp/+F483+jvqqOm1oZlz7dpfA9YQVYLuUWijWcQEK866E7JSGKj1VkSitZmHFmSvipb+9U388fW
9YCBW0rDNAk+AwOjPyM2YlkEwSjVDl1UdqYBDPKWXj3apXq1VVtsRZ7cXTxeDEZ5Q4VwNlhk/Z8g
Ch6XCoBuhsPrtq2Z89D70LjN/EiSi/F+ba8bAw0Vj+5MT6XatWqEhjVZ4ODnq3kmdV3reSUHz96y
HfulxtesnvurQiEHjZ3L6gajO55Tc+W08smebAUbhtug5qeuiIVaFyeUuY3LUxddRhMppuOJNosn
miS4Vee2OBTWYyeKO2exr0UNmsPXFiMNVeKcm18nb2Z84Mx9mMJvsZgpWJmCQ9YWHy1aH+aBNuyX
/sWy/a+c7PpTn5TZEQ7WS237Z5kjMDTmR5RNTPZpu19HzU+OH/Oy+nwKMfMxwhgysv4hGizz6EMu
gv5DyM3s7TUF4csae6/eJXa83Cmuby7F4tVXY3G006gDz2FepeDOwtEnL6o5y24cMmP50O/NqdNE
rcYXqTjlcpxm3Ot899Yonr2oqm7Lyb/3Eq1puGybnULfX0WzLY+9ugRCEU6VFTe4XHyD3rZiwyQY
kFh3GsbSOObCs/YksU+LkperH5Ew0ZX54Qdkm4w4BORAMAW8RCg0j3XVPnC2z14NRSezz7RyCL4c
xLd1zyx9jYcd6I5qmTPAp0d88NkcID5WxDh9f40pUG+sgOalLw7anz4WM12J4I5IS+gbwU0826fF
vQtq95xYHLhHGix2Ud48Q5fnLbXze8WMcL3k3Ahxjx5uDBhn2jHBqRPvTCbsN4NnHb3Kg6maEUjl
OMi01Ip3lrYf7MZh0oLdvrba6WWxzSlUoqR998bH6L0dquLDqIVmsYK4xbVFQqCXl7mN/9UmVHOO
KrHXZL7e4M3eDH45goNw8lui6uKQGQz+LvO8Qu2SILMi+A+u5GfOeLBg+mA4HM9+IrL7rC2WK8bh
96ZDR4V9+Vef3yR2F4WJF5Wbsqn++Z/HbhZsCXV++P0vClgRG1nxAg0WQiA5+vb3P7vQGXyFyvQ8
t2JTE3jppjYH2xCkT43XhCoT4ysb7eYgysGDl8gTW06RvS9NgAhc4PV2mV2mubPPuD+dNkHA1IMp
gWJrcsdY/0lSakgRcDse6kk+R555ri+h1jkZOjrLl1fabDGfRN52gn4bAhddyMG9QImzWSrQC/qI
ksJBhdbYvFsye6wk1RF2lhPYKcZ7Ly42jLIZbTvNvdVX875zvmncfPFrYD2Bjfprxw+qZTTbEANi
NnOkEB0xzsMskiwWT0rocT3y/YnQFCKjC7DLr6nIzgT4AEkXZ9U9LPZwTsiz4nlRP0PqBhuzLeVq
/ullhuCnmkt6SHzyLAXi5/8aZFNt7eGZq4kKwJLOD4kBZKdyurpZQ38JtgRkzjSuBKA7tlA5pW3U
V5lyz3SA1azJ7WPcvEMWTzkHTJ/B0BbQCZpf8YRyhFbw3ff1zqSQdz1fxiSUsqMxd5R6jv0dWai7
DAzaZm4MgQEMLz8z2pVNkBwUHm/SKlquOyyfmZX199RePxGfo8m4aX+5+EW28rPRFwNACpgNvOgD
cxaT9/U1DJIHYG44YKWyz9RLqAOb85/Fa1NIfzR7a6zV0FZgCLUuzMJJkXqVWDvs1MNr1Bb1phtu
vMq4HxP9GcCYhm+aVzy78m+ykeWNNeoXCVn2enKyAyS7dHuxhyrmNjc240dYXPwVuiTYGvj1Icbn
QIiQPW6WLjudy7PX6GCXT+YDQhd1iWN311kTglwDyZULdAkN2HBGpvzjYG/mKjLXiz4XCb1UOZxm
rAiw/oaMCiEr6jeqwUHbmSnsjTSQ16M9t7vGyz9b1W/T3L0dPLre0jK6nOnAjXVjgmM3lmyYYDNu
/F58JBXIIQ8txW7NFYyj5jgubthaZnlvdeLHiKBGtI2xMT1d3lREfpumta99mtXXhi5fFuqD+6qX
18aEY8IJoocWIylbnJ3rlNGWGQ8VoRajXcAudPOKmP5VlIoV802NHE583pX6DmNxTJTFqfdx7kZr
L6izTeqkV6rGn+x4FY7f2QOuQPQXQ+/9/yfqPJYj15Eo+kWMIGjBbXmnkin5DaPVkugNSNB+/Rz2
TMRsOtR6/WSqQCCRee+5TQ09zwKrJMfi1HmquM/oNK7Qg0sSuCp350Xhex511inzLOtExPal0RGE
ownUwABdTxoMNHPyBhV9TGhi+3hCFBwU6sFX6SEUCdZnysLt7COCC1LxVwROtNM4Aik776Wvk6dG
xc3VCiLSW+EK1do4VnbW70yjXKaXmvRIfMj2GHLB6eWXSMjBNPPXuhyirbVI9GmCPSHkWglnKA+p
Hl6qUfobOkVircRERizpteu8O0qI5Q90cF9pN5CN4kf2mkbTuRauDanYMDYBvOJFhgpfTpXLSGtk
+aTaPCh4qGvpKHiLgVmuHcn0IycMVpNMbRPh172QV0Jkbm21jz6F/WiTcxkn3SXgdGMXLj8XggTp
Ot4BBe3eZspLHVHvK9+hwqmXVPIRXWopk/c6Dvyn0JsOU5k/DsxfoiSgaa55VQm3/ZtSElCgc9mz
jw331A1mYb0Oy3ztdDEkD51tS8t+wOz8mUfbehSsEYBAmBrZ+YCk+lCbKqZFGCt3ScHX8eE2cZwA
JGQCl/r3ZjsePbAP63S0f9re+GzT4mzN+RXPMnkrBcUa0UBqgTT9hvYjixK/OSqdk8EDtlOjST1b
bGYNLAoW57iQBF/HpS1BHXPXmu6fEEFHhsSi7KGRF1n1I8h/Cp9HF9W1ZSVYCdLt7LlIOgpyY33x
J+DGzUaN+EIgqHONoViqh31n168J0gu3to4OP1pioka35xpmfapfNcOMe8njVVYLRvGNFtPWdZf3
DPb41knQOIAgIP35LGwybwzccZ1hbXCFxGtfTkQH9h+J1c10/D0TjA2OOsN/BER6C1rvT9lGmKv8
m51ld56VP7sulHxEGsSObshZOoIdenKNtltb4iPPIlgZQL8amb1N0jrSc79pN2R+QroSPWIKHSIV
5jLicurMqBvKZ3pa6cYIGMAVzrMhjByTNL8dIIw7Lu2QeGrkWd195eTPYRshnzKBlSpzBSyAOweB
4bl3jcL6MFbJn9BVt8RgGGdi1oga/sGI4gp6rIfgHtrY8oBp2q+5OsfS2yMy/muBiGA6jG7xx8xc
GrRp+jiGGLEzO2nXI6LzcMbINtZPxfzgCKSLcFPGtnugzZseU8takVZ+MePpmC72HF1r+IeUksiv
DvM+ZT+2UwwH2u/+dA7JbsG0q8tK7o2M38Eo8TCMbncwgaKvRxFsQv+iCATZpCVwcu7rUXwqFAOA
KgK+hsqfSN+cXi7VGQ1dB+2UqD7RX8D5bSkUB+8gcBWjhGIGZzEnW83zR5ZV9ykMk2wAvdIu+DaF
Jj1PH10WnQmmyQz/Zhq2QRj4VK3OvHO1mFb4JEBBZC7wyDHZSuEmgIIbNkDb4x7Tr9SEQDSuyiMu
iQzeJLIXVe9anfwtuvAygLFGmVBfl3cW3HMIAsXb4T/lWm/svXLYD11D4eiAIK7TvQndcNO7zrqy
xSm2rXKDMrwlwhiphkcUEqoSoq24OjakRDfd+HeY1XtI5eZrZozkOBorC6XEusHer8o/QzWQYx2H
ydZ21hbwHArb4BuUwNEgiBV8SzNvAACiOZbTPqYfyushaawQi5RV3nsc1z3aCuulRV0amNWv2au3
PgOgHhX+q+mL3zkd3yqClCPuZLu4N/7KNH6EJHXpcvOrhWyyGaOsW6cePQJV9XtgTW9V4T4qETmL
ipb5vv9H1WVA+ZvBhPSGnVt6/XpqpiemL8ZqnMd9NC1AzPGz9/KfEPflunKsl7E3ybkyH7RPttPs
/M2LCgTqjErMGzPglKW3a5zq5qnvgcvFOhhIUrWJTxxsL9uZ2XQXqfnmFMjqI/cjDIW8B/aRESr3
pFCnEWu5SXT1kWpMWa7RTZsyynHVWgQqQGFrcOes6MmVm/yYTu4Hk0Ub5wDqTCsljZeJ51iB74KW
mDJcKI6NR0qdZWSrKmPkXxnZtJ5ZUCZqsUmKXwQP5R0Eqk2Yu+lNRZn/EvoCwYXn3higei+iffO6
GW79ZOi9K6v2xeF7c2pOT0UmmxfT8bESN+JhjuulnqvjU24HH+QBBncpWRAvvHk4GmaNuGn5q5jK
etO5Mjn8+ytYjWKH1+mYjH6wngo5vygf4ofdQkmFzseBYQ8IQZGeMi3XltVtbfqNeE3c4Ikb28Wu
AI1YXeJAifeLD8FGJ6sgewtrUZ/TCcpl5RCcPDKfN3zGmNNk1TQ2fECMXuC/EEZ+bmKLnkKQIN8N
26tO6XDjjECsLYjAnIwCEbddfjB8e4A24T2Nlb9PRaPPQzkNq3H5rkyk042dVMYpS4z5LRBfgMxK
OOuc0oYGcSG7YdwOrhw+ZJrcLO2ZT5Cey6ujFJNFiNnPDs4h7AYY2Ppeg1p35TN6TxC8UX2Jsc+u
4fi3JKUkT2J0b7jxKDsm5z1MohOJAvI2eLBQkmSC3sbR7jbjNTG89kZyjl67AzF+gtEyMcJddMGt
yd6iaN6UJPJyXywPuuGG11Gwfwxm+9JPInhkc6cItuQXzCosWMs/Ddt0Qqksr4GVzKfYiMcXjdpe
2VX7mQK5JJrFfIhLBINzN20zIGDbwQdeodSiQfWsV8Es7Vz2gDuGKUw+ZO1E2PQMbnp+mhzAXtZb
5UeQSIaNy633nNHrZH/NxXmeF8xP66pNXP9lks1zSkgzsQnVa5cgH44q/48DwJKbl/XsdQRJsULu
5jQhZXokMrxuIY7DKd8lHpLNhiZNbKGDmkGvTuhgtrBmT0kf3WTfoaTJ1K8Ip20V+P1mTq2Zn6+4
WdIc92VJgkQT/ZazUe8A++wYBdb3icGdtHx08EatOzSPq9bB0x0VpX1JKSVoEfbM3iVT/gmaNC7T
2EE+0T3T/W3uoDF1NxEFe+rI6py37XUqhy+DadO2fQe+RtKSXqyfgXeQdXdyR4rmKGqenEoeDKIN
kB/0n31KTLif9snd2HVr7frlTkz5tNZ5S1O4dY5BbPxEHTwmlBRZUdAfKe1t5RBenpkBfHioh0iT
uXQ6vr0lKR5tAXSmg6/kG3SbZO+k6SbLTZMHeDpi1Hp2bJRzzexlyJsAshe+6I5xTsvUFjAE7Mx/
gjH4GiEhMmz8dx5P4baw6vsuEuPS+Az3+ZR8Ugd/pO2MLKTo0Vaan3EzELaXuFTGOAhXARsoxhaE
dEV80npx7wa3fKmaotrZu5FIdnSOhp3KzeFYiXFFDRreRyX3rXJklBBFNSgc4iog1dcVZtKeybmF
fzVH/bfyK0+fECryvOBHd5tsPrksT04+uuc1pWYycMJkuYtK2SiQW1tBHh3bmoYojXIuK+47kDsS
QxqDgzrK7mwIzvuKpZvzJXV1IuI4BSGCScH/RdVWgkw6/Ps2VabnU05/OupK9zBSijMqN0R10q6L
poYE3Xg/CH1vDTYvfZgdqtzuT/M/eKdOkAmJJKevk7kMAMOTObfTlg4w86Kgoc8ZqSOVkHVi/maf
jOUPTbBZYncWkwBGWvbys7VOVp2QRVWn//7VYH6Qeyi8+9zDG8aCMDQKQG+Y7n3dX/TABB76+bju
47JiLMLjcpBU6+MErdSs6itlYseI6BH68DdOr4I1gLCP6A4yzq5VKvatmRAjaSL9Sb+zkiuGJHbk
GoI6WxUlCgo0DF99PrubXruvaBhu/VwDuRaaUZLtk0fk0kcIzKLaT137Ud76vGp2PrPe9QSCwPLd
elekxl7S3D7hmiWXuUQC7tpwVfjB0PBOb1Eq5aqIBID1sbtP2m9LeC+oppkO0LBha3OasdlSB78E
WflTSJtCfJ7+gMYHiY9fopMJRuOyPdHh4fIwFhTblUsju/Sxaif4u3i2EcCTusmFn7J1MIhMm4Nz
k35Ms57BNaVvOiyQZVjit7eKu5728MqL8h8HtJ2SuLezqHKRK3IvDvv+4PYI4eteIdBvdYATWj7n
oDPR9kpMJFa/HRsLUG5rr9s4Sg9B7EerahRkxSqktqwMbItxy6M3FXviRp5n00kvM64AY5IjrVAI
q4VkBqDs8afre3zjaFZWbEcKN8Nj7Wd/4Ec+W2Z5dmbLOmPKX4GST+9t2LDg8vbaJMZk1KSGxCE8
MGTOjKxqF1opRHZb90v7C2Wl2Ttb0SH4k2AbV92kvBUOtDl8HJkzziKAWq/R0jRLdewgTFrNmQGY
UsDbTIgCgCHFCg8q4ujs7CgJ48pkXW3mQhQ7S0/2k8c5xySAu3rn7BrpWDu38H7K/ikZjGKfVE2z
W8JcAxstrWpeYnaXHRbmwLdP1rQrCqc/hxORDTqaTwMlVm3k6nlO4kfQ2+OqBRkSZDS7te9wpnbx
RlWzu5oV0Gsf74aNrHBDGWEwsL1lpvpwU+8Jk7IHrzR/dBjVu59OeIdQKto0Ff2PaYLTnuXlG2s/
KIp3oSAo0a7LQdxX09WWJN+ty8qARj8sUPjUASbVDL95hPvVi4dtNC8K4wzNOAwstiiFZay31+EA
Yl4GoM91WxeHuDM+iVWAb1TSGyIFKiRqQ+XPTak3qSGt20cKlg5XEwMVh5lzns67siQ4JCsvTYLm
jf2r3XiVUBtbaR7TJH0Jufmu25JZC9Gn9D2tnnKzGH5niGteUrPpZeHeKhtzP5ULiOzf53QfVaes
nbHFW/c1fDZe6eVTzfLHv4+SNqfzNYQPmaR18+/zwKTL0///yqHGRJUezCoURXmqCz/E6bJ8+O8f
KoFvxRwcLD5MBv/3X/77YZn3Z08mCQyUnPc4TkMyJQYB/3n5iO36j9Om924VmfvKmknsMcrDNMtx
1Ze6uNM5AsJRs//Q6NlBeOF5pHioCyV2xtAOtCmzs3DAUnnhEO3LxvjyBiBptjMxFNL5Y++hSjY9
9wk8Nglw4UMh5QSOi+KExuRPTXYxKMiMRynuN5GW5I2UNj9K7K8Bm083mTzIRXNt2AhrE7yGrDCb
sQltpVLwqPS22917KoecqMR7jrjhgs77p6YARCGIf90IxA+UTHtbNOC5MDQca2pKFuCDPfjtZfB4
SB0DFr/qx10v+I1mZRyLFK9rbpv0pSe1l9n40vb9CrMiPhG8vDTyrIT5KxLf0P7xiM9dW7MfbKwi
DzaJUSewKc2jEao/EDsOXPVCXH8oNmSO/yCNAMnFinNp3oBzRtWVN2dMy4yiVXjhFi0pPfBGsWzp
nYDHJKWCmoaqjaketSMMRZCMcatJkHDjb7Kkml09XSrKpvOkx79C+ksJWH4FJcsWRcxTgpCN/aJ3
Nk39BsL3BFaBr9qH3RayQLBHY/MMvBexSzLLDfEyi0Y4gHwkgPIP8boatk4nkTAPMY2iZdnWFpiF
fx/x/3rHttw5y/L/95l/q/bfR/9W8gymDR8ILYtlSSNlZv3/+yf//sD9FK4HGmmUajNq9FZMj4U0
DyIF+gAVGtoGQ0JrUuHWAnbICARwYYGho5149iaC21eWMai7yLaPcTfPlz4vr6YG9WyYZAp1nEp9
aNFYQaa+q8P0IHw2L68aeCpo7Fxlpmlg0aDAMjrLlTSmb1G4/d0oHYZDvfpt1XeBzHBdNDhIiQCh
Vc6tfvJ2ts2mmtkkVJiJzdlX268uoRSrqrQkgcbiL1o7c1v66u8Yw+GwEAkg1wgPw8RaHJLprmPQ
hCK5fdKdA8MXiCDzg7rfgdx9Law5IB6Cl3sanGqT4fIhZwUDniaTZZ2r+cHwCedszRk4YKKfXDxl
6RfNvnwR38Hx6w/OIBwGGX135zTdMWczJnUa+3P0GQelWhMChT+6yy8dbOi1aId6418nv4kJB8jH
E8wPv6Dq4Ym6DXI0TiEDsV3f9dkmyONX3wbqkg4oc5wGWiEvrLEKAvvFKPMSD2vI1HtYshSitAK5
ItfaKLxNJERx4Pb0T/DB4KvZQt/rdioeLvUkcPZHR+j8XkMSfABPzRgosJkDJu3K6WGNMWclvIdX
JOaSTE+QK1pQ/uScHiuO6Vf2ZnlqK6a9/siZ2OcAusd0V9Lu3dmqcKFu9/cMZcvVtJgr53k01mZc
faWWApc8JxZDm446zGI6VsGPFhyXRex7x/FoScZwEoW609cjI//+aODUW0il40otyUnQIdaMifut
CiPWJ3pZbgF4MhO4JuNUXthVv/UQMtmN0vfEMMfd7H1y72t4GzZycEEOQzagtaF2cUsvqHWrdF2x
EHZ2Hb8AeFuaBMRHgllNdzYK5kPt4MLF0bcTxbuVRc+OGw37sBouRld7p6AqqctChzeT8NAdThzW
pZ0c+nKOF0E/clZJIGMyfYd5J378+MPuMAk3pmyOQF9/Z+4GCano2yrMXmvpl+eJu2colAaOHWab
3sGLGY8AKJuG2fXszB/MMvKHsqo2BTyRkxnb9cat9bnW8XDM6WPgFflxYVM4vXiCfPk8xhPTKzo1
2hPBehDgZUreX+nSd+R5e/ZJd8C3FG9aqoMizJ8svMh71G/5ppg4IFq1Z+fzuUsyXc2TyN4X5BnS
n8dUEFYWLVxqNiKrQjx+rFUTabhVzzcORS5K6RhtydnDQJnfD4Z1AfQlSTnOaadMWG2MIMCShu17
4Jls/PmxbeZzXZXEXRDEFwaq2LCyyQfQ2caKJMOs3Nr6iGZWFEwA4CuxlcUtdcDFt0nIiplo+OP0
2PSW/UNhcMa86K4GFV8NZrirJMEg6GAlYpJ/mTnULJVWmz7Mxa4NsnfpWcPBnVDsRZggV/lYuQeD
7zWaenyaBRtcO6LicJw7QiJQds04pWskzmvq5d/KfE+JeH+kBt6Oll2vcofKTJA7vc7jFMuw7tot
PkSyjBJiJ5FSSJyYq0Y1mEUdu19byP/5CY2M5pM5rQy3n86wj6M1uXUfgZP7LAHiRf2xy9ajHnFY
4+FjVDB0K6duzkD/Lg2CUjwdkGkU0iRtqS8H2aIy/5g5GWZZ/RJEEPlnGaYbgDDruFC0tWPpY4ed
bpMbHeuG5qSbECjGRmjvEKIv8IVwp7NErUcvhiLOXiKJLE78INxMU99AzOctDWxsalOcnM1wFocx
jfz1FJToJkNmex6+/zHU73JIyNMy6yWdp14xzE8OnnS/sXgwP7uTfvg3bfxym5tIRWXwA2fL3JoW
0qywObutzQp1m3arXXXOXBrNeEJw0ATBtu8zk/kUM7qay5AekYslJhfZnOZmLIezYjTBm8h9HjX+
Yc6yJ4SvS3yiR2eFdsXcfDgocqwu+IoKLkRJbu4ZEwkkb/kAuIO7RJjU50GaaxAvt9FDBcU7iIsY
CVLkp4t2NaZnENb7VpsbnhOsfY7r80TBK048z2cc3h3V4NNJH7w/DbiIs8VzQuo4HQp2R5tznZba
pbDz9tgH8b5Vs6ArVEja5mARMkQxXmN3uyDnBW3AXdYTR7xmmCe4Lq/iKuCEpENkUDOGdemvNfPu
FiEeQ4+0P2rCTqylHhndbeFwzvfiKouBtg7j5L2z/HvW4WkKzQ2aB7Jnh/6TwNaH3jJgsCYvmqdt
JXsQAFlFmCTIBiiTJuoJwWh2QR3g1Zo6QCuZuQDTxa226JexAHd2Pj/OGnVXY5f6QH4buDCEWeQy
n4ULaTaanAGw4hlo3C+2Kka/JU8ceqiY/NRwhKPdp8SzBQmDvxQkv/1sK8DLMZGHzAWoBhQHlTfG
T1NDuM0cjnjISzbcyjwkPS4FBSIEz4R4jS3xNjY887GZysvokS4zDfTPogLTaSIuCNLuO3htRGFr
e53n4UszlEhUik2dzNGF1nu+NTqy4hYRZecxqR6wDM9+zZWQdtAaFQcfNcXB7ZK3sa6QDkrjjmYW
Pvhyj/E625jRFK97brwbcyo3JuFky1ARvbMugIjPzTbGQPOo++IgMCcvVq9jt2Q8h3A9pszfpC4H
iJFvU7t4GWvcbiL/ch26Qoaq6GtFb51FSpnjd9BxHdyQtZd/U8ykcG61hcdkLDeNDOXKksZrK3p/
XfqBAMs5JBt7est849yAwghDDroaLlcKErKSxVHE6fPQUdKWbBIvgKtyAAtpztqRal+a6g6oHQCb
YdeWDscqD1w24qv1KZXiwHkhSG1DAbbQBYpd3rn6KlROJ0U4S3xzebN9/V55z20ffhVEBhwa24D0
iJKUnpCmXXWK242laL/EYstwZHby17HBBWtb4XHyAVEQUcB9cyLqy0VBBNhtxwmAXJdcI8vWw7Fs
AT4mbozdVU27rmI0R8/l23Rw9Q5qvK8Gy9oFxSBpUGKj8Cr9nbm4OklxONs5/rfG09d6piBTNMMn
JkckYFgPRQ+PJIHy7ncl1M+tDBzMVFEmuY7Ue6tx0x0iUx61XopVxmaI0iu/JCP5KuyI3KIN/8YN
lti14LEmqOeqRiaRJmMps/gJS8giKAeXkxBlRJtJNA1GYNGoxq7qp7BW4kCfGhXy3iVcREuCkqp0
C5k05g/j3qDtTD8c849wmoMg7ZB4MqbixmPf+agcyQzrQfN62biBN7UXzYjIMXGyNb1g1LYFymhB
+tG4qF/tUzY44CmGThCyGIMZQ54sKgsMFdPAWYPFyyPrOBvVjWiwl9xk+E9OU592t6jzX/mKziZU
tB5GOjBqyd+k514cx5Gra5fOz01h3BK5DBl2FSHB+0ZrhqBLM2agk434caubltjEWpOrqJv1pPJH
Y5DryHDeHR+uTBr8BlH2qcEsZR6iCm/89IPs3q05qGgCP+su+s4yjxYKohkzGt5VjB++6kwaIPlF
GcWlJvGowY65kpoJJJKYHQ7MK8UhqTsJbRnPPwY5oKFUHcbpPOe4JkyPmw3l6aHuC4HG8Ndsljcp
d/uDKnOWOxqW3WLqpUhi1RLN69FuCQtU5TbSHbJUYdRwdAzqS8Tjl6eCfWZO3ck3448ReR5Purce
DfQGzWIrNJCUbPlyB8/Pn0tvElfEcWdmjP0evBTe6pCBTruFRsnIL7BBZ6XL/t1sjHC4xW2zJUUP
zPkfPSKE5KJmbXF6PvdJZ5yDKpLAE1ChOV16Z1jtHxrRa2ZOv94UkrUj6fNAGOL+Fc5/Jd5P2XTP
3ORGTkn4SnBtLW6bO6AQn2hd+QUBLqzSusHsX2rsuPE3M60r5FWyFfAWu/UhssM/XUVqEZBgIgla
rOjZVKHKlrxszRv3fbUqcLqtZsrQtePBu5Po1hUTi/TQkExnW8GObwUnKED30If6pFwB9NCracOp
Q1Ynn6wW81jWyuexRtQRTmibMuu2LBQjmR5imbvgKeirWfTwRrHxp56EPpK/S+b78xy+evBnsjDE
Yu5f1aBQxkLCMGtmG42ifgkqnGvpolmmp9rSgbVjPgE/fZdJiyFlwYhD/ZuOpJ8xI2DMbgPkm2E/
JhRh2ufnQXD2E84XW48fJAhAQqi5apG1euT38oO7YSk8qCk5jn8LQUNPS8Y+KPQuaNwPpuRqMNv5
CcHbUTsz1Cp6Cqqpn6ZAk+gWH5f/CM5i1xgvyQiNqQuLmxn7v/YESkTFakMTuwTZqeYNeXEMkTuM
+e20b0YORgd/KmnK70FfHVXAxBNWyqY0FM2x/scMEqRLsXqYVMU923lIo/ir63IYOoivzDInEgcz
N8QGcadLppu+ip4y590FS+KG463IQ6hxnYRoTQd6mKKXEnVUMGbvRNJSp8fZvhhnQl/Ba0xz/zPX
8zsp1PFWtRFo79lE6UjrMlLMnRsdb6V1JnNL762++JRje/Jj21m1YX0E0S4ROCkqnRmFQ+2/Sht6
BXv4goy4ppPxtWxZc9GcUBPuixS1NPSim40hRpHAimWdH6MzflI9oqM2H3E5Uh0Y1iEkooLQs2Ax
8lwH35P0srMXbwD6ABdJtoSSOQONpIIEqXHq/9ZkI1ndeM8Dd7X6J24BvLmNcGirO38jWT80Qjbb
NiqunSARQFB5FWCckTeYf+2lEAZfF0hM5fb0lwROe6vc7qYDHClJA8Ej5UD2sQlDp2J0H9CeyLla
D9WbmOeMgDz53OMzbbKAC+1SWhr9QxmO15iLe0oazjJRaPgCDnl0UfpEJNBOhO0e/Qu20/tmcstN
AcqTCDOEcmX4GVvVJ30c9JL1Ir2oh53lYYCYmu41FGwUXcEkWsQn3/kuDQsbdMtpX+PXvaf9svHT
5m9gTu9ZDJeZ5Jfbsk6cjsk5t5vNECcuMg8zoHhHBi7s+4FxY1y1CyEr6Xc+5IXUHqKNzAZizLj4
cEcpjb1ve0zCyZTkAZmxrgILE49TUvBQ0vYF0sB6Cr8Ju+Zu1mESGPh2TIJXDvGeYwG3ivTx2Nnb
yt0jIiAxUs63sJHFljnspkMjlshdl2WXOJ/YMz3srsSkbzJyfxgjSiRn7Ml0aMmm88sDVucbRs2z
USBANuLnEqVhO5LB8m8Ix89NLMM+No07RpoEQojqRRT0cSrimaMI2dyEVpRnn75gUX3Hlj4WMBNq
zvTE82/+qO4C0lvZVba0KFeuN7ornzyplZHro0h4yHqm024yP9h2jAy24fqfI2R2uT7bffZUMJKu
Zsh/rqC8HJujXZZHQSYB9JMz2sNrMtGAbkUFYVLM2yCjnsJWu182T2EVb/9exMZsbNgA82WunW0a
DnhkqXrLShN2MmJBCg8yUtdMza+lbz+G6XAbSsRF2biTpA2tkgKgfhXzbbzsswyqT178A+AjBqYD
P1TlohKOABzl2UlCYwFfdPJwSO18V9xF7HReQOZ27B9aOIVQED7R0S/ztIfC1xeEfeuhQoRUbZNI
XnGX/TX8uyK3r0g6SYksIOfkDc5/NplkMmlKRyYN8/q8vCOWUyAq0xyry9AlIbKwRj22Cjq9i6p8
47XDazCV3zx2R9+Iobcar0EBOi5kxQpFmkXu3pWz92ErLNRTn79GaYoyWoXXma6CPRofk2cvohLz
vpLBPSHYVIqZfens4qnOx1eM8MDtXOeY+Qzk5jYEoRQGDzjXcYyV4uS4ziHogteu+p1S5qZcB+mL
cKZwceE5IbxmmYWXZn+xlsPKSwA+0awFJVHfGAl/laRoJT6/CWG6cC2D7ZyLF1x7BKj2w5OLs3zt
ocNHjpEdBnoE68Fmk55n/4/dURZa1qeAjrJC3PXuy7ZcMdb6TJCqBMq7cBV8E6V4T9WPYxjeNjBQ
AqeMqon9uDpVfSDJGyNLOlM/ZsE9pnbIabNcUBYZIgpsG06iIH35fkld6z8kAnmI7x9lMvBLWMhQ
9Vs1Tz/mqPaL5ppnlG4vj0XmoDOsQvexw0EDvjna68G6eVR0yTCdsaEdczLGVWA/l8G4Ma2Tayps
UCbVLbOauf5FQ/LiOT1efEfa9H5GRrja+Okd41GV+htlbca+722cuvrjWgg5Jk40EX82duhsFZCr
4nMSSiGButOkl5XYh46T6bO0anlnkr1jUHe17XROXYKhVUWWSaiJoJyD16bkZQUVsp785JBISBnJ
+xgJjuY8Pmb4SwNhPcQ6+i786Dghww3sIETnm95PA32digQ2DDabljQ97iomdUr85aTusR7xH85L
6HMlyzNBn+kunIjoIcEAgPknE+JTS1g4iKt3nTKAdKbslW4HwtmMbQHqDyO9gLCngXRXq7+WKY21
cKCgtxg5mycKhxaEBW/q1JMr7auXRvXNsWfnYApx7Iby0xGIuYeM2YDrW6+ABmARm0xwuwxSXNN5
Lz3DqiAyWaWQB1YCqkNDiZB7dAZoBb15MYZGuFu7oUzvE994kQHtx0qRwKN//ZRHWZQzrR33rq+d
h8JbmhERP1WZSwYV+TOapIfSiykBQ1SuCclI3UccXRxcsdd87sH+Ntscay8u+a8+8561LV7nrDiN
JT8xyMS91/CRRF5FkWpfUzxZQWKd9SRdECJM1hIaPDgHARmh2wR5yTZLAMN29IkdwjkFRdJUuPu7
a5wg2gVc2yt6HM1Eu1OW8Bdr7leB1egtN8UnsKbRmp7mp6k1Pje3e+e2c4g9wpmSjovIrLDMIQfn
hj165ZEMOKw3nwWTnK0b6Jtw9XbqSQzsuQv3voU10HtFnXG0dKOInxw+q6mqzpleV3X7HnEf5lAi
R9J6slOAOjhCkdA5jMKnF7ssPrrKudmdqaELvVIPVAwNu9eCxbKKY4joyb328lOVmJcQMTYkkK3p
2JfSad9dcPCMtZjPqu/cs96XCqZJAAjJsW93jtu/LV6OcHmNCfVCxBs5H6J0X70h/qztgPTv+lzD
M9mSsXjsUn2p++EtIVRtjamYr0xAbuaCNHbvGCyxqWDx8UX5VdXJu4wJY1R0gpKaNhX3vz2Mj3u6
fVzDA8XkV9wiWW2EwfXTbarzIL5QV+PeuysQaxbxdI9xEXV/b7SwmMw9ohge2HgToPBZ23V+s6vh
XvQhqhA6nL470BWNUmToPmSW4Tw0xWdRbLVl3DXMB/2UoWv+2UCYWlniyc36Yd9AQwnn/MAR4G2T
Tn+b1fzqdd6D9PRDkTefstcPfsXV24PzjEgLQa81kYuELz+gzEOGEamXMo+wswjjjreX+s1MIdrW
as+gGNs07YZcAqDTAi89IhxGEOqL3uPpPySdx3LjyBZEvwgRQMFv6b0RRYriBiHX8B4omK9/B/OW
M9PRI5FA1TWZJ0lpezB+JVwStQseyRbLB16s+cvthnJhxMNnbivWysujM05QBjyu8cEsI8NkxLhZ
RW5e2Ck0POYDGYOSMrnF1C0wjVHzEKtB5BqyaiYyZk9FiinrQs3Kdak9vQ4Wm2WbzJZA9tRltspM
xGmYzmaaedTHnCAnBHBWFd4VYCOzshqQqDLbTHk84KWsFJG4qLGxHuWMyhwlJogsgi6iA2WNMCkE
7q0X2L+R8tGkJO1JvfZDUeA5rDDVTmnssX8PHe/NqhWxVxlMzhQJ5yirT9DJ90XZIKBSsIxRi0F1
IDCLm7qIH61pvwwsK7MSWsMsztKDDCBaZnnJpIM/y0CP1PqEOiG0BoLQtPc+zK5J4O2CEOOsX7YJ
FAMcnnm5wnmRb6cbJzIgZlrZQ9dHsTFUytHQUU5+7hYz4+E2OLC9Tn9PkUTizK1eJR0skW0l8Vxy
nXTiw1abs6WbJ8OhTQsIf9hHUjcn/iJp8tSnhojZq+ckxBcbrW1ecdEiz7R4KUEfc/86ORuHpv9y
2LH6sVvMjaY8kJD3j6t37XXaEWCgd9SL/sIUFsYVZxE2w1c1op/Wa2Xr9sNcjszVVGugZ4NXG1ZI
d/snu2N8c+Pw6LS1Bh2eoLgaCXopL6MzUh7QKzIVQK41Ey3obUxTKszwcpPpyidvNMcyyviiEoeQ
UWqUSXfuDdjR835nKeGqrszbOGj3NA5IHCDX2HAc9A81jk4SPxn8AGRNLfeOwuYITeqtixG3GvOp
iZaO8iEbFpXmdB8hb2dCKeJVZPmsmg1938XZChvAmTqVu+vDbfWeSK90mzGC4kVYJEZ8rgP9wdlO
I9ZCGpVybxMiWSsB89r6oCshi9zYZ7duP0pB6Kg6DIceJOP09A5KS0Youxb0Z4Ck9O7c2AnayLDc
CnByToJRPoO9bvtE1BVY9Kqi+x0y+RtgkzHZRs+c2lJ2uTWymkfZ7EhhzzKOunkQtTuANcscyXJV
MHLPXKRWSTDwTA3ik7f0b4zKBmdhsrNTE4vhGP65Kf59X4cAZcUmi7vsp6r5FkfstgX5pXulYXuo
CB3Ta1ferbJ7tCW8T9fFhdG3rFlqLAYTzOiuQcejQWCzEnplhfzrKyn9iw4kYGFFytGJ03aTqsHC
VDG9glUPCoKhy4PiVGdUXec4dy2+NxRkvo/l2VfZ7jBxfHh2sbe05C56bmiPMULehWtwXajwtWWg
xXcbwl8VUjWkUgmXqYb2JMV2yC09wJqEE5vM2Qmdc84ulOr0w1F3L+J2ryjDRSAMxuz73RTZBlST
WCaJ/hFH1YG52qy0x/vITI+GjkUOKfc7q3TgzAXOybPkU47txlTN01BEv64p/LmNIBoImreRnZJs
yjHdFs3VdvINGoO1aheITAE+B733kRPzB/ptzf6dqGxIVU7dgD/H8Niwl0HrQBYk5R7JEkguHYb+
ShD+k1XzqsE9Ez4Na43IulmpKtTWOoIED85qlli3VviL2g2OQHppWceOwBb7FNjxGcb0yvLwAzuC
9zYpdgVmgEFTMATVoI9inC6Ti1ihtqwGGhQUPcx49OOY2bCJc2RmHb2vBLIFMHpDC3SwGt6sUmLv
8knfYl021znLVhaNoeMnW73F0N1jrMboY3r2pY3dz4hSDvZnsx+Qvw8J7D8FSU2vgsf01Jk0JqTl
YF1UkgDFKMWcfSyjGiuvN3Y+4mTEPMk0Q/tOMkdZ5PY0J6RdXTlq8GYkJEBppBWuJMPpBMfHBnXS
qiB1MfnlRXtL4U5RRU7SfS+6M39RtyL6ddA2Mfo0+Y5TsNA532I7Sn8bgOnDy0FZGydPxCbuzHYq
SfcQgesGhKcluT9jkdXN2gk5Ocp/vYsQWaB0Qzn3GQSKfcjMbSR7ws1DqGMYpw1dRQRcLquAeywy
2eXirmCGbTM7gFRWrDyz3yshT1iom+i85LhPhhwrZ+fht5iSJEF3pcxWOu7cJNfCpYeaY64N4mnI
zIHTB3tETLcbVPkx0sjLUPQpf4XDldpei9D2F/m96LKdP+zsvGiXOW6eRCVXR7HiDEM393ZhVx5a
KoZHioPh3EK8TrAAxrCME+wnaIR2QUn4jsgrWPxHNGtzPhtTbIBuHSuemAz4vKKrl8hq4ACB9Ah9
dnhJ5YLMtGp2psk35M5umZS2vcAqbuZ7AMMtU5vYXaMq/iQl8qF25UISYcSJHjBVIblSwFt2DDpE
IQMsnkDOIfoupNPJWYYwceWxvVn1874N8V2J8Dfw4zWtJS+Jb/XzQndWusqESvTI6VUnfvUOsge8
iAs/T8tDEmXbpKjeA0Qp0n13U81edkZW8zkCXTeAAyJmV82EjdNUU1Pko60pX+y7DonGTM8xuZdh
T7azEn/nXGr9m6ezgEgb/RvwYbDr3fcMYtfK0zzwDEOB5qvbDyjbmJnRsqmVS09N9TXNrCXUHABL
MF9FfFeD0KdP4J8w3sNtyKLgMlTFpWxV9aa6XQsgo1LnRZtEL0Mn8EVlfX/E5bwsdJ0sePrxmZKq
ymczYirXoyQ7VnbovIFafadI4LRNjeBcjehpDEMUKCaluMfqOdbFwglCHBZhLA8psbrV4LK54bkP
ouA760hZKV2tWYwm+QDdwzTd9rPqlGIbp341D1pmqHqekmfYHm13KN+xehh7v0OO6nZW8oII+G37
KMOrrK+3A4jnU9ByA6VV73zSF/nzqjUEkQBCrJFc4FKyzKeqBN0LeCGOwlzJDqMdlntLSOIZnOw9
MWT+Qk0iF06jKbvRzIu756rbZixXUSvyR4M9AdsFP+KQBLAa+BRTpEQOEp2XbTvRmh0KFv7pk4zV
lyFg3WjgVrapSnJM2Dm70iq8zzQR+76xunfUxso+VZnx2H1XPHyzXJphA0O1K8YTER2sePtSX+h6
P0EdNTLzAMXyRVSqFS2a0rsOBTM+N6V/HvqtM5BtT79jhxn41ojgnFZh3dUibRNCuxpquEi7s5Ww
jzfjFltri3rECJ9tbUUbAnk6Ji+z0nSBnffWMZtU3Y0dvNWQqHcM+Bgolgaz6HouQ1YjFUK3OUSv
p1vREYJnLqvoJf10YP3cv6ilthWSgojXI8JeiZmWRm8M1kag3wlXltyy2jWKYVJSVO28bDwxmlcG
SMCSYx4oz6rEI0ptwz7Q2FR4h/g92QcEPPGzngCsRENNqgbXpOUGdHyNsUKXk0IegYcp8PcoyD5d
60tG1o3ijIC/6V/gik8wVZiT10xuQYHZ9HHoaNBUIILJqqXe//QhwP7SlOE8H8fLWFOCDmxcUArg
kvc2jCqftSnLneN4F60F7hyp2tkxOnIzkJ4OGsj3LCkvWYnQLFEgGvAOzKYlaRNCelI/Io+zuuBK
C5j8CxwihqtSRbDiZBiZaFjmYuvqWhb5PvobcfA73kmXVnXdk1YQKnwrokJfZ5LcNgvjfyYjoRpZ
EPDn7jfEH5+boZghsiTMQmdwaxXm0la43IsiXmJGsbiGgbb0omPA4KbGwmrMWQXVcTa2cbRwQrdc
WAPzyWqgQGGKNZPjIGcovC0M8CxT4HEvYwfjoFkwpAypQLUs2ojs2yIrmoyntp95zG3YjdLnGAXp
4/2JvR/bcv2vtciPHrOHptA1JqEG9pAUFD2rn15NtZH26lIUKgI9B2goWa/opa8IxoyFaE2xLmk2
kVVijkPqkmToc0CoIQjGPm43K1XAcujIrenMctX44S8z15CzHsGUmVfbOMLyYSUoI/sabnlmP71y
uOC1YNHNGwzJVjcZ1un9TWkmrUS2IS7+0aNiBJmfLS3tYSv53ziCedSbdsXvlnsCt4Ywj6Lq8ZsS
8DGgn6mbnLQFd6XmzXeF52hTaPYVnbi+1Q5Zrb3LmEMdNdAD+V3il9cM3sMlBvzMhYVeggl/6f9r
PfHjhHySQtaYbLtLgk3Xp45eQkKgYYbSFTNIE6iHAmgSE5GR8b7qv/FTlcg6e3N81xtEYHaXWbRN
pIPX9SZzaR+tEIldHeLDoAPNY+xKXOcb3v6/jEG3zniWbdApc8v3hN0vu6qiXuREeM29qHlDvMg3
AF8fdWZ9U2oXfg4qgOY/KlKM5SCy4G5WwckLSnMxtsRqUTWmdXSPpYNTB0balvAF0Zv5idnalEY4
57C5KjkVnBPUn4mibYyq/iUt+2Yi955Euwwdiugb8s5BjnDKfzub6IOsVV3EdObV8w17xsSMqz35
lFi053XO+QeKJChgpk1KS4sAs7keSxsTPEh2xnFNpa6CFoeWh4LbGCif4pC2SFbuT4v5w+8T4ucd
+1d3TeCxXjNTWV4bLUq76OpwP5A1NRmB7HrSWdKCJQrrsMhfR8J7jXepmV+1Xu4LRBCzIEFVNKX3
EjR4UohXkj4xxmHnT/tbF54aqtmyJJuoEdk8E8WDONZH2grM+/4f466HpfY3Jqk44EbtoEmcOWiM
OdrLdlbrGNGZcyYM02d1pbKM/DcIgFShh7WFtVYB0Y41WfbbMF8xTbDLTdkv6zDTVm1zA+9A3agz
QolEf7awxpn6ET1phPZs2tbmDksIJCQmQNYBKRGg5M8wJXHKiTxyA9xd33nPwdGvndDezbHbhXXf
86ryAEb1h1aZuH0jeKhBS/tYZ8CVl92QM4FhdbSpBP2SQq5ZXvzInMdLEtdRBVOg33S8THeVW85x
mv0h8+NEMMYbxOFyFQt1r0OMQQ+kYGIDh5OnGOyq9Bn0PksWc/wxJFE4Ma21b9lf9quNOEPb3Dyi
s/9xglNqsZ/k++lmPA/lU/pluCgGDieVTCDFxSLpMmaQPaW0zFH0sXi1x/rUdfExq5slWyyMRyXa
u7HFkcsKi9Gzt1C7Y19OjloHNlUfY0DQJ/Vk3PGnK1LoVtWYvWp5xL//TzH6T19ZAdvY8Z92gVuu
hVlB0jJVMSew4RqGaKcH/+Va9I7REkgf/w8YUuAx4puhFfZGG4Ind9iRYmcTRRmxUhIFaUXHI/Sv
zgdspEa4u5wC5YiboY+NIGkVOiLByEN2ydh5VgVDtYXHdmC3eMDBvQTtscCXGIDlQCRQhskTMYS2
4Ae2uTgB4VvvCj+X6ulvOWPKOUKlDcPaP4bzjqkPvHMxGRT6TQHMyLg7wsuaNkcjVtge4eKvRwT0
Q07CRv4Rt9k8VYiNJxvwqjcs/mBoMH6okk3PHo84j+ZGtjEb1RgPQm0uSBjEPhuH9iLpWT6Sr3aH
lvJRF1W1w//KzYk03Jc059JgLESBuOyi/B4H/Vs0pu9sV+Z6l67pshtW/M9soLhqBJcpsYnox/U/
iGp44XLYEBqUNBIHgQYoHYIE3OjVNnTAP8h07ajshOugW6iehYsDQgDcG3WLTHtLMYKSBX49LYoT
5eeS9zGGosTG8NRavZz3X4OtPmRY41aA6HeqhnpvSns8Yxh7eGP2pdrVdyw44D2tULZc/cqiW1WV
e4anf2i4E7Fz9Sc+3Y3VtLdQI8KyCbDe0TPrhniQzQr8+MetViaesrqF5DFqfCqRrTDQLs6k+FmL
hBDSRQcxetZXNu1szQdT14ztCSz3khc5PKxk6o0fs2iy6m049Amil+A+htaVkmbykMIUerpR4UHa
7OulBnCp90jFarVwF0lgqmO9rRi/GA6+1bGgwUXp0SDKWBPEdw3Njn6h3pUaCUSWjwaTSI7P1nk0
ZvFNL3YpAkx3k+VlqZI8XTCNjfJEvkApMVBuKVKscWUnWbQ2tWGTdeGykii3Uwe3LBbSbEY584AB
Tl1X4S9HZxKx0uOmBWlvZL9a7twyl/nigDljoIaao6oiewZRdT3ufXSdRWM8kPrdSYf051ktfjRk
siIJf2tKgMZpLroTnRFkr3MrpUhG4Mlq+YB/6JZjQWydYGvq/tXSkVipgqs+zIcjJL4TIPFVFkdi
7Q020YWUoO4ANhDr6NJ29soYHVQpniTFrjJpXJD22UTTdVspMBWjM11gW3sbRPddGs0tZ0DR1cwz
3IQ3n1yRH7/33qGWUa/wdNQInQZquVrxlopC6lg1miyyRL0LPesHgs85TtCpOwMCDpgPhSG564vl
OJboTPKra2OP6gS11lSmSJ3xrOdTi9hmdIb7ewAphlVEc3jhzbvqVpe0GbdicO9+puR4tot9XFXf
lMezuGieVZRSVWJL69HTB3KViZG7SSeak63ZRXaDw8gO/1uQhvj7PWUzdniZBXBWg4/U045IpQQ4
euvgR8q1CzMEHR5ZBb590v2EMyHNQ06iVYfkQxfsFWxLeY7J1R6SRxmiMSrznlmjleFMohTsjIup
7oT6z8XWxw6VFwz3nk1FrHY2NXnyVir1qq7RQlmxP4f6+sb6G+BJQD+ZER2AHW0R5mdpQzpCUwAV
wG+KmRghAQ1UYl7tHKG75fMUxUeugWWT+a+rJS9X0/60WYvkhssjOieooDusYzOHEfZcVwghccJ8
oyHFzpT422eaiKYBLC0OCJQ6nRI328ZFIoJaAdIALMK1JY1/tu/WoGWrZ+kGH73WHPKkvdUGj26V
6+m8/2eNzC2rZNGwzcJVqiwAIw7zHJNBHYW/cRGcbGRao1u+BRV6gzzKNlZC9c+meS8j+1AwdGZN
wzxFQRnAXxlIO0XAUb1IhjaXlgcpNCAa0YrRxEkHq8AUgYDY8TeUbN8VH3WUoisnBw+2IJzQIH9C
QO/JOds9bXghOHxPqdPwAhirHEf7vHPP+qAShhYo1zBKXvhJ76nNcw5rBh6BeIjA7vg79T89wjw5
liW1g/ODx2icGS1VRh2QruZXPrJQJTlEDXFAucuSPX8GeviWNc6pcErGfb2/7pV2ruW4qMHI7vOa
H7iJxw8FlfW6HSir1eTTor7xJ5JOeXeULCY9wqQz68V1FJq97pz26Vj3QGk+VAHWTKKqWDSBvxF8
GWsz4UDqv0Rg3nMSaabfuRLKF2lpZzvfOT5noYIicN5qxb2PhqNMLBSdkb4UgXqpQlosVpl4AUn2
tDs6HWMpBNtDo/e/jWpEQgcZiD3dDX/MwQrUpzU2h9YGjFXiW4jRaXlgcPGMyXVl8gOwNltVhfzB
rDK9tmHKbZoaIL5ivf6RDuEKLDN40+cup5BfDvsyMp+RUq2NkqsiGaNhWbP8635Mj1swZk7PpELZ
SZgsUzDb1UCRYA4ly6D8rPnTDh8ICbtrAgSxNzKUtocpCiA/d5LXrkM7b4ElnVmOZSz9RFCEpwh4
1FtlmdWS7AvsvaVGGo/1r6UuoMjctDYLBixMc8cp+bBDJoKDtHaVIK+nZw4gGYRFY3NUvPgn0EhJ
08r6HfcsbEE64uXKzLVDVHElBQSd+n03zGJz4dstSTU44yFSQoNKF2HHltQbUNs67Drog1ntkLVY
GeiScj35Zw7uCwkwdm/WynQiFLZB2S1JVI40DmW7ubotOjCZ5u6y9eRq6Mnv9pV3zCucWcwvOk25
oMHYkTOM7gU7+JyY28dUUtUVjkTk5tD8BwPjT8zmRRFvuTZ0k3uKg4YEJiWC1ebz8Qg9/Y0Mc5cE
8gcv0u0/+kQtyEfOpu1I5/A12jmHEkFJJxw/s7Q7KgEOXCttbm7PWIGsbmAvuCSJldBWZo203gNj
QRy2sRLlMXGLdyPh+Jsiqhgq1Kvp97DUajvtwptGbN2MEQ2d8k8VpPdB0k6afr1H3300gnxnmuaf
x5NRYhWbWVa3ByCEukppDizVp91cPslj2H+lydnrzA+MTeuksMe5phdnQkqRIJfX0PK20jd/yIXa
Goqx7tPw6ZYhIn+FBbMPQZX9UsyTMXh+je0JAIjT6Dss4oE1tXiR3DkVEjBjyizWqQrnjq0M5PsY
R3catnv+K8b6eejwgNi1dawKEpJVqt8wFB7XPPsiwpQWUvtu7eHLcFyxaIZyQsnIZVX9nyDMnNZW
PjzbEDNVe7TF5JyEe78oDPbF1IVCbqOx7Q4Dsc2jhpuhJWiKrZBxpQm4D7ZM54LNPeKl8N42zLIH
KLKsX8Ll4PMctHjgZ3Ei/rnumluWGUcNidkxDVTNpz7FPh8IKAiszi8AaS56la3dHEqoooiLlxbk
6jVPv0CRSXhxoqkEafpvCfILpQ/P/DgM7vu9WlgfjRJtp3EAPMkM9ASiVwvZcahWzyFLscc5wcpv
6pqajXbdQuQkS2RichiXDmISDpQ5g0UJHp1fRerelUEYX4L5A41z3xG30jrwLtVxqSlWshzL7Gmj
nO6rRptDDMqDJAJsov70Bt1TBrR7WoW/VA9nEmReIBpErSWstqG/lj69szLZBTSN2Lco+4kW/qau
SM6s42nXEvLYk8E8rzrnBcSLejAeblhWDthahj5EhMmNNAvL7DPJyNJ0sv7RBZB9VIMHNKfKseLw
t2MLs0hsfZGY6XcDz3Phq+gtCOfN44jRPej+iBhLpvEzLUQBIiF0j4529dEsAhugl6j7rWeoMOrt
MFpwID0cr4ZLk7DmbNx5YrEVzHNmuGaFyox9yKCFERnLzUUUzY1IkK+YNbvbUf3qI9yzSb1vRnnD
DkRBKzsUn4OnfNpIGoeKF3SovYDIVeIkB5MPrG61zzSr746RXa2uuYGWnXQyrA7w1z/J7817zi49
ty4p+hui4bQfVzAYtvT4aYbMMHyWbThL2XWVOGHtR6ig6gqAlRrEbs1DumQjwT/hjNFGL+2ICY7P
ESqW7R341Dds22lfFp0dksW8WjNWTmkCPvY/A3U6q00zA4rxsJjgs28l8qnmVtEd6Pt6e3F7CCIh
YNBZ1ujDIsW1kDK8MQoq9+xmNXW3rLtEUOeeRpGVG45SNBiKAlMDhqc3aSkIs1nXVzspPxMUlIWi
F1gH22FFrveiaWZMt6Y8eOIBKgLXiRtimQ2jZmSCVaIFnVUJbora9faiZqzHxhvD4rSfokRRsRPT
RzPT1AVSMHvtWPGdOc93aNHzGtk59+uHGwWvIUYrphZcCuTSQHIkxr7lKQKZsSlr+JtRuhka1qPs
5iEYHj3WAGiYorVCkjcccTPediXeBwtrUR91FZWvsiOmHnki3VPjVr++4V5FrpNmpP2QwP7LyqKE
zLmLU+/Pt1CLBQMSk+Zi6MGBquYvjVkv2F6RYinP8Go18lIM7tXobgn/ZRG1/i52jUOBHVU10E43
LLBCf/illltZJsIsCxM0+uxsWNs9dlXPUbZD/kXOY/wtjWNLGBYxYSwgCfzh10IiF1g+DzSmZQZ2
1dzTrEvZMBrrAdX2BiuAYufU9ofKQOAEjXRtud3b0PklM8caa81ExSTRq0lrIsss7j9bTnyw6BZo
4Pt9bllrys2abByeRPkR2SETx+ZI1xzNPEufI6/0qW+g3XiAjLH4sPIjhB4qRE2yruTrkw8bNXuR
xXCkuuIZBRRlpEH7PmRLb2hwNruHetJNdcL4cb2Au4iTtamGryjjpo2rD5Iy3GURuV+BE9wlk4uq
Db5FwqrBsVZDQt9TKeeU3NY5QM6PiHFVhW1iBmOd5y7Z1jEPkkQcZsh/rmJ8aYRPmHEaz0codpie
NXqvooGvbjGijANsJo5Bf23pw2OIp/qYImgkxEEFiGEyGvVq/r7B0KEvGtlfjSaR+oQ1TDNcFB9R
nlmq51axiZWmGcpSlLzs3PjY3PoSxIwSMEFXNeQ/14YZEjDwFTXXehhXq3wy5Eftd1CWl0biV8AH
r6TuglLtDvrmE8nHI2X3uE0NIgqn/bYzFms0fZxFY/sbEEIJx+Ol0GLNQz9fW7r+xbt0MP3hKkEh
Tpvkm+FRyNMt3Ugt+OnMfO0Vsl/zRF6r1Fi2dnkbsPWCgHTJ1oOqZzrFD86BTSfLYasHvjpvweFa
YlbAMl2AMDS6YrJq8HW6kB0ng6WF4jEk/jURU7C0Y1rkJ7rvaGyWpC8GhGLZyFG4LZ08WreNDpS6
rgTi/pQ9jH/J7+30TbSTuMeWr2Zof2xX/inY1yNo6QpUoCpf6xWy36iGZkLt6/Ci8DYFJdhMkANY
JoMEahhzZ4vXSUtZL5VbHP0rt8EUQVSBieHH3KcxMkGhJDcFhiGFa3pSIKdGQnHfS59tM5Dslrjq
2AW27WgOEnVjD/KPNlOXpyRqSHZLOeEdeAuCn0MG+god8IL7KC/A6dUZS1Qfv6ef+XdmX9uyRkho
RnfT0I91Cy3FcPtdrSo3R899vPySGGzjnAvvHoQMwSn5wk0e6z/EhB8zUE194B16mR+Lplo1Vgxp
i5csOvZKEaFZNWjDkyNuinVsqueQuuR9qMobi0Kpgf4S1bxxQ8TIkcGUn4lvxiEEJTheNdrSysFC
xg4O7QsHA6HfXXcugpZ+CJ9RCj8VzDQjn5jNrcpQzwSkQXAbrmXsY6JTLeKEbBw8vfLesBBEFEKg
C3pBJrNuCNONcZhv6jcvlrfYgN2a+Ga+rGOWkrW7hymHEzdViLnJMKU3lI3sSPHWwi/uyRsAiSqV
24gUjGTgxIEFIFZGTNQ0e3eeO4YCAgI6wAjvgIp67Yr+Eap8g0XCclZgTTFxFyhJS3iaibU3R1U1
PbARodv/PWNYRb8Sa4DydgJv/uUo9ZkONVwaRv0ty/B9GBV1VZR6tM+Z8OP2Vm+p33/i0EIVT17j
sofcsrPjq7CdKcSRUMYQ+MXcqqpk5fhGswyD/mEwPD6ZIecsbTozu4Ebxo8DagUEQ5kX1JMjm3uw
JaltUmYWReiseU51dntbPP9E8uLL8YnoDjpquyn1T43du9tpjGRbohdrw+WUXWrYz6XMskUtpl6p
T1/aEDJjdk9VEL6pzMPw3Soat2a+otbGIBdSn0DsmDOgtewcKp+LqMKTYj2AUqqYCeNwnyfehP+u
PhuMwT2YWMFtVEptpzNxmYEOuBA9p800w92m7fDMdA7lMs3WDlMBnx9GyuKHwEZ/BVgEZXvD38Vs
xl5Nl3rASG3gEPUz79PsGb1lU7mumKOzyTX6TlZBg/Q+E8pxiIHfGbFxWz8y1VndxCdNsYO1jPC8
BOlaz+OdYVJNWHF+H5tWskpUfwSaVZL2MFFlHlIUHhcpgy0FLB2ukMeoRmajT3aqLE+YQaBGnw5U
SiiQ6oF3Ugtv3Xt8rtaXJ6k5g4K6ZogAcMVV9z3xNYxRVeZ1V97ayPon0/GtpTBsm2ydWO9YZw7x
kDVrg22u5sXjMqipzfVpxdxA493FkXe36oHFS+u9W3lG3WeobxjqSf92MzJeEMwb2bZWIdoJB7ZJ
7UTDSUXE62HPIT3PSFgAluGOxLCPTg9VlKnyN9EARsHkmMq59i1G24oFYe2x0NoW3q5oe4cMkOaI
P+ZkRbzQcjCOae0zhbCIq1AH6wnYeV4OtDhj/VCyMD0Y6o+dmcvCM+AVt9qt9eOzCURrUjvpi76V
m4YmslDVauHk2qdkSMRE5kVuSsBv2rS7PgENNebvYc6ozIh/gX3aqacuHdYcauFeNeYonlrN/SzQ
AUYZP0TOrtpJ9iOxCGC7++yZR0x1wMgADgyXejHYDq4EcFagZ/2yhwSqx2vZI5VnzL+EtnxWSlLb
J6WMjpu1t8ADm+Qgh2Le6HAgRrw/y8HyD0AUDk3s/Iv4gHybtYTF8IWbvZtP3SWImQP14cUwEuA/
mrmKk44Y4OGOvCZg3D66xBmx0lEBsM3M3P2oBajkqWWx03FZqvZf0+cc9q0yxS/9VRV0hlyzjzYw
7SDuNp0xV3xWtQWxo4sGOb0Z+9xyLCSqsDxkI3W4RvokV8m8yrxn7opv1ZlOq4LiIagfYxG8+krZ
Rz3QJyNGOBwE7J2NeGUqKUZJVuiBNcnewoXsrxxQUAMcLImAEhj70eF7ZM07SGTm7F8wtflUT0k4
KYsmpR4GdqHbP8xK6MVETIwDC4SmvhQuhYTsynRn+myCmn1f8FL2vXtEKI7mw41erbQ+tDDb9Spi
9z76Z8ZiUZe8P43KJVNXxVopeU4a1T0CFuX2E2Sxk5LROtm5NV2QPBOI55qQBLQwc93eejWu6Lzw
NkqkPAdT5xBUsLNrbJuy6mFrhr2zQxW+IwwolrYs0+2CwAqWqrC05Dkp8VYW2ROZkcHMyaBFqPW3
AFMU8Ze30ewObVPcYpaWWWGh20s2VMe3AtWjN6TXqnWw9heMQO25bncnsO1nrl4IeW719CbRlzug
yOAopcCm8vXjR6T6LzMBD6Oy/cXSuhwMbWBh2I2rQPvuze44hkX2o/Ykodl7aTVXw1a4Y4nLmmAd
0cHBjLZMip5MoXR8iV6gkNOcFHzbgCsdnQcZf6I/DWmy6E2wXbzup5KrcC90pFpxz6LaIBuWuatj
X5qoHbF+cJFWdequhJUBU/pNC5vKNO3qC+IUhrqDl26tZhkESXhxO2O4mD3q9CRymqXVsqUWGM5F
SFlTBk50KdlyQyHESk/Gt33oomSr2e14gRY9XjTK0h0AtCei/peJGq0Jdv/9n1gCkgoDloP3y95g
DCam4J4EE5Ehqm4YJIzZUCXLJkne/TBil+oOu9GN3CWf9wxLMIGGstv6qnHsTI1HE5S7zCHQSJBI
I9xCVqEawvr0L4wi82FW5nW0h72jRM8iyt2LE4sUG11fHWj26mMWt1jeqx816fxXwyur/4siNmQO
+pd98j+izmO5caSNsk+EiIQHtqL3pCjKbRClUnXCu4R/+jngPxPTC4Wo6q6mSBD5mXvP7STFu7zl
4zjcsWg7a4CYOdgv/MeJojekfhhBCpXx3yY8gaw2Xh1CojCHe+5LkiAuz5LAWyVQwI3e0Xc9GVWb
yLbLtwQLDOMir/tFWLhihxzA09pXvWcuy2THdKBfBhl9GGNuDdWSKE+hYidvTEb2HTTGqpwve0IJ
6tXo+f3Cnp9ojINgwXoPfWnr7UXh5htU3afWMOB9DFl7pbVOoR4gttOj4Yp8i84DSZJlRQPZCOHM
1Adek2kGjs1oyLbzB3QZj8UvJgoEa5Ht7AzHhQYuWWcB0+G0TKsfP2G9VGFEzdrEOR/btkAMpPe/
QrPtFYphXGC+BVRP1jcrzcQvsparocLxw6eb5HUJ8V8lDRlwRRsdLEH4SA1GpCE96qrVBUd4ddCr
qP71nfaPCYL2MaRzrp7rv2WiJYC8brpLXMr1JEJ4ty3a06Rx/JvNGBInsFX5MZE9RXH285hkM8KE
XpPSiLeUG9N2wlp6KuzqrJc46Ar+/b7zpp+g3kkHIhEywWlZd0G95vJMEYr1HvZ5IVaTtP+4A8M9
Te9OtOrzSAj2irZ1RavffIXsyeaGliuW9QocTOBMSMJKaugaI/VLFcf6zexI6cz5vG6eD4EKMlP3
dXI6zNmT40AQRZAJRTbPqh2ighlOKAVrOqhcxBadno/Cwmb564O+joMPxtDFynDicclwUVnZzdMn
9m6E5FVmwpiDxpsRmNeP2Ns9f7zZsqKPNm3oUD6RLlldXrgfENtrTtcMwcglhxbdYzs3oiY++w3s
GLxq717bFfwtWnBpeEdyPHSJsqdl5vdgZYlnwgyvmehYwQshdalro7sBC+1v+BTUmV9wja2SedGg
j2w0Y5y5tSLEA5j4yR/k3rig9WLchvViQqd5AyujUMxru+cjnQMa4mB0tEcXwLOyzxMw5JagwSVN
dbDCPxbdct+yzy6BESUS76PdD4tp5tS5VXdr7LRB9ghrA7CaRNy4NPJObKVf8AYGPu1VaRztaIxv
oM46bWKEkDNE99nyRVn2OkC7ICygnRZIld+IJlNn4UvS1nBCIZcg5q1Kr/UQMlHRWZcUGXPaUh3M
nluXpVT3O6br+f0wy1Gck54BGQqZR0sqFA1UnBxhphJKqnUEZu/0HmOtYRnBV1fgZh+rk1F29WkM
cVwBAFq43D1Lax4wT9p4IhEUKMxAuc/MLJ2Q2li6I5aKaL29jfnP+Z28hDvLHM6eG8MV++QqgIgS
MftbWiC7Xzzf+WtM9ygBOTZsfFQ4h8xh46Qi7KYCyFNm8jTBucOzcZEW+4UPcJNZR5UjntQj+1Uv
gSYFjrvRJYqyaIy8I2ZXdHUGZ6PLusWHPIweqB4ANHvbWEavSd1+B0H+HbTZuYac9JJx8S8zl2Wz
NiUA77BnoQCbYgDcw2xKMOxNbuCKJphOP2kuOibIiqBZhDcuY9Xu+g68vluB0+XoPg9dzCDVRfeR
iShYSGxpeYvedWyDTRLYQJ3wGeLkxxTv04Vr4M/Rp9Vbi4G3Fx401FgvvdNekTqCe+UWK6w73h8W
uTaWCm2UaHm0FLlNi2+j1/7IOvqx0cW9cKcFTMp/gWW6X8Vy/JOY6YkZFXrAQppbI4twWTXDsuU5
K4I7FrAxFpUHvqCvU7lWxdGCjLUcDf7mKjdWYcyNrcxpjBkLA2chDKp22Nf7LTf5pN+JjGVKzIiw
gJJIbMq0UFXGn0tbnZ5fKqL+3DCcJeT1CngqPm164zFHG2WrBjBtPV3xyrN081jNQH49YaXY60Y/
o6lNfdGG8FC8yT4SnoGymqKUYSc5IGX/gxyV1HPZj8tu/FORrHsiCRVPntvshsJ8lwZkKIDRLH/R
52BospoumjHkP4Wd6jgo/3OBhSskOY6nyZNBIINWZbtidjJxFyEvB1nUy5BxpqpwpUTGvlBBwB8n
gFyURjcJvHE9NNglosaxIfexk3CIKUQGSIGowdpY5UjMcZEkHmIf/x5lSJBLqftbi9keXULH09uM
YfsN6pyEmqmg6+9L8xEkj9CnLTRNe9q2EUOlOceqcvlP6MB27FBp+BtqO5D8iywW7i6m5I0Gb8dS
h7dI92gleuMU4Subj6yFQ9Lr0XTuHS36tg4T8P3tb0FG7IKl1UcQ+98lr6tdMl0rQde5jBdeRmER
o0zHSjLrmgAofqOGgip2cLDPX8qe96juNdjnLHUWbdtDDZ4vg9Jdo/udrcJkDLH+ulSc8Xx68C94
UPkackFFPtEXh84GMxYm+1hbiqKmyMVmvBEpAhkiNnQaSZZ1aWGhcJC/mnCWTldAMPYEKyFk1QuQ
5GDwU4qWVBET5npwcfo6/4O7EZzk5EHMG9FDFgZFCJM1FxRjegWqz7LA4v0Ny4zAlFkxBIKhZWCI
MV7rl4kw1aYUwafrcvIkISGNefcIaCGkP6HNAaazaEr7H4SQfOVCpHDyLr/N6EbQiWu/YAdbTFcZ
8vGTD1NFxd5VxcZq6p9IMF3JWsi6A16l0afX06E/O9EfX5VXD2Qj2itlrEMz7M+aEW8yHB7Z2PXk
H+HEtGtx1BGtcCxkl0LnhjOOvfHSmAFCFUgKlTNhescm4hWdXLcmu5de415QUPQufSWGhTM7OuSA
SyMedAfGkgmJifsQ0jUK603doQ8LbEp6OPoLv+QY9roejZox/WrptKd3K5YFvzZzOaTGQ4a+bmBJ
pCd7vKwlN5QQjQeOAnDdKxujTpZMR6MfCCvLmNS2LISLN4YgVxgTZOY5cFeUy5DVjrmS9YBlImKI
OWdhZ9QOF23p4PUh7nORjGR9G035iYlxritRLpj8hlP/mLrGWmeReBfEw0ACRwLqkmgH+Drcpqa7
chyiAif/TRUxCCO9verg0LzQ9XfJ5KNz7sXfTNhgqjLW8U2GxrjD4QdmAOs5MqUNfi+6OpKPewTH
wteuIjY4B+3w4ut/iP9L16B2303Kp9hAhJB7uCVhOynXnlaMy6mP2OXiSa6IkQowrvfeheDLaIlT
c5OG9gu3zPUM9+em+ldv23nCVFC1x+ps1tHNr63qpM1fVGucCOBFBJsWZ2gx01Jj97TAcN/uDWY9
ka/bZOIRRNDKD3hKxp4tmbGQhUTlpRNdyGnnrTLn2oF+WAymDZUtJQ/Bd8mPskT9PWoVat3gRELN
Kq3NG/wwfAsRQ8K3uJ8SwoabC6c6c5tJ+6xL66vpQA4x3a12SQoupfeWsKCRHuTZDq4A27Q8tuYM
2i30Wd3sfpoCh1vhI+WL0YV0sZyZE8bOJkvJNusl8ddzUrTCLIVwh/Ai6CKO+MU4Dc98CrtZQfmw
NZbmgR8/eMkUfQbsue9CJd+ZZi9FaJAhUlJ8ETmMhx6MhIk5rqWrlU2/ZM76H6E3P73R3FVMUi/9
PfsFDiByW3YWkIY24Ox0UuALlg77J9WuIIB4rRBPhBITgjYOxRKKKXcp5xjrnc6OVbIFNBPaFuPX
EP0vdo5R71GR6UzaQ5dVmU24RVluTC47bONDxS41TLamxrY9GdBI242Dd8SpNv2UMaGkekum4h/r
Z+DQOtaMmjD2hR9o08uo1V8F/J4y6qePieSLyNZJ0ZvmbYrXs3hcQiWzVn6D740qCncobH2CFVmc
B3Rw7M787upoA6ZBAxdEH3ULCPfY0mW8LwLtg8RmbUDPRzmo94S7YgbGZtH+s2W47EELHUlpxGQC
eolGGJl1w/NmK6jw2LF2I+qv/tc0f0pz5/w2oopffIXZw7eJohZtBfSVOiyMwgeF+E/T9XcnEwa1
Mbd7quiXKYq3na12BF/XfzTeXZRzB4FDbV4Y3oDuYnBPafghFe+axnwTaL0wgcYUlSUEohFcmV1V
VHB4OLlcxs+skK8ta8/pJmqmEuGwNNMYfdBNhzmSB8Y7m+4YhCZuiOhB/fId6PmhYHH2jB2wd/Oq
J7SCLafw1RDDvrW4h05uHGzrKQXum3HdFG9mFuwwbq1ijO74st23KHWNl0hDdh+TxpdwKCXcMF4m
A+IJGV2rudoBdPXuFfhddTJkHa0jJwBVfMYcj3ecFQjJCtiKD1M0QaOIdrIV72XR9avJwREyqxOU
xsTMi7JfM+Wd7Sb81vaUofee/hMiFuuxae7aQF2Jug2JCcPyokUbcJRZ/jdhILwswTiVTbLvMz5z
ZNAtzdr9V9nZ1nOzd1HIUxsmtwZ9DW7MdV0RfWyqKxo8SDmUN8eJWDlih1KklfteUYtOffiw3Bj/
n/aX4QeK4vSua5QmfSPEi4ERBPTaNstivLkyUgenBdak6wplIf5VR97kMP0U7GLdkVModfP/GuFZ
L6yGTDfUXn1abegJ2gF1/LvS4cCz1F75orhYjdMuMmCp0zblpELFCR3RYaszet0mmYBXu90mrwYS
Odth0wzE7xB4vShxkw3g/+naX4oOx2y3wAn7KdEvkev9U3kO6LkBM5L54rvl+2jyeicFW/4wiN//
jnTGF0WZ7eGjgEmUGqRXMCXXUQfwFgk24uJrxDDa2Fl01Fk3mdUmYakXxPKVAEkGBdV4rIP5UzwA
Yk9jyl6sNTN0frAioNamXCUxEHhODA5zNKRaMXw4MZb1PsdiIXFFIepnJcYtWmB+AWMHFGjFLCne
RfxfkbT5Ry/VPzuTM6CBXuewiCfUs3wR8wyaaRYrsInESc37N1FwQBQ5hmGH9t/mV8tZTJQCCh/b
rAGIfUQdAB8mWmrphcx4gGKu+g8q/Ma/1K7+40DwXhh1qC8s1PSchh7+n01gYbHKYgihmasXRwg9
v/YYXio8Z1rrfsg665mWS5xuRYCgqqEDH5qlNtR7EDczBJHxQBd3tz4zzJV8LTVkYllPc294NSnz
Jh7RATIpOzznpVPhwTO6e55hykWPBQ+yKjJG5s3RGUPIjJm5neLpP+RdLLA74Out7l+0kUYGBnsU
nkZmUqoof9oc9E1OvIff9X+iCiO1tCllvKgMWV4YTBZy7gUyj87GyHLW90GhiWSfthW2hFldjdZW
+nzDPpsnmtULW+m0fuhUJkHGTD1ZFNikH2Us9SvhLW3lvwWBjSI6fG1cZnPDzF3rKkqIgMsArqU8
Q+r8rLX41TRAOiXGN3i4jE24k/P5pfqrg3cRItY36uYWB+g1A9kxOCr5RMt5YzMdERibOyv7S7uP
zpyjIcymjVMUsMhi6x1yAsvruADD0RQuQ5L4rJUXGGhQbe3JXZY5/XlMGeFVvVjY6cX12mZJvP03
M6DbXBFyowcoCiwidAH8DZWutlpjIS40BJOpoUOsM2z7eGBhJ1aFgOlJntEqqPJf1SjSqoHeIZaw
uHZaIv2c4IdW6xFUpvYSTdo1Y9M3zqYInTHtUGbAhThhpcBoRCsDw5KUFP6SKI+WhPghMErFO/MS
eWoq7jejYbkbzK3ZyuZWfkL+ustZ/d/SbJR7Ip9Y/Ic1Fahox71ElrTvUXgOmjQYdCfha5T34goJ
8vkgdLLjxNL7zqArMdtv+IztBkAn1we3G8nU8CDr+p3IHucUqH1hjOUK/hAOGbMI7yFoPjampb9C
ZfCRY/E4G5WrEVjMflPmtXezDVaZdD/LzrT6U6e79iE1S65+vY+PGU8al5NFxQYugNQqjHCB9k02
Z7DXkYW+Vj4AHA8tfYYDZM3FZTxK75PFBXZPeu6PFA4s2GMo5s+HnSoRbBmaxzq/3NUJw+sOMNDC
GBmRjgls/KZCcUk1suhMoz8z89rg2IxfHXNosYvp8Vq0GxkWzGP5po80DEmirW9+hH9cYzzYeoF1
CIB4ZGTCrhxoZUfiDkaY00yiVBK1h1aiSc31ujpo+YhLbpRU93V6piTQkQYUKJ415gRd2CLnZb6t
9eW4nOqgPNUTXJ8e8OHCMWyoqBpMfFW3auEmS8vWaJhKC4myYneQJVnHBiY0mfO3fwOCErCI5/bd
SYK9j4GFsXTdlQwM4wB58Bh+F75ojmOcXJyg005aUuBSVeomUYmzdh7KrwamAkqsAW4piiaHgngR
Vv0GSOqwFQ0aby9ya4SS5U+hivBC2mB8qrwGePSki0ccBktNYxclx4k1uG7FO9B+JEj7qjqNlrrT
oiPWJwnwTyfId07yqGBFM860HsrgdlJqp0whdr6yuL/Vptx0qg8QqAXu0mMBtexEwDXEOX5RwI5e
RIMjPAYltKbTgRYfN7uQTo55JNA6iIZ4Jwz31yMY/l/tfnqoKjd667FSShqlE4076d3WC3OD1ata
acRMHeJSeKTV+DTOAA+4GGvvquHRXeUOttncIwDNMwBftVw4f8C8rwdK2X+JNK7E8DAcECgYJrqg
E5lQqPbQxbzDRPa4R4+MjupuJRmaX+gp1AFVA71BGY3fOOKuGuO3t4p8hEUzJVj8SJFdTBCdPid9
RHaZN2pndRP5ZeUcxY6e6QhqTj9QGD0f1Ealr5TyXOT4+FJe2rI9NdJrrs9Pi0Ob9XxkZKjCZRjU
i5ymcqeV0M/7RtfeM9EIVNzFNzF2/9V5f+iUZr8Je7TfBkzh2pS/ManT9hITycvgW3iurJAkgl7t
RG3cZW/Ff93euoc9Cw4p3e40/9jTh5Pu2wJgtTbuuhbptgUIgso2ctd9PNLGj23/nkZq2reEupyd
0tjWmR3cnl8M7StqUZP2WWu9zbndCBud8oYqm0RMnKQjCrKvvum8BTU/4gbDzg7pZLC8mQs1k3Sx
+fmzo7oKVKnM1lHfJxWDebP7AlMm/yWp4sKfrGwtJHxA7BDkT5QJALNpADPJAq2B5AmpLBo/nQzx
dDfW1oWNoLVjsIdLPfw1G/ZP858TF+FvWhmSlBM7K7cruKXHto0oPPpMlFfdnz/SteI/o0ZSXZPq
sqpZ4b0Fg6vWyPXgbOS6fJuqxDqV7jGszHvi6s5ng0B6bVWdualDcnvZuezFkDh3rbSHc2BE/F3z
z9mtEr6guiUORlL6oiJ5ePZgEMowYwSVCwSmgl9VV7jvn39aG6BxFMsNGAM1Eq7A8T5FSz+dNrl3
rOn+HkYxLZ8/J0Tkg6EQYDYO8E1t5Qbks/SmN6H+E2boONo4624OkqaX2h6m5cgQEQZuXH6nMfGr
Za//xE7uLIYpdE7GVFFCAEdBatQEWOadbBeQVoholnee1Vm56qwean1lwRzwQnOTVkN415X4TqFE
rWod7bEZ2dUXzlVMdkOHzTCvLmPFi98Lv7r/B+UxXnSsq78yiUiohgxz1AugJJGS2+fPMVtR6k8p
w7R+/O6Vftebur0HgvxULWN6HCNlrV1ISoikjSNUP50jMMfbNT7jLqiQE0zNgZZbjwgtkSj77hMf
ZrVN9/CG1MXvVHewXXfPR3e0mbPWyC3yKVlHo1kf3YR0mRwXTMBn86VD/bfxuR+fW1AgC+zD+rbi
T4gDSkGfOJZ78DNo9m3YDmtwuc5GY4Q/mjPygZfmobMeibq6+7C62DwSdrXwGqSBKYuP90pq5oZt
iVr5ta6fOFgSztJSbSwZDyc5aJc+8Os3RHtvUvOIGaOLqPS5FyYC+SXT6uw0NTqWb/jFa2pEOHgc
/FjkeUhqNzE2Krm2dmE9ypBSily1+k+BbclzK+uLJvnomCH6QrP7cGcsgp968NHCZviYhLu2vdr+
k5Mrt2jT8MGJXG5r29DPtoWK7Xl1OUGwxIkffYUsW1AZJCe979yD2VSM2Uo9/FFOeUK9rz2srISt
3hFlqRiK9gXAu8RiSBA0k/gxYns5lpP6j1k7elKSHmTdmXtcMs1GDiPGo3rqPzK9Xceg+I3BCy5V
RYh0rPmvDI+NUzE/8lzS+4Iws9FdlEiOUsfZhTT7z1M3QDw4amI6TIATl7hnqwceAZcGVpZfZpL/
zeQ0/m0nfSbv0GfSriP76V6Zphd/EoXKvlRe8uFMvH2GbNW9H0izam6DzPvjNH95ficavzuWThfN
hMd0pXIVvjdY1MuCmXUvoJeA4UZLDsL8U+EIsGyXlxj8HrkzWn1srNCg7bcWYRN8P699brHsW9vA
P+tsiC9NCR6x8ergzZLVwctQLtWAlY9jW9MYBsK7iJYYIrOyrno37iM7HwFxdgYerIFiFZf8WmOh
ywYxsjE1BMZ3k6pr6kf0BWCdwUd3H6z1WWfW+g2XTbTRowrCEf1F3PGu58yFwDOiVrIqQgv0zjHQ
5dUe45JQo7cPE4g7vkkgQwHDzS2xC7vu2/OYs5oyZ9dNpgzkXm/VMS1hvuV5qAf0vQ2q+jYgQUSR
Y9ubwsKuMoQZhsOOcLDKjHZ0RuPanXA6gw2mO5iG8bMZhLeeEqmtxFhsVWYYD8vC3w6cWBwSDHlW
2mX1S2a75T4U3nD1LYgVwFO0Dclx1DXcXMa+vpj8RdCqq3LV5JHBCJI0KNZb77Akqg2s1dcoBIxL
6T9+wkiFUKa71p4hzvg59afKh/o5pJYORI8Qu6NeBs26jYo+JgteEo5TwLUY7LFmFZCRRJ8a5oFU
pnYul87P/YjNx+XYdTR2cdxwY0vHWl9JEm+2gZqncGhqX0ls+lGZycpHZR726QfMXiiMfNMzC3h+
owG4+ApN9UAv+9r5znBusq57szoGIoaIBElv7S2bOtYWbvETYmZ+iXx//Ox8QmCy5G54ijDi5zPw
A28XRWxuTN387BEg4ZhJl6XZ5VfWoNFBCv3f2Fo7xJfW3fPaVznUyVrro3IXxVp6eH6ndZghI9bS
yAjkabShnUF+Drdh3ohTlPn/aZMMt23F/jHlImxIvpYvYXvhwyH2rVOKje4ZH8rEDmpPRXtJIUOD
Gak5WSIJxk8jn5PPEYSaNo6308Qp4jPT0HCNIbB7wdY0k8IwHrE4q/atIhwGznS5ed4hu/xHT4cA
hK36y8aey3BMHHWoHeMjxz9UmM5vh/FhyBuQWUADkK8Wp+eXTPPgLfgg6XSERrey1DaT3+XnoO9d
sguM+OphftQb5PZECa1bsrhqhElBsP3f1Qj4od96okTWXjvDym7YN7ckVFfkd991P59nRUO0tiFb
Y1+c3KszvhbxW8rC847AsLt3E8sxSyZqGw3tI5zc9lX46Y0Y7/HNKqZgl+acw0npx+eBBuWla8Q6
8PL8DZ6Hc/FUgnXdlO+irLEU2h0oZy5kGBxkeAgZ7Zo2UEtrZsVxNjn4acx6/7yQAAZ2zBQa3mcH
foXX6Js8GOVSKyiJtUITEG07l7yX3uy3yPr2RGra9zrRkXkPCZ5p8zHZ+F5oNdF5Nka6fj50AVAX
DuhF0uyf713vWwxkpNS2eaKR4gOAL0/UubcaWMZ9jZSirS3O0dA6Pr9D5V8tB9lHH1MdxxdbswHc
DAnIfyL4WqPxty7CCCYYL40Oec1xmaHN3Vjd1v8KDRs2RD2YGCiCzjXbOYinkKrYEHdD0290owQZ
xE7vXGgMjQa8oXgulX1Pi0Up9HFbBFO1DAZipnKV3JgjywVv0DqPyj+4cklkxQzpyDJ8NVwSEpox
l3/t1jnrHT6PKXIvCeLUKxCGrxbX7yfS2Wkl2DybyFS5q3aePABW5TkG9obtv3tPLXaJQd3/sada
v5aW/qDkwX/uo/5/XtlWajprqm1nNa8pP5yxhHJlwubw4pSJm+1E+9DAM18kQ7sNE11/E7j710T8
sixltgqMCGqAO/n+uicRCtqa0e4RZ+I1sq3Dsw4io7o4M3/GAq6xYNLAm9pVhDQiLf3fISOya77x
PL+Q13voMc1tSn+AOjum4ExVW70GTHMWBd6MK0S0O80Ju/nBl1dl5cUhbJJ2hb0HWHp8Dsj+OUdm
7C+sDrsVTpzgMHlX4XnJYUgrFIgmvaeBaJ0e1U/urdt+yZz7Nex1sFmVvzA6ti0SvjeAsHUtw3Jf
zRuEIrPRlElRbDzl8cpw7h/aYHrrcEWuw743d1pbMGkWur2XzqnB6f6a88s9z5kyGz/IAjE22qwC
1oZSfMswXOm5U/+GGDFZBtTlqx/+BgPcrqZoy0fuzMDJWhJbn5Lzp89C8JBA7nsbUa3ReJt7PrnJ
oRmceBFxiPalW+Dyaiqk9nxSV63O9nsAFHYYmb4eDDy7h+dDINJo30b1NoWTeSzEvcfPdopbvBRV
KcCpPB9Xv3nVI3aESbNoI6wFL1nliF0k8g+yK4qtzFEJPEctrUCEZrdork0KqIdD5vhi0CxrO8ZG
uBfzFGOI+q/eNbydNk7iGDboiVUAvKIyGGuH49a1MsGQo4zXykWCbGbdLppFwTV3pGPiQL4d3Eyg
xNWdZUjq8GAsGHsAW+90H6ex/YsZpGPP5n16iEwYVKNpUe8qknDpI0RbGXeeV8+vjjaayw90/Lu8
UGDJ+CgvJ1w+isrSiojgmA/Uwsr0dVM0xTwsS9Z6l4/LYejbTWFy83aD6D0Pc0oeJY6VSpxjYVCo
9dIVXwMCMOAZb03UJfcp47cYNLRDksEr60L7UM/VdqRjj3By6a07w2JVrIZbYDTUAwjR3yTX/Tqi
W/ry7O+4Meo/DLL6VcsCeq1p4UXThvGoFXDzcisY/vcd1onx2OO7ziv4WM9/YzTHeEu39H//3Yhf
0Ct7+xCiOISIR0vz/IJSQF1E6qF1DkCIQvfaN0w0P0w4LStI6PbCL+ClmaQNfNXhVo1NsQqkLQ59
z5PSg9RbzwbKx5yaVzXJyh+Uu5GlKd61DLNBL8hBfz70yKLK4+DcToU66740H5Uavp+P8LChBtXF
cCSrvUy78btoWmPdstzZguVIvzyPZbxDxg/nyAGjIlkZaQYSk//XVxXay7TERMKc+G7YgQd7OIII
U6sUgUSCUDXpuo2ddMlRVpZPWccwKM/bdxcJyAt3AWZZ88NJd84xrd31+cjDGBlxKmMEMr+FJNdS
hQJcV2Cu/Eqar71RHWuQKp+iz8MdJl8XHFTwKDHlPiz7FGmB9+OV0JhaO56QolTBtYkoTCPP/+iT
8MKOsLqQBiB3ps0uM3a93fP8zqlwzqEhMSpkyeZ/RWLlmi4jF+imeeBme3Jtsn0u0p2bm8WyGmr7
ngcgVIIkfLhl0Szr+RWcQrEbMPj4wixPwtTUqxmFBevLXCxzm5G0Gqb+VnrDtlGOhfwNB9zzXWkR
xGzHyt0Z3DKglI71TSubP6EIonMNSt5BMf2DxQ0GqDG5ZwzELAwlmb7oWsfF83pNDetCao+LwcO2
dm1lvhr5wFOpVf7pDw42Ef4hTKWS7y7pxNr8cxv7CNrSyd00MOjTcbi0kyuvzy/k3Jvr3rOyRZOY
d14+cXy+WLwuVEJTKvfU++E9gKs/w9G/gKuTP40LQY+6T+bX1nfLgqwqmABmQ+FA7um0bdQY8Yrd
GiW5Jc+9F+hYJQd3L2udAWIbtzfd779cJqSsX0PvoBMJdgC2/+UihMAAw0R3arzLBIRq2cdo8sax
0N/0iFRvFVNqaTEHpVIxGQXpv2cRaghCyGRRXyQ9O1YoFLkhZJQg0SEU4Uc5p11fnNCNsj2dCQw3
PbPXY76zmzT80ibh7Fy3MMHWmvIr7mmrUm36tnSLZkK5xXvkfw1xaX60dktPkSfAFqP+30j8zztM
OqPQZ8KILy7IKLWHQdrPRKbOSWB/iUF5egxytW6LXaOgHiuybOs40J8JYWEiipfP1nLYkloU7/mc
/gTwkK59lRDJafvOppZsRxQI3IPkVvpRFeEuSyftNZFKPxMkwZ3NaCZbrWn25UmKML9mH0jw9qan
oHx4OrOQAyNkuS0JAXh1ppR+hJfZaqp/jlNGe5gkxoPa8U6RXF8MuzEfovIP9hQvA5DTuxSzzPn5
BXulu4Y4BRnYbQHKOd1Zhm13z9idrgOVliwJAkY6rfqrdbuysuvfXMfPH6mQ4TVe+12WDJ91ghI2
zPSXLDDCxxhhunHzwbzglptY0iSPqgNgjCkzPMXmKHnTaFiKYbwNIhrB5hLH9f+fUgHGG9dIefz/
P7er3N/UPYgmo9MJ5YqaDj/0//uvrL76iFzWvjax0s9f3S04TarB+t9HNM0Vuq9i/E27yFlrnHHb
wVLN12Cfnx2qqrjD+5G7sqaRAMm5AfKLAQVkcnTxr5zR+FZcBn8Lv5aAgEsE2THkiiaSYA3HSr/W
DTALp1fVjwJCEiuPbCTdHkHcMqYhVEU/Z/OYLmQORUbPfqjcBs0/lwSiY+PUPVvZnJ0Rq0rnljmJ
87dtom9H4X0WCB82TPKANQXmVXkqPaTgqpc5UdCfwmPwaWsRhCk0lR0L+0HTv3zI8X4kCTacLw6D
GHbsWMMxse1rKRLjCB03uKmwT7bj4MFjsr0JAur38zKz0qw4dPas3DSya6qr/Pr8uZMjCUNWR86O
XQHwdlX31tPk7GxBr4QOa9jCH/Y3EYwWz06dv1qIpqQ2lHOTIL13+JirtRp/n2d+I3HMSZtaPBp3
JEKAOsRV0iclrOdMfk90+efU9KgCKKg3I2M5Jkt8EfMXdMtXCwD+vL3eBVX41beJAf0vSl7RrQ64
k2z4qqYpt8/rGD5yfVS1+IlSGkpuPtoR1dX/Yew8liNX0iz9KmV3PaiGcMDhY121CC0YwWCQQbWB
RZJMaK3x9PMhp6bHqmczm2uZlyKTGQj3X5zznWkfJTnwWaJ9KX8wwaAuS5E0PGYWI5Fool2JO8Vg
tMn6xUoA9zpPWgR2bY4yUQSyoNRr1a8G+lpUsAoiiuEzbkm+Mkpj3AbYt89jb41nnFwUcKjfexff
sm0PvxKRX22TC0fnTUl+KS70QbC+K6DB/1kNKWo7w/ScV8vufdRfH6DxneuUjAfdcd0nbOvQHxt0
oVAlV39aGtgl4zKxFUG6KjxAn/QfiMsu12HTqMufX2UoaB5023nvU3i5Im16mMuzXbTz5cOYxdVL
0oiDkWrdR5CAUPMH4tg0T7A+zmL1An+NXC9dDus/v+0HcL9pPo9Z2Uct6lIPyaPkOoo1Qz+pzogv
keIftKuS7O7lXDKJj3F1Ss1wG3QBbKTRjD/1UntgBH/+62//8c///I+v4X/6P/klT0Y/z+p//ie/
/8oRdod+0Py33/5zt76u/3zFf33Gv3/+P0/Pm5f//gnzn/Bfn893/NefuLo393/7zTprwmZ8an+q
8foDl6/58735u82f+f/7wb+xY+W7vIzFzz/++srbDALB9ccnjOuvf31o//2Pv7BV/vnh//fPPn//
f33wfE/5usu9uvvtffx/vuTnXjf/+ItS4e+mrSyhXNNUytWF/Otv/c+fDznm3xma61IJh+mgJSz3
r79lxBoEfJmh/m5CULJcKU38BrrOx+q8/fMxU/7d0VmiKQjvSrdNaf31f378f3tp/u9L9besTS95
yJD/H38JKdVff4OGN7+G8w/oCNtyUAbz59m4T5h1OXz8687y3efzjf9R9aHqApYSa9dk9GQUDbg5
YqpNG7JSkOvAIloCXDqsZVUPvpHkX/hpl16X56gK9YUdiGOujbuUXX6muyTwiYekalFx6Uc3gMDm
JMnbaBdvqMaBkDrNZ2v4+ygI93refzYNcQb9AIJdGdah1/LXjqDBRduY6IK5Z9iYk8DIWNkl1rQ3
r74rfllh+ywsZGyRTQiJV/xgznsFNf3Ya+JnnA4EUH1ALX9zRHLCD/+eFHC4puLiW8Zn2Bc/pprR
FY14brtwM0yozLP60fcHgV9Fh66eZJAJUiJqyJ8nNy1/bImEomWb6Y/BJmYCQnYwztVOzPlq7qcb
xPEyC9Atk5K2TEtFUQZMXytR0TEMJbSD7VodRuXcKrUsK0hYiDBtNWZdIXYlvhBQ9sb3Lh4hu9If
0edY3ZxLUaACbBGxQlvvbfNDEaEXjfE7SIddI9JoM5L1gF5Rwgn3L0KnCqpgdme+A1EGqIsUs1e+
+La0n96zL55msWCGHTkylNDn4tb1s7WGbTtyivfYr+594+2roFzj3nrzU//IVIiAoE7rsWhq3xqO
jBqTiYhS/vmUD+6JTKA8OjV28HsozLvV6h/R7GPpwuMI5M2X6kSa+cGytWcbz3hZopZNnddY806i
Uh9ZWH+UGnDaGNYbFvKaPk4TnE0N8z+z6nDo5M5tSuQHgj4dDj4CUQqIxh/o4PsKUMFE3SZTDbHn
8KC7DWjxngMyLKd6MVUE1nY5Q74oe9fB6EPD+nCUUW21ugNeXxDMzHNM6Im9YZ9tLTHRM0PBSG+X
vGQuiTSIBPZ9Du/THLyH0XbjHeAA1ICdhvyAUarXoYuDflaRomIHeGnKIhSE3bZPgyjPKFZBisHM
yDHYFKL8QPlwYeRLYpinxjd6pmOV919GXJMfUfmAkXmF53q3LftNglIJC6v/Y7MdTOv7MKu2pF99
jZHU4XdZBxQXHrZ3QNzZSLox3d3g7AwWcQ08Tjn1u7Lvzv08rLMQLcXjfoq9V5EVtzDkOwCsW5J9
GC7akWLZQMbPbvk77nlTyRo062wr1cCSDjwlAH7ePWmfRiDRrv494PRchAhh6vChiqxpFbFAatwn
JeaVMp0wBkKmg4Z1TXQ8fOnwjXkkXVL0lZb8HVT26yxXzIORxnMCQZTD4vCVfYzdkTrJ/B1N2sns
62aR4V11E+sFBeabYb8O3oTMmPkX6QXPExsnO2k/DeenaKenpoJmJiv5C8JdCfvIuSq7JxYesFNv
NNeh9ZHlTWgeTfNdc7zXqkd+iWfvOzI0mATdj5XxP0bh3Hq4mYNrk3FYUCKUH+Fg3qa0myPbj4bV
IrQy3kNMGVPzgjbuyxLyp1YsnzsbF2DtHbQ4QdBr9b+BgND5fsf52G/BpAIXYM9OkbkV7SyHCWSz
yqAHLHrXJafEiaGLoEspEG87NN7g9g2yBBNtrdzmaAYQsNGCMuN3Q3aoA/ha703f0qUh3/ajX53Z
+ny9xQgNuu6qK0lETAOOoRHKR54BGbbFpR3m1/t3LJvrODW3LCBjUInvZHKenRw7TD7ZPxNvZa++
Axh8qvPwHHMeYgwNbgkScNtjJBkS80o33sHdWSldHiayjsEDlKRaqcsQ1uvG7i5CWi9sQk4Fkm7u
HmgPjNec8Yv1wL423IuVaY9xx4AGYyj4pvKx6wGENO9JAKikHU5iKK6N092aGgZz5aW3qOzA7BAo
lxfrsne3GTF0fuH9oL2+G3l1Z77GwsyoTljBworBWeux3nQm/1Z8FLLF5ZjiU1OClbouiE6fU9Uj
E92p6J0VOuI7SA0eOINsXULbns0E28nTkDa/46n5iuhacPWKYZl75ywDT0JC2aOTTW9+Yz9Jn3ei
UdqMFvr23IP/DiCZB5KD3qisYOUrUrgt+c4getzYQAjAGfO5HXVd6UiAle5TKkz0d0QgLvXyVxwh
1K0rOgVB4Ajyy7bgaxSq4BhpgRQl1iHN5+xu3U0t2rcoKT7TGYIIrYm7N72Ew3DzB+fBHMJvE+92
HL35BjDJcuw/o7a6BBCAa+spKdBn6ob7FuXZm2tC2owGnYhPHNhYqa2WKCnNP+qNdvPH4q3z68ec
VKc2ie+e63BDxUwnCDZIPNx1pobkONTDdw5KjA/ps5T2b9huhyRXVyMA8Ko1myqCujcFCavx4lZU
01NUZCepBw+WOXuEtPowjLS0Ti/xsxC3JD0Q7skcKOn0X1OARDGY1yJIdNZG7V2IWCfQBU9t1yfR
0irLC+0MNtukWEErVSQGiltjvHEIX6qZkYLxTuMYtncyML/AXW5bSdBMk9IrgkAihhXJVuWrcSlz
MIyNLJcx2RxLr21uTj/Hhf8yBFUEwNYookDJnYIliz9eMbdxlExLdFw1J04k5rAsLP0t1U9e3IjJ
3iVEdFIxlBhR6gjUXN2/p5IQNrQR+BBs1mbhl9spqi0vJUlafmuafBQheuJEgHCwqtMIJB302ngt
mcQCudAYE+mzT25ocR19tg3njT8jBXJc26Fe6wvcvF+agUJSjz5KHW92xCOim2A2sGlgKcw+WWMS
0lOAT0IUkqAAiTNIM46JWrvML1GMtcSQXHRQBkzeMxray3oub6ovKwfGnj+xkOG+9cjpS4AzDBmu
jjowYdqLX0mOb6aM9tYwa+nB1y8GO7ua3jO+1I+0qPeSgMUJOhURqFuTOcRCG37CIDw2NXAuUzQY
MqZpRsUByWC7UFrftZGRpWPSr/nlrSm1Tdt4Z98aERiHX5otr4mTvELp+J784TRIiDIEkYTdV90b
MJvSj64Ob3l/pyJlg93xjiZMgPx17VPk5h8I7w0Y3ysoYdr3/kW3yt3kjO8ug2+SdC46FC0z/D2U
6T1W2MSqq2zrd1lj9KF4OtlDcJjArG+SsAPiABjK7x98E+OmF/jrPmyxIkFFQQjsryV0ecL18Cwm
9a5r+kefnU/Y/UQMzKp4OJZBBxvf2qu43tIq46HDz78I7UObGmoZZ8TPytDeGo2BIHr8mBQJSSic
LmZxdsS4a+LqrKmMRQ+CEZ1ysBwwm4XGQ1KmbzAp0LTP+BFnSJ97lgZKctrrKXjWGq1RqT3z0y+j
ZAxYwSD5T1kpKET7fl+f0pFVRhDdBQ6RikE99UfPRgwRecxyt9PlU5AlD30lHxjHLmzbPYupeUSb
cHGh/A2d94Su/OzVzq5kcFODlgU1CtkFsSk+7vjLqAZgxgxBTBSXjPFBa0mcbdhdXtl2AZh1QJ05
r7CLWZmZL8CYqON03mr9dDMySrk8IwIq8j+dgSE+GjqU+NFt1EgmtawvM/c2VqdtqB3S6sELipPi
Pe0iPieVUVz7yMaTnGMSqZ+CsuVm0O2L3yU33DqPocBWEMGqWqS99eZ3NoFi/jdJvC+DLTZC/yxn
kUPNsAzC0grW81ta6PugTiHTxN1H1HRXz+m2KtWQvmvPCIRwapvfSZhf87A8uLpursp2fLO76qUP
XCLx5LyEJXkLwwLOeyxUTesAsfSrEYbtxnSFtxy9fljLUBVQbBaTl7wq3yerF0is3rwPMY1D3oCT
qQz7TI382GH7Bh9irUnjgJ1q+6BhIxQVrimWWWoDcoRXYyvKzGpSm9Fr2VLpyuDOC07kRLI6brBr
Ec2kS01foQrlu/XBxYzJU/B8raOhsp+ASLHOIU94JwSeHBsABM45fKzw/ufJI5BEyD1tYiSwPeGg
1GdPCP49FJtBo/hR4KsXQoxyPShskDBJf1eRXxLsIMGnCrD02mTjRIVTs0k9AyS/Vp4Rd2+zSvKf
RHKNpnOpmVz6afgY6dQW5R/4epLLlQXbHj40sYJl+Roa4j0TcNvbmvgcEWg3plIIuVyMT7juFgWV
SjBVO78pXnvOV8A/2S0mSW0VZ3m27puKFEOIZJuhSw5tILRjFbX6tmqlvcgDYmPAy7HjNosV3Nmp
l+2DJeJlFWA0TgDfYNit8tXgcNX2Ave75ZRM8apbWOFLNTUb86kJtN3PR24FfU4sluUxSZnQsVBJ
a0m6O73vtKoleAInA/gWpB7ZGMBJbIW0NvfJiDWHbeJirUBaA0bECw4p6VUIHvvmEPSlAVAkeUYe
zPYYXbklrkY2fGuGQeyFY25NI30PfYhyxkTNzaKLFwbmatc4l6gyzg3Kz0VXC4dT4LFWnDOtHX5E
kKYNCkdqFWKtbSh2QbuLsvkdRFBEhEuX5nC8SoU7yQyw9nkJ21DgbNuCrnRpOwjMDbVlVHxvjfzb
AzeMIj0Y1klt4Q7hLVOz51cDV40KMTfZzawkDElDFELHlJdkT0A0jLUROBxxuv2UDLTUsM9+kUpI
+ay44dDIWohpQAnFXumvOy/+MCt9xVDi4hTjQPs/inXwHAemvWq8HkO1NizDIIm5cWZIIE+RTJuT
nSBZK9BsxiPOrUCyrSs/UP98xhHISpurQ3P25KkxNSkbjNq9uYl61juWQ7kiMEWMZfd7wpoPtqbc
DozlBJDphUlUO00/hkcX7HPybRhwViOtQ51GVkk+e8QtWV2jNASbnqa/MsLqV6QNXw3sfZIHgoRO
09cOZFE8u6NhbvLQ2kfpqcSruixMl6It5/7JPFhqHeowgq5WRuQ/J2RCSM+8Fxz/pUguPneDzjgR
0I2XNi+dWXxHFXrnQpgvA5dSnhmvOpFxmyAWL1PiKsrHa+NPyJUHB32eof+eiDmCe+F7u1IPiH4P
sV+G6OBXaG8RjJTdsXTIYMEDbJLdYVlLt3DOlcBySSKo84Arb+ZBYBR2gCXCzWU1JLI1Em64ZTW6
qUHBdW6ts6wmKNbEVa5rEcLUH8lLTtuBNxY6eB75DVUfmayW6+yNILi17rSfmmk62qAuCVrnDCww
R09NmSEgi/Wd6UEJQQNAIOpDb/nU/mb/kOb2XmRYCbGAL8yKd5TXOBNtIZcC2t+6dtm4cTq7Cjm4
33+NQr5XisxRj1TwVWiQLIoCSS4LW0kqOfmm+0DhhuyZTfVxclJGLLoJyglDSGaQq5Yoa+9r2N0Y
65GJlE7fUa2+nAoyWhRBwCw4u+WQXF0zXua1i+BxTuWCf7ksKvFt2vISJCeQ1og8XRMcMLm0aMVY
IlOK4qe8k7IgOZspgQky/fAGAhhGAndo1XBO54JMXwl3aGxz5C6KpnT+uUY/+NH6FKlwTyaD1kVr
rf/qslw8SBByIjSngwuyimeYdLuevrW14RR0lC52alOKavmOGbiOK5OSBYcOBUyH/rYjfswXZJ/0
I9kAkBs2XVz+SlNF/Nw4WPyVomvTMIbRDXHNCozvICnbJRp54mMa4yPmkAAyNi18JOK7oVq0lauv
B4vhSO2P+PbUWYv0c64DwNapj/nHcemMme8hE7wpfQuXGJlaF6EfsJ+51KiZZp15i6KZlHF6ouHV
wxeezOp7TbQtKmLNIYfJP2bMU5dy1L8bjZ1LFc9VujPw5wY9ai75oLXuB8T4dt2p7kSEO/xMiFuL
6Vwm+b2Jkvag1+Pd7r90ld1sdKqx7uJjaw6WZY7rbeWW74SGbqVd2mthESU0lNQ5RD9QuFnxlyQj
DHsL4ZHwQxUA7qWpyABBTY8nDzWNyXJkaI7S/dJigzRKjBdWOpxsuIuBNffsZocuhbpIw7kSm5tR
MvyzdOdbo3nu2m9Ph0flWsw7kW8sZcRhxgiZK1CrzpxY+iqw6ZrLIl9hl/f2sV4fRythSwOOJrbi
uxuXOxH4n6157HTtJYlBPDHIfMoyA4eCNmt7vvzmBqKnWxsN7Am7JtuuPNJ/KjwXBiQGCJTgC6oO
ZTIpCRv6lAGSXbwn4Wlhkdz70o+YaCe8e0kdXgiFLQRe8KSsT1NifRjR3hlx1WPPFFikOWEipqac
48ux0KgyJi4dH9fHdhhLsc9Rf9a9/9L7wjnpUeguC0nCQgQM6SFp10FMIqPjqXRlTcPBQIy8DgTg
LGbleUJhUNU1lIsk2bcGzZ2Z9uSi9dqw9jnjrTbe64NxROd5AY4H+FeYPC+cCnGV8ubN0zehzd5B
Xm3N5ZyVFcsqkXJLcVS/FpEgPrGtD/gAnpsI73yL4osaAhDHi8RWCglHeykjmCYmg8PRIC1KMlBb
VCq9WkBjF7JtGaRrlGfCf5FWzTgkpgzpaDissmcuUnO0tTqN/eDctTHKH6pK2zSoSNaNw10RjF8p
z3oOb+HRrpNbKB2HqnNQSIy+wiQ/4oj5MjLrqIIM+BhSsNUEJc+rK2+/5xyKeYHhgjHT3veOIQ/1
ePJ5qTcRzq01QnVeVa7yIiq/GEhjFxVEDlmG9pifpx2eUkhNqKWhcVEUJGh/iFLeocqFJzR+BbmJ
+q0vgfU4v81hDgXgkMAEMsp9XY2vlkfwOGfyM5pPjXZNbHp9dPHIdTRkgRyPquFZKpppxXZcWhXe
kvh7HHziInTeH62Ewqfz3isM0qedSgGJS948C7pHpBnn2J8gGHwUg1cfsWBvh6xdC+q2JbhwmoZW
o0XihYCK94xx19m0uf7Qu5RgRo9w1av3cW4e7Yxz1jfxsAwvA5zwFV7WR4FOnKFtvkOShx8keDW1
38j6/JXdkdmJ28VfmAZFux+MOrNhdXBH0gikiuFlYXO1O2q2yhvKR7KzrmnrFt+NImoIMLFbxOIt
RZuJCPTbbCMTESwOr0kHXmEbabDJS4YaREMSmT3DL3GkejbE03Y+yQtA8pP+GXrWklVnuDEDLeHH
Oxee2T5MUTJsx5oVu1UcFNprbUgRrdkzprju/LVtW7eRfCGLjuCgeR8uruo5ZkVsJ0d7D6pEJwE1
xRMYb6Fe2syOLozhQGfWyjwMOKjFcOyt6KkpqmdPJQB7CiBlrtsBkHhVchLnnjUp9gix6gefOq9z
Z509vpeh9da8B9aqRx4c6fcxcF6CAlRv2iXJCr/hUljtKU1Tb91p0O4189FxoMW27V415mOC7Rph
t5svW2enRxYzucKsDhlO3VVsgcnLheIGhWOo0atuar+I0ftVHzGmF5bjzSKRMDxQ+zAKiYNV2cFz
U2XxlRWsC6meVNqjN0mx/02t/BRhWSzrxHhETBhtIrODAcIqRlj1dYxrYxuwVlw4FbDoJjsAKW3Y
jXFm1yEaZWZ63srOdgXtEqd1AVQDc6TreS8SyGsgmJSCuToGXYIdpaYw61Tx2pBUZkzMXmIZMBHu
iy3iiivO570s1WddVTzKM7LE0QwAp1yfpr/TA/8wujlSq4ZMBIhDdZLbm04M8OLiNXjAF5ufcOuW
4W/X3cOyn1VUdQ+zlNPhsWryD0xZNGDaLhgUE7ZWXg3lrqpGvXlmvDeR/BEeXLFT2xguiSUcDj+2
F1NCN9FWTl2wZbO5B7d5M8KGo9OuWEpk8HYVuIFFUUnkUwqVSWFtnMr7mOr65BTYp1RbMAms0vcI
jk+cJiDGmuExtIha4C/HVu9M1vQiGzlIpJn7D5lcyZExQQqte2kN3r3rmo9CnaciYjg3Rkyx/GTH
oivj/aQFa9R1XPH8aVz8LDyrdq8XsGT9xD21CZbTGoTXsi2LdtdGQ3EYiuHbrDVsLlkKtah4H9O7
QmIFkF7BDyLXAEzUjpzmV1Ve2Aa7qxzRgw1dvtMutT1Clq76Ayb9W4gweUGQwYZ84vZU1M1NR/2p
m/1LUl8ZxYYYh4lFLUv9hufjR1Tak9uVH1OKZyFtq/1UT58ukFlEhJyfOjtZpyNzSIH2Hp2ZCOKS
3N6MRQhjIC52Zae/uoFke6ncdYIvjJqOTc7QcMUYVGOtdTelEMx8608hk3Vh9qC/GjpSxmU5Xbj7
ORIwMwj6K0JJPchjSytmbOD0eMxLjl53hOmjda+BHmwdKO1agjzVRho4VU9CuMMKEAEmN/GL4epT
O6dwTWU9AQXCAGXtQJz3O8dwP9XouqtGPpXwfA6cTThyUYdO0v5S8MllLXeIMnXWzHa09jp2OHb0
ECnHXbRMmDBYgXcdMn5hbF2lPRwg/7BECfCAlNbCnTLydgA6DuxZC1a5JbxZ5RMQ18lXBbN4AjPt
jxwOnarZIE0fdcpDz455qSrGC3QtLQOMoMPylpbWVnPw0ijU5FKXSPvQgwriGrKi5XrGgbuacmoi
zcx/yWHuxogN6zOQ4vY3kq63SAJJsnX31Wj8s2QMFcV04OwVRrv8luiezZGxXWF393zUX6NOZ06M
hVqrpy/0JwtTy2xKulLjPXjXVEN+s2o2saGdUmd8NuLwk6ZoA27ykeCqPaK5L68U75pm7Sgrms64
OybXZGOUL9DXoLrOa8VQQZx26oOTgBwhh2Lltb2+YBDHZkzdezq3XCaPYH26DT7QDwMNZ1eaHB+k
jG0rO9BXEV5WPPYMC/0oXLsuJmqsJpUX7dsqm1YNUcArpI+PkRWGSwug8wT+YRkw4GSN/mn1HH7+
2rL0hxG0N1Wk/dVjKjSD8GDH09fgPXd68cSx7qu7Wci7Y2DstqE5FTVrD4i56JhPlSG6rcjJ9Qxs
oiUkc+8C20K6GzQ3WOlOYqxzQ3uWmnpy22k4wmH5CG36LU+crbE86GEDu0jBcRva9uQ3co0eY4sA
78GuAXF002fa9b+AWSG0wujZT3tkN8GqdpmBAwNNV0RK3TWWUgjgwO2d6SO17piGfshf02atAgNf
wGKdGw+LYjyZ5fvA+kgf3Hls4fbkq8DO/5KxItaxRMkA4XNRK7YcLcJL1zDfRj/m2fG1U6xXaILg
U6bibXRtoK3J+GhOFgOgqt1VnATbNmwey9qiZ03iBbXuwKPdFawwIaBuI2TXRFdZc60LCbsw90MF
uNUj6SCRq9ojRyF02lNVN2efZwWTO6MGP3SPDFx+VS3prm18i8nPAk8ASnGqroMqyJxmg9vULyrP
nhNCH3ZO656kWxysiosR1/QB1BYHnC9Xqop/mZ11dPHkY6tZBIax7iE6MwwjK1kML7B4iGSp/Ze2
ZiYP1uIFC4RcRTrnk91eLKIiGJ3COyGMqfJTrj92f5WFlKWn6oVgki0d0AR9+K7VGiCjLPshP+er
w/NsBQzLpgYuixuSlR5E3odHiebkLHdhWXgLIMoEFxneBvsLB1qYLts4RKAcQKivQi6OsXJ+4DOT
p4vtfJVcSpLb1mFOokdnM7dueAHFMHQLKdzT2Mt+ERqcJ7jdNyAt4UjOEGlL4QZgKu33lNV+7VG4
dB+G7R29JGCbEz/o7BVtq3j2w/kIYzqCAojTtAqcjatBK1TMBnTg5EkCx9gdaA8i/7Fz/K88+2kn
HIrmT1pNjMGNnIfGc57MsRwuGvP9xWZQPcTWNP5BPXOjCWq3xTC7C9Q+U6QYJcFw1jr3RbP056aY
iHL00D861DOGBA+neLu2LYvRHCRiYSbNSjfVnh802dj1cABV4q86M/JIQ5Aveha8lOa4c2kEmYLA
gzMMFrj6LwQgy8lBfF9U3P6Z4//2oCuUtpZvdAxoKFHE3fZJZ8BtS8ayLRI8S90cZqR3fA3yBR8k
gCiPQDugo6bgVizIE3qfdwtXl891qD950qk2FplKwDcnglvr6WZTcjBpfp9G7LmlFxFY2TM7LfRn
w5KPblO9B9hQEozcD2EEib0cptOQQulobW2C7GAdx67sV4PLS2Zjh/LMreWxe7PwOc0LJK7PtNi5
Rg7pSi93tp88ZmV2GjyWcGadEowDvKTRUeSk3NsibrVZPPLCHV2vY75qTBKCawmmxj+ds5yr3/LY
YVbXr/XJ/qRh5OVzOhhXqleYZyyxLpoRNDp1Ldw4ma0RXD3qfQB9NXTfQmaPbJULMEEMzKoUt0vQ
GBVIkNpkpDXHCTUOiEPieEeR7hSbRAziBnLgXd8zL6OXIbkDVxtPYncg2m6VT4g60enku7SAawdd
CBgtY27D6cgs0fzZG7FOWNH1bpLu3UZc/Km++Q3vtCg1wvM01bT+cc5MKyzWGQMrg494YGByJiae
5j7Xo6m910UIAoo6Edq01btyJze5xkySlZXYksPgljxGsTXvNOz2qBWgESL1TlNASEZBMhlQoT5/
hA1jrsbUIk4vD6FpRvGa4F1tL/qQPYL55mlNtRu94VvvzXOcAf3JuSZiZd/qzrvpVfhhFsmiTdHd
iUmHogeZxe2eizIe9jC/35UZ7WrumHvrHMU4xfugOmlw9VCZcntMv32OB51+C/vvl6gYwGlhj+pn
IOs0y75xWAarLqtS0hzM8+RrD9zyjIfD8d10GxBkqNCbUjAqZRMaa9+G8n7h9fmdp+LSz0YT3itg
1hJ91RjRNQmnYlF28brSIeJXdUf6HZggzQ+40JOgwhkg+22JLr5GvlA13P5pRv+s7OtUchuHMsvn
soYFdX8RCn0aRZSDF6Ej2DS9NIPYW2EFAG2i/AnD8VcQJ/GK5vWpR3SCVpx1ZJZ/aIN7lAlzPYkg
q4jVJZMsgi2Nen6UWsvmJv/K63YHdhqCq6VFYAy9Q2q5j2kxTwXG3+Qtz4qZctFkwbGWqCqC0VIY
gCY2ltjVtF4SAxwF7K2YazcVFA8ZO0/WjJXihiyXA65sXMABvW+1UqGLfjm2LsVUaMsEZ4uGdwjF
ClVWSvcHkFHH8FR0Dwm7btMqn1FpBkfT95qV74J0nx1DjUauWKg7n1mrsc0Xho6rwMlXfewbW49W
QZPEvQ62/UWl5e38T9/pKkaCPjljmFPTnHmlaiD6JHRd5NhzfACCmhz7l6mxYmWe8+Rzflxjhd+v
gFg75cFdypORR5JAPeayalaZNLY85LEgZBswXFMSWNOSVr+w8c8iV3v2HEq70BeY0HsYDAD60SkV
qD8hP+LpwLSTzGdwMqA6wJVT5NyDvnWkbiJufZznpni45Zl/GeqwnBgawbvHld2z63UwAkIm+CEY
5CjkseMo69nLFQ8V+X9aQjqFNo2PjpH/LkuPVRG7zmZeZDBJrzLroFoD34Qcl37SUCHF925S2b4y
UjHPQAhVNfLVxg004jqz+ndO+emo6EmZbNaMqDtVuEgkvzFqUcNQZK01FZZCoSVufu38NtBArshf
Qm3utK/Id5c1SJdDxcyKKwYFFWldizCgNDJjjo7Q5jCN5++q3avkhWmwTpy3py19l+53MKajEYBR
djyiPGr2wS2a/iXA35hzise18lkrcqAtReSuy7CkuVM1XepIVBuHIyO/sV53Dh7KRN+NlIYLPXcP
nLpq0yYRwRsi2CcORJlhzkrCNc2i3162hQvZVY+vXtCpBysJwq3tHGAxjhtTG89NWfhvFOvrfmrJ
dOqy5Dlz3I2nVc3SFx2LiOk9at3onFAX1EogFFC+edaDoXqzuUPHWr22tWByE1oPXaqfIt8LXmtP
L0lvbQktu1Av2rRYV78V/EdOn13oQdwtZ6+cNJJ3u/Ce0gSgG/YqtdZLfEJ6K8ZjarEW0Em531MO
s+E1Pcbyoh9BSDxaenFyZ5dRHHufvtfiwLfJUMgmVZ08j0XyaE82doeUQQunA3nEI54cAD4OC7kD
c0yGrG2Q3Ow8084hrvRe6PGtbRL/ivVtXQ7AcWyZAfsCHXgj2iu7F7KKXhiZTLeu3EYlqnyNs//C
Y3KO1aveWuWLaU36bfBZLg7DeOU548c2H/uk2utNrK9JX4pXtoFTA/IqISIpI3wmUG1OwJ+VHyey
GRY2NqR1Lsbi2IPtOFqpmDmdPD2BLvhLTwQO8ALU2qqcP0f+L+rOJEluJNuyW8kNIAVQQFWB4Xfr
O3fzju7kBOLOBn3fY1TLqD38bVRtpFZSB4yU+kGPFIbUoAaVIulCMiJoBjNA9el7956rdHn6+asO
rdEum/RVAMA6oU2DO6J1xypetqefP3C6WyU8YH4fxA6sB3YvkkNIrhaHKEG2Rt+yPf38g58/SkeJ
FVERYJmbgsF7pER3UkPyrx/4eMkfzsHcgFDtTvjrulMstDr4RMXNc2zdGYXEF8/fstYuu08ZVdGq
bSqx/flPkV5bd5F0zDvKgQftzP1xKDmjBeQD7ZokNu8svzUhCe5lHRq3wfJv/vyTwFZXk7yKHYPk
o6ES0G99qhNyGiIaN5Uz31nGeYa3cluKaL7LG9JPFGznFXD++W5w7emuwat0Tud873DJbKEmeQhW
Bg6Qk77C13OxJ5+lwIDJvzF9B8FIfC3mPLaPlcEb2ohSPUal117gaRCfXM5kL6llBIcYGJ2wVdyn
7mPRWs3FM3y622EDH+/nj5rxGsPi+B3R4lm4Y3+Y8X1efv7ApdRcBtQM+1KN3D1TftsPYu1MGXO6
mcEO9tPw4hfSXhmmYUIyZkIYQ2mAJBBbiPdixsO23WwFC/3NCJljXRZIlPvW90fuNtkj7uMHbSAO
jGRbbIRRuet05HRltAJNe0AA1MXG2H5RiKU3o8MSIqai3JqCUr/O8aeVy4/QD232FiNZZyJ9j41h
hK7xFiEuuBGp+VnFwIoLmcC5UVcXatgqC4buKehMOouzf+5pAd7gGgT7XKeCvqI1buOK4MqsksGD
NtvgIYqzLbhGffvzd7R17cvoUgFmezgH6trVSl3JUFVXYOLr6dy0cXNX+trbkTXsccMuNV5QMZc3
K+iOEOSYmcIxLsED1HXvPHLkM89wsd9SgYSlx1a2NnFQrwgHRJZJY3odkx7zFVpcF2vz3VOkIySz
LghfvIQM41heUdRITVutbrULf2V4p5NLFp9LHoeFL7ErrQtbrwXiNCJxzx67a5YprMXksZHcs3xV
7aeIUvohsq7RlQ6zy2bM1CIphju6DJyEFqGq2yOva3Db3welS5543+bvFNLPKEylrI3HbETC0zQ0
6PwwdNcDWeDhbOavwiPPZsj2s2uOL1g3YbmGI3oZ6vpjqI2d0tgrSoZV76P9OeoHutmB5/3xI62m
fe9Mwd61ebP9BOkpyT4pwW+0Dl47R5trvtY1ZyhSuKoeGxmjXlDtYj1i58aHHFtfzcnu4Nu8zA1T
H999wDRqrkx0/dTnRAiPNuW9zG77gICQIhztY4nq4Njbl2DKcBawBwEnZN5sxRAfp44xi+AoHdeU
/vuSnWJdkYSFaBI2ZVEO6TrzUuveUOohU3SeHAfdiF3dJggJ+M/JnuuRn2hHcwe2Pjdws3GxMxwG
9ysNvHZR4Xb3iQTXG3DIMhSJLrBD1U0GGX3fmtkrSM0UEIJ/lhWn39DYUdgHJCjIH2VfjceoK4Pb
2Zt2jpUM9yBXn8dQGlvQhK+OHJ1dKJ1Hq5zuGIq/0XsMgEwgKYSeyKCtvymzWh/wx9JNXd5H2kzJ
zrcJDU4ooOY5CTdzuwRc85yogEV9NOxDHVfLCL1tt1Nkwtv2jFWe1tFKMjCAtViIe6sbrfthmtAm
y7fKo6fSZEW99gmCRYcYiLXA5j+ZhXmpS7L4cn3NxICN0Wu7zTQK5eMlpeqoCRW1y/e+FO06Y55U
xMmlNOTKN7W9TTTAe1l7+HBbCsJAk2tT+N1Fmn19P6ac9mqCAWirf2YChAneAPYdtXA9pyzAceHC
Z6n74pC51QXbEZJNOyZEBDRayiTEvaGQpL1hhqQNL9c2mGR82CE0qoL8AZ1i3s/7CuMGarLArc8Z
HeSb2zKa0+tE/bTyAIxse3LzrnG7zUOwq4QdIuYav/sIwFfaxRzaIOkYJoQJ2mKA7wQgVYml39kT
JL65SLaVYjHtEkqKsbN3ZTnBgA5+ZGH4kPMJIbewMqKr5CUBLLVRZF4cmCTFqr6PdCb2IVxip6iu
srR3WvHsxJ+nOPDWuHm/TQXyUKMcjLXFYQwKDYK5KB2QqpG3boOl3sWOvZ9M/y6s+n2fjdaqMYJ8
lcFDhMy4DovEWw2doD9YMDr3+wAB0E188Dc6gQGVL3HtDUH3OyRkKwAnuuRU7QEZYSd7ps+FOUCV
70o8WLJ470ZWKZmJ06Sc/VCVD5Dt3vRgn3IN4VHH7jqsOAGZbr1jgrKtM2OiXpsiZDy6xpATnyI3
+MFXe2a6l6xnJpcxsgE4R94+8Ktsi8uAbjt9HfQTeh+4X4IRPBWc3mpiilBzpBCmv5E/hR/YhqjK
kQn0nMVRIOwzE2k9o/R1tkzN8xCiYVV+gScmIHHXO3xR+9lWp3qCFw5UYi3r6TUZ6p0Zv7bQaLe+
3z0bchEioxKXEYM9YT+7PdjjNr/D1v+OI+u1WDTuTWtxGgjcjSsTCv1EfUdyghJlJ/2534H/Yy6F
S/bA2fwWtgH5owSvF5lx7rWKNpXVvrcINmjFksxNtrvts0gVZf8t9q305NA8KVGt7kg3DDC75EG7
xjV9mymGxH09PoBqOfqtX9w4Vf1VFuO1SfMnv4rAhoptj9+hK14y6a6zN5vleOPo7r2v9QZ916Is
t9qXZMx3hi+adVGnaANdF2IMrcuSc4/lC2eTyu61LAGUFdaSwjCGiM5GYul6DB0dUGQ7Mp4ihdTF
VDuMUcjzzLJhiBhuG7hNG5NxQm+4zOwgg8d1vo40gOEmafkaIdDIsrjaEutWM69VhqQqt4m19+tH
YHULNzq4DhP+yCq6Fu1TZscbs4PxOSGW793bJu4BIavx0+TiSnPYhNntUGRKTdNY+9xLRUdIVYPp
dQyICF4ogwLaDoXPFwGbNzbzr7aqT2E0E9OSgMejQcL20dknUGS4sNr1lHqnOot/mCAfScskKR2t
4CGpmmznyeQ1dsDbONCXXQOhQk/mtpOivg6sOt+7krN43QPbnamIiW2gcrfNd1bqI5v4sBpjBG52
Kjy0U8Tmzc9xXIp11IO9tzwQ5J4YnifnS1KGZPUWxbNMp4XR+1raTkGvI/9UZWqjGvNr8AgZoN9V
E6L8rO7pMFTpVneuDesJvXNqixT5tGFsUEFsu0dhpZBYU7moLTiUMtpjEclQB9Q6fGaZJECvak8T
CLsaOvkMLhJr9kCGJ/feBobqtutNpr91GDK7RrzBUTYKFVqlbKyeXE3P1kvNL9xIy4z+agn7qU2K
a0ajLCYC+waVbLqlARnE1dbHuY5fqPbWGlf20NHedT03vhhBcUrC+RPtmntHlYuYidQ25IhrQtSx
OYj+i2fh4fQ6pG3MDm7i8J44Kroo00JHxeDXBKcq8YdLaYE4ohCtDdKnRo5QOLdIzOnQO2H7mqAS
wPoqoxOHTb+13sbJAoWm0LaHMUd4P1POWg3iy6QJQPN7AqlK0d8PSyYCneDoZDjlKwCOqykmfTO2
RC0rcpQt0vjQogmLg4j9CHlh2BW8uaJ9CVP/i7anx1naI02wasO3tHVI+kO2Q09GlPnZ77Y28vGW
OhzOqvciClqaohype4JjHRTeusrGV+hOMMUSDQRhtp6BaORb1cEUMELOwgE5uzYhJuvZnaAJMXde
V0pcTM5ka9XWa8YFpKHp+eCZ0xfTnJ9o8dm4WaK1g5+S6UpRb6AGoQ95APP0uswRedx3pMEErvyq
ergRGX6pqp4ORqD2YLQkVhZkvCXSqDnMeIqjPLkLy/GQt+6xNjZGWzLOi9OzPTg2pjeGHmn/Ct4f
o3CNpHhqzD35dU/9gjD1XUgdZc3pLkeAE7hQDLrsUvTFo6MZ8Ll1N+2bJPzimgS3YXm4eWzdJD5C
HHHW+yQJeNZGmplzqU6+7QMbK0euoaav5OAVSj1S7H3xPhpiE0lv2o8FupPWIpZvGs9dXsS3uBIP
Du7YYiLWTlcCcHyd8v6hb5EV51bYc8EPvQRuwiNQTEdd8T2EjlvvK++zFxFgVqYs7ei6be5E1Mjm
EtduG68osqkA45qb3rEv3E/4Gd262bWR2MqWxIEaxwqOSvTqgqTgjrT4qc+JChXV3iBtpIClUFHr
3fQklKtpKrecMM7ov6GvCwRW7sQojHycOopwqjrE+Q6FLLYjHQBZEucWRIC2gzs1RV+zIbtj7WkY
5czNejLdaW/392aDNgVi6kubPSCVuQOISeAwIlFYsBs9OUjfs8jYy0hcRNrf+fn8jE/F28x0xPBk
4Bb0cXj2FqBhCGFbFPzGpoodhoLt3NHjaMYt6EzmbinZ4Cr379K4xtfZoxrl+LEpe6M6jgbFEXl+
pZ/jLBd2iXeJhDeXTg3HJHePKam/zC6VaF1QtCTzdCB4C2Vc1shDafjHtlglKPGYnQFXc1RNiqa6
x81vYT11hx3RtUA0GgmxL79vldvQhaN4HweFPq8NTobNj5+/MuH1nbC9ryK29mNfzRnW84mrHeWP
yVP5li6FOGWcQnVzb6V5cSaCsL4bJLIWW4b7uIOQG5BmW7WfXL9GHioAwrqWp18axX0b8TYujRnp
lyUPvJEvkAzvugluiF+gWzTYVoGQzfC7YVXvqjlXLy06TqallX0LHbCGTVW0iAE+i2lk+pp38xl5
53IC57dD3ytuvdDc5ZXBJ+Y4pDGV5g+Pmv5Oulo/C/cJsTFZSiGhBdI8EVP+qgh/DcHevUgjLE+9
MqtVzzoDzg4IntUOkqgAXMpdmomDHbrGJ90334bGR3+ziLrBUXKapPlvOXtZ/ZTkpkdf04+fBVDF
sDYpPYwfdkhRZBf4smmHrj0eHZQUQNUjGCBkw0TTdqa0YML0bjrM7kqf6Usy08ICBFW0iK8CESuE
ySBlw4TRUdvhcEn4m8YxeaTbyK7XoPiUsvBuOLTFSMpJsJrao4Mkax2I1lhTZ5AxsHT1ZoBD6Lgq
lvQMcNRyxgGAcaoghgHSsbKV2ZtiQwv2vZjy184r3VNgvA6++9kye9LMdXk/cfBcL1N/lHHlYWrV
uE0bBt89SiyvJcwyWcjbE0UjI8W5mhAiJ0dOGWdFGxddLXNZtYC9oeNvuhZ+W7mYh5YEgGSwvjsg
Au7a2dy09BJZi4CZJif2B7UmkP7OjvSKbruzU2WXrIYqOAVy4WeXQU+L2+MkxYcwWJFaxwkUwRSP
VJ969BbD+FNsittxnMGM9cDeHWs+ttr73lkoOOeJQUFUBtw0s4HbtjPMuwBT4FAtuQ6oozf0+B6L
bLglTWQnrf4aD4Iji6a3UuzJHTiVktsuTyOOmqL8nMeSPSafzX0yZqem4aCiSETdc5seoL9Op5i8
MiJEx1U7ud+KiWnsCA42ZejgzO4nY8q2URiTP4DQoQ+sF8k8cEmKGHZSm3fMG9ZzN2xCZlQ47GkF
BLC55sJpt6B90I1aGkpWgnnBM1h0M7HJpJoX/SZsg5HuwRRp5KKy26exVa0THbV7czyXOvw8lRim
8CMS3onsMC7PaehGKAsBsIky+UwadnJwh+bRabNwo1O3PXpRuZ5V860st1Bl3g2rcnadSShucuak
eg1HJhCTptBuyDQxfLqKEDNoL6hWkECDUJeDLwcDrJB7BDgU01617AqNfRapuEod7ksQ7RuXDCMs
TfkLx+8GES8e3Tk5lpmEpyEqwiKHu2HOgt2UQW22RL/BI4K1vqA/nwHQpcxDPRBey5wmHNMCb1UB
zLLz+oJN/30y54cQaFpuqXYfzdU5i6h+3JR8hwKfApip+QSN5EAfEaRfMvWEq8AvD+rl7+IvtH37
21z6WyczSILTqHugB+YdYd9VieY/TMH1jN70nc4TUIKYhLK2IGzDSx/Q+S5jEvuxFlG+G5AQc5TP
CWYb45exZYRSdMYbnYE4xiLjxJcQgtcWdQRwur5aEKNozCNcMFkQbxG2nlWBELGCJzguU0+/935E
hk2mWX+Y8Fzt1caeWoAZVao3XUC0nncsMp58uJSnPFPjzUR0bAvwgVTCfD2aRrgyCe47DW31QHLl
yAgVCfDUaCS2gKc9DVVvyNXJTsuIlsxztAw0G3B0R5yjzYpnQwaDefIBoHUusiBIUN6mr5q9r9wf
di9XRjnRQ6DpTxsWHl41nWWOiMseITpHaNrnUEBk11T2zMmptEKU6GVhHYse4IHEJp92qOhc/3PY
TNF2AEKVobisHHYDZFOIOZtPxL5YtG+6Z0nRiP+BSVpoLjYsnujYlT/420MqQGtrjAqmiEtfBZeW
uKEfsRvbdMFvRIyoWDyH5XQySgGmJyB6cej31EiUU1Ldys5hIu4jFqzoPzhB+i7Az6qUaWOnQoKZ
QQ+cpLVdJhurlinWJrd4yOOBSyDhHA5zZHQHPtlPNUo3pPLuG5g95mlCcJTBk/vgDoBLhvzNS51v
lHywy8unLstC7FH2fGMT5iwHgmqDwjhE5pBsCAclGLT1NwilMAiwEMrUaM9hYZGgjddrlSh/581o
S4bqzYpdrGO6V6imJZLS5bfQ2T5PE0Zy8KuLciBZRSZBuaT3IV45s69vi45ZYBpZ/lqN+YO6c4gh
EmKrKpYmTCt7CpPshro1RER+m4bzN4sTIBPg+S0MOPBup1Ir1lAmFKhQ1uaAEz2fsCVa4HM3tUGn
QXrFGlObU1XRNrbpjviao3oA8WCqFOnnWuZHFZsEqldL4JFBCxT39QpNKQ1X9gqEQhjQgbEjNpsx
6Jo4Ez2o2qHrkOFBhCBnFfILymif0esla0CHG8b1iIJYWUtEyTQnzVUTGI8d2QenAuzVujCY9cuw
3WucvaonTtNRUqxl0OK6wn7kFImmPfR9kMbX3CHCdUBHuFsaSwvVdfJVCMlcDRTTIIlTRlSIzgSC
MO6dDgEynpxk5xJ6yNwx1yUiWZdGVdFS/ziEFdqx9aUJw+ZOAHxFaffmDdrZorQ8xHOO/g6CxSZq
qmqVuprJ+ZR9D3PzcdKU63hgPgVx2K5sORo3dhZR7dZ4WhvYR5ckmSXiIrxijnHIzrk9YyCqGIFV
eL1m3eZbLF1vnsDGBVot3GW9cZfK8tg6LLS1y+Y9xaON2Zpg3LlACWiYPBqTGr8UY/SpcTD+oLBu
SJVdeT3duW4RGKWB3BBi+Sg68Kky/lR2aIh8HWFmUM64g4zLoX/UDz5zbyj469xih4yb+d3yUNYA
izwIu3FWHkIkhOjpQ2zLratLNMkJ7t7Kx8+sTdDnIkSNFRc3gwcnWAunW+VJ8T3VzrA3+ndWSXGL
hJknfwWgoVplJh9I+Gahf+3YPIBPElY8SAQqBjOQPu6NVU/oWT4wikcg8MBm+FILbCWFa31PRq89
KHQYA/UjB3ZiMevgohPm/NRj55imMRFrPBhg/C6jJSPG3AWtGtU9jzHEcDMjijkKxPfBmm7QapHa
fCiAC9+UBXluFcM6b1n+W4OzY1x9Y6C36al81haNrqgZ091IL8TxGYzHyBUAKnH6DWCNAMfgDbI6
GL4Bv6H2vphnsSe0+XUMDZuBRYuA1ms44uh35ZAPWxyGUVIaJT9slxgPTC0auZu5C5CWAnJU1moR
cA3V4oKjDBG2PPaYHFfG4JMQSacK23aVr+fA3o42t7DM22HpGfO2TSLFZYDnhOkUcEEEyCPdpDmI
H3VAarFnsODGDHuoxpZCOkJCVUo57cQQ4itpt+Sdog3h2fBcupYB8KWbwvK+03kaaF5Tc++nVgMs
brxrMPhX5pkO7vR+DawBAbjBiZv5dEMm49UyqfQ910C8g6XYR6zKFph+01F+jlMSCHrYZVgLxMZx
lt5egEuT/cxUOj4NAHsbJ/NuspL4utgpj4ktvS2hnM3W9Y+yYqNpvJicvWHpFrTikyw9EFnVSOsN
ls06zOhWL9uXQ0jRKsbiv+s7/LJR6w1Hloh9Ztmo9paHdexzOOx4MnXXZ5t+zu5ohe4xgj1bI300
I2xuayKAz2QnrQthPrgWK0BpNFfXB3n6EtZ9s0GodoTH8JVHcREpFHQjSh5yWtbo34dXFt+sSTBS
+68tLflTlGEHQGz3Q2jvOI7NbQWmfgvF4BZYGkMqjSyNMAJN14UE3Rr0kyyeS0gdx46g0dUQMbkm
9bCbG+tBNl/d1E8PpcM2lFq0TCMBcDyI7zxtGki5y+YGPQvfNzPp+yyhZnKt8Vzki8IWiAzSZfGg
HACiSQX0xC8HznSetyJXDO73WpX6tUvxHoc+EhbKhKA/FoHL1sjJ3A6p0V0r3w918jZyYseJUlPw
0LJLOwMFPqYwwNPTt7gyP1tJh87CFT9cuok3WafDFazHp05UtJiXe9cpiTONwzzaRYNfUTYYrO+i
uTZx0R5E1NJkt8Q+dYLPGYvwKfCbq5ZdxZMRepzIw2k1zClTsjn47qss2Q5CukcjeM57nCt9XP5A
YWK/CkdjESDiRQsUUTluVLsxd2nDTNqqxqcoQXhIGwUfWxasgMLMl9KhzxjnPAfKvy0DwS02dN05
zxURZbKnrB6vVe2Yp0rO+N1PLblE97Y1kHWFiROQqH+Z2o7txeCW6526O5ZjvPZK4r8n1ZxDl64l
HuVXe36d+9F+q/w14BGb2GPh4yZivQcjVDOCf/BSEdxlrsrXeDI5fTT62Ob06YYQfDVlAlezyXu7
+gwUnCcaZO0WnhhHLcllWhnEJD4XSDljP120HDk4efW0ThTuKlszogzKPVoavpuK4Y+fIlXF62Ab
3+ocSU3rxP3Ws+GdKwcsNGkN9gbaUHLVJhOVJLX3MSOz27K8l8QsX+x0/A5bed7SZGN80O+Hka+E
juAx8q5hIIa9qMYzfNzyoKOrocZvNC36RxbglOAEK944EzfBtEybcnf0blv7ZWhsfRqc8hsn/mDt
iOZgkAOywQeqr6OyUKc0IXVlLrpLXjDhzxieAIefs1uWuuHGrJBqkLB4wmvS4I0pt9zoT0xOzbe6
Kx95qvk6osewwOMHSo5oogRfgj3SrKpNopcNUrxveMC9tcdK17YZBzsdHZVgplRq8U0BPwuVe2hT
4R5tjRZHtiSYuCUQ/8AexKktzkkY2udqmG5yXeRHu8xWZAKTWJUwN44qqmd3Add08aGPJqQj9daZ
2q/+gEI5HsM3gYCt5xBqa/seNB2N99p96osnCerIBwx10zb4QifyKaKguzP6/jOq96+CmIubeBHv
OPbij13O3qP9QnAbzwC3tjO8ehHplnbifrUa8ooHVEtVTsdhqknpdp27Np52maIX4A0Bw4COzZc9
8pTL26Qhc6hOWFl9/mSddeEz+tO90wzfu8A+Nuzq+LhJPJ4sfLXTYGCcpNfmhoT6EfUCMv9aWTiC
DUs+kLt4plx4+YHa6VOE8LtEVNg5FUpmx7/kot00fUHJ71zDxHvOygovnEOggDD3laX3sVIwsGhi
5+QCjK2GHQXfJ4LYbPJVAATCdOKHhLxVu/8H2NEXLHDl92/R20f26J/Ro/+/wEmF+Vs46X+k//hf
/+2//0f99v4//nN6C//x1vzjseNP/ud/fvv5B3+Glv78q/6Alkr5T8X/PNdB8Exx4PwfZqnt/NPx
pKVNkKZCWdoCJfovZKkt/mlJrOEmmE7T5Z//F7HUUv802eNMT0nXtWwIpP83wFKbS/wTrlTjcLMl
OjVPUx87KGF5oT/jSue0SxLcjjBsPPlF+VKeevST5D2388GaHbXXDSEvg4TzDtY0vEiH8NWgEe2t
WwuYw7PxDVu2sY9bWOqlZNw9w7RDgXqdAie61kWDOs1z3kwxK07RQbMDIwi5l+BAziHZusqnHElQ
gswx7cyLq/p3GJ7ONhmtcdPxajDRwju3ksP1T2TZf6Fb/4xqFda/uXKpHEXon2na2l3++Z9AraRb
pwXSSJinw6J4BmRBCItRXifWuG1dBsEWtJR1yIk0Ig26WPuxTwogNIlVGI31VgRveWNSoUxFvCOj
sl41Q1+f7WZ0V8gupyvtaUrYqT79/n0vX8h/8WV/fmEaIR53mOUoJRzn17edosIiThJzBirFi92S
g5VH2WHER7K2E986KIe0ARAi0c3vX5fb9MPr4r7XriDsRblaCfPX18UmX/gAb0DeTzaeb8hMVuJy
8KdFeImHfRvLze9fcAHl/nqhgA0lsF7HVjwJH18wwZ3e6xBqBB2x4tAba1HdhxYgJZgE+d98qNZf
r046FskxJM0qT7G3/3p1cnRjGnRuvop84GNmNhWXvJnu/YXw5SSFuoqcbn2fFOazs6i2OTjbLZGd
/iCQoFjmXZLVe+xLOFNL7MlDVkZ/c7/+9XvX2rFZPiyhpRLiwzu0XYxBAHTwr5YlHAajUieVFUen
X4w2NgklQIpuC9+N737/NSyr0IfvAdAy9aPCubSwjT+8cF+aHR1WnhNE4sJB+0au91Nrd9mTJsE6
tDvnarmfg9JwHj0Ls7HGmijRX6KeLtKHahJwz2SVbH/+luF4+kC+9xNjo795n3/9Cl1tKhZNz2Om
basPD4ZnaY/9N6P2mBOQrGBnzzwZ39EfQoDDrcBG7Zn3NMENle2i1M7v6dmTPdlYCckOg7fNCt96
aL+XsngCLOhuf//+xF8+R0fYjgWEA92TXG7qX2+xxLEI40AJRdXUncRg9DuBw/hQQFAEtYO/o+Dp
2mFmSDdcwPci6oMn38yec/gRWzVYza2z/CicGF4wosCV9lo6XxA+D3DUlrzKJN3hsbCPzKY2/ZBt
K2uavoLnSm+CLNFbJzHBohJDc2rycf37q7Psj3cJt4jnCc1NIk3NbvLr1RXKLD0SKzLYAvJJjo+D
ETTfkBisg7JBFmEegsRqvne48usw+RLJjEQK33iKp+b8+3di/5t3QvvJ4UZ1PFuLj+uGKKMyi+iQ
gjFm30CCidTPO8aD+cSyycGws/OdLIyzMmSLMTn/QjjWnSNqBW7BAHbglDsf3ArAd72bhGe/0pZZ
T27aA+CLtw71MMM8UKRhTsZtOcT9dfRBb9DyyzYMss0M2KGmmbHxEiD2QtEAqq0kOKSO+JsP/eel
/LJEAjNj+7Is2xOehlP364eOLCAW0GZoOGsmlRM3GIP5ilZ5MJ+cxjceDSrW1qsABCOzKyLDwXNp
9YfQmeuzS1TryrRDfahFdue4BxQZ/q1T+YdpjJ0HOux/936V+OtNothqbWEtBQf1y6/vF8gFLAN3
AEs7zveFh3ccXQGsLeZW1Jn+bd8nyFAzHTOBbp+8MvFPfSSsnchnRHfz60gv9HPR9d4WXTzYi8h6
q5fYF8sHetT7LplJod43k13u4PAa+BERCsGsKi8N1jz4n8q/A/t8V+pYnwDh61MDM+CQtUn4Utgm
Qbk93+CoTTywiTufAHsyd8oDicY5JKe+yoenwEHTHjguw8kJTs5ok3vShmF8iCOaZ3nvZ1uYH3jQ
hfrUF3167pr+a6ZJmPTDUt63nvutNA0OZO5gbogiOORc+qPL4akwh8cgd9XBtKO/uVOsv5R50lwK
SUl7y7LZPj7s3gxYCmlGAIHdPHMO2czkH+gIRUuBOP29Zw6+oo2fnQLECSuqIoqiyQYM426sLPqe
ZoZ8KAzbPvz+Wf24auC0lJbJqm0hv+CNeR9WjalRnTminF8lMyrzEQ3dqrPNeY/vFoBZjOBQWDmq
1Umi2p0u4JPrbJi/0wGsgGb3779/Ox+22OXdUE9RcgiLdAFSa369PQk/bEPByB1BqOUSu6Nv+Mjg
g9fbeDYPU2J87XpVHn//otby0f/pIab0F0wCbY1HnSQmKpBfX1XCPAtJ4gtpKVnBPaLIcaOCJtyI
JSAL2+RbMeBdDGtyxKocnfPyL/zNW/hQCv/xFpY3wHLC0vSxtlCQEIveh0QR0cIOLslUmk+Dxsxs
tUTTjmWOtAdyZq+BHYl+HzIN/7vy8sMNyluwmWw4JllFDjX5x/2jkbomPrxEMGkM33ybldMrum+p
4DH//cV+2IaXF5I0IB0WToSOMLF//bjDKbJKAQdzFWhmK0nyiZbyikC0BcnZrRBCUNY0X+3e/yPG
448ki+sfX+ifzxv/5gKBaihT2ry653jL2vin48ZgDpPJWkZn1i+xeS5XiPeWjtnyq99fovw314gQ
kDJdCg54FB2/vlbqKxk3tsI4CHBvVaCIu8pBxocoeDEz3AVjJS7QI8h8T0EJUVmSVCl6FNOuP4EX
Wwg0YfoeijI7DJY93uOtdr2zKqP64mCZWQNw1fuqINE7KbDAGQ5yz5r4gtKK7PskbZNd48THwjG3
gVtMZDmygQZZtCrqPY0KdxPUg32MqsC9jbNkU9rGXrfSdHjcmC029rjGDpN8qUfSKYvAPiQtuYMu
0ZOnJOuuCXXGaqyS7r6yWYqFmP1lSjGTSVelrw1jIBoxsgfrmnx1qaRuye6Zb40ynf/mG/1QcHIn
OQ7/lzyzjskR/8OdlLc92sEmClfR7MEBJsFP1woYh/spo9e18UxQ/H/zxfK9/bpUONyxFLgO36n+
yz2EDD8cCQtlra76Z+gkz33WPZv8+vcv89fbx1mCTajmLAuiy8cLi3HTl3m4BENZMeccy3kKFKjP
3A3oxfnMqsFDNcWtA6jsby7wLyswH6mryfozbR5OHpVfb9yoM7XbJyi9S8Pd1GQ/YCGd/VtXgoyI
PGEeh06BxnX/bgH8UDMuX6US0vbYHz3BkfXD685gOKDpWVzxhPsn1CWe0rRM94lRZicFg5POpodr
PmElzkN8pBEOjW07limT4BJjV9hcf/8dWP/mo2BPZBNyXW4w/bFWQlVm+LENgZ9ovOyI3ht1l1sf
TQOs+6zchymOzENqVuklDBfQhSYyYWbOjUWtkDucy3Ib/G/Ozmu5bS3Ytl+EKuTwKuYoUll+QTlt
5LSwEL/+DEA+W97SKbvu9YPKJJEJLvTq7jnm6B+izrkO6Gz3STbQoKJH7fbPB6pPQeaHmxLukO6S
OzJITH28WzJEam6l0I/WWri/NRlwQfoI+5/kSMVgqGct6sxlKWk8DUEaImPLQBwbcbXAVf37Kgx9
byEwFce/oTk4LegVDMSKYzSiBYjAcG5H4GkE9BADQ9s7pWoT/CUK+fw75jJjFaWphudxKh+i6CxL
ywZ2C9lhMTxqI6ajNQJmactHVssWsfmXcePzk8C2eNxrlsnsgTTeh5tNizvkAeGg0JvZz79il1/y
/8+v2LYZn+ZcgavqH78XWVJGty2KXwVcOtLnzTP2hBUtKSLH2GHVOEq+DFQMcVUnS/72BPp0T9gk
DUyuKuf3OdDvpHSxByKtxlNmPw1UmRrt/36Kn7857jmTnBhd7DxVnQ9Xkm6rCPGDqVD1JS0PIEKh
JSIs/EtmmPmBxoUff77XP39zOMcx35oys0TT7ocR3woVsAoS8EJNl/6NUqp4altUif9+ZlOo+d8f
FQOw69oa02r3856oRaPrx4QJeUKe3+eC7rQpHFSc4TYMQQb8+bz+j725UzYRU14GXZBW/x12sw41
t1/jNqFbQ3dpslVRk2JD3uiu00kf8ue96Z9HW3JAGtIG4l1GNnO6zL+FQkwRcXin0egmnkCVfcfA
6uvWwp4ovCI3xVXYhbb2c9iundqn5z5Kv6W2ChPeF8daL8gaOPmtE2s8bJ3ye9sZR5W6VeEF4cko
6UJLaZTS0SnfFRI+35+P/vPDkSMml++RBPU0S/9w8DQiY0QzWFwrCR5GVdqC0Wls0Yz1404Nowx1
OeJNClJ4KGCf9Oe9f54x2QTorsdMhWyl9WnwMKpxQHrNYNXGjb9xBvX7HLTRDkUzEkoK2HjQkIR+
D3t53JkhsNLOTL6VjTQuZo08/s/H8+nOISesadCRTEPVPyfdEhidQ2d7NAcVDZ2ubbRUyHOtPOdA
2TP+yyz20yORyYkJu4jsJ/eoZX64TZUxES0WMyiCxHghmSB55DyVAF+N5J7eCnqZBvdvF/xjmcAg
seJysV2KLoRExAb/vVkb2u8VW1BfpgPdfC06WhE46/iId1a3ysD3LOORDIwL4/i7DgqtjhExUP1+
qaQoj1Vb1IcofxhsaiH6GFwhL+LLHa3LPrRPSIKQeozl32oE2qcJHQftqITM/ONW/TjJ6RujduGy
+Kiqy+rGNbsrFgBy8rNUabiuQtrvSmdNpyklT/qVe+M+0UT8l0zcp9GSg/BgoGN0x6PgUxipxrHL
HIGGvw4jllMMfsZV8QLokTD9JQb5WMWaviR2ZnCiuqHiD/jhQeAzpy/iioLsCDhx1/wDNbEwA3sz
6tRgxswC48Kgcwf68WdL+z7Nr6a7j502xHxPnmqJDM3NEx/XT9mj4ajkFkhifik1/RDwRV0YWhB3
Zg3JgII29MlHU1PKZl3XdOXTq3BrJ7p6Dktf3QtSVCYddDBgkvw+HElWMU/T9mPc6H8bDD6FXtyW
VCxcZgSULyx1Gqt+G0gHOYoSrdx0b0pzTSxfU3lolz13xK0daLu+xHAkSHAux96hXzHBDS9wsc55
nSZXfYgupfROfx4Q9DlW/s+ji4Oapg0e1RuG+I8/GHrfOmhJDJCNoMMlL12o9/YXtzHHjQBPjP/m
eCb9Hay7iD50UrLasVwTwzYXvbGuYDpvYYmp26jpi4WDYfUd4+1LhPkEfrrKuo3959bGra7vi+7e
UMEIWLGR35JJ029S2/uWDIN+JZuCgzZ1citGSI0THs2F3bYcaFWKukD/xl3bbREDugSm9+gHmrte
Ub7S15CD1PNpD6aRFtZevC0DsOjCqtqbjHjpDA+qhiBAhYOHc4ka0StvkSf8yCs4Q6niL+Dle3tl
9DHX8k1spfAU3QADAA1b5o+OcsKKJNsJjyb9jvoWOfv61TdaWFVJpG9jxz+VoTxl8AQufawmJD69
dpmXZJZ1fkI6IgxSKO7RKNt4L1311lZK8WPZVd1h9Oxx7wn0mFkZbswaQxHFUp/aTnlpNC26tjTE
Xsc++AdQRxsX4x4hZgOvtQCA7trJbQGq+wZFRb+W6agvLCN2dyo2k13WmHsss6H1mW2wp10spR+3
HnAiE+KoaQ1txaTWFZ7yW6UAgouAc3gMa6ekpKpfZS5/0gFu3Zf60O3haPDzMtC7NLoZ7BH0W/t4
so/0gVOvYrIVFx3Zy82YFz+yQAJaBNCOAKHMz3VZHI2qPuiOMGm0tswTxh/JkUG4XNEjjJAiVR6y
/MUWMPbs2DHoUMkubu7QAdbGzhqpm3/0sEQYNUM5kXJY0yniLmqtUkFcBO4pdpMHpGcDbFj3ZwMT
f2e2WBsnJDF6Knw3TU6zfBzYK+CN1m3XoKGFHIDHMK1GrRxAsouLEqIRjqOO/uDUsrd1yFwI06CQ
ptO+RY1i8iPFhXqThcZ3pYrCBxX2PPbJEcCayqdTBwoogpV+5wdRs3CkN4LMM1yEAa52i2b81fCG
fu34Ij4IQLutogYHlLjVUy4e4SAh7asi++SKIVxrNF1uK7Qh9MWhl/Tw075N0vqLleVAXhP7H9sK
i6usu2iRy9t6KueVOUTOLPJObjI+m/aBzkH/iBlKfQq1/t4pwHHXYD52MHm2+BMh03SVGlStv2Ca
5k9QiIRudfFFCWnpo5FFp+36ZEQHig3tRWuD9pIJjB6rVA9vRtcLt4aFr67qdTDCILv/v0YmnkuV
gcwyJVNmCB8fgTWBax83NKv7GsgljXi9CqsJDUajDofxt0fQ58CM/U3zAodZl0pxfoqUfhuL/W4s
VVsnqK0NcnxIb8lytUQoKKi3XqJOmnJkejkP/3Mv+wXif+5HK3pqrRyPRyX/+udx+NPUiMMhRqVB
xGQwJmb67+G4js/VZTC9SSz640EVFge1Tne9Dk2kStxi5yTqy593+TE8Y7Al4ajpjEBT8uhjgbMQ
cJnQukKDLjN4ib6J4E1vjT2hByBAtAil3q/GqH/8824/hqDslqiQsj1VR9oiPnawxK4SjZZktyNq
6S5zGfCneBz1Q3yXt3d/3tmnbD1781Tdo8BMtEG580MMirJBx9sLdUmbg5nyNEaVCN+PG7WBjIWh
Z0UfotQ29HX3K2QW/DY0OLt/PoiP3+10DAY4ApoAaGAh9v7vd2uKpPEHA9ee+bGfJFa4whFhYYYa
5AuTSKBNxN/S159Cynmn3Ny2TbRCiu7DDRXRrlroPSFlq5Bc9ePs2BSgL12wGiseuYvQStZqgCcx
xm8Y6UTlPq+L9P7PZ/6xjmVMR0Fpl1uXhNPneXE/FEFpuQ2nbiMCQaRgoFRUkQEFgrK5SDaZh5tG
V7TZMc3dfB0PXQScBjURT/z7Lu8A9jWatSxc3/7LxPD/PDa+DnvKR2gkhD9kB3BQ8l3MWH/N2QWU
uAt0r1UlmofCdU+qR6807cw/amjMjxFWIKBNRupJYakoz0oM5FtRlO765yv2cbo6XbCpI8J0uV+o
rXy4XxUFGQM0TrzPXBfWVUOfwWipA0hgwDCJg/8lDpdLQszbDl7FX8bgj/HptHNicrIz5pRd+5hX
wLupiQr0aDcNXhnEz8zOUOibf7nwpj33av0ec/IVI7U3OFWmGzRHffhF1MI147AY2RFu93iglvvC
8e7wv/oK+t5X1Z9GUoWrNB/ik2fkP8M0xoco0F/Jj32XIRKpujkzt7TXzjAu9dB/oQN63NaquhOd
H0D5ChA3tcZZKMhSgYWmRT7l4Ku1VzkkW5l7LlPa/NdlCNZLD3JnF7j0ngZWAR3HUh89Rf/JFJrw
1afRNvG0Ypv3EAoDfdOMZrmKMrNbWL5CmYMf/Sodq7PG9O3E13rTFsEP4Kj1ts5+xrqKm0uEJRkl
TMyOQfdrI9oO0wfnlOcnH+tKJYf/Wjnmix/5zRZ/XMQHw6tUx+Aownbj0zQSuHTeGRPWKdWrdUE+
8mhn46FI631LH9RBhv6rKGgsCit9YFy1z40lNm72UqrmTzGUL5NyGGCSSTsFygtURYIefzCkdYVK
3Z1AXumd3ZFQUg0wimrkb0fN3SIRT9dtQ0pGtjFwDzrntiWULsk9dDa9GLqMs5Nt5wJzjHFotav7
XjUfoshWF1ssv2jVU7RrVA4PeeOt5egetd6B3ot56gYo/Te7Cu5qYdCy7IIQ8OqzXpdIZMC6RIO3
1bOzBcfWRG9ojC04eDXuEXOBXKyB5t+MKkpKv8XbRuIUjdstYP3Gc4lU4IbSAol3o3KT4iRpncLu
KbTQHIbMZOn6mwjIObGxXWKGZ9J24DWSdnMj2YxjBDDbDJFkVWLbq+TzYIoROGpBRFezf4+XaURf
gIg2LY28vWEOS6uEW5JLfzOi6V2AgxOrsbRQ+cg03kiocDKLX6ZM/DrPg00aBdmq1p3HTOuAgMS9
4h2rMPiHiQX4TyCvbTtE0HdpMTaC6pWe5WfTzLMNnaoTgVVMgOzw3OAKU3Wvum/WR3z6kGoPiPZq
viLLvjru13wY2y2BRAeZ5sbS/Ik54P8DkXxN+zxwwoobsupLpDkeSDXbYlJRB6QsgQfi1IFJqgqf
zmonbl0KHS7K8Wawxm5Rwl9YlACDYqDdDk0SSxlpz2pMgadwgOu1cKrRj0C6oN9OMeJzNmhbtGL5
EkBIshgtAF+e0e91qwERaVb3g61upkTBjefc1CAglzUTswU/w4eUiWJHPhNp9r2StFdRJLd2RxAP
wXQdSYQCPiytlWGeoLyDq8QywjWWvpp7Ow9hfMRkTmJKBTvMR+yNl0NSPpYB3SJCg6VthY9051CX
i3pl8c3sdPzqcx8wSZTjgyGVM/hFuXYt5afuJI+KiMeLyS/ZBX17N+T9xSnrn35ud/dpYH7pGMdS
Zq4vQd6tW9n9UPTB24Ah4+BHsYpiEPUeyL/FUCGQTXsAqBO6Cy0wUXdDl0AItLyUP2M0u7Qqhf0y
8TEta8LXtqqBAxYYbVBC1WK12dTCBl03ApZK8Vy/1OEQrkLF+6mHaPoB5Iqrg40YWOrvYRMGW9+f
Gu5bLTuZ0TpL1AKMeqJuU3i0D06bbJEl0TqTV8C/4AwuaK5xb6ykUfdag8UzdT1snqwdduEd9oVY
9Y5szuxAArmZEezaFjEkWKsXCCOQxUoDE6xwrG8ySfQah0+xBSBZr81k2dqUTyCeaLJgzLczakk5
ulM0yHBKfbhJg0kTJpOZtYoGk2FlLRxmmAVCcERTD3XdbAI97hDb9YuebAPP4XaNAwcWBfTe1H1j
HUc7sTCVlR0Dhdfuh8zc4u4qv3VBeS7SdIsMx/7G4/wY1q7/ZDFsLbPYfbYyZesTmqm+65OD6Pwl
Wn1nD3L2IUphlLR93qLAN5oblZT2azJCpfE7pK91WnVHYHk3JWCoQxuOSAFDtQX2YVhQ/X2M2By4
DKmcwmq3A2gU0khl1fghGNOfyiyrvZN60bpXB6SMplPeCTSN0BKDh/lPIHADGQLHOvSJd8ZePYkI
l/R/0EH5t77ukXIIA9RcvMroCbgdJxEOI0Gys0OlvDLKdqesxel0emVaoHPqUBlBl+kO7gCGu41Q
E/KLQ4aapYyYptqkW9eJw2cPvSJybjU6xaMePBcwW8Y8KO9H6hn3AU2Yetb+wJ283BpS747a9Gf+
X2fX3dFrvai5CSYLiig3i/X7J0EY9Md5mfm9twXTMR431BiefnvvfZl528q8RYnGeCgwP/iwmXnh
D+8VsK3p3Uz3ueUBVjeLHUGGPMx/vBzMq9YWwGDH+e/7R/P/cie/NJARtrGuAI1ABBqTTpJCW9W5
jjNMC9tlCV/QPM5/3j53jfafDFPm9fxe9++nWtpRGQ/UapMUyS5Ry/x7qDKMJZElr0XSJnueFvka
31HvGajFLtbM/LsSI0NMApruMnp99h1P6LUbIEoxqmGfTdvwwxpzFuGbVwyV3V3nx83attPuuVbK
w7wNuJmwvofav+KqA2C8/uK6o+k/dFpnYeLCD9YfDWePi2I+OTnfmHYcPCEFC8+m1DD5nN6HaKyv
hkINtvNLA34VNAPzaovevlYBDRTTUnSHRNsxypisZ2M+keLpvPZPWVX1d/HoVqc6rO46tO73kxPQ
fdJHFABjL9qFlQjvaWkZTjnsRYFGrVj4fhQhNAZrNC8cWyVkwbahtY1V543QIzphU1uD+KS95kaj
Pur/OHFf/AwcG1JDKPJ7O1NzWItOsNembtGyQX0ubFF+GXEtwZml/Al+8ZEET/aMsD2n4VW6xz4i
5GozjM5TpQ+erCj8Nm82HHDVCCycCiuIlI3lJLjM68Wuj3V3Uzhmchc5NSJBo8h/2Pp+3jxSQ3z3
stG6t9raW1d6K/eF7mpnnv9koHsgsaZX7+ftM8Rea7pknlVQ2TzLW5AVnjociPrCdRgVEnRZ9HaG
ntst7Koov40efutiSLWLT5iy1RIlhxUluGHwmATQ59UPTV6fFB/vr7gkVvRFnj/GDaC2yLPpKAUW
94g1gLbMJcLD+VOlBwOMz3OwdqeFM3QDG9PwSUZPL53cVHd08WAYP63bAww/9IKv2lPt7LEzeNrj
7/U6fyiRz1wCLdvPa5Joae95JKATYzvzH+E+DgPmM/PSY9NsWwdY9LwlpLhPuB205/mzqo2JbHw0
HfN6sA0LLN8V/+0EIkfDdDAewu3bQVQN3rW9Ac5j2lMa1WITMJX7dQLCxZwQUAfmHhyxHZPFU32D
Ps9pYQMX71MZix+FnZv058JuddKY0DeUARQzT8/e/lBByY70YFY3RS/Ql7wvYyUh/r3z4m/vYhIf
i7I+zKu8b2FegpAzO7owOGtwo9O2lUJZd0ny9bcNvv13XvG3rUKfCKDcYXQzf2L2Hnv9tLlpm21v
r8a4Nnfzp+/nMb/8beXICAR2gnx/01rvn74f6PzB/Of9XPK0ASBK1nwKn3mqTpfp7WDel37/pNPG
M95/xbaW4TmK9WoX5IFxcsrKOHUQNGGAuTSgSBlHGwVMjb+PDdrTpDjVXg2RRBLybJQuDm5qB+Hi
8n1tFbML+L9Zvvrtk/njBn4P1Aht/7aJysEvTdfKozPULVT0adfzcmrNz6BGUwFprZmi/X+PbF5G
GYNXzKp4HAwTURO/vOao08Hz9lLxG2M1VsjoW9SpNPf1x8yqxbWc6uIE1Lc0cBOkDxXo/JEMgz9W
OUCbUFznxeLAuOZNEh5bCmHhoqrsO7dI3cPby9oPHirF0w/zCvMm41g85mbTH9426av6E7al9WHe
2vwnyMMX1PbZr20YXfs6wnd9W+LtsBL7SwDYZP+2Fy8W34KmRCc5H6XIMHcvxPDrZdU3P4m/5K+F
KVMGhIgVseu/p+mVGAJKhxrHr4PC44WeJ93fvR9VJ9P0RiX7u3tbpg+ZzSKkU3fzIc0LkhUosMuK
OlyOp6uhKUNF0j4Tv9YhnzW597nZb9tVJpPdignJ23vzhbKrkZkP+e/t+7ZTVMAwdV1z+7bt1sDO
1MlbdUuZlwpjg1EwcwPmTW/HZ2UUjQKtQyU0X5XYoKKYDwr87embffsGJV5PndtGv7bJDFoBOFv6
m/fzNpiLIuCO7c3bfmxL4Nk9dtrm/dgaB7KzaciJDjCdd5cS8eMjIzfVvG8Ef2IRWQK+/XTN5z8Y
dDaLTofK9XZ8iU5GYsCSZMO879cyFEZ5Xg2JxyR+2q6t4CPmyhKe2/y6Dnuwx32rERJO1wAjc5yP
iq7HN2C6Xxs1o1VTDnL9fqyBClU9o5Ny/evYXCNe4sYOrXzar64hJpHqpZFuvch4OG+kCQinOhih
xDOuFM11FJY8a8zy51ftIMVmALQ0OUH5J110G9sWHb7tvuGdoFT8/pI5/8aLHHGFuVVfB4tqKI4s
G8q4bYjLGy+nJd7W7/7307eXSWu5JytTN/Oq2bT+/FbAN/G+yfmtiLdAm/Sr0oOka08gZ49U7Ylp
6UaZ9j4vn2dOdDZyZz1va3Kft0hFGNgZMdtwT9LS37bbK319javWxQFZe9v7vP78lh+Zv+393xXn
deal2sBxTtNS729l0+b/XfHt/c4MKVcFzTIps42m8eRxI1FeawusrCbj5ftbnvDVcx9/9Sb0Nb5q
V2o63bUIlPHcK3IFX1EDqpY/zqetFSRhQBkBnkq52/Ad2lRClWyXSz2docXgBtgty3fz0bqDa58k
eN/51XyltWawT0Xl/e+3UhVvS/z6kqaX+IP8dqnazLeonCq/vlXoI/b8ct6aH4h/fLNJT21F/NrV
8ReK1jg3p8LdaFVoXxu1+Eqnp4GdLrbeQbSLQ1wIY8gvr7HITtmogxqMI7TkMYoaU8HFpLcNoPXS
W8F0TcE/qNd+UNIDppwdMiPEgVYilddeh+ZKHK8cUbGk9zh/3oXaZOZYj/oJ+0cg/APUzlK3o+fQ
gMAPAuqLnnT2Gq8NjKyml4q1sXB6ISn2kpl9tsNfmiK/28G26swjLQvFQ+c6UNUiE69h3QtuY4cC
rIUlCdHGKC6hU7S3Tk9gPx9TA1camHgfnHI3Se5JTNwZYWOtIywgt7KHAtlGnfXkali8qro5XsDy
YPYsE8wDs2wEk1n2xxTtFGDN6b/za+aUv/5n6OmztOWweX9r/l8k8ASBm84a82pGbaG6CSGgvW2L
anV//G2deQc4GlVHGsTe33/bzPz6fY35ZVXBdjR7lQnFvKv3deb9ve3FzD3wSKn+5X3lj0u/b1tX
SpKdbbp/P8V5tcqLOfn3U8mcnBEy0OLlb5flw+7npZXGwbvYgWj372X4dfLT5Xs/pPnjSjj35ai4
m98O8H2Rt/UcbAJWptnDSJi3MP15W3zexG/HMA7uoeuwm/nf7+n9u/t40GVvCpSVpr962+iHL+Z9
H3mp0fYy9D8+nc6/q8xbyGER7orkSbTRJXWG4lUTE0ZereQli7Ns2w7DsLOrtD+PZkOEapvOU5kr
32QztP9wgoVdmz/DCFc5zOT0x6jo8hVzVPWUQxLZlz4Z3h5OEV1XGiotPDe+jKCP6yrq/rHDeANa
yfyKZxk/O8+Ud6ZLsw4Sg/jgmaV5HA28kppKjA95T1wdNIb8ISn1tdPOwzB8csM2fPFIY4MYGprb
DMr5NqdfdUsaoL2dP5gXYdLz+OuIJ5WnWf+wcjjhhuUPD2M0mCu8NM3jvOMuiby11XfN3XxY8wFK
OyTxyz7jIQbnZLdfFAqeC1NKeZ1PkeJItZ9P2x6TfNUmrfGYUZQABOZYP4GtqUPU/jNdN3e6gEOu
Gsuo77oz+pNx13d+ui1MTV7mi1/jZP5a9MHl7SqZ8dKukui7ElKcyHSnvReGrNZQPbwDYGbv4FCo
WLdO3t03ArG0qMbou+biSjwd8fS9UjOg6sBzEWlHWu0F0rm3P3jdgcX2pbEjkRnv1EGsVDsHsKtF
wW706CUZjaac/Hr7J1ety2XT1ls31LTbTCTIO7E2RkA38hD1fdStDv5Kio9LfMYcSWpFsk8sGEPe
fa954mtaxOOqFtZDOBIcJbCZTjg9VnSQ8hTNW3PYyqHDjqN1lL3NgL3ngfWFxnnadzAlPbeaEh3j
XNlWlYiJgdr8dXSqV3ge5U8pjIXTqSneKMwIQcZAZNT0+mS5SXcXQXlSbfqHxhiedeyY/cnSC4gr
wsMTqlYNxPM+2GJYnKeor1Y8E6NlABUOvlyiPWUYQfWa8Ri2bIffQXJPfxPeHGO1QZI93uUVJY0Y
udwJuzH/QcdAmwaECCBpznS0ScWTipkEFycHZTzYWzdC4+62Em9XmTy2QRw8Cnj7QTaU92Uvvyst
Xou+4tWnPFRrHrRGCfaxaJdiKO6lO1S3CIWGdWAozcb0NgL9dEBNiOzrqw2a/TnvK22Jgqg7VzEO
9JYOWYIDUzZtLe1Ln2AVWjdt8AXC4FFr/OqhyPHX0TrYUMb0h2SSthSudTDRoJ4MkQanwT6SjzVO
8zv0gf3IncwmsuUtvKF/alGt3JhFBrhFtyCrcl1PgshnbUDdu6btRQJ4XDQ1kaQmkDk6ft6/UJSK
YufVDnrxfayqx6Fy2ke9V+npBqDe0utzasAZnapB6jsNb/IbHMuRIThR8qzqhAGdTxpXL48YPStH
y1K6E9YPPfHAg5uTjTNhSDwn6MHhPdXVRiEcuoOMFKHNWIwUTZ+rTFWWSO6sbRHjCQ9r5opvhXoN
czToJu2zlo/pvTDieNdX44kyMR0NeLrdVLKD1W6TCD2lNLzLXMGAWR2676SO3Zs+0uLnUKdtCKTg
t1oLyEZUWF+SdqUXH47d1oZ6SV0y024ZJQDRVL62dCDWX2ifsoFdBwsV4dS1m6xcdX8rHRsnQ6zt
8KpAEWYltL/Z0ri4fW9CHRokyVM9v7ZRvNXN8Ec15Mk592LY6lqS0WxjJpsgB5kxX6KyDKgm6kGx
zqaLJRUCD9H66SFtqctj6kBRj7RFmsvxDi3kosJe4BWVuHJjVxTLxtHPVkhwJ8gebSVlkl2DzCtf
xxayf5hEggyamWOXUUG0N4t9XC3jwRBH8t6rnp6OdUxX/y5UYmsfJONZFHCKQl/IC6I9d6cXDn4d
0l4bWZk+E0+Ny24w90xrnTtnCJ8TJr1f/FhgU9AG5dH4z/tkQl9SWfg7tQR9t8zb9hIMIt/naoFk
rirqpSqVbN25RIQ1rIWl6qRyn2AACv156hYPxMVu7KMSGP1RVwOgpkNqHJrhUefne+tVJFTL3HP2
VV5Et+jYV0LHmTjoVpqVZa9V73ibsSjztTG9xAj22uKmtxzzodhqRl1vk6bFytkN/KtCmroY1Wel
H8TD/CcdHuyRkBCCmXMoo9jACylk2E3IslVAQGW/Bh1bLCvVabeSWuoSwWpxGscepms/7p2uNI4U
m9zmZiwwjcHDMzI6/5lbB7puYDwheOGBk2fZkQYH8m2l0yywXjXXaROYF6OhBVez81VkFP1BF3qH
e5vSHeoweQ0K+6WkAgQeid5KanZ3uurGdzF5S27nS4aOFOfsMtxXNq6LiabYd9RtiAZslLLtKJy7
XC/vdX/Ep6wl9TMorwmFASQVhhuU1OAUeVfg8jXivrg2ka2vCdrHTe0F4xqjWfXcGkxvOmP8ZtBg
uDDx77r1aoGld461NpSyF6su6yvjPvXN52q6duXUGKpqJZcq0/W3l4qu7VoKxsGku89Lj7HPEhcR
uvQ0UnS5GIl6SwthmcuVHMLwgap0ec1AxVuB5t/x5LiXo5Vgkeyod4r/oDqxvA1TvT/jME2euLrl
WM2dwrB10ISM1lZqUf5q6NOpPMuFDxzsSc0CVM2dVwDAF7sU1RGAPETx9hRTqqXz0Wof+jh6aJtq
Em6K18F6HmLL/IIGUFshtJF7yy9rWqixoqxKN4PRJo2VpLqEzWSD3xij/KqyFQcDG/5ApkQMFj1F
IU7sdiduxwr6xlDp+sWvbwnpsk3tQhYHwNPe0br4YGWyezU02a460g67+SXBh5lB3gZrolxGQ1s3
lsxfhoIpmhFYya7acI7jDj6euyI1bd3kdkGGIcj1E+oa7WRPvLTGouiCFVl50CQGJTCaw68pFe+m
arFtcv1ghVM4eaKqtPZ9qkdLy6ujlRX49pE0BYkojTRj7gvBtwrMVdKDtLc8adxEqbqTI66PNZCH
U22U8R22jDQtG7p+60YM1lrTLYJoKL/gOI/XgaBWSar3gYuJFjbMsh2q/GSTSwVHPMprSM6hbzex
oe0sHMjWPJAptATRVxq6/QfHLjfwHJQDCfbw7FI/peLrljcCc9prXGLiPGIftBwSQEt911MDckRx
LoyzHCzzMLevBk1zwOuQc3en4c0J80dS1+cAz8+DX6ZkivSEVvk8yajBdWvVSIZN4+rZF7tArIZ5
mpLlAYRlzInMoqMTFLOs7lvVT64YqSnOqlOGX3t+1ER1wbbuwvEY5eq2dnqgBgmgJ7221HOZHhRZ
y23uEOXjzUJvr2othFMBCom1iaSrY9dhFdU+wZFpG1vyDiZg8FBUWnv2U614iMiVkrty+lscSIpF
VijqnucoDhBFkmwjNwSGofftQdGxKhkKCrkKFfuqNM+JX61VCTmuCDygIDFkkDq2vA1ceO2Gx2DJ
gOVKKmSKv2yKnvYFWdvIiBk715X4QsPm+JQ05bgmg6l/NTPnWxolt5gHD/ex9bXTwRU6PpGCG4p6
pZlBcRc7FO5tEj6AoiU9MJgE252S7rGS2HRuMhysDixg79vdISYVvC686KtbtsUpixNvmVHtBSOZ
LzulVfZAigsSoX6Oq2JgWhSjBhvLeRktO+nUt7UoBSDo0FmGTS9XCDNj0gFGu4FCCufY9aF4tp76
w23JcNu5ffEnmL85oU9UgFerVCreZfB28HL7+ySnQUwb6R3uSpjOQS1A4iHEuA3b6GtRG+aulXAy
TK/tboocEG4rhIF7UwCcPrSOPo13N4Ewm1NVtLhYg0c/CN83GJoH/LBCQ178BNOzJAyKG6ceCK6m
0SmNFWMhoQjbC4JQbzmE1KxGzRb3fpaesaQISKukU/cqpTNNZXqAOdPtQBB47+Pk3KmZ+2D3AM/1
tFnqOMDdDEQqOxhiyUqLR+918PJrrqNVdxR7ONGzgTOSgOgaa25wQbF5W7aafgv62V3EPFSRHIw/
7ZwcjuMMx1b1+TrqMV3JNczHHq9w9F74s42brLygXd3nerptaTF+mXCZN1hoYY+omMmBLxp7aw58
UPtvsVfIi1SL7gSl6Mw3TzQOXO0LBaAr3azA58yGLu/ylKhBfEJca14bvXEWY+TS6yVS/aCIV4Oh
91VfFJ7dLAqf1uKqK4YVxMbkC7k4Dl5UZwTb/kr3nvzOK79ZUYRS0WmGdWoPABCRrNCd/D+MnceS
5EiWZX+lpfaoASciXb0wzs3cnIX7BuJBEpyrgn39HMCzMjJiWnp6AzEzEOOA6nv3nst1Oml9Ik6E
2y5F2tKgkhoQK/j9B11BnmJR1DsjeXxvpVe9MBrBHx15wU0RIbMMbRRrq0e1UOUumRAHJNfGsxdp
NTULGhwaPg0nMe/I4Ei0Spi7LWpp7Ps2TI01QBIbAYKJfs6UB2yx8tB3IXOA6VYO7oohiTodGu4V
wahVexin1Yo3AGv9625Co2fLlX/j1Ul3IEOv/dvi52N1gRQrtaWzSmLRHTo6rnB5bK2jD0HEaC/q
DXkoHROQDEwu0QsHeB/KCr6ychu6iT2ZWs411lqNi9zNDH1lD05qp3T4q0dbXHIE/kGhaUcNERW5
mMXNxRFIgaKH5x6PcqU1Xc0MVqJHidJhGQYDm0GdO3nqqap1c5ua4aHG43bJ+S/uK7VlvtzcUA62
57RljuZmmdzGsgFink6G3lixXwwQmozj9WWSj/HZLFGvxaIA9FAhiMog7R2DivAdI5/KlxY6+9S/
hM7gv2v5XmmN6KQLh6DLdBzWqdk/WPmUBeK68oQdzoWKP92cF3EEQd2iNzY1T1OCHxh2lHKivDLS
KNNAnub7KeKStDTsXYWjkxWGb25Co/1RRzV3CzPjOt1RQ9I8q8EbF4tTMy3mu/MChT3Mf9UUS633
trqnSqQ5WYMah0XQdNwKm04sSC+Q61Elh3xmGeUA66Y8FFJO7EESQz4NtPyswi4qhnWGJfEcecmw
NxLUj0YJwm0Rw6o+O1m3seTo3wrUSqXFHFtUqnEE6GAc51si9fNNEcd/zPc8JzP/fHza7Pdt/3pM
ZwhEKPp0P/EIM3BlufNzDfvOb7twUf0fDlOD/l/HWlcuPnf+3z79/PLnQ3sC/1ekJPvfnne++9tj
8w65NQ1B5jVmZROrGAwaOfL/fpXzir+9u//uOD8Pm9TlkqwB2AN/HeC3Q83b/u053RSMYNdhvy+H
/BqZtvHVVOJuoZlp9WAVAfOxzB7WJAmm75qv0CSsja+iRH4O9ZBkKswkzNlrZTnvqoff0aor7wnZ
3OR95AWsWkW9dWRsLuYNQuEdk0B4L9J0YJbooblTXC958r3yfd6AcSrBb8qYPhaD2vApduOmF5Xy
Sql9N29BRkawNLniXcfAURj7Ii4fMyf56hQr23exmkU4RnNbM05JXEBaRu35+eqCMEPoO4Zv1Ini
jat14cEPu/yeOwaVgumtV5l4GqHjPpuZmew0OzC2Vla6z1okb/MGbgOqJYzq/kF4fn8wh8zggm87
b2S9LOfPRpc9fHVcwJekaKpzqDBCnHeNkydOPuVHYOUkP1StPMqYEmCjEK/4+cYS7xColOyZXzGN
ozS6G2lnP0Z59HXewFAJbo0G8ahRidqbjmdsRkb7r07Cz236XrKaoCHVcZTrBB46kiyH9Jk55ofP
3GjaIBhQaKZKDd06qY0LPDfx+dEARFj1KF/fqpALGDzw/ODwl3pAasJ4d9pVeuGjUubNM069YBcW
qrMVcImfCWl+mI9NQZNSdVRaD3pcNAelByKd9OPw5hN6Pm/ROWj7RNL2l8BEFw4DLFtxpV85ejR8
gdhLzgw5Rj5Cmo1X1Nou5PL1PIjkglbQ+3AmjBnPoV9SIneQqlRTnFDofSiOfiCguH3JXeRvJEOX
WxjR8Rf0/et5g6rEM2zyazlFNp9NWBC2N7aD+5FY+QvjqvjJktQpPLdHrdON2rstrvN6ZNrhOlBF
TDxQHN8zn1yWzx0jf0q789wHI+RHrnYZc4HpiHr5nOpSvjuRmYCFbrt92tfVU5+SZDit95CZ4l4X
9jWPRuUkNCpl0Ki8D5jxOMh857UAP7ytMz1EtKtoL75HVsi0gWv3PRS3wj3jQ3EuJIUjx50+F76Y
a+qP8pmKnLVzQsNg3NxkbxljznlPL4CtLPs2Ivi3d0+uqzyWmXvJyzp7zHIlfSTIa8puhbg138Vt
6gMfL7/P9z4XNtOyuBrb4+deSRgdAg/Co6q3Flz83H/IfUZX5XTMSGnqHShnsZS18edTuAoSKqVk
sDdtQY0e4b9ukMY7Pf/8mOnfZVFH93kfs8nJnUrITZg3cHDAPMjo28+XbOW7NEUYXGtVf+R0IV6L
mvNDn6ePHYKCO5Yg6vOZeC0FAa9xTvV+vpvFsGO0ykavOK31C0ajacGHWtP8fpX53U1E9qI4oX1t
bOVtPnIrUcrSTSYQdNoHcUu5agQpvPM+idCeM6WSt8YCDcR0ejp7iVfMzeU5r3PSJ6adMGxkW6sy
gw2nDPGakrKyLAuVEfr0vJVlEaRRFI8VgPO7pAI972TjIDgGGVEY806O8Mf1qKkaPw92ClrG2pVA
pzevrc0rA5HypTM141r54/u8US+poIMYVVfz3RB27koU4fD52n07fxZ41W9WLepn2JWLeSvdLnIu
1Mw0oo+o00f63v9e4GdViXpvxrMVOeXay3gf89p5xc/t5lsDaRJL2RnO6ucKAoqQccz35YB0OY2T
cPu3Bz9vVgr1OJLO9z93nDgMlL+iSwLz6RRMrygZPEl5c3pJEL2jYyaHdZJpuGt+7hZmTbbTiMX6
+co/j0Qt1Frjm2M499su5AQBFI4H8XkY3JLawk0oqOUarMSAVkI2TVFz3d/4WtG8URqG6DWWkOQz
9UQAenimhGMz+Db9S80ViZ9AvmT2q75DWyLJVwMMr/VyeCWIekXd1Hnu9eBgEJq0aEoRrlSZjIua
sJrrvPC7Wlw7Mw+3tUSV/9sK8vWIRSJO9fcVhYtbJuY1Lec9KLyL63wosykUBE8FJcHpOebH5lsa
eNa1n5sM039dEdJ5WUMcghv06wovjvFpxHGGY/uXQ1UD8rbQ9eXq5+HnTfJalZhPHVqL09uaH5sX
Y+inKwtZy/q3FURxecuiJFzntxVKXWlkWxja+udR5ltU7Tj3wNXb/LZC7TF4VD7k+99WaALdj1ZX
zB2n9zEv5mfDcAvBU9P47KcVPz9EP8WnI0pbfK74ucegOszo6kku9OuhEKBRLiH/aPdz4/lWMxmw
jdEYf1/R1d13IpnD/W87JKgm6MaQRTU9Q0RSw4WEPQRxnAAe0PKma0/p04cuwpid2iJ+IO0lX/Mz
Dh+8eCzWHhO4W17o5dpvhHfrhEIXjKnMjapeve6KzLqR/yPWHlPLW54lcp26lXbrwqhde2Y+3lLm
BetOs7pbQE2UZwvbW1fx70sr8kw6fRjZzq1uQW6oPFtX3lDCahzPzG6dFhhrnGDJjZQNc90FSsSz
JYQMxQWsBL20175w/KsSUCz0zMS74nZ3150w7SttDm96NuuaUy7ivQUGvnAiPT10INegTUPoOf5w
DRrMEl7sd1jsyMlNMdpdu5orMv8icfVagji8eKiveUaLwE+hSXRdU2y6OM+vaSDKTZfmKc+mYjdT
+viaN069SashvOJ2bTaeOSiXtKrkprML78Im7YaysXMhHavbpIFmXbrY6TdegFYlyOKRtaF+CUSt
bogfo7xtjsSM+VaPb9LVN51HgDbddKaNnUegSEPNhnr6C5gEZEBhT8c3L170Klcv/uh8zOscRNKn
1OWUPUybgqUJD6ni9st5rSa9eEd5z1zNuwI2azaddLLNvLYnl2WlUBvb4mfXDmFK4hYUZHOqnrZH
0gftZ+bKGKCaDG78dJdGUbVIOnX8vMtUdbK0eenZk5XznFfpH5Y6Wud526SKPpiVNpd5XeyIF1HG
4XVeZyjlfQxLdacVUbIVqZNvyhJFPhoomzN52EBJtL0pCRr+2aKQdrQhiob7f9uAQMBVUhjtEVXO
vzePlJCbELf2ruJe5uPMi2AYCSYBsq+t+qrVl/N2n8f6XGI6+EZXgGjo6bmL+bm57OKmUqqMr6OU
5wiQxTLrouyjs9x7CYjzqSCY9FCmarxOpserMVy5pH5+aSYhFG8KX52XOW+avIehmn7omumsO7A2
ewUQ+rMdgFWc9rONMca11OTYEEiEVaEI41Zjh6HMTFy/Rn1NcSRcRoAxCcmdq85UvaPldPJmMuzA
GqaXX4N4fChdu3gunKTdWQL5GAmGw6sXMhaeN2i1elkO43Ap8FqecdNYy77Oy6/5ACUub+n3dEYP
q9qjOg53/6lTiy/znkUdkEpXyu4hIDXzaCYV5xNCgj6a6PO5SUjyVl3qdXR+uOCVdYReORQlabhB
dZ5vJZT1TwYirV8f/rz712NhxZzOzhOcd9NjgaJzjOlW9NetphnR6xQe5QgeT7U660mV+mU7i/dC
FVrZ/nz883n+ejVNpZNmPVAPiTqFA3yunl/GvJg29Gsfaxb+p7+t/OsA82MaNJcV2e3K57v6/bUU
I+GhNkCUz43vTa5eB6coHtRpkWoj7XWb+LY8+UGTNtpUlkljqxLUidJm3xjoBQI3BXrErGQFFHJN
XYuCoCqCuyEJRUmNgVmeEgb3+bESRBrZJIZFf059BpXSExOI/zMlZ+bce8Z3iznEjeaivpNjYhFG
P/qPulXtFaCX2ww9BQKjqFUWftKtSkyUKzhSuAP8ZNNH+Tcv89yDOob9JY90Y19040ONIkBNtRO6
EspBpY2+z4oI9oIcnFHmT9WVYLbyTuD1Kqnhco5G0e1kVB07BW5/mLTDQyCaVTDq/Q2/F+Bmy74H
kabT9QoJqSNXd1AruoupzPZRRJ5allQap1OQBjFBHVtfkfGWJO1ibetpspZRmW5cVekfu1YZLqA0
z4qkoC6GobtrxkOUZm+9NMOr4nnlixQ9iuA8us/3onCr/BEOtXlrtKF/IKA8vWnVjxg64blOw6du
sJR9qjTBNRd6skoCT3sL2v6Q9ZPszA7qva6gMTWroFk5ARpzlbe3pgiwCFW3v80LQYXjgqv1EvZW
8eYU1gsiggUZwu963FjXhtEkSluHkClV7dZ0wIbd6JfmF80eNwA0X6oehSNV8MhnFOknOqbTqNgn
FQHRXGsPIV3EI5aSosC007rrEjvKolNKn8A1oLDUJM1d4nJpCBkLMGmvR1AR+MnSCs+cMN5CqEEr
06KAWlZTCxu5BH43ujylCzzKwhL6DY382dCi+NmRT55pJ5c4dMShz6kOFVly4dq6dRMlvJSeFd9V
pXwuDLLVq+ha9Y+h00ZfcBEDWm0OvYUxQBTBH2BTwHtPRUOtG8E9d2Z1Ut1NHsTll0yP1X3cXmkX
Buc05H0J+ncvCbOpozsWEF89Iqg6V8ViWRvK1uqzapUnTfOQUf/c1dIv8f/jW5OSEC5ToqBtuCb7
5J2dCK3tyB2WpKXT74MUsfTMIPhhZukPzRs1oOSKvfTiFSjC9JQNjr8KaZLv24pI+QqZ2FpS+VjP
8KmMegNGnXs9NaFJajxkZhE8VIJwR79o79MjqeSvp1ryLaYof1YoXZGxLZWNlVjvXampp7QsTbxc
CyVEXlJmJbjNgBG7U1ocJVRczoJasdBwNV4NmstqNBRf3aCzSR3W0Kq6zYunJMWlEYiImsLHgVxn
2arTKd0YCnPovg3umuNkByd0mq1pB+GJvpa793Mht9A9F83U/a47l7OHXccHpRvdo494idQwaNyM
MuSuDvVsF0RVD/aHsgcZZOWHmlYvo9u3uNg9A8BM3l300NtonOB0ZdwlXeq8OZFyaaK4jRbk0+7i
Vjs49Dmf+P0XyxyYEY3aIN1FhuxOOUlfu2C6hXkppffbpXslyEhdoz+yRLvcnZSuvFpqIogilx2A
M8PZ9TWT+bRpKvzucXcr4CPhOyDjsTWj+Ep3BjQGkghEUDyjOTJOVJNuPBR+4C2Z9INwpT3lYxPY
CgRwjBDIsQ27ZCA5Dz1fyNTQlE15NCa3XwTd/9TrFJIcN3UPJsySRdVmzS7u3W9Fm58E4+SzodbV
Ukzcoly8dWG114oKYJ54zxN0koPltdfPcbK8Si7Gt6AS2iojumTl1aOxTsSUeKiWgrDu6A2Ldndv
y1NZ2PEbQkBtp1uMcAnfTd9xek1+Qpu5ouNSZtP1OzE09hJBhNgywn7V6A7cq9D5kjVY6hmrCOb9
mboeEmcAN19YT36K4lxr1FdNHZRjZ+KgJ2Zvg+dUebFrfqRtQho0WstXZSitF6Lg3iwH8afqTVoS
4igtdD3b1gitx2oS7/tefHYcDFq0Ui9SMS99l+knzyYkeGgbesCDfh7Qfduh/g4EK9lk0pd7v+vE
ko+BELQugfJb5uHO0dQIh0JrnOrUYpHFd7gr4bkGsPiYNcfeadonrS72MO4NgmQ572EQvc4LL6tO
rtC9I0Fd8QYLN1T7MapuChOIlYM/bu84zD/d4g+yXb/LNiIawde/gorzH+xLTKfcVIT1OC8ikb2S
d3HSyfLAB4kKTNTN+F5p2ZNQZbTuI93ZgwgWayOMgq024+Mz9yHn1t4Yqvzgqm18NzUk4KHhGm9R
q35jKuB+rbvk0ruGj2zf+CMIzWwDktRcTUE5917Jvqs2WvVmUrOkXf69qcNhm3X1EzVbFbVVeFax
ZO8ZGKeHfqpJcmHW9uAZcdGRDmrWobWxSv4bYYIeyFAt/cW3jTPcC+Wr4kDqE4GMUBKh7lwEpCoj
gdGiG0gKocQGSrFmXFVuo+PnJMJBH+rsW4MSBMCZ96WMe2s9uVzdmo5jr+j0ATqr/xr132upib0j
42qPJ3pnhF7yauoldg1AF2uEnxsxKTHa0IvXaIWgQUj9oCd1ej5YdtOsdVqkCLG4lKpJcKnzJD5x
2thrieYiwSWwe/4rdYH53AwddrvJxkEVEZYbs4OyUa5kxrkHm1zKVUDi32Nixbu09vUHN+6bVWgx
sGWofItwQR6Gxm5o8aEPQsianFu1X0rmG1heLgqM9C+FYbTLIs2TexsRnR6JYO1QbttJXFgrz+qW
feI+pqNVXDzdW88cUpca8JOWd0jbEv9GLvxayjpayzQ9RNSnk8EI3siWjugtfUnqyjkEBhSusaBK
6rdqe2TkbZHRahn3qujTbVD1zcEVQbcD+U1+ODXHhR5F2YvWCv+gqWW87OISO1TefYMJxKTf+0Nq
LYXFtNo2vMy1JbtgD9eBpp3buK9lfTGipDiHurGmd9ehwyMmsA+8cdM5+iP0oeCIPz/eugHQgCTS
qDKaQ33ryQRZDS0CZDeS1Gvb0t6lsa6tKfCkK0NRvB2hONC6kcch1HJW6KHzW5O5BxFJqtxNG+4U
XQEk0sTpvptmWaGqPrlIHdcTZvGxlQeL9FLTNYIHYcvyxSCZFFwWSsN4MyiK/ZaZzj3E05eE7w7q
wmUNl2LTD+Uk6dXxAJOJFZc1kjI3R9DTdN0KK3Ny9vKPOsyr59ho622hwmWbF6HZaN8tZZcQX8jH
YxmMWJV8M05/Xi50/SomHHo3/5fnu21Rm2swc0fUyulbY9cr2kvWY1g6h9GDLySUMloUSpRSGsRD
osg+e20p8bZdbf1onGiV4kRaKW1TMoBWgUEODu7w7u830PogNeq35BI0+KpYpJ0Sw78ZJYY1d5yu
ytZ+vpXDD7UCyg+xEz5O2ZCvdG6VFQpKFDSV9mR33ZHJi3dNzOjOz0yuhe/VDzkUyFGX+Ghj3zkx
RTD3UsniFTXcZufJotqT4PMdIXR0d0wacKauW3wtIroz+3UvDQm6vshWjjexRSKRboSmqPjFKF44
Gd+1IZDFlfTdI4RovttUu1DJTh9tvI4m5YXS8LmKOtFWQYgvuKzVQxzV8ttwrAez2/sS/uHYGtox
AYyxDWr/0ZwEvh2E5CPq/WWry+I0+ESPF7b1GA1KfzWtYV8OZKIFDYKIog30MzComggixdnTVBGR
53/EgR6sDa66wP5q7WbR1F04gey+Nn5MMjacmZJf8DIFYXUV1ZONwX9TBmWzkaqJIL6z8tUQqU/h
nL7BbMVdgVKdKI22f8TJo6y6wFHf6IdR0PKKF0NW6bZLlLPQCUfP8SW9xWmxZuY6fAuqTic9eage
dJ9oVL+34q1XAAnoQyd58aXsD07NMCXjwqvrU8AvJ9msc6wvekdBT3I+P9Fc0899T9pyjQJ7RB7y
0ooBBGCJSSkjiWelZYbcJzbSN2DjDt8xvKGwFc+y6T4YVHdXwG7OijqAu6WhtdaFktxBxXiPiR9S
zQjy7Bs1QOMyL+DHyhNQc4RqXAyAI5XbBnsNYqFU2Y2qQBoWmLi8UamsARd26Kx5zDK6d8komqKe
DxEsdV6U1lQ2sRTJjgZn5TdoaqeFrzigcVvVWodeLx8l4Rk1SoILBc9pkKWdnS5+FWZNGWPQxNoh
PnfB7IFsosI0jgxHrIVjuNXRS+Ngr5DAvlB7izz6uLXoX3tEIX+Ji5pRWtWLZWPowybWPQG6IyL7
xw3O86JT8i8NCT1rPSJx2KGx/Roo06nCLM+m1ydXK/GNjS4C5+wKLmYMfsaTWQryQ6EDoQQk2LbL
/fCZWeWXQuj52s9ya9nVVfnSEHa48rjoLkqhv42NH11JuI+utgz6XTfUH9Gklc7jsDmVRuktgg7V
TVDE088PGU/WKN1uyEe8aX1xIdsx3ikxIpOghWdZhZq9qjr+vUPzYFiPcsDeonuV9cCVPl31MjJ3
mGnIOqEIarb5jRbQ8GA35KC49pS0ajs3sDSrVArlnmvaWmnS4hxzCtfUcM/oEqkcF5216fb60VJg
u+A/Wc5SZbVMlb0Z8aG6FmPG2Nb7hympZ7ACCFU1ctBQ88OjUA1oRkbG1d4Zk5Os872Q/KFGBJyb
ZEJa+UG/IW4Ss5sxoHjvPgy1dB7rrM0WmdHhCeYS9oalIURH9YYm61uQ4ETUTNweOd6xcw5VdaVY
/N8KDSGAVfb1uvCMZz7QfpFVBVFL7QcqFh/KW+RcJ2vVATXPc9UbIy+UQMfMsWhZE0508QbMb5gF
vMvYFw3X7wm/KkrSphLYTfSJhxsChH0xRX9JPUMFPqmiaZAtmxDbTGkG2lfmVVzBCvmGOeR7IFBL
Ex/PkNZkDpHF9b1SVX9Pae/S510HDQZQrYInYmEybDhmGP4irUE1EPRnckz8O5TvzeD1yvfuKMPh
ZnEKewFuDRctTtZGG1RPSkhwulGMj7Qv4nVLbfgSD9u+CCX40ah7yNTMelPGoSS5Es1voub1Jm9r
eQJxbK/6mEa590SUhXcl6T1dpD5NA64+S1/TAkhp+WKQnHU6va1WOqqCQ8PoinNPOtyNlh6rqmSg
nn0daaMzWk9VyaAkGD1O8spgLPrY6leoyYytVGVxc3z9W592w5dYj/ZukrYozeLhS0SEIpTKEIyk
zYxjVmeOJspwcJqQe2hqtlX0IwpF8iVRYn+DK1QFeugVy8KqG1hxLQY+Cka4oHLrzkUjuOEb2po5
E45ek28hWd3rtn1DaM4MqVC+mkAKyF32i42l43eJrHdCKp295qrWQmqm+lhTrAE800+QuboGYljl
70qB+4nYEbGFpPq9Nuvo1eioUUv5WsiJehYj5o+bUL66Wu9u8wL4TpEpyRKFs70TiktGCK6NreQ5
73n4wGmAtrPXbFWtGK9NZT41DFQKvuZ3yjDHrnBWjk++u2JRR9IiqoJdr77OUO86hKUwGs03v7eL
oxIV9irVlODYj7q6MJUg3jR0/69dIsDJttV0WnW/TYh+pyy9H43rLMb0W1r14QRhDh+zllMz4d0Y
OQL1qMtHxymA2g4tZO7pNMvEmoJSJd+6UhW3wIj+GHV7lfUvoUN9MHNC8ZBaWPzliPtWCNBEWiq3
FZmpa0LnnXXpJ9T/3My9Z0NWruoWhVMhk3wDWIJejVLhmBjbq+XF2s4ekp6pt/dsy4pegrS2idrr
h3IcX/HOYtMGIHMMjOpF4aqwzFyUFIU7KNe4cc0D8fHjEn70KklsajtKay2LxnxJogzxRkwytNm9
uGB0vipCP7e1ewvKah6PRofe1HbS6YPjvDCcGvmSV55yqzYvhh796LuqBjneTyKbnh5NaR6L0C5v
80KjWmvoSnlxfCRLTuBuoOb551pRq60fYlKwS1O5+Sh9tjR+JIi/lS5C+SZEuvRquRDKi6MO9qMX
jclTHh2MZPwQQWhw7TaoRVfRLavCYo2tpLklTvclkEa0EYqUS8RN45Wx1rGqa2eV4XwaEQfdhtDo
b53/tbekxMbCZUgz0BUxEwZJXPApd1W5mestUV7T7Zv6fkrMqRPnTLTUAuAGtR1n51D6DeyqeDxG
tn3NQGpgO8noKKdyP4+O+XmcE2GIY24IOIz4pZhEFZSym+ib3dv2rpigfAPGIkOWXzMqyKtaVBpn
JaVcJtBt6jHaKnghGMJZ24pkZow6nXXKDcqRtpPlGye2u5PZbUqLUUat6kByhnid1qm/pFbr3L0w
QTdBOwkpO/UrdSBAOSXikMCrjClRrh6VON91Nt4qyziDENIA0znxEWYa87nefVMV3nHS25sRUf6G
yXVy0imEdzp/QgwL/jrgHT9IWqDLaDMatct/XlhPXW2/9roHXiDlSpKN2PQDMj4hMrwFNq8kZRKw
twXILUbUG9yU/q616gs+8fwxHUD16S3ekbwYvjI4x5nhVeckqvjBEipJj6d5bIrQ/KAFASYGgQL0
l+gH7gsfq4wawgGbNEPS956ggeESYxhSqXr2NRL1FUZr+UeIzFiv/eABDXa8ypJyrdeK+MgpJy+Z
isW3xneI86rcm149jl6PSaRxzHvllF8hIW4rxfJ3hZZ+uBkeMQVJ3T14lBPWu/FDeapgS+4R8Job
LPlI3pSCwaM0wa8gdCOK4qXL8W8NrZw0eGq+8BIQ4E2dfE9D42tkRMYpjEDRO0S6n53ar3buFAjv
ek2y8TSaHYz+QQMZVHvM/LmdBESO22h7hlzw7X39kHdD9Y3k3e8GDKa33KmcBfbTYpn6fr2N6yY6
+2OCNw9LRGuGzjqDhgLzSi6mhvLSVG2PtmnnnaywQTqC/L7xlKUa1jomxLrfAN3SSQ81euSLwOyI
HrFuYavU24iqzoIZgDAt/ASu2yLqrmoCikVUU1ABdK1Lhe+LeYArg+ZQUzVayApG0cI/NkXkHYpG
BMd5YcEL2dKzC89lm9P3FIN3HKLSO2rTrUaOaOJqLd9wOtcXZf86ggk4tGj0uGgawVNaoFlWM6I1
0dH3d8jX+DzMmvFMIt2dWyTDEV6xudK1jHGzgh7GjM30JNz+W9DgnvE9E9csDflR8ANJUd7T/PFE
syYDbcQfZMP3icwripkQw0ayxsJxlF6Pdj/Tbk3vxXt7QLGOGC28JJaSUt1xjnrlDbQZ7WLlGr2z
kYKzVs1AYKnUnDR1XRoHk9FrpfCvzxvYBYFjGnQom3ddZse4MYJHK0bAJp1UWQ8ipOXva8MGEbgF
URufKSNY0J4ENVLR0aJ1nMul5TIC5Cwj7glzqX3Y+s/Iv/lllrmDl1D9PnYOkWK0VS0VBsio1qCj
sopmRVz0W97SD6N2TmUnuNQG2o9GAAmM07zfqc2SDhS/m0jXwO7guFKdtyTIlSPMq30bYKjoK/7W
NI7adZsF039xmo6GfHkSoKBbmxu7CX+YqoBiVgyoEXAJ/X+CH/5fDDfZmQa9dlO3LQfa5a9Q6kEd
4EpYOWTm6VzUNRmF69AEgu2BXhjEJ1n4//wSp9j8139y/xvZtDUxEOK3u/91jr7VRVP8If5z2u2v
zX7d6b926/v6f9zg/Lh5+n2DXw7I8/75ulYf4uOXO4BYIzE8yB/1cP/RyFTMTx78KKYt/7cr/+PH
fJSnofzxr398K2QupqMFUZH/489V++//+odmMar9G/t5eoY/V18+MvakMweT9z+Yt9Sy/G/2/PHR
CA5juv8EquVoFjBo1HkTx7vjtzStsf/pWvTLSJ2bUiMNUNF5UYvwX/8wrX9aluUQhKMapgZMHsp0
wwVzWmX+ky98UvdO6Xke18V//Psz+DMU8/Nr4zP58/7fQzIZ5/4GN/cMyyC+waJxqpLgrM8x2n/j
6JdDlteFktrPtaV9l2NxtmLryVbrZpmivl/5Ebfg9sE/gGet2/EfpPLiu1UwpavOQqYHDaoAMc7Z
CYcNJr0+wO174Kc/borWe2hsnX4ul1ypFOO5Hhkpldo26PVVVLTlohc681InJt2J0gpJBlyyBomY
DVAtnbNwy+h+m8HSpuXF8AOS5c5vMnXRDto0h1D3+rbS+5DoB+eSE0PcB81w4v2eyiR5MscMv0MS
LpyUInATyyvBOXLh+jfkeAP5Ifmxs5AjqcaDg0hlNXTmg1res1D7v+yd2XLbWrtdnwh/FtoF3AJg
L1KiRFHNDUqyLPR9j1fKc+S9Muh/n2TbJ7VT5zJVuXGVa2/bFAmu9TVzjpmukYF/moF+SOaCXXPg
2jFWLfZE3qQEtuvY1VM+h7s2sd/UQT+rvfGY9qrqA4SrVpHK2ixPGaTN0UOP/snM9XOYJZ99mb0v
Ut+zq3iY7Tjx7CyC7EgFUyIbA/JD0jEhfWaLA4GD2S3i6DimCUTbcCUWDexF5loW2BQkVlodPpPX
mOjJK966yZUVnupc+YjoZyDsfCftq+WwsAyKp0QYJ9iIaw1NyU4Z29pVd7rWvsxNha6XSGo6WGsf
aOWxLGMCnOv0k0DvS8s5l0eCbe/8hMUq8abWOgWGsldD03JlZ77pRcVmmrKpVW+Fwwdr8HfF0Gy2
pvG3M0XfaFHeKUvvZXkPtZ/DUEMYqADV7SN+vETFDDNN4hrPqSvV5T3Lg0tvZRYdmOMDfv8OQvst
ivXXusi+aTWFH9vZpRm8NoneCSCyPHZLcKqs7keuHiMGHFQDYgSnB/zCSL7C2MBOkD5ngndWgG64
504JJ+e+S/PPQI42wkXG1QsggrkTmdsk0ykyaoEtnqjUQbA3xAAY6kLc7vgN6xp0UBaw64TdK7OP
uaErZtEWnPp4oLsHz+rbhdK6IoX77tgzM34rdesgd3D+3/DcIzLm0TGZImRnEo+40nXt7EzGmbH/
6LOreicz7FTrUmwrUuWdbml2TsjVp2SFj1o57jqMdQiViD3hc5xR8/rGqL+U6IsBKW4GptUtAoBO
4OfHxZmuBi3e5w2bBBkuXmB1gnlU5enQPOulacFjxV9KZpwdOBzh/EiCBSCCiL2YUkbf5Ap9N3Tg
/TauRg3DTur3FruRmUpIz3m321B7zKZix20OCDG4fXLRYLvdVHuYnx+aOJ25zZdPKBM9Kq4gJuIU
4hTy9TtimL+lo53NtWRn4OKxRYYmnHsUgjt0W7rbN4nj1tdSJd0EdnvKlnza5qq55siKboqoYwd6
9IZhN3w1aZliHPCXrkJtvg52ZGyGUrH5Vsyv0UVvq2jVFIrYhhDE7UKka2DsgSejRwdWAC447GCz
xj4syt7zQV4gHYLZFuM1UPCOdT5S7MhX6uIcb1sD5kkyFRdEx5vSjL+yWHIUWqfBtPVd1NrbJYFz
UJFiBcnbCnkaSBupb1UB45PKOI8WaDV0bzsh1XPKGpJ2oOuCc1KHYju21qOQi9wqArGqnfllLa8a
b/5qXsRdYrSbriP9DdI+Yx11g1P1YlmDtmrm+lCw6lpJ9vhuFZcP0XwI+pYRx+yseXgebEhablNR
V06wU8jejE8Su1M1q1fHGDK3CINLUCefaNMAVLSb4jY+LhM+CAlkADVesf/1wAjhrJLGuHLVwTYg
S6W22UEmdXQY0+pBjMORG8fTUwmcW0VuPplvQWcdWT0wzBiLHXTJxk0LTp624wwwGbU4RfKoz6h5
+35vgIN0TZXTuOwAF1qtJ5v8JjVn8G6XD2bJq1LK4mGYynFVm7Y7Y3OeovKuNoZXZGgnjQfXvQ0Y
YRuPhEYOFoPIEu5HVz5NM4DCoStsb1rK97pdrtKCQDSJ0yzYkmJJceeRZoEkINcaGgc4VwFthH+B
NkWFtlBEt4sKtydqyUTlSxJavsPm3a1atmC57TVxWftsdJ+VfAzR1+neMJqCiSxR8OFLa/YzPn6Y
HgouUkuZUnfKqNdsE2Rts4KjpAFTdRFJH9GA3S2VbXpydi6tVj2oKiQxuKd52H+RnXeqUepwnsyM
xTvFC4GLu1o9pwxuNHIapwJ8j4m3phs8oHh44csHAtSOdcbzrmshQuhJG7wEySJrbRph4GWnaM5I
Lx2y0aU2Kn0d4InbkEPkly20By1viDtjizQb6v0cxpbXCL5hKn7e8oq5F30l29I5As8/NMtz3KqP
Vh3R7Cd4YcLpBE3HoQPj6KKigGHx1uQ28p+TQfZ6O3XveXR7zAb5VI/MIIfcL3JIrqjs+3z0RWzi
wTabh1JVSKhSCLaVevNNWBvrHgm6u5GXelQkjz7YNNHP4zbU2nVQC4fh1lOnNdPuxq3QZcWJwp9m
4E1uYwB2ottjXoncnMgmV9bNa6E2r+rY/bDohmTPa0WjwpeWTm2aiyfZEPAXLRlma2O4lxEPgzNM
fH2ylyKfWwQ+TGNMC+/mBNA9zm2/Rf4wQaOXg/FkD85NK3oJBkolsXD9yaIhuRDwH48ueXYfhhV9
B+acsIOwEfap52goP2U1dKtImg77HGjiFhzU22ON6BbFi7wE6RIiLynugRgUgAPSz0lvj2rCtcX2
1PQ056OFKcSGQMKe56+NRh7kbtQ3SEWvQZx8L030PpTzsylfqymYbskdV5TbR1g4cOsVrLEhZ+6Y
5jZ7inUZoe6a07s65y+lUj1RzB5SMikD/ujSONnNJH41pQ9p87V3tHbjdPYhrPItOsSrUJZr1Vqx
h1IkgsreFgR6n1JVXGazDrY0cLBoQFZg1eUGljuEjCFOYq3fBIQO+jAKE79mWuXaSZes0IWuqZMn
npCSWQBxRVszjbdVMqq7Nmw9BrTVrjYj8uvsbGtUwwa3VHCYncglp2tekY7GuUQehhOtNcZsaJOm
aKVFJjCdWbgj16c3cSXrFUViYm7TUNkLUOpOXryTlXvu7VVSBz3SfrIXjJTlde2EPDdd64VG8NMg
il0duffMJTX8NLNOIsCxqMhuyyXqxgLFI/cMKx2TgwSrpdbBDtVuYiWN2grE0lMd7kCHxzS/+jcU
vu+xr3Zh02wqNUN7BRbBc5hVuvjYvdHS4PQE2Xv1jdGc0ZpGQxhXyraM5wauGMK2dMl9Vd7SX51n
PBKN1y3GOTW/WqOMNrEW6Fs9adysfew5I1A98IYwM/VG3FowEy6pvmKFcG9wr09ZxSOlUhXiRaN4
3HZQ2peheILW/jCZ6XtFWBYl7HYOK9tPzBj/IX9dk5SesDo/qWdGuYhuuMiTqZ79ZDsNmNxGXbJu
slkR6NAbMdB/NtZrgJAiXzIO5ITrrbOVn6JuSHAhTicL5a5wsndzbF4HzA5l+ykNeUG4+iNQoi+a
ni+ikblyshHXfZv9GLUOS/jIZ5uQDWOVBHc4MV/qYCoesnS+oiHe9HZCLl/qdUJQ4A49KLNZl66O
C941W7QDCJt+mhi/7VG/B9+faV+KULp1DTLVzfL8nS+vN5qLV+uE2oGFjMIvJeTA5dO9sPpk0E8a
YVxAiRqn9nVCHo4R6bXLcYrz2S8mD4EILb5Icr5OafYQ8k/4RPvsSzWn8dESQDjll52IaVe0j0oa
osFQw4NSc4UZZvNj4CnZWObwoMXdbTjqtC43rmkyiCOTcJ7CddeFX0uDF1JlYhGoZy3jTKi75DuP
CMoRKP+6iHeFyazp7V6MKXi4fa8COo3AsjkQ4sjhciByui1YZ2xLGXwOC+Lj2pScBDUPbzbvq7H4
FCF55MNPrA8R5tPk+9ebrWTDrrURmKt4/VmuELknn3u0npYw3thlJA4qlGyXMxNlZqNcevNWnov2
GovksJi3jwE5K+wWjiW1ilMvzEeOJi4JhBI20AtyeMNqQsBbPFccoX5TW5E7WLeYTB1Mupi73C2u
GVTNLYrZeKPB7gACNxRLuDcY+W1yNXmv78YFWXSpUHIltbRdUNZuRLnNgIVcJ44vJBTpJuZ236YJ
cZSJUiwM/uHBVY7zxFLcaQ9Dd1dPeeh3SvZAQWD4QmCx0hvI6wnFtq5M7Cl6csy0mB2EeqoKbWK1
LC9hVhzs6L2Lzdblu3bUqGJ4U76IpPhh1Ef5C1wt9Q0lE6npsEFCu7X9sKPANo30TApAtKoEUVxT
aPxo63Fe3W5/0GwTbHye75lmiFyuxi/T6o7dDCKRrH3Ni/pVRhTGdnINSQWCW0zJWNffs+qXNi1d
H4DcKRPeaXXThx+Vxh1HuYxgu3Qu4w0qHpeC43idJCNvWzy81vL2IItwpWXZHXDnK+alcibdJRnK
92QKLrOTtB7zjk2a6r0vqLWHIvyK0/YVHMSt+HJK3qfIrUgkqLV6ceuQJhxFOtekCbbXJDRjpbXn
OLQslztDX5txdZ1Zkrk97js3HihsFKT1yAP4pUZg59IbGNzbjEahEg34JhQHIh8GHDYknTuY4nyL
MQks+TqZ47iJZfoO8OPVhAxhFcHs3fr6ASwdDpwMGk/zNDr2R7y4SzzEXt5yq8TR7Y7W489FZq+o
jO4y1Jje1GHWi4IJugintt0B6ILlzSeMpCe3m+88lhvVUN7mhoOgM0ieXtov7VaxWTqslyp971v1
OHf6z8ZRNV9Y6cCUO7RxYsizDHledIDqZU46TmLgdM6OUcGiOpiooqLAviyyA01YOdfQKkoX7Miu
CDOAccNm+aRobIDuswKhADEt4sEBmXQri6vGbe3OXyT7YaPKUSyPHc94m/pZYFBZ3W7yImRjMZfR
M0L9PWbkb0ud9uh+h5vWD+pLO22Sbr4ahW5TwVNQjhOVQdanvmGHCjpNxQD1xv8YNm8lF6RHJ3eL
Sw4xs5C+xPiVYr8ivBabouy54qPsvITNE/3Q3pnlRc3U+25Jt4ZKIZcGPhpzw4+1qeTcVL1IchCw
9jno7f1kernar2qHeigWZxuLw6AYtv9rGvj/R6b/MDLV/2lgevyYy677+fuolD/x70EpM0/mKIj9
aHuFQaQ0mdL/HpTyX4RKLcXXXEegZN1GqH8NShVV+5elaoJBKIWspv5KP/5rUqqo+r8YaoJIcqSq
U2tI+V8ZleomA/X/nXlna7pmSbARRN45whTqn4GjiEzKmmOO4R84NLN+AeRAmBFYOlYu2w4ILGf+
/DiM2TUxJsoJnt2UoyrLkThrb2Me566raVgzrH1ft2uwbno4b2a9W0P43FgYQKIcKJaKn8wtnh2C
JV0rzXGnJGdVM+9QUB5iuzqX8hxb/Y+/fRD/hznwbdb8xw9nW+ptrMwvjo098/dtQhdkqo1j0kYF
MW8H8SCMACkusRBxcg4QVuLW8RY/wZeERwOB0/scLk+RUl9YMO6NJnlWRhT5PaycKNsYhnqHSawL
HlTmvDaZJ2qabAglJgkBLh7Yo3UcwU6MNF8X2b1etQ8E3e7nzvFr5qCy/EbY8O8Fxm/7i79Pun/P
Zbx9evyAkshuB6a5gej59x+wbpQQdcpCv8qyGxUK8xG5s2R/nNmPFwDaq4yqdaIG+ud39lcK5e+P
jW0x+QGbYPBw28YfexriPaJwQdrvlsgxzXZilomcW+xHJO3mPN9NUqejm05iynMvjta2BJPTphvR
fGmDugGtvyrBGST9a6aH23jONn1p7Ua9f027+tUM4/PSekugUJiIYFt14AH1nWBAISv9Us/OCUMJ
1paeMql70/oCPS9qwzpSXtThJo5INlqr+FFOzDTkgYFsKXwOK3lHc7oWp7LSH3UVimYZRmtLWB9a
nL80eX6fmBDbwQB3qIAM8LOOld2L+O2f3zztFuH5n9483dFZWzhE5Fnq759aMBhq1U6o41T9WobN
Ru2KQ9MGh3EafX24Lhm9o9F6JWtNm7cB+N1B5OExV6JNhKlFG5u9lkEE7zHdDn5aP/3z6zPk7dP7
8wXa6s3vITkUOBZ+f4HCzpUFd4eDuqI+mR03cMT3PpJ7BT+IpkLAMT57YZyVIX7WnOJHEgXvzmy8
huNwz4RWL6tLLqJnU6xNE7CiQEEdqXddqn0iA9lqcAubwPRZ+64by3hPmbPH7drOjG1QLYxYmf+L
ahXaJtUc9a81w/GN4coNKyDWF+T0uX5j8SYeFYJfOcslsoYPmAvPg5ofDExDkyzcfGy3muL4YeLg
HMuWC9LAXZFxdAnlze5t0GufzojJX5XHMhrIeylXQkEQkFSnKYesZ8VPKe82uXsb806EcmsJ5KpG
caYy2uXhmxLS/7YaMMDqIeDfeFRL68tsLM90Fn+qLMb55hqXrN8F6kmM/Q6EHbIHnFiZ1wvzntUv
BrN0b+GhtTp7n1jqJ7M9fs/if562shCeJkgcaI/j2N/HrbWNGpyVr7IZwJqWAKWi46C2m7Frj+0i
PB2vjEQE1xFGaQflHe3xoVCcTRcaKwOBIqIooNCAWy0A2hH19CRqwGqs2GNnW5f5wWankVCm29my
D/vSg/u0+7mM1ZHm+RQbyWaMNNfoUjwjdX9UYtAwdfDh0EAWx07GZwzL2Inyl163DwlFXAvLFacb
6Gk4fKN6V9b2IZuUlR6km6EYV3nY7PHKrLKs3SoBy5QxfK4bcoOyuwkJfR6lhOHV2zFEQQHX8meO
5i4R5nrp5M4cl2tihd90WNsgezSID6Hrsi/aUD4EZvOUTMYmWKonaaWriMgoOVA/3erfQKYodVg9
KMmXHKxdxFdIOunKUp1LZxkvjfp8m2fnptiEi000RvRlIduaZ3Wt30LUZX631JTbt3a8rs1TQpaV
HKa7akm/FFm/LhOsIc2+zLdTVzITXORuAMNiWCcDx6GpFu+3wWc5E2o0hSdNeClr/uS1Wqkqzwhx
Q5ruKg5jfyAdqPmNCYmIXMuaD5TwwaYun8gTi5plM+fMGSjVbwtBVXmuANCrnX1ByYcGp2ARYq+R
X29Spl5ZqzHEGyG19MRKlPlKUcjYWwgfXcS1YyNW1jk2GsEwzeKLiNNEz1ZhH31qRn3OI2WrgQWn
jfhMAvZ3es4KJ/kUDPdqwoQoSz/oXC6VhVnMVFbmrJ7RCtcueLYTfKp1T3g5Sg+AWwE7giza5HaJ
JlE/jWGwZ5X0PHyMPc9jMVYeRNzV5LCRof0gaOckUO4vzrdVg4nSgMkU47VQmBGPIS1Gzr1qIxMV
yqVC9T0erFT5xEfqKo1xnqbsrs9Gct7kyWzqpzY3rs1PgqnRLjcaqzSizMiL7V5Ygp7B+fkoMgkD
yt1hgRyW0TBiif+KSqqbIkifycsEp5gP20BWLFjty004ONVYi0uHJjWQW8GEKAMi0cTqYYiz99tA
0SrNU35zlpu7piif9D7B9aGJazoHF1ITNyKrNqWsdgqOTl+yWXWrWynBNsaDth27gya+7RRjWdQW
n0HDqoqyJV4QYQe32XREKJO0HeaVtQ03lyxXLyC2U9KBD9LYiIQOXJA26kfqCrzwUwPFKHGw3oOP
PqMUOJVaAubAWovKukzEenaV+am0w25MtZ3SSU9bGP0kKdPBTNlrEyeMbSNUjQERJlfdMpkpjduy
EG5IZLGiPy4gDxK5rCORwpMcPL2pnjLjhV34HVEhx6nClVeS+yHZzIJfGuLuaqj51gyHnabGL6Wy
3GMBuJk1WIaxfYsm+2Uugm8jruFt1We6wyP5U6vkiODtsQKGr4lmduEOxBnlqsIqtLxI3VkpVnPA
zo4fksHkaMenRk9Xy03ROWhrgY8qHm+EunkTR/FZxIOH8KpqIxCOfMc0sXfG2WOk8hibw3bRa98y
s7M2oGYyeGvV3qtb9c7METvF0FiDdBdrmyAjTwYhEWBXwgSmi5bBRu1BHHMP/PMNrf4ub/h33Ufj
AGGJAhCNxR+Fbc4gGHnuwOScrNOgvaL794PhvtARXjVkT08QSxPBmACRz4BbsIM1cjbE56hcWEx4
VUg/89/+l0blr1L7D+XMH7/9v0tkNj/Lm8ak/VMm85vs5v8RHQ3Q/b99ZP9JRXP5H/+dbJC/94S/
/sBf4hn1X6ZjaxaTb+JdTbrC/+gJ5b9MzbA1h8+UossxdQqvv3pCnf9mCKkjufnVGKKQ+Q/xjC7+
pRkEwSHIMUwGl8Z/qSNUfy/+pKZyjQGXVukrHDRYfxZ/jUlSRczIF7V7i2PCsOeDUC1SN6l3cGlN
q8K8p2YJ97bdPDLw6qkfTPuOZA8GcKm+a288rr+9eX89XX9vc9TfK+bba0ISpJlCapawDXrj3wtS
rY0XEfV65dpF96wqujwqWpSsWEdlm7JGlmxXqMpD8gTOKPwQpVuMLf/5NfzeS/ISDIP3w6bfEr8E
an/UxEuUloHoKCzDKE59nbNJUEIfgEs7m6Eh3hLZn1y1hvz6538XF5r+WzkuNQ3NlCZIAuZz0TXS
sn//6UuznUE9WD8iqZ0xinE5knbrW6PND+oQhqZa6V2u6ugc2GGy/rHucX9jQPPGhViSoVGdfaVA
TtX17p0wz7U1ieAouh7ABFM0v+V925S9eZ9M+oEwunw3JDA1ZB/5kGaX3WhXjSvkeDacdlvqkbLS
dKGAN03PUwI1WlO7r1sEs5Zkylsfq+sUVO3KCmexN/KBmWIUav6IcGHTzPGzCJGmDxnxkOS4kGPb
bsMk21ZBp77QKgl/xqawz7LnWWr6EwgyJBPGW8wO5x5xT7fmnB9xxU0A+3Pdn0o4LWpfvOjwZ+Qv
yANH45kN+UTlTViXRPPUY690tJngkbhDrqEuH9YkvchWPDMNozcJ72nNCH2tDPyNIMQu5MZZK6O8
grY953qgHWapwAayCj8jS2JXDKhC1WyY7h1pPZWiwayO0HhjdlTy3QKBBoDE+IhG9MAVjxLLAl9b
MIVARB+z/Cq6vZqZqTdT2HpCwwIGxAi6hkp3B5WnEx9jg5GfLCHfhqG/UwVh87kQw702Wd8G8QHr
tlk+ir4r12qVbBFmB436mFiWsh+ILG/wC25yrfIh4tgPt31+1jmIOUwi3Kf2DZ3oMVQ7ZTfpUJgH
s+tQedqr2YF7YJr3jlmLByPo6mMO3cBMgXIWKTZ99gKeGbTx2Wj7lSrHTT6dxwoPo4mRUk20h0wd
p5Mu4nTbol0JE2xqGa/1MuQoe6txeW6Ldrl0w5Bi06k/NdpgfkYip0fiTBrHDNclSbvVHIaboE7P
QJprVjG4hVMwH0ZR4edkNcfSc+GjyIrdnHXQ2Cw8Utoaon/0MA5J7eKC9Mzb9c5Q4Fjqy4nohcJr
R7IuBipGFYAvVNhZXU3jRGuVYqgyx4KQEPtt0GvNbQeHzcagbusgZiqspdE+MsQhh7YMSXn5vK1d
nlmYUJqM2eAvYUYjxyCYtgQ3W+T2U6IcShUNUoyb3syGYltYafFS1WxxlqDI1oVNVEeRpYdKMUY/
dqqcvQhZRll63zHSuCeyO9OTc4OxYZP0nqx39SSyEzSi2V/GAiXbYoiHpgvespkk8lLYlFoZJpgU
0bYeN9d5IHt3MX4CrjDuLYUkmiShsyAihfFdSi5iUeN8Rl9dqcMVHyNJRB2bgrAwz3Gi5CclbkF6
6LTwGoq92WE1Pgdsmnsm3HHKu5YlBFRVFWZa66s0sIbh+TBY2nllZR56tQ7oLDPmf3q3i0i+yaPw
7mayXYdVf59qNd0/3xK6S50tQCp8bcQ+FQU/B6byexbhD5ypk9uqQbIyEgUjEisquvDaS1Wr9CId
04dhQY9ui2+s1MFBZHG2GqJi2beNEE9GO1/1JfyhJ5rxYOC2iFXc7easvFihRX9RoAorkP0tvXlO
neWjt0FlDZg2gYpL664Z1Re43MewVdJNOfR8vwqHBUfunBQCANeYXJMH/NfwJBqsRuSHzk54M7Pi
D1NnZ2GaYz1VcqnvFjZclawJ/uDHKZ22O9mcG6rRrHSDnz9S9hHsMNY/Wc6EqhpPJiqWMbBx32fm
tZiBx858Oo9OrNX3ijHxfVZ8RZDBZCQFar54gjxH/sMDFNhh7VTIo+s+Uk6d/tVZGuglc7jZ4uMd
HPJnZRhf2oGVpRnP+6Ifh5XtAPpTqu47NQx5UvP7cm6tg26n/sCPtpkSnYXR9JL3OIHbgRUDyVye
0BV1U3XJtLYWkqIVwZggUFFpdxlxmrVmsu41fy5lGj+P7Q+WJ+JY4RWm0iblZHLMN61Jgjsb1UCS
VNkus7LnPqBRzVK5mdOSCQ/P/mGK8JnRLfPl5IYiXatir2Gx7i7xFxoRVIGGHf4hCW11S04g23zh
W1X2LhsBu3uJiAHI1deeFCRviDDOWlUFHZj+uCn0YqXrNM2FrOS2MMj2MhLtSiiOtbHo/cxCM47D
DvemddQqBDWQRPdOAT/ecqrm3OPvc/tZ0SEKYY8bAr50oiMd1gh2k91oOy1BTKnV6JKKEhUZxGrb
d4DDMHNZIAAP3eTnQbTGFDi4TcRez6hZmqWaQhapQK82pEq9DjT7LYtFthIizQGNc/0pzusS5utY
lupJ6ffozqq11ZWq2/MiF2UCXG/AUWn0Yq0hR8iqgzWbYicNe1xx6TlJ9RBHdn8/6ydSpWZYxGbj
K0RmX9EzPJscSfd2aci1mi3VWiSIk5PsPeBA3EyGZa8NZXm356a+zZtsvgJxh/KzEUfHcJ5mrZJs
ccV3XSTKM+s/DViJ8MJIfUyVvnrIb79Eg/iaypgktdnUUOoQkVHVwwWU0NvcS+cIrF3zZR39DFkO
+kPW5k+j2n4uDahscxnijW7mQMjTVvGaQdtlNvoadNXxrgN2GI4V85FsIKsi8DvMPJsg1V9C3Qaq
BUgov0Etym4iWn5xTmlloHtOVOtzHgVTxCr4CXvouqTtdzk6KhEdcj78+mVGhKOMQ7tH9RjvMfAd
1blf9sZo0dC39i7LFnaio3Xf0hCurNh4/uVBVMlQgfNSeDnuIM7PcWSwYZfPKXgyvWK8hq6pvW9q
HI2mNmVHJNCbhAlF2qwbLHarurOLUzifsMbYa+YIDkPSSa5E4WjQWOHEVhwnCVunOx6CT1Y362WW
IcDg4K6ujWVj1/TV2kBqT1CcGmUYtlSYiWtUYXFI2wpdUJc6VOli2FcE2HlcSYGhmdt5eVdJMDss
MenZkyGWXRfaX2MbZ2eAxS0uPj4+brFpa2ey3comu5K6YHYfdk0Rx6SyultGi9i3ll1R3R5TeM/I
aCggG8XJT/3Q7QpdoQpQLL8BSewZVnnT2qSo2mzEaFmhj0ehioLbnISviZe2GPm8wq008KMCr5Nx
v5F6VZ8Kdlp4ZJporVq5ta9UxYFvNQ6vbdR2XsmX+ZBboP0zYFtAWKzUk4BhnrWAbjmaqupOphog
KL1+SXow3T0C+nXKeIxMUVIGpZ6T7xvu0fcHP/Fis7hqgXarQUUSQ1IS6lMv93ZjCleH6/LFge1G
qpg+SsZEfhEHCd9QTDejgZmmrsA64Kd8NiIrf0T7Sz76LTEDLxMWpLkEBUYIVt9rRwlVfatJMjvy
qvlOh46pt1o96FmrbFQLt87QdYuHEPZHXAzpFu0NQsCIN3yIEBJiuvN12Zf8jP2HWQrXyULliZDl
4mwMjT83oYoSq43uLQMFLdrPlyQq9xmqCmJsy91UdvFeWLFF+W3oG5sdDMmJ3T53vLFlZlszGczM
+AVwp8vIUX3GzTHyirDX6v1yKHmifTbUud8GIjlH+ORUh5awYg+j2CGKTEeNz2ms4bSOzbO1HNty
OgPEH7aDksLJ0W2Cc4Xx2Vnsr4A4oY8c0/C5yJsfIUmMX9M8rTOJuEwtnviSw0xeKtYAfM3uNLND
+4tAzlJv2SFGeZherdBRjkbsJE8GltTUyHBRS20X1LblNjdOQyFuxmw93pq4uTbdFHHMikisy6la
tqLWGwo7NjA3E+CJhgG2QCMpeq3Wz9WyOtLBP+hDERzsJvMWUBsbi+EtIp0nrZv0O7OkvgxsciEh
CpqbJInRl+UhUAvJwHKACekZ+aTuouXFyvGhDfY2pzbaoLXR1ooMcU4MEdKNPvsMyC7aCxhvOtA+
gKYaqBYeaL8Ju8KDbdyueS2siJoaLuecPbVFvzajeoQ5CW9Zkyb5KyZ5vN0yZr5TO4oPHrq/o+9f
GU5fvIGwQA0boepNxtbASplq4MzZkrQyv4cbFj8vMAC7KDoGA65WdmbQSfop3BVa+GMUabRbVKSX
Dic30CLrsZJyg2gwIIce9ynrjXBbxbeYvTl5TCsFVkY7Y4DD1S9gTwAd9TAVnzRbRsc8S68oJYoV
VHIDegQylYgNkWCSh+iMzMwRFV6k60eyWF/sQdHv+k5Uh6DO0Eveog3yHqbuoMYnaKJN6KY169tS
ObD8SxBsa8nDZKQ+LIcnW+muUDcMv+akWYEQcjYggd7wMYtNOwqCr27RlvYyJOshmlMyWOgXAXCs
2rKzVnZtxQ+1mFqPTLzM7/AVp3pln7QhZ93RliNOvCS/s2Lm0JPm8QaUkFUHc27XaY76elR7wjZ7
ae7Y3T7lUbuPMC/ulW7ejrEd3tdkG97lxfL6P9k7kyXHsS27/sozzVG66IFBDcS+J53e+wQWER6B
9uKi775eC0xZvnoqqzLTXBMkQXo6PUjgNufsvXY12tnF0OUvXZT5rnTdiSCnqVp5g+leR0hO6zEQ
5dIxol9GnVO/11KkQJT3LEda+7hLPMDJzal3LXmqYEiw6gMpWLOeYTF+LNjsUPWgpy1LY13i2Vmk
aUXIBpMT/hiWJyaBb0hoD25oZLeqs8YnZVDdT51vVD3JkyxHhMk1ga6VBia5BQYJwiNDJG8A1AH5
h6if58lwIQQrMOyV3YOEzyGLDWxIfybMdjowO9l2L0as0nUSx8NpsBu071b8lIEnQf/9u5yKet0S
1rNh2iJSt7kQqmDsHSpQWyMuRjCaRkk1OjVvelJE+3BGkk2qP5AkxF3NDnABUrs4++RtXWmyjmvC
3fSl0Ho+mDy6CCAjz7CLv7uIbNbMMQWxL21y9l31EWgyeKoDe2PA59g2VoedPtftHZmRy1bF+klr
S/wlJnSMPByWYUhuTTydC7tM9vjBvkBd3S27Ti/wCj7zSVYn1TFstiPELSiWXKxjJs5O3f6eaHBu
HVXuxmSaick2S4h0nE7NlGPBzos9ZNfgSdbDk06CjhayjKv6VmPynMQBuQgW0KAmzygW+XvPvsbM
IRRyWfVHM1U0ly1ECG0n7B8u1iG9Jo2UeedF1qiywOXEWzewio8Wsb/7wdwlfhlahP4Mz8jFyolR
dW2Lwn9bQskC/07aBQrt3gVRmIyfykN8XiconyAa6sfMbEdilrRgY96KyPd2OqmlL9gO+BMJHLrk
brSdanSMoiYhOepqi//Pdk5W0zknlfxxYHFZoQF2k4ofWi9HW/Jdk8JMAWvT67ZYxixd1qJusvUE
BHaBEXJVGES1eZp2B68/LR3iSQ6EVA6bBvvHWdXQ1Iyov8o0jY8R/8oN102xiOXkHzUHh3LJDn1D
KunZkIZzcaxGIN7CLa1i5GOhC8VmouJjkMR4iVTzGQizvU5jQ220rc51w41Es19+ALEr1jW8Exz1
Q7Xq/Wi61W7fYc1BzwkLDvpqm3ebrk7Lte273n6KqSuhBqXiZrgnp+/ivV8X4bLPQnXFBq6uHR3X
TkPsADeL+FssJ7ZXaEiLk32RWOMJuOkC+Q4MOM2wlkapZ9uMeJkD7VBR59la60WwMjTrzXM6Lp4h
ULdp+Aqr5N4lbNZd13kd2WCfQVq7ZxGlR1+UYkfkMAlFuPQ7Od/6nkNoWe71Czn15XMXpnRq0xmT
4sTvTk5ZaVQjjoCIbEsAIC3R0RXB25m3Swt7fKmmfOn7i7jOkt/sLgG1CnmtAnrCkWV572JOXzMD
OJwoaQmdVavBC84uy65NlKFtgJGAKmImYURum86CZ/e9jXl7N4jRSVcARycIsXu8Z+EmDc0RDbj+
WutNuxB6SipsgROcDpq5iSKffbpezyn285/aDjMav5CgJuWX1DXnrqIP6ZgBYrzsjVBv5gbnjv/T
P+FfXAt3XJljFb1jKnk1J6ycCVxNQnHr6tAPppr7oM4yNSNrL4J7EsIoaNqoJPoiKbEOqHDnGDWK
3SJ87/3qyeetkQNEOfZrfy2QIPZ5Hb+Jpv/TFeOFLKBs5Z4LzYxvwOHiG23NX+SI6ltf06KTLveT
TIMzakyfFVzaAoCItlbJPSqJPV2WRvFhtg0VtMQmQAVykW2fSzw952L6XeakaGFcPdjc5mtKoyMB
1zWt9dI/IuwGi2Ce55RcVdE5xECR7CoAqAuv9o2di2P8WpoQ3TNp7qda6gdp1O9lZxHLM/A3d6lS
b65WbsnVCdm6J+mRkWy4K9uh6V3SiAt1UpfM4tha1d1A/nN3KVsrNgrXyh1eAdA0NwOMPj3NFI0C
XVN7sn9ZGB1YOsX+yZ2ahJFAReusPTEFj4e2EvcUZuiOquofFuz+3SXUUaQT7LgsKpfEUaRPXbVo
JzfZmprVLdrUm44gupZG5q30bqL0ptHD1yervkjqyCjyqYCj3Yt2SU1bvI7LEsdMWT7D3DpahR/f
+zA7kGIaX8CyRBdrvJFPayABjdyttBvyoax8X3dIcvURrzBiIgKnYhGzsCGkop0rd7lLpdsaa+Q0
RdEu9b4oWFxb1VnQXV/7WRsfvVa4TzWwDsphuAs627ROqjCIVYydV7dsMrjowdEMCNHViXd6yUd8
cbrbUUbGpemR+3Nkt0LLWXeP4CetjWixZIRtwgq6scQprr16zXYApbWNUBoL3avelN0+ltFbNkb0
W6zBWUVs6Uhhm0Y2L+2Wre85t5O91XsBd5egKpj3OY4jwKm6houwTS+24yAET2sYS3V7VtMMPtLs
vQ82BGd/WiwmnHoMyiFS/BRiGvLrvVV3qKSrliWf+xpGPmV0MqmWoCc/e3Y8QDRan3LLopHA5YPJ
WqNqR19dFWRlGiTj6eEXMUAETWYMyHHQ7yNiETtNnEK8qpV5VTnyX6MJh7WLTi3zwzVlF7xE5FJh
OgOSZw0R1NasO0Kd+92t56MR0j0dPD6L7JRis1i2hfoF8e4E5yhEyb7AsQh6w7/aubOyfPErI97p
rEmB8YGs34XdQ0oTE4mOQXQvnOQTPlW8acN7F/isx1kM4aZrdoQVsSXxWR7I7yDD3kzSgYpi0J9Z
suzcLNx6Zk4hNM6OlX00umxajrqLdnqKWZiWmIZyG9kY7ZTMSN0FniGIinMuPdp5ue9zdXBEb30V
aK1pX9U707UWgHfkNkaxCoq4vYKX7o+RuvWq32dpMezwFZBmOr5OVTGuOr2v0GKFKOKDAoYzH7Bm
XF2aD1jTaX3RTmpncXWgSDQB4xUzqel7OF/VqgTBT6+dlR6NkSslDYESspZsousnBoF8VXfaCj80
+Xkt2nKPn0v68VT7jYs3yAeg0h8IR40XRRdryKmCd600Tgzn35quhqUsAZVYIJeSLLnAQ8SLMavL
3OEiYVkcx0AteoFSDJNbv9fx46TiVFU/Wr8vFm3oN2sL6SbUE+4/phM+HaZ8PW03MftYuCl1sYuM
+i3XYZPbHvX1Wp1FotCupUF/JM8dO/MWdX+zsIUgmNFo5kBfUKfwgzBPUVq3C9QM0QwzqYjuyvC5
HgpX/1PShogKQz834bvs0uc5FmxTVA1K2qm9FAIIAYvVbKE7gqVDkdAcyfmux9mVg5w1itU9qkfi
qLFmV9oZ9n7xEsYbSD7PmNDvBHkwWnb5L8pbYumUzmdThCtPzYDGkfpy0lBQgwhol3QFPePNwqpw
0KT72plMjzKnX0Rbgd+NIn9TZ3rOB9h/jS1YUB0Tx1bDHTFi/TtFKGqapDokJbeghoYY9wNBrTYb
WCIpv2RdEF4oxXWgsxeDML2WUf9p59U2Nw2x0SfCR7vJOgR1eFGtBoFEBbD1IsIzPWYPhGThpkui
JTKwYqUE7mXSWBeePiYbHPZL2J4bNHG48EqcBFmZ4TaFqHbzFR7jrgNYBhrmjZ4qCbzwxrkniIpr
wufEn1Pziu7sDPBfc0eqFapPHFxaH6yHwqAG1oq9zgVxLEPsZSxLdkrDcw30KcIAsAENGaNlxb5N
Vdxb+hRti6o6NjnhmrR8YDpmw9oeBAs7CZC8QU+5j1vrDyS6fmeqLHztKP2izFno+oj6MccXFdtH
W7QT9dvyU5PKPIwpdpCox3FYRGV2mIrw5hcLgW8YXNJdmFN10UuM9mleLm2TbMg0b65d4580qxJ7
TzDoFkznESBttIGeWMKtPbclGuU+DU6dQRIDZbU124GVb2Sg1lnbO7PvvGYOB/WpdxtHRylXVi9j
46KRYtmvK1c/al762pr2iw1+cM905iwa00jXoqxugiwR7GO9uxDh9FRPUX6KKxmRpj0tnHq8+IUR
nEEzxc9xsI0nqhV1cu8xl2yA0NY1wDK+8lVhhmKlD9yUZD0U+2pQv4owPFnOkDHmheG9LJ/8Mlvq
bu49Qz34kFbzzOQOBcDCEpMJArzGjKxs2X+OSYvzL2N9FVowq+dvnXBCwFG7uui9ZWYpzKBZvJpM
C/MTo+PSmfe0UF6H+A93HwRzzUY9VJvcsKNPf1beEizFpNbq4YYWqoveSrChr+O7k2hUBXrnoqqZ
vUTVnQCKCviHiqjrtqG5sBXQi9hu7PVAYC8LlujDsht4xo6NkURP2eeXJUgOWhFF1KwFmNQ8L9MD
JjmsihkmcxVDRhvYUsCdZUL0Neb+3hEvvuOcmqxmFvfZxwlLI2Wn5VMO+Soqv1qyB4H4VucHg/AC
eupyBYOgWzOg95uobH6l5Kvj4Fwmb26vjzelld99Rgsh6foNCrN5ddAxwNU0QoK9O+bFri+AIwV8
alY92QwuElW80PbRexBYb31oIiIdy8/J9Yxn6cpVYJTJD9rhVPacpeiEu9RybOGTzM5M4JLuXvPF
9z5wN4XNuQ5x+A5yAFSOV7UKmviis8fFw50YJABARpX+cNGAKC6En057N0cX0TPnwYeYyjO9V/qQ
xAoMYqdwixdhQcBSKi02mga5z/iaO2HenLbRsfPFP3GFH2QXYE5g2Fu64fQzTMXaNv0WqaPx5ulN
w5Wp6M2I7GcfaM0xDdJDnAVzd9bQTmo+CNQSS+WgYmxcWrAa/RzFnngZD0O50UuYHklE7C0Ck3Ed
IVNZxUPxHBoYs0ZpTE+OieF02rRmBzbTsBAIuJbYE467HwPd5QYBjT+mYXqKWnEByvNUpoF7xEto
HIa0+WaOztZlx1bLF86rYZLg0SL1QUXJmJN6tDyTLl3QCkiehlGwsK+TcIu3EB3xhAbXBSwCXA0X
JkWeNJtuuRmuwNPA9TWSl9j0SNSdDn5bPkst0ZBEZvapHYtfUrHOkVqVnLySBeDwlpDHHYT22dNj
se68cWAOxEhVKxosVWZtkCg8u8rqTxCCXgxahyDhUcrqmMl9xhnYBmE/hyG1Sy80D10qNKq9VvAS
qmqHTv9H6cKvcwsxXEvF9O4UQfmWRzFOOTi+LYbxG+7o5KCnuC3COLg5lRKvldt+NFGafQPNuZKT
0O8lnDBMLwG1SZQIh8ejxwFlHTT1JKLxWPTSWLsDUoq49ZujQ+rQTh+d9JyVdbQt8WhdgIO5a5NK
APtJn5I4BRL6EXKVKSfaF0oGB3DrzSKo8mjfymZ65SfY+6nx+jjDcPo6NtY+pBx67D0pXnm7d+zz
RGspkhWlMpplBDOZ5GbLgZ+tNOAnDZJJ+gbjNvDD7i1DBy4wW/wkcMlCajqWN9fXkPIQ116QDAcU
Iep+qvkQo4hZWRP828KwsNHOAGcBmGkP2ZM2kJETM9YT3QfZc4cIQt86gIaeg3E4FnWcH/qucskI
nR9GusfDhvSkzmVrNSGdAiWS4afJNWMFVNUdKS8GxtmwlYmrszto6EgOA2nRlm+BCq8zd1/4FWwF
vw3e2xlu2QyZeYjqiDUeDV/UCc6hC2mz0Eezr6Wwf6ksCz+SYkLvVVdy05hj+MHwQpu91akYNT5h
qioJDqP95bVu9NH0gwW6m/nxcRq7pr6yx7jcQ4Jy7mnsHBHaYvSpkmfTSaybBmbTbLTkw/KV2FJR
0da9MyQf2vwescbkz/5ppzX0OV0KV6JL5AcYzOCgvNBauq6efTheEq4yM0txdq9MkSuewWjuyv4V
V0JzaSqXPQ9aog8C/bw1Zv5gVag2WbgJUZBN7z35wqg+UoD7iadHdySd2ZPeJG9s1Y1DkrOoH7gm
jrg3UfKndoxGA7zERz6S8SEMZoyQPY0TVZducA1MNgxnNMLtG7QpoIllM60mbbRvkaYIaRqNY9ni
sxh6ZS2iBhdDFBYjovfh4tvZzeplvUUtdtbrmu5D7MyfL0r8wAI+2sXRIhCFdnFbUd0A9lH0SRHT
hx4RffkctNJRbkBmO9BR0IcrFyZtd7xKyGiMbS5qXEG9mUIb8a+DPohjNMMFfaGdRjNdMKCKawfg
wllwMWg4N9J3zajEtULBvZiIlAS7FJ/GWGP111mCNRJ15thI89tfh9r1rqO3qKrKRRQk8hVCLgqx
5qFMPIMEAp+mhfSvUenHR1O5J1z90nfvreaIYxdE3RI5QL6xsEpfTatqFrWYPj2H5iQbC1KHSLpa
q4zKc8WcHFZ1t3FDU78+DoYbGVfNKZ91C3T5UErscV22zNn7batw7C+lT3+wSvCOFvQbU99Up0yg
7/LYMOm+lATnOfYO0H9NwxU5VretAoQHuUL6JQbTuBK1zmZcZ487qptw43uDK/b6OEyt89rjm2Y5
n2xz6Cxku1zsBHuFB6X6mhV6hZKa3A8o1L2b/mKUJonzJXSDP1NCYweEMTGz03Q3KeotLBMTTyWd
laEa7rCC5oimQn2bM+Lu/3uhIzMUOsZ/2o5miaXjGzY6S9vl14Io5vX/AG1zXJEXigQ+kknNF7Kf
6n2QVIi7qBYt+Ud2B6cp/2RBJ8+qgTdGN9llBAINKH0i/2onVK+asvxloFy5tkoUHBUe20W/tMb2
GqawV4YiOOPPHa5tml1AfyabPDJv01iOywkP51tUs7W1suTLdY3yUFvfaU3QVDaHKJeag9UiIizI
9Qpz53iyvoLNaICEihuLPAkxsvW3utIAtfdNuXM6ch2SinHK7XT7bSQaZVkqF57rG3GWUD3Mtjiw
BBooBDVqBfL1K8jjbRuJ4caYyHSNz6dw3IGUbgUiatrlBk6MIPzSuQL9tvhGy5ls7Sg8WpOT3BPP
hBudU9Ma39jXu4fYt+4iIXQBgt2096BOj9qCjc20AdabbWh1YK2op181NdHnnHYVQlJvldMiwDPR
hWcDuihOLP/W5FG0jODDd3LUdlbfZccQMPgapQWf7ZRET6WpIFlRh92IcCyAyabtYeLqX/i+DK//
/XXi/6tlFbEC3X0P8yGuQ4vu5v/N9susEPqkDRCHAelatEJdXM07JSVcpjJHOyQILupQk2rVu0ly
5lMsGUGreUMeI6twI8Ju6eyTRdOZvJBriuWX9qXpQXzI6pGGmhnBN6hZxqVFVLMZkQlUF8dmS2OS
bdhk6uSB7VhldbvJs7A9haSC4LWogQWUMFMkGZ5cJKhmEqrajvk05OmvLCnZMXYvIEDIjRoRghqE
Cx1dZUR7Xfe3JqE5w6Shn4vx2dHr+umJ0T25eddsCZkAD1I7GggKFe/yAWPcEKE9Dinjj089kYs7
FRDJqzWIJHLp7fKuPsM1xUBZflZ8hWzfVbbT5qKLqat9ZlGSbnTVPwmVfiq9eCJ5u962bLKnugu2
lkjAwbD0SzPTWwcIIQC028GxyMVT7gHJZqdpUhknliqzCu8zTtunuJ61VC1lO8+kLe0cS3wbZ9I8
2Fw+y8qq/9KE/38j+q//it2J7v8/3Cn/yXPwPKM0//G//lTxrx//+J//+GpB3M1n6Y9/8SHMv+Qv
H4Lp4SQ3TRNPILIa1/qnN113/o1B2GYJN6vR0af8bUMg/OjfdAQGEFqFYVj8F/tAPb/zv/8PDfSn
77lYkek44iCYf+H/A8XTNb1/vdM9iD3ML/BFcT0Yuo2d6F8nBItryrM7DFixPsyit36bg0R+bmQc
EiNQPaswba4qbOyT7TPHIrVBLvgyIJ8+TjC9V6o0xq+W5wGEDzs9AMEitJb7QgwVPE/n63HWR0mw
s7KuwWlLCkhZpL/byAm20GeNQy1DLERdXxIDEIVc7j0ypkoK1OSzRIgKyKJ/vFyGAL4se1lTa/9E
7I40TAbTZaAJi3qZHxOID181tOaa1npHzyxeYktEz1kNqXLolIKPEcbPudC1awniEmb0R6OhMb6k
amSJ4UfB3vNU+JKGTbDV+0hDK+1pzy07xbVh9eKk6gxfXJuWP7xZrwD0XLD0cKbIuYswsa+tb8er
hODVpZON+e0RauRlMjllmdwl+TQequ6drMzh6FRjf2T92B9pK5YwNOWiae30pMI+hSE/EiHc496a
NJMgJWNEmmUHIZo4zX6poua9bGj0Tij9XkjEyZbk2BApplXOi9cMf4hzlGd2qPI1n9Kl1OiVeVWe
v/badAoIjb9U1ccD929Seb3CAw4WlDVMto1tttJbIGQxcUh3dyzWtq3cbZVnLL3jzgcSbePbGwtI
OZle5zc5OR/QoXLABDBmutj44Q8ABd350Dsh3RZqZOUxikJ77ejdcySss2yH4Plx8Az9ahTFcEGD
DuaZ7sQS4MpN6yvrHsBnvvZ18l1M3/TpqgWXXHwYp7JYZvyT11VoARVqumjbASf5bLNn6XdUHJH2
rGmf2nNh9dH/iHv6UbhZWuVftSRKr25Mpz4otHhnDPnwVrB19QZ1r7t124/dvQKk9gyS1V5Z0VmJ
urtMhWQb4NRzUC/BwgXsKBka5VuMFnlDNpy1TudTafL+DpiEJW981qu8oSLNx3ew5gNiH9iMOWrr
XaH38VNeTTWfgkPubzi+Q/6WRyMElmuY7Y8+w+oWEQNDu4DDWCBRAF2ZH0VlEPVCIhPCOsNas39o
ccppXbR2e5Y+SI4L1Dl/n9fzudkjObH79nlqhur2OAxA42OXLDmvlNUNUSeZlg7ZAyi8Gr2/j4HR
H8Xfh8hu+mNBvsjx8ejxwj+fa4ukPWje77aT8T7ro108U9LS+VCUGFdH10NeGtSmscocqC1JNiwT
GtobNMbWrdL0OZRRS89dHv9oTT04JxmrTVI4n1Rcajc5H2y22beKLeB80lkB+7Za126jOexrmYs1
ozr14CQt55jOVz2yhm05OcXp8dTjUIqm/OuUqzDbulP1OXlUihcePDc4ojQ+SdcZ6r/uQZsG4ogq
KvqKxxAuTEbkGgp6TMy1JS9B0kpytJL/88jOwmg9DLpYlnXOTvrxsjf/TOvwu1luE4I1n2ZNYK6r
ZMpmvE5B+dOmb+APSb5ONC1zwBJ05tkqn9UAQsfK+yfbbCO+tancZG0B/WnUpVo2RKy4f786/P3q
CLT0oKT6drBeXFJM6Wck/z2+W+K9P8hpy9fRGKHULQJYIYg4eOhqZC+gdqfvXnE6TC9T7NHIToBi
ol65lI6L+TNFjjqbURJCdn9a4Uhoc6R/qoJob3Pswxc+LX2TYOw6tGIMAdrmLoTRr950Zp4WWQYb
pJuCkvFQor/p6h0k2pGOKAs9XS9JmWwTT95K7DhRid3ZiyPCZN0gATpk0u13gyo5gt5r1GJutm6L
UNv6hAE+0hzjyu5ebN/Yh1qR3h5PES6tQd61okPowh3zJZ8/ouQYBWienLWuapZAzYzV4/SfL3hp
qbPCI5xqcKIj4o/4qEuClyG2/v1QqgnJTghQzMqK+oq809i3nvsOv9ZfxZluXvSWICrV5LdUyPbV
xIFUIRAtVha9xKND4ZWP1V5rk6o/sTitejkFP4XQ5JImO40Fr4zBkdrwBeoC0S80pnGtezEBOTFN
jFPkjog+nDnErzF0FAPCWpQRPrVRs1xmnI6M3G72zz1KZFaJMnL5eIid7+72Tr1DoGycHYgZZ4qj
MUw44xCpRpJ1Pj/nxANh5oHVrQGRxYg85ufmA/72mdfIpJSgkhqom6PmheGaL7AkFufUBqNa56xN
mbavZqI2DO/NvRNZc49RUW8ap8pXTUTK4LKDDNz3eXZ8vFr7oqPPGvSrIKq+KO44LyLppvuQkgmE
rOLl8ZROnZjNaYruBlTjY+aiX1RfrZIgeNNs1PLxnIesYW5huxvbhc0Xt5N47kmFxzGcyn1lxvLJ
0iIyC+rpnJJKf9ZRtD9ZEht9lDVq/zh9HOSQpJCWsS4/TuNJHqJGilMnq7diyOwPCb8WiROC0sfp
FOZnOerpc+hg0yZ99iIt69tAyvkRWkwSeV7oGy3qso8kRadUG1Fzjdu6fxF0ZR7P67IMD2WeFlj9
+L/8DkhhmVvNEdYsipx8zsStgL4mRQmezEy4yuADY0qJP3xfRJseqQ2wTD/+aPTuczLc9kZzfHjW
U20n7Go8ANH0Vg6xRKtCILJqUh0MhhZBIvYa7+71mr5gU9h9t8bBN5z2QIlpWKFJ9y+tIfbpWDD2
ELk80mYyNJraLKvGJvYvPa+izImebdwjqzC07VVsF8GKpo95lKGSN+HV7mIwaW94eFGOoc8kyp/c
7scQgpsTN7cAZ9MPR4gCPNyoLtVgeRcA0NHSm19Ii/bFD8EuRrnAa8YyaF1TGNtWTu2/VADRcTF+
2bkwXzM+lLVuD/WGuqbxKtOO4mJekek0rwv/eWrMp48ffrxaTo19Z5zY5CX2tRFHMZU81quli0aA
eJDwLgT/hKytu2/sZIGssh0YeW9ruFaxCm2a4EmDxqY1Wci6sV78GLPWWKDWmK5aUJl7I09OaRdm
q9ib7A8tcG4tu88/g1mtsT1kP2tzjJfoUtM7MuFymxGve0DvT00oOPSO3eAuMntCTwMcAq0+7MNJ
UilvlCDKOCT9tC+srVP605koy2CTFpl9MUw32yg5vQeuNi+ADELkAkoMcT7ZP4o+uePhpSNLoW5f
a6NcJW0PBc+mZjGIhLRASpw7yp3tIQ7t4WjXubFVrHgTUMoHonu7Y4fubGN7Mr6zgk9Hw1yFdF8O
jWzMN2HQWmxL+ZGhaaSrZy64HcYPgYJ7JbJB7M2wGj/khPrU9iwCrOglygb8vWrsT694o5Qmf6C3
z9cNWV15aT41M3hPr0bzl0Hlk0pv+FWSv7ka5VCdXJmkl5hokRWjlkUvRdFKdqb+CMIem8VQNmcW
iylVhmLdl2kIb3eo97LFaVhEXJoBmv5iTKk6aaH2W6On2RnlV9erL938nhLRPfOLuufCCxscdaSs
P05HypLUU8HBDvOPUO1cZp5BiLZL/Hrk752WN0iNNlmZduaeU9wMJy/L/qTCJiiMgNMnrohunVIY
JXWTi9T03eLiE0qzJcvEPeWEne3yXnbH3EAfix8X52blXvWkakn75DDNB5FyO3EhElvjjF8YnIrf
HYrl3tRnTVIfr5EEVN8Mg79HekrvYYNbOG6T+m4LL6A2ro9noN3p3usYe6hAkHJAKCca34m+FzqH
bRe07gXlybQe1CTvqgB/LmLTf/VDSSym24Vf+Kk/JBGH32gPt5bdgdjFSWcnoLxac9w4gdC/Y818
z8hp3dcmowOzdbRK/VEQBBMmR7NXySbIkuLN18UbROzhm8rhuSMF5yOtermWbtKRP6qnZ8JaaIQy
hn2ShrevrHL4Lo3kpz209WsnEKRGlFdgN5kdo0TZEVODczKx4EX2xNuy9DT9s6q6/qmO7W8aNurL
yAhHZbhSpwDp8DNlrKcUmcVXh1F+JSpaf4zQ4rWebbLz8yXCNrIn++8+YrBLmiB4pfdwUImZ/rD9
olh10E4Y+vTynumAFx/P10ZAop9jX6zEiq5Zb7nI97PsB56e32MPTh6l9C6qTfZ+QfJlVbnx1igZ
s/bviC2UDgXNqRHbRlXl+vFqHrCLsTSGoserNbL3hedoxvFxGgn7JdBr7fo4c+jgNsKNnjLClzvU
vDsWVuaxKhrJZSrdA1ls4SFybG1PpdE7cFVk+9I2rKNL7O1OCORAbRCjPTds/azsNth0PpNI/VaT
JgrtKY+PPWmTINJLgsztLNfXFSmLdwoZdFdLapxlHTSnNkIaPRou+5GgFZth1PPXasTkgIT3G2LR
HrNW+al8UKcqz+U5GDAKjwGV5rQT+YemJ+fRb+xVRb39NPjwbEMspDcZNsYxDOegbjPJuKmvvV8H
X1Za0gkfw/zAdevfh8L8/Xjd8jGUQvdESxDpLFpHsqj9WCO4SbRHYg2No0YwJAq5jvYvkvxlinP9
YyaoB55CMVOdZKQY6ckhe3fSafqITAEmhqiup8iAhVwHZXuMu9og7g2lj4EYtdLI8Rp6L8HzhLde
pjWOGNHoJ0sLsXl1pXtUySNA04yPflWb+8DFth0rBuDIorJMYw+kq0r9XdoVqDRGqXZ1lXRUuBHo
qbTJnpFGW4Q4wsJ8nD4O9YgREMHlLZF29owDpN+w4mKa/pHbfvBMqPV0oaV6o3Kbv5i+IIoa2U/O
fug2i1hezAn19+gtDUcPrjmpW9s+dPTjoHXGoemzdKdNnX1pa8buSmD/p+iDeqQI00/d7j5TPonf
hIEtEfp3UHfIg9SrwPnOpfwZ5qX+Edc+S9xaymc0ct26nBgZU6t3t7mCo4v9Qx7pa9uH2BvLnRi7
+IJfJFj7QOWfAvwnK5Rfl7jU2QG6UVGToGHhRFVDm63d/03VmSxHirRL9IkwYx62CUmOmmdtMKmk
YoYIpgCe/j9UL67dXqS1qrtUpUwgIvxzPx7giPHK2jqsgmcaRcYBj/3su5otmv/WTD0bONP+/fJY
ps45mUEVzqza7lBNnyLQP5we7yzF5v51UWzcBzsrP/tHChLqs90zhDCTvjhkuTkdOefRxEEV2W5x
x2fXICBormuG3Ye39frvJbWre+V25ZkPNzsaHa5hfSqnu8Fyxjtz+zeXft+Da1k0cGy/9n//gecp
EIllA27///8gOwp05eDxOCblzbY9vbeUXj82S9fSP2xO8b8v/70sYrlzsR7Q05I2j2aAapY55qF3
Wp7o2y+VBjsqJS584qwPPbjcCpowwAPWtyZItPO/X4PoPd7WmnX699WY51R6mixik7aK/b/f8O+l
LeqLpuzy9t9XjBR3CSSWi+75ybXfWVoXXNd8Tf57aWQBYpxKPKC1qqsvjEGPZVUBQNqgdo6JydUl
5V41xa8xunipsWydNSVWKoBs7DYmjENsYDA2lrGmUyaYz2WGjM+z1A6bAMuDrWncyMlzqQc1lIiC
hHYK50RfmJj/eyHuxkTsv38dBrraWirepwXH6LTN4cHI2+HKO7ODzyfPU11H2WT6xyAwrdPUVbvB
zBJsR2VFjhagGGHI+gAT0TgHA1h7M33NmMRdWv6WD/lK4jpPgJRTU0wNivuTtIqywT6lWd31osDF
x7HYJZsJWozCxVkQ3vJnVifqfQtxdlMHkQmnVaCo9NF09W7qYC8swHp06uzg4PMQVlN5Rp4j+JUx
r5kbk7MX8z0eMTsH4ym5MBINa/LaoXjc1KFJ5RrzvC8iibuBFp6QHfsdLmI9oBUH83dMoc6NPY0P
w9C0p6JLdh1ez4tse7QC58FpG+coywmnRE1RDHYlyJ2+RehpogZHv51NRGCDbtkOJwOdC8bJLlBu
CCWxQW3cy8oROqIvHKTBjbWu1qXxTO0850+9lBTJZU1ocqC4VL34DlJ86Z7WR9yqUEP7OTsw/bmT
hK8vdkHzAwx4e4ddpzpwnro1SkQ9cFl0rs7jgzOLh39XC/cS9DHcOm/AqLO4WjPkHz+3OX5MrQon
P3POXs+P6SPDQp1o7jVJAOG/Fz3ozgyMom3oileX2bmFD3S2lvI0l3DfTZsAdrrpJr3oYqJG71kX
WxKgX15RYrpqY3+eJbjnWp9lVI5uGjOqfseWuJxt3/tGpyem4CcHvxJ0D7shp4GvHqtRbMwkVE3t
r56k9JlqyQG1ojq5PhrgsqrpwRKU3eWjeV3GG0ak+X6xFWNq1J6s806amZo7rAnT3q78B2TI9Jhh
/XLINOwsAZXN6AGLu+262enIZBdIY2hQ/15oYHJiGCR/kHbotCfHQ/8Lk0O5F+hZSOCZG0NKV4hO
x3XCfuwSts7NIATCzV3tjTHtZXfSp3OxmgoLRBrlWVbj+VwApEw4bBB18PUj064+cuz8vXPQ/wy2
iGD5pnAtbMZhA5URMzTJSwBmBydHFpdeIR6MluxtniwTY8qM/aARBxWaUiCoeQ2WhaqXFTuMg2zc
2hRrtC5rqDaSwaslSV8jcqcUFCjaMUnU/Ft34bA0MVeZTtPd0TQoWuGny1B3thjqUkaONNurVqrd
aqQbRmAZ7vSZVBvWq8Dpn8pS+MQXzQ/bL3PsAwVZTviPkS6rdzD4aI0YGI8a9sKC4nQ4PHh9WjnH
bQs7X7CohYNrHVyk4J1iwhoxnL3xtPVG+apEaxqfrHoszl7TdzeU0meF5e0IhwbRBOJVDvS/Ug8a
UK2K+UcmZz9/p5YdR7uA2JnI6cgTVrBy81Kj5lOwMsC4KDlmTOUFKzSfOBzyadFimFQ1HkBA9HWT
XoWu1NnyM3VNe2NP6pZcmzcwcGCxWJiMx50A6ZbObzLjB545Y2I05Z3rUR8ct6oieJ0k/JR5ZxjD
38ZvToaA7DLifKI1AogDHmH9gD2Idsga0i7PvjdvDnajLx4N5VBePsNNosf3wxpQ30cAXyDPy3+V
9Ie1rf03zCSpToyimOmEnMmT5g2EigJuKRueEG05KAlCJKP0XlzwCkPvGIfWNawwllXqv+bso4jy
yr+BZ7WHpq70yClcjPbDlgW3Xpm3zlHe5wAOCCHTI4l1uMau6vj+rwIIc5w60oCTjrgzDi+NbOVN
VTzKbJSR7aZrLEqNZmPm1yE9kCiINTqeuFlH796QZlx7FW5tNR5LvATHqrLebbybcKBcmqoHUjp0
wP901PhgN7e/ClImkQeRHODcWoSBnXCE0zjptDkuKMF2aWNLc97q7rq12oumbjmGsZcqTDeJOBlA
+u8vozvQHKtDVNFS66FqnSWqagrYcum/KblQSYIGHQLjODsoCYE2u3vPGm5Awb50nfrpHIb1ZDqf
gt46k6RfwRx2B7Oep4+iZK2aChAzhX8YadROiHg8S1sdsCEdWRcT6LUchDADR4s7EJeuEBsrWIMD
9dFG0BwCTvV7UZjA/mdQ90awFAz5XP+qcygYHedPj97vc1SOyOQ+Or4h9hI3Sbz25NN4dIVDp9wP
2g32NjSm1zwAYJAL/0WfVuIHQSffIS78uiYyDhf7zdKUDMByfY69dYwQgsicFBeHwAJlLSt5Y75r
uwIlaQoXZbTdB0JVH6zRO45pIKD6xNiDwo+m+Uni/z4w8fxWJWVvhPONB8GCoFceYCszXQ9W0Ven
fO2HHUCCsACdSl0xw54gkU+uP3zhQNd3Gm2KEU47igrwWqHg7I2B4VcLRninOZ44QWngsWkrYtSq
9eJW6CbnanIapKvkXeUPm+3oVQuKz5F/YsgJB07sSZyiKyTcJmzH050w5HhWqb+nJIEa+H6e4xlh
vqxsLBuYS3Wr8iJdEfhoNyTAaHQHpTtnffTtc5HP1LpuVR9Wal7y7E1ZYKp6E+25JJhEkgn3BehR
DCSZMnaJL4xQShuzpJXtHWZAUTkoJAtZfVhInQdBmS57Hs6HDXajjzIIgn0JOWNH0csMEqn7cIPg
zqN/NJLUFxJhX8/toLG3SP66ScARqNLfrTK75i6fngMJIDTWktMDbw6Ph6OZYVSlSea8OfM9tZ4s
bTlx9Z8Nslrg5V599KewHdsmshuyLDLzaINX4tWsEhK7cz1G6pYkYXdym3lP1s08dZ04FuABqHPC
C29b/VUIPIJN3R+d4zwT/TB4yGzMbNpwujUOUv/IkO635gSf1zp7MkL1BXFPWoICCps6gvEE7A6t
YOjcA00eeppsgnXv5SrlU2uyKBVUnpQ1aazZW4jmGqeEnY7UFSinkUlvQSrhYLrWUz4t3wgdfewl
RuyUmntaWjARJiEIs5LYnsoquSSZgAk01bTndLt6oQvOwh+5axz7ZLMlCdeeWX6u+v3gpFvxsn6H
8osLRi+uch0BssuWgXs3nHBgljgOCfEyL3nWJXNqRJhir9R3aZmMbax0igYLekbqKbyLI955Yvd0
OMpDkR8CDKgnW90VfkD4gTs0QTY+wA9+kcy+b5Pcd6nKIAIive6ikeQJ3SxzIkGg+ioCT8b1YN+3
lh5PiF4hGPqZgx/s00H8xQeP78YIrsC33pp8bG8rjKgbguRm3SqCenI00mv1d5EDBfZwPU6ul9zl
FpcPdtfrwPt7U87p8zjy9lStvU91mikWut0KI9g3OqRSvzf9C/XMj7ndJ3GWvsCSJzW+kinhLFkc
8sVnTXVTUi+JWYbTlNwnw3JAuA5OMuCWTXg6+Vscxb6Meg9znfi4bzQfM0YRKhx3qIcpiXqw6U0O
OUh5xgd9ImylttOvXiRsA1ymCdgg08Cpn6q6JNDeU4zpt653VxQyTk2HkC2iwc6QpRUJGI6k/Pwg
mjU7jRKOq8BacNrL+vLvpW/+jBp3uQlsjQmbz/+c1zeKPKQs1onjwXWhXypaR0gSWmG+D8MsqKgK
hhgD73tr+OvZT+DXqFLLb5mZe/u8S98xmqJ3DwZ2+RqCwjrSXeKqwjyDETzJsaVXlTQ1nYCYIKet
MNzw2S01ey54cdGkQV9qO9INw1B5bJlR2UM77oeE1c0c2TxLehTFHuIRjSOeS/r7Sio6v9SI++2u
X1jzu1w/ujx6IJrpl3x5NhlqadVYH+sC6+30BDdMj6pUQSYx3eaeC0QsFk4WsuuwqExGkcC7tGQs
w94rRyYL1mmUdHb5BZ5REE5/Zu3bDNS4b8T0mOepfzM46qivzU/upMbZhs9MLMAn3jnqn2ttXPG4
5BdYC59jMEl2vz3HePINu2EpNFDJ3OdjZT2ouTBoT11Yf+fgkljdjSXrLBYNcQEqUv+IGSgha759
VsXyh03gDMIXjEHOsOjUJiXRh8GeH9q63ougJ/pJDm5XcRLYJV4zxyAbIPQzZvIfEH79h6LvifFm
Zb73jZrJcx/bOabaSnRdWAdBAqYXzjRWRnBa1vqqfbPlKLgHGVP1xLRo/+NDjViPeR8KUCZBn0+R
phQ3JTiwYLbYDbJByJOOdBYZMf5O0PG2WjaazIcbCDPx2gREmXCdRG5yxA5FYqKs62Mrc5wp6rkm
FHByPZYZb0/Wlh77qdVC4tOPOULp/b+XllDZrkZU4Pu4my7pfY4cyEimGcOO4MAXhgv/ZLgjM2x8
6EO7HjxnuANTFSY1xb1LDnFoIAzf9v21WR8Xoxgfa6gWsI3g21cetKo+vTdT9TCvAwOnIdnV4/I1
FqUK/bp4dH3is4nS0nAyHQ3EYHOeFU9MJ19jRq+fUsERy6Ar8SkdPVfdY7QKTuvCMoZIQliQosE0
A66RP+jm+NCw374ycvnOCkl22K3iumyv3ujxnWG4T6Z9rPVGi2ZApyHgkgiRbdl1Nh+1mYCzEwix
o/SpYH+n4pCxdOXdpg4buyoNThoLWErSWDjDQ+B0kEjzFsS1X2EiahWRH8FeeoK5tILcXz21nwrt
hwi8RHV6zIt2K+bo7gaCoqxlFjVJycotJ0hOp5QauCZ8a1/0XTj6FbVl5vQ6QO/Qqy7fd10yAlAA
FFL56sJs4tgXmjqXBq2XMzyGqFfAylV3smbENnJtIkiCkK0DKrPuVvuywb/kjLgoC4srHPKBJOIY
MZWhwo6OWmfquWOlA+FqhApT1XFdm0uYDrofqol0o0XBFJ5tquVZ//X+w1sIg/gkakO32yDxDFqi
zl9e3aU1TlyjBhO4NTl2Lo45b90VloF9Y9DoxU246gUpXpAIOgnQfoqod7xaq+B43jDs3ABYplYC
suBsvjPyeCAJ1sBA38NFo+BkvSXeymgdeZyFnGGDb0Dp7JtIrP07imNy9oLLCBPl0rgqXnUzBe+W
PFAFDqFOa3mK5rRuLLDqaA08lNNHWy4A1/WKYiRffVnFaOzNcbqmIosLX9xqgRwuVcWjQBcOXIUC
3rmjLu1i85Ml2bNZLAivBHjqQCuhn85raPPnXId2wW0HqJK6S0KHmxbCdAYSBHUoCy1T5AkFuHjB
Yd+ZyTziTyCGHRSvqefDv0kR9IpqfdE9Kjj+VdykNm/0vxcfjx5EEMZKpk3vmSPuGwP9nYMlR7ek
PWNKw4OoEpoOyh99GkibSniJM7V8Ey6sZHEBtYhDaby2I9YI3xUIaqWuiKofcofsV8bw0CbYwOAc
lvrsk7nH39ceS2f+ARx7LFf+UktWwCX3vJc6IYyRTAyXJQGSrptvSNcw/c1PGhMBdrZBE5Kx9THJ
6RF7Fc79+Gk68ZT4IBlxCdIml6HoeR+dlh7SYplCtE47qt78VaY7EEndUb74vf430WxIOyZk8dri
wqBhl0CdBUervbe8/r4d00ODEm93UDRTnIpS6a8UXdGWy9x259H7e7RNQPEc2RCtyAyOOUvbSo0b
GlwWW/pNXqTt2zAFBLPGAVSb+BDFeghgw8NKQt12kpr32Y+XJ+YcuWzdPWik93bmKZpjpj2uC5Nw
bSuv9JAN9gsaQYQ/hvfXCY4VIbk944DPrK00NNct1er8VpT9ZcmCBtj5+mHmxMw5ME4dKKBmbbhR
pU1PiL/sRv1u2rt6QrWAA+6oJCAxO/QFMQa+isw4Ki/BRI3/YMp4NKvlLe2tfJ9owZYYgYbE9Zbe
b95Bmb/MRMj3vqPLi+u2n53gaiQ9yfFLhiA123C0ZpJiTdoByBKHAuWAQlXv7JTmo6nVNxVkniO2
q8+SBoXxUgfgnBb7RfmQZZVbs3IhYwsdp4uVpbGSa3s/eouzc3iA+xJm/VIW8ynTNkTMgiwyAam9
+gH70rJCCwbL8jt57bfSLXWYddRjC9/nLGwtFp36zChhC1bytqtow8YPfpLCh6CF6Yhh5RIFRcGT
FpERCRuSo0IsGs0k51EvTo5EROoM6nW8yjmhfty2qw0PqIVD0qeCZK7HplbUQXVUOikL/PfVvkg/
zLT4qvQ5AMvmuWcKPLmr9DMEDmoU/VSG7KsDNnNTZFTitxcjzTNDF3o+I0AUVh71WeSClngE97/z
HEKtdnvX4zkKcXmwx3M1FdUOGf1soG8Nlks8Uwa8L9cGIk1vNuQ+2iQCPpmH2EeuPkWQO07rZB97
JBEzoXmzH+Cia+Pe6ZaXadQudSunK46TAPWCrHyZpi045obJTYDRakCpesRGcwp8QlsFAc3MKsoD
9hUy/gDS+m62omTw21jP8H2Cr7ldByz55dkezS/fxhRRa3gN6mp8H+nUKprlqIv6T61uB8P6HjRC
iZU+vg2pWZ9kPnb7md3QtPVTOGjr52xdntfa9U5LN5KpLR3idVPwADTkGYvtpQYGxqbADOdufMUB
fVwAg1mAgPPa/G5MLzhbudHsKGU6zHV68rZK7oLiHVbGkMUehYksmuM4WZx6NhW+jD2UN7wTteY5
yLq+T6Be7CxPJ8Bf5+Ekkv4gA3gfHbkWBhPyD2+9Haf9kEW93z2nhWvfLuMDYbwxNnXn6OQyDZ3z
ygtkwL3m6+9td+Pxmdu90iJPl/4e9+GfJJ2PqNyQkhcK57cVrVr/FPN0Q07hk0kMFSZ2+0gGEyfI
kF9N5JXIIZgIPbbanu4vfgs3fLb0dyM3gWWDwU9MkvTYgNh9s/CDxMesy5I83ug93gpJdX2Ul8O7
vrmVTTZhahmBqmlChCqZj1h5xYZ8RorRE7lz1uWt6PwnNesf82pAztIVB7I0P5nlZ5kCLm+TmaZA
C+zs1OVsA0cddneJCC9sNk75/L444wP2fM4u3U8/5689hMaRrKFGKa2wrCMBVY4aoj0Tz7mBFJXg
2yCVYtnBCcNqHsJleSPHxey7EJ+qd4v96DAeLT39g43kye6cdrMoULd5Ypa53lBv+DYrns6S4lXd
VchRPdYHUGf1Lmjq0zCuw85HRA97TX/LLFzjSz7Kc0mtZmeDEB4xXvHHY6gUMth3zrM1t/LkMNKn
dTE/Atv7SJ3yIO38y3eZ9cw+xKEgE7tg0t62ZOKxtds/jna3VjP4c7p1Fk3741NmwiEVcEtR850S
/l+oQ0ZMPj4ShcRHUn6lKttrRCQPeRHcgIG4m/T+SXbpAxVDhqgHSqqHn3FaOcgvMo8sGes2Dr3O
C7IDk6f7rEUk26bxkdutn4HJ3Uxqlpv8Z+r76WhQDoytjlLcE1RmK7ZT61fxLOO0bhAosv2nYDFf
Shsg9cRv1Z3hqceCxSXJxITQIviAPv2yi8Fm0p996RnJJMO3/yTDvsyya5NOn8qVz8xmSO2L6ScY
6qfRw17QaONXszGWZKe/jnSwb/LbQPZzfDds0C6V+Yxz+4s+kBDJBiyCNnzQK/SnnMp7XOngDFb9
Z2id9yYdv71heQQzHackmSM5eZzekgxOEeH1FC5Tr12waaxfvcMz0FSAXbPFubMHg6M1BZqq1sIe
mP6uV41P5j1mdvsuJh3jddFc0/t5dD9ry3zHWnA351RkrZVgXC4xrHrjXSMzYHVeeu/X5sHLnG0t
1ae9vhKSdHsMpK7xVWUb23AycU5mGN71trm3hLU5dfvpIDSANRNlN1xgtrdfZBqVuXg2epJW+QQB
JkcrInp/sor6bVu0gKB7Qc7+twf6jQ5P0PwIknxkD5Y915bKsRIwhlncpwI499UtXvIFi6DUaqSi
JnngWXVTkCZhPmHdOPlG986qM4eNz652fpzcIA7rZhhh87O1LB8cYXCJ5M2j8NxXW6JHGGP/UGjc
MksHSRP8NjmL4+S/80deljyGpPmsjwAN0pz8GefPuBAI+h0d9dCDM5zgAYhSR88+tXxi5UN59H39
zCDpW1VDzjgM9iTUWSQIEqAO/ddh5xTf2gZDl0EWak7+USAcjAYdquVQvreCHVagrlbtEbu30nyv
zK7Ht8JqvAloJkjWsBc9dWiWDI32L5ZOzBdZXd2nVsMG3IsbzZaHWelPYKa5zFc/QYIXt6WPXL+2
qBEthEkmlwhIhsC5nEIELLLiqVWwJoGIcgkMjH5Xj0lxZ85BuBq5sUNzSnYIfp+FQ+NG3SfP5B3Y
aATljV56Xz1Mar7pxI9S6bCw+uLUjdYtGL97CWF1rxvWZXu2NjYJOno0tnZqckGY8AFSbak6TQQm
6OaKbmL2/uvk8fh06RtAdKL4ciIsTHaFVPODKT49muhYzQVOcX/5iycqzLYrN8g8iyHnUzkxmKFJ
+olOpzuAVew+oTlbCchco+Da0moG4TPEC+ZZ18ZkthgMzVPBYTeyxQd5niMHKxku5nxZUpjiqX10
7bbiwE6Dw8i9ovcYjFFe6L6rQBoWHc82mxxHb+QvI4YJZrBZzODhpeptM+77hz5NoRl7AYeP7lfC
lubIuO4aq3xZXTwvXHcHKjVwyhd0IdPvwq4H7BOwQ+uYymfPwZ0ENv5z0a2C7GB+wdUlwXjQle17
zUEvne6RxmlxrGtwJd3YXwYT9pmp/2G/iDBTjjsHazJXg5gBGwkCpBWo1XItKL1nIOVuaKOye/FA
ds6AO5KuH3djB707IeDKOg0ijp7bvrCyq6wlxpvNQ7S6Z29w0BS5uXLprQyO1xpHVEehgrG8MfE7
+AMV6Gr785Pakh5C1GAdcZP8FbAfMDR4+Qx3Ck0aknAbzm5l3Oa9p99S5ntDpIE9OGtkCDp4XwgX
fnrhga1sf0u9vHLANqjBK61zF8yImzm+IZSmHRtqjvHSijTL+Ns06mBOffUgSqY4AEw43TuKYVuR
IPQ3B2HUDEVnQGC6O0YN1ILMpcdcFz7ntquHFS/yj4VWFWcmAXzsaRMtQgsOtZhmGMjMxJv+KocB
FWg0n6menw6BvWlwXUUthWznS1mJMEkWrOMthBUUkWPOurGTnnhi8/qw0pAYDgt+HiLw3VOWtMG9
WTihoWPXDZ1+edEapteVbRwr0nmsaUMTraLQH9R0cCC3oGCtNO34/jkNWtwDY/+rhkIy3sScM1MQ
cVuxr7Mgk0FArF46/104XhFbpngjbUpDzDqBvso43JbNb1q7zQ0U3pZHKS9kllD/xDbFXOezZoLC
YpgzhjqAudIt+ruB82mqLLx17XTvTElx1OHBw58U71laNodFSTd2waYBM6gJQVkQSLIOPBXmnJfE
NGHaL2vw35eYGHKcRsZmt2J0gN/zYHNG+cfn23ywYYbmcxncIXkVbNq1jBTUPKorztbqwI034CUg
SJbj1Xgfls9hZC/MlCU4EIZ2sMCMbuR57aXBZF1YfLFY7n7Q0u3c2awh/XV3ZkXPaCl6sfNk7d6s
nSvoJDOSsJYMsbkt8YfgcFg4DodV5Q77RXWPOcbxQ9/5zSVpO0hSyi2j1X0uupkwgHNx/YSIYJk/
VhPJokDcc5yjZRUqP3aB6dzny1VNIC2axCXJIr3fwcWwY5Fkv3rz+FqrbgvI3a9WakfuwvkYP0KO
Sf4YcFfBn3h1Ku6SGnhlpLE5pEITN0Rg3lfEAaFZ4sPH3U8beM6VypK1Ns0dyfnzXOlf6UhNhbvK
D5HWAxIT7CYsc/vV2i4Fhop68OBOabdbUh/pcfN/zrTZRZBj9tsGI+v1r6Tx7rt+tnd57VAs2W1x
jAFcNDO5T57iv3O6gtwvCQ3AW57Oc+8/u10V1eZEBDx9xLPN75qD75EVBTtOxmByWuNCa9x4Np2t
qTe/tWbF+4uLppUjsf+iTXaBMmsWOGCZY5mVMTnto8m7Fng41JUYnop54H8f+eD8rjuK9bt2Giox
WdGNhlhdziA7V8SEJrp4sjo5dAzWj1kwWBESE2WNxomec4ql8AxM64Op1+2j3Zvl2THpiU9+nGAe
9gJAFfmbjeTzo0wST3zOqEoeJyr0DwTDaDY4SGdB2K+AvbO803Z4Nl5bxl6WMTwq3zu4PBc4gfA3
l8N16uWjC56YQudTjT5uF2gWYubgr2sFE1FmOUDCmIMHiXGv2Zr7uRrf/ZB/Z817o2N3kEnw7dOe
gmLUcfgDVI7padcZDr6k5H2iyz2RJCJVEdB+wo0LRfUX/AjZNbgX2U06+1GVYThmp/hjGjBH8/KN
P/5Rm8fHDbsNoaaJnFW/ZiiuoWPVyPhZcYQfsbA52Dj4+SO+TeqE06KnKdM/JTb1T+0wnghj9cj8
oOL0jKohZpuMmChw0ZdTOSRsmZYeoxgXtFmWsTayGLV3kt7JazcEb/20+sjX49VRmr8TMr1hdbpK
Tb0kKvNCtViftkNJGjbgGB8uLI16C5HU27l84jCQEJ7tS5yCXp8G4TRcu0resafGiPSopc1+IZYC
nQdJdq3FH39iqOpO74VDcI1a1Nt0lDcA35eSLlc39QdsWdvb675rFXlWNotdrjhstzVjggXcoslk
cl4+O9u5T1PjbzWDOMv8n7SBoeYYxpNvVrQLgS8xGSL4VOOEfee9kTE1drPUqExIL7MbfLcMkmby
4iRjVbs30EZg1z8XfUCUk94G8hL1SJ+N/pe3K0QZI5IZ0A8J/S2EK+hFHSdPBaIzhzTlFj8qr5pj
bXhPbAaoy27OnmLfkjHEpQALi0a60BtpxAZk7Z3LAby3QCemfzH5sz0zTZxHs7ZveE4Uq11TQ0ky
M+/uC2ndY4pM9+s7Fsi/YjSeynwM+40H2eCnLbCgKTzpePk38mJkt8PMewfqhsQCJ36eew5+M6vQ
vlNGVwxM/DQ0WxD4rva9dN1EdpoJnt88lIxIjos7z9FSJX0ke+d2bebmnMSd35MAAMjVL9kfwLn0
DWe4wRKW245GHn9cfqSfcj530kcT80dnPjSUEvHmqlglzAQco7qfaeusUmBY4r7yJSBWhk1iWs9D
R6/StkFMGIlGjc67y+b6C+coW06XPGNzY/b4xBvhfTfibiE81c/GZRmCd7LBNbMqkyt1esxayA9B
bRzw3sfj6ryQ1UUAa5LoX4tP3pwyM/274MZmr4vXAsMCnp6ME3XvHUT3VDo2jmVvXxLPIuaDEWYg
4eV7GLgy7dfK8iaGIAD7MmGgO/fleRrG+5ZITTRBitnl89himRZ0IahnkPGsZPQvs7VkW4BQ/Iu1
7GYYZzq5zU9IA1HBb2S/T95w6rHjmGRAk3OQGVdcQvlJNOzR0Sd2aU2GPoUOdcTpjtjJDiy1UYsG
toLY0kZSjW0o8f0d8P+DXcH0vw07bIOLytLoR0bDdLLZuYFVoXhewsxqDbrIVu9jVusenCQ6/Jx8
dEH2rCmCgw4ZoYVg1CHYvsoQ3wdz/Krt4FXOybSvtPZi9pKH5XabSB9leQFnRIlASm5E+FBdKXhS
6N0kZIrdrGG3cSTzKc+3fxKhf/SYBUL2LJImPHHUtmIDnbFV4ViwKSUOk5m8rABT2EO+2q32Q2rz
N0KnysMRzO/OMyit73D5J+VvOfEGQCfk9gNszaD0BKRbxWKTDdMx+TW7F5L8T/WsP9cqf8vREVwe
mXrW0ATGIuHYnwWg27tFK1kbasU4MvkDmOCxxS8QUZcG+XXmpxhe+f7LAWffA4Y8wI4Zp1FcO31+
0AqfRPZAHGmVmChz5rSahJON1wWXcF7jcDDPvu3LaDv6HSXBcrxj+pObjsZ58f/0QnuzXBt+jZjR
zS0Hfb9AeAq24zmQ2CKbnlIBWZ/ABFJsgZpdF3d0QxPMTvtdketwDGukSF9MyLANM0731VKh0DsF
VZkgSJAn3yxeAfHdJcV66f8yET4If+0OpdRFJER3oE+sPbkTsXaXU1cjh4+Zo71JM/3B9mY6FK2M
j15MRL2ggOat9mbf1W73y9EVd3hnHvRkvM/c9EFkKTjZBfVrzAqXk64bqcKiBxlSOkuFZxE+LmOn
ewlE+mmpPctTvvey6gWv5K0JCiBMeTMOIBqj1SGJNSjGlO18yNbiZzTQ9PC9lPt+pLqQ0G49sYlK
y9kKB4IvkWmONf19zsvIsQagENZgnpiTExCrzvpnSRi9IO2tJzjZbFCl52VOyjDlisQ6Uv/1Miqy
eMDYL4aO6brPT6VUf2xJD2OAI9m1cXhSwye48efHbNA5i3GUjqgTOhiD/QQMuvIQ602Z/jRe9cgG
yzAx2Nijy3iiQ8tZjbg26oLWM0/tTKxE9aaKla79DKLmY7bxBs0Mms2GKnOXYDKeo2lXjqo8N0Az
7dU+WCY8qzzDZs54HToZjgvdMb34f2yd127j2JaGX2gIkJv5VhKVJWe7yjeEQ5k5baZNPv18VPdM
HzQOUBBKzpYZ1vpjYxZ7hwOHfcjk/B5tkv/J4TJzb5up7JfnWSiZ6EfPHI6AULurdYRGzLm/dJJA
mCMKsnYsYq3BhUPEl18qLFlO3ZxMVQPOA/EitWLhMGw8nZtXpUcn0WS/9NZ4Tqf07CMGqDOn3zo6
SDtxHgyDDEsTrVHh0D2RdWzx6/q/vI1FPlRuOnhLQhnMlpxhlZ6nJYLQKLznemRGsmxjTW1ZV+Oi
Ek0/XqZB36HX5WxVwxtli+W2MAkSKRAuDNmj0KNHI7UYxBAilpMVXmwS+bDW/+61GUC5+xrJYl8X
uA3BLZlSaiq6qxaoWkqu0b2uXbJetQH7+cqwi2ORj+IYRhXLKUNTmI1GQP9cgsifdmUT716flshb
ij5QdPsAEvUrXJ4H8qsP8xy9TYpGQRNykNDxbJXyN6wEFhByujYDkaHIFDt3a9Ukxiq3L7eDiNWa
TN9tj4oGlQgCANoGaZjdQHGRG0ptfJkvV5JqQH7uYFrSWEAnxLnezDWOj+mPZpfsQSo3TmFckJG0
iMiMcOP3bqBgIjfjRJIy4OEu7Yy9sqS5cfusCxqTqseWczBV9bYncneNUg+YO/sg5usptvwHfB1d
gAS3qPn1keTnhE6tRya+3LHhJJgATmzD0D7Cfi4TRZsBx0yV0KvjVgs6bZ59itQ2AtCZHhRJwIOI
Lo4DY92RoZEDosRtWF+Wb0UN66ZwGJxtvUNcRvPHSvPYp5ScZ2qAGodCeuImMX5QriK1hIJvaN58
/JoB+s5uWNUrdKrJph1sdtjiT7l4LCZXRRt4q2GT1vzAg2HuNLfIDm4jFY1C2DQd37U2okHolRts
HVrpp1u7jD6mwiIegMhU7jgeUq6k5ahUSDuodkyrpwnR6UostXoy5ZTtx1Pjgxq2Wv3AlQWNa+QG
dUtSvEhQl7eOtIO25BoVAyWw1p+zIv1VtrqNT8Q4dzpgAE0lja6jBY04p+3nOK5fOb/ZrSQ32gKC
MUVPJZNJPSmnpkKE6A1ojYB7W7PR3suM3IHQmB6omQX08n08BzkqVLrR2ZreySGALcnUtHLsmfhA
YP8Vgts7ig7J9EJyKWzGOdEd9RmsTbPyjWc/OrhJ4WWLPwTmfZq0026NSSO7onhyw/oEAvI5z95P
OLv5uuJADuzA9ErjiA0kW3tK+DtkCfinhi+31/sjEsw3v/PVqrAHtAhlvhzZtApaCqkfch0veYXH
v48b4yeOJa7rCvE9IEgP8/FrSgh77ukZyZAH9Io60XhOLt70y8019741fhJiWq+eg0HDCkmfNEeN
XFCZYAYqqSrVrORJC6lxiB3Uu6Yxg3UtCupcPvGX6TcdpiDPurc5lR/G0JcP5Fz3RyvNHlt7RN+b
Niund3nhh4/azk/mdAcctCun/ksJhO0mXrpTA7MDuJ1+4DtHeOORvDwNmr4WAqAyM8JXnRxlxjEM
CXHpvqtY7HEmvacMXtsixQFjhI2+N+zprSlGhleU7RwI3c/gP6mIYk7Di95bKu/ufGBSHR0ddiKG
t4G3rTp6dhz0qaGgMkF4xrdff1P2UqxBgtNTW3FDKfUlQ6Eo0C5K/zUvkZsnWvOlSQwWjr0eo4pj
Uqh7k/U0Jv4JLtsiGDpC9RcjStoMI/GffRzulatZB+G6x9qUu0ctSWFnRXmz8uzLKWITFvUXNSTN
Kvb3PalNOz8PSdvVO4TXSUpmaowcoSeKhvUAH2xMjnK2aZIxXSG/zbe6+GUJE/OeDndENe6Hq4yL
SCmVn8LxkpqSGOgGF2PXGc9Y7pzVaPMXlgX85Wz425odyoDDcl1WJ7PEszY5oH4guyh8na+m6R+7
rtbXSv/mptkGCVMNereBJrDZB0Z0DEBqYqgtF3+0MHZ6n1V4Rjx3hbNr22K9g38Byk3sn9iaf0Zq
4Y6q9AOm5flUiBQWLI+9TeoymJWmA07pZmdaX55wxkqRIGLI+0+P1D1UQoNYQ1zBwA1+8wBdjnZi
iWO3ZtriQsAcSNBHqncs/Nldt83Za9a1NNdsljPIr9gR2GxuDXJrVtDfMNIaJc6I3HnZiu6c2Mkd
MRrORjXeRW/0PyEElHSYCCLLXkvwNFjNbFv69ZOqbXlKLWp0KxKqh+HOHb1syy5MMuR8REfwMfnk
I2TymeZSSmxK7v8TCtquuZSpz9FY4XdAY9ZXM3n1PjnbXj5tIQkIRsI1lE7Fj0FmoWK5WzlDw0Wc
UCFESyxutNY8a4N/DeNiI2b3FUJ/3lUaoDz06nYi0DNKVX7QmR70LPk2uwHJQn6AEnjrhAf47DgB
avJLn4JmdO7YofxyvIDmxnHjtfFFoMjf5eH0HpEmta5JGst1bhmNg30oNhFMjcuGWRiA0yE5zH53
EB7nK7qatVMQpElc0kFX1R/VFQ+6rScHW5u32pJflqAdayhCWRX19FZ5OF2jpN64Xolhc6h/ir6h
2rZCaU1u7SUnXJKsBwoeiuSZUGOjFC85TtLHRD4QyIv3Bv8Ms7H9hVwL8ZZ9TcedbS8RbCCwo7Fv
ajg3ze6vaH+xY2dZ4GFtW3NlqNdT9SK7gpJkNGEGl3ZuwAODcKGbMIqJjVSgvacZDMXrGL+Udr4n
vB9uqI0scjiBEv1ongOTQ21Cq00MHnDeAOvSGQEApXeacQWERL8OSyTQGD6UnSqZL/tzNYt7P6cG
C8X792RqP5TrcJrMwwKsWPupT9hITO8JkmbY9u5m4Aa3nqX/XjXu715kzkoYpniSmJkTtts15vrk
DBVH8UYfq00NR2QkvztXf8MQfvIg6/Burd0yPyKsStdLR90mKyoVyC5ZEJQOvGRhCbjEj41BI+r0
yNy+99LkkrTV1YRPmKnnQ8nUPA/6BCJFoht3whCTF3/93FsKmd11bw+0NFsRNkX2upmMldnu92UU
q6Bs2zerb6aVP+f7lsVzgwf4W7tKemkoRfYICCJcHSXYYVSXMIuv4ZQaexhk+MtilsFUclUZPZ8+
7gYnebjvZywMGpKVQiLXtupp2Ez22JJnTsS4P3n7trLvcxn/dszhOnqvoZHAd3D1JZcVn6PviHen
UuQ6/2HaQZ4q1CLrJHCjWaqtJUn9qWn/iYzIJKXv6GFkQ/6UgCNqxIrN5qaT6lcSsmEYtEoafDup
XluTJZlKgqil38ic78ouoQTXfNGLAo4d4WM0D9cyba6ZEHi5eEnSHiAwjwPTiRmgXdgO2WuICJGO
z7r508aSUx5sPiaqKTeABSYl/oyj8wzaRhJfvh0HWm5zUlZX2Vh+5TI7o3bF4g4iMhG2QQMvx6K9
QTnroPwrz2Jw2nXL1X0jKHvOkMzxopQYqCwr39JMRiYP1/20faE/ptnQky0hLpnVgPidnerYw0TR
YIOkiXGFBDA+etVEYWL0kQuz3yDeoA3Vj4hcsvtTPgzTboTO5mrsBw46thXo513fICClj2pJhj4u
DJpbfS3/TMW10fPfcxfMqUGcbii1CN5pSqwz/S23+k+UhzXpPh1RF0z0U0igjIuxq1zaUgYq4OwM
13+6xHVFMdlStrQQm1AkOiY2CO8Ubr2Ev1g76ogXDPsxH9vmoFgQVX1MENLeT1I3Aog2NHPjPh8w
KVDHrq1cjkLPTn/mnmOr54ULitZ4FAX8tJ6g3Ylxx8+1aQehrBIIGc6CTEMnfQs/H232ItU2Z6vI
tW1nZdWxUOFrXACi3d4XE62J7WT5sNuD/yfx+viIo4wLWy7Qw3gTbboA3stXjPIt58JTvJi6GUPK
Y7r875+nbtM8CnN+RCPcr//5KW4f2gynnDCIQ1g51XFO/TtS/aetXH4kS3bVMcu98nh7Sp3MCPNN
yPZI7Wy7JBnfvkJFqsGKrpFqAwKDg7zN/36IyIAwKbnYURGxGMlJtD6i8cJULLjy3D739mrcHv75
sf71tr9+5//2Mbff8p+P/m8fcnubRPn/d+r8vz7m9jP86zv/x0f/9a3/9f7bl/jnW//Hh9/e86/v
8N/eBq/Az+PQ875rNGv77w/BY1zsb29EUYGs7p/3i9TDI3V7fvuhLFjEmcsoNv5/Hopi9P/+bfHO
pi0RnP932P3H5//1qf/61W5P9ds3+evrj2qmfGn5/L9+zckMSBqhm9MhSGMYaZvEIDwakggK1vci
TV4isq92BSXCa7tD/S6SbCDq7t7Tpn6Ha+EV5jxnz/T2fe1phDC995io1hLFEBQ1KgrjJwMBZYFH
dTTLMKcYKOH2QUVtDIAZGwm28hkmE4WzbVJjTDM2nnFMtjAsJ5eSOoIKXeSKOtIYdsW9qVdMLdXG
73pvl1mEcVcl1ANSZWQCSiGh4yu1iz+qyT5GGltMsmCA9t0/caeyKxzCGwP11ZAJI9YYUxZF1a0c
s7esZWoouvE7E5pxdkfnQEVNh2o9NbbRdzvRewRa027oX/YCga95Z/le4Jem+0byFOu/LultpY12
IjhdtWN3/IiWqJncr8gaML5YU/thpCoESWczVXfSt9pDPJQUMGE4xOJAmx98sNlP8Z5ASSiYYWiu
tjFuEcDYQcT5S9LYPY7qmjxQuKjMG6Mtzi1mla79dCQnbYdpd22a/UgiS3eRNYFznjz0DlrIoVxk
F0PUo3+390a7qCLiEU+w7VoBZT5+YNg4w/juK+k49bZJ0dMOraMW4z4+Rpe5K5Pot8fZfwNVI3ze
F3Si5ESaVjAMZJ6tfAH8Tj3CuI7yd7+GoOoFzAY0DcgoczX1PKrYDCk5vYSgSeJYt15u/qHdd5N0
bvU09/k1j8cf+IDkJUeeQk01Dct9YXyFJqr+bqQ6s9Ff5XQX+Q41GDFWUELv175Z39NpgSEvA46F
Hk0p77rvSRVbp5U7nBOqoZhzYiQyUMeJC5vcY/4cDDbV8jxkeIZ13X/Hw/jdWNpP4dQ014zaqXFR
hNoujXdUkdsUBhg7C4cWL8SgIcMX2wZ5uN5HkG4N43BH/tCmdyoTDIgjyxA6AheVfOlwjsc6Jfw2
yzaai9rStgHkxwwmGUG7gQxDrZIIEI/j6qq0esDcaH0SG3eY9fCTxNshoMdoC7X5aVS22MuUfnMj
qfn0umevB3WdeyBc33vSYs/bjCgsgxBU0nZZBekfs9bNTHQn/hVvPTWUp+VzIzZNx8pdpVLbk6XL
fpn74qRlfFUKvNq1PS/MS8+aqGV7fSxeWYDfOqKwDm74Bp1JXBHKjFU4Rte2dvNNGRJwomvmQxIz
uFhzifdOabiTcZKd7GJXxBD9lSL3ou5S/6zVxSOx+PGWBDfcO2RMRPIdz5jCNNbvqr437mwn+bZa
u9tjcSQs1yHTxA1D7CQThE7Mi0ta0FdEQc/KHd3nyLDoV25mEkHNamUVJSHndo7B7zw7bD8NKFNQ
VPLVVUBdSheveIJ45eUXLliiOBJ0Itqe2AA0hKFXrF057es41o4DXcwzs8o6n8KgqtHVa+SQvYlD
VkA+TCQUBwk6MKqNGXwH1e9hDFZJximrIuvH8Lo9qoR+hZmmPPHn5PXQaLJu0QXkHTAKfEXqGr96
69ar3dHKjoBiinq6nal4YOwbITuRvAlrPLQ+IIomi2d46Ddu3/WKAtdkhRCWTu4E5jf59gHniqzB
XmvOZ9nq3UZijFxPYD125iXYIQlgl5ysQ2dVhwIp09pgQ9Z1dYqq36LSX3pEcV2z2GURNouQETxL
tB2hyHdZH38PhOCSXqvLIOun8zT4vAKA6rpjv6AkD4CnG0RdcbeSXn/XCPnWtj6k+0QQgQ7zvSMz
vFqniJQKoe9MNRxYANXFVhMX84BrRLiOc+KGfYJrxi1Bs/Zu7ouPW8Y+C+mL49iP/VizIgBCr6IA
EUxO3gInvB0hcfLajFtOZj8MTo2iRu3NOINe0fF/wA75J+STgQQ33tm2JVf1hx6FR7sGnl8CS81q
JoNWS54lDVhkgdhBraoI4RDIUE7DItD90+DnryLs4pVDxN2uyZCuFB3qUBoqByAOJF2o4cZ++Ega
Ee2VIV/KPD87FspXG050VuOH5d6nDq3EYwcfMxPH6BQF3XwaaflGD3aUL/hYLo3A6M18ldapH8S6
RBow7qUGjd/qIN4lmgW7UNtGFurYILDhUEelbdPUZFj4bsrxj2s4dyjEI6ojNjQVDmv+EK+UfSya
Di9dc5hTdrWG0W0P2BgLzKV1e2L/eKB8/J7jgWQ0S3uSer+3i+0UteqaOE2F0XqpQofemQx9m2nF
oglmVW48vPJtk3HbpCRH0zx3nZWvWpS8EdYw7mK3W5Ubd7JeSzHa4DSsBgSegPtr6YNyqKQNpU33
hjURE4cTDCBr0xgs2o9S6OWJArBTUWo/cFhLIw0/RuWa77/jHk+PU/Twe149r73BmoMIC5EwsgP6
7OYKoXsP2biyZf27l7l3dPslx5qJpROLhlu9+NRPD1jayfoof4FVfPN/d+MpbqQF4hB2xhCQHp8I
5C39RFN0VwJtN5WA9KANbZWXGgIc2Ajh9KQgdpsIKhX60l97mIyH6BCSUr8KGwQhRH2hJh9j5wGC
zLTNl1H40AXpbB+SrvF2Xg3S4dCyAHEMk9Lp4LC57lJTliNc1bU9Ei06lLp87QrbOdR0bWALoHOy
zB/JSPxyTK7zTvytIPT31li8II1Uq3RudNTP7fNkiDjo9nLyvBOFsGTlasRBWCEiGav448bNWU7O
I9ZEYxtPk2QePEtMrhdrwmist0m2jZZyHnKTVu1c1xAlq0bZqOBmO0iR2tAre4cU17yaQ7vi2GK0
MsXRLnFAjDrwxRcFyuuonJ5gWyAWEudzToCE5AwKbJlGvGn06SGjDi23nmMH6YynbTU6SdYjlLmk
tw7o1koxjngfWkV9S6ueyEZYbjJs+U6CndHsdonCMq6p7qzcPD/0dpVDxRpvmBdtmcAPWa2BxQeK
VdOyY2+Pd0gVKCUJIYGVJC3fdIhOAU8p+aiQq3vm/5Aa1K4sIySh1KABjVEffDMHq6sH9k/iPDyY
BUSZjCM014bMWEFql8124v7LAQ291NbJvnIs9CHwrZHdi70v4l/Ceh2c9FV0T8iwgdLG6j62MgL8
bEj9yrB/hzI+iwhdezSBANmKUX3ug8j/JJ2QBkM/GU+pzyAdofVJpuZ37M8U0JvkZU9zTP4aAj56
LO0QcVKTADiqkoaAUVvPo/veCfG7qYbf+owNybFzdNAJVTJThPqqYcLkAN9mDcCUVWPD1ZeYLLER
5sQMaSM0IbabTrcKP2apvS1mWUdxF9bziWhsP98SINjtXKEeAJtstmoKUN08e81nbJJcD4FNIb7N
PiXvJTOpMqjLi5OjKRatjVmKEPskmcuV/zBUJI/k3noORUjTA26r4bOMEMXIyDkU+WQdHWcAtlJe
c5eRZQTv21vPM4GfmG5a+9jHfhygB/kTG62DfMGTweAnCOUtVZ5EWGAXjCCKR0a8LQf+MWvAe9ch
mALHbmcfpRHV27JHoIdsKObCE4UPvfS901BR7urRZ/yRa+3O92LttbDHXd3Z1L2qcXhqoUnumEEO
tfCGJ4yryb1nJheD220VJgzZFZXMcai3f2oyGWFnm9/RkoFWkDqza0VO1zENnafbAxCIvies5Kg7
Fhh4ivKZIgrxYiV4glyr07gUpOYL/Uh/P+1jYzgR3QfYjv0V01mqXzTHGt4ajwPF8d5qpaJL6Sg2
vwyOPtL1+YAMuKYhkrZAMbgaFmOeArbVlNXMNQaUhNCf5W318oBUQaw5MkyWXZ7eHjrUfxtUS4Dm
//82oiwn7GrGBNv3fx8ni6bFAKDfG5xw24F83qc2S3U0LsOnAaKBecueDko2052ldfaT6STuRiTx
hzQGY4VqbkQ2p493t//5qvzNn0o//Ovtfe0caVhAMGu725kYvVdSF6xggvfYhsQYv8resDYl6sm9
sby3Taj+rG0dvDFymw1uDzZj14yvdKBGp35xuC3PVOXCXYXaiwAD5G7OJonX3X2o8+a9thKKqZGh
EyZrekcmy+i1HDv881pIPIbRbiOpsv3tw1RGOZSkCxOKeO9HjYNhMPG3fK+QPbvJzmFtEczEGDfh
4Tj4RuNeIuDLQCPW46m3dMYuegnel1oECVTwShj0s+1iFteWP4od+vQQLA9JV1iBOTPA9zg7htFt
n+wyjp7C9q8njl52TzViL/wvWYFdclEVVa51GsMwP40Rwpc+q/V7U4vTTRm3D7aRWPvGNZqXqLFe
W4Llru3yLMnwptEtaJxv7ySImMADCXjGPcjad0WUkAOkINSV7p1yqQYK37zsrhm0JnAHy3mUOWrk
pIUJJC6IzTGBTcwSQXOhox5L7Gtst66Dh792WPnpHGKl+ZY4bRo1/yjHPdUdTj+TzZP03eYdpL9D
0Go2+Htw0k6EznEHZOCYm9p/6FJAZQyMA0Bl5iIeK9Gam06350pYnEynQeVguM0h1FR2njN2Ra1h
fQzH0X3AauI+EI6wsWzugkPJKd9Id3itEjJjkt79TRy6u6WFcNrdnpbU8sG/58cCAw8aKNE+9lQy
Lq0G6fH2FN2rv+un4buK5VuUZ4RPmybUSKWxO+TKeM7jnLLNCIFnG8IuZBwvRqkvpe53Atz+WUdq
yg/c/uCbDU9zZE27yTUfic0NT4ns+03UYbPmciWv7vJQLHWAszeS9e7icrm9wxm5N6KZ4T0kUZys
GK52HNRusOn7zojZCMLIVOdhMOmHUUFHjMqZDjLGlqF8ELmHDbMuGovIHv6bjPGdrHHlUqNwTaum
fojj4U9FR9c7MeUeo6WpnYiQXBYwryLMV9AfvJDDTYMGnOnrAkZlHyqZ3uek6gXs9vWpqurp6lO6
s/HxZTLT+iV0VBIGTWWVQdQnGBe4TyK2IwlllSfcvwtDjx+rYij40/n1J5vyh0iM7l6YPlfCfOKu
2JAg4RWZee/5D4WsssfbgzJT+xB6kLJtivzTT+rj7QEGoT5SFlQfPcgAYI8ti7ezdA/F13YyS4Dh
ZLiEmslyAzt2TmnwcbMoPExEBp5bfiGCcb2VQ9TnRXh1iJim2CbkdVG/R2joSgMe2GgYLF9C+Hdo
MPaJOBiwHN8per71xoSpdLovB5Hvq5FTKsQ0Be3AWENNHxp/PzJf7KE0ODptA+WrxXqgunmnVTkZ
V6kSZ0vVv7Jbp4ffeq+eQlZf4Ui8p1P0IXcImSMZBIlAMjHeE6p0mTU/3gNNidNo6ZRgZzI8OOTJ
nULq3OBZcCX17bwzIq6DpYs8mT9k9WlkFrr0OvzDL0+XHPHYEnbcDOf47vZAKt1vzni2zN7RHpCz
2KshLJzv8a2elMJJiTizITDmYapwIzDor0Ga3YPl290FTx/bkVTOk07a4MpUGf2DY9ec6uWBTz91
Srx5TR291L7nb21tQhAXj9ozts+ry2y6GpaLsh8n29rU81fp19YxlsZJTjSkD1p6xUmdiA0WccWw
wNgSzXQL6/X4wAVS7LOmM7G6RuPvIm8eFOnlGwg2QsESrT15AKIzFvsLRnR9S8byeJwHEV07P33S
SyN6btt8B+ve35E6VK6YFuzXiTp5VszwJGIyKcSMiQt+mSXecdEOFJC0ZFNrx6Jy5JlrQbUl/ER7
ZArCJZ8gv6Cg+3c61f1TkcDe5Gman6wyGamhWcrGNak9l5ph7/HnkSymW9pzjUIlb6MnQ/E6RyM2
Y5cjVSuiBf0imd9uj7QLk6Ez6/aJDFNW+IKTqkN5eyUi0aLfwBg37ZOsLHWN0w695/Kgj+Z0xWL/
VIpSHfz6vWD9LtBs5UVNbCipv/t2dHwyyTi90LKgUeXQfeT1BDAYerxEVCuZWEJWKA69q7T04gFN
2/dYJdoax2aEL5j+wDJyj1mZYbFbHipEQ56upw/TWBCFAIjaagaH2RQld+Dp1akysbgsb7o9YLAm
Z7/IDKTao3O+PeQz177EcObg9jSOpL8t0IujnMz0YxTWL7cCKcDw8v72YMZINMbKV3tJ0vTJ1u05
oBY39+5mCb4HApDuKnTnOwen1HpK80MkYwZyLDVUuzjdxSRehryTVOElwYBk0ZITUOgboxShSeD2
P1AdJt4IL/ToRRfVcAI7vulviTVmpXRwFgXUynqBYTrzowsdOWksi2Iu9MeiqftDrwizu71zylBJ
OGrAlAujcxJiBpK//Xderka0zXak1FtEbVu6cx1dKzu0qjH3jnQwfSHya4k/9ckcjodN5qV1YJAT
cJ/POQrGiJAx26xHYOzSI+zhzPTIqZuFxomQ/fDNGBDekPzw4g5ZCOROtfMcSfmUkgKwIl5iPCRh
nZ0mVPWrvHELGregybl5qF+qs+sNMl6CEM1fXMjJhuzfVCo0Unjzbp1ZzTWayn06hualGjLc6g2d
KsRBWJd2rv5+yFq9YLASE8vBXF60riBMAOvSoQxZBzQWiQSFzF4iPdpMeLRODEPsxT0D/jy0L77v
pX+0eQp6wH9k6jC5FgsgqtnqrLLEfVBWk24TM8E2Pjh3pHHUxKoSkGwSLH4/NuS/iNqyiEOZRmPn
Dpj1hgW0YGYFkpTVltsR+W5cjyakaKQX6BNLuWnBj5fZwcJSyctV+0dkstpuRFF2jTKxZ0z6HKOi
IYu0AcX8n0R2U2TTQ0SWITj7GDPcopix2QCjE8fxd2Ea6IuohYQ9/uCskiuy3cVGdiHYCcZN7qY7
d3LkIZ0wyo8tfWLE/7HoYyvrzf4y6+3B9Aq5Hf3JWZUD+lRmSQPF5BV4F0ajdCAz+p1ncGZWc3uW
iu3URB4PObZpJZdcK7KpnfPTDfYBoj1NVYBwcYSazvTSijk9s79+lZDwWyu3jvRTVlTP0ng5CTwi
JenPuyXnt3UosGJMfVKGptYjFst1VzHVtRQQd5BJZlQ6R8Ouvzgw34tqesu0mVj5ok3PVU8N9WdW
y/DJ8iz/VAHCsvZKWocXrNgU+lEBTvZp/ZzifcwTH9TdQrU203+T+IfS7rxVHHvnqCjSAP4GNXPp
f8U9A14+2V992RPqQH3AkDbWqRLDNTa9lzapuYSd2vEym6524oTNg4FAT7Nnog1TfC16R+1d3Dxp
WXzMdSQtRCbBgNPB1GfDPnMJ40fzuTWa0NzR7fKdjft4Mh+bPEZJjAh43UUO8SEtiNY8Z1qQum58
6VzhbZVCD5Ua5tvsFggQ+47oYoegj1gw/UrvQZTWrotIGOoKDxaiS7/LbvxI/DM+UYKRM7itspFB
Yzs7KdCUYoO9x7Llxu4v6Rg01gqfK4yFKAwo++zZEYCVywJUWSz8WUSCUGFka6uurxa67x0O1m/Y
ocfMQeqjEWVXSf/gdvzliBz6JHhmP471sxO1B8YhQiAycPfopDn9C+2vYKJtsaIj/SOxvYDX2yFZ
LsHRgK0SmApt0axbh4bGL6yLd+Mli5ZyZZHINRDmcN+sW3Jp77ymqgKWvs6csDA7QMbK8Th8rHg6
pKVSh5Kf/zxW87lpdW7CDK2xBmxSWdhc0IsoE7mDC8m48tP+RGD2ltm7vPcqBqMUHWDnEhZdA8/Y
RjE9W25eX4RVfsZac+7GsT8hgABm07LnZMzHdemg62oTt6IAnCCV0Z+1ndlrZz/V662vijFIsny+
pBbSbmCuOkiJy7AqcdF8cSRSoiJNJ7ozc7I5Ip0EGLcMqphYp0Lz/zTUcq4I38Ykk9p0IwmDzi1C
VV3P2CEys+5VnH8OiNbnwSFxF/0fKottOVXRQQzRL19/xJU+FgwXUSefuMpc3RItYCdADbK7xGgn
4u6131XVfeGbRG2dWJSykePfmMvnEFzktO4L6oxqLXr9YqnUIVGgP1bY7gnVmfVsN6jpZ1DpZZTF
u4f49eDJ7jf6oRiWIvlSv9i4IT/EMO8iE1YqdHiNMjR2INnQbAa8U6F/ugmJiY2dYTiX2ptCO7OK
WiIGi/hdWNMz5gmgXYMcaPLhUu+z1iwiRCwgq6oD3nWVeOq1pynMXKqJJffrGuV9GqMWntt2lddq
h2apNMR+ZGQaadMK7G66txKRbOnAwAWbRi9GIV3YBl6lcaDLvYF+MvT53tWJNre6JXSH8nMkF5jP
mm4LJPib8S3inOfavhAzbodtwIfM39Kml2JPwSozDOQotRjchzBDxoWLWKP2OzSuhR2/p0vudEsR
wAauawPnySgyfdftNHO5nR9KWtvKgdu2FlpJoPzH3K2ioAgr9NS1TuC5nl9FgnPKYSq7rcFAH+5H
QUubn5+trP09Iw6mPU29M2Qce9wx9G4EglTIpP5T9m2Gm51QO27oNKMT+lZE43toFMbeGQjQSFCX
OfSnXdHViHVRferD9I08+SudDK6zXv4Rb6e0JrDE4zyiVPyk5OCdxrj/ThPsesDWycbubAo0Ekro
rfLH1+mY4qrxheDutRO5gVGa6RjW0yWV0yizFbc0dDRZ3647KYNcYsFp4JR0n8zwQmeDbbQ3qiV/
hI4jq+ru05G9sVsaN4yyfo+q6oEh/k2MOILNlIiINjxHen0WC/po4P1vGvtPjHeZ5Pj+EoZXZaVo
kOv9PLLHUY27mWK9DWDCEN9D6NoN9PuUfY2F/SE8kAit1deUh+HgS1GnN1rzq0u0e2Cji+tJ9jTv
GLsp7Qj/S96ZLTeOrdn5VSry2qgGNrAxdPTpCJMEJ1EUKSk13SAkpRLzPOON/AZ+Hb+JP6jqdJdU
6Uy3b30iqqLySEkQ0x7+f61vnaPWQexdiWvWI3JbDeUaltse4VzAUrC5rZ3oYFPkYR2vBf5lUMrb
0fP3TQDBN3KwjpCGsE+rFEloA9gYDjvnQ7+lDs+hZfOcgKu21ikzGc9/hNdrrPtFMKZIwbojeyIo
GwnRmdZ3JWD4KJ3MWdkbRqhdaKFYDnHAIt+XJiZgtGTZzEu4JFXgWkPr2NpI5S3JVBQMyuiGwn/2
q77bFv1tDBsFQr8B96jDuUitJNONi4jsmzICYRUjSkbF+dXoaNbmVj6Ln7GsAqbc0q082rxmtEDx
JKrXDgpdImb6vZU6T+iXCOf2QBbbtK/p2OGf6vODDugMRDC0cZF/SxoRkwLsHTLDp6w+tLyJgZ5s
jag8G7XzmLTlTRnhoE4bei4ZJskuQ28LKHoxqcW2npLnNtQZ98IUTZ1vXvnkhHvzVFuFtPss2GeW
0yInJjjPt2n+seOU7OA2stJ4nEFsqODPqtb4jm1bcxUmJSJs3U5LXN/GVq83INOJFFxmqHx2yLAL
3+zQm2ustMgDq6YAgYiVfCPCeBlYwhUeLLqq2UkdSSs93k0VpI+4dhFxVOUuCZ/awntOil53R797
zpUxWmaCRPM6kRmhAQR3tOUOFwfIq9L5Vuf927yWbJvxdjSTp0LG7aoq0ClGkXehaXdKjG5F2qz5
VBVkU8NbOgKrZo4xhpg4wx7lwqRWb8aoeqtaEJkYGh0e7OhAEeBC9aHmKnR9U/IQGUyVHCsYYUS5
nu6EDqwSPZ/K1LXzJ/KQe2ohTKsquN+KDh+hO7lbaPYbQsoCAIMAQp2zTGkEmTC2uCPgESSlP0k0
lZ1rZal+QOUXm4QVWUHlipLGU/zS6Ua/juk2Y4tDczEU6k7Ro/sarbgHPUtBOzDrtWsFi0et5Kep
0A0yA27zHr+Y0PobTBawukEMBiGGgbBUbsQoaCGM+YPq3Di5UiACspf60OLDgV25lhw3NaebcCoB
QTY2KE8/cUFXtHBGJL3AgZKnprFTVA0SdiiaB8lrV8C3DohmXpD54B+9sgQoV8d4F77aqXJZmLVG
Qw7OKY+D7yfvxcdqXmxB9g+KY8LjqzyUwlrkeeZA+r6YMg0cpCOh69TOc1UyPAYmflqnEI8VfpFV
HhDop0SvIQKavWIrPiWyke57lb2MLBF6mAJc0xcnYDst4xdWCN0Vil6m594FFoDImvq10lAbzHeI
ilNCbJt2043xZVqb+RoJRb0QQr9WlaAmNATe6NTr35JLsyRlQxLjs8wMZKp9HR6ZLBZmzE1uWDQC
5OlcO0jCrU5ldwlmLX3IiVAqi+5Ka+2z1XVvKuMZPc15fddgfkauZDTtnTmgSvIia6NKdmMFyJvQ
BnyaBnTkmhq/OZSFk1VEFatEW6GbM24rylcrHQfGym+7VU2Y96nWnRMdK7jd1BaZNtRvyEHWLLHJ
F2imVePZw8oPAizcIZVfO2rPIteGg22AfrB8+wW/xaz6jXc5dj98XulWn8J8VcXafW8PZyxHCHkG
iktTAh3Csg7DvHBvCqPZ4I5DNiXSZR2Re0AuC0CAeFA3UE7x1hsAssgrXknbeTPZszHElftpMi6I
sLtg2XKofeXVi5oLbJGuJBPMy7tvaBqKnWGGTwh41D2BFzwkcbDEwBvsSM+lrN2V20nFHm73yUbS
IUMqzEITcdklwU/3CHiQFJPhVUzFImIvQ0gBVegGVlTl+LyyE3eZqGAUEFAzMrke5I0fp3cm3odE
vSkQPGzKKH1UQnZLpWFvAfvvGyDh24EUmzq791OE45pXEaygg19sAx2HeQVSzhiLDTTmmjgMLMsV
+QRp85qRJ8ZGAEGR1YmvVNOqJVmbJGmAL20zjAAx9NmkGokpkPDoa+vYayUBI+MtDq8bTe9RaLJi
o0Sc+GQN3uENtIJmbyUi2CuK9pTE1i6pZ6ahsJD02B0ZlHQElmEz3Y2UO9N+ui4FlcN4Qn4sgWRl
M7Gzb+YUUztbtOaE0l3MCodEi1xyzL9qJa1hTW2+TeBiaezv1LC5GqvJXKmWvwVbOV7gRH9kOFzX
oGtjZZwYr2gZ2JF96RgtFrER73Qe52vTGWlE1KAqRd6t9Um/zWP5aDY8SF04sO/0HGdV2s7e11C7
Dx5w0YFCw1If1SUEUG0jRjorAZk+GUSChFARwu4UKGoVL65SHzMfQqNpgeObppp9m+a/OiX1gMDz
uK+wuEzBCqYCABAVPRvliiYMMBY23+p3iwxqBGTerujM73qsoDBFIGAnOAZyqntkrhzhIN73XkV0
CaFZamjEXNYRF4hJE7TvUG70vP3xnOcSisZFyn+Rkf6zNHWbjnFYYwsBXDB5+qkkro9PDdgkTmoD
6r3lK5BP1aSY1FWglQFBBRBF7EPvNRczrbz2chX+oOMBsdKoOb9aWh5cImHmRb8bSIskz/SlKRwH
5hRiycEzno2CCZ+KNOKZ2fLETdaiY1pJb9+iY+jitroQI2BU0WAfC4Fm465rVwDMzJWspRs7CTJ6
NVLpoFPVx9Y25IwHvUqX22o9RK8QIsf+hqWlgJpDg8FzhfkiyaBdE4nqL6uBbC10K/kWkeUCP1y/
ikobAYbMv5q0Nne1OmN5ea93ADHcpFkEcVBsKjan2L3Y0znccdcXqzDP7gOtabeVDd8mCBIg0gYt
wvHekwosS+QqtEVXOszRLnXOjhenhxjcaKqZp6GiNFSzzZN9G59jzLW0+XZ09q87onOKmhw83TuN
Sj7Dh6qXwJ/8vUnisyis9lB3Cdk/WKY7YrrWOqdIqlSuLzRJZm2mPtGnAdMmCNNsO4SEWjGvEYRe
r4KiYGdmhbSdp91YeLQZuuo6JW0igTNJuQVFrhYg6WRtW5KwJ3j21QBmR+uQ0EvzAguWua4zL9ni
uLwJdIfEuERfqgpHF5mzV8KQbAPooEvrkT4CwR0Z+kTR7Hyb0hOPM5WlesKh2AAeQm9QMyMoUBTC
fmEols47ombrIrMs9gBjuSylcVn4kMaxddo4vdp7zYH0VsW7LhrAQxdzESKnTdSa0VWldETP6+Lw
fuA+ZUFbmQb7UwQgNHqKHfsW3kRcuDaihwKYHJAEBl9Y4tdjESnrTGXRouvGsyiJpWxZFTEgeEQb
7gIZPVIWPoHCAMMoGiLg1bBahJaAEDBBPUXixa9HlNG+/PYv//5vr8O/+m/5aQ4Hy7PfsjY95WHW
1P/4IuSX34o//u/dt398sTVbV1VbsI1WDbxLwjL5+esz1Cmf39b+G4qJPrbQUyzjoCwvHIAcxwgg
qSMp/dPiHS4DgIoeMC436OTBUyi8iUmjqKsTq6ZXFDMdgL9hjwayr2BHI93Vd6ThXVvjdmij6qqL
bevUmAYnWWV47PVZJtF5V784D+vjeRh8fU23NEPqmiph8tufzsMe+6hIM1DvwFvWatHVW2zd3UIE
aXeCXRsBozXylaALfy6j+B6CBDLjtL50hKUcS9tztoNevJTxoBwDey2r3D8kZngT2fa4J84gAxOh
li7GN6wnGEBtrVduLDPzjtqYwUAMGmv181OSzt9PSTiOLnTB3svSTePjKfXMB1hBnNAFbBZxYem0
p+ww6OGEF76XqPeqb2x6lq/EAQX6CvbnxI6rPsOQTN7CvtxoncXQkMZHdgX6oBlX//kvUn8pC4TR
19JKbsykcQ7v/5rAUBwo19e49JLB6K5AHlIERml/O2+dlmVeSMj8wJq6jgSiPsVjNtRDvc2LelnV
aXOq1NFfGKzg57cp+YpMlW2WZU17WnnJXWHx/FCAoBsdDrtGtAWl5ig8thprpyQga+r9j1bGoD/J
BCFIkl7JVLd3qW/cvv8pka2/e7/S//LhLajf34rXnLMP/aD59Md/vwxfq7zOvzf/Nv+1//i1j3/p
37futfvTX7i8Wd9+/oUPH8hx//xeq+fm+cMf4NIxbZ7bt2q8fqvpg/zzPZ5/8//2h7+9vX/K7Vi8
/ePLK8j0Zv40n6niy58/mt97jdfnP4aJ+eP//NnxOeWv/ffkt8Xz//qf/6N6Hv/2t96e6+YfX6T6
uy0k3VrGDqk5vHRffmO/+cdPdAvcDTVK25aWIcSX3zJi9wLGHvN3HZMRzClTaqam6fqX32ow8POP
5O/SkCZsZcBXaGpN8eWfJ//nIPbH/frxoCY5xl8GNYshxjA0Q4c8g0vZggz68c0hb0fV4xYsjcb6
bgHb65Q4z6OZH8Fe6IsOZIaJ2g+4AxgGPcR5+9BH0WtUSZZV2X1CBG5A+YWgi12UkBCuVjObCPK3
1l3WPVLU8Wboyp2gKbkwButYlgDG/fQpGfNNZRAL0YeQWtZ4xU+RL8+QfdcNI40Q3imtexSMOgjn
dGtJokuM7kE3imgxKRBMaB4nVvTdSIjH8nnRvJTmVX1vanByaVRu/nJTfzD2fxz6/7xKIB6FqluG
bkn141VywgSpUGoSHVfHZ1hYM0Q3hglu/GKO0ecP+s855o8DzdHgmjR0YTjOPHb/ZY7pBokFdUS9
p0SPlS9A+J+g87olCL9+KTT2aiYQ6up7Y3pwVcgtLfsjDQZUSWPDsJs8+t4LwVQ7BTsvnBZ6Dvdg
5ZcjKdaG8ZKTP5U3QOMgVGmI9LXu3BW/OAWN5/lvp2AwPVJj50KrYh6r/3IKuKKoIuU6oCMo4jFW
DM25bif/aMTGGxz5dezYtzFAKtYJhzKPLn5+p4wfHt6ymOFs/mdpn25VT4AbnNaxRN3pY8yMvlvO
CzzzV3NsdyUyuEWBqhroC75fPYRORX4C/SKbAIpJu6hj315WkdjTUq58YLzRY20Wbk5Rsa6BGWma
d+3NaMQ6vC94R4QxLZOZzlNtihy1IOUDs0ITAeLQiFZDgBpeK4EOlj0FyDZSt2XVXunAE8YAhHil
wYD8+emb9sep8P0JchhR5mFD2kyGn86/bfK2BFRT4gXnLtOLZ7dBQBqpFMWy7IJrOyIp2YQaBC0f
+iOBBHRQjWSm0mqzL1q/wp/ANitE9inLy1KN76ZRu6n8bGM6yS7NC1oMV7B1k6WHHKHqUDGTNrGM
B+0re2MQlD7JRMWVJfEDIsxEU70EF3iFVf8OxMVWFM7aLrIJbhV5Q1qz69TuikQmQekG/BA155Na
JYfWCeDasFRcjdqu0ao7Sf5driSHQlHhsVAtTQkRdJvQuDSg+YfXOKVpZYTIv2Mr37AKzpZ9D8wF
kHzneC7SkHvFue4LbxsozcMwQEQnhRUDkcEKzrgGNd/K6abtm8WQjaceUbsSCpfI7YVsnCsx5vhv
2J7VwL+VLNhKpELeO8VScdMSe9U5crxLBs51PbW7hqNWaeBmssMVv1Hnol+vOVetx8WxJrjVS/vW
IBtnMkjpAdOJMuKI8nVl+T1Rb/j0NWVu9TyS63oY/fLGMco1M8i5su3jHJpmBBTFsu5RGwzONbhE
Gr21tOw2KMfV2A3fO6DVhmc+Ir+6zeCUlPr8hJbrqFVczyGcsWPbRIgZGBIsvco6UJx7sKRHCT3B
6BJC19UL5ot1hbfGafheXbGp4/FqDNkzJ1HyZJAfSrdb7KHTPcBvGrCiOPtAs3bIFlzs5/hA8CTb
oX2MfP1MgsujU6O4i1J3Tp/iCdnQlsesdRIYK4YhPUA7Ogy+ZC3aXU4enqopzZaDQgklHfv7uO90
Ekkoc1OWhaUWrxKdH8W0J8BTnaY8uHASubGjblUpsasH5Uah4ibILS56ucn47xBUdypvugz0UQOL
S7kexEtZXbMKuuh09a7UUcOxvU1qZGmki/DZ+wqsvMcLTcUOXSOKOrctM6SzHd0nhP8NjiF4ss4J
6ebaV4KLrheIp5OnwcJsQPUzjb4jk8PhQkyOJ/IX2Jg3iih3jCywmtVsExMOIbm5kpB4pdu35Z1V
V5T4+fLLtEhxP4zGSa/M7Viba6d0TsNkURfXaaFGVKWctVCck0YMLkipei/IxVR9+1AY9aVe1SdR
juda9Lskrr9aPG6+OdG6KqZjMenXNRuhhd1R8pCi2hL7ckiU9DEZrVvyzRIgSXwFz4FKkzJhR/jD
AUNUF3mmPjQO2m3po351GstZgpJglGEWVsAulIhdHIVqRt4nyORgzixQWVSLCmLVsu7IguSLrVPW
rW6lUqnxMbJTIvT2KjANIXMN+YkE60Nb0aLUkHH/SCvIomKDvnzlKWq15+g7msPIQPinqOaBvCMj
GjZFodq7pCetvDbn5tDaYlu6SLMYzDRFLzK6XMKTBFOTlAeMofSmDdo64R2F8K917bvl0JPraOMT
CtNHi2gGQP/JoZMhxSDzSrp9I8+xM+IBgihiUCuPRxtxU1a/NtBcpaXfkdDthjkTb5Eco7DZj1GJ
spnkDHA6njQPMVFNYT9Hn1T5tguM9+WNXVW7ZiDyykHx79B7s/Ar63q5azoCpEnbA81mrRMgVMJ6
8ImE0QagdwHYIQdJFlIpgJGKC/H61oSYkvSUF31X9aN9znVelKFxhn9A/vscAXIjLLHQRntPReky
qtBGjMUqctpnJQlvOxtZq+hn5OSaHIazxTqvKFoEEsY2U2O3SUmsMq4tsAe1Wi0UHfpUhmt2Tdjy
qzXlxQZlzgaD7kq3zB0bbm4LZim8G5ksmG54W8yCGnT0QiOQnt2xNeUqoptnaGLTmYo7Mj71Cf2z
kHEN3UxLFc3hnYROD4MM74BPm9Np+kNqKCeAXEh8KuuQKslSjuYOtvZNcW/g2M4zblJQ7iyZbzUf
6xG/qN9lKW//vaZCJg48NzIQEcBxIhurVqDGmWi1BBkoZCsaXxGTPCSk4ZDevnU8harH9DgaO7Pl
9MiwxFYlWWQ1exOtj03pL6Y+7VWwu2TjFuYDJtVcb9xaakhfXhp8FbliLHUMggnd8bEvwMt4ewVW
68RI06pyV4t7Es9WWvniyPxR1xEGesWNPhSPIbwrlS20gXtzgxKaHAskHaLiPqHkZvijeMItmK8w
PvYVetNNr5lr1h2A2/NtVKKWASmUd7eBldzLjLEiZKUI9eoYt9GtX5ALoes89zhSwjmkdYH0FIyV
XCklDB7ukK+nj/Of5ZQdBkKUSNJVKWqFb0ktzibuHSEdOpbdlXCsNSmBjwZlPazTdMkXErufpg+u
kCbeGl5WidajpozctSCTkwSOHd2nWSYUfAtMwuxzPGOtT1vNxhjUoY6xT0poXutIYECUHRqy9SiM
PfeK8pK3csk6Y1nOQ0OQGFt6k27ARaaghI4YFY4yBZvsnhX3cqqzm9FI8CrvsPR8gxVMBLp2A8iE
2Xi4ivzmWo/gFw68gmVCh/aS+/Bs846XmQGWkqsREHfDxRSknNUlmfPNazVpWyYHhn4cyMZS5t/j
UL2K/XxXR9xme2BsrF11O/ikmdfDXR5lu7QV51Gt17Iut4l54feGWzfpvRJcAyDYydnZNwxuWNhA
Y8KXEdO61w+INJHXgD724E/hF+oZzaCD9tRfLX9UFwbwH0TLPl13VbhFYWHksaJgbVNkW+gOQe7g
hkA+V8+1HX6PzW+qqiXryIC2lPODHkQKLfx0TkcgDO66zZnpzNa+9DoS1bp2eq1TXJfj7KDMmg0O
DgxFBgFCBnLLNDYuozwAO9XZgIZT7GIztLsyHvxRec5KMppQ7C5GxGw7S0/PyA63WHBt7KHEoT5R
uZuWUeNTKdYxfFd+sBdFTIEUtHaJmpG1CXOMb/AIwfZxg4oRd/YR+I62Br+9iaFEbfu6Wf5iJf15
G2M4huWopi0pKummOm8J/7KNcRLsRn5VV6s2jN/SrFkLX26Mxr+AGrf++aE+FuRYsnMoyouaxZbf
hvYwb2n+cigMaSxZvAwFavXCFLC0aUc6ebEjKZB2Xv6LDdpc3vuwxZSqKgydLYKtmropPm0xA2uw
p6KBH+wMxhovMaRoEx+miv4V8LXYGL73i93zXBj92RE/FRwBpqoCD1qJ604e0S7tozo9jDG68Sj9
xcmJv23/3s+OQgbFE1VD+P7xWgZ5kJOly7FyTbsarWlY2aaKDvCk53AUY/MuV0dXy3XaT/RlM/uy
DVHoUgC0h6/dV3QJGyVU3XGMgWe1G1+ggez1X9zvuRr5t+vBYkBz+J6W6nyqVlqowcM+ZhnptPeK
QfCGKX5xGf72RM1XwVQtSkT8gx/741VA10tiS5BzxcMJHwgeT82+jvTbfnoNb/6LD+98KCoW86ZT
Rb746YKDCQC6UbblasA7ShagJ5exdocCl3DlYfvzY/2tDPPxWManvS0VNA2BYYMRIao2gZGgyhi3
XaT/4ur96DC6Y2sOFw7Vlf3pfQQea1UNePNV6DeoIgl2mj3kNKh+fjY/eAyovDmCcUbVJAPNx5sU
q7SpbNLdVl2XuCQu0FuO3Z8f4r189+lRmwv9qm5Lx3SoCHw8hkYwNjhWHgRpWM8ViA0c+KuC9bXi
0LBLtjHy2kCP16JIXLpqp8grnlAp7f+fvoaJwJ+HxKL19fFroJHPSVXiayDxuiyhfU0wBDvvrDjj
WdWbZ+xIiF8I8k5AwNPNHGtCcH71Uvxg4EOmS9OImup7tfPjlxCKaTWCSNyVE2i306gfe2XYIrZb
ON/bLTK/489PWv/BsPfheJ+ufZ0i7XTm3aLakHaXtYy26TcqL2uWIituypMWYoqpw8tepoecK1CF
5WYelHMaQtQ3FcvaUue/UQU0DhxUdjBsg87Z9aD1CREgOFt1raa/kWT0jpWGe0PcyRwDpAJ8NewQ
4YTZOU28e2vEeJPHrka6+8/P8YenaOsw5nRTo8b96b7S82tAvbF4yOmDs1DMEdCjzxTZr2bjH74r
fznQ/EX+MkXSCiOS2ORAM1yHZvoiZMHz83P5W+FM8hZKYc6Nvvdm38dDeB2RAGFCgnfANtEbKniU
786PPbUZkHXTQ6p/hTH/q3oln/r5BTVRxwkuH1PC5xc0h6Hc5fiAV6L5Zgz3GpSMn5/Wj67cXw/w
aXyWWqXqg/zjAEV9aM1fjZbiF0cwP43KNidF7ZQjaIZ60eUJGCbUArZSIBAX+cH0p1tCHS+DeJZf
EU9mWgfDo6atvJSePBoZ7gNaYbf1OD6ghapiYh3qh0aqVxpJs7G1sfPx/PNrotnzBPj5sluCTi4O
QVOzzU9DvChkbSr4+nCgk4SDjXyZFxPSugZlLvPJmNRkI00G1SiNbZqqf1VyFCHvwQiAuhSNhCvD
XFuafTAt9DFCHj1cxFnrrPXguom766rOD0YYvU4mEdVmH15ggr4E87GS8XBDi9uFHr2Z3+bC6U+I
Ba4IkDj6ulhiogmBSoVKgIcoyHnbQfQk6nVT8ftGtmudnNJG9jQY8ujUymEaKUNVFArLZcKCPdOd
jdfnGH/gebY0WRhspQ3BJSfLio+Tw+QK3wLVM0CStI4SIuboqCep54dOqLfziAwuYdPE8hhkzmVq
WOi7o8uqlHdSMe5SxpFmhgmX8bhFd2dYB3NQr+o4uNSVjISTgnRTOsh8TIsgoiSw3lC0K+wrB7MG
1m0VB57Hay8wjpGB8IioHGmxk8mrpyRVb+3M2dijvdFkdNk0hFbz80r9puuk93Qx2gj2us15wKXX
xvXS8oG26rGLDf0Z0pbbEsLucPKT4eAqGnBkj6dGSdeOvMjC7AlY9jny9COA3YfRCO/Bu393Bu/B
Yn+7wF0MJMSEFR9k/bONEGOo0ThiNBoLYIm621fKSaTUk2TtLAus0twevCZYApcA7970ijZWySKB
V0EhTSw/xpF9oEj2bbKL+6bJthkxX0kKlRWAc2uEX3vwj6DzKcTzoU3Odys2WZFeoERcNfTLwP9j
T1EQWDbErRAZu6nl09g3qx73n6WaSIILzDomESQBYPht2voIYvs7Uy/f7Hg85wkCwPcX58826+mP
N+RTv/fTH/9/a//OLbr/c//3Yqz8ERrQ88fu7/yX/mj/2urvMIjZ1jFD2trcr/1n+9d0fkdDwuDz
3q35ozH8Z/vX0H8Xuk01Wdi2jurEYunwZ/tXd37XcDUZbHD4l01D8r/U/tXmJvOHkRDqE5G5lvO+
+WQ7+GkkzCfNCx3ywLaR8VoNFUpIpdgM1PwXYVd069rhP1A8LWuTwB1Qy7hJ6JEAUAP8G/fXARi7
FY+gubKNsL8JNRRCHlotcDMQkquImBPcxP22JhJjBVBRZ+Bx3vy6W/XJOO07KO4lrUjh8OomDqQ6
e58nNR1ggpKqyN7GY/OS2RKgTUIGgF1B4x2B+7f+Ze1QEapMGwtj1J1NwhfZwM7S4mE3lvpXusOz
IwFIqk/zT6HUbWKxXHrAVrVz3lqgPbxBboGlXZlmQlW3eGnaBmUTqECVgFFKgSVDHXL8XgkSeJWE
1fsqEs6SPjQSOUqAfqVu6xpMABYAF9cI9RlkeSLL1qNKbRakz20ThdpFTJBcHtUP2ujIfURM6U0N
9PcC4vAFbUgqZ/ZtxYxIKRAGfpg3ctX6NfVuiwvT2CakImjtg+NvGlXZeZrc+zhE4iDFDjakr2Bv
iESs8qeSb98OZr+lYsuHYndNW6lvxtQjwFB7o2Pq7RK1XiWI8ohVsBZqjdUqrGHVJBmKd7WxSrcq
FTLjSnoBKPCGBjh6MGFKiJqHsBv9vQbvZyKz+SpBOeb3uD1jFve0AepxCX6brsr04s+20WYotk0r
cVdlFcH3hWe6CoSrKMM5L4NVekEyAvxLNNlbQ/SY03KM0YL9VqIabqlCOBBIbBc67plt7perlueI
iGm6az11xCZ+8WoYPAUdzVXVwS1TrDLcRUH1bRoGm/jeni6Vqez4rkQtR94tkW/KuaVcbUbWXEU2
id+BWC7JbHKlCVpNZND69bKCTZLFMXdSJiiIiQA2dUBWuoquQQNZK6jNr51Y+U6sH7Gl1ojQCec0
7YgAph8R09E8wxG6kqSS5XmMw6kzXHLdCChquHilqZ6dls9uy3IrUbmAx87vTGOAmp57X4eSkb5r
okWsIox2JB6wzGN8r/v6kESW21M82CZZ2e2tGOEctPuNmSkPSWiG62yC51IQUYORlNNQFeOsd9zX
VnYPU+NNG8hFeEZKJd+YHYm1IvyK+nk8FSYypIJMIF0hACUis4YsGkBYrRWfLKwG0C48mqxktmd2
EFykuHaueCXaZUV3z9WAUQYyo8sGwIeqvGFQb5weKftpu8qmwVOJ7NBivl539ymjmqs4RbYUjtgR
gWJi2IKkL5083A9KdBhD1Ni4QONK7tDrBK6J0jqZ/aOZUW+GAWCS1gtv3cXqVe9Q6DUD75WwDXWL
Vs4NUcJua9MGNz/h1e5BmWeUP2xT30cq/L6WEjBNZgYBgtpEA/ZAbfXX0TOQgDHVkpUMdbuZ2L84
+WVfWs4GxQVE4QCvXpxjT9RR2sZUlqMy8GklH1s/0jY54HfoM0mBl2zOOhshsFtItWnfvmjA5gPL
BPvgeN4SxkSOLcnG1hTLkYDWONpZSAqWLdrFovdsFwqXuZlA+mkpcHuNmqfVQUOUir0NUPHjWi/O
lcnXBHBCKNfQOkukDssUjdsMGyMruGVFwgBSke1J2tiNMrHd7YCVtgrelS5TXDOf2ZdG+poTYRJO
FW0WfM66H8BtpMmdgSRYlNRE1gyxUUUbrmq7uzRu7spS7dZSrbbYd1+UHhIrQhX0DY55AYZ7RTYq
xgRRn0OBQzuO2zOpn1d+oywtT003VQMLsu0NKN2FcW2U6HiANVHBHf27itwfrhLN+srOr5QduYBA
MNXSuyx98qpaizz5MhWk8WYs0fLCpyPH6VFtBunrbOsBCAsc3pmdoF+Cs98RBEJ2BKN2lRJ82zf5
a9p4B5VGGLbeTtumiqGSK/bd6cVNRcAAFtjCJ21AixEkpfuigZI7tIq3rLA6Fsq+DsPkqClcaSnI
i8cSfyd6cg5qn7x5J0eclMJQWEaKs6d4NJAlglqdOnlRTM6FR5+gSYFv4woGqWO9DbjxFqL3eELR
xwsdEGCLoaxSy0e/PNmlfqvqxXcR6/eqBSqtbYn5oVKEOHaTGgFOHItwSKwSeN0BpS4g9IZbUDs4
5ZNVgZ+uYCm79jE7cSPUFdoXQghR7u7LAY94QSpbpvVXI8ppYgWsaYeSAbtnvhMydg4Myvew7m5U
T2QbhtLXsETqraZ8xfHgjJaAGgVBLpDV/dTm7d4HqLDIWb9OpvWsBNWzHQ3XEjfr2Y+Ns0k2PBfD
HzeSodsm5ZJcZyV3UR0WtOUydSF0azq3hWh300UXyWQHl2RaslrGJgsUmDgj27dx1kyQJjSqcJ7v
xEudHhrIGo0NV0+uIaP6bIyLX6yORlzhWFct8oKFEWPMB1P6imNg1bUsl3uYi90E8h4qZUuCsOns
Zd0DkwTG6bTK3hnot0ArIAhqBaqhdmMUEUE7IJKt1RaYK71wADb+rgrwUHMRhzbD+u5swO6Ua60u
L6xw2ukaoQx6i13K0Y9m17KYx7+vVu++I+4zkDEG1zA9qbXyDT1Hs0yT5i4Oo5c08ohZCvqnSSlP
uWpClx4ibdEj6HKZnFF7GU9tqngHadf3SiMOoobmSkJYsEgY5Cnoo/EZgeFyj85jPHuNmdncPOlW
Xls9KZXxPZ6IThJGQFIaAtlV4ZFApXbyHITYsHPdP+mO9s23bUJDO6a3AVhIWBP8WzctrJBSrtMR
l4BSzjp601K2CXyaSJg0m/HQ2mffYr8GPgj2QIyv0OvtU4bVk2DfYBl0wWNdFaBL4dJ5ZfXUYg9Y
mhpW0YLF1bqUSr3KAI0sC7O6R4xDvZL3KQT4lxIJsEyH2Fk7MwcXZuAiJV+49Jrw2A8D8Xej9xVc
R7CMWD6wJcZiNvb9GzmNESu3gByg1DL3iZeNWyl02m5RN4feocHmBeviqNjldWDi/dHg8EkoYBRV
0a4M4rLUBGSb6F6iCNoM3Rie5pR28mim2ex8N3RBs2oK4z7zlW9j15FmZsuKm6AEyOyMxZiHRCN4
FWmA2OiL/rmK1QPqsX4xEDNz5f9vks5sOU6k3aJPRASQjLdFzZNm2fINIQ/NDAkkScLT/6vOuXG4
O2xJrioyv2HvtVv3LS1xdOf2nXcf0mIw/Yktipp1jceNbNnolVkSWUF2WEq2bxNbMxpmh7BhMhLz
lVazqhx6blOcY7vuD4NTvXIsvIloxBdTfaQSjb6X/uwy8YsKlZvHQfLvFvEda9O/1oq6SxjfcB+a
PYXIvYvGI17c7GAr8lcWQUKGNgEOaGJgSB8hCXl8svHPJ7x5kBc4tWaM/akKo52t4bp5VhtsAsXE
x3anDY4Si0knATxj7pSJ4dmFo8G6MRYfFaqrIx6FKyGg7K6BfpYOST4WDBVjFxdqSeAUBbOWyVYH
1dFzRL37ihfOY6Pd8mn07YpSDW+1CyxL9cOcqKj5ncIbIRFg/G1kW+5dl1dhnv9i7K1uPu35O7rE
Pp2K2wiT2VspaQaFJ5KiHG8qigIjCXtzB/GajRe/OMQDp1BFXoMSdBO0FVAScv/ax+Q89/4zSXuv
kHbSfd8ZcbWl02Cu0G9Ojcs988N8r5vijDt1PmHJct2bqlqgrpl0kwlW4kpjb9Q7Ej33IFOEMfgp
7GNqUeqy1yLOwBrpiQpvSEopqHJonRhoMVhT+7VVHhglte5l2YwE14izj0bKr8Rd52GH7sC8oHGi
YkE7dcXNiHcXtqg34PxueRZb3KSoZtZnC/rNASbJHkh9tJ8VHo2WOc0hkxmPejadhdWs++LSi5H6
tpo+iF0Bxrl4SB5T50cZGrMvrIdSmDjBQ+2v8lYSzgOJ66soVX1ue0Qn1kIwU9jZrx0V/HaxbZmM
rvcXf3T8HuLKstFT2Cgm2pAboZfyJRom9IF+nu8G7b5of+CGzimB5uhWBuigOi3vru1A4yHKpXYt
sMXaAzmTQxLBp0JaxHSZ8VidLN+5B53zyxEgaQasJDsUNfmhWp+q2JHnWXBc5cDmqUV9sxVDIX5E
DcnFU9RW+zLsX+wxbhBe4NW38ZtTiVCAVhaV+QiW0qESerLhGT4pL/ro6we0FA5t65br8yTtO6ab
bmvNb7oPgQsPVClFzHARXRWvCYpQauo/fayeiP+62nUrcdKoHrcl6cWZyAGrsg9W/tByKgjgx0v9
pVIK/ol+CehFupwUToRXUfyKh1jdIuIRPZ/A4CWPt6OO3tYxXm5lTjlXQ0CoC5rCkg6ZFT0gc4iA
cmdVMGFCBHEHUN7Uk5l7i/ze/gGBGBNshEWuHV1QFhElKFUi0VQlTby9HFxprUwuIaq2j8w56S47
BTF6sw52wQJ5/XDUUOLy1md4IJL73Aaj10u8dSC3Fc3gNtfmVlORvJRBy0syNSbReYperKKob/CX
dcAMWZA2H0XxsJ9b+T8oDC7ylMbezmuag+QpqElDC8kDhuOYah+NLgZMeKqITOqpTdC2dweh5JMM
51PVWDA3OzLLyDjFy1aARokfM8+ehWUEMcEmohbtZ1vvdfoINx2j6WgPSCRrxMRZC1wqG4dxm5Xk
1ynRvgRR6e2djFgdkrwRw6ZAyj0EbuSKGvyTkXtIi2xCJKs+4FF8DioibbdCAtGAVXTz6X0hkAFU
Py0XYn8y64p9ZYO/Gg2CoLV/xEASHdij3a1TXhlrbKZ9KpBKmYj3JO3+ScTKZ+GBNNPteppk/T6N
fc1aiEEE6cYCIDOuTruFphRQPMSFGJIwohxZNQOcGh2PD2VQjrjr8wujRM42UjwJyvNsysOYniZr
bhItl/K9i5mzN+XUTzLuFeoNh5rMt3HhXju82bv0FdKDxgSLgGjpKIqxiN6lbQ5jDWu210omDTC9
OXShoE/hHc3HrZefhStgZxYI8RYkXKAyKi+Jp4rnD4UdgcFWC/fJOI9JeOUD6gMaNjMt2q6K9hDt
0dbRFCIirp4GiFcwCsjszJpS0pkolD7C7QEEyO4zAiY4uWPzFEXwkh3rF/k3ZF6ZFN8fB9++Yo+1
rZtVoj97kL6ijyVU0f3xEBn3L8kTZOl02K0XvRCAVwTysEqQGV6zNXhHCeh9pMF5ePOWdbc0WQsB
DEtwi3c2IaNzCzmlwLLDaHmGDEBWWX7z9T2uAv+Is/5BGZDjxm7Xb1Fn/a6HmnadRvFpWqAHKH02
jAuo9fElb8wAtHRBeSuq4H2i9p2hYO1Ly3kLUnDy9QKHJSxtIql8npIh7w5hDJvFqzDIhppwId+t
Zoh//WlpRXlfq4cGugzuJdAsP5jC47ikv9lZqyPqz40bAdYxOaW7M+7cxf+52iCAME9dOub1u3Jx
YwSrigDJkMKzKkk/adeGEywbq5ugzSMoetv1f/AUZiccZzmGeRjUKaQ0UhjZebTigU0MK1Dv5vsB
Donc8m2dAh4kHqAkFOu2z8Xys7K8GQwHjYG77pXPv4iRTuKYLj3PY/5sDfItHzLkn1GOXGukWMRm
2e8br0fgPN2kB0cijzq59YvJv0fQCClJF7Z8VnVPMaUoTpFqzRHjqfjDXY8xYjeU3pZ/BSH5Gg2M
g4y4kCr3O7Nr92gbMdyKrj8SIjTcHPlIZKMN0tB6EtfkaxK6gbiUg/m3utmbS0lRp6XeUbb8MyPp
RLGeGVg1bDBpCRkUzOasUxr3kPhl3isasz5q7R1hgOO+Lt0/vf5tgStDF6QpUwKqX+BXBAoLwee3
HH5OzcPLOYtop1LylXpi0hnomN0S9WAOFQU1KPpND3NqO6TZm66hn4NDM09BCmXOtfNd1mzpzyVp
DuqwGGEuSztE1zD707sEUjaq/UmM85E0p+MQSvqkMBmImk4f9J2+u5dB7lxMXoIOYmlvBjg5c3mJ
wUB7QX5mQYzqcY2fKXATRXfCdbdBxAUMkdDoJpquQCyTWfIg5PFybmtNbxW/9giSYVNEn9z8f2KP
yCBf2uFecnwDe4qsU1BgKYrxAJQlxy9TV3luisA7iMFmOFZDKI4H0ljG3L0UArc7JPBmh9HxnNvP
GVyTNw9SmdaAyuks8z0skIezBq0xAwZ27wUohAhuTFMurz5PvMUoLAnK+j55PH/xmNMvrUViNBEy
YhqOE/G0Cc+Qe8SJjh+2Wj5oD2vM3OtmjHtrvwQMJLwcvl7J3OhH5JJnV/Ffdr2QdAk+etuhBNuI
oMdvD9K7j+G/Ki/+KHJIabMie35upmsZEYRSZt9uxmloFdwlVkoviR3mYLX9LY4CEN1LhJ7aXtMz
IS4M7bVIeuRySW2GYB90U5PoLsbxUveQrIK4ufm+LBmFy6+xreY7jBJnnyIR20QAcshIoZetA+of
dhkXovqaY+/nt67J6ycn9X+kDZeeQsa+Pir5fkDFP3SHokxzyF3FRzeC9fm/Rr0vOE+gdSFLZmQm
8y92eHyjIfvZeM3bwP4NjDC38RKU4OXyt5ZC/f+BKvVySUl7TWwiqpM+HeHge+/Ygd2TPS9nR5q3
3gYA5s7AAlnzdxR1BDj0uSQyBOc5/wQySRTLhtpC49lCIt/MxkqPQYvQOlwjfmycPSrDTA5L5wML
Qk4SSna1XeipaqYcsbq/bohGp64h8qlOv6ZOF+0kLz8Xy63Jpw8vLJYbpI/pPMEJjEQFC8CG8BJb
2alJ49cVaPUzHrOTvfAPALtYX9Iw3zE+0pssnmnL6wkcroRhNwRYXMb54Y5zz3Vc0a1jAzZ9m70Q
vv5kofAgTt18TLN6UWQ9H8PQu9emcfYhXT2N58mfO6YjfXqE8ka6X1chVzdfZBTCC+mh7xZhxGSp
Tz870f5ofZBLbsQbKD/zdeFwFN7XmL93BW9hlf0dJ2Zz40xarjOPkAHYcret+tSz5lFsFYSCZc3w
AKYfqXgLes4aZUj4c6YVi/G61yOjUxn6+mxJ6xvCarqJaw3nbZFUky6U/LQO86s3AWPSErpQV6wv
juVcAB13v2TcfZYRk7mFupc2YdrTOEdnq8ur3SQl2fJzrs/NYyTePiKMp+oh47YAU1cWMH6y9Nx4
6dDcFJTfKnpqJu8fl3x08YGBv1b8V9QX3XdlRtqGlrSu4oGTgbe2W52s32sf4fy4jk8sNL6y0k34
Hy1rFqe+2I8se3QESwJOAeXqmGOHKocfCjdMJoG6eYzfVPGODGcigbXZop8h6dbL30xZTEeZqooj
GiEkIw1TO4cpCyK0YAEQWGp55Kc/JnIjWEjxCtvGfyWtjKXS3AznPozWTQVK5Im5FeLfwXyUav6i
kTpZ5sGys0QiVFRfLdJ80tjwDZwwJqNT71VAlm3bdobxa/YkVms9K0jgT4YIYmLhH08JdLasz4aT
6MSXLNu9bWBJtuPHIyb52AFNdjl4XNg1feUtm16jf6Yuwjfk0yOvozT7sijxyBWdOUlSJh2qozUm
6Hcu/EMRgfcYPcYjYqnFxh7iHYwdCmzPe+r5cbal5hgomttqONrJXSdYXFszT75NS6hRCDBUwqKU
sXBcpv8sNNIs6cp/pp6dU6jLSzClLUksSBgw3yrQlyTJDGo+l9Xq7qbQek776Hc5urh5luZbpjZp
Fyt/PzOEZi01UsnnWGfzBk2d5B4GZVsaqpjIfqrn+jMg1pH8CiDyo/45F3FwGN28ZIcD1aSz2AHB
oHxyKg19hFKaJI4TKoJm5y9gDk1pucw3xA0I5wIUb6JyhHiyces657OOiVMFs8u/maknISs+dyyO
HjsiHET3/YtTBYzwGuhFK3akYCABdxQ5+pD5dfTTS5nlv2RDz0uI0iuPUQvWl1BgBV+sVg+nlBk2
jeXQec1UfQSfcUl5vYflJmWYnYfb1sRvAelKR3aI7IS0c7B48wbU3fseCsFmph2a3HgTTwKl8jjl
W2aFDIAg1/i+2qa4JZJ8/hOLtrwHZffN/LI+dWywyd9mOgIQdkda4yPSlEc8rUnxSXP8gfSlekfD
xaCptP/EtByTKSd04PLVHQmw6DWTIVLZdRg3l0VkOPhhlpBkxdayYDCQAVI9KDylfJPXXq50YszJ
+scviicQ6DAqrj8FfdqmIUhlsiJnOz+YtjDFbiumeyQ+WbPX0q83cyvm3Rgbk1Bw/M1sgjJVg5eT
UB1WJsQB8/qgpIwCXJ3suaZApdump9EjaD3pbEOHXHKw1Zo2dPRgcvUzQatAqzKBuRSQCuwIn4aK
ZCMQOsx8DgBcxb3pq/tqCeg8JkfQkjeogHIEknYE0ybrwHCwPvsX6Xm6++o/byaQVD78BFn2ZyxA
KYbUUVPp4k1LNXV46A27KPPfCW8FZuj3L20n1mPJJi5oCEBtOIXPj7vQ7aZgz2yZyUGot1hCKJIb
oJAhY6qzcop7OAS4q0dSaRlW/l0xb/ZDfwj5zTbsIMobsi0u7jLZMFyj9TJPfb7PMvwsQKbT4ziK
pwbzL6Yqu8dJXg9POPAUHDjymrFQJl0NrEB53qPcht1hxXujIbEM87JZFtUfrVLu0wc/jMHvUy4y
dcgJx72UPjijPtp5zVwlFVYrbEZyN7JrvKZjdIQ6wVCp8JkL0QjW2ejv1wo+ftrjpZseMxDy0LFT
x6+5VcBBHt4Wko2uIs5eUOQW29Hb+bX1Lww7a+95KICWlMkTY5BQrkT7CMMuOp6/udXVoW+C+6ii
nAr5UTB0+OXSXxijsJ5O3XDkBL6XDxsDUgexE/MfWUflHfMSftlwH1vjV2vdwQT/DK2o37XVkt1F
+19h6t2qanmpu/DdXhsN09bbDlGg/Q3JzuK2sD7S5cpoOnaOpheYdReYRhx+WLoz67exp48FwHwC
CjlRk5duiyLHVud1ALB1G+0sgjYCbyKBy20plZg32MqmlXsYeMwI7WewcbZZnLMTo8zjAsuFlqIe
Acu9KbrWSyR2IzMaQvmIDcs0U7wCX2HeV1xbEYB8xxWJpMpJ0gVjHnSfwFLde8EceRbza9rGZh9I
SFy6zm6LrRNirdWsSWxYXYxiaQ/BQ1Sbkiy+zVhFJ0+22BhXhneP6rRfB7DYo0ccUTi9tFGE41IS
2NnL5riuNZK9pkGMalHgusqSp6Zt6i1Dk5FJMbcagtziCK9KkSjJDjsYmZ2w3C8d7zd5cPk7Cgly
42b5PVc+2yQqMSDFP70lnLeyK57rEvb8NJp5u7rFSg5OPByyGUCgzBpO7Hkw25TR1cES9U9kkQtb
t+ZlGcfh2CG12zSei3snIOU46xZ1kUWjz5n7A44j+CPbujgzlqnVcy7t0ua3FAIbJB37hGcIIAPe
5jhkXuz8XBrXfR6zOTsOM5mMExP5fVg73w7DW/Yr6lw5Lk2FV8NbEhtD63f1A820y+8ubQArfMkB
S7EOufJWmcvjAwb3djlLu7WTpdJe4vXOGfT71qO5O1k9RIchJa6TDTal7TgeZu2dSRQCfI/bLhr8
8GXKq4AqEVk5UsPImX5WYGINWNBoCfvn3CVtnbN+k6UWEPHOochhkB4WB+101clN/ZEwULyWRfGy
rP2b8MIjoxyzizOixLLA2zlNeekRqvBEUg94kA7BRNUvKZ+JzZIviCnsv+xmLNBLMtEgwJ6slXu8
tvQPfyBTC3zfa2D1iXFifC5Lxby9C38RIsdX7AbJolHgXFxgScu255njT+FXg5Kusm8xANyV/Vds
cXd5Oc56wHX/SRrdPM52oZ0jV1nnD2f1ikODTW/K53dVsUJNO4Qxk9sGSYpldp25tdpZLFsZj8AE
s2KLL5QXBiuKnDGV++XFiYhk6TLLYuK8ENCZEAPivTCPPmYqdA5iBgca1tY1ays3yYrqPQaYlrg6
ZCxfdYka+5fYwfQ4UBhODG/YplO9i0V+dagEN2EJdm3EDtxND3pxyKGfPUJpBBWlrrKnukuf7DSg
3CYAeuQ6WRtJJQ0GdbTpG8qyZ9Z2DfuIOU5ZV2iT2u/Z9f4JJC3MDAChCWvHzGa4xEUGLRNk4yaP
xZ8mZ8ExVBET3BAPqPdPV/+1ZfDaF/PTXOo1aajJNq2s/uaVi8bIsD6amQtkvo15FPP1sRw5SbMI
P5tTO+EOT1gFDCgZBNSqzsIOD9RoQ7jVFpmAuOV5/vycNYNL5WA8kiJIFr90RCzA3awj4GuMXCOW
Y3DjAlbL5X0qKEyHwwqxaKMVyrAoq4LdyidXBRaznaFmvJYUnQdnQ88/8uWXWGFu6CH+M3ZPFLzf
jT8cg9Fb9qom82Xs1uYu88o7RXHEtGj8XaE620VB9asu4zN20OXUMMUoV8VsatjOYaVOKR7typ5g
ekBxztzKeeln77X0sEuu0dTear/RB5JOfivqt62KOKn68rzQbF7jQlESzOVrP1ov1JDk0tvTH8UH
dyEH4h4CA3z2pjGxwR8wNwmqXbzMkIeFwmwm3K95zoZzXcjpddWTOmPY4lqYGVJYLEM27uR+e3n2
N08x6MreahLmac1xKh7GS3cGaTqDM0MxbT8jXbzbTU4OZeCoo1SAMBoFJ4PNYrACMm2DRRwzUHhR
jsa2r3TSMcQ78SRNzxXxpeUafqarsX4w0iH6PEacQsXxgXJf0WMu7JtWT+Hb0IcJn+b0iMkULIdC
FoxLmc7nsY+tC1KBWfjq7FTrOW9wOFrdXNxrDDZOraKrhTkcISARhZJHexu3oQAJSXjwSIWSkDnr
PpEz4ND9GUSPGMB4aPmKnYQpZ92tEX5/ZZofk1bYWApQWmHuDAzMwypB+BTs0r4ClMqwcyuTUHkT
SZu0Smawq63IyVlvBd7cpcOUjOHm4nXIpLQnj4zOfTBaMNlXYd6lqd49wDawC0MnUQuro3p67Ppz
6HeID8Md0cv4iHPK3SlMgat9k84u7nkcQRqOv/wJBlrrIhSaA/Mz6xvBw1xlO78htcBtwx07x3ef
Q3lLJUbGCvLxE6rzrZe1Rx4PdBxtdolgZhKO8PDMMSjLzXr2VpcYiBJMMoKgTYeznA0MfRORAydU
686xA3l0zpgO7Cfh/zeXvtyvdk8BUmTPdNjhwSC3NijBurI3V08Z/SSUWnZlDtBvWfnE+jHPNAFZ
l6Ll0qED4bboIWIURsRbWOniwndMvLaHv+feQysdWGvyMJqu6c9OWN8WBCAcaYwIyiDYcsk6ZwSP
ah8N5k/D7qZ33XtR28PWWUlN7uzxb7268VHoZrkO4UYWEQ9FyNwqzVz40bV6wrzgvtRzfKn5yZpe
bJBec3GMM/qjBr+mjc6wMsJ9jnJOU6cUMxoClxT5h5kEu/PZZlk+Dw3BF10cbidmZpd6Cl9j44zv
GVmBm5a94U6ieiNwKVd75OZZ0nkZTu+SFtarccJbWf2JpOE6EksKRSBD6bfY6AL50nmZ2wxjHdyj
iH34gGGcKDK2oqqY2W2lzXxMV988DxHLQ1j75LKMxKqZ/EeTdTvihKz7oMyusSb5PBtlqMOy6jgH
yxu87PJKmiURZgr4tfF4WWaAFAOZnYqYFBK2yD8ivTNbAbfmLL/48Y8d9cdke/V2CHF0YLaztkK4
LlKBeOfPnOTsC0fQmcjZGZaYs6op9uy+wfM7BDwXVG8lWpE6qH/0GIyebOVz+nXVB+k6Reyjkk/J
nNEVYdTrQr68zjzWYD7hCIa3fsJFDBsmhCod1B9Cd4AiwBtveKQri6i2Rh9dG3737PJF8mqstxVR
vlv8vn+XICAXbSjpukNNpLgLz2Z2Sa3C19zT5jnacIpzOVUgxC0Yls0K5l6we+eZ1HwNXD67+RHL
oLKC0fYJ7gVlVLDOsNHXEy1OyDSB8b20p+kq3PeieQye1+JSVshTGyHya0AbzGnRXFVY/hlc8AMu
+sMEtC4fJvL+7JhOq+shoRSGoAsFHpK6+zzV8Y0Tu056k2IX86mAPFcfGvPmN7V9YBx6XHxmmFkJ
K9tqySLmvet2SNmGTRpNzsWvV33GBLXFrig+U2W+PfUIAifRgFD1/sJmyD5HDWXk8tGVyBpHxTJC
E/EbZvJTTjZiItE1u3gNjsSAzydSUhcsDB9Znh0mPbRvNupeEMlA9EMkP2oHMjk+DpruITTLgO1j
3jL3rlAHF9w5MzCXsYvZtn/kw1rsxwHxZryC0HUrEDpLjxjPHdFEuLpjl9JNkADKX83QfGQe2Yhc
0MHZf/yCWPiz83GPd6m6xfAGGDyNJQHrh7gduGTk7CQMMUkLD6zvZU5f+kC5W9PiURYDX95G6FgK
xn2RrOpdVTopWMHwKsz4lzbgZHDzbi2F+SN2qbGiLP4nNN1/q9ety2iXpeBes2I2BTdRo1kZehQK
DDOJxkNi3ec5+1H2V2AVHx+sidXKw6vjhbsi9aYjLV5KBcdinInp1ag5TGoHIwk4jtScrBKlcDmF
DgKXR1z5dK7zkiil3HOAuuQRW0tk9LzubcBuc+j4i1EBy4rXhYG5mhKrTqdLM7b3UCmuinE4WKt8
nthZgxWufM9juuonvnIHbtomIkmmutReOe+ckvlNuLafy1R9eYZAPp6N+VKP5Nkj+x43/Rpci9h5
Zc8gTnNuXUObPVidZl9xobNfyDCyYNmSVlqfF9Hd8sX/Qlo3nfL5zS5WC7Yxql7ETnB5DPW6N/2t
VEsETk7QQBlLm4wLzxzqlmcjWvLpWts27qGp++y0J07IFiaYt5F7bg1gbLGQNG6Y1nKm0jfFn8NK
zQueftqM4OUz6I2yyxiUzRzsHsxTRALlO47jh3z9Ifwhmyyi2IebDeP8sW0uJfVg8UHPo5BG3rwy
/LEIC4168KFLK90aAMjJ0raHSAbePdfFrs5YRvU6+x3Obo+HUbdHZCHs+2r/Eeig6gOY6m2Kyu1X
ipweuan6GxGBs5VsxmUQDGdTuqjk4qLbyCb9qRd5rnzQuhZkCdKyRLsPk7TVQFkj+dkvHIVl+BK2
ZjrOtnHgZs1YmULu31or+6GocvbI/7nACD5Yxws2FmuzWOiAnSWv90Ne3AT0MgeVz9ykbywU0VWW
6F30Mm15MrstGWcEzBLDdrWZ7xu3YqoX/gkY7V2ajHFABlwWSfGhdur8aJMSJvt07zAI2WBAoKKU
ZwIy6o1tI01/iNAA2r7nfvyHvAGzsSfNHaggwldQLrgI6TuLZb0Fc0fkQKzTnd0B6OhcFBpRbiON
yerioCLBkj+td4aAFS2ha0uveNI6Qi8c5+xYMiplEhnvHUPM16yPjiCHN3pEkuG8eINTHoMYTYrl
eH/NkF7X+lFzW5hNCEA8Wv30JxVOvXEUQbNkG6FNCNg6CYdwIItQ0WSVwS8/ZlWKf3Tdkle4JQQU
wgXAPD4RKBhr+baiKzq7YPKABZOogESSqOz8iXdy7+JUsd21/+16LJfK+WPyAvswetlXD851qzHN
+PHy4bnOX7+sgoMcrfHo4bvZM926i7L6lh3yac/WL4V2mA2BWdu1MeBZA7DWblMbQY9CV4fAD/Zb
3xy+HW2f5ujmNLY4OiQzzkNCtfRHo+hJ3Il+sSjKW28cqMaEeVMU2HsMtM1lQEyS9iuTvwEWmvOf
ZTEJ1I8dTCDPHQ2pyDVieSPaXSq9v3RF9t4pAyw/6YhuPmP/MfdkRVps9kX6H3HkD4x3ZXYMp2RS
D9RnIzP3aJT1NqOZeRgw2Mwipc4zyuqgPMZfmb+o4wJXJhmPFpJj8idQIfAr4OYAdLh0YSQ91Jag
o9XiAfriI+V68lnnlTgD7YMxBH15Y4fdpzdl4cUtDSBjGgm0myDokF71uBrbe+PkSFf5jetq5pLI
T2PfKZ5SUop5kB+Sd8c6jKFPZ1fsbZF1gAHHiRAA+6NKa7FnsPOf5x5jVZp704S3kRSFQIwkKsn8
uRoUY1Kg80Uzc+YG3DnsLJBxZZ59r7tyYQ1KRE4BhHI3Rr9YxMfPViSBNBcW3P/WJTPW0zMZo/s1
+6kNaQfNjCYceja9LpKF1B/IFjVkfEdMnqNxua9B/T4w5M8ry39rd2seq8OUjm9Kr4QGDj7hFZnc
FQF/Yu4YvRoUdAU8bEenBzunJa5J1T1XOHZg7rb7iMyXJHdYKqg6BYQ4iDLBDVXpAOiU6/3KUgUd
t5ieS1U9ry2bWwyaNIPOgBzPLW7U8jhvgFzvu86CXWnqcs/oYGT6vFMzpyMEneKmV7hwTC7Lz27w
3hyMAltmFRzQGXd33vG3velzzmNUUE7iIFrclHV354vleyuk9u71fwYTPkPl5l5Tx1YP1lfUoHos
LO+ZNB4cDHgIGsH5anHpFY/pLePzCG01a7rItT64w7+DzPwnVAw1nYwHvJoqGYUhVYNUe3qJrzgH
fZjRx6ysc8kFnK+zLd/d1vmXNcW4c75WObIaLcKvYrJ/ZGZpLkabz6lgyDOPDnCrp/4xKWJ+D9vb
/TVb7OxIx3GRbHp4cyJz4B6bTgMhnF7r/ExlI48CXS9BMvnWkP25a69DS1aHZwVzElPt+mnFp0kO
Df0nbOdKUX6Mmh44iPmooFxo5uiDUTfKMQIowRuBEXAN2SV5TCGMkovRpmE8WHz3VUybPpY/kRIl
Ye5CwhZtAr8n3NatLvbePMifaYTcGy3MLbSKezVMlBxNSRRTETDoiaPj6qxf9jScYj4JHEer2XkQ
yYxwqgOT3YI5ELPmZk2Ysl1Ch6JnGIIfEbbAeOZtALWOI19ZHTZjCU3e34Xj8stI6vCqSTceWRHo
97m4Gk2CxDyt73IEg26C6T8sSxh8EbVsQihtaC2t70ipTxJdedLtn6Sz/hvInYOlZF9YH11iWufN
EKqLbqtLNFE7mTBf4eGP9maF+ZRS9tlJXrukw3n9M+aaF0Mhuqd5BFYXBKeYCmaYOv/WBuRfUUsE
a3BwDXm4pi1/kMBByU3iot+ERCc7qH9Gd59zRjFvtZ9DK3iKvfZcLVhgjFzTpLARLFRxdSG4dOvV
M/2Oq/m2qB07DviHfhELuP3lNYgAmVlxOR1pO8ifyXqCuMbp3C8oNtneRLuFdJtDLMxtKIgnNnb6
pUV8DpfsraxwkJBgmk+EX3qGBUH5TwrDsnfsiF7uX1PMOQncpHJT+ukv35iY2F3Sl8eu/WgjdUAU
u2If6Z9QQk2JXHv3SkgC6N7+Mb7FzhKRIRW2P93Os46lE4/bfmKVWi2fYcuSzNg+U5i6JT8jYzo4
r5u6p9F65KMNGhdONbLZzRlOquxxNI7OgAb/OhBzjfDLJSWjnH47jBibj7oU8UVP4ll04xMLPcxp
KfLPeJTESUhHXlIpi50XdW4y9A1MuKF6Lhbl76lH+TZWfZl8bCSWrVAmjfbVF8vNe4hYCVeBjbbS
26JsZy9UiJuOludJwa0fcbpsaxXuTD9+aT+c9o6dcvWSSaQbpAh+eFH4nnBf9OagYaUDSVvRhy3+
RwFcSnfFkyB4YJbmc57Oc+02LIc6XJZmcg/+QiroEqLXQ7m6xxSBHWOdQphylb8JhzLefBdZ5N2X
LN7bQ5WQfARvfHq39PyYVT1Ql47GAoKJqqzpxxfrtc5WAAALk+q5f8gUyOhGKJvUvfcfFBwK5qG1
WPvROcK73RhVeQdEJL/+R92Z7EhupNn6VRq9Lgo0TkYCfe/C59ljHnJDRERGcJ5pnJ7+fpTqVkkJ
SYkGetOLEqBUSeHhTrfhP+d8x+m5EjqqOqDdeDt8yh6lUVO0C8kaI5RVmLalw9c7Jjg82Y25oSvh
jrEznlhFawehNkq+Ipx0tV0eWt15BZ0/rRomAWjEfIX6Pl7z8bO5LYU7R6ZoCBUOo5eMuxs2L6SF
tgMsVnlZuPHKjTLwEJR4TUhd0vRH6oFPgvWgeUhI1LHI4NtwA27HE3qPE5X3zlyimtvHWKVLPI8f
SRc98NbteP0ahmfmsTRmkBPjQ8bWyMjTxnDJ2YFl3w23fje05Ga0nZETZivL3l072VzoExZ3ZRi2
6PThyeZEjBvEXjZuJ+fbJQm00j63AcgdWT2XkXbFAWNh46v0NS14HNUKTkGc748xDbEx2zZcfo/q
X6ZIeJIRljlb3/pDyGLi1TeJXaa7ESe43pOTHbSX0p3qlZ4CRjSDcpMkFo0aYYCNp1yMnebfh3n5
aA3aLTaLA5TVGG2SD9zflDrf2E7TNulkPcpRO3Mlkj1xBcNyN1J2w1obIRtrtdihYE02k67eRJC3
aA+PqIircNQ0+WxiLLU7L07iZYmBfEXaxY2XlYmY0gsrWSeW/+5IhbFyNvQZ4c5x6VvNbHy14C3f
R27Ve7KhBfOG/NmuPHwSE9QixLNCnJt4opAo08+FeNV7FNJ5wJlFCma4TnLa4p28UCOhb8scRzH5
zMwe8mWbb7KUuHdPr0/isOKSX2muGRWhUp4St1N3UUolmc/tKLfoz7C9Z9kYalPMA2q8nGgMU0bQ
MijifSMnzpIlkc2OqHEPWZvBDsBP6iBX1uzZzk3eeIsWCtOzdoW65o5xKMKgXcuo1tdT3MMWcRir
BgOmSDnYVDFWz5ZTvnpgv69xQndqCFl8qOgc5aOdJyxyV1p5fcuNHZJKxE+PnhshCJKm4lvBT98a
E0UuHSfQuIWfYuGDsVvrNpPZQwL9B1eXDqQ67UfGKDGRk7p+0dv4oR0o4SVAXOBJfBx8Knhyi5st
tmr0oSkVrLQ5+/oTNy/8BkK/IY5ennoPX52MNLVOU+7ApUHOsXbwso/FtzAX8cLUqGSFXMQTVRDY
B+FJaTNiXGBdWkW+HGzw53z3StsIpS21PrRkCraFMtlPC/0THBKopJLpfMM0YJm007jMfdGR9oTa
q/fhRkLs7HNnxlaaW1pUpYVdAjXkiocK/66lLTIu0wwQ3S+IBd+KmZkavDOmNrakotnMJ+eRxKBz
BOGREC1PzpRtMHdjTUEvjl/MkF5BPYk2RmI6K1Ej90Y0YNsxVxJuJEjsDDPP86RPjljUmzE6xJNG
CXGshi1AJLRFK7tShs3Q0xKnlKgS81tALBq/sE5PLyoFXfA0qjVe84naq7fDeBp92zgaLvGPsFaP
otCcDSG7NXFbRnMdsGBAJAmDu6a82BVn0srp73KS1btMh0pYu2ztxsBMJHgSkpZXa0SzmCktmgrT
m4ypkuESV4eV4lH5mFINrjWEoyM+MLoBODvktrNIWkqjKKAkcYh9ADMMj5xnUwdFVCVoppVjNffW
CIp3HK59YBILbTnoM09ethNM2chL3/q6OgweqX/ElOOo5L5Nqm8SvccJ+2cv8u51oZhjhkT1Y44D
YZ46q7zDWK/k9wCgC7lcQWICcHCBvYNXBA/BxbtQl5yVhoKcD0u3m+azS+fb4EoEZ4JjuE+A+BBb
WnqYgDZgKfvRjHCX6kvCzTgDmmTYdOkuL4S1Nbxbw4JUpbsvzGhIkruvXTQv4J5Vr8LgVdUuyOsU
1GxPrWMLcjNSKz2p6pXlo4IapV2tMWune1B0S5+Wjp0H5As3HrFjxNktkX5uPrQlKAZiXDBqoh0G
IRxT0OSeknzRMIIuplI7RclsuQs35WTcd9kmwZe50/Tingzj89S3B/JwJ/Il1sbTtQezjQ+BrOkO
qida4fgIHeZi2MnKg68V3/zcb2AMF1vR5j0+akLIfMxsIHplrFSdfzljuwS76NGtiH0iZ7yz7Vzb
2Ztm+gDse9oKo/xi3ZC47rUZr5VDQDS/6tQmO25ODN0GUJFSSaAEc/S83qiqHAloc7Wv30vP0FYy
diVNpgSXDGjXTqqB/wnbfNt5ao3dXFG4Ba52AKa/HguLQ0kSPLs19TARm32mvkelOLXR9OkClACd
yHGVUPVGd5jOq5TCI7qwabCMYO0W6puDPLeLgOMw+7Dwk3rioqk71XqATwcNqZYBTKg/ZkEbYaJm
PEC+ZqsApi6iEV9iKsHtNNPRLEAqJX3G21XORe9a9maK1yDHtK0p3PZy0pda72B4dqrNkFIOZZYc
tcJHTaiHqSEXJoiopMgnjH59h00PkG7CTCofjcfaD/sNNZLNQyyGAARThOnECWZ707CoKKzbGHma
rsJEzoG5Zo5PQegwWNO8LDoJbIeSSO9665j1q21F2qqYZlBl9ELG01dpR3MxxoPEj80N39le4+mk
2A9bgYsGTces7tF77+ndG4ONdy9d904uiATD25pMSB4DN6F2oGatfsZI0ex7pT3HA7B3M28rSvko
oMJyFA6Pri/foT+vSsPUL2OXnJPGrHdeY2GjoHJ7GCULDbTMzMbgWZOB0UyKBFlcplu7xo9KCpJl
w99TjqWf8c3JuHsCGMskMko8Vhwc65apzlWBrwMD/Udk2V9O7VIKR3XzRpb1VYfN4Zi/4qO7M7oC
Zl5itxa5dK7ky9hxnWWuFyP2BHRg9K5gQhKMQ48hTE77s5bJL5zA3dXGNidrwyXYxk0EJe4gcQjV
Nu71yJg+Y0995zeKqaXWeNcxjQQtrkbasYtNSuB8EWuBTgwMRAKQ97nNi1EQZU9qP2TZXV174aYV
fDs85TG+G1ZgFJKjNacK6ww7zksCyvmsKW6FxhidWJ+ehth2VlUafHSVZ50TLEyZn07HZrBf2wyP
RWwSw7VHcpuqtQl6xuqziJHEx8g4ccF/ya1WLpl+xVSlyGdSmRWArtWYT+4yLp4tPb8LuF4fWONX
MAg7zrXE4yi0aEbUSE1tjbB+LOvNmApsdnm21wLTRj7i2GB42WsnR/fu17/MUHAxMSIaGrUhjbNS
TE/GIv1IRw0KsPAtRgysG0ZCMEqrWAiiRLtXwrV3CoYvK7nUt/gB7tNAu0wZ6cEeKQWsgcmxMdLi
Zc0VnJGdqR3gj5ybjFJ4vEh3flDfDpraG4wM136K/mYzlzi2oZevjUJDEeeQhJVIrFTRUNkX20Ri
dJpjQWTvI2s+7SN/x2n0XBt1du1k+932n0VC2M3HNYGYhAciaksSyjFsmgbL1jbjlruw9ajFX57f
6d34xVLrnkNdfksam1m7QWjSaCTk0TlV4nt701XbOubkEhtZDHcr21MTGmFpYTBWR+HRFrUP78Cg
AWqERM4obUVYtaK5IX9XE4MvR4Q74mhrM4OVUIgeL0EhyxUrilqHhbyr+uad/ZwK5lbzg1PSFOEp
bkt7PXY6ce7efMNwnx3Mwd8PCJ7OEHgkuGyy7XpWrRNUiiWJw4rtgvNErwELm4iP8zQ1K1uF7Tax
ETjHIQdf4ukc1WkuXRUF1dsTwpRJDUiwJ1pUHmCJ7sjyf6ORltgZpHCHg8DSTwT+p4E6uu7dwjh5
BTnB/pdCs0aq2aRj+hZ30bdZryevjLBGucfmzsB8RDKpJXwRM1q2cwBuPZHs1dCpnhRrUq7DoMpn
Z+dHHT8kusnwhbv3ioihplknI4lXEIBxBRSptsJZCRafO0FkRQ0d4pi+w3prxkW7HzmPjCNiQUuq
EXwTxepuZj8F7YsVOoRzgia47W3+1OdyuhoDbWdSn7mvzfJhXn3M5tKY/nOQVf0RaVLfjpP76UHy
I63Ncxn3zMyBKsYJBZxaS5+OL81kG7r+hYvpJazBFJmcYzpvnI7SqV/8ZuxxGsRyF6f+i5LUY5eB
ejYJX2/meIOVI4LWGaMmx4iSU41iQjIM7YjBE0OmW4+swMlKHxDybqu0rZfCNjkfm6uyLT5dDcQy
e/7tWEUdty3B4jeqq+8BNVaxnBaS511OMPS0lBxOSEarMit6hlAgFbm0RZ3O1tmcPbXUtOQpBbAL
rsEIIAO1rlQcbsUtiQIDqyVQl9GNluBI/EPl3Cfu4J9N17+Ksq6I02nROcqJcOd9Bo60oQtXlSBb
JNmLG0N/TrnOc15H7qpjPBUJJ6kbT/EwzHMiowG2nZl+eBAcntFDUDYqBEWVudbViBqiB8O7KnS6
D3kXMREqYo18xMcA6zFPSWZiEvCN3RiuM0WNroUjtMsmNKuBwsCJ1MNNeR4cmdy2yYWjPQ+/bU4P
8OffTJBAcz3xSpbMnYYE/F6Mk4SIP3lpP/6i7pKui7xcVQK7nU8R+rLI2GgKB3z6ND4gbbnMpvJw
FWFTCuyzq+YorsDCruleeGzNTjuJcrymlW+s3Sm605z8qfKRO6de5ZfBlivdM1/p//I21YSPn63q
k7FDfLbksJ8AF9QVdhGXSXgHgxHnLOZpjDE7bxo/6Y0Ztrkgl0wrJuN+7GzRqi/NAhxKLYAnLaox
3yTU07ONeEtrRDPniMqNE9MvFySY40N89IvyQ5k8/DnHyyH1LjkGVx3m7IoAHE7lvLuZktRdz/iF
AU4dw2f4QaJp8KwxOBrLJN6MY/WcmBQ++xKTXRHoOwxmHGGoL+bdGzZAFvgF2MtWvm4wkApMgrC+
UGsVFPfhiJ+68ZtubWjkFgZ/h/rU7ZSYHloh8ltzjt7EwWenx9pW8/unwW6gC/gSfcxduG4YsZrZ
N5xHMDAWCwo5X7Bv97uW3Ohqqps3vWNF5Ct3aGZUjHLkOswiAgDwujbK4TwPYo3CvQkSiJffoKhm
F2OwqDEe8SbOzbz4rzYDN8tF0HEuoJ2GGLXjP/tlzweG2wEMgdr2Gp6tqMtYJl22KsmU1pHRlxKO
voeAtJtC8MuFjnJS1IxxOBWcdVLiFNS0ukL/R3/d1dqELbWYeFzJdrqipa2B+eiysaN+laTXSnxA
Ihsx4GnezhqrN8ya2nJSbOEDTg5m3cEByByiYtPe5H0gKVLLoOKh9Y8qvEm7/LG3/XWZCUoQhtuE
WxUx5uqA4T7fR/YwLsu+X/mRtckH6EyMF2h14XZH2diuJpu2atPZTdIg1mhd+p1vWbxyUCzQZGjr
1KlTZn8FqjGU45fLkKiM0g67ihXtPJGcchqS0FbCHtMzGCJHw75tMl7VNb9aD6IQXBVGsRgyyldt
HlUWkzUC04iLsEkvSCE3MKHQwpVcDTaeRgM7geG+JYUu111Zn1Nr4rBnYTeeatykMNGX3ZhuyXdR
21qrLzJAIchi50hUPj7od1UKk6yTqEdR5HxXeh7vjYnZGWyPZEv033j2TH1r6VX41giyDGH7zLW4
RciYb4OVCo+Rx0V+YHed+oBvSQWJ1MJ+IWjWUDYxfpFEa9FCQqIiM3KjYq2F+gtFBFcQOndJdMUv
Hu6QTBJQQ5m2G4yBOvTO2RsGXRckEY+9gd8vTV6ZPSebbuIVKdwnk6+KNYOSLymATbjknJcWbcTR
UNGCy8EjdtCsO2l5nBY5udI1iRLRBnOdvX1gG8Vf6Dw0BiSQCBl+1RykqUjheyM1dzTObIIan4Ah
TYNUdV1SZVN2Cz8bw2WgKLX3EUlrI9AhuzBTdsvMWxkxGhrVVhwVu3oJQA+bajvsu9nt5AswJjO1
uq0E3whVrEzXW2YiFnwWxEm0Y1bqxZm+nhWXGYsAR+FClYc/aNG2wbEo+kh8DfCEoCQ+skF1MEn0
AYM0ZbtsMbGucEtWh7HVOJKRYdRHjVW64SXrDLGQs9lJ28qnVxt9iiAekgLcIYPDDzaRwI+3VcRo
J2QWgWmAIVjef+d78imbLDuKBId56OysQFQ7I/N3fA8/QjM2NlgAt2xJeJoNhJeyRsQpElOcKCve
8DZThq6bzrI5Vq3X3ldZ9hXPXDdH6e+B5I5bjwIrr6KSOnGAr8x+H09O3zPA7ge/0G5io5pWasQR
XmhyUbimfo48hoo+pnZ0i0jjDD3s0Pc5cdluhlGt/NazFW9hdVJqPxJo5G8wHp0rs5VM29RFWi0D
3gpTfO423TbFQAOuvArJ3nMa05edMEAS5QTHFLpAVuYsujZ5FK+Ti76RcqmoGcwnx4HwkXV7IUnY
heI0wAQ9mHkgljaehV1uT+9lFxrbyK/xBkSPNTrfuoKJvTYUMubUFnhV5YVThXYwNKZOLuf7/WhO
6zb8zMd6eNcbxE3wTYum4A0KJsucj8VXPg9/GRA8ZUsne591Wb/M8vxqlmUNlM75lGlQ7kJgd4HX
kv43yBNr+NoBhiBWh6hddDoKhvsNt1UhVm5ipBcL7FZpbmwoGbNNE1EkyV4mste7TuftItKAMygc
H0WpP/aCGeeEImymrVjwcphXmxNGrSLcx31BL7VGfroIulMjPrSsA+ViMqcLJoaJ9HF9aqRtV+Qv
uZWaapVVlaIUawD7YRPfL7qvDqQpCQZ7Z+C7Zy3+cikRQz3jXh9PBvYQnUuyRhMMPjt9k4aVuSSe
Sy6CAxg0jLXR+u0W/7m78HtirXoC2MRB26Esx31QKr/1vJYFVQ7vosPph6xxVXUVr/9Ry7h0ZeJ6
PNHJSzXwWZBocfkeU4tY9Ix98BrhOhX2eyTwQEUtnu6w8PaTFqzClmv9REXdiduOzbcqeOtlEN0W
ImBOMdl3k4ntq1C0Yllq4CLGubIaHXmwg5D/+4zRxOmJBZIEm8L4xtBRjs67a07JBiejhgRCc2M7
z59CN2frqzjWUE1KIv6QEprIIdRuwjB5nqZmVhq8zcADW5XgpdraN5duKl0mNbgA+37qdlyJlPVR
UFC2ivqchL31UPuc6FO7A/JVjuHuH6VjJF4m8mBH5hlJaMwBDGKuBfKZ4FbjC9gMrFXK6k9OMTwQ
zLxkUPvLIGD6GBZfnc3wjBJROsIGYEm61RKRga5t+Mm3wubIgDF+nw3WfYqFfJMqUvBABvc1R5pN
prnP3Jhv8EV6qzGkLLCP1Z3jBIdKt28nhPsF4xuEHLKLbVLrm0zKYZnV7hXYwAcxNfIFWvjNCWvz
6DjZTkMnX3nw/NYu7BmUNtZIEKYLJFu0ADt50p0A6yOdQWnk7uwh5VlKGv6Iui7XT8mf8lCuJo68
hG/JEk8TXJs45/UVOKRsfedyL52KfO25xp3fpHKtMHxynVCHLMtfygBSl5V72YrCxmXWOne6wRwH
x4nJC4rn8oDxpmHSvwCCK45T9lQF9mvY+D7LvdYsY/u+D7rwnOJ/wZg3I8XiORjezrNzEs2mrq0c
hqFGS8wmCepn7rb6MdOtB9lq+WHo8R956lXD2o/vzRwwjVfizmhO8dCIBWT1azqQLYHYesWA/wh1
wFwOKnmr268m5VPTmm+K0DCGJZRIjHWggfPoXMfNbQ9OnmEc0yNWLFCb9q7HBEAgJCIlL6496jNr
BfQM7YmhQXywlfbU1sPjYDE4EXakAd81Ska2V9o46dQ1avsmlO1dXqRnS3GONzwaXXMYTut/kLb1
BTjWeFc7wBqwp73LeWwek7pZQMcgY2M4MJfgn4lAc1apcnD1PDlOF8F448A06NBo6E8lLTYhVSbG
HOwOICxgiBG1MpZO70M7GAQbqhfXe0cPTlPZXXzN0C9K945uO921ZvHaJSQ5g3Zj4m2hQBtKXs0g
xTdoqEIIKPezxt222nA3NpT/eDyo/2jChvm3T4smqugJaOu0wHSF/8/McHSwr6Mc7nzTQvqZZr9p
jI3cVidIqemyiTXnt5KU/xbUfLf+SVv1c5RE5ef36O3Hyuo/VGD/b+m0dgGK/zXU/Oatfvv4TP9j
36Rv+ffmD23Y87/5G9lcCOMXSU2Oa7JTQ+C2/0U2Z6v8RbhAwzmD6NIVBrUg/ySbC/mLADSNT1yY
jiTLxj9iz56LrYX9C5gKHei5Q0DEhP/z3yGbG3O7yr8bHjRDWNJydU/8UG9VUgUnog5OBXoONztl
Wlsr5pmyvFIdfU/H0Y3MByGvrNf1pF05+BEZsS5N0YCs4/TK/o6DXcNSJ/u2QTxpSGR2sttJBKLG
LwQbMO5soJ+PKbBXJpAeEeymYmrWFMtGxlzkO6v4SR2ZNbdo/Nnv80PzidWTBLXoYz/01CuyHRGO
GBVkDae1X1JDZ/oLnWaXduTdpN9CDcpotisJnD9XSUbioUTjI0qAo7c2bsa0OdTU2PHCz45u4cuo
+XVM7HOLVo7vMczohxiX2NHycmvNzRX82YQrl3aIJ3L/6579k5D/CPp2Ug0c0MFfel7zYTHRj8rk
3hHDt6oDaMJElF2VcOBP3gbxR1z9vz/WH5pmetnrgLUwLYiR6VcxvQ9QqLGybDDCnsNWPo0q2s6c
AHzAhy5kshh+/O478M/qg//IVXZD7Wnb8DzO7/SffQJz/8nvumd8bBNSarI++Fy7bdmt66B/cgM4
G2Vz6wfJssqs26H/blbBPuwe3VJQpQtWA/TiAhLOvcH86+9fyq9943/2Usw/vhTljtycR9xa+CE+
Mx5kMliYu8Ihe9L0DrBBmjxZaaLtOifX947VQp0AHPkkVRUsmCTWR322A8VlUm1dBfoiNYr0xBUk
2gBjGnnzuBfaOqQ5CUCPaj1sAY3qJICoCA7cFLxVrv015oyHhZaWq4KR1psmSiwS/gi1cHBes0q9
lGmHdi8BxqSjHmxyxaErKzJubqqzPkxOW6ItvLdpBs6i25bbwEEAJQVVAZaobiGJnfSaeRBFJsX+
7986MT8of/bWzQ/W7z7FuNQ7hMiwPtR+fSK5wGTWpvww1JdDlR7oBD3o1cbQw49ADdVDpUnwORNY
gArb0rBSvvH19y/EmD+rP3shPxQuOJPZuCg69aERzSUcXPSzMt6X0CtSjT6RvKLTQye+vsgGcQEq
CTypsN9GV3yWrvPahvYDauveZIxQSue1FqC7houqDFzrVrHGbP0u7eEnLUW/rpp/9mJ/6PbJub82
tTX0B9vzbyoLGyhFWRxR4uMMhWwKZ9f5+9mb1lYT6smbOfkETv0zh9a7eXANRGlrjmX0k9djzG/S
n7we/Yc2I18RqUkHBesnGe8paD4pN6Eky7yBTn7qVCaWST/+qu5xaKs4+2sab2ax03zjbPYp58Bq
SQqby0ewi91pCwX5cRxDps4/Xan+4vPV543pdw8asFKLs1+lDi4u+0ma35qqWpcurhjXfMokFqm2
/nCg+0IB25VezsAq2ovKf/z750v8sc/qXyul/sMGGAI+lbhky4Mdyu+aDhG0cSRIJNKGGx/Qyr60
uP06GVAxXh0upJJ7tfD9dgPEjljLRGYWClnyNprDSy+jizECM2JTpOEz68OftG4Zf7Gg6z/saymX
qRy4anXAN7ihIY3C9KFMF9KOkp1XRzQQtUgJIj/kVnViTLNKKGUkDAKVnb15XFgGMV4itkvhlVfm
rM/YN59JdRFtGUm6OC3XWGdMf7Ly/tU2/GMdaK87Ip/8oTu0YceUnNHpYqSkYvK0jUDNJ0y34py0
rgcfUxIseaAE+JAPmpNdMpwKmQ4hi3vOCabrxNGe2giyV4ehoprAiy5uYt6rrliXbX4BD5zuBjCs
my7XxTa2Sq4NGmmYiCKILES9JzOMKx2j/mLMsBq0OfBBvhfvQH2uCM2vdYykmLm2tfj7R+qvnqgf
NkDZ13FSRhg9baaJZKO3hkU9NHI7oiz0qHhvNVzgqmH99z/O+Kuf98MuR0YvcOqIFZL5HTAyZ2Si
3IAlM+duOTIl4pqXnn50I3oTUclRQR1DHuO0JsmcA7yy7WtMamZR4U2U+K4ACVgHjW6ttgrzG+6w
lGAPpP2DJIDc32U5pjvlHJ2oNhik9bS3lOm5V91HOMj7n/xOf7H96D9sP1MlAtnZbnlQerMe8/Y0
GNB7RvcVS+fRnBwG78WbV8DMCP0bI+BTDpLZk5XqxapO0vMURIRkPD740LKhF4MsNlE2is6GzFQy
b6k17mSxIZZDL7euK372YfzVivvDdkUhSuInpV4d6Ei/GHV118bhkZTDsav0GlTbcLllDrCJIgZW
ccHNvr9Mrn7QgInWguFKWEwMrGhCdmfvbUBUgUREfmqd/CcLnvEXJ2T9hz2KHBMnG9frKPkAxzwE
BwKp4yJUlHykJruVKXEtN9h5cQrT5M6UKFzSGIbm5TY4IFL7MqTp7VCY78yatUNY9+hmAS3DxHb0
g+669v4nD8Gfv1LXmx/4320NPk2CqiXtf6AM4D7uajzW1OYpFRgrPXYYW5rXLqjvxmjYJ5FzSVJF
0qoiQzX09rqrypAinuoOFvq678Q9OvGrkP0+DayfLMrizz9sBoN/fIEeIQGr6lmY4ECR4n3WlbPT
AfREcUUqfvB2bftemOljHfjfZGTf/f37Yv75CZub4x9/rDmiRgWtVx2iGrJEEPvezWRN07nw+vRO
+Aj1I2nGOt+N8ZPObKwghmgTCNSSZhHa/TmlXrFeFokB/h1RUIWQ20hAp1LepArLV6z1T2iaEplN
bR3VvEQdq0LnuVeGiD5CSOOiQhJFN7Ii3qSBulpWd40gO6y0NGJONGU3f/+r/lCa+P93Z9f7Ydvr
fOlgUjErqk77B6dy4RIkN7Ig2GdN2MRIUhftITSsA6amfcJ5kJEoLdzRfuqhM+FtrkKeTq9+me0N
lviwmuLAlHs9SftLi/Frd//sd/yfHY/8Lxl8GA5fxb8efNz3b1M0zzx+P/L49d/5beRhGr8wvOAP
LFNSVSTnM1f/2bT/5z9N/RfpWQJh3rLwmTMR+dfIQzMYbNCCY+sMNmzbcuYRyj9nHpohfzEFFdA0
UFLUbEq+if/3vxgpBZ/FzW/n3d/q9/7997+/ov5WpPvvczGpS4P/SdeRhsF/1f7xfCx7eB5aQrFF
07jIncHkImozfkHKj58zAzIUcFZqTKyhvGXEeas7XFLLZJwRfNHFkXYKnUNaCytlJosUSdAodq8p
NWVbSxlyx/hz5QdtDAalfqeSzT+SxWJfrUKaOu5rW0PBmSbz2F7HAMyvrly5CvreORpTv+kbbdj7
ZWLsG7zNQnAU9nLvW6FddDURt5ky6+TbcFz9DpS0J4YtrZX2LkzvxlHIIzUC+bELKdIZOoosO3Vr
O/LsN9O40ZFL+whlvrkOumeAxsM2Lb03ERbrGYcwNGdOb0+Ty08cpuFiYTcfCNMtyyEnbx2SiBM4
flXfJQer8gtUnDlwUqyFznjdAiteDdbbkCg0UIvCydpMx8Ovf2lQ1g5TIGOof82nboD96MDt8i0u
lvpYNQtw1SMmAkwV9GhspSl6yB2dvwTmuqftBBoK4Bu6O2qFu4roCw4zd+XSRYXK2Hd7UzCfjxKd
gOdIZqnI2manNKGR3Bu7UzkRWYwp4HxIxR1F2OK240KpNxZhFW+iRw35Fo+eEOHJjPytgMG/q/0G
VERCyNf3DNg3YUVFE7d5AiZxftUaHAJKa9DHYj/ZN424znpR0hrhoazLHUy9bkjdC+C8E4N+j6rU
FmexqPDu2uHBMBJSTn39oEqBV9XOJTdDdPk0LItzPv8FVsK9CbkXYBo2B5/8TlG3n6ROoAvIh9HQ
ycXLIt1K7FVg391o62p7LPMV438fEBZsgUZ2G4239Gy2erKhVIw3E6d2HCYpjjN73OogSleC3JZA
DrgtfIvpl6benZbuhzq9l3OMtSD02eQGqiCHJ2wb6WuEGN/BpFqXEwpfkwYbP5sWjlOqe5ePLwNg
5WIhUlhkKODgYIF4NJ4lp/U2Sj9Dr65eBBWDcEvcx9jLQE8AlX2y/Wit6t4BMBAv9fm/WktpbCiL
LAnuZneeR49fiz+js+0PkWfn0XfcE8za+FIO5ICrmHIkPxvqteEBFuPJyUSBT2F+3B0ytbZpJau6
NS+UHyCGht6utvqtZgTdQ5cjBYexu+3jmyQpmo2ZDd1radRb0v/TJZQg3qbhnsgGrQl6+13ow2On
1WfanZx1Syt4lkSHgi5DRiQjXTae/TxMvbuy3WlcTZp+GzATXJBXsZdh2xw9nYoEXuCqNZvsWOTM
HIuRcEzR1lcnjuS+N01wHHCoNdJLlJaP56Dq4mUunX5Nnyq/hrTMt46ctUkU63vOzWeBG24fjJgt
S1N/Ydrs76ak3WENq7YDDmVN2TdZnZ89rchuUhaWUsMQp+yAJKUzbsCUUUxv3k6NX+JGe4QDRzMx
TACssBEW5tj5HLuCrD/TaJBXirQBFoCEZkbUKf0J48gHqfh6LW0myCVQ5W0WFV/RhD088kf5hDY8
IA9Fo9hGmdyAn3MeSw9hSk7fKHyG4uz2DwlaJlKmjG+CeDhahPgFyHAAd8/FOGyR352V389NZHju
sfH4L0y9zGNZogX5dn4H2ZsvmW09ZxlVHmioJKwzfQvvqltAMw12YYjKWKtsH7rVl4EB4+qZI523
Qcq1yQXEiaEOR7C9YnYUr+CQPJtwAaPZL2HybQG0NIGUcfMHcr5rWVodWc2cVPDoHwVKOa6sOYAI
o3Pj6M1Eqzh6IRuDbUa7OE7aTUr6z7NK/CGuGMlMVBbRFzM9NuJZqtA/xM1NBgPnWLYhYAYz2Olu
7dGjAcc8EwuHG/HZyFR8aF113wEX2TvadBZA0wI24RV9Uzxjib1tS854ZeHzyzCZ2Jgj0IYU1zDR
9XXn1NrOo9qF5H3+ovWymFeLGFtJwomqMl65wLpr127u+Rp8TUN0wmvFHjUTnmEML6yKomrmC+ji
9Tw6dmhJEWCTpzr6f9ydx5LlxpZlvwhlgMMdYnq1Ci0zJ7BQCS0d+ut7Ifism8z3mrQyq1ENGBZJ
YzJu3OtwP37O3muHB53s8t3spNYhCeL3KEdDHlcILArkuLqK63WTn6TreYfQ5AKJWpaDdwb9M03D
1qtihXLB55OT1q7somMEE/PGLPtmgwOmIiKN7pOHpW7wh/ycQBZfTYlMd2C9e1IHow1CsvJOyvhV
m6h1ncxDSDfQJsyhzQDx8oDzMjlN2fwfKo8qnUCjG43lNB8Ng1BStMpph35PmnB6UIihtcGES4RO
Q84axUy9DTmggHbsIohgvmd8RNasdu5UDHffX0D5r/y02SnucaZuyEWtCGqQpHKQODdebCTxB5QB
dxWxIttAhIASG5ckG0b9oxyeTHAI27G74uEirwwUKDtIf6c8gGFF0GdHIwj28IxDltqvit1x1ZVj
RnPBektTB9BhddN7wV64FjQJz32XJsdt5duvKVoBlE1uvSkkcrDJ6PQpyhzwYIsiwFoocc4r4ZLN
rvXDZqsFrnK6YrhXnPSYUBVh0CNtqqaTjZZwowrJ2f5HeJQqbnUMngUSTrDqvEidQGcOfzSS/mer
6v9VQ0efttH/v/TefBFX8hH9Xnwvf+lf40b1X8wGPYKKGTl6/jKd+aP0Vv/lOWQU+o7LtFFayuSv
/GvaqPg7MJn57y3kccpT1Ov/qrylS/qycj0XsMoyu2RG+d8ovMVfb67sQ0txz47O62LsyZn71xss
sMC8slsSCjr4kAQ3CLK/HOpoo+p6ZmXctNd2QvQurJGr2e/mfZJ9xwEVxW1omUc7J/8uETre+Zlz
ZddBfJBWEl0sw6qx8VRi+/1HlxbgnmLiE8+kvplrrMjt4LRbY7b/oUVhL/2o/3eR+P6FuEDgClRK
OVhdfutXuYNOebKRpxYVwY6zDM7+8kVViOf97tUTbFQzuV7nSXAl8NugvxCnPlyCGep4j8Nn60GI
j1v/kmhKEbMspxser0uL54/jLJD7CsnDkkXk4kCKvIsdNt7FIfL6Un+As2CPKneWEw5XnLg1eoJ8
j6h6/odruPvvvybQOYpAIaTlSM9dOjV/6siUjKZl35QlJJxBnZEIGSTolPlno/tkHy9IzUym6yYk
BzjOGSUrmEp0nEP7qQvcBg4SHMciH6/aMTrAqZiuY2lGD2GXXxI133iVsA4kNo63iZs3G6dyUOXC
W86PWcDVSQWBv67r5th5QHHN2IzeK7Uv5NERZIr1uTIOaRmo83ccTV2aX1UfWj9aCDobuwIdNYzh
RjlFca2vE3Bq6x6am4NcLDl0rj1ue9H2ZzQr52po0oMZFWojaYueR9wABGSF4avuHefb2LT7/uNY
TAuVnIZYFBfe2RtQzWdQLoRdGUfcsC+UvvB0EJXZRx7Ha2OiJ2mg/4XzLNOLSvt/fYktvf/TZvCv
m+6fb7a/jfOX9WgLRyobeYDr+OYSsP7nD6qVutIVWPn1aLf5rrHN9IL1hx9PE5hbKWj6DDF2noir
Bl8JaLJkPjPNJugqTuxDNI0ET4CnY92W1/XUhTv0p+a9iYjnqtfOlZGgwfGWNRAbZDmEWRkfC+SC
W5BXzJRjlEhuas+MRb1s8w+/2l+bbd+/GutaCg4cJW3ne0LypzVYDRgNekMn68zEVifx7derkbnB
ELvBnnR0dXbH5Z4oXWAG2MTBWOU5LKLIdk7orqk2KgBKlAi1v12QXKPgYXE88Yo8F+zEoGyazTq7
+MZ0+fuX/luf8Pulu2TwOMLko3E8+7d+IflqWV1P2Lcq9FyoAZxjL5PseSlg4Rwj9sZyg4fYQrjO
7fWscEFWefRP4/BFT/LbZkVXRijpC4muRLm/7b7QuMe2M5N0jf/Y37cZHVPJvRSatiQYIywu3HTz
S7R8x22m3uuieoliHCcrz33w1V1k9P7pG1v6/d2oqFq/vwsRJ3OhdzyYMx1j4yauNz2WfQjgA0ax
AvfN37+jvw02/3hHpeOw3pXj+7a9/Kp/Wgy6cNxJIDYnqKAiVG9Mexwj9zqLrdP3H7rlof7+bi5B
zCMMmQ6wUVm3//cLxAR1nhImjOhwvd33WZERZAfX68ydylsVOv2HffQ/LQSeeM49pDK8bvXbQsCw
b3tTamOYxadfGCFJ1IrMlj4ZU6z7lrnJwuQzbyyfKBxD7h35yyQx4+/fO2vZA/56ZtlUB2LZyFkD
8vfNfJxpV2c2oI6xCqD+1+GH8lJrA30b2TFu0YsfUtZR28F1reNbHHj9P3x81vJ7/vUlSNMEfkGN
wi4l/+2BmOK8GyFMr9MsU+fIau0NKZ5I2eG7ExcZnL1SvzsJBrGJBIFzjLaot4c7WQOcG+PqYSyi
8crBJ4Btoz/DDUinVY7A/+q//VZJ06WJqVyH0gcl1l+XWUHmqCcq8JmR0bHCDdu9aiwxn4Re1giT
89rtoZaSHnCJiGYqrej096/g+5346zvFOuFH0xFldopS7K+vwMUIUdQC2eHcHKwlxBBW+TqS5nOa
pfUPkqPp4tVDvSo7/UR0lmCYa4ijwtZseDmiep0uPiZGYAFS1UvraZ55G0I+6Yvl1meXBVKi4H8t
AlMNK1nSvyXjWrc7pXYOqUKvbo8UNJhQWn8f6Ei93Q2krReRMi8ynVky7iIYLsb4vv3ehkeHLsff
vw2/Da2W592l+ICraHHCeajW/vo2kDwZlm1AoK6XnKKabA3KvcG8jrRrXtsusNIp6o+qy05drxkc
Ouaj1RT2k2VN55m76skFn78SedjvOATCK7O1AbiOgBfaDERwHPn/cBBTMf+2wF3TtjiFTYpdV/7+
eufJlNHI8fhHwdTW5H0SWhNeGrvu+B381wEkts/beJ01/a+/f7OWMdBflww/mx9p0mDn2Vqq+T/v
jU4eyATFeAnKpfPxdg4McWbEa9DXuvyRl8zDZEL6/Puf+puQ4vsjwkJpO75lsVBN9dtH1AYEDcYF
QL8hNuy1fiu6hHjfKsZy5NMyKiF1QVvL642c/G0GK5swIyc5w5deeU1EqyfXOZTOeN6M2j4s95EH
pqdZ0/zDafwfzg7MPbw+bhOcxlL9dna0hQ7bseL9iVxhvg9ALcIIVIjonKcErMmuVNE92HJ9lxhg
XwfbhMFAamfX11C0zKZUa5GTeZHF+DUcApPHDss0GW1ME5CHPJjziCESad3fv7//4VN1ITMJlwPE
+/etqLa80CkCh0il3ASGGfcJcCYs4G1NFozADDVn9Bz//mf+e8XADIe7JDUX2zUIo+VF/emY7Vys
fTNv4SqFLo216EdXd9AMxXjnkyYNTNldkzBOdwqSnZeF6UbG+SnwzAplo4v7zMtuWzN5mDRghVQv
7nwiuwGy2gAR6XgboBRjKJJpA54hIu1XqX94Dh0W/e+PgyOWgRNFo5LsHu5vj0PCxwMCCrRIIqkb
J0/eNSAk915s7Lo54bz3iI0NomifEdl11RtwAaSR3MNIHEmCDIGygVDYmjYIB8nYaOMYkIfmgECL
vgIbXE/BJYqgH0XWEgFdZLcVKdhr5Xj1ZiBHBo9pczfPXGNV7+/s0vKvqKuPvUWCrpbGl6o2fWHF
WwPoFSbM9Jz6aNmF8u61BIfCJGsF46HfFMcyMQgsidVRBxFKskm0W5HBHp37Z+bB27qYWzBsTK3o
P0Z7Dg4UqwmymlifiRnpnYBXXCK+iZnoboZqJu3Qxg8h0ZUzdwCjODwVjYSeWEVfGmtPqQcEM9Tc
UNtBErVG9wvHoty7zD+YwGAQn7Y+IQJEGlyKGvyF1g93XOXgJgzE8/HUkwWgQdd4obUxxzk/2pgW
Vkheh03mv4Um9BfKDYdeq4O5LkChJgcbbcrChhucVxDdxla3rL7E3eJ6K44ZPxYcCt3h2bolK6B6
KNZIUGw7uXMDPNqhbWu4A/rFNsGXdpOjSU0zdug+dwTT3pYJfCt8OIw5iCUnwdcgu8OqTn2ZAwXq
7jSotnVlSfKQmqDbBwT0ADIzu22R9AYy1qrjCCTNwW37reGPL0k+vY/R2K8InIRwWCQDHy27rPvW
EGTUjJnYjtgqcFzPJy9izpKNCrzbafbT+iyEgaBiCSfpF2iHF9B8LgWaF+MjHcZL0JbjTWhl05WH
K7Opp3emMPHGYC4WZZlLFHSCHzda59zuVi0TiE2XGJD+ircWNieNvjnYVHm3HUUQHfUY33QewzH6
vPWGmpBmC2XNSjfaO1VYyxpTAtahr47V9hzHYMnc5jVdbB/a8D9x+pJ8V6HTs/Mq3bP+u6V/iBVe
nJrQOnVBipfbt7/8zLvPMS+ssrQ4d3gfiG0b0umubHpYUHioVm0x3olWAQbs6/eowks1kkUxm1+O
mgiWE2m2ztIo3YUjSzzP5EsdFmrVdISxY4ZZg1IsjoNCNUso7Eh4qVkojQctx3tnq+WyqjEaxutQ
kpEQ2Vzl86L6CBPee58necmQwxriOXh5TD9FklYYp1iRG9nR/JQd/5s4g2E2jSBWSLr7yKf64IdJ
u6qsHKZg150qwVMuqFd2xowA0Mj6eY8zQzJbYzJKqKPcYvIbDnF3NzTxWWv2E3+y8i2MWzJWD7Um
Dwuu575y04cO9+A2inJ7kx1zQZvKSCtn3435sUlHcE/C6w+gDkuoO0O5ySIbWc6wzMAQwa0147rZ
Gj5zF2f1QqtniGtx+ScbAlNvykobRfScdVBYXKdsYAuq/MRmP20yczH1JIyNkkF366bHUuMwMJl8
88EuUG/D+8QJbOGcI7yUgLt8eIzkB5kE9apxPukVWmvfMx9rdqQ1JkoAsXnqHDxmfUa8QN8yPpmg
bB5SNph9krrm0QNkCv9hZyfFu8OvJipJwoYP/CWHjpU0wbT2pA62FJtwlqbonCYt1F7LZI3igiTE
3S6j4MJ8c+fTymEqzexmYE64xvEPf1fW9ZKsGTHPaD8JUdxVOTpqXZDJ4hS3jZ+eujh7FOUxhl3F
WGxACegCRgVIRIawuWmIY1r51SaKMdEkXHm3iT/A0GgmvW5l9hwgi0qiyn5tbL4xWLjMNy4IFuJD
WbYf7bJTQLMkSqk9EiGIf5IBLiQ2pbbxVL0hXe7h/w0dOR5gr3WXEz0y/4yiX1GSAupM42lda4dg
nryPbydtMK1jol6bdbGufawS7mj88IBKe2Ulbxm11kDhOECEb06XJhLHSsxMhjooJy2cBs6F+F5b
5iUoSKd3GvXaJpNLWrnJPjiPmzGiLemq9NUcgCAkw4+s1c5dBTcG7m3s74wSsPIY27T1PbgIPaAt
MaGNteCRS0KIAmX0qywDyRAF+ySi3zIb6YPZNj0Exuwn0U7TzqOdWUc30SPV6FfuevpuxGXYBs0B
Sz4JrD04DdExDSubmeWUkUYfIn6HsYbR0KIHxI3CD2ESuGLjzMu8ZGRc7xFtjVcse+kVdIMRlhIC
DJlJsPmuxgjY8WxU4Jv9iPDWFOcc0IaHscyYkUD6QBKaClAXIU7kBuRHD42JcCsFEsqLNMNWvGAd
hIlICHTnJX7/MLkxVXEjnVTQFcw+scfYd/T3aCoyj5ymmGjMRTHXiRUnOqaAzsSFF9qr2kau7Fvd
pUuwhdsqvOaoPDYBwJBWhms1hK9k4SQbmAsDqAGg5rK4yp1BXXzXe+O6ohC8pQ3ikgGzpnYuWpmg
AcP8Xg8BxSqvq6mKtSWaS5UbL3BUHrlsHyt64gtBcGf7yAZS6IrpaB0Ibp/XzLvXbTosASMjsRox
NS/8/0MB2ZV4pfLKIjVp57hFsUkN55J2xC5aMAs3c+nu7dD8KJrcXfnUa6MdETEUu8wby+SlnRBG
NB7/nr3izSrNG2H54zaC9BDhpZ2b4q2QU39sCZ+ClQrkCHNrU7WbhDjCVOsBO34H2zK3yCqcsU9g
1tlZ7giHNiIpMAFptpe10W+lIz4mol6heCBdySfXPQhaxTzI4om8p/4geZQucVb6K3dZo+ZEEk9X
vgnjV9b23jrX5H1nU489x8g8GPOZpvfr3VOgXs1WwLmKQkOOc4RRlleZdSq/gwu4te0LtFz7Byce
JsY+oYyoe3KoEp4F/LkwtPxNW+YG8XL8XTp928oeTmFm5DtuH+75cUjy4r3py4eC28zK9DqPAYdL
l7nGHwxdpspeC9t6SFMQLmW5D3G1L95nm8AP56hE8hUDRCds8S3UTyAtQsDHB8iDbG+4HTa5L7d5
FnprnAbGSqjbGNpyi2uDMyBXm5o2MYAgtnkzPTt4SNd9glTWGNdAo4N7yyRjFRXtNDntoR5ZwVPh
R7eiTh8LmMXb2ir6LQrKfas9fxk63vgRPJfOEtNBNLKh6g0/WhvXpJ3kB+jJN0WG3pVg7Qt12k8m
4PbW0dWVHZK7CwSG3lJ2DJu62/QltWlDMMyIignOxrAzY4e6s8XfPb90cjoMpAoyomx/dXJ+9xfO
q6baVINNsM5bkKcp0oYh3Y4SnafunC0olttiQR4ZVbQdK/fGrwloVEP00HSL3TYjlxwPfK6I4DJq
337hlvgoJjLtuxEhgY2fdzKd/TBvEzf7kfsR1VUBfcUYkNCMYp+bbnfl6uAHfl53D8v6ms0U909s
zKtKhYJ7UXuLuSKExeTckyXg3ade+cRwGa0PdYcQ5u2QzN6mU96mabzibFYzdRJRPhTaQxUf2GSN
LTCE6d5CmLKbYhNcT3mbe9o/JsLm7iRVcHIl1ScSHXBQG2Ki2wcDfCt0MH0IMyUYrSX+lnnzjzQd
zZvSAp2Qk4+KIeTiwF5ZpWwmOV3IdWLmv6DIrEeQsjy8h7K+TnTWbyJFlixX6PLB0sUeDtquucWK
KMhIgqI/WYQu8c9oQkl3jflxkPJ9tIwbG82TYzVwGxDi2IDE9ZBT37HNW7r9Rfy7YyZfKOClqa+L
VHGtoR4UndxnTb4qhXlJreHAreRWIgyp6kdFVC/py2ADdbwvCCZHA3AecusnPbGlQnvzLdmt0me7
d++mlNqnL6B/0M7pWlg1mW0gEI6usFeuPBM3+ORU87q05utKCX/vF30P6yc9BoVzR6UT39XUVYBM
rBOJSS9cSghfTHcGVynCUTsKjiE49bY/n/vcOhV+wn0NvhwFPQ7HSP9sEmzOaTch+IeITSv8cVCn
TGX21s4caPL4cR91MZwDrVhVgbe4f2Z7tbzSspzDo88z3YtoMyw0Tg8s22YKype4CXbOJO4jYV2K
ZE+O2W2GkW9VMV0ryXGMSvuu1Fa4IeYHIIY1h4cCPkNHx44z+gfDVomsoYSqpaKnAXoQOOcVuS7B
pqtdjOnyC+Dku2nCDorMgNyKxB7BZiDp9osrbj4ouWofkFEb3wEtvCQmsKxZenqlC5jswRNPBkGN
jvkjdr132alNKsSr5J3NqcSiHBs6Ru8nJwyuB6ONt2Z8qyn96X+Xh6hAfkXKTBi+cLecmvpnN08/
4qq6a1sngxvYbLxW1qfUC9sNF6P4mBJVPMfzc+aj8UnFVV25JCGS28ZGugiZbEg1tYUuzP2OBj1a
QO3tCg5GbnInLsAucVrexDE01CozIpqbMTmGdQo2tcBRkwuCh8oMSb7Am2VYYGswnmsmMQqRRBMe
u958DAp5gjvnr50wj1bE3v8qEDgRKzM/T9jOyUhI9p7w7ys736OaITQhqi45tzuYcw4eTGLYRIEi
xTEI5kZ+D+xyXps9iCm/yt5qbfyw5iDZEgT4lRj2NrdZO+xzQSlfUj/6IMIt2nBeXxMVSuGLFIMm
I1ePRblnpP4a9iteXsOgA+oTeWc/CFfoA1fwBztNjl2el2snIiiyg126BjVB9u2SAIfmE+eiNo9R
HOM/b9/i/oqj2+lh1sogCI9VOf4UiUUbiGBL0rj9U9EYl7SBpwMywTDy+hAJJ9n2dgBkK207Bj/N
sZTOfU3sB6fTVlVon1xvy62TNy8dDm54DiLkkxX6FCJe3fWM6BcMZXzvoWpZhcJ9mJgpQ+Vn+jBh
swSqDw1IscnkU0oARUommwT9tM/hQu6WVszWCWCwEM4FS0xWoDJSYtKFbXJTUuBH3JXdxd5+SnIC
nGtgRWXQ36WOGA4iTd31UMQFhR+SNe1B7IOG560ywF5MepeeudHfyv4QKeLjxjyez4T4uVKfiJxi
VNJvXcg8XIHJ7TREf9Skvhq0l5kXxz9r0X4FDdUSOfc33SBZptFLQ2QOv5EDxMXjiy+DYqMy9wtn
y9a4B9yi9lUgEmSN0GM8RYSTHQ8rx+vJUELD6SHdWo1Zd0ew8ykqnW5ft+VxIG0oVRBsJBSjs0lK
HLw4lpFRhGh4Ejs4oB/+lVnNSAKKs4GTCBRRRwD4I/lDJkyBZ/xldRY817Tg11Bs5XZISwDEkBUs
FooTymJDDXdoTUeuuj7rdl7Ruqdg0js3H/yj3Q1Xaac/xmHJh00cbhGw1OxOOLCC9O3iAw8N19oF
fDir2BAoewZzb8Co3nQDQXPOp9fUJCkNMtrpFAyn7JP22OTGbjLc6MJI8RXQmb8xJfAiT4X3Xi29
x7qCS64YquXN+6TYW4u4TNYotUmB0cUGDA+H2zhynWkEwaZkvy89pKIdoLfn9DM8ZNGA0xmLelxQ
0fXFya6Xxr0uzE3Nzn4iQIK+xHLt9JtPP6TZR5DkTyLo9j0cWu67zmeh0SxgQl9SFcK7OgmfM3KV
1qZcNrORgyp3UxP8SffTgDxjCeuIMpnsB4NtIHiO5vaqQ80L/f7MLOudmoYkoip9ror63OYZn07H
R2hHL+hh6bWo+jL8ZKDM9Re43B7w6rZq0ggTGAKwrK5gNLFJuT4Rw9r1EHJV7/QMjmGLp4f5+Ai1
EkLbZIBPrxsDoXbtEVSBRSQKhm4XKyYExFxS77EpTiJJVthCYD8HoMOR6uA9QVO7zdInPedbYNn9
RVXFcaqXu0NDi1TE1c7KYfrEw3waHaUxk1r0eKFv72ruHL6Jbdhiw4rGihhcWVH4BrOH936T23T/
MmXkBzKG0TpTkfYBNGucRv0qVfiA5g7IHum5bmE9wDMOT7FwCqanBHWb5GNRT87Pgxv9ah35Qn9k
3yrx0xfQbklzbVd2z+PTIwxnOAp9J84/s7Dfe+TErN1hGoh2iMAnYfrUIvooO/nFnlrTSuRDQ60j
bkxurLi1fZKoBFee+rkbyruiYF7L8vChguKC6SSFo7oHS0ljVesjCj78KPKemM4vYyJYsskQfCuB
xpnU2HUk2lMBsIpCgyoH//4ms/Ns1QC6oRHpwhZo6XYtn0ctO+akoNfGsbsfrDra+1b9aBsx2Se+
DM8w27ZNpZZuehusJ9md8eYAoanJoLEyEtBjghSc8SoWLk2kLM+3SDW34BTBqbTECamJAmaYXJ+l
xsJsB30sDdqTg87bFRGGqeHfj8W8qafy3vDc6jjGPxrglaQsa0gL9V6MecAGAZVmtqZTnhovfvri
1I/dhNoJ8fod2GGaLAvEXpXHfBhfEPiAQWmm8ljWxqYZ7WNsww8HaPvKnTJZO30EH61unuoGRuCA
rSGN2isiGd5JvSPnhPAL6JjEPw+ATRO4E6sY/jcQvvKQufAcdXSgJ07Ett0+1dzGUCcDbSv7nG2h
x+6RsuEJk/5JLdZ+/+JLn/A/pJxhSCitS+cv6cgVb30ulX6wz0yHoFGJnoEgpyvGMVhtI54pghOu
26p9ATH8KZTo11CYFavDdo5xpjZqHGKCbDvelejayPVDCQPb8NE3JfOTrcorX4BfzgJ7vp5LEBlh
OUa7YbB2noa44VojxNsA+svg+CvlolgoneqjwJB98FbpzsUMskYzRfLayurrdKPMuiUKRhaXDjYt
RW1K+YOCPCMuhiSheJeZs95bfXdxxI9R1mSZW3O7gsYgd1kx36C3pyPpGx8ttUJN4jQzm9KDbpYN
66pfCqa68FeZT2pTXvev5hW4Iw7ekDFKvqiQ4Xeu0ooAE2qZs9GkN+2chfAw2Ii4lDPg901yAJDa
ci29N1JaParOtuwuXL3zwmCIxGw0hWVmUimsoiiDHiL7J3pZwwo2GsYF03JX/Zx/GBE/qi7AtErG
b6Ug2rrMM71yUkTlxg2PInXSRHud9esNrbd3nCTfSg3IL36f8vmz5BNY19ZEZo9HpxbeIplwaoRm
OOzLYX50S5zxUd8eUXcr0gBZFSKErTeLhCsc9wLs1wnwrzcREPCb+1bA45ScaWNSIxUcwHBFNsYE
DKuz6beOVX8fVhhxBrLH+xQTylT6BCb0aLahoPPI6myfZnQT3WHO9onTRmt4aAxNXH1F26LcE+7w
bvg63APnO9mCNTW5krT2Uhpby/E+uVixW0v7qslgfib++MmYOn/AhL0JI84qXSUcAZKtqUmVeHbo
+vaEfrSk5YRpMG7p5nrHyaruu7rlv8kwYfrOg2rdDw4ROgk9iYWuCD/9oXmC+qeOMTQ6lIFwY7uc
qdKX4yHw94Fqe9TFUfCsm+RTG8ZPexoILgiCcufo8zS63T7k1+CNRPUkW6yxkYcchnOuZmvm6l0V
NP5KZYdAYWl0hRMlXLVLeoaMHaHuOxCCTNQkpME5WoN/dLYIQN4KgIErEUIBZcUNwKWDuJSP9hTw
/E75dWchA8LxxYF+73AXQcO+Svv2cU76hYTmn9jV9kYc/QqH6D6rlxl6wTUQnJzFxEN/NQbxKgFq
+MGwn+K6PRGSc6kKPqBM1MMaQhsuqfkzm67dJq9Z6R1HX068YGjm29CpIJSV1APZV7hc2EZRUxdg
PuORIZzS8hZNDlRC6Iy9y8ii8cketRr51AJp4M7FjsRR3fbBFRyGr1mTgBN0zudENyKokqUZal/N
XXpb2U21syNjD98cPU1C07Gxafe1pbpUZFSaTehfZF/4OCx46cX40rc4zeqWSDPRoQ/LeVTWNoEx
JkwTAoQ+M6N6zoPqkPpJ+Ag2+2TfmOI4+p9uXfF7BI+0dh4Y+Je7YLCA7svXDkE8tNQaN/p4mli3
is8rmTCUJYVJuAcuaXP86bqlDdWbuJ/BDzY9xNNM8crHt4JBsdVAxPUNk+5qu4+t6UNOLfdheveV
J59boa5FMDsnBhlHQHdER5YIHdPkMLpJeIm/UfJLqdoAGswdUI59rm/SaPgF0NxelYaFRW9o73EF
ZEYRMA/pX9qG59tBGDNE0WPkYbyb+EoMRAsCaLJo0mDQNt0EDuLMrrikSm3YW/wNo1KMtXmzqOTN
7ejQ6oQR6Du1WvOpJkwlhp0lQfKZSstNnXgPAIpotMAejNwGXLRFwEEc1P6qj1xyOUL73pxaAfQL
BlnEeUnQnblVuX5B5K+jn5o4hb2MW+q/lATdBNAiHOD8YSEQbiTtrvXAXQ9rBsx0VT3bqZuvfSfn
CCgNTL+GS2jIu2h8iqKKzcaY0F9kBLNwVcTTVef1scb8JVE+sT6dbqfI38b6yErNoua2ELrYtrYZ
rBsnf6HjSlyIG9IcVS7B8VzA10H5SVa6edA0jcEK4FcQFfHmZNGtDEJWYlriScnSa43+xnUMUJIL
DypH9My1wWT5F+LNpaSDSA1FVfiUK2xuNc2Q/lUN7Pm9a6iNaSSfDkjLtarIXtFVfqYXRKnYeBzI
XI7nkGkpY7kjKcXnKmdORZwOL2Xo13/kNCOjYdxI1vvoe9HWqrFw25488aF/TDo7ouQuV0XCVahL
yDwh9kXZ7VZleGvKmWZxOyC9yIpbptH1GlY60yctfw0LsTPLQLbiChewHrsRUH0T0bVKNpPmOttx
p12JE4kxBL32sEKCJV2K+4OSEOnIJWWAo3FlpcYpDGCkMg/bTFly8iyaWVDTb9gONqmv3DXAYwCB
LqtSIw1wIWrSCjgQ3yYUoc34TF+g7n5ADSWtIMDpKDvjNeRaknvec2cEN14RdGiggCEC5doig6Si
IhR0W4+hs84qfPWdj9qhdNtLxHEbGzhTuFcSOC+vaSbClKTCX/Oezk6VbMB9fBBLjOmP9Td9Wi27
SCO4OIyjYuDG1bax7WWWfSWycFgNZpaTMla/lnP3TDrH2WviXws72J0menGifHZAVh7rMsUKVxeb
YQTiU8/qYQiacu1GAbe2GDA7EFGzBwTENJIaxT0i3L4apSLmwzFPPHTxuu0THpcy0zuigV5oQd/Z
jbgZ6Y2D634OZDgCXhY1iG90hPVInZAH/pY2qL/39MCUsPxwVHJCEMCjThxWgrqHxtO077z2oafw
LDJO8blP/S2Njx9vpofxlFvf3ktx95lVj5bfTB7jMribnPotbkivT6Blrxx8HKiPQGwaUtwxusO/
GkGWjotx5DtoKVE0v6op56pUeh89qWfUWf1x7P3PGvCqsvRLowNrm8XytWIX2YqWPSmogxuw6ZuE
a3Ro3WVZ4216LuKJVXI97A/UxWGcvQQ6r05e+Qu7H9KT+tHMZ6SDSfFk9jWCPk9dTMt5JDvgFZnc
qeoF+AzFxlxoGuz96FB+5uPdVOor0ZjOIe1o1fXZeJWzZPr6sc+oTpjxop1PMSvwdq5L2umkz9Lk
Ata7kBCnhQLj4fIKBJDkGnBJ6nVfLalk6zbx70VC18wmKMJaMBVD3u7xEONQMvKHRDRfXkjOCBOC
LY7IfVTQdNAaPFWestxK2r3o3chfcZp9OJIfEuUJR7SYV/48Y9qCO8xKdQDMvKkU655plGcrszQ2
LupTLJk/yrS96wOiSzWf1c4gvGMoPdiK0/fVJtzYJZYqTY/VtRu5jOIQDUzNgwUfO81+qqI5tLp4
IqRj8UTabMfBeUIvvfYb3j8vpvZoSro6y0xq1Vmuf6zy/hkAO9mtOFk5KAe2Q64DI5JFaJX9MYWh
+ViS3m3mEzLI4g5XN5FOVv3mECPG6BSBmlLN/+HqvJYbV5Yo+0WIgDev9J6UKP+CkNTd8B5VBeDr
Z4EnJu7EvOCIUp9uiiSqsjL3XnvpJNackGeMC2VOv2b8RzLq2GWMOaPCXsaivqeuXNcpMo+Cg0DI
CUAzntuQrAV6vVQaLmXfwLjQhxbFMc8Z2TWElvzJSlMu6CqwLZCWsUQ9fpu6p3rgBITH3CmLGzo4
VD0mR9V2XHAG2MbC2wYxFG/Ru7tJZ1YyUnCVYfKREjdKRGi1D+yc/pvnlevc2pdEJgqD81lrTN+O
tynC9tcP6FTVM9Od7MsT8phhxakzWhop/excG1+jFq5vxuCwkcFJhD2pLbPm1daKSzZ4R2KG72nH
PB+WerDow+zs0C7ZES10KMjBWLi1lZMbQjqFVSOGarepxVOrJMmvXYayh3+vJo3OhtqZkQWAkqN5
k4nbrmON7UzHks8G4eAflZH0Dl39B/rciqRhpoid80ZVSLyDp49Lstr2oFBpMNT6TOrmOWcYBJ2w
hCbKSrNKpETJQbR8hox/U4Xtk2sP+oKONGFxTCJcYM5VS2tW0LXrqu+xTw2mPqxjeRq/CldqB/Zg
HMKYYwwaaZLOd9sV1nnEsE65PL2Ru4Cu338xk98uM54NVYE1rXo+ckQoxNVgbZke/43jkKgcV330
Je+1ZG/vOE9u3DL9fsZfS6nmWc/1qC3d0GrpjHUf+GVfJ5Uig3hDX1oVgKkNid9G2+hTnqyrrizJ
ieE4LMKTCVtPWkyPWjIRctC6i5rg+KTpyMXyR3edBDonTvH1SDIdmc4smr7/iRRyJGRhfFz/eJKW
UNvDo5xTwpIuPZGcdqAQ19m/emcd58lblurfUZAVC0cz/qpMZzivgEoDN/jXa/WE9wVBHABHFjG2
03Qcw403VB/gxf/qAlWM19sLglXQKObtP3o9LrGcjZ4esoH6z4Y3swx0DKI+IoUpKGmwMP1cAMb9
FF75ZBty48oUTzvpo0mWczs6driWxutEvjrpnCQD1PnWkSgqDPzhOLeQ4AlO6mahchwU5l89HPuP
jCy3cd2Fdkfj1L4nI+tPghlTOuJNpPlHk1E+MDd4qUkSQYOEQnrABkc/ho4t5UXsetHWST8tb8w3
vpt9eQOSkoSOHj2GN90nJpd1S1+RsskIvtUAxwJHKUni4e+grVAxiafYIg5yxm21VvKL7fMvIFva
nE2z6h2kcMJK3yWkhxtph60c5ozzYRHEHibqoHlvJwcfbEgGM5Av9IQICcyCcNKUWO6aY9R8i/yr
k5q0LkxTUypukaRLD/Z7mzXyPjTKwJpOKDA6om5Rah3vY/ekD+SLFfMCpmX5yq/E3zDw5ujHQdt3
vgXaoGOFREq2MsfxM5j0o557J58ncx6SwsRW7X0Ky6y3oh5hFzlbY/jjVzCmUBn9NBOhFGWAJ16f
rEtUWP5aSezlWkddL9vi2Rxbqr/xN8DuQ0+dN07SlBx8i9pa9huPGn45xI1NJHTYrio36MHsaRi/
9eHHiDERV+P4DSsNHiTyyiVttQ375rhMZ+cvdpe1lnbyNsqnSifx3AoJrcSFAQ2yedPzn8Ql4M1y
pWDFG5EwKIJuyaWqigqNXYpkoDKQTgm89/MEj0ZccjS8MN/iyEGG3Vjb0eFNTZ2qnAfo7jqw6n0U
mD+a0WeHTvenWwkW8yatGBS58ebrfnwac1XeB2d6EQWREJUBw0DqmN+7VtsbAd6EWKVXI3A6OsEo
dHDwE1RQdIempWMLqvwqYnXPdHLhykn71OOe+Kd4OzlTvQJXzqQLt1PoxM1lytpTYrJ/Syf49EMc
5npSI8vjULNpDSq9tonpjFuboiFPzKT/RF8XZbHj0SP1HcFkSjbbSCeUc1CFex1g1CwS48nQ6I3a
0RgxaG+6t4o3Ftthd5pAXKJXzp5I3tkwsD7CyrWPcdC1hEin1K/Tu9bQMtPjMZrDH4pF6NKXDQfy
OSnLh1S7x1V2krBjmgxOtOMn1kF3UkQ9ngdNRWkkTiPByBznOR/SAPzSg0xLytgYtfvJI0dUS6Zi
SePGZfOWNKrs4Tp441cujPNgYlgkrPW9U0Fz8hnlL1WU7vvE/Gk9WAvEMZANqx0r8qrpqeXWEgvT
t6Njk/MQti0bFT3D3m5bDcRpUiAHLE/NRM4VC2h8tLNfKVngGy+/kq1hswan+oJSrAeVwUp6Q/kZ
rmkQ7icLfnV7HSiJD4af9AenBrLN2PmK1WDuuSbWKnXocTr8hikrqYJKqKXowBuf/I88JpQvF+dy
6M8ovdG72MWi9MDmx0QYVw6c+MHedZkk2KXMrmJqdo7ynnpB+JkiM/Kgt+3G6Kdrq7X6MRkLeIx0
5Kkrw0NRDx7BK8zV62ZNagc9Y8NlkXCK4J6GX8OYwenaFYT26En0QqrEs8WWtKj6gP4qY49WTLtm
ilALjM6ttIpjbfZ7A/3VmI5X35bQILtxiyev2QcafbM+c94Lmv8k8lVo7rQ825FgxdiBva/wIeXV
ifVqmATnKa+M/2X1xnbFB21LkItYEo5qDuiUqvingJADNMM4aaI7WdgFUdlECt7aAUqpoSWb0kNN
mpAisBoprVaFzYkvpkdba07EvAxhcuCEv8M0HQTYyVsVD7BIcATvxLj1eGX/+q3x7ANHScKpezYY
+j4LAjL5gJnW4fHQYo9fDgVScSesNPKroMLrBKISOok7tC5C/WZ7bneu9Xirutq4ifny3/ct71Z7
Yjy2FnRJXif4grCjT2mV7iK49rSGh/juNEF8D3oNzykxXdvG8xzSdyqySj0gYpe64uhjxGOwceaH
JPZEGw1G85IFSCN1mxPm4AfZmXXbujwuvUezyLcJhvYYBJ1q8VqqkLI3imEaQddDK2jVz2jQwXfi
lRj86KiF/vSGFe27Msvw8niUI94jxD56Ur2+7GdbTBaqKxu4fUnolbz4sAJZtwlbf/yQhLxynzpn
s7QDitrWuffuVN2FzcCCB1HN1lw02SVLE1IVTPPZskLjGTzi0Y6c6qIbcb4Pu2pYxkVnb0v0GYhV
neHW3ouWaaiaOXy9R2U9xuUnbfAXqRpvJeow2AiNuSXT1nhpsvzv2fdpbz9c7sjVUkLSweaXTT0c
u3mm+biAdmW62dTOPu3M5cORqSu7PY3z5fHwcSmEfdYJal7yQaI3CI3eJUTlEPR4mRcP81jTaIyh
vfC3VmP7ZH66rpM9iTBoAVMEwTZV2L7Mz9HUr2STLGv0/B9DbWusV2BdVZwlH4lO5ej3Ep1GF99G
Ksc1v3e3cR0gs47FvJDoqx9V2tmFZGzzlYj6HzE/8sYpWA0uDBF7UpyavfitYK5wlJUfIif33Sf0
2vNPHpem6+xjnot31Ll/dFRsL6OgSWP4rvXW5ODpekZ/t7xW3dbt9NcwmvKl9JHb4S6qNjZNgblp
8Vb5ERozTHRL0FlkRbVrNU3BtaShcKV7YF/tq2dUwRWzXL/mEFTSy9CBeM2XR27E4Io/fmzRQnZo
XHhm85KMcXUxvLa6dAKED4mXx6Ld990MdRpjeGMMR58fly6rDuVQ06PW8/556EJcPUTAFmHv4OHS
7M+8BLVsjl+YBLVNiY31v29n1HceijEH0FBr5OYtIabHB99VLuUj8iXgnkKf1S+txuYDgxEDsJDX
vvqVV4IGdPq3OosRL2TIZaaMUCsvOjVwUz6C8ODjJNvrVZO/pXXZ7iXGmWdtSo6YBBWNbY2BijfU
+9xVG6CR6bPmhd4mFtbAiLCmemRIyp6AlAZNKMCguHuHdRX8o0/bKgxMSi/YAgxPHueyYIF5aKJN
5Kpr1rh/aVZAyLE7wuSNUkNJwJ1GveXcaZ7ktiHuXlrU14qMNOpn46ghB4I1Pn/5uFik+h2pejE9
pFmwHcJ3LfbNO6f8+NUcfGzeenitKoPY817Jde7jXlaqtfZ2eY1j9QfWTXT05SDWXtcXh7rqf3Wd
WU/WUR0CGLLM0yheioDoSTwqlPJeDxi7rcaDrZz0BENuW3j2rWNHvWWDa235+7qdLZS4owxcaLG5
ye0gInqLSzaWRHXMX5WV+lNBRNu5HUR6L2uSH7xZ6EpZW58LKzUOkohhinOY4DkdRKbj3wr9zB89
IHbIoK1zd5Elbl1Dl1scsenusQ6bnl8cIlxji1bPySjD/L3WkugStdJ5xu0Z3VDw/x0Qr1xU3Afr
iOhJDQHf0etYofVAupwnvC2VarHVRs5vySBRvFZ6uH0sDmpeFSbFm8jofWOgyHF0Guy4M9onz2mz
pRyC7gAuAH1p2r6ZpYOIKaCgr6ok+Qj1OCEEuQHI5crkw0v8Tyevio3TmRzf6rE7RkXdHa35q7hJ
NiGegFvEcZ9Zdf3peTGBqyojAdpDe9iNUEQynzmi6JWOXtEqnh8Xy7PfNdSxx8cjfETczlG8Sln6
/vsDuBgIkdN+u9BiksqufdHqreq97kqmdXd1E3Kowsz+WzflQSuq36KOBWPrJHnt42FmIMjnVouG
hcn/ctSw4K/8Nh2oDmgMAY2yfnSbiYKXG3+cCAF9mWSI2Bt7uNlZPV3kyGSGLOIvJx7bVZAPct2k
9r8cVNUqlgwUictG3RGCtVoNXusu8YLF57YO54SS2N907O/0cq1LrUv9XM4XM6NXtXg8tlUJQCmn
x/F4SJB0SSRvDzp3ZqTIqY4ZaZf5QTqz6cqrnzGlpWhwmnCrWZxuyxaO1IPaMeDEuJsIoRe+FTB+
m03JcjST4+OPSJI6T4mLSoWPQ+W+0zt9r3yz+yFO5aUyyArstbNrifhu2Y2xszwtXwZe6MIyqxjl
O3R1Hqscmgn0FO0mqNEx1/Gz2Zf5zkJOs0vaYMY1WNnC624qzscjjXLV0zZR3em/L9UgN5kxWHgi
Y/RnIjMgio8GQYLdANKOmtwIDW1dFmiK69wx3kjJYaVl3cwsSixCnLdB5z0zmEhxgTE7LEk9fO8C
j1lRzug4AadFvefeR9o0F9R/5yBs6y3rtb2MzEzcnCE9KNj8R9krQiecap1VWry29E89bcXl1nNj
XFz2nJVftz9kvRLPOBE13/i+OMUKz5zj6BMDIrEn2/oNvH65y3IM1oaZvyII0RRBZxqwubIkR5pF
CrUfB841OMZhHXD73YQw3rTOob/bM8EePYFEpoubQ8FIXxHsC6fY/Aukk5Gua+lH1PD6MWfc0Rl2
cZHaUJCcRWVCxsDeHNDbuZprbKtIJKfHxdRmxmQybFOWGIY7YbcZZfph5C27HFo4urf0/akfjWNZ
01jXmVVqsb3OsT4tWZr+tjhrtpNKrqlD+k0Oi3qyGqbPpnaspe4vuhz4WqujTjchkjyNfrm1dHWm
Xh22FiC8FG3yOfNs3jrWOQt1rhJG+tpCvVPI4j/zCCSbpnvo8BjzegNaRJX04RoLeH3GI6Dvq6F2
dv5Ud5dGqpqxzpi9xGpupeWGcykFOltNG95LWiM/pW3+98X8Ha2iCZpEWDUw9hmbCQ3gDnVX8JLH
w7PAfoZYHa1kP6kcOMpMVpMANbvCNF8Dl9+hycI7IvnN+NE6df1RJ6Vx7DhNL926Hj8GW99L7KIx
KiTQlKWvSE3y3kVEa4BTwHCmvh22U9ISMtdkgCKM+Sbuc+c+GAM7pHGwnU57zjrvzcY2xgnSu1tu
UtCwYRZRgLa8YdP77FJ6n4mMXnrX7K91jw+OT+H9ccGt8qQyzT7Ca/LRF0YIsv+/4vFRQT6+h2TS
Q3Dwt5FG/YSbEzdikhW/mSSzL0sgtLWkjFkD51bXSd7iWVkcGLzKbCLhKekNz9rA8dWRonAAkCwX
l0zvf0yj4m2dkQWPSzgyZx+DYWlJS12HsXU3qc0hKBgb56ZB4FkHlXkERRsf29GTu8hNW7L50BI0
U9HvxnnJMrRSnFn/HAwMh1jvT0pIziHM0S5xFBvnAI1OCDfmK526XdzythCe53e7vCvHVYIA/asx
jL2bZ8Fr0aXTvhTJT+lUZzNlF9YluHXT1xhexzQw0n684IENtuNABi3wVH2du2Ikwy1hB/RIQHlU
lrUWD9cU6AE3m+IfnonMLvr4G5CH/uKrLlxEBpVggexo3+u0Wk0x9hyEMPmMLXED0wxDyvj8SSO2
d4WGcrariITs26Y6O02z0e1mPDweGdmMT82z89jcadF4t1SY4ZPmafcB8baZBB4zgIlBopMat7aI
o3WQCULX54eP7wWSLUPJ2ZRMTiSZFXVjHEXa8yXHle/aHMutzUDr9LhUrlsdFM8gBrd46vqrFjcU
d6gxjqPoDVRPjoGW1R+OQc0AtoGdtfJDYe3RDPHZr8OhI650LN95eZiHV+NXksYOd2le7kOpGIa6
DJMVhN8V/5KDCLb3XlJXnSo6el8cfEz0FJLeSo5UCPBXdE6I9VNzZmJ89iCQFZ1KPssWd4VulIg1
9WLbG8rftabb3Wvd5I7NhLlyagRCWuUXp6Ses9/zDTNJ/9QDOvQWtAfjTdINmGlIXL1O3THEOflm
NVi7czl+dRbmrqh2x33sDPaTWwevCbZVyANTgJlZuJf3IggQTRgOg8fJcdWZnvFl7BPs6sJV+S4L
vb8oEssNQEjziKHtAyESko1cphtEbBxXZULzq5v0xWiHzb4TWMVbP8fJalimuymcSyCi6a+dO0y/
hyi58Kr0jMcbfYcF9gbxMDqTqlFuJoLS1hW6jE3s5t6RmLqYVk0w0f3nxbd6pvXBaIlrxkTq6sn0
2VZCfFd1eDHGrP5yDMlG7vv282DnIEfycTyVIa2J0HfMbTQiYIn7Wt9GcEs2lQrE9fEVdB55hcH7
gg1NHaqGdifkb5gA87rXTaY6Fe1HmGT2paEFuHNc+S9KefToBTy+L5XubGNQlHiYSOW0KuRMesVc
ms8QpA9UPmWHUe///khTMljrIFNwtnvmwUaI9yCjaPMK8/jKSixJdIP91tXRePzfZZL1//sQnCuH
SAG9578/kqCOqoOmW/zvqT2eqTuPSeIYsc3jByKhGDSMMT2qJiROd5JfhsU6lWGwYtiTJYT8TPEx
bPvxJFzQ9zpuHhRQ49OUh8NTQfZPRX7uNexlDdr2u2r65iky+flgObyUgOEff9CJFZlEOJI2jmdm
B1C0RGDFt4ZB/amaL0npIYr73+MCBWDg5lcIscM38Gy8C0SJP/WELZwG2dUoc1FgTQDvp6z8oxv2
Swz8dynZRsnCVXvftj/RyWDWt9Gm+DBol6mNNd5KN3ycWaWJuVs0ZpJsaB7sNde6E6PsRNGTMGP5
AvL6K2FEQXAWKsFmE7GhnT0n+GDcrm3jYd3Xnn0O3DTaAjXyl7a5Eoyrl7VNilNB/h5I5BmpywCZ
mCmUcUPublRdnTjfzKVYyrEsK6e9oXjlfbv6UuUAN4pzxy7qewTlbguIMwLbH+bquUyFs8TbstdN
4ruXhYagGuVOgo9HE0dYnT4IUMTQejKFJ1JUw1MwtBy3Z9zr/Agh1Q7D7VvoITWBH+KsVELhqlR9
yNroVndYxWsj1lYmfb+4EdOxxlhXEC8lGkSV+gCFofXibm3X/rVxJ2g3lTbH3L77DuNAx2I+mLYH
2mz/LJ2Btp33w8Lpo7e6IOVQx1U99gINpddnKysaiGZH88+Rwt309hBgwPEsoitjgOQAPDC+mssc
LU67obpBik74c6cx0E7zA7HoFS0wzFxxWd2EURzjji5lYRbdujabXRllP57obgUuaS0NrpHVvCc4
hJ/0rjj3gTz7TuMtpUvPii0MP4RW7RuaD4AE0CqJkLAtHPvI0iWqLV29inmEYnfIgEzqqFWXq/qU
Ts6B6em0iBAIzof1JTne6oWD4y2CrDd3z+io6+puV8xRWiPBzKMFer8bqD6i4eSkqJiwoPrHhHiR
o6PRSmvznphf0ueUyK1zlry3FQGak09fQked1ujOukv0U+lG0XPTMNgtmd7QTjrSh74SHYskxvDV
wS/YznHJQHcc7TVL9/zpJMU+7uUqdPuCmGGpr4ER/22cresgJRu63jpVRbmfmpKRNryrtafXt65A
Ek0GKZj29rfqkm8Ne+NSRKrcOTEBNTotAwTLQ7LsWvdnSBPMCrJt13JULf6z1FxlyQYFcMPBhhTf
KTiKOkHRjy4SNWSIrQFY9ZLYyaU1mf7O9/+5cvzLBk/LwHT+1t9N4X8MdMnwQtF7b0f3nOuKMKEQ
GRXmV3Yje8Ks1aQciV2epf4ZRdAzcArcBAMTtPPFF+hPsiZCtR7muF+wJ8MSQVG4R7Cy1hrxpxF6
/cTwlL9wHI8oP5aUST5mgIY5UTN1h/kTVGrpQWtA44oc9WYpnWPL7Y/aNnLALaixkGQ6k4OOcN5d
GA0kTQKv0YwjCpmdyq++Mp+GTC+3Y9J8ynIkhd0AOmL3oSAQGwllKDal6fsX2InMHoWLp8sMNmat
/wY9LQ1Gw5yvVA5VM5OQr3HxTlG2Fq1xiXkj11oRk/UMVAS3BTwF4XTfWQOOEBk7mpfpvTWrbVfM
3sc3WTr5Dp1hgMiotteBKO+Ocrp9kUaXTJJ2xRI+rDqbEbkHxHein7qqCd1JB3k3zNBaaspdVeHw
YffiGMhiq9pqLzvCk8u+MNCAyHYxpBhTQzQEaYD6S/fVCI9A056ivd3HxTbRSDJu5DABS4v/hdil
DkimypXoMAz7qlzLWLf2mY68g0PbmgadtYkUGc2ix9abWy/xMGnMR92NWbUoaGJTrN2BCGxT55Cf
kKBoB2cpta1LHPtK76GtJwMJaLVBnowwHWRvTEw4rV5G/0ULqYrvkDZwrAcdzr/gbVSC+OISr5ev
3KUbiK9A53jWBUebVL5d1GEArpiBc2eziSfazH92l3UeTQcjive5QlpgGHAnBo/yY2hLHWBAjEJp
ROHtBM7RD9U3opkM9a79VFv1MlJRwKyJmGtsF6ijfBkuwn7ObgDAnBcdJ1dsAQL51TiQIc2Clu5y
08pxnrEgovJCAIhvOUU2wDLGikF16SYgaws+EB5nEm6SEf/AGPXHvnfOIxDXsynkJh2NdWSKNxlY
9AM1flu7BhPRVBfI2vbKII1uY5ZmCd8pwfE4t/RlxWwo7yyc3opJrpv3nJAZ3C1ZLvB4UE+grcQr
B6y6c6PsEMu6OTG8++hHeRzLUNtoff3tM4tpSta6eU8k6pcnjNuUOTYR1bTEOTx/Fln6lMX40MTk
a9QEP73tMsCp/Wrl1eInVCivi7E8MjXfjqq7W35ysLWoWEnHbjZjf8BpiqJ0pPMMIyQ4Bq14yQrv
oxrByJvype6aGKmLg5KInOORkPEnf5rM9aQxjZJF/S8P83WaauE6MyRZC6RBayNuwxajBS2hXVFC
HGBYTE03zsMRjjlV4l175QH/lkSA+dmso0hdoA6mYdwc5LEg8afVlCiGpumw8RwTF4OdboPKwAfL
sszhHpYp/0G3wWGgJGmsCfOjkfwZLZQ4Go4OWRLPN6e1WyG2j2rSeeTeClZeErAN6xhAMUYigqkf
X+ZmdEaEcBTMZcAZp0XUWvSMVG0U9cjzW2tdu9F7HqOhjfzXRKMqHeidcZuEw76MeFMox7qBaWkV
a18tcakgSHAG25n1N3HoO13qeAjP6ZFS113qcYz4G+ot299z17ScaBM8E4WzBh6GCAxWq05DhkEA
evPEb4hdLWKxToyGGEIVcS8aNMZzED6aeq+cpn3vzPIlF/Y9FhrjbPIN1qUGh76IrnFhTOxk41GU
KJidlBm6P/bn0i7qM/Wog48x6PYadioN2yJa3XlY+mOplJIDwg7gDhFS8lc/tT7VT42BQa9PJcyP
KGEEUNLIzMtiLefzsRX28BVcf90b6OMdc/gJEuM56/uLdDpjH1nDF6miZ5EF1s6LjS/3boJFu3lD
gOrBhWXEmZSdx3iakJuvvMZ50jKiaovJYSwLoiKBrT5lhybiM9W1ydqidbbMQ2d21GOvjIV+g82y
q797t9WubMa4Lx1YADGBaqHBsaBu3S2qc5RvN5Cu5grZMitF+Fb36jg2nn2AE90QPdH9civ9kdlH
5vftOifoaBcpAAowry85Ik6scss0lIKbocMBbNLsLSqynZ1sPQVevjLQNq9sX+jchYODa61kOBH8
M0vtvejmeA67G5eDHc7YJ8ZB0qFFi9cxWAlTYKfpulMiErFqXSExy8l/ktXgmKNlqi0JQIBU61JF
6Nm1riQn1zpUvbmdSv2uHJYpNwz9GQbkrRNM8fj5qdcsn6iY1lhaGbIylNnWVkOYF7gDimQIYyjS
yk2VlfaxttNvQ2P7BNszjRxRbP2jN8FcpPY1TOM3HNHE4sxwHt3uVnGX7Vj6EZK5DIVszGqag9Fr
3NhFAE6y8g80MQ2MgeQr5FG7SUY3QQkVH8aAfbXHGLHk8PtbTz7Si5YJc+Kb38gFDTD+4qqPsYcB
C9ahCwE8V2s/ZRap6WiDB/mscu5MtxgNwvIcH3ZBErwGzpKdirgb0AN1/C1zBylzKt9UmO9I6hj2
eSW//K5fttB8I0Y6S45XDU8EzXlY2HukPwWJpMDxkIl/1uITpOVsnOR39qaQjog0j2UHn6gltsLR
EHeCTZtYhytrW8gp3MtkuqN/QXSXBB8klP/ry6napIkPfgbqdZgi+KhT/3N0M45cxbMbEoEzRsQn
jMS6tFZ+lUH3j+bua8zqiRkxDDfNsa0r7dS4oCfy+hNY9k46E0EQAfwORxjLoqby0IdnWU/9piuq
Q54UBF6MyRaWtLHBAlBg30MokqEH8mL3O0FluMrDmMaHfBUTeFJialo0CfQ2BFFcpwkRa1S3WGDa
HMbxWH3nFgZOhd1fwUCpYwjarxOy/HJEmDhqB7/ca41vbG2vMvGJVO+jZzw1eEYk2spjP2UfsPcM
Th4MMoNxahdm4/BWGhUeObxzdOmnlfk1Qe5jL0SU7Ge8R7F/7mR5JToEK4tbv1LDbEKtZ/Lm+dy2
vHPrcniFnKVmXt83OgHz2U7kT6Th4NU9ZJSk2tsOK+Q+JzsDYELYrfS5Jjad2nrySv/T7wqUid01
KXra90UfbivNY4aR61/u8Eenr5wa7ntqYH+1Av+nreoV2N0H2+pFNWLWykYvvqH6PW5DhgcKS9jk
zrdCt+4kR1StsPa+Pt4BKCyA3d5C9tplOqsOVW8tEze6OziIkXMBEjQyRNScVOoeieIYFulKWcrZ
VBTNuQf1xI7Qubay3YqcG3Aa8TsgPcVTmOIk6TEuyShGut17/4zJP4wiv4vaxMrSOReBusCgq4gF
OgITB+Qb8I57co+8XhvBtGmRssmBwOB0qDnU+AFKX7MSWOcreyMNDjEiq+YYjXqNl/yu+TjssJcx
fUfR19KbpXLT4RMYSJhMC2pJlSDBonfoplKt/ALJP4bfIoA6ooVYWdVwxLqy4t3/TAL4M4NIvzXR
bMMIuqCHIY3BwitDwbVXcKCTyRw4NP1wwu0XYTjx/7f5waXRK1YRb8jSR6ev4b51km/V4zsh0ifu
2i/iUbuFp3WIUvPsF8KPv6ghztVNfAn6Ezf31hPVpylwbjFFvSV+/h3kBmfFHrWsmDZTi8idWcVP
MTSHKBOnzhb9YujkGQoGNbLZ3CfNXtsayRmRId8j3Cgkm4SE5wy7LGZtIvRk5eIzhi6+8Lz6XQX2
OTQp2GPDZqEcTkLa0cZW3bw2/3pxspb1adLuekuryDRLinpE5UP2XKvglFvhYZLAOh1RvXSO91Z0
iH2mgdJ1ftZN3r+6ABEK2knJL+1xF2mSCfVJq97qgWNNY79qosdzWNEuMXW1NQJJdtckt6BDGBlF
fYUAZtEPzD98s3yOCXdZsT8cIIevG3sfUCdFvLsrHRHDbuynN4NYoo3OPol3zyqeRuZ13PnrupHF
YpwXEMgwKaWCvbBaEpZKFAmbGmc9TDsYbHqOta50XrUY5ycttEXQm/C8WbFPAqylVcI19HSqtLGh
M1nMnrAca+fZ1vqeRF8s431U03j26tsQoEVtGvFdx9o7XQESb6pBZ+Zq/XG9FxT7AAcE7xLGC2M9
rxYl7DHQ4VG7FHjnZhtViUo3trsd7dQreqI/s94mgiixKS3iRzUNiaMnozX1hol4AiNjO7hvkxAv
6DsApnnli2cUpzwOr1HDfuTpP1b8z4u6dCVamudxEV8yxsBASD6YXqtlkV6UKU5wLF4tXVtManCX
psfthOFo7s8Ev1qLiTNt8bu1uIvh1poMKH3oc8zkPMPlY28kTxYeIHoLauuP+o/t9i8DboeJs0lK
z1izq+c4gp2SxTGqXaLYQOAWPwTcBTtVOiYrofGjJYxmMibOK2fkNw2U/Yc2DLlMFi6iMCXivuDg
6DGn4aMU8DJUiv2GCrTUnv8PdWe23EaSZulXGcv7qHaPPdq66gJAACBAgOAqijdhFEnFvu/x9P25
KqtLUqYpZ8ZsLuYilSZxQSweHu7/f853ooKXIBqd0jfYDqykXEB5x5gRh3XekWdckfSkCxwKYYNh
pnIsP0BufcO68ZAVw2mozb2Wk3qReVcuKcxzNX7OG3GjI5PcIJckGjy4GP28obL0YHo442I4ImyX
C7+yBqyOtsbaUMIB1N2cuQ90yLq1aVISuGRS+tK37zosRt81oMLUGcrlfrbqHctMfUF+4sjmHNsg
xZyw388Zq3fWkDNe5spby/lFIWYMm9q0PaFkZPH4sITFO0YViqPJgPkskyxw6O93ALpMWF8sxrIP
a7FeZdY9sKmDxTAmRCDp10FDqFSu4eSx2fzh1W0ghDDqNcq0qzznMRPgluY2sM4Zm6KS/gWAtUoa
XH1Ho2bm7HDneXg7LpnQvi7FXQrBcjeaiIvdMaae2rHLq7TkNkFCMLsdRQJ7WNXWbG7awrg4VfFG
s6DaWEN0HyJfDAGTMwnFfrdE5AW6oXHVwllJWudT06cvFfq9mYbmJnf0k5xpNveobMZTjGV3HAEJ
wVfy/KYEfeNC5RITeuAYOzaIOYiQcxWw4okeWs8y16LgQSwHcrAW+07XrchveigNkRs/xUGRHrvS
qrZeDB9UjA7VxPom9gJykMN89tOFAZkR5zEShVbOAEiKWnujA1rx6/daZO0Lr4tOtZVzSwLex3Ew
bqDp0bEhFdscA39aeOZYMFwtXkg/SXPpGab9J5GX4TVqKhBWrF4gDUrF+7EmnSw6WuWNo11slAcH
ZNYKTdkyi/extza8p5iKlA/OpFiVitdTe5+jBtktGwdK2ZP1gYp/WTm8XTc87VsURmuxiGqrVVW7
theKnYuHsXygmwRwQvKtjfdqCtQRcXmBvV5jFkcxDdwWoiX2PZ85Hl4OotMsyGM4aLzr8WHtdTns
a1xI69QJMFmL68XV7wqgCavQ9nYRmgoO2xnRFBmDiiMgMgspIh7BiETEhqnPds2T1Y6fcoOFfJ+j
eccMgik7pRYwx5S2atd7R/QEFqZujuxGiwMBZw8U/ipqovo16N3PVTHT3m6uKiLRLmWjHUZ5qnl2
sta11t0iYNupx7XtvekgesO3ZM/7po+eQnEIzO5xnBj9TUY6sErq0/MnKwKT1rUOuWGWgF2Zxu4J
j8+wkjiTfBZfT2U3Cji089ayl+fQJFNssYPt0Ft3jgzR9pF+MeSgQF0xHEjvO2pucy60wVp5gv5x
MrPlElSp4xFLxswSe8baTEBPdMlt8YWsLvyqxEDzCKAFNfuT7Ms7XejldT6Ee/bm+YoSwI2sk1fL
qOmMaZ3C4txiT6jU0XYUOg8pUgW/80LBYHU2JQ25M/zjCHOz9qUpWNt4ro8YyeOFG6+mRgLGgmVq
zY+j43ZX+BECVGrrBBrMptVZ5PVZyERtJ+bG6q2TjbsAuGZJHdl+aB6Jw1V+HpcssCK/Fj1KIK0f
GGrh5DeeRXd3AnkeOoBPCFPbJ1m3Vf81bXpOalc/pZj0N0uaoj1GpoK5Xb9FHOYidJ9eiEmw6D9u
QYD5RWSSbo0iFdEMjUqVjEbJhPk0tTJ/7BpKLhrkrrplcxKkW/ZuO/S0F2vRvhZJ6Zc6SE9eNgn+
O0c1EaJj7n7uCi2+alqQX6B8VroWQgd1UNgbkXdCDR/RWOZOUxLd6jY+CWEXWD5zwZVzRXG7mEO0
Jrl6YQWLn7uKKEY4Yc2mu0fPjqHC2A7kKwVLd57xSVmFqFaL2X4qYcv7QaykRdqh65yjPk1+SNqz
LwQWhERqy6FuDfSl+s51uvDWddku1jFLrIR3/atpGTdT2LPJHW7BUTdXkeEeNbXqBYy+bAcs5iut
Gy/eFGf+0pp7vEj9OWZoJTWV9aGD5B2K6Eqa8uu8IK+R1rCeNNHxVq2uQ9FRJLKhCXtUGvRunZbh
u93aAQw8kCkmz/uGsMkvyEEoziU0sJajabrWocdK7YbFRXrGJwWUJuDJlLx1DNOZ1t05ImJqbfHH
bunkfmjTp9YNxTMrwBAPRnBpbL0/s40frwuPlXnWpE80dcUpdSf34CmAkDneG1b1mo/YP6fmHVKN
hTSgvYEhTLdDgL2Mwyi8NvtnPZPatRnVJ4DR9i5pI7oKVcXkrae+SJmCvRkXhrNgGUtjpDMJ3PX5
uRxo3kQt8Uyk3DcbWdFlLwwSVe9E16VXRTpsOno67GzBDqGaXXbTTHqtIKiLeWUdhQTvtBNQBiie
xzJrPoxiKLCVjJFiKeGYhOjnu8J7iGGdtHXOO8jUmr1wcU6gKvG9kZXdYJr3VWzuYtPxtvUU7zzK
jtVcWjcZpI57ni3Ase1zo6FkziiYSl9HKemVHxPTvi4oXVhS0gkc2R/0Wo8wspiYXwPayHVo0QkF
NQBy90va10/V4J2M4YtTiXOL2Tmc6/zZBt3Gdmxk/2qWA33uenk1QioLZrwFqTSv9W6YKIcMBx2G
8DG1nqLOTg5WWNrrGuzKusNfNiVURMC7ZjhEAXnMMKJmrDEdpSa3kn7cNv40M42IOXQ2MopurSS5
B0Nu7xoboeeEISLrKGg6Id7qumk+2WMbbbicrDvT6qjVSttaHdskMu/HEC6CctaYIvEJOfuqsZaz
2dT5+nLd0h3albpzUzbeeQwpCMthNo4xOeBXAE2oD4O2gboQgirrmoepM1l/dmmyG2880omvhrL8
PGbCl3LUz1iYiZD/hrokKNMYwLNgVNowXYGCxdO0q1qcJWFeX1KvL5+gVL6EG2kAzmQbhACWInNY
LbwZ+sfI8bAZMqLYZ3+xQ7hTndpcR0yVkSRNx9ajkwRwvu6cca0fyMNiczGDCLMxcXT0+FHhxTex
xcLBamS45uX9kdrOS1ATQivLYjvTjICjWj9IKm+IHLI13IOrUNBjYw3AtsfQwbt4vsaKnbrMdKBB
YjcPTqCgAjM2BQgA0GVaJPnzxupmE9c6YAtNT7eT2TzY2Ydbj+YNdbUemWW8ZLwHEQCeRuFeEM5e
k1tab9vivSI/e9v2SkrDVJKzzMPIx2xmlSXdlKyiDhxckrF7mUL5WFhES/ZsfbPUudbwo4UATeuW
fukUUqpmPQQikh4Fc+PGal+QrOAQR42/GcfhvQfm4+t59oTQdgL7w+OlD+njQgoUlLx1kOHynKps
X5fjgJeVFXM4EyrcZzeEwAu/qZTUClkJiOc+ZUIxWq5QjG6F1XG1FUVyNYKXyq02wB1jP1Rjv6G/
/8JG5C3sWcIurd1thT7vmrYGfTPBmzDoWziddZ7aGJzE9MlU+sa29t4Cu/wwldjCMaHXNtRARCMG
SjuwKVj/fC2X5n5YCozplFfIfLVxjOLUiLyv6PSxCvbuspK8HR2hbUs6jrZpXohMK0Ud7yyTJbpb
veRoq9aQnCoemjmvXtHJvyFZ3TYzKFLByYpGuoSbjmgkNfdhMuXnfNDeZW0eYs/qTsO0K6rwznGm
Pd99o7Hr2BRBAgNNjycfne6pgv/OqLE0uBE0LkKpPYCc8daLNm3dBpPKOJDlVoktFp1rNCgYnWlw
oXHPKYVBZB5QIhhd8TUfVdmnQyrgGl+DwXgfxGMDb26g+bG1G9DeUeuZm2LE7N1o8t1LEdAKF21+
bSzTJlvEeJUgBvA+kvwOX8JLamQt5Z1jOdKkdbM52dcYBakigQKb2ByYrPEmYZ8A3w6IXetmOUCy
ELR5yOEo0ucgsyk1MWWvAOR8nTQkvEY+pmsk7Q9OLJ5NWi8IHswbO0t4edMlTyJQpthSIvIjiBsG
CbMqwzX6mZvISNd19bV09nCx461s0jfyGmkp1z1SisVpfK+zahqAbLBdKPoUx6P13BpA0VP2wD2g
EM020VcU86NIxXFAw7xQmN8RhY3ABChLiLwbUV38TtPriD0Ui7wmtPWouW81+VQANPGZhR3/wlIT
7Mu9hNNREVJfN70q6ZrONslH1qfRp8Z274iH2C6zG13pXXVToDAZ+L61E9AlDQEW2GXNE5hEL7z3
JwbhgjyEPTo0wJHJIAGM5npPQITb6yBiBpeNDLaBZ15kzSJDb4aj7hHC4Mb1zYJVZBuPCOE8rPW2
Vm3EEDH9kkhjZM6rsG5RtR5yZ/o0x8j5SqwXq5jWCn3zugGRjfZjFxFNG4YJ0EEbKgVyamCUKaQ/
1QjrHeWNIy1RJ1gcy3FXJF+ZTgfawb7VMQaSfjR2kYnVtIiBa7UZG3sD93MfLRtrhFwdsBGCxq90
cMOXFnBtgUOG13jwkhZ4LBw0wjpRSIch3LD99/yO6POVPWCFCYyvmSAaOqnnJ63nItZIxwEMPXpy
wt9aNgU9oJJf6M77bkwvTsaycUBxMo0zksSQpi2K7k2ILeV6nrK90+8r6aX0BoxVW6XgldJeEBcN
2SHW5Wc0pFgI467bpBmJSRFRPEcC2S82SqF4xBXUGcZ7UFHhws97MmSg7ccF/5nh5GLzLYCYMlbX
lEcXDaGd6O8pfdw+VKnXxrRyqEBezQbkQvo7By+U1tpwIot9Qck5yfsgyc59hWK24tgLOSMm6o0X
w6xv537U/QJP6WUxvQPMjKuoMJZDtljCN2eoc7ivOykeqiDsWa5H43ae6tc6bPN9jLzQrhnnLKu/
GAE5BUJp9dvihpZtfVji8tUDZIw7vdi5kfeBbf55AXeaJMbbLIx578ywlCTjYBxSlxbAspH2fNvo
A+gwSgRlbaXH1sqvgnMrSFbWx+U4NlZ4srB2+Rhds01TZf2xqqw7+NDtnakgP7PT8DpcBsrko622
zIgLWHRel5YH60ea5taVhe4LKYpjU5K1pmEcLApmErwH+a60TGs3sUypcm29hGhYFnBw24rI8HXJ
4mk31Ti+PXdcNmM7WJtK1zz20+3RIoR6N+Bi9jWG+8rQ1IrJPCikHbkO+hGQL7AJzI7rLkaT34lq
B1TfWyE8Ls5jiw+wPXDdvLWm6XydWtiaRR0Se2PY57l1z6xPB54eh2U24qpAvbxybQk9D5xXSt40
cJD4UBtswQSCr5UJA7SP9JeGg/QHQRFXk7E8Sg2dlb6k1rlCyxzE1bBZWDdyT85R2gZHO06fknY6
JHlKwSkHCQvYgWiN+CFzaRxOSf4Fktl2GoZdOud3MZJ1NyJyPKMW0VtTeePW0JW8aD3aPNowpnBS
e+O8BbIGFniihl2Y8F3s6WubmaekgbM9IBtsgiLeBUF2O5Yg7ATPwUbG7ocMq+vRjAyY1NmVZZSv
JXjwtUulGncezW8H9YPeyTcn0EeQWaTG9902lpWDNHzQ/al3wDdW4Vc3Le6zhS5Zo5rqBksda/Ke
vCj+ElhE4RgSdZ038VQUIiHfp49RujDfEN8AsCzhbkJcpyfO1JhqEgMlexUNfQ1Gwj2BBcCmhsRi
ohCn1mBqY7EN0qURFKVtQp1wYF6P4Xw/mjEuoejVC9HsLmkOUzPyIwKTdg4LeFLS7E2A6razJWL8
2bUPY4prvJXTSZT1EVIi6hz0qT0t41+HgJl/yLIjotFxXNtQQYSEgKlQ5+9CwKjKDNq3RnnBaurB
YxzPpre8ziitV9jijyVJR2eR2N6RXlXjy8V+ZZkw7Gce/lu2IfddJcvnTkOplOouTWklsyL55mjC
l+FtghlF6yjfa5XgKY/vrUYTd2Bpbebkpjxh+gFIRZQIZv8CGWlO2XhOzUsRUq8tiFtPobc8WYlR
0slBml0hYFxFxXSjmX2xLoWs93S02pvK8f+ZDRt3mKJCnXDslTmnt2OAIq72ZucU4I30f33xjD/E
tjmCNa8D4tvQTdv4OSDaYGCjxtHQzpm1rYJ1HD8oe+/QujTrQf2A+xcQc5ZmM1ctkofK8LYFUloW
mPOhSUGUGDT00MKF21SL2IkR6rfW63jfNCmBGSFEIxGbV0lFOEcyUTQ1WoRq676sqk0NMOnW6msM
03LaeblpHo0yIwR4dOir5qH34M7aBk2ve1v3U711AWT/Rf6a9P4Q+e1QQBHC0HUVZGmbP40eNIsg
WgykuqR54agpbXkpg+iYdFr0yaLtTb0wpK+X05OvsMw8N1n0MbYT4qCY7brI4prSVcE2SQOM7KOm
npmbivmcgm7BBRTiquottKnUDr9FSC/wxVCqHiIiZ/YY5dvbyOYPvQX/ZpYgRlLSba5ZWbwaTfGl
bcZnoMwKDNjqm6kZa7y7dHJ6PXkcPYmmryPHLe/sjSfafrfMpXzoNGlvlTzRD9Gwr0yDl6tR6eV9
loT37NrZ/FHkuTYiAVCKqW8VO1V4gG2VsYcBxq9BVDzb48qpCemQ6gf7EZZZlWTiCtG/SrDBxFOl
Lcw78DR5B+RoDjpxQz15uZoGi8VIWYzrmn2yimYe6D5ADlz6kBp1xeIvd/UvcH+9GwuZq0cmwimI
5kNO+MO+lmQ3W8bkoQQOX0oz+qoPg7udXGhZbYbILlSE90Inv/xbIGuWminE5QHUi6ZJbHdSnhvB
WqyB0ARfRfmV9t9yJmsDQOrsEEEQ9H0M8N+9TAEwH5AH5TmyaOAAc/0yEwk2b23FoI9g4OA3kNff
/pgKW17nnribMyf6zMGBKO+ZVY3xMWgrezNmFUkcKlu9LofgWHavRPKcdRRQe0K/4h1tHO8V2CpL
8hm5atUgR1jarV7xcPqho4svPeiStVk7J4OY1jNdIPTwentDh9zdjJF1QE5nHWW1oMi22+ISDToa
n9784pSjw8KeXsysGnqU1d+NeZK7bhDTZoBOdrs0bxBTrxmfOaEFxXLS9bDyvRqxADhBUG9lHd3m
g/gUl3EK2wW8UaREC41aOtPfg24JKfPk2ujexEQDszWah3SpFXSyaqlDQh8HG1J/FkwhaTKda+WF
Xmak0KlGiCIll5UeCf3RbmHOz2iuN0sEc9EylvYKollxaQeg0RWO4k3jJIJN7mCh3McwGJgjrZVw
TPED1On22+T3H2/Tf4Yf5eWfmaPtP/6Lv7+V1dywTup++us/9v6d/1/qJ/7nO378/n+c7rcPP3/D
D9/Pb/z9Ezev3esPf1HJE9182380891H22fdt9/Nsanv/N/94v/6+PZbHubq4++/vZV90anfFsZl
8dvvX7p6//tvtvHdxK9+/e9fO7/m/Bj3IC7it9eff+Ljte3+/hvWyL9hYXOpoZrIqXkbMAmOH//6
EnVA9U8E/Fq6YxCbypuni/7+m7T+xjvXIETMNbCu2Q4/1Zb9718iBskEWuGChTFJg/ztX6f+w235
9236PjXe+paB+e/IWMvypIWfmUeRIzSoXP2U81lAvAscG8HA7PWbqRTHKpt2NDKPg5efVA8gxHGF
03ITdvMxxBZj4PEQkaR45JwzGubFlS5nsDvpV4miQiLFmJrDYlh7WxMskVso8bTVkm5bO3wbv8xC
RVHTD6vN5yhPESuOOyvvtjOJVcSKs80XR6eedjNKcZ0CR09K2kDel4ux1pbiYput77bOWf1fHbOZ
QwV+DvTWb6BABubtxOKkjHiBeM7ZdJyzGy67ouiPhodWLUYiaqeHAikSbi/fsUycDG8Ipzg8gl2t
BlD/gmgT1EzZ+p2BrkOswRn5lGfXap8QQ8jglTpyRGNCkYafaolMVldEHU0p+g1QpJX6acOiDBN1
29Sbd4Y8jwbhGDkadP4JjJZvRDTs1PdELlJcuRwXNLMLfW+ATOwq9i4LLNpM28DoSS7KvvbFjAWe
eWW6HpJpBxRkizZmpU5PzJkKbVmrO5Ck2SGBm6NxuNm2KIaHgLs4F+MuhCGvjk/vOWnNPRPhhsaC
mGTwr6OdYobo/JpUH1wUtkZKV8iNTqa3TjP3i9Nu4Ryz6EMyRle/AtC7LI3v5lRgU5bWAyRxsrHU
AFGn23SdnzhfLQp56lLTNdy6FuMrAlUs9X0Do1swNCi9b9UVyHooXeoKuvANvOSwBLsAP5WtGfsK
SXADvlOCNAqJKFJ3Vh0oQD3wbc1K3UF1CXQAzOq24S1d2e0/T1TdoFY4Z4AwO/xZW7QEF+zOBzWE
1U1zDC6j2nwZh5aJFJbFTp2s4Farb/v2a9g3jHHLlN6yv2+3ZWHSqRk3I3XjOIlXrvY0QKavKByp
b1M3RdJ/CO23ISGekoWmOt9O6zeFVvsO5C5aAWd1yQAYnBuN82953oJ6GyMmrm1B3eAsoAvVQ3qC
MAeElxST9EtBhg9xOwQXg8HPX9WhTTww8lsPtN2q4fbtzPN5B8v7aOrpaQywhNLDQZqwGet5V6jK
PQkBUdXiUSQvBHduUzc0VofNqO0LzMQO2zC9JA1vaDcv6nsx+aGNJaCUe9tMX/oaxTxyDq45ZeV9
Vci1Gik5oIuC70wr6qoMQdeIDy09VwcnF1Z3Yku7C8LUrWemB9tkh8n9UBdZepJ3UePHmEVpbIOU
Be1Spez+AlzgHKHLLmvA4eshlHEItIunu04fd0sTHvEargNqWoSirLt+OMJBJVtSi17VZYljsVZ3
Ux3UWHEBZ/YeLERrDkrdB3X3HFKaVBMhvKZqhs5q3tmzfRZOTA+W2YgTDqZui+cDuCDK4rzxZ90+
q4tMfsUhqNhpYmFFG9QO8Yc6Eyyou4ZKhDrCJMKh02Sv/bywbzH2mjM/WXOzdUYeQx2BGSxQEd6V
GX4fZCxZm331Fuu2Ch+wbBxHb3hYSNykCLsZeKzVTyJa9jWsYOr/PddMWp86rNVRgj+SwadZ8xFr
rq+eKnUl1ABBerBVv/3bbeFJa7gKOQTMqsXwP1r7iTJ4RtOk5YAdJhuXOQgddbczvW2ShFeSRypx
OWj4kBVZR4ubvpYcXh6ec6qtZouP3EhOIU9iAuXTnDgqvMhm+EWN1IWtOoWuo5uhIJrvWe6BL6zx
r75VGTGtMEYL5iIgL1uNCW6iQASMCggdx8PsZjCABcdc0ZZN0ebzXJnM25mD/dflSjChqJeFx22o
GcN9aKwjkkSptB51DGgZty1SE7hp7Gtk3w2FAXI0CHBY/IreG6p0ZlideQBZ4NHl4fai/KAOZlHj
khOv2c9OtKYj43ZgtKhvs2sgmhFvIP6vPkAvrf3SobKwbmYzp8TDwj6DA5DlrxSLYP8w6CoKnkTk
UMPZ6iqgLEzhc/CUWMsxGsznOhseyiw/ycJgVVmu1M/lasIM7GdQDHD/0IJyOcww+moWzKmDsY/C
+FjtUm5cKBbF039maX9MRX5SVyj19hWFSbsxni164+qHSV/dY+s4q9PUBXWkQNtMA1XT6BCnBj1M
ZPEcnxpp6u/qdlRyejDb4WFINm5d7pdpemib+SIHoA4TQgrWCIiyTvpAjgoWUzs5qSucdTwBU/cA
AhNXC4ML/Z5MUr+0sbVAJlMH0Kh5t1K0MqVYYx4JxrtvFze39l5+IPRnHVrJSY3boI4Poa7g9jxM
WIEi97NMF2CVRLQyQ7Cs2muutRE9Sh1vuehadqKZe6ezoPh/sJrdfZRqRdj+vKL9YQH8/8mSV2cp
+h//Wlb+Ycm7+iDg/uP7Ba/6/t8XvK7zN4JSDNf2bB21va1b/7Pgdb2/IdFyqCmxfLVdh6/8a73r
8kP8mKezpCUqR2fJ/e/1rus6kgqtFI4nhbT/j9a7PyTCWxa/HE0ZG1/D9cAaOu6PBa1ej0NpY8vl
PR9dBeNIVaE/hPXyz+0Pt/LPl9U/1s1+/xhp0x91TctyJafzfd0MYQYFkYUeB4lsx57eBFCPbSGZ
C5y9GcByoM+DZeC7m/D72v77tbz+p59qCT7Rgr9jej99KsUUWwb60pK44GkkliR+1PbPXjsdSfeh
mh0fbLujSxXVB5pHYWXsPNc6h0N04Q6gfKnntZf0j/qgUXDTiYLDjOLFL32PH2YWWATecHZ88rrw
oTTqKw1OsOO0h67Vnn59ImrjU32/J/l2l9gzSYvakSEd9fXvyo5yRHE5eVO7G93kQy3sLBJ0kctP
247cLZT2KyNDLG27/FHOFsZO4xaGLGllXoyEhHISk8zS2w/kAd3V832tQ050tvhQjkuJrB992xDj
k539ZrJu9eSO9r26DHqjCNYLW2W73NnMqKwurM1fnJy6Cz+fHA4VScPOFjaW9R9PLjKtckltpA2w
Fs5dOd4E1IqIwTXs5KHKjFu3TN7BiZ4NrnGZZT7o8hNVzN1As38wq6scS2bjeKjAqr2uYthS8gQR
D5swTpaquhrdg7Tt80AMCmla9ef4G4yeRcVsneNpBLmQfCb8+fzr0+Ix/JPTMtRDxdPvCFv+eFoa
mhonc7hnOBmVjJ0aBBEQ9CVI1Otkf9ZQ/1NjLnC9hbwmjRMo4EtnHJIgOhumkLAY8T2P+vAXZdg/
G0uwdcDPONBHqET+eFyid+lUsVoja5QsUTu4oivx+dfnriaN7++ohTJH6Oqpsw1bGt+q6N8NVzEn
kBKMpN3FhZ8L99hjbNerhxbvfJbNoHrlX9TlDWbKP34iVWVD8KS7lBd+PCm7k/mcFFG7o9Xp5/rD
sojPhHrfN3lyN0bLVs7icyhve3plkc0aN7k1Mu9oLMaVVmaPdhzfQ5nYly2o8pC2+1DedHF2sTKS
/8p8EwTJnZdbV155nc7mzlJIRzfceqFHl2h+SgkrWJlWigW0B9BRv/36auKd/5OzAzMheCUIqsY/
143ZNKI4TLVmN7jQQ9scBlGhLy+zYX6iQ+lcjYDE44DEldzt0A+aSL3c0d1G0HBVI/R6zMnFPZax
MC6RCeuf0qCvB6BFo6W+msUSbYbUfAmWmFzTDFFEmaiQ2DlM9gV67UgUBn4TCAVdUzks9pv3Loxg
7fM8Fi4tH7vo79C1fbYHUqULqBV+0xTnxZHXUdYwnr2HyLNGxEOjswIHcZ6c7ljayGOTMt4t0n0Z
ZvcDvc2e4ImcWAVAOYb7WIHP9Yb4rgROgqeJjUvevibUUXwbVCf5xTOkA1KncGQ/WZQBKvAjtCWv
RxukX/wVP0MTOdka+GUCjsJ+QbHQboaiherK9oCUo9c0p8dldHejk2Nadgh3qw3IbnCzrW3R5C9C
24HBOxU26JuS4Eutny4u2i0Chp03OqvYn4jIpO6KBR8vxgaOOiMHkTAyr4SvRG3b4qeI35M+ee7i
azGMOHtiMqeUE7WWT1OivZSJd2rhA+GUJZpIzWnZVD2OqH/s8R3rtV0F96xd2aBSIDKyxx7ZKpWE
/Ca92FFZ+XHFJyVOw56iqsSKEFv86+u2S/Kd1O5ptBCCIyYGQwptawJKLwe2BnrcH/O+swiVHFbR
DAPdaKPbICuebM3dBCUpyLQgV2GHeYD2KFayAoY0dsdFdLskqY5dQFDr6JRXU4WhNjVsl9zRRyyZ
XtLoW50BZjf9SdMLvJ0U7md890io0y9o4NpNHWgMNJry1l6l7OVl+ToN3luae6dSdDhjeuBuyAd0
eRORd0+WlG/Enwx7ulvIAVjJmDB0NbzQfuEF1es7qcnTrx86T03PP89hlCHR1DtSsnL+aZos897N
BvaWO/ZGkV+OxQd88IMRWzGKSB6RzLyE1V01iStRY35x5hjBOFY+wvBSlgHIugGflLBeN31qrpu5
fJbgetdAY6jdQ9FLilNO3s6aUEdjKki4d8X9MvWXQEPH3JtQyVoAu12fXIesz1ZlgQvGyD5PyENw
jMrNgq9hEyIkXwswjkWnP4694a1aM3rVI/TYbctrRQyEtk4YCUaj3Dtx8rnQuq2t1W86LW4ahuPJ
CdOPPhnpQVQu3BL9czNyTedsuZfxso/TWG3Db+YRB1a1asy73rapcrAtgmk97TnWveZ5WHGGUzOS
Bk5SODlR2L3w/U2Io6iLhfXKy7I34uzvKFdAawsBwxE+MMMrRvmoodg20QaPvKaXdnHRUXA586Z/
/PUNlWoZ8Ycb6lgGugXeT7ohfnxFzKGA2d4SaFGb1ad8nO9QkK9r90hPAMNeSraWNS57WBoHMiFW
unci7nWVu4jdnNE6hAnG3tq19jWmlF8f2bdP/sOReRblbZ3/KDr/eGSjdL2GWjdWRLd7aFDmlI2w
11dWnxobCtS0Zttga7EWGFA+TmRAoMC9ipuIoVkw5zcFZvElORRmhgis2xMnceOl9nNgYH9CTbCR
BTFvS5jhfBmee+TJfpvaaL/Z5oJgVKkD6M9/fU7yz17Itm6Ykpex4fBK/vGchIErruqqZqcvibWJ
KrEvE3da9yOC9C7LQDzO2w6FesAiCUNmCXG5TF8077kmZJmYX8ZgNNz8+qD+ZASYVKXxlpqsSv5w
TIC/rS5DMYG727nQCwatBmIkZPNjLuYlDqr3X3+eVCf50421dWFYjtSFK1EM/HgRpFdrxGUuZO6I
8q00AbO0hnMQrQboCcuWkT4GlTyZZDp5RrH79Yf/ycny2Y4QDhABNbB+/GytbJNsikHi9BqqLHt4
RFKwBxp1bY4RIklzKv4vbrmt69xx2vyE9n7bxHy36rNoc3o1ABgqz9VHGxFZCee6gf6fLp3texbR
bpNqPjDzVxPpntmuJaGNF/pHJ/mBPP2LddOfXgEDbKfpObqj//xY2TUJwo3HEByQCxVkjbIyLByq
dN45iea/2OBK/c/uNdYAwSYfZrz50wrU6zO7Cwjd3lWW+Ixk2k/G8tpgJgEj8r5YOY6a7BPKtk9u
Hn3ppnhfwSJa//qeG+qm/mHAOdjsaaG5uD5/HnBUv5ep0epd2owKNgGZf+iH9zTa0+7HFGt3PYQJ
/aq2Qes42b5vkycnKV7x9IBf1WtnNSTJAnSLnewscCLR+64HeZ+62SfsD2gS6UWYA/7csCReZqaY
jfwavfTFiGdnN4VQy2KDiTJDtUxTASUQt/3XJ/lnU4utezqlFHqEf9zV272G6CGMeKoq8x7yBbYf
3NDky1J4BmSJDKFUFHmzit5M0V9YGzzYqFx09CP4us+lJPXl14f0c52B9wlHpBQtlpCog9TY+G7k
O4GRWA2hFOw+UCV5tO+89kLo2FWSorinqTVpHKQdd3/xuT9v5dTnGg6SEm62KjCp4fDd5862FmJ3
wYKZLd5Br8tP9X+TdmbLbStbtv0iRABIAAm8kmBPUb1s+QVhyRb6vsfX3wGfG7W1aZYYVRVxwmfL
kgUSTGSz1pxjRt2VS1w4ytF4RWtKW9bREVn8+xLAQ9vEm5CCqLFysnPNd42my5Z4jhq3RrPVgu1a
YAXdfX1HjUtT56fryrP1A+Z2BsJoJL4ki3/6qIkgxeTfIBRhPZqOEBhhDaqwwMEr34ZR+15Z5qkO
EUVLM+TkrIu1lfftqg/C205AMiKBinUVPs0Kf806LUQzG5buK2pSSH5Lt0ZYjOAu2Smp/6OW0XtI
525hGE3tWt5ta6YvesPWr8AcP97Hmk3g1lDflCnrmoeKwwiS16/vwIUF1DI0wdbT0ubq3Fn5YKzp
72UdJv5Y4RklSa4X5cmMgvuvL3Np6H6+zNnQjdsWexSalg2lmYc0i0poQo/D9NJ2ySocshUtIHBi
cAmvrBaXxtXn654NXQxFDrZ+3p7ZdbTKxtVAItQcO1VEOy8b1oFdXbmhF+eNP+u/pMnvaH9W609P
Sy9VPTCSGutrTrSUWQN6CZ76kROuvaGKj2mZrJ/buupufCv/PiCnjuNi28HBZlD5D1/fd/3C+cLC
FcpZFZms4H//frD6IQx7tWCApxLyUEdcIHOUVCAcU+dbtDaBiql3UIAtYYwqSxiIExYjm930KICs
zjNbE8+hy1P2uyBDNNbTw/z4A1R8/vqlXpplPr/Ss5Utb8JBD3y13AB1x5SmrUY/OX59ib8qtfNM
ZhsON4Ll09TUeZh++mwyq9WHqZAFPSNcyEW3qBuVikFcnpImuwe4/QANcysj7yB68TswOdaA+6MP
zAnDvikjf1WUaNKDP5lEgAkG5OAYzMxqegSqQnxFQDxaaXxLyUhipXqfHyQCzA6Vcff1O/mr7Pfn
nUimXVVD5cXz++93Eg34qvUh5XMttB9MON9MBSu5DmHeR9QFULBVgves9lbmVBF0NP4YnQpNiaCw
U0r1KCz60bV+5f7+p0J8tjOgBukYOOx5aZZ1Np/mIUMxLrJiYxTcrDkNKkAyzZm+hnVcy9sqHY82
vBnXp3GkiII5gNBxPBx09O3+I6pCXEWTszZx0elGVUCm7zpktoBQ03IddypH4I5WcGBQDtByKsWD
LF782oqgtmKF7dD+kqvzQ2nrR1IPcrev+FvfUAnNVvFKUDcZsLEsHEG0VGz8lEX409aM9whqh9C9
bQ8jSMwuD+2HaaZAKAFSLAoJzSVjggKAjUUlQeme72ScougEClKO+Ikqq0H32uNnNHcWUKEFYWsn
K6LkFdNCTqabxB/1NekdqDDVFUTBxK1RV65Nj0w+LTtkc0IaiQ75BiTiWmnTV48E5qLNngJgnAvS
NfHhWNzJMo+AhaCnmIbiBvT3j7FLECj2W70DMm04PN4VmyOcGsmAwrdI1qbZ4LAnFITokEpyS/PZ
RakICKRF/eGbEJ6xNwdV+YsM0TiLTnqLzTiz3qSGhQtNnsuUlSjBQ9ajFHGYpBdh+x0uAAZvyKVu
aPHr2lFEpLGisCtku2MegvrHG04iSj5db8NJJDJoAfB4UZWz05DvidmVmYGEyj+8SdyyKOBa1N+k
qRC+VJIBlRTms93ipqxftMnB+SvLVz/M+DgtSI9efII1f2j6usARFjirfiDLTpA8iTERp5B9Suku
1J7y5nfwOzEkolEC9OIzKHK7fY1583GVffi1f9KRKYaYqwWJp9Q2CYX7npQypxJiqCsQnq+l2ZFB
YAH9k3Bbgl+aEYGRCqKTpoBYuvJoX5gIbVXw+NCVcyjpn62Vg0OWbF2KAjsrqspcX42RwnYPkMcw
PWh1dAeG8ka0L9SFH20zuvvZxCmdGh6hr1/In3bP2cNMJRg2sG2jpXPUs21+zDAF5RwUG0y2LxyA
rEVYjLccfe+6ilqRUZtvtPSegXc7/ndfb7d10a3NCUSOSRV3UDqAJu39SFgYlsx33LK4uhI0vx3i
cdgQyWoopzvH6rHGbIvA0de1cKiRaOauLHR9bXf1qzR4GDElLwi6fguotiw4XMB8iLzlZOnLsNC+
pTjSnP5XUU0vpAZti8Zfo/n/idXvUcbmG5Kf14J0OJJVx49HXSrfkQ3gBDJnnIC5KNIod93JYRTl
BD7jfcowoMT2vmuffWnsVNWF/Q97nAe9w35JZ4DO98gLyrCxirYlyN37ZapiBScNcWpYPn79KVw6
8dno7W2oh9qs6z5bF70oI/NDxbWTayEMdSkPHMZxANwXlXnw2mCvda95DnyqzffFgGd0+H7lFVzY
JDMHYrCfZY9zVePfa4205aBEQUnaRm/eB3b0g9SmU9EYT1pXYsj11hAfHkRY/Oqb7Mp517hwurZ1
WxfCRCRpmLOM8/OKDT6VkAgK15t8KlGLE966pNQHYKVT79R2ePUFPsEC2I5ef4ShvtRgYSZYDBf1
z1EliRQ+pvGq1028wWPmrJIAhBmCERRWhv8wdtZHBKDfRXL1kJsp0GcBe6DWntHcHSGoODDl2g9b
KR7JrxMHzxIPntpVCFbIks8i7BKWf6xKCtyaYu54nDchOhpP91aAZscNYTI3QhlJ1YEJS7DRdOUJ
vVRsxOTAFoCtDM3FP2Pn035mhJ8zOjBSNiSxH4l/+lVhYuyESam+zn9YZcVgLx91k47sOH2ffGuv
+MUMblg5xSEcBE63JHhLuGlXznOXPjZT5UAhqdKoSGnPPra+FAQDyXyT6mC6oKiSLHCK+mAxqLe9
T9bP10P0winGttR5G+RwNxAA/Ptyoi6KtgftssEEtJvI5K5Kay0dca3ZOu+Wz2ZELFymhSXH0Cz9
/ATeBE7ZRlWXb1SRLklmOeRa/Bzjw48Jjgf68ky46E0rTCK3J+OG2DFZ6QcjvrrPuvREWvMultkG
m8tf+9gYLq4Y1HxTkD+28EJ7XQ3VXQgLs07vSLS7G/MRHVzD4hl1V1oWl8qNNsdF25wLI5Ylzz7b
2K5s2jNaDiMCWCAEh4Nu5SdwPhj6tdvcqMHuJR8ZgeGG11+5+IVzpI2CBNHhrHP5q4bdgvbNcewV
m8S07hSScJBDE+QprEMh84NiyEdRWo9RoP74eoBdfNPoVixbtzTJWepshJk9XTAFit5G+mirDPUl
JCwnwoNthYKce8yKcFBX5jinP8fxt6+vLi687bnah26G6gvqrLMtgQlNqXAGj8dJ+hqltealLoFY
B3UAqICkG6NIYI9EgLNjaIh9pbtwM2aHUrfUlPq1meWqaGYOagHNwSZA1myIQtdU862asg0QsPwG
DCIRAMxkattyNugdSAnV1pIxLq7i54DFy42J6cSxlG9D480fc0BYJFKl6XJMRnvZzfm1WgO9VYJw
/fr9XzrtONS7UOVT8cTAcbYTaXwT2AdEzY0I07c21PexEQHKqp7pPMUu4prTUIYn1QD/ZccqNTDr
oVC9Y1DR2xUnvbJGAM7YR79+WRc6KhpaEgQzjmVhalHPiidJMpg6HhaehFSy463FqR3Y7BDufjfW
FEJ9zXgjDjZbamYaLHR2JFmfd0ubBtEqHb0PmI43Zpq/dD0d7fEp4MenoX6MDG1t2Vbq5i23EvbK
Rq/7V8hMZIV1zatmUSoYXsqxLSC0to779bu6UMCY9xlCWFR4BST5s6GOhscvZWtkVHcJ1DNbcsLz
HJT9JJdxFUbruI++WQmS0o57riWcoqFgB7PY5Bv88hdoY9OSosKVm33hCdQ0g/0PXngLHc/5nJe3
Vtng8s02LXW2RPc28O6Anc5sj0Bj8Ks7P0coMC7ZrF8rI/29CROqamP/oKtjYKnT5zrTp4UWLVdg
mh0cHnufwPlfEPK20tR9j6tKCzh3NNauLs1jaornhnxXXueVptJfhayzF3BWuSgpOgawF/NNRahQ
qKF8D1rY1Uw7MGuswNzNutSvB8Jfi+q/L3neybRJsgcVELP1IlUiQs0UZ0z1eX1li6f9NbnN19EM
XXLSYHqzzja4gFws8sy5tw1pOrbBlDVE3Fa13ZvKsEoNi5Si4Zvdm0+EF7ykYfSz6VA72xJSwMYh
ZXlK8mcTbTNow85IX7++C9rFO6/bqobGSmcrerYD1Se7tWwtYs1PoM4p1rEmBwyJyqYOIO54ykoN
lVXnOHcT7hON8EdpupWYm9v+AULR2qiPaYbOuX678sIufj6zyVVKjc3xH7HSpzFZJF2D2sLPN2Wh
7LNW3BcNFIqQzICh3Bnw0opqP2bmUqvDp5IgW6eOXvP6frDi54qK6JVX89epdf4UP72as9sUKUoY
BPRrNn6IdMBhC2YNNxTQV4G3z0fLFZZ4plJwh2xxj7FtTczJtgyLTXn4+oVcHE2Ghv0XpSuShbOl
kmSDYepjJ0PE9BaM+qKtxRbgU+6fEq3ANkJXG8HD19ec39u/toXze/90zXnb+OmTaLQshZEBhb0k
PbezdXgWrQuYakF2zf/xUmcPi4f5lNoV0Xw18QSY75e+BzCke9CvNsBm7e+Fd2VqDqsbVjXrbM4T
RluAVZzZYyRNLKCDuFE17KsGeWv5U4QaAb3TjccahCk8Co5KWr6HJTYk0mpaD/5Hkr6qnf9rkOZa
TK9s65Yy8p+UDst8A1v1649An3edf30GaAEpdNu6I+2ztZhU59hEdJhtEJJsB73YDJPcKTFOBlwX
8yTSlxgwLfUQKBvZyV0ReKsx4eAGq7ho8Pzy2MKBvYsykMDtUvBMjSZKsomnPiHvBXR4tFY8D+8z
hba2vbLqXpxlPr38s2Er+7hr9ZQhZJn0Dik3QwOMtQNZ8VuyMVd+M/1vnhNmXIPYN+av8zZ6NNKG
SyIvg9Cp7Gc9cmGT8eXV+0KIIwphN6U/kMfRtdn+r4bE/KzQNqZhqFJTOB9VNVotNF280XDkpGBZ
6QpyjOa3x8nDFgtRIJlLLuZ3CtzLsA12Xw+TC3MmPUYIPnjjdQ4xZxtJQw1KRJxM5r1p7WytWwKI
vpmUa2LjC58mb09FS0fNRojzjWEQhWpW5zw6Xd3u0cqtan0dS9JcOQiPhHGDm7sy/v/etc2VJ1Q9
LFTz2fSP3/TTHGTkVh81kkv2UA6dAT47iQJdmy8Uv9wENREuk4XVJL2zA8RsXQ8pxD7KeFhV3dsk
xtXX9/nShunzyzkX5uTpDBBpuNEcDg5FSYGvpNgfZ6fGK3atLsEJzsdoiHmdoy5saoxFvf36NVz+
EP7rjpzPCOSbKVXaB9yRvrwV3m0QvdoTh7ehWpc6ZW5oTl9fcC4E/D0L0V6yORVwUNH4gX+vBB21
TuKUOKiB7p5Zj6hPs/x2UGi7NCao2xpNC8pabSNSA64Qf3RS39asj0VpbgFWPCni0euqEJti900r
TNutajoPBdknOAyM2T0wudAQ4J2Xu97Sb5vSvtUnaL6xh3BiqntUEfQa05EWOtmOnQyelcR3u8G8
MRwsRbEKnd4hDGjWqDXjYxbLlSrIDyRee6+ZFQy/6jnALwrgx01EdCpaiOuNcQgFMfDpE0U35kJw
CcAYwTG0eH+82CZD3NhTi6CDAPA/rcInI0UmGhTBKTXUnwSxvgwBIRq6ZlAUhltsDepbER0Gmgwb
0OYollp7p5IMm7f6C9mjYteO9uOIPnNVqNmx78dh2UshNv5wk0QgbOM6uJn6pjgEfrJo2yTYc8d/
VX2EXjp4TAWUEmUU4Za8KfUmmYbf1kbTox9CMYP7rrxPzBj+VvlbWo2zZp7JlyPg6EBJ3m0znI8V
oCsMVM5VBq/NE41P1XCVeelPGfckBFDflkMeratK3BWBAQMkqd7KAQZnGQhYIKW9N6tmZ9aacktG
6LfQw90MSXNh12gbrAHMRVHhmyVNZoy/lb3xhpb+UWg+rD0RvQ649NDK4KLlwAN4s/6YOGDVhMdr
bqQ5I9EQYIU8vgmOAActu9AmMkr4Os7vpjU/yvZBkpjXxnPlfCCAw2qH3J0GEtNyC/1xHppu4w3b
dhq2nWG9NdqLV/K6mzjZeAPHp9Z2TqFHmz6cOphTPYa2BF0ZYwBHLExX/cNThgG6jvoGHeaZhGUI
Mca+VfLfReydmi76mXjlm7KdIcNVo7hhbv2QYfga9E8BHZqFmXE5P+TZl3LkHsi99LQdeCDGCpc1
av6Ihpp8UfMpzPlCJexJyZrHUPFOZpgablF0r1pBi4R8RyAtLSLXMTb3qqKi9KVDLSDBKQWfEQT8
cSGwFWaNEdPuHukCxbR9CeqggwcCHIw7TSHfCB7G0niMCROElgGWVevdxtF2Q6/WizRvjD0U8ADN
5MLMm7sYKB2HlmidaoyXMkWNo5KwEybhq2dqRwgz6CYrKKNxghy2pk/Z/KGkcV5ECKrawTthmUR9
JuYSzx2gEWQB/jLEte3yNYwWGoELTvqPrReQ5V6thIO6Bz0DkhAl+wYPEjd43L80WXs3auNKJUs5
C1VrJTH+jgPDv3dqckrTpN+VoXfMG/uxF8NDJrTH0bBenVPbDf6iYkCZ0KGiHNMIsLtbMnTfM8mh
XpHeG5l+i8aO36Fx7a2SoIqRE687ZfVzbmGcNN/xXK4EJW+thAU8tP3NHzGY8OiL+qRQs/ueRfXx
O/SsloM5Ikyt6b+jyESjWUKOsqr7zv9eoHsm1WnYmr69pwj3HIIOa2J0/eROBqCHFn7CEBjS+FFx
uo3VIDjjDHxim0krl1TXZRUHt+QD7qWU26JTsxsRZgfy8DJXH9VhCakQXM2pslJ/SZM8okilwhRF
Y5yODEtUPnYq7PWUACzsIhuSqz/elAp1FigNtJnQAKi2XNeaoZBicadHRrPsnsTWakuxTNv64GOg
l/GxTZOfydADc7XTkhrwBse0imw+1dYySe99k5wAzXapc2gQAHaBHR/znoeYTIc7NdKtRZ8rp95k
CJW/h0674enLFkPJAoC1rfvP5KH7uIGZQD1/dEl3+sb/f1OYPoGFIpLzB/FGv2CrEZ5BfsPr7F7X
3miH3lqjsrIM+Ly6p72IZsCo7qxkqT6RuJysC86M0rHeK8d+SKk1sAEVzDAjHwxWGhliXQCNzomK
dA+EPK5e26lboNFb1HV3V4S1s47HcDsU+rRqpE7OYjPPVuQvBfFrLAMKFWbVrbt6covWYm9tO8cu
Duklz7PMMBgllERyLBiLaBboewbhppH2c03wpGtrEFr0TrrUJ/0lzhJgtsHSz/m5ssgPk2zHbdEP
p1BLl7oYe572+N33fdONcG2jLug3YMqIenIgMSgtUZ+9wFeu5zBx25ojTN5oWM1rRyW7HDcx7rMQ
euUcCA4952ZMY2UVJ9Jh3vDt2xbMzKKfeMBJNSF6Mg702eBUri2qv8skgvRZil6n5xlB4Q+rvQ2m
MirHj0mr4B+ktPLTkTAgW6eV3gj5q1LI8BklTxblT/qq3UvkGT9yJfkG0BvjlkmiF2kD7GgxVjP8
fO5f4Gfvqd8+FxY/Aff5XU95+ETxWzquPcyuFHW4zUn4E85wg5HeWtR+9Vx4OINlFiYuaFRnXRvz
4+a2g3VDxvBdDecwyqOjTuyjqmX3Duj0FenhHd01kpfz8YYAC3tlKcHKxu0HyEO6PvJ8hOshMjei
adv6Z+4YAV5/Q1IHf1Bi46WgVruN4ILHXfFbdViROtimC61dFVrbLhtd3yUsTp0HxLxlkPuslcvA
CD+kgvIhEAUzTO6x0AEqyJv4J34JciAnoa01TPBWZ7CVJIxui1J90RdKtAUi9WMQA+GjTc2Yfkc4
HWAAcZRVXZOKCp9/3CBreOvk0C37pOqAgnli14fTATPEeLRGm8VRpeBqq2taXIhbq+o+gh4iIjyk
UEezpQ1st+cfsal/HseGIktl/4bWvRMwqKieLzAizivsyldGNzNfcptsgr5e2nYJOmHkwrE+hw1Q
xa6E+pqSpYQ9QRlcacW3VskjQWwUka5R7I5CJQW4r79VTfXSGFAeZ1y+l74oIbNInacHra+f/JrN
VTyUq3H03BkykKYhT9PUhevKU8KlI6MncnM+eh6WpQrY4NjRPtmkapGzxoerbGJiRVty9JTkKM1U
3U/tQcuAWFW2sctofsBid35bSbCc6R/4S8j1bNBKVGP3FPipg8Jug7WQhdpIrbWawDllKzzrGAnk
y+CIC6EMSxnkH046wP4DQ5yOaQhD3TsZRbrl+AdKINfALbXDup4KbRPiTFxVkmwdbV5GrNEniKT6
nXJoXPaisd3hQxZNc8JXhSLIi+MtQD/qOyUIkb2YAj7rNtwpI4uYBJGHAKklzSF5rYr3pI6VpRfC
QtN1UpYSIinn+nbeJXdEwPGbS+u73ifQ3QuAUdB0DiYm+pUzh14Hescuw7q3wlS48ZT8ckr4hSzT
H6ZJjAvohYa1zSXK+s6MCHtLZEJYLIZk+rDh0rCGdu+Z0cdQG/3SUz/MwgpOxPHdNOQ3p+iIVJyn
u6kFQUbVDqx6QWhcY7UIpBx3BtAgRiAfhBwSQQWQbVd7ot/TElW5nFDvLaYsIZrJeZY8c6hZOmLg
huIUpohwJthrANGKuzb3mq3NhpeUL4fJKzuESJIWTpzdzNQRvZYfwvEeiy5Amhn9UvvaWmDGo9oU
DGShWnunivd9Cs/cJGKPXNpnOt0RTiAUdhw6QT3dwWg37oruQ5H3XnRIQZoBiAUuxkTeLob8riye
Mu8b1OxR/AI9DKoGSnL+Mjq3af/oW28TMDZJ8GpUvOsDuBkddiq9nmIAD44Tzie+Q/Q/vPCIwc0S
g5tNWHknuSIS5MZus92YNbtQgu+25AbKW1TXN/j1XEHHLKvtA6v8aegxWXGSyR15qHX9qAzZ7aA/
x1Nxm+jN3vKUHVmqm8Rqd/iVb/2Eqa6hdU5Le7gf4p5+WbCODMhKin6jCejjibato/yoaMpGMNjo
DNO+0Xeactd2gFBh/UlOXRR73FCVYFDGXaYtpkjdF5pzqMEP5oaCSfKD5ZTMXWVtVNJVWFHtpmdX
OKwMaLcFibqKOZHjguXO8w+gQLZs6BA0WI9hh982AwzDPofj99azBw4vxppIQqa9ta6ZW/LKjp5f
PzXOo2zLD6Xz8OqIW9/0H5tuutFyh5MfOcayO9hTsjfK4DGW0Umq6XzsWY1eDxmblmtq3jjj+EBF
+NgQz7hQ0h6Itf4sRHdoK/2X0zSvmdM9srW5wbhZdPWNCLxdGiTomuKlE7YPhlUekBetA0M/heYc
aLdreMigE953Zr21YVn5wJVjUd5EuvmdCN6dtIu9b3ivhHx9T3hYtdR/VmzxTcWFqj+nNRlfVOEx
g+TjsPfgoCasmZ6uvmCL2atq/4QmAbozuxgn2iWT/HA8dVfB1C7j6d7LlW1Tg0dn3bHGnNnIXsYk
SIOs3Xqh/l6otltEYtXq9ml0JtJx/ZuxDQ5TGNxTSmQp89Dn3A7A/KHHQ+hR1iKFcz3Zm5j4V88o
Vl2Kc0OQmM5cOFjoXBN5KFP6B4Rj2VKiK8iWFa41XXYr1UmWlcmcWZIuZPw29X1O0CUdeRILCbyc
SMmdlA1pf0vMXCuD+DPHUJ7VdmnYxQqpPlqU2eLEZG2TlkRYlqeXh7hg7XWS7DGwjbuukKeJJC20
Cm2g7Pq+QGsm10ky7WFJuMM4Ps0I4mzYeE6xSuGc6hLpDf4/T47Abt/8MtuowwBeQW7SVl/VSrwL
sFU2SGniHNJsiGdMKm5GvY9uo2sqvMjeXxodyD9i7jIWjST395WUa8+udw0Lwpy7BeedjaNLwBBU
J3nSNBBk4AV00gWiXD9U8Q4f294JtHVNGARNmI0nswch5NPEyboynV1fK1t75IrsxhrfZ7VD/mxE
qx4Hq8hIlgzHW6tgK8lii/zLXCSaSpUO/T+zmMcaWULAGcNmZ8UtUJdoWWgEg9diPeJ0LUYqH1rg
tt2+dbZt2yxtHDgeHTlb+alOv9uUEgCHCpTmy4o0QLScq2giQ0amaIZ1F3mf25MbaFf6FjTtWo1h
sx/hjnGMVVxBNjGNnQ2JOJulGUz7quJgYxR76vR4URUXM+Oi697hDLsx1+VGkxqKKg1FQKNwri1e
a3Kt0QWsJmJLzHBa0Su547esddFuBg9YdkTqZ58eI+O15mH3+NBDVWeL7W+lhKlOoSL2plXOK0pD
VwluggRsEIu77r+OtkbA1FbWBE8U/ZpELAC+BFoBS081qIn6Q9ISXNPWCsRyoof19MXrPFBbybJr
aHB34z5NRmQGDR8I8wblSCM2l7qtLBV7WCSkwrRsUKdSrGMy2SLfondPxjPh9BjSg+jJzP31tBTR
tO/w1imWuirblYd9o8k2Uey42sSdJ386gzyqSMhZqb4iv3CDAvcnJeFVZrerKi25Z3KDluc1Tas7
lbBoquzqiYmGmk8zU6tQ95mrNtN3/GJIEbGLz47tDhAMIOQ9/e+WXHKWmw1eAhHySmzkNh7CXlVz
MYW5rZMdbPwNDtcqWPSU0qL4GwPzb9gaEsWea9uwIE1TSdYtg2IODwTRXE36kvh5AV7Pex9FM48H
ljvqeth+vfFBy37aAxHUuOl9PJukRGnRoRMOL9WBAjazCR4w+SYcVbs5T/5X2gaEuJrbKmNDlFN1
EbGrhuk6GAo3TsVSlRxAeWsI7RZZALGtMdwSH3oSFytGwUYFA4r3Cohav50M0pJEuNaBi9qDsS9q
ZQXabuEN1UNSZ2yViVirY2ibKU5utHhxGR4J2LmHKbvRAZu0Rrcx4/BJS6et0LVdY3FqKIbXybZu
ezR0YZMvij6ah8FaQUddG2xtQ4R/6qbUwGiSyoXDFTovCx6dKK8JN5UmF/1o06bOXG1kj8T7s/Lp
mEzJ1hIaEZ74f8tVC7tZQ3edGOSzcxXN8ZbzBMou86h1ytIgEqR1Yjz4AJ5m/TTKXi8+TqUPM35c
D1JAQVl3Y79Xvd+D3T4wOtlZ2OsR/KwxEPxWxG7a82hCq+4IzfOZ11eFHa6Uzro3lVf8QXstjbaF
Lnd1Rc5KHB7maB+/Zb43Zss+AbAwtMlXcrO1FVHJmMq1Dlo40uN9V+WP/cCpK45VXAgJkST2RyIp
GEMnpYgMpFUFG8NJURm2wgjRUP8oAvsUt1Ag8QH4nreL1GybZDaUccSKvbEiNyqYsL3rW9goROkk
N6UaHIpJP3DGuYuIf7btdNs1HylqkKJLb5XYvGejuwspR3dduCpinoo224JdbZKCzIKaNkd5AFK7
KyL1ZL1HZX9SuW0+a2Ff0Kqn+O7J4JZDtuoMbJbGdXALI2PhdavIv0H09VaX/dPUkH6Eryqr+01r
JCtRgzmzJ9JLDUSVRKiyUmmRjxjpQRnbRc+Jvm3rTSfCld7k66Yp1pDgNiLvT9HIuT3q24e6Kqp1
3VfF/p8/qlgt9rYaP3ZaXq7xgdXkeAT0wOb/+udLglEGCvn/3bf/fOPsn/z5NWM2/f9fOOpqj8Tn
v77+8+1//t2Vb//5QYnXPTdGa0eBrDsQCdsf/vzXP3+c/R3p29h4/nwbJSCdzqia3H9+xph6qnT/
fP3f/p6zHzH0aWfja9qe/f2ny539qv9c6c9f/vk3IcENO4DqzDz/eif/+Tnq4A2YTlQNCaudFRxL
w3yBodxuzERpjnpb3dek2/H9eACP1/wele5J76nQf93NudDUp4NFIxnBp42d+0zmOExmPBQZggbi
zCCseSuP5i8VxSXugSvinouX0uDUYmeme3cutPd1jr0TWUGbsragfZiIGsHN1fEqVuQ1i86lDihW
MEubDdRQ5860CgYKYbXx6JNzGqHMQnZORTohHiMX+z6xgchwynTVKrQrspEs0vRYBiUB4MlI/Vw+
Jl11RVR77QWdKRpaowCIPCDYKEOL/bCFsgfmqd0/fP1xXu5IzjB9TI6YWfUzWVsCosQKac9turgm
8jJMqWiZEQex+BRKFh60Kwsb442t59+n9KSXGfUi71pf9EL7e0a0Afa3pW0CJ/53g1CTipV6I0pG
v/OOVQipyB456r1WbAeHstnHAKpGkE2+0W8zshj+5zcB4LCcAXFo6bgV/768CjFDLxJig7wqJV8Z
+araga1KvkVmv5bZ9BK2DL+pQs8XSGT1tc2KYslrJv4LIh2ujqTfNgToY3tuo35qVmdsujOy3WkA
66FDdYPyQlk6P9UqOUZt9tgSxi7s6Xuikivw9R342xApVButPMIgHVeF6swv7dOlxwJs6FAxzJMh
WbVmsyEuZGazafES6bfP6uTGOTYzkZjbOp61xb260GKbht1cjunG4nGaGrbw1I5SI7prMwOXVYaK
No0jKK3BFZ3GBV3Vp9erqWfDtlAyJAaEa29kbe9msbNnG1e0Wxemn1kHwqhwHMgC54PCn6wygZuS
b8yxOWQWB++TUAiupMXz9c2/oNHBdoktUEPNDAL67FFPLacKvJ4tjx1XNH1gSMXGfU6jsqz9AweK
K2KPi5cDBmihHYbGcS4AmDhOVLGBZhK41nJIbsY8c53xmSObj5rx67d24R46Ok5yKCSGgUx8nuU+
DasqTKZRD5jC84l9IhzlEkCACUbdNO6/vtKFAeHoqCXRI4LwQvTx7ysNSTapBQ/GZggBI6T0mfTG
fvq/XWN+t5/eDfBPiFwOa1+EMy6h/YDF7MpUNL/MM70Wb4O1lawOHZ3M2RSA1Yj9YKdkm8ZRX+w8
/NUVxjZQx2tZKhc/GDQZsz/GAuRwdrs6OnGDanGdTE4vXRq9oXs5zXw/QCL/q7f0z6XO7po0/K40
C1ayIrHJBidLo7ftpzL1/+dTArfsn+vM4/7Tp6P0oxgkKasb1TDvVSnulTS4Jmm8OMpMGHACho1j
6me3rR0tIg68efcjvVXr6Vu8mVem4oufDH4yB8EMYTfnOxFouTaaEN5G2U9UL0fXy8y1Nr5zhLyi
BLqw3CDaxqkC2JIov3Mls9o5WcIEgdZtSj6CkYSlOfoyILrneyqtx7JOj2CfH79+hi6+PYmcWbDl
0P6SNWsViXiMhwwGUfFYTnSXZ1uQSGAJd1dcMZcuhRlIQAfhfsqZCvt5QIwJsaJDbDHwJufkKJQm
fA2FI3SnKLeubNcuqKqcWWQGdFEC/pHnz23fJOR2qdmmT17SVjvAwX8gguQu9q/sVC9NEAYCMGmY
sxf2LwWZVuWWb3azQDE9ZoPynnMaT2V4xdlz6TI4XIHf4q/kszpbX2nOELBJJ2gj5P9j7ky23Eay
LftFyIW+mZJo2NN7l/sESwpJ6GHou6+vDUZmKuShl6p8NamJi+6kCAIEDGb3nrMPdEUxbesm2ppa
s/3PZ8OvVO7QIDAPyQaTL+ycP39HJMoy2JVsp21XCw4FTbZlho8iHy84Q0CE5cdITvyQoq3ZkoaZ
md8oFJB2Eqh9sbNrDOuKdRyNgdxD7TeX4s2/8HE0dnQLxSJyUKC/H4aUpe0WO8w5WXtq2eRcmqSp
kFkdWJXhSxQLUWyCeDQQNJl0WMCotW8ZqgQpNZADoFvKt1lnb/SaWGzVCTJREd/RHPoU2LUWHYiM
8iQr2zWoFNYaq61X/m8O7/o1/acd+DCxbePWsNsVbxURMVswsaVVqga6+nXSMApp6koT8HS1+c1t
fz0uf9usgfNQ1nB3omv9+VuV1KIn3JErT4vtjb1Q5AOvIdHjnsR3C3X2f97LX52rzJ/+vbV1HPjL
wF/MwJ2qlK3pvcqljZGzJ83G/M3A9et90qgmM0nGevvhTC3jrGvtiUM5GYR2QY+a5JgMixNch60w
rd+cer8auwBy/HtrH8aTARFSSiZVGRjG95nusqXNgSG9xOpv9urXxw4Hj7qaFsHM/HzswoE2SlFR
x7Kl2ZPKe9kRsBnq/9Xe/NjKh+soHxa5tUy1ROj4hgt+o88DoE0yp/T/x935cL5X2P0JZWZDA5Jp
u/gjV9+MWv3N+fbLMwGDm0Y9R8bf/2GtxE3bHhjj1wlNG0jjd82EaiPRklQmRGvObwb8X54JP7b2
kcWEeSTp25GtRSTMTJGDzgz2qq1yltu/+Zp+vWPMB3D1UA34eDKYtVxpsjkz3GlvfQxj4zV+Wa+l
wv6ddfGXp9068/jnlj6cENAxbZlAAcotluom48EWPdEG/6vTDoAo82luygBYfj6521JLQgLUmEyL
+/X+AgvF0+qXuC1+c+B++R1xR7a5V8JY/1gUi/TZKk2Lu38ejW4lbOqH9INjZlPFb5Ygf/+KYDsr
1AhW2yfKiA8ja5uyoIMrUAahZPkrk7uFLd5hlQwJ1Cr/6wkiG4M+JjPc3QCZPx+/Qa1ipVcZWNeN
IdF5GfIqiMksk7I4KDTSs48lwOL/djRno5gRTFk2VCAKH0akbHFyDFH4b0W2eLL1Cq33UrTjb67h
X9S92IzB3cmUmQOz1Pp53xyFaF4ia2nAbiaj8wqBpgsAdfIun5CYhM5+YoqR0day8vY3gvi/n/zr
pk0NRIEsc26qP2+6hilmRDWXWSeteFBc27j1inHy/hcH0mQjmDNtnCwfxsJRFwS8ovkIohBBF522
heaTBF35P2/ml0fSAILhaBSOIKh+OJKknIdOOOTc7IllRxCwkSQwJ8uDaM7EiMhD7C7Uzazv8quo
//tdVDB3MFThKsGd+2HTqSryLE5n0nBn0OJCOvFNAzYufzME34qgP89nMC3QidcN7sn4HT9cdfKi
S22S2UVQRwVhTJCE86GiV0yOrCQjfcD8dNaXpdphrSAy2qAipidtjIwGPbqaqkiM8ZF3yfJHoq0B
o/ZVc7rXvOW4tPrvLEx/H4z4sMw8HVS9UBo/umyiciBxxyEBpk/VB/1eNyqXPsGdGia/WfOsR/fj
UcHRoSIg0FfP0ofhlYZyTrq2VoCkxjVgG+xwIhm/uaP/fZFKIhyaFhoA4HaYTv58sXR2inukW4pA
dWau0te5Jia4eC9khLJz7amoR0q9/PKfz+n1TT/s2U8b/bBnlFtQMaLtYQ0OMB9simaMCFPRirAM
cerEbUT79p83+YuBHU8h1yrnM/z+j6wOpISyOpgDmyT+mriQIDSWgIhr+p90+5f2d+PfOl39uIuq
zn3EhAxC1eTDdHZ22nhs5KIIxqXYtIrlI2vZyOC+jaX2MK1uLfIZ5nnXzxag6d+t+361t3/d+och
sDerjATTEkq6Nm6rZMGrOXkJSpEIF0dWmH+OE/9MY7z7c78+BD5++PWX8Y4/heH8NiDyf4rUWT/G
v0Ml//8IiVzr9/9zYk7Qf+6+FZ/zz38NzVn/y79Cc+x/MJFhJmHh3+UG6XDl/zMl0lEJzTENhhaq
U7dAnR+pOdY/6ApSbNGJMnRW0vOP1BztHyBSeT2hFNwkTEgV/4rz+enL+3WcjWrJ2s9nL0AblgsI
qflwFEnpmfw8KmQj+DFtKbNArydUupWC10TudlpMepPzvQhRba7m+h0mowIJq6BjA1w0LZ9HZmf7
sDYuadRfTbO5JO8lUTR7QNHXML9MobVbCytSVnzRc/vRliDE133yNlzDyH4tlXTVi6EmyLoXejWX
NEMGLiz0RBI9DrdnBRDj7t3E9BI9a9IOAr/lRifYdZmOYfaSR+q3vFDOsxr6ca97RYwWRUwJ9KUc
nW+NzqERBB7CX+22k/5M922XR7yhk0wxBPgw3mqDgZhRPJmzcbcoj2kP9D1jhbDBPQlko1u+Iivm
kn3WzfIPpO7vWRKOrhx0KghhScq3ahc+2BVcNJQi9WYs8ldS2o61OeJJr8YAq4JBKLX4Micm0tho
G04OabL6/GBUmPfgbQgqGtZGt+pkS2GRuEtNUP0gVszWpGM99d96pKFEo2vubCi72ta/SiWgwxxc
8aZJjQfUPiiP67dEDK9hGoNedOaHHuIxpvSLU8bGVS/T8KAkHXFeLLTjQf5Owf+IL4pQ+lF+0i9S
12ESysDDK739tdd81UJBPqXxuLehtpSotuzcnJBc0iO3d2QfKCccH7CRidhwQxvgZzQkyqZatPqu
hsS0TW1ay7r1HTccmYidhzUsC1osCDsFf9SW1BbF7dGBbGz5jbxxTEgtotReFSjAcpKZkTTHflcp
Da6VsdtD4463IGSXTYVyXpO2VTodJYIlQgjN7kiNKyNpWSod55m8gNFFyq9vCnU+T7mauG1bf+qe
BhtTWqs4n3IdM3BsDq/TEB0lvCJpgq+IfATJR0/TYKwZkZGlKbK8BtdFWE+VPxbVQyJXFwCJ1DKC
sfyq21unH7HaaFvUZcEi4vgEutwLEYCMaeLsxhqB+aqqt9J3Jbdg7w7jyUEsHIcEMDaOccr0GWLO
hPvKSAZPJxB6myrNZSqZ0MR3i+QqrUAG2F6bkQxL3fBEQ8ohEg8CgKmB2flmxDR/ieTOcBe/fjFC
GTe1hPSoI4bQww2IZ0l3y9Di7JS7bJtoztcC3krbxA9hnyKEDZWDBkQeJ0Tj1QrZQSHGpJoYwUZk
d1iCLo/IyU+90aSbrrcDWmCrR3HaheAIyLKW/D6UH+1mK6ndkdSZt6hIzoPerIvDUT7UxS4rsb90
GBQTWwLS1XV7khSpPVLyy9IBvYiWAT2M4pzY0we8vEAj1a6ABplAFU+bt3ClP1L3PlPvUgJ17mpX
r5bXgvzBmJMX9eZKmex2ZoTPWsjVQ6FgETGbVVHbtOl9o0Rgg3I92Y6JcWyApVMPNaKjiU7MH6WU
dPU2KvxkNFNggsXIScd1hWsGSh+Uh92SoRw0VmyuPYWnc9YB/VvEY5tPe1aoNHKpilQLhvqBwCbi
JalpfR1yAtFz0eHkifutrUXlESWyp/bOZ8Kd0fhkerJX1gAVnRwBT22mIYjgRkALSLdxN9dXaFxB
osasnKYwdNvG6ndpMQR2j540il5C05mw4Wo1GssqdJ1QGX0ZTHvdIhef4wfDkMRW66V9gy6btHkY
iQmoSTTV0Uk42uCFsTACTZ/3EK8Jksopq5ZO9m2e7D8Yh8CkRij/yo6R3s4Ugg7nWOMK7R9S5Cqk
OcY2VoPe03Vy7gtoivYSMshh6iNgXT4k7GIv7AWnUHzuWjk7G7EyXGIIJoqpj/dVAnpghrlKKrpM
gOVcRds5DIGd0c3sGM57PZzehgbnXoXq/66SMy2Yq1Wma0ePfeoAOi1ojEeT+SDVifGSZAuDrlR9
68bJT1SJs4IF8WZEed4YYXZsnNWlbu3CqEk/hcKZjwIXB57JrTSp7VmKMoPvJAm3Vmdqx9Eew6ea
mNfVAlsQTf6ttJTLZJbmVc7wqEbxLG0MIy9fuU+qlJ7lbEegLCFDfejS5zI9qTeA/E0qRhyz95fK
bE4c5x1XJzy/Xs1O5JHGW8CXyUOkyThiSmdrQF3fDXIz+7DncLbhx8L21Dmv7ZQ/tcnkfJuQ2zqq
eJ9Hu3rIYuwYYZvpJ6k1rHOS6AwGEqZmQ05O4PBODcuJA2z5p6T6HtvAU4UEO3UacuB4fefiA1zd
CZymmC+myvFm6DF9Mt8vQxXhuWJoxdt3CAkWNov6gClSIXtF90YJ9JFMjFC210LMd6qa4ugs6tJN
Yo17V+yKhmOEiAFjiWJck8J5jACeGo1a4EzVXjBcL+4V3iQpqcW9NA8P7aDqbpECD4s1tKaLjX6Z
TK9DlRmPFKLaIyIp26/SIkNTrWrHWSKMRrPi6VSXfBFhGLupmdkvuNhsNOHya23GqatY0fyO5gLT
nXgXobzgip9avIY2EclOpD2r9lzupnqNw+zVd33RnIchzh47pVvjHMbPmt1qXuawzFtaZ97BiR63
OT0rkvTs+TG3oxeALHcD1/nZIGppR2YdgacOsk6ngdrDbV1apPAwSWPix0t0SdToVM1Dd0675jxb
c7pzZuwlGC0Q8zqkKnPPAjYkWRjQGjvcDgnB0T32izoOAzLdtX0tipdJo+iWx5whkjm9NWhvvbIn
H3murouuAZl1RmVnGu3nOLOKo50AabSVRIYdzMhSR9kTBl+Mru3QAqMGQ9w0zbDvIswCLNOZRwhp
OUq99oeUVNMdEzF2AtCfac2XaUm+L6byajVLv08IjpUGG0JsB3ea3CN3QGTzqVFDrK1K2W3oAFWr
Jzq9Vzu52hjTMn0uZxQ31CnH+7CmkadwV2GcNx4aKevOMnayuz556dp59M1Ribdl1WDObbnh5A2h
qFygT1w77T4qZrGL0vqdWaN+EhEBvPaifHXydB9lMFW7FJujAvMnPRoDN1iO9ZYgHcjvsxQG1hxf
SmABCdCApkd1k03ZUw5OoF25ArKT3hmKhbMujM/Nyh7I9eVgJVig5oLoXGPYdol5dDIlqJyY84Sk
RSgGRlM9y1ANqpVucMMcwDsoHcNPo0/MSdptVTKnmvjcI4SEChn0bNZfRL3aXMNttaIU+qwa6eaD
VwgXh6mRfZ3gLiQ0fNJU/1IoXDWSWmmevGiuOsjJRl2xDaImxqpTi9izGjzc7ZPC0cgWLKmDsivm
BZ/XfGFx4UL24wK2mmTNSyN2TbTuIsRbXqZioyp1tIEY/ZT04tto4I/tVuljP3T3Gfy3k7rKIp0u
fFlWoaQZFqepK7sgiZ/sVR96++GQpnCLjya3ecYy8Jc/3h7GQh9D3O68/i8P//xf5BZckL2owd+e
+fh6cRObYpbsD4v99fbsn3+qiu6nN/7LX2+vanCc7BUGXbHKa+v1R7pKcG+/3h4tq2r2x98+vCS5
aXNvT394ze0dlpvw9sP/+fG2/1dPj6s4GNEgLD6g4IehTcpDtgjG2259ePv9xzO3v+EMkJYo3Deo
MDMwUHV5+PGK26Pb3/qcED2KlcSDOYQFOCQNO0b6x+0dbz+EOiQL9yM2YxYjr2FIhkKNxxzxWUgm
BhXtr3VT1V5ma+WhGyJxIAsFJIakvkdjVO2HefnnR+zXT3F7q9AxX4d6qOlWcvGJkYBUTJnF4fZI
SkIehZGxzQS+DkXSlMPth146YEmG5vW2KQAvGEcQqm6adaOSGDgo62eANkIAntTB/J4QW8dtuc4d
rApPiOEk2LdqYuhuj27Pq4vO87c/3n63eipQ4Ce2P17y51vcfv/L+/x4XrTLtCeHKPRqc+DuhKT0
QB+7PqTNeFCXiOaLCcVgk60HoLOhloM+tyzwH7KxGdevtIkkni/Xw3z7/faokaLBdRa8ibe/3X7o
q3NAY5THYrd+HbrADaOhL8FTpg67Bk/vegxuP5J/P7r9ejtMuDbVvJs2fZPl7u3buv24Pffj19vr
dbwhf36hqDq4M9x+vz1ze2GK1WEbKpfQ1NwwwjSPe9jcFhrwn4ZsksLegPwFWT9qj07XnsysOI91
eNWVz4mj7MplONV4NeVS2dObCKJ2hjOl7hAfeyKTVnauW3J/nTGEZvYlHgeGAOVB6VtsJOKOhgbI
+hcLo0cmO4ElgZ6Oo32li8/pvSzh0ErmHXXswLRDL266XWdApddR4im4huTRx8FdZ36D4CerBo9h
8NrotWup36Pye7skfqFH+9kgENFg78bxUkV2MET5+kUGc9z7dQZRgflc2ade7lwx/bv5yuf38mbe
4hoN086TpmClIEVe3Ed3cyl96pr6jQLh/TB9orzpJyx5s7w8ab3ll6INKDC45VBvTb04CvjIWLO6
44Qvnpj7QGhNkMn63ipSdoIVTPk6RvrBgv0w4lNcAGdBRdkJ3T6Z7bQDUbELU+WPqZif+lB/G5P4
tDSftX7aZ1F8Amtz4YZ27YuFFcF0HFqd69uC2KpvtHL0Sks/9XO3A0G9a8TERHXy+w7LLcSOPL8M
pJHjX56U7EEeJV9qBfMA6yFc7OehEPd2kXtVTAQE68dNlwyPzIPPWbFc1x3Qp5duTQbPdwuV5X6y
9qIYv2W58kgf57lx5CsUEWroKkwNVmBZB9ute+hLlKGa9nWKor2MWDPPev4tr5Xdn6sEW3WHsdhS
7nrbl0W8nzqSfEbOycTga/I6ijHC0wp7l6qLb5+nQTuQkXZCz7/PJTWorBpoarQb8KrA2jlYHZkO
PVGiS+qhgHR1JQlU9BXzdKnN9Jik6g6T+bbD+l87032oVpdMXg6KnR8WqTw7E1un22C/2nC/BbMA
epYHyXgFJeKnkoqVJDxLheHjuCYuQHvMzHYvBNnuIWvcaD6y4jnP2jMEnl1iq8cuku/wh177NKUv
bbKzqtclil9+jpMxSGccYzKIrx6X5OKaE1+M3G6ZNhKejGEqPPSGdTLs8txo+am01b3ZJ+fMNo7C
epr1+RpidzIjK9BW2EubfIJl9ApjyZIZaro53/e6esx09VCJ5lTbmm9bAGU0l2uQfAq9Htes30Mz
UguQtl1oHVfvLFrEB4F8KOtf9OmLOmv7pO1OVhIF8aT6ccXg0/ZuNGMGC4l9ae/kMmLMTP4QiXYZ
Sm53trnvwuesKfbyaHMZMNWc5qOxVveG7jBqVCj0ozxaD2nfewQz7pc0ep/UATiPdqF8cOCd34wp
f2BFTfQkYAGqgExetlm83EutvSJ8ce6DWkix+9ayj2hyVzUInnCIo5gwlPpiN92LXIEtrq2HpdIP
KU6uSuiHzmruJTt+7EmmWMaSuRamqsQzK0arMgoYoViU9nfxnF2ycvxsxd+XTjmmtbhXRHsAGs2h
3UmcfKR+3sc9+Q5Ze1QtYrdrya06lXcA8Kyrb7k67eREPo/LgsmWop4iHoj2e67j+V6kxqtTlG8p
MZ0AuHadmF/lIQsoW26HSQYqKPaNNR2zMtrlMhW6iZIjBAO7u0qN2GTRuLHCP+JpeLGL7pl1w06p
woCW96FUTtjdocOIUzfO58GKHsLO2LfUQvTmVEasscbMR9K4zwycuhWje6o/ZVJ3R64twWqnKeQQ
y+VzxeIgowLjGIStcIiFypkkKXdWmgahEpGAY4KX6IgIjHc5qaiJ1N33hClnuOs0LXXjOru0k3k1
B+uB6etdqNgEb4RPOmp4Kyp3Yul2kaTsQik8D5n0ZGTZhnSRcx06SK9oh/arR17ak7jqIbjwQ6xf
jG8QVcKt+WDJ8U508UFI010dDxRGlX1cRg9JaV/MUt0teeL2+BkL/HW9sYOu4clptK2XCZfmAOzF
BgCUnNMx2+W2EYxOvxFGch7H9Djr5lWSymctTqmK57qPP06QnFyqlRs/oIxIRrK4TBZ65PzKcu7r
arQLw3wnL2JH3sIpn96kZtiNxX0dLodKtYNwWLg/yf7tFNeylzmJrzkdrDYftj2Rb1azV0XPKNN6
5pC6uUISujyfFc6CcJj3cgr+oH0L7fgpgVIwG9OeQvomX8oHkQx7TcgrkhCDdLvvHlO8B2lZbAkd
2ArIG0VUeqEniu44to9Fj/HLsB7qWD+b5ojtsdtlAkgX/MSOuCklZ10+FKe8jPwsSw46UdVpF34C
fvNVj7JPZmwdwrbc49s+FgCZGgUDr1U8LIl4TqkoZrbuy3Z9LvPAwVWYPslGkODEdMZ7+4vVPI/Z
tQ4xrW6N0TNgc0Sap3TvteNbIylqXEYXHSw87fpr6TwQn0BhFyp8bz5kjriv2/wpmaI95FK8Eqqr
pBf6Yo5Wwb7D3pquFdchfq4IYRNViF8z3oaxesLDfDBsCBpzerYZT+a5b9ey8FkXxlaUlre2MEcp
pqenbZSFESFc/NgQnMl47BPV4xPjoH63l/Ia1Ymv5GSSZ5QQJV81p33IbCIMjE6cEuJwun1pmV4d
nfOe7rbZPyiWxW2JKaY+HEwtuRr6Q6NCO7BbJDCZl2d6oE+qN6q5F0ulO7XTnvXYzpTpLBhurVO5
jBn1u+Ikh3d5ZgRzdkgmcy+G6kFTMZ8UK3Xk0QEhkzpXvTOuUisfdDnzQe27dbVVq8kL80/zFG5k
8DIOEAE7HgmTm44UpudiZgBetuQGT6BpOgIBy34+V41+qEe84GH9mVVzrh8msE5GAm0xIGAG/tY6
hs/EbJlb4Bu+OUSHuCyPc80tvpY+s5r0Eus+y1u/xprfVyV18MkHgpErUOISnXo65UrSVgUimTqH
AKOnfqkz/Yr2PT7iqheuolY7h55uWX6xoxJ2XeIVVM9N7GYwms5ySIwnaCPHDn2RL3ekAqEzrYx7
E2irRY9GGOG+LPmgIQvnSPi4rUOrvTPi7DgJmg/z9EefLg+mJIh9eKE7f5hjJcj6+Skxl5NpU5il
jmmmcJDSFf2aHRqIBopm7PMIidRi+SN4DSpglJkv4aKf9O617KqTpUWMRxlridFDbrvVWSLNVLmh
3u0Ft8bGYkxp7q1S3pTEzQ9NiEHdoIvTkS91HRfgRLrwpXje0cXwoPYGSZgFKkx3XWL4zh4nGJCR
FO7lqDznNZPvuHEpOD33ehMYUFnLEQiJ4OqPnxfRXSe9+oQM89EOLeqdMV5aVH+WRarGe6sO7qAD
JWTBU3NfbEYwtfMBcIA3rOZjmZkyI4ei4OY1lOcmnbfQzTbWUrHhcEdgtNrvAYnscOwEpvadap6r
ycSJpPFRS+eHGDPtEk0n3pBWSnSQIy6VlTyQcftceVa0BAnJRBghDa0fiyiYLHK3HOB5Ez0z0/Dj
mFyWPAMl1bkLIo3WWbwiJarKrvy6v8up5RdZvS1NyTW06Sjb7TGzR7/PDNfoJGIfcbFXsqcpBlN5
Uib0hC5c/Sy4GU2Ll7QDsR/mxsT+P5WwDtLJrayMM8k8pVNyVLEf89Qwrhrl1h9kXOSLxew1fgSz
6Dcj96gWddSYBomoNrBV76TnPGWNYisHu5ApW/dBb9CB0pjjt3uGb4q9IW4FDV3MoRPSphuGYNFk
yAKgeqYaoBZuSpKHVy6WKt4ytfK0SfMs+2i0MPwk2cvKygsN0DsAQGMDQVZ5oFLpT/TXdGz3Jh8w
zquDMop9ZHcHcHmOE/paDvBCU06JvvjrbufYmGyyyHK5OxTfkrEgu+YaOnAcVS1oyQ+T6kC3ml0s
DY+o2T6tMUFhJV9rm2kDk1tRMYqzaqzgm9Wz5oUDc/V28iel83IDDsOUY8h4mqBz1Cq9oJa0iZY+
WipBumOB07ATUNkkmoy9lXtznQe6c54BX+rMFxXG51Bfrpac4rnEjZ1bp3AGUGM8ReX0BXjaS9Y7
B7lpXqvirl+XR7L2mDOB7zvq2g6YJHm+js5KSmmoU+pki6TXKDFJpAcpUksbeFzcWNOzGIjrhGZQ
tDFDe3vUNe0dRNweVyH180bR/tSYTGkgOVpAx3kzhcOGtC+/jM0gG9dhDONtM+9SWz6vQM0GVAGI
xSDsGNsZAdesnxR3+UzqOHOUU6Mf8Sd4JCCcjYqOrzJsZkWhLWB6oh6C1mmx0QZxou4GNOeV3u2q
NjsocxNMjuouc+XiNw2iPApsdWLhYj5QRNnp0IAGECglQ7MWA1+pdV+BegBPw+/htpZggQqgRxaC
PTXoM3NDfiYtAe0yMvyW0rlfdDfN31E57mE9ApHS/U6dt0lZbxuTqoyq7fQcKUAp/LSigtpM3vrl
FQA6hTNuSd3zK6RaxHozN6W8M5A1AP9TkwihV/dryloGyqTqZd/At6Mw0w/HMAxuxZ+8qaGktLQQ
RadRgKIhJQ5JWaSyd3t4+xGvf4Q3Zbt2o2Wo5DNBGxZcEUqA9SmkCGv7IZQWzywIpUwSGZQK+Sq0
5qJEDebRCm7ljw/VkB9/+1UVJRniz23PB5Ew924ymvVuOLVwQ9rsvVHVbG+MVIf+XUCrqctvs4iB
0hgoJSlztWdKM+Hc0P1B6q3gzwqb3oK7+bP65fQx5Dxhs2z6V/XnVtIZDBbv2GcbVxYgWo1qoq1k
XLq54LpuWnBCXTF+ikgWgRJWLedxSM3naJq3jlQPn2Lh2PtR5IPb5ENxrxndSyHgfdBHJM6vktvX
tAI+JMLTMlpwUKWkPoowlqGIDc2npJA4MeHhH26/xjSPsthUXup+Ks6rX4ILwGk+xQhtXaPO8/3t
ZV2kB+YUBnolqu0U973fyFcW1soV2O4bYjvblXIl27ehnQYFcyh/ogv1yVrMYG7sfcxq8Grh8XyW
tMi1KjCHVqsKj4gpoBfDsncq1haNJmkPWZszXzETt4vGcD9AYdiaCjyvKh32M5WAR7ks87s8qr4A
RaV/szhcFPCcV3TyxC3uYhgEKFJtzAKFKkWegCGp2cN7pS4es9HQvIYSgWoqfjZN0pM2d9/UcW7P
sUL8ZGEUcEPC8A3C6ADXPn0Zc5uQ3VxZjlMxWHTcMzcKWa52SuUCdjr1us48NXQrk/1m4DMocMYK
pdHsjwy9cDNtI4de1QkeohQdiK2uoxNmxgQqRbLHxUSloGS9s1ZKt4PwQoXm6dW20SJ4nQIXVPLn
8WSUIF5Y44ikdEeKH4TabQXoDENnwHBUoqjxXQn1cTFnn1B2KE0d/Uv2ezD2sljusGhQKpv3c3Me
UGTkTXpcgFWWqywnXTy9h4lWwMdAfVCS1xRZOmmQQ1DV9SFP78lWonGcujrI2D4v3XzgXHBItxyA
0ec9GDOdBh3AkDb25Ia0P9VbwGvNKG9LZedMLNfK0svp/0dL7GeWdhjbeCdRuUks21vkxh/oqVCs
pRQ47wpYZdY3k9U4vZWLGF9Q1DIHb+9sHUTbIjwLzmBI81Zkjk9ipFs2kZuS+BlLyX7K4m1fta6I
3vUO3kkt4DW3zS5TnG1b0gkufICIvHf5jiepaxAsvGvaHUUO460I3zLa8wogxuRAFrAm700wrv18
jBSqgEnhjmrtStWzoh4r7Rw6DV/tAdcIOcVTwugU+3pBkc0XdurLT+nspvFTY97xWTgMbfY8OZ/U
5okbIgrOeKSIBntq7h+7kpFd+ZQmq4LF8Gx4A7lp+d0swPp8pcO6JWXTVfXPPFKemUvnwCbBwerP
qnGwEHo10avBdXVIRAwapj3Osn0q1dnVQJopvSltiH1KoQA6FjN1HdZQt58q/ctkz2DcOmLyQg3U
gHLCx/ycX0bNPhm6FGTVdZxSr1W6T8yRqK9QYqzbTYu6og2fO+VacY8heWdjNXczsqDORhZVvK/0
jXxnjGKri0+Cg7lO8+Ms4aBqviWprAL1ggtS23aNsutILV3oXqE0ayy2IijVSrnu2mlPzPVCh1XD
y0yIZMmVLd3p1rvMXEUMx6xtWRmMm7nKtj2r0BW0VCbWkz2r+yJqYNRNB9us7+cyCZbY2g0pErN4
7j1BVdbW94Luu4xuuje0s2OKJ11oLLhx/xI0nC/yfaSOO7k9Ct0JlkzeL5z+fZ3tncJ5TRuFoutE
Tl53jsW8a2BUda4ZOeD1h401kg/KyrhyGWYyfZcy5TO3TbxL0MjQQy8WVtcA35fHof9SqcGiBvA7
BwbT6H69tBU1yEmJGYBGDegA5CfUHhG83OpiSZdQnxCxX3IT8NEm+cPMtuNjhedm9PRqZ0BN0o4S
AKTI7fPnxH6z07ch+5ZyfbSy6lWoTXH5XclCcsu5QKoc7eac0szoZPuB+fesDE8zc/QU8EfeP2vD
eEhaLlw59BFy+UOn0iXRSXa7NtNyhnZ3yk0YB04wSKHfJkmwlhok3fhUlHBxYYWVmXkZqt4z8CBt
lGZhDEOYJEEVMc+R2p3DEba7Ja5OUn8+jLr8rFjNO2pM+qPtpbKWi5bJJ6HLR6o1JXeLoW8eG9D5
2igFLD/Ok1a69cTcLhqRzBiczemlR8swoEeg7+9WibKz/g9zZ7YjN7Jl2V9p9DsvOBgnoOvFZw8P
H2KQQsoXQlMaZxrn4et7kaq+lRFSKVBvfXEhKJVKiU43Go+ds/fakdq13mMan9s5LR0oMVAgrXM/
qBH6puU/t8SEzVDO78FY+Y+e1dfQohHjTnifvuD9dCAaH4TWjhzyzH6TVhl5Ti2t5cyZBJWAm37z
3fvMi6KvvvJ6Xhr8ht6gehoKcdIyJ9ywDdNsTc/+5JjfDI3Spfc1guPDSp6CInYQLbjhJy/x75bf
4ZTIcSpfqKdi4FnxcPWvewERMGsRY7mmVHdp57rbhikdR/TAofoO3OcStsnF8scnp48uKa7gR7+q
YccAeWM8r8rPRRMcx9ivnmmWp2ep6+w7nVV+ToiuWmd5YdxPtSk/uJO+70ZXfQ6b8slznBY4pfcN
OLB8lI2tPdC4dbZZfizGUGdFa+lTFefpU1Sf9CEsH5dfsXWr2Q6GR2rz/O/SzvHuVSpvOm+UwHDL
u9Ht/HNuphwL5p9xUPPPtaN161GzvzCB+tqGQ9zs0ilW864//6gjWTrVoxvtYy969jREYKugSvBO
zT8sP5MaYb126R9aLe8H3ubd39UomU7GjnXnGGG9FoooHuJEfiiyAoyRWMyKgIN7nIbm/fKzsQjM
VSrTYmdjNObsbyMKbCqNba5CGxL5Z9YFnQUBr44il61sarps7QU1VW6aDUwGGBbUw/jotlIcEwb/
6y7rK6imkqh5qe0p7arn5ZcoAI+QW6trHJ9UrOrnwXJTGgbhjMniH01A2btswGO7/CPs7OdF9fw/
koW/q/p+iZJI/fgeffk/r3Tei37536rv36rLX/3+/z904diA/iQM33z5EX4hgjLKZZv8Uxy+/Hc/
1eGGpf/Lx+IOKgkLJLm3/xaHG6b4F3MnQkDJslnE4f/Whlvev/A5ETqCFgyHA0lE/9aGW9a/8EER
1umS3Gmg6Pb/J9rwhcryX74G18PvhPjcdQQhffTL3oJh7MRw5ESwyG0QqGftiuFUGbjTdihq4PsW
kJOiPpu5CdbSpWU6RwPrJAyYSAoxIdA37GOmiVjCLkk/QPTz1LiKmisaNi8icuJaF210VzVaiNOf
f98M8m9NNe05jFB9VsNjFijnUPhRsoUU1OzhH3bKAtHYJXd6dwvY6fZNMlfD/pSdw3ejWF87V5aP
72Gfw7MOUIYD0htjRaVCRPNNxVZjJvmxNSoyHpDbrp05e2qkJVB5W2PSeI0lEWElBtqtfKiJR2+q
z1br3VnI7AZTv8re1Va6cvDdaBCz/7Go/lPQ/7/yNrtRkDf1f/xv47VFab5KMC0m3xD/Z7m8hU41
1KWNcNP0lhQR5HXyAXcoPWCjG318l5fRB7uAUkk4vLYJDKjrfka+YgcqXg81asfpi0Oz90B6grnq
2M3f8ectuZmv1xALx/QN7uH8k7eOtjAa6lKajI8HFJWX1OZg4g79V4wNxoZ8ennvaYHEJk18BDfn
6jSA5wID7CMREFTV4xqEsCTC0jEvo1mQeBHturio7yel5DNupk3Z5z9EPXZrVDp/O2ybG5Z0vGLp
ZXu/8+6q2C9PGsR/vfkqsJ3TEdbtU14k6rGyCaCKIqSmhEK6a2xrw0PVSgTlozvPd0E2Gj7KpnpC
Md8njEj8STJHsLy/3/kSsXP8w0E0f4mmT6oS7gy8fyhx3iy1LLBqsjY5jOZVZ1zcIPzi1l0BTLVO
Dp1FwnRi5kR3VGl2sFVskXXiFh8pNgHGoy/YDb7c9m0zc7Q46PQRGrO4ZbDoOdqjHOL48OfLXcg5
b75UICCu6WBA8Qizmy0l/6AE1HoVY+2r81tBCs6RJ2fTk1rYtGG3m8YxYp6mcb9TgL5jbZ0isWr9
4DlLgr/BVxdIb7COaN7L0KQEK7C7xDLdMmeK9sN8j53Of8Gn+B6YTLz2SXGPCbcVmPjw2zgm3so3
Ppcpdn3FACa6uSgrtCwnSQURLKQ/8aNySvmcaRpMY807JdvceNRbJ35uVPVsVWl+6Sz/s61lzXb5
Tzx+aWvLQh2Q0MOh8LHFi7z6GE7Z9KVvCIcY3edUqWjfj2h0iZcwpB2esvm7teBrStR355iudjDV
7n3jsuKQwTG9i4NNbvXBqkLwiu43R0xc3+ulMz6ULpq8Aae6U6G8qQkv8oYY2ZaTVD/9Xfiqfu8I
euNBne8TJm/Lt/Dy4lpy3hpBCaGDaNw23rVUenEcjMGYw3a2tNT1bT9Kl35hx1dMzuwxm6ekUjkv
hT7aJ7N8Fw9gvDYnzRfDdYC8woWJvcB6+wpCzKzVo03PWSqwr7LviaeqpmOr1/ox6rcRCuA7NV/n
GIN67TX5MXI0JPxG13JEdL/9eeH/7nLmu8IL0eQNy3v59cJvXCNrU83ur6OJ6LnwtXOgMVbB26Kz
4UJXdRTK78iozXUXsEhyydelZR0NT362B2/+HkBhIe+8eha5RSb7KpMVhsO8C15fEgYVD/W7N1xp
PT2qVi8uskS1igisC/eaCMu9V2s13MEIT0Tn3vtFoz7H88qnaQB1q+Q9O/krY8QXATY+39RFssbZ
3HTRBg2bWHtNzLFam/QD+bD2e6+veWd7c/nMO5gMz4UL3/UbT2rGilK8w/SrO28AwtO2GomWbtJz
8q+ZD8Yp1igjgK1GO8DaWd7W1BuA61H3s4D9b9f9Yjx+eyUOWee8pQC5mW/XvYGm0StgnF+Tyonp
W3T02zC7M9js4ktCSMMhqnXI3Kbk3A3lQ4QdDRoFGVw5jIgz0V8TiOL0IS7o4rqDFhfcvMGDV54V
WyTHzOPj6aJpodqYkW0drCgWtxRzxTuLdN7IXn8QD4ifTWKrJaBN6xSV/9ydqwJ/x5yncMVE8VFZ
gH31sFn5Ct7FsjK9DsNX2dBIwbH4o3CajaEicVwWZ1q3T4Xsk/u00N8zt7+2yc7PMtfFW8OHkeYa
rNrX1zXKGNbnkNg/NxbTRYtSuMbfwyT8tdVwAhTzDWGiRB7Z/LQszzV68ncfmV/XnMcs0sbkDvWJ
q3oDZNIqoI2O8uwrZ8Jxb0EOCGLrGJMFjBaVcxjH1nGH9eo4TElxXB7pwuq5KNNZEyLibr3MBGYQ
KkpVqXX7OLBN0rEUzggu1i77jS0K9yxqeLp//m5/s0i5dJv63sG3aeKYeX0PLQ4SylIOghlRmie3
7F/wL9I5C/TKPcpavLC1MzQMs285w9xTwDRiU/fmZdmuNdsLHvI+NDiis3tPoxDUzmm/R1aCFaf9
lJmFoBcW9Nu6NJ5yX0f5F2Pq0XA4vvNBfvMdcONtMLG6SavoLVBMCSsjpM/1rqHuaxwGIOy2tfPY
VoKI7TB76b3wGvamuIqRcMCJ106ix/m2OKMgNtDLFf9vhy26AygGQaKK5STDpT+5RX3rhyR4/PMV
/1poszVwGGCfZae1OXe9vvUNPRgfW7V9ZQnYSOBodIvE2VB7Rjsn4GmKJsKtii44Ye68LotXl+Kc
2ZFceVZrrX19jC/kaxxdOSXvvLUXLMqbhx4EjD1vpLiNIZC+vrq2VQWAXxHdigpgOZ4XazN5jUUL
lL/eH0kSH9x5/uEW5aaK+qeSUcGyG5Cz8NGMnP6MWiN8Upg8zMAL7irngehAdBOi1e4x7A1rneAk
nVwUraFO569aLxVxTe1WJ/b4oLlajzpqn/GKekj85ptfT1DdQVrguUu2feTuIwymRzcq38tC/U3J
Mp+RBfUoCTUWAIXXHz61e6ENqolvdY/oUffkc+6kwYo6m5wDK0j3od5+8CoZ0sw1g6PrjT3seeHf
ZPwOZ/knLfXNFwEIZUbKzPUxw5/X1xLGTS9ofoV0mCkAZZm1R5WdYZ8W6zbBCYJA91BZIY3syb3W
uUG3OYMNsx2j86DQ+5jxeNc5aLsoYetNBBOmaD4HPIv3on1QbRnta3uY7bMfU4XP2PHyeLf8MFmd
2hsNdpCwNpGRNtFjLrxo4zKnuTcw7KzHyMWhE86PEU4obHqMjhJlPVvOaFxqBqAlUx/KKVyxbdTN
5P9hFepucx9z8h3IHHAHtjwt4Vjb6BvTnj5mofXXspfgCfuSRnm0iSrjnNaFcQlltrFKBKN+Xltr
UjxrYpdOrlF8wVtiXFotmUPZRo4P9M/DuPzkk76065BuEWlnDEwSM+cB29vH3PHWkcdYvhmy77lI
r1j2tm4Y1GQM5fcJZcWDhDg/jLpxiZmlfY7RedvKD05T1Rp4DyYJ1M97lF3nrG2+OdJaphRzQ8s3
E48o/zoV3U2l+NvWK053AU1cP/zOSNB+h33yu3XK4dN3MPw7fH1v38zZXK6LgXXqq94+GZlPdKkD
ACU0v3v64K3MZESybozj0Y9L47LsIV5b09pz3iOJGr8eh2aEAJ2D2fzPDjz3Ff5xhpN+Olmi76Pb
QOrSyshHByQ35anCusuhrzsslxAEQ3H8YQ6Bvm/bmBl/YjC5mJ6HVPfJjW12QTIQKGEQRPjOdvtL
9wUwBwwoTzgmZvtf2J1IjJGpVzZG5KbgQG6uZVabn6ssM1atKvGiT+j+BwNLHmfJg0USA8MZshcF
bha9I79LedbXsGlZwiQwrds4PLpd/G5Rs+C0Xz/veAd4F5Mub85k4zcb79gFxAz3Mr2FjnbvlxnZ
TPMPrjHeat25Xx63ksSHbSgq7RQyCy5HsySOoSvWlT+65yTVcPrO+Zpp02Ar59j38+Q1L+ilKtYC
vLg2OZ4rHbKsPdZz1mNrvrhTL87W0AQPNsewxNc3hamcrcQkv3JGMkN9HBSZn3mQj6vvfm79MHiv
73WrIvL25qDaNxuxJSQUIaJj0jL2UFVxlEBBVqtnlMaUQjWLYzRHjTECU55VVAnvaLmRj9yqkUce
+DRqFXrz5mNT6tRsIjhXWil3modImfTDD0ZB/HlCPsumyyt1rmwsGpbfHynxjHURp93BUY19aJQK
Tp6j/7DyMtxX8VDsCH/HtB061Tkk40EryJGzh6ZAdY682vRjzsqK+WPJmNnGeX3ua4xQGi2eWytt
gjO0EVkZW/SmwBM0pA1i5FulO/M0D0FgXOb3fSEj4hSL5AiclaDGfpwuZM2fqqZpD13YxTvBX4Fm
1DVeltM7rUdxVvati3JtF7l1fTTs8a+0jgi9gfPJWiQQtcoStc8im8yTIbSYKfgPo57fjXGbkAdf
PlRzOwl0wGfdbMF/pfJ5nF4mPYhWQ+KfmgCDCKXGGgGRebSRxpa5158LQjE2pd+hAS36rbSnkX4V
UY6OJ7EmhMGdF0nnu4mpuGEK+udn0fy1csdJM7enPA48Ahvzm72iZ8YpwFzfJOrTrbASdPkmPK9O
3A+OjO8QBtp4J8Spgdx5LSTRLarApd4KBxNMAcazqJATYS6ktNOe/Akto+5O+4h+D9SulFGn679T
Kr+JK5+PG8BQdQj4JihGDKxzBfqPDc5p0nJKtbi8DRWeZ1kq7EiOfyLJtuEcRLfWbuNiXeZoo0tc
/0Lpp+UtlbV0IO2KkXhjfUCD/eHPN3NGt7w+nglQQUzKqCF9k0rhzYYRJqYJELbFxWQuOa2YERAA
7JxaYwSPa6fy25uWYMyYnydUbZhvTY0wWnoK4fyDm6qDI9QLmk5zB8yLSCCoFKtqJo8sv6swe8IO
RRjuptzPCNiZ+cp4IZA5blUtxU7NJeI4mdV9FlWPTie6tXJSaCxpuWsyF/V1inXWdCvj4jC02uDD
I01zwMr251thLAC6f26ewp4Z7ezxIKJc3kNviiXXDBDwtGN7XfqeS/GvyBFKqmI92IjmvHL0d1pT
fEKv15ArhDn6XioQ9WLuDeSZekpqN3poK/zmD4irXT9yPoZhelr+vInI4Tsg49elFNPFJ473zWHZ
XMlylCtkPLiBYjLPe2DkK+naiC2pgjc1Mtpz8aUPtNNSznZ2GG9jtwIh6mmULXk4nD3ZkVLOkPuu
CVA7Sfpzmh8/UcrN2gOHjlSDH5GMWpeov2IjcuIQ+44pdu9IpJvyW2+Ow9Nouh+XJuqo/9V3zf1Y
6P46s9vuxOP22bQE2aKBBr/FKDY6ED+zkO0uoTI/xW6T7BxrAI3SUatlrZ1vgPhvfJduWGh5z5Ws
iHSeomw9euOpjz0EmyRr+8jNNHPNAVD/sKyPzC/zHUfvDzEh6UlHHDVAAWRe8yJZeuWO0I5mXtvn
pdIbh2qLRK26dxvE72ps7vvQfaA1nx74ABFy2+il7coz4iGsxhWazyKNfmjus7TgmGB7OZeu5T7A
yzIuBRSEvSD1vKHJ4+Qu0Ujoq3buiFSDwf2hKxGamFh7VuAw1r3srWtdI2qM0aK3CeJKr8sgw81/
SmkqkkKnqrwuH2oMqBpljnUtZ+KQ5ax+RAflU6TtliMa6etzPTopRHnDlzGayMPAwHk0q8xf0UZG
E+VER1fQ3hYeY1QQOJ7O9RJcYlO8bTx0t/EwpvcALH0MPCh93dA40hf/2LfmzTRasXcrXG0tYIe5
ExjazrPJTOK5i34AZ9N3XuaIYzqyAvuc51m295ooHjVBQmROg3inCaxcckxOufkO3N14TTImEQNy
FHB/W1iOaxCU8Kb/Yft9PsKa0a9B24eH2mUaNyVKHmpE7zx3OV3qsL7gRGJsZbbQ2tL6vTCD35Sf
9E+pmUBi0AGgwnu9O5d67Yd9yfnebZC7+ZGfEiWXfJ+0gSa7P2Q7mXRE6hbVk2U9lyV0KRkQzojZ
Hm1rnn3ILVLdemnbK1sR627OboU/707mL5M1y5p7gZZrcKPAdr+5TbqTJhyMInHlKtgD0QhkDU4Y
iOuXPMlAqwRfMZsWx+VJmeC1ZAX2MDmm10pNn6tKjA8DRK2x6BEK1j2ycjv39+VUqPtQcs+zEmTF
XHKLSAMMnubEoiZmuJV9/c5Hmc+//9xmaRG/+iRvttnWK7Mu6UNxzTLnkwyjO8OP3xlhWb+9W7x0
GZfiVvmlfUrHPa486ZlXKBTprQilsxVzJGQai2yTGAHSPEFvbQrLr30uPyVe/GP5VXSoCtpOjFph
tlIBxmEOpPX1QZfIiIOkXdd95++MTO1jOWxkZjWrjhf0ChBjcVSuInHPF4cu0i+liLOTiKtqx2Tv
MEj/U2NZNwNh7H3pBhBkMvRTmWY9/3mhGL+7vTSMdeYmzJb0t2/0OraINnZi6wpAv/kQ6/4T+7W+
6qqIqNoJIp+uN/quci19zXviq1RYLBqnj7fQaATvWURnU16Jd1oR1q99YMtGVcBblf+zp8z//h8F
kGY3g5l7nbjmrnePT8f60BS89ZzYtE/KexiVY54sYthWkedwzEqghCAIyFY9qFGhKWuFzV27k63Q
H+FwLAM6K5m+ElYb34K6mi0TXkVyep5uvQ7+1/zC6CMqFN3g/dRV+EaXyWns9tVGVBaI+bnxYjm5
gvMm/Y+xxwStyW5//jpmGcbb1Y6gQhAqQVb4rwOsCfBob5u1cTVTsuCiUXm7Qu/vl3rK6vDPtDhj
nHoCuSFCb+dKDE9QtP2tUdiXSCsgcFBPErFtu1vLrK9+oDhSRua46onYbU1EmwZa4bUJEfnQYrGr
zXT6OfSJCWBUc/scFO235Y7FFVF3rpZfCCR6cGxN7URIwvmfP/Jv2sJAjNnV0Wg4ZAAsh9R/fNUT
DBQ3SPjImfoYdyXqbl9vD6MbIvQDIzGzRPNdFxTWTiuGv6LW+zZpeosHEdWGCC3aU+63SHOPrl+E
J2A3H1LOedtuKgu+TKZ9HVUmCjCDLnf5JSLDqFWYZv/8IZaMjDe7FDRDwZDP5qBhLA3Yf3yIVPmT
0ErDvC6rhuoXgWmpZTiDe7mVEqnzUoAQ15qvgyCujpX+uPQnbF6byXhrqtRb6VUwK/Uc95jXWbbR
uqLeEYn22LWtTZFUx1sGH2gHvfLL7Cin2sP+E+NgZTyBw6JjWJ6GsbvCuHr48+d7k8+wzDJ516Hp
IUiDyuFti9Ye4L+WRGdffY4+Mp76kzMzrrUMJV/neYRDuZtIQUxcVqqduRu9Sf8aJ56ZoevglZBd
WgTdy9h44Wpo7fCczr1WDR3qO1/FbxpVlAYWF6tjZEGb8Obs1DlqQrXfc6lLo6oR6c1MwB8Mok5P
hGT7M2Rv9k35T6NmwdHRJULB8FCSsPbetfzaCOJaPDGfZjmf/dLc9VujTSsyqpgQUrwZQ3vkJJKu
jcQ+BjiK3UHI3XIwkiKZDolZ4SqOHLEd64kAtqn2D1VCmukw5cE+RsfsIu7fG62evnehv9t3oOs6
PtcrYH2+2W99RE5SG2LjKp1PzIaiHVQktRttfdVMlfewXCPvT+Okt/0LwM2PFTyIh7Y26Ztn7UNY
vj9d/fUVgAzMQHE2LzvfeNvkc9uqda3BnK6WVncEvVsJxkzlA8gAy4UKq9wZIV6kn+fESDDpn8vy
pbFvaPSbIk7Gazkhmzd7q9v9+YHwfi0ZuDpymQiw4RLFW+ix2xuqceExXbOUROesxxrv57r63HXS
JX81tTa8VMud7bf4R8viW4PkC2glwonMywg3r4PTIKF/Ni0GQgIe/C2H111v5WCN+8Ha2J1W7+JA
oO9JXiyN1vDSJI7q+6iohrNuDdfS0shlrWxM43XfH6TdObtiBFpV1J76vPxMDgZliWVGR/Bb1RYb
oktx+i1EH7QL0bqeEEAc3MxwdiKpzoaDq3pp3GKhuWl9oW00/jeHDGurvkJHJ5KWIxCUhca+G6fg
Oaqfg9boMIZjetIY00uDBv+y1ZVGn9wiOFp+19PzU+Quk5ge3ne59VwYwCc71aSECQOaNAS4DkOC
ktEItz1o6OtHLZqOsrO1zVgYX4wocjclrj2Uqs5u+Yq9EE0wtAqxNQIfEKar1rVdyXe+ZvNnL/n1
zj7PZnguDJ5h3lRvKukU5gmAtP4/d/ZJDeGl1A/Lqdwu/6ptPVm1rlJHyP+8P5vR2lRahrolUZ+8
IduiMVaPQ+lgC5TuBXvTJxHwUl/a1UsDJPVww1iWZAY4DPXWyCCCjDlEwqEXzrocnXA73kVidrf6
ZsZdC69T5P8wLUJ7qT9biAGlSxD7OKz71iiOtSq/aKIpTiYSicLE6Fz2t1azr0uHAiRudhzNoTvJ
Jj3IpLw08dQ9aJHcuj1eagIhsPv7kGbTuJsNvYAlNb9GSZAwggfz2J6TscTxBT8V+yDH9dTV9FUY
Bdqs9Ha3WuU0LIckvgdvtKUZEmz0To0UbeXXCJXYuq+xIlZu+j2cm46udKz1lKdk5iRdvopdMgWb
KvixvEZNfey/CZIv+P02TtOoRLLvf7X9/JZqcxqmCdMx8bd5lTmXHKFKBUTwzJYEgSaTWXmBWb6x
pZ3sIWrIXd7mN2kX9bbwrPBnnzrNOh6wQeO/HP9WvTZhioi+NXnXnwfb+6F5+I6CPP+QNvpd4/An
E8mL7XhWjqUpWcTKdlbzyGRtwpxdy6E/O67Go2qm3xvowjdRyhdX77yVxQD0tkzjTdxwq1b3u5vJ
FGfV423IukvjDeMnM2g5gaPsT7r2h+dTkuZiQp42fiPOXh6dXnxvXZ8WDYrH7ci9xaHu4rMQwbiX
kaa2ca3Fs5No2Hn6dFRDfQzFRKcsmYhBp671kti4GDWqH16b8drJaFLz6Zki0YrAYqpudoZ1dGg+
9HqCY2RuwXUTEy/PJ9t8zL65hIt3RbcZRN7xjaF4W551PY0mXJ3a2rRVsu+Fp68ZaPv42jgszKdE
GuA1f3BaYaiMVjCT4kuZmuZxyIcv2NDzUy4xcETscl0zRHsGoA9jNQz7Lq3slVbhASqSusBoRP54
2WH96YlYb3H1WUQb7EVyLyeKeVU/tEjj9DRH+GPo56X/NZQdtGDCxtZejys/jPV1Phj2yboigtN2
zAgZ4WXBnaljV1QNKqNWxxxWGdnH0gZsEoqgOFoTmFvfr7Zt2lfbCbXUxYVbunIGgqltt56xe9ma
JgAWsFgDsuyX/XouQ60Jo6iNP7GCJTu8WDfPz0JUhw2o2yT8amWx/Tg0dXjU5tC9rLZ3WStspvD6
mb4DOgGdCoF0g2QXJvNI1YCRAsjTctfZrNHzAWdAaG8OFe8R9PaNfYpSHdrXaMCnjyc6MTTukZO8
5LGoGH16HRwYZF5KQCsM9PCbGXApuNVpo/pBjKcp0x+nJn60wgEPQR3sJ8fwN/AQXcKOuuBQeU15
YFA8XlSf3iN7NS6df+Wv6p5hiX8fakhhvTM90/1SW//YAQjbaj5rfP5YYY1hHQ8lxNpyYAZwsQO/
fUlogKytWYDnR7G8S2Z+t4p2UFI/ubMfv5+UBVgkBb2tnZeKUfDXrZwJrFU7+QAWdf0gJ3w/81KL
DYE2B0BCFEzNPkYWwSCa9q81eyxl9lfRfvIZ+0lPkn8+67ZMvdJ3SRMei3nh22nCvGgRc6IDGjZe
2v3tlbMLEfhHWcR3dVwiT5hlFEt9uczIMnBv+1oZA6Wl+TFka/K09mPIc68JnZaQz6jHppGasu/R
KmiDXSySvd6w6/aFv182u6VwznS5V6TP32l1dqmy/NxX7oekLDH59A6YwsEN1iHZRqhrHxISKNLU
ZK2MP7/T5VEkfeKSWZG2XzqVJdj0h7rNX5Z/h8CABJAa+kk8m1acLPpRmsl0jlt5GpT+dbDVg66K
6KnzuQd5klRPeRam6663xNUCtLhZrjRvNQszPwe1qcs2MKGn8/Im0Gs8Hk2a3S2/K0hyOKdMf1wS
DNbJ2NonYaoX3YrthyTxv5d9gOgsxoISZzuEdNOK/Dd93ZlV9Dhh+l++glSXXzMH7oDyM3XxGeXi
Y6R7vowWObRX+ATh1bkM7jx9ZOkYB5OVtMuIh1OkC571wkzXNuEQ+jwRWHasMDTOskiSW942u9wT
2Xa5Xj+cFB40gjpm6dmyXHvUOIqZrVE05Sd7cutzVLsI4CYT+eg4ftBzR22HrMULMwfFR8IBiB04
dx0TFI9zxUsa6h+zeMSG3BEaoQut2QeDyRnd1Owj0kJmkvqtcGt/HWoog7wSrdtQptDjM5yLd4Id
aULPdYib4VtRtPQf4gxyS5R9RaDH0z8fcPAujtjPRLBbluKUfDFKDw5SKE5AWx/R64xQPYJVBCb9
zpXEH42Ia8DAYFGvWwsIgO+OK6fNq92Q62jWE+2p8jO5kTi4N2bWnydRew+aBrdcYBXlFvHyHPAx
2J3BtM8IX5wiZL2E3MqbHUNdd+2/68w27pYiKehnBsKYDXszLfLroH0UeOKWrZmHu8BpW1cPLn8E
2wYhUI2EqRI6p7EQ4hwE1FRZH6d3ZlRxX7txKwVOJKeY8GZoWoGfNNW2yk7abVsTWTb/0XFhh3Ar
tGSnujHBHja85AHAkgRYl1F764R+KVTJ8jGV0jpgChcmjJKMtwfSzeprUFX+WeTuDLvJ1509UbFH
7a4jbmk/6XV8NP9mTbnYEYcAJ7K666pkwxwbAzzUsnXPcQhyhH1U0LY3lp2rn9+LGxftThZPlp/V
WwAUSGOSY2mMkpkZKJ8Y3YpjEZijyqi/RXHVf2tGd1/BprvPrP5hKmD9oO0c79KCx6k1go2mewfR
ng2cxacw682VTKJqRZ/wxpRgXaZBCjwDvUxmtg8LknYonP1yYsOW08JU9tvsQWTRl+U1r5fqMvqD
uHjNN/YCkwSfwn1YnmtOP0fp6AHKQHSly6MHFd+7adNFinHXDf5aBCm9pp/bEC+9+Z9aflkFpX7G
iO7QQy6o1PWov2p5OK6qfvixHDSWR29yQ9zitaqglaTRgSSjdtP3fzkhpx1v+cGOARepbZgb2WaK
9Oiw7JZh1LlMPfQHv+SQZZXOxVDJMdG7lAlXvdL7kDlKW4x3PSU372r8O6I0tnQ33MMEH/wCs+Z7
Cst1o/Ui3OV8mVHrjCylip3cqoKt4zckPMpo06kvo8bb1QuLaos46kMA5sJr/Xy3vLjKTgB2yTgK
oFldZ42MN2VKVcgJEAvQquuQNS9jPb1p7kBzMSLUBwNH0kLjsvZtNMuc58c5jWdfETPdges6ap2E
1EgPzFPisNwrQ0BqkZ0qT6kvykMjMkzI8L51ttC9I4dwWyiZnbK6szZdNrW8c4zkPqd3JI1+OEfy
s21pSPFHCDRsT2Kl2+1n6slvYuBtB2g8Al4UHMYgQ9egXYM6fE68ultjqBow0Kc3A4v8KlBKO0s4
3VnVHsxE/pgAjECAyrLtYDs4Sh0eCuWFzTrJarkJ/HHEatCCcZmPDFPILpROXbKGhtxgOjo0fW9c
ZKNO2AjKDV1aLLkwz3om7SDsep6Konn0vUODMK5SyUsUG93GKxV4dNEzhBDg89HNnHMRRLs8qKhV
puRrqb1MBkFMAYaJS4+rsow0jwMoEQ84I1eJL8M72YsH3XIipssdd1FSQC8FEv1/bVdjQJ9mEwG1
iLktIriCy7/UZduwZXOYRzb83YY3eJBtSdK5OUw7c7ojLSl/6JqnstO1TQ9AMmAN7cOZeQyDbcbJ
+t8LNP8hMjwAgm398+iGlN2B1LiZ0w22AtvTprPNJyqqZO0XvnOgMm8hx9Gnh7lb4Umf/F2dWquO
AQq+5jbYU3LoB6VnBRV37636xh5Otp/s06Yvttjq3W2U6M3j5LbFehJTSVdRDbPfKNwnVY293TL9
a+z5H5a5EEToBg961t8tvQdnirbE54kbyOt1bBGtPVNdV3WJTokd42lKp7+IgqAAtwuAxbVz35+X
E8cUPUZt/H+ZO5PduLF0675KoeYskDw8bAY1YfQRCvVWNyEky2Lf93z6u0jdHzctJ2zk7J8kMl0F
S8EgD79m77X7XRz4Eb8doAY/9rF8jj+UMfjBHtE5xEPKSaWBXPVt3AmKl2OnntajpeqfOyobx67b
0ZTOQ4yS/NTu6MenukbixVV+9gnXinzjEV1Bd9kaww/LsO5DBO7HhjJmW2fOpeEkhRsJVT15qflY
Dqm9Yz6Hc0yAjwBFIjalGK8LOxw3URuEl2EeNwBSf6hG0SJoLNR1JvMHTT5VznaKpUnIl6+QTKHf
Wnhat7E3Fd+U8FvQ7TI7DR8DUUOp8LD9NqzXJkeWt0vVWLM6c3vDudDmcsCP4RujkUjBz9PvyVnN
CAt8XZZ5/NmxBwKyd5MZl2pwEzpddFKYbW4KA/Q/e4BxO4atXDdJ8EaOTwS2DdtZ1TtYDnxNX7Gx
AiJVAMVPDK0/LPeORfLyCtW0XMlKN7aBYTCLgS+6K1Xx3VOSbuvLlMhpP76Zkhw0Zs6T0GT6E3Vr
SxmB+2KwrXc5BhszId9tYtdlGVp+HXJ/VAYgwE8rlIxfw6HvV7YSx4dl+GD1iFmKMOaRz7kTUggA
q9HIYMwGdnLJRSM0x75UiiG+YQUV2Ip6zYHu46dUttRbgoauNjbYpKgaAgjBCPCYcwWIK/qSa9aE
RXfU0+JNl5VzBRvtPTbQVy2db5+qd3mEZlSWhn9Jay7cyG4ZXBbHZhisbZJp9T71bGvnReFdofiv
UsrxsqWvgohTZ1wABtfLF9j28kWjcL3xb/sRMhukTOTUzAwul6/Qr+WqGbPxwuqusaQQcmFYBHe3
8XNnQz9kItZgYydem6QQfaNb8yCusPh+0HXSZuZ7wiuQy2ZsA0s80WF8WSr2exLZ8Z3eZs+4AryV
MTaAoiLjXI6hdqmGziuWU7e1SQwIJGJC039l5xDf273ToRTZEIXS3JSq6qpcQEJzzNPn+5Mo46jV
gnVQjSQIVQOemsQ5NlmtMyjRHnKjfiN90b/RGWXgbvQuuxSaniF7zqKkZuARa+FrDMO1JrJmNcRd
cVMjcDU71XzrjZ4aSefN4TXdN0byfF9dP93YiGTHRq3WjgzCc2km1gG8DsNvvxwPfOw7kAgkj/Ve
c+ekbEu2fTB4qHosV8adPJlT/R6SqYTM5V1aCRw+mGAwsl9U9amegLXkwnxvJvO18hz7Jkd7alte
uVcjBWwyD9WGEMKOwVfyxOjTgVaHvXL+L2zB8Z6zvt224IY3ob7NjSE+9WmSbpuoadepkhKroBnJ
1kGCdxIjsOD5KK5rpdsOQH9n2f02QI6xxvCWHuOM1Pl8uCENInjPtUG4AXgILYgPDTq1qwjLq5uq
kGJVWdLV0N/cq2r2PkXgkjkRLxon3WUpV9QgehUY9zC6kx1WTDqaH2Po87m8UWU61byW8ziqsWuE
gF154YV49sq+wX4UONYxrpgxdUNyOeniwxuHYo/2EZpC4iTrIPGvALtpm7BtE/C3DjKr0QRu0o7D
u1oolEyW6epd5ez7njwhCvkEtQMbnRQGRvYxJcX1GMlvsyreCLJ45aWNt5rwEZbQqxChpJtSV964
MLwlGGm4BYT1anyzSOhWqBIUoF6jsMXGDL2j4nnAKFGEo7UUbt0btw36hqsmardB0j+1eSJ2LIvh
gZTNczbn7YDlVM+8nqaVPm5lHmqumWogR+OGSSU8H17C/oZsgdK1I5rndIjOo1bdGrU/bFDn0Pnk
ybGS+kOUQm8zPHPtpf3V5OuoLqvwW6mn36rUYP7QxlBkPMS8DKNaQbeSMOxTw8tOhQKDziIDWG6F
W1HZx9o2AH3k5B1UiGOYJ6+ijC3dJIpVG8zEwtipGQYaj0RKpOtUS4J1xV5b4hNcKYyC12NC32TA
6owS3V4lw0s98Wj3TdFxYUPChMQHSahUs2t1IP3A8Jxt18FqKHj4dtk43WeDc00axo+qLoMVWV/k
loH7ScE5rTpeYGsFcKxb4Uk4pCpbf+40p5N3A9PiOVRGgzwRcu+iLU2Ztob+qB073XlMdGdnp75w
0T2AbZpb17Eut3YEm6sLCBcBInHpjLSvwvxh9F23GeHSDiLwUOax1bIdSF8B76xC1zCUUZRF8APn
bXpC0zXr9WhsoOEUQfCI03mvVuxNyAi4cdqqWDE7ydaq1R88RToHfNIfZQD8tei8bq001qogyAOU
k3EXF6DKCivLVonFRlJV0rOXM5HCeZruwI8cgiG98u1DFQRYaS3XaeJq3SBM7kN/2mS9Y2yGaAZZ
QWDL+/vUdj6YEjKyqp9MJN+rJM5NVFfQhgcQp2UPHjpJo1NeergkSaMgUsx75OvJt1M33sswfp2s
ASqdw3fcKt2VT2FPt4qwCz+LoxD9BaEbRbBKyJaM7+ra+Iit6jXwNcJnAAY1ZrkO1PApGhkoRM61
zv8TSJGvb0Kh3XfYrt3azOQ6rYKt08sns5HVZsS1hGe/svd2ANcGIBS/uMEVvPWtAE2alV2XHllJ
kUzxwajJrtEVbz0+UUl020Kzkl09ZLPx5c6fyOsYg/GpNagEi4yqDCiostEbzQ0uQwpT1MukyoXS
+JYPasaYJyKupKp/JFF9aAZUhmrdfJhdR2KN1Z0VxxOAFfLjYObfVMgx6ynlQ1lNu+p1Owb2pEGO
iq8sERaHYciBVeGni6nnBx2CgW3EBy9UQu5hyKzBBIDQ4BfUGBAf0bx914KoO3IrvBpteZaVmxQa
OHoWRbu2R/7odEjjuvyoNvo2Zgru+i1xZpLHHbZBu1uBHoDk4gwHnQZ2g2GuWTdm3q4mU1Yrx/at
U8SnKorLJtaNg8fbcc/Gm8BBY2sqCAYLtWDMMhi2m8rgeeDRWnuGeVIAbaxSr832kXOnDD2tT53Y
q7KyYJQa1Ar1QdHDq06lYedirhoLWDnYSwKz0J4k2XgykfWOzoE8trcy0L87icZiDldDXZvffS34
kbGtARqzHlLfuS8Tcqd1mTgrx/QlwOswuUlK+wjW6DkWaHT7XGYIzyLtmOfgt6wiZwHXOqdW5iDE
8zunhckYmo13rYdNf62wc8mZ7NU5uEaw6MMl6UDnaI5+ThI0m2PBXcy16LddCrDHKzV/k5PoQwQW
PM4+EO9AvL1D6RBgNhTRBX1Wfax15U72jXqf65yeObLi8wRg1xSlvVeMEB3ZmNgXhDi9DUqeXmrq
c+mZ3xuljM/1uNXY/BwtjRw0Ly1KQijsZp9wlU+wuM6x5d1NuZocxtYI8BvJYN8bFSiOvHdtwXLB
6vIc4QyBi1EqrevADtD/DCqD7upZE9MUIf3HdgXWQ8UZb9s3yz+KYeZJBYgfHStzPv9My4wf5qTK
4/JHlZchzu4m4q/0Ql4s/7Do2S+awgtXNmzabe/MKDnDeYnqPLhgHAuXmqHI2hzY7GWG0TMwaoA6
Ac4ECtez7RtBOkOaYC5U6SzmBsKyrByWwzwqADvNgJs+mc1G9xYYbXfPts3p41u4PcppkW7G2thv
BsVBWj/eYQE+zEALt/NNctNwK/ZK+uGbNQMknzPNGa/l1Ojf7Hx4rSo0aYVfsJWkIRtF358V/U7T
SAzEl0MA2Tz5X3wFtdo4e0HLgv0UAOYE2E2EjxVFtSBma06YykJZrMoYWZJdN29aWG6ggxY7uyoy
LMfWcIaH6jJj1hif1qCmgk3qZIDfR9gDxrTJ+7G6Qe/++RMYNd45BT5kWyqoDk2ComTNbVzH4zaP
SCzKbdgEDZWt3tdXelW/tbLqjuCwXYKjkNlKcdlm/SEtGK0YMr9ftF+F5+yRkbNlnj/F0Cs/LFup
NmrnkKrpcXoEnn2/KNTRh4kz0Chc6swoTo4OyKUyX1OlU5jqQ0NS9WvMZ+Op6bPJXSbOWRvkZxvN
56cOjVVKE8jibgSV4PI3hZ/zPj9EqDTGwwsBc87aYfRzzJImYKmXQ+xzBFOXxO4uTIe/Nmasu6rp
UNfxOA17qeiaCwrqLiJ458C/JLtSE+SU9PNangVZO1kn2bKsYujX4nlq8mSFcBO4gyHKIzRiNvn5
dFDZ2YnZ+mcWxabMqkc8QcwDtPi6tdppZZboyEyCNQ+fq79GFge/1UziG5zL3kExGGbotsk5oU4H
XbhG7JO5olPlquSewEKOs1PJjRuq6mS7bGsKO36qkf+5Qgp5p5ABiSr+RAIFdWdjqMcM7DEDGQD2
LfJytqWAYVLQwZ6ZXzE0OkIts08JMYFoxalkMudz5ukPeJW8ZI7OSW1sCWU7uhhFvW0P40toLQzN
WrCPMfu71O6ouOpOQUc3DyrnlYVPC09+mxcV3ckSZxtJs5hxXbAx+zVtMMjkPs3PgVXeY2FhcNsG
d9oAnK8nmcQSM5a3d3iCnXRFnI6+GkT8wwgaQl5m7+9y8XxLJ9a0TeVuCAyYd8vVC2L7Kkvra3Wi
FSvCSHyTQ7zv5ykulrzLYKuwe+BFI8uLMLOKZ3bvwUkpjUMv2+I0xEwzGqPvd6lRGyRdIgAwxLS1
spRQZc+kf04+J7pFiS5rDmpI+odeaR12efTD872TVfmVKIYfY6cOF3oJPCHyXpbTZpoy+xSO5Qwg
I2bAi3IGCxZS+1aDiuJ1TGqJYHCGmtwSJnFqVVBd+c2NRJyt+k1wZQ/JZvHlkcSYjY7rBOn0Yufj
tyjma8sUfzgWI3qsZVSgU4/fNJq3ofadDzx/wuORM8q6HA0aWh49huBh3kerNjGGDRocVJqqdePN
YKCOGBy/VtaJejEyztkuqzDcDuKkRcnjMKN4Fh9TzSVyK+LXV7aaso+cRbkh4vigV7v18qxqUSlP
E+k8gYdYpaz1bW+HcFzpwT0LqeKATu8uaGbKfh+fUcP6KxFYfLHSREGQeryYUfFt6sYitwLT4m6Z
yDNKIF90QOE1L6XKUn1kZVFvF+1eT23gTnmmrZfbhGGPvfYYvOwUTmb2bwMcbnX4Hin5g5mKJ1Or
wk3ZmPRPVnHUGfOCmxs+N6E4Klg+eHgQ3TbUNn7Ch6fJdrlbN9QQ06tICqjfyG4cszR3ugV/efnU
UVqjhp23+0mW9XvL914UEuiWG6TVjNKNJ6e4oHFMN6wMimcrQf3hT86upWS5I7yBorG9FXSb+zjq
M0C5FZkOY/jWcBVPBAvztQ1qbTKg7rp7jd5sEQNaoVatW7W6yjOPFMd5B8J9ChYwFPT/ETsaA+aR
UuRzqWteW131vnTgxpSS1OLlg+tju3P1QvVWqq22KzlrMfDe4NMVqaDburaYY628mb+qNz57gfkz
jpGYx6j3WV3JtV7hk3ftkr3wVFbbxW0diDHdyjT1t1xKltrcHuhk/BrlMCERuRlHLnY3YiIYrK0N
jWWvxiyaaeFAjMoMDeXjnGRNEIiKKb0rUqZFUl1zpBLa42kOg9w1n8ez0WM5fq/fK2lx4UmsXfOv
7oeMh/MuGHegeoA/puA5l/euLkNczeU33l/anfTZmAfSP0gGpZRQY4bRpd8U87jdn4BUdbq2j3RS
HhXtU9mMHOG7WQ0cowxWl6VOqOkvCuMFSJ3kOvPYJYdQgytRjhllXmh/vu4dO3qcSsIcfMbG6LSy
7ggR6YJoP2MFHwSjPcKwLUPt0c1YixO2IFegZNw2w/Dk2wmbWhxfhlM234gBvaqZGp2c2o72xGRd
t4E6XGPXu4aiGkd2/tgW04cmauYbqdl/77Lhe9PK+IIVkbs8wlOVotmJy++DSc6EwxriOkKoeyEL
VrS4mULNw0mGOcYxw1eCeOVJKQDgMl5gzxHj7vzccEFVvrD9M1ovVxQVeddGRPCP1Y7HsrfNq7Am
YXq5WTrsLzc1jwfgsfK+anHts7lIshNjsvoKNVu4rfBoN5zEnpWrFwmvTdiUpTthpt9VsjUB9zd4
Cgu2EKZSEzShd3z9vBV3LWLh73xHdGbk0pL3reKwLF/MuMbhV9c7MFv7fBDhya4rVouTdYkFrVnl
RPTswpHEBc9MdtBg7S2KyWmLzJxMxp7NZ6lr37Hn1Wv+Xv+QsPdbhXjP9ilZQ8jaPyLfSa/Vivmr
1E3WWOF43Rf6W28n4YVeIyzJSk8lIw33/6eUJU+TW4RqObKcSCIy6cW0n5xevSTzGvhm05hucOur
jOLtOMC+xQvD9/F/trPCfvDK4nmcWB/o1WTfT3S2GpbCR5YYYtMOiEM07vsNcqTyLqiGamUDZvVq
nt4oeNL7pF3XZkq/vEC3yiohgjdM1pbCBWpSsjSGcgSEjjw/L4kKnoHaCSXuAZPBBmUz2ycx7oeG
n5Wi21l0EVH9Pe3bfF+2bEkSVhYHKzmWaMb20gdcO9i1trEEOhk/b3C85wUxz7xY1qlHsp0dGHKn
T2xcJB60ocAM6g3UoigBT7be3WkBeCmhR2JFVhOjzwmmhWJUl8RBPCyvIt3rktXkJ+ZBi0i6mAb7
TMaB5QzsS9SH0ChYc3j1oS/w9vtzTas18pxHGhGxHTnxATkp4BD01wXgAuogP7bViPESG15OrMly
2yIMY8kpwncl7Owbk+RVNwmU+tL07FfZZ1cdpmOWuOHjGIjhGhXqaRTGKcq9az5ojCKKsM+2Jk6P
+8y1KPnYtDP7pNndRLThhcWuuOHzA6vWKJWkecgUdA5x2uif7s+ae/DSKQtM0WDl5zxNhsNA2Npc
Y9gqCegxScxg3YdsSrG+cbPGOxaSZHbnxVzJUUICU2JLnNbDWg1KaCCluGuEoh70VqxzMwIToyg7
s2FA0sVauUNw8x26N3L//FimVsEeo3xYdrCBMIJVYYGQdlKIZlFWK4ch5FVYIto8mpS7K6am9JWL
vAKezalEsABh984IpAMBbZfVuUMPOx1tzXkUaqeelhdYl6nU1nl1MEf780ctxbSTRxeIhspdkRJy
v5gH52+WnT3KGoUYO3jjtkIsjWcaJ9gEKHyC9tJ6WRq4vIAonxqk6xEPuxx5zBOiuexf+crkgduo
aJs55Y1Of+hy6Hm4RGjGvBBMhzWm+yRPBteaIw3wdJUz4sX0lRfNmSMetKz7JnWfnDiSq/cl4bWb
qFDNVZvysITSTBlV0g2keTRc0AB9aoMJg1AJMYEDkKDe2is5eQs9Xlk8cFiScyXZmmlSrQVzWJ5I
OlKyMojA03Lnim9vTfgUz8Os9opsUOVYsKdZJaVsfbV7rOfuaymSS2tS90KeBUYVxFpzptwoOmB8
Bm5WiNs+RZdjWaQ0yLJeRUR55oJcCMTIt1WpZ4eo7dGzdOwbcyZm/QPubnNf28G4sTj++rzB+9nS
ySUlQCnyy9NtXyb+mVvIIDwY1Zi8IML8wIasv5gGpEqdzeHEAV37GQnrjXTWtRVAIHeiY+HoQNWo
Kg0N9HXhIZTuVbJLptCIbkJVrDgAmx1f7w4u51GGpX8Koug9jurBrY1muEKi4seshHIz+O4XNlB3
2uZjMAQoUoR6jMqaIW9Rnf1Bv1C6cb4M3rOnaUxGhhF7U5e9msHwPuldypu1PyajxSPmMaOX9aVn
qZVbq2W9I7vo2bSm+KI2wfc7VrpPJ+7s1sz3Bo/aJ+PPR2ZNf8a8ukQ6WCo92infRumBkFSFDYC5
ihA7ogV84zpLc/t26eMcoPetyQ7XkLPEJiChMAms0wJJMe2eJZt260ETXImulyjfiAiFjcIkkQJi
H+rsV1CnXCwKCG9Q0s1yammIyfZO75G2XMqR34qYEVZq2krkGgs5wSwnhuZgtu0d7xwkyiorTyVM
jD2RylE4g1+8l0y0kF102hW9gCkvahI1qk2PHftoTgPBTnoSbSu9uKJ3dZh2aFBM8mCHR+UEqe/F
I8V6/XvvwN84nnDQWBC8bE1I6LRfJOVlQ2Uzku99tSgO48j3rlQtwkZ57AgZODQdjZutMpAoQR9l
Ool2i+pAq2LCNRIGzwCXNTTRrsTZfOILdQ3LLx4BjeBeDpTbRiV+MaQELAUbs4giPRZ/MIz83WeA
26daQs5MBeurYaQdKiY9BbGPqk5gmxdZ2dYM8+Lsl3Q/EznaOdDPNkAt6xVdfq6jqN10VZDTrAzG
Xni+vh0bMTzXwMkOe3tk9WQp3kdrRVcesNhXRTFJ31aG4HHscnWlR9EfpP3ar2AIAMFgixei26+Q
lrBy+q71FPvTspUJL197lUdvqoHiiEi/pkNG5YlnYUIjACfUqxrDjY3ij0y3GUHxs8XAcmzNBKMq
8Lbp1hc/cVfXXVSkvnK1dIdKZlQPGYuhUWQAV7KsRMIxZit1aAqXxHGfRmZgokK7erKtga0FGUV4
7HmF+ki1q+olAbtvx+YwK4OaVTebdABj2m5pGXugHPXd7+9n8be/vzTU2fim6UKfzUV/Mb/RqzPn
aSblqhDFZuT8vPKKUrhk98j9UnAw21kHyIeZQnB4OoGibJYuX8MA6jIIJxdQvvuFSoYEGDi1ooTR
14GTFY8Z5J5tZj06VVcRAQLLAXpSuIHPBfiu4JQiB5x0YU3LNj3K3YOfkw/SsVVfV1FD10JY4u8/
7K/8WNBvDFswQpg2VLWvJEAvkZnZW6VxxQaIng+V8WUfTcdpboSXWm/5Ej3QzwwOtENMOtzGCUmo
RS20KO0y9sebtp9INQyiU+ZguohRjvZZ8MOU70s/opIicfj97738Xj/fZGS5wTDUBLQK6xfjPJNM
PWlsXVxVoCw3ZQhcK4ftiM70TrC7IW8QNbUUzs7Xy3YbpVG96RU2ZkmIdGw0Hxbhx8j/9ZDp7Cml
EZMpgtHq4O+WZq6SKHzqWVsi5/wDZ/aMLG1lrZE4bIU62x/Nu6DggWBcQZOVVqVs6Dn/6H2fDX6/
fFKYoqqDq9RxvoJOc4PVe5CyQKk55FcyREw1FtO7HpXAVbtJ0BlhC40I4LWd6qgqJBD62pCsa5mT
P22C8FGHnjELhx66WMJ3lyJoEbMy5TXW5D8dVFJokdYHfyBHiV8PJb4lCcMTQ4vJJ/hiXgSYXZiZ
gp8az/aFmocMGSsSUZIRVi85V4xq2j69iAVziyYEYuETu+4YxK7NdBXfz1syYKqQ/ElVXkR1srJT
6lqPvRvKxITeJRG3U2o8F0X5gbSKfO8KV2GGB3uLyV+4y91XGvjFcpw3de8clyL097fi35hJoSfq
OCKlCrwLzsDP58WMoe19JdSRfzdMW6ayfSYAz9/goGpY+hreyejWOnmLtW5f+7PhPrBWOeu7XT4R
dJK2BBlWjZTrXg2/EURFcilx727Wgn/6w6/6d98HgBcONR4eYalfXtWK2mlsQnB/hQmPcNxyyTDD
dWgrbBBCUVEcFYO3nV6OLecdy3CHkKK136v5P0cC2bjzgSRCKICXbn/hIPR6qU9Kl+BD0xDPBUP4
0Ti1OIttUQt1LRPNxoc21QdBLEU1owQhrIRleliOf7O2FZfLlv/BF6z/evTbKuZM7lZddRzD/HJ9
cGTh8IDhc9VZDHzTokKuHMCOCqc90nvTXR41LbPWaPYNKs++hDtr8HRJdr5jUL1D79RW+Pvida60
oBdKa0fcwHDWKxSTuWp/YFnHLkId8lnB/KPQh3MI1LLOP5p/nOkAmvf/Qh/+Ljvi/8PQB7zQf7n7
16/N679+ZJwS4+Vr+uO//75vq7j+12v2/q/VK0nW9b8OdcJ/1X/Nf1j+is/8B8XS/jODtbDnAhXF
Njw/5v2PuvnvvxVL/49h6yYEB6BbvCxnd2yG+i3477917T8OjiHTERYcWJ5/TjiyEv73f9LgdEF9
kBYQY/lP8h++ELQkz8nMqOJ0UY0ZmW59OUgHMO9JV0NltCSegIkQLj8hJwZF9l1rRqY7yvjFmoYH
0yAI0HFr3z8JSSes697V4OGuKaw/vIF/dgx//kY8JhSczEYc4PM/n3oWBpWGwsRHES6ZU3RITJTu
wRqtzC1Ff/7LV3f9+bb7a7SC8fNL8P/9NImOh3QFxK5fztiS/WHV9NAOLJ+4yqitkDv4eFCguET4
OrK6EG4zNKRB2dOtkYfUZ8ZN2MGztPvhwehT021QdZRBcD8qziGsvfVUGR9qrCCeqnn3D2P6MTG5
rksWLCMx7sGmUMRjLaN9aSrkYalVvUoF71ALg7SdVd+VFpmHFOm6GO2BnMvoqHf9d9nRdIVXflAx
ERD59e+vw99fdEewx7Q0yoGvpWnHbhDxPR66tERz5JNmIdToo2quvLz5wxE9l+n/V3f87yXXdM5C
YaBpW8AEfymDaRSbsqMf33q8nOsqRQ0jFJeZT7FqajR+/fD99x/uSxO2/ERTVQlMUUkGIIzlyy1V
EVkkJMr/rRoWZ6dWMOZl1+jY4y3+8nuVkxit0DoCzYoKSO4NYxpPYZBcFemcOh9350Cvz6laXoPN
P7Vxf1vCKyRHePDJX4CNuw8Vo4T74v+he/xCnfn1F+d8+GvH0CM1wI7E1yJbeRnY/UOqhO/RRBy1
52VEmDXhiQ6RIkTsI/zmbtCxKrdT+EoQjLbkvrq/v5J//wvNhxKYbxN255cr6YG9VLsqwd3q5/cc
FPBVOggCyMczwK2Z3JOEaLvVODzoA6V8O16wNt0lpXJbtcr973+ZpXf+ciMxsqNwNbmZJNXgz1cn
H4fQN1rJ4rssvlm6cqVMAbtt7UyErMp7tHscQgNdn1ej+wtC9m4NWeZOy7K2ecrZPLaWd+s1FwZT
krasVl2avKkg5BqbA7DhwQeWt2mSvj/gRrrLrTFfWyYSDMFaK/qIyvFB+GgO2E3VrG14jDFx2q6s
cHeayOKDN62371WledL0fHZXxC+2YB/U2petFX8kpFb3WXObt6yTMvNBh5GtqJdJo4E+wVgGEwHn
/ki54gceecQ9RvIxeyxMFYtpFDAC6B7MSu7QSDzZrbmBvz1T9GmIf3+Z56v4y1UG5T4nEDjC+cqX
KL02nNRE0IOM6UurQNLDCv+g63Jw2eZRcwTGTaMq4x9OiS8Es897X4BcNVQNj7D6CzewbQX+XH5u
xEJmqr61lK0Is8WNCK1972BzQ3MapIhuuDK//8hfQFfLz7Y4B6nVJOhCTf1SRHaw4soMfdV2HGRy
YkK7bpnCEk3crWWFHSSD70AofQIatCWa9B5CUc4c9HVsHbKRDWZjel6wzIpydFwY1an3mLIZWE4j
fR31Okf5VYIpf5rYz0W8Q1jbzjlgaQnGQr0KQ8S4gdY3bHdOkV/DFG1YZTnd+CC1jj9F1/uHj8xE
7Zfv2VYZqlB0AKx0aNp+fprwGkErzKS/pcAHE12n96pxbo3O2KYOyi9hHcymerI03oWiQH7EsuOt
wz9r867Qp9mnmb0oZotEuKruNOoHYb0VHiaQdig6iBjpdcUGqFTB3cTMqpXQ3E78FzGRUF6Jl4bt
8FbG1mXaN8OB5nzXEMnZBE6007Nc4l8K9wERa0hRB1pyxmKVQlOhPih11iAMXptWe1ZJEnXNML5R
VGLM+/C9sggbTjziVppqpVnt2vvuVFazIcMbkISCvMssrLXmhM8yqDg+EXXKzPpIDOmxyKTdd1DT
47gMTkXPF9qB+HAHFSPoQIfYNeIy8We4VucZqCiNe4wmG89gGkDZ1sAdRUc/kJIdqcqrGEjuK/Vt
54xovy0TwSnIBDclTFlXJhvqQnBUIZYC6OME766tOnlp8dsTlH6t91QlscSArB8rV/FY7TPIXTcd
MarZbVALnJUkK24HqJVu4KyRhxM+PfC8VKZ1X7EZSkZB8AG6Mq47iveOV1qJq0Qqxt6a1XJGh2tW
iggmidy3EW2GGZKRayImjOMTuSEzAV59i01vJoLhaFDT27SJ3zg39hJUbJx2G0o1MklNcfP7h9EU
v9yYDl083ziNNskGy1jtL/UCptRJKlrlMIweNoz9Z//tbRKrD3nM7zolrzCe5PcEFaYbBoTPa6/x
6A2H1LIeqcxSPfngFh3nVzzypxlGa1Ylq+OkY7dnv1IyPAQlVALFRNLfD5zlPRz1OO74lzp4S1KL
KJrg0NnXU5chvRK7XPHf8c48Mfd+mkrzB/gGqABM8jogR5SO+gwJ7s7ENwiu6aS6iZgujKx7DgO8
DlbjQTaKsjsGXPzN5WrslLUVNpfDyA7XGl4kbJsRSKLr2cYu7/O7ALU/3/qtNRYvv7+2+q91n0OR
jc/aYdTAo/9lpGrkIs1b0iVIceIUqj+YcOHfEmiuEtwBKrHprj7wTHYFOc4lIxK/urYw5a+NqId+
V3hrQ7WeIngtK1X0D0MWUQKPhdtrxmU1ietoym48O7jRw4mM+hY1oDKqm99/iLkI+vkFRRekg+WD
umWSjvOlhAfBTr6vJjzmIhFcVz82XYZT6Nfy+I13yFPifXjRMC0F7T/9ybyXgH8yLaSa1Ywv5ZnN
/GGIxprgsRoNRZXdiLa9qEoOitoaGP2ph9YydlpPKfH7H7ysPn7+zI6m8TKWDpMhjZyunw9r/rRv
FL12MAChUtYVvjWG9B9xRPBrRcCH1AgB7ROKUrU9YwW/aZsSJh74EhZg3cqYwBIo9Tcdt3HRTBjj
S0xY3NX69PD73/TXL4dflGQ9w9Lmed3XmXcRErjjdJOzqQb9jaOX6A5JwFt2VynxppLGjUnZNJCH
9fsf++vL7Ocf++VlpjJs6bDNOxskaDDM6hHTWJBc21rV/eknqb/2M/ws2nGSGudv42uBpGnNUFcV
+iQ/GDZ91Twr8haAu2tk47YiDSNE196ythqCSZt9gc9O3K5lP2wntPybQONQxlYYuiV48kFBA+1n
2nOIn6qr8scgIOdurDCNKow3O59tC0F5GDV60hqTi07nHYIXKdwJX3sgpZJgayGfpxkF1hHWCArG
wsJK4PXGqaYrvYSc71vdGXjxuOoq7a507IEaV9bu4JMPw3kzBwfpwYdfGDfs18+TDz6xFYchQOdE
/ty1/z/Mnddu7Nq5pZ+IBnMADs4FyYpKJVVJKumGUGScjJPx6fvjdqPbXm0cw3d94Q1vbK0liUVy
/mGMb8Aut+fmUS/IY6mUIQFH4uyc/je3gU5CYMOKYO4yltmUbd6b2sCsL+FX4qXaUg5Q5OanaM5N
P0NMuvEcTnELCXeVaBawcfEts8+0jdfQdUQOqYY93mKTaW3UxNyRbwRhwERrxVYzaHqK3VWWAbEQ
tF7S5VycVgmIXLPDMm0OhTrepBIyb96vIer0UfAGk264TGWb+W1bvguTynw2Uj+Ky9eCCHZkMdTZ
cZ0Rej8/9iZirAiphDdmn0OSf5v2Blugxl6CCiy9Q6Ne7xKd5m8x+yBXOK89+vMKlsUGwDY5uTFe
5qY1BTP08WlIohN+Hwy6dY051lpb7Q71kbfUNy26POwXJxsTPgVAhjiJeO5pjaWNP7sYISp47zBp
EKzP+IrTPv3N3Y2aFle8+A0XhG2/nVUn6SlHa6GwiUbzLpH8am3By4mI2T3ykAKVDoHvnXEq4I6w
R74bdfEuvD500+7csOImPlcn2WbjASqOXlJgYX5sRadsJGa79i6J4MrVNqkhTaey3SbR0deGbd9Q
KzmjzNcwrxPLGlx/4rMbK+R4Sc/n577rCoy1FIe03+n1KTURwabTziMRdONZ+jmvyDGs65PLXxuO
HpG+NqytPN/JieDkIZFd4IDkKrpnvuAdhlYXsoz/7Ix7fGz2PVQlzHKTRS1q9mQaeM1ewXhMzB/w
qGERD7iLCUsYnfvG1fdrAYRitwhQmqG8KdWHDmsxG82jSTo0hzmlU+/0zzbKg76lPkplglYr4e3h
wtnleM8PdZ7c1ZP22BU4UhNNvBN99VJY3hHsOBnLdnNl3IRevLnTZzKlCuU4KBynmnQvsUWdNpUc
ml2Zf8d2+ls7mYfuZcZnj6/QNR+9BH/ILClJzGzV+g8/JULEOJEhrQKpPqz0JggFfpvIn0Zfdf2I
9p2OA9BsrMMqF0DhbW/d2t0g8lIxherr9B84BmmvvoipUYpx5WPegWi+4vjleMCy5CsjJO5qVp50
idwG4iDZGix0A+gHVj5SGukaslaAK3MW3UXZSDhe9t0Zl05zax++5if7bL7z3G37sZg3olBvnLx5
mCY3zGLrW6Il3tNj3g+FksLloTOAA9z4Y48YJBq/s1WLbtYqw8d5ZzuwF4zhpTbra4etiLZMhHKM
Qp4Lv+vIcwdFt1UbuDBsMa/6Iu9672Qby1n0VCeadXLsIQ5sdNYBTlIQub65cug0wjF80Pj1ljSR
U4JUyyaztWgvqmVdtYLPxknAT0TlAaTqWemcS1xZL9Kp7gwdebXq3GE9lp0KsWmtGWM4fK1iLxjP
jMeyWtJdDi+MHDTGSo0Z0OAOAc3VnXCtnFNo3BRDWRNJMYY1pDWhoMNzczTPKXsp38XJOf7Sn8HK
SvUXqUcfkYPzGwhckH4w4+GHVmW8YaZ8MooZJYSyx9T9VmnIcVTtGTOptx1jGERkOJ0tBILkdnSB
tWT3To2GwGy85tg3Fs9Y2YRq7b2wUb8bnPEVV1KAm4ldGMQtHwMzLw2Llzkv2U9M18TgEuIaR/GK
zrcQFQ2boTQf50Ubgt4m2j13BJLw9sGKY58lBwB8K4T5icnK5UVBVsl58qK9nfC3jPhsZ0wZ41zc
AMP7sHuKZFKSbiDvNz6mi8cOZUmhxPwStH3MgCyA+QTyGgU/mSI+Oop3zYHMprdu2Lc8lqbGU6iw
7ndpzlojNv2ph6Z/dook33rml62gvWQnDm9Iaruu9lC0Lvuqqs5qtYSmtfZ1KV0CD/t7gicHkNKx
hqWk1lDvkJ2SS2nkOP6b66SV5y62S18t+jd99s79aP56tfKTFh3PE5ZXeGA7PWc5b2kRmQrpZ9mO
nzHMrW4hcmRavr0i/SZphubTotK2lPZAFiK/WY/yX7cZEkQXK+EeqT1ePbY37jP53Aygf9ZJvJdl
T16if/Q5F82VxadVDxiB1TKn6jM6v3SZ284aFCxl+Te1jrGuqf4oOxHuIv9cV3zrmOCfy040jK6E
gedtGtU+JEN12wruWbROvGKzU5e117ptToV05gAGwY3envTY3hUxJY5dctJmebafyvEjUrmxFlmc
1jlBzo5fT+LdOtV2sJQFPZRiXa3OVtWcOzM5pqIJB0M5krzy76q3P3as66THo6MEoMqa1eB/f0x6
msRDOcd8cbPMHnywUj03RndfWW0X5rTt+17b5V1yBYNDctYE3IQuMlT15GW2kOa1qOX8XFRG0MaX
LMthThvpr5G26r8Zwpn/4sobiKCQU5AsAoD8jwF9hOBqYDzhbLqKAZCXVwS2rX3k2stS0McREKZE
2MYG8Baw6yFwYo6AqFfIY7YuTMVTGmBWKJEKyHSwD0VXntdZpsNG31cF0yU+IF+6yo8+No8Sw65O
AIbqVWc4hnfMfBHz9TFQKKuCiRW4XQ5ZiQ6iow51ZhrdUXhHJTN8gR7Z90TxbzrVf1FkE6iiw5xC
iMTSSv/nO6+jkWrUCDALkLLzQkxQlzGPQz3OdHaNUfif24d/0bUYGOp19lDENWt/pkc6I5+pV3FX
pHF9amCL+fBqUB2SSSQ+eAkAGiDXCYxje/3PvzEPmMGaGFOrY/3R15kSrFvqoRSTlJ9kOwFKNEUG
7zs/mpP7HJcw9URJMNsYi38zcP1XV9hi04jYjkELu/N/vsKLlSlExkpnA6iKt6RtPba9fVh6Zo4T
zgoH6dD//Lv+oSz7+7PH8pPhDrt6cEd/LMWR9TRmYXRAPRrefqXH/wMLvE9xZTLuS94WU/FjjRP2
r7lKX3gXOxN/X3z9R+vtf7WX/qfF9e6nWne/3X+8/v7/cLvNVPsfPqb/Z7t9VxXf1fDxj8vsv/7E
35fZhvo3jYEHI3kLPQOB7/TVf99l6/bfeE6QB9qOvsZn2nyX/73KNt2/mZ6q2VTxFvEJRAH9n1W2
af3NtNmAE+joamiF0fn8939x6f9vjHX3x7//4zKXwcKfyUss2dGb6WuuNd+Im/mPE2qBz13bjZmG
OHHjmzwzlFCXGNpLRYpQtWp0iyCeAYy03QboNO8+VvZMT6kSZEMohyE9HeUMulsHILBfToOx1YU1
YItc5BHs0LaLMuy0niG2mjM+ERynbXA61b6h9Hc26r3AIeGxQVYfRuBngkl3Ti29nHTSeaeWLWtG
T961V7bR9jGe9ZDVQYQBXoC9TqmVcBG71qj43UCWMFCOIwPKLeCBeNfGTMsrx31VzktCBWzlAHXB
gkMPGZj0TCILDbS7TDULenLo+J5UiMjIm4PU1g5i6e8jV/6YcLi2SjQeI638roAo+i60kxIUUs5U
mp98fKubZR8X/GiLvNjSe7Q1ia6tQKWSUDNlkbZVo/t6ma9czyGQSusETpM+4xDAtlOcFQkibCoI
rFdMd4/BG/YdqTONTu1YtCAgcFvDEFNyA0oZ8ch9/KC7nREadodyEwEspcKuysprl1Rvbkbfhp4M
lb5WwpTsig3g2Ssyb6iUI2mFcbEcDc/GeqguGwtXS6AN5oat2rF0fkDL4mJLNmYMNRlfjua2kCZd
x0/why5eagalDj1AGdQLiYPFvkbTKoZGDx0RqbRo7bcWRedJKX8No8WBX82fjSs/5m7+npMCmmJy
cCJV2yKItfxZJfGl7YacNt0xfdzU2B1nau+4xO6Agd9Lt56XU5mp2HViCZU9U9oy7MdQdetgMCYY
ohW10gIiL1TFDZFrxlZtMa4AEKpA8eOp6NLDooIlrEr7rqCI9EXXMa1VB7HL9enQZ4txSGYsBgBe
cTnmIttXMdOlNuqsTZeVYGcdcBiqretAZcDp6dkS0xvgk1nBcVLo4VjVnk/26clucOXJBSQTfv8j
q104uVW7s3Qwlgq/ViCXcgsr7nWel88VUBmwvATAUQJmTxQeJEimwFEyq95YCbMuuu10i1xiCjIW
PvSG8hlQj5ne1KJcDjn8C7/P5Ou4YNxUR4Uom4Wq2JwiNmV6dsNUDyxN1L+bYJFxeH6gi/MrOgTu
D68LZUk9kOils00nLAQQUa5CiusCfbNRNSOIQAcH1iReWxG9LuArQ+ZGbViqyVE8NvGgHs0k0nw1
b5eneq72MerAwBzn8iAGNbs3Bv2RjJGNE4knbRxfwPn52ZAam0UvcGbSHsI2UzOf+Woc2pVxq9UD
w+DqVx/7s2XJHCIjIw2AzzwA9njrJGq3HW33aNCcAe22mIO55UHtGdkszgHUYgpkknZvsi5J1grM
u7ukIiunXyDB2GOHAbHkFeU6xXBk+9P//R9S1shIiQNjD9myPCa6iv3ZsyyTF2B2XoTiTpuN317U
z1qc/hS4+3bZYGFWBRNcZ567cUeLQk9lAyZwefoiKt5lFR9HYhp9vaMEyz3KYsfYMp0Z/GbcRdzz
rJtoqs2J+YRtPCy1ffbgSAdzz8IlK+G7L5aOi0yxQ6rU9xWcQmHwUHnxh2J1YYeLetEqLl6hfvQN
DB8FFm3znXXwYEfSqkOCxX0r0cf7tIsDsopfor79dOz5BTqYzbfJj44r46NjsoiUiR/x9jCk9qkv
rAFU4Uuq2WO9SjrmZFvHcBYqxFWhpkR7wdEEdkIg7aWADyA5rvJPIExkZDMs5FdDTHnruMOBW454
DLC+YV+ZR8/rH8bO+hhSQGMkDWp9hxcdB+s0dGiCxCXR03ejNgJZyV+cfxVvsPzQtiGCdNsvU7Mn
t3i5KWp5h3XhMS3cFw4k+DcI+lGwsq7k5wc8a/pG9rVkjOhECfc2Lj0TEIn6S84IVgg53Oomw1Ql
nAoVR2Oq3MSzjHai995cY1o5tajxMzx8zIEU/AZDfNKXfA5YGjabOtP7wIxXECREjiOoi3EDPfXa
2VyNRcS+AdjJZ40JsAjeuyeTi1I9e4ChD2yC+KNk9hYQI/2MZi4YhjZMWdbReRJ/o0vxO6X6JTL2
tjfFT8R/7CIj+jRVA5zMoN+KmHemFAUANy8NzboB3ekU+5mcDEWPs4sCbEtgsQHC3YlwdKLliMHp
FY+vsslL3dp2tfNSA6wIOjmngdlUj+AeoUc4iuebintoKpyyP/HILEIUI8z93tACa3CUwMZKE8w6
o/pBB8bc5Jdmsb4cmtewqrr3ifm272Sws9MUnk8zXRACI40ayeArHCa+hnGdNesRSmwWpmP9KPv2
2fZ4Ka/VQiQfoCYeIX9kgWsyTh54SyBAUQ/S4L+bq+jVteApJfCitD1YvNPIL8yzOdyas/pFShOW
177YO2UOw8eqtr1HolSf3GASdXTYHabxYUMopvNUX7sGmbJUYaB4T7aQA0wQT26+s8hVDulgfbqt
uTMyJWI+boOjJFUBiznnbnKyJDgd0l149YuHqWFGhrKEzMAuFPSCYVOX3r42Wu7VomdChzLW0ZPz
PBklk1DnMSFyxDKiV7Kfnf1UX+aWGb+2fqfeszMIHWPOdFdFLjMxG1YdGtPSpa8cFBOojylujYqN
rSHAR2WjdWzIFUybk9EDebdTO8xjY4BdNPu5spyUob7PzOGcLvdWC8BsHGGw28PMcFKLI1BNLMRH
M0gJ3iRAktSt2owCG0nrYTUDu0n7KOV6wsbJa9Xgr/dyssUmk7aZZblsFVyBDHUT+G2xMe6HIgG+
ry+PsQ3PPtcMbUOeFvBOg+BA7lymiO29Nmuw40vWbB3zS1qci9JqFwAZYpNIh1+13pKgDcVF+UYx
cpu7w0m3q2+jTY+xSQfXzHziaYtmqX6qmOaFOENgKKm7vGFwlhe2PMR5fYIpFGbMTDW57PUiIVR4
6PU9jv2bbIjNgEvb7ctoglnmbshGYxId4+g36Jo2VmtKHhvewsRxcaCLEO7B7eI8KzE8o8FNfr22
WrYL7KYtoLK3GkqYULOfhSkTxz95dc3YP8UzUwIE9nO4VIu7GU0NUHxRNScX0Rsr6jHam1m6rWJj
O2PhMNRWP4yetQU4yN1qUQkqY3Z5sLpJBpNm3qaY3Qn1e+DQaznSUJA58Yypu4zJc9Bx+xVAjlN1
To9WiybhL490q4x7oiM1cJxwGZrxrVwZfE1dPRsagxmOAWorvd7BkKjDOVO+K2Jo58557md3m7W4
2UTz6cmXWHdFYGR55NN1onUww75h2puZ1XM+sZlqR+eXEdDTMhOsOjld6ktn61o4tJYkr4Ko5C6p
jY4Z20P/3Kf1BSvEW5e/TsWaRDPVmFPSh6jR37Cfl5Dpxp+FcFJbOn7Rq3WQeem35UzJvio8Uggy
HpAmgzyGNP9a50Z7yKqvaTKLG5aJRahy/wbzygkRGlFVFDEA6o9sVG70fFW1GBpJ0nGyNcHaruM/
zVfgejDVxtqwxjhp6O3r6LXXGTHW6QpJWppLoRjgNMpx2HlBAa8lSP5aBNIfLHmvhR74fKYO/Q6d
y7FnXKxD5g2Muf9Qs4yJKZKggZPBBdJlT6yxIny+lomgZXRBocZ4Ad0l3U55n+2w/BYB1B7cuA7D
+HiSPtQLIBx99KXphsA57Rh8V3IXxym5Ek56hkRFZDMvhbkHytPqGR9iXnG6x81VWTqGyE4GDAGO
DpZoZDjq12yexraEEt1NzOG78TWjS+N9y5ouH5uDsNtXgi/YWCjA0jzjYGWs3BJ7elHks2ZFK1h5
uGs7zk/Jyi3McM8p9uAeqj5+khNlC6lqlJdpOjD5hugYyToE4fmVmsCFGlvFDKvlm8jgeo8Rn1kj
zDEoPeegdiWmkXG+JEax+F063o6Glz+Q+rKaDcuTVScvUumn44L3yQRysHUcKDJZaR8hDEKNg4KC
ZX4y/XKgVOpTsIBD/st6w/Tmz3mFgS0FSvWMQZhjJyEkqxdVx3rsKJkSNr0lNxTCQdtlhG8U9SWr
dYFRG9yk5bbPSQcrgzILXBuBBQamOVlOt2Dez2XH4QCjwfCnDLTcTJ5R3N8pcS83y9gd4hY6FVyU
knxargqO6aql2mG//zGo14xoe1+2xuLPAudryhJVlSLG8U+np1vDy9Akp9GGeOEW6+2Ay1mOI5Gb
iwHQWu4X0YGz1ah/q9u/vkJrxx9m/5t63Flm84Ro4YWIzgA70HVe/xpwkfj9vDwgjHkJHaOPgV3H
2o5tZLsVClIsj6VIhtDJU5lXWvNP7/FxejVEP0YDrPGAlSkxy+YuyW+Muep3Iib1QK8UgNxAmGzu
trAs8gdPKfEK2oTw1rON1oUUJBhkD9XI0tqoaNxl6X0NroYymGzhkQ/UH2vqdUb7NXsvmgqJhg5Y
wQoVwWvu5kEhS/5YNTzPeMR8023vJDy/YC4JsUtsOBrJfJzAoLOCg0cFmzmfSU2hYsMYiKRsGIDW
RcUcGCL+UGfSgQijCERVaeBxiZipc4oguH/wPE20k9l19rBaq4zRExmzS0LuxsHf3NrZb5wTo2M1
51myfJxEQn+SXKTtPE7WuJ/H/uC0494rou9Jvzhzd5+35Uc5Grc52de8cwvgnha2yQx4ngOvbHWh
U3byhmai+CAQbTZ660dW/lqYStD2qbVtgJtRp83xAZPvDwMJXi7VS8Rwh4ATuh0t22adaiG2fKMZ
JRppLJ6qIYehq7QwYOBIEG8fJWgTu0LsIhE/T672Myc4PCFfIXio5IbZ9VdOUkKv3bmRSMPOtNPQ
HdqrjTU96DJxUVSWvoXj7SIEEnxEygUtzLNtk+KVYFIUWSBSNdrXuToe3MHeVeT1iLzpw7wtHPBJ
vnCVMRS9PDVZOR7HrP8WIlX8mTI54Q7wbPYyLow6z+TDGGGaos+N2TmruLpHggJi3lFNF2e+zHnX
TYlgIyRNvjQqjlN0aXiRQ5vIk0MMP9nNoy8UUOjFlliGSX47LE68zS5irATWTw2BrlmSptZeZUwh
iYWE81R7VAzzrXJixKjEdqhxwmAFxVAkEghSqQbcz1n3SpYa2FP0gqoQydpEOe5MDavJGuI6kvIN
ADciDB0cfq0IFZ0MZ52sbDW5jQ3jrBi0THpdJBvjhoa9Rqac/UZLcs4qnKz5aIQscxzIq3trQgZT
aeWTQ6/oOsuh5/lUov4Bvvkd3THyvLtEeY1GJRzU7lha3h0S8owH945R2K3H3tBHzM1LTJWXZNDq
ANRr0iYIR7zmwWQbQ/7diumFCOC6Dy1EiEBRWUgvHbAprQS772rpkUSqRcfVz7Lp0UBaAUK9c7cx
BKypu0mS2oY7yiNNzf/T66lfatQZFRYRNIcaNAaD+v8iS0rHEXEdX2Y85+ORdErHxxwowrY7M6lB
fg8EGLL5ROAYgyw/ZSQVRPn8FeflcTbv2Q6uy5LiRM7wlSDGyp/HFk4IF1NM1nfSpcYRFDtpWdnZ
XnIVAYxFRHusbmuLXnqeaz20SrFVVXXaVGotgOIXrBjLFwm9fWeaM7MTmnhvtpKgc0RPRe9tBhJQ
MMcPyNbjiqrJsU4U+jZRCQ4LbAMRy2DrB9nZd2Iuf6dhBiLWzndws3+ToiQWvJlu89nWgqn1fkvt
Cy3qh2eoH7W9fGl1phDqkF9GsyZoqJUbh4wpgll5Yvqcx2COb2uJeDBZ91SV9UUiWwaIYH6eVfZP
eX+cdPUkhYJEOn6IaygNbJWwL0bJMcm7Gtus/YWRmLKADrpfSsFADjF1y7udJ4hUtPiJZezFcsQ1
c9Vsp/FuSKObOIsAeSPztNJx0zRQtSqUlYSmaJyG9L7gLR9JdtogYuW2lO2jia+jmukQ2zmCp7FQ
GeosvWjSfoWujMFCj5Ij/IPsIRaw2PGjagHJtitlp7QeKH3t20ini1YwMyVp9ZpOzQPgfASiufZi
c9Ljl4UGKvLhl6DSXS7s51Htzy0J9duZyeaWKd6VwRPU2nkZDo4wA3WdKnjCq2GFOw9lZVx6aPXM
TdwgW0OiyMsxfPp3fqWivKYwWteBNMTRJkK+RQmstgabQg8yoUZexaBRZvW8f8U0e9t2ZtmcI/iF
0a1tB8hqMIvyoGobKt9WgMfT5O0yG/quM5gICr36MCeyICaTlqXzRoMjh7EhVnrO1laGlgvh1Sir
vR2pT32NOFrysPqF3h9SLitsbA1HCxXxRMKwW2j9U0N+BeDpm1xmdy4+uGNu6Y9qIgXFcV5uLIY4
wdxVN/ZEgGZqxCdYztNB1ZmeMUgP1IqDfHHq5pAtFpQexipZg0lN0G66dGLe3EIXKcboxsqjB7tX
3kTNlGiugJFAeHsauwWXV68+tvzym1mwP1Wd+ArOyd1kTCE3B0OIE5L+5aBV0T5WjQSxzVTRE5ls
5PqCi2lDA9ImXqYRwt7d4hjI5Rw+Bk3hS5gM77yOhyFXxjfbht1rJ3A8MlKbzRZGTd3EM/DhmZp6
SpmKTOZO6TgTBCDbjWnSCfQq0+MyLRr8/LxkLMXhtR3X7S7WiBsrkLWsz2k8FP2NkjwIB8Mzn4wb
jFK7bZU5gyqZnHRPjseUB6ipZ+UO5N0hE2Z5cF0TQOBSghqvXztJcyCa5r7yyvvKBb8N7hnVtKc8
wMC/1HMxhKjCyNIpnpQC0AmnljawL+/i5VeH2EMyN9ejqBvhdyLvYXIW7q7t0m0D2OSQmoS/10mz
0ybQOGO/Hg+aeEwNS9sRtkL5W11be9uo2cUrJYv/npgnkEV0PjmytwEydMZ3zhsOiHlsbhhVODuz
77549+KbQZugF0yax7Z+AvbwRDLIDTl1V15HZRiV6sutC2GVw9RK96ZGMYUFnjWP6pZbfR09LBUZ
m9XC6aiaX4OplgcIDKDVqnlv983NAhkRTmzLfqZHY5I703w7yx6IbHkGaECP57oTwYce+q5oBttj
eEdNJE8a0/GN24BD/J4aAurg/5ALBmYLbLR3MGCAbYDIwnAGL6633OdlOe1BCcP0GSg1FWX46BM0
fWr8homw3tQqb3CzzTadbfZ+ZDg7pHsPdu3FNyJFfk0yg+8hCfUL0xBBbNuEHUW3Tl+aVDDeCPZb
u5n0R0CgE9RNDWTvBHfYYRyepxKwuXKodWe6sYEO9VLVt83i/RgpIXp9r2S7THe6bcTcVukTfdtK
YYVVuhcK7P1+ttYiBDXkmHq0ElhGLXe+H42eom12D2XN4Ad19G6ZzFPd85I2vPlopLLHNZ5t9IrB
p7caUFxJHaoKEvy8hCDDBuVyF5GcqOHQLCeOPsKPoh5L3rLLMYeGHTqOGwvmqovca6dmRKKCFerC
xaQ/lGY18UQXgsjLyYCz6RLqRz5dXABYjV2c/Q/arP+SgUnqpVPSFEwOZKeyvOP+Z3lT9j+q1sLP
zFJzS20QNljt/Z51VrqFC8UDq0Usp/TaCLkad/mKiEs9e0OCcB7ooqCwKQY4TIiVYhf62fp5k3cT
0el2L7PNkKxP1ZMKnmuPuWrLJpVKca0ePXrwOr0aVoNy065/5GJ8TdzfESi/TI0+AFA9153zNGeb
SCNIAlQF0zmdLKV0sY8LKSwNFG+wDifFoZl0tfkqhfHSla4V1BJOEHANtHxLfUbcqAFzX2Cgi48p
+arac7OElnxw1c/Fvc2Ghzx/ME3oXzVzGPfN088kc8B+OcX6xc6PRrzLh9tR3OdMSh2YQHvFfoqa
e9IiIB/a51J7KuhYq2C0zob25CS3DqsBG6SrjnZ5x1MwsFXSrCfXPc+QMLz+NameNS5zzaai4NRB
BlqnacCmhE62DOuJ3VfDpPTTa54q+27pN0b1WCL/YrvAQOTNTXRfBwWRv6ijTUZaFzBVInTreYkO
Y6IF5sCkIbov06eOIeh4nsv7onkfKMfF/FWaa5z01RgvpXl259vefI6W38h8sZxr2l6qPNl7y7s9
ssyznxQHruENrswcUbd3a8sbiF9+m8pd4t5O8bGJblAFRuLGa6+t+aQWsKhW/g8i4Bw2KIEOANNV
SS/2ihpz6xk/df6cuRlYq1vJvKc+qfaN3nyp1Yuj/ZQMj6qG+BBxP3e/vXyu1MfFRDz7m5kvpUVo
DY/Iot3L8j2JYYmyaqWAUOYmyBf40ayfZtRrI7c0IVfiU40uuv4ZMQKKzGddg0cKAophZdaE/NID
APycrZaGfhS9KnoYPwUlmWNXS2DhTSVjeJKMZrYEnkLq7ISHcWREN3MAvGud58v0WeASdHKeMsrx
yf4ulWek5DBkddfz1wCbHvsQklyIYk+NvJ29U1Rxg9+5+jNIj8a8LWNAHUF5zEGVxaQGvkryY3lr
5+VIL3xws62T7id0gvGB/B/+ZG4dHedhcR8GJkQMAtBfjuDPW1Lsmn081GENbVVhsEJ6Wk8nqmlr
Yq0HiGwFs7PMVt4t3u4qw3/P0wJInQFYk5Dej3hXQmFcuKhuFGoMkND10tJLdFQxm9R9ARaXCtiX
9gdqCSpSbunmbRqgHOsIpyilEqfYQBzerMN2T3FANlBzdsxHYOWiYkfm77uz3OHFZoa8y5ZTAumR
4f+6PCNk6yoJGKLYeFDzhyI/Fe17rKKVdMjcJEgAXs1GUqHNBlb2hyxDMntPXMyoXYr4SVg8pGmQ
KV8eKM0IWlN1m0yP1nThc7YaltrnvdXiOdWvKnow+DB+kiU4/Z9wHTTYW9uI/4C8+aF8jC0GFJjg
F/HJI6JlN6I5a/W7m50n9VcUv5r+nbPOc7L3dmbKxrChMH5VNpNSBLPxOI8fU1NzxK5ishYBNr8e
Z7GWPnNwat6xmT8JGA7IW2MYFW0K5BW2/T6PJ5eBOgS2Ogl58enz70QtDWMmNOlX9CfON39Uv0p2
2BWWOd5moVeSl2skO5Qr9D9QQDOmgdozoA045frH2MgNl5E9ccilUFX0FcecWeKSvRjw70ol8SV2
pnT8QU+ySadvd4j8bIqOZp0G0WxtY3O73uU1H9L6XHa8cyT/3nhxkGjsS6NbdaI0Q5xrDt9Rcee0
z07za7lXF5pxB1bvpZ4fau2SlYSnvZrRR8u1SJhQT95rPeo3FXO7PuIvJmOEUqpSEVI+crszrCPd
8FN5w3rilxa4FQ8+37PDzsnJ1hGo6uuqs9fp10svCZeS95Eg4oa+1iZugmBr6X6M8oMd/IbZlk9J
YD7NDjhtpt11Ar1SR/pefhHC7g/tTlXw6bSee2mMmw4pRbK8uiXPPHc9ZNGcTSTFlu+468bwI5W/
BTuRQuPmaT6Hdi+ZAls4M9d3j2sRXoYQcZ68XSJdhgVPMtvkdC9RB/aOn5VQb4b4SJX5UKzMDLEt
hlbK9Y08ArR/VnsV62VyyIb7gRG9wNlYwcRa8ZELR3Msxd7qjE3F02RSJQFIIx+G5hYKPuUFN36D
RAduX1/7LV1jMmM+WSKfPFG/4PKBSayohexyD3dlL2YZTtFElgJFAX6VvqsRhoImzpdAgs9Cusy1
a6wuIKdpo6rPM4Gk7oiwktKpYt9vypmTzQh7u95K4zUHp5CYPOdMG1gWbWyzDWxO1YiguiTCkwPR
txMmSS8izKs3dCXP5lCCUCZCFNW30mzIFD609DzkWuIKdOpH4KGcjmlPkjEpYqXBajvfpcmI0umN
UG/eOPNG4j+uGEIU+Ys10jo/Kd177grqEo4iVMqxhfTlPFJ32atfih9O77h7p9v/RdJ5LDeOJVH0
ixABb7YECNBbkZS0QciU4L3H189BT0QvZiq6VSKIly/z5jVTwPzNDjDrfnHqMoyDGJ8H7VPhHBf9
78QGgUnNFqCazHRMmJq50/wxqXsxml18JlHkb0DzHF5+QrBWbdmtEbusCusDbwiy0/jAXLQiBbQk
gWcMwJuabzlEYMRbAtCa1dLaCqA5IZqRFHovyiP+3I6VNvw7uhNB5G51sJoudAczthUQmh4UsI44
KMap4YmM1m35e8z0XYHEwUlZHm87oTrJ1E3bGfB9gGZpjIue66QMV4KMgeRFre94BayQwq6s37r7
MAfqtMqnZjUu9/g+m/CDEl4tktgtXimNdWCv/JalupqMN1/8FtWvJjuEJe+PHvBK+H8Z9CaF0uwD
I3fcDsBztKGJQ6ybQ4qol86Vtxhvs4tmH5+5VQ0OrgTUK9Ut/O4qJo0dRPMVmyoYDwqgDoa4bPFV
X1na2QOEqjsa2VOSLtu+d5ms04gbh2EEkPipRTuxEY4adyqWrGjJSuLgIJKkgJEBNNPA2gVxiXXU
cOx07dJZMZ8kMx9xkXAHLWdOdlsDv4ESAEyG/abpzihwgKVuV0CAEIOe6k7yUanb+Itvij46CkgX
ii481aW4EzN/4/dsVyWSDL6xgaZQmq6slt6SzOpL4lsSFbti4C2aSDRnOREA1xDVaQthtStl0dbK
WzDAwRVJMpZwbSrxYC62oTZ7PTHREwhtgHeXIKtHM7OuZpmsIN7/Dt20F0qRFZXvdC2ic/h0GMfZ
bXZnUj+ZZK2acLxgR3s++8lgnD2jT27kRB3lUDgUQUQM0FqVe5bDvbglV/mmW5JnYBnays1pLZfS
cQCnyzDKbUld6frY6Vj/abNhRz4kKxG3zwYrb7LupBj18rhAagSfcs3oGTyDqHiU/nBrxZSuPW/t
OZMeodi9I+thW0pYZ9McArxQjcpYK2rrmSF4r6m8Kkn8IIniVDfqHV7kSc01bK0/UQ5+a/MGBQnB
JISVGOi+BRz9i70cArzTmKZiNjhBhomDal3SXPwbE7YiDAFHVZAuAmvRlJS/dNfW1WctxH+VZp7y
IXjDtl0v61ulG/8wIt9nwQAKFh8Df9pKEhSRSq++UgsUmfKRAgPCUtOhLC61fTA/KhIcZekLR3g2
7ZIjKXzP2yop8J/+FtmjJz2+a/FpJAyg6P/V8d4nWWJ2kLMQKDdbAJZLNgCsiSsZP+hDovkedWxH
CO28xfIbJttSc6iTe6T+RAblnDyqvDn0Sw6lz5cTsBkHOkChWKQ2sI9ZfqqrjHXBZ6CemuiZE/IX
sRRGl+QMAGqCzRYOVGWkWeD/1PJZN4/SbiV5kvwBPuNkSmv74a3P/5UrCG0s3DNSiRCErB50K+NF
7HfoymLlym7V1kMvy86Ry75BtxdYIvwrybwbuKUcJVmLyiPGQ9WeKMRHZWU5hujKx5hLW2oBuZWT
FV30NcgUeQ0njpI30zWpw39BIuyEkLlhnlPISKxpFQhHwrKYPV3waOQNGrSUApxJhO4qD7neSQCk
yVbKvaHzoMbxT6QcdC0G9/8kZWcruowjxZ+SvOoIbieKhw20gznehtWTu3KV4/Ksn83qWK8I+ajt
0sa0gHCUFWoU7Uh1MS2PmmYrpVvDrJN+UqATyLC9V6UHECclX8frwhmHbQzF3XAiZ0anbVuOEJ5a
ADw/YnQ4KlA7pf5eWjudjbUM5yOaDhr+drENXANRvHWEXxnM21o8mrgLvpX+ShzOKjM+E8pFdF0g
g463gvjncXwM8173t5Z0DtewFPULHb+pv9XjLiOCSr6r/bOamQPfMuEj0p/MR/W8bsXNZD1K2nk8
ZYg65gMyzmzY7K/G4sZvTpLAJSPPAkpqvBvdzo70vVmcWvVWluUKIze3mc6i3TqigZ8zZiLnqvRw
wR76J/9Zomwn7ZybFxNfusbVpjNiYdGBDMpBoE/PdvFas2fZTT1enHwbhYeRLWWJlDn/yeZ/gnav
Bje1HxMkrH+h/2ykWxj90awPlqeE16TdTNqto5d6BOrvQOyP9aAPR2f8oUsnXfeE8Y1iLJpXwyEE
RPgtHX8tGqd427pCfjaqY8DvYgO6pXd+pt3ieVn8i7j/pOJDBxgf3dZhURyZbIFBmrmyu/JnUN+n
9l8teEZLas5JG3dCTOacm9sBFgGPLjt23V70r7n9yLTUVrph3TafpUZ3tS2jXdv99DRqRnuLyPki
OB4rynusHuVqk1hfPP+1IcGEvo7SdvkqvMQdIC7Hb+Q+LNJBaoa5Tj0hd7XVktmBsJdUYLV49a7m
mPllpmE1VtSjludgOITM2FGBO4j+L+896DYBzWJnvaSusvv+2jDlyqR0zFCSBGZITydGjexIjdAw
kXBMurzy2frkTGwyDD0WkAIV558vIeZmcRSCj0T9y2+8DFQC5vLKuCbY/6XiWUqxzdBXrON05KQp
/3OU81UJ+jfXT7854uebN1/Lm5aPw9qMQgc0gc6dBZfNn9KUlNWnXO8jZQs2ttJWv7DKGUzec/Uy
L9/YcVDPJSkf+XS1Bhw+L6HcrYikWyMoDOojIxFzE2LfyWmqbdmcwvbUwbAcDoVIhtqtJe64Zdyt
ITUSz5EN20n4M+Bi1AJoe/RL8BMyRy81PiY6zE65tMXP8gE/LqL8rDGK0KBYjs2tzC9VtTXYtnuS
5pkWS8t9Xb811QXfL+sdNnZvUV62jfAMHQquI/dH5kU+8amn6ibdFZmvM0sfhY/V4TuUG/h+qxbe
Pp0LpegUppuu8wbzQeI1uWXPoDnGoAc8L1skc80pb1O9BWdzU8biyt+GwomnEE5f/+2n2enJXuV/
mfJBYRsfp/dgSf90+1tXezBCyTsFawWzaveR5Yqogf115BokxaTRxdd20bKUYaamS8ZWk73SdPOj
N6m/htQX7PbotCceKrtOZoEdgV4zGYRwrmN1Dz6tMAvCKC30bdt9yxl69p0VXLH8mVZfYrWG2sBw
sjObfcbibcre+8Tz15RW6OZuw4LKKQgSY7JMmr9mXTp1WNoqjA1BY+3asPSUTzO0XSy4tJOubRHB
dt2uYooc1F9mJTG8+VSDtrsRt1CK8GBZHu6NdI/7LHJXJQHgQqznjdZJC1+htBPhfPTrwZ0LEg88
OP9Sf8bwBRzolZC9OYa7fDxaPHhC1cRmLzA3x/FPMP/keJkI6mthjjOg2IEjM4u/qM7JVfE3HfkH
0FH5AKOjerR3tnZYvFmsjrDSYT2b6jpvuMElwtQYnJanqTxo0INoPZRnsktZmTwIWcbf60sHE6dr
86wtIe+TM1HPde/3wXdXBtse+nN5swpcb9bG8MCQYBUMUKq9vrw0tWNIuyDwThc+dWBzobeumLo5
LMyS3fcO/5Oci87XvKj2zLXgFDCWhQ1yJWIaovmJ6NqqTxmQsrWiz1mFVwC+irF3pRUkFGzYFpcO
TkP521DsOLgtqyBt1yVHkvYU2e5/IFKtkEC4s7kaV9+mo7J0PdNGN0ijNOM8ohxVgNG3gvVMLDdN
LzFXTkCUrNsc0NiuRBdWB5Zi+NitsOKgTtBMdBfJOFgUYhhYPImi2CYpYO15NEBBsC5TtBcizK4/
KTQ8xktX6JAsp29dtfpoW9pZsHYPwsn/0ZCGLtHsn50GCMtENRc4qS2jrJAzp3lRclYwJEA48mbQ
UW0CV0HN0TA9b0rNVlmWQqJyaxhnF+ImpWSvt/eUjFOHHWMCnfuUjlejfLRQuyBUMUp8+zzyRtmQ
2SGF/skEheu0nRi9mdONAj9MjsghV7a1+YTBOFIx8kMbXTiZsOszZWBmf8o3Ldz7om3O3G0cDwy2
llajMz6EeV+si4y0yIMWnxBNulNMdd6PXBQ+BWvi9jhGHF+TvS2ET9wdMHrSzvP4ZoQ7/JzD9NU+
6WPWOBPxSqO7PeThVmAzLLpqe2cxDQqo2NlEPwN6IUKo03cQzKtyl4cbIjQnRArZSeDA4N8OBeOC
2zvo6T6U7xn9jpxvsPVDR0LTa8keL2OSESHj9MXeHImR2812AgjgQQrg5SRPxzZ6DqhZOcH4a4yE
LR6CvILi6gwqZpoIIFqf/4tOPYBlnla0ShCRZwpVpTLOpsfiBQXd0g9NhYD9xt+t8ENQbJceQVp5
iuiQ/Y7o77PeNaFLOEbc2VW7V9ozbvr4yjBZM2JVa9+uzX+K/zPKr5a4a4LAdnABWUfdsvHcuhps
7BrdFcwqOdtDH6n5DOlHJhQrnQgSllzrcI3DEle5rnnkZeaVq0brhvjHnBiX/sscXiLtqrIAZWxO
VPXGkbGHgKDE7RyxXUk2hngc/0aqefjVjHdhPhrxC9tuR8vuSxM3fwbN1QxZwbjYo69w/q8IRD/K
0kSm2VnP3ymXmrpbDrzuf4gd8If+uRyorkV/YGvQbGOc/pabV9c5LOQWpf3LCol024rTTdU++2Tp
ISvxNImXXN5pwVE3z4inyNQhBGm22S/7R8aEVVOyzG+hMLzwY+faw5rBA/HEqQAjjnOM7DaUj5AN
adPTtexMtUc36KTA3JQRZRsrr4KRUWOJ00XnZbYygN8ZEuKgpfN9DdPRLO8jX/bYH83xYHYXJd53
6gaEqoN/Qmg3J4tMiKlFeC/BbOOzWQzQ/t/UXyPesMjfyNUWMahwScRTmW6WB6j6LkKLgHiZvv+w
+qu25TTK+c4gjHexxWu6fwt0KnQfyfzTqWyDxw8WTERQnBh7VPlRCjfoCmiUeCud1KaDRo60XA6K
chvVm44ts/6uym8yfVqff2A8Vw0YbCBHpWC2qyE+N8OJgkuPi0NggQs+m/nJ7qaLH9xC626hppts
PDCYiC49U7x0YBhs/N0IO9EIXyILUwcEF6A9P5NPY3p9eyiaLRi0XWAk4mQOl8ZSgKboPKT/dchy
5/KCBilsf55A9xfT7xG7QXYnvQ1dxVMKtuS2ifp6Fk6I91c4XgZuuKa86PSknfDOwMusjMmAk8Cn
EHbEQabo+qprqfyq7ABS9gQo98HuYd5ad7U4ycW0ioe9X36X6iWZ6ahfUJzzYS2law371GQbmd+1
yKv7HONd9YMbLaqdrWgw4O0bjVYJVYKo/ANKHMSRdq9bxVAUrOJfpv0rgpM1ZyucsmwFJRBXuRX8
M8JfXd2M6M76XVoC5F+j+lolh8eyJT0G7aZWrhqKmiQ9T/RDOHxG/ckKf2ECiN8qN8QsuVbORgYw
g0tCbZgknM78mBWNTvLAKrFJoVmc9cYbaUnn9KUGe1n4bhquLkpmcaN9qKwSHAWCQ3GQ67sivnNF
kbaGyGijNl6qv2KWw4JwW24ZOANNttWY6FkePHrsdAjLBGLm8hlPgoiV9veivSOB28biCKT+po7K
Vk3/VdYlGX7q7KabtAlHEsIj3QNcppR/4b4bi+vZHhh8HAwuaEzlVfo1Z56q8EsmO79xcIXBNM6h
aMiER4ZHBF7rAuZaeB+Drax5All1tHAy6KzJiySCoqLtYiPxKJd0aVeP4bztQava7piVL92Cpw6f
VyccCVYndj890MnH7EAmURLWptdoDbfTevPT76R6dO2n2brkpMU4Mit/Q/4HV6lnuUgfqym/y8CW
pTth1Tu576XNcch2qn+qJ3JDv7Xqvemeg/TgC1GC3Zx4YX2QlF2E96ARhDbDPbsDVbxEcBNIg+oQ
LU2PqL0yAgUFsMkgrrXsmZXbuTwMxs6Xv5RVhKgH1uihdmjSlJ9uzXscP8gx47agZihXOQztShJW
LI3toQ5WQ/NP7g9oPVn4/w3ZnsG40+lO8am3aohaw29Um2uFHNZk+GW6smesJ5PVr6A/RxeWu/wc
QUGCje5Z1laOrmRvgyjfEZoS+fSP7ZEj8h+MlkNmT6iee04s9wlrseRrBIldfg2+DrKc0hm0zvie
i49AuAzSVZMO1bQ44GHHwgTYgxlLs5ehkPEX0k16CclGGGDgf+tmuHxuiFnfic55eM3kI7RJsQ6L
WwKHZxnWFJnKGnY2mWhetvqThl1CXfE5Yqeuf5q8HQUBUv7wNPHECPKHwNoiPTAUQIPjWr5O+pkx
nybZmXwGI35ixTawit4y9Wht4vJoAC7SBkO40CGZspSJgbWqIx1M4e+T8ZdzmY9vJKLAJNhpxmUi
XPbPnN3kI4u8qdw0Gm4QGUk6jtYdKvlELNb8l5GKTkiXcuQkSLhOilvTP1MDqAoTAg2JiZXpq8QN
Qql+5GFvmPcuvJnlcdA3demlXImG+l4DtWpweBjlhIxZVns32WQNxdkf9/wwTL5Jm5qY5Spa0OCv
A5eOCJDSLWhlxhHApnJJ5J0Y+stTByQpbcvgCuEZmqwEePpRNtj9oARaGXZQHa2rYDhwuIUJbJ+V
17quD//9cARf4zPI3uLpGGY/1XBammQtiOBUD/AyE3ssHtrgJayAw/xmccFoMVHUdPlsyTuadcMb
pk1Lb1NTZFagHka8ajiloU+d5TEJOzXzSH6MJLrcTVt/yhF0lpcqr6vea6zH12xn1ZmKEq5btIZX
pkiHvNcheZ9ZyuXUSiP9Hja6dmaLSbouvGQl2SZveuouz5yFRWTeELPYOHvQtFeraZMHd0yhWn5X
7g3sipkSVr+hziVKFvXwsvjjAO2ZPjzEBN82lw29/tmRd9VCmXmXxW9a9l5dFd2GOxQ7KzZzaLa3
y9ssyPt61z+FT6q5lm4IYFIamkzFgz1NSfbaAh7gYYE1DRnyoms22zm9h9IHvYI0beRoPxWHvLvA
W2J1+8CLxJbq7077MRWAEnYlywID9uIorFvluvzFIvuDeP7gmxGKu2Ed2BdPrECV6yie4ZjzRIBc
lirbujCWoV19GhB62vaTa3A09plFeKcbsv/5SpFibQt4BrSqDkmKqKcmO+JiycSbiglU+QBQLgyY
peMFsWEknKcJPM6bskPpQafyncK8LhBSlbwD1hEGXFrHQvqQ8g//WIAc1FcCu1wJZmQzf8bsY6X6
zUxegnU2Wk+ejnW/F1Fy0CEPcHyiEeOiYDkqaXiMy99JjXiCTwWoJG2+K6ScFmitVR9wDLN1bqxP
bimYii++dj3YLzNeeho2kTtVr2VyHsHb6A1CsEa4ZIgJ5S28MsrqrubSy8bPJt5kQAlC+hXnXz7G
YCXCnI452Nh1q4kTt+lHzMV++WHLzVm7+ro3Hgw76H/VVdcz+RREDuJBTHnUWix3r6U5rxMM8q3H
EmPlX1rJSeSNjsy6d6fIxWEsTv5NSYa/52FBXbRw1y3LAP+YRR9Nt2JpJtLrCF81f5xUH2b2CTmZ
deS+qM5Z+E0cGmqTYw5AYwRvDQx31fghsLAQzjqrvZA9Cp2K2BxF+RY5X+PiL+UwGVavxt93tuH4
wblP3OVO0OctJkrEGGhsRr9n5Z+vvUf+S+8eeK1W8ga3pDagO9qN5ffcfeIQh3ze4atZsOyRZk38
1Px7iOB8QQcS6bWM8op6D6pdHdyBmslR2jMfrs2FpvoFBWxlJg0NJX2FyMXDbZsNkTOOd4weimzf
gUFUno9Hklaxnue9iSj9p0rKt+hQ7YxKndaFbaCs7ul0fXAPA49OWf5bdgrdSDtoPcTppYtE8sSH
GrINZa76HkK8bsvH1uouLXHGIWyb9E3guELatZE/doLX1rAz/yXmstGVSUDj3OAq4fszIYC8nvx4
ITgOOM1mrkwUYeVECJ2fPRz8ykUcxcixvG+T+imX9wxHpPzX8gu7Y3LLkrsofmjo+Xztyos2QvqR
A37h/NYml+Qez1fcTy2gZnEzTgXqHSdcZh4oDHDcAtB8/vqSqBgXmATaOnVv/IHNzFoVeBPiYhl7
qvToFqBIhDPdv2B20RacjfAWiSgJt2ggiFy+hs536iMQEVjMIgGgxKfrWjwZMJ5GQrRVJUDNi32k
KmMsuU5MGwXDGF4AhphydWufMm/XOu34gKAQY47pKGHuS7YOt1NQfCwnsRBPogWEx6zZAJkm06um
7DXBSfW3y8i9DAlcE7yI3PkAOQ3XSbRBbLTypQ+r2s6E3fuWvXwAGVRUZ908LKTw6UH8cD/doSrj
pn0mbwAj4E7cMhdkmZfHa8lYl+YhW1oCuAlld9a5qgr5W0l+gO0NeV/lx0zbhAgdRbl3lruhl2dA
uO0k3UbwBnOd46j1yiU31Q/iZ7PubLm5Qd1dL5nrJYqcjINOh2boG33alvqjr9kf8fiT7Kq0T0VH
JOmm5cmU/5YnYShvyvAgZKj+ivQG80CuaOHISEilEqQtex/5lQh7wMnn3xgh87pOfrESht6WDAaP
4DdQNjWa1yR9n/MDzy1mc9TJbABWAwTLgzG8V6obTi6dhW7RWOObezLrE7pHWHzGCt0b2324isTU
I/Jt3VHYTbtJgM1Q4puMGD1Z3IijK1+vBIevYXxgFz9DvszF98C6+vWdJYOjw1zuNz2uBUeTLIh1
0x1a4zeL3se3qrogxDenjbZCoMh/TQS0eVX34wNvreWn9PRQzCl0SpZMR4YrVP2ZtfdxevNp4eIR
zsESssTs7FWbgcK+fO+QCxdsrzBE2J7fRHGuxvZqaE/R3KvRX2F/5wOD7wS8MKJSPlbiVlv0eseQ
Qb42c1tikE4Zdwzi4nTPxP6z4P151vOXoHx0+h+sfL/fyf63UqIKWYH+aS95vun9c9nn+P478LCi
s3mDkrIu7lG/i0enrX5LNEZQ3LlBaxWSgHlsLaj1lCp1WeY9OrN2uJv9jFbT7Wjg/b0fX2HcLTsf
A685f4dfmgffTcRSRX0bs0eF9RmrYbj/Fm8IUQRA0JSkmmPO8F2HMhYd2g2KGb5phw7ZtnTFZLAk
m9RVufPeCkwrDGVe49Rmi3NNa/WZlx9LcdXbL4kLZrjKLScrh2yAeLhrZPrGAL3qzdRAokVyHeDN
djRLUKATbC5NG2dt/7d1uSOSPwMJ64yrtYlnW6tvzPEcyr+Vga8Za5+jhSlu8TWHdFOUrikrnD7n
oPofEv4JWinANExtC8BSmVB6PwL/Ssswm+wxUEwhxyXNnM00HndC+VeHb9Zw5PdmxQewDJ54H93a
GZNotyheekSiGYcDV90w2CXtPoFNl5hHaqKIrn0aNBYGPzL0nkKndJWnxmgA3rwx2QqsJBWnheCJ
5JrNZ47inq9DIdCS0rPwVUDdIV3wD0sxIwa0AzYVFcgm8w1/DJ9tVq859bhNcfvIMQzaSdJVZexU
Ca+vvuuZa/IwOIMbdweRS5H7O3K5ULT/ZhnwLw3zmDw+Jf1lIWj7bUte87bSn700g9uGtjq+Up8w
Smb4P0t4F9L3vFprEbSLzSi6yezRMm8QvjaQl6at5nWuAP0cMgbyDY7A64uiq/2DBcjOHCtQxF7d
IqOaUH9hxL+BkqTWL1VsySr90qb3ZS5EmWjV52XurOrv5i+hgmhAWjNcobo4KzUzJC/LXihuUrVP
63+afwKLKnAFys/qcnUvd605cLk1TmXcWL9J1c2ExLtGxAr8AFBlEPMiBD/4J9tS0LvSWEFLR+O5
yPkgLbUKlL/+xxe/TGsfKhIit+9cxzxyywwTUWtRADsL/QfUL57XsvUYYaSF3AaLo4G8w+TEQcEi
v7LIVZVz2R39gJ8INdUvXhEa+rwvsAGgHRe5xUI6QCx94wLp7HRQ9Z0i780aSN2DFKfCl0XpDpKo
ZHc9eigDo53+w4YK24h/D/ioxrvVf0Xa71BB+9N+O3os3GCIB+f+YnOv2QIzsjcRNurMxPymrFvX
IJQ0V9gGEcfUaeLq+CQxxSnB2Ax2On7fwUi+I2dqjcPUY6tqL7aC8M+6+aSHN75Tc2YlR2sUW7nT
tEfyCFbVR07FGuOAR9e71fRPhxFDTPmq6i41U38H9U4yWcSmX3V29rMLYGZPkxfiRtFChRpG+Gt5
j6PtZdmFxW+t8KdUX0S3x1yIS8Scg8eskNBuTOk6BmWNJW7pJLRzXr6g4qhqox1IgKT7RjwVb/RB
CaQS8d7gGuuXm0EgqZINMvNDjoPHclHFBYXxQy+crkQ4QMSu0U/rmEqdVnQgaQf7aY1zTRhswNXx
4gqlDf3U8m2UyrUPG2o7GUtMj/PChTXhVLJwjtsDP8iLfC83nSH9TCkkKx9tmoKNlz1pm+ZtZKRV
XQBuS9u3NN/RxUCvN2tHi4avQiuuDzvsPmnObKPaA67o/C6oYmz4pzR26uJlwoThTyepuCzve4pP
R1a9VXz5xYDPDYeg9HmXPL784L7cywvfhN2VPG2XL7/zXw0uaFHBJBsOIBSYIIDsWHtZZGQP+RoN
QB26Ha5qHdfv+aCUt0p4K7Cb6XZ+/kFRUBRPjp4zu42GzisuHNECwiyxyUVO25a0uGTLZt0H3ggM
exBAATMX1QsKWqW8IMcjvm+/dF1hp9lknIMwsMbidM54ii0k7KFepEl88AKjm4ElPbxL1H5anmzU
QMcsm/QFPD1LlWjypPHUJmMhuyz1ILSyA8rx8lEQ1ieO3MqrmqtgmbL0zrLzA8IkgLFS0Pc+GKpF
zzSuMTanwAN/swVhZ8YaUpBgRt9k1/DkYF9qbyKhrPZXVXvkwlMkqOsLewWw3kxauw1xh1teGxBF
HE8/TdRAcvGrS9dqPmLZpGr0FH3qLKRU0oxZdiCtNTs79YDt+tiDGqZiXFOxNN7yV6CIrpeMld0M
pmuJ3H76D6MDbCWDg9ub9zb5C7gWWB1olyC9tCqYKxxVtEyh8Vkh0VcQpFjT90KLGro11Zn52S2E
nU/LyztZBuc520QTPr73CVpi2LNKYx64JJQA5KoQ8/5m26Ii7CfpWde1Xdc/xYdSPbQSaghImj7S
5EMP1OZ0Gy+nClhMNPGESDjlce6MlzpkO+TvezCzHoQ4NwyIKR1Y2SX1PzVgx0EDvwc1NXapBil1
l/MtIyzO/2FujnxqI/n3pZguv6jzJTY1Cx3RFqWZLZ0FZAgzCnZVxo6bWsrJVgtcjb4wcnWE4vyN
CHoGPZTtHPcmp7HN+DIlT1U6T2yZFzlJaP61eCMI4YULZw7HTaB8SjigW/Vn47vKYnV1b2B4RBjg
iMM9WvQErPsX42eQLVuDEr8AYHVUr1pbdsvUo0lfT9oxZLNfyy8O8aayTp3+XkPOmFLauQD2OEdk
Mvkl44kTF63hGsBI+BN0evjvMP9iAdGoG7oHkmFgvRIRLW6bcd/wS0h2R0/8VS2QnbFXAoau2h4Y
JQb6BeAnVb9Www8nGWd4ZNWyYJM3B5r46Iwr5s+eiDVLibCuJqW2nlNg4MFBTYiJD8IudnVGxt7h
2BjYucBWgaOLUYATYuO5hqNVOwCdrTdYrzpmSGg0jO5PWrMxNJ5k8kkTSfzlHF4K7RhkLKN4OxQ6
GmvuHKNsfgII2SbfIKEWWBT++mvs+/Ot/6UtXMp9C7bM44yh+UF7EbEux8JGgF9sBHxC39kgT7A7
IduWMP9N9ChKwWYbf+SUDcGwZgzKiAZbMY+Z79TAlTA/sWKRAcwveNPNzuj2OCJxyFnpz3hZg7nt
k4n5nhFZEmM7pjscaQ2F7mh2z5aPOot4Aa9SSWKEttbaJKwlAMCmEvDKTp24POQzXJMfOVzDJxfq
U4wiRODmTMebhtihLOrVz7+6ubCY5Wd9pChA+uI5WccEZVpyDyFembA39G63VGs5drmOVqSCCohK
UKhbfwpWQ1hd0qwHU+5a/m8hPhZ0SKonOqvaxdF23ancBPx2IumjXAoxEqXiYPSAgNchF1lrupMM
Eo055L/c+CDVp3EDT8kvSykIwyN+jrUN1YYYhmknY2IRXuXIEcPTArGhsVj4MTAjNxK5Vo65jjIP
3DHkjyann/aV8d4AAesxxjXpzoKjbeZPK4eRwJcPpcm/hTCRF9VHfpTNq15si/Qm17ndSbfEIPas
g38CaX5Qyj2GnjaDUHhWPRKvMUdqD3wkJpV1Jx8zSmBDP0n2j5J++dhq/FZcacv3QBNuI2abyndJ
4mFmGK84Ei16cV7qRlvcreqwPNgy8YwP3rflCki7ayZeW/lU1gOe5vM2LIutMYvrZLawDqk5e4U7
cHet/uaElPccE4BKpWmCEbiQTtXfaT26MRxQFKTzvxoWmaFtm+A9UN5qCM9J20FH/hCVT0hn/z06
cCUYr5aIZ+m0ZW5Tiq8KcQoOFgLIdOSzxgNbGo3X1F4jREZF9mbodu5x9MpH1/8TIAhNCu1S6xbl
c1h3RGAQvwuWz7tfLAEP4mrUbyq4RmmdB4CM6hUHf8SI0+biuKbjQfDMOewpXphjjUh0huoubep8
XZmPotlJ8TXs/xRU8UXQ4imBc49EItUmZtTobbhMSuSB0K6W7INKxF2fPaTSHqoB7sqMpiNnW1Z4
eXforwXnfrkfBRMXPYd1DZB4s8b8Q1p1f1Xj6uIGRzOTYa6zw/hR5b96+Bak7xNKhRn8qB/e4hFb
n+lK+2D9k8RPcTrV8BTKB/5AsAU3Juauf2rgRe+def1F0qPcA+OKUw9ij1Mz3YrkijGl2o1OxzY0
gl/eN6Jb6WAKq1+N7k5HkZI/uQAkYQfcR7FwWcYhy92bDmkoEGFSxs1k3mGoUYiflnn243vanBUW
78iWEbswnYkQse4+WWS02Vq8leutwsofljxE1UTdGnz0DhmsNb5rMooEVmDL6zWZ2k7F20w3A/5d
GBfLxNvSk+YLFZLk7SK0NTKVpgk/qzMY3OC/1Wyh/8fSeey2rmRr+IkIMIepAkllWbLlMCEcmXPm
0/dX+/TgAheNbm9bIqvW+mP1rksngVk5JjoosS1ccbGtquUStFukmEIuJKluGJEJQ2rokzjBrOBD
Njeo2lepsHsg0mDNsBiuTDzpDUdglvw005MYiKccALEZgB5SXMDvcLHOb7V+WUyycbYVE9OCkuHs
IH0wDyH8Wq3/1MvVKh4F5sdaDlctL/3ACVgw9WDxBiBlJl/bhKiSonVScTNRaoiowZVYV3E6Bp6a
AyUdUE426t7CHQWz0P/Y7Tukv4PxnVI+H/i/rYb1p82ZcyKoatXVx/kLzJYySMRRrw3WBF1bzcjV
zAh+sM43M2SaWCLN9i/iL15aOCDJWYf0zksuFji0MVyu/XTFFprdtB5HB+pOtIGk3TJwksdgQQgb
7w30rTgEhxpzGWJsc889EyY7R30sG9LD62uA6UhEms31d119q7kfaXeb36QCvsXfGDSnQTthDeR2
411BCorwR612LIJJ7nft94KNcoC8JQtQo8Vu2prNx1jewtg3St/ehFuqGbkRC0S7brorJoRFM0DP
v9NsAhWhMoW6qGcCUKDi0gm1Zc8wpDzX9iXWr+FWnYBGXLn5VAh4ydp/RKpR7s2NtO5hCrb6piKJ
qAGn5sduySEDP0hRb5GYh1lnRagZ0huGHNzJ4KoTM8nOQFaVl3sZS3B6attrquzH8UgYMHlJLyTj
nIL4aeJYrau1xcJiM6A7uAgZ5emz4KbDEAaJroB3H5fWncYXbPyrDDY/6vDiQkO4MeJ8fW3lbubm
/Lu/ND65UfguFiG2oKTwNc/Y6pIbJMdWcjVCcm22aeJK3AgAD8gIQlTuYR45tmDLSntbRu8PFfiZ
/YRtr4sfdfWaZ2/ghoXki2VX2XLxmfh9QWWUhj+lhmsymV1I2hsgRIV+eWS4yJrvFxPfZ7EFOx3Z
wz6H8TPX/hwi3eateplDgrp8qf9tIfES44O/ZEu41OYILX63wxvgyyay3lTbr9bwitlWfgXFMCS/
if7IulmPKp0E94jvo449OSJH+S8ZfmTE9GBAuXavzWvP4M0nssnob7rl+pZDDdDInWS/7Hy5eSI2
jnTN5xnwQ8yKjnoin3edtndEI9yNJr4rcnPlF0O7Av4lzEBocsnlJTxZjlAQRZ+f9DjgbzG/2V5B
pmjAyoDL4nP410HR0mLHl4KRDE1DNr/lvTs4jyh5RNFfZ96l8VYERwqBpPYye5JbG4dKPfY59kvG
LzKQGqB3k42zh9OR4HcoK1OOMdZU7rXRl2avSq+mflHl29iSGnStoj/NOQJulfVeBB1/1bVHbBfG
Op8xliR9T012ds7JXe0s+9YtLa5yYx3QRjLcSBex7dfKOmqk/EF4QithsVwelfnsTD7qNsN4NgC5
jOpgjJ8zwH2tXq2cnhgPcnQ1Fk9CykeCb0X1nQaocFM4nqfoR4VKHVCLOdugIicBXmKNM9xG5do/
7OJZ6j6HbbPNgUzTgd4MjhSNTVvnOY0JbE0XYuH00zIROr4hHqbj2Q5X/eg56QmOeoMXER3SRLr2
RkyMKYsZcMtYAVJcpsxHI8VTbsT0TpWrhXAAhj8tOqs9xUxTs42xyesHVb04MY6AvUZEDAhndyM+
FpD3noBOLOozn8NGgo9mwv9dugvtJSoxT4P05ww+QmmhiS4AbOzxJ8hBmI2PCbgfLaA+kTbDRREY
H87wrpwMfeWgmqFaOzzJpLUiaZE+0kK8JeuFt5ppcwMsh5RhE5VbQd33eLqQUCXSX8Z0ADa7tpyf
khKMZt3rpDOfKlkSswuKUpUDQ8TiuXP0WUKzomzfhISkjemLZr8BkcTKa/w+z+4ouWH5kpCGnnyP
xP84mo87cYtJjgTSX1QarVv5JVIx4w3sCl1Y6zCbRqcCboxxh1yztjkhROWFmQjf0JFEcYOb8pn/
j0yNsWYi2yXOe1B9JstPsvzy/m2c9hACfaq9D9RLbcdmditsYIwA+EhFaHvmC8yTVyj7kI3TgLWc
rRi+LiWk16u1bB0xXYdCTKoEa9HKlZs7NXuuG47MEt1zdon7XWkcawJYnOC8aE/8esrJQiKP5iB2
nmQYdWV0joL5rSBoQCLM+qDCTHChRQIHqh86TJWRfDr21zgwNmOeKbdk4uY2mQQ0PZ+QYg7Gu2if
DeUHaVGrRPG1OBJ3l6J6Y3MiRACp4qHwkM/ru9pPPGj27mRpzbVVXnhcYPYTbS9E/IZzvirVtZIv
cvYBiYT4nMIunrrDCHzfSH+zzPQjYY3kYlHQGdf2syXtyPbEEY3Z+DBqNsroAYHxt27sx/RpKtcN
zZQawmeMVlP5mZ0y5uZg3RHrkN3EETAnr0Nwas03p9kZDmbIja5sCbABE+dvK5pr/WzrPwAcKUdP
z1OEugVF6drI9qwKwoHmQXE77/zXvZiUwAEdb5mdalUjA2eX4jcoeYwABMjpljKwyoW0XiP3rB2L
fukiOs7/9PKq/gUctc4BqeQcP4HgrTSFPcl5SuPfNjto8TYsPRiWsHzkCPyXiQO9ZjoG8UWaSr9A
CKJtfQfQDUWDrRlnr25cSPKJvMRb8NB3SN8QpyMyobB+n6iQ3Orghg2gpXwrGPq0CaXZ6BIISa8H
RmuiExVk1cMDYQU34TPayI2mfTg994LKNblqja8x5gum5KmXXDFhzOkRwmnT/8hIAwWMMX9T0bnu
A+zasJeMsykfOdj+Bk966jIDeZ3+2wEDCMyT6wMHegshTpgoLCYK9Ej17eClGT6d4icFlzfAR7fZ
vHAOoHXudhWbZ1jt5vGv18lHRwVAxkv6RDxXxETBYDGgZlhQB+Pq0QnFlzuwyJCWbXUXE29pP6Xq
l2JfzRxfMXH6dgMCHNDoFoNeK+dQfnWav95e9f7sj9ORcJ1U9sblNGwG2IubLL5aZjpq49dy4csY
kAs6GPCTbwD2I8UzPFX7i38g1QR1oweXhWExu8/YMkJgBdu1h23WvQqfS5ij8A/BB04TvzXI0CIh
hDuPGyijdjdYh6w+1MktCd+GEY7A3GpEjPFZB+Gxoz+MNQ/8G5vLlsGf6YPuOImTajw05j9bSMDB
BAEGfH8vYJuRTXEN8JmjHTk5u9FHqJclW4lPL7imPOvyKRlfWQLtkkYzAjhABcFcyplNI9tZpoua
ClE1qIWmEEvOVSj1D5D1tVn73bbG0niA5xswJqesQ0QNd4gdwoYTrFQ20RPC+L47ZLCjxnvKjRDJ
h2m+Coljwh0XddImzf+g4elcI/eexAtw1bLYqQicexJc2HVj2otmIjELpOioaWgRlS2/ndwpKYQ+
mVC1btm1tmeGnzOSilg6caVk+asa3wDgkcWzXaLwyJl3VnF9tzsEhGQstxrfvc+CnU1veXyppFsf
vQ/ZOeHdaJcjCEfrj36re2I/KLMNSq+BNr81mvbCK7Rfm1Wm7Kgfho9sDhl5REzxrW8O6tZsT1bP
H1e7gXTg7IYi59nMPEd26aONaWEGS5+O4OyrKNxFhO4r23F8jMBd44BcI7yILAvNPDsmsXD7lLw8
gjTnIN9Y6nsGh2hwAk5kD5Rc1NXqtZs/1PZNdx0PoZQQrZDND9CJxgqIPFFocN4PDfpFM98a/PPY
aeGVwUafGrbspQ4xX/rhuAf+sKQzXmNALh45kiqSlihx5FTdsXngwSLosOlQE7updm57IrE4uLzl
wV0khh8TdLpEpCg3EaTAL4MXLuXyNdnxv2o20U9VGGsjgHFFQIalxkH6021yyuQW4kIwMRH5n5/m
4Rr3r9nwTWYg5oEQCJH3DF1lKwcrqftIupdp0fjET0G3Z45vnsjLHrnsRtgUxoYK8j9d/UUaajyO
RU/1QtDbiR0szF9DzhsGNyTupFS80Ke5LpFGDtfCxLcq+XG7KkHA2ImSO0MjOacJ/kX70bGnj89i
Ax6Hq2ZdMQSKkpfI043fLttnYCsKG4XYq3MsUJBpRI0EMwQuspYieEQKJ8Syjzjj8BZ1HzU2XM2b
MMhz9/JnRMCTuT8P20nlj2PhKomov0bVdqHxWrDcK97A7TTBxcJ+6HfqPYTGY8i+65qhPDrzmI8K
0+wwraZ2WjvdR4g+RiZA9kc2fHanuWFTGze94zMmTO0LzkmOZ14ARGTk121iaR1V8OR8jdgoq772
MvvIT0Q7RJVwDpBlf9rdydGFjCnYzNqVDUeGQcRzxawhQMEwOjo8BGI0JNVx0zRcEsSPxMC4Q3kj
R5AEknPe36ePLvP48/XkxtCgtjve57p8l1guh+arTo6Cn7IRFpCgv2IwyKMDz5fYrdX+nJoWYBEf
V/Abf9FtIiRY0sz1UT1NOp2uQbSWEIT3V3v8w6IgIdJIZi9KvZfQ8oSfcmk/VHKECCLtme9t9N4M
Ta35N2jFKrOIPGAXEi4Aht0kRZhyU20OICKE2/hdCLg+aVhck6udO5co3dv5+8TU3VYJ2ga8gNmr
QB0KyGI+CSPBjBputJpIvLGHQ/yWeRy4uOo74DFO/ix+pV5nNTop9xhWBe6aGLeV8t5we7UFa0j4
pBuEOZFUFWIuFyOnoMCQQOrVPsEWrA7AKrekflHVF6k+KvZhQXOpqRvGqjz7KJi4F57+3LhVkEBl
8Q7fbJq+7DA4y5uM24lBFJFB9QHDb+x6X+n90jkAixVIpMBShx+tBjowKBKCG1sUkBQxZkfVOa5Y
ARQdM3CDNZa1vH+Ym77N1zbPTJ32W0pAVov5ntuf1fRRQJyt4CJa8ON5YxUWmhBYYo3vhNMzP5km
XqTxJE55jjxhFi65hub5CL/FDENMEr0+qptMnCl7zpxW/8W0KTwzk6pvmqd4+u2RSfK6EnkUV3fO
6LXWWnjZHOaqGzYNjH/58ifeElSkqf1r2CPXP5cVD7dN6g966YaJfcRlvk7HQ9QcmBPmDpnSAHgH
niXCXmeRq7el+o7ZDWA8U57Elp7Sq0rswjoGjQ8REVRzug1FLDJqDvwfa/5jgZCIL3V48CsyMQZf
3MrwNHO3/2zxHnoTohNglYDS1dRPzIPMAzFzpSGp0HA5aQ7kX/PEmxxfDUTgyo55ecQ4iDqKeHnz
WMZwPjcx5yQgOs9C6Km/TmTntYVv63ud/RUVP6JOAvaSDXIWwwM8qhF5MqxModeXV8LkO8Vd4u/Y
wdnHQVOf0aHIWI8Qahelt9gHaM1x2EeY3IS4SKLlxxdLGbMXCAJmRFbjQ5GQEHsB+oflKjyogl7e
KP3mvX0rCSTRkJOr68h5kxqME8QyyKgcjQkx5BTxXFAXIPP4XxPruSdhLv6JlK/AJj3dTdx2PSiw
/RuBaKjxuZ/epBCUlhkEWfMIL/7OUSpkyTypWCPFESdZ24dJx0DHfyRC6+JHQkWECeoWGXfTvOiv
Mu4ARTvkhEjRTomV7hbxbCYnnNy1hI1l1zUHpzYJk+q3+ezZ+qZOrmZ8AE8kO3k1utYaeInfC/b1
PhX3hL9ajeQ1jVyjlW/0RASX7uLwbAKYrT8ZHg3kG5bbW88JITrABCYIJPkOjB+k4nSuat6k/G8x
2LzzLSkvhFKsNI7uqfSgPEV8QfzPm7zgXT2O885ZNERPxIw89TBuLBeg2Nuh3yeifsHkjL7a0lU2
3wKIf+cCKUBhijPtR46zWV5D0Xf52ZTh5JcD51toIHaThZkxYfP+x0VYG8v6dOjVCkdwbmJoKi9o
zzo3K0ubSDXcKNVZSoAplHyb6wQVAeVhYUYZwqPxQuW3n40UBS3HBBF3zAVHtFu0Yk8Oo1vXYo2m
yUBVj3p5YdUi1o6LVEXDe5FRBxU7ggnEI6bD7UNVVgMHrNGvG2ubgNMEkSsl+AghAfa6Z24BXI3v
2QjcinSOBCwkIV4tg5jIb7IAejl/x+YuA/FFCCtvxHyFEjNM+sPjLleX0LmkwUsbfZVDSzGbe9YH
vAIAVMa1AGVJK8oQ+F36hf+bvlvMburBQI3a0gEgSoBrFOBs99j7au1o8KXhpq08vESzh2y7n77E
wdpR6xDVl0LC9UFnRcGISPMm2bfREc+tSapAVf+k2qPGfvwwx9faQrdN6Ia2vAdQZkbxo1lw0+qy
OaudsrLmD7GoVpbhNuqTI+/BNywv3cF3dGvdpct6zVxqTLtpehexbVnKjoik3HbZARA98cI9xuIR
4LHMTVY3hX9Wy9yIpASJWVf1aSwuCPM2w3XN7FZ0H6plESzGnxhw+LqjvMEVODEFsdtPZo6shGDv
bl+wmFD5wQ/l7n7hcYNfEnFe2vhuKG+E8/DWBSyZaFGQovU3kGu6eXccEAYpXvwpLRNGB75q8SrY
hNRMH/8Q0fyeSJRxfeVEgM8n09pr8zsq09re4fQ3rHuY56s5BPYTOyFtnfG3JpDd8BEhgexbB08+
9Hd+yfunvlq19AmUJFiIH43PBcuB3j6ntK0vzIL0b6+By4PizdHvFouTaT0Lna+TX3T5fST/yPLq
muRSYoYVVxtO1NBJdMCKIJDvjDNtjnX45ReCdNGy5DttYPSuX80fDPU6af1tTEMQu/UYyjw07YYC
s7XAkkBQJMY1RX7jPRQzGQAGug/uJ4LBqB2rMKGqFjQM2q4l+ajUP9JFgubYti1Xmr8UnzmEk6EN
/G+AMYAOkbRTVnMDI2NY7IWPdDfQG1jSvfOhIjWIjW8z+Qjqp3lGxct41TMny97gAKfQyYb/5jVm
X6xHkoZXEJ/9huhQ2JuFI0GPzrXJV1+9zuVnRetbgg5R7aqLMjxGwY/44nRU4HeiETms9QeMQisj
apB41X6l+PoD4mKDrKPPlWIC3EgDJ+thGNHzM2udX60g22gIPfhvcaMghn1SqkMjryuwGCv0pZ+g
ZoKhlyzYAMdMXtnsCslY1eF3kTjMxIikEPT3frtxAEZPggZzyEnoqmup/yoTjWp0iumDF7GjBwus
Y/2c2p561YenTr+UhbT6pv+ZuVn4mFSyvZ1XQLtVW154yy31yWwGIvPAUO5mtZ8kdF+brt3n/WdN
XFuel3xPhIejm6RUrhRm8q0sJLEHo3/B8CE8zPtXuHXh4dfxNE8rJIBQyaH+ATNB3K4jzFd7SFed
77+avmsUwYH0rRS+AIAB/6P0PruaFzJhPVPjJejrJPqNx2vmHAZvTPB3mjUGGzah1WBtwYfa1J84
ZROTUd+LlSfVuerFmZVHQ96CgJmIBVQfOo9vbAdc2iBdSB0RzEMFkVFtkxHIoRssIg6MiTu+qAR7
0Z6ZovPAF4WMJv0YVsSPfAHpBfWmnl38PGQCXTWTxbX5LbS3sgPflXt3luJtjMMPQRsREQxnDBx8
7z3Os0ZEh1d3ia1Dlg+aquDYX7DGPuSOdP+D9AUKT4hM3N7C8pt2Sv4pPsK1hSuNzE9Qte4MS8TP
fFT5DwI4JAa0LklkSV1ClAw8TMy+7Z0VXBDQQXcV/GkIcDLFRyf7rpbn/+N9EbbrKKEfzyOsUEq/
TG0X0h9VcSko74zKyW72rPkMYupA/ixeZHptdi10Z60ZR7Ll+gWMi9HKi9hOlbZznWHcmDTY2+oV
exugdw4gJrRBgjkacj7zK1r7UgqYG9FfxXtbQL/czP3Y8u09S/ZRys6kXcB6CrMz3mv9UCt3FfHp
AlTYVN02QRCk8oSE24T0IJ5dVrCed+AfQzi6oj7K3lQEV0mIUSvcmV0tFqQ1SzQzELRBIqTn0jdh
uQji2YBgg3NkepbNtJ+esycC+DMyQlKIzvEudHzgOWpKagkrB+exMGC1cFhMwKgpNC7A5ClfPTFC
aLTfxN+kxHCFD6mFnBN1OklQfL5irgRroXZtI1FQTzBIWR4ELk1LJfBSFnypNS/877S8ko4LK0SS
RsYvUudvSv2isNe1FAgswhLGxZ0RtQXjWuAePKr8YPvckVitlR8l5szqCKM7lb9Gi5HTgzVpg8UN
8o9UxsvI0gdLZ/FGa4vIzqQszMRaTBjUMBF4iJpUIQyrK7l5TRZW5CsqF88/ASZoZvTKEs5ZzilB
ItdkyWtVZxajaSeF0wmdz6r8jhki20NnnnKPAK9iRz2eO1gE8XmCiwOKUQBfxa6XsxTMhPcUPKFI
BRVXOHMMycu13dKdcL3jE4Zfq07EZ+EBMcttIaKeiUQ4SiZSG7evCTHYZ/g9ZOMW4QAi7RRBqbOm
6plF91aTmgFhCpTWWjtyqDDlb9v50N/xjdqsYZl1JbadNvED6JKBCcnmrPETZFvSbzu2flSla3rG
wHVQlOPRwOpQ3jhYevU5Nt+KzN6pfIEJRDkPJ3Ch11dHXQYmMDydJ8BC/aTajxirigPxfOPsTuN8
pVmcJ/7Lsp6GWxQRxfxlk6ZdtOqGSq9trXLaUXcgmxwwb3PrgzvF9kXjckvJMmjKb9m+yKMnKci8
N6n91jAM9z3PmHYkfc6twe4YD92CstYt76Xr9I+kulNJQRJet65I9FwSeBiybvyqOI2OhH4UlJNw
rpqjkTjnnSO/LP9UXOJG0Z0LVNEcICPiUBXMOMJSSySnqocQR+wyAwOXTzERqXaDGxfrNE4Q+dQk
viZbPGA/KSugROpMczGnt7YgWe4NXltKEGTrf4VGtQ0AJPBUHL6N1Vn9jCqfuA3i27kG2EVKovHc
VooAwo4YeVbBcHhHJvAVL1cowxnivOVodGLYuvZpri52+jLaP8nwPcqLTzkAw1qVIfOybkbIOaAQ
y3SWe48tOw8YzKkP0XEEIFn574IZ+P4CbkdpwwNBwkDSaiJVc9MlyjawI5xFT73LtBdcUYJnGpA1
Mz3Egzr85sS7RMVXGb9LhMA1n0CkJMcZ1BdXoAlP1upnts8kqkXKn0GHq3NP5GUTTx8G2efdSXL+
jP6kmnsVT0DwcLS7Jv3xoC7FLUkR/exsXLcXVd1iJNTwh6sbawx3WsYQgAqRMt0NgSNxcdGs91Dh
DUdFJM97aZu4deKxSIoLVWx1/ObowbZScF8QbrQDniz0+oag27s3WXKFSUKV9nD7KkiNkhLee5Ge
MPtWygSF/parR9lC6EOkxqGaRo5faCEESjRNwPLukNPF6/JdhZLsI6pBVzaMSUMgw4ccH/XR04iG
zOMfRcOIrtzMpocwwwU1P0+wRIs3+bWHOKPyeRDN3QivHycvAjibGUZjaE+L9VpekNHqpJR1boU0
mCjfLgPsiBkuzQ7k/YWM53WsnEcZEAqQ0ZlIOLhb3AQlj0qGd45bEjENYznjFliPs5t9zmixA2mF
izNaBGu2ICVMr9WeO2GIfUD6dHltW8IkT4X2lOX3niyB+Ij7Rqpdg8cdOmfreGzlYjUizJ5Joq3u
ORsz5T4Y5z71IkWr51es2woPJRzQhhAK5OoT+ZssdW3yQrjLVP5NoCIWe4ZwqnQqaF++senPUXj/
DLR+2q495LPf0MdG7E9nc3bDmwTdV95+D+YtWof+tPxEER0quA/SrWN85qhom+d/OXcH9IG9uIAY
O20vyJg9DogYKH4AiPyN2NVsui77c8tSZet+Wr1F001ZSt68fc3DlwxHJXxbopP9pjs7eYmOptps
nZlKrNeWjFtBUMMkc9CKuES5RU1pniUHYa1IcuNDHkXwkxBwwmnRIMUYSTJn+JnTXtbkzDe9yXTO
t0OFXgJBEbmwtQZ1mmDZKaMFUXukCuD+xwszzNcBFX8JI1Y1PoiRobo6/E7eN3RmlxQrgny2/gu5
oP2Wr6yqrwYGLdLSrWOP/lzlE81Z4uXhWSYWIUbhN3cn9K7rgXU0uIrthXRkIW+2B0+wLQ2lkI3B
c8j93ygVMNG4ShHhtyh1HTjZVOLFJO4JOHBx+ajIItDbnU5FYfnT6MRmSAivuL4WHgnN4r2MdFrS
Jf8bhBuYeUsE5H8xObr1JXR0HQUc6EnAodPunjIshYa2YssnYnXdahiEQ0xE5IL0EwIM1hDKErrh
XUMxND1pBIaHFHuM06Mhvr/CEbzTHiXBY8ndUMHh5qtaPSns4BWjQvqxEBmIxpe5Ew1381jo2WHO
AafWONOdxNeb7dRddUFEiAHRfr/yj2kkKh4GSFz13eElwzGn+II4SLnAiH+0jQeFkPDNB/g89qpT
bVM3v6nJCxXIRaCz1bLUafNzph8gH2SaLZ7D6v3f4SPPqD2PIU+SIxIeWJ/5pogXzHRXTQBBCVgc
d8GtwZHvFvIB1W0vPxX9brbcoCNb0q8DftyGPABQJi3bB1bqGdW5YheZNBn1swv8upCXVRwHPs8I
LyD2EJZuZSN/Z6QKkuFFwvdJSDYUEVAfGWj5gmcnO1vTaS+PLsG7Iu4FcSYKjaiiJ/I1ZIIJnpqZ
mlU/R4pS+8sL+Az9SdMG9J3ziEUuiS49r16bflnjd5xsBoxbLbDDcxOdZPPWVu9FjV7KEyGHo8u0
1sM91e1IFB+RZLVX2i55VXWF6NwNghNgyJh+aMJrHcM0Y77VZA65P2O6LSNxGxKk3pcG+aFgDN2l
1k5w2i4RqNm0adWGkQHwOjrN7bONWYMsdRpPAx4TghkyUiT2IQ+ifmq5BrfkdEafgEMZRAAVHFiG
kOlz6OnQuSLiptpjkom751Y5z/rDIq0Cbx/q0DTwQl7YAShvV1b7ZdoX8UOfM9/UP0r1hadTVbBX
oeQUG+yCVKjmbrdwpZBSMy0+sbfElVzgnrhNxcq14IUZ17SGrGb1q1Hwdbl99eTQ2hyr90n5VNGa
tLzbcb9ZzHjt2O8zg2BKaZIfBPsuOmn6uxI+Ef8qB/tKP2XmPslOZvxwrGcEbD0ZFe+LskOMHEX3
FBxfsa4hb4C257GunHsErBICihrfcEVzc5K6o8HoTJ6EHOwwM9cLHVqz4hYh0iN9BhJFdSm92VSn
TrgTXYAuncyjhrLbjc5ClCGX0bXHJF2XZSfpbypimAzkSpZAabP3qXxUbFvlgdC0tBfzxRCFW+jn
dfMyIReWxx8+UKmnReJQIEeSCa9v6IKwY5LAyudI/qOvmwjH1twPkR/U21Jfk1S9JxYyQ91XouA0
5WtAyG23E8KvwLzE43lBaGJ4Rfk5K9vZfi51JvENlywMl93tbeUo3wnCVNt3LX5Wy5eFKC4IFsmL
9W1G9jB62S3/AMNuHxJS/g4OtWQU+PWBV/Jd5yDJM/J8Z/gKIt6E7ZJR0PFuE0tgbuTcHU1MCfye
9YC3jygHEK5kvEXNdcI7hVJzQEnDGknYsDkfJ0qrGyJHAFalHiM9hqvkSrxB2E94abeO9aZkjFyn
KMWxhUeiJEPDxroYfurqX8LvOmLAk60voBYqclzxzlcWGX7XDIUSYOPW1na5/EJR5NxdCX5ujRMw
1mJe6VAEgcVLRdb9P+F29JeNvMwLYbCf5fyTsfCZOVUZ8g35LFqa/lQE3XrTSm8EJeESKcqbTM5J
/uitn4WnQGKCz4WEcXxBnxDHTDrKnqLkVH0ISZ1NtOoL/yQ9nGQsQ8rBCUDSE8JSDVsi1jfBeBG0
Ra7l60T9FT0hifKYo2e01FqIPJcUgNOgXJoMWOSkd3upY9IWWF35k2NuYdA3LZ/DQVBafUxg54tD
JioftbK85d3KaUeKgiBoOL+jiMvAAdq1j0F3oIeGb0vvPbHUq8/nKCcjgLR/fmKqHXlziEQJyGq8
iJwrIrE6wTRk9aoFIMtaY91xrSTGGYRnIvRIGd/zxFhlIhgj/OP6I+dnSugmyR9Ef4ZLTEfD2cye
MvlNXwj5mp6TvcQfN+5LGmwhsRtK2o+MV1F9ncGyOpbc0vxxGK7G8PzvwQH66w5KCJDPK0/d5XOG
FH0Kfgv+rJEIe0Fwd9ID4r5GM23XSFvYyMFZB3U1KQNAA+EV99xtplNd0CblssVxXPWMVv9gvn7T
g3vkhOERhEvYziGF3YCrD6odpAfdqEt1bUb0/NyEaK/T7APvV54hxvbo3Al08WXV4VEnAyLG+y3O
uxAqiU9PNS+K4qtsbPikMZ00ZBpwcJxU+VcAwQTDNcmbZp8521pCRMn4dT5UrJRt+RZJwO+EtE/f
mY7RkOC3yG+Aq52DPrzZ/GbKm6AmLXF2GpfIWhvs1eYhZ1rD/tzuR5XzTjguzzwmS7qDXeJgI0SE
iYa2XMCcmShN+mwQKZIx/MDQRtinQqKTzZHjgFYXe0U+8IGX04P+NKRAEZ/6W4IWnun+pI+fy3RQ
GuoatwyAtgwQR90DVF8z8rPHv3okzdQD5Alq1IsQZPuUgWE6GIRqH5cJnQLjM9AmQImDyNC3dhGv
3HAvs19DuU/DltwT5xfk1Sp/6/KSxrfJPMy913VHlPYjmsEWDZh0mvRnBxiUgrj2Wee1wJOb/Cky
AGAJ7NQ+luIefBvjxo5h2o92dAUxGQo/Y6bpAU1imoLKb2psoakz9ih4IF1HkkiuNMTGQI4VykZi
B/JdQulgFrlqjiZzn9Beojx1M3CRuxQepoNeQoJDciCSKe2lQBze3of0GifvM9KRNgVwWIZVY5w7
CVHQc4HsgUC/EoLyLrpegHmk7lbPBxHWztAzUVC0h/WzrI3dwIpf4vAWyI+u/mq1W6z+SDFZ6Qjt
q0PK9uXyT0bJVcKv1wzbZfBD3a8tXtuUtPhTUBDb8pLVKCaxaYJZDzteSDLDYMCJLCa+dm7fJgb6
hlCW3sOdgT0+XHfiFzGHaN8QY2HLt4GYHA6jGXTmHFQkIu9Murr5fqZVh2fCFc2+XTD5BcWOQERQ
kIAwmHfVY0DLg3yKY7Sj1JRYvqU+J9Krw/FP1KyQG+4UUL124qUZvZkyjfZPTyq3gS8xZx+eI8d1
OBIO5KvB81Rue5nOHS8dJcJ6Tlb8u6CHGyp3mnkM1lW1Zv7DS1RlO05f0/kKYCaTFztzKWox6z21
9W7HXRyTIkAOI3JbxGBUb8TxZ03aDcb9sT7FvaebbItHzKhmfpvaHJeWkOq5ReRWbOcWc/L80uXf
o8pFbBlsTSIaCq6faSuhghz0tTxZw93Ewd42X5K2tSeh00Ts0pB5YQ5XU0VJk5xrnUfLxu+JMeqo
EA6QkriM9xFrNdFTvHQBWvgBSb2+I0eT9UGn12FAIIkVhFgXwTrmF0lK6GA8TjAkPV7heHjp+PUX
Ax/nhtyq4SVJKUIFCmyJ6FssbyBBu/aGaU8YV5i4qXXrHSYf5gsFZwkuwIEMsQgxJqYW40R8b255
GskPw3CUtOeq/8oNAkNfxnYvzRnb+RuEYYI7hvspOyOE7bSTgb7GulFDAEEycnaSPJ7HPGrMJAeK
XPT5u6mONghzw4fljdNBW07VdJmlb0m0en9ltgt+Twf9Ivt68olWx5IJNsHGTYbrxZm9kvOxwGSg
YeB2HnV7nw9x8TYCWoBRy6DvPFBm90cmpEmwZrPlAkW/AWKUkSQ//4+6M2mOG8my9V9J0/oh2zE4
AG/rqoUYc3AeJW1gJEVhBhxwzL/+fVBWVWemtWW9Xr6NLJkkgxGIgLvfe8/5zgt/lM4HINxUUDqO
P8L6C3bSng5Y8hYpPuinAkCGh9Jrp30eCY4GB8vsmvzMgGlHNt4E093UPNXjc8UdYzRko/nNCqAw
4r8v0vdSbyHWBrxnySnqDpZDayZ4D/17SVsRHTklA/IZ4mU1hezGSe6X/lUCbrHtRxIPuuBcL2fl
nrzKXKCTFWZzgXiIKBmB+H5t+QKYl+EN4Bo+DRWSC4JeOkQS1xpQb0y7TlPg+d7zKB6W6p24vfWU
M7oHi81pxQpm2HKYX7eMRXlJjN+r+HHOn/zgbb1l6cVmL6uPmvjHi4Z6hWERvXbZ3rfybDt3BH8t
6xqBRyaod2n6tUdqVbLD91T/RUJfNP26nkJxHVD8wjiLexQXPyLKbCgX9vUQv5TzR+FnmzGlyTKF
hO7dSG7iejsB1CpKIOC3WoIoDtuHeb4n2bUkwCN/4x2Ap02Qw8icZqKwwhWHKgRmKMpNf18A2ua3
uLGR6zOuhdOgQ8J0jyOxxhxI8/hNIcXjNIrcnY8rBRFvSuvAhwki2p4PXHRC3Tg9M+UoeU29ZO4s
10iJVxPdQeYtDavdMVdPDaQtKDLO97Z61owpAuS04pG6UQOBZLJeH/mAa++FZ1+kZ1LQuU+b6QaO
dIfxMP5aEgEWQVFmiv2oYpzvuATuXNzmwG/XKUr2bsYPLmM/3gbhOS2fhNrTFOW0Gab3pXPLpQqt
KxqkSQzY46pSUK2vsGNau7q5a+j1RuO5t27o6s10n8J2Ww3RzjL3IH57aqv6mqWYYGz6wIiFW7OO
WzA7rx+cGFsga4D7nWWQCjsmJjXdGAk0tfncO/o8lK8LLUksSfFhGcErXKby2aad0jNgGIHz4IkL
2MGgpl0nOUiBL5Z/KuOaZggFDFBfl0kDg6EtrwhGq9U9jcN52S/ZiT9dTE/r6YsXCINiZZ0w0msA
7R8d77YlLHn4sOfLyHrWwc2sLo2+9Ic7hghAUfP5NnU+ZN5xB9615j4z94541tVtMW5y+lQVksYN
90g8kRHxw46e/fJxZLtL9tZyADLf6pc6Hyi7GGvFwHsxkXTMAN2nsL6fw1tNxz8r7xx6kOh4vbcE
9tOCh5q2PJz9b8NyzBdESweqH3w7tXjImus1k1eSNLfQV+NUhZoZyrKNenmAN3rogyeJjperzHJa
lCcx3Tr2NQE/cfbkRcteab1z8oww3ZsR6bpLBy3jpMDf4GcSiGJjQ/fRYStKT7V8LcrgIhrDa8dM
VIYnGzi2e5TNNxeEvfKsY9DTmQ/uGmbfGrMcux+VF1oXonpZSZjyjj8G6x5wl5fczMhMsPlum/ZB
j8XG6kIG3/2RNqs/fAfeh/gqH3Y9vfEO+Nc+B7hktR0Spu+T/q5duBC7zj0XOOjmGSvWDw8hQBV/
oMq3Iqz33wb9te/oA/PSacnecHCXTLVQyuV7lXwR8PkcusMcJrdLtWuzyw7iVsitDWY08Cms72Kq
0vmCAcUEJ9k7CpviIqcbG93B1HTza2wApr0sgjdPEpWCjrG4XPRx9K8bWtHC+ZKDD4G9B7HT3Rby
rTJMseguIoZSMG45zudfp+LZDqCo43XzOOXPZN8xNrEzWrLI6O37ZPw6Ogc1UQs95a91iEirY9VJ
gEWZd9lzaLFeF0zHHpqSYAUCjWdyiREzhS3inV3KU5Yt+3yL8OfdwF3NMA9dsgBpjeoPzSWLjFmu
4+auBpJkSUoi61uZf0NpRqGi6Vgg2aMLo0geYDaHwQ5VQpNtBfMj0RQsXaeRVK/x0Lm7uT/p8bVZ
ezcdWrz+HsihqwaazJfsfRGN64LzW+++RrTBFvo2F93IAJ4yKsmfZzwZ0TksD21/IF2FTZFNlf0r
qRBouCg8HD6G9oucOSjm9z3EGfYtRsuxuF5NihVSEWa13GQOLXYi0XcroJt9c11fYzT7q86+lMeE
ZAoOEO6JGvl+9J9XV4Q4wAqDc8M8lFcWT3f+dNLNS83BxBoQ+Uxvq7QmMzvCFOn+szVE6NpHmvg+
AvEhWY2+L9aKybDes+hHQDurRn90VQ9fFkxSFt3UnuUomh485zkIHmpBN4NrZ9ORYQEkebRBKMdI
ybsmq3jFBET82UB1iHMQIa+UJEIBii/GIhfumJUv5fLCsPp6KQ+x1JSiXzvvjjMVqmnD3rssO4/V
PoFeQfsnUQSFvi7tTeqf+DCtYnM7xsXts+2SehZaZI4jP23JF+dD63YrSKOh5fZjjL+1Ka1bBPol
fWW1UwQAkOn0hGYtm79M04nCLfRurPFunL+3zatKPyJqkMYnuyA4VRp7x0PN98kPGRSAZ8E7h3B1
3cV8Air2XXqOu2thv9IGW3tiRE9/to/1+v3I3SgvJuYsR+T2YrU2sh9qzQRIh0WziJkIE6vsy6df
/uPv//Uf79N/xh/1bV3McV2Zv/8XX7/XeubJJ92fvvz7YXu//fkb//qJP/7831/SPNUf39PXv/yp
q4fd459/YH0e/3pU/u4/ntfmtXv9wxfbqku7+a7/aOf7D9MX3c9nwCtYf/L/9Zu/fPx8lMdZf/zt
03vdV936aHFaV5/+8a3j9799coXyg58X6bdrtP6Ff3z7+rXkNx9w2VtXr694Hv6nX/x4Nd3fPlm+
+6uwhRAq8KXvyE+/jB///P8kcQQE1DvKU44dhp9+qeq2S/72yQ5/FYGwfeV5YSgd6apPv5i6/+e3
hLSV8lzHDVzhBZ/+eQX+8B7+93v6S9UTTs9TNX/7xK98+kX/9l6vL1HK0Jeh40npi1C5nid4fvr9
9T6tYn7c/j9REqWhNw/uxg3eUlitLe7tKco/f5HhU9gy1Le/iqTfpSFVZ4vRkGiyGd0QOLzPvU85
iahXD7dO9FDS1I2KjxLDwoKIviYhjiMuUMDaGZhdPy1IMQXKliRAiQP1oqUgCU28jZn8tmba2+VT
G1AglxDA5ujClnJTkN/ViOaQ8uivbbDsBvExT2BPadzgglWU0PFNvyZdIitACzSvCBf9lDFmMdzI
DpbNREMaouwINIHqGPubjrTuGrE19zY7gTWwxCf+hgdO4Wcn3Uasawsy7zbgMI3ILmxfRvFSJB8O
undFSzEU7NuISZZBnVUUPw3zPZmA6CSQ+9GMbAnnbSf5lg72sylkszWAUz+/24sZcF13wz5bmxsk
YmyGyIJBZE9nNdn9dnQqdPVE+gkXb9fAMZ43/3MUo+n0grNHB0Prj6Z88vtbiXsoj+VBzsh5Wua9
TX5afE5G3ZqU+YwNjvOlT4Bz7b91Mzou4kvG0fnsYWUG+iKBxOC21fGL8e9HBwYx/zMQH37AJeNH
lxKrQcILTUFkLMC1EzRdGTG92YceCjw6e4XKsLVJ+Ow+ENtuFE0YN9tWNmGfbnE5TUd63u1Ez43h
nSbLzBrfWnTnM5Isj7zMwX+pihcd3loeiV/oCiN3/jyBFHLKDwKsP+dMOKXK2b64kRCr1QnddISb
A8ravL0gyNiM5dZhFlQy/LVQpCURnCCH/GOcOk1xZ4dyIzjapPaV6ZkrQbvxygIAztO8vKVciYYZ
X3vbTw0urFs34V1DZOsVWOPMi0ip9zgWIQxW1H1T1m8S+AwVoYE8OezFhtCM9uQQKddPH4uiecwJ
YnusGAzT+orZrGL3vsL31HykiCZCDkjjaF7S6qOLP/73a/JV+t7Wpv7R/XlF/f2C+u9X7v9P1mQ7
8P9qRb7++P7RFq/V99+v4z9/57fFOPjVcQLlKl/IwCZgXPBovy3H7q8ui7MUwhGODapIshD+YzWW
7q9y/Q6/yHotCE/812osxa8Bq7NDfk5oh65U3v9mNZZ/XIwD9gjP88NAhQ6S+5D954+LsR0utOBy
PN394E47W1ThZ7sQ91afZ9tGFVeVjYOrmj0ybNYwd7/OEA/62NFGwacsLj+GsqehOxhiNkKEdSAk
3QtfDCg/DfF9BTG5dazxjQbEDDTtLsvNcFPoaA8Mivq8bSgGvU6iSyhu7cY52jaev6Gvz1XCvdJL
FLIZjBHLtq29lVkfvmXSW0/Y01Vc1JTbASHzUTqDmA1xDLoN3cNWnJciqvdBnML86Zz20YeiYfkK
J7gsQHFnmFVHoicONQW40oIpDMfppViG7e8+Cf/Y+36/19n/w9UFmigRyoS+6zqO+OPVFd4cNm7Y
ApmJ9W1BDbitaglGqW5s5GqYZpWLP7TZdqGFpKvLGC325CcaoLOE5bUHk7mvyi6uHM7NU1BN/+b5
+XzCfrcV/3z3JWEYji+l4zpCeH98frPX1GU7zqjR1YtsSM9kjH4TtbbHQhOfuhj5Lvw3Sv5srYkb
bPh5rr394kNsDPWlCkcUJfEQnYIMmoX8YqGa0V7sXBZhMUHPEpe5ar7MaUxDMljf77Qnr1Dn33xt
hm1EO/rnJ6Aclsuloebru2nYL47mACCY7wJXIyaoPC0AcwlPiPUq/hyTZWcFdM0HRsudS/lnSme4
djK6pDUtzHjwiwfpJzb+QmpeCbBq8RbxWej0hzd01nUtW/CBmXsVcU66IVqEaS5NrhgBkB1BooH/
zhsW5MtOjl10+vkBqcpluPjrD0fAPfzni+8rJ+SAJD3X40T0x4tfxYEYgrxBeZvlGw0GXgNPP/qx
DV20nM4DJzKwIL462IIggiiBItHM6OeDZ1eWOG81vUaTlevulqV76YEtg30RHN2selHB4m9MjcJx
Bh5WL+R3hYpDlBsCkwVy6G5dgzymtXARDfmwFZbtwlvtvscBySN1v9A8DUdO+Sm8G85R+xICVAKC
5VbI8Oin9NZUioG8g5J9jCI2ornPOQ4VtWHCXBIdMvagMdumvmpjp9mrFgETDtKr2vHSq3yJv3p9
A/uz7t5j9ry9jpaY2Sv/+LHBbEi7Yl9U7shv26gbQayqnsCm1tjxzpSlvS2K4CnxF3XwFWVxJAsm
O3aMZLTisPTXb9SfT6zrbeKHRCz7ioMrq7hkCf/9iXV0vaGwO+peDgbImBP4P6bOdpIxdp+gLmuV
i3Z/eFEx/bXZpmob4cEFWYjvSAUQ7xMiEUxrdmIEB+J1b46CE1P7+jqakNhoDhbbeoEVZTGT2MaW
2515mwEzG8auC1kpR83qdIGxqT0C77R3uV2j7VDC+lKI5jxmk0vT2EeUIZlfhmk27kEz9+cot6BL
mIr/MCd/bIuLpqFfY6miPaQ2eu1+Qa+xVGQZCMIjcgShm7B+TIVz8GiCHJNoazQin0XiyClzdFwz
KzPuDN9W1b6s8+s6yGmqTP0mFD0QQ/IbCOj7ARVxhdHa9tFOJ9pSpQ88urLfZ9Ey/AmGt1pSnLcR
41AR1rRao2tT4mjV2nt3JRI40WKwkRlndTXHUNYc3GFiPnM6Ziot8Zup0EAkkC1zJIzaaujtrb0i
mJNxVts0piOJKI3ztyFbRluGLFXHKExqmPWDoptul/yKD/m0k4zGQosUo6Vz7+vafYsT6zFP+E7s
Wy+BR+gEfyFhqloWh9ygyPeE12xVVmXHQTSYrKf8awr17Cxxhivj5dvcSpuLtrZ9UHz8zcppzUlG
ztfciSKa6tNH0xq1toa4cTk0ywycw/o0VUPzOS+/Lk7EQKwLP4SmL9m3BIfpiLi4ZvE+BwOdQyJ0
7SCmTeY0GKWTzbjms3RyFEz1WtxJsGoXC1HdND74xrpJ3PTQD2H1EPukj+5VVfVfW4DltNMtKDAZ
EtuyOI8aIIepFQrJDAFYp6t1IKzwfnfxuRFwdTtJVsFIQEwx+CAq04GsOdavizgSxxEZRGPLeeut
8oOsAMDISBntShp9J57tcugSsQ+bGuqje+l3yP51kn9RggxxJFFRquin1gYB45FDj/PQywbYvwoA
zYU44vF+h0VBhcXsrJstfKK+059JNHI8QKB6eLT7pNuZJPqy+MO7FzkpbUjSIchnnybS//RwLDrb
36LSHhpKDu3isO5H6Knhkp8jVSfooLrbXlG9xeBZemsWR62b6pz+KGtbHwelnj30XF4R0jqvivfe
Uy858VexwgIu3VM1v2Ypg+1IhY+Waa8Ld04+//Uq9HM7+O+ymdpcsDD5rhdSodvK8/90ltB+nE4c
HmJcskwWZEv+gnKXk6b1iJ+IRKqqU4/90pRn8qDE53ZG6ZIH6sqqAvJ4NKFeTkOPP0rtE0X5XVFp
c05oTKtkuJypV1l995yPhnPerwyWSDs7hjLhuXDjb1KZ6Trj7AUf27Wv3IymsxPjvPJjj8lGMUj6
c/ExbUkTCsqt6oJiV3uCPu7Sd9thPeV1U3NQrNogbS+nvvvo5djv/voS2eth9U+XyHd9T9q+H/ie
+Nl5+F1noQoHhJv1AB4oYcVVvN8ujU9ma6x1SRcTW9iyK/WZMx0U/drEG9BpIA+MuZ13BsXw1L91
jnxdUoLwLMS2qScB+pfO1b95ovb/8EQ96YZrV8W3/T+fuybXqjllIMkVpEQEzTZ3KuvRdthhipoJ
W1/hCvdW15RVrQadESHk8G8+T2t18aeLxak0CHivbRZzx1mf4+8uFr2g2LH6EShH2xy7KR/OOvL2
tZqRMNsyuQ7qO6Ksn6qhrfbn304PDQvMRuo4J0ScgWKdWnLrR1KeLccj4iCDizG0Holq6xs++9UC
ljW+qaIYv07J2CvPa7KVKhxLmH8sUkn55+d/8Yk34IfyK1FKcZrXf4ZuFCc9LZQUg4D4Oqxoy2y6
GVJyDJ0kuyBEFN4lJ0p81vSBcQLknuL8wIio4AKiBUy3lgoxwUwAwMaYBMBm2ki3Tx6WjiQQSE/7
f/O2hj97V3/4BNqc9jnu+9IRSom1dPz9RW3HIKxSi65Vt/gYRqFjLG25W8YJeFBd3bsVxqGBaqSD
9dj1A1GUPsKuBjF/02cTn1um9U15FYxAten+NCXHB2vKL+1ch/twSu6mCOtrNjwHnhK0mJLXZgKp
uoSPkbwI7FQ9eYlcKcmzTbhWiMMquF9ChQtoHgc0yMUI5zQp8hH4iA6ObT7e5AtaI7+Xr37rcOga
YgyiqfOuAxv2Z0BhVA/ZaR5V+tkt4ha3CERCA8Sl89Wptpjj+ntoqO7nOM83vmkAco8oMlIMf53w
MDWjCzH9kOErSZ6Bot9MZXoaSveLS59MrzmcVr1rmPXrvPLOQGgQueOEjfwJ/K7VvgP9htyR052n
60yiAKIR38G4AtcfqowItn7A9lEr1m3XODT0XcbO8hSj+2PawDYZeoJrrt3hVFr7NhB4PxToF5+5
WNYjQfWNuSxVQ5ishNDY2ujYogJLcyeBdRnPzBdOMyT7XiRfplFRQgAL1hN0gxDusSOYptOHRdiD
4K9u4fg4LmocZTAkklKwbSuiXCSWqlKX1/XajPQj+5DLhTiR/Eu3hN8L27zTLcVX0wTeqUYkOjGk
zEjo1d6ATDy6dQDPlXBt922hhn0PErCs6688SQRgnsOw993I6uBXUtwGHLcSOnU8A96+KJ1S1C/s
/0GQn/B9rf5fZaTcrkTswQR3li+LTZLimlA9It8iUyc3sY5ObvxbNKuz+61H032wvOkqcfFDSwNE
ouuu2UXueRve2JVwyiu1XSIvuw3aZYYbWZXbqfIRLkKMmYaGYI3IgzJS1vrOQ+1ciwq7/MR1XMpo
3NiReo2Cas9Oso999ZnTkTlWC29I7ZX6SiH7LyyBBaLUFruaYChuL4ehBA7fy2NgCkP5XNMEXPwH
EerHuiCvo2+XlzyCaEAbGoVGGAPYMcCdqx5E9NCQD9birncWQPcE0Vg98LWkNes89oK+Khqt/r7M
Ch89TNEBL1jBlIDuJhLGiuvG2o5KfgwqQJIAQXTrDeG3jv4DI7R1LMVk1i1XxlNAVVR0sNP0s6QQ
xAuTvXTd5G7pkZMJwe1xsbRrgqDyzi42nUXOBocbPNGG007UezzYiGm9God24/i3ehHhvRcBM3MC
ot4qK7yPQwfyHrJPJ4WbEhVnEloaCD4xZu7PbZutPGRq32T2V7lIsXdjlPzh0Ew7kQIeqRBr2BaM
etu+xZvbjoxTCzpAAwSZfgxwGafBzTgyAy+87LHSTPKriigwQfOE7icAJg+en7Y3JrOxwWVWtC0R
z4+l/iEsugVqWRw+ip2+80lcKHJJcotpsL45w6PmiMTw+ss0j+i7hDqb0Gn4nFOXNs5pwcq8kxYD
Xy9MT8uIZzbjJFyQjT4ueueq8a3SIRp3j2WyXd6GJcRWxfmVkPfiLim/JfOEEq0lLmUpXSLIgEBN
hU8EjUf8GVjKLDavTUEarqbWLuPxi23NzWXY6vyU9KRsN/ZnkbsYA0cKPI8tCBBORx7jiHsakFe8
6esGAWmjp7NTpoyxKweORSAhrefYZuK2vp4dg9p2wlMyUiAmTv/sCmdbYk5Y5iK66jt5Fc1xx9mb
oTCdvvgiL3P0pn6KM9+Dax0EtCZamLLMIXdsXATVZRe5A5vRcprsMLd4f/yeW96g3CoN1soWa7Pq
whsrGGARU7AzJJwxtg5AfXlXL+hT3rEk5RszLa8e2R5sFPxaDZt4bNF7857j+bWJE5Nlm25FnHDT
xMtpIBdkWumglaWwgtQ5/vKWysEHQZkbdQ6FvpKq/zaFI6+WBCp/QYSTxOrZnhPEAnF7+UhVNl+z
UwUmuRnYg5ApO3Kb1pIOyBTfLR04WzlR0AQoTNRkXfmLlrvcEZeSrlDM9duC/qGtkUGSGELrNBn5
WKYZ3P6JZV7OLtoxaxsGzGezDk14iFimMzEKgiKGla5FckqX/Ic/BstVYzFDjYe63I+nUTXxfWh7
88Ft6MH3yDUoqZ39UjLWKbvS3kMZQj/V1sdwKPeMZM+xEV/Y7DfSZN6FZU8PduM/DLYdbAQUIpaX
eC8leG/TjuSThwkVQQJPcNEPuTN41A3sq5kflwfsC88C3g1gjsVhmr4QwFY0VNpQCTsCkbGnEHIS
I3tm6FLbnKXtaxFDPM6sEpnIcEhH+qC9peNt1A0WB17xblUoM8vef7Rd4uwonkO0UTs3qgDZFhIB
COghpuUz6VRp89UuWXzV6Ny5k3oat2SeY9Kiq5Mk82WguW/qFnXXGGOPGdsaqukq5zf7AGJCVM0p
wkYgestQnJja3PhWYCgFFnMaWj88NIgS5jCYUQIjaw4sfRck03c75c80Y3RMpmGCEuFhEMYe3Buc
wlWiv5XCBz/umtvRKrJ9HzpfW1opcV4gQcWu4c/05/IY3UGygD932/BqCFcyYL1K+0T0Rb1PQ/jB
AoCFcZg/gvCHswA17hWN3k4BDAtzhTXen/COV7S1FlQhUfkeMDu7KNLdlGTOZpzHdj8NbQvcCrNh
1/pv0TCBPxjKcNP5oQeLwK0OGIPXCjh/LdP+fYia7iokNWFY2lvl1wCUG6zZuqyOtHQhN3BkuGjl
nubARx0NAvZhVx6spBs2Cu/YmKVEsTuzB5gPM0mJ7kTb4XgaIuxedtveJLU8BysNm+MSRbZt3YUt
vKrJ2w7W8LMWWzCRZs+heJ76wr0SLWud28K58HHpZktjn2s60mc/wyGbTJdzmu/aqusOrplqNGQG
dNIixoeJ9h5bRrrsdJ3SlWeBrjpapmFsiBISQBboogtbYmf3iHmUpiouhhAv7RyI8cmCI3ZoZsx9
/jBH+IQempZhGdXYceFwToI03daQ1sFF4kxXtimvMpoAd4nbvPRWpm6YgIW9QTFfvtmJOTiLMRiI
0Y4MdonWs77t3SZkSKYxjq1GF1D1ykcB2DbimTQ/TqYqFs6FQQt9MVbJhSkx8iWOrVD0+ehv2mnj
xMwWwqDjwFoAkA8d0pyQpdCZi59d2kMEmvkLlLf6R+Zk7clz96zrZEcEy8tSg9vwFwT1GhlmkFBj
16FDmgTmpwQ3064IkVa5TOoa7hw7sTa1MQRAtPFtMo4aWJh/yIpZbpwGl4IVqmfZJgc7XaJLlpv8
PDXYwNevRBBGl5OFriifIDkvUz2cjTeRYWNp52InIqKq66nkms7MYeQ03rOVvNk+0ow6XiAxFjo9
1HqVbuv224R2+Vz3yNVGY+aTy2iEw7u+zIzhmlixOElcDnNjwy1h9PSoXGMd+rIFPxzCOInxMvsZ
zC4deOhQtzoILIDS6gswcHmVN7tJwj/I5mLXARgZnGR49Ek2zKe7OHAfbGMdaTgBS7PQJCaNkbce
fFaX40aO0pJsl3KCphwS1+J5X/2cAArP1ehLDSpj23sUefUdN+vC4le8un7SHeJ1pEIrJM3YUmr0
LH3gTvd9NaW7Ia/lXTWDDUg5kY0jmTIMGyhspsa6EFJ2x3HLLzgPNoVXmtAbmarrRofQ3piRHFWu
Ib4FRB9UBEj0kmZfihX7GK0u1MwZzU090eVkH/3wsus2tPyrWHCC6orJXJXxvFs6+SJU5pxSEZJg
5Fe3YdBHBINgV16fgpzlc1cl/tGjTcVMBsIECV72mNzkKwpgctP63M3eoVP0wXsP147dP8eI8mbQ
D+cR7s5k2z8sJsuqwopnr3EGfpfFlzI3kHpKp3grgyS/zA0auzTy/J0EfTTZrbliX0aAKd1sk3WT
f2MlNJHndJ3smHtP+851NUb3vjeUByfBT/DbA6oFXtlkgp6RED2CCkJA3zfqQJutPfuDcPaN29x1
IdYAJEyP+QIvq4yb4BxXrJsBL3n/c24w91fAS2Cd6nJjkmQ4xsWs901hucc5q19IUwLaIfr3VGBi
LD4aM3+rIoifioylHIkIUCQlUASy8Mbs7bMd3xg+aNDcc/+irvGiVCVhWT//yR2sSzM6rd3MGPFK
dtZToX2MwVXx2CQzNvGgQkRLdY3GSeS7Jqzm66RYW5GGXuo06Rg/gV3dJ71+ieayOtsTs01etoU0
dn6T9VidjMzsW5FYW/YjtGQaiZ+j0EpEHaKDLoqga1Ree92LwduPCWjOKmOtCThq7elXMh0DXHEw
RZ5svKnDVjE1jw5GfY7iN56i5BZk89pt5eIh1IRizbSeiRnbpgmlm22V9jkBBVLEKDrCkomZ499X
efKYS4GLOGWTaiX9/pkBWK+27gh+qFgss2el/CGW+bJzIOT1TjfdjAEn0BVJ5LDLG6zc1oIpyeT1
ZZf7/WMbD7g0TXq2Gt2fVxt5XLek2KdJeogyryX7DaG822l3W8VWvm9KzwbcSvW5uPV0yrMM/XVq
+munaGEnjMVtYRrzjG90GdzyZX0RlWNNt4MtNt3QBo/LsKTHWU/3zTofKKROL1y5sC0HEumfDx6i
Tch1GWieZNQ5INJR1ZRZ0m9NzKIVi/JDuM9jEkAmvOAtwCm3EI/0s8fumI7xQD1iG/RtvRkTvlyA
UU9Ld50RSnmRpwlt/A5DhmsFEQyNivql6PHEgwFySRjdB8MSbBY7QkXtQdPx0Pv1QP+CUAMO7yFY
YjRrR+hikmKJrBQkoPGs17xOiv+xQh9CR3CTLw03vnvVuiF0xoUPjBb+ZVuPJ4q96opyVqcey6py
wLF3wCZmk3y0vlCXXmHIbShDbiAX8ZGu1Hjsg+YqkJaC/4MrRoXYYDNOKJ2aAS2Ha05ZHPa7Lmj6
q0Q51NM9CmaUuJwSRwsDncqOWVQwnKNrOndZeYNsq7ghRwF6E2g76iAU8DWNocEbxp2pZ7NbU/lA
HsV9eh1naBMTwkr9ridOMEp+JA658EPkXNuFYgmPIyiVAZFDsmoo0tph2gylp2EsjtjZ5uy4pNp9
cjF5uXPTYNbj8Qn3EF8U9UEmoSJ4Q1rfq5UUHrgObTTHhlOSQHnwCEPQbRk/zBmL32qXFZ43v3Zo
9JMy5lPti/LaTegF5V1SPdOExo+ZwWZhVHXUSdMfbeWrfZE1AtyI1x7Eku10t5Ap2ho89FjONtas
SyATRX6rBkOJNEy7Ma7nb0aHV2k+T4/uQC0ie2/bNFl41JFjLo3jaLaiExpd61E0LmXbjNJq9txt
2uYnUTGBG7Sg8o5HhOzNMxMsgMxcXhbz4M1Kx1Pjo/+JNH29MuDwodsu3auh+xqvYFbtcodrUfIo
QcNeqEazG1jkVyAxs+y5egq8rDuiEaTxGDONE06LNNeoSxDu9XkRT7pfiQXjTDFnv5SxuM95ASqx
XZqCMSwiGRzTDOD8NIHtCYKiBlzv7ay60sdyalEjlPV2yZkctswfUjpj25qj9Loft2raV1PikzfY
nETXn35+4jsVgaX2gdJUDho1yiD4JdVwmTeg+dF50DK1whKtKxPWtgwynJv0uVJc5tFcUd4No9zi
St13EhvTiB4EB0Wtd10Noqyom+G6K5qbsQmRW3vNewheMskVKi52QRG07eHnTTjNPn741lnF/zyt
CWEuc1NUfMGXcX0dvqjEccEn394bn69Z2oZbO6jfemLRY83Qc0xQGvMIl4ldWDRg1+ZnMx4Exiyr
YlBFxbgI+KHJuPm/5J3ZctxIlm1/qFEGwB2A45WMiUEygiI1kHqBKalMzPPkwNf3QtbtaipKwbCi
3Zdr9yUtS6oEAoM73M/Ze230lpICEpo63Zevg7cQMoo4IlAIj94Yk51K3Qat1krmxl2FhXo/OJZ5
zUyTXTl998kuR6bvidtmOOR0DoD51yXtM3eY6Zcj/lVZmq4dEfaHsAsI6VrajVrRpg2bRZxflbdi
sSJEhQaGlmPrX9xDedVWO9lSlaVEnW3zfLljmEZsgZwgGBr+r4GqV9R8iP80wp1FoYjCY99R0P+r
KCMydgoL3aUdNXcS9WRQFc9Vb1rH1o8+DWBcNpPb3hglwb6hNhSOW2oltZ4gSjv3hlV595awXqjE
BXzaEXRc1xVB9mWPn2UcMRvRiCTgCo9bsrx9s/dcuKI5dl5Yr0WBxxJXbVEGwE0ZQR1khoKi0+24
ExaJb6PDTmla+qfj+N1YXvTGKA5xXjSbWbhElnj+QyhsvdKChmvs+PqRtWW6KaxgusvDe77I7G9n
myZHYWs85TMeG1ypSZ8NO7MeADO4qE0a+ckQ6R3d/manABdu+0VO6ahp3kqTpmVP5aPxHxOTHxAL
0pDd0tqndQqLqiHodbDjZK/6+B6xvb31IvGTEoN3Q7LxfmrYB88xBtgUDAdtX0UhiOKCMO4pPJFf
Wjoli1bje730tLUsvsYRMnqrblg8oaHdkBLrrLoUieTcFsWmXHqinenvgej5vF4RtXufHVKUTz/7
EiFWjtsulXi22MDjRg2YPOAiogeq/FfZ9TOAkftOVfZNNRivXeGiIui+TGXoPrpm8AWJUn3wE9OA
K9URgJJINkcNwhm7xn/BJut6yvC6xU5SfOpqpGULfx9NL+kBgbsZImCehRd9aWNQhe2ANKKfrGcJ
bMhXdXoTpELdVqUGXYiVleWGG04UhSnFrB39ItoJrzznaVOHmp9ZbktTPeQVa6xxbARzoBw3wkjT
+7//EZpE21FbRMs+JLw4CbZpd1Hwl/hBbii53SZBerSIggRqim5onIJnayRUw1WEQsjEeZ0pX1yV
uBq63mYRQcsOx3Pm7HzDQJ6/QOXQOrCYUYvJw/4uibCa+na+N0jdigMX/2bMPAwyoEVqX7BfBWAi
RLv2jRLoDL94JIoclC0Zv6VdThtTe/d8IZ9S5gnemV7dWKOYDo5Z/5BtQlRybylqFdZtHgB7SkqA
ZCbbUaeyu6tuivLbYPD01iFE0AtdzjDHkvREaILFbAIUb7HMBs38HKT2pybw7qsib27Nzu0evKD5
UzZt9NKYCCyEaPwdyqBXJ0Qzm+vkD9ssCU3oxDqaO/+QIpPIgAL5Tf2SGtlX9qTqKkh9CHretW/l
xb4itDdO3Wblj3i1tYtQpE78djPmEewrvrPPQjC3S2F8y53585SlML4dPd1ZAwWRgrOhorM+P41V
CKtPtzeiCYnD1EaxKuZlQUzCfEP19B4CAr3rbJeXg7puljhXHfwVNEn+Zbbnn1kZS6rdlCmUosca
qs28MHmQqu8scpBIACw6JDSoNcV6GqNhXxT1sB96WO8FQvaV5f+cfIXQg5XQqquwjYbSJrPZqgGK
YIhX0uXdccZvVpl7m1ySeD4n0WqI85bcvuAJyJt9LyyK6qUGTSAdAy8NqsQVmVHMfO7THMXPhL2G
pDdDa4+576tbbhkptbrqNzYr3UDdpFOEFTDlG9jodtcIU+911H5pigCcaKnm21k8NS7rBVdhc6qn
Cn52WV4zwzHWbJq2S7tsXccCnTTiyYe6UxN7Tf2td+xjNkxfw1avLcXSN+q+9nZ86GaH8qCnMYik
j3EMqKCRGQnIlOOu1C7xFvqCH03XRI0VFUuF2uI74o7IMrvisaKStRpGXC9djGxZaohi1Ny+d7FF
l61l0yYF5RhPL6TE+pXCH65X5xhUrGY873YK8GjxclwvPyZhcednkq+vyPmVlQKl4z/lInhqOhcb
IGlNGseU6gXIh74gQs076lnqLfJS4tYjv9rZ/ZwDhA7Q+5fwQiRZ67boDz2aQ5ByqWjv+7KvrlO3
IhUj9kggMdJwLZkdkVYhnEr6+q+sHkh+i7SxaYL+ptfRHXu44BA2nXFlUcIfxzDFhTe/VvnIm9NR
YGyjEE4Z5Z7ItOCetN/LkUJhtSDXvR9d7DwX0U09pmobaZQXXT1M97VrHtIGGHdieySNTK+hS7ch
yQlpHthQ1cXwyR/D8CZTA3xnukOsOQirFciIgKmR9b3q7GV7MnxtuCe9w5JvRJTTaO8pb4Jnt7UV
P4uce3OMX40ufPIoDgHRV8Wmi2eW2UScm5LmbA86T5SCNRZlI91CfXBMvstUkGH/tWW5Yt2roHEy
L5ZBgVMTY3OjxINR8y1gNYmPn9J5O0O0q8JSXdOjZQ3CpneyqcRwgYGiemOozy2x2x4c4zK8jVC9
/Rf/Uo7sYnCz58ULIsEH2eJPDV1amKW1HeFLDwxdnzzNPL5vH7dKjGidpoei0PsojMD27PVdZuDS
ttlSz8P0w04J5CrlVwl6vVL9XZfbUNL+klG7TY3ks5gJtw7N8fq/TEmFtM5dttZYWjNNzbiq3Cdf
lPsxSz4nNArtzDn0ATmTf0sI/u9anv4fEc4L1MTYvc44mVZND9e5z97K5pf/4p+qed/+h2WjjlF0
kJBcIvr6H9W8UujffY+/ksoV9t9/839U87b6x+JQUqbp+LRrpCP+pZq33X94qDEEVWlP8m+m+E9U
8xZa+1/VM9I2Pbo5ClUWbirly+Xv36hn4Bj2fZBmoDBF92o10dHs50PFF4CaSrEPDA9XcXwlc+en
xo6DhkIeXAtYSt6NPcyzhaqZz6taaSThMXItc36RggV0ToNpktQ8ghbf8uDq+U5XTbPNXOdbs2gx
p6Gabova4mOes+jHwOIPEInVYIYsd3L3LrQ+VX5dHfMirI58gtgWW+TUUkInOVLIL45PSPw8Trhz
+GA2CQXciGbnnLBukE0t1jKS35pgCbB41Xh6NnG1aP7DAA2r2R7qpvBhMcTgRcrH3IhpBMZRBSG1
7fcEGW4aYQCX1YT9ZOn03AySuB7a4tcjAZB97Fr3xYhm31aICYvsYPnkjxTtwpud7CNyvuuGhjXg
uSpdt3lPtIjRQFqIr9qQcGaN/HEz2NkdjSdCrVPP2Kj5D4TI4OXoo1KQwKCcjNiQxt4mlE4Tmow9
MUa6l9f+vMm76sWL5/DWbr3vKl8wmWG+lg1EoJR2/iqYApjY+RQe7fnRf+BRTRtUnhAV4FJYNUGc
pWajqorhD3cCrZvVJcmHxJDlMvuui0btOjWDm9LtejYiZJ8T/JWiQ8VRWEYIfptqbD/FT/H4Hc1m
tC9Uwew8DE5O0ppM1rgowEkt/6A2wEzcRT+LpP0adZAOHL+c955TprAREoX/KGOx4UYvSe19mqi5
kWmJVcwJdXvdhn19q7vF2Gz37oYmaBlGJZ7xJUzDtl8sK062U+Fad1FqjNcL52kQkjj5eOL2Rh7Q
8gZSjk0PRE/Rq2vk8Y0LLbTLMYUw6ha8KvVhq9bbqYHbYTrC/yz0+ErPNs/9+AfulWmNu3Tqdbyr
RnZQHAP1ts3qPf3hqg4vMG5/Ck8PI4YtFtW8QIY5rx3uWfWpCU3/hi/0M2WZtc16ceXkilc8Ih/H
NehNxzPe/yc1dME6rfGpmZ35Tcb6WeYWWOeSuI8gzf01cQxsZ2jz66Y9Tu1jkDdi1dZwe3IMjNeh
iTYj83hbfDNaOZ4BGQxOJFMP4oEGRIzTw8yVf7UDBcK+T7epcL90eL+mMhePIzKrAd+/j1I5KQd7
XwCHpS4edBhVhu57PQFoagh+MQDeIJik4WRV3V2CpzBRoriffZ8mXi++N2ibNsUA1kFkN5rN7nWL
Ba6KZ4LvA/fQOPm6ZLnveNTOLBYxSSNe8WtT6lkUFl7p7iIvewqKBvdhxo8O2aAT1ewH0TbwYYzb
xvcqCb4qPX7yda2vDK/08P7tHcW0E7LDdFXx0lm8LSIqJ5rP3h+RBTAJHDcSjW8jZslUQ1Wpiwlt
F1HFV9WDtCnFpfywXv502eKuJIEEoMPWrDaylRyIsuvz4XVQaCJg3iI/Q6W2T8B5NYuJur+nlkfz
jWrSOpLm50FSkn+uS+DHMp7vccdUDyIrHqIcn/jooNLR6H43eoSTklvqxs9afIIeCKWWnccUinKd
tcFD7YwhQDXSAud6r9AQb+iYonk2ceONFmSoCMQTMByR36fZGnEeNk70nUGe5Qc6vWRZR/Krashr
YQd5j+apvnJBE++8iPZRUtXXRiSpukl8UPTaeGjlvd8BuQBby0NGqGlb5cYjZgJNlWs8DLNdwIJM
odW5HdF0lfmIFnrvQ0S+zlNN5dmOWf2Pmlo9S7BrD+KVJaMfg2wq8gKw1xcT/XHKQc9u5yBsYHl/
E+MyxWpBt6PoyRWe2EdRL937Ubi4oeBVmm3xsx1L49ENDRhRQfJt9MjdyNIKWsUU3KDC7oGKSHVj
OLhvyJIyB/6zWYVfi5FO5uCYNzg41BYfUqlKoCiN+lpYJTvhogJRnuLJ77Z0hdhzpurQzynANSiq
ozu5V9pJ4cLShHVteouBfmmTeWnrGQkbckmx3qcbjV1iyYOQxd40enFVUxQnZXFEiDM/FFjhtvni
66GXjwJy79rPDvWCom8o4TY5G6ABDmYqaZ2U3Z9CB2SEoykhR7kBnkfBRRvZN/bINKODCNgVGFnR
Ock2n31AXtFX0yI92rHpmSNVz6+zgiVs1tgUXOoMBHMKFS+bD040GKvWS4B/dcNxSqdh7+Y9DGzf
uio8Esg9j0+a6u7UVk8AehzL6e9QGT+lWGYNXNUrv6oRM/nyZ4mrB9+IQbQ2Glx6qdWXqlb1NoqR
VqQ9ITNUgdx92hBPngSjxQZ++OqYjdi1cXswMwCfNCy4ymGYjyxFi+u8yb8H0eBtZhUxLGXws2wJ
ZRsD31rlJhN9bxvDNmZ72HVUGPEqPoN0HFYqslpUzkAt7c9tSMif+3me8GO52WJ5lcFnW2YoNUgI
Sbz4SLGHnJs6Yvvi5gd7sih4dfEmwEa41v1ASx09DduT+J60dRvndYVzii8wkhcEqb5LUtRYbFLd
dp8Mu0zuZzJnqmj4GQh7eBBDW6I0Gf1dJr4QLyKt7ptnaz4xGTo7MqfKoilX0QgRp04ooFKcRQ36
U2dGsFI5288+ZauLncPc1/VzESJxK8YoXOVLJFs6dTfdDylhvo/L/MCqiNjQsj0GhVHfkFBF9G4h
dy2BPVY4Fi+FNoEUh7h32yAh5dmgx9iwqdEUpNwkCjcOBtyEhciVWVNhZUtLCApOgOvKiL5Lv692
M8kIeRwWN94EBSoxi3o3zW750C3Z37FBT2AS5mFhibUoIO7FYmZISLhPZRMeUggThjmlaAnVp2Am
Qrlr/Negd4fN5GMLnzVq5ZL0n4Ht4u1QF0dt4s6QaCVWIuv5wa17VBA14MuYWxYh5arx85vUgq1k
Bvo2ayBZdCMhQF3UPiMAEtd1a/2RSE/d5E6/Tf3w6NdS36byobDI8mPfOfNNRAVk5+tZ5VQIS2OX
lCVhWutmavn+4hAkGMGkv46LFQMKSXTRnOHVL/u/8nHSt4kOAhSE2Uu/WMDyCQLtAAqjKdwtintj
PcwAYdP6TxFSxp3Qv60k2oCVtA/TTIpdmpi3DpWKLXDxQ58L6t3qc12DUSux5IAZ9v+wOuo/BiHu
q1I6+Z3l0S7Pk/Ep7CpyTVvXO0S6vEst+1p49Ndghum1adExGhD2yfhPurY+yICMpi2rDh8B4pXv
gYdvveZF44/LXMOHYdaY4pCoShym4KesiEMPSDAL0qa8ax3kftR7rtwwfegd4wUpWr/uAtu/qx37
pglx3lXRLEjMpV1EbydE7zHjoAOQDEBExT+sMGVMeO5uWox+j9LFD4ReTBCVlVd8iIsnax6DWyId
V3YW0VmkrX6FXYUvViI2+OwnSln2K6LrbdKkP8MZxEAwhD8jg0yYUfJDu6EsdsFgGNQG4BckRsUH
BOq0cneq1dBrpHuIbetOhPZemwkl+SVASEagtzelj7CwimyM6D4G3XGqNxF6oyvKwXd1McqtNo3g
Zpqoe8Se+1qCq1mHVXwn57qm5RpWvI/21l2ktUEXTFQbSccM3Q7BDP3u1ikJu8vsp8DiQzfrJFyp
IHuatFvfD5iTBmF9ajp0bNKTd2nYYMOEkjzaKyOIbSIj5Gss0EMSiVHdpFX+R1thSxPF/K0PzIBd
gTjOAj9SayNHiKvPZoWXeWhifT3EIBZ85BkD2VpGHn4JC4OAZo/IPNZ319GAOTh3ommVCOd7HSsI
2CIQ2Ic1Lc/ZT8iC138uUP6AELGsRj3Q1hQKzDkk4jCyABWyYgee8OA0+dHNBzhpNmTPtnxJfIq8
Voz8T5uQ0HuTHFowwgTcxCPjzW+Y3i0eA4Ji3xkfErv/XJs5+6gYHmyRTy+GpMgsXGKSKHBmnxuK
yGHUYkaktruuQNEJz6pBgaHymDr/Sz/UG9vsrG92iIvVQWPaB/nXqonbbTBUFEcdA+azcHaqhCJg
JoW+m7N9a2XxFncWAQyyWis2AnvPduxrTJfTrXDDve/OSDcNLyUDNWWLWkJpxLZwU9peB8ZQ5/dW
IQngQWF/V2XtjTtSFXNhOjmRcldk7iT2YFzXxqt0a7ylOGA0r8Ic958V4scds1y1CkfjUzBm4k+3
fS4Q8BSi3aJ5Vtu0Kod7c9C7oY2hLkSAMIfAOkax89O0g8Wgaa4r26ELBAdxBeYC3oJ0kDxPJGG5
M0B1Y+ANt/ouvyV1pWtphCfuslRWLcVo30DNV0M6inK4Q6l1yEMDAVbS5ptJTHiEGh91iwoXai5R
S7GZ/4Vzh9hZFJ6uES+1dXxWLhncasTMgzESUTjG3F0hSFdELEu+ykCdDT8pu57ib8he6hTHvG4f
WXfmm0FN22HG15fY87SxDcDQORS8JGYNbNZJcW8CZDK0w/TbInMVfJHpuf1h4j1ft3P4R5cE6CB6
pLuVe2XokLVXP25txKI3nm5vp2r0DjlIa3Yw1WYBLXtzbBD4jotYQXebggEGqmZtk08820XXofSV
k6RM7T5pRx7tpU3t040MWUFe26PONqZPshU75/WiTnHavN5gTMiuZzcNqW8n9Ftn95iLdJ/OZnjd
VvRwApqxgINISmAFeKWocX7qUr0OSoJ00HP/SKLhNsmWbESy3PKQJiEAunu179kHrgQGJLqYef05
DZMjwiTC4ipvG06EKVr9TvkKVoE5P8fIipCwTJskXmDbGxp/3oqFH/t39lclLwvW4fmhmQMMOkgv
N6MfJBQ80XjqfqPlUgevp7tn/ZC46KzZ3NEYduo7t4+LWzyAAHbY/MM2RErtr/MypnZdDdsarMj1
avQRjBetKreuE+3behC0Gz3A0X4LjTiRwSojC9Fts3plRXCCm6I9WrnzEnrIklF95bt2ICk8WnxV
YYdNz5Lj10zUQO0RR4NnRL0QG9Zdl/hfhgkmcsj2kHTtpd3Lu7LCG+5cN4XekcZH14N6GBr04E5o
M97GyMDQ+U/P3JHqLpt4DaVhP8oRPYeVzU9RR9Y7xr59WTkuxESH1dgU3Tm8CbY9eusoyinKjsgM
dPGzqSe9MmpSWeqIylYKW+vazfNi5TFn16k29x5yqMqEW+dTB7q28pcqLLoDGezTUDybKDSPKjbv
dWVXW+VTMncnWl1+Gt/pwZpQSILubY3wh+spABJM4AXEhf2Umu4KRSrw3soFchg01WopNDcTyVaD
ab2oFlS3V3yecgNAN8kK4wAUH2vHZ6lYT+kCgGhoyYc4Ui1V9JR0CRHfeSVFANODvmcSZOWXbGsp
JbWryQNsX0IZzygeVGlAkOxkE84aWemiZL7LEiRF1AnYR+GR53tXJ/+06/1HheH/v7grEsPi+fLx
96gswrAv35aPl//in+VjS0jqvbgbTY8issOm8X/Kx574hyscFwSVLxxH0r39FboC5cqDweXY1Kig
ebT/QmBZrkUZy/Q8VNoUfP+T8vGvzkvDtlizKFAwJ+ZAvzLKVBZm9FDDfthM9bL3Q3mzo7ZZXWAW
LOCO//Uh/u8pllO/KUv7sYFOKTLkUfK6w2BKRQVWCftcvHpztx/+eai3aJNzJ1j+/O0JekTyOh8E
kVFIi2U+/wDeoXfvH/zcDaJ+/8vBO3eevcDLH1TaE8U2clvSsjf4kE3dhd9/7hS8GG9P4dEIjYJw
yB5U1KV/BWOKD88ZWM4NdWJ+8DJOnLWWIoq5NY3soTLD8MWP4M4T0WQiKRzi5p/zwj+bJv/Bczhx
gw82FXTLqqOH3kPdE0cm7d3Bu/QanblLvO6/3CWrk6GGnSWPpnYlLQ3iceIEpG5jGv6Fm3TmRVrG
4dsHUSVlk3Z9Fj5MvWGk69oItbUynBqQ4IdeJrWwed68qR7aywnatn2Ms0SADXZjUDj7es4KmIjd
MPTN/v0TnbuSk2GdRfj2aleHD21il7dljLpcNJO4+djRT0a06CvfKVVRH92xT3bwXSiEp1V9YTgs
d/s384VarunNTULC3BVlXtXHPqanGkP/Dn2qXragliQrB0VqhFEpq/0P3quTES7MOK3h+4QPtBLq
Fyap0rnSXjmZF4bFuRf3ZHh3TkWVK0DKYOow+BT4gGmsgUC9Jqmq9cceyMnoLtKcxOQmqI4URLzH
uHe+2w6Ru+8f/NzvPxnWVqljLBV2dbQzNd71hr3pEyLTeuWVH/v53snQNgKdzpZsq2PgmMkWawck
GtH+8aGf750O6izsTHZf8jjZMy5VNKu4ka1nROfNBdbDr6iHf33gvJNR3aCHjUogVEepvgWluu2F
6I5h79+zR/1zpIxMhTN/DQjf/dgVnQzuOVJjxLe8PIYBcogSa3ZpDF9QnNy9f/zlOL8ZgN7yIrwZ
gALZtRn5YExiF2R/hl+bhkCxTqJA38x0+j42GXon4zyht5xbrSuO9dQmO9eaA3ALsb4lgLG48GKd
u5KToR3x3e7MwrKPdeD8SefUuCoT5zGIVHeNiub7+7frzFzrnYxvkcq6NcRcHssw8Z/7fhKPWI/6
C7PHmdnQOxnaVNyKdO4bcZQ9GeJqiTKK83JDhRSKblfuswpySLaU2N+/mnO37HS0ixxlpNOXR8my
ZKU8544i/lc2cdSJZHnhDTszpbgnA76jYToB8CM0yqKgnU5IHaNiqR0sxtH3r+PMU3FPhr3TuyWw
oLg89nJiKg+aHkMdJrnX9w9/7gpOxrwHmbp0/MlbNorcJtd0v6mqD1ZeTdX1/VOcu4LlCb0Zhh1e
bNG67WLpc3V2Q7pRYv7h5d4gL3z4zl3D8udvTpBUcWfQpi+OkynkM6sr4yrQSfZZtZm5+tg1LNf2
5hQ67vsuTSr/KCO1pLMra1XF8HQ/dvST4Y2Ywo7ryAcHkOBCwf+MHsRAC2ddOP65G2T/+uubWZYW
Zkv/mKdu+iXMElbncViDNinaC6/puVOcDG+/rLXQVsl7ZDc1Xb2RPImkrp8qXt0Ln4szI/rfIE1J
4IeTwgMKKCt5GgOEt3FNVXOksX+tPXv82HzunAxqmEw5yDxbHVvTpc/dd7NM90kdUd23LPr0H3rm
zsm4LhpPyIyA+qMgHnnnJcMj4nDvwq06M+T+JpO+eV3n2BqR7vfWMc9H8Yky2etg2eXHvhPOyXjO
4hzDkYjsY4/ZjcQ9VDGVmwfr9+/LmRfpb7TSm5+uLWdgH0EOX4DjGfwQmoXcEN87X4jH989w7uac
jGU/KrOU/oZ7DJEpjHelkS6ZTLoiCPr9Eyxz52/WHYtU7u1kkZUGSopWZMcFERbY1COCJDkG0qFM
T9unTeKH90907kpOxvXg2lExB3jKctJEkccOABp3gVVr89PHTnAyqgtfJ02R6ew4KXeA4hN01Tof
cZ5duFPnLuDkIw0bvuwyzNjHcIyt66kSJOCMw3RhTjpzdHkykKvEsOClhjPfNpHctyOYp1E77oXf
fuZFPVUpNnVvmcC31dGskQLVkTmtg8pq77FeR98+dPuBw//yImlpwHOvFTORXZq7tBgTuDxWe2Ec
nLuA03Fst9qpWq2Osur8PYD6bGcnpP9YbR1eGMznnsBy6jeDuTKyFFlBkBzDyHNucYgnP8zRGy4N
tHOHX/78zeFFyscG7Uhw7NMIDV1NdWhae04Tu6uPPYCTkdx4HVYBU6fHWKYt2MTSGr9MCA8+WPGT
JwOYXSJVeRF4x7aJxUueGZgmltav/uDvPxm/MzM16MshIdinJRFNp6RtCQxz79+dMx9keTJ6AcUT
3RE78XEKtfspDKsQ8ZWmd9/bQ/mKQScIL1zHmTMtAQpvH3RR115TJUjNR8pBO9Zi5l0w4eCLJzd6
0G5nXxjTy4vzm5n7b2Xy2xeqy/22gop1TP3BJ4NJtd8rqqRP79+vc0c/Gc4zxlSp3ao7qqhv7hSf
OZAkwvrxsaOfDmcD5msj3RbrPkbiGtzE1hZ1u33/6Mtv/N2dORnJOFWifC5qhD4EjSywM2sPeb1b
jdUIDKiR8QFj/fjl/ZMtB/3dyZYb+OYxzGU6dKE7gMvO0PWMbVqs4rBMrj1//uv9M5x7FKcD25qR
1FnFkk03Y9btUTxWKzkl4UW06JlLOBnZhoK5KljVH11RDxCrRLbtAPbevv/zz42Hk3Ftia6x2Q82
R1ThX5sScICfA4qZrTLc6jq0Lmyszt2lkwGOFgoWnQzroznN9ZOJcvxnwji8ROs+cxX2yageTDCw
vtIo6avC3kYJPmnEhWtv8uRaVN2luuWZq7BPVtpMSFK4Pap9d8qzn+xwg+9Fp8c/338U545+MqjZ
m0tk3VN1HMFw3odDFRyHsq0OHzv6yaCGGAbtwZccvbbNbDXWBkiRocTLefWxE5yM6wwIZtzVMxXX
YZhu1OjLXaIYbx87+nLT3gzkIlI1U1JVHONEuz/MMM4ere6jr6d9Mogtu09i0afMeL5pbgJg3iS/
GdMFoOyZGc8+HcG+WzTGpIYjOmdn1wt4c3YS1/u/C6GJhhSJP+/ifHFmyjslxhZe4KSVFZBcFTnk
lZjwAdQValTamFYH+uj953FuxJ0MaDOayjQLRHH0/Xm8CTTibAAGwarXHZHBjisvfC3OXM3fMOE3
zz1RCdL8NCyPU0Mnc5JJi6qkvndTz71wJefOcDKovd7CqElixpEKVgmfxwYhYwJ1s0rQp+/frHOn
OBnZwOq1EZgZi6epBy3I7/d9WjdOnj6+f4IzU4d1MrgLSyu/l318rO0CqY5JG6WakcJ97OjLZb15
Bpi8/CZC23mI/RTsN0KXTTuUH+zUWCcjG7WmHU9VEBxqcBy7eo6D9TAaX9//6efu/MnAxrJf2G2b
uQdZZvpzPyXG9zgIccMaQzV8rESyqBje3h7RzW3dTeZIfCFa1jxpIe95Rj6bH7z9J59o7U+Obvup
OJCuschqzcS+b2aFwvf9e2QtY/Y3i6S///zN8xUI9yq0dsUh8GH5SzGRG7wMboT2VfaoSuQ+McTP
P8zMjw8oouydxY7v0u73zLt7mm1TsHBNKFOWh1jGP9su62+zVI0Xpo9z12aejG6oQxlsYqs4uA1o
X9iYVoF7dVmppX2L019jIrKuR6dL/VUqBosELQxtt95MKPeFCebcBZ6MfuRmjpfLOj8EovehFMxV
99pZxKi9//jOHf5k7M91QshL6neHGDjYxkbkZADhy9QHd5anQXC+bzeNitLqAEaaoBk9t8naq+34
gztL82T88555dm2P1WFMU/+A3XkJWWvM5vn927M86N+83FhKfxmdFkovuMtRc3BRsFLYMt2rfPLx
eMapcjdtT8UXm4NC7dtBBHn/nOceycmMMGeA6gw/4ZyzHK/jam4PIs4+KFwxT+YDq28i34I2cJia
ej7UPaAKS1nTutIXh825Czj5undY66vB6njmqqUEUo4LM3sYbXykH7lDnn+yYI9IdG5cdgGHwCle
WifwgfBFl/Y0y0H+/ZGTmvXrI2/oz8o5JeChFbyyD11UVfWD7mD36o2qiyy8LoM6+kxZuMxfk9G1
QmfVuPPo5BdG/O+/OiQ5/voDCq8eiYHzcSL1qbsNjbmDj1xH3+joXWphLIf63TWejvooTSFzBNWh
LirseGiK8ri5V23x0JjB10EW8kPvsueffPydJIPzyf7q0LcdMtdYhk76RGxsXX392KtwMv4dnWAW
azhBmhUw4BU/3QFF3F/cHP7+ZSas7denAdEcFNo41weZJGQYT03j9rtoqHpxoXd77gQnw71xgeW0
sd0exnIZlXOifyBqSi/cn3Mv08lwn2dIoqlbtAdXAF4KU5PI7ySCrIYe7oMXcDLcEZKRSWxX7SFG
87wNc2yHhD666w894FOZGjNupHIDBEQw+CMWP8daFZMxfn7/6GcGwqlCLUJrEshJ14dWR9h52R9M
Vv9kS+tbtfyPQl1qPp95Dv+mVKvAoijXrQ/h4MlNmJJnOg2ttY17eKHvX8vvv1Uc7dc3dR5sKLUA
Tg42UaTXqdWobTDN00uL0e6OCOd8Q9ZbusHTpS6Uf868uupkdFdOXLV53rZERNXiZfQCPr7DtLDN
3r+ic8df/vzN0rKqkiLHjlQfxmJMwx39DQR9URia2YWXa7k1v5kH1cngBjKkA2/KOUGe+XgABbmt
DlETcUGJzLSa4Pj+hZx7+idjvNP4sCfTYxIJ8v62FgAxkTX715aepwuXcu4UJwPdMEnQqouAUzRK
flEFNqarEgz7N5F65YXJ5NxoORnpGC2CsWa0H1RCguMs98obzXWcmJgLne/o5S5V5M5czKmA7b85
u44luXFt+UWMIEEAJLdl2lQVS340VxvEzOgOQW8A2q9/Sd1NCxKKL7jpRS+IgkmYc/Jk+k2RoYKh
xhE4Nc4TGSCE1g8dvLQhIr+xtixTb9LYpBxVUyE0cM8ThI/DOYeNAlLV0BDNhpfIA5/w8dTb2jFO
86XyUKSp4RSQy2x1K8mwunR9zZMwfY0U39jHLEgxPWkgLIrKyRB3hgQlu7BBh3yPV+HG+rgPtq+v
0/QGh046jCEkPQuc4nMFWUfIQqEkRDzv+7qBcoa8btHlMBokmn6lSw93E/innB5/3LaSfkE4ykmw
y+OqOGPpqHCAKK9Ceew8bnGvbINjYNsfHV9GMFO7Q8W8fyrTfIndGcLvj3+/7esGrOGsIjLUM1T3
EDriORBdL3DVgxnKBqRt3zcgLTWHAqI/1veE59krqcbiqlFPuG9qTV5aVINZssDC4w6JcPEuD6V6
j/rNaRcBJDApaTgIoJfosO7etiBRClINKBQs9sWMg9Wz/e2ibwSON9oUeFmWqOOHwKjK3g1J0Hzf
NbF83S/eYGooUjcJCOqYUb6BIjYXij3jByfz5PC0rwEDtMXSuiSCrvzd7cCWSKFk/IyXzBZVzHLZ
4Ot6evPzvbKeorZwC4yOat+1OoIIbYvkwLGOWAOr6sA/Fov0LjzQeuMQtSxVbkB56rzIU0tZ3qn0
ofFCoG4A+Qln312GGzB2UMLaFBWANo6ec6UgbUI0Y/JPjyfDsg1xA8Zd2iOTi2rIez+hPPwUQtH1
C8lZ/e8YqX0ZoMDkpQ26YXWw+BByQMWy8wQb1Sb8xHKWL192dcIkpDGfJghGkOoO7UoHJZY5uCYf
KI7K7oasRKs2TmbLPJuMtEiivj5UODETGRbPPSn4mQm/3jcTJiUt6+YFVIFyPY/1AKXUwP3ch4kP
n6op++vxOFmOfJOYpkc3JMM0lHde4iKejIgVw7RHnXnXsqPjgP7zuB3LojIpakhNwr1hzsq7wp0V
+wgZz8pbfBhAsY+PW7BNxfr/NyiHURQdBggM39OKf5th/wjNq9Dfd6sw6Wnwbil6NqYIE5VRfqSo
Yr2DE1fv/OkGnpegT+Z2KZt7n85QxAxBDPQR/N5IytkGxsAzdKgbWcwSARSC22IPNLQR27qa2j5u
nMmRIO4CF8363rpI9kG4Tnye4af69+M5tawak42ma9dFERkistgkkpNone5Uth05O3qztMzSAZOS
BnWBUaRDvXr5YH87cpr7PWyp5/bT4y7Yvm8czUWfBzl0Wov73JYdDCCGNG2g6ZVl+5ImsAD+ed1P
Dc0BLoxRy7vkHZR3+H+bsFg2Fo9tBtb/v0FVQ6LR9Zo0v488ims4vB5FVwwnD/Yh+8ZnHbc3DXQT
VMg6lDXcYU3gH+kqB+PAvGcfbqlxDle5iOaQzjlMAcSqqTT6q0bLVp2BbXAM3MKtNKsaWq2nfDl9
TtLKPeFJzt87AqZVj4fH1oQB3sgTpeuzKb+rwfEgfDOL09g19Jzp/s99LRgIhn9IM/iqyu+ljLLh
0KfF/A/x07w+Tiws9pWWBCYbrdMBJNMHkt3zlo/ndkXy6Ighxok5Pq9mFRvnjAVuJhtNM7iCaBcX
Cyi4wxOwS7qDEybZ666x8g0wy8Yf5gEy3Heo43c3AreeD2lT9zdwHLbCCbYOGHCG+1KKC0Rd3kF1
4+I4TxL6ET5if1uVupYV5RuIziaEjmBJiZnABUlAbQ/eSZceTpTDawZ/9y3k2ZoxcB30JTKSzMvv
YRnAqhy6vc91GEYvDri++14NvgFulicUtUkJtlbtIM3VQxL4P1npojj48Wxb7ka+Ae/1vIe2msrv
vFUxcWEPBTboZ07beFKI8jxuxDZOBsCnpgCBGGJrq2IzrFv8mbzgLk8+sG6OPj1uwrakDISD0NAn
MHgp7mnQ0e7QSSe8e3xqN0CxLv7fBCZNSlqExEkuPDze1jpUyLNObutFT07AivFdMFRZ/wrdOeWd
ZepNCPQ97pNl2H4lqHVj1bcdlteIOLGbajji6sZ7Rk1ZtrGV2PplgD3SrXAVXY++ZGWSO3p4wUPy
+9wjDgpLzCQe8la9f9wdyxQRA/WwgZ+XYehALYpkCrlHhGjG0Kk2Zsg2WOv/35yxEoanJM8QExMR
sh7tyshBdjt8rWYQUfd1wIA7lJJCnTosu6eF5M9zj5JBsLG2uMy24TGQrqOo5wrK+XdOKA6mHLHV
/ERC+MWc9v18A+qTA+PcCreyO8zT/GOXQ4mqhK7KzsVqYFxmCVyngyi/o5g6OeeqgBNO7cCA14m2
uF22ETIxHsGOVRYZQCimMjomVecpmMBVy4ddA2Sy05yeQn4OHpd3RCRho1NDmCQ5B2lfjBublGWz
9dbgzZs12nm1k0R9V9xJjgBZiR3lhMpH5IaGEWa2M0iE+zpioLprISoPLyKEmmQOQ3MOK4PGgxrU
469bkPYLPW1eGig31pjpBb3gYwE5DxRXnguEuPYhzTPA7HVJG/W+xo3QxyMIcp4wP0D4ZGOpWtbR
Lxy1AkpRPzY9wdY4JeoToALd7rydeQaOJzeEhtJQ4LfrDqJ8K4PSW9xiX1jMpKfJEHqrRBKc10Qv
H2YeSnIZljEn+4J6ngFjB27P/ZCK9O5CmLY7plAWh48ozMC3GAiWE8ekp1VuSHnCRIa9n14ERxK8
F/S/eE9/Iik21K7eqvK3zLLJRAt6n8H5p01hNIkkCRhOyYGOcGx4DAJLN0wmmu7pyNphPTg7duk9
hMNcB3YJufiDBf0nx91MvVn2DNfAMmR1E3camvxeo+5RHlCzKbojVbRYDpAUaP4D5dSBb+TGLMh2
jRMa3kPga3CW3sMczDq0hZK7sOuGDxrSN/sWsElAq7yMdIKsjyTRDUc1IQ7n4LDegLaFIQi3r5+3
WB8KxdDldLC8YP36NMsWl0Ec1MXXlgGDiYYprzd3/W2qavq9nZfiNQv3Qt9kp3UadxAoGGb3OVGw
f3NxN+gXGBs9XnK22SE/dy0SOWV92GZ3uPlm/h9cqgFyqCOUlc6DlJR8fdyMDTfGDrAIuPFCWwDN
KO3AV7yj57lMt4LJtuVsnOFOPSyyTYv0XhfF55zB4hyx2Q8/Ir7Sr3etMf4LHw0M5KJzQW+FOUXy
ipCXc228zTrw33eBm4Q0WIWF49BU6Z0Q3T/VQTieBEWCV1VIsgwurIwfT8Tv55ubvLMIOY9GSk/e
qUYhqYIT1evMEHxv/HzfjYeb6mgwWJy16kMn7pds/LMtM/46emzZmAZbB9b/v7nueDz1Akrh+goL
m+iJzIrf8HAdz1MxpLu4Tjwy4N45RCpk8+U91Iqg/CyEmmRY9htft3XAOMq7HAaCjmxQw1YKlPLO
LYSHQxocBggkHh9PcoSx+PVhySMT1ND6zWDRLO8K4z7BvRp8hBbx6ycRZt9FGs0fauhbn+cWHDEX
sl0bU/N7kPPIADl8mp0BZiUS9Cc0iLLM7BjNO8t7eWSA3I9STjromd0h4gx+W0W+agdmEo9HzPLT
TQJaE+XeCOAlOHlbvDGQe487qfbFW35IFb5ds0ESlfA9KJyYDKjPEwK380CApPf4t1sWlMk6g7pA
X/lL4sQ5mesPSqTpWcF8+slHFmCjCdvwGGc4+N16cJgDV5AI7zC8IYdTBqXzjcH/fZqZmwyzCpUi
qmSRE9d1875OIfWrZF/B8pt+dDLnjwQS95DC7zZas/Vl/f+bDWSJknaYCiJi5BMgTkgR547TBIYH
O8fK//n7UzUh4R+MTizaov6rRnPvGpnJrSik7ecb2M5k5SS+xGzD6xraRlPlvHZZ9c/jpWT7uIFg
CQntaPVLjoVwvBP0T7KXLHH2JVx4aCA4mkcaBP0MVhkq6aGdKZPu1CxpxDbONsuv/4VQxjxHuYo4
cRKMqG2Ai8Z0BWkh2UcWgU7tzzMLPxINX9E8ilPdNf/WikfH1OndL7vG3hREy3qBnXj0w7hlc/Ka
zFMYw2ht2LcqTe6YdDQHjXqO4lYT8awWh5+iXlTP+367cSj7ooJ889SLOMwT+N6UXgsJbRlCe2lX
eICbsmcdBIqqYcTP71uUx8GN6aXUwfupatnO8TFQ29RwvvNRWBa3iUbtF6wFpQMR4rLfeqLaFqeB
26qpSSLnKorVjIwsHyHcBu2WveNjAHeqEHhzYP0Rl4XQwxOcLUn4UsPfvXiFvUSud1UIQ236ZwQs
HMLUyldh7BZ+8JF4CIVDhWT8+HgV/f75y00imZ5HRggYjnHohdeQ4w5RuurvluhPgUy+NQSkwccN
WebC5JQVI/xVx2oJY+Wt9QSK4eY1dt0WR8dylzdJZQ4PpLOa78Y8KKcr6btYFeFLAi+8gyuTaGcn
jDMZzC+oI1BYl9e5655rJ3NPeBbuPGa4gWhJU1pBBxxfT2o1nhNkuNQR+ifzp31TsE7Nm1M4KBZn
iVwSxkSi7I3AhPxWtfVWksPyYucmjayReoxYWwRxhXJUyHm/R+n2Z1QQdsc5zMpDr2DXxjt4USIx
/GcBD7R9vTJAHgxd0xURC+KaMJRD9UUNm1MI7G9mg20r18B5lae6gV0pGiiyCIU9Sr/z5q0SYRv+
DHQ3eukmCJSymJcFSH0clZ5w6sz/TQqKwHgyhjHqTOjGcbcupN+8UUye2UTKDELtaAzCn3CiIoN4
jiqI3DUoVDs9ng1bE8Z5DYfSGrrNVRDPXlI3cPaAC1o4iCo/QAhC7Av8cpNrJmvOp9AhLFY5XtRl
gszElHZbokaWOTFpZhV8rGfoYbE4D5r2OYUX8G1OEXXoS288aqdPXgNogm4c45aNy+SaNa7nlbKE
sVGu2KXMvXciaKHk04xfsLtsPVcsS5gZyIfyGZSVZ4fHozMiNy/8SPnwbxqKjTC/rRPGSe7oMeNF
4/PY9WV+ygVZDq6XFXBfKLNDCJPuffsvM7BeIXDm0bJkMXgf9DvklJwYfsrpfHy8eG3dMJDeReOM
BG2Nz0+aHYmT+/C/7GIXyhzP2qk37lW2yTAhD2f6Nk8jEs8tDOl5WsB5JZr9ja9b+mCy0IYaUgmw
P12/jvQp6LHF9zbp1d3TsJGrkMH/+HisLEA3qWiSIuHFSMLiNoVIYMkQc0hJmj55PSSuHjdhGShT
HW1hXZDUWpK4HxGfayUungG4H6d9X18H8M1piBIrSN+wBF+v3PmUp2lwgnn6lsak7bevw/bm61E3
kmxKBhonJahQrhb40xXh+fFvt03y2uqbr3dOUbioK/cQkEPdRViL7s8klct7EnbkWCAY+/S4HVsv
DFyzoVRlHUxeDO+SCp6xY3HK+s3blG0JGWiOAlmNTjuTOJg0yuda9toTnp/EyLdWkK0FA9CO7AUr
g4rgduu3nxQy8X/nQv+JXFiwcxUZYK6Gualgj0ZiDmu2l7HvpsNcIQj3ePwtv98kokVk8doStNX/
vX6TFEbgeB7B2ZA01cZ+YWvCOLC1u3CdqNCNEZiEnxQdRDLFo8ROe5x92CT8/bgnlpVkktEYyuZC
xas5ngOfwBVZ1i9Btfdx4RtYbvIOwpUa85zD0vZEIiSCmdp8x1vQZpLQwHaZQhSBunHqVOVT7+Iy
k7vyXatEc4n6rZugbSIMTGdDiwRKruc4XB9dyKV+Ewv7XGnwNPdNgQFmWZTpmLfOgvf8XP0ZTm7/
LDon+c++r5tgruogD8NpjhGx4aDLywlet57eqUfCfQPKGRSx4FO6YJ2i1qw6pOscw6956/1oW58G
jlnilRwCezMilAGuqTPeSdFxCBC02YCypQGTeOZBOhyFctKNXQrr4ZOCZUoBM7Jo3IqBWtaPSTLz
CZWB8qIlVjByPomqzY65QpLGW4s8H8/xD/LAbx4QZL0xvzl34GGN20pHlvhHWW8wITleJio7Olok
L6RuxCGEmvJ7112arxAfhUckgUR0Pu69oZnUM89TDmmjAJ0cOf3ST/Rrm+bdsZ684jwum5uiBfFk
HeM3/ZxcP4nyElgk1WqPW8O1k+tPKJS94aG5M/9BDMBXGg7kQkD+uM96OZ/7xqvlMWwbNW/cn2wr
wgB8oGuxwLHQjcOQFy8jldGTANv7BYJ2ycbF37aqDdRruKg3maJLDELdMh1J6jb9pYj8cuumY2vA
gH1E/RGaRmqJZyrr536CqgreruL0eEHbRshAfTPTSqcTpkAkip9JBrmWuuvrL1UFm9zHTVg6YHLR
GIugp+g2MOYuo+g4UxBMeLUpTWD7unF6+2FPQ9xAlrjlOkTtLdL7Ptl8Nlpg4BlwZwMEeprBneKU
e+/Skocn1IX8UUKnw4fV0HnfABlnNwtqFmpRTPEsUZQzrvytItopmQMbsp+RPAx6Au3Pn+I+Vfob
hwf8xfFgy/T4t1vWj0lAG1QT5ioJx1i5qXt1efW+JCh5SxUIUI9bsE2wgWE/8XgZOhzn0iqw2CdI
wSLAvPUGskQ6TBJa4QsRtgVOPTcl/5bF8AklLR/rln6U4/AywEF+JwgMFFc6YZAXn6aYO+DTzFEh
zllFi40Qim2MDBQPKg28SKspLmmwDCfZChVnqGjdCl1bZtkkoE3SSV0oQfaIMKbyBVXL+tw6bfIK
JsqW/4ulCyYLrSkncE76VuPmDQGTEi7Px0k1W1Ivlmk2qWeLF3VCTq6Ka4Qy8UzHW52PyfSsYKb+
zNu5+Dq1oFk/XrG20TLwPBXt4DKpVVy62fc8K5vPg3T1SXtiK/Fi2ZZM5lkDYXYUOvhd3Pe+QKFG
URx6jWMZNvYQIRjHrRy5bVLW/7+5BTSQbAtWq7M491CPlbRCHitnp3QqNzlmcOvwk2WgKtaJ8+pX
1bcMuh+Pp8D2w41TmaFCKWorfDrxk+yKHJt/qt16Hy+Wm0JnGikK35VdF1NSoeJapfrgC6h87Pvt
BpjhR9lqB1Q+bKkwQlXp0j872c6CJWYSyqBN684oMGjjlsjpOS/d5isIZvmXPb+dmYSyqa6qEaKf
bZywPm8PvOhQOeyhkHiLm//7lc9MJlkWlVEjatHEfNbZy5gFYN0FsPVJJ8qfYDK+jzyDeNHPKx81
lJT5qLWLwwCqJ1TBZ9MZd1JzmKld1pRlBw8Lv45FB/yWDAH1XEx/PZ4D2xAZoPVgLQ3dsqmIhZ95
F3j/Lc+10O4T95cIImyAwuN2fr/NMVO+LMszlNd5bhHDO1jCNjt/5zv+/MLpsgvE7BdCWbLg7dT1
RQyuGfcPbiOh8M8aH4+Exz34/anATOrYMBRD2dRzFacdbcBvX/QqwVg9w1DDfy7d6TCRzbTQ73ck
ZhLJuhAa7y1f0Jkc71IlINVQ5JAVedwTy1yYTLJF6KBSqmliIpb0BpWG+VxqPHSk3JS7sXTA1DPT
BZxS6iWr43RBXClF8elpITs1MuCR+zPeii5Fyb7Iy5i3IBi17SqBSVBzs294DDRnFOKKENYr45zC
OGBkXvIFLCPs2s6wpcNlG551Zt4elS5VdRGKElmHMPoEOSv9L2tY128sVdsEr82++XzFSRP2Q1jH
ZYrE5SqQNU60OUI78tvjIbL9fuOaLUc2UkekTZx4YAGDwgkCMMoQNy6otp9vnMeSKd7KoC1iKvNR
HvNuJsmJNAtpXlCQ6Ozsg3HJ9twhpyE8p2K8Eph3mEPSRAc/GoKP+8bIOJl1AbuAKCBF7LKmfvpx
A5bt5h3VMgMmkczLpIpGpbEbjVCpQuAo168iCPee/CaRTDp1jTjLUMU/arrrUEv4E1ZbdyLLXmoS
ySr4w7vNOJfxDyGsscB9kVNUw5T93RWNfM6qfdLZzCSV+ajlnmE5UcUUGawDPC7IE7bU+qlZGa67
Jtq01RygK5rxcsJ+kWdrVEHkKD4r5kJ/3vd9A82ZOxQcvOIiniHV9JpTeP7O7rxVWGUBW2BAOWJq
LENa5DHUFKCplkN3GbUjyeviZVt5YttaNfCctWlQuuOYxjRRJDmMQTCKYxDKneLOEKI39rs5WKRb
qDROOmQP+0GnJ/hEBvvOA5NRJuG5rLxhSeMyd6L3o49qdxh0sjjwGvlh1xSbtLImyCM2534Sl33v
HMmqxjiMOx/8zOSSsaLlTuOl+HrWLh/UkoXnFLeZ0+PfbrlBmlQyxGTbLPWIcwuZ8weRs/ecEzjV
JFX/1LF9TzRmqpTBCD6lfoIuwMdbPuda42AuK7LBGbRgwGSSofagzzxHJjHsglC2lDj98h5pPkcf
RODuKx+Fd8TPi9QbVQAnl8G5OXWkDywfoB3mDuooXcTLH0+FZVs1KWVdqCLUzU3OTcHhEkySKqJf
UlANXkcEPr9wkCUvTr1TXYeZSmWNu6C6YcqcW8c+gv5TfeoW3n1+3BPLlmHqlEk8SkBNFwm0oGV2
VTjkvlbDtEm+sw2UcTZnqoKnZeBEN5qiirFHxQNH9SLo3mo95bJDMe4ryUL4+udZz5aii8RYObe2
HSHX3/bz8N5xomWfSDszRcqyVBRjWmboCSp0nqaJLgdPS+/8eBoswDCJYxncXQeEF5xb0njRTU2o
8WpplZx1kPONlIhl+zDZY1EzN//bPjDJ0JdAHMyHQnCpgcMi20zFWdaTSRtzqqzUtAzFLelXBghB
/svpZ7VxA7ANkwFtVqKosp+i8IayDRR3znpwweibc499KFSOZNXj2bB1wjiqHe1XY+Dn4ka6XP9B
ShRJDaPcIuvaOmGc0h3NMw+e9s5NMjmz7uCpDk4GGQKt6nPTNnrr7mdrxzisB38pJFhp4obbXnIu
Edg49X3Djt4CeZR9A2XAG0aXQ9TjZXVzGUSux7VqbVwgNfD465YOmJSxijAhoCQhboKAGODmXv/M
yxzghoR+ulGnZmvDSFRB+hQPXNkD1lXoP/cZCU/lAq2BRcBS+3E3LMAz6WIDHFnwZOPhjUzDJz4h
PNyK7hT27BWiXVspcFs/jLf0Mvq4uoLGfnOC6qaT0DuovKaHsfDb8+NurCPya46d0bXlN29df+FD
mBItbkVGoxPyAuRUB4Rd06DuzrMzD68TNNVfIRS2URxpQSE1wB543Sh8SoBCH1ztkfnjWUdV+/S4
O7avGxgfUpRuj9MgbnBpu4ydyA7dJD89/rZtMgyEL9kgu7DAUOVJ8tVflhc2VS/5Ur1//HnbTzeB
vXhDLeouuuEFxF97huUaQFhpY2BsP97ANLh1KW/SFKW0EJV7dYfhafYzcd59UpvkMS8tJ15mJb8l
WZ0/ETdFYrLZaR/ATO0yh/IuYzMLbzTKlvIswpml72EED+HvXaNvMsYyiAQXOTJ6N7ce5IGkgDDT
iOzt+7qBYxYoneRsYLcySL+nWcvPkLDakhOzLByTMAZ1W68JE8FuChox5IXMOiRHhAeKdN/57BuQ
ZUEFq3o2+jeIWIXnpBDJs1uWzuH/Qf1cB+I325CpVzYtgkY8TfzbXOAZ3arofVgjKrZWBknabQg2
2gbKALAPZUym8nS5/QgLc3D4z12IyOS+OTbw603zEDowdL8p4op3vNfzk6D9Pu125hv4XRbZtC6U
O25CpvVzuoB6oWSwT0SKmXSxrq65UtAkv4EjXiUHnjeBgh9htVOEgpl0MZ2NEDN01XQjKMw6pbAC
eQqbZnyqUvACH4+/ZYcz2WJ4oGeZ0N50c0fOnHdtnWh1GTXvybUYUAyy0Yxlpf7CCau9uoaJ83gD
15e//nCJ5Fnb32A/gHJOF0zTx92xLFaTFJYWIRn15E63son4gfTt8rogurTxdQu3jpl0MI+7kxeh
aP22VmSvrzea5SjVwEX/h3VKq9q4qYdPqyFE4ZWop9lknto6ZhzRASGKdanT3ZKBXVWG69+Qj+1G
v2wfNyBe8Z5VKP1SN3CThmM7LOE1Cjf9lmxLzIA49tRmRIVkexNuXT7RBabOvOP8aVn0FkHa1gED
51I3UF5f0u7GXchiCdU4x2HItlzDLF836WERBDODtC6aG8X29LVeoKJDI71PTZmZOmVNmnCqy6S5
uUFVHaGlp48/fJYfA8Iy+CY9DHtUMGpnqv63A45dPh9Dlc+vcs6WjUuAJa5hSpTJCfnJEEZht7kb
Iu9ZdVN6Qf1lghI/Aovq9vOEXApoYxTuOFvRXVu31v+/uYBPyGw4umTVrReojetT3P2IxM1sYkOy
79wzeWO6R8aSQn/m1nt6ZEe44tQvdVRt6i3YumAgGk5aPRc9aW99osfDj/ciTIYDXL3D74/n3rZu
DVg7qdcjH4oe5HSpk/OM26x89ZaF1+d9DRjIjkB0SJcxKm6krsSZDz7UWvJu2njzWM4MU7ysW7K0
pJOscLwWyZX1zMUmOw3V0xyiIDI9LAHkkr8+7ollDZv0Mb+veNKh+Pbap94z77B1JxIM/6T3r4Ga
vgTFZgDTMu0mi8xvnaFKhnm+El2gKEskeXtpIT1aHqZo2ecWwUwyGd69CxQYxvmaSlmmz9yZIAMf
QJV8Pj0eL8vcmOJliztIMbFmvibMGU/ugiB8zr4Rr40HjrPpcSOW9WtyyBB0LztJ9Hwd03H57hbB
9wXesFv+WraJWFt9s4UwEHMyyJpjIlpP3amDMAqjKONZ3IpsRDtsTfwC8ZlkddGhAxzvFp40ayiT
z+QJtU37PGyYa4Dcg2AOzR3MhFvV/8ACeImnUm7ZQdpmwAA4Y16Q1SjruCqWuy9ugMdFkG/Gm2xf
N05tbwg8DdYmu/7wuhjV/Jer5y3uz+8/Tk0WGXxlBtTQMHKlLux4Ka8gcU7Lfx6vzN9PLDVJZNKZ
unBoCLniOfSdcjc/uh4i+MB2cXrcgu3nrxvVm9XZNRKy4209XUdZfKbpmoVAUM776/HXbb9/hfWb
rzelV3NwujA4kydOhGf6Gy1g+iKnfkvZ7vc7BDUJZM5aykQaKM384LP2ApnRpKrlh3wOvmsHznyP
e2Ibp/X/b3oy96DW9Vk7X+cSF/5knMZDVEF98vHXbeNkAFiTtiGBkP5VUV48k9b/mvdgpyGXv8/h
mJoMsq7BbRI0UO9aTwH/e2Qz/RLQhuy6w1CTPjZFTSur1veu8GmXH1oHRY+t8NXOrxv4DVLcIaFg
Ol0pcf7IG7jhBf5O81T6C18MasllSfvxymeXfAWVGAZgbY7K7+PjqbWsT5Ms1o3wkBxnR1+hsHuD
gZw4p2XJzyP3rwWu+o8bsaxOkzPG+k5NMBnRV6iKzl9VytJP1bBZ+mH7uoFiRJ1zRKKluvZsqc5q
cJdDkXdbK9Oy9k31MZ3gbdtGS3dVBZkXXFDh5FNjR70mXG2ZBdl6YKC38/IpHWEMeoXypRYHeDjq
/KBFS7/vG38Dv8VA8TBsVXflQkb1Uw5BzP6oNcXT5HEDtkEyTt8JxYHwG83IRThg4fRlcxMo7z6j
YGbnCjJOYBo6vUdJX18XJGWOo5Ol50XSauPhb/v5BoJ1xpMgSJMcYjyM/plHef7EIad8yhKZbbwO
LU2YnLGiLJuwnLrlwllCP6bJ6maJ9/nr5MHM7PEkWKBs0sZg0uQFCd45V4jckmNLx+46V7jTJZFq
hkMUbQpg2hoyDuWigjn8RBzv0qoifUqC5GXpoxesWVArerlvzZrksSZdElaNetXP9dwnUWcQbXba
faaE1OSNQZojbZwsXy4lLqbtU4+iaSgKkqXfZ2hJf1Ekg4RdFIw9uSg6B+1hLlCezuWmhYZlxzCZ
YxPMliPNuuJKvTJ56gNdnTH8+5TyaGDA2UEQ1KN9UF1T8Fd6v0qOEO7cuDPafrmB5A5Oy1E5T+RC
wOsFrS51PsJ6cp/CEv2FL6Yz+NpnTn0NEeo+QmrT+9RMwc6T3qSKZdD9TFjUV1fw5/wLDUn42uUp
29iFLCNjUsWyJEh5VJT4ehciM3+YUX7t5QcoRW0lOC2bkEkXY2UIFkNd11fiDsI5lJUI6+oQFmOb
w7RZ8mnZuI7aGjKOZNg/Kt8lqr6makleXdiXHki5usgM0z7eBzV5Yw50g1kqpuzapNGoX4cM9+wP
xJ1r+Q+kbOdg435k68k6WW8u1oXLeQX1seKaj0jMuG3ZnCHlnZ64x7Pz433b1oRxOk+DChxY+kyX
MOqC/JjXPq4Zoi4+0ryct+hptsVlQBqLywv6vGSXOonGU89Qic6gPbpx/v8+bkR/oYzNYcSRbqMX
OuD17c0JTGqHD2nof0MNwo0FO3V28KT8eTqapgwb3i3OJWlpcS4l1Mgh9cI2TlDLTJiEMZnAPo5m
XnjhLUWVO64xLaK1Jxm2W3rqlqPTpIzpgRYoZSBooYOSj3LkO7iXVgcR5v0hkt0uXhf9hTrWDj4v
1RJeBPHejU1wEwrVJf0ETRxvqTYwbllRJnls8VPE03Hdu9Axm0PoKgkIax3hh6OjfdUg1GSOFWlZ
sK4J+CUZwCVyQwgZqign9y5DXesu8JlyY4y6tSLZwi/1BPoyyNLtU9lode9cEX143ESItflrehrV
aD+v2U5mjFakCC4lDYfskyhh5FN7vade1NDLzzUkMi9l06lnCDLX/MvjRm1L2cD75EuOlHWEC47P
YMsr3DbLwf8pcPHPdAXBk33NGKf5EE5REpY5u3Axjh9F7qMuSILqCpm+reihbfgMyEvP7bMMMnoX
ymnSfg5D2HazY+NXYf2SaNIEp0XXwaeyrpZ7VkYq2lXURk2qmciZHD1Z8Es0Du0Naof+AUVm4ftd
A2dqkukiW+p8/Tp3IYFFW/Yxmyb3DHL1VtDGsiebHDNZCEqd2lkuNXK1x7ZF9UW/LO/SqsqOKJjU
p6IGzeZxbyx7gemV6UWo2crHkl+UGuQzVyPUa3v6330fX5f4myMYiiNZy0iLoYJvQPBKQjBKXgev
arrT4wYsWDFZZQjtqoVHeM+UE/tWrhIqPxxuqyTaiBDZGjB2gKBdbTT8yLsQeOZo16VHP2r/9aOd
dpyUGmjvtB8FeR16Fxe6mX/mFOptC6t3hs+oAfKFVRETLThxSENBT6Af+EXmvvr78ehbjkRq4LvA
TbREqI9eIHcmD5AsaA5tARQ4lcsPEBTbMn22rFGTY1YtWRdCoYVe5gD3E5WM4p2e0v7r415Y0GZy
zCSvgxK61PTSVs0VGol/uQ403cPFv7C0/gNOo1v3Xls31h/wBg1NUciorSsMV8nVhfq9c6hEs6Vw
YpkMU51sGrsINu4dvahMfBfSW4712P85d/N8rtotONi6YAB68HQ34iINKybGXciowIeAF+GW2LgF
bCbhrAsT9X+cfVuTnTiz7C8iQgghxCuse9/cbttt+4VoX0YIAUIIIcSv37nme9vn7H0izsM4Jtru
dUFSqSorK9OPrWE340HGIwH9S1ZCCHCd0GL53xf7f/oC//08LzEhy+jZjcJJbauZWMrHVuzb/5/E
Bvs/DDJBRmrNiFVgfRG+Uhjr6kMvCu0O//vn/59W+b8d6KQZ1smbLbs1lmZlHVTaP4rGtZWy7f4E
hfPh/zWfl+X0/lD+L+nPfyef9RPpItk1wXrIFoxgscy+cnEDh4d0u64y7cZbR2A0if/Sugghxpqv
gHo2qF2CYlJ2vBr4xl85hOOvE4/+z1BiIBv8HPW8NlCYQYuX37Z0bH80S7J+gjb70lcmbEIe+yin
f6zK/HDl1k//sG7o5UHHaS5q5elSXEGV6n/AgLT/rNxmt7oJqwFJVPHx3MA06DRA4eeDWA7zKzlK
tlZoZiZvkiarrdgIwyeyWf8D0tfwXFBbccklpFZo1iXvTTTbh6Q0Ae66r9cRwxZTpTZfXEoDd+mK
CT8/DnCbCKdhl2KtwtrBOZYpKIme4BfHQ0WjhwsaxurpBXp7FnVn2S9LbVRcX0cN+rNaJ9JUoVP6
d+Nj+FzcbQeslNNPhfl+sI3vSoOUyW8Z2M3vBEzMoyeWYcCjaNjXhnX2lNqkp5XmS7z6VGYPYwZG
lcoDf4Sy8L5UdNNAv0FQVAfm5mSoZTLuO6wQIfcnMV14IYamGp5KRb5UIo10P8pitAcDbwVMbxO1
1ZOBokqMefYZ1qKuWtEyV2eUt+PBTqz7RegKBZw4Z9ulKHP6G0e4fR2kzbozUtb2gqlw/lND3qmt
fab6l1Sv9DgQPwPqzOEVN7Q7PZVdsvfHskAiTXft+yp2PXoyhsLmcBrUycy2fac6MeQMAWD0xhqS
RlKxwds30sn8y95i/pLkeBExEa7qPuz+jyHefSo9bBKHgus/68TFVUfDQXtbAdITTG3U2Z6oqwCk
CMabT89d2cfbgMF4XPV7+cah3jrVU8vMwTb43MK6BU7rU79UW78Vvyk0cGEeu+/mZ4PSsKZQPn9r
s2z9ZCfUiLOZ3El4QV/FHvvPvm8aeSDDtIeajgU0CxVIIOZy31YSI9RDUrfRQ2sDeO9z41sB2LSQ
c1+vS1scRp8VRW1HQW5dYZA6U3ic/zQr+jOVYAt/Zj52T1Oz0HcJk9aiamJWtA8c1rY/IynCR8zh
AlfZTS6/ZKHlCb4I5eO+wIQKU41bB98a2Vxm1oWhRv05/kpiI29q9clfuvn80DHIgOwJxD9iXKbk
kAr4Mw2Yvof9GwUhriFbxqsY5/aHigsM43lncI3SIcZTn8z5QVllqpCQ7KoxWAwTvJV//DuqhMpj
OuY8CzWMa3HM8gFXu+jgS05lEj6mvgxnUMr9qUFd1FdzSWGZa5dpfx1meEt+HYxLcBfBzfw1arLX
oROdrQYG2xnHUvFUZgHLTZeMvCKarEst0m6C5S+0xaxdkxrn7u7WlLafW5gawTTLQ/QE7ZZbMYm4
1x6D9c9wvMAoSUGHl0nO5HGA3t1LFpT5xZfGLXWRh+SBJGV4gZqmrCHLm72AWasetc3b9ZhAf/17
g4cVDnib5UmP6KAhuvhzMcjtJWuQnFVrAodbgOWg1FgBezYNHzpTSb5BEMjKKWvrMI2Q1bYSwxmA
p5OHnqX9OycjvFB0M7zczWNOYtsm+E/txWc3xdjXLqxQ4k8KGF31Rf+gZIsXsi7HPHd6t4XW5dZ/
6lI6f6dDKp9wPQJ2XfEY5l2bEyx7dD0K+MQIPcZ6zpF5Dey+omqSL25ffai8D+qQiB1hAJKieEo4
wM9+X+cHaefpGIznH6Kgsh7ynNy2HQx7vvh4iA0YlOXOqT96mL6GeihVEes8xz+w0Nn4xy9hL6o9
H1x7oDCavCwJAugDb2P7yJqu+cwDTZdKO3SwqiKn/Tc0UbBTFzGpcG3CZtIqQLszAh8t58ciKzZx
pIAj1uuadJs7l3aHoe3JG5Ivrpp75Z5Ylhv5rJN9WnWNCUe+vjR2E93LNs/Z+MpmtvsJPAYMED56
wTM9VXJOpb4Kkm7po13g/wbrmCbNjlqJLjslwnpTtcWcYPx82cO5mYqse4p+hAyXsLovoSrFynAz
cyY+LAhDv0fogwuIdXP/Zw/jUoDuWHbdW7+Nw3icoUqVXkaejulF4TKYDo0MeO1pH1N+3LMiudJh
tfGmmOr1AU6fU1pH1y3x3OQTOpSBkNlAzydP9sqazH6Df+fyeReZflrd4j/pnsX2aHAAvhYT9MLl
mor12sMapKgKCX+WapJD4Y98we+O8LQbqiZtiqKCVn5WVlA8mPaDhaQCPxBw12NdjAkv/7nbhOb1
OI0hwwtAPRxal0SNZ+2MXY+Yo+LxUGxA1F6JbrrxGBZp3SOuIfGYGcbVCTkab654bKuqeFijOmTO
b9mLrDADzmLFjCLtMaERF8Ni1l5CET7I5diCONhdEqNleVYkFurE4ZD+R7Zbo+os25a1hlQ692lF
Smq+eljJPuQm4upBbihysKFdsLfeIUPxhjX81lPJeKW7vJUVjiIUmIAH3W+jrePts50hj3rUPcRW
DveP7J/KQc+k9uClv5ipN6KaXfDQLF3T7Zdo4RR+nYxFlqhdMZpPDUWAXxFM5W2AlmZSpcyt0xEI
HdlOY+ZS9txwmALXA2/wc6QYcKCALCYCg1tcSyAxPqxlDYP5yT+FLSp+SHEb9+85vp5Hi31cuqPn
A8SixLRrWg+zIy/TNvk3CeWKUMFuMauahcf8yjHFulV5AxX2Kii5dLaGPIcdr1AFn/TFROztk/Ul
Mi8NCVZ9024FScZYQtNTP5jQHpD5zhMITBvNq84nmIE1iGcLevFJ/GQmyBuc4l62f9HGKNeDWPKw
w1Fc+eEs4oh8xUOW8yPLCrl93fNNrQfcbAJVgZ3lcIWsaSdOkWzjdwCYFvcHIaE9UrbgYzcRTdUL
bFrch+Jxb6oUbYa8UjsTptqjYOuJLh2+mcxF/kbI1Nuj9xFKIPD6ZQ2gxNw3l6aTKoGz6QJ8dE+K
mWBXzd0HG1ry0KSMiFrm+TAcBoHZ0osYl5m/dpCpT46UJBA2NCVsKc5wR92KKpudJscZF7KsNsIz
/1OBNq0etOkmfyZuntHF7iZYVUOPCRdEBhUXJCeyxzNFGo5YGO6krXNGVohnc6U62Dy2k8NRAtWz
r/Yh9I8ewnTicaN86SDmFLZfTWcTcjUb8MqTXQj/WHDzjniCdvoi0gU7gOoGi63QfFsrJMnMHxab
4C4nXdb5Wqip2w4G2kp/ETPln9w6tb5GIrr7bECSVS3SaVdbsKIwmhJUMR+aDh2eB5Pk6Q4jXXR/
0cYG+tAIZveahZZkVcjU9mXekLy8Cj1hc0gMBAxn3s3pCPmdGelcNy1gKussx6a0Uw5ZrdUhS511
ARtvnpXB15gNn9FF2Hz4TFS+/9ldoLx22cgXmGRT+LRMvsVcC/obeByzLDJ2NrzN9uOw7oBWZ9Ei
mTXw7oPiOebk9QEbG3/GnGAeuRQ4XJXO0pnAMbVY21veQnr6QOcotyo1G4qhZut7/Qr77AgpnLRF
wkPmdsRAxczzpgb1gS8vPJ+RDslpwl2KFcj7mtEBX7mhfJyqgAAlLgL6iHsFR2NMPa+dxFqxVeMn
Mpr7019E2VdbdOlfhTNNKyeW7mPE5YV3UhDROklq5J9ABShG8zjijf6DHe/75IGPZ8yGzwEnojm3
Co1/sDBW9Kgal4oqqka/Nj6Q/ijZNHVXI4h4SnH49CnRJf9r0KT7AnS79weuSwuQHTZmscIpQR5r
GcUzCmGUf5DeQnd9Gom6e7TG4Sg9xule9y61HSR14SUA5mhiSd0UEb8/0GJUT4oxHE3FPF4lxmIj
FcKl26vu3qA1aDHLSmV8/hs7M36fxYhoG+Ssf/dbKKYDkQyNPSE9O9ow7E/DZhHXYHSD57pMpehO
tAlY+QURwSIJX3CSFM445mpysU8nByuhB9iFN/rJrEP4iyRr+SYFNRjobe6ERRwrmVSF7YitAziG
qAE92Bmv2dKaX3ZO/Pw8JQtmmJUdcMqImOha7Vp2b0p7JFoUdcwH1t2ECl4fpEIZ3F/jsNHu2BfZ
am96xUjXxdOVNoc1WMZrSg06hyydGDuzjLjTffL35JBg4swKhmohcHqCDj3qB8DOICj4QH13kItC
dcwnlw/VkKFKroku8BU4OsWujh3O3YFAJa+oAJX6oQpjvqA8pVF1NTIGaO84jZVBqynh00HiSupQ
ZvVI1IbFFl/h6dP9cmmi/8L6oxkfcjUCfmBIIvML2/A7X2Ps7A+ociB+OTJ22XHZ2yWrJIG1wEXS
DafRrBpZIgm76W9yH2DQxYfGfYN3+/1YbQnmF4dG9A0EhzpQGFYHGUyy/LtqS4F+IS/l8oQkMU+f
CUiZRYW5FvNLaun6A2R98c4sa/FuFuNMzRWyi8lPDnOPD9B+xZPe2uxHg/L2Q7eEtYc8zYq/2GZ0
RNTrUemKvcVlPMBuvK9Q6WGrieZezuOem+Oxi7BoOqou3Yu6T900/GawghzqOFpUb2pCFvoazNR9
d4ON74hMXNY0m3Fb+riDogrUpOtgKT7fzxHQFH8A5zn7ETLo/lcwB8cmQsYO0X/RMRx8b/udVnIg
DPZGwLV7yNzvGNLK+g1HS0EK8yvkEyACgBEJXGJwIDMvLAFb7IyUffkWuxTv700Pztg8J+LZiBbH
1Yuu5Zd2dPd36zC7W0XgFv1Lmw34EhB0aQSk1leWHqFZjfenMHjPXmnpi7u94GrKaw431XcxbstY
763ZcVv2Yp7ey0XBiAceb/y16TQDBW6bccyGhtv+BHNIFLRl7svDnt0J5JivkVA0RClUmXLWvtZo
A32WKUE8apKsY0dINokF84J2RhXoySAryE5iZ2MAGGfbN51Lq6Yl+IkKEddZkQksaSgKrFFhpFyv
oum6rfZhZ/NJhGL2Dz624TvdB/ZHzSv7Q5aE/hi2bHlpcRRXwAcbdZdugT3ClwaDxyNQDbSvKkRJ
/P/Q3EsUzwaqLzBo8o+AQrGSgSA3qFTOi99tEOTLXK73OD4jSB1oznBEOG8Uqk/tkEHIULTvXHa4
XJAqbPqAOgIRTiduOnYZmokQl6X2LVu7RlWagWRWwe4PG9HawlEYda3lDIfHCfEOFkLtVoHF27zI
MBt2oEnL9oPsS+1Oc5HtG6pO3ogXxQJZDwNf0SWtHCg2v1LMUmev++wQzhwAoflR5yL4rxozJArX
OYQyAzg4bR19E85YTNwJGWQ5WalxkCcU8A7iKTAsTwium5js5ItoFywd9032eXBwGioEmb97C0fZ
rsHmc6QZ/kLrSx2oYfSEfzcfnGt/igF+KWEfxbFB3nOCEE+LGSsvzo6t4w3l0ngU/db/8Mzwa+Zy
8Z0rjJarFi+MRx7OTEKMv5WZvk2rLX445tvXgHEXkLZS/cpGZ34OM3qaa4rplxWIyAF2P9MR4RFX
XEjG84xJ8qtrZ3tBrM3OSx9Bz1XCxVNbLrTel265Fj0CR+6S/Lw44Bja8KyG56898QEFdD7iLxoO
iTHc6eWbnFT3oEoGyAKORUdaIP1hYcd0v1/ypwYiGOedtthbDPVUM+DulT61LVYm6YANLeXNRRjz
VaBkwtmZw4woahAaHHHinGSEfdU8748mE6gg0l6edAIbPBTf/LayBSE7odBdRNmhDo5iV90z528L
R/7PPSSZkPJntwniOkcbAcHxe7m8RsCOQeHtVIbJPeYoYByY9r65mOJ2+Y8vgbDxd0zxnUWRcjh7
gcJR3XnYv2gZhjcMaSF5z4ELA49Ot4PKYAoVprw/S77qfyCjHAFEbARfM8evj+NdC2yb7Inaokhu
tsz5foISjIwwAO1dBeUfxLS2D8VvS4uyRxmx4VgRv5C0Zi2I4CMZ21fRbQEwhuc/oVNrf5h2JBcO
UABgBSY8hgAnQAh0wu9nBAbosJ6YcE4AN/IMgJ4foE8t8SCfVYzlW0T8fjPDuMOmWPTnMENG7F7L
ffl3BVF+pbeZYmzS4+y/ITMzD/CHbd8xLxi+MI+KvsRB/Vr2FJFENRCcXfiE4eAOKrq2w68AQSVI
ckWLPqtz0DUEkZ3tA31WvMifrWN/hRZ/eApJbsySqAcOi/Uzthav/UqLC+YO5V2++bdJFnuAvYr+
GiV8BHxASxjlUoeED4g7iIvbhROGTUcGsNnDCkdPSGZGXXm/5s96WMlxxKI8M5C4uzqn63shE3v+
V7fBYie8Be6nI9PQp9w3Wf5hdzP5tUO7U6eQCt0wlHyioh3AcVNszauwC+gEZ7Dmxe8BuFkUv4YZ
SOIdczyjX4oISCE0ist4wQ+3GcA4p+tV0qn7QCLQvqq+vKdrm0vPAK3FQWgMo0DCEsAIlG6uTRuT
KzM7NmVC3TffyeZTCx/OT+OCGEMLkNTclPP3LunNSdkAD7J5/AZVoR4gx+J/yBLy0VHl22UQvQdE
5flj45ekVouRwMa77UXh0F9YP+CKUPgUAI7sm4zd8ttvyv6Y4FYNj7k18wCMpv4LMoj9vBboG/EM
p74cvCrqLCJV2Z3F4DxVUNCFEmdQJ9rDAsNTIJtqw3EPDIF/mSBmiXnTe/ITgICNIwtHeIouLyLZ
doAjSRACKkJ4zoZ1Y1Wm2Jh+ojsgfHaX8GgF+6JcuV6jJObArN5eejP5k2vt/qfMCGDp0ccf84LZ
ZB0pgMYFbvQmlAAHZAKhZehEhDMNGz7aCHn2yD0UCwCsgM+gh5NGJHimGT7zQGF+0+hUXrd7VwlA
g4Vb99CEjxXGpBe9BfeZoLEBCHDIw3m2c3t2cvjtpwHheYZNC+TsgQgNlJ0mGXsQ77Z4AhKD7ZaL
+QC/hPxhNLCpmdMVyoZsjO8y5uCHJ721B+gpibSWm0g/nMS5qvwYix9wkYXhY5ncda40mFFMr82h
DOjfJRIouUJIPYoSEcKTFUlOgmu2Aq6B2dGcumc9QvdJGwz8NSBxHZ3qULdJtIPeBOqTC6AeclQa
mLAt4MEElfzuGgK0L0QOHaemHO5Rrtcnz4X+athIfo7DlKGwRBk8cDjfqXWLlcgb+toMYwGt5sVe
/jVS+NeuCG26P7yHyZzuERrTHmaPdoF6PZTU3+E3M+LamxmAA+yqf9WFQZlgpyGdkKC7Ij8D5i4v
sJk1ZycycRoLhB7LwRIX6V0HfFiw2YJz+yeX4QgTLRR+5unFBFh78g5KxVJ36mZ3tCZA2w1/RV5G
iNrT1MH77g7LpgvOv4Rcr4N00hNQWvlkRotMAJp+83cHN/IDxAlQIO+LEM8dMtTLvmp1WpeQVI0u
yBeJnGPABQqctIpLD/9XBVPqOKBkgbw3/xt2bHJU78CYylG3hyTR6+dAA3BcmQastJPyj4IlIgpm
5mB+O/G7xi9g+ECVfxgmu+rzVsCEEygTxphomwI5vdO0p2QxT3nkv/So8i8WSnXPwEJQp1K0kpHG
48qFThfQaURTDJE7FNgG96UFuwMYEFMIRBRn7j/LHbE+qsUxaSAjfhKLGRxAa5C0Y9bzq8gwj7dg
WuvEoK4HtB6nA2w3hQquVbZOWo3EDZ24LK16S3pQ+bg5JA122dBhEmjvETsATca3HdzYN6wbcKlN
I5e3EEm4+AiocS/RUGCm374MZUB+xDDGxU6GGncqceaufIJrZECyAXBjJOyPVEhwd/SktnOvy6S4
6cVN6WXX+/6UdJO6EngMoe+261fjxunZQwJiqv2I3KiJc/hsimRLKz0mMIqS3R1XoAlDO3Zn63eo
VM5pHaQq/8DZOQVK5/n7cD98oXfbTwyorBWiZ3lSXZJfJaC+NwB5fj8JAkBVcfTEoG1Q1g2Qhg6I
tEfGjJwdKh2okfsz2XOEPcHvKZRKTGCPAebfS8XFgv7p0OY8ucGiuH3Xuk9trDzDSTF5uj576ccj
4Rhnk01vXscZfTlHR/epiaLhB1uimQwQDMDWqchx8De9IrtzaymesLUxzu8HnBuDFO0EPY/2R0wC
PUXA6X/3FelKhbdbw0tEBzE9KZATfrg8jwTCykgaCG8xx0tSi2PUx32oFp0iEi4CxOaDl1RewaVF
AEJh1r9TOdhbXDHWd2tS7ABe3nGUEBBRX8axQI2ZdAMwqNwiZ+gVbiicpfYL1Cfd5wD03Fc9QTJp
wPHAX997VKNOb3JLca4XUn4TvRIvSd6Skxt4OJIScauA2Vjdr1ECIG+W5S2XRbddfMdNvMDDmn8a
AGJalOoAiyTKmvsaKkwlxEDX4dDAzcEcyLgk86dQwhTzpkgGPBSV/eweUqL24uCmexttwCLjap4A
k65p7GmdofQ1tRkBRFxsW0IZtKaoTPVZIwHsXsRM4D3i+nG8qQ6et+ihONyMZMfNCRUsfJflXv6W
NBtOivc52um2vWOc5YSaj1C0GvAgGPtPFteoZVhecDxFcTU7Ut9QjuEkswgtR9qB0IMEpWxuzuTb
oyUO7QiDZjywut33ADV3XQc2JhlUN9BFK+xoX2Z+b8aJjuNfia7IkdEbg/TJWmD8vl8wyzpm8ivs
T7vfgJ9Sd/bUsLmSGZcQJgepB906dOh0v/nz0iLzTtEOwoRqCb/JQYBQgXqgEacg+6y8sqJfrtgd
aXzUW8SFXQ4CFphN4sx5yoT7JjZ4qQxsSc9mmdfLpFe09bnoS1rnrSumpwjk/ZoKln2O0eWHLS0W
XedQuT6LFtfHGBGervuMtP0Qmv0DuqDjIW26hNWiRYaPXkmB8pZGtC2HBswNEkj3bgvMrDvWsX/m
tu3ebMS0aM5x/bkRO/zARlwwDU2QrS1MLl+ylOVvPSx+jgDTja1HaHd+GxhrymPX6m4/wtk6Fue1
d3S7pQ1oHchzAWOitYB7YNDta+G75QVS5QhKiWUozPphxuEdaSmeYVkoni1FwCs46DS4ZLn4CmZp
+TzIFM0WEwwan1Qir6ItHr8pIQBIhMX5jBh9/STgpT1VtLCDusgOWaKf9/5AM5x4cJm6/MpaFpIn
b4AMLCa4M4BgWTdwDjJoM/fYdUGU+0MkXfEjdNP+SbMERuMWaIwH+3MA5MvNT1cy8/PfE7r3Ut3w
oXbc5wa6WcTgetLgyaUnCJfkFyP8eBsI1CKveoGoMHa9NxebW/Y9AjYBMQIfekjxpM8ktjhFJM0l
sqUUpcQEOrtpk6yW8x03knH05oDJ0qluRIknarsyPBAx3+MnCvyfCuW7qZlZUVMXM15wG+ONLVv7
RQuKsGslxIwGiJ980i6Cw6fWiCeMUVsAQVj/shqKAaC2JGiJVnx3Q0TlWhZr1ayDWGp4OLTvAUZ8
xYOlGGSu410BgpI5/UZLl9dmHxRYhzMuuGaU6i/VrcYXoEgfhSKIa2YdWVejxyL3oxGrRR9kTdVD
WMsGEOUS/Y8wNtSd1abLfwi3Ai37rnR1Q1FDwBVrfRUCVzsuLlyk4wQhCt3s/ACNTAjRwIEoHsNd
eHorxtBWcxZy88CzWe7TQftYykuzA++5UMaQsAN0VdDgqwgQ9t92RkZf4Wvfb3mM+81o9KaG9IiM
zTKD1hJ6+zhYR3+KVPaqgIILAeZjhqklz2rtlDui7EnjOa4E+A/3YftoopvjyYG6mAFWCr1OThJ6
8Q/gBWGvA5OHXj/wOAPo8t5hRpqE0sc7uA590isGlSsKmD9ga/SJQnG65uHVdHJbzmU+5F864Bu2
apvdA0TrAPxdcnwi+JTuCUJ+lqfuY2gz9r0DV/27kY0uD9zyf5s2Etn4fX9mdcD6gYEB4GdGt5R7
/UdJBPhfdOIbOe156J5oPwT5XfCt/zxkyrgL6dLuo9nSCLAWem5frTapPA9TN/cHKCdt3/CrKUwO
E2vLSmpUYQc1OsUvaZuiglxBTIgHM0JPQqP0GQ98MfQnhM9G82TDQqZHR/wGXFPN6fQSU7SE7y1y
MH/YwrbnoUML9s3KPvlMQJjo4aWtl596M9NQjTtUiQ529ROBR/XkfL1pvb9iQhpXDMhDyXbI0aOA
mceyNl/CsssVKjmQ6QCeT/1QmS32P/O2l+TGhgUPDPGG/zLgGa8XjJq67qj8iObutHRgi239nt5S
jF7/g4lgLAKEvVHJLqwZ46VBg9DXUWTFb0+CegQFOoF0CrRERaVSGN/9ypd8RXGXoedFrR6SlylJ
UXc2cC5+F9h6+sSKsWxr1shyPe49SEC1mmL5zSLZAY+D6bCdQQEBvYtk29zcYJOKFJItKtQ58KFY
6xxw2QEAMlA7OBwW6J9Jh4o0oGOlPnlopIpHMQRsJQOTEFZTrCm8YIJf9zM0VTOK0mjChhpyLftj
QbM7yc21qzquvJwAkQpmfrcUU3UVqF76p1YL8sQlt/G0y7SdXw16EBw0uPbOaQqAwj6T2eWgu8ys
/MSnVs0nbI8UAArDbB6IFTsaVrLZKAhp00qfoUDI2MX42INWshBk3U2x2ceimVNEGUTVeAFc+O85
maEw24ASd+VbGLoTWuj+gaIPhgwC97s+zqDP5Udi771EtUXeHpGYAatnHdpnx66bd4kulpi/B5Dg
9hqi2jK/jWzG4UAVyz/igpsE6R+e0HsKkRfsG+c2dnAtBX+K2QSTQejc4VrhvmybM0SCt+n6n6QI
Z/jeiGZbRg+4ANCihfyNq8qZtp8tphSbOmEdsCp0yIYXOq2hAwOkQIqZp2bWRxXvyDpamsi4SLrz
8VvKZPIuWmq7z2lJJAf64PX+aDadD2/NPGIV0QpG24BwCdbmoOQ64yfN/sBGttBTS0qEqACApjyh
lALOHRYK1lGTZYl4ayIa0BepgC9ds7Q14TGDpSiyBaBQUP1sOlpAd3pHJEIY7vz2MuilMJ9c0efi
Cl5fP95kdhedYiSMuD806pFhrRBekR4PDDS2syWreQwubT56Aj+ui5vBgTsGyZV5IzLDKQKzc3lx
3ZD4q1cm+WzWFYHGeNy+QLMtSjydFzAArCi0ofoza3P1DKvsFoQB0+IToDkFNgBFUUTOiacAh7aS
ufgd+HE0r01/74IxeGxvlUM9wc5o57UEiYHbzKsfy/RNYI+/NgHkgZMtsT2ObAooH2HIONMr2KLY
AY3AN3vtmgzJAIwy39GL2/vLKNt7kYZE5p99J2CuNaTRbbUJZJUHUUI5sGItrodKUl6IH4y3aJf2
sRDZ13JNsrzSi9ya2ve55hUkCMGwNX5J8wa0G9aTb1SKzG1HSnt7o9YLguY4unDsCR1hdAgoTbB/
aEZRV8FhA7UjePreTh9qaZrmADHDHjSpPSbI2SGbxyI/tHBONEdh9ukZ9RIoHroh2ryhVZ71L2Cy
ro5gPFeF9cz+i7MzW64cubLsr8jyuaGCY3QvK+kBuDNnRjBIxguMjCAxj47563shpe4qhXVKbXrL
MJI3yXsBxzlnr72Ps71jAyLRWec5mkXaLqrcl+XGWgSpadr2efCR7oVCgJZDSoSrX0XcuLKiLtmX
PHz1PveHZUDc40E/7WNNE8SzduXU+Za7HcKX48syvZfbLizoVJqivWdID4czayvBnDbssES4Jlyj
4aGB1FE2n1Ez2nrXMtRFU5mWzv+5sKxgPsI4Rt17W22aUcTP6F3erSiTpC5qsavyYfjutD2QZyN8
yb6Hpa/fLDboLUGs+3y5LmQRswitXp2fRpYww2OaR9lV+lE+kxw2z/rRoveUuyrx3WaPZ5YSe2JD
dXaft22Vn9vVBoUbDdTpDxEbBagV+SmXLcm1WwPbjijwlJomuU/sMRclUr/p0EgpufCwjyhZvGUy
7Avi89jSZXWFf2SGye+w+mXjhdGSDE5Y1sBI9zVaFIphS5uYdzm/7FJO+snSMsqZY7eWuc8pyMa9
tkxut6VY6beRMHu90z5DvKsu67kutVcijrrMi607aurCDGa6SKarU7feNpHPH26s5GCE3Iz592Fi
XrGfyEMtAzFVs9jFNqUqso6XFue4cZg6lyZbiA++aVNweGYh4yvHQFyiAa27/pyMY0MEtZ5AIUox
Gm1ozrWBCcAQcrl1oUWjczNAM++KKgPsFFYD9O00fF6vcL9xuR8HFOqLnB2zOEZz6cpHZRDEu5Nd
qS4TJGEa4H7L3oj+Zc40W5Crj6ZgNAXylVSVDvJGZerklCOZAsWaQ5eaCloZgdUq2JnVxpXgMnOj
Z5rFvN15umXVLpwD4Kgnuu4jgcPIdkm6cac6o0U/kYJRUkYn4zZroQN6sgGTmGU0ccElmLFm+iZj
A/wQ6mXgAWQCNXls9kPlR02o/IGAqVixY66ugYcWBGXrxFYYx97b0eCn11yE4AyZvc1N0rKiVNYt
HywKAeduphRvPe8nnZuZSf2m+om4Uovx+HhoZrSXMLdEMh4y+jYq/oJ598WicAOl+f2Hxiyh+p+G
fGDCAeZm93sgKG61mRNZBq7r986NzJPpBgU9NcJlXhkhpLZuimMeQ11n9KObFpKeI1ENTPcNzud9
wYJitodLwbUzmln20jYbgmPi2xVBJ1DwQHugTb8lwAd0MnUigxKDSxdkpAPclrXLse+v1HL8/n4m
wkRtTEKUx3l/HACdzxVDuSW0/A1gWxgzARY4q/gok9SDKCblPOCI0o9ttNplmIwZ9WlNycyVWzoU
TEliLqi9g+lbgYgYhg6xt6n6lPtY7xeMFBCRk/cdxIUCmJnRyrC7htvQoEs8v1mt+kYORmeHlBzo
NC7yj8GIaKKzQB1E68/XbnbvjXUui0BU3NLXaZa1Ap1KAfKG41oo/aU34xL4ZWJPFd2Ra3DduGPk
LNHez/vC/OIuSWHcpY1a50PqltHwXVNATY90pYt45FzJPEJ9sbtwn+XdVO/rfBT1TyfHfETHZ4/c
0vHkLLTsBpE5xF/CUlsw+JybTtB0wzDsIlIwF1jBBYwM64RvR1e1ZzbqRto9s9SCKZe4R65c4ndW
EzME9ykUukdKjdzaMYdrvTsgEeAfqenKrgx/qOdvVjUzO2riapRT0JAcXryw/66wXhRdzXQeJ+Zv
d5kN73bUntGnB2eOfE2r21kl4vko8Xe0gV6pQ2J8FZVbfO0gS/VpacAz3ztYf+sjLV1mHd68ONul
QHWuT9VsuO1LB7Ewgoc2xfSVMUEhT/EGEQc5eOdwaeDZjIsrYEO/I3qV9saTFlCqQRRpYJ2sMQv1
Pq2Nsg9V3fnt7WgWwj/VVaqbo1/FGyBX6p6Cx2VSCPzrw1VQI0R0RS7dU/dGCWmQum81bfF1LZtI
3iJOQZj3qrDT731saf0jahkPzqFZmsbyWbKXPt85peoBxkbLmxEwCGhiAm0MaekHjZ7ksksZYW9x
CqVmXJeDa374DDb5pHMvzpOjvZSZXV18JLQOUmtcOApS5UmyPFDKRVAuiRM9NT1TtxtK10FfC4F9
O+zQ77MxLJxxQ2Y9z50zCyIeu0byqFy5DC0qBUPSH6XkBooNLyqK/dgt5sRDcrKMlHNyiAzLJr96
dsCTijWum28yFYv/tauX2rkDSUhHGAG5tm0cMmAG74MQEpV0j90Q1erTrrH5zOHqLhktt0MHt3w2
o44aXIFtaw/yblHKdtA3qIcWN2ClcteIXc6B3tIjRX49XqTPQL0LBvSrRrf4LiSfyTV51Pn4jZar
q199uXr+EXMbCFgYFSPKYFDVwzxeUVcXlbdbTcvNoEFa7A7FLm9rl6IgW/24uUl6NUl+Q7OPuxF0
RavynHg9kN+xYL2JJDlxZlY+7GpCvRkw1aQLaScwxBhbWaiE5VtIx+44vIvVkHZxcGxprOmhjWKn
e6OvSPMv6ZB05R2DNWN9wmmx2vPOjt00fswj4IDXWXhrVITmdgiwOqdY245R25p743cv6r38xTTA
PlDNUmwxRz8t2WkQrPTsHaPimAfdQ5nVrf+Oz097d2kv0rVnvW9aWaB1PBSNAK7IFjOV/CDsR6Ko
Bq+9RFHBdXIo8kKKB1nZabwE00JDbuwNPgO5HNx2XlP7NA8VgvyFbFpWsW/voccxXqWpZa57BJAo
8vZeYbjjFBg0OuMLOHpc+UGVofx+GsDr4/vi9tSlKNBa6R810nrsfrPYfYxskfkOgkHYuEqXnOnC
HgrJMdvznbsuMgqeV06hIqMOrGmp7Vt0EBYM7+H2KcZuInYlaOtiU8xCd7sRfbd4jZNq1JrbPzZj
P5x8C38XAx3Djb37zlfkHo9xRurqKYI/0c8DCS0Mzqw+kf37sE6IL/1Qai8/CWk0Oj1klozT/Gjp
oQPuZ50v+tbOyUbSYkMmv9M076bMToVxngrhYRSzU2+c3B1ljpucWA0tO71bu1jCvvBI8ZODxPLl
kDqfWvoHNVFa39Ntpnrg8ebMuQ590TLICkeGWtVXU7BQ/FFVa46QwDOqLUOb1q/9SKIeKm1o2cNH
2/k7MzCbtu9dWdzG0g1sq3VEFy7LoMiuXTDjeR2qM4ON+ECJy6+8m9e5Sz8JNvJSC+pKDZz4pi7X
HCqzGus+3yt8Pb7YUfJLle1AWvtC7F2ny7R1NkBq+yNYrV2ds3yaIgtQFWsaV0JfCv8hzWxnLcIM
pKoPhOtyRx5FnSYLTKEeTeQ50iCi2g8Kj/1OeUjQEnQ6pafluuPeBFuQ5c73u0Qkhwr2VcmTaBvh
LgeuLeU0t62cfRXtSCeb4yZcB3NpGD1QskzLRgpl40cMyyLdkypNpOMv5jwv5Ot6lLLLem+2RVq0
VxHMTd0d2EbizDd1ZxrNesxNL3I+sVIoV1wZWYdX4VQD7LjljQ145Gbn1mLN0sFMfSJF9xCicY2E
kDAXnOIAs+QUt/dQJ34SFwcCkadqDJ2ZqYveRbw1E+S1uTC5CwHEkwYvUZaynDDs4rE031VqCf+W
m2WVjzQeGQMbtNeusXdMn0VkH1fXSdi1ObCeZ0wfBmBDgEY8Q2s4Ci2Dph8za8HiuPCZA0F40jO6
oHdnkXE8E5YbQwQ5S5EZG4Ku5nonZ8COz3Vcy6QIep0y2gmSpd6GIlbVMtegzM26iDlgGm9nMDe1
3SZhN7bKb/dMZuP4fvAgZhnAW4wuit2yKbj0wl0lq3uRT8p/qdBN6/xI/9eVfmhMhLMdq9S35nSv
aSmb28mOYv7UwRrtj85o7dgIIOW8+U05bjG8My5wRua2KieMaEeObmVax3ZN5v7dB+Ruf8opTW3c
lan2E3XMuXw6BzwKHJ7hOqhGzlyIVJCGfH5ws27n4xoqGkKKrSp6htCekabduqheY1KH8DAxH4tc
cVgMkumZzjVm/2DVm1POYRiVw5IPnX+C2ED9WIQxCggMIzMZzZHsq8Uzm2MJ6di0CN96RJAp6DkA
66ztnG0h23FtuIOtQfubeirmY2fqpTlKoxulv7NtO9UZshtt7UNvmI735kyVsuH3aj0k74YVUYtP
2Vh+UGJ5LYEZqUr89SreznD5k0Nh5fwnGcLKpmM1OSMfKbZJaTyx2Ie/D7GUy57j1F8JQlLdPE14
STxt8LmKXLNPPOCvWZOHLo+a9R1ZvHPXo29xwOEYWasNDmQONiRm0LHoz7+j0Y+ykU4SGs/dM+cb
I0581TRc3tvo1T63pmrOvun1KIddVov+1NNyjMaZ+SdPU7qtqY0+PebLkidXpsd5DtamtJLdzL02
AZwBU5TnNmfgKzCXuTUPbgc+w78piJYZLg7XqvsJgANUrkzRs5lnMtHs7zGpWuNr2uLHO09cp+Wz
5PNco9AZojkv98YEb37Gu9vKJ84qJ/6O+BIxh9FRiafxglEqoRMoKp5HNkyBkzXRjoRla/mUjI9m
uIjM6gRych0bfGzjVKsMvrKNSnHP0s5hyPcF4OHS7GYSVbxj3FFG3rJUA0fZHp+MxU1FGYspmaMg
6iMEXRq6TIb5VFWq2FtLzkNSeQip9040zt7RcKyhejZZqZn/LFPKpy9NvbptG9rQ7PMDkILWdSiG
0YMMyyHMFrFHVTXVD7NuHfMVErybXlmFRZ5dsDqqFtOeCUiWXJcrnRFmHSePCufAE3CzWyoDCTEJ
UyVVdQvLN3THci1Hbrc6FvHinGIB532JYxY71LeRQ9JKzN2bEMO4y4wsKwR2omi1eA52RjLs17T1
8ujs5/5KMSOYBzXA4GVh8GOqzIp2Os6smunodxrFthwuxlUVV8VamMOrWdDCRG1vq32yJZLBjIIM
AYGn7VwllAFsrvq2nf9+EZb0USnGAMx9XRb2UAuyYIJcyIwbuIwZ9uGrgsO4XpWTsQXGnusemzsv
t3bv3hC7y17l7CiTx3U1shsoesnUMnNwN6nzGjX2kB94KM+I946N6aYMjdlW7qeXCe2HzgLGezJY
E8P0omTdObNiRt7Tm1CzQ/3XZyonwX4ZKQH3Vlk4bnIBtESF2+k111MNQzw5zV5wKnbLLlqNSGbh
AEGfarg8s7XPgrfLEzxeQcX7Qxu3dvtzYXCcvFE71fLWmBDT0DNn1Y7bHQdTEjOi65mOBTCzmYU4
h+IlvnWZyOOrJPHMHjjJtefmrRunyuNhkRuVeGhaR5qPo1+zvXDXOM3SZmxHks4qD1w8BvJLIq0M
j/aWITO7O7eKKcuCEhMUPJtovXl8H6e04nqbssFu39vM4LlIlb+0zRWzB4aXuB9sgviQlIAKEJni
qgQHLwsvUbi6BsoPj0lflpe3ohxcIU85onn2ZJtz5uhgtg3X+k4uIZOZwFzSAYDSLSXDa9/I5zgL
mU+X6hmdZPnB05C/5Ni2CLvP9GFr+ppOmiNBDQMzykM9jTMrh3gCYLM4r2oQ3hdGcsXK4EghvYw7
1QqC2ELt1V3EzBA3ZZVd02ZWIJOi54vy5IqOTUDV2MnB2zWVm+QyrBPUIvbRGAmiYqbrdHgERJ5z
XJAew047sOm3OtwgPkPYR2RIYV7VpqUr0OXeTLvouuSc8wwK1rZr3zGwZbUFykHjuxzA+nX02Zv8
txOodHGwmDhpaXh3eQqDdwC6XF3AGuHyYcRMzawPrKk2t1ljGV316TNkcF5ZxcOeA8bSrpp/zl4R
dxBXNp4MpigZIz6MFsLz+I0HSMX0ttzSvE8z/nME6RnwaR5QZ+DeuOdZ0imTwKudNn6ApRqaJZjH
AaHbz9TsfR2TeDNSpJBqsxGAoc3ipagJyiBU1Y9jlXwvWaoicE35AHodr172sx8ueIjLRzqMpo4D
E5Gi+CjcXvTipmVp4RQFZty2ybvnNW10Ksxidb6T+TBziUChm/1ZpBQZ0e3EB2P/TErPUUM4OnHX
cwHWEhPERWKe8Nx934jNjzZPVoVyMeZsOY1hxFyHqserMEAFDCez8icfma2PWiTbXzMoOOyKV6ps
NKcalFCV2PIG1X06OUrqGjT8ts0XNofggkn8PYBXxhijvesTq2AjZTb29lNZSh6r+0RHy/ACB9YQ
h2G3Rd/Gx9oQBe4RDBPNQ9cVS3tM5hiYb15sCsDQx3/BlH9ecgPZZEmTm6J2ja0ymopKwKFXqb2+
c9OJ4tZXhFqM+BIgWu4dPsjqteq3/GKatdZyE7gBtxx0UDiNFz84mrkHvpOxAQE/6EWa1FS+yKyp
3RP2QBMDvOqZNaCDNgAhOUZkhmphNshiLrZX9rlfemzwyVUfJ9uDPVlj/2DgysvC0a7z6mgNmasO
lEmYYs3F4Xgmk6RKr/2hK+WZssxfAhoZg2w1y8XxkuTbuLcnHk+FpKNV2J1rQTmk6qq4ofayLgU7
Q26sqgGsMiPTdkKlHXEWEaRMkGUmKzltOvAb34FJR2cVkJCQ8dU9T2eWUbXI3zVGps6e971TzIfR
MJJPhBQbi5jfma90Cvrc4MBfd7Ke/DsVewtMnyvSICun+pTX9coQCEB92DFer5uwQrdGq6btFGHb
LM5Pi0Vw16MpipdCm6baW5o6/0GW5SjQx+wRAbySp5mUhg82lsYXHLlDHFTF6N0UhhQ/DMJSsmAb
izdHOi8TdtGxHmLd6sMgjT60qqL42VAXnfAzbLPDaLP3dBhUPPUzHcV4UZUugP2ztj1hiIHfZ83K
eeUQuDMbR95gYeHmMyzHvliKXA2EWc0jGbV9p8dhvkaZs6+rnCFvg8r4QXOgocDoxWBRUCdxSKAc
ZKRyYRSLqhqMBlNHtM64dVo7kk9SReuJsp2xmywTYB1i0qFoF68x4l28jqTSREY1PaopXW9jipST
mqyNhCh9+25AN0A2E9mx6VipmxcjEIpTMEj3bIM5cTa2zn6l3joTn4xDmTLr6DFRfnMwJJ0iiKLQ
qHVHPIDU7x6Q346J2nR0ZzBrz2uJOKHEeyxN4b9CYDlPbK3afBuclABa5WDt2hm2JTUn1rhYFu7N
bMnbYKx1cxvLyTxMa2q+OA5htgFlPNoV2uZ6Y9qee+WTwB9GQ8MxwRwM3ndKsquqBbh2+nkmCG9Y
Qw+w6uBYHXpLapCRg8w3HXSm0qu0336QsRd2HMqD9W/rXGpt2hfCzRFNcOZhX2iWCNkaDwx6aXqB
8yaRv4qLh5rE3r9RozEZdcdyAMUCWRtx+hXt87b5C/P0FuK/Ohh5qsWlYAdjq745lkmyySRmuOMI
A0xcGs1zm/G2U/1Sv3UdUXiBWjADEBbQnwvIme9RLOeT5FymLy2l9cq4Yv46pSo9Y0FND4aNZ2eq
rORry5zyyyIW+TVTxJQws1qrk1o6410rw9v5eLJPE/t59klCuSINCi8D/SYkvN84kHZcX6feZldK
zfqqwrla7jr0DSxWbfJQ8zCh7SJbcNmjYasvquHYZNNgcRzxcF8TXQL10GHimEfyQ4h/YYnrJlcd
2tUzz7lB4qFMvfQLkavowM08Zu/S9ezL0IEjzpFbPEsq+xtvFtYVdsF2R8Zav3cmqiKjyAW9XpLl
Bwbf2Uvt484qSxMFhIUS8amL6+E1ylseDxjthmcmeupkicV7aBW6aR6b83fcOCDXEYkheB7t699D
nGJA39Bz3PxiEod0M7pRequw8jyPbZJe0hQfg+WzFCNvRHSHBpK9R13bQWwRaYZ9abm1oHXelsgg
3EdiVrry603JYT5RXJfJUpBRZKxXZhnxB3setTzaj7CPJR+MxI6Wud+axSq/WG1P/EUOWEcgw/o9
zont9yoMSNm8Taa0r6wr+MaG9AYI0mznMpG+6W1P/oxGgc3ZbAd2h1cELFGzeF+IBF0f66iiTjOd
l4oo5ataut3LWs3tF4dD425GMxU7eE7nJV6BDQlJMoFaNCAzylIH9o1t0b5qeGRrFl4l89GKCw9a
GjTrxRJqvI9kDGyd4HfLGfjzlK/RgTnHkR8iKujrfCQS3ZdVc2ZKy3DFHhVDxlxZyfMCrcizx6/z
7wuMu3OQOP1eYMTn68HAzMPN4+K0pIwlyMrAle+RdbSzeoV2h2EVqTsGiwswpeDLrHmCXCz4u5sI
TyzqPesiraI3rxeKVMYCnBGxB4e4pGD02i70spewPHdT0W+AKelFHhVksq/cdjkPyDw856r5eolH
fZQudsEZyCZkjFvexjxDmKrE2Xq/Sle8JTSZJCIUKcR2JY/FtNHzbpUcG+GNOmglP5MPGmjAs8lq
dBuywPJK6wvJFYU44XtfjwbTIx9Yh0ohYOu1jQuU3RqXJvPTG3A9+TVqMKOlyk4+lK2yfUICzzd4
HP+QdKvAsDYl5YGWd/lhAIA8pLGLzldZ3A1u2sHTJTgNDQn8ovXGsmLGrK8Wy9U3MQ8bur0sX37A
dRqH0W2TY+xYKZ6MnPdnlb7zVVb179leFQBB6i76aVis6LmdRuuZfsg/+RLOjiE4nksKaaq3ye9A
m/vEM25+tztxb6Z7VEMVDjI28v1s2fBVjkbvu/Ycs6ftJIulOEQ82rNdW8TopQKoPtsRzit2Hv0i
ng1TeJeWTJawY4KEtIoHbhsjP6c0z2YA/cdhWxGksYRtR3HOc1JSXJLW5PwcWZCJ39IrrnpiOU7V
uMmtI5UzjMMsp2+Di6Ca5nH53CZQ5pgfLCxVPqraFmVRWXl/bpVpMAxixPhctZxz+CIBGLVjT0+K
OUq+qwGFvkbAnS/xAK/hEmgDDzdk0Yk9JcPzGHE6YamN6nv+JgK6I6f+pnNWdQd2U9YHAmCykIY7
OpmajYKlbWVHwNzlvOU4IOmv4z39l8tXN1c5oqN9tbSzBhKOxJfWheInuaHH1ymM19apiq9KJvUb
G6+9O6Nz4qeCQep9VdboBY2VIw6XXAWYiHN03H8e0/cHMYO/LlZNXDRzGzTqYoEl7Bxv/RSbE/Tf
e/EtbvfH22Naxfovv4n/pTJ3RPJMWFCgeJ7UWQ96r4z438uy/3Wfap/ZS5ZX7noZkDuLkFI/Bnpl
zPAvEgz/6K3Zkg3/x2/f4eJaodLdC8ArzvfCI1asSf1/89V/DajEnFcN7thcnAT6hBkgmyiDdaSm
+efv/R9EVP66P3Uu+oamyJgvZl34OwD08qZnxrrLmJb+m3/CLxGV9tqij0pnvtRYdsOIXRTHxAbD
+ud/wB+9/b/kzfqY7kjxainLnBbDY7UZ/7Hs/KtI2D96+V/yKX3XT4fJdMsLERCIrCLx77YFb/8i
2PmP3v1fAmcJ7qffTTvcKJgfmGnOxc40mDZkJv70f+v9EeofL0+BMJU5XVFformNiF8rqtD1aUz+
vVf/5dYdsVOmbt3UF4tsWeIo8ZPbPSXnP3/137eW/z8CO3/dlQrd4JcIuDV5y029cCSjCs03lZ9O
7mHJieXpAr8tSsTtsaWYWWZm4uMVmobb37VUE2MZtikw/SsZ5NF0mlhwS+gTD6d8/tFK4egzXmYJ
V0D6X0q1TxaJ4SPODB4JJNOSqPRJIPinJx0LsN196kcoTBhehDs9r61Okg9WDbUznE02ZViyKKU7
xnTCFYn9k0ahcF4XAYTePRL/BWFf+NR4oFgpRgbK+FYNxilPPMAT/tdr/rfP/D9+zP8Zf9T3f3uH
9F//i3//qJulIxep/+Wff71Jf3S1rj/7/9p+7P9+2z/+0F9P+8f9r9/wD9/Py/79f7t769/+4R/7
qk/75WH46JbHD41l6PfX5hfcvvP/94t/+vj9Vb4uzcdffvtRDyRL8WpxWle//f1L559/+W3LMv6P
//nyf//a7VvJjwVDN1Q/019/4ONN9/yo+Wfp+D4UmKUsJrFbCPn0sX3Fkn9W2K8c5VmOR/bWttgM
xKVP/vKbYf3ZFkK4SrKpzfMkwMhvf9LwqNvXnD9jZ/SZ1EsP0z5mSvXb//nV/uGj+e+P6k8sDcVv
jxWQ55ott7Pkv69yuDAkW49fhJfyfRLrfnmS8Asw5xuab5V8kzlRpDb8VmU7N25H18W2gWPsxi9r
X3xB7ohOIypSrB9tKqSnoiVVJfIe0U9tIyJjwbd1YEz1tV3R0Tc5kagsOeXqrN9VPe0wmd8Qh2js
urR7Z6B3LomIace5DNmz+kDFTlmEBZjZcA6iu5qBnYxHD+aesFz/29zUdzG272CsKCLL7iKWzGJ8
MVsQO9WVUhEAVTohirDbKPSlwyY0e/kq1Eq2EaKn3Qz5VUyxg4vUisZjwxB7l2b9FXDRELQmIRA5
XqOR6QfzxeIwjExHDDWQFzG0lyrFizPbh9zzv7oRLjy0gyAqUhVmhB1Unmb56SD21EZXUCoPNGNf
zElfOYlthvM0nwq/D+c5gSDr2595bn+DyjmRZYR90mkYLts7V/VEr1Tgv1EyDgFLjclKYqCMUu5j
2Juui2SYLrrCw+uVzMPRMjGM3Wx94Q5Bu7nR+egcSDJw70an2+dm82gvYwxXDLhcVOqRhAQrLGqw
osIjkbAp3TPRFJ/bsO3IJfJaR5LFOzFccFE8LV18vWYxf7BlYRR37eSYqDELRTL/bH7iSnePs5UD
EcjHhD/6NJgqoQdpRZCUuTy4zTbw1E1QZHh1SjypnsOop7Hsy4qUsXNiYAMjjS+67U8RFfS+yDC0
EGiVNNCpTK/2BhKkkCjeU4TxPyWR1Cx5WjmuGUKXHqtSf2Wjy0/hW/eTNuAg7eVTY+Riqc/8IgrN
d1AqZmq/TtEHKMxFnTJcPYHNenMckU9GmrzjTL8FPmu2lNd95OFYAaeqdpw237mS9AW2qrjN1hmL
bX8NzfSQzBnSPcvETKPKjsopxqA3FTBb/9SV9Z2tcCnXx5SPEif1zvws8+YpTfLXvpp21RIzuIU9
DmKsiqEcWIVtddNxSpghR6wRcdPlhexgdYjHRzUs3jmf8sPqp/cTtoeDq+Mvq2IQtThAQAYJTqmr
z/56S3wSQzQAgsDwFYkU8hWT+mNiGjcEEoMQetZ+zn6wNWQJhTN9Iy2u2lHe7e3ZJ6PWs6sTS4Te
FbF1SHL3bNDujwxTIZb3tTLM/RwZ5kmX0Q3LGh66jGwtBBkRykb9YLFHfwupCYxv6J+RXm+S3Hxs
UfMCP6o+aYRho5v1ayEnAJBSb6uc9HdGryMuF7iaIkrxrnnTDOsOcQv/H/qzzs9qdDJEhQgPj+70
PsuN55IYhWDsyNpCPZRG7u99IhNCBlv5YY7K58bnHJhrfEBLd6sHQFBwm+9NZjzknyDM0MHF0Aew
piTtdZ51V9r2cRmc9Ji5LGWM7dc1unTSHZ5UnFwlaQkMW3vck8t5WXV6kxkYL7JPiEduT6Ku6jlm
i6NK9wRhR+A2TAa8Koxz2Akv03egfX6TLgzJHfsgre6qb9zoi5huocQEaXodWfJ0llYZh6390hNq
RABdGrp4lA8U8fFeVu3eYXuUNP2OHJobP+2uWmnee6SuhVmGq41gNaAMxol09R4RfvSYnps3u1pv
ngE8wLzzzdMY1dOepoy+f4B1GXyB/I1wQEViMfEbCbEe90CpUFpIKlg6bUYO0TFKCMM1EUJa00+h
c+G0sxH8ushvFiu+MWeCMoQjP4klgnWr9q07V3dFlV9SW9wqwJrjUKMUDGOLp1x9U7NxMWzzPl/j
I7LxBy39R1SNOMui4nlw8u/poq8xWt4nouJ+JDnHd7I1qKixiVWUjFBlDR45NK/Okpmh7SbDKe78
fdo5yY29VC9aGudF2TuftyAwjkCWd6Qmel+beDj0ZvuZMAv9IrwOGe+SlIM8EnuwRXfJBzx1/SGZ
1tfKecvKOAp7K5NHZ/BusXxB/V9FSc2k3md6MxdH326vkY+uY11/RcPvTwnhQCSLkM1Tx1huCahr
XIcDn8iMyL0UhnmLvg09UKYv5QguOSdzgj3h++yJB06aM4BzFjAeX8kvDxCwjNuB5TgsmyvuDPYc
BBNmHnu4eK35YpvdtwQhmQOsQ42O3ogzjzFOuAw2SKoL4VLTwHau03H8PgPN77KFzU1t7TB2I75C
WZ9WRylOOhiditdgzw2ggEpgL98loUkevaV89BPjbsEkvF/6iXy07tuWecwpn8pzO2AimQv97Dn+
V4v41pNLGoHVNBfil7iYBFS8+RQTehAuxEdWEX4LR57x36knU90J6RNu267TCX3oCjPhrp9c97hO
4mCY3DtrvatwV4fGOJicwlUa1tZdFWXfgbfbHf4bzX2zVgHhTXsTq9KX9n9Tdx7LkStJlP2V/gE8
i4DGNgGkFsyk5gZWElprfP0cVL8R3TbCelYzm7RiVZFMAUR4uN97LvHcewtuuoeaDW8c1pGD1HH2
IdOhxflENJaPdcK8h529xVMSekhkO6+Qxfsya/ZZNVJlPyuQstNFfx5KZHJ11xZnzAEGFtHAF7qd
fZjZtxGjW4Ga59Aw/MSEP18JH9cZcGa7LEGZNS79vRQFll6ULQ4+LOlEhdsVfHxypPcyiK02q5Ca
0/DFWXLTU8RrN+mKR1jrLTU5FNWQhIV9K+eBQxJkevazN1o9eHlTDAD28mHU8UdhxD8NzLYbHbWu
EpubuECsxEwD9vvgphFsXy2092KJfg80wxCZSohw3PY71S7U3RR+MKdYXCP9Jag2VFbbC0DyD1oI
zQ5awZ7A2JEND+3piJCFd+fEKQGZIOwNzDW9hDSiZee2pw0o6+BO0XpxMsx4TkDzNX5Hp1XsmHjt
NNG/ECjgz0qPmlcVo5cZwquMsdylSA4h+PFxytFGKqICBFBRrbZrB6vgQutq9VVWeOvservI5Bm/
Knb+9ox15s2gUfy07AcOwx76vPQZkTHUHXQ0liKsXQ61QsnN+QKNYovttd2qXXmIVNSgU5OJU/Qd
SlXkL1S1hz6k9z01yHkiZXaTKUGMn8SH1InYc5UEIYp4DWIFHhGnOCaX86nRysPQGBhk0vwbKm1Y
32G6Saa6Y/vuKYvwHnhtXUA/THU+GaH4GkzOLe3VL2TGAMMljICFnqeMnE+CGfOpZHtghsDUv+Qc
uQF92nuhEwu/T+1mN6E0Z9QpNhgAInD+zM1Q5PTxVJ9QAj5ncY3ObPUFGbGGOIUCCluq3IBXrTgG
il8ijQ8Ee95tpvTUbaRn8J5ATNRSalM2245twEss2XmYwxTcyDFjJRvTW6ndjaQ9tJhJ3bJiFiXU
7lkpne+dVnFDqcpO6M2jmxgtN/ZJLBmbT8U+gr8OGXLCHAfRJy+qYmeX7Y9Bg2aA+gV/0atpt79C
dR73MulfKk2eyOB7hvjyzOjuVWqB3PIa4g2d9ee8rKst+qMDLlEvoej2qqQN1z1fc6t8BzqF6a9q
rxsUZg81OGL3DFA4fjJwFK5R2bqLYu8EcG+rsJ6dk9mBKauG9U6BB84yRF+67n7guj3xU7AvJKTE
6inOk4zJM0oqtsgww508AR4IPx1H71z0F2dVd9oNcrdmH/daQ++5eYLrXGwptJGlmdG2xWbmK07V
0FJ+57CJJl1kjFZ1eWZk+6wn9mU0xtGTnDWQV5puWZJcWmkQ2ZT+O0vEdcYcQycVC7Zw9B9FSkbA
OH3kmANgDyD4Vw1Ypcqw1XSWPhs75VhmX1DTroHUul1sAmeFun8Lsu+9ATurcRZXEqJxUY8h/GzH
uWH0PlFpfOJ8m3w97h6qjU3ZQLbs0zSLkPSfYsopt0ujZqMP/S0UEf4uJZp3qIo2XTw9F3b9ze5l
5ZnqNSoHYF4sRUqNWt4snrRGhzDZtzjq+van0yEsxBlsbpnH/sI8+A04jXYahXUqB1V9agzOkEOU
u9yuoZfnlm+2be4aWXhS14khoEyOP0XXs1HZL6nAyyBMZ9zQCoaksg0R1ZfQFZimKftSyUevtaXt
sX94gCXBJWk1cstHjpkDCPKvUik0tB9Z5JpN/KqW3JU45ndBEt3Sno8GrL2nzIbrcMO0qvSzfI79
KBn3aHpD3APdUVQs+UP5iKcIOSR0eEyWxVVOGk13FVx92+HNnCe3wNyamcu4KcKZIm1Jrg2gFBc/
WOfZuSsnsiWWpU6ZaeYH5qj32ZmOmWSXrmKV4dMD1U3rV7g6mKpScwP0YrHnLlWwinAGRh7K4O5X
E2tIihzCK+KoR44hz0nyOiKUdQtDf1O0Gsm/hR3Hwfy2VE18VVjEjD67j3PAbdoxPqrVZtgUBute
37p5qoNsT0iZWWjMLrF+GBMTF1PfT1yg8pQlw7OR1F/60D5P4wLyNDoEmiz8dBZQgrLSw1NL6NCA
Oqsz1VOXNGswSO6aUaVuVBl/2O1Jw6fm8umO/lTaTxGmPndJxBO+jiMICdVtUsiCznxEtdhhROtt
v7FKzWtn5ymKrxZ0Os+ykT227I6LirPRzDzHoQ2rdR/M5LzYyViUbGdjxnQ11SHu4eh5Yzgeomx6
SsfhycJCiDP9NVfxOiTq71z15758Zqq/7+b8oOTQE7sWX0nBFdKY2mGqCYWYuRTh/d4MVKDEEGwq
BBDB/IU+4s9vr6jlehG/knLzUwnxfKI0wYM7mCWd1Y2qWfcQYXOpDIeqHi6KqDyLPNJ9NqA0H4S6
0RZL9ydL/ZGqCb4xcUyrkkoRV9ZCCAjlYf6CHj9023p4DZ2q8029vojW/hYHETjG/EMYUeQlr7Vm
4ZlN4pvM+m1i0M5Rwehwf2rhE+aRlRyLzTpMkD8pxYGIgR/UPXspi8/SaYdtudKZFsxKPrv+QC3m
iOPi5Jm3BMgbSVxxIx0CYG7uZMQcvo+3pNJwlTykJc9SZ/seUmuLg/OU4drbaE28a0YNBinOesiH
TbGVaf3RWck9ya0tT+OiLQ1Dp/ZQEzaOF/XeJhSGevuzGfLejWaTtCB5g5t2R+BduDLOvuqu+WlQ
Z4tvJtMrzG/mI1wQIQbTS14wyZt/aonzk/xSsYG/6BNr9D2I5FlRTbx/y+9snOG9LrU7ZGD17RGZ
NNVfk77kmTyPHXQwvcW8lX2MRNIPTXrPGvG76dqfscaBOhB7XGoq40d+QvTVpuqHrS2/8ZdsUeDn
GG7atyQh8UOM22VNJwsdAmvq8Bq3ce/Gy48uRyJN8sG1EMZ2fQogYP0xTa5DkX3JmXMyWsLArZ9b
Jfmy0HTBIab9MLltSquqKpHmm8lTaNawhkrONDL/MHJ+cQfI01KuQMheYtOh/FT152Iw7oORXSsj
+oKFjsMvWbH+2LmANrzKsDoNY3bHWkoOlRl2ntablCM7mDBP+VJ7WTq/KCy+ESo5J7na8F+GamLo
TielGr4MNWBpgvIQOcZDrYeX9VUoAXLftbiDnbZZmuGCf++ex/rGbqdjEdBfMe23evmhc9zuppZh
pw1sO+NW1fgo1DS9LWp5CFdtH5XhF5mX3NnMPO3ojlyfRST8FqSmPyy8rUprPNbX27SAvdFY5Gn6
xRFY27AuUDxVzrcsJqsiPIfGBHQChty2EbhRK6pzi5piJTcf6WZxwxF4FCniBtTyvTbeINOedLNd
eztsZ2PIolYb3wJjHRsX4RVMDKIFp7wxxd9EUXSNotakl9e7TSvfQmSbhA0g4p1zfdNO2l0foU10
Y/WWZXxQVhN6bWueUpF/V6PIR7Z/xTAgXTMcUkRyZ6FOZwKnvrckgG3ssZPuMjcnFPYejXAUuBbT
4S6I/BA2SZ5faye7D077k+yX3tVsYIqg99xlYnW3gMGrNpVpVI2hW03+NNZgTasUF39ee+AQdkKb
fnM826bTAJULUJMRH5dvs8nOrPbLjfQaZHDiNxarHylAXYw0IRQsFcJROMbXQueNJqjquUuWa50Y
7Ea8E0MVcThkLa5HOn0BjeKa3aKMRun2c3TUS2XLvvbNMfFV8vFZTvF91Hi3qzQ8Eni2axCRrXYF
DJzaNsAF51phB7a0Qb1YiXdysYjW4NxaTTcuxYkaVwWAGABSXM5kGsm9uaqbxtntDOMyb5oP1qZp
wsyEuwdDb36cRY4P0ba+HKJf0jPqUPXGrYYKa32efb/DI821lvMLa62/Zrm5QSH+G1E6hdkkOO0X
z7Yxf9R68qhlYW6Muqx2aju6maJUnkILxq0d3Vw1I/HKN3irB4KIFHN6B875d1rhfzRy+Z8NU/5l
9vIep3H162f87d9HLv/yvy7P25d//w//D85kULP974Yyz90/UNp17T++FT//cf01xO3/OJ/5883/
HNAopvoXyaM6ExopHOTS/3U+s/6DTVcaq6ijOyo3AP/094BGWn/pksYpIx3p6Jq25mT/PZ/hn6jL
UV076FhgjRBw/R+MZ/iOf5nOGHiYTUuX/CCJhgO7wL8NUjlY1OoUhMIbAvUpZLnNRpXhwFdpkZnA
HdjTppUx2ITCNetX6FJN8mrxhaM/yqTZybhBSQQOAKWocLarC1CaxqajCAX03VS7GdtZUaGwts9V
ADVZqTZJtBtQc+Da3zjURwL8C6ZWv4tpe9sv+nglucgT8UuYSzfOf5ffgpaeLAdWwUYxp4ZfWZ9S
fB9TBQ8D8RIDIRaB2CaCCRGaURVPCDQNzxLvxnVUn1PKKK1B5sZhE/Ct32fphmJDXuWMxOXFaR6s
ks2AUx11ayqNjYRA4FgvpEp78BwIqqlhmIU7xmcojPCA8voYcHuQbOFgE+aQovI3WhcmiptxTLcC
7aLWxqbibcvXCEuLVw9qC276IalyjxS8TUlxTb5H+b0xvoIZFGtybvjt4UUyz1EHFOgfffyV2b3b
d19DdOM4/Vi7m3o44PVK3AJULoo2t8nSsxbGOzXJKYy/ReO1HcNtx2ky7LR91pouoMK9haNPscPd
yCEV+BYOvuYmxbLrWg75Yw+HcDzZbYPOemH7lcVX4SxoU7XwEUztWU9Z7suSkxRN2ZZFrbotU/xY
uuaWpFRjBYgJuw0fAyKf9T0oh/5Qq9m5CYILBydEnLd2CnfhrPhln+6tNXUHkIw1tIfCcZ7XtxR+
nj9b2Cj0M7stzqS8A08Bck0Z6QNjMzKdR2uhuuNp0AzYrW99Ean0lT6TUUfXq+w6DaMM7wxSfR9K
77nSsn2dfBVjc8N6fcSptxGokYXq9bxqtLjXEiNR3+pHsvPOdJjW9vbZkdpFMx14Hb6+aDdc157e
J1+J0ftTG/i0uyB7RUcGMOytBs65gt7xvLOiwFeDfkvUiF+FCzLHDPpM5HegWvRp2ll1fh6XaSfo
qii0/ooi8CfldzzAAjPVnZXYjNiCPV4SN2nc6jJiJx271ZL9M6bXz2DKH3GCL9mhFPGlWMQeG9ZL
SuWd06iw1Ww/J59KehpXeIL91dUG7pmICcyryEZPIYAwA90L4RzfFggT2pn9YDybCJiN4RPnxMFu
nVO3OA8lIO4Qh7et7sEIHnRdu0xwszHiUV0My0ffTmfIPTgHNJ61w9MJNh33U6AormxeM2TnIos8
zG7fDP1do3+0/lUKwtssaGAVC89Lem36EjGraqKPXvyS2C9GJXSFYbldN+wmgib0/hfizgOh1O6M
M7HIeteCQBbhxG9C1StskuRIfmu092amEKomkpoiF4jlRtq/kvGO/EyLfw/Lq7Vq1eIfhnZSpo4z
24z3hhQjwCAxtpam/wrEe1FdCFa82OAfe+2ljMCjePncbIOu3KFZdnPxqo2PSL3hrWck96sufKfC
jZ2kl65hpBr1u5EMqbaUbsLnMOwEFVeapYeBCQ1gHLy/OMCLdK+zUKFOBYYSuTkFlc4BcqB9x7Kk
MqWcvwsMGNjNN7b4btawfZP0AHuV2kN6FUCNoVk+wmlBPz6zWHIoZNBA06RC1qxOkz8iA6uGbqvP
k09HZV+ood+wYE8qVBiWNB15tszynaUMuJr5LVV+GTRtv8AzVFm78aO44BA2oFu20k73WIv8fOj8
MW63MYe/fnQbk+Wuabfrt5X6mi+7nAZc5pnxncya/4P4Rq7ahf9BOfDPvcnQaWuw2ZmOYf2bCAoP
JjdhPHE/JfneGGFyNsorPNydzIunWKH3RY7YpOYeTQ+3GCJfrvyPYjjZJSOutYUNtVLO3aFrjL3J
31eO4iGFpc0GV6oJt0zx3cnUL2AlXEX5qkDYafaDuccb4BcvDhdoEGxmiwlQI/Kr1anWs3nJyAdq
zIJPhrbC0EIm2465WWBTMJJuh93FL1hBRj3cqcCyItTo9dLf6hhJrwgfsIu3muBZ2OYlWXq8JbnX
M5WRhXMsw+dUQtBm36hG5Ywx3jealHuSJ9h0rmJx4JY7m4VuXtKzGMABsRb2o+F2LHwlcAoAlzBl
q+OQf9RmeIFvQn4Hm5f9wPHoTZlyFhndoJzJ5ZBsc+fCPnxeF9sgF36L90Q22X5dyNqWBatl0bZY
7Nr4WPDD18WuKwE0DilIM7piJR4t82gKBb9A9EjEeJWL9RpT/bcU5mbfMeDKaaqnd3bVM2kxLoas
fYjTDgm0VWV72r9uOnfMAZJjyGSEgfFFDuUTXn+CfaLdCtCBKscOuc311crdHmLiGXJtjyRkhynX
tcACJsxzCHF+Qk/1hKfFlzTI23i6hqznf8q8/6gS/r8XH/3/WAlLA9Xg/1qeBFselcI/XrN/qYD/
fNM/K2Apnb8oZFUHeKktTHNNt/+nRMm2/rLQJyH6R8Gkm9S1/60CNtS/+BGqjrJJ4xuNdW34uwLW
5V/49VBQa1jopWk51n9SAdvaH5XvfxcoWavIaf39aJMEHQvxR6b3L1LXHtI3kQSXpFyvsLEK/DKm
tC2i+lWLrC32rOpn3UMJgyh4UNEf32pnWtnD6+Kg/YZNOvsyltonAFSvDrvoRzCO64gu7m/pkign
bKUnYrkRALdV961U3ptUTk9tq6KDB4ODjpESpHF0X2Ypg1WtHW6LGd8xwgHs12GFWlPvuEqnZNdQ
mR44e2ufg4W1jQMqotlp711FNzHql/rcaJX+gDGC7SjXX3IzE9xnFsKqUd1VFjI/w8L4Eg2txgQL
HzrGkoBzqD+wBhwaU4+fa6s/KLaFswrQuzupBKQhtL9NdOOaxIHgPjAhIxLmeVkf4jHLNq2WyxN2
+cM0G/p1yAzAprBoWB7j5aEo0zUxAuU0zEFNadjgkSt1+O/Q75/+/ElRKWOHOD3TciYpqAs+Q0Vt
nkjuhVlSsPzC8xm2NCxUtwvEci8yWENJMZ8BG36b8qZ7ruLeI34EiEs9/bJs87upDcUpV8b4QViF
cU8zPJtZ/PjzNzFdVKjlETGriBl0eawmOT/PxP3eIQJsmromeKaGYrzCA/0Yd55nYDm/O1ZXuuAP
jJ3aqfZ9rrriooXzNUpJDxiWxq8KfXJDmcZ3zZQRs2aWKAMZSmfc1Uyx7sqQa2e9cW4BqQbbljgl
r9ZG817qudynYcjyt36ZpJl5zyF8+jBQHETLdHCbijojjXhSubFYG1rE+kVbH0KD18GoV/fbpdQv
yPGgS2VkuZBNYB3j9kHHjSwV/GEXp6q1SxSKhHiPUmxK4aQX8AzpxWoy3zATxqjOMmxap0ovXAmk
tfUE3cC26i9GMfWXP38qSRJ3Q1sS67D+w2LVT5KxzoEEgeeKQNkdZC2C6VS5r6Y+cjv5VAZa/aY4
yXjLo+C7AUdCgUjWouKIl6qEVGO2vD0hxL6+uXYx4xGswOVOtoPmS3bADUrTczhO3T1oe8Z+oMi3
BHMFW2sUL2o1cyaRJepUvYhvgzOck1A3bvMswf8I/Qpgl9tnVo+KfUlQm5HqEmaY1hObVo+1QT0z
HaOBQa+vcTBI4F8fnXTUT/kp72KELUFp75Jq2OEgyk9cqJzmUKs/jUytjnEuVRr53EDsqV9alnUE
u2L6BidEwL2zUrL0pr+1Fmjnxqm/Rwz1z5HZrDhbR4nOCv5p/cBc39nPWZAS1N2k3MDi74e2YfoT
a/HDNqL7yFzhmmusRGqKS3vhoKg383galsrKD+b6x2DaNML8HutIbk0QAid7fQjJh1llE4QaNA4u
jQMT7NTrHaFeoS4xOTXJwKEbWl6c1ETkZaxjOXCl+J9bRBNk96zH163e1OZFkkp0cQZhXv58meZm
fQBp+loNGEcUxf4xlvlTH+nTTUdb8RIO1kun69aFKyR9kdpMQHnGaL7rAss1ZZ1hNLE4nAEH2hgp
Q1FWTPVg0F3lcPZkmeNbpNsmJ+fxkCFC2ZlWNhwJD4TIOzJ4a40Au/BkkXxSzcMpQOBw6mT5OydF
b9ubWulLnO8bZL4opDSngaoMjBfa/CZvSrELBFqIRKMK12ZzW3UMEwIHSiORLGcdb/I51jvTQ9gW
u7Fsi0tVC0qUlJB3nTYxthvrHDviy1FNNBCwzlCLMYbIuMYukRKpF+r/6tJJ8kayZZsiJcItgJyj
45rhI3ymxVsdmsiZfWCjexXtKZl4kfYCRYBnRPKoXchdaNv9vhqH7B3YFsC2TiNCGYUh0UTp+9xZ
AHW3LelO+0hCiAIHt5WDmt7sRbvqC2tm1lnD1tDa9hzl8OCNfqZwmw2/V9Nmh5kTW7cDn8RC78lx
Ki0I6rZkRbAFD8TT2vtGXfn3WXmCnnPvRom2Twx3myY5XH1MFseOa+yfD7QWkJeNw9tIfklfVU+g
Aq1jiZpUJpPz6GgwaJXyEnXOttIBTf/5imDzH5T3w2Wguc1dEYlTYRapq2EYOAJi6r28MboD4YYk
NIbHpKNW1HvmgLR50rdmCrVNZ5NQBCXhbbGj+KaTXFM46UFdQuMpS8ZPKc5M1giQr4OCqWVVnODx
KW6j1p9xrzR+TiTfZuRW2Sxguk5i6DgvlsGjVGhIzZqZkswqggcwKYM3EeVGkVb7qmKZMrswYAse
iaDA/AyfAKnwpNVPRSCvVYrCgICF1NdKMdPH0pMLF63fOj2ijEL/vXIc3MlZMGrDNFthCaxKozpd
1NjZFUMoP1VcWm6Mto09nJFIxk3iZEn7EqcLJXHvQuNBh69KOvFzck0FWfNqAU8lW0wK48Y58T5t
2kLmEDaljay0tk44+feDSpkTOOrbXI3TuVksweQf4UAfWnuSx6hH7Ki+VSq8cuD1Px1GKlc9Ri3T
KwHBp7q4gwAsGHeLYVevCNZl3pbAu17y1DiSVZecMUuQOxzhjGsjzdhq2VDcY8NYkC8UulthkQs5
r2hyF1tEf2gA2ECsqaXa3ZwEoZEDU9ft4T9f/jwoSv1dJQbVR5NHQ+/FttV+N6sov4EBLidMdG+T
TfY43LhdzgYOtz6ePke1ejgdcT8muiW/zqMNOliy7KCaohrOlhORKBcHxMfOrh3n2IOk25ZJgh3Z
qK8EgHMW9vOY1WnSmE/gZkAlZe+LKJi26mjEOyH5HBvFeYmzzj6HjsNSpN2LNvGKwSk/ApMWZJ97
GgvlHdZj6PW6lSB5qfMrYCRXgPQAPmy9YNC3fXUm4HkeIqzn+nBPjWALGLbyQDt5DQUpaoJe3xqo
BprKhOg0riO2IINMa0Dl4x4Qm7FB5EM8HjHOq6WnNapmAwOjurYpmkX4cgJRolVeOzJ/aZLFIA0o
s3BrZvuoZkaBXEapY/ssIrkdW9b7pB7RSyRt65lwMNDFFfYmmQvf7IbsGYzOTErSTi6MjiIloUw0
shyPHxOvOiyZmJMEZ6pl+dFaAJ4Vdas61d5oRuOswcTwkJP5ZqIrm4rR8nWcJ9Joqzkh45OzcDtA
SrOF0e/HtgvhyRNUCtJBx0Kv96dhWD47C50sJoBLF6GQ5kyu+g6pI6+FZn6QA9t7S92ELsbQ8Dqm
GvIjq9cRUuc1QrvEOlXrQxlyKjbU7zLv5o0ZMlNK2lH9WkzAblpwlKlieyVVyn5C1e1KUMlPah0Z
ewvV+wb2BUFc8ZT4dgouA3jIcmpQe+wGJ8VQHrDFKdHk1ZIM3sIEUmsNzmc+hzvuxBFLZX3TZuuh
lAFH6mV2LtYgn4kqKg/dzFFeSZPmrCLcs+I2dKdO6zcDEA1i1umnKnGs3PUg/9k1BNzZMQE5TioI
wqTZGyXLrU/D4RwEUc1loiK2jxj0gw+qNzTYkLulTQ64DkB9q5Z+YI3LQxumb9aAfgV3kHxperru
AVmJL6tHD3dAdHcSJDuE16nvIHC3AQgtgCvdKxDx+N4t1TNgTnsDCW8+QHQJ8c+2J4Me4zE4wg04
8fPmuwKdnSayXuxzZyqQdc2fleEIlENxfaqrvNsukI+OTAgZVpIV4oX5aNFpl+GlN+z3psojdwjb
8ack5kMVPyc8pDBvy2OdKcW5XR+aBPWlw3nHJcKLlp4Rv4vF1m68/TjnkvZC9uyqJ41JTGXpPcEs
vLSye9VZeD/p478PFKKPylJ62oDJsVPG4b3OO2/Ee0p/uyTGYOIkhoa9eQNm5sNDOMDKpcPSUs8X
nXkig7N8IjXoEeOf77Hfw6vUilOiRwdGxuEBVeEGioV6TMnkPWNzhqaP8eGoiobIvwGkwvqgaPEb
O0mxU+KpOsOEkvumsW/RiFw4HpxsG4cTafTQkN2spiX058s6QOOfDDApkdQ3RzDpBNasKyRJXAMN
btLXDNvvDAAiaRl7miGwRubR2rgJz3IIh6dyTr9TBCJDs9rSN7F1c+oT0znQrTPEPFAKnE9gachf
Wjwuv/QcwbDdHZWZTYNccjcZc9CWubh3YL1diWp/q7b6FabqsRIN3uQ66M8jmNV+Fj+tsCEZCvSU
yxQs3psChdBs5vU+wg8PqdWUr2i9Ii0mYiV7TQZkIpVVW75Q6DtGJnm1inikSXB3IgXjsQEU3k5C
RqMZte4wDjTic+0UTflr33fxrlWiJ7XKEWmmpn7sTUSX+ExMd47Uej+wQW4SNC3buqXTRY4CGJlG
S9CPCoulIAm9tOUkGTjPWTmRmhpPnNP1BNOGHJ+VRvm9WHO+M8ClIntMdXunLMsTFrn8RDozW2s9
nuO6W47NIhoQ01SZohmPWj/9/RATBgavQ3udVVFuSVD1IphGe2tspnwDF10cO1GIY16hy0r0kN49
6RBs3flpWKcWsn8jcKL7dCqs44uKhCZvF9jyuDHGaD5WtKjRyYgti+QG3vKpVWR0o0f2lCZsnp3X
TpwzFRgZzPNVeuxKOvMWdvopwP+wbAcO+d+TrMNWANMlKZuSqczMwgAV56Q0yP9p0Apfo/fchCkZ
XyLdxlVFd2SZo0OTzx8sSCzWU6efQZBCW0bhdjKk80YI0eTOCgp3Nn3sItpgn0YOPNbi0KkP231c
k7ae0csfwhBLBIyMrdKjSDLjmgEclXJOd8G3GmwmkwFRMepl/oXEqkUuNWGPSrPDoDbaBUhDwAyl
86JxnD6r+sUS1fxhxKjCwsTYFsOyQPqo+kc1IpER488F8+dD0hNnoIKby4wteyPYBX3Q7XxTCYGm
eC7YRGkVL++lEJTYDmCaFaLcAxf9WKrZpqLAOAF4FiFmE5S7YX7XtXk7ZQZuCDsptmrEoEEj8OMJ
usXWDmvaQ2QvPBGyVDFUM8eXnATPrSIp2zr9d9xlFbqN8Xcd2IiOGMGmASKzWrW9Kq3EJUER7xXg
WP2yeVMsMaK9JJfCLs36Wqb7AiEBbZ5cPfZDKO6jXdrHKQt//PlKHS2FpLBEgTStTYS/EXpMOjKW
Ly411rd2R1ZEc6lN9RME6YOZDpiUMkHtDZGL2BY45Bq5xmQvhSg9rWC4FFN2nuAu3UjDAXw41Q+j
oVpEAXHt5iA5zSVaijlm7pVFDHKKZDxzHCOnvSFoNAHAvrWncvrK8+gjflNEEu9M8h2QxiDVnQrI
ZHqZxwe7sb02pJ9s98sJvxNPZbB25aQdMs2oL2aLXQso0MRxpxtOIxTKzWgwoh3JhvNJxUBROHfq
+c+DRUcPqjux9GtMxAbk1lVYi7HvmBpdtCnsD47Z3+uk/BECc6XOVTpPWZLFg5wkLgOI7Ys1oZKr
0qMig6eub52rRpqB0SpnGPj1ZTbLU5fSAVNHzTob07UeWIEbUlG4B5NgswS4r0S3AoOiyeLInvc+
bTJmO1GI5NA8l3k/3oiWo8QnVx6SZ4f6hRA8Q5ufBnV8z0jg2zhavhzo0qGg6TjcWOM4+E5ned3a
2SsbbYvLL0W91xnwxKsXU2szNlFCMGpA8a5madE5kdKbCBD4TFPgiaVVMJVEquAmTAFfHPINbL1m
vy3bXRg25N/p5aNRwvxW1BdrNJ/DgWT70oYXVxMMeHA0IibV9LcZkYMghAsHyCcsoTgQSZqdENRb
Qy4OY9l4VO0Zai8oUkE3MtZzKv0S4ePy8x74KMatS1yNH6G5/IwoOdyoxMolGITXrGTYsiLtUsSM
OAtzFd7ViGQWq4sPU58dI4yCdW/sh4HYu7hw9hSQirf0MxH2mpJvK5Fz/advPbldnUDWPI/zG2vt
j041iXZQgtYD4Q75lESaZsy/26mA+slVicMoDB/AsXcBpYTQFB2N7dqJhayzq8xqwUsisIKQLC6c
YW8lUIz7yrgXo9HszTl62AJ4QCsbg2YDZkynYPyXY4sxQuUA19zrJxbCZbZ/mV1qXAlh/MZ/SPUG
6bCDAqhtjeaiGamz0ypTHpZRHNWJpm4U0Xrrsdodkt66VyYHQc7F5Uuids95/SbUTP6YAskVX0Qd
w8jSOAyT9WMmW5iLC/JR4FSP2GnGw6SDIVnShqlzCr5Xv5gIBG72fyHpPJYjR5Ig+kUwgxbX0lpQ
NckLrCWAhEZmQn39PsxeaNuz00OyCgVEhrs/T+Kf/eAMe8HiHwYZexLSG9V5YPflN/7JAWDOJccD
j/IA40K3GUhL4kR2kbJbKbeCEvEfbbWEhEJwqa/QZKjNYSCk0uAB4QYmfa8F9RAf0xhPGwvy5taQ
5c5qmm6j8fmtIajJUzcZ/7oeNJ4O8tdkSfsEiH85/Zh1eRbk9k8ENFh8RdMXibpiNzKen/u2gFcb
LlirpKdcmYCUGyVXN1p4joAEN1lv5hyUecMrLwKxqzOU9RADLaVe5iZgGXimZus4mZ51wD2KN1l5
FtElw79AmqS0dxQwctR+Ynux9vHTrD1NCFd6+AlLiWdsxLp8cqZh5ZVKnoOy3xu0la0Zc8pdbdws
q5i/jTHAz2A2h2JS7jEIFa0QNjAF0XUnmKQQscLmNDa0isz0inOsDfN1WxYvWVEae8hGZ53ENHxZ
zhKbxk9JXV9hUA8k0mQv7QEHbk1+Jx799NwOMmNLSDkXXqSNV9Cl09DVQoTw6Pb48UxltpxzNL0V
CHorJ7FK+jmlOOVpM7CMcW9gCkuiDRYitO27+8xwflH1Ee36oPxZQHJkEauHXaR5cikLlKbTO4S4
7ORcJMJlvYFokmWPuvP3YR6I3VwGbIlNLHFEa16dtLb3sYv80oHnORIOPLndWFzLNOfCoDhISY3H
4zD5QtxUqJ9F3114cCz7zPGEmVDv40L/cOCSb00HvujIRbhjT2Gsaums+kK8NVrL9yKavmvf2JMX
Na9ZzJDReta9D6ADRZYOLkEF09hotHfk5rFr0SIE08WxxxyyCmht3QWExos8jLdT733OfTYcqxnT
aVS3+X5uMWF4Tb4d1oAw6W+ALMxg/C+cjQ9Wcd7Ox3rVBkay9yi4XKXLYYYAGxV3nH63ftfbq9AP
mnPXuylHQGPidhVjZzc7nxRRwgqInPAJ9Dbe9HNsO94+KC/efcjVBRm6u6eegElYmrCNfbXtJnSK
wc13rBPsjYtAs/Inuept/dn7rbep3dFdtl6UvgF6dj3v0sCw9QnlQy+G7U5mjs7xhJIx6SbA6iAa
E5isv2BGYop1/ODaTZRzdDbPrCpHzUZlqbB59Y3p8aqp5DQ540NNU8czk1rBNuyN9ewr+9gN3Yvf
JskVHt4M6aiL9l74U8dJsEd4YyElSbEXQShIuQV7I227HUd9f+15IxNJzxFj4LFccGhKk+5EHIW/
57psS8DLQr7YjqYK15r8h+OEW0/0SzAQk45RBndpTtHOtwLgUmPqrauZoGraX73Yumq5PI8qOoO5
HeJHn6uW0cfF3+Vyv4hmfG3lZaYkcps48g7u7x5x0Bj6kodMwr7JiFvSW8XHbHOAhgr1N5aufxg8
5hEZlt3WzvqaZVaLDbfGAmPx0Kci6QBu8YPu6ILcE7+sDrGCYBHacafvMXoyNxgh5eQFq9+14T06
Z2gOSVGVW5oe3pyH4dTiAfl+Y1WF8cDY9tvATWCZqXccK7pdjSWEQtaclpAWy01BJoEKh+mU84Na
adrtlC1/ZXDJ8KPaSD4RvQBmtFQDG0zYSSI3aUtURTsHE5LqLi8bWjP7fZjg1mEKyrfYJRwCO0/x
0VYMaonVf/h15GwNKmfBBUICkD27ryj9tMrhNFnKZU1KSl/XLAxU0x9KwZ7JD3p5yiwC1x6XttPk
b7bf/hztOGFumQ8czPudb/KzOWGxNYzaYZrM2cXFHUw7CyIBGeE63IQK4hatZgQmiEjmQfjLwH6u
M/8TafLf3Or5NZ1vng2VTI9AUxi/loZAGGleT8cQju2hNN4jvxTkqosIaP9N8TG5epl41lkRHPz6
X6wIvU2zPW3FMnGV8LSHZYJ2eKJxfgNwBcCK1K7/azkXmVZtXBPb/aOJ8x0KJyDeT3wciOgH903z
GLJykGHSbO2ayawEJuiGSKqiDdr31K3vrFPWVWiVt3qM/8Q5AIMsIr42ZwWU4ginU2WE9zF8t6d6
PlgNZb1YYUge9eqcBSPjAYr4Mc98tMXM2BZYhrB2jJSLpt4nmLrfQVeGT6P8TBrG4TZ/9HEfnZse
f71b+pdgKfmzZ4LW2gb0E7LiFvienLK7e2Y4njOfDIuDydG2y+APUbRPWHE7h6fetsuwDLEKFPuM
SZ6YTUCUpUn6fa8Sbx3Gvb+Bxlxzl7GdS1+1jxLz9A68rHSFWtdlsaanhPmW0Buc6f5c9YStu7zC
R0VdKvll6gKw+x9UnL9i3qaJa+QEWt9AYpJyxKLPr8iNnbkcDj/+0bQ6cIyXdGjGw0oXDCKlHa7J
OiVrDmXO2uP+uI6ydEvdobklTXo0icicU8ESsrFNTiAVSyCqATrtI61aGMs5F5J+pGyA7de+THJj
X9aSOIVgErXKsf/igWFwHOe7t6Z1lU3FrpGVaVrGHyVBOz5fW8FqfyeNCMbhoj5ZAU4Bpyb6kKn5
yxrhXqZAeviFunCN8pLvHTt/8TvFcOXlH8qwjrlvk8qLq/JgBfqSjBjDCKi1HC5bPH2lQRLRophY
VeFFhkurbC5QHrp7nNf5/3/ZNoR2UBefwchu3fUQHUzCwOWoFzg/elWZIY3XvtwOlJetLc6FJ7yL
+FPrzN4EbPTXvdfQ7gkvOkviG+yCZpd6IKIzhJKTYB+Au0L8DTtSErWhOZH2bw28fVY2w0sWe//M
5A/9nO1joOgSOdTZtlioV64fkNNEtGKsF3/lIpjib10PBRIXUUB2Z2ggvCgmRoWeR4vb0jotJvcG
wZhib5Z6KMG8rBYDNiIKCywbRzMHfxrpiFME8iAV3yapRyY/f6ROjZM0GKVopQNN62CqjU2k+reU
uLlN5dFFRuPyNmva0tACmMymOAyPngmsAGx6PvHX8Ya3m6CN6EIEoxZ2pCUY2uoVS8pNTUB6TW8F
iru0buPs3gKvaJ+JOb1GlWFvXT/hBJQzH40jNsk0EsWxJAzHs1Y+OzrU1g5rFWyaY3Fwhux3qcxg
0wpWXFR4URo82j+oiieHGhKlqQ2ITqJzIYZ0VGuJQBxmX1CRII0zn0rzFtfuJkiC8F4l4bceyzXX
S3X0q+iBdoDhy3TbvZy8E5hfkz77e2WOw5qOAoIgtjB3eTTNdzDZ7ZFo8R/lZfY+XRo6ela8N4OX
NQaY9miWP7lkZhC/XlPPYiVgDPJCjwEKHPvIKsdvy7UNJzWlpdlQNqu30Kyek5XVG6OKvnTG7i+i
wus1HkZrnbgwVtClPhkO9Q0ZmPgkUZENx4HxYmlmAGn7ZMQNU2EVo5HI7b4pDUancjErj/ZQ3t1s
eA6us84NY/5tGDmW4ZS0LfCiKyVT0ZNnwisw23UODp/HQZZA4K59qqLYy9jRJ1jGnQX2/tm49poS
buv035cEoPPJjH/T7WgxETb2qROfaQd+puurZMeM+C9xkD+65tB52JQpZHX2dF8m564rEbWrbE+7
FAqh8c9gBDl4NZ78vPXYcxflvc0eju7cvc1mCkaAa/3LUWbYV7nRCTwAtnDVDWcv5d0Ovdc2NDTJ
XoZmgybOMULssNWVggwez7RUbnpuLzpNA/KxBuGr8BEOeqbmgnK8KgY4SbAIrLCMSEqD7w2s/qeL
NecSieBqij7aFI5x49RzryvuxhY3dUID7ZcnnYu2nezQkW5qIs878gr4vR3sK8f4G44EUmlfC1eV
Ql9Cclpnhe2f8YUCPIpDhjvSYgeBbbVVMcd923Sv8VJy6FSAnk1MBo/S+UhLn/oiI4/fJCvfUiRA
+dCmL7O6tGXP+ZaqkuuU4YZKCUObbVfcXHgg1CpE29JJrS83e+nYn63tVrOqlGheo0OI1i9xMkcU
g0XGfBEKl4ucuJNz/77kQv5sp9lcF0aSgTmu/MtYid9jOW992XGfAMh9kjGB6qBD2EBIpBc5QQmR
1JdsA8sHVp266kB6HzOkjSFlEJ7/yPAEkIitjmNaDa9MQ3ozlMmntip7F2hTPFqlW2pkHr4TN5/R
MB0JM9ZbpxvJWKHkvpuQQAaQOpvQzbw9UNv8sw2q96hcIsVmxaE+tJzzPKbTxmvdJZFppMe5Zg83
RPLLL6FcLPmzdUzSbi2d2Xs67MfPFEO/Nx5giSrw5HYaQ/c5o33iUx6Koxtaby3NyUi2Ytzip8Mf
1ETTvff7n2AlmBWm1r5F0D9pmb5Ng2XdZpCVQkbBUQLZaY20oH8b9LWrwmptY3k4i6IZD1SvEbw2
AI94OAlonqk37vJ/ArMj/hYm/PgjfrHEUzvViF+6b9snyjDewqfdk3KfAHFSr+YJ5k7sF+CeMgAB
RXnNHQ24jnM6cdju1DvWE0Cuu++axLx0iZovFIBu0iZtgdjlm5GhEFcvQSzRBOndkQiMbTVPFLJy
7mfhFlyq6Rd27//EvOrOpbzyPJxNnefsqW8a70Wpf9Dc6V0KqzGBwjdwygYwUnMhXussO/IROA1u
Sz4tlsmhXpC6rRl+OoJLJywIXKsmvfLCAgcGjbWhPEhuxsz02L3H86qoRb5vjDQ54dmSbLS8bWpk
1lugHFAXOP8Mf4cdelqXsj5KLwTPT7vXLols7zy63TqqKTDMMzv5ZmF3irA0dVacfig5f5hBgzNn
1vO7mbLQ6ciGgCjMrr3FKVGZBXDniP18L/mM+Nl8BI8CALkXEG4TVR5Qj7snoNskCh4uowCHbJtU
B9cX3QG8j9o9q2FOUU0Z3gomxiSMjDcuRwKd8HRFWXrfhqwPNj3NH+XegUN9DlCR1311jBJlLO7t
AV8A5n6IL+pg9qQn/BQNGZJSeKTDAFNTHH6U80Cmu41AHIS5MZCx6dl2UOC4Fm4T7ZCBnat2eqgC
5rPVMmQ5xUarnIZHh0Hr6Nfy1Dp9+9JAlcuQEVeD2Tb7Zmd7/nTQVLArr+JtwK+Wwzla2zRr36NO
T5umhwSno3S8DzO71NBbCP3LH316N33iRqS2Z3maNCz5/+/flyV82aX1SUb2m9Oy1siJtU9GNx4B
wAzgWM0RF5J4GVkhr7FjjZjTM0aEgZ5bWg7DQ5uIo0VJ3YEI9q+GRm6qD6bjf/ui/3/JtbhAMAAR
BmgMNCSqMLvfm7JdNEcRHPtQ7LQkG65NufjP/Xg9UTzF6oW+Ey2giEnD9h4h6aWN6H1cVqLywGnE
4E2q7puytOQd22xHwGRk6/lPVvt5Kv/K3MGXQBsp+ym9o6n3WqTp8LOcv7WPelLTEP1uKYjvaeLA
O5M2a4uuVwDslbxos3iZFNNxOgXWI6B9cEOxXESuJEsAeBQXP21bMmVhegdKR4PFRIa6zW5mD5It
MKafZPSWEp8z1ZIVvUdlu6ptJJsc49y0BRtWvDauc3KtwjvI9KpGv4MbJ18wjmpuUuAVFp8GaA3z
RxqGAuOe528RSIfDVHlyRwEsvBBGOrfsytuIh/9gWn1FmVJAb5LttPs5GiDxxO2PbAKVlFkWszQx
1W3u1OU3yvGFlal8Fcadvmf/XDSs+qvJMDFUcWS1iRssDe5PKdP4ikqRrWXpRbfJIaAlMmSpqLLH
vbZ4kub4gqlM4O0bW8P8nilZIJOXT/cx+5kUQ3ejRCRYwaLPv43Zs/FshMW+Luiqx71sHd0uh0I/
TETKXUTr0PfuLHTqA98uWnuzvsUeVIi57z57JvYD3Aq9i01lfZvtn6CB/SmN8lU2YXjKKv3L78rv
UMIRqPOYZBWVVGldqn3bGNOxGsGTdH147cWQv/cpTgc41+XyPuKzMs4+6PqTJpODa26tMyBxeXhl
/R6tk2m+ZkH7j7GjuPZE9dELH7a28l1Kb9C3V5Da4kym3Oa36rm3QWOL18JorSvFqrvRMYHB6bJ/
Cmqyt6Yl/6A/+yyH6S9TOqq5z4F1cOkqRVAHURlyK3Bu42T5Fzm35rVSDjk1lUFAqGew62YzXtit
MmqKhZlENde6tibCx639mK2f3WjpR0OFHZW15m9qnMMjWMKKvKGYn1blNIdALhWYyx+jwokOmAf5
oESmeaVmaVX06EOqUke2Zbh5/GO4gOmcqnGXdaxD6FqJQxy6HzJFkc3zOlpFcCIoGPFrGoywlR5p
CIgObWh/YuzdRdQGXu0ObUUx1G5NL3QPec5cOPa2/8r+FYcpOutu5GOvXGTwKvldSU5fgzke44rL
GIZtsUMfPHoC+dfSFIAH1lscBANJPfgpvpm2HCdmli5dDKcjGqddTKftduhCd6UJsB9HFPtUY4pS
nQ9pikbsVaudTWTCjksQutdZYHFPt0zAPEn1DdlH7Pmh5JG1wqHzo/KaxHMJRxTnSlAQYJXQhobi
Z+PqZl8nOrto+BiZDrxrMHkxfiRQBz3P5YoF+rEHnJkQwc77qjwnmJd6wTNlcIjt1WE1YbUtN5FW
PacYnPz5cKPg7poyXpxtJX+bwr+YmiwqVQ2YfXor2qQs89dF2PwaRvr04OgYB19tTDySD+wcFNBG
Bs3aRr62RaOYJqsMVyPpeXPyx5cMK3IXB9+qTN+TNLWfquAahDuJEmtx1IdumP1oMdnPuQh+hRbj
NWtj5nOBhb7rxHaaGLIzmzMJlEzz3lU+zQDS3OD1pUijKX9YSbgOR7O95WrYDEyInU3kATDnkaUD
jlMLZilEt+xBR0+68SYq0AoMBg+VhfZp9hSBK7u5lg7lI42V/JvTFp+lXTxpQLEgIjLc+aqgFIz8
FZV5CYbOKeWYGPYrspcCBjfvhzl7+2FoqJsxFeZHHfdoasRhqabxdnw2oz2NB9Wq5L+YUGRxnEuz
OtIbe+iDeD41Naot/A7ojuhIRODnOxWc1ABZCviM+IQJKW+1Gf7Je/7p0DdMbUWrcCmMBPjJb2yt
TsV7/J7rJIiDAxbwg9bRhyi4gXpyxgG7ONrBPf0IS8JwrQ+SHyB85HJ2ra+hjy84FfotyqTaz5w7
K98b3lUZEwiM3WxvoBRvVNIPu3ZZpoWz+O6RFTs02kpz9zfMtIYPBUum9SmNMbC8YtP574zIzUVn
x2XJQOvoVZHeSDjf9MaK3Q4vYfsjwrLtSC2/w6wudrPpmAeshl9ZPn1ip0flFgbQiUlwbwA+lMam
dcJfVMFcsPRhWb8Pnnxk4/gnSPUXXRbxMYsqAsiIaBY6UeIi2knaikPhH5pW/PI4krxEnVVv27lb
7Ab19r/fNgI2vW5k36z4Hj094XX8EHiPosGaHvMIz1NVaGBjAH3E7N1t1NbBe0Tw0UvL76yoasRI
MtUQewhwtOnLVPXTas7QM9m6BDsz6v6KsLV3rjzYCC4ALXdUTydbytufvuHzakTXuG3b1z5Cg86r
HBpMNn21Ri+f2LPE1pOFuS8SIDB6Ht8LQfQclRc35XiuvUC+GWYM0a37hVnc32qLHZ2Wkmh0LXvg
cwuwovwu2SX8TJZxLnepj9KxdRosHKHYgr5qZvZfQkcEm70pe6lxl2nKbSmdWfbFjGNMfyFCeIea
WzLo4Eqx613tg4CjbPsU0lC5iuLmlHg+96eeETRorGHzM0XGW2doQ9zrlb2njhYCaxMppuyQ/HrR
TtuGKsUNx6QHiQM0hZTHALXXmEnmQD8w4jFVVFvObLjM2A0RmES0sBb/slgioGVrPDmRH2vDizd1
1xIQGtvpGrvFn445HPJuARsLYYLGTrws7CcUYRuH3IzT0JDq/zaWuA73sB7MK72FpKTCUeMLL+vj
1KqK0yirxdZ5HXmfrtjTkwundVgClOuZEnFpUMWui9WPIB3oswZB3OUuFMTRvhkWrnb2XIQG+EKR
ILYRf0LhF1ggZL4oPnnnbDord6g/WWMgl6c4c5755F7h8k2UBMpan7LW/llY9ESmyd0uULh00IZQ
ELF383DBHGMFBC9dUEfBmBnnieBH9y8LM/nmTY6xi+VkrPPS6fCwm5+92b8m4eBj0Kz/o05ZPEqo
HVulNgKrXU3frUev7eSU17lxQOzopj1TUmckGECyyTlbdjGgpdgRNgiusjbCg9V3jrGudc2ONk07
BDnvy6+JgUzVfABGCp5kcad4FMkSMa/tY1DeGhGXp341U9h34f19H90h3LMJpWQjtU+mU3c3nsAg
j5DXuiKCpsqGa1txTcCdTOQ9KWEZu+qXlG7HmGoYz36ajafOshNEYWy+xJtWtsRVzNJ7OFNH3LLM
us5TvPPSoNwGwnfXc9AAr8mmkrQtIZk4m3Ke9lm+GjSLKaYocWwcQNj/fREVB66kG7YhxckbB2B2
ZJ1SYVj7kb2/coEU+rkILwV2wUPRqUvgkEWgCI+PcpT2F3PsVlUXpNcWe0qX6rvVaVp1POeCfhqs
ImW3u16yBpWNC9e55KIf88zbjLGyX4bA/z1N7dmarProl1aAmzhITpE17QwjGD+L5SflYEX95FI7
sUlFM1xs/WoKmt06HtY46xVzO66GJJw1r0eZrRuMsN7sDq892tGKA/3M+QoMgRq5iAfibOFkcZMH
mANUcMKCncUEQWyGarxKAr2Rpou1aZDBKySaM+K9/xpqMzo2mA9QFNVpJBo8EBU6edrUrIwKbEXE
VujgJInkOZ06DlO/G5QfbDGjhJSyCSwQtvcrxEC2amSb7xCQUDd8szqV0nrxcnEIWL07Lv+0itV8
Ha2WW+tiFwcTBFoous3Yfva0Fq+IXlTHVji/qAz3P2IfrMAwTps8jrtLhTqzVkGSnas2OretTrls
yawMXvlu4FhfRj9gQ4hOW2OCD5zgLDtNEOAgeXGJc9KumUHMbdo56hW+EKNRcy/D6VmjYO4cU71M
+OduhtHvhaTQi5sP8OHFY8HzgP7wsZ93CQYZ9oZ+szX53YVjYlEaolOIe/1edeVb0tHuyG5D3kbb
xFhbV8d6kc8RyL2I2spknk5oBPXi5a3wEUNkmPPg2+KcsCa8RRiiURkzUe7yzHcKEkYDlHcomjb1
Wccpz/4lJIVsAzBXHIitdGp/S7PqpQvgsxcwjC5D3TjrjFoerJvJylF9s6WoGgO0RaWrfuu81Dl3
remcK9eTK6sasq0MAuOUZ8Rd4iw89NS+EoGSxdZZ7Ca4X1ZtjdZI8x+197P7E4kR65DA7BKWhlpN
c3czGphCtgvur936I07zevCACavBeFIWBw2F9ARkvqiMDhpNfh9y3wSB5VcvoDxegp5VLpQIGtRb
GT0Klp6O3Xz1PLJqG2eW4YzDvTL4ceFvyZ3gAYdSiLvn0oinN/3im6nDkGcY6CdeLoiBW8xzc98w
MctxV7Rh/4A7Vqxz1q9LbSG2SV9Z10C6rPcid97kOTdlRRcxj3CVXgbNYwfzULCNZZduPccGY5mF
5SEcK0TsEZ+O3RcnykX2tPehBiTvnNEiCKbeeHK5zQ1jo9ZWg4ofCXUxMAbuiNtfQ+Twk+6qvwRm
xXYezRuQJHXK5T1HZNkVgn1OigpWMwAyVwbrKnNftUdrtYjb/F4sTQG0M6dYxV5AQVarCFcKEAdW
PmUaEtnsa2KcU1XvK2SupWF5RfN7umt081KFgb0fFGbk2nQga7dTtsEOi4/WHl6AXRtOvCpY+p5a
wziyQ3Qx1+pscTDaD7ekzGcJ+CvdPD0iZMUgQU00CnHB5m7PYdwnT1DWZ2p/oIDUeoVCbr3M3keD
H4OPi7kHwUlAHxC0jfOQstOAiMUEvcwr9NOckgdn+PykhZhWSsbPeeiPwh7knfWoupMuk3dZWe+4
kILdfrB/5ENQXVO7QaJBAqhFXG/ptGQDZufRRsGnoqaq+VJt1MGxsZN9r5EdGlkSlVB9ciwsXRzc
wKY6PjP3ZtSEq6GNHpEY5z2FbTfOVDsF/BasefssFxapbzm4S2BnoM0irsiUzTsy2r4H4LgdK5/n
teXnWAqNj8jBgkTj99JkD4sZvv2ausPo6BRo240XQD3hFk1298vhSYy+0uGE9PJjjeZZzyWvHYh8
co8iOWDdwI/Bfi8a0mMbBnIfh9t24ioBm83YuW4y3vo8GnDvYmTiVM4CLjv0tfGAe/4Jfqv8zby/
jdChpqEHxU+/EX8p3frlRMGLPx5dSbOYb5tv4WQQJbITuRowalc5MYHSnm4JcZljgoEimvVwiH33
G47Pra5dEGtu4XFq0i7oHtR8xjDOf2ojfGvJOai9OXoOt7Ga4u+mzWCmMFxx7o72xqT69zGfXyaZ
WMBEtbuh9vKrNkGSePns7BZUqiyEwyGb5VPIMgBMfZrotz625r2Ny5QPYbqe5+o7WdBvaEQE+big
RdofEzQpo/ROdcAuvQcwyU1jPhgjaQPJUnOnKmtdx9g4lPKjPdLw1U8GZx2WYt4PLdBG3nieXwRA
cWm0/4yARK/v1wRV8/rci/LhcPxEj/MAxxrztcJ8Y5PWZGrjQI7phWdGDsBOf7Yy0FsfZVf4DTOO
960JM67joyw652IkqKrxmIFa/WvkFEzYFrtpo3ql/vsPit8PFAIvNPoN/voXP/LPbQ7+MR3Y52ax
ImGh/nhymrjDJ0tIgiiWxQG9K6CaI8bwLzocjEZM0LlyF59EOdMQYT11lTbHciqfI3MsAgLo0GYC
xxK2k7GnDBf51I5hm9OvaRri0+v4FzKbO7xGQa+D5tNV1a+CY9cqned/gJ+Jfg96JTMMHaMzv6V1
eqRdRCPbfk+uV2BH54M/GTdMNV9VMnPBKGcrku4YscVLBvkORpPkMqt3GBs8n0tCa4O9KbXzMcbx
a5Gb54wNmjPpg+FVOyp6MInSbWdHPzpdNOvBpge1TpKYYFL2mXCKo2ae5bqRcMvNsXHb5bQhGPeW
kguDcipYVdvOu9QEKAJfBUdh+cXNWV4u18A15wXegyyffLd6+RrgHbwj7Kp37XLXLoMRlxgorICz
9QGt4p/PuYiZ1ER6UmrGZOSYO36HELPrcOqhjl907XoXuXyJJgSmmgx3Btkr5lh1NiLL2/qaxUQb
Vf45WPc9ozsUHPgpNaazTpgmQQPSFp4/Q4BOySrTlrE1c+ZYm0+ZilV24yST3XJHZDdt+7+1ZuCJ
GXrXncrEbfSVOrSt9zUFyXTI1MKhMhuc/cN+cI3iMg9FsxuTumY9hHaGPYwIKYsVTqnqNvWskRw/
fsHs8WmrsTl6mMhZoyG+JHn1S7SKWDGsgKC1aX9wRb0pJh8LWzhyuqlOKio+DLvo8MP54uDr8ffU
dNfekNPB6om+5BLYOlthetEAwGBCb7ZUcP9VFmUCnPq3jRXgc8js9Jz7CAsR4XMAqCG3AkWNtO+n
X4bjOHBdi57KUehMVEVAQVo8qcMFU7a+jq11RNpwCWkmuE2wGOH56QpEcDIYZp0C6FXxsZP//ns0
1wP580n5X0Vb+Kf/voTChLqbpc1GeB659dghwlsNT6DeMLX8zyyY+G49W3Wig2ci6uP5v/+Vpfjh
nLaHyDpX8mHhcVl3Zob3I2fDyq3wb+a08ani8NuSeaAvJh04TPmvIAoYPW3OacypO25oixfOds8B
Wsqb8LHlB/672XN5VTZE/y4gO9g1xVdYRrfWIEPp5lQOZUx75RCiOjSwLEIcC7ZHNl/05T7NoQfE
nU08sxPeNqTym4Vjnu5E01pnyo7hIJT0CtlLZgf77rKfcPZZ4du3PCeI69K9sY9yRIOkCV6gQvgv
Ao/DVo9IGk5iv8QpQI+K8xM948Qg2VpaJf6D9sJulC6dPFnRnVHeR5cTfZeLeWsRT+FaEPTjZtGt
6St5NDPcNkN0TDkvID1daxTHA/AWnqYl2xGLkpKsLdmJGQYkfyvCyji+BryhPHPtkEvR5FQ3xuFF
LF8Gsnls87FEFdUsjpnVfjUFsiJtPh6RaCL8GZbXmWcM6KcPl3Tmyo75beg6A9E8tm/UhqiTY6mH
SOt2HzQAsh0+93TMPzwTLBgsqcOQ0U9BCtTnkdLJlQIOsUHICdkhBtgV8apv2JPt6Wsnf9d690Jj
nakIcq3cLDZ2mc2lCfHgBsllTOyZXhFFbQjMwn5ECcM2rW/jYKwUpWdHm9MFCFYuPZR62xz6J6hV
It7uM4M9dEeawSQpbAAOMjhanXv0Wn9XGUMOd9dRT2VhxWGBzIjvG/hoZbw3fhKJavYhio+q8PYx
BvWIqNp4d4kOnvnd30fNycRZGqtozf2pqmFfEBq/BJLy9QyzfIoXMXTxDbLXIjMX8IuVvX8Y5XAA
leZtkxTpyo3+4mUyd2rC6ZnHOr7bJj7w2MQL0/yCqu+/5F6ZvaZyJAsmIySE5Y85C6zTGHH2caMC
6iIFPPUEqg1hPIdzgFtVmzX8B+t3VwT5wW/EhCOmW1wo6ZIUL8gO+9ti9MLdZBpfwLi31YQvx4gq
ooc1ebWyI0M4c4MNfesjmkL8d3bfHqzJeZFujLVPJuOhQ7e1C5LiSQVsK6R3gyLBYpMIezMxAly9
4bczWMkpscfgBBL7IHxOVInp/o+j81qyE9mC6BcRUXh4Pd63V7f0QsiMsAUUUBTw9bPQw9XVxERo
WudgaufOXJlcucjnc0bktZ1BRK9O9viCByu+/Ptd39SvIgyDA1yOdIM4M4KCBR7pRD1MF/c1Dimo
kBi32JWzgKmUMxyaFgOcUzZ76pvLV1mPAKiQXZVV/pBibJ/HFERuHVfUmmX974pT/2luZYqnjsM+
Y9tc7sOo/Ri0/R/dCc1Lk1TxVfr1RxY7I7K7+FM0fcKzuyxfypD3nOKzxs04kavBf4b6eOpbpH6W
Gj6wXFCIbbg3Gopgm6tzHKcErKec73cpcEK6XMjxhFhXRbzyiojERBBeSNaEG2WYhvwOqMcy45MD
z09MCgzbznETdx9bnnotQOkCiSTI3P1SrmdI8FryxSK5LOv0XWC523VSEQHCU0q6PiLsWMlrVDTy
dR08qSxmEjPOpfaRNZ2s715Jq12XHKMv+clkG9k+3OAx+gpjzwYCuW77nX29ZtiVPZwDxSGDp3xy
6yyOWgsTYOeL7q3Xfnvw58DbBNFExUdMHKyggPPm9PZlCtQNcdEFdNI55KPtc0je6kJL9m4Bv3il
w/mvSu3+CkjC3iTNfyPX0hNB73FLazlezvDMwl2fR1P3u2IpCIGwg/NsGrfctLEuYzfcO2aaTQDI
/UCmQzIF2hmCubVLMIrQZZE0m1y2MR0YuHmh0uBc1ylIga8oE+XrMGrojF38h8qIa9zW+sIsUgKa
5mwcNMXbUozuyWsLiqSY6tKSTTWOJ3n0WmLwWZZ7T6vak9jF7zpKgLTwtCe5KWPsVvGjj/3klnTF
d9QScddxxGQbRXh4ItQuxS9g+bf4DLtTMerD4tbetRPxW4Gt9FKH7Tet3FNInOXg67DdOSSDqZbo
7dUKHqMzkyYIuOuKKvukqbnewer5aJTsLxifccU7wyWtn3y8nM5SvFgGDDEIgo0/2OFb7KPqMnG9
BTXGkFCHwT4Y25MVC3WaYnVswiB9xBR5MG+R5mIBvJt4mm69Npz2TkFTQ6XJl0D+FDeruzIVPOMb
029jlO61nHlWC84vefTwaiRJjvOAoLF+rMA9sbWmfc1L6EEqkC66pfmb00mxRTDs9wFzlVLDp2Wq
+CaXmuglUWJYfl6ztQ1R3zLp6Uch0uin7s7OhvISuV52nLvxo179tXUUcxQLSEBNrcRVkLgzeZ8l
eXZYVEVR7XHQu7N4ms4jopTXG3k0dfuWSNIkY51jEqJbxFMxjmNjvSaRecUFlZ3o48ZRYOOXnTqO
+oVLKwkz4JNoe3EWovII3jXRPRuL61Br3ksk26/KDezt7GKQdJqu3ckJbodWl99yIvfk0DTwD+WE
ekHzn00z+nhBYIQRQogztR08WgMTY90ouFHNAZmMGowhSrZkWgp4pqq+zkY8VYSAj0MoHk2KdTmJ
GCTc3l++CPU0G7YVxaYJfWffCaB/i/kdlo54RBMvpkH76tAq+TqKbjl5NX9lXRIGq6lqXDoX+10R
/CFDT1nN4Ih9OuovTn3jqUdOvYXU8mW9R5UGl4+sva+gjF54h3M8BJDwnAu+9cF8E66JXqJOHYOo
woCbln8qS+aHJcSkTu65ywSb39ncQ6vsNsp2HoDTnaObCeejru58FTWl5ON/juM++zSWb2nem3ZL
FM5XO5qAtavovzRAOjY1oEffsluArdVPTcz91DjhM/TOdsdMzuywNFDOOXbFXe1flW3860x7X6Kb
PXkbyrgUV6iNVrnluPpAsngEQDn2CUTVG44lRFul5M4h73btAiH484qUHpkyv/3bpAbe8tK2M3HO
qnqVuaHye66zu8Wb87DUxX/2IuNdGyClS038v11LxQIy66uRMo/nV+wjez6UbdxCcAKUwQXfhG+Z
NOVpGpKnylUNByI//4wwSJ+kJeQ2oQGlNoN1oH9gOSJTPrNOCk5iKiAU4GvymuZaOW3IHhifeFPw
iinpmS9BUp2TJBfvZeatyaJfXVIHJ06T836iVBTjY+3RnPCUZTo6Bz1kAh0yz/ijj1861/NVNNNa
W44NIMW+nLjuMxhl65JxvIexGU5kbP3yJYldvQUQTPgVXb8KGEq6mIVMisvq1sk+vU0jr8Q55GyM
q/9sBkI0bTmzvgnR8/PiJ5Zlyn4tglwANSAmfHTJ6O1wK++WPghOPAN/YOtgIRjNzT4rX9osaJ8d
Ak7kwq1xmxY7TziQyvpiudHZ03cGUnKp4ycntV+xIuuzr7/13RDfiKPQXfCc4TR9Tmr11s1o/ZE/
/ZpqeFEqcn9Shz6cc6NaQkooczrkAdiVYKICu37xvPG2qGM38GX0QW3x6gzZM4ZQdrGVsla589T7
Pv/rzURnFT1B1UGYcCuKipmktp7bPlhOfjkCGosl2mdWdLvWZO+d19F75f2K6iq/DpoEireg0miX
rhgRim/WGI3nqqBBLwoX+YbWcHL4m10pGXgz1JZ62oq+lxVQozz4kyWURE21c4XHNX9M/SEg4xLz
wH3hRKZgMRc4B1G8gKbYf8eAKk0PkO6mVBjRI5n+JslMGnvCyDBldx+J/jrPVXUMOkBRMszK279f
jOEL8lHTN0N3qDAcvkQ2hjrwzOLmtjXpm0y8LViV98gN4a1bsV2YRcNbosePFrwo3S0sIGTHY5vy
2Yo/4m6L6I06QO+5lMkVNsJC25YYd24B03TuayCMHjaBwTrhS4xAizHVR91u0ipEhsmeQn/hPISf
ZFvXawVER7KWlrgTno4FT0d5myq8AQw7dJ66jwaj2FG6NCMZVpJX3CE86ixGcMgAFJReS5/g71Tb
p3WlSe2BYlWuDIFkPF3SYLdcOlwEwJQdyTK4G0kD9Fl+YYKIT1FMr8Wg0eUHl6Roo4rbpNDwujpX
uzFqcFlheALDtG7DnEpeimzA0zlvSqtNN1RmfEEVzl+xan1OBVIykhr+ynBlp2UCZbn4iqZeXNVa
L2i5FI6mZakOwFiZlUgYseN6Etmr7DlqRc7gbYp+gBxURx+LT3asnEpMZ/U7pte3Fq6ew6jKyit4
7kBdRWpgWxHi1bYdKnoF2PBkCHERtjyLNUUYfWO/ZVn0Kb2QRrbU/WhjqPS0nGFApjCYo/CGYbAd
ihvPtvkPLbO4Dcnf11sczT5RDB2xJMBymZvmkLVBsUHMpHBmLK8DNowNge01qxaF9NF5896yUwwD
nfvCOY1QLRSQdGem7L++xv5EtttMeXqwxgx9EiczF920jWoKOMeerReP0/9mNV3XfSZz2VuDCJ5Y
0S8G4gP9PR1abU7oXrWXXL9lMK4wQgMdyjN5zgmy2zHiYjnhjCtT1F/BO33yYnGTa29YpyTCqUW7
VTsGj4Wt34sQHgZhXSf4Uu3nkuXUobZjezdQKTbObOqwL++gYe1gkjTXSdsJXlSKRgTyOMGV6rZ2
4s4hWqEKg8/BSi4LntmXGK1in0LGO4RK7GzVXGG2jds5bdtLq8vXxnjw5zkpTkNkjmObvk9DCsGU
MNe76/dAbjzw65VmgGNeY9PaYHlY7b3x4P2XJI3/YqUivBGqsCnSoHGsDGC9iwZvlk0U1s/Kbq/c
VuwJWuHicop6V1g01zF9xxtP2AUtUb9mRyW3PpBn+gSXWzAL+3k9H6Gx/wTBrghO2vZ+CeA9jRVR
Xdtz7lHermuDPDsuCy8Mw3wCDNN5oQmrpsecfzR485ZUJw9czQSLJq4ThtU/BY9gajuc7w5ndRI5
UBHy7IHkWD7mIUI2iG3rINPF7OlBESRN5FtqGEJCHCavbm89UlP/LJaa3KgkWQOT5hhzy+/D0cNs
jupMI5r5dKwhfFQcWI7kTnnzVPyc0XR2x3gmLMZDwVB/66u6PXPWiQCK1Zj2ZgQATvzF1RUaODa7
TtqqxNHv0uZH/g5Odjo7vajoBCBfOkbbIGqK64iTJ89F8cossFGDz4M1gjKW5jW8NnwFsC6m7WgA
2pRg3IsxT++UU0lVXWIyInfl4dwv9UtTW2DXqDLhkVy/iTxXxznLxCmjqSpvxSs7Yb4QQ4O26YAY
OF3xkDN4n3Bpr0oLNHOffbiiD2yjWcu3C8h1dp6onEwpnDscFg7sNHgV0zUqYHaHU3BAOUlYNhka
LJwhfolrG4G8wEkM2pBAILr6tgnm+FiQU1JG6JM7UULjAIoeHbbiWc0eWHAK5S50iFIJylxcQCJp
OLmMM6x1ypaJAU0u5jieJs6PcAnsQxqK8O7Bk9vplTzl1D+a0adrz8fWiL1elwvmKkuU99gXmzzs
/fc6+PKw7VzTDAMWLhPnyQrKly5a7I+Uv2TKUvfaleuDCAzbJ+8Q9FF5EnHwq8+dc5pI/+4ltn1A
FPsXkB6eNOMADjMr2XkO1Gw31Mur378CPB92EkMzXzyZXxX0NPFgF8k7vs1u5m6x1LSumxdmkA7q
UKgkMYzQpdOm4iVK3Uyq6u/9SNx/7DRT7ALTImwh9YE73EHNuQyZnuC5/GIS+Du4JfEnjEQQK2K8
4qN1KubfSwvrOwZHuzdT85PyVdQolSly+mWKockHhehwqo/CNN50agmPWKDeBo1WHSfV8xA37qkd
8WLjorRYjizdLu4T9aCoDiMj0D8iUz2KfrpTZUroNGXhIhzMF5mcN85s4/5hJsP7AhxBNOZQy4qi
wMH6EdtAHMOR1S6v4mgTcJQ+2r55po2sOtJdBloeE26sjUM5fENHQhF/sXol0+g/rJCMWE8/sIlx
8M7RjZa16dHZP/1y0k81MSkscDFrFlrQUMmeqen7mVWKg1M57PRcrDXsIfGY6CkHGUBIp7H2QslT
QnDiKKOhoKIk7X9Mf+EDHoxbiu8z+R8K69zznOOSsaX+cIneblFU1rhYco9DFghIotHVrr33yMJ8
o83inx2WMeRQq4hjHHvSWrM1rnWI7AN6C5t/jxGMFgLXIftNdhXHh3pjHR6zbIj4/AbB4natodQt
5/EOfxwUmFCw/yKd8oyBYLkuFFEuLkXSuvxR0sF6AqvrPnqSjcQAPuhA/0xGAD8VLsLrhHKPeGsY
dDF+6cmjX8CaWUNFTk7Jaom2G1Vya1W1OKROjQcNMmSc4U8urL1xl/Rnnv1UlfsV2o652ON8qlk/
gwT9K5jZ7h1SXB6FzAwlJYt44ffUkQIUMEQsYrhz2BcCnB2nEl8Kprbq56inv9wf03kOzBOOSRb4
Nj4nwkoABHsfe0Cqr5Xv3JO5rg7l3PkbizTXWzr459nC+zUX73ZLm1syR6DHQiohi5ZzCewcKuTJ
oHQQDDMft+0aj/4XWpomjwx7jxPOT7HzIzfwTPWtaFtieXjqhsU9N1n+IQr/Pe7r6ir8CImw6vCG
IiJiiwJolFpYo8mxXolotVvLaz9qyeStczowKaz2N2Nk0qcxl9kTIKKAAu2JNYPFriBiEtSAzO+D
HD8TM9DzLvRM5eRCvYJk75G0DXlXmHXTbLwtRjEWpFPXXuxKtBd3/QWsBmgEi/9wFP9ZRpdqyrYA
kwXhrdHJNiOFTlVx+uKx9ecjW/rdkJdvBdp+jVv6sjQuBLBKDy9OMZ9wqvR8UiNxpSqkX6j81XGy
YaXTb8Gmi0OFRz+Y7fH8T7r0Vv0ylnQydio+wTLwLox69QGSxg9fsmYgH0SjouPl91xn6WG2b8j+
7Sbq+uKuc9YBLEv44f2+e1GyHE8BrRBK6gcR15agCEYq6bDwwqgMd81NK75tB5mZHeTYYS7wHY4w
rtv/qDzf3f/rCYbem6NhpO/U7X62tBIf5xDjv82NuelXDrfO3F9zMBQb1D15oAN8avs3pFWMRsoF
+Tn0/EdxS/PWtTv8nj+bGnm50iAmKaE2r0aPel8Qiu79ut4gAI1PkW+95YIHcANocWd6QI+m3CvN
UzqDW3bhZfgjHQmpm7vIEvlEBV/31BdwKhxnZGmb+0+D76KxN8Elw8nHOGf/wrHUYYvV6RO0MYKH
eXFvS/LmvU1qHUKsPGJ0jfmuSmo6Y/O2ZDE64vrHdOHf0eZsnqpQMxRyvurpeBzbgUnHjugbqjic
lLJ8lgGWhWBNzKU6tG6sPL+FLTYWGPdPo/K7S4fdgoSofZigJ18DNL9tjN8M0gJZPEMG2O3S7oQb
HkL8aor897tZ8yqsgen/s4xZdK+fax5W3C3BcVgogbYELVZOVlLHjqeCd70fsV8LflljMh8i1bec
dbnCYYYDCGYxMFVzdxwzNuzz3J5w4x3dwbWZ+gClmHbWzDospzDHuzz1t6oICCx29SpWksUg2wlX
LKzNvhZY/VJ47Zd/v7RxZu/dcPnd+NXbzMHrYQHVxA+Etp4V5R94tCyVgK275VqturgpM878ngY2
DreoO6NItOcpLupzFxFMo8rE9aU4VQYuCpfks79S0P/9IjrKQzf/fgtYFhG0F2y4y+QLMiG2OOGc
JgV3T7KX2hjS2Luya9fS31QcHYn0BgEqJmsks52Xpi++Oz9hHH1J4SIdSYKyHRLgs9MI08oq1BVL
pC6ktGBY9Vwtc1vfk1o8UxTKDT8Tpsds1GN5kXxoiUtXKtTRzULq0QNeMdlB/kZooD3FcfeL49hL
HhVHGTu3eeyYZEVJ4XRmvgVwNKJFRrvYj5GY6G4ddf3T46PjksIhE1pX6aUPG+v3LnLMBiChPtpE
ITeBKfW1w0d49dbfhXkNv1Nap3B1Wf7zW3YRj+1MktdYXVDHoGdTMfUovb3tRLuiMEebcMojjdPv
QgNnpurttOjkj+nD5/V/Y4groqHFDKAd8ovFyWFSz10xpyh8bLNGJ7tNq7uNcSAjJcROKuWjwwNg
NLa0oaq3tP0di5aXrojDKx7Q32MxW4cu5XmEkMbBu7H5d/OL21+19OiY9REGh5Ei64TV1bLQZJXk
4HrWXxJUtSOJhStRg4m1wBLtZIbEiqDBwZN6+aXsg/McdQHPZRwbaZjZD46/GPgVTPPWIEWUefmx
JAFBnJ4Gs7RU05mdO0GjQt9YDQDfyGCaN9hX0pbA42DnF/YIZmvTzQJVAg2vuBGDeXdcqF9lM/c7
e07uoPq+RkKB5wWGoFo+/cYcB7ojDoCdafGUfX2rZbw+L+Z35Ex5I+kzvGQ2m9yRRndeJxjz8BHh
A6NQM+B1jwy79/ELYiuCF1P1OLzy8cKtW5yNCxFESQDGYYYtjtA4W/n15q8ZaJS8BilHPoSjc84y
Hq0j6neVgPIZDYBdy4obqKwxImAS6Oqz7DiL47d4IliD4oWIih7Fqs6p2B1H1WdcpQxjqbhjX3hv
CpxHqQWgR1td8G4Czhp9tCRcWWG19bvgyUyah3uL5Tga7tNypz05PriK+az6lhSDuXi5w/Z9RX4m
3i9X8Nonx/NzQCDahmvLKbZd+J+zXT7lcXptB8XCerLdUzkt9ELWcCeyMfkSc/TqufifUY8Jhhbz
DweEwV4HHsNQ0oJDn6uvwTiwbXxEf/ybEytmlxxWDLPKr8HCKOmfeyeb7mBn0VxzFLAMGtIWDhZ3
J/6Iw0xlRGF18ynzy+YCcI0Eu+hZOhMWPLQNfaGgroIcZ5GGl75zEg8VGvVOtOhFnWZ97qC77NWI
JBCONJ+0bnSZHfNf0zAbevHBc0Fk4sbYI5SRWLKJXeRLF2J6ohQpK79iolYHZ1mfZfH8YHE5Xuig
2PEliMtkYBXhyThBJ/AgIqftuZfeJVz/KSJ/dFLe9IgCXtVTENTrIe0MvMy8LMzGm0HhN8T3dZjD
vF02x9BIkMBZdpLrbabipd7SFU/PE80KT4DLgBS4HWkm9l28uh6TbXgm8KJfjjTLPC2hxlimFF54
8jDnvuEKU2HLn95hOKqWc2I3THQWjPPIGcONUxUPx6IsSbdYdj17JF8f148AqAqGaoZEAKS3dswt
6suz/ETtyGc312/cU1+cH+yXnoMrLbL3NvP/tA7H0BUTFFh5/2QsYc7xqN/h3TebYcahbisSPSKk
iomVRpWnQJWL7CA61d2Hsf/GKhs7BlkfNp8JafqRg56361s+pMnlXJsGX3qBQ5MRluDszOFjtt8m
q2MaRuZ4wddFl66fsLu2J6H3SZX90ZJ02ujzvrTNezhT2xb7rj4i4KRgzaPhBZPAvrDVSBvIUpD2
zcLjYo1vRZBeCgYFjmLZe+pEvNgy9RVk2CQdYBsFy5Sm3wknU6wz6H7+zEZYeCLdTAaHNvff3HB3
VpyIHmb4Lt2EcCVms63Usc9H7VNwApPeTouCGYt6kgF+5VFPzn/jJMfDvPqxSyLw+8wXKTgrLAOe
xosuebyHBTmqITsY6P7bquFHF13zowjtZiMtElRK6HzLF2m/RwMgVioLzotuxzcxkytKqqbfLLEG
QUwhBOI+MMsTD+T5tqQv7NWvqXa/ljzPDpORCYyw/UARLsAYprhRtA+nsQOEmNE9YqP/T/r2XYCT
Be/hBtC07eAK+Ah1k8ch7m9eD6ALunk3jlVzLwbYybPvluzLfyeI4w/BD+QL0keN54L+SrGSl1n3
4YiR1OkovyEhLwNYLI9AKV4rwgJRHUYwnJ1T2pCZTMI4ZliMrlMOi3VmGUCtH8axug2tTWVFZo8f
OyVNZk8A81f3FvRYh1lrNw7gK49lNLYXcPBlnB5ndikY24Zv1IuyvZBURYqcU1miuTa79nPwxDN/
SWuPcR4elGvdpRx+BvD3Dl5Rpds8T+y9sEBAFX5rdt2sTpAWFQKHro4LR1QsVD7xs/RSDxFf57iy
QGzGZQokvkKKt7fsvf8uMv3meCNHYsr8Mi7tm8a2w99x2fcm++61rQsQsjlmw/jTlWQHrJyhWjb6
e7b05phq37v2dXDoB/Vqpdhw5j5/pBP29jhEtRXez7qvv9u9ecSdPBNWdB7pEHOVJ2TIxv6/paDw
wcsqEJ08tNjagb4WaDPUK3Qt7efADDjGrVmxxJd3adxs27RADSGubDA+ToEh0W2HX9YK7EsxSmzH
OF4b7cFcYpA6uXm2bDDqWhcLHMS+CwtgAHlzy62lOlQSWbACgm01JP11tKK74FKDvQyeqEAszoMP
LEtSGLhxfBtD10qXscEkHk3ZvysViF1Jbzjxr5WYP0bquYnar9LGc1GICQtCQP24wMUJI/bHuNbN
KpgJB2BzICJXgHBe2SQTuavoIpTQN4dqG6QxD8SR+0jUeFstOVYHOISYcJL6DJKdxzf00qaj24M5
YCeJnm0rkPi8nJjjgrG0OHBA3O0LfaejAF+iwHkixA17To2tMshIZZoDOzokAd3aG4/XGPU2NM6s
+gt2D26c0qDCCv+Irk4kQIx3oHruJcQwuhJPY9RdjBis3Du6pHuyP61Vf1eVXK59mSC5NLS5+nO/
n5LeX1enUF0N05NtcHrm6RPHuvC9/1ASal1M0UFptHlOMWtyQBfUpZcSxJ3QGF9iWu9djIc6Dl9c
Ddxk8EEyqsQ2uDYuWDU4UZf+T4int5HjBvLUcCCpYsjEZX+FkH8JrE34cZbXpuo9SCkOmHZ6LojY
l+Jh82C1doXCBF+WzleSCGfbutO3UgNxmQvqIJzoT930PxbQgNvMIyLGJLn1yVps3aSMAMxOu6qD
nGglE6fMvaxNwflA0sWaM+UEvBPbANUGWWqFBVFCX/lTfYC6dUIikAdylFzuPRNVGuutGccfcrLI
PbDI3eUaaDlVFUNbfo8Mf2QZ3+va+wUi2X3uJx1dZc9gkYXNdgioKKBd5bnVw0faUt06lH9d9+u1
nTAVp0H4jFyaroLnFXEKfDMspVnS/DMUFP4ME54kkuer12fl/1RnqCTzK9/mt5gYP7H9CstMz3or
hDbvzM+MsuUO04i11dE3jFE2Xr0Ar11ruCImpJgg9w9L8QlhGT3Sm39FBf1o/37BPiOZ95qr3RXF
OQmm3bi+RfKCQlNPsDjPO8F2tYOa7nx4Pm/pJJcvKjYlihszS15jBlAxjkA5jiyj+nTYTT3o2NDT
0xHtFwfgSLp5ptc28/r2qAO1bbxin7n8/Ry/yzjK6OyNSoUYLXLT/PtO85pHajjN28jqR5ZfTXk2
irFlwhZsMLHTsEPCtQJO3HX63aLoIc24zENRki5MeL3YhVKHFD7jdiRDZ8XkyVKO5pWmCK0p5C+/
Hr4bRVJZASG8l7xDlin8MRZ0X7gaf5pfJwRZ43jPegLUp2BOA6Bte3tqcmXfWntGrXzfNvYpF9P6
TIQLkivM+0S05wUYFVLbocxz1rEWPZ1ZyY9TT/NvOZAhVV51qdwu2dhdhOkCbiaK6ry3WxbgSzx9
Y5lCx2rB50NcpOWZQfQSkGwQ29upx5dRQTaGQ3UEuiSBwwMNNnVnn7hQzKFxE0o7gsUhzKQQJPg3
N+Dlv7g5XucZekvQ/6rjQcGDktzF0YJnDnYyS4k9pBmxwXzyaVI+XXxuxAb4VIDbpE+68ZtDSbb8
2EaQ3XiFfySY/q5AX7AX2wN3LdaocpeN4Qfy/mGuOUIEAsoQTCpGDA68VR/uJbg3nGmszy2cTP4P
IHPc/P4XQCznE5DxHc7mky0I/daL9WfmWZXHWHn4sM3GiRe5sUt065wFNN1lgLoEi2/BHyVIIElS
4o3fPwXRgrycOH/niBBCm6mzO/QKPNFobbw4f6gAw0nMNmduWNSVEg8qsNR60/q7GiGsNT8Hi3B0
mKUxiXU3Z+OZfC0T6ebWct5H2sGO7BbCQFqv8G6xM4UvFbLxFqkzw/Ipb/i2/0QaNxorl5dM9/6X
KHJ6vjXJAibwCr7UQqah+U2IrXquEqBRlWvvzNI1W5OnDj1p97qwVtU1Q/IeomWXlmwGClXQ+1ey
I0KdCkdy0L7NS6avBiiQ3Lf8hHnHgtRI1DK7qU9Dz5Tlc89uFosDL+mDySfBllP68Jha75fVZNSc
JpKKRZPjlbHaDWkA3EYxhsMWLxLim/XBHUYzK5D2MH4AJLXvVG5sgoJG8zJUV5nRsozphv4HSeUf
hpJ9gskYwhoPWCRK3P5o7nJy+Uq9XWD8X6oF/27bUH7sWt5sP2vv7RiVO+l+jB1vHPbOIOjgaPEU
nbeOEN1pcWcS6PF8C0xXnkY3Z/VWqRBLO0Ql/l94njigKx/SJv7udOWlKxgydaOzfawhNSg+eWPR
7q16zPpGvXmvrUVZL60rLLwCSot5c19yOAfXdq05L6fimNo88q1kHrdwmfU+X3DrZJ1HZwQimOwU
x47VC9Nh9eBlTfwswMda6fTLdruzXRp2CMtyijR+a5+Rvi15Qoap9y0HfNbkDdUAmEeOuqt4qZA8
56UamZ1oCrJVafylSKzlJKstp3YxCtDu2EKiOFkBol2E3ebkEbFkseNTHRnTfIZCQKkP42pTkaGt
vROvLrgd4Ppn8jNM9/dBteEdlb491jF3grDaF0fwsTnAlwGvBC18rPzHkK/g8Uh8sq2gmpGoHZ08
TnREgw9pbrLg+pkC4Ka9vNH1to9NvnxAxLmF3HBHjuiUMtE534L8CcXVcht5qWOo2CT+YSpU5SGl
QiaZB7aVtD588018ywx+LwLDYVFTqjgG3+mkcrZJIYiB6DXXitHQSSqKwf14H2YO5tjxPISKTRZ9
ZREPiz2lLzq2WUeY6lbk+X+B7xC5Cqp7Rw/hriVpvxWORTyzbQQv7eRGPJFD1Gy3hybbRoaDaQv7
8WwC7zSQm28KWG94fftTG4YpAYf0mRr2mpgsvBKCUlsLv/pVV9bvQrEgUdgONhzE2U/a/ksmO0Ax
Od7NhFk6Vre5ce1tpIDTuw0PtmJp1bHtZl7f7jTeQ9vDB58mp8IDOuvzCHAKmHfZYIDUsWqQngve
rF7yF21YOwc0zZINA1rICYb6wbH9YVazUUwgtdQJAXUaXg/e4lOwUJ9sR4W7KrOIMBrYdLDc/jWk
mjAeCdTzYrdsSYKszeRGuJHCWJmqp6BhBeCqm1MwmRirJANZU+89hb/bEsA0IPCN9jjr40xajnYG
CDKG+sLJiRzALJJfdkIgkkZdzNTD1EFTii7sej8YtKtTTPKRbSUyTocmoTuDA8Av7E+cg83BONbP
qGv9Ez5oIKV0U6ItG6pQEJowokn8iIhPg6v/lm12dicG8RBoEEei73jOxMPHqLLpyp7KkbJ+kMg4
gYUNuERccWRVTaQqVQ+yoxfqgG62DJcXZ6gvcwQ5M1esNgP0cS7fGdWWJuvJxRVp43c/peFwknPw
U3r8fN40Hbg1nhrqzOVSzF/FpI4a12YryQ1kcqKttQWtxwvju1UsX1XK0ctRzDjLSEDFz5wemajK
9wX0AVYv9TbtEHnLMUMVa3znamWaRlAGkKaEGaSyuNymiBGZ9t7d5Xe1CHo1iCoYQfinLQzKbTDv
nNGGufzeeYkGREbrqIUEcxmG6ojAQw3XVHHJDe/5GgUstXcWtkHCFU2HHfHHULbsxZrusOAm6bUT
X1MLD4XdLJcZWwpC92mRg9nTuAPCNBkOY8L3483cdcLKafVypze3F3+nyTLvRWm/2gI3cxraX752
k20KPm03E9TkdTC4O3e2PHZDAWknLoFaFZ8OSlbsZgbj005fe85EJ2W399yLDD68ugTV10F9KV5o
QsxuQTvos7taPXOcS3h3vQs8UWzfife7CYtkT0QHyS8+yt4G+DTjAIvJEuS7cQ2PLsAhH1DmXZwm
G750eCwJsqaJrf/ZO7PkyJEsy24lJL4bUYBCAQVaKvPD5pmk0Uh35w+ETtIxzzPW0JvotXQvrA8Y
kYOnZGVV/feHm5g5jbQRCn3v3XsuU4lknlgoY2e5zyGspj1emm6DVIRSj9YMi3PyEZXFPJUDPQKS
nIYsTkscw507q5ufNMN8RJuFbWloMT0jo3XtcljppcE23BbWbuzrr8qmZwTWelHVQ3zDx1TQTO0H
v9/bViSYHUN0a/RWYzA9MR1GuqIRD3iUjXEzc1BVuUsjyhurO1nUG2tw0pvdeLDNBaUnW2rm9QAF
uxyZhZocmuZp+ewTqbjyiAy8REOz6SGY7v1xyBdablwbuuNX0ExM4xMYDoBLtqnVM4XLsLFyanQf
Yp0AUwdrx2QyZpm6trwqBrfDQP1o20gtUvLF1srPHxKhA56jJpv1KHg6ULtFff021rClRqS1O7IR
OYkmjnMSeUEiTvA8cUq5QwHz7ivsB5krosd+IHfQ9uJ9PFj3vhfE216U7KMzpmCdWbQnyUeEL6Y6
SlwyTttuWtrWT4mprzs9p8TN8vsYBvGREUtLF/DWo008J65H36CxAiaWYuO0Uu3KzmGYHrqbsQx+
kHeko3/W2mU7UemzM/pSdSBS6L3dxz0bqrTlXaZAYDLB9o97WheF33CVm68eCOmNqSwOCg3JcBhF
5iOT12Y9xWO+13A5QowJOW20cPBDarvYdrSVaWnQdwyyi1xM+2HHAE+LUeHZubX2EKVtjJzYF0Y4
P+yMiWcYyEM3MT5ypQ8QP/5OC53kWtu9GAmbFCbOZxrI9sqxe9Tzb7VJVGHlxpuB3bjjbiV676eA
ucE+wci/CK3nNK7l1SV7Y1EHwtvgZYNdYUHQsaX8ihx1X+lC3yiHsAgChjmSyNyoZXnfREgqhFnj
KjRuaZLkWNoKfhViMx9SDqUpBfhL3AMbFQHB2x269aSld2asIBtMc/t3lGC8IwlxVVzdh9aLIVS2
4TOJsLDnAspnSsEDXLdgjcqqug5h/kwP+kswtKiBKk6nfXrTbXcuUjTGwAAgOKDp1IAsIJSH8B+T
AIPerB89O8k2yoQ3i26c6X4JE6hlmRmTkINHkW8II8phkzj1B7tV53RI5g8ZN4xTFiioNMxljd2e
qrIIkEXq+7YBTV3LadHEzw3dePCd9SY042anad5rZTrREjQAwkmJS6tAvbB2+i8jwYxLmqpiHTj0
sb3ipvea8yUZZ2o4TDbWe8YoBTqT1UiES9XpTCFEfNSwYNNa0c6yHa0js0bjGGfaPnMzUroHpEWe
kj9MjG+X2sKDyFcovpmNdTBxHK2C8JwJyqK+gtuqlSRZ9tSPeKy+idSPnjkRtE2/LxPX/gqMFZeg
FTCRkh9IMMudX1feXVclX2JqWRdZGZ9ggB+B4+sINBoJBpFvrS/viYGjB6Cmfmdo7Ws8QQvrwVyz
Rambc0oYyrklXGRJ0Y99Z6LfXmfWzcnJRZgIP2vc4H7KZxZLC36hqyk9McCTlATNKc/irRi9uyFO
5BdXBbt+zp1xCawZKzh6FQNeblp00lOZIWgA0d+ZdbCxurvEgvmsZxiFkLzPWl3kt05owjDemokJ
DaogFU8oEEtFKyC8OOgxS7Ko9dRm7F1ioIwS5M0BGzLXR5RboK21GSsYYV8stIn+zlTFGk3W7r7K
xCGNiBg2WrD+BJH53Bm8ctLTagV7hdu91nFLEqe3Rh5lbN3K/94TKVpV9BnRz2te1V6m3H2SaPqZ
fqELUHKgBRRR8JsZUZ46nmM5nnsWRzTLpLAR+VMRJlOGzUroGKychkWH0+Nou2oRtlW6GkVVHBEJ
pyHweUsUO0DB4XMEDDByMeoxbNLuKHJwnUEyd+h3MVR2TyjBKQBljty6qmi799q3AKvcoqDDsHHC
GwkFaPQa8wkSDthW1UOkMGk+ZNbVnH2hqqNbh9s7pp3qlquSWNlC1cWhKcKtR3LRxlXqgTzRZKkx
FVsyuqDlYHAe0Adk+Bp1uB9wcIThuQwMdbaL8l4vacjYE/sygPOEoiPtpw8JcIdAyj2iGT7BxA/W
zkjCcs7gGgiHntAUwolv4+ndIWZDhTIcmP0TXRBb08y+D1GrldQwCIc7RydqFCYRb2m8GreUh1Bw
5wtFeCW1/Xx1rMxsWmq07iP20zsv77LDMI6QzYP4Bp0nPcHsuSI6txFvfLJ6gA37SVw+Ul95h9TV
EElW3xSxQBD07XoXC2wm4Iu2QGPijZrGHwPj34tulv0ex+tTqJCA5LaBeIJZdY9FuwsbWj1AlWkl
WXjJ8FmNx2jkpF373bEr0PaZ3htM3n4ZZwHyTPYlO3oqgDOhnWMt2Gqy6Y85smzqCw+wVoJYJgqA
/NB+CpauJ9KVHifFUQ5djHadoTQftbizapQabdEcyOk0f7/IhGEekD4yHP38z8/bQU4gYhBDWJ0H
loFdR+vB0oHdpmw0R3wyO4l7FLV2eMw7Lzx+XhMRyXaieYqGKDyyIYfBMeYNIOCeWptz2cKj1faY
oqdftjC08ZBP9NR7+Npm6TBrSLY6FVKckkeOfAlcrm095BZJShBYFpnNHozOYYMzpstIBgrvSyML
7+3iUQu6bC0JcYa2bp972A+7eqYlaSrmSzI4B2EJ5hl8vzNHe3RlXF0nSd7gVDT0foSFKLeLdyLX
ZtV+0l6qPEVXM0DdIvqMZaY3yBIgPHjBFCVZGMVEfqAAfFFqEZ3B3ob8OOG5A2ZerTMNdE6onV1v
FoEw7apn+KfFnvKiou+T7VQ7fXZDNqN61EpGwHaKI7nstFniNNw7wDMBivsEZSTExY8cH2pyweZU
fU5Uj/3Upza1dmCexsTKb6nLLKyJo1dmihbm8sG+p/6370e6RJtO19fDGDgMWltSZWcmhNSYZxcA
kwr9zpxSlNxWRGlrFLP/clrGli1udiYI0rKQ92usUJdKsWywrQAcJdCLNHdl0FhfFBMwSH3Rqshg
xHPnhELaH/dlrb2b860JEmYv66Mn5+7dGL/reti8ekH1msUXp6jL7UDU3abV5lXPcgcUhFdowen9
fLKu9fhbpwUEalwS3YVr3o6PeSEbnN3hNzbkGAtdDX18Rfe6ZrHRIHDt7JhlJQpBcRVmdnZtsc+z
pD5maB6FT361CwKNJkBO6FxiwQyFRFfXEWdXklSGfqc3fDfHlD1KEw42U9L81bcGdZtmCeuoj8Zm
qklndSUdBDqjb0CWplss4JMY/vCEzBYZMsJnpmTNKtRMiGppC7MoUl8Ho2b3EqktGccOmKln+jTG
CqxtwWgD1amJjHWhw+FgRiS2UF+u5YivrxThnv3Lg9vhUYsy8x1ZHabuto0fcHrIWWAFrcKwtjFV
4KWUfK6IqkjIhRA8eqm594K7pJusS+rTrFNzHlVuBOTNxCwoYe7KZYMsOIAG/QVXy6kxnHJLU3eR
t0Nz7az0AbZ5s62p9Q8ItqOtkhrQPSqFWOCPbwbc7hCiIUayyRNuyHlhrnR1f9xV0gY1Y806tsFO
Tk0NjWj06p03Qo8o4w7du8j8k529h5SpS7MxyjVTnHkMYNyPmRoXA/rNFUFstDs9s113QQShUrIz
ASODjgN7eDNOH6Dmlio2vbVgDhxpwB7n+lF0p0K793LTv+Md0gnOuwoUOyubvsM69+8br7cvWhUk
qwgX2tLT03pHU2OLoV3wvcLGgWwwuvu8MMaagPOKPn+CNwHBWbH3nAfDRaVpTyEhFEgqOIphdXao
AvBL6Aenbg5uMzjnnKYtMoljgR55wtd1rKMmOPqOx0kBhCNrYb8aLAQa7fDeNqI6EeC3pYmzL+oB
di1BLPQhgXA5ERb9LrL3BnXf2mixDVSEulSDHQDDcfCKwH3ZWSMxS0Opvlmeq92HRbTjhCWuU6Yd
gar0174XE1s8WW1NkshWvgnhBcVYufVcvg4gGVAuoJ9gJEIjrKP2TS3sFYxhhZiush6xy3msTZUY
7ZeK76HsmujWp2fi0qsD7JGFVoGagKCSHZwGMk2q9Y+eGCdQlSI6gbxa5WzSmFVJeBKQqfIwGh88
ySEbsBdM4qF8RvylcdJxuktQSOuOUwTspPkmoi0aOSGSL8Zg72MAJ8p0WuvweU1k07CvnUMhvioW
/HMLutDKQ/Opd2nBPHmaoLcmvfHO7OamSfSqp7JjMUDg1rsSdwy0DVZmxiD7hq72fZ0XhHg0yiLl
hzKbho1/NF2C54bOulZDnP1okeBHIWk9MJuIbUiHb2U5pnduCF54wHzVDNiSMiSttn0jrnehkr5d
k4DnAHUHKhBy9qKXgZE4p6SURTgd2UTiCMqxAHQqeWsK9yuBNkgLNdJ5KuIkgmjBHLEgbzHP3spw
I0iJMYWDvwYG4aZXFhVZ2WdbC2kMXEfgWnoCiWcYvHNvGtUmkjnN+6iKiFnhAmLHsgQDZ0zymDU9
hkRipJCYBU91AbvENcDXoLM6dLXzInLIe2w8zIU54lvP0+oxnvEs49DqS4qieMkp5jjqk3cIZjhO
5FtALkZt14Kap6Bu934fXIomwL9gWuW5DjE39mQcUZdqCLhcfTxFUeAxkWjuxyRXNDJx4moMh86O
6Z0niCd71T5oNDaA7l3qis/aiC0m7V1jc8AaLliUKTtbvAF7sOEPQCRsXN31cADH9CwskEw66Bkx
AQ6MyYaCRlnfUSYva6sOb0q0cAIFw7+MiPNIS0jaJdJCi5N7zsnJPdyKZZfp9SEj+MTSgwayN7MC
38cvU6ZgjSodNNlkVW91VOqbgLEqUcSgOiD5nKyVT+l6hIMFEAtF9LrWIt7N9oHZ5XjEGtacAFIJ
dpFEU2mAEM+JhjLTkD0IqTm/3YTPubJKcEZC9GpT6eg60N9m54n+DP01j+a27t637La3nwGPOPVL
UJv5NXLDbBeqNj7bAUHnZGpsYTbkR89darbZ7ogY21jeGwIWeSAKGFr8xNnp2IBGPBT0KYxG9Kdm
DlZGp51t0BsQoQdK/Kh/XqTqZcBGt1GF6x0/L6ag11g6UOmUnKBX4XfkHP4+r8OvRutF95Y5vDtM
TNFMYi4ch7kn7gdiPaSg2LIurc+aosADYLqNPfOW6Tj3FRqmgRIJ5gv6P9w4Bul0zEZTOuEmGGsL
iXkVsfoSrpAcPy/wiSVHqCGMvD+vfv6n9IcXwEIwCT4xSgCVji7GwaMQ+2CyiSuZb3jzf3/eIWhW
uZMr8sXy0KGROoMLYLgeR2Zjx7FBilOE9i1tkvz4+ZZ+XmMbSfXyeTvzqpR+GxukFtFIikpjrLuM
OJGaQWuI0WrpTHLX1lAMfBCRQF9nrV5Sd99ojL5BQSdqxUl+GAQu7ADb7KrZmxSMFUp15XzVPdEf
OXbYFhfzDz5vqwprUxnz5qdlMRzTGWlVleKkbG3cMUhkY9RZBGm78S7SkWEbY/o0xu6DN8fZjOTW
Meerz0VVnQQcsL1XafU5ZiizJiAtW9KqKy8hmQxWUaTr3MgftApVDI2aEmJPpV4FJcCuiPubU3LF
RcFgMAo98wpz9Cp4OiICcz5TV3+PXi08GB3QtzesCOxTYufAYVgcySMCtCH5GKbioWjqagdlYRzs
bmcBJxsGK9/2FTDz+eNydyipomMy3/3zd9oB1uLy86oZx+aBthrssGw6oMyF/uJ3YqeQ4aVmSK+C
kyS1RHsL4xBgUnDsSk7UxLlqoEi4Ns56fhwdjKRn4ffnRWCLP67pHfasTpVzZ8Q7CMZ3QLiZanvS
5NvKGRxFHD9I6/IaxrAkSDshLkk3x4Ns3vWZSpXYCQI6uvcLovIOKdu2XTCwWQcYsCMkGR+KzFqD
6XqFHgBZJjYtwnwWbtiIddjDDjRoCjJxVvS0TDsPL1MG4yJCCfl3/+eYxOpQuROTXDAmp7YDWsO4
LkgQInhp5pz/dqEqNiwT25e1nSTPdtfTa0rcc686JDHztc+Lcb6JUK8KzeL3/8HejDYLa9+CQv2h
zu1tR58dvePGcvt8L0sz3PD+EMxjh1szq0Dazo+EdGvCaad4H5VT36aZJZQybwcGh3p58fk4VSYP
rW7FR45tEgqR2dQArFFr19o5sdP3wuwA+8+iPTYR/kyLz/Z+96Oq6idRwm0byuS7Psj96N5Qdmsv
k01HiKCtR9sdqU5756224QeaTdh+ie2yQtUXOo904MRKt9tnSBrdMekdeL12WT9kpXFNU8JMZVgH
gGZEt+gC3Ky9jY+xd6vyQBjhtM+srj6qPsasmiT4XPM9uafDZWbcHmytx+1EZWmOSUW42I+OhvXO
mZ1CcNqQ4eeBfuld1HFNnpk0ImW+cc0MRiKrICtgkya7uU0QKo/2TrMRxHlCiVMas38IUQbv/kVc
tQpGsZfg2YLmEPLu9WlypACxtgTeM7DyEn+nuTUok8pbapn+Lfua9tFHmpEq1DswIFt6OIu2QKSL
eRbuezHmWzkED4Zp5qDrOgMdDTqLkccN+96BOSbkItcLF9Qmzn+9jFHYNYDj9N7DizOBS7eT/haT
soKv4VGUY38re+2dvrbD+sSPulkY6TGQX0O02pdVPN50Zwp3TB7I6bXN4caOLSbLPX3zrcjblGUM
nZDS5sHWZxN6lWwzHXCKzyCSMysXVZyHqN0jbYsaTH/I5osWLtNiaLMEzUUwsl9ibKWb1Q+jN+x1
aZDbO4X3Ta3K+9FtiofPCzDWyGCz8e7zVpz5fNk9/crWF9cHEL1tbVvvfhT0LB4pMJ60r2f20c2S
uTqX7qjOn9c+L9hX4rA21P3f/l9nvR5IhT8FEyUeQZAt9UeJxkc5ZxFmL4SNYW6ZD5iyFROrCnGG
JCcmF0G7eU95dMkTbJfCY+BWhkl/FCVXZFEePi8YimBKbssIgH010YOc3SSGbvDWi3abZu+MF8cT
diLaMI7ReQcJVpIpVnBmoYnWjZA4oVA7rooWd1yofYgxsi6BicQIw/peUA2ddB2CdGvj9AOkHpzz
iUacIUukVEXAwFgO1jKef+AMa4qZe8cZBD1q+TgC2Nja+oENfbZyAqKLMzN+BO8GWkqguRH1q8ux
tBpaoit1kzm7rcoa5VjfYiIEeiWd4qC88HvhkjRFHlB/RLvbH7tQfx9UTh9+Gq9xnaGV0brephHO
lKNoCGOx7ara1brNDLp1JB4qgk3GPMgxLEx2cbLI3znJQEp6dZxIXXo3sRTsTjkV+U0F0GVuF35e
BI75x7XPmw0tNAwJurnMUhDn7GOxmikr3xXYkFeuDygYdt7Gs/X3xq21Pb2baEXq32Z0QB0AIHrV
bIzQHlqKdJKLX3/5tz//+7+9Df/T/8jvUQkQsFj/+d+5/cb2GqJq0PzDzT+fw7cqr/Mfzeev/fVu
P//Sn3fr6/pf3uH8uLn94x3m5/HXP8jj/vG8Vq/N60831lkTNuND+1GN14+6TZrPB+cVzPf8r/7w
l4/Pv3Ibi48//foGKKyZ/5oPl/3XP360f//Tr0K3P9+i39+h+e//8cPLa8rvPb4CB6IQ/qiqD+2j
IeatbD+Sf/InPl7r5k+/apb9m+5IaTrkRrpKMij99Zf+4y8/kjqDUd20DBpk1q+/ECLbBH/6Varf
oN0wuLKVwT7fsfgdkiQ+f2T/pixdSQp0cMjcR/z6l7fipw/zbx/uL1mb3uc86ZrXZvMgxe8f+vxa
LYZCjEZ0W2dmBTPYcQU/f3u9Qlbg7sb/kFprBmHWBVtYbHPkc39RffiFx92UdXpSYVMupIldHb/7
YsqDmllWe07HMFriA7EXqtJx4w3lGT7YtCEE5mgb423CGc+0BNKR1XOnVi+Z8Tq008IUDJ+4TAb6
+jZPXtKE2XjuI2JGqj1Y5sofMpzJOgC5cIje20jsqbWfnQDPH5ECUBqddoXubyGr/A5R3LNrQF9B
KvpojMilrHgFWJTA6sH/3hSAS1ETr63pPdFrbWFLOHSdqb7z6B9gtPGOTsnFiwayJonD8yyhrURM
FFnrtgTFGA+8NRfAti8xSCdPvFcBY0uWiDOeVpIHLCSdAR2+fnTeBiaMcN7Ih8UBRtY7yphpRPSF
0OlcDRIEBnJGsDWEGYniOW3fc4apejud6SibC98qvyZF+gIaQ+MEnxneoWlNyNyRdxg7tTECOHJp
E38P7OQdqvqD5fkfqUcoUR9D/wtDNH4gcrjThLNcmfvO+nA80kFnuW1OHp6r3Q2FCSTcidfAd176
0b70CrO4r/0gtBRgknNjvkI4UKtowiQQC3nJmc02kO7PduyzNUckkeaS4qtLyqUsCXvRIAovh94B
sajaVWFYlKQKFqEP8AJHdeqj6m3m3S32IbYiKeu+/11J68HpDnVNYE0Y22CN0oAxmNqzhyT5yDOX
elwkq9BI6bSGP2rPvtRTuq5QspgNkS5pltxT4n/By8kAw+JroRg5M1e32vahq6MVGWnrWKfQjkZe
vYceekG/7NK1c1xqkX4UQ8MXBrHvHmDGCnckmsks5hyO6K7yz2Uc4ADTWYV1Om+rKiB7tteChZGQ
UIts6zthGwGmCMpLR0PTOJkPhVDNegjcgRTg8oWqD7l+lfLOS2bG04elcspvhiyhoZkHvolPZpO9
42TJmDdq1cWzOzIkzAZVMM5sKlxhk9XujeemJjlC1Zw54gB7+Dil5JMMeFnS6NGY7C0md+6f8VTb
sJrLZG0hKjZTeWes0rIlqNGDWkbIF9oahvQnH20y/psEvnj6UNs4EsiAkN4h8ePvjI4B7MgtPK5L
PhQblHxUfkmB2khtQs19cIHfVjp1RyOZqvQaQvYJvNvAqoAb8775MCN3b/A9kEb2MhV46jLL3piC
5k7m7hrcBElU3Ss8p/Rx++dhVGih4pe/W4j/WN3+fjVjnf55LXNcXAiSEAcLHrZlzD//u7XMznRA
9a0iqiLhS6FyMmiJlbJCFJeaTE7/+sEM4589GsYlSwoe1XD/4dEw4huaFnj+FsFKw/zn3pLuzeRt
laV9acM3Ug3OzCPuIpU/hHH99T95+Hlh/mnhnl+sq3TbAlcqeMU/v9gsNcwcmZjP5iD+jk3JWfrN
yWPbtKUfxJLw+VkgwIBncgIIdWJcvfnXT0H9k2dg6PDM5vOG7gj952cgTUuSImmQ/NZ1ZynSkx/Y
+xIZ4CiTde7F/8kb7sx/7x9esRKCs58hdGXxmn9+vMzUGeCx/m3NiZMKIUHbKr5rClYS5OizJ4eq
O5j2Mi4hBlj9s6qNh8xsV6VAoOa8jPBerIa0kue2DJcOovO0PZZR9+zkzqYV8c4sSvJg5FYy/lyW
CdAVvLvGxFJHjNpDNjqwmHq1L2X0HYfywSdRdvK/W4oUT8SnmE9cZ83W5WXAbbYoTOME1w8JGBrr
rEifWsSxnhPgNCZ3tDTdWwr4jJUibBaSj3AdttgD8AksU+HdVxV2oOoryTQZa4hZb4vWeEixslKz
oHsdFomLASvxCwRKI73K0rn5jniOR+fGSuM21m2k7Y0K3LkAHkCSHeP+9KaNxikMs8QyZ2nXQXIv
P78R/3+z+B9uFhX7KbbT/8Fe8f/+L4Jl/8///uX6UbTfkzB+/ft95vyrv+8RDec3NoG66yoXQI2O
AusvW0RD/AZhyUCR57jovh3p/HWPaBm/QWFxHEXCte2w5Jl/2yM6v7EouTjALH7NsqT67+wRTd36
+UhXukBsyJNQjiNc02To/fORN+UDTy1ikEWeHVpb1ARGk+FYqge6H4Wz7+uo2NhwqFeaHj3k9ZeU
WSEgfQCGBaAnPLrMcv08HpemI/d+ii6qGb1n2sLxvmncNbrjx2bOh5sC7DNjc410UsAtPfsaX+kH
vVltbhyMgSC5lLCNNNoTyQCXjeEJjFhx9JtsdlXDE2NftbC12Zmmi1uF2RR7gUesO14eZi+5o78i
5oiWJqCeMLGR0iFpRKeCTK20UMmxSV20ZojgKbCuGQhAX4AaCDSHkbbH1mzEITZNtGGLortTU86e
NQrBTOtyMcTxdWqJ2IlVeiQ2jpRb5iLMRtp+o7zGXfRFfUFvxKEbgo2gWWW1zbE1EW81CViA0XW9
le6BCoXZgRzQxSzIWOkrIOaVb6mD7Vg/RDm1h7ZIvmDbfrddcounOvjBXuprUwikg7OMjODink3B
yhfpHV23flFa7tlljxuB0IRkWIlVJhaJrvI1+r8K3yTi/bF3t6UxfY8S7YuZ1jTlEEQyRQMHMK5d
QYNi9PuvFfHEntzE2UcQ9XJLlAZuLpAVQT0LW9y0Xzl0sjvoeGFu7EFXESZn6mzZ2qc69ndlPrxI
CEau/cpXDVxQEONDp/8OJRhAC9ojdwQghRRs0frZiB/F+eZIEGmsjlBQfZOmM6JVQn3JciYs6gHG
1WMIEW6BUxxrVpJ9bxl9LezMuEYAbBYCd/OQo2uvXAaC5J3XSMTZFtno7+y4gFjP6g8zq76j4ZNu
QFvg8wx50YP7YGF7nvtn6NxNEm7dC1PHp6oWO21mK0LxQvOQR4fGGNAEW253TBmV4zCDzZhKl2QZ
YCUz3rYkN2GdoBiypfZBLgbRIYeq6b/4Aki32zE4FtML4eUHvR6h/rrdGcjBd1Q7p0mDm9L2YOQ9
b1xqAW1cNfhEGbTkOcmJYqrg3SZyFNbyjNIdzj6iCxcVwVZZ/bIv8I86ZndGgvMDrsscnbzrnQ22
dG/PRjPDPLRD++vjRi2+okyho8Gogx1xhiVbIlwAFiwr7Eoue4AF0pqlriX+IWdyb5jyZcwMSjgP
gImpSZSjZbgr+afHXQENtd2XTeSe2tImWpeMW1vXtth58F1F4tkfvVPnE5ZCZkQ6OGqTjKDH4Equ
83FWTE72sMk6C43oCAuDxLQvmmoNign7bgJL7PfFuXQgbJcEhCtsWwukhBqibWJ06cRaTDIwY5kW
fk9hqIQEUNQmgaPtQIOihw+PGq6MDUWhFVR7CNLLIuTrVMXx2fejhhBe1Ik1IjXmq2CmJVQAQmwW
AQR2ZWyCgfJyKtxTliEdClUhl9rJHlKQisPJ1wtSniOC9ERb7+okPtCDRAStpx6B4bjxavPR66W5
C8Nbw5q3htJf7Esj/tZP3pqtK93RwWqwSDqPWKUhEygQTX1LeaKZWcFIPYMYRFofNH5GGxYo1G5y
6eMRteh7ERA2UEeTqvjGW6SekFtMRZA4WOPHOyKB8DjiGXH1dNNJigVDZDuGgzsPvr2S5msW6h45
FPMserrjKJ5WynNwV1DCKc10F7U0nAUiO4b1qd0vIMLHqDjb58mFqZMAGFTMCFTqvHV60WPSah49
fQrXqA+bOZhx/lCUw/zGkclbZALm9fqrgYMNtmhunIRGy3FsGyLVLhU2KU8a5Fa7F9Mc3swwIsdT
9KT5GZF208mgKbpbNZITBim+u0+KZqM3dPytDgRGUNF3Ntv3FMLnuuvceMb3YgIjt2uR2gxGKkzx
S3dgneq6/on9NZ0D1IcqrrR1aTophQ/QRsmQYaVuhCKwhzZ0Ir/MaqU5qr2L6Jd7k429j4zbKuge
BLu6KgP1JPCTxFHrrJUV3Omj9rWZEmTiPStvl5FV74rkve27aT9NJZNgo8NzKXGDpRBaa8FZr2mX
QhbNvsxJ1AwSCYS2VyNFFTNcBI4AHHobndjkfERo8RZR1E0r9P7jcvrG9wI2qa3SO7q1uGBNZ6fV
xV014Hxi8nx1OiR/tcIJaUvMR4DOVupusCgqPXQV66LynkLWxBboOmL9qNw3rGggWg+DRlJ8EHo7
dJ4vYS02lmZFCyynHBR6ECzGEFUhxrWlGpiIN3lNAlpITnRc4W2LgCIt2SFvlTv90Ov+VcPotkRy
uzZS/4rt505zUsnQx9mDsXDWRaleU9cCw0sgicSydmSof4pzZHaty/DVB8zaIRe3LqVKom1IUwnH
yJ4+/0uk/YA8cZ9I0GEDSXgkQxmPtt0Qu+ICsq+tQzt3s3zpPOdaTrBJYixIivN2hh1gZOizTUvk
0wKhWxYIayVzIGy9JISETMv4FE64FoTfP6rCuuVVYCPrqKjPI0/uqoF1vAbhGqdjtZNM/1AmTZvJ
6UzCtRt5ZGXeEr7YrAB/pcd4auD+WRwKETrUyMElHyq1tqNWvY42YiaD4Jgma18hPR8SOuSliEkD
GusB0UdUriYbf6YssmydmSUwsQ7vnz+BA05rrEBDKna9yXOAQ0MsL5fkPr/AqoenGNK/ydiWcJLu
k32hh8T1ZPWpBcFkYDhctjKONj1sBLxZ3sXTOft0OrHV8cgCX/vregDpMAXZK6wP/AwwCqld6nMX
1tnKL9psY4bDDg04JBGkAYsMt+sS/AemoqI6twMjmMKziLzrnNfCDJOdESPtmWK7xRRsWhz+3ooS
hlAsDgGdqNB9KMfDhNJjj5GcETgPVwIhErmNnSDTkVkGVcguLm+XYLHtFTQgxSrbdGA4iJdF7Wgx
SdKvbtL8oCeYXArXfGFWNWy7AXjzUMEH5KSq70Rz6jVyG10T0mQUYUMABa2dC9/a1kwmcICQmBrk
kCM1kFFY91DnNOwPO88e77IMobSVGmdfuXfs8NcxcYD73ojp0ieYJ/VA7YwgGjZFo1jtMKJCTwAy
9PkQKKtWKsddiXaw32HukVdmIeuJ2eTO9vo1EO+ETQf8iYVMwWiOT4yQNJQdhyTNEK93fXJF/QgB
O2O6EY2duxwcWe/cfq76MC27HcwFL+1d3BvTo42cDvlHEsOF4GjV4IwXOaJ95ZQ+qcHvdk7xzDjD
P1jZeMLrbW2RcuxzY+oOOAPrAwmIF9n2JxrZ2ZnJYUy6GIc+JsTTxIBHLzn/R17ULpu28Zc9FC/8
aIBxkml4pbqYzm5vIOvOgOFh1oeVQcgrZbY09T0xNlfCbZwjbbF9YtsR+TREIK8ArzJAD41gw/mW
llZSl3caCOAwTsnFwcBxtG2Gk9UEAaSVQ7XRZUlzSxfWJu4g94zVeuwYM5KX98oTRWFUqb0F+Qs7
qvhAaYnvI8OCJmeYXSQDuJ3/j70zWW4cybLoF6EMswNbAiRIitQYEiO0gWkIYXIAjnn4+j6osh4X
bdb7XlRWZmSGQiJB9zfcey5EVCTpmRbFxvDVTUhNIZwVzD49ogikhkKaxdM62e2lV/qZqXnLJrNq
922jPQBnzu/XpQ6txAmHSZyLov6rr9G8lrfJJwHKq3p0XGA4Z6PFa+BaKKGos+pceyPgpSdDbGsj
Zg8cIDnSYK8HCFntneMup9mMj5U792gM9Pearf4mzyDOliTUGcdh6JY1kJ5kjuzWt7ALcgyPLtXS
SPS8yi6GrDHJYpby4S3B8uL0MJYjc6uWYJdkJ/COUTpQPkCHyFbP2Zc1wPNFq8+9nNeDRf7GsuWz
dNh7B617yFf6mFrLERBOxt+hQVA7Nn+pR+G38POlY4Yt3S7OuOYKcpKb46j1lAZZ1gZ5PF0BO9Ej
yLdaYesCNPWZGT7iaGzmRK6uPfZ40J55R5RzMTQFvEPdCs0+Xz7kQ64vODSx4OlxZYQDpxOhCrCR
mOF7Sp/DJeGDh/YVgcrUUZ7G3qdkZxBMDuJBJR7AA2Pw0qY3WCnNbumXV79TNtpKXCzaXCIt9tjg
14V7Infr0cc+X2h4gczNzYi7Cf3r2PYcBKp9EdXjQl9mab4bdGw892qCWpWt68MC9A2xs885PRWk
AxEwLNLxZQW+ZzW+CNOWRZ7bz1+iqdJTbyr6oU28MBxHzzPusHT8KvMJQ3kHVgsAGstB9oHqx9bM
I8no86E14Lc4GtI9hmAJxGSQdxTVjVG/M5Xe07SDZHSMHsJqjArJgnA8F/ea7Ddz8Y/9alMjQpes
beb8mhMBoz/oVnKNCzwns97tjajMibi0q/x1SGccTamA1NJSe3ZtFWzfwbw6XtBUbM2lvqaBBeh6
JvCSAjqZ98iw2CKvNOmz+6FxgiWjBwCOJTJ/HuT1PwzfplniLJ/4GQYCe4lCsIMqh10AXK852asO
GkWg3IZQiXyMNzN+U3rxKR3qpnVr/dO/meTvk2na19b4tPbc7CJp1V06VQ+JXfsnMXdnnZvVQtCH
jMPCHVBikeEoRtBTW3V8aPvmw9Hs9xZfutPEEWYBtg0N22pjIP2F+dkyLl/dYv0QjHmnUn7fMoNL
03QXP3IH6tUeN/wDH6GycOso0fimPhmzyKAD6Bakg/nmASpaG0gSXbI+kcDHejuZHsY6twDG04Zm
WEH3clKhEo0W1sInKhz1szcD2nTrx6bQYnbqqMHG2PpSwG+jwSOB1sUckQsI2MmAmkJ6JSALiikE
+TidZB2R5UggbJw/zMjMCxw3Umuq40iU/U7PSLBe1YMqMACU/offaH9aAZNnRnQ/OpoLYD1DPLF1
EWZ3Afr7K9a8o+Xo912vxiPZIDZ4pX5PPl9kZEOEReRD2E178uzi9wxXjFhIJK5xQifnjXewLj46
LPTBaBo09aaW37Xce6WsX/HLfyc+5byVQCrI0gb2OxkpfFrrX6limyZixjMNfjOCyGRgmHScGFPI
8lCwxtET1gdkx+BdCn1voxA/OJIZCmwFvG2ExhDvat7m1n5w8lTfY+h7RChEQ4GlIIUn4YHM4tsY
5x14GyrYHDGz91G40kRkswEfjEh3QB7Fy4A7znZCWSdxwDJv9vyBspU00pwDts9h2dBWB3Y3ki8w
QaVwy7c6K4lDRn2CE775KQq6DwZQRQlmuFUvVWVafDCBuU4st3IDxikkpjISDJqAYrFJcsbv2VDd
uaNmhXOSvhcFgoDGrE7ksYujO0jyLg7oNUCkxtYS1AR7QRZAr0M8wy7Oqj8mzCvh4BxZExucfVUF
GwCFwgVUQWXv/Qw20Jq7FjZw6r44doAJjKcKrsRp0UczdBNZ4/NESZHaZRlw4DLdH86e9qQyNYau
uby0sHmGBjQ838wq55e5cD/JYTIIkQEW75laAJb2Dyk6ITPnu7FKvi3C2FDZMeZYxbZg5T4xfkzd
sQ6Jo4Oiwouz9zsuS+W1d2NXvzlNhmKYPCRGSc8Tm1wOpWUnHN4wu8vLXekjcy4blPBqTfctZntW
zvwXZlfnQY7+hjCcJoQ7BRMHI4wDcNuK4z1O2f4gjZgMyJkPkIrdV4zELmED2SaxxrRG0X9t1no5
LXb3vHbr8CpRYh6KGnROOahgqEX/i3zQ1czXwOoakmDr4S7zie5NNhneoGMuWEzvwe1zoOV28o4p
7TDl7Zsoiq9iNe8xUrBM/5AMkEmpKAgcsBTIquqeioITxCUgDy/Ka1+hr1qcgl7Ffk8Lp9hPVX7v
2T2auVixwaxBqmjmZ7zy+ZdiCjt+JZDGH7aSRVOfxoS0AFQ6oet7cehwQIeVdNaoLJPHeFjEvTOX
kMjTSNSGRbXR/Epgix/dBueDnWsUBRu7AP0acTSHUbYdd3w17xVeDzrr3i2Lt2QaiIgfs+eaNIkA
S9J8SW18hq2dArNC5u6uYxYtHuSTudmuUDtF376EfQH3wjXuO497DDFhRgox2SGQWW4ctAQ9O8l1
NbRHxyMddho67wCKGBjcOv/MmXZHNuR0KgvC3yciacyRs60jok5jeIM2BwvAKgVryjV9ZO8YxEz8
duuckWySqxd38ONdRpODfmxgnKJ/FWxLUWPa6UHgltnFFsGRoweX2GU+Y1NpLYQI8Fx5NstmN2rY
Kp9R5XiZ0ELbh+WAV6YIWs75gyTZT1OEh/bOgnqvmwiyz+YIPnXYmyinlSZvg4GLIbePuW5TWc03
y6uxZySTjkXXonez67u+wEsCXi5yHcs4SAdGKlnHahrzxzqfOVj5wvzJXBAthHfBuMse+uUyOt7N
XkUXDtm0RkVCHQT/C7EZWog0BeJHMkHg2t0tL9oSWWbNyD1XkWghcM0uwW3J9KRsDZYXydtVs2wa
sORtGln2QiYw4DUWMr2iaqjuNR/DQE4DJosLM3hjT6YtQSee9lFPqFwNFIG7vDwoG8ehbLrbUIw/
nY3nNCFuJWfqc+j99t2pewS3HSVuiXOlwDkfuIyScXqXB4rzAnng5IdrQdBhg04Z8xb+2o65EmJG
I3AtK2h73q18mX/AlcyPZqGfOLfOXBL3JqhgPP5d2BDHw0hfqhA03ckSZX3WwRYGa56Tx+m0yGs3
7dmqHplvvxjDzDWmiAsrHI0QAn/OgIDNTM4k1tClHF/pRo6JBZoJGxvSWpH/9Dz7SbE8D3gbiYfJ
f3hEgEogaibBdDpw/gC/pWFhBYJTR0cnrVk6/KrCDTYy8dFjd7dLGZHhkSPmZIwb2D4zUe6Zbzwi
dF2YZfFPc2q/61p9ST2FuQs5h5cNGlIW7Xt1q8dScFkmBpMPMF2bmPMwm+rqjXQqLMaPYN1/zRKC
DTwUCcXrrm66+F6yzpe1lGH1olUDA3Zv2niSFB7ZGx4+v2D4p5ekf0HELHeFSPrIi80wSafsaK9m
EcKwt3dbMK+O0OCajB+iAehUZfMBMw90f7YOOi78oM3HMSifEDGDlmrmD3OgbPMbdunEnh1nCw5s
tqJxnNdticntnLjyXOSMzDOwMG5n8KfzeNCxlOoBjzHPI7BC3SyLKw5yvJVEiEUJc/NY88E6MB+s
QXxgVEJo6pul3CUDucZaDRp5LYyDkfVXZVlj1M7mQ2bEvxzOKOIGeHRt8sDSnPmIDv8VCIEZEc76
q8IyzwCVkgGcwHMfS44V0hXhfXTNruQPBdAESKb0kCs1gElSaEr7oUv46DNQ6iufIj3FbaOl7jeT
cjNonDQkG+1UjfA68m41TxaNPVqqd9WN08HM8m3bjW1Pmy7UA9AhUHIjoVoSoMPxM69wi0IdpqyW
iys3gLGp7Z+nZtrCvbP3BFXowUPJmBXIOWPNQF/4Rm9xBQHxwIVHjdi6d0myeFgUfSPi5CaY2JO3
iphLPDwlos7sS9qTDXiNqBt9tR7isU/Dwet5QkeG6gazV8JX0aIGHYlhYE7LO+YSC1uUApDDhlk3
pfUiLRg69UH0A5JYEFGnwp/eUQbdCHma92l7M/xi3LESczli+d0mitrEvYFcZGuljD5chHff4SO0
kNXtOmr5DRewy8DChrrEfI78/0V2QMNqk0Kg6S3swOmQ7fXJfwYPeSRoTe0Mjd+8VrCcY0L7BBno
HDd0K6lHm5Vjaz8kHl1apZFPY/TNc/qp2wlTmTWDhQV2Y6eg4u10B5kQNy5J2jnRKnskrwjpAfyh
t/B30IzVke0lFpjq1V7GgvHZeFCmvBnZ2NydRukA3yy4mUoiTV3w0gfvYij9u+uZLq0dS0ryJ557
DTqIj4HP1bhE1skdDtDZ9wPvPddcFmXg83aE3L+V/QOuiBzj/C7Jl9tYE3q9su4hl0g8kzro0h7D
EGIPEEJ58R97pvl6+QuZOYr6SQ53RmKXh7hZLECy1btuEiOzgt8gQBuNXkeqBNuXMrT09tWb+18G
QiW8pjVzMdVhO461hbmUGXGQYOmbrPt1ZCpIJ56iXcLyZTGeCWEv0iPRbDCnqqAe3pTjwQ2As0+J
dlZU6DOeHd0bl8PEszi55Uee2V8N1AjG7nzcUuG+ewqfWaV1iJE4MnFguLtWsZ/q3coKJ+gr9EhI
p0YNHV/OIonCXb2IdCbALpkemc9fRGJeDYNaEjD8riYkkvQTJ41aVItQxt5TTV2L+hOaf9GMFaG5
4paW/b2+Dm1k2sX7mlo//ORGAHL1Jano/WJrfF5Yah4h+f4QmgyojJFVJX5b7C/juH2S8wCblQlf
MUzP1ZJfSMzkpgXShByDwHtw73EqsAFMNMK+Ig2ks256TGfmtEjJtutqm9tWBCnsKtGIHW7tBYyJ
PoEGNe9TYzGCbICbn9quiowO9rpB3AIoXTfMCnAKjKz32pTlO9c/IPU079yWyFZlhF45jFEFJSoY
0GyHyAivtmJXoTpfknwU3zp7oIPSrVuGQ89WJHKqNSepk4gXbcFAwRfYqVn1dyX1CO7a7xrddmCZ
LM1YFN4WjCu7FhF9UDROtQOx8dWv3XlaZBx28/Ajew1U/URR4oviVReNCTrgpcIJzZX7tyR64Wyb
2W0ldHA8FkbdBZMx7ZyFvdbExUeZhiE61Jr4weqLImxyCHPgLn6PNVlmrtExu+XQGP3vfpxOU8Xz
Khfnq+2RxGfp+lulpPYAi6XTSLEBDU6+8Y2wA+gQ3YQApFHEFaOkFvja6jYfeR0zPJC/tguOoTjQ
nAxMTsShEDa7QfR/KrsBTzcw8sxBsZfp9GK12RLhnQ6AyF0YyaFwUMiHPPkFOAR1Zws0yvWY/5ce
voCEM49E0EDDfBYa01srNZeBk/uALv7JHoab7VJ6K7OZCLOAwDd0JhK+mErI1q4ee5R24tPYgxlu
6/TkZmScE4iJXYDpV7s6L/NslGHSVmFbk6TugjIhkK18I6MJ9oZv3gopf7Qc/uE6vGVl/Xsa0jKw
JB1U1yzXjiKrLpp9myItMHVqjBlhFCODb70qdCb4p3wZvirB7Lv5diZKHqel03TJ6TEIQMg1VR+z
tfxSor8gZidQQCSAqR0CcsaFLirzYbhQoIOqhb/HsUcithaTReK9pZRVzqD9bmN/3UtUKoHT9V9V
mf22nMSPCpspgV0f9WoD/Z9cKPuBXg5l6NFWB/2sQktkD+itxY6R6rk1wbLAX8MLp50NEsMRkg17
kFogQGgg/EmG8ziRT153LMRPg16OBHQ0DGpCaHwGX3Bq9wbjpSE7ERQDkNVGo1pW4keU3OXWavAW
lvJRzXY4laoPfCl49FhjsGVOdn0eEiTHJ9CmmJ07eZpT70uQzDE7bOcm30v3BZ3+3tLZxQ/J0GA8
GoOCHmpXwz6hD9TvBDbJBZQ9ycv8HCM5q2iNt7wZgiRdWgKXILvA0PLvSWhOiGQUL7Tsf888OwfT
5nW2fWSqlq2GUOjrR6F0AvvSSrJCpt1zXU2EruxYJ7Zbxek1B3jyVQWVjNP1AKqBNXlB4658ez2a
zpdyHDy4iUlsPBOpveskwEaG4tZZOlHOGbraOVOPQwWgSHL47E166QN2NZgCFaAqCAEn6p4FkMsU
ecRLBZYyiHhuKWHlZ6sJxDab+9dhG8z02GTp4Kg3c0bfQ+JkYHMy8fNba1i4+EFmbw7KieQ1Bg1c
69U8RaYX/zEPUqjb0jMGwuAGfZxX31h68zIn1vOqGzrTDnAwlZ4QwLQdzwkX+L52gUfm3kvRQC6d
0ROwJKQm85o8jN3GYSz6gP9nCOKOiMgu5cEiiIlYqdQPK3RBW5w7YSQCVuP2bUGEMHa10Xuonbwh
8LdALlvELy4rS1WLKmQceCs1/FvkjpdD+zzZU4cGOKXcqfof9M4PpGSghW9XbD8NKvOWGLVF5MkF
2FVlQuFGVbHARq9OBnvqs6sZ98ZsvmXgL5AFxYdFG794ZyPb16AkQ39sATW24/ARg5Oexj0wrXAs
bJtcpZrEufwdbt09SFxzc1djHLRmSLVcl+V0hmq/g4sA5G2wf7PaeUYzUB2awSCWF1MnM7zF/zbM
k8BNrJ30xdJeeKOPhabeKjV9r6PYm4CzBpNu0gSLEjQ9YiLkX+Ve5LfU4dGzPV5HngyKo3bCzGld
OouFO/Qa7GMktwFX0aLGahWK+uKxcqyrpnLqz1rw+LnfECH7Te+IJWOM0Xfv+2prp4aGHsV+xVPl
hoNA4cSHkD59P00ZwzsdD5KJYgpmCxSQ2oJhFhvf2LpxEQ/VrV7lvrLZMKwzqh3oAzyWNMHp+j1C
vXZKYocMg2+9XYlpaHpW6NZrHyfNodOMa+F1fxtO4XDtBS1n1oBIHLSnGCx6jqxbFsIDZNgf8rH/
RSfl4OPkpDOfXQTyPesasn9hqjLaxNht/dqo+z1gZjIgL2UDGyhuug9jbMm+8ACbj7hcFTGN8xZU
JrfUIF0dUqICiRDnQwN1AygiuDFbAJq0HUaq/kxlW1sLuzzToA/1uyQE/jxE7OPSEaOXYHcFasp/
L4zkO7fE24SoyvDrm4OUJ3FhrwB+JfJml5ramYAh9+TU6tVK4i+EIvPduBK4DBrtS7PsF+SC51jB
ts/W6lmOjjgRhUvxk6Z9wEPHccIZ45hvjp0Vu14BKErhZgYrmzXbsMqXwp+/madqUI2sq3TIgOcm
/V4gGJMybkN6UiO5v+MMXYC8Zy0ZPmcgihGj5mu7vUEcfinj0A48JnkbO9ci5xlwQUDeGMrd7RBq
vcbbE5lTk+BAUarG50FD08G+PeE7zMO6IgXXG13/PA/5nbkyxUf8SPmE1JD1VtRtsgzd3I57oibS
js93LQnnNJLu5NWatlPTCs+TuIZ2OuHQRAkoXFwA+bidhIwUDby/0x+nQ72xpLEkDzgW0cBThfcG
k2VDnXG/zLgbEo+Zd2Uq2NhOzREl1ZMoOPMnrlvMe5SM+bJEbUff6Iz9K6j4mYoGBosHag11prN5
e7VQZnm6k3xO2tZkKam6Zzi0+i51E1Ad/gAWMBEnZmkJmK/sIbaTO6nYpfkmf1Q5JRa9m08Ei8ti
/0r45O/ZZF1SoQbbIeIwUB9LuAhN4e3aLQcSJzoRqP6XYyMkLKr1oZSrTcM+9VguSnIg6z/6iABE
X7vIEnV2UEkf6EMFspmCg6Gtj9fBrjCN8oKYfN2QzhpG585jlhXIgx6gFU+PylVfrgCZovUYuHMX
5VQvOF79zr5ndXkgtYqRQ41yBF/Nep+WKJgErqYiX1/F5i3NXV6d7mUc8/ucSsCdp+yCCiUs/cE9
ZQnli+XQMNlt+o0w51YK855wQgIxYvIvdVNeefHboMQ9SIBhHFU9oPnKN06EWfY7mvAK4xKaJ5/4
oOxmpCUTgYppgEhIkRrBD9VjGdbO1NEjibtsbF/jaYV9l5IqyTCunPGBc18dQGrgTI4h+Grs/Xmy
s72o/XKXNv6nhBKRzUwJGxNTcKZenRFwrocXEsRF/RuUBGvJxCGlnpYfEsTJFgTbyGm+LegATmxx
XIP91MAb9LQZOhrrl1qIc0x/I4BAO8Cc1ZhRugHixoJAnkaVpuTnEews1Akz8POEpCzX/GfQLUm6
6RkGnjtgz90pqRmd6mjM7AVjSNZr656oNbXLYhBtsgT4awosPvMV9+Kj0oEELWhi0LNQOMz2cJfH
bE8aRT8t5mKPija5M+lhz57R/BqNJo2soUNdlYq9sjetyUAoA6EeqHSpsGLUu4XFTIi8lbBINsgp
GcvclP250QYiTM3kABZe0EZOwCGq+C8IwGdaBmr6rjsZnEwS8p1cEd8hQKLIi8lMLKtTP9VPpf/K
II91/qKzgOH60PCZPTAppJib6wZ4s/23NdOvdkI5iyxi505MmIt+GMiaYrDe5d+kehFo4LAeQu+w
m/hl5p1kAXeO+b4YEy2DjV+v+JFyfiuFTZDpgMI/NZEwFL6RnNHDvqyWRhPOq+20SJlnYMttsjCI
wjjl1TqehNImB3YLU5lLkhEnb+fXJQhO4Eh7UBCsMFvcYZnF4ybNgz4Z4BVch/33tJ5V74rAyJB9
tCvOLZyIIeKkE3zl8aIvcj9zSel6v7e2fGCK3/XZ75hKkTKxY2dCLKdYht2wvSckgpFwPA0H05mu
kHNj4rAlX0DzDXoCOlymtQR6dLSXwzCeMk99lm3MpwQp3zT56MwwqTHPQM7doplMyB4tvaGOZi0H
RAnKtLvAevTo1tPbpNCmdqX8Y7jtHTvGN2mjLakI8hajuOtrGSVrf2253ixUscs8R1yHpxiscjsP
71KwaYxjoicL4W+B8vQmmeu/9nnyNFbL5jlj+jJI93ug5A9MK2WP7b0304jysFSs9BhgwmsIFID6
c4vncbDJG8lyOGn9xS7EwWa8EJNuy3SoLCIcygRjAu3ItRMSbvTY7Gg4UDuSK5my+Hm2hdXSDWa5
w4BgrT81Bx9Oh6AZw/Mv4SSA6zKFOw+HGLf871kT6aXS/ANRc/2phYbARbStPFokt843CanLPlY5
4u5i0qNUM29+w4+lxWhgLQwvKusezcEEdJguRLooumYJ2wpe+hdcnKuL3ghRHsKDwhRnM+uGA85p
PmeUq/QFVWgZjMQTeZ0kXC5sh/a+9WiHmim5aZj6rJzVzZTaf2YwYntcK1xQrhsWRjuf+7XG62zF
x7hi8pMrzcKTzyVsuYa8y52l3o8LfkQcfgk6MXyt45lP/JPZsDRuQHSiGwEypjSmjJ6j7xQESsa6
OcBLy4kYpdLd2lL89WwgTsJzIUt2/KWZielw2/TWwzHkzCD92gLIb/Z/bZm9x9kMZGckCNEcITeg
E4GDhGSWLofxPVMruzv7p6kE2ZQg2w2tEXHX/OinG8mjYmK3+HgAdAAQ+OSAJ4woKJm0FiLIXSS6
VTw+JQBfsBuQQ2sOmUfgK1s1Zw1G5XFLlmgGgMwpFgz61YkRhg2MM1i1yIQlfJtGfjGncGbRqNqE
5anun8tUMJRAElF5Srs4aoZ4KSduaKWK50VQfFVLz0uTpAcMCcygxnPmDIi5UOt7tvDYjm6z1P0C
mtLW7WeoK6cFKjOicxPrAtFGEN7K5rho6TvTk7BstQupDOc8zxtSWQxqCwwB7GCTkwOUPoC6kuID
7vqPJMueyVXUTyWq6HXbndRpOwec1h1hHFSszKuZZSzFidrsReHhPybty+xn0TYr3af2JoBmQ78U
9KrJDJHFdOlYwFQHtcrIo4PAmPvpl+mRc15E0nLJ9uUpkr3911xjcgG9lCGj/MBryJBopJXKlsDR
Ejc0KuwGltmZ9yYM/thMfGgt1QVLWEnNXEblKp67oYAN6Y+7uF7fRJ+TsDoWP5lPLV8ZnFL+JvEx
zV/NuiYnmUSkovXaG9HqPaSf2ITEAsAxzti6SC6lpeEtYVvdRrXUUtoF9mq6+VAaFOGSwoIBOYGu
us4kxTZOcyxgcbcNWsTxjGgvwaBKuotSgul5YV4LwGVLhmGMCERRMrrwkAsa0Gc7ym4iIgSOb6e8
l7X9m+qMM4oi8Ey1ND2lBSJ5Fc9H1o6ETHow0eiZ94ikvzslyRNgYZisFOHESKOYrPjQOjS+Fesg
JKQ0SivZA9VCAoATjSahK6pkoszz8qMnHAxeYz3nqFHojr/TiavHqpDI6DUtrqzVV6eRmpBaMdbk
2IV6YUBk8ZhYL9wM8ZCRm61t+jVjRPQJBqW3vrWKDG5fYJHGamL2VVSD5s9Mt4nEqP3pyXbcDevJ
11jRdduYBK/SsQMJB8qUCBhc4eneJW8UAH536Wdtb5pokPQqnUnHiFwDJFcNwZsjGKlK7/yeZObu
V/9nrjvnaqJx1Vu0HEVaGpFyL336NpQp7ImR55Gkn0FbP11RvaRu+q228XoJOi8A+zfG8Xltujf8
HUxJwbg4/rvyvPL8/z69/x3q4PuGjUvufzPrgWkCSfdfHXr/8Zv+ZdMzjX9AObZ8WhnD/m8kB1P/
h06/qWO2c//di/fvKAfrH7ScuhDcJfC+GRj/p03vX1+Pf6d7wtZNy/6/2PQMrPL/zSArTMNDO2cZ
Po220G3P+h+OZDJAPLu0qQCt0vtLLIx/Kdvuflh09TqYiM7W5nstUQP7/pVioIWF6C9PiQfidJL4
5GFOYFpBW9Hr+UHXRhHio7+2HqGt+WypQ1ZlHf3s+lnCeXiD/LyNaaDPyFMj7ieTYW5VX1EAuO9l
aV7HzRpldg3wNDcddgeXeSwbJmaQIx9vQ785Jc7kfPKTE+Dj37xAAxYsE9tgw3/OznEPDCE9Vh1F
oe2Z+f0//0LyFP2tUYAX1ZbDbIHyQp5QvnYomzRk5/4j3n326JqW7KBtPukM9dC/Y/4zUwNhr54O
EXESDNuPq1wX1pbxi22k6YPhbciKoX7oZQ9UvQYXXbxSP+AvmF1UCb7Ob9IrhAcCITqO/1oCzaAo
oDbL87vCc+4YHPgPJqE0a9/aB6WLFVEIPYk/+nvDmRVAQ/i8/RqLq5yIBGCigcyI6XHMsmZibLc0
ozyyJ/vLanuP4dyIvJE9JWUgZ4tV/O4IfN3z8u3oEMypRYJmkEySZG+TBrhGThBgctmcStiI+8xl
Pu1WGuOE4U4b5KEe1Vs3uFew0NRSYsSExAaobfz7bbS2aI04AaFkNs7j41T9cTGwoEhItnvXZWMP
5MAJPJltQ3UUASy7keBT1u+WFn8XDNVhv8l6VmtKdlmJUpgdIz0z6Tz2iImZIJAsWGM2RVNNRsiL
CWWE0TtdLffeu8197vYWXExW/KWQBLHCqWSiWBXk8uQ9d97cIG8sn+NhOscdOz1NIF+dMD0gyjcI
LgDR0abMoTB+h6Un/oAEnyJLOXoYU3RyrQSLmJ767LnR4FIgN/JrGfKIhspM97olQ1nOh8JqCDjK
QmfULp0tT0uGBYEY3qZo3qtkfimy8pxnFUG69aMmr/WAv6ZpH3wHuWmMcDhjSbLoUR17R2Jfz009
3nutF61DdQb+sK8d+yFl5SZZH+lNVD6tTnXGdXhsPHQRyRra7FAlkw7RM2CXl1TXAI+geu1+xeMn
KaJhYveRObH9dX+nenNX2x5QCu+4NBbt1XrUk/xipUPY9sQfG/UVft/zmFZXr28e9DWP3NqIFr+4
OXO1d4islbkJW3HTxeSX2fHPWc4HeVoOMUADk9RZD19oEgOgWFHaIt3JYT2NcjoVKUSqjII1nl91
qzw7tX+fFOYdqqyD7lQhINrj2nqnjf4rScUjxPTS8zNtyl+yLFgyq3BM3+eS2frsQL5YEaXp0aIj
PyiX44aiBLq8z7IjPs7j9ktlog7DoD+ykgmMhkzfTh1NXi0Wi4Hbvi2xc4DUwIbCO6phCcjBum+M
6eJl89P266XpPBha9rTY/knF2sEz/wzmcrAkF/tg7VuWR9v/Qxk/SEWiNHt1kzSdNs0+DJ9BXL+J
ginx+DUYJyZSQ4xlTIhNWnE9ZFSDc7+NsMTtIMkQqrSf5UF7UDjuSJuNHZ8EmThKsgXnJcHrvNP1
nBymtD5C4ZzwS6yMVcTRtxRbH+fRPastnD6rroXOm7Gk9338geblnIuRscpKUX6VugvmhjVZl5/y
4p0KkXeWWIjV+b19l66HznzoInhUB/REqHMs8PqwSnuCSv2/DhI7vNYR0Lir5ZyaFWVN45/TWZys
z5GsgHwtzqIqb4UvXqiVwmxJ9hSs2H2mgw8BGu3LWza5YautRwsGGUmoQ5lfPGNb3JUnOOgboHMv
TOb3pXvRiP5gzxvZeRsKBldZtpJsxVLE4eM9o5XgZfonWZWgUBcmbZlx9PmnhBDfVcd/ZLuXZsUT
wlexsic36/9sj/L2mlu4Hib1KOzneSGkZSJKujrkrCD0LijSFyP2I8trI+DgD4WhHiriXgDB3tM1
XIkrP672gw0DhVCLp+S8AHRk1rXxui/rWD4uWfHkCPNBo30nkw9THa7u5ROJLUNVC/tA5C7JfYJh
Tm/kyR4hClULOQ8yHPsYxx/eFpfjjxFKUxJAjWYF5SSZHPt+XqLB1K78D0zMfjyvA7da7OPUiFY+
y10Gb1LhUvbWKM60vUpWhJAWORBasP3zACbC4bbWWroW3T3VrKtAjjKVtg9VLa9cqIfFvPgoAARz
AEGw4/avqVoDV0189PWrWcC467PHNp5ekpkXhqJ3Y9lX7qWT7mXOndD3y5NDFjMyPJPCGvTkWSNO
CUvPF2r2wCBN2JnMh9RI3qy8vPqFQnqfts+oQdg2R2BdD12BPISHKl1itkr1OTWHV0kTGBfuxYef
7PF6OW5GugsGC3xiBlzp0eKchuxp0/pBZfo0NJcts+tfkdtfLAr4khdbqlvD4mpatL2flEC7u0vX
zb/0emH2QA+q343eodnageJTw4etevVHE/Pjeu8N5m2q/42781iSJEm26xfZiHOywSI4pxkZGbVx
qUrinJvTr8fxngYwbwRE3gILoBfT011V2UHMzdRU7z3X2MX4O+Lpum+8hBpc8yC+yLR40ZxYdx11
RxLe6skEDjZkxV63MxYFTg4Rj+Auy7XSt+8kVt8CZSCFo0TYwpJRK3wnOK4GcM/ozIwj/892+ToV
sXRGsTRUvrrgS0g2WYceMl22tAAX9ZVAGC5x0epst0a8wnRfQ6h1amogkgs9lHAdRjYNCnnLV5Io
G4W8qmgI18RHbVHK77pIO1cj+gbSBEnx4H7NRo3XIkX/5ecAUtEnxsHIyYPB/lzjbBQ81PR3PGYB
9SINrVWs6ktof3NtrjnuthqcjSvVIxLYjZvAoTKjddU421rVVyGqpgDnP0nF7Mw++ZQZ3ZqGt5Qz
dky0Bx/KbPoENCRGMHfniBM3bYqcv73qRQ95t5zFkymc2d10Oyfllylktgwif4WMFWmw/OvfB1Y0
b6WPMgb08HDU9bWDTGNaBQC8pvZwjWAiF95yWjnOwXO/isn/zLdgm+r0aDI2I9bNcr+nF5M4xT7y
7YXzGpqzYty7INuUPYoGEa4jr0GUI+gIu/FH9SdI0kusk6NSjtqsdOs3E+a5XUzhIPIuU/nQAnEl
tApLz6dpgV1iMwhUdx0mk5KKKS99Qf97Wt9pRjpDW5xJeXh65kWkmLiZTbUgzO0mvMUubWnH/BNU
a9KhT14x7PTWRXqBzyFKd6rrH1prbYLHsr1gTV7yagoQGiKysENlVyflLs3tDT6Bs6UzxvTo/SKZ
idIFTUBV54yn6Wwp/sPrp3AW1HksvdyHhapGh2x4H63JSxFDEMPTr2GypCghAGnZ+O3d9DmDLR+6
/zAzR2NehavoHDmz1Jzka7cyIqK4+xIBWSgUgWCqC2oR1WyWfmQeglwempq65qDp8+TEKRuDz6w1
/awPktbVxh+qgyjHY56YB5z3iwysV4QtjqeRrmXPTblf4ETT5tMGMWJZ6FLgaNI4GJGkl5Utq4ZI
TR6gEUeYW6C2pKNMkxifL508WF47pSTVZsg3Tpl8CMve2GjDLKYWnerfPAaqucoAw1nrsXOI6dAK
o30DxYeEJFgPzCiy5Cy79pzp9rdV9e+Dkf3B5/xmadRl0Mf7SP3qsw8wYhfDZiUGhAAKs4IXYpyZ
PMCdsPz3IrTXIQ4BQho/azfFOUOF0UXXcoy3gI9wZg7MnIID44K9ASRcGd03Ui0Ok7Qd98tMF/5a
jmI9aJI+Cycjbtam7Y/CpUqlxcCClGWHEiVbBbq4tUO8MFJzBT0b9BETjK72LxozjaaoP40q+2NF
S10rb9A5X6YfPJz8Qf/kbmVg+wQzcGatbtU8aguPYwBbkkAcfrmCo0BR256mg5DJ78Nb9CjFzW7c
N433qCR/ordeZW299EB5xlh/Bt9/Kzoytxyf/JJdlWhXNOIfep5eWvNXaLSHsPRvwah8+d1bYNFg
cjseBe/d1Am8T7M/hmsspTqJgZgOxk1zn34BgOeD20eRkQcX7Py6v3nJ8MjccwQOVguTixKlxAcP
9zItjrIYrmhVARYfmeKf+LQeUZdeVKM5GWNwy5z+Ptj9OSMbOBcPlHhjdS2fuh7/6sr4D73TdREB
7kcW3yo8MrH/Np1c0+uc3oWrIGsS5m56WV0+7Cz/u+VmIWT7VkYdWr/wZjJX7Y10Pf2xTGke0x+L
B+8haaKbMLIBopJuo6yrxHjBern4LCKPzNPAHJ96J29UzB9FUt2J5t5nNIQrQQ5k2W2xwp6qWj7s
Xj6Q1FwaA5dBEbLMxdXq5L2FPE/M6B9lkHfXu2gBARdqcAoyXB3NWx+OT2QrcH/JWUmcVx0fELxt
Bq17pp531ygj8KtTSX9KboBxm//CKLUMEJuY5kcyhVTRz0Jbcyc4YBfayR/XqC9usix9cS0r88XV
+Z7V4pEyQdSby7QojMR7RI7zmr5GkTZvY99fK63kFnMZjPCCIpcX11+nl2Da4tEyKi2q37GBLd9t
7m1jnXiaH2AfbzTMr2Gf7QLCqaZfc5OYU5X2XdLenDS92JV/0wcWVqGd/aS7lRVyxPqz0KxjJ7Ot
YXb026xXKioEnMxxtMF/Jxbuo5sm7WF4aPX+KYzu0dfqnm/2ZudrzyuPpLeeENZTCDqIl+uT1qjw
SIKjL45CM6HjaIvphTepuEeld1RD/316UwmpA5X6Kyj8Q+fc0iG6QER8j8g56sLmzpi8UNV9kbr3
v35+5Z7oUNua9qj5IqcvebQ9tAfdRWVl92MNr/ETVd5x+k95RLMUvnoZQ/9Z9OKBhuqkus+g5bnv
JNoQDhbFv1U1WFDp39LOPFYNGszsn8umdLw7+rCTAU/Jqbqb4B309So6JSc/w6rP+0WFuc2QbXKt
ek2/1Q/GizDFQxFyhl91J+vghuX0omj4BeqO2KuVhWw4sfpxWTsVM+x8oanZ0coebn3h6uA48ji4
5+mNqVi+/ctUmurDGbdNUT04JLqEUN5k1wU0M7xzLD9yjXCGuelhYwrEffoC+sB/wJ5EOXhTrSmv
2wSAxvVO5TW29qlRxdVO3PskJwro7tLWP9nsW30wPGOeSBHROE4otTP0LL5y0a3mODKjiJVnygPa
YW3x2EErBAHEo8XSu/rZ+OioDEq1vjuOfWBtbpGuzqfFN60ohK2nypTvURfcpicKavLFPapZ/iJ4
nmpwVwwomL077Ly7nSQXre2e06sfhmjlKRUtHfU8/XowOnc/VZ891nozm2gmD7vwl0ptkmzcPTNn
fLoa9B/4BUjKHrqqXAYp7w6yO6kQpa73d0Ov3sgvuVRieDq6XLo9ub8hn4Iai18DwXGzugSq3C1x
xs+npxShHcrc9hbBiExTEpoNeZM/VeJexyL4kEtf9XB9dYuCTAMdnKcb1r86qTBs5hbT/1FVD8PQ
8NRovajxNot8dIfcV/2E0ChP7EdHuYhSPqbXFNj2y4i5itKZccj/hYV6n97jtLIbxFa6O+ymZ9WE
dSNjbZfVNu+ze9QDRyaKnzwX98yxTpnmHpwaMF+5B3l1iVjieh9f6j69lHJKCdAXcjJGhNMaUJ/T
pxvY3cV0048ibx6TwcjoOppG8V//TNNmnFEJ48gsn2FVHdVk3ATxx0hjh0MPVablHZV+rYmvOiqX
JrU5VJM9ppeTE+cX8rU5L4fis6L8SVRtb0u0wmVenGmcbore3ug0FYNq6YFLnwrUXhqAtA38C+0y
s8lKnp6AOFgbBi1P4mVz/FWK9p7HLGvqwWnRjH6wTrnz4khDC+2+GQ51tTbsTe9Z0YWQzcmWBEM3
HAs+gav8vXEmU1+8iFOxzKCPtESEBfawIewAD+GuQ7MdG8BVdHvbT6QALd+GZrcRDO6nrZNh31JE
lwJbukuOTPvTpOmxYCgSj8NMCpNEpmofGudBR/SgkJmMnbRAUU5dE7q7UuVl49iXlMB5L08W06lp
aMa3Qk/EP9VxsBwyAzuVWOOB34SttWqzfO9GlL0OHaMWma12JsSXvEJ3x+O3kD5xVV14mvw8lJ7r
AiQDQI9Lp2S7sPjQMzoQxD32ZIB7xdqg7WQVr8B46xWu9cF8+pzL8mr4wT6Fl6hWyD062lmsOpN2
4/RpSYWvJRl3xB1sUrs6eKq74pQCXzd2KRAz2BcoTB2fgNBaHkpyFBzbfZv+JPsUid8b/vtYGGGN
0AXF+mAxXCYtAVeOvkTtuKiVcN1p5aLw/RUBlpjUGecOJYXnafpMOstdK12+gbsxs0xviT6MsBqx
TDD9xLG3612cY/GBVJ6jJRAHix8vKy9+nnzjFu2XsZoifcPvqdTtU7S9eiDeDnWC1R8D+xDF7S4i
E5gaCk9tk5Z/tAj/RYRiJmmMWYisDSGq8gz7ftngDgtdqcxYizTy431aFMqsiggZYIyG17KE/pTH
xZJIoDdSML7VMSiXel1bCzp+8J/MqwmcZhNF7r0p/HvtrTw3BmlWQ3Wm4lmbPsFHHgFPkZJ1ZELG
6Od0882ru3MdNz8NWp9FtpQOmIE47VAoGVxzhxyVf5Og4kIsmmvYSEZF+xMiO9fy8BcoubtfR5tc
XRJKekxyWkSqRGAFzKzV1ZNS2CcJBWdeJIK4cczr8chdGmltzE9FS2joX0kd/fhcEfx+aySkvpmX
IAJGYEOlQXoImGQQIIxT5WmPzUfZxs9QMeulKV+OVaZEBuJ7lOY9ioUyLyAUrKoIQ48t4g3eL/qq
4KBHMIRG5spzh5I5w6k3T4oOrya8DrbjpdE7YgUNgrQUae1zNZm4HTQSNOEsApVPQwIIR9cQEQWb
zMveUomg4zfhnfswx+we1t0wE6QjIGuhoxH0n0ZGjCkqZWbDJbm0XoVN38cUUBCmMhmPiawWYNsq
OvAEyGGE95Gvp067LZuaHBgL92QHTsUlZi6loTAGxQhxjm9vRJVbWfJ3ZzQPrIFrw8NVbnENnakP
q8vxX3t/HbzM6vWJdmXab26BLF0wDadL6y6sAJlvyFc9z4e7ZkH6g5Z8UuvhS9qThrss1nC1Kc10
eoSpkXyxKhGWDEQ3cH7hEpNzKxl/KnV4iB7/T/nK1LhcBEZNypQjdk3byAU4fwI9af/VHVoI8h9C
0yR5z0Pv85+fov4fofdPkmCK76/w97+T7/8VfP9f/h9B46vm/xZ3esyBzH9X1W/5r1PUv/7Q3zB8
S/sHYHuAgYzTNAU3Cgzfv2H4/JKG0hiJI7R8W7NMppd/z1BV6x+OpjPTNDWd2HX6T/99hsovWbbh
WC6NSO7PJszn/0ZjvfyTHfzPMIP/OQ6fG/1/GKGa8FJt1dWBLzKo1W3l33H4tZWw2lH/LlqvOmsB
fiJsY0UergWOWx0fKdy+Fc3IRTkyWWrepUo+u2NwZONGS+YZjVRvIouttGHY2C329uFJT2tTdfU5
Ba5v4P2ooZp1Zb0vfAQQozUztT8jYL7Wrrd5lB9bOhWkiZ3AiyHidba2US2NmGkIV3q8NssIe+Hw
hXlwXUf6Sq3RZ8I2IxAS7Vi6Ca2XxB9SOfU21KotAWcHRGt7oQS7eiQucrKbExE+S4xNzGRV6ZEr
pN0l8LVlQvwtSBWu7TcKunth+z+FfQQ+zxx38D+mMbAZouAEfCL2mtnuMWYiMZVbafkzk/AjhpE5
cJzR2FnFeAL8yJZ1HgxuwjWkBW3cMQ3ejtpG6ap9YHA7qBckg2CBC3aTAV/tdBzz+w4tjamBbGeW
oBNA1bYkR45fKfylAuVnRY036u0qzIOlqqSHALp7X9sPSp5n2IE0B0HQZ8mVcIW724u3TnMfgeOD
hRhxidrnkI+TjX0jYv0Yt91nFckr81qMvpBtO5dQ+R+HuZTl8y7K6BomDFfwV3gaimZd+9Dhnzcq
jUsCHO1YnkXv3ipBUwdXtJNWv7UMuEzenzIn3Fm1nP9VZbou/b3w1lfVpHsJX2Ly4yDzsAPxZpRl
j+L0oDnd/f/C/rT+zqdci/r/i+1JB4/8v6YxH37/B3WHOv3uvwHMiv0PC5Y6/wrYlaMATP57W2Kr
+geyDgXvkka31Lb+x66kaf8wFUTJjqWbjmVoJj/u75AOVf/HREWFmoxIw9Zs8z+l7EDDwY/6F/Q5
KkPX4lpH21pTLVgGxr+h1h3gDLqP/GmrWN537RoXm40hbGp2gylzwfTJAlc9lPFYMDzLQzpXmdRE
Y8pIaKRyzfWZlUdIJoGXKgaM2TSbFYOP/1livuDKmtDCVbalgDboMsBDhQgGbBzEmZf1DmlHR4Wr
79u2SucdnNglPVeLufyio3i/x0H7C0wtDCsxcFbH8BOw0bAxKqBu0oF5DJcqhfzrtgL8pGNljR1w
bNFXqjaLrCwfsg9JcyCIgKgiEgJqnYFjFK8Km2S9qQMcC3xmqubilFEYsASToV/pAoi7VV3h0cGU
nLYIE6oc0ZadL2JMyFT27TLKRX2SKKZjv6Eg6cvbaBXaBn31dmDEMVNA8O4Bs6PZh0cQJ8+icW6j
Wz9rUpKnMwDLFe9B07udRj94E1Z41Dvrlev4trkMnJXQ/i5jC8C/aS7MIboWfRKueBEbkgP8mY5a
nk08NXZR2b0NE1LTxWk/I5qsQM+Nb0j1aDpHHZc8B2uqmt1UrRigVkzUEqu6QvjcqE0N4LFqienl
asfNTuZevxI1murGa3/x4ZA1lqugeNQWaJpZLrkxtxxl8JjJ1DI8deZOEbYGTE1KMB2Wl0fDkNlH
DP0FU/0ePMvGgDo50m0U7K3O0G1kB11WZ6ygD3Dn+w6wjp9tKNV72IK8VK8KA+hrwy20ryYoETy+
+HC0scDTMElq82Jc4N9UUHRb7VaIa90xmCdkC5iQnq2bhgwla4LqqdxlK6dVoRu1V4ljQNcWOZ5a
NCM1Yt3WuikgwTBZAzckPz7Jv23NQyuefBOBgNB1BDfq410l4G2uo3IgA9it1l3lkhVLZheOqYwm
v2fztnxSGVT9YdntAQCFQX403JBK0AAMMSW40v5SYmvkCWrkLvOxjRawU8VF2FzBgjBF0Fe2e5KM
YeJZ9P4Gg5lKDiR5JbV93tfFzVCHZkO4Og1yU37XQXSyUhfrPhIrgxFYuO99JhPxp9R1mo4C+3pk
9HfsFzDQxJVkMgQfPQSevoXyEJ/aQP0m4WtO6+4WmJG2a9V6I/RJ4I7SFc0BooIuqNdlqyN3qu2d
6AuorGSFc9NiqmH6Oy0DNGc0ARF5cgC62ivLxDIfcW3d7NbDrJD4Rx8X4Xzokt+pBcipSqCW1n6A
u5xGVdOJFMtqhnsjQXGaNHzRJZA2Yu8pR0xjPMU2oX92ZF8zCFdcNTUc77HOhbcad5XO0tXksFWm
oiaN/DW51+xBgAhoTSEIs8tTXBKVTEmySQXBPtJVuCLSTXK1V4XGC6cZsc51IKG/kCEPeAFxL7co
VFHsEiQbQ5MYeTpUGmRpKzZqOyAV082dYQdvkQsDqw9R76YBXA3G4nOBocANBJqyaqKvFKCy3fEE
yQjqFcaeeEyuaJWuNB0rRqLhimXw8lRI044G/hwKf0gsb/onsjGcC3wn0+s4Bb1rzwkAmxzWzgOy
j4c9wlm0pgKpuEPDWk8+hmRSBo8au4PpbUzN/ajQGtha/WfogrXmpPamS9NtoLlvWc9NzgRyasp2
WDQDygYF35mpINZlc+7G+FstjXMo/DeZmm9hFaIRVlwFCuo16I1u7dFBkEqxMH2zWoleVmDniq8U
tgcW1I0t/O8hw/NohvLNG+WiK+0jRj2Ctos5hoEY6fcqsOgfkSplABRCoF5UErOAnX+WqR0s2xBL
PEpsLYVz6ZdGSZfW2JZuap4wHG8mHF5Y2/m8L2z2dPLK5ja/E1Es1CcbZFedK3/gcdkHEx5hG/i7
sUgg+wyASCaKsUa/TFOKbOExZQkqNHuFNdxt4Z4ao++WVctcthC0B9UJucM9gKvjyGVcubg9cP3y
J09qY9mYxr3P7c8gcvCducajq/R81enRtqNzj3qHtk2g36QJf9hS3gMUiHM7bHBC3SxUfhJkahNP
vY3GReZmKQ2GAfEpFQWwS4CkwurMq2Zk8CXa8idyeH9eDz21ISdzBv8rXppD/zvt/aUr3Lce/C/m
nXpbOhS/Bf/gauGP0958ge834Dw2wwL3ytCjb7fTS5f12wbiQ+jFk2PUYB8Kz/mo9HNUynSbzA8C
G8UWxrti7NI09NeKDUEkD4dP0w6f1siaqRTw0FnzAa7SBIEpV706ykM+4i7TEetX43EocF44YWkh
KSJgOJb5S9pAemiOAqg2iqdZaCu3qjZcM2DA28+k4YhISJEjVEjuWt36xqtmkYOHfqdTaKhKkgda
vOlVz8fhyG+VGwv6bjN2gYg4zlcTON+YrHLaMTmq8BDGstBt3PEc5FUsPmOOpTCvuRWF8lcby62X
Wz8sgX4bGD82HMtZWlXOvCjHVVy1P236K9TxahZVS9/I0uR8dG+ar+krzUAp6hnuJiloJvSAbE5W
qW6UhCFX0A/mDPfIjw78ZNJSthutGFeNWmxTCJZKKN+L1Hp2w6/aT9xNE/srR5rnoKthvgUoEfV6
U8mnjFYlWqElkA9tpaXiHb80ar3CNmelUt0bIyTtjF6joP9YpcxWorCmT5skzGiUPZ2se6gWw7pE
koJjsiM+jFjqUMcea5oUCoSWopG3SPkFMp9mpyAe4b6x04gyJqHexYUzgM0octXA1aFeHEYc0ywf
cLsDMsJnZdrAEBZGSFRuo98l7NsFl0EDjbtyjgyBig2sahSBAkhrijnFQKaTZfhMyJ86S2FLSIg2
sdwexFs1+NRdD7u/mTzyoC35DFie0KJQc7X+G1MHd+kk8ks1ADQl7Xfp1Eh9EqgJGi4ODHbzyA0P
TcYR14zJwWjshMK1R5M7mKupG0YQNRR6n6G105O4WneZuaqt+D0yu0nfDwXWje0z57myivhGMEZT
jMaqeNdj+XIjAVywQICpqQyuVCsXe1FPIa1y4Y7aL9hIWL7ME5oM+m0GoqTmd9zoGwH8XojmrSzc
m9TcTalgPxfoIWfEDV0hTeAya/DHKbdOiGjmOnD9C3PWEGuP04psp+rsYNZBWGOscl0SXTFkCWYu
9xb2rLPC6eZe/KXoHXbtEtIs7YdwntYkR3gjeSK45hG3tQfkv2c6t/HWdrtdLMD+RREiZ2wAP06N
RsU06db6yAY0koFUqz2iFL1U9DiXYa0+m4TPwX/hYQTQkDTw1orkRWuSOcPAhT3fuAbJz7CJMhtY
6UDy9kpvu55rNDZqpSOVoSL/Ii60Rat8ImMAGjwCEJUAGxlt+O1SkGs8TyL1N1ICC2UpNoZkGsGV
gbV0IrlTFZLlioq2Nw7/JSAQUuyMRuOTZw7XuLsk8ZAJtpKSN8FAF2WEoNRYRwFGmFIN0AwRD5OC
9wG99NFK0PRR05xayy8PNPOmUOOezzLT5w7kowozJ+o3PD/Kt6/H1cqvGm/lnotablsDcnWiNOtw
AitFAfDAAaVEFI2spdH9tLLkpNTwWnKa1ZOBinBCF8qEreG8inB0zHIXwmKvVA9ipPpd7bEkAGIH
bIFaWQpeJUpYJV/2RdYf2kKCnp7mKaSQECNe3JIsvEo8IOAAiI3mcnGBaPqup42OgFlvF0WrrsgS
/Skk2hZzlDU6RbHxi5wyuUm/jSgnr0I1Fpj+dwJhFzKDaBLxPywzffZuh+5H0C+tmS/oCms9OyBm
JNLJVUhI0YmOsEbnE4bQmVCGcGER4TflMuPPsigZFQaijZ69StiwJuHXKY4jCS5/0Zd2uTCMFogs
MXRNdkgKmvaKgVlJsTUIyICNkvKuFKQFJ+joF7oOVd5TkjPu4CWkg/LL72eWhx0+MrpkzVn/7UE5
9w0GIg38X5kC1eYuQE2Z4WkS5Wvo8ePTrgG52GkrItIWoMDj5ZC0SE3zfQDiEJkDXwetbMAJESQD
PT9hFjumOinUfWyHO494aTe06mWjox2Gm6OYhjIzI+XTJmyLChWfvmjcP5W680Oo6XpcH/NY2/px
9DvrWzQK3njrXIrwAG/0MpftKwAmHgJ4GHR+HKI6l856v03sAU+2toks927kfjzDC2/PBnX8HqcZ
KSxhdd5U+cnx+mfh4N5jiDQvkc3BVVEpmlScUI6qH5hg4msdOjnvoa0ZBsLHupZvmkWwBarlWShV
iW82XKic24hHKo2yIiMgMuh2WRf3G1iUeABRry+V0HnvfLkE3GWfnDaik6cjk/Qq1+Kois2l6dn4
K5XsrS7ktwQUTpHCgql11rkeg6h3PhqmlDPF1+lv+bvyPCjNrlJCWpVgBJUQd28RdRszN7ByO0gc
h9i+0M5ftZAjwEkpzSatNzJPPyzKi3k5NDsUv8a+ziIgGQKBRZm+gKlghXTz9ypEryxHtvAjcR8I
fOVSc71HoWdEYU8bo44WDajglXSKmclYpOSCitkiWrVht1Jcvr7WJUPT4qydq1ORpDNskQx+FPug
iuIr7xLUYoVzRY2cT3IukF5489xNO5DLqYbDJama97I0fzE52ie22+CT1hDTEbxc9i+Lv+DsxM8i
VL9MEWizBihb6qrFJh3UTRxBvCI5Scb5UljMJJowOseRz66owvEE9MiYO+3nQWq8iUnU3KzGvOKC
wNFKqXIDmoemK/K+Qv3S9ijJ3WXQdJvByKl2pfuj+vaUEwK1rjaCV6EUW4uAEhzhFSih0F6Yjvod
MTtLaoZFmUjfnA7OQ8lL26lJma1dXBd2KhUyH99CmEHc+HLCAia1NXOPjd+NzGKxO8ldACTcsduK
O76zGkZF2VWQhTcuCpA0liMK33HC7/U0Zob8J4jGeqmFeBvMinD5Gp7M7q//8Uofla1m79sh2Zeq
iagaNX4EuXYbMcdkED4LJNcgLoB4woX10tpy7ePfnXFxiZdJ7z6rvkefn+yxIqtLFhdgKxKjdYUD
O29eBLiHlGhUhYqNo8LwHPiWxaca4OIdipuVG+AyPKWclbUNZAZn/AgC8CQBcnmKSwyTm127wK2W
NPBWgDjAc+GyztvA2ACTNhE9iD14yY3RMWwrS/zYrvB/wp0BNH1nB9Eyg2M+U1T1vQ4KA4ECiFA3
1jY4kR62xLSMmpH60u4/00r/g1uMnpdFUKjvN6uMzCiAGJKBAddbD0ZjQBwn3vsYF7R70L2m2bp5
9j70jr4ueufhFL8TkoCGaYpYKoW54Mu1KnFWvOSzHyJcohqTa70W1Mn4INkO1MKvN0hb8CSX/jxQ
JjAiKOmxs2/omschQyjTUqR3NWML3Q/3YFjxQ8YAdmxQf7StaMojdCoqnrKWKCIw4V5XS8w+Pb0I
uzrFSvaum83tL7N/rSK1z+v2NLjRkxKa2S0dOTcM24XSxO5C5M5DUbmV1dFFw4h0zspg2yHqmiOv
ZeV37iuEEzcn3JuaGBMHVM+0WaslkFNjBKBdcERj6eRO6qgs1SrSPmz4szPd5RCs0/ZkNa65RB5E
vIfV/ylzqcxrJ+/ODBEsPDAcLa259qO4nNOrJY6zMMtD62jnAXwhSHRk4onZ7WMohbMR5W0O5Aam
3mBnwc+QjMhdRyqPNrwETvmmC6qfuqZbCYUetHi2jUTQHLQSt2kaVPAXS+gweUongfn0oGjPctyp
0nwOjYgn4ysdSMWoNlzIbqPvQ76TNpCOyCLzXpYnu7aW2shP15sUv4maJTMl6rh79kRu2T7SAyut
P3VmJ1relDxlcEWGgJUOT2mp2OInwYK7jbKIek031kOJXB9G4X7ouVgwcWIKO/k0rmNENERl09nS
HNBeYweRVMKsQIdQF8QxzFuUo1oOfLwCUXkMAt4PiU0zA2GMEg4AJzC60X+hbjRwSmel2PaNaa+7
Rkf1G5TJUYjyJGNlpdATmKcNMpUiA947ZiCbi0VdOQi7fP8XglYWVtfDdmaLAbu8LgdWRR+gpFVH
wQ1smNgCwsBekZo/o9YXsApLIkisKyFn+cJI3MmqC58pA96Umea+4WIEw5wPkfOmgOShLAZc6cR0
SBPvMNazltoX0gsolJCKTk+jVVXh7G2jCYs5egFZYTcTuRKx9XjnRtejWSH3FToMbYyyNWcRJl5G
WZ2PBa30GZbb8Z1a/Z3s6m+3tLs5Ec+ApJNiDdS+XIUVjwo/mf3O6++Eh312bvIKmpJ4gJ4aL49i
yOAMrStozrwzj8EWHIwRZquFZBfE3oSYz9xsbmkO6hyOuRi0XxpxRVMqeo96ytM+jBzgagfNrlID
JDDJr9EkBwosj1L9KkpxSEX3Gmt2XhOuLOF2ZYbb7RsiCNj6yZhkUdK546LT/GqeuNrMHESxDD20
NuT0UVdhJm8NPjmdkx5qOF1K62Wh/132A7ydZjBvusQioTji6TXXTvMs8rh5TXYm9321LhVlA+Qv
m7cOzVrRK0+KbH1ZtMa2T8di5emEIngF6kRPcAlDLh3Zv9lmPlutp9MUc7UyYa/4RcEgzzXoySoj
7i3iUXW2+K723y3iymelP6gUyfGrJDEwKTJtmfldxqYybnNW/1h4m0AgzA/AxviF0ay8WvKF6c5q
tLqNCtCaGxNkYL316TT48aEP+4+g7H4nOWvSjjOILV108CR0WPAjDCGTBl+IO3LBi2ljZ4YBtgLU
GUvkWnpmAnlHeGgn4U0UCVMIXBELZURAIbvVGB+MkJqgggE7E31zVMmo9tIFmBV60lViMKnlcpZT
xFlaTz9SKz4sbPhz0BdW1Ly0qnjWU1JK7l5qParXmX2LhMixbbAf6mwyQIiYUIoMgwQbe9A6b8ze
iXNq+Ta0XlmFgbYIrXzXVBq9XaEqh6aJ342hPiUdDi2l1FEDWXBOsgLqSC+LmWbX7irRqLOgVc2I
/+zPdcTeyS2/Qm3eE8BDlExWdy/HZ45a1dwviedj5291Hjlm6BszSt5T3TmXrZeuQh+3Lpj3Odrx
jJQUVrokNFOMdzKBNp3DscYzvEJvwmi1/FNl2kNnxa1VLjXQL+tPYaSMI1idAIuQ7OENnuFq5PHV
lLWDD4WsoOE3QzSKBktfDY0hthXfbRFoN7xaDQVzsNcaonv+K0fnsRwpk0bRJyICEhKzraJ8lWy1
WtKGkOmfxHtIePo5zGYipme6ZQoyP3PvuaJq9m6wNPtM0f4UnI49K4lgtB4rxilbUZjRvgs8jkHx
6irrkrt5E9p8wb2XDn9Fix1wdhoPO+mI9nC4dDydZ77MzrCr15owOgsEOZw3PplUoNBfFgefL0Nx
cDTrgbNLu4ZOq3Re/HgiwSrw2pNTGAfblq84sJ6aMouvVZMhn/OJ9EKPQBE1vAGFAHaSZI9thUBm
kmO7A5u72ExkpKXxkKXolKppuHh1ic/KTNqL567SK9f4GhpvJkvFYjAWZIca7FDRpl+jXDiDjJkp
M1xv5jpfuc2jyJDrIpfuVaw2hFHtcweUqLSCUzoJJDUcIYaXXCB99ORHQLGjU4rJuqwPS5G/6VKm
OFzmf6VFCip7ghCxKUUGfiFqCmNbu9Tw9V+oYrsEExzZbStzteowLru4BZf8Le2iRwdimb2YD4uc
kIba4iEdh4/i3UyJbMWRwReWACayuEVHi60OTVN8bhuR3NrUegD7y6LMTZ9dUVQ478SnVdQFaSVH
2BhPFXnpm9ie/xVGIxFqMX7Jsicr4Gesu8INYTP2SAEcYnVS48NEybav5/VjrIpQjwXYMHxM8Gjg
IJdQqsRYkQbqMgEF9UbGV860xTpNSCO3I1Mmk7iGq9s9GkStbT2nfgZy7Wy7ufujbQG6B3MUdkXi
F0vjB/bLT+KnC6IEeCTBEkNaK9SyQVc92F5xgnT9ZkcPcIGtQ7PEj2NCgJxDSs7BzBinJpqYCNNm
/RVbBt4Pp3UoYaGgxMiZ9/piWbrZ0GA0vFLFafShhglPQUsNZqqIBBcBAtdRDz8NAR6EdoIjkzYb
Eit9zoGqREGBHTYqXijWmVilLJjnD6hkzJXLw7ia41n8rMrKE33QF+Ttl6HAgDV0EUnxDe6gJG3f
4v5q2tWtinHTjQW7mPXey/JkJ0X7SK/zPJeBy4GzUmUB4mLJw2+k2k89ECYE7ohF/KFPk/+oxk6R
mvBo2LR6NWdaJcklnuFx+D41eIS0Vo3e71RGp9SUt8Fd7gSZOXy4Wz+yc/qKkJCP6dSDvKHvdua6
Pbm5/ZFlC7iruSYjpACtw/EJgbDldU7cl9jleEoLsjz6YmcJQOUj9l/w8iuzkml6wC+8GBToWIs/
t/ltK8M8W0Di9hIkVtY4ALgT8M0d7bORjveoALlXYRcv6oz54xxWU9rfOd4u3HC7CoNV0uB0Qsy3
67A8hY7XQKmU2W/uwmKz1ZQSZcHwnpCIFCE+yS/i5vSNeha6uVdB9bz0yGHzFdbkE1TE5PFX8art
/XqifkGBuHD8gJpbqCdmPrL6w/LxP8fJaLNLaO7+HGzjqTD3gs1yP76PAhl5JQxomhbrxqFmguZQ
CW8oI6EkN/NBRQCem7n/o2J5J/KW7pEQHok+wMeF3F0JsIvJ5xlQULFwQwXQHy1+GPQJ6d9Uu+Uq
M/KRFny2a45zZ07Nto3Gjp3g2YuX+Zyt480U3JFBaN7Y9fuhd3eucR8obPE258RRhhrjQFnxmygX
6tamY9vVFuwsTcLRznpiexa18rHyqhva+Za5cto+VK3PcIgVTF/36/E1PQlomCgDnKy4eT0THbtS
RqjJku9VbG0DidpLPxEDNO8l6XREMWRoZddRhgMIDAkjhEBkodtO2ffA1e8coc7ObFmgqtrkUWF1
mjY4u5K4I78TiFCPv42TlLH3UHYICyLwA1xsqMpuY8733HXVR1NV6RlPGXNmu77EOWuSnox6MBMb
kpG+YiHMXe8237E33sa4wHIGXM221r0KUKdCvVUxoTeeMf1KcFoA9hkgoBRBFsITMhJIimAhANN+
LU3OOJvEw9BYkHLMHLVt+tOKRYZxLDuYw/6OVKezxKXAWClCOxJn0RE8HaJpp3kYFACPwRMfleS0
T0cq8oKg2LD2mX0jwb/yptQpUO2xbhJeJbK17UdlEnVhNTVzxYxtq5hI77MYC/s++4ygNT8MN3rC
D/0A6eenbL0fOzZgdZSoPxvmol5if6H4L4GU7JakeNNGL8JWq5wPQmVbriKAoP2zIcr8hNIeyqEB
x1tHf2eXV2uY2vfOKB5p8F9BcgRhHS17VyZ4HOv2x56ovlenUOWsaeAZ03rXxEPS88BmPNnZzIh1
WKrlYPNKh1LSKkhtv2gLtOLSkdqaAkLY6rJ9Zgj/OLrWDgrQyAsdP2V5H1p+KjfYwjSdSZMERGm+
sRf/VSueMVjxal5OtxSpDJ+fWBHqg4DmxhCxdkU4ZB2ZkgbHX9fGd9tkhyizrNwSzZNA92iPcUwJ
GtlMBXTiAHbsUrbChbMZxEDenfSf8mwS6/H0ipX+oXH6O3jAfy70py1OIlgSRfMU+Mb7PATvXVMm
r1KlrBkR8cx5yiI4LiFs2/vWn/9T8A9UYPibYcQLOSq6QC8gIGfBTgLxqVVZHJrJm855/rOGpZpr
6eOwXtOZs7xPpORxom15l8q3SCHfn9o6uYwys05tSp3TaqwWRDUBO57d747DmqaHejLuGN4zQ1z7
RP6smknYcaJ3t9EGxMDhbo7OozSGX9zAAcab2tsLvCmrIhgam1AYC4zkTeJiD9oJgZJFu9SdYZVs
TdZTSKqoV6Llai4RbA5qQku95NX4DHdShCkUDgayQZiXKj/imTwYTcN3MNLFoZHJuiDeTHNGDFOl
zwPyKlJqkDdPDELl/5NC4r8ItRmF0Y4K99l14ieXJ2BPRYZAcFYchkSQp9S5eZ5DSM7JYescj5zS
6LFoFb1qhUDTxALts4H1a5x3iMQJF2sOabAOobP4XST6VPX8cVy1cm+vIcHBxWMnD5yaSV3eFteB
JPTTtP6HTXCDKeLvdcqR880niYXxcCYFI9efY0E4Q8aROhAItaFuj3Atwd6DDWBwGw3z+2TiBsxr
zN2IDo4dHmmwnKAS0f6fbK7is9ei0oEgayCyId2jZHLbYix1zJJw+tCH17EbPOQEGhsv6ZH+nogt
orEt9xThf6hE+sszuBxnCUfVQDxE4ab3HpY0nC5PPpknZLksemPbwEiD8Vf01R+BZzz2D1Ny69Io
JyJIDycfsIRnDaSYarz4jMcqf0DsUGDwt9huLaYLL00hZiXs5GUZm4vPjg3jif3CmxsWyM62BYEe
PVm3p7ozXxI3fkoEjYlXROM5rnviSbisM2JauyI2wokehM6WoahNgrEZQ0iekuTmOngTu9o9uZWJ
VTZoSCKwHuhgJbNyb8dbu7Cpyi6m35EEEZufpV8/gPj5h1eKejQaOW3QZLGLOno2I9cWYypoM6gk
WYzof4GoyF4XwF+xHFQ3etue9gY08UueWzCXa2x7YmgB8pc/QeGYt5xncAoA7jXaf5wr9StndFiQ
pD6E8zeNDIQSuJzC0WKZ0uRfyp/aLfZMSrzJOyZGdTfMWTA/0P0BKRqg3ca5N2V78WXUhLnWqLRI
rcUs8phbtXN1Z6BwFD8io6hc2CEyte1+bZEhZ0ZWuU1JUWEZkdymlVI48kvzFo9e3IZJOEYVZ1hc
ZiHMB8Erx/AoDsoniakEMwvBw+jgGHskWxDtbZjV1cWNj1POHybuvVsiwn4yBozpAHmtT+oE+A4e
26KRgE4r+TDmpnNEmJAl5Gd7Q5awWqMuHCQhR+kQ7IBaRWzwhjdD1AS/k7lc9vHRr6QOBxu5EePu
biCf0ICafGs7aAtRUM1bYXkoZwRhxzhazC1Z8z/w+plFzZwAsDdxXOS4gFS2X5RZHYGlRtJG8T0F
/1RcfE4B/TG54/KY1ZwfspJsqz2T3BBgTdyZr5Nu/xa+9YoHmNwA9sAb4fggopvI3rKzuTg9OcTN
6iXTy3wQQMCy9SFBDU9D639pn/3ynANndILlTzJ2kAEddrP1OISpTj/SiLC2kvFQlfv8OwSdQBmw
Dfa4gFV1CNlGhkmdPtv8hJykZgk/1Frw5btvyGmWE64gYwLkqjhVN35LI0BEKSZpzGCSk6OGHWZF
rOuU2e3tPv7rTdYR1dg3TejXYlR7bYCRYrcLJZGxuZkTEwaYDREeegsO2uHBZmSxHaHn1qS47We7
eGYc0e3QrBqsB1nAzqOPLE4SGDiM83M545HFoBeMdHxLMj8Pg4fWKfX+FGskqTGwpKcs/0OCeBsS
OPTVZRy6UZX3JzJGYhIbiSOm+8IMpA5ILmn78KVsu6YnxxDEj+4Ey0onByDbcUm0vAHKSB/hcCEf
tYz2CmMFrBZnLKj6vQVHnLezfG+BT4WdKaitF6JMTQ1fvmHog75hN3MKwe3pPyC3wqFho7wFK4MO
SK21bUmAnqoThk328NVMjLEpUT3jQcbRQptFsKqc+uqhX+nH9vg8F9kldS9z0f5xO+hmHklKc5oe
gNWDpaYL3HMFXm0sE9uyheaRRN69q8RF+P5PN7tPuiXu0vLUSfepz1SBJBDH/NImNYmoS1w92It8
V/0wZkrOBa1Nau3slifO1pN/sob12YrGCRQDbRhaXuL26K23islE5CTRFWDjHV5ZWfG1K1WTiaqd
i4bkwTWC/KtPnsZgnWrHoA1qhn6Mj40jgUDDRlGdg3VW8NR+MgtRWZCI5IgggQAnW84XrCRkH7AT
YKaJ2qxe+L8TkN1TCyYm9kS+p9GDCN9r85JYbGpJ0Ppu2hHIE8ufKE/oZhre5xTUmhc/pqIq14Ek
43qDmO6gadE4rOyZgYJs8c5e/agyalOuX+UFHEoWsgHZ80XrqPnqkhnRhg38U8EyR/KAbrsVjzr1
Hy0JDxrl4CHihAttwbDbaKwTyJ53nzbWXEHERm2BrWeZWWSgmpEk2dgPN46hW5aVFPaVLHZdpH/K
yF5hq8gEkgaBTU1L31BrtXNRU0VHL2LNokO+tOwmCHwFovDZIhV4QM4Q8+RUiXGOhf+l7O69C6ib
XBDYfhxCf1eJIE7ZqqeQw4DKdlTv9bAs+xo6k+1Jbl0E0hvaAZA9AL1ZmBJw0uY9dt2IHmZ0z4vb
fXEUnan2vscOwSG5K7+s3riMl/jSuQnRqwWqUSbQzCqL5Z4TRssjw6DO7VFwOJo0+y7vn5FO85Xq
qEMaP7DeGwYUs1AwrAKZVAfwWtn+ezPc+8nNVsI+QSt598+t5QlLzasb+yIUaGoRv1fVxp4Ff9Gn
PYR4y+eLcC5eGETZN6ECuEAEfigbgYM/GQMq3/JMFcf00yq+cKlgC4W/atnkUSF8dYwsPk1ezQwQ
ek30IFRFJp9tvpBRwPC9KV/Zf158ayi2VgsmOqqaKAzs4ZgMiJdTjifqh5cgHW5k2mhuTgYRrGa6
AXDgNAM6bRwgylZPiI0tDouDLqLu40uTr5XFS+Vkxyk+JXTHNdRohF+MdR2y6KGsuDwOOIYIiNkF
U/69EvrQyDyzzcgJa9nWIn0VRPZun4JCgPWSTYYGIHrW8uTFFljIYNNPRhf6ZXXVCm2PdiaKj0x5
B1kuLO180qqHiYL7/1Ggf4c+/dPnszjEDMy2nZ6xTLFLlP1ykM78HlSxsR1oMgCk98c+S/uTa2Az
7PVjls31UTnGD8x4FU5xcV1878rzGZFaZx+MCHtNMq8DBeznypK7VC0wK0RTHNLmancNXKOeQC43
Zu4zosnJRzriuFMTGV1Jjb/7WRrQbRFsrAkPE5M3aPxZWi57b8ZPHXk7hZeamL+egJukH87/X8w4
qUm9m0M9Iw2bdHdGpLxwEF0g1A824/oi/SXUc+8REWJVyVm5z1XLXp2CYm2d3fvgqeKIpZ6bhWhI
xwNw4YtqOvoZeB1QVR2Xw2MWsQu0miFe06PgMSaglwDnnVxzzZXpCa3w3ORvj9wJSRbyPFAdRCpW
xjeNw4oQnFkgzsWnmxQEADIX7KMBApRYM3pERutSc3ZDZl7MrzpnIZ+yrtz2Q4m4KN0zAoCBjVIu
EEfp2D0+efcn1darY6LQtlFZcb8SxVTOV/mS2kcktRmvayNp/qyLcnr/3MnyX+70MCVsIO3kzWLu
MlaleU7gED8CJ1A1XNHV4oXuxqNXA7OE7ENbOy4Q25uUmtdAJGtnJ+3xMAaQ5DF9o7hrMg/n6Z+a
bQwrlV/hdh7aJTe7+fk37HwAFgDUfRcFiczcJhxE88p1vesM8cdjEXiKo+EdW8mTZhZTZBbc8yIz
j41gbVxlx0y0qKq8mLCFKi6odgFe9pjrmeEF00KR4i6HdkIoF3TkcsTk17dW/jUXfqg1Yn3fxyAP
RxoCGQHqBDaODx06i/Xn+M+yZ37+Mt+n1ig2GlbCxnNITZPCu4l+PI5ua92SacYkhymGpQvjlRFX
YcIwGfc+HOhMqt3Cnotq+mOpz2VTzptszIkjy8xPUQt073IM9sEaC2gwmgpHMN/TjXeNbAx3nMKk
jE9WKQ4kKeDwibHnBerDdqIdNpwbsm6b23369P2Ijh/OvSrwe+TLcikTKNnZ/F2l4wk4JCo/z6+Y
t1iv6eiIE/q51WTMJZJGSIMcTAALoJhocvZ6MH9bIp4uNciiGtwR7CeY+CRu8ACEXpDZe7k0DLKy
Zzb+nIDYEa+9D9Z7AF8GiIvMk/gTMJdzdqrqao4JHvY+3Unkh2Fisf5iy/nP45FfcqPeo7b+KUsG
yowzGgQJe2fBCyXsfNfP035OK/AojY+DX93dsj7yGVN4BWPN4YM3R8bd3o15Nqey263YUK97Vfnw
FDHX2CqDp9nsOajoJr+yWRCMwFMegthHwcXc9ZIbIMVimV/5qbhvTRRFs8jSXdHAKHUm7vflCBMb
/w/0XfalxEp6rITdFpLfGhqkMO6YU0JPUJcPXv1rNOk3PPFDbTSPM8usMGHyzIbpmBdkZtYFd85o
3QadgjZAaECzZR9hj79GXsHIO/sbT2NATJzza1Ac+jJ5ikFAuvzMGz7pObTm2OAEEgEWL2bgcWE6
u4ZXzWdbGljsOntwU2GVAvoyEz5znHTZzqut59TjfxRxXz9Wwafom2eTzXwYddh0vPohahjPmFGV
bBjl1LxLzF7KAY2A1aHiN0mAzQPAXLVgm9x/lkNmn2akBm2U/UeMCrwK8mSykkjehmFkDVEmQ0ik
0SrAat68GVGuwyLPjM22lwif1m9/9A0TMyyodnT+xm0JWFxOEz9m2ZJ4HBvOyzB2j7ADjT16SXNb
+QdfcriUQn2O9r0wpzu++BZynnGzUSvYfofovWES5+vuXc18393snDyVQ1mxk8+pHONrN+iNzAlc
EZZ1AkgCwWemmiTmkunR2bDRBc0RaT04fpGrv2Scmtu0c69jbCDB2rKVq0mD83JmZXhdhgJlfNFz
rvTgQgp6qKUDvzhEn64BwqCwxn+JQSCXz1/t14Dgrhdv2qxewL7O1FjgNSVdnHlnUNizjfAwcy2I
B9PEFYxZjXvSgHe30BWXU/Naou2KTSx4TgFmICc5x2KLjgDqJLNl3A4Re9eI1eNC5iGtLS4cj9kI
80JonaA1+uiRTQ6R5QHJZohTNixJ/xGrdnVM/GT98Ahz5cLCIfb+4/El3S1tP+iaeKpW3UZGF2n0
6j46UFezzn5WANQYIjA1i3VF2eBxmFALnGvTcndeLtdigEny0HaCbkj9pjm/ZDzFd63G/6JVVCJm
NswBWIeR0Kyb6CYsg2QZzI1vk7SAYHaEPwnpbtvPcRta/xKvIRw4y/+rXfVQLpaF/XC4EfgTH1DK
OSq1oauYxxny0jY1aFr8fV3wKXlTgwC6ZBg5TshqeAIyMf4mtftsGl1EDFywHxmITBPXsTenlxHw
e9hX8pJV4pSqiTxfsIthPxSvNUxhymi23e7InkBC6YwsOJfJch8QDlsDCiLevOcRpr+/uj1sZWLH
ag/w7R9I6xr3dSvnTWXo4qiT6VWQ7nxIBUvjyY/FNkPTuZTTk53EPvMeJi3I2I9WlQIBxKyDo2i6
mFm+XxZgjI2scKzXiAK6WBBTbUzbMijIr2WiGDeMt53OfAysYQsonOarREs89s+e7K6JGqnAmL2x
J0ZRwEql9oOjopTe13iJNg7rpMYIiJ1eKlKJHMQxsuzesWi91KLNETJz7Trdaa5nvCQJ7Bsu3T9j
/OipQLHuodpPkuE/5fG9WVPxHvP6oTl2/k5W6x2AZFz1ULMTzNlkJNAAC9qVeOitU5KYFxwPb0Ij
4eh9xvzC+DuASKIoEvqog2cnYBGUVgc3bXIC7UleUYhwNm0vEcsyZea2QZrAKCzP2OzYE6E+eH9I
afCKc9DLy1Iz81Y1P5EeiCSvVHG20LkNjN8sk1QiZ0Ci6Ddik0Aa3+je8PeJ1T/iPfmsFgnYemAH
7+zJk/40pH7OUcDfeBu7meDWUsgnr/TfOq+BdsMwnaoouLuyv6ncxYSL3g9Wl2XtJ3t+4tgxrjye
q7YfbU1DWSmrv0kH6chPwO9o1IlEX3619OMb/0r6iMKkhuLehGQsAQObdMTXxBlclkUxCe2AoBFa
1k8wLymNWAhkAHtxRHL+xruEpKhQm+pWNv5bmYmnmgTdna+hzizJug8f9JXYMOb2QA9EwnRpjJ+j
jEmBDRVgQ2DRQqHWPVvDVB7x5LWI9dFONMF8ITPsX+kX2BP8C1ABYoura8skgUtDCwScPQhEZmdq
sbk9YI+xPJEFD9vwUFhQWTirOBD1ITnWAH42aSz0oU2TO60ovp2aqinbdnWlnqjemtACWLKyWh0P
q8DcdXiWOWPHLHpN7P6ugOdsOmcFouinZOKpX9ry2ZvyM5gWyNJrbhS61ZzhPg8+jXDoZG0e1kls
HbXWZzU7pFn1/bLrM4KOjLxHb5BX/9VdO2P04Q1MfZR3cvkZOXSQ6oHdASIGdFsgcany3wKnnjlw
j8OCo7TOEvY6pDUtFfoDXRoHrwx+Zwj/5MpVK2F13rCOu8b4CHOLX25AsnpuyyejbZispH98QXzV
klWSIbt9s1Fgh56egp3tUXtggdoLnza+518p85uc0WdwZ/zrspk4jplXdFLsuMVKoM1ljyPEn/x9
5ZT33KZR9T3rIbYqeasgzBFozvbRcr65qD/xAz2pTsjt307gwEK6pg926T3ILt7FkSkuNuMrKk3n
WLgcEsyZqVOL6ZBX7mozrD5zbZ+ky/vn+UxUhdPciGA+VQNeMoSpMzODx7qxGElIC76mblFORkz+
XKt/7YgKQM1gIfarsdsyhawpSq3TsCi1MWT0zdWDCQBdMJJMxieWSCjlLa5BpppbsnDaEIWwZL2f
4VGMILIjlI49cdCTuC8sKaORvzFFltobmTWBaDN3EmAg+lYPcVdr3Xf4HdJwTLiyfdD6yjo5WX6F
Csk+MFqLZd4XFvwFGSxFvvUL+8ur6guSPJ5HSeJsT/NRpwRSA+OyChBHnCr9WO8NMmuOfkqnExfz
3k1gqGrGkdJkp5HL+py7Kn6GwBcjkzZOCk/jFnhTvEtbBZ4e7JIbYDwTk3fQJqnKBjzWzLGuxmLv
CeZ5LiKipvJWfJBc8Gm2DrqUBU/MyH5xztQ/3N4n0g0MjIikEaiCXCVbRd+RZpCSZO4rJ+JIQ45O
IOJf3jSu84L22TsnbrMdY/huesrfO9m8jG1Fveis0YguglvW2kAX7C1fcCe8+cWnz0MOTLlmkUxR
obf28/kjGxd3K4zlX1xax1Xx81BgUn2YAg/WksNyBy4nBQZiFoOJc9vJr4gqg5Q5cRLLQ9FjECjx
KBAM0b8VKY+3nddPA5l45zHWT6vGWiuHnIDc3nufSTCg54a26K+ZQ6LxWMFgbYV9ZW5NvJiL5P8q
jZzVQ3XsG7zUY4FdVbWXYYne8Ejbm6zWBDdu0yWGcC7WNbT9r10nUQCfcdPF81sGE5yZeZhpq3pk
FsksAbh6jR2O/QYL/ammMUHzwpJjoyucm95iP7DFvmLGglQ1Evo6Me2aK3tnqYwj+Wyw7IpM8rD6
vn1FP/XfJMj1GucPXDzoQobhn4GtAqBitc9iKCiSkr61o688AwJO4vDbKnYVnf4KsNdM2fyeyvnY
J05PJDt3xzh99dAeNqi2WJDUGC8aBPvUF9g7TSyGJCBvknuPvhMwGsAHzyKnDBsH41k3vfV5xuDY
W4yto3D/RfbZFi3Bn03wJIQILkY6INwVzlFmaLSQIQGGiozHZcXslPzKfOhsOi4gxLCXchp0ZiWH
sGrZC/WJ3C0sRUCmYzNCpXr0HMHENEYgKjiVsmxYR+uUM/O8bZn4mau7Bh4e9pSMVzL5FGiStDhE
pt4Xdmrsh1R9szStL1lQogCx70u6FKHJxJfna7VSNvj0TV9vgggLjtv1NzG57pHRoW2lP3mFvCir
xUPmMglu4xpdHd8mrE5GhUzMRLn6A6OZJmfihvU7Yy9KUNpyxntkyuTVQajFVL5jX9G7pK+zoiZ1
odv3rYdjJ+pC5QOrYMOxp13LmGlVDzVpu7u8RbwyWsUjIoVbHFCgM3HD4GVjUErVT6Eji5Sm5Jcj
tTB5rCJ+sUyoz+ueM9QEZAAo1BReuKd9z2R+Nka/syI10253jWrf+2B5qRfxpKtgNxu2dfaI/9ou
LtHV+P83TZP9epP+iQoXfH3cfNfVsp6hjCF1fiFb0guNmveoVstV+nQKnLKsnBmp2CggZL4Ue5m/
DamB8zuj+m+zh4mw6Dgn44VcluIKcIEycs5DifBHlAb3k2V9OcKhQCfvcDD1cOy08eWhDXMq8ydG
fYcHdmLREPBbs3Owm5PL8GeNFF9e1zxZFoOyph4RKDMmdmIe+2yuGPdPW/t610bDfyx0onBMO7Am
Ir1gxd9RQqAyGTIo/uVrp3KP7zS6eyOjuXZkV0PxRXiYnRNZZeWA/30vCc2gIEK8BQTYJP4ZhT6Q
Ct86YbNmAM7zW5WGzSga9HiZi1vc1A0bX44C3aDNq+0E49k4QKGFnodKt5QnG00OHIn4YVH3lmzB
1OM2jByD3AET7UDy5mLEgCYpoUqweJZ26cOqsmEmNf8lg6zZ75vTtYi/00Ke05JUtoIkc6aHyM5n
xdjmLfWNu1sFf2prMQ9D0DFR59If+7Wf87HY9Gn1uKhnhrbm1mBHf0ju/+fHAqG4SqwVaIjTn8Yk
LCbpydrGoc9bXMMUBXm+SSkFpxFRaO0olFtCnzXmKhzGSMxQRrwFVTOHru+iz2x/AD6cgpjQkBE3
Gqcj+PgJ3nYeVfcxRyaCJp37Vrkvg8RYMpki2Jf+1Ysl+elz450dxb86JQxDoWSc7ZnxsenyiyG9
Yu+qUYRdw3/L1JMjg33KqCJcfKpxqqC3adb4/gOmdYjHcF0HH03jxRdnYclR8P6v4Waocqj2l+Iy
e3YfsqlAc9BRzPdAEkYUefjgbAx1u1hicUOPOdXibLWLPiJErQ+sz92ZYOMUDAP99CuUyDeJhcn0
4zfcNewmTNJzIoTJfPDqozFKC9LwXnmUrqi0r9rgEDOqPxqx3tZjsn6eWHIdKkEYTpQj7q+IDsiy
R89IgMNHLKstbTgHRCDjZqJk2Fauv0kRARwSThhSBZ6sqby0kt3/NFnj3uvKvzM73Rv1RL7DT1f9
KckMSHBm02jh7Y+M/sYp1SK/3TS0CjgUb2RRQUsVCwEHWHrHWo0Elo8vqu0/rZofJyjjJ7tdIxz5
aztvesUhzjewdM9MeHifABLFY8Y+KkhxnVmXtJqYhRruh3bYCSNwI4IYYYta+D2LmOG1aU+3JcL3
MSHt2xoY2ZdFuZgrVYhEC0IocsWQ4KJD0wMJnFuIgZPLUpqn0LBhS7OHNev6y27z3SLNuy1bZvPk
x8MGGUFw9l+zRNlvk46Hi6M55uxlwuVKanu3Ub35EcSk5kWRc/HEGB0y4b/VKLXgaerNZAfpPi+i
B4AErLRLC5xivBcNTiYSi8DpB9PeGL7RwLLzxQFKlcMzonID0+SQslDmGuNyYe09NiQnu+N+Tfpz
84LqkjnbQY3twY9/zK5ydwTqApstdknea6IWuPK4i9SRrxGFNQ5k/MB4mxvEacNM8FaV1+O2KdS1
4l/DVNGe0bg7fFtBtpelfOzZWPbNG9XrTmXGxa0NykEbxHQnnSMl5IRDjxlo1qAcq+ozjfh4KLT9
7EU8Vsqk9yuH5APqScQ7kESMqqqTH8vgaAuHjxUjrEYpZjTxakgi1ACzDwqOXEwwObCtYPt6KyAh
n9HnQgFIq5Nnlq9e7cCzFP7D4qK7zefqbzrdfE60s+OzItZp9VDZ2tzS13ISs5U1xextdQd3cq79
CxlNJgrPuttUAz693JlAxqmzpStWaMRGBB7JFMiOaOInTDxdM/tb5YcJk0HJNDWusd2rYISEU6B0
ay3ETJNCKQNrY+gS2BeERFPc0wAbJQvKpET63HSnpY3/GtEaBFmw66FoJgYnYsJD2upWMDhFng6+
bk72cZ/eO1bOWFkDSFZtdSvmBJBKFE10L8utyfvxzFydmVoKEgLfljv+jhlD6dwoj0SDHed2yE49
e3aLwonR4/LDHoNpIZ2orL+iseIctRg/8/Q8cvomRw/8c3BdiCQ0R0NvAUoQoed+u8Lap1PW7nww
QP3QOA+F3Vz1XJ2MwTqLcXhe7yHysAhFMpM/qsWTJlRfH+2IEFQRn1wUyHuNeXU76dEMC5kdBM3u
oal7Fca97xyjMb2N+GogGpkCvVRGfdPR8W3wO4T0GTcjTn+85ieioHkyga7qhAwGRhyb0Wz6a5yL
07RoB/1q+upE6h9vF++J7r40oWbPGTnGtTV3HA6c8x74Y2W+a4ROfOlfuuDmokfs+UnPNq/3q9ss
cT/XXHkhMwSSOaT+xLxLHndLR+mXx/+xdybLkSNntn6Va1pfyOCOwYGFNhGBQEwkIzgzNzBmkol5
nvH090O12qwkXZOs960FLa1KWQwSg7uf/5zvVJXJ1LL8lHaZb4d0QhkfxFOh4/HQteyzDPSn1LW/
yzIlDjHTTZ51Nk8yZ0GcABiH8HQNeAP8YnVJVT111gTpQbrZe93BEdGp9qdNi7isgFPTszvhENYm
7aTF2IU6csLHPAeuUcwPUtkB5jQcv5ghCRPBP9WjHsBSaJ1t+ZgA2uBfELKtHWyJevo1jNor0beQ
IQVKlgVyZkF8xAIRrOb7I/n51JipEqNHY5iLAawQux1m6bGNvw5mhLPrS+bdTIEsr+Cxr2TxoZEa
38eD9YpTzerjQ7SU5w68MyNN2FiOhmpIfJYOPett1Twxf+v3GpiwAVcOi8UdUgK1pKV1nDKOCD1b
Se5IW/dpwF6TdcXbJxbHizDIaRQYvmAHqN+OXlIeiE41thOnTpeMR9+gUMS6k12guLW7sHKOA4b+
bVHMNoEhrkoZPJrgRMACdcEH5r3qGItr0bo5bE8Oc2H9bf8xT1MDibUFdrznhGG8c6QhtqN7CKw1
sV5Y8FzGB1wDIcRp8M9Y8uJ14BG2gtlc5D7MTkTxe59+jTTG5pJUe1zMP2QSfWtyvFBUQ7qD08bK
AsubW9qS2p1t+6t0+1cRfVMZPB97mra82swfI8G6P4roZcxI1BAsRsge8J1IMrCqAuBTD5qgUm3y
nZZriCtv0wccaiuHKmxTxs9EOqDL0MSoJk5uTsFRQstYaAa32pgCcTKZ+vqFgTidWsRAtCi52kX3
OuvwvvGAFNxvy23ixsM5nH702QTHR7m0NBEwE3WDrELGZ+jeqimN9/PM/mc2Pwm432Gw4mLOv0EN
Xedo+KUb4bMKjaPbIcDnlfHbcjVSkcwnCyIUfdI8mHm2H1X8S4r+c6RnjhzViwNpT9MwmrEb3yvK
4PHthD6NfNa+GT+MJvT7uoZA2lUY2QF18stDZowpQ6RAURd+EM5bPRM8AAF7G3uFYhAvaC15ypiV
GkhWIVskZdqcWXqQGCQWYX9ETyMQRdPNkCVj9ZvqrpgSKEv6qRaxG3QzpAT9h9KN70Jmv8wMf7Sh
T+daOWpnx8GX5WiXoQMPVWNk0o1T27k2hQekohXjFEz8vLU4/8axw+bklxP3b5pdKswXCu6NJIhD
EoznF17LXNFVWKXE8Frx1hbyNM85Y2BMkATowHhNVJgHMnpPCfiz4hxSXvLyxo8x8n3iYCNhV1P+
SJ3UWGcHhvcvktG8DbAf2eaU4PbfA9CjLin8YK+/VWDAzaF4Ei6HitY13hx9+uMapGbMdo6QNPYP
uab6ilTQa9dcu7D/HascnDapUoLL7zmFIRPWAhERgh/0U73SWin3sKL+BiCs3QLIiE3wrKJ1P6xY
Yd0hGODqSBaERsaNiL7GFNe0hp2w7zm4L9B9rAnrMCFAt35J+nFjjWyFXJ0tGMEF4t2JvUrExgPT
/QeDNzMXz5XjC00zF5seUI7Oey3BVTbh7h5cxK6CIY4N7a9HX8n4hcJi85v5tt6nrTlAaWBLXHTx
awO8fZPkyNOx0ZybSHtw7VdoTwPIcZrZBOY0KgOT3wZgDCZPGMqC3jPXseyipUfdZJFSDEb1KD/O
mKl2aKNYoMmnj6lJ7Rkb0F62F4pTL3E6vyUtlcyZiUcC4tSzneIujhfekW0mIde8JhGAR+W0CcdH
Rqs67qZgCHUG5sF1dnovEpU3Y7dr0uGu14XyJjf5LdRyq+j/CABmT71K95rOkY/S60+iqzgkM7wk
eCJ8Ea4NaNnJYhK8S9NhIunTMefQmwOn0tnXGvfFicRtmLE5D++TbvxI5HxrRHGLeS1WbvkYTekh
wfe9wUEnUP2NloQk/+8cv8mG5NjdMJEjjufpWk7ZXeAIY1vHJiB/V99ZefoDYhdp+45fPc/QtBFs
dgrHuUTYnN1cxys6FvecuNkrjdk1JzRCsyQHHsM6GIYxw1dorkywL8wN40DeER0EkzxeOrOsfEOc
HQ/lrsLvJJlTlLXPS2VFxwBIt636eRlYoNsE85PDTnpYsoegIsGekc/XG6VOdh9+KmGfZKWe+5xb
G/o6JkFKXTTnYtf6fdlZn4uUT27bCWAGKZNYMiTZoukHw7RWHryEarTuP0f2ee28Io1BPJu8dnZw
TXdRTGOgC+LTb3T9xWrm+0kxqlnM3z0naH8W0QSziAhxpL+0WXyg8JBcwnM36J3ftPCH7OpsKqPZ
YcQ0TTCGbja+CttqvBkvNp1gVX/MWuVsVbCvkoXc4+I4BIcx6uOwgFcKcjFlRIK4sIlAPDOZEDsT
SZuUvt/p4T3OIMNXESdmK8tPZWwCgP+eFvFixv2BxE+2Jw/8anTBfQ/u4bJohUYe9lXOWPXNNnF8
215OdKQOWy0u0gdhaNA0mTpV2kXHoOYh0Kakz4r3VkcI0hZn2BWJCXlHSpz/bv3pDhzuclidlJxv
RUYLAyy7HxlgPJ8yxhdEwBaKkPU76x0sI12hnYwqIEgy5jDb+G/PSX4PheAuMWu0fOzP4czxao3i
nPvkWWlN59VIT2AjBH+z+3RSSIcIbU/IGueF/NgJISuqBbm8ZJq3S4IR0iUPTMbSvaNbgMwro9zZ
hNudD948mA5GM/u9yXE3A79izpSrDXmjj9Wfn9rZt+TB2ZgGthMyEgxt4aHqkfQbs3jK6Orth13t
3M2XZCFW2Zg3Nx7L9zlh99VL+j4XQk50AQ5GwZh4POT0UfHGZmZqfUFg0R6KYb6Ta9GZ1CnsGqZo
r+vaYzniss/DXONXejYqNM0gYXpSRBajsfhpFvlTkgzTI7TRncbxeapPBAbIMwknohi3wB5vCbCO
4XgvO074JZWmDC6Q5LuUojpqgAWNBAjoKBTxXg+iuwV5e5P2P9sxTJ9V8zwSYmCmJVj50gfbJlpf
I2+R3uS3B2VuORJzfIzzpPNoicLxhvABcif7aTmEERUsdsFwRVX6QIPOCJxvJgEyh+4aRoYiixi2
lX3uO+vEp0vnmqGw+WFV1YNtGoZnJZjTUBA2cUr3bQAUWLUUNyS2eWSq62x2arXMh7hJdnGvf3O7
4Coxedq47nuywXvGnDtyFVfcLMBHendbTVhE0zX6M83Ovd63DINa3EQg8fFBC+NYRe7FzhfjIu1p
GzvkZ5MIrplYcNrDqdxoGAPCuPzVcePIyrcRlJoCYN/8OTJ0eJ563onYLPZYhzQgtGHml/2vKbXk
caG3GN6pb/VteDJ68YxAk2zJsNCGO9juJs8KvC+he5tHaHj8Yigy/8xzIKPBvARX07l39PSNU5N2
nHkIVBOpLToP56A4JMeKM2SDNESMvamuptu/waqlHJPLgfv/EDXDQ8cZbk8yD3ENVn6t1STjYtIe
CyUUWGV+xliFvIER5kiZJUTZ0yCNUyLwCOC7Nq5xOnzmdW9tNTSHDJLjwUgrLKghLqK0f4ydtLvm
QrIRIyZXuSdwmeXJaIkIAQG9Ej6pN10yZdtuYgwFKHVkLp6L+ZIyu7LYQ1XRI/zCmsbgO0Tp9tpS
M038jYBRH51FZT9lZO4omauPEWGbyFXvMETdvQPVUDGfmReXkI2oDriu9ac1c9CnUelRrvZl20bN
Qi1/TbrbQNmw2O3BW7HxEu5L+akJC8N8Y9Kh0l+1pTc/m+ED5etHCx7oDYeiz6YAslw5/Aw01t+5
rQjixDPeSWpBkVMt5KGAM1rBsMzqE+cEn5Pu0wYv6blD0ZqTioWkQtYyysc6JI0WxOLSpqCizCJh
Nq1BAyJdeEk5xWfQPvd5h83NjtojxUQVUSOTjG+XeUnXvcPy3qVtR8V0Fr4VU1kgSIcvhU58QUb1
7xZf5Erxqfge4J/NdjlocU+8TQS+kQXGfpyjU2EMDH5R6xP1kUdFtPKPl2NusVercrg0MYgBjIcd
+eOu0VDCFa/CDpl5gloTEHuBXbtrLEz7iTuHe9aMd8TM8l45wQtGZPt5pCaPo3kqDhmxZtC8ZPpz
AgV9ZcOyaTq03JAJLj0vBEPB6U0VtTB5pd+hyf2G7E+VYnac8A/d55r7NITzWZXAcf+YLDSWs50D
u7xr9Jpz+80clvhcOSZ+7rgBm0mzQXWr3V7nw43R0V6NqloSuQeNZvUdtqyB0kDIq4BCq/RYQidl
SjA9hlr4ai1udKht4zWuoUfjGh4RF/WfURB5pR6oYwzzrZiM8NJTZ4Uv44xXacU5y4srl/HNwIpI
BHB4HDLheLPo5BVd/JQkQMTmzl4b552nAt/ObrTZujT9Ilmx0GWU4rDC8dAjnZRQ39zfhemQvMRV
RBrgkGR6+6jFv2raQa+IW9syEAdwKsSoekPfGbyZhmFtv1L9axvkuRe51fKMSYM+bMgpIPA5OtTE
75Y5eZNMPuUw514ls2K7RsgnnaNgBQjThxhNBtG+NW4hzzoUJIigcj8uwQO56+DclvNVK137jLqw
cjsaIKp5dxcoemv70MUnVqOut9Hy4oYImCA6m6hx/KgAJtFggZDQLj1yOOhhHTZ/7DilVzXJtHVN
63Fa0qtF3ydrIXJqZvabmsiwn3T2hWyTRhGxAfXCDpg09b8AwkQP0drILNqzFhUgUdyB7O2h1cEw
C+ObkOdySBTSWV4vV3tgARZBcTA0vT1jCfjEvUohjW13R13D3I93etxTUBUSuE7nXcWyu8vGymLJ
7R9EBcCLOpDvsoAJvrRWD1oKaHBtO6tCCKjGzjgR5/lLSfTANaiwMyn4COzFJbs11Vsd5HTBBBVD
nPVGUV6/z5z+DDfYuDWz8GxFKqyujLMdG8WuBCzB2f1QSgp3i6rL2WT17nXSx12n0bFeuYKpWAKV
VieGuRlKPs44dfzFwvWWsTsQ3C6PpOpaiwFvV+mfYdlRry1YXLSAqbQV0XxeOslFGS7gIsdmgh/b
pNkU1fI9WdKSw4CSASFJYzcHJGKLKm2O7JOfcNXn/ugUDHIr+xB1XJu4I7tO9xz4riF9NJwGyPhg
HMNRQy1Jq9Dv1Ir85uHM8tpTVnSwggUWUh3Tvd0VX9CZGDUk4xtySr03LDrbioJgeO/c3NDIDoLT
IYdLt3hK4ORGHwkrEJ2sxFMjAmx1pqX4ANYksrotlkr9dI1VJBoMb7djs2Si5kxxMTEcIv+JQRUp
TIDwsovL3PMeAbf4G5zLBPgXIZaGZK9YEuU5qx+JQSG76j7zBaGQTdDR9gJkbaePfeC7pkTwCcFg
dQugs7ixOD5G9dnMkdWbkAlLFdcnp11t3M6lWVyxa1byYyUsohVAaxSVaShn/GjiQIfMsnOqJrgs
FLbai948fZmqbZ9CnbNUgtnfxxT3NDVBdRhIx8J3t6RX2ZcuHAmNS2p1GxjScK6WtHsup1SdnZrm
9GWyqRTI7hJnMryxpNpgLHntgCRDGwwY+pQjbtsmsh7TGae0MGjNaeq2pW4UrH+7PNpVfRsxPJLQ
AxRIN1velT9iPe39DLiquzI8c4EQ0nTzB8imn7Cx+VwLrbpm5LVVq3hBLRkIyrDl9uiPQUNvS+DM
NMyJ+Q4x2uIdGMsbLXw7cCHowmn4FHTwK1z1Y4grlyvF4to742HCTXYxDHnJ7ezQlgKeL/QbCoad
jTO629x1fgtHICEkq2zAyYKsH5ffbynfxQxFL18v8Pc1CeHd4FfMp6pqwzkGWfoymtmPZAaDXmDy
QcBu3qRhXjWiLERptCdBspLkO3bptDlwP+wWEl6MM4tdzct1IfCFz4XpZai511jwhwSn+SG5s1zn
syIX4lOdPu+yPvTZy9OOaC+eXtjJLSrKm5NMPMzgHC74d5Gz2dBlTDUJhZt+gLUhEAxmomZ+CYPk
rq0Sd8dAFNHa6EtiTQ2mr9mmVkzw+l1PNMgbW8NWr7ERhaxBh7Z4poKWqRZJmq4zSRfnOkwLA72l
5jC8tcSCORnol1n8CDk3QxduDUag2e8oVT0UPZS5cWf3qJX4AW+FLhuMAD0HL1Rc7PJMhuJyVZji
+BiwrWUnnLuPYl3PO/WSRLC5AJrcx5gDppwxz0oHnNO52HfFYxvVbBXqxqsoXDcI6Q/8QhhM2qAO
aL1YwH2fg0w98rHSwzJiWIFGlDcm2kUC18oxgeFE4uGw4Bo7uIY14mBfYU4Zy76NEUnX88+ydi6d
qrG3Jcve7NHFw7muvcT4CAU+fDih2JJrMBuYozv2IKHwBCoAotBM3gvTIqgZyjCYFeNckYxy7yjH
bfZFmzV7bJ+nLMpZOQuGXIF+nxSTTj/kBvbeqxmgcxYvljS4nQnnSnKFAiRJL0AjjewSbZE3zGiw
NVqwEFobgReif9FCeWt0PNpSHmPFGqmW6a3Cfril1uCjNS3u0djYtYMebKIGvSayLw3zSkl8eW92
43ioKwQgna465vHr9TV2LvLOxrSHb4crhx9uYfSO8Zz5CF5F1sS4VvB/S/y4HDphyMOtYIfaesWs
Y5mrcVX88SVMWxC2kfsDKRl1DaNYPqjG72ic2UTivalKihHAzC0G454OfP4e2so6O59YHHVp8yOY
iHRLLQD/sUWN4uC9ajvfxK2wtRQKWdH1v5oOoSaq24tuEdV1Cmwxydx4k5M9smfwSOJVG4MucSSf
BfYWfE2CZdlxHExyHBKCfdhBFAloxxtw4e6rcZi3dov5cmInoLPV1mgKdWBPAmaCcxyN4jWw1A+T
qRnmFhAgdfoyMaNLHZKPY1KR9s3Sb/aAa3dkFB1YE/bzxOEySc2vuVsearlmjiZ6NZYkfkdSqU+T
LrkL8Fdui0D7XVnwp3hx4ZUMxD44I/G4Xua8g+6g/toMj0vlWB85J8EqYnRKajM6V+wuiH9XlHYC
RVv67mMsOM/j9mFSsHLkDRczOD3xmKYwYFr08BrEx3OBD7DPnI63iLlsHZ3QgEsfRKWJi+CXL9Lg
k+6u6TKayaEKGbOGg6KiY2iGY5V9D/pw6HXr90oL2tkDjxuGXP6D/CP2Y2v/COM2suwbNWf4+kXz
E2Yf6ZbBqPfJgid6hACSETZkX6uxwPDcaQAu2YNow06RIecZK1upeU2FFii1aQ8PH6dLUHcrSuiX
nLU3trgZm2AsEFGKt7siS+p3MrvLAL4yaU2YGrjpu5Pl0PSwVAxz+QEObhPzVtrkORkUEQc/gGQl
gGH7lE071S8tLqec5kYFfG3LIFLtZtxd9NSTcIKDLoX27PQY2Wk4ZMAa0moU109mxCqf58/D+jEW
N30J48iDLoPH6Dr0dNEGXPJswmYM8BI2EtG/oGywhzGQ96YuJJOx0jk0xjH4c7DyJCPypdG+TWX2
vrD69dL8hBXEDI8AETaGAzAUhx8RlTUOq7Ny7OCV7XCpQ9do0+wqG8OLHPaVKWmokP0G4bdeu9Du
BDDKvdcmNfghDkr67q4MLHd40MV2Uta4R/DehBM6UhSBsbLmvcgtXHYdOoAt+YFW/3ml1zd4DURW
degMkb0GaTo/ASBZMQUdxfgETsLvU5xgasqG/RA9yYDEcW0Qs3dehgUQV5dTTj5h/ywqXi1LtRyX
xWHgS5zo0GIO3C8jUbvE1bSDPS4nQ0vea1ixXj7E6a6PrROjb97bUOw2QczcKiIw7lF/UV4b5dUN
419gVnDrcI/0gHSqSvN1zt+dw9SCtpxTnuNuY3T2HBfvwmVSl4qnNG/qkzRGv+akvJlX2OYYhK8t
E352zY3+Vvb57zztr2mpRW/MSPbt9KUruyBCbN+M2jw56HpzkPRwPgXfOCEs3mDUlTHuBf0hgsW1
t/ODrLPRq1HgmtomU9RkNNtU9RZHBK9WKm6iHps482ZkN2DDgSP7XYm3mZdzMXtqBtA7KDXv/7de
rvr+219+lX3BsfjxG52t+IciS0f+u3q5+/jXZ0Oa5PNf/s5/lcxpjvyrMgxlKV24uildmxrLv5df
OuqvtqOkqdu6bjmWuxbA/Xf5pfVXXVquzp7fcKQjJBWc/10zp/8VvJdlUAfioCDapvU/Kb+U/DR/
Kpmz+B+Sn24brssHkLaiBK/69flIBrT921/E/1WZLl0T39xer2zfpPoKtoI3wZGvNYDm8XwO8p/r
BDwCyzKk9VUwqBodDdiywzglGj9ihQK9WKcykGdeVPezQXdD3ufPRI3/q3uVUtT/f1Mnv6p//qwu
OH9h2qaNT1oX//hZQQFWVkLJDiPi8ljn3S2pUqIE19oMH0Zyx+ZyXY+Gf7qef68L/T9FD/KDLNL6
M/9jDd/6G+LaCcnpy9Rdyku5FH/+DaWVTjNaTKWSdMmVC3js2BlK4xKyD8hSm8lu78n2B/LDrkpP
sr8jgfnkHG2DVr0l9jqdsZKwyQ7/h8+11v+V2Rxi0fv621/+/rm4ocASKVfYzj99Lmy6jIh6Phck
YdinnKRC7X61PNJXMw01RDQa2Mi0j4559++/9R83xT9/a4kCaq/1hHxdC1X/dNNYVUmdB/6sfZux
oFYoHhAf7SF+6NkgIKRFjCX73JtZZ+ySSE4ddPUuNhPfmsh6oKB9o+RbnqZDy2ramzPXD8k4Popp
fqLM7aP8Xqz+ZbDbu8TFwhbG1xwJZ6MM+WzQaU2HH1MJik5sfeu2bNx1waScOxiLuZ73nhX3vu6+
xNh/Uod9cR94QVDthkW9ODMwSYVPauCAa9e4N5azoSs/xx9CwHbXltYLf/2R4XWwUDnfcASySusL
3eOI+ZmEF+fGes1kKySNAtPsbDcPIuwf+XCvZge2QAZHqyPI5tjzr7CFQzVU9b53YV07A9OfKmJ2
0v349xdE2P9yM1BVIKmq5C5ViltifXT+dEXI/EnB5iDbD/bjzAYAkhi45eFs4VAGyQzNKKAg0WOK
zB3ikkt+iaLt/GqznyEA1J1MncwXhYmb+YUYwpI+2+OWiaL8bHBWvMXOhiRiP22xeDLdCeODCKhZ
3LHkuOYDklR0yPJbPhEL97OE/DhdbgOc7HA9GRUZQ439lL8H5j1jhQ3YUPyU9vwgYi+nSzZeV76n
NEb/3g7Wgw7EEOQifKZq/Y7NyFBx2+JoK44A8kGU1epoqmPgEsCDUXCR2Ip0PJU+EwAWyy737dCj
bHxKDlF57aFqJ0RumHnfELAQP/vyoSh2uJjdyQsaz233Qc2Lb2fSNw3TTGEEeK7iU2b4sjmxSycZ
dcYIWrv7sj5VQA9mXGlMtHtPxYQuw00VYhY4J6sU9iiUH8S3Cd8mJofar+MHbrq4upcZk/jHZnnP
p9cpegpjIL5bE9dPDK+h48y7VJeplHBNVzcbMOqYHOFNd/cp9P3mvPo8acgIt+1XVG179Z9eJeJf
VoH19nGBRdq6yRKlr//+T7cPttJeQndK9zoxVRcC05OLQEkGfMNuKzYIU3G+Tx3yIvOdxZ6slYyI
5HJHVv4xwp/LcNUfag08IO8dYExYfzd992KTutWmp4LN+lTLveg8Am9e15KOHN9sIeERfNeDtZWG
fnD7a81pmlk9LeeA3VvjUE7MxsgUYs3yDO7XKePYZCJ7J0xov9kDbnIHaybRJbIMLmzYGVvFgASd
dpRmkMjyBunnDc3112xmbrH6jMjE35LuJ44fXb+XxW3KnzR1dWF5OwcOBSlbdcYgDU7YHfY1UOCc
fpCFmTvSRoSR1BTbkmpMWSBiG8vOcK+Gez8EVzqiSuuQZ7elftG7J3N+M8lOB1C+JCxH682If3X1
tMWPsUP684CknHDREab1CDDCLW99q3mfcg5jQfgfLq9Bv/Y/rhS2rVx6OXRLKBRY65/W+NiJkshS
OUNwbfmc8rYhwC8VKU6DVMIK1g+qOjuZa3lrlesPOq894gPcxHoee2Kmpjgqb3o33SHP/VQBnJEm
HX8HluwPkA1P0FB/ZUNwsWTZ0DGX18T9f43x4Hgc8cBKRTTWOgZUHjx1RTLj1yrET83RdnmrRff/
/k3IJumf12v2VAYhIRZIhzOw+ceO50/3csKr2YxjN96juNYsEOR0eg2ORUPefNea40Lr0lcOVZGA
AUEbmmN4WQX9flL4qh27Og1Tku+WclW/rC+nS9NtWRNljMSdjpnEDdRP0mvNVuULZrmaQ32NCNJh
9olCddXMUW3YJOHk0o5uApTKNYA3oGntQ2x4DOj2s/woQhNQjl12Xlrc1/Qj8URpOW1b5lo0eaix
8FgoFvZ9lrHVAsqNPyPUDoNbHogyPeN0x5MI626omAhPRmIy77hUE09U2rXZXgzYp1C0mdJD0mBM
RmP2SCdfljf3Ce4cQw3P2Ka8RKaMVVMH5QdXLLZ4x+sKgxq0OoBgUI3xsa1fYqc5l8ugnTCacvq0
mgBqlavdN5SJJ1H1s8TiudPaCkRihrxKVDJ60ovxJjVdnpyKzGLDCfzclXi8nVhYzyCb+Uy9VmCQ
/5nbs3WVupM8wt7elQSfLzTIb6UZy2uQWfJqSefFDu30ULtRdQFONHiKWr1Nb1bdDsIleXUNc3lg
OvDEGUv7lgXjWdfsEy+hvb0Qn0+0vL9SRPvKGAc/zQi42WqIN9pL52V16Hoc2h9CgxxZztNxU037
hpuLcb7R33ejwYCE6pFHtdTdFk+z69cELYs0SR8iqb8wURA/A8KaF64QWljYn8AuQUtujgEWhXWu
AgZw/dPUY4OI4zG6MPFlX9LF33R+9kxOAv0nzKP5mAVMGJvFivcyFeYlcTj9Z0X4PSQ9UgWjyH0E
wXer5Fhf6kC8OlwMevGAOqgy+pyd2bjDG1jssz6avc6yUc0cE8YvQxksvC+Nq4BwN1A7jaJh6ti4
X0E9qCPGckJe9NSgBvsC5zJT7BO2c5JhURucRPvEJg5yomx4xklREc84hXbbcrlWU69Fkz0n6SVP
gLNFL6Y+z7tIsNEr5uLRwqyKpSK2N6lqXB/U6AruhkhWkLIRgiUhh1qdVQFAqcy9xw/3U7l654Uj
ilfCFAoBOXd9DEPLft1KIunu4oyNRxHgmpmCm0nEUEjWAcLrNCa4x0K3CGG7A1VZDsKcZhRbcFfe
oHXnyCEuk7F+BsBykzToQETAiQysB62EJ8SZiODmQkVEXyL5aQlIGcaXDHvrXUFPfVJ912smPFkN
NxLpHvRMvZOZ+D3rg/AB1jPEXbcV2bRQzkxRX8bNRoWDha47yavMOmKowL7OQhr52VpVpMZBZlyq
NHyYVOvsIkwruwCAyT0K/s+G63R2o2U6ZSmeVYps8qey9Mey7+7dgddP2mCXpiXB2gJW/ZrMJD3m
qDZUMcBNpZEzLRfMOJ1LUnBWqDHaay6RhgxtSHcWNYRDwuJZEAPwg2B4hKajUKt3tWLbY+OpMeIj
hb6LH+TuTE8cS0Y+RoeI+cQ+Q6jbgw2EPFgL9uRNSqo7BUYG0ehQ5gN1A2H9BmElODmGeeZ9jRDu
ODxUbY7inLFsGs8JyD9QeG9DqrMzDu+S8tsEf0VHW/DR5K1+KEeTePi2D00KNRcmiXZjvAblCHEL
ZdnnKYV0mPbwu7vHlOCxvxSg8+2OKASy/eQrvm5DojVeNvGSHKHwkyFjB5hU1U5oUIe66lQXxKsl
RvNEW3EMXQW5NxgpV+cWoB78FEEfbxyR7KeKaa7JmQI4L6LAWs5Q1XO2tSXfZeR+ro1q8QEfrUb/
hqbHGu8czerkN9vzwnRsJ+sZK6iDxjdT+MFu1gSvaLdfTsICG3bP7kCyiyEe4JuO3WhiN8dShQfT
1T7moUt3E4PFTTO27JJRzGN6t/DR8l9YeS0NzQ0jZlbW8ZciepmoH9hoEDM9pcY3XtsAOqKi2cUG
8BGOdqv7Yz5oCXJs19Q+HO9jTLTbD6f+hS0JtfKIclvNZOQeULC1sw2IQMyqvLCsre1gljP0U3U2
gBuGEk8zJTiM1WZ5c52VIV6a2Mp5JedufWwpgts0UiEBm/Jp6sf3jHrxg3I1DJ1tcASS5+k8C7z9
iyMGGdrqihbYbicI3ANY0oaIe/PLAlVEom656XYQeJyFqKU3m4/VpLPvSKSo6RFv9q9FL3wSZDgb
bWLAg8YREu2aX3tO+UKHXpYMWU88VnFyjCHjhhind0COyffkd2kuof6w39YbEro9irpH6VawJ1N6
dMdA7rIB3DXlM9sJERaolFAMrBvSO7VT31sAQ7UVZJPxvG4rsqUEtqGKut1xyM1mbziVX6wI8Vnr
gmM0DPYd46ugJSRnkoKGxUZroCKetBlDo/dt1l8OnmYS2hdB4/W+z6ggjDSI044Z/GgGJIZAJ5ZA
JJQ92rdOwvQpoanjlPFrxaihYRaw1UNmDQqfHS6LOYvPCfYSR6snshaOOAXNQuY3WcQ2L5jcZoOI
zp3z5c5myuh0Cc7dFxbY7kIOrb/88Sf22ckSaVeI94L7vFO89T2DNsq7AFzcCQrjyR30ysMmPHtg
mB6DIGjOmOCfo1Tqx6xs1P0fX7ARqvuwBrYjRKtBoC0nNBZrvVW6/K5bv/zxpz++1Mn8POk6z/zy
WpvtkAH8n3/b8yD0bdLoxN2aTJ7HZgXH1w7cL6TafacX1LmV6oDizWB2TuJL0VCSOpn3Mm4ljtzZ
IQiogm1bSX2vbJfX2VzkJygwvG6HJQAJXtP4Uefp0QW1CGehvKsa5e6xPDCuKhRJrIQl9y5av2Cq
8SVVh5cop0BiqMPBt8c6IcVanUt94ERKdxh+PJIO/KAPQeICfAs7d4u1GneFaS0HNWvxdsgp4DD7
xotL5T7BGNbusD2eE5BW0E3Sz961A+LjEeEyhKlDMpLPbHg8Y2zRzwUBAAyp9UBLT3UTBp78qZBX
RjvOmXaqM9aukJaSevyhh0NzCyPiAaIaxR2aeXfP24iaxf9H2Zntts5cWfhV+gWYkCyOQCMXmi3J
siXPviE8ksV5KLJIPn1/Ogka/eei0X0RICfx8ZEtity19lrfqg0Cr2Z6rph5HsloYkYkn47D0P/M
+R3c1g1Fs7DKCCFr2nJp2tvDARzRxNzvkSTJDif2fOcXbD+UDYPL7mhHINHVHDJBkH1iy00Ckue3
m4fHLuKQaRgU8ow+/QMuyKLTPLGHSPR8JOGH3TIvmZRb2A2T0wIKtsfDqDAYthaSvBsegwb/Xa6N
zwJ38K6f4uC2wCpwm5ER3KWpeO+nN3cOFAVPFRfJtWcq65xLyy7pUlpjt0qvj8iu7+8y12kfezBx
LCrmjYSGuyqmenjoG/HYlc6SYlUsJwrFpI9iZ5PyKGAdvpazDE+laC8TLS03JZIYY3+E16n748WW
z8LX41amBA9C2ghpLYEQjNFqN1I85EcxAPvGfLZM4e2c5D0jvEVIUO6M6c4IkBlHy9oqrvclM9jW
7aqjnftPcTiFq2Y0AckyF5sTNs6yxR2xMEx9T0g53JnRdNKVRYtgdNDONWkSiE0Cs5JGqE3pgN0x
Rr2xNCbeQMOfZPzUi4EdHh/2pRcnt11sduiI11NSZ21mHA0brUbAmV7xkwUSJ+Q6buZzZ90DRsXB
kJJ194m4s5PVxySFxexXR9bjbzZpz0UDmbgCewRwWLzMQwejANbCcr52G0VvQTico3oEWpdDxwMr
gQA1WacRWKAeRLLqIfutsdVyv3TU7zhQwmEFhO6wd6ngk/zwm2+/xlNGNUAA5DKy5Tk0OXHSsvkz
aGfpsFZdGvBxbLbLespbHM/TrhN8ibD00VTdbib8wUJs2Kt8eK01aQBOmEs708+15bEnT9R9zO+q
rWFht3b/yYDaAv13TfXGyLfnQgngSQyk1xln0pf8iuEI+OXZtv1V9uo5tqdjWdb7pBSfJtWSkjg5
Bnif7Fdz5t1E82Lf70rwPjyHOFRsiqoFhEJP2cqIzYc+1ececttsEdvEHvojO9JXteYRLBy5zobh
+Oef9okOr7BV+Qa0CRy7IETL6ytKgRibWfnGpHzEP8V63K5/559EwM0xU8zXqnH3mil/Llw2UAtL
mQjLXMGdkZ89IQkU5U/xPL6mk/PixST3A1WhaHJvhJYrXeap1PjpxchxA6eEsE6OFTzpsjil7LjI
qDzZrrsLatIPYN8zPVY7oedHYUWvMsi/1MyONZqDtXCNnwiTKw19sQab8mXTV8yO5bPVzsPo1izD
6E8q6pauyuxcu+B9CpfAVg4nvBj0p2OWx74uB5qcixuDwR8C3nfkS7wv4h4v7E7UVxxPMIMrc76w
9VqYbbHvYI59kZKCc22n5Yp+ph+XpEgovIouQHfNoXs3lvGnmUUXzZIbi+FnKvhXXA7h4EBuPMAs
xcOYZWdLVyShyJt5RnmuQplTqwFYySQwsECx2M3N/ElaOVr21kMYVrf0m6qQkSW/VseFbgD7mCeR
U9wEQXc3z5fccFG4+PfqabpjY3sj7XZnZjj9itD7qgrj7FbPjY7RP4fyzpjg9ZOW3fitPgb1wBWo
wifXk3eG59y7cfLoKq4ZwnUAhn17X8Kwc2JxSulgKQvnqe/4GBIMSNihJ4c8x7JjVvZDydM7KTD2
l+nw2CbybMmgxBykFgwZJ6vt+Ut2/lx7uHc8xmabbz9wpgDA7B1q5ayEhUOyzxlvEsd7bnLvywkU
5AVb9as+u5MGNYpz3uB4AfJRmPoD0OoKWh+uZRvemTkvqIWmM0JOaKyyeEVVxy3cfVodo2UQcNuY
MJRMZjNtMo9FAc/TLbMtXWdUGjCI05VVOdQ7VEmwrIXeg2HHPES/VJhVD3kuH3msVRvASvB3aZCz
qF4KTf84FMlLPA7PjPO/ynLpPhw0Pz92aa31jY6Kp5GVz0J26SbjPyBLEiK/2T28Ok75TrkxE+/k
5QAJiy4D9I3RIKeKzTeNHwuk5io2EDHMEPRazFrCkNk2SkHc6rJf9wnjZpqw+7aT4ihdSy1DGBrd
XLXYMFYxrgASaBRWGbTReEYMQry3T3puGzYkeFjtbNpyS6TH0UanoQhjgryzqOA7YPf2l0XwXJRR
C2pr/vzzS49Ec5N29X3gwr3rs/i2mwirmuENJ2cIR34VU+rnwcVoMHOntbM04zFbUcNNf8hMR1Mq
zoEFdJjXk25tOyBLTEkoEIWRtgN3X1Jnz10W1GzZtHdERUHBlT9T53wU3JpK+K11Dp6TwlrAD6+e
nt5BTHwb5JtESA+GI9/d4cRVvy9m7PiVn7Jwf5el+UCx0Jn+xjvHn47YoD/c0sAKDsSFIuGtNUzA
Q6FwRi2xoJkuSYBP+SkjuRuI5qsXOfethOMHXJfMj16oGmk77zbG3UXKhJJJSBLZnHwrm4O1i7uZ
srnnPpI/1NaVi56Zscu6Y1djXAmi5Bck9isfU6zAzccw8zMmJJps8sBmQpVT67x7nfErVH3v6qRf
+BSesOSYibYaYseC/6fACWQne2MO3zvS9otNKVuEIj4SooYPGofj5zCqk1sgUeCOgj07dDiu6SnC
YGnfigbN7LqAiQs8sdSvAx1LoCkVL822Qi2wVbJueszzSP5Pcd19p37+lFrNXmKfjQYIDjI+wmx/
8MeaK22C3oB+/2Jo+ILGo58DTKYHk82b7+w8swzWs+l9eAOPs0wCpERwXDY+pQ7le5cjsJQ2GWBH
ik9dJxR+56icIYBd12/eZYs3dLTrO6cxD6OGVOHOEGjzJuAYEq1paJiicR1EDkXi/OAZAiyc2WuN
WrrTGVCcEs+JlmxqglTcT9q8gDpD4ZWPSkfHsYR2ltWAweOwFRy9Cn8ZUmHXddvqSrpIyMjk9Ezh
fB0OUG6u+t64GTAXcQMIdlHw6UwFpRWCxqSOilGvn3/xKd/lnn6rjXpXejRFzVNDT5rPXIOMyGCi
B4gJWGEtiEIORGeV42wLGrYNge/ep3L6DCnLpb+IvEk+LbwwRBE0QOUTf7vG9hdJVF3Gafz2ONny
5IkvNOb0cDSaVeM859lIaw5HnhVFAjCt2pcsv7rQ5fRE4ImwPbQKJ4p2wD0NIuvWY8wjn6y3/ujI
i61DIvjLyaZL3W2vBdwJsjeZVcdPNo0cf0iaXBxT3VzvJ4NBEbdKQUF7JZg4DEkbmBnhYm5OTbOH
45eseyc8aAPopVlFz1GMtGmyGw98/ZhFHHXdDtCp9sV7zBWwTHL+lBlOyF4h3teyHu7djgx0ne/5
EFDeMUwEZxv9XPXdi2866QrSf7yyx3JraHjgntFCDmQCWVdGu8tafTfU5r2gxHMBVxZe5UvdYgTy
zOSlcgPYkhzO2mx48Ofq5fqGRQNiYXdFbUkD9M4mHa0v30/XLVpFEZcXGWGl4hSBlEg/jgPNIW6C
CH0yWLpl+hHq+nei3HabmuyRo0HtC8EEH85ctFyNb1H8BfqRVh8KdxvDUeSjt2rsKuzccLRY2LLy
2KBh6RUZ6kvpk6D0Db+jGpipzbEi/GyZAdPNOPgQc0lgQBGo0Ma6sQF8nv0O0UgMvRXFygVhvyi+
58F5ycJtUQVoOSbC9WjHeyNLHumL/zSbnUyLB4+K6daDwhU1ezdO6yUXJs8RrJNS0vUmvX6ThZC6
NI4i8qI/RgcALCiaCLfu9CRGiuQ0wrrPLGB4gTwXsEUyvJnLsA4fmojhhp4qSB+w2CG5MI+0mhh+
iBFzYVGWR0Cws9khr1rNBCAPYxf/lhE5jKz7cN34SLmXAcDiuxDTve3j/QSisaj7jmB809+1rd8T
gqiOmNYf+7z/nT1Cl2P62NfiE8oNZapOQbDARwebvGPeiycFI4ujRUKaoGWUM+79AiqZCND5urcJ
PrzA6bJJXJ5aPS1vSJYS0c6+gV2MpG2IT4PgSYip0zTDD4MDCB412hZNZpJw2FueRQVlMNwU4gg+
5AqzX9JthN8xXVGOOc35up1rcgD2WyRbcavmaaNzCU7jWqUdxWezBbLrVjwY9ADTuvTUJSDanFnm
wRPeN1ZODhLWuzvCLW+N+pHAzbACEBOspUE7lUnBAjOR9xmP7XFI3A8X+99WRQjvphSvDBNPlH+1
3A+hRsZ2h5MZER3j/mIe0CMbxFM8GVRLYTK+p834AcwBWpInYV1lxVcQ4LtV6W/f1iXLzQHupfQI
aJi3IcsTsKT0G4iYj/6Ekm/YODINzcNvHPhNxB3YuVVL3XdP+yP3COcb8MOZBh7HbcsVFcXxqmIq
XIQj1kC6vRegiymTckAZmP4Bqt/VBgnCY5j1Ps1aj0CMj7jMRbzAsQwkBL99KUzNinR40Fn05jEg
QicfL1PXfvcjT2DXUS9jvsXJ804TIKZ8L0pWSKe3bRBh2ufyCgV6Mp7XfCVaQvcWZ3SKZGkpbuZC
rAsR7fFjWVtebH+fTiY5Ab+obgPRNfS9xGcXss/CBV9ja2utJd8U7vu9i1/yBAfkyWstHgkDO0Cb
+2UOH9yN0gca7F5LA4REX+lmw62LJ2yebAJXONetz5FuOvbLCXHzmYBLHUdEZXmqeBVIl9JRlJjw
qVlzwyboSOUvCvwmyYjLa53sYZx+eG39RmWF4hYznFRjnLjFPpWhPo8J6k6GT0ZmT0LW96YdAX10
JYcKcwoWCBRUZcQvrc6XfZl56ymeXxtz5LNkWN+9Qu+ZAt7oyMrkQQfbGaASY9a6adLwkHX1Q9TK
eMMaBxJj0+/TqN57fZff+HbSbSfTfqjzhABFVRLRbO5p8azXfjaeU1EcqW9a1lnvsxa+mkVBShEu
zcnrOOBgLELrJvyPW6DOMIHz9Msy2w1qRXBbxjwGbFZb0qZyKjHPXUPMtKU+oMKZTme3iUrOzN+o
aW1neXksiSFSlb1hH36YMswUKvzooBGtWGWCPsk+y4llV2HR14S3QoVwFVgTwUZkTigTPoRWyomN
eBtBLeKBQLY+VSmBA0Xk4zg+QSqz9bZCbG1q5olqfPVMLRg2/Fdicyb53iI11r1Z/rqWvmbQLc6w
tvzOZPoESmDaAE0k5uLFZ9lXIJ9nCnyHAcMEQi0XpWf4h8FFQgpnPmMmxm3adIEA5O2344a/gViX
LmuQaWZlUUVaL2Lgiesg2E2WdcsMld/wdMzWY1vyJrU8buf8BJgIt4t1X9Ak4BPtrRKzuLjS2VaO
WGEA4WMzWBdtG691RFthbyfnUOnV5Nn7OcbfH6fTuacjAssA4PO4Efdt3bb7sSJUnkwfqd0ewMLp
gzWTo7ETCHQJ135top/3aRwcpUAymmsFTNbG4kHNFZxGGcWseGo+lfLBJ/GD3EEkjiJAh8NioTXo
OAvvT2x8pBitV75B5En7NHRx1TEsdu/VEBnrWYyPbkhsynYrQegd4t+VVVv5V56EM0huKX+ohuGq
csYPc6juZKqGu6GnbMIMp/1U3eWjR4LZZ6C1nI+uSX/jnGdCSuC5lb39OafjK+urrKjT+35kASgd
yksHF7N8UqdvFhm1GxMLTKHsjwmLRDCw0swqusyiEjlStvcdb+ARtMeZxiUO6sxU2hw+AUKegtAj
R2JCccuD6MOKafTzxpF/bIoObdwwrH6KqSJXYQ7z0gAuP0mECbexV5NrdMv2J0zHJ6UJsUjfv60i
+dgZwdoSuBVKZ9VZ3WtVEDpvv2fffywraCeWp56ydHyoxory5SjjkOaBOZiCzyC1X4VodtTTcIhU
lFFjafOXVuqrrWFMe8vH62fj42MH9DgDPNlH49V2Pz+B6iJDeAnBMsJukGuYVdi1h61tyEfAVyAA
ol+6Ti4qlt3WMUClGFN0Yek7wIrHXDPtHIInu6bwz+Y1ZjaYOcoT3V1BrO7AQi5IeN1kuXvte6Wd
enRTaLP0ya21lam9NWM61HO+pxHCOWDLo1SyQ2IeaFU51DWop3/+V0mUgI9RdVenZD5Sk9xA12Xq
rTZvhyL6jodE3tXBQINP2v7WY0u/qAy39pWRa00Y0HylqX1ZsAKpjmnpv6dz290AvrXup46hGQ8g
2nEl723MEmEjxlM4K4os+1hvo0DZa9UUv5xqx1MPGazK6mGHX8WCR4NYEAVjd5x4hkKcNB4VDzkO
0vEhKKPnIbetFVlKSnoDGe8VtVhLJwNGE1f6mIbhB8Xy5S7G4L4JO/OoW/aSVG88OxTSX57ozioO
ISWja7/KqQlV6qfTTfHVW/nTPNbeoa8zGIcydvZRnLAB9pr0zdPFROHnKDfSCK6E8Cx87LCsTGXZ
vkpkiHwGn+fmbnEJKAmYMf4T7HLBZ2BrXkEFHMxkr8KAt7IixetYbkneJE13jXPDypmBQxOxGqj2
9rD7EccJvZXhTnsILodoSqCT+ubOIrRtJVRfq2uZlSLnV0uK2aD32kvPba1dX7gvKgXnT8APTGBt
aYSExiJVzIkkbjZNUTtPc6fkLhwhTzTj2uOxfOPnLPy7ur2fjBgsjhbf8GeyhV3QysJSwlyL1AyW
gtbO3dCQpWxQWJ4hO2MyKQhEprW7G2PDf8QQ+lC1XbMtyf7tJ4aEEkfbEytBJuvKfg3cFDJMBJVw
TjMgjQf0fOx0tAmS7W8+y3xiAGPps3YdKAlJ27yzaL1MM29HOV+ro33yBJ5zsHpWg11Z81vzCKNH
OcQiiZh1bSe+iv0wQrJVPTiallcMDinLRQC+B9tlgKKWesC5OjwHsrBvMnCee5LEPRWCDHC7idPd
I8JZin+alM48hPRAAT8myJJs/SAjHxm7KzCWj5M1GO8O9W4cuoL0zsBl51pMMdfNtjWH9ScGumvg
67ntstthhqweK9vbxkSsXpRBj9vQ9cEqZ8ELhF2El85QZwsI1VvfxICrDYD1XeyvbNO0n6ZBXqqA
U/gA/WPRA36bKz3hDxn1qTEA9Q90GtuJke8SnmCPaUTnkGu7l7wOynXjW81T2fftLmGbsBIxViGH
d/0AB+HcCdKCEVU6nCWleczpXK8FJVhCjADINO094DB/wTM4zyW52IwaN78RqFwJZeU+9fLPKS2R
ZKT7d58ZFRnVo+80yJ8MYBeLwmusO6ORGRjc/sEUYXvXIDcajNt31UDUsK+KE+6P63FvotvSA1PR
QAZad/BKdrPPHQKxQ+44CHtc4Co+julzAiD+K6MsUszim0Bs9i7lfNdNXOvzmM9nWWIjHY1OXgTX
cOdif5h5mlz8sf+NDO/KNa+PKpfuDd0BUGlB5+z6YQ75YK4yU3avXjK+6qYn2ZdyQ0qiHDWsJd2i
y9I8GMUfO627pleKaFfHzzYR2V9B7EVlGhNxnPGqUSFbLmlAlDf12K8GmEx3XpPnm46XBt1j4sYS
MDkzAwNTrL9qq432v1rBNCCkuiOKO+9kjFd0DL4oWwE/2TNeDj4GuqBv7zLHFIcpMtMllo5orR2e
GAVWvBNXFH4wfqhwEMN9b6bjwjwEc2WcsA509AWLeNUq0z/BnpDgXm6IYkS0s10N4A3uqZJt4cZw
DBMLUPkdOsGnKobhsaZB/Ib9+CLTnrUwIW1tiFh36whDnO+iRBcgcZ7gaJVro0CFsFQxL3Ly1g9T
pQvydW8t60OKnFbChBUXVhT/2HVXHnMllmbLZGhYyCW2G21Up3o8gAiWZSKtNx3hH8CpteXtAj5q
TW9dADyL8xuR1v7Meu3OCOfiFlu6YtUZvtj5vHOrmSQzFT4oYfUJyWxnS3AaCUodp1CBzEj4vE/E
iqLz9OIUfXqZyGZRDMZp68//Bikm2pVR/gOVu9o7oaz3+B1eLL9SWy9oHscsNJ5mwDsn3WbfwWWO
5vJx8GMS5f19YIHVpuOiu2mo4ZpYUZEgWdH8dTI8AhEO1SKuR/nuYE8/JSyxLT6NemnQX3Fu9Bye
Z8+EoFsjlausnLbBTF+0mxnhOSgwz4Rl1O8bt4nOdP6wI4bwn3OJdaUCssPzmtptzCtXEE1kZjae
Xyt6UV0ERCOK4ts/f4xPFiywuPXU/SRD2oHG+oXE95Zko3j1Ugp6EqVpZBYCqicRxzEuKY6Oh7Pr
FJje0r4iyUrgthK7NqJUjrVhvA6LNnghN1st2ygSB7OFCV0VpbkxQQKecwAePRajZGrzKw7ntqGp
Y0k7GKG5LGm39LvN92bwWCERLcYm9284EH2JYKpv9LUn2bRsbzMdkpL/oWjaRcnNCvWm/jDKAd/J
Pp4kR4xrzNsiop1b5W8Y46exUmdfeqiefQ82DpGEkbnu9501753rZ6+mDrwPcW6FvFlCnHWjLzTa
UIbgIdwUSfFcddelW2qeHQisW8oWPWRbhW/lqrQgZwNJJGdhoN7ZVJklElZA0VgsD3M6fic/3PZm
81yld8ioZyvllcydlOu+fgH8CgRuzFBEM6ZWs493rjwks58v0ziln1RjqHG6HqiCc1sDKQOA0CH1
RcV8RxDkMckFOVwz/mqiJ9KazBLjg/T8j8bkJFcDuF14F3OK6RNwWcESFmim5gXL7k4b7jk305eM
gC5SW/WsVbtWbJdpYiI1G4SPRo4XH4j0l3IRvQ1ypM6kAw6D2S4X1bHx/aehYEFTGPqci58pvZt4
LXX3jnBlHSJb1UvLVXhYKuKwRnY7pRnBc2FDRx+6bx5o35FT4mMbQ0BPLuECKldH9Cv0BwodguzB
6MLLbAS7lAAUwEnaUtuYB6YZdPQLSKyaCQuhlo5zFHLOEbtm5B6FJrGCKfSbVsaj6+RYxSj3EVlz
rUYWv/1gfjbN2CxMriZltScDQVwBUAgiRuU0pcmYN1EvqRSmj6BUqO3pA/oewdH82VX27czssvRM
nMhQX/7YtP/+lyhX94//5M9fVT2hBiTq3/74j936sv7P69/476/469f/40Vmsv75lh//61fdPmwe
//0L/vJd+Xf/9bpWH+rjL38Auy4VZ9afa/Kvox7vzysgjHb9yv/r//kfP3++y+P0v+YI7Wvm4u//
8/v/6++dPgryhw95NfxQoPiXHOGfv/PPHKHl/c1zcOUFgQhcBEgfD/8/Y4SW+JsIBImfMCS+4Tpk
sf4VInS8vwU+0TDTsxwT0obPK/hXiNBx/+bYZMZMh8OQYHEs/j8hQsv1/xrN801svySMnIAX5+Ii
Dv8tERbSvZN2pYvBxreucQwuMJNYGm5/qtRIZCQ5wAEqj/R1fcPStXOuiETV3rUGsm+kJlhlrF64
Isgql91Dyi0VzlN2wJLk6yQ9OsraBG3Hpt52WZj5PXix8qO1a/jmVKaFXIDsqcJ5O0IFW/VDv4aK
Y+xy9tRs1fkUdCUQZBYLZXxdBWApXPWJO1FqmR3xiwKTZH/g9yi+g8AFUyaIYTLlJKlnVDNSy3rh
Ff3SAUGyGtle3ZRlssvKgPGk5EPKcoRkkzHeeb7J6VwABLbgClQT2AiLR1EZSWdPqhOMXm+voybY
+Jy41o7P3nYYSs77OcZqVX6ELqRhZMyXpLv6khyqAQe1k4n7o+uu4NDrUWsZ0g5kcl40MIrRZBEu
Oo2Ns9FiV1B4vWbfhP5C0ngtPCia9Gc0mzLxJjY66JOkMTQhQxRQQO62z+kamlZfNq/dEJ3mujcW
CusnAHPO+XXf3IZhezEqTLEjxelLe76Dy4Ayw25+4Qnei9kCluGzDoh4biiFjg0nnBV3gtMnM1gJ
2kwUFAv09GAlQ8BZK4HDjuNhdng4eC7o9KJELqhiaoS15/L3BWK/SVmuyOHYe6P72qTJNrQkSUK2
EdbQvilTzsAfmUsCbCl9FjCrauMHXfjFUOVPqVk2lpGivtnFoV3SCqcrNplu1j22VbjRNG8hmvJj
WoouC6tJ1gFHeCI/xgxIfTgNlHpuBQBkGmNn/Ou5WMVxpFekOnA3EdHgR2QlyU4GCkrPo0ANtN2J
Z5qA0BlYtvAg4iVP7Ys3rusBfywZXEiEAfxzS2KBpzPrhgYEAlYOi40+rGEgVlsnd421p7u3sF6F
lku7wegla/obzbWlglvf4vc3qQ4PVE9LErgLVetgH6cjMnruY8NOMQQ1DpQNmb+UBR3BGNTJU7DM
d40njCu3uUUdaEZ0K1cdzRjJiKOgDk6RDUFpSPxtee2lYyjWmwJZkrfNX6UdT/0ZV4fBO1NN2zH1
LoVNJni8Nv6C5JQ11yJYcos6ngaYAr+l6Z2xpKICrSZQIJ7xUd/1JjAHr0CGAyLULQbOBf2ctbAv
7GcVKwvGOVHB2Cj2NJaDvBkLHFLA6l3xPpYNl1ZQPElQHsHMe0ufIvU+3ryqYwV8zCKSqdIOAiBI
AbvkTmJRM7LtAFk1Bhe8HZRvwRCTrqKeaJN0jKIORRBzXYhlpIEyKoeZp5jdlWEDE0+9il7Ott74
tvUFTytZwgFBLsDGIObgmOfwRtkMrCxq94jxsYUGsQiqHqinRZxtLLJHIPxgO1i0AIKbR6r7DBbs
M9U5En+dFVr2mrwfq0gLDFRwigdAzV1j2avR5np0WnqXaz8dEHR4LGf1hnKpiQjQtrSsL81NHhWg
JXNJAbvt8hnsp55sSiPXE927CxdTWmO0dEzSLYq1j1qsyQvOtZHRe5nDSitZOmFKeXWSDC8ymFAi
jYxfOtv2NJAvMqpZQQGCBCRtV803cYelL0/4xWREbzD25pD+PcCXLbA5U5FqHa/VWg4lHCVmV5dm
2kWdIpX4ExMQUxf7tYoGnKD4Hs2CcjR/aqEn8FYWsPty4HULETDYxIJVxtRByE25ujt4FdTgcZtp
I+Psx/JFVbcuJXb0z3eYxYzXSqbPg39lchXGgayQeaEQjLM2Bo65ML/ScGa6Dm/+3CpRz6k95TwX
OtCW5VpoF1dHMDzMBeZtaSVXvqQ6pBkFNmXw2Q+Ig46nNtqbqN2LXrx2UhwB6c9g+0hbdLxRgpfn
vrvp2r9KRVFI1tpI5adg4osDwawWsY9A92BNMSyjfXNdaFv5uZ85j/W+IJjgYyRkwcjUOybgRmd5
31p4u7tDZvKb4JP66AdaILEtm/AA7fhBRYTSHAAccZp9I3eTUJwrDritS/6FEdZ09NYrv8qZ/aZr
D0fDgNAow2ybG90Lh3D6rNn4ZrZT3uCCheUeD7vRm5Y+3kEGeJ55GrFpKRM+gK0JG6yGpiNwTxJg
+r5+D3u6xJ1zE1qVWNamIgSpjBqgYqqoYqDNQVDRlXj12b0eMRPOKAcXsZxfrXXvW+3WFwDQZit2
lnabFWvO3o90rDIqj2CvlUUAhgQP3E27eszYyqmygY0x4w6uSzhshbFt4is6NOKu1dgsZTIT3lfN
caFRwafJueEeQ67VZ/u8rwhrDvldIGH00st5DUw9MyRslU8FS6XNmAkFEyH1lNtZsoWCrXrmU0q9
X3vqre48t7TMGHD3WS4da6uQWOtmmtR1jek2feOYfKgKW7LnaDdxSWFINng7d6Q7MJ/pA2DH9+Bw
N1iNnnEJQsb3sg1O7NCrdb/KtpVB5ZftVB95OuIZiFCBZo88O1LauCxlfBdjn2VPF5+mXO9I4LeL
MZsekjx9LQiVOJyfV+FYnJBHoWt5Il2y20VSzP2Tb1IDBgGLpEvloftR+Ig5fkI+j3AEWFmvGPcP
ajKvQheJRJr3ttcDh4e8ggLNydHJhk0zTbdlnTf0xjOb1MOBRMyyHAhepUB3FsSJDh0UIbjJ6PNj
NJF8ipe5D/o8dbJtmnOvb65OT1/MeuXRZrmQuUmwpm0SNDL9pkTCHs+DjaBzAktFPK0dj1gfudOR
3h74UalXFPfA4dk3K7hH1bxO6yDdeX2/s0M+zJ0UX8kQM45VcmXHVoC8oJASSC7iGbAKug5cnzGz
xlbgXrM8iuNS63aIUNClc3PErACfCxR2u+wF8UW/zpEUr6HcgIqJ0SPUEzhI4AKQy0WlzirGobhM
qWF4i6oVVNp4JUD0SCq3aWidZiQeCMZiP/nxsJyx+xkWh7JpbOEBj12zgr5EgxUa6zqin0JaLGu6
Cc5A+qJpq30qadVcTkH47mYEbxD5WEEK/NmO094Pc+VuWORDW2ixnY8dWfC0QXgYWbhmBGLXuE6b
ta3YkIRe9lOLgJKCouTitSkKAv+xCgyyENfjEA1igkgR2YaQBizc585ZlHjhQkoXVrVDUacTOwv8
HMoJ+p2pnZrpfREk+AVL5aMbhReXDOpELO3UunJYGOQaAazheXcovSdldCMmVvfWbHAZubCCgaWa
Q7CDs2zs6COZth34yQWGQHvJcZtRNZh3/M1+4RQlL8Ebn/y8n28QbHkU4qs2OuJ0IIeW8PsyRkxy
1KRxoRQw/aYy9XAhll8wc0GqJTjGGgwT3OIBDpHdJao94uPDnz8uPGX8grmouVd/NbNrXY2LR20W
gBR9fTZaZnFzhiGAe05TnxFsU13CZbVjc5mF/ryiAAfkgSyJedPpRkki1RtJdVPxXdqY9a4P1hSx
HeQhVCUseT1+/DquqtWsmCq7Gs7fJCjzGeyACoQeHPQQkr6LPnOgbYbOSijr87yyqgcZUrScuO6G
cbxYmujM5EAj7HI2YaboSlWIX92UOdCdk1eystAjh+yZ2/apMKdbVc8X6avmloRwlDAtNSGdXJaZ
skuf7uKcak5Dy0sHbfAptgD5JRbXAqvaylfwyBx6QSIKXXBnVbQoZHCkKzgKwdXYZreheWr5GLhk
NWenu6EEW62aIfzNipm2z6B9gUa4wScFd4zIhEG7mJKU7vagLkVasTpsR7KgOM3vtxntLcvQqGea
ArJ3oXHTFLpWS1zfH7nsjzEsxuUE+5xzUHZ2xX9RdybLjStbd34i/IE2gZxK7FuJlKhmglBThb5J
9MDT+wPP73tv2BGO8MADDw7jkFSpVBSQmXvvtb4VPLctG6CmMbqOGngM/GKlBNpWmgPySmQu7RS/
2K1+I1fZQyVhX4LYO1eJvcX1EJF8zjExbwvyelGa26mXQ63hFEhdtp6C+rOVFj5PQ8zLq1oTjLfJ
Qm5qo9gTvYPK0x/HrTGgtnXeZk10T1rXftSQ8xYdJzx6ZyvOEqx7CZoR2oKbtrQ5ygSKZMMC399Y
yfBgDRr4UJ9+qQtucEz9vW9xSDTpqNYCeEQULwuUMcycs2PKEfxJkKTUwtNjMaD6VSXfO6w4KAzy
FRLmUSr9aHYsbzRwi4cOcw9zpbQ79n7lbPRGnbxaZHxU7AljbmjLARH2YzHhAQ4VBxjSsX598ADH
kNvIGv0fcFSAEPgNH1In2ZT82Y5lhFARlP6sOubO1OKVkIHaK1XQxa5atBudDl5z0B8o7xAGDcV4
IMKB433ckzoyxCgew4lrdkB6BR1omZAjA5e6x/gnHnMr1BZW7DzX1bb1cxAvxkel8Cx0lkw3reye
ugSZtmyVuRkgsHiE31zCLjd2BubEh0L7ZR4pd5mjLdpxMDZRQW84nDDZVAOA+wgfFDQ4+n6ehvlm
8mhB4k5fpk2wq0WCO9csVqnqUQerwgBJox+Ilkdal46KKxfSiUKtV+gM9qBtU8cO8UVGeDerACFN
qBDxyWiLM5SsIHl14yBFgG5+hX2SbEHoZmyX8/6XHw3ceTSvIab5I8z2HJHlBKDeMvEE68awd9xc
rUMvpYEBtduK7GsQ+97Ky8bwwaola5tLkWvKaXwsNP0laThQt1WzDcwE1BjUugeiA8JVIKlG3fUI
d/vojC7ndmXYe3iPy6Idui2na6QFBZ3keQWuuz/+hLcIiehhJJy2srnXUzPU9y5gAHIRaGu2F6fV
6k0/dq8aifHbvMeaMDpy7wwbPgJ3R5CWSVJaQOajnSyCOp4NO4WHeQkiPp0rCrtMd5ZdPf5OLYCp
pIqQa3Cws8vaXpBD+uVnxBtoeg6PRftSdTyvpBcKIZyuhbtnc5Ou8rdCx+EqUm8Fa9Llu3C3h+gn
U6uf+7LViGLK++n1nzay6a5b4bPRwS93rItuJaAvUX73plw7JcuPsigF/bbwEZssm37K1mNErFcr
MesYJZjSCRg0fRNUXiCWxN5At0g6iZhbS3ENIi+Pg9e4YYfRTbNYD6OU+6ZHuUXKLeWTR3K8Rpts
WVsD2G2/ujiIkR9qIp2YTSMYIUOeA2fGQLiqWkUsBaW7wxmjIkEIpQGLIj8NEdNUV15X7q20/4t0
DoUh0H/Y1NRYdYQona6Pv0rS9wwPsCpmkgRkunKEhzwhoAUBUI7en9TN/BUWZoR6qB62jK1KhIZ+
sdKqM8ICAuvjeKGY/1L6km9mNtUPHvbnyseC0/14GTV1BaC+NXD8hVich5yV2n5vq+q1ryx6en7/
5Pfugg1n6SWoAoos8YmY0wnvUMZG+un4GBhML6mC40ZjiBJokmls9Orgfuzz9LeiAmRrj+fzCJJZ
vHV9P6eB6O3J1OjHTAmtaqKiFpMDQyaRzcLPWqBGKCAiq9W3RMBYUPrNVd1o73XWJEt3ywUkO3b6
3pmDmOfJS2R+5aH5YWADRjEP1tlImGwoUdFH8p3noCydNQGGX5mWQsY2p5WFaPkxDaJg03MiO3hW
tg4RtI8ZUfe2Weac4ckAoVMyE63I6gztoUGCzRBAA3JDBqGDyVjr2T56d1MAXXFg21NSLgZEHNTQ
Txgp1EpTLcZyh8AdQ2daUIz2+Q0gx9sUkPfYwlpZTXozrEnv4wZnzUIy022yMlshvg0P+JnP2Fmi
ndNHJ0YRF8pVh+/5bXpYLzPN38ZDsEVjv0uM4a0qFk4J15oBFwf5L85RiPQCm1LfLvaR7I8ccJ7s
QXGoxUHXmox+Ix0/j7Vpc06B4ErI/gOX3sy9zij/dA3cBZyDHrBeoF3w3ks1J0raI+tB5aOP4BJE
h8CN2rvnUMMu7+R0YB3aTFMZCI7f8S4fhps+xEfmmkwWQ4K+y5vtTk8KRAHBJA1MpHqA5sPBR2cn
eogUktbMJWxNN4fLFLaQtrznwO5nSdtm9F5hcmAh3U60jLZ8Go9TBL3WSA+o8fClV8F7UnJXJTu3
pdNhMI6CADwlRASDiI7Jwala5NARS6BGOzXHPElI4ILOxAX0wLs3xiczs/5Cp2Nl0ZY5dkB80Cdb
BVcTdRjDrecqDQx0Scm7G2lQtTrEEUUaPZG17J3VfpLpsnUZ/Yk24RTl5xA1x+IzZ8E6OJn9l6Lf
WaWzxkiaFjZeUaEvbL/IkVq4CZ5XgxuOvZ41ks/5G/f5HrITx1Pnt3WDr5BUlQ3K7ovkFlqHQdeC
bI2xwlj12nCI87TNAe0LugE9EGrNvUmN6zZH3WYO5eTuc2vh8C9DXyM7zHrp8+Y1LNt+ESYtLuIS
PO5oghmYaZVFwdAQk+TfanDfPa08d6zuRxnk22qMXookAgFkQR/tyj+TWZOGF4zaJungKiU6sK4p
i15wtXHydsoVCptnJ8E9icFhWuQGhvKc6xsxFTdlCEW9DKMcJHj8JQQ1mj+9jlpLn92Nrp2q7cdx
F0o4935XETiEBayZ40L8GcUyKN1d2B6Nt8mKma690lUNsPbRUkl9tQoH5t8a2TCPWjCSdFh+jNA5
eEd7bBBVLmK3pQMWkZxDXwj9dUF8L2DzcV2q+FISU/5ISpy5RL+Iy4dnjc93HyxviXCMHpxBzkdZ
xC9GxweG6VJTGGunNJWPsX+2YDwuypwOolc+5Z7+UaTtd9vQEbPm9O16LoZ1Y1p2Tf1CBUSWxQCl
7d7mklG46TinPwazs0riGqJ7PuEWJ5wLRXSalvFCpiAHpeDTGKz+F4yFG0LGTacS71fargI3npaV
lj0JE2ijJ7GcMl9a1JFocC0nbzheX2t+rUQbw8/vkUEwUXilMcgwW1K1u0WHszp6dIheX9tQUoim
WBit9pKQmdgN8oBXvHmRsOS1jdYTdaIaEtET2pzUePCfNey+NNp3QT7naWYu7RgBpc1uy4WrwBlp
fQ/cFYIRy3lmtB9hEPyQA4Eyrbv6rqMRZmu8ZQPtJHeazaADtF6npnFBQhqXl8l9HWoWciBnU1JY
Q0GETdVxNIzcgX8z9wS25pHY++HF1+mLaAKdflk4n+Nk09yt6y2SnmppoLtuS/3dNtNhyc5M5dFm
u0611TENMbuF3J8VkyuuYxwqCTsAqbnTsjXMCmuvJFIR/s9DiA1CIxcTXhluw0TwQdB5B6M0Wsu4
st/11u5WqWbZy4TdJBuCL1rYTH+KeiPGsYJATA9BzRJKbnq6hRqruCiIGjLPvQ4ArzZrQgHwfyLH
4V/mBMVxsCd+OYhAHrlsWxr4gVOJrRbtU8TtC+ll3YzzZd2pf2VXJAf6uS4NWJAtnF7+X0x7/7+Z
44r/4xy3KLIvitPxfxnk8of+GeQ6xn/ZzGJNV5i2Yxiu8S8erK3/FzZpYh0t0lPmtxjX/k8crMFb
pmlhnmHO6oDc/NckVzP+ayY/MhPWGfZanm65/zejXAhpfK//oMV5eJrQIwhH4s32mGKYM03uP/hp
ls8brU29mwoCDEbOko+oLcrPLnDZHT3NO+ssSWeHBZLJKm/wU6ND9Ivi1FhF/CwJx/vnDSfXRzYA
3zxQWHgXt6te20aUn2UXrRVdGvSAvrab3N57pQMK8j/TPoSh1KpK0LIitJ8pQI+pbfQfTqCZc7yC
XN5fToJxa4luuhqMk6BdNVt+4mRt9330WuvaZxzk/o8GmDDBGP4G+TlZddXM9WlJ5XOnxH8t0nzV
9aP9kdeGvSRml9MqU8CJ0NaL3g7DgQLjA73Q0iBc4DNnyLzgEN/B6PedZQHoekHgrEYNU9XMhUaO
Ycitd7HFkQ4vUX3LNf+aGE386yhaEiBJqDhhy2HWIGwRdfailqm76/IkWtdtGMJ6mbKPrtc5lxBi
ZkFRO1r5sNez2PqJDY47hRU012DgNFP1TbCJ7cy/GhDpH2wkmj+A3k+RX5RvGo2DFfpXcqH9uH7q
yAeHoLr2W+F+exXDLNX/ybGDIfa1wle3K+IVLm7CQ9opPNrSzdBPhf7Ny6e3+9cGpFkapt9/OV7V
P0ZA1Z+S2BAbVLPNpiNn9ZkKCXUVs0rdGIOdpZJh2/WKJgr8vWXWE5LWxv54m3LSQrG/+TARsptH
R3ovK0EvPPfNZ/Qn7XKyM/tM9TustDKSRyyv9houwExsoJhmgRp3ouqm3f3p/Q0Y8vZ60k15bOwY
gB2o27PKKURyp0TaxCRgUcCEu2JjnwgHq8JbYdUuLQmvenf6kW0jXwrd6d8AFNHCUG59ESWssDyt
/GNXkqMyZVOyiyBsHWplayvTaeunpuzmkGw3e+V3az7I2DY/yVV8xqjoIbd84xafsLZA8U4MSIgQ
yP/2pLa9d3FBX3gYxYWyeVrydxfUGKee9v16ggK+LwYn3k0N6Z5a7pFRRCryylZKnl1tROUuu+qK
MhIhIQfVtzkV/cEBnfsFsZmY51j86bWZYZVwIO+sA2liwHlbO9iZTt/9uEPw29ce+b1WBZSljbJX
0oByDurFSKWs5LKoM3Ua2kADq6Uta8HlXAxNCwRlbMi+IuuU+HDzBloIO5mTWN8SV2ztgHzD9IeI
nerkQZDXlvqB/FQYiXB+eNErzXF9URBw9RQ5olyrvjb30xRaO89t403FMeHUOHYO/D8LT/qQvDox
4cVF7aifJoNklJj+G3HiycoscoyM4XzFJQgQOqX4Ct1eockKPmZpyNIxCDNsWg0Znld6lDxltgF8
qpDaE1IEn724gG5yUH0V9k2UiOpwE1hfhWWdUNxhlMmbd7j4fviAl2IZNsK5oH0Cd+LI7zRW7lsf
gI9CZpE+m+jy1wbgPmzwfYknyi/WUhXWExzCEC9Lr9AhgAsIrPBPRoeVBCAmTlPubWMA2V+ZPZEO
nyn9xQA8gbC26k5iSkApeargZG9hJMAc9iRsLJWVo9yfmuOw5sr+q3dpIceOGo9G3AJ9jKSN3sZQ
n9IwFtnkih8nA9YqrEE8jw4Vf+CHBaORMnxFHP8J90c/JECHFqpywW2MYfBck8151JIy5RYwx8+p
smOy8OrgOYg795ip5n97w8gd958/gYFi+udPmGXxgaKfnmrMTw744TsyNIwxHMM5OSXexoLZ8yEY
QhYYDd4cK2QF0Dm9t62bfGhV7+IL9MnwMezyBZDa9v56UtTl2i88e3X/bnijqTG+chpoJ05p9pUR
mYeMdiCCQA/sawOC8gDL4uP+pjl/RUk70uvg89y/QHmuQkvBhaKVzd/RDeV7Y0FKqwfPOVdNWFxG
t+E/Xh+qVl8ZdqfW96fIw0lHStqr4w/tdnDkTepa/pCxh705oUn+ORXhqvQpMUNoaozgTFxGAQ48
SgBs6R5pqIA1yN6c/0Tpemoh/FzgSOdpD67HGfQO4ROgQBt56v3lti992uQ2nI/5qzLEQw8ps7Vj
yyH5rbjd/7YGGy+YZS7UNMexrgLN/mwVMMSm0S5SC+We8jRd3F/P0vIpQV7z4rbkA/ikIICulEe/
AEAg9Dx7ciw60DZ66EvlIuUxfb18HUIs2hXQv0QGyUcAIZbl6lfPBMZr8FFPjG2cbTigJ4mHonxt
vOazHaz6QwXj5T0ch+bWFqK+pImzju2qvWmMyk8IUJ8h6e4dPap2hBQyILajZBX10nhMdUDTcTsE
TGy1YUEci3GWWUfOEGsDX+z1B9uoarwdZn4ZJQ39xCqiD+qRm7AhILXRML00GMQ1Pf6Dtf5eriSv
uVf0S10b0yNoSGtXjCUpoaauPXsmUxan87OvOrM3k+V0f6Os3ALeCb80h25eqxAPVVRbW19jISRy
0HmJA0Qiid85N/r8BtYnx32HkDHrufTgS1nOeyPq8ieECxfCHVwVOe6PCBqm8sTwSS494pV5mw+s
Mjw6zB0Wk5D1pzcKBPq69hP2/EatfigvHjTHZt4CahCaAPmbYTtWg7bNPLvZq9rC9xOl/ZEQWmOl
4GEiTiUWtejz7FKMJnKcOHBfLNuG7tI1xlt63zn49UJoYB+0S+8HacquYIBCp7sj8ciix/iAf7hS
AbwlTAlL0ySgNRjt5OIIc6MVkfdHOdlOU039R1XOvuqk+2syjzAZPP8OaX+GLeT9jLg+8yJtfsZM
v04yk9++0F5b6TbfQuveRxxXX10cfSFz7746x/ghlzb4iuPpr5HUw2cuuTPVYEafeTy3/st+2gNf
gvs3gJSOBtUcpOeMZ5+pMjbmafhWUt86oqreWIhiykBObKKlJZJb+RnhIFS6RIVXE6/roy6bAkkw
7SkTDchXFOknK7Xp08oZ4BB4mLnQ0Dwa885a1uYVmpnzGeOMpLBr85udK+pvt0ROP0b2MhBNg4o/
DjfNLODzOQUlbl3vAK74m2TIfeYDMcGjJdw3vdHiZRwjDIBdSJJlVQcMqqadXsuMIVnd/hmq5yzo
o98W0wezuLq6sOJC/k4U9MHeaclNTro3JPhQFayYmGPklW+6h3SKS/FS4de/VLba3r+qStpkX+sW
rcv5D7WoFJd6y7Hs/pTrgyEaMuHT/SnAKIQV4VuXY2zOZ9okx4VtrYFA60VvrLiAECGJDlZ1WH24
zmg+BbkzXkCCnu4vh2LINmUZ6fj3ZPUuDXQIMk3Gnd6mWJQ5V9Gkninqqf6RmME2YJX/HSFAkVKe
3HRCUXFXO83+31/KYUct+zIAPlQWJEcOkFg02hpdHWksUkJtCrDVG+W06bXC+/Jw/xIPiaU+WtNH
2zM3JSMdlJyKh+MwMq9MM9f/tELyWubvhoUF74YBZBJrg78J6IGtO1A9L31a7tkIloxm5C2OoIeo
zsJ9HRvyZozEPkgXmLKw2B/9OM0/9fDI/p1+TNkIWdPjzHJ/WSYjO7wcb0FQJTsfdcfyn9cnDs4t
f4/hK3dPi1X759sIRiLWYLjPzIfMo1bTU4cXRbsVkTwiDtc8o+80z5rFxL0erNVYauISCNPaxGoE
a8aCdeO7cXY0XYCsXl/ewqgoaaPY7doUcXkbKLweTTI0tyBGfqGVZceIs8ISGdywkqquXqB3c+51
J+SaeVrjb8ICL2SysnwDJ0+WACeZIvU06h6HtkrOSRfqyS/MYo8M5tD6bn6QHbyoqtDXjMLaU9W3
7akmUfUEFvSxrzV1uL8uS0w6blc/lWnUrexewVTnKrncH+i8sUlp+VNsT+ohApPDx2fG5Nhx0s2H
Krl6nRZfab89GkIBYZ+fGQ74EaHo2kqsFSvG3TTYYXVvdPA5NHRC+dZ2afqYKEvb++yDbwMqOL2e
olsR9ldNj8bNVEJhZO7lfZhK4o0ojeFE0uDwXGjFd8Zg8SMevWphOQXYgNDoNi2NRoLrkoXep/EH
SRwNWZYUlmEzxR+u2bynEWa3KKPtP7pz+3z+srhvWQda7ijyNDe2arXLnLn00Gm++PXUbUqb8qfl
F4YgK9GfqqYFtIHaYk3eYEo52tobX+/295/HjVtn2aepu6ntqvtAzXl/uWvteuNhKFhZeex9pNLc
GJ6Rv6paIomGlrlCloU4dq7QDD1qQQNiRdb8fryZiTutHNtIVzGBH+sp9UA0sGPvugTfl+nMrUDd
QdQW29248IV1Koaw+GykdSZjTF5l6OJerrjSEkPiYycJMaMoDOTGH/CHS1thirTpsdVe1TF4LcWZ
Hz/fV0576gddnFH2WYeiSY8RKIRV2aRiPyhD7tMKGzvQ3uIqYpbHxs8qhuh8IkrI7zLPnHc5I3Ws
XNjXVqIsFiSgnVMVTus+po1pa/j2cQd+OPayC5T9LiCzb0feW9QCuWGqp/ZJNBi3axNqbtBeApl7
fwvHvwjOLyjnrGTZ+704RYwHpB0pLnieobPtto3AWC9jk/rOpla3gmp815S2LejnX43oiyU1PBoO
cIVgCpyPzuxQuRJtyperCYxd766F4DjeEjS8sprSO3dWc2XoXS6yhHv6vsiag/E5wOx8Mjnpl+Y8
zac79FdGbvWstOSrw3+9C1ysLy2X2KqGSWlZuvEzUHIAF2kPrM3dNhzDdB83/Wuoue0uD4zyOOXd
wa30ZWiOMYQJUOVu1XbYjpJuNwHaY+kv0lVh2+M7JJClp4x1Ennmlz1on/f/adjMvTyzzkiuUMMi
tHR6f/zWTAfkkiIyHuL5sHJz97sI2YJsDvU7N+iHfYAncY2VIX4qcq1fqD7ejrqeHgMvnc66nmA3
FKJbILABCuTtdNrtez0qv+LckkdUm+kTvnYQlnNDaiRoHGnUvNozstA5hS0jW2fbD8xyW4wtfAfN
W6EqrWGN9eOb4aHQL+POPtyf9ngI8wKoUu0G/rn0i8/7y60Cz+pRH6Onam52ivnW8ER+8YM22MFh
6qG+mwAknF56WKNSDZaeIRYGUqhCt0EzMgqDXx/1h/vTfz+o+7vZ8D0FGWNNt/oVRTeSbCr052QU
7oGi/2iIVn/25pcC6aidHyM0jDwnPikr4zoxqdNm4ilhimVR2Yf7E6uvuxUDQ4R5MhfP+lI4pjWb
6MQzoEy16VIOe+UI5sHEYPScGNCiRKXYZCsRn2q3TU5WB1G/dNKAEXv9bILSuXZJbh2wKRH9Sj3w
Wfac1cu6z9bxOHGDo8h8gmyWsF76C/bpme7PS0Vf4eZP/VnGiVlRZijh8X/k/FqH6fDPa+zZCws9
FmKhhJkUF/++ROxYtY27p0vjHnJLuc8+AmNu3Yowppq6AqKVGeyr0X/zbac+mSjiNiqN4Sh7rXXz
3BIane+mpzHzuhPluHowfXPV2XF607zoGhbpMePUdKETujIsrb5kFe5XCzvz+v4UYlTJ/muEi05O
OYkDdf8erV1mum6v57u2k5+yHyOyu8tPvfrIo53eTyaq9xpHWxKYZ5OZjym98LXA6Qbn1l2OKtEW
uhbWO6kjIJl6iNyNrb2nqCMhrZrit+27B1cij/NC5rp2UZwRiAN21EW2jaf+q6y0o1fW+yEYzRUV
CWbLmQNQg2JA4dNufMmgBSGMsQUqBdl3UK+aFhxyz0PwNlrA7RLMBlEYb4OMEK0VI/5V1kFl6lrt
WJV+trk/+/eDzdx/GYBK4jTa5nsSB3kAT78H/BQsU4Pt0nQqeW6muj9JCcLIMuWZwdkLZY84okOX
6wrk1cLgSnvty0nfUSh4D47j6avCwtqIEp7T1vyAPLPc4zgaH6IGnVaHaPEipo4xyDgHKDI+ukDz
+wTzM64xn037iBGmAh/m9cs+RqsQ0uhC48pBgQHa7A2vGJdFuJ1NxVo2/5jl/NM5OPL+2ZXIILVX
qVEKBn5KfOhN8DbYUXFRjhuenCLwHu6vBxzdEEKwBaSD9mxMaXXy6xwSM5fgN9ESUelS64Xa39Sx
7R26Jxt9WWcTVATzqI4N4Cx+eLLh65zvYOW0IDVIpkYPkK1mc0RZsxKeSM46n0xmZ/XRIDx0Zfuh
uyhIt9oROWYs9DRAex2xqGXAHjF7mibLDw8TBIOH0MnEzon7aZXSgFipSk5vBTveAzGz9dHqANp6
3Herqa2nYxLhk/IoNB/vT+8PMXgzJqtFsjHmL0ZCNu36NprePL/YZaloNoGByAFpLT/20IzbWs+a
187ykBPbWbMhH7J+1Vq8hl6sbes0Z7Ya2mwigdO4ByRbYtFzPkBi4x5MVYefwrORleCpZ9pufTBz
8E/3B/hUPdAz87vmAL3IlJm/DoNurTS3ozLlU9urQYPRpje3upvMn2ag6Ykg86/lcotlKrmGZmU9
OKH3YQ22exqGKbu1WbKniaKe78/QLT6MZUegSi8E6QPt2fK6I2kY9AIL+8/Y8/2BYjvrusv00+hq
9bahBSrmVMbJD3GkGYEUD2MFmS2EzTKzBMfH0jTqHy1DcFWEhARxczoern8eAxI2wxp11oh4CGuA
/tUVUjvi1GvezB/s4smbmiz/1Kb+32AOICtM+Rfns7HTwcRBgBqBtSNHG/yieWolMZYuyfKRYe39
IbtVaAu5vGt7DzIwVJ7Gr9ugxMiN8RBRvgtXa0+CKfq6Zi1cVVn6txL9+B3n049Uor9W6GLlQGRZ
BcnxZg6AMVBKoDKZn5JWfIuZdsAM4G7ZWh3cjTwhT0zY/RHXW/1Q8puEe1bYR2K+fskD5B8KZXgG
yIz//YYkIXdf14DU55fMUGWPNcmEOKY1jXKnqrk2XCSH46Q9l7lAIBkTg6C3ugCDJrDd62V9K9Om
es2DjjluWuyDJqhepTDJwnZ07RFOOQV9ZSUbAFn1+f6ABK9GBYol9/6GH2XAuAaEpmWjkBj2KOk0
ciOegh6Lb997xqII2ugQAuM6CNwF6zjDD+H6dfw2Rf1fpxT+waOdG1RZcdCROONu7/774f5amT8Z
Y4kZZgZuzpW3VyQATj8ykVjroO7h4qeRwtSf/sVwR+tJxsauMYx8yxQdVz6j+nOgOdOiRulysxKk
7KnBud+94+6ZTGmPBvUU633SHrA/RkCjenPVZMlrXBvaGpuOONiQRxZTwKhJ77W/VVMZe5xxdkZn
wscZCvyE+jHySuBMKBL2pmvJfaWjRsznLsH8Utpj06GjBe7BwKxhuXmE3oupV+A1TMLAx6+g1dpA
H4UBCrPttqYMrNf708F7wdRk7pjkRVdltO+9qUdfjNfKRxMEGZpVOEq9D6cyhvYyDVdwE/66atvh
cH/ANJq1+EKSt3Ry0r3d01gDy4zQUwbepXM8dTBG/X0qBWYnw0XYi7zFWIqofglIbPjEiG3WnY7o
XvSbFA7n1Yw/VYic0YPxfp0G50wpvLGsUn459CGgF/g3zdfctSurcS1RK8xBG94jlSPc+flBhIZ3
mCrEd73GpDD3x70amXu5YSuekIehMOzQ0Wem1+9xuk4vPjnYBO/h3+5ZzPYjRshFqE5lXKZ7Q9ed
TTc+0GGTrxmEgasGmk5ZenEzKyR1jDfOMdYdDjT+h1NDQLMywla6qclv3kDr3LIS94FBbn4TDv1o
YVJW2ybRaJmFriTt/ZiBgd5OexRWj2lu9UeXsd+qMpQBwy5QrzpGCpe96Pn+jMv+UgnAl35juYvK
xJTkuH3PaYIc4oWBwgs2Dlq4Dq3xUgwyP9LeKQmTIMDImlUXKtgnXlndasB7ssbuL7q30ukUjsO4
OmaWo44KO9ixXt3///5qFRtrAZFil7t2cMzqwEMH2CLTZThKaZ489l7CvzSB8BnNiB/LESgKXdkA
nfXt91IqzLCOTZsUOhCDS582cYImdOITWpWSLGuvmb7wBAAYlDqRJj7ZIqU/BUelgQiX2rgpgmZF
YyTaZ3qIXjIhgCS3q2edmFjE8va3XaHWMSYveCkqHxVTv6+yKjoHwojOvsNDZVnrkPzwvR0QW6iF
9KcdVz93jb8QhPvMedgzuMUoUdiUqXh0a0G7OhPFmxzqHsI2tLdRRsMurxGpP6T/PE7sQKpGMul6
XbdXVdkD7h/aK/AcGJNJof9w4z1kSKT/ampkYSa5x41o1Vk1A86Q3zs4Q+m9dK5mLBQp1WvQPqUL
SIu2rDj7SIDoHbjrKsvenbCWH/nEZCKtGHTSmC5eylA/dOn0XYLl38zxd70/Ma4x8uLWEFngybq7
CGCXHL01LKp7xCeQIWpU9yHBDsHWKKec+Ewv39Ot/sYnlW7oE+KQU05U7xrTe2qEys7dvx6IT6Je
PdgoLzFTNP/5gMVzYqkbD6rRzTXuN283YP7aTXa6EDpHG48sl001VM6VloG5Kyi0HoJSs68xtuyN
3qG79Kzxq7aM6o/j0N+OZhLi4HmruuyrHyslQCvjnHyLfJKg6Z/pu9K0jklrghxJ+hZVjQn4U8jo
JMPsi0w2tr0mTL4GHEMPytCRwNMy345p88IKYH2ac4RZMdnq0NE4vyC+/2wb3/z0HO7FODGiozeQ
YzNW+l8OeHTb+vpVgJ9J3A7kdYQzluCt5gOBaA2meSjf6RfiBY6t9I21LXgMtTG++U1WPYrQI8tm
9NNNGWRfdhf7v4YI121d1J8aCv6FgbMW3pBu7hhxDyuwsu4LSmVmtkTpfiOEfrRksDInnMqj46vN
JMGOwGMrPukag/QovpBreku9DkMm1tFVAJG9ElkPgmJKxkdMQ+l1drgeJbJYMj8JMZNO+jCgPI/C
xnuTlWbsncLCEU2QxFrXXbTEc3swkQM+sjoZHSIGOWGPWTQ+UQ61e8eNMNS4hXZMNIeGOOzMZQ0v
dWNUuB9dp7vF9NYW5pAC71OGWI+auTQydGRjPtiX9n9Qdx5Lkmrblv2VstfnGlo0XuO51iJkRnSw
yIhMtNioDXx9DchTJ8/NKquy16yOG+6ASxz2XmvOMU1f2xeqU+Hs0ttvuse8LqzLo0ZtbVkXpnVS
7cQ6CR05XGs5w7Md4QsboB4OMP52RAOoa9pJSInH6ruL1eqmMoi7GaP9Pj/MaN9YQ4eqd6Bdgzc+
xhpEh4q0JbJOqaPiUJqeLKoBTPcdPZ+q6fwXM2wX8+70XbI9QUzJen5NKiA0H1EpXj2Yunff/Kmq
2Q5wnQssjPJKHgE9zGVtbD3X242TRKZGPjPSn13SWK7PI5Ovg5ekPykVcLogs/Et69VpQvzRa017
NRNdWTMNaY7ItSVJCCa5zaW1L10Gej6AZ68ZTpSAxTJoUJNoFmWontLyPiKzfhuYebxTlMZacXAH
28qjM00Q3SEaQvdgpvaUe0Uolh6YymNYf8rQN3dUyt1VT2nvTTHwChiJjG/M3CbbsYLCMPey/VTi
iXp/3GKgxOHAafhL7/CnjaOir5qcoKy+8e95aFzKAXIhk2kbI+Ulh2q3AoFBbHwd7PpJeqiU1T7o
/Gs/6lCAQUNZaTlCei+ba4DHcSmAxhdl1i0rFb1rpOsPbVuWu5QsNLoCZruBdUXgrTFWVz+Kac4V
erys7QG700TonW5iadQLLsX+vnJ0EnI7EEsNoevLFF/6URMtCfQah1sMnGuSx2N4FTswTuk27I2v
xBTKqxIixKOwHj00To/Mkfi7JrikcSu3pN+YJ/k9isfsIDl7ER/VYMe+M+nLdy7UAr4gUJBGqGVb
9CKvvqNZD23gmw/+iA8L7Ce6Vn7Qh7GfvLBaK3BUaqcwSH7OD7vT9rr6SSPqUUPSOmJp2lpUjPDj
0OLCdfXDmDJdqJzt4kB7lpqFcxDDt+n5X5be3kl4wY2POXrVS3Oa5kPxCSMgM8iq0G2n5OPWE3gG
bZX2MupWzASRt2qP9bnIwDyoeYickfeGHQfsTgA7eEx0C5gxNFAjys2zNd3MS5ydADumdcq0IHOX
fQ0WOEAAfwmJI1rjIY+XFEyZjXvqtm+VnxmSF4yE8YcbU9pP8ABEPRc6XLtEfZYTwAy/zgJww9YM
yvqCea2nnuvvyzTvVyYHyIo62GXU9fgQFg6+EEiMaaVr67Ltk0e/u8nGjw+aEQLTy/RbSO0Y7vbG
NqHERVU5Xm23/Apa800yhjxkQyf3THuwvrnKI9cM8pBGZ0uTUN8xLqGkU7TGo3Vr6gzgOzKTOqBG
VpdThkjmDItOj7qtmVQfowWMxCQ/p+2CoxzooJEXe/MFZMZQOO5jN7EC9cxjWuiFzwxTxRLwWvFS
t9h2/IzA4RqgW+KvmqR1lol0wiffVbQlaEHiNVsca0EJNbdmjvlSlZBdW6L+vlV90lCQCdK9aaGO
Y0rBJRBwo6I3NolWoO6UDmmUYAyl3OCJMJvNk6mgCyI1iHjDUVF9o/3zkefdrmSWdImQ1GFVwcUm
NAJXTFxpzgVt2nBQmpJgiDxVYSjIB2YS7j7A9nqPppsUeZqTF+V2cBmGVoA7CIcsqnNu9ERR1/5W
7DwF817vaE+qkrj3TBEhDAZt2GBAg3dh+mfF0LubTw9j66OP1+hdYUiV7t2kBnYv7SFZc3y80yOB
P2wY8V0GIbgqDcesJW0wfpLfY5TpafSZ46ICNzdsoZ7M1r4OFPtXNqQ8xsHGc2IY9bHuyvzeKaq2
Vnnd1XxX7ULjJig9NwxGrXpoVpMcgZNLM6JYD6GQGPrjYAp1I2y/XGaJspGpGt5bPLKuhb2BrAzd
dNyzbzHvTdMUj4oBNcWIKmYrbXLvYtFvK2iKy7K0YfI1qtz6tUPRBwDLynBwHOuKfhnN/kv4XXqg
dTQCd3HxS1lWRaAPuTmaaNgpUPolVfL63hdknkhClogBGsg9dcHk5Mzt706LuBiYYb0dx3KXDa3c
BYU5ASutkjcyEv08dum6pJuR97K8qmYi7qVlijVdBHs13523bWMHodY+Bk24KjMp7orh2ei+xmWR
yngVklG4cIwGnXWDP0Jpyf8eaSEFTB8veen6F3MYl+gUCSQCRHaSnX2lu9SfoxH7SpkhZckKzofV
Zw/fFfq6alycSq4V8trvocuNW0DTlDCI2qo/2fNXEnKu2qum+FBrfmtw6fRzIV/vmsBcJTRX0G3x
65XawNUljF/g8Q3HUOpyRzEFpEKTKPTmuPFsuNNNX10k+M8Tok9Ip8mPLsdx5PdYExwPnA3nuQID
1gZ388UlO3bTh+aw8HEW3Ml5ia4hWY4xFsW7Zyl7/Mw/FJCNW7uIj2WSNKcWO3tn4gFhBkJOKeb+
e96r2DyNCFPBD60Lupvtesg4fb58I5b1YhimkxC5JTWi2ztEdf6TCobeUfFxqyTfu0q3GCacfcFQ
F7WDtjMZ2aCn6L+p/vQvdXJIKuD3nI63XnRFvoXNq6NK3HuZMZ6KVDlhMgHUPAzyIJsJZmn5n3Zi
IssTB9unmB/1un1PYgiBnl5Dbkki5z4/JnTozTy+rSCyLJyq/g4+Tofmy391tCx9zdDNhC7KXX36
62a4MsVoMyz27C1w46TzolsnmaE0RefthulMkHX8CWaqoSX7bBNY9iYQJZ3VxxQ5pFJ4xXvqm1+B
o9gfLj7axmvlp54Nly6Isx9W4OyaqPB/GuBY/BEKNgJAyj+gbzANf3N9KAQLS79XpYoB29EwYKhi
QDyYZNQJEYtkWnXSPT/6gvf16OHE/M7J8KPLLftdkzm22MEq3riedYveqshxGIH6dL5bvhi+grnX
Td2nWIFCLo1GPkY9RfOYY+ghoqK3Qibs3YoSHtA4SP3adwB00ArIC3hC9C5Z2JzBKLlbV6iCJgua
AL1Anwj6Td0zJRMHr64Hen1Wvfe9rj/66ih3VSxGghZMbdvolgauEd+pbSX2xUKMvEGyroCj6DsO
fje/2xJ9pQlk/qFx04KLaOI8ggGAQiGL/NnLC9B2Ua2hIEZqrZtq8k2JuYKhP9TePLpwi1KAueok
ysAETTKBTne1Ev1X39DVU938Z4cPxCZ4nf5WSuG9zOg2RxMZz+Z7D8c13wqXoszHqqmrEBFcwPQW
0N2fbpEejLonfaAobxOU7jNJFNJ8tPbD1hmkThjQN7tDNluKEGmKQnXYAXL4Qi2dcKNebZ75XIzT
VGb7JtdAiBCd/lBRUV01oVvfoa/W62bo05vVFtEGhoNy0eF3bBpkKGdLpW6kVFMV2sQwq3AyOeZz
1IvIdZpCGXIpnHZ7nHzpsed1d6OPuDkSvrKVWV2cRwM92kBS60WEeYvyt+2vMcawdZgL85aUBq5C
cKYPKR8Wc3slHusQmFOja5imjRQAUK9EL5loQQnZ4fBqmEWPB9sJ39pJPeWg/HwvCR5TUz/7Di7h
SRhItMo6PddmMfyQ9GPLEL4ElU6idxybDCExvP763oFaMU5AL4pQiuOBUT3Yqp4zJfXNNqOT6DY/
jMA4h0T9fMa68xTZIvou+V9h3e/esUTiix+k980cKXoVmtO8mgGZMYnj+c9tCcdIKxX4zAMV91od
skedOBC4ArF311WJBchv1Vud2RbGMKO5tjkFkRYI7EXFc7CtqzI9q6IEmxv70UmkTJWsoY2ONRef
Pa16YkkRV+PUIfxwiAIL83qFbihDZV2JWMKtQUNeKaPBiMuIrh6n44101eKG4lmsoRTJOz19fVUM
aII9WSfw+pMUf1w20pVS++fWpyVAwUB5MZl1LoRrdN/0yT4lrC54Hzisod+OH9jDXyNOAp+2Ml6L
2vG+iCXcF6Gl/lRH/M+QndCe4fwKsFPA/3CXv75+olurzJ/EcLj3S6fBLuVxZZSGH/1kWnFsYYZ9
VY139/KcpC/Tf3PQXn9UCrkxQ6jJt0ofJw9UHVDtQTPRVa18yTyUjY0s42dcZER5NSWDU7QeK04+
9UNURXAs+jG+c9np16ZEigD4j6tPmhy6UAmPHSllxzbS/1qymobabuMYy9+PzUt27WY4Tv/eup52
+cea35sXytDZy99b/vEyNUWazWhq91/P+Hu/ebv5LiQoH510FzOwT8IjkKngiNHirxug338tZXGW
28sKqKAouSj3RnFJW8pPmGqPBr3la6pq9SmQ5ma+h77YtmhHZvkxdceTHoTtdUSSeyG5oiHy4Qpv
CLNCzLHdkpJ5DSCI0FrvQ3yUYR1s5wfd6NRGFnPhXE0PTeh/hYxisXTFSnoRPTQ+itpQgtSMy2pR
3lM3MbgsF0zSq3JnG8FE1lKcu5kGnz0KY2gvFpoTJmhhXj6rTm6fZIlRZL6LiNC+tIX1NNd0Pfyi
J45s/5K51WsJneQ5MZ3gUvfyq+qIUeu0sT42hmnvGyGh6VSienVLrCMqOuxGS7K9FrTqN9E5K82E
FzpK1d7Vkv+VnRMvVw+JiuhdwL7xga3BVfyZddjpy21toJArdcwAMaRfgr0TKCwhULKS8zetz289
cuyaTPfGjcFs99XR5pJ0EbcMJTHRj1RN6mn7AoRW2TjPqKhAOTB63GlMhpg4NkdA4F8BogWzRZ4b
NhhJLA3niSIrcMjCYxQMS2ftW6FYankWIbhKL1jtvIs5nfb1Ich3RcXJhrEmgK5ANMsO5+460rua
wY5G27lMLEB4yV4JCi6blcAqYq77Fsts1Q0xDIGqRIGpkiTedXCwerz0cX6JlFDZtNZ3TSGzTgaP
QRqqnAM9f9FRA1PDDB8qAr+1pt0t6gcQW77njGPWZc2D1Pu0h0CgJYKt+grUKF/SaX9FfwXm0ob4
pjfFNypOVNBkLlZ1bx+4NJhk6AwYnEoIaImN93KMwTikJZmoXbn2woh0Ac35Zvu1tW0Gphy6S22J
3kmVO/LUedJZw5mDPN+nmMDjMljnbZbvEqo07RBmx24UZNe7r2USlwcLFewRXBB1gUFoC2E2IHEt
AioSfxh3sZXQLqaE31rE7qYe3eJUnYb2Nc9pmCtTAk6LExhGBknEZZ+s80503zTpgxJ6dqD3/EhH
oojDWr4n4PsBW+gVSByJbIT8vWVIvRe3fbcee/lolI9qrXlXPCTjRlouXtmafqdqBlvsmoQX13s7
aN9JpaWCXhtPafkTHue704zj0nBGGxhde0B7uk7GfF+2bfFqGh2h4MRFbjQxwDwKtEcX1qhi18jV
2uStqSp3rTD6qFQADi5E+iUe1oz/oydx5VrF9zZxNkYGSMQaswf+IPVBMSeHxpM6+sYrQe4riS7U
oTny3bTxvbtDEVzKEEWPodJERgFUfdcDb+3bov6WShIu/SbfykhvdzJCwwjcctk1o/seCE1i0YJh
3WRGtvBzVX2wTeNQ2t4eTlbzUajTkAcl8c1kIntycwYNrT84e4ot2rpXlQOEYOXZqFQFoTSuaFkj
jy3tRc+gh8oK1mO1ra8En3R70qXyZ5gIl3ldRH7OMq9EeS4KVJptQ4FRVKQjqApuZuZYwumsu1El
ylHxGkCcg2g+8qzaJob6opq4yxllfSJgG99TQ2FknGR0WHz3bVTaPfByespJZD4P9meAip95mLWJ
+WXwNzH60CnW/OToP4aa5n+6aP/rIG0Y4BER6AAVFdMFtwnLF7ezh89pcAK5o6A02FQ3x4uuo83o
xBuT575Sk+9Bnn33atd6D3qG+VZKAcw13X6TSS07oKbJDvOStFC9u27kUKKf1vy++WObP/b7xy7z
U/xerVVJsEXweW4cETB5ngA+UVlAi+RGmi1Amd/35yWjDYrDvKQvokEnGdsFBuJlIdRXhvLDQTeC
oz3kDcOadDh0itsfEsNRV0rpVXiRrerQtKJSl01HvmqlwpjsHqrUgAk5gXsHi2jFMqUoNTyaKYEq
hj2WvIkh4rarUxAjcfOZWLww5ALQYBUXqYMFEGRczotkbxaHeenPNS2syv99+388+mtRH5THUtfE
xne6/kBMbX8IXGcvVD5S2ZqcZ8mbPMxLbRTyfv4Pj/3ehGEvKdWl2JXTdwNHbDgQ21gTRIt4Qu24
VjAwGmrOXUA6DsZ08+u+6qnVIYCadVBScDuLeCgYBwXkCwetOEhk6eD05u9mfiDXdKZXxqYfAn+v
5UFDPdCoD25shSuVDFf+0snelHG1DmWLa4Unn19sHLzqAB+Jk6PfWOf58CjrKD/MSwVjNggQJIgN
5ZFfYEXImLGp0cmSVfA2Olb861uavyoycPpDc5cU8rggFUvg0NA/Cji/fXYIzGI8jFOETxuCXA+c
AficpzUHt3YYcgh/QZ6Mt2ipza9Btd372sfIAOhq0dR02/SOvpuNPGoH9IJZkEiPRa1LIHb0wKJY
9Q6FQ8olvCw1VCHdKiLHqcPNvNT0UG7zYNihz2gPYSDbg6WYxIXPi/ODTTD4O1GQcEBWDCrvL6yb
mErb7jvs2oh4EEGsiWiTrVdk2U4XDpp8t9z1pjd+GLHzNqras7AqFFiFjE6DkqRrtffrt85wNhbK
uc8up45foe580CbhQG/vApVwGi1MnHtlUPgiFLr0LYOGIDwD2yLsE0cO2mIJ4yoy4+GbAWl67LNs
VQ6Keiqom0/4Mga8lkWAlsj8c8KcYjmoRvDZIjAgnu/D0np7SflikSh2cG6zqD8xcEJrn/bwtRIH
t1JK1k0K9pXci5VrZdWbcDvIGYoOfBm7wFVrBBYA/AaBFP1bWgYrFzgnEW2dd8U6uK2ifFzAiFsj
6KvXjiJfkhhHSm+C0B6qc4MQfymdWHxW1kX1aPt5mdcy3tExpSDmWatZl62M6YidD1v6/O7qv897
P0efFXTRn82ftPZ/Q8D/P6nw/59wAkhn+L9xAv4r/R/PRBPmYAFmevz+6z//Y97lFyXA8P5lwmbn
/2nrgKJsiyf7hXs3zH95tsbsDcmTa/5a8xclwDCAulsAAAyXsqahq0DYmTA24X/+h+79S3Mt1yFl
1rBtXVO9/w4kQNOdf4cEOLqjIuTV3IlBTQPVtSce/D8gAYnbhLlhAB2uEkQtBdaIY1M2Hq72RHzn
XBoOqv9B1xEVHKwm4LyWvCNhrBbzBibllwYR3BMFhHyvpX4PWtez6UBYtCz08rtpNGAoXRe+neIN
l4KkJzpCPLVVZztVa4fXlJrf1hzqbocqt3wuEu3+66ktCe4GQfvNjH3vWEvyO3P8HVZvNjR6ovo6
hJioUhlh9oNjNymgpr+/lp8GAzhRrcjsg9rckcqN9hz0VbdvyZlZzzv0Nh1BzXmz7DYmdDgLdomZ
J0yLSASZ9sOMhnnSKvsDNWkgOJ7/0E6P260FXlqO7VlNu2w5+NBBJLqJgaKhrp9zyhxbU4s+wQob
52Fe8WsxrPVzo4wEvtXoOLxk6hL92mXeb7pRHf+CBK3dD9PGv1fOT1A3gTzGac1XwKa/9v+9nbQR
BLUdSLzfu81L877zUuPSfLDUsNhYRZlsDTTPuyqqH1yQhM89R8E1T+VLWRvcy2D1Y3r6mNdppmed
x7j4Oa+jjZydXZ8h3rwSEPlIlYxh6Xy3trrwhNuRBOPpaa3R6lA+9vxKBtOJ2PK0AwJsd0uDwF/h
XileCi8kVr1Pm00+KabQkJuQwNNkN68NZTgssQiHB3vaOGxJu6ZInp/mtT5mP9/saSdMu7racOTK
WN7ndShVF0kL5SWTnLV7L5WXvnB1uI5WfwGpom0UD59g2FRQxLVQv4RZPG5IPzYuPZPSTRZo1oVE
JtQ6Gq0uX+m7TW8X3iUTglazOSiXPnORQIkhnOo/1YZN4qsfq2LTp3l6zYKm3KAczq89PvuNgnz2
WmRKhpNsoENNgNSmZ9x87RlaMTb12msPRYu1vryGRF9vMtcfrmFHyqiPifdKkxRriR0Y18JV/LWv
hBavZnvrvjHtayZVxABm4lHf7Zy10jj+tUClhj+tCG8+4MV1HyjRrR9TE7Wxntx6jaQuPzazW0hj
ee13kiRRvkiexRW3Xh/wvUBcv/WCayav1t3CFMYerWl5y1A+sh2dzD6MunWGe+RWZJCl/LjFOI8n
HSZ6ZhHF4FZQt0rn1jeKQOXfUPLmbfFqrnLz45E8e+wP997Xcj5bE9974Bm8Wp/ew4pLK9gwmilW
SHdXt4wLlYDmStej29du+j7f0wu9uc5LnSPCvYzGrz8eH/nb7RKtwgQ67f57BwLC8p3Rcbn+/di8
SWMIe2srPrXuv599XhF2Ybv1DWv4tcL8e22Be27babCM/9jDinuYV41GOPiY0Z6dn2bo4Lcmpp5B
peYd/b7BIBdszE5p/lxhBL7GcKDV/rFifqUCVuvaKFui7P9+qnmFRwNyncdxtvpjhapQXBhHi2HD
v++hJZOjOdSNXyt+fxCfodCKiXA4VWL++QUK2lNLrQurP1dkrkve+pBC4fz3PaATk7yht8p6fvrf
X6Dh2wyrG10Ah/hfP+i8r1MjUedyqP25ApEJqUhGG27/2CMJGXbW+RCuKsRTC3jfBwNGzzMnlZWl
OMNrpo3+riW4aiNBxrzbVC4UFYU0vkHlUlIiXqGsCc+ygq/gWCM54RQ9fVWv3ypP2cxgBluQi0Hi
7GqyBqyqqLBWKILtndoUIyqBWj5lpvdpQ2T+VLP2CqHH20NuM5d15aRb6k7drotD8Qxf+m4MZvG9
cntwpk5Y3TCvFSs/NF5JM9dPheWdMoXOynxToT6faoHr+Z5tRPynLGCouiPSa8L0ftsJglniPEjB
ryRMAbWxcA8trtD5sflm3ripCXXFaGufkmgU9zq90b6ublURoMyiKrBIAte7zuvmGwfEnjrJJRNf
JL9uBm+UF+LnHE0T61EUAYrxcjhhIDkrok/uuu4mBKT60VWMHOl/P9QyB6PSuVfCqL3ND1MBSu5C
S7eIe61fO88bGT2SiLJujvNW80NZSzJfmVbgL6ennx+TNNWWRjmxQv9+TFjkA2vkpK1/v0KjS3st
uhA+5vRm5n1Bf8ttMNmlfj8mRdbsFQ1k9e/ns8NiOHIJfcQIB+KUSqBytj2k97n/6rQENBiuztSi
DPCatXQpxbChHUTt0szGZ0dCyi5NaLG+shmYeL94AoO/CQuWGaSVktGkoKeJ4WOknZK8kOOer2oV
1XhX2O81dc0XgiUzKHSDcYC0n4NuYQBWVJF7mt0P+C5f8TpBOIwZ+MzaTtUfd5S2gof5XtY/qjHc
EDk276Oe+ScUEEszlwRkmF29k0U7XqNWfUnpNr1QrTGPdknZW5KN/kIjCd11SFUqDcZXtYrkNcsp
mxpKhi2n1scXLTPRDwInObR9rL5kfoHEWAp09w6yrczUXhRZbBXFMx6sqM2e0+7DqlL9RdCHugW9
/TjiyD2aiUyWYevrx5IwPOIdauMFMQaoiAbObKUpzz6+gGuJd3oddzXHegy6mfALe2vQSF5qbpmQ
OBrIF3uE5gEztj7Pd0FCnIWuJnd0Ih9Qqb2LjE+xyw/T2Zr5UALnnj93mo3DZWyKr4GUtqcWR0mS
DbQye+bf8+ckzQ0Z36gVayxi44tf874ctfK2blEVx8H0EdVPN3oP6lVF2fRCvf1bIAzOAEGlvRhT
/VTTq6emJ586rzq5qYjRLA1FfzEqv79Ebf9j/txu31GBoAlBoCUrRV5fKbYzNk0xomidar6IiQxo
1mG7n++6PvpK6Kn62QEgdXf67IpEYKsmpf8gATQ8TbVbj8n1SzXioPEH7dOXuv0iZeZuvbLEPlnB
8W0q94VfrtrkEFFxIfjOS9jwH+qA58EOUU6RKezHrhrPcWbdTQHqNujF2VGRKpcp9ItcRuqxJY1k
M/j20csjY69m1yYfqwus0exA9vtjQOsJcZl5Dhw7u1r3OA6as2vLvV07G7vKzUdbIYSE6sih5MoT
mW21He0IUBVxUD1h9py/rSO6L3C+09J8U5i9tXeZNAeqYkH8rqxl7AQbtTUPPfHI2ypUP31FDqs+
K/SlHIR/HGRAIq8LeymrQl7msculdfL9BnQXIRW2O3brkLTrG9Ixa6nG1NkN12kvGBkdXbHfPVya
qumqnP+tYkO0dfcQY3ZOSu9bK/LoKcdbt6/C5LH0kpjk5xBTqxLezHIcGV42sMsJ1ajG8cnUowFI
MDJ1ugN7cnW1ZUX++jIncHJlNKArAndA3wHcFLzTItdHdxsq+nsgC07iDqLlLNffJKKiLXRye+uM
yOwwHSuFnb1xItyL8iECsgmV3W0b75hjhA9S11wqdkEk9TjhusWKXvllUAqQ77X7E68sJyRwtXRX
t3C9yyUSUeKuoA0PzwkF3a3VE0lRZuL7WNubHGGI5+SPiPw/mryxsOS6P6Vh7EgdgqtFPI6vkQhk
eu/S174swPaOeXcnURHAhA+pZ6s+6dGnYUFaCcv9qERy0Af09AHCqMIQGEsqBJq071N4vUvfyIF5
ZqR+IH5siauwqodQYEst62phD/WLkY1YHRjqakF4Qq2uLSjX5UtyATkAwHDRRSOvuLJXXOYIuKpK
6KrDkUY3OQcQ5xd9akZbXaXR1EYD11gOQ9jEVOF1Y69X+GasmM7FqRxq7O6OOFr8MlmPGd2z0Xh4
enxOu/ELi3os8kdgd/a6cLhKhgSzJ51+K/XsGtWOttA9ukxpbxwJ4DmUyGsXPpPnrPKqFZLhDR7s
Lws/HcI/8SzGfhV5RrhQHZ0viH4QJlN6D/noLE1Rbg0F8N6TUbgutWQJi0FUl7EQ/UJZC8XeJHW8
k5JglyLZkzTnQs7XHzjTUliizh60SI4BS66RvyYL2Y4fMMr2XssIo6hraolmdLn4gsOJoGDGlSps
01oj2bTlLK6+ui1cZiRuD9JrHi0a6Hjgb52XvPZhrGOsLyavpAIFGAOzVerHifA/NtYBRJeKWLJY
B6gE+S8Gk7mw3ww0MTcxH2+lc4DaUSoWrZ1G2/JSVDkZBqgMFyOnWo7iHKxqENL3RTdPl2hheom6
fwzcoD0PT44wy62SAbpNUfcsssrMF0FO0KuBSy+I3zVvEvFE6dXsWuSCvEfK9ik5x2VAQlYy1Cs/
hw3MmRwnBlO8LINq7MNCGr18NQBd3NqmBQu5/BF2Kmp4DJT8a0zqqWgqIXrkByMklUYZzLvu0yvx
FLEfiVMmCmHUXoTs6XtWwcm2GftEGsOFXmjvQsdF2Tg20ABZ1ptS5U9uWoBNw0IzLpbCqTYetWhT
pxYDTrWfwhWMSzNuKbvKyziMxZ4Em+cgV9oNEw2Pk1W8tRM/ebegeK0DPoMBHnXtDCKna5ozOSPs
8hTY3jMzGw5Fzqz3nNALeMN3MsCzWjMOiZpjrKnflKYfKfOUYl+DbZ/r7H+V3DtORwbkO+eBxlN5
Hjz7UQ/BPvS2+GnoenoxgwKmm5qLPbKpJ2ugKuA3KItGxftMfQ9PXKhNSVVjusOftnMtcUzR5p88
cRGJqy8JAO7w3HTaYtcAcPwJoKcsg4Dv2TWeW0LQUEun+UE1d5yU0a9UJ0muwLoCPQKtNe+OY26c
UZoMVJyNu3CsNzoioXpVTal9ZBJQLzI6xsQqDscarbOZnEJgg+gqKVDofFVKx29i+hyA4dCmXE3r
/mwEw3VIN8QiKy8+MZu72lHAuXn+RpkAM9E4Ni9+Ba4b3GO/sulVe7lu773uoUnHgsLzV+9KAg5E
4qy8SVJmBcI9dLI5kd+ZnwmbPiZTugUqu3hNZNZzl3o3S/WCp3oqhWmhg3hDmRKccvtslcQoyKZX
d9RTdrZszIVZTo5bDSlNYP2MElV+a5Om2qL/1JZdvajLDH+rpe6iuq0oLFSdtbBzddsGUHf5zwvw
Od3HKOX4EOvby1A29sYyJNV1t9gUaHLWFuTbnR/jIun9yFl7SfAuFKfcox3dVMSrLYFJhPzixVX0
abm1kD5uu1w8kRBX7f2awJZxwOShTcwzp2zPfmC8hzQwr64YPTRu5DC6cMocyl/wk3rle+zH4YPj
RhaSlqY+e5XlHuFLauvAw9CLpuFZOkl+todWWfS6bqGJHX4IKOj+BLYRFMnOfpssDQSR+SLVA+UQ
cLEjnt0ENgw/Y825bdgODc7P0Qxv9K3qbVlTCwj6QOU/DYim5VuL1RaHatBtZWUqV7eNuFG9VTuN
u/llYd+0FWBANw3WaFlHipNk54gUJGYUS9LNhksTNOHNy3+UCQ3oPkHPQDhTumlUhvxa/+EbpX0q
BkAD2GCIU/G0b9hWj3WNKl6QvLJSbE7LkYpvusCDYWnpTXWxmVHsY7bquhxKQv2Q3l4vPWVZI73z
pzIdtZ8PCg+FX+I8tUt/pUbtBJLh44XPHv3TVVBYz26nPbW3NIfa3PsoPQYTZ21lEZMALsiZ4ojp
D1DH5bkM5wtz1qLkS1kQJf1hZt6mq+1nQ2teusH295aC8HQ0huMQNuVZ8XVODtMSI5i/lnyjU5Zq
TgzjrxUUZnrETmwz3ySwDyGM+tAA/l7xj0X8x9BshU6S5v9k70y2KzeyLPsrsWqOLHQGGAY5eWhe
x9bpTtJ9gkVviL7v8Qf1XfVjuQEqMyWFUrFqXhPFksLpxMMDzK7de84++4/IqPn4uf1f99+HE1pB
6Wq9/vfv/KvrSCvnpu1QEO8/+Vd/VpRZywhyjYh34tcA1M//80r/69cyoklFFN786Wo4rVn+/5/F
/H32riX/bhRzbn/lb+XPf/zvf/zf/5O0v34/kdl+8GMgo1j/BmHZUh3YzDZNQxjI/zmRUTT130zM
0dgKpGU5pmEwLPltJCME4bxs5rZuqbapa5Kf+m0ks4GgDUNzbFXXTGkatvh/Gsn8MYBXmJbNNkD8
7/Y7NFuY6h8HMg5NU93pUOCVBH09EcxCk3XNjysRlCdKfHGtOBkTg9XgltaZJ0urThgGOr+iIida
TBMXHA/hMUKiirQc6VNnAFmNnGI6Ju3xd/f3ocoX4mP/gTLooUJ/1f37/3I0LubjP29zru1ibdsA
gA2KS5qMj/6EmIbpq7LgZI2LBem+2JqRY5xfoF6I66iimZkH9h8GtQ9TnKPDCBfpycZVHCg/M2XC
17F/DO0EVW5vfts/16AMumurauUpmn5aI+sBu0+MCekhEpyVRYpZVgnhJKSo7T2nKPCuGjpd2eak
lrO4guCl3CUIjMORcxysE2dClEA6fmKEXS6Y45pOffLe6VjkEr3XDijrsb3ok9ZwfepJVsJwJ9Tj
iGOzc2tNw8mI0Rc3FlnzVXrWWNKvSUzalKm1LxH0Klfr1YpwXd35JFoFa5+aTXhD9G/QLhYOTwZ+
Ess4R/wlBSb8uyb0myxyjk6DQKtbJusGxTLw6xVozlJmxBnYS7AMkixNokc4IQrB0aS41TkUElK3
BT1EsjhPselWcKjD+aSgAXzuoFurM4rO3hFI41b7giEVBQ0u7r//0vUtAvpPXzpzScvB6mVohiZI
sP79yLCdY5vIFr50eiywgVGbHYamCr0mibrr/g+dk9G1r9RL2Fj1lQzn+6k0KK4mR7iQ9tNTGOLf
YjF9VWM0vD0fhRMb7XuVPtS86DdrjjEAL9oNDfQPhj2zZ+K+/+KZ3d7vf758PBU6nclt/Cn+ePmN
jONs1VOUDbRkz8wt1zvEF8mdpZcIEgUuicQEV4GFahkfu46JXiwJbsVjcAeYyjjgRT0AM4Y/RgsR
mV3ee5VZun9/k//yKm0bCjzEDWE5Kgz539/kUe9wlVZRQxDuSpu0BPTTGIcQOoRrLDpBVerbmhhg
GQY3acAGlForrmFtbWzGbOOUAkeM+s+mTZM2N4srNPj+9PfXSLb4n+6kZJ5t4oHmPm7R5dud/t3s
2M6TCL75jKLRtN+bqTa+hABQNUgl+bSRN7xyGV93QFOvEcu4dNl7tcySd5M4lWgZIQF3OgY6OjKw
hX5pa/suGBSyiOXuaMECwPSqN+7+0SZ9e7tHhzS9zsE4CCzu0HHA89FQJXdJWZpBjNpfzcujGhKS
IiyOG12th96KBRfaIgwRgt0e8mxYgtKcvqyzNB+dbGJM1V7p4BgnbQgvmnzHNjJ8QsmKjshMxTXW
MTIR+KXgsfz7+6f9cfbO6rndP94hcK6kgZvan14k7EDZajR0r82FyLBcatZVJmjl9pVQnVgwVtql
4GEIZs6bU4HSqyZz4lKZEcNzQfDXqk3QkIKuVZa7f3Fx/7QPSctgG9xWdVUll+BPD6CtphAwFXqf
Et15ILvhTQwEULWGmt30nCmBAfIyzKy3SpURq6I0kBjtmzwl52N/T5ZMPUQyBryT5v0xah51o+d0
YbQfZdD//EL/xZWa2rZj6gIbimr/ecd0kNuUeUK0aK32J6PU1cPATo1msdo0kmw58/wDfz3pN+1T
XBcXMrLc1RpJYg1j8zwyAjD3XFOlSQgIItgG54pyP6Z5Ffz9TdW3S/nD0iktvmbEIPyPY3DJf3xj
5g6/vzGHbN3dRnHn2y1HE94IweY5t3B+xVGKvkrPnWPaj+r3LlwJj1nM3kdpQdg4oKSgRaxqZNJz
iDuNi9K4oDQnsWTNX6LByf/FDq9tV/SnKxa2xqmX0sdEyrJVAL97xw2lVUIBF9qtyjE+sgdjKo03
v792T3RfH4yqGG90VQ/kQtQrzWUEZsDjb9HJjv9q49lW5j9ei9RMDu+2SqNN27Qvf7gWy57NKIzA
yjmDgsd3m0eteraclcV53v+tH1QdjAXZsvXCCUsn81cR6rPIoIrt60QhchD+iA/SMDdOuZmDGFHp
qapbRrgTKsM1ktM5gr/hDYh3gqlRTjT7439xV1kc//ndxyPFDorqhjXUMba19Xf3VURoVK10y9Os
saj0bYyoIReXxVTPegxoKBGKEySrhXGq149rqIqrLlANWgOt+G0tNPr1NY8YtcfV0OL+FpnbqAMR
TMBbvRYbaGNWF1Rj13JA5JhGGzpYqx+mujjXuOBk7ejXsRqtM/CVOtjrrrxnnyOZdQmULOrP3VZ5
GEnyRcisZ0c0f8CYu0mJ+f065SRFGpDkGuuta0MmDSG2xHiOvusYkF0tss8mTQ5nXeW92aO2gJD2
VpvxD/he+YkQdyqceLgxm5JoLLD9Z+BcyV2Xsjl0IYFQ+QR0UuDUIQJtcRN8MrehBI+4vQTQr+qv
lVN+TYnR9RsJKy3rkqcGfx35JqTJt8IPbfxpTj0JYj2HBDGLi1ERBG8mSQsNbyPezSDCuuyhHpp9
bTIAR1RAaLcCdSJA8S4Nu3ub9fuoVclLvHTmyUm0FxUYSSDmFGKUo6gfN4jB/rGVY3WbOdpJV0DR
qap5A2ZjJt8QOv0ey0Rr5y1ZxjpQaoVuY4ErOp1OHI0pAwv70ZALmEOn+cFniM/rOh8ddY6It83i
L0VfvhbaVB1yE1/i/hVLq1KodKVro2ymL1h+37+qabJu8eBeCZU7T0sdEgfnLEEjyu+mqcwPJFWr
x34aSAcqO36vtfkRV/G5C/UB7NgGlZx8K+Q7LxJMr9utRgbSe4x8Pxt9gcsRdMAY9JWmHxV8u161
4k6W9MOilJBh4J/dwRYVXg2Nv57emUb6wggufdvyUew+qb02enlfPCd6svpN0mgeUxso0QN4sNA2
noZ1vrHz6dzN4RLwYYeBnn6hk7/oQOE5LP2I3KV1rFPGnaRbHdAHSu7CaKppbyMURxGs3EYC8UGV
2onbdF3t1nNzdhYGr3WRikBr5WkwQF8MhKAFYCePM05pV6nxU03vjQ3bR+XNOE7b4WVkwBBDSfFQ
m6uBPYVXE2/EobVW0pgl1o1SLvURXIl5NlGVeXFocG+bH/ZoGuSJocYHSOJ2wND3KjJFQ8faZnh1
RyJgVE74uIKmAE+0KEzgIL1+1zrLBhDBnQ/DFiquKoOYKekV6NRl/+aXzCIOBoydnG6hzlYHNkWg
6IQbYqGwYPDbvFDW2seBrIzitB8hca+c9KgQRzq1L3ozquds1e7bfLbPRej8HEeSsa0K2gTBzJaf
xbwCi1GOwWC99mbxpaqZcBqd/KRtfqitX55oN+nalsf97tM389aaPL9VtC0uoTZ8IvniDS8sYr/I
PNS23XoO7SJex1b3Ifz0PgPxU7TaxgVjinEYDF74slU8vSw+G7X2rKUoYPfnD6PrZ2dSTbINsKTA
heUNL7vuiB6GMZV5WLsE/basrpam1ffwW8hVeKGX+s7Z4QarZBlEs+OXivS7iiWRKanlQTmhUOli
6/Jxd5hjQZiKMGosLHzIcuDlxfF9fsYhXgQZ2M79NQ2MjZ0qCDTywC0xD8jwh4yTWK9EUEO97Ock
PSf6ilw3nBY8zORAUh9JgxM7RmjaeDFDj3qpngwp/Qay7qelk3eRAv0ObBEElwFXLPk8dRDTDoZb
RrMtx9653f59JVtDKxirRvtk10xNbBE+DIU1BDPSrUMeWhXXEJKWBwxtuh2TakMJbyVkmg/+/hBZ
TngDpLsOPl5mrVqLu65OvMTiARaRGpTxcUK2ddqftHY7z2rTx+rc8N47tAD8tEu/dYhf7pFtueTb
OMcOr8ygLuZhdhKHfA8imoljMVVndA2a4d6249pC59SkL2fB+dazLTZvDpHDubJ7AtQMUKm4Wq0Q
HAJJN+WlaSD7ZljjA7FmhO/NzM/ZBN0cl33AbJ+U4e0VSVJnOdGUtNwmIclg5Ly/v0jkkZxiw4Rz
Z8ZHu4UVVNvKZRndLl/IbZi0xLOQg/lt1jLb236M+tQ8EJ5mHzttXH2GRzS3gyVKWVc2o69M8vcl
1fxNonDkLLXvv/uOadWz7oJbPUimlZ65MvJJJB0PmHMY3BCDx3CoCK2kdZ2GwSQFmTCwagncWX/7
Gob5EwCK8TqH+eJFPOYuRbefdNH4WfZt8VQsP9Ky80M868+JWD9nHQcACHmDX/ZwZSNCr65RbR1H
S7kZitQ+KXPBqTSRFN/ZWKB5jzsfpjQh4OZDu+bjeZXVzZINzj1GGz2aHKCyg8ngI9Qf7VdT3zJi
tg6TNk4q6QmF5eJhQMCoap7dQofVQlDpHFy6o41KgHYwBjM77+eHLjHfojhXKZqsjZwNSgqGi3nW
Kpo0juH8SFS8vhavjZ7AdY9B/BjGAuNlW2sjAqVQxpcM9mQV4vmNTu2mJob8A50UrW0Ls4SvajRm
r4i1KsiaMuSLa5CRsiZGY2meio1pNE9ad2jqqfDNjuSPfHuF7EI/zfEsA6wGWNA1PqmFznSuN4/y
ulLOZDVl0HBU+ih9EfaWP9ag1VDb6DZV0V0okrTD6gh0/U1JVfFktfm7UaD/jbfIVBWYytYY2E/o
+xMheIFbxh833CGKGac7p5aaXSQ067SCIgz7O3X7whYHdorlPBA0hde+/ZFUY4mOl0ypdUjGc1ov
r9B8dHeV6/2SZKgSt+dtbwJUxMhq20Azq9BA6CByjuoExFtiPV2Z3/jEo9g+zKnat1ciKW17BKSZ
nYwVpVkxzP2nMOtUnlu6CjXo05xMYd9kdT4KiYwSvIkWs17v+yQeouQ6huFTjsgCMYoOkrLzY5lO
ZwyE8dPKlDnvMLiWhWmcgfx9U6cBkUeWvQw5JWmOrTvILDIuYp1eJCj9RxFqcYDey3Eh+CPIYkKW
1pVXrEwcmRdjgZcRA+MBSHufkr9VJvIw6GV2LzQXC6a9CIM2PeHiumU971u2or3pzkSAAWx1YhW2
DbUpvakJgYNFaxJoS4miaas19tc3k+RsmgnTwHRmMhdrnz6aEUbHMEVd0RIIB2Rwrau+bSTAv0nV
NgpoZUq5Vc8WbzkgCBWIrbIGnFaaM2MY4PQFji3mAwadrGplY4sLWXlVJViKtmIlRsQUyGgGv2wA
jP1Yt5s1fq8coz4omo1xuLdHtCGAbfaFWAWCc3Qmghc6VksOFMZ5W1P346GInXeQRspthXXHSNPR
/2ixOunsh7lWwASrx4OwkkfkJnbJqXIvxiycnw68pah0gLTB2QpGo7yZq9KHSBYfAAfTNAFdue/B
cAhbmFJGRoQQm5NYRl+Xg3ZcO/vMINkJ0GBYZtteq+QhzNUCJj6XiLccXXhO2rtKqgsN16yqrjr4
bhduBXk5fdecGRHu736Hvj9wUsBCs2aeKZV78AGPOv3QO2RBhzmrIVSxkOxNpP1xr9pBeMMa+ZxZ
aTZAt59sE3wnZRSZ1e1duSa3e+RwP0TYHTehDqoVChtRJQR36NVP1SG3i8y+B5t+41kM4I1GZPw8
9IsTRAV++rxCID10LfFx6zNIT0b3RXKIcdORf+Dhy8mDkufB7U30LLVMYChpZR3sX0ADshOLdeFp
aLKYv440ei1Aylpa4/nkEYT5wG61ADwIVULuS8xYW/O5H0160XD/gGEQwwaiK8cbypdynrp4vTSG
Qbwy81Z0YLfkX/yoV6nhYY4SIhBpbh1spOeAGcQ9XdjPy9iCsmzCL0xmb7XF/GzO4TclsuOAmKVY
cwvwikAtR/NT64zjCZpLRRGpkutu34SqUd/aRXvfC+hBSsRXBvGJLLOJIFjyAG2f1LqDbX3TGyrW
oS6jeyE/N02pgWEOjzqmxUPfNO8iiyMPHytwd2s9qQaualFxNItRrrkAtlxNbX9UHWS41arPnH6Y
4q8x4QiMPRaktoExjG3QJlrFmH85DF4rJjzV6ozbWPs69BaN/iobvMgZtKtStghzasNPGuhuqQF9
LiJpPuPk6O4/kmtgZDNrfcpRw63ampxVUqAOUp1f5j7qiBfWX6tVMwG2mKm/gmbQI0rHcfBw8v4S
nIywdGwv2lPZmeNBS8ByqOK7aCgrm3CBxrA6xJOPpZ9Z0I4tyxoOs9G8xGEZX8Z6iICd2D7ELoMY
RwmpRLZ49kDFpOmNnvyqDFRtePk6nR9W4G644oQnTwaSY2KEnpTzGIKJxqnpVzCpL7op9pGHfMNL
9G7OYwcueqYvV4mAd8LxlkTHo6lt+7Mh2AHD5KRD7mP1JyvS3AKneb4wpDDzb4sa/EHmxWZ0U+iK
cbPkFl1cjum1FpIEjzDERRdo+oQko4lI3anPPtG4eE8rxJ4G7p1DQ3cQW3Xi1RymXAcCbGpZcB0L
7Q1Y/XB0BiorxO3ETzhf43ShnkuSxW1bcZqMlqeuTYI6M4wDnE4/NqbhapXScHU4A2Qpe6Us+42k
9jVTJ0AApeIC/IHm5yQYhdVnexvtcLQKKVro+Z/7srCPuklnp4qNUx1mqDm5L1FvO0gO0L61a/zS
FMtR1fPltDY58TKw+5IHMlcMikx88DakR9oGA7TazkJqNH0vy3QzNqpXK7YxgHdx82C0yezO1Tun
3ewaUqG3aXlv5b3wezX5FTfKoZrgzg4ZiOZZTVJ3LshrQaU94l/2c53840Jbvimjk1PozodMxJNr
WCnOQDh7xZEL9sZeXkstRlNGJ1rWxxkw0JnGMYf56IWkTHdJGQBUJlSRgXRt0XPQMD+tYlM0Lbdt
Ul+S6Z10uKPVtiC+EheukYl0rjI9I8yu8W0UpjcaSMcbuuBPlrMlsZ3jlVViKNZ3e94W7SFERWPB
ZXXIySmz/DygMLCabDinDb5lmyinBpIEss4futbiNBKCKNmKpkGrOt8nYX5pOrVx7RHmAFxrNULO
QviDqGnmlc4bnPRnxPx0rWR4DgsE43lmn6mVvgAQMvx+nT+rUn9w2JTCIn2kwLxNquj7Ao3gKCfn
gpvU7dV68RptajZp1OzZthqsEhnlEG5qwUFyUaV4nrU0CyjwR5tj05zl92Fcv7N1EzAbIakr0HMp
2uYJsZNf5sB3VWQ03pFe4it4jNeYNAYVG0A+Qy90RtDAmSpeWr177p0qaAWfscrN0AMARrhZnxse
ESaHPJkatxYU96XevOlio4f1g+WxbTwVJfzyrCU4xqRGZTGnKotN+TxO4SmsbS9Tkvls8eSk4UaD
AuIeZu+mk2ZEUWpPbRoHrMHnHpv0bbXIn4NlOG7YczKTI6yajETfxcDZUQmi23t9GA48zeEhDnV6
jCpww0W/pPna4p0KF7evO8vVW8Bnhn5eo9w6gb+OOEDVAjSTNh2V7pqvhe31Jt5AJXs1Gr31cZRR
rqM4dVLKhKJaXlB3LVdzyL16Na1TDfSiJObmwJBGyd7bbSmTU8k2YFWuQxjSHd82LVkOr5QoWlrC
6SKsKD8s835UrDM/AauFR59cXhIVICZAKSlWL+zCL0zkZ79vEhpGGE5IGSKle1yuZZgaFKWEhhRr
/WoN5nCifH/X9Sddb1IWSOSsanqs7PZbNemAASzCQbLmrHYhEyfOyi54JzTQ5nwss2kMYHKQClBE
95luXxKddXaw5WsyxirD1sQH1OEiqjp3hvFAvTG5xMYnBwrJi2PH8KcWA6yR4xt6iVt/WCaoI1mH
OZ8Zd9U84Jbj9A7SxbWXbBOQs+G3PbrOji6AbZTv5tjflzLoa3o1yIBKwis87OchQU7FoJxwIB9Y
o6enjVp7cCBQkEf/WnQGTilbqW7GCoLmwCmKW1OzvPVtxAEKo7QqxHEUA8ugs54jJ1TddRy/p+o0
HSJ7RIjGjKnoP9HHvquJCSaXPeOJ58idWXpgRqPpJkn7CpzxTEBKdbH7pDyptnVS6keUk+tJK8t3
ewTDv9RvS1p/bvvkPXUK4aWx3l90RZBp7LCSoM/X3EjFIWUhEPVb8xedzeSxsoXtpuA2LXplyQki
02XILvT6mBoaSnPIUuutABjhTpX+SU3IfpT9O+qCb/3kFO6otQAvgEaW5tr5hWOx+oYK+NwBfMAM
4iwJ02sY36sO1Eb6xKs/d7HfKfm3tYfpInpjJdhzRug198dSG5BrlppNBQHkSlhgcNGXsRMv16xB
IoUK4DBrE4dtHLLslVuclnjuhEXCrTVSSBXi0kgwIAprtG4yL1+i/qaWKLhim6sWki76xAE5QvMn
oXitr4rayLNQ5dMSXlZ0AL6YhMI7SulOoi7qWGKfBpoDE0KBIMtVqLFXe7FGQoMcKkg0sIpJWWOV
unlIFegprH+MPIA/RA0LKDBuU4aXRil7IEvp4q4R8HV8fRht1dW3rbzmhsHcVFrtME01q+jSZweC
SILZsB5H894aT205fs/i/lekm49LOepuU8kX8L2AzczxrbKupcX6ViWDdYCcBsVu8ask0r25peMk
a9lxRrGYcaoqKs1Ddl9BmL5zlElz1SWPfavDhwNZfnD1T5UWQoxkiuEpCmRtXGEwgDTobuI+Zvdn
xIipid6Yg/iTbEeBwwuCcednpaQOayxg4DFW7jFZAxrFDwUkwavj2I92nBRU5PmXbFI+wUQWh7ox
34eBgiPMgOGXeX6o7PWNsgnLpY5MVzYv5BiUbkH6h7eM1a/W7vC8VqrqA+ZdSvww9jBRvEDuPqYj
Sm8nhV+Wx7buTa36lg4QkxW7uZWrS6KW1+YsdmlFe6TImrdankNtwGHZ26zdkeqpUeb3xltUE6TQ
S1KhV3VM6AxDXsp62Z0YXp40Y/qxNvqTGfeUMyH1UEQToIsEixXrtR11z2NHmy9+SufmYlKAERxe
e5z/IYk0YXWIY/xiRp2walVj58GAUg8c0jUYnaqHj8RfoJO4JAaOlwHfxpzjLcx5EYol/RrHybkG
eoLJISJd8IGZzBctnutLlVAU77B8fd08whnVc9PRG1XDmZmARVKYnAzwcK39mVgyAfI9MQ/d9q8M
SpW7WDaP+//JENx56tMbo2s6ZMBqebbzeH3Y/2RbCU4buQlHW19JoKGweei2f7QZGC+nMttTOjrG
g+GsJv46xm2NBpx4nuazTlDd53KKJw+PLjR1SkUk+7SCS/ah/Ryr5ixxjo29wQhgULktOQkXFucJ
CsgKXRGm2mEJw/CET4ssmTn0pzUvjqNE6BmZZ+Crr/CfnYClCgKWFTUQoWDOxKG6HNIactl2qh8W
SZpWPd2HcMwxLxr07w0gLelcAuzKXlu4bQVVyYODWd7V8mUTIiNoKA0ZfOgfNrSorl7tkCVpmbF0
FOnsQKivmmNGECK66oa0e0zXM9tStiI/Whqor8TSEJ23HUazlTAGlf/0oXYq3hLyg4+UuBlHmBWd
a2NMgbZSERubzJebSIIQ6pQJ6NRq9nbAvK8/KLBCiVr/1bd9+4WNadeebcf/YiaMIgvzJnDIfXVl
YYFA0tavY8qnpjXHKe2NYxQAY9pmdB8mpvbVTAYlUEZjieajjCZ/BLKAJvhn1CY6tZMNB2COqODj
5bz2JmlwDUVeGY7JzUknUu1sTTGN5zH8teoGO8ZA5g2u7J5ikOXRzCAFxEo5HGwFKFBncfnmlh2R
qEvzoLcKQMTY2qCrIHWEPKIvzo9533+heEvGRvGNSdeR3aQY55eEKI8XDgRMwMjJYZCV3pZV9bPN
OfQ7efuqyGF6xP/FPGRrK9Wc7bMoes4Sq4XSiedWJWElWvUvdYY/Daplc7Sc9FdP7K6nkMPuOvZg
X9Z5y276bTolO2G6cxyptMoZEcShA+QrHm73Pjwp9RqN19g+7/2IvetTJuhm7BAzlGk2mCALrSBk
Xr2rOoPjpUjOUWwyANw6jFrR8QhvKRxdVnBQXzosJhpxsFoExgcs8MdjC9rzFrIeAVOTkgZlXfuL
Prymg4PFLbPvOEfatyubOMVoQj0dOATrLYXh5U7UHZWGYRukTLaE8N2htU4Auysj5txh5MdttNyO
jeQpUBBFj1bfBzEqvptc5/wfTcQKrFl8qaPZy7eHmcHc/JCRzonr9XNoYeoZcEKcElO+0/oOVhym
pGsy56gNxgo5moFGL0lK6/DT7C1Q0FJUxqAGaRkAf88V49xSmaMpYiSOC30LfGZHDx37nCd0qfNh
iL0Ki8dxirE9QfHujXjAcoqKWai0MfZPTd28ESTpOy5L7kN7Tf3eIYpV1B0vIXq/Wkjk19N62H+P
IC+ZP5BxFEzyha4D3Qw3LTEod8l48yFUJPaAzjsc7cYM5Wnvn9VT9BxCDbm0TEr7ZPhEEemc+k1J
6XA/LrjKDzWMqyDDH+oaotMDerEz5EtKgaVbNF+y4LpDiU8hqUgCSIuMen6ge6mIkq9gaQ9hnlPZ
1PBaN3PRwVDhJshtvo64AOVEzZE9JXouzOxfvaY+4PwkIlEUNE+t0qTntz3iA9vQJscxHXIaIujr
LVEggrDnQKr9SwcnnGkCCWl9rD6azJrPObwH16ybB5KYxVVtzTuzZ9SyTs65Jw7dpRfGvGBMyBsY
M+vT1hbV4zY9wwEiyFUnFSXpjPe2l/JozVidkp4PEodpULd1fINc9au9LvadRr5DrL0mq67fL3pI
Eg2Ujw/9DX2oBoA16YbF1sMOo0RALaoh8y04xMpKO1njkl2qLd6C49IpXKo6aBQ20ZRz/wPpoCMp
QR6TZFZfbIBQzw5774+JLkZmUpSIjkIzF5qPdkmMQ7ftBva3mFEt4IwqvlTSBmyKJi7bMF+TZbKc
lxex6SvtzkipHDwEiBFJFcRo9slZkbK4crTn8XAkQQjgxyBW3Q9r7aeiGPzRKIS/dJhzJpqleMR+
dhZepcbCv2C0P/eHhtiDym2j5gu9+5doLJ6dCVzkx5vQOvKId6Dx8RZjO4nriznYd3HSIvZr7sr4
qcsdY9NYvJitqC+QibR7hRyZg4Hg9jTTBHBh878YMsI+pCxNoJVwMnpjwE81o2LCFvrRE3c6CtIE
8KYfF2y2lom3RZhMLytZSK8X32HXKlfHik5qWHTwwaWfZ6bD0Y0zN4dvcRRjjlGhsG/FAt6ZLMTv
VcYrtze1ywzxgz500b1Rr4+xpb9p1L53tpaQnxrCqty/JJqm2tGYRs3VGIWU27TSXNPPWj9iMCnb
n0aXnBKZf50qRt+moz1ZydCcjUVg8Jw13W2Bz3mdqUcPCbZiqV12qcKy5ogIEPrcyBjnwgi32Qbi
cVgi5VeqNeFplfojOpNFGvQnE3ycdaEcoonmQNTWAHZ6tsklGezb/aNEJl6ciAomIigxMAms8fWm
0d1sSS2w5as4iZbUYt61R01If2nKFnAj0uM4Uc7AxrWbcTFv56xTrrYi3yoyRfenAP2WuKYYmHXg
oxP1PAh0xBZZ8T0a4fgCJqvEQL5r2PzAWLfBXktizhyG2DM6T9VQP5OhpHA3xxIpr4nUZoj9IUSA
MYWonJNYLT0FSS9pCpmyHAxbZl/IVyEaFLlII3tIiGp21Z3Lvgb1CTmYBtFFngAr5mVQww96Mv9a
p+y9tmLDbVBbUnQzdo6RZvgMqVYiUJhE7BtaUfetz3TonBfN/V6UVJ3SnkUNIWao5HQgUTZGaoLq
VBZlf3J6pmKSdUPdhFdtEt6qzvIeTWH0VeVV2hWpe6G0L/P7dlEPzbsmJUkTC6MSx3THSoaPuN8H
WpO8NQqZJN0wiGvWwsPHBoa0pet9ova40DVMPAE9hTI2Er4cNstiXb3O3Wb7Rx0tbNPxawEA2ir3
+5v2E+vvOHv7dwVwwzjFQ3Q2awm1sise9+Vq3aQssVF6ZQ+3ldHHQPODqX4pinPE6OQwioZkDT19
2feRDwE9yijlm5YkykXJ1q/Ezo0UdAor6FYY2ELW9Ngn8x4T8Vdn2ZBCDhzLAsf92CbKKWydG3r7
0SVVFogrJanh4Rj/BC4A/3TQb1hk7uCuZ3eD5fySFmD81Pys6BPqBVNHFwmECqVIAyFEjaCa4DjA
JLDVp3YfMoZqWXFBKTJjpjIzw3F5TjJW3F1jvKv2hKp8ih2tc2e6MscpX+Z7ormpkWnXD4SJoral
BOXsnNKO8MLwW66Ev/b55LAN7eup/TknxMmDeSugMtxE9ZAEiW09jBr34EM1REFRaW15tbqS1roO
N74f2wXumjIRVxTdOVHcBbmiALqVKtLjTazAHhMd7dq5r6YXfekMtGM6fgAsrqzINcUz0/+yx+iE
TJsR4Cbm7gcyCYYR1ioRNYq/fwmDQb9pcswvExBheNetP9V66UYWcQ7bl7RtgdWPDg4Fsj8To/s2
W7coTYLWDhMf9cfkKUYe3+nTNUuvaaRvtonqNBYKT2HMaruP8vOBMidNrHtzti99hD6bWJ0qMNb0
fv8bI8RQxxJKRTmEdGcShjxVEw3+ivPkZHVLHBQKJ3H0E3OVFZybYsWLNfD/KVU1wLOSsShPJP0m
CL7zQqpeo1xQcdwhRf5iRLlDJoXyYALm9SKRUd6hijOnHMbOlvZrzWl/Y8+MZoxtoZvjGkvnUrma
btg0sgjVqPTRT6dRochEA8mDsJ+y9tKb7way8kQalqwmz+nnnM5ug8JSUEA2WEyohHvkH85rVRVP
A56Lu9JGhtZ0c37N7B7QNuGcfM2YLFgOvFw0nYskkJAqUd31IUTchtu4WzfWhtIzxhls/Qd5Z7Ij
OZNe2VcRtGeLRtI4AN0FtM/hHnPkGBsicuJMMxpnPn0fMguCpEYveq1VZf1/ZVaGO2nDd+89t2yC
m8VaTFMQTyLXMn0aaX3JkiKBXc2Gtn17cAj5l1W80A3SlIfNnewtbzPTjWeCyZjWTEZo0spooWgY
pssip9aCPY1S55aJyTCDpSqG9JoN4s7OOmSa9dWpLdlglMG1qBe0HLX82vzZI07Po/Kye3p211Nu
SGDI9vr4tH2qoizVDurVE3gTFuhwbwc47MLFsyHF0TvTCG+GHKwJJsXigpXihUB7dnW0/poP3inr
mvc0mx6ENxR/t1xe75Q2w1AeMYIBhPFoMPfmTa56bwxVZ9tuFnFXBMXyT+dMXjLElTPeHw5eu8If
36LCs/5ecarVGEH2VeDsHZ+2W3DS1+dGrpzqJrpnjhM9hUSYCwk/s9MMbGkjPLTMRrc3clYdb1Kw
V66MH7Yds6JII/fP22qe5IbSSh2118qE2TmeAJQ0KZPAqH7bbqcTGxgTxhif0BjGe7dUH+PaQ/DX
SEu5r1tAtF4//m0fmbUvz7ZCpeZMy//xEtz5dsPVKl2iY1lTaYcJtm8AVMC2bXHdJhfHSTJMQv14
2paDzZzL8nW2G/voCTnBspE/w0QfBxi7TZ4Fe6q2ugsRZ4QFRaqYebiHSwPUQZ2O35aFug6x1CGX
5vM0T+rOJcpGJgchPK3wPoHh8PDYhXBskhCJMUvwfibJVxm54myF3IyNjxmXZ909j0P6mLvNy/Yk
21pRTsHfijHWa7bo5u9VK6FO3A6MehzN7a+wbTGD753+YctDbV+Ch9jK3PoYqcC54aGKgZhQp5rz
iuEiBBNlqmhnQjL5NJAd5iDWd8OQvgbN8FilNkCKFi0yzKZ3IVJgqqthGSu285pALw86iaDgprjj
qEDFBvsIdzz+u7aWNjS1Tjsv2/KSBwVNyWFgUb2D9JPmJe98jZXUqHe77euL1druQ1XmB70aXMij
/gqcCqhBNvB49k54rBPoN7aLLrT2c0bznTswql6TKeV6Yg7WW/v2plJAP+17j0lfEADF9gsKAKSH
N7FZb5tqNbOZJrvgj3B2UzZ9AZpS78uegyY0jgLnCMeRuR5/larBMCmZ8xnBMC4hs1zChv3DXB42
yvqreo6e0SFZJCOOv9Rb/5YlaAcXbQ8xbKaW6Idaf5o21J9T4CaPPma7neLGw9ExOPRd+7G9Yv56
6F73lQWzeja6H5oViGplZOEtwhficbvZz5yJMQ43Sl/qnKTFkFPLZoIlAslL8+e8EmhZC64Mjr+Z
it4amfzGn4v2O/GnetTvVliXQc87h1RxObOES+A+MQ9U0J20Ej8TKlB3pkfd2Xb8hXnCbgoJ+mUz
A1FrtLisWvXDFAfm5k7UDtligJ6i5Qt220/F6CLhTgpUOjYY7LoYfDpTPi9F/hMRpnxUjYlPqqLZ
Pmf0V0ca8pQvT6NREVK8OBS+e/U6S4NoFjmcLwjwiSt+5n7OwAgfNCe+oDiUVVhyByaZ6Fu5fBzj
CPOVR5Sz8P/UuJHaBKhd65fs5ipm5rzav1dH5t9FQ4IFq9qJLshYfPNKJBvGef7BCZC82j4Vh5Hh
OPdFZmPphC5V2SLaJ0uHxsjjj80HOkuBFWsMHNBRpmCZiGgpxiW82dO2wVA4mVNLtxYk4WK8UApV
NPDGynU0kkAdB/lUhofB+1lNcfREXxjDGEw/XS92IDLQ9oEenpnb+vu6537297qoQAf9HURE2S/Z
WN6zyt+xgNAwkRb6IutfTdoHnNtS2uBUwiil6g/R0nYvc7dQLWixWUdMpJzA2UuIbm8dVHmlwsN2
LrOc9uSWyJjZ6iCI/Bo1SVSvoHbtfe923qnxyvdoJLFBleyb58h9Zxr10PfqCIWcH6unbXfEBcok
XZ+7yjfHXoz37gTbaWnmb61S6QNHkmKPU0816Zt3JU8T3lW00GHfNfjYxvzUYiG/VbNPGehI/5fD
tNVlb2om7ldm0edmLl5mmJNZGbzMQsbY84fhvDjjq8OC/NhW/BAiu9u+PCtPJm6UGGeYPrZnlXfc
mrGmOjHI4wxddS6WDpy9jq45SOwWpBdxQBYhFlZW13vdHnu/v+tTmTyT9fTlAziq5q7BibYLc8jP
wsVVIIP0SVgyuv61+26ef+xUGA+HyY7uqIHKrgpRwvKwL2buLyaPztGwhXJjRWJBs8IOOEfrIsNJ
bSooR2yDDkuRM19tPsZzrkR4jXHXXP3M31tkIK9U2tU0JikSOZxwOnd6s8EpPfFxapS5le6HjWOH
aE+uYwjfwdmUd+nEFsvjd+hBRTz0ik07nJJrvKRwOKJqBzUyoTK8vot1ro4I8COZgzUftR6iTG3a
q+Quvvc7i0TUeltO5cfEUOMB6k1xaoV/nKMRV3Zd5Yft90RMLe5MgkF4e2qm/gLInyKZKnj/OyBr
4190Q50zjEq37TjchcMVeyYV1wZfxTJWMd6eBitTilgb6+RXFMP0oe5jsxDWIahW+D/U10zxS2HP
01nb/nQpRfytdEgIwKs7Rk78Q9iavN8sLnMg/+Rh5t622yYFmE9Gq+CZMryTsXsyFjkG6iRKnrov
Xu02z9tT5LYRzkob2KHo8G8GcZ1fQWjsy3VYWX8hXPuOVSJ4GwomJ9NQ3TFCaQF9MFWY9G9L3cZ6
yPDAUwmiGDN6Ibb4wPOwZ+JLO5mMplBvieSBb9/Uc3+dsDMra3LxCNETsj2vpkIRdvOHsY1xUSXO
r34NOptBfasGly4Lu3EOPYDdJaP0jIaMF8I/3CIwPG1rUUazsh0kNLNEutkPjgcYltMXx9YYP+Fu
M3NvJ9WeJPClzJPPrdc8VtIpHrcPOu0pgGyn4XtUBIBeZUaLXJ/s89V336RZdNMcUfZWnL2pxn/y
mZKGHnIKCHHiN8whM1q7zihGb1u0NyM5FFEgBitUn7fRtS38XUOPdKgAwiifar3tPFdnOH9xxDIY
3OZJEVYFxKRzliUMk+laviUSvVYU+m82FThdzn1gRrlP/R6cOyKB3aIllDRAE58j6u7lhDjEfLcq
Ja7GHSFJcd/FEufZtsRuP24BmGxCHzzO1A9eIlsesXsVBwIG0yWJhuqBsd+XxgIFOnEGwf054khQ
6rRUbv5Yt/ozZB1Lx/3F4697xSn0NZ3WIz13qGMXJ+mT4/7yq4F+YVX+HMulwJeFTBGLH7jZmr9f
eRXkNI+PLqJQ7tX3tQ1tErHvYDGNO/Y9aBHs8tvxrugFjgiRdic8lDPhpSh5kNQdzGNUQzzibrq0
6T3xQlrtM41ZZbGf4vZVKj47Z50JYsR7zwRhOMbYg+rcyxAaOI/rjY+s4l6F0rqlq+GqMAhS6yg6
xhe5LzG2XSiWUOwre0IQ37fFhf5j/n0a9/zzBCP0eiVXxbeU9sZH/pMYx6dqXBSLOi9LW5Fn3eL4
ThbIu6JQhySIodHlf9MYLT7BnQ2J6oBYWR/sUs7HyMXd4VsuEn58v30AGAqyx+1XZrDx7BbcdwZc
9+Cswmd88m9RHxTgHNP7IB69m5/M/m07B3AjUDeN92gfBNzZRjVU4I/DW1EUGMO356EZ3MN2AsXy
eBBOP7P/9gt1E766X6BtOWS9zhaZGHRn3pEoWN5MD3pA1FcROIyO86Y4bZrJtsXGtj08AnqxEVNy
uTdT94tXcuA8VI13RTrcq7X2KuVT5Q6Hi77jSAM0MLnoIDts44GIOi4F/XnPyK3Bs4e6J31TsFLz
ntUpPdLbMRDrw32U0fs5Lfa92xUoiuuIrsX5I5d3NUWHgAzgd3qi1yICennTBGpZFNOyU9/lnYCi
kGdIJ4wB9lMPwz+U0+8wSXBH8hxR+ebu42kJXvRqbRfskfnYpLdasY3E4zJT1uaedZm1+2VZpkMc
eeYey/thO95nsU4vboBWlwXLZZsVDEaKFXYKqpjzx/bJD7GDdDqkux7+/n6wctrjUow0zTBTAOn1
6oYrIQMj2Y9YRnCUTbXr3cWj+3s7Y1lUX5z7if55bZuWvHRXnLK0ft7GiDD7sj3A2fmJl3uXMKH7
e6Npuv4LImJ7QWp4x1CiUW646NCJ1xwl+hyG7Qm/q2I5cfoOnnUqb0ln8F0pDEUO1sy1xdXvwdOR
6/BV8pM5p/O5oObTaShjCRb8NJSxcNOyl5n5+8gsbmmvTezDFkB5yaz8eRtQDL3VPU/J8KSnzjlA
Vs6OYrIEbC6vvwULB/Et+zdHEIEarOxtE8kbjsaMsuLu+7aXVszFLmOeDYd4RnfI6vGonDTD2sTc
qii9x5BTlFw653MEkKk6Nn3AhrWyQljC3OP2b4LqT2TYze2yPYEihRHZ5tY17Elvp4aGUeh2jffi
5l2CZ5upmJrAHK56iBMllzYuEIfERA6EAUKdJcEty+z81UtGauRX/aWtzJcI6N+hb8cfibDI0XWs
9glGcgzV9GENiVUevJHuRviQ3p1pBQNJjlonwNWf0rb+hSQpYZ3Nl4Amq27ki1HwHTlq4XjP1VcC
4tRA1FZ0X6c/dELvQ8Bbw75rvylT2W8Jd7+KgZatV/Qe7NAbrpfpMfajT9J2x2vRcThTNkYFVBVM
7RHj4tElJscR3dxPdf6xJQd0yzew8kUairwO2z9KiGZjWweoaGwnoWCDRWPEF2+vl4qhSV474t6Y
2YgQzzqEIhlwsVs96QNhuWsuG+5g7fzejsunLC4fOj969zms7jBrDUClym9TOKR4qQbJAbJ/HxPV
UeqdjieZtk8MWK8LH8TOh2N+tBZufs7kMhC0LFgOtg8AmC4PHhryZeOi073tIyA6iQnvKe3qTrJy
98oPDxO1mKgmOXcnWsSh3oy3rBMBpuH8JYUW/1T9cKn82xUCtdJD23A9Cph7P75lnyoz93fayngx
CmwRXukgB4/Vt9TTisrp7E8cmYl+ahujFF+RF96cfLAPfpTUf0i+yAvz4vCe0NAB3uabqcfx3ATe
3neC4M21q4Z6KvGw7atNq4NbaYfPqFLJA2MEeBKB6Xj7I0Qz37m0i31tRSZft4euHueaboLwa4Vm
e2+C1LmCy9cHXwNJA8WScYmrDyzia7NhvCtW03taMl8oy/hMAc4jxl5+4sq+urOfHwQnOSpuxHI0
qDMv8sFbfM4KU/EV4+ZPDCDt04BHX0MWvQYVvWJLb2XcB7l9ptYRZxqhHKGpbbJ7hrjjCuVZ17W2
5M8u8xmP/Xr8Fg0uX7dePpY1K7ddT6WPxAf5NNkBAGk4gZAX8CgZC3H9ytp2P4MSey9n/ZaTnjiT
7ckg2McRbEgYwYlbCszCDkFSKMlicu5psUd0apyfdurll87pJv4UfWotv39Gl3ZezOCgUcKP98bg
PbHC60b6yLW3VnaSnGWFxWGNn9FTuSHU5gICXPyrarFeJXNds6gSdbfsisDTbAd7B4cCbwIu/PXN
IUKGapOjSAHYWFI3ecoX8VN0I07GAnODmXmQE8l65DO2WuHp20mkhmJL1/RF2VxwHDuiZGnGyOuN
byEQWQ+39nYANWn7NWwCc+09WMA+Ng9+n3kpXEWBIRouzaenbK5Kjk8OTZ6IKC6woaC9cUF6GeZ2
PPt1VTF2a6ZL5aYMAAlKXIIFU7kg7H0kpF/c5Nh1e6prumNLYdd9Psev2Z23nrtMUDVXvlVS5Snd
f4xXsSc74UvQf+BAUmdyK+4xt8TND9Eqiw7myKqGbSCmutSfdUz8FGgaLTqp03JJZWmK84BpT7GL
A35uREbMY9WnMgqnu6WHs+BhJQjCMTvOuSR1BXz/6A0df9NwNAB+qefTGRxrXL4EHejPQwXzhidr
AFQ3yuBjkwJdN/8dYPa8FnL4vAkC1shr2ItW37NqHhSN5DebbPfBtWgBD3znrgyqmGcXrnlEYfJR
gItOYpK8ZPQU72HywwtadVlcugm3oV2dCYaQcvgzAji3UBN2FsrFaa5dQQ745EDEukYLJh0tFzgI
Lkt/01RPtecEZ1fXr1uKXhAT3y6cfhM/+UzPXnO0/HU7M64+j6s66GYIp9VcuieyJPcMZ8kUrdQv
Vkr8Dqisgo2EbiEA9KoY62uHcxvBGvdql3+L8rI85z6J7Lr7uf22ypm/xmK0r4rjbVXQaklREneM
xBEnn0rDB/yH9g+gEemu69Cfm5onhZz9lPpc5z3TfxlJPuyzsn6LZ9RaPMwsHGV48kq7JBRIcGn7
gSaH87lPLfW+i4KDrV3Msj2xbIipb6UrvUe/p/lw7BZ/jxP0pvDwP8Qp4+dxEhO318M5RtN/IN7K
F9JoCdUwBESfFA/GG719Cnb2UK3VhqlNadW2OxNy619EdQ4pnWozvmCpRveGbHibXZW+NZZ1DxW4
2JuKgZzX993zLPnRTRyA85CvMYURd8YB1N7lA+qMP7UM0rBpGnfmlcRs8OPvPofDmtB/Mw5oA9gr
IL793Y/qpR3O0/pHsnf36Pk9jAFkrxHrz3GKl+gJjuXeXR1PHm+tW8BalCwqF2q6cGkQBzxuIIjQ
ftnIG8BS/DsMq0yt5g5O8ZjnB3/CsVmXSYkZcRdQMMn1HoM8ilZxZxfEu9KITEY05M2FyEXlq68a
a1AdxPYrX9tfx8cw5Vfh0WAprO6TGULiHGxaZJLdaxkiV83fTNjNsCrN63ZSjpnb74c4IgxoJfpc
xGNw6lVfH9MF11KR/gHgNmATdxUIYxYpGs69yXr3nAwIFrEmJE7Uq3/9l3/7x//8fwN9/m/mDG5O
h0AHXD2eyI2d8h/YKAAtxsmwwe+dlkhHW3mcxxvjPlT1qMi5cHqJKLB9Zm4LraPzMXfMdnYOxkXc
1F/G1b/9p79Mu/3lfqq1SjpJu//yX//x36vvStqgav796zp8dB//bLZ6/Kh+/69//d9192F+dtnP
j//IV9x+01/AogiBHv2tuLK2X/+ToGj59v8gJyCdyHcd6Ycsiv+OULQi+/+HmbjyBv8TGsgX+FqE
55Mih6UFCuq/gpWS2a5LhfFAgya1e5LHhEWxolNgPrDpYp4UebibbQ0cgjnznGWOBqO8LHl79kQ9
DYIrqXHTBYuBO9d652CvIyTlRTrAJMJIIJUUxE6ucUeBBNVMwwiip0o9g7mrF1CJqXlGBNpjuTLl
URdhxhAwQtt3uENxTb2wWsx4QdY6O59eaWImOMjmsZv6Hx4Fl40+GJL1kCSCPpR4HTJM8DjwZGFS
kiCUighP3CHo4JSHLZLOTJcwdLQvwvdlIK6poReH+X0lOyqq7CwNO1b5uhs4K1eyjb8zF3ESoo2R
GJ3voOuqBEIKtrEYJLSupvlQIuMXCO9DskoQiyqpzCGmQNIAppY7Z+sZPW04+kURM02Q7WQhw/yS
4HdeqSluHv2Z0haE38mdTECpUTBSkais0CVe0Va+y0rpTpT5ZKdRs/vle8OM2gHVJpZoeioHk1vk
MbQY8LVPxHtcum2nljnA1Udy8yagGo7d3CxivsmXAJdR/pi3SdJIDL1a9p8sF4zTL9eaghDQWGU6
DRMul/gOrqnIakE2VQRDOb9EJsvd4SOjaSdhotqULu1/5TCALGnHaYK+QkQBVgqRWg7NUge5fnNE
Gyd3rgymXl7a3CPmupuWdJa72iS6/uirUjm42yHeT/Yh9vICabOYBE0yVuLMbBUhE//52XKSwvO4
TCY8NEDGywRSCYffjvnsGIqv9dxUGdHQ0u4y5lR2nqBCEM2SJPamug/RL2uqtUoMjd69arte+ydi
8tDlOztbVIVuABKSZZHGSDJx7syt/JL7c27iwzDHuqrul26OK0WKVidp/tViXTcM361lJpDFRSo8
FsrrnR9cFGImhoHOkvdc6zD6FDfQEHyc0xmFVGMAEuiZUo+AeIOfq1A/4btVxSsE4Gp4igXf1mtI
hVrwkUz1aKG/tXUa/xxkOMaGDNKg50QzVdEj74NJy5FNaCQRN9M5NWPCPpfTQlkjecYlomrEKex+
JfFJ9q3wrvXcKvRutI5YOZ/9PNfTZYowmzR3o6VILAyWyUtYoStH667FFTr+TBbZJu1PXSX9pJl1
MNmirU6abDlUQblYyOCjXvSu6seWE9eEMhc2B+Vg53xg3qFt8lvCkBYjQBkw0j80/RI2N3QL3hWU
37jPX0YxjTYOZ3ewwnrVeDuBObXDlPglmji6YyHgPB9ymSWpmAJ1Eo32sO3MFUZ0XeJVQOAM8TqB
QqdUXJ8wh2uwESP2HRxfbWB5Ba6HvkUhXwXb+RAWrEbBsaXgoKbZfFyi5QEjka0eqZ+uGe/ETjzV
L5XrJtEfv63K5NmrJosih9qjXAB89JjAeTGeO46PPC0pRZYIvz0Ps5/Z3vzZauOhJ5jlgcY7QgRy
hq/Y+/0l3w1UP6fUW859/dmbw2o++S53RQJxrIsOjdxZbLX7seq78JOgmJUHDL3B6kCasVbrk9NT
SfirsQzyOfaw1MJqwuF9kGWzr/CbuX+Szu6bYZ+UDcJJx4B76le4h+zPs+5x3hy0k3r9cGblsGPn
Ojh5FtJYSjnArw7clv7uSxStZIcq3+OYgb1XLs9UmuiARHo9+5AWnCAX5lrE3mqPB48dr9elpnXt
i+vMVvISpY7XPEkzOcSRJMTw+peeZGKdI4o6NWuor3tulrHdzeaVtzEm/Vqns49+ko5UBn2dI9i3
j6PfgCPJ24Xz524KIO59a2VmZy9OXlmAQDQp1RoqVGCZlyjDNbAy3Qf/ANM61FB+abotfpY6s5vP
ec8pPN5FMp2Y2OdZTRWvCjG0f+QiiNPmxJJZDiTptFtfSnYb3ChZWQWf0bjlfJJ2wtHSdByzGFzg
aOfIbWfGZMC1WnaNC1uY8B6LQAUZtkVI6eH7EgDUyXaRwTjx0TluBUrM5wqT04NQZS6p2GJJBywi
ec/WeIq6xoF6tYTcuUAM5ISj5mxZaxxKK+mXXTwb414mi3s7vnwW6OKhkHHnksgmhhQcjZthA921
BBW4B3qDGDlOI4hOEyN/V8z4YwY5f2lnXUw/lZ1hrtfhXDUPDsTRbE98y1q+aErrYtJm4cQdYFF+
BD0vcTpQdlArjLAxp1jsWY2aEvktA+ZOcTomf49CGkXYiGd+Ivzit1rS3Jy5bJ9Ebm1yFgNyWjMw
o9ZuX6Q3C7pHfeFy4Zg3/vRk/tx1Le5ZTuZM+JnPj6RqWcZo8IGqkhU8vs5BOmiJy64a54gZasir
2/J85wFzE2twFuhlPPcul+bKco9gEeb2M3mu3AcgQ9M2XPYeZTP5zLbomEc/LVh3CM3OyYhyWi9y
pF4q9h3MTORrJFM3pSxuastYvizaJllUlxyNdogrcPwciIHTlxqhvWjZ6itRkmRc5loSvJaVlWku
AtjjCnwBs0mDk+odt4hulpRuccW02POwVkW5ZMHBYAKrf2VO3HdfTD92GR1+UehON0tnRf7DSvIS
f30OO4fEPeToDm/eUlAjg2jgKsiZIA/pRX3FUeHyUYwZnpU/idJtChmxxzJo+XXb1aCcIvYDUtZc
NL8LHmued8+0pr91ojESKlbJTnyETVRSsZAtlveSRYT2/d1ot2g6ohmiKDz4FVf6I1OpMLr1bZ15
n8pGWs1vBNmeaVPuEBo94QPNvc+RbPvmPE5Ud5FSLubkvudrqQmARVb7nUtskzwPC9toRCVp1USI
9ki7MOJHXZkHnVL/fGNk9GeE1SqfY6GxPJwWDwvfD1ro5nsmcvN4WRbjMP7A7ew80EhtzUfAinl9
o/5BoZHOsVspwpr93PanSsMQ1y8xQ5T1eeArJjgJCXVcLhQWgYMmpcHAYj03ID4Jsjat7F5dO2Pr
3AVq8NrvVNjlzTfTM7UHHZOKGX7Y7EW1KvduWlHV4wxThYJepRw87V1T04uAv6Jp7IS5RQWN2z/6
duYq8D2ijYaf/uQE6rcuWIWYKFALgfdH9sDgNKKQlaEXVN5QZuKhkhb0cYw2ID0fShQLjhqhtvNh
AeboNUtzFgKEonMxwgxW8+RhWfJx7Sad0jXGvMmavxSzGeqPaCR+vEXoBLHr0cyWr49VC/4lAQM7
2SO+7pHV2QKe7coaqTtZJmXYTFXQuL+jhRESib4IH/b9tFiB/Yk4m6G7hxOt077S++e046vHyrB2
xHDbjbBipLGwv6TT0vQ3VXHUKI99U4yuwJ0JBlIds1A58P7HgMpPGpUWelp+6SHssI82rqaeA2dp
IpLuQh8JONJ9ImZlL89d02Y+vLGO5gz9GjWeaZbTOOhqMBdducK+9lbeOOPOArzehpcKlcI+lVU9
BBcXm156GFo3K5hiOTIncdtyFMSMC9rMFF/ShfnHu5hUh7m9S/FOXYpA+0i4vcNokpbPqjMi2EWw
5afPivmsYxMOlkmVnTxCvK57UD4Xm/QAEHVYy9ZzKExkuLSi7QViVWHoifKl4LtldoCzlHOoF1Zu
Rw9SiChj3Yfj4sF6keB6mbLiGaqJpFdR3brzqco9DFx0SBgH3aY3hn4OI2LREtutBr6dA0XDWbLs
h05a8aF1K8CsZ8QqvTikB8kadURmrLJN7qsYNEj3BAqgNd8xbPHlo70uVJXxkw+FKPAgzTK2xkvs
qdJ/Nxxo28c8i/sB6IZjlyG0kCpKYvOtSdJMpp/y1keYQ/Ttg+Glm3uKUIA6BV5XUuTEoJhqP6YR
VoAIOheBfwz71Jb2YYrWYsvrIFhPTkmUZX6yTzGYjS9+UNrTMWwSjvngHjwRWEf0vApeQcTyPhVn
LP9+/K59sRAXxQqsa/tEyDcAKepisI8WKHK95oTAoCyiMFe1fcXUshIcN2AIJXSu/2i60k9+Wmaa
/Y+iZnGy8cnI1rs2i+Br3uVQY9LnisCExMILfOEzN+J8DZ7Gcmwe+VoUrZchbKprA+yCAL3yipnY
p5Okk1Q3SKjWSA7ExgyZjXU8ub8tbGgc67MiRfrHy26VL+iX/HUfS7gLnnXTg8PX8momTyjuwT5d
XBjY26FxKuaTMRZd3xYh+DULBhusPgQZb1YPC+ZN648GJzUfJaQt++D5i4PCZeoFCyuO1HhQLxWr
UI+Zhce6GQ99wjYCv670mO/u20E65Y3AKtYUwjrJ8uQa2D5fG4BvfOwMMCWR7Z6DWPAVZLVbTztf
DrOOKAxwmvqqHJ3197qSpn+gJnBK71vQ2fyveh6HwL7UFusx75JGbtgtlouiehiDTDe/aPGczEPE
CYr0rje2dtfvIAg18e8iD3tOF9E0N3RujmwW6tEtekvS22bZGNeiOGTT8mciM7u+G6Zm1WzDmvaZ
hIMqELJkbpS5BixfA627CaGBfcRgbvIRfvxaMaCr2PZo+CG0seSY4EKhf+D39NvTZHXt8Mg8gcQK
VJCQgzdXIE5Ge982op3uzUhMfHU4uUkln3KkR5p7RocJgwAbRHiheGKLT+yM8USs/BpjnZCBfa2o
6aJ9ysmj1JOYNi3OZtZuUPPiCcKf6UB8cZZDWBLT8Kt+zleZaXKzczsvgRMhDeLsKQ5Yhd1m2XWZ
FTcucwYnsfM9PxNDmH2bw7v4FQmko+Iz3G9LY60GjNO7zlM0N00M30AELqMb7mCte2/xEDjxLkOa
Y145ySkV09meBsZBWRkp69di9yHLV++osjoOeeUunzBRUGAD5WF0E4Iuve1NcOCNGkjoytmKYbxW
jTfCkxiC8TuQhOWLrD2rQhFiw8R1aWKaKZqBsdWT0wdpVfCchxG9E7WI7O+NgxPhu7RnEi/451HC
98x4igLGgURFGu/pVMj1qzeDP75DD4vMFweLn46eW46J3fewa+aOeFAyySCnYJrTbHHSpYW65PYW
YaHLQsiGiI5yfIv8lSGgwH1PiY5L68gVxp7IUfnUYuEDBBe7G1qw7mvc3e+dS010z7ubqDdorrJV
knhUt3RNV5yZHgRNeS3bsgFd4iP2Bm+5txT950aw21KF1wdx8132amJabIQQwWby9ttHzGYTnqaQ
1oDkxLXQYdhuU2Y0MsLpRJd8KpAKe8iMnjYNAVXDEmfvNPCumJNmOFoDpLqWycfOXry8+l4CH+Ci
uZhRggytY/yEyS4x2BODy6JFn4Q7gFXF+CPluk5J+6CEDbnJJcuzcKEw7C75nYwoNY+PwzCWqubw
rwXuy9KuY3quItQPazlaRs3+XRwEHaktlMNgQBFqaKJGflZp1331i9xNJfpGnurvdqoDFiG1aCN/
jNjKEfAiix4qzugFXNXqvnMc9KT3XkSqzu8STF3l8kEnuliqLz2uEbNc8tgtKDyL2ATWRc5acrdD
c5nGKD37vq2BYCwp601elPS48pB68VMcZXYpzk0ih/ZLllRwuaARgThQhxlGL5pVJPr50bMwiX9Y
TkF2B25Q6V+NM8jqPeQVWc5q4QevdjlWZWzEPRZxcSySMjUU6qK+TG+RSwbje1s6dIOhOHuhueU1
QPAemGq1eA++gk+tTk4YCBhJIgs4K6bK7Wnc4CENu2/uRNf3ArJcNeo1o828/N3G1dx+p8guKj4R
PHIygMAqJ0YdQspcPuU2dYkFs8vc2J/CqpNlhbUbh8lXzifUeVCmmlSGULDjFfV1YKTltaRc6yAi
zCZCHlxw0fyx4sxCJJC1QP81Y1V/aqjcstSFtdYh1dBIDXf7uEjhK+9T48Db4gCei6r/mKVmET79
H8rOpDluHcvCf6Wj94gAQBIkF73JQVJqtiVZtjcMDzIJzvOAX99fdm/e03thRy2ryqVMJkng4t5z
vpNDp4tf2XfqEuwB0uvippMB2k2MvULZX2FOrvqHciDOku7mWeoXxAxIP+CA1T7pgjZU+tu2yn5m
8GVTQhyjqbYJ5/CiGDxGzRyM+WNz13KQ3aUbsWTzHZb1qPrqRz7NqqPi5Ojd1jP/PrusQxqql/RX
VRvueFyiaLrE69ecSdx5XALWSXBWNbvZ73IISXJYx3k7np+z+L7DW1peq6alqbKjQbWM6qhJTSJw
Ypg5CJC1uiRYkaI0GNeHkTDr6rmJpBN3cN/gwp79me14v0wwf1BOizmC4shPVzP0i+ainS6XlMIk
PM5RhpYl6l2M4Z8qL5sYTlaMDqLrcUyQF+Qc7PrXIC3a8hb5+TiVDOhKGl8H8nliHT7xKNTJ92We
DZQl2oA12R/rAqQ0herdD0DGXAqCmMOd9gQRk2XqZ4epZBA8IfovEPTHGcHADPbqyYI6mTSc4Yct
9iKYPYRpQO3b0MGH9EwKNTPVXfCEgpTQtft8jr/EzFnxKGx3cV7DlIB7tRbBg8DihzgUvsjmHXAq
TyrZLQHtgS9skyHi8WDDxucDGolmME42JNbwGscTPXnUYwyjfoJwHGAWucxY5ZBlToRnXBj0fjBv
J5PCv6VawKxpLuhMwhy5so4TxbzfAMF0zEKNpyJBba3c2u/qboHFcxmsQAtR0xKh5Cd7A6HA5Sf4
9J1yjwG/d1MfIp+MI/XFdnOimoAIjziS7RW5btjxJPzGERLgt4I5LqGqHnP6y3GEXtue4twBCjyl
kFZG8WhRMc3FxzDeht6/4TGjSD+RZapXd+AtWOL5xvgAfhCce1QY3lnPAIDOpbdzvg7YPnftOLGu
Vfy2IQacQ0Uj0DX7Zo3OvVixpabU+23GBqWP3drESOUQpqvWfGY5aAXdurFoODDTJa/m2F2j8NNi
vJSFLQr6VlG9hOWtDtCStkdJ5ZXp3bI0Ae1WOiPdYm+dtF2Y3eVLHGOuAMQ9mu4+0Ysck889bPfB
PlsvavuM8qRLmAbjbBkDRgsMY6qI6Gkaur/K2VSJD88lVeVPuVVRekakQ2w8W7uHRmBdRyXI38BK
ldoHlSAnmA6wysIAD86qE4dLrIVef5kSSDvc+XqBH0dje17FcMTiTCPjegtGqS9DB+s1220cZ9kB
kauVoOW80G9SmHU8O4wNuBkK5o1jFeJ37x2UUgw1tFb6lpZT2Y0BkM26JL4yrKqkW44p+Qq8yxxN
s3m+RexLBw0pdrLyZqQLo5h816e4JyFYZ0lEZucUVLF4Tvox0B+9OEngCDVjlgr8EmVOZrj2q7SL
7lwuZ9iCSTfGqDgEKQt9sYcDdw6cXMvBoNlJqKQvctM15mFkPMR6F47LMhAtshk1DhedGczSYXCk
DQBfWG2idAwI6oA8r60cQmyJqugC/gWLhBruUUW7MNuZEfHIa0CTsgHO7yR9732dpb4B39WoGGxl
VnreSE+sn4M3J8qoWQ9qA929che7WDTXVS4G97yC6Bw8wp/yfLgVsw8NrnJTCzNj2UQ+RVdoiVbZ
HHUebPZJ57qfvoGaBlu9hx01DynSFlGb8DocsyHZfoxFxX7xWU5VBnBuyFJY93fJWrZ98lGNtVRu
29VsUrL42suk7ZtHUqbHebnT6JSi5XGMW6WLB5NSAtEvX5HqhQcQAtnUnOilJLXdNx0aXH8/wOIY
8+MCqFG6W+jyUZ882iXuh+lNqI6GOUQVmsjJMVj9ujlwAivNIyydnMhFzy+C9GOjNedXYAKZzV9Y
DtV0yymBRtkeOoRoWlbPJfCzJ1SszBFemn5siAry/HY62yrxJAM7XYmyDXpkR0zEsFMzVwQ2lvf9
WDFmhQaQ9i9r6glVk3FmsSrt2IN562/pG+ZLdvDMILz7ccyIXDsg6CId4sYS4+M+n4VM9iVlNMBE
Ie2Mi0uiDuZCZtfLOLTa/yg4h7Rk0EV94w3iWAUJQW03pQjomLcz7aVr1Rku8W4KjW0AWHerreiJ
D2RWR/k8Vv7B6dTYR2/qbA5pmzVTY7HXRdliSqxpxwKSrWgmzSQTdwsCFNfpL0wf+vL71ld4joly
Dm3/siwe1hHgHzluQchVsV+shNaOqZ31fBgnWF3+RzpfYVl/5SncVvu2jXR0xCeZZZokWBIPogLu
42FKtnYtgN75ZqrdKRTB4MYDiobUJdCSw15RnPozq2GPvGnKh2a7Gg1opuU5G3Ehi1MW0QU/w6VV
ubJ7slttSxsfF2h3uGeGMq+LlFlr2+LHIzqW29Y/yNaXnFCn2sgVekJUIaIKUe2VzKRpKzVIuGl6
2/hRpYoIYySxQUCk8peomLwZHLA3TibPw50fsFPgAmpAvqeoCRNC/DYkLZmjR3hp4TcxuYmrgmSj
vcYUWOqLqi9Y094sWxq8ioOY/DHvbuN4jYlyCPl/NpdZswmk7DEfLaCZSoDY2XLEZpEr82iY1ibN
R+oOMYZXTOm1SV7apnDLB7qkfjs/YktbynObYvYaunp1G/nINK2jNqF7GMTWkw1YJkOht8+qboIp
QT+eXk4UMhCZPm4+tr/wjuOAQ5TjmS5ea97l0qj8BthGtUQ/elnG4facCTdn3n1G6ezHxTEtWN2j
q3DWA+SkckR/uAE6wedDPwwypqgOhHJlQFIkG2r4hkY3x8XJmhl6DFlw3At9PxXsLMmO4BVHXmye
JvQQ3JJQoS3TssTQfIN+sKdhnIF62oGaCz9LVS6hvC/tuKEqMNZa510FiJF4GUO2OhRSceYKNhZA
5Y13wujVZx1PpvAcPGJVrOf4QyNzByWNhj1n/6xWrfxG5W1Te5J56yAWpIgVUlzBYm3b4jpbOlQ7
F/QfMKr9SBVPPaO21Sn7CCsWz+fOSJnlC4NsU5fn7qRZSUN/CjAHBYBKkkhsD9Q4NDElE8q5vG5j
sslneDyYhhAFZ6oQy/HMdmgW4DkY5usvus9ckB76YGsoxlPFAY0lxtZGz+5VD42NSKxl+Nciewwq
ZeXIzNHfgBhTgUdqvvTSDM/80fREyYmv3oxQYH0hVyGoIkrWwUwI3BHsZtV2spK5VXJA6c3mcujn
tJafuCzGX4dlZrASP2zpwLoLUizJq3L90em4nsLoKtIMP/WtpB9NZ/fIMcZ4E830ObGCA0/cur7X
P8uQaVHxglrKIpRAcdamN3UwkqTgaV8DC7cboSLBpUrmmIkwVCSpt+dOYXjvrll+Dfm+aP1wV7uN
wjAB4Rgyob7jHZLa+9iHZeSHV4MPlHo3bRhtSV5eq6YIP7Eg5yAKwtLQVNpXUsWk1iBhYPZ0ydSJ
+ciJPIpCg5sxBZEVTARHzMNeCn/vogZH1mKKJWQvvp1QepUlcTwJp1S2xLz26qNk2d2uR7Yn5rr+
xsSjAzNdsRMnswvhSI6YYQg/zlSs7pPIdBakupur4Ul6+draT/kq8/g8E6T1wIyO6cMdQ3spgkND
McUhkGoyXq+EnqI2PQzEaqCzWf0IofMFZ498/ujPTQr4I8hxqWy7gPdTR+cwTj+RJ9DXsOIvp6CJ
vDO8z4brOcVpBbNVcPjv6PbD+iCmyUuQj3oO3ULljgRYlV2HR3OWroKgSaM3+lAnTGsrjA340POb
jtkDytIljQst7wu8dsn8RK+BXbOEVzxkYv7gebqNpnva0ar3joWmsd1ecaKmgYGHYeDp2rcxmydn
KhPK4GEeadrKPRSHAfOc5zdGPVe2l4Squ5Ib1VzHpecT21QnxikMA/S45uheDMB777st6iU54tuW
ooI6NDFzs/orCogylwgrlccGbmIEyFR4sD0FwuugmIvoFsF5OD+QRFl42AKsOcsYMk+qTu2htjuZ
frFY5SIo9nSiiqcSxU3E3oKMSEyHkIpS4Topcr295IiQgF5oThmrvhwqivvrPI+i4Zuu/dz7PpV9
t/3semAcJ7MSZVHeCAgtYE3tqqDzQnWDsAFZRNoYI7sCnmqfJJUzh+G2lUnxiRmvGW6Zu4nhxFuZ
DhAq5qD4BDVoxR5eOm40WFHpF97dltawLUaFs4YkbfDNPuZntovhbI7I2/vM9UoU0MW9OP/sqxbA
0w62fpvjvxoN4rCyM1Ny5Rdju93SsZL99QxYAmqzVf7kfSl4Pn1xhBIqVwK05nXxxWUYVSuTk3zt
IGHXcOTB3os1jr2jGPN8epvtmnZvOd7sxl4WiI036JoEYZYXmeQ8wUkKCX7+Iizz2m1naVpTWvv1
zKk531pN0gCcfD+/sRjz7bUj0C9iwOHn/pOo/HXrYRw2wuljgWXQ+8gx2i7RMVtnHJ37ZIAl+lKu
pvA+rrZ06oqRrx89EAskENM2qYjbb76pz7X6ZHGXQyTeKr9v9r6rzLprM4gt8CttwhmPqQCcVKY/
Ig8PXVvFATDqdpbpkbGD8KJLrK+MAJ2qtf3sLK2kH7SUz6GTMUMmiJtyspN/UzAFi6cjnrC+uo7C
pI+xAwmz3WZR3cfo6Au/UkxWFWIHIANtpI6ZyHyZn1qmHdkvMj1TAhYGH7PJWyZIiCcf4ywl2ouh
bj1YLKjZg6cG1vdy0m52K1Z+xiPE6ZVeIZGI421BEhyQVXI+IjD1g8OIyYijKYPTct77k22T8ABV
FeyhXwzjRHc7RAN3oqYjpj6nm+yeMY3SKB4oe9bxhFhw2FCyRArAbKRCptdofjmkf2bNxqGzNs6D
nVz5CYpu8l4KmoD0Y4bxHqXLZo+CyQyV6rnYwdCabuV4WwAE8PYSRDG3g47JOHfnBXYj0C9j1B0e
gigyxXc8n0v7SPUieK6g7TTFB/IRErPuh3MRe8MpzcI3FvmSIg6aWtartwbz4vy11BTVB05jPMEX
PsAJ0bAL9rqiya2BWSJNYNB2ntpXASJAgwj3ZfQsShHBmj2S0eBWuV5AtoEhhUljXmmwEleBwn1H
94vmB21i0fkPdu5l1ePc5Vi57hoUVMVN2vvdeDXQmr5WrrE+xOwiD0x3S/tcyMcYln+4w/KkAYQx
IxXLS1w4P34ZogTU254bPdAnYnobJ9R+Ihq2Dwumvw2pVufRidspvcKi2jG8oAc6Ujg1kHYoHNpT
k4nY5kySiSOE3aW2olz4KBHMD/UMvJmNBGRPlCKv6xcLyrlfvfWCwQ009CPrNe8muqeSXXvnesbi
F/UYOI/z++Yt5UPGTjZwApmD8Du0YTbzHfVXPz/SEu3kz8TxQ2FGQ8gACqExCA3I61nkghmBgXs+
UyRzdHhZ87EcQM8hWf0KRC5Jb3sRFcMRpl0yHL2yYlKN+rsCK3eIdRMjc/LoAZEGkoWVL+59IlG8
jNmEi+u7WMiMCrSoPHpcF1M3beurMnR9SEQbO68Amx6XDdP+baBr2I8u9L8JmgTjBw0gl6yEsvZt
DjJhyeOXdXT1eGqKiEPbUchocifqobXJDm1R4Ni9gs2jx2etGTUdhSjHjlDXdcnCj7S8UVfsauQT
CjlZGWgHFQjs4HNSJUX3kg5l359KxQh63KHZg6qHiT9bUdfOJsDK4UlfF9WhipJhTo48kGqkG7lI
zWRuI3TjWHfaq1+JkQ+yp6zLmvIi1iLlNdpYrPMjjix6Acxqu2G6Qk4QUW1nLQqhIDWqfwqzXAJW
9ogjLrqT2mzrvxLeEUKKGWwIgCRCh3GaBMzIcBcVTSHTK9bMim2odQPMwt42gpFL5wGVvUQ+kHbf
lXdWmew7mr7DMa8DPRGToifSVJbBL7HLlSy6PKcoVInB4DE0c0vE7XlQRpqR3vR2h9yI6IMCCVL5
wGm/7G+iDKLy66Armd2zvtXbVbBAG7tPLVFt97oajH6tWZS9bwkDHfeYF1E43vgJoui7ciKb4XvZ
hou8Ahcxy+dZtERycj4O/NdlqhfznXe44aI27JfmYjtnDIRYvbqoA7dhMFZRmC7rbH5xEDVs4VrT
iJg8lxVfeWpYQHaw/WpCAnkfqrNTlLGuBzwGFwdjZxPGzywlRPEdbFKAyqPrsrkcYUHT2mdcvUX8
wbEz5s9b6OUt1BUvzENyf3TZL2/rMk7FF7b+YnpKKqTQV7bjBFYfsllNDTkaCzkS8z7P3CLPG4bw
IKTXBJ6cNIq37ofF/ZXQbzIAtkGz8+ujpVpcVQTmwmtW0T8i6oijGnYloWQMPxBFz2cBuNDrfUkT
FAlEQ5kF6SfwqaM+bVE2qoexC/TRAaV5NVtnmxfTWg6GCLJ0E1nksjpgjNR6UUVrbmYiUB1wgHSf
i5CMREx3pXLlGy3k2hF5HBpmlNvGdBuQtJCA7OihH6DB9Ou3doKk0WBkuZQwkZ8YD6/6cy+2dXyY
FvMolzJacYtPYHBxGybpr/MhZ7kgStepg2OAA2EfiXC3wGU6T3oJ3+t9MMkKSP6hK4o+QCEVd2QM
BRVD7J9d46KYgUSJxJVjkZlDPHKmdxv+dDk3NSATpsz6uh8h1D4BWBPU7XS43XCoXTpFJ8aKERgH
JObui0VAstGjgauRNvtsadzK3NsXWKmHgueVWBsqPxJ8MuqVlkF+2VWvqarnT+0Ued+BXZvsrkt1
hLAmxYDmcIdNtGsx0ysx0DL1hzx77u1mzxx/3umESA9yF9dHfF7hlF3ImWM1wCO6nG170GUeVx/9
el0Qz87+SNv7kPSC1sxhwTSK25QYDbeQdMS4FFdLmD8igbWUyOcUzajsf/JCtOOhVQCFkIh4dGfO
cquUSJWlTwPfYbyySfUz2jIhX0K8Fu6zg4oBr7L0G3Zc5rWFQifcTHN3ojM/NV8Gf0VThj+/QJd2
4dFuGx6Z9q7GfJrOeB/5cUB+OzW3CBMVcNtWorYbLgqrStAVbFGN92nGZ6f6Y+JtS/EWQoxjbJpZ
y2yFCoeOylls0OTYFBYr+xQJo66MuhrTkTPNtdKAu9oPwJZow+0VSo/yTinSoB4QvMeOHbAOZvk4
N0hobnLqV4vPx2booXYIMQ1A5rSom84nzqRrhvIBWazRv4Tv8U/O/8Kiix1a2B9E42wU7fW+Re4+
A+k3MfzxnRvLuH7EgZqPOI1R3WT3jMsELH0f1UJ7jAqJ2eOM0/TASm3d6tEwm4kVu5W8LhiIyRAZ
xSfF6IsjG8MB+S2CEDPYL6lxQbKdtOE9Ex+3yUeaFqZlu96ZCUn08DJjd4jiT7NmPIDyv2Qw1ew1
eZxI/ntNIXuYoiKZPjgHo2VCtb0wzgRlJcbEndAwdXaAxkrawlu8FLJcIdbbdjxWm4KBSpyRpX3F
NItznfe4dQFIIvx8YgaBE0yAR0gn9Vz7iTPyKHBvkS5triPXIb86+IRlVz9bhojDoerXVRKhx8sa
frahrd0TBJiA9lwAm2Huvlks3QzoAqhCpK30SSra+4WOQ3nveRmpeJ0frMNEuJasXocMy88XxApJ
e1uKNl7fhoWN/aSqsEkb6K+1zW7DFnvkDxuxu4W7OTDp8tjhseRVKKcmAXySTuTlQA7rS3JFF0Ab
mfzJ7pl4ksoaHTshAksjuQ5Zps1WYsctp4rpipv7ZfVh42Ec1Ye5EZWsnrBqAD8mSGbuss8Elc7x
2UfZ8V/ebg556osfGR96iYxiTAKFSQpYWAazQtHdjjSwcnyVHKJUutumPAWVum628X7pujcyhDZE
ok92y4KUsKwgyhlJfchwGgTQKkYmjT9kLswcH7oyyn56tmVmvMOH4K/IP2lVfSD5ZZJnIseKgGzP
diJYaml6F8twOaIpLr+U7ZwBMUZhudQtNn5aax4KFOqIr17Dcbe7z3vPG/LLJYOpDiUszlM62Ezo
y028YLYsXqI8K7OPvfJD71VgyazI5pzyZYYP6Gd08mH4MZrHsoLmhfE7GbmMQHEAeF0FVnpgus+S
5rdAon8BTjLYDhbOl8SEMc4qtXeUSJc9TKIlhtubTC0zPI9sJVv6JfXk6j7Qwkqm+ELHpfgu4y6w
3yMaisktmF11vorJsGvOPr/oFzHD9T+qgWYeJpOMc+CwWzOtR44EZhLr1yBoveBQKX+BApBMBPTV
+96orb0hBcM1WBOHuCFKtUawVRyouNlQ9lvJKqqvFmb606sPz4KYLHpI5Kbt/JGEZkBDyzTIqyGD
AsN2ntL5esBj3oR3W+tK9azUarsPRY7oRe0ZPXCa5ozETGzfFTxEWGRiZhnFIcl8S3zZ2XJW7QPC
vO7z1JXBsa3aqWBg3YlRfakWaMx3Tc/De8yyWa8vrBMNajeN60q8LPDfoItO6KnOth+ABNdI18aE
fBlBM+dhy/S0tEfARav5uvpEBzDqDRS9n1sxIQteDpiulUXl09NHJWw2XuESw59rY/sGlaVlUc3a
zYdBbzh7N6c5kt46HCgUivzKDwMxUDIGfG8y4LPBoh7iEYhGeAuBDY5duHIe9pngBN31qGYrszuE
v5ml5jNYvfd6bCJeZtpaMbHoG8JLfySlFd9Kvi9xrK8F80vwDz6BG4qMa9wp1Gxcq8FklT+LqIzS
a31+b+VD53c0Da+ntKrSwjBt8HOdfY6HcXP1hbNjZpCPyZ6df9nB62paR22lXJR/tr4l2OJmkzgF
hxvEDBEKHAqnKFuubCXOB8FpWnVkDqnPYCOBgro6xGiC9FH5Ro80L4rLjW6R+i4JGyKjTAha7p/I
kmPCfIhjZLUUclRG65Wj9zo9RbzR5XHOSKh+azVqv3LnglWnz322WtswUrAFQlz2nRBsqCRwC9AF
+JIAUN88rAi/w8AQ6zOrtQ3mHdttbxDpdyIfT1jj0/AoS99jHwB2A17sgrlaQ+Wn+zVZIHGEEwcf
vyv9Zxz6eQZjjN8THBkHL3KaU9OAQ0iXhhHOPtDoD5GcVmsM7rMiJi8fjq6A93yq6mQr2V1g4NN7
pvvfY2lfRNfeBr3jz5+HV7ZBfdbUHXjhtAm3q0k0HoCoAdHshRHxZl+LQQTovDvEqVuIj5wMmaux
m+rmFRZ7Xf6qvCDwCYMPS9SxJ+2DIScXNoWJN9FOIwmFGlEERJwciQLJEgFp3tPVOTlAQ++MrQim
8mMSZqoTP1fVLUV+8gCtS/b7Fv0vQQwV3TaER7UKoHL1EbhF5mEM19Of5IaW6zX96NDVr7bCOu4u
izGmzfORXzRxZHnFY0STeW39mvzicQnj6TpNJywbFKOdM80HQdtFX0++DOW3EVOn9G5pBdfeLTQ5
4RxtN/wi4PPrUV5BMSzbyyRwDbidjcHEvNNBL/qvMdASwooFemg0u2Uy+Bme08UbQsYYTeXBuoym
ZpAnFMGK3FopYueRO+QwDcSFasZLO23aIazeIq2/JSACIpLIR/wfR2ZnMZ2jeeoZXA4MuTUEzckU
VKEE9hmznlDbmoaEJNZxbvRa4aXEQaSYoJY/yHmA5UomiqBvvx8504gvvfBAorZOtSBQcYsJZCKq
sVX35AXN0LOpYvWs6Vzlru/4D5D8GcxGqEri+XpgsquCi20opIuv6G9EsDBAVY71DQMCwotBHmEv
uSB4Z0I/71MY877hWcgwP+H86ae9nMZ8+9LreGw+2yrWMYjDjTcxZNif+mXzkKE0CUFCA1dgf0Jx
ONFS6uhZveXG9yZAlAMuRoal85ajoaqCYB2HfV0q9I1wweMc/K0VpeKd6eUQkrdbDnVKFDIoKFKm
Zb6BVcNJlY34WUBkDuNtQC0XgHYPWXspDIrxDL1msJDGN1EnFOW76dEJXOVDWUuOKEAa1vFHg+Sl
Xp8zgD+E0ci1EZv/3YOkjbuCFSTJgvvK8708ObTNjCHnPnEUbRpXXAQAZFl4pxTSdYYV8x6uUpW2
AEGWyq33E8o3vfzyGtqKzZ1l2DfyKI2tBUCwK6aFUv/CnFU0FNd+QoQzxhLpE7uwzCk8IxBXsddP
IKkER1Hvkxo0sof7pMScSbBEwNrA5lcMQG0OUkdJtt0ASAC4uOfBc96H1RMJ30lX5Ar2J+hZ0kb8
HghW7eXc9xP5O1UfdI7IIZa+qmWJi1q0ouyEKNUekUPSInhJnYwIBuRvFr2Z1rO0IimQtiEgz6P2
48qx2mOy7hV65piITZcGPg5cT2dhGuArKEdKnmNpUFj/yhcmSQRnX3ESFV5L6Udcama+hSjYw3E/
BFPtf43h7wGAAuo50fp3dtloOYQ9Z8gbMv6qdD6oYGHQmIvILyAGe1KL+gJ1atST3ZTT8cxq6HM0
4ttz7WZrOLss9tPckruEoDWXMH6lEoAHiEPlvf2uJi+Z1YPYFGuQxTjLHPFN26Ib3/q+z2xpn/5i
z39sUHY09X/VU/XY2Hoc/ue/Nfb79v//69PP//lvowLfZzIYaWmUlCYKzv/7X2gK8+RTYLCSgfrr
J04an+ygVqaVEZ1G+6XypZedx34O78mBWJKqdPfNxqSPIM4FkE16MTS1A5TTLvNg3UcPZ4Syt8w6
YjkwUovwml8hwhsr4lMDrPsHfKWJEPcITlGv8ewOFgPwJ2Kf0aUef39xoAn+dm0m1BxIgEUYNK98
U//v18bRN2+XSvZvuLBM/MS4rqOZyfg+kC8mxvy+GzLq/Wj3+489/9m//qQm9JhIe5p5GVVDFJ0B
Fn/5SQmjTgPZ1sWbs3gS73BiKlzjdVj6bfGHj3oPNjAhzZ/Yw0mgsb/J8N0VLqtAvJ2n5Vupa69/
LRZkv7sizqbpLovHKfnDD/pvH6fZurhPytOBf/7B/3Jl3LEGM5ahhbT5y/IhGXsmqk3RDKeiTuvk
DxcXvv8dY65KBZS4kQmwKLz7Hadhi5Il6/ufgQkiAn0ygltEuZ+XldKFqJJ+1DTDB85o38a052S3
//19VO/fDRPLiBm5iv2AaOtIRX+/3JU9X+TEIP2knRSEn0kGQXwabmHfCVCTaR6S722ho3zWTDZo
DADNLUpowSF4JoIgN59j1u+/0rtHy9O8r2hGJCtkgG4tfveNcjYPVqG8emQ3tTCw/bb0bjezAfL+
/Qepd7famAA9jAnwEXmsDP94iNOa5TQX/RmokBAcg/XkGG+9oYxrxLPlQEzshX0IKzF8SIJOPo1S
oH2d/cJcyBAxHLid+YImhnw2Mq2uf//t9Pk6//KK/d+347X20ForLw70u0eDLd8ZLxu7m9jp6SHh
RWSYyyKHYxlTR03+CdOQeh0vabcTsOSt7EvkSWMTTdFZ4y3YR+WcvmCX2E7S4knpyhiYci2p45KG
kwx0pqWOox297UecBZBBw/VrGfHHQUcwdw19+VqKIj9y9Gwv/vOr01Ijzgi1AVWj3r/VzsDkiEGV
c0REzBwvdBc4s/niQofgpHeoVukDRnmU8bBBl0IAcShNCJxt0RJlAWHDOGhE/9CMmwdBOtQPGBcS
+IshyYN9yJl9GM7yfOqpHSpXLMtrmdySHBpctgFcvAVLHLw7v7/c8C1RfLXpH54v/W5tPt9BzXyG
lYuzy/la//5uidKjw0/78yawQ58el3RD7Y5+7IC9KzsM57NdyH5P1AP75K7yGfvAS8EQIgN7NA2g
EcTR3mXhEYNAze1fcnZidsyTgR+RbRuuKKpZdBoZHdUtpG3GFs7oZjwiKHgbcRNyBgvcH5aMd0uW
iUIT8276Xsiryhr57v0MeG44mA7lSQ4sR06NGGvTpnzN8KShXZm/Zywl2R/WyfevKuNXn09lXVFe
4HnvV2W6Zp2PNCO9jgknGqnjVzrdK0HVaFWGg5xkXPz4/RP6z0+MWBuVHxgJPcaL3z2gHiPULAI3
dkJoxwq0WwXfbx/nUKeqXUdHz3/8Tz8QkS6gmwg7JlfqvatSDLmmk/H96rpB6/0hiAbzkY63/Eqh
VZ9+/1HvllgTRTHiVbB7HpucYhN/92C6EKGea9trlzGq3nGCUW9adcXN7z9GnR/wvy5hfI6HrJGs
JwUEhV3u759To7ko5jyvru1EmDceA9cOQh8gNeT6meoywy3pljki/7R25fxrS71tfoRytA5kh8P6
yk95QgQzFLwIoMKX33+9968n345ILFzBTMlC/I7vfoUgH8RWAw26TsaGLNKmTc7HruHcoqL5ssls
+8OC8G8fGLHVxor7+8/NftvgIDgMUqTT9Gv8Ywi6qDoQXZsXj/PEXIo+ugv/9Lr+y70OuMUhQSI0
c1lZ/n4PZFshIk4BnSOZLdZrrYdxBLQ3LX+42f9ycexTIW9nyOg4CN99TkqQFigfwqlptDIFRhXT
3DSQBrCjedV9tAA8/f3t+8c6FMVGcawFhXUuod7vj1tYeynWcXx4uSJ+RhX5V46k4ys+ADJh7fjU
MiA//OefSWkTsi/z4PyjNilnzrX4pu110fdEgDYW0ievM5RHLBwM43O5D/ugev79p/7LLTRcJhpH
HlX5j1uIAST3W0BM1zGD0JEtpFMlkS7L8ofP+bdbGBmWA2y6iGv/bz/7S+kbkpkTbCB4rrGCps9m
6CJ7FTA4Do+LQgIKJHCYP/3+0v65ysassiGuFVZbltt3i15RxKs2wDevjZ5Nxxh4nn+xRbdfSayh
Dv79h70vdg11BucHfsQoUNLw9v/9Xegxp1jPUQax1E7ESZbhXInXBm8/vXDAia4+ElPUrBf1Gtn1
NhJxnQFuQdRSwKEdZn/6Q5H3j8uP8YhhZlWUMOcn+d1Lg7MqoEFsPcRMtn7eEgk0hQWveOTI4NQf
Lv8fj1GMpcxXhl/ap4R4/4bmq79QjTh33WtG5OSXbOP1lkm86r//mf/xYvI51NQwQCNUs+b9RUkx
KcJLCXvXAKGOpp6Xo8ogTfvDAKad8eHzhBb74vcf+i+/ZKx9ef4NJXf5/YOEWY4AqDoPrkOmxOoi
/V/Ozqy3jRz725+ogNqXW0m2LNlJbCeOk9wUEjtd+77Xp38f+v9eRCxBBc0MOjPoBpoiizw8POe3
BIjibGPXBrEc+8gErczxzFp6xFQX3rzr8hYWN98/R8VoCuRA6sg8tommP8EAB+IF9SXLVsY5Ny2B
XCb/cZmdfFNHHvCyGfzjEdsXtdwaEYBlCkjd4GNDNXorAeDcaIRusKwQ4l3ehKezUtW2jZsYdQSt
Jf/bDKNa/vVB6zxOdRA+XP5gyxUEt4sWhgZTgEOgSivYlSg8wa11jxSIm/RYJ7Qt+iZNwmvTKnQ0
dc+i7OOQuPLMPp2TjUYVE9bsY4r5whfDofC4oYmIOUvU1Ss5o/h3neQ7jMXXYgkJaYiOS3NKCgfZ
GxxOjkaTYQMaWNqv0a7s5wKd4B9znau769fQsbhKeVwAH7KlufkoGPZZ4TtHoAApKJECmsgNkTOw
/4eBSOXEChI4TXkbBs2sKST+NrSDMg9uGCDDz5DW4f7qCemWeJLbFnc7oOrTj4XvLLQ5tTWOiVFz
KRgTbOUN4r3R/1c1PRE1/bcmuNzpXG9wliiZeaqoMJ0OBDFlbAvQjce0t5S/eH7REXKH0KSt39KY
vzyrM4OB7SdSOHwiQr00KyggFO41YpMWgzdM9QnTnCw1xv3c0G76XwYzOFlkRwaqF9KegIOcQsqz
zGNjlyEv6BAE697IfarRdNGT5O7y3M4cY5MZkT7bQJFoXJ0uZJh0bmVXNYGwGeOvhYt/zGaisR1c
Py2TD4ZyL6Re9CKkNQzKMkaqITWOw4wEzEYbkNjYgecHpDLnPmC6q6dFrmygqEptTBSPT6cFPDwT
GhbJ/dx7sOvj3MUFE2xutTLOma1hqyQ+pmVxjSxeSGaW03BFEfUeiIDocbdT9aSas/pm2PG0toZn
whN7wqA0QMnE0eWLOQASDm1zSO5J6eCxJoOJc5FLB/kYDZit3fk9gmzXr6NNvkHySlZpyymlmwDJ
cRTMj/K5oJ3UOLPV/9LzMp6fLg90bm6uQy0PzCOXspDw/fdCplCP6TQ9fqhZsw6LIiddqz67gnqR
baYeAstNGnp6u/KGPJNSUj0l6WBJ0Ylx5RBsDiH69OpQ3IcTqDZng+KOhroYFZIJOtXMEd2jmjEo
2KQiHgSsQMl/5ziiaF+A9IyfLy/C8jCitK6jw6eRvVvUUU8XAf7OiDRInN6X2qB9S0t3/t6CYv3v
fxiF0KLzfjZVyv+no8wRADqbHuB9kycZ5oHj7GwnzB7+XB5meTQQSLYdjRNo2ss7p6yrvvBrK7lv
PQRjt3DHXeh6PBDgUxjGyuv1zGCexwFU6eCrrKF+OqcsmzKqvqZ/LBwwaltIUO7vsJ0iPFNTExWi
a6fGunFj47gCS5LU/3S0ZhjQLkpy96iMkXtAy0D7r2kNyHEttER7ZbDlpiAqMy/R0bA499Lniqkw
j7CJJ3y3YPFv/blGbooOcr9yApdLKIqcFp+KEhbPDGkJQeqM2NLhgJBXZfEtjnX1OwEUwr/ZGl+v
XT8L9KAjGgWETToXp+un6HEHoq/ojxROZwyH+q6C3ZHMyUuIsc5a2DyzgDaJAoHT1dn1ckNCKbMM
IpvCaFM1N9vI88rXslW7aXf9rEze+AQR8ayQG11+RicTbYLhGDm59ieFTfh9qsrhXSf1+nt5qHNT
sgzwSJorBObl9l0OQWfWAL0dTfyHvjgmxjcbtQn8tafgMiqTyRlijI8auJz5eGpB4a7txiNyNOEh
qsvkDhUV5wvdZuOxhg92+z/MiwoGpSFx38jXDQJTRk5XeTzmE+oo29pXQihAShCuFFDlljKVBJ5J
NtxmjhSVIEdKR1BXj6F+YxEF0k5BV8WvWjX9AebWCwFEurAiPqkl+rtwvLqWUAYYowlEi8IKyi8O
LBH1xvLBXH2tUV/Gm6JGQ+C/ek6s9h25LHKbTQyU0P7bamWbhscuoUz43UPEptb2oNsoWl67cKIv
rlOV5OlCD1+6Pg2AaEjh2cXRhR5bg/TusgBmG7jdlZU7EyVcUQ+m7GHwypQPE15Z3YTIU3NsGm7o
Y5jnttnseL47ERQnqBpZvRL/zuxBBFZV/kPpR188aj0fVFYYlM3RDsMQr7F5j8MKYlnOXHjbZvZQ
ib+8lssBSemorusEJpWnpbQ36nYK3NkMZ6SFCrzJXNhLx8ygn7gPxjIApNGWysrDc7mqAtpACu64
tE9t+TyrZFRq6tfq0UC0Aby+l1X5Td2YAKEhV6XpSqRahg/xjKFwbrmiJyMPR+/CKSGVYLMy87gB
Xp1pL7XTYpZ49UrSD9FJrsj7TQAAp3Fen5E1iMupPKpuMAsHIij4N3CWce0Z6RL/tgBf+HeXxzyz
lOKFgZCOKJQRuE7HRAahD2DE58fR53/2tTHmDUhaRLoeUJkfzZtrh6O4QxKlozth0VaTD57N3tQ6
dT72ao7pyehjlqp5MBs2gBT0b1cPRh7O3QnUwFHJqk7nFkV1m7iQeY710EKcS/QIxjcaPhmyHGYD
Lvq64bheSDtE74zXjUdaejocaq09nCNEnCG0e92tCQ9PeDyVmGBHpJYro8nHTlxm/1cjBw2zLJUB
ISYpLT38jrW+KvZp0wPXR7A7DKpnvcw9I9+MmhJWKzn3cljd0Hh18EqkpYNt5+kkTYpYod5G+iHw
g7a9cey6m+9IWwPu8Rgc1ksMCrdZSVflA0h4oUDH0QM9IsAq0odEhABZl6mfoNGVNZKQVkP3vJ8V
IAGXP+GZgbjjWE1e96IRKp0GlU/LC8roD+Ako+COgnmTtzve+1ARV07CmYXEtIbEk4/HaPKcOuhl
DtyO7oCxrDn/8i3s3gfaruVQv0K8Dcx9iTlS8Xp5ggsQCJaYGpmQQ7mE/FWTu4BwwBU4ABAvfZSL
jOouwNIz+Atepw8qhJ3GGjMDKHZ5+8dGEbT+jbIB4oPY65bG/IrGbNvcAZGsol+jFQKU/uS5mlY/
ZyZUIZSKsNy+vfyD5fgkfi9hiWIcYV6QNE/3G1uQvAOG/KGAR36PphBipnOfPmdUip+vHgo3GWou
jAPmUk5yOG4E9mLwMbNusgMcPtXeI1DhQXtNJ89aSUGW359mNO8Uqjy8YRdN6a5DqqsdQN00U980
u6htzde87tBRQOoiz24L1MjzlQtGblUIGAPpG6dXtUjm5IcYbGlUV6zeOWSQQdvNjKb6duiT7M5G
6PFYz2F5Q9U4Wqlyenyif8vEYlRqPqQjHxFSLtFheKKh/pShlWzbCNMhFRxlyb5HCQPd4g5HXXQy
YJArJZYwtju/TDE07q9tkLXFSjb2kded/BTRECPW0iG2+K8covFoUVW8poYD3LTReQwROE2H2zAt
B6j5GVQWDwe3qcq+BkKg395lKip3ByT+cvTBi6DSxldKc6FxqyOHZr8ZcR/NGyiBFH1uFWVGIQh9
egWtzQqF2m8j0KnahpI4TuqXPBiN9rWHEm1+KWMfhC58DySCHyrM3n/WCDLpzxpNyOLT5V29WH12
Ge9T1VK5A9FcEiHvn9ZNUo+NOvJ+RLsEfGa79cHkdu90zup513BZownaWbjJqFBRilt6oqmBeXTc
B8F1m4/kF2gQ3WRSDSr4lBpPfwh8hqxKGqd/d8KONv3GaQJEQh+yXjNjBcFDullEILXPAuVWBaig
/bi8EFJsF+NTl6OYrxHN6J1JkaQLcf/IgNO8T2WTaF9nIOzD++SgYLHWeZSOmRiJXcafpItgHOX3
ehI3wJfKOH3PuIVdvBV8F67uVhXM5GEHvSj5BQ6dWt2OCD8aKxFTCiyMblrk4Q5/UYFfFCYGyDww
PSb7DYwCNjrg3wN8FNTMDJwvQNQT5yHNR3NeScmXczbB+tJ6EtASyv7SK0AIeWlWNHlvuYHfbrXP
88z2nluMMFxovWHhoblpVirOlRt1HEfjemQphSXCNokzm8uWWzYjylZzjsb+e9lM3qjs5qiLHJRv
I423z4jmgaPug9mqMzjRsI3q3bWbi9K5yBw8UiL6+9L0ncZFEtwdo/cYSe58YyKlxuOr58JcOUXS
fcjXtYBic4FrDkVCYNCnp2ji3mo6NbHfFI4PVqteZJq3dTSijpEjfVWtxO5zw4lypEYTgrMjNwb0
PKF1Gs3GW5xm4wh7DFZNskmiZu7xA1MTZy0DW+4jy+Yh6VjA14GGyY0Pa/ADb9SK8g1JuMh+Bfdv
xkeobopX4XyUBkizqmFU0slyElWNrruUxepSuaGaLFpJ3MpSjAjswUOISJ3eaBb0yQ26Cab3tyso
QHv4bSNgfA93s56ald1zZpWJSBbzNm2eD5jjncRoNYMvxKNiePOgzBSfphnd179YjkQ7+FBm0Kzs
oWWEsDXiAoh2qubgeqRZwnBLRy2rtLfJ9aJCOFyaVnEIoJLYP5JMTwqQl+3crFXHlrOkHUMWTwVT
57TIZwThNKjcRjO/OREN9lvx1Eb70wpbHZEBF8/py0fy3CxtylZcZRQZF3i3hqoRvIe5fYOcpFbf
on5OzGCn6EYEXBMNZDxm6YF6aBGtDLzcwjZaXSqa5sCTxdPl9Gv68BXDea4xR5ljz2tuaxTsq71L
LV+zbnoEB3DgSOF/JO+jyt9bObHLa84GIMZTlONKei+PHkwQ3/2oSd5jTFCyR1NNMhU9nhjm1OPl
Bf74YP9kU5wW0LGMITrlH1CU04n2I4w0s6n8N9fL8XPbK1UU1l+iWvNw0fPywGysTwHypfhZZHER
Oq+AsNUWIlJtqdYOwq+PNuXl3ySvvcCoiLghCAag1uQ9pqNPkSWKYf6polJNPjsIwKLrk5bp5Mc7
fw7qqt2gTdu48S4rc3O2rjzJoD6JIAAPXfa65sjPK9AkZHlQ0f9MXgJtb4O6WTX9UcAiDo+NBSH3
y+X5Lr4BEAWHlyowIJ7kHCtpsyEcaVnCRO53qyjQzSxEvbIhMrGUdVzllwps+D/0HTGeS7CcuQ8Q
wLI2TevhD3/5h4iX8T97QXfY8lz91HXO9ni6qc/SsLfxI86U/nM9q86TO6j6r7CztQfUqvRPVLD8
+xJS2EpeJ4UVMTIdLDJbzxNPdjmnD6pqbIDVja+0H7FV0gr7IbF5r+9cbI2KlbMtBRUGQ3PEpTYH
kMKhKSMtt1GrNBImv/6ZI+5YfvjAB9ij1BhMlO4G1uWMSTraj9mfy8srnWqWFrABr2AYIirkCDm9
se2JnexNyc+h0KJ2N1RuP/6HnZw6v18eSN5QjERHkJMD7JPez6IuUed1PMIFCn5CekI2auPMiKC/
JHZpOt/1rKonqLC4LMdPeoB7YrtpXe7IW/SjWuehwzpTK58v/yLpASP6u1CvkDAhnpFPy0caHyau
saZKf6BI60ywyusev9KoUcL02fSysdAOJn40s7lDE21yv9KrMBEJH9y5Da7r+fFTUE1ASM3hmtZN
ZOBPA54Zq1S3xwL9JKNAe8fGCPTVUGzrDd/A8rpCG08li74+VXwKHxYXsFSKCjGrdKo8TV5HDXGp
bSXksbCBbOqti1gAWpC9gizl5aU2DOkUMyinCDAjm43oLr+R9EElgOhm9opYVuXf17hm9NAvXYye
xi17PEPeM5tcVb0P4KnBYAblhWUPfk0mWhyBMmvil/ZFbGxbZXTDn97QhHD5+1qvlJ9z3PhWse16
rLW+RZ2OjNkt2pKK8z4g9zRaO+5IYtwnB5NazMNrbHtRdekQ9+isDQm21/7GLwSdjE2pI4M4bzPS
fqwjp9pQe5yhkY8Nwl8ojuqglfuos9Bur3FEqSo4TrY/pCvBQJdPpWiQiiIaVAiOJPW00/2ASraP
/mtlfJ8MVdHUR1RyG8y9bWjttfE4RJmKcB9CUwCvnK4t+nhTlUHdtfeOnrc/YYK6LKteVXEvDDtG
dMiOZQLbt3zQlSnKy68OgodhjUJoh4zLnk6WMx0RH8zqfMtnnIfPqt0SiDYUiu3hVTUbvdn5vVFN
Hc/rDmPUtebwIjwQ+8Bfil40R2EJ6vcT1QNTO1gvqCWMjrsvvVZ35w000siANduhlXTHUU6QOUtH
XByMp7jRq0HZV12RovY6h1Qg15oYclSmUALT1QHjA1adoqoUlT1ORDNWnv1SI7WXqNu8TcriiMwt
RaYdGXtboE2ERsV1rwXSKxaAK5fiCn8uCHU0m+tMx7noWS30vjmgvcj9tMH2SkEHuIOrFt73uacZ
/Uo5XLrxiECqplNMIcXjkbRo+5q1Y82N0ZW48CAujXgyxVdk5KB6FUjO3V6OCWcHE6V+12VgQ34s
pKFm4YUTlV8Rc0EIrO9qpNLKNDSHo5HB0tpdPxwae1TEifVLTGkYBzUK3WH+tdZD/yUyTP0NFo3x
LaSJvLaZpW3DdARRmouOJBZhP/nZhSW33VXx7D8bIzCxTej66feWoI7Nch1+4RWDUPW1s4ObTdsG
KQTy/AWvqyNO6JHme8+ZMoUHinVgbUheVHeblXawRhk5Nz/IXHw1A2OQxQsoHuCXC7G853ZGY3ej
8KMe9cbk5poKnbJn4+Ur2cO5ESkzgrhTAbUuYIttaeVk94rybBSD/iO30AQ/tNgzhPvOFE93GyfG
lQx4uT8588AfAD3DaV0UDDL8wDDbHs3nriyhNXVDUX8vglF/0hLHXDnw0utCbBiOKzk+uB9gjHL2
N+XoEVit7jxz+aS3RdI33xz+b4+N8GAfXKRhbiBzKSu38rlRaV9yAtmvVCfEov9Twe3cRh9TrbOf
69BFuiDMUfJHI8X9gpF59gl3eaVBXaE0r15Y+MjAWajao4yzkBHQEc/Bj6uYnxssK46oazgt3moa
hQKkJsKVd9ty4zAYbUXIbqK+JUP5oqr0zQbTAjpJlfnk50Xx1RaW96GG9t6EQcjK2/XMeGSVlAdU
3mhcjtKapiVolSrwp+duqL1DyLP0RsdW+HeYC81CdErd22tPvkjfyVCBo3Ik5UKaGle217ez8Ry2
g9scNLKT/wJYAbi1OZG1JiJwZnqORZhxSOfB7sij4VcZOmZYGM/oSMyHKq2bV+RJvTscXLUb3I7i
lcbKcouSLwoulbgIwQpJBawi457q6tB4VjE//jlU1bSb0PJ5iCHCfUHuNMBrNCtWTqOUfXEaYRKZ
VDtEAcJagJIs/K/yuXesZwdjdO3W1SivbcCd587K5pTeth8D8figvEvRlbe2+CH/HECk71J0oQfr
mVbt9FgDstqXYxF/Viwv/AyhKMPG2o2OPjYKK9v0/Mh0Yeh7A1yTAWWaEuDqhObns9FoGT6CWdn/
CHwjvG/oTP3Skl7/oqHFc6vVZrYSdRZDgyzmVY2jA20T3jzSCeln4LUNzkdPZpt07bfSIF29mYc5
18M7x/EK9BDmDJbXrRoYdVLfJGlPc37lRyw+MWEWnBah76MqLCd2ozHV6pTP01PrObF+MFKQibOQ
JNAQMLp8QF3pnQmHAK61+My8NeGyy4+7YbLQu/Cy+glvTpgUrz06osVd0lnIndMdG/DNSTwog3tM
KPLid0l7HhfcAr27uN9gPTCjMKkmmHJs0CexdSp+6oQa+EOQ1lOEZi9GUVgSN7OSFa+Kmag2VbF8
8nwNtYcBbhly2hhxzPdBKhwEdvUUe8MBQ3HkAXF7CtwO11StnA2c42t7Bmilk2miWVmWHMxNlma9
b2xdNFDGZAvXNzFvvLJpcYrucdLqTa5/JbGOnTMZ8Se7xbe+wqYpqYdfkYez0FH3q8q5qSYvVMpN
4YOSQS8BRfj8IWktoXs7BLwvik1ahwAp+TUImzZuFCRYveDmE30LUoCAnAxTT81u76ZFoXb7CXQ4
hl16oypYTHjK9NP2MhTyXdT4HwukjtwBDUUAJe/dWAujWdUPPes97Ptq/Gwb9GfrrVq0QPUxLEUL
CBuksmvSly7XfBcLPDPPG4S4Kju6U5pQC+56p9bIiSMfD4xx6/uqgdthF8f5J33qkSdAcg2VX3sG
JK875Rs4RiErh6oLjlkG5oVYYr83aDlnP5XMDiNqh9oA/naXo8kXNBs+pZId67Js+jev0X29wYuj
b0ILeYAYbfCvfOPUj3aX9+Yix3EEBIItSduH97nMZPASpML1ZrAeS2yjILC32O7gT9R8R0O8ubty
LHiMPCxgdREwgV6IuPBPsEu9aqSA6udPqF6jqeyXjnJA3GzA5U9HjXmFFreYGaBSuko8ngnj5HDS
xTFpHZYQjpk+sZmRpYgSA0+jDgq1f8jo/6/cGItrEWUDwXKhx0Iutcikhqiys8wJ+i9j0YXaz1RY
qO1G/ob718M9N/tap+D6Xi8v6HJQ4igEVtJGwZaTY3jmIZVpmZXyiK/H+EkBkXbXIcH4gtx/hBK0
n2RroXuxqA4SI/+HIjTgAcqRDFm1oECQLHjyTJ6+0efZUHSslyIb2v3wOW5tepOX57gcUXTUeYLT
9iAJkBNjG+FCGq4WnmKI3X7Vy1p9AZipPJRuoP65PNQi1eB9jwQUaSkFfi5FaccUtV+peCvZj1kf
OY8pNeqdrWZ40SI0jzN6mb97qq+vFOOW86OprpMNU1WhcSbfQwNArMxpeuuxx8zGfacNjYMjpP8Z
ceExARLSXX/iIToCbtVFhYGaxukp1MfBiAcrUR+TLsi/aXbd0EVPqRJjdoA6dPp27aKKvj1VFIuy
tqDDnw7XK4mjBgXCOFNeab9CZMNu83rOborIhg1boH9olc3apll+SVFCRwWEmqN48UsZRjJSNsTT
VX+ccL5EztRx3kdc5F9iZzBvE5U0GSfjMVl51izyGipEEBNJGQFIsLxSzS5OHKT+vN54DALH+tPB
EP9M2djcEgaGCSG6Ysg2TdHNv0tfV1awOGfGBmyrk8zRpgcHI31VzwwH20pm7bHIDe+rjhVWvhl8
K36hGoJ0ZuX4d1o2Zjsv6fKVDbXIpGho89SB+wlh3FxEod6Oqedjh/yIaHv0TVMDz9jiTIxhwJU7
CeykgPdSJXRIzeVohww4th22Mj/iXhj+GSAzvSLSRsFeExLNm7gv7fuyTM2vl4ddHFAxLJ0glVuL
16NcLXcb0jSD4sOjiaDs9yauS1It3+xeoBnpvy6PtfiKrqh/cia5QMCSyUVyJ9PLFNHt6TH17Og/
F/wt8qpOX913XeA/hEntvSJq6X3GzFy/uzz04i4R5AsQJtyWKMws6ke8vXoLvn//KPgg7naY8v4Q
omT2MrrCiyJ2wjWK8pmFBQkh5PYEF2jREcApsjNwn+8f0ZFH+Vu3q7TboH7fvI/iMrk8vTMrSxmO
u1nngBDipTDk13mG8KjdPZL8Oj/nMTL/1nWv/UGnMSMBHYzxP4o6ycFHhPXamqpgOvG88+gligWW
jqbte7gS5aQ92MHrCPLOtdfCWPaMbkAWOnVWG6bywtLHYwfRSLSoq3I2xYH9J89qcr+O5qQxH62Y
K3yD1CYgeHVM+vzGRN403V9e2sVwIHjIQnjQcXvB05CGg9KFC+tsqY9d3DWoFIf2z9EYJ0zRcEu+
PJS8SSlsgrqgdUgSwpNKrlfZkW+UE1o1jzlNtCeEjmJvG0wd8rdWOgSPeNrW3krU0TRW65/2s1DR
Uyk/MDPKOhTLpKiutkkzT7BeHmd/qnzvBpxbqIdbp6lm46/v4pWsbXBDSzFHQ1tLnX38g4oRK59+
CpT2t2PHnRluOwN/+LUqs7Ty1M2BA4pKDD0iSiPyVR7YcTq5nZYdFSO1sEUFV11vyDIGDxUfG1vx
y6svBXrkZQASiUIM/UmauPJK8FG1wDWy4Ej5Oso/2hDTHsOYWV/J+c4MJLAHoiBCXrSYV9ZRCbVL
NTjSMMY9vLRKS7l3WrgBu8szkheQGYmg4KKLKWxy5OQknJXcxGPTO+C4SkPLaxv9abTKLNmYSqW+
XjsYsGDkqqCNg29ZkMaHJhlnyC/qoSaJfsYepQiPDow/9XYixfVX1nA5NTrKjCKK14QDOerMmu5b
GfHoELegQ5/TyG+VH7YDavJx9JV2WqsLnhlPUFQop6CCKc7nadCBvsQZwbfjQFUhttGjJiNJ/5pt
N1lIstetX6/h+TQpy2M/UhiE+gZEhX4ApTppSFxJklbzykPUqJh7bMDHeMNtWyD3+BRgBh2aGx9x
duoaSZe2XbOZdbWNf6ETLRTILXfCsAS36g6tGayRXEwitNEMm4NPGzux99CJYLxjRpmmv/WKf9PK
lSQFM34+MDQBvaC9yDtVfm7keT9lfVKlh6ZVGIi601zfoFmspXcl+MxqM6h2bqzseOkeFIMCwqDV
QJ+I4o18N7SN6fQWNrqHrsDfJNsZ5jR7XzHatRCr1P1h+lQb9uS80q3Ps29YRyfRsPITljuFLUk0
5SfA4Fic7jJrR5VufXdI/RnZcTcB2rWJQhW36WAyR2flzjgzY5p9REohLuDy6U53CfIxmlI1znjA
tzm57UsVIygi5B0eANZnrY3u1DR5cIhiK/UH8e/9594QKw1iF4Ark6TNIaerIbgVy4z87lAENX7o
epql2s00qvWwckMtBoJZAH2bTpw48QBITifYxW49jQpGlB64jsd8MitkrCFwTf/DOB81FZt9Q/VU
OuEoyGH1iLfBQcFzsd9SUozRYcDk4u5ynFycC7Fc4qVIHsqyyYWbgXw7jftuPGAxYe+NpnHfpiaw
v1d4kTzVRdOsxOXl+rGAAL0o84tAsqjBq3Npaa1WH3j96j+01Jm7ba+tczAX+559ICr9YiRKGnK4
6lPV83H0rA9xUxvlhhxee4yrxGl2/Uh+uru8iudG442kAhjlMYE+wumuGLipk6EK6wOWltipjJaV
Okfa3d28o768ygVZxGImB0xBYIt4by+e+XTyfb9BevaAHH5AJkjjeOOiJ2Nt9CYvnrLEFxanHSKy
18+TlFq8B8llEdOW5gls3EX30c8O7jhUHZ55nRveIh6lv6ANkK6p2WiGfKppsAnJNyp91DIXZAAz
nUIFMc70kKlNCPq1pDWRVrcT1J/eOuS4e3vfQoSj8l/OAICp3RZZ4CQpNeGmsPtd0tiFg0EhT4KS
0n5j+/Uh8vwhWAl6yzOE5DY1T/Fc5kUpNz3psOInpBrZAWBUDjkbP+bwjspBrf/H0xHpw1o3/XKl
BnFmUMay2W8CKEOP8HTL6SH0p8SF1cQSDcHWRFL9K2+GMcL9qsB5ws6zvlkJSmfG5H0uwKEfmDa5
5jL0JX4ClovXKe6iqr1z+sRBVFrB1wcR/tQGr3dj1WY3r70Lzpwvrm9OM6VlD3iDNFkEGZIJdH11
UIwq/OWiOvQQp232hKmlc+1NAhqIEigwXCCwZKzSC6Rn07fmmNWHgRIpni/ukGrYlsEAy4qVt+oy
Fuq0yslRLUQtlpcWTxSAcXZBiRyvhj9tGXvPk6lOK4Wy5Udjj7DbhFCTINtLE8IvxhlEn+yA03zy
bFSd90VoOt7qhW3cJ72xKhOznBaDUb8RFXqaAvLOrEO/86tSdw+qPqe/7Q6L+u04oxi18kJabgqD
30mEYBSirlzMNYuh7s3J9A5GVoa/MseYHkAKglHxIrx2bi5H+DOTEjrz4olPZWEJGDbKyPLwQzyU
ShXfO5UZ/oK0la7cjsspmSCDBYsYpB9YJqlw0odxFUPWtg9YgiSWaMj5Pcot6OXhUVG3/dXhnBcm
cxFEWYp9ctYU6GY5anPjHHKYQOaDQzExzHeK5bf9XV5Eo5WvBBCpN8uDjC+GAzLQEP6EzXgatLBy
CXltxvYd0lbRFsil/dwPbfdrwLx9I4Dh+7oRocSzih+tFowrB26xvGJ4/iKdoqe7AAAAWAwpvM32
XZK6/m3VaGm2Ub3G3XmFkV1XyfyYKvkvqRWICqYrHTs6x0qWQCa703CnBdXf8zKjHVDczEoRrcxL
hL+T7JdvSC4ArByQD9w9aVnnMOhbHQzfXaDjzlNllaXeQv4u1btgKDvsPgOlDzeKxf10ayWdNq/c
RWfGF9A7wX9GnJAu4OlnTSe7phRY63dlOE7fof1Scj+wzipPn0kjI7oJXKuvXgz0FOoW+5d0Tlda
gotPS8wmS6ByCrLbXMDdnQRXHF6v451eaol/W1s43h+nxAJWtTHL3h9eLseDRVT9kPhiqeEQCEau
+Of/lP0cPmhnW0G/j+1gfvTNJLjrAjPfQZ3vIF87/XXIHEDcUOm4kyibcD3xuDodL8lbnH2GqNtb
fejvO7ICcr2yvAnQyN5SUNUw9CvHm8uT1M7Mko/KxiKl5ezKGyty8WKKfbvdp5b225m1wcCju3lO
0Jw84lyj3Uat63yKNPu7qrXFMw3K/qC13DBJ3uTmrrfVao9gzl8j1uofThJMt5d/4GLj0cajSkmf
W2iJLqq9QL+qZNKjZj/6uQNyLySsJJsgzrtS3ypd1hv1bhg0tXu1UsWed86kDuba1jv3I+gkmDAd
gaEuOlGBUvEbc6XezyN+3+NkPnQ6onm6Mfo3Rmu4W3OsnO9FZhorn2ex55k9fTegD0ikC1ms0z3h
4VSWe1na7DMFZvAYm/1tpA9vwTwXKxnu4sHBSGJuRDIkDhZyL/i4IHFqNfW+QNoLc3l93uNx63zT
sIw27kp3dJ0b1Cgq5+7y913sP7GsCGjSr4CqsXhtB5GO1ByWMoc5DTQzBXVOHekRV9bJHYBPQBAr
N8HAl1njny2WloE9YJP4DAD/XlT1exfzQa+M4wMeYIBVtAaENnHENu6qUFVXUs6PR+9J/KaqjHoE
8xQCPgumodu6aaUEmAF7Whps2zDDc4Bm+H7QwveKuvYm8hr1BqPjcpPP8UNqeW9enf/EVTS777Ve
2Ux4kqxc1bILAngxIYdNQUWQL+HySrvLHIa+ghgcP+IOZY+/QXA2LVJ/A2J6wQYBQHyDcVPHjexA
SaThJo26kP795Khxcw/ZFfLaFtqrb32lW1q/XN4Yy19H2sfJBwpoAVehTH669+EzdyB9QvWL7U8K
6tm9tsXQij/C2frpe0Xcb5vBzfCvNQdkVutCK4+NOWVfKECXP7qG/tdKhXHxk0hF2Wl0eElUziTa
bYXHC3ej+zD4WuXVu76CIOvuQmE3FO28bjRLNJy7egrvyqr3U/8zdOEgsTeaX5fNF1/X+9SlNmdE
g3qrjtR11ZWAIcdzoVgtwPisHIUDvqqUlIQwcCBYGMkn39exJ/5eahoihHcKpENv56CrEPU3ilrT
aNlkbR958XZK2vyvbo6e8R1TtGn4HAbh1P7nAwM3blO08PA2L9BhMKMtFUin+UzLglbJymaUsm9+
N0gmweWmlkookFu1jVaV5kxp4wH0XajtLa2urD3AkXRlW0nHnnE84VvEfUKwQd5eWh8SlxaXNKV5
KDM3TTdNl3fbslSC344TtisfQ7o2PsZyiG4W3SQB7Jd2cDYQvWH/tSAmrKF8KCc3w+7a7miOfXJp
V4yfHWv043A7GVWq/ph7F+vblbh+Zr5AmTnmpI4WgG3pjGdaGdE4zKoHJBXCz55b4MaJ12Qtnh5O
t4a/XYzGt/NonXkgtUn/5d0XtwOaDU3YP9hB5/vxtsax0DvYptIVNtDIrPJX8tLlgHRLyZaQ9RQg
I/mF6ORu1+S4kT3UQ6+/6TMuuTehoWU/a6f29WvXEkiaQ8DDzw7GOPTS04hkzV7olLZXPVCP7INN
RxnmD9YF0e8EH541sb7lzHhXkNCqLm/RZcYfW7o/l7Wh3VOkNp6LeFZfMGZtn2l/6t8vh9ozQwle
BhhtIaqw+GqAwKKwMTvjvu8j/5tXui7alH6QfrbnQVt5NH0csH9uQnB94M6oMQF8o1m4wBIhhlxM
cdPO9/6kYV63gXEfm9qm9qyo+9nkoaq/8K6x2k+Ra1fVa19C/h42CVpYCVolcda69zg7Yry7LQgl
48vgZFpa049vwZZuIFTn5mvBgtbGXW93TZnfon2PCNA2CYqhsHa5gzcyuh/d3GuH2FWM7ErlPGYI
wfujo07nbsk99dsmdMxBNe9NUotoayUtIqaBVuN82yBW1q5EzuXX42UvHHQEjYfVlU44nKlktsd+
vncTqytBL3v9DwrFUNqTKgjWdLPPjSZ4rnSccEZZMOncUQPaq/bTvZa1GhdDUHVvABYwPeOFX6+V
I6VqgtgsdNY/chPaP4jKnZ442wlzT2S9992sJr8TC5UcY45+V01bbuKg6D5lgx7dG4mNH7qarNUy
pNz0Y3Sog0IeQvAW5eBixl7VYXY/slVr09/Q+MWZpVKdrwbu0OoGmpS1EmEWtyBavuTDaBKKgiFH
/3S+Yw+Krse5476K9enHOFuAaZCxX1PpO/MRAbd9gGjEZpW3DB6VeLMFU3tf2K39wi1V/zRigwJC
HaPAu7I/P64Y6cSzlDwpyEfo4snVQtoGnvv/ODuv5rax9E9/lam+xyxy2PrPXADMpKhsy75B2ZaM
g5zjp98HHO90i+wS1ztTxWoGGQR48J43/EIRJs1eVhMZE528y4cl1nZ+vZWRpsNCXtcyY61Yvs54
RW3SZpVWqdWkXiaFmEsufjfakemyWTgAl2AVnmcAZmeYPmW9vM+cMu68ykGiB0voLHNFVCRXypvL
K60j3MK9QshDyeX8B81jy8bXehr3mLXNpGLFRpa06ZP0IQdf2F651JdHQysQWgSuRfzvAhHeG4KO
M16u+65QErzJEnPE3L1p25XqR3SGPr6QZyXjKc5ZCHgwgyOOX8y+rd5Qx1KExDkDg8oUP27NE7nt
LM0AZpZP0L2fqlx9/fiof3OOiGbNgBnw6PPg/f0t0rP/xnUoK/vBibU3ZJWD3DXbwnrw24GS8fcP
hmwK+EiLIvFCzAG3BZ/IG8gYE0jyJ/zbjdRjWlfvsP+Ir1me/s2ZzQN89EGQEQCKcZZeBAVaa2kB
cXDqIp3VqJX4BBhOjUNkJV2DYV5GmpncOgsk0N0igzqLNBOk5FKNB/Og0HQ2vMEUcn3sRjMwr7S1
/hNN3t3/BDTACUDAydDIDuev8pdGWh5MECOdXDngBVNo32ffPONB1lPbmCiMkoDqFiW+1MJPVnSF
9oa2gC0tOfNs/JpNva0Lt7WHSRFuZBtVu0TLjxGzq4kRsVZvgI9gfWVIEfafGJnV+mdqbdt2fREk
GmwbvDebrVlADQvdYRJDz0Hjdoy/R5FmmdipdzQ8X9IK3u3OMaqo/kKDx8TWPkkrJjdrnKOnNnHt
oOsq22sUPRhztygsa8SLvuuRIHSrGuMUyaXHZrVbI7ZZlG4TdqSmbmmLsYqXZRSX5rgky5IbfxNr
SRJi3KjUSB8t7NZHB9wbB/S1cSOfZL1okU3oE4kifCyj4ZF5WyonruSPddlv1LoKK+HiRD6IYwJU
R0DpYoHo8mJMT/VM6QdadB8WQaO/RuhBDMLFoRL17ps+oW+Liy+r2lDdiM4DyigSvBgRLnqgOS2m
NmSJfuI5PRox6SIXRjR+o3FBxwn8qpoOoycMi+nstpLssn8KzVQtUw8fki63F+XUIoWxrWt79P0t
i4pZygJ139TIln2bQb9ZIQ4ains9gH+V7dJBDaIHsxxk55AqdttZx6RE807zNIRke9VTDazWMWwv
cVR+0po6x/G7UHLkinzGxe3zoDnV+CWUa2grnhU1yFrQSillvMJhiYD4hbTNElNWMZlCKj9nuLvq
kIOGsOvMZWTH0/QptSmQBs8UiaX0y0kfgixcjaYkJT+bzB97eWFXfV0cJnmyctXzjVFtV1aMqtmb
n0VyBouCS3JXOs4Ah6uITaZTG91qcv8JaY5UX2ACOxrf5sZQfIf8W8bcx3EkWDterlnCllkXLb5M
C7VRcAjzGwEL3M0cYeY5az6QMDteBlag6ZXrWPQig5UIEeiyFox2krD37Lint/bym6FvBr+Q/Jiz
SaOKbNT7uzaT5GgMk6o6NHbn0PopQ+OOJhluglVhXOt9n4vd0ouboWfz3I0ev3OhhWUJS6YsCKNj
K4eDiA9FNmJ6mchRUyzRnkToZ4ktRWv1bhiSNm2DmkJs3EOe6eFYj7BJutuyx7FLXVZmM0iqO0Va
IVrPNIbYTL0wj8P82sz6PD+kg0ADAYoA4wHwAecde5N4bYHEK/c+Tjn+psjDMN5Mmawl+0SOlTU1
eZ5f2XQv4vbMhgAIxTCEnf6if9GrQZEwRasOJhIqoRfEVUADqg6ra8nv5YGAtNEUJg8lU7pozPaT
ldKYm8Ijomx67xXGGKhrow0wHfp4oZ1fxbkNy7Rw7k6glnGBrFRbycdY1pFuOpRsEEqUmsLvLc+a
J3mJFxjVWH1VRTwry3x84HOvhFkaZdbAmuFzTFMuKidlxgmOstPdoBCvJC/Me7TkvuhSjdwpK1Ot
/0p8rxvDbUVpGQkGiHZqq4uyi/DA3fFh7ka3jJzRKLws1zNrVWph7DdumyaStkJQM+xbT0kgOYBp
Thsz+o6Sbm1PS2kcQln77CRmHZa/eT1pmTIiA8SJ3SB30zlSKamykKFJIfZpochvllo7L6KS+9si
TCPZVVNEEq+M6S/uXg45k2ToOs7iKhf1hOED97Q1398ZtNXVp0HU4puR6Gxgti8wexax3Uxu4isy
/tAJph47CHX2bY3qnrwRozJ8MTKzMtaJWWkj7n40b90+1aOfH//gF/041N4Zr4Fl54uqMKjehzS2
RRDu+VTdJLYQyU92/EqtFo2aF+GhoJut+iiLoJ9FjJ9CNbpJaqeUrqRDp6LxXTbEQIeGHJkXAD8K
vbP8FSsfkGNxbRyxyM7S+MdoTVCS951RF84t7tGOJi3bsmy6ZEddnfbbLpahvHoqJuN5t8j7IQkC
twjK1LjN5UaLqgNgjFCONwnKTFP0M0JiqWsWUxwyonPTvJWmhz5vqqIjnuZVZa2xRlCsu6av/KG7
KwInGMa100pB0npVzPPPQ2/STHmxjNoyrqmpn1cNwAKAdFgI8TB3vDx/o9PDWiuLap2FKLlUk9Ec
KymUj7Mu7TZGMGvZ0lO/Uleb80/716s+H5WCAUcZsvlLg4FujEVRp0W5nvSKHkk1FLsiHSfuVMVc
mvGU3E5CkDRMflbvJltEd7Qdxj2VceWOPTSTkhHoo9oEbw372E5PAWQJLaufVEdk60APrU8lufYS
g9ryc4IZ4Vbt5PA1qPVobTVh6jmJaL+roCNyNx+C4SHqy3w7BXLzbJCgrGrAXusWNvmdoiTZz4RB
AllKM/T34L2dG2zYnUMSMgpc+XJcfRomNJzM3Ai+oDvF7tb7tu7RKDCWOXNry00RUdzKrdbdJaUv
Lf3EajxUHoyljEB+5oWsq6UP0u7V6OroXpv85uiP7bBPfOuRSf/wammNdQXC8L68mSdN4F0ocPjx
mbpd7JZy3A9F7lT1MctTaRhdtSv7cPDksjDDp1qJB/XHx7f7+wMyvSfAs9bo2M4F6gVmwYnMorbN
OrgpiiEquGcUrdK+SQ12K59Tm/HGtfHQeXyZVWfocRio3534FvNO95dCp02yDMXkerzx66gNXwyr
9CP7SypZg6geJTWN9VVpUHhZ96Ue0aEI3TrMWZMWfj0Wrpxql+nwjrvY8cUOBk5d9x6aDkMdLtDw
B0aPfA1d6bL1EkY4Vn6A9GRU8Z0ljX2UXpvIvD+b0+81K8rMsHYcui+gNKbdMASu7PLoS5qKeydG
6cpTqLUj+bOQrLoxVw5KltrdgMxB3mwCqo/p+8c/4XluAD0JQ3jm/pwWReR56RgmGa5MU1rt8zDr
rS9aaenbJqFFdIDGUxbLjH7xw8eHPM975kPStKU6RnafWdrZJtHF7QQQIyz3DvbdWu1RurVm5tkt
XNu7jw91eXZkcXQV6GNAErzAXmB6hqJ8qJX7tJQFaTzd2q3egCpdVkWu7lK82K5NFS7PDqQ0/ixz
O+NvUp4xY6MoO3pxTuBXqYvKqFp6LdoNrx+f2jmwF2kODoRZKoQbKvULnvmgyIUIG7neY7mUypva
RNB8lxYp47YRE5LPeo+lhuuESX9Hw8+pXSWXAyzECc3SAgv1tluVFSeyQsrRv/LlzregOW+nf83X
m0mhF+lKAKU2sVO52Ze5WjpLbNPs26GjTaAPRptvpqIPiZFyL+wrGed5RKKhwKpihdHUnkF+ZwGC
+jau0NEY9pOwFMjUDh2QKVe6dafndHo//gnOe+eg4GyOwWSHURVp7lmiIVISREZU1s7ynSq/16HS
SQMSdAzNFTfQirpMXDWg2eF4YHyNpFzwlUO99TQNkPPvdtJY6TOAk9kg3wchxnlh/iU22voY4wCJ
zldpY7agu0iTdREKKbGt9oNLFU275MoFOL/ac/98tqsDbUl9eKEwnPTgEBODTD0rq4YhdjuFjl25
uh3aTur5o+30weLja/43h5wN5eCJcTtfAmN7rQTGUWjWLjDG1hQeko/I2HhxRHuiI4YMGMhcSb7P
f2aSKcqYOWKdmrDn7expbDJE/5x4r2md3Kw61R5714wZUHjwLIPRk+3aSA9jn0XKIlLrwfRUSwp/
T291LoTZbBkvA1NiFzyPmrC6adQj3byr+jKI7jrwuuIOqSO5cZCj4az7K6d9HjtJ6IiaoB24gRkM
nfcvZ0elMLDScq1CZ1xbRfY8FZN1g5+Sv5oyoW8+/mHPcBWzXTygUmSEAYAALL3AodkjpKcJUN7a
qPpPNVorb1DjaUwmmRO6KsHre5goWLnmvXmIhgqJ4SjUQjSWGSu5A+2+rZOABHedUUnXhZpO4cJs
tPSapcT71cDXnMcMfFFKdgLvZfEXJ0Poh6q6lixwW6seDajnWHKqQ0oSEi4UK9YeplQkt6OwdWZ4
wlx9fKHe/y6zQQ4/yzwwYxXQpD8vb0wx5DV9vmmDc5E0uihr+9qtjDbUAIhNnxBddGWzCsNrolDv
Y/p8XIDOcPC480j1L272OkDaw699FcWrVvosp5pzhLBBG033y3xBn3HblnW+/Phkz672DJzUgbgy
MqeoI888C2pq01Qm3pvWRhOWuXFEXr0h4ljdaHbNbCsq89GVC5NVaTFvckc5Vq/JVF6cNpwU+tPg
klicbOpnO4oh9eNQhYWzscJIWw7g/zsPDofv9k2Cj5ppxU+2mUXXMt33cQ7BGiQ/gUHNLqeoRzBO
ex/Nm2gKEj3TpG3YtYpFWEEJQJXKct2hBLXFBtX+pOA4qbiiGMV9I9hPBf24F3tS1Xv0/LPvcJBb
2ndWvkN8yn78+Hc5X4R8PRxGgNFCBQWcfY5WBkePaUBnBDt1qu0H08nNl6iUIolBkYN5tVz2zu9N
4bkiM8tjBjKCoQBIcd4uNVpzxDhXj3eVbjCIyLqmduOkqb/3aVpf61ydkeh/HY1gREOD9iwqCO+v
v5QqOEIZWrwrQtnET4SWCvZUbTE9SMIZNlGHEhgTuCFe+k4ZJK5Stf6thPFL6QkzQ5b54+t9fh+Q
681oeACks4ED6knvv07XKZqUNW18NOHtdE9G55gbQuDYbHrkNhIQOT0diTgD1ugytecLAbCznj7+
Eue3AstwdgkFe4PrO5nG2ZfQATt0gRMOG9FoiRqtfCDWn5Be0xigWejklPsCW8EmRHGM7fTKFZjv
9D/7CxRLHJOqj0YiIKRLO5Ka7leOTcWwieOqrr00ZjCDtpsQV+68s+PMy2vGQZDWkd3RUzuLOLHV
5i0Co9Mh10cUYbSB2WRsZ8zGPr6YF8ehQtBJm1T2WTLl87hipqGOa1/UH1oGZ/bRzgakVl0WPupZ
i48PdRZLaAVQp8/XjNSBXuz5oaxJzQ2BKPZharCPc/tEr18N3zcGl6EWXPLfOhr63/KsVczXBCx2
iTOELC1Bb6vzW1sbLfNRS3H5sj27TkW+HVmtyTVa/dmypNWhGbPuNB1HZroXOX8AIyXUrFHcTV1u
IJkE8mJqvDLAK++lBV5SaUsnRilhcvtiCuJrOgJnoZDDk1Rz5BmYNyslnFUBQ8JsJMKk9y7NB4SL
EvLlDdADpXnyDb1CiUaC7Nle80c96x1wVMxRyQP4XVlEF70DpwkLC3lv9W5sFEQ+XNBIQV6tHHyW
NByEUSSUfG+cTCPPN7N6nbgdbXig11bx5bWHyQrfygDczMo8j0ukJ746Y8jvmiRXZ0kcO7CX6A6W
HajXqWYQmuhxuFQDp2vXH6+zsxtovgIYIbD1sFOSLp4fmh52GsZghe4CKZe7BbOAgDjY1tfo+H9z
irQqZgTkjJq9qGULWrU1w2vnjh05f+IjEBqTwWw6l2ZSsax83YFVa4TWb3EOqTVUYAqEWrjeTG8u
ttgK+9QJ6Wj7roOjILuxkxX7GvUhsdZzDXGAQiqU37x1T4ekY0xTi/Pkdnq/yzSiHYQSO/bd1EqK
5gahiJWthab6qvdz89pQ4+LCUs3QuJgp5jMS67zA4M28k/o6vWfWnVXHKk4MKV8F09BkSE0mXVje
y1Wqlf06LuMS0b6P18/FHUQZOSNcZo2cv4FJ9lz9slcV504LtHotoawivFQbG2+Kma0v/CAz2lVT
6kuok/73/49jM/PFW5Xb+IJZn9VGK6H2wbEVZdjqSqa/OrgMkw3KL1amW58SEvq1PMXjFTTvGU2C
3xYND1pi8wR4hmhdlJFlaxSUSfpDkgbVzmhDG3BPr1n0xgzNs3LNWMGtE9umjHLPiRxzl06TOI65
TYswkqE5Siipu1ZQDVfu5/PlcPpm8JDAcs/6guf3sxnhwlgXufEQ6P64kmPjeyIH8k0DJ+82Dn3J
TRgphVcWwXnw5qCUm7QGZbom8oVERKQWnaFNmvEQWaV4Dnq0UxnXNtsQudPF6GvOFZqK/l6cac7l
accx6yePpZi6qKKSGpNDkQXRsxo2NbqJTcdueptKhjPeUhS0/g+jlLJwEzlSYi7ysGhQJIhYppIX
RoOeLH2UJZRlWQ2q7PU+HYGFUw1tsDadyqjXjFYrNCgMWYol082UPpNXYeLjShGlgzIudblj/EFy
2IqmcdVa0DPMK10JPKWgeN6g+ivkrdEn2LBC/5ebXRGFEIF7IGrj4+TjUnXQ+yLbtTYY45UNn0Zz
UyfvstA1A78LD4MoRRQtW5AhkPmFCPNli/1h0i4KJQrbt49vpDPoI0iZWRKSDIeZ0IzqPNf3rIPK
KoOqwPejD41vFdQM11bap4ZktNWrXVtK9yysYGGW3UPlS79VBs1Hn7PRuVRj1oi41dnen3UGV3sq
QXSijxuNC0yDp9IFxRNKTzXi2/DoJKMvth+f9Pt8jlk+nYe5zQlkjm2Xqdv7MN0ptRY6pta+KIGw
F3EUWa+TH2lbEeTZtQ3+/Fi41ZJU0XCbu19gEc9y/qhwhlwqFeN1Unt//ISbjZ9rAKUwP3zRphHH
kyvJ6vtKh4E6t8g8xZrpP1CqzwvfvoTR4Oej9YqFiLOGP+YvwaPkujv0evMWWrmF6HPRfGnySVvm
Q91cubjvIwIi6nN0BEk7o2W4Sc/bKwBp09Tx4/DNryFxbxvbiItVC4Sj/jG0GNc++VJqdZ8//kXP
D4o4zYwEMuYcisV8DmJNstC3laYT3zMU98JF3JcNQa/UCmMdtVGeeZg+psNvVTonyDWETxJW1C/+
Rh5nKix8tyNjegOUm3KIqKjqVcw8PVt+fHbnPym7zgwnnfUgwB+R2Lxfr0kkG2ETBupbGaM3MU0g
Qu5VBR63B/CzHL4RcC30cRFuSm9l7ID140C92798/C3OVzKYAMZcjJ3AwHDS59WrBQQ6ocElfmpt
5Le3TlbG2UqVrEi7q/ClSa6c9MXhSGpmvoADsh3w0nm7wqTSsOwIxy43lEsthZuDfNUGm85h20xD
fQ0EenE4riu1JC5MtLv5Nc+usaQpmDiY2Hy5ei/0jua7iLLbXut75BYynCZXv3k1SYdPo98TvOei
pqSzalVxLVWBa412ou9ArwnjyZBMEW+s1ml/jxk082ZmrA2qOTNL4FIUqxkJNhP5kXBNOdLZcwCR
2IeGqW7gOYFVXDu/99XF6XjAwGi2U6Szfs/XLCM8czaNROsdr44u25uxmjqfRmJz9eXjK3nmnMWh
yAIQA4JSSD5I4Ju/yl8GNyg4RBZKuwjiWyJGzxnNb7CsZD5iDOKXIWUDMm5CVlo0HCdntvJFDs+K
dmBhzVZaVqXZtuMKUnHUVIfSAgLQL8WAU4JwkXAqtE/geFO9cXsmRFawMIymLU23MJtaWVaMRLPW
nYquHwZP9KOSaB6qlVNkLuj1BuU6d6xB/i3V2NMZ6zN0gArOos9yLvVXK2HeCK3ljENHyeRkjcm5
bDERhK0ipctKxBgVt4YxmkcwiXVzi32WCkTy4wt/HnS57oyfaerSZSVAnfeWe12aNZqyInR1Pxi0
BguA2gxBBtf0/YulXhZOrHiRsPOpuJLrvq895mmKQ58JQpHO6P9SE4CZez2OAJEBGWPBmv3QJ9tK
Hm0GeMaX0G7G5qimnZ04HtLluvlV14tR+4/Yw//6Mfzv4C2/+0/rrP73//D8R16MVYhYxdnTf3/G
Xr54ew2//c/8Z//92Ps/+vdm+bA8/8C7z/PP/jrs4lvz7d2TZdaEzXjfvlXjw1uNaOHp3+YLzp/8
f33zH2+nf+VpLN7+9cePvM2a+V8Lwjz749db29d//UFY/8vvP//7v948fkv5u7swCYsw+1Zf/M3b
t7r51x+kkP+ku4gwxDxdA0JDBO3fTu8o5j9pcBB9dLqQRCLtj39kedWI+Zj/pO8DBJAGDEk9MMc/
/oEg9vyW/k8UNLgpwSTNKwzS0R//99zf/Th//lj/wIDmDphFU/MPv1+s86yT3YT/g92l2cV8+32Q
SIauNvCSGQ5+UrX74KHIqRLcoLRXoe83r7BWljooHBQMaMyCAcpmk4vgR0aptSkdI3rILX/0alVN
j2Ur58egqtXtNGjLpLd3ljTJXyArpytHb5Klo1T7DrespQVpdqUXmnNl8zg1Uf9s5s5nwxUmd4ZH
Q9ADrfT+bGKNyIpLeX9QjW5y9XDwn4Pax4+ij9XXEBSOPhXBAQRRgOdEqRwiawKvPhU3VJ/OJtRS
8qKobh7btP9Zjb1+E4V9smnA4XsFzrY3se4EN4Gt3idjq7pC7s2XTP6aK2rxeQDzsJ+QP/OA35gv
pUhdRjBw2oXW3EGJ6g8xXX+rUq+EeeV9FvTrnDFYA/ZC5cc89/05BzBObDjq3aEJimgfJdLGt3r/
KdAR/GKC8SWnBbHA8CS4UQk4h2ZAbLVQzTUkkh79IvsbG/wrMpTJjZCxV01VQA6c9Y2mtNc6M+r7
WpzvCh6IGoNVzeLGceesrjGmMe6T3EoOkvlQMRJ8drLam5yuWzhOJnk9boql67Sm18g/NEmJ7up4
cp4MPS4wse7DQ9DGvduJMnIlK5lusRzRN+lEpD09PT3QEHa2EnK2btZK4U3W5tp6nJTwpo+EhjLG
z7/c7L9uqL/eQNr7BOk/pwQwgpppLvapMN5f/tHBB1rUTX7Qxyz+LLOGaPQ4EQNbKaFfm0XZooi0
9lA4iRd28hoEqzHDWI0bJVJ//dfpqap+Bhvv9bqHBWx2lym0/xrdzBZJ70eja9ZOsdPhwHvBkEhL
q8urRzbl+I6B+nIMFNvtId1hG9hXNRoGubgXiFNusVNDR8ky0a645mKivu85nE6dFAa5ObLvOcc4
SzBknIPaOverg16+xmFkLGIst7+okwkDJ0+OkRpnSOwWxaZynBs/itVbURjKbWtiXW0NabbM9SYH
Jy5XKCIFxiqnGLkBBjluJFE4uz4Npx2zoWvMPm3OWd9FCbiD87en9cogDnjp+5+Mz070KLvkkHRj
4TLCqG+jyfBp9Sb5oi6r+hYTa7AfishWWW/oR5yOVxUL9H6QG683Rq/STfFo663u+cxI1tTM4jEC
tbjNDCa4Um0FT2qJJMLYgF5UDexzmzQZVWa7fr7XAcbtMj/UvFKynru8CRdgrR2vRJmmd+uovuaL
ps9B/OyEaaTPoyfCA+JaZ0E+5SIKFJezg2+Y22mqYOekkfhWjMNKkuThqMEmWkq9484jGEAR8aZM
k9mOqOpXTj2mb0kuP2QGErXjpHl9qrRrTYrEk0ZquBswW3BH5UWZmodRy7JVkmn9DXQBx/XLoLiZ
0uIZiYb6uUCLZI3u8LAZJD9ZpJKaH8pgyjxzFJ/zPN4HEJMPBqyZRdDl/d2UWoXbMSL5THR2GTyY
X6xOMxcf38CX8XPWKaEnwBCYNcy05/1qaJGENAVqLnun0bdG1A6fzFIvDwDjJ6haPE0ZcGz7qE8X
bVwlq0HJ2qXjW8265K+Wjpk8QIyLXKupE1AsanLTQd/r3dN/+o1/rf67iPe4roMc4PpRbyJxdbZ6
ExXQtx+EoMPSdoEJbrMAA1oAekySp063bh2RTl8lnH0WjUW3iq0/Pr2uIl1yi9Hvc6cF6l7uEChQ
B7VcKJ2DzZhEcKxB9Hrw7Kx7qechlcPvsTCW6GeqzwOSlktfwbPPipJsJbLcWjaGGqyFCnvMtPrx
SelSeZ9KLTIV81OSA2mbBJO0VUu7OtRYukRy+ylS+2otJeG4snvNfEEc+CkmF70PgcrfDZr22uVe
nA3ObTiHjwL/ubuClrFuJtnx9JJQjPQualtnCX3Q9E6vnR4aI/A+Xhv2+3yaGEFViK0nEoy4UaKJ
d1796okZBbLT7wFbBkvs4W51rKmfM4Tst2AfmxXVV/zVrr82QawhwyOHy7qfQ1cfyg9OlbzV8qh9
U82scDVEwZxAey41tVgnZZwsNaP59dQOS57Ol7lrei+q7Aab89J5QUYx8PwwETcBEjXPaRguT69H
dTtu/MEelupk2y9O0781mV3cNXKj3suq8gxEw35RhFWuGmRZ+aGKvFjkXSt2aqplBzMp80NcUrSN
cTYRDHitSpAClzTpSzlUxmPVyDAKlPpeyiGw1loULBpj0tdAqNEMSuJhF0geYBLNM9pWebaL2ncV
LPxeerssXHgC8tchUL8EeVT+cLrqphBp/NMOsyVhJQrx792rIvc3iRiMTWKI1xav60edcAIKqFTX
wWAlz1VTf+L99MdHH5CS6VqnENeA83hJnCMvRsGIYQZKPGcplR5Lk9XQbd5jrGDfANEgZ+zFV+HU
yoPG3GoDM+hVUyvz8OeDrxjZBlwnGuuQfu/0Fv7b2X/FqfHX1wo8P1ajrecbDHPSpyzY+BUQpLBs
LCjEvYzdcITXW2iNt4OaU1pPuvyMJGi0U/P+v6/VT029zSh0v1qdbxAQnP4QokRwLKdY8oxQCn6Y
tlf55vgjzRzS3a4LVnja/4C7EukrVNdSPE1s8dzE2mKQx/qnITEyyMf8S1XblldUhrRIgrZZqU0R
HbIg+PWgqL0VLYwodYd4sHb6f989fW4Ywc5ga1JuY1PUiz53bGY/WfYyCGfZKf70BPExQVgJ2md6
lFNlR3OgfgCOUj9M3ac+glvk0aLwbAVjS4lMY0EqA369dMZ1bXf2RiXFXoLWH196gXAhNnfNsaMw
WEPjgz08zoa/Sl7d46isrhC+yg9DlHc71M6jTTjZ6S2MaZibdOqeMt+W4Rab3Te9rw+MneE/xWI3
aK226JqyXrVFJWoEOvrgAMQWhnKl7JI+Cw6nh9PrtNHSvRMZrqlI8qqX0+BBVjtG141cfamL9HGs
RY2L+LToKll8CZrkR1mE4+2kQYh00Wfb9vrk7H89nd8JEemogvKWwQ3WsKO1o5+pLcjtxSLP9eEo
rObXw6CE47Gyi2fVEOW2G7tUdU8fiRUpOSjJtDh9Np3/6s8/7YPAWYpAjT2rVxykgpsAijw7xmAp
nP/42VdiQDeJXXi1ZhU/qdowFlHGG8VPhw0G7CnJqpm9VJAeXNnOjO9dr++TKtYDN0FwUBJEn2GH
86r8GVoxc68+GO9yalq3LiViAtTgh5YritA/LClrMGAn2P6204TxqDNL3ISmWnu61BiPp88m2r5A
o3wbBUOAqQoSwCvgnOrOhiYdJccaV/bnptSUJ8s41qyd58CO1Ke6+887gVGe3inA2/33nWp+8u5v
OsZNDMXreO58yXv8W349TMGYrdsQ5Mn80p9vjqo+luB5eFEOsvWYsI24BhMrDE2t+0mZlE1syuFG
F47+kDN/dgM56V4nw0AXvJK+SRm7LniHZIdUl/yQoNV5YKN86kwSNiQoIrdjTOQVk13fGE7uH3uL
K19MefpdboJ9Vgbqp7hr9DWGV+Ya46LhUxSO+9MHFMmMvRY83y3FvLESurFVojyvF2Bvx2XZrpgH
EdvmbKtWndEVrSW+O0PziZsmfXJG68loBDJ+obNQ/DH6NrajWKoKeTkhJnpKy+nh9HrdqJMH/Oma
Ar76N5F4RsJD0TURwKdF8T45q5oe+/C6iVhW2ktUWN/RiTVfwYStk6bLvyZOkC/8htUjKgTtKnUX
UcQeu4BiMgqs5JtdyAs/rbRXP24jN5fL+qmHPbeCGsIOCgT0yFNnUWcNFncsvlsY8ngEKZ2yr5gP
7k+vnR5qAens4/TC/Juzo7PO7HzGgALVOhuCjabfyCAgsr2OLZmXIFJ6d3oohGQsajsNl61S/Xqt
F5OyTXKQNqePnN7owXLckbCfXjGFaS79Cpu1UVjWMc47fedL/QG3TfuozQ9ZMzFV9ZXqq4y5PJrT
vX08ffb0kUQrldUwWkQwzFJvenxSXQEq5XHUcvGYhu3CTuvqLtHs4DHLpoAGAoLEwiiEF9c0hQ9d
24Z7NBZuEZnr8ZCJtuglc2sCbNkYRhkvpdRo4dR1/hEJgXirJsoXScTtUYvXCd3iLcLDhpuUg3j0
ta4/BDOawLe14+AM+jEwk8FNq9a6xUfovoEp+tWPTcVF1yh9DnOtX6TRNS+5y+KedirTM/LIuXqC
z/R++ZEiKbkdx9FeMXovs8r7jkL4pvWz7rGbKmcVZzNCyJGeZL9sDqk9NfciDbfVJIqnKn3qcvJY
P47EsSc3VUSXH41SNI82Qn+rtrODVTk3Qfz56RCrwUoj7iykwbJWgVxFt5Gj7JMmMR5PD0Plv9j9
Iw32iOEBqaSGAODBL6cvHy/LM3b1KesFQvB/CLuuJjlxdv2LqCKIdAt0zj3tSTfU2N4VSSAEAolf
fx6w6/N69tT6RoVEj90BxBueMMsLoZpmA8Xy+6fWoChKU+v2MOZU+4nL4AiUPY3lJP/y50K2W2Xm
E0H3dF16yt2gFuhEkB60jstQCsc8lnN1zfPkGrZCRZLBqPqND2/lEOp3g3ff/vsNf4L4L28YdUyE
6cCQQjCbfLqPOKWg8UPi4sAdlPL0aMTUzPiLOdhoI5WZ/l5NBEICMD1vhlslAvkAGTqB10Sz4XMN
cxlYp46jD2rVf7+5BfnyW/KNvoSD8ipApoB7Ae/++7eJ5iHQpADFHFzELABQbEcgLZ6Mqnd2FLZd
KM7U7tOyZtfAgZfNE2oRKHBVEMTkqYxyaIh9JZA4j6FMYpycSU6nQU8pMh+c8NhX3mThrveBUoPK
SCsTOAoXkCHRdBPi0lMRrj2yaQPsksTXUN8pAmR+llHvcnR5YNN7mvpLqR36JggY3z1soE6FPWRf
GkrWdmm5+9aq/aRkRZ9QbKqnRlX+AbgEvUKdd3jp2/IKTvzwnYbjE7qf4vm/v8BPhDRg8WCRDaT0
jJJD7RD9+9+/wFqDcdkQoIqA6K9OVT3gQuNh1KawPwPn2dz2rgVZCU/cFGrOoIjpY4ft4SIZbWOF
dOgPGXg4/2L/+EXxhqAjCL/Z2ScYzEbvc3pgWW0DCSOxr7KeRIL1PrYw4p0n8ODiTow2tm1005a1
ZUCmEOxdpJHLaxEZt060nAAcCx6KEJxAvWU6o0fdryFsUsakgugoFBusvSyd56ytpns+5aver6cD
2j9sZWREHXGXBhtEFI9WSnW0rQwi+9rfwG4KvgFAVO9hZuTcuJU7N+DvPhqUxg/LLOuND+IKug3y
YZLQzjXfAksEV5PSW1CG/KPCVRDlJcQns8pJExU8luwUoKbhoYqHOe8+QwORB5nJ4jyEeQN0jArv
YV9bW0T59gacGrUbDcFg0jBZh2Xwu8hOywnIkqB56W2wrNLhBTYL4RT1fkBOLNtIQ2wp2toPqKv0
G1uEcPXmtJy2aGEMZ792hi1E+r4B70D2yHbxOU1qMBh8BvyI2Ezf0hLUEW5R/tELVE1LbJRXN6UW
NCpAkJtE3f6BHP0JKYTLE4oAoJK4ICzMB5/vb89TqrYKVNWB1YwmZe75BPOGTNTmgQLZEU121eA3
gQrzBBWWc57Zf7ge/793sAiro+uJ+wOg1d9vkNEqxwHldsi6D3Ws6kydlBIRVSlKxbBdaYK7dkm6
SxszUuGfwPv/vj3xeER8BrTSzNXD+Pv/HkCiogNJ29iRdlQwMg9vQYsL2jFXoCpWm9xQbaLtwkfR
m5crmZXQhSmtBHTq7MlT7I/ayPN28NvdOb8fMAQgxIfndmDOBft/tL29prU1cSpj19kiiBqX7Ykl
9YWJtkymETE41EqSDAaKUEkP3QMUrP8E/vvkx7ZcEhCfB50EXTCUET7vWLBgJ40qHW9n8VImukrL
o5WxGqrYmXekmVQRhRct0pjiW0bTK3TQBpTNjjZyUpZ6KwV28Q0CTPVGaMNJoJEs13/YUz+V7ueL
FpAkyAPNzXKAgD/9aBT9kZABi7DzTJ3t4OeKpBaZ8dqrxpttMGela99IQmwbG6OwpsgYTHUwiPcn
pqc9/xq//1qzCCy4J9jfUWj5XJpWqapsiJfl+77GT9aoCJUO9xkSC/mFNkdbcijVs2pcQ3ylfTJa
v76ANbjzWu/RehUE+ZzJ3OD7ymNwvuUmb62k9StyX9K/ecZlVyRFx6HRUOsGWpeZkR268Y+P+YWU
+9sHwb1nmejWgnkPShn5FDSVbW/oFjv7gfVwzYKrwSrFY+0K9W37OuV+uAX2GfoVlYcGASkYu9Yd
xL96qFMur3MrmkXEVzQSVPjYx7UdF7qnH+gbrMcQoZdXeV+G6ZvbDS6EKHoIEXdufoZHNrQvSsj6
53URXsKyD/ZQocoSNw+KNUiH2ZdQ0WILhR6eLNMiB0O9Q/80WqYZ+4PbAyLk339TwBWBKwf2BE7l
SNkAKvz9DnRo2TdmgUfVqEiR5J2yV0Wh01vhg8jYl77+4lYWQRjZ6zfgQz4o1LQPRj4gLTWD4h7A
KiBuhaM3XDTlfVmzGdtTuzJODN2FfemGxTowJ+JFzCmR1zkN2Uo7tS69V6tdOIFDBYmUr24dgK+O
GnKSWWm5rl2Ijy6NM/iYh5EFMfTdMkW/vTtQOyhQRhAZwFsp3h08gO8p9IRCqP/coI5s3oFwLWLX
gmATrjjYSYAh/IBYZ3fMOVS1FbY9mL5GoIr2PSylwm7C86eX1XNndzKSljegi1w03npyOyvmoxY3
y8/dvcjdt1DyBg9J3RyWI8iq2BvAAU42EqFNCj50DPopVG/nclfnOHFdW96XFj6zJzUKcLJ7iaTV
pWBqOm57KkeKEmI+matOmgIkbW6l0CHrSWxWgXlELmgefcNvYn+gZuKM2jxOdB2ayom0JDl6+r7c
gLhc7NFYFGdges0EYvLGCobTfEO72o3dTImNUwbqvgxGecjHwLktE6gxAVYpSL3VmaPQx8k1TN3h
lor270PnZrrrdN+sOhoMf4BBf9IoRiYAmRJsbICwYk+Ddsin5ohUTiNBkrYOhUr7lSN844Z62bdy
GvU7d0oVw2SVQJMiZDvTn8ijEOlxpI1+1+5gJakv/b1F6+IYjpWz4p7hH4r8UHXtDNTiwWFZWQYN
/MD2vzdl91/dcWyDQC/52JRBUvjXFoKvX7q0Hdih8PoACIpiYoBP52nsKre7QnMp20oHgQ2uld0S
guGaWHu0y6AdI8ekHzmidK95CdkUHr3MbbCn32pc0lHXQxJH+93wcFwgEtGanlYkhwjZWFtv6TC9
gkbj3+zJts6DW33kMMawxwBGGaLBxWa1NN+EuPF2wh68zVj0zgqX6nBsXeodsClWa12k4iEH/Fcc
MOK/CgUVMNxJeRvyg2qKPvbtvjq2UJB+9k3YKHCdvirTyHYBdPZWsqTG6yTbHPKMMriUpMnuWes8
WQ35Y0rv/+vRN+NwIKKLiBIqmmCT/b475YCRpxnIxfsO/uUl67r1ZJr9xqFCv4rSvw5+3iBgMser
rdOPZbkm+uerGkL0q12613GSzb1yab4iTV+iZVqpx6hXHFzKL1VmFV9chXI6vIfvzMnKLxmhT6OR
GefC8CqkdEGxpZ3RnZZBOd7XQRbOZiydCXdrLkxECPPpaczw6zdmkwR86n+8+tff+S3vT6gX1rgR
oWKekRUUA6LYEK26l7Wt7k3u+hs4TEqkjrn+sVYa0JsBPtfCJ273rjmIW6VYd7M99zyRcjgGuS9u
fiO7yyhQrMbLv+MJclXKqV74MEHlyemTsVD8PDkQ1JymOn+fwhTSNqzxYAJQsaeiMu8esfJ3lAy8
hPpFGTOSFYfM9PCwqiCkWRVVd22oJ66NgksJNW2O2FSKK9r94ZkjpMpPjJXlBiQpGjXpVB1rYQdP
UG+a1hl3Qzwq8vApDKA7OfjqtJxcBpHW92xg+XmZGR3rVgAgm7GFclPUitzacMdsniltvdiDlviu
9yR/tvMcu+hQouJHMv7MrOIvAYT6GcnkN6AnvJPdowdsheKD4ypPJg/NfRgQjLcyS1e96UIYYHxG
j4FumU/oaRmIw8JtZjgq4aNrnpeBAgJyTkv72cOTYLcsVSh1AwtyX7pL2NfcFYMj1MpE9ndfBsjx
7sogRX44LxE6sj34pSKSZa6ipiTlfRj6V1Ar/Ae+k2CDrZlta16wgw/psQ5wIO/k9jU5N63BTxmU
xvVcUBvnoRvN6qiEqOF0wMcjyuthzHDVfaAmfAn9HLpBQHDsjWBgK2yi2QecxZOpqFD6GoW/mu2G
j2GQF7HhDfkrhLfCRI5+ugV5OH+lU3AEIUzfs8lub2mgUNV3ipjh24iU56sv9kAAOFL10Woki4CN
02eD9jAaqyBDDCkSfQ6hEbtuMi0Tq541BdvO2JV2YDxybBSJyJFaLdMJMiGbSjIj9gt0pz0wi7g/
AXuRXgDIr/9u3PStGwl/9eCtEuMbH2+qa901bIHQfyLCxRcmyuNoTPYB1c9obJz0uEQeygv5hYJr
KIf6DXXZcq9QdN6rFuKNvjkc0eHHPTPyZi87993Rzr3grvls1HV+LDn4BS2Uyp4H3xi3rY8HLAMI
YjIC57QM0KglJx1o56REOa2dTQ5GC3S1hQfbJNGdMgZ9UsN36GpIW+skGF+1Ore+dpXuYsi4uud8
tNMjtCzrBGhzsRGprOLKT52zZVYN0DQiYnaTOdGytgwt0HqxHlmzEk778CH09yz6/ErDhn3woVVR
azTeF8c0WBK2eXGrkBSsJcV/g7fc7YpGyh2Q2OHRRhfMEynCCqS40GKU7t4Y8vIuXRu4wA5YOmLB
6oU29iYVjvGcSwflZ2gtHHte/T2yokushpVnexzLM5mHtBzoytPpFHeZUiYw51hcXjM72m+YSFkE
IhRfoz2Kuo/0/Kg26/GRld4aDWXpnKQP+BfvppXn9H6VUFa0gDZicFrmbzW8zTRuVRRK+rUB/fB9
53KkEWNapquugSwIak1eFxWux455q34O2Txd1oAhqyOtgzIZ6+Hqe9x4RyfEgmCAHC4pmaZzC9hZ
tJwAW/hvdN/9W+lSoP8mwG65q8RzXgWxExhVtTaqmq4hc4y25gxqsAfD2Uh7tPGAAPZBKlJvCgDU
ISaMinoCM0ofLaUjOs2ljrCt09i0lNyw1OpXEIbXq6F1sqfeJ1+hF2BfKshqR8LPIVmXMbYJrV7u
VVMaJ139iUT/yV8HGS+SSdvEtjwLWvy7CGKYtatNu7D3PUjn62kk4uij7uCgCZh0A34mykKOar+9
qUa+zjs0GOGgIo5Og17df4dRS7X3t0wM78UF2cVEGAXkrfk5BmS5mU2Q+9y7HP4DeJaivdoH8pRV
TfVF03RVoZT8WsoWnH8/VYDSyTxWsJrwE2YXAEHYBX8n9b1JawddeQMeFkOvYceJwYFA56rsPeQX
M04M8lvdJfDLp5EvLYmD7fL04AeI/A1tTdt+RG+PpaW5w1bqPqzWxYWJLm9D2t1kKhJ5kBt9EU6e
rQ1uQlkxdHLIarTwZ/jvLwW10t+TMvxCqOfDZRTNJuTa/y7qz4DxwZL0YNkSRRfuiZWFgHA/QO/v
1QZ1T7LpFZljgK1NZkk6FuGrr5AlQhywPxUBaIxlIdfLOmTI+LaopLuahApfoc+IVmQ7RDJP+Rqd
RnJDrm2eIB+0TweeQS2Z2xkkowmQuFDrvME2i9ygnJxvNLiKqALOr6nQB07a1HZWfcGLNbVrP5ZD
UV3Qq6suQADs8RG6w7K0DOjZAEDQo9QF3T1o5uMSBCeRy9MUju16nCZsXVPTAlyXN198qJRGsKX1
3xrBXr20Tb/7U70CVgFtdse8dtQavwZkQqdG7rKmzI7hDFhcBqIr71RZWQz98qYEUAdY4RQxKjRS
pY3OKgaaeghjCXv3QNRjiV0KtW/kFLejZMEu7Vx3B+LiaoAo9wGKccXByOqfR8var+lyFnLo/3yd
1qwEV4wDRSR6fdVzQoUaWrr1yrGJlmkKFsYVOFU/ki1eTKUEljCEJdNpGQzgNPayKTZQzET7d1lD
2nfLsG8dCUTD9m1mouQrG/60DD4rbl3tOKdlNm9UCandcJ8hjz2SGfqyDJVsykhzTd5qpEqlJ79C
WRdQDYV2GHSgLp42+p2LFgFUj6fyCPTGz6OK6GGTRZHjTWW0dMGQEBWnX9NCGOduqMbdkq0yZo/Y
4worWrJV1AWgjWmyLAZcML1lgdvuOx9dE9pN6W0Zcsc2VkNuqaR36p9rcBoyIE/btdvlz5YTbkmP
E0slbLcCI0mB8ESdtgDwKd81Y48LoybiJh2/3BnjZLMHSesyDnttvpWkfWOCkptdVQRRqNBRM1Dr
bSpgDCuCQR5D1Y0PQoC/SoMNfAifls/yKwfnvED5nVt9uMlg4ANRyTsUKhu4zSAHD5ofB6h1f1r5
j9f871QJ2l9U4B7YtMDKIROcrzefZhC7hwFCMs0XWAkBVDdtvhvjoDamJ82bLzzzBhB3jQwBWIEa
tZo8DuvwCumS7hjOZ4MSQr/N4COwBHoBBYdxjPDTWo+mUtYD98LOyhx+zWQZue3gnrB7FEfLZmsX
kupndJjCP3BeYM3z760NrSGA/kHTnRULP5XeEPHXAvkoLk5fF/IK3Zxiz8MGuLxhvMm8by6dUXYR
2kTjmznW6JzV43AgwKE/VwhYW7ce3yC2LxGvdN56eVnq1zAhwp4nW9EivBvHmPF+a6FcGyOxcI5m
b8xP08ZDYizKqwsdvMRyzeIFwfffrnS8o2t3FH/UoWFGBisC57lZg3UjgCHRAy7KQm3KWmeXpib9
CmC56R7kwNNZqphg59aj8YdNAe04AZQxnmbNysrtI+S0TXQ5bZT7+oKsIKSAR2vdOHuRKWe/HP0a
Pq0tU6dpAdx0SBdTcK53WY9N0yCD96JtuoNSrv+1zrgfaScXV4jtdAfDzeoVxJWD93GAmcJk/GVw
RvbgBTqXZTDqEWqATg8DShX+XOu82rmA4bRxjaw/Li8jEPzcVUaP7LltzsA7fCdWV811yebMZ+aI
ggSFFblF8M8TJP/S2l1wZBzp2lDl3rUW6bTpWjbuLXSwTsSf3JXqHOPJVDDaROqkv1Z1s+4GMz/W
DMbWQBhUF5E7JdC8tNk2U4va4/IAsakM4qYRzWrsSLtuPZ4mk52h6UVUmRAjFfBV7XcNaC+wCG1p
bGRCnEy4suzbUVcJcJD6lZdwS3MdSx29jtAXVn9dlg1g/vfF0FdJnvldnCNlXTuZhy2WEnMHKfzi
3nYEdrS9ZqsMdPs76tMGIMUKv4zZ1CzufDzU+hZxDHyhWIJisJNkIHXg3WFgHNJwyxG45CG63BY6
jzud8WnVD8JH/8ztd6qt+niZNoNTnyCe8/3HDMKwt3GsUaIO+iF2chssaF2vSD0MG/RPQMII4Op+
cCGw/fMQxvJ4ahv7ao6ClpP/GMoPRa30JHqv2gZAt+86kQ1ohzokgYSA89wN9LsDcc6/XQGtHGb9
BX0tcPixBeHn7lFDmA9/DHVP1m5Gmqcug/eW19r+Lfc5kr4cNj+AqKBKhRLKbcpCY0U7ZcTO3Cpd
BhpO3SVk0k86pxLJr7V8PuGB9BI7eJDtOmcgQKwaW083xpyzJhYV7wuuZcG7yBm9bQZ9vi/xj11d
005oNqQJnBCyk2NynUDV0VuDKg9x6d7IN1Y4mmfa+SYeWMw8s8nzjkZIYzgz8v2PHBykhmfoktp7
q+7817Ocg64BRL39RK0qMeZgyxiIBYlLL3ax6a4sPqX7vgwmFyVAHLZ1AIlG2v6VhTSMAi8rbgi1
v2vpmm+AyanEAB9yBQ4SNAvtiq3TINXv6OfGHuqGryrMne2yXsyVUBvrqLYBEFByC4E6a9YVPFV2
HCipu1NzFiFKcL/CGOqBJwg0JcA33sKpBIxGDox3AMtMGKwM92AeoDxqrku/bhJVtOOdSz3cDdt4
4w4NcKXgFcjVyQkEq+Myswdqr1HpKuMclsAHMbjvUnJ4m7SgwibCLZw1Kp0U2tidFwN6Ulytwhru
0OUMd2QENHqZCmgvGFCn24zarh6oiD4FYdl9QK6yjW3q0DO8yz/+O4b+IYH4W2YBgX4gSCEIgWga
6kifSoeKhwDxBbI7oKDpTVpmsbSosaraAL0VYYkbRTX25goPjJzK4Yloug7PVJz4tba8pKapvgoo
VgV+cfPykrzAqYHtYNH9Wg6BBgQSEH2vFWTvseesrlHlGNFCyHNQ1niHXodln/yldz8FADlogWCq
mK9yZ5jWHrTzjguCYBlGM4WBKdc/1h3uACMMFQDPzbw7wng8w8o7RMO9ewE12jVlPkuALPHu8Npz
10xD6LJvuhRQAaG2Y1MUccon4+wIO4sau29uuUumU+6AdT8AtfoeyOnnCWsoPLD/GSKcwbTvLToJ
uhr1a2goG32KslwXYahfSZv/NbVpfoVOgUpCCgcVn0BbXvNOr6xMtDEYhP3Zyar+vJxYpqi/4AQE
9legqEOPsK3XqeGS48BHclyOUuXlSEkoe0BANd8GEmq1SFx0klrDeZh6mBe5tfCvvH8JxUCPMDc7
LKyWWkljrYIeBj+mQx8peihnNvYXqw5QOhrDF9MXzVmWkDhm6G5HvLKbc6az5rycWI7CIHPWDkgl
GVxOkpF67maaBv5FGIazQkWpX3czXjfwpmwDn+5qtZx1KjJuC2kXyTJt9FDu7Ywz5Pnz/QAh4KS0
ghT9QBTsqNWW+4Eb1jawOXBBefYGlzZ37xNV4IvCAIhoeZ4E3dRjXh2WJRuQWNQRMSD7CfdlGlwR
KRbfYVCAB87APlykcIlntSvl+FeAkdCogrXNjLZx0wtsw/Ow6a/K00+lqhBBzoM98jwxYN37pkpT
og3FgTd0mcAtu2M16klgsk3A+4PeADHdWcE4w3QmPzSDtn6cXfBsy1kiO1RUeYjWPaL38+zIkOQy
R8XWRn+g43r8i7sXdEaDv3vefmk6b3w1hB2CxZAPV5T+g00nrGI/1VqdCqn7lSaAeOdTiZ1D5MG3
zBPx8uddBTheWNZPg2FBaasZ0oOYB0Ti5UarHlFQUBkHIHPSQ5CF1brElY+GMly8m5p/BKT/cYAy
8LeQjtal9PAOp7rQN2gLPcZAzdc6pxuw9MlaLtMJgqbiVJid8SagaoqHszPexSB5bHL3HdjocSfN
IXtI0b9YqDp+5baaYY/Cuk6FmR3RmRnRC7Cyr8QFPdDxcdcOXmwxhf4fsosfeM4F1PkD3olkG5/n
pE2EL/hm3ZUL5dGTrIInD5xY4DIxW4Z6GlBjMtr0aVSUABcGVCoRxnowxTcV+PKYs9zv0eXE4TAP
gKTLo9DVXqRucZOsIytY1Nobr2hOcDfqE78P81ftqd3UTd1TB0TaFTS0F7g1eRQ116iXGpKeiKFu
QJO27+j5pxE8tNInQwMjgpBdnSXr2aq3pbeSwn+SUEXepnVoHpchR1t05yKdX7UpKS69LsrLMA+c
gjQJHtxxWZ9z/chQU30qXaDf+Ywo6iggt0b4Mc3GczbzBTrruZWALOFcfKXtjQoqyLFmbb0aIBKT
gCdcf/TWsEtlz55Bo853yoT5w7IugFGXqf3eNgD+k9IZt0LL8qVxhh/njckjkS1ccW6D0j+NBpqz
opbyrWwRhvewSz+CUxVgmwKqvqbyjVHLX/f9JDa4z7sn3682y4WpOoU6zdgAWjCRnxfrcsILqvTw
32vL30LRIQWdu/VEZI0Ut6rJU7yBrFlxJvgdgVWBLJ/5D1YUVQxSq34xwYeOOBHDO8nUW2sV+psN
lH+OrnqsfV7FSzhmsSrc4r+womW6xGllkRYJuH+KM36BU9rTQn+iVeadRiuAs9okxBrVFheiSsTa
+i4i/GWaO7RG113gSQaNsDoqeR7Ct2M+ZPNhbvf11s6t4NL3kBYbULfqy9batXALS5Z+Hdg7wOXV
fAt6QhXD/9q+MqO3r10HDCZEWlrkCZguJ/A4L68+X/9aWY56BiiGL3O2CvuSxQIVhyP4me4+bXF5
+FTT6+iRLjFF2D4PA0AYQNq43wbDgKl4AdwpNdPV1Izim+QwjvRkY8ZhBx26JpycB9CKa2coSmwU
lDxaOIuBKymK43LSrlF55+1It8s0sEonth1/m6IDewI4zlz56TQ+jTnyS2no/h0SFJdA4VkV4QGB
DacAewNbI7D/zVvBBoR5ct5lHJAXSaCCo4CG9d5Qabst7Dq/IN69eFXnZEeUbb/2igYbg6KLMCqX
3DjU824K2dOK6dkKbl4ba0SlHU8h3xVAHB3Us/LLclTAp+cmmh77t9W8IhGInIpVz6XAb85bbGRQ
uOavwDTACjA1BTgkdfOK9vtZ02m4O3I0rpJ7z8tfcy/roVRXNevWqPiDVjBCquHEdAtMpA2D5TxP
NDWO0Pbro2UKDU6607knkmUKPTR31SlRbAIrJ89mpvq40Y65X856RfWVV0BY1QZ00JTHX2B26N0n
KC8eFfxgYqv01Tu6wy9l6bt3kK3bY6sWQfjJhcdrayNEpt3FQFjW9b57WirBy9L/1quwfW/QIMYD
XF8LCuOWRip9RWg7oiWJtYZ24wpyPurH0a/XUcXrEyDxLVpD/VfWFMaL0Vlqg56DsUJZyHiBT7yO
epGr08hKtlKTMcWQlfNjRsFayHIWPiqT7Egu/be2gnmfsihCCxbAiuNr5xL1Rljmb+mA6lTujcHW
IG4XgdzojGsvb59aaumNw9DsA0EMmJYB6DVlg+AufJifGBm6mM3c1HTSwjovU8hZn2tsTvtlyQ7y
ezDUVTLo8RTW0j4ueJdlQAfs1Fo+cC0wyisic0ReYRcKcHk99ms/q+pVP4bs4cHZ9thZw/flpJiX
wAQyKvADsPVPcY0IEWTjcDgbxlhFleHZm3qeLmvE08OZTPV4ls5Xt/P4SYxzhWB5hVHipqA1EgrW
d4dlEMJo2Vqh2vBjDp30eMgp2wmgro2oCNNDDqDnscp847oMIHNDrICVD9mjIiYoFCcKt8dXqbqH
guLKhDja2qrM+UYcvNJAL+q7hMZeN7rFuyZQOOs9JzsRwugp14WTgPA8QK6y+UsBoxArlmdnACjc
a6r7CrU8JG44KGI4X9OzoRrvWiDBj5ZMb/kLqkxAasG3jl2ei9MyBHX38yjs3GozmezJG+D2Ws95
Yt6f8rk6knqkvPRzrb1UwWub6W43zDNcvexcQCGzHtpm5YGfcjJRXdvXpsXWRI0oDboBCrTgcKOs
lgHzULvHScLXD63JHHxVM7tm2XgMgWi4wFZ2Q4Le2ytQukHDw7BM/781w5LffZS0D30aAoyA3kQ0
5Sgt4jkPENWveVW6a1wK+cN2J4ruMLQupZm5iDNFIjKIh2vwvrcT0eh1zlOIF6KmEihclxV9WwQK
bN2Jg0noFQ0a8IrnxtsyMCmnqGzrdLNMUd8nG0VUHt49i/dHmEEBZ4oMGxUoJMeWz9swQoCIvojR
DFFfVmgU5YTs0JQej209tQCWtHBIM8q7J2Y8RBrcKETYHs6IH9vyuAKG3cofDVrcG1KgsrGchcrx
usLPvAJoxTvhLoVmqjmElwKF2xWEtKo7FwyNWqOdHtjPGmTNJXsRDYyvYHUdvo3Dn6Cjn1lLIXTZ
AR8lkLqYORdA/v4OoJFBrqSyW5BicgtJP6nUU2/a8IAlSnwXznOrxvQvggaLxaby2bfadgXdOb5K
G+MDKXR+zlljz6mYWOOOKs45oO3nHyfmoxDFoBUMAFTMZREPnT3tA+hzGi0gO8LjvIQaog3hgkp9
66hsD1NYQpPxf0cU0JTYsTtnzTP0+yBfFKPyNLz4FOgU7Id25Nnh8KLW1gCKbTty54s51OoARCU8
10iDViyiVVagwOi4KYyKGjN4ncY0thXJssjYIZ2HGqJHxhPKh/wCU+M0aRl/Bj5ueIFWR70jtjEk
VqXBjZiQTUGCq5tJqV8sae0WENYyGFCk6lRGDxlXzkUXlR8poFCeKijH4fEIaI1XEj/ujTeqtXgs
g2VNz6kt3ZOghnjgA9RJiFhnY4nhW9Mx49Iw9x3WIc4H0rcfBxMOYC7tfEzstQtsMMEE+1YE/FsJ
d9KHgATx1ujxTwxN6ket40DnnVauu8X1b+zzAh+1tPS4NWgnkf8F0dIPqd1O3DyTh4gmzTuzmYd4
fWTAPFrZ3iumakuaYbq0GsouDauHZ6HB863NYloJhqqv4Ydq4xlwcdGguDwF0EU/EEXWg9/x/yPs
vJYktbYt+kVE4DbmlfS2MstXvxDVDr/x9uvvgNa9kvqeOB2KQECWVCZJWHutOcfc9B3i2W72WKVI
uInKkwcSVFtu8B2VP6Pcyxxg6xXg7t6aJpU7YrWj7XLYUdXAogjl2TGS6Kpo6bXpEuUYD/G5SA0W
HYnWhg9OLKrZOoqYmKDRDkTCzYzS8RbZULy13qkfWRfWj2fSjY4IhrPPcubEmqSEPhVDJLeOGTRn
yXP4qE1+vitFiFl7ZLzeOMRyZAKVBM0d+w+MXeM3uyAfPBs6N/Oeed5umPZvou24SJpejnZ66t2U
cfQ4bhsyGa+sLMYtfu3Jw4tgHKJC8a9lLu0DoYlPUz8QtprID23KzZNh8ayh6YKBxC+Ct7q2XqWk
0dEzxzrQDlW9STHKo5MI82mq2oYKzRlXOrYtBkKUVyQgrZus656XjdtrR8yNhafyhH8e/HDTN/Ay
Qi2kOc/Sfl2qFX3A0UeCPNl/GPMvKuJ/NOOQetq49GdrFTlcAvjOv29DuiCzV5i5OOpWnmypzYtX
UYMC0qeJzweKnFcywh7i0m1vfZVnj0nXVismBdra9NP6YdnkuZZueNRVu6Zr/RMkk2hTGu2wCZXO
PWYlC4aVr0LFVrjZ7xezsB7Qthv1MDxXrYrwlrvYUg2wDg3upFtEW9SV4TqbD13/T4SreZT12y+t
aSqR7TDaUeT97iww69DQEjILeYu6ag8gp1ubOtPuAoEDkR1afy1NWRz9xDX/4DKZL67fvzPxWzqq
SViCZHD++8+dJCNmqKqwjgXWAB5QfvU4ds1Wlqh/rMk+/PdeK7/Tf/h+aBWg2BlIslCR//v7CSxz
PmMkFwVBaR2GWJpHDcUbZei8S1v5r00SyMYL67rakdRNK6DQCHk0teSJSOwv1AvqZ6A4OvJrZTqk
6Zic6T5wfw1n2bZpBOeCu/wm7Abl2a6J14jQLf2onY1aBeEPLSCBIkPE9RRX8bRNS5If8XOzpg3e
nUwvPjQ3YUFZxf1GZGa2ExrR1C4CZy9Sq/TG3aA6ETULzF2K6ou0olU7SngMU9ZSxY3u1dbD9mz0
hroWdhShVz8sX5BXmrJiqG7tGwyfZuPjOa0rRNdFr32VwkbwP6ZfGIfvVURfH6NaeepQt6+u7X8W
eT3sC7t9a6rBvph1t2U02kT7SFgv9Iu6TThMldfksXWy7Spndhvc+MmGVzlStsxNKjX3Y560agU1
jAGXy7PGixpB+95gtWOYUb4mLTd8KtFzraMEepOYvTw+69MHMaTNnQx2lJPZnCKTRe69VN3xhv7F
Bg433p3I1Z9zLRufIU3OXszVpAW3VBnjh+WlLhlcj8Ip+NMVNZclv13ATMIs2GOOTsDXQoX6hy+o
tczBwtnqYAfq0L9l7n2shuA6VPIEEfDDJ+5oGwmtuUVF9YGSIVwv5uO6yv7kr/0Pl7aJSYR/YAIa
2u92VV93Y0PzHfdYOdnahn29sg0Rv1doFKNUaTeq1JytX2buA8Rnhl6uv2sUSsm4dHyCxx1cLYGJ
QngaPlthqQ+AuFmgzOKLWOpHerB7TbHXreCKgsbGhMyNPqKkUrdlXKh/mL5b//+OhG8dQI6KMdNR
MeD++3NaGGGD6JSZSNIl0vZqbBR70Tv+adkgfXtr7Npi7NqXmwzFxpV5UYVdlXPa1BtXiKM+OAK1
ecm4p3iac8irl8nI/Atj/OGVhNODgb3vznx/eE3xZkTGSzU9xg0AosUOYfQAC2trmh4aPybSPVBO
sZrHPPzbb1ZZmFceiuU5wkjVGj7x4p1OQC+mYMtjDeau4yhVPzFEgBmfP9CV8zGbybc9U5dfpUAQ
j8kanKjC55+lJ3YKUUfG43IQDY62McOgYgbEa8vG56kw6fj3VRFgFU/MjV+a+Wb5jCwbraFc7wlz
oxl/GPow/JMB5zdPFU9GzG8EziAWnt3bv4+pYsUf1U6xipPszAxylkA16mge3qD6hhjqr01LvltM
A5rFrUvdxkSmU27JvKHhFG5q7eVPt/T/9wEEWQwK3zTAi2Oz+E2m0SVJgE0gr06sqHXEm361Ig0g
u7cTAvpI1s6NIWS8kTV5jqEdWzROFNn94TH2W1DB7BDhr8OPYGA3I2zN/E0diFsprGgqlKdIMVFW
hJX+o8mm0NwSbuasfEWpt6Mvn0M/8B+KsRhe6X2hX/PTZyKo5TP1H0SmP+ZC/U6upLZjjoxo0QEg
ADZ78Yb84+6U0eXLi0kbT12Q9GurVMybbX6TXZU8mrWd7Cuy3/ZR79brGCTINjYb+45y3L4PZEjP
I1HtYIygPGaACkvA7imclJouljLsdcVVD4pBoZzAStxkYLkvlU7bS5m7vCM5yRKpceT1/7enmOVf
5/7e42tmF6D+p4t1/nv/47Y8/+Ik3rmwrFUysXDD//v+EVfMO2kndac4M60VWhr30M4Qvb4M5bN0
ggdufYLahibLDlmnuS9iRfxSjCEiwS/VGcIzx1b904Xyu5eIn8yGd41cklEBde7vOtKJ6G1ttMfm
pNcVDQMTjAWJqJEnclE/1AMGiU4BKZpoJlkH5bWDYf/cEzyyDwY5rBcfYzQWK+Yk1XOI48stsWrP
ppM0qqbX3n5LwyK/LJuE5d6Fsm44aO50+u28qle9V9iaPDFl2CYYTh800cKTSch5UGj3eKXdFLtF
SYM6w9nQnB5WU8psEyZAU+TGxSzdXVkjcnPHcGvrsr0Z3dDcjKDZEuruPGlK8Kla/nRT6PE94ovd
tVOuPhVkmT+RWLzqDLCWeZ63W2UygouNXuVsNazBoI+vapN1oDqNxCHhYjwCs7xlkypOy8b1qSp6
Q3w68PESPtzuu/StfKeYuU47Q+Ze0FvKo93YLC0H1ox6lipnq7eCdVJX0ddBqGs8lwcGcK+s4MWu
yoR/TxtG3LmussTRtcek9tXH8id5Qj7KiPFgzRP3FjbR2S5BdOGMOBhWjkW0ZYzG0irjVthHX5rB
UzRNwV6g0g2cR8FprzP0jI5T3eg7+K/WGTCXdZ7yCCwkOb/jqJz/aik6Pq3EIyL5klaSiD/IbD+T
eiV/oK16GKjm/mAzt34zVc5XI8hKE1exreJxs3+rh+sAetbIEvhkxNaHLir3YaLFdOyVbCUIg3Jq
sbWEoj2BM9eeUIxItClDDv6Pc02lRfu2yswVLnHtqdeMfd9b+rnv3GA92PSjl2rjF65krjsIlt/V
WaOedWSuq1BlFGX1fBdNa63vSSBQwoaBh55peGi5msgotVMmHqbyDAA3O7suGjs8OCtraNUbABQk
sAkjD1Kc2peQkAUfL+1asyuTNo76pZvtrUbPYBN/2Fapy2kr7BoF+VDSWHXG+tVppH6oE0usuI3o
Gy3NpnU+WcU5knbWeOW8W5bcv1iOWkyWOOyVpFj99yfYf/D4LsHSLEhm4ivi8n/fq6Y6t+wcg8Zp
+fT3cbY2EDlclhuC06vBETwGnpPJpXel4X91RJOci8KwT02FgsJuCRin4l1z/0+P0gAGAKrh3Sdz
cB3ZIWqcrp5pEDhNZ6cPeqHDYBYUJF0feoGd2rs2dLtNUwbbepjSH6FUnyhfwTX0pO1MsTHeJBqR
Dc6ALRGr6N6JvlEflCoQ+//+l+Am/Vs57epcg0stzR+CqKXfy2kzymITGhSrMljwOzPoaND4Rf3h
a1qwtnOgRi0xxq+2IHNpPi9Bpe3Hqgu3uWJTYEuMoRX8TEwxxIulsoJkhQBcaabykw/wRrW68U0S
x7fv0yjcAY7XPwZoWfPrGCVYoktkYQrEt2cz0W64PKvPSumGldJI9dwhflOy6ppykV0tHtzE6wZI
CoAbXpcXIsDsiIm1TF+PYxSsl1dgWX/v0dag0poWwdgFk4D/KDqnPBRGbsH0LJTH5VxX6u+TzSJS
KVz/MWrd5qi4IxegZpE5nk+kFk/FWh1ScRpmYzAGuXrtxIXBaJnD3lfUXd/lLWwNDiUBiOcSvAd6
aBeLzVB2W9BVyC2EWW70oU/vy6apQf+6dKTWy6Fw7fQ+GVXJ3EPNV4405TYIjGGL5CF+NDLd9brW
eXT6Wr8WGeQx2jPaVz1RbyLXtbthyA23zvjuuFO5HyGmecvhr3NZqh37uPxUCts/ihKZr8YQ9lja
2FChOOYP0QzRiQNpPdcagxWeQQqmUoTZi5xTG6JuC39P936pOzP9muuF/RLwaDSV4gdMbaLDJ6Cy
lY4TdBWB+z36pngv9Ux/lWVbbfKq+uKr7XgytD58mBggriBlqmBIRxScVslTxE3y07LBLBPRyVG+
6BVBzWXumA/aVDmHvjSTXTnY+lWa7Um2DQOAKM7Gi0LI0S6Y9yRZfl6ij86b1q5kb4LsdTrzKYk7
7YNJdrYijLtaD0zmd4tSIqdXf7GqItrh9mC0OwOtFDJdrsueBYiIxa/nqG2LEUZ+IVDJ9ZCSu6/T
vDfkwV97y7lAgN0dsCb6zON7VzYvRh13QIFS/cFJWXnnceRu6Ykn92oWHzP7mDUYyVa1C3Nnp7Hz
gTc1MI3xS5t2rI+axzKqwY67Wb0ygjH71luqhxtAeohRsyN92PpuDUV4snz9o5rF7W6bftOcmBH8
mEB7hS15cUWpekYU5S8td1G/Kvv5/XrvrfQbFMaO9gbu6omB1rvTEQnujMiTQrSHKwUP+n15/s6Y
T4U+70NIEsQ2qJps1zOHB02TfYliN1rFuOOewtoVG19aDKJKXDJxPRr7NjV92s+sulSlyRE2Jfll
nMDeemMaZyvpJ8WlTyJ1rcSIjMZlzyxqrqMgOqZ25l8Nbstc+Th3rKm2j5oajGdn3kvaZOXzATkX
GuIXcBJUGixVF9eOplMD52aRbqux0E4hvFYGgzxGVcXC2wfisuhzqLt4+1e+aWe7XDNXXR5NL9wy
GGqk9Ip6Ja/e9Yk/TpjZzb4WXXeYohQji2L3K5A20X5ZIwJPFtcUpgGF2V/LRrcm/Vs0ICpC2xk8
O9PKndGUKc58ZWLw2T8jcy+vvsAPO0In3VUgJwCHzI4SS4MKOEi5M8HDHFk8u0ctdtBLRLkNXyhw
wy1EHyYn7mgiYxAKAIGYFSi1g6ab5S/o3AKRQ+E0z/idy+C0ylUg6gyylD93bmGAtKApRNnwamPI
pM6ZNl0xIzPTtF/Zsh9ukcO1DC7JOCxuFN8dQRFU4W4xqGjON8sNNiIAEhhMRfcW+tk3cu3bB5Z/
MNJl6XipiPS76Md+XZi5s4nnw1Ya2h0jUsB8O0I3NFnauRFJeJJRfuqBZG2SVHtA2T0+Jj1aFTVK
aSzNYIJIMI3kQtnaw/BLiskgkNG71M1tVtjmyp59eZj5arAFoNx0Rv9pvbaKcbwWjhyvy15jOOwF
ksitsFkFoSyfDeQmW23AQeW2U/lcGVNAPFlMBTS/WqeVtrZ6HnRlV62ZXxkvPRjZx/momnFvmKcw
umf4DezBlVgB1fKropcHqKP52xhjA6vr8VWbuoOG53M/2vgYjVk9F+rlYzSot5C/+zE0DXFsp8A6
KkqXS08P4wxXvqhWqur369jQ853v6M3KNbp6YzLYvvjNOK3iLhM8PTi0dRaHGVxhoxPEm1nzzNgP
KoAraoYofDmpoEE95/5rjNdjlzN5PofzXpxhgVj2lnMAP1oKtZxBMQFpr9JImCJhCDsth53h/Mzh
nV8ztT0hnRrWKWLm0aOjme5UHGueb+jpi4Fzy3Qx7C5HpbB/DmS0X6K6s9bkPrjrUNYEUeS2vnYz
CcmqK8pLQDlw4e7jt+tS57LWoxCrMB3XLoru1YQwDSGifVR1FjGJY/vcg/WXJpP6114xXxBgacuO
mdbPpKQ8mtzLbzW3orWt+yCs2+gzzpKQDJAuvC17QzXdotpdJZ0u9gxpsoccgiw25phmSigzsutq
ApJw1OsrPw5MBEk66mBrTN8FXdb1qA7iECZAHpZNy/u9QbMGw/GkR3S73dQOTlT6wWlMuMjxnZqN
aQeraBi6o9RZcsxKiXoWQySgKazGDAlphrJoJ+64UdOsOOi6CN6JOvOqUKRfKibz29QutJ1aTPJK
g+s9GHp9ZVV2e1iuTrjs+qqBSEBWjHhiUr3CLzy+x5MiDvQeHU8m+U8R5w1DvTR4aVwt3EpS2zZi
8N1z0KfvjAt4+s3+nmCRnPcIM5ZDAgYBEAxDsm3aGyNJ/c2Nu/bkZ84saarh/MLnLCP9o69D9Wda
brRumCG5mv2IHau8TYnPorFWE8eL/bq50A9oL8teaQydxzC9RIevNxeC3Xzur6nFk9MEc27vq2RO
lavGm9MM5XNn1JvC7ow3Mk9zPKEM633jBuPQh6dmiJ05Gbcg+7R8t31j9SgOOnaMdT+3w5GmUqNM
OH3S3LwwT9bOvgMUFU2Du2UGRKtbD95YRvsA6sKfqEzCfSmEeimI+P5VHSyFgQqdlQwa9zKgeFnF
tKqfgoE+fyDQSSW45vdhV5PDDrDo6NgVRURNC57HuE7z3EKcA905BXf0QA3bPDqxZR6F40eeNiOT
earwpIp4x7o0627GdCmsTGxSy6Z3H8hvY5XKT0zT4AYd5g5Go6qHMgugDEhugfMGE1p3ZoixzbV2
rRpO9qxFeLVsXav2RpD3T1lNTUva8fjNAUFd9ugTmvEazZuwlkCK8lGbbeVzr6Zwr6Y7fvpq8F3z
58Yv7/UxGMzmWvAIDBWAEA3rk7uWmqupTKL0wciDewV1dTS0+rZshBUQnOL0TPTqujz8fc7p85De
MVSq5Zwal5OLkRb3rj+m2wkFsDfZg3xM61l1Ipp1O7nysZ43ZD34OzFhylX0SUlgxI7xyiTgZr/8
F1VV5I9GRH6cLZzVHNm3TuOKJ71df+pTjsUHasE5RVmMo03QYsjzHc777qlJE8Mri6V3ZbdolNrs
qNUdJCD3tIwSqUfdoxPrDaP66DKI0D9aqe/vjQTrNvMIIh4jpCyKAc6WxcSr0udAxrvp0y+LYK27
tXEu4cmziqlSr/VHg9LP1TeIw/e885Tc+RhvClMOHohX7VR2tVF6amm+1E5QHYgbozxyomgvW0d7
0AN9PE0la0a7U46oU2MgxINcl4nlw/wU+WMVx99NkcFI6gFNIhJsTp3jx1uzbZuXMsp/pFGd/sA9
suYizc4pGvkdGUFTXHwRJevUAHPBtpsP+ZU9FJDZe6B14aHAuY1YjfP0drdBz3QN7kZXTT0zKG4+
UC52dpL7bzSSU4BP8V52GN6sGGCRi40bYbqyxQcLigBuwdkfpvsQjMX+F3hUK7VzNJqvUTPxoVTl
qbdK/5H04XTH/yXZ9IFvPooRmVgWFqScUp/c4rJZ+0Wik1srt8Y8RM793Hrws/HJNor8dUjxxqru
z1Dv/5oZF0Wqbe2aD1Y8n8Oxpa4LGpybQpfhEacMvcusr54rqdi30O4Z0iN6BybQnQM1mc5SmWB+
KZAMfe4BW/p3ideKsXpQFOZpYI0Heq+lc1BSJvoLe3fZNEb3rsL7xUQjRgAkZXdQ8vTG89R5mafk
ux6n3l7r2nIV47r14lme7YBDIsmiw3dGIBhqiyrgolfCK+oMF5lYnKVe7orqtMgwupachSyhbzH7
hnWCk3e2OcWrAmbMKQpZKku/kZ9YKrbIqMVZTdRwM8WExxpZZq+C1IEJ4RtMUkxxHOOGCcqyWzhU
KRPw+53QW2hfanKRZN95Rpsmr5k9lSf0ZO6vw9YnLEUYFWOr+dWwzFeUuTTZhrI8axqMEsxX7WYw
nfE1JdUY/03xQ7HsjaaM6Scw1x9mM56DYoRs4TZildppybhxFDg3ygTwuP4cJOHwjHa26VFJLhsz
bTzXmNwHeDD+rUhznxlI7rVm3W4rI62xudvxqRN9C54hafiKSK4bIjpe6UiDm3QQPnFnXwnLrPCV
jhZ0r/8lvhQ+2AmjkSdVzIkzJWS2WmlOPd6ZUz7k7Wk5/LWRsmZJGn3zAeev6naw90srH+VXeUqd
KfVqVeFt81sXBvvUXJdXs0QbtskYiHXV59XDkNfvBYyalY0i8Su+vz2wv/FNhClOEz009xixugfW
l6GHut4mgTlyZp29fbUDVezbfDhmFm0ZZ9i5isADp0UhbxdQG7fX86NlRjy8RLJGFtufSQ35gqfT
QJ7da4+lNXzXG6c7Ba2JKshIkws6n7shu+dJDg8yHV5iv3Dvk1nyFHNE6ukyTz6GmtmcUVHwj02e
eiU3Hi8RjY7lKEQ/CBf55qTTQUTJjxyc62tjKxPuPmvcO05rvLpWrXrSwXC+vJr59s7V90imLM/l
IbgbKxHZHqh08ZCk9sacGvccEw2202rL8NpQHW5q0nnEhLrXLlOG23LK0PWS2OrR2rYJbZQ8wGRk
hnm8T6Q1IGyhjp96uHr2oAzraezGhybCrDPjH9LZMPJrE0KZZOnuycADkVT+YJLwGunF9GRi66DG
0IeN2xHjkcR9cWJYd3SyRv9UM6JwB3/Kn22hVHTI+vCajY08YO8PDk2Ga6IBv39wlDZjoWbER+zp
++XIyF3oNRgveMJphbvmzmr0nkPf6IJ0OlXVqxTYxJS6YaUm8n5j9kQ/t5b7EYs43LBuSs+dH9fX
stCfjC68MjPvr9RMw6+95RB4BXQ1+1JLv7+CF12VGjEF+DJw18IlW0EnVu6sNZS7NMNqbZK4t/37
XN723wmiUI7LqXaOVTLtQ6Oku2FU4LTMy/24S+O1AuoYS6qjHvmLkQQ0w02EmqYrVcLWKrK+3jkO
ZlPMB+ZBL427VAnl0Ypy3HegyJ/heHx1C9X/2gSsUv2az6FU4SvKzF33UWesLSe6hE0g72XSD68m
opqqza/g0O76bKUR/TQCxZt1eSFAdSItJZVOZgKtkQX6DZo2eUFbDIRH/W6LuvfwcjbvhOhgH00i
E5eyi+CMtcq1aYboWjalsjEMkM/Lub9fCBUnvEpo6sei0k+DxYJHOvKV+aSzRgou7sueEjjrFGnl
SnGb7GXoFW1Hw1hdhz6HWuyPYMfzFlOl9E+Sif266HS6wrOPv1dafHvj1B7Hsn/Uh3zYjX3PZ3/e
LL9cUEfqqqRZ0CXfi3zI1iCoyGPoZu9gU1QBBQYnLWQZKHdJMRvbH2R9obm1hUjuqvbJhMh+4M1J
70nbJvfCd+jjhOQ+5IRPhOrmH4jiVFIjjgzx0CS4K4zSlr1lamucXeKbeU4pOaG2obod0U5AFNZD
BEZa+5nAeEwt6l3w09u8jr6H/Zhc4nmz7JlqnlwaYR+YjCv3qkLOOSh6d2VRPjwz4d4a58XKtegS
giFfZaPtHFwtaW+Csuam9X7EKKXZpFPTPEm9+jopboppKDhkmTFty0RBAt70wU4PQmtvJu13xXAg
ahDncbCbMXjSVQbZ2tD2L6oYIqbqcw+5eG+LOkXCqtHczpz2g/nuT3hX6q0N3OxWZfk5JBwVWIra
3MZ5k4ria+aEyBVYtDgNI4S8DNIz+FCWXEVgP4chbSlbCZQfa8TD/g8xCelxGYhnhapoU7l9trM7
5vsMjjHoVBKnnZn2xwbt2j8OW5Q8/G8wjnEBO9wFXPPoTqp5VExEqQJDJx4U+e4YctuWdvecZm7+
QI7lGR7U2h/tb67mt/tspnbZ6lBuWqdlndrbEyhINrIYp1NsUL5hLvI3Q66q/EAhtpK4fhAzd86w
JLe+wkhf28Eif6EwlVtcpfHBHvqSfgSHoaGbe6kzB9JmNGjfwt00E0RNuPaTRz8pnYtR9odJyQmw
QQN4sidb8yxVC190oy+umUjelhd9lG13fyo3TZUQCQHa7iDQ/iPbLOrvVmKvakQdL1WVfI9LeV6s
SrVfaDdTyc/CqULyWtNol1kWLfWZI2HaIe49veRZkqbaPSiTFeMM+SwmeqiUbg6dp0QcmSzXqxFq
8hOOf2TxES2QqilK0LqNu1dc96WvrPjaTElyrebNcjilluXRmr4iCFdPbt4pOwy8wZX7DndSQB03
O8sFPR6RrpF/pLQstlmdND/KwEeYDlfv2YTpsEF62VKlQaLWOg1dA+LnuIKs1ln6S9eL93FwyY0J
NXMvJqBUbi/ls5M7X8PI3g0U0BUSqLFbTUpJxzSqG6rDpv/QR/xskVSjK+mAvhe3fX3P/aconlE6
FkZ5R3Oiu6LZ7+iKVbDcuJbdPswphLtNEq2X936hDFoTKAY+E4g+cifw5KVXW3Aw40maCv/uT+Ny
/L///sfruVU/WW1tQ8qKgC68KiEdfsFbt2sXn0isfa/qXj8b0Ievg6O8AycLmBm0xYuW18G2x8Jz
yCKU2y6YKqfyr/qcpKWGcbAbDQJCagRXqyZkhhMOI14bEoKSU2KN2zAv9tooo0fEHPK1mt6qdnKe
mZFMzzqz/eWsbtwtwwpzj3xE6wC6vjqhR1Y3DKiL9yjZOJZ03kViFFsHzK/fdNz582xeEtJEGKKM
j7MuVZMwx/ksoA//GMeRv0EFrXm10WbPxjQNJ9JYCw8CSIa7tTvokTGsJG8dbgKMukmdPPlJFT/p
g4Wtu0/7Ddqsmk5thWN90pvzssmIdvq1F2cMVRnK0BN24Z5Gzl3HkP+19NtHzZ3jAKKSsTFO261e
kvoTQYJ0nUR+pdNEN0lYxqWh1JiGoN+gjTQgjTb2Lmmzcr3o+iKBZHYw+KMsr1bhlN77ZtouL9Yk
wHhxU/LgzKyAksHNnH3Yd/teasq5rHfMrftLHGj7SbiYh3o8WPNGGgWdq5JpoQ9dhWnqVyQhJREH
YbIm9JnwjHYg0VV19mVjVI9MrTGjS1d8ay2AnqM/fNDrjjYxTNmt2scM8vToEnOnemEpvokMZWV2
GV1GFjtd7vh38AL+3ZqUbD8Y5J4s5yqj+V65QbvyM2nzpTW+kaGo/J1RY/Imsorxd/7GiMCkn49S
dDmky2OsokivjwCs5F0L48NQuQ6EVJiJhV38tReUez/L2qNuqt8W4UMAP3of4UtdDbY6eTJK9XMY
2i4yEusSpcI664NtrmvMkiuj6azzcm7Zc1tdWVV8glcMFU0YymyWPTlraZe9Fu3qFhnIh9IGFdFX
OYu6UjCCiJtiXaZoMrMemDIgzvxBI1Zgz8JOHpCFTPg3SGZUpJW8WlkKDJnnJ/2BZxAt7s9iSJ4t
LkWvMYkvAnlgQG5UbN7PBgqrolFlWXH2jJai8HSevvs8DlFfikG99x26JE1Jbi4i47vU1OQGNd3z
Zabec6OgcRf0JTR3CHMF9eIVRGV2M5gFw2xzxy9/v5BFpUai1oOahG/+FMpbOhaO49mkdHooI8go
Sfvac2TQvGhZiLJeOAwa50MGnNPOJ4xmvbw6RIO5H2Iad3E31S9TrgRH6JwBkePGdpxB3JCWXL4P
e4NDLCz90tNyatmQwh2eYLfc/v7S5XymV8NaQ5BBJB//JUxNEBOhFe1EYltYGO0GlnNRvOl5K1a6
qxeEO+jFW9zb96BXqw3Z1nQ06ii9h2R5XJssXfczARNAlpHcQdXOT9MS9u6Oqj1FH6ADlRcUCZu6
LMaVk1fTw7KJu2B6YOYiSPWBhec/db41bYkOU76ALClK/YssSIfW+ibZM8/M3xtk9ZAYUWrEHRe9
0UUbtYVZ4ExOtpubUdVsqhdklB3nNtESvxVqpXUaKwdA9qjWO3sEK2ylXDcREFBuLUm0klNuPDsY
9dZ6CtwGKb4OdZbokjToMnB6afuYpnyZHpBI7eNl/Jv3AiBZWzlDjzST4ODBr2Eb5Ga9qyfbfApw
+FEG1+0lcytjY5cdRUsu6EPXCJG2/10n4f6GdHZJAbBNVGRkCfJ5Mhb8/T9kfR3LPGCmoYCUEJpr
i87NYhtTchwz4PcyhO2pfOvWpPZRXUPMRbiJBMZtFXgRgHVziCi52n+UUzHuXUXG24LIkAOZMhRI
rLzPdAxbCjL2knQkB8sMGxZOnFOrzmh+fU02t4LiXo3XTRwbJ8Ygz6mtNLfQb5nHd9QyQfFmmSNJ
HvA+vNDR07VA9n2qM1VB3jQnsYWN8wZF+i4LmNIYXNzHJrWOy2kfLQVJByB37AkchN+PGhIALppK
tQZ6Z5F/DaNWgWCeBp/BAOtisPoXP9W+8lYaJz03+Zm0Tim9v48VlHbI6Q2grW17RTraXs0ZChIb
CPAShCW7v19wChuNWCslWazFYzm46c+kClZFk4fR/xB2XktyKtsW/SIicIl5Le9N+9YLIdPCe0jM
198B2udq794njl6IAqpbpWpIMteac8xFJEyKmFX1E+/mXe/clZH1NG8YGyI/eaOZrT9MRU00Xh5X
/HQ84Xjy/8dbH4hJlchf75fCM1b/+xIhNOaztEsVuo4e3DIn/LdrWJOe928XCYlQQVJkcqTb88pz
XQMkmmpXKyhf4zFQ9tKz1evv4632JQ7z/lioAbWJmpaEZxiM/6H5ayPCPl70qplvszJVhsV8Zn5j
Ew4Un/zmITA8ex+aPmzmeX6XOikNGudcAEz/FnrTSralK6qmdn9o8FOu0z7q36uq5qEKISxMQGh0
eCHXDpOjRSUAQjN6mjTzBvE0SCPZAsizV13t8PCWzgd4cu3JHpaloqZP5bSj6u6TSj6sxxLs94/y
dE226Nxs2qaKmKofxqFMgATPu2WRxtcyym/zP2O4OiRi18C4yUM9y3vvo1WML1g9zZeYUDJ6Ycpr
wXrm2kLHWKha7ByiqsQO7qJ6ndPfyZRTT3NDR8dDwhI52xsUDx146YnNUg5T8a8XHHF07Jy66rf7
LqHVMojkFXioQZ4XCnNTH32Dh3FDs72z0x1AGIi78/k4Evm++8+77endxDF5Gy8o5SqVdbEtpWrs
k6b2bywYuqUqdWVFMbMiRz5OL7nVH11n1B9in0s1CGoc/nZdbubd+UQZfreqrrzPRyitKdsBq9Ny
3m0YMB+kK7+WKYEHfa+RMk0A+3USKf21GV2A7pV3/HSc6e8rK8ph//s4ilY6ibl4hY2RoZsvFLAo
PnecH/6AJRd/xVKGS67TSWzTsuRakIpD8+kjbLPgZkSxCc46v8yafXrDxjZlSrAZJiJQaw9/e1ca
QlNC8gY9Vpcw4H10FUXZH7yI9i/RfvplLPSN0lVDsBjGL9lomj81t3qQg/scE2yyZ3JHmbhDJJSo
FmZytA6ngOkdOd1+mJzqLF4ZTOsWQTSm3+u2Pru0wl9Y9UOe0hDdhXTkH+Z3WLm79HP7FUSP/zCG
YOntekrqVlprE9cqbaxeKZ4xHEYAhe16k5NMuQOksslT3/7pF0QuJt2vF/9/ZH4xv8fTqo9o3FFe
Cep1f2glVYhmqkAm41gvs9ilTmXlOjLbgH6AX+VH29XdL6yuLQb2IX6qZFesVRHulTEstg0Cruew
TWHTKmF1/L2bg8c8JiX9LjBm7XrIWF+oZFAeS9P1Hl20t5umZr6H2M579ClqIKCR54xi1lFQTDl6
ke4S8ZyGJ3SC/Z65AL1GI/yCp0c8xQY5GUGlcIcF1pOXx82OwOxxqQz+WypA1iSIrh7AHSQX1WoO
RifkLVLcs4oil2gyWTwkRAKBNUf2joEkxU3H7nyilv05QDV51no/u6qa3Bh8KU+tYBWUUg08zrte
PzTUujKI2bJPNmrrSFoWMjUvjJmHFizAQ4gctylIAqoLFTAjsNZTk6BWqGTZbeosPGd1BtSmGb/S
012qDZeklyblNo7l4dfvg6nKoMizfGkZwDmRy6ZbIu/1g6qYxdlzcnoEXtY9R5lNNwcS4EdN8E8b
1T/5Q/2IRZJeerKvlo6T3cchrAnyIznPGGAdjdArKRqiSpa5SwmaieBT0qMdm44budfu3Zwbqdbi
fVOVA2oaBGoZwMhh1YIrXyKawdoSgA9fOEolzr1dH8mwCCYhtjjPh+ZXWfFadyhGww7NnR5L4w1v
fEjzrbW/KmryEEIi/BChtqkcD7aXV57buM13LAmYiw9hdOx7yBvzK4zeEX5dNo0PKsuI4VT2tMlC
JzvjwazvtSH6G92ThfBP9OcQhE/KamEGzg111BcmABL2FOFYzQAjMKJptAxKu/iutst5eVb4rKdE
LL19P8epKj5MATkU4VEv/fQlreU6803zvSsUe1MYTbeFqWW+I9ZcDKpXvZJHVdBEJxTUdSd1kOeK
a5kG30Il3kYdORl65tZ4uHP73JByei7rZE/RKD1j386XnZG1b6VsPkQX2d8tWW5tFRwJf59dY2go
fAnFPjleH36TplEsGBGsF7XDn5e2QfpgBTq4Ihe9yzBazY6ZDbD8pN3PEh6AWoeqc/37XGFy4uHX
ntRQlodMRU+zdi4SEEJTSs3reTeMqo+iSSEQjpV1zyv5FNsabAPd6jcRpqntzDaw6/iMmTJ9dGQf
XseMxr/b+HSlw/5HXr0OsZb8zKXFo0AXL0x+sD5pxGsMRpoflFKlteWQAVIhomCB2IhjFDWgktI8
qLaDQnEXV/gmouj7OORd+ViHfrjEYhnu52MoopyjCOyPcIzorkMPeIddNJzm90K0l5jMYyph04/O
PxDE+WqIfP1mmdLfwt73Nqm1jOqGLOEhGnAjUWBEUvejRWmPBmO6d1RXeTQK1VmpaWRfM0+Nt25f
pqda57vBU3Fwsio4j2Rvbb2EpOumb/dqKQtK/sgclUjW98g37jhJHlhSOiCn8bmT1RVfMECW2wIR
7Xp2tpOuA9aFuKL9vDtb3j3Rt4x6P8piY2lh+C7G72PSGl+oA1Ybu23GnRvVjAejkiFtEWeTavBH
Y5enOC6y9zivylWOmGEZWs0wRdVO0282tkfEsu7E1Z76YntDgv84wE3YdgH1JhG4MWE1afLrlZ4j
zhpz0aKISY1LrnX2sqMO8k1AVcU/kfvp2aCHePi1tuWvL3YybEnVos+eNfE3XXiHOKrx9Gv5Dqn6
pHQtzHtOT/OLU7CG7liuPNU2kdvF+N2ld7StXVk+NOXECHxNdLt8mA9IGvx7vSHdIJuOzScUb6yI
BRqd7bwby6x60DvIV9TUb7a7oafsvFnOyegb/a2n5L63keivC1mZ7xQTHjQtDh7hIbfnooVyoqN2
vJk8T1E7It7C3trj6w2L134Ib4h6izt5Be6TR386IdHgkJp8A5Y6WieIkqd0ijSJp43ixN1ek69z
GXLeoBzZoN/JJ7JRwvPoHtV5su7JLiSY7j/HvILrw0FVGraxCQMuTRHHoLioqtJ9ph35PTfs9qOL
uiXP2paVjJEvR6MP70ELRrpB+L12MN7+inPyqH0RMsC96cIBOhJczZyR7EbwECp3W+zgIa+idiWb
kMl54pWHtrNCwOUqnDE/8i4N1cNVF5TWS+qYP2qnkD+NtxQ90k8/FV9JBi5ePYZM9EFBeTUjTeyc
pOY2rF0fv7QqH3s/xgHU0hCfw2thyclHc1gWlh8+zjvqpFZJrfItj8ZoPcZZduunTRm06rVXNvOR
YoRxOjW69Y66GvBig76GO55cEcQbDRnPIwZ4hTFDRF8NmR0pySCtHhx1mdeD/6MMkp+Fxz9rDJq1
oyxfPccCVVPZ6f123s1LmPK5i6LZM7TqGQeLs+mBPawltKvnYgoyC5sUxcZ01ul1Z2t0kgFAyap9
lLrJvgpM/cyC0FyXSeo/UpHLlzx803fIVK8iDJGAJ4W1yplQMpznJU9yp2NKD+VydDXlJUKyOqum
G7NmhU18w0M7wgzXMp2SbOieDM+ffNLSdE5y2iThoKy4rwtyznDdOUh5pnuO6RvtgLMSi2e31OOz
g0hr4dmdeFH12NuVgd6s1CHFWeWGxAEgSV7g5+qvEnHNFUKYigUaSffvE6kPxtpSRnUxa72T3vrX
T/w+AXu8u0a68ddP1B5cXrWkpZrTooHx02hrlgfdMpHCv/bSpIRiocE+ImjZ90XsX4Whe5gIpErB
0DagTsPOHEOP58bQjztpWeoqCZntoEnbaaVTnTw7qU/zq3kTdbBG5BVwzbB1MptOIuGT2bIah/Jq
ZEyKyDW/IfSxV4BjwnWqk/U3bwhN+M+r2GIZEI/jWmsN8VLjsqn8V+HyoLDN/IKfQr/GVTgcXI17
phAaVA+A/ZbQvYtHPkOCof6sTXNSmjrjsiHXZ+9ME9YuEsEmHqW9nncRrJd7wpzb5fxmzdNUDL5l
tbXrMNy2VgxZqrNLQdIJin/FhhFgdKPZrYRDBY1IIEwTE+163uQKQR9BL1F2gMKeD6V+655TVJRN
ryWLgFTtDT2HbJHVpljrRuQcpe52LDmDiu18IDdH0F10yMkHt24aFDpa6gNsHbkQqPZ3JmCBI5gY
DFhi+KlAWjK1pHxzp4VNaQ7WlXiJfkdJOt/HTOi2RdeCwm69U93Ef20oHgNX63Dr/f9xp4GcXKpD
sffeBy33PkLIugvp4iy1sBGt5tUy6lNrTd1TLuYVdAFK5ChGTdnKylHOIBP8QkUvZzbi/OlV5PBQ
7FU6cIqtS+TLSOPCJv5rk0aGe4xDA5JBgj56GQAZXym5pi0jCHsYuutqpVHZeR0b87vn2vlPqOSW
DpMED0nzEkVj81aqtrPUuki9OSUJtEismkOJnBhk6LkfveCieGq2xkLXLPvcLkiXYQlymc+EppLs
kV8/2m5t79Nae57nZ+Wg4eN2RyobU+Lt7935rB10YuXC7Nz+3p3f/Ptn57PzxO/TzyoOIrBas4/p
VC0hcnd8MvKh2fm66yznXRX52Tkvsm/zXhmL+rGhz+QQd2iyFrtaIwJQx6uKVYva771T1Qzgvqpe
Exoidya1X+bjETTZtdenkhvbrd8dSocYvmloh7syx7zSF8MZo2VwbWBmrCoN/g752qzVaBZgvfPc
BXRjeRt4Ri5EErk8WHp5s5Kqg9csBuTIbr6syGm4pK2RX0a8Xcscvd5XLyjQ1lvtvTLSQ2x33snp
aVdGQZV8ycmgIkzxXI+E9XjU98+laCXMYlsuIeqIYyKqrEIzp5HPOm3G6aDlW7ssafqztIt+5Ymc
Iv7Ykx3vcoWULQrTFrH+ohTx916Lh2Xu++k2TEu8Jn6Tpot60JU9I49xT2Nfu/eIyGL5arrhcEQB
SEdl2oX6Za1jZo7MwJxm6cRpcLJiA2OsHjwqbeych6ig2TBlBtgOYjtylIyTF0i5Mau+WVmlS79I
G/cWoQ97rZco67Er6nTuwcDP9pgEN84C+aa3b0a5cC01WaF6Axnu19wDfe+s86btnlmK/EyKj8Dv
GJrsLtzPmaaeBuq2SUpj2TT2i4Z5YamGQtnPPV3Wp82S2tFrZCfKuUhldPQj92mwLOMWB46zMXUv
2+UFiagT9DdAFLBII1md2x40ko82ZI6Nm8PiwhYcbIgDYVMIAY6+cxWKHfSsI0xSnlcjT2E2+99e
KVDwfp0FaU6FOslf5k+AGPtbi/n4IILUvJEWQdhr3GZbbYoASG0FdY1VdiutjGJaLQBtoyCi3l26
ibqIzQGJDBOLLQFh9FqmXQB0i8jxsjO1livAn/wQCCAj86awS1RtlYZEdsxJH8TyUNTseJj+khF3
xspFbX1uiaFDKV2oO2XcWT3U0C7xmIFP8xkVT+KpsZGLu73hbFppJw8GcepJh85EZB6p1eTZKWfd
yE7mgFGF3O8UesnG8c3hsaY5Na0mH0Qa0kfJOuedNTl6M5n0zMGs7tgbQ8MqmzDvedflv0PwY0Zh
f94vRr3C6YXShFVfeiDWWCxmQFzVA+fulRePJWy9TAZU2VngUWfBDqCEOJ3m8CjKo0z9co11xcS1
m4/ltAb3LqvyRiM2NH9nAe5+05T2AyJs98hkV9lpEV7LIkvsl6EUJ9GZzjfWxj3UF6Nkslz0B5Gq
mMQi9ULAo7GOvhlu0l7mjcpz5tertFIbBhoktIEiiMJWzz7SxHuOf2s9vxqL6q9X87Hct987EVRQ
t0vtqaioVNFjFPs4q8cnoPisLg9hBcmyi+StUVt5m18NVXHKQcmefh/HEyEXZtuw2uARpEadv+9q
tB70f4JzMdY5hdO9378WZeFt3YJ8u1G3mm3RQnaed9s+M46KA19sLlrDKCb8VfDMDhGh8oBq4XPb
GmBpNqmSOGtXb61F1yX6r2Oy9jRqGUaNNGeKVbUS7VfeaoSxARaa88Oo43unhEsA1cohnkrQxAbC
zY4mZ8EsZE69mliY6T1tQjSD4enmHawRjvtUu1i53z36Jlef0mXFk5Hii+sMv7qA23cesQvAJEPJ
MBj1uB0miobuH4sQYd0Yd2cq6u5tTDxTWWRTuUiMt9ZDZG174YYllbWrc36T5WXlOov9+OikRvY3
vYZY5pqS370pITKjArASFZqoDhQCvWLoASNemw1pDdVpsBsQfbnr3b1auTu1R4k4CF9GZ6zWce8N
u1hk4KAlySeOZZ5n3ZQ/fvXde9U4xpfaDx1WhrAs0EHkD0gbF7bpYudXzPuvjaY3+4nWQwf3P8dk
wjqqMvIEvXwpfr0vchUiIpimbOZjoWETHmLxbEHyDUtqboKXat4467kL7gJzXJlk6G3wg1aLqGga
PANBstcqM9kqvT0++3b77Ht6910Jky+KkdpPCeyZbehU2k5LQLcjjEiWvS67VdfaBuEQvf/M/alu
0L42pIViofGKlBiKJnhyeZacAcB2V6cVRc5D+IJIw8I5lCtHu1bbJ2bFJyR8yjs4pWENWDjd+7hD
9sr0d5dqq6/Nus52M6kJ/8ShaAx9WSbI2GgbvSSDGR7q2DOvMh/Na1QPziqzuE0pcQerYaydDf0d
1qAMNOsSws616DGX+ImhbmtTQZxjRSwru6XsVYpmZLwl9NWq711co2OyI/9qOIC3+g7QHDMaVsCm
+muXlqN1ApP7lpQZkmWKdW9+GL9KjaKW37vu2cqVWl2NIsb6mmklwWIcrFHtbQsAvExMMrENs3Za
HRYGFjVLrjJT3bHi9tcKwNd71pb+Ouyq/o4mYe8ZpMlVVu2SQ2S+2oWMLvOe14Z4aOnXb6xAa16T
GFoAbmLGzBitpG85H2ahPTpqxr1Iu3IT03esTFbqqgVMqGqSbW7nyasdoqSqlchkWGB3zGsiGSzV
XstET1h7U/AGal7Xjm1gixqq1zB5Uid+e03bb1UW2nhsyNW4g1KsF5ixgm+jjL5CWpvaeyh2S9Py
VpmLkLU0QzilKU9dZhiBqrq7Ro6E1Cnm8JSHxr32TIgbYGHm4cp0qKI3rexPlefKZSaKBncSDPbS
+Fp06LizwG2PXWSOt0Ri0oZhPnzzUc3ZFBFesjoft60dpDvdAnWJqL7Hz2LtQDIPX8RQxusgJmSA
oJNJyRfcKpclas5/NMxwtq7tqNsNptqR9AVQCZaJZqXlthHFz3lv3qBLzc+/d8d+4Q2lv4tMSWyb
7wDZj4W0rwjqq2Xqd/Um0i37Oh+bNx4SadM3UOVMx0f3VEQPwJOAwlJK0qgMvUSxoMuYNuD9p93Q
pFFpKwdTEXROxq6A3q637crvKKNx04z5opeU1Zxg9Hd2bT05UhMvIu6xw6Ke3hdFLl5iF0FHGTdn
s9O8fetY9TEvtKHAmZHoCzBWzRbJd39Hzr/wigr42bQBUWpSWsCThqqZxSdlkRVQ/usw5NqTEmlT
PNZmUIbwsYSmh11fx/voM6KuMa0D8YyFuu8Cahxjl8D7d0gqVSNfvEdGf+4HfleXXGUtnR0WbZ6m
0yYb6G3qEYZTkP4XOqpiZQOXWoFUz+K1R7iiE/UmTn8AbaMCc1NNy52k4LcovAE8e2yIjVST5gEf
KM5xSotuHbQUfKCs8lA72G4WEChcZ2949M1VZfT5ft4tbIU506juht6Jl2YoKSYhbaDShrYwgQaz
xHOh/W23dgN9P2tR5zfPZ+ddrGmYVI8N4dDBqu9D6+iqHaE3ZXDwMjFhZHCtNjJ/IzgpeFRbzNRJ
jQlz2kMQ6eA0bMpVhqYnZ6R3lori/3XWIO5hwwKrXM1vliKOd37pRssW6O+tGbP6JlQPIQ8LubUD
5pFgHUaVk6o4h/lshKzXxUyGtVcklLpjM6PE5Pqo7ryxfjDtKiWx2msP864L+RqTaL8cJkfeEOf1
AyiQYosLzlyGkXWvANpcUIwEVx6rb7gJEnSLMMzzpOLKCjV0sOaIsbWFWTufrXPAE3WF7R+pC5WW
OgpXZd71Z2pQ9aFw0h2xQN153jiiE/ySuD37eGnCke8bVwQ+3PkVQHBOuhybzg4NQJG4KeJn8lW/
+wkDYyChCFdpGd2aUvO2QeSkh64wEwRtg0mf37Me8ffTUY2HCKtR166oc7rBSuEzHhlj7aNX6gzt
POTgWhTGRoxD/8WQazk5D2l5R5ts6JK9z5xr1ZEIvVdj8AxDFsmlOimUiUyE1jDtzleFywjLHEW/
z8iFyuw+UD8N25m9MB+yzX7cDAOm+dbw7Uvnd/baCGWBBVErmWdPB+tpM3lq3Di/gMOwLhVAvZj5
/G7UjPBBwRCzmPt+1HFqJrmJuE3C91NP5wfiQ1Y/23XLIsD62qoK0SoTWGgO8FFz82vbRcau0uyV
7bty24/M14Z5atVqdXm0wvEpo7F+a6g0OBjODgCMBddaGH6RgnEjNkL35gaVuKQl+XDzCb/IFYB/
8Q8AZVxoWCOo8cZLCB/Bzpi0h1UW9ruEq3Qle628hA3fZl4E+qujt8/9VLVxRm5d9OffAuaSS99I
44cAP+JW4dceQMR8FR25TJ0pav5YDSi6kVbdvGmxh5xo1h1YY6cb0qmK/RA5Cs4Vp/iBcnRsZPkF
JjyLmaY8Bm4O/KJjan6kE0N0Q4ovHL2BvwjSIrjbaSoZj2Cm5F6ffMGCoy+0tpxCqEOMt06HGjD2
0y8tIRMwy5UfXUShIsqa8kGnKHxOaS66VGgT/OtZvWmxsGAA52zdBuUDRWr4KqZuHHB1uvc2iLC0
V19/ix2NSfsYlJG7UV1yB0bHDclptXczfWHeQFtRoQk12pJOogILTeVSyRW5+f0qsyiGQVDEnTRl
Uf9Sulv+cNFK+VEQfbmlRD6eSELgIdOLqd+pNMmRRjvuAHisjRyMCT5hPsqmyUkGH7XlOO22tk9G
VvVGkF+z6MbivRnV4qjTjj4NIbnA5Cj9sNO4vwU0qTuWg+990anbJFbFRutr+1366Zp7vX6JU00c
osxtVsZ0vKutrzGI0b1b+O2rMXFuQx2Toj9v1LJ/Aneh9Uvw1tq5IsPrABUT4+c010i1OF0oruJc
dTMGHdYXH/6I7NCdZ6aT02ZJWaS+sqguWIm6/k7rXONQ9Kq/gcWS4EBnJWUlZjiZfNG009m6zLsE
a2arTI8KksPVYim1Kr3YoiHTujfFRvdy+WTpylXa8Kqyph4E6obyO7bceD9nus1SvngwfRh945Mb
auYzMWHRtpI9nig0NQ+Vb9QL39W67zgW9kGpVW8mhNN178P7zHQ3uEk7iJfSBxpuMeM0Mz/+yl9C
oxFc/oESJT4T7ZBzGaqAMmpZlonu7xPnsKviMPS6sD/mSdKuk6zvL23eRjrlOcS9qktatJX2F+p0
3d82lZ+aGyfKl3ii6SnbUsZLfJfpSpvUFGkYDVS2UnfywuZXqpmILrsy/Z6bYqF5NcIn1w9YjKoh
D17C4QFcYKVztP4FdCFToCBpbv0UIEWWV3cWxljuffQ9GzKmo1eiAE8GgMHvFFsmcEo70MZqsgN1
bsDaod6/dSLdzu/AmOegDvOqG36A5DhVeNZUdYMvSQJUlQwSuOJEsE1gjivF/PQPuED9EzvV1XS0
cq6qOQIKmqV9BiAXYW3QJQvig2a12gqud3j8vYFK7NMIbkx3C2sh2NaT3GPe0HraEGzzrFoORa52
6Hem0/hLGN6gPl2mQ78MsdjVLoXvlBcrBHoUEGtOl2ZDpxTclF7rm2AQ6p9QWp9BWvyPDGEZLgpm
BizxmfxYVjx/Y9uND6inhnPhNz1C/Qo9v4mcrM+T7BIn5tfKDHSSPttJJcJKbt7QYKz/QD0U/+X7
FRZkf0BpML+ENp3/mxbR0YNGm6qqh0GwVG/lkL0q6BniQAm+mmGlrFqK8odcAcxOCQwgSm8SAUeF
hgV0VNz96VWoONFZpRu6aTw9ZtXpRiDPSMzNneQoy3z4YJgh2r5z3zRatCRkljTqh9L6haH7xaKr
fKLR60FdZoUIN7XVE445Ba2NdsnDMhy6DWiv/FK6P9UCmyhNkJywD8oZ6nhXlQ69B6U+4nXUezNt
rJoyeIQxyh86uaRN6TyVZgv/J0iDBTFIxkLvB60DfgPcI5RueorT2N4kcTKe/iD4/C9/cEtleICa
pmMDmeNs//YVk/wk1LzAtWlWtA39ooW9MjW2mUkvYn9cAN/Lt3gmqymNGOimCuZnHsAxFTz/4bP8
KzoXivjEksclhGjc+pzlEDS0tsjXjA5qH7V3Ixof6knr6tsWKlme5g8VqT9LVD7xnlqFnBaxzR9u
6fmS+jsBlPFSWMwdbRN2n06F4J+XHHaXvHbLukdnxsDV9LZY/hZsKOGIRwTHt28PUyJDQxumZ66G
bwUQay7vrRU4k3FTWUhT6s86Cp///R3xEfgA//yAhspgDmTGnmCgzsTl/9sfzEp5ZIRjK8mwM06K
ZXjHeRPY/3n1+1iv0+rOP0pnyPbRlCVCxzG9Qd9x96OD9oau+N8yRmArYRNkHr+10Z6WQ6h9a+xD
CnD5axRkwboKvP4IRbq+6fkk62uhtzEfP5ZkgL14LRo0xxi1nVt41VOQ6G9RGnarAE4Nghrw84SE
TSoYcAVk/Si3bEbS5xAYGtJjVlIZq43MDGPj6xhNa7uwLiGZ9Dun15q95UmPpAAdxlEZSFggGUV4
xy2+VcLdSrOr/AXzyJXWTFyrCjl4VT9Wiur8aAfitegrW09ohalOGXq7p+X+VR1ItkWFnz8B0Ipv
nlDAQBHsNCYif+oCeTA9HNrzoSrkl5q+b+/mk0gHvW1oNOFqPks8Y3+Jreg+n4ylcPfkSI4IW7yE
1vkYXdNV3IzpdT4QmPlfr3rifgLbk6yvVKB06LJYTRDhWZK/su0TJb3paZndOspEpyAkqSNW/zo0
nwyE91UdhXGeNbwj3dq1WQTvc7E/7lBLaCK6zHuuUpabymZ+82vXNS4xLu11kuC+SKEmHQZdMsj0
9vcmJRSZBUd0qwMnulUlzD1V1k+/D5lBGt0CFdOwXiPpLpPO3yAgG9ZxG4yL1ozMd8t2vzH2xd/J
QzhJ1TR+Is9YRo5A3eca8M4GYgnVZFwXUT5+sLi8a9z038xoYv5GrvE2SOoQQZprz15E9JWuteIB
fPKjXuIajuhrHBwf6T+jJ39Z7rlvntG8QJ5fd6WjnxwpAkzTbDAqQpbACZomSX9UazU/uyUxrS08
sznMJgm94dFoVyTXRk9zM6MTODSkXzOyzMcgKm5cypVOQnCj7CcVXy77i5dGSMyT2H4TYX6BpdZ/
GIZ3AM2tv8eKE670rod5J3rqZ5Qitjhnygfy9MhQAakZs4x4s4K+WPVdTZTwtGsn8cYlSRSRed9c
fY96z3yciGlto2tY5oStJW8eMFrhM9dyMvWtU5CCGE2sPKHIzFdh1413r2GaSS7cgLDZ0YiRCMrF
/x5/puni59EHRrJjmqrBOPQZWF0X1NqQ+3VowIhFtnpoD6Qd8dBKbWImZE9uH7CxNXt/msnOo/+n
f9pQLVwJjonXQnwemXsprDRyowHxsOdiRjU/IshNj06dDkz+f0a+1+/7tqwOInS7axlXazU0ozsN
mu5P9H7t07eg8ajk0jUMXdVtjaXaP8dg3QXP4EZmdtA2ht9VX2nfndLOc28tTNRFwFr5GsQ0DlNs
n0sXZwtr3z9M7P/1dUyfwbR1B8wCDyznc/5KL1TVEEOcHMzeEacAL/5WnXCKSA/ROxv+e85H3459
ZD4gndGOlqV/T1rpHsVQ69kfLgvt8zJj+jR8CmJQNMdyaRP/8xuxuBMqqnBMI8yaVWSOHUPOddu8
XqVw5Zpd3wjlXsJEeQiIcWUBQcvT27SFzGF9yD8Ais3PVic+D3R3nuLqBDJnRvHPz9NJuk1xBGIy
Qjp7c6uOOKGGlKQgjMcnGLc7s6qDd6Fp+kRgqjZ4GvdWYOT7uU6Pj48cGYSVv4r4INGcZTFg+JzP
1qYGxg+nJTWa/CxzI3mnT34MMBg/dm3jnBW1MMFDJul7ZzN/gFzRHek7uEtyl/L1b57a/CoEy7EG
MROvo4m80ObAKyWktbmrjBs3XOqNkW1l22Ol7Uf5UGsUtKpRYkR2yvwPf8h/z7iZ9xOgYPCHNFQQ
+f/83mDqAderRHZwDOktM7xGi1Exqq1X5v7SmK60/z2e/JtrTnCMZnEn2fxjpvs5WcXGCeiaIXdt
4uNO9Ty9vA98t5AXVO175PQrIxqyL9VJqJGhLsc0Da51Mk4K0uzSlSUuHwkhDDvwkXRWeexjkByO
36PLUO3hcUqFi7PksWMe8IdP/t8ueVx0DmORjczhXwFIhSlr6pJVfkiK7vt8OalFtIg0JXuNYNPD
SDYNvjxxSOg4POep6qy1HGDB/AB3q2ZVe7rzh+mh9nl2yHUvhKG69hS1QKbHp9mhG4DsriOrOMDK
GpZmUa2UhMgzB+X6NsNcuc8cniYs0b17gRnzSFHsAUHd+JoIHZMuj58/XFDa5yeGBoTBNjVWyNyL
DBGfChAiVtqQgcncN05hHKXhqReId6v/Y+5MtttWsm37KzlOH+eiCgDxxs1ssC5E1YXtDoZsy6ir
QI2vfxP0uWlbymu903sdmKQskQCBQMTea83ld2j0zs+aGq01Ihz7EBB4VRQ4EhbfH5nEb5lBay3w
Y6iLZJxydJ2wMs7myqnN3/tKrTfjusAkyg3GcyVLX0a0X89+0RNARlPQ3GtD/AHZXX3lGenRHq19
axcBByucjxibBLsuIYqqso5hzcao9SuAguIQ6d5w3Tc1d2HZEjjbuUdUb+WxGkDYOtZd6cQz4gL3
2Hayss2Yp+OhRnt5IugrO50faZ2WHqJObM/PchdD2e+vube7yUniMFCzt4ZJ3MGr3TR9D+RNWJWH
KSEz1+8ezu5OHVf7Vg1O8N3s6cYsAJMiXg8pQt0irsUumbxPaZNN5kKakX0kseJod8xaonC64xfF
M800f1HQd7vCfbvrxjQDK3TdU1za1IMzPESReEKN4XNh05MwiefCOFNvzGSy39nHN+M/Z51BDJdu
ONLA6/pqF8mNH0FRdfbeb8LgMXTVcITi5kE6LAHT1vp04nQa3quevDnXdUN4BitHR9jEor2On4lQ
9XRSa+W+SVnXyyn3UBc7NcX7kKbZvOlKSMhdWXcrJ/Z11OHJR68r1J0x6equC5yvzVEt8JokF+68
KdzmvbnLmyPDITl/+6wecWo7r0Z4YYvYom4v96Cz4204eKd67mlTfjfWLJf6bY08bUf7C5kduuxe
RDetabsnOZgMJrYwtwxu9BaClvxBHvVjF9/+3ROUz8h9yCUyBgaf58zX6U9r3K4N3KS0ajRpQJj2
qesba6SU6s7KckJiTGOF1RnpJ+lPSzUocdd6NDetpFqgM/EQxkj35Cn2TMty7zTVYqTzPKndABLp
RNRjdWwrxEplmJKXad8GdvosQk97tC2g/UPdNScjasC9K3//ndGN6V5bzS7/3++nez4Nf57TGuwo
EWomsxTJ0Pi6+kJlh6BGYhppr9j9dggdSbd2shDgox2UVMfXmhmpGyzVI9OoaLqLJpu7oG5pD34F
g9DWvGvD6ox7LJU7OC/5N8OXhylK1CdH0QX1/N67rvy8hf/jTVvDx91subkOk/ibdX4yb8LBkiug
pMFJ80kkNc3hcWCmQVZCeJNnwXRTVMZt0ZvjNmD4RT4FBlOUyHWGrAekolXJNjMH68l0kufa2sc1
1sxM2hklbp1C77zxPVFtw86gMKIyCcJMmdXWb8tgaYYgQt1Zx1mYEbYUrX3mck53bZ1XexMr6hX+
hQQVDRW8PCNUDWm/JJ12otNfdCSYE32+GvsW9ya1pZ1Wa1d+qoPxYqF+g93lWgIg+yDiqd+BtClY
x3npfpjwRdR+jNI5EN1VltbadVmGL2bUGx9DhbzDV/54ML04fYpIn4ZkYnzMQ0/ftln7NW1AHpGo
riC+tIl2SYlWA1LuLjovAjqC2QZOt0xOVTHR02o145as+36Hly49nX+gV/3ULyI45zsaLkwa4nHt
qRItYfrvR0E4/PXa/MitG3WdU0Fe5fuBistLa4JmxO1f3GUqj7e4/8rDjIm4rEca0ElNuKWBPnul
KYIJAiesV3Yn1Qf4MMAQWpFdmFqefCjvc6dTH2KP7ClNz7HbK2WuuzzxkRY1X6y4bl+cknRjt6s/
BwApl7Btwhsvn57CgrwEZ1boWUMWPcHsPFq0rj/no0CUgOLv2i6Qow95Gx59N+zuGtYltFnVhau1
7sLxGI0r8rF2nR4CghJkiFReJZeTW1L4lEFxI/TWuvP7doOfpXvK9S7aG+jurwzSf650+j4gmf3r
wO7968yILlCu+7szT8ulr3Q8P4qpk+8nnyDVudvT3Z39JnYLt0x1QIjPbhSQvNgwTQXe0F16YVRT
hmUz9bb6afPjtbx08JcUgMESsr5I00pukCIOAfTycFEGjnn1/alEnxhqQ3iq1ybesf3ZACRntZo7
OhnpDc6LHiHNOwd2nDM8rDnLJzfcG6iStKIAxfXW4HBXXY5xVn0enMoFROLrRGlJ/dInh7nLJH8d
1NO+7fzqowLl3QUGdSCSADFsgz5wrPyUSFWE+Ip11IimnDWN+MaQXiM6LpEKu3bY7jWIYG5iaZ86
hXCfbNb2kvYNJt8mCjZdXbePNR0LJZv4FOaBu7TtVr+T41fLdVoUWb2z6KI0vANL5mxlh2cmHxIy
klKlNqgCDhrtPcLuG+Smc2KnYqZF3gWft+2beFvj6eVISg/qR7iJiFVBH100R6vuH4wp8Tb9nITt
9Z8TblpXlmrG6zPGHR+T3lvldeaO4dIrOVBmqCi55dG2r4cARKcRX9Euja/SkcFLNXQHgLKsAKK1
OyDWVx1A7KM+c0HOmx9Pq7IxF1MojUMzcwU7AjovzXJJFYn6jzfQPzu/XuTVN1+JDbQiY4W7vtvF
pdAfW9e3F43b4qCs/cu8nYZVnoLDc0JyuBOaYydyC8xlNkKeHmtEgRV9tWtyuDSCYAW1TR3vPZAn
HP++eadmvuO/n3Uzw70jHNV2hu5EJJRRrUUltIU7Bx2WduzsvE4vNpAS4mJhcokBP9OCY9N3t5b+
ybLij15Vq/vzxlenvAubO+Fp1f2Iv8BRxEouO5N5x6CTOipb4MDnRxRj5UHvOn09WQiFZqimwe3i
YEVZvYiJ6DygjIrXWSPjU5XpNuKCunumuXzRxab9MLZYXmqvqTZhhFqybjSYjy5F7mVPi29NnaXe
jQF6moA78VU/E6hHU5923MCqaz1ARwiGESNVWQVbUbbmMk9prA11VN5R2R5PqZvcnp9Bb7vhIDjb
nmSOO/hBrF2l9RTxbWwI83n00Qosx8EwPtaDQlM4DPLQJK6zOidEQSedjj08adep7wN7UhcaJ/h6
MAmhi7lVnRItRCg4pNRNHeu7tOysKgu7CRmEwQcDyocwGyVuAdSS3NleT26zbGw/64X1WZZm/UmL
AKO5eJw+xCUzX5F2wyNV/WppxYZ1nxsQuaewDu5wjpmrRIiFzPV+E3T9eOm3bCYrweE+ReTzmNy/
uahtD3acQutyoM9DKKBb5OrEiu4unappF08uwOXgZM4NC0H/qUCChZViCO/sqopPlgruSfIqbvQ+
1x7CKF0mdz30+Gdm/to6M6CDNkV3IN64vtAtKPOO84KtTJ7KM22eiym7SrX6UuEzOvil/9i7XXw4
u1UHx7U3VpEhA51tr5bdHbBw3ERlGeyaivSFbGqHW11+TCcpbx1mPDtXuenWils4/3135MBFm9An
UCpn/rwSqGw3lOvNW0wrJpWtmywojRtvfkXYKfaixoEdqYe7KrYfsPRslVn6l2fbv0LydAyz6KvW
2slCUqs8f8SmbpsDgSu3JRMcDYnkR5WRAlRkKUyhDCkAgr9bhFsI8TA3INip44vOTuJDKfr8YMca
pFjMelx92mzwXURuY52MjC+gjuBhgkOhaWasaTUGu3MEpE9UdGDk+cGB9XI9A1+uo/IeuGWJbD40
NlPYE2c+b86P0qlLtqIg8S4wkCFBoupvO25O+y4O8Zv7kVgBYg+WuoG1XelwfaqRbjdPELFoKwlx
fk1khLGM8sbZoPGiGunRklm647oolXFLkq21IBGo+5rVO7tS7YvU8SkX+E/voVeOG8jQ9pL0P2/D
oh3dId7PcGO62aobUUgxf3XvUiZpqxTeyY1WBZiyisS9jIa03JZQT8CVWfBrmWpRGQQOR5umO4Em
dNZ0+8K7bI61KYNJ/+h29p3vZA9N6g0fBvOGEaU+dYKhkoaLsdHg6sCKCsUjhhWqaQLQMsurz45s
60Vbxvxl6btrsyUkuy6vvLoPPjVoLrHfGd8wvDa3foRiKHN1/5mbDyNRNAfdme6qGflffI3DZZEy
vFrMU7VSYT/tMc7lqrvxyKqtwxAgO0V1ut7+F8dNiBmYN3UF+wPTQUNHnnV9DjzngAAHYUPYZ+up
8oNHn/SFhV5H7VVdp5x79hBeaPMmqYu/NoZMr1VcljeJcgjPxpl6JbppvBRI2Bd4IyRLb9IIWF2Y
N8RPGRddaollHWPpQZZubc9EWiye9QKcHiS3WQNqhcrd1/I0mrF7ckrLXYeT4y3OTwmocE9GGPXb
hNxqRin9AcFXedmLVtznocITIBDcJLGy9n15w/jRXpadqimvm7MOinOmwJnyScOfsTA6t4LjPxU3
ctBfgMwnn2RF9yYbKiQjZbP3Y73/cGkGavwQMV4czRhCGGrAAPx8RT5gaQBUt6Ftn6PWq6b/PBXM
8GYr3a0R1RTSqsb7Gt+i8E1eDCTAi1Bkzi3YZ5zJokajMnXDCpWteU+JaAImYoBUULEF3MczrgtN
7c4/PG8cDK4BigNQi/wHLZXX1VAtKqgw3Ohp2way/6y0Jrms5jvv/KzUiUFKBqiNtB65tU39+Kn1
tQ/Ub7p3KhfnFsqrNSGrcklVlBIUwuFXC3RXK21ZWpW753CgTW6KC+kzVqEBCXBOp3vXjManKmvl
YcDvS7pXpa9kIP2cJgDDQGnoGnNh9+RaQxIvpXKLPQcNRVSWLzuoMQcNS/3sQHrqwmg8BZWV3asa
XVksbTD481MMJCnCO7wk56eiboLbFFg7U4BhCVlTbTxBpl9oaejtbRES56ohajxvfvykJNPhwo1i
yi9IyH1VOO/VW0zqAK8PFZ1DVtCS5YLxOvYtQpbkWEIDnDsgTYgS+5JC3EeYKMAhUAA+U3SDOlxr
J2dMzK9Rx+osEOodlYrxRraAvkqin6YKQmvKep39nqE8RptTiD1IpmtmJcGprIaNb7rHLvOmXUBd
bWGX3XWedM8Z5vDV76sIZ2zbL0dhVgGY9l+1EsIAf62WTJOdWV3Z+njyIriA5eAvR2B7hymH6alo
th8LC9qap7SPHc4iF4P5HeNGztQzFyvfC7jJhtwjSa68JI4VQxjU1BSUBbVi+R03Vtb1YyzLkhiK
Bth8K5ILWEDTO3vypnzGLNGgmM6+SKqSYv66fyr7DADbnLIg76StNJbnbYe5IHZWCHrLxTffZhLj
S+edivmbchjv6dqUyk2L78/QXx28qEmxHBat2Mu8rLeJguaXF5swM1ZpldbbkKjbdypw/2kvKbzN
bUNETd7r0mTrmXHscOLu65r4yToDF2QUBLM2PlPcRL933Jp8kffq8G/f9fyGjscuuhzeV8dWFsqD
zBxkh1AHjFxMbrSsHKs7Mr//ltdjvvYqp936Zpy+c3mck5R/PT2Z47nCoKI+N01fUwetorQzkl2C
I9jdFUlnEk3J2K67JtQ/MeQvTLcwPhNl6y8zW0dzZoiPBZ35UOFAFqlTfY+bmgZ/Hdruy8iK/qrU
hO3g1XAeBeRTFAy81mHfsqVzjQ/IXIX4SD4n4XMivPoTEVjBxnUMe09LNNvkSsdPyY2XHB2339fz
vFSAKb5oR4TQ0nEp1Va+YMkayk3F3PjOyQxroXEBfhnIIo4a23/JAgVhbDRgELQRsRNAdX9/Vb/9
vkwa3Y7O2WlaUjivvq/KE7UeiCo4dEmOZEbF7hpCbLoMWlRYLkB3tNKdj4zeT975wt6OZ6gadd3W
HbRQOj25V7Vzp09UMXokgVPVWEEKjHhn+LqNlzgX55p+S6zBQrP66tGRSYheLPu7FyXqfSHp3JIz
y4V51gX+NBCE0eDbQnQw8ojaO+IxDXZiMLojyTH+afA17Jr28Pz7A/52t3Hkk0bFmtNiMEcG9uvo
A+2vtsKEeL1AVj0wWSKqrZj2sNaIu6kwgOWoYEWZHprnXMRhPWO+c+TfXip8BNei5E22rmuBmX/1
EQbHyIQa9EMVKCDPaXlHGOa4YkltbvjIxV05mODKm3ZXtbazxypDSHhqGYRTQFlhGhddj0XlLLtk
YqyHeSILuOx6MB2Yhdd3ZLUER+BsGfZLZxmNYXF5li1aaYw0C3ny1ihYe0qQs/uwtPRHJqcYgAOs
bRNSSmQzrGjIMav3gznqjxm9G4Je0/hUXmqU5zfnCg4iPm+vQ7ZdhtSVAfB7rIZKuuuz1x3NsUU1
G43Z77+8N1cLoxptRr47Wp9SvD5wIehFv/GJFCC4Q2wwRcT0fwEtOwbFLFlD3QSC1g1O8k4F/60K
g6mHiQJnbroy/3h9y6o1He+oSprDFATb6GyU6oP7xqrjRd20cuMTRIEjeIFn2HULc8Us337qMrX5
/f4b88n56yBrWCSc2ogdPMnHmfvCP10xbgr2z7QqeTAZ2Ra5IPxJ2B0yL+nIJymI/MBtpm+mWaXa
W/4j/Y5uNwrKSBErnis6CinmUJulTS6Gy99/uPO95dWHEwLRokFXzJYMZr9+OG0gZpT8HO+gIrm2
Ku2JxlR2mROWiUzWxnJZWsnx/DQhC3SlcGeMzVVV6u293VRbaOHjB90OLu3e6WlGadFq6KzyKtON
AZolpR4fh+GNTR18SVNE/+x5pGPXuPu8xrs7F25Fr9ubWHOwfczsjIzi52GMwoff7+hbPTingG0b
cPRtOlBMy37dUSvJHLNR5ON4hFVOW6kLuri2QU46GUBPQST388L48zjrJ3USaK6bMc6xaDSo1MJm
+lSCQBjHQO4IRvU2Hh2wnV+AOjivSs5PrRSjM2DlfoUQEt14T7KVlsVfmfmRbyQd//qdXXojKJjb
9x5HjSmSTXDUK2EPzTkzCYm4JXKYbN226vEpF31Iw8f/dC5GWbWzdn3h4qy3YDoGcGrUfJXLdIBz
EBvj2p2v/KjKk4NiKC+XToKtru60+HLKjb82GhIgM/LKQ9GQm/X7fZhPr19OP3aBPTAQa9HtRl78
67fiTvpfCoSzpsUqGA6SMjSubK0d5ySBevH790Mk9OYdYco5LgIsRMS2+7oPHBCZqWQau/uKmdV1
E3nUPSTQOhWJm1EvK4Kpso1E9noOwD3LtrqJ5COvxdccZ/2cvt18f+rCRQkMvcCihbM/LrxvpkxX
1TA77ifxROXb3KuIthhDsvax1cXV0C5TiobBwqY/8VKHs5wCv+wD6Q3bwA23BNYA0KiBH5Fhijl+
tKZVXpfj5wSnax7u3C5Uh7KjLxra6kvOA+78W3zb4aZBqbWsReXfBF1icBdQ7jKJWapS+DBw05Vw
UeC/b02olidR0gWohqLeV+akVnUGp88r/b2N4/kqLN3w6vzItVx3WQqZrRXuj5MyjWf2zF3+aO54
ky72kEHuyrF0Hg1TcZ+KDR1XvG1+1EIs0hkIZ0W15OjjtlhydZsfp0RmC0MZ/lXsWbTOKA/B2qjq
R4kur+5GZ52hFdz0w6QebGS7G2fAdJwS0PlAhm+ya6l/rs4/pdPQ7YMuHBGCU/Rg2lYfhzGNoG1K
GHNTA+c0kuH3pwXmMzuxa3Kcje6eLgcQeaYcx7OvKKXA/bdlgCw7kaxYDK6UdjGjvDq5Wwd7E1Uv
JAeEWmh6fF9WRXM7CrrDRRM6F345GHQo9aNuU1bO2oz49wHSZBFf/f60f1u4YM7EpNHyPKkzf3x9
L6xSFajK4+4f9ESVvVLiKlxUmAmjZsFwJTbCoiYfCnOHo834zA4GSwxT1lXTxMkF93oT57AzPAes
OEH1nZKpThbCbO1NJ1IiQecmF5BRayEZbS/d3M9uqyl7VBjDViwiZ9vbKFaIxMqDGyTuY9RWq1Gq
eA+Rg655G3sUX9mo0XG/P8L4nu1U0VjXMczt/eCRc2vHKFRE25jvfGlv1pwcKNYRaMfQrM9D66/f
GbAsyCAEGBz++s5AJkj0umvV6nJNO2Q9Eav1zvT2P7ynY1ueiRhGR7L/WmmAqMmbDCy7h44O9jXz
+3bhOfS/pWhhJufmUc5Cmd+fEcbrNzW5d0hPCIEIZxbGvBp55aQ3blZP1iEmJ+ZCokKD4Z+6J+XF
iyorozuYo8dxsKwrw6oO0Nz238uWDgHHoS/lOm66Ty4tglUb1GqN/0V7Z+JozIK4n28O548IBZ3Z
IN3AN/6XAmdoy3SJ0DgheiLmYfoHvuUtHbvD7TanH8Dw4iLWrHER9PlRKDQvhZ0NT0DCooXb1PaN
iGJtS5xDatT5daCT5yBHM7umaZR8v7X815fh/wQvxfX3D1b/6795/qWgYwPvu3n19F+nu839f8+/
8e//8ev//9dufbv+7X84RV8Uxo9vzev/9ctf5X3/+lyr5+b5lycEOETNeNO+qPEWdnDanD8BezD/
z//XH/7j5fxX7sfy5Z9/fClaQiH4a1iJ8j/++tH+6z//cPjC/uvnP//Xzy6fM35t20b5y/M/1l/a
56ZQ0XP6+ldfnuvmn38Yxp8W92JWtQ4rPMF198c/+pf5J+JPx+Ci4CRl4uayeuAUJdWhCf/5h/Wn
y6tcopwULC6Y5//xj7po5x9pxp+IvCyEziw45ps8U9r/+Yy/fIk/vtR/4Ia7Lmix1Hwc79UUxeKP
6FR8dVCGDJ6OOZ+lP03fKxcun4v3eALiCPANN4DrgYqxSIrthH3REfFmH2awc4CLTFsxRiLXKj+K
Zjh0enPXZrq76wL0XL5kxCsKfK1hnK/VdU0bi9WYzrxycOW+lUTelIkN46OtIqReuGwnb1/gYLnw
jUSuIfIvW2UX+ypPv4V0XA+JBYtTmcQoYHXZpTp0fnQr4tY0txTxPFhkMyXPdDde3xNFiuJqizR7
FftVf4RmshWRgormI+HpYGZ4lm/dDpmP+sWcBT1GzrCXaWqpCpzdC6wFxT6kRrpJSZEuHH0dGmRX
a0w+t9E0roMmxGtsGPl6NGS1NetwbQCBP5aqibZmJh8meiIwF4LDOcg45I5X+Fy9VhXtYfnWafYC
qChfyta9ZTl4lVcAb6P5LbqwfdL0Vl/ysfpFkSEFJ7MSP39iEgOX0uOmEzltU6O4mSb3EfUvaKqS
3ENmAj1SBipoWp01CxLn84vBbh7cvkUQ1Sdrl9+h3zEnQsfhTpRpsLNd7dRX9qbpWsIZgbsspun+
/NfKfIZnjFtfoNNhqS2OTWS2K45YsIhn/AmS6BQ6U/BIrgj4WVjcilP+GGd1tC1v+R7PnmhOneRb
11uXtqyaB6cnnSd29GZxPk6a43/WAabhLAkWDvquXTgrMTL7ViVm+IFyGJMne0PsB4mHKXm6nnVZ
VvIaPB8CXpOsID+JM/IpKHRncAVE/WDSxcWkf5cNuXej5FrJ0NupVnzCpWUveyqpyzZOglVllli6
PDgJOSaTLVDHEdLVnJ3k1MWqTe0Lj5ndIi7Ip8ro8mziHCGl51afYivIWST1L00mp2uNmN2SzOIV
l3C9BAzHSFwypfYhgkjv0VTKfGchZBi/3igoXTq4TmjJzP+ylnjVlpkczrp2VuXNH5cCULhtdO8x
6mLvpq5nEAnr24416yqvhubBqiqTTOoueud+xdzwzedwDfr+yPOFiXxzHh9/Hio85sWF4SZLH7hO
IorPHpqYpQ0vpffptATmTOCJ0gXYiR5Uv4mH1EDU2OHBoBOwpKT3oUtcuiWp/mWcos+xgAUg/GqZ
2ND7lBvdhrF/SIuYlBqTDLDoqqhRM2eXFUmNB610igNBpgVJHAE0AHxOdub5S/JkXgKnhUYdwuPN
bH8NTvXRI0y4NK0UFCJWRJzkrDuCQh2U0atDM29QDaBi8pOXxA2tZa+Uv0g9p0tZ8kh+WgEQOz+q
k7Tf4vQ5DsX4DHv/LnSFswxEUhwsABQERvHox1PWD/FhuDq/mjdWkC7OD8//tZuQsGh1+ak8/+D8
GuoSzwfsEvcEHblp6xx0N0IBgD7PUhoA5PlTnx/9eGpa9Hv9SG6JqptStdTFje7hE5FhEi3Cevgy
VKYFmLQhAiPND7LpCcuOa6YEYDnEuoMXXujto9U0Ear2dlplRA1Q9BvXTZony6z37pOK4MYmUOUu
KXuI3mF1sDsbbb/blYcfT9Ph0k50e+e6pMn0WV4exnlzfkTpZ9kjQtungdAPUd6zKWgBU3v0ljlc
tgP0geZwfvRjk9jW2iwzAFdJ/JJ3FSFqXlsfzhtiAW5g26a4Ot2jia1tgQBsXGaF88EHL7iRZd4e
WjeT9HdD6TKf7Z5zDW94WtD5BkLvJeQsTTmxR8QP23VoL3w1GYfcARzUwS5cxP0HGHT2PsM4eWhK
31/CeIOln/vWAXP8+WUBRvegZIRnwRgvbBN6IbhBjINAocGgMq0MNGJ0sTbsK78MIdyiWD8IWX+I
MgYLJ06+KZVenPeonA+DIKgyXZyfb4Jc63hPEKRn5k+desfRTZ2tGVjG1kfaccBciEVmymWyWDBh
/0YQGnAOFDiDiLxtrVq4vB32POGEl435sQz8i3Y+310v4OQ+Pxzmc0oqLIks3ImpZkF+aEK3Opwf
GXMqhrixw6Dddw3f2qiZ+l4zP8WUAjiP5vP9vOnr5q9HqTCGVWY71cKeL4kfPwhAqCwo7OarHin1
OtDsR5/7fjhNaLYIGl3FU4Gpe5qDqtDR7jJgNttWq/IDobjsawC1fHF+bothK5FmUbvgPhUQrM3s
JN35DlFbLgo9XLtUOsgGBLH3cP4NrQ6RFEOTznZ1apJtN7vHUcuM1ovMfXttSO5gUpaQb1caClpv
Uk+IPxf22G288DHr75xUPpCIoxGfByvBfCaO69NE9DDYEHBZVEd8QURzH+fhxuDaXuk5oYG0KXZt
pVurMXcBUuoMKEBLFjHAmcAMVlDNMhL+Poe2X63NhOZ4NYVUWJgO7BCENYs6qdekgeSwFJkNYAQj
AAJKydaAcL7sG14LRs9f2dztvGaVeQk4BG+4DCLtzjcz0Io2q2C9XhkZCRwZCA1POLxTFcP1yacH
v/W20p2+5NBgkzpKluSNXMsItZebaYwenrlE6nIFGMVf98607zuwXOVdpxhQPSdtb0HhoJ8MGNk1
y0BBllD6GSQJBB4Zu6W3EgOJ5mMwMDNCvRYNJEcyM+BGyUwnZdF24xw9FF/rMbPEITQSCES1fek2
+gpne31opUBJOs9u6jYuoZymI1FA0NBzJ2tQYSvEjoZhr/0F5RM41IGzNGfw9pxA27gplE2kpn4a
2Zc6FSZmfmNonMwJdlMcaCYNvcy+Vp8AwjPxcWGUK8K5Fqgfy4+9GpdD3MUctOrGsJnUcJ/50ptV
BVifLKJwtIkgmvamIAAVytGDVufdZlLF1/PHZdeMY125myTHDU1hhE/ikFRhFvs0DB5yJgjrcUIt
VMl8XHTSbReqypsjluJ4HzQ7wwbhVeXTxE2UXG9Mtwxgdp2DmLHlCsQmv0ORS2MOBmk/27ky/vg9
aTFLPlWan62rMJpWXSHylZV1zgeALmO9s6I8vCQxj1td6DkIbjA6OWnG7uAnxuczHCrUZmCx5Z0Z
wacgYsZa+RjyV3VuyQMXi1bUxropaoTwDSHvoPqiJ+dDOTpbXArF0faZaDY0q5ddnrtLx+mjbWWQ
DR6T4Xw+VueXdMRja/wN3+zw2cELfzsGjbuL4ou0HuJjmTB/HbxlAET4CAAU1KJW0VJJwxuUTLtU
9sUWyZvJ3M1wdxLA0xooJozkfY9i7skgyQETgHAF5Oj2qQIBdKiZZfgj6xWvA6BtiWOfMI2rj4EE
Hui37dLKqZwN84uenZmHsg3X/lQSviMU552n7s/zvkiz0Ofoprmv0ICh6/GIfZK4OdUnJDLoAsVO
yHTaJUH1Rdh3fLLwugkP7dQYHHZ1TURHdeUF1UMpTEIUYprKpdkvhsG5M0qDntbwBD+7WYXByKKo
fUA62zFNrZCoFtZHO4RKOo4sAerOOeE8wT5gn8RQVkhUhSS12ObuXRTktg0KpT6httADFMxU9Lw7
ImK6ZSt1696Nj8Vs0CY2M1mXfb7ylGhWU2+FCGvCz20Mu6jlprLvE9QHcQOvQc+2YTXEW80g5wBw
wbdC2MNCC5FEioo6JpcQaYmWs9C+SoblpE/6Sx1+KBerOjiJ+5LW9UVdgR4P3pO9vAJReLprSs82
dN0UjO2IGeYi+E9r1sQa7KmsvtZCA4dvfBNkz29sMsxrXRy7DkmjB28I/lLkl84aUOU3vSiR6YXP
Pa5OaEH+otGQy4pI/xBHllglVkEUAXMEIDQlZ0veYzdKv/cC/l4B5X8rf/xSU3m/ivIf6jD/HxZQ
5orX/15AWRRN3T/nFBO/V2Pmksv8G9/rJqb808JEJ2lHG7NUha/4e9nEkH9KhlKh03A06Fe7P8om
muH+6boYFDxJ6YSg9ZlQ8j91E9P5k6YXFlPapSadbsv7O3UT61Vn0Zs1JRQYeZ12uW7Qdfv1HMT1
LgoyN8pFS084WjqatOAUBbGmHvwxGZmAYx1tuEZZ3rUhTA3EWIRhzLYLiT8hXWW9IJjbS4mW3uOZ
qf3VCJaDwGFsq+UFwRMYG8ZQKP8+4K5nH2OhVemOMSVUF7l0CRTJgEk0T4yjS+ig3nNk+xEBN26K
n4mZzgOGgYVy6OkvKfd1jwg5veLU4BPibszEGg9M1dJuEK0Lc7SKew1tJAQ+PApTgwp5HAJfbeLJ
kd+GFNwCztg8zTGzRMwRapgPzVoUDpPwVtHTJJ1mDJ8KGYhpPwuKRqSh1LUXLtN0Bggv/KrBEfrQ
odRUCzWOQ7cMkQJhC+oMfLl+DdZ0bSL98NcxfuVpm6FPGpeMw8OwMbihZEt8R2Ox0EGmClSzdkRe
kEn27Lro4OUs3XDK0sXIgHiX42fSdiKLS29NFDbp5uRrg0juDWt4tEJifp/Myu1QIzpCW/W+X0wb
Jy3bb64T9k9aULpiMSAhdmdOte9h3nPN6UVzi8Z+zglsqi7KrHTUM0rPxjgIpKXxixXiChiI1xi1
OU2+Ur75HEXUoC+ouWHGheHoDc5toptAek13ksMCuqAx1vt68hUhzP+XujPLkVvLsuxUagIMsG8+
iz2tN+9dP4Qkl9j3Pf9ybjWwWqZ4hYoMZCIRyJ8qBEJ4kMvdzUjaveees/faYoehrhPYDT9ro8+b
b2aGHBYrd71kRIsx+Q3airSPkA03Ua6l1qrUay39s+VNmEaNxOcYfGJWwNW2J9ns2ItVoXjLd3kO
dRFBpD2KRLkTT9ung5MLtTC56LCMyh71XlXO86iDCSQ1QCHeaixfMD0As8uHRX5r5zb7KsDu/OQs
05Th1rRm7TH+VtJrQ6c9dSSAGEBRkly+ynJFELZChLhsN7vEQFzUNRE4tw6aw16qWP/Z1qh2T6NU
IxNQlmLGkmRVtYSUo0ZBJVSltvgFq/Bn3BU8BJVUxqO3t8Qk/ZLp7Mu2qTLDfZ3zXSV0N7EGFL35
2pq7rYB8pGWPbrvw10GC/b2IZDMe5F2p5bdE0pXFIdc6r46T3oxv2J7605Lq2x+UX7Klh2SZO/0e
y9LchvNC5X3WaaunR3T9C4KjcegWK6b7MG9ZlDM1MX8tFtTPSK1464NajgbYgF3OI5OovNHVBHl6
S4QBySq+LUjH9ay9UUv32u+42EftTcYVJ3+BC4HX1BW1kJ3ykgCMYJTidQohIbf9cae3swetKW8q
rYx6HMkjnut8DZAcTEYgTrGseAIXVrh0lrVtzwTQmZOT6H1hPWdaWrfhmCsxVQQ60IFaw7B2g1xQ
gnKjLFbn7FufUpREabXKC3LAAjdOu8DSU4B2DJhE1phs6a3f4SlqwKdxtIzx4/BEmb7faiYO7XFQ
H8aUfcoq+aUzd1pvjSL37SHp6gGvaxfHGMiWNjGitV7y7BtTapWkviJG4ApSc62a6rSgIlmOfWeQ
YpwSVzXYD5cao+xd2Nibp7mXXUoMrJo6+T3BhJIkJwEx1aG1wW9YNjPEhSvrrlxMtYoPdMgXG9Gq
MHgCSRDywZykWrGzOek2WwFKBOp5Ap7/XKQzxlCtjVdMNqR4P1mrtRCLmNek7BoUP9tPIVHl1Z9I
pIwRMFfVd7x4+FdK0Oi7mwnyMnHAEOkk7TG9COqLRY25P8n6w8weLfKsjtcH8bBvwEatWZx87KgM
afCgUGyV8muy0CZwidKdBxPvb9GUnw1YTVjFeVav4vg0VkNX1TZd1TFJzosgp/rnMOMsEYJpJx2w
fbQpYAbAMit30VONXa2B8ILD3aSXOTXjLEHuUkv7WzIJRnpCIQrTD65GtWPkTfOPsh8l4NO7itll
zMk7tdkNjMaDP90RsoQym3F+ks0wl3TwkhSzsggSJDHeCQWYMlt5KOQdsSHnyWEdJkxJqvRJOecZ
WkgXqtz8GQvWY3A9jF35PKpy+ozZTX1SG13uaeoWxBXNrAmTXUFfK1jwtQ1kIz670tk6dV4QESik
nqfyZKZuUi2wgE0uPWC0dGxg+qZSrWuB1W+K6ClSIibhbunCHJhENm2nXSUQwKW/Q6j6n8LlXyrt
/sui7T0rsvbXV/b9/4PRF8oHDau+aRnUUiYCnAeN8T8v5V6m+sf/iIbye/01/GM59x/+mL/Xd5r2
N9BZVO84z2ElGCZN77/mYtrfpMe0mAxXhsVM4/nKX3MxajioQwp8A2Zfj2EV4+u/6rvHlx4qoYcG
j1GWLBv/SnmHYOafet2P94+6Bu0wl8LiR//78g6zH7CIZFbd5DJG2mk4x5+E3kU9+rDN2e6aO/tb
MITT7/RldI1r9TshfIlZsa1d6whOpL9ed3+wzXvh9774Vr9uzuLtrn4Yo/TceKIHhUUMlpPm1IH2
c/IUvwo3rz8N3yvPvIuH5VB+jLktfaWHISSU89i7qysHZtD6iot22uUM5yruGCVPzJHi1skzW/2G
tRUXVojHOBI941PwmYjhhHHrG9H1Xu0WXpc5ZkDD2nJAFXv1Zx9pxyqEM+6T+ei3kR7AsH/anNLP
wvqFMZlbXTZ2M6cWwq71ZNEZHoRzm0Hhdo57IP90tFGUncQ1UBdneu0O7Y3l7th5ZTRHrb+G08Xc
neSJgKwv6wQlL7cZru1u237L6Cfut1ynhiwrez2mP7av+kd3roL4m3kg4Owe++pBuQyfkytEdai/
FSHRSc+tz1wv3D3jXpy2K6U2vxz3nrN7WbBD9Huvr/07XTX5E1rfPBxT0yY7KVy85BuUTQek9b06
CW/ED22CbeEhYk0nRcJbQ9mPQ4tooLPsKa7lrf5+pbES7MfUL5/bMPWTsPRxNITQXiP9AFjAz5zB
qQJm96+mPbhFsATTK/A4T3csR+WRKf3kdQ96bz1Q5YX1EarSp3iLFbv1COjla0czd60LNiCyE26T
P7mYlwLDIejQTT7BmPjxs/ZNuJS/61DsPflrIrQE4ERxmE/FQXdXT/FmL3PG4Ti89jchND7IK/ay
8/ojuxee+kan/9g4mbfeLQ+yvJ951nW0GRUo95G/aD2Lq4Kqz5385GR9E4LVWR3dpsnlZP78XQly
Xvd4mMP2bfVyb4rGACT9ZfSoMN3CH98spw03v3DzAEJHsPgoeh06C03At14ACLqJrwTJlxWUfFN3
moLMST3Rb6607CP1PJ1wwbm7O3lTOLqN37jSNZ3t3Ik92jy+GMRnvXLTiKS8L+HLWHAT2rJL2+bZ
OBhuD5aAhEqPcexBc2hjRvGTeanczK3c6pp6Y9Aw37Brp/4mITR1Ro+XyNuVDlYA3dsbXnYuoBCg
FAkZCP/c/MFlbuIKLkx/d3M7z6IRYu8HBssMXHSPDpGveG1gPOfO6v355jB+sk5MDHkDip2eyerw
+mB/RTm3hfJRel2e6ycr4Fn1zVt2atw0pL/vYJ52Wje/aM7sibxawdUv6SVzy2AKe7cN1JButodn
2sEjecnv86vu67xy0u8CTOCBzKOS+YVfn1eP63HWojQ0ubLFVfQB0rqTQ1p1gIzJ5Wbx0hOn4Cbt
PqPVY+KvrnlWPdlrrqYHnMZJfI0FiQgG3ib3IqQbQvCgLlB929nH/ss8dsSAhcvn5uq8U0A8XMb0
qB6F++ikrwz4uQXrwXLmx1NBNC2XXPvMPd1fvTpsL6XHQJ4Vk1SvI3o2V3gxWht/ofbcgkZ8IY3B
j996FozZlSLykWIAsFHzPDyX9y78h83pLxHEvxM9AHf9D5Z3fBd/AD0Su8/j6//QQVpVYFAiUn+W
8THqzqt+EJAjiLZ0LFnXNi/9XDwyMvnwSj9p+1W/01N+FqJN4qEsDylH2KeUsbinuRJNyS+RT7vB
Qo8elce44TmQg/yURltYXRQfEIczHGUvDmo3DjS/ZDllW6kdITJY1Sev82heuzu3mY1hBr9gE7d3
lAPDBdXoTwfhqD86lxL9aVe95Gfts+dH6l4XipDSXoHncvPSgN61xHjANy+E0nGRmWNw80Glu/FB
vFinMXeHH0puT+/6JY9ATPjpTQ+63ygkH89576LU/KyODL08wZe+zM4HO7xekzf1XPzengR/cjgR
ti7pgj6TjIAccn93k6fk0n/wyQhqqAc2E8/CsEc/+W48L7+bt/lDZjubJVcYnRHUAnOD2s7JD+dU
frNO6uQ3+UsZZD6PqFcHXSh8lvwp32nHPsUOMAIHcJ1o60/7LXmvsNUdEnfmMTZVv/hthcyRIyts
jqNLxc6OqbyMP9EV1CczKL5nPXuD6g+bLTxjo6x0e/hO1lz+KX/HX1Z3oaX8KFaSmIhHC3SKw3uJ
ZCNYcAfbFUIRFn6N9aA5ya51Z2p6Lq8NLVZmnYf4dXSzI+Gy4rn6MELMr9q3obONH9b2lsEbcLRQ
OWkn7CMfordw14uMhqOd3nYeqjWEJeHnvuZv3O/EY4UL0mjh7tfsuMWFfcc1WU1nt7nAtOwuw2V1
uegh8BNH82O3dEG2e0OguOa9vm2e5qsM3j9m3vUYKZQI7U302qi7zFfVKzz5gHXfRTdKDZB4FA1h
/2LwO9jJItkjstlfvO7bcDaOBG7H6UtCs+RgXSGAOkVY+8hvQ9XNouYEWipjg3S7oH/n2/3ukhz6
Y+VpP7og8+KovRahHiSXOCC6+kgH34c+LQaj4mWWTfc6En41utvf2oBSqTvEid/6QNwdhEWshhvH
Dw+U/b3xEkA27/vsJdfsWXzPv6FqaZzOTxygTPS4b9JNiEZHPE26N953D6UxQwpHDLPrcORB9fIX
SIVQgk6D/rl87ycbLMamsuA4nWpD4I0RJcTs8NWHzKTpLhKHlzuohFbDV0LJVfwhyMKCSwdnM8y8
ggKgOGgUSMRFHPdofpa4eV3AjXRqqkNGAS727ssUtKHAXisXrhbuLgXjraemEq6FZzn8Nu/xcd9D
Vrn3nBIO+XPErwlIPnS4rn4cSK7EBVf5l487s77PDg1+Twk7p7snj/sUTIUtOCi0KOaawKL4QOfD
b0/usZu6NWWe5UjY9+38Awd4GJ+2s8LvayOVn5IczJt5MxwtoHgMZb5RORqh8F6xNnX3gjqF8VDi
LawFxEzxKJb+9EqIk9Mfu6Dyltfd8rfiSL7JATqDB5hRlY8CNLf9pzb7WpG6TeNMusMck8Gc8bTK
r8TEa0/lD/GrzqKMsmb4qWEv12zad9q5PJqnx+OjskUU5+pseYyE3f2Ib9imomCz1gLukvOoiXJf
CpKTyZsvgvnYH4tXOcp90wbvd9CvFi9JcwxH8FLfjADyOyqV2Uyt15zbI5+wU3ZK+dQJnuGN/G/w
ywtgInfzU1dwFv9Rd6nuECWHIth81e9OlIMeV9+RDpIjsdmSGnkrovVAdB6bs3bHUePAT36jSnLz
pyxaeIQNoqzBknHXVrY70X9X7S4iCCezm5NBJE+Q3Jj0u0jKLMOFwDIzo/voKCdp4X4UL8mLcU6/
yx/qRxGDRQhwEGN4Tyqn1u3RS6D4uvy2lBdfH5Nz9zP3BcoRiasKN9DLn1MuFMva++hNP1UKQ4pU
R3qiwHNEVjFqqF+ib/4EKOxBhNn82YHDfN6PUti5gxufxGP6vX+TUienIKAyv1NxR/174Wkhajhn
/1EEAreoPoJf4Cf2F+0w+Ua0XwqK1NHrQ/lHx/LCa3W45Pf8mardrdgqZlaGLEgfr83Lr/wZLqf4
tno0ux436Tjw661gcHeHWxiILjWa20WcZHwqMd8KmIG5jav97k6MK101ggzKO90DlXKbQtmnmg3G
YxsqVJWbuwaTL7rzG/Z9/tXmZrqHxV8AA0GvGCKeY3j1KxiUgog7KFGeEnR+TUl6yRyBNwR4IMjf
EPoHIFm9jheFaSMwI8XbXPG48dbZJ/jEaiEZFZ4Urj8Ez+QwxspC3VMeag5/mjOexWPv4JVocub9
CtxuN7NCU/NgpH2fJFt7s3avb7zVcjQuytP83bqPoX4qXiZfjlZP/YivcrhFKGqedX97Vgmm8MzG
nk7lRbmnz2CIqUMHCkJm8N54SCBf+fFTHmhRe+ZFBCU15aPKpRGYH6trzesR3eFEcFvEq/FrT/L4
m5B/eC4p/5BRcLOWkFAQKQsVyyuE+5/S7aIEKKMuPbelZy9er5sHfuHdDI1I4yTnpdF+ImvtTvkb
7J89844of6U4tU1nPmk/c1a/ebIz05GDNEjPce4ULZ+f9ldfuBPyA1b+bwk/GN1WbY+/6m/MW8Uj
7SUyEFXm69sBG2xjAjgD7UHFlLi65HStW3plQIoxdStlynE9l3f5vXLzA/QATz4m1Nf12frcDoVb
XPvVkY/ra+GnMx/S9sIbPwk36yV7rz+6MKfOKsI4GLzu2LwTPuqk9/acBksknIi5DC1XvEif2Xvr
gqrzwRs9zjMUcQ2hixTrY0BO2Hl+3d6XH9p64A3mf1fe/bfbS/8PjvyQDP7nbaL/+TtJ/9e/1aif
+fMf+0R819+7Qob6N5MBHmYOlcYQXgsaPH/vCuni31SGEXwRAhk923/oCinm31RTUSWM3oioEQ8w
Efw/XaHHFBEL+F89IVpa/0pXSMMx8k/nBmbPjPw4OMCGBFj2z7aCOa6yOtfi2DMEwIVdDjjlwYlU
IHLYbdYJ3kRvyu3quXnqDTyquNAUB/dl+8BWcCqWZs79QjF+Mi/4GmayyzNCgo6QzQV3lY3E33SN
OAc5fVWy5lSa8x+NFmqe0cD6wxlFTtOg4IeeO0MZj1k8fO6zFrtTvauO1ALd7QlmcqZZo6bSdA7Y
ALB6s/8lEV0WKGgk3aWpKI+EmIZoy2IqpMIRYBqf/RLR0d7jut071I7iTv32+K8/fzyCm6DMddQ2
bScdFXlzimYyI4loqGNMnYCeluK3Y2UDhk6loA/LKUmT9YT80+OSLpGUpgjErIWKIdl2/lPJkpsI
ynMUqu0wkb73tCbZj6kujCAlFMxdDFI2szQboRyhelGs7ke/THVIU5gUSxkpYbPG1pXpUuooXW/5
5dzG1z9/t/Ypd4I2+Y76Yy/E4iwq88HqpOKkwBLLm7kLtrp4bWLx2zpnwsOC5VtM8K57PsQIgpAn
l3uMUwsNJuNTob2la6USJ0jWwwJY0I4F8h/oYN6UsREPK8Cxa4O6LGAKQ6KXX6hihUZz1Zzdoo+u
N+p5nmYme0lx+EOcTOnQzSwX8gK4vNXPKqalQz6YT/h29oNU9/11FvwSkW7UtOMroVG7qyFRs/Ui
/ZBSUHNjt4wRPOHPhllo0E+Ag5JCTm6xKt5wlmBZ76jis0Y4G3rYF+Lrms2SsxWDgWirSE9ikgb5
khaXQaTJV0PgEBHgydl+TeEgHvkQHMtl3K+MNDXeAYdHiKTPVpzlt70962ZCVnq+GVdcvmnbbY6G
0gbpplYeV2O6a+Py1WtICJdO8bRlS4+7sdliottxo0nXJBk/27Gi8DFKv2hnzU6ZmdubPgmnqiDw
uKfgionhZHQYCQg6rtXSMmBUpjAxGS1x8kPtcdwUzYslclX7sZ5OWVO4o0GK58q0GppPj5Ql9euO
7k3S3VsC4cRW2L5Pcn9Z5bF/tYjk85upCJulC5qNMDlhz85G0aivknpV1UzxmxF6dV8A32o70tl3
YulIibBcUrjCkQDdA4p/BaFsReMpHQ2wmdMToicNeA6tmFhobTCEwzEusEHvu3I3ieatwRhBJlSO
ulozHK3ZXRjsIlDUyKFPtYrWS828mJmxkqs58KoJ+bmcNCexT+2pGipSP8RfJCSWPsNO8Gmy6Gdl
5e5J8VQl2cdUjEFW4EMYEjZLmS4nAHlY8KbuWURbk3H2JsTxeF9F2hS5lqMZq16leeW3C7Qt+XdH
kvyYnC2ba6iZebCsLlLjurOTbKk9dS8uSKxrr82MYDD7uyDqH6XUIVIzEAbVQ7FH8F/c5sEpY/Z1
qEmht5vhlg/905pu+QF0EU2EDQ5INcXnOt7dDkLtodfFQ5kPE0LCzfgxTpLspEzTbLAagpOIZumT
lZyfMDZeFO1XW2pUZmiWOGulsqslu/r4pFc3pSK9JItN5nwDegkt/uqSVrtqA85lfdDIyp0R1MYF
noQFctSk0d7p29xT9AZ9en/H0S0RRO+lXdJd//xhip+EUxEty1bftKs/6NVhjTPsRe0a9sZ4JrZo
tjfE3n4jnFrWrYvJWNyWkUHZyTyorvzwBca6+CpUoicmWfmxxfJbSjxEMe/6C14GeiJtcxiWabvq
tQgGreaIGvPE0dUoSZP0tEqJIZDRSUqLHhQcTeo5JgEK5JKlUUrFolPK/Xi2NEZ7TPgjDf6iwzJ5
roUrHvuUtAbtAMuqOTILd4rVuk9xJ/vNW5ws4J5lynVGvH5Pgyhp1S3M4v07iBPI+IL0u5hG25SH
SwJg/CoaQsCI+8kC50Qij/irXkpPb6r00j3i/opEeWmXuDgusgqoKaPviRMEAcN0Y+b4q9Q68tUp
8Fg9f1Q92TkEXaLxtMJlGhjtsjzYWbJmR6TvLrsmpvyN/ragvndxBp4sU5Ng5P+ikh4MBZFGOXeT
+8DIpiXRlKZA78mAY0YUru7kveF1O+PLrNwYcliWS7Ag2ZixCNdrxwzcAGqS5qr0GGYbTpegdRw0
ubKHlDWpJGDEXmQ4lp20iUHXzl+J9SJm8XyVW/GH1GhPBG+eidkiO3yTG3eMl93p5kZ2JHGZH9/w
Mi4YGpQsRaGwb62n74TVNxUnIsTc7jyJlQMMP4iToWC/vHaVnGJipYuaq/XJUlyZ6VRAekxux1VK
mvnI1H/FFMO66EJ7LL1041EfazFFitrSNRBjku8wJ1WJmnjSPihwPXkC09Lo+E39a2b1NJcTbXPV
TvuIOaH3uaW5llD7pNYx+S3HGWPP4JMSL9l7VdCwLdL+phu0e8Xucxik9rbPFjqKzVRttZ/eY6Mc
ETgvA+GGvKx8mZ1GXDae1BxSFxmgPWQRj08a+nC4teIS04JmM8i7/kAGp5B0uqvAGsCJSSsBsXLP
cGlYST2U4FbUSYJapa2dcjw2Xf2VoIDyxz1lVkwTbShoiqOhgPardZe8B+usGzO5Q3PLacHSRu58
/q1CEGNLEr07hKzf4qR473Dmu8gTv4tWzqhMmp6oSs/K1i7wAEsS52sR3ndP+FhHbGcyb1+ExDMy
6S3MQjWt61JSA6OGXCnISmvvsyLb2aBN4bBw4EMkcyPq9MgFQEbQM9GSRPrj1hL9KYyUL0q43ekt
crap63RFuqlK94K0JEeOa7wk80o5KdKebng9SytKUR7rWGT21Ev7arYRn7EZEmDiG21Hx6YOpNo0
v8aWIz2y0QRFU2iZJZrcXfq5VNsblZHpo92Z7FSfZr97YJCXKjmaCAKOVj58h5HwhmqrJXgvf5Fw
6O4NPaVKeEiaXtFLkLo4SQ1QEfrW8maPVcPkAwMAT3Xae7tA4GyBnKAspBhPCfxOiLtPDZXgZC3y
ZephuPRt/6NOa4OPp3yeexEsfkEXZGEWuY6mZEPSvq6FyR4x/GpTQzz0tJMmovaWTLqBYK59Pc+/
2DRpPQB40HsRC85qVq+x2nnJtL2tm/GVwzo5bfBrm7xFOf/gd/cT0gASfUklTayfCkcLe8fNK1T9
cat16URKnwzzvugCjAeQ5XGqeE1f1I4+62xNov4d3nEWNlVBN0cmAWXLxsEZ5eqc6up0EDXmUQB8
LPJvOa3uu0AvVdZ/dQ+DN+RHkr77vnHMjoHqYHgrCYF9lYIAN0jq7pTGLZsTNBSKFB01lZAwFuAx
dkss/w7IZbtJlcTNAT65qgK4lK4RWpHyEls0AmcjzoKmfxJrKNuVnI9euaBXjy3tQwPV7RvpNS/m
F1GIyIuhypMe6Fsp0X0enTciRphJClnqios0OasGq3UE4YLchB1L20PgDm9y3RwlnHQ8d0Y0b5Xl
jXH6huKGdUtIaZHvBvPTBAziA3MwbdycRTEE4j6t+lJa8Tvh6IWHywacUYYPokjJdchijJDmvTOM
9JjXBgcHBVwuCZ6b3mq2IG5tRGVgXOakpueyDgDLkNdTefUk6yow9MWUp2JvT3tjXqGoXfoGPwJU
i6e8EHbycieKk9BaLOts4Xby6goiPAvyrU86Yue3jmneY/ZsKQKj18Q0AqE+TTkjCRTEpicIGflk
p27/tXK0JEZ1JQStSt9ggh4XSd3tOpfPW5wk0KkmYqP3p3TKXwu5zRx8x2QbV48Y7erJivjAvTXG
/Dtp469ZHr9lIstu0WyhSmea9ROTmjX5g1p8rjqonkTIPtNVDglLJFx0514QeLY7lP3PgrbwCRoL
617FzT3RKaHF+2zWJ72QnntNX2EeGe/qtkJgQsWz6i1oZCX7HPP11crmi1GtWAwyRPacE9auNP2J
0XZK9Fk9KLxuKFNoHoeHl9f4keAFOxr4R7r5FQKm5qwGmmm9N8jlMPBrFot51Ldqfh1rg8yguCI4
Iu6DWlgOZp289XE1cfBkslnMp3XGccuLV52YUDMAVoMVCFn2JpQ9H34W2nVlt01kJaSw/pWwNZBZ
hwUB90xTZ66+0fQqusG0p3n6ykaIkxMJT8Dcf0+l7o+EhDt9y3aPXIRmqv4xQQQIILbvgVIny8tG
/Jw6xq4y68yWcwWiscrfcgDCiaXjh+LYCiOdPKUiGlnizurIMdjadfqLEmvQEGOGHbIIo8BzSyVx
BSfuYLcl8FzHAjYv4+z1CGLBX6IxJBdcGvnYdYN0zkiLOI/5QME37Q91mcrgfVIVrDBadRMEK2ip
yPBcd986LNp+tsfnbNgYB4w0q9YE/X1JD83UB/gZ63DMCRz1Z5WCDNz2RqI8LdqMXFyrWpSwV0hz
qYy+dNn9/G3vmMKiLHbKWtwjMau6oJjF2RNW6TvqqOYkZcCqIFKkTpyzDhmdLB/LllAgo2pi34T1
9VDAW0gcy+d8smb4dhUSB/UjBY+r9xND/lFxy3VQIThSqmlD9pw0Aj1CZaucijrFiYdpChtx/1Jj
iPxgXjBC1ShTMk5q5iTMrvVT1+v4JPMW+nUKzBIrKCbHk6gNX0oyMXqZeIuqgERG6V+HdmaAaJaE
WCcF7kCLAIUR3W8mwY0R+iESrSxIUuGNK0vfu0xJmgTwP6KamToSbi2LYCKVYYN876hSbpsC8ajV
xsod8r08aa3ygYfjRQQBHdaLnthrb3ylPdIbXdIgtsDqkZrarubM7/DdeIbaMBuvUwahSFLJlph/
VjvDfQi0/jhoo7ONmmJLrdw890vV0RNak2Dp2Cssrqc/zwbDQKkALi014skoT20c9Agab3JMI2Sc
hgspB4nbywLpyAlVRDIyR6uQhtcl9hgQa36HatRJSX21pYftTm0JE9fwtXq7RRq5ANq40yQB+og6
2wDST5JYLXShF83GwQH/nuLWGDS3MSsam4kWGajxPHXNUr/d6hcTc0/aM6+2it1vVIQs5IoR06pU
ARfL2bZY8Ipk6VxtarBY7kIS7aT1VLF4W4vsV0oEhU9Wtaf2pXGA88g/Xr+lSdMwY4qkpbO8TYNW
bhQCUYeLSNJl+Thb5WTYK7XqiNZyf7Rn5Kp80WgihUCq3bzfi7Ay+Mzquri4+LQnkNlzBppAam5o
jsdolIsoI8XS0UYh5snQXFPMoRW3zJ/zWTQDyvfvJjES52pnnCLw4BWD4tZ6LJJgUMKifQTo7E0G
FXjgF2W69YiiHeorzhYeUIBSsIP3U2oRkWLIQ381uvqd4IDcmbpavut8sIzu8TJxyqpJrziqKHNQ
7emxG2sSDjws1E3ZtdWicf7YTfQD4o4rKEcjTbrinb3MVZdtOFV7D721ShIsfJbpVJUSVGOcgY1k
Oj0mTJrEOsH5m6QhGl7kktmmO6WljhgGwQf0RTk7vTwiAe2lZy0tmQPhNxN7EdTu3pnOkqfnqm2Y
usfQ/rKk5fEs301J4wgUbwHHZET8mFOvVBI60SuNA3uILIPZ3FzanbMwzk6BD9WdIPv7BcRpt2Bt
dgyMxmii9QPZ27bYk52GeYy8H3lpPVP44h42wSiz6m/tGsixVWJc4oYn0TSt87Wytv06r2ULLZNr
I6KZzXZ6jCwO6tLJQZulVsBMcZeyszSp5FzPGzavKeFo153ybFXPcfqMFhMHYVuQFqH1umvm47u5
r9KhYrdY8sJehroK9JarRs58Tfr5Ogcjcm78/zzRc6VmkRCTulB0WFf7Gvx4zA5oTWyVc1rELmL5
1R4qandcFofRfJ1lKs0aTy0nDGYs65pH4zhzrCZdj0h6PaTcfJvBUv1fG3eZZe+o7ZEVjO2TuC/a
YZl2bymw+uGSwC07dE9mTtmfxOLBIqeTDkfbJ8oTivYr9TdDXXV57fisOtO2VA5+eqJy5RVSJL3b
RrNrVY/hgNUf8waNfqlS05Pr6veo90NoSPW5WqBeFbu7tTnM0bSYMBTrZUD9xbFN6zIX8+ngjfXW
YqxPnZ5ekj91s1diUA6rJsNda0CmoO+AD1hmF4KpflNKoQ3NvXtfJ0hj2yajl+J79IJ0COoL090m
UhhzWFyi23Wt5k8KhR8ws8tUDB//m6TzWG4b2cLwE3VVIwNbACRIKsvKG5Qs28i5G+np78e5m1l4
ZiyRBLvP+SOhpA82buBQiHkJlRGgzyPRLhncnfToprprCzncj2xxcaM6j2cNGY0NOnkwODQOQC8m
fpQuPayq/2IQ4rMpsAgsHQNnVT15uTkSK7L9ZAXQ+7T3NqLFqznenkKxBjtzIIv6YDlZtGWFcWgm
D34R2Cly8AYiJaxT4Cbmcj3kp3Kd59hsxD339MxM06ZEG7ASpwWPalfNYb3Jgs2QBBWOTwQKc6cv
zsam7phGELazfKk2o7qpt+OGwTdIqWTvcyshePNdSZcH0hn+BKoBtA1oRBN0ySTecegK486X6mEB
WDgsiqcgLyTW6nZ+7QU/0Hf778YgfczQW5Rt8tFp0y0yloz9v9/+OX3dYd2tqJkgp3wQ1ll2Xp+s
Zo2EyDa/ZsP9I8mPPPT6MOIBijPz+lYpDJpNj491S8c3aqMSsNDyouWEaGnzwsrV7o3VjY/4JW9L
7Y1E1oPR2nfMC48LCuBDtTHg+sZgPzRu1ode1uY0v2SQ0oNTh03h+KFPoQd58+50MWz7vt1lcfBA
MeKlRK9vG9WeOG2w3kzSna6xD0fBt/PAR9dyqIr0Iub8zdu8joC/+iazukd7aFEJFXR+MhlRyZoZ
gAnjp91qoMQVo6mz6DPXJ/Wlu/lmOLOd0J30z1uGu6WVV+gOsKtrcLXuLaLLwGog94F0m3wkZMyS
XVju6VNrYk4pFbGmnb0cevyXN5tf3JTb+OaK1jjlK1qT4OrSGjKnjxfWIWeceNK4xplV2lNp9YnR
C/PojumtWzggK5Y7EnHfiaM1WF/7xkBvVMqOGj/WwwCMyYd0yk0XZt3A7lIYLT6Xq3WmDJKBxBfK
mX6ZSwEtYu1FMueo7ErHSyj0wyxNm0MfVFDDi5edvZllPt3Ua2oo+zLZdsj32D9ihLrWxF/azOHT
LHDp2OajXAUfY2s7+GuIXKXkjR+oFsJqzt3atqfVRNu/jln10ExHOY3gXLL69iFdDm7wOE8nYiaQ
CE52HoPjTTRoQQX3KIA6ceg9QGc3sM9bCpuz9eMUz7AU4bIHT1hHvCQDUIzbh0UaDSI0Yzqsvvnl
5ParV2zGTXpByb4wyTXdWc90RQUdD7cnK//dxF1E27gNxd++C2t874x9jZqi4ghys4tX7NQvWLyz
S88w2gY6sftt/T26P5NUtzR/IKpr0Ix1Hp+3bnAypNq8NfrqU80LMskZZHTpzT72+HGJn2scVsSY
c/VLZISbjbCXxrvS5pS2W88M7WF9o3LJwy49y0NQ1kmuRH+GLZRRUdTyuxvBuImNoooicE+N4ngY
iqE52RaiDcFUigxgg2zE89rUFoJOKW9Ese18uZrtZul12AqG1UqI7ne5Dpcce5aX5jMFmDS6GrWV
hvngF0eKWO4zPVV3OTXngy9oo53LRE7Bd7nwn2we0DZUWDV71MNlRhmJrZMJBckSRfmmYgw870M3
zDc70fSh2ir7uK/2uTWVc1QLc1euT5R6lg+sX98Mlcg9sEs9qGaRZOfh/yOIbo9xcOusPmz+9ncg
kjzKq/lBlGZ5wJgLo7H1L2J7zrdVRm0pOWBbx4wZ3bcQjztgQOrc+YNJD2pbgrON602f9ues1kti
uON42GbQC+x3x8IRkCRN4L0qX7+N3kU5045z2yK/oaoIMeaE2j2LbjW7peMPxsto7QdJnVzsVprz
tF/InCxv2kohuSKSA8/w8ll0OcKFNf8lTJBT3xLI5XqbluiB0COsXhcCcAigkuOtlEwGRbAmIt8Q
agb1+zQFtxv7D3lONXsEC1u3i+LsN/pcOrqA5MURb4/OYc3IGarbTlHYJkDJyv2nnyidVSXwgadM
4kfy9fcAp7H1qYxZ0MECxMUzgNYnUySm8If33ODc2j8AO+3bsSNQoJi77rhUk4LdKl9E3n4PTn7H
KbbGFRtIJPSi48ofq4ifSY8Lw33lvtfDSMf4mD/PmVQJT/xymMwS8/21uUM55dFu6vfWLxFU09J4
SCnYcng8QuwUHI+CA0MXnn1w0rI6wH5Mh7wK0GaeqtXELJiBkcqDdoz0QDVABVCs0YaL8aFuPedQ
Tf1TPhISXULKhW5r+JFdpM9Uy15xBJeMqnr9ZafvLobx0MlBSSyatWgceYKtLp6s4CSu4SwDP6FZ
liNUXxD3ist5sdc8og/2selySNbN5krDOJZBEt/miyDpnMAM/lwsUTMEN1uDqqeZrvlDRoFm21iR
Qfbyp7b25RVj18EdZisxiwau3B6RUs/IGvd5QahdsLzvCy4nXZJjISk9CxfPEPzvilWsam+JzGhv
LeWCmo/FsbRJ5x9ZIcljKfoDzVIbrT5Uq5kBO3FpLJFZOUNCXuR80c5GLgq9HSF1GDvnipUnnU/h
yvgPwv4z1V594/YtpndrHE7AjAnb5Q8lrN2pc9dnw3WR7zQE9fA2GgBcU3WeRs8hGTclkKasadu4
Aix4WNF8u/ZTqXTJSfncTXX/1G3lmx1sxllfo4yqlF2Pxj9qtpsqtvr/SOPpMpFzQnzmhIiz65BQ
NQrWQUPEE0DHQO3vqCUmAyuIAcnY9HlIgmoeFaNs721zGh7LtRlCP1lw1j5ZNVJ5i2gbioyDW38j
wlW5sxf2GkvMkoNZ7O3zUmN8pICLGG6hKQ/JvCerWYmJGVqHVAAaG92c7jxt6F1Gnk2KsaW4RAgX
GTpjieWwHJt+sC7ZjA8aCni8A2ym1qR9ENXoJhgri4heJEruCJAgdZVv4qwh6KQ4GMDtmGLIIBKz
2+M1ZLWjHOF2t8Jp6LObXLAq8zAzxRrFfs17AS/Qby0NT7GTLgCtkw4nS9F7Ihlr52q75QhyzqYB
7UEHcXbg3uluguto8d+O6d+1qC0eVjmeesp2jjadjOgz2CoRSHqe+i228tmqgFtVMRz3aYlbriR+
qe0KD82/nTxAkzjODeZGC8aHkIQrae5CX++IHSvPpB6nZz1ysiHMtcwOQe5OwE7VuR08FHi8EQCr
4pCt/r/Ca91T5e3jkVQaPtDmr7Xly4PQ1o02u+6ctm/Oiv5kcNdPm/DBmPKuKjSpVju2pAHEqlsO
AMG/LQ9RBw/cG0umSppuBPKpSfEd/S7eMcuTVIOWvDOr7Wg1kOcW8ohxGJGtZeRmrgYRSZ5n1onj
LsCHvuJvXRE9jN74Q84uepqWNMLNM1Ye2XhOq4+xTh1GZhceF6twSPhQHXNG3sl2AzIfoRj3awEs
ZUZE7VGGai3Pejc+WoQ7nLsCUat246HZcT3w+uLSM1HkagIArQUtPndMqLBrHoYmf+e5McIRxBRX
dvWgSYghUsTfonSsxcGk4bEfifcxrmbjboSUVXRfUfIKwq4/t5VoYeqkkFOgBzEBX7ZcY5iXH1DL
+clQ/kMmXHGUA2+Ur2tefCDZ3tX625bu7Wr4/gGcSEZ8kBHR9VuCJAJOOXcf88bQGDPaPSaF//dM
atC5yLExW62XuPC6a18k9MbmN5NJ8h5fWaMoJQUB7SN0bP4gxQDe5OBFhYv4EcUU0yU2EX273bad
/BzM0o3pt9qL4RGik0mFfIITw+S9dLqC+5k/EsP8uZZ8TbHX0jRBPymYC2J9fWX8Sl+7x8zYevr0
zGull/6rqVYAYyJ6pSLPRXmdE7mt2l7L/HtnTo6JB9xO1iYRQqItmZvdicHSI1vz6xrTCOlqBffW
w+KmBLG18uT4A8acnAI39kLgWvcAYGJe/vsHZWdjRC4RD0yGX6uf2hqhx7URcEJhqExeiwDFmZq0
iux5OExL/zLWtGY4Xb2c8hp7hEhnZIjAn5e9KUE4R4CPDVGQ7F7yFD6mBPn3crgJohTwaFT9RlIY
bihf5Qjoy9J6rIPyQQgSvuCOX+VmLYeZ7EMorepP3lVVTGgbR6+7Tkdfk5/pW2XSpxp4XXPgQuwi
vBp0cY0e5t42+/xg93bcEn5PDRr6rL6aolZuM16KfotUlb7kvsXLz/fEt/HrSCxzuqSJzKHOiMq7
OlSzjymBrIesprxQ2s+lycLZ2GD2OZqfJqcvIh28l6b/kUaF4s2sn3r6feI8YGCilmVhogpOoGNv
1bLQ+dhmEaKMdaKTi96D11aufxDjVGHr4T1sN4+IZZPyt2yE0e/ZsrLyl5n51WdWNyzvQ3NWI2Ur
PRx24HHaNaXYQ67eNOladKqceSdgomcM4XM4FLAco1iKyBIdLkVHk4wUAI5RJVhYFvo5RHWIVM3Y
tCHulQXEUkCZcdM4p5GYmuPitM3RljlMKHUMDDHAN8442GfSsc5V4NCH5lPhvIJDxc4QeJeq7JKO
Bs37Rnh830w6M6RJ01/1NXDCQODRIljcDRl95juJY6egz9TTZo/qidx9RqmBpLCNVZpI+XdrZ/tw
bfsBDDtI1MTmU+oBcXRBCln/z9OI55CwpWGW9/rI2YiquzPtW2NombCz/dUYamb91hnDJhKkrwFx
MMI3w3jQhf0RbNTVWvtZrxUs5tB0t8QGHUVLh3i9jyJcaovKjhFuuISBybwVoa+nEESQykbYBl3y
gnfKGxlbJLTZJNqoZzEMV1ejN++/TQq8Ykrr8O1RHQqfyylszretdJ/pQ7GAqcUrVdR/l0w8iUZ8
FyTUR7VnRmlj23ejV6Gl6TndVK2TgRdUI+3IvHG5J9M9KgYsJouSxX06Tx8K8f/Bx7hKHfZxafsC
J5KBO7ZIKWywy7uAyEnSu2n4tACThjQ/A6Gkscqsf75p15frNzWsrVwlbr1UsdjsH0G4PN8Ssqjc
YmCCgHQ6zkTkA5O601OX1SL2hvRP41ZznNktSIP9k0pbMBPk92tH6lfQuC80V57A2qAncfQQnmL7
f5t+6w4Gk5Q5ECinCIXGA2D97dUYaVkiUEM0nYMmhRM7RrgGsQp8kL/dfxGqt0MNnmCOTXrznk0u
qrGJPaF1UnCUgIhHUnRftZRvg80lM0O5NQLdHoFdz700kSvazNUrIteD59NsVjnbcFxz5hZ2IbJf
NCrAwPkqrmyl4xNqMcIP9wtEVerQCVTwTrGgVLj9azd2SrcgH5SYRovZiIwyF9KeOWEmo1Bt0nja
GmQO3DW0BXAgOT4Kk+5rqkzwphQEX/X/HVbdi+dfP69MGoDg2S0dymZiGdg1DXoDAuizK24qq+W4
NkSTFT7MAixCVjtWsg+gy32/JJRhvrMlpsdqMq/MEqEPLbdN7/u4OdvxnjiILCFJoor9iVK5/+Iq
OcKiesW71Hm3qevPoZaWOOzTwBlWoznIDWM8XOMq2MZLfcmz6djVVgN3iSYQwdGtn8HaW07Zh6OT
gzexaCSGyN59sJvYTdeL765QR4VdHQUUGMpWDjFjeu5ygrcyhwHAGxUf/urul9K7TsbjpVyfB0eN
d1UzAYrwg4JSm8mIVvJM6lELv5YXp95fSMSxOpJU7SeVzc+66lNi9Yb7SnV9PDLYgfBIZkd+wcK9
bYadpFUNKuRjg0oziJ6pnSDX7PGkXbmeaSPWm837zwVKTRlrcWvS46q9t4lCrPtWmm+yIm2i8wh1
lIZNWGRfJgG8JiG7co6dHONfP1dvhW1dOmsh38dHQpSqicrm6s1p3OE+HSYClIj+JMSkeJ0obBkk
x02RktDfDF559koC93K0ZDkVn1UfqDtRVu25paJw0+3yWORWe2cj/RXGpWxq/DCS/dOls8hbXH0e
ZabilJ6hg11QXWk3DqiLtO54JEl31kTAWTJsmjTAZk0JE0IWAUvf7MjQXIwiHuLfu9IejygU8/Mw
WESs5v1vsjT3t+G/ZUzv48VvKuvgVUOaVLI9aGPy30a1feZu/+6Nuz40pAaCIH0E9FDd8e6jBi/L
cAlaK5rMfgHBxrNXZa/TSnKkluljcD3UqsUS6OrKUFrAL922w95AnxelGg9ocF+aAl7UAhXkGUHt
S+csn9Lk/3L2ughH32pO0hTMNziXyqE6XPsIWJEJu7RIuMLHvWQZHGcKFFbYRL3yxY1WHDIO1dGX
xgEtndBVUaNDcLMOtWcUD7tLEyQya9SdaLApTHilMoblyUS5NO+qfevU8hLUOVQQsZHJ2vZbbK30
Z/RiqRKU/olveTif80Lcu0H+ZsycvblC0Ka6rSO/WJf3QWreeYvXxpx1Q0JFRzyjpr7s5QJEGjSX
ogq6i0Ok0cyAGBqC4KOMIiHQnPWbHD5xjwoC58n6d/X190jGA/ptXLt+sVOywJXeW+mzVsQ++p58
W+YAlbMYz8IWitveuIcwGaL8OZ9Q6QbopsMM8Z3enfGEbOSvLwo7QtfdPZO/o5Oyxm1ZInVAZXbI
+ik7U+qcH5AM3OnuszcANGu6Di4yq8Gvspo5pmrOMxKtivCS+5KgGbKc8zuXH54JyFgiHD87t0Ht
sxp/gmmGxCEaduRtN2qHHFs9IcWpFYC0U9yMqH5CoqMIzNoUQLrgTkgDwtNnAPbRXT5Ehmp4JchQ
D+FI0m1EbeUQKp+QSBgACyFh2LbXsBWLWEVaCU/ltuWHbFtiVfn9oYEUjczsoiGwwzVfL27fx4M1
J1wrpABAIJD8eo0g0FgkDaQbjtZPk2Sv9yr3ETTwt2Ov+rgoYnI6M4MjESj7Brd6Lmdxa+yteZam
gfTHE3vUVcMY0yV2ajusb2M+/ZtNkcfanjCWIxYS9nT2Cq9BP8G4ix4F+jeQP0Wxoa32sl/FhtSt
BoxA9M7V0/GG2ymbiINGw8jyt+5uyVtxXEiGgY+0/7r5L0Iof4m2O7kectKp+Pr/f7u095TfXXpw
uUirgCPAyv5Q80GzH2YD/pdhaz+n3Q8bCchAJBYqRGNKylJ/uJ6vGV+I3fT77EJAI/asYMsiqeVf
nVt30zL+AqBD87IXxzStzzTT2kS+mlivm/1JEcOG/p1pbk+Ho/TVGye6ukHDeS7Lurm5qjqcfMou
blNEHED3u59ayNeIjJPoFnV2zWAlmIwk9bHhIcw++8Z5z5kasIn07Hqtm5Ns5BvvaPRpd95Ribo4
bkfjaxrk781znmq+N1tmOfgkUI75sCexZbTfY1acFUlwrDs0ApTAL+HsN29u2v1hyWh4Lt1/G/Zu
r/moZDaBeVv6TJ1BNLt2QqceZjCSo9B1ob/d5oe9P6sNioH8aWH690Vvv5eEtTFGK5wmGUKc4UiG
7K9dlt3RNzx4rOKb4iGMwq364/v9w6YzM6FZ/X0xCooA9iZGRYpF2A0e3NQ9B0hvoAYq7kWZXQl+
NKivPcFMp80tmE40i4/T+H7kFesfJdSh6P5Om39Tga8kzVLfaF5Q1yG58laD3mrCVnpsrjD5E7e+
Bj428/5gVwSWz9jjr1JkSyvrJFsizMgTBw/fmxAGncR541Q1V9EeYuKwQIlgBE/5Qp/hSCdnzPBF
EVmqyHLxNPJT9dR6GBf9lgb3q+W3gpR1TftJSpAlO3u26NoJnWbFjt4iRGu48O2A5ACMDeh5yuap
6vr9+pSC6KCn220G8GJrf8Pvh/Xcbke36ahgIwUu7AyPQIsMzdYuwsZEioG8P73QJUTRUbkl/jze
FtX6FxVoGZuKsiJpjM+a4ybREqVMbViYcqE25Iq6Xnh3/lZP8Zax+Lr+RtpLXh29dV+5AKx39nYr
6lr/d6/9lICv4gASD4I7iDCVgpevu2+4Kz6PvEgcs6JMEPn2aptRp7FFj9NLZqYj7Il7twftj+yg
ynKywUil1zQN8Fjbw/SKaC007eLTNa4Go7K6My0QOlSMAqdGTolhpghhHae/1yeOPPM/+dT8yOB6
Vmwpw+D8QGlnmO7yXF8fxyUr0B3nT3Zq/DO0FzMFFBs6MccDeK4FI+Ls12DINJRnpQxOpkek9IYh
ATyFrT2bk30rLkCmaXTFFWJUCqR4UEWTVSXh89T4RnB0OqfLBTcSb+Tw0JrVrVno90ojXCGAjdaD
zPhY6+a7un7nU/VNmxGBQmTXFJsHrjimf9b8e53yOpqy4tTwJWiriaE1oyii/nBotfe4e0NTq0er
YU+K4EZFVC9NFU3e/tE6Myk/9V6HpoUCyORbTwrZO/ciicO01kvezr32sLM5w9+SzZ0Yu4RJ4qJT
zphGzI8yt+MF+plXRvca0qijqCdFmzuy5JEoyHbMol0LmIDO/91saokYcW8nR5PY7BYXZzZWFjrq
8VTBmYTVi/a5npze+iVQ/fdgtL8DMtxDErjVYWHhttL9s9hHpphgZ0+d1b1XFM89/zo0JKAVTapb
Ph57x3njeGUH/+99nqz7ev+xZtSe/rDfFqV53hf1G3SoRHp68PT6BRPz5uNwCtXuPV//JXvNFe5B
C5DrqxCy/uWKjeWnRHVq4/TxCxnmo4VwvgQLsSz4H7Nzz3pCC1VjqPBLSdyzQBW2WAuJSaoiH3y/
+CmRobboP5SB89xf3tD8couKAAsqnvGhgybUPNFY517T0coZCJ01noR79IoeotP/K40hT6ZB/2q8
bsKyBqgI2vFlULoLnsfc3C9r/N8vvbSEyyNGxplxQkzy6nlbcI2ju/Vm46THfUVUzQNpPc90Hzdt
6l8xLpjDav4k+PhYroADkwF5SGgoIyV3kyvRfYoBYZOe/GhXPkNAcxyYXhkRRqRIDXrRUZTJCE2i
DON74SZ0HHR5XlMRUL+dajCqeStJQ9bfm8f0X63up9f4h5Qr7zi2I9RTDVY5W0R4qy/LMxjgB/oJ
2/3g1vNTXnLmuwKbo51hTXYGlpirkjoImi/WvyxuUxTAU/8um+02uxrCVh/6G9z9yrVqGvhA8LPm
PUfnRyZJiTBcdZ91gcZw6o/jqPdL0bTvJd2jkwlRZV8/fTB6BHR5bZ6NK9GxAXr89+fK+fRg/sIe
Z2KSpTSsYOXKjYUA/A6dZWUwHrhVD2jNBE568pHWDEI99pmYhtphInOaJjKpoO57smCCQb7sgx0F
XsZJnME4z2NkErdomAQLBvQbMBvQ6YbFkDGvXKHlOt54cxZMYNJ+slU7nkS1v1j5U5f/5pH8RxEm
kEJpPyuJmTAbECJ43b1EMc2kNcZQPgenhaIzFwRrXVfv4d4X8CO2/SooqIfc0Y9l7+bPdeW9NjmK
6oDRyxbjsyC4NjRMmCIa2sJ+sHkcT2vuvXoYETlOOBb71MSAr5qPDYmCn0s2Gc7HzJoI4m6qt7HP
PwJRkgBiYTTaCI2g7IrnfbYe0ePChOmXEpc2GISJFDO0ruU5mabnYENW1AJP7FtwN7NsVPQJFF3z
hBB9QPdNv98GzDcPVGe1S3Mzyunsp0t3XlbgFjeTh6GnXq/oAHCcsvpbFukJ7+zjPOJaRLYSGj6I
L+ISXyL+BDJtbhUrHZVcNyOWvrooKbMeawRxVGXM1ipOCJJdLJ5vpqUJjaGST3Pbt/v0SscYMcCe
zfDlOwjjDO+WWg0Hu8y+n4a6+DK3Hh1AuW48ip2Ka1LSssZ+W9JBXqrid9qb96v0eIA2iRqQ4RL4
5nPKCM+6Hu/KkWi3gUCEHY40qvEcTm5o4eFbsCbsavOIYIG5DMoWVSSJaMG+cABkAgkwFCWb00zS
I5Gcq9slvtJ3pCzCwYnil+m2z5bYUEbPV655OS3UJERNlZ8yy/01TNm9wRk8o5K7LFn5BdKwsAL6
v+QOk2qY1Z+08u98rsKnlMm/oJcgvv4t01X8PQVFXJVY/rhhz6MLVl1ZjFMN8fwEeJ9N3z6Vi/FI
0DwybTsroPJcbIGLCtnmaTIgjqjshvPY9JxOeUJO730L5z547d2QlvBYkJmEbCxe/WPyAnNxbYEA
mMxBVm9ls5IxYa6k7HS39F0Lx/kjxgbhT2bTmTQQIJ9yYurJeKulPLN7fmFlPC4lxz83h78EA05r
+4EM1VsJO3aFHNF4r9tZvXtizI5G2j60ICrxMvl/crvH9ZW9XeXIIUpHOxLoylaI8kPuGz7LJ6Ja
B23lVCWzDSkzzdi5JZU7UWoIL05PuVf28W7m5XGsiSDIja///iRFhBo1EvKdVKt71RtfFKq7yeBM
Nm0SpGl4q2Dr8omOIaGtrmCXqwLV0OZ/OfO8YDWjUIqB5GPMq+Wucn7WAUjC7e+8gch+igpi89xL
v78pDHEHhI3RpYTgaLwAIG3wBGXmDlx3sBiA6MSlIRq7SM9GQbeOrGf0ZcDGsdueimojoWPmXm+5
V+UAKFi27MPTDnqh7S7u6/m7r+3pMBIlc5Am7raZtBTTJYwLcDuErqeqnZqTeayf0loxum/MWuCX
JVadY61h7tPiyfGMB9dkMhv7gaSNgltjJYsX2eMDVke8qHgXR0QAwMicyZwrXTE3Rz7S/rBsTOvz
gMdHI6XDeZvxSzG7YAkxcLgIbpLmqbRuDEw0h2BeqFhBKwmAVec5YjWe0tSlcGZr0l9F97Eb6mXx
JqLQ0Ot1W/9kOMVlrMgMQIDpINFXRiTT8XmaC4ADl8mvn+W5dFu2XROrNI6ajMoXdO731VbcU3aR
eKqO+gWTgFHecQqehN0F4eTmLdAcKH7rHpljvsqMq7z0d3zqRAaYzB0eunEBwAoECka+OufKcsn9
MOeM+u32aSi2a5741Efrf1+ZCRpr9BcsvzbyCuqKMEIIcdOoD2zO67lvR8p18/p9bitxmgVp1r07
4O7olpdiQNLaLzOFC77FN27m9wfzogmMVhydlTdWsSE8XEC8kJtkUa9yA1WvQcperiNW2HfwkdAb
WaC3uYTb9LzjVttVRBFcrFFiM7Xo/KR2eTX2WrEc6auh7ypZGybZNlWMnnb5YAX6B4XR3zTDE5MB
tUcw/ImiETgyfGLE6Fy/WAIbSGnmSdasPhNbYVH+cUWvi08YD958j8fHWxQaeOwh1qhIv5qffW9C
IMjTGQ4OLhvDyRPMkeOLodxjq72z1Vn17TbzN7Z7xjtArMlqrpBqiuFgQ16cAwj3zfbEm5ge91IN
x86ab5W3PZSLouaVCIP4OsDRlge3kLaEFmbEji5v3VDpmNTru94vm9BeDRLP2o4o5/8KZnWkapSz
/rCAzZOhGteNgQ1D+P9oJhoAX3AoWqg6hXBu+xJERJcEnXMMdKdafLgtRBcqCKLpqv2vw9c+EWzW
IOX+ndVo2F/Ea2sANOpA1lCPYh0Ag1d8bfKmyDnyyR7eEppgn8wFwVXVFaSSga5M4FARXqEAP/NV
t1bzhclmrA+RcpAB9k7fUrtnRopJBkBq0Ae8OaDjLvqnYe1PukJItAxwGE0GWen4mARKei4IBBkP
M+ojjNPoPKpqvvcL+6/dV+axCOSlW/gLcnj8ZO7mO8wzD2pfenym8bouVLpUXVzYpEthw6DwD2jA
wprfkz0MuP0jkOsdltp56x1rvYFNUBExtl9DBy9tFgDe43YVEVpmx0xD6LGzVt972/5qSZY49tcI
iLVtkH4ayNdMk3kWNihaZPprXmjBWfFXbpJyKVno7Dj2ZJ9eWzPghnFjjO32utj/ShXAGlh3LuLw
0JJyijzDoBoLrxg2Zvy2MK9O4ug/q6q7u/FG9k32UKn8J0fQv7o13B3oF9kPxkZoJ3NYQsz5J7sr
84ra/+UOnpjFLJ3b//6Baeq9QGidzMCY8EyYWnQwnK6Ic+nP/nlPezvyG++94pdIvCjJCBrp8uyw
9pSNz2L7KduAZNqxJkFepNzXS/3oVfZJx8b197RXBotuh3nqKr52HOp7y95Ad5Zz4I1gGNkKEk2X
cUwawyOnHF0Ehk+oWbMgERAzjFcHQbJXLz710JE11cfaGJ37rvwnEPrFNnAMp0n2QLfcuxUUHPZ2
Bp6rUkINoXFpRNIfS4uFgXwKom4Jt0YYv76aSgrowQdDKH3wgmuS7mbelzVmY5lC5ARMo6onOgQO
jrlUWlGD+iF2rrPLIIV/Ulb9nfoDAVWWz1bgDCTrLhM3AgIyoU7MFhobSZ4QfN3gurYZdNq0OLSL
kOxnQCLdOH9kKMLWhvrLNs//cZuB4qPsiTvE6Dxjk5cEZRFElqSiTqvPGrnz6m0xomb7FkNpm1Xp
Q5o2BO4pF92BB0PAyFYiQ93NkE8EQdL2xGcEHe8QKuHX4gG+UBzScbEOuyIT2Eh1NM4YuizzW1Mf
j5KZ3u3U596WiINjMUPieVm2JbkxvFse+otV4QAdCn1pxpy2zyZ7NyhTCAOw4Ke0nVkBt3AFJbuf
DbDIaoauk3MHMCxQJ2QFgXx2qYiPo50rMKbtXIwuScm1e20LJS5ru361Slthpiyh6WzYjsPku49o
hJaLYtG2ZgfFajOlId7H5WAosqIyX3z+j7kzyY2cS7PsVgoxZ4B9U0DUwPreTJ25pAnhklzs+0c+
8u0o15Ebq0P9kVmBBKqAnNUgDJJcv0Iyoz1+zb3nYmY0d8koCYfIRtDAQL6ypqDWsqd93hnIlvUM
XaixIflLcmfKHgfascQa3fWYaDga2HRizM9L5V76ot1n6HBuPm8/CwADOJUc0bJXf6u+kUvfLPtl
oWmrntg1FkV4YDMfAKHMHl3lbfqo7F8xHCDlTN29o7r92LHpz0y6QdJAYN0xuoI5Xx0MrhIHz+da
n4ntkYnoB9kVcyAiRliyR9WVPn4ghqqZKORomaagh5PrRtduYpfKvBMXG4SPSvsqFXGF6Uhv4adU
CTUL9i6isYpLsyBUoLoj+6Usrl7dHn0oLkCGk4JQH9WQ+xTH/ZWyn+KkqLCOaxz/SXHujIKGmDWt
NhCbRvc7D5ZYFbCBXJRVxSRVpL/ou4HmeSz3sRFDbi7Y3zaK/06wjkW+aOKGsL845lyKBBudZ+Ca
K2GLD7er0aHlb7UaucnNzhXLI9itKsW+q8tny9JHYJAO43PqS8UKoMj7YKENwKYRkNIr9LGJDhIl
aq2hNsAshPwYq4Cn93j3zRBrl42uFxxhRCm2Sw1u+bVl+TsrzMGPyeBE6OPKxIkHZiiTy9KrbjkM
o1UvEE7HLO3AjvAnd17KS5/E0yZJomQJn/4t8Ca5wUBNP5rV/IHCPaL4YRNFOhF75up3X6jTNI6k
BGrar16V3Q1SzDkZByhMqqcz8eLwKLj6TRx+56ahHcHgwGzdE1NLJbnW6jQ/RbT55MxDrQ4tc+WP
Mju2hX6Gv+S8SADGYx2jy+CeJljRbnq7UIiXm/Ssg/CFNEP0h7+JQePPwU/04F2I1AeJpZqYzeXW
0J/YJAZFYB5js2JJhyFiaQYHxtXk0Ys0urbEKGO7KX85RhbuTHIrVnlWeOs6noUbue8cesyQ5cIP
mHIkEHpCO3wzPO3F0RN0thg0D7VdHBiGvVRmnvzKovah7Q3zF+830qhGL8YsDEbXyJicumwmWL7C
4hxzIjBjY922HcEu5kiYxF8fCtN9aVlZbRh4wKOVSd8cfOqCg9/Y7gbt9mfaudYZZenYdO+i0kAr
h9an7vF6+pgMF9Y2DoaSKLX3FCk5VbbAZ2nYO9csy3M8RXepI2tSavosDRcLF9FSsmv2fpZMhzzQ
souR0yDpuj5u8QpyDsTzpm/Av6vlTHOwvjH9Jsm0pKhtedLJYZOMB2V4JPGn5H6gVc9RYj3Uhdlf
RoFzENiHu8cIj3ubKcTesAv7Wc5zLYTBoLxbZT87uvHdS2LMcVtBty4bZI4s2qRV4Yr4zwdb3mLT
pkVvvdd2ivxzCoCAK4hpcxhoN1IWWMyvIuGOJxsKAUambri4GkhOZXX6AgVc9eAzjF0UFRIsg1iF
qz90zk2llCJ05mixgEE3DtyYweU36D1ioE0jQo8Z/kb6ZNyADqmHZtJfrNp1VyF69h1Rne0RsYyz
sLnJiSYOz3iSPlynWknd1g943+RJkVyza2PrBGujPGHqK0+tVnAjJixyFY5Ru+YWNw/1aSxLcGKa
7b0kNqKfXmNeQVwS1vQsPxAkR71No0xnPcqtAj9x6ma5D3CR74FZzxnHPQRaT+cmG+r3iRvSIqAg
Qd9T/a5xJbYT/7HqAnWx9ThZRRGK1zqWySWO9YDpHdtg6ErGLqm7naUHYpsWzTfvwWgZ5Va7oaM+
tWYkj1mTsMFnjXDoDLu7VQ55ADplkAHvfsdWiNmoqb1HvNXfwhLWCFf/MsMdwCtVfkqPY6zFnFyP
FCWZHF6CoueADaNd0iZovjzjDX3vsIo14hShvVau32xbquZF5ZvtBm+mXGa0W8uUIEE62py3EGiD
tK8DIkrUtCr4fWKePMpy6WwstsirLh6PSK3ITxlDbTN1EZJw76hLn36jESdyUF4LwbyIArjHtlXV
iwal4i4kKmktwIQ0lfWONefWzb4vl9am4m2CMDDe1TiCrKEAi1knN2UlamMPGjhb5AwrS9bQtUwa
1oKxxbIQSB241CrGcy8sdtTRjI1feEQ4Vxr3SY+nYT9guryYbf4JhSnZO3BU2OVABbAtmupUoUuS
U48qb+LNHlCsXbCS/upT59lmXo5QygGgMz/8fDRZeLDGEjGEVjW7ud1iH4DxILPTBf9H2UG6VnkU
ItjDknJXM0BtbbLJKGoRbdEJ5Bt03gJ5QrkNe3A7rC1Z6dFN+7iGwp6yBufasim5CTvVLJGYMnjO
lVv/9VCUzDMxbEdbrlKOfz84unN2nYk4fefl4SsFunfGOr/vGzfZAQrSGVTp+oEMw/dm1Px1UgzG
oZssNruBnzKVxXpLLChWrnnxIhViqUkm7L+jvc64gp2ewXElpkc/Y2BijG17Mh2854DodEc7RIhl
FsohbQVyB3M2QT0blnuGb+3JrdlPNFV0LOiDddtlOSvDcYfN6ei2BXONUu4InvmloctbcuOzllqm
3W0fTSSriycff+IaShigN2uYTxvmSwjZLlmeyp2V4TQJtSF5oDjdB4V/KJlc7Nmhjg8CHgLhpyli
2by0cZ0xHGjtIFjPUswuad7AtViogBv6WSNF1QknutF3ZIShNku6dEm35qfRxDzsGXXTQMhr0+xJ
03oCs7hl/IZvhkXXMs2cjownBChhFd6mgbadSDJ24+T0GARSYgtchrnBOxwxRS8HfROBRwTp0TW7
kAHPWnKlL1N2mKuIVftaF3SqIG8eO18hgi2zHUPMa+Hb2zJgbmNrgCni7oFm6Nu2LJxU7OWCBuiy
j6cdjMaG44yMex0H/VTN9L4eLaEpxTujku7RMYdzaZXgxbnHMkMwkyU+qD+1O2CUcAjhDppHrU6O
hsvKuDobWIJWiuRiFKMs/Qfu6iYW0jYcwGO5KL0MlGT0lRrvSQ37jWn88W3dW+Gww/VcggSZW+5p
QFub2N2IS2Kat8Z3z0XbhUogWjts7M3KQqxW6PmszKg3eeMPN9f4HlKkzZk8gMdYl7M6TaWOu6cg
Kdb8FzPKkSFmPe2aENX7UL/V+gj8mCOLnVIwrfJ+hJYrXrJI7w5ZGO7zhN+6NzPUE1p4bPFXLvwh
BaNvC9C8vX3n/axTyYZWmWylnQUrvAnM4inatafY0HHCoWbirQ2S2+AkiwtG4Eg/V6J1vJM+Hg1Y
bKeoDRuw+gAhPXv8U9hI2GPHe+0TB+SgF0RPZocdJ/UC7QzO1N1JBkupzYJGJeyZLPyJyMbcB0+m
PKcllmstKzjFUxNP4vzpz4OR9DmYIcyjrtKYZyV46EMLoY7ph9E282jqtAFVdhPtpDc81NpQHLO0
gePdO5+q8KNjXZYgrnTjiDtzOpoqwwxeNXeyc8el3WXljoQlb9H4p64rGZioahcl7PXMaPpw9Gwl
hV8809FghGzxwTml36Nm7QKcGwo+vVm4SIt7kuR06+j0hHbJkG26rfFWatO9Bnt0Cw0zX+APxX5p
hE9W2SC5zobU3IAG0heyRY1eaypbBi2S0BalzCqimaZSGVe5iGwwn/SamX0TzP42KLS9Ux6gunSA
i6yysYSBU+EzYM/7mVdhdlAlRDii0Pg3pLKD3m5122PRVlDh2/2bZxnJSz+ES1Hl01ukSoQKw1l1
ZYtVIWjRCFYJx4m+GfF8bxKtY13v8dIVTTRycFifLaF87FmikzVKoqhNxRIlTnlpLGKHGUAS6ht4
Nk4LmomGo32BeP2Ir+gjwIG0MCb5Of9vGqL10AdkeHTtG9wpD+IB42YXkSUSdy2jKsy5XBcdREh8
CtlTYBOFG8enKfH0fTsncvvKmqjxQp4FXCkyHPzNVNr4D/Los0eCnrbMFlLrEJZKLLmBHDkFM+8p
4+6+MARSERTWfwT3xqUG3GFhE21r+8Wjno3RMcqGLSjCcdV2SMZTFP4LRk4Ls6u+gaSqE4tvzJED
vThup3ny60J3xvTbLoNQXqaJyC/fYEIEJw5Lmv2b9gVYYxLdhyjTlrUbmYusM/B292gG0vLJZKPH
e5ClgI1Vj6Vlc2KQW6NpXrjVTpAcua4DTm8ZB/YilQ4pvdRP03djcPKpcsYEjcyQQ+dR9uWl0/L8
RKavgVgqFNhDdPxjg/wq8HpD4gq2iA03BneMvGue/aCzlxJKX5KV18Gq38xKvLv6Pbd0aj0txNfs
RjtCJSH+B94D9fZnFlPfqSCh85eJjotTYw2bnMIs5CUfKYAGzTQWAUS1Ss0DiMS9t2ow8cbqj3bz
pueoz41qxvYwLZwDDq3HMi/eTTa0FLE8U1inL0PfANfujA3WWJrN0QgXgzbuUEbyMrnc4v0d4EM4
hLAf0c4jjSnJeI6s1lxIrThrIIz2EbjKyEkZ0FQjlFSG2XrzLQf7KQ3CbTgQP2R4Z07ul7JKOA7i
ksGv0B8HPXrMPOZY0xTwOktgkRbObs9gbuE8FErT1raTfwjYhospmIXD9r2R6TPbq61d+bsCFiCk
U1rF/k4L/6SGLplVhfRTloVRy7fOlMnca+T4Kkdu+aYlDh0Akq5G9T2EYGGR4e58K+z3U8JWpiji
a2e4v4Op2KTmuB/84BwZGlP0wrl6JtwnSpUVA9gxDT9oL/FfiaFG51h9Ucb+SQbCP9x+7bQMc1Ph
3r0Bbn4AdjEkTLkLKPNDTCILx5w2tiRtlXr7XfbGiSjDpY4WOsYotGCM/BmU8bbpM4cKY1qHsXVo
hkE7W9J6Kx11cqvmbPnasdPglefS/jQ8/1WzEqQvpCdVARAzeAuQzLQ3vRL7towfzMn9ilIEPlr/
S3TeL/hWW03F78AxiCFB4z45KX011BNRXC11nbXTC0iyW8V07jLrgCqeMrTas7bxmDvFFZ0b5klk
AQCbsfGQEkschMcC0dHcvSqivWC874zTyggb1osVZWGutjreBzwoc4x2OX1MiLDThHpntOpi5Xsv
VouMK2XXuDKAH1RN0R30pr3wpjPWldY/xGYxzpGv3E9bTT8aFRIVPELG1mI7dqzT0dj6anJWDKrp
f3U8cYBIwoOaGOQXQ3Ph1RpWdUeHXOYm5iuqkq6p8g3ef3b2s5PFD2oSCGTzNAzJnyFOi2fNH39Z
HbKwqa7Sa2qH5gr/E0ddUFaMSUBPzSo3Ldb1XZWsjXHS9o5Tfrh2KPYURSwII/IGh8n7qCG5mLQC
/jhqX9zB9olztZtpuNQiPPXc2f0wIOkM4xUDCP72twx0xXrwjZhQUQvZeYEkv+q/A687F1bW75ux
IVnGoVCrIgpddIjuSjjGK+xiilYAYRqQRWcKX3MgECXbPFLp2U9y5a/KpPmDW5qWtY+/wuJtyPKL
nbuEdMfONmESBoXBkRwBSH7AD7WL1OJkyQsf8GUU3SlFTVokwC2BLtaiZ9Tm69HHkKC2duyKMLPM
ueg+wnbqbjHVh6zELDik8aubxn8MG5mW5xqAEcdpUxn6UQQDVrrK3XZ1S8MUihflu49mh8xugkhN
asqUWvsKaYqXqoPlFyR0xSaz5bTchIXEgZwgnoaielWlvnc7hgMwdSbkBUVNnoTKrI/CZr5D5K7w
YQO2OgAOsAWYRCcQ/AXibbI9T76qn5LeBOkxXB36jEm3YMo1Aw0eFwCw5VetC7pz3iDKLC3j4edB
C/r+kPoIH3OGjH99DTOUv6VjZy/TVDbFlIlAr9QmfVX3rX7tFH2GEvnFMQp5dupjHOmg7rIg2tfc
TqU2hduRYF/QPqTduf2LVHGwNauWGTci58hOzefRq6pHJ68PYrSjX00BUi31wrnl4ru82im4FoN1
57rmrp309iyHL5VN6YXJydJhEIjZYjDpeu13Pe36TYEHitHSAt9HcgyxvB4zqQjHERKFiict5jas
Mt2cEz4c4m6DOvsrNL1mo1kcjGwAtk1QusfKZWEKJ8JZGrDon8gOYZtfT+jiCRR2NgxquLIam1QL
KuRtUEU4KtVVlkiXZIsjxhoIxon1/tiasiU5Bx69j8fkWfkZ03yan0/2jhjCavlN0w2J0PZeFY4P
Kg8vu7GlwH2sO2KPhMu4ZBjJVy02YH4uCsOu5appTHvHKZfekZQJ9lhReUgike51jSgIljDkYaNH
NacxOAau8aIy33vo7NKfGdOofLlzL//P1+oskNQuXGrsIjYNV9V1SLX++vNR2nlvWRY8OyDM10j5
9KvKjd5dVPwaWSPrM1eLuv485LajzvDklv78bTjiqUTbSjvYQV3sg4AbTeDUWC0Npzsm6FgXRRrk
L3g3vHNuVb9//nEU03TzPXn4+Tdbr7iXpahma+NEYi4ZKbKtKK/s1D2Pke2ehfSKVZ9nVy2OgK1O
WnCZTSOXKszxlYDG0XENXdg1BRdBe8HAoRyXXaHTS1njnMulo1fKWbyjOO+jawkf/+dfnSrAMRL7
D4Uu9iyfqlPUASSrK77B8JP6EFZudWgxNin4r+CwIrBwLk/fAOl3gVNTYzOCLu0ovWueFKTJRmmx
1uwRHWmTqBNX7HSC4OftlFEd9TJrj72Bc17rC4aVXu2ffh5U7ZaMBtQmyoO713vhLH/3m32vs9UU
OpaDVHe2BtN3VAYFhpRJmKfGdnBzaMXeCUmhPgy1+SvOGvhyaUMt44cHN2VvqzfW6eehaPT/+CiM
rJPRtXObFjUERSMR7eSJca59Gtjc/fWA+PGfn6pbhZnsZBQ6EXo4SyFBskqDo5iiUJi/y/Y6qI68
79Dp9M7p56Ed8ahrhUdgUBAwQfj5okcz2dQjVjTeyT6/7L6YhmYVWvx0BSIdDQ5RRDHN9GDAIjOU
y3IhOwpE0A/6cCnZkC2Dkte3apEPaUFjMaHW+o3Tl58V1IVtAXh7ZUdRh6YrEJeut8YVMH0m2BA0
GqzqK0zyPbaNXkCgKq5t2MUbE7kCmUMNLUzUgpDMDXx96Nqx2RHBFWREkToRO640ZQJQDlu9cGYm
C1QvEMbltjCD4CQl4y/dZ57WuuZ0QtxKF9k8c+4OK72TzE3ps5OatQewqGaTxn69zJNqXBVKIKrq
vImRQUT4QsOoJvBYZjGIW8docDaGroHTSKNu7ZD/jfSBmtDGZYpTu+TuIuyDNoIInJQbHvF1pQAx
7fLMYGzEbxAOTKyICs+Uh2nOCIpbnZjVuu1q72EKmY441QQGZKTw55DrZnp3dvJcJhiu4YlfkUBp
I5J0fAtG/As4b+3fXmk9o8gJzrWJ1yjL42OrVcZ3UIpVMzFt5YLdy5RTC27qPRwGbso17ayJIaKX
2h9IJGfN1MrPvLbeYKfo79Xs39cjmb/yFAcLUZAuLhhS0oON5UoziVdyQzE8klwNlkpYzbUx9Hwb
iYjMDLdnAz95MEXs8hF1n3UsZWBiRQinS5QCp4gq236o+PPJ0/aqF+bWHuM6zE1ex0TFzr1P19eG
TxNcRI2aCaCxeyTIHNIrOJEV5snxyXIUfBML1LLlJ787VQukKoZ9nyrqZZoL77EJCX5medpe0wnF
UVUwQY9nTqbk9dm7qWz3dlLCrdRhadhZdEy15B7Dsb8VSXETTmwc9X5UtyQDBWXK8dzqvrqhIlMk
n4aA+92k35QxlokChM0mx3t+K5MI61qF8KVlB0AnNH/3VzF0/mYskNo5DRLTRQZramFCqd+7WEhv
Pw9NpII1QEgE3Gl2MxzPxVmgSoaSBIKowjT/+TVlPglsvIxkgjM0BevWzw8DzAoaXSjsApzZX19j
qffJWRQvgw7sC7o++8YxGZ/7kLAsJxPnmK1VxbHFKhLhLvkZAaFpqEiBkk/aVsy7vl767a3J5cih
4H/35tTdIGOgaKkc9tdO0N1qpz/nKBuOP5/9PBQBU3pfGWwa4iJAtzKtskwTtwHB1DXzuafxiVM2
/e3nI21C5pBJnFjKqw5Eg8uTqdrhpkRc76f5GTGGaLgROeMzboTs1RYWEaqq33IbwWGOUZ73qFXX
ayqJ4YYyV96AHGhr9shUDX55cXBK3ESJJX5KYVrU2EMQmnsxXQl0j6P11NjqKe97HJ3CTk+D1v/z
4efTeYt3skwL+YIZ6cua/fipnB9+PvImyP+FiLqVjo4c8rQ/n3AUZF6Hmn2sazLbfj5EJ0vD7VNH
pIEwdo50DzIR8ennoR3Mf36EKZiPJIFr+lAejPmzhDnEaQQy/tdHg2Vj2KA5WSGyZ++v8PpCkkrS
FX+rtx1T7QrHZTi60bzBkeWuMTGkijEbQJfw9W5++Pm0ytqnIgqzbcdzveGZ/6p8lL81NAPlArak
Nn8ahFZf8HqQgmZVeBbxMp47NZbnn48GFv1bar23n88iXHfLPhMahtmhOoeFU51xBsYY72P7jZWz
vxVFRmsskKQWhk7s5M+DUxl/fSSm7jEyi5AFkY2qO8d/FI/FEmxGuHHg/xBw0b8XoZ8eAjOZaBQg
MPz3Y9DPyWdbMSES/zXl/HP8n59VPbVJFIv/tVs/rv+f33B+2jz/12/4/zDuyiGf6v+ed/X47/9W
9x85p8Of//H5pxTt7+82+fydlH/+Nfxq/hl/pV+Z3pxxhcE+cAlcNwi5+o/0K8P+u23qOtk/c+yU
6Tvmf2aiG8bfdd1z3MAyLN3mkSjbrupF/I+/mX83Td3hKtCd2Wltev+tTHRP98nlqpmQRlW5//rH
35iaGqbJr0Cl6xq6gUmXf/+X1Fw5QsS3GnLXaGsgLGHVHZJbFijy90xPrs2sI/wVc0qRYGUp2AP3
cXEsUmO4o6/wz55XEGORIHbpQkttO828e3a8lD/duMSxJaLxVz5GX22W+XvkYtzXplcX8NYqcMjK
bqw8umuRsPauZutLV6qPKmgAaYwewy9l0Pqor27gB/nsD+9xbxI/YAJd+/lUTg1B1Qzb9z+fwgr2
FnnGYVHhylihjHtgGKGuampfzPY+SumQdlJnv95HZAwL4WRXgY0ENBMUyEZPv/j7Aua+7n6sg/yW
MffUWrzEHQ3pgvf9lrVssswQcr0IF4an6mCY5TUNGrJOLKM2a3gSciyvYYM1EAjQ49/dasQBcPaP
Qve2uF3mAc7GybH/WxM2358HjQiRTeej9GQZl6zGWs4w2OhQ656+DQRcZeAFpEMYIaSlvLgirUDF
6haPRTqqe4mfFbZj5qjskfY6wlayYcbBcMxgi8zMRa6wCj6GupqwE6X+qU3BCNSt1x/ckPxo7mmH
Fp0Iy2uMO5BpGd4Nch2nsAUdHzuZZ9GCmk22tGh2lloyWuvUDwiUZ82CFMmOGJdkPvrXEM0n8gmU
A3hZA8+YpVYFrVDVr4VPVo/DFBQtFudmXlRM16zcPoYDTNYmj/ZDZb9jko0WNrpz1priDdXx79kT
EYJT+Kg8b+0lecs5mDnLth/GZf/dOkyGBzN7atGFg3qpjdXkWYSyW+6w0EfxSBhNf0T3sNaA7+Bg
pd0Y4RgCx2M9iIt93Ws6kGhrluWVaI0Lc9pXrHTPltn3y1qr6WNicLexo1EaZ7ysQbtglA+fe34x
cL7BWmGAaSFzWGMRv4CZQ7tMUEnYBdczfWCUKrRd/AzPeHJsdlMlW+sF9tmZ3cwU3OgoPkt+2FLG
DLS9h7YjCJW3AHvg5ibM4I8vuUwqua9C815GMIuTKfxEwvEaNoDbidiC9kO2O0lrj6ksuLYwPgXO
fWriRyVesT5x957EnrrbhKjn6atgUPnWJUeM77O1fU1sUart06Ejxtwrdsr9YIi4Rdet7Ua/hitR
smtGKhAh4sTfm2e3apKHqiB9CsvG1Z41AZ49uHDVtbvLbm9PFNG+CmD2+gGJ6fRyz6QtgZtxbggx
LZoz+wucHUClhOR3SmmAhfwZiuwi12m7w2Th6dAMu2ckFn42HSktY9zUSxQQKytv3Ye+qAJkWsze
B+dKLf7cVcW7F8r62HVJsuuK3llFAe41qRqipsHsryrXuPJDm947jbofs/yVJLTm+Tf19JENA2HA
cKKQec4agXCCxIlapuZVPvle/NwXe8/I+uPg3+0SDGAdxPiPSRvbWDHJobPOM9UImBzR6K2FBJ9b
TxButdp9wSaztRqfYxTb5SbTkvQoB8BXTDkBTEIHPAJrcmOm/anN5Zm1qFs0pLO6qcqtq4KPjPfs
wkVuFznyFTfWF43ctrQqWLuIAczOezeKglisRNEABv0TtO1+oZDWYWYgkQYa00L27VbqkpiL2luj
jrylnPenhN9bs6M5hMU4Mdk+TvyvtFSxYc/7xuE4GsTA+AqnX4AwOyH3O/IuQzUSg8fsnd+5OlrS
pIeu4PiZkePOtNqgIB86zit8ti72PC+EK6B3G2oca5k24BLZ/S1czfzmzHBWRYDWP0oJ+ESVVzJg
XLnYEw66zaSsa7bkPAFZnBBDIkNS2cuYGfdoxIpm65D0Ztw2wLSdrICjg5WYNuWAWRvaE6s4LNSa
LPdK98ndEspcWwwkKsOv4emuWtl3R3/yn8MOjzELsItpePwSsP0WVh2+DxW58L6Y8o3Q7XAhu4Fo
LMfbeEF7Yaz9a2QexAQuZXFY9CT0uN1tBIRz6jOkrD043wzFCiboO3ynx4pWZ9Hn8klAAsollzqz
uCVJCMlNFwaLYkzwHNjIKGX0EiUK74SffAu3elcV/a7IibARdvBeCohPYUAqe65eA5V/eXkSblPt
oGOKJHZ6sHnHxD3y0Qm/eWGWAmtYPMDUdKdlE9Q3qxT5OT4jVEWcxBgexc4MgSImNyyugF+fEdLC
B0rvdc9BSkpHSUwUSJi1EaY4fCZ8D1QyQAXM/t4gym2Rdiwww8zOLusoZ4Pr0BpqM3pgGFBHZKBF
uS3hGx0wvMUl2+h6use2eMpG+6bZ4bOuZ3zREB0NGWTEOuiuMmGjCqoEC1Wj9mBNcjo2y1xGSsPZ
a+erMG/25GmymhjUC5MWPHUyakCj8Q4ZPcLnMqYknT3sLVn2x8BITvOEMO+Zhilpx+ssBY2BIeEh
rVn8JQoFZs541UNRBx+fEd4R/vOCBRHnXS30XRiGMb5L4OU2pguC8ID7BdmzQEi0cgbzhku9PNLe
sasqVLbxXTWcBgQeNKBA8xEHkCvFoTuxrej6OVhI6CEQg68RFheGIxNhpN4RDN+3QOoWkuhJN+Rg
xSzMLRoJBGv4PBTfo9Vs7E6baFjcjsvVXLq9DXKSdmhmKzU7NOvXuJvnh5PVwLuqyqXwNESsVX7S
EkWdVsHDaPAGKxPFQmK4AOR6nx2SuCeteJMOOS5lqx6crGKPQye/K4dXAzcJshoNYS1YKXRydEsB
KlWFH5yjM16YWg9h0TWJ5ZbjnXDS6DC9ZC2Q8JjdZz39yULM3cGsKGsNOZ9F/YhT8YGkVUYzvbiO
ZdM91iS3Lq3ea7aCJRZOgmCJpNnctBUhkFoBgrPVWkgFfQUW77lXg/HCEvC35Xmc1FP3YMcQ0WqS
liqvLU98ohc4n0wXIhADIWS3jdxLhElLzJjNkrvvjcTSpZvO/iILe7HODjdSbIYcU16tNEc10vES
sHneW7n3FdnMwXJ58HBRHRBXn2CjIhVLHZAOtdwGQAo2bTZdgkB/LjRor6C+wWAP3VVxdeHFWES+
/eVTaFwjNoDoif+k80EQph3at/R3j4/uNLbxn8Ld5P7kYtSLd16DeMjGC7O0TWY9tSR8QQN7vyCE
87XD6HWILRb6qVtdS5QFu5AURaqGq0aNvnB8ALmJkZ0p4LGgEaB+G4zWXLMuIYAy6o+F5d3ZsoHe
7qjsuNYY8bkMqqPud/Q7Fsi3vCEJWTcgIhDI6EuHBYqVJ94SSb+/YXTeX3DD/ATYLH8wq5D+2k3B
AUrZQYEWceNnhokTEXGhfdS76Y6KGikQsANOrGEZSI28jXHylybo241e609aB4dh4CnF9c0UVykY
yekXgqxgGRduvgK+QHR3O8XLKB7Mbd6ZyIbKF48QtSgHSt4hzTVb9+zYprjoEUnRgqM2cUbu9WJj
SIFYzRdI4KL0pfVaFHr5sEmtkx83w6othnQL7f4CXcW+Se3SJOckJIYLE6W+S7oa1aiLxXBG6NVI
0BZTmAPcegjrNOGso56gha/8ERymM3DdBIR7ailGuVq3UMSiOkvRk0Vkbz6DJQE1NT0VJfbHqfGK
cwSMrGXA17tcv1ZXxZvRecwGzKcDWNQpJXalKf6IWaLRMmlfZrbxoPLfpWmbW3z2XwgQgNXW/IGQ
rBIUx7FjfNTJgD/cRXCc5YrTyB5JhsA95PkM+OvkQgyChawD4gjP5JxRUSFtExJ4vk8ulDRw5cd4
BbtZGucE44rFE7zLxO5PVmPEWztLXsFHK6wbfbPrDST4RkAmfGnP8gPi8HqV4aQzWJTbQDJ37UYE
1ri1/PypMKDJDdrAxTm2lx6p8ELaRcYAtX0eZbTFf7jj/B43djzVkMum7gCQPQ3Tb6ND0eOGUtCy
ZTydncOikJ3AoqA92XYpAMOIbFAtNtdRiMMop/tg/8cdkD3/Ii+6VdIABZVB8qUKXFvSYtPUQVTN
kXktm97KNqE3M7GO08jWxmUCpNnldNBq4yj4lbY9r84GkfWzMMZqF8DrTXTo5noWwkeqS7yAFrVe
8kiEFXxIWNfmpL0mddmsTRcPsEMgL3yV6rGTE7iMdHJ2NTEmbHHYCOrGu6WNH1U6fEYGDtDRz7A8
k+BeJzwpVhS4mMvavScb+/K/OTqvpeaRNYo+kaqUw61zxGBjMNyo4AeUWmpJrfz0szQ3M6fmTABb
6v7C3mtbwvoOaJsEssoE9pIgraYcjnaaXHXu23VgsOLG1xBkdkfKHCt2Ntu/salvYWrouP+wKY9W
8UlKKdWbYsavGS3QDQ8NMsfRnDuYtLvGbf+8wg3WnUBvUAV9t/MJAuP79chY1t0LQTBihR6W01b3
75wKi6ZCnNTleM3bEIhkWoWIeR1BBVaWT24OYUebXLQoXb2TaK72UMIX6BaJ5+KibQMUmlAcVgp3
/WJi/neKHZAbbGIbcBoWYSHL/DglQ0Cz5BcXS+ov4y73M/pJl4cCbTdbuSS9G+yYek//8mxy0hp7
jF4CKO+LJKpIVyCJ2+X7istmU2TQa1qnjEn5xDqM7YSuN/XXqqKw6rK/LJ09u333IPMqP8Unw0D7
EDinBpwjpywNKzO9lFgZbVmgW2wBx68mL/6tE2jKIxJu9nZUJtxUczx2zQcn1zIllHSaJTS+Sr/R
GvYH0KQ4rAZnZwY0PwOGGuxZg7tUbASRyonNWIlx6frZczQxubZtijSUiTo3cB3wkeY2uExpht8p
9nQEILCF0gR2SNkimCUEMV4NXfxTa9ZLktckCwupNkUYzTLkGLiBJHcakoXe87M6ToKvyHr2phez
UvY2nKoriZ+yPqa1wh4DwQDewrjkWoEPwiOgSx9rKarBJesl/CjCPcX6vL9HnnnMjepkQ8MZbNls
pVSzG366kqLWrGv73ZfaP73Qfkz2JHoeLtPCCrajUR3S0X0bM5oD1x0wQTOKo34BawLjfK2yiAie
JPuccmFuetptnLN3tN4mmxFk5oTPeER7R4HcC0eLII4bN1wLzwOWqDXTjIp5Ln/ZUp9gsAn/sMWi
dhnVcEbzMs81bZpNaNPpKpTSv/sh0w8jOTdt6pPxFyiyXSPStkP9y1dPCUttXbByl99Zif6vYQmN
y5IREGMN7h+ECEhEF12Ptdu1LnlkkAJggDRBg5LtIq8Zngr0NQDhqeZq4pCGiXY+b3Ksm/WKdW67
7Cz/t4/DdNdarPwrzFLoQZsDeFuYcl+8vlDc2VacsMVi/c+/sb2/G7XFEskdvrtoZ43myaRQ3JJD
/PAn7d4VRIwmLnkMKB0/AfygeA9ZfKSRuS90iW2ssXEQMawKLBsGlpM8kSz/aeh8SFXQbcu8m/Cp
k87mELSXtkpuoRrAxtBW9gQbto3UtBXBRGR0n0F+I00v960dKReMoEiybZ2HTIIFCSoR3COlnc3e
fUg/CTedr37dMASK6fb3yeieYXr9SC7aGRTor4WfwylHf5ozoFkhtHi0hcJWmFd4/Tp5aJtwJqYY
zFWojnnXSHXxP3xR9hSQuCHnqwhOACEV5gRiYBzKg8bpVCWsV8M5Lzq/M3Hixo+W3ehOxG4ydGf1
yTir/ug01oLD/DXWHE2tA1aizA3i0EIqSMRy30XXO0ShBUd0PRpXJCKP1EfOP5WfWFano9ACRMh1
srNSYPcld1KpUyP4GAM2SvbECxlhzrdlHU0+aDbJj9GcA1rmDKmuFxs3GN+amn8MgxXUhNzeAUzY
6CwUhvAr1enEjZoIBD9JK9Yv2OlKUECDwhkw9xY1HpVQ8q/X70Wcb3xk3+emqVYYLYu17rw43k6J
rln7LuOtaXTDVdjbO5crYq9YDnq+2EVx24MaeElzgYxpQGnmivYtadN/nhH+FWOCPq+N6Rf545Kj
gHwt9WKM9QFvXbi25+TLga1jj8crjxmUZVOPbz131xPIaJK2K5SB5M7LKztdVIJmYRCedUSkTbqQ
oVC0Zs26LBAix3PiGOPRX4SOSZ+graPTXQAk29BxmcgpxWtiab+tyj0aWZIHPDMO170at6NDXySn
9NvRBOtfsothOC7GSX+0Ivwyc7ZCpbrhyKeGR9/Ma/niGfmHLG2Hcz/0mM4WPDCtePP74U+1wF90
xX+btBQCV3XCCrJQreUEhI6onZZsrIjMXlK4oDIOZ63VW5Y4nIgjlIwKjwFwY4DTFLR+JWJcrPTQ
nufZqzbf5bTyIJwD1HtNLlbB0D4llsw3uuyaHYMT5nyRc4aXeq8JuF0VtDc732UA3QHzE7HXcaHz
QhruFSsk4+o0kDtEIXcS4hDaYT9PeBE6e8XkfX6c62XdG9pyMENjXzXHTMsfNF4UeJKhVJKt0BbN
/DQ+PqvsNm0DvtQYf1j9goFO/X5v/MuqtJux4Xhgi/EmRpCkDavnRWN9dTqwbCEM8iKS+g+Sg74u
nYiHyNgaOcJMrzSRjBvdo+FvBlx4K4jjADFnPI0wusJ60M9GBC1ZBgonzK7nVECbQNEn94OXALcs
T4T7kGpUO8GVEQz2RxiweGrBFKLspRZRcqgIqInAxA52hjHWfYUF8ld66bsyycIpHEhYdostuyWo
bB8nPw5aV8qYesMT5Gyr9ygy6zUD3RRrgbPVwnZcdajbwJwj+JHmS1+qDN1G5K+iYo2c1SMNDS+2
9MtNnFJBJQ6x0uEU+kfZTKtcs0gfaocHxhpnJ4Lhx+T645cuiVM/mm3K8ZVxjml0fW5WiEVXwIvH
tpzm3VkPMwC0yt6gIwd4h2cabQJSGp/cnaY8k0Avt3aP2E1wMhparIFugeQllXvVXZKekoEEE9tP
90wlPAQWxQpOxHwh4y6KLZ4I7zmnDQUskP1xH0SLKeZWKFMcF+n4ofsreP5My+XIB+IPlP2ROuGm
HbCpSja6OkjhbnhPB7TkVHfOWlOUVVwNc9Qe6HnJJCmWGBFrOkY3XjLfaZ/KABgREB+2uVgz8LIz
yM3EX9cN1qouO21rK1pRn0RWW+Me0ZAqLSEaM0y0O5TUToq8wb4OzdRsdQNPHE2zdu1Mb5uLWkFK
mnjinWyLRx+baqI/G/7d6iX9a9XeEJEvvZpYJH4iiJcjW3bZa+QgtuIKMoQaIeOFHhI/2ms6QSrm
NMN7JzopC2eWK0FYuww8nPZWGuapNtx0x3hn6Y3jc9rGJ3voT6Trwc7U2Yk3CQ5Ko8HcCm0cPXtI
w/ER5IPYO5YlNh1RHgwNe/jT7rTL5nAxPP41JqUVxqkY52tz6FCIrj0tOYNlO/ZCfIEFvql5WVco
e1b+g9sCI8JkXZSEJWeCArS/pRIcNMg8/LKZA645CZ7chmoggv+ojZiuR+PVdnCdCwa3mcjiA8Z3
a4EY5F0prFxOKAUToMAgkJ3oDeTwwkReO06JdWpSMu8UqQGh5a1IN2HsWFfXwGZubQc8mrEy11LQ
+dpYTmNLu1QVpDeP5Udi+9E9C91dN/rGxxid9RhiLVnbEIhSxln8K2bJG4bIZnpVw5WMr3oX2MFb
RTr50EZnaUG6QTOjL1mpIx7KX1giEOkrHFQpvN+LqdJeQuACdlXZz7hijiE7pF2p8SHpqbtusC4v
HI6TjbKTS3DzW/nGOMgyeJ5DW3uLvZo3dYqfVFTP9JRk52HHaR292LsejutE7OuAXchQbEsSqkRa
0T22HKU1IBq07SavBcEp6COPIWV1TcYgClp+H4K5ShAMTMP8B+LQhzWm/ESVu6198Y2+79mxoCoE
GqY0owOlmzU1CUAYJ5gn6XV3s73sV7L0XbltfI/JG7gzxyiIzOXD6t3PoYS16E4uFQav+lLCVyyM
NCTzN28WFq8gP6SFaR7SZOjYTJosAXgs3JYlJ/jQEmOWmYjtG/X9v+BGhwWwaVJBM0PualZCrCf6
ofQjuvuiXHdW8uvWrvYSYLFJ7XOCz9IyKIxIBGSFPFDuyX9mhqQr37NkZgdWmcY6s62riA00kYEP
pQrid1s9T5UHk6Z2lmBXgG12KUb3NlgZoj+FIGU1TNJkwi9i/rCsTCLIoccAHGHkudUH580YG7Zg
nAJN8dkN5j+TyAk2EkRD4BNkP6FdjgnnPEe2ZlKv2rAK7Feljv0EQHkKKDaQPhEcrvqcjDiwtoSO
Mq2K1esIH4GVn7+JwERGhrzTMOwskIMacsUp6xGFVcBQavu3co56ztTMtHz2fxUjtkRjJWAue0XC
L8N4FoJx8heIFgCojt8wrGymjal3HK+tX30SyxpyV7RLg+zJbdk4b3ZmnRw4+ytTo71WnQlQZwCc
1uR3yNgobUg0sRi1N6xf+swjTkJwHLg6rrkx5z8NdGLRG4n3xMTUYn26yQz3YbGXBTahNgSoAGgt
ZxaGFv3RRX3SX7H34K5WIYt5Oe0CbmKiEmS4m/rsiZMTkkmbrQC6RUhPjBMOsZsbMUvEg0zon/em
1+4vA04LTJ+YvR57xybchwT5xURyzyFO4o8RheK21pl+T06wbEwqAh1eTR9NZwmNJEihLUTxX4L5
cEHvC8fJwjtndK91VZ/HemDI3kAv1Bq2XuYtgjtBivCj7G69TdR77wdIVj+jSP7Ac9ROkrLds+gg
ppGMDLe1zE2eeH+QVm40c6TLFtkXv22yMTRQVvOXHmNdOZrYl0t6fPwaLbRC9AHeyBuoat/b2DVF
ES/nHZ85qyedzTpVDopGvUdU1GKYBh5OkMIzm/QrvKgnCl0UbxVJJnbDbhTC0nPh1hT78JZ8j13J
1LFP0WT3soETCvLACzZ2ziAyMJtz6sKtTtmOzh72N5EQBRmxm50G4xRXprlE7XyrBgxXbiB4/gAj
Zu4vteOlK7R/jQyRsLa/8G5ODUwKPrr+wVLyghtnn2j6Mys12D7s7wkkuVQOdU5XMM4JSu02cQPB
/lWa9mpqtFjYuWDmqZXUPaJeBucfbhCuWOz+Sl6wCjOUGJOA/KPXCPwdo3j/MJfW/Hnd1wWz7CG/
Nw0BT6BKaVMcjH6z64VKblGyUmb+861DFyRd8amhYlrbUj1yfIahnRnnwdPPkFvlJlf1Z9rmz7Bo
Dp0bk2qlzIdXgslNqreyC+5oEG6Z4V0JVkdzQEsB3PFTazsod6W+YQ7x4dNNMEjK7UVnWuvKS67N
ME2Q/u8ho/iq647gc9tFjtIc1LoAdZBvDBSXDBIhmowB5weKdN0JsXYqkqs06Hyxx6I400Miu8ZD
zWO+sO7M71Cje/5b54avBi6sOKIphACOjFdtYwTKhgsDYEg2JD68shXAthbxaNgWIezmkzIAlka9
Rsboa8wbhwZhugmD+VA0hd8ZXqD5xMplidWiyl5NruawERs/sO7EhtAbzCtpx6B86sXBsYC0i4Hx
LE2AkWLUCu3hucURZUaUFfhvbQKqjOwnUThodZwNydiu7dmYPbj9D8XyFqcP4ubb/yU8Yu69obxz
IHNsSBjj5+dexGorh/K9i0pjXzRUWFbPrYhHg04Oc99cieQiPIyVi11EYGtImo2kORp099l2yapS
Yh+jVyIEYL4O1zlbP2zx4JwAA+CSyuF6U/FvkW48IfyZ/cKYMZcmeBG2lcxCmVE28AnmEzDFn1ru
NB++dJ58j5KGz1Q8YM1zHCM0IkPw1Vb3QIw3xU13QBhbGdMtRYyPXnL6u0W1U89i+b9+Sp8mLDLY
a15Ck8pIxxCEYOgXDchbzqobnb+1ZrjDb1ljBipN/lfbn7BzUNYRwRFPzptOKbqIm/7oKsW8Usuu
nqO9VAwaao/XrSLhnbqK9bPOtKdy5H228LI/2rAQs/ZD6L0wnXqO2p6eMUK6WERPQZtMuxx/AS7S
d/hd+bL3GaY1kJFYyet/UxD/+LVgwVYcE9seiXbZ+Cn7nx7An5athajUwq44gk0n++lZxXlm9JRg
vTTdX9uVdwIPiUFLX420PkwuRZtJFof0u0cm2DtVwRtl363C9I9dPfyc5zaMQX+8jnMifpakCPGj
VhdjGp/jiG+/RDyeduXDGZmbR4+cGEXqJBRCGWwwIQEux124U1UAoaTaWW6JEtXkH5ObUi/e2FDM
wd3Gm0z02zRSujd9dcawdKFNorxm608VUKgCuyI3hFfVB6ttb12rUBzL85BKd0Ub8xzK/q3v83L7
/9dk5Okbq+V5FICg/wQjiK0P0d+cxpAF0LQh9LbzGpdrqT68vNj5kB4J1Agw6gHYOkV4SQrrDykx
KPggIJQwrt5DPbuHYfBCfmzJv9lce3W+7bPgzRjUDtxBTgwKM2EuhXcrKVfgGQ9QJE9Y/Tl3q+Q7
58aEBah9NWTP2ANTLhLXGSbwS1nkA3Mkp5bzYDT8OxKxCdu3ReG/CIT/L7F4iTS2dfBRPzERXeL5
G+L60PX8tSvSN1zCnVdR4bigYll+H+e3yM0WLjhQcBTRzsgCxNHinnjmzslnnp5bXize1VUmiYjN
eWSyVPuX5Zzi+EcWAUk1sAaVg8WmwTFUfOhTd/RrdYDf/WNjWsO8ss8D8PjOSJKwYDxAJtS6CTku
tOIxuvaxCHOGU+Nj6OA2dYPxzqx6hG7CZC9LyOKJvN/S54fof2rB1JPx70Se4WekT8SD8xBhOnkM
LiWPOxXsXdKLPfty0eJwlnDB4ma/1FFwr1qSYIxqiw4RbO8od17NCVXzQlQYd9302Q11QjvBJ471
EYRAvESJx8GjYXEaNbUxbfU5z8ODkg1phfTcJ6pT6+Se8vqfjNtDprGPMIdqJV/HevyUD2YuB7MG
Z9znfKFRfLd96P1ZaqytYoRQiOFyETQo9SLGKZpUB1ODvDCEIJnbip0mxxo+lGPV1UxIdhD1EA2Y
Z6s71iq6yg3S83+BQ+QoEPMYQQlnLeGjK5ROX5NFgGncBU+EuWCFzPsHWS4Mbc36DGlyjS7qRt7i
Ulr1aeI+LZzsqmLMLqyG8eNjqIjVNUy0Xy9wuSQ9RndtzVsWSqyiDvxIGaxy71KXwOio0L5JE4y1
WeaHlT/V5U7z9FPH1RI3/h4P+rwT4mPSOOhcaax9RjecW3iAoMmEKekFFC8oQ58Zd5+pL0QBYdOl
p2aZQfhWYkxrWVD+aBFVOobsHRYBulbtZdDnOJkByw/DQBxHG8Bm1N3GsxIgxPj21k4rfoFiv3Xs
H9D89D6OWN1kIqM7+NkS2rBxbjjHZ6sUP4gMIaHNnnbdmtFx0U9ixlcMnmTyJO2x0mitQ1PuZpJO
6rWPsQz+uVDNqLfw5BExPkT3quRy0EN6HPSGTsOEjQYVlWmVc8u5cDN75ypr/R2Bx4cy5bCAmmmh
nseaNQMHtk51juT44SjjDR/IGSoaW1iJ182Gm9NbLz1oQpQzRxnWW84jF8tze8nDft1U4S/5tuCQ
whFO0DIZ/qkK2kRHvRdqgooA3VLHdBmX7hfy2ZOl7WKNuDFV8BGzkDJj7QqEnGhuD32Jjm6jfRgs
kFcNzG1kebdegWTqMRx2hnwdcv3Z1+TeRluHkhHOY2R/VNhvmG3Uh25I7okS1z4b+AvDETNcCtZu
vLHUB2DEwp48X+2oj8sY8zhfy3QL8uIpkP3s6kFmVgZBukqj72TWFDsUZ0iu+CS6bpEKYO2tRAsw
G6AJhD3DREM+azefozN/H8Yfzw/LI/THICzTddWRGxlpu8nJyI2vCToZdfMeDaNzRneIHjFGFhUc
HKmMU2RDxbREd+zz6dwBK8LLpdDB6qm9T8xkFVIzHmWUQAXS2oBp4B99viLfgbe1TJ9nGA5O94g4
FL7NsTcCxCtjs4O+RiyU0ObNj5jgjEAiqdsRqdo2kX1+YROoqbA9aHoOsqL9C3veurAhizilzwaH
xYvA2FO0Iynz5fQoFeOjdFLX1qhnZejcL6exhBRB8rSWaERtWt0w47fZYEGi9XFqLet6uHQNj3Bg
POZroUBls1A0ULwwH8qx6Gcd852FyVJ5KBUZ1PiMAXp2FxNhOtUEc1l/0dOevJOOGYtQmNniMfsX
C50EwcF8RwQRbdKu7jYqHT5SACJvnndGS2id2fYsSs+9FBlYjVQG3cWF6WJ4Mr5GRd/SK2qbSH+Q
NMDnGNThmlt4W84pmGy1qO3Kwxiy1py0YTb80PqjIF+381QwIFRCp/R0qEX7zI1nceUNkxRnkSvI
N2IjyLgJVn0zyTXZPPiuRoYYReR96SkEC2PLWjEhqts/XyRb7QOkxW3lCRvdsL3OJgeyPgqnLDad
zSi3xijwtjzVRjOs4YQQds3Zn1v6MJfUPva5ZmMxnFlFoTszMgh4AtgO3aQrNh2d+0LTLrHVWQQm
RyY33OBg/MciA5Cg3F7qOPwI2ZsjKPwWEdsrzeqfBcskYBb3dDbzIxh9qMjiWkCcjrHSXbI2UKtI
sUAocfuYbjAHfdP2RfmXYXrABXL3ZzIRKFQ9ugcPvZ2OtAT9t/hkE3ntpSdBRpG6YMA6W6RckCo9
ZT7s0dAndxeS5Kl0sSVR5sFCgHiJToyJuldcdKyXU9IGjIvJBglvTJv8OXmIrQKxwUYK98dLsh/+
vJVxjrWU+RJJPlgTocFlbE9WoYzPvfukWVQlkYnwygqHEOKEX6xjdngeYp/lKF/0vNcYe2j2NjG8
DWiRdh0l5WUQbJqQC15R3OwDmX1mNRs5lpCHVGt5OtT0EO20k2XGmZIFa0+wGywYJ4NgBqBde84/
UwkbdIqzztHpgO2Fq5Q0kG/9anyWnTezadlrOwzqQY2vUY/+4IM7VJRoEbEqc6YAMA5i3+PYXxqV
zUndXMahIRxmMOwlZOu9bLUXY2jgrZrFribYhNN1bY68ZFez/fBRZnO0ku7bsdUKRfAdl9h6CZD5
aiIxsIOXjKThrqJndThq1YfpkhM71PmxR1iec4wSKL9DL8rjNfZYuv1kTeoR4cby3RNM9vjh/6FP
DLlreadH9HDRqH9A5gQGAC5wKcnky8iUOmmFzzmBei52RrYnIKnWMBZhOJnOL4McqJANrJycvU4t
G23TOM1pTFtWncr7Jd7UXlW2seBIeHZjl+UY26458GUZhxDU2rT4bgSoejqoL8dNSUZz3FcUMwEG
rxm5wMrFqrofBADJ2JD+k5JOg+9qBm57ZxJUFbYOuJhRF5xpG79hU0DqOiiWhm4Wk7bODj3sj/zC
/rqNafoSweatQoJIj9BNiF2nR+bMA0OUiGFycBpCnQorpgyuR1ShfQUJUyAzN4vjCA9nLbFu0ebN
fAWhhUt7vHgxko+aHKFlMLUOIDb656iwUYNXTzn71Es5U9OJv0JlyKk0BvbFTBK6CQpIVNd/vaXt
uwxCZEcCDdBq42VtmfGTRZDBIlKyW4DSQKNBHqzjIAuJY6DqOHoNjiUw3vWuM8G95BWcgpFw7vB5
CkKUQykTB21u/9hvMcshaitBKWI799zV5C5zBrmprFuAPH7Zu/7PNJX6cz+hDtLIq1yiSG33rlH6
NDfThpUnykV9NeVFNTsAnljY8vkmFlLFPHkdfK6kVH1ASAdK1uf6sobQ79aTz9BYScaq2b3X8Ajb
XR9j/CVokyS7blyNDYnVJfUEzCKqnXoLRxCghEvgOPDcRVv6Vwhq8cbpxJsbIE8VVFIQMq7VyH9k
5HcklkodkCXbHCI8T3eFiqJmaOum5scoovsUwhrgd4MNmfUjLEOd1MMs+YM+QLWK9rYQJXeNcRrL
7uEZBIWGhv9BHiNUW8mWIQs+ZO191ml5GaX2KwRjQsYvl47A7zZkOEcozVpGrXus7IbRGw6pVCeE
OGVyVhpAWM3wd4qqn3qO300KdNtmAwAxstpjtG4CoKShh1xLo21KoDcIsmU3cF9oiFD9W1VBB9WI
O8YAd2XDpq07CtUxM45OBdvDbDtnk8TWrUsY3pW2BLmduzSfYcstpL2bKDRajdW0N80d1x0NirZ0
GxZkVes+ESrw0IPh2IEQXRAjgGjPQP2dMRSztBJePNKckz7aj5oezeOSGkcqqzE2GJ1jC7JJXeo6
HOFhBhvL4kaSmu7tG7tHWNcwMVPkgNs9+v2JFxT8pmYcjYm9Yc7KSBS6s5rk6GyUCdieb/zZbKj+
Ot/5lSMNdgSYcq7Dnz019ZupixATp93aMYZ9YmubsOKXwIiARGtqNraHsSVyHSwDJRlz6CtaFZdg
GqA8sLAdhqM1JA4OcZRIZfHrNFQ8HUSktVPhFM4yF8C2h6ao81JzrffRDd/IjhnxS9d2r1w5zMtj
A6NJDQIc70JJ3B2JE/o37jAinnI4X9Yk3AMQynXMV7qgRPvt5S3Q1SNVUbbThfqJDQkqy0R4EM5z
TZWxNdcgpYYj6iXXQM+UIi3wgT6VDZeoVlXXlH+O2DPA8ijaWd19hv3DneXGHXu0yCvuvo9zyZLv
tsa63hfoCNzx6IbOrx1JZxHV0bg2g4fXMM+QsDdifWEFTCuZytmwyCMaWcAjnYk5gdi1ZaQurAqO
tn/ERoJSSAQrMeblqhM0zqw0mEz/+nqbbGTKtMUexm7jllAlES53PH52hWulTP2PwvefbaNjyW9z
rdRsBZRM/VUVA9LuMuaQk6oOemPDjYCj2EbMFPI+J2uWXBJXOWv6eMIDf6Mk+cnM+rN0910X/6m5
frM08emnCJO19rviBB7NHjF7xxC2GJ9tobvULiVOD+SREx0WKaD1G3lZlBacC62droIEiYcpdHLO
tfgH1jHvf7v1YlRlWqn92qMPidesYErjgGOHHhb5dysZ42Y2T0Tbv9AHI4qGEIDYl8klpmfAR8mE
6Ch7SWlkce0W92GgvtE54mVFZwtqg32t+PZztkFtbQ38WAwmEjk9nNTejQFyfTsLfyuGnQuYXCNe
MKC2tnmJM9++Dri2nAM8QEQ+tvgMEM4ljsJfoHhgKe1qk9Oe5pdxneZiUrcYQbVWtWW6/pAsctZa
WHy6/sMaCI3zPQtRVoLuIZ6j9EbBh4RteR+FamsbTAsQLGFXhN0VnRNO6AWJ6tekJl/ZKD41Wk3f
T39Cpy42PpBcBh0OQ9531UtsnHZLoAprrbnHz0sX48moMZzlDGpwVS0qM73aAXm2UfETVv1KzB4U
NQw3VK98+lJ98iJlYIbIDB3tC+SGv7pJv+tJP8k8ekzjuHfl8OYl3sOuIXHZY6gQ5DDiBUF9iKpT
k1n1zfKglhBCTTXrr4OG7lzY3jmPQJLgp39CNb/OM/PaJb1YRQM0dlZia7TKIC5wki94q1aG7bz5
EOnZgRbIscErlWM8rC3B/MNlSehzlC2zDrKEasAmRAizeqvw6F/Ue9Em287BRFhhGFTTrq9wXWYF
a7cB30Wt9HxJ21yAywu2qQEXHJsqtinAjUHFYsFV+5BcjGqYnwRiU0JAhCsrmh5kUpkrRUlV5nmx
qccO+0ho4x3PV6LuL3ibUC65CUb7BFQz9x+X1odtAQZplb73iAFf5rZ7ZQz7TRDvzuT7iP9/FaB4
lzULsVr8IIQhQprkxOFJVHrCectr3qqEiaIWih2ZQsbCKHF9ZHBLKFVPVMh8A7ZHVjG+IgaVZSKe
rLFmwgwvZMujfjMAbC5C36gXE9tRhtt+QDyQX96TWAKPadmLJabD6G+04lUNVMGOsHFK4mKWygZj
2ObdgrrSWeYFY6Y6vUzzV0rgeaxznaCZJ3YrI9t9EsvcK92jValgiXVjX5Vp+QKU68uShAb4qYPI
3N4SF2Ax3GdmnyPeCvxoTp/kfslVsEMXAaCUcEhtntShUnxNO0i5VumdFe1C3Of9tonHF0/zD5ZT
uEjVWkrsOsFOyMOSaVZ4EnmLO7Abv3V8MmQn6SuSTAImwsxT7L55R8dOxYiddUMyhy7ByGtNdRC0
YMsiLY84HCB4ote4kO28HizZH+wZGZPpJ8Qe/P9izkcKZsdBzt6UBQq/NVGM2liUq54QOR522mKN
8InMbOiWWfuv9IjhaUXCeNwbv+R+ecuJ+QnDa7XrVMiT4rAj1QKXHNDYhgFfauDcfTImTNDkeLpu
GhoAP8uZf8TZE4f7lm3CSwCwE+9Wbq29lKVkZjs0I9w0eJloA2QB5CYTyXdsG0cBlz0e4kPXzUkV
Q/YSF2G8ZpO96jVtH+sNoVZa/OvmiG3In7GpPsIzHrQfs0SHHev1LYnm+LEgven++GclBFvW6JNX
aYdlGjo0HyJgjpEzbFFp9Be6zRJTmQsghDiMsKtNtvM0ok4aKqd/ckDULmnztR277KPCFgANRUJe
C3nB5LAvHC5qJr4vRRbmazcjjKBKfMakExyb3h9WLt87OaVasmngqSHVuFZdb22CrAXFyHcwFTWA
6AYTa2k8QbawLw7oFC/RNwhlSL6tdQ5y8kwySLglII9DM7F+3fcwy384zZriZilURX2Q3VtmnlFW
HZgfl5J62UgLkyVMZKwdMb0U1BmEJBf+lh3VZhqZIgKB3ncOWQNIQvMMYUYYkSnvinkzxIWzxDz5
auc+2oWAXFzSBNdAyvftABuGufqyUuOdNE+mQ2YTXTDitIvPIvG/SlDb28Tk/jbMz8hhPGsZnKiO
Y9EFxLy+Fqjg1HUZSeKNd42VKqd9EYQRCwX+PjF/pHyZZ82XySpP0FyrQL8GbfAuTA/tXhizeDL9
ebSYLUGT/Mls0J5ENm2Ia0o3RBvdiG1lv6d5MCSz70p61XOQ71ULS0+EPvnFc3RGqccro1wD2xle
BjW9Rdbs1UtwUvCR6DXb+zEyIF01gzgxqGfb6b6MI75qRJF1qn3m8XwKeYm7tuPk27MArXQJjhJT
nzFBzao1cVJ6aKq2kiuRFO1zN2fWqWx0UJQnJo6m/hvwir41dKb+GhZE1lfESwanWv8Ki7GBpoXM
3Ki1cGM1GUdM7DJH7jAXmnhgA59QsIFjFfRhROISZbNj5HxiaEG2mo3KKiPeit+DjCqnwgZbId+s
mjnknEjqMdUNjLmtuaGxsTd6ZxxTKOzbkR0DcQVXoq2OsBUZ3nTlS9ubh0aY36w0A/RWmYn5wl4N
fR4QlWDe+LAzViAWCvfSeAlyCaXJc89tYmzg9pzivns2I5lu29YCWxK96aFVksU9zcMXalWXnhO6
LuugOBAgCP195Zf6zmvH58omqKVrHWcbW/tCkdoRWLn5hnDwyc98VumxnZ6NP/R667Lyhm0LHCwY
uv84Oo/l1pEsiH4RIoCCK2zpPSnKUdogJD0J3qPgvr4PetET0zHT/SQSqLom82S1iMdmDyb9HVg+
MwLC+xaDm756vdFuUoxOk8ivg2ehiAZ0ycw7XbC9KjB5u0xrWPrC8aZwkjCRGiWKDeGL3MIuqwEd
PxvoS+ZFlj2gydH3FQOVY5mMqz6Vb5Aqc9KluLdjtl8tuoTaYssggQEYBcGL2DKxaLu6WPUdJb2F
isvLvc2U9c6u6Nt7gyGDb7HAmSFCfa0b28LIUDgVvFuom5BdRbV/Daf40+3QiTqGf2e4jltR59Bp
Ugo8/MwG6OJdq4/2Ucv0t4Bw1Kbjwx1YaEzaA1zPR2si0anrzf//mO2cgyAZ7ib57S1BdV3BxDhB
j9GK6mYxed7V9YcicP1QMGew2monbBeQogBLlTTQF3F4N8pp95kaX5uknp9jQ0LVppjp8uyPiSUP
B5NzD8M6CiiKrFR/5pDZd9WhTVL/Zk6/ehEd3brVDr2Ru3wuOjkH/Bx1RuOsQ/uok2HYCHGA3Pyd
IvNYloqf1WgGHckIgW/S3yBvUIR2MKpBqMB1k9vcQtlO6BmyjTFiXdrJReuPzj2ox9fyhW7UfmV5
ytsApTGOOLol2S8KAfbp//8WdQMNaqrv//87XWZzyJDueCd7/g9ueG5w6rRgDNEeoqr5wCHctpH1
RhUEa8BOYSaQbp+kqfjgMn7CL1/e4+qQVF1+iRA8zp2seorD+p2XfUa2RdmBFAj56NDp1TJ5aIOb
HMfWR7PnkvxqJqPEC2PfkR9tkm56Fjgpd7Un3bvI+ydFY/bhAgBe5zYIfsRgYqeEy2GaamcU8rfY
aKqX0CuMA7p/mKCS/TGwwQH3ePNdleO/rrNeykEYTxHipltkFF+1Q6seRVDDXcla3Ws1KFRMzO1y
SHZN7FMWI5aACzqckPTHTjJeYvBC61HmW5Ot7zXOat6XmDBDn8GnCum0W5GsmrqJVyTSrVtq5oPy
k6MhMPwVpJ6w2S1JM8EQjCPfOFVjc8Iy9MBD6i3YaupXJwRl6xf3ZAxKQH49asvxX4lGHL8ZL20i
Dwrt5knOuamRU/UQA1qAYfDhlkZI7IrEkcE80xwG2hEqzqDtgn0s4oaGdNLuLWwVSeztApHfSWaT
sbK8ql6xotowawiOhqpehVfRv7TWQ2kzUpfuErqeF11zzfAP5WhFG2Kw1amjsKKxYb0R1NG3N+sq
XRNt8OBQeWBFQ/Hves8s+QEONjJdOUzVxiaFPRnyarjc4SmKUJpl7D7KsxDkexJUuPeghkm3dcK6
XAenj1AjByQqiJpsCmZE1cjAfKRjC83gZJGczMNi383GAbdX+XtG586sFYs3ObM8FvjsSNuANsAy
NpDv1kOjGn45PVgEaRXufV2DsDJwdXLXwHCFwobl36icVW8Qcci3cOhbeUcJS0MIShmXBDzI6jwg
fVNEgwJNu7R1Rk5Gz0BpqjMPkElE3pUnlqXf4XqN7X0dMNIbKDG3lYdcDyRKWrvtmkxhdJpqY0UE
IYGWv8lMgFqxqKBN7M+CGRR4bBajMQOpHP0rLYNotjL+LJBqsSBIbjRiARszDnAgRrM5jTAAbdJX
IuT2csa03RXQS4LqrBUzwz0ub+zZjWWdjJDVJh7SCK1miJNElNLcs7Ts8fwLFuA63KuUQxy9w1u3
dkZv2noNJhyQPKQeDciho8J9kkPCgMkmp9KZkoNuOLdGJ+eqiAh4Ec2jw0DeSi5Oo7lDVHR2ca59
FWNxF/pAEPhU/BEGphOSRH+JtyssB3I157+rc2aXHcbhOjiXCbx8hg/Gkq3tPgu6jR6zCw8sMsit
VHti6D0axW5orB8Nf/38Qd0lARobSL0XJkn/8+/YnzfcaGHOAkKUd9VmNfQZk2QV8kF8r6WuaLau
p9DpCapppBm9XfzNz5uj4L8pjAKWjHJI4NDIItGTztlVGwNZqajyl6ZPs51f51DV+yO5Q+dc2dPu
K5T87pOegPOb5YKY1ddZgBMykG/FvNrEsles3ETDggt6M1HIK2C+5JLes2u9VZPBSGhTdv6tpz+S
mu1j8UkQBraZzhlXVmHeUNlDHegh6RpF8TpkKcJLDdVF4O0wZxHAUlnvnSmfO5wEeIDOpqK9FtX4
h3ymWKIXsUwbDFVX1Eu9d3+KDllFkhLV5zs/luRhQjuER7aQb9odoOk/3SJVl1vobJrhJbcMbecr
/63gVN8U1jcBrChklF6uwqL9pwaHty1MdJ7KlXAMus2GJGD018BEBTEbnfq2gsbZqjK4pG0hdoaI
v1w3JsBM955RgBfB1cHqtysZE67syv0Y0oufix8tId8ASfiyN03Ar95Knz+PGHcz3v08IeHD3QxR
vFcuVMySdNsD+oqD743pzgKpSO9jnvnG8A9Os12s6XehbLpllLkbLTMvOm/AlozrTejy4Vp00UQD
UYt30z9pE5ILh180wVlNdKDCHv/itu126L9/xuYRGDwN87uP1pdBgFO+jVP4xYjlGU3i0a9aEMGx
cRvFG0fCl8dka6lG6qgq/keq0XtOHkZrBWeslAo1Fm4ezGrz/zjU/qPz4n1HjNxGi23Cjuppr7sZ
34LP7rhpQPPLt1HDt5d32cGbxm3JImAVc/DipWuJEUClJRi6R779FvSYG61W7Eo3wy7I9Mnu5SXp
uIu9bvi0DAvwiD3iaXSzdZBHh7BEepCBEap+E725ahV2f0ZaeLCL1MMZAwy3am89go8mwD2pTfj0
CZBZMBJ4Uqq7h+OcfBu6O3eaucCuxEOHk7fxXSRptvUTlU23gAx5xmlwtNMLlwlj3KDr1pDBlrON
X5k1IrF/0uxeKzPEru0yMki8Q+xqh7pVYtEZ9hexmHvk3dXCLv39/Jkl2O/WTnWe5oKUcvk2mT3m
FLdem519dKAohAF6f4SJYuXrGYrsvFkmPRCGwS7RgrZ3HG3XgtEm243sXyVIn6fkOeFL+ddrkvYV
FiU63fS1QbVlu2mJ68b7rqry2rrGOqQoHGJAkHFuIU0Nviwphu3Y4O/Std/WDJ5oF7/hxr52/tG3
bmVQ3cwW5i3LArZavBTUdDEEkTr7DiZUrl1Hijfe1wY9rGe0J0E2DEDH4N1rZLMs+XkF/ksiDm3S
GQjHUqn8yvpojvD69DEdm132Wdcw0CKKx0FRaA9PHSrCXKGoL0wym3wvhKZfsUuN9MsgXVzw/Teq
C0I0Si4MTXykuCOupY+Sz5imfzVN+Xz44ijOCM+yHAIWp5Y6p4St7UzVAso+s+PIw2roxvug+BjJ
RRkdeGGmp10M4q3iMXlq+WD5Sg+1UVpb1ahHrM0rnOk+epm+IgADx3003RRM8XQc31J3YkIZGhe/
dEgy8MKTO6p9mqdPgYnKl+kiaxj68MH/8b1I4tyoedar++Ba5t4i4ATmyl+JtWsO0gp2VjM+mYVg
ihz3j1BZ4zaakq3bW80qAdnTVN2t8cQnbN3v2IU7kjkAkkLEE1PwZyWSZZqH7NhnzHCQP9ZYXLtR
u2SYv8vII/KhJmGwaP7GcPqkDfcS59OJKmxVEy8+TJ5RvuGJfpFGtfRq99WgkA5C8aC4pFTMyP5h
uLLsFbmZMZkAiXrpS9ZCMoJq6sUPZwh+6ym9s0A8VKq3VpGulVvwPcDitOrMNICGbQgxy6Xs3fw0
/2hM75d0+KvtRKjtTfud0cuJvd20soR3GUiDbqzqYIU4gKIeA1yVEg06+32pQRdRrS7VbBeRRb/N
JvdqRBpjOSb5+p3coX+qYcobpSe9OvNvw77T9sXMLigWDEZeKyf/SzteGc5m5hL+nmyPd/6yeZUb
cAORuhfocRdhGYqVMv1dazC0sS3QgkJz4AjbTrubWgNASJBjCzK+W7jYKx6WuQf1OwoaNBJsFVUh
MizQql54NWvz5GXKs89B8dCilHqpc+PZjbRNwaDHRAi8bER3twOzI+UTs/kgv4j4CtZxNpxGK4Qa
MW+ebbjV+Ug8CXyQv6nGAtS7JeNvxOoLSIpI88yRkbovf1XRYldmuT6LAAmZTt4L/7X3+/dUK+6D
l7/i3LpkafOpIhSZiKKoeLJXN+38g5bYj4whC8sTUeKnhJMGYbWJGCBEQ7uZjPQ1y9pN5zQwN/wz
0380ATGrNAuYmhzA0wfdrsqiv2A+2Hl2y5DVuqiqj6BhkZuIaSIQrt/g1t8OrMKYGeMbqbVPrcIC
mI9YwCO9fPBpUSnzzUWo3lSOD7o0h10U+R/huCRJQ74ILyM/l9EX2gQqz6qLKHjJj9qijBopAwG2
WxJj9aB1qwIdu1a1H9qcPasAkdmiYgYarIq8dncB021TjgdDOGrjYKccE2b6OcClA4KY38lZCfC4
lE7xizZnOVD/pzntQE7c5Sbyd2E9ZId63GehhR0zG1ZmjOjDrdjJhfQ3KYoxzEImAzt0L4DLCYCy
2EKbRk7kaBWdnPjUQxFPjISBt0nOA7+fz+rCuNWo2Pl5yj+XCGqKb7NduJO4Vg4Kc13j9icsjWAr
vHWDUf2GmxLPaGeH6donQIAqMlpj/eV5SlEm5djNajUZCHPKzYDqtAynN/J2/mnyubZVvPFc72fA
cJMparoR8leuaW8ADo6sum6Vv9ELdkMe8u6F63cHYcAE9u08Q3rUjgcT1UfWqqUo+XSGWobbpJWf
0EIJaa6MXei33x4ITNr59LnRAkI5XXkyQ+Ph5Wq49Hh9bKcrN8UEwmZEYj8KdJx6BxeTjiDOaBIM
Z2aYcEGkWI1JZcWx1tjDWucG9nKUMvopT9sZaWyf+dbYrIb9dapw1XUdiyIrT388JoyAjygn0eHF
InpOyU0PA2xqsrZfPKu4ELLx4fBMIbTAep+H0y4a8Dji/X7u8ZeAZhnvEBISmoSaCXQcnWIlxA6G
+ktE1kiWs9LgjLZm2RRHFsFtseMPS5a/VPveEKyTojg6cV8cPabLiOlgTRi/d2bjL2Rl/xtzkPoQ
FM9OYLGzBHFoT2azbgiGXpoQMoOImailzC9dT+6cxUCR/KcAgUUCtCYJjXdW8YeepHrDDDDzju6b
FQy7ZD62NJJMCr4kz2YJ0OC0ssfqIc2pYwPsgFZrBZCSPPqVHgkZlr4z1CXuX5tJF0sLylrsjXeS
IA/2VBPKXGOJs8VVZZDbSDVgqm+ga/fTe2Il5VbNKLlf2+2fmfVZez3uNsY0EFxtBMSnJt2C0eJZ
OuGvOU2HrGIUgKFvMxR0J22kv0/N0eXQXbp9fZ0GRHlGHl1YqP/xDVCA9TFRdvkl1eCRa86HxhiM
l2fNvGHcpCYyexGpC1JmyiQvXGeifnGVFqygsEOR8yD5IKuH63OIDRxskZ2cPLs8WZwF6FR1eqfu
VifR3cQPTJfzorv2vhkYMwHnWoDp30yI1Hcgl36DYHiZjBLyhrMJnfFAQYYV3aX3L9wd1pdgWWPR
3QbkabmILiDb9B9+aaBi0rk7+5GXp/KIa00eQczBNUxfsYNcPiYNkrDluRsLj0qqbOUq+iFVi29m
JbwWHZW023/3WvjWrsHpchb1Mfvx7KWvzX+kjd4ZPRxMjd+uaIErsjz4h2zPFABUxo5k17CpWAkT
61XVR7djoyrkG58XcSnNfuC0Z6NxAqX7Wih6YbrrsUHQB3AIICqdYOOKm6X0g5upf1BvX/Swe4sJ
vsVcEOxBTvLtg3MLu51K+HG9OrmwhSiaS1zrm9wKeQhm/5vOzlPP5fuYyzXf9VM4VTparO7FC2vM
1IaNBwb6OzIa58Iq6bkxSMjLBhzfuveOdNFgjp9BoSWSIQV25sfHsE3ONqAXaXvTbnQwsbmJOXMl
dqKFbUAWdLxPul/TrfuNUQ2HQYSYhjhiASS8FJRe3JShe5qr2naErTGMOQKgeYLn2NtcxorAtQAL
e/wdsBcDzjDlO9wAF98ITojtH5C1bnHM/tUrLZ9PHtkzcwI0G4tWDVcXIbitez+mFZ7xNHIshOlf
aiAB9n+G6gbx9Y67CBVnS7lT9sl7LHha4/6vIGuCiCd9p8b2bzKyE2FJiOXZHhk4WhZujj/c1n3W
KDEPPDHkbB359xjmiKLZypnVGiWUE+Stis5x8nH2pHryO/bNlsxOOt/xK2SZyc4CNZ/n7KTkW5NF
cQiBJ0e+e8rq/60x00c41STPuuNTUOZHqBeUHJn9glWBtDp2QOT0aFaLkY6lkaNV/2zxJFAnnxxX
fo61dR8TTjM4X9gF2OZ5ARTreqcV5U9BUQ3V7Yj/9lultFlW9D6F4sgjujT7fhUyjI2UPvLHzRIF
vIsmykp9wIZscTTov6H+QSYCRNZGPBtU5DQspECqkElmzriIfnr0+aPq6mCPONT1/CmwES8N1S5k
+LkkfWaf5zwveTDcgt55t6KvkR4M0+A+5/aosuRUsYIN+VlNNr8bu2wvPWfbWKEVyu4B1TsAjohX
E6eeRGwC4+TEyYe2u5i9t814dwQ/DwA81eB0bwVxu8kc9cQKDwVbn6Bv/P8LUIo3TbZiPekdnRON
lSZKDtcMQELnv48p8IbeYDVeC6UvZfhKLorYZeldmCnDanvFcEkDeE3bjwi6JcFiiSsYcGvDghbF
MV1C7pJJmGhPehDB8GG2r2hFgS4oTK+5SaEAfYCP5a5874UDzdkOXF1opsDa9+WvY7d//v+SMZQS
mjBzjObwU0D9ooELtR3aoY8ENCJTsX3a0aEjmZ2dGEjWqbyL4ZnjDuFibv2MGlPHHj99zadO/mAJ
WNYHWgSHw42qaGvE6cvQ4NT0ZqAH0zJWfP2nRYjbGuDUL146hpaC3FMainI8CVDVzPigqnmYJiuR
XOMOCAU4cBJylsoHnKFGnVrcTepnR4PO6Q/6C8oLAEcmGaWZlvJFlz0ILVgkTuj+CG1G9E7Wu2Yj
BfQD11x3mjXnu4/jMdfptTzdgiZbkKRWcANqQfxtqig5ira+G4VkktYCCx0zWz8oq6nXeRshvkwg
xhLlO62gANFai6dJH3edmxhAqfjJ+Sxbs3xYFbuU0tKAgVcZLIMJt2oRvrqWi49r3szIEVQFCAlH
w0ovPmPXI6YFT5YZA7ygMoQhWmKqwkRqBiBTWJXT8EhYnx7+R5ImW91atbl/NgjPUp119nokwM1A
2qLKUe3Sd9Wd+dr2yEeYtxJyaIOmgVuuBR/dmDEByF+zEL2XbcNfRJbcrtgwveo64//BhrTmCgD0
+Ie7UKGnknsGUtESKSssckfDehVykchfacmd4ALqvdDaAtZLts7wrMfhse5Yn7Bcm2wyFZiQ+c10
qnxqnFKHntf3r4iRb4hp3qZ2HkS12rsXUlpTJWICtOvTyLeSo9/2hEN+c7Q2XPXmMpRqWm1fT55x
0cd8nzImckJkGwb8wNPgsjgYG/M5iRFW6nb+qozqqQTh0tUxKGzeUUIIX5wBo3kfoPDh4WXrl4hT
GNEF6We1gsN95ZbNgLb2OV9mzvMkDN5wMoIhypKYaA+nkkioUp8emRbf8V9WqPCAPYp+j3F9U8Hv
KK1w1Zn1p+5Gn+aQnikpFq53dGpYQh04s6xeai7m4dS0bnWOfMLCe1gaUEsJnP+W9ZVBILNZG4lO
FFfNNq5B5qDjNi7IW+6wXYjpowNi49kU9gceJKQDWAEggL/WKBbwkUd/BfMu7pa51EONWxk/o+Qi
i3lg5Lz07xITi+x35OvHicQuBlh3C6wJGYPeOu21F1A9/0h/Ww0tdIG+5vWsmu9yaobVJLlR/OKl
qUcUIIb2IufVa4VIV4IH67zmMukYJhLBMd+Khloq7l6FWVydqmWGbFnIl8dbr4vfmKHWofXf26Yg
Ds9CoKqibAfn1lmT8LFLghBZYem/4eX/rcH5iYloQm1NsKa/IzzoJS1It2LSnyfkgJrM1IXlibOa
IdJ2+V1lLveI1j6NmthPpFOXYbgPEuM8A2617Oqq6iGKLIQqy53NbsWBxw5sw2QDkNvg0JG+GkN0
jUkpXVs4SDrlnDs9vPt+fMaEYrDlCe+0miMcFo2bqWjB0rcYmDwwRx0521lk72Fz2AsDTUY99Mlu
cDdZ53yUXVdsfRnu06K6ormCpOJqR3CigLKxQUAylqv5j7bQpJYNt17TBReqwSsZFse29b6aNrsV
ljUsQgSdoZPB3CgQTBsrataLhtHMLYuj1mkILsOB/Et1E2l4Tc1DYeDmy/X4t+e3c0kqyhOypVH9
PeNpPmv1t1XP7kitJ6pdJlczcl8r/8zGBRboNGFw8b9SxOdDbpo8K+PB05CzVR2TTRIYF4Zyfx01
lUvEh8ASTt6sPBVCXgUbWUMG7WYsp4s9OAx40DG3odZuFYM7preFs8ki7a3uAIJ1CSMIrmQzdh8s
skhY8MrvPqo+R51ZW56CjW7M+A/83GsrwciF5ETWIgY9jrk4iDBYokOnRA7RsuoePF6iMBiityGj
qzLayIYZHRUeFEpbP1ZDuWdYVG34o/e6jTrW7itOmu4ajLLeMbwkYtPK7E2fDnsNmTHZXTPbP7g4
vd2tMi98NUmfMx0dXmhOI5c1JuboBOJax47dTszlENsXV4c5FOfUlBG89f+96RE80t5JXhu//I3x
DKO/7t+pUqEDudG7TdLuaAxvyDQeSZCvyCYAX2HWzkZlyHxFrB+bKj3kg79qR8lIbWZ9oSWhvWrR
iiZmBI9EIRawYyzR8XfMCAvnUH2NBFvNAWhWWLKqKPtqkZTTk8M7uPJcABCT1H7J1ttocEidMfqT
JaUG44+lcILqyLVwLGIL47P2lbJvWygEXTJut140Ya0y0Z8Y+JA9h3K142aPYDm94HFfV7ak9mO6
m9ThMRDuHpgNSdn5ss/FLSgScyWgA+hl/Olb+T6ruL+wPff2wC9kJMF6INRxIH9DMLhb5JG4Sl/h
ysg1xSYx+AGR/gQYE6HKd0qKgyYZ4xFYPSzG6Dutyn/Yh/hAxv6fl/THqS222mwQUXb4r8+yHaAQ
uXQBvad/MtHsvcykvSWzRNEVE3+Bt33h87yYSH64JQmI8OHhMjuyHyXj6bXdA3jvh0NiqG4Dh8Ld
Nqw6k4BFftOrnZu7d8xbydxxoCoenHVUpizPJ/IeYBGMGxqjklVeh6J7LcMmW3PA9RFjkqa0vKVd
9rsu661DFgGZ8vJol1ryVkUJ8kxFN9HYi67+vztA7+LFWs0CykFEXdqg8fprS5wl+Y9rRGmPChgs
xFfmbWbBBCTX2cFBzuQgBkjLpmBX2EDuJVQeWArnFqIfFzL2ngQuN1w9sGLvqN08sgSZNvaG3J4E
82p8XMQ6lLZxdZGO+VFSX1ApZbkut6Auz9QjoHtJR4zN39rub0Bj3oTyXjqIw6HASR5GjAs8LVth
II+WbT1gxHBRo8zAHsC/G4wv00IQ4IKTClnD/xbNHz+uPjVEYCpFcR1iaYVmtNdTnZDXKFr3Ed5L
wL/DsqvYYDKG8J1mBj7606Gdi7pBTV8eI5qVqNwDOugXzcWCKVuk6V28w5/jUVUfJCjz4+jo8Q5R
9yGa0Dx2kiQ25D03H8vcc1hzyphJ+VsLo9tMChxxj/lJyvYoHIyXBhvI+QMMZMEg5EMl1apUWNw9
8ghXpPyd9NnrLCXzAm2thJMTpeLAiInKJ2KyFpb36tb4ixsDe39Ceh2uTzrqQ6sgICO8uHlJeZv5
RYtYzoHNrsNUTVl/YKNOVtGX2GdJy0vf9MLIN67DHMqFwiTp/f15LMCqo9yhtd4nyDDL4hfNxE9q
RWC55TeyWHdVlIK6OQIzZUq5L9ORTU4e31Af7IQJX8SBFYTqNN0QwwNlAM5i0uzog/Rjl4ojBS49
y1Sd/Sk+k8X2qMfpVLvG1RhKcGBNSVKFm99shwlHgY+gKxOkJemVXhyTi2RhFeF8goVSGVm6HdhL
K8sn0ILAl1mb4u9onxGUL0yXcBllJeMVtCE5cgT4rfRerBHLOrus9S6xkAQFOgzOsqvghCkI0GZA
j+oUke9upHvNmiJdD3a8tRP55rNbIhHkw+W4ZxOH1smHCd7WqM6lWb0aoriVPcFJkMHPqdGHp4Kk
DP7h4DjoFVnU8b7iA4paAg2tiOAlA96yZ/Ph1w4YFgBD73GGwo7np5qH5dXKnZMgnIJ23RuTNy9J
n2JJ08VC2VxWxELBQLyPutmcRy2/W/GdunFlOGnIfUUKi41RR8OpvWmxN61A12aFdq0Fwjkj76Dx
GpTtFhfT2MSfU9vh7y+GXVEQQ14YIeMrI3jmt55YcquXwdP3JmUZ63N2nRlMy0TIGvXYeEKaSZSR
QxRUMNHEDpCUNqbWo50mkcQU6SvYopl5Fjz3Ks5ee2bDFNonf0y9A7Is9RzoQlt3JbgNripnXZrI
BrUsfoYqocAlcolmAWsxtmdgjKZjN4FfZ62/YUWOZ83QgjeVz8bpBsxFFDJmJw0KqUE8Y2B6hJ7+
RFJ32yaED9hQEdj+8o+SCpo9ELihN0nAmDDlv051eSPwudpUtZbvRrsJP+nU4GLceE3gNzA4qJCP
rjqPPtJzdePA28q8sEU1L8pk68MAujv2kN0xyO2LSFvP/oJdm0MFnF+axmv1jWvY7S2KTzQ14D/Z
0qRm9SBSBhlRxRw5qVxKx3rt5PZpNMt2GZb81mXvbGMU/2660Qycb1XYv1WW89zK5qk1Q7BMsfYe
X2IFD03MDUyYZJ9+wkvfgy3HzoAhNaaJCQRKIQlLSUpikgdCMIzGwTdOiAWKcVtt2zuslUtW0v40
VIe7uZLPveg4BEtZMv5ApyioyEkH9+xcrTT9YQxoAOgWmm2vBuxks++IqeLJygCjIPOnKuL21XQL
nBogpIEJLXISHLoyWokCKxZ9+t2I0IdC1mUyGgRHHFvpERUbMmWbcZDVetf5r65g30vbASfaaqii
oBqWDc36kA/QawLzCtOVTEhqm5z502Le9yCKjQhvsl+YYQ0bfzoRntteG1f/QT6KLZMJxsGglmWO
iJ061i1mxGBOkp7A0CZiwys5kpGblCRn1+hrK+pvnWrVdNlttbLbWhOGFdcADRpBwu51oPoDXC62
B+len5prlM8+ZIMzLMIclLdTxBGtP8XV8JpNMqOLAXuXf4ciibc+YoBt0mV8CA0Yncj1TxW782CW
tc4+HFWaD02Pt/lfKDkuLVb8JfJfC9cKjoOnVJck3NrZN2cGKXBYXb0cN6Kl/w46meY6nd5QR3yk
eHFrDKczomnPUGdRZvJGgw6zCKg/Oj7KX+VV1EQ2cSNmTnClTSMu0wgiFaL4itmG7xekrDIn4h2G
6TE+IzGKeHiTY5CS9ERG9rKU/a2JIIyJnM2xw4yxY89cxYwdKRFvmVsSl+2APNSy4V5lGPQmqK0a
UWlckn61FGd4Wfkm1pnN12FxQ9/3jSSUeit2vnQ7fe/ly6gysnh7DBhW3n9pvPTjYipd1PeZI5FL
YRowk4gFO6DzwPjWLJhM0m50RMpouvLIHQ+TDnm9cr9pfV+DTmUbJtao+ZjOhNGjY0Ady884Z2qQ
Btl1NMLNGKDh11ub7x7B8kqxF8dAhIDDm0ClDY+oeTIcqnILOUFQbWmI8Gsm1mevAJ3ZAyj94H2y
IXVQKGJ9ddg9Qmne69L5Alwh9kBKVQihrYJ7JCzGLIBsj6MePQZVvAdxae5rREwZMsNM64eLxYvF
TRTuGllxmvYPraZ+C6W57Ss/XobEKzDIwAzDqW+Co7liQwiYIHwNFRnZ/vcw2Z+tatYDS8+FEfD/
crx5hRGrc1QOuyz0PdAWzcO1ensdT/5vGB7wRfM8RACFXa95EwHlskkNhW7v1S2bQ1rx+oRVuhsD
h6Ip17Vt+aTboUb+svOjjLse8PPwBrFfSgEoT9mnCRssNscZP/ITbSwjgeeNd4Lo+XxTeIRnJQ0/
mTbEsw2qPzfoYcFs8HfMGjLILM7SQGOPlBs8K1auFUMYPNB++YMjCjU059yAGnehF7a5igGveBiK
RNgi24eSpcb8WpX2VQh2qKF9DSrFWtzrn1mqQtyJ4f/C2ztwlJM9Insg5y3SJCWDv8hBBsHIYxH0
LY9Rils1qCjZmqRaVDMqSoYF+yjZ3Yak+el8TDKWelgODUEfMyr1zth9Z7/4cJP8uqLQH1YmSAzR
+mcn9DZw8L7RJ3aHMEDuYozfMZ0DZ5w+7ePZbe5I9lNUnF7jn3XbPZs+qWi5Lzb8M5yI6Q/NHgJ4
KEVmOLCqdVcSNlOZR5Ai+UMXDr1KivvWz9AxxmVrbPxO+y4iMQNUcjanLuBExdGc2Ly1agXWebLx
uHrFgXxqSUkAPIPwU3tc1xprjKS4h2LvY9TUokcTOh+N/IFmFdN+uKHz1zvDiW4Yr7YZvjbe5//F
azpTp1Cg6oP2w2GzEY641m2+aww4kHqc3NOoe67IUyfwVcBvyfI9v+6yo3cnMOnkBRmKzrlOtm3t
N+vCvZ0Nr/mkgZxhCpe3zh9vZrg1S+Puan9YkGEYx8a/DKY7yqa7hlkfj46N2lM4G0f0zGPAd2Fh
pSTWvI1Wo/C05mUMqi0nhboTZSuCpH9BXODWat4Y+masdV8JEZo08z0oYOwgEMYXW4p7wSAXVv2L
ZmxNPa3nIhIHZphVh8nszmQWMJa0eARJzuU5Ga4quFOpW2t6qwnVeLAc84IiJcVKHyGpbKdgDUMu
wK/9JJiYAPPM2+3QOPI/8s5sN3Iky7a/0qjnywJJo9GMQFc/SD7KJ8k1RcQLoRiS8zzz6++iK29n
VhaQP3CRgEOuiIwI0UmzY+fsvfYK9/3bbOU/FVySS6bnaFX2S6RHVyCzcegKJSoNN/Zc6pU064Oc
aMbPRvktVe4bJKXXekCJD50CBvY2ib23mASfR8Qn2R12K/ci0jR5qsrquzljxsXDVp4V88B+YEV1
wthaYYV8DZIi+erFP/zph+MI88x5+xj3toWBj5PG1IpvYVmzePp5e08i8iVV8GVYk6GfenTEmEwt
5DYPG07zjAqzf8qzBamRON3JzR1vN5gWnZgWC3FopGDWibWhE17s0VJj0Smwy88inBYg19WxVMSw
HCKTMWn3wO59iMeHOjGrzZwY9Tkunac6QeOnNLKyLizWNoSHe7izctkOOL7j3/pNhLh6E8r6Y+MM
D5VhtB+m6BRFSm3zgE7OOjdHQdinCtZ9RuRRR+Ljqggls0QmElsDV986qbNTmrKpS0aLGpMjIkRS
9qZ+5dtT91tR9JfE9sBrBuqkyhpAOfhSC+fb9O7ppiMZKBoeOjd11qkp9INVSlKNfGxBQ/Kjtg1Y
mnFn0jjn/26KRzV8pYL4XiHK3Fn9sm8V9zLvIeWidEJzwwiUpkhfjQMr20z2NPcfoGL5y2SyKX2H
Mwni9kDYyEnDBywAaMPHgJX7ZSh45BbyopUkzMIzGxtS0qwGJmONzWWLMuECCEh3LtO+K1FPT1HR
83/BxRm8rWgN8lTDDNcKpsy2513HUurG8AUHRmorYioGD5FhBnZZ084fFH5D1+7RGVxqlEx3ozRx
dXs4HUpHrOm37YEcQLl+tH2buMgcuJO0gkvEfnk3jcYud+LXKjO+p/g/GNvjXY9aoO41HvQNrK/d
6ALTyQ3m05PV7ovGxqvTQXquLWcrRY79cOLDjPx4YwX+BR9VvOevdfDEe15JwguhBpMPG7dLNzah
l2vccZwsG0gVZCs9jwLXPSOwTuHlDhfZRg6cGB5aIcS1Ebh8AfIVUABkVn6PZmRPwexw/ilfB5JE
HJ9OV63XksjIwDhwrtij9P5IMqgjXnZlzkaadoudJBtWUWXdT1Pyc+rVCTmrWgn/uYOtsApUfcwA
Z93Z3aTXZM7vFdkJpDoAVVUq3ecVRHP2ZXvTjYDxzQhFhZmfbd9QaHlxS4YaSiDKwzJmkwI+HG7T
LH1PpEEY2X2YlJyuiDe5t0d8LhP0FvQKyM7LFaFwv7mLb8qSX6dxAts5U/mlNiAYR72DPf/eRJlG
8xN9JQ4hKVhAiQ5akf4ijqkXWJRfxodPiK8xQUoanP6n29KeMnS8Sh27eYLp8qSJ3e0Ajz6yEkCK
S8AzcFxaEWPwwzLNTWLnSK/s/qUY4WOEjblB9wJ3OB3JfjXndwVwqRAMpK1ZQrfqBPyU2LwbBgcD
ncWaOw6HW1j1EqMd/CoeP4Odm//57z8nc//l7f/8/xXnbdvW7RJ9XqHVR/vxX8R2R+10/sh+/esf
zz05TMG/hXff/o/f07udf1rgYU3TsqTnusojHXv41bT/+scS0a2V5ZimFsKyPa3/N73b9f6JAYQE
cMYdS2S3lP8UAv615iwOWkYr+Y/bB/TXD+yP9/+VwyzGQNI2//qHQyz4nwO7TZMxO74E4UqthQtH
lF//8XGN8oDfbf0fa6wKx8Wbt24DMz92mTE+emPaQd/Wp9x8xKCV/8hKNJmjLdoz37E8+lUdgvJn
Ar/y6zwdQG3TfdGFvZ1TbeKzghw3WQC9HD9tLn0z+XujSK+5PwensJHzJuiNaOUGhrULWs/ZRQv1
kiBCih/7QI9FMFrsse+7CUA9nGJxvKA4A6W2YpppE/OLb6hLafvJVR9kcheGVf/8p4/t9xv7367L
8nP/KcjcNKWWplAa+TUx0kos1+1P1yUcYw2bksAVt97Y5fyTLd9/H3u33sLISDYZJqF3iY3hLvM8
BzC1G7938d6wq/AtDV8Ni6G7IwJOwmZfkrGZAByTrWhX/pGuk33ugEacb1/1y1sB+WpVBTnIs8DQ
kMWQBMOtpQi3ff8Ulm37jnTHMlT5lnC3XHwhvpmT7b4F4Sr0AnEyZ3GZaHM/d3b6NRwXxD4Xs3TV
eOcFbfuaKIn/otr+/VVy//MqKS6Ta1paLLe1y23656vk5mSnj201kqhn8RkVhVHuKg/PyhB009kJ
tfEGeuOOLAqgZY6dby1hNNdSNdWGcWuAVmeTxA0qx5opMT5duQ1GJ9wUBdScoJzHbzH4eLZ4k13I
0pQaVRaeMK4z4FbIVjFd1FsOcO1W+oh324m5uKNIHcwbSxwFFxyiPu2a29tYsl/56t0Et4SRQ53s
5SWxzGodLngtC77iglAtoEZV1YtEo3sYsYqDS7Tnl7ry66dQ2evbO7/vzRcjA7gGsPjJ8yPzpW+K
Gop0bR3Y5M2XcPKJvZrH5h40Ova02RbvbEDctrPAz7e8bd5Th/Snv/9IhPjrjetKht24cpZFwvQc
VpI/fyRjYMcq8US9qjV5qVbv2q+tjWWgdXGgmXUuXoG5k9sqAjaj0MlWncK0ROAoIo2a8Rpe42Yo
xWvH9ATjFvGniA8H55JIYW0HAs3v7L6LSExgJIVhXCPIDL2atHeVHhAF9m+AUYPdooLdms5PNjrr
ZBKgvYOR7+znrB1PGonq6u9/atv6651oKSR/yhZwbvnPul2WPz2v3pxUyWQrg3rPg+lopIgHG//c
m2mLDjRsDjXQVdfyii0STQNhSDWfVIzauw8x7zVmTAYI9SaPc6EuHhOrRR2Rvaakdt05BJF+6KTm
B3q5rXy3FyFDfmrbJeq8jqPnyUiaYzNNX//4HWZBFhgpqcHDUHqEpdn9ET6+fVRqmQ76Tvlt9FGY
uNjrKMuss+f4ZOAmJokUXNU2neWhlL8ITqm++ontMCMq53UfT9VXS2VvtTX5Tx0zyIvd0Noal+9r
HwTNPLuSwr55QNWNj+zKJC095wQdngWUet0zu3HN0UaRiq1SgU+OSxt8zPKSOBSZQtGhXnJ5l3lH
IKMD9Ij8xUkqvQHGWT4MmBUuwqXGrpos+PBwUBHYbfzU4/yT2Lr6VXplubFlF6Ecpviy2qWpThL6
V2QSe2G7PifV7l2ONHyDqBKwMNWwA6uw8VNpP5Yq/9J1k/XgeHV0Dkxowx6NnU5HeEOmdYaq8deo
xLcOTWHruN4uUi1tAkOoE8xGGlQcvPuGBsc0udkvCU4fbcnObMx5R4W45EkE44aYy2uDjeEINGU4
mON77x5as8/IiuqJmQcMuPdcnpU+BJwS+9lHp32YF91zHmXpoQ/N5OCE3u8vt+9BxmHK4c7RGcLX
FXJX/9LD/HrB1MTfDJvVdtPoDWdRDb3TJYnB87ODMoxpg0h6eu7DlKZDF7Q/R/GyWHvQowQ/h3H8
UJ7Ubx0c+1VJqOrZ95rwQUaxta0JhnmabZyIs5fRwcmJKOVQgeNpIgOpHzndebN8H1V23wh/+p54
pG6XaZc9GbgId3rW7o446+IQFeMh6QwDl0Eqd2SR9y+zrd7ixO2+j+y2tD4y1uiI0O0Rg/O6pTjY
NNBUV2QocDsn0jpGvhhIdSKQAhz0fiyEtZNjH50nBbGYnCj8xoVoOZUVztpzK3jtKflfm07RQmvS
7tmx0bhlLFuyHfuLLUucds2vwUFclYsmRPDJi8FIiSuzfGk6gi9vv57YVngQ3vDb368pty3+30oA
17VcJZQrWUeVa/5lc2sa4KoYNhecgDtth8iM2YTyBWvdiFMLn3FVe7naQFosVm0cKrQUPmnGiFff
AlVWmwgvOPRvnT3O2vf3RQg09K7sk2AnS3VOkghxemu/2nWNBysx9v7ULBr41j9L20eT4+YNuSOQ
jiCn492I7PHBQZzy0NUNOWsZiaV//wPbf11DTZcFdKkCpZSe6brmv28dcWmqUuRNu5LId1axTMUR
ZDHGds1RT8Z+RZDKAl+a9LdGjaiTtX6lY774s2jJDckSwGe3xzxs22PTx+2xjmoM77f3t5fIdKPd
kLv6vfKsX4DZrWsUNfaDAf4NPzX9sL//iW7/4n//CJVDsU2bSyj7P3eFvNbj6EiH5SdKWdeYjk5t
ZO9B+ykU4rZY+V0Yg4dKF7BSNu3Y7y/IlVbG7PiHP17KnoZ5aRgMrwsHl2iFzwEBpm4iUFtBKA9W
PIUnyq7+qitGQEMQPNaIodDv97juG2c6FW00nxh5nGsFdDOdu6sTToRakkZygLGWbzGTfEkook65
ws7q5Q+feyudE3EugSxVLl17Txk+SsxW7gYkzwJq0SmTSY+Gysr3uVEXbw3O5hzA56orKus0RRJm
wUAvPBkr472MbJyvovkpvPHdggnx95cbBe5/FB9aOVDOBfYej8PJX4oPoxxTxtO0pyujI3cxxQtr
jksfee5B7DQRsX5mXozXaNSHSvXiHUykwQAZAgQwGO+lc6x03RZpsU3sNj2i4BEwEUZz3AdZ9z7N
PSB5J4ieS69x9u286EqAqT5rw35x5PBa6kQdWJLg2o21fB4CCRsUU1rviUflhQNGEHfYWVESGHcy
jJCwELflwJrf2Uth5HHCJikENG+mdcXOPcpnK4yHPdjE4B7FtZnbtrutNALLMQmZF1IePTGFWwPZ
8PaRTNXe9Jpol5HT+8i4Aah+SvJhm8rnfABy1BQ/6U8lqEsd+0Eb8aKdSn/0UzrvU8cLTpZ0s3v8
uugNYlibVuEhquCln2fvsgymy83k5N23wiLAtKBvRBJk8N2QIBSqwavuUZ0HK43CiXQdhTXTNMjd
zlLni2iyEyneAksdyc40qLytYVbduoncedPOfbVtke2tb+VhJuxqG3gWSQqtxXRg0XziDK1/wzL9
THPG7MkRqMqvkaR5EtfytYsVACpvdM6sfT8bhG57x6izM1C6TeaGX3zyBNd2HECdDgm+Fm3GH1GS
lH4igKU+ln6z0dlz05XlO5rG4mwv7W8s0NPFnHD/383S/Zr4DABBkUwwvpkfkfbZbAWIunXQlu4j
ZTlZATx4XYpcCcgEA5tkfkoRhd8VPTwaYBz1tXDLL8Wos2/xDLU6gEl7CGidv9TIXqvl+7mryB1z
p2EzBsrvtmGdkLNlWpBT3al70GIo3+hUcyQw0d8Q/+UTjYVq5ovLLuvSMGKE2+0MUTVXqN4rATI2
msLinBHpcP/742x1ERqnhk6kb36bI6xcS1IzMteD2dK2Qf8yv8swfLJS/m63ZJh4B+MWMV0ZwDcf
hP3ACYVQe2xJj3bVO69zj++blMH4JQobhR5zSRqBpxQBqDtXHkQCW/rDB0fdO8+MQWgwUH8g2LHf
wlYO1vZyQLi9tedHH+7PyloeBUKff/8NyBC6izSnl1kp4hohZ2zL5cntcuZ6lDV6mvJvDsZYFv9l
nNA7PLIpA7tDkofpQxvrZ+LUqr1rC/zZwsTwkgzngfObf6eCKP2SOoj9S0hdl9YxtgT5gMSNfJYt
E3trwyFlcqDelIpBO4E18V0+JM62yvVwwjTyXHcljkWR580DkV0ZzgzbXDW9AzxyNOMfwEyCkzGL
4ORueDpbMt52t0dt9AJSjs3K3txWEASwwGYmZlYhqHHH05dueeZmi5glQq6JCqF1yQCU3xGWKRIX
nXT1L2NaIhHGhR7DjwOuefTPt6+6CPK2C8aNGYK1//tVVlpy2Yj/vK1ZrhZSeLZ0LdtS0vnLRt35
baeM0IbvcbvaYeKKoz3U3tasWBgqYBwv6YyHXzG27l+JoZsetWnmwIdZxPCV+TXP9hezWpThXfIb
DK1VgTvEnvseMFCeP5Zp+RxEIxoYcyDmOFl2KdRhICdNTxxw7syRdM5GlDhnS/o9zzCtGN+rn6zB
zE6idB6wz4hd4UTQgluDc4zDUBRVSbQJbICrsm4v8/D++U9JqoDPuYMFg/70Gf2icT/0CeHVlsdk
Y2T99Ynf29h5736ZB5q9s91/D6P+sfLan+RMO8dJJuXVbo1vuuTZJW37jBWJI4uPFQPxRnLsKTWN
GV6yTbNk0WcDc7Dsc+MKqP31MH1psJE0vuducVBxnQi74vzH73dFFz5nxMaNY1BtYs+jq27m6e5z
HWxjU3PbEVYB5mkJOZ6BvxqIoZngtNeMif2GIj1eOcSF1VEWXRM92fsIVMWasJGLG/UdMX9cb58e
910+wz3rm/TnxF51+lwmFZrRMiMHOTaT+Ztcsty8ugzXMzSsjVlXyJm7PnwKenzpmYWzH+L3CJUx
aNFT24ojYMwwGx2QNvwfQgXle9Hlxm7M9VM5ldohpr14QmMy7m7bcZzl78lUZCsU085DzMK9wmhp
n2vhuLvcrWsSKieEP2a0q2wnfp70+COkgfbYuPNPUVka6BdgjYHVA7+54YnV511kBeLL7TnrUzpb
XiPPPQ3EyR9J5Vlum/b2YiNU+/yxSXMgWchGrkGkRvIe2lDGsqUuChrLuzfiAljd7CacWpdtcxwU
8MZAe2ur7fmLayJySANy9vmAF7ci9eQ+zGOP46P0LrFb9ofcss553tOjdLGhrxPksXdAGj7QiY2S
WWqtkdIOEar807hUATXOuV1UM/1WVemc5fJSV1a5Hm/r2FRW0Sa1KSiWB+X24tJq2nz+alGR5JNj
luQesKMNGudmzbB/EfZ24S4w+3cj1gDMgcp9yTMwYEZvEpABp3lXzazYlJkUhFlrQiCdLtakxTqw
2xDfb00Q8Jz9yKgA60Efb82Ozxd7woVTlJsu6pZ1CR/tXI7h2bZx7kOlQCNXOL8FUpzbmE1tMTNi
NEwGdHlbpbqzcgd9uN3EIyUvfElMRYsbqLOvobTVa4J8f00nm2D3sN2bjWofm3as78E5m1abf1TV
z2YG+Vdaqt8E7fdU6uZbQHQd4/8WHvBYIWFjxWIGbWC0iV3SzkU4rIzBiXbRlGXrRPmC1JaJyiGA
nxcPAbI4Tnobemp3nGadU8nnetZEG6yKtuFGGSOBBzOjCeLVy+p/+2QGDvK25HmrswljcTPXW4aq
0zJLefPQ3u3kVL6k6FlQLbjF2hDdvsh2iVdS2HsWc7FcavKLs4gcmKpVu2ppjZFF+BpP9U/o9bTY
sIF5qzJF0tyMXXPJkLujZ86RNxI0rIxRXCnLRlypEk6r9oqdrJAG3ro6aa+eZpVfu6zfhaqY3nrw
LL2Mou+G0f1gO6MN2iXr0NUARfq+XhWq+V6brDJl/m3MGnufVF4Gq3DxNqAV2BMYAEQztzQXwGkM
mJv5UE5PhVX366lsnyztlF8/HzEZN9OjXKqcnLzfvEqQLjVfbnvH3Cggf40zIm1atpKByx6rAMMI
/yB9P5jd820dzRLOGZkS4WbwKVaWpdLq32ZzHPdj7OunJuLcWBAAfa467kD0Iu7D0NpijSnucwHt
TBUcAW2FW8MN+JAM596E7vAVZNbJKA3i2DwREUzjgNPtrTUrmvMW+DmVutqmJSv4sCwccNZBZH04
dqZ+TiOqB8tJNxkArkOz6Io7bplLI6rhKrR8VAu53itauQk5FG4rH7r1FNgndyDWL4PFUhY62oux
UhsLJAIKPcG/gl3DDzBQTKGi2+8tKrgizyh/nfhlVOi78ii1j5XsjDfDNHd5H9Zb2nA9kDKoUbNb
f/Vgy20Sb4Iy7gs0M7a3jRyeIHvpUme4SrbkHturupZXLmt3bO1fXcM5ciI4CEv+j6QNGPy3jngv
QvrfpHMsOkrGmi6hKNfPyzkolGHtaA/XrC0vljO/UHQ9N2NevtOdJBvF4ziiwtk4dVZHZdVmBl6k
mSK0QPK9LxtIfRkLgPZ/aEiu90lmC27odN7lRkQaFbsl1ETjm1kcXR3YT9TsFF+AuVARh/mjN9U0
HoPoBbQOSkIHkX8wlbB86wjzrUMvPIKXQ+ZqlB+82s3eBFmBcyfNr+OMnzmqCLM8YLpH7s9RRaB+
nIrui6SnGJIjNTdrWmwaDsLQXBzP93ZB3P6qyVdoLJBbeoyjR3CQcv3HVwPJxnSb1C9K//GEHxoA
qUUGU0hULnDt/IW0CnHFanZnOrHxYreiO1mhwSq/3CS2bqNVInoXdERkfUleVdDIZ6J8Hmc65Gv0
2P5Dnka0a8g2uFN9WB0kxs/VZ2vdiPGLWIbrEMtTLGVyo+9LQ6JYYH3L13OQ/WDn1wfijN37zOR4
k3cgum81ZPG/haSVxQjiwy7cfO6GwRsUzADIwB2phsn77at5JgCsLuRO9wh70d0Qli0SJKcjf8/n
jrYsmlU5JdET7EexHyoUB8zmQY1OcePdjal21zoJ61eNR4TmHdasZaUoffXUtrBSwDaM5AEOBqEM
Eii8J1FZlU69bipkkYnunTOoROc+zkjRw9hQgol/Q4PavpjFXGzD1vNA1XNCNH38No5BcBVqREeL
CeVYj4rLfS9sEBJ+6KYPZjQdOuSE9wBjMVZofQhJsEKiOp9xNTUYLinJ53pVmvIIQAEf5RBrC8cF
L0X0VEs4VdjprKNEfLv+XO2aPB+AHXoJ/u45OSZTad+JcbyCpt64sFOhuRo5y5QJUgOTz0Pmg29j
TnlKBN2MCHHdRxEE9wMw0Gs2WcNdXWFD6m1cXDrOY8wcvfNIunQChZFiL8PNdQbdQjx6OdUPTlXX
V8v1Hz3YxZOZvtIQDc+wzXZOkrWUwxCbw0pkLzj4gl3ZZ9+BNCb3Fd3Ph2Gu1Bdk3nYTkzMy8+22
duqDa2qs4LgJ3srmcjsNkRHIOdaVm7GQ2dOcwju8FY09bBxOsTQ5Wqf/qqMkBkQLqbNJFUe5lIMK
O4XalbLO4Ks6xkPSJxd8eMWJ9vG474fpQCo6OZfLS6nPApxu2Q5gdPvM5eGpsPZzQEJQW+1uNZ7y
7fbsOsaBq5yx+mHbkQqGGSPecl970ZL7tpzPJpQha7eEoRxL9zuWQf6FUG3O4IwybJUNXQgaZqei
yHFA+OiwCdTQG3OafsyDQxu2jgvC0TkWf1Z9mUoWuEcFAA0UGC/So0LmLFuV/rG2hhNF76vrUwdW
ZSHfKlQp3MavOi/Ta+fJfYfMqq6T4By4QfPkD2jq5uBYYZ3aVks3iYN2cOh6A+t0YTg0rMPq9Pmo
l1ihrn7q5i813ibVkXrfKOtliMpHszUedFEbj1FC2iiFin1wDNe8K4KQ2ljXw46DWYSZD1atX0t1
iUzQilRWnK5StHL4+ug4aeW6TNla5wSZ4O6252lXvrbJQl1cdkBn9MZjEuDaKcuOjquezG29uHWw
2kWn0rW+3BpiQck/XC4/VTGGlyDCqSsG5D6fzafCi1Ac8od8NqS86g3lU/ycgFJiLOY212Yg+71t
UO65YWVsbndX2Ow6XR4nm2GbKbAmlQEH+3ych73htfPzQDzTA50Bm4Ad3qK4EXfd3IYbi14AUmgw
kIFxdN2vQdkYm4HcwENMZUdrf/kyvX05uuT0DmFW7DoXW2LliXcsEcQbGu3dOJLVdPuYHWqrrZfW
a7JS3KWDw3iuTEO4DwZphqAqFTGwMqbmJwIHCWCpPlqlMjITsv1A9DKwUxIzloeBsgnVVL7m+Bg8
YAQkW94HX3jrevWN8+bKtgdi3sr3wRrNg4fs0hsEVvsWPj6adA/9zzweLaNqYOKOGN1HPkNUx1dd
6Iw4yaQAw4HSNxsZYoeAE6/hjNhh5g7dOb0cr6Yag6eExPSR00t2j2G9I02w3cIqqM5FE0f4gvPu
tVXI1SUy9Z9dWCOZXvgE2OqQ2DvZY1X13zT2mkMb4RQdRCifKZDuQVQFq8/rUKb82WlLoHJOOeRy
mn8vRv/VBM65Lwfv2TREmawS6OVRI08A5BI8ZQkW2NQuzq1MfjkMIx8/iwBRkfmcZN7Ja9yPJu2n
b3axQD8auhSWA0FKlJ1+9szyFA259bX1M7yqiT3u2CITiBGZOOkA8VpNHsepSCrOV6HxPfDCSxMY
5Qv97ezgB+NlcmkKr4lKUHed5fJhehHHO9rRzxSaaKUSlb24Pe3zykMSHw91sNE6QTjrSRJEFnBq
rauKX+UtBkGcRTNwZsOkBpCRViz82KuGlJaAGlka6xkr3LyEMDa2jyw06O21ZIS5aSlpYPc6v5Hf
euVPNC9JLNQ9URvUVj7tmMCZ1+XoT8iT/QGbS7UG2dyF9z67zQqCpcORrVhnt0Po7bcsb5O0hT2d
Rz4JB0wgXJ36B0GFimU937eN0e9xUASboTaKD4RsvW7nD2PKCCq0PwI6fLpM/UUqo7FtdPmbSvJk
n5F0tZ6xwt2PnRQne4ydUwct4RTlytpaeflRWYM8SF/Kw+2rbvLSdTCb1T3k/vrpdoFb0spIYGyR
7w0Wuu3cM4+3l0LpHZa8+cFDWmkNzOfu3aEYOQluczfM6X+xAtfayHaTU/YrmZsIEGyr+P1AkTsj
wzNUnPB1T0K7hMhYikAoIaI1KQz0aiZuMiIhR1aM9tFkPPU4LmBae/RoM8NPvSt9eFwYcotr1jSv
o6rir7fiZZqJJK0gQEZShG8JXd5j1uA+JzzA+MIZbO261Sq0FUC/HO9znqeU1WAXj7NdZafRKNRG
53V4Um34+0tiyYOP9PwSJf03kKL+L7bcu6bx58fPyYA/koA2DMN66APzx5imOTIJUb8xGEKPIZeH
zAMsSvJTQb6a5Ba6fWkPQDN3sZgsLGV+/F2pdtdRbKJ8GftV68GbA6iRHkZUsZt8RgVbzgBIPzvK
AbB2VDNPhZ5Kul3jE+RqGnsjtrqhCB9M4kPu+Ww8LL+Lv9O7mTw/y0AU/bYif8qYg/TRtuOUQIt6
WLdxpx9mPjjmvsRW+o0Eq7AsH7Le0pVO1gPnHPK+lol78Ja/+7McH7vZWJe6mU8hgdWP5hD+/DyS
BJZ4A2nP3aIzKjJCx+5cNLGkzdGC6wdOKDYbRGFZbyof4EYuK4eyP7wiML64Ccyi27ehz7jAePqB
5INJegdBtzUa4+6XY2WH0EIgnA7EF9V4W/dOOqr7igRCAsACwFqdc2gmTvqaZuQ+CyxyObHXX+FJ
u3fSrIKflnGNwPFaHZDtPxo4Y6jNdUZQGtEnSp1AR3K3oBNB+MpbayogqeUoj6VBzd2n4bxy8Qit
mEXjyk9raMjcWEt3qijd58+u4jDTnb4z43RXVPIeHElzIaDwHovwcMptX6+yXtcbRaP2VFvIWSlU
mZHGqySrYe0uxasO1MtUWvOKyDfz7tagYeSTnuKufWb6DNFRYQEjP+33wVHWx0Qx36ZoAocLWtHK
OGWJJLdsUZU0mnZQzWF3aJ6Cug/XWgb951dtorHmM7o7ZkRscIx5zVKSB3QUbm3MaW8o1s1zC/R4
9GkC0wO0drfB5e3FnT3J+EpmKyPyxDYnKuTu1h4gk65HlwVEz56Ma4D6GyE5UQLsZygt3suseo2X
jzXm84gGwJW3PRcTB7qrZdecqmPZ1smz2+uvVFCUqGPdXUPUwkFpWy+FQ17Yn74aR1IQTJgwfmOK
k2XmwZL2KwIEHMXm9j3DewASyaEy74ZHMcY0OOuauNYivdj92ah1h8TGwAV6a4bLSWGnZ/OLkIwX
mFnzde7nzRqrcLoiGLvcqWDOkNJz+IiWl9wwf+Anwli67EtVjkVnrgf7EJqxQlfeGWvHcdp9HTDT
qnOnhs3sFvefYyxNcq2cyLsQFGv7KnAaiufceBoCZ7rHUwoCch78JwbrMZnRS3emtJNjtBz6LErr
VVPVzeX2YqrJ36FkonIFRapcL3+86cKcbDi7oeWDy5mb1ziynxLtm5dbb2d5N4FEO37eutp5dt3u
kBA5coXZvxtok69vizn6v2zF+Ofp9i0Fi/BBJgmxiUtf20udqz/V6YNqTzE+vpoVzc1Z2ZF1jpMf
7TNJVrMU23YMw8dbqzXx/HkVOIm3CXxPPpP4xHPdhofI8YtzVfv/b5J2qz2mOqzpJ9QWfOkRrGeH
GRUmKSCK5oGK1/3lJFCZQlZSPomLToVc47Sl27RMLhrbDTfxSARU1sW/sNz2Z9cdjD3eAI3TJLC+
FmXxtdS5ONBx+dIEuX/MPTgMg+XVH61jwfPPx9cAs+s+ZZy8wWANfS3bzlFd7qvUS94p+la2nZCN
k8XmTmVlam59b9zUNsGbN2kals3T7KN44Ty57rH97TXOhbUv4uYos4b479tAImrqCZc4vWPCFr30
993zc0XMPWPaEgGRHGukqceg1QsIgHX69hGo0MkhiFoNknBT6zvHOH5uVrGB+4IZAGDpWl/I9Wye
9UB/lGc+2/U+TYVJI7eNE4nnOzLkQvGTb9IFViM7K1zbmUieLQyfNGe8c7p0+HVkHDLQC3iEespp
lDxQowvZUBsV/lO5TM/cMfiI2lFjR6BdSJuaSAhYH64x3ospJ1aNngvJWXRfY8rwyXbGi29MxDot
s4tGoyvLivl5DiSjxdsp8vPWtzUB1rcbl8o9vTOG9oFUz/jepMx+yqZUbOQi+4pCc8/8c/piBg0K
KJ1P63BkZ0VYW8ItbKI9vTf0p543PhrY2XHgdClJADg7jNiVxzkDNiIrAJCLUkP61v+l67yaI2Wi
LfuLiCDxvJb38vaFkNrgSTwJv34W6JvbNyZiXioKqkrdUmHynLP32j0RSiMkIS91+B1altjaqPbY
7lnHjO0fjaiv30RLbzNLPTcR3TeHcf6AFo55aM5kGDorVkaIQIvyGpPhHz0s3WPdgT6Z6sg/Dgh2
1j29YVJGFE5WjIM7LjkfTFHdNWZoCBD/oxDIVb0rSogVCPq+gsHgGlZwSNaiGs4pkJAHBKg7a8qJ
5LXCP/MT1bTijazKp6DJYFfMD27Z//dMfQjih5IkhoTRNA+jlz5GToOdjcksxwWMlqPT9Xg6HPuY
i/6wHH15BW7HrafdsuWX/n/tMMb/BLZopmBxf1oO/SiQA7XQII500+yd3XTFBoQmVO++/IXs6d1G
AAdGfCBQkxLM1yVTv4LsibC6/HzpY4Qzb6ldA5PYIy10yh2KnHYVEpSyy6ug2i7fUwdSYEczItik
BSR+aygwdv7PM1xxtChTE7lc+bpU78tDnKNkYuB+lwvL2aZeVGKEwSZsm072ZA6cmW3QvwA2dLZZ
BS8wmdq/mFan59wmVplx+9Zugf4t1zS/3Y+g79APxtqpmtux2VBdaSaJO02zrmEbEQWrxJSvMem+
2SUjF8fTw6M2sOtn5KB7xkucNzF8ThFu7Fp/lUXk0kJG/jJmRnI3xNahoAtLHzFpKE5nkcXU51wB
hb6TlTF+cjFzayf6CI3SWmW29TcxvI6bXs4cOffqpy4Jd3IW6ffMnteGsBHpSxJ4UBieEjOvTGIj
+nwfIhehsavkrZ5sc4cfDd6xaJCnVEwiywhxQgzX9uqOjcvKoctPkWU65y4OiePpjP2yOlkULVE6
Vpu2Qnjio5negPbQr6X/4Eh0YZU+QERv3KfC0whMmg9KbT48PfLYCJscxE6BKjs5KfrRZgjCp7Kv
Xuz5DKS/Xd1JJU4DOCRnGodrMAsDctEU2KpwvyaBEUBCqOVeccEDtJura6mJelt50GXYJc62Smkr
Vn7zxy/EPFT1gXzmvXosGqxFATKWc5zgjftpFsih/YPBNDuHKi5hJPBsEtX8rI0PKjIxwOJf1voY
xhpc3UhmDWPbQBzDQa83iW8ABiOwN8zRhbSyJ2QVS3iIzOxDjtaftufcMJzfaB8ZqZIf2MMx/G/S
+dMWa3DAQXRQl6mqja1KKvMhM1jc+jD1jT0aRWaaPTGU5yAfcVnpoXugAC1oonvdpvSqZO8rn9az
SOorEswW6oH9p5za+tpUknymaoooFOeGcBYQc7AosApc/hBvC3O/DHDpMykawlzgMTsiS5rvbdY0
pwEOI8Dvzn5fWp5dxm0Nr3CzmlcMSy9aT43xqiU6Q9bBvznwgyFuzrKXpaPQOoROVBT9GP4ac+cF
zLR98C9HaFHZTXPDYQWncnzv1RixhuzrVdh551q34huU+d1y+RcEEJ1ChqirZY4jh9+D1+XPYh7q
sOH3cf5szFMYNiyG84ehpUhbuoCKywSI55nxJf0TxGMDEzUfG8xJnZfNsqAZ3PXTsFoq3ZRfG5xB
WAz2b68NLgiq5cX2coBlYb7F1j+9TBPehFhN5BiPZvhhmNDKLRNvN7dPc1dHyji7jUa+5cRqtM2s
YlNHfXjVKxqRP6d11TfeydLjEryBAYlP9nIbLwIhRivN6UcUsqyPspr0z+BvOXc7nClLH+vJUse2
iKDpdqVNpdLO3tVSu7Z57xP+lO+skOhAe+CQci3L3SYR3li9D2248kz2lWua91acWPdWPRR3YduE
F4MAGqpkGErLM33e/Hnm1zo41KjfpU2oGOREG89K9K+u08H6usrdNnaY7a20hiJPM3nd0xkCZBee
lmIRcTHJymN1+qkfR7JcSbvO+BZV+TGA/SK81jKhNSbhtq3pai3SGxJZrkMFOi3RQtBAFOlSPeT1
qJDeAWjTSNF4QsahdqlCpWKOm59jBLEH7pKp3kajm9wt3VIDIiohMbTfiJI7RQgCiNAxx8+iUYfA
ibq3zJlIo+vhqcfpeBKVP4I6InU9JVaF6sR4kh1cNTu5LIeGrRd//1un9170QDP8m8K5pIxnPLgy
9fqh9HNzz+e2aU5IZlNM1hPKjNVyoPYJ6wBQ7YhxzNeRTIL3ziQOLijJ9iYmML+UI2rI0cIfrjrW
fgJlz3bZLD0nA2Ds11cqc5JwyPc+QtNT+1SUBNIzJFkx6G7oeEzedjnL/fNSbJIDxZIyK4pHu4yI
fJ0K58RCRF3BrMc070DZkQxYbrTOf6zsJDnHqQYGhtkq4tei2RmJGtc/m3StERcnLzB9GWS09UsG
rnRdzMssFRPcKuYjapiPrSgexQZCar4dW7pNbuyj7rJN+0lF6lga43DS8vQKGIHbkauJNfZMRJCu
946wmqVOocb7OO4wU434NZxsLO6LuAn32swg+6/NzTe93OEoUECIdBn/FHOcVQqQYsY6TWdbuO42
5E+2yrWS+Sb2EVCFreSiw2rSiyCtS4+YLalXMfLfvvoMhyGmIBzLn2fLvp9XB9aZsoTkBXc9eOha
xgdhKsTRi2PtobGr4MEh8gigFKiKSsnubbA75rwykTcSRmj1TZW4Y0gX7opOiDvU2e7GcbXy42eC
C6IH+Ab34rwsQLZyUm20sNMeFFgBfu/+OWYc9qxN2WUM/lsUZMbvzgZZZi5amSGBW4c4xbnZdvsU
6WP1zMUbFByKR3IR3VxsJFaPQ2q9LOq3n25vTVYGOl0k/3yZuKNrMZ2Fk/xNVXwfq86/Q5xQAHKk
JguBBgowZV5JGOnTsm5wGmPcTnLlKTveZzbj6MJCp6hlzgGsjJjDUOOtRIXzbMW9uQ+1hBgJhF6P
ZceihsQeF902TZBq+BamozZx53ONkuax5BddVRDHd8Lx39oBI2/jEMMRG3yhwHtgnEDUwIWFEiQg
7hIlCONkxXwFbYtewn9wyoeS0dVGI/Vtj01qTHIUKIHFPDuXT9bk0w+PCyINverJn0gAR2sarp2i
IChGRBusCROhJuBJUbp/R3D+2qFZaS6x7kActavNFIuWPvjrODk0PoaNoBKPGkkpJ36fqMCZLmtK
CW7+0S6s+a5F2Gg0mqMRn1/ugUxoj3ZZFYyDS7TBCgC2WRHI2q7KxmfA30hthSD+l5Hl3q6P7E3Z
egEZB8RB+Xo9IZqaaK9r5AAjTA9D3yTQo+r5+1/NpON3a7q/hJ7ATpxHZJ69yG+IddKoPrP5SFIj
jdiQyqUlaA9FfbzGQiG2IMMutmY1Z4FIa8eonibwBBGuiz+4Z27qshjOZoSJ3UA7A6/O/vKm8suK
aESFrraP0ux30E+3CZfSViGa5MJ1xkK7SvUk3Fs2f5Fad48j2b4ExbbdVQ//NLbcRb2iSsUyug6L
N2rcfOfmcth2FRq4zupnITZ9kBjNPApzfG2Gubf8Uu1yC7UhNAeA/vVrD9sjA6hwUrbxhylTfk/3
394sD1rL+MhUWnYwJv84KTO6KB1SqNKnbRBO38wL45sHcLged01P4TbloJJdIyf8pOsvNKXBHFga
i8dwaHYW7IVVXH+JVt0qyRrDHps/fUDvB2foXxC8JmuAflgri06eLny17dPhUeGhT0efipkA03UL
2nI92VwP4t7+VATIuvA/tgS8cZw1byoEF4Sg5susuamE+pxq5uRbewZeNtpbp8ShL4gxj6ySUlDo
91GrjwcdVBcX8OZ5dJBdwrGLysDb4cQRZ5Xq61HGOa2Cob+V0ccA6XCtApE9SpVtcEW4TOQAEYBq
eq2rQVtXbQeZcaavAE34HRJ4c1Nii56k2Q9NaJ13aak9R1jP6iz0N0Lvf/nDLhhz5OdusQeHLdZB
JsR2JETbR9GwP7q01I912zwhYHDJxyy3kGa6sjB2ykajyfWKSJWSyV+XxDYoe8irQ6rvaJS1W0Nj
/Vqn9207vXKEjIcYcdPaMBFxF6EHA8GHNjF0BD3hcwVj2cNNCKRmgvAEoV/p7lNI4U+NHJtY1LDw
00flQp2Q41FMzabOG7JmqsZc1S0UzRIQA1QyclcHwwDi4XDdGTooAH3JsegO+8J0qHfJW446g+Qc
V8JJT4Fv6l80An8NltzTY8zoG9bPoc4QV1UYfUX6MECXmzOBQE9VOikwU+XvmyJ6HAtd38i0Njel
5pMOUTVHGapPA4o4xLfsbz5oxIVB6+zzmcWeg65QyPVhu6V/RQxpunW7vfJJLvBafidRst5gEJFv
izJltDia+sal+8wpH//2Oo6FzHYJiBFoYUPwddEk3I3RQ3AnGeUD87ixJc0Miy24bhlVW1PrI7jw
kXGIwyw9+ZF7zcijw7fFVNHm7CEBl+87zs3y6va/MP8aUBwjflVbQIAAoX00igtqyxPdj+BmuCO6
IiIawirYZ2CFXc/xTkVenLQapXGSUauZsLVygiluMmKW0flE7fYIexZh7DYaymtjkb4R+Qw/aicw
9wLVgEA2eGikfkMfKNYRxkPUbAQamI7E5UNsNrR0kEwp9nTTdO7dlZfNJmLjmXtBsMFN1W9FAPuW
MIH1xKyKu+dB9C7CoSD4FG0nDixVjV1vILsYrO4POXCct1EYbzyDy0AyvmUJqWtlnCDk6RK8ZsXO
I1p8EFVxDoYPyXCd1ovadJGosNRd4vxbDxrtaALq2fROk+7ikWzmagrvmRRZWyglEMakcQFk1/GP
yF+pFPdegwADCBcwks6PD2UKyRQFmNp1YNpOQXjokuCxM3p4zLOlP4/eZVerW2Ml+8kV8j4rizeN
jEQYUtFLC+BUVsHvkHJmozzv5hF8eeJM2siyzu9kpJNGP/rtwdPUh25npBOzHiAQ9+TLqNgiUGuP
xDXuMmsmHJejfdABw1jG1O1x/5EnnGQIpprxCGoyxqrLgxU3L5Mef7b22H9ktEI7PdzXsM8eUz27
oBOD/ZZl/lnWzHDtJgH2hBJ5ZTSm8zjracy5MrGblMI/Nt4jN/zyoji/cnOyYeu2b1nqexDCRhJB
/Wc3KI9OiQCzgCL9UL2U7TRs7cr/GGXzqyDGxogpprFikZLE7X3I0RSEk2dvFV2fZKgQyTQ1ebaF
O1xax4ed2dVnKYgRVPCeNiKJSEQCfSsmgk9wwuEA9YL7xoDWO3nMm9O60O5rWk5bkzUxQQ3hEXhc
cEjdSSMqIV2HDVQKwOqEAddRuQ9TDP8W7C7ZhXAyM3/Yh5U9AXAa+KujZDx5af+DHEjTyt64jgN4
yfQZbTGFxySUnzOVRVsSHaTV6OueWMxtkw0QmkbQZQ7oB9C+16m9xy9k7pVB7aNzRd20dfUi7RS9
a8Ri1iiKawwKBQMSwboNILGrfsy6rDrVLa6VXtd2PhjbtTVkF8f0qkPvAgbtOioRVnjEH8QcNpbL
pYjRz3xHuGlDcWLtjBUhRszphN7RHDv0ZhkUYEHfYVeXBjcrzMos71R931uptcXoAXDBkfaNPEgS
TIUXbXtXJFumNjGIx8a9c2gfwkaPQRC0SKmCCcexbtxD52Ax5FHEt9uAvA4YRYIA3U3OzQs150A8
hJuOByblL3Vmwr5M/Dk4t8eznNUXJ55IkjGD8wRb75Rq+z7WAdAPqM9CW437YjCvpoJyFSmXwFzX
3wlz7lcnWKQgYe0m/nsoOnVtbU4QgALNs4Gedbh+zEd3aKudpM+/6kwWtbaR/vIJmFhrY2qtGC34
GxAektZc9U3BcQyNzn6JpOdCa7Wr/ZA/yloioh7QkUy4d9CV2ySaKQ4MAX6WKTODG0O/Ec/iAWcU
GpGKfXYmanFWOoh+mzutd2bZsk7NwjoV+LbWHQuwDZAZm8gWnz8UK0xUbW8mM5YN9vIGg1n916XU
C0D2OAmwfWG/5tg7CoRPvZVjC8tR1yb6qSxhZ1Is0cFtvL2v59m6T5qd6nBs55jTjq7BVNQ05Tkq
nzSq2RPIwGM5Ihv3xoMkqMnmIDzTdDcumcGEJHUikuyqnJRTyiDmIb+HCDYQvEDx6M3qbDRJm8kw
Q7qaE1cgY/xyez87xDTNosHRD0P/5lVNedHTwt7EbhGva+qETUlLgRgj8u7t+I4beHoIq/bPEGR3
aI+stTRZsEaT3Ab28NEaTnzyAyQzzLbJIW+Net/Q8FpRvoZnzRryNZglqF81lXJJVMO202bLvlHT
wPNheyUaqyWRHSpCYKjeoY2EmXdinnVwmiy9+oorT19RMqnG2gcFUdeeiO6mdix3LpEjpLUhfCmc
cxkZ4DZ0zVzhn8h3jLY/I9V+kxCekX1R6vtR+zMksC0rnPRZAvdhSNtLGABF9hA3QCgZivG1zAgp
Rs9Y7JHBcIZPHQu3kviAmVC7rhsHEKueUxxjvtnWdXR0OTxXcW9kh5CvfAuF2dkw4h43boYnTxgt
tV2LRdS3L3lH6LWX9Hgm49RAsSCTq2XbL63M2zu6+Z0k07Ny9WMTKbVuuPEhAanL0/IgTHL+JgJE
0ixneNiiWgo6SjVXILuxNJNg50DJXd53wH9Dzuq8f2PYk60Dg/unZ3vlKdZKzqnlqZnp5SmZL1n/
NpdnOQo7qMjz2//Xtlz2UnkTPhgMf342aW+kpzb29Gea7NpzivCzSrlpRPMWEWLvnIuwbeetJKO8
IaTLOnlVGb6kHc0Ch0Tc/fJqyaHGGLhXBIaN/SMUeuRURrdzGkZrZdWsOGoCTkFv3Uyh3HUtIeGJ
F90EUpdrKyqIUOkEhi5tTxN2xdj2boX5jEFAf1NRA5pFSuu1c1hXhs0zEbzOTQqEy8SHAO+L2wcL
E++1T1yU3zgconhGP+QMTPQekIH0pH3KwV5xM98MQOePHh32LejFhECqEG8UzdX32jmjVs938MeG
ve21DmepyLh5yDt/7MV9kunhQUTRZ9m1RGg3V9tNEETEZTeLNF4rlgsEGundI0QEojVt1ttddTG9
4jZpQfSwPBCWY9xlwR8kOuOWQSWdOzuP94RVQyMMBL+5ScbEiTbErer6/jaUCSlNmU3KjBX7oGN8
7Y24zG8/uA+t0HhhbiaeaatojnztwpGKM9H7p2IqKfY7f0VDTO4pgfWHIBrTE76BCL68gjlB4/Q4
EaSyUQNjI4sc60Nh0L6eECdzWua3t7Y0hlOZa7eIHst+KEPrKrrM3zWWT+mnAa8FBGQgex2vI12I
ozAne1y5vieuywukE+hnc5hRQbzt34MbK+O6vE1TzLtQX5J7OO/795bl2bIv6PFaZWMntv9eXV7Q
iesE8YLoo6XPefp/fsCyKWrB9doS+58fN//H/tdH2xySncpQlf/77L///LKv0Ew8PIJ8nuUnsHRS
B2OsHrpQB0JXe6FzioidKWi3ls5p2YYN0FpcgHkpMNlpgdekHiL+Zdm3vHF5Qc3It7L1E6DmaxlZ
tG+ZCtDLAYa/DonUYFv3/op0yM+L1BIPRESrbToXCp+i7+dP7RgSCAwwk8uNd9GNuQdb2n11/Xma
W5aBVDN1t47fVtk+0cZtbw+fAcs6Rqj/96Evh+IK/i842FZz9brJ2gy+W6xFVBLXxvW/3qrWJqcd
aXRAi9P2Zqjzk6w7cTPaU1kgrEdBVn2PJVDOHgkDtw/IUnb3p/REdpNJ/SszY3sTxDJ5qEffQPbR
VHeD4Zg7XfXimkaFt6+7IrnYfZoeK+nqp8FzkNIbXXlM29g/hwjcDhY21msiTG/XDcR/F7QOju3c
mSxbLoEK6ac/NyudQpi454jGoKNwGmvtb5t7/V09P0x9j6tLUpYv+5yZ4RFzKN8x4E7I75JvXNnr
TYQkgFOKh4Bq87ZsRkp7dDwlNgkt+JWBwuGmrKK5Wf/zbIh+De1QHC0av31WkT6RNSQMNo0e3Zy6
e88yVgCQx+HLTxitSM/d4/cOnucWWGLQz1FMk7QydHfRgLQCHAJ5BtF4IzoMYU8psHYpbEiNFzzF
qTxRE/g0eXmwfYru0RDD7t++prH+DlFvnBKj9VHIJJ8eoeHnyr/T7NR/TO3Bf9SiEli9G2xjbHb4
LuIRyTkPwKAZWqC42TuyZuWXQ/nIlZB3ywPcrPLO7izau+1TjGn+wzKQPtoh+i6SkPJn1r+nZT/a
5mlH72/c517WflhTtnX0NHiBKuucMRtC7xyxyY7S/wV+2osB2w99QsBo0u66EaoRZ/A+dJHOkScH
0AxnSuSh2It9AiG80Q9eUiOja0f3bCXyCktcQAKgFqSMUsvn0pXhZXAJZ7Xp4QnTT548dPRTpJeE
2LBYzIbe30aBW64Ka0xIJXQMqMRo5oH8a/EHkF/SnAKtPS8PWsEAl8r4BegSafRgFR/yyGwPztCZ
h8JvnXvS5at1PNvaK8r/sQh/gYc/aIjE37ua1EMN6c6pCzLvIa4dzKfKCH+5KJEVQ91XND/hXpEm
eoxAZjwhrot+fgaBEi96Emcvim4/sxACi6reNZ5bt3xf/hHT937rVuWdk0hH4jKQRl82nsYCdX6a
mka0y/38mJWKwEg3N9cA38XOyvriodEy+RA3bb7yanlnWdlEHoXdPFZR1zyKAHAjXsi7ZRetwvKs
d8PvZUvrSL8zEsJ8wRDQyGOyfXLoKT6nWD+3IoGVX8+WPMH3zkKENDjuZpLix7U/S+MDnMLMyC3s
O0/qj0EUiqegVl+TxsS+SEP73vFN7dKHktIttuRX3nW3UFHM10DRNliHUZwahT5nSaRfPsEoTpXl
HyWO/nnqP+01AkXfYwHiu0k+mOT1kAPmzC3Djx+NxqkOKUXyIdbIVqkFiTMlLAu46nb8Szb6OR7d
392YahcGo/AmNH2TRcI+xHZ77my3e6Ksx0xPybereu+RlgyB37rsTtJT3WrZLCujegocIg0NuOMy
M2/khwdPVhA4G99E5EPv3n8KAp1KWLFUc4T4tiaScmqkUIfEG78YnZo3zTZ/t/hONlqpg4DhT3ur
y4nxWovBw/T9l/lbNjuw5qlbvXeq/53FIV3JsH/BEsMYObeHY4a3aJQ17gJEjPcwQdYZTXUijHuS
dyd5X831CVQvcr7mzWWfK6W8jxz5UnEGnlCLwLaddzk5yRx87dzm581/H1BAdByVB+fl48t+tPgc
0CF3t65lOrZaXgnLaOfWjFiWzzMkdVjY9em2b0l/WR703NZ/wv3+bS7PgMwiWfz/vuyXAeZCA2LW
/KOAqPHmcf5ZyyeWncuDlbtfU98WZ0hgVz2Lo0sMTgU6qQA42ycBqR11I+6XB3/MmmPDKn3lOKnW
bJ1qq/Vtdj8Jxrb0pywSAdV4slxuvAUytQeXU2wwlHkHBHDOJAzER1077trWNYPTM4SVnybebgQR
tw41p3sxfQJibNUSkgghnCI3R2MWGnp6YsA/D5yz6/KgQvHfs2VTNKo/w82hGd7EZ3Tz/z3UYP4l
Idtsq8yJzm4pqiOK0M9WJgWU71w+5yY2cQbGy4YbjOyxZlQumciX4b1SkzpMjTQf8WGZd4FbI1bw
jMflwetq/gCsjreT4+O5da1xZyZce9tgQC3tNfW9a47ZNRtxOI+ybL+mMsOYFnYvXaVVR9W62APn
/QKiVFN8pRPQKMJ802M6EBvmShus5gT/2ioOjk+ellOn+l0QygBdpolQqRbGW9iMFxohzi8/5Z/2
clMDq2O6ex1c3wGjhg+WGMH68pb5B3Xx4L/XHhPzmos0w086wcSQ11cNCM/sm2jexwzyLplxf9xw
vNPqIX4nK1jDfGIm19gBp+Tqltj2ZDq/1p75try15ke3gx9++gyeyegK1K1zud1y+xh3JFqTcZ+0
HvUp64A5hyIKOVm3uYe5J4ndFHe3W907yKvuFVTTM1Fbj6NP2w5bLy/kBu2IFgnE8o7lvWE3HMBP
uafQ+qzSyLzgvneuCHJrHGvzU/A25XZUjIDoHUBp8cFdFKa+jkOk2WRihB19J3ZG0ukLMul4yt+/
vfT75bmNV4qc01Rb0wjdONRHm2Ts61vjZ79riszviFEKxbzx287LowcNBQ8PDv0yigmqT4ptWun0
18mC6AAxEw/X4x7uney1b3MieJR2kYTq/jxM8+ayj7JtPwC1PpFG6veIYtz//b6fjxn2S4gT6zCM
OYHzTDTXXdqHSHNaRLnLQ+jE4YXLd3iZRtM+SNNmusCoT6bTezjFREy1ZnzRdDqXD8sLw+CJjZX3
GgY33lfY5UvBlR7G8hxyUTuAU1XtjrcC1/1ITBQX/6CM9uVWGr1557gvA9fy+7QR2n0ZVyRqVGqf
2Jq6/tufy5mBwR9JH6d2X4/JCTdG82DoUf7gPaFRmXaWrTMyM2rzOlXoHwk2Ed/oauYIwPbTtR3m
695gk8JuVA/eAMN1eYeblZxnsfeSj4O1TyJ1X4yWvRlw1r70DgD6oWm/k15DZTHI4T6MpDkTEt25
M9h+Q3ojC/bNyCQiU4n9vBfeHrC6vy6quD4ID83dgFTzlTsUE6NczGaoqtv4uMofrBrbbKU5O7+M
xTNuiXwHqVzfytlLqKwyPWl8s1jWeNWMcY0azSe1/VPRlvK96Ed7P2QIDtHrFO+413B7RX53a53a
uBNlZ6xkpeIHMgLVjpYe04NSH2BjcLhRfrOmbtJ61zIa3FOaREwYRbdRaE+fOjQ+6yhR9StpIOYK
A6JN0dmOl3y0b6ZRaH+9Fri4m1S/wygniqJqm0tae4joZZxu4y4Z7l0WKTtqHBTCWq7REM7ba6ws
bncaAysm1ER72dw7OfJOqYdNo+F7u02xTGlvkFKvweAjjiJMv6JpvMYRqfIrtOHIfWIyeZAIDGU8
oUtrcpyXtEoinYzgaADdk5T5sxbL7BwE3TBLF/VPIxXXpunFsxhih78pY7Nlf5eoM8bHYt0G+gAu
KNt7jWPeQ8Ron5EHkhRfZcVJd4b22Z3acoe3o91aVA40CXu14UblbzUWyvuut6Y3bw5NB2rczxy/
DOjaWvMz/c1oSvsqQxDioxZMe1wk3b7w7X1ghO4nVuOJbqre3PsGk8asAiIgzFS7Njn9FBQ9a3Is
5beulWdSkqfXtG+t/dS2rFytvHtl/XBZ3kD6YkyMh1fc2VkTXxlsRfz39OI7ZbCFRi6/0OgkDEd3
652YsvaYxQmpMdW8+jG6j0DSrCYxRZ6JXY7NcHpoczE+pInr3Crd3/zbhfuH48CRd8sblv1JaA8n
RDTUhXxmeXAbkkM9FDPrVjGvifhakVlpaXpB0nc3jFn00M0PsDfsu0J8/tuTSCd8KPRg4yK1uS37
HTeOzo2RQ0yPzW4XTmX/JlC0rkbX6S8I0Pu3upm7Q631zCDavc8aTpF5d4sL+2h6dblZPpT4IOYb
GgzH5UMMTV/zbmruh9opX8yG6ApHehs0OCPOA4nFUs3VCqAYfKFmYK1JrMEKMVc1yBX/2C6L0Roj
K9F9qfokfrRSjv2F7J5DOKVdi3FmfMzt8O+yf4gI5vQmPXqI0zy+VMicNs38AQK61qihzXesX/E+
SAQZ4H5fvXIQnWyvtr8018FX15jmKY1Y1FAK2i8gksj51eLw2ka+9dL7EI+MXlZXG6b4C52Fv6LO
xc+LZT/jJeW2HjHGuZ1l7Bi6x/t23kTH9eyIuLmyrIvhgJLHgPdSbf2mPYQS+okzh35Z4wFgqY8R
u/4cXGhf5Rzjq8mIwl1kvzIYH7P/3E3yrYKyE+XJdz6QkCE7RlwtLWMDC+l82d20Yvy2grZZ1eak
w2JLtomtm+iAm+uUR8WZjm9IcXbuQgp/7CT09GrEWmnkrjurvY5NaxwM5mEwxq1pQ9z3IeAYPUyu
3R/7nu6+VfmYqLSzsqfotGz1ZhVudDMh8AH9+i0UPOjcCNamPybbmaB2IsPUe5wxPEbKmsKIO9j8
Qlv3pQAvkxcf3Gmpp9GUQ2F9LgvSg7Gly4uXq/ec7IuuRKHfBhYTpVQ9gd3eut34zVLYNubcdiO4
YfuEphokBpF+w9a3Tcg4Wr6zZfXpOQkwYpo961hzLzWXyDeSQB/CSCN4aKRLPrMtPm2nxzyCaUx4
QUEmWH7qndDZuEaivUCuOMdDZnwZHZZYZ7DMox2EV6CyGcOg/NGN0SU2VrQ3s7jYZ43x7BbqEWLj
2mqjFydRV4tcdGQHF8KRnrVIW2dZ8D05+l9cnfj49ekcTPo3xgxSOdLy6iP/yhz+9J4gCHGeZtsI
ec61ocNmieWRfDQcHIF1GLoSaV6PQCPX+cpbiVzLSxLG2QOdCX5d8Bv5oZKMOYeE0ZIOH3XVeKZc
o8PcjIhPsZMGJPhpKCildgMi4m9H3B0M/grIDXm4aakQ6i5FFtJg+zb8EWoGNtp1Dj/WswNvpWu0
YkBPehtP8wlQVim9b1aCsIfMPXlcHcsESAYF97fViFTqJImnxxLoMH4t6xWhXJtIyHjddC1ZOGAG
Nuk4/KkJy7tSLP/KAzhDLQFaAxydktvfOo4sfRvbw3MCbfAlnZLn4jFgDnAKNG4Zrg58QbWyQI/i
9Xvae29M8Yxr6NI0SPhlYBGCsFbcKGqDbme2IXgqOriJOYe9mM8SzeMq4YRcB/+HsjPZblxZr/S7
eI7rQKBfy1UDgn2jhpKoVE6wlJlK9H0beCW/RtV7+QPz2LfurYk94RKPdJSiBAYi9r/3t6PZWklX
MOa7lzGC4FhFn9RHBUddsemRAgCvVf8ci15bhUZMc5cqcLdQxxW4No433hWA0DeNSbzOLqiLKiip
M4bxzKHJ9UUZKb7zdPAyYBTop0AZrlFhYKIKKdslqA4rZJzLoxyTq0HZiSECdZiKsKO5jDkSWK41
95p+WMqAhDiLaBzOOF5hZGD+ww1znLzu1aWxGSKnnHcI4C8psK5duNTcTyncfMezf7PZogzZHr7y
5SXjVF8bUQosuPGjiVGhHXnf2jr5bVoahT/JjdRpyn6TSVsVa1umnTa2u5oO0OzF0QPGaKJ4dUUd
7aOa2Jk0s03lVPgtqnzr1sm7Uac/0HWwGg/UowNPjUMA2j6n1Z8g/U8tNrBCT+XGFBO1y/N4HsZ1
poCNGuBuSccUBC1BFsRefuNe1y1VpYWvaeNBVMEBmvAqgnrcdfGXmEccI8P4JsZZW6Eyqg1oVrH1
HLpKaP065Zz+/Tl1fGbO8dataImixPqByc160qIXjxoXBoDGxdNCpsyd+ODGzgomn5QaXShf2DEq
G6dgXjFqTKgxhJb/YCKbm4NflPKIf4GcA73oaSLWXWz+6Diq+FnevdFe6IdTOuE8yCK/RWRjoT/N
PVXaMoTVLFX4U0ur5+VFqiz+tIMLsEtOQWqlz2PDZlsW+7JX33Vpqh05xHPVJxWLdpISHCwICErA
qaZFCw5nk6TNcbs1q3m0kfljnH9tka+Yi3R+oNlc4EkQrKKe1eoo3PG9GedfQT+zp60A2BPJs0fv
t6vThlLSvO3TmkBbvMmb1OHqTmf9k4UVJ6A0o4MWTsVuqPWTzLJmnXUwB2IC/hfHfBitXK32RsnP
oSLvtSvHs00gHO9h8dI9ZCYgwZIpu3SzZlEuftYGYlBqQ4UbWIM59C3bhQMgqL2B25aA1CaDuRW2
+afrYCaeOhPeVJEt7VL5Z4WB6jU2ugfLle9BqZ5bp7rMWc8MqKZSZyocfsV4S3H086Yy032ll4z/
h+hmjqwsaPvJSoudqy3qX5PmncdIYIDK3m1P7oeuFauCikodL3UUkE2oihTgixYQBg5WlfFhABUE
OAg8jGIbbBAmRhfDHvy5tr+0mZo+LWZ8RFLYT8fgVHfZtCZw9qFhkpBdeohSBXKrP9vEoKeBb1WN
7prgygHR8JzN1I4yLu6Y75pd/6RQBX1QLj7qyjq2Kb2rQo0QG0zQiOB2Fp4np7xE6fRsm91w5T0H
/J4etjLKf0G6THZcQCHuEj+P1UuCUQNzrYg5nEM5Z69A859tHB1ak1GuPTLrwbSdCzhvVUxVbw2E
VQdK0HoBkcVW4GBrfuHCQA/18F2qttrFY/8w5tbN6Tln4wjmTUrpiLHYHrrgk+32ybV3mCH5w1wh
aPlRo46BpA2twbQ8TwOUZfye1GRlSHKKbsjkte9N7EYlZxVTq3+MsiV3akevUTOcAip5Si89TILj
FrAdKsnqZSxUjV9Orl0arf7U52tYm480Px2teNznsdxpVvjUNJ+zbC8gx76sKn8UQ/SZ4eLNBi/a
tinQ4/ALE7xHWqPm/W0GNw2JDDPzgR+NMtG2gaxbnhqdtRc4RLjDmh+Xa6EA6GgGduRWcdbm74BH
ZCDoorTIAXqHk4P6onRlBFm+mg3869nYxNs5D/j1UVCD/IMFyZoKguIoHbGYZtIy/WZuUu43PRXV
LXfBVUNsS1B2Rab/C2wFaBZbqFXmJXSdgicRWvMxpGztPa36XZnZ2hnmyReuaHxP7Mq6xniBrrSp
chQQNLUDeNZ1xZ5s3zpMkzJWedOlg2kecLN5xTnNQ7zSyD5ZMqwLtGAqyPDZcq0q34S09GiLoll7
Re+9B2Z+i9qm/Z2ONQT+sv/+J1jaO+qJUU1Epjjz1dTQz8cdmN+FtuVnyw+zi9mGok/enUuCzMzz
am0T8SXxyjFzgGYUurQ7gb2qPoqRQ3ls4kjTTNd5C5ePCqmJ4z3LkmvG91iXO9s2jd9z0e0lBqhP
9lirqC0ZNooAf63STloy2R+jxC+EAqv4a2ZfcsktGTVRziLn2tNG90cRGw08PyRzl3EErZwXVUlx
aFu4FTItnu4PY0g1o379CyFRWf1jZwfqWKlZWzeT0+51HCu30AXYBD/5sxwGiJRvXhtm60hZzo/p
dxIm+c9A8xgjg+X7XpnBN6W7VFEaNlGyhaY1hPn1DyBJxhTh5Clc6TQfSl4VvLR7muBPfBh2Q3H2
tOKWzKP6nljW5Q/AtxlUc7bodd6ZE2Kxac/TBbxkuW2b0uWy0fInDVTwJV9Yn7mYNjhc1DeXNXqV
kUgAQzom3roA8bezGwdsdYt6rOu9/asyOeR5w82tHTYzIKH+/tAMz7MBOsbOnPJU2HDjBvURMW1a
ZvsE6apJ8KdU6chcSxGRcLFyalpx6jXJ7PBOg6g6sD4KyboLrG3ct+qDgumVm+nzZ9gBbx2YTK6r
fg6fO8bYhGh67QLo7dNbDrMTdajvxJ64eQAoIxYaP+ZVk545SMltW3k/78FaM/81kV3UWs57gEfV
mZGw/Tr1NLXNNUT+cmytVwxJ1MgXg8VdEWN94sQmP67TPFsS55Ul8rVyixgqEtvcJ4Me1zVw8XbL
vg6uTls6l6abXqktyd8aa/42hoV6muqZlEjbH2JDtTeSEFAyXYTZMZ6PImiqk2GN2iojs9KFNlDL
BYKQCe9iFWgDnQt+tcuYfOBKO1BCek15Mef7FzX4SVfkotblwpwxc1ceKzFshVM9NHcmSIy/dTLt
dqdUggWV67S2HOepjRLx3JtAqv3BwHZ4b9aZanxEg+kxjQA0MOOM2U7QH/aiSRVpETKDRtlw6xYY
9gDZf28Lgr1/YnOgh6jqi0jzLD/HEE/WDtkBqt7YjBewxbdWlOJYWC1tQC5Z7jtnNhjldyK2/ZPu
VQ10WLAT9gUUpziD32T6lPT8sxanzFiZVzjNFgGGRvhj0EU/5lbfOQw2reB654q1UWy8EOxjM88b
H2GJSQB6nCHbdZgMMYlffkIOMwWLSrRcer/LGX2n4Uc2S23+FYqrSsxb0XfjD8b5N20wv5HNa67g
FmwfakHGuNUEv1ak1QTpyBX7rq7GZ4l8lbRDv0lLCoj/XAP0tGKv1LDcFNnUPQYM/+9hNC/4Kowq
e/2Tpxy+0C/wAXB2rxdQWl+zuoVFdMg6W7uE9uJOzHsXcislS8JNrvcHxsDRodedrwwmvBhph1Wt
LQErVx2yWFw+lFjm2J10x0E51cccUfrtJFlNEJXq9T/B2zz1tIsZWp+Y5YIV0BB9bXe/ZalcLBRW
hYlCpJt+1M5O7VhLT3ZBOiqv+avsR2oCXv/8IsKRFmMwrNZLnrGbYOYZU+A8+6ojN3rno+PE/3Cy
bnoyKeDY/IFnNdir4RXmDEeUA3AxGfmdEkMNjxU8IwYb6mXWGY4anI5PCQX3rEDGO70F+b6bvY0Y
JwVQB/JFUDP6kPZnXpnM4ZZ+rLqZkdvKGYLoAEstSKpn1Y10BVO0W9j2dMUOEa3YuqibQalTWy1w
TrtQWwIF+SuQIONIdO8B+pT7OlXxCIHXTQ82LqhNEIcewqqAd7RQMe7k26EkEtP3sFy7mFBPbw/a
PlKlfv5zd1AEEoOyMGkANrpN3U3wtlvUzZUjC/Ms7h9OtjOiotdUoixv1gDzvdV812tt2EnP8Ytw
CvdF2CcnTdsDePGeKmowfLI2+bbIftLd5HLITOxpF/ZcAzOQTDjR9mfVUk/sWY18aF38OiPEzU09
jvZN663rUMJqjbjCevr5ru7SIt1lD97gLeE6fAD3XyXkvJ7sPbdgoccZQ+KyeRkXa5uLz1yLTPfY
l62+V+xK/Z6Q+UNdU/NmLnD6MM/TKxnbBEcqDEuVpeaaFy58Zykho/Xc3ku9gLQ1zhUQ1RFSkii7
bW7sBUmk0h9cldKZ3n77E9p14YEZUx09a62ywUS4SO69Q8A0hxwhIDoihzFLg2smhel8m3Wce230
Y0SP9F13IGKVqQND9fA2iAnLd+ZXc6C9g1wzSaMSskZVghoLheW10tkMRvmAwzpKuelzewkRXmAB
m+jr9ze/zexrt+T3H3BXYPH/RpLiLXH1nQsf82hN9rStmGvsARkywVd9/wp3Ud9oSVLRV7SA4ZMA
vHQYY0Bq9JLrIotbOlSMctOHE/lut6WQTQus2yC5mUB/IA5wv8m6oflqHFyuo/2d6P33B3A21k7Q
hB4lONsLw4h8ji3xFnwAtE7KyfLVnaT/P6uvfNm+/tvyf/wsca4C5en+se7yf+83180/f8E/fD2F
mH/9i0sd5D882dyrIZ/7r0Zdv1oOq//Z1Lh85X/3k38VTL6qioLJn+DZu+W7hfCF/+WvTx1+/a9/
kZKGwn/9f7//PxZT/t9/b/7Pv6vP6P/7f/5UU5ryb8CP6QuVriEFFZSUHf2ppjSsvzm6w13c8Czq
IYVn/lc1peH8zdA9HXOJY0hT3ute2vLeUmnw/XQBpMLA9y1M3uT/k5ZKKZ1/6qmkasa2bGoPPEv3
TMdx/6nyILeTNhF5wGo3PVZscQ717J76jAuxMRpx6jQVXYoRUays2otZZ+GLUTjUIesXRlf2i2dj
fAHRAfdxoJK2a9xbojNRzmOYKaVuujdlLRWNfQ12qHN38HecmyzNnwPGgodIG52bl2IorNvxNU31
4GpPya7AwarNbUhUOzIuAiVkFcnIugE+6A922sMKW56KEXwvVWkxdML+MfNa4wbCiwa43AQ4hv54
U7n4Sixw5vdPap23RJvHrcVIkbgWuTyHf7vKTf2GFD88WlP5zQ0b/ZYLszopdF3//uDWojxp8ezt
iF4Ts2zlfGNBoSOAucKumxJxQ1olFRM77lFiirOFbF6LtPllzZ56mIJe3TymkAnBzKsm5/kt7Bgs
G94D5d+fMRGuZ6oTLib01xtjxfZCu1C5+uspNlhH66mb7sGSNLaEZkSvNrc3FgdKlfVHI4huiMzx
ZiZ9SR83r9trpLfqJIClshIcmDXBIi/dF6hrJPYmJW+W96lbNhtQrzKviVWxkc/kjXigH3hzfGYq
EK96OYpbpWoK3E3uI/fX2WgdukHbm5s27cbHqtXfp46KYThtI9xoV93qjBXJjKR5ur9uZcobudT5
seiNdh9KXdI1TAoG5Bzj7hGXnx7RifhSGaK8WSGVLW6t7+/PiGQma4a/IVun/r1TYXFj2XfP1cK7
gnVa3OzBMY4iMihiW546lvtdhNq8HhkorCcqH25Tzk0kw/xMcD/Pb6WOwm1hhMdsZmW3IN95SToD
ow/nHUrH/FYnaY66TDoAW6NivXybA3cRD8kXic6mV8pSb4bRh1u1wBbvX+FmkDk0236CjGltKkGn
vOnlwD/wXBDusMY3EwfNDgiEsb4/zTO7wwLGwl4skK/Ksvq3BA8bEMpM+Da2gbeK5Ooxa+iHvz+1
vfLN5Ma7HdglrzqBjthyNz2rXiO10s3dmzTH6kGm3cf9GZrZjtiwfhY0oulx175x6JHPNc5NlOP2
jXneSLcafPjG+uk2RfHWVjdHtN5LDuzQhm3/UhRR/uY109HLo/npz7Ok/cRc2V0sHUWuT98KrcUA
HuDTvD8Fu+r4UERs4t1O+nYPbY5sBoicUh1IyzrSeMqlBnp6nePTfwNapR8Ql5ifLZ+VuWzPnTO9
OIPFYIwLI6wy49HpEhzpJZdJOk0vnvHrz6cIaTw3ytzi8fbJx7dXEoq4/hvvzWBD9XB/Vo3M1/tM
aMc8yeLnMvJAIhDZJTSm7UhyBBzDaArkxNExVh+DVzJ0/QFYc+fLro+eQ4YYZWoHZ2MxHeHSc1+D
uSTLzr9LKZf7WsvUfTUhmo28s+TMVtEN7Fcmqi/gIeQDBg77VSXLPbqZpuP9k13IOtR5XFUdGfsg
tqxXMrb2Lp+Z5lV8bkrd7DXNEmZpkkrz5dn9P2Fzh8cxxs/6XKevYEfojyIzdZCaTF9VnDmbmNeX
4DQn5IS3kbp2+iZ57Q6LpTvb1AT2KQGMXLwEWdS/jh06WpC7qLFt85LXWU17CJkch9UVyjHWVD2u
LHJoQwwWf3huEODiLvjGIKP3Y/pAZJmYb0p8r6yxBnXD+KVfhqXpcDVcgE1APM23IjwhObmvPdid
5zFSBweeDPaBN3MZpErfnpppP4yTuxmTe/thoh0jZg+gKIoWS7k4RgQh38xFV60oZfgdX6ei6K4T
dqjVSE0ttsXkOHqiOt8fokzQ6jRSOkA6Kz+WbVwQQOcjxwUgWVnpUY/AdSociKf7Rzrr9J+P+iqU
B6FzmFq+wq3t8SDnmBlglp4zWpSllkVL2A/MeRlfemecD0Vvehc5BJeeiOpx7MfobJofYmyYcjv5
M5Jli2PSeWMgh7MlOySxKp7zLGA8p8XmOheVfro/9DXITEQEvyItzVwjxLXftqSzzTDZ1YQs35JA
fQ8d6My5lTXIpu1jopzyPRUy2PQpv+asU8SRY2ZyUc0pcuW0DNet5QFUQHcylbVAjZfn9fLSNHyn
lrXw9nWXQP9Qdu9VuWAUynF6KMMyfewl+SuEiGRM31FXvYchY9CR6WP/Hsec+kPJ9DSNg/69r7YT
CpRPLIiZG+0Po0ySxyHPzhhnhd+FbFU19rXjqpxMqkazCOrdqOLL3LjxpUn7al/g9bv/pyQxicnJ
TK1L2O/Hvz+4A9SbooKQZwIC3Eu5oLIdWzxOdl7ggKYULM7EZ2zDI/Oot0DW69SVjoOvZJDzp9GR
H86DRgF1hYBQo8UweGnJC4PSuhg2pUfrsdLbs5geU9fMKVHbUJdlnrWAau7diAa08RhervTCyS41
xFRPwpXqq5JJizTS8mDX8s3oqpEFF6SSFNRvDR4G1ACfYFaw+M9jKL4tzqk7rcdVOHWZ2k2nyXDs
s5dGJ6upiOdFtfeW9td06R7SyRW8jXMy+KZOOZadhK9RgYyu0mj83orulhCghhCh/Zq3AA5x6uLS
wLrZvo8gHVnJ7GhTKMGhkl/GB9mXEB4mTiMklspHoIdF3LaAOUdz3g9mso9LWmy5H4knu+VG2mVw
S6ZuTH2MEuO73h0p/fhZt437aZEJd82WkBntrjMLhV8gnj52crQPcWqgJ6i4fCkUNjBBC9lP3lJ9
Gn4OoaH7c2S5Ps43OhuKHxklhXAF9kDxoS2ZnZ+N/cWe+407h68N0ihp+EKsAobsJoHcFafVeaNh
ZwajXMWbxk66tUxsqvUsJgBE20lh0vKjr3paIc50N1Y+a/YJz90Pol7FVo4Og03gVACAIC+1gXVI
zC5nHklR+iCcjZa1fK4+Zlq3IBOybwzUrpkps2fClolDxqbrObja8MRUpf22a+yS1pBdTWl8z9rw
N+e4N2UPp663321mXPSwEj7i7PuoCDIWefbYwnLT4v5s2c8FlMKVlNOLipyfUcIXapUKfW/ILu7c
Dke3QERxCv5aYITex8ESj3bmj7VOTZU1WltCA+zUZvzpkTsX2OtyhOSs2ptdenKcpXGqYYCVWqn7
JMmSNJZa5wFbgSE2GfGSGHBHEgfEQSuQiPFKtvJzHNkHsAFpDn3OAGYOIWj2ESN9JmoJe4wofcAw
kv75aPLQF+2EAsEhYeuQeFr6YLSgBFzwCg+UMY9r4Q4GqaEGghb6bRC24piYDTsRFTw5jRpPLCHb
YQq2mha2O8cGoYM7ZI2XUdC5lujP5ji+cyfQ13XPfGrhCm6jkobJqjMTuLXLA+i/KjXybRKiFuNi
+evh/jQsmFezCodUr5JDmXLCniszc4tjCK9OBwNi1MB6JsvQwVhRW0Xp6IPpzvt8xpTthEShy1Ff
DypDHBc/Z2emvXEovhEkTsHKuM216R6miQ5ypMp+Q1hkRvBnfJqPewHcckwNCDV1RG1gDl3L1EMy
wnDB1qwV+Hc0PTs39nPTb/EOqcsUwdrBt2Xuw6oWKwJI0XZwBN8XG/iqHRuTIqz41Rj74ODk3dqt
4AwyYYa/1446KxHJ2FDvwdVpFxnFBVlV8VjO8hwQJsSTamRHMzia0q4vhDRpqqPIcWV3ltiYU7Of
yi7YzrH5M8p16Ay4Bo4BPRKR9UlaAUQcFYPkeeqrk7YnC2q3TnwixH+1IuRHl3mScrOBtRomPWVv
gweKKGqeU+71h0npjHW4UFe2eiqzcMBWDiulWxKvTqvrtJZw2zRJtqxlgBsnaTjYUeucrcpZK1ZZ
h60SnWXeib47mDN+Z8ZjbECaE6C8bBW0TfiUsRTHyjMPrOv0kIguuFldDMzNToE0TEe+L7ffubjG
RZRe9IUuF4EC4PbPHSESVEYLmPLSKowVQzpn2xolM945cTeqhvxrSDzJwwzLc9CLx5qc1NbStRo7
jzyGs5P7zkw7pUPJUBw6P3tj0E9zTjJqiIGFYPbnoJU3b4xg9aMddMFKFdAgmj4wj9ybkhNdMDcL
F+XWmPFMWDC2wLRV5RJPSd8MdtWW/prCOt2JOfywrfQl1hqL1lVJlefYmXhGaBqvKpzQXDXZyYiX
d7/SnBVKM+fFGSPBMFmn3kVoXIx3MvGwVWkBILaWJHxVNmuYGqTzgUDhhoCNgUflGzXr8V5VpXeO
YnJVoS3yDWlw+BMYMVN8FL5biHGTVLhGZqirU8aAMXbD4cCGS+SPMNe80/0hmAaSkyBst3Rueg8R
YolfpbzKbgZNjMgwcBUBu68y+xLkHrEYVf1w5/Sb2w/pQSvRhc0eeVF0ofUovOgDAFEMdI9rUkbY
viifI7wMjCH25EKiKqPz/UGrxz3IqGCnNSagpq470v3Q+jW2Bt/TIsYmCPxbM7Ueul4a2aowAmAa
8d4xOf2kWYui4GLr8EKSEE1P4KnoSNGFxcHm938xZxoKudlDlqg6kCd1s4IiUVxzLXjNuTFvvCmc
DgGBMSpOazqNWntxiER7lvl6S/oCR5gI/aSqnCdurg9GbZ6nsWcSa5iUmDbuD+b/D5UbcHQh5oUZ
Bb9ePaVXW4O7a6fNccFHsEWcn6o6OdWxVp51z4DQ0kVIKuroUjFy4b4I80yA0y6HzT3TNw+963t4
XmY2MDtmt+q0IG2WHKAmxENSDwS3VLm1x5Bt5CSHtZ7jtmkXIqPujSsSju2OCMHGlZN1qNkU4Qwj
w7esmW71DATPO1se8Q47Lrds3+tLFM/shmUIJtBNXua68UeD21LUYssyZjSbkhMlOkYlu7ccxtjK
4eS266LsYRrDdU6InR8hOdSczVeTHiZwuGi/EQOKRAx9H/8VQq85WswznpMYZ7lVmS/SlfYpFe53
MHwpUbJi2Mooqk+zKC/Y6+ynTCjvzJj/UGPs6jn4hp3GRnBKj6rCW6NktY+yhgR4YWOMBnY3zOmh
BKazKiruFe5LoFJ8Mik7Q22MCpoDixRqRC7OJcHHOYWqpCmOavzyk0OiF+s2DRIIQFV00kE1r1B+
6U6T4VPChv+S1zDxWiNkpWRmN4LaYdxAFiao6PeyBoZ61haXxryJW1NQ0JMSD7fSs4wgjsXtNK7a
hWmZxC05RtAk2sgByZ3VvkuLar/AnfvOax5CgY2rM91+S3V9emrzR3I93tGBnQqkJH9uMs18avvp
gg1RQszqKVcJbVqEltSzYX+oSH52Gboe5Twxd8jxtwuBZYO142sJYwyzYZ7qxPKlRV1iiOhVmVSm
YoL2CWRsW5FhwlLDu+Xa+t6BqqYn/c4AuL4TRfyRT+KpyCHGdnkCLjQs9QfKFC5MHJuHGV+MLp1n
tvyvXaj9GBaKJmUx4XM/llfksD2+imo9VblGhaT22ZDL9xveUVCnYi79yH1pOqNitKSACeWafcqb
1CNw6ThYGgP4dG3MnFH7NcXMusqp+OvhatMJBI7PTn3l5u7VJN763JpPk2DJQYmpNzRd5g8dOWsf
Q0CCKdp8KgiKRXRDrZKQBgy7jd40mR2IgJ/1hqRM9c1t3U+WHYBMeOvLxHlqSrP7VM3C+shutYHr
JtYek8LbNYWumGzbb0UZfOnyxDEmY/QKUchy2re8m6tVD5Nn21Xsj5x2JdPAPhqhC9/Bxem4STqp
feuKjTbZ8c71ktc2xmhoxOKF3uRmVboVxjPR4gKVtyHnp6z0PYqotwobL9zXg8tJoi/3aeDs4lAs
EBoarGsjbbdWxQmj0ZMz19GoUdxgexbtHIXDZKd9KTHdYYppxQYti7+UzY7J9fq3asEz0bH93QuM
cY+Xj3mr2BsWObXSlt/nwGL8nkL+UXIsVx2OLIlPKRmYi4fzeIrwuQx1z8Q1H2gJqHsKOuoSQaPT
WTuNc2XUtq9NFl7n6K1Lk8KXAbcmjcUcNE/a+dyIBhx3VHbiAOmb7Muxi5c2iOlgHZRYfs6VzB0J
V8eEkB3vWgriMYeMH3nYYggdWFC9Awa8Z9sj15CoE5Jof/AAXcj4bZ5qJOAUwx6nmAVMhQaF6yFb
VY65DnSoWrWiw4+Lzj1qTuWnFNss9EUyh713rsCBvufatZ6DmzEPBMWy7lsIrt9vTBuA1zD7s9SJ
KkqEVfg5gTF8GFHyc+b45bdSPM6iW+GWPSMBY+7TtxrdBz5yW7syZP8VuvZWK4eTpVlybznipQaK
tA1h57tG9b2trGuiFfpRo/inLsyvUWOpz7sh9U0sH3JpI3EpwwHoAXpMl1+JjTJujOcoAllIVDje
6ri47MYl0dSHODohL86lthtFATqB694fqPwTQQdZ14aOZpFN1g2yC6bDIuFSSwuo3s9H7Egphr9t
Gs7dJqpCEgz1r76zyHlj4V414HWdmoh2T7FkKDOTEStvujKmgokNwQomSL9STX1RomJvOsmSGz8d
YnRJvAi7eI50vTqmOhISvm16PYnVDva6WUhJALnecaAPawT/nykxOdEjfqe1Ttnt2G+7vCHsl1iJ
j2rJQQHHuBdwjo+ypy7PnHNFhn92qmNbSO/AYiQ4TTOkDhu5leSGDrWn+Q1jDLAA88E2915GrfAQ
snVUGbJHOm+cgagIuNRzK+ijMJr8fZdM3ZpR6snL4ABqTmFcmiE6iLimhgPf47bx6h5ulcOEFQmJ
fV24Q758EbkcDnZT2g+oCMPKldQG2NqYrQnuP6fR3o0i6lmXmSaz7V2eA9scsPGwFUrpKzModxqs
61Djykz1BGs5W81VoqUwAbryxY5HuSYEIRm1GucgG2gO1oaQBt7ssQqbTyxCxn45SfWw1uKsSp57
zf3qMJccg8H52cTd4Hdwtqm/pGmMkdFkSWOtLDVvM0KCK+VWxqqjhH2tQFc5LV/JYJ5SI8od+Zeu
GTVI6zzFBKFV5byWc7bFHE2PARLlCuTZDl8b9y6JRV567afpUBck+Xyn9RKaEPP9KKQ3qbSSNSPY
dsO7Mdp5ubl3LecT6jesFq+yTqPRvEeBDS+HyYGDeE4kFidTtvgy2/JASgBrpKWhFT221B2xP6IO
uFDOQ6n4O+KO3TmF+OWmncdOqtj1kTXwF4SLKrx22MGYJKK1lLzO7VJrwxpZ80fbTHmnb/nNP2lJ
XKJEyewp0q6R532VKmWNkPApQ6XONKHhFvqVtLB+x0LL17a9EDhdOC0mgSpfznaxN1VK4htYUO30
fhqqEtRab/hF01kXl3vjHCEAEgEtUQ+s+oQeg8wsxCqu+3wnQs/cjTMpNAKCvpa6HiLm8l7ryNZW
Mjy5+0Fzp2OYASqfRBttU+Jh66JUxn6CPM482wCi1uIda0ruCZ3yKHYr5lXfBAbAR7s8Z1pPt1xv
Y4C0g23/Uo3NC3qzYG6VkjFx7UOLhWGTB+LSAzWnfGx6cuWTbnDIrsPaAxrbEq/raQUP4I6xnvf5
3p4QcVRR23uUha8waqotN50thagzbSTtVpWjCyNVJwzguYguZjGtgXGDu9lEuIphxYTNbo4Eu5mO
A1aXTuXJntOfZkxRt4swZOAM2YLAwqee9Vf2i80hNtvvzZ3npmlvmdZCd5LeR91h2Ew0R25C06DH
tV9VmhhfinK0wUOFNJ711qrVXOMlo83iGT3bx+X7jjMy8mfNoPe0EV8j5QTsanoQZagDLrkC3dhY
Cs24QEmgpgt/gIJKRDnhNoSLjGmHDIhkV9gu7Dqzk3SgJ7xrC/c9/kwYS64sQbAHCRf10mwgEiak
NFrvXBqUwoTYvwsrUIC+4A5ZsVP7KoxCH0TdOZiaXSci3BGMe1YTx+I++wiXeVkdB89O3atLIbAv
BtAaqDClSG2I1kk8GmSx24aj4bB30t7YOmN40U1vS3LcXfWDvKIJqLURuDqF1BazB3VknzltjJCL
ysjVL+x9iBwR2D82da4xXmqYnmuZNskmaONraKbEuPv6arVOQUJswgubdO//wdyZ9DaOtVn6rzRq
3fzA4XJa1EYUJVGDZUueN4TtCHOeycvh1/fDr9CFqkKhge5VLzKRiYyItC3yDuc95zlxpZ2aoqMy
D+Q1HQGMqkl5EWOx63NvzDzXFhehdAZSnPV7U+r9JcuKjjbhvOMxZpAMw5TJkvpYjeBQlT9lLT6q
dj4zu0efsEroFSEw8SlqebFpkYXn+4mf5JdKG5qEK8Lo07JCNnp6Z9iDJnDpt9IOuwNcRbEZtJaY
c/RBBp7Dq8wR0XGkgQnb6kafeXY3IjjJFy2n+idPyNtwK8SPtEK9uDyU0UGF88D2vhrTe96ocWyg
wVnhoTSrcyktwCNEMjHeHdperofTKgpUWrWpZ7BTaN6GQYqyq7Zmrb3IMAQ2DuFSqZYzqAGwVi6+
5JTAeMmWt9KIN0o/L3tpYhXDb16QR/Idzh259dEaCNsRXeM1jK0zkBkVgyCDjnmyiCqGpFZc0J5D
aRO/X+2+1so2hWViLT2gEgsqaj+QiFI4yoaZHu0NoEIbFTqPSALFAStr8skvbZczxTGMjc07yuyY
AcTCd4VdYuvqbsvoth08B4QsdSbqxjLoh4Mjvk9hf0koLI8Zq5JiMmTUuWZF4pI5RnF0G25DLSml
1fl4aPTmYXGRUPEtbZw1zO+rut2z8VCQO7TqjWEdiOY8/Wg5UGJL56jBLSJG/lgc2hVC3P5Kh9mO
aTuhOsGFRWvIhWDuVZuDGCvmoQupnXhaVJ50+EId5W8Aa8LnTDsJt7GeCLk8wNq/jY0Y95bgw3Jy
eHqssZzFQjjK5Tarcir6lOpJZUj40HRRu6FMN3Ayd63NSoHdRYCwYuD9dWR57qKT5ORfYVPlz4Ad
8ejBxxVatXVNs/50283oEmVwuROim2v0ryE8yUSnCmeKruDUlo3OlXpj2tHDWBlwyweeDLj0834y
lEAOkX2wG4X0vrU8F4DEfPTs66Ra20HwpdkDzly4xC/DQi19ZZOaaW3DR20Lqj6NzkkMdBi9Pt5O
S32pe+U9XpMPxcLhLMmQ8gU5ZIK0woPQ8VJQhrNTHJJ5ELO3cWN+DRwEvbB3n81M8Lov/QlCmbWb
lZaeX3Etc+K3Oj7yUqM4ykLxj1refENygundBo/0dI3QB7vYXm5yxr45R9kV4WITObJbBfMHVKzn
heq2Lhzzt3nmXKc1kRowMbo0Pd+TRVicbNDMnpKt1mNz8muj3blN+ykhpPGWuKFPvc0lzavWJzb4
ivsc0nYVwoRcCEEvXHbBIhMnadLnTG2KVZtaEX28pJzdoTFcsKM/Dm9l6V6SHmzANNSfMaxnP46m
m+uW3XEeQx+sMulPM55u8RyvW1xhHQVja0s/TjnGuHymrVux3owemrKiy9kzDfgXFq+RKHTSv2RC
CrOytmZKd25jJ0hJMUWZ+pr3jJBqlEbRtuoEQhKFNHHS91QYzyNOFC4/EzCAcda4V7liU5rxo67U
4ePAfouaRF13+A0+DnLAUiqwmoqORYTbagw0wMlqxyMVqu6UvCYYQl+XWmFaV1Csou8imy3aJ9Qr
BLt4V8K12hiFNZ5dghAk41KyVlOMB0k3tAMF6SiUjvJhuXa3c1ng1MUSW90Cxj0gvsG+M8/M9A+6
O+qYAzgHyG4s+W9KMOMm3vXQmzaDS8Oc070CrCBiFtO8yblzn5Q6IhKzXo5EywcDh+g4aflvhjUU
zbm+TzZk/lDF90Hg9G1ocNcjzD0LpY2Q8rr3aMjutR0d7Xk8zyaipj27HttDSNKw5w2xzL+Ywn4N
LpJjCLt+Ci8awva5TwcIvSTKI1iWGF+Ns90OxrltI+VoCbqDyAa4lVa9tLS8M+G/51r0vOA69/ta
MIRosrvqjm9EJxn/iHIhfZBq+1mH/8SUdp+ugyKZuvE6SGMFTxT3XeE2wJHygDyt/g6z8JcFrIIK
thXGdrNFx3ytOkigsDY2mnEr3Ijbp18WKhQJOKabjGyUZ7bmloXiRLRePfFoMRQEk9k02bE2na+w
5HMZswk4/1JuQ9f9sk2kFMT4J9ch/in+gJj8VFys1Q5/tGVzJjeMQxM6v93arEt2jwRYeYdhR3LZ
2lVF8y0oNd6oGqSJ6cUNq50BJcvXY6X26rbZx6067auQy2fn/FJFuuwWJ6JusdnWSxuEVoWKiO7q
rR5kAnUUdsxcSaVX1zdBEjWsrOIjAqvOpsUhX1p7yWa0z0v9o7bVGdpORUhO0T8LfXH2AzGZktM0
sST1qaXyirtlQnVjjPg8pKnmNfQbBONY7gySBrQBLc9mnp3CNXNbRdayy5T4sY4ZeZJrSr0mzu4F
iZugb8rkOa0hRqnWFeFZ3poEaP8iHHXrdPbFYhbDbJhHyh4eWFZmTxKYIF0fOY/4c6VvldneDXv1
OEBoPsd0bhdtvLUdZmBjRInj3ABGKipoobQMbQFm/IxZOjFWFcfEjnbx0JpMIxUc/Gnn0zRrBiqK
zemff6O5z/q3f+qnxAqA4XBzTQ6xGNo9nS9bTWbG0VT0wGxLceeoBsELM0Lc9Bf3jomquGpmKoDd
rAnb8d654H67cmkf/h8sqskPqkf12/9XG+p/cq3+dz7V//QLLv+N0/X/QyMrhtL/k5GVkVuXff1H
F+s/f8O/uVh18Q9NcPZx8IqqqumY7v92sWr8F113mSGYwmR11qx/d7Ga4h+OgdrnOoaDu/k/uliF
+w/Ytir2VxtNx8Aq8H/jYkURNv7lf9QVO1VVrh5dWxWO0B3NNlVTOIS5HL6++ueLMV7U/eu/aP/T
1hQRWY4LqT/sr8rUnzLue6mjksq7y5q9VCiGp1NKBH90F+rdEaVqo2WxTwPInlEC57o/rLFbw4Dt
RBuEYnJ5RIwMrelgDWIn848UeNH0lCdB4kCWB65v6BUF6aqXFYeSQpJ5+bS1L6E8rMNL2la8mboU
QSX9kCdeOoAn6L/qeNikYE61Wf8q3jVKmWdaSLIOs7v4adi311YUCdtNzq/x0tFoA/dFBh3/BwO6
9lqww9KbFp8T4P3BYHhf3+rmrRzS22cRPWPEZuB60d07HAKjPxk0CdkEKxPN9mrnCfgj9gILaVXv
9iDwuGmQt9XJBgKXqp/M6mC70ZZBlW1iz1E+y/xCnSxfRI2olm7JTm0q+73mD9WHq7TgVpFe3Cb1
V0U3r0h3ISQL6uYqszsy29GJIoeuymGcbTcmf7lvnKPROl6TB536kdmnlDOz1t7qxfVoy2Fph2Mh
jlL7JSbXs4PU9fRXwnMEiXIbMpO0/iVuAXwNAAe680BmbKGjiQwkeAm/JGibCnh6obqZhGfij5Ao
63g2+43ge0ybbF8QAGsZh+ofQHk922B1otECSCjCedKddIC8OqXy4i0pflwDEqY8mkzMAK6hYWIH
UMZrowQrNREwIJZkgkQuZpCJBpOQ0QZaoI54DN/DB5EAwiHxFuSEECiarj8VGChqB0IB5Raqwdeq
kvVCYCcnnZPvrIg0ysNs3EdmwlbuBG0YgX6GojYzLxyWo0G6Qg0vjnWf7ZAk+UKdp7y4wAesbEUF
0vkY3lyOwRQYbTroJTEtx+iiClanAAcTisCzi7mQWKMwH2U8EMe7ukbtxezTasyParhO7Zkp2+PC
iT2uexASVKs115pxlClIyhEFBqbCtGAJ6rb6Q6EnJ8DZOdviNQXBjA872rVtoPR7w/nk1lI4yVGW
E44jEqm8ImPKrVW6Ny3tofmXWGidfZdS556/OBTLNtnopdPkM972hin0wrH1KpceW04iZVluYA5t
4pQ2JloU2yYKFO60dfxocOPT4sUfcFOqhCPUOUPl+rKNvTVsibWF8tJjJMGY3lBqVmN5GCaqVml7
qV4Xy/aJLa0a8YcTUQZBMpBQJQ8v72s1bCYXen+i7YF/tMuvob80+RqUeyS0huaQcZLR9oU0T05b
7GHOWpqySTo6CWOj2y1t4zmLX7qHxHBOXd3AXxuZUfwxOoqISlyPyRtwsK2Y8r0dZ/vKbt8UokqF
VDcS22NNLGS6JuUXebuz2jwP3d4hdZeA519TKpxZP1NY2PVPvHzbKu3GIQJyyKPn4nN6Qk6+SWJS
swASzyNV8/MGkBgmKf0ws9dM4jQm8y5TbaLSd44Fm6FsdxCWiGHpB7yXeHmE7DzlOmsXjkIOH0F7
zCuCcsWvZCWyVZ6l9qhOGYc+fWfUZpDV351teLHMdw71epOQvkltMXhHjBtHPe63qv6Uolm5tH/S
ETwtmr9gq6Ok6shZFZG82TM7BPZr79RVtVo1tRQdQQF+EsEuSEb8iUl3QB3/TgsI+eR5wD6e245D
/NTHXzDcLEAdPpMisu45Rpvepr6Jrklelz4bdvoiQtw1Gqkro443Yyi0TdfGG8PNGDHX3XHR7Ivp
jsWDMK3ncarrvRYaDGuqmZx4FuA/TDwhHe74yx8AsYhnM/Eq11TaS3VUFODp6OzvFJj94INkvkEe
ieGKfdTN5JV0Bv7cSPlxY+tkU9F3nOAsdlb4UpgZwXq7Lbf48E20G8LJsghmhWoeigugPjNnB6lf
6ulOl8zp89qhR6AzZh8d3oMF2exUZ/irdUBLyBmOHk7XKaB3I/EtN7lnbF1NInk/MAGHnbTeK8YN
LldiVKP4w240Sp5xmfJ9Jr8RXs8DSzu1WAOzdq80m0fsgUrM6ClyKWFFtR8CwrpJDhdmIJFFcGsz
1SYdCcsgMUYDrBdPeq7Q+kcYvKiOcTlBjeckakJN4sae/HZQ8VxR+3jm13lEpQaNlf7taKfjJwjV
9wAGYdgoNMh5zUwUuO/3nfnWhx+TZnA2B480jPmjoL18U4ksPLhT+2f27VaJuZ+kjwCL0cu4bAS9
HIM4VSHxNs0Pw4GncRbfsYjEk2uyg5OmBy/WJok3glw5DrX6d9LY9QDHUdY0P4Rqsuv7zvapldlj
2zNzkrNDY/+yuDVQOFuHVNzC+haPtxzMP0NownIai30CB0HP++GqhbbcG90lV/N5nwA4YPUmeFbN
IdonPsd2wu85lRgObS68cvzWZ6Ad9QJCiakUVjP0s5784djiTeHJoIhHhrzRffHahTr3wkzbmo1z
i9t3Mhq8AdBigJ2Vh0llTQZiOR9mVhJzFLwcIn5rcI0VehUzpydIAhXCeVEkgbso4v1w2zGwNQMP
tjqcIEV1u9HRXyPbjnEV2OEhhNwyz/1PU0TDkdQKRXWdvSm0Mj1CgyN+m3pa1r6aVZVf4kZ7G03M
/muaXR80oL5d2xxGnws2zvMoJqpIqdwWNonYO1P+wGb4EIoovoZLaj6k2kPbowaj3jobdyq+zAaS
huNUf0yMgP5Ipw1Tb7YKg5GaSUykjKuzYUiipqt3qs+M8aoW4o6WYx4g8LCDkPz2E4TujmcK8o51
FzEyWNqqMAUbQCVQerh1dJhN8R4C+zDJusfmkb4mAYMCPVbU42EKuygYJvZjfhk9l22CKE5+0LKz
YtOfndZ22PIsqhMYM9dO2j+0/GJ2VAdXW280Pt8dZ0ByNXx3KR7mP8hzdzEyphVp0eNNRSpWqF7o
XBSOtJIXWTWBqpOBTObnLHW/2oEgrpAYmoxHKoG3Rp9WO/x6qU6w8OiEEt8XemA1ASzktKZXnIVO
Zn5I23NJRhB1daLYQGcay+wFEsoWmFCz1o5EuxxbNN1igbbSUP1RO1nDtUMaNbDgFqyY5mhvo6q5
ivyYx5+x9sMA2ND+Gu7VJTTAoQHGjRd3d6e4Q1HBk2xeW3q5UvtaREEEjkBV9kr2a6UPWV8/FLLg
PYlRQHG4gCC1HqV2JOmzrWtizgSPonInsdhgAhhLcuZ4XXtNfM2g3qYItzsqmG7A4Cgxcqogq1xc
8MknI5EvxWg3ZsHDm8GtoA1PobsQ1kI4MgXW3trkg9zpruDTg/RBNWWHjc/m8+UCf8qaG0doe2zf
Ks6uvbsgl33WzeSHpIe17oi9on3saiIY8Fcann61OGI48Af50cn2FqfXCZ5oFx5geO0456AkLGjd
CoEbdyM5UkmB7h8/DoO6s8S07UgN2IxHqo6ywlvF+HpkWCQU9STUE2hL8iU4IAgRPnIh8tFwGMfi
I3P9rvlwGdSomuGlJqZ3c78o7lFtMUdITJsK1bfauSuUA53zOmefak/ec1bNdwn3cOI4UYCzBUGy
uNpJlseAs/bkHMid0TVZYebnVO0u2za8xIwSi+Ua4oWS5uJHdqDH3zTt8Lwum7aA1jFupgnaCA+V
TFHunlRAbwMDihCJtbV+4gzu8+RPfFYE3rnBXBx3hvHyJ8Pn0yFuKNTaxcPfAZLJvHBJanN/Yhez
7HFroSWR1m9PEe7xdjeFj2ptUuhHae2FkRDWAQyZzj6z3rp9q7UcbZ6W+DaASxgGHDcmRVMmq9xr
aClexInfxVFArzzJl/WF0VZSI01eobck14b5P0iOh9W/PIttUtj4epxDR08EyxMgTju6xrCMZE0r
DBPljZbSfodxg315mwoUMBT6KrS8qaZitQqaOX5MRoZxEV8FbkcN7BmyyIajS6IxO44ZYz1E5iMd
YLVgt1MeVfJv4lGOgH9tNYjdYzNqZzf50MFVqUm7Uw1m1CiaFpkXuBJSRS/OEA7HP9aa2luNHk8O
Y0LSyLg/PrFpMxln4miPBL86Tr0ZswAEJwGNDWpRpNY3mc13q36QYjoaULX12D6UXe2nRhmotDsp
1KPVQvd65wLD5c1Rqr0xnQwgw3G6w9TMueud3WszzIuXWo8ZdakzIC0nEIBEldQ65ioZPf3Cy5jS
BJMxkWmAABQUeCTF+1w+aNoScN+p7KdkmLb002ygFFto681onurwa0jhmVo3aV2NFuecrkY7zX5p
Ika+stkl3L4aHXNPwlPrwCPK381WvgjB3mDTwjlfdW3czrOyASx/LXFe1Fwv0KCQn3aDeokaLoQj
59xlj5dkGzqHRMpn3SbgDyMqXmGCOQSngzGkMBrXS4MLCl8EQ48/sHzGQb3NiYbl+ISWkgIdO/Gp
z7n3injGfLNPlu+pMR90bvDTzoX0My/arpxONl+qob2GrBIi7lnVOh4iu/c165AhSUy1QnkC0aBh
G8nb3APnUX6WbvSBJfBWd+E25gY7ug0z9mELrvAQJoCs6n2a2rvWAvxj5vE1IhhZOvQ0CHZbfIVx
dS2Lj9Fx9lZUM1TDJxPp12JMv6uEpV2LbH+O7HNTAkAODBYvLb1GOg6h5WDHw97uzijVwAgtbhMv
9TQHyNrBbGI1Clqr3btiOdq2closfLUFlEPu8FQDcYWs7iwLO8wK9xJzO+C8bdEVdHLlr2ocBcJq
n2o2ZlrLzlT4bKPsdUZRYOCOZZwJP4UIN9N+Nrveq1FT54SB7Dxn725K6Clur0O2s+FGd1a9DyFa
ujG7bqU/2So+2HqvggwjigA1zhafhcOPXlzbWKFaRTtrkdiVtMhyZ5wvEmhTNOGVE+6+cVOflCrZ
vBe6dHlYe06TaEJRZG+swvgz6UzhBz7i7lXHHmNGzSkOlT+zg+3QxcNW0plgL08OV8iiqMAif6Tq
U8R80qz+TNZzt7y3qUEcMOP8+2KFv3kCAVwIVntMJlXn1ancGU1SokZXa1TjpM2/mHF2eoRowS2B
zrOfOhW+M1dB3bcMyOJ2Z9kcZHNfd6aegeTg63N7ifFdSI0hKFa9zpzeZnRVZjdj1F2BVYJga1Ek
5LszgxYz9+7Io+fi2KKPSpZX3Yx8VdoBGfKtIW5JcVDB6pFBwvPwoHBh6jlzSCP3cbDnpbp9Jfn9
lOnlTis/CIJ4jHcfzKTm7Pt3ct/mnBGAanhS/PYoR2V9rYxxV4QpBsrAwkGC/7sX+pHaeX5UMfnz
M3LKtlEv4bzPcMPK3PETChpLED5tfFaE+YFx/yGMRurtIjxd7GRUoyXGTW2iFGfXw2JicWPrhCYI
msezcy6mEX6gcgjM8qL+thyxE33wQfDsoiI/oJk11YuTD0fKoyhs3Wlme4DC6qtZy1C89Az4Da7e
HO1w9KQ9EeLGoukIz+0eFOfJYgEUHrwB8B/vVXIgbHzMKndfxbSdVYL+KMzNIaa41TscP4Xzo0Gt
KT4RqDRXUs2nqtTvNNvq5qOxVPdaOfXpkSnZlreCV+6WhNjroXvJ9tuNh2fB+MZAoO9rXB7u7xCT
GAHUF8/fsjJ5IsJtWFAlDskwAXyt6Po9aV7YR9v0LXS/B/s77h9s9xmEv7/Ms1dg+yswMRbFHnnN
araa8g6x7i1BtWkXsmyUyxvNdIgMcs9LvpWYJEpj22jHERtCmjCwvGMujGAhaTum+xCEPDc8C5Jk
5E/Wi2YPsAR5dJ3kymM73yF/FCRayq2zWmH4HjUbHF9CSjCGzmY+aFzu7GE8iLbkxsONVMK3L0zf
qvSjAYKL+5WGw2Q15/gGJh3Q7q8SsSoJH4tB3zwtxEPzhJxQ/dznziWtwahgAh+jO0UWTgzqOH13
E+FPix50w7irjS6wk+HC27Ax5j+Ry5FNaHsqk1Bc+It1UHdwXZcBOXSWMBaWKNzRQ8vJa7d0lIML
BGXOhFazkdkT5sGdzlEFN8wPhpetiUupqoGMmdluUd+0MMGpMf808W+eKb5uHLlW4rw6pS2X207u
cjhZozxNBEJJCXRQLdUVxkTWZVp77ZnQutVmkiFEXR0T5OMEH5NOrw3uB7YIQST9wybuFbtoACyr
MwpjT6NvM1+zqD3MpsN3QogOTQL009NtyeMgKTsfgxgyGXegGRyUSf+cHEAto3Nm1xR07JQQgRww
4/K6VXEFQae9WR2/hStpUYQPEd06P7QCh5tCtU8KffXMy5BBuJurG5vlKHMYslHnBkuYekDoniph
yRg7sOwCOpR3w0oGBkHjJgyjNQ9ut0cOIMDZcexyoIJgLuXeqjnjgOYMAXJXFpQh4i5BBD+m1EvP
Ga7jHB677EGQ9pfulu5s6aLmNcgqoseuLEhhIeqIy5wxdc/kIeUb7kacaXggqvYg4d+O80NND30c
o0I6fzD2buYBZY7GSUxGe1HM+3Y9RdW/+fTWxcshjYetIrExoPCmNL0rREicYVur7Zp1ZQyq+20/
cFz8WHiW2/kna13fqruD1L+AJvNuLChTBTaKgw55mL1axRUCVFjx+uaNaRs+K45Q3abmxzDVl3EB
maNSzjRiUy5paegvU3pN5i87kV5TUTGE6OvCXYT+teEgzytUcPrOuLWTeCEumh808wKGHyfhcewp
NMXWa7+bU7ZZh8BVhDcVel2gMMsYE7h6U+OPwIyG1xR7YSJ5+vtzwRGjqU61ddFJ7LoVW7BzVeeG
lfPocJKu+/BQi9eyu4Ym/D1g+335XFOqI10v52tTE/j1SExRy3xE0opE8hMCo+kT0Yu4Og05jrvX
ZSQ3jlF8XospBl6Cbvgw3KcIA40RpT5XGQ4z+9wC3QtjVLfPaRJkKqgnoIFZsNDEPVFsMPyzxJXR
vKsExWUmZWnYuEutuzSpyWyYrefsNqdG+dTayoPQhUe4tziJpz9tQYd7Gv0x+r+5+9xxjRqKWz3O
+1z7ipv70n6P7gCjmIMQvjyBrEbm8aBO7xae8L7HXpmcmvioRhYpjSrIcDwTRcEVqBDFwgAEKlQH
CmzW2461p6cV0HLuPeFrNjqCbDBvZVkAWTdpCPdi82JAwofkDjv9L5lrMKazN2tfdhsYghVYoaV9
JCfbbBtdko0Jca/KHVkyn0rdz4qz6Cr3KoK+dm2zLHeTdWtwciY8PyXLuNE7noI3O1LnPf0+FwuX
Ex/+RlsjZzb9DpS0SMZmWK9jzl0Ea/choSQ57twYrGd1sWYEHN8qsp2u1YwpVjfDNmEG5EwrxWhT
Q9laqwyL9I+Zzr7rlHBmLjVJY04ylNBupxXEnXziB/Ly4WQ49Q5hiMQMc7HHzhj3oYo3s3dXSYU9
o3mT5npzx+KlTadO1oAZQSW6TG+I3Drzi02/a4jvcsXK2lF6QGCkP4LG+qOJ7cx1lE2sfQAd4Jx2
JxfoaJG3FMlrz7Nkh+E2L59q7bGsn8X0LZsq6JwazYTBuDIyybO8NjqRIPOU/rem0KQZKZgxmjOz
z02hP4W0PcGy860Ik2nnEp17X+QbvkXTPmjv4fBjr+icybdM6LnRC62R9/x9aYkIw9ZTKcQTEqBC
yuOsPtY17sCmR+5djqN4s3ro0tmwXQbnFi1fY8HLVdEk23ZniYKZYZ1ptZ4OF0aRKj9xaWzq4nkh
kKTRA7Fx5vZjUpdXwvgHy2JPp2VnLLvDSpaOXBdh+2Ophm3Yssix1da6cnBG06+m74Xrokhf5/Hq
6tSNWnS5FcdGo5s1xzjWvBkpUygr/xgR5uzY9VRDnp2IjjHZ3XNTO3FKPzoNxsfaUnd6D1khh4ST
0k5k7wBTBb15Jp7oOiC5OPPDZmFzeWu5EgxYT7OmZ9/Cuqi0bNqRP9mA7F0F6wScXuU4p9IvJ3fL
rXJbFumLYBJXEUwebAxJ00gWlLL48jHNnh0cbp2LVDeCZgyx+CcJhQQhhx2HjD2xDxVmC+AcYqJ4
/OlttN7FFHOApNnFdi60wKz57YVyvalCvuTyp7bhLo4wPzvPFm6v1PnIm7chtV7mdvoZimXjPpSa
8AyYpZ11MirdR2DdSgnZjqCojUxNZa3+Yie1n/Uv7gmm5XWIsbQ3jzpsstk6rQTaWGW8Hd4r/Zpo
MfZj4yVcSpx5JAJkzIEOMVj+ZnZ37bJyHy/xPpXyjerQjdlZT2Nb7GzmYGuIdqZgfPXX182fjjrs
1ulOLXefpU1PvUWcPDnbZXqKBePkdfm/puwnjQkjbSAMOZ97GQamSdYkjT0dNr9oeLvkHnEz4HMA
hSKNlsuIPArU/Ej7YCM8yB9WAqu7RcNZXfYglyb3ORH3eKex4WryDzuxEl+z5NUmqklEfGne0vzJ
ScFuF17/iCfl1Fib8UaSOYoDPPXdiyaCTF50CryVfTpvOjfzGnzCDvqH9dXkZDgKanwVTnax2HU6
dXI9qX9pcieyEmiiaOFlsVdqk/39b6EJukybg1bhEB/St5SmrIqzE5M7JF37aXQeewSOwrovxXBS
RpxXZDhZ3/slvZSrj6CebwkGgqYDO0qE0WyqXc9MRlCKbGuUMik6+uPDolv+Oviolmw3UeqbMolv
JOWRHDaYGx5VBg4NO6xucoyaiO0795IHA1iqLqJjIhjqssGX7bTPG1ptp+7QTXlghICkfy2a+Mjg
sjPWOLLi94IY2tLRONwwFNVYBoB5htY5AdQZo8mN4P6KaUDUo9lJ+Yrsu+KWsAyeRH8WeDAzRtwd
EZLG0lFz35wO5SAHpbHsLEO/2YMCsH/em/a3rh0G1Pq+1LZd+FclOWxnfpHabwauqkj7VKtk0w1f
+igvrAWCYXK9cHPLHvr0WnIR0FmjbB68JazIj2lYn2vu7Fxj6/Gzzr4seClxPuw1OuwlrI6IILT9
TXUnl2CahqIPKQAiOqsfQ+dTeaJwCGa512EP8CUQeGrtPHXm3dVPyacdVtek4sCiemneP1TFd2V+
lCPQrCL+qzRslkX46MLyTcZvUzm6Ay0F+mtsq5e+omOPZ1vR/45kmBftjdM39hJigEryh8Sq78jm
AGgA7QtJc2L6TSCxE/2WYOKxV/YqGzrzVC+NrdcSZHHxWxJBasNrgRyWGfM11WhCYpckZ+KPFM5h
F+NufqusmYIN8O5d0E6xpxVYaHPFV3PyYOLHqbsHZ3T3Vhg/VyahX+EGrmEf1OHsyJc5jZAO0FI4
243um1X8miU/g6OT0OSJBtzlYMNpPmd3BVG+4tRdHrzWwN3BWRu3ii9i5RknBisASyQfC9e5EZqM
NVyqgUutrW2H3DqM+QOB9ZVBnRKaxU04TIEtRsIh8jCA1e9gpOXjo+yVH713ffIox0VdUDPhmdX5
canBCKuofQxayVn5EdVLvb1TyvxZtulfO14QLrAVzDR7LH9zuY+bj9SeuFfLq9oZm67+q7dYZbkb
EK1ETJiuCm3KlvNqOisQ3Itgs9WYLsqmuRhu+DbrT4oNJEmrTvzGU53ljGT4Lt6G5Xm9MDCS/+gt
fnYU09u6S3uEIxG9MOQBWqp+OUYdCr1+KYhZYEENbwPIzE0o6sB0/2hL77lDsm/7DifSsZuMw1h3
L1mJWoX5IB3e8kzdZ5Xy1yYX4TnundiGN+AxdzRxTUKgDeOh4rghQpzBiAQbbNXA5qSvzsUZ4f2k
mcoN8EYAtTmIKArHVLwhq8IdU9u3xOS78aGyh2CMr8YfDJbEv/Mvm5EHPxarelBbTuC6dqfu7oQj
4NwM7e9EqWiE8WKxSE+JgF60XW2O+8ih8M1C7Uk2UVxfYnmC1LWNlGhTayRAJuaSJtQXA+ZDlNFk
LzYacbewco4u/bM0J+AfIVCXwODUOqaxxaJ4FauU1vZ3Oih/yNtv6f1pgzHj80lvS8sGk5coec2T
zbY2G0jy43cIbcZiVDEiEDJbuLnZkHhzGYKw3LgYP4ZiuOEX8Vud2BJHCcPot4ppeToitaJr7/0y
HlM2LU1Znm36saoMt46ifjEQwOINk73VghrvENNJj4DcOObA5+vHXmvPNqWzUtWCgbipkX04Y4eI
b0VbakglfzYl4nN1qEmHo336/4ur81iOHMmy6BfBzCEd2IaWjAhqcgOjhNZwqK+fA1bP1Mxs2CQr
s5MM4f7EvecC71w7abG2E+fWKbAexoCPC33OtdK6BZ4+RGFD95CE3lvtBtS9JFP3ODyA5ebos1S/
joLvUFGd8OIvdNJOaB0r65ixV8y12U/Qvg8YnP3mqabYjGJzHywqjgC102y2zP7aYTs3jT/D9K00
bU/FtBpTsB6EkMDlQ7bf5T9WOM+920NuNPuGkkwLj5Qlfd085/M7L6Sog0Y9yV8X+RL5Ltt6nFYF
yqM8IYWDDL8CcVAq5XLqjGdEfrNxZzXkGEsyT171Djr8SA267WlNQBW+t0mxC+OZI8yqNd6WTb8D
Wc1W781tuZtqhtFBoO26XFuqYjMwsyA/+sKiBJgzqj10TBWG4lvbhudkhCLD425Z7H1prmE4dUgt
fEciQMrWJRZIX6922ryEC7RnDs1VkVwdDOrV2G+S+s62piNkRibG/pEH5E73eXGPqwSfVhqpC1SY
BgqS38ujEQVr2wh2OrDdpiHvjxE985BFEKF4w0yIAYUin4icwjmURn7xicypP11ekBhF4PBiAeYW
Zof3mhfPWk+Uejtf7owVov5GjsK6R7/lSfcew+HKT5g00xnmTr0qblUdsA8F3FRPe83WeNzLB3jX
ywZC9eS/gRmLJgpRxPSRWMmel9QULXMDj2j2LCl+6w7nAGHV0l6kqnss2/xQ2/6XYfEuLoZyF1nd
vZaYb0ZDqWTmzrZhBpMJQYxVe8B6tK2UdjeMVEUEhnS430WEpJhaaQHFat0QtWRha+kMunDmF5Wx
keXEWKPq7yJ3XJiDSSIIwxwXQyBdZLzJW5dKPGGG4H/PwJ+MpixNgicNfF8lJ9Qv5epaefm2DE0M
dtMhnr4TBGxDg0+0MF/9eN+x3xqtF0v7KRmkDCgYvfzV1SF6xWy6q+/R3JoExejhpeX+9MdmVaJK
rw3C7kARlybz/OhGLvxOYhiXQHMwxhT+vgpmXhQdODq6NgMLgxsijPdWkq1qtHFW8GDa7xPgNcgl
leJ/IZ3VzWfpPRixtoPeuPTzkM3+3STug/LeGD76nKGQtY49+g6LqAIeWSAFu85sbmpyf2TGIIWb
gVIWGOciyT+KEKB1Zz+EGeZ2zV5QPp6LSFv3eCdHd2Ie1i5NaFZj13xGon/TM32hQ/uxtIIFjLPT
WJToVILS22raGYQb7QBCEQ6zcmpvg6J2cTj1pWUz6dFPPZRpD64HUj7vp5fhW81ovbATDhNTnWsO
PzV29AkDTnyOheazyAJKqRxmznSfmAAkFpptPwgtI6KZzJppaNGodP4rBg4sb+QA3SEO5dWAPbJM
x6uaqoeqCM/2YC6bEectqcWznNGF5kVMWye+Oua1dXmYpvSjGSC0lz4gsAQf4yBqbpqNRaVW6Nmp
S0Dsa5NtvTDcvTq2io4J+JTthI+ldwbx3HvWd5CIUxuGb6Q/FS9uMKyLST7nHjbjUrMrgoxCprdt
zfbaGbegFJiN5g2ckn4Z3NsayLaFQeHLm5gaYVHUWvkgejajJAyYsl/myEE7s7XfVW8JArSy7qzz
ZGdTQ+yNgxsiYVfMVCF9y90UPld89ToVgY7BZcPGZzGVMztkYno3sJbaItRIU04DP2lXg29KWqz2
21WaT9Hoevd+hDTJ8xCxxqBLqsz6LBIRQnGELOAqvSGGXP5yDc90oADlRkjngwVK4pxrxhxg9DTV
wTZJy5eQ92/SMAfENrrGIw7YDy4B5eQUJmuhTwdoSdpJDxn/Wd+ecdd6IwvrV+C0QzEcqXzWs/zC
SMo9iRZrOOLLit1pNlfoaHj4P0QJSf51fHG5L6FGGHImXwiSOeJ1YRhoz+J947+0w7BxQoLcqWdL
Z58LXjFM/tjks403j3owPvjAYY9Z0KePlosoZcbQZjOfN3ueabJWDRmzGtpyZWEG2rbyq8Pys3AG
q39JnSZfs9haMILwVvAokLWE194o6Q3VvhvmE6FoD5FKd4nXmtuui3MWmgNsgjBOEA6z7C16llwF
IVhd3KilDwtwOWA2Wgbw7FBNMH5Eg2pSXrJTd9J6E5gPFZLkinRPgdpAH1A+GqiS9Gso4vqgV8Mn
7tJ612Ma3RJrMywRrGmPukBhrucL0HmSPUYiaPaIbLedS6OjXSjD/HGY4TLBXcTq1gzCVdt9Tczc
MhKl5ns/zpkEcf95zNf8aVwTsMVq7zwXVgwL4QUePJwrDkQQIuLWRh8RWTR36PM8keubrCMJTiEA
TsEwlu041ozflD60zlH0WU9mAC2s5Wa2UPXdN8y6vOCzQufg8mzFpCYSD6ZY86QF+giMJ9YqwW5W
0AOZrHph5ZTEy42EfXcBRErE7EWSIqEedk0EkPM9y9tNUai9b391aLI1G12O96THKOzJ6oAM2Fge
Ybdc/CVzdkK8B/r5bdxvGH0uhwrPzbTRCW3ro3KV4uOa2PNpDMxd6zW3P2KL3VN7xwVbl49Z+QIW
HU1ts591rGSqFb7F+g4c7LDwNHY9Lhl4MMRs1C5RRyNJvl21Mw1+HdGcInni3C5Z2mVmvErEe4+J
qtNfCoa2ZoKFs0S+AkhW1GxsXruc0S6XY+MwNZholwYudOBsMDQWDdvzKD8a5e8cb05xEI2c7uQm
0jbXzkVyXZjwXPHi5HgI59Eznr4SGc4YJUu775fpAxOnkR64PYkIWuTK9i8Os3qRwLAl/H3Aqk+n
L208h/clzjpiSxfhuMHJyKgB7hOOex9Ta7z3NH9NEb/03HKbNd5S43a0GD2H34xFl1l7Qu/AgV8D
9zom0XcYFwzpgJ9hBUjeMwibdnHxq7t5gaSx4EB+XFUfRYbxgO1FxspNpGtTNUtdg7FAgWZH1Ybw
uiUofZ/JKT5oTb56jHBV9Fry0Aw2f4ZnpUD8TByX6qIVcH4cCkS3j1QRLxNDaVu/K5v4OCeHwm9E
ts0EsXyNm32VJUTMHmKMHgyhYKoG3Y/hX8urz96247LrjfMgqCNZIeHu1LBUQHbAKdDSo5fTvdai
3SYLEKea9B8NxCKS8z5P0Mmlj1ncHRJa9LB8GPu1VX9NFTJ641qF31V0AMs964yS/jx6P37HbDXA
Um7lbJPWLjes2cNMm6CAoLIdAYdsR6Iwsh+vqecd8D7lTVzTmWt2u3G8XyfldJkYcg5EMzo/IqQx
7OGj8VvQwlc54MRmoVtPYtj6XGckVx/8eB36xyh+ytuBfPUK490mKn9Rgi6gF1FmFxbCGrgSKAQd
vNXpsMw4uvVDwcgt9LeTjUKZMKuBo0SJm1atpYaaBq44LUvjbkeEafWrHjjHPv0KqGYVMeF+8Tz0
R+Fs3HEromY9v3QAXyxiWiBRiZVTfgw4QeoNeZCM4w5gppZBoC/Q90HgzIzXOvnlol0YdrcJOC1h
1dGe8GqIm0VWUdrpYNn3ZvI4OT9NtwvSd/iEVHjEH68KjwSRLyezVpr/ZJYISWwICTvZ4fGXkBNI
vpjxRuXVLe7lKIhcauhK6qr7GnvC6gpDd/b6aKd76Ub6qmBXW8mcZotOaGMDRsYaExPWNKvntLa4
JSz6GLL8mMJ6cyYNCfMYKdYStv/g2ZeeJglXH3Ewkbcqe2btRhXgH67G79DO3Oemo5Pyg+q1JjkS
B0PBQkAJRjVszQuXCbLMtsPg3rHatp9U+w4xWK4xDULuGxhNudoNk2Bwb6VfHmFVLNA4qjTC31am
Y0gqx+43K8cXJ+X2RB7GM3grCGUzIweaUe1uQ+VsnKB501msfsIWKxYZnYLFOovGsmTmpjjw4c/p
69Dog00mlqpHNXMJ9OoyqiccpyuLH8SUUL78mx7xZphxKvw7rCsY3BpspF0sUeJzSMQuz+/z5KQ8
KNiSBZP768ZbKa5jkTyOmIicfDrUxu9MPmRLtJ3631bu6v6x0k5u+m1p8S3i4UUTLSnmnxMCAWIH
45NaK5NBHFKa3ulWUoGYsu5x/JOlw+EGWY2o7Xx4Jn/gjsghDd+O1v0tFufL0Ux75siklgMPqC1+
mzA7JAPyE3Tc/RUWYb4yaGTbSLylxKHMGbmgAOiZJx8smF2RbEy2FaAr9G94hx0s8Knm6t+MW7eW
TXBh1y1jokKv0Nz3oUbJk0li9mInC+FwQMhMyZ3acvO/QJVr0qq/2MqMySnmyQkaZxcnmrelUg7w
LZ2iPLmLOs47dERcfjrRL1PiPKQtpZes7FWhwVgxypLQ0Io3SJvRrxiVjX6hjzHXCHlNtfjks+Ys
Rw5n3gvwQJk1boD7QdVthg2WumeXOJazoWrysggGhx2bnlxTMbpgNX7vW3cssO6jlARsPYCIa86K
rSlDU1r05DFrrUMiEbPyrOqhE0YOusKDnhvDqu9B6syy42YYy3M6IT9HHr0Lq+TTMxAoUBDrW2q6
Pa7siWdqpQrtkQDr0E0uNT7+pU1Xto61lg1T9k58eECT+TnaYmD8mgBms6dtk1Sss5P0hxHOrMdB
lsnbloUKPxCPBiafOcnB7nkNXfnlIqo9d2DgH22AIaeInRDPOAoBH5DEQ8bac1HxcNJ04/I1MUT7
IZwJrMUMEuAzetDMoiqEklgDG54actXx0DLk6BxGToyTZ+eX1pZzd0KlGIih2dBRN2uZhCgwwvQB
I8YOvQR1BMLPqUKaUGRc/QS7vOVtvMcZeAgsbr4g7K5wMnB1A7/te4iBQeztVJ6howdNETHZyCUa
6SlgM83dp0fIHYaqoHLzo+Pf11YlLMYRycM4JGwH5w8JCBq69fnTv2/+fUhtOR5iA4okgjY+/ftm
W2msUszuHwwgzUdvL72ZCEgCIzS3QMfC6BTxHCcfUMkU7DQbkeMfnj8M0p/++fD3vX+//Puv/+97
f/+1bfv//dfKHLSASzIwkdXcwzz8h7HzEbPopLCtNI25hjTbK5msuBUiCj6y4kywY5WI//OpyCTa
bk/ULQE4/pIEuPKI8rA4/vMfdI5XgVvBTceDVvZ442yhxsM/H7qYhKu+QxtsYNOpR0ce/j4r/+ez
f76M7HJvosjT4i47hsl/fzBNKB+GG2j0llZytJFcMZi1j2zUAO/BTYSAfTQ0DXvh/MGO2fWZ84f/
9z2/0tK9lnXM0mPJVdvK499n9PGMoRLwbw7zDIu+ZjG2OZF1lAjFto7VW++b8DqgJ7YnlbpQ5go/
3xRGGe8YgF5DZVtHd0iimvI1gtib9BZkdPP/fB1C1TiGL//+gb+/9fdHVc67xNedfD2JQTsxw/3P
BzWV9fFHSRZNvoiPfx96z6QT+vdrk8eA/ahicGDhX9gOvvhojdoAHZxjq3ElrJo2tR+mzn0p2xY9
A32JYd20PNPv/JD5hxbXhBLI9aTHzc0y2+jA2vbdwBeESgyFOsIWd9tDLyayeEjPpJqnZ2V4h6nV
USjj0Vn3xDfTDMXhCUo1LCLDBokkmgUGCwatTDCBk/EBg2fDFEhD+qCIIh6izOVTjQNU5V67JgZK
1iYIg+YzSYIWdTRiGbQSjV9o6zIIngLfqljCJd1RsuBiYEUdn7v92a9rbR0yYVwA+NkWAAePtUIY
AyuFRFZH7DI57bO8R1bQDDDkJTWah9C0dEacyAnjOD1sNkVubm1nQjAmqno9BGQ9xEwqY98iF7d/
dEJXew7Qe+cdXYUx2eHWMOjY0JoDifYihL6xtu3YL6/NydvoMDoL+Dp7K4coFJr0Vq1mXAJiDRic
C5L9Qji8Bl3vYkpYLrhjCxRDzLuM6J4MOWeOW0lPRVBRjWXNtThPstUo2vsQAA9T+khH0+jCMqqr
urmE6eLvnyZlDPODL+wjCKViS7ThI4xvez/6bKbstnt0NOwsSFP+/uBYMUbXaTb3uYHaxSxawmJT
Zq2dx0RnxJTk0s+suyqC5QR0ejNYPmKX2iPRh1nTrUe4RTWfvdUihi+msmoTZpSgsak5O0i2QEY1
ilMJVGWL/2e6erINcNl2jOjb6U14U38jMy0lsuwuMZpxZ6BNC6f4F3Y1smpdT65FKc7dVJovPBfG
ushAzYUTq0lLB/tGSauAjrRIxtLkMSmGBinnrDX1g99cjPbRQCrsk+zbodWpkgIyjDlqCLCHZyjR
UFLnwDfoHEtZ5vU1aJP7P/IoqVFz9rZkl6DkfWuYJMExOCp5sMPBcG5//CCJ8pbeEB76v9+r4nkq
DZF1L9WgLqohJzEQ7bWb2N/je4f+xmjk+vehyUKIpvyThikmPGcyvDgTBHFjdo0WdKxNzsPU6IHY
ZqVXnwagmhu9he0dWW1wzHQtODIiz7ZErREjvmBiI7kI2/CUlk5wosIW5rlLHFgiTUSA87wuRbIS
bG1PlmeUM7BuAqqIoiy9tQKoxbCzUZumHYACGxlpcq2b44Cy660zj9SauirOvl+h5pUKQQxBTlzV
hEOWSg0nCv5ob8bpuZ1fjcmE9nnqZq62ctEqtpDslo4KPs0ZHRR4Sj9im8SIOhjsZ3Pt3LWEQgDK
YTqkxEnN6ZPKUII1oWI0454drpRjqkeSVFu2pj5iv12DRN3DUHhL0lBAHtHx5c7/X8D9QLZa1rWt
yGsFsFnfDK2V1xzeWUccRK8ssW9HObyS7W6ySZW8XZ7sxkWU2kD3sigAnVjJq3Ts5j6R/kuKEJ3N
FOse/g3hAs+0tVA7RmRFrkPlGkxSJ4DAKiJg2mbNW8V3gwrFsWvum5pUCnRS7l2A8/UoWtkcoaZN
Cyy1/noUortLi6q7g7V8c4jWRZKJKiMbQ//OJFlwbVARrlwd8KOGcmfnGuESi6JzC0zvuYTzx91H
W2d0jvHU9H23tty96Dib0aL3e3Yk96bCaOoJB5hqa+yGvof6WMUp+qLxsUOKf0pthh+wddYhHPWP
0i0fewMTOGEkFXlcWfzo1RhsGJnwtCdP1EoZiYrmtDdEAiuapM99pWVnogbba84KVQaPrhcRnIyA
FktqZoNoQT33d0j5NkNzwo+QMoTGvVM1FiChnhYY2R8UnQSvoZyzCqqMZ1sNsj8CJkv2hF2tfR3l
kF3PPK2xCHVoQry43JBcKZJsqVeD1jokCBL0OPrn9SVx8WhGrw5MHlFg9gOxh9qpsQM4liDsXUR+
VflG6oe4mDayzbx7gJjKeKtl6e9U8lKFo3b+e0F5CeMwUcTDyo7gtFOe7/vOS45cX826KqXzGqGl
n4VT5a7h4LrUuq5tcxcu99Dr6SUJw+DiPABZ1i4BhxXYvX4Oza74cv6eS22xMwysD57PuFh3uD5h
8Mi7dv4Q2ikC2WgS/7yjx846u4Ux7VuFiH4o7v7ecFPPGpNgC3S5XYsRRGtOJXmHGFs80DYshiO6
MqO56H0Gh5UXJ/y3CD+Q6J79ODEuNDDGBUAB1UA+B71UpA6nVgS1p43Ql0bxP581rc0kl0ATk7H/
Ohh8tqU2H0i+Tl4I1dVRigEYdW2yCICarUBCGsuhFbgAO0zqw9C9Dioozn2EmA2MzioxQYLgnonm
DUtyN7RdtQpKd2vGMKB8zphrOwIiCmW8ddzUP4Ky6ETskwky/nghvEadnArfF2SFE6C7iiYQbplM
4PRr0aZCi7xjBXY1WXOiIhS42/0MFXXgswDtsdgPBWYp13OPUA4ZUTrqlYjITubhrzAqFD5kqjx1
mcuFwkR3xAdnt368w68dH1IbsXKT2Ji1uPqJRi33UFnHrbQIXcj6y2BYRHQ3e8S7FDqjfcUSdV+p
adeE/rIHV7cxBF1f2Xr3UxQ8pjAdhm2PVPoQ+e+WnXkPtu4gRarTOblv7UXoNJVZo2nMQv/g+GoZ
jnjQcisSnCrTZapr+F9mwrAMIFba2besKHfkfNP5od3qrV1uQ3bOQ3DzGSuszJx9AYP2kg3tmf5T
ncUsJqlcjDoaNb/T+5ecR1qas1ikO42Da6yimCxoomovVklPLtyoPfTdiIHuMpqEkJqV2GdDwjlc
XxkGAzZp8aEDF3DQ+S1LmV5Ul1NmJF/gZ4JjCRV/maicVVn2DPSCIVy6LumMHTcXaIObeJnUwYcR
p4BUK3QETu4fvc4wdpo7XzvTZwcFXMwYN6FN1UmZ/Qu5H+ay1KezXpF7J+m2WkJMiEhBv+6S/WWK
slzErVXtK8Fq0EJym5DpirfTvs8jx2PFBP43k/IseNesdQDKh7GArM5GiWFDcoKr/6AZwcobph8j
YvTOrAGxV6iIFyDQG7Lay+hAKkGsUC+FaKxjMJpHgfmg4Yy8EXZx11hNcwos/S7Ivfq5TzukGxm/
+liC5JrkgvPOvgQt47wpL5jCoxwjJyddcVuTB8YubOFHwAGciExtqADMGclLsMg2Yc0xq2lh9irb
ewsNsC1jUp88O6zugNtTeqODznXFwMXXEFnWELNS7U000RY02kMaGpeyrkluy5qDhukPJ7YxrYRn
8+P2MXEQU73DXa7tlegPuS4gnxCUdejt6XGAl/gg8TKeqNqelRne/sq/v6LPB6F/0Fzj0zWJF0l6
hwKW7DwWEAMqIXOrZqOBkH66HckzQi2AJt2OCBe3Cq49N2aBlRXnAdkga6p2GQMBM5xObVi3Nssp
/RRt9eyEgAd8SeIwDep66G5+3HRXl4yGyCiLnUoHsOM04ONEF9oJB97LOH6I0IevIoZPJAL4/h0P
annp12QCVPOwGndaCWCo5+dGV6uo4LHYuJZt7prxSx9rst7q7J4HXDHXZ1tleb27bnhiaytGF46N
cGs18lMWFuCu4Ru0IRKs8dCaRrnFuP2mw5UEMlkSqa1s7OjjUcX9W5trwUpUMQKz0diOQ8HjbVgY
Y/v6R4PFsBpjALxug+gxvE1kYi4ilKj4RapulTK0AsPTAclLyPZQjJZjdcUobJAplr2Go/GrW9Jc
pHFprjKD4VYmEN7Hc8JgjjJ/YjenUBe7nLgrr9XRkfPyO0IBMVkxt2b80tBErNuYtGRI0Itvb7zm
TfpVQD5WEj9XrvOkahno7szWiQSOWXSlWa0tkZBvhEG62DQzpzWGiSE8Imeo8qV0kndDAtu34jeP
peq2Vw2SAFWdvUxHmNMWaBAUzX+jPZZJz5IuTl+VrZ7DAhT5yLTWso2HZtLZLzdrpqWiAOcuauNH
z/r0NLPKPYNrEMwyTxQOt4Vdplu7MtVxBJygdNAglr8Ok7Ret5W9sbs4WpuoU1qZ3yaVv4U2S/TO
RlDYByyuXWby+Cg5AKFvLKMkOoxtfG9QltbFbyA1f5vHlQUgD8yAF/yYSfYajYAo3BBzFFP8XQiv
c116UHlGN/i1egNie4IN3tL0n8KBsUjA9ocutae8zxGDg2lejFQysNxPZg3EyeutOygLlAVF8W01
r5bTD0jLq8/Ko3j3R25wMPDvI4kvqd44a0cVqMLQFZUmFXHXCdQZDMGA7y4dwz21rIiLMczXSLzx
Ik/+ZtC7uzwDuVQtikfNoUNXgv1L3rzS8GDVIf0Q4+89iA1/dbPz+KNOK5y+AWEBOQe87/SvQTib
DpX8CYrB3AYpk6YY95mgi4QHot/r0VcSOI+tdLYEDj2Dz0Zf1WQmkwWWhHrFMsXaW7C7V63TaRCC
wyctkawt25gKpviwVYgyv0D2Nrj2ZbYW6b6xsa0BRq9f32LDZlQXV9soajhcXKas3oyOaPKRDQoE
zLrESN+r+eeKrL0ssdu4KeqDITTJwGUw5tjDKnG+6iQjkmle+07Eg7CRHlxgBqmo11ZTPcdUo2to
GNuCcEB/GFZ1QhhBxMkQmSgJAc5EZkl3xwLYLs10Q03FntlhnCtHbHgGHn09wd7Y9BUw2eIhHiQh
asVd505QEUiTmvfGJ6bOGHtHAaxwfCorTPI1TNJl3PMPEkgH74FAJ+nRt6R+/WXNak6yQ/Quw9Qo
3xMTUQ+0ZnuoJHNahhklP1rmR69D1z6OXJ2AXxxA9aJaB0puC44tJ6MvwpEPvIawizy7Jo48F0hi
c5p+EV+VC/HHLXiu45yuLSuD77TmTaJkiXVDnCpcAOA50kNEyjT7ULnz9Xu4NITS+txoDSoqi4FB
mT/0NYoNLV8qXYqdHn4H4fCVMXVaWBHSdrpPmKBIzjnm0LDq1YfXIDkjvug2ZeMhF2ILOTl6BHi9
h3+JtgbmTZT3KamdGbcLtxKonu65BZO3D5ku8TZmOSsyNBywxcL1SIgcmWvukdmXuUwqEmCS9MnK
6x1C1Xch7vu2fCjzHEyCSbCcC9MdXfn8wKBMrMfx0BWcP74PALQKu43yi4ItQX2z4vDNTTyxsLmk
Fk2TH9O6z9ZZ9DHmibM2TeAs9jjcSDDncAJnbGmA1qhHa4CP6Y6qijkw93fdiGrTDjxIlbS2AjKp
EHCWNA93n0we8sjCtpQR6qIg4VvCS/dkqmMFdO7LEvWIGzc/kT8u1OwmxDKGRpFgH8CYNFOm7iCT
u/W8Bfy8xpuRVF9pPDqb2lLQIfwHtix4w4Zzwlx8pRSblKqvzoycbjGWh109P36dhHGjDzSioRcf
hIedVXceQxf6awu8mFbjt8pqeMA6MXt+/pXMrj/Tgg0+YCCeSdsvhtGai3zMQ4gOBvkT6RXpXMtg
EbbdSKBbYjLYK6b4YpaCKLfA3miB88IPObEhjF/TMST/xkNzM1rTGbAf8zJXZ2rIG2A7lfpK1hhY
cf0epcceFDZXX0eoP+MQRajtrOiil+Vc4QHxAWKtYE9FOnhdBTZidCB7mRa1QyHR4RSFYDaCJKGE
n8vSDq1ngvcUisgLOQbDmtUBL+S6knsu9X1amvVRS9hdwT2Y8vRU8nJyTbjWyaBOHoeUgSDOyuWr
7qsjR/NRBd7v6LCQA4mIyg161GhYD0zaAB2GJjd38j5NMD6DrL2DsPuSyAJ0C4GExWcAupj36nv1
h+hhNpnjssHQlPEyK8XRDYxzGqvTGPTX3Dfgv1Lvsdm0KRcx8/Cb4z2WLFFsFFS4ZRTInwoaWEPs
0iR70EAltysAhXdscIxH5mw2zXS++qb86EZ34bIh3Zg5AurCgh8c9Ics2xe2iwmmfhlZr/IEOh+x
5Ck3JjjhgxJg3qmvlxo3BjVBat6RAkHGmr5NGE3QBJJJyW/OQMQZcDpZ3ePUlE9ofIDmN5T/oV6J
hTe57aHhVqcwe0d7BrQjsIAeMDY6uu0wLXgAHlGpe1nsXTMzXBU9LrbeLWEaGvIewTBCEpQWCy0a
XzyszjYHfdpeesN8dgJ+f53S2NdYzE0K4GDCO5w+ZUTFrCG3QoLBOu1+bExcE5oGmqUU3/JkTzUn
cKryVZxI3kBwdFZTalVHiqSXemAZDw9mDZ/7KadXLOOw3CUpGNse8IpMIwa5JqYzsv8mzficMIy1
VtCweU5w1IQU/xMRZ+tgrnrvM63mLJDkomlGhRg7d/RlPFREb7pxugbEEqK6S+iOgCGOFuwwsGG7
qffu9RBHgaPJadk3dsg/xkS3aBsYZhVK0QZhXM3UOmF2ujQc/nLTebvK9AG2aLR0KiYCsHVfMv3W
S7j8jBqchfAStLv1iztTfIzOf24a9a4qJAZOy/Q1LTYkRu/01HxozGG6qTTB76Tzt8c2QxxvDduh
adXSXsTQhO/qCEivP6AybsdwxR6GvBPikIZeICap0y+9NzlN3WDdu+kLdwYv5MDTEWYOvBhr58iI
slpbnnMxKnU2m2c7MXXIet2KpF108W62CbroHasXZb9e3PsMHNZ+LM9qVvsW0UB2KJrUlizXlZea
SD19puLw9k8NAEUfEczWCwy0aZn+Hk+s5E1p7LOOw1yV+p43IcdKTHRX6HyXf/hxWCtUIRzWbRNs
gwhkZcnEKnUxL/tOjcPM13iE7Q6Hg13DUTa5q90pvWdvhw3IwxqlpcWjKkheJV2SbTFhbwjWvjLG
gtSUkE7YfzxWg3EpTMbVAqOyNSX6ZmKOzpSv3LoGM2IRtyOOpq7ecsJuPM3zNhoKRKEw8WsW+2l/
6JNzk2fnxmPz6TRZeYkHaiu7QYTtRqW9i5lQpQE3e1grzAVAo/QI589okh+R5GLnV4zlFRvVyVIf
cUEOVHojB7hbUrtgsjZxMAZGfMzIxqL3I1ot+MiFj+i1CBeFwfi1mMDYFT1oB883VqlkIZknTGf0
jPXHkMGo8KdNnQXPKWqFZN6u+7m6ZVzSQboqwZ0X8MZYsB8z30vWTYcGVQ/Tx9yla0OQikwJWzeg
Rjl1x1DHgOJLOIzCya9ton2LrNTwjchhGbjljUT0U9vr74ox2rIgumoRe/r17ytIgcUqT+GRBuwU
VpJVyqKJ+nQXcGT6pmgXULNJTRgxOwYpAcWOwwPt9xvDgcxTpqzEYar/tk0PghauXYOivorCX9CT
SN0Md5rJjzv0Nt2TMsoDxR2RSB6Cn9jG3maUaJrCyFIb4aCcFflVRciZAoFebYzjDfnp8dKQUAE7
3d0H83UVCZ45FeCRyq1+U3QtEcrdAU3kvtOS4RqNw29FZ0pdAEPbkNyZDd4B30edXcqBMG8sY3bb
eysiYeCz43G0CTLmuCkb2C0lWJuZs1NQ7plp+x6pdtho0AFqayA6Nel+oyl/6Xyw8aa2bukQeJv2
00phhysN6nrCkfW1RQp4FyPm8fwzqyLWD0RXo9HGAcGx2LU/QgTPGcSnUzPl7ynBltRN7c0dyG1y
6vzkuxVSO4iDUVJnZ7ZkL5Uo+qUdhhCEtIVvMkqlfkGhU5vT1nJ4NOJMe6HUHE+5m7DUIOHIckON
bQpvuYK8RnI+4itFJXFOeHQHsr7aIR+2ZZftKKOP2n9xd2a9tRtZlv4rhXqnK0gGySBQWUCfedBw
NA8vhKQrcZ5n/vr+eJ2dqSsbcmcB/dD1Yjjz2uY5POSOiL3X+lYD8UGbhFhOdkNWkvZgIu7DHWrt
Gj3Y5bSDahgxvPsgmaZw2BLSQjUxp1VkOvhus3bVhcgsi1TGS9PlMQua1F/TY+ERSQ9EJdOaCawV
kUPoaUa+iw0goWqBDnq4sVKnl2j5RqTxpQlQfxJvBe9lILSAssv3EFl14zVkpWkZAQc6Ar+gmIKT
SHCmTFjEfYROrPIhVRXrQNpXimVu2Eya3wPqhzM0DR8jE8/F0NZqYzN/OApdOyWR5Z+jswWSEz30
bmhu4pBkYyHxj5c+tCD8HWU9rvpKsscuoQUyXEM51oXbFrsHgWDIPyQadBdL+FlBOjoel/A66FEe
weKIYd3y0XtkkxnbKhPRR1XMBQO1Tlyk/PsRZsPSP3EkDHfSLm/tXDeZiQVbOVCaW7KhktQ/pQmC
Fsm4D4wHR9USzFbrRwkdknxflc9F9CzKhoBUjnru5CrkBcbrmFuv0uN71BlElz6YiYlWvDal/jxY
8XWdWfg7s/ausnGUTxmU2AKIBfohKjcdkThBPgdlXykPlaFxYcfxG/r7e82zN10ePY+cLZaDoS57
D/69P+AMHbOMV06gXqjL/jAasBP1DkFW1t4mbbGMcmKgYsTqm7Ge2rtB1uCc83GPZ+YcyT6C/jZv
1nE22csmQ95L53kR6x4rCbjBjeHBLuG5XxKQuLQQzfcOPfbQx1Zf5xHIQQ5XHaaFdTL5KNbbbpsw
GlyadZRyBK5mcdL8Tyg8lrF/rXeCpRUlqDO3bFV1ZFw1LDAOUtVjZJNGA+2p0T+KKkTnmnjPaRic
TSUeAwCcb9gVEJbCbxXtEzOIFTIFaMei1dd9bL+OyXCDoAdvZLkpayStxniTMMdfOdqVqx1qkxZp
4tHszcDxI5Up8qVNPN4ceeLs667bpx6AfJ99ekak/CGgoKDMIrM3RYo9pZyX9SojYgnug1XDhmQy
44bZUypomnZjo1GCusPUKzb7mtWvjW3YExHslbHaEYe6F1EWbV0RPdMvJqNIh2PbWN0PpwCrYWPq
E32dbqGAewuSAJZDCoctzRDbl1iKkJPzlejko38vw/zDSTwXhrc3bZ0+vi8RIfdpxUKdAU5Cj0O8
dYC0GqhQT5AjL/IpzrEMThaTQTunyaLRurYLnI0GPzzZDbteVzDckMTxgxmCnyS2Y2ysMQcM1Icv
IXYRzqCnhOyV9VjJS5EZD12FmLMsiTDkcEw+ZR34dJCndVXrNn6pLEfiiulgRFnJvotg6ZESFdKX
XhDuwlavwEjYWfSHPNzCQYBqzPARyZAjVF/Wgf4jSfK7EpZYZmjRsTVAC+D04VdIaxQiw9FGzbiQ
cnhKshgfjIwfbVlWe1n7LyLEWalxEm7rdU72ElGERbczLHHhjc4ur6pb3aAlzegQgIJ/3nLcxWSU
/SgqfwCIpZ7M1H3JY8Jix+JSqOi2DVBBx1qZgVAi2B3oQG2C3uqhdTBWYipvsazy/vNqEEypY65k
4NlvOrvCPaRiXDFFhICBbpBADlPEJDNVAHuVAxIRFPJeNviXO+Kyi4YjtsuUGKNaR72rTLgJw+Vk
59bM/74izMhl5EGah5T3VVMqflRCfYPkVfPek9hGbeToGAjoUgIJxP1bCQeEY4djJUCT5Xf5sRnN
j9Du3poOwWFQkGPh5MWGiSKqaHdbQ9y0NfnMBPDFF53HYwfpHJhx6iCL9bHHZB5b0bp81cL2oJlE
bKLnubT9qjiODdu2zOyutA4bX6PRpvXfEYEcowHKnOuHr1iY7gkX0vAhkZFYOE+oyThpjuU+pXLQ
W5VIc5myVLhClt2QQMbq7t2nrpfvtm2wLnWK3RUNkWSwXzy28MsOfU88geLFXWGiX/S2sSCQqMgY
DfXIprF9DRtZ8+IWVUePypGLJhh+1q05oogis094CYj5AXVp+udoejb8ENYW8QGWOzFSwHA8fEDN
gFvYDswYU/OGzM6jm9LadxSNdd1SeEmrZ1K1J4guQl/pkFlsvkKt53gfI2BurgRzZn1kZISuGk9f
WnV7TDg+bqfRu22V0o9NuxvgHR5qo9iAggr2VjO8+RVxokbpOjResqXrBN0NqnpUYn18llCZRzeq
tmWvX8atiwWvQJ1Zoc0l6rg/aKDLmuamrZqacuKvpLRcxiRLKOCLCAERSpYTvaQ9oRCA9ErI362o
Z38ozLow6e/cCu9go/X3Cd0feGzupbQFOfFwdypPvVKV6QWbE8KYkcWr1loES/6grTwCy2sem8mD
MlDQRmLriIHuEkDq+GLC1V9FbUklqOHaZ1rrLZnbNzu2HfQFDBmsTDd7zQr+A0FyXzIvZaCJRCsM
q2WrNSBzvHIHPTEGXR4fwg6TZ0wvzAxLhBNd+U7wyqLv9fdeg6uWUUX5Csyta9aTekRxY1Q848ME
bQKLiT1xKLNCe11WtOQrrJI9U/S5uaeXwPgGOlb5MG5UAiaz7thSwFZfM6U7KxQVtrXPNb7jwqxc
LHP+sLXSPF/36UCwFzutsEM4n4UN+L1ePBPCDqwfBIZENJbR2enppwCAK9UqGtS2msDp5Bww1lmk
3fcjRWuy4WBgv4H8QM9NIbXIGxBf5Dw+TNM2ivP3pncOhs/VEsvcjqCsuBDtV18y+COuNtOIoGbi
vM8096iHmL8SxNmuL+y98MerbIA3oiPaWTiAS3ORPbD3EOtB4UBC0ZEitW+6KWA2rxgpWkzf67sm
LG8q5ETAKwA5NSMdsta84Xy1bU0dCHyZzvyI7Mhxg6aKaa01Tj+0NXBCDYiuYKyceUToUGmIlRrJ
Doio6HVoC4Y888GYqM3SsBNCwagCBBPtOzbhS+kp+LVwcBbSyK+S/uiMYLXt8FJEmDm66TEPngbi
amSHSs4QnJKzrOXtk+Z5SNeUDRYI/ww7i0X0gmYyghlCpu/M6Tcusx7em1it54ejwCvDJCtFSTEM
50H+JFghl5KJE+t++WjQ3SlsfIJ5NN6HCdGBQ0tl6WUOp38ZBqD0o+EHn4JgPudyNgH3Q30GhPuu
bHzYTtU6Dt1uR7AWTlB62okE2Dz5/ZNTueMCydtI3t9Go1lbeE4O1lacKveyC1ygQWF9H+DDX7g3
WdC/xtD1N8XjFLFbKUi0XjiFfWEkwSObzmKZG5W+buUjFVRHE9mfpkY7aaBDEbvQdi4veAmPzmDt
kLC3CAFtTDYuk/k+i34UOm5ndBb+3EbQymET6By1JxPJke7SRzIM6KkOID9dmC+MzIhKCpmIhtnO
nNms8etAz3VbZwSRZj0OOFINMbm4c4up34VtOUegbzk0QckybLUtLZIRiZdjh2Vk04qIQYMX9l5P
Chf3DJ0gv86DvVbcJckAmhxqr8GWiU0UlBGToQxTnK2oYDxHxDgvhSPpAerNUWe+OBKSvTR7P1mO
5UAKWXLtp9ZHOh0LPCkuD3lIZ3JZBa4CBgRZ3e7p0Aa0d9hh4+0r7XqXpO5ZrTftEWvpfFAHuEgX
/6iUfBATr3icld06st80CcrPtcqLXtdxaPjtbWDSLyi67B4BPNYmjxoz0W1dVKm3EjY9E4d2JAOA
nhmUw5Smh00NH+1FxsyX0B+8Kp9tk6WG24TW0Srouwh2AR15S6erzzYrXrUOXFt+7Ko8MZRASKDk
j9TWz9TgKiK1QC1pFY5nQqbaYJKriQg+28ebiAXXwMDKYYkh1BjTlDCxQoUZcKShjEH+q4TaO/H/
kzFIt3unaeN7YFYPJM9uOdhcDySHFIaHN1aeeLM7tFV0SAMFvC0gEd7BPqi8dsVAp0O4ypunGzvf
4kVyaJZkQM39MCVINvO0LXElCvapuRrS7mTGRnnSWnyOMqj2KTNOOyUjmMjRC71swnWZcxDue2+v
rOJtYESgjYysosBBFNxieky6yxxjFof3AXxApq3Yv/BN9VjfC0m/BzLNnt3jynDpODu18YaazuYm
UQ+IMFjXE9N0YIraKs+it2DQrrI8uYlk9zB5yAboCb/lrpGvyUR2isbaobt4iyo33iNlXyd47Qyz
alaYieqda9trYwDiVQQvpAI58GYykkUhIw+Wp5BC4lzXsTlCzR8XaYN7pS4BTbtI+Rlknfti0g6t
1O4Q5bwG0CrXft89juHADCC4E4Bvl22KO0O/mUYaBRYijylOQUA3tAR62m3TQJL5lCTA/pDPxkX8
4MVs0SvEtaQv6U9GNdIRyp5Z3x3nRzZUd2bFVl3ziCyJ6lOhtYcm5gCSD9lzpOAtpvqTGqKYV5IB
f1wF5rq0wuvOfMhFspvKMD5DlL9svbWOBXoZY+hqatD5Wv/SmfpTVjWXMpb3tc5GsgvNA1JrSKH5
asCCyrn9Bcv0jV6h9qk7A4yoFa3NHM2szizBsVsOkrq4YEzQrQx6LuuQGytaIlZ7lV0SWLzWhux+
bKzi4PT8Db2hg273l2GJ/rv14eJPlneKLOzjPkAlrHwQMvUhvmmFYpZKa3No7jyX1qntoD12k/ix
zMmuiIqSjdjGxfcX4P8uNm0FGwd7C86ycWZKQAbukvDMDlGw4wGiQFYDVAg4JBvrUmUdk/bZlGGU
hMUifHp0JY2PcXzwLVCcRk6Cb8DszKW1vzbak+2QcNQyRLCwWa8iD1CM0nVO8qOPLbedV1CaX32A
s50MP3e070lNgZsb0jRKH5E8lptOcCW6IqjXUY7y/kibP7br4SMb4ws3dcuFkY4XHRKwVVhFNHH1
VwSN6dFwMbpUtN15PGF1mNYmIL12S/bfpQiTe+eGnqC7A2sKATlCvEh0lMr7y2JoTlNiFxvFltxk
vWN7OWH916y9SUI2gvbLvpo3N6N/25nxtuk688KC02QbmLBVyxovAnRyVljt9TL60PN4V9f3SVw8
O0FDsnLVnnKPj5T2K+k6T4VJuSmRaq6SoJkbx4Tct+Sceob+QeSneWGU1UrvI3pbKRQkH604wrqN
3Vo3AOjvixYOE5hognI5XGWltu7C9tmOUxoq/XDWNEm2ydrGWE0NgmTSmyMQGEpZauXq5mOha6uW
rdoKkeFdJOjSGsQ/rQg2R/LSjRDgetRbyD+x3TgZ7ur0R8SUfhUqx9hIFEzxLMXTyUgmCoWNRzPc
tuHEvaOJsEDCSaa3Nc1AVxzLMxrMASk2ikJfQJu39btQoYOjtS1WpkP32RgZWIJNmLODtH0DBx0Z
whpj3atPlFToOU+kNOIFVvQSOnUvaNVvC5vRYw4964DvOcvtYomioYKLUt8XuZuiaAUZ4bfhypnp
DgkKZ1yxqJNHF0KrVt5ZJdQSrJythIHSRt4hDVi3RURuo2VbzkKxGfFMVKteyOS3qdtdZBqvfj/S
2TLhDpaYbgFxOGDP6RsMV2HY7/qooQE2U7zGUJY4xIvnsnD4QTLyfo3Yevd7+3lSZOXkdsh4j+Nz
oKcsEVZ8dp4zkF8mDYtAblpvo/sUgb0wMNOswGrNBjLjFlxvtBxQCK1MNPyrQROoY5zZsGVAjktJ
PGqYCA7g0VYEOmD6C7BjqSB4aKVjr1gu96x648r0tf1UudeaSY8XA4ZbyS2cCW3hR/FZMeeaMdvA
Sp+oO3r6aBybiUdT1+iC9yUBJewV6jYBhAjQlIEd28nSeR9AwpPXQ1aPjrWOkThzqrshydjCRHD/
a6CddAIb66oxf1h5+2HxQ2y61FYrPX4rFA19UouWCUqK0EPryMGwXbodzC4Ct2RnJxSlDPtZLjas
IR77WjSVigxs1ldb4XJjoFBnRD/5qCXQYZubBh3YUvMzbTOaDC9NQ2xFXutQJpzT1JXGVvehK+ST
uWzaYSnN9GT5j05fn4NGOdoA9aLyTvM+aCyeTCO94QAbwpygt2wn1jqyorvWYsZXFeE7npJHg9gk
eIktcQu6boFUAYDgdtNmDJgHhWFh7IRm3hFNltvp0cnxsRRBQX01CjIbeJzjZuadls9ZS9Ue0Wd1
Nuo5RwduhSJ98l9KHwllPdoZA7fgLmvrHanzp1ylR61qf/jGCP+am55H8GjQ7iysH6rQXvTCdDZd
GH1YkVFsO0MgHJMxeIyJMzdLx3latfYFTc69hS/wgHAUE7In2P9Lms+ljaGVFsk5gzOKtItkPPGA
ZwdP0tIeB04QG7vL75F73tSuaHCIXbt6XW0mo/0wBrygZUwqB+mv+EN52JIZzIEeBPmPvVeO0+wZ
oEz8Tlx8uB5Q/qQ6eQLwGhlc+eawpwfzA2nTOvNfKV9gxGcMzuyefJnmrL/emRfm69ntEkTjw6Qn
CHmeGtkzFIWUJYp9CDlJpvY28BF1Fe4RYQTiRb84sM/n4+QHgoaX+FrAkAIllksyBKY2PrkUkhYd
YwpT2pwLPLbPydtVbbzr3PSpZFcQDv5xnOInfaIkacMmV0+VwbG896BgmMFrrLEOvZWZfSzCq/LJ
KvyTrj/45jNv3IGwZ8aG9KoA703SPSCpuWBjtIqK6tUGJlGT7Ng/YJglwK/t7txuOGdMvyrULKjg
I8JNbvvssSy5Cy3HAauujqAcYpksU1QHLDLsTsV2aFAP62szczfuJbORtWWBlEj0KzYez1Un18o7
ebQyXV9eWZBKMpMNw6xKsAdGEK139BJwxmF6g4N7cNoP32QM2rnmuOhJ8OldfW9H0a41ggerAOPA
RrXlznAifcpRXbONX5itsQ2c4dav4wNh36IsT63R/TD0O524I6rJgrDtdRTzekIdlfb1KHzOKOMi
0NRFm12MI0egfz2H9X9Kwqr6Ll/1f2U/aP7+ErDKP//+Ujd/+3f9N0cJQktRmrsIWVydpNb+/fc/
kYYhXNeVjmu4pjIIPs3yqgn+9u/S+M22lIOSGT+UCWuT/1ydt3//I2laYv4PEYamdMP6V+JVdSlI
T/2UrmoIWAK6IU2HoAddGFLy55/SVQ03A5BRxdECpz6zxvw88yZjSQ6rJNoAm4VeY7ivQuS0k2BH
ja8o3xMC6mhdeOVNGA+dpNlF7Cyh8R2kpfIL/C1nUaXAnhTwF1w4liOZSD7hw0ori6Po243rw+iS
yHvSQoeLkva0DPA1rIdKdlj/p/MwQsjnT6WiAco6FQ3dWyqqZ3NOR5guotK677TxysMZt3XMlPmM
2+PbJjOSzkEuZAxT5sLrUQPT5M8XuTUAvxDFj2oGT0tjSzb1ZkS0iqfprcz7sz7aCie6EnZAqkwg
r7q28VdeWR11RZ0qZQ5ZC+uhrZO53Efvs9+8zKcUho1coa/kVU00+zwumfkYDuA6DcqQaxCsRDxX
s+W2U2gbGs7Y+taeGrZjmFG2lLaVGvPcQY3XSfZD5DSATJP+c95Xa5cWEJYc7TjW8ECSu6QQ4oJt
VbhJdRYgz0KGJn6w9UKtL5EEDhS5IEppzQOPivuGdFySRYS5q5xBLUa/hZ3EgaHxyMfNaJc1fcWJ
yDHvQ3Vb1SRMFdyuRWylW4dsgDIU+bU75SfKR1h9eLH2kOFfW5dRC/aB/D2ab9ZH6yHoiIgpqQiT
5iw9ICUwADfETr9zZ2k2zRV94egWbOpiOuAEzo7/D0rMA1Lo4v1H+PJtFvT/L1HP1veViH12kvxS
inT+jd9rkWYbv7m867ZL3RC67uj/yHrWbPM3SRUyKCw4CRxhUqf+Xo109ZvlWtbPAsHf8Gf/qEb8
kW4Jkmv4izItqti/Uo2oXZ+LkWUpZN+2sqRSjpRUTcre52IkCiABgSwRYgiOxnq5ybFCkKiwdY1r
cW75L75mbpn0LNJ5yyRvNAJBCEqCXIHiptDWEpeV0z+7IUpWNFGcUeJqaZnGMlHpZcd849O9Pf1e
Jf8ta9NTjlyYsGnnDx/XVLYrpRIWkRxIrX79uJrooKQZHhxD+0ennnygHrp3QYQuzdn498WUtHH/
Pf+/vhaEb9sSUjo/6/inOq1ho+QVh8QVhvsCh101J9YM5KCx1xD777/XnKj9zzVh/hlYsDg6CsM0
DddQ88/06VpD4/YmYVdylaMybyKIWf5N7O5npYUWPWS0dEPI9t9fkyzxr9fk0ZIsbIqH0FLzOvXp
mghDMhVE1FOC40wLcRRHrexuCE7fX+aPPxkXsUHmuax7xh+esAC+SUkXmbweeeaWKw0pijmeO91Z
Cl/sLy41//y/3sb5WpYhLFvoeKfmz/LpK5F1l6SYmSXKJbxf8iy2TlH+7IJzRAtG+wen7V2D/zmW
t0Z/lrZHVDU0EptlXb06CBo5pQOfr5vXpr8NgpVEv0VyaaFegTUuBCr5Kjum08ns+T2ACo2YpRUQ
1ghJxWp4Kb3X0j8k4KBtZHJ4zRuPYbOBFOuK5t0SOQzclQ/HwUzF0aMhiYVO3Sbogan1r6SEad1d
t/acu8ZHDgMjmJF+2dwas2iBLf+ovTErAyGkoWjDddmxCY6ibGfBsESw9f2d1H+NgJ8fSMvBdujg
pxHUCGd+eD7dybKNewcpoFxBX7tBVbRDDbMpePrZAW+k5u9Mohzc4cV3x0vZgcWa01Rb+Rcfw/jj
M8rHoHDSP1Ns3K0vz6gWuEWcDYQHoj4Qdr0MUzAgOYD70NqIrrhWQf4WJPExVmBrJEr/Kn/0apeO
k/zAe4e4XQ33bcefKG2jl8F1OozPvZueJujxqJc3QrWHUL12zFT+O3fw00enun++gwVacFTUtPMD
HHCKYULuYdnrtAX5CBZsLMM8951rPW73GSqEtOl3sDu//wx/rCq/3r35dfn0I5qlpthJ8RGqgWhg
RiJl9SJQ6Eiyp/yQ7D4NihKnmu+v+mcvPNJBF5WG4/DDfXl0kk5Ooqo74hR1RrRSErGUpg+lxvyd
sDlCeNLL7y/4xzWMr4kgTUmlU2jc+TZ8+pocqwQ97pKvGfvLYbwXDDhgvxy+v8qffq1/XEWJL49i
0Esr8EIs+0RDrPx3Gb7lUOZNOCh/8XX+7EK2afKNTN0VjvrydewR/WiPywoQ+10KBrMPMLq07srT
UWV4m++/1XzY+FoxWUeFYCtiuLr15WKNi2+u7UhTY18O84p51f33FzDFvIX45hL2lxtX9mlam+zU
8VghfELLJUf0xE2w8ZhfNj3esTTYBgVZIK2k5TZuqtheVfSCMnTMM3eFyYvf006KoIajrcvsYVeY
SKr19mDWCp3yyCEezJdDxIbhHDTOH16yagsXU0yxb/WtbJNbp6HE5/nzFDBPjqPbJIbPLvaIE6L0
2EVs5QMHX1u6NfyYwAMdXLhaFTVq7BkAFlhoE99z70ZiDg5gCvSTv/JfbKQmdgkkIlXn0hF7B6tm
a9cXqacf69Rbl329DqBdFUa8a736ysDOMAvhZUPPUz77pE+gQN4gqN+JKMK/mC4jtAaGRJGfITSL
1KYg5cbEpNLEjPd6zEXGsBiI1MtHtQkBBgflsItpFJOgcfC4RJTUlw3tlgqlY6lfkT+3m+MqfBQO
RpJubQ3dqbjPBTkizA7N9xQrCCC9JYbWnWix487WIcQliNmXshwWbeOcDyZw62nYpOOzR5M2Z3qE
xvQymoYzh/i2qkpg1kWMzyOkEPz3U7FJi60fFMcCG03mqy3PMcqWaq2aaK16dTm5sOrsCui6Tahn
vFau2EdWd21o8S5j9IQmSAMCc96a6WWp3J3GcJJ+HaEf9OvB58VOuYqRhLQw6yOGYtksMDVureYa
ql7cXYJYGXMYh+mVkS6T4bIeb0YAMml/wQx5rNmGQCRw3gQJSdUc1VDpuwyrdzeee5xnZxGdCO46
58mzEWZfkCLUAHeFeoC//cesfuRceZYN0ZbTZRfJpTM8F/hvNLJBBKkHSr8p2eoUiM164roXhUSQ
qV0m7abBseGFp/m6DrmeqED3VpqcF6TvuKq+MvVhL8rwySTEy+qBAbrVO6q8nWG3gFN3OJ5X+dx1
IvK5ye3roQ5OVvcckldWuuK2XZVgnrUs3NmY4CvmGx7CMQUU+cyorbNsItt1ZguQGd+FgB0ze8cU
b6OAZ3rYSWxIBRyGN2UvjiZMtDofdgk3wCWyG0Xkk7Rf+anOwiI6BTkPq15tcPFp6JMaaK4ZUow6
SdaxHM96M7vugL6MA7DewYfN2F4ogZ+bDAM7gK0sq8cElqiP/NDI3TWJqmuVVgeGQodaucw5ml0X
jDOntyFdS2wkIGzWFMSGa2cab216e5Z7U06PE5odRNFLy3uw6OrnwYxWUod8pv8zChROvVElch8L
S0q0ARCXtz+ABP7VWj+XsD+UOBYfjneW4dAg+XUFEnSUvKFsWfJKHCKTflbRAfRL3qr53mrtrmQB
bsbillz578vrn22Q7H9e+esGqTMjrJJxLVdjAe61bthbXEP+X6WB/xfL+p+tsp+v9GU/4xi5z6iE
K+VJuTYhSOD1WFZ28N9ZkD59oS97llELQfgFDA798sUbiK36i/Xoz24YP4ctHQshN5uGX38qpma2
LKyIZdy5LARjwHXrHcLyL3Ze9p8t4o4lTFdnYeWs+mXRG9oiRyjC4Qr1CTJNRha2tkl4T3TZPLcW
VkG0DA7glBal+jhlq3pA+cnGfyRdC4wDsRc6LWx75+AbmBOLCXnpynSnpmrTu2uNTjyyL1DFMHFR
HdQREHI0pkaOkQax1Jwn2FpPY1eB1AQF3taYgSaGXcjTkowjBIgNeTFAHnfdWz+8Ei7H+nA4diA3
nX6mf1mbir0qYR1a8VBzmvLj1ywyDtLdtIqTTz1c+D3eRvvC9wZcfcSnF7C55jDjDgV0Ef+++/qP
X07j9X/9J//7LS+gt/tB8+V//tdfdra37/nFS/pe/4/oOuk8mf/x84bQrli9NC//9o6Duhnnb/i3
f983L0n4a9Np/hf+3gGnfUR3yFWKbaqgt8Pp7vcOuP2brcO5d20T0690pc5+8P90wJ3f4HsYwjF0
2t2WtClif++Am9ZvUpmucG0ET+xMXfmv9Jzmz/WpWjpC5+q2nJsqQlAu5ZdKkltpOTUu4+opN10a
oE+jkXuL2O8JU/Yne+atn1WOeUtmpJM5OeziOlmgh9s6rXxQogd73d9UEqtt77/XJcC1T3fy9Hvd
/txk+voBOfHSs+M0wazAYKn82qFH7Gu4AqfQQtnd3EcwIl5DVeyotcmBvzHQ7WlA8rVRsSOtDyyH
b3WWtCQCp+MeqnK5caDDE4MzykMqmaL5/EcY0tUf339Six/y863kAwpGGYZt6eZ8Tra/VLNEzL+g
VdL+cofiKfedpykYodbbdb3FtoeKCvTLWGiEzTTKRh4FLpBMzHLJKGBOb84NnPhz56+VbETK7MpK
kp3sp2Sdt8X4XPn9ziievHowrn4y0hqzuPUL0zr+TntDoxVuSTZ4LWlUIdry9iReGTbk1zBbmVrd
Xqr6UUjbvh3KCA22iM8dLIxHr6Ualib5Cqu0qrCvadY6nLG3oktywp2cD9xW7clKupQZrYKOpMmp
v9GitlgQQrdpPLe6alpIhN/fz/nx/3o/6YbZvDKKVhxP6K+rAz7cQqdPT+ZWoV32bcQ+PC5GxFlM
QWOFViL03H1UelDlMp3QN+sWmka0I2SMfV1kj1eOah+//0w/V6R/bi4cfmNJ94NRFn5/OoTyS2+w
yuBadCkob/BaxdohiuM8tUH39zqieNHkT80g6Uk1BKoswp7WUyHBBIQo+fc/yWeEBupHM45YMWJr
n1uCwKXefZQRNrGuzd88tqfHZiA5QpHavSJK1FjoRhzs6ZuA9UtHANKE5B4zMw7/YrH/0maav5tu
msKkqUvzeS4Lv97vMq50BKm0N81SDqe+0ga2qdN9MUzNRd8IsGygxVAwX3dx8TGVsUNKGyDHNBcP
eYuM+ftb/ScfR+kmKh9eKocC9LXrlZWVEZeDIAy5LIhhqgx0xhxWu8B/zeeEEXPodlnajnfKe0HN
Ex97Wp7EdjfOMs0xZH7/cX7dQ8w3h2wyGgA0TY25ufHlYXTRx+WIOri+m5LLFXQ6IQNldhrxup9g
sJ5cBOT776/5h9qnGw5LAAPK+Q1gMvFlKzsCsIwoNnT18+xOs2KKiVkSutBJXsVmbCceKtnsg5Ak
0J8svRa1DQx6Dg5h8mgBxTtLyHe6KqX+iBPI2wc6ZzOkMPIvqrQxf5LP7wWf1OChMUzWJkhG7nz7
PrV9wHGH5H9idR8t88GPQxQZg26e63r3VGc6bgNRaDWWi8K8kznnfN/1ru1+DjZo2ydN4L3Latkf
28l4UDDyELcl8bSOFU8ddJpDC9j7QqTVtYIHRYmvD1XjxpdDMdy7g6gvrJSJw9jo+cM4n5O//xnY
jn79drzqlu1A3WSZnBftX79d2BvhgI2+IO6WQYBmONu+MatT0tTk2OOzwMvh3Hqpkd3UWu6fKdoU
K5EV72JMjav5z4YizG98LFnHfCZ3+OYcgES6xrqumvIkyI1A4h3cxLn93uJEPHO6yYG1gOU6rTqg
YJ26ai1Moq5GSxXP1U6zo+fe6+vbTjmoWAcUFGK4cwVH8ugM8WC9Tp3R3ck2C7GHTP7Sc/EilABp
blLPxNCVOLvaM/KNaQDPImQ43gWifPq5csU2zs00PtdSL4eEi2exlIiBuzYzb1PrHD27eQdyfdkJ
MzjP09kYO9eBykP5lkGzXNR6D2Wn7mGP2CiwEaEhwAcFtS+HyrqpR3WrNKQiiUDHCovbfAAmt+7w
lCIfz5trKssE/7fYDzAZd0UeuSsqQX5RtCK/cIzxTMZIrQeASptpJE2UiKxqF1nIs+s+wIuEGHE5
ViReCi6+ZyDo4QO4bFm591qv/PPCQDzUmOetoD6HRVxsaJijCTc9uVe2Haw5lUQXXUe+omIQvOnm
h2+Y/2KR6umquL5tDPbmk2cL0B6pXW90qZGAWWnGTmqkwk2N1x+L0Xhk7ugdjRRqqZsRCFxKjy6a
hTvh51/KaZhPD2xo4HEFq8gdoN1m4p1N2SGzyHryn3ODnIbUFeqY2rSsEZozofAMZ9mVKrs3qvaS
oGCxVwYVwJjb2AFYxv9N2Hk1RY6lW/QXKULuyLyS3kImUEC9KCgn74/M0a+/S6Lv3Ns9ETMvGVA1
PZUkks5n9l6bm02uU2n/Lnur/ug8wluLSYZnEM1YmErtFFbZxO+br0oCAdOiK28y+WiZxb+0wDs3
Xw8YYUC582O3uRWK5HZRtkjyBDhCrzbeCU7EeEQfc5O2tPmVM3lLq8I8yti3Dm4PpcGVEEg1lf3C
n9XcSJb2qyLbDfOFnpV2/uhrzT4IrIM51f0Ho+mYUCr8oKGOwRtfW3WuY/WjKi3nV15A0061y3Ij
sD0L7224h8KVnlryK3Yjl7A0Km+tL9hb28VGooWu2DKwFPuyN16TUORrc0QtUDpejt8EcV8YPE38
CgkoSOPhmKKYPbFnQcsoS+5LFMULF9opPPPs6rbcFnaRHszGa/b45SYAHSwy9LmGW/7T2rXcm+YF
1t4gYfBQJ65z0pzqG86V5NxVwtmWdeDsSn2C0dWQFqHJfjdmXL6xHodHbAbdxvKh7JQ1it0Zosxa
iZCglEkeL4BoiNNtEuccBgVLMZuIsvnf1qXjnBENsytuZLwjvnZgYuaAQ8Z6sg3S8Tf77uoj9bAh
T7P1vfWK5pUzRa50AaNs+a8KoxGnxCqd4+DL37E55/aEWrmJ5w1XSTTDg1cSdr8UMJaJ1LydXPu5
RwGSGwNObxiiYLLB9TQmylzbYWBo5DFPlJmV3TcR6L0uZxJo5c9j/MigFSFq2vPm558g7LpnHwLy
ghTP0dU84Gtyn7oUAwwK9OgbtmJU5aUxbiyz+5lMLh7xvml3KccKCZPTqStEc8YHg2bNTgkyCDPv
ENiq3VSzWUCLbpZbxaDC8h/EVtgAZ9RHHcZYXhv11LUoUSet6tc9I6qo9SP8EoRpehFBDoGeXaey
0LdJIBM2z3pyD+ErYBokGEobpr2Vjzgapd/tg58h5spDReIVttP8GFS1jlNR+w6DY1iNhlus+yEZ
H1MG49sBMx/UMm/rhgNMBT2wiDIgjCBlhY73ia+Ywg/fhOrfjXjm8E4XFqnF1YZPvPo6Hr0CLpQM
Qb8y0o63zpT3L6BYcJCzVa30uL9z9324QqltbUoBshuHTeKa9XYWKe11MQ8Hyh6p4/ziGvg4mxgP
VCCcfAu8A1exy8FkjT9iASMmrDSirMdgg9cUPt3EvRLXqE+tyiJUZDng0/Aop1w70hoVJAGJegOM
J11VONguFgbzh3YkGNAg84qcteEAWAdE1VQdw0SRaxgb8VUvg3YNgf6eav03ncLoECaDeQzTnOeL
N4Z3uxZMRsCxfmM//iNoeZTLBruFqOAxWUV1iBArPgRVEz0bmrvRx/HYpiXw9bF1tuLYTIQX+KwD
tpFtASDXHsduuAZl99S0OTe52UZwZJFFY88cwQZBNVh6nkiDkr10XL4ToloNCWKOsYe1mY3Y3Wiv
ph4PMH9xrPdk7PqoNz/SXLsODgdwguNZp67eoUu9Cr1vbhEn6tpVLtuJTPlnIJVKn63LEwALknDQ
fKFFOgUD7kLHsEAk5HPqzJEbonuKRaGeJgqnraeX+8QriEWG4rCuRREdq5iwY6Ioj6ErrTtpcNo6
C0EaqKQcdtiTiDcitATGCnJi4nnml8Ei9LyQ2KBKEAC7yczHveVX0dmwcJe7SXmaWIsTvIqnWODC
2+SwCS7HIokgHc8vrB3TlecSfGcMXnsXoU+uq9zHyRZIUkRadm+95knl7XMreEwSSWXn18Cm7Bz4
YueHr2m+grMTXhMST7gM/cchaftH3pu7bWU1PRtR/Nho/b4nFNwoTf/HQPG08uaPqB0da+O4jMGj
2sdKk+JdsKLpVId5ehcoQ2Jbj54Fpmgcln55KJNZaTtoclt5+WUQFSAbTvQXcjWQ2DdZtk2MSlvH
ymrOeuQkcLzMwygU38FcODeh+BkVTX4lf+FhYsP9DJsf4hDBMBBrwtcaXhua/Nwgwt0dNmSzp3to
rOkaUI5N5jpAtIesHqnyhATVn5YnhoTN2WH1j3hMyh2SN3gLgv+iyoOaHy82Vy1P2dUYQSpLE698
44beOmWXk52ov/i1BHod4HWART8/bZLwlmMTquLEevXSwdhk1X0E0nKbdPe5C6McLiXdQE/C08oM
SVxXQzU8DS3/BFUMVJjZCN2N9fQtN0yQKTSuj0bQT6h7qKZKtnm2ouAN1cxYqApwQfzoFhlOah54
9GBkLpMXUP7UztVLfDJjp/7FiPp4EyVRuBe+3z6ZFvTtbEvKRXl1nJbzDgb0pgJ4vZ6YkxpMTM5G
DbCH5jtg4RXL+9QGGvffEO8Se3r3kvqX56K7MBufq6nHBbmDGGDTEk+M/LN206TcusbMZp+ysd3I
PH4dx+7dGv27NxTFSzufRi2SkhIBe+ure6NH4SmOYRqZOmlTUEnNQwcu7L/0EebfNxPM8hw6pFnU
SlsryFP6xzjdB0pSWSQK8biLj/rkmbu8G+V9jilAIz5+t9qxRtDvHesack7vtemGgrF9XF7mYAwp
7PDWds2P5QOPYtM61pUjDubQ7JJs+i/Djn/r6VCcMHdxedsmT+1/zrPModazwCOAsB4zuIi2H17M
KUZ9krt4F+Lgiluiv6ZeFW5K8HRP/7nrmsV4f28pfcGM0+PVYpmDSv/vTZdXuZFvuuB/0gp+zlDF
TNKX3Hqja1bIQZu9HcErdUsvPCWx317dbluTCwaWwfRL/9wTFbzvPAfsQa/wgqqIFtJtUOgmsbf7
z2/W+rdfre+wajJYOc26ZfOfbzYMcruXCdiC2MgpzlMHhyX1y1j2J7TH/Ykg0nsNZ2sdy7B/HdPZ
Cm5ab3OVc04LTOzuHG+yFJE8MqP1NLDYNPOUPCxp+ztPg8lgt4M6DlX/a4jb/DlvW/oZQpK2RM6K
j8b1OSRx4JJsDmQ68u3/No779x/Rp/kFbWMzmTZRAf399zFoYzLmKeq+paKcRk5KYILMuTx/KDdd
CRrLmq9WzW1hwGGeXwk9SL4Ur3/bPPxtHPzPoaCBYFxwYXiCf8Y13HkI+/8GDThAaCZsMtiiBk9D
R2QR5PQmgniReLfGA3r8sBwOyeSbCCPZMIPOrY+4DlaR59S/JgXotkfx+F+ugH8bV81vDJqGizYc
GLm5/P3/e2OTr0yyfbAzkvgF/Tg3ziX5OixmoFiFYfxcGtnPzjBp+HAi4PJN7EMHoAtCiB1eWFqW
/+WTYoj/jxvIRM+OBAcDM7B4HY373z+qEK2T0waoMs0EGGNZEgkxzxj8FYB4WFljMBxJdm13od3q
H9Krfuq+2z+3ZM0fZuf5ViEPKkMGcHqVHKWZZZhZWvjgvuj2E8SKQWTFrUgG4+JDZc4y0ZGQlrED
nnT/W1Rkx7QrJ1BX7fTkBOXvuHXSY03waztnlYDbyh+XEbjzvYfHdE1KzPzpUiEIzd5DxMcUjcn+
mkRpsl/ujKXRgoHS0oZye0xhhBZwHi591cSxZ8SAh7Xm5kr/g8/2nklGl6URDPSaJ6+Q/ChxbL+k
jv+4TBqaSWboQN71zdd0eyJqCgNRZbyEiFgIcBooVOcmZTTEj2bEkm4Jab0SZkdADvHCQeHr0M+g
xpABqhutfTXnl9Kkq/6rF+0j60DRBiiRTmOD9ZMBdjMitGnaGe8aOwFsBHf8aRd/Wrqy3wO5vTC4
fHIR/Dw+lWEqH3uPxwkw/0MGc+qgEpG/8aHb9F9xqsv78qNgVdz3XmCCq+Z5QVqLRUybEOvYEhVQ
Tr+6W33wJwvYSkciKIFbYMAcfL2+65nOmL8XDoeNG8FKNoJtPiYfNW3Rb8iBKz11yb9Uub2yE4zc
ozfkl8Zv7k5Wq09bJTQuSKLeghFPYtjk48vgNy102kLeVL62SH7eW4zvN1bYqPdQkSFoEg+91Wd5
SjdfQ2oMKd3mmtzwiheVM/qwpnofpTrTIu5vk8KfiqFrNtlcBHXuACzSHc6W8uEttt6JDXh9csN7
Rwjvkwvu42xGupyNWA3+VKQA3HJEPRqzsoYCIE3d/IVF0Ndl42pEgzSF9TqP5c+1g6VNZxfsJZH/
ndgoKjLjp18ZiJck+TjjnBA3QZI5NvEIvo1f3sFGxYRvhNsYsdiBEOdrgVHqFjPsafwedIzCW1m7
JZcKDgucEQY3CQNtND0YMHTPfO1xrl3/9Z3ExI+ZEQMa/lP/qVU9DWI/ut88zKE1a3TSdY2EZAn+
EV0zdULeSsmFqm5pqw+bISt/kzflrtIgDk8Ek9+/Qldoemc8FyUnY+J1NXXattEzeN12+embrL2J
cdF2gQVgjeDx4RDVUAamTkzEIpL58fVwnUps22jk31LwB4DcowPcn/CcU/lglB8ybkBM3tyfxgoK
nNj0RdDj2hquIwicpwDtympIzF85e7/nKKNzruCsbugbdktcWt7PEQm+8atOxAuNv33FKmrTGsZv
TigwoAGZIa5Avwda3x56sq/gIM9WDq2Kz1OaXfr5EmiG1N9C16IAMJzoxbNke3ILNB8wt8z2FAcO
WEmyA5fYo8l2P/66EmoXh4swfLQrVBJxTPacmXqnJWcoAKQFA+hc+kN3AO16WRJUOHVydgADzJmk
4+YJp3CXmOStdXom71HY9ivN0cP1ZA+3cc5gWV7aOdQJBQdXkp+Z5IXn8TMauzx3iBBQiUuDmhDu
OBcrWs4E12orscOw+Sfv3PHCCtE8GN5W0Hyi4aMz9ya2Qcux7EgeEwPmcejt/ZZIkXa7vPt80l/A
70FPnK9T0nNTQkCT+cwM+kPSAICyTXf85pnBsZrsOR6BFn8agnbDVig8TMzpjr07ZNvJYfbq4eS0
RkWtqhvbRjQYooC73XMobLLz2tXX05rYAzjLVv0EW9F56Fpzt/zjrYfzx+e3/VCjljhber6byuQU
z/UZkZQ3HUHI0bFJwWt8OeM76o2jsYDUU3visRUIYFnNxSMTdiVlXu9GFlBrjP1qx8KCIHc7vdot
UeRWKD4FmqTXRAb5VU3u5+S60anR0cAyY3cvJvfIxTI0Z2vqCX+m6uCUBVNwEg1svGTsMJIGVTmH
fBR7KdJ2ZTEjWZttWJ2jVLRrWXRqD2FFrBvIj3A3YwUGzkvuRenShizFyFKpz9OcOLO0pwQ1IGRJ
JnKVyzMNpz7Mt3EsTtCDdqkYuRNqidYKZ/q8H7CedcM6BtS5u9oVxdGGtqi6Un0vbGY1+JD2WjLq
oJWw8aJ3+9SZb2/GttB2QDq/iYHcEWjoFgmbQCgAS2frgq3qiZH741IkRQNU/9iszf3MQ7XNaTrb
g03YE2fsNqwq72Z1SGDCevhp0a3fytCQm8ah0bYz0mECL9BvJiPALeyF+uxnSbZaOkwLO8HaZ0GY
ERPxU1PQGgWApf0y2WitqCOjh5PTr7p300G/7wocyjKx+rdefw/r8YqYDjpVn//w0kj9zsYX1fcv
BZk5n1oy4df8VeCVWel10WzIAeIhYdVQ/uy4aD+kUhQjRls8NW67E4VDvjgE8zNwAGdlmZb/7nTW
Xe2TegzuJs6sVRXG5rQHl/24vKuOnxsuffoQhVDdmlBrzhS35QlfMz/yoP907cyDizj4p5bGrWxN
pjFd3536WA9Pbl+taNfdTes04bOSAiwb9uyPIglfwhmQVeQ3Ukv6HTuHHk1h4K1dj0wFAEediOMf
uRqQfrbmTXEQc0xUbb2F6tOczayXu7wekNH3H0Eq4jfdag9KZxFZDIZxApzs7gc6qlUqgP7lEFiO
RmmHfErD58SjkMEqoE6zEHoG9ROlr1KMuI32tix0bNBpmRcfa5COe+IiUsztyDxWsikpJxBQApqy
/2R9epEmJv2QdSO60gAPuTmCs86G8uzM8XWtk+SH2NTD7sDtkB+XlqCJbOYHVML48BsHDCbkwKUV
C0lXV1HHcpNiFUTBiFQ085rHQtrkFOm7YZjKt7gMozMxA8FDG0KIsxyV3rvAfwN013+onAQkm6Hw
i+kOJGSV46vQmY/ZtR89l1VQ32oHPvWf0NCh0BYUpCxL3bVdWd1xglK7J0IXw/M8MklAdjiF9tDD
tPrIKvzNeWEUR9l6rrXJ8znJUUVw3CFu+Q25CBrPu0Ofd9G+MOCSEScyzauxvBzBUAAg36bzw6Sb
31rnSwZ12Zs22tmxEwOUrDi8NK5WvpjYSSH/1R85A+hl/2ZY4K8d4IUX10BGFoI4PBRRwsMldUNr
l9YMP2w9/ZgoGrZUadCtGzcFbUZVU0ESLfWuPv/n/pbO6p/tH90EnQSeXbxDEBb/ObwgACltbGPO
fIxLyldh2kjNBpsCC8XjQVtmXH3TEX9jKHVyDAENXVkHnmTqdGlH0cFarOpvUwekY4A4s2ry3L4O
0aifB/ddT2wN0Hcefkq92EQ2pBljOo99AzW1qOAOhY6zDVUuT16uxwdG495D4zlyvXybmf1ff0GP
bFCJy29dPYU0IAYc9Cgwz3ZXa1sE9mDyYXBswMulbB2AeZdt9lKNrrcf6qh4GYAE7fVoBbndfbDm
88GYXxjrKjLW3BTjBhsqep76qkq/fzJzaH4D3NpnUrG/E9X3OxDpLIegQrUzq75ZipBE9D2gfSVZ
ov96IeEPlZXSCWOcR1wWkZxbMDaaPPjISoqD3Sn3pw8/azWqDsS3TA8B7fmqBZ34iiHowU1JPQv7
AivT3NUJDWG2DifgIZ1iY3wwRmKUG0L85qlNwU8Uhzy/J3/qQWK3IHfdzngpYRjutEA9GVEJdXK+
CP1BN1dNzxStcPLPPG2D6/KiWVF7idH/Q78COJwxu/q/j4ct1qdXD81+eQKgGD3XlOeHHKNu2vvq
u/AIk8rn0aMTqpUVlRshq/bFjwBg22C3f4pGx45jBuWt7MV4Iinef9C6CjMz8pn9MspjKzWDlS55
3sSnSlq/FUlkTypKfqYDR1Rnm9mj64/R11qIefiVTd/ceI/fyryMsFXXXzOCadSda5SQJp9742bw
q3zNXdacA7dpjm4z7oV17jNb+9724HkJVwoAvcOrBwPyQn6x/60Q8bsYPdC0JcthVprMUX10nWYS
jCsnqcEpjO4lgmhPMQp2SGe0RfxxPO0Tn4Cl5deV/Qp9coeXwV6edmqrR0pft2T1rMCPDpd23qWX
ncLfgJ/72U/gu+lAs64eRrNlU0ZHvXZsDARBR7ScFenmayFKczVB3zmwSvgxjsBzInNoHyedR6df
TLvS1tpN0nfpjen7pJjvkhms3mBI7vyEtDuj7kf68JqAgFz87HlEkmH4V22sfL37aqgw31hrNIu4
CcrMjR+T+d+IM9KCeCBeLN/57TvZ8KaTTFqU6eFrl5wO0/Bcec47MG7EXJHxJ2ss/QwAFT2Fnu81
SAEQhHVX38nRH05pqGskJvIVSy4N10Qc4GY1Q1jruXfqFZEQPLOhMzXevkN0vTG1qT3poleksEjx
TDVbreDT8NAsG3EDAma9Cdm8ZjJWHG+G2AkteIYoq73pY/DuptqzH+XT90ZY5Aam8WswpMYxjumg
m1TfkzBbvJRAumjL7PgxIPr7SVNijaT8dULJ9Vtnvd0XyuGEZ6Ohydj7jXt9ZVbBxQTB8wQF0n/R
mrXv5qiQQQBvBhl2W0Kg2dswsmNpm0T3LtG9vUgKFOT4AxCBMqdGsbfRRCg20Mf8Bx+R89Hxs3Kf
eoSkDF5gcNGBALMYIK6twI+3ado7TP5zb9sS/YSrg0AOI6sJuOt6CwER+ndUGHlvUTMWmAdtu3WO
pSQRStgxiuP5FM+abVb8yHKx4feg3tMc6XzhDN/Iq0Qd2gzEPVFSPnUegL5lnN65tbGfchZJoO64
2VL15E9ifGIsIXe+H5BpmnxWYyPvjl6056kQ92aGEbZpR1iHrnl0mpOJJ2M5bOGgSg41mqSWe+yy
fBWb5qXGe/BVUViETF5L60AGBRbpNPRR9OfRUze54ROcUtYKBC+slm9jC7RHRZzXwUixnaRSMSQe
5AsIe5boQNAewtwO1uhHe3pcP9pTtNZPqmJAkOrqEDWufAGU9EPV5Gk4ZNXe9FZuatBOG11aBV1A
1RCIjVS2BBqog+Y6BeybhT/umeMk17jrUG026XvpyPDCSh8QJumF5KrlxjeCui07rt7MqN6aaedt
miTwrlEeu+uRxetLwD68qpLX5XBfXjzFirt2L7yJ6NK7bf8ShWT2kBnLysj032hosoNaCjjHwoIS
AGoy7RDjSYfaMB3GTVezVR8NcpClGwfMoGLjLBirrWFS6OvMMiwg5hpPQ7PPKF5nUJIwECtoY0t+
yFSuOMiL7aLGITvLbMnAoVRdDVak7oUipBNLzIP0R4/kD0peZUOX0fwQjLl6awLTRvswhGvTQ5Tj
JOEZAZXaFLqXbchyJ5Q2HoO9l07ZoxFpa6PtrSMdBxYBp+RW9+DiOpNgOQggCDhxmd5dzXA3X4Hd
LP4eQqG0az8nn7k2srKkiswrczN5tgNQ06nGeteT0yf1+0PT++1H4ziczo73ZyzhzYdCr04JUpcA
yYHzyzAtwbHndhvdkuULIjf9Ib3oURW/cwgX+Mfs6IgfOXnHu0vwGWN5vQlOy4BphKFHQafga+pe
uMYRmz/VQ9+tEhpQbezcW+Dk9YcpoTyF9R1kbr6OcJlxT0hx7FOy+OZxepcr0hQTsIIJGeNKM7zX
tMoS8gK0aQW/6EdrTOg9TEertxajIsBAfnOzU/2PmcX1UY7D0RfpcOVUko8eopPaDyHwmt23pOCj
gZAK22QwzMdckBekjzxbVvqYA/bKRLwZdfywLcLl7Vd/nrG2o6mGlzf45roXgw85P3rulzt4oJ4h
9wsUGudusyvzdLosX6Gw4RZsJLiqSJ4cOra3MW+3dYfB0G2DZMv+xL9EkxPIgxSi3o6uZT2h49lV
ZthfTANrgz8RPCVC86r89N2cC22KsukAjfbNKoJblZhYkgEebCC6JTeyGfMXVyP9IPTFaz9IbV37
IrkvLy0uQsvWjaflO1k7Ns/89r3WiUcojSbaDCqRNOYsilZqEMb26/siKafH1uy+AyiRVA7tG4dB
4LI0lD4rYgTy9M0EwTja4/JVXQcaXOgI3CqShF0w0TiQYimewcunoOf96QT5UDyrbAKJNGjvZQ/W
N5cxnPMJounFGQEHxvEKQ4j1aoZFeSfw+Ous5z5iyQB36cH1CNOqBo/r+39XhcuJ7MBMw2vvzwvO
pTyoA2RN46juRtbmT6bKEBWVT4MVWOe0M4ObGwTuk1E/dwXhDiHc4ZWany6kJvkMr6P8mHFs7fUw
kSvJRXI0A4A4yydYDE6+MypHIdjcKKMMfsuMriThbh6Vpu5uOaVXgtO3X2I5KUiFzVTy3DpkolKS
EqXTTt7egL5MAoKrb8MmFjfXl+I2moxj3dG36YAM/5D2WD4RazzkZRDtxriu9xMClaudV6TKJ/5m
0OtsbZPacbEkbn9/St5ZEbU3ObpiJRwqUiiD4pmonKMeeDzFiEunN1ffk3nrv7xEhXVKJAz8dLIi
5kmhs2tNa9X7bn0bcGs/MIi0L/2bYZTVN2POt5DF8Bi22c6xuuh5mBtCoWJgo9PkP9a27z3WAM0a
zMUrsw2AxMxaHjEfsymjV8o8GW+XcPblxazKZm+Z6uhkkzp247Vsw5p6aML3UwcA9b/mSqTTNOv4
FS2rPIKTIB0A9G7zkMrC3jT83QON/tV2NbX/GlvPAe+9dOU5+jO2bkfOd9qfnFrzZrrgjw7l6akx
hH3KO++hMnP9BoRzH2p3M1b+LiZFujYGcVpe2sT8FGDCeFqapAGWdcbIkxpwuQCtHFmFqbTkEDnE
I+klFxPy7mhjtMLeJx1naKWJ+p57sbl3+1psLJiQMQlJ18mI1XX5ysMMFlM3MQ0DVrc8DJYXw2Ew
x94EDrTbfyZeVF+Grh+ufdt9+BjinmsOK8obeXfhkEMnSR8zEOUumQlHFca/vnSW6UiTH8zVCXqX
fJMC9F63smR/2rpqm5pEXj00DnGThZmQaesPm6QN+xd299GpMyXGmOITo4EN3IDRR4dQfmWxqSKA
kPmP6SXJTjUBT/BifLek7kGPrqZHV8uHXQTrCckifxmrQKz6iMYsaAiJjKaqfws0Q1+BTzGPy7dI
nk5h2zBUrphE4mgZ7/wqT8m8NwawojFlAWds1Ujdw97uTnUm34ooUy99FIz7IbKqnSty6xtGjbPU
s2GbZAX1x6o2kLY+wLzaIjCNfjtD8grH0v3u96zKZWwlJz8OweJxjp4kZG6iMxiO/PUtGonl2xSC
9N6qmSqSs7qy48798MkXZZsZG1dgjP1tGvofgXTiTU6vtyVYvHiqmjza+p1N9OT8rWdZzxgMq0ut
I/xSHc2wQT380ichV1VvwKBPC/SEVhRt8lk4Y84p83Y6XcU83Klqu9ilbLEwjLcYeZV9H7PcvrOA
f9fUSCzR/EfgicW6R7v5EHe5+HrzjRjqU1bUf31beoKUOBdQl1+QDBgL2mBbok+aNJTYEwqmSIeo
nftMbRsyugJ0YiXDkgeLhfhLIKVz43BdLd/BxEhfGID7I+mPri13kT9xZzBNegyL+Ce2/xI5BRco
sdTdcZjM66SmE1Rl51eSExkr49+aUfR3BzbsKq/b4FTixVVWGT3XerKHYbGHmvFbpU3C9GWe0sXG
QAwHZQfPRWnsTJ3nwvLgDieOn4KHzYNirPWwHJlxLcSZogZc+7zIzKZenMcEjc78uO5i9V6DG92U
Q2TvGemp99EedkpUzXUIwxdBHMLFoQFf0a5rHzOa/0F1Cnx0oxoa+RSNX0LLWrIQ2sd1lG8yonP2
Ujfj9zAcHzOFodwYBpJondQ/G5iTVr6ftp+O6M91XqjXrp1N75HHZsdsVkshw6CvuVF5F495z+cK
If2h8pQ8Ls9ajAx0rSKTm06uczdnWPGvF4ulBpHkn6IjwGyYR3rcv7vJ0PPXJuuG8+jPvFQRazeH
0BVicu3tojUOKcc42bZEexgfZDWN68hxh6MuW+fFHoiMc41Nw6UVPQASfsDtU/2xouZFT5z22Uzb
J6eLkFH2VXSDgtHvCYyz8KrF1lMdj/eGDTP+0Cn9ugOy+TZow66+2CxwOivcydrqL5PjWE9OlNtP
qDYj9NkAYonbPNicse/lyNU11YevsxTeJ2s+VZKgRysEnSGoV6bV/iQvF2RqFxHdWRoMJzQjGg9B
+BbPSjlH1ul5jDxvU5Z1/aCczDjnijUPWYPvI23yTLzLnkQ8AIsO5KOc9/NOnF0yKJi3vAJegmPt
FuWV3LkanDhRa7SX86gpUz10HB7KQNSYZ8rECU6FgaCFEso6LMsBF9HG2jIxokxFpQ6uP23xgBWw
1Uf/90W2AGa8vgEinbjuWdcf3cFM7lrTA881+hdqb/0OWWYfhp55WR7Myg00uJpZvrcQ+GGn0s9L
sVq1BQG4g3dj+EgkuxnnF3vutfi82LzOGZeG9J+4FLu1k6v09DWpIMwjvQ3z02fkPDqUai4jxTMO
z2bfDMyfFYyKMHfPtq3qC617cCOAp4BDNDwU6NKYWpATvuzkLRefYlDJW14SbMXH2XxmSXwoiT++
xR1xRiRRvqq06m7WhGIbyMKqd3JrxTTQfsrScZ+T+HFJAGEChoVS00/jFTHve9F5w0kbJ4w9QeHe
gCXMJM527xAyzzqJP+8dBg8skA7L/2r5o0SlBHOG7Nw5tgBAGCPd72jYd+k/hoHPph2bcRpmxByw
V9+hTIb5PQv3l/opdvBfGDOkvHI6pHesywkk9jelIljqq2mfx+/LMgakiH2dH4sPFJ88ptypWhMb
rL+5pviYCCeExp82VxESjltMDWhY9IsbyIIY3OZpa5fgNQDF6HKbrYgKdLYBVqJ2NvmNAJDPouCK
63XysVguijmZol8P5M/mRB8dF8l81MtonwzJd6DczYGw4XglIys41My7VgFA1K2QYN5tJ/5JtGZy
DwrNO+N9e5KINI9jUw+XZkAuyRR4yyf7WWRojZIWsNQyoJdV9bhoHzW9IUPKsEu0jRTDOMjUVUf6
zGmUh0fKHowQTnejO/oTpexRAkScO9OsfpIRaTzCMf/RaAxm3MqIftiFYr/G2cju/VtB7UlkkIsP
BOQShz/3hyEajhOoD5B7JBjrOlLahak2vvQp/yy7nvBwBHOrvA+PuZhZ/eJH7yixTVLjbg8xk72I
/Y502P2p6MyEaBuooN+Tfsf4BzorcIdx1/VoxItwInS7jN4RQ6Y+uVWeTYwO+sqJ8EScBimRqUPx
5Fv8KpnBOzy1q7bZmCWgXFLnh1UvKiAt2hRjacdjY3NSBIOvnnsFcazSsAoIshR3U16RCRxI/r/z
HTFvGWaHmIlUlA0rpZvTttAymrT4M6pYgKM6v8EpmXADEUCgenYeps7+v4zMD0pShDMTD/SoOQVw
xVeWd/cOMgeNJ6X2zj4DnYNn7mOsmYcwSNnedDFSdOJVdFp3xyf3IGVbZmkEc9fUlOPQs8O15DEw
C+Jp4uTYZmR7jEX2y6ior6b0tdEZDlsMgIEDQIKJjJ//Q9SZLbeNrM32iRCBqTDckgRnarRkSTcI
SVZjngpAoYCn/xe048S5cezebbdtEqghv8yV6QT/YrHto9BifSi7OCravmAUMkYj+JHObPUDctOW
7p4XRq1vkqqATIMDzo2opMmX2CflvIP67uOfOtSPcTZ+J85UrZeMjstktuPJqc5Jf++ZcbOPQQuj
AIf1aVjWnAF1pnsu0D+pMUUe32E3UxiN/Q2dpL6r6JYty7dh0vF+yBBIkiz3seUXApGVlPFizP8V
kKEuYezbO0R7JG1Y06M0qQ0znpbcJ6NqkempO9ptpynoNtKoGCSGJdiRrEg2bjI+BbY/3vyUmyC+
IbjXkiGLnquMrb6KL70ImwOzimnjd9nLqrNfvapodyNTggQZKHC8S22kDF8CnB5tiM6rQnqQFsD7
m5ESn4PNc1ZmceR1IRqhYpUxJzs8EEa2aMI44UvSQUVdppM+qsyF0Gl+N27wXVMnvMO243Hqpo2o
4By2LIo6RMb/vinBs/gkiR0d1ZXhrbXk/AmeZJ/T1CKNz9ysInxx3M5j/7PxKneH3mZvg44L4siB
a+rnf2HviYjUFeh5/Azk09Cr0j6n69LFA+6vJKPMXH2ogX+GmrSI8CKHEFfJ4henxNd0tdTDUUOS
KRu2BrwUbUiIpLbjEKtbRv30dDVApR3Kcv6JaYGbS/RGMhTbxBaIm9QWoVlCPR3ZjD3hTreaClKq
B0MDCAWPTbNxhRofYKeegnR1jVfk+RRxNT9N2g1zxHBn5oyOEwP3DOrXM4mW8hrm9WEwRroymCnZ
NiGjcQEEn4W1ubU4yuxgxeJBpvy4aG8FqNd5qDGaz31x6iBM15gCmHobz3PbXqmsPGVdf+4Tlqe2
E+2GdPvTwF8YQy8rA8wZatKz7Egr7r3ZhDClqhN+FER0Yqs5Ofp+8MgvCPj//xorqdDmaOoQZtVF
S8cnNnnuvLdQphZT/BNQ6WmVwdkwI2eyUjlIjJ6irdoDTE5z9LGI/WdOgB3Nne1344G7LyfMLLYn
H6zxNTYt+EkFhpPBKO8wDX4E5rRGabIHsD05vv61YgZK9myVDws+w5C6Np86XItSPhI5/8IuWOg1
farblJb4Ja2O4yR2VDAmWwYl/dhdxlZsS8/fznVKmZumXBl6FUh218TTn4sNivGzQeILY2T+OvdY
IlXilicJ52ovGXFEo/T/4oz37wXf+YKBZQIWf+Ubrw9em//XalVGPlUbHHj0nlNZCNqIqGzeKcrI
uwMR0vzg5ibrt8aB6oz+1Suc5zSmvtW1UClwToBUBG0VClj5w0i1CPYNh0T7F6LPbSmbZu+nHh7T
ZEwuJkcMNob2aAS45+lsIauc9od65nVdwqc0RbAz6drMTHkj4EuvxlDes2aZB5cvyLapjjSX6R99
GjN3tr7Yudr+KRlK0+mNM7Mx6pstMPYhSrcbnVoQdhpQ6PB+oOF3X7HfNuvdBxVvJIbaMHfduMEM
7n4O6R9MGdhwNa2Yi9QVNt3pYJaoXA3ToF1FUHPT+gbxTLWCzROlNqHlJ9CP5RjF8UStR7DWqJuo
sUm90LDS0gY/8BLELu1XSbMPduPC9MCDdsdWwqV+nnprX3Yon0l+lEHt71QsmEcX0QzUirINzEs4
aIJtlWXejZBbl/xn9HgD4plje8KCtOsmW+6dlnl4Ggf7qlwitws96hPezIzdWNrWgR0QGhY+tedM
Du/E8+59x3sTInnFRt3eh3D7e2woEKgpQEghX3ga02D6bjL43TAL/HIMkdGawPHVFcUJgL14zNWn
YrGCsio/K6tMNhCM6DZCrGkz9V1PNuYjR7PHjuvYw1r+ZAlyRh5mkQjqp2oegUCT/EWxzjZTj1so
xuaqM2kfPdm/+j7xGQeCh47vaWifd7QA8nO8xd55Nf5iJHj6loeBNjX3n6M4YHBGjnfpQkGVkzHl
Kthk2UjKjTPiaBkT40dIwFRpbEGfzep9YlDV1cojYSVAmMkrf+2La1Mn2K5VVAuiKKrduHCFm2pZ
8xVl9g7ZLtxa1rvHK4ofzGKHxgJgd4xMOHMQ9Fx7npmd8tUyRiA0DKTVSSuQpOxvc48SkujhVAHE
2A55/oUlC7evkV11HH5i58G158GIDkN5hhB1rRQLal8mOFc+oSViefR8yWX9O4B8ypP/zHS/jKyV
L1fHKWmUyXQfZDns7IxzWkU8D4cgadJ5+Jg4YR0CbpLokmyj2KIcNcVrbfaDF1AAHrdttx2Sqo4Y
xTubmo6KTRpX1h0OeSxB3Z92oZ4CT0mkHfFgFdPFwSL/p67B53FMxSwefGJxilI4dPRr/6Nhhqea
W4xBdSqP2DOxWB+6KtE/3Xp04NbZ1fJKm5N4QecO/i38TBTIpX05bIO+yoHoctwXQYue31BFUOni
atQMKYecIbb0GVa27SmY/X9KUiU3aTisLRNiOdIOa+KZnILRPk4oiyQPB4qrT/GMyBeH3t9hZCN3
Z3pvKHC9qXzCw9QZf4V6td2mp97EfMS0bm1cXns81fvW51CQNpwhSDu+AlSAdZi1VCl15D1hk3BP
TdW010X6ZrHhZnlzpiTjNLhEpDm9R3aRP7WqHDalMBnVE0xrY4Mn0pCoqmbZ3hnzKestrHVNSbQ8
Zl3k7JdmHXkJmwY9bwiuCwyWIy1pYn0RVshtlbk843346CZr0re0D0yJP1ZNqIyn7xYofUx+VCs7
QTVeGLgK6mT6ibO4aRB162IaEYKpu1HWHnLZKYtIl/l3aeLBbKhWIZ8Y7KfJ9GjCLWy6a9NH19HJ
dbTvGElk+6VG8htiByG/6s/cmELOXYrUd+t/xnVPFb3JYgqZkJORyR+2lo/Spias9rqTbXxTMmWo
XadKKzL7mp1VDzsyE8dBqb9tJ8GnB+vRq5x5aQhVYzlo4Y3I5zm0y31GECaTbN9umNYbw1kflsA7
e9N6oi7D/sIZ2KACjPeWXT1PuNbzTc3byuwI0dOg6ebDH3qzzYPlW0diEWC+wtHfaB4HHBBHueiV
P4e7OpXOnmFbcfKGg1iyf4OY/WNn+Qe3U9YutRUhooV3iaJ279gNw4nEKeyvnKWgWTxwKFbUZCEn
pPyi6nMe+zGvPZQh9uC7Hjs76oXYh4Pt7HU9N7vBtS9MEhA+C4qnBEKUNAEm1kV51KSZlnj4Z6bh
k9l4875sYIkVcjrRPPMGSAAhzCEq4Nu+RdXZwaEg9ODn/TkwfLGzwmCTI0YU+Kyw6MvheRAspk7t
iG3lDB/U3BhPmhlaBjfD87/qqg/fTR8T05BROjmKgbvLMG7jSoqDS6Xz1hYS7oEHQsdHU8sYvyRx
7DEkiCW3IIqfY2LNG8rYYYHWZnGgf8QDkn0unCykmBS7lkAVHyik97wlcmJv2GSact3AjNOoxINn
zzUKMxYlt1KHia8YGncY1TJI9x5VePQu9eexycpNIJt+C0PngW6w7L6bvHMWugtHtKaC3wsuUf9N
UrdYS/RUVLGypuBGoqrVn2FP02KXh/KQhT8ctNJDpf0HJP/NUCrGJs08bfKsgpURWA89i/IhYJKO
OGxErVBnPu5bCsV/K8aYlnsciKU0d5BWxC4dogX3CYmTKYU+tWAQ6nbkTsAGjM6/NkC7mAO874y8
thoLE+Jajp6YclCH0rQRiez3yibuu0jhceoIFN/KqSjMV1nS3wAoaJPXBU1BHvwB1eJz3JQ9JhRM
gMUus+h/dfGaT6R/d0NBI0S6IjTD4t4lsHXAXNrhEca9gXxvB7yPOGiTrodZPrV7Lio4bHIEP4L4
UY/L2JgHatzjcauASkeg5JgY8j/I/enPVOyGtZBaYmQtKwYczcmlD2itpL7jG1yOau7wKYQvgpPf
STrVbvLjL78fTy0snoiJsdhOeKFXzyYjn7JZ+7kMgRuKf6QJsr4MTAXxZfxTjuPuUMCTvT0e7Km2
D9Kzd7aF2adZNJd9wjPk+Gek31vfJ5eumofINNz6oZuvnUHOjF57bptDkbCkASBIzNq5Dn1dR45s
f5qhfqSXTrE+MDzx63e8ffmhzZb3hrWFz4xO75zO2Hj92uyePSNJeGTlkyHsZZdxnWMrZA10zRnp
Mz3AhuK+7ztuRDxv7/juccQefBuUprEJBNeWbiEKe2g2TS74D4OjNxp0m/sBGFgrLbe9lujYn4Vt
taz/SLMsEAOqiXeXLcO0Hdp6uiSL2ufm9BzbQXhNs/nVWcQcSePRMtKP2Xce/VotiJBpsafCSm69
hc8oc2CJLq6N1ZpFzQ7wfHXud2GL6bE1vBfsfc7FWNSzKd8yl8C1j+GKgScWD6kYoVN0H3AO23VZ
yhZLnSQmLQWdmk4BzJmCJcFlYD/f6dGo7kRtoojO3Xm0crrTGzONQpdSnzz/KzH7Rpx800OpubV1
2EL20uUgSBj7CITtrtTpRCiX26+f2IAPfvECmThYNl/lWFqXZAIxVpn9A544DF+0A2+EXZzjVPlR
WPULM239IevmOeRPDikRp5PCCi2Bjm7StzKr5ig5UjnYZzZzgeGPCV3gjlzxkWllhr0vfclaLBjC
HZx9bZmAV/CMdq4Tja2z72D0zG2nt/iunhrU6KibvhYssVFakdCs6vrSd+NxGsfl3s55o0P6y3AY
PTH+If0W9BuB6RhIPMVGhGdfMtl6kW/oIdIWmTpwMzvTqthYfGc91+J6IBZK6erqFa+cSzl85m3h
Xy25seqYgqtYn3oc/Vus6V2EFnC3pDRltyI5e/Qh0V0Pd9Jrk3NGfW/JmXYz5d17O/avrqQPuLR5
OygJ38OVvfeTxuB4MJ9YU9tDn41vsUqtY2MUXwxykzMaswPlFZulmiCLStuIFjFmz6PvnbHZgjwL
zZSuOdAP7+NYD+fRVd+izH/G0uGNCUcuDJq2rJLcetb/CetGRCWG5ygszZ9ysp+QeWv6tG0aXQIf
j3f+5alq3Fd0E24PpYuetGD+3w2w0GSSgvufUDIWN1dnMRYvTY4i1JRNR48bOn8ujXiXLSOvALYq
+hYPrZcNF7+bj7NF7yMHJ3Ec6vAhTyc65ZCtPF/pvZ0IStX0QKGejy9J5DgX3Mk/pMIpdjZnQtcd
l5tZjUcnEM5mpIzsECukJi6gjHvMke6J1m8OsaZVVeUIPV07HqRampM92G/Y6kb0n86MLOebmm3j
6GTPs18wLcr1K/a+f62b8msEniUXnSQbCJx79hOgpFvrY/jvlsrazsOC/XMO57tZEtu5c3q+2BEn
C5X1fEcis1GpHYLkzvSll/5uYLK2KSbSCIPB8a/GVEvcDEITsfqNV87HgeHuRlrDY4w9guNzsBN5
2W4RhVvyABfTrz9tWV79tnQx8Vq3UYn/elj+uB6Ke2/sQkTNTZ2ixtVxSaH3LJDrmMRBZ/jQ1bXr
cSFyp1SS+23aI3z5XDrSoqtRg2KqmefhkCxMNEVGoatf3ib1p60zIqST0R5VzHxNVAIfe7O8ezJP
b6LC8GGNJQcK3k9YAmQVozbIHRYODGSjNH5mx35VqWHvuX+T8iKhGLQMeC3iCBuH3x17zY07ZIyR
mGeEx/ojjeUxKXnzK5zmzSm3Efc6OtnOebsKsxvmQmhDwVBeTWv+HM3WPI9B/YkYYwJuQC2urRl8
R32Hpe5FhJQLNTL/sJ0GNsyov5SAGI7+y1vQj69jbXjXID84vIY5/Jio1mOAerxcwn6w8Z2kf1Ea
bUCNoFHiDNYBVQrZAeDdf+ncPVATH3W0rV5iEzfCWFB27JXGxTc79dco5dFs3Xg7GaqOPDfjdSF/
xyL5hM/KANadfE7m5B7tOiGhyP66pZpZMd0zEbRrqmNK87EQKt73hcMUcy4/MigbNlQINXNzgWPM
mQ+eYe7zLHa19ZCPdRn1lMBFs9PfjCG9H43m28WUzz2OU2Qg8AhS0TnFJsHCii10ZqT1N/WH/J7m
NYYxiS3tQyyItbaaruiCSOxuBIMue71xpFKnysE7RsDyufSreW9MDrVGXPNH1Gq2ne1YcMvlooNI
Mk5/pdG/G/Q40b/oKIJbSIBTWT0nBq+psvStts5tD2dnEQRBlI2Xz3P+9QsYNPKmj0GMa0hSLKdl
CDLCsYudIJ8P2Y/TKWYLj0RhNUayrqGumNlf5WSXuSjVkY4uDny5YbHGrWp3obKHIHM3qY8jaWA6
fomluBv80eRTGxX3eVmg+XRrnJ8G3QB84HZp4s80j9UWGBXxuNjIznrxnqYmN/aV6wPfaQnR5Nby
ZDfZg6zMHQ98/lgE0/Pgo8ON8+usxvaZ3Om+mcd3kgzNFU/pq0eCSlvxTdfxrZL6OWnwFnld/Mx4
g4uf/Zlp9PeClitHfXZ9ij4VW/V1fFOWyWWeFGmZZtwGhsSM+mDWGz/ri2ujKBQdVJHvQMCwvXLb
Zb2ef7rY2pl27lxH3NlCyw8rnNHOe35ilQNyU1b8r5ZZf5lyPqlwgcZSSKYGmVmXV6uMi//9wEe8
GRj5RMkcL4exSr6bIF/PfOk/ygTLg5ul/Wa0w73hBj5WB87IdccMUq7XOUaZk5DHpe355ovqUDjc
+bECAoX9kg7ePSnY5C2MoLH54NkmJQaN/ZGPPxoRYDMlpnXrx5nN1Kd/G7Pxl3bUf1nFhceZMZ3W
/2Za1DfWhPBZut5bHnLhLqxuMzlcH1TpfNSpE8Cni2nhZcwk6gRVER2WwnFYaPmhMXrrQE7R5m2C
m4dlI8omNz3amC1ILOURtlaw8ov3RyobF3TAdTypzZ1KkIATle+dkRK0xpnMY1tylFoI4Zq4AjZU
avIi0jHuss/hpzGostnYAfdiTNnBscAu1C6DG/XS+RmYNsD9/NJcLTeL2Ucc4Mv7EY2UcYXijL8k
J9WaSF2YgbhyOSnlohMqvWbDkFQRBVpgQq9fHSd5dQ0Wtbz7C66U+JOtyNOr6iU2qMzLDMjXtDDi
tw+oVZzb8eyb+c+QxuW5aupPbnavweJnJyyzQA9U/9SHQXeQCNmZabmUOQXoky7CkPqcXUVsghVd
lPplmvEo2T+pGP7xmVs7P0cOz7Ok+2jxMts6poKy6WHxt/0h1Ll4LF2Y2umyz0bqcRd6qnEFbFQf
JBF/0A/hM7xwRPg3ZLmS2XrdxqJlG//lGg/O0J5J7oysA+tIwevlCfXtPWgRmYXNvXjs5khpHjyT
S5iJGpiK0d37HmcklkpKnHZ0a9wcwbHALYlbLohDe+64H/E8wIkbPrI60RHuQCQQAXQs1tyvOd4B
1kvol2D+y04DBAjSRwTftNn1omHrUDHDRIMKpZxW4Lmzs13W04gUIJKomZtVmLrPS6jWsgP9dwzS
LEoKesRzs9x1FSaOTqGe+96+j2fvJhluXZB6dgqzVmRZFk65/mCaU3uDxMV0bNwtKbWxfomDrOtp
hlcWa41Iy5dMoZyASzpjtth4ZsnsTdcgggSBrDg9LlzitybnXVuP3FZzGA2hokq0WGCzEcs4URqP
B7VhQzIyRILQ8RDCGORu/am5sxykAs5EejvY6a0g5xM56st2QnqrvbYi8WQVu6RZW0PbmZuQlT51
nn1gshvvVUdyYeDImJmVxa2+P7hNJbaFXTD5F3/bdAKmh8/bcTA2E5k8MfcgN7GsSVTvuZZusxVB
eYJrRSRyC9mv24IM/BnxxIfTe8ztIjT96mRV3rOdNiFWDAtRlcNHHxPPZljQfnVc8efsbTDlFHXB
LJni8iAmLCem4nCqAuwcxjRvwVxGVUrRo4aSsIkt/P0xkfpYoM/7AefSsUFZn+iYBSDczFy+OHwC
CeG3WysREeQ2BXO5LVgjZIEh5b8YcGPrZ+cRZQSnnZdwcR7/VtgnGxEXT7Ipj5MYxsiQMSefNjhp
BAAu8iFHNWBYLGnFYSw/2oWnkgL190Q41TlctcFVRvHkTLJjopC1zwOHCSnxq9Y2EfSaG1AcIhHw
YHcBhWVcdrudDwdsx+d+CmojI2apMiqaq6vqhb1lEr4ZJeTQgavUtqlQ2tABU12U2wCuSzQ3/Jd8
n8+AAIlgvRNPBlnfULLHBvqu9kD4ByZC+YCzJcsXkqSD/q7iUh/Damy3bsM0v3f/YrzAs+mPxQ3x
BtKG0/CSVTRADAzmqgGdfPJkvQtF/Z2TQDe7wIRiMIOXwtM6Znz5wTo1wiFQ3/CR7zqHHhZM9DWq
HVl+LtLUi1TicQyzv9PqT3aDx8U2GkJwB9xRj9Tcxo9e6TDJLpebVwTXXhvbxhTNxRPGCgTr/qOy
k6oT/kqcHpaK7rNlUyU1knBofCaATg8dcKVNSCyYVCTSs8qWi0jiJ9MGzWcBLNNzRwHY5FOYGcRs
DsLiANHGkE9DDhGmf2auuTbuOpslpNdqguYiUjQ0mQSYmZfa3fjVl4YXEMXQ3rkImT103WxTGTG6
JpETCn7Hw8wZWHBOhjchyVrCqxmUHVzHmOp0Tiv4LeQfDDgXy0u83bKACQN46B8bEGE8N8F5HvsV
1DJvwrx5bLvUW+sO2N0G+8OziZDnT8FoGHuOOGLPKreRCgLu6Jg7rdtlv1rggjl4YT9uTsSkIDB0
DmO6UF4WVgRn4BBsJUKfsqw4qHn+4SpXUnvDU8vtxDB6fQ3r+UKM14s6NUeu5A6ilOijij14IBV1
npV1F/Ztty9U/cfpvJvjBMudnKA4JeFUrDXvpyqncigz5mrLwQTcELpHMjhPY9pBymhFsccZMGyF
f+ncdN7gMIy8mk4ksou8CrqIo2DSR1dNX+ZYYcRsmwYPk3eP5Mh5E81gV2lrFzHPXq4Lg7alqJw9
x2C8ExBVBi93jstLWZsfE4mg53iNiOjiKw1LSh09eSeLb11OD0gV6tp6SEhA7glJ6ZKIDaIO5ptz
Azh73wnfRTNP33KwN0wM3yeQmFhsaXQiwoS+YXv/MVATCB7pvSt0fPAGJ4FWY70YeXgr8upmOXGL
g9M0dviaHxOCP1meyYtLc9+2NK1XRfFrMINaqQf1M2Z9tccaYrBJ8Jfq3+HO4Ehx8FMr+VEXTHp6
1ujF4xHOSi7pVAP+TXiXjt3qavQWimVdxOqxb6jTmP/0gelxl+BcUtTcA2i/3aaEGOxK4MZRPVIi
Aa4kEQ2sweVPnKTAeUEqwp9NBxPcbYsiGRDZcRPkGRx7+4kgPDtQxvU5IUFQ/rh16G9xcn0YTTPs
4sXaCzBWXIiTPyRncZaXJQ1ygrS4qSJSXhJI/iQ8sU+wpwYpgwbL780DTfe9HQdnBm/7cjXvzww6
hnR6tBqDfKBJIWeQhP7ZaZ4kiBh/OBQ+JjS8Fx9hQc9HsHQu2UVzVyuc6aZjrU7g/Jpzogo8Z+/o
/8oC/dcen81EMhDmcdad5FJlOslj4ZnoD/elkc8HpLirifFlY4VGu8swxO6r/oly7xn1L8to6/TO
RJnjPaGJTTxa9bGxqBrR0ju6SxIxoKG8sTIRAJw5Euve7Y2VugYmt33tGVGTg+f24fPjJ5ygycyV
UUW24Re7VPubhksvkzMsHuoLxuEakB0ayt3JtXDgPJCCo92pdefsnJUDmBomyIFayr1Pu7LZXzph
vlrIjJAtEyw+nAYV2bErSbbXkC54tj57H4bk+aWF3ixV86gHdZukjZ2d40OLCIUFOL1VcRruEm7t
8BuQMfT9UANMNdYQCYJ+t3G1bxwNZX2oZWtlzxPie8IvRvlG028qC9gsl5WeU1apDXWXoDmetdk+
OdSTKZKkLHgyvOhmeLCsgeup0w5Eqf13jtMd7pNrV5DZ8MoCPgKI4luHtXUjZ3VntKM4J65LMtsb
bi3Zt72fP9jGgyVSaI8mOpvTB0eHs9Nmaemg0klg7n7tjUK3tF/OQbj/5Vw05oRVS6bJAyFfscGS
gcsvhECxBvsgBfF14IrDmlSKZ80D5+gFVG8KiqwRyXD/i+OqC8XeVTL7RMELOzL7UJC9i284BkKM
wQUIc6/T+d4xcCjXqoWvDlyecFn6WDkrhv2ILn9+faFWzdIFScg9gD/Hl5KGlxQn/TbBIc4AH0nv
96dxOiwuuICDzW++e9WuOpMCi3ziMVx6EnUZ1me8ai/YkwDQgnftCU8hCsKQ51PkZJblEaGqnPU5
TP40kgpawYlRgxhyjeBgcs59ZN/qH/Fg24hsKftlZcnt7wfhiAnJdcEKiPUVTiSG9QJbszfqW5EF
0YJB6iRxvL70VJJ5C0WNWkCtaGJilkkK3SDFyvsCQIX7wGI+KVU/hTTW3duG2v7+zpZoSFnIXl3j
JqcMqCiIZaq0/qPCT9zMHDx10x9+qQOcm7MdwBMRpfwSi/wPp2bGM13o/JVNIvE62kSuc1pOfr8x
L2v0GSL/g9DTfP21pMIqcbe/KLkJCwQlHk6yJ+tYAUsaEL7x+d4Dk3DvibPLXQyVhajQTEdwZ+Gn
VHZub+1OfP8Pv1a5g/vH48i8SrmcdDjNkywmXIZYOoJWCX2yYh2WMlC1a4rm94d6QeRJB+dgjfJh
YZbyrMNDrxk6T3ltHKFun0xKSJ4ahsBbejOYYRrEgr3av/3++rHEIhA6/qvQZBYTfEiOUR58zjgK
iT36Jcf4M0yjqdGw2gEW/f5tlVhimCYNv42tCR/OKn8hzAkpLC0wmf7ye+kpXsj7EIpB1k04k5aC
KlgVHzlP/dQNZwiYHmxljZoPiUHNRhKI/Dqp8s/UtxMh1rAnYUcQh6I7c8/L47CB9YTmZPeHNfLd
7U3zJDQmKmwg4Z+eEr41ZjcCz/7tRqmodomKMYk5IIFiR6RpN23lz5ini5tl0jnlEn64uI0PnnbW
8TYbWB8n/HCGasQ/XTok3dB3R1BWc8WuVBIU3llW/bMSQC7tmmskgAM3YplzPKKpvgEWP6R9m93h
UsR9msLj95ayeJrcYD/nFpyjxX+2fkOUfdXd1/xTL3HlNnEN0cdetr4p5NcYoxHjVkgfa0s72Kz4
6nKPcYvOhuVN55z4qumhTlX7MkOn4kPSya2o35CFp9u0AvNLu46xwY4PevLfTcflBjPqtqJ+95ch
0lvVtY3n+SHvOGbLJSF0U80X4u79o3Q5LP7Sk6zUG7HqNThry4rC2xqzFUuPR/vvP4P/P5pJSxLQ
5enCwvHsQwLYpWnYvNpNs4tj1TzYNjWUiVmxIQ3KhyyTrxF3cqp47Bhju21wNIwEy+w66bbXZIya
pvkBFj/jDHL1v3iYTGGn8tL8ZpW5srbVL5GF3Te7YFeTV5vJwjYDP7aTg/mJ2lSd59TRdMG0L7+A
dX/OQD6Wjnsn425h7/IfDEGhGPjTkpp7uY1rxJt5TrE/9vQYxnKykEwVzd/Vuxw198d8hEsDC2jC
mbjJwI7tyxIQMzm4c+FT69CEYbl3LYDQiZvKrZuE+VnUHIkHFuAHh3nxmoH+/VCxJkRtS0M9xlcs
n+QafmOJMoVx4KA3bxtewGMwT+qIE7fimrw6Bd1qvvZoVekK60ogZVmOfz+tYV3Q5JSIOqSdJ9+w
I7NMuWivX0mc9gTWC1R5ft7anOzWdwZdwvt6xWMSBbG0195qkuL7UcZMkufp3LjC2vyyejnYhZt6
muonI5f+vu7x5f3/X52Y5he4A/9ejow9uDyXR2rdPrGanwpi75lu5MFFhYx0Y4GDBwZ+x/+xL8Lu
8our7ta6iTpDsKnqU2aK17Wz8BfPJV0c9r9EOl1VOCOGZV030mdd23ITQsH5XRAJVIK+qMu915dY
B1quP9RScEluAjQrAp6TTv6HUmuqqKuUef3dbJvM/RZjqiB55NN1WH8YTTJQ0LitY97fMxq5skmv
6/v/+6EK3in9M+/bqXma0BI4L/GvXC/+bieQQr//tDh5zeF9GvfjkRvB/ObEgSRtPWBHaHkIxOw6
T0bdR90g1Uc9cMbFTOjckqbKrngY+BcKQUNgWuPc8zpYWBACPb8J++KpNDzV/hhvl6TK38rRZ1Tr
GdwspGchSqwVLaX6VnHgvGd+d1Xmm+7i7AeiDT4OC4n6f9SgvhHw1OKfxEwJW3gkAGi3eTUMGOJY
Ud7ReJXfkarpdLK3ClwALlbDX4bMgEFgY6GsO143rnhH+0XM1mtRVc5NZq+/C20chyUktf7Nl7m5
ZU0J73Ub84eokwdoiuLJBmMxFW4EYZdNf+rqG6ayR5j0xs51Ev5yK73TsOKPiQjImQBkfKxB+kW/
6ASVTA96DbnRcdueZsNPX+o5fJqBsN/NnZW9jJmFyubnAN3Xf+mseTjBjj7QRvlsLizcgzDyS4Db
/NbookV7I9W/9MCbDQVutI0tHLU+tSlDKfVhyqfisW9ZjHsXRXdmpzvls3j6HxstnyAAJMmKVykP
WESgccdIBFmn7jNJVN6w8Bus8Z2lNi//2/C7QIU42xlWEfQzBv4o2jFJRVv7/3055KUaLsV819sC
yERZ+6S2QUP29fiSIzrictPGRackVvD+9tfEhSWZFbff9cRIag2NzndJrIAgNDiFbCpelOMvoH2Z
w+WETsHFYWTE6Bdd9gXO4NFnxbp2hAY35iCDk2kWXTRNPnQUYudR0vwfdeeR3Uiypem9vHF5Htdi
8GoADRAkSFAEyYkfgE641to31AvpjfVnYGRWJPP1y65zatKDQJAACLgws3vt3l9Uw22ZXK4ZTkpc
Y/uK7pPaN9YqTpT45iu+57E13ud28dLphkP9ltUo0CEGAvjAHDNSjgXuO3e2GunHiN7rZBZYkcj6
SFrqqxRr2q3pVHRrGg0TWGe0qD2O7pZBWc1bx03mIQSTBc3jnQyi6tC4OX1xIXhOL8l++DoEQIUS
eJ+u2GDJXvwYAQcKsB2yLnVR7KRIeKqAct2Zgf7iSm6yVkL6jmAD0MRDV6gAab9x6iraEGIpPCFm
xLUUf4TVyj3OMcJkIX8wJYhoaewCLGH5h0cMlqpKP3TUCJq6zZ/8Sr4FAmhSAzL5jQR+LsGMf8p6
9lYSNptmWtT7yMzKA6w39gxMB9aS8RWONzps4pwsWFVtJ7FZg+6+olqg7IvcXPSqXO2vujGtUfyU
9PmSJNPUSJ7pvY+zbw+KmQ4/7RujpLJXYE0T6B81LQGm1fIq8hvTEdIaTX/o/ALZgtTYAvO5i5Kg
mF9lZBQMfO/9DgdbF6QfWPcLgiLMDn7ojWANaxqZiso4XA9FocherDt4ayyrrrQMWoi5lJNAn9Xy
+NYG9G7Tuj7AwjEenf4ZpYP1lETByU/ybh7rCvXJ0HRWsUw/Bf2a9VUmte3CdNXG2n3eYrpnCdsB
BX5kCQEbMdRI0OV/blmgz3QQQHP65tZgba8CxtdV3wjIlUvf2iogkeBShkjxlGgeIxeIwGNNOnnd
txWdqs4BSwAcFzs1wFT+sk7CfC2MIyA/hBcZSb8c/P9qSElpwfhpG1jIINuF8H7n9vo26jv4UBb2
xU3ZDMvOpBndXXUHlCjZ9jEqimDOwmWtOxH7ElJkU3CNURqgoVEO51oG1JLF6hzTJKxwMheVk68f
JZgh1F+qhZKXxotmYwrjRKGxAeFgvHR2QN9Vzd6z2or3GRJWrEZtPmszU1soQgLTgLB044blx6DD
fbqqTY4VOBZ5bND/zW3rcawbZ1FVF3wZoaSqCQ+FSpsQido5pceeJk4Hlhai38pO9Wgrue6TgeLQ
oWLtKTO7vwWOyls76i55LztfLlRcH1J0wCAhpPXIMvTVSIYIXItMp3dBEl23BIWNQTiWI9LUADHt
B+WYuTqV1Lg8F+Uo0YZHl8NATnNWEXKua+V11WT1LLJWpSV8g4xaPmcjiPtbj8qUnVM4uB5VogQ3
gHr9RVMglG1YaCX1kuagdaVuZMW/dJSNV8mY0ly9Ovv0e4Ao6cYBzrMeHRNP5yZ8Sps9GX3x2ugp
+U9lhk8Iglhf647OABB/2QiqRzj52Crnjj5n2lqryq6zXSFlTCdTe9SRQykbfLGsoPqAlblXZHrl
IUTuQ+/aF0hnKoU485KhVHhfm92PKdTbFSqMlAZc3X3KsfnERnY9AWSZg4xuD3kjbQZk9BAApxNK
7wimZxKie+2zIUsDF6h2i5ScSOClBjuS66LiyzbRwmgWTN3pzlcnGomsZL3F6O6CcZ2VJFWjCenZ
CKj4Zpm57QDI7HVnePcxvLuxjMm+YY2MUYCh55Wwxj4WrGduOvVPtcom1U70F5atyAuT9kFPUxts
iL+jszYuCqr6m7FQqjubYTuLK1pnQ95ai2u0F01uymzj/nrMY/OY2UNxr1QltWmFvODqcqKhfb+d
Gnl7DWaGoE9Xusw0xrUMT/P/enYs/TfcYjrkHZ2eC2LZy9CvjrnSq9xl29kZSf+gJ+qmFLZWZaE+
1L0ECcDsdqEqJBGmPZIl7RL0afo0uuOEUAQZVML2zxDiIrmfanQWO1TuUVw8Kqiz7pgw4KKmlhxd
w3fFkLvq4b9eiBPX2OCoRlmyDO5dUVIYE/cCXMxYQbj+oLyqrao+NxJ8TUL/1oCpO7dS296xpTx1
wG1ojbN2SVqMVVXhgvYTWUWQ2TszRHahV6wHLYse4cM16M1gL98IHjP2RMEia9EKIN8fKSB31TyT
k20w1HjKtYl72zrAi0o7Lu4bn5asStBo5kNRawvYn69gK5GYhrI9N7TyMgFA2CZgA4lbvs1OLlhc
7VBSR6L7i1fVdoqgRhIf/bWBPcBtkXWkOXQzoCSglF64AXC5YSXnw7iRSizehFbbIajSw5cksSGs
lIMYkzWEYMUGOq4oDaLzA5JJKBujthMItgIba6Su6KpEeCiV5bMZjziZi4qIpEQ7LgxqFC1c1utT
o9s+G6jTzI1UwZ/LYodcO+F72WXrJE1+tLQ476TaeI9N6oJFxLqfKY9gA/tno0MgLm+Fouh1IaFk
fZc2VIXl3DCf4ki+DQN0/ZvMQAU87dPtfxR8fEjtUpkFTlmS76caeusoUv+HrAaZRf3HINzrh9yA
ei4lOwWnB4qv/svgGxQjpkVJGjRALgzx6ABRXV6Q/gmncAvaZUMF+l12BIq1Qpi/HlHALO1ZoFF7
6HE+KrX6BQNImpMBjD4Q4/d1oz8CplxCmSIcROpjPzjnQjWXWY7Yz5QX0jz2jfu6aPYq6h4U1jkK
PdokEDj9vEOvzjLSGe3ED2BDzxgGcsmFSZGdGVvNiuDKqzog2rg/Bm0zc2TicORWj+z0ECSilQtl
uXFyOgZQ0gswOFXYUAkZlxL8aTDIvRtDNQ8wD0K+VLFpN5YabaUJswI9VZa+AtIcOKWkyVh/2VxT
rD03WfU3fqvqd79gVTY0RVboWOqKqSjf/VazqiycZohKSs35oqcGdTeKh9i+j2ty8FIfCzpKPFhK
wYNp/fz1+pzfYEcpO2BTKsDpt5RUd5pfojwgZQk2C5oMH8gwtIevh4KUM+/Zi/xD2Fz/zxqB3z6u
nr6bgItv+PjFWvznNwpn7T++XvyyvLpsP7Sf1Xj8rNuk+dWD+//1xZ9e3U9jgVf3R95m2JcdP/0w
z/Dovn7B1vvnPyiJXk/+y4rkLx7f0JxP//t/nfK//MmXy7dk2r+ZCDJiMe8opuOows6m/6ybf/5D
Mp3fuL/AJmXql5h0/PT4VtTfNBhHeKXiuWvyhxiq1HnbBP/8h6L85lho7DqAYS0cVxg6v5/4/Zfr
6pcdO2bkP3//1TNFdf5spWPgNaRpqmzyj8PAxOWbf2k2mBTrBKnbCZpXVJPngTkdpQDueDuihYs3
YOTS0KBG4GfWk6YDYoKbGHfdbfRG2WpdFc2r2lNXxqmBLoUeHklqkLeFko3UfaBr5n4YAIr0MLkD
2z8VrVvd4qfKSpJEAhEM7q1BXWgU+0pXhxkIgN1e+HYSAEFHkk+Q42LbvAcE9ISSyl0j2IPWEHtq
3b/bYJW6VdLKl7z6QWPyZYgmAcWNVpVSoPOvsZVufnT1DZswfRWadbgBMKBDtlvZtA+SivaIoSHh
M2o4lHTVROFQk5apO0BjrYpFBOEMsa74fQryxziCB+iP0C/wHimg97lIwQzgAOErtsijDugJIqjT
+XB2azpgTrMKa0FbcvJibZi7jPVvKdOqWoTLsajfcN2isRKXr0XJrqpMgRZ1iV0iK+EPoIvRBdE1
CKcxJICZcpMbQ7dWZfQUegfz9bKPLkYYoOLR1EshqgUhFNnG2ireCyl6ZA0ArwIXaDHIZYNXiPpk
qKdKua0o8LCp1SnnUAIdkwgsV6rni6jr30fhzFC1kcCXf0xw4OfWWC1qkMzzSWIfJuQnaDk/pFWP
yOdQ2Yh7FeDVILmZ2V2tRtNK61FQkXTjNgUjPCvM9lbvp5dajXUqHNz0IVm3g38ozHzbupFXWvrG
tsnYOneXuoC4Qcd0kGIZdapNRiQZ8yIbd11kvOdxsoevs+wg1OBcsrpl+Y4YKA6djBx53SQIbiQr
7Oe2+kBisU/wP4IKqtxjZAEDoqxfuzYkT4lgnsE5uW97QcJ6cgwanIZe6IuhITmhRzwPLX8PV/Ti
4Mo1B4iMdAvwY+kJDPad21GoVHG8zJyMwLd0FefUc+OhndEUNPT2drSGBE7HB74YN0VXvZa1DHuH
cMxkIBsDAor2DbB5OWzPUe0+DXR4Z2qg4zKAimpe5fel7DxFQftaICsUZehOZapxB/b4POk1+PAE
OlJX0OXBsoHVY6WE8otadrdjDRQL0m3eNA9aDd1Pi+2nlN1c1AF+ZS+MRk3sWcIlISBnmdkWcbnO
GEajufWNZI/XAyYAtw38/RlN2X2YTw84EKCP44dPTjNV2JyE76FLa9sFR+D49raSlGJJ0muvyUFk
qqrSKQ+1OTKODfwzpkxVA+mJcOGq0/dJ1x5CO3gcQ7WbZaFGed2ek2x34CYH61My8/dSMUcyPfUD
z8GVq1K06nUMFbqHrgX0g21WlrmYD1mvZGUbuw2WeRG/jxTjYc6Zq7BkNOfltK4C0Dya3aOnAzhT
Kh81BG/mVlg+hjApZpgrVzq9u558F2GyX9b+f7GkflND/1pRdcVg1WZxpRr9zVtJ63S9T5tMpWkJ
ZlzBwHW04wUi/58D7LDQcp9qhY1xgdQ1Ra8va6f/2bALPjosPr3w9D32/hp6//P/l+CsE9LITP4v
wfnlk15X+5mc/hSdxd/8jM6G85sta5aF/QFZl0xo/SM6W9pvkLQodKI+hMGVKdKw3yO08ZtF+meh
yqZS72LH/EeEln8zTRXMsCxbDjoAoP+s/1aI5ktIpEc/z0TucR1PFomgrNvwqFCiEK//4h6GG2rb
oyc1LRADQ8rTuslVnCbTJr9LAUsfYBslB3w0j5l8bgj0t26CDjPaFCwAtLDujdJ98NkS7asRCeJG
DynpmSszdpMn1YVK6Sqdtgn9wKNBlB+0zhiOqLTQfJ7/ctn/xbwQw/7X07Ad8kkFBzT+A5lpfXM4
dEt4AyQAE401nAA6JAaWKEsas5zcbhYFdJq6CbzRv/9S9c+ecHDMZV03SKQcfLBNw7m+/svFs5Wm
NmVTHoHZ6+Hd4JrFZpwCer4m+MWqSNUDve5laIYpmoBOu+xt7bUq2vYBubqdEwGak6Pgs6zQGE+4
iM+BCp3G7iVjYQ/dA96GNojWDk0R0BpRTS9qyLW/s48TY+lPl46TEJsA3ZJtxZQN5dsIKP0aGGpQ
9gvTXNRTcItYUXR3fSiv0vpGlyH8pKs7PYeA4JhVe0fFYJ+bTnorOROdA3uK9n7xcS1B+qkTKKDw
q0/fnZz5mHYpsSRMN/2I+9yEgs/KoB5/c32ISnTks9Ypdx0UqTsnohVS5WN+DobPXhRVJKSoEMbQ
6Fr2Fbs49lSsbTyw0NKM1DEiCxLRpwsl5CYDB/6HWoImjj1MLidc2rMReJ6F0qqtLkc43Wj/yKXe
H8EYz6A6oChD8ygG/hgx3A80mgjz7njwq1Y7KUNxwioe9zEYaU9hp1/KQJkO8qAWy7A1qK41vXtX
xsQ/0hF/ZZrVG+4k1qvdOOFCgY4KQBcB0DB24+UUjvYd9Sj7zs0ylHrcFgS+PSIn1xnYeasFGgr4
3N/YOVFY1qbxJk6c4bHtUHFJ9ZtGlNyMoiTRWdK8rvbZmMU/iDsbGVZeMAU3XSdhM2VpwnFKPCT5
AHx3xMUMKHANZ5MHA4bAjRTFvDGIxaNRandxWYNxBrU3FlaMEovAtbdVfHN9CDv550/XXyVJO0K8
GdeuFKV70vtkX9TARibfvs3SsN/6EyW01FQYvIlKgwutBK0ZoPCa2fRYIvGUhN1n0+5DuY6fkpZb
kuKLZWDFE9Xo0qnk3y9lAqwYv4EG4i/gD6QF8z2goU1KSQl9irK5BYX/wwATANyp3/uIAd1Rifbv
ug19fusNiDWI3KH6EQd5svO7fDaUz0mZS0eckMZZZBjZZwby244/x7/xPtSEF+Wv6xCTyWHLZUF6
MAzLkL9teMaclQ9xtpYarARVUGpRusm0txqnPk1P3F2TJ28xMqdkn9ZKU5N6FaNRhZJNtEwauOVT
E7sbNfA7oFfAkAYVkF6PZdY+URWowjlCXUrvIqxeZbACgxonxZEqZIpC1YMEEBCvSR2TXhulgTyq
DoiBKFvIp8PfrBp/XfkUmU2lqWugUtlyfi8hVJQW4lIqyoWadc5Sn0Zzd32AqLtyABDMtbjx79MY
/lwnfEZSavtHFJPASsmDrT+wjqOzFzZ09Ica4cFsCJ+TBtBNTLMEc1y7QgtB21RWMq3HpBhRZ0Ch
7t8v39dc6U83S0GNgbWPUojGKRjfgkYtgZTDIChG06IKMBcPKelQhtwMSFHMuj751IJIWbRV8loB
IGYrNywDat37PsMv2a+RQfNpLq2kCEiwlOg1aL2h/Bv307+EGI5RZWdvQk03SAS+rc5mNVixqyAQ
5ZuUwnuroIRos2r++0shhuX3K6Gx+EBmIrHUrW/fgljYQEGAb+kj47WkoreUYYyHLEpIdCxVF6c0
JycJ+iNTuv/69F+rA/q3mE1GxDyRMSeWbZBUBCEO6pfoiZ10X2TqWCw6O0x26Jr4h6idG40l37nD
IdQZU21TIfiWBNKyN7Szin8V/OWpfwFJS7BPXpy6a49Vp8O1SfsXsH/VzgmY8Fdz+brKkOquEKpo
g3wNrUc76gMmGk3hrLPQiTd9iWBHJmxQiVCvEcW42ahN9ZpOvrzBUwuPuHrErSlOUFFUdr2e1XcG
zt4o9oBrF7+Z7K7qtk8P9O71uw4z+yseAFLu07+/WMq3hYWLRbFOV23VZuLZ9tXi+ZeLxQj2pakq
00WjpeoiC0L9tp/gmJiRjrYCUsyTBkZxCKJ+lVpwLitDYf1kf/bfPw7yLGaLrekUdHTh/frLcWTW
pIQETVQXbBkWfj6vwAUdfN2OXiTmTzfIxoOsOj+aST/ANRN6lejQ/81BiOH4y3A1ZU3GddTmkrAB
IsMSZadfDgLD4yHTcwx0ZKsc5oAMYU8l6NWr4FDvggmfjxre+EIrKjwE+urYE+2WhmyQbKhptpEA
Wa66PH4yuq5aK4rWbf7mAPVvSdXXEVqagQK6yPtNYWr1yxEi8TuUAwrV7MyqXSKCE3BYGtYhhz2L
lScbJMghRu12RWiYltf+3fVBg4d0a02YWraxXaxHN2xu+5d+1HUkS8Jg3aM0s+wS9M5SZ8T5Jumm
TZ9q0i72lfs2aKYVtkmoWCeYJKdGjxpB674brpHds+LqjyanjxtxSJ9jXLetXKKnif98NTQ63TBU
BZu+LLDYcMZNHjXyvJML+9mpFUQ9cYs7+BY48MpGS8S28vIoQQFGicdqd6OblLO0VqR7VCqwqJqa
9dBXVHYASgOThIpVDkx0IBb0cXECBrieoGELMpb6COZMd5qi8BAo2irUqJ3n2jQjsxCqIkoJINxR
N7mufrrCfU+FfT2vadr5+O4heRzbNPHArKGfGu/6SsKtIHffQ9uOPhHKm+cY9/Vl029aaB4h5HUA
wYxWP7U67B/IWfpEjxDiewsTC4kB8YDfMppnkYMUPnl9n8Wg0EOfWqI+Pvlt2K4xQK/Wcaze20hE
Il86M5me95Vf10uIByxOVeevJqTXKVyCbbouClOqamvVAOinSWvIRFwm8YCzNQUSNN20PGxvoRwp
G3nsHztQardZVhk702+P8PZaZOXG9mOUSNThnA6jccuhxnfUk5RnG3srdP69QSrqeytR1B2mp8os
TsL7stSNNarxzsGQ43dQxzpLRYsNRlL8zbRU/+z7bIhB7xgqmsmmAbRKt0Us+2XQNzWOt5nTJAuf
OXVKRuOpG52VbzIes1YbFvKU0csfe3uLDqe/Ru0TEpdtxuB7K3kTV3AhlWeKuluryqZnn2VtNUIr
ATNQUUHsyhe/FpW+MjsjeVZvrSHzKGv+7C187eD/RVxS/noa4J8cJq4qdkby97hU1lrchh3QQwTZ
4mpwn5wuK5ZRgepFNWbOplAmaECponv+KGVAo8CLYZOQ0zNB/6uvV05mGDfcsH+/qNgUz7+vezbZ
CnRE1j0AaKb6LbtMWzmQS03t5nqdnw03ObuUKs3R2UZT+jmGxinpgc6V7WMxUOTrH8VbeiU/O2W+
V02AiKHqISRxDi0ZzwHnwbfysxSkX/+c8ZLbzSpNL4yYeVpNntGpJ61Mz6DQPxGauEgI7LZKcpcU
qmejrUzR/1b8uVn3F0lv3jvzmJrGa+rmZ/FPl4xV6JjbKYQ66bgzN43PUxB4ja16apUvNQDLeEec
ccw7WYPqjajEqU5wRJj+0ujpufC1k62uQ23ylBbnXj7SKqZLErhPGSZVTbpJMmkrDjDmYMV5WrJ6
wmPYk1KQEMHSF7wLq3sWb8Hu1hP/56F8As9yL8VQVLXoHCX7Lo5fQRKeQwmCgXgdk/s6n360bECD
jOczoDhl8ej7CFcNte9pRnJmo3djYoNo27yKlO05d90PcpIjZmywhJEujEZMqkvZc8bgsULZpw6G
S2VASg8t642uCM1O6aA7oSc2vGhbnVk4tsgcrqRgOImzSVXnrKsGKGNtLw7dR+LFlt+KmM0EHEzP
VqXdVEhLOy3Oju574jZNtu+hLtdcJrn+RFn1x6iASNVe2uozbOIFNheydGdKk4fGnNcjaerLxb24
4OLGoIz3JJAKBA+PCOSpen+xsvdetZ7FW9yqOEN8ejSQo6UKeVEmFWML1aOjdNAsdSZuTjFynaRH
nREhRsl1gLlAisvyIK6sGHwya0CYnRqfv2aARVZyNiFDhiM+0JnsBXng6cboWbADZyXXT6sCKvnG
brDqtRVn50ppL12enVs1Plsqdp4ZyE/r7Xr30i7yKk31ykmjTzM9iKsgRic0rMmpfmC1tUf2YmHg
s9aPh8xRPCd3nu1oo4eR1/b5WcwQJUnPmeJ7naLDk4IGcBFXVy/69zzrLyV3C7scj970qqvaTcFg
wEr2JKbkUBZA/23wVuERYsZnxVSU7FsT/ynxXRY+aq5mHsWVEeOxh9Sus90Wv3cMNLn6KAvtzZ2k
T3G/xZjsp+A4SjWC7QOFGWPumvlZvF0cZ6g4H9FoH+PsEhXVOciEeJZ5FtcIDNiinPS70IzPiRN4
4v9QHS7kc2f4YGgOYXr0SnPCnw1Ndhb/Mru9IFMMtgk+RD94bTpcXF8/610IstvcatPgSbp5FiNW
G0qMi6Tl72tHUqsn8XOaLlpcRW30IsU0FAcpnhYT6XpRofZlISdhjYKfHCyuo9r8OevUVsXClOlS
vgVytk2caW0OzAxmgozIpmIGCInk5ywZTuJitmJdwwIxQ4g+kXuvtrCPDdK1+MI8ijzabVu37Fc0
UD/FlZRKrpo+Jx97C1DsQq8j8popPWsiPvvGrfgZaM1tl/QLo2YIOcbBhl3Zs/yIvwV95VmTD4KN
YqgNeIvnAiddGKUBKKy/iBsovlvcigF8oaZXG/2B1OFVXB210M9J5XvQucjSzJn4OXC5WcwApUV5
lssG9ErgA8UcMRmOWd+8OzLqepKCtB8VkutKLoYNZ65S1kS3+lF84xDKYKS6B/E8TJmvFd9OWOoq
8GRgGj66JJqrVbhxYmNdACKaiWVNDPfQV3eS1iyv61LM7Cv69qKVEL9SGzqG7KGu+aFDCOmVEctf
BCqe1SH5BJz/kSfmeXSMO8ijC4MFpfcHz2WeqJLxNrBqW70QSvYMxkGjRutUbjeR6Xw0XfRmmDeY
sZ4Q5fUGe0KAkPIwmrtK1NxVo/XmuNl5qpWbeAq2lSqvtGA6mVlyriXZy1ReQyFBBlGcwDRAtORe
jN7rCYhwJ2k+thE4IXJhst73bgeOS6yQ6MxeNFYsI3XnZiPdiTn9c4FURIAasgwM0gCzyPeu44Ur
LT7EMbgF7JkhrEKQGTDkJQ6B3vyQxK2oIi828nNruEdxSwD+TGP/gQP19cvFJBCXGpDYBzgi6nll
dxJHJW7V1LpIvE6eO6LimzgPv88WRQpeSoyCUdTSCHM1AtzN9ENR7q9fLGKUOPSgql5wYBJrgZhF
YjlROmUWFsYD6N7P3JlOgMs2RhmuxUxR3PIhnqSZOCPxWmdWrDHDaZiaR7U+i4nWOsOz2p7E/BaH
VsUdRVdY2AwT8Vf2NHni27LSv8X0dCGW2tKEFNO/xuVXoEQK9NTQ6+dYxKKrt/070hObzIww4CY2
4JLuh/CaxExihonTaDX7TXHXodJfxE0yM6IpWj7vKMSKkAP/Ap56VN3k2LskmTFXe+W+yco3ogZp
dHhsbetHkhyGKjk7DJGyge3jmC+hvNMUJnlVcWfdUj5lcr+FyQyKVX12/dfY0q8hUywCWnEYR+Vd
buWTX/F1oyKf+nRTk5UYbXLOuuTMXoKqHb6UjeKJw0KhPRySH3LIYsxTbhjsaBeuSwaviKvoMvvg
ylpQwglkZe6YNbR33agv7TF4VYs7kac0BhKsg4TANGHSR8aBNaTN7De2VFupHdbi7rgMu2KUHpJg
uqjEn5EZLRXTNi36lY0av1hrxKAnHfd0zLyyBr4S6jsoeRKCycBc620wFO5Tix9ysBLrpoiVImYh
vHfodBI60hKRMl5nUCNfusG9V12oryKp6UagkWU6rzOKjJbmfFo9IRM/Md2tbkSwEZFPfKIBdSFT
n4eseRcfHnU5W1wUf4jdjQjkveJ+lLGg9ddbkRSBlvqEWHAyBV9S19bghM4xtCqRJEiWe580iDWO
42agwi1GnphkYuIobK5iSnG2Bjl48lCFX1iC1a6BdbPOPivK9RMYgeKaiXFrAXFYJ3n1HIpAI+aC
eEdH9qHZ5g2YWEFwuEYvpEnmgeQfxIgHqLCLrGklJmrKfBFXWJyn4EfpeXmoA0Kam7whoi0im1j8
a7P9tD7sRD5dU5EoNZ7D9IdIysTEFbezGsd3Os/ijomL1Mtf34vM4yLXAQ8IYAafK66F+F8cvYQe
GzaB9+K7NU3xwJV85O6NWlvvVffz2mLJ95jk2ayypkudBUeqMzOKV951NKgxe5jpmtvA+T6Prct0
nUO5WoQaXX1OXdVDT9w3V6kgboy34vbEtey1dXtqVmAnz3GRXw82sbrjqOozcS7i4K7rZm7Ut5St
2FROl1LSvMxv3qPcmEnNdLhOX9hLnpIqTzo4hoZdhAi0YgkQq0Yi61QaAQWcbCNHXuJWRFt8jM5R
XiAmaxtvUhHuOhaQ1mdgEHL1cHqycLvNfYIBGicAHA6NLn3gzPCmoUojl/e2XUKInE5Tn5xTpii6
u/MmCfbiZ7HXGKTpJUxv8Lz1Ip3JLBaKESOuRHoVk1tkv7ILvFWTkK5B44ala6hJv0W40tWTrSib
OO+2OAiwtvjMsImsVc5WjurvUz37DKP6oyf7g6qyUTr0IUf3I5NZEtpAepBtSHF+dMYz7yMLo3OH
lhG0Uwx1+pPkk3IZ/Y3oOQ1BeIwqgHOQQLwRoWVTr59oAjEN8Wpuc/uQOPaunnJkVAaPDwKA/yMD
NI14y9zqZK8R05cczkThMS9RQiVPFl9gcHsto50h8XRkRfRq8ZlT3W2lON/8/iZHH5+jAVg+HyyO
9Pom03rJ9OLF7Bl3Yj0IOG+HN9lh/CSe1MkQm4Q+MW66iByVlfHWhiQEkBK6HgFIfg9V1mm2OnDj
KQkYNET7kxLrZ3H2/oDVr60/iGMok/QzJJ810PB20x/iT/KY7EkuP7TWAFvnY65tvDWFfTO2+IYx
mzBYvvFLiNkoJfdT9uyCFFVz51hxvro+eFUzXFAkwgHzVRy4uDxpHSOIhbjcpKg34poBPvHENUOh
l/Es7/0YK3iad0k5XMTrWTtuaY+vxAdApELIQOpORV9+uvYLipc/xIeK99ldeymzY0RNrMLKLfcZ
KROUuY61tijPiWs/NOHk4RF+IsB5UvjAJ+4LmZ4kzUCrLVmnuqMe+LcVsi8R66I2Dtsxlxb0US4O
Gx8SELAo5WPTKKf6uXeDj5zMKNfDM0J8qFzKa5NgpKRkVmX8jkvBNSYhde+JuD0M1Uuuv0mpPaOC
hnwPCQSjPCBnw8nOCzVwnO7r1FhnSWRJvfwcQh0W8RqFNRvRNTF/xZ5cJFW9lR7wHYFfZWAlFz3Q
yYAvx3besV4m+0OC7+NG5bEVsVVEyxyaGzJirf+OSlOceGJ9aJtk0yjqNpjnrXENsSKOIuKtVt5I
imiOkYfCGBWJmZiyYnZ3seKpcv2S+PuGxDBE96yeMJYQsxLRa9N0n8XzIsJ26qtIEERyYMrye6Ut
B3a3CguW1LChGZHkhF0rLiCav56mpTcDJoUYeH2gIv063ag06lClI7kkGxb/i7dGBynWFk6R3o1d
eI7ZZP3+ipkNL4p8BEn1nljM6OGp7ZRjnQvdr+FY10x4t37P6+lUkEPj8A1dIqJlQUQwsnPdsPfl
O/QxWftVR9dzBuP6Haifh97E2W85P/H9kMrr/CSOKOnuR3/8YfOOhHeIc8AqcaZZ5TFJy3PUdF4A
zIuXTN4yBea5f6Z6+9B/mhTPfImttBWebdN5LXdRTrbAdRLPiiPBnYzu1MuEI7LtdnvxxajwXQ/Q
AQoV1OkCKvapnjQvzZsDDihzWHVeFUkfgEK9SOk3QxGvh0D6qCmsqgGYul6+iOMUF6TulF3dohDF
achjdrbtltm5F+c/NeGDWMlx4ENTlbhhqYRsBVFO5PttaM9UIEQ+LyoQid3MNT3CO4Xbym5iYBln
RXez5HTNAMXKj4TcElUHBLi6d7HEo1NzgWPG4Bvb0DMHwytjyoxhdCcGhcgxaUR9GBu1td5EXCu6
/tSmJHhdu0S1ALORHd1BT2SdQUpAr7tjJWNmOPQn8XYxTM3M3zrUA0UtRQQj1arehSIL9S9DaHmL
CKQZz4E7vXR8xMQYlQsEPAC862SlFHvYOXDHOBsrk9EtyLZi9oozFuUaXUrRWpLWImaK5681LIKU
Q0IU3xn4aouMqSMXEumJ2ISLMmFaRXuTTJOYuB8BUWrq6bof/iNxha6OwqTzqE7ySXx1kZlvJs5P
MUlMQQaR42HdFXt6ZwvkZT2ZnZrLji00GTGDqHy/A3d6wzMjalBWFXe2GxnuHcFQr3ELitlSEYKQ
U2zj+h4fdA+GHYXckXjuzHTbx0ujveTYDdJXOfjGeBp05rcY9xFljEkGbaichrafK1kKFGX0Ep4e
xEwjGGMDu1THei9GqbBRbuTsIEanmM1iNlTDJ4HzSSwNYhA2kYEYsnkdceao4HANidv+MOBj/R+m
zmI5cq0Ls0+kCDFMk8HpTNtlnChMJWbW0/faqr5/96BcxgTpnH02rk8eWfdc/JQVykJfCem8TIGa
Rk38lngjVAJvR2vzMZFkX0n2T6x/YccPA6K9eT/+dcv8a5q7v/L9cppWgR0+ySmgoITcogrJn0SM
lgFyZ4dbX/J12BGC878KUtxrzXtbMjQaJwsUF7c1lndaKN7GGsY72T802/xElfFV6/4WEadzBT+W
csQPrVyuX77JFizZisWIaesvTpe/EbW+lcURhjaohfZezEo0519G0f/kJWNTVngOo/BVR0mkVX8G
NSSZqnyL0dAq5dtzncdw+usDuqpH+0FWp+oYizlQIpQTPeQ5MBFlqP3IppB9DFsU6Kx/4FCTC+5M
/+5TTDZK7quv6N/ZvghO5ZC8y9OhlvOj8brlmhvmlWX5KmtEfldVDkPhvcmNSeLxfUFvNR8xd16u
hZ5sTa15kQe2eN48CJ66Xyt613rle2zPZvKdF90NqMe7vBP62H51EgtB9DcPvT9yPvTRtDyQFoLZ
bpKdV07IUudrsZqj0Xwsa6ZS7iYKsPLOoPb+iO3X2uxWNi0Mhvy9ZXANiyBu5mJGtJarjkCG5X6H
bfW1PM1UvUxMqnN+yaPIo+LM3pgOYzQ0xDJwUUJ42Ib35JLKmwewx279AMP1r/gd4sf4lfPaxXv5
klaRH8oCP3QMHSNQOmWaXXSQaGKBM247pL1vuTqBAbwr0/diCuWVserIgTU3pavfTW/4K2GuNuf7
omkQfcHkTg5BvZm/Os5yAktaoypxzoH/W2xTokuJX/Cwvn07RTqRaVCJGpfgDpeLbreoVH5iP6Rv
MPwpcJIodPKMzZPOYmdm9G+Q9j+uigSCVqzziNlu3k7Fy4aj+SvZ9DSZTio/l/zOkqqULOY80g+i
vk619klvFwO2nEe8U9b8jOl0il2rUMQw7XBPmao8QdhFlDThKK65i5K7auz53I8WQhHTD0IkmwJK
nsM6JtZ+B5JWmCqZZV4Y66TjFpFivFQh4DrHXZ5JklAlFmGMPhqjhND4+b8sqoPXFxURoPH5brkW
CGj+JogZwzZbM9/904t+NUGYXUY7o7SQkpkReNOWekJswGM0OEPwhA2XcX5SQHU57upcfbGqowRo
qEkugVoc1ic0IXZe5S+RfIxTzRDz1mmNs116y31ZgnBKzaWnP0jU71fxl/xPTe3YGA6aC9WHZAZ4
aHmGucuPwL+2Y+n+SgJ+xC9XVShazZfcUMkD272yd4pxl0kkQxfMt0dsD1HZm9Qt3UfbmDDEx2Tk
ZBCZm8DTNRoNZ5/X2Or7uPD3kmlYsgyxOj3lig1YkxPft3/xj3/V3EENk0IuiYJQLGpeGT/0dz0Z
WbaieIzXOy5hKUqfty5hV6rPbWS+IQ/yjTg6QaPy7fYv3eS+QHv5cYdg+YsAaZxgqB6HvPpNWD69
5Z981d/qDq5hBKmkGe/l7tN1+NN73qMXPOHsSbkKr4glMGAXRouuD+c1YCelY3/vw7XSsByF7r3j
r4Vm8+ywllT332+zvrb2OJzDETeJw3Cs8OCAAq+UwtxkkAxW0CLeUQPb1gliwJ1/z7ZZE/R8SUZV
lhdykp95GdE9Nl0S/DF5DUxnfyGtOJjNm5HxYxx9u6vIl70ZffySoanRJfbNL9LfEbaQyg6DnvRD
WLdn8OcEr/m5EO308EeyOrDn6KIEciy3tvOeZG2a4KNyTaOcTHpIQi1H/1NreF6uuU6ASUqRqq70
T0kmSMIxE30w2z5JgJCbxnmcwf5OJouv/ZY04Tz57/T0S65FvJC5geqnK/uRcKdj2YPN5QElqyLZ
FildKEpxkCnJkrS31FckHTqG+cWAnQ9AbmU5MzOT+B8kI+jdQM7F1mkG0i5iKuwyPJZGdEw4YWZO
C78z9/SbHhtOG7Ea8jtigijJbxQ3ORclMzkJIabKGhue9QYSTT9/yjqPEYIse2OjGK6wk06SAHG1
+XNovS9402Cy/JtkYuQ1G6HzNVILEcq07LhA/5dby8B/e4F+tHzlWy6oPEYU7qCQf+UEyZJotzpn
5xnWsau758VYSL1Fr89lYr7Jev6f0QMkch9BVnVad69AjKPT4Z/JQRf5C2Gtn4wRmDQ4SraeERdV
bz40DkixiPK/bfavQXmQIhAKzF9Je45inTwHAYTZ/dXYZKim/Lr34Cd2bWYfZD/ZHEH/Mn4mApzJ
vCutr7Qg58nrlreiq3RTwUknLpWckpgxt/UBqCq72WD0g3yd+KQSSkrEObbWMWnhPxHIQa38lx6d
ovyEJASWmgz4HB1sMi7igtqdCyNvPMvn4h8vOSZou2Fe/yvx6U3xno/k5LMxfRxdJAUxf/LKWklk
2B68pWy8m4mT5W3IOZNkR2+s36WWuJQ3MCq1NAaxEzLcNPCqX2pFPsM2Dm1MC5OeXpfjJwTtI7+k
+92V1blZLolZJUs1bbH6oWftGUnXux4N0/HHsadP2oF+aLX+AQP/xZzbHXjlnTvY1xm8sBxw4Na/
5ecgcz+ng5wwuhJ8Jle5m4shwpQsBY8xOPeAOALcKPkZfQ4/DZiaxLOvQFCPlTPsl+9zY+U+y3qR
dZO7yGAlfxTzNY77D6zq7/9WkmwOj0oM8HY9s88eXDAp78hfubn2Ke+gL3aMp+LLJ1+MEMjljLau
Z52Wd+vft175AdvkNxJGmDy7r7f3bkjXEIGR0mI3bfWxT5U/8rNp0D4hp6hp9VXNXF5Lro4GtdiO
8D2b5CZP6ucaAO32IpfE4oQuW2P5Q8enaQXRDtd4ltfoBaSLeS/0SC7vMmqYTHKtZdG78Mdi60Mx
p88Up18qROIS9MERpXW4f2gLyT7gFcmekFclxj53yC40w4NRaWdQ+tueJyOWO6NqQO5+8N7zSPgp
0/4/b2X0Hepc+b2DVx/V/JK4NXJtGV5b0TL5mEo2aQCZl/y7Gdxsb1OhuSy33ar+rUckYdZj1zzK
2lyOub4p3zztVfLjYj3EPtKy8Aj8ayVWUDL4y2qXfOs0dK+xei8VpbHbk+r9ENMq1lYCPPnf70T3
SzmCCDyppH4lt7vk371c6NbqQZvf5Hj8L/U87gzH/l5A2FpCd1fxJT0ReUaKJbB+kmA61n20Xx6Z
o55Wtfv/ldmpb9+kPip10bojgcRBQD8WF8+qd+bonrx8eMZblw0uYaRe5Lu+IbqQ4qt8Y2n7AOLu
Jy9LnrghYcUMJGn3fCd+shFX7ynHX2eCoY29XWvh8m0QqvvnWafhVpHfzm2sICczLh5onYvj19Sg
qYCzDBy5lznHNGQMjMu0zYz6QnclZTxyMeLklnEP+DE9xshR6PSRIDBKdRYNchUVEoMTOXvyrA/x
n3NCGkkBSLizmzXvPOFDJjqbtcNDKHGmC6Lpap6eGy95zp1/Vk7C8haBvDxzbl5LnUDBcEkieYnj
m2PkW29e3fz2ZnjX6/lWQnvcgF1NyWsy83cJEjzw+iRD/qhDD3LX2uTOZfgtmvElGsdHv+JdGNRZ
6WNxQ+1NZQFYmXLIOT1zasyBav4oHWn0DMkRMAJSwU+r6r3W7C+9fpyd7FVOI3HT6ta9a9N4E4fo
tlkv4uFLRcZIqfH66OT6pF84vHzJIRubviXRLecB3wpHXMCRhTmMS7dGOEZAExAvaNzFU1xMibRr
JJhbmvObyH4Av7G4iymG2mTCHgzLSVazVAXkAokv4WabMMi+pTA4md2rb74vCyk8moX+Eg3auczY
uIr5HlYELzwXVyuw5ldZNYMevGbDv4KiPEDbuReY0ci1EfOFwwfzru9mtpczTLoGpHtATnD5N/kI
gpTtU+MMWyssTnKCqyl5FWpGjdE+usWLuOLyq7Ir5f4GmXfTImtJFBlq9DJOGkpCxaOZWZ9ws+U6
ircu0dLcBWQBnqVYAy+fogDnPj2aHGP1w0R2YOkdEvNgefl6zpJbUcVnfSJGxocJMCVRrF4YDdNW
YrhnVV1+MLv+i+b/yt/J/lYTEs1lu+tibRO3LrMH4494f4vJGUcyGej84g/JY8rDKA5/g4KFxnMW
sfbUVa8SheklD4M/r6KQl+ZoArJ1jRQzL71NM0waNR7v5Yj973kdn8kecLpoHsi3lvcibwqJrZuO
GoI48ss3ZdlMUQY4sNw42Ea5ChIe2cyPepFylWsuK1Au8hx/aIb5LIVp6YmQ0liQlM+Nj/jBJoyc
Lx9I3b/qHjkuKRqVrk1uPm3WzrddWWfHTZc1tVTsaaCRUit00/1QV4fFa5DlL04wfKdphdTgi1S4
pEFJnNCUGfT+TYInIoAPwrLlptcpKedkPRr1TUeAgyFhiHhyaWCP0BPd38v1k2h2uV4QaL/DPdiM
XRx5h+X4kDBrMtXPLDvKm5e91FMtKYzmNMGCmMr4a6APv2+7ezkE5DBoIEuq7aOZ0xUjEZltPvhq
sfSTydbRxfqKw00b2ikDK2XhdNe4z+KuyoWURhQ7HT7Qcsipjkq+sBoCEscPCki3FV72uyT0FxM/
udMfJ3qE+fl/j5f/jhr5Xyr8I9J4Sn0cm+luwuevWvNLngdpyc/4rqLkJV/JbWya5JkEnPj1gRaR
siJ3z6WNAMHPbrgxjHudKpOsUKkWM8V67tClC9AQWokXF1Xlq2GD++X1S8lFjlxZcnWUnv3U3kqs
M3hQM2RNZkn7YtRAIP/t1qXNRdYEfroJ1bsNU0g26a9sBXHUlDT+JPIVJ0/8WqmGSoEYCfhN79F0
w0qTsjLKBdifz9mp3uWdOw0ymX7I4BTuatJ/0iMmVd7/HYCZCg3IZ27ezu6Wqoeko6XS4TEiFi02
Qgo1VgSSN73K4YW47pcYLgMGrY6QYF9JnQWrJVWZWdHu5jnetmW/HrrwhsTdXhn8pdHJMtIficiY
M3+o0mYlfRzN6J6rEClUdIFQXcOnSJuN6RRnufqyxOSmIAK0MmUtscfkredj8kGiTjatWOR/zQBt
t4lL67JEW2KvRr+B762tteafM5OmBg69uWdOeyPrS+yqtF7BURpXCLu96qF+XpJGXFS7bi5aMGzM
0v4oXiQN8v9HUXHqHvPA2UmSf25BB/TpWVLmUo8IYxKec3iax/xUEHtIGlEym5L4lGyf1qqvhbmy
vhDRmIvquTGfJGNIC+07Q+9ceWdpCBvEpcqUB69EKyRr4O2zPnG5RKkA3fIbk6LPQ8f0OyeT+Ha5
6kHbL5bATi5Zi4TqKmPvxMaw+G/is8kF89RzT5pLPpV/ixVIgF+pof5Q40UkqcmkvbKYCEshk0mG
iHmNsNzQkIPg0b+rLX/KGPe3+yF+oLy4pUloNq5TDaAUEXL7DTL1n5bqaNM+L51+0ipnzQfETfdL
iMmrjLjJkjQOzOI5Szhf5MSvsvJ9QACcp8jEWMl51OL4vUnwLXeOkX2KxfaTF36g/7HEsXJpSsa3
ohBIhNqclsQU+4g+aEIt1LfT4aq741FFBU0aHKQdQ5zGpVvDb1Cqnh90AJ/Azu9633uRvir5PTnc
jfQjG7vXJY/At1JWc5KWZynfNAZ8Hbu/zxqUG8W3gpl6NQJ1482YKN36V/4wURSIUu9pbOe/0h88
e/qnH8dPEVQeDe+1gwRZBgiu84KkASzu8k9Dp/RE1ypP8r+tWhXlOUY/k2mSa52q8DeoNXpUMAjc
5TZYtugsLBGu7BTZMW6H2BKJEDkQQtV6N7yrbxqvRplh16uDmBoptcghIZc56pGnnsuttC1Kw59b
uswphDu5uWDzT5mBTB2/qxsmDb3et/yfTMbRr5Ntkcw/YpNI0s1UwUsyDwOyY7J35HCSh5A+Qt0r
7itkDP7rNkOmejsoOh2e/7qhe+rLpu0yJtT8wv35zDzzZ5ihE+av8n7FwtnAeX31TU4F6R4zWncd
591FDkppaGks/VmnQUO8Vksb/iTj8+Lq/3c/lxPD5xeTiUYFoIYwE7Zyw6VjQw4QueB9EnKNMwSb
sEvLgUOlaauDMRZDKmshb7eKOXzJHZJeYnn0iBdoVtEqpIocJdWdNIqJkyzlNQpQ6PK+SalSjKhZ
Dw9J9JeEflvVf6QuJ6n1WNc+GUp9iauT1DOlwmqSazOn6KtDJhKY+TEd0Tsjf58V/QeG869UMPK2
2Q0lraxk8KQ+KM6dMbQoayYXKWKjR/Euj9eiNePU9jkYndfCf5HCR+ATiBKVaPOIbvF09kgjBlX/
1xzTt7iipOARAhLfyOsOdEwYNRWtrUmbqLt0CI80eyyFYZt4mQa8rxIEDfE4Q8q0XLjoUzD5Ik0G
UieS/1F4PQClPgS5sTQ6xJkoA9X0hDrd1bCNP8Bew6PaQK4psvqQFU16MyCTrZFD8t4muNtNFQ1/
Q7tet4ZO82ILtXwEk/NkhEDGLGPI70aGvs4eOK8dLRfhE4qZzir3/P4LoMF2+fNmni4dHQPvo3Aw
PWChtzYy7L2Zt4D8dSO4Z2Q22DJwmb2gKUcbizfDVzu0yDD9jVTzN9aD/gUFbXfju/CZ9T6xj+ht
KKAJDf02Z2i2JJU5vmPW7yt5wS5lGKsqLNJRxA89mipPTo/PW7mJBW02DO9Qpsl3GUnpJ3XQ6Y1s
7OzbZqkvf04F/FblbfYOLwPlrVFpblmcZQfGIKdjMA7DvZ0qxqYY/1QWyAN7IPlC0wJ4kyzepF3+
aKGSuNZCBMmiyt0yN7gjkdttUlLIbWlb2yQd8lU+IAKo1IbyUs/erkJ226na6U6nxbFTelg4bavu
Ec7Z0Nryt+5G1K8ae9gYKYNLjI+tZz0ZNpCQyC7kR7vycGnrPxq5jFHJnqOgcQTA160agEG595XX
AFvN2fsOsyjaUOKt42FTNDD8c4MLYGnNs6+lz70ynCHGr+I2fM/U6cUvlV/TyudVFLSnfpxusPLA
h2bojnvWrrN45wpYBV4QpHmA0VuvsBCYpsaJZnS0t8MSGTuQYJvY/QwSqztG5YQ7GQ+PGnEQSgnw
9jzQQoCbaKeSImyTQVzKr0mlvSHrk21DGEGOztyXQedKxhD0SplVRHmK5Npo8XMetlSqWRpJ7h7Q
ZCepBLhGq+gGcJruVrGhmWnoVr924WVr39eHdZUFD62KwqA9PHR6aay9ApVXUzNWweC5R20iVzp2
LmgoE/o9hQbmMqqw3fTu/KLXn/NsOsiU1PCQOhpR1AEtTG86wW24ElIT9yA4w9DyUxu6d2igHGrX
vJ810sY0CCaMHqzMXlEOWTjPm9nd5Vl2Qwnk4Af9mbrocNSjCwW4Ya0OVbpS24z5ONJLMbNQ1P1G
IJpE10Pd5QiTjFcKui9+NAUM0x0YUn4xSE3svQIygu9oL5qd0mCIcE8On0DLWeVu8tzRMZwG9rvR
44e6Vb3n0u8CLdA2sB3BMFUHxKwDCuwhitTc1aybv0KDbnoaYo+jEny1lPT5nZ5sANo5c4gcCbIR
4vuA19DzmzG+ZeZeN8nCtHOebBG52Ls+g+nDNOT0lOIKVcOTPcOoL4PvIBgadCPu40CxDz16cATt
CDt3GYu8gnfAsLi+Nb3xVlWztx196g5zd6lT2Ietp4cbcLZHckyHBlXFLVCBq94rv3ruMUpX62gF
P1a5SvdrhMBWHSl/zbD9cis48SWj9csHxIIPTbJPZ2xT7TlIF681y4jXSS2PxxbLKpUtVDJ1rhaw
4pOxZMkHH4PRnnR9OKHxPa7rdgbXnVu0fMbTLtEgVVfIo0xhqEFf+t50oAVhDc32emjCYj0icU8l
seUtIHoYOCq5YKbFEUn6U6LpxnGsT6TU9OrQ9cOl8CZplphOkdG9BIClNFN5TXz9UbWitRfMb407
0z2OWujExIgSIVWcFAXqpzpibnNTISZuBSkK8yEcyyQHVl/M5apTM3fTF1DLlCJY60WPMKXWxlun
Tym85PF2nK1gE6mOdS1jHZBGlRbrAGfTUfuXwUJ7xppBO1U2k5w1am2wxIpNml/bzEWPpUMmdRZl
UkomZl4329qMil3BVAuToMGmgvZyZVmj+YWMRuPtavqMdvDHn6YhRBXH+IAIR144KXZoBTG4xkSN
o5cQsJH2zquOV6Moa+ixM7/jq6sYJVzVzdZZPv9h6tG+axQ0pSIqz5FmnT3XH1ajbc8rQO4VhT2X
btBmWDmokPYq1EbTTT/aUusPo5uhM9tV1z78zPWWHVDkALoQ+wRmQGVf3bnqsFUtOnBiBgmus20m
eyTJA/EWq8a7jTTfALtgOrbQ79xSO6fpsEpJU1tRgagnyaYkjVHTGsjboTimQr0I4107YybLXjuG
qNasGi7nygzpV8rjI6DoTcjWWhn9PWo7H0w2juvJMLizNtKEzhTvrUlObJ/qSmwQnuSHyNOZ7wsp
EzrNOrYwNBEC0ms6eFeF6r/Mplts3Mm+BxENe1l1rxYLNul7e+dY5Rd5+Leh+9PPCBo5vq4dMk19
Z+5xYLwByoHmPjlwj8hdlIcos7S153A5k2x4bFElOBBpZk6orluBZk0ZYB+vB1YcjzRqFRXDKK2N
gk5ToWXursOQHTME0tioj85Oy21l7cV4FhBCLk7uRZumTHYpw8Br3YaUVvc3JYbuOfryjCFKREX9
p7IFas9ENJNQ+RoEr7f1fO61Mqas4Sxaz5GCk20N5t7SWCv4GhzdRXyaBzH0BvcFpSvbCUIA9Vh1
AzwdAsTFRuUg5LDITm3T/A27ZF6b1WDvW5vgt1U8Z1M25l1DMmJNP86RrGcKv84Gi67N/crPrSvs
mWHTOCH9beG3mSmruVa/mqZR117d7u24Xwc2R5MnHZS2FrubNFMvBr4bEonbZCzCtTbO9JMZ6q5p
I3D9frKpied5k4McNHhltFmtta5fu6W/je3hj2Il6D0NbHyyLgRC0fydogcUd8ZNGiXphttqWnzp
p+4D4hO4Jo3uiiSFgR2lMH0tnHQUh/9mDtIKVtmu4lJd+UlGY7KP8Fw2iacDwT6qonSHJ6+sWxpn
m4Zz0mSoYe5pA1X8hzEF6QzrBP1iuAd6wlhphI0jCZ1mNST6YkRSgnpaeatnNIznzPCYon7ktdyq
oK/WxoSP4nLKF3p7xX8GFuS4jFC2jxXVzPTU0CBgAH/vunZdlF6+M7yvtofVm2tluYGA1iDGXcCE
xgUq3nvD8elcote1S4C5TeE29ZCDIk9wKrs38O8GbFpiJRAKq2mutpbVlHdedXCUUt8qOdg+e7Ru
bmZmx4IR+bjL7pve/Vs1cMIJAihYxZeBhrVVkfPB86NPAiSKxs2wiTt8a0bkSKkqTU0Otd0GBytn
bo4uXrzuMBl3o66+uCVq1TMgzLnAeiP9560c7W5CaHwVuDFU4/rqM7yyTrr+Se9Qrif6nCZhXYKe
W5HjPpUjUL3SMtkFTDIaZY5b4ybdSmtQNoxbbcv9KVdp3bz6pb9iquSh6fGlkDjvN1rj/kyPQ6w+
ZVQc4P/0u9ouUXML9PO8s7qm3lstIHh/YNK86AfGFEbugKMfypYtFOqTdXXsMV0z6UwPg2glBBF2
z5qG1xLZ4jTz7ryOPZ8bBf4mQQEcwdKF9VvdsoGWmaTLsnWgMdFbu9p9AQe9cbPsEnSet3X1U9vj
hHfNNUP7zdIok4XBTOcw+OZuaM5ZX95KLfIujZLs6GhdB3p8jHtkiF1gRFpOYBLMRIm5u+9so12n
P0xSA8xpYdgrlrLz58KEJ1lcu4wyzYhi8zoInAOvi8y7plxQ/0m3UYHsg1aNgJWFBNCb0T52axKs
msFu7ud4k3vJkbFLzGwXnWLDKQ8gpVdpSbI1JmlYaWq9tXSKVLp+ykIOO+Enz9HvhGgXEkBAFlCg
WmtshY/ei40N4nXqnV13wz4U33gMLRSEAIq8gyA9Da0S/iIz9KdNq/Q1bpABLqx6vEOIYLxbvmwc
N8FJKP6EmUVhN0YNxQXBHuezSpJn6veqUgLdig11b3oV+qC1ra5zcAf7ENHhh+V7am7+gh6gdIsq
NC2VYU6ntyB/3Wbm08qEA8z4oI+ywylqIkD5Q+ZcEbYM1u1Ig6avlvbVUP1NXMfHHKT9UykfihQR
UQKWMyLpdwUDS9Sbg//7ATZTcrZpbdYM5TVl/NKv9TfNZBFYgYIcm3yJEHC0Zu2I+ivisjXG7Tnn
iqGN4L8xaYCSHrDNNZoWldBfPV5M0p9HR+/Py2cIeLkl2oJBufX6Yd5Mk+8eky6nhd4bjsQ3+p02
tTpdlHyWdLOyc3HfNhrNFHMRWDvDmrojCc1T4xvzizfZ4QGtlHZPA6fxGozGLkMhY+PSq0uAY403
vTPAwiIdaqoZeluczC9dQhe26g/jb0SLmYJe4eTkxdWvKTqC6q7i0X4cvYrOea3TDlafXaPOjbdc
q/hYKlZ7iUsz2Q3od63K2nr3aortNazf4wyFrKmqdqMEs3YP+NLlNKiyA2m6da1HaEogULqPita4
c+KMk8udLOZ1I3WLPGLx2mTjA26ZE9QHt+p6jlOLY7ofs7PrjiDrevVpVMZ79Nz8hzrKbwOANqj3
cFMUV/1jduVnLST2RWwuDfPV1S4aS1tBSUPLmp0CWczPVp6TxntuwrQhYO42Zdq7J70HVmbWYwpO
FOtpFo9gKJBFsmbkh0BTPLdudRc4xnCgiVLdN1FmbMzAMw+K3RSvzL3YE1JEeimU2tG7Nd51UUqq
ix+3Cd0jauEqY+L+/O+DD4+9toL3yITZEwNSm+O6uATyVZalxdENZ2qGGsUtTbesLTtCvRDpZWi4
1tpL5DIoWs3hLQ3S+sXvHt1kmF7j7GNACvoW61V5ZxoBLVdWdyEx8aCmwXBpKBUTb2k5CPNAk2bC
9ksnxiKdIKUhZdg1afNuGynCjVzsaxFP49W10pPaaDXT7tZ0suoqYvyi1fZZqDcPMaQLXCsor1RH
+s3cNfPFbGaEAnPcyWDQ50vVD+a5iQjLeVGPgMa/ES5MPiuXnDP6C8Y97boIvNSVcpyqnEJzNNhQ
imflvmbZnK1J1bdOZLuvdlyeCndbFHb268f2XREbaJ/r9pU+NvU7KbKnegxdZkLcl9pmhokz9wMB
7foTo/NLTnj+sEV9x5sN930cflOnJSVARm1LkFdFa3NEdqSI4k+fzJjuO+VzWRuUMUrtPcYXHtYh
o7CXYIq7B30mvh/NxviATJisw7YO78PEGm5jlRDVtL7+EcN3XA2wLXEYoSso5hjetT244jIb2h1q
duZWN6z+VKqz+qCWyOfWNgn52IuBQs3WTcnj5AU5CHtPz6RPKVkhV3u0Oi085EFcu6u0GVy0MKL9
1E/RzarPhlbr55y2tcFKxqcY7/LRzfEmRPEKVke7o0Re7+d8GniXbnMYTfxLwgHn3iD/dUqdtNkz
1qY++rHBOHHZBE+j6T3FccIZVFnaCa2i4tnyCgfnufcOy5cNQpRElky2GNCUto3uBBvYMEgZG3HZ
ni35oCM4fEYh2GVbqHsvM9UL6rLaJQ0Y/KlJJDdzW18sx+jGVdhXw2Geyj+0xq2S2erfC5KIm3BU
dEF/6msK5SQGnM4AdTwExwgh9WvQoLpiJA+THtkvfj0GN7eKn0nKvCAaV93DWfYfkjTbjrkfPgce
kEV/OESdd7HNOPqWxlsNIGQX1TK9VjtkMLpmY/AY+6C0maKJCsvc5iHT9/M4u/vEZ+wOE9Q89Glo
H5FTYvjdc6xXax5g5hudenJIsb3mNSF9QtkC84NTmWwYH35PAYL/TeClVUXwNwJoSRapTV6YjtkO
k/vRjjTCwOG/43qhMtXUyX2VqmerqhQIfOq2aPPsLm2MfGNBRjqTmTQZkdGUs5GXjA1Gxh/klZ79
OCe482xE+2biFVVV+0s+xruxy4dbgt7VDQG2k9JM811aWniPkVXuWjR6T2OgPRZRaF9NbPqVirR1
tRLQ2gg5X0LqAkVBQ0KdG8/GfNNoen+0mrnHP3JE3L7stsy2I089w1VUvUw7w/V2ttwVd1sqnfNo
MZcQuXP4UIBCimZdh3WlzVsf0fs/SB3g2QXlfeB680Xj7LhLZ7+mkXZIHxOKHfUUZmcD+cnzVEXR
0S/8jVKk5sqfRFrUBLVRzvn5/30oazc/63Htb4A5sKDrCmH2amQ2Mx+SfVOoBW5VywbRaAB2iOPN
lcKic2Z0gfMifU5GRd0oVXhtxO+zGCSFyFFvhwYl7STPbxawRCQ3gnJnBd7OQehx1RIT3xeJusJP
t69T0KgP/RSfaOgqENSerTsPKSJ5YicqSgqXfKamfnHRaSA6Nqm/D8w2ODOJpJw02gX/fbZ8rwgm
a5MkCs60/GCWDypcA5oiy3fdMfJdoVY0B3Z5fIkU1epOemNriNlj47pyJNqSn8yKuRpcTz0VjtNo
R3jSJB/yOdpSl4zvfMVG66mtyYnWc3zvkVhyoxqMVYUSeFC/qXWcHhLXUtGUhF3LjZkOXm+QAQzK
caNPA+noMpquPnlJG60beGam3p4TU3lCpZEJJztt93pJz7aiFWQ1ivaO9DOCofbIZwgArHvEqTe9
7bjn5QPqRHQu6km61q3KfQBIi8uMotUONrrzoMr3WrV/sklEpByrx8r03Gttg5Kv/LRHbdCxbppS
rCpSh1dPRb6lH++82rsaSaTtxgm3LEjU5CELq+jORnmvNovkoa2iTUqUfu3jbJ/H6LnUc34XIxK/
HUNUoZSJYUgGZ8ddhVYcQbaHj9wjTKEYcbrN1aK+ZLpfcdhiiijdIqwBW6tcp171mU5G8F7lJOWd
ILDPkWU4L5Q9VymhL0uSadW5sJ2TD233pJvNb1YgEAxRqKI8YHj+BSnSMbeqe0vRiReiNlp1jRoy
EsY9zPXyOKiJ9WOV5AViD+VlUY9XNKgpjR32xzhBGUzJmZmHbhqdI2d+QM9LYag5KIlyIWCYpJzP
gasHlyEKgRORXN32Q+39H6LObLlRZevWT0REQtLeSqjvbLn3DVGrdhU9JEnP0/+fvPY5+6IISVbY
KgGZc445muPs+MuuEHhnOa1PEppkHuWIMcDDyJd4BJgR1mDOpk8cyEDmMBODBMKQym7fAqbvzLjS
8KuJsiLtY7fUMrlGUql93qZgyKZ3WDSOAL09333JzMBtcSeDe/ZuON7NjUgp0vaAz2w+3qUwz31Q
uNQ0wJoDVqU7t5N/e4us+9klP477egXRpLgVjvc5cgVUezSu09Gj9ltJkkf3TUS/RhF0+omqbLun
OEpwPs39hfg4aYaLNWwTG2Ovn2SrsmCrKafBP3BNrCABOm+u8PaRT3xbuzjNVouot+hhIyOMH45h
VldGpyCPq1vjNtWNbXwmmBbeUNbeA781zhqqOAhH1b0FWd5ia6em0/8OVHGQmn0j3ugKVD/N7P5c
1no4/zyyR4QViYuNVsAnxMg4XTRhXat81C5nBf9dD2T/VksXjlI67JNStxhEMgkZJHZ85N3p62gn
69gz8w/qnJcosWEjG+x8dRNZWzNaiHMzGYoR3gQvw6wTg6xDDtzyJ9+2I9ySeTYAeB2n1Lr36VQ+
sdyco5w8a9HKMoyIe9yl7vQrIJBgj6+LIhZbjjsvJhEuidKdYQR6B3IgsJ7O/Xd8TT+GDPNBoYpx
85Pa68TMHYI+02ByHrpIF0lIUzIr7MWMy2ifzC9L353J+/5jyZH0oyR0x1ltbMCYJ+0VoVUUzrn0
yuhq0DIkWcxOiAizGckgi/1UrH5u0860wQCxDdjWZYeVRZaReD5lf3ohFDiJ/xTHvosxw29tqIBQ
RTWAxyUknNn5TdQGl1I6/9Fx/94mXv82BfxPY87fe8W0bjW4BfCRmV+LwMivIz0y9SzJIY13EGb8
h5w2TIXxV0cNbHJ+8PvVF/oyBTst6XcVfhmnLiJjxydPF08J7IVKqg/adQ5tDSUhmTdu11irMU/c
T4DGR4yFHe0cGN29qsZ94oGo+jIlkMGChaGs6K/ny6MtmQJQKH88HsTCIDO4KGc6yzqfUZtj71jO
mFOaU8v2UVJmJvE1fcTaNoVV//vIfHASallFZBjM2GlnsTNsnMlc1s3jwmOlBJMI9PXn2c+hTVtv
Bwt4BlIq4qf//UBR2azMIe32jd+lmzxSSB8c03pJ9BS6kwyefp5Jch1Cobp89/M0mDx1VrP4D/6t
0bNIyf6qenytsBjMo1R9FmTKcSdM0TZ9PFUJoiVjbJ7M1q0vKCOuY5m9Z4E5/tZj/+X0klgCIkZ2
RtbIPUBK8sK2Dh2nUfFuJlrsyFhB2fNCj5T3T8kyWt+DR3/jBtbGl651Hh6hzolZc4kZeUlWWWVv
sX3MZvLFWuV41xJm7TpOW0IdJ2Ecppyl28YGLKwLKObYlSAlLSm2tMu+Qhz6QOeHKMZlZAkWSkaV
TKZTXJEF3NnibIC5g3S27IzOXL/nbgcjLJlirKPMfbSfDWPewc7/U+T1AkCe+Ouf/h637/w1hn5E
iOLRTGeqVfa2cr+MKH3GJXpyGGUAPmEQOS7mKRnnYINHWMKyR+k1TXZxsh/118+jn9eWQR2jGI5d
JnN3mzQMl9wMe2szrlnTHwkWjJHIuYmfgoEayJh1fEvYG7hkfJJc22NW6HncF4sMroRPyRcSo7dL
megnxmDEY+HvHY5x5WGVbkxPcZNa8Trr8Ossyno5z+6EB67npZvyoc1NBo+a8fEDW9rBdjCtr0gQ
TxqgZDoaj8PP059HRT1CqKfxW+vFkdeJFebMmV5TIB+8cnGPWJBApn9kFf88imcgN9XbjIF5KY1B
uBmniq0zV+oMdiwPJV1ePZ5M/5oTPXiD5NHefh7NySD2Q28z0WrW0Zy5p8rOzEsZ5FBvHfxfwfOI
fGNiOpACj09oBtS1wql6uE9ZeXUj3701TobjDQO0GnEsYxNvU2T1cmuCuTuNjcBFfEoujE+HpSlP
nPVyNyToI6xHkrlvAqWS0HmPSeHGYx6jRWmq9CkpZbbyDYHAMp2nMMibKhw06fZdwQyQAD+cOltK
Fpu4Nb8nu6/LU+vq2wixBNIJq2xesseB2hGnMfgM9GM5htsiCM0GBfwkZ7QLvXXLcBUjzFY5OCCw
MLqdDh3f6r81eQMw/zQGZenE+D8bkgtSJlImJTFBg934b5zbbmfWRbHBndSHHUDW9aSNZfPz09zE
ILYC1Q3dudnFpqU/M4AcUh2M9Op15vwWDZgOG7X+xIq+IAIX6h4Kwxw37CdPm/o5oD6m9AH0KagF
3T7d2r1AO23X3sWvCaRL67dZ+FM46kWd4ebnt9x8gMiVtr9q4utB9ACUCnbbqmvueSaTk7L1X13k
v4EZ9R3AfFrX06RuypRyXYseaTI7/i0r4dmAYpCb4wfBTj2SS+d+IEE4Q1A1x8GmR0vzzgaJ/Xjc
ZrCyGu+90C++WRzkI97WylDuqT4HPJrz34jUEX9N2nkJShkf+rmq1yVncj3ISG8IQjC6VQMSS95y
OOU4vy75RB8QTcc2j/9bgBSPUqRt6hmHJ1IyjHuMBQgC77m7RmKYvyGQMPGez/lgg5I/kkYLlv/Q
sTxvje/yfF1GOV+V5TwVKVNx2G8XwoqS3bDwBlH07q5GmrNylZo/Tbo8CK+pDl3bc9aDNYr3LDa3
uiyCuzPh3pdLIhIy2BmvktbK6pppV1oDg+u4bAaUunEAtkEGL/6rSPx1E+09M/snrmxcjRc//1oi
JOU4z5MNnlRUq75+Narko/TMmbJ/aPbx6M9bml15/feRPVAYRtaVz8cV3zrGhy7SKVxUPB7IlTA+
AoWgw/Wj+xzDRoGNVB27BfKkZ+PS6TbJvWmU++Sbn/loJfefVyr/G+asedYKyV5UqiciAWr0+V79
NPhE8sWpIbc/P0g6G4+kqCsO7pLFz9ExGeIcS33BFdKWDeC9PhWRgQdRZ0/P2eLolQON9+AxrHxG
C8CNNSwRSFnQrzvoTr9n6zSmKoCom6SHTvQ0/W5MVIO3oAPx8egU2r7hZ6+fB51+A2pUK88A9m4m
GpJWT/ZBxFXzVhoHJ+3nk3LTfVuhQQN8jnqiyNqgOWkYYpuck/Q+jW+wrog4qpY/I9O+fKlxVGih
3i5Ja13q3LIuEbFuK1KJ0m3m4uERkctiBM5ukIpJn66DcHGz+d1OCVgdhXdrLWt6r11sbTOzfsXc
AVa8YR8aAoBrJ8m/zbJ6XFbMwIeSabcFEkeydrkvXZGwpn0x7r64beM8QwCicIqtP3GRd/s+KuZt
InBoE7BwGNBQZMFH9Fat2Qh7VQKTy/lTvUtyuHAPZ6tS/nks8s+AbLJnCxpm25vtS1fjZd4khnew
vOV1ck15xXamW4kMiTvxA1YIw9/GzNkFA9dsT04i9TaSPP157efQ41S0NRZCraJoWJNpHgRh5Qz9
bvJ0sQ0mCluoO9XpByMuTB8eQJY128cch6HO8sw8JD/2y56MsM9+ZmLXQ3GAsRNk+2lyAWHqg1B2
9NakvnzOsMLQynqNFmu853b8V/sWKkmfSIra3Tz+NbbpXXATSl64SdKtb/dG+PNUT1YW9uUYb6mz
zFsFKysjWXzVR7iY/hz8l0lq4iyyhHCM3LFfGMF0m8YRhOwsDhyaeUFmtDDwF+A/KmdmgkEiscNA
F4VNSVSDpK9kOq7EgDqMSHTUmlBIrmOM84/MoEdOiExH4xIQ2oLJ2YILiV/K05wZL91Cel5b3QJN
wZbTUGwXbgV8TZiq5pgwWdEUbWD08/14Rv2Str23aQNKzQHT2Bd8hnxA6yB/GRy7vgZ999Fa/wjh
jsRgdMFZMK860EPVK7csYEYHiUMKOalr3Fj2BVOrEwagLa3K/ysWPGqpC4S2oqL1Noo/Q93GoHtJ
dxhyCb+PZu17nu273T3mgdKBlqtJ1ultHzwYQPRW5+2mhwL25OI9jkmxR0DLzPTdSMRZiA4OQNXc
rcfBz7AHQuhMjOUEtOUvnX2u+izaI1Q11sZE8zkmiYfwKpL71t/3GZHKVpCOz1RaPg2I6d3n2XoK
miA4KiAcLAbqMgLh7yesclS3/vnJz2vjqFepgzF6OSfR9eeQ2gzDWTAwYAIr6klq+/+HMctYJCZK
1EaHhWvWB2eckfctJABGZfeGztm8sKrTOz9ezxrmVWWmzH/f1uTt2rWb5N226uKirMz/79u6mHA1
x0qPxONN+1j4TQjv4JG66I2HHjbNvSfh+NY3CPofz6aos+45vnIhqcIBEYGPdzwOdYJTXIwR74IS
atMIMR1n/++/5e+/xzJDiwc5NwaZ+cpVYfN/dr9gRItL5dTmxcnAcQWUBSSoyY71yX8v3YFuXfAf
K6oap0hMFKEBODuJy8aqs29N5PqfVZVGB6naJawfTwcvp9qn970aSWO9GEt58myUiaZQw84X6ENL
O9rH8HB3yvCdp4TztU4UU9hyVjeILvPfxU9D0fjF78mXb4tT3Yxu7E+4LMm3aYFT2BLOTTc5yLfS
BwYRs8PT0sJrsnH++1PTNCnXp/pPJCrrHAd1dX4E1T6eTM1knY2xsvsVTD620sJKyDoUjwmXjQVg
SoRAWkeHYkn0huKefYREqwN5Vv/DbSJQ0zwNaOcsst90z0pW9b15I5L9XbEvHWPlmDcPt8nbz6Ol
PYqqja4/rzQRQ0IMtc8WjlQX5RATObNWrpxucC+T6RUHav0nUnfyC3d1fml+DrYfnBITPRcv6wi7
oXrsrctYbeCGk2vkKn+DGNY/Ra3lMOPEsQxBIOrMIV9uhWf2exf926Z17RMFUrIeh6bfKVb3F6NI
G64L666rCd86mcNC9I1NHN3UEGh4DRVEYq++apS1G6K4J0RpPbKoToRC5qjOkONDZIswg+fwoZ1P
bKuptltprLNBNVuBwug8W9O+Fgh+pxfCpeS66PBhoGKeb1O8jKehLc8emRynOqV1MmlLpajCIqLB
ss1HS1UusFTBPRIzT5+XbOqPmnGZytr+NlIizbnFukt8ieGYRhj0hrMpSvBVo9DBbvRo4QM/Mbd9
+2isOpeaUVnneTDLGywT8yw6BwfnxsDpAxKO/+I+kgiciyy69olr9sWhsTgwU0aPUfzN8MkzxuJq
kdRzIff7OrcMT+IEa4M5+EeQuLB9JIZsYaqnT0tfrI2ZEbNw9IdH23UgtnZVDZBTBkaJ7wFhkJtE
8IkyQ29HjVWfTUjNeolqDfeu6Y/14Dl3Bp+H1IbuMHpMr+ry7nne+BaUL31lPqrBFI6x+aSVX6BC
jhLK4f4uMFLFOcvGTSoev6RJbTNqMbO3mMW2L/GLF2VQb3FBjnAS8JxnuO00zjS8eREjypxKhjhO
qjf+bKahlT0ALoqdwhqfmKp/lNbylC/0/GoC9ICeu6rmtIP7LOQaD5dsndp2uh4VuRZTRRE78644
owO27bZZYSLYhU1W4l5o43SsXpul0OdyMsMmMMZjgMHRqqB336oseJDM8OhrIUMEsHG81kaFkxnX
pve6tfIEbWg8vjq2sdNl99x2+cknahLji3E7Y/wluqGFthp/Vh4XyFzRrOYKntdSUeIMj9Yhu1XT
fQBcgnijTBhL7gIxJH6zi/GNwXx6wCD5m74qdutiW7acYB2DYZNck6KVqgi1TaEQEhKGifWCw8iv
rCnHLxtKajCkJuMTzpqe4fQlEgxKkFEVaqPE2Qymkd3X+VoR0+1J5P+RDbvONNS9LSXrkas3hZP/
AvFhxtERrWoV65FqMpyTWIVB6SoM2swLUmx/3WJ5tPKiEaG2fsGPyQprAc0INjwrwYTiwS7kbrFi
mOjJA9rzl5RhXQbhBj/vipVpXXCvQ+Lx137aVWGOC5ysmg/SMR1ATli72N1vGZBfOrI9qFagopEz
sW3moIOenr2aDncR4qODmcscpGUBxdHOSY2/wPv4W3Y63RyC3DLIEaz45c6CbbEmpdCCfWb9GuHi
brzYB29s7MeX9GoxoyAIBFx4lNPK9JlqLxFTrK43v4nLGUkAnw4SZu3aUJ63ZTi46apunxq/omQ4
Q1jOjo597BPgoWY78ZtWXjA+An4Tgl3kH2+JCkhkdcLMeaV7CvbOkzIkM8RbD7rMIKopGveBsguG
0pXk1bd5qtxNy6hhNauuXhORjBwzQmMdYbXHAPxdWUV7sALnxSvUG1zRZ3KCaAKTPux9TI8Ctbcf
f8Kl661nKMMFQRuc7zaD0vfVWu54yhjj0LTzJj1YuzRaeSUURcBCOtd16pkf7chNWyHFmaEMhp6k
ezQj641Yp3Zn+J5P5fZFuWPu1JWUVHvXulRbWbKFJwH5xVDdhizMLiTibE+ovF6bC5tgVcDrJ9uP
sQlrc5zG6zIvHy7cAV839sIjAGHISjGs/sZmb22DQhekVpCFPKb/NFFzYOp1nJWx73WL9jFqrqpF
6uAJljlkiZCc2zOs462cYms3zc0tQzC5EraTnIusO8o6gCSYdgzUIBDDlnjUAPFzZtn2Ds6P6bZq
Z5upu2rLLjt4kst+yOxdLTUDK7TY0Ko7Fc2nBnbXyhQe3FYxbiN7Qk7eyUueSuiuvniz9WdXNliX
5Q5jkKG5QjhjojgxiMyWOBRefJNMzEnolMeKC2OQw4xMImcn8waPQRgUVo00q4JqstV6LR4ft6oD
4q5nmPVjlBLEoC6xDLbTkprrvsk/86FFe0cm8JQ2wyHmKuxhMxNtUeD+v5R3PRvfynYvIp/di9/C
/qsZPq1GZ3xF79DtkuEfOpB235ZLvUqKKn0umHXiCQ4Iyo7T2Jg0tlGzDczhRB7PoaJYhAjBB5eW
LeBFsJLSlzFiYdBn/0dXTI+DAQ3wjGxksVy+Xitv9oNSVwO26hqeexxC/v1l2vPGXPK75dVvMemJ
x8Z3z7rVF+Z8F5vJ1sGczC9XS6IZqKW7iuHAXFbnltU+i2LcdpijDh103KJzcX+IJ2c7wFgOg2wk
eBkDtij4pYN73ER+SD9AyFLpGts5MF4jR8E5DPbkfOXci3F7KFJ8x8sRz1ZK6chbwDZk/zGMcDs9
RsFKFhVBQnBeizFdN2xRxpIzbe/qnYfLVjG3N+rYXWfV0DYecva54SNAx1qNNbYprq9BEBbaGqiY
omsRB3Ttn8Z+mLHrYxVMJ6hVzLDwdVB0f94SvCaz99LkpJ1bY34YkPMZ5fKS9L5D9inpynEWKlbe
xV2lennyJvROy91YFgt9UnBZXPdvZkVwlixEMZ3h6LWGJ+ztQCfgYGQzw++ksPFhEkSQj028r/Og
Ds0KiAwK7cn5My8gl8prgMVMZy+FeyfP78/oefURMtcTAqly00ckFPLm1DhlwZi8cOLzpcc0peu/
JltCLMN0JQ6qlSOzN1NPTKNZCSH0q00kGSplzus8YfQXeEOIJQ9gAPdI5rM9T3aShh2pmf54RrG0
g129wAmkNgy64DUuh/+MjGFWfvcfo5Xz0SDmJLbydF+7WDVlC8FIuOcXxVcatEcrA0Oz+ncLJuZq
mrO3toUh3Sv7PcdXex3/9a1kM+M7Q11zTsAPh2q45Fa3lwEh172FbqQk+Xls6Azws/zH0HrbjerW
F8sjk2u/tCLMJ/8Tova0mqiuGaSvW3xSAZwq+1JQEddJYGEzAp4sEJzsVcA6V+VNd62dfaCj9KaP
cWN8DXS0a7P2+lW6kDui+u/cSDxGYMq4OkmhD6OKPpop9tbdoItNYWlaRhkzLpkMyhydwPHq96mU
8lT9G/fbLWGWdSq0E6NCFRPIVTQZ50XU9XpYWmKzU1RCUxZ4u05EHZTt+CzKB0d4ntZqEjeyJeyG
bett7s2/MgJx8PK74wTfqYPjW1uU14KATJYpsguEd2RaXh/KTuhTkGGMkBndzk7HYDdj+3XlaifS
TQIUw50fRmBhErWYtM4RGSIL/NDaT+z3gY0uyMfnICgQcZEBUtXHqTJJnK2tZ63jz8GfCD/QKg2h
YqPxFZm7SXuMHWNz3KtJ/9PbDwdjK+YyTIqVm0//LBpevt+RJJzRv5lo++Zcv9COym2ceqSrIUMx
GnPeJEylO0DJjeqDJ/EIUDNymnEfPDVvnVU/I1TmG7gELsPAyuKKXmpg6Xy6wPdtVpgjD7vJHoMt
pw6liLEaLayVEL+plR1XOy2gapcZapLKwPuBH9lQZM+a3wPBhZFt9jm47t0j0bCRpG6qCMghdSGt
dAt59Q2fQo1PkCA/BvsofC5nuSyfvvShxzvpscIBT/v1ffTzo1PZOHJIkDvH7rfORH5VlDOrhrPK
/uzbBy7Ue4AROHkM5I8mxY4IJPcoCOAb7MXc+nQ+rKjNyRC06Z1oVpODQKg7QsBxQ5KlMuCc/Mr6
0LOU2cZ6KFMo3zgF+MLZq0LvUsaCjNxWolxKCCnub8fLmKck5kFUwzv2+ttgij4bCscqwA+tZh3x
zTc34lKUk7eGcYzsPRGbua4/58K/wJPelI6PzURsJcfYptmK/fXkif3oZTeSP187p5zQFDofUg37
uTGview+UloX9lSxn7NuWxS70ijeTdPu4EUu5spCxqgguY6VXNamim1aQr9eZb6iQ4B9BTCpt6Q4
/Rn88jgngLbGNG9mXDBL/VcF8cFNh3wjdXabgu5LlKKAV/wPQ3FkDBR8G/gyaO4Fin5MIzL/weGu
iltvYUqdrVRi6H0WGRtEfMBZMRlXRRC9CZkEB8zM43VtThs522SEWh21ZRushS/HB1v/0QZlX4GI
fhGKc5vawN9VU/Iau+i0a8R93VKEtvW70A0DwBlXEb6OagNRb8VmNKHPLQoxbMYoHvfZsZpmcapk
1XNKByhDFCsBatzWNz5nD7kadMFdF9npxpy8YT0hhcSNpfqoLPutjSO8zwGFEh/1jm2+Lh6uyZ4m
GkTn+K2UL0YUU76W1SGO4rMpFvCtidmhrbbcsxVY9YJzFxm+rMzJBi1G0/UfNEAf/mhNYazsg+uZ
z5Mpn7rc8R8qol1goMqoq1eINz4aqvokhppRx7yLiwaEdKb58yr/Pi/BDqbtPk1IGtJ8d7HfPfmF
cTa85JbisOvG0QfdBErx7sHTx7rRVSxYOcrp1GqYBBXq3Muk3kCz0usateY4P3QGfgvDMb6aDZF7
Umm1oQ9eB5MJf8EFfurUtgBJ2nfRQyckWYeIQl75Vpa8pjEOIkt/8wrUq23UdQcTIHPT4pcewnQK
jpYocWOqypuX/DEdQ25SU7R7y5mmA/ncbogBxrEBG3yJAv8dfvTRmpvxgvmR/SBIjZDlzFM24MwT
qwioQs5rfxKHkkUfbALFz3+80fZXdBS/q6Y7WLU8E2OtliJZlVp0UFH2QKPwm3PAVnNEoEv0+Tpt
q/zEtQ4w/dbxV47TEl+EiZ2JTzVbzp8SiA+nGjYKC18t/tjwzQ33kKcFt8ooXthePi013+lfNhID
MmxdnmIurq6SzwFCF0qOkgaJ+ZppWpA3pPhdRM4FH8GrcC6Fv0/JzCL3pcQGP2Erav+a7YyBSv7B
1ss61OXnFAZA2xvbZLBxfsfewOyakN/4peJfKOxfVapeSYh8NSwLLyM/g+7UEzdEcc2ebplMQwWN
7xQcghT/eShbKpoQWflVt6reyiQJdpbvs4xIUrINscppZuFymCxb5qsfSMYiHQaaqMMoBvUK6QHU
Byeb6IS+i/Qhm6kxo/WakXzLiHJ5NpCtyIyEkNia+cN5t7Vaqagaxp0hhhYlkt/C3aWr5eKioE/U
Hx88cG3U/s6CO8V6TzJG4TUsYy3j1goBnGm59lXU73GRfXXC/61gF0K+nTfWAsUersxTlY8+ioYu
ZiEVT+W8CZpw6pw+jCI/QxKD7ZkTLAdc8BfgEMTe8/xbDQ9uUbd89gVKqNQ5xgwNTvgkqCEbII1Y
46qfvq0BHprqrXTTaKapBI6HncySMLCwMqViRXC+mgPLPTNfKtcNKNiqdGMZdiJfZ3JgTevITZ0E
fLBST+jFiruptbfHG3wFHzbZNDL/gKf9ym+uVg+JHWyTBYy87LZom1+aPvhIGhRsTi8GegLkhbmw
420+/kk9xj6QRuifKEC70d5kNdK+H94GUvHay/EdQHE1YMcZgkLPj14jL5IPtWhnnWV2vM7lG5WX
tQoS79lJymQdOAD9LQRcQovmPTxTWEsW5koeFdI4yy3SejOciujdL2jdkBOVXvwMmfGT9EzwPw/c
xmOZSizbXeXRNxq084w6fjV46YwaXlxI/H7znGwzJt7+kUAKL9o+xoEeQosJvPaqdJ0LqF7LA7la
YNBqDVxiSJdefXipUsabOCs1q/12lApN29hsZYoGPllIqZoZUheuczAQ5WyzJkKZk3Z6k2h/oJNS
32K0hk05lnc7kpuktqbnYLGuNgXoKrrGOSNDxF/cSsZX5LXeNm2tdwv0beNBWY8Mqle6amKMpadR
RLlhy/ZuD8scdolxCsTEpJUBc5tO3S6uHKpEmKzQ0cZ1UeN0oup040bW0e5MzF/gsKN8Qr4t6+XF
aodXih3WGlLZwXWAgCZ3bdgFfbLWLcnB6LQzl6ifLvvbLBBMglntVaS+TavzwiKHtmf5zYeos1PO
V7IWfXxQnXditHWrevRbPuBVgX/Zz+rQTy44q1fDDA/uZVu8T19199crChdydPWOq4rmSybYy3VL
BTGJTxnxvcQQRRhPmtPaxc0iGEE1g4eutx0HZBJPmBbgiRE034WjdrAgzja5SJ2ZB0cjYW8fy4o2
itATNrStQRW4bSvEe2n60TP5Ch8NglsjtoECc62NR3ZJ9BHXcoMjEc6+vsLkYZEfwijm1dJAZ7Dv
PTr1VQ9/Z83A++LrBGzJ2frlOGKarQWU73aFH8ghmmZwLlPyqdIS+HK8pPCsLrlNa6tNVEv+I9He
cp4bW2cbUe9NJf+Jg+ymiOK+ttZyihcETp1eYLwECIk6VpfcmBgGJ+kzlxn5M5g1sVrMOWYcIyjE
c1KWZPjBILuwNlZwZ7EXG+j2y+Vqw9N7Wfzptw8a+MuMiFx20yvOiTjH9Im1HYOYLmwM9hALL0M+
VKGYRfncjOiugxg7CXb1Y9TKMdRtW22bYFkOVp+kp3HiwhK9/VrBSA8ll+A5SenzFjQxCOnX6DIY
gxr1K0wuKojSeE8aUg4Na+7DBOuEs3SMjab/+cASZ5cbTrTp8o01+NbW953fWW07t+S7kQgq25Q6
yBvsUHrsyVmVcQMmMI/9wN0uVfSndwLjKgmKoOY227swCAjCle5sVan5ZiPhD2kSv02Vya12Mgo6
Hb/rwlpXkdsS5z6W1xzgJmT4UpxzhVNagU4pNAT6LByoV+LR0o+xpc9L6j8tVTGuZV16B1dklIug
BBFcnVCarvWe6PkIASn9x1Bmsy5yeDadp69O0WwW5PsSSsiqNitnZUIer+rxNU7VG0KM8sBk7ViL
pTwYssQRbN5McngrfGVSNsMZqOovbBpwg/dSWt6x+lvD7y4S+x7N+fOEfVckw8jAViHjW+rok6hp
Mf/CO3cbtO5fR4NRTHm5gUJJdWy8T2h1r3A/Tksc7LuxmPac3nWcOS+RFddrWzxMTexvS8Pw5m7A
oKQa1pCs4r1BQtHO8dQuGpvb3JTfU9qZRC4Byntpj/gu/eWlKt3HHj4WE4jqZkqXJySoJV1y9ljX
W3xADM55n1bR2rEAg8cOz6E0OZkjFgMpgku3zS2onb4gR5s7jrMKWapKiODEuFZExL/GRYr8Pcaj
vX8ZA/7jfqcuXQaHarqntXuJR3PLbU+nNHovWYJnYPfgBBURsVAii7bS6AkDASdcijqgcjrMQmW7
fsEtS1bVTiTT05D3oUlFNarZZWKBCFwj7FXTa4A114PAQbJh5r5DB+OWBNWF5FbtPAMRbTTPaSjd
idtfiZP522W0sfY0sWywl+hFSbbZiEhuxYR2Jbb5rplkPKEuCL0RJqBp8k4V/TV0og4Etj61eOL0
AV1yVhsQdfEIFThtWtkUGov8dsf/Y+zMlhtXsiz7K9fiuT0LowNoq8wHEpwpkZpDeoFJCgnz6Ji/
vheUWdWW9dDWaZZxr64YEgmC7sfP2Xtt7xPJumBuJ++roPhOa/s4ZPawtpqKj/mEB9gqp0fXNvut
meN5KqDSoO5nKBIcGycOngo17npvwnTRkkthzRebGuSUDLTP2M7R4Y3GOuvjgzHpag37S1/pTs2O
1Q5ngpaX0UNzRF99W8SFsVVl9xrrsDR719I2mFuYc1qNtqoWIWI1wgbBUe+TKbdHmN041kXy0f7x
VS7dHkLTrxP6kpXsgI9UxExsgZ6dB12fzlQUOZSlUz1Q2ovWT4S8A0z/R7n9G3toDJg6jOhnsPKY
OlVYEtGULkuBoJuSSDltf8ADfFNC58OJwjibTXOthTjNoHCDShEl7b0CpE/iMYyhslq5JVfQGxEQ
SXpraIXXUY1JGcElYHbNzmmCZ90lTV9yBKg3XaAf54DIQRRs4aZINDTQ9SZ3S/Fm2NNplJ8EROug
nvFizyBjN3nPsNtrOPgN1bzxhoAZo9p7i/5UFuJdC8CfOLow1sDQvXXkXox6IOypGodVLozvaIg+
aV90e1vLP02nRg6QwTpCk7s0PGpurfZaK4ggLWGOa8dDpEg7lG0MI3mD/dEvYpPyfcBSPjK59R0E
22NBWpFX8jnDX7Q3AzPdg5uN/LC3Pxm+tGgGna3l6XvH6+jiGEG/dTdUd5jPJy40m+jsW0n+IsTY
+1ZZTtsJTRFkpFSwNNnSW8d5zoroYKPv7HvdGsI93uh+l1dHS4V7sEugJ5x8RxvxxTMyHB+OgysB
YFQ2Vbdy0FkebXtry+iN4Q80vOgGSRed7hf0e7zugrNW0rcvVRG+lbZ4x/ZigqJFU2RrsFSgWQEM
a66ihlvTimbYQB7qAEvFZR3uaiNP112bImfUG792xB3r8TnBVYxu7C2fA7D7UQfLtdu1TccnQwTV
0VxoBIl5zfPeW1eDldw6u25M7h3mJnzijXk3cAUkCFSl0xRo5+EsBLdvCYvVmDTrxmqTx7ygD57W
zbNJO/VQF9nDIIsDQj+G5y+03vUj4jGAB11j+CNWJhaEGPe8NaEGMyDp6Bb++9U4T69xkISXAldp
ops5x6OYGRVG+Fa2O9JwmHACwVkBVaKJsfTKR+8uwDq6DmtbrTetVWqbyq3goPaHPIdjEZfp25Qu
JKjZPYjAi/whI7w6p0GhV8XEmE5tJHlOnTI0/JsV59OR57n4M7CXQny39y1qkhYwqaMfhFVjORKY
2pu+QSlAQ8ZS1OLEuxdwDWAG5ckll2m6Ea4r1w6tECWOJk6wlQkpcI0FQW1IhdlZtOr2DqsPlZC3
NRl3NkgVro2FuK4fsseJvuzB7dEpNW1qroqGqWNekfREsG89DOPdQLdNqdo4tFHC+S12WHpaQLa5
OHqa81jpSH7Yi+YjsqeXGeRXnMtsHSDPwYoB6lG2rHkx53POtSarFc5LV3m8tvxLr7IX5VGGpqjV
fCqol9my7xNRGttcL1gYEy/e67W665PRA0A3TeCIqFPb4Isl2zygs6cgaPjRCWc6wmQHlICOrwVw
APTKoi2uujNFSnZBNYuU3Kh9gAXYtmmeTjY3YWPVO0/X8TjER2+iI52mxX04wauCsfeCnDXgUxk8
d0FzNrnRKTbIfsdAx/aG0MPSOx+ztLFKehuhd3c0UyVAxQzGGolQsmvm8svr4gfHpNcbZB5Nlz48
l2Xkp45obgrmJVIUb/qEea9OgjWuNeMMhIPiATVZWfXkgSchBxmoWNselOJKH+yjOWty3ePf9LO+
9SBOJA80Se091VzKKXRrxVnkz2NcsQ721FaGvTJZWuk400qRQ3ukkfTmtWV9iBuMqunkuhywjjhF
Ie27OPFtK1vLsbvKijahcuObqqdQymN6WuVIaI3rXZN0MA9pzRmmwgZtdQ5ME7mgLgDzGEn9qpnu
rTVO3dZAr6Bn077XSChxort4eE7m7nfpYMoNWu7/SiE0UDrWnSXOtr8pO+SDpU7pzy17splBlVFx
H4yx5s+qO9DD9gJOm21LHr0+dBcDohOB9ZNpQZGaegnqRsKcV4m5nrUJAnKDhdfiSKs4ePoe4kjq
llUm+BkQCDFruQQ7hfrZCfuHJHCDA51xg6pYNdDBhrtIkCk19u4a5d4qroK7MKt2jYexcCwJ6jFH
DfYB63vTwBN34C9MU5b64JloO0bNLcnOm8w0F0gCZWbqvuWOTZ4m6WYTd2csGyLP4wgVk8Ncs6hP
fUZHI0LaWmb2DezBpW2BMDyqb1gu0XEBSq/lHgXwnZsUwWWUBOlWXftYcsTWjPGMvM/eqzAkpJro
gznufdRhLOoz6h0lqcIdJhOWZX5XoUOnVlif9cXzBKaIYFtrwJRak8+eYBRHsFG3I5wWIleVM26I
QVxH/alUrbka9fGDjs9ANg6LiKOi85ga8yENWXwwTGTLCPGpE8Ebsq5dpONzdqUItiM+ffJAnjwZ
nYbEevbMUe5lJY+RIRpfLcSmotA4zjMqM8ge2CovyLZSOrhGkKlyhtvUQXucO0OiEGC/BDAFGsyz
QfGl4/06KziqcAhiVD/feq4tbrDQEABeMD50lyofXzaBQ7G2i1PzGDGQPjS1uhIddhVcTT+R8FYa
M/GFt5SGvIyxrdYsbY/NOBDxHX9qdJc5fissNF362QvC7j2r5j2yqn1hhmJleeqNwfOAvJejS2ag
zaLTNbgKNh42GeHQ1hxnM7n0A1ELVmFvVN1r26HdMOVGcDi3HbW7s4KsS0FmF4/JyMbeVbHnS27o
JKehnxPm5jGtKaiRN22fPMgy4CSdU107zzO0mw47yKEOx695aFvefLbZp9TBhebAkw9Lj4hpjiWr
GYMTRR1qHU6gxX6mB+LspV18m0TPMX7MYQDJAfFZvhG290lhcNfXAhRQxPqHFuWLthcNq7Aw7ux0
pi/mSvNcsgewgQerNEcKnxO00RBxYkmk1gaFwEo6zX0TEw7FzG0+ySD7Q7rcCZsCcm/IqC+kzn9i
EeoPrSHNnVlNK7ewn3M3k2uIBwcHXLATi9ukqA6TQbsyJb1+Qn435K38YNj0bYXmlSyfEhxB/qzL
Mve10u2uWTWonY5qe2Ub7OpwsHI+VsxyWkbg3KYXBwkurT1J5IccVongXBUCcPNdnvDsyJt04EDi
aDa6f3RZcaNXu4Q08QmBO2jTl1joRxm1r9GE4pVOe7ZxSykosgIamCybRrjVBlPx4U4xrqEoXWrr
3jBQIhbXCVYOCoX4PrUJwCQEd60G8CGMSgs9oZsZcDKo2uHRxCKlpkNmJt+I8tbOIE6GwWfZjT6n
hmBZFlfdGj+iXdB39MJc+YXgKt5rpfhjk16yMVtsqBh4VNi9yDR6I9KdAwp+jRVpR0QW5XgghtNc
FPderv4ge6YLhhcDSWaR0+40GKNrMxZ+i1gAhn/c0qvC0WER1vIgeFMSnP5z4CJgLN7sQnvTxue+
qJJ1VHCqNnptIYDN+7CuT5HkTNwtnTMyOVKUR/kwMrzU+kNEjk6vubhwGLYChGB9hLoYJpirx56K
mWPuaiaMvPw2zfScAvzDGpsmTKg3klBax+uhfNCukEv6sa7hyaDAI8MLSZBJ4GmtoHoHDCxiSBh5
XHNehXoZ5fyyFDv4nANrLar6QWoldeEcAFIQwQbT+oXCod/qyS38naOnyNapJTWFzCeKAcWbhUEC
QhvKD5Wnh3DABytMbdNM+n2GLpNrNWXbRtGQShjGxwXNdY6iRIhFCY4IQEWxjYeyL5Z+BxE4CC5P
ecGgxMXFQv1rrbrC4fg81rt4iiXcOIioURo+woRjBtpYre+5JH92SjCYToH4AYQaYptM0hoJh61T
BHRg6GxZZQhGkHnQtkcnMluvleEc82BISF0z2F0rLFCBRJ2Fx2RxoN6jp8XjQoPfKqxn9HwufJEr
+nqUyVFJBELqHexleZVSY8+MbNCmZXuHctNDVZWz9lsM8uCmDREqIbNBdxwntJ3p8d8G87xjoYIT
WWf2WgOiQWLxvCX6D60FOmmQs59Ut5bvirmBY/MWd8ZXAt/DF8p4TahrsYSjiZ1DQEdBuar0qT+H
w5bDG+7YmQsdGv2S6OLKTRIN1y72XuPyOJvZ0VQTQtoF7Eh3ko4r6omC9ZpPwzkeckg+JX36mNZF
1negbWtp7yzh19ymrq44WmbtUUdujAg/2zkZi3yH43IV47hbuRjTbCp25gIOuoeoe85NyVBsuXRd
EuKkNosLSLrwIkbzT5e1pwod6c5JzGyfO2+jxvzUGmzzYFflrQOZ8sBvWnK+X6e+qx4QcHtpG+3q
2IS0BxOVUNr2Bg4rBWGaxhtlai9J5zqocNVn1DBPYJ1BM2er52Tk8JDntse2ywcrKC6z8Og3V/ld
SLhhnE3rgYLzSIQ4di1rchiPojAdHPwORv0hUMagdMB1HEN+iOOPvDRBznqB8ieBkZA3uYA9CReK
MBrEle1mKEhn1HLnd8pWjbByQBk37TRLpPcJ7qAJZfROl1B/+rRcK9boLa3+17itXDoazm0KS7Cx
B3ZiiC4mR4DWscdDrSU6EGFUEkHHv+nIEGYnqnjDyRsOILpK+36GfnToIj5WRh5tZ8OhWR7Ztzk7
0m5S7HkWx4sszXDLZRezKutTkoV3agLQaESkGlY51U9X/HGmeqcorKLOYPoajNYJKfolKCpnPTbM
gGkVYCKylbcSDvPXqumGa8wgQqO+1IcquiM1tifbEyxpo8Smxi7Bu8kiU3e3mh7D5B/xgZ1Glbtb
TwM0CVwG1YuMykMRVUcg7c6mtLJqbVW6OISm/jVqYniMDOBqpDaZsCGOtGiqrRhY06a1Hg/XzBxJ
jSpCsgpQYQSNWIkcKFgzoOgQy5OOBnxmqZbvUBwlvnRlgrUDPpykATE7kPdZKXtmqwyglr7sEB17
JtybUYwrAkZ6HwCddxsl2sHW0c1GdnGlffOFAt9aTyWrNVP6bpuaSPr0QFyDEBNWMM2npjDT43L+
pqPeP+pUAGfNNGFbCKRV6ZRWG2lQ8Ir0oyahoyPxJ/QeNYYwfkKyqesu0QN298eOkSsvKXxz/x5B
clhRK/+G1aVLxG3jOyMqgP3lb+Y+xOzk88TICYOg+8+ADoveuQBSETvOq0lKwpJLMPPucdmvUpte
WpJZWMnvgZes8o7k3SWUZQkNSTzSD2ud1yZ8iSJh+XpJBfsJJ1sesPxfk+PVC+l9LU/LbCCAle1t
aJAsiuwkV/dZOR5DMpUWtH9tLmK8/MOubow0fXY0433Ji1kCL+Y+4v0cGJgZfypr7Rnj+wK5X76M
yuGiB8EPS59D+McS7IIUZGUE7eUnW3MkEbTskosbg4IkFcYZyKkIxzfg1EtyU6FP32Omv6DAskJ1
kxM4qvf1K/fZz5MZxwcrC/FXiV3nAVvmFlu+tUQSpFrysQQimFbEQcbeImzxLc/7nG2HCwFMPldf
bq7B0FkMxv8MFJPAhrO0uFmeeRdq70Nl7dUQ75cclIIkGKsa3lhyIHEOEjAWv4ne7y41pv2SHQA/
7EGMD8sDlyeSES+wPAyo3Epz2vvIMC8Z4knRB6/LhVyyQ1RcffV9cmuhZTXIQljyD3oDZQ5deSBw
UKol0wDzThCn9F8BaX3Q3ugeiSdk0MiYy8zPWnIY2snYlZb6aTSGxs9/7ohYWL61vFlDH/h8YBgT
tZ9KbZdnuaTn9KCq4P1Baur85eZakjXcrPxw47towLVASE0DHWhVoArL+mS/RCAuYZZLjkaje0en
qzazTgbwEuiIo3eVYcXBjb3kIC0xpEHGyC8cVksaxBLlsNwvSzgUjiAEPubD8jiDeJPldixb+8EM
2byXSI+WUJIoL08VCpPlAQHEYYrcdM6eY2JQotoEzTa9GwhrsMTfL0F4Hdy2h+VfICT9/ECagHQz
fy9fLtmDy/2/ZJlGm6AVW5HAFSFwRRF+vsSXlvIw0JqcyGEJXP3diq1TNumbsiLya8lh4KJQn69E
PDyAgvI1sP0BQQ+4Zj+rmrYTzlKpnM9oCXywXPvVJRGi8aoXRtu1ASU7ii7g0N6xzn9Ic/jTkCAS
cF/NFrl/NAx1/lm7+odBvFmWdn8AOX2YFRd0zplE6tmtUwSfeQ+JaUJMTwoIIcx3Eo240Rof/RLv
ls0aaQ7WuSbnd3lhWoBMgVRnPEc/4b7TPuhxdrv2h0tcBOfejyVGtpeCjrZ3kHbGkaW8LmGZy2OW
iKefNayFINmPguEsT+bXX//xj//8j8/xf4dfJYYjuLeF+sd/8vVnWU3kBEbt//jyH/vN/ebnb/z3
I/798f94iVM+BX/i9//no24eto//8wHL8/jvn8rv/dfz8t/b93/7YlO0cTvddV/NdP9F8E378wx4
Bcsj/3+/+dfXz095nKqvv//6LLsCH9H9VxiXxa9/fevw5++/LPPnCv3zAi0//l/fu33P+WtrpN3l
/3z417tq//5Ld/8m4U2ZnqXphmVjQfr11/D18x39bzqCSo/oJ91zHNv0fv1FEEUb/f2X+TdHMzXH
80yX/9n8/V9/MaVZviXsv2mGa8IY4MPjGvxV+9d/vex/e+P+7xv5F2Fe15KZu+J1uJ7166/qn+/w
8sJczdU8R/d0y7QtU2qmYfP9z/d76Eg8Xv9fOm99Ekfs7EZMp0XXxF3Q44LTByU/R1INrLb5klB8
OUqazWM3Y12Jpy7hnBn8NoWtXdCQl0woJnbfEgNc3UP5T+nRe4uRgihQF7BG2ovbIRncW23DDixu
PS82iCnJzb2Hr7K7EnGI75JNOoym+ork3gZ8iUMJP+Z3lDJ6n2PrO8AIfcpcWmaNlSJLy9q9p5V+
b9BzMAWqvS7eJ4XFqhdju1FJAYrEarZeqtFLSz3EnECuT4gK06caOAKKHPe1xvDgO6axq9w638wO
R78qNn9D90yJaLVG+C0U10T8WEf8t4dhLP8wMusOnSheVd/Hew6828Fu0rPr6M1FtuBzIj7maz0Y
H4zi2tLgPSgnfIw7LSN70LqBHIEaWhtOhHcZeKZoUnQFsF5qtnllwF/aYTcvtzkSM8BL6qUtQMan
HZ6R2UDrbnWkGTRK29HVH49RzKRGl5ARaqOP/VglH3TtXkzRTpR+bu/bY7D3psz2g1T6MrYMxAdv
0dSlhAYywC3Dx8QQiJttJPLZOAs8AkDRdFQ3uoKdXpoeoxJ9K8NcnTxDY5tiWk2Hvv02vEcx1g+i
wvtLh3GGoZB8WFMEnpamFrNZbIEdzoJSH+5q5HcrUXUFmhT+cPCvIB+Vw23cFWeROeZHnlN7h+QS
4GJxqH4V9HWNGfo0zHdMJktDBaumUPMjHMjUD8BtcZACQk513mkYtyeMNE9QHPzQOnRFFPmc3jDw
FRq625LjH6v7byXpwocUXsX0IIq7ujWRWJfNG+mUb1AqtqEE4t0YI5K2hgGZaKs9/B+GFjraC1rX
EokyqQpU1Y6ZnUXUsassLWuJYeyKWIHe6BivbPAS60gHjTa3I9K25GSFHKkttKsc3Okv4/GNfE2b
OB8rfFxwJ01+ZdAXOLoVF8Cco4eSHPtQfLbDvnHQhQcG8g+tv/VkMZ3KaakuhvJlotVvmvLLEtPV
LIbfYU5/uePArmvZxamnY9miEbWHBw8JGeO69C5UHDyGKlerISs2Ild38Jd/T33+LfrXSGWXMOPs
Df+8aJKnwZ7PtpLPsZ35afuuUZhN5njVCR/xMw3qYVS6GArG61ILOE3y7kXqzqONuwJon8nn0mbw
UHkcNnKLX2vM8o5lo8GnN7avPSVcbmNFohU1wCPEqQ66DNBjQj6adEwkXdyVDqRSpFsoUNOL09sX
6d0MffwMQ+EpkwW5yfJO1uboa/Grq9QDa2C3S0Alu7JotloZtffkgmYB+mA7bI4dvzPBT+wPbfnF
zJariAP1COJjMw3y2aKxu2KKETj2MqXWkl3AzIUoEXmolbFKnXjcgWkFFK89w+/cWhFd2tqTt1IY
yDRDSF5UZdOWjwztLsPYc7IiZT2Nwk3FwoM60i7xg5DNlkXjYQ4RKFkxRMC8aZ/iZKI5ZeBn0VCT
FlHJ4LnfAT2AmxmgNAhipMaxKvFKcLynLaZeVMmVsjWSSgd9OQ7YLMJifAkbOjJuRBJVueg/TNN9
B6cerSvOWBRTBIzwiUGTBD4D6CzClMVHWVioHKb5bmz7+ZxU6UF1SA0zvS1Wod5+jtO2o1Fw09nD
bxmU5FKQQoOunG83zndW299llhibRnf2uEgfEzktVqnq2PU69mwPgMkwH1FR0fvrP/J6vMqEizV1
6Jp1cregpLOIldFHc6aZOGLEKTllZ+rFUp9jF09Puhxv2kHhF+00g7xF+INFiaGFXgHq6QZBf7d3
+hDts1H2G8uqH/gY2FtMhQ/zPHU7d6yugRp2Vje8uQAReyt/ckIBPC1k6tqGag8xEdi9dkhswqU7
F8ePcIx4X8BPwHxLj86MLD+uSbfgwlUnBZgPGeW4A8hJm8RuxDqOGDuUbn1vO1MPzSZ+y0osCk5Z
kcPo6VfwQ4fJbLCwT5h1RQq/oewQwsdV2ey6HO3bMPffCiXJtq5LC0nnuUhtHc1e+ZtZorUax8zb
zVXQPehp8+oO8F2AlW1wFKEB16v3KfKYPhnpk0mrWUl73hrU3uCpWb36EaKEG9JTt75asyc5xcrf
cYOPx3K2o/sezAwOsqzOn3qGgQEiQr9zrLuYWGGGZmIz2O2fogUlAWfcOuOzYzgj8jvHafJ1qiww
fCK4WhM2EJ1KlwHcDN5dwO/g8GJYYIbI20OO0z7Y+JuY1LoDnGO5HUV8HRzMZE7HLir07m5sdAQa
gOQQvDPcCkyiO8ZRwB0vgZ44LDq5qx+dvB1uuANDVP8LnIiWHh13GRMJBm96M9EtYjpynGJYnfhX
N0JYH2Dna4xYOJRVjH02j5yrzOWLbmCHKHLgmXbfrfU6uDUUx6RC1CQrkU1Mv5ROgwy970Zl422m
wt8jTq4VQInspvvIhT7c5zqt8MkCnY/13BmYEtC5G9yvrv6t5a9k6SmGDva87id1goo3c6PVB8QW
076KquvUMgV2GHjMurMZkIVXBtJkSsc3NdZqB6IIuRlyZ+6mkxZqpOLIYB1cPJ01VUFRA6VLoJUk
sHGaQAObLvMM0HHoC+AYtlN+mC2myyojwnwZuwaaypf+8zOj2cVMERJ6UcVfWVAhWY5778BsifSM
1Nh70fShjGIbFt5njGDs2PiEdfzmPDH4rokCcW4REha6vaGP59DHlfIKMeuaZDMKroIj7bijzxyd
ZuwEh1AhHeZDufQW150zH424uE+S5IH6MEaEh3870nreMMf7zRjQ2TuDcZRuK4+yZ6/uR0j8TOXG
GFV7PekHkCMnDc+Dn3dBfQ73btOXKwPB6Vbiv3G6nFBEZ3YXjNkbZhNG3F5/gRic+YPIXAQ8uBpH
DCDdTFyOwySAnAjXR2VA6gTvxk0ZcbjW2erqwcv3dV4+8JpvhsoA9G3Nll9Hjl8Q/7aqSQk8IQAS
jU0q1JSd2R+Y3o2XOcKqL5tgxPuXZxsKEsVtEhE5lB3duRHXSBwRmutbodFZAUyO/gIG7SKCcCBa
zw9Z8pZkGmSxetZWRpiQTkEsH6RjBlFuymewzrl0LSs06GVp8l1C1nSoYJw1u8ckdt+jCAmeF1gU
X1rEpu+aB6fBRMrst9x0rDI9FplxLrp9VIhNlEK/5KCOp8gMNvTaSJzojpUFNhhSE9VetgE80GwQ
Fr01tjS3nggvrkCMU0CUX5lDIHZVYR8GFx/BgFm4jV4x9+cMLhIODjD9at3y1WILDhLN29sNnJ8O
wiQtZPZNBs2KkoA7lLiL0Jt4zU7iAhi22sWgbCI26PZtlxMzN+nNemhldjIRUqwrnJwhHKpVqYAw
1CQL+l5hFzc2Y59VlthPBIiVR6CgyO46FGK6+0Lri8vRMjZIXYJC8GA4K37qqg6RKMaIOHdqbGG7
8wQDQw37wu7wtcdJf8gG+3E2z5wyAt/tXYnFpLpvDEmOmrTeLa//zZ5Sr+eQXa+cxFccswC1UTGf
8EyvRZfcwmCtWP46mIYZVgvumxuxeF7dqDCIFQv6jQZj24+zAMZ1lnwQDZtuUBvUPsKWuxmYxIJP
xmc6Ghit6/ZmsC1tzaAyZdw6K7QkFqKXU6ZbjDl4mfWCJ6hdx9pAlGbdIM2JNYCALB1gZR7tGgjV
7NL6AUofuukufGr0NjrGFC/JqHZhnxkPlV7MB34PIyAx+aOX7kQWTLelMdMiYgSGVSOBkgPFIY10
84ZIiuG+w1aSK2xzrd3fE0ER7KMxeu891NZ8CjbxRPQfJnYk9bHT74x+OCs1hYekDYuzUyPw0TyB
qiNpOs6RqAX6jtGxBPQ1uZw6UPYzcB22TWksuUrhJzpWrmiCrSSymnkxE3xrMT5fI6gebRMnlnTS
BPcCB9kx6E5jIx4w3sKeSaALuDxDkDSrpiIuj/vy2Uqi5CTL8S4bE2hlVREfhRY2B4aANPUtZFbO
nDwaInVuo0a/medxR/qj8/DzR+J+gnM62OSZ3guosZvY1AiM7eeXKcyiwwitnsNlALoSWvMqoc86
4XEPOTiORxoCDxU174VFSZ2g6C6adQ/rl7HV+E/X0OONxMCT+tFyeom0Q+RhwqEDUd4Gtm6samY4
9JumpyHp7jNn8YEwuT/2PUfhXlYDWdnFTW/aw6UI2odpwTzjZKz1djr2gXPpQzu+cP+3qF5RNrpP
pSqHOywEtzYDR6sERIE20tynSbl2q7E9BiM+sKgX9S5qoXlYrTAAZ3OZGai1u7LSx8vUiMdycQmy
XbFlBMhMMsM428RfolxAh4SxIrsA6RfrlNWU3rx87k1GOuHs3ZjUWNwFVsYyivA8hQPpm9YkfTE0
/U5NyUPNqz3+/GFmah+UuEhVHN8yFuGU1rMpD3pyaONCR6VTotOY5EFH5MF4Bl1ciDyUuJ/5NOKY
6z37JKBntE5Y3RRm+43YjW6dbLZl50ZbWrXB2pS8n11ZHSAIg0+w6AFmCe2InuGa3yqru/78MYz5
Q6a5cFDKr8xT5Rr6d+RXjEl9mckZqwB/DHk+77yO9B6z4MWAiCCRbeGwirkdfERZ0Ihc0R8xj/dH
U7J9J/Zo+BOBBWe9I/qy6hisRYHmHrt4BiGaJigPqDecoOsvnMmrOUpeOolotkBucetWWvyy1GJW
gnApAzvwYBxD+jHN1CHUtxBBQs/w8BFQY7RuED8TenDUGOSBoWrfhw4CieaIes0+UB4sGsN+YyQN
bkjQsxpo/SUfYabhjDIjEhILEOlQOjl/JszZ76q0d20i8ndQrA1i37HbmSb7fsnicDCbydhO0khP
9AVIDOyz21oo66612UCKWMGmwF547Eg5yZzwtwY5zorl70xT8WFqniFK0glyguAJAoHcuQ6npJ8v
kZmJbY7qa/PzZdNWxTZIh3WvU5takauejFzFO142AZ9Vr57UZOf7qplIWVy+TMy4O4xzToBqn3Oa
7qeLXlTluU7Nm8oiFqbm2aCNnUGzzMhgAvKjvLjxnsgzgWieDjjORev5GQiRg0MlStnuIggTGKUK
Wgs3GOdmn1l8se+4DjQGdM6lpt4+IiyPfMPRVhG5pA+jeyBfIcEQKQA9zlG8F+ZXrsDBEGXYbkht
WLzO8so0yTqnIDH9KqJxpJG0F9l0rroo0Y+BOXL+H6JyN3GsUsB41/pAF8rESAMDhkRCNCA0gko3
wVUCN0ZXpTh0OCnGCHyHJgp1KG0a28zCu1McWO8j4vTYJkai3vRFV52GDC9hA77BbWY2N+Roa2Xj
5yssh8MB4N8D6vGHsu/SN7MVl6ngFppnxCyeJW70KbJ2KV6Z9RRObFwNgVWEVjzFCk1iaxbOW5vP
d5Wn37qtRlpSzlsLd50dwcrcx6iucN8k6hBkAYuCtxjEmOfUDaWGFdORI2IQPePWtTnrRebsXEy7
wRAagu90mEWuaCqmX1Z1HQaCkJ25/S2/8Zrqtxpq+75u4nMqFOEKHvHreSL1G7EMPdwierQtt/gO
Hcb1mql2rqzTI+PMP7q0q8cpG6+xmKatNdYIGzM17YxOIx8+Su5MEgz8InS9fR/2O95GOptF3N92
U/ocJALcWkNCMj3wlTUJ5DHLKhlo5sYNQdUbo6huUjl3iHXafZCTPt4jI8SJ6REhFUQEq2hImjEG
KheTUhQXySmwO2c3ud4ZLDB7tldMRH6uXd0xaNTY2YEUYuEDeWRhQWV3UyMGX1s5Bq3CKvctuPy9
Ud9nuh6dTQvo6GiPC195Qv2ioe3AWGxh2dynddWtUa4abMJtf2aTlPQoA9sv02W2ym15Bm1fPyIN
cR9sW1zok8lzBgZ4Vkz9hgAaV2gzYY9CZObQaMZzHbqb4o9GVMZdb2f9JtTnbtN1c7RnEgwPufkz
6l1/H5nFBg+MvXfUdKtp6ASJ6R0/qyWDYs43MjefpyaNjroHxU6I6B0yR/iRGdTfZqHe+6AbgEJV
k+9lmdqOOlt/NWOitFv3JmFmAocNPhRefNt3devz/7B0HsuRG1kU/SJEIOGxrUJ5w6Ipug2CZJMw
CZ/wXz8HilmoQ63RqEkWkPnMvef6OiBqBiLarteaf9CdTgqtLH8Ugy8rVZiyAI+fOkfemlDwwsoH
RUzfivHD36i7TJWw2hLsqq3iamTIhaV7I5R1NrgIv2OUi9XMAhkBTGxW9mMPZ8KBM5KkhnsDHYEn
Ma0OCvoZQyn9iMBHP87kr8CbO9C5Lho4XJXZtQKjtDLdRTTTVUzUEVFRJJZHehKS7vL+mQXQsXTK
Hw8k2i2MoU6TXSgPs9voG7tGxuzqI0JDRrKhHq6tENmIJmtYuxM3n1PEe4Sn5MzUA4jv2X0zG9wM
GqLXx1YZ3dlAJNhId0CUXPONuka4LTzOEqHB3ioFMp60ZSSWx4D4SuCeXUe0Hpa7NOjzCE81CpII
L9K6djBM6YS8VuFHytvSljqVepQ9tgTtnQX+v51KIa8Rnmmuhn7Ozm6BSAdScFtBY4ZS9sJP04vf
k2IedgwYxmpKz1wsezOiDDFFRw6V4qoia3WFSQyEAWqpcrDqbQfxZ+0Bcb/pRo/P1XBROakX0YZ8
3UZCdhup2ZHbzAj38eYKSRZKQnpa21r465I3u7GLzfAVJoO19XHy0bHz/U/+Qst3H4uYf5LVEfJn
uIPoybBzzFGyKgiSTbw2vlmShMsuMh6QxKdBiM8yEYjqUObufIiEgDuQBqYTQvl2OFSIxfp57jFA
UCLCartlCk6jS/QYsXlUUhBqF0YAi9mZc9bsEBKReo1lEUvzjLNkK1yX6PCMFiVK8mAubP1qmqD3
lA4jOwmbPdKrn1aR3ZImBO1IQd1PThrg3XpjNa21Dcdoi722O0mRH1Jh7BCEdfi6COmx2eIFTg/9
1Hf6fNsvvCIdGc46nxT6SOLEhGlfQXWHx7EvLm7c/Y2j+rOrOlwXBsJdP3b6bRITRdVol7CkMpgH
/UVrefLYBDDtL3amFj6wUEE2aNR94JMDamjVWvoIIjVjRnRGC4OPDF+VLrotWOJzz1h7BzcV1XGC
Cm75pS5TXmF/gR/02aPOLb6zZ604+By3U66ioItpjWIA2BJDvS5EuU8Nkv5iYr7gVI2Yx6IMSHZH
Jm5VI14iXzouOsJ+0AIaoI0QzTPMuowAX/YCNiWjJ4axxkhgYTcYPWafhq4nOxtgCeiNXeQN68km
JlPl2RsTpXpP65kk6UMcQ5Xx2P2UOkR1BRp9BWxk2+gE6am8JjtkMDHWFN7KykfOfGpZo620T5m9
6R5+GLNL7rmkcqv9+t0uKbY8HxJm6siED64YN4Wcb3pPbnLUua+yYOgsWBwEIP3cVYQMcyc9WFja
2KG9zHCjgP5FIYp2Fxr74g+hJUehr2+IlHZw/MrwatnLFGMmPkuTzU808T3HcOUYY0wCT0NXhQ2Q
sHIh0YG/M2mW3OUeUV6AH7EMusxdmN/RK8s3x/I2tedX6yYGDmi7kBvZzAW6zKuLDZoTFB1vJo6D
orqwFR/WI5cdQmn3b+K6PYxZ91kW7NtrLm8HrDZCN8S21CteTh7nOIbo12AjIqdAWDel+m0wcK9a
JhQtJClp/h1LMZ0gTXz01HwbowhBGxgX3L5YeeFyYkjHdsIb6qyh9FMjZ3myypA+Sjtv7kmsU/AJ
IuUFxBOz+kLbxxRfl+XGmlKQUnoLFtxU2Mql9dZw1180F5UK5MhjX5R/y18zBq2D8H4aloz8AFzC
W8NHzwiNi+b55MPxWW2Kxmt2RR5huIflEygXT1E+33M3tQMSEBfLC0Sc0hA7a+6vLcvJlxbEUtE+
z6no0KfWQWIDZGTWesWYBxOOZE7WW/BlUkgmjExC1duXISNhF4PDKuf5mU0uyoooaMLRHrM0RnhN
5Mwm7xZcfVNyjiVLtdCR4Gn1hzKU4Toe3YvPgCYeonpbuj7q7X6+//d1aVl9gFmQYVXWztifWR4T
Q7VOvBo/wBhC4AfNOFW+Qh0oodATR4gNtFxRRrxQvt3auXlGVP6aocKtjFg/ehEeDtnH6KHtg7Bh
Sopu3g5pzwIvNU5ay+BZafyuSYx9A2bLNDwc+hOGYdtkoL3ga11GTtNySXQIle30VU41r2T54sTZ
Qz5qF7tHydZ541ts+2A9L1bBzBhpyc1OHHCiaYyj3ADFMZNZnCkm2GnDrN7dgXiA/20ce9Pxd+TJ
/Cuz+V3z4ea3VbftLP+zy1DNaX5NHYvjN0ujv9KiWFZV+CJDz+aydBgjDlnA/RnfcvJtRoeHe9Ts
XyPqMOjaWJEa40kv7VdHs/ieWqrlEMhqlohz6da3LCfKmXGaImSZC1/v2jfcANcQY+t2VP1Tp6O1
9lvExlgIBLLB8NPUeqLu4fCi+2mumkIV6E/eCxpmdeIDr4QHjJAwU2KqjA2tHRGwaX5w4TSzxPDr
NU1B4A3utB1LhEeC4M/Y1F5tHWkoJG1nnznTq94kd+NWThmvUj1KTG71TgDEcK0a4NU0sBCl642X
BC6fAO0YBVng4szERUq9x6Vgm2Qsy3xrOrIKRp3ggczV5kM84QM1xa7rZ4cTjFGr20POTSKnOLUG
iHNCjLY5y8Qh6d874TcbXWM2HBNKmT14TfKBzTLfzmV7EvzlpuIMK6XYIvZEHUcyzFDLW1m5Cwpk
xkbS7JSQlEtYPddjKjAoI+rM6fKg+RWBQfDnHk7gZ2RUOGTM8jAO1s7yvH+xPbwnHSpvE+95rTnf
1LiYo00NEo/enaVF+qgbI7iumbMygzlZmJ+CsY8xpzO9PGU963wLRDTxl/Euqp17PdUEeQ1IcKcU
W1GyK+NUuxDHatEkKh+lZu3H8EeKHKW59+qBGD7RB/tu/FILEZ4ZjFKwTyQbL7FiauDBgiGJrnDW
joZK/iz0E2jz9PjYzNI9f0T+/OA4PWE3FqfcINizS6OknHbJru29oiIoLsXQU7zkk/nQavlnn5f+
FhgG2+OeKpIub90oGKyuGf4AhQLAMk7gTWSqMJakxtbseNIdjRmrRcQVQfSY26x/CRT2FRPJGzP7
VWjrLzrAE2TnSbhRsXeYfH06OL3/qjWFc4hqGjtSlK5VjqIbHjp4MGr4pHsY4dLhz2pwMGE/XIWR
G+57i41L8524AER6VQasPw5Z9Wq2Ay52biCGYypjEyIwEVt0FMR94SIvUkynb3Qvj9LnJYQfLod8
m45R8mRDyli5tE9aPb77vXpPp/AnTWCagqJ8hQRykGF0QiT4O2ker2o9XvGRESv8GJG1PSunXNs9
ed2xjpDU5V5hM8uK3bHMfOOJ59lngQOgiIXUCsez+6CPBbcmem8xAaxvYnNDJCcLB0LZq9EoDzWc
pZXKoHckbBKy2NaCGWhYUDPZxEbYcRiGw6UwJqIEsevWJgKIXtMRPntOtomSAu6uxkec83SmJRqK
Ac9nlzNB8LrmSSvNfkXkiNrCoSa7Js5qXN/JczEbTWD8cMqx32uZmxSWUy+hCVxds/ktLD70LMGT
jawUEc+BuzSiWhCf8ADhqbIKszrPPNlGsuwcUjgsoWkjK4iGQOpJt5E55WM2z+JgptNh9CgWsxE1
Qikjj+wCsehxl5lSDdszDWtzY1ipszYN7hfpmukmi7U1hxTUTJAVm6ifD8gAWLQg9kYrMDfHyUnR
Wk/dUSMQeF25tnvOU1qdQhhPTGP4DAS5n66IkZpQYG2JZU1tuKG8gZvcPeKbmF8tJ38SghABLA4P
6fJhOCGDoyqTPpQjxggde7CjUN2Dv9ReepGLlVu2DMfmITn990sGX/Koh1uHCS/KBwQxbJFIFGFW
OeId7fGSG1jVV1qaHnN3gWWyDCNTLd3wH7M3dg6PlQFCeFdJD1LH5FgY6C5dLClrz/LvKL+yW6fs
g8H2kN1J9I/uhWONxdeh8pMHkWn96lrmXvpGLKh9NcI7iVr3qXOmh7iFno3+CBo0sECVV9TShle8
gohqD5FFGs9/vzU6Y9y1+pBv/vst6UA24MHxX4GVa9PhXC+HaLw63vC9LAG4/qV5mCxLu49GkwKW
cYYAY/m7RRFnGqDEY9f/GfXubTKW/5AoUM3HHBW6/qoTrU1SO9+f5lEBhIPjXgwNsF/XSaJ19emx
SAWYvxl4Bg4XCv9hI4nXpIOXya2Y8o1L9hZhjDCPoh0E5ZYZWJPsQK29DqxB6mp4qZT1UyUxKAcR
bZ1p+G7N/Dgz46nLF3VnL7Adi4pg3XT+FULcPAIalCNPfZny5shlbOjL28jUNewznMJUlUPBdrkm
mRSAz3aMLesALGWtGqMFPM8uREKeg/BWY+ZD5T0B18Mjn7nrYhRsM/l8Z1oeLbJ2oI7rFWZqDoDR
wFTboyJr3wsxn5sSZ7hvE5pTY4IEIHGQOatW1rNUbSvognKvGg5zeqNib/gDZAmo1wPXFLtrypS0
5LwgZEzm8n3GUZMRQrt2EAGbnWo3YDlAy+v5TusXxKCsP5hPfpKhdgTRlKxmnUU8KY40Y6nct0Bs
Uu0XQPvCJfXBVk3NUwRSzwNd4KT+eSoBX5YtmdoSum9XbwwzM9dMC6srboF1ZnjI06LnEfbcGlUK
1Oq4ftd6M9lxjG4K15+PWZM+q1TQA6plOxNxPTM/XRfwGFdtmWiY5qKXyrR+5TzlKyvM5MZJ8lVr
pJCKyQUYIgeXWzuHa9doA6MuT0bkfRut+IYpGiNuERuM5ZtO67aR17xw2nSbdpNrtb8JcbWulEWd
no8zG9es2sJQuKQjuI6u6U7KU7/V5EMWrN3fKPXNNWwQONgeP2a/mx/TqqoDLY4QAi50wOK1Bq/O
mF1fZwQQMKV3GcniYFjVHr2cr6mDbVsf/GDoU1QD71iUFD/FfKFxg4BhHsskLzdmxNp+LszsosTw
MMyayRoNg7VeflEsoE2oVkK2J4J/No7NOYEUeuKtWitzQZPsI3RvTU/HYE+etvWj2joxYE1WKSMP
6umraY/Dtsop2UAZollxwAlbhsXLaa4LabK0zRP4LF3V7kwFhc7NLCTlDKB8A1pI3LQiMKJpWEFP
C+p6QsVpI+CYPeDIRDx8Qor7HElKYQ+hdYEdPxhOcW1H6HIxdsRta9chmuwiGMyy2Uu7v+FFWva9
8Vs0li/AN4ajAaa5sxu1MwzsuKPGGWqYvokwUP9tSNFY62X37lpUv1oXHvTeuRo9X8LILpmVTvmv
p9IAHPtENfHsayEhvBmb/9CfXprc3HbxfChcyHFslIsADUl9bMbwCaRbuYsZ81VYyFapMnFJG/2V
cUO8mkwe/TbkyU2oFDpyUCfqjFcfC5JeaE6Q4LNED8Gi9nHCtIuutf9saAdXla6+or2E+Yv7ln8R
Nr6hZxr0P+c6W9FmSM3vGEUTUmFgs5GpAkJWXmzvX1dUWkCsubMLbffZJmMGUl+6y1B5rZ30Sg9/
h4X4RCQImExUkmzbyD/I2i+NfofN6/CUef9EaF8rPTo3CTwxqiMQgZV7jCfUYfS31mo3A+Ljtiz0
DVBSIuAzJAAZpAcnj560gS8p6zX8xI1zHQSkWaWzlMbBIfxlYMxYN2Wfi7HWowOk9Bx05zQIPrHY
ychYiXx4gMMnjWgzChQsw+BSxPtZ4Jf6exhCkjU6G8GCjL7pynhR7eJYWMklJyk8cYJGmK99Oez6
3MjukaQTrZ4Tg+yFLHqCPZwOgx04nW1tAJCS7VGs0pyhVSTj5Dj0FFIerM/KdNXZb5P9JEHupWn3
00/ojNG8MOsuxJvMIPSXLbGrVfFqM7+AK4kuQx8QmrogsacnN7Ve3G6Ql2nMEXyQoDsy3YWuH+3Q
snHIW8SreVGNyqH847ug2k/LipkWn6+pn4fFqsrLwL3fivdu0keyNpGxziNDAjVuxsF22ODKe9ZG
+C6zFhspXZudP/SNRnbOmBzKMUa2SVTjBmoCkx6Mp2DD35lc+Ozp0wcTO7HtmVhfMxhjqZWzcEXF
aCuG4MAf4B50z8iwEBKiHTbqnduO2JQ9EuoxRXdFgiRWvDKT+eH4v8BKSnYpFm3SZe7YfDEFws5R
hzgqn8K/JuK7KczkT/e608yzC1tAe9dyPz+3mfuSmc5l9vtTajFHR2EXLN+LMFD1Ui6ZEcJImm1W
ffAYRxSUFF3b2LP0bYmoCqjmtGqgWp0dGsDM//DchGnDQHU7duxyFVpZjTCPvjkxKbNWJC3sGaeV
j755z9HPr/xhdhmCnHmG4cNKpoYOkVvtvAxm42PbMzH3Riy/htpCNrPwrBhvpguwSSf6a0hYzGsb
0m7YTmRRXh1aBbV2CW6G5Ruz+wcHJxc+YgQSANCUa9GEqedUq99hrR6czvjxIuBovo4yErYDYjS1
6YVl7+MwfumAVzLheOyMVG4FMa6QanUA9r17MhvbCjq9IcZ0Ho19HFOvjPnR0hJzJ+J1IZAe2X7+
jjor3ZQL8aX1r/BVHqTPRyOMfkFhVJxgyy9oAaM1W+FqTTZhoCYPxFUHYcNr8DFHFkZ3hBABUdlI
oHqrOv73Cz+AEcFbAkEK4BG2bIIKzKE6EY/yMJiCZG9NgymHNfoYVvziiDnJUPdU7B1jOEdZV2xb
HqytY4SnSbXlUW8yNa//+9vUlqiBCn1eOShxAqVDv2mlpPTEHBLoLkpDKvlnNjlPAwTuY9Zl//9l
Wn6bz3xZledRtaTaSJ5xdpUIa0BLDdnanGqmYejSigPihoCh9MbW0U0IzRRHX5DdUHj0YyCT/43+
ZGxCzLPbpqA/H7rpnDDNbOGlNkW3Tavy5MxAYn4RG9SbFvtS5MdHs51XFSSs9Zio2+zoDyljltkq
D4mWbZHJnGxUIw3+xfUSoCJ+tMK+eHF9QZd9ndV8bh1mry44c8Cfr5HVrIbUPVbcfesKBQUx8M7Z
HT5iB2IbPljwr98d4Qyaw+p7ccIS3h64Sbk3Zuxd2odlte/IlnieTQ5S6WV0mtE2yViZGVgs1hkw
I6BunOm0vWRD5T7Z7zkdrc9D6pjmO480mhu+YkfusfCfR7apPHgWU6fkXtdyRr8VvSLP2llGiTi/
0vhjI5sjKSVatiDnZmjBsULdN0LwYON8MfWeEpY+2SS8fF1DqQGx+4FUZOszHBZJEpB9xLNeBQz8
LkVWFJt0sLFM1bcR8r2lX13MQfxJ+k0BUGm1BVJB6Ujwi7U3ex9NFQeOiY8Y4SZ7++EZ5vTNbKF1
RqU4gGKCBWYXn2Y57M2K1QZV1wEtC+0MorXRfClGFPId5SqjtDcYKXe8MIe2sKLVF3qm1wh2/Sol
mWNtWN6P3uu7xtoxkYZWxjBOr+IHLeaCyxteAGFAKYhNeUvnlzYfb6riB8/UHHmqVuEeaZyd49Oy
w28lXCVG3R5nB/YwP75cGCYCva6eaMv9iidOV+8yxbCTMhAx6JqsPWZqPjn3bNi7OMex0eTuvp5Q
l4TD8ocT4r2yhuwXXvICi2+eoyr65tF8gLCyD5vwEQEb+0uThpShF0Ozl7ZyfhtfvOqRewTmWq6w
Yu5nv3rHJLOs4e5lvgS6NEeLKOaBQeXyL+f29JBjQSfk/ZjDsCfhlB+QIkkMkJZpDGcXVuQMNWPi
cDbLe1b0z0bn/ur2+DpLLyhGdhF0dDySHW2AUBKvnH9O7ZJNSV6gb/QBQvfPiiMuA+IX9BUJVw0k
BIfz2c1uGhjjufN+CFp698ntDOKevQRpCyjn8oNC0l2VyLik2W2ruH72oYKvyGaRZQSK1bK+zAb2
z0AxMBMCi1CE24+dQI7b29XDF/qgoBuTu4/EiqsPUIAa9wxzz3kx8xpoy2S6PTQpmatOxdihtg9k
6BT8q+JctdavX2afQJwfC/5ZjlGyY1aD31qt85C/n24dklmTOn9g+zk1/xJNc1j/kX0eWcUxTTO0
7KcKXCKkODfQHJB+tUI0aKj5Frfaq/PWZ8W/EfNAnfmPk1adHYYCZTOQTDajEV1zEBJEHkfnSje3
suAs8JSYYbALznenffay5qzC/ts1khM43u/ayBAsYIwhk5m5Io7zhNe9M7tnnycwz6vnOvXYWhnJ
nVnfbhqtV2ZHSUJxR4nb5CjmR0T7UzM9Rx0weXfK0Xdpj2mfHjOTw5D8LfhTM9CtiLXtlKRPuTLv
dWN/Q6dmQ2eMLCDQtId6wxI4WdxEng5H2XHDrdJDyCXhp0vMH2M7wdtIKeSXA88aMnWbPUvagjGz
eMWySVLvBwmVYIViKE4opV0HwAPYdJN9BenZAGXxIBzRZaI+nKq7UPTKMnuXscu1zB3h9nwXMWoB
e7R3noYFBp/ttPB5rmRnPxLgsK9r5zJYhmQQBfwtshhfRZl+XnJg29BdIBc4z1VxwNmIfc/rZ66x
Zksv9lbmI1w/gbYpL482oVt827+qEX8ErUB5G5BNauYjU/VnZhkHA2+WIoraHfrXJJMke81nOOSv
GqgLlrxEZkYsBCnaVoh0E5JHMsB54Quhr1h79DXzXkQJ4HQzAVTN944sf0m3/HKM9lY3zN1Ju952
Y7bnkWO0mAcuY+ZRpnvDLfb5n+RDU9aw0D2IoLPsoedS4zBCU4ZYzVK3vkZU2jdXtv4055S1iFJa
iHGeS6gmBzd/CJcodvpfsjzf3N48eiOvaqIL8gDq7iuUxbvl1zLo6icZsz5r3K/J4Y/RJvPICo5L
dxLsrmkZDIt+wFj+4DH2HrWm556tDwPgJCxhfL5lOP+2vLEawv3WGaDdW8T7oEYwh/YZ8CvC3PjL
1vjqO3veFHxkq2YXdTNeNcWDBNyrr74iuBQrGIYHwrr475ryIQK6zp8IxiYJ15zKqE5rjhVuCH4C
efRZCCxwjMDRr3oQcfzZuuicSEpL74mvH6zhK4H9Hrb8b57LJV/+d+S4yR/wEr6VlEekrL8mObL8
Zt+cWANaMfdSwF1etYrEEW1cM4Phsbf3QjRPTs3Sas7I/8zFvhb2NrS1U02C07rzp9c0Q59tlf4x
LbNdjQTXgDS8sh3n1EVozzrX+BgIUehsjgjXD181OXZXLU8vtY/ksSi7qyRGczsPIdv75qLC7snS
+Elpdg0atn6UkX6OTIaC2I2eW8/5AdgBwc4mdMH7aHPalWiwCHb/Lh2GBpbHXL3yM8S8XJKgRdCh
ot/Hh8RxpveotvMoiLriOOb+O/tKd2XpC4F0+g4jnewgz7qzinggxoUEo1Dq1Djj7xBr1wTiil72
8OgH78+dBABcAY1lyKx9EeaPk4iigLL6XYWIyybd/5g6AnuXzAJoHuDQuwtEahLvIvWetcC6i9+0
+swM+tzZ974wXg9M6CTiEsvcsGwnXMDAKijxc7a9prHvrqAKxUS8uB5dg4Xold0NyneKWvTPouwh
CTIyit2HZJweXT1/7gXkmx6muRdmlACqupU9H3dmMb+TifFeSQ0TpDi5QnxkEKUXTn16wJa/s6lc
sBB8iNZvj1ZqbRl9Q8opwo5JlNOuzRZtwaCHGz8t9gNIkL9hsnZg6GrHUJ9TKZYj7Z7M9a8+qHev
Le543fRVDifG4ZENpm66Ebd+GidHf7LgYfNwYJMfHx04kxTT8s+MCS4aRsvfNyNUigwrT4k23RL2
c7Ee/Bp7jUnRAXgbFpuTJBsb/M/a4UrjxKXQHwGe6p2LGiS1AWHE2T9g8zTFIDobvH3Ath7iUmzt
gaIvjwbwhiIKhlo9OB3qRG0sww2hKCcr17g+LYRQWgL2XabbjARdUmDIQ4z9jcMyiEE6d3jXc9Vb
EkztPG06vdYeEU4F/tg8I7pAL26HZ+BAp9HiVo1yFByzlTQ3Vml3ZkMwovGigMo+tinqUQdZsZfd
FVxKu/tCRCEe0r61YY6DPBNWcgpnPu3Yd+dDoj85pbsrIiHeWnksU03fG8L87LAu74lUvGCgiNf0
Hij72CRNxehcsjb8F8+bmfMjgEa3ZNqwIamq8dY5892VNAV4s8BadrTJpHCT7tP/NfIvTEqSfFxz
A+LSfvQd70bcmrdOm9bDZf0b2mC7isUlWNvryiuv+lSvW/q+LSi2S7YYD7n0LwmKnwGg1LEhjyJe
fA4K/S2Lw2xezeChD2kC6o5is5N/9dj+aYvcuev8o7REulUxvrRG1EExKHjX/bXkqK8dfG+qHZ91
amOy3WfOKsw+b8msdyduG178xeBMrF6/nR35VnMcSwIZY52FqeHIoNDlNo1b5ta+Y3Oy2w/zaEP5
chPvMC5OzFr25z4BGWkUUUHxyIylN1BuFdqzaWo4sygAyH6uGaMHjd1+m27yU8YVeku+qlpSbses
7eNQsVaJl5RfFHRNmNOsrsdYkJaSPwxGwdsrPDLncmenW/lV6A/8fLUAnUi8TVHckAn9iWYgXtvC
ucR6wibOQK8vshPv9YOVcEDYREPtjTLlnqipGdmT5Sc4lYGhUxOq3v9AWfYT4uFB5f/kGQKUbXT2
8QChCBNjQCww4hc7ZD4l422snINPrNZuCoffOLROgHJUUDQiX9tzirjLuPuoyAHRR9Q73kghEe5p
QJ+irJBrp876QKrHXqNAFH2PWiHU92RsbOYpyQ61Qd+UTiTMxGFZnUKGaPrWC2v6psJ8RbnoPNq+
iXQLeS+v6d334Od5epWRvl1X2NuTrzybfm3Jx0sBAaG9mlh4UlKXc0lamVPiWgPyqFe8/12k/nKn
8Z/EqBaFMISW0AwyxR4TgQndcb/kOyHhcjQv4QyNnLXOwAJTELdOOvsbCyfgk3lLyUqDS8D1jyWi
2TJTvktBfwBG1d0BvSO1L3bafZ7G4zkdLSj8aJbWDTYEKv6iR+rgJQ8e4g9GBIvIOqYl3no9X+vo
M7+z+lQEbflYDvmj3oc3zxft8b9fQNS/2I3Q9+I3sTnViFHBBlrG6JLyBo14b+1M9Egb6Y1Ljpsi
sYn1ELEe3h9o5tVsW+rozDnWFoIQF8Igj/LVY4N5LLvqJbdD0mXJ0xml95hKtn9yxAHVZx6iYJgL
VIdhEzA7uNbo/PcpS5iDthTuaho/TVFMdxrfwzxge2fAdh6zGnBxYkf72eVdY9n1YtbTW2bmxjmL
n4U9mhxcLdIos2AYisKtYy+J7IOZgHj0m9zZKitKNgkjs5hNG2GYU8qV2vW7qifGtNRFdcE0qdPD
E49oISl0Ut1A+iaNU++k30PNylanHcKYDXLXRioCXh5weWTy5lZGoq0mgNFbFI6zr2B2ghqH8Xya
ll/A1UUgEtC3Dkp4VxhTPkdZfPBGBXF3+Ud+681ghecEjRO+gKBvJ+ZzmGAYJo7gPE/hInm1wuqj
JX5kSqNux4Wlr5KsdTdy2aWTBsyCwp+pKGwkXZXPeVvlBI0tI45WufPW7c6+69SIk9zNpDG1m+AJ
RKSjwfebLgkcg0PojOpipYDvLWIe6jrt1jiyTvDBvlzEULQ3vjp6pXpQgrGh58D0aERMo0zyQCPN
txg76hWlICD4qHzt+zZnMi5f0KX1geqKL1yS9iq5OQwkgoF5796Gjh0q11u7nRoPmGPnq2+ab+Nk
P0jlT1cLXjEnf49uz2CKTXwkx3oBxKxE6AWo/NX2HZLlyi1ylI/BI1QQP4i/7YeV06CoqkWS7bxC
fwsL4mHiJt0ZpUMsRXUGatMRtIsCce7xVPCMHcOQnYY+tAWwW1C7Y204+7qHzzO09ampmbONltwU
egI6rGOpVFWvLRmv+L4RIiI7DWoES+sI66VfRXe76rHNlczJZAGse87SGVu8Kz+wF39UjlY9xi5z
m7Eh9t3jivCinVNNrI2ob4ek8HbJqD2g7zV/HLN4apin+RW80JgopjKk7ZsJfU5qYibm1IQ+VTTZ
iImBfzRPe21C/ejFaI7zMcJMXeJ68qsSgHhYvTnNkNNRkIua5h9W434nEXCVbioOwpini5nMG6uU
kgfKxFpFhGlfsBwoyRGJlF7u/JYoA8kwW+dceOfGmLhYs3mnK216d0cU5C3g89YkZ4b/W1Prz0Yt
Lk7l/lS11r4W0NM19A8PqGxotq11XRCnLOOyXfLvrAvOado/ra5f0fVmp3jEiC3tudqQbmEj4akz
RqouXoiIt90ENOsMnn4wvcINTJv3hSDGALQ774MT32mZWHbG+m6KQnOftfmDtWR9ejeF8z5oQtt7
0EymS7VY4PiWhZM9OXnN8O1bQ3eLR3b0urtvCAhlaZb8KMoPrnJs9WnsMvsa5MldloppDLIupA2u
tOFZCiQctC+4pPzxMoTtnRsOQxCpudtkjDaZjH+59PQ3FT6Ljne2wLi9LXyWKq5BbmqxJFX6uUbq
DpJdv9F/kDI1jzRCWLGASQORR3p8tNhvXlqPjJa5rO+z3736eVg/21AgsK0mc2AYJ0Gjeu8RTiyz
03mPFlvv8/qmKcIfnW5AG0r8RKRpIZUoKqguDPeK5GllApQsKzlu3QbZgUyGewIiATAuWlvRJ1dl
/TYRY/vSM/YKzLPmlQWKi+lcZ6juB/aE+EjjcDsEiwYU9nhzrOeY18rVqUlJAEKHbvcfeYNNYGHs
+xrruAh8LC/tiE8Jh5WG+HjLMjDaQJ40Ll3veXshCWUgyQU2gmo/7YSBmG8nO9ExwlDEZgFCQUrT
cigC2TrJxoYvrjrmGQPtKnam2RaPVdyXtF/iU3m7zGj9R6nSa9eTx1X0DB/gqlzJWCJ6bGbW4032
QHU3v5RhClXif9Sd127kzJpln4gHZNDfprcyKa8bQiWp6MmgCTLIp5/Fv2emDxpoDPpycIBC1X/K
SJnMiM/svTaXHtaTo1EJbJsJ1sTiZk29uMzLDx3x16tAAM30s2dL1HAcOYwMH6Atd7vPtnBfOUmJ
6ytGJkywCTHd6TIFZCTgwDclYx1MEfNqK8MhPei9mH0adsXEKG/sn9H19cou2dGH6MVaMn83oUuY
StH5N6GZbqFzPpP4xvcRgWkXJZK9RtfHyBxffa+/dBn1guHLpRRtrVUt8ivRsSRLwzlfwB0WgXAY
eirViWPcy5MoBh80b2YghFzZTsMjP03RzjShFMwh1PPCJwvYcmkGGr3P0DfeW4F5NxrcHbWnIiCl
Mj/YQQ/jZmz3HuOSTWiQp86tTQaDgYY3MLpynTZ1uu+nymPGuvgUoUke4GkgpieoccQ1XqEDWInS
ari+aB547Ox9Tdyshk1/KosiXaWDdW5caDIj3n2DWCTaOzQkAxFWK3dWH+NQWE8ACB75V8enCC/7
BvUGQzHu7M1iW7Qj5mRYtheqAJZi3GUiithzUkDmw9aysyU2a0S97DRnvJYf6Zh0mMnyv1UL1sKB
6rTSFeRelv07z25N5DEzJy+y475RxHE4x26c/uLdCdfEVrF8trxT73BCp82CY2Xaa2UdoyPmQKie
vWOXTw72Eq86QJc9OznrzxE90R5E+byJRHIc8RJvgtB8BRBoH6ZYq0fVSUJDhRkd/ZEKtc9r5nxQ
LHduYvx4cZts1UIGJjQoOBn1YgZMou0c539pYLgbXM+9jB0oij5On6aodD/K/ilyBQoIO2fQEMlf
j4XoofUqcIXj/O3j5kFqiFwXVjds78D48dktkYlH4ZkTm7DC+XpqFLJ9h6LmzPx/OM29+5XYxFpo
hU6dxJBlEgW2cmIV5dVHu6zcXa8jsen69Jl5AedSEJ+o5KJ1MPLqhYIXTcH5e3DDGnYficVTshvi
EJoRshdzkslxaPpHPqEI8OGINR+d4Vn7CX32JlMWU/6ma0/gk9kBxCRG/MevgTSDqLf96qmbA9JN
0ooSyi0xpvJD7PfsQF0TdTGIvTuGSMn9aLYHa5iHU0B5cep70q2gpW+wqK0YzR71dCHgdtjUVQiO
vaOdn3qo6oaQ3i5EAM24NreZ1iCfIKjVpwwuYRNbgZt9IltAiM/5mKPiZN9friu5JaYoPXtsxAvb
ebT1omutyZws2Y+bOndO1IFQSamMxFz8zAH2kVk3b0OL4o+RScy7a9CtBr81avahshDHzqhkbUeD
gk2SXWycNCr6dUbe9XWMFzNOqKEP8rfhBK++aiPKHh2zuTILvmDuWJ7UUtFSctMkiiHb0E0gH0wK
itTqGHGEZEQbYldAQLIyBOuuBUJQMmeQLV/AULzKMCEHATCQCMry3CQQvIRKDswMRtImGPFTMZGi
GPyCJDrlLCtE7djnOGCAH6RL8iejyhQZ+3puMxbIhf8x+ApzGTmgrYx+Mb/266hiD0ct99JXrc8n
UZrsoSbsHCLaO2YfX1sX7EcHNIL055XO4+HUojRZUYuyLk9yirBkDq/DRBSaxLZY9/3VRyi+HXNz
PvUCSnVOaOIMMWA3mT0rcDG/GoYFl0ujSGxKrIbEqjOAEGGxaik/sA8oxFCPvY3kkxwYdne1Yt1G
aovkxhymxDyaxB4184hipZUvXkAWStAhgXbUKUWFwg4z/ZkmQJAxXpwQ7FSVp5u2KN0dGppjlZG7
SVrYvlpKYMNBVtB3atq5XozK4U2NKjxPNwwp5kPUWsFDkxEZWrYJxl5nawMjOWetQzBHmT6DcvNw
ZMKsGWsvedYJfUA3dXe40MTK1BeS48JD3Mb1c+63yLDcAbl54rLS51x7auw0eUodxNaTwAqSxR7R
qn5y79Xwljsd7OEPptj7txwgn41ZPuSFfV+jTiU9FoVhIc7maE9PmuItwdP5JDDdPyOB3Hhjl14W
LHPo1C2yEmsj5wybYIKVKbQh8jmcwahuubmdlDxuyd0VToT6BYoIGT6rJqrvemytUyfa35ijcpM7
Sb/WCD1nDXmKObu1swMGsT0CDkxi6V4TBourvw6xfsXy0KNUWxHbXG5DV5YvJBe8ijgBLmb6wW5q
Ov8V4Ny6z50vZgMtlle0EYO5pb/0oWQwEeilfHP/pirNWShRkvdNi+E0acwTrsiRxL0/jgj0d9Ti
CY8SfIkB88IdCYP1Fr4B5XLIQ8yUeAcWatpZoIFXivtuY5J/kkwRigFv3VfGTKr5kiSEqcVHcUp7
QRFiS+J6c9ckuIMwzyn+alRWXAMGdpt8lPiuGbK3nAdd+RwmsXPDZmNAuUd6r8nNep66sUa2iWuJ
YIl9V9j+iyA/w9J1uhNqeu+8mA+elO1mdsad34vx5vX2oTI9vVOWTd8EPPk5kjE7MwfoyqL8V9By
IFIxtUBFCQkm33Pgwqdn5MGWItrMCdxSRWyEHgRFSMyL5JBVHTuvnqXdg57ShyaRz54K87dYlNNB
L+V3ZGNOJtXuwEHLkt/pnhK3vMGn3rSo5faT44Vr21bUbmF5LJLhHrS0dyw8IotnMzDugEPCBwDZ
4EDopzugj6GFchzoS6ke2eaA36XeXCy7BHGt/Xx6cSql76MUzEAiynsCyQzw7ixKANz4mzLUuwxJ
K+q98SoNIo4cVPEtefUb1O/6WtGO2BM2BpcOZOvG6meUej6Q3+djCvbJgEoQcemqcXfQRRI0rIP9
DqvylA0h0UaFfyWaZiRAKH83wz9R2xsHbbPeCZUcttKmV24dF8KEtK2zNX2gkhfMrOCgFXPKV+AC
X8/qp7zkKYStYHlI2R0HVZ0PjHed1xQm1pTSXxbZPY40onUj+nbEFAh38jPp3bIf7obYWtOQcLuY
8mqCQsdXB+VGyNH6Y2fmI8X8/EI+yoLoSLaiIUgqDcPpPfG6W61Y6Fuqd5G/AuAwRjM+swmudy1R
bi9B5IJ+NJqtEtW8JVMvZs8z/Nhcoii39H0X2zidw6K9ZdMeuAbGbBaHt8m2ebtgrp0ia/C2UdsK
PnK9/VBGDlMIou2vcQZoypAveZaOv0GD/M8uC+t1bDuwSkLLe2x30wFSAOPozsXQHPX+fRZjEGMM
UH+R17Qt0Xn+RqP+rBmMvha1uYlDZseky1T3de8M+2mICfWp5/I0iNg/qLoeLnZwITFVncZShJuM
iOxPnCsnK0/blx5J8SqQo3vubN/bu36NfUIRRes2ZIkQ4kliqdsRS0hHutas1s9VhA+OURtDF+Ly
HowMPL47Cu8oPVLFymaD7C3dywVK3RsK4NPoX7scOBqyPZvrQw3PgNvBTnIfffh599HMxatv2vFL
48iPjmr7yUrwFS6fNzFjWRFtrL7yZMXH1vlqCbTaKm6NU0QaIxnbxjsWh+T5H+Lt/4gJfE2/W3Aw
f/v/SvT9d6Dv/5sc/P8JE9gyrX9eov8GCrxX01f19e9U4H/+wH9ggQ3X+xdqAarSEA0/3kFL/B8u
MPXuv2w/hNTL/0C6eA7/zP8GAwf/cpAjWqYZ+C5cYCfkTzEGW8DA1r8s312YwY7lO6Hri+B/wgW2
XX/h/v4nF9j1FluJ6QvbdnwiNQJz4Qb/Gxe4ZUvmYxakak+9W1fZ2zorxSHtnD814mgGjYU6kIaz
F8gBgSBYoHxta1N21n6sZjAMwQA6rr0bc6vaB6XAUeHz16j8IGfjLaj3yjmxR/jbtNC+gowJH86W
i+HR3ZoORmun/J5mcV/ZY7YvbYmQv/7rAjlYRSWCwqYfT7jjuBnYCIfa3MIkOvuL9A/6F2MYtW9r
hE8j+Q7CwoeXYSXJLhB3f0jhuk0jJ0XLuJkZt3qaCB6AA8+6Bg74pg3GL2E7JG/YwapK1NkWztWN
TD7jLlkbcV32rDR5ATxKZkR2/Yvqe2cj245hzHRnJOIuYX6ZtFfWopeJXjpwqdVx2SEorNZ2zKrN
s4czwZm4EBj2st3FHAm+blc1J/ocgpVz32LbHtxngqXDJEY00jZRrjNLjTqzLWx2xV8fmKiZSL1i
vUBjSU552vUvjut/NK2BC9rv3+ZpxrRGGWtJ+5NUdY6w4iHoxH0RItolp2bR2vbfXqGSrcH2ZmMB
t2vEvmQvx9YFroad1Z+65/ctmJ1dDFIQ/BGDfdl+OF68ycyCWAxcP03d6MMclXeEwudrCFC/JH4/
dcUhN+sPmdKrZ5OFcGosD0FCrFw8wjBNsMpbnf9W+0gTKZWIMhPqxDu6HWs1knDroxb2w00TyRee
FDCykKzxB4Qf9SR5O4AAr1KHBiyYMthQCKYbYZwdFxqVnv4GjCTXtrZ+wCJcmrTRKw8j1Er9yVOE
Tg2+DmTNrCFKMnF3pDBkRDBjhm+vmWWyIKxYTBT9K8rxdAk9eMa+RC1XuWtfptkeVO7FGAMPOm2w
x/QBULMOUUFWBXOxKDsP8plqs1k1UaMBrSH9CiC+d6TFkQdYXmbZsR8GSwumPissKKJotGXq6Oc8
2LXDczqgVW0ElpkyPQ55yoRJWmCcY32ahuzDrcJmR7nBeNwImdLMBWRFCrtyJJ9+TPHPLdQhKwQW
2Vjkek2EgPWCkWFcOs2mTkjKqvCBAoP5avI3n7ESk8X56s9Tw0Dgpy+K8DwGhrvKxuTgTlm6mRGU
kMm9oO57Tz4YobuRYzathU/LTl/wlCRQI1tzBDbGHhcaBAl+xi5n7oaSUzzXLJUOduufso7HUWc5
FM4+2qgJjNEQpkh/O6rvXY9965zGOyPOFoNt3mLTdXF32b6/kZKuQTM8QKPNvpCYo62DzyTMMCGy
1LDI7OqxU5fW2uzw6A8xWv5MAvu1C55SplLGfiqJyuqgX7FW/LG6qj8wbF2m0sMrc8EaB8mYbjRm
DlTHVbZNUr9nmnOydp1gMF3QbbsjFJtupmgMq+4+t8EBFXU+bVTHnimVybtrGTyik+nuMb/uzH5w
16Az603tUsXVfrwVBFTWrEIIAZRAe67s+HkaLbQGPt62Vc9uw1Zxtpem4OuFmFCxl8cVgjQ1Ra6x
KmEX+dC4V3FbVlurri+8bdY2ckQKOm7+4m2DGqiLm5o4o9QIqa4AfjikLILyma0n0s6wcW/FjK6L
vL5nemeAdH547NkgozrhVBpVQsZ8olnphieTPORj5tw5cGOhgdA+e7nZ0VvgKUee3veMLd2oOrOV
Ix2r98G44x8kmeRMai6cSs7HsDs4wG1OcdMH+0D1fwi7fkhLAfsgipFtWxzoLEzIkBHepTQZ0w8p
hSYpSgtc8XuKRHgwmXPHY1sdJgfRW9Ji3Sqz8q6yhnATEa9K0iK2Xqp1A4646Pi0DL1zjPiw743g
T85gOlWGgJMCuFnZAIjmcjFhIMOr6b20H2CN2BrVBCkkaIFf5ldzbFtYSGycRj+KgT5gkanUANs3
K/eDdDhwc0wmOBfgSsZAVQdjRu7e2k+OQUZePQQhmmcdIbcilKrXWxNs0859ssL5NmdADRGTBTtD
uQdWz0jEGASs0ITjAjAaGwgHXlVNkQtAYpezeoDk2az6yX03l2nXxKWJ97AiyYuOUPvF39qrMp4O
86HqLTrsZNCH2pV44avmRb8t3EQGOi0X0Bjdq8l4KI1kS917MpvwOvN67z3b+8iK9ikH3kb44Q9Q
cqg2ZCOv7MF9CwiansdawGl2rqqg1YVkiE9s52dswaIx/VMpk5TPjklHiSNF4D/F25plOCK8aVvI
Dko+gOUG+yGXo1qb3oPL8fwu8HsVrv7rCO+O0eR3rcKvNOCSzKUEWAy9cVUDIZ9GVEgzmNW8dR67
+MlI2zMQKHCf/XCybF9uOTuOZvcyZwvuhkAW5uh2h3MVB6g5sCcs+5sfa5JAsxEno8bNN6khPkZJ
92BMNXlWbiwRSBA7Zrtyl5cs3Hsndbda9Ui74uiIQD5cozoigwnQQVWxV1NJkO8jbBWe3odG2Rxq
dqgblJncsvidB1ZYw13XuOYq0ny9prWfIXdB4hq3FrIw08HKHc7lxmUdABtlN8zyUul7aOE3+mNr
pmuyCyQOWTnfMhBvTMOrTzG271Yn9lUaP3t468yB7cHAyChGJZIHprvtu43TClq89jz44x003V3l
hI84XC6xUT6SnQWeCtlxMbTrXg3bwmMHWGbPeoEThHDHhw5yO+UV9JyVcooL4Lbn2gW0ZtZMPRv1
aC1bNVU8YF05sJ+aoHa2hxDjLd0kT25Uk5Dgds9EwTq2fA9H8ehLttiFusBKgTQB/8J1gheR2Xdu
2L74rfcxpvWv4XEU1FH4HhGnVmhToil3+O59Cp+g/jYW0FT3Szqaw+y2O5ADzb3ZjoeBCyULo3rv
QwhfwRhxKA/glTA/YhhmkG1V+YAh699mItBqZlaDzbGH+C2dTehh1FiWusAf3JtnAfHVjUR5FPM7
o8X6f2hjbNuFYkDe6O5sk8fqV/fmMF2DzMhYxPF3Qk+eoG0LzfReBWtHl2sjJuBrbC52gvMfn8c2
awjx8wd3qxCWYKjPljpxKwG2weSzm3WwKPfNRt3XpDAxxUDIqZZOkWd9FWK8UqTdpjmRnEzvEiLB
Nl7F4s0J7wviS3vjxCjlxaqgNwXR69FLbHl1WDxjyV8m7/MVDPxv3eUv8didm4WA6k0ckNW3pSN7
n1Udi2HAhHGjKEc9osCo2TfVHB2dFz0YVyGmQxWz8Jx9JzrR/A4RV51gCt5X1Dahk4iLwhzeoyRY
40//bqLi10x5gEiMm4/T1N0SGyhn9zlZktSk7hvl67U0zKPV6ndiaBmCwX4T+UOYRPiwoxuD4GHF
TnwjUxz5aMizlcCcuw6Y5ePie0UF9Axcn9Cccb4Ohv8HdOpGd5a7mUuoC53y/zrJYxkktyEJdwCV
38PY62+69c6wiJ85m3tqalLvEvaoXfY75Zwe6XNZBYpMzpjxMfJrfpNcFazVQVSBmYJbvzEzQNi4
3vGjATvOyo5NVogQHOT0Kh/Qn0oMoB0cdeTmOXHIrERgODGfsC0NL9t8H8YScFjAzD52vpZHLJ/m
P/lMcaDRPjFx4EVmxhLHk6KSm05oDB5EXH3XXrSXMatokSw3E+LJ2g7mbRQ5qBOkeDCG4tTF4oVn
sYgQKCXz+Kfy3IbR0qU1fNAerISSob9j6kPEfdb+toEiN+zYWaTpDQtNPiW3dUP8w2DezN78DAyu
Zbu2N8JD/FLZqHaTsFi7SY3rdBcVqNFykB/baJ5OuLJ8MrpYuzkbk04Dw8Z09TElF6I6FfX80i/J
awk087oB5YRi7rXC3gCi0P8Du04j3wpfZ5enfwLaVpNHNTRwpBtY/HNUxXvPyZ9iu8ROMe9LmbCC
1+knYDDgUcseSszk9FUhg/3WukWVwiuC0xciteMijJMlI/9UsC2c3kdSiin8KHYW+i70oA92Ri/Z
NB54l85ICcCbj5O37VetZT0MnvwmnY1xfl5g8qUY1mn66fBoZKZvbZGrEfsAA2OcbHoPt98FKzOB
NtwCiLKGL7uYr7pW/srFbdSja+KkWES43Fe9SbTWXdp8Aiv9mWxG1E2b3eVS3bl6MFkMIwwZrL2s
2WLITrEDoXPeUnxdvHD6HfPeu/fVgzvI6hhL61a6/S/O9HqP73Kvmtjah7n7Nwnwx6Ojn7W/HztM
WtLIj1WMBiME479YCYhQNHKyv6mc4dpg2G4IccRasS2a+YYmnWswNpK3rMMiLexk6/ZedQTlYa+b
kRG8MScvOQJb1eIh8UrDBsaYNie3eQpnr0QbilC0l9sxO/tuPj33BLjPE1oGC1oa8AlzNUVMvUqK
TCPT8IKr8Ac+6WtFx/eI05M+1RCMgiMLnSMKQEzKu8EJ8GVmhOxUKUHgUdPukiJkrY1vBEiEs0+z
CMEQr/glnNynGK4eJapPRVqLjU2rvzeLlJwOu9qVwrTejukow9Pko39OJKgOwPpzMiyGtPIO4NNE
4eR4uJri1wRXO4R1MMRu3KAhxsGVdPla5bD4kLKDYZWEb9Y4mJEpAS5QTXUwwsQ5wf24U5Sbd35f
4zIxBSBNHLI5KYrgWvAqgtsqnPkjZz4q0ynZNkagN1Tj8EZFku2bdgKJnuS3KMnuG2Jm0P0TnqSC
gCOTzw5DWf8zB7lFDs74phcqD/NBzMZIukgbgYeLTA+ewKXREEv0e59hmQuyJfu4VicMSWqfLIn1
Tg8BpKpJ0WTWa3O08H6OFO98FRBN/rmRIZeTNtpUbyw8bAK2Y73HS/0W5/igoyHNbzLGEJm2B4y5
YOIGt+GlHb1ztpiUfS8fDxHHUGszb5BWpb4saRwwXv8RGo5/g0vu8s+bPXXwv1KlfDLiyzUiv2xn
C85abx7Jc1Xrwc6Kj3bkuh/Frm5wl9SB56+wwo7bkZEsb0WC9Tv65frhrCPfMg+ZVIgyQILAEeIw
tV90JpdlckNgcXbs1MyF1maMMzjS5mqJVhgVGR8UXTsEI/deYFuXpsNWiL8SNacrbwmrO9hDs7fP
CV9medBNN5e0FIg9iDYADUYp0YEpSlR4egO2iPDNKxMNjnAyTnFoH+o03DsjQDH2vjglEFawUM4G
YhyMmgZAMu8OXmy0be8Uj2RYWfvYtRe5N92dMCHM4Dh6K4fkxvOG0m96RLm0nTIeYaKoGABbMjjX
fXUKcsc+9n7LxhGh2K7qDIBTeRfdpe0CCWIqtTfLbWdmv3QkYiuy5CgX4VQq4k8XDy5iM7c6FHH9
1WRhvffYnZ0CB3FXWgxrxNOYqck+ZHiPVCyV/bHPSFFulT4ZUZdsAiNGHONkQFzTCHJ9qrpLgXgO
WPaUJvQA5hsf3iUjJTtEsifS0AmgM5VzskG8y5+HhpE4fOJM3L77aOSO13ILAwXqfdQH8JlH0NNx
P7710YsqGj6ygmDdvrKnE9oCMmRxe9g4aU4+3RPql2kXleAnysr7It49urrd/DSP7qecTfc4Zz+u
7Bz8CRLgzeSDLmXnk2YtuGrP2pgFm3wA4etqJJzBzmNj7TKCWpkum842yptVRuW9qbUZrI3ODDaJ
cOuDzCF/GwhcdmHx2PSIc0I5E4RdNI+RDe4SY+CuZ1tPzKjNlMgCFg4fpkOgWLqrfB5/CQugoRw8
0AVsgNpRymNmTCSyN81LD/psa+iRW4oik2/Z5iUxx0uP3ln5D0Wql3kURjGxKOc7/yfjjiWEpp4B
ANHGFd24kTnnH0gZeTJnwI0Zunk1yvqBx3mo9bQ1Jte/6qQYDrl1MEUx31fuiz/URFNqoou9soCc
9mHMWbwr6zzB+9Ldw4v6k1UQnEOv283Et0GxNQD9YYFGJdy9z8owsL7PBmTb/oPMnuk5mARvZd9N
O9NfFBPKSpFUwn+ApdsTCUDMbTDarxnSAF6W7ixdGkBEf0VbQZ2YawirGGomz/e3cZh9YddZweQk
lhf87E6aDnwVXMNGL1B8xZjtSz3+jTn2nnFD6GqvW1NdxwDHlO/i9HNnoR6H+cklknRvwinm3xQY
DevmLkEedRfxrizgOMPeQ/AmG1cWnyV6lIuYtH8bM1me3bgG5sqI5eZkVEW16eSHgYIQeJIMPhAc
PvD0kj05lhRrU/QTGEw1s7fMzoefviyvqhXFu1NX9TZ3tHMsumBrRlN459FqopPtyECq1FEQFfcg
I+NOozcG1BAdcbSXz1CShgtWqFfkCtU2lz2qKS7qNc37h6YDugYMhdayIWgiMC82fp1L5UGFLOzE
3g8wyOhiBnVs0gyd4vJLdpv03J6BHyc2g9fWxXWhILRdWd8Gr4CLthIi964Vokc1mIl9ENBmBNGs
78PeJXfFz4nXLqrDEDVvCWJ+hp2RgxrDqG8YNoM9qhUWvrJMSXgtbynB7tSxcnjzYXzhG2vcbd6k
v1ldoRQ7Tqk5/JTkqa07OPkPvkK651GtrCxzHu/tCr+vThnJQMxVm4mHGZZh/Y4oFWWLzPpnUeDd
6AN2Z8wYnAe3eIeEJz9A8wYHwyQj4J9fAtNGFDl9MRbXh8RMqoeS6eFD7C+4gJGZZ0sdDcbRUy6W
MlgfNdLEZcPzBifMPMaDz0sfVC9tUvRXoDK4N5V+dgZX3whLFju7jW3Y87SwpvaJZ1g4nAxM7rsq
PNpshNErWUej9JobbaqzVbFX3jG4f6NmFMjv2nznDrP1OQ1X1zKjV79H2mqH7AuFAeikaGF+cPG8
c9wHKJjT9srwsr0iw+4JnMk7Nr0iPsN2ic9y+WFAX6fs1DwNfR3zbdnqlFfDfAr6mxwNOKYEZTeQ
Mh8IbNIMSrDmWq7xFXlj8hINXbKf8mA+thCSHpMJOg+6wfJby1MdYCgdmMDwk1izz15+Akvyv/yX
//t7ahYaH5Yf/B3j30B3+Z8hlekGlkZ+N7Hxv6BuKLZlXhBIU5Q1MUVUXX6bVQ82DuEDpifn2DQi
uZsjI93ObyY+qKsu5XxvpTnDeLsZvmQ9/CHIwr1BG12VNWmFZCNbj0HL8WwRpPaFXuMwgwD/S6GM
73ryPo3lo4sjSD9iahr3FhtY6O0cd1LYF1FWeuelOdJxkwiXsQ/0a1OgR6lLj6/B8oKdJRNIg3nA
UNcUBHOjCVqzh5jObp9MmyYeST5icjko7eDpTpvXWr5Ubpq8OG13EaEImNiROkRlOH/Nnveey0Y9
xWOviE1jAd+RzveVFY9Bp5pPQce2G7T47Af2R3bVjx9ps3J0539MuMk4hqJk988vFdKmOsJ2FOn+
jtAGgbxkcfkC2bz8owlxCjhxMtQPZWOYO0vDzxrZhrNDoYtRdvZWmFx8fh7rRdHqPTmluVF56L0a
pVPdzeh0lkJ+xlmSaQADjHdtFbIllFVC8x2ynSOUdhWkO8RNASc2RwLO8nNEbl7ZgVHtTOPdnOV1
7rjGIuXj9QVPwC01Mdww8nPFxUU8e2YcuUTx7w/VISuicKOAVLIiARHqIUAcWdXtucOg983pLy6g
uzLk/4kXAohmKUS40cDaSxspdRZW3yE1JUbP+DSlaJ9mjJLOKFk2Wba5hmtRQ77R6d5tJv+cFONu
qlCKzH1H2FMSXDXN6Yp8tYNFHBM9wkArDURHsJPf+0h1lXbDXd/AIy1/VA8byxriYC+xb5LtpZlh
7tMBI+hYp0eDgjf38SFSi1+BPkCAac6KkZEV8zHqHRfgFtj0EkTEPQqZnJK+sJkY0YZf624GPGTd
FbGCVg3Maw34EPyrWz9QQwScfNh1slLZSz3A1qsML30sTliT3uI5YUWosPMjzdI0o32xDl1wYoTi
LOI569DnVCwtkSk7g6lq4djx1mqKdj8w4zLPBnYvstlZX07o5kcSUeeb6GBAhYB4AgUXm8r3URAX
pg35Zgs+KPwHa4uPa4Wlj/2WmdrrzPcuITmb6x5KOF93dlIZs262VcS3CJdOxcQR1j4pbPlkSXb3
lh+fPJoomOWXvCvDRXqBbN9s3gnDq9ZEMLxaXTjuohHmZeijjXKA/nTbWift45jQGTFh+gfbCSqS
YL4oSr/iECMqZQ1/j5VcCdnE4dW1f+nQ/oaZKu8kWuASzpGv3QdUR8jaYJFuZXawZCYvzSS3YmFr
23P4DbIV5138Tk7aadkvrIeJV82KXabSySdL5Og85uXH2HssotBYws7PNLRaNy2hCao/sUcoG2yE
nulhcyEQsQyPMj76MbMtP/g2RmZklejvfXPgBaRFb0Czr5PMfSjsRzsc0Tj5oTr0d3bM8a7jWh/y
sn0ryvE9SbkqdPwHpi/UfXgDJpQDiLKM0Nzwm0AhxnCCbAcwgxRiBklMfr4rloKNny37c3rhxeBv
A9eZezblTAWObmf8yhIwARgsQiVhMKRWCnvDwxM1TuoTGtFVex2KgfjHVhYTjZRh/vjtmaC9vIIn
x3dZrw2zQgXDdBYitfQwLpdBu66zkSg2cMZYqBcZms6fBtvcmXoW6wyrHHEFOQma0XdemtyOGR2x
j+qy4WBcpeGwXlTbbYf7fWqxkjNHKsf8u/WT73JM0cPzqAOzIIwwhY+kerqqgLO55fhf1wQ1dEbo
bzqPfsVuRg+PP665rqPXY+Kl8D+tGdSwVgQzh8CPQS7ZBGswnTcLxttg8hGq4xjbnWese/RsK7+X
OPpKV27BC6TrVhPS2zJe6j0NdoYQrzYPJN/7QlyoGWCWSXDAa4Xbma+1GR7KltHbjPgdek2+86ow
ZfkpGFIzJDEr/hVPUF8Q8ERrlVCLzQ5G3rFrIJj28KIHPv1RDzwYyRWqrOZeTqjESfYxkfbh+CFl
LSvHW4LMHPdtaMGI7zgdO/1LuMeTiokLA122Fbn9YRP9emDEAD5VPZtV+u658k82DN7OgZuHKube
I9aWKsO5G4JE4sWNXikvkVgz1MFMRGPEeRjGSyhgKJ4IBDj4mf1TIaNyJkI4bX/K9pPH02vb1Drc
KZSjwacY7uKMd7ZF2iet/Bi7zk/QIlINrWU8NFjHbsZgkSfZjsZMnqee3p2NQk46MSqEP2HB8iZI
fvKCObw1n9l3XcqhRWvaRuSL+Q9OZZBszxng6XyfkQZZMGaS9wHCRy810U+rjTUEO4bhvBFsVPbZ
/Elk9L0VYlSqPXonNyg+25o0MMzoK98ZVg5JdSsjxjhCtzqz5vNHtk3OGXsNo+bJIGbddi8q1s9B
XqLpJtgR3O0KVN7MINWAO9UoCHOkuAjJjmoEnY9sEGAY6dcSnZ2RW5+eMEiDqZ4qPng72ppwB7US
rR7wkkUSqUgErGv3Yvwv1s5sN25ly7a/Uqh3HrCLIAncUw/Z9+olWy+EZcns+55ffweZPpa3a9+D
KuC+EBmMIDOVSpIRa801ZkagIytigPGhODa9PazVpBiA4Mldb18ojOX/WSIADUBDakZk7jKHJKBR
1JCkSP8HwOu1GB6YNDqeETo4sUQAs21F8F5PGfWmLcWiHDDaCEluUOFsryy/48PqYYswAhVlgFUR
LpNE0mM/JnScoa0bTe7ehPQwUHMRABtI2LzxizY981z9XjcV+OraLf/355HgIoFeolVtd65bnXxc
qKMrUS24W+b42HseeDeLe5yD0qfV8WpxjAqjQiclmkORoF5itLpwsu8BhqRLpjogrPjB6mg/vMAF
H2XWeEfUFK8YenfojRrzLO91jPp8EaiZR4FyQTa64yKNMPTErmbt6+Qo7YXe9tUKEweVa5jJfbhT
siHZzBuryC6GX79B5QXVAZCgZrK0UeEA5BrsaQ2messNtE9u0J5jYUb1kUiSfa70/kpEIdOf5jy4
1L5CLHGIR/e3GC9OJViYflUSTl8oBrEuGnOjBYbc6eiTyAAdHGSopJGOQdI8NEX/npXUpDouNcGW
7m+bMaWa2MRqPIU83n/R7Zu2Scdt70E3VniMIo0S4WrIiLHDe97VlftN9YO91gfZIpHdmwYWtdZk
sEVdBAO92AHC1CBkWfhfD/kGZ75toA4VGAb5ddQawqi4shO3Qi7yoceewS80+3As7dnOXItoYWZs
hzF4NrRdM9m3Wv3wbLX9DeU6KIG06KPG6gQ7AHQUoWutePbwu+nINcgY6q0LqdK1273jtUcFPm2S
JLeDvYl9bjR8uQr2v8STzSnINRWJ2ualK8odXPCTjh0gQgDoKJqxqpLuxi37Q6GQHs1M751gVEpo
HSmAVn5r7PE5CO1qVapwTIbCwKA3FNUCOyXut4EGZBya6cLOSOPrOVTy7q5SNXWfJx4oCL1bigxR
wzt2s80it9I31ve3rHOIgE2w/w7mXqQ65FidVeKT9iy18KmNkht35DFP4Qs3uRrlUusiGbbSldCg
JTNX/tLZ6U1RJbd2QqDAgPOcY/dCnAcmCL5xi9Zr7mVNls7EUXjf1t8q1ZnNPdDfoq0PjBLIrj/l
SbJGrMMRq4ewGZe6M+kfDHNjZPVKg7e8mFhTQVseqGSl+Az3Wzfvng3X/VIJ5molX7wWP0mtesoM
nW/P6WCdwgoY8eVKmaOYjvyelerESZJvUbzMEhhFMoLRxY3mSQVs1SrUPSFiioAdyYEcVc0lBo2J
/zPUbmbs6IRrqrQAqP4wAAz1PPK3iYebTxLlrwrX8Al8zK6t7M0YFsrz2BOjVT0QCWSfxDoX7n0i
JbDesdrIxFrrfgaVQ+uRwJfxvcPSE5GVWLSIMBe5AG+a9o/4dzFt7rruolmEOWJkjLu6V6rbUuOO
nKd18lVmxW1eBN0PATYDuELyfez4AmLKIB9MTUk3zAP8E7I5cZQtNTiNFhcPLONh3xaZeLPI1MyH
m7p5CQuz/zokU1TDMfTbMB2VrYYH7d6xm/SStMQaide2z75qfiAnaX8MO+mMxY8QMjK0RD951mzN
Wye64V1YDSr7ijsC4szIve2aqbZsrK2vJSXG5fSBEyo4Eora3wy7wN43t/0Hinj7TacFFL0ZXXrS
fWYWXdraD3aNUrHipvjdk+VyPrxP1bvUMJwvOuYQVNJU8W3Hf3U3MunuLcvfm773pBvSWEz+Cn3Q
nPOSgiJb+pvBge0eUO0pSuRiIwhXXa3uWBH4rEjTYSkrHg2tguyioDhNkpztTE1u3LR9C3T7Mdfi
m0oY9V3cosBWqAhkJY7rVaqiGTUhvIu2I19XbkQ+gAbyyoPQ4eKGXvijJmjG00MlawPeuxDAb5kj
DzLrlpWZ2SsxeLe4ea8zzzjkUMaQ1OE2gE836EQdLLCrbCotcL6Mgf7OTxf3cuQk7hmcQoUZXcrd
ZkeU2F9nTYW60nXXBL+2sHmoMrCM7wLvvbHl+4lSZoK5ch706FuE1p3fQvwjmh6GYPP5wrL4LKDO
ZEWtLJkxtLDj/XvmF9nOT+sfyM7IHejtE1pJOGtD+6CUyBjrkGcr0BmsDbjb9FP1EUjEKbq7xD0u
vIVQT377TuuY4CQGtXeoOkEowaExUByEYLhNRHe+gQ6qHtuvNhcQvwWWfb5hfG8z68kmwRPb1nPQ
QAC2+LnXCcoFhGPxI5Ar+IFNs1bV9OBEWGxWERF+pgDPUq2R1SQiWlvtVyZWL11oiHML9QOOsX43
jFSRhahpNJxWqmmmm/QASdzUfEQ0D7+6WJrkQLeELZFc9FS3OsR7t2CknWWgltiklQrhJoB3QZVg
hCQ3lHFCfWjtZVzH1SWX9lHzwKA0XrENp0g2Wbm1mID/CXIDapXufPQkJ4eqmXUtWXNb9pfc7rHj
AtGV6NT/UAzZU/pjGGtLsZtF0cbxQfOclxQw/PTTAgQLClevxfPA6nobWD/GlgRlZjsvPbfspGRp
WcbtA/5M9T7C+0pvbH3l5VR/2LW+tw0TsuF48oANTVyVqqFATrPlzlGYvMB9vJseOFVcYkdu8Xsw
RYoEtw/XmKlS2ppTOmWlEMgMVoHpgCc6129NBI/JnGfinFOyjq72dgzPr6hiCKO4XiWIucgUFd3K
h+BNwGhBWNIiys59N0v2AgGyBrQprXKeBcSKuT1YiP1sRL4jS6VeD94yPYOm0Qgs22N5p8VM8zUc
lMiOgq0O8xsvVXjgtsAUyj7ZUZbBUlzbIC+A3BN8cazmMql7qOG/1WXL+q5n9SWQiuIcc5hWKKYL
jsqO+oeO7PwyNHriHkwmcre4QV8VQwpoO/SU4jJq7RMRTmSfqQQPqNon02w+JFlaED/Re4Q0M8EO
hRQE63fDZz0UCHTVCBFvbGk+4AfaEZE3TpokViy+p11TwQFBbRqPxdYxb8squs/EgjQzSAreE0O3
J22MboxBP5lB/+CU40mk7bmuEiY9FuiaHuoKgtez6hHHoGTmVQOWpFfxo5HliAndSIEOQoEupYVL
KSDNKI3DjL+gwhJ8cx6kYO9AdREp7N0XlyUxaeYuGpjkYUeTWY++qnz4lfvh2MMDqdhd4cQKC/Pg
0Xdal0wNtek6uXzmSyqfA76HwS0myIggqVI9BSloA99xn/RM36HX3YfRxR7alwCJD1Qx+MEyuJGh
/8QXER8JDA5UPzsvWY+8WiYU4mB2ZmKBEWPooPQ7pS/P0tO3gpA2ExWV9Gq7UbPovRzCV+Jgz0Ga
s3SmKBkgQuuWt2XHAhf/obfKZoKShOHdaOn89PsC/oqdHFENL1TjBGvbeizHsF6L5s3RetgQsaQk
fpD9LhjqB9lzz4vL8gfa7zfFIszaInGSPFOHsecW62jfXdPJdm3gRMu89p5YHLzpOgpsqkVZm45k
6hURfjNIFy6dkaLnuKIK2MbQcA3VKFqqmGTbuh6vIsM4Rzg7LxKzH/emRuU8mcktYbb7keVH6xIN
ySyBP5mDEqHjl0OonFgQcXKS+jnKPys/yM68R3CM31rH6gccE25TYbFteiu/7XDX7ZIvWIJBZ9eV
b9jEmVz9C2WlD8grDECxWW3dAo0ldimXdmKEi4DqptLTJnK4RxDDOhOgxddkwuXn/i2kg3Uovbe8
aahfLx8rNBal7F672gUhUcc/ZK6zkGTxoQTtA+FWnrVA9USMt7zIxjNcctAnxzQkI9bXKtSDkNtD
VGD73FEnNXTat9zkFlR0kFV87dWsq8eUv6vQnEfmIKQXJZOkRD1lTJ954IJ0TZ0BiZEeVEsrp/5g
CDt1JVhAWXLVkYYhCETA0inf/R45QlEo6w6skO3rzQ60FKSg+DT2xiNGMm9Ozww3H6mpi92TQOux
wWM1h00FuoISFSROaFri/F0xi2TydsgWjYMoivUdFdM3hpE/WSNPj9KNtyFa8kVh/Cix/F1EeAEu
ImrnwdB5N7lrkx9vh2e/Kh9wqZDMPBuMKFvmylTE1F744KKF3lal9cWJ8b2tybRZeXdrCLTK09f6
La8NYyUdn68613lAeBevE8+t65RTWS0ASFfeURjBpCCtMA57SMzO4g/FsBel5caLEn5SEX7kBTBM
qoPfARCbTA6Q/Uf6N2eyu7LRJtINGRn/5RCT0dEiYA4Q8jb37CmeHKy0Jr2BbAeWTb7jYfQU6/wF
1dgBriITEnDbDsKOSFk4nkFrAT5KKkJHo34ODGb6U43bGBjPxaAaB7/4GFrWUl2fvjgprnxOjYFs
VLc3uUf1ed/Ji2wAR+d503NpsuDqBkqSJdOxFkTSsq7Au1OJ1FM3jbcDRq7UdHC30CdcAXq0Y4Uf
VmEPPDtDLVlHujipbXrTDiPGuXr0uvK47Jw2fE+tsVyPeh0DsvDPfg91p02IaraYOrDChw5HaJO3
Eu5FEFhb5C1BGKtqMMhNHgd5dhMeKWPs4Fusn6cnimohHyoFWDdznWcFkHkrmkyBjXTZmnDcsv7D
UfO9yOOn2GofOjKuqtA/CPqTlEQyWxvARaAp5nX+hNAFTXX8IIh5OmBZ36n32ehB/upGdoFYixu+
3lJsXExSJIm5bO8BvKohcJcoA2pc0/nsxLPSpGXK7NbLHBlEbrrDytSybqGbZJ+FvE1G5S5IJ0aM
Fk2/bKz+2t68j/gD2/Eec6adYRTEMdPh1ACMWuluc4vrAsZl1BnjDrAPcEsF6Uh9uDZ8aTr8TGLk
WsiRLsNQnipYSAgfWU+CFdpbTNeWgNJYWQ4IGXFO2lDgwXPTw+/1+pGb5JtfptlmxBN7MVl26Vpt
ckHidmIm1UvjWrsWj64+Lqi8IERJHaW16vrKW3rGm8iJH2qtfwpailuriqQw127jmec0iLj7YGJZ
tkhbH8dC+aiVisvYCY6kwqljNYxy3WC4szIaUEU9ddQL6aub0OI+ArxIW5Mx6Ybo2Il0Y7Rev6xz
6zJJoWNB1I45FMFQhXS9K7L1qBIiJLCVLfBc31lt4QJNQUVNHK3gIe/jD+cae180K0s1lam0tl9l
2r1sQua4k9mZjLFBqtVVPWrUulevmE8QjUM/vywnxpaPwwYkBgy8uuyu0niYAjloF5HRvpMuHkhF
ZKhmuJ5T4b3oVXay86/qlPmylbVq4KHQ+u+I4pJNZYXQaXvmW+gSLhODnBzMLhv55EkEBB1OWeX0
J0+rvvT4HB/aJD+BWt0FdkKmpuaHGPPHBz7xPVHaEPWDgQqUkuBqZ7LcBCMu8AzFxPHVdWsWlw42
kZng0neqHj2JOi4zHLHizN9GevVgj80mlmCwCQ0BcFWsZVkLEpkBhqI5jouOf55Q3XraiM1Y5W+V
Vm2tkkipt2ct4R1Nq3kyA+tMLfezPSLOEECLuXgJGO1lpd4EFHIZI1Xrk9Ky0nq5gve3bCpMbxPQ
d37fENHWlG/TOYqayVqhhtuWu7SInDPA19ciQHuoGM5HRLV2rJwjwv5Hs4UZUzus1syt32WPvTXe
uJR8RD1hPp7yveZdErP8EQ4lxmZjvhU6butlXD7rqn9RyY9YUleXwrB9Al6TgUVHjESSDkhVyGe6
Cfy7jNYRoEVsIN6qmCWnR23QAvPIm4FE6LJuO0RoaqjD/os3SUOqPAGiy4JUQOaxWEq1/ByF9z5d
nk5fb6ARIl6U+h3SKR6pZX03AD1mFi1BGCBtUtr2m7CY7aUD5AvNzo6Op9z3gd8gS3J71gfek4BB
vdRsPkzZULYoROAdSSwtp/96gjdU6VknSCXxulIw28Lf8lzo6tNAzdTSdPhwTdsfXAVCIdhAiqVK
1ANggmMu6bGkZK8khwaJXOXexiXcOfIQeqjpy+RdT0BQTf4ckUshoozxMytMf5WG8qy0gAczTImj
HkdH0nPvqRHfM4zVZ2KvCm0qTuqVxyTrjp7z1Sq5D277Jv4uK/cm6JLHQrYIaJkBFIgP48Ilig8s
i3QoyaARoZyiSCoNMx49vkzeKY5fyRGarJ9keyUXuNfY5rKF17zQhh6oE5wvbMZeNZev0iYtuHJ9
VJH9aCjLCu3KUrQQuzvOpgkMTcM0eBDGsLaqdmeiBiFVCBZExDrl+2RrwhwYUQQsXFEmsi6Abcna
QqF0wce5WO2C7x3pRwSdPkaXbrbU48RdDgTlyEh72J41zrYaxYPS1h9YHaLeLxHFU+9tHAIUsN1I
/tHgnp5WRCsHG8PRQTbRwZfqrsX5bWHCB99GyRkn9h8BLA4VgPNWq8kKY4jTHYnKEFtGg+maRA/r
BJ8b2QEDUgUTYQfuA27VMXILsqMmYaWB4JYXEWzuVHszzUylKb67ucFqfoB0QnVWM3bqAdEKSOx1
XOsgtoZmo1Wk/LMi5QEjl0ETUfbuwmxreW8oWNo9uaBD7Nm3yJ5HYugYcFrp+JG5+GgZ8tFBVHmc
NA5aIvDcTsZ8n6nDQscijoth7ZAPXJGPWKum/NJQg4+V5SN5mZLoWbzKjZI1cVRBnehPhrTJyYze
j9zn8eCqLGaRFfLb16w9oeyvVYRns55duIi7ovgwRi3ejc05csL8lrn8Sq/IF/B+Fh7i0xqyh9lR
Ox+KxdNCpBcMk6dQ62AubcCxQNyZjYfKI1jFYSErNGWThfSrZjja3ovGrxqFno2TrPkuThWBv0Vs
+U+hL3B5jAgWo1Xa4BiZ77rMOnu2cW6kfqO76LtkxtfUOBrFfhLlY01Yo7fLoz97I1nZe2qHRBko
Zgu7/Gl6CNQ43jJ1TG4Dh09odcQfC4pGcG0u4Lhoa6B6TzrYCBd3ZRg6GpkmFtNQW0YSANEOj2XM
TBz3zR+h+mRx+jqXzv/v6AIPm8d/CxYgFRbkH+/Bt387are+X/85YPoc3zOM7gNg2tV/zd3eR7b6
Vn/7SwPhYVAPd81HOdwTQY3r//o/n9X//9PO//iYz/I45B///M/vcPnr6Wwe1SK/wwIMZ/6GPk//
87DLt4TDlqAF3v8CF5jG/4stoP9D6o6wVFW1qE7XNbq6j6r+538q2u8wAeMfmqnatmlM0ABTlZ8w
AVP7h7SkYagA26cO8b9hCQA0kH9hCZiWTWbDYrcpDEdqfKi/sgQSvnjQbbb3oigESAKxaasgeNLL
1GDzW+NfPdBA9CcakaH5T+o0DA/06zF9pK8ry4fAQRXibZ1Qj6tjULcsme2vXDOCFlD0/kNNlcLc
O7cEJrYP4NJ/H4Ep4nXE3DkP64yB0JfUg+s55nfIEoOCsk0uFevYt4N9hFoXNxs7Qlh9fekXHnkS
I9knidWz5LJ7HAUVD70YwV3Km/G7gi3ZkNOghIknw1Du6rndKkT0neqO2oXyaAjKbKyCqKeXNvlL
l4NhGQQXn4HU+CXw8kmvKuLD3BtX4n4g5UGiFohi2vr2gzVlj2w/i/deolkPeeHh0tsA8Jt7Oytw
75XmPPfNe5xMGaiu8rsDAQkC+AHvpwtuXkltxTdDmCNLVIpD42Xw2EoCg4trW7P+5uXcVWpdeZhf
oZZiQT+3ry+76SzOfJb55XzWCPAz2ZzBWbWofnZqQSVrBUjslsp383aI1O5ChcESgI5xO28SHHvz
wrTWMXnhU0499F4AMtlncZBBmAXSWRuQ0LSIKKRA7fdElgnjCi9rXnEsBYXjOx/U2rAg5alt5aYH
mbK9CaRX3cGlL++qyqtOatnfzK0yq6o7EBjlvMv7Ncpw8upkcOAfu34daOq1ASNswMPDAv+sVkVy
ynQ7PJP/c5gQde0XrYnOstLlO9qP+xDHkpfPocU0FF8hZ+UXbvvFM4JzasXWe6k792GK+NHQWb2z
Cj8DVi3PuoAcXmKyN7c+9/Owr6kbUhYdzOLrUPRzTCfT6dB5nBn3PyjyLfEac+hoxaBA1GoiMgIk
FyQloxeZd8HZIBi56ka9fasLQgNBWb9mkstQMI84pEkS3DshaFCqnto3AE1flDTNMF7DGtlmPr4x
65roYK5t5wGf5yZxxQeDvvTvz41t+1RqGqTYa1eUygDPmdbc8U2DdpmUXgpAlCTMGysLbn/xW+KU
cjWGnXO0E+ncRBGqnkZ1gwtGpMO6BKyEhVeuH6JpM7+a982bdihw//u7MX0cNfux7G7sBJ9B1UrF
A5NA/1J04q6rPPkw76pq7Y6ipuCihKp4UDVQqHVgUhcyNQvJ+tDBpdmPaGV5Nx466V7sKlCRrKRQ
toZYP2SK5+CfEVCZQjWgdrIChE9zd5IY+uHanLu1mNLqzXTg3DPvu3Zfz9GlLrj8QPHe8CRfjXy2
V+FQS9bWWn0m/Y+pa4dCMmq07muuYetbKsG74nbYH4L0fGDG7pKj98edO+jNfUM582Ie8tezqZUC
1NtTyU8QGsNkQ7SsLPNtVKDBQKGcb+O22o2c6E1xQEY0BF3OKq8uUkyuK10fvIU2s7fG759x1la2
YyKoph71k2Tid66Muj4NBrSvpEaOQemOdo7cgGpeDHJCW03v6jEBhE/5mqWVP3eFRlrdgp2e+8mq
cD9rOtRLglWJX2jimJMLOM6v5o2SEMLs0aauhtEVv3XMTeFYFKsGHcH72jpjRJKSy4MLgOrfOhvT
JvdjZlhz+0x9gHWeR85dn4PmA90Iv94mCuyfx8wDRZoeq6J+GYQgNtUS6hAZGFJWzDd+bIt9NwTp
VoFI+IDJUIajaSrf46kGfRrrAaD4bWxAjn3TRCRB/OyAnRqa52nDDbjHQ3aIBoxDe+8w9c775t5g
6oWaQm+bSuSuHR5K02GEEhB8AIQJf/a4CLnnHhGUB5Oio62oJmyIbxUHl7A43JLpZawoqFfmrnmj
Rth5QPmYhpr5z/Gf3b8Nv470sP1eVw21nyx66/tWjet7NUEeYom4PsxNBAkhq2mEuFPnvCnjCtZQ
AV+vKYdgya8PMKwfyBsdtRepSd3+itQIkzeKEE52lAaPLYr8Xkuir0axTXo3W3OnDQ5GnFZPoZUf
DU2Rr2aKWNslAHAcUdA86HXxMO/XQp7JELkos/Ha8L4u1O/gP+SrmlMdYdkKYUSbBX9GUQSBoF6+
dh0wBX9M0ps+tMObhDvsIqdMJE+zvU0o6STgF+7VQT+Ghuee3GmXlanu6bM5v5r3RSZ866S6jpqP
nsfPm89RhRzusdIpd/N+J4NTL5Nx7Shmvwxx+32DNws9rclegkYOW2H27laq+PtYE6cgKbfgRiFD
UFH/PXxxC8fF6VKGPU8dfw32lnWBIsXGQ3/wqmeb3hHxNx3k6SakhGXPLC55jooSanyWfJPoB5S6
OFtR9z1FAnuUtWbe910GGbJvv7b4N93X08Yjwr0c8sYnKq6sRF7IkkoGX6E013SvG8932Dm3fWDZ
66RAEuf86v5zYDAPl5Tfk2svvmPXQM2uPkY7m3Q0Qo5I07m2bbnwlQJhR5EO6S21gtRaBVTtT6Ob
zPrX6LFN9C2lWdYiy/3cXRg3FPEOfnbhQ+Dfw5RlNTc1q8wuKHB8piBq9996xql7HsPiDsVaWN7M
x1pJHpMT/uu50tz1sFidDslb5mjzyOtObvuYEJOA27tVvZGtFX9Xsa3BUQz6U1tq4pCkikE9oeF9
5a64qbsiuY5wLZEcIzebakIp7WhRRsIz8PYa5ib3qqiVOwzXjJQEypKnArCvgijl3Pl3BxDIx4RN
W/KIUM997+wS2dentLLq0zga1aYA/4kgm+bcMW8KN2quzc8OeNn1SYsla9jUMpiN/+ssc8dnE/qS
AYlr6kbKftRQXew+z/c5bj6s1pt11w45TFn11s7t7sjiif+85fI7NhBzrCiA6G9tuCHoubinAKFs
1xJTDEI1pf0i3OiLn/ntrabAXvVstOOaY71QtaweZF3JpTWNsgtRrnKIb/u5N/CpX/Aj874cPf1O
ccZbszLUZ02QwxSuEMdCA6Mwb/K2fkdFhfonC+V1l2q3cwiNcWmqWHyB02g+sDh2ZvHuU8O/UQf3
AUpDsfUhEFOlNY0Yx9ytNo6f/Rwyn8aA2gUtYzx6w5C3C8t4JYlsAgfW5GnCOjkbUy8lbA69W+Fv
2/AsTIp24dvNWxjwMJ97e6NvilWXv+L+9/PY6+muvfMRTWbfKLkRYrnQdyABdG/fapO3D6150zlB
f30VEgv+f+/zp955CLBdnNUr7kHQYOqOUgV6Mq56GEhBQdf1NVIx4FWl3IWtNZ5MpMgnW0NdomNr
P7c+9+tT5x/7Sg9MgwGpfPPZ0ZqNevo8bH4175MDqjgxCfz/B4OzCEaIpZOimwf/8eZDnVeQ8GGS
uiGWVU0cvqpAZZcCuPMZFYZ632nOU4EA/nUghrnCnNw6JMiYbuFhLUlLxXsjNt8InwFx+9XMRdyj
tC3K6kb/1xCzIGO+IIdf3QhzvB72d/sAUVQ39XRoFMNHUli6b6TVVesoi+vrdUK8e2CVxreI5vNg
Fy4FqTW5/tsq7x6xEPCO8+U0b+ZDS7hd10Pnfa5iqqeeWch8EComsY38lpQBi1K8cWW9zTFGeBnN
nsK83LQvttvkz031pZx220pinBCuiYUsA+Pl86C5qeuYE/3lII7TnUI7RNBLJpiQVxxtLUWs2hbm
e5+jN/O0Bsn0tacfiuP8at40oqIGwaE4yP5rx+fg68FKQxGl37K5Hmw6qPiTkLSESM1lbkZil3WV
eITuTYlqjZ0CBRni0QjcYW8aqNzmJlkq42x59td5rFbp2n0ZU0Q0HXkdgJTXTYIOt6DpZJ2KIs7k
65ib/z/eqjEwkaw1lpypct0U/vDzFXGDS4bH8/63Xb+GGUDbV1QI4dPxa9/8ah4s8A85JDZlhr86
ReO742JuB3l4PfFn7+eh3xM/6dFSJs1apng1o5toTAKpmXOyYBmUozAuTeICy5hfjqNNMUDmNet5
3PWQKLKdk+J4y3nfPG7eeGFkXkBpU5CfVM36j462xCf213vMYynnNy9/vM/c4dX1q6fX4cVwrEks
KXpc06Yfq/7DhV32rBSAG6yWMP78Ky1Vu9+armGt51E8TP7uIK8Iu33mdR9lz0w2qLz2URtM82yZ
/UtQipaMVNU+WohvjRJ609Qou+qtSYz4PLeYvGerkBjMdm7qBMV287muvW1zPdfcmk/IueLQDB/n
90qi9m1iZ2iYCm3dMS/EQeNjqwY3YAp/ZLeiULjSlccGdAbFSF2F2KyJ0AX5FDSBJQTc6UdPrVnK
jRCUQMU+omWLNd6u7SoTKjhN1W7ao4ZBC4p/mooPDbJJm5f50MLU2zuiipu5ZXuh99Qj22bc/Eay
CTZ9XmZn5I2H0eq8WxNtFmAV7c63M+0utBRKx7IIwyN2zfvdJvUPOqbdk57g5zBuBurWNm28aaZ9
WOd0Z8BHh2xA8TlavrXOpxmSOs2LBkRKeZ4453lXU2f5SfPC57lv3swH2TAmyccynt84m5J6jsi2
z0PTOWegFkFHKb+NvriF+nCw8ONdgpU0nuYmn8T/vQkMDSWVrj+5oXb5LWh8e6W5/kfaJLdZQMn8
P/9T16fI6yfldYrMYmaBo6ltoksyDeuPyGwZ1YKUdFc+B145YLyKKZ/fNF9KhGs7vJdK6kH04ZXy
LSYNVvPFVWS3ExrElVDF3UEyvvk1/nP/X8cX03laLxtea57ff4yfz//rfefzO6bxc/x0fitHtmrY
ar9HPZye/DCPl630si85SvNVFzv9PkrG9EsvcvSbdvxIqW1/U+J6v5j3u1oE+ICE23Y+Cs+eb1an
F7ct6v0Hv+4xC+Zk+Je7O3Pghzs3Ffxb0avkDsvErHlxyt18sO8PTL+8SWo4vWVOLnDFBF/dQLq3
D0y8FNQibIo8k8cIie/nLkUtud3NbcQGr34XVru59VuHzj9iPWp1TrWo8fNUetJrS5GyJvBUlckq
WNPd2BrJiwB1g21BE1wIxqVTMTgroLF/imUlb1stRw/Mbh0g1YE0uUHB0ZC+JHEODQPU/HY+B+Ff
mAWJj9fM1FtG0Soy36MSwxZzABe1KOCFo8NkYy4sJcOfcFQjdQvycWpYepJdAiNBD2NSDeDGFwuT
bCoo/uYAoFgVK03zB6CxWsE1E6yl7NQaxHjcYH9hsBzLXFOHYh1Ytz5oHSbqrnfWy3o/7wobm3Fe
NcDuT7TLtTk0GX6o1A2g+/MxeHOQwc2j5/PnrazXn/s+32M+/TzOg+5+Dtpi/7lrPmB6n2DstMv1
413fp8Ps9/PjWVYDXa0uLyFBqDh3ypNnjuUpnV41NrRf3JppY7AMHACNQAA7IL37HPN5yLzvOvjX
aRo/Cnaqml8P+O18n+NSkcQHu61XBqUKoBWqEscoF/mQ1PIc2qAZYYQwejkV/WxSKueur9qWigiC
R7/aU/d1+HzkPNyczoGGH4pDa+7+2D+PGFmCrP79/Ugz7T/vR8KauNhMh20hhT0Brn+nTiP8qXWn
790n6lAkOCo7C98EJvRM60kDzJkBTJRgdZguT7ZfqQEn15zDoPTPn7vmV7n+4fALwkr1X0kExGYo
E+YzCodQlnkqe4RdIXnLLa5qKbprxXxImsImFeqgAuiQgiHaoPCls/GGFcbfDwbmCVh/GhxjZvjb
4DTdU1eu7gkgkr6g7IBCBjZBoUcHnpk/9xGJLe9KEztXso7kyKfmH/vm5twxHzuPm0/1d/s+j53f
o8v8Yi3SzF81qS6Pmm8uhylOmc2By3CKa85t2K0pgFcoPnNzHIBSrXqnuh7y2+jY7PBtmIc7aVqu
iaYZ48qfTvTXd5jPfT3wj3e4nmLeqU9B1Pk4TkPBN2dBNfuKJA1jAgUdWE0pd936RO0t1wAvxUZF
g33JRgyeLAdLnHkfpcho0eeXkyBrPgKmirBWZpN521DCceSiDoA2c8IkL/SDmM/vdL63/TzP9WRl
11yQo45aWe3iAqtKYTQ+Qg42mYrcq8jLy9yaRwDb+DlitlhpCaz8MSJpqod/f70Y1n/LrAq+Y6lB
q5IGT3Go73+5Xka7C8Imr6wn6bgfAgZcu1dlbx2LvDOQzowIAnNNZmslsqxjiU7gOHc3jm38X8rO
azluZNmiX4QIePNKtmE32TTy0gtCI43gvcfX34UERVA8M+fEfalAZWYlQHY3gKrKvTfrB1uk6oD9
nYZb0ws7RJQXB4XUznNfBkqK1c8SCpsaLEddrecRV4TYaQ/j5e9zpIn5a3K78jBX6sJm9HIF9aT+
PscWrYbsbtRQQOYshiDeyrrWaSrs45T6yR0UJgkfV/189MbmKwB527qY9+KQOMTiqsPc8xLAwpd6
6780et8o5UH6vR7w/rjEbG45MmGqAEihlOotb6v9wi40oDe5HodFBdmN7x9XI0C2eU0v8QBd0rPp
A2wFH3tJRwgWLKaBX+ssq681EG7QaajGh1aPTmOed19ndoYOlOd1R+lCw0mFt+vBFaMYt3mNmI42
PI7qnN2Cvn0sjA6a0rnKbtspzG6VgV1j6KxSWrFCA2VSAt+gx7saXvkkoFnGWqUO43bgUD7u1ahb
Sy45BzvepNr626nkSGLEK91XGRt2oSwfCOZ/j9uGvTmHOMS2/glyJjGiJ8OGr9P8kt7qlcP1T3tl
WAOcpTy773zUXDpkaVoHDZCy3AG4qe/0meU/UwfdPfau853diu96qefvpwzq/cbOxj1TywwSurA+
KmPyl91l7kkIf2A5zB8VpShOgB6pTV1IgDZHl+Z/xaHvrLFCDuQ6QXFKVSekIFbP1lhxLHm9AlSM
PiGeA/TLeZqSyHnizzkF1AJdpBfHZfsIt+VVA6VkfM3qYn/rgiuT+HgZ5LGQhtKCjbTxMlwcpc8b
gM0W/H7La/QUfHVBPpx47LcPC+2iUepoCkFTctHazjhG2vxNW0ybnSWc7FW3Uo0QmCYMUlucBA+O
qw9wIpAqpgyXXziFDEuqLU6cRTcl+36YuM3u6l/Un4La7a1uP/WT8wD1hvsOsZngJqpZcMrEy3Tk
MffiAVFL0303tZ110lFWZEmSYGks9E+u4GqlqmmxwTDF4mff/pABhRe473QDAgknMpuTRHjsyVxQ
u79sOaBy13mdhO1FccgRTWbzyL719RZhAh3YMS1c2AcN9SnQ7rJQb8+p4bfnJuKHi8z8774cbc3/
iBG3RK95tv6bFFtXjv41TjPSL1rae/t/Civr9vmqZyX6S6kdk1pRxbyTRtFK6240g7S/kv6otJ+7
cELH8c+QAC4FVoV1optZoay9j1mJ/Z1lS/XGpiYTIL2pQ/HpJVhOuXW3sWb1ZdCZL8tZNvN6aunz
+3Wp2TaeL3YLTKBfBD5QFMdcgYNnUhIkAaWSaAEuSheKH43VAspas9hPH+puTh9MQ3Huuhoc2tIT
e1Wl1vm/P6o1k6qrP6fabJxpjsobokptFRXxfz6qqa0xWeksp495EbsnxUwe6szSvzpczXWf5cWT
X2U9LIzNdO4gDruYoaouP5qF+YHFeCabxo/QoNw/Ns1fZmpeq8GPLDUzsLg7q0ntsx8h1hfC346s
W8A+sRyKUcLedJW+414vRnFvo8WmxOQhc+lFkJp0AcCLpQRKGnDnQLYdKYFSLGqHA1ebD1U3/kUV
GK/X4tnCS4nZjJM5PxVprx4lZF70XFqtZi+xqFEBa7Pzuvq8rEPLEvZi12s9o2QDkzSyjP0Sv5nk
6MUueSTFi33Lk8sa+dS27+PlnBIhsTJqsbP3nZ2juB+vdRs1DB78+a00Sv776I0tjlqgywnYUwDM
VDPfhqbBPiJklLvVmCi2i6ucnzP9c3+NldySReJd6EtPJm86r9O/XJKErKdcbB4c/Ht/9PIrDfrB
2yFUwrXpKPwuWOOhH5fB78PNn3v5d6rOk8NmaiM9BCL7RxrxvrF1kjTS8+v/8cvx7P+YFToaL6QU
NVJIqKvUNP7508lqzaTSFL0rO7O7yf8wQa5C/XjadLumUItLW1fFpe/7jzB7ljeKlqfJUWxJOwzH
ovZ+zE1VPQf7kGYgtGqMHxWQMzeSIHRCl52fsrrqG99iEZTCw+uUOfDCZOjfZwtTarkclQiK3oRs
1lw1RUmgGMXtoDfUz950kd7bNBK3DvGsMb1pQ8I1c0zOVeE9xINvXPxGNS6aCsn6lWL8SBKUJl+Z
JMRlW/IIKxjErnASX8S2jRVb0CTOVVxyi9wca1LpZ/nPwg2nu9VUdDNVgKNtP2flHRScnJ+VqNnb
3tGFaBIlpgZBVcUsd22Vzl9G33+sRnh1NRTPqMZDBEtlvwqNHOavTeSjNa5PlEpHz4NQup6/UJP8
CPn1D2Qkk5OxbDVSvuBranEXdGxBimWQ7UU5hH4z32WBwvbzEisxgxLad8q4bF8iNc07Xh5Cw+6O
UK+Y5dTc+nGC/LMc6ktfjhQwp+vRZqNwaG8Han4SJ4wHza0crbmk/x+Hb0Ilt9NV9w2SgMdXQ7bT
VxOaHmPQV0fkZ0oKGe2SJSt2IBCO5wnt9+U9r6AzQLIQOB9sef0B3pEUYoglXPz8bbCHQAV17APn
CRLu+sQCVAJ9LgvG93pgoTCt9Ma1PxUjtUkuVPqQzz6s3SBKw/vGTndTBjmd9NbBaCZOcZVd1gX8
oaMYHsW/elfn5VgcUeTNb8IoqCpoIlDHQKi0BwTWLgsCdeLs1n4wMuOPbR8YMYxQ4fXWH7Sk5muD
UkXQj9/iMa3fRSja3aHJo6HJ2E8gTJtvFNvW7/oyBemh8SGrTjB9y/3uVTyzk1fxENL+PULrWcO3
ySqibVS8mlgOxTxmdJmc7rnJfQDrV9IfYEHbQ/eNfNbifhO4dXU4t3ZNzRbdmzgEl0pkr5YTAIfl
7ZdFf/hTF+Or04hfhVL7qutb/7BdynaGzcY6J+V/5kcYW7JD7tb1I7yDNW/5SXHyyiC+cig3WW3i
jdL03vci87azZ/DfTZq2hzphL0ziFNVDHXx2TqVrqg9rSOslfOCTPu0lM3o69WOrVsFFceZjoMXO
jZUr2h5CSuu67Mrpm9cYX4KxUN/5mdGzp5pY14FprHZFded3QY59i3eID0GarvEdv9Nryimr0mzu
c8X2PxXJjUehx2cgfnzDohSU07IJlsFscuBbFR91uzI/U3zKc0mNYJp8HiRRNrym66DcQpS0VPT2
hk32q7kxY6bxpvVQGpH7dVYhgYGv039KKvSRVLWeeNwF1EYYiQ7ztpK9q8BiXre+735Ff+tkKS3l
loUNE3wRfBu4e1BohSnNWAJh6z2AtoGuMXgw5SDkjNSysrPb0j3malFfMt2vLn1rIHUzgd0fIqC7
OzFaMYAYY6i0G90P/0LC1j1lUwklu0z+kAd4PVFcZ4tM/iRumxRKbAUR56tJpXiXSaX5MgFdhxso
40mszEdfzUJ/T1a5B3J+5SWuVxX6L/lkkirT0Df5JALRejiLSnSlYEHhFr00gWanHJ3qaXi2mHbB
PXhOYopBGr9UrxX+V7ttRF66+Lf+v2WQjLbPQgr/+QXbgnznD98YPk6Qhd/Kmqasbm4mzeZetHTB
0g+38E89d4dlwNaV8Yr527um+3OspkGbaaRtwj5cUbg3kZP2l0Gl5NZU4ncRiLt36PbmxzCE5k66
4qAUObk2bXYqxCZNnLpwSLMrvJp+J9oG/WuisaS+CiL+v9lhVM9FmDj3LGqzUObF7rcoGPeq1tk/
vab9lcPQ9hHmxvEQAetcQ8MQ1NlLqBL7ayhsS69D06lz7huqunZA+d5klVCfatCDXEAUwdnPM2C4
3iYKcxZCkg5N1V6mCEluWc61zAxezR5eTTb++VDyFSVf8S3VOi2RaYrky7bDpong9Cu50Vk6/1cf
ugG0Wq330vBe/qmjMv+CUqL1HiaL+DAbbC2LEzp39IRC7VU8Kief4G5qLvHJPZkLlCKp2XQ21PZR
1zX3Y2R+Zje4/GxTE3rvuyzzS5DbpDA5OWayDxc0Rj1A4GJ1vXsCF1x8hmLqY6qyQhNahftxhp57
STEP43OKDmZkRFX8+giT6tExBvNX67U3LDWO3yn+DgB5p+a7puing561BhvKCI8gQ9NB01go75QG
ccK5c6zvNcO938ORfpjeDkf/RTvk3cIFwfpFEgz+WdMqz6XSzi1uah9uwDnJ88fV+BLTxW72iNp6
/ihxDcw8UP1fQT6ie4HxMefbez86iHMtvUw15vuhNL8YoaqvvqW3Rmbt6pOeobMdHujhQ2rr12+L
IMfAzdgM06+l6FFqGbcQHV3xO5d3gYol/LWcUsIkQpwqYnKRY5jUjrMQXl87LQ8fig8MI6CI3NT2
mv7VHXvKhHjPtK3A/zutf6ihF/9MC55D5djXUIOaOsyPVJt3plJcUm9C/GR2X40p27/Sqkl+xsuY
ri/Yo606lZvTEMGZAK4SVXEzzA9QB1lI9/bZhdv/Z8i7zPdiYg2UmqjWux+Wb2yU+ylFK8VzfOun
a3xEDfxu8IHMGSoVwkqVfBiW75Xq6sG5q6DLEpSPp/c5IAsIXMRr8bW78hJTuYi3G35aVa5/fEkh
Voup+pk3Dah3loxaDfd4ODZsJebF+350lROUPAYTpt645GwF7YaEguhu9JgHiFHc2hiblwaMAwAW
50bsYhKnNJnmu+eKcrk39i020gd716IHvZAAPZ9xPY/0l+wARgD9m5N6E5RT9UGFWCJh0QZ+A46C
OineHgE4frax6f58BESz+NAN3TeKG5pbbWnY22huYWdnQiD99VCsQ69glUMFTKxVqBoES4RLs6X4
5yESpCpKc5tGaXmoqqxC5mRA6GBpKhskLjqg9RVb4c1Dz9TiQY42h8TJiM3RZ8XziC0VBdLeURxb
8JtzbMFbKjn5dl5Dg19Ij83mFgSnvvx6UYOIPw6vO32/13nd+thCOLp4kA3lJ2928UfGzEunWDp/
eJYxGUSxNUiAmTfuFjVTD/bo+3S2ClT8Mu00tdNjV/bF/WaXo7H3fsIa1Z8S5ugBStydBmCbxujL
ONiZvqnuixIKNLZPnj1vY9bwP91TV78zC00zwx/FiJYL7MjzGXm452Yak/lswXpZQk9wpMoVjU/x
Stza1yP9dfTmfpNG4v45xWjOHYwyy8lkkIRKN+mraA9usDt6VoD2MJtQx9RJlKcms/wnWHnui1KN
L9ILR615RNwBsC8B+dJQBP8TPHCZfo/1CPkbvWEVlm+cuXzP4uUIolOowqPRuBGH2MS7OQolpbxZ
jI4PY5hEj8NApehmLH3TuJGuNJLHQHtT1XRuenV1NCjPhJLYmxwYaWiMANYsaNop0wKELHZqHxZB
kKVfqjByqmifHCX4lbvx+nWc2Mr2l+XmwzdN1Q5WXCJWQC3zvlc7Y6ka1B/VGs57KV13bf2QlXCw
bRFW1PyPCMlhpIUNLRJvmbXJCk85h+fYy92zaQ3uudet56O586GH2vrilsA3Nj8fpvxK3NLoSx45
CorFI/31UKwgi4B9t2F2/eq0YQRy7lX/5TJe2SRGUrw65avLfHU6idoauWK/6qtDmpafxd6/OeNq
XE77KqNaA/im8jXpugJg4JBUl7aMIEXzFBu1FQ8W6cXmT3ZJkXJXXVgLcK5gNpiuB2fSLhBdaZfS
KjS8yIX0i6DwYu+WZmBBYOHCgFaf98lzmMRs30vwehhkrrW3UDi6epNLutJAQsCLOzsUSD0tGZdG
MsiJjRyVClWBpm5GgAvF6M4+S9PNU78f0UOkpNGw+cyz3ryWwy0moXJIuxEjvHY2OpAv/cKFTglK
pXDgc1ySrvn7iLnhVPt1+oSOZX1uoBd6qpbGz6Y7CybQOzHlVlM/tcDuurZz7qQn9iWq+U+TDJy1
GBDqMnCJ2ga+pF9NIJFOfUGZArBM9R76jB5GcRAM5Rxo96oDdhPKm1q7L+O9qVrp/Wym8MbnixcG
PQqgpwTaLzHKEEnj1tm7ILRMpCQZumaZtWw4aR5kXsvYNY0Eq0y8AcAlxeHV6cCD2QhUXlaTDJH0
XdeX+87KVRgQ5u6uLwzrxmDp8dwqy7tW208p+6NOjxTR0qx9ozd/H4pL+jJKutJQK4HwmzZMwL74
7Bz5/Gtqr+B7M2Zz50Dttn72Ux1gXF2vw14fSw5pBolex6j8Btav0+YX26tTSn/0tGlnNAXaDwu4
ZK2GD8P8zjHKO+kFAjcy7e4JWTJeQaSQPo+rBOpJS915glHRJgOpYoaskBVQGOldn/K6pgJvpqTW
Qcu3hkO4SxT/gLwavISLTRqzpzBWq+Jf0iuWMIWbJ1xw/UEGbaG6+S13KvNhi2zz4J1hZfrtFgkh
tn4F71l5I2HiUPk9QHXNtUh+ccxhpvzrtdQRlMtXUz2v19FA9wzN9nLNXIOpBeOdn7nGjRq3CKeX
LhrFHXhk8xq1TOtsL81s+7jk0INZ3rxu0x46oW2AuNZ+DgSV8szss9gmiVk9b1OtPrFuzatTyfnX
S5GrkqBXJ5WLqOs6uR6d5HPjhzniZVH1tZ1AdvjcbB4CteCJ33ofxZ5W/bzvZkTgmlktv+b5L3Rn
589BVdtnL4Asdl5G98toy66fR2u68lHCBxiKeKd7p03w7rS2grALe2fDbS2Hqq8vKyT0SyRZbrMe
JRmUFjFuHi819WM2qfevhrSRgl7KFvN29JoIDYO/efymB3HLaVbH1oehueZesJxxO+3LGV9daTWF
zd7vtJJdMYN9hwVHATnrgpmsmMyzSXcUW77gNrYQ6W7NFlJWFWO3/puYKvZgqrFjlrKXhNJ4agf8
Y23lDJtry2PFqbaPg7A51jV181T1sIkU5jq4Ua8J0RvwZ3+HHEGMGtTiNzQtfrC9aLhxGXUVhizg
A55ixqjzAoiCK94ySB6a2G5hpOunm1nnjXcdDBMUawSRccrTFuJBM3PYqTNBUt3CidftbAUYxGoE
sUcA1KNpeCgleB2ytnD0ZCj8yPB2aKJbNRl+Gpnu7pORlU5p1gxrzH+OWjOsdsnQ27ukd7Xz69O/
HrxexHpBcsUJ04sdEqMzEKCWO9zBm63xcVac/BLNbBZE4/IFaJKvfex3Z3FK48ejCTltjZyxpYDV
g6UoX1ANx3CagGUuI5yhjfifpqA/92rSsK/Txtk+SIANz4NZ30njsqp+tyA576p6kemSw9WzRCt1
CsgYtQ+Url7GyJHW9tTwrsOXyLAh8p8TLdllzJpc9dL1KqAcMfZeHPTK+6hAc1fqCqkKNO+dpZFu
ODgHmx0ICvMoaBSTNDrSMIdugOB/ixWHxDWlfWDmb96CYPnbc2cf7C7v22HkORc5su0KDW93LA6b
Q5d3d70qh/Mi8MhaJe/pzfIWvx7KmKnhhyvGavGMKN1WSjQo75sxji/Qzt8IOwus3NpTHoRsKajG
R0S8tCe9im6E08UHR/dk0hPqliCmt/i2cS+RL+PczLoF+brPlDJiM4Zq7LM0lts9H42ZZ76ylaGa
QDS8GCWmcxJt37BJda07BvSSKuwJl9wHEcn8gTkZPTHVc/t8tNm45312NRdVhj6EaHOJeBPW5ZUO
KXI1gjfC++oUc1l8qQvwcdpV3Zpo/IXBFbQt3gf45iYWm7L5bNamdz+i6MlzylC+GWq5Lu1usWmd
zexkeNMam2sDolDObRb1zWPVxsq5LzsVNda8/Ir4IdCxOfvhWDqaZf8tonDR4oBF4N9zbBEowPAS
3iBD/heqhSlTEuhd3QDa7IpVqY/SDZijXvVmr3/s0tJ4621Vlsy24HrpbsHi3bqSGQ1L46OtgqjZ
xiY/Zy/TD9vPQL7toPAaHv3Z+vN48wNCHA1t56rIj29+QSi1tmcjS+5jd4zvqbi0F7xCkMV/GUnW
3qgCZVi6mdO2N6HtAbKA4P0vbfFCBFnc2wJnWEKqBb7wxibDLMFJDFk/Xtm50h6EVGFidfJg+LN2
FWrgqs7dBMpQLWGjWXkY0hhCucZ7z3qki1BoYt/IDhjVQx883XEfmzgOPiAecRBzjUIAqvOUCUn3
3waNSoC0/NAhSGb2+XuHBXRZzKn0OH/foGfO1gkY76KnhgvBvvB6sG0eaWakXLLJ9C/IyjkQFWtj
e6Opw1exSbOFpEvwOPWHpLeS23XAFmeVHlWgVTbvNts2Vs0m/wQx2t06DKq89ISe04MB+OsuQtHp
rova8E66qy1lI7M1VTS/lpDNIUdb8D+NpZbkqVDQLvnXoTJqyynpKBR3j6PRPf5jyuUiJOyfhiaW
wxI6d5795t0uUWltRDXUojnGVWPuDDu2j+pSmWZao7nrOtdaC9XEK130ooyPW1fK2Lbg/9fYNI9s
ZHHSv3PDSZq/c1vXz9lYuxllzTWVYyjUvbI1QCwpb+RRgIRXVxjnvgefikbhMiyMyuB6AghxDQVT
O3+dWCeYo/jiB44OObrBa1RGpfoByVf1EtsUr8Hwm6oX6bvI0qHCE57F5AzOvNqlm3kpawzWGt55
MJWsh+KcU2c4GYV9+aeRkqiG8fuw8CVdRW6KaJTR2jvByr+C0Qs8fms2CD6Se+Gp0jowUVEO+/wC
o5dmC1nThOOon3KUAQZ9nBf2dvbfKTXeJU0dPsTO+I6i3PCcI+fK0slim2Gkh4EvKPe1ooUPYpOm
6C2EN1I0nl9FKwb/krBnBTH17eAmMft3QVeH522YZHEbx7ou9KzcN3mv7XoWUih2RuwVqeL37IVF
99IDM95DIUUps3QLuzBP/OgCFN47hGFH9DEyCAA1t3OommzYAP9zKNoY9VFiUSF8PRS8YydDxfly
5gkZwHt3yPMPrIN1uzfDVR5265mNZXg9guZ/ObPXVc4hUbJvvZtMt9KYUfd8JN1Cd8bbNzbpaqP+
w5rN8vCvQwO/XMq6XjJv6WsfDsb/UavmWH9WeUL4rqk60nQaDahE/U2VpzeqWReZRviUzh1lIU3X
IhCR5PHZUs2PZRJTqyE2lirC41ghcAN7ObzULRuDOydGXzrXouHkJqFVxYfITKdrC8GlR3hw7Af0
84Ic+fS911PgpSijtTololCM6NHwmXC5vX8rJmkMv/JvUlYVAO2RaA6jyr2aVIqLsimqbrbAugRJ
7hvGETw/57ALZEQKaK5HDTpWH8ndT0EQcVS4xadgHClLV6v6E3vkKMo7Y/MJ/qCfngEFxoJvEgDS
CK3wzgomyNoXQJM4xEbFj7Jf9+jByJU7KCSUPaVg7OgPNZTjMkbCraZsnjbbmzxBbUKqvZwvRScb
XGhWseGWQUmLmOt15/gVhU3ucHnVFMO4diUEAclqZy4jJETGIiYOEVLbQrQiGTzBOm8pZCB40T8G
oucH9++SHABocK14WtZExyqrnXt40tWD6bGpOxhF/oAEevagNHNOA0+K2VQ/xS6N2MOymG5TMGOp
vtCVu34e3Wma93fI/sZVq6AqaS7rfL1eqxCRhuq9W0QGFXDz4Y1dur7Jn+gqNcxfywBp2pejQNeQ
/VD9W3VwF426KLpyBJm/gvzZ4D6EbgVh8AtwP3M0kKxNCC3AapVD8a+ueilcayPHOYhxQIMNCgMU
ExSe5u+aiuV1eBVGXs0G7V0Pqf49pN63fZPM7Iy0GoyOXhVB97j0bbiAWjPoH2UsnK3WTTXN4EWr
RHuXpnr9P8q03wKq+P3qqg12wHNM19ZBIv5ZatrADI3USGY9WtM0NnC8B665QgQ9v4UlXQvzY7BA
BItaBwtss8MmAEKx9ejM8hKYnEeqqBgcjz2SaHVzkpobKbKB8t84Je34QypwtlocILPB1Qz3x05P
Zhsw7zTUkMEujBIammUHqAD+WqkmxAYc+YXM4k9milc0FysVhRBeLDHM4rMzO0YHLVLiR9nbixSF
F+MqeZQ3xYCe+GRHULHDB51SmNW39BrTtI6uw4axktge9yhluFGb2ri3M9iLa9scP+S5gyoObz7f
C6u6m7vUYToUP1pB1P9y/PGzkaMI5ausUrZV0r1j5pUgDF8qd7wnxzf//Wb8tuJ++Sxt9MVtFkoX
LtS34HYwvJB9t37/lMMUEFLBPfoPFAJoe9+Nu4tppc4pC8B21yAYH5jSzLB6Z+knz1LSK89ryp88
oq57k9VfyrzyczFGFGBQSXal16P9PoAIda9N6l+OY3XXqhv3+8HzjOfSKClvyi3UddGQDflWBMV5
LZ2S0qi1fiqlVApe7uSuUgbvexGZ+zRJi69BZ6j7NG79s6cjJtaj2XoVKuO4K5Ox340R+jZXddgH
F7eax7sqPKymzDGDCwzp//2/aOj/+UgzHdNQDf4Oh8oY8031tReMwVzDCPDUxKj1NBXUMB0vOz4y
wufCCtoHb+jG2yadfyDJ+cOyTePXhd0/81eRxT9aWBs+lz5ob99skoehUr0bO1N9FCWb+EF1y3GH
wErweWAo/27vCjyEcQO7/g/F0ruvGtRdu7YNPdQPHP1L7x06u+i+pgBaT15fdXuJStLxYzvo6bs0
RibN07UBDnV7vA/MsGCdXJ2PZh8hM+qVORThfnuPAsVTM3jZByMeIQd31T2ybcGT9GxKcNGDNboT
bA3ZB49b8hF1QepEl64yF939ULArsySTAY4177UCcZmuTblvCzjVKur7LN5B4wMxiZi0ZXlHC8t8
NxSuuhPb5lA6HzFq1rqi4zRxu7PRAnvizSB5SlJ1N/L0v28g3wiukSx6jJmH3YmTHeXkCTqg6Epl
w+xEvQkhVIWh/W5TwBgvbomxnR6RPd9LDkYzT2gquHOzR9JS263u5XS6OysH10O4cM3jzpRn+GHR
X0mMnHCCxuAcq/aX9WrCuS3Zta5P/diNj9qoKI5zDdvKDSR/MLTVBW8inV4HNxps/ait+7di2pp/
sq1jX4b5C6+b7ab+rRGp6qGwoWaIU937GBX9tVmW0xd9dI2TutBBtJMzfoFdnmmu1dUXCWN/4lrs
IZVMJ1SB+Epk47njYXRH1cNS9AfPUxEkbrEznbw46srwXbwWAl42lOtRcqJq5HOxiLrx1vcE40Z2
0Ux2dmCznb4tdkOp0Wv/T3vWBv9o9x1m/toiQSAcSLIdpBoI2wysCa87PYkNFhvwIp+JbAxNSe3d
zBCbXK39PlPGR/jIrnxTSx5WmxOiwTqEdbRrEv0n1IPKl3ww7nJXKf5WlPm+8KbhS8ZS9i6xWveS
LrVQkWa1hzyq1A/BqCdIcVfNJ2RvvsFS4nyklKiAZaL3fgwuCohNiKRs1YQQ70Yeotisac7ZlHwA
6zvAUl7ol5bi71PW++ON57nRQ7woJLoLX3zm1F+yfLRv64V7MwZ0sB6JzQ2gWqkG1bjaHHamlzVS
eAxZDyVS+q/yTFV6jWYkFahbYF1F8dlM2+tXjJ81+gTP5J9C+dnmo4qopR3sU1Ypw12jmp9VRW0P
4BWs88iU/BxVgKqkm0AMkLPG9LsfAzGhRmAJWiNfxoTiEePmlm5rITWpNV8b9C5vkCgvP/uz9SOp
oYMUiuefUepnnyPbKR88L/shNh0QNyKNzbiTai4jcRF5aQ3lRrwu4x3NyZ7HT7aZf7YQ+Xnwi+RH
2V9MmwW2/gyfNfTYQdmepWEDWIP9pgqe+4k+tue8LDCKv3wTuY18494ckkK6W9q5gL//vz+JNF0e
NX/Q1Ti2CU7O4R3NtIACvXkUhbavNlTstZ+0nqKGoU/cW4jAPgNlC45hCsTd12Hn+2tCAuQYROGj
2+jWNbtu9T4y1fA9JM7JPbqxF+mNRhG+79sU/UO2JG7E5i4RFMOvEZoZRO8dj9+hw0su90K1uH0m
pkAWOY3de79yfjUwfH5u+VxusobVHemybt/sFLOrTvDVUTGaDCAfEu0BLR7rU4Xu9mK19da9RzBh
zZComnHjOCwIiVMyuHNWndISGqiGOup19bD32VCp4sxBWGtZXJR+pvXOtRCzdjq8LUMXGLyQwRzc
LHyPcZTeZoYyfDaiCu7ysHNORhw7T8CjniMyDeigoUdPRqOeu+XOYk6zcdLL6pdexnGzL7NmV6Km
eq/4C0emhf7EteUtIPuFDA4RwemxzGvjVMbt2xF6hhrQSucxt151VHJNeeg9pbxTk+xU14r/II3Y
W/gXYVtV1J3YprJSVq8fWuxaFMHdZnephjrneftFXaKQM9BRXssy4IhVeuyt2L7OEbh4ZyRJ9U7l
hscWGhooVB5V76oIeQi/0O6nVMkewc4g6jrG3dHPNaplsyp/pLQUylE7vJOIzY76s3MVGFV3lLC0
Gw04b9FFaSl23CEYBjdUUaZ3eYuaSZp69pd6aE+958Y/px6SwWluow+z3s/H1lyYsKLYe0LajsXy
JQQhievAt5vvkk3PGu9i61N6BylIvs+XbCXZEnjWfhqNB3lIEUYfUkuB3jarfmpG861X8vRhnGft
U8RXJIsy5X3RGCgjaeZ10WXap8C705txz8MdsEg08Q1cmmFp8mGhA40A+0hvzN17ZXafIxI9Qdwl
6NKb1QvwwrgKAtaby4hyBEkgnkgJP1Aa5J6FdUVn31QdITzeOFjKqGcFApU0OHftQLmCYhT4qMVS
hxYlS1+xirsp85kULN2XNF5jOpfV5qe1e9XZlnHc0tY5onlgSo86RMBPgQ8IhOod9XuU5AdHCZS/
5zB+yvtq+tIMcbWr+jZ4aD1jPrV+4i3kIG8HZcXo/22H6VNrTgBtaluzj/GU/2pKoz4JMXHQQ1Cm
eJeNgxiRoORmbLipRB3bGtcO37mrBKVtvpDpwctT84EPyHxo8jy99c35HtIn86FqbGO1j1BaH1o9
aFEd/+0QL6xgUNWmKMxuScTRttbN1C9FIi/JKc6y7tgHP0jAlmio4FZES0dHC/P3hUiIVpgahKuj
s3/j8LX2nQuXGz+931fDnWu8t9zvb3KrIbevOAIZyQMEdlxxh3U37qClWpBiv8fLnz9X7t+1USNL
9addjW/YBo8fNnOpRMipNtmnzSQZeBgP+8BxF3n2P1L3qPWy81TZx82x/pFuv4vSobpsfyOE4/pt
EQMBXP4fm92oA5W6+iB9lVxywLqQXldFM7/9FOZMvXXLTLvdkmQshl2AEO22/xQsufGhSl3Et5VQ
v7i+913tkuAmq0MTcoPFFg4ah/UXKpAHFPewDGGjX9YIqwaxCvD0i9gondAvOiv5024u1QIlqD7a
reNloPj/9URbCv+jnEwM6zXIhSyNnLA2nC9bwrHshl3ihdz2vDK5VBHr/Fe59in0lonsYjIo5WUe
08MyWtot2pjQzO3iKEguWR+OSDNZfr3XLM+7euUSvzQOv/OrOkH80WIr8nnk5u6d4Bbcw3haz6yZ
LSRm4ja0zOAp1qy91EcBuCr+tj0zPcpNXx4E8+ju0RLOH7rlOZD3RXFrPlb1XJ3LqvwaJ0r7GHvF
c6Na82Puli3b7L/tY28kIP3+j7PvWrIb57l9oaMq5XCrnWNHz4x9o3IYK5OSqEQ9/b8ItVvb256Z
r84NiwQBUG13SyQIrAW621lNTRSBZj2UgNhVhkOM4hKpmqgC/0aQIi9rmaCVuNN8XBYhA7VSF09Y
6X3xOMBxbVArkTeaSHAK3iYceQwJMGPcgE/PRRrIZ6TUjRsrijn+XfU3WZyMh2B0hitpMFdOR80D
NhUNqRlj8IjpvKtxPoOVb0bDUwUwEeWRGqQnxTuAu8QggPshwwXwn0aX8jOJtAblnSXHEUAp0ANV
KVAnfVQXbBejDGSZkqm8NKXWO465R5ot8r7erYYaafABS8DzpGR55MUPoznsFh/Lz7j83F4vDyl4
vm9+xlJDEvZiFTl6uQKhUr0nK62sxye8tJeFK8OMd1qeJDc/I4jzbn5GM7HNc90fQFhQex2OsF8d
78U1kUFDZ1Nk6DlvZ93lrDofcfNxArswfzUsNzkhUo4z8axNih387U1LOPnFMaZXgftbCf7QxyTp
+pcWf2eIZSMNmoaBO+kPhZbuS1RTvkRe0r/gawiCMcupjjQMEs85FK1rh8ihAPmmDhJ7o8qrRy2G
O11mHSo/TeDHKlty51f5niZpBXLX9W8PJAbcUBEoQuwibdxLinhHyAgzbkL6LhwkSoQ3Rty/Kc3Y
w3nn1ODzotoZo5eAd7gOvp3smIpReWwIDq3e7oUKYpGImtxIk5shqYGacn8nL5SPxaoGvOUB+8ob
NfAlIERGZrRE3iEpBpUfoMKSoJVnPuivKGrLM33a2y5oRWnYMx9UY/KZgrkkAYyfFUYICh8B+Ank
t8D7RT9lz6RKTWpXAAVQ/n+nH9WIeEPfVihys/8E/EL0PCC+z85+lj13mR0dnboAw6BrV6j56frW
Q7rjTR/pOtGRmkEp504nwzrtpvWt0q99liTabHY7tzibF0p0D4tm1AJf7Qs+g6gi81zgFei1eXJU
5YUpEnNu9PceyWiW9O6GVsDrMLMMlI4oi9/p0cS/rwHgsGdZ5+2OlhWOtOuQzP6HxyC9SiCOBy7z
w/Jj/G7F38loCYQ30lML8rT//iEWlaYq8Ncw/8iZNe2LgB/+cQUyoyaO+dbU2/owKSQ20I97J6HQ
1WJ10EXyzLGNLLknEU3eqdGEIKy1xRYhv3qHuvDXefbd3eKFerTEorK4jzKQJ7PGFJt5ltz/uzH5
snUkL4JRfXmSu6ddlqCejZqgtZyEv02NZIdYFcKHCoQX9fD1yTSqbzeIu2aPSmSA120XmdXGuzxm
2u+MeF1qKzB7g9PercYLUw24eYcLb5t9b9jgNVEj1PmOF3OY7GFt2WI/mNMHwG9kj5nOs0cgt1Xl
UD8BY7N+ygOmP6bIWFYDEldyKJ7qU/OuQlLFI8it4JH0rGqqt06Pb5Ntde6mS+wppAA+Nbl6xcVm
zcT6d9O16f64AvAyK9sC2RzA0m7qb31Rjn9OiTgYHje+tJkEMjuOcA+TzLSTSLizbgWrvrRFSAqD
jsA8C/wWdFpW84AkNeTPaY7+BRG1HTfq8q8K30uA5DntYSyj8gV1et/JMs3LL4UZOS8+6mcPtDbT
7IHWdi3rl7XZmDprVHcuawMW8G1twLg3D8LHbttoRfrgeYisxgiNxlVtfdZA7gkANJBIF7j0O9oG
A9CCYPzVHRCtjHMUPhuDOesCQsACEmz6pqt5TrPq9eiZ0meiHoiIE8iW9zQsAF+w5rEAKMLUAlxZ
zS5DKZL0RnmxRWpjf8VlQQR6CJBAioDFn0YdKCi+ZQKr1S0Qpy98ZFVCbgHpNBRMb66+7/dPvVZ+
rZUcr3Mw0QFy/IRzf/kBeDAISkBeB62/6cHvuC9Qn/qx7JGHCbENlrBdbrsjWOhQEQo4IUU3aztX
0Mk3a4ShgU6fds5VsAEEyshjbC4cmTjzkGYKpY2kBHCfabqGvBGlSDNIRgAoe2AcySHpzbORDQzB
yLCMHfgqKh/o/aCwRGzp8+wLTM7+WrrNa92a08FVzKhjZcSnagWmzPq5A4/is9Gmzr4XVYCLEQyp
AehLFPZxbu4DvbbXZeaZa1DsmgfRJ3JF/zEckNCHTg0pzWkZ0v8TDdu4vFUeI2C+L7Y0uyiTK5pt
1EL/g62Ii/XQJ/aTyetmPzh+tkNISfzVj9G6BFHMZxTN52snGfXzlIAz0wcgMVIxMaE51Z/e6AYv
o1PYhwqIQRuz4N6nVCKZE/N8sNINWFXjkxew8jkbrQ1P4ytgouQn3QE3HTihrYtEqOXJYwJEBgql
g7OcgTcwfZswi/5too1jNlv4MaJQFoppwJhjVVYC2G7dAi9RBGoA1aPGbBtcIbZcgJz+x0Sh17/o
zcr5+D2tjWD2RGq/8znrBqc0GJMzaUWCa6AAfV+VegCm0XZABnm106BF/iq4Cm0kU4ElNRgAxBoZ
e9YiPS3U8y54SLksN86AtJAmdYIHanL8oT9MmvUEOlvvuMhFVBunXu/PJCJz6hVMx2+X0ZthimhC
2wx4sXl1rYcabkgOpsuCfOV0lxrQaoiCZuwZxcbgYzOBCzEPlczFRezazaZgs8gG7AK9oe7OTt6z
Zwdkvw+ouNguCrGWouY/63E5VNTOoQPB/AoZGOMJTx8hfTgzP7ZuAiarGOx0gpvdoyta3N+NhvEx
rYwS6TNtdsoMo/qDRdqa5PpkZzuJu8NdpewbHMCREzD8UaZMOxa9Bew6JffcBPkhA5hmACpuPzS1
jgSeDPfVVgMQ/GICBCkvJX8wOhacYtxBbBCGsT45oB0zZVN+/f/TMJQP6ycf7fjU1rKdidRyp8HN
y3zLQnxqdjx99D3H2eqKbE33i+//cU/gendJWDrO9JaH5CskU7iA3Lu7JqhK2wLMkpO/dMLaloqV
2RzZ+IerxfY2ASn51jH08Q8ucPkcAeF4T7O9jYvFpjCwOVWzUVT/xQEy9UCTfDLXkYyHFz4N0atb
xiAXhkfwbuDYDu5fMpnwOT0zbQRfX+UPzz7OPciHDZKXvLYRaR6NIz6myQs1tV33q6hycvAqQRbY
qYla6WnWICMP6XkrDW+avYyDcd0bFcj6fj4hdeoaaiyZ3C4TdOBBoJyL9TLd0IaBzkzDFJebKcax
Rg/y+tTGXX3qVUPDKqiQV9JL59G2jGq3qFBv0SMzkg2dm+41aR4X3Tu1hnzStC+tR3xI3hwvem/L
qsewvXrre523B5wj8omXheiZc91Nt5WZTg+odJseEgPfQttN+NbV0y7bJLjnBAZ3hlcvVBa9aQTU
ht3Is1lE3qod9GgDir0GR0HNKM8Slw1TNzjbGkg0Z2rsxH/GwecFMM6xs0pVnTDOzv5RCxx9Z+Xs
JHmn2WB3Qc0vIk5lBBx76AxUPExSZuAiKLxXkDEIZfckJYMR0XXRl+5LY4n0kunZZ4bk9Fe7tovX
AKQYox5XzyTiHf7ELNsvceHTFK9x7YP7BRiN1uAnj4ZqKi9pETpu2tUwjskjNfHA0kct9Z/4lCKd
pDCYDw69Pjl6dvPxTg0JnxqQx7uHf/9zBEX2/Z8jCIYD3w0C3QyQhnBP/zullemkKAj7MNVJsJ6k
Zx2SOAK6PBgGqTG48dajYcxw9aQ0ZvrBRY+y52kW1RWnmZaQZKSSKhbD3qutg4Ivm3o+oC6oS5D9
SdM36qQZoNZ0o+CXVouLxQ/JauxJNxayXuarNTKjidnX4uH+B1BPQr5IBbVjbx5+txKpLIuQWUuo
MDHKCSQ3n/pWRqghti5BpptPnmoslEQdDFBKhlUnXtPaVdQLOZCvHOAXIfOfg67jgUbcCLoz+AZf
QEQL+KIucXAb5xTlejEosByytKxoTxY08Q9OSKFuNH+PZPdhB6S9fjcKfPAdVcxmqqI3auq48E8o
SNh5P8tJDUlgSGwALtmin0Z1/sDA4xJOmd3slwkyAFcQWyd25a0XdzSxrG9VoNnKbF5taYL0cDnu
0UP0Uw56eUGFeSXqiwq1OOktCy2LIzkx1VCWAZ5PWnPRoZ5rT/0OAA4dAMHxMwOSMTtOKCHcIZtQ
4KgSd+Zx4NwrwzmtXo2Be2MeaTgajgxOKE83j6M/sQPYEMIWGcXg8qCWlBZ1A1HbVSJBbitlHZ1w
pHV2jW480qhEKSFKz9VEyrDRCKlLDagIrH1t+oebiQwliqdFJWNJdCJZTsZDGpkHCUK8QTlc9Ioo
RtiSxvcmWTfYxwx5zmQyu5kV1VLFgJfMm+H70s1geifvZg0WM4mjlhmP6xQc92C2z4As1ksEnUaL
xSgF+oFFhusMHqCWVw4HmU2HRGv77AXsal0Yt0m87fMCRHakTsl3QLVCrTp4Y6zRtarrCEpq39fi
02SBaM8rQJ2FqwNNhACTYGfNAgTZmrqz1ND6q+jcau82E8NlZI8j200XBwOkioBS+tZJozyREjmi
3iIDnv7VAg3S/ka0uLWtOEYJ4vuzkXHp1o/+5MaHIAFLJDCegBDKUh3RT+d0I0oJPhSH5QvuGctt
EVdGyMbYlGuyoGYw3SJEskyxi5SigfPkJm7Bnek1nQWqvNw6Z7Fnzj3Q+T5HCKPvF1EeAbNyXTHW
nmv/o+9bG13LfSAeON7TIFFmXhpFGdJwmgYfkRHA7MspYGuSURMM7riKEOHeLTKfiU91njQnxGdB
jy5xttF9KR5Jwy3AolohrL3od62D4NmEW6RF5gytifLMyl4vz9TbVb5q8iTek17sDvk5iu1zDX7J
Uzlp3T5z/T2NuBI542hVoTXkHe4CsXWlGWosmqGudDO7ws0m9EnJ5xYgmQAjsSHDZWIZ3rugMTU3
y+K3ot0rIJWbtbyKJf+VQGPf0UX4hukgG9bzrcAPkKp2nz+DyyCtq8zafOkSv9ugvO+x72X0DUVn
+7SOkYHcTyi0BwFLCrjjQ2xiQxKO3RV3UDwN85qtkU0bfXczpHj5jfmtYuYTOMmHL1bTfzFss7qC
We9vPrTsqoOQEiWKyPoWZh/veASGGl8dmQAgg4B5VE1hUNf1QddL/kwT3bhLQErzNA8QADmauEQK
FyPXR9VIWhV8m5uNGzpdZe3zzozAm1J/Lhy/OpkDAOFWuE+Nsed4mudMV5wzTT4beAeA2TsFgTNM
jF4HMDAvu1XlTl62wt2Jtuqj1ty2Th09ofhae6pL/tn1ivo0NA3b6kPVrFNl+6t/wDE8z2sjGvbm
1zVfanPyHslkcU+r0xrqqZnKqssD10CtB4syB3uXyFEoDa4FHlrd7kFq4yUfeGeLtUjbaJcYPP1g
xpJtGwswKTRE9mu3H3ykjsvaSD8gmQR02pFrovgQynGHuhx90v7SdDUai/5Jl8aW5qjxry0qWV6p
H9Uvrc3LYzdW2HwN4w6EvPaxVY1Tc/AvTwWKG5wG/5ldiXc/zfBmiqwVgBownw99o+9pDvE1ZOwg
b8hHcQsczN186j8DlzbYzP5mzR+rLXY3S6LIJmWoqVXLk9jrkPP373tUw7Tu9qio17ENw3UMC5ni
SC+7J1JpGsMZpnp48dwPXlp42Toy1XcCKNlhlfvpmRqEdhp8MdT4pusiFeyMuyN+ksGjTQOVsQt4
hN/YWXH1IjlItFqty2avv9Wb/dtZjTMkfK9IiZwjm9JFASk9iqkhHRshC5Cf5e74B8Lg0X4wEN0h
AE2t05tz68iHpSQn+CGaATNpKPzhgepsSI1EPYwWDM6f/ZCqH9Sza6fhNrgVqdwFNc7XNsffMIDp
/CMK0L7QyJ2EfMpSlhxqqYEvoslA3Dg6udgFaYtoFFnwkR8aAU4zkes20koNB0lqWvni2nGp7Tju
3YBaOJxGAbhQ4IYV8bpsQWFSyiS6ZpqQ4L3J8In2Y/0hsRr9obaQtcaSOJ5lywQ3x3JVWUW/JVma
yhG/1lLt3PCNKGR52ywy3haf4x47jEW06C4y0DXmZ4HyKBF2Jl6ooHvstoti0gCw/z9+dy3jl9/d
wHQcF7+0tmPbv7zVc9yAYqdQVy8VFXBjc3lKpLDPODvYZ+qBYP12SBMg1fjcdeDEnkdKN82mFAQP
77ZcA1cxolg3ojt3GZi5+1AYbrnRBxdZXcqNHveodI25jc13EV2Smv3VCs157TQzeHbSIdQd6bxi
C+28Av1/66aCP5EosBF/S416PNMQeNHeqgF48Z6GqOxst+DSGjZCa9xXnY32Ia4RSiRPvWOl2zbS
R63ceGaKy+saIAKpaqhHDUIK9hE41M4RJETAD6DuMkM9kpHiYkdu8GIsWLi4WOzu3IB/u94AiiGd
/S++TPJAdkbrgQG0HMUlUPfxBUM57oi91DySqBBwk87c0rAd8vJq1UgMVqoxZQfYbYb63WQ8FSof
oMUrHbj3er2i2aCqkdjqIjCvgLiM3vosSh7vR6khtciP+0Ku8z9NBp5LUqCmipl5wWYcGUjGwFGW
pv1Fctk2MNKptQfG1ynDN2uxox7ZUQ/V3f/1bv4lnId3MgIbpu06+DW356zgr59xUR6D09L4f2Dy
ATG8a4kX6Uxe6GZIuGurKrqwoZhOrAdJRaQjT/JdTj1q9NHECdl32G6RLXpBlXQ7XcPN9jJLjpeh
l+ibqSya052cVpwQ2VJX7njtqLUXx9SLzG7Cha05Ty72y8NWKDcKc1f+y9ONKOa4+YkXW1pCPZ1b
gQJnWX95iD6dqrXmdG9PR6bLU4DsbDpNo7Em0Vhr2Ntgx1ckwecD6gO8zx7uRTeAQa1xePXyl573
X6Ze+p/1okTYDEUYqDVFGYpvsw6hBNGvXa8ZN54Xt+MWxBn2GuBuSPCyOU+/BhPY2TWkbA30XQxM
mZ5nzVp9Irsq2dRx7B1c3TaKP0mmpWIIo8oXG28I6vSrTMEV6QEYP0Q9R6M9oXKs2eiycnGoceq9
iJsvowZOSsGn8tqphoYS0FsH7IqeFhHJ2zEor8j79I5COHsSoXDd1VH+ACdBEbCzEfUrGt25FALn
p1hsaG5xu2jFw58Jym1BEQuWHdY0wzYWtrwEdScvEf6YLmmlTaHR18W25qh+3dHMGLd/66Mz7SJt
AD+NSEtEp3NTPvgtUL9JpWjTCcD9FRtRtSM32gBiDmSnVz+0bdzZAtnxgnTvBox4JvM2//WpuQ/l
GfhDBAyFZ+s4P+Bzc1ceOUkOWFYgUb6AhaY7I5t9ryNyeQhwLsDxig9nF0gOXUhjL2Pochuc1YkN
JOJFiXr4nxnOsw7KP4Y3c8vd420qDuRskS+28wLktY1w9r9fldwu6tR7f85qALJY7ADqNPH97x6P
gtdCN+S2dOrpqGuBf7WQcrxGKVH0SRSgTBSm+y2Dqq2PgHSpfbnFEeJNVdc4NiFWHn0yygYVzqX7
DTGo1Cl1lbngrReQ9ryPssdgM4OuKyox6jEns2fNpRa06JFi8KbZE3j7ohVpwfUtjamvkmKjsaxa
SVXEQI1jJheOgoErjVxn6gEp5fJZI1HlD7Wmne80uBbxVSarkq9+M0srIAUt58Di/sU72XIbkFb4
8ufgHPhgg4M5X8Vg3D0GVoyTvJbEz57exs95GXubrLGmMAkAuowXyamYQDMTpQwhPzX0FZ0QV6WG
8/imi2u9NF03IEKzEUk9kvoI6Hjjibpzk45iFeQAhKJhF/77b75ler/sspwAWZBm4Jk4RRsgTMYu
7OYrNBQ+FyA+ql5sg/vHyOE2IEklKqmSliEym5sP1HQGn84scLcJPmcPs5pRadGOl1MbWlnP883o
ZcO6dxDPJJMo6t6MAfzCwsET3X5xSLNqIUTGflkIVWtb/92cjGgx8MC2IQ0b90vWNf2Z4soUf8br
lp9yfJhIRM1NoN1gNqPZJVYNNA4UxNP4ffbGwpoykIRaZrZyFDqfNQ4c5zXVRfzcPXLVUM93FVgf
zZQ6mFP0xL+ZnQibD0iH7rElwD8ynKVkLgn2b/GZT/xDnAFKBdUu/EKNHAPF7mq320hPtGyewYY/
Bpl3sCeVjpRHDwcRGld6/Pdg82jnav1uSJ0Ct2GA/mlVMwP+KNQgNdlmKYgXldzkEbKCWgB7Dwwg
fl4UTDsq+7EK3CkNoxAXGpZ+tkLqV/A6ghfqyULiECAjUCuEi5djOQD+n7TIhzYIffaRifzWxzTl
q7y1gtfKA/bOzIJijQ3QlxUpJjVEe1kVSbNJHIbccTVBMqLCdOtWghVd8WguFJqox7RXUSRA+AHM
k42s8cEYOxenFrKu3n3fOaMhmWRqqTuvIDjDUqRz0zT2xitQ4FK5WnOgn7iS0ce0L6yH2NHMP/Cq
pH8W4KQ517hBhSEpoRjeQHm57ayRpA/EhDYBqoDmf4qnnn10ogJIJlXVvuogE0ZS05A/JpmmbXUv
E2fESZ1DYvj5YQByMMock34LBjwU+Pa8XhcTaz/YVWfiXihvPuWG99ryzP07bsE3XCCzPRyDCBjh
Xfo9QKgMgYdzCujGE1V8lFmMhNQGIaO5vgOkinaIP7DsQDUgjlf7T125oQEZpH0v9khuyJCJVLTP
1IDB5ysycaz8ko0e3/VcyrUoTfNDYvspLmGEXBMffGW2t0NmNt7WDNJy10eDeI0qcHUhD+trxPy/
cMVvvzq8jnbG6Of7nxWG6iPw761T44OtPNS9hgNZMUgvVvblRpTIhF9HCfYFu0Pw1sm+9HGMQIXU
WXaR8gvNZ2BSwr+NJWakK7wXAgHyrfktoq69EnpZ0PjH5PyuuLl/w0SEgoXZannPkBFyl20QHU3H
3sy1CeWYCUd+uYVAPUDp2dkBruTZBZpljSTiY04TudKhWabr8aayMhebDRRiIEenHMGCi3gR2U1t
7+sX6vqtj7o/3d56NqoDE83VPzD804Yl99n3TeCK8ns/VhkK3dj0IestxBIsVP0WTuUf/TrTtkZp
I6iIf3AQ1FjA9mlEvSW6KrNByNPpz/FkI1qwEFw1eCGtG6N2VsaIrM51Xw0bowRNKG6udMBdekCu
X5pJoczTEHlyU5iC4G9dW+P0pvhbm5v5my45cbvmu7C8AYQ8xXdcHk6g7gUF4UkvRJduLS0pTlrU
A9NLCakhmUjaxltRt6YuOFofQNLW4M0aAHGy7r4T37nUgtTcMgBCADFRz9Nzy1YaF22JrZSSzUqJ
QFeMVYwAfBviOkfN0Pxs7/updihxipBuKc63MwGvkJ3DgIqpgCwy5Dui4I3aX/ti8pE3ECvkjKCx
jpphpntf9xDGJcwMvyjqKqTpImM7kaX90TdQchD63C+RYWHka0TCrYuvbltQMeXh06fGelc9cz1F
QW4gxmbHuNWfirhbF0PnS9wF4lQwd5PKs5AOgNPPPM5IAWdyXOBWGgsj12Ahkj6SlSWT4aFD1OuB
eroDdq/JQXozDQN8mlzEG9j32EdYj/QA1AYqQubIx142xnFWIW1cSmyBED+CyvKHP5Jr8hH0q/K6
iNsSn7C6+pq6Zn+zuonC7DPK13a1O8ah0eZ1SCnqWZFUVzvlj5S1TqnxXVK+GFnjXuac98FwN2CB
kxsacg8UHk1SP5IqGb3rk6iwPHcToVJ/Q5Okr/y7RJ9uFfwFnD1vvvN336SLxGOOnbbt1l9MLTNX
0pD9Kgm0EclluPmmZoj744QsqMs8Asff1W1wGaoU6Gpb48zdgf2hRgHTD6N/clTzMriQFcL/syNs
Z921hUSPDXAr9sY4OriOE80M061EUcucS80AAE743kpU1YF90aT9DS87PJ1C9c50becrTVIiDz/7
s2S96SycGQkkpqhy7G8LJIHSYYEa4PaAMSuqZxHBy5BcIc2tBDCWtlo/eX5o8Ki85AbfLnAzpEc+
a6VXSsUbRf6QwrhtXUvjG1Cpvi252JGKckUO5hPK8mh3esrVFMUfBm5fg6zqT17ebeqOAfify/7k
F6ZfhU7PAwD24rrxZGURuE+oO0vJiMbKcgR01GGeuDF682L4Bx3lMScnMUGJABz20IgKfzfY/ZDg
4PFjrJsDqlkIwyQ3sFdEhae3m4WJ053H0gabd5V/KEynO0pVVly2OuqTZW+cBn+ai4+r95LlwsdG
Hn/P2lytvExkRrOPhdGfF5HvANDX6rzPjTK3JZITECI221Wg+fWWljGZjiMRWKDDTscXpEUVy5l6
nSsGPBwTW7/X85AmHHPA8Zqm567N8WKzM4RBSSi6ASxJrg54G7hZfFHvTibtVmwj5ToF/DNyF7MB
EJA2MCQ3Fu5CTj4LykfPM/BgQDD/mg75pvhZwwWsyn6SdXLWAcAeWmbpfavilyiLxFcrtxgobTIL
b6IKl5xxaQN42veem8wZQMBlue+quBllSOXdtgGS54F609beWjjbTIr2y1h7Yh21RnwBf1J6DSru
r6xYll9/UgDFHRJLXOPhrfoo6z0Tb4t8+gsp9s05bpJvHJkk28rSRuvPKsm/geLW2/oOcjnXlmeJ
teSIo5JyFNmAAH63I0UalVXQnEcQXbzN9ktXeSwLT26HbDNlngSYZDk9Uq+Mv4ENoHqgATVI2wWg
otcIYEpBa1YN+nw/JBk+Bcp86sbpUbqBeHSeF1ekbqTdgDrASewXTT/18h1DZAsHjwKQYzpIiJDI
AGBEtUDd9Q3yrxFICgGN0B/6dBxx6Y0CBA8MhydqEFp5602BX1ThMnM33U/Go9qp7+7kNLy3Xbwu
/kgWBYhGmzk3VhrzLni/4CoNe7IotIG0t0qGGlD1gCWPQmOcPNCnMDecx7gJSa4oZsNpWqmPnmU9
igSvfeWCRtQsbma3AIp+c9NZmgvIBqBO6ornpgdEaqOwUonLqv1p5COlylWoqsSBhZDtrEkjZef1
4mUUfb9PVKQPzwcgR9UDAZe8ZA24gqIexXo0QTKapQbAMfKS4zYPMEd1t1oc3OmxGAB39ugN68V2
cdD71aM2sT/dXOASJmLmXji8fHYGvXxGnfsKaQHFI4mAKGOdsg6EGYkTVpm7AVel/9AgifJFFabs
yglRLdfqEqQkpskL9rsb1279BxItGmRAsncfiwYb2jcf7xrk43erkMa/rlJ1SE8z+VAh103nV8DT
fbRRkbmnUY/0fkAvqwlkic0TjeGB1akz/S2fOn3lgtlvfXMsmY8joi10kEQ6xno+mIBOMOR+mpXp
dWoyfxcn7S4xkXw07rmdrZGqHG200ok/Ir9/m/uKjFim+PwyW1N/ZMnHKKmt1cii8dRLl/3JM3Av
KfkQZxXIZuNsNjemCfdCzRA8gJHCffL87gO5LYci3zpg7tqR1fsqnmkXF6RtguJNrd5bnbWaflqF
5LQKDs8bMwgOKEr4OJVd/hz1aQ4SjwDgijjCrmk4T0wJ0qb0EZyxSgUQE4/2kATn1v8KMkvnkaRj
l5tgvC4/JiidRFzv3c88HuOiC5O60g8ucJI2WoAKkVwkj6XmGa+s7dKj65fdBm9X9jkzRrxIovij
HPUeCbTRtOsiy/4LmbMhKejtUG8A/M6OBe+6Vycon5wsKj+D+WFalV1VXbTYGPE73gmkKmJCan0d
Tr5uP6YBgMntPt9YHFGGehLs88+PYSCgtiG5egwfMe5zOQzD1vbjY1YM04OH/7YXJxjaNUMK4W4e
DjqwkXJHhDQEWW+EfelL4mXOM0mazEauSVm3BxoK1EXuEeIZVjSs8tR+wolxHpFIOmAz1XUQMhpO
6AxDfrVUQz2t+yaDODrTAPvbNzEuDPOrNoIrQA72YZGTGjWi18Hs4A7gVlW6d/Ya8FFXqeiD9TKx
6Gkl9uwSd7yrxTMK9AGMpBmgMvNc8/uy0KKi4e/xKAWwG+jpElfq84+jFXVyTXeLZgpE3ouIZkoc
Jpk4gH6kDsEz0iWrZWzbX0Gq2yIHmFcadmta4RnbXusabLcUZL/Tj2DgNRp7TUJq7Ez4xjbAmTvn
2QZIQKh1x7b1Dy2ONoTKFXk2DpJK7v0kj33ISV9YCNePEpEdZQSEd/nJc+WIywoxHnzWzs5Ivhi9
L8JwdjsVjqx3qarYt63qIBzXOPeq8p9EYyTqDU6M7TpVIAEkG5K6vo4x3vPZBPx2kqWVNFCiYQaz
J1L2ygG7ZJnmYe77BjjklVe1RpKPxnk2U05FyuoN6smwhnoKaoJGr68gbkDaOkROPE349UHlX4Ib
epA49n8j7RFXEE4fPHWu+wLMT6DKJN60tSqv2mkTtEreAYjCNlDlMIFOM20vQQ52S3p/i7Ic993I
+MqQBu4NkAp5SVsvv9Kb/H42kdX9bI+UkRXuU1RS9A/PtQjONuPFGViC7caYkHvbK5JKqdgrqZey
j20UJw9dOr6J6x5XgosqacWFBKLXBBS6Lmh1MDjLtLhYwCYZQrzrn2xsq/ZuK4pL0JZTuhsNBCN8
GzFBpXej7KXTx7Zj7rbAfuFELII89kA23iOuAPQzY+0QvyAxAt50ey37BppFY4uAUn8GsWt/1mtu
bHW3i7HTRRyeJkbZRu089qOyZevctf/IylruyGRMQSgRHyqvc7x1aX9FfjYwbCfHulqyA4qgJ8Vp
KAq8LUwOpOnA32MvNjy2qhnxG7ZLdDde0ZAmcJXFsLkMFwn1AkR8QyNPzN0yAbfDPjDwdXDxct0h
NweQImOxNpgHPmOWZiH+mkQWJvm6Tf0kDwHzYEyigAQ1ziifQV5tg/ilz4ciDvPS2zVua/7d5NV5
DAL+rajsp7rX/C8Ap/vLZmBE5Y33NzA22SfXQMFE2wMgFPfyiG/HUqwiLY+2Q9Bmrz5ybSkoSqMJ
lU4CVZkf3ucofrqM3ueU5v9m1wD71hVMnHDdBB6EKUFdiEBICsn24IxT5OUJDlqrunTjy8SsiOR5
H7zJkQye/KPcB0HY4sextXs/5N+IA9Dbj9lO+z/Crqs5bpzZ/iJUMYN85eQgjZIt2S8sr781ExjB
/OvvQVMSx7PevS8ooBNH9gwJNrrPseILtSzaY5vgpxpfqBeSq9XvutALLwQWT5ZqtfilwAWkPkhj
BAar0okBaIDAkWxXE6rIVyPT09c67XMf8Gb1X7hdn1IRgx+tjTZtDtICfwKQWldk+s/MA+6RNVVv
eOqVK8bs/hlH9EiNCflg9vGTqTfuW1oP3oplonwwrToHp9c4HhrhAjATR2vrpEmmr0WQ/+3gufML
AElB1P2ym+wX3tTbr13g8bVRi+w+fMTXHZuvwTYfNBRirrLCcF6lM/5QN+tfcsTDR+EQirR9nOzW
BA+MXa04KJCepq7utonlZWdwtQbYf5jXcWwr4a9e3n/G0btB4RkiG6NzFNtMcTPtI6B4+lPD+bew
74U/qFmiZOFQut8W7TL7b7sb7b/GIzs0xgJIrHPqjWu5IBQoPIF+JNBkhIF+vVy0taLnqGv7XUvL
RcuqEVhPqRus4glM1Qfk7etjVaPSnd5+0V4MzpwUX3sc+++E1QD7RQ1I+H9BjzA70WpMY/7otHfh
kDLckNXCMdo73kyneaVqwDOQxACqEKVCVz6AyN2ENcMpt/IiRaFxADaqyznKjRRdJ760KDC/Chfz
M12OfGonBJqhjVon9eEacH4ddJRQ+uagWxftW4jv2cXVQV5GAtcR3aHu7b9q4Krz2ajN8f3DYf64
ziLJ0k3sFr8AI50ehqYO0s17DD4lMfc//WfTxbUHlKXjTM0Bf1F6osFSiXOH0ukhyMFPtF7UU+gg
0R6AhEefCnNPisUub6R7lKZP4tn0xmKJRLMlOgW5kXW9VSM90gA8NqrWlIDBlzr2kzocXoDlaW+9
LqmOoeXmF5yt8JWYhuZHxKo1ZWCyxkaJN5/6lyKNAfCU5CuqZcTxWJGiM/6jNrLKQ5wcWrUzq6m0
kbRNa6eAUYVdS+WPyzqK9WOOIw5gsOlveYX6IZqFZvk+i9WsLwb9jWaLdlSyG7slSh6Xx75z/8fB
pLDKcH6G7TjDs5eyMwEldKwwYqu2Z8ac0JmzPDg8QWNsiANXrhfeZQSkul9kaDuy1ZJkVmk5oHT/
QpIK3W2zGID3KACdRLQiRY9T+crW5R35eIBz9iMgrc9xyAtws1zFoUXc5S+oBBhe2CMxVPeCCyC+
gtw9rpiz6dCBcM6Shp20TI/QxmGNL2WOk47O0/W/2WM59AG6Gz986kHwDXAJ5THvJ5+KPsq6m3wO
DNEDLSc8hM+Ti3v2qAo8wC12rUXzAkpvubgQpr6ZdS94nuunGYW/bfCdUUsqCaYh16YrETlJWOma
pZ2W6mFlVTXdtej3WFymqHuKdIU8DFaeGjwnkwirhwrZHFphwz2viC/Kzet5ZSueqd8tP1ek+7TE
iY+7TowivJd1+aBNbfzCG7s+RQEwLL0om74reVPE8YuXx18jNxK7AZ0c9wWT78PY4lAa2VgQbfQh
0/xF49gOgBhBzb1aZIszkzHQDu0km7WkAJKFhzeqEnlZIVPPX6xxT3i/Hjov++3o/XalIk0kEJ21
5wxlb/e5octVPCT2Zl42Q3BPMyvu7X0Qyp83clqWeB5HyHudQzssgdDgDXuFdfqQWA328DFrfFri
fjY+0EzEF68D0hRJIhvi0QQpgxyRGVpMRyaGPZrkkP1UJlcK7FDDVGzeSdrLRnxJFD3xTDOMzN99
YefeMVKyiaiHbchqF2TiV/TEnzLQHrpAFNW/2wbqK2MwGXLHlk80NJ4HtMK+Q0/gp8y0iq+uyAsk
zXHU/rsTiQzdfHeS+B6cZO6gZGFd4DB6lZeoEsB/DuqX5ylPGHBWsxxVgIsQbaygf/GAt4TdKQqm
Pwc2pY+GyOWejHUevytvlrresUNYeluSk/t8tZtwy8VjqrAmy6vPQRfA8c+jh7fArSjtAb2uoea6
aCC37TUzHW9rIZn5UoAo/VgKCZJntTR0O31KPRd/aA7el0rWby3z2js96YFmbk/2euTTtesYANiL
XEEGPD2krfxfZ6GrYOSye3H5aKzTQWQ7WrZah3pAS45IaUNrAi/3vomMR1rRoOU/AhbEzyhxgh77
WgA1fgTLK+s9WCLD7uVPwYChjjQwgYxPKMhBjwCqFPDN0NoIlWWVqgKmtbBwgmm7gb7zrAoZ4U8F
zQrmse1Y4aZ/5TyhMwR3R5A2xDz0TnNE0rc6im163mTbgAPJHCRHr9Y4SrDp2jGIkFieoYjPBbYY
GkOBfegWmFpqasXWU2yAAVL2qMFBoTBkjcJHxIPaOtlBBfQLrMJeVyjNDRoKeWRUfolOeeDnw7iM
sjreWZqBlG4Stpv5MvMV0KoygXq9tbb1UNTHKUuN7lijN+DQhvZhudZ8bWyFsk3c6oGf5CAy02v7
AnDt8YwGr6L1dU9TRMXR+0AaTal59r8WR9ynrs7xgCYRKcl2WaKUI/LDGq+51YRyZH8J1fLpKSx4
cQRGRbZL+pL5VsiRa1RDEvbiIWjdcwlGjtMiYjiL3PVofPXJYnEIpPuEunfvuIiKtNP2iQJF76Is
u4rL3fB7mYgYhBeO6QJIBbC5vTH+MtSVw0zJ6rGNwN/t5ocu7y3XF9jyHlvACVN4ikcfwA3D2ncH
1FPSkhQZsAVAtDM+TmmKUCRzG448Ds6pd0uALJTs5CX2qWmceDWNotvRUW/Z17jTohV5zoUFQDK+
gG1rhdsNbrekVUuypeNi9KrMDrMFLUfPmi3IjGIsIT9j2P34khqB9rU3kTvtpBV95V0KGDTA3j/I
fGBbpLvDc5HL7hhrXb63gad6j+anfNNLlz/jLB65BI1Z3+wk/MI0r/+eZmnhO64cQCWSWA+9OnqJ
ytje6eGIQ006j2kLHMHbebupq8hs0B1S3nE+ZudZq7v5tKIIaBLG6Q0r4F0yMA/qAd66zHEwtzh4
lZerwcBufmxFsA29SV7ScXhz3KoH33PUoUIIqRV8lvZMS5qRrHa8uwINcwBdC90G5T2wm6dkOCjn
roijvVblT4vblUkmy/4E4Hxf4pwWiSLUl2lSKx60tAG/X8ujv7TafknQFf7Spl52SOqm3XZN1X3T
wwhE5MW6qmLvsaui/KVvozN3QaBhoev/Jc4sBykwvdiTMhsBIT42AD5KhgIYEGMUPZgZAtJKOXy6
k73ZTGAXq9JyHyH1jiQ8inCrhJ9c4D084YTAfUgS86sx6elb1CT6rm4TtqFlbKCWLs2rHGxAA9Bf
O9O3lFmBKo6TyZG1pu06QEQAM2ZEuIIJFJczt5xThzvtQ1dXHeqeUvcuZCDuI1mBxuQH9NsiEymR
9aclKUaG+xNAyb9nymJgVXSoRfKdqUJPKuYMyxi86iBbQNmoMY3OEbf/2lpRJShZhaIHLRtDLiyf
SmkBFAWupJ6dRtSCeJs5DEVcDGhGQ0VB/3yVfDSRtwiBs3E3UHETs/HrVkMSDvGp/1yKjgOd3Mg7
3JqgSFicnKqkqAp/to6dj2mKrPOuHspX7ibuvgA76TpVmO9G6LTrtkL2PFZLnOT8aCbZXsrCC1/z
r8yRxWvYRUBB05O/yYOFGr8KkJesBQkLApB21PgcILSaehMAsXM1KVyXBF1H7ooNhthNHn8EhmN1
kmogLQ03stmDNPgC4bVjsZyFKlaNgu5FPrvw1DoCM8HdRSaajlYuboaF741DdLJNZD2nctA3s7Aq
cG6GbrhOvBtce8xz8pst3AGgqRrIAHboiz29y5bgpL6WztFRqRmdKMq85uqDLJ9GNiZyEsrmyp/U
tCbN7EhC8g7oovOf0DqadFYZEmFRguwnkXAQe4c7Gg64rof7mb2DZIENDFvgOZ9mmRwBfxIDa35N
pB/k+29ufS6tE1mQ7cC4izyswwHE9kEm77nMOaFj5H4Rka26KrkD50U7pWU03xPp1kcpaLrzNQCC
NMF4cbiRk5KS1DQjB7u0p63N42hOWS8K8l2Wi2+C5kIkCtPdlOdAjLy5xhI+xZ3sgPJm1ER93MVn
D7rujVvqtC5OQZGcXAIsf9CNzAKY3ql19jefLpAOPs/iRZeoeQV2A5wQzg+ToBy2EuVU50YdQUxh
PFxcZz+fL6BeCAg6XtCuUQScbsoJe24gG5s9nuYHry2gpTOLxYT8SithK1va1ooeXhHAo/zMTYcd
LWmgJ13AzdZPvRQpefX0K7jNT11ecV93+ovjhRNQRJzssgwuS1CiEWnBbpHRbHTkgIKx0dwsir4T
+UWfknwzxGkAsAUsSUuKssVLnuf0I9q7Pq5BCoGqFZRT519u5JNm2ecpH9dLDNbj+Y6GtUdrCst7
8p7ik1n24mKFZX0H2ry1CNrgkrl2cKFZ0DbjBgeFbDVq/ZRtMqY94y+ejotdKavpVFfeOTJfwesy
DfxYSWQBnagBC3sAtH2w7n0MemsDqlYXDKf02J3tSAMQHHcfokgiyOx34wjcVTiULrv3NbD83/3I
w53an2UPXhFdR+c9WKTMTRmhRw0AVOW5w23cPlhOV5xp7WQNW6F8UV+hvrc4L4pWZ3Be1qT2pNEc
wbi1KkMwpK1RE5WvbadEI2vnIYcYyBGnOijGOrUT0Hv2NKXBi03tkEgcByrDhgUwpOliQjMUmH2E
MLu0AiWTikbDYm71DJoEFM8otrIOpJ2tr9xJOuG5AYg7FYPcZ6tBfQYSjpP2MEYOnjRkuFyCoZzU
29N6/qtCbGl01MvtMo6NCtOqHi+vigqIBgbuvaMwXkmJvukarUD4UQI8TplII/yYzjqhBcU2NI1f
pLa7cQKEt7KcXGvT5/gPMpO0OttqUC8m89Biy+jGZX+8kVeoyb4ymx2UbEAZrR86bktvN+ebmI4r
7to2SPcuz6wT6ANNMADoeLeLJs88gXEab9phfyQFDYsdLTPUq1UoSITfjdoSBZqZxrpakYLizaFv
DBdnslmWNb7PAkkTIBj+9qmuopAH6cktQ8HAetLF2QpRbN2JfnyLDYANxHkzHOM2BtdW9SpZIV4T
UDucPVEL9EFAjPTUuxXHz/Y8AQp2JV3sl+1aRt/CtOzBmQLk1AA0UM+8wJmsklstwFwBbwnKarXM
suJs83J8TsO+uhdISvkh2G2/iRG8c2kKKnUetdpbasxiwFDFx84OhjVZAfirBv2vVa6GoKtWumfL
8zj2X6YgR2dNlzSAcMdAchpE1FwvSaYF2JGr9/HF7F9tnQr9l3UDfmp1KRroCnStP8m6fEj27ZQ8
/mvIm49UDJq+QdIQDGyfnxVMuvk6E9j+Ts8loJmOACVITjTUXYB7bdsnJ5qhudzcOyLakjJoP8xo
Cb65pkAZPIQ3biT7k8tilzBLvjsPQA7a22U8X+Qm3rJMRhS2sm7ca43mHbu+9o40G9WSZjXuiuAI
UOt5eqMnH155194a0kh+olfm+kZBxoaJnTo61z8uSDY3y/lS/25+pecDQHU1tMlvUN8P8CQcA/vE
sDlzcYLJBntmwOtUJ5ISTeeV/o/rXEVqKhPAO+Q+k3eGeotLkQPF80AXfeydvWAcGWyOjuZWAsLc
kTbwoctgCu8at8eb2qdmNiSNUXgAXDCAl0U+JKNBI4XIg3QHCIzETxpgJIZ4qvrovIzdnc6KQ4XW
41PjdSaaWa3gH2peiacmClDHlI7ozaxlt43Vq/myp0E1Qbwawag6v7MvilzrwxXabLVZIRqJsuzY
cgPcaStzW4SFRFM7OBmSKHxDg3fwiHwX6lVEhgd6xfQVLUnBUcQCJE3H3dop82Y7PAG+B9VUn8iM
5HI4B00VP9IiSUfrbFTBZagZOrOmPGE7UU6gdlFXIRNNM5u1EXjJHDbuygIV3SMo+SztEgBFF2Be
pv2M/wTwfoKrb1MpggCAlQCm1/SeWQGOWBJ92hfKwJbs2h5JbAAujCDuVsE+7Xkc1Pe0InvDxH+2
6OdLFHww6BJjWgLRlXv9JbFHiUxrG6CjpHHX1pCaqLLqJ/1EAxA/jRMSseBBZJmzWhRXhrI2k3BN
qivp4qShL/xkdh66l+IRdCB1Cc4nHU1Xd03dmXcd6LZ8S3glGoNswIt9KmiJU17nHJTPtCD7xYpm
QTREW3xPQChlBj+nGkSUdHy4AKfMkCrLMSQhroBR9lh6zNovp5Cz3eJXKIgHPvJ9azRoQKgYzugc
FB+hGGZIu9PVdDCHah2lHvOxPetOWjwK+0xeWjkNKyT+U2RcgemM7ZSCs7NLLzghAQCGD5rq0QNP
QbRGSkswyBc7mqF3CQUWn75wKCX+2Zo8zbbIsA7FrlJk1alW3md5LYH7nwGeHTkl9GeOzaY3TdCK
GU6zZ0V7PYubuJ1l4efsxm783bfXW7xS5N2PatIAEpGZAXbgGjKPXguUN633flvXjkociRxFe2Qf
d+YKHXeERlJypFhrnCLSilUDTrmSKNvMS24jOziBwgeIvagaiUNUexaiPRBKSQ6CoWPrhI0/g5Yo
cBNQBR2FibeFQJGWxAz7TgpHFr3WzuEI86SYBmAVcvzrVDJhBxQVvdXo6uZ+lCce2H1qb5WJStuM
ClNaUwMphkrbom/FAeK9/S769CeDRb7EIEUzYefxDivqDVV3XNppRR5OwIUqsq9Rb9c7an696Y2l
JSkWN5Ipr1EL5e5GftWOS3aca3cdiqz2FMTj1VejVug9qrF3tqXpEsUIsTXK5ICk/1XDHEizVW1P
eKAWOBqumupo7d52y82dc4uOZipQnlfhYe6om2246s8TaDX10M3Lnv+7CZ//A6TLNTQDNIiAsNMM
2zNuWvArUek9qgSjpxnoCPWC4yb09F9lPVjf1QSpT+t7YoJ6OI7sl1QbxjWghvID3h3Mp2iwMsBj
gw+xqetLOETD16lxqi3r611VleVq4ZSZ8ZJxIPhONOPENWiIIwFGud8RmG94axa7AMitGx137VXn
cZAsNp67rUDyfW+NBQrWacotoC1ZeveuQdkE+vKUDVct53ENiNHYGlBhEHXrBMCWLylus2dnsH9G
akWionqtPcAq0cLI0M5hhBU/0hIdNO0W5XViU+iA9i06YAAJXeYPVcnlthnRO4fKAOQvQg2YFCWA
lQzDanBc5tZ3//0/59xySOsA9AZ4jwckYNfD4coNvFoV8yLBITfI8grDPfcMBzNmX5bbDNxir2XG
0BSERh4zlWA0cg3A02mFA1Yk7qIcWPKnGawsBx7MCZWsT63u4F4FbmX31NnyMUqN8MGLUHpOM6Oe
0JFBrVTAw3xw1UAKG3VPFnChvQ45WT8QuE7PFcu68neaMcW/RBW/2kA5wXmcWoK2iR0rp30MVBDe
SqSOgCXro1B9eABeSLPjXcd81wYcrw/8ZX5JugMpA3WkHqrTca2wgZCFStf9bEZussd/CDAjQKUZ
xdK5cDa7Lb6GcrPzqtnzrkT0uim8/wfUwtO8W+Qw/GdYrqZpnss92779QblIX7ECoB3PeZN0+1i9
4fO2xiAtkEfOU7VeNHai3vPS4kDKRU5LywOKm7+4icDBGrxbGOf5opsvUeiAN0hMDQVqnxe/9iJ7
W32EP0cxXU/EWzIoUXe+i1k9/wVoS7AOLuhRs8kILhLnn49p3P1IRVp9a/s+2xg1qqlpGeEkOQAr
ZG+G+VHrGcCxlBVwMlN0wEbsEtaWWLyTygDYmfKuOWp1Ag+v9zjR1/0pCr0dUbXNjG5NmB/Y6GJr
reqwFwW4K5EpzPXzIi9MC6XijSfXJKOB1ROIQ1oc0usZKsBJNl/HQ3H+YidwlH/IJmwkFpI60uaa
PLi2p50XeaWuU2ZAk1xY6joD1OPqOsC5wXXocw44DvdHoN3N12mqZ2ANV/ehjkykwlf5ERv8WXWB
vLhpKg8ZchVbTXez7zL5SfrGRgeaHoyPrY3vlQKfCdUg68xYGa5m70iWhoa4KAsi2iVRpSzwlX23
YFoI0qCm3Q9TOvmp7QL/iQA7zfZvXGJ8mOE6kae7C73x3iIAUFeMbId+HrSLKxxPgty0shAsQTkr
tjOGpwLybJjxKxmZeSQLkn+EnSUm7v9JPNwvYVBH+B56wQldQi9xfg9NcrybJzqAIt24m1BdTSOz
UNIL6tYmOjfxgdjIZ9GsJhZyGrBPjM59daBFaQPcBe+Cxoa7sTj36IyKYtBiYCud4nhRidTM/pzd
yAKkD06eBP7Jh9ViQDKr7bR3Na3HumyOGaAaATnl7eXUa99rQJjEwVh/L9tuWuGgwnwQVZztJQNV
kIs2+UsIGqI12h/EG05bXvSxRKNtDgQ/EOaKXY9GCKAuaM6XSRbOFr1K2iZzI/5lZEa7RetcMGul
DXqjho3llgUwxkGfvalLS9uSb8BwbD/a/bC2gTZjiDC7M0tD3DWJZaEHVU1JODWWu5J4eVybUZXN
MtJWNYjLfbJp3WAHzun0qKkwS6x5ptx6DpReM7OfFyWFa6befA+CUnyQDdar9ucIJNRNg+TIRUtk
AOrmXH8tppzhmLYzLzSko9FecJA+G5Bti4L4w8StH6Y0PMcns0lYYgO0mHx9JWxaHImySKZ7skF0
706YaJpIM3dd5OFwFDzPv5gdO1I3TDaGIFhX8gJwHl8ypFFMvNKd0L5UrD0pp/VoZt6piALnAdTx
eGD1Q/xXOExv2lSiBqDVtAOa7pLt1LXZd69D9b0yIM8Jf/XsyUY8s1BHGqP2dngDXqM7e0Z4H9zG
Bu4PypMMyLNsk3ZrgdXFlShS9jPJ0HBUlod2zKIHGswSVcgcNAe1FDLfmGjlAOMRuC4XE5rh3UQl
GPV73FgRScoo342ACwfI8AQ6ptmm0P6qJ2EcOkWPQCJRif7UOMEdieZPIRLbXgE9hKMg88MuCHmK
bYNVh8beKUCKVE8OYyuncbVTrQsdrBVIQ4HefUA3VqkEJCW9Uyab1OjbwyKarW/XszdJKYTIxVOr
yO5INAEgfINaFmyQOJBCTDVUTumuRpBvrxYZSt7liYY/yTQFK4ISmlMd8mCHvqGxnOORxxJ04kih
LrL/jkfaxZiue7NMk+ktxVPpXJYJ7n6TI3RAFLnaGTvZ5Jhl3oZWJDf7UZuVJNOUGc1aPUmPgODa
BPbgx9HWFaCCLfEucxrSNJpnJHOUgmaGF8SFf6P+k8uNjKOjrvBL261W8ajrK1JTRIo1cS3BWz8Q
unHI2Zxo8BRsOBjAdNWEDyGtCSZ8WS7WyK+nKIBJ0jXZoXPMPJbYRH/H289PM4r6Z2kG+CWgXRQU
eFX2BixzVGBaSGl5FqC7hUBRWjw6Tw7KwHfJlApAaQfmg+WicDsp+u7nwB50vXX+R6YNigWuTDkv
rdk0FdGtqZECASgBpHNmmMJHbiDGXV2PgFGCEiSaleCq3LChYKsbBXBLrYNT8ReyBVdOBtoF5Wt4
r2hxDu5m0Rj394A3nY4DCNOurkCmyxWyFqdqi4xmdAUxei+LfPlcuIoBUqE70nFb5JZ/8zdkMgpX
QQ487W1VgsgXgFJ3qt/2SOBGhIw0KngkmgWCz8pFtJiBA2NWkukiJ9vfw5KyFIBFodmncsZeWlw/
Qy6ixVV5TWMQHjsNFbQ4R8zOeOihU5+h5KZQPGG9xS/obUtfJI8rdLUBLYHkwDW6lEMz3OGMzluh
urA6hYkq8KDp7ZoIdwBs+qGntRtwbWOBZAqNiB9UQQszD8lmCh/XadODZSebMO0M7Qv51eiq90F9
m8QHy4z+QnXLkMarJkZ2grYzAwrRzqHOVgLV08d5/0NboUXLZay1vut5s828hZKNpZ0Xm9Rt2M7s
Ste3ukhuh6Q0X3NADADwNq7u4skwXyekXnH8/Rq7Ev8XKFv0ycqNy3D3JyfS4gjmT06BcjLUlSYL
+/bW7XuUZgN9kwaJysqjExSbgahoSRbois+RNDYabxKVSUgB7BnuODL+gIEC7590sNGKk/ZIMxpk
yvAzXNY0S5RhbTXQhMm0K7yE78hvll1NyfwmZGYMzfE27ryexznK4iqlawggc//hk1DoNHKR549y
b52lMrivTeOBlQaoimRgmz7JwFCEFpzSzGYTks0KAFWchmI4LqJBHlkGYlvUFzTBauJGdypKI0DO
Fih36AZPALsbhv2pIiHpB2UkykAGK1LpUW6vjTHq7s2s3+VREYW+oZd4yWIBWsfKaYVfCqDeLHSR
G4HBY1THP7hRgRZtG0zsqQlU4DJ0gkMQB9lxsu3r4U8yiVZcdGLo73a0XNxIcSPzsPtBDQZSRDcK
cru5xmIyX6MwzgGz2Ra8hPUxMZL6aCIFCYoTtZ6nMuLVscAGQvhksJjScpFx1qTaitRapCXv0zkI
Wd0GubIyOm/XF8xGrQIPH4DbWByQJwv9lvZOSkaK1EzwJKhAulDT3k4pXFaiTznWfYf2bI1SZKYN
pLUG0G0UAM3oyNT003QMI4ANh4KhYgPHyhfkrS54s9e/2bUxoiCQZY9NM3S7OhPDURtTcQd00mmj
A1nvJeEO7h15bv8EoSgeamjos7T+2ejCXxLFu3u05KGctOU4gUIT1M9JdMlhXpIG+No/knysrmUJ
2LNqOx8OiddPOLhS/QyeK1/durDQU4Z4JIrxZndphPwy2TV79yeZ17XPMh6zI9nSAJJnCYJv87HO
eDPLiyo//ncezjL+AeCL7JtucNuzwHnuOYb2O4pp4mS9DQ7G+ol3lqo0Yun9gF3wveQMXLNAulp3
amkPZWOs7SoXWz6EHBUs1gRwZKUifWUn5Z51+l8UwaqK1lh7mW4dJwf1XGgc0ubYfW7hfDzzgNGw
6Xv7b0v1L2uG9cBlHR0NtWJxaiErillTZMNOuGOFsrogNH3SkE1pOA8GEnnHWUGyoGuGnTPh91vw
FrWhn6Hb4isaeL0ku9Prad07evpt9EpnU9T1dKwB8fFYpIAsmDQz/BnGyZHHsYEu2Aw4zVagH1Dl
Wj2FIS9mi2IMH3BvKb7WjpkD20AkeBkzGhwXWoeR432RcFqWgfBcWJmOd8yIUck7OCdSkhzIdIBP
BDlld+dtLKsGOiHJyaJLPBzY8a0zMXmnx+bgrZHrBRLlKNstzp2A41OUuJ3yxGO7zguBbK6Ey22T
Zl78XXbCuaNF/WlAkfJsarc39tUEPhOKNl+S1I72bQkCJtgvmh68uFVp3QsemPc8ulT94N45SrKI
AV6MIsUC2C9XMmVPdqOcnSgCDWjnsO5HIDGuE+VEMstM35oxFwdSkgiOIGBx72hRho17TOPiRCu6
YlgDsYbMWzNghk+a2ry9Gn0muhqODd6vRqak+PiIURT0aKfK0hQlPSFyoJ+0amnu/pW1XYENOFDj
vLAtHzN9XpAEaFyAExmAwUVLGsoGTc26PiFT8y9xYnRHXOoYL+EKeoGjojoW3b2tO+09MivdfVVr
zcFo+HMLkhbdJy0Nel3mm9RCGT3Z4QH8odY1D/e7yI52S6yokchQuq7YgGvIPaVzO2TjJfVaD4Es
R6hWM6AVdU/SWi/RCi5tAcw5BZ01g1wVCvpqnpKUBkfk15ZXgXStA5iGJXeLMV2AYnctWghQwSWA
hGd+p30gXqmAhFNf7etutoK04SNZjfv1pymJlx1hAWDkYp15vin+jqZEx4ZzKBrtzAVgYkT5XqNA
1QrgI7TP6BQBrqAx2L5X1u3WNbMU3RpQANlg01UlQORGWaHTdNJOVNBZaXl+LBz+Rqu58NP0jG84
j0Hq5tWqarR5oobwRaxobihBXESvuhjdO90J+pdAAtHJlmLc51W6L/HGebEq1EhqSfZgABUR2DEg
0wVRdGpt7azXn2Ti6k84mzDBNfRIkhEEBztAgkwrWlbKQFj6N6MT8ZlEhp7Ls5FFrzyaTPCeWK21
6oyp3ZEWzQf6xpxA55O5LNqZgP2Zyyk9VRa51EbOhZaNhlsny+39bekkFUwuERY/UtAwR7A08ajH
ob3PvfiH6eL8NwXy5hPvs3Gtl4ALpGWsZLU9rvosLR+GbBif2g60X8AgMX1SkiyrwJneJMVwAPIV
AxLBEPmiFSAsUEMft+8zWw6FwMvyx3qxST6tF5dWB8XUHOdGvdgsEVzbLY/TkBibkQOm3y0C1MiP
WrMKkX+OVlGF3rirtaxltmtF36CDWumXddGP9aMlS/m4xAAkQv0ozSrdaihm3jABRPfWmb4ASRTJ
gs6dgEpl5d/jKXsCX2jznAm9PluZAohScnysXwwc949h7iX3tYc2G5I3DnKeAmmjC1DQ2YVXLQoQ
0TX5fcT/A8r3vf5OEw74r4zwhxX1+fm/9yA6Ev83x04GDpxApuC5ruaY3LqFUtcd1fTsiPZpqCXy
uZyzY6mGwbACkLLQukXPDqp2t5k3siOJLPTs5f7tevaZdfN8tFMgzH660Ux0LnxnPV2q1a1hiX/j
Mkeji5L37Zo05PPPq1N0EET/AJp2s2UAR9+GQR36zG11QEsCjPB9muVleEdSGlqvYFvPsr7GtYFU
ogU4qZMOyLnwjqaNU8AzyhJvN2XJPbmIsg3rx9m7xHnI6HTbuRKgqw5uZg6nJstwrPqxosIBvMl/
t9s4u3Q80zfooi32ZliPb0NbH8u60J6B71Jcugg/ApKTWf1pNjJ5NFBY/Yzt0LWZaaQrUBMhR0F3
0dRC4bRXlWdL3WwTVRUWqYH1QE5Wclbpcm+gNBMd1vjmF2mUHU2wsfoNne3SGmC3oT//UJY1mdMv
Qwej2OxDS1KQDGf/oU+/pSU2xaIlKaoMNORj/7dhjB0YQ0X0HNdt8Qh2Mr8zHTTLR32jrW1AZ22J
nzlVWj3rURsUQ5soLfmGHGnftAKBoFGFz6aZxvtxaHrwJWAZGEaIYzJ5KhoHD3UlGsao3fPeKFek
JBnv4vvMNtkdiVCMbe/x9AKcPoXsrdWAYmk90/NVyfPhFTUBxiZs0dEVlvrwykWHHJpI2nvLkfUT
vjybYgoPJg7A39CJ83+UfVl3ozi07n+5z4e1ADE+3Bc8T4njpDK9sKpS1UxiFAjQr78f29Wxy11d
fc8LS9raEo6DAUnfwJdmOhRbv0maB2geKfxXcUn8/2XwyInXo9D0fYHdvwz2nK8pRMMWZiWBxU89
sQfCv1mAFydfklJ/sCbVT4+X59TEEPGiGPh1Ku7Z59RqUv2cUjuoXY6sewEQz1g6TtPHs6QYLfg+
/VqPhxKctbjaang5m0Fe13wwx8hZRaarwKj2MvAn83wOTefsDStkh8pxrR8SGpe12dXv5mhZs8ou
k2OqMX/dCbtbG8kkMBN5cibATv3KPW/ZNG2+dgCankcNwMixacewUSiMauPwfE0xewL9U4lNJarq
RBGgIB0cGX1j0LReUgqFYCIJWRkbEpHwdgYjAEJRGzJYIyGFIdT/jtHlf6lTMyVSDEJy2aaNPO+Q
uB1mvQtp61Bp6sPpEmj5vZfV7BH6yhtz+k1HqVuvS61S2DPzh1fsbgGO3idXadaUFsKv6ioNkuvA
yYzJIsKDcz3qUEFImOt+ca3SXjsm5uZKL70vCbQl8ZUMwxwUc+9Lq3FjhXfDcF6PhvdFb2G/0FWl
WFBfPcv0pS2ks6C+RdQADwwHjCW15iVeQ0Sdw4F76ms7eLX1gRhbUSuoJM587CHbSdUGpnFzRwcw
gvuyWrAKzo1t2mL930qm3bRpK8A09L+LFeybwDabdgRKzZgLHmprSqfEc5/b7lRPJ4pHCng31uAh
H0xOuZx8badDwlixxMJffDa4pQYmgG6/qlMQAHERkBsLaXKwol9K0zbuqQZ78W5VQ0t9lg0D9NCm
1vazdZhaDfi+X3m4lIlc1gPMRi792ZSBBRHclz5H58yLHkXWX/f/9fzkCJNYib2sQGLxSn0FAE33
EssCu8kgvmMRXbUvNT/YUSie81qN9/mgfaVoa0Fzwkwda05V0MhSKAqlzubcJ1GnQXbhURXCebIg
j0ojZ747i9tIlNkmh81RPVlMFFXz81CKFMvBLkxELg2YB8KQguqabKFCQ+mDWf7MzN0421/SqUop
l1hU2/Do4XglGhvrjagKuQkR7TQPixVVPa87ld2kzmX39nHKItqDD3HMq6zYEeesMfbsI/wbzmNR
lpdiYSDx/fH1M+tzrGGiUNAZKYuq/8yizoUX3w9jv3ImXOnlQiM/5d/FZA5YGGsyWIx8XpV0kZ6v
VwoKunQv7Z7vdvOww7OFhj1nJpxxgG8zJ+iBlH0ElPEEgCU7lLGuHkFjxfQvzp05NbbKtY+yUPO4
AykLBKZOh4ghnsPU2seAnGC6Fc36eNqVZFkNcAOH+/w0lA3t47kCqHVFyXVm2/vc6d/OQ02nFVVm
HWyn+PfTnhunjA6riVendgsPplGjpp3/CDrDdHpZQuvYrrJuS11/9xlkpd4o353G/fzzvb5K7srI
3HQTUHgQbrejkpiqf471MZj2eMEEz27q9r/q+7tzVAK/gyrLi8XNyR3CM1OX2huAANJaEKXcFK9N
bpscsU4Wn7AI8JhbnvOq9ELHerGqVkPpQTeiLjJMbX0Gz2zcQnVMTk90ADAum5lWkq7bJMUupajj
LYMC9aGyVHxqYrhkWVqybKYahbAKhDlhFloQwsUgPJEaeCdVMvejdZE6kJGzZb2Ct6P7Ucn2Rxk7
7euYixLrtt74qPn4HAUv6nvW2vAABvp71xvgGw0KUOcWG7h3noMHR8fb/CRszJm7vHGf00GHbLwR
pd/U4O8biL1HwX+drwxL9ZjkSbZokxpuvnYHidBpPywUCrc9KkLS/QNCcXzpO261owPFqcSK+O+8
SzOV3M/s81iCJcOiAjnehGXnzChjfnTM2F7DWttYA3RSHbuCmbOuLsU7LMg2eNr5P8pa7evGGt7g
pafNYlh43+MvzDa66mHuq8fRqumLJXaU/Hs6GBOqWdqauYBFoov3pl8aVJa8Q6HKhQf83/GmD8P9
r2OE0yJk7LfVvC/i4cBBZT2MU8njcDWqOus7tnCsfk4xSol9Q6107n7nfZjCA+izm4A9+NYWEyIY
XacMautkjbTL6D7APjQwnesST4YRjK/L6NMnoZTCNYCD//w81KOgc19G+OyWhQ2EXTDtHQGyw4mm
j+GPfWVvPwc4j5fpXjFr8EoxizxYyeiO9VK1ULjTUzs8urKv7iMAd6lGcVy14dG0+6VvwJ0CgkSu
FmDGkgBsYpobyqODg/vajOnQ6m9FgRxYe9ZLTBjc2SUn6Ue1GZSWQtgFZ6MGcwCvww/95blG45tu
ERjp0N7Tyelj1Dx+sVMV7c5pnhjXlg4ng6yH71Ug3ZDfFdbJADcH10h0fdCGYtN5MKW8iXsZOBFV
yvB+NXUo7E4HhdeFrWUpfRDWP0ehQQE3cJZNlDjBpQFKUv2qzUProAzA91RhpXdct/pDXGbaLG0z
9k23vvtWE743jlEu3CbMd2C0m0cvS81g7A3zG7Bk+1RI+5kPLF+FEO9Zd2VRPulMvsXTCKXWQFp0
4JhWDWm/AfkTCs6t5K+QcF5VY/0XJiUnBgmPY1KDJ5BKmM0rYaplNFUpNgzGuOIKCyFysK0jJWtG
LQ91mq2oxmwgyoyeQReRy3ALbP7Pw+gzu5gQ/uGWWqzPZqqazRitktE63nQDEu1fRlEJqJ+gzOAs
V8XzYIVuQQn1167UMlAnKuZD9JAC37WkPJ2VPzzFh0UUjnIL/LzcutMBmhqYGlAROu8oUntKRcqi
OrVT6dL9nHNpvmRftZzHvDrT5czU8/ZEl+Go5DD1AwaNTghxyMRyFhd22pnQ1rfcCuzSHM8txUR1
u2K1ZZYfHS45Z6obBWOjAuvt39svJ6ISjcE+z3NpNRTkBC0ofc/qFmjgasTVZ1pNvOGlka5YqufP
MOCEklGaf/wxY9QUP2eMVfPFwiNoXWc+WK2jkO+G659MT8rHNGrDnQ+h1jn2LOU7U+JZWLp3impM
tV27sWcUrzL+Poq0PsHOzNsLRxtmNI5yxPfSdtlDFkKTuYAr5TlulDYkXfOCP4yGegP2Pg8gNdds
6eB+ln4Xcwurw/Uz5WRZ9fEfK4GG84+FQMvxTAvcMciU4pPd2ImmgMX74dj5D3gbaPfwVk8PMMNI
D1SCwsrPUg7wEod14pri/5pmlh98bKC3NA3BdSbgNZ6bKYRLMVDJG7Fta+w3TLVL/GY0AyzAVSmM
v85pcI3rA0q5dDOcVJ8XBYThbhouVSoZ09Wbx0pfXH0WuK8UM6A1qrk3mNWKgfs5P2thl5G9SIfp
gW62w4nDYK427B0djEjrN7lWLQzYEJxD3G4K0J2nlCy3czDlP5vKJGp3iTFnsJrHym4VjTveFj2u
lKlIh7js4lVhaE9KVj9DFK9DaxXbRrJt8F4ChQpm14dWg5+4BTQc1egwaKALzCu81YGs1vzAU75b
cRhCHahVdDoU06jO4IQBt0843ZwHHMqsWaUpGOLhWH2MbV7dS56XL2vmRtVLhsfdfRqaH32vyher
LaINvMFHuLKgsWYm2EwSJvJUbdh/kIss9x/XoqtjMdqxbNcBI0K/IReVtaOiEfDZBy91uXqWradt
HRNEHHKBbDS8VmAaVq4usSj3QeWBeeTPlrNdpIIZZdZ55kGUpoGFdehGY7GzD2wrVPeDnvP73zXA
kL5Zp01TYdKEld/Ix2oxHaja0+qvPbXcNJsRZvBQznu9xOH9FoETV8WbHrs4d910qLCVAgrBoK+o
Cj3mZvnnH7N9S84ydZfZpgHGqutbtu7f/JbtqneS3lLWgxP5DxmuiUMDsc2d03TY5JqYyny6XdOh
M/C9QYGEz5qMJQuYrRrPvdvB7CHSfoR4G/GMyIJrNHSpYquKHzURektT6g7o/slwcHMob3kWeJ9X
OLYz/oygaBaDSF9A+LQLXI1wbq4bt+ukYOvbPGWZEfDVzJ7FrBwAXwMGIIzSYufFFe4dlQYvYJOn
z0WX/EhaK/yhVV/i1BLfW4i2Q1QvG2GXUqmll2Jy8ecvFhOC2yvTYK7hT5emDyNMz7khT/E4KYYG
IJgHp36WaZrd4fWg3iYx1PqTCku+WTOGgdtU3jcw7CGEjS+RR+GzqKvuxRuw5ufqGRDLQB0E2RB6
eyvRsc4dFpCbz2z+TjE6XOWci7X+1tnqMQTxAvtr8AYHxxjTCc14Bk0jXpeOI1bYSPJeOpkDGj7Z
g4NRPcNrSbgvINZ878G+JChy9heMgspVlo2lOUttd9x6kRq3rKxHvP1Uplw7U52CdMDE1YODbotd
Clb87AKJuDoHmg+JXR42uFtOA7kCXPiZ30d8gcuPBV7XiV3RtHc1c7R7AzxEwL9blmD+UMgFELZh
vmhyA1tkoXNwsQ4LpS0OlJLfl2uAIkVwTunHGmaJEYgkNA7lGHW4LlpN4fQtgzYF+KsHPZRyUaVj
MjM8ZhzoQA3nnBJyeYFVh2J5ab7kUKmpI3xyr9zdxKnqD22+bXpnQ2NSiA68iYFs1J1IX1T1oIE0
h5Pf5FAMLzUqAPUGEtRTSiN7Y9P22XfP1S0437Q2yBJNtGMKtu3YxC+f4igsg3RIux8QhXGTvPsO
sVgW2Frc7Eoo9Gt8pnTAF7GdqA8B5CHB2S57D87vIZPwJgJ2Jayr9jCJLy7A/S1nfqXaQ5QxPV/5
+CbWUOf8EvZta261UbJ9bGzPNZWV35Mkfqv9JAOTx+yx7ZmO96KCtGkoh+Qh0eEG5jNNB5VTZFjH
sqsn+CzKGYezzLPldDAMa3x10GzpLEctbFddYbJ9w4xxPWBbdwcTYGdjuYO/qXiZ71InnSYZ/Edk
yi6AwUu5vRywvw916TgfdGA3/m7B5Z+W60udSiCwYAOeitTppvkSsyARjpepabTCClMeXJpuB7pK
vSpe9ToXb7tdBrz65Ofipenq814+6tVZroop/b3U9eqEVwlXRRrrcpasUcnPr+oSvDr1Vc+rP+u3
H+gyMsRuvc2fb694Nt3eXpmHjW5bZz6opTD4vnlw+RBaxMZMKh/iJKrxY6wdsHLhEvoNBNF5PYlu
D6x4anPXf1F1Ns5TZWswlTFX8CqPQHPCwfLq9xL88I3LzZ8hitsCKFRh9sX8poF3VbTFfOZ0E/cg
WH4PSfr54ENemMZoE33BYnONvVkde1zAVoYgwr7CO7Fb9tieX1E1c4cX3xA+TGLS7lS4+l3sN/Wr
jLGhpXiuFlSt4wYGrfjH3JldJL+UMoR7JtIEVNm3Y5dBWWa069d6AIcpqypnR612OquY7760XdxB
giteyTRRqpgn3vCQJmm6GswRwtagf+m7NJd3kAWsjjnMG8+HDmYQgWN0/bp2Su4HudH7G0iPfaOU
cyx2rXevqRKQbaeUDPY+a4A/24BPY10G5DaMB+oyWxue/pRIBwiCWDsljtUc2qzi2Jjl7puWYFGh
csEHxDLM+JCl9ldmxt5bBKDr3AW6dturWjx7YIHWSrlvEByw4aLeLrEz2s8u73cXD/CI48njGEqu
6B3v0kDJ1CqxSLmihpsB8PTOgzxNsEKC95xNYqq7dkKu4zs29jC2N/ZUPZdk5QA4qZeLS4waxJRH
JToMfBjWJtSuxSKDMNupT1V90nq/3ITTK6nXjRBmGrpezho9N1fnup3LmVfAQYSygceS6zI/Qj0F
fhCAjEG2zGXY7mzjYmdEjb0+V2VrlfvGg8t9QElUp5IfcjxzvRoOBm49SaRNY5wzY6NT67qKVeAz
Q1uEMe9fB9td0d5zpgwzqGMZP9R1Krcq1RtI3INQCjYT/oOp5t5BLtTAZCIzYfCYJd+8ga9iDpQm
luSblcA+79ofCv5cNmpPCUpGOYg68Na69Ez0KH0EHjgNyggqlJLFfxlCvBaSh68hlw10aWx2alxI
t2A/TR5Y6zUb3Yv4BlNe62Dlii1a8BcfpQvVF7uv67dkEM+1TORfsGPvlTmuyjj1NsDPzO1OFa9N
hL1YVTXjCkhz8ZphVd329O6rxGN2rpdGvtPjxsAOPZYCmrz7OpSKBTqwTLNcj+SsDvME/GEACtq0
is25Zw3pnd9AqgxQv20iuV/s8MrXNj0WZ6e2RNSROW+t4eh6QNnZMWh6sHvQfCywwSS86rR7BVO6
rxLmLbOemd2dMCFQKXIAwfByZn51YQ5chKb2xAGu30gFQ3tb8/V3N91rtjC/ph52J8N2VgDBAgY3
fldnyVNXptGiMbkIYtAouyO1cAmDtncnbNJdFgvky6Jw1kwZeD2CKtusb8NtD7OElTGAhYc1BVds
Rzg7iu96DNUhDUpes87IWjAXO+48UrvjYVEr6Jz8KFQeBTkW7Z0hwZ5GattPeqG+V9zjcF/gzhMw
KcOsiuD5fm7EJsQCG6D+AoLczpPBvHxTiKaf+VOynWjlQQ3GB3V1rSY7OaBiUU8KYevyz2fyfNzt
aSz9385EoyVQhfq3M50TOHazP/8miOJ/twGZ5szRl7BaFztrOmhA0ZxLIaSLIDM11elwrl+SFGDk
V+nlOOtGkVxFqNdVFgSWZme1hbSxnxzAfRblZIUmkwoA2Cx6hgVrtP01zhOmfRlqEf8uLqDbtGVV
XCyMJvrAJaoFsVNDtdcLMWqovZatO5x8kQz7dIpDVWd8D0XyBh77+Lt4PMrhJABGOOd3afZgYD0f
yA89tqJZDvZ/kOjAPnUw7AIx2oz40rDgsX2uG33X7bu+wMONihGpRLcDB++grJYUY0XGfzZz5WAQ
u0mg5pdc9zs3UDodGhY2ixpC8GDgQHeaYucckpE+nzFX8Ve4HWar82ehzMauIeFmAMi8KkR4Ou9i
48kk4E27bWjPm2J04NMO+aV6FePJKuo1sckhXA2dnHdRpg38Inzx6kFKXtmmAmK7tu5w5ysDiltt
zhaeWafrXG/aV79xoTMPXGnbCnnEJtFXLOa0r6WJLcHQsMIldaqleuXD6MA/zKxOxujcV51IAE1t
i2WZcrWjA3yQx3WPnwTV4hq7DFmXA1g4wLgOiLcKAYqCFY6617OfHSlY1D64+lLL5udOFPSYgCYo
jYeneLWyMVeDtH7h8XdDGdW9LXoDM1voyoNWxaIFnNnKGdeLHGY7aL4cIDPmz9pRVJAiF1a0iEpp
zNO2kqCfCTta9JhDz0poac3Dack8A8BoVXvF3sMWqrXw4Y+1ZVCtthbUDJ4EkPfabVTyKnqiBOrg
Da4GSI5qF2Hr2yvdFfJBd62/oKQ6vHMeNTN91NoD8fO6oinnPTZt507sNffj4L7Xdqc9A1ySbD0B
uWGqtmAuLbATBpguTGaeOwbKVVhaYEFNybbi99Iv8odRJf4X2IfZUxINWET2O9VoQFsvnBlVTWw9
nQekqlZB+AK+fgENSqFp0BJg7gdYb/tfCuuOzvzrp+x9vLXRoDefkqqwbkqvPqXOgHEGIuc8oIVJ
el1FL79+yiRW4SxLcgmFeR7u0qL96DOuliC/hrsGr6w7ilPpP2JDfdv10h/3XGiM27a20PxyBN8O
oMvOqAHC6QZgxsfI2vF6wNrTZ6vG+8kwJU+1+cwqZPXWu461qUXozuusqeESVv2FnVo8jZNxPKYV
FokgiPZWdRzevnB6hgksqmvcGn92lWEKUv7UFdOBv+yOD0dQ9/sNZLKqNb4AY3s5KMDhtlUtbWdB
QfwkoS1KxbjVywZi8n/nGwZ2r8N2eGG6TBjIZXBx16A5AncubIIWQWloYEdPstiZwM9gj7s/dCwh
NRktIw6kdD36xWoo3OYeZJdiDaEkXBMxTNYCbCCJ+6rO63XPwQeMJ9rToDhaysFu1wByZj+D1Juy
U/ApcDNOg3MiDTH0rgLtKobhVM/HXZWZD7yo6pe+6wHQwoJp4hjOItUtvoE+9lU8VQACYGeRb5wp
rgTAZ/Cvf+dTnPI7J6m32KX1AlJqagHdS0yNbUjL6SLeNOJ2hw2iiYL5mUJaTiyDKCjjLd4cIDsb
QyVzDtE/YwWwozP3UsOb412oPbYxa49g6IjDJCkS+gnMPKnBayFSi/Ulfc2ZgJxKYvBm7goYACVD
tW/zMscTairKqgWX10kX55g1Fmiu8bXOrzLjcNxj+UStqblUDoCzU+fbbOnxbmY5ZTGPCqyOBtR+
VaRO1N0osSA3mt8srbUBhRjHmaXGbk1V5Y4VVkBsPaBqUTr2Y+S9O67dnm7y8TZtP+rS/ZmPZZJk
BhxqLZKVgtXlhvujuo8yS4OaW3xfMl/dU4gOngX8lwdocnCJUYoyYYOdQMBgTg2Xbrg7wgBci/zl
JZZPgw6F8aWTXrq9jNQOpX5vgvIHd8Po7jJQkzjePqnk4hKiUuQyDpdC9v0yNMVhmZ0tldG0M6qq
BCAUmCHgdjwO9ngehVrohExOu2qt1a0pRmPRJ6zGZONCYGp/Gd7Tc+0uxuzr82uhTO6A2J1Y49U3
RUNr0CNfYb1KgcQIOpHeRP42zTn2zYF9/eooYyP7BIY3YNvPOhGp70mlJQHTsEpruLB3c7E3fYw9
YGV7oUEYRFr9XphtvYzNDNg3r6/h4Qq/U71jp1qMfRSAHQdwegKerIOV3rRyXkGeGbGQZ9gPMi3N
pdO7cCmrJJT1h6pdadgxPQ5NlswLTLWMyhpWuYT+t2X2qRFQUQz5Ch7k5e4qlk05IwT89KqwdpTW
TCx5inctXNN1aNliVqlmvge1NtNuxyCvhPZmcPs9HFrjQ6ViW7qjigIsRAQ63ndgeBf91WK5EXxf
GW9DaCh+hLJ49zFxe2+hRAKAZmzeNaDF6BP/zNXgYF+KpAtaYo9RMJtYa7qh32mZqrcuAE539nTo
St3+D0qma9wuP1kgQViWgZ+RaTL9lgzh2HGkLDdrH7xa+0KilCQ6KSYRSirxJEoh0TbaC2olpvMl
73exS1/fyppdmANZWX4nb8jBa8LDZ01ONS3Lv5PJJLVNtRwOrvAwanHaCjKmJgAh89GTbNlMEqZ+
oXd7ACg+FAmQgia1LjuD3VsQ+Z21Rq4vHPggePtorN2FmD781U7kZQ/yHEyMSIeoXqUt0tDpIN2s
ZXAedu0HZZXfoRJrPMCoKgvwtlPtR6yxLOANGn+RJh4/rcAjNn7vMk3/UeVdFaQ12L661SRLkZrh
Lspzb/bnxULnVjDNtFxI7sMQyTZs33C8m01CUGeTVBOyehBguPh4iyt0/VFI4x1+zvlH6ulvquuN
Jxt/x6ovZLo28rh/+lMC5g7p3aizel/AAX6GnYoOP0w8WMk4jR6XzGqBeM+8dnmJ1VjA31R1d8wd
ADeLvAQvMUnZlwLCeUEOwTVwP0zzXL20QvLACbAcPi3HtUdN2w+Wlp6SRE9PnmeGmzy2KzCsUKWG
0FLOHI7lbHGJaX35jbV1vaNQ2DYgcmczN46xHe0Xtr3rh8SB+AlKoa4Q7D7rl+ZGtKe4iAF2ha71
7s//I4v9Y7/MxkaZ40Ad0HJ9+A/e/JPi1kpTQ9XymOlYpTUnanHVYQsmLGsIAnV65mFjIFnHLZO7
tu5gqnFpDrmKWdAmwthj6WIOLySoM4qqnw+pLh/j3uGn0XjDmpV87MJCgi1jYH+zyeSaqoYx2DtT
+CDAT60OBGsfoYUGbazYP1CvrKy8ZSr056SUaUChssjzk2m/UoXOMwpY9F5GjfFonXMDRNmY40Ip
27ZuA4GJ1R4bpc2eSunU4ufZKbWzcEW1cx51oTrluX31XsaywV1WG5cVh3pMhZWbN5NZ2KTn4sWI
q24rcn2ct6NnvEXa+GEbDX9gdVzfjwqLE1bfGW/p0LNZA3niHahj/EvGijWNQ8PqgAyuQvnFLba9
mWlqmSoIxo6pVew1rVzB5lduBCQZjAPF6FBggocnwcRNm5LP/aiFOhcl00Qw9S4yv4OX1zRslRbu
WrnwHBv5AL8lrBWOZdsFWF7TjlrT2bsywn+RGrz8W6SAtjQTES9ZYbONb6Xs8TcdhcHsnT22WP2v
WP/u9x/grwd2rZI7glLWk3Is9pf8de8C/3eBV1IDxNUgncTxa71p+HUQanT8LrwdpGF2tiu97J1h
ojaAVfHSKQBq8TKNBa3p5XiKyyneT3Hvl/glH1vBV/lmb+kvlWLaWnO5tuCTa/VvxndyK8bHzvv5
2T41sooV7glwcY5xV1wS9/fsoTq1xFY/bojXm7USamQdw1J6tLdir3oRQzwuB87MTRFX8SmPmAiS
wc4/PjN8F8hyygixkHMqDCjoUgakLvZYVfzDGCVL59HA9yk8ozd0iwS8EqZa04QjH4pnAArdTW9o
Ml5MVT6lDWQ3+ZlyFaOb6me3sw+lh5n4IsR7FCSfbRtm52ejF7iWVfMUOMhFREYwXKvz+9o6EQmY
fF/Inj6c0uIpjbeDfYAyRARCduqP2F1ux7ux9FvtsS6caA1alo/Zlaq0rffrwfLcAzamxeoSh106
klMzAl0S1KetU3OoMIltTIxBUgkjyEg4UQ0dUiSjINWp5JWHfpTOAT4EITOyO/KUT/GuB7EFP7Lm
rtlkcwrSAdvsaIEYvC2b7C5KIdRA8XCSbKAOnMm17BI4v08T88uc3BiZ3QRxDNmf4FymqXpuazn4
+b27+PMcfqygLdVI8O1ig0+g4LHp5orpziyVSW1DrQn1WpNwmzJDLQD6Dbp6UK0FX00OgfI0b2Fm
JXwiqE5NchybA5VwL+x2nj/MEmqlBghH/mylKiDLp8YJgf7IIFyXTD/86VAwOZEOwl6fAbIazinI
nDK5k5WPQxr0eE3E/d/mQZLi1WuGvWxIIWH1jMTcDWUVIMqU7YqquqiHnYmfbBBDAP0UskMY8raB
ngX4fpcDFufreRHa2SzSPptb3oITWE/uKJRJ9XNJwQkswDPlSZNRs/KhdbMdTaM3Sqyxu9Afj9he
H1sT7xtJA7HvqYjFvHJe1oaamTAqBOr50t6UzNzXgMUFVSj1xVU7cAd/9y95cnLjsVhfNVPHqzp2
IYMeQpI7bhOwejoFWIDm+cPQGWFE0m0j38Ku6+fQ508poRq3cnvn7aYHVSv6Q7ChGS3Moolmo4Bs
OGOOGUDl07inA9O78JA2FmTfK/MconjmmtGmzjHXuTTAts2clLTKhSrBbPJ0ZTlAHiPoFj6AS6ME
smAaGYDm+j80ed1/wNAcD+64sIk0HcfSjVtI5MCdzBRV1R3BuQW4Hv5S98wuxbq3vR4TSQe+AIXy
55kl0ufcZwmeloX+I4KbDnCWf42ye8FUI3o1jYjP+w53wIjF2Yxn2BqyxpYf0kkIa2BQ8RT+sz54
7V03uPhRTmG7t1KgmMdySVXqlPz4KdglNvXkNT+69a5NuHtsJl/6zxq1xRLiglNb6cHAGi9VACFi
p+KeDvD3eMNrgdwkrHS2YZsPOyw3QwoU7FHs2XQQ6HUg9pMZbfq9LH8Ajlt9MwbLh5RzNd4lyh8B
XGfjonND7QXX8176Xvpdi5qPWNecp46NT6MTF8MDcOX9xjZGaG0lXjcLvdwA3FDpe7/w9f1NFRIx
av3nF1DzdpJgOa6HuYHHHNf0LJM0eD6+noCHF//3/xj/ExoDLnG8VzwN4F9Bs9LYx30PQWHWD8vO
V+AkDEn9prdsERW68cXpRr6HtUI/0yTSXEdzA85TmDz4Osic6G5XauMOuVl/06MG77IDoPruwObS
kuaX3NpD8E28AeOwxTZK9cUfkn7LCwdGEMrw/uP6NMzb+SpmQECiQbkfBH7DZ/qNghDMEJ2oDLvo
ya2aBYO5duexBNzoon2MdLbGIqn70kFDYWt2VgKC4OC+RFCAm7fQmN5Sa+Ilm6QZ68dBAJOsg5ND
WY1q1XoMIbjx1EGE4yiYymFcXXRzPdHjb8xVAVzarTe3jOol0LxiM0QALGlJ/UwJpY4lEga7kyPE
cvN5yyEsWw0ZJjB5eWKeU5wEj6O1W+rl7BLDwkI6c3QJj8sphRpGmc58y+BHk8fNKnaFAS8k4J+g
WvtBCSUvRpBdSyPwId+99706MZcAPAxLSCbGAW5IfRtA5eAFmnx5iD0L5w2COQu89mILTIfWrWvC
BcFuRu/Z0cHOneKFtNTC89tuM+Q239bxALbcsM2mH+aoyhSXAxZTqOoaTbH0xwq+5ZPKXR0JaAE5
oJjDFcN5BrzIxgP6ZQQAbmfijw2H7Bswm1G1iJkVB+Ek0pU44UfvZwWmYeKYGJBfsSEOEVRVpj8J
pXlzWY7NfQNw/kqLXX/bqUTtIiwTrNw8yY9Gpu0iEz5JUVOn+36cd7ot950jenhvowSY888SxUCw
wdK5ZUJJ089bEMMgPvrnHx1sH2/WUSwIf3lswpPruHG61H71qxMDb8eyzOMnwDzyXcFt8wAzvXVF
vhZUHVNI+8QhbCzCImWHXLTrfMjFQwZQ330UlbMoSuSxzL1hUZaWPEYZ/mdUothVq3DgTNNIb9aa
uf/Iy3ZhTRhlqOeOewUb18CcqgL08ZVImnRJrZ0Y/x9pX7JkKa5s+y93jhk9YnAnu2+jj4yMmmDZ
VCIQPQgEX/+WnKggM07WrTr2JjK5yyV2Ru4NSO5rrWpdB2AQotHRlOc8d/MHVJyjgGB0vX2UW6c2
sa2bxvX5YyYGcahK2a99R/JH3hTjxa/Z16guVllv5s+RbPz7zIovSKAYn4QJpUcBldQVmZnXyr0N
ipQtmQ3SRajOS6YjmTwZ/qwLwwUNJ6bqFUGEzU5z6fMA4Wl1D53RqDuWkabuqeSWngi58sWaeRM7
+/QNG9r14Bf58zAmwW3X+F8oylctdtd6kmd1qwmiK92xDQZXXFG88li4IAeLIzC2QTWoPmEfBY0P
yy4/W/j5O2MDcgLTRpETTjOhIxBUn8sJRVlmNLQ7k/WodPewNzmjoto7W32CA4Z2Kitg0MGjF1lh
zjfLeFlY3+y0SleNFfbNuYu9PeQJgJbQ/+thEjT3gWBfrDwATfy7K1LeF+Az8HpNZASFYc8mTaKw
d9eoXFSp4kxFADLHQGZX9eOxgngR6mxxBQqe4gJItFFLouoLlq7r7ST4BqD4UoJEmfXfQ8OrV2Mr
4mcT1U7Qasiaq4y5PCGDpvagrS7um0irArsJexUyu2F5Zf0AeggFWLz4JvIIwuW5EYFrGcdoLvY5
qC1S2bnAbXo3oXDiwQtqlMfg+/slq72jSN3ghfvFCf/L7pV3mXeVVYCeNpVZBCvso8Mt+fy4rbHV
Giy8MLOtPznWZ1+lNc7FU0eT3w0P6kcVIZcOanXvOwhk1pMz+F+a2rNBt+CqW4fnyQkfDmqMyLE/
UWzB03pVBzaoMga3uZi6qRomu1VvSBxn4GbUpGa6J2sOmVDVMBSxUPcRgxoV2LfsncoduaFfCv0+
7C5fm03N7gDFrO87+r6BSH5626oBIbaNpqy/Lns1wwmbHbA4w5p2bfV4kw6es5WoKnjhNbjE9ZfR
FUgM2qFRgou5UkejrdjGxte12LO4bnbzdTwvMY9Q1QatfgzMYQeGpU1cZ9NDjtyea9RP9KTO3NeK
5YsBUH39RC9OCKMR6IG1Fz/P9Q8mCYM/QuMBxAegqWw5OMDVVP9wXWywJyBpw6D45OVSfvEaG6RN
Is1es+iTtC+LLLQfAVOv8ibaWTViBplOn0orkZvSs+zbYRpxPAnN4xO0qpIrcgFsm/RR9yjLNlpB
5CD50uJoXH+7qj4T95U+XuRZDuahv6zRFKcyD00QlU94OuhTSxuEM1sWxXyTaNPRW/JlYGIZ3+B5
goxhr3fsSzQF0pQMWJckrdV2QBbwBLUX8OzpXlz3zWbSlGR0DJFrHrKFVGw+lZDm2RcQuyI/y+xi
jX+guzIG3NJ7OcTHIQ7M1x8hG6ZXZQ7J0a7zYWvwynoVWX0/OWXy2LLEvILsDUhyHZw1UPH2xlJd
cTCWPeLGAKkRxENnT21ZVolVIGJvk0mkQLjNq/U0AYfUqk+GV/jfeQsudauO48chFva+78fy6GOv
VZRmdzZSNwNLeRxc4xQVbtQj36B9ifZRj3wJg46NEZf3/yL2/17TGOqfr0jrGanxKc+52lSa3M5P
xuE2gW7TbGnqOpfX9kEUkI0iHzVg2uAbSyPIFx/Oje8cra42lHzaWEVSgb0O2RflqqcI28RD5xjx
wRbO9JR34Ws7QI7nHwMyFKwCnrnyCzv9jhPbI6+RkwKdCWqMrEBcbMAyr2ZcF5sxTbsvBtToeiNP
vwcNcpkT3rLui3IAJn1op73Ky+QpzIGIax3u3naR6a2spvOw8UC2MsmL8rngsYPbpSug0Q3ThKjo
BmKc/R7Jiuo5z6IUN+8s3tGom/vT3oNY0YZG/Qj89T0OcddFAtB2mfsRsql4FFZ4p8ZvTo1IyKvy
KxgrV32U+98h2wbSkkj4jyVqdfcKlFlHig0FmE0D1Op+iK0K5T/WOrbXsWFYB/8A5fE/7kFxfO54
EPvwLMb80DM/AE5kZyVmyKX9OD/bkM3eV1AU2pme5E81yg1WYMwVf47ptzodmm8gQMYfvHDLeyUi
dUCxyHAwa1Xfp3WXrgMZdN9Y88c8RePsmSeMRy/vgOlRXnty8Oi4caHVu0m6Jv2D9e2BYo2xuB3x
o/2qEqgGsIY1j5ayvAPQOAdhWSCTBqufCQrIL6A/f+otq3iKKh4eQ2wTt+S3IS2WWcWXQY4cT8Ki
P8owuIBgkZ+HSLlbsBqld4bbvPWQtXK3Q2wkd4Vw3e2oe3H0WtoOyjE6O90SYQi+u3LVAG6D1KHn
Ptl5C0kRSKAmA05XKWzipvyH19vw1z2lZ4Vu4IIE3sTW0oHm+ce3WxtpZJBpl+rOcvgRKXv/BFid
f6Ke9d5bfB0+AoiHisPvYpewZf5/5UNxNdIGoNqNe+hdzvJipCJGNomAyTR7Gosu2n3wUwT55mlk
zxJi1F3GaZlZVkwv1gszAhkt9MUoJCNNs1lvTMZfvTDtOhDcFWa8KZAcP1W/NgJvDKehZSii0QNd
O3nYM73H0AjAmP5Rdc+L+8MsGiAf9VDVDEWxxf7beUsIA1pwltqkg1TBRLtNwcq1nkU3/dpb8QDQ
uaLJ/4F2z7YJJ6a5TKH/8/1//8fDvgjihH7g4GzCtnzzI47MVZPNSrcJ7grLwXGu2hS9l39PiyjG
O31cg/Av8w4QXxMHFXnlg+2jThtILtyjcHPL6/z7OPXgOXOvVCAadyl2DY0073KM3SQR56gjQOUo
UHwoMsrSt4HMAGc3DXCIp6I+KBrukCqYWiRsc2EeQXPRgoEjb02kW8rgzlNTcOe2BTvwBnCsxVc3
nXFNxmmL6ndprCgO4i87186cK1nUBFA0WNljbQFuEAV3ND8DZns7cck2FOLoSzjSCOZLkI/i+qC/
jzX/45RZO2FY7DGOuXEXNhwl0sp56YUVHAboZm/ITA0+QTVORScy/3PSmKTdqsjYt4V5DkpJYyC8
uyztsksZ9J/BaY3yZrCS4HgWxz813s02tYsaWoAUgs+iXg/Q6n0dQVMA5J1KtnR45ET1N9QchXdl
lOd3yIolKCTHoRLN1nwKwHw57qYJ6/FaegYKVYsqfXbwwrnKfZRcDxDhAKzd/cGa8N7vRPo6WQZI
10DhfAdVK3ff13l+kix+m45zz7fpU9A8pCK/8gIZGhBP3INuNr5XSZA9p8KC+CLcSdePV+SfmtW8
8XUSb19PgN/RaBPELkhe7eZEo13U3Tt6jf6vNVAFtIqSIXRAHOMDtupIc9NbPeojNRwX72KAOOR1
UN4MdYUvjVvHGw/VFftZc9CwCrAOgYpXa+RBXiR/Uii4XKnR6S6tI/MnJzQ0bCIrdhSS4aj8nONW
Bf0sBAMm3z3a2Nxog+LruMTpsN2Yx4hEDVuXDTuZKjGf4wU9qOTCFrXTdRZcbKMo1vRfEXhxtoZg
i3EZpmF6wr/kSP/BQPPF+yytxZ5OBfV01+zdGw4KfMKPzHjjVGeaUEKxWRAnPEoKaE680J+h0QFO
DYltMqmZAcmscN+mDg2ggf7U9kfDEwq4ODS2y4tTPeVH6cs3F/kHbQqe4O/td0DPujjbB9xp2tMf
wiryHklAoEroT9I0Br93wZ5DFkW4kbo3mepuyKLpeRKO8/S8l/2xwXZiFbJ+O7HwlMuyfwwhqHcL
ffoUcBBn/FwZqDRANXh28Kpq/AwVlHNRMflYApZyy+sIKhKumD7n0Er527C45gJ8T5je6NWw3cjG
KMI3iTtxvitZXJ49WddsnUYVIJeQIa4gTYfuR7t1E16taMLcxavFs5AjxIn1IrOPZoqqhwwPdX+a
RLZfgN7DBzPP6PnXyQezOUC4bBd0yMF5uqGeXYGv2+9KdlKW2C9+cJRCmKkb426dt1G6pTjkrJGL
oXlAiairoxMSWF0FCfwUQrYL0PVGIqeD2gxsCTeJ4CVo5ZXaR1H+faGjrhMcEYHGD7x9+tWfBgZp
Fqu6tcWJfNS0au/kWX8/G1GUnv9uHRl/76aoeQnsCb9zw7TOglXNpzbiGxQf1K+6xOwgQpXvPG3i
nPnW7YzkEXDM4maAkvxqGIPqdZnO8Jb4CD2BfSyLP3MRjKj0h3JZFQ8ojR9zcTFcG6nVxaYexegZ
UKuZdhRHfmH5/grUg+NmsJFdEEYUPVKvqxpj7jXvvYoLfpwiH5xNsSgA0G/rPV4/nBd8cfYkgeWH
tr0G6sW8qmpiN3KCijQdR3u1e3FkK1DHzfJ5JrhRnRcunpQCl4j+9B/+HYtJo/boJwcFQGs2VfYJ
per2KUxAG7UumwIvHplA5nCC5jvO5jA+O73IxRDFWrpkeLbfJrwvw5wUBF6q+05UJ8Sr0iBrD51w
1e4W+hMiUPlgSp7euQEk2wwgVJQE2QE1LQge5h6Z0m4hETn21w/+D7GuxhVxABt3QFr9PJ81rXvw
6r67G9qxXAtvcMBnLaInp432dBvtZJTvWSOjHd1twwKC6KMvn8CXnl5zSNXMd+FlehIM0RPATnse
fSmYpR6o5i3Ae4FRZc+tzmb9ZVClHAyBMrPnv8JQhfVZVWyL0hETpN7sUxaM+b2FqpQHHAOMkGoC
HppMaipjbNasyyKd6+0eyIdJysfxBsqqkZcb3GjdVwlO/lP+qTQH/ghUkrgAxQ5/YOOoPIMEeYy3
eBCfolrm0kBnscU9UOGcN4qrTWzHEFXWpjkmut6M3ULbESHkozi3zX6xc/slwgb4TBG06LycXv6D
b74ayGIqsNSEYjWVvnFAnmQ8U9OICewii20T28hiG9b4FjmilHOX+NOfNLj45xXCqFzjWPoLcrNQ
nCpk99B3SfcwAtmxClOvPJEpzaC8c5NyTRY10HCo9x9mOX77h+CowTdXAx7kKNUQidj7SJZtR4Ud
d10kwruxnGGXGGo4GV3TjSdk4LegdKnuU79gjxq0gvSK8/xu2b1vzxYIkfEv/tlaxv67eaWsTWSd
jHAtTTv5HEBOizv9S5da+TXjATLX2t2itn4L/ABkFbXpTeEDBJbkPXZO/YMvuitF4aWVHUyvM5CE
QRRoUxJUCvAGmZh5ades+hfXiN6WBpwxe7SNUZ1HP+9uBt1AlDFamair2WVxbVp4M9dP8p61NyWU
H2orLo9aS8nehx3SW02QXiliDo7iTJ7HMNwVE6rLN/Pcegpw2G4lUODipo36Zah125ZhrzM5WbiA
XpuuXwzB26XnK7xfkELyoUE9Y+0Ye7z27eM49nFAlyf3NR8ePcilAPTMwkNoRd5mtFr3ZXB6c11B
iOIEkSPnpQJnHk2CgFtyX/Q2GBQ/+9gXHKwuOAQsA/bUBG/FucfGe27wiwmRaZ4moFK1M6auX9sX
VMiUb3OW8I9rzHYR8XDtJkqtKZLWpJ6T5SiTXqYvI++far7gEkK9eVnqzuNNH3RnE4DNMLsJI9fY
LwRAiWYFIqqgDz4a+OB7n1+HhT9zC1EYyr8fYpaChjFwnDumoI/NZBjvybRR3XJXxn6J5ChqU8lH
jZWOxTUMkwOyfKBZI1/M7KNt5+yiAnwJtQD821K0Sg1BhDPQNvdeWDo7yUGl0Mc8ve/rOgG6HKcd
yOKjitSykvtWN2Huu2dUCswR5NdM8zduhj+2nkQN+ZPkWz3F3u3i7hPj4g6huiyuyoQ8GQoJgRHR
y9PAKAvwVqS82i/XNava20C3qNyGLKnjtaM/rzehZmZZiz4vfnXtavGJIfXOaeLfL/+svgwA1esA
n0y7l6gasldbAppncwcJSm36slqbfJg+WVXpnjvUd62Z9lddx1bICqkrFKeLpwpLkF9MndjXYNfY
0XReDaC0hG4ngEQBNmK+uyI/cLr+2o3d4Vj10cpw1HBr4DjxFljsZs1Zne+igcH3PtCB7Gxl9bWx
pwGmR6lXDc6zV0A3b4klf+IjLwKti8sHP4R9wJIR3izueErkVbpavAkfY76u/iy4pcTnsO5ubGXL
q+2Eq8CzMtBitj835Au0wC0NMGcji8E9/y60/M1MNqKiQrJ6tyy7hAGpbbUfrzogH7Jv+PT64RIf
zJHm0qo5UmIb6F75qEbFZ1dTy04c4Bvl5s0RFb3pSnJT3VHT5Ya6m8Bf0GbleLP4zQYQfgBtJ/ww
EAuZXXUnkPb9OD93kekBOUYBXl7Lv3DUmQEqM4p4N1iZXMXjWOFMxG78i/veqDive9TMW0cFboYj
DdDsOXq2+xoAsG74StzRxhQ6DzinIIP4o9vGa7Y2EENb8rWqch+ybA4gTyEn8MPbhrmleBf35Ica
UHJNT12ZnY+NuoCmeqegY8QicUgU9LJds8lwPwOIpbZavP2ihAK6Q2hyHVdPDRL4g1HtyNf6EzSR
Sj051pMhkAEbp6kJqERt7PJXLaov3SgX56WxfzVpIIx6ca5b/7OUcbtbXMssKwoBR9Fhi496f7sc
zViCaS7vILcSSNSNtmaBN54eOiCR2/Z7GYCQFLsG1Cf0BqgmwOdZrAuvbe7bwgV5/7uPTBogX9fs
0qw8NElwnaB+ebJ0U0YOeNupS42jBLhEE6eOTnN3GZpDiyD2sekb2dsCP0WNk2z2enmag7u4fZBm
u8s9F2A1PFPxrfWcCwq9cPBG3SpJ/GpTQ3sb7+HVwQoS1CgxN0YqjLo6PB5BcOIjUXpKwefu9RlG
U+xBdvaA4wfC4lHTcQaNKMkOje0Dskc+wu0Rou/XEPKTK4Cwxd5K/IfQ4NgEjZOFbHptgfIQJvVK
bVLvd+a/mOao3MrBxTK8yKh87AvHOnTYrN0wNhibxjKrZ1T54T4CYY9vttPgqVHii9inOSgiRvXV
YKhrhV6y9TR4Qbm1JDhTQ5lX0JBp2WE0CnNeCWDM6hniTi0I/ksoKPZ4uICE371UnXprQFVhb5M2
GFfko9EAxW7VhuxCB3ZguVk1Y+btTOixAlubBi7qdWpWbcA5CMLx9na2aICWUG2VIPDXxWenAdHT
A6qBQLSO2grb3HRVbF54Hvdno/1RFEAIrMhFjdmVKThj+c4ycMNOosq8kH+OE9qOQnDVrzgy6KGK
pxP5PMg5JSeKFDhGiTB6hGau28hT0nHsfQFsH07YjINDxCu67tBCE/KE6pTIgXrAqAP02H94ySEn
GVhnCliWWeIHqONZa4oEJa9YjwwZbekWLbhbwmZu+sG+6SagOD/4ycxwDFVAse66xJPf89Luwly5
/uAnE8J8SFElzsNsgcBtVfYu6NvXeMUvrtyYOgUqMFRyHY1y7M9A5t2i9nHYR2nVn5luqOc0wMFD
Md2QP9s0DoL721YCUOiZSRWtKZwCacEY+c5ovSxEI5C5CEGO/dfEMAP10Ipi5i7NpEhmBd2uCLJu
fgJEkLVvAOO/oUfBJHlzmPwBxCtOiXImkJI9eq5xbp0xXw8RdB+jWPaPcZWLvTHWNYrEeP+Y8Wp6
GPH9hAzj4+zJ8IqYuC04YHQAdDLTC6rhv5OFshmEVTXS7XhJmi3U8M4Lkomzf3UGEPJzH0E3BWVM
HPwBbLh6RY7DNN2QSc0Qg32E6RAFGOEAAXUE1iX4V2hECbwPjwPUBLGx/GuJZeKy9jK6XGBZQSl9
K5jX1stQzKgvvawgTOuz6iA8TqxBTCXRQeEta2EE+kAQRPRBFMsVWOt07OKiWWRSj8LIfI8lPy0p
8LM7vR2h+hK8y2XSPuHUB3WME+MoxInCs3Kj6jEIqqeCiEPe/aU1Vo86PrA9MMMoDnyoj4S8P5Xr
rnL3TYstDJbqoO6OnjsIia+0YVerxabe7KTxZQ6Z0+jUIOIzwe3wvhgN+BBceVun0iM0PDsXm5wU
LhxlHZhhz59p8X/8OPRp52U8hV+FGTouYICpVVvog0meiCUXaWTyoY5uHZm1eSRraX5iryRnmzr1
eSavXOwlfCG01Au2cvDXhvnZwI39UziG29wsvNegj5xdbeTWnswEUjN56TovrZHHJ68DEwH5Rzv7
NOE99KE10xjan9hVkL8oShCqQCflygLLfuBl/GR7qf8aMBRItPpZMVjWDQOL0U01xdZN0pnfK6/o
DzHugwHqrQvr5EB6ztcRs0/6bgfkcDFi9++bNvRn/lohXVsRn97C3MI2t5Nv4MxMz8XRIXJY1O2A
E2hSC/rAA87jVnRdVNuN0OmR3yakZW6k2bFKIU8WXHrDS84JuHrPo7ArcBC92+Qs0hJvn9Slhobn
SLKxo6jXaTLq8o9/u8aykBPjZM0xUTxfQH9WTsa4EjgV26LwrVyjOiQC9+0AlIfv269DgVe2qDWd
qxChM4JagJvnBJoJFFFPpXulHoVQrx/zt6XIpKao7hP7EyExu769qfiYXQm5WbU2vwX2aEtj1NR4
eh2KUcXrxdeO0l93nPP94vt1IZAdD1er8PeoeAPDmEDqCgXM56EPxdnvkbtZU1ca0ViuqEvjTDbi
PIUonfPGPNyMuWfiIG/4ufmvfEhIvM2lad1pHCM8+99X/BeLVVD2yFF2hg9Bq5kM+++m6K9d0Mld
yRNAxkTk33eRlKtEw3nrVoDvyhte8rKQOz8ybXB0WTj/siE3CFlpfkrauH8SUVTsYqj6bZPGg1nG
CbDHtVrRqAn6ofsQ8rcKHDBP1IBA9oisQ3pH8abVoNTMxl6aBj28JsyrQZ+6O8Z5BOa5ogPpUwBi
hPNkQE6MeouJAgIJWa8k2ZLPDuz2bOqmgPykqJNrO3pQ+NWND5Uh5NAfKtYhN0euJs1W2LX6l9nX
i+YIqItzCp0Kb3esABArsJIzMfr+ROGroEELzpsT+UvNzL4M8oKBXLQNrXVi4AcuA/61FSPkEOO2
uGWZqq8FQHRr3C+Tr2C62hYQm/0siwLPaV+AC5bh+JWL8YYCggQbIpoZoZI3Cc36WmmWgLKHmFY7
ZF/wLgo195GXN6PuBU45Ht9Swaj+8YxVJyWYRojXSf9vXPDqDwIm0PfKS5iN4X5yxSNZRgJXRyxS
PwUOI6vWsTP1m5+Gok7Vh7RMH0qdiKYmjVGoqVrP31NyehmgXm81fzLWiMNsxeqvWWZW3Tht8KUz
hJwHU+3yamFBhQyp+9YfRzw00/BUeEH71HtOoNlW/e1Y9+0TSu4jpIX4uKLRDPzB97jVQI09m7o1
ajBvWGWnt1FRdk9QNlZrRwXsQLGml/X7GjXHGyQlceZS82OMstx6NbXcPpPs4EebN0F2xMH/jkaX
uMnr8CAm59yEFVgifMEvUWkKPFe7vnyyRa0RI5B41ZC269LkILCZTYnD1rMP4WQaXPwfY3uw2vXC
3ecuvg6/C/sX13I7ZCTBNgQJwslTK3eqk+3Cov1bBu6FkfvDcK1XsPUKNGBU9GcEpRTqCxVk2hKz
eRFIZ4BZ1A/CS9v2IEguPGT823wLcmcXuoNTFl3mLqhyogvZwoIyj5GEp5DhzXlDk9/C2fQnxBXF
fjZpxXlYT6aexbizruO63NCCQWRVFxPcPaE9lCsgd8S5w7arBA8abta29NIzOS09MlIQOWk486Y/
rVIEGvGD2/9vl/hptblLsUmMmwHwzNkOSnyfCOpSczsERLrOL7wrjIeqbT8JjUjuc/Vb/2/iaZ3y
fZ3MmZpjDYZO6Hypjc44PANq5CGXNGymMHYWy9JWPk7zGChF3qxf56Fy4sMqyzw9lu2NJp6WVZcr
6tElVl9/sd7H6LMFKBTp7aKIV7yqN44w5Cpt6yACNK/Oz1I3llek6a4bwaOuzCk/U4/JzAN04D0I
mpAjiBSmq08DQQvqjNUSboLSCDBZVW5YN7TX0unlTqCmAFXdeXslH/VU67dX6rVj3JyNBhtBPcHX
DfWCGqqx8zSzns4OZBKOs29ZhXoN1G9xsgUA5YeB5Rr0MYI8RNpef4xlgGbQNd8/RhOCMq6vJKBL
k+merNarzQN1HeqGMnRPQM5Wb14a8nsjQbWZ17inIFMoVaOuN5kN+D5BnbBWJVNrmsoaw4NqhF5l
XtBkllgBUeuBdoUXdz0T+SFvxh6quRUDE7p2AvUL6j4DDDgg4rojF27Hb3FkUkOjvAEtA7P5efHT
miGTWNNqi3k+jerYHFm2czThKuTC/vCv6+vYqIdOOJiu3+KW+X4VZgfLs/oVXXUZeI9d/MuaAjfs
ra1Vi4yVLexmOxBS3vI6fAGKoNr2M5A+0icDP9mjTpuoLNqgbGSLf854dhM5nqk3m2qC+s8yYlhg
5bJqSForybyTqDP/lOiGzN/5KGRwx2fTMEGn8B77YSqZNJ9CROzLPTjUQpkeRRVnKwNUY9h7+VdW
NBwlN/zn5iffEMZH7rA5wk0naGVAygn3Zvw6Pcd7LPPSvAPz8ZbQ29QwuxSrJins8+wbemh64BUF
CGYw5RikhwdcZs2MXOPXmysSizZUklAabmt0iXhEsW/0dRmvKqiCvZHLjJHhbgZelLcFpLX2vmrk
hdlpc0xEEx1ZbzhnK+3c/WiBdLkHw/G2DMvh3u5t1AYUefDEEwZyTzb0n0tXJGCJSeXXsRc33TjY
Pzpo5dmBUqg7HD75htZPM+P8ZA2m+lYb6qvJguEVWt3OqgCvBSgFg3DN8RkeeDV22+VjoepP0wEF
9fyxLBcZq9bN3j5WGxUMxYc2MEzgajrmovEfXEtj6Qf7AjUQ/6FLHP+h1jooVgVEY5bjtu2lsX2f
p080RlEpzke2AqR1WwqgAbdWG7DGpncUEQMpdTDcsl3TRcjHveHZbgGKoXi8y7LTFKCWgdagCKlF
xH0FBS8yOwnRvwSnq8tVvILFm6hMIAujP+5oNfZ9aD8iGT4CbjCCGwOkwfzFHiPsw1PznmuWC5OD
d7iPkGjHMx8UHwZ0v98jXNlnayDPwt3Ash416u7U4PgceBbqlRACQ1lHbazJRH6+nQeWOAlY3j9Q
G1moJ/8FQYn64ABF/6gSdlwM+ihcwvjPCEozBF0xNgh3jZdC9xUAc5tlw6rnWfYFoh53E0R0f/g1
CJWnlHHUCU4bO8yTP6PA/NzXmfmKbCNb1aF0noKmnzZycpu7HExFKJAHKE3wEbkmiJoebbYWdcoP
VACJOtVVWmXJS5Ck+Tnjfrwhf9NAr8ISvnszNryHqmD2SJU+ZhkFW6u1IeSBw6TchzSlO+XjawgA
Z4fjwq8SzPMbAwXV+L2P5a1KvWTd6IHcns4oF5s+FWAExF7JPFkZyH5QSOIjldoVt4Hh3KZG4T8x
VXdPfb7OtEGe3uUXHOdGt2UbeE9h0j7IYVoNNS+efDPObrKyeiRLapc92hvkdpt73Avyp0EkqMjw
uX1snK54mrKs25vAuW9oQiCacZeOTXLOJq+8yVxnQE2xl299vPw7m9AQ5U0MlrZ1pp1OPn0pWfGj
FS7P5SoHgdeqH3tjZXaNebCpNsk71oDCPlS67siNHP+Q1hVbmbpSiRqK94rJPHQmRy1Tfa6svHzI
JxyqjEgBenmwBuowRamxwLGcJiCmhsxYaAJiVE9gL9rY6Bb9+EOWEshDHTjpARr9MO9vzXkpmkbr
AQv9IzT/lJZmk4Nqnu2VwckKDf+nZvEhZ+6D7/H/CqG5/yLuX4QwMLfssYG9/IvY5bLthMf2arZ/
/aQflqmHC4QvnVNggRULVMndmXrUCN+GqpNuqEe+anTDXdbmz4vrw9Rl4MNUisPjHoety8peDLqX
wPreJynXZLiAdmj+OK4b6v3/+Joq3DhWkB/roPuP5bw880HXnQ5bKzCHdSN5+Eff462nVNGf0uc3
ZdiUrwzY802vpLp1lZUfcXutDpmZ+HfFKG/yob0Ir981gQ36raRC5XNtaHomfggnwweXHcf3XWoP
xuYoJxp2VQ1meCfzz+AjK76DyPQhi3n/tfbGLyNueH+EBc9WqDMUD3hrUbsIKfrr0gRQV7oyESdX
9frBu5jUk0ZmrAfcxjaMd1ytaCYvvVit3uaDDA1+F4y3a9G1lo/ExMD9LYgrAbMDy92JcEZ98eBj
w/ACHsf6YuJVdE1uimIu+4E3XH/GollBzNaRAySF0MA1gJWjTY//8b3XdtWzoUAiINw83CJrWT5b
QWDtJdgm5rlt6b/h2Ggu6LPTM+RYIMen51ohTpUiN8B5h54LIowEN0b/j2Iqwm+u5d1C7i55ER7P
dhNAlCecdjHcXd0K3Cwu+2aNuzEuxDfZK6iyd713U7UmdMhA3rrBWdcaD06FxyrYZEMTzx0cnIZ3
yA/mN5zx7eKKQvi1qylEfkNRNBiZUuiHrzouPkOiHDDM8BIBzdDwjuLyGk9l3/aLNcXRcpor/xyW
/tMylaV+dcfTvSfYt47hxNPGcQu2LWq69qHr4oVvGtot3o8gk6Gd1EijGNSmqz0Q8JYR3hTqHPco
1g944Q8yufsYCX7VJ+6H1mEOBDxi0wCTc6Y4F3y5V7sy3UPveb4+Wu+GcuPxDQdS+7Ob9vjy2p2E
WEKj1aahYpUlUpzJ9PNN6Jf8s+nw4DyWlUS1ZQX9j8YHy0jSi1M7ACCM53kJfGYkQJkE2KqLjx13
o/OlAO/12vdCebvEQlbqLRakf9ZLy63jTLIAzZR002aQqA011N1GNfxJoQBZXM2xuig2fEkg8QYh
QTRB0b01fWz8bNIoxVHI70waoBDfEN4xAQZXSZAOgAQuEpfex0aZFZ9yzZye4dAXmXPdbbTgOEVk
hQLzOsqEVRCC6WllsDC951Hw/zi7siU5dWX7RUSAAAGvRc1DVw9ut+0XYm+fbcQ8j19/l5J2q1zb
PvfGfbBCykyJcnc1iNTKteK1N7jhhRqegCtubZh6ubXcHvizZmrDXVklwUH0jQtEVZHZgE0moBBk
bX+qnboKQAeBrqtEmW/GZeGyje7gs9KkJYj8N2MUZ3c4Wp1xSGawukdZROKcO4H6MDNDpceN0bNa
50xurWct9PoE4zvXCdjBYN4LoY3xCtI+Vw4qn+qgMzYdPeuBxL90qL69UEjoDdNZTjBp46CCyTtp
2KHmtXFUOPAhqZDoTUCyFRtFcCPYSShxiltkOMu4GFdVDzxp7XIf5/nFqZR1E6ohG6MCjN+5Ud/3
Hh04nbmKixnFyXIFFYzTjtOA7fXuzn6/aCavfjMt0rNtOgzJY96CQ78vrB8lOtpgmT8s0A7gN790
xAjLR4x0DQ433jLwajnV1u0td7UgKvv6R5xYYE1SoozkuINU3iEvP+aG0LLF2+1P0ObNKjjcB/wO
rxzGgzVr1RGJgfFETWkm4ymNzffhBAl7vOyKzZ2dhjSBYu+GaqUamiDVitzQKfTHXtMP5MUZxPsl
aPg7mwrh5eSHjBfHRv6txR0ox2IHkHka5vKPcOojMMzReOmOlfGDVW2/JZs+sr3bRMNe9Kgr7XlY
AgHR4DZIY+qB5KI6/dHGwGlzcl5/F6km1qbXbUZut7htoH5BlSgkEJnYtFKu8s5BQ2UDEc+miUMT
mYtf5mtJjAd4JFepUH60rKLm4sio3o9u1kLQzB1SwweUDbquidGcpzJgWzMI/iGTakAz1pzVkHq2
nNCUmtigXACYdrmIcqjh3dwZaA0QdoYolpML0GVVMNloqBwh3qRWoKfrNnleaeu4m51jjbrSgzEk
/ZaJqscmpD7ZvZN+rzO8jYBd0X3qcoisBa7XbfEi2L8xqKg3ssqfIgCsH/bvf0BGDl2dD8AwQYUX
1PAfAcM9AYjvcMeEIiYYcpOIegO6U/cU9KEH7fbSO9HQgSgS2Ag/PAHyf4cBbE0qhGZQA0Bzvis8
SAkiXct9ZkBDo4097Lsnw9igJsd+w3/lYlos+k/jjX+3kMn4JFCcsrPMfDhMeIN+Sq0UOF0ZYWn/
dAAh/o3UQ+DzFomaaGiCIwv7fl3kInudSkfbM8+wfBrGoGU8NbHNQOetp68sgd7lVIb/IWc9Delj
4+IES870wjZ66UwO6sY2eyVTATbn1ASLgAYO9YQHn2zkKy+RLGW0yhG7kCHNdq0sgnQzTzsIIwFD
vfQOGaiE+Nz7eAxCuUkiEyG7F257HFOvF4zi0HfvY4IeggGmweGz++2dJdNzAf6i6jEcJo77CaeB
SAX8rCjTGpQ6aE7gbMlGDR+tK6AjwZlGkciqa+FqN2VodwtRWFIkwc1CA3Z/9iIMAhaaHODyfF5F
LMkfIRLg4aWXB9ehj+vTMkQWKQDOsnqPqVmPdK6Msb0MNP4l8X3Wff82pcP0ZUDdP3Cm6aei1u2H
ORmBgpL2ptCbjTY1M2QQMJx+hkGQ034Q3fgN2ez+VHY6tllJVTxEVoD3+iw2j+loH8huiSSCcEzi
vTVNnJ46nicgWSwgYCjrZ2PbYdus79uFOAoyj7GfgD58IY6q4+RQgqTt2RuT6iU3sh3V0fYoEQT5
VOMtRbe0hohYux2lmq7pJbEfe5Y4Gig+wy63yNaKQoUbzbDL6+5zEFhISBF9ykL5Sl2jBJ/NBHy9
SCH9EuCs65EaaHqCgh9E0lYyPQobDZktu4LIQYtswk0oqil3KOCJkNn6GcdwBn21rGUSmW0b3Le1
Nzw45dydGwiTadHUHsF/153JhF8Jvv0u/gRi18MNnMbISMw7vc0/0+guTtnIQUslWh/5eWsjuyrX
s8IRkj/kXrpqjtcly0f4V4y6DF1ei9PPtPbyuegjqmWE8ymPvUoEwDqXub41ovwx0qvkknVj+9zG
k7hMEKTv9RTlT7IJwqHaFFHdbGjIud08Z6J8tK3wfRID3u0iOFsm1TEYornXe6tBZuKpsWU6nnol
8rwnA7pq5qCxHdlDzYwhT0YhI3RYl3kC7CW/dD8mqRUDtxGraQiw+5PL3kyhGBU40Lp0iSThQBll
5u7GtnQpHAW6+DBqZoeDdJz4Bzi0T9oDXudRjWUmpm/g5XMZQs3HhHIUvKY866Oh8lLw/3MuKIkc
1LoVewaozmaks5BYUhmhtAH0qNK4UAQTlXDaNKj/QOnaRjEQKwdFCzmZbH90lLKSoplBihbhqK5G
BdoAIOaGykizC0OxC4i7eLOptUQ/2l3eP5tIHaKINYr+Dl0tXgHtjPREg+ezXYuPiWNqOH9FRdgu
EwsUiz+ajftJ13Zx0XQXq0AJxhA74bCmcT+J3dRmkOTVQxxnoxS3A6Jcdlkj/hNBbBY1htKWehqk
XuUS8ZihFjLq880SuBg/FjdmsOT2jVP7dC11VRWXA82Kyn38d4pZx6VkjmfHB++fDopuJ2pMLwDa
P076cpPEODGseaLjYAkSIyebXNRlAtw72xYE4VELau5lSPNRcDRrvlqPDzre+vSiLDcccNwVeRaj
CuqBoT3dLOJFESYhJ7UrkAzaU+DNdSmcjDpEDbfDOH8bBU4HmcSEUa+LcACobAwQlNlhyYFMyq6G
vZyvhr8LIdv/IY4+hbxiYXf/umJWhgUOjOXVbIgn+J0t4g3qSPULz77WqKZYSJ9NyaNPQwNsKVAa
8aABKL3KQZM864uy8FzXGNSDGh8KbajlFC2YHGLrQPR91BBbn/NB6adsdyE0RInLmpWOuczvACtf
iABVbFLaHZTGe2+Pim8ohBrzc40Dg4uu48GYmhr7CiU54YMtcrq41aw9N130TPY5s6tNMtT1YcpC
DWT8OzK71dDvnRZ0TxmwAl9BwnaK8MbwKQmd/oxvIvLytGrdDStk1MKrixzR0xybQDbhakiuojKH
OwMqsevoDUVPS7w7Bu0OQvAo05HL6uCpw+lX/DmZgxT18k26ngv8OWt2CfrHpM62Uxlpa3dy8pfA
qoEQt5bBaOTFi9WKYV1rlbWlAIEt4hUlavvGmosXMiUM2hJ5p7l7GhpxMpwdk3+lETW5lPtwUa5z
oiXn2XQPhQ3GUfIW41A9lgV2kKn3NXdBKT0TCYtoQEYPNZZyu4ydCIVoGavBsMpynEq0JXYtSD09
EcdKC/7lZHTElchWQklCDJJVRdMiF+f6NB/JT/YkgeCOBBJvybYwvMiLMKB+fGWjC+H2uE6RLLVL
VDQkwRycQBcUnGjYGjO4yGtqybX4uZdstFqfwRnxc87dRBoys512uh1+6tsJp4mygf6cjWQNYCyg
02g2HITF77bQisGhvfhNCdrutPaNJurCs1CORX7on0wrT+u8dZMN1tHFk2VpZlT3HzO8i+TgLkOX
PBTjFaDNXIw3/ptuBH0a01dLuRDrQh0AfxO65a65ACy1zq5WPabAdDrpZZYN9dRQxzVBeAfsEsWV
PTchYS6nCDCduXqQHReHFuz7CqIhajm1CPUA9IPeQJdc9TjNlstE7gsLvfx8F3l3TYpXy1IvBsPu
mNd4dXJ5O68ab3KAGhmsPc59X2lkW4VzGWzdwsljNv4IOPY6Ttp378HkdsG/STOW4DqZLtgFgqah
fQaUpFzR4W2q25euSt3PubCtrS667kARZQiRGXqX/Yiw8snaOgW7jaD3YWwHLnFsOfdr6BrOT+1x
Rzn71GF87dR6c6AhdNDWhjU3r1UY2xcuKbvJDv0njhp8F4TH8n1DT6Fo8WtYL+2ehcT/n8IsuRpN
p9V+vegwhu1yUXADvl9UfTZaXF6UwmoNhwqmC12EpEnHVWAU01M8GQJEriX+SO3KeXNs79BGSYZs
OZKAY+pBJvojgqfgbqqy0F0TULlmOZgoOJJ7CoE8MmTJIacNHkgpRUNNAKZzPTfnR5o1jZBZGfT4
iwrI8KP6XxYaWYra8BbUfzZz50Om65KbDzpoXDZd4oveaV7I0o9Z7msaGCJJBU3Fk/AZhRjFEt+3
xkmE6bxP5q6V8ibmusH/4K+++Iu+KxxIEj+CoO/DHwK0TJt8YdXvARwv3AV4YLxqAHAARwLPpg3i
nBb0rN8Ldz7yptbe3HDWNoldGEc9L+rHOYMQKkVAesCfuiR4hnLxY2rG8bk0wX5En5j+K1pc7Hps
kB/JBAQuBM2B8NmKAJJKIc7/N06CStrAyayT6ECvDn7Ln2MyUmPaQwAG5M5YKRv1tFZOoe7v5kEW
xMZuEsKSIBSAdicQKOyHNzb1niS3Ft0tKcvlZVp8yPjwhUzA+8qDegeqXI5h/8CbQr0noa5Fsyss
84SCWQopGGxxwi3dtSFfgXu+urPfjIsaMtdx9EAPiOUW32TOvx8QA4Nclj14x9IwfTCPiwcF6+JT
IlCE6pggcdB+4sJkHDiyQlQlSFtdQMkQR24Vnv5+hyel/tAE0LWI+RBtjVqUoNB2uuSSe+M2HPrm
uNjiFpX3DRQZhwRcC4sNeOx0q+FVGJAx8/G/02fjDFSSOv7CDueZrqHrpuM5TNe9e153S7QgsBrb
8Nr3ACbmjtavkgKYsIzxbNPKvH9mhpq25WAzxYPDY76jTaCggtzfACAY085Ll/y2ZQEGKezeX4we
w7Z91Ny8oLLkHcEECBKgsAJ/hA50gx2tcZab+GrG3QILFOFuLa+GPK7likuI2n08qefs613PMvv8
q2iQ+s4hHXDvbar8ZYzydMs0oZ00qT+KGoy631ZS7ISMpVYCfpCEK/IqOw2psYzx2lQZe2QTFCqT
+dtQeWJntdzc2ZrnfnWsDbI/9moSDV7DrBK1zBI6RvgxkT+D1MV4JovJsRUEKTDSczIgc6F6mIjM
XBE2bZDCI1bX/WNPYQTazLQE7e2oO76GA+ANGausjq7g/IyuOD40dgKQWdyIYVui0zqNLnrT+WQb
PQ/JqDQBHRBQNA/UoKba8mfQ+G8AjynZCun+dw8KL5EydbrTTA6K1r1mOiRF/bLY8KubHmgGcmiB
j0IwZ32/jAtahDRJgIQRFZREtbLZg045fOi98r2p8WIXdA0OXmGJQryS4gQaXfleupKJvXVZioNI
gJXHxvg1bqvhiIMVd42z8OmbNTpHvdGLV/CaDcdoAB8gKSFJe+9hh9zg+H9HIneuhWJjZFD1I85C
oZSpF2BFHEBoRd4yrIOngg0r3Q60Z4aCDT0f2CFonWnthHrk8xJVCNs4AmEIxwaITseEUUbDysxr
E4QZLYpzZdFE6w64UBkFUEAPtWafzl3ma2lmH4TUOB+7aAAvRNNuaTgZ4bxnDn6txdDYn5g+DWfU
AgORJYegU8yfRk1fYrUI89OpWzU4132mgIHFX/pSDy60GF0qK1vofunOhdTjqJm8cI7XHQ58ub1O
UH/rN2AwuAKp0F5dhhMncKwcyaSzYcLnBkvgCQJ8i80WDLTPsimgx3fCUcORTHmHO9zYRtk+8HSf
5PKyBBArfUqNaxkaEyoB53wDBlkOMVhIN3DH0lfGkKJ2CrC6t6A35zOXRPhODhLzOQeLvAHkY+G7
5njjtaWX5uoj9CbBnT++4cc9n4kpXM11BzbgqWuxlWbkabJDlS2Ix3rP2dgBwylOKwmtqEG6t7gU
xVQAeYzsGXnD0op2EbdBmxGLeefkEWiptFj/HGT20ZF1LTqK+XzBquFBD0bU2EX16FMlzNQYez5O
+VvXZhlQ8P28Xd5NIvnCQo8iaqxUA46tgezLxmzl7ZNeXUxzenAgY723cZB2AMzwogpzJs5wZk1l
ODrEmg4AIi5eVZ5TDkkCgTXLCy+VPKGdBb48XQcihgZl4VdT3jyoV1YRjtLDfuvYaW4tXnJ0qEAO
XCC9VCzZA6MGEQxH3TENVSOK3AJhGy4hs84HUYDHL5j7lhW+xkBe1pBUhGyGQt+Ct4gfehS1nHtS
lJD20qiHHAQf6GZO1m/sTJtXKsYjcQk1Bu4NgrlMa/0cCbD1CEm+F9OOkGpmOrguMKLGstu/m8ad
z0AKYwsY2PM2j+r/iC57daIeT1neRDpe8KilWljYNBPncXqTgOOty4Ozq+EbEJv5+GqgjAtZBX18
xbnSe2+Wthag1WObMHerCuNUnVwajjPoMGRJnXL3ZgdO6lHD71I6bmrr7ABsaO/haiaK3fFVsNhm
NiIo5cSQGJsj0W/iHPI36dxUDPVs0ijd1Zx8Axcm35MpsUzcyFFNnZ5FYK1VGPUCVAkYMS4ovy/U
NFn9Ug5FvY+lqaObFznUt/AjZPmuqe8exQ2od6m7HizOucOOkOxgx0z2uk7jGVSr0G1Ul/ytSEyc
O7a/8c8RaRfJVW66y1o3y6pliiy/hhHXtvdXuplO0eD2PvZYaB/8Kh9EGkKQgdLPnTO9AvrPd8pE
PWpIb4imLt5puI8VE2hAbJFBxFADFTEA7vFDM+Y4/Em+NSAIemXD0D3iZ/aJrDhQ9aD3mYWg1+LF
WzVb6SZyq3RPXt2BGPiAAnVkcwEt97xnBjW6lcB2Ae+3eC2mF+TlZRjM5Y+jE0NhQL5Ck1fFMXvG
mweKUqCimycbEde4BWWUmw2uOXGVVL8OIUcnM7fBlcWoiPRlcOvwdAX1VDu5lDFQ0jyICvcAmmIL
J0s83bwrCELmQsySoc0fJkgtE28HkXoQjQdpeAtLNBsWF7itkfudAwSMilgJLjJSo6g/lE23B3c1
GHmzWeS+1eLLGCXHt+ssRloI+1yUuNk4+Z7sJATiYtKOteNoAGCgR7Y6jt600mqBN4Qd53HvESOz
ghzEHv+eZk2VlgN4iMibrlpbrdG3tcBfOclp47mEyim54QSIbhMb03DI81YHwlnuR1WzGFnCn/Uw
qXem6JqVKaZyoyj57vj3lENx8v0uZGgArUqQW4w6EBM2mv1JM/r8PCZTBg1eDLNYeI9l5OxKqED1
ftr/AwR9+aLbE5DSVvg5qsHfT5HNZEU459agfC4nQnin2oCseMYzo+afzDhp9rYVh+s0nqdrwsUh
GidwIwCyN1wiPQFoMorK7ZSD93SQDdBb8YSDCnTrBI8zclM0NbzpY5SNG68hZG5Pjo40Ksj1jNfA
Mf9yGgbOCHvYaaMdf2NxU64BtC8fvAKJgMpt3yooZssiWI7qDfRUc2MzJ88fEjv07dCy74Nv4j4W
AHfs7VK/u8bEA/z5qcv9LkYtDU287+/lInWBel38PKCFLd8zcMJf+vHQDZfMbbOn6Lho65QhKABm
8S3oWLkZwfBy6ovWvloGxJtNs0ZFpJaUftuBYDWV3KooVWH7qcmgpCrpVmVDPWpmN56alRrTNGbY
gDH+nPG7aXe2Mg4fE/BNXcNsyE8VBAh9xivrDTxH4SZwcn2vQWTirZ6yz+aQGEhraMUnKKzh4zfi
2kE+YJdIAks3dcCMKXvUNGBWWo8m6xeOzIUKk+guFdOlmre4O23HRgcYvo+lbhg19ZRHyImgTkYM
06MbnTpARp/KYaqfflpoYDdl89TiHFbGkGWQgdP7LBqQ2cscFfPLOl7svnq9VYdMvnXgyZ503pUk
Y4d+Lk+TMz0Y0qTsEOBl6yAvrXWHt2xUD4TepWBhC9mcmYPp3jIPHnbLgJCDUJEOTWnoocIBb5Co
gmwnPV+8dOBKXp5CXJq8Meq8Sg+0NVJVOh7L9MAN4frLCwMQLoeqmUBSFzvp/FkDgfcahBD2lY2G
tTQWE0+oNIZswYfdg/rgxSqFT1HKPra5t0umBIxlcrpyxJ2w/SlqzE3j5nzPCu1LG5hMbJ2gjk9u
VtjZ68hZ7YNKEZ+FxmWa5v7kBHmS7CEOUKHYVe+Oo2s56cqIQGo4pEGxGUMO2JgdhCvQb4G0eNTE
IahtAI5tUIoFySjehhZiu2Zo9mtXDhluNZsiZyg5cmLxFpegL3ILkV1oqI24VQPu9WJCO/plgBRu
DQmLyPgkDNT8gwauZ+siBqyzzlB+3PeO8D2Z/69Hw5v3rTwPkClx7EDq2N1QFx+Mm0sU+ZdQcsWU
9aeuFTrZyrWsaDPJ+R1yYe6Glia3AFsNEF1lvAn4gI1dlU/hSUBVhvv3XZcCvNQJT0u3ArDr4ODs
//eRzNLevClyCvNZC8ccvA8C0KU8RPJz1nvNx1a8SNatw0wfpZrmqdSfp0aAEWs2+ZVDyevbgC01
cpfVjKSHXm2hx9KeGZRKjqgdnncB3kcf9QySglk4D29a0n/XAfD6B+vwrALE1Vm3EaSrIsgJGhIx
IEcDwJNqNLEE5W+gKNFlKUyEU5s9PiOIguWQqmWgNGKtUIsWHchmAT315EJssymN64z8U4odIU7H
BZ7jRWNqR2qWMbluxp0FBPpq8VmMM79P8G2jqBYZtJOKVzaarhwFRJYPbiJAV7DNA7BeprqxbaRW
IHPjbmMKqCvPmt1//o19CPrg6oRJtUsIlCokvHSaA/sEdjj7RMMbD43nfNtmoKChsCjIXyYrRKXS
RzzZfzvz5/QOiZGbC9jG8NxAxJg7UIEW+grM3/wcmgX9AUNWytPtErwUMNr2vINqjndgY2xBmSzh
4dHQ8i1VQZdl3+2mynzghvteGA2iu+xETTGXvFhRHLnJSEPqkU2MkFDF7wJzqC6aetS4vS18Z6xy
sa7HHMzBK6+e4nU8xtGJmmpo3nt3tmDk4gTpOBydV0WJ9i6c/CnTgT63A5Cry3VuApeZXh1/KVAR
K8UHJteDhkOGHT3K4+6kw41kTLfCHYfFoW79Qxn/iOIReo7AF11Rp+lds2w2LnKNTOuObVxjByTZ
FpBtry9NE9QjMroYgwhvbTV4oN3YKIa85uAW/hxBUbctIEa/aocKE8nfa266d8z0jQInBo1hHAT8
peC1I8F25y4fQQ7yGBpdgXM1iedVIYTPdZF7X5C8NFS2ZQr+XrZtm0UHcBPf4ZPIsACP6jJwj6N3
j3giLBELnL9BrvMdJa/uiZqUt++9e1uk2aBuQMW4ist/Df7zXFpe74+4g6OATo7uYu3JSzdhUHTL
XYP+wpc7w3KXoL/7TN5QDLq3UEC9HbTeO6rbAQVQ6O29Zenf3VKcEHpUdYpzUjDAIvdNRdhLl1sM
tYi5dSCbl2QxKhyocJt+qm4POE7O2Xdog047N4P6pBL3inW98g0kPXZ8hiYYOUTK9yb08B7IJGbu
XfKgPiLr0Cc+LQKxVL80ocVmSlFMFEBDPT1xg90gcYlgnJenrga/kBfcZ5COaftXV+usx8zUnkMJ
iDQsaBFMiYu6RLeKN0VshmF31WwIg1AishfD96pCyosSjx4kWWyw77Q3NgqjRKS0tw2SZ8pEvQ87
RZGJGrm2ileTcoYEWVQfTd7bWzrPvjvUpmPrYnLms+fs7k7ayaeOuSveii3e7UAg/+uxvIojh4ca
5xVdMDSi6GA1zmf8Mz7FSWFtsJWItlwOQ5RugyJ2KH3yNsJqHowJfMFOZ3zqIVv4aYI0i4wky8j5
I8RcvQeanHVT5E+Q5TwIt9UfGwMaUpXAE6jThw0VsMaAB5/dOISkIN5ZG79twLcY6C9Uztp0MU7R
qgp6jbISFsmxeGtn9THmpb5ZMKWLfh8HL/wqE/YEQkMUt+Pz2ReFSBXWsDgIgOpVdnlIdVOe5wcQ
aROVtmnTAWU5bhusySh0B/yl1O1iKwDpAyIrCMMtvRlHhtpGeW4WIiPY4cfDULuLLoMSZ1C6EXe2
gnv1unRBSU+OXL4YUY8anV6M1JiUHQDCuJ1CXqdL+doFocPaievcPVhBB6hbyMC3L2UxcwnuLyOW
2Rec0pZbbAaSVUVameTnNkdqpcctdnHpIDgD04CcOhSTZ2xpVqFNyWoZc6lXbIU4bpgSgHrxnhOe
HNrqgaINWz01Zh7SNqvFR2YKGCH6d9K/AXbHjyFtHNU8Licv02gCJN3+AQgj2oZBhZs53XB6ustE
8ZOR2dbRI+DnjcPSg9KvSyfbxp7Zn0Qbgg547OoXarwkek3tPrvQqJlcd9fUgenTkMmwHtkow5yd
JzJBAFlsmgpViFob4SAKCs9XCDBsyTkbHLlMYAtXnWDlgWx0UR1pYtZP2xAZR2R8hTWep8Dj1tbu
OepNLWTl2sS1kKqGJxe5lq/DNobMgw5aL2m7cVRdh2JhQ0znvAw6CHeIek22Og1xWha7Kwew9S/Q
qH30Ci96bse6f8qs/gW1L8UXPE/4rtXA95Rkc46dgok/raCvHrSx1V8LMWDrgtlF5U2Q7gXZBg3x
hocXBTGL0zIU9SqK3PJzkk72JRhRu0WrhdaEs/4wzPc0lB8BSHlo5TrTvA0tjipD2eTlgOKjHqX2
0Hzji0ND8gDnJikKoRuOszwZEnPLZKsl2ozLdVEEI15FYxjVOnNjrGx9FBcnS9myNDmzMO+3kKFy
Vl3rxM4aRevGQ6dlL9M8GLg/yBEtZTdNfpiL6I0uRA5aikF3c2LdtbC6TRVE8cUs8bs2ZBOg5PQ4
ptoTmQZIi0PD0gXEscWzZK3iqGd1xd99bUyHCEyr1w455CtovPsHBgwFBSi71nrzbhAN8DIyVi0U
Q7jTdwNhbFUweT8+nAjGhxGVwHszYPUJ9IvvDXL4EmH0MaaeijFGJP9cCAsok4olGw6nbte7iyPv
nY0WCCsXvzqUAEI7+ecCv4uzbLs/FDXUFWXxh9bY9ibpJSSTUr9qvCSKQYBoQ3E8gUiv5K+mOdDJ
+peN4lrsttZa3DdPFExrqbnTx/WU7b+vFwMT6eMEE2Ve0Ibm7EZGiwS1uG2Wp3AMtiScRYRti7AY
OWJL2y5hUnFMKXD10PxVs9RU6v3qpCUNN9yPtVce1WlikQ8QDst1pMl/PWHEjqnqwEcGPbbSYHvl
XU4caYyC8NvJrOxRdkQeOQ/4I7bHsV7drcnGQ+cHFG2bCmSFsXcZIqeCQFkfgMdHEgzEkkyAelGp
u2CQms4g/b61k5OazI3BFHA3TblpKZpMtgAFTKsgaAEt+riGCuby4mpoEgkBjf94eZQpaQOOwlTU
zSy11N3H+N3FW3f0UDnNADT/9WOoYGceDWgT/vrJ74bqkxpe8jgnRbdT61Gs+mmQg2wF/RT/6E7k
r8HCr4FmzGDAwKtbs7J60C+28v3RjEbQl9JYY60F6k5ppeZmbFDUEqvVne5nk9n4zMKhHwrUg/cJ
y5jLtYNYA1XqMo0MzshLsaWuuji2ddUoJUfllGX1ZcpkVXgvnUZnE2T48jr5/FDFc//JNNzJB9Gg
g+8khlOCwjTGKqgbymGSsuYMjZYIZFVa/8mKvPgFiXjyUSMXq/sWYlagbgLH7jBJ2oauMJ+omXnw
pgN0fFKmWKpu22F81SbNfBp4VT3G7IfyO9gHYd+aPipT3Wr1YW69FtxH+vvKDNyzW7x2oWBNrkPB
4ALr19ngeji8xCcgh+W6fAXqgX5PNogfVJB2pEyjB0XSCSUyFXJ+EbTmXDyql3GXR9bJDCwkwMCw
Vq3UmIwR682TJ0YNnnRdFmVzujFRCDWGXIF6SzAFzVNo7d7zRYbnmauw+GzXs4cNXoF9B/AU0GAZ
7RHgymIwVhzabBu8vrtnK+FFeXTBi7EFpUaIqipmZC+psczWZ/BfahC6WIOuDqTyE0R+zgJP1bPb
MneTdZLTQNPebcqbD1ncrygwDGdwOTgmIDGATfUrCoqBbSjXltcXZyDXaYXFW6MsfmVaI990tIft
Xfxf9LCHsLjcvdLuFgQIlcTIcnOFQsVsY7Qol1v2zOQP2kgcsNN4KNMieDRanDrWZbaMrG4OHqcG
t+BKZyjIkxHUmAaQNYaHfbayJR5DnWhlGT5Ncx3Xe3S0MTmyIf6HTBRr9fja20zzl5G8AvXCNtnw
PmM/v8XQXXJX6jmXjeDj7VpsZOmxR885ZzRC39BwL1DPTfvDFk0QXOgTz8axqm1DuLLhEOSK8npF
YzMy0B1t7ezlcoNBQ/L0slpCq5m58oAh3PJ0yh97KLeijKp1tjjCBVrRKnvQ+G/zmBlfbXOofB4Z
zTMfjGY7T0Vz9uzOPJZlqe/0utEPQOBOPh/1HeFyFnBOldn+nJk6qmGB1YHiZHM1ivkmIkIG3B9l
BE34iAgbnvjtDCZrBeXgbAiB65LID4KDeHoQAfWTDFuKeUd+SKDITWRsBiCGtaYHtQ7eYkZIa1Pl
NYgjmG9AmurkDvN7Y48J6EvVeHJYdwJQm8LMj9ibWSZO27WINEpHoHU3XWtB1SCKjHNrQ1xTz8Yj
maiBkAHwArLRLAeILIorISh4KI3+eGNbuuDyzHZDCcDvE17a/qI34KyA2FkWTgcH32P7QrZfHWEa
Ru3zKNnCZDBYPaBx2eF31ugoTrMHsYGIAARanbo90MzlZdwAerP3oBhyU+8JcA7eIqMWCFAHeiBL
tWjnQe8zz7wR9cazhiJRR+/PHmocT4MhfrGFxXAmb9AGPW4SaKg3Q6IS1UXWsKYh5B7xy1WBlXid
iro4l6NTdmsPu6NVHEGHV5OMOyleJiFxNECIzAj1S5DbcrNU6luwqnFIURvRA3NMB886N/1e1jv8
bdR/owy6hQbmZO8K1kZYCHTbJbabE+SQKjBvG+UuBpYKSECwcpM3LEBkvZpQEryHztRzREP8BN/d
FIO6bAMMXaG1JocHAYz9O5ABryyAG0saLAcQiwN1B3dEiguJqXElGLiwlzG5EoA2M7y4txCAa7pt
2OcxxK3RBPjKg3raaooVjbuuCjjORjL90Ol8Re4gSHH0VcsH+tJVM6drYIMehACGeeUM5zTYvAMN
JeaQN3YOQIV0TAluvE7W3IIRfzpo+kLpMQZpA/7CytwJIFS4mwYnAwQqWxZm8UoIDyhrMtYSp3A/
DmYAFciThEgG0RwaKoeafGdb1hpMa1oLm9Xl/IKSK6kiUxcvnmBb20myYxRN3tk22qpGEQG6xkKx
K6UGSsY2Nx6ItLB+1Rl83uh6y6ClaEbVMj80sd3qGlQPyiWoyZCIXjlOV2womb9k75fEPSX7l+6/
fJoRBDv8dI7/CpK7NSMdJ5y2ye5cm0eJJ94rFIcnf1ZqiFdRCwTrSNmSA5t8/KQJeGyXFboUSeMF
ISJnFxG3oDo3M//OoYIzB8wI9jvAjbQeQAb5t5Xg5UJjBkBvtwA48id69H1MwDZ86ydPDllf5JJw
7Eh3aMfBkZE5GV+WG/Jy174D6NH9vPof0q5rOW5d2X4Rq5jDKycHSSPLtuz9wnLYmwRzBEl8/V1o
yoPxHPmEui8ooBM5oxGJ0L2W071iBT3u1FNaPefvZEFmrEaP4zAsxwlyZ47AZmiMej22cVuGJKTm
fx3rElVOuf+nGIbEmiMjuoVsrPfY/8PSJNKGk2JBueNUIe1/IRuKbl7VWWospCxEsKLcqPc/yfD+
fou3cLNIdpgiL7Dv2zsH2v5Um6VzBLjK2nf6jVIA2erXhuq7m6e0t3qvsacGtFPtMG/9kueHIKv9
kyebxtW8m+Y9GWPIDUQVHnCD/mT87+Nxn21563UAgv51sQnEJFNhNt/HMvvQSCKkSjbU80zgfFKv
DkyQi9umt1IylJSD/ejOUM+R/cmj+EByaiieQZxKNAbNSXMAi+FRhaJeDiz6bTvkAwrMAdXemWsm
j2RLp8V87QYZyMf7Z2yzdJOThoyWLjE6ZgU202/tZRB2dVKBbgIvPkiRR/Vlglwul4kcr0XgsHeA
M/mNFYxJgrA6D8QbdxiNiRSMV6/lVAA+QrKLLX433Xf9SE/OjihnZ6XIxYARNRzBsIQC9nnNAmTx
E+g4wY0v0OFtIJHJSUDNSIjjSFnkoJmgPonJDZBt2mac3B8kItBxki/Wym6JjPLBhG2V9F9iunn6
6Fc4clb3RDGVyyRfuhdNngBjiYazX+rGjVW+dWlMDfILQEhCmgjotScax5OubcqJ/bizKysTiDNK
WABrdPeGSmJY9sUDQsjT0DP/sQP7qRw0dgBgPer5RbQdOZYOpDACV/fCNMfhn5eDeImERQQuIKMX
Tof/E9eugfpeAdcnrvmabi6tvTjZLh8paJGFH9LtqhtSH4l6N594+YhknhWTifRRBCWjAmmLb1Nv
r8AGssazEwfHAqjgWYeqZTvDOxFV2ItGn7qpP5OULG0tyU8zA+rqioQgrEEiOdjlRIuCZ9Ajj6fC
jmawJmMKFyQt/ntokubG0bCrchC/L0I1xaOpX1NMLuDv0mBz70jjxv/Wd5U4a1XerARKHNcMdV6n
SZ7tZr7DsaN+HVOPGmtowb0TAAhZKlVDbkL63snUsHSncgOCUJRLXu3AxY0TLq9Haq+rc77JU90t
kObbIOnUy/1XAEaU/EITQBQS9chDqCVJD9blVJafNrYNQjhwa2POBlxPEvosyk5ZagJAZnCwz84y
wOvi4GIxTMmQhNg2BBLLbL0ZDqDV3kQzCAp9AMTuwaB8uSlfGWV1mAKJ+91EyclDxzHHGKIGuNul
2Vo0ffFVlPxYVZb7E7mZn83SGD9zI3M23HbNE0DM9YeEz/p6DgBwjVrScllrVThDrlAwNWOPrC0O
av012YN+NrC1oudle05i01zbqJr7nCf5PyYSSP6pG2DTA9kN3+NfnTby12Io23U29Pypn0oDE39g
i7aiSEB0VK3jiYN17x1yMABSjw8Nzq9XPDEkMR8Ww6ju+UUgRi6N6Y6L+l5xJfqqC21c0UUo4LtX
khdR97Fc+BqAhhSF7oOGCynZcgvSsJQXUeolguQxU7HUfdCtKl8yIZkyUdq7z0UXYvIrU4r7q12/
ExVZxVuMrx+YhkpLQQHvbxyEi4Xi9VOpiy1/hoY+2/VCN38bFUvd6s23pQKpDwtkaNAYtRLs9IrI
ESO3BJVoyKCVokwhaCxgGoS3sXQX3dLnwKN+Q9ogvztwECC14ETPRYYcYFMeBAelKbK/UXQoQQwa
bjZ8S2OHKoN+t/kXNVnGgf9gyDiLC8lQ/4kSRor5uw2y6aKTB0IjUJgES3nIUg8youYonz9MJhbe
qkJESHEX1eaucIcivK8zydsCAHiZh50j8rfAE63rMzAsrCaYABpQ55jiAEN7uZ+bD0ZdasioKZDG
QvcWpykqoqhL6qHIPujgr9lGBgr4HAmtbMoZPfXuZFrq9EhKlDYAlh12vdMj6QwjZUdDJIq9haLh
/0dmg5Jz3WLnCcvM6S0nGdC02jGZv5NkSTnWpFJZtABR6W484hyZM1kHSoE4bgsk4l/zm3HGnpxv
YlgpGCrGGt+rJcmfWtY2u2BKnn0eSVoVyR61dEl9Ix05Cnnxnoy0TQCo4pDxjY2076ekBlRHHBeF
HXpV/bVGvfmBZKSlJorMau2i2HR9p0hFP+0L7EmFyph6miVrlN6uYADeOPXdpk6ep4KJDeGhajHo
3MK8Cn7o2M3akmzqvOE0SLRV6t3JAPQMj8XPr0GFPM02jiSCGfvv7YhMoxmp4Bsae44V7UTHh2Qj
clAd3evvx7wbyq3ozPhTJLpo4xlDs7fHuvkKBGFQiMwAiaj0+lSiMGxVcqv5CoaQEXVMlv7YzqCu
BEzqBxws+o+e30zjvNXGChnS2AX0dmVuF6fUCdY6NsoPNCqBHYRMG6mYCxSoj47pVeGiksJRCklD
Mhx2RJgXufq0H+JhtwxJo5VNedLM7Jc3Od5E1wAV66E+DjGFXYPXvPEA+HQXPdewxUNXWyKTntE1
F1O6O1Hh8Si6uNgsF5Exb8IvruqeyWi5s+UjyouqTyi/jxTT68MSIrEYztc7TFA03iN/eAERJbDf
XOKJBlnAkNKdVFvSUEMKENthpVN4CXD1JBipUneFy8IafFjbxYY0bRp9aVrL26o9YOrRji+SzPGY
ijo8u647xmor+GbvuGIzflJKRebK+06hLvBe2Ah8ZWGtx9NaD8Arqcgfge3/d2NZ2obk9xySyo7U
d75qSD0iq6SeDCrkA+BOrpgslS3JcKgNbFalVn4kC/T0pR2r+Oxnjv0ChoMGqQVtvRup/LJwjJNV
lIBCbrO8lbkqG/ybBkceGc8GssUf9KTZoEJeqzbdAISlIE6wYiE8BVc0izqRJDzUFJIUR9lpHNlU
IXKVOSjF2pUxJ8Jov2XAnwwA0nVcngWpL15uhiCSegFHBQ6zNAaCdcAFcxuAhaECDV4whUFIDOk9
vvAyBr/QwS+Dcq8gjqlnF9VfHBVuqMtDPeqACoNfSzbApEVr5qfj+m4t59j6JTeFdlRyoIFYpyjB
PEC6N6xptyZHNk1c4IjQoN1mS248m8U4Hdv0heQ6ESqgdN1NAXeK7OoiBqfFGMmaKTPT1jnYeFZU
KZVU7fRAvaWkKmkl4KtUU7HVTZ3VUnz1uzcVYJE3aRMvL1Zvy1at5fVWs8Av2ojpEQAF/cWVjalV
9ZrX87AxbBQ9hLEJ6j0AXSFTIu0v1JBxxIAF2Bm8OyhF5nEbaem5LQ8J4UuGMfMB8aADecbFhgjt
ishmsm2goadA6SOZNs0dVsDW94AZzdEHgvQ+aZArjaSkGQlqPfhJ60KE2P8AxKXbVxcGehYJbOk7
WhkBhCXVQw5YLFAKwCKPOCAvh8ncsRQ4rCSbYiPeWDqSyC0kbj0wr/cefPAQbDyJrTADF1WA98MB
KlGLP1+XpvW5TnIM9d6tViNwQh60NAtnoICzEIX4bz0pG8EVdsHfOsUiETDHPXFuxmORY2GKsWqC
yW09gDhDSGqBIpfQjP1irWTvWvsMj1NAyrbHOTe1NbJAx50JzN5PNMTsbdwZ3AXeotSibHW6GZLW
mkX7qf6hgmeygpluovCiYiW60l9uLMFXibmwvEeyubuzgsqbyfHdzzn2IFYF9cW0LLnUtJ5WDKOP
NyoAni/vrR9IVkZghwL7+eV99uVf/svKwQMOkBiDw1D03iO3LO/RJow8UCusejkkGWkDP20fkG8R
klw50DAA0pjcdde2pIidjluAqymMveOwn3fGFHOMcSiRjUCIlZeeK2z9BMD63vGZNXgOgfjNLpAi
ie2q5BFnu7keRrKrB6jOrqvPCcuTR8cK7BEJyMiOrEV2IFmAuoc3B8yL7ZXdzM6ahF4gemOtQheY
nq0wuylX9B3TAmn5Vsa4BroFD17vvvxlOUVaH1r6utW6ShkbXVIBDltbLMislqDBSW2ewRLkncCR
A6o2HZDJCVLwYtlQjxu9vi1Nhn9WqTX6enxUdjoQc1Z5XwfICYCCPJQ2SKqjhSnnkeQq8JB1Ymuk
BUd5lIXiYpAhEiU2kWMvRyTy/HbBBKDx1e5GdtNdvH/FojCpqFCNQc5d83aRKhtxQjXPU2eu+tLL
9m2tAZ839YtLLxvqAZ7raxSn+ZFGqOwuLzYyrvdmw0ByfzUjxTg1X7UZL7qBTcWFRHXAADEtbYVR
f4xmNz4sT3FVQju1yL3sKs/aqDcBPdCpoec7mRh9YksGjXF5WZCiXF4oY4zqK1G+qd+E8gpkri5A
Q7oK3upPovafMk3DBMv0AcIfjUEVLuMEdBgPWW2ZIqw0cELVlXtK9RaWKEsFhIlU+2aTAKbO6tc0
JMXiYg1jdnLKfnsbjK7DLBxXz0krdjfRZo+jbiH4h9V/0UzmZlpV00yHpj+2ZaGW5Wb+Q7Y0jr0I
Pyz+48bESbEJ1SAPFPVJea9jJ3eq3TDzsfdb0RM/le+GRDbjBA6MtK92INUDbtxVTj2S6Vb8pOO4
XEdyqH8O0t5cMQksG8tm4MCZyey2APQ1hhZOa28UrYflOcmo4aBaemq9sdorBUUhX6UoNeQLL353
8ckakIxfxigDgSxg4eN1P7Y2MtHQgJveBi6rVZ46/V+UA+D5Tp1syBarR2Qn05g0Os4CQqDdZFtS
K0M19CoPLmpMPWo0rx02wo67JaBSKOPFOQ7mn+DCcTajF4kjNfjuR2ytyjEAv3kBSBwQTo+eia7F
TCH/OL8M3lQwtfWmC3mLYs4b9eI0LKGlP0VVThRODW8uT5rF/f7yd/YD3Ri5UuNFW6Cd18dIclh6
C/MlEnGOgeTLvBk7Zj7tQN93WmT+nTm5kw/1SE09pbAzkKThNBpxMakBxgR1F6lyQp47KhVt86NK
akurIF6VFbKBZ0qM+3Ma26KnxLhROO2xbEb8rpEXRy4qYe7dBLqRgleONwBcND8BeOJ1rvHCRI4K
P+uS/ZmYnqkhumfqkSICrMyxbebVnfw9WwrHE9NfgwJHC/8Y8873ejsghSjPqCLttQEIfZnPztjZ
Hqctde0pT89dYZ3BmtTvXVaOTNa6spXeiXktkAwJ1lTpMxtjh+M8ae7hLCFdj0acA7ArSAFMZQnt
WYVzAvyewSMSssJojIM9WkaINNcI2C4j9teQxGetvRqFA8v47hGUGB9z0/LON88teiqRG8rUrJV6
cFEPBHvew9JLPt24KjNy7fTCQpoCbJfL0sNwufbbFdWNLBY4ecRGBV4cGh6mqyaZtYfSK2+bcUzt
oyvavZI7QxKJkMatMz5jlVAf3nNte81Yt0y4SO/5LSYZA9HEUoHzq8XMkMcQWp7+rKFE56Bcl8v2
Mihrhtug5xb1D9iINIFpk7umeUTFnXmcDBQKonYQ3UVVxAMwchyr8zYzlhp7ryk2pu90FuDTYERq
6t34+NOgByelWuxRQRvGTZcEDRioDQt1FjEIyGMsmE6NwzeAj6mQvYim6f3ykYZXJZkqOfVICUSv
zZ2cYpASL5JFeeeugc0snPyhRZapF2ZWwC5J78cfSjDSn11nftJZlXxYRKLqd7PWgXdAWlCjsUlg
AQFERRwKvtkx17jMiWGBTRpmXZbVl8AYQ+WUGXN0GNMMC3qrzbIVcNrqjdnNBYBhfgUxB7ytUebj
HMiPFEbihZ5ZpRfOuY5nSVaOHLTdMukRKZRnLskDNOxl7Uu9fKbR3OW1tSWtRawCjd11qzFJO+xb
/3JxNM79B8ufthYKFQ+L4eLT+6xcz63TbLsoBktF4XgXAzX8l6pHOQ0otLoNyRZFMxZ7zcE8WMkq
20wBqpAelGgKeg/4Gg4KOSfxSHISmYBoBfWc1R5ieRkPiFfGCJw9+cvQxynHQ6GfdnEB8pRQlTqY
UoPDsmlHhjdqZ9Z/89E1EaPc5yrtZeC7qgrSqmh0mSUkaYwCS8yb8gsZgWxU1F/WFe6S7tox9Ams
br/XbUjH24h1H/pa3CFT6Qp4hi0akHrjmUzQZUoB5GvroTSxC/E7QhoNUVT9gsKj6ECjSozYKweE
HfIQgeC/IWGmlWLfLTnsZj44gIGNMe+1q8egd/2jLaHykEE/gmxaNIusdEAUEiKfbbGzmzQ4khc1
78hJdI1L9iRScUm2DOmKgEsEitIJu2PVCbyL+hM1AbLJn4Yt9Y2of5Na4MA6+cH0qAxJafJk2AFv
G9sY1whCernjIPA2Mcz1naJDpRqeQ+m8U9HJQ8OmXw3g0RNOuJuHtvfXs1UlL0Krke9WDeORhp0O
2N+Cjz8TW09eSAQ0SqTBaeatRV6In6QE4U/80plImKEY5JW0lXO6WpBZWyWXHtWiNUBAODDgDk6O
ZxE1TWS+9ZSM8TYBZgdSdEjWXU3ujKsmKrc1q4BAe42ngorelkTdDIjWHnI7yVeFUnbKF0flN7cn
pun1Ldc/Z/FwANA83hX0wpBNKhswQgBajITgwca7JqqR5Ahe+WVECgdpbHjrXx1VnEq+o0hBsptg
nYqLc8TGWt2ZktON0XKhwntiLSjlQM1rHXWUURyT+ldPyQxAjKxbYwAvjzRRitYdgmIRkuZO/T/J
VFRyy3gc/VehDTAJjFqCJOIaIBwM+dAJiz7bhdsfKq7rm8LpHvu6qc/gTTkTNo7nj9PlOgKY4zIi
GJ0kxnM6L5AnZ7Kxqg5LHSxwg04uN9khAMkciW7KZ+vO+paBIrLJTgwrYySZ4TkX6wCfqrXqQCP1
RqaXsWFzB6noDVLWfr3Z1Yv+qiTRnfsfw+qROOD/VOsPURx0O1vMqAqSjcFRHyRkQ8M0nv6ektzY
0EjHFsMipyGZkQMN/wtZbOcNEFVk+LcLWRiTo4qjrm46mJ4IIAOB4GlC7g4oQ4I8j4DrYxvJepay
XrfAj4RzCu9EzewO1S7oik9KhHxGM1kvEairVFmJgiQRD/NayW7Mx3Y2+i1dB2nr68bysTetA+I9
Y0jMWWBLCINEYZfc4JTcQZ0oG+VCPR5E+9Lyqj1ZkOjOlWQEe9LcQaUol3dtrqFJe3cH7eCiYtey
vxF8i2dxTCypS00J7ClvZmcaVLVfc1TPuu556Q5W266nEtVhyoN692EYaCorrHOU2b2FMYGn4L1Q
dLnGES+VJN3rgjp7mAeOQ1cRf61RrMN2li0ywB+iMZM5WZtcj9cVNnQegtyYgOzrV/MImgE4Ft70
tTWRikfWyo+USvaFlZh7kfAmDo0jMcxg8MJMYlV5dnMcW6a5rznodKssEGeW4NkxO/3wSVg4nMRB
cfQ3UP+wEsn/zpnfhU4S5B9r4VfbDgDOyLDX+108MQHsRC1HCQ/AoTbg6cmBdF2YgD3qwTUODNxv
bmUDCgzp8mB0iFtvs4yldeSkyNO1q3RdZF30iDz56JF6TEtRbIUEti3Juqp2wL5ZYx5WVoAUVIaL
ZgDQVdEOj60MsIgogobzmO0yprDziBkjRViEKg6bN2DWA3+zvA+6EJsBlr6u22Dn6h07gyqtA4U5
itUMII6cJ/Z6vwylFWSG0kKcOk02EHBHLGnVEnQw5xJrxmQOvTZGGYWcWdBcYKi6XYZJzBOJsJkl
dpnuOSs1vUiAbpOXHehv5VSCLFQM8pIxUmlBo9YvgQYsr2JYkl9Q4ATtLgEuHZhxNIFiQnJKnaPE
OGqU7e9mygIr5gxgSCjgGAIObC2wOm+RujGg2pk5ApW9k7/VNasBWJUzjfscuCG7snb27iyMIzXd
JIJpGetWjezCvvMNALAyBiSFq5WyJ/WN5dIlPamUJfUCa6z9kxJaDd4rwEiKvV1suntysYTthm4D
VF919uPP5dyf1VgdbAHQCOmfpFlOjbq5zja5gfSO5ZiIF+C55m20BoggdjS8InpUTY2jhId0/kKS
uSxR/ztPyIM3+0bbkbBzQWMUDikoK4EeF4VRXDwOUXl0JagjNTjIdW+Gd7I+xyv235uQx5z2QHZU
Ue/C0NC+XpNHeXvQam9x+GP4PEZhUTtVYBmSO37gk7GPrbwhGpqYmZWh0lCP1GRIQ2qYdFZD0iKp
Bc7K8M5P59jJ5o7+l7K4C9XOOnYI1d043TfHwhYcZeiqqirXMMN8RjbHUn21FF11U+PuTK/5Sfm6
i2zRdy2SnFsxgDGJarl6wCaAIgjnyTUBo3BtaLHVVyWAGaqwxTCi8HNNQjvFL32L8ymwiEvq1FTL
PWPryaLSxYq8gFPnhTf2S7yhmbeZien0WAP3AYjUBcrEcPqUVw1/TOTZFA0NUwd1NuaIG5KRVtlZ
ev+BdaYAS+gvV+rNBUBNBiNeQiolxVAXHFo3RiZiVezABOqeeZaXwbZNPR+MrPNOZOnQrFGJ456X
rltnImxmZm2MybXqx1ECrOkgv46SeUJ+Bp5VodGDlpp8KGTLepSgz/zDzZ9uSIXhb9Qf+eY3daNy
AvbVFQLZSw3eayv6oy9B7n4UNz7LD6xyAEFtxHOwbiVaip2XgF1x5/Zvx3e97TIkjetm05l6kYRZ
oWEeF3iZVTmISK4yMmkLLL+WiDEDlEzD/iILA3i6A+rIcSXl0fSos+ojfdIKvM708qBLBJ0ET50+
1frj8juh3wHgsFEamULTIQntePMzmaULjTPcziYB0XYE3kYUMup9vEIuDNvNc9StcAaMsYbjhAMw
j8A+TmOTtYY8wf8wGkEXr7gxDo9l5Kxjy0qfrbZLn8c4SZ/bFB+pNi4ja4cYaJD6DmDo+gPpyFT3
xy/RpEfHxWLg+ox3tj7vKQY1SGrHgW/QTdvlWi3WEJsWyRLLxTT8JR6jJAjN2gRDFGodsHPqtUiX
i8FFKGVe30Ehh9QjWd1g42O25tOdGSl16dXn9rQbM/37H2OQIhtFFDJdf3TSYsD3oCFzz5pYtday
CVyCd+M5z376bBDnyW2GSyfqB1NimQo5mtoWUzuwQ3aRsejcNtHPGb5RUFcawy7L8e88BPjB7jxf
tMFT3hlIZYtBFqDNQpbz2mckjPt7zHOB/R5J1G9qkOajn0WU5ttoBE8wKCHa0Gpqax9QlgigofOd
BTiblUZjwHb3T4X16rEJmNWui71Pntgfi8pvN4oOd2om1CBN/IlEjsncc46NTRoRr25pTvbWGnqs
JSSvLjWu43h4IrjIIDANTDrmvN4OyKu79DJlio16jzk2hiRDYlR8Kbj3UiQjXvhSTqLBBudj7Bof
yXQRSWWFfIWVpXG8Frsg80PhO9FTtiIDPk3JRdNY/pCydtNbZnX0hvpBr/G7tYL8tonSuN1ygMKG
dwpD2hkBAHoZsLw2SksKGoL+5tWyzGhPgf3J62+i9/ZD6+j6w71Y3gyoXx4sFxSOOYrP54x54GTu
vWegJG05an8faaQXQjxF4LUFKk2frlgU4xR20H6Svds63vNg8HiHhZ48F4E7KfoepLB1Ng7bElv/
Kf61wZw053p6JBfwJWDd4HrOJko53p+21ThHaiY/AfarEA7wZ9EjWVv7/yDLa9qYygx1SsBul3bK
jXp3vndDMlFhlO8fQ/l67mMNX2QAxw0aQC1SiY1qxpGvQJowHFhWoX6aFEHp2MGeynJc7GxWIUlt
6lYdkrHNofwcj8hXLjuGYiZZvL1Ua1OXmhZbjGmE8y2q4iYRlojVAxb4zXpAFUrYoPgomHdWjMJl
vL1Y89UbJiBB6cAh7oRefw2K+m8gwhgXgSflZSyif0hs6I67jofRPTiVlX/lm8DXiwOyWZA7AVKZ
ddWWkqbFtl4BTP/gcJF9CJrZ+GD11amPGus1y1oGilXAzDpe1XwKQIoo3Nw4z7mvn1FRqS89knmZ
OZ704IfSmVHbbILAMEDR1JUXs35FWjT4dmSuYiTQmJbTbSaBxxnJqMH65m9LjM6uBhjXIZk5WC7s
GKtONCggAT2MGk/luJiAlwiK7Gr4jokSUS81WPLQJvwtMkUaUWYuaoCYAGChl80gsRQcQl2g8dJ1
x/aftpX0klTJO0h6DrJUPiQrcVYpOZ8vi28M4GmklFQby2yB+ypszFa6AOUNJv5jgPE+u/VjFgCv
AAjMZGJIOxfnLxusFM2NJnMWAZZRGC9l0+t8U1RHmrADFmbCpqoodkU/3c71ExAN7sSoT+Ey0b+Z
3lOXzHldhnowPWtAqAA3JbB/NS8AP7E57ggEmEQMVePbOhXdmoak6PLsx4CNr83czcmGW1W3HbLS
eAXG3dGc2+JHPnIcrwnPei6SNDr8ZwuAzFQrWzfEzs5s40SN6BJz6f172SDYCw79mxtXI9J+2Jqv
Aw6XvVVN/V5ghWX8Z5Pz6fPMI3sDLmnrFPvG30uJbBA57Dg2sgrZBFAh1lLuWTUo+8LfcJ6xlTOh
quAsOlCdQ3RnAeTsW5k1MuTrxF25GxJ9At6INl1mwKHsuthxw14OSQG6jfICdAoaxFpTRcjAwKlq
mQTpHmjjH3Eq+GJe0cS5U7lI9dBQ436VUS8ZbRz8mZoDGPdf0OPUG8p+VYHK6QHcWQCG9poAOJI5
u3AaiigJrRaJ60wk1XkCBPG5dPoKJwLJOpMikiMNqczXN10ss7xQBynlOugDqMg0rTMNoE2u0YKt
gSMRMAHQ4SAhvZeefPTfDKWiyaNk7XW2vxhXrQCoIVk7TZUiS+D3EK0ckszXTUDWDjIkd+0ARHSy
eyNtKJRy0AugaryBFLkRsDtpb2/Zd/wjfLLaJ7zbWlR7glqFCXSmRc3qPeOxNVf+kDdfuhQnE0Fn
vAa57Y7rirFkW8TRCGShej7d0VC0mUD1agnKYtQMOUG4jMlSNKgE3+LsR4BbV5+Pppv/DIo5ekEC
fr/XZ9vYdX5SfOJR9TmN0+IH6up/sin6swFKDIA2nDu7MuI77gyowbGNNDl33ESRjezFsZ8hteg6
JqHegs8186xhc6eYWJ8AHhYN2U0UkcY8w/oCmcM73nXDnif+0R917M01YEpejvSXMR3sL6f3dJqv
NXpvraiLwwLgLVB3yQ5YuvIEqNdlTsHixnvkd4yGHmGKcnVYuoPRG/uhiDD9iQf+AjxE4HKAlB6k
8sCe7AQHyXlmb0jpTo31FFjOjpRxAvsys8Fdi9/8kWRlYHiHqvMtbJ1A62LKZdbJ5mZNHaVYiQsX
GSdnPHANEN/4yaeEb4lbgAZDtSXegV8aXWK4/xqQxhXAWigZOBe9skfBErL70NaeYQEmHKcwcQAw
FSpzogKnHFvH6YHzLttUwopCAzVAIIIDiW8dCu+FC5yDOSibCR2Jz03DWSKED3OCczappaa/9pSC
7IIhB6j4v3eh+MxODm1ZcWR4xvOX1M+wIdtWjwxHr4+dj8QFwJSU9kkqABKKI/MGdJeLesSi8pRD
kYHZYVcHcRZ6QJo9WfnfVOaqql4X5CCFNvTL7AZciJTkRvhDNMTmAJfRLG9VY+r0cJ+sMYj5QZsP
7x0PaVLXeDeHTso5xvnYg5ce6cwJ5IA/RJ8CMFXiZChIizLtN45uFQclUigXQW7Kkq5q5uC9+c2N
ZG3g6Cs9sGwAwzXjlEhEhfZZSJhIa6i/jQMyfD3scycrN+5uh6kYvhmzcME6hd/D6mrclICoBOFI
q/xrM2PPUY4qL2YeeABw5bkfqr9M6+9k8JLvswDbtMka7zQg4eUy6Mgdrqwu+T5G8dcEmAsvNvbq
D8Fz0/IBmVngHSv6NL2Y2DDO8aR5IZEmjH+cqgPZihT1KMvajjgsQEIhhhrAlJU9WbDBvrHvND3a
OhGywnzwKJ3GZu423hS/jtxrz11m6B+E15VnVmRfKieYi9Vg1c4qQlLKzogT40MC/IUPOJMg3Wgz
wEbJSnvypAaQ6K+WG0yrym/2nqx+ApG0caKeGupzjKpB23A2dwo1VMYjy6tjAgYnygTHPsiMk9KP
qemBGOPXqC3rqULqify3iOsVYWlSSofK60hjO3QtgGurjBJlFrdWyLtcl2QDM0gegOAtRPDEZWMC
SAHQx9rRlbAJJJ+w/3uKTO1EIiVvYj0CB9swrkkWzK6+EyAKnZ4zPTCPqBfzNszI9aMPPLbLZEZ2
2Au3+BG5ya7Vq+7BH/DIXmgWwHPcryMXLLBElkBcCu9RK5BWmcylIVZ9huwxhQoUEwwQjXsbf2ls
rkvYJVPz1kNngl/3SleqUIGUbEEOUmM/dd/8FEAQ9YCRK/MIuX5wWie9xEG/FanOX7A1zl8E4Jgk
MnN0mKTM9ZFx7mSuCBetlLGp39kgkn0iUWEi0R3zoWlDw7xvHTyG23rfJ9ig7iL9AzU8aPstOOPG
dZ9UerEqjeaxRoXjA68a48NgW0CYtlt249EEZrEygGi1pwBYSCXPMubsCGPV+frX2B/NtZdY2olF
Y3ZxpsINR5RJfNeiBMd1dvdZK1JMGETN9oCkNz6lVX8hA9AAijDRG/tS2sFw6nIRb0rdT753KLSV
ESj0PLFgPXWDwPf0XcsZuyzPljj49scRC741ec8u85DgGQU/w+q/+0Br2HY12DQB4VphJ0pOimhM
jTtHk38GqMqjKBxrR7Jm6CmFs910kV2+5uNH4viOrUQcE9diAFcJ5i+e5+WrofS68wRG+Vfbv7Fi
jg+rgc1fzATVYcqqrz+RGFm387G2k3SxEmX2ZlUEYC/y9GI7GYKDApmhXL2ZkpfItMzHepiPuhfn
ybqRyPZYetIidFm2cr2Yd/qQf1NL1PuFLpmIuLoxobUryLQxv9PicyIJL3A+gz2M/IkGtWS/MGoQ
teKIFfh00kAp9LpDlRn2OnaZlxteGKVNmKLsca6QOmPwjcoNvkv/FajjRYn79PUuhZgcMlRp4lIp
itdo7BVFAEDKKQa6NBCNw7tYN+aaSFbYZHOP5Kdi4yCmXKMYDtPRvB5DJx7YBWBiPo6vh2Y1u3b6
DXRHr50o6peoAMtWabgG0hkgz+Zql3Lf+ewj1WJvApNnm4MZ+5sYVr7g+l9A3nO2ve7Ve9AQWa/Y
JVmTHoyAbKNhk/jIyzb7OPr9B4pnxwXAY3lRPJSt7V60UcN8R17I1DvUOMcOu6B49lgWHCBPAgfX
Tl3PX4q+czdAHGX7wM7EF6/RT6aI6pemt6cn1EXjfDux3szmdmR7Gv5upufOs90Wa8wBttiUdD4O
U1I/YsNgWDjsWYTz03gs4wP9RG2YgVbUQBIur9Y2s7QXt2w/J6VwvtUeyJUDO7eexm4sHuYAj1JS
OEm+79s+ffUbEewKYJrvZgDNvsaTvSGDtGYZaiBrcQawSnexKxwgz3PmfEOW7zeGAusX00q7Y+fi
OJ3kLkoRkZzzLS40d1M7tXfo7UZ7cab+c4SD9qTE23wCE92H3hbTqvaRls6uBPdzlp30ERwIJOrL
ZHis8UBKUxM8GmWLw3COv+8qA/1xhoN7BChAYHwTALtk/00ACh/1fffI7HzbSQxq1mNeXfjzCVnp
1cMgRSSnITVpg3LQ/+Psy5Yb15Ftf6Wjny/jEhwA8sQ950HUbEmey3a9MGrYzZngPH39XUi6TG91
9d4R5wUFJBKQypJAALlyrUYM0ltsVFv8ximtToMO7d5q7fh+f1w2mZBaF3JN+00qPlwEaatyUltd
dqcfPrjHG47SCv8VJBzXth8bcdqSR6TpQ3ty2oNT99Kk2uyz7OCD1I+8TgzhenGkcRb3Ibs1x38M
DZQGIke+cODU5SZUGTWWyqiJVc1WHUKD4hR1kI16l45eJdiQbekAiON9RBAJBfWME5zKaksC+EcJ
QoaZCC+G3OEx0SrnrqoTZLeqOyVjwA1Pr7HXRIbu5nceIa92BRJhX02NI4M50qq171vGDhowh75O
JogMd762TpxQbELwaGbYExfrTDjhXVUm7KGTeXQY6xK4EfIGFLIElqeVx6C19IdAi4eLmisYc8Sx
irzeOuqydrnOne90Y8PcsgE31/5HrwgbMBotjqOdX3gLvBuZHKuPvXzAhSi3EKKPlFgp1Sx8eRpE
jBYzhBuA6KizbFy32G17AzKIJkRLfg3DCGTQIcakJE0hqYx0Wurshup9RKV6qJs6eDa9vh8fsG9n
a3we1oUYkoC5MdehrSVrHI9/0SYRJRKiL1UEDmFymzmVEuXs2Em6JuOnEXAebT+dnVkfxZf3hOis
PDS10e5wAsfGLZ7unMxy/9X034QT2Apk3G2QbT38BNvTN9th2muFxGcva/rgKcA2D/LifLq10wiH
iLawke+d1EcdUg77ySiQBpFVzqZLZLe1ywzB04RBPkRpiIDIyjkUmr9ZTGSnYrDE0Kw+tZtuwkM0
Oy8mYl6msaGOtDAg3gaklANlH6R6dME7T59bLYFalN2/DlpcH4RV8XU7VP2rDrZn0EDH01mH7tCz
MyDUqtwyYUOFKHYgE6Flw6t0XKQgalaF+ztkuh18Ln1PgnXhHEuAZPUIi11bM7BSAfvrpHly8PUK
aR3kQoUWB7j8LxPTq3ltdTsaB35NtbhzfR32xkVa7pcyxHrvtHhqGiqXOZ2wtlKTqUznpUm9Ujn7
yllXzldjqTdMkjU4WxDJLQToH+YyBOrlV73n8qOeQb2D6wawMG7Lbqgw1dXv0lxsn8eR9WPw/Br/
1k9OcYUjzxgmN2EemGc2dLg/1INw5zIQoGBXBCMVjqLATQGObNhsWKwEuUgKiJqkCN5Dyvc3I5te
4O4TmeZ4WP6akiAdGQ7fI9D1kG23QXlGL7O4IJs42gQW0n5625eeAHseogpQ7kiLsLuNVdG3iOa7
ATiMqYMKZPx0t3kCFvGwcNr91YhojF9jPPYPVwMChMadHAfjZQ6qaX219aOxP1GrjhHYXEUiWXFc
CVwW39xgQAgBgdNEijVfFbgjA0Uv9rNzk2x+mimeXmWk7k/e2MA1AnL0H2pZge7mEJBE7JDEs6ij
NdzHtgurE5mQfR2v3SgAP03Fxca0EEwCKY88Iy6CxZSqS8FafcdSTR4XE9WEWoNnW6x/noU6XNWb
5PsIdzgPrt/ht69ViAirgx3OL90hy7CXgZwmxHhct1szpHPe0dlPx+X9hocC6gAQcX20WJDfZpN7
CLsWarNXU+lF2R06abirZsDPI0sMvstqfw8MUPgIkcXw0Wo4rnGg17MrLQ64f51Ft6nmzB5j8IZM
OJ6Ce8r3QeRXQDMM4jc+eJt0Dui81P0TtfMUn1/rBt2GmgYUUrUtdY/YBK9xtVt61HTyEAOFGriM
FnL4YVlatV8giQRmdA0Dn14i5Q4PU4BTskaPd71AVs4oQ22GK9YBVLNkn75GTYpnRZea1gVnPuti
u9m/ACir99Ra7Fk3RAf8Gt50VlsXQxU+dGHPQSmyL1K0XxIEvQADWg2kjSkd87nCzuDVb7TJM4xo
vAdxhov/nD/dtLHdQysg17YVRt4jzRjn3VGar/lQfxnCsFTzdNXA3ybNeKQrBeARXkqr97fUWopF
2ZFshZvzWSLyyqVs3OvxHOjUFpSqdJTjCDz1q/m4V8XaKq8ALaGe5QiISzrh+RCCUTIc9a1hAQ5p
415sUVZDcio7QZp4lxmgrNCqzNnNshAj8uMDqLSuQbHePfExYec4G191GfmNhydIyvMnUpMAugOM
L7I40zh3Mn8/TecoLanKTQ8iqft9xMJph9hT9Wy0FfRDE8QNtPgPllj8cXbgHR4jHFd8uhnvmFv9
IJ13QfAQEoUntXcqqOfDj0w1wGHrKatsPA1KWYaQ3IitO1MVORv/sEDAc+iFad6R3W+lsy6iSVsv
tlHikema+GRxeaD5Kz3z9TsHecwY1AsLFqthnyZybPBsDthBQBnamMSmmSL32Bu2c6Ra9Zvm4kJ+
oKB8H7EMk3G9qkJTPyy+oq9eELcttziO6wDb/vklFj96xaVJtat3QWOv/AYIwK3MrpIeVwSLTY0o
VpY7fGupJnTT+rmgXrItLvjMwHdTKUbAxTEawZdJM9CQupnqAz5YiJEMzrQftWI86JUNfInbdJva
1SFkZ2EXY5pp+F3Exr4VAaRrLRd4O4fZPyCdDN2mQZjPJd7p2k1d7UIzgTp0PKRdDKkKN+82BsBv
FzdMsz2t/Nx3Y4C/p2da+amQ1lhsbelX61lBUSgoM2TKAUmzwz7xhtBcmVok78jbrPNkmYDFoFvT
wDNsayC44g3k7/CfDvOxP6+JXoOKT4QnQSG+Gm0qLokWsAdIt7elGT5SUeAYuLFjy9jEgDM9Yg9a
3xb5N5mnHLtR7HvWjQ9W+bk92iBlH0DXdIRuKPrBnbgaE+7fOlGk3Y8C78JpJuT9l/593Br+vSOh
vZubiMpQkzrcKZvWaW27GxplVSK+RY6kDkge4q7hyXdFeoPj8MmUdn1bD+17IR073bhZsg1ayU6i
dMZ158bOt6G/r/sy++GC6B3vOG8vruVDhsHAe89CYAOZSMvtIBws89zFAdUXFfcW+BroxRBLJkwa
FTmAGe40Vody6s33DmjbZjMSzuhHtsXH8UUvDewjDHGDfA8F9EobccPxprpDzsFKTW0L2iPrsWW1
J2sgkbsOaZ3C/1qYCe48JoUjJJk+qlWQWT2Ax+wcpPFPCCtXz2XnV1ttGh1clxfg0uvLdM1F0H/N
026rxT7/qVxti5eza9TJCRix2D4istVd+hicBBzEry/FoCc7NxnzbToZ5svk4gZlmmR8pl58mlnu
8i/LoES35d00FSESkRXhHnjn3GLVGk13g3ugUwZGTSD2P2yNouub25/95/oABoObMIMmnulU9qnH
b8yL4in7USbPYnSMb8aELbuM8uHUx2y4pODE8krQ1G/1JARdsYoJuYrS3O4k3gS1fRUtohrkRSEA
PrDBWzociigtbapdT1GUwbhlU/kDf5UQSemg0VkKsrmKBDeoU2eNZ/B7L3XEenQfdk24Z048Iuzf
2gjqgJHk1I4FJKdKoA7Ihn3TewfVJvKmqhzxVMnsBIrjXQSisDJH/FIpxyNGUt0rJOpss5S+/GLD
1jg+NIwjnLX4ULd0Mu1i5wFQTf7wCM6mcVv0PgKbSRKftdIpodikRV9iHv9RqZwTzXjqLK3+WSAH
bQUs1vgIQZ5xawx5fpMkiCsD2/9saH19HhH4W95aGuazaXlnZCq4c3Cxbbv88x//93/+34/hv4I/
5J1Mx0Dm/8jb7A4fb1P/9z+Z7vzzH8VsP/z8738CyghdHssVDv41IQFuqf4f3x6iPFDu/ydMqyrP
G2leMiBfd0S1Q7Q6zEy3OkOO42Ii5p2lObPvRNBpwVq+FUkTzYQ85HFF9tO5LghemWUA3ecnJ5uD
5yBCZNHD4zQ54Y4ZHzNVIeKQABcGH2pSAamLxGsT/T4aLcuTiFd+g0a5hz8//zlCP2iVFVrxpCEG
tdVrOz0a2djcmlaCNcEA/RtJ/2g2bvdx1gv2s6IetXGyDPYpRS+X9qzAh52Mvwp4FO5JHG/0N5O7
np9/cZDE20LTdWhGFAAkUrtS7ZFndr8GWFo7JVjckHR5nzuOcR+FkEKvRnFLLTOLhtuuaT0RIGDg
daB0u0Ha+NPib/aJvYfOIlK+ySWrw2ybcV+uaQIqoDEUr41hqLf1x+voEDRfGaEIDvPUUW49gOQs
PdHUOrOiS+9GYKhyw0eKL3SlvKTYyZ6pFRc6g9oPQhfC76X31980of/bFw3oUgd4Ae5aghkm//MX
rUrtYEwCd7rowghuSEeJV0MRzuJLs7qSRHZfFOF6Ze6G8swNmHTzdm6HHZPh+s8++lT49RY5mVjd
iMJQx+P10IxNsPJHI7sjRkPqSJrhB6jDzAPCBZBrGiO2GfGl2mrBKotH8T1XDzKjsYpzCOn6s8tM
vBcALwFvtLczx7cdttGFlwc5ICVrF5hgpgtqx1o3YA/fmuA1QrZXGWseRZvACgpIOoWWKiuFouiY
3fIUYZa5BT7haVcFaXmCcGh5aQyABekwp05v0sxLDyKjzXx8+/DQR5ZJLw1r9FrRe29gf/3rjwo/
/evPCgI/WAxMAD5cMI8K1f9pUeg6bZCZ5QwXwDJ9b5ick3AN7dEoa+c0OVbhFV3A3nAINVdI3S0u
rZkUD9zQnsnuh1q8maQ5HXBLaLyG2tHqW/aGlL5+P0aGvyEvjuMnL1OxCdq62VtpUd/mwJ1sVKDV
o2bsTvVtqIo2MT93FMjMO7cTIsgVi71YPXF9KN9t8qAI9mNcmC99BF5CF2CbvObFs96Cq1F5jdWg
QSsGg/x2emVB3SA1OAF8Sse6s9bMyvVoyytdBzewoZuta+acfKb3b22r+V4tevM2cqrwAMU5/Plx
mr1jrETuWDlNX2UYHQq1+MvcPlljvom1EP29Uz+4PExW0mnYkZrMHa3bIetwMQo8ulc5WbBDMosP
SadCO2ixwI15ZLyOhR9/VxXw8SbfI1R6ZVEVsnx05fq0+KBrx/K0vKHT4lLQuRE3EWIN5R7pUYeJ
pWb7N98e07r69hjM1V3LNRj03UDG8G+/dG7aDv40FTLQEmsCJgI0KZMXJF0dIklTLxEuDOzhRznq
8aWqu/rRSDOonwbgGMR56FErQnPT6W2Hr0LpHvBDnTZgPHIe4hwAviEXSGUXtfOQFFp3Snj1glzc
Lvcmt4xBzewae3LOdeRAIu1g3yXlkHtVN2brIg/87eTr4qFITXuLe2Ohf5uiXL+3pq7ZIhuv3U+R
P74ivXdVYzH9GoZFg0SBod0HVT++IrC9Sjv33b74p6AyXex/9qd58jb52Ttg8yJwjQ7hg53luwhX
E7BmaVN3niF90O4MH6ICQ3EKoOt+sscc7JYTRxFr/UHKdEcm6lzcDEjhqutn+BkRkGRO6yQ3srd1
XK2gMBHZu7RSfyqgGnXo07jY2bmZAmsWTM3KTfX65FB1aNJ4147Vt7kJwsl7OZXBdkzBMwS54o4d
88nVj2OdoWa5MFL7U/WT61z95DAPUxMsU81DqSesW7DNlbjCKUp2E0XtWzeG5raJGySVGKOGknpw
M8NuPrVndzWGapUJzGjvF9VmbtLweRKwpSNHqFj99Vef21fffKTXWbZjcEMAFmjphnoGflo3sc/q
mJ0i+FINeTjh+gaAAFC4FpAcYNZz/FGTY/huW2r/0U9aFj6byO/uc/+pMrX0bcoAEHCjztgmUz9+
dcpnCeaqN6bMEZ690NM2y3OX5KCXkYEP0ldHO/HCar5YnY5zIhAKfhdGRzZa9TpWsAajcr47kW0k
51Qvx1t7AprCC3zwbwstqM5BBrUMl7XmnQ9CnEsHgCOWXby0KwuwYoAp565F1PhTB40AMej7iNFC
fjWNwBVvBiU2dExIQZhH+BDd+ZrGMaayxN8sR5a4Xo6YyTkAU1B1MQ1scmkH/OlDGY1EJEFoxxcN
AGCv5I51to0RT3gXUvCNyX4OKj+STNRJdmrmsZ7dmKG+ubJTk4qw75q1aKU2z/s7v4Ylh0FHgptU
r7wMpVcYB2iWiYS9XNnpPYjc6Y5xEezsNnaOpir0DKF6JCJycRy0AVXqmqtkpTbVQHnjHBfbtQ9N
t3RTDbnP+wBkA/u0Dx/xdDe276/3H6f69CaWua6mvn5lcqR3N89O7sv7zsB3nanXXuyf/JZXWaZZ
bIMWPfOuqbc+PrqjmyTQp6QqFTGk3I64bdKPi41qVzaAfQYQvKgpqPjUpinmtigjEMY1uBX/3Ry/
s9HLAJuMS4Or7hCcmatSq/ItcwG3YtL/AxBgoCPc6UuTVqDHsYr+zIdJHIEOh8So0KJHRCVB2woA
0w+l5JQ2lv8HK9g30DhPX7jT/xqkzkxlMXTbphBnXCmkoEZmae6JvJ6Qjof4gZZr4SXp7TOj7eWo
emWbvPdmXRFRL4Ar4SMNmNrw83jyiDBeBz5g2ztJtB2wmp+EYaae7MDkX0U4VAxGAjVA1hpPbWsC
AVmUbziuRrvEBIVEP4rizcj5ng+MPdHw0QHUylZuy3AX/2cajqB6CM13XDPNuF+m6e46bAL8Xz8g
vzMEmHocLIqlyNt1Z8n0Va+7i6gN/hO4j3umJf2LBZ6wTZ9bDSjuc+eUmWa4yWojfXWHZnEtYyjo
NKHz7JSFdXFrAX6wBjTEqpUK3wTv24TYBR+Z7iFHp9yQH/VQgWxWUGRgxJV9yvH31Mdq2hg9UoO0
MWjmoPsSyF/i7T23cUDOcEZSMfs5nE9+nQlgcOvH72NpxFWsXo3Fhhd6QFq4I+XSJNOQx03VDtH+
ZsXsYFM3UXwkmyxcZOJSRyEm7YBtLIdU1OQWwAEqgoPSLtmRarZqUm3paBUdQkd0CFQlb4tYDMgJ
zA4gNFhGtmVarEa3Rr6HO3VbkTU/bHUILFn/XkxdBJE3ausIOVSrVmnxLv2DTAG0ygDXy1VCFxW1
ytSqKP2L2gMQtCvD1/kmUWi6xREJzdohQBxw/h/Tfz5ycNbiWDhm6dZM/UHmPxqL33voLwV4HPPi
RoFUu1be5E36XpTY5xWrpU3do6Gw82SkNrSmjA3OpdFq7vnfzDHPxutqG2u6mZydrEgRxQIvtua6
7h1CN/2R4bi8GRmwZQCO7SifgzxK/FbuDAfsYOShg893VVR5tgZQyT6BAfrQu117oBYVrrIvTeQ2
t8cyqAC7R+JyYQUS6Wr6sBnNtixXRL3Eo3a8mdtUDUs7L7ZUpSID7EYvpbkFl3UrD2Sj2agW+YXK
YFGz2+AaR9SHN6e8xh1hXAO6d089y+vQGETNKuCNey32qp7JA6G+RzCaHErRhFgFgSMnW7+tbV+f
67aOyyZyd5TeAlIyP7sHOK543MeODiz2LjdWbdf9nJiJV8L1wY4ypqMJbIjUZCrxwqytbNOo3kk1
qdeIU7mjhOox8zNIJRh/MXZxprGObRxlkDqrCqwDN4n6nlkIEELMHqAiJCAqq15MOSL1SIv2qI39
OhyoSkVsZN2mD2xgFpQn2fo8CpIttWnSxXse4vfd+q+3y0xnV/tlJdOB4K/BISPLXJOrrdunrZnQ
Q43jltQ4A00aNwfnTY9fTVF6C9j9CiO/YN//owugKtpBTRIa+NU2PqTM/e4WV93y3OlpAzoGxz0l
bn+ftUPzQKbWKOTGbusWx054UMdvBuX+eE8OVNRqkFCDlok+BvVWV65wf4CjlbqFKiyQYcrU+U7X
URmEbaDiMIXhCutweSAjM7Dox0OH0+Uuc7Rg82+qQnjauFgvjz1pDFF2Tk6JOVQ1IPO4FVZc4IGW
Az6QOD+tQmBHIMcXGYDVxQBF0b0JzYFtErTBqQZFKuR6G2sXT6Z92+EqEZh6xp+DYayACOid7y0H
1z1iWgESfpyV2+9cnOpvkLUMvegFGpHGibu2alxYhdIOhtWCl5jbjQEIihoYdexv9vbuv91TWQ63
uKNznQmk4hlXl9exL5sSP93uHLjgIAtMEA6syqlECr5MPdMM0NTKTJ5K4eRgIUQCHIQHCug6ppm1
JiMVGn6ZOm67J38NHena8yUzN8LGpYXIQSu6onh63ILSvc2nyaMmVKgBYVQFeS8d+CM0t+SydJAf
jVimCpWSoF7Y+Ve/lsBgIDHusY80qL07EXQPOUc+J3JEPV+3kQ6bvYKgpdjbQBF4tYoGtR8KTlQj
G9Lekh3X5CMpOy323/l+ckl9Y9v13bSKxzHycALXTwW3nC+1+QdXMOQUUsnHXABA0IxieCWvKuz1
E/IC3S92/oelvMoRCN7ABj6AvHAUUyzLmIu8MBeZFy8aRHMxUP+d/mZpsa6P4gzIFc5MJizhmAz7
uz8vLQb4a9vQtdqzNdWONymifyrCmEHhlIOya7FRLRsHD4xQ8SUcfKjekB/DU+6TH05g2Z2oRtyP
1/GldaLg0LdWvZJFmj3it06oH0LzOLjY8yIj5juyIVVIP4ku/joDgSZcWmk4yZ/It2FgBEvx8a/J
t8rL8jE/zZ59GLheW1XmPE+LLd6pjps3JwGe2xuj7NURILGnefTWmHal0Wgg3RLVWuJwf6ih3oA8
C4ZrNKElX3Dtu5OlMX7t2/CzvUC2JtndIv9sV/6xnkxf/XR80+z6sbGtC5gwsEYGvX/nMPkS4fb6
lddC7hQZ6jZlTflqBtb5HaMZmxZQrMFPCQ6ZM8EAVWsKAv9MGMGPPntqjOePFiEEP1of48Bo+mkW
mvNjHMhf/DO18iCeXyFLgDMPAmDq1VT/aXAK9796e/RmP94CeX68vcmpvSFvkZ+aClsPV6VRCOhX
O9qt1vUZhOHt4jHAqQqRhKZ4zHX+blt6lxr5aV1t/s1vwb2OvKgYn2MLwbBU4vrDvvoptD1yhYKs
T8+FQAIrazps8ykgPkfJwaS4M6xmgi7Lr3C56ZYA7djDSZsqBESRDOeBw48/aVqQnPHL+iOIbfvJ
Gh3/vuHDWrCUP7mqAMsEJILG7IEcXFH+iHVenufWAA6Mrm3kgVyBxADEOmTBlprMSMaNYfVvoE1K
VyBXNe/bvDXvq7rOdkOoAeWvbFQ0Yemuk0q0m8WmtX7ijaEQO9u23/2QcfDTaF372JoCcS8g7Hep
HxQXGpXVeXYvsQ1Sr0IWBAbKMzDkN8sMZpcGx+UdJbYdAjEV5MdJR2a6rGv7Dpm/vQrdxAjO5dO3
sQWcuPbTFzeOon3VRXJXFrrxmvq6Rw5GkBnrwUYS1ICrlgfTwdeGOmhK4XiaFiIutsr9VBz+ZlU0
r1dFgxlc1w3LtCwLqUr61QVl2UXBAE047RTaEHdYctpsgA5shJ73lK622JfctiubjXjv2nECZNQh
qXYVZsH0iV16yS0MJbRSEC0Y596lgyisjQwKLTR26TCBCWQr6rFxmY2s9PquoUQKqQOImcSAbtaq
agFsv3WtYFxRt4aYR7Kjaotov28EwRHvrTvqLvYDmdSK1wKUdJ6M7Hwr2+4isXT/DOzqqqK6hrio
f05Tc9U1wDKprj/5IESbrkx7KPfVhrtlcUvs0Q7tHMo1WeYG2asNwzb99k8WAGjjVa0rHJV0Gy9X
TByZot6jIp84O8UgXmuIXA9hIhAlJcL4XkpN7D/5qWECORebjoWtNzlIjmBVxTZ9hJxMczwstFpR
UbTNitjaiGZrKVSy+dQX207Bl3B1Hj7aPeQ9sb0D6l61IKCz93HPg19yy5EdD6H4NIWyao+UompF
VSpyZaSa40zg4Ilbvrnu6MbHv/6Cc/PqQGEwgQXORswJ8VnTvg5c8noCuagANikPJG6IwK/x3Evr
tYgNXnsPEMVLnyJQtD21OUNqvx3bN43ZZk9JXAB8HZc26JfQ1DUI5AASngF/yZHn1bqKoLfBpUKc
6i7QaUm5o5gyFTLiySks4xvax9N+n+x6IQ/Iq0qGez2N/Z0dtVpTKGavTaj9HBosS1j9vgV2DLQJ
kiGQR/3RpF4c2L81H5iV5JfHDE8hD5Ci30c4881hYdCUMYDFEeGmQLJj5uzUu+nLQHd+ndkyiCB2
771xM7BTi97SRQbgX38Krqti+Z9BJdwwEQN0BDbmNuMOv9qXN7be9SaX43lMge4xIMSNg2nkyBsq
xiQtoEiFIm2AGlpRdWTtZsihp0QuWtYWNxwaT+/jPrVnbzWaPJdm7fvN1vK1cJUp/s0Icd2NFKW8
jQcmb6nWCEj1ydBP11cdE7jvtmGBLSt1JOonSjUQGAIoi70v7jN+TZWq+cLRj46xOTwus5OHC53b
U25O209zqJEcu9VLm+0Wd5qGxlR97mWgTodCdsJu4nwYLmWRRbjmlfhq8AyYLWVLjTo1VtgmlABw
A5KWMdz7ymw0fw52tKpiy4LoUv6o9x1/LWwgZCBPMtwNPdIuakgBbljg3yDeW5vrqpJf475HPjdH
0G/3myauNMc91FaxFAN44mkj1KfCrGC7wTV0LOhcB5umyvrmTQ/Sekgs7lrTAKEPgjsAnd3OHmAO
Ybu2mPRVNvjwpQEfoyannXYN6Mgu00w/YJo/BGWwQbABZ6+R5WsCE4F/GsdWwhtRe+meoUqp2fKt
hm1QuwIn5gQCU9ChgmLGlWuH8uLmUY4obwpEI97qrHM9AxjfszAA38KVb7Xuomn43hprwiq3ykFX
DlDs9Q8sDpwbQnxCZlJskamBOPSgkF0LFnQGiE7QPQWQHSEaBaSl4pNj+NG9iLiBJxPzxFaK9HiI
pnm5umAMgvBFCydIAlDLmmBSRUs3sbMLkjH3RpDeuoMpHtIqjyBRg6SGMUcsfBjTcjOU/bQZ+9h5
IBdjejERMV9FtrU3bdN+9B1LW9cSCRQlmHweQ0QXTn1RfwWBFpRE8w6xhjxq13HJOY4ySNiLUpDv
gZJhOg68uyNT6EJXaFVkojlaLrtHtHHCxbkAa1zcug/LKKqNrRODOyx5urK3NTRFkP73/GlKkA0g
2aNxvtCLFiSgVWHBObRp/kq2eRL1viBU1B30xHqzwwBsUnUNiI7Fym+dyh5c3IAkTg+O5X93SzfY
pRAuWNnqCr1W+WxQU0DenOYDcKRx78pOHmRLojH3OhccjoJS48gYqnS7jkEiU40l50+982DevI8j
ZxoGqJTwQLCXI1c4AoVCnX83AxtiElmrPzdhN6xxj6rd9kM77IYuho6xxKYR1GLlLkbI4W4Ihnpt
NX7wpXR6SH/lBfuecmMPEqAoXLVlvErSXvvDzc3XpI/c1zEfKo8nWXlBIiRoG8EyLX2jOrSj+UKM
0VQsqRujm2113MudyN7VPph9K5COeVreVJslc2PuttrqIHz7ZfZb5lOz5G33PoudbItyR0EkHUFf
ZJAKf24K23EvE7C91GlRXKrknz14lfuXIGkPSyBK+/Ag25/nqFRaTGEUP20oieCwkNwA/4t7L6Cd
9cRE5l0m0tlGMGjRDVCLh8DLyupGBySZireyN40NMmbSo+Zk7OQ2Kcgr525fEVeq7mwAd1YKhnBd
ZGdWKznsJDOiGzPGgYvUR7IK+p9xzU+Uzip9KBn2WhQDAYJUWCqoIzZAYh4GiIhNfY9bp/es2F9G
Sb8BIwdHviJSndlTl41br/svZj0if3Vh7v1F0otjnZs7L9FgV7tP42Yu1hEDmRo4ewPam60gPAe6
ly4KH5oErIxlmD+1qhAlewljYzibQHw8NRZu0TS9R9aM2eRPFUuzo84aUEIo3yZtw4eyiQDxRCcN
+PNwLUIqRRQAnm/06cYH6dC+dYbxFWxJ27Qd9Ce/1esLngINaLlgZ8rNUW69ataVvY3cRH9CRrWX
mWl/AvcmCAR0bXzFpjtVrHLuPkyTecZYzVhw/31GstMLk5uWAW2VggMW59HuKY5ClWJevDDNDs4J
tucrSwTFixH41U60Hd9QU5Rm5/kxgrLUdBL3DNYc457mkFmwJvNox2BsUHMYH3NEEvvNSuPrMpUa
8n2w1adNfyvB2IGH/mxa7Dj5mh7zkSpNtvkgMGSAr9l2+jI3JwjAl7wH/zKO+reFech8u7vkldAh
PxwMFyeZjGOgt7iQ0ThPb8cG32Ukdw47o0Zob53KPkaydhdssK+AKkvYgpOvE8EtFQZynPdFraWr
Mgulv3ayEX9JY985/buHW2dItM4T/g3sb8FhbtJYSKuxNYLxeMgq7y7KwnnSWGv7Q4dFntwWOzWn
5l+JFVsISkPHskLuxg7CS9iOBBAiPyCX9alD6t3F1xJ5mTvcuCu8znAQJQKG+JN0uY2osN8WYDwk
cPGVnPksXU5dNPDDm1pGXd5Uju8c3Y0JRthP6ev083y34uFV3w70q3VBodwXt3NuOv2u+Rqqc+B2
jeznoJbaumo4wO6Aro/hKqqtFhHrwdw7LGrPY65CEBqiA3SCMOO28zhSv7cJhQxyVs8+y0kDxIPT
DiceyAkoDH2iYPZXRPjS6W9AhlQdFuZ7qjXACKh8jSPocu+RRTY+SeQfPsRtAvEutLrWHp96Oz77
adLfkok3RuDpQxUgqItOH+jQDbZqfEO9U1whMNDkPws7kaC7Sbq3uhux17b14EbK1v3S2dJr7LF7
i6Xm7hqEarbkFjvBCWty8JTwNj0jEpXMbppbR97QdAUAVT5/THJwWub4Ahe6EMckjduHoGTP3aiD
ogm5WQ86ToRnoYtTikXnIVeFVpb6RnZ2tFlshlE/GIFtn8gjdZA9kkP/GNjPm97Q7edB6M2Tw96o
0YFS8DFEwgC1bHwmj8CUgjU95M9RyPwHACnWs6dTdw9YkfDL9vkTgFdlAm6PCDkIhRYBDebIHCTn
BjK9CbaV6IiMBFjCbhuhTbdjBpEMX5rOM04VzwvFgwwSPI2IbKwXYO3290QHAUWCBpte9v8p+67l
xnGu2ydCFUgQDLdUlixLzm3fsDpMM0cwP/1Z2PK03J75e75zwyKADcpWIIG9V6jFBpXI2YcK5RlF
ruI5KY0E+TxgVGFEzO5l26Y+FXrTwD4LIJqeQ6i5XSKqKQsf6rb+nyP0qwQSrnhmyqvVBOqaD+Vn
DtNuBZuhvoUMUDQOa5mOIdiKeIgvkbGdVn00JmcrykFNjNzk3O1G1bIT9dKhLDyx4iYW3e8X0vFT
AkfUuIY4u25d4pJAbhi0iP0Ov55yNSX2a9Zl0Z4ue4mzk3I/GPbLJaKKM+HnA4OVBNi473/i0PSQ
G9UXgLTI+594abN92cXsdL0cCoVi1YwcWXiawOx2U+o/yszGcBn2Tr1hZf/mGHhUVbAuf9ItXtcf
WmnE1K3KTfPJkuNlTAW9eCot9W/zfo1Btan044TtOungO9cO3xKvxx5At2BYH27dANxvao6yfM5d
5GabaVUEwMZOWjWqVyX01YOm2vSajjzJCb8jjz16VDxoovlbqvLmptWDSZi9X/AyOlir2LNwoYoP
iwKikBu7wn0ktaeLyuhVb9RVCRbOVXxDiqTUXwtoOfCSRysSIaW+uc/GA7OHM4Vd+39NzwIGEmJe
DWt3HFI40c/sdZjN97Nr36ezao7CtxkKcpcZbqNOTq4O7VxZ8AKezGdwdeBNwcZ7cFoBlBxfnCYz
n/Wj/1xF/KHTMRAYEocMmh++bSfFMYsMtQK2u7kvzfEGEtrWC+zonN0UhdiRam1jNrvZ0giAi6Am
Wjd2Mnb3edODhgt9bovHVbAgTtSI/zx4CvsWtbzIDRYX9lQjinQ7ORDVBCoU7BDeHm39hw3cA/bB
ju5tq2JPSbeh3iRqJJRM2IlaChrfN5EAt5+aGe/5tsINeUnNNsyNFd788jK1kBVSinHF945s3C2z
scmElo4pfBAYsKBQEHkYIeTtgd09jxDogTkiNRsxereR6f0Vp964xT0P3CuYmux7D7JaQ6OGkwDf
+pSAvrmpOCyrO913HZjwEcJ0HGqm1z46y+pBLQ2IgC4/Dbh8aBaT22ZrGriOCqvXCs1IJtBL0gC9
GlLl37y0q3fUH9vOfHS9eV7J6TUAMgLfbae4oTMFh7fWp9Oww0jkIZPpW0GeLozZm6B0jU4apkNC
w3Ta5xJY2KJnS8FL4Lcgkq3cWm6pFQ5TCk0nfe+mthgd7xDOoR/rARrNoJ72H8gJ0/E+Z9iEh92u
y6X0pAfe1KcMm+N6kTVUU3zkTTn6F9jCAF9LLPCK9RWk0JaQ3K/5cEsYhQl0S+3U9XYNyP+PSajd
2+sW1SgYCIT5MshA3r3qbCNXglRz9P3aQ2fX0ADK9q5PYV703VHVIpHQoJrM6BS2TvhYuZCinUco
AsDdOnpEcphDNn9CtU6PzpYXPKDKqoeoA+KvSG0wZe0pnLsqwz0twb+rw+G04d3WrX2kFs2CF/Cx
9+YMZVNh+EOYhDAywFdeDkWwb6BE/6TgYbrEBjnetroJK1Iwri0I61GwAV/7rSgmuaDmyFHWi+0R
XEQdXCmzPs1Fcr7EKhRsYVLp4wYSDosuw1MMRYt7epnZyJ8kC4ZbCu0N/Gbx2E8PdB07sn0FxRbU
yWdY0GvNFDxSw+X0e5NGAdwwL6OscT4Gg5L+sflvc+sS6gVpD5vygGNpD/ufh3Co5cGLneYOCTF1
p7tkHslDil3FHfVX3Lx0ea1aFlUKLpPpQO0Nsh3eaQhhmu7q1XnaeadZH6K4hA3H6P6kgGs/9mo9
ZMqDfE0Dl4v8mn8NjhTUNcaZd0vCZEkXde10SN5IvpO6wCzbM9WUJ0JmpWoCUjGT7foaj/rkG7Xq
JjHuRAtSoc7D2cRbJ2YPcdSDHgDNDHKxYAjr7BsFFa3hrXvsfRZdGeUn2VX6i1NObwpah3j7uukE
RcX81Gax4Re6iN4iKXoZoBkxxO0/zIB3+wRsSG4jBxfxDenuIr2BxZb3CEy5+dQWHxp/j1BYzbYU
9vecUcX3KOp58NcB9nKSg3gxkqnc1ykSQGTEgw1BuTWFkukxmfkXevzTygBs4DWzeXCiVgG60YoO
1KQBHUFLAFokAApsIMvDoz016QwEe0B4aNHw63L0CpARfL8cBcf4op/cAPcNiV+yHfX4VUaGu+ta
O1vgyeE+Okk9H3MxfqWW6HNoSFp8hmqvE+xiNsWPPes5Fli6Yq6bVppXpwiLi6LqAMxJ5/iYCdgA
CFAgHlloVsspz4dNX7P4cW7gG5GAXOvTVJHmxc00jUtI0ZWHMEKNvq4GOKCwpKLmFJjIsrCiyDd/
rn8YVGb6rf7h2I7hoQwFSRkTALdPZVZRJZWB7AUe0iGr9sLE1sWt2A8vYGs29BBggWbq2AHoo3nM
IJRbUBuYBRhb2BB/x+3hq8W88M2y8P0CnUQ+K54g01Aw+TD1bF4WADbcVXUfritXdbfJGMyQ77cT
PLzrbhfWc7g3PKs/wBki2fYjt7D7LLr1xFh5BuIsXIkmahfAAKKUh+XmwmnG/sUFXhCFaLP6JrPw
CF3UKfTL7p63VQydwSFc1V4OdwUbYGmhl1xGoMl/jnpCjalcpsFU3k1tX6zjupqPrGTGNhoNBYbQ
AH2VeTQ2VpgwSAKhEGGmWHVnrQh3tpTmARxvzzeCxny2RifeOqJlWFuhOXIgKdNulPC4RROW96DL
Iml2oKbniWerqs0TtRK386E2aj3aTZ8+NFGypu5QNNXtDO7p5QWG0tjDY9Sqv0lpQf7Eb01oGoLl
hTpTl0KmQaNQOi+RfmnP9YFQH+pXc4iQdkWS8SEI8rtuzMeXbByAG+9m4Mad2L0xYU20AgQq/YLi
wK1hdPYPJLjuUGccXgLsClY9pF9voGHh3NhxZiyFxlsNzbAx87o4TynPzwL4c+CZJ1hi28gDgAWc
n5kHnVUBn5QNNSn4V1wi6m7DWRDD+CsZV6wAP8CUcO6hpgUpDZAKADy9jhIO1eUN9HtYnN7Qcyey
2EKEVfRArQ7L1GvLnsNlBRedg5tyC3Co9CLNm1p42mED7EJ6eyhuRiXs5TjmxVdu/M8RSeX2IMZW
3r9dI+Gz9R+lSWF8BsPYHiiAYGkJ2wDq2XV06fID5JQHIEmzGhduxABVyauwAokvxKmRrhI36S5a
DMqEIMNFZYGGLxIMNMkwBC+geQHtBWrTTOzwOyg0/RJrAIk8XrQAZC4DEfKDqw/YUM4HagJ0AZQo
nVInDaeg8C3twobmlw60hYcYOr1O/HSd62TPYjU0TbIQVHWkc2aQxH0Ct3WxAKgzTvstNaEtWJzH
dBJ7HVdTnJ1NxZniBmSQt5dOioHWzuMFFBcDj7lwB71FCKafhAwbhWoWphG2R6jHotSdDpf+KUa1
gfpnQw53Op4QZkZrfOzX8YCsvUVYiG/tqjCOrBmNI51pGaBj1K28cco/dMOhdkYyNfb6XZQ3txQa
sgCGh8I5A89xN9rx6ACc07qnHNXSpQMFhCU16VB1Kt+GbDrA3714RClrXiI5lSEzPqBpot6XeIHn
R7XIHwU2e5CLkAtbx9IEgGqekAK1j9fpae1mG4qfsojtoFn6Pt2IkPxwwVPYdU0Pw4wOrhkQe1vm
WacOHBDcCcVxrKLiRrYQcbFeKKwfPTb5LDWCyRfYhWIhDOV9mkyHD0FYpl4uRn10rWscXdWtzRfq
N7ijdiy0bnhfGhWUrZk6XA8iqdoPTUlNPtZIGprLaxidUewlQl/k01QK+fwaFBOp0F3JIo38vjB5
5V8nttRWLEEvXZiGpjjCogZWCti9dvdp6gpgqHnv1y7v7pU+wL6oXHBnTrfUpIGyg3tGG93TJO3m
sK2EDPzZDPtLHxxKLBAN53RH8UxC6V6qy5hbA4qZOOJWYDUK/xmlvqam2AfSakLf5dgrFl73I+SA
PHWwz3gOTTmCTh33p7j2yu2MRfAGf/Y2tLElATVaYzFL9sZBBp/106Csgp+eGbiPeZPP6wJrWGx7
EDoIly3s2g7eoBqzogeHCzuSFgXTZqjEExQuplveuF96qzef7BTK1VhHfLmOjZ78UnPXfGJmBYmF
vyP/ZZ6OxOMZhBAVbULHQjHHiadjAolUsIcgs0d91wGpR6npQuIZBocBxLJA/8BeTU/uQuau6qZp
VszI3TVAKM6+LuoBPCfw1jiUXZ5Va3xtVRX81cWVH6WW9d2DwiCQ2WX8EAj7VPTDU+RCLdSfWIcV
gz5EhlD7eEQh2/98SuNguKh9SuOXSXXYXmZep3+IodMYEiB/XunJz08Th1uWbQKD7tmGA5rpJwJD
P9kS4kquumlhDydMN9oXRhf7F40Rapfz+He7zrGsrvT4hDrRHQmLiCwet+Ci+Y0pwgsdz2WTc9s3
DpwoM5D1LPheQ7bfqxcsHjysHRl4Z4vWkuvrzghCN5GfpozhEQ3SSh4kMXTe0uGylQJ0oDxDKxQb
JfsokgbVE+0k9kkJEWYH03rKRXVB8LtXjcQroj+AjR+c6tROJRY//Pm9/EdKw0F2HsADYdgOh8uJ
8enJbEIlx4AQX37zrutmpNB/ujzD3BA/vcLLgzXUFjzXn2aozrj99P6UokcX6it7e3Agr3Ei0aXA
jYKbFA80n6QfQjNN11OlkBXTgk3KE9CNwRbwdvL6+fmfk3KI8yyGaCy3g8ZgBSbYngMLy12lFYSo
TyrWXPqkgowQDYTit7hOz732tZXZQAosgncamIhuu3Yc5CO9ML+HnEJ4W9Sj64d4f17zIgVtW7gu
Kq1tfT/U8zP1d3kml8hOFnup8vLF66rF0AX2q6H0P4ac5oaanM/Yxcr4xYt4vY9Bw17SdP1yPDey
+z6NosvLUXyTwSWKXi4PAHj78weLB8mnZJXDbchaeq4hBRDj/9AYSvvathwwOW+8ZvBnz1q8a+4k
Znwa0SSFHvo5eP9HF754i4swD0Xoa9BviGbil5OcdAS1hhpATHzOByynyz20yNO1CcTXF8i5b23s
g74LDm8F2w3ru2RsEFEqrelVfLEjfjdHtbobqhiWC2a0pS8OqI4cv9oZr5hUkHqHjQQMNK10R02o
qH2YZITJthSM+aCntusk0BDI3w/KAPjfp06YR+db2Q7Hf4u79tW8OEIPwbLfUIQa/Fh73SS2JbZ1
MX+h1pXxajhww4n0INZcX+AJUd5S1zWMZs4YvPQH4m4ESMR3u1uy23DnTktPsOYW1TVxwysxLmtQ
0L/N6SVAAV+4iOy6uY0cINX/FGAHdbWbPW8ZA4vM8+2fv1X/wBg6woCckCRiv2UJ+el2USB/006u
ER1gvIN6mj/E/T7vUuO5tRzfTXj36KTl/BAk5jKqBH8eJpixmnXxLUhq/tw2owewQgEdFD3Hy0G7
cp20gdksYqc6D5Z4hWR7uaIElZDLeYTlDubqjScPAn769XI8cJZihNnpFRUal+O89KCjvLr2ZZ5p
n6DORj1XoGjGzY+hNEChalhQpbcfINIoLfC+8POpYI1SWHB37CuuQHQDLsGurde2xz0sGfC/oDBH
vaB1W7dhj1z0AC+OF6inGNvZgK4zjWa/X6JyjMslOmOkSxj6wrHF3y9Bc7hy+OUSoUZHXP+K1G1+
zjwId1c8FPgpZ9O1AQoioNQVQhV5ZoaHkwUjc425ug6YUfofiRhXfwc+5mEcPJddgIGFZ9gmhzrH
75s9u44se65mtUe+CcBrnULt9IYf+j7Y3Ot8q/q9CTzq+6gsuPgQrBrrm8chBpRUVrFqOc/WYeDJ
B48FkPi30hdwJuUDZPLkA6QMjo5sIQWpu2Cz+R5PgykUM45JG79Q61d8gWXG7eWCdTPAImiCXndp
dwb8CYJ4S8hxM2MAa43irYV4wqnRB+oXTaGon1qDzKpbr48XonWLtTOY6UM9YzuTJibICUBsQAck
+JlPIOpz2K4EvTafyVPnwWSpu0rtHqmJzuF7FGi7TQ4nBH07hIqCPSWvIp/uCxgK/lTZW1Qm+V8j
bsK+FCp5zkBYW2Ye5L1g7RbuItthZ1hdfGkr5oDWGyRrHnNnU/aj8yUDBYQVY/oYJjb7j49cfEaA
uwYoX5ZjSdM2vX9KsKTjYBlzgQqV27tIA03s2BkQBsqilq+mwmXw7UTf9RB0WuPNin9cu+iMIeW/
NKFVtBzK6XmAr9FfvRfAdxeFf9+r1LJN7ODH1BhvQdhGr+aIFQrwy9bDHMNkTHUqPTXMlZu+G7ND
1FbJYYpEjuQ/IJPlf9wLkVb89EUHv01wB19AAb4bFk+fvuipFD1SomVzsEDTuYE6krPtgGrdtWEZ
3o6u1Ktzo31kHjK5EMVIvnGY1tV11SEvViVL1MzY9yIHTt9UwBOagvEl71R9Kuyq2U6T68KQx6mP
ILFYQDd088OIO6Yf5yZSlTPyVXSlqMPmAe7cf81lHkEaQ7rPUyirpcBbfObm4GzMPun3SMaZIJvE
+dpWnbwPUhiDBQDEvrmOcZK5hHSbyc69G0Q/vSz/FkVcvsBmLFjQJWLo8jcn/BJ72DuM06YEvXBx
tRxjZv2HPqVdySiY4qo4B+BWwu4MvFp3UTcREBXj0NwDoyjnxrwLrLS5t3Er36UcPqk0Fo2Te5uN
yILho6yeI1Q6AJGe+q94D051D9yXb3hPgRE7+J5MKKMrt/8BteGvQY3vCbbT8cJFnegWWvnJIsrj
t+visVQ9AAhm+kZLSVo7/t5VpMCelZDz34RRsyhrju/i72eJSMEnGssaelsGzj6MrrBvAxbGbAZ1
T9tI3YLg94cWjdGmsijnlaUjaVP5a57SW0w9RvNorELrf5v36yq/5tFVoB7k7bxOjKsmnqaDY7Dx
UBU88+euMi99IdhnsFf9+0Bx1yadUV+fQdAbed3tAIOdGpQDXK/Mxgzc+N5cXeKm+ofLnWnHnbG4
d8D02MRRpJBFQLOfveI+hcrgInLndkt9re7DT8D3zLw6UxfyQ9UhttR3anVhAiYAN/gGCndIh4Sw
09CZKzqYlKyiU4US46ZDnhgbLJ3nymZ+5DRM7c6IAFefVAwvBZ3gul6DzsIUdBQoosQbCzyPHVLr
SCcCC3y0oSt2gMa53MsmuhBwyj4Np13bVXxdTSAMp56AS5PTVrtJlFD2Cd3s2BXVQ2TB/yETbvhw
jaC+XEcAUPxA8XTAfedfr5E45S2yXk+djONvQqilk4zWF9h/y/XgWnJbNUb6VAXFHQVEcEjzRwNJ
+yJxoCXI2ngJg93oW220SyjDWV/y2LSxp4FcAxYfoCCFXbBGyq3EKhJNwwrjhxzYC7fJAUHXXbgr
vkfQIPX9HkHXmCxZLgE+b24bbj8AMwo6uxEjhZi0zTkBnmZhjcL9BncupCgg/OsqEPwgjVXBfG18
j62mSN6Mbb6Ns2ZcTA7W5FbWblkZsr8qywJSNKhfW6+NlmMhp5MCN2WHKmC9Nb0KTnl60qAntdCT
gw9ke28D8IwPJk0fS5bveGHLL72dBZtUjtG6QZIR4onz2zQzB9rmdnXnMuuFuqFGx4BphPUDjKVO
XjYsMlE7d2bC7Lu2lM6+KuWPBsqDCdjiDfD60BIN3MTdRRB9e03hlGJCbie35p1hAJ2cwZzilTfm
jzKrxJlVvUK+oEfGS4dBfl0uBaQfdxDzizG5mNP+5c+recP6nElxoQIh8dv0HGlCC+KzSlcgA/gU
mkZyaL1egEttDNqJIspWMDeDAgHKVis3Gt3vdhqkfmMp85m3YNiGRjqehRdByE5Y6hDMPQ5IYmy0
Efe5tTLYBswos5m5erI6FAihHF8sQDJRT04/9wfUn7mf6mbtAIrbyCHxvSJsn1rejbdYd7/QVLdo
i3PphkeaySzJ7oLWg2ghJnY8ch+K4UeLas5SRZGzrEZRgmmCQzeH1aGPByS+rm0zj8FruraZbG+4
nQ4NGORRbyx6TTPv4jE/t7aZb8AEYD71XQ9m2uxFm1SoJSGWDh9iYbp+W2fsFe5Znp80MSg+eWtG
6yhNAh9VSz5hWTmx5cVCDsLg4lDjfkuucCQLebUYoCYdZlRWDgxszmsXTfgUS2ES7qpLOWac+UFj
uOfJEEdVGuWNi7UDg1kcHJJAR3AhVqDbNiAGK9w3pvc5TtCxbc1S+Nd0+Dv9sKyMI3Lya7rYZQ42
h4vQEdOtx0PvTANQeY59HhcCoKx7qwWfgBM6YUAGt7WH+4tbHfUVYNMsZQ6RrA+d3TCAg2czZA40
nkHjHADdv8y9dlF/HWhb78Qx/0Mll3YkH3csLtZxWMBCFdhECfkfiigDGHGhaKfk4OQ5SIc1kslI
IefYp0Y1tFCL+L7TzMySabvnAlpNkTcvLyxD2Kljxp9/l9bnHRTEDA3ov3IPFW0OD9hPC8sklrJC
ggxSIQ7PbiZAHPBVxYHOrs28hMyPmiqk2PQo7jTd2nOrBuX1CX4KYG3eNrDIptb14NrdXR5HsKvW
UXRIoBK5aBKUb+NcINM8MLvaFuAc+XEP55S09lDAzbTwU9OO5tZLoY1YQRtxTVwr8kGlsyvByrL4
3yFaw59GPxx03xCJ+z+/b/rN+bQk9xxIktjIaBquxHL08zunVDCCZ9TW+8LG+lfiXipXgc2Ho9Iw
UexOQp+abQ5kqGggQyxspM1bDQ0tYK3sp4E7LBtQWn2oFUXHMmlRqBf5wS2a6EhdKMABwU1tO2f3
PB3du6gKvM1k9sWqkR17NvkECjWs5HfUZA5P/dSaILyqRzP4nFSe2zzWqprvoae9tSOXIRvKwW0p
cWekpht/57Dy21pRky0SBYKEDanoUwlYxuQo0CUa2T/iR7aIo47dUUDYVwrmLnV/oEEob0INN2vH
NY3ORmqAoZWDyF0wHwTF8gW8vGDdoLi/JtKEE9jFoktwM6dR7B32cZU192FaWA9W4ayIS4HbGcwi
dUIEbsDiEIEguQBBnFnfUfj8kQwVnC48mKJNxIBtXpKsse+JXyTA2l/1AUR+604s7TaLNI74ObSF
CSxUEZ2jcsBiahLha1mASzIBBLcDMDF6ZeDbmn2evKg+Ng5VYxoLmo7MQbQo8ybGgqzLnoBBXcPv
UG8MWbjthwA/1wGAFGuAE8LM8mDbxUMGBXFoUV/0gAyVvrpTle8vWH9o7MV+YruJ3zCv2oCcMgFU
YN1xWLbe8yk0z6wd36gblmX92ooz8MK0tGef23ciDmMsWhEVdePboCc7udWv6VpdNG0CJJ2xx9Ls
K5VZC6bNxiPtR262S8vCl4kaUMnOltbQNxtqMjUVR8Bcn1Juw6No7NjXYRDtTaCtzjuDr6QNVe15
SrA71jzquorLWzsx7qEshl9/4LJlj3LtXaop2Nwraf8z77yhAF1IVf1mGuB4ErvTLZOsgF57PFqQ
zRyeg1mOZzow2EKey9TewlfJvbmE5bEAQL6NplU2wv+oFLGMQyz+62cH+911EcAoCva69uvQxH+V
XpLewVgFriLgvvjWqJxXi0PKLbQgktqKrH1wY3WGk6DzGgcG1FCaoNvlY9xDjvmJLhMnpbdhwh7X
1AwF3n3PcJ9agMkOqWPBD2MCcy3CjdJH8sAzkAmuvfXgFd8vzbCtInhOQquh9NuwNXZGF4GRl0UT
HtGQPxRd723jIJgX8FQ1Hl0V8aNZeq/UskavfYiqJ5Ygknrws7uBI4Z5osnSyqSfFfW8v4TnsoGl
Xr+wUGRdcVjG31eaKmGAhNJAtf5IXdwOx5uCl49Ih3EIUqdGuKIJnl3DbtKxnsNJ9j6yBniVsIhP
lTmjZpVBIpkGnDIUpwl03xNX4uOAqWcwBjOqTzOuA42+VKpVlVVSrUyvibodjKA2Ueq467BKytuy
5P84S36NjnbW480u7fQ4AXa9wBIeOf5APYN5AIet2oT+SNqEB+TsUQJDWhMfcGpgp1RFPxz2F8jc
wV8R6gJ9n77PESU0b1GZC7GIayz4oSrMkS6HZZh1nZO26fd+UsF+CJAebl2UcyBk6+yY29jggMFg
VWnTlNaNoFFsjy/XCKsK7TseB58jGjn3K+DjfzYjfIkic4CJh7Scdt0pJEUcY3oAYs84pSC9HDu7
gTNMJ/mrChXuPF01HCfsih5EMJ9ZX0BvPSimlQ0vmW00oOkt4awzvppMJDsXIjBQv8dkbL7uoJMe
PgxsPA9AYqwzJTrwjTz7ITTwkdeOFD/s7EhvU6YAVMNaQT7lXgSPsGHEHi7i7QHFqOU0TtsG3x7s
75AF7fVBweIMxq3yTF1eV5dLwHDVhjKdAKFNh8mB/LQcjO+O5yQrC+hB/8I/LsV2tLW52QhuMjeQ
7nCQm9xeqMoBpK0hMbCVHuS3ANSHFMsvK5BLuwtHjdbVziFwswSjSQzZum1nhb9nSOZncC0Bf9Aw
KRbcGzBZfSQ5vkI8mN303oibh2BotDMaN+tvlRpEDcciJ5uf466snosc/B3ZiegIZp14aUpoNoXW
c1/I8dbuoa1H3Q7EzaE6k+brQQwj/uoI3iICtzi7mqbbvDDMJWhuyZKalu6jMzq01nQeUs/b8SzW
Xjh6NHLzYN+E8f7S14DStpPgCG+NQBpY/WIvHUfmY4tawWPHhhwVAq9b8zYB6cqGIpcOULACXzpg
R9+UYMuce3B6xzHB05jV3cOQD90KPDVslLtg3BqmE2s5teEG5BMOr7q2vKsVg50BfJGeodeZ4zkP
o/ZZE/QSVcBcDvAv18qTn2HGnhlUcl+tLMkWeVZi9TWNAUBTWDTEaTVgPcjYFjCV/pEr8F4Hlsol
jUKgrYDjfJz6NJqy2rsPeyS29NReHyJHnPsQFQ6Isgzwl0UWt8Nt65hm8pD1TXo/aXtgi4HYWiuo
CVDzMuDC5ZwmUB8dzBkCNagB3VJrzOBC6BpD7KNuCflKABiQzA/rx8ywIPwBgmlQzebWKUo40WqC
qWW0f5XyxYhk8OAWtrfKIclxg0RUsMfGAT7ZjSHvgLdsFlZZqrek6G7g/2L9NMCT6Zo8+j4ApO8z
K7T2Rmx/l6yVD863EkvcBzr3wiFbAPKf7xw91MfjsIvbEkJ2ulkNvFvwjo0Qc4eH1+CY/aKqsA+9
LoJpwWs1HZzZXEhHhgX4zWEFmji8l9/PYvQNgJwCYJAAVktn17jfR2OrsXwr6tXGqZW1bTN2unr7
0Bn5+JCtD+TDxK5x5DbMYZsWNw0wnGMDzlgq8t/afaCclRJ4bQ92q7N3dEE1PXoDdt2ga4dHO51L
tYwh+r5rbOcIL5HvRpA0L6OcH0XLy4cS7/chxcJtedHix7eED7jdz62BOmxuREtYwia7ATCEBUAt
oYevQRm9WR0Is09jbX6dnaBtH6BMC1cnr8uhHY/qvQindjtXrvChIQ70fCeA1YITjYDcG4Yvqdpr
H5kH0RyKoUu4MUzQQm1EXic2oPgaVe7VqEILCSKBcGW0teFCt2yC3Drk7TLXXkeVvqN1+gb2qUkD
175qBIy1MPqdgpc7BHgH9uQBDE62A1JBXbSPRbgfgCm79gcTNEmv/W5UbOktu8Z7ElIoCrdmrXBI
yoVhAOEMtx521EU6hr/6RxRgd9RlQrJpzXVOCVI9CZIPbQgDHjO9M6T5tU+m+hWmfdmqycJml1LW
Sa2HDPYVWBPne5fxeTnqKGySE38E66dpIHQtG6NCuttIz12WfEUmDMqJDTYXnICtYyt8I4/6A+Hl
aZSa+FCgt6qDr6OZDp70XKEx+NQcgqZdBPg8FrQwTZSC+mMaoRqm16kz6i0HWphSs+RAntu7i6IQ
lBozvyxy75CFSMY1JQRQ4hpCEJCSlIdZH6hJh6qoK7+dvHmVAW7Q+NcRCqQpWYhHbpKXFlaGouIN
9lwwnH2RQP4cmcd8B2jQpZ1jyUjYBDA8j1acJKDBhuLetlEM1xiFPlbJXoOAlhQF9ZR6WSX1GW47
+Xh3WSql3NX2XHNxrJAmX4G7aD4CwNX6nPXe9y7KFjaeZj8F8Fm8ssbXtoNt5qhkcoey+7gBbaWD
UXT5FV7JEolyiIwDQAaLuOnG5lP8rY6nYYlqhRYJjit4/vwdoKqbOBmSb7Olfgsw0/txtnFX8bwC
Ihdl8Ril/Ym+lVxAuPtf+o0e8iT43pQHZeKD0vH0rTeY6paRiydNGbizMkEpc+ObgQ0HZJ+h96wL
PlQJ0l0iK0HPJw+oX81Zw7NSqbzbi/RTl3fFcQxybGFQS/0GnV2fazQfiMktUIFd+dAxNmzAJO92
XhUW2ynMbbDnZWPDcq81LLmv3OLjk93MhnWhuHm4Puzp2Z9iAwQ92PKZ+kUo/n7sg0prLvAoz1Z0
pcLJatyArcmn+48791jewbF0da0cfeqjG5H9K46aFPy5D0tM6MqA71wC/LSba/YVC1F1umhS5Lpv
Eu6/9g1ab+UqapHUJd8E4qEv8M3pXS/51mKhCqyb/UNOIyRyxtl7CO023VipJlLapnWCKPe8kG61
k70U5xw4nmUx1e0ZHGg8Re0UEisQl9wDwsOwJZ3SE8vATCjBDXmECJADqd+pfWtL866J9RLakO9r
kkKFh87qk2/dhP8sigbnaZyz5zGw4IcxZt2GIPJRC9l3BWefDa0MqUmjtDa8NglArxLvPfj/a+71
yvRC17nR738GvS7eQvf2svBUSBoC/Keg1qNhE4BWwM3SMsfiCOrYJyTFBXIxIrOzAAp7XBIqwwP2
5TBZ7VYpJh9nAymzuqvuZjnJ/8fYeSzHjTTt+ooQAW+27R2bRhRJzQYhjb6B9x5Xfx5ka9SciTkR
/waByqoCKbEbVZX5mtfGRi0md73x0i2d8YzkT9/O6kGaiOfykh7LcSuDvT4wj6ZfYrmzzNWGzHtI
W97gS6uNc/cl9ceVzJQftVg0D/Bzf3kP286rtxznA4uTvNy5qf297M305PQlp35LrZVtUine2pcs
gG0k0wPmerumV60TuCVrnVkN3L9l55U5hg1pNy8eFLuJ3gZ+q95FHYSUnH1ME3tz+99jsX9upsGG
AxTwMjQcxz6FPj8h0ef4S160wXpwnWhblG7Zk8hkZOo9mDayCmUw7tGXT55wG2g2WIfmb1TpikXp
ovoTedXdAAgFIkkXbRxAqD8Lb8TmKNST97hSgo2FX+3T6PThfilanAfNiM7yTLfH17tRPOeS+wkc
a5us0+h2+lGryORQaZ+/QEaokOjgC6NhkxnqxfCcebO/tlrt7CDVcTUrnNx0vSyxfSH3JS5uctFM
DFYXNpgSltVXL7GPdR/kz8JCH1R8gWBYPQvTfNDMWx+KtdUuauF0IA0XbFPbys5zYOrPtm3kKynS
1Z77E/6S/2I0QXlynIFqstuW3xUNAXXKf2oDQQdVnWejaLXbVwpFCfahS1M++NKcJpXmsvzem/KV
wnTI3ahhW+2KGNPsBWgpzohVZD/7Bjp1d59E1iYYOFN4ubkzLkOXkAazCNKv92viEpKJpAzLx1qL
vnYKBD/brodwrTdFvOdM9o92xFtipfRUz5R4nzcT+bd8+nXzO/L5RilUL2bLjAyAOT+QgsX6QQcJ
pqjBVX5d+W0kRB74Gsge0tcYsTTv/0bsc0h4uYFH3Q8VsrlCkJNMprPBwNLetgFK0POgYTunp/OG
lIw13CabC/S0ievtHPTD7SfKQ5dQDSf9Nup3SCbe/4PCqNpKKFz+TJWignatxjXHLeOdJQLLQ7KD
B2kiUvWVLJ795OP0CIE33UkYfffovEmhzDy2trb8tsnLDDDuZeLdegAM5C4WnMmLXFKUFNcd7Jzd
PQbk/ikKcwfYL7PyMC4etZE0CF8DwM+hrqxHCgn7rBrDLx72uI8IFi5pMigWkvPpivQZhjUf+Lls
DtnCXxUSa+eMv2J3mqsR1ySnRvFmatjqGApuGzMJWkoc9bc2fpI0VD1m1i2cjWn9Db63hGU0yTxX
UgAqdOZI0342C8+5K7EwVuvmrARK9h36jEeqbBqRWGv423EKfyg9Lzx5RZQdzMieHytH7Tcmcoxv
zQKh6hXLvupq8hd8LPM6IcpHQsx39tLsMx+l8EBR1KM+uF/MieqedMhl9s10kybqq1t487NXJ2sk
oxMOmgi0wkatvNPtBKkN3r63LPd2ZMTpKdjcMiGcZ3YCnNUSxzvYWPKupCkXO51/xe6Q9TCvf8UE
skvOG1HppAsPtWpa4BMp+leeFb/IxVfjDeKA6uOtpSCa1YTms7Swvkte2oEU7ThglHWPGTn6MRVf
g5Sq6C6KW6x5lwv09V93PaT7ILIeIhPkDiIZdOqQ5vauh/PEfWzqRXT3JYWAfHmUZcbjOh3SZSe7
yJnleTpeYihC5aKGNjXGgDl9U36PzSo4ioZZU5SMy8Jc3ToRyDwJJslk73qr0g6eE8UHs2TTos1q
/cXti/rLiG+7UaKpk3Jc+mJEHMF8knVb6awcH2UTVdlKp0wCgBytrcaIjjIC0UYD8dFl9/L7kZnr
v+kjeHZ7+QHK8kP581yKKocTrEfqykEsYFOFbe2sK1LkZ6cJuvZiKGF6dnP8X6mmEpWLBGWSUZSQ
7xw/T5IDSBL1mCLQnMGCTKNdHWXtNjIxUp1Nao+J5f+vzKx3y1RBklqjvVHKOLi2gYoSWe+Q4XKV
/sXNQoCGLfkMeyjX3UL5MCfnXW/z4r2qoAfKpNw82CRHJwNWVoMV0VM8UouQi9rxvStUFDuJSJ/J
qXKbpSjguCQNPg3VRqyKi1q73h8RpoG3DZ0Bitoy1g8sQNJahkkHYOYvRY8g5oIAHdPxU+t3n8BB
J938yTaIXX3H16dJev0VLvOMru8UP4z4i51mpUAqzVSGZ6uIurWW1fkfmaZfCjXQ/lJBKUDMtH6o
sMFW8I4BykVpupuruED/ve/OQTcYu7gDSDnWbrj2TH343ljlwXfs+SsWEO9O73brombvRe7Z+mIW
cXzCKA/pvaUplzZ5dj1Ff5HGfXxQKuYXfRkfaWQnpHc2vC+NrmYPoKm3c5P4j+airGcVACa0NMR8
dWmKeF5F/WbAEPtRQn4KyKyJs5BaxuI5+h+91dJ7M5Rant7MPZX8ovmekrbd1Qmg0KyePrxs1n9i
bnEqyWZ/KwC2rFwgNCuDsuehdnq0B/P6a5L5xlOgVMlrHeAPuoQb7M/Pit8Pa7uOjHc3tP0NuT6L
5QCuM7Wmiq0KEOR3sYjKtHrgTZu7B3GSstKPohyc91rJtRNfJlCci8FUNWAun7Vu88jb0nwGA/1u
W+UHHuzvnpnMH4UNIQGB/5fOB1YBLftnhU/Ohzc6GT6xsKz7ImxWaWa0u7m/Znpov8jblWIvGitm
rR+kmTlBiEL4bK4GI7S+FIVtfWF8PuyoaVcPic4e9tT0abZJmiZe6SkYXPlHqiVsBQUg2F7+C0oS
oquqy9WrZQ3qWzRfJUwV00d/iElQeHYOC+gw7bz5won6qdJ7OJ8I0+VPpllNK4dj0CGFeQNpxoX4
voxZOBFrHAysm2JxpMQ2ZCx12N8h6fxnuOcu/AVoD/SxPN4KM7Vd84kAZ4GiVvRjjhXITIFSvJQe
pbrMpIwlGeZgpfh58CNV+PZi+amfSGXWLzIx0Kk3OnkeHZvarV9eyOhTjVrqUgBpjAP0fFC2UoUy
q8FbteyrDrY1W89WuLOEZ2OWJNP8/uGWjytpFuY0PMhpdrY7c1PO8wTrMysw5OIidxyWk3VkRMb2
HquASH/qtZyCxM8y494hg2Wus/RKh1woMPwad++9P1m1w6PRk0SJiuHD1Tu+QX6M61RgAqOK6zj6
0vjVcElKc23WWrdSMrO+AdKz2TRXiC1SnVjw6U7tote39Mq7S5r3Xhn8f5iL/Cb4snsVNeTl3qUg
1lw5cYUol6wHYNI7Ka/KuM51leOAZ7K0sClJsHVqnuN8sS0p8wy15tkd1zcrZFdFVSTBV6eeLeOa
F5R90k7BgqXJnL/ZLkJ8GTtKfG5B5V8ZLX88joVTQ9sperI0Y5y8CZKpyeYW83Ywi9L0uoJPb9m6
Zw192RviqdEzjH/TdjroWo3VZVt+K/UcMwYMRVa2q5UvUlTG1dVYgdWBKrik8rCgtXfewFZXevna
HKOGUopIfTqG3m1yfBrWovUpMX8R+ZSLu9xFthkfGsd4nqbKJ3Xjoadc2o+dn3kc2CD73ONVr1f9
ToK+Oha7xNeS+W3Ui8cur3ykmFEENwLej6WvXXSOAl/cGk9gfJJQXTBNSgqBYsFp8aMHYYvA6sz2
zgKWEkbInUFSNtVp+X5eLKfKD6bbR6t/JYglhyyxwnU/qG7F+3tu+T52bC0ghSQvN2C7+8chdH4l
vH224481f43b981hi2Tt7LhzyAngp2st5i91qX6dkrJ7bmu1fG6G9k3CJQntDVyIQ9xNyOWprZF9
adygf/KKdGeLznAcol1dTI691FpZ73gr7ms7ajdaxykRkVjHco4fGQJBX+siZo/D+zjKvBGX5MxA
y5tmm/EqHGGYP2iUPVC2Rc8vKarooVSLdamN0H3VMgsePd1RrqU/fXWB8xzvIYQQg0ffcfoNX9Rh
I8OkVzqMYWbjrQ1fTSA7IE2WwTJkQNVIfoyMBbkRkCnlwqHBWnV2akE3pHmb1iztYun5FPz9S8pD
cz56HQI7dlK659JWnPOcts75WW7vQWn+V+xfQ0zL1vlSou5173B/P/oe+9fz2KGPB071l6h3/BXK
wuYvqeNbxilVzQxFBG8rOaVb7JZukvFhZJi3rltQ2D0yh3r9NlyEkm9z7hmr+88h1T3tEPBWV00/
auxihmAP4cB+4RUJK6esuz9Bq5FZYl9pI0GiVjMmRT7apW2RGw9Ro2VgJ9kX1lUZvEMNOyjabAH7
K9PXTI83Anmas9R/MHkFraRZT4Z3iDNy0dIcqzbZVr3HYWbBR+V9NpHoie1LUofOKcBAdBsgjnaW
i6siKB44WYKfLR2DHSAjIsHb7W1QmpL2l1tnnKozYga/pt+63U7b6WMRbFh8TShRfx+cnLZLNhCF
5p0ck6Sj05uXBu71RUJhEphAf+31fVI7sAGSB81m+BwBRbnIqhjEJDFQTcvWirnUsO7tTupV0i7T
goIY7hJXDi8bSRCHdTftJX7PF8tY1CeztTz6X8+Xmphbx+TAKdfvycxqnB6qehdC9ybBkVjacVa8
v8a6mp5uscZBSi9UUtTxwSDIZbLma7h4XMZ1iRRCKlfLGpN1knntdlh0FG5BXm5IKiwXPWvXISno
s7RuE28DdVwCe839Lq0gAhRiZH2wbnPSIw8NXparOnCtbWY7UbiNenu0rY2pokj8T2CBgAlyVvDT
oNbIR1Gj+zQk15XiUFjaX8Ccpz0+QP6+5qX9hgrJKeic8IeKUMs61KvhqvpjcDWmflx7SRX9oC5+
gP6fvxdZEZOz8Z5szQ/ZAyEUhXO692QoERWWwXuV0NQf2sJLXiXiJNkVgMD0KF2AwbtVP2TqWTot
lVN1lmAbJr2NZdc7jA7mrfRqDf4UFTqIa+mteEFd8JYNV7cHG0cgE6XvPM/jqGxHO2susFxwDQnM
p7IvxzOiLegbgaO9jO5iHCrtvuJx9VK4ZDncJ0oCbAUbSnUvbVflVGsVRmkgB0zuzkDpZ1WT2j9O
bme95WiTrxQ+5ABZaMZ9d8gDdXxR+MN85Y/FDpZwHcXTozMWHyQLrbfEa7xTF4NGk84wzNJ9WbXW
VppR15WbIFKToxsiJZfEMcdFNdklGLZvBZPSog1yRU8bfAt4lWCh9Pnh9Fa33eJ6XXVnM2owaIMv
/4kFvzQ5Ja4BUtbne9wORaZu6a2yMNnOIK/ZZ/89N+ut8mio47kHGU71JuqmX7e9m0wUCsf2AIzs
KK0WpnJxvI1hl3q+pbGNuRt3gR00z76bxPu27DnANwHJzHsbdIRx9T1jrSyVcymfyyUz0viEs/H+
XlaXeJda/rrsA38zk3B4bME0mwNnr3WETeApMPE6SDrdf5aLq/vGtmhKcxP9joUpKfi+qdWDDJGO
tgpPcT9TpV+GxXFhH7qs/R+aVdugM9UXuSgBJ2ucMTNAFO6crSfF34+U7a7S61eWd3S0pF/dZ7Qp
4DL0D9AyrhLtZZgg4Q5Ft40DPT5HsfZV9mR3yvUntrUEeS9dnCxuDv8aZ3WWuwXvUa3UwiN9o7tj
tamVVF/fVZUB4NHT6c7HDWhd4C54rEzPfXQWR4s6Cjnnz+awtpamxKTXdcO/oAgWx3ucxB38n9hb
ywAWW8ob6nhFyUzjnJqX11xp0tNQqy1H8DZ5sRNkl8eym3+oU7jJi9H/n5dNXz0ttx6HfjLWcnCT
jaEOtGwTmz0qASrQ0nvHMaQ8+zRV3kUDcEKCyrMOZjuYV2yOvM3k5v3XlILzakS37U8NnTSAu2ie
oJ+4p8re/OgUHdPcLhtflS7C57WGWGjGVoM7WDijoci2K0a5UJC2Vsn/JnpYt1QCehZI/iPbtgbB
M1IhAGU+HHW/VPOTqxrd2tXYenVoMecnU69Zawcq6Or4IY2QFeoyNJGzqjJSOahX6i0gc+we87Jv
OVzkfrfO2hhA0hIcKxiWG/V+Ww+Fc5aLBOFZHPwqUg4Suj1Nbm8Tb7cBCTE9mh9shCbr1aeHWRl+
gN0Y1ht9ycIi4NavA1ayraRiJSZ3UYZPnz6O61Zyt7eUbZ3+qcc6WtFWN2ydsZm+uV2AQm6Y/8n6
EKzL1E2fQP8l5/8YMTppsNaTMX1aSJdnX5/ttV61+XVEcOGprlOFRc0IQE/RlIs6ojGkJcaLHsXm
LSTxufdXuuaRb/4dJ+k+rmBIdAcZURXJVU8Wf6JFmH5MHix1SG4C9RKRi5vO9mJZru1sPoveBgFZ
Y0/pplzNeT56mzYb/7gdemJEwmHFlOywTO6kAKIE/9G2+8nf3jYkHUe4TdL6XyeWg9vSgg90mW1u
q0zmoWw8dj9DFffbHsGDlaayvwRqdOSra5zYH9XGRs7pvNOO6hLTlDnQVvesgM5g3lzG6X7Yn2XI
MkOeEhlZZdzyCL+ffD/2//NJtx9hKLBIdX50UWYYSbPq6yBzUNoL06sxYDWGfFFzW/XhOJ3Uqrfe
QvxV9mrf6XuvT6P33kmO3eSiDqVXz4Zv69coyT5uycl+0K+xEX9q5ayDE1W9g+EFPRzfCi3y2Ayb
rYq73qoWz+ukNKrLlD/ecA+jY639aGZbWZlduE55X9za2GXR7n733zARlqX/Gi+ICQhPxZOvX13D
nHEPkKucj+W4bIa5t0fK+1VCXYehOeWRnP8SpFcjQKdoVkDAlV/kHpOmQC4khm8EWli/MRpWaxsr
ickvcJ/rNB1aa2LNNfs4T7TVXO6TNBp2ckYEGf9HNrsA4PmHvQSl95xNKRjlGzKj0Dlm10APhI9Q
kfY8QARcOH2AxrRZ06+gip+HpSWhSfkZuL7yIg1e8mCT5qK80R/SMDE3YZ0le2XRZam1/uLOMel7
dDM/LRCILFoPMSajsg7cF47AQ0fOHniL/aujbV5iJFUH1p2Xwkzt59E1n0Knjz5oddi8TKRSWi/6
sAuLBThv3MuihPueHYsiij4qpdEuUatTJ1vm9FELjSEK1IP0UtJn5eTJfvl6q6O1zmAmD07zgYej
ssfqVHu1jP4bULbsT74mfwwARV5nKK4Hvw9nHDe67/myA9P8tFiNLadv2ZB1VGESRzNfAIE5r91E
on/ZtVk+rO0kcr/JHPTZjNPgzM1t16ZXYbg3Ws+97drIrCH/WerlkddvwPavg2uF+i8fahAG3cC+
YAxIYbYLViGL8uSKfvdbv7T8FPFHPUnRplLyZW9U7SOzCJ+lM0UadlUUdX2RZkI6fD3ga3iQBxmO
Miz2YTDR8gK/yxRUiLwOdbbbq2B08L76/XKFvKbuFJdq0v0talRhfYn464PIMp/ucadwqbE21oOE
5C3d9IazYY0vHsK5+p7FubEHd1A8sA1KEs68eG2MuvkuI/ylwxfT5ZGD4oZdlbMO+/S7z+Fgf+uQ
gXLpE469Qey8IxWLeujtCTI5CIvvoZM2pIQz4MxBBtlfxzP8WPmA1cG7Loc238yfB2iS+EMu58TR
TJ9rkDts5ympux5Faa9yz6icY/TcLKaMt1sAA+VWGUdmdEGBzh2XTjwb72MmHe9TJ2Ltcvv0XLvq
/IhPjLf3siw7FE1av3rO9B25u+zP0Jg/6qnFThTU/QIc+DRAZGqqcvzw0zR/Gbws2eaOiaHGcpG7
CU4nauFaFD7AKIynrL9ArgpwH/hJ/YBMdD5+aLlSbV0fvKip8fkpnDLZKFqqf/dgBpSlFv/EChmE
p1dqzyQHkqNdqEix50pJJkH5S/c6/wlLemo8TvAWoGT6BchxerFaRN/VWEeFmFNr0vjXBslM3l+D
NZ4oBF4lhuwU1o6/L043XKKuwv/vd0iGtZ7SbLwCUW/pMJDpgUyxt82uwmQqT/5Mo+89ThM/tWr5
lo1+/EXRqFEE2GocNcofT7hOoBrmgrOu7P4Bl63yC4z7o7e8NHIMXo46CgIbaZJ2r1F29PH3Xnqr
/nsc99NbjsbBg88tHDTCkAxwPMEsZy+jkIJ7t41eewoTmw2EM7/7cdlTtFE6lHK4o+LQ3+4Qfngf
VNfYSdwSdfz7EA/XoXKlFFN/zsIhOXdRtoKgVB4qEaxGvc1awRD/RzsnrbCJeqDH3WBC8+89bSWY
ztAI57NlLWj4BR56bwo8VAZLb5UFBvuc6Kvw22OMEWK2axxpIZUnw9Qf/YLcu3TKJfx7hLRM1NiO
tqH+GhGmbXdIxhj4UTD/cJNqODu21bwoYW9e1cjad4uzvISAAtS7qrTbzT22TCo7e9M37/piN9Cb
3TdSOOkTxH77NWtyvKGxHUiVHAFRDHHWSmsa7ybMua0ejjAkQ83Zx8XY7PhmFijJtOFOU9G7u1n4
BdA18BpZoktmAgQyg8SBVe5ieAY2ViD7OsbNbUSw9A35n3mPheawlWaxvJKrzGqP0rQr8A6ouE3X
22B3WoVkw19hPUQvU6ecNL8P3mtOIBdeX9bK8+eDVvV/+kai4OkB/7GbPHWjFJ6/F8Jjr0Soaklz
oUNKc5w1YzXrKk5w57JKX+4bLrlD0BzXk8Gad7KBM8Wr8N4TkTqgNk4xJ63DfNcVuXauss08B8N3
2/fHLW+V9lTEKJB4afSXbNZMAwlkNQrc5zIFpoUZWLzNezbqNY4jLlkHNVbfOivTrkqHAqTgX2xK
8vvBzanbCWimTBCcmwb/Ik0m2X3p7iK/gSqwnMiUUDGuMepH0rof0vzFXrSw2DLdYkthLdZGWCNU
EH3klI92YLGWC7hjSDYm5g03coDtKflat4Pw2FXfS/Ti9iX2SA+KWvszrkDcki9v133dp9suMZQH
iemFgWtMSd3vgMbA+6/mMvo+RnGSrZ11wxnLzGDnOkEPXa3DEMkryXTKrUoKCxg2l37p+a/Y0FFx
SM3p5V9jS3mKBP3sUla1CzQfg16MJiiLTCrZ9SxOLraOc2Gsn8ol1e9aFY5rvWNdYj3Jn8p8WFX5
MF2llUpIKfStbZXBRmKtNy1ZpJ6lsCNvWzRBdR4lUXtvSzAJZv5NcnsbFNXGmrdLCwyeOYEG5WcF
svDXMyRYJbsK2/jHsnOUVVlgVC3nbfkD6npSXSjJnORYLnESaQNi7I63ksUe088cr8jLffGW8L3Z
BV2+CdCqWt87but9iPDS3+Bmz8yjbVep478B5dECRL9fbqDzG8pc8OdJXfKBWCaC9TVz6mZ9GG9T
DthOsXIGa0KqL4m2nzessmvtE3CQdepGW2neLw4aJIrT+2cVxQFnlSW5dVLL+GUOk/oBQyLOuuq4
nHDHJ09rf2qT4x7vPjKtgu9H6qC1K8PA6E9PSWM62KL8mjkPdn80gXl5e61wk2+BjRk7yMRimwRs
Yxw/fM8zV9sDIbD3/uCYb4qfngS5mLEBWwN6wIjHHpPrNGKsJYIkapIc2fjOWyWMk70b9+25M2Z1
3U7O+BE2bHQh5Q3nQdH7D8waLKV4xZNjX+rR8OSN8F8Xam2ikFnNB3DDwsedPe1pKPLiZfHlYqlO
Z96HiL6+KV77A0Gydo/qQb0Xc4GLaXfDH/YS1Kum3ouxwDcJZiPWO5UPv1YbrPYBRrQCU66sviGN
1LD5BeATjm391W7V3Q30gBj8flAj49as8uLsdHX8Bf7NrYaQcepBc8s8ScUgtiv/2bneywtjY/Yn
thgxuGlW4TXMA/xcC7feyvjGMEdMoMXKKqIChJmFfZpJ+N4LpHJ3Pw9KIVWa1ZLiCdE0FYzY/Ufq
fOQ2gItUUM1UPqRjwYf5C1BMQqT5tUcrCDf3SQIxkwf1OCtsdAG6Ji5noiocmuTND4LgBcrHbe0O
52kXgxd8lGW7roxu7wSBt76t6ctiH/9/RshOoBqL9MKm4XKDG+f1d7f0pqdu0tOXKcmeJWxTQdq3
mNTthgLNi4W9vhEBj2kR2obqYnRY4/QxoBKJzIuwidLgdSGxjMU7dzX1IQnGt2Aha7p+FG3zKtOP
KtDNj65/mDvYmrUSdocSLeKdNAurv1RJHr3qE2ZmXmbBYl5md6CB4byo9bVjF/WyPLUMv+V1myU/
B17Ru1Kpy0MbOOwvYfvtxa+xc3oVcVPkqaRpjkX5rLd49JQO3G1gRi8uJh5XcXNsrfY8CJkEvVAD
Sxc8TGzPHY9FzCHR0ll6U31Kt9XSRJ9jOutdXK+kV6vU+KXkcCadcqljZHU4uT9Kiw8CeFqEs/TZ
wKO6Tadz6vjG1a1KUm5hBfuqiP+SkKXPoBFs6bCyb7ifhscJXx/8HZTXIIiK6is87mrt78uunP4A
fF3th87s9kZidH/4+4BV9A9qWdV+VpG7kygJraD/34ywtV06XrMr2sh5hs2LGKxfB09xWpQHKyqA
Far892M1P1xQdmILPybBrmlU+IJLR283w0XuABzAOZD27bay61Pq6PHR1ocApfll9n0OqhZGtjgU
DGHsPKud8VMQNU7i5yvXDRAlc+v8zHs22AoGx3J3hjsU3wFPa9vYMopTA4D01FvobKMbjpzvAiBH
AnbVRlX9Y2z1EaJS6j9O5mjiau7ne1gzxhcZW3ZXv8ND0lct3AySzL1omY1FZzasse4YLxa6FRdj
udgz2s67xvXbFdA+oDmtFTbX1MP9TQvZ3vRWP/ZoWEBMUz0865Q51S/s2W0kFxSQAE5zZoOPUZd0
GOXUnK3l4tfGKSI/uY98sl9r16/jc6HMmovdGbeWH7ZoYdZJfWh6FFrxUT2To0bcRm4tL+1YvOa6
PVIK/ZS9NzSnO0+avrql8ZPFJzHUSjL6cvu7++6RSE2eY6S0UziLWTAjQeaZ4QE4xEdmWBVGJn9f
OOU240rak0fZNu2p2Fj95yGYO9e3GVU7ZWs3Zm/5adr9WXCwsl1GHaFzUvTbYgDBiMABBDcqDEnN
pDgKyKaTzHLqZflBBkrQX+DDN4jOMlpV3fxoLJlq6ZXLMHT5oUY+ZiUdemgda4Dep0lV++uwXNzA
iMmol942RcDjeu+QOz8sTknDaVU6w1DB0nAZ1qqKfbYUNBiWlsRlvDQ7jTVqDhChkqZ0uFXI1zKE
5leDeHuE4/+GvwRKe00dPspF4rkFObrEPwis3D87VLU4WEmJzfHSIYPlzojL7Grl1xzPNvPWKXFn
yg/wPTEnTI3Dv/K4coRIO/UjpSJxkJZc7meOLpg+sMFz92NJBuHV9KJsfcuk4A/77DZOsglmK7oq
SRlcEtcvt6TE5g++5ie38aOfWseRCbBo8UoRFWPDuIkxBZj0584b9ZUMQQSULIw2f5enkYit1+3s
F/sicLQN6kvKV22OcR5vuvhnFVprqNFUaFpgVPjdGt/NDBB8ZRvKFzQnsB0o6omEiGocldFjaSyN
7DFVi3mBLx6DkP1enGvuWSgh7SRQwehzs3NrYCjLWU0GQ+P73JxrbVxVqdWfkMbS1oEFTwzbuLWw
VQAecr6xuvDV9oNoHwCDOfF6iE56QHVxGjPKQV13tmwMao3lIneu1mfndOaQnyfDter6X3HprDsj
3dUqtQtp3ntlfqChG9BQi97de+9P+f0Da46bHfvyL7aNxUzjtN0RD4zgW12jYpEM7xnL+NnvGnst
YYt3BXsIr36AEWy9AjfZW4sEjDfiSAMQHFTXMttNo1elVcOXpkLrwnTwT3WWYVaBWII7hY+SD5Hk
xj0z8n+IyZBcn5WjU9ooGpNKueVJhu45nGONSho0EqvhA12MJyo67LntmD0je4B0969ksl646yTt
tId7PE8R2Vuqk7KDDyxlR/GuOs1J3FUbN6mdQxG6D32SAjKHjwovql54UXmHnqKVluPuNlK3bDTs
RiQwUMucniq7fSaZ056F2iWXPM+TrY537+bO+aKGnF1MTDtk0o3oVTDVXKZK7D5Vw9xhEye8Azif
/Zomvfdxy09t1fJQIjlzFk5d6YdI08ZJ+SDN+ndTiEeJl/zqlean3oUzLG4697kyWM3s4kFYSvfB
iVZ221md+Nct3sAuW2KlD7feYgBsbT41wj2+TRiDuzElOhIPHN8TUzvfL3MT6p+b/BYgBH6PyQpS
Rti//zlLhzr30SZvKgdCoEqN4jnUR/9kwmDeoAMy/REHw4PaITTdxHW9l6Pqv06ucvgNFyST9MrF
brJ027Yeqmu/O3o5Kt/bMlAmt7WBRAxoW4QqER2oF581bOv8A4eIZ2lJXEzXpHkf0Rvt8zSCeVjd
O2ScMuv+obfG50+GbTKkmjBsDVPnSDboVdDq9oJbZ7nji9EkLYk4mmRssZ91qldpyQVpRkojM0bZ
Mqst2vBhecZ9hDwDXZBfz5ARyzPuP+X+jPtPWZ4BOcU5T6X5PzXXglcvdb/agCAecIULX6MKgv3U
z9VOOiOwsmdsQvBFWnolpoDULKhtvEjI45S7ntNoPvbLiBr1OzJmwHKltwqL5qlaTA9/T4cbsm8s
6IELSzuttr6Vh38hE0HdCQvzNzXWTIrUrXotlKnk2OVNgIzK+ZEvI5VYL9Pe43n+5pEyPJlIgVQ/
mgCSYUq123De3cIkveX60x+VQRV/nhJc1tE8becYNbF5QKqHuKP4xNOmPKvIgvCRRjNAM/x8J5iw
NIb3aWgazrmCMSMP9o+29Lv24K0FW2bmwUtoOvEGNMtorfwqG09TGTybfsEXp496XnGl/8S/Qf06
OCkn5do21mlTRz9sz+K939vvClaq+3ToikMWW+EbJ9kHGdAC7l9zEsZ+DMsdjHuCo9PCUHH5Mz10
IQZliGM529T16jc3nt+HqXV+doZ9jM2i+eYo3bTxl6Ganc3nqfM/DRWt0H8OZcmMTh25j4IP5cUt
2nKr+qX2MUCCSLQ2/uk6RgDruMtfEZ8b9q4/R0dYRuYzCB2UkJYhZeKu0tAZv+ezlbL9GcIrG8GQ
XNFHY+b5mjoOYD2rL/5QmtA7I9Y9vmSqWz6ElfJosfK/SEjBjmFTOna0+3tCvgWCpz5KL8hFpGUK
4OdFr+ac4EZLWVF9NQ7SbRp2zvnj+22q4mkhyCpsaqQzaNFU+X+Uncdy5EqWpl+lrdYDG2jRNj2L
kIxgBGWqmxtYinuhtcbTz4cD3gxWdnWZzQYGdz8OBkkE4H7OLxpq1AdU9qO7btYzUAVa/NjUPc+E
JO3VS9ugoL30Yf7Qm+uw6uEDWXk5NsZNpPAs5BYOjd489oiKvsVEmaqy2qu4pW4T5ccoPdIcCkY7
IcJ0F1dVoQuTYTrZU4Js+aCxL1+yS0lrlrsqt4e94i+ow1xlveoCL/erIH/0SwwEY69on1B8Cvm6
eB2OTzQn2ExPiOToR1RdAV9L89dAgte1ApcGJ88lbOkP1Ahd2gzmSey6EBJVbqBL7lhnudIa1zeg
G5vcBVzfd156qCbXP2vq7J87VKFgwS9tdNOvQ1o3rE5+9UVG9RYo0RL3briicqjsZeh2KHxDtbZe
k+TLFyiFkxOxsi8TR8X5Wrfcsx3ofXIJYZL53ORHHvZYz5PCIBHBi3476TEAXcVwrnIWabaPCtP8
eutPzQHeecgT49riUrzJ0mw82kluzLt46dS0aZ0irXcDg+KGG8vzh6OMyBWHjp2QXVDHJnkWI4yy
zYqxw/89HK9rT5obw9oG4pE73XVaxlKJljE59EAYGZN5t1537kr2i96+dVMETxWLIitW8S+tUgUI
Ax2MAkYSwDnkg/1AiWApL21F7V/LerQXexn1RUVh6L4YnW9NiPDHlo3GBG60aY/xsJNMjuRv8At1
jwauTBtJ+pTip4YiyOPUdu29hLRL7sfqWveY5aH6Ts5VrrLEtmX6FguJ/Z7fxbuObdLgAGYnZ/kw
ujVoD1RyTnHjqy/SNVgwznjrmLAL+bgDGikvJpZUiV1ixbl0BQ6AEhdI6+Y2izLsj8b8mbczBRw9
9Z/rJvzitZP6B8kNf2cNNipmU1d8yeKPRR9of/SNxjO1gZyE6aT2B0kOxBbT6kM+lvNFi4x2K7N9
o6BOAlfuIU+7x9FFjWHYrGg5crXcmIHjntlCKxtt4bZAo3xris/irSmjt2AxZXQiPBDTeoaMWc7G
MUtbldJ0B+Ib7tg3xWz2vAn9P5V4Qtx8zr+UQYBoyJBSfUt66zSikrItZoASM3uVcz9a9TVK4BkH
veV8sNOi2SS6F/9EMmDjmIX5VxxrT86gVH/kmqdtK2yuIFQ56tHx0MZ3rAY+vhN0Z958yilIzfb3
swS83rmvA+X07+NYLhWHAZkp3Lq1+hkVZNh930cBdbZ+ujTCshyvrPcNVvxBYxmIV6FUDObrvBa9
1mPTupcOy+N3eCbrF/tJS/xLucy4bWhXPNQykPLGOXipt/y3/DL8CG/xEOqB9VcaYqhKhfubhTbx
tre66qUtIvughlZzD1k2v+SVkh00cluvs+9aG9Ukw7RMd8A+76k45QfVhvTxE1f1Fxs/imL2rJOd
+xOEPpopApeblELAA6u7GlntBV+8VMluB23oXoPWAXy/9Jep6R8yz3S3TgDKwwLKty7Kb01Z7kuz
SsLoKrIDt+a7UYrQV1n9y2hfqH+9cWEbR6He7WSev89d0zs7KTSWOzlNl/YwjWhQyKmfxe5bVIBu
zjkp2SzFxvw8YEaSQ9qmb7BC/wxowz4Uw/DqDDPiDcvBHBMW+XKqmu5b521Y+gbF+EMvWx0jj7+n
tXYES98MMFusWZWc0QHBt9Sb2/sxae3HSkmhgI9W9iNy2CSolfngOfp3YLjao2sqSEC6kM5syIk2
YFY6h4GtW5DY7qEeS/1R+uRgzcGDa7Mnt6qS7009KvqDbT9LVPsrFCViiMPm/PU2WwZby6G8WNkv
RVeTIP0b9pW0eKjkSXtZ4WbSXCIybJ3bAvEbeFogQJeD7DbXjaef5hTS+vggfbeQvKQytrm1kYaG
7wWTZy+BFSLYlIgnD0kwH1ykmxbmWVdhGrp5ke2HxK+RlU/i/c2tGuyI99jP8zkvc+UeXSEIOTGO
fXemFpjQLHn8/pnh4DQIhjv0y7LaDAt8Ww7v2u9OZcgp9OI8LrJPI7Adbxh2henH3xcfiV4BmmK5
4CmxPqhgpSbNCUPk/DhquvbB7PufEuE4MIIQi/+Sg0jZ52Whk/nMuwdH05StprPUVywFYJqT5ls4
buUFcnv92U4WhycYWsagneOMv4Q0/3tUBI3gC1Kpb1HRIiUrUdTlqguYY7mWdPuDpZ1xGwkR1OfS
t6iqe0qhsZ2SaIhfFABWWB1o4Xc3B4BjU11njRrNZxRE2n2ftNa3+qMaJNF3w0iQB9YN92zOuzpi
tw/9FlqcE3fw9RbmnRwipYWYnSre/tZHjg2G3hItfUj0gkuUwLhP/b1fJM5xLPyP/6O2ed6rQL19
+Ic3XXM5Q8g1uK4K6VGFZozExAuqqBuC+t5ANh1xp9QYgAmRnw4PzpKfBmZOftqULLV0hJLGjkpw
7BhNOjsMaNG4l4x1siSv1wmOrkGpjXUdGHWV6xdEBI9K36l3Wq1PQGqXdDkCUeTIO1BnaCXVaDTW
ln0Hu4z1zTh94UUUn2bUJfeBikChVyV4hbV5+oAe7PgwNh45CqM/hgPy96IZIpIgt76bVklr+W9x
EiLBtzjpk2Dpm9gkkP1bwGK3mNv1b9eKB2wMy6zVKSaiXyTEMOGQzYkW79ocirY0ZWAlj1W6ql6j
77dQs/KzzWgF2aGb2O5C+4rtexcjjo2vWO3eBiJ8L31yJgcVv6zmIKdGpPH1u4UHel7UGxnSvDDt
Fkm1P1mmVIdwqZzLIZFKuZwiQsf0adF0A/H5gZdGhecrge9i6sYn5jZdzmSKnP2at05hE/D2Y5xs
/FGMvDrYBXL/yq2MKJZzXvAHcotL1zrqrKjb5caHQeGcM4hP632/jvPFasjC41fjGG1z3/ckAN6f
jrbxXEZeftTRDLqXGCPMCv0ip1poZ+dgjGYWG5NTe/xVwqzZ1L0eXoaoRV3n15nLOliBSnf6rT+W
Gbe429zY476thiWV+OsqtzglIOeIHMs/iVXkM1Igi3iFmjZddIgVxzvojfJS/BK0eKd1gV4U4WwE
x20vb8iQb8Tud4ZOh0HUPbnvlZsjBJ1EgJedhl/GAOB1L50udhT7N/V2qOvltlGgGbRBn99JoRK1
QusYGniTSHMopvRKIvK7NWf9h6D04w/sCWVIDkqlffaG2bxKS64V+coH1dWMfdfHyme7KrYxSPOv
sKbjwzhZ+HeCx8SIQj9CNrU20bLpDOMZTG/MbpSHlvogff2yJVVAQuxwRB72kexG52U3mrEbTRDs
xaV82eyWndYBniVa5k2/Lu3xBseSwDrpo2Y+yoFfwN6Ufc+NsvQ5WmU+zm1gPXq+uTe9Cg2CX7Ep
Mhv3rTne37rkzEhJgTl9h+XzEgtEpsQ4y+p3sPCASIL40rfowE07NHnGqxzaOLAuean17Ij1aCNy
8FSp+zsDYDIZAWzp+kzLdrE9Tidpxqb3eeyy4Cly4uaTUpzDxZ2udrMO5J1TRV9tNyLXmKHNPCUU
c3ujB9PudazUzNbhfcthquO/hig1ztKS/nLytknusotbJqEG6DyQcdg3ltXiJ6bDXgm1AlmzZbpM
oGY8HiId2UWZ4bY9RcsktNj6p31YneocfbANfs+YpS+HtW3AJ7cUGORAKvN0JyPraTKHBSvsyjxY
VfgzwViSTcrSFxF0MMtc562FtgQggCX7KmqvgW5VuyZGPO3Wd3M7EH1YCamWkNnOuMfc8SUke3aO
XVioIukNLvEjOJX0NSjm8JJhYoiUI/rcv/pTB5mtf9GPylZ4CdvkoRwDVNUcyLqdq+9FDPYmENtI
ZVXapudruKnx3lNAwAfHW6TM9lmE7yAPuOSCVPbSwsn0wE3q7dbM+d4wE4ytaPTANqBikZrfpU90
enoR+al9sL3mpF/sutJ3cTmZZ2wEfhSBV34LrXI9if8++TW0nOAFVn2THt3Kv1rO19Ifru2CUEzr
un1aWoJmzP+p9Wssg5659fk7nVaggpGPfymo4+NDuih7FTFqtFNsfhEsQ+TaeGzmd6K2GOtILgKt
6eqFQe6ngPV/iSv+3S0xEi0BpPslehwG8qf//QIS2YzgE5wi/6tOZlauJhRE1yzTO7UvceHQpule
zkwjYHSNwW0iVbbS3eSJeVcMCnQVwnUmkylJcVvFbu/tgu8mStDtcLu69EGwQ4w0+zL5bX2OUAPd
STGtjXRAhhUS2h0eja+6Wl6lPxwzBYxQEnKLUHMzDefS+Ajhs/vvH2p7pI6/9CdBX++MuWrPCCUr
X35KpxHyiSlyH1GGjyEusrBlLY2VhcU+ZAG1fC70j9KdT1BCEujP6+8rH3T9xeR0/bPcfpH1T6Mh
3L91DH4hCepRZtprVZNvsiEa2s08mPXFiBtXOxhe9VGZavXohlFzSUt2JzbK+azzD6igWK+4I6N1
bnjOBvSMdcKl23ydagjquWOXWxltIwgOXbknoW979RZBKgTALxMC4xfN8s2t7zfWtjZUVIN/Ddya
aR7MzQZnlfnOCbRzgJ+xvS3zKbj/d6cuovmgmYe42IDzn89zt5cue+mXM7mEnFU6wqdodCINNKPJ
/cZ/aaIDCDrlIpVGqUBGRm+f0BL/apoDWywZ6A0X2cmgNPZrZ5HET2bZYmgLGrfaodC7yeNdnuHT
NCOFYW5ChJsf43n8zq8enJoxTR+r5WDxVXrU1Bo9BWuxnF+aTmuB1S7wMdkngPkoVDjUgKfYwBXY
9H/8Npmygg0mB73HBAD/RkblMtXobeUTSBcpmxN6FurF8PTw3ijsxcZCe+rHQvM3rm/uOsUPH1pp
pvmcbsukTI9F5qtPJiKIT0hIWWAZ2fn1yzyZnOau/4CczluXzC3L9lvqDOVZwuTgkv/YwyPRdrc+
6qnrpwAls3CmvE9jU6PV6xn5MV6qNjW6CWn5VXoxXPnVa9h68TVR0fWV3q6MlthZ75VnrMzrTVMg
8NKMg/617Otr6wRgGQqE+3GTzf7sI1AIoFD9T3mnl7s4dpXHyO49vO66+hzWqnNx9BrcBc4Dr3Il
s2FFmfZp1UQgZkFSh0vJJMGm5mAqbvqB7U26WMNYP9ti3ubdbH0bFFYKXhaPj80iuhvF/fd2ZKNY
2zqKqKYNis+Iyue06BA/ilC4WgqCuK4g7bZESPNXhLRk0pAY6q7Jo6cGU5T10VAq/ieznbNnvn7D
c5SE66NBb/FGqCPVOshGeSztT2ZW5c8R8NDfolCusnA/wn0hi1NWY8uzPMyCFy3JG7RaaEmXsTzW
KZ68dL1fv+vPehSwmgGzgWExFZymwB52g92NV/SFx6uXoeGaRzYJTxQn97gMjSEGe85zFxjFuj+5
bUDebUjizMI1STYj62mWLGYtlLU3Hs7xmwnu+1PtkrdTIdDtRUbUTHoyyLxrF51Rs+4SRBLC+YiD
6rjPDc26Gxat7nj8po2j8TlyZ+Ns91oBAAo/udDmHeImbUkBUXOeIxOAz+In1yYWKIFB+WDY4CsM
8kTPib4o+bikALUs8J9VfuVV9zRFociffyK68BYZe+lbJMpCwFdNso6COcGhwm3Vn82800k3XFfe
w0px0D4NdpNf8VKDGSFMiJX/oH0K/SjHBQWHPET3roIpUM2vceFUjy57CX9TuhXvCdZbxxWioHSB
Bd5qydutWrVxrByR+wSF4dnpRdhL4PFxpyJ58RKZqXbK7GE+wCjLPpOsudilxZ5TnLpQNSAvWBSf
MwjFFwgd6gs3QnHpC+dzIIR4zFisLfIIzVFGbUudX37KqRxI2FYgqBJn2zcJpYtErT6TpoEJWSuX
2ARwsUmGOd/i2jPvPSUpHnqvc7aD2i/CGtR6cxI5T7AdwwfNMKOtrP2Sdn4b0Kl2PAysnbdmbUaY
wi56skWF+n7ua69UasoNMtTOz3Yg6V+k7XcFBt22jzIqkEFongptLo4Ra70drMx5p+XDcG+qY7mT
x4uZVM96YDiv0t+yvyHpQ8H5Vz8YyyvKYvUP10zzz2XRK/mpdShSOWqbXwFLI5y2yPmRicuvYw0O
TMoG/bSxEI55ACji3yssbwXH9TvcaxkMXFjnCxHmhvSKBq88oyiRoXC1HxZuldpQkjVyr8QINY/v
xjK17xqjgReM9BwaMtR6Xmu/RN5rGLUHx7Xta2lQGlVayL8YMR6trug+Y2fRH2s0kJZ7p/nkGEBa
izl/AncwbPopLXZw202g6rb2Wat+NLOKVp3XWHdZME5U8WgaaCqRMHafi0VEqvb7aqONEWDwZXYT
IUxkQYV5I+1GkFCgqHR3a5ZVtfK39kr65fH91n4Xrxtqd6dng7Ed23JCEDIGiwEkfdfraM85XREc
Eqe2DxOGm5+MWKMMwZv4JKPkGBKU23PrKqNObN4ZfVK+ZINjI7R9J0GQrpwnraoepWXY0QSmOqTq
t1w/62tyrCnauzm8iM5yOmwbvOxV/QFAtX/tl4OZI2+po1N1lGZfuzPI7OKrtGSK20SfHVMNcFEj
HghTf4yRWdxFhWfc4f5FFXSpw1VGAX0iCaut1OukT+pwg2cDWUAj/tavKKF2WFKgqy2jxMpongC8
XWKlK099MLfVxOafv/kW5PzHKh8njFnBM+AxHK9NO8ITisrBCCI/9x+ssvkkJQgqlP6Dq5SfpFzh
hp4nY1KtsJZIh0hBH/2LectVJNIvIK5a1McOkZodZfkoi0ZfQbHescP4IsvM0A+Do5eP405GWZWm
T7PxedCxFF6ElOVQImt99bXheEv42ejxSdea78MLwsPKvD/6tYeCTVKkd6lefPYXZloamsNd344x
KEh4a1YIhLwJtZrMJ00IsnuzifoPuRn1TxaWElX0B4sf/093+DMBuvEzU3BbCmerfMUOzzhE4Njv
2QCh9BZYi3NF2nzy7fKHF0/zzg3sZosseAF8FffWWNfsoyOiM+DH/6kt4+ky3qU6X+EKusjf9Ne5
7ouNEPKqsGte8FDh6VNOV+mqlQJ5xVh/FQKfHIKl8koaEl3Yhee3Hv4/J5UhxcZR2Lhq+OgVMx8n
i5193HTuyRW9A71z290bQ7cHxH1wYo/dXdFWAFcm5aMFh1ryv7ZrmydUdaZdM7FmwYwhmj/VIejA
lMTQTuRPRJ5uFd7rpx01WtyWbcM6wqR/tc3CuUaLQJecwZtyrm3Fwz8s22n/24CEDNRZ8G9ydtLK
M1zq0hGRkHQy7X2IPNteCBTiL+yZBwRHGhA+8C20UrtrKBeeNQzTps0NIjbm/skLyugsoK9ZRuVU
oGSkAQD3j/80ul5hGZF5cqnBidW9ie0rq32Hl5SqgOV3qj7TL0b/Y+Tljog8mU9WFizmDTldEqWt
ViAFyCajAbSpbZoAenjWT/puvZmkPXqGvisAcKvH2/h6Mw1J/7AKXmSjB/dEQ8gj6FvlPp419dAl
ZvCi4j0KF9do/hgM9yUW1Wj+fklhqX/5Tv+HijTxlzTM4XfXUfCcYp93HAdnuBst/cc8dq+tIKka
u8FchOb6PbRi3brv9OE1KpXt3OqrjsCKBx35e234X/JslX2Wq8TRA86164Zr7UsTLFtY7dQIjBuA
L4PmwzCO6udux/PT+EyxTsczI++AlHjGZ0xw1UNkNMZBRmsXmy0ztICNWB0YbbNEU6HzIpTjTOwG
FrtpU5vCe7vFOVb++9LX13G8MWxg8tI0VOctRJpykKscgRIPd9qsJuqxDu2vszcWb6hXfhON/Fey
rZJs3FUpQlZoVLfBUUjgcriN3PrkbBCKuJxqHQYJiB1DY4q0sz44pziEi+W4xp+6ol6Syg5+5gkQ
GBicIM2S732q6F/tKkdjoM+TP+oAKvzcghrTGqBGMMbiT4GPlN9IYvvDUOre1u5SqJo6y400ZUc1
hzwWs3J80Dwre6AARvm1Dsxvae8e02xB80HEj7pa/dZ7rMv1rLFfAC6Nh4oPfF9MPOPtmpKwWJ61
SpecFH28Ez0y6ZJDtrgH3UzR1tjFTEjiBtPITn2a3ImmmXRVyvQpHNwe6kzXv05QZbsE22lvsXaE
8JTs/dAHJbA0YZTHj2nYn33KCAhvgZqmlKyQO83s/hU9v/rka0tReblSSRaEfaKxuHwAedV+AV1v
kNegcvRqE4PBO5hu/scN9ipn7+IS7qsW8Y35ExkTY9nheahU1rkSPsuWLumRy4Ovxu2w7AilT0e4
Unfn8Fm6uFGRGMx49cnghKD6BYLtJyRV8w+Rk8+kneDN9xHvK1fHzXZizSJ8qBxnli0YiepkeGr2
IQL/ehxnI9sp6qAc9MoutoUSeAW8r0i7ILF78OcgOK99flq/5v1gPDqb0jALhH8yCwsNm3Lgsoaz
De2vvCoG0I3G/DRY1p/STbXM4ynt6CcjL8IPfVUdf7MhtiINpk0ww+Fd6tZyQA6nfxjDBFtc661L
+rMy0A9dbaRb/vk9ELXFosYhZ3QRGbDVXctVaxxmSLNtRSUssCKe4naebzrEHaifw6wvi/razU7w
xFMwfKqXg1lE3ta0ABfIgPTJaAS2Xl3QHUu8XMIOVB4QBjj+366RFOr3sfC0k0yUQUMfPiLJZ9xp
PUycwsXBT+oy6yGzkMVYJDTkkNiNA7DEOd265OxW+5HmYOl/1f4LlOH8bt3haWEyH/NgdDcrwlwb
p+gpN3c2RmPNHo0YBCCX6N5pjm+WnQYbGHDXufU6NIH9GoVf2sYfXqQnzYcRdEUz3MlYUE75WSld
EuEBCMt1DwX2eT7cIB95NHH739oC9XgHDmmb/BNFp+B4C9FH7JaxvklPYoiHDqQFFP0VMVv0aoIi
wJIvVC8ylvvOuJvKuTnKaOSiWh+FE3K7AMc/KJZaPUyRtk6tJ63eZM2ChR4Dc4uORE7xZvFksclp
nDI3+TNEF6PZk8oBkB8r1/VviHHmPp3RNq0Lzab+DFAnBfP4VAZl/RDDWr/BeaRf5TeBg0ashyrI
u1gyIe9i/cUc9xY7leNfQLyBHyMxZRQPcLHHozIpBctDUrqan/1ogrF6qs24ewFH+SjdUR2/RQnu
QZ/L91GG/ijdIVUKH9G7XVg1BrI+o3fWfTxIWd4a4CfKZkvGu/waNOYlSzDua/thZ+hK/CMs3Jkv
RxR+yJLO3eNFWGzrCXVJ1GzbFxvVxlPYec1iNdG8yGHk5cqqo1ePcEbwWo1diJEoXz/FC5q9s21z
rbfZMRvx2JznOym6Sf1ManAdwNUR/a5b92z6Af7I/WcJuvUXkZPuNcyrdreBHqvtv4uaVeNDiCsL
d+eDqtiigIQB4oDHwnqmRdMDDrEvqYVc7q1fBnX2Ifc+t3loLg4M0ieH2IUz2jn6X+xtu8fcAalY
2rC6yDN9HtV+vic9k2zx4Cg/VyO6oLYSYbZhN8VnGHLuxknN7CKjwWwePG2Kn7sUTU5rlxZ+spcU
zTyEP62w8k/C/xBOyQz78mA5nrVd70g3UOwrvI11goSkI87LCrLFmB1jJpXbvnOVs0gp3OsQaOg3
xbN7nZYzEg/u+9HY/ES+KdhiUm9+QYlkJ343PmvVXVCP7mXUKv3R9cncC918VDAGrLXk4+DihuE3
rXUIgGhv7b51TuDozG2gNP7RD3hB8lpoLwNWyvJulXdmFM0fUaLLr9IyFv9lbYRXKO9XY3Fn5hPI
mBxcDK+AZ4mryZCQfq+t8NjnnfHcLgfb9XIMslX7FMy8QbdNZl4a4L7XtekpJ8qA/pPEWgUvD98a
DjK9ANr5PJdhcG9p4/e38GjxsyZtudW6lu0BOalpr9XIRvvTcvVU8dWtfAKZbVf958nQMaBYSpQZ
CbKt05bB/ladlJrkrXkLcZ2ExKeMALWhEiD1TldrtN00V/qSZOuN6nOYDs+sEchI19MZE+3yr1lr
v7XliAZSZfrI8icmImDlglXAjzOyq4zyK4SSPDfKFyi+1bbsHFBSXnHR5qHGaZA0r82iyjrOk/N7
RXsaimiXBDwE5Tt1O8Bd+cA2sTpLl3xTnYC/puH/lB4KPIgYBjWmfvrsFRvprB1lN3g+YljGCOsq
n33vrk/rq7HoICLnWvWb9XQdNjCl7LkfUAVZwmGQU6WLUcwOSid8NOaw3ihKqR8NBBwfB3T6zM08
oWgVGwrucUvnGricGVR/z4qeP78LltPGQuhxTtrrLdZxFeuucZ2PAmkSCFOcBe52oOa8zQXyhMBX
fC/DclhhTYJwus15B4u6ha+dck0Jzxrku/nFvuEg/NOWfXxE1hcF3/GnuuzyYzQuEWki1/AwYh8i
A2tc8necW83RnaGOP4df8sAtN8tVo3B+VSLjpwmk8SiDsWgLy+kU6emlbdXNLfa3+U6I5ZVV5riF
/brwFIcnzYbC3Ti98oiDiTyjbvy0LqzGTWn55d1toGF1cSzBLWykr3O8+bFKrnKvF7BJsPOaXnwq
tNbZqBWaWvdS495cHO0w1y7/+I///X//z4/xP4M/i6ci5YWf/0feZU8F4vXNf/3Dtv7xH+Xaffr5
X/+wdM9lO+NYuo6almuausr4j28vKOQQrf0vQNFjEQV5egbbne2tKIFC5/IlX3KjkkGXzLkBQ5d0
tf464vTS6On4QeftfcI1zN1jsz5/kwPlSndPikI7xXk9ffCsGnmdhdKqaSkK/+X0oPngw+thRBrX
jNVvqJ++jGOn3+nJbMNnG6A1nNHPM88I2t2XDnk97MsXVwF8wjdY0/sHO1cVHau/PLigDnmgpE0Z
CXfcNUMXjD52ARUMcC2PerASSzNKkVtScYpwCivekoqIcazgkEzoowMrS4/AHZK1L5qiq61w/0tE
Uc32w4jz8W0SCNLsTi6UpjjP//v/hqv/83/DUFUPaXayNZZrGRr/j3/+b6SJQdoF3MU5TcD5TFZQ
P6VuXVMw1JodbrvlXvrkgH+Edi2beO1CRw7WVgf8WjebeEfFFX2XtBoe4dP06wFDjhysaMF7F2A1
4i5pOIBS7rTjFA1NtG+b6ie6vbs3mY/SbdwHpR2DbaiSXUYUC3rjrU2hgQrWHDSP9XImA3pFfkD6
3NwBiNC1eOtJ5zq7tFodxYBjahk+VGQ2jOsWM0cxYy7eNpxKy7s+1Yy3DSdygTGoo/osoTJpMhs2
nWFnnOUVCKeiOd0uufZxybT27CdpySW7YowP0kTPL35EsWjds8p15ZJgpY31x8glPV3x0Xhj06vz
Bbr79/9qQzV++19rnuPwlSNNbFggx9XfvnmK4hqYjeXhXVSq2nlMXfL2De4QeooGMA4G7q4NJ/A8
fkG6TtpTl9pwY171KbYeOrPEMK/BP3eLpFW9X9tepDQXD2E3J+r+jqkb/gtjjF6ukZfOQwj6+67W
soFMeuJ9mLzkKzZ58w9jzj5gouR9nBApOxhK15/mKrCfedbzDHM79UfQtnADwuYPP6RSOJORvMdK
x0f4ocG4cx7mH8jNtcMU/bB929tmdZc/6P6I0zj3OxQbq4ZSCMnP5KclQWNvPGtQnuYkTxGlR9rD
9NJXpFGDswEZ7lEOak26IcyTBnHS2YVDC31L+mR01KPu0HVGsK37vl1sD5kXFmQj8LW7rn35uDAv
e10/BcPY75IhiXj7p2hc+3pLHopbH346ajhy0MkpNDbbWmnNzjBebWu8vwleW0jn4a/M03u9yOhS
Zm5YROxvF7EKNDCAIMTrhdOqqk7kwDLcBGON5CBOBzzeNcpIsVY+ZCm+REOil9ieVOVDufS1sNF5
zbn2n2EbxXdrtIyYbfzZdzpgITJ3mSHTpAkj91EZAPJJ13oROdUK56T1rQFRxeDC0idX8XTjU2FH
R6uP4/t+BrAw/jrodoGkAYryYIkpo/82IM0waGHRVMCKpSkzbnGmrRinDN3a3/pvzQ6lM8fDzexf
TR/sCdZYBgBSJjidPu/CEMnaG81LrZ2dq4TZfYAcLYVyIYgttLFlwF8Gbl0rqcy6Zi5bSPWrUmTj
ty6qrE3TlOOjZqbmta7cfisDczY/IE6ff3SsuTrFbZqgJ1dm3xDOlHEM4ruNVhp3KqIjDyQh2wdn
dDgAft+boPK31tJ0AUSYiNBT0lYBThysAGT5TuaoVf5o4JV9Ml1X1zYSbkXsyEE5LZeTjnXMr2r7
ZNrt0xok18CLID/A5nQ3Et3D375jY0z2n4xu/Fr2d46O8V7Z6ZeGHDNK/q75nBgICGnR2ojJ2l+N
Lj3JULcE2T1fPgp9Ge5nNKXPZP9FaRE2sjRlwFwUnfHSSEltEyd9OtkPXOyHfL2eXLTUApZpC2Rn
+ekSO8Qg1YL2uTZmCySyMV/LAOEpGwjIRNYyVHTUHDqodvjNzljYxpXx2Puq8ShnVWbOG1t3p2OE
LJ0NFIRhTy0OzeSYl7XPUeL2krKAl8G1b2goUEC6BTYkP0CGGmvUIRHj/iDNdz8lJTkyJvV5XH6w
9GfzAG+0X3zZPAA7S39ZTOQD+/Dn2ge88/rvXxG66/32itBV1/Xwa3Msj1PTWpYL7xZnPO91hySW
ccT4Y0F8pbaWHsbG7Mov/ikeq+GMDJf/ZCqIkbZDlf0wVfVYYW30pTZ5lVTF/D6CVM/4pcwwMctr
zeN5QAG96kc02N0GLvDCypvDttvKqIhOy+jcwRS2ctV4F+w5KPry1XpyZ6U9NNEQ8SZyoYAnU7k8
Y130Y6pRf46Xw2gAiIrx6r6TvjCqP0VDrd+Prv09gc55RtJYf14PqnLEgT1+kJaEy5lcR0taBohA
cMd+YpVb3muL1rvhhV29mWO0oitFW96JqL43k0rnerq0gxQGzb8cQaXRm/X3AUu8XHleLi+TpCln
0ifNjrXn3vcDLGt+/QSUMnjPvvth/9O1LH14poSgHm/XWz/dMuH9h7/9HkWYN3etod3fPtY65RYi
nyvN4pOeAfGLPdu/sk0yNqPmZH+4eNFtYdsM9yASnU+TB5KchT3qMtN40BZqiqgsvdNeWlWXeMKh
ELxs8W4HZP2M7WS5FXt+iCwycLvE6KFOcfhtxOob/De7wNl28Puf7N74gaqFf5r0Etc3SDA1Rlm6
unWUxQVuNlPyUVm7QfavL1r3CzmR8m6K1fGAYhXCXf2fSac4a7c7JPnOrmz/mGmD0W/mLMHJNxwV
7xINVXHoF/KHNOOlT87WSLss/UurUS/s7Nq8lzdL41SIy4facX3PCN/Y6nRg5JGu/+lP6vg2srxo
JCayjGb7/yg7r+W4cW0NPxGrmMNt5yC1ulvZNyxbthnBnJ/+fERrW545p3bVucEQCwClkbtJYK0/
VK2FZB/7rq3ROPitGnH6arvOth1z87vtOe4S28PgHivd4FzGZIULXEi/+7BMe9RvHhtrwBIBq7y1
jPMtDdq++m5hgrUOy8zap4aZPCWKwC9xCtZTRXmIY/BMTE+wylODtgajgVTaLejyzTp2aN7IGM7q
5qkxfI5OY6R6Cx6FNexMgnK4jD0wJh6w/IV5+88Qtcm2qBT/6Bp1fEjKnNxEp1ZU+rJqA8Q0ufDA
L1bgPurnvBUG9hB68s0W5QuYJcw+hnSFzd9wHEL8UVtF0U52plMvH3K2cp6qn24xwZF0EfXdPubp
f2za8nOgmq/MDBN5yI18+uQ8GZTrqCR9BBGuI2UbBqc4vpMOtQFK4qpvhSc9husGZlbZyC4wRihK
VR5tJ57XJ+lcG/Km3vtx0CmPt8S85pkNkJ76LMGSQ6JUqyTO6qPBkqc5LpFLMh7X+fm/P+o115uP
dn8dxEmDabbqAOrTLA4Dlv2vo5/a5ymH9E7fDC2FYh+4315r6oCKEIgim6L1d4SsVnUXp79sK/6V
mE37HJshrOxSIMiXp9q9C1p+pbhj/zal2Yk34s9pYjuCnmCzGinnvOLLEa1RVxU72TUdzlEhxQ3y
nowaobnKcP57LLReu5og6mU4rM3yzuxtExk7/lWLQUz7evwWaK39rLlDd24jA7FutXjFeNXfGz0y
EfGc8Q2VArelVE12crToolddeWwRjHuULoia8tAMfXiVkaYsUC0e+GQjIJfllFFug+pQil0YgPH2
9DQBTPqfZiiG15Iv9tZNUDUICje+DRpot/Hd+dOXw3IZriMI1xqBsy6t3FqYmjedMq82l7Ub5s/9
KMRSTJb7Qk5BRzs5nTAhARdSYLnzTWn6DxUg4Y9cqI8tZqo/eXAcQ9WPfoNe2+jqEKOH4ACGY18W
L2IAeYMqXho1rRb4dfSvLhJ0UFJbOPm5ckXQai/DWCqEgJeVF9Wq77qu6/OtZU+oHPhC28+xbOpI
hOoIQC2sJE847WyVQvM/0C8n/5pO8QVimbeLUXDeqS6pIrc0VHQtWqTBNeTAxf+a6g4iXtiaCc59
ng874V/znRC6vLy1Dplop4fN563/MRU1I+spaN2PaKrUu1C041oF4PasZMbv3CvtX1b/guNF9jNv
ydjFqZo+QpnqFsUUPQ+hQfbL0b09W8HkKbdQZYwmA7iZmaZPHV40JxDjD6qJCRd2oeGuVoLiXACn
W+og77b10EKKUPq7OXV1lD1HC0drURTdnS0aY0tt8z1NFfUFcOp3C2fuXzZWX24Vmh9ZlXPQrtro
0YxLd9OqwjmEOW5glg00KZsXYXv13ZkXAS1cFEP/uagPOnuVNugJS5BCgiwmMvDZ/a0Hq27vhRNe
qzPw4Z8z9ARjq0gpz6OhaGxOu/sb+O5P94bNC5sCpgo4XxVhb/Dnha50pzzSiotJMUrbtkon4AOV
Dt8N1X7wkY49do64k6HU6CpKEGk9rsGIeMuoVWyyHDRycubwCU1Fikhmn9bOoleq4KC3MKghfF/k
Abd384NqBRRP5pCiQBAPefh8HX7NAB232qUk/LVIGz1zXQWtsZIxtUlXyWAg4V6396rpWw/63Mir
Um9svnu1sSRPpe0GDYaEfBJETcAhenBwgC6q8NHVw/JiRKhjzs8K2aR2qq08jwyrXBC4ZXHxEa/5
miHvIfLcWncCNpunPblo1x3KwcbyRnabRjx0Q/1Q8xFtl164bksreZJjpp08t2jLnGTPqZDOxwls
3/haeW7jwl+rQamtsr5BGRedIV4UZNr3t36TvVtT4p5HU4nB9ZjTMe6s99vY11o5mmIUcP1aL2MA
tMYH9H0WKiSecWRP3Of8yjE842uTROW2wcTtME3G7MJDbTrDqvR1Kq0X+QFFSX2p/lkkDLW8+ino
ezTBHkpdiJNdKKhz++ZVNsKN89WkZGzPrbY6aW2avIQuRzIsCB7roQxfwF63Y/IiQkV97LVmyQEx
ecmCsblMmN/JBSo4gQeb9wQEPgSGEdHC675AUnBC5Eh2C3LNx6pIfsreMM/orVygQlIGx9iiboaX
8qZxQZkOqMZfyDrGSwwVnQ8r3stn15Chum5UVnfNJl3Zyql2a4e3qXleuB/etGsbGPSm7zzWs1Qh
rP0QarzbbiVLKwN6BAhfa2+i83L0qyvQTvp78rwWfan7lLP6seo4sAvqJu+G4SdLHsF4vkVF9ciZ
+Szjijb068rNoGOD1X3HuBW91Hit5jmSnKhNLcsxrL4PubLDmFv/XWILiBuE9b1OSmWRDaVzHbxq
3FhDrB+dGSjWDvj/RUG6i3wr3cnjlun63YpqjdjJwxgEo341VOPnaEotepVREoBVrierMcO3EXat
8TxkItkpQ/d315u7lerqz7nVfI5+deXaAl+Zx7zg5diHLrseQcXEDmEIYkzxHnXlNij78Sf49F+j
nzpPvhfamyjPKRxUFdiWlgqnQCzhR9z/kjP1FFnJKadekKFMtPVqdv+VWZQHknZYirdRsyzmrowF
4HFvV/89VlAWnwKOrOwybPzXQeCq6MUG22m+dC27XPbZgLV8PYQUUNPoXl7JRgDbWTtjo6/UfpaB
0FG0ULP8rS8xScQrtFs3hZa/OWBNFnFJCViIKnoxDDSG52kBumiHtO7cZTcm75xcGuWxLwttY6Et
z/HFGr41EdUGBUzQSS/UHMUfBqTQtwoOEq065XMACkC5kGLfcuBrhRzwLHI6kykuIQn4KwTSPZsz
9yR7PlyjnR908VJ2ZaPUzQtbx5eRx/yiCsVvKYnMA9I8SW6hbHo3BFTeRvuveB0l59wBQaEqprJW
VEd/QqkqX6SqTdpxNWq5/8uyfLGIOtN9UpVuWBvRxhS5ffY6z0QKKVTe8OO5am3v/PaGnyXWaj9t
200XFX+rZ2VwcDhzyQHnhjXsdWzsoBu2B0tk4j4KQpc9qZje4Mbd3dD2fQG6LE9ecagql1pkH4yw
QEQiL7KPqct3zQgqhzfYfWH2oFzMpD+PRep/6zRNXfjY6T7nOCCvRvYjZzHAcNAb/bVGz+csm6or
8YRIy2r5FZNXE4YKkwDO/BUfrFZbZ8BVV+Wf9XLUjI44zPQPmFzH3gL2hDfzyBfs9vWlphQoEnle
+kOovXFEC3S6+hG0cMUk42bY01WG1AHlb0sPuo3syoEy0hctXn5nbZ5WxbW9s0ySJrURdsgF8xwS
LZDDIlbPKuezo+cDt4yBrP0In0Ir635EQ2StFMN1juFQFufeRE22h8L1Q+3t+8G31UOV1uXGjH08
aqS26O0Sflu8q0aksv5lyiLtWb4US2/DUsb0JkNqpEGyC5Ts2CIDuc6A4t0rYeksxxQthikp5lLR
nz7oU2BDDpj/EojHQnjUKNrcjl/RVsaeNPWumTeqjzX2Drz74lfUMoN7p8PCSHadRKNeW6f1Ohuz
5BVfcYrw0Hlxx2KybhjfMMzsHuSgY1EjHxR2N3F4yWB4LVSMUJ+zWh3gASv5OWFzth0HHf/WTEsP
iHGou7QrcL6IbWutqWNzFVOo4s4ohtdOBamqjnXxoZjZLh4cEtJpSomo6GepRfGgj1rx3RbpsBjC
yHyOaiVf9XnnnCfLgznQ9+rdNKHC2wduuOdfrr2PczbxUOHtSxzaznIwvH3ZljXy6GF9FwiVYsl8
9dU4vlNu0GwsF7XX4S6HwVtDdSfOVh3nLXXbsd+99YtWzYEwzpNksEzzbFXNQU4MzV1dpU+BWvC3
8VXnqoaefe0QN4tEz0GGcv91cozumFjJb9mTTVNXFiwtgI9yfpxFzck30tt8Rcmda4+xKjS7IdpC
2kaLwi2GQx2X40ot1fyQqWb3ZtW7ZOaE1Zae772hydadZI7l0XckKLOLE4t82QzWuPHxY1pwdsjf
tYH9XmvDDBxgXb5FOFfN4QkhfPxi0Sm7ddXmd9D53bmbFIOnUvWTHFfxbreC6mYdd/ugqfP3zloD
ylbfMqNCvhoW0kqGK78RC7NzNOr26njJk/4taVXcwwe3v3MRyF5PYaftBEfxN9/HC4ci/DNfLww7
E3LAdjlZb73jipXuIMGLwIL9NiLa4AY5DkpqfnQhsiFQRrj2YS61JoyVKIFeNGRKuvYx2XgZeNm/
FOiLXeypxIWcEKn1+E7nbLWQXXfy410W5sFtQVRHKL/z6t/JUTnPpjq0JWfVgNGe3qIwHI7xoPP5
mpukzBZZ0OZnyl7OxW4xjQzRV/+aUFSgkpwC9uBXzCeHuRndTqzShCrWUoN7hJAnKER5FzkRdvvv
HOXHg+zJeGhWq0zHr60xzXRlhHafrfwg7+G92Ujdw2XW1mOa9gvT1ocM6ym/u9Mysg4bVJR3mjUN
uFMRmzR/VG6Xco0fQ5SSI/Ju8qoHdBoLTjCRO7TnQEBPHpWw/2ZYgiR0mYWnoNf8c6aZOAfPA07E
h8zRFEgdddhdyCr9NpDk+uaKol3qvpLcV26hXKpI/3G70Syhq4pHXDrT0J1OXQaxwYnxOhDTQG0I
xJ2+kJdx0bzMAOH9X7FAEdZBdwPUYliLXs1gr/CADleWo5sruSwwOnfjVXAbpQSqhrGbVovwQeqn
/gmplhM8WHVRX2RcJXsqZ8nQZNUa5XWITojf5GzHa22h1xN8CDctHivVSo+GjmCz62gxwCYrf9EU
C/VHOdkhmQyLv1k6YZsUSM3qSFWK7ixHReEEaCSWyTo0mvxRhHF6Nc3rbSp4+R/R2L+iTVjcfrIw
qvZkRthQzD9Y3qHKi89f5nZDLRK3X0Z2ZZPH1V+/UJUG9Q5CBkbe84+Ud/rnL9U67V3QBPdT6CVn
pOjTc6yabB5IZ4H9hsb0J97WGoVo4RebrwGXYvopyin+zdNkPE3VGL68O+NJeCSWuo5VAxxkDjF0
QeeIe7Le1xy2EsCJim0n+aBoJ0dhmvkPWM9CV2+OedZXB+q4WFbhRbq20BYz96KshnUYh2SAwbKu
/DyMNlILTTYD1bNViR3GX7HU0/APwC90k4c2kEJMNCpzqDaNUdUvdqM/lk4Q/TQjDZxvlJFdwc1D
sN05eG4cnQFLs6+eZ/T8DxW5+qHVZKQtvWkfPJ0kB+XcaBPZuvKSx8a5inuE6S331SIr+dxh/bOx
RVVt9Mg4l0glQ4It8M/Gj+cti6wzKrT+r8qoNkrWDN97G/6czpbioqWlvx1TMe7lotjHdDvVp+kt
ZZF0K+6aYgN7a/xrkTAif9vPizI0tR76SIU6Pi/685OcEdWAVTOa6TsSUNpaVxK0+HS+6yX0Gdws
EvHRB8h7/tcZIzOQJPu/7wE/PP1Awvd2D/jnq8kO0nu/fB9SRZxlo8PyPpcQhVc5NOW10BLX5Z3R
hg9Mi6eW/b6cJ0LhLR0EppKYym07uCszb9IXJRXRIlM07VecHkRmGr8tzX1trNx/tSYVvRcTpLIG
SG+nKWW3l6udP6u9ebWqpvqf1Z4LnW4k7cHjD9/l1nYWkjebFRHY7clIz1pgTSc5INPYxaDymcXV
RELplDa21qFDCbaRFDj9Wkcoaib6JrTqZKdqTfLuus/yyFINbGDybKaJjE7ybv8d/sdseY6Rs+Ne
sxd9Xb63QWOZe56n2V0zN2Y+C5V6DnvSOp9p3h4HpoDHB/u7JL1qcW1sqX5Y23I+oU5a/uGoPME7
s9OfEZX8q6fTS+ADgiHjpDvPlL2waoePTHn0OIqAG9GKZw/VoYkzxGsQJDpmbmN+67Z9mqwpFgw7
OYqOFPXyHuQRms2PepttO92zXyNDGw+IsVHzTmPyloOtLfv595UEfsndl43aRM2u0Qxk/LRZ/L0w
bCp0c/+L6a8XWY1GD7tXK2hj0oepRYLLiyG65yjtW+ajDNnjmC+qXBRHwAbWoyo6DAf+uQD246qX
TvVWWCGZVyerMkf23QzV6S7www4mN3Kl8nPdiMfeSK3vgGenVYM9LlpCdXfiA8AbIxTvOHzN8G0I
eaQtoA0a3rCRKUsdnYULLkyLeCx4Y36NuqoerW3IX1uN8g8nqXbYto1RvJVt/wSsrboMQlUuruOf
B7Mo3sAcUwRTFGstZ+kcjxYdrLtTbSbwBNGSOPajsZKDdmYpe9VxQTvNd0xShQIAhZ6jHHUuHjc7
lNo8nSzhoaBGemtKNk/Z4quv5fbnSAVzfAHPU6w5/DuHr3VZHbpkhIaTniE4irKyvUchvLp2nIAu
nrj66P5cZSSFTbTLnDxeyq4cmMIAYYAs0ncyJpss30DGx5gmgX8u3HZc9qLMg+WEyukeQ5RiAao8
usimdxFr6bPyIXaDIiBLVPcPus7mS3ZRo843QP/ypWrW1sqILLRK9MgcFnHhNfeyKfOsvZ/mIiRY
rZ8y5BdTc//XPMePo2NeArSe58opKbmcfQw5Os4198BJcUIlOvHdg2zcP1f/HpHTQ3tMl6iMIpw1
T5QxeXWbPUatsQ1Q9zWCPDpCiYuO8ur/6v6/Yl7cIU3hWPHq634wxKGaQixQxNjfy4aURH+fzxDz
Akwlz1l3/TXo/ZkmY6OKzWgKmEXOlyth1yA/LS/VvozvBMKAcq5c2lvBH3w9NXVjPRiVBlDYVO8C
Y/JXQFUwzo6gfdl1pLYLJ+oQ8VN0jWs5gfxgcJtglpSmPwWtMr+552AjrpGqJBezvgaoiCdI+ali
76u2utBNVM1j3vsFJoDbaKyNtds64Rti1dSqKw9lbBKpr5jY1nwx36pAi+9yfU5WhkX01uVgA1UA
GnvZ9dvhLlXQmGiBhF76RHu0RCNeahPk3wBENKMuY1cArWTXwgLXXvit8oYap7aXMad3+we4Ykw2
ir1CmeMoezIO4UycDHxApe1lFJXhcRoQy5bdtnLdVaG61o6NqkEJUn3ygCSfczwOckddaWPqntou
R0oT4yMfgYn6WuFYQnoIas0qQvxVnxVy/yJFCdtQj5ek6l7bTrFgkfbBdVJ9qAANsHg3uGZRGlyx
9wyRABc/5Xg/TyrbJN10LqxqOUMOhPHJ0y5F7DyTsSzOrt4HL/nwKDkrOla7p1rNU7K7FDRHtcl3
I7Y4a9n15kQEOAjrRnCZb+HYKtwCiD9rvBfzldma2puSDLfdE3oPwCrH7vtQG+XSiqb84g+BQpm9
GfaRbkQPyZ9FeFnfFuVgM+Qig7ROxs5rfgHIN4ZA3VD3QnGRPSMFg9NAUqMeyjvFcqHXqmYKsnBe
IGNZFf21YARb3OB+mNy3pnhugvhDzPKDVeJ3Sxtk5H1gttaFVNbPotTHb0hfYyOqoL7R1aZ6aUPj
l5yvN1q1DAzKWxNOm5fSxfxcDoQqJp7FUA/3WlQUs4laCD/GN+/DzPU2mrQXm5tsCBApbqkzzs5i
X3HZra287xDJyJoVXmQYbv9zTgRCF22oHla3LVyUfLmfwKFy/0kVG1ztxzg1L+pgire2t+e8ETvl
UkPR3O16dS8iRZwCJ+SQp8X+s2ihTrqTW/9qVDbIpvn7n6udygxvq0Pb/Ht11wTVglPHuJJJGGyG
8lOEe8UJVp2+VDCLXHVtB7FcpmPKJrTXAHk+GnQIl2PpOw/I50DTFtC92TBRUjdC3tN6XTx5g3Ua
MdcD1UU6dqru0tDT3qt54dRMFAId53Nh2I7d2Ys5tg6ulx9zfKSXlWSzh2PIb4LUTk8Ken/b+0k2
xRxr59htf8hf+NaVg/gNe/vAjPu1na2BIztn266AVcR4f371WncFrNw9J4OoL2i61Rcio9G+1n1U
PADFjR84W4iFEVTjG6k5FE3snoPe3G19TAfJvD/KaX5O1TA3TYSIcRNZBghiSoiaJfjbhsbY38ky
iPHPrhzFH6m/G5IsWOtGyxtAmC+jWiTP1HvZWYIW3yVZHD4VmfEhLcTFML0Ypf45QVdsyHuRsVas
oL6U1LLOY/NoVyiyf0W68PEm5yHH6cmhWmv9rdGPysKNHKbbJIaiLsx26fyXsNTuM1ZERbaTXf/P
PBnTI5XsVXlCiNu9Rm166AuK37KHSY6yq4aIV2CD3PrS6t33yRfiTo7qTl0gk6WTzrW7Ec4MO+dO
HbW97MqNtOyGDqNfXTma2Zsb5sUw9LMV6uD4+TFHpwLZPGP5ZUhehV6lHEXQ7MjUNrM8S8mjOg53
BS+ZXWT7w5On5d/aMERSMXXfs8abnuQEtQ8jFGRggXDMu01INf+9dPvPCfIOYa8ni9mF8O5/zxqU
Mtxx6vy8jcPPMVBn/fhzm68J8hepRfVNN0TxyMnK3lS1YlXkaif/iDcDJzPdAq9hs/06ymAy6Jsi
s8r9v+JyUMZuy2Tfd/XtlKGQum2Fpl00AbgcorWyMIbaeS88qF1Cx1nW6zACY2v51pOS/+8AIV31
3H9RdUzH8zQHho5hQRJRbd39JxoU3FZm21ph7XnXTbsQc4Zp6WkiO9ScPsbbZco/AzWTOUritNsX
sGo0vQ02JuYOa20ovac69OfayARCQLVNknvEwibL7+qhyBZUpLwngTsiGUPr0DpYYizFAmyX+yRn
RlN0dDSMTfV5Yt24GUob0DblIOJ6FpUp19zJLrUTZU1SSlnLydGAtYsbuO8Omr5LaA32k2WPHF0a
suyya1iUveA8bcquosQ4z9D4ZZs8TLHBphdlyQseUflJ9rBHD5eRbsaHth3hJJIqP5iBN+wHElur
EDndXduDUvLivFzxJ0JLo0GTSFS8t/Mp9m6jeuDZsP7aYi8nT4Wx1FxM13L0yvZtMzXPHaLrKzsq
BAVnup6KNTa/VwqJVzTP4DOCTdi3CFPPo3ra+ptc9CXnHrqKofjbIUiGVaypEYw8NDPJ+sX3ztyw
V47vJ1v1DqPXrmQPmbTPuJz2FeNwCMwv4TjhOvmvNlfze9nYUV7crr5imqafh8hxdl8hEk54mM2N
jCEVCaeHZxAJjH8MyFFl9COULaLqQBrD2t9iPuKjXgC8dbKSxwiO932WBj6gb5jEGyMGGi+Df418
9XuI8p5jB7DZWPfV3O5giFn82WzP2qB/jk65i5xRgOuIPgn1OqKjVJr5VXYSHnbbMTTHpeyq84TU
Lj80zD+OMiTrbrmVXKzZBkWGMpQqVpAkKbrPsaYJw3PeFauCDxjZzgcbusRdEPb9lXQUoHgBn0R2
ZZOYOuiiyon2qIf2V9vmQCcEjsrzAtkgq4XsEu9y9J+IQf7pr1FU/LKGCQfxOaRjC30qcU2UPXmf
AeGHtePE+VrGEJchRVxY3kbk072DwNG9iIr2GlZWdYd4xLPsFa4KzAt7bPixCHPJmGwQi9p3yACc
ZK+BnHv0kuqHnC9D2JmA26+cFyPpKRqpbv2tM38qfWu8DUow4fkH4FbArubTrsNzLl31OXUGYzVo
erhqXfHNqnLlgJdstnXyZFhmoi0QoAvbpTZp56hnp6AYE9myplLfOy2611zhPUZ4XuHuM30HA15v
Kxhw/JB+WqNk0u2GoQ4RbsiwfxyaAzkEnG+GeKdmgX0fWH68HdhU47HUOafKM57zCi0Gt+GI4fFL
eFqd7mu8q9ZeD2Owr8S2tM36TsnucS0R83HL6zA90PiNenunpfEmMYpkF5dWDIw8RY0jGBfFOEFD
yUL7ovq4XhuqMhyyMKIi6WovpTM035Fo5vlSmOqpUEoLUE3APsgtgq3pVNq6GVLzAVTushj14Cob
RBLU/QTIgZv/JwbSMllXhVUBwfxPrPdwlg+V1N/j5B7e1ga1QYohTc9ymgqU7Y7q9sPXIrVUep49
fosO8n8WJZAvl5rmxFsZG1Edu/ND79iZYDQWRj2WB0qimN/Ifj4jL2RfNrYCVDYYcd1GUS5d3Fod
s7iDhgTEIVE6TV3Lvt6ZxUFeQTln6jSP13KVjH4uVYth4QvqP/JNJF9SQeyjLT83MvbV/Yr9a14s
32Vy+Hb5Nf51C76szucL73YpRIcwHYQa3FMPQ918NlGABUcyN7FjhelC9uWwDMqrr9jXQBJViBd9
Df/7Fl+rP2eid74tYfYt/TJa9IHlXhTkQx+jtNujEvET+OD0oHb4w5hdoK9qQD7A04X/OKWiWChk
cX5Z5q8iGAA99NjM8hQPLzwHzV3h1QVMsNC8dL3ADTNqkp+Zu4sNLf5ViqFD68oXj0pT1NtcS829
oaQ6BE20+lyAvt/j0VlNKvZplgdEPUDQYGWhDXk0piJ9xl1ob+Eu8R6mXbRxgwrUX4+FGguoFwdx
8Ky1fDPbOv7RUAd81juxdkxhUO5Mm/dkStZDayrPfT2Vu0ixFs3g9EcbH5YjIvzpsTLXumjGvZdm
c8mVjAeJymxl2JW3s/RsH02xsW8DhB7AkJXHwjbeZtCDfLDHc97R5SC48p95e45bYTcopyla9B5X
FOz4g17jqNiFKI+dSJtigmKmODJN4zYr+njrimk1Kk29LsVcGC8axI0Al22NIFApgIGY5nOT7EcF
QR4HWiyiBm6KF3p8VSqt3ZkjOxw/JtEPBtv+gdj+Ls4pxodD2N+1CVBM3itLoWAJpo3OrymIL6an
mNQQ4qXZJ88pghXfOWKt48CtF6Sl01NeBP3JR1ZyiXae8j13laMftdmLjbbwLkPHbzs5HOE7gGxe
RV3djdqPAkzCYnCr7gJV092nYzxsYl9TXkAcnMD/l3eQsrOV8DNziWNJdQQAn76p45qnoLacBB8Y
dOO8lRVC8C31fFuXQ3ZMXYrZTpk/cFbEirkJ0mWtG+ZKo5T00GmmtxrQIPXsYtXXtrFtI9M72br6
Bu4PDYoGScUSs5J9TLlsGQb6T8cekgMCY1DQzEeXx5iT5Nmhi8FTK4U6Y+qCYp8bhosWaFSSYirU
na2Ig9mX2rK2i4UXpc3K07NylSOZfHLsKD3YbOigfSyUplx4qg1ubHD917ZE9LMRnvMY7yP2lciE
keevPDYnliDdGwH9VF1jO8bjs9GW2WO2t/ro0jU2BtvI2uAtAD4nJO+0sZOKrfykuOtKsAsb9QcM
ipWDb9RUd8QAtG8m/gnEk2IvJv2pVndtPFx0O4ZJfVFwxVqMYox43CftHQSWwI/3/q82HrVNjZvo
QTalV6WrEfu8MXfjBeI4zaEs0HgvhYd8V5bsLMXcVGaq22s7Kdtl0dnvKhMcHSugPnxkJ9RsSn3I
D7LRvai4XcmuUtj5wZsb2Q1wuOUx/mf2v4ZTMnTU/PuFwZnyUM0+gRztxuzWr7P8R2j9cEqLz0Ho
LPGn0w+5SPXDZIYWR3T2tyk0w6bwFwCWv+EmhdU7TxFAwVgIQybypqW8BPX8bOthsQmLwTj0sW0c
nBGaJqSRAfzb3k8ib5GHHRmSHgOwWCjbyKLEvvBc7pBXxTKOW976FRji0kWIGgeO0UE2x0MWeskz
HqARj3cjpkw9iIvdq3y+1YWqj8m+quxMWw6peHGEg6XZ/BvASrM9tdiPzXNZZMPBC/rhoMyNp67S
MkR3Me+ygz838l0jr1DBCSHxkMJc2IGirfoe9TM17tsDSSBM4Oarzuo+iip/woHDXpRqwl+gnF+x
ZOWs7cgbAeO4io9572+mKDkhXa4cqtn8UTZ+hKyIkpqk/RPU/epxb0X8j8l/P80sXyzQvOuGNMuh
H6fswAaoVdLuUOuZuTctAB62JjijOVTzOqPN1qbaooaCrOgh98Q3I6+tdabGI8WMvMFFpcxeAs2r
DnxL4dnxhzUH5WjHGHm2I3Qhz9nK/7EQZbJlVgjwH5E+HaKymQ5Wg2IU6XO0w9ziQL6iPLCXd7dO
HLEhydRDMvvIiapob3+mzxvxZ5JXaVZ2t6sEved9Y3Du85HxAI6vi2WQu2BI1Wra1LZ1MXKBZl7g
IaKvhPVBNq5a1oc2gZqFZQfYSkgaiyLPFxDT64OI/G+4PV2qEjxgEZTNMta1FSi0o1u1C9V3j5o1
HIJIXOMSFJoBDmTfBdWhzEjLa471XtmKfx8P3bRs4uySx2LA1UT7gWo8Yud1fxSUa1GDD5DFtDMX
tgfisjaQhERtrmVSByvbZkdUFWm9iZCVXsLTpfJamohpgZsEvPgy6r7YIPESrxAHqNaBhSeFEvUB
Jz9YwkrBF85MN5nvfk8UEuCW3TyOeTGshiJwWeL5y0rXw4U9Nekm5GQPgat/DB2qq8PYgUKfE2Bz
cTWxbAzTHcSlwNXhg+rMvP3YWYyzPkRj6WsN64QNcjmgrThWrfhSwQV0K2sHFlnd1F7D5sByq3Xo
hbwkxAXQJx6Zag87OhisHQSk/+HsvJYjN7qs+0SIgDe35X0VvblBdEvd8D5hn34WsviJkmb++GPm
QhWFRIJNUkUg85y91756wUqpywB3C38Tmp8PW3hDBv/0oEON4+eJw4l656AtAu74BAfr/JQtaxmq
TJl/S5MAPGvqKdsgSm9DbImda4uT7Sv2MQnLfcwz6xD50bbNYsGvsnPAHBChmhIltiCOK1vXUzGt
sYmQdaYElyTKymVS1+qae6u9JpYamZeTvpILqa7tGHNRrFSkGg0QDaIwXfeeTmA9yMV14gavmYl7
rqfxEzhiuPCwu/I3VB/zkOhppzvNj9UFpvsPFRLeKqKls8xdA+0Iq+6Vqzp0KzXts3OxygtRhweE
20urtkdikRsYNV2UrJ1WtCsvqC51GO3z0EAh4JlXAmIxCxWeicsm1Zdug5S8TZstf5/wiZviQS9K
HAp1s+Z/1rSz3czapna3Hnq9wQVj1guaSHyoM/tohRH/X5U4fpwMPnK6sZ8oHm7YTFzm1f+piWCn
peNQ7DWjY2vQqfQqWY0n04h0v+VBT2dj2ZegDS1oWcdUjX7HY5uh1Z/JSR2EauqyhAqaJKup4IOQ
6pJ5mvDw8/prkIzOwlImSBGo309pe2smor3Ukp9fjMmfVlnla81VjLNikfpLBea3Z8aws9L6hc3U
cWp02N0WpuXeVa9xDCyh9KatrnhnMw2LZaIJ72BpSN5LDY5MErubBKr5RXjnIdACONJh9OTkg8/2
J7V2rtI5K2pIFpYfcYtNF6Yf+zPd9ryDFkE7D+dCtuf7ZyzVBHFQIrtUVa1cJ4u8LKS9elGNByVt
py3m6s+i0PSFy7L41vcvRZqS5dCTNs2CT1uzjuqXdW2d7DS0dgDtobxq9R/DyHIFGId/5Gl0iVOr
2o3DFWyetbCwam9ry4mPdqrSHg/Pjtc1q5zOcN2V7jUcSJ0wahFvRY8iyaAGv4j9xDlXk8pdf2pt
HNamRswXK6q+y9xV4GX6UrRGudAQwG2G0lvASHMecRxpqOSLVedlzvzgtjDxO9Wy6shfCiqCLClt
gbhFs4fxCtxoa83fVHwJu/xGwwXOYOA3IEkgviYen5PMpjWpJFFAq8+x1+10gJXGj4+xeKrccKlM
+PMBReYL3aUsp5ndaiq91zHReUQDgNsGU7khHvNTx+618ifatZGGKrQoo/RaDGgN0UMvA3UQ/Hs5
Mv/cKpd9iBwB9Gey7CndLMfeGQ59pt30oK03GY/na+bluCosHEM8BMJbEBQvhFqewN1dWsrLF8ix
I+FiNPrKfuO7nfdgWt02HXn+VFllrG1VBSVaRdl1VEZj4Q3t/POwFM0re9zUavGE8L9Zu0bVrgql
/ZHkmdjYbkniU4biwgjI9ktCEHGGOaAKZOfE/wg2+/6k9miVCph3ZdRjE8drmLgvU2Eqz16s3NBJ
H3Wo8mdKH91GV2M2QHbTX7RQbNyk1I7hfNSKqL/YmdFfVCWwDjYpLPidmRGFqJ25QyxTHJ9TpmBQ
8vRLFE76JcO9tmrADS3lITftwzDGDaEjzYBufareAxN9tSir5r0s+37RGm37PuDkX3i20b1T0+0Q
TgbDe8Aze4GPETckO5JFBAjmXcvHFrkDzU1vSloErZ3x3rQ2Zm0+0O8moXQgQ2rnHblUswAg6L6z
/GD3g7N5NQgNALpJbaZE7f/OfodPVC20t7iZEL0aZvg2xwgsDD/rXsswhPkPT+CljhSEnYSf1m31
YuMsXgpVWM9hmxugNoLyOcq4K482fTPH8/Pd0DQQgGChPGKBYwdomgEKjDPO4AhiHQptS0NWNtWO
fvXsvtoEOm5Q3IgE8kT1ePbiyNzGqRhPhVP3O5N46CNV9movnEY7tMjyIXsSLewiHsBf5fo7ZUzJ
x7PjdDf2lXEQiCnXWWYvq9hy9vgInRU5C3xLuI/hlDTpWkQq29iofUhHdVsETXZDoV3vBEi42f9h
wV7Kn+uEUMd4Kt8K7M4rRELqsjDJHcvNox2ZJ5LFNHZB2h9dY7yi2v2d2wqFFxb/ql7tE9YPiICz
1VDhphjYiLchf+BT2H+9dIlyyPleFsboeis6pyfLC4dt7YyvEAv7leXb831vMDdRD+ilTLPqyO5k
EefYKzRHG3Y5gLHlAAdw4Rr6sByJ/V0681Yitox+b/bZo+l9uI6qv+TK+Cvs2JmbfF5DZdcqQXyt
05zNhOe8+9gTF6VltS9ugPMLVzziobraxAElXaXWkZ0rBpvxRly6qHc3gZfrC8ceiU2lftvpJ6z1
MIhmGEPsJu8a+vFV5WV7y6O2bnTcUKMsDDcZ6FCQnNHjSLt9oaXha+k0GA8WRj+ht2kPZaRou1CJ
HnhwrXozHpbaCCVIV+vfoJc1uy7QhojfFGR7nuYClZsaRQsrMK1DNmndesrbnAz2+hjqTrItfO2d
0Ruu8QZ0lniyFOWUOunGKtFPKiwC712bft41psULBQC2lCAhKQi6lEDzTd2l0VY3P/QiMzbcH5+r
Ls+Xehb355YPPG1HI1gBKt86bZ0cMwOhal/2uCTt/mVIK3sb+L4guqb7VJuCkoKZrSc75N43+N05
ojRg+w3EPVyva7r0H5kl8AMZ7UvgjxEKj0U64fNraygNSsSTSSnLdSE0Z506PPirFgZDSC4Mhp01
ho7wuXE3VUp4ZKF2HvE2gJ088zKVLX1dCC9x6E23gpW0HXd/KDoIMs1NIFP6oHRs5ynTfw4ORTN6
4aw4h/bjwQlT908PT1pMiAFKVowTeXDwGy3B6DSQ6d1P3gNMR/sg9PFXPebGNunnX0jk1tfRgfa3
bCKKnnB9r4EX6Zs+n5pDQ1Yhojlwt/1cK8iqpqdURIkiq5cisYf6quoqH/DIY99Rjmw58pJUcATV
7Z6FcLcd5Wl5psb0RG5rEzNfDty/wN/Oya+iZ+rBjLJxazu/k8qv912r0Dep3aWKDeVgkGxPOg/W
NK1U7R0BOcsSd/qyBO2qhbG9NcZ1QhPrEebNJYUhuoxEi4wrh0070H58wbpKRk6HZylP1r3AGq4k
OTdL1ELUb7ZKbjt/BDG9fyJKeRAU08qeCmr4PkkbEZhnlSLUImkM9vllfyxDsWq79kZ7rVwQaokH
VUNgahvtQztlBvKQ0sRIJtZhsA8DODlGSmrsmJgVGIo5HzJLsvWIJgiMWvhYpDyvYJopZAOPni1A
EFkGPL7aX/l++Nxm0Gd15yC6Tntp02cVVQ7khaC+tEX/y6Tnu+2mKt5Vakj7TOP5NiFtIt9sjVXT
WBYDMgdFGS++B+KnrJuXyK/pzPm//T7Pn1W/+8H+rgVA3mzGwJ+J1vwtlmVysYly2ROSGyw9216D
9PlgHw77Omundev4bHYb95O00HQ3KWTbGHFH68jwp0VWOcGC6B0+V/VrYtoB+6fmV90TP+XE07NV
Jpskf6+K0PzhV+Js1xVxFnBvs/EtyLJiAXOcaMuxeCQxq904kfNoDOlbkZMCHzUfyaC9+K34laes
U9vghxqNv92ozllReC2dgyCgLxepR1eDfGRF+6Zqt6rdTj+qCC6bT8CvnnYkoFaLQlBKUXKt2miV
IdaxlePDj/4UpKzRuCrEue+gU2ZqGiMWrGB5ev1ai5pmpegH+ghZQlJzZvm/m1mbZTkYCcA+q7eu
pfLGJzdyCENO0aBC/cWDzOqjQ7LhTY7D3tr/VEVvrEprdBdtNn2m/GKIm2c/0t6KyvA2Q1aGN38w
LRRzl8KzVxEb53enGfaW3fsLE+PcFv7xi+Jm0XW2kW5jX+ERJbwd5Whvy4P3hwLUplCNYJ/7fvEY
1Mkf8B6HhauRda8byvGnww2C5YNTHAJafQvQ/MQpe126dAdu8DtW3ck+ScxL77LyKiipLQsiKykp
5IhjVYM/CUIiKqPMVxEcNG7/bKgi9DebiZLLStVNEG6FOVzkO0NQbnVwpKl9ga/ErzssPHX0QH75
PmhKZ2fbtrIs4lK5GAU/qkPejEUsDR/h1LhU0WidaUvlCxZIyqs3Ipiz0mSa10vKqzGp2NUDO93p
VhPelLiIMZqGNphiL9WuyKIb6ioeZe0gnuq1PQr+JaLKxRNKAljeaXsSgU+PJ5kEaIsCJdJXDFaW
IG3vwrPacRc2pzQ9ubGNhQcr67JwJv+MZ38l7BDmbdXHv1SMYqzWQ2p/GuhRks4iE0NhRfpBONKQ
on6hkDkRWwsp1qmDrD6OCW4m6WguPLc6tiRbLaSyR40pVH9PlmflIQvKpRUT/5ZSyJ0bwx3RQ0Gd
rSI17DfZ4HtXWyu+Xnof3gGqle9h3dAIfZxQjolpkonuX1NrheD7eMS2AjEdLner0yqkUsgNEj86
fofxvQHHT2vNvY41vsR6BAsxD8tZtssSgny0+yyXbdZ1aiz3Ube6sxwGJHVxPDp/CR45oiDrB8ma
aXv4rmmSHFl9su90apUsLVSy8qQk18iheQblIhKE5OH8NYxE32PZD3lUW85NvujZr4pQsivEcZ4h
Kv9PUAxEh+8JmQNjcWLbtWbJhUjFTN1hGw5aAMhhvoTGKjljQCbkJXk5lSs7Tmgk2fE7q6rxqRRj
fVApu9zRrpp/rqGafzrh2GwqOMN7zQpGMmK7M5+96Uc4qj1lIdU851ojro7onYU8gYnk3S2bczsg
6Bg9UiXSJqE/icB5q3jxW9d54XaKVZpEA4pJPw/zVyOq32X4Xxyh4pvM7qPQWWrhIG5Pqf/GjQ8/
DlSBpW23ODJjvUtoB4hNmprORZ4NirY+W2lzTnS/TTAT+clW81SSrWY+gwny/4KK57lT7ZWCPPOx
mpVTBQhreSR9BfPRWCf6o3Qg/DXzS2Nlr0w3GVexMK7QpaFxzakW9xiLyRKkw2UgukZdy3dfg/P5
f0VfxIMd7ec8QZlAjlrXPt4Tyskza7aU0J/kCfyHBTVG3FLHe2B5MUXYwe8B3VXvOqc7J1tz8mXY
1MbxCxv8n0N41WTs2M6mqXeO43o3n4SCjaFP2tKbD+ULNrXkMBbZr++hIALTi298CYnDVCC1MJdk
37VTlxlizf9cOTRquHDz1trTSfdvKpX/2+RSqSNfutzIefIEZD+XvTBlmB+xgQmkDLPhIcki/dxP
nVhlVFBXeljHV03T4qt8N0QGKHx3rBb/OjHaU35KrHQjx/sp6cz7lIY9eJUjJ5JfRNRday78bgK6
qQYR5TW+/PeLYqtiVeIfWbTt8EsS6PNhstal2zXgF2dc/agPiwoHzlmerUJ/aTtK91xMjfrgtvEl
mmcl1PsPQVcjjEGxyy7OG9cF/vxN1YO3l+FmIqd0GlkKa74564ygCBLrTSs6y0N+Pye9VdsHeTTy
eLT7Vy3ttIcK2YgcbERdnOMGloDMV2ND1O+NJgxW7RCrr+GYdxT56LCZrv2H7hFPkjVdxf9Q9CuA
prLnJBwz9DPQwPWSsKw+NN6LAr2unKu6E9WkNnI3cq5lZF+XdnMoiryUreXXpV1n3S+NhyJ7doRl
00J2nM19LlUTjPA1Tci5aVw5rfZMNEFy9dzhWsxHXhlpz1O2hjgf3Q+yXH3hFpVe5ClemiUAvXov
L9ZbJFVjL9S1PBvlYXLA06gswhYnXkCJ8OoYzaWv+vQ9y7QQ+a9w+YMIxAk5Y70ep6F7K/mkuSA9
/vznVNvVv6Z2qlv9a2o/thcYrFWyi8IS+VwbVDd0dDZyoeJPdc5ssaYxWLMHHvd9ixGs/Q1MLvgo
O/BXOWualZwkL/YJkb7hcbVvlpn+7WJ8puNeTqvZh1pkpXxfLb+mjgN8Ia+2aip2XZUoS39ApNZA
Nd1pke/d3FBpl71Pf7ma9K1NpfvXoBsXbyqijxq6w+ytaa4qYXsLsuPpo8ypJWrXUxyZen0pD8dM
iR4tYkDlEfcR66lL+oEArAkfd6DQwo2ddHpN0iuWswZUolHtzEBNca3qEJ7lIDYTXF1EZiwM0jLu
E8faJLqtFzzDMTkugjaPTnXvZc9Kn6prEQtlLQ/zRsOvHKCC0eMhewZG4z652B/mAznBLKnS0e87
jXnTHCyVJB5cN9O7CFh4N7WpH+QD2sbi3AjxxpOkQogn9JvK7j7XJuWCYN94ibv4laeVgnOXo/kc
obXKJSLXcl8RGL4KEmvBf/6vapo+9EHzWdobPtX9zuQJlqqHsZnCLdl05qM1EtaRKm3zh8FNRsub
W9nIyNZ4uJnOKuCumyxyfRX2tCZpNFOuze5vFKiAhPPQCvlvc1Siyzal8Eh0cnp11zWU3pvZ5UY4
pLpTqzJbjV5eHu//lGnPXETybAyKRDKjaDKDn7jmgrMcyqHirimXoPGb/5B1WyKm7QkXNhfMBqZH
aD2EkYYzNFx8Rtpsi8+a/OQlIrhBkyU5qQibn0PrAlIJ09fCat0tDXZrawuvfM2z/ExNs/nZOMgA
clNxr01aVyfBBnlVmV57zDusANIoQ4RWt2u09LFrMyrkTvm7t/JdodfVb5V62T/fzHPkyMCb3sEu
rgRg8BwSalcZAPE9yMMR7si4qkoQeEKlp5AgEVvIj8HYxfYq7sN2Lw//OQ372de0oXnXI++tF1Yf
rtUhIaBKmaCCDT21EoUd8ExNkCp++c4RgbMyNRXkDEiHFd2Deg843iPcNNcf/vWOb+9rzMj78uh6
YXoLlGAzse96bDJdf5mPGkMtHrGW6NjLdbJVWwQ2IeschbBm03lm0WOBJ0dhU8zui7AeT1mI7sbg
83oWrq/sZJiOppNzHQGA3PCoQ6PSYrY9UxLayNCdSIWomyiqkZxzNSQqB8DjuBD4y7bNyH0H8gPO
p7wUESILNH3INYS6U/qBrU7o0mKHypydAEfFC9rSdjmOMCTdEfkb7+QL+5phY5fQRsy/xr7PDg2e
RpUt2VaOlaQi37+AMXT22YhORFjrkEl6qBBRED1mUzkehb0zK0G1uO5pVqN37hb8eZKKres+iQS5
dUBeg8uDIfnSNWA0kZfEl9qcxsP3XPlOnaZhNc5Pe3mIlMnbtU5B1EDh+g+50Wy0ng1gOx9FdLwv
RC7SCORIvmBYKfeGTSHsewxtVQ7WkBd5lTzhUrJZqHlWwSThWtAP6dXp8rXbF9S4OuPKt6s+TmC2
9gKeL9WrQs2WTduy56p7BcJppT2mJpgfgDw7Ic+GOMTXma6QZ8g2NlvOXy/Rw+6aIN9OFQcUVuuc
0NRelWFy8C3kzkOqKfiCkwgRwnwoTwxE1HKhH6+ttBXxUgl9j9Q+3PYBMeE0MU0fXIk5nORsb/5a
9kPKBvf+JaM8Mpa4JpINFlGlEM6lNzv+aqzk/33E2gfxArUU+eyIlDE6FQXpfdtEccJVUwDNaFgT
rpwBUsPKAVJDX5FosUz3q/vLkIklT9nu+D3e0wHoVmU5x1J6RsGvhsmiGGlofF/nm7WzLTP983tI
vrt/mXhtm5uwroOb0H9978/kCGHm9+1Z2wTBLct+p5IaOuXEWVh2QMgz6g1FrHUN1o8V9spKJmNA
T9xTc/R3hPpN1O11Ek4TUW0acwTkPR8mkU8ET6RVl1LTg7fR3RCFYbwZuGZOAL3r7SiAekh0Fw/s
5/uN4B4rHViDgA/vvmSFbp/uuXaWNe67dIB1PEedozjgb59q1Uozg+hponS9ioM+20aztzeqzehG
ksc6kmZee2a14Er6OmtUcXzz+YTKuWkK9abzjPZvDkfkVt1GCzBpSIdjM9sc5Tv5Iu/tdfaRBaOz
Vqh1HwbN0M8idRV8VoA0syz8lL4lgVaHdVr3R9J3VAYi336MqZttQcQdRRP7q4C7+5MJKHI/BEjV
ktkCPczGNWEsc2SCT3KEOn6+tNn97iHgHqIiMF4p6PXBOPyMjQE4Kj/fucmB+dQ062nLzXYR1oVO
MP5tQicm5WwGdIvUehSPDdyJZW6Z1E2DoEv22aXFjnydXJPNIyqEPxIKyng/wk+oiuWamlN3xEwR
rpSBoF4fWBCrE61+ClnU77zJprU7avbL2FqP5TQkJ1ewB4/1vrnqTtvNZDF1a87p7/LlfzohxzIL
yiIdcnvj5h58TUMVi1Ad520yh3JMvpMvyjippzQwVYTmOXd7mlmv8axHd+z/xNMmqrZUyii6yUzb
oWvFIXJQc8kZcswh7GFpzbJyxfE/AtMYP/0uvdRN2D8rQRYdca0NKwyH0yc84vu4OwtEkkb5GneZ
L+b59jyezeMx9NR95ghQFl4QLxCBOZcSuO6rmb5hmjHewj6yIAQAZHVSBX+o3pE1DZ1va82H6uA9
qGWQT6/UPOwV8dzY0WT4o14FT0QleinsoJrKuWhxKO5R03gIY5RBBHR1XfuEKW6iqlcCrLX0HwUZ
4o91kzl/GxeZeh+PVK7vO3Tpdm4TaOJ5S7Kh1A9XIbp9Xl3rvUDrGPSfmVEBh9GL/ma2arcb7VrZ
EWhP6Jhj8a8bUGISO26uKLzsQ+ZaFyjHPQl5A9hSA/CBHKPxxgLaaEpIF2pCBINZKn8afLLEs2MI
61HvWaS1rbi7SxFmqMdRVeKl3J6mmV9v6qk1+V2xD6X1B3kuT7OTPHQyd6NZtXcmKv5J42/x1JRe
vJK55CAdWDnRks0TWkoAFGk0FX3wohbOg5tU0U9VH+a0gsG6amkRfTnFcHiNu0AXxppNEKE8Dhli
SzU1ywVMGGWvqW78KF9q72SpBvKpukgeW88vj7bW/ZSn5JDliLnVgeVERmeHOuAckk5D7jBDdpNj
Mo0bU81PTatcvCcgV7wEEG80jFQzoKz0Z5dWRKmSbHsfmwq8AmEUHQoV33OQaNbD97spK91VOJTW
Q8ASdkWswHSIx+wSaVYGNMUDuK078Qpzdn6L9eTrxcMSUCqBfZHjM5J2qXu1D7CLFWkUJ9rD2AEt
CFOj2vimZ7x5szB+vuN8z0iD4WuGUdTmW1IU9xk6TZZF0ajHLstRW0vHuP23V3bS/UbzsgQpc6ue
CP1pHJWqlU9y+2SMwT5ou496sowLZE3zEuclJ0h6/gU6pt1VkSDmwe1+wYfpzg3xjMI2lGKdKkq3
dNlFQSvQwVjOIY1CI5BEy2AfxjWOMccwbuRzmzd9fhl9whPjkseyiEjCgVeEcKbVaxwZzJMvkaj8
Te6awGDmK+SYrwwmzvX8kJo+MkhwFGwvfUq9W3dmElJ94rtVHGWRjap/kmMSUSixhWUziDWl6XEp
x3RyVszMNqufSSd+uBGpekrE7yMl4iCAHQbgK/NX8lChY00xyuTeboUAaielODQ6Yec1YLglBgeS
LBvicq6RTx66DPikYUFToOrc3f10PYB4B8WX4c/GS617a7lGUOKuefge+67aFvO8pptlpbJsS8rF
1/H32kJe15U1aT6q5t7kvUvzlIs1Ts7ZnO9khdebeClL/p7k3Wy0wqs8K+eGYWnuhC/gziJTQJ9C
A7b06lNo4gWWL9l8mKDAWwLC7FffJwY7a+5TtG6Y1l0LHaDX+xY01rhufa9+CBOFFsL9lhlWEb3j
hrW0QajTAXl6/jwVhr3BQ+msjHk/TluhOo9189HOG/lmfsmqaWE1TQnBj/mhRtYAqqRtrLcK7h10
/yFggts0pV/v5Fg8jw3zWNxbxWZAgvhH1aAJbrwhPFiVFz4RI1qdEKB/ZNUQPjmWuPSWSsJ133PP
JJF4PKs0GrpeCfio+ShAcRVvqnlrrzmuDWolJCfgn4cSCovF31mPA31NT+C36JRkQXeie2hn0jC7
KWBLQHZW8jDGK/4EMoBORwpgbbbKfyWrm6guPJFOLYm+/FFZaN5WNKqI/p0fxPKRTB4Np+n7/2Lp
6Syos/2ItMm9VkqYvCBwusMRLLskZHAkHs2b87VbGn9rS9Hods6sBPIv7hcJrf1fXTQGuXbs6vkH
rAC+yLVlgJRoLw8l+JV8k69DeTYc/3GYEIRzn5zoCsqoIH7NarNalS7MRFj847tdNIs0qqdXVbEc
/EnoTpQhyjamNgX7TGF36ZVG/VgMFGg0D/KqSSLyz4ItJo8Y8jdLPKGKCTbPKh69kZWBN5/wMK8q
ZOLIb3GC93whh+FdfodFN6kXZ8JEjkXhBR74v8+NzAzrgTzEyKGZaTV0X0pMiWaZY9WXi/k+DBC5
T526lwwuOacjcft/HHPnRo6cEna22HY9OsdwNUUaNOasulLjcK/W3IWS75KIInYeo8371wkS1s8t
cJLj93iB0uxojvEug5kha6mygmoZzQHiLm2FuWwbJyjLoHz3O1mojXW33aHjMZbyglFptWs2Gocp
T8oDRO9+qaUJeHQ7CPeWIqyn3Ne1PfsW+HI0nJ+KwraeIJ2WalaBBmKE5/bPGOFeAJfgZ2QT3EWA
TNgDCFWj3DvT4E7PadxXKyenjyLk51/o/I7ntaxdVtGZzibYLo7kUlaOi0S9j8uhQf65/nNMTpNX
/fU15NweZdX9C4HRWaPDuaGuRbkb5X/0bMMXgyVqGp99cOSzOa0zk+CMeUbnGtd7TazWxBpX2nCW
L1FRD+dgfpGH1L63sYX8fEADujARkQNBPJRNhiKlH+uHbr4f+qjkwn68mTNwTw4z4mbOeBPz6f+M
GJW7Bc5AmRibEyskAo2W9/qLWpbGzsGWuZDlGVmFkS+D5WPViduDP3pvWj+Gx9KkoJdH3j2OQnYB
dSdd+TTHL/LxIV8ibFKp1XwNyUfPXxfet6vzYaM3B6HXCNMyZbgNdTXe9KbAHoimYiPH7F4bb9gO
sN8kgu3cPO/etnVQ1hgg4C56/XMYyY6IQhbslaqRMxIVB/ZV0VrWoOZxrc2/xhMnjdY4rKfPf86X
4xmr/BsauXiRhOpJpKH5NASddlZGdPOy6m0rJoQ+z0lPAOD0F5WF5b1oXtPDBnYzbGQVfKqoeylE
3IkcOaWoIJ6tuuaAWCu83I8sMdcFbZjiyrwWcqv08X6rblTxAvVYfQCZSc7q9zsq4YDNq/VAKiUV
ybFfToOmvkdp/qHFevzb7j7UNp0lHsjk8jQ2fvQ6Co50sOznpi2UVUGsykVR0OoNkxfPSgODfmpQ
oU3vEJK4OF1/88Mk7NcKOzk304RUrdOs19CL/Q0xFpji5SEpKiuvdZu9PGv2DqzlzNXPVVlYr7P2
vcxq77FzQ/25IzhRXoRSNbtmgfUpr8H/NB3UsmuXFr6NixfCanQy/8JWtlp1PWm5je4jmJeDqoDg
Hif1VR7JF1h+lNHmK1xjOFZxpxy+x80h02lIo5Oo0cpbyMY30Zw0X0WWd5XvAtJnopFN3/e4JQxn
RzZovJBjyEO9qza/yC9SuTW9jCC6UZ4eK5aBs/ZESdPdN2o4U4/J6KrHwdWqLTz/97p2AXWNvVmf
YiXFUtEpbX1qA+9+OulpSq7kmBlj2N0EqDlW49iV4ENWva6ah1bxKUTGnZoc72/T+W3feclRvpMv
Vo+keXk/DoaJv+B50n2UdALNqc2DP9l8u5N3rObevnyGIIMjTCl6+O8j90dO+buLxvhhJK4yXDJZ
Hsmnyv/ncoVm/S5KBAENTR1evRQgbTzRuZWHtaKFFBU5gYmmPMQmuhxzsoIdbZHFlAGyz6eeBOD7
tUXSIBrSp+33ZfJEqsKltMNsSZzqgBBdHW7yxQipPvcQosR8n/get9pgT/PDOQXKrPgIAgiR35fK
yfJSJ05e5VXjfCuS7/661KGDA0ItgRMpL3WFNu4L/uJY1nkGJXHFoWsQx/v7oaIVV5/kHnlkCc18
5DsHKOWpAU3W0nws5hdSE9qSVbqc5SKdIwEh1JfynJyFgu8Ji4B7kkcqDPqjqrdIGOer5VWJNf7O
cEhSejD3vcTs1Q7ePAHGSOKTKEmmT/Cj5Dk5QlgFNqD/y/y0630cttGwcxDsrO2+tzb6nMdm++6I
qaX8++H3WTlZnlXnye48+fvs97XanOWmuDp6pMqwNtYk9Jd/Xft9+P3vhgFK6Up3tvFcra5SlT2g
0BaNLEc7o5NvhMBqWfTmmCHN90+N17hnd8YpmLFlHYgWSxaGLFaXXhUvwe+Mux767oPp/DSMPN9p
Lh0pSYzUxk8YR8p7mwR/H47CHy1hg+/fsyWNMgh//Gu2HB66Hzgv/PtsM3SNNQxDPtEz5zl2izc8
Oo9V6c10oqh6CfAHyGG7TfQz2NdqIdqyfEMb7mxH32uIHmqLNyUL7eX9a2SfTk3CswnUKgalwadd
mDgtLGHGF+I6SIzoNevFnFi1Arsvflnpk6R85pr+0gVh/V5FCfXusk9uChXYXU1BeO/8dbX219V2
OeS/3OEpTwvz93x1DIzsPQ4oM06lk9wybGu7vnO+rg40bI6+KJ80qycvxw/RMDr+8OFohDCZuvqr
wbXHrRZe/kBo1KTV3p/cyT4VuKHvYiDoqFcR+vQWTYyGQtdFM3NlCwXdOwgTTZYTG9M2NA1xVdlm
rRqRpM/J+OYhM1vEmoj/hCKwQPSq/HAiJVjNVc9L3unmkRDDdp2UYfFuuuLoNj5yQ8KqYFQNzyBt
ym1FFjbuZeJEYtQESCGTeG8js6ZnV4bHOCGOZFY6pVrk3NAE67fhEJE/BwPJEwzr5XPoTMXxPgaW
t1v+F2PnseU4rqThJ+I59GYrr5SU3vaGpyy993z6+QBml6rr9szcDZMAAnIpkUDEb+aGH4scXWaa
6JoUA+IhiZxXjbCL7AA9S+XiKpH5V+BpP+UJfmrLCZiUn5qqGn+Jk/86Rkyfxax/PM5/Tv8Vo07Z
tjfC4NHynR51tfBdiwf2zGhUPjfsspDwjh9ly05gCcWOnd+Yepw/k0Fm2QBdbOP6Y38BcJ5sjASL
JuHJWLh99+Q7kDTFFSGmbPf0a4xi8zImsXhyTGOebP2ah/wG+JQxKk5WViX73CeFBJrCfLHn5lZu
yubSD9clzhJ3CeWVS4FM2TpAi/CrivoIuZnmFcmy1SzYh2kxgrcoSL7G4gz07OeZ7JOjMg7Zg/9j
9PooJHUgL4VTe5wgjaPJoX30nkPCVI/qgxkN2kdjPFSx2r6HoWIe/YlnllHV1L3h1R6Rl9D72yCF
hij7Kdw0qFjW+lnHMfu5hZ81eF6EUlStPXoDptt20TX3ll4ryA7mKtYGavkRlBqqIPg7NUWvbJHp
nbdeV9YHWWOm3nEcahKtPa4Cd1VfZUspOgRat4TJirUIY5ltPM029jk1gidL2OwhDp242VpVQkPA
MIt9gdbz/372f8e5qaaeTN9fO41R7Mll/PeP1KjYt4eIFCEb2Nw1+IqsG9TWdkXbYK2VwlBcNRN+
FhJiEYRZv5fvXw/be6VXqsd0SLt7xBW/uprbno2KOqehNtoZru5XWeCRRZxAtY+hZkAZFDWfUjBb
DRAmO1nuQbyxW4WArfZQFYBqmmq+k2U2iVaVZ6Cvi1toPjZ+GN3vo9KtXsZpjbmdetSFhZWWp1lk
jRUrGS+y7SjkAFR4YrvUKUiI4l91wM45uMhD4c/BhVTJWg08FGl+9Q8kuA+aUVPZiJrzLBajlVyX
FvGhVzT7JLvkQWv7vsX6XA02ToGdo+MANcWkrX4yNT4z0hjo7VV6ea91YQu9pHa+KpBfesW3v/fT
k57rj/JzhT1MbsyLp+Vjjiztju1c91j0QIogC3yrdH1e5XYnaGDgpb3dtQbfxLrwIdJ+ysK7LNqr
sP71la/WybqyCzCz5d9F/GsMpsJ4VBfeWZbqMfJrNr6a2HvL71/0zjFe57rWt2Ac8VMtuRQNUWNQ
WNeVd2BoJ5wtsy+ai3RoCXMHmcdsbRVWc+cOkTM9t89WNaCKEvoshE1bDfYNkqNrKRkoxQNlX1rl
47qfwh00/+6sTnNhXZK+gkQqyzuoIkB5Y0dwMOasZknvGffyMPh1dzeb37IRjv7Sjy7qa66PLjz6
wlyiVLHqNAogZde+po3dQ0Gxu6h+Ss07VR/4uhuJFR7CsClhUiKQZ4iDHJYDkYCTq3Cs1iVSmXvp
69V0unbQDeDvk0Cayr7S67k9RhplGglVBX98nzmedZYhEZZtd4ODdIiYgKMQ0HMJJEKdrr1btvfT
XAPZMId4fq2iY90mXrPDN3Y6zk2+xWWoR7JxZqPSaucMUsS5Rpz5PKVwSbXOe8Yxa9jDZhybleyT
IbaEV2S1Hx3GznmaZJJGVxz9xjUmZD+EkrVnJcaNZQ93vUjLVDpWOLGWIBOzHh0vXMtPQnxiPkKz
i2ig7JKflej3KsTHrl2/4v/sj0Av2qSD13hi8Kn7fTPfJr6g2vEifrXEaxhHJV7hAzSgBgUUR7uX
GZs4oj47Yteu2Vh8/t2iCtBso0Jk51my3Nk2egRKl+ELJZpZlrYngCWn5Z2r/gThIvSPUrMbc7T7
BbaQ6f1F5mA6DU5ASCrssBiJej6epVnr9IdPwIAYbzUwTjI/w78KKf2+DoU1UHGxwxaipTwd4znZ
uEYPkk+MOGVfXOTZ9SD7AB6rHmk0EaTCed59/sib0PuQnctjoqiCurWLh4Hs/OPhZNMTT6F25jok
YXq6hk1dVR8j6A/RXhOesLGm3gy2PupHYVCxzQudSvd9jvYV+dhffwduBKI9ff79Ne6i/4Y4Dq9H
P5Cqdhekep+Bkoyy3NssQHSSAs6hD7SGLAdrPBmI7L538Vpzu8DZAzEQAMGZKHtcYrmC82ZTSClr
GF+hrrvGBdPeAKnRhy+2nv4V6c6w6/S2P7Vj0p9ga1Y+UnFZCT2oxDVmmDV0cNEPlmfXg+JTWLWd
6XDt+rcw2QcAqAcXNsULEkkiifTC59IOQHYtm9dDnk8t94Zoe+2S0CWUG/zbtCmgwtQxUlDgl7rA
tI9IWoBy8PkvxKZnrc0KQp09+Zaz0Vvqd633czH0Dec63LqZom6ybsSkCOk61Rjtu15N28fZKNQb
NZ+TlRyUfV5iQl5x3XAvm9WkvuNh5VKfnr1uWDCqeuBvLR+ajWWoOaZD6BbINFwXAibLUAm/5AbO
gIFbnsNhqEiMKWCUDdzs/GDyV5btWHt5Qw5QhD5Uc/J2vVFf78f/HLz2V0O98yl83fSQMxeGiIFo
20XHK+OTP0JK7SJHpT05ae7fRzvRvM6Vo2gYPc1B2X7RsciAPgnnXC6/WH2TNgumx1FBvDKI4u/x
hFFt3Q/jKRjZOpz7IU5uLdwE16wUj16B/afa+BBLo/GjE/BbV3cMfA8hQASN3x7UuJ3vMd+aSZ+G
6l9ikj/0J00jAy3zq4PvzJcxVGAZiyzIr9Rs6KZfRx+lJNklD0EsltLZjKmNUQ63iTdsohJ/VSqU
n7SUgbKKZeE3ItcGo65gAtG4xa3hNEuYfJfBEAdIBc//EaaUo3ZbCcCljy6lMz7IW048JsLQzP8u
W/KQkHLddqVQRBZmlbKvxmV15ah6dvPpeGluSxP7GB+K+pJKlm8iDvO3LM70m1BmhzIElrazSwL7
+j7jyFDOhYnqn/hIzHryNr7iuBt5D4cBdwdEAvNBfvLLDTv3oBe55F93MkLetQszCg+gcIzlNi/7
Bo1FYY3A43VFoLduiTaiplN9rrVk3vfIldyCz6CeJQzE/RhYVjL13j6t3B/yxtD106GmzH6SrWUd
0Mbjb31yGQD7s14PJpuKhxpiIQSIlWHWLp5Cg32cbO5o3Gv7N7fAPFoAAv4tAg+7/g3iym8RTSN0
RK0WpS6xrIlixT0Xmno0ooQljXyb+RwfmhQN7uvbLDNwSl4HpPPaBzcm3FuOjx2MWPok3OuOsxvD
G1bar8OQ1y/6RIYdpjnlkK6p76jdgvHD+oEs2rSCnzV+nxqXb5jdwm7CwJX0m2sf+EjHh5Z/2BIi
HDPV3PsmH3rQdVF0cOEmGHawKpLoPdMRdMTLrr2p+UHe2FXQ7BwcRJHmy/rnPuzHU4Yn16qK5/65
Rnv7cQ6wQC0iv137aXtutHa6a6zEg5yvThvb5NsWxGb6UMNxu+k0wCl5rFYwLduDrBMhQ/8Z0YqI
5r+LSLqsQseg++0xvLlstypOcWswF8ne1eJ0ndtwXADL+vWdEn90kwMjLpmgxfphbB6W0Q429cas
kl2mF6TxWtN4U1AKXceBHZ11LzXfTIpP2VR0LxPQ9Duyad9kVBGU3t4yOibxFnhr0wmHRJZ0RYCP
gDy1e4WvPTZPcFyEtwDaGbs+Etx0ITauFoq36YIS4RfRvOKXpQp5qlkeAleJub4O1B0QZ4uk2cZ3
vGzjDTCE09Q4OtbgAegGRQLZOQ9YN2KGA0lZCIJghoPlIpKDufliaF1/RCMDlXsnKN+GHORNMaXT
Icy78k2NwcVpkaHeytHQgr45D6/wFt273rTfOzfCpwbzg5Va4RNqK6H3xfL1G9PK8FLNho/JS9Of
jTa/YzJnvc9t1LHyNNvHkA3MDiBteHFzzT66uaoeon4YoJAY6UaFZRDjc7mTblnSJEtPc66qog/t
A9aIedB8tgdR05OBss/GbmKZJ/t8e0BPQte7nYRKtCmYFL21WEg7rn+eo9k/T5UebKDTKmuEIuye
3W6mnOVwpqMmjvToelLdv1CCc+6uh9qqk409YOEi+9yOnRX4hfCMMbx2usahYj6f8rhFbI75aWqH
q8J350Zf+zGqJIHax5fOLrcVWZk7RI+sO3k2DHWyZxfrCpG5zz6v1PubOra+T5G11pGQfiGbgYvI
HJnoVXnjezchkWr2lno0hTC7h4ogwl9Pn+AdUSmW9WNZWDZifc9PIbiXLUuL1A1eMd5OFpXrEcR4
psQ/ZUkaC8cvVMeciyYO8kxt1Xc/89pDSP6v3bNDDw9q432NnPYzolWraYdUF3tPrxkOCVtIFowD
JAu7mKhmD9o+ApN5WZpoy5O3LYp6I2Py0mnu7brFWSfDOjv3He7ACNSNoZ195FNmIXgwj6c6GezX
ckRFM2myD0i002EeEPMxdQw1KD+NK+g6zWE2mDo1AaRNZEjrpU2mkq+RrxtPpq99TKalv475/OI0
OpbrfXziBxh8JImvbxLAIRdrTJ3T7Oc61RtUtlTPMD08SO1KAUs2dtVmDLFkLlrjpstrAxAWtN4z
l4lkG3QGZW8ZY+q1fYY5M+y5FM7QBFTkkHQzguhdPLNu/MxeXPMVpJwT9P0AS5999XmyUA5z4i0K
W/3RTvkd7WdHjUBKJNjWmIVzWTqhQ2AqTswugSK0KrH2uUgTj4GfqGnUb8AOotukI3Muu0sV4pjW
O/1ONuWkUGvqtdWP7lpunnKnUlxvNfI/2ZFt645zqj2lXOKf0poPpjCRQxEA3b/syniacIf8rb8R
9+l/xs/shDdp7y39E2pFcb7XEx9yv9zlpmIPnP86oP4ttr7yCHMDwgtmGzv4acjt2v1LB2Xlxkdz
bCOfSmv94+DMwwsKldVv/SI+pCYisNPNJa/ZtBu++WA5bvhUmtNRXtlb04M61zmARqnhv6Ef3bPn
ZJdhl2ny8AmyQiseFJFmpXCzcJBpIwDViumgppM2FLQGwLIL5k8Oy4Od5hZA+Uyvvvql4x8rtA82
TpYNe08IHMwhPuVTbYELTRz4U6WbPiT4S7ZGB/VPdKVaRZGMtY+MV9Fq1uvyJiVRcP7zHiPbCLNp
JIBq1DZ9Jd6peqOsh6jWb9EPRXJRi0lLWwYAE6UbDtBpsXUea+sptdrx0Xf5VdGYIc7fJKr+LXfM
4BJ1RbOeahwGZfN6SCj+X2QTf1s0PcA27lF2GiAKuHwSFlvzXUUl6UhN5s0Zo5QfShXvbQGby5Uw
v1c9h42MwAAXiv61szsVXXwgHxIkej3UaQtio3a+XLvkGQY54wXtjfFiGykqhqa5RKAE8hSaNn5u
ZXZstWb6GGHFbYAWu5em69lmaqjpR7mavfqm+o6JnP2dihWFjfCsK82bZijNYzXWLaXF4GcRxOlJ
dhVYut21Y76bRYDssi1f3cWJkm3ysDOQrBuabTCWCa4SVrCWeNhyVnGdiyf7iEdVc44QOXBXRv5d
QSxcqzXnga2Hc6wip9vNY4MvY1qeJHIdOFm3skVxAAk3rrBBeJvkDSTRwHipVR3RPFoGFfulhbzT
NyNEqmf0JwS3JOCnYTe7GtX4FIa6/jhFwHzdXBe4YtBqqGEeawS0ABbTjMYu2mipG93IH4CYZE0W
ahWmi97wEALcmz27OLGhOi8OwWS9eKVheEaWJ7vrZIZv0HZIRQpdOz49+Qnpjj+tDU8Z99eP1SpH
IMrufC+7EPsJboIEucOpiStSt6B2cpxHQE5b1XaYnPJDaeYPTzHah7DW9DuHO8FK9qOdiD64H7Y3
bWzn701/cYay+nDc517H4zpMk+k9NXjpCiSRC3Rf/wV5rKXfSirzSI0BjYbY2YyFWt/mI/jYV3lZ
CRCnkOgHJSoctmnIX4CCkD0SGRFrmrebpzhc/zGQlygs9bVaH+SA7vnBwbd880ZHX20MqhdZv7HS
dTjRkPtiRtC7rF6QpJxvNQ24i8h82+aDFrj4VPHTK/aDgUtJo1XafVNVqVDTzX7UWD1kgflTVYYX
m2/e+4jeCrKTenrvodV0aA3TOOIREN8OKbYvmHQod2OOJpWFMsaFwmpzLofqhe0hoqyKGfqbuamt
bY8t3qM8aGQV7CS2L1neIZLp+uHBjSw9uYDk0PZm5j5A11Dv5DcyTu0Hvn4quVa+g2JMtoC8eY+z
Nm+DIdvVFlf+yVGwHB5ZW2pJbt/kqEPtdDPMXyAtfR/8zP4uQgezydZFmNjVVwx+kmNPKuy20OJX
qyqDpYXra3Er+0cxaNXhq0+98Cj7E2DE2spOvteG+VZ7k0MqhoPBPRQWpTgdAC1OgcrnzA1UDrpp
380AnNRqo+OZuinQqtktcKSFhuck9Stu6tUm8lgCyX+k006/N6+jsqBnYMe37sfgrOcJb/cf3yBU
uo0N4F1Ug/45kOvlbe8F9ena3+RufRKP4U11satmTO36zjIuozhkdamgbBpTsEjhkPzWt8Q0TnYI
JuVDDshDImfIU2Qh8nUeO+W2q/vPB4z2mJODCgoNa/7qdJZ58IXCUdg3KEyKn2MUOphDeSqslcYN
X9Rw2st+0vcUrfDw2skmSl03cZ7Uz3gQpBc5vXaC10VAwCuDizroofMxhd6TB0SpxHv5lPhlcWKL
HiBd5KoAffsOKAIr9Qj0KuMt6YNyJU9/ay8TfhvzXFVfGUZZHJDUdO8cpb2X38sk7Nw7IG/3GiaM
5zEeMsT7ELPLsrK8NGPOTqiu125lWc84azYPpTOjEA5FY6oC9cYmpbY2XLV881EE3rZYPOzlpO6n
3gEumE8SwxzrnnVfJZAh/Z4SbzdZ97/GAr+wlxaPwI5EC2+HEupoWyvJDfLpBokH7QYUuIXO7Rg8
xll2m0oeWuXMR8MHqux1c3PvVig7mDOedu8KmqcNioK3/myN97Gd9VzCww/FTKZ72bX0J92+YUt4
CSmoLf281XjD1Z58EAIgl6VGEw75jdb7B4y9lHdrTtJtnMfF2UMQ9YJCfbkxKTZ/sUwEcsMMKEEL
b84zeKXsRtwDt0Ntb1gKrhGZi7KaqUffXVc5sLryj8syqHUMb8tizr9p8/CpnVD/2+o96kuG2ZaH
37aqEbnZ0TzNLRujm3LUYYJauXU2YsSoNTW+lZcoanTxWS2mN3mJkl2FqkGCIte6XMk0O64uQ9ec
61g/kGAzPto56khcNcGtW3j1idkY7EB4fMX88ENuBH6FVqBnUVGPPkMb3w92o5GEr2jNX0O9vnLO
s5H8kCsiDKqDZVnkmMotLHzncF0pyeXSZGvQU6YEdv0vxkqpPFeBn9xJDotkrdSOUW+dyStA6cJr
KXPtVlFa91D7OpA5J6iQasaQaRs2Dri5clD6G6SP/poG/qth2PVPk6/HTy7wwczuARmE/ZO4t67T
OXL3suklKs6CU/BFtuScpmhep3iKL3KSl/ktYnNZvKGcqWIfM6tb8tLBpZ3huJC1wL1TlFzlQQ7I
M9J24dnOMhhdkzetfCvWv/fbQKyzzLhC9K833IfShMPqeoCoZhVLujRlWWQOebpNalDquAo9wxAK
vv3jBDOPUPaw01hO3LJy3qw025cd3uxcbayHxG2BB+K1vh38Nvxaw+PtWhwULOr+FkuKG91CXLUz
xx9yXE600cdal42e3iHUe3RYGz46wdA9aUI6Vf7+Z+6FJbYwK8VuirduFpCvDrECOVqkyJvabcYF
YIyil0I1t20OHgkSHsyzcF/3eOQaQ+t96OHSrSLDuleT9LOb6FnxMWrztQEZtJdGXDnYK3TPNKQC
gmxEJkqasCT6WJcjko/+dyPwa6Qp8Sp6WHjmVlcApLMh5GCT+pebIriQsMO5dXQuZQAAAemitfns
Nu1PBJKnL5bmk4EZ3xrMlA4z1cNLMYBW30/0ddyOEpLnzxPYJBiTYXGRKDXZRLe5uEiU2lwjLiZH
2Zvquy5Oso1pYd806Gp3cvCUfcpi5b7iOZXnqO6WppY4418yrPC+qjMYmLlEY1YkX/lXfVDh1Z6j
qMdqUe/iQ1iriDf67XiwTW18GOADyR2FPKReYm30yip3teDXIhw9keX9jKhNm42HiMjtqUSpkX1I
6FTP6D3nD4aJNkljRM2F9Vb8bLtIDQuxEBxWzF3Tpe2+mcGShLa1c1n1QFTpu3Oc1cjX9XaD1pBI
KBe6dguGLXxKTPYAvo8812LEOzXKJqgxhZGjkRgNFEalh29quMHT3ATbubKT+8lu8mPik/N+pVKf
HMIUsRhDxa1ggaQWiP1Rs6DtSNqSbCOf+nd77s1NN6PSDBfcBQAJFzcoFbROM5SdZFNCIC3sjvAZ
eJI9mVciaCniYxFvadhCXONliNv+a7yR5ckqCrEDrYWFa+8Y+kbJm5mEhTf1uwVDXSRDRFpU1Hi1
SDnPaT6dcQuU+9tc9dJDSWVrHYntrtE6ObwM5yx3wHLP6+QzriRVei/jLcwCWbCY9sFG2vZEQfkD
gSWBIVar57jCy9YrQNAi0djgwTgl9TZXtXltN6zllpegZ/YMDYNViswwouMEYw4BAK54m4At/AOm
QPWDiwjJbZ86AtrG61b8aGnKQRkmI5TM2tQwpfe1UcPdFwvLscaQwstMYxtFHrmZX+tLecavKD/5
ngmXnXXnsuRcpk3NUU9mmwpfEyE/xqfZTgG04bkZdyaK6JSz6fvtUAyogOVes4RcB6YRhasV33/j
bKbmVz+j1i1rIoUVtAsMoos0xPvFgKz5OzmEUTicdDp+NCzRsloihz1RPJUDnobJ1o/CTSucjrG8
uUMBxNwPFtQH+Q9rsde9jYvoHr6Lg7qlU+5QErSWf50CsnOdhVN5HJIxuJ9CTESGafoeqgoy62IN
H6Hob2z0PEOs+S2KwUp9BZM4wbRgkx/yBdnEKkXkP/IAC4tUDjfUFJfha3JARlfZrK5dZMaW7cEU
KvWp57Ypn/a3HQOuLKwIIsRv5EtxzRXWKTG28ogCu3ml7EwbYTl0VcUW2xm/gXtis4u5p2bBUQ4q
+xXFmWA7pk18HBAh3MZCd0dCstLUDS5gbjdDVaLAIJuKUm9kRArY33UzoR0bmbfyMFT9z5z0xeHa
pYKNug2mMD5CrXyX/XmmwSGwa2HoG1zcKgsv8gxxr3lrZghHXfvkgKlb0bosy2mX5kF20qP+/fqd
bjJk6xCCe4/EDyFCpxySquRkQ5jh16v07glly4R6ekERyEd7d2Q3/8NGXLwY/R+RBSVPHdzkZTBy
a6sXRnNWNaCijenN2KyjCaAZE4IWrh0vmDEP2ajLHNevElAmYWQ+7mlZjpoHRNlxlXalvcufEMAP
wfoW3V02RF9NMxJL9TA9opTRb2SzBamzyYPSPcim4yvfHXeK7mQrf5o9Cy9CmRaZe4ShWhthnszQ
MT8TuklzURjoy90bxpDU60poJ2VaH91IZSXKiPm6C/WdKqBjkq0gGQ3ybDlUFi7aSvQs+69hiu7X
WyOvagheRXOLp/12KWT80UyD+jCYXrbusyZ44oISrykZTH8hnXeZmrCB9DqEKwfY1I/ZGH+m/DTe
ME4vILoqEQWe1tkjbtreGIln4p+GU5peKtnOHuofaZd76dHOSJ0mVv2l16dx+DIDjEchCnakQFew
jPw8XJtFNJEolu3cn3AVYYfxb3GyT++2KCgEF3mdssXFCsq5zgWwdFfywnS9gMlR2Qy8QN9iBvEZ
ch1oLNRDNPMuqKZi60OV3aBEmy+cZ3kWR3dK5JR3124uQ7+HKjPxf4d2Vlr9Ftqm0T0Y0FtMUaeH
pFfU3eBa+VmZh+kmVFuf+zaWCF1b6BtKvP1L3w/damZF9rXlEr+Qi3xLWxl2XqJwO35z8Zd7q4fK
XHe1i1sASUE8HSp7HYIv+KogzJEOJCFrwIc7P+r9o17o5iObYvbUIgI+0zdU8oenxCu7o+fPCEDr
nfHemdRGRMAUwzjFo6O8RQdPvzg21zLg5MrZ5aJ5UQTQ6Hro2o+umbLztUee/RYKq2uD79i4vvaR
pdo41ATvo7opd50HWMWy8/mpx9vx3kOjEzjz/DSozvRUNlbPzlMbb2TTLpXwqLO2ARUYttXa6F81
fagf5aAp9iJjSrZbNlm1cYGbra9LqN+i06nAP5KDtcOarM2CE4BezCtJeN0i4YWwcxS36APjXw03
laS3aM1axEGExPPQHeYk+S77l4OchWFOsZ7nxGRVpeY3BZiplV2wBXR1r7vr+EVuYNj0b4hZg0IK
rJ9psrYUNf+JCjniMf786nmmTiKoNm+B6eHrHqv9dkl/zaQjc3+TCCcrb6hchNlB28aeN71TkEc0
HmfOU9xF07sbbzMRNTlYri9RotskU/LPKCWqlN8f61fU3CPlLR/r72eso3DjZ/AclWnjZkjnzmNs
PnZFHO/RS4ZyIJozYKHHHqY6jrDzJep7Ws6EsZpmlys8a2CLK3iY44Gr68dADIfB0N9qfXsj5y8z
igYTHzh2uxQlS2ZMm6HHA2fhUY8FqJeyxzQnGUdy+DH5HiH9XmDpLpfAQPfRp0GJWw6nYjj0w89h
Mj6wKMVsd8LoJtarhx4rVw2huxZa5UBJ8o9aAHjfk2231vGPW/u1FoDNyKnMdeso1wsyrIqV4WZE
UeffyhaJZtzPva0eatzAhpUMAfaCi4LcsP8algN6XBTYfIiKiBxFqHKZPJEQ/nsGvqsosbMzR6s2
Oc0BOt3LqWyXolOedR+4Tio38txUwnTptZWc+GuUHP4jRjYDpYfcliYfWebVy1sb+vyHEaMKTn3w
M/3wb29ZZCnUtM+XSfKNXPMVcsKQ5ehAOxNKkGUg3JlUF1RCUBy7SA9PAKI+D9hzMIrsQxDurr21
W2n41orQJUAOCcWYzMHw0yitfSOAUOtuzl9Vs7BBabfOw5REHHzUxlksLo2I723sWjdLuD8G+RGZ
ajTtRXwsDmpjkLpqI30jZ8iBIFDytSOepq+U/uCXijDOAbcgHA/05uTkLRYxbu8jDe0aLRgf0ZvZ
SYBTi+Jt/xyxZDwkC2pAw8ZPmvKuTYwKTEicfasp/edxqf81ALnaznHmQkegdOoBLT4Whr6qVC9+
wNLUAGSEvdTuc32vDF+QL0je/KQvj72wMJESNyo+804wZquKMscuHxwfTE2dOQd9Sm/msqcWqrnW
dooS3OdGbM3KGnu7wrb5wjpy4dd2fBMHF9kHbujGSpiIiEQCC9cEk0ho2eQOYl9ndVZtZe5AjtC4
jvwd9vccOICkQJLcoHzVC25oO64kdlfSqasJvugQIUTumwKeMf6KkcOSiW3r+X/MQ4IE63CjefJJ
6T3bgfOuT3X2zZsK9N6r5jnrqV+AofL2RVMEK6sAsUfdK7oBo4cdXDu5b1Nucd8hR5Cjj7FybWt4
+P8jOit7aeq4xeKya+4WDZ8R/lLfgwpxtRAQs5T+EX2I6irnP+JU0Zdj1L4P1YbNPej9Xa6VwTlU
xuLMotrZ9kmtPBsGPBLsz/0fFk7emvHDGF1UOrVKfU7FnCmcgzNaPMXZH0wHqLTvP8OW+JzTnf+Y
I5/HG/CcjN3oVeMCfwGjqm3R78DgUxQButGjCIBurkGuk/Y85D/CMWFvJlo+AiPTSs5jM5+fpwLz
mF+xsn8JMf3hFhXQo+f2B03r7O+Jbn0UCAGhuamFu6ZSq1NnDCHeAKA0qNWaHyK0yud55afZTypz
XoPzstO3e5Rdpy13a+wmNJR0uCrWT3Ftfck1N/xa4i6/GkatfMBqdzgFqDNuZDou0u4pDVh/xY3x
EcW9CW5Jmw6qj7BMJG6KuJ6VpDFwUkCiKX7OPfKHStwcA9UxoaRSfuOOhRR8oznVxg4rlqL2ZL62
HVhokN8oExYBuorplCGuCO4w2SQ6WfM5UtD/ZaDtrOQsHNvWs1tap1AznxrDjx4H6H53pPFxb0HF
/2MIMeyp/Kk7yqZdfvg6ebKgytFET5Ga5IoSfoQDSU3XMppLFLvGMz45e9mPRh3XwcRjEy0eTDyJ
CwpqhWi6faiL3j/Jg+2mPqLQ5mezmmIYPp2OudavkBrURrRxx3E18Mq3U+l3Tw2Xjpt2xElONvVZ
71nI4RUTJMotmJX+SSvKDAs6zHTkIHZBJOUsey0H5aSk1wMsxZTi6JsdOxizGvkqzRjkOb3zqFRD
coReEe7DKmle7ZotSJU3L72rDzeNcK8T+oWlOLi2H91wwUi5Vbj2gxzIVQWMuIeehebrTbwOhUgh
oi/hfmlnrvY9KTrnxpdyhmIe4s1rs43VO/koKJ7pt0Nc7AalK3Y9NNkb3KS+t1GSfcNx4DX0i/zF
7Ctt39pcOeJ49p9qo/i3gGrMukPek5nUnGSXmtjCQvP7Efk++EkPLKTZ+zD5U+NrNIB974JIfxka
bFiDjC9EzH1rX7a5jvTHGJ+RV4crYgzNwwzZHLCarr+hk/IdsYLhthQVH3k9Dvtua8Ret+iJWtOA
esLQPcTjC5r6EVY/egGyOnXfets+yjcFE4WdcIoccp/jLMLqLD+rAoXgwk4q1NC4l628sryjG9mI
44tBwBztIwIN43osQ3V/7cMs8M9ZlqE3KzlBhlmjjR8Q65f/dVafU9KBENwIOCkF5OuMpS2eo566
E1cL/ww4MnwaCm/eWR6MGXVIWTDiecWPyeGrx34AREis7kJyKSxgBSRkZJRMXvDQaNuBhOSb1bPv
CNUBp6TOO4cuola9UJKaU5WimJEmOFpygTAIM9Jw/C1M9suwLkPygert9F4BkJVhgZZ8Ptr469Ec
8WiyKcJK8OarGXjxxTfZw6eyAskN482mYLQbHUS0wOOxFVBCYcPrBnca9gUvvp6uZb+V9M1pQlBo
nYSs8tt20jb6VBZHOTryZirUKh/taTQfbH8EFsOD6TF1V0hfwVY2y5l6uOLW/kk2g/4nnrUV+BVe
kB9YG0TQ7FUdo8Y8B1n8jpoa0g5m/TohrHaLKHeLVGAVvdcj4rV5X0x75CSid91NPjTF7O+d3KVe
VCZH2d1q1XTMRpxc5KQqGOESlv54kqP/fGw1Lliyi+dsMuv3x0Zm/6Nz2v4+aYvh3x5bF6+gn/+H
tfNablvZ0vAToQo53DJTJCVRWb5BOSLnjKefD01ZkLU9e86pmhtUh9UNWiaB7l5/mHiK73M36Yvc
ccamacfR0nwUWrjIcv1W0nKeI5YmCREz/zrpUzwbRSAiGO4q1iKE/aZoBFbpEaN7O672QdOcYd4G
17pSN8pKDIETtJA6Xz92emHsEHJ9ClD9ROZTikkfIpfUyqWBt1Cdpzspy9n9u7WyEjGGY9gn9dhg
xJ4cNMV+xTMLuYdpuLhE7yV9NOMVJy9povebdJJe8m3WLq3lny29U856LN2ze0YXya+QSchxSRKQ
TnJrn6LEYBElo26PDqqlL2OeWVd2Uf5IOyP8OhXy3wWdowLRIgqj3/wQBeV3YQr+r2L+r1uICUGX
nvibskSU0MKSunzYsQDoX7K038VpHTw0yZSBUoJ8IdpFmKshNGCyeHrh5bLz3Th8AKf2jzBnmk2E
yW3zIaxoJTZNPrLS82zvNx0G1Or7P2ezHblei5sapLlWuYR9sR9gRBYN8BtEIktUDb2WjiLNFfN4
ufQKuYW5Vwg5DJL5/zpWfAxxIzEzeXHpON93/pDzfUVv9/4xhqBut/AKrWVk2GAmHOdkhJ1+I0um
fiNKYYUXihvpPUYtU0fbBNaicFR5kY51vxWBqmisymIVm2V1mgf/p5NOd/OyWL+ZJ67TCCNbcc/3
iS9t/82kYnwMsO7yaT9MqoAkli3/46f1NRQHPE26/AkusZ//+e9/FzGpbcr9Vnzw+d/8bxN/uH/q
mslaa1ZCAL/1o+cmD2VsC5Hfk2w8dDnt9LeiChkOwEdS4lzZTXJ8ee2e84D8yKTEJyIy1f8wHLvP
fwy3i/Tj8MrMlmKy9+E4kIyLPKzkk9dwiGlOIOdI+5qMQ/CdLCnbWBSp0Yy0oRNi4LjN3Ta690g7
/yU0Mqu30N6EjyNCB6X4GXXdUreC+FHLdH0dj1A/8GK1DwD/gJ/iVvcwTmdvZTl07EgWNQ/7nxl6
ULQkybZmebRQprTGOF20vHWXaqdjLjblQYyyRaMINUAdp9d7ESbaLc/AZkdSSZm22LU0qLIeRGm+
aHggkHO030Lmjk/BouraWr5MLLCAZIG7U+SWMB485xsKwxXCKL+rIXDuDPyqhd9fK43rjIwCGiIx
iKEgHSY7yO6KxaNx76IkBlQOB259EnNDQDK+41AeMvIvNBLDByjA9UMpPYltt6jk0pPYkGeo1P7Z
Ew0fwj6PEWgAvn//HCMWmrquVQ9y9SymNlPP3jiShe798PTfDPzrZ8IfTF36PU6estxkS/F2wrBA
WiLrr1+JdxhinizI2mdgaMnRsQe+nRNbwc/1j1GKcoJT2z6zfXmLksfyW1yPKSg4OUDAslf2juwa
92HnvpBQ8r81MpCtUetslE4hsw8j4n1C/DbMfvaynX3pp4HwMZV9hfjBve3bL6IfJMvHgaFXoIcz
zdimv8TADhTsJtCeqtFor6rIxcwcbSVwMwrEKoNXZu8+iW+wFDg/6tyLnkgRFGvV7qITuyUsOv8y
puifhDXF+5h2GlP7aXTqiyw5WLU2btRsV+mSumHRUeAmZBuHNmn1ST4BOfeS35hPVu01lpFygYLi
LZxykeeZO32fXnL0BF6wmdeXrdwkZ20Mo+0Y4YOsJZP4Klhe/x6TT2c96pMvZN9HN5XVKyTBu/B7
ru8FkksK4nAZhP1wy7Lf2Tfoym4S7J0ezdx5ERGKod5kGkjNvPkqpYN2G01MtzHHkA0rAJK31ER7
5mcYE4y8VnO5Zpku4TO50WPFXYpucTFljex9Ip1LERKGz72JsTegiPCkVZm5L1pP3pHqGK4NR4/X
thVWD9WALY4Pau8rwkOnrJz2ZxH7eF2Xf+XZ8GS1Ufg6DEq5jEH233ka/5t1YmNW0rTlRvy2xSU1
8x6hWX7qVvbNCNL6mKPAtpdZQCw8DiXq+2FA9d+5kVqO8r4hT5qhUg9HcyF0bcOw2QaKPR4swfRF
DS/fWE0o4YM56teklRWUWgPvEJaAI4emfiw9IJKRpfa7EEWze81WfiKQkd16UTQsM7VdQm0lvfdn
KdMHFIC8qMEzdir92ctykTY2kW+9f8ZlcsXjycYvdRr1OdZnVCjG/znn5zv+b3FefkwsTy6+AbCO
Ibro8h1vc0T2qq5H3ZiqaSTNTZ/hcx9jB7p0i7FdB6yp110VUccrbVuxCbwRwV3hodklc7BYFpFy
h1BXstUQWl3n5FgQRvzK4Z6zziKt3fuJnz+qo3GCYVN9NewIgXlkq04mfMRb/J6aheiIEx62Q282
5xRf1GNuYn0uZpKsfA8KvEKPPDd2daG3myq2tC+6vqoLQHxoxhTb3uSdA4nvkRNYJBTi4oeAxKe+
Ym2zxBjXgjFiVp4/7e/io8DPT4MqEFOZT1YP2aiR1dil5OUl/OiQtl60eWBZP/RGVkXexlbA2an9
Wi7tCsgPuHUcCfbj6Jr3hkESGzYyijOVW9zjTYYxTvEzNSPzu+JJp6KoeMIXOj+xVgOlMABxDWOH
pYQn4ykVHnotBwXims4SP8jy2hg9MPscYK0bUytec93fpklofR9VCcqElY931ohqMfsoZRsqZfGA
l/dPYwzdW8tPkDkOYXWoqvGt8krOnZ3SfnA9NV53RZVfq7IX71Vb8vad2TfsTM1gbaRq8GjkGjay
/Em+S6OLXWdHRnuaqYrT8U38PcCAA1W1KlqqWmtyUNX715k/oIOp9+ZXg62vzSPziSx5szPGHjtE
r7JefNJR+s5JTgJ62/W59uCYJ6EWLCrA2ETPiKDa1PMhLDkJgG7/1vPHGBUyJgwxnohRjzZKbjRr
Ui3qK8fqK8HO6MrCXxZYeN7+3xFjkKUHkPWlXyMctcAfFrOQFMNoD6vMjr8Jghgbm6lfBrgQm6iD
16Skeg2UMekvEXHRHeTCz58LzOw3HLE1rNh65U7SpPgtIjPPdZrbj9iPN9uo5tRUKXX33vbS75eb
NONr7Y/dg0Iyd1cBUtwijG4tjYk9CMjvNtEs/86z4upca90Dudv8RVaQEuNwgrfpVFXg6y26NHKu
E9s3HkoOeEV7phbWvpOUGgaJkb+gWkAKiTXaUfQ6Lxl6fi+NAhikkHGJ920ne2kMIVdX93sxBjrZ
Ru2k4oFtYn4j2WgKY2udPGZKr0OazJDNPvMWXWd4WOJ/SmlUO0p+an5oC6MKO/Ycqbg5UYfvdb5K
soFHxXtqTCS+RNXsM//YNA8K1KRjoY4c4qXJQ9PnEFamJsDMNXmXqTiHzFVRsiWcrBt4batPHbGc
dWirY7KN0S28kLTI+wMi1v2hirz+YNiwDS+NQZksC0W196JjDhEjLnGixxJD5v45HOSojaSD160+
zC2KThw5CxQXh1VQKMaBh4pxEKX5MrdFfvjIwS15RKNMy8XfQua2qnJ/x9SGdxk39P2PGv7mS4kl
V4Gv4ZcsTuSbXD+HUg++Jtf0fYoU5gWmNTYJBvRRgj8YEK85lStKom2KMEFdHUU+V7SLy5t3wO/e
ueNz2ti5fWNtGq4W7zkT0i5K97hcYslT2/JqbmvgD0F6l76q74L4orNSNk4vRRdlfdECXyjigVzV
+7GdBIQ5ud1UNirW0KTaeEtKq1hc6sHgZ9eKVWbX/XuPaION7im4FKrZtRgT6thPXhp9WL7rsEFj
HXeZG7dq/Bfb6sK1XCN10TdNhxtbBHkYDNOz4Rq3ArUO3/cGAaW30DrqcObwOdC24Ij+JbRUJHPJ
Xhfe7GRoEqpddWP4hrG0QtziZ6Hni74zR16cFdAxB3/qEBPEWTguq3aIEN8HrShwPh3QsOXYgbuF
GwgyUTTOcEVDrfql6RUAKf8CcBRt8wzzrAIu1FlDf2CPuNLzuNmmPcBTxTbTO3g+6V0E7Rb/Nsnk
XZZkd3bUpnfl+K0yPedWVIrOMa6KBEsLy1CR11dJrgOd9+11lzdStCSTf28mWncU0wWAO6+hw21E
TUww3zUG7r4uWkjns4K/kPafq042YfwcPVzO0v6it0KFMknc5sp3Sge2rWCsl63xHe+NeF97mrlw
0ljZCG3fBnuXi+av4VX6FlmlfDGL/orSJa45GXIXXULnZh1s64L0lHjZ9YBUl9GgYKQ9GZuJqlPW
1V68JPVufOudq8EUXKWysbfUaennllig+P1PcE/fYq2OXoLEUpbDmOhnR6kn3CrHAW5p11eqixew
j9UgmlSmji9akz/ictgtxqHPvg0lBpsKTOJFXpI2iAP8fASUvQUWYFXtQzzmzVptEqREKq8FtE7y
AZo+OaqpV4EHd9tIJT9dOi8DOBRv3Gq4DFcKryNBCZMz8f3kVpXg0hRpgZKz2UPjy3C2LFN3By5n
XIoq8DjlpBrKq6g1WH3f1zYnGUR6kaI8ZFqLnrGs3lyiI+CzqdsOV8HUqTZ+sS6rXl8HZASEhIKB
S8Iyt+rySlSxhDhrsuOdMQpKHkNr5D2G7kLRhuOpycic9N2YPac4Sm+d0W/XLe+Po9aVv1IfCJW4
aJld7/uEbWOLysDcHr9HiDbRi3Aptpqy667LseC59D5CdHyqzsMA0XE4D6N/9SlOhMw3skyQN4uk
V15dqADb+bPMN58nFVNdqhXokrRCpnv6yP9+C2P61zYw2ZA0bfCzAw1SSaX5kAypuWy0Qdm1lWRw
sCKXGxX7m7UMe/XBCyR1n/IsWIoqXH37JKnmi6jhzmjeRa28ECPrabjsgaL37OIsAiTXBbGkm8Mx
GA30A3P+GoU0lCcg62sM+zBaHBL/tpkuEYCr1aj7ykpURYcIUcd2o9tg9eYBvgL1mlQr5LZpksul
RwatrNMaE5Qw3Yk2MVP2+4aq5a/bi4tBH9VHRKaC5SVd6tiYsZFV6teXeu7wFmJd7ezm/GklK0cQ
4QiaTdlUThaSMzICl/hUQm+uCNV7kZwVAV6Ffh7H9MiUGqp0DcVoyd64PApgK7rJk6Q3px9XdWFf
xLtFr1q3aCeK4iVGFN8DBTS2FIMvHROY1ovw17BGT1+1vR7mG1AHKDfU3pWmeZjmVrk3HBp9DPKN
KALdHQ6+pECiR3yMAzUESTdQPbeZbUPvGiSeCSiuGCYW8xlCJkW4yKDVBgiVAGFva/Qx57Ye4ca5
dy79J3HtX8ZO83UeCAxhkexFKmqrbNu8PFNeP5WyKlJfe1lPFmOh/qO3n9rGqfff40QvBxZvcZ/u
Md/3c1yABluGEP90Vil0QHqjXmFrEJBn57wS7/VoBasb7cqpWqUV7J/Gwtzeb5JyOQVbqeqfharI
HCymg6L8Fix61foLC67mNlf0vYqv91NYdv01zI3vuT1UTwHedwfZHNAkmjoDXPD2smLHkD3pjc3I
IiWvWGvRmzoGtn2JiRjAFNz044QJ8PMrlpTlUxpKIDzl3uOxPfWG9Z2OJu+tqHVVCsXb6O99x6of
weuI1iytzbOLak4z2A48WqRsJK0MNlIaNEcStMkBYzMckkhU3slBxp5Gq7Uv6OwcLK3Tf2lNu07R
pv0GiR5rJ86d7nWjCdaVdzeJ5WFh7qXHVEGDZKqpEiIq4AvgH4t6OKg1Gd0hXF+qk4KKKHW9ZF1V
gba9nC55Ujes6qFDMK5TYO6hHY2nXnOtByMynSO6jsHS9rV7x4pMEGpK4W84PmAZKtZarjT+SmTF
uWKtUy/YZ0YH4UBiyFm2KbuxXIuqV0stVqHdrxGnDShNxkFJ3PxeeJeMw40JQfur6bB0CIrcfAwT
rV9Vjmbc+Hmtw/dUjCspa7yj4YPVr1U9g5ZV2Ms6s/rnInZ/dsjn/qi8bGk7kzWDYnVbN6/Nh65j
SW3bA7ybIduLcxQnVm8RsO3PKJfm92Oq7vwGeYLRtjtoDsBmxVmMGJTiTByVwG7LpV/EOLfnFQzv
WrVOzeDZp7ma2cXCjcz6OBaSPoJrJK4IPW8dGVq3LP20W0eZbC8wLCuPrif/0AIP575+xPTeZT98
NEVxMNUc4+S4WMcWn6PsrRMAH+42lbLSa8fpD8y7xvEq6NQ0mnLMC8evoJU7fHERT7CWrm1+Meui
v/Kr0T1nZE6uu0oHbVVIZ9Hkt461G6FOLHRPcs+iw4obZ6V6FfvtqU1c8sIsFpELDK4nrxNOhomr
pAjLGw/p7WUi8y0vBw4yvfxnhUftojFb81GJsNouijq61tCK3IeVwQbO53x25dtj8WLn1qNh2+mv
tgT8vpdCKJuoDI7oV8g956loieUGdnmKEfrnyg2xpOI0AekpgMWgxeZQK/YkfqahtEui1seL9Hco
s2qSHT8E+jgsosztNkGGH1Pbl4kMxS5YokRyb2LRhoGJXK7VQhlONTkWpM4aYwtoVuOtGxlL1+Wo
F9LrGR6V/ktCeNgNpPpHPFFSojQvtlWhNCv8yQr28bjSWqVdQoLF8l4c3ySKeSdb/GvnCA+ZlQ8R
hm7f1fxnPaadytINX5DtB54QWQH4HuwS0X3Et4Fj4edUsTQkiAppVfsxnlB9Yjw0bcDvatJ4RCZV
O/H1OCaT/qNoqjRJWSGhvvQVx1tDiezvtKwc7nxJ4tjBMk6iCXRlc7C1+gdfxCxB0wp1J9N2qq2I
FSGosCs1r3VR8cKh2GkqGv+iKi4SuFUUGjGWF4OctgxvLGwZ5oi0hLOqF6F/+RxqYz+HE0ACWGkL
GtiMrw1FKq4r2InL1giCb54r7WW0IZ6gQZjbrDXULa8+7zm2gbROAWJk5wIOruV+4fCL/1fVVHSL
jOVousVKxInLB/FVjlW1o5pv3dqUNuA2cSZOgw9OozleNggFZs2VkKmuEOjaQYCUl4JRVOGncxfC
t0g8EkAtMD6UnJBRQdoFgD7O5Ft1qua4k65dnic80pBVmXuFdoDoRcWG49r3YFGNkirbchiKJa+d
nWx5VH9MhRS0rSh4XuLdp5HJ2dsiYMNhGqusGe0nTTfJrWP2cBrtoDyC0gnXbVCFrxV4iE6CXd+H
uKdbCrnPWnW1LSgUc5eXaXRntpjdiRB2pXi0j9ZDqrK20TTVXgXkHp41x9JWg2cMO1Edasg8DUTM
k6g6er3muSvfZ6pa3Dt6xf+SIj2NeD+eQnzfF6Lq6m21E1OWGn/eNx3bQLO7owlhASyg3JzNOKkP
SWfj3NigKi+pYGFV6YuBzMg67KSAk8wivdc151uOIMNLjF8D2tbNS4irPakmub7tpktjlEgw2vlh
btfTMmXtHKpQK4gVl7YP7Jso28wtotTHIXKJBRzPuSMmJXKljvlL2qjDij92vVQ9xRrTRVwq2J+U
HnB+PNqx8vD1YJsh5d0NG3CpxkIoASOUMhw8K3sUtUEJq/OfTeVkIyN14yVK1P4cqIYcsy/fB0mT
E+GQ9/J1Er45WiOrd5cOqrsXIrOz5qztjO6qSJAIEh1VluPsF5vA6WLL/xycJ6Z6nYxfQ58Dd00+
XAQBxMsMgFyZrFiSRkjVbCK7+4WnmnlQbcc4lFOpKkGsLj4URVfQdebBJTu4y/TqJJo8Ccio0bGa
8SMZe9+gSfaoAyAcE1L1TF418hOn+ua9aBjrxkOTElu6rk9YeODd1vsrvcyzhY7N6iFi844qxB8l
rK3f2gDY/KN3HuG5MZKN8gA69y9xXX7blnpA6pGAfw8VN5zjPn0ccUNPM14QNuivMreSTuJSOMgX
KVI9YL8KrGTuuFT9nhVjlAGwfB/xKY7XKR6X6mluxmjcWpY4nfGEKMpQAl6QFyRqh+IgSqE35nge
TvVLce7HDKFeaqGhXcaIDjvmgHghiuIyqIG9CzJlV4+jc5O3enkNk2Hhw9FM1jGuh5sh6PBmnuzw
RIgo+T1in0iwaru5o4qay9h2mmluF5PkVpkuP3UkbQk2appEdIjZizbm1AJFa2uUXwsLq8QwqfJd
VPr5WhgpjpGULaswkA9CmM4xkpUvxeaDpsOg/8sgEeVawF/49f6vgzyj1M+5af8kj4JNge2gXkI2
p8eC/EsIu2LlmFZxUuVeO5bo2vDL85VXrXc28tiEP/ySB0cb4AOgIA6+i2QLQXH4HHe5FoEkVawK
nZBk3Dcdli3d9Igsq0S/SdFxX/TqOMkYtafGM+MnWc1dYOCOujXqdngyHPMgAmov8ZdxEjQ3hT+Y
R1nNEhbZUfENuaJFyk2/kGaX1gMUl73S9d49j8ufYqQxUQmNYpTv6jbDubWvDfSro/aLjmyPiOCw
q0Trkk6Y3ugEZf5D2BsXB4xUCfqdomL9UkwgulHFbUu14WCZnew/NJG+E+0ibNDwsTImqJ5sK6Du
GtxnXNPyxGyfwoSksTLN9meYGicvLE4xhWb3chMNCMvJRd+ucBKDfiEOledGcagszqLnDg1AO2J+
nFnPh9ROiIl0UkCG12VUb/mpDNvMKLVtEfvmc9Boa477x6+Si3pTA2HrKEtSfjb8JFv41SB/JQuE
IEGGQm6j6mgYg4hbiRFDg7s7v8kXkpMF6jZXgWW4KJiY6iOkCudSFTJec/WiDKWx63IMx71oYfdV
WF213X2Fu9eiCe3k1oyH9HaM0LMG0/0YxeVwNbdruCTuRCz/rejH9X/EXdoaVXuL6ZJigEKmBWu3
N8Ddy1BxMt49x7kaYronqk5g8aadLlGfVGe+3Es9LpMbiNTWmQW7sc8HKFJG3MDSijk53hhOWqy8
Om7C5ZgBGcT5Id9e6lKhfpU6/DARj7DOLLisc4IFb1/4/q2YELZ5cY1s0lb0KTyJ1plXuNtMqbdy
lo+/pkIfG5dC+7vwzy7RIrfaeuy74IP7euL32Z593VfxhRiFG8J7m/j2YCiKezf3+BAngrva4ivk
ZP9BO9AUIB+OVV6SFyL3EKju9CpWbkVO4rL9FqmNGGLF3lXHW7Mlxb0oJ52GUeq7jddmyrLtkmEh
WxgaxYYfP/phjjIbMHZhiFwiF3MxRDZVed377pV5JfYrBVaVq9a05JPbKPUJQxK2pkHjfy/3yN/V
i7eXRwYLYRcC4MkWTpAkB6A/U2YyqNEhmRq9qE0O4oKl81tJVD90fxg+h5uKP270CkicP0gnFKp5
iWEHKZ1Gh2MXL82ljeixTSwNVtYkAuslcBZEzCVc9GeuppzInIvKpUWzFx6CKLcuClVI6ljXgoDg
A0Q9mEbzfeYklKg3r/hbNRsRMXp9fmU3ybWao5GEXj66FVMaAxW039WJ/JYE41tVoO3mqkDIfQh+
H5tOhlNyqqeonQYxJ51Qh+ICRmOejUO8UgI3wyKA3+AGLzx1ERWkfmowaeZeH9L8SCI4AhI/es4G
CYtvl6o69aDvFJt7dN/QHHDTrWUX1ibwAuPRGl0yQGAwErV5bEvbegwd39yAJtL2cL/jc8D/3iKc
8Bwp/EYHFMFXr67QwamV5KRAX0SRqe9XHrrGX+q+WtJifs+HGtd6V0nPRZeoe1vrrc2YG/2+q6GE
FE36xeTg4IdZZ7vOdM3XUkKcwoLshNaonB+qhqMwhDOdx/dQgE6X0EbX/x6qufllVt94C62m0KaT
32bNzf7DrDFHVexBQDpkY3+0EPPZsQK4Q1TVSVfB1CY6xKWX8/6Iamt/TExtrVQ9TJmpSfUi6JWf
i0M0uV4GSb8Sg/8212Wgza51hx3OEnU7bOfbxWB78WQ0qD3G+JuwZWyiYzu5Fs+9wuBY9OaNFh3Z
RLwF924erloLtbvphyaBfAQ4FuvJwZ1+jaIx1bt+YeVsAue2SPw4Rbe4iJ5P4z7EgJdvF/jZ+83e
zlVtm0+wqQgCzdZOShaPjS7fXS46YD2zHo+ihheEdKi06MsFlDW0QAAbVRm2ohfl/OwOkUkxmWiJ
0wQh0yKRloh3yAkIxPix/HO2gtkukK55NjFB3gwQ08NlKPBfGRvrTW2f7agrt2VW1LdxiXZFENj9
06DBzXX8QvseFvW6FklA0zdXplF4PxQXI9YyV40n2c9ixNll+TZNrWRrRHJ7yDUnP5AmKLe1ZcL8
6DMMDNlq3IhLEQ8WzrNtup7bvNzybzJHsrdmiHjypw6+TSrPV7bR75OIAaKqOPG9b5ruXtREez34
uwxIzVUSmWcfWkq1bApvpwaAe/oCMZCxjnV2QU6xg40cPDiqFO5Hy8yXordxreKsjjUb9jJ8CKQh
eHAH6SUJzAxgKPHhwIfH6KzciM7GsPuDmvO5o0avMELzAWg27f2lE/QyHB9Xhm/K0EZXva1qknEW
VatFQRiFvrOolX7wGk3C7QEZq40bx+N54NxhhTgu2uIcGS9MRBK+sFZ+QINn/GkpzhKYEpyixA8W
Sty5v+KmvMnzRP06FnqxyBDEecIxTQV/7g53rD37tSOX2jUWHCZy5qjslfY4XnWss3ed41onb7pz
qMFxaiOf/aFEklNrc+sayXR9W2h6g6EdR756C2hSrw39lGR6uMH2vT23fhiv7KpRHusoQm/fboov
VjY+etXY/HTzFBlej89a9z8iRwq8hSTr14OSm1/RR2Vho0b+cwjuYZmHinon7pwlIF4lJVFXDWdj
2ipnZY6EBy9IuWoOZe34t0ZL8ljqIpeEuea96kFmcjIDRz3N6xb4/rgzcEp+TaRMRgcmQ2tlCkuR
BpNlo7hry7S5gR7MInNqB6NlrRI1lPfWNKo3+FYr5nM9kdo0xQevFDfaUvDWhgzBq0Hp1EPmm+mL
icvwRHOznDY7KG2uLQUJTkS1EBGhI6XZi4GB73sUOTNtKdhsc5SYy04uDDqwhRn4eaLQo5S3ftPH
fCeBg6SFbCyz0OD/Zlpui0s7rZrMgdO6uUMEe9OIuWMQSzHRmP9lmhB28AE+/63YTZhGZC06C28M
oITRU4aciGh3G9PaV6bboRqOZQiijjWGvV77oDvsVx0tuYNR3D50iQ/ZVZaVg+i0VMCjnm0oGwEF
QKmt3aN1iUTFNLTUk/pGN9OT6PQySdqhkKMsWd5Zl3OvVHebrVta41ocg/UxD/XYVYa9qJaS+rNo
I+Na1LQ4W0iVn7CQk63zCGFXHLB1ReMfc19Hci0zye4XlsHyK6394lEJH12yb96i84ebGsW6Lwre
0cu6KpU7BeLAptLz7qggBXiFMq+85R9Y32r1GK5KlgfPWuv9sJIkfbE43sIhh5MkNNyXHOaMVbuw
VbletSGMKNMbgoWUOQ0qeEGyIb2UHS0EgA4c2FqbEi+KuxH3HTJouYQob37lqLr+y1JDJA3t+huT
GgunyaW1NZoy3Ojc3iQ5x9pix0JSApuJPkt2RRXqR7E7ER0izkJx5xKXic3LMKY7XzXg9E27GLHv
KXuMv1Pf3tcthiRCZcwSImQlL4XNXxubMrQXlyARP0d2JV8QR0rrqxRC4E2DZuGfthdqhngD4qmc
7k5WGBqScldh2L0G2Kfu7JatXVNoyAWWYXA/jsOxDZz8WjSVivYW4euTMEZQyMdKH956Nd/xdq1q
6gfLDwzcmyLlKWmydlcaGkf7uSY/pUMhrwPcarait/E5T7c0vb0SvUmQ/0Idor4WnTmeN16oefda
hKxuIP28zJBVCXuM7P5SU3iJoyXB3WTycVaJRTtyIO2V5CTxUhxjz1VxjG0p3E30imPsD1VxyP2X
sUnI708ccn8I9mWW1tNU0dQrbpRi4731+ShW4puHVCI9IbJzCS4Ca/C70U6k9JQw+RpVlnMjy0Xw
aJWsOiaNfdvJ2fr5obcBVKQ/t6F1ABDbkXTp8zu5n7ybeu3ZDXJctjw7XRnkfp4t24oQ5tfdfV0G
V9iaQjWUtb1lGtUdrPD6Lk79cOOOkQJ3lTZxMXXvVQ5k5yBqsmEisMygOOVHmGbNrWS7w5eHWo37
L77UIXSoaeV2SOLDaGb4p+MYgrpVbTyYeAEtCqN3fvI2Qu1siLt0YeSe9RDAsVtH6RgfUbeOjpOa
oT2MN0NsNeskB6LSCUs8Uc99JIIum9I8dONtFPv50jTTM07kzbUQOewyjJCHmmexqBqhU+9TR4qX
QmQvxdbz7JrqOg95w6O0mJ8jZ6Ie65hu2u8Ol7PX5TgBLRQBzvBGTVnbhoWi1dwoipxjcVQsiikr
w0vQPIcl4yOgY6CNeGe27sNce1Z5MC7dTB4PohrE2QpJIeOhy1Egl9v81Qgi/dmWtXzneM5uGOx7
spJX4cQTEdZGohSMw9YPm/I0tycywBNHK8sPrki5Lrsbt5TgrE3jxQVGhX5sw+zKTrBi88PpCGfS
rySjo68s39Q2QlROb5DqrAbne2LbcLXQnsMKBFqiSA3NsWKoPJKwm2JFp2jyUZTzbFO7cbRiuL1g
O6Khdo7iEEFPHHM7jlW1uPwX+6byVhfdjQaED1WmH0I1HppZvCY7U1w0v2MLAu+iNMP7ktf/VaVa
VP0kDo4KtmpiRBEYzk2ZlRDuKr3ctS+lk0owfDr3TIJFOfDmeeky2z2DGnPPLfKaG7ivxlK0iVjA
QahxZma6FW3igt7eo+fUPoIFTDT4snZ2v/ge4rsXyXU0ZaKl3xT8p5RKx4KAUjbY3TacSqjTvJVE
29wLlidEjDKyDm7Nxqsay3rNib91W2JjcGvhEkFeu1VZ0NNGTp2OQg5OXpHtRRMiILXEiwuP7kaV
ry8RU6yWw7SzjbHaz225XvaYhfM0xtgPZ1XI0GF5SjSjwORBLpFLmOokz9Srlo3shzYRU4iYwgsf
bBXFS9FWFlnVLy6RXmbrq3leQ8N1u0AKSW7YGutSLN04PTvGuiuS7y6GfFEjG695muA89ZcIqcNO
pAvMS0Ql8w3wWXSemyZ8dQJVeipMPNucMEWGG1bT1aB6wOHVJrsvNGiuToZhhIO8SDJYP4tCZZ/W
/Q9l57UjN7Kk4SciQG9uy5uutlK3pBtCI2novefT78eoPqoe7Sx2FwMQzMxIVvWIRWZG/Oa40krT
vVoSiFK8UbP0VGoXHo7cV9LpqbG2sixrhhCG/LzcUzJwnX295W4zZVwib7Mb3e0RHvLrVz3INhWy
Sm+p5kbHxsdwuPPiRR5KZEvZxpTQ9UJEbVoAq5spNvM78NVkjNGIXDV5hZypdH4Yl3jspkipVMHe
tPXhKCHX6MYCEp9YIWhKpz3LwRzhs6xmOzbLlXRkKqLKtrGYWEunLQHXsOt5UEzt2RyS7vxxTCZH
bEPKQg+OH+OjokPlDJRIex5qNr6LytFGINsJsBwU0pH2csBzC6hb+gXE3fTqPgPScv6jXyI0E82g
ZaYM3qa3I9YYiuX9DLxOOxsJJlJy9m9N6VNKh1KunJaJ523ikBtE5inpgMPQ5D/y5u3PI2+Tcwsk
73omfc0ycBv9tz5Nd7DaKMbdH7EqOic6OayxsskQq+0hmUFVs7bMHzpzMA46q8Y7y+3dO9QJC39X
tiCWMly+1lZrhShf2sN0xHHTIhOQT9GvzFVjxPf0L0Kn5F23xsou+2HNCxaMH9MzgG5YjOY8nOp6
di9w0dwNthY5vyMz35SeFT/PLfZD/lypu7lhRb4ui+BZaYyZr5BifojByUNVwjVdYuWgBYN9AK9s
raSJA7O7CXvA/Shc8gwe6weQGMbnyhpe2JzXD/qy6FnGpCVjMCw/tH6PSeQyz6ycS9+PKQBMY7jc
OAs3fgOiML+CWR3h1RAhh5tenTSXiLaGh09S0d8luhscU6e55/Gjf65VFeOcoL6vl6RTNJf54++x
MnHiO+wBoF2QpLV0HIk71Smo7rWor0pn7uTKRa+Tcj+St4QlQ/M2YEleV8WFzWpyNOwZvHbJaRMF
7KiPot806Jsystrv3TxO29B26pOHdcezMqi/ZNzLFoHnILefApibZzwJo205QPbBxcJcO6gQnkfX
RVM8bh7kgHVk8yD9bE/OV2UuGfjdJxG3CZUCJwuJEwxSEGzNMT79Umno8niV3XKD0nQc+5hEKjC2
INMeS3Q3hhBjw1YN9L0Tjx7K0ESh9r1smzpuMT2GGK1+I5OGMEne6me5tI0896Ebu3ljLQXSojfO
gEDMc2V6OEssXR76XSdX9xGyoUsO3VIfrQO1x/NIoZT/O5YMsro22WavQLEW2zhQgGBG0WJJ1lpf
58z4lKXW9HddvbKho3xXzdaBdar11xBm1HTbqX0dh2BJhbnuo2HymhiKPrsrmrA+lQ7QH4qw2r1c
u+yjaD3ZYT4+jU7YPiCz6R8CDGa2A0/Eb2TM11RVtTfuEf9QKg5bPd0avyn0x0WdXJBm+9K1GF01
y0HO5OD0yqpLXeUkBljSNZqdiuIolbGpVtOd/PUhQuQeq7iL/PHy/670q+EYRcMP6cJPSEV1wkq1
dZlEylY65WBa07iyo+yzARTwoW6Cjeuk6SVatJSlC6sEgGiTf0Ch0nQ2vTU8QvxkQ8DW0wEaHA17
RQP1R8q2xl1xF42DhUmxSpYma4evHrUq/CW/oAsSnRrTR3M6U/qvjRH+1MZBeVTVGtWKumN1v4Sj
lJlunCmIziiym6+2Pa3Rzh6+kr8x9zP6TTuZXoTNSa/V7pNZKcYdJKpqLdORseWZhv3XpeiU6EX3
MZ5dLitfSsndGe10W+cWwxps0Vpe44qGN9ei4CQHmKUz9pHPYqo0xrlySKIEF4XfAf82aXaukyTK
jxUcPdz8fZJcyHFmys09K3rdi98UHB3PTdxXzyzifqVF1nzvOgdH805TH3DscC8eN/26YWf0PU76
51Rtqk9wxJNTWUX9ViZY8w/FB7gMBCzYR72WHQDPN295l+5knhVG40ZFZ+IctnDNZzQcD+JKiYa1
TYkgtih9/cOuslo56LI8TnFT3V1Lxvhx4uu4vHzV5RA7/tkDCHuSVqC6zl2DIlaYx6x1vNzZTkOA
D9TSrGV1naX2985TtaP08QjzHlxdTy9m2m6la1qWSWxn2WTPBo5eCgJQ8iXlIOkDu5uenURRTvJt
r39BEBSHBNFAA6GANDQ/C2WmCPzg4XernovwIarsz0K2kRbeAtfWkM2hRM6gP/CLq3I0XvVGofJb
6BN6IoX5RdJVXV2BYKfAdCe5LD/2tI1nIvspoxY13EOLhfk101Vi63Bvl8CRF5KMHMg9tpmTvGTd
HJztIuxXLaggUm8Ku6i+QKGvJK0kA9IECFG9JE53MY2Jl/is1i/2WIfUQmGFyKCEJfsSoWxE7LiC
HRTtZvbwx5Jwp4ine68Z727Xk48sYsp3CnqzQxRmj0ZClnvIzRmx7MT7pCVWfoxj3Omkuchx36Fj
TWZ+GTXHyn1s9PIgLTl45t6x8MyTBrXSe2Sp5wdpWbbTYphVs7paJlv6FG38tgMkuTTlg6dxb5lf
ejdHpntWE3XfF/hmLLh3QJR1rO4dqOVbc4zrNda/JsutwkYQp1FO/LSpXkBMKhBAy3C86RrkG1pY
YkrVwEztqwxjEK84Dwu+jhf4o6867qOjtflrDec7LZTXYrLgR47WF2n12VycDKvX19LsunBxTCX7
do1dLhiN9R2yev19H87lfa5gi4m4V7Nt7RiIY5xjKRgaIwL7HLwy7HYWVlbIrUXTo9VG00WnyEf9
iJUOBAByG4BXeAjQhP733pRUUVcr/61pRtp78B9zJVhG+zy2MHQz6y1b2+yCnm56aXwrvbh1bd5N
6ka6pec21i0B0sd9n+w0TNtXMvrHNW5xANwy9IZ7ffdH3KA2oPGVYZ+FitOzVrbjGQrf1OxbjSKJ
lP2v+Zdb5wfwiR7azZ4K/7w8QLuQLTGyBcLoKDvHxztkO1h+eBnmrMWo7r2Vj2otrUr1EoQ1xm2J
dOsFQpe7cRxr/jLk8521lFvTXHvpqiZ6y11v2Lq1Ft8VSjZtGtf81S/Wa65uDlvszeEYLU0xNorj
+rnJHetOugyobpcgNO5lzHND7IDEbacpurdGAeva4YM2O576WkDlv1BwTledPqivZZWROVM0cy2j
XWNYy30V7uyg1l4r1cDQtHGUg4yW4cxbeHbnu3G51KwlD4GXeY8ymCUHL+3dz78/rodVyCP9lLle
gC7iUL51vzx9UF7Tye8fyCh9NxfR/tnClDFW224jTWUyNVjTJYj3VivenG745ViKc6ScrWzLMbU3
TjFQepzNHEHoTrNZ7k1lvwqRt2XTiR8hzopkY4PA3ujd0SCvB9Q/g0g0YIJxtqIOulAQj+xNllPH
azFdacmkeZ5GgazU38Sc9WreCqa13sJ2t0liLJ8nQyNS7iwQlRL/VXtRx+6su73kFtwJt0e7SIP1
h+yBnMphIntwZuW9kpahonexl9NEqf6aQBderyJdH7ITFLeA8Vx1i20ePpsWD90ndXTNpy7DDDnT
VX1Xpg24cbvJyfN7iXO8tjMnPXXtrF0kuu/KBkbBOqhBOa+dckLMrHAu19C8BQ5TttSRJVYOSF4V
O8/KC0w5+TQ7c/9CveT76LUkakJ80VHuucRe2rH8C3ktqkGmH7QucR8lJHCNYBvxFfHytZzHYDks
hJbDUJv4oi5XkYHOnf3FgnJ765J+LWRhuvWpTL21U1zt4AyE/DnV/IRD57DSArR+wzw9SUQWV9WO
32NwAuAwPyUqBi7k1vP/T0SYwU6IMjbclqtx76rOJnU0gC3X42RG0dFStJcPaJfrKb+EfZEbwfmK
dhEYS2r3SEiZ8MmUYsdjP/1kG6DRLKSffrURKe7C/9UWFgrpTd59Zm0KvMcnd49YmXaua6vYBUWc
feKZ/T7JRhy2Nf1fXg17rcxUTMfZXW2DypzvhlJ7n6QrVna2YJJcmfrIaZW7jAT1jaP/J49fW+j/
wvfHXzOrVwny/PwClTueavXGD0vrteuhRJuGEvzSkUrmfzJ5cgAUd1VZu99cT1FWkxeUL3nP2wIQ
Dup0qY/EvjsEB2xQnQe5EnwgvEeCVj3FAJRPZah9L4epfhJ2c7p0Iahy7RIrb4lauqQlodKld1hT
NdzK0jVl+V/5iPskDJGdJKpySXb1lqJvc+5v6k4s4K6dcxJ9i9PWOd5yX0PJX9rm6S7w6lNh+/oA
ANCOgHxetTnwVksOmBnvtbSfv/PejXBe7+e7KDP1R2eA5ioDURKFEP395NltInJLtWogfcGM1Mfp
HGLpl2xA3SyHyHyoJzt6a9kpaGhQrdqmiDE/N/rHeu6PwjrtF+ppgTMPaewX6bGr6iWllHcvPNQp
QScEOnV9ksFqQAigykxnJxOjzokO+K0DFl0IsTx93bOZobgmc5HjyLeOF2OrFrs/mkiJjte09W/K
f9paH/qv78HG0K99VzydwCx5Yvxop/lTrkBkctowvMghipQvVVVY+1sXy6jwMiUagid5AXIGPQAw
FWrhoVN+s4srDGVndW12ShZDOenvneKX7fM4G2ZX3c6F5m1QWImf5ZC1POySJI5PzpLdkb7UOFhN
0D5JYwq09BwO1o/bnMkcPjvQO8K/E1QSVoOYdCml9qZBNHyJ9JQKAfQaBNFKFnCmVQJ47HhMmWr4
Ag/VwMw26cj8LaPpVEEmMWzUJCh7tmJ3y1ouA3JZuKisjKjTOr31MzXuqsUQaKz6YNVanflZdaJh
C0rAuVNduDx6EXS7LGwBW0b+PZpx+iaN62mnjx38o65OHuwZKNnSkkORJsaq66hwSNMxYu8Ew7Fc
SVNmabb+qDSJc5Gu3gq7vVu54O2XiyhtVGO7dpz8bn6eNbt+cdWK9E2pb7tAn/biOpm71qOfKcNT
OicVlcb5IK6TfpuMJ62lYCXNKoWrVy/Stf/rJDeFqzctZaLbpJyqM68qXVtX6Ozjkgv+QdynUUCL
joOe5oDga7ypvaZ5gbRtzyjh/Bk7NH10nFFJXAc4Jbx0oSWxcWySBvJsnoSItyobFdRelT8CUXS3
MfqLO9gUPQ9fvFISF8OQvbN4p6QGXuJpbR//5BtJm/pjtlOgea7ssKXS+GcQ3/pUNORD/cz6z2Vv
n6XWmHUa7qgq2bZWgAk47NMPV7y7kX3u59B+LAfkSX0j2Um35RbxOfPDcS0w+HSK/Y3dQHb4PUmt
dcxEcwzqtDn+c5JEuSmqWTIpMittnar9eA4dAPTaiOArtiek8svkpV74eVmeGQeDUutTD+OYNRUh
yC6sNAqbf3nqYKwbzIQfCj3i+a0X+c6AYfXa997nQQman7ybyd1105s3YvCb1I1+LiMDk1rwT5sY
v6LvywdTlesOTskL3ckSOExemW0tTR1fpz7BeKACqK2PORJ5NhYvWaP2JxmdexSAzCjwLzJaqcGp
8XT3SQbtfTmNLTLfdfLMWvwoIWbVJPdhjNaWs1x+zhrtlPts2WSKfHjYqfq6MvOD6abGt9JHTn0x
pXSt7ldCYflz4eaouPiOceoU/KdiCLeb36HD1Do/fUIdsib/Gurk6oer/g6Nh+79qko/LDp59oer
5mj/6npSPmNkUez0Nlf2ZCXxsAa1qodR+QqWyjhjq25gNDhUX7OkI6sbhuk9mjjZCzfxg8TfpocD
YajR/+v02h7fpxumlcp0uazvOXCtEijhTbHJ2/FdY0SEQzyjczHyTF+k1ei+aYBkISSqDFgb3XCW
gdaeISmNRYsH9cQvsJf2eyCOfKgmvHyYLHN+X+GPj9RxJd0EoOGu38XMoP7NVPxX8ThTTY/MFnW9
P0+TsRhWWNGaGxnPNCU4y9ms6+9nt74Ps2XYc9EUeH9fgZvdVG4+3Sd+4GHDrG2ldTtYQOTvYeOW
29Q2Jp5QxIIV5jckp04Fe9KawiP303T/YVrsI+zhDmSagUrJe9gf0ajxUJrYSVMGBLWOIf3Hget7
OW/Ym3gpDKMP+1XpdCPT390uK5dwl2v/HwYkOOIpN3qZcs50v7ooKSukMtRP0pJDrhaUV5dBOTRT
0GOTppqbPwZyU60u0pdw4QOSyi/IRFGPbQuYNiuZ3BdYrUxujNriUvW6HW71r8EuKHPd2rcYmKdI
S4dxfZ2s1FWzg6mNdMxiRSurCeSTFhOfZWGR5fwr1UZIwkMWINKZK04GX6dusL3WUv86s/eL5GQO
/Q6ybUOZDl8YMYe5WsD4ULNCNQtPTtVn+p0MX81kruN1Gd13UKxxD0v1EKh/HrPxjDDNMMhsngFq
efba7+iVoQqJkjLG7aHrKh84yBIugTq5ymMx1itrHFp7J9l1U2lQ+0TqYCcZd9DRU7dymkgF9rwk
3m9BaW8TFOZOgWNv/T2tlASZGgOzsthjNzy3+udbU6StpZl5kBj1hdNyGxVp61vz6u8ahaDWc/Io
SGoWufsMtTV9dZ9te2hetczpnuO22pdm3LySh4+xzva+XMdUe/kipsqfweCMfsIxpSZC4oqZTWCA
ThhHVknLaDmScVH0od/LaJm4PPuciaXDMpobmACFod/dyShsklfkE3sExhhcJOjli8VG4R3nWhne
RbmkBht1DXKbkZ9sr81FmOtdo2sZcUrzfaSMNFCg/KXvnX8Ked1GpPArV/vXC8nITJZzffXMUmKY
97ham/p3T3WfJtsGClO75caY0JWUJpwk8zFrLPcQo0SzMpamDKip2sHt/yGNWyhWqK/AV52TdI2z
hXmijceMRYbvALTXP9uD6591q0RA0YgH4BEkwSCmjxghL32ofh5Vq/yJ+stagDyqkitnNneIvywA
nnRGvNPp2dwh0WO85fb4V2lpxkOrtuXnZdJQtc3aHtvyxSrVje+OxfcKrPJaQ9htWTwAy6NCvNPZ
k35SYzdcYdvjLgochEx2R84UNxf8f5tnmDrsKhGljGCWb4tq6A/9hOF8g0BSF5bpW90r8TmO7XAj
/TI9gUGTO7GOeHOzKC6HY4AMtYXcGra3iJk56fzqe7Z931f6KVYLjRPAfv6gJQctSqC3S/r296gP
quwFrd7kMC+jEhxYY8PSY6TFCzmMYyhOr0o9wP/n5NrDUNgsPR9jBoDS2z5VcCLJlPGRZE1KCcTX
gEdDHmFfD+srmeMvXaiOj27lZ/6qBp0eG3p8kT6ronQB/OXck5fbOr6hsoD5T5XxWiwzUflkcXu8
9cc8MS4QJTECpgx563f8bjOBJZqxZA865LqyxEx2bcDuPc3HCvUXdV41C6TlXyIWG8UnHx+LW4Rm
ogSup6GGsG9WXfoa7YPfxFAhfCZ+4W/RNtKv7NIbO9SKgx9q1E5HIZFKP5X7CVhMHt7HZvEz6vX5
OxtXCFRlVTwaQa/cBbHirKljzd/9YTiOSTmiv4zBi2Gk3q62nPqrq48rCVBC7KzLqA7PpFrUZy2I
HzrZs4G0AaFdVd2L5lffRaoAMnvDEl/JnsqYMphvokXXLhoGg/KcOKH+TTcDb1v2o3dEynx/9bFP
DernlJ2GNZIT6desA8IvysxkC83S9P626uxLn5nNl6ZFQCIju/OExEYCps2C5a539jlWsYvpPM++
KjyXY4LGazGjvUjJ+SUf9XqjWIm9C5f9qIm02GOlimpzdUnjod12lnWAw9yFa2/054uDjAgURbh/
0G3+tem2+m7gNfM5ASyKILE/7wHAJN9ypKQSTLhJj6YsrdH8lG5uxpC6z7c/opd7lArriwIBdT1k
9YNqhfifj37nAe3goX5tmyZ7Mcyw+sMNgBEHxVbHCe5BuprRCi7LBTI1VlaJoqt7b9Kzx2Bx+wSy
9snt+MmmWpNfuxK97w/ugEKcP+ZUJPl1JkAnUNVZXvQxKUCcaJStNG8D0oxQgEMjy9N2Q9mEDzGL
mxW2RVCPdQoFRgaUSZpuhUu2kujTHV4Uxltm/pzJNrx6uba17cBqEAOKNOTeoU+OUwLkBHudvTQt
tX/vy5c+fwmJGnWrk+vbDIvzbTsoPtwr9AXcxDJfpA9Z0Vpp3GfpqQeXB2nBLtEqwket78M7uGD1
yQZuhmREOX2z7PjUxkO4b0yqfK/NgIKEruL7Cohh2iNkG6EBq6vr2Yj7r2GdPKZZYP49xtFaDz3/
hz926HM1ofmpUspx69swTQzHjNZ50+LRaZb3sWrjMkZpIlkFvtGcPSfsX4LWtA5DpRZrvwQZvR6A
jw6g7Z/SzO5foH4aG89yYPyFsFGGEJ2Q5VI+XuKrwYcLeSMPRHbgbnGjGdZCDJCBK9Ngsp1t4Iz8
mniHXzJvXKOkzmurySBdQnz3zx/atepTVrCTvfTJwSo9vLISbhC99B+82eJx2lnlKbTmb4GVTI9O
X/LAdQdtF5J2ukjENaxmxxKnuYvVLHGDHen72FTxLNaD/uz0qFQv96PchnJ7xibrmERPHBL4/7k1
wZx156zJHyTi1u/GmrqKQfZe72wZGEwrOU/6wYu0E3n14FLpi/1ktqjTjiDwKMfq3XAkz3+SPjkk
y+i/hQzUCu9ApLNUjCnXq8X9lcOiIR91B05v1XfhXxB0tF0Z6eWiiBN8Rnbew9+IBG2MWPOnflrY
Qbn9Gi4tqpHpswstScYkXh9/mGhhvzThoHxypvQhR9f/QYacBqmDXEedWcJVk3q7PeQegH+upWrQ
WO1FlE9GJzsLD27mlBtlJBP5LigyT3WIclKOYYOCF8smVvtgU0E1vqD4b1wPCKbgb6e42T0+FNNR
BvxGNS63ODcENGtU6ukae5sbtMW+za2zFFDVUiUN5Pg8eJaKrDPG+zprQWWojsMj1wR2TfcYtfpl
7vtiJc0ZbeZD1GEzIM10BKypjHkOSCPT7i0bbI1ftcVK1vcsc5GnSckDTjbE52vztsD/0P6wP7ie
wg3CNVi3zlhGJXdyMNNoalbuWFEIalsEz6QtQzNvJCqdvWtuq9gx956WQpbD9e8sdlthBGMJtE+8
kubgwANEtNw59id3HmeMvRPzPs7LwFgVOKoAVOJ9I51BzEjNbv4eaEVxuZpmj6R22AOVvoOJm/MU
LlLC01JLkLNYagnSvp5Kby36wOD2x/0yR6dUt3lnKsdhCMKC512OyedrjXLI3vFLb5suTVyY040/
ZdVx4kf8ikF8vtSp5os0+wYvOtBSz6WLKITX4Am6TJrsunoIovCbBEGzRwt9+YAQUbhjAdJ55wEH
wnakyi96g3LsOmpqCyZA9ybIOmWwyk0f+d2hh3WG6ov/3ryNFrXeHQCHBus8qXgZTF5tH2RhF+l3
aKroD9dl3TBowZofYL2XNdz7Qs7pD1bddSuZ0C/LQRlgamwlBj+nZfUHDiBYl3NSwyKrCmRqWH0f
fBK5K0dWjC5PpYdpOud2zYOsb6jG4l6OU2C3sbIp2YuZuakPLvkR8AiG2JlT/8B/oQi2jpoGTO2j
w8JfxiB0+Qj5FvnfNRTax+uHGAXZcsfC0ly+pnzh26zrF8UYlIflD36X5fXvkKigty0KsKF5/ctl
OqWx6OBZzVNqdscYIhIv7EUGTxTxRPIOP4ZVAuXtroBn/x99vCWQzb2yiRR3WBtgWQ6R0xlkU0sF
UbAoDaCgGUp5bBZc5K0p/1x555jXUcFJ3poyegu2eYW+ub77rfMqB42OZudbJvYahpXsymH2/wLH
yHoOGBFEcvhDtW029yjTRke9cuNj0Q3VvR66eBXEpvcpaB2g0rjXHXU/BQttwxw3Eze+CHTUt9WE
J1yaXAQtKqPSnBfsReAwegu2AvUJ4iS23431gGB7/cQ28ZvseloyFYA2guxoD2X1dbBP1PF4t6EA
Omykq8R7c2XYsX3UldTdap3TF3v4XZjgZpS92bRPzPHhDk41vjVyY8ldkA4bJGvj99sAZxuXwlM+
f7iNFVDAbMqYptXBNlQLuOeg77NwY1VOckgmsPC8xnVktVi/IB02Dzw0Kx00DWpJCOJ1d7WpX0A7
tLsIhP51N6NGKVBAculQTP3KP1zbcd5F92DFSeiCsrz2yUS4Sedo+p4tAhYiZTEZ3dvUASqVFpDq
5ikLqrd8jKvzVQ7DqUGiLU1f0dIj4nAqgB2EZgB3t+4mU0p1JYiBP8EDII/Q43E7Y966AyqkUV0d
2rAAFe7X2JJkuqJuexTsnpPGV58dCLua2+MdsrSGkieYYugo+RXARdZtWHcrntTKMaAI8hzlpnO/
XC/Hin7jDAOOHhu8EwC4JY76yOYAzpjWf5IDFNhdH6veo7Qc09JXSuyqJ2kGk2ptzbbyt9LM66o7
zcbMb9gLh0960zS7eGjMk44p3APr32A9hmS6gYYlYJzpkwOARX1bROqw1jQtfmhiG7cVlpnDsY+6
N+m7BQeK0t1nNW9zy+adPiQPwKrH03US+QHtLsH2TlBF/Tiap8JSgitrTOBB0ryCjBr742jzz2a3
NEs0k9e54ZR3ia8l8yv1TG2Lwh3vesUnt4LuzqJm5Du7ctFcuh26RaApAWOzA1DW8+5iVFFrSvxy
ag6qfbHuP/RIt8ySa6oTfB1toLgBmRk8UJb4lyi0vQsWVToOJhV1cRmRzlRRCKoTpDAghZ2Ncm5V
fk6Et1E4bIAQKcBueu9yu46MmipLV97I6JAR++FSclr5bbUKHTLE0pS5U9kcbMVo9ubkwahzGmQh
qSPYZpsdG8v2N/VitOQP4HcGFBZOutmyZ5vG6Pqsvz7A07Zb8w/V3csvXw5q4g38LMpxd32PRV7Q
8XilehuF+du7jD7bIOtSmlq2BpObH7oFpCQHSJUkf+anNO/a56RyCsT2dfjZS0BCxe6u6nqXkugc
HqvJUp6ttk2WXFD2I1D0xxl836tV5PG+QDg7zT13r0Rtc4nZB2+n1DbBYVj2opzSf7eb7nR9Tusx
nshZ2PxscGKBvcs1wlZdfOqN5qFL+XENiUrtwVawvXdQxaqSGKtiFevg1OvAh1ouFLI6dU8ZBYl9
N/jqE1y8Fu9WL/s2GNFFdlAtGhaFSV7E0sGFgRn8qg5ts1WSgL/NyaaLq3vDITDn+m4GnjN39W5q
M4M1MWjxpWByPZOmDPzRV/q2gvYV/0C3gUqpff7llyvIPIrKtG+XvV17KPlY30wPt0G5jKYO6slp
/i4DjI2zxfG4W9yN595r99k0oIP7j/4+GFlPSkjhZ4vcYPbJiYPoYvZpf5zJULMkpMQifXIo2A9e
5CyNPQPLweGrtD7E3UKUgWpqolZoo/xxmdu1rMBzNrbeF+Tt+ODbwB9NbWqNdeco5eY2oAZDtDaT
zNxQlfBBAkToqOMjhOaFjmqB7pknGZCDCksBIXw5Soe1BMoZT5jiXCGX7U72Gp52v7ZUNtAF9uMA
BRYVnZtGh5z9z0IdMozs37v0x23ebQqp72hdhmBS7apcmwX3etCgGbrQ+QKSv0+mc4yVBM3XGape
ZJn5WYv979KS/lBX1Z2OvN9G+uQwZ2m7BiYyAWTlOtKXwRuUS2PJF6wcF5DCtLMs3z3BIqjPfkkp
WJ/ZDLCtM+/F58oDzIOlSDLsLBkhbR/dzboKYPXcWdidVPG9WZICuOKLc/XvcexYzS4s+1TXBxjQ
fntFJmu+Mx8yHRMWGaWUW9zrnnKdGS8c/qi/aJFlbPqycDf4dfX3tm3196hdDvdmbP5yXCs/SJe5
9F8Hl7C03Ja2FlwjbxN7FjgHdSy/yBU0n/9WMsmn9LexsznZ3K6hdK9Yp7CiX/ZQ60kpEQgxsCzO
LfRC8sY/aJMGBqRQG9Kvhrs2jCdZSPaFuWYDnLzIlsHnppSW3yvuytQCk//Fo95W6wDNYcguw+hd
T6njo7ElvdfTJtb1rerVKBrfoigzNmeWntPB6I1ifYOhd7ne73JsFdZGBsjhNqDnmCuFZXVpw+6l
1+DbSVlxaB1oNhOcVTXUr9Jpt36tMrw7JdKu/VIMlELi737pausRhdcSSNutVNuz7nWg6uAGlvn3
t/6pp5oCVGfc3vokREejBnCP8vXW77kkiHAu0fhdLfhYdOZ1ZNPy5Kvt4ZOc1e54KTXHPJuzYmz9
dJxRKU1fTbKIP5fQBezzIXTwE+sMRPM9FA2y17IwbAkNQFbv+GWU/SuGe3GlFXeCNRNEGnya/ehU
9uWfXabCEkGQZ9Jvqd416tb1e+INpLZ0ycQ5xU4lrPtyO43AUVeTMlbHUVXvbxYoAI3HiyiISZ+X
2NWxsybuZurE11lyKoeqiurj6A/39aIpdutPsMc4wwPcKLWeqiu/6MP7mV3XpjXK7mOnu4y4ihke
oj79eY1GaGdxUV6EufwWPjcRHhCi+zBKERSVCcuh9dIvGsvgw60/9rN+Vy5ZgbELisvclqCblGI9
NaTXN9LnJfFi+glUYd1YVYQqAIHXzqzmhbMqJkRNVSYFep4mexmXwxCAdId4g546vNzLbeB9tll5
h3zwod4E6yQKkgv55uRS9uFI5fd3O3YxGYMgUaxar0wuMjBaIQwFOe27fJHTgqF1nVgvQVOe5O1G
X35FSBcc/RRO0PWSrpwqzfJ3/uNj0X2os6I+9RSiz5M6Z+duCrOzNOVM+liioAf1bzF4Z5A/N1pw
z1wgGg3i5PR2Bd3VXOTdzZxil41g+TxoZ7VvuvsiheM4ZGnyVwO81G386KeVezYaPmr5RJ2kOZLI
zfe2XuifIif9KRF27p9LPUu+IEWOEg1rIMl5jIteFbI4+HSxp9b/2VSXJiiM91HPcN+DDbvujyiF
6vyGI1ePtxqo85OLGNa+zMsBeF5KlS0ygm/q4Fwsi5R01CprG72xH22ijfiH5+WnCsPy7dSl3p0+
VQAFrtdrjLpc9ypAVTdddlMxGroitSt9bKgqdByWnea4xCgV7asu7xLY1KAEpC+XGJlD+gir9KvY
qkV5cp16TahsqEnqKxCByk5fdj+RX7E3Ws4m9A+3iR+574EGcqMHVZ9+sMh/D5E4tWj0S9RnwACt
3lxJnxxidqtZ2+dnaUWzDv20Se1t20KrG8FU3XVR9F+knddy28jWtq8IVcjhlJkUSVHR4QRle2zk
nHH134OGbWi0x7vm//cJCt29ukFRJIFe6w08b2T1ETsYTF1+d4kIMYgxSUJZ/DHhmWeXOIa+GXvy
DGu9QflTV/qHfGLd9FUzGSaAqYQ6/hn6kboOLK+4FTVemp2M8IHbVNiWBIG19uLA/kQKFZE9z/0O
Wm/jRcM5HaUSp26IqX5W9pemLVAwFCzWEK2uIE+r6Uv3q08EioPUqa9i7sJ4nefOyyQIoUwry2PO
pw122VrgMARio4uKn/hP0ceOweLpHf4caI4F0rE0xZn8NuoNsmMJQ/tuWUdcI4iQSQ06ddw6omjW
g+c/smMx2W3wBzeyv45IAt6J1vJ3gLIdT3CavwX6OVDV7LUq2uCmp9WHJLSzDxH58qMHYGYDwjb7
YFa9BBI3hSA9NRujClcq+5KraFr+hYejkPKaJa3QZEUKzwiMvdBqUgYDy4jSfOQ3XLp38+SH6G5h
M+7631HIEr2JUrrwTZRZkwUOHGf4yA3wAib551qN5v0Q+k/zWmov73LNxayo0JLnDGPWjZ744b52
igQFMtc/BUlmAyhntG0K68HBhFEMelNXbNevtkUOJy++18As9lmUdvsGJvhzpY/eqp2Uy4feR3Mm
VD5CVs+341j450zxAiBjNW+U2Q9foC3MoUgFoBgapfrD0OrAQJvK5UFtehizwzZeFVPdC7YmYGof
8dwhxqfVTlEKzn546CzirNo+ZJHvb/vO+Xk2/j5bRpczJIq6hx5U+/ZfxGUDKAhuw3s30XP1g92H
a6pCA1hGsN8yEhDrED2jT62SPM44eafYj1bf/ki76nMpYcam+q4NrsKzbzl67/hmQyPFGiBAt5B1
MkkuVnoy2fTWmHOsyhYY731jPs1F5pYdsqE3NaqhUXVunKZ6QV5ox5M9xp2d3uxbvVR3NvC4TxNo
qS4c7zlAm/pili7Frqlfjkfu6kNRAKfNuqOGbcrDOKRnNSuMV80O5DOK7JPAsEbefci6A7qmoIOn
JjafsF6kTNuL4KHoqNKaOLaIUS/vH9PWb25iUFd3Df/416rNsKuy/WdkpeWz3g52xpNAe+xbixtR
6shnU9PHhhI5aN+xLKWi3mSQl4a/vKgvt54sH7IyVXe1BpsvdrDUggCmrILISp5NxegfizRZiUEh
jQMN5ovhkWEVXYoD7rAcPXbgurdr86r4mLB1s8t2+AwOl0cJVzXuyI1U91U/sN2yXW+nQTTZzgSc
PibJTDL1adESEfSc3Ggpuf/WFyExtksRQjy9FQwRgUabdOuojTXscwyQctNBzHNjl2cYCqsGu3Rs
TDdZVxnPmqlId50R55hSGMZzWlbjDbnAg2hJAV2YT2dBMz6JHjkJn2WcQAGNM6QqiKVYpp+dxFpK
SzqyxDdwJ5riSrUfQHfCyo6KYpia8nagXLyYNEV4eiZsuMDOZUk87qC7lWdgVDbCaZM6EN65U714
Gu/tEpXwqVMEhRIcmZ08tUWn2oQ/Y+Y5S2QamyR6xmiPt150F7dqW1Px5nT0+DwCClSOapuHB11K
aYoRcXBSQ3cOiq5aB5nivF804x0cDwzGxSmUZJh9SouPdpiUx/fDbyLn0y6wJG6Pw7Ca226njXdo
NQzSWpy6BfYXmHgdU+O37aXWpZm/yeISsFuloqg3lbyosub+bKQp2uIwR4rTsoW4pldjuBJEG9GH
5qld7ZAu+EWI8GBxzxi0RgrHgz1EnwVS7J1wiFrJgxicsWXL6O+BBX62DPqJPRziMP08W0mKhUWc
I6mYuiQ1nwPUrMAH8dgvN+h/kj+Toq1dxXx3quai9Yp+L9eecQ9TLSX5lF/nCNWKvB2W78N6CbGV
Qr9flkLtYA3MYmOMCVv6Xg1OOjmGlTNI7bPVWfEtzMajGBRdTZ9tbcesHopwbJ8dz0QmxoFYJQaH
Lum3GfoFu6aXu2urQjzTzUk+zIn8rSh145+aXYG+kkyYzoz47PUBtJ+116fWvXBZaR1gMV0+OAiF
oQ8m7Fc8J0dnUXXUwxwiBlZO0nSnnzYQg+UrxxYzY6E6FkYk1DMvsteiqZlRvwkzr5xH5Ta+uWan
PGSBpD7o+cS9sX7pO7s+Ig+TFKPe+sgcTfrOotmO9YARH8TQDrI/OttIQfvpVkhBz6ED9BeA+MNH
20eqU1MMl1wkYe9WnMLwQBo+LsLSuYIIkBaafN9QWU86qbjohmY8YesVQbKmeiRoFm2DMCYqMfOg
N7EpTLt7zZu8vIgAEQ8GEADtRMtAwkC/OmN3QZLZeBJdykDixFH8VZWxtD/hLPhuDzeohDqaeqjo
uBMSQxx0WbGOTRR8X7rEGXpHm0pv3ItoiTVyrrQ2rIl9Ma0mBnDfs45GJf0lukTY7+naQGJ+vjCi
yJmSlzOMGeEnE/1COKECkDzjkBc0s5xHxXlQP7xBJi8A52iCOiNog4K+Wyb7ee6CdY4SCrA5Hwwg
UmR9o/QcKKNyl+UOiiTxlBZWnLto6hLjwgvUyUZw8KLNoGwXO6P8yi1DuZuLZa5dPr9rNhok0nm0
6NLnRrOiY9xr6kPVwMLJJzC8qC3mBZ+uygr+1izh7YhSowgWo6LUWE7BYi5qhO6jrGCBDLgNgAUF
NVQbguDzlEKBeRHqF7nqlWEzmHXK07FXsINnRELsfljNc5LKXaOCq4i0yzwn4clq7SclIsDHPMie
RAYpahsIOnEU7mZe9dIWuSgRI85ScyjX7LqCn4GiLSaK4SVzBY0awJtIHZkx2dncphg0yw8JOSJX
Nuyzq9jpCbGoXSQEizpHfpwovQdNyBLpBu5q8zy02I4A904itSOSOXFVa/Aj8+awpHuKsP/Z5xsh
207FnD5djd8cJH1qV7/HG8Wkvazxvj3zHBNExEzf0Xa5wQNSXtuvboPPrDj4ZMOvkmRb10H17ytd
KU9Y06GDmgB/uw4YrWxthfy0CBZ94qzKSK4G/X6ZLs7mdSvEW9gqlruoIKkIYoWLiUujTvbaOs19
0sl652+qPNcwqjO8nIRfnN3x38ruxNlyKFzH/zn8LqY0S0a8VolO7SSyOK2whGgBJmlqFZ/FvWm5
QTW19STLXnZ844wsRqcBjSTO8SfIegJu/x7AGe7XjGUpCVCEmCHui+gOZIdSBTjYZYqLK3kU4Lvc
xC9jgUYUebSr1aDFP8ay+ogV3VppfQVjuPQ4ZWifRWRRkR+MxuRBtEDifEj6vJznYSiCTjgyMndi
EAOoDmUdNBvFqo3hWxu7RVRAjEoFAvbOhIsSTVVHHTrSUdzNxAsKCgSv1JLd4dQUL7ccUV327RHN
pyA9w3cCaYQcW3jXuBpUg8Qdf3XYVf/VhVa4exOkuHJ4N7fnSMfljrvGCi0kxyUXa0tN9XNR9/pZ
jzHmCyjiZFNLkRT+LPDTv05FjAr+Ht3oOtiK5jJ5qPKgXS2dTlisARt4d6JrHl2iJRmon+QofPz3
1kCS0sF+7exbcot4nNvOZ0ufXpXwmawYo+gwxevtj4Fist7eUeDDwWhaqUNo5DhI1YBaf4OwlGEc
fZL8A7IQEb4MhtnNh9+jrsJtjBoVA6EIBAl6ByP9zA+EVu0QC61gtWT+k21+VbNQeRDw3Fxp0p0M
c3MjxsTByb/JU4BooA37M0DEe0r7Yvpke+vNxBFfLX91jRfLRm8SfOGmtwOULaLHy1shAu3pLxNn
o2qvVPQNTkv/PGNpK523Kb0keuxMWxkOztAWxzodH1pp4r5p1TUeyuRjnOAMGCiec7Ysrz7bdVZu
sxEvyxwhshZtnLWG7/gltw3jsR3MJwScrU+UWj0wMaN97OD7f8CgalWNo/UpyZp+n1ApAXdAmAmu
zkkxu2kSRTnBkcakfgoLMuVzZqA+id4tiUwVpSMRD5UzRGkx6i7Y52wGAwx46wZ3M7XmzWnTO/46
lxDLEZ0ztA58c/g2dO7lAajfRp0sHTQdI8EOHsJOm4rmklz/sGXVvVf80nokR3SxnaZ8qCzUTi+e
HbgwaRLzPCagG4B7wZAf+vCpClJ7pTlytsUYcUxPMt7Cuxmd0LoD1a9e+yCrqwFi5YfQikKUinCz
JeGqfdDqwt41IFVJXdP0Oq1bmQruQF1oUFLj5r4dQm3i3ZPS9Rsb66kQITDs5WyM3L1VlPN+DQ7p
BQS9VlVRllxO97Zto4X3jhV7h5DSzUnxbeMO/F60d8GKTyyTcoP4pvWCQEeN4rIpwQ1LjQ3EaINn
kZbsaaGQ/ULCBUcwcSoOYaUW7JHcYLP0iTmB5WirorCbtYtR9K2LFPXa8ku0oGXFWSe7/qbDQ5K9
/S8YbasU6rVDpFp0LZBZaQiDN7FoA+vHAvzBQejPeRmOyY4/nBfBuiGYlO30BpedAal5XOtbU96I
8aBwgUT61o93GneiGY9hsk2GEgfWBQ4iwB8OinprMN7NVjTFYY4ZGj+boIFfarPSWxI5gEl8U127
E3wjLgBLh+yhhUCpOKQf4tSVb0uHAXRlKFqJjAZyqELxFIGHce278jDP0ydNVICO5k712wZODU3R
l+hxcRdZ0pPoElPhG35O9BBZosQDNe7b0muHDP1uHJpqJ5qNCs66aFFgEE27Ul60xA1uouU8Iris
v0Zu0dwSpXkqjUZ6DaveOYn1EEtBrcxHVD/qHsaqlb9NJ1nmzSf9f/T8lxivq+qPATm00fbQ4A+L
VxMA4FaDLn+OjS4921EAPgww1ktl+986Bxl/De4ySuDF1yalLD5qroetUQud0BvVg1s1KABnUrXW
0Wb+kvPJ9ouo+R6U7ufSTpur1oC6Hmw24aGtJl9cGN+YO2nGvWSyi5IDC9AIRoBfZM98ccHPo3DV
okdhT+Y7ZZx+GQJ90wMl+2BSXTwYYGT3BWoPn3TjJhYsJdna6mPaHVHr7l9CH3LbdKFc1jzUT8oG
D8SifzAdINkOElHPkdcfa1MzD75vVqsh7tnKVg1on0bSt+LfKT4T4r/LpnuXho1+mf/X02fFCLoG
obxePSx9pR95W32gCi+L5crfyxvjSKHHDY6z/9BSaww7WF72qOxF5XDpn8uM02g3kGgVo16j3wO7
yjaVJ+eXIfb7bRhn+rOVYecnq6H3V0KGkR8k/cdYxTcvd5pPmqrL65SHpwdqFSCf+YqcGlOP1pGm
qPe64SYrv9XtZw90zzZ0xuScFElwRuxG2tqypT5ndkEVuCis794GGaPkBbWTqzMlDd0pmzjW6FYF
JBe3dh2TQ3TtRJlHUFSnbYnIZhJDmYKWieSJWriUhb6fZH2W0tzgmNGx7mVYS5TdllpbPuaUspY4
MbLEiCYGsL+KeUuFT4ykFORWAB4+dX3trQX4QsAwEr5Cm8FOfb6jBuy6NMvxC0d57iRiBJqjiGQw
mmZ0E119UFWXgaQcjnkWZircbw7cfjz8IPJoL+lKcU0zOW3/kkJJ/awlarvFUtGHjTVoN3HI4W1e
1CTdl0jIzV2iP7aGU8ET3jmY1LRFl6ljpIz3BNJl03QxUDhRvRdL8lOGeQg8NK93LXuV292WjHh9
QeAquQ2Trn83uNWuJde6boI+uS0Df48Vg7IGONDFnGUtwpQ2ha4oReMZkcWJM2L+lU3qOZ2k54jK
Se0+9dv2qFV9cYtsku4xyoOPsqU8tV3pnEqnUtOVVTiQGqrecrdyLf86FQFzrwiYY2uSoRRIw3Yj
OkVQ4bqlscYKPDvGyL7UfgR8TykM95zbT/CqnAvuaM6l9/DK3WiTuOqgcNNPrRy3iLIvusOoFR9F
oENxGgjGtEBf2ndeWQcY701x8dAFW0PjTRIxI0RK7l9pf5KMVN6VUFqnh5TuU9oGaIOGybceOSw0
wdPkZqEHgR+pJx5j5ggBnjMt5W1EDiZ4pQGD9602+BhYejMpajsXrHu7V9tBk4FubvRohyvo29m1
E3x0W2PYFE7fHMWooWpHPlvFUxM38q3Rw49ZFgQfcelS9rllQ902MGL8KcioBHedVXn3ZaFGZ7vs
7Y3OTvhLC9ZOCDJJUN3YFfvwPPn92ApvvLIJgOuG1pU/Gl+l0PvQdGBhlYmBLBvRu7Faqq3rf5uH
N0e3U3gWxwHQyq6+7t3XXmCTv+uzq6km2VX0i7O/D3qJ4wMLmkKmAWRz7GM9zVqmdlWiHPo+/mSl
KNF0So6cO+gIZ8JE+FqIrdV0hmgqzLzKdzbvBkRw0GXNHiukaLXMWFaZ/r5zlHxfevhAtApJ5vhx
LOv8iIJatslLNzvi3IhIZhSN936VqvuxysO7fGjru0jOm32PLziah4jgyvwlL3KIxbY9tN2XPEwv
2JBMcrKvBeYa3qo0ovs8lb0vGNOpKxME/HOrw28Bm8yeuFy1qqvcz4dKVu/xlRs2ktrom3cDEQhw
KBXkUwLJ0UzIZVO0HW61Dvze3Oe1rna2UWFF4VS9t+QRm4JIKoODuJLoHLTkG3icfA14GgiaFETN
1eV11al+nbti10aQo4rzTRh4I3YsNBGEHxCLRgeOx+N4AB42gWkU1f0GFFzlt35qdRm7ueWGh5XE
Ny0CyyS6xITlRhjq8Qfbi4q9SNv7mvojUDAbFi0SgDwXi9Pl8F5cK0yrn5U7q34sJxkgA+vJLA7M
L4kpk/WQjO5Bt21jP6CuejTHxroCgK3YA9rlx66WHnCHcrHKdvWjBxgqrbr2m4R29rQBKp5VBwPE
FhOqs+y06gl7KRgmsVs/kGRHjQHRxE9ekiILqGs/QlwAEN9+jMtevXTCfqINlNW7ZlX46d6R1YSM
AoLqIen5Qz39pIvf5XAypawU/UX8wC8/60usGFhiUXt6Ea2lX8RGAT6SdoD30kVxkU9CHQBfmsQf
11YBjUo0LWUMzpXlfRetARbYE+z1xzqUh0vrpu2TZiTh3oIejrI8g62Z9o+hN4/ZcKHWI5DPvRRr
5j3GYJtFH9etDBiTg+msqfHLMbyQydGvjORT0Zf149i+DoZfX6PRQ2xYd4MDaVt8in0V0NzUtwyY
PPCsyqL82VdPZ0WqBQcfx+/VEszNwnaj/iygS01mmLj4eJ9nxNM7OJMANlWjx3/Od2f80yDwUyQg
tjxPpitRdZfMSIKNOUarIUstlHifc4AJTwZ1vWevw8bUGUP5ToT2euRAVpCUie6jbrGKNbbin2LK
7atlju1JtMQBAIxycE3+quVfPEg7pxo8FAQM7h7HN4BEcKiwaBXAXDNq0Y9QzlppE0xRYBkVq7fC
IxlKCyOObjwVeiKvbcQg9+hC4B1koSicKGV/g9FdP8q5Hpxqy+NbFck0nUG/z13UMIIawNUCjBPf
1FF8j426KnZUNzrsS35/r+fHVzEkZhoKktWRAVVwKhrLY/OjN+ruLCrEyNaW29DWs7nAXEZZdAe9
FlLWVG8uM8SvFPcui83ogRLQpsENDVSQFbubJPWBLP3Gxi4o2Xh47DPVuAjILIklf98KnTEeZTUF
Mlc8WZIIsm9yVt16fBIdUixH68aukLmdxt0g4PlmCldRd4LyPhWip9uSNR2K2k7RuNzGUW9c9CHj
niW6xCHGw3nqFw0PH+cZOlA6fJtyb7hbDmObQxwLtf4uK5usgDpI2+xKRLvz7CTiRNcyQ5w5vUwl
Kb92lRbcNZZfgANFfLwBMYUlTOp/9NPkM+Cwjvf5J31Kt8rHXk+6T749MfBcL3rsy2HYtYqPuHzd
BHe10x7qQtdXmJwjNjQdYkgzV6m13F0Z5Mo8IPrEaGbYw7XBeSjAk3kjumrHIDNGJX6f6U56gBqE
xZZRlQ+Zq+N03FG3nksnoh2V+a92WHbpSbStAgTVOpniRbuaWEqF3uI0UnnFbpApoehG636q7Bwx
T/QYw7g9OVQQPvfVpEuCXPatz0YFHzsMlSV9DG5/n9RPyo/TpISc3udxmuT8w6QedW6sEsIaZVIy
4KUqqVcydesix/9EVlPS9iGbSEQYvAvEJfaE06FxYgDbphcdlj4PeCKCRWW3EX1iAQOK1rE1YHUX
035S9CnpZDFqUUSosFCASMtBnImDl2hYNpoFdwxF/jmg9J4MnOFXk5zipDzcTU4vzBUDImRZJTeS
eFXrADuXvner5FWHsEhew/P/tfCyiOV1NjTa89Ij1llea1FK0THQxtu7/qhj8z/mYXgspv+obk6g
FLgu8//bdvu3TY3NTNeVzVXENur3QeviB0CJ7SmHALua/TJdE826QG8tuJP4bZpqX940qV/P/pcd
nMJdp1fWZjHQhMp1Qigxv7KZlh/Zyxy1LDaOM0RCgCdmBEaxyZAimpEVZVeSKnCUw6gEaEwljrIK
lVrFSrYersth7LThmlnbwsmCqwgVY6J7BCu0DwvIIkt8gPWhCuCc5QInAR8zzV+GxQq9vxPLLd3i
LFPKt8u9u9iyJKj8G9+J8DRXlkLbsY5SoD2+q06JWhRg0MdYBEzVraU81US6tPV8J1kv5axldK5W
LW1RGgumaK1xpa24kBi1yjWi3+5NMt2vZtwpp7nWNsmPUgL/JrpESU8cpq66woBprtAhoDE3F0A3
tGHJUm6Jl3r3o2T5L3rH7pRKv3UXKFnwEpUYO2swZI5i1ArHYuuFpb4TTZzZqf30irERwcpIIVuy
ymwtRjsIZECw+Lh601Jt2UngLgzKybQKP1aecuOzGJoXw1HFGbnniFahV4/iVcUKaHYSlB96Pl2Q
eAr/L13rZNAaUxMP2+A8n2LPxCnKhWdxhhZlcEYMpCaPDWAyM74qvmaeoBP/PGhT0xibIgWAS6fs
SCZSr3b+s92VXvmfpyJ0niUW+Mf2ciURowBNWSP73JKE+PUSLHFh0basQcYKslzVkuudo4qataP3
/nlpBlNfPg4RZEC1v7VKZ+/fhVB0jKvVHCOWEHOsXgtxY8EaZFpaTBGD75YWfcuAiCNT9DXSbG23
9Ocka6v5VeZJO+5sJUFDFCTNKcQI8STO/qn5v/S9W/m/L+X/6WXEle9Gq+UF/vdloqTjfvJPMX98
NY6awzodhpuYNV9uXgYawN8u/Xbsn5Z7/1Lfxr8ZE1PnK7zpFVefr4iLGMxe0fEfr+nfX/ft1cUy
YmoVNfgZLGsvI0vf+1f1dqX/4fpJDOjh/T/oTfvNZd+cipf1z+1SHfm9styCLWmQnvLpIM46w0je
N/8pRMRNeLKTOPvj3CVkiXt3tT8u9S/mvltqeaXL1f64/Lu5/+Jq/+9L/fF9aSTpAYFuRM+nt/6P
r3YZ+J9frYSbSgRT4W//6X/xR//xPcXdjwzYv31PlmWW9+Sf5v5/vh9/XOqPV/vH92N5lcs7/8el
/xiyDLx7u5elTDTJgshD1KXB9s5eDTxAXAd2z2ujq/AeBVeuADuk05/QMW0D3T7KEmcrAkXfMtq1
IVyHaXQZmFcAycqIZoC4nZZBrPnngqLpodSzRmoPN4kxx7GiKjeF1ssXyUv7c5R5EvIT1vDJpsBd
p4H64mAwDHxO1u7b6eAEpn0OYwvle1riEEBjZ9OfDPvUCydVpUoy5xneAJgt0htljhaBYgo5CKqS
WX5aFjClzrtHyvnduo42oqAW4wPq9o73WlWKuUq7sbkrOs1/pQRcUE9OzXPYF/6raQ/fUGvGU2hq
pSFiDtAO70ULHDzKgRCKRCvXRjJQaAaJVb34Se6cYJWhT7DLy2IymkIM6/TmVHe9Ul33wId+9rbL
qYgl/VEhJhciGBOAKwQcbqDTjMrExjZdae9+9OxGe00wc6YulD+1cuR96GvbPvl+iA98qSFk5LK9
1vqk3onRKu/bdRBJykmMqn3w0lNQu5muCf6CoqYylUMzJF5XCej2LxDbviG+pDz6coiKuh9MXghp
98VK+zWliWCflHhguVrf3Vso2N5jwnAK2lS/c+RcDbaahLQAUjPXJSJHGOZaKV9Ej0mAiZxz69zV
NYao0zp5O+kIk+o+YOnhXEhMvrrAIHCVkrtnF2EgKQueLTIPmNydSTZYOx3T83vT0cHu1ejojSRk
LD8zXzA6UxFr7BIMAmmaJuloZKIAFU3NwrfdPbBzdYO0vPFiGthkYtDi/hxFV3I/elEKKYhgrUdH
NwGFuxXB6QBXBgkl4+foMBa7sO2DnQhOR+gDCgotOxGs67q2RcVAnUeBoTZbxWk9JGFlVpaVeBsj
AbIXwVlWOBt9kJW9+BM0klr4KUneQawcq061YdtcHcRcXQObnbWGdjAlXLuMwifjz8vFt6lNzzn5
hA+OiWuLzTZzTCPpyZEMLBKnbl/PL6HeU7Mdx/CD1lXBwYiKeCtGfRmreQn1+aMYRULvL9g27lXP
8u7i1O5VbvtwY9mKiwG4VD43kDUPttYhvDM1M61Wrmli36R+KJ+1pqye2yFZe2EWPYal9KoDNbuD
pjbu9SzK1m2t9zjRddiSt2l3ihwzxXIs+YYWYPRYAxPfJxN4PlZzWHvB0IU7MP7orDiG8qGN0EYa
1aQ8i2aj6dg2cEvUJw8dd8ieM7ikuQXAO6+k7NmQIxRDEUE4xRHMLL4v7q7IehPon3Yd4lJHi0jV
HzQwvsfWRFxJ9PlQjB8s2Wt3hYdGt+gThyxBj6qOHBJC01wRpxZk5SmOxwjZspQYUEvnvmpb+Rw4
oT85nD2OWoe0hQLrIrJOahPwcXbNnuSyk3G0UPu/EwcxFPDVnZu1nHwZKmzJfIBJwYh5ohEW/hMQ
bXZ/VtW8xn1G6QPTy89Zk31CZgmhnsHAgafK6m3t6cOOykIBa+a0HNSoqvCvnjprt/o54pKnXkUN
+nG9lpVXr/2r8dvogqv7p750kr1Zopw2Bq4OAlTd+MjwKLZ6xvBxvIVGvwkaMz7EQ1Xuraz2Htj6
G2tVyvVbFsvXFN7pxgeXvW9j81TqFTRbcBJrLarGQ2Nnp1ivrQezNKwHKQLOrI7kfUWfkulIYfKT
s6r8IXxQFGsfojN4SXiD+y52j2hISsjhcSh1r9hLlpesUFGQLpZhtrs+bKoVqKu6Rm8bjsp8mmVU
mfO2jbY1yiDnZmK7iDMRY5Mj3tZyGq1bn3ySAugh7fT7JA3km+ghxTAZmvgWaDgCxEDpyD0ihKhL
iz7dUiLKcynmFVNFvNe/pdhCXhfbe7PGVywA87IRfeKQpk5606wXfNWje5sy1i3V1ikm4c92pD+H
yCFci7guX7oJBmpASLtIlVe+oKUH0xsOEJJBbM7dzMseHKXMHth27IdQMi82kgZgAZBT5Ev3OAlA
PubWqG6sXJY2/lQNHPM+PUYeGAzdD5pJ7ncFlLDcuqVtrm3P6+7sOjzFRW8/NLbTw5bw1a1bBfGn
Voo+1oXUPfhDyVuJcClV0DJZKZJExSjVBhQphy965zZ7A7DMIzVgX5c3rTea323JvGHfg/xGMlUM
Sw0Ze1Xvj7FNCkKvw/RJ9IHturRqgRpizj0wjrL0oAXFeJYHSd9TFgkdHyxHYmi3psyyDdqIwatV
ddUKp7oK5E51aa1OW5W22lEIGayzOMgVHoFLU5zpmZUcyEo/pUWDDLroa42p8Gdq/SbWDGs34Eq2
hlA9nAcbr2/PUXGEtJT4I55MayeS0jWCttYhKkzlBe+xcNNpCGp4umQ8uLG0xiRqPLXm9A6VuMFt
CylOVlITvgz+lKWmvKuWff/DGOovmtmoHzLPAW9Xx8EB2ZZ0ZwIYNvt7rFD7e5/nr6Ne1z2G6r6y
yfJIW5uo11+0pHRPQ4Vg/aieEfJFDMXOnwJZ37ZSBW5hMD/rrRafjZFMpethO2RleXrpISluu7Yb
P0g1dg7KnjuJKq3SVHNu1iYyevMmzmHFOrfCUG6Z1JvgaGl5bklMqDsrEMX6fukbSivfekqlbMQs
MaCEo3zoFdQtlz4U8vINtMdPucxOOQeY9eLG8fc4aJTvhlOuxqypKH92zgoqSvrYBIic9o6M17tK
Ji5rJSh8kYOTapp+SjHvzJ1Qv7VUQ252bH0fbCX9VDeKt1X1tjvqZUv1IK/5OXMzCL1t+lhbhv5c
NjbYKtBvVmvX15rHCkS3QdMZXQDfPKqzjRhNXdzM/bFQ91JXxxe16I1VC3Sz0pHYNNuTotTVLUZA
6HnMYG2agdGDTbLsg98V3tYGEbLp5dq879GR3MtjmOFS7Ji4tEEyqvvqoHRVtreKLHnwoRYi5pZ6
3xLPPBVp23yI4pJcXqJ3RzlNhke74+dRRMjB8GB4nfMi+zWmL5CKDoGSe89IA3+NHWT1rKQdrljO
h9u4asI7xajMh9q2eNpExO5rUnXfHb2zHls8YXiaRIS8lM3iS5rvLBzSVgpOhs9aN1w8p1M+Kkaq
bIZRMy586rM7pJPSnZ0GAOd9JPO8DKurPOvXSWVFX1MoPZOyQnWzQ9Q4rL68y+M6I5kfNru8VapH
09dyxKZq69Pgm7ex8iEKJOZFMZPwx2hUX2F+qR9Gy/Y2HaWfW6jiP29VkrxHsQ0BjQCdRp/ii9RE
kNk1BfiZVl5RLc9/tNokTy8joTYYqFTlyZMil+Z3IzK2lqUpXzKnK9Y4RiUPshmGB9mwimOeqfG2
yZtoXbt8UNXG0A8TA+kWlI22rpW0wkqqBxwBOI1HPhRq4/IT/8tgE3hOjQd2WR6bltXAGkISKI2C
L/1DhMTYM+xHC/mDAEG4os62CloQ92o2uKj5Z/bZS+E5JvznTinEeH5wC1CmnXdDuxq4usJuKcTd
+r6IjGHnBMjHe65Z7gu39C6WmicHDN6dOyeLwqPp+/apyIMfpolsjNxL5wnripqCivB7XhxFS/SL
QzdFLGGNb36JIq3dL11LmO+1zdaJem6ylWU8J2q6Lsake0ynFt6TXzRfHS6d0WBk5avlWgMGdhRN
e5DvKOd9Hf+PsfNaklPZtvYTEYE3t1C+XbVf0g0hs4T3nqc/H4m26N1H54//hshMEoqCtHPOMYaq
Z/dou5VXNFACryua7CiyqdSV11QlvtXUMbEvNUSROIlHn5hBqfMJSkgrYowhJMqjoN9V09C6SaPZ
t0PUD6+9/jx2cfMLAJ7HhEQwSfRFKWzBwgV9BB686xy33/NBITbK0X52sGdbWQvXdWw8ZM10LYbQ
uQTDvQEw35Nj86mwA8QF8QvaXo+4/BL2RrxytpSuSaaKycuCuTygddqdDY3wgmK0qzfVcuC90IjM
FVlnzPv92LBnDlVrdC1WFY8qIItHG2Cd2yvGdN7Kijn53o2WdZknf3gU5YkePhpmXYDOYJL2htE6
pTAM3omTaO/+hK43I7Q2h3h+aPq3FGKQywjToYfCccMOPn4d+hSVdn969a0i39lh81WERsJwpkDW
JCEjIfLiQIAahWUYHMtQQ5SeKqJcxFoi22ifFae7q+QuvNEkorUln7GXVc3oGmo/3FtlLj35k/lA
n86+FB3Mv8jdEO6yZJ3O2fusSgv9VjKziNVUPE7nOQqekLLIb0Pn3yKL45s+1vPb0aivSlw2d3mg
WGicKmDVFflVrp30oSvql9KEMmSwy+s8lP/01qTcFUah3AF+NfaxJNVeF4Txo59oT2UlKzfDkhOH
eEr5f3Z/EeFWNnJmSHEvcVxl2l0MRUWQ1ijALaQW3xNJYsugx7fJcK2Rrf+ulHbkBgh/POR+908X
aeZhyruRNpDq71PaoKc4OTe+EeX7qvIvup6Mp4Sdw01hGNaxaRGQGxNsARb+ozKzrV3QZyendR7j
onB+EeLTywaQw2AAcwG48sdoa+ysCQN6N0ECej0+pqPJ7xAZAieu4uvddz0336Uaii6o9t28LKDK
DdALUZVu/mb58kPDAPlkOz7UUgYzrAu7LyGeUxV4fTGD3S0wKi5ME3vJNhtCNCaU6DS5vgkKH7do
VDn/zBqKuOohL6L+l9QP+5z9Z+BKxTc9fQCnbdyIwzBG5g061QxEcfU4DlCYz+0Qeirokh9Jpu0S
f1K/BGZ5Z8Izz94Lonsw//5xTm3znTAYANh9/c0sLXbqCpK5VTdpT1NVfwc46p9YyymnsGjc1O+j
nyhcDG4flcEhUiPeZ1f1z+NYf02jmiBSIi2f/VmV4J9C+pex5gwmxj+hNVXcI8Ra7omLgUKsia+a
XMEPoIbTu5YRouhojfOlq+qfLXE/37O4f4xmCxxTlan3coR8jVNF0n1vthlUbOnPImmNL1oU1Wy2
feeSoCNwtcLwxYaTGIU+5a0OTeWB8L43kauGqmHxkbZuqRaLR7F+2GKJIhky1KjJ48OUsWqWJ9Sp
slB+KfXRduXIaW86xDt2be4bqNQU/iFvgHAUCNntYPwaD4ub9lwsLk7n54h08iOsl76hWfdFYDpu
gi3r4OQWixaG6uZhKzSWrB925g63aOmaUPohPwaLHsAp1Kc7qHt7wtfkavhK5Kj5jZiLNbGU/DlV
WLPx33XkZDS/WVSGj2b00GzI70d1DF36W0HsiGlds0r/MXR+9UWW43AfqM14FlJWgPTNGiYzV+9D
fcdfwMKjER2F0HXvn0OkCR7qEYAQ5H3h95BdYTFVzqvpmBWwdz07VpHtvGcOiPumjr5jQNM9dLX6
uxrkRl3vBOOwoCEWKcFCLGmDeZsXb5+Kt6osnjw40qC47yPXCRc9DzXARNNPzX5cRMvtzIpomml6
nhI5u6pZlV+TyEBtN6m+iRrscBfoe2gTrQg8MT8EWgA+A+Ggq1+pCsbLuTqGuTM9+1WNdP1CWzai
KqhmU/GdhSYgUaznw1y8Tw4GLseKsLtZQfmeqFm884NSP4uzuty9SU3L9jNK47d0eBSlvlpV94kN
x7DfFcR9QLnRnp2WqDVQtPmuzzTAKQuHJjAM/QdRnSwE+aSTxMQl+VJ65EGLJ3GoNf049bFyL3K5
GjUHJKRPaYgcmGOYNEXE976qwUmSwvbbbKiEn2mKcjZC33kpk/4BsvP2G9Frowe4Zbizp8C6nacs
2gV2m3yxiuAgAptVBYyVQqAQKn6aRe+Cnva/a8wGTXSICuMC+PBVlSL1Buyktiu0JvyeSu8AAoav
mh5JewCo5hl6x3xfR53h1sAn2azlhtcjY/1cQIP4OEELq0ut8dxZLUt6rfmmFQYBgWpd7TMpB+TM
v3QnDaBPmcolawEbvi4B8m2S5lA14UWBIeF+dpzmrTTDG0JSxke26u1bpj/kQV69Whg5n+lhgCoo
NdXEf5j96bnMeQuBmfY7NRgrROflrHRbRSqOvV0ZN2gz5+A/kYACjfIkDooDVUUTQ5PF2rBPPBuo
5i6oxvRgzohjijrVYBPXKMPztVw2TEp3XW4S9si3o2GJBMMfPJYhExA5213AKwKjJQ5E1cUXP3G+
rJIcnfkgFXEBHDnklUtG9B4lPlIZELa+i7JcRdP6U0qczQvzYz2pAOdT2LmrTtI/kVBt1Gr9RnKG
+IFwTAPbZRLvQ5AUB20hLZiHOLxb6hKhEXulOiQHQ6A9tjWLAIdYKQuwqNFtT5yQZBVTAUs5adwR
ndc/iZSFZXdNOX9SfzsLY/KdJbpIH8gsHS3XhJvwZ5ZjtJP9xHyGtzs7TiUbuNLUUbydIcWw5qj4
vtQFca6zL1wUOiQgMFqnE2OuaURcd+b8AP3wwLgKq9FgQGOlLyfq/z4hrlAj+SHu47fQagkqimLt
NYI77CiyTaaqr+x31GNV4E0HL7ibUa++SMTQXqU2LL2iVOKf6b9Gqek/DNATqMmz7WjnSL1EROYd
bEuT3/xkfpIC6Jo0f3jNZ4aLptV7eF26Zu9n9mtUyVYJQjJE0lySteQuz+PwXkvL5oFv052lOvja
yz45UbQcArYK58iOvoqiLKzKU6ijLkC7pGMG5Q/kCqK7RIn0GzUvOmyV18HsxrtIQG2BpI13aN6Q
J3rkApGvmdHZjiHCWRC5YUuvQdR6SssG8cDgMV8moiX7BTASqZBA66VTPVtK1B/VAIWgDPD+NV6C
6uwJeNEgTTmkBQzewATV11Ltrd2Q68pRKKFNUBbvZAtdbqF1Js6OS2V5qVwvlZuGEHk1GaMHp/Cb
axOop9FqIDpZGE+z0UcLNk0foxo6U1rsollVWRdxkqhnwnEbPAfibDs4+WVuSli2lkudHi8ODLVe
4/faa9ZL6aFNmxTFDr46xIvZYQ7qcl8YqYtKJuOV0xk3YC1RyFyyYgyTpeAAF/dwFUVZ0De7JLRp
pNbCPVMADZKVuHmUe33HZKfeb0x6S1EQpNp9aTnDNQkSTzZBlmKqyV9G1mqPsYb0rYg61lL/TWpt
+U5f4o51GuCubLTwKLKjGSUXcak0wjyXg651QxBEWIvn5FbWdNiFt3ymtfOOeBzoD5bT24lIy0oA
I9BoyxZaHU0cTzcGBrRXQ2EQhhMZ24WWIYCKw7O0yvDnHPxSrEL6NwU8qOUSEnFtS0ysFtR32hQF
N6lFJJbRhOVzViQ4SWcz+NkMv9qmhPfuP9fo2Zzt0fSu7+S60M5R8tj7Tv3Itq700IVpjutIL/KK
Q0Rcu5x2dGtkWTKPO62Zsp2sm9FBRKCKA0476JUa+XeZiC0V9Qairg7z8jlEPb9ga6lqjUEHw3fq
SRKxoLnfFi+BTvypSEV/UttZacAroccyplWwdO3Q2Q+lUTisnoL+e6pbGBMa9S1uwU/NXVSwhDbr
1672MblTYbQQ0oMjMHgck6HAMoQu3mREGtPeQVTQfXWCGS6XLrr1Mi2y2qDAcXBoZ7QMszUjivFN
xCet0HEyLbW2qq2u224clelRnIAnH9W+FF3MUrMQD5GexHpVvGg+p32j9cBSl/cqykVR1FhP66sX
WYMa4qS+SII7fmvd+KAaEs26FWuhyNHDi+8ojieyqtUU+wYig5NYBGkjGtL6BAZUnLW7X5keKK9K
5czXqTOes1Tqz7kTgfxOB1jHQBUUWNvRDPb/pLJWxvFSazeiXBy2aiKbxQkESE1eedsJKCHToxbN
qSuIcIPO7+9wcLqrIKooE5y4zJUR/m+ojkXZdsIOMbaZRMx7WxlGW/k8xPG3Al5PxXHl1n7QW6wr
IhRdRKiLgPUIoN4Fvch7USROinKRGoBWQN8DDOQD/fOfK0SVTC1Czd1qV0ttcS+tzw/1Al8TvIuj
n1YXDbrojdJRlCdCnwvuNeK/QbMR90mgLMbdn/ALzMcRjdZjpwfju97Nx9UsSci5F0SJcZd3tX5v
aR1R7aWCjpEV3M5Ekb3J4RyfnBlgoN47BxZI8k3UFfYpnwb5RuqD/5ViC22f/lYvMILbVszVE1RT
4yOLbzh7ilupgA9JLEisxS/hG5N/FgsSMyr1U+ArjSfODpIF+5wzPiC+ZcNlxlzBchJQ/JIVUwcQ
wo49JlkxsYx53HtNg8yClobRAkEh/F9Cdhkut/hW/IQRydIhdRhbxFnNqdJrJGdHvQz0BwNn2MqA
Oul3Ydsot78JUMlKxDjcipNqCgX4BMfaEUtB89Q5LeCq1AlhUyMLg1P7VCSPOPbqR1GStO0yn8Nu
L85JWQZRrWNCNZeiCpzqXxp8+MW+V5dNiJ0FZwH6z81ZOihR3oFIxUFiJT5M4q2uvRdRCAta1L9U
sgbA3OjfW7/S3q1hIRhMtXgfdNSq67bDojho1fd1Sse0LkNxEHX+41qca9pDVqnT14pt6s7PnOpm
7pC/Dqv4KhfGTfWbxzVd+AuM2cnvFb+TjpU1mYcYJ/BXGx3IAY1pcyy1QzbdruqGcY86TAexWVxn
xq0DQnVXxLHzWuiwHnU8AArhL4JYCaUofCF6vOaWcyKnGq32+qemIFnacv85pyqGjkQMJEJCgUmb
zNEbM4Q0K91EgLIrrPuuhtRqYRoXh4HV6u8aIDiRqIT/p2v0tYa4aLuHuMCSoO/5c48p0bXrqOI9
VIALABhKLlKsKC911Mx7XxrzAwYQBbaIqToTGtJ44qxZjsl93/uvYUJdGX3EF8Xai1OieluXD3Jv
pQ9rbQVuGg2u5ovse0G48BKht+i21pieLGFfqAygsUonNwdjAeBpy6Fa2KyH0B5vWFB5IlctFNZr
ajkpqmHHG28A0f+usZQnVdS5UY4U7hSVtleFFWz0MlJ7vUXAwGTX36CVm++MIJdP0+C8dFMq34ki
C7TCuDPC2IFqLzYYbyagK1W/GAzKR9RhJqCKpSxnd6IDzFMh3bLCehTtXxTB+AZ3qYrfZ+s0f7kI
t8jah0QtB8nLvS+P7V7NMc16/68LQn9unrZf2X75z0VWUvSnpmIA6rO8vOggQS+N2ZcXkdVkFcnp
PGo83Ak6Ys0jC8RmyvcmLW9noJ62L0OYRDDUegXwymw/0ANdq9H6kzqOqoUxMprvJeffNafpU3Zr
D/1Zxgh3CNSMx19mdDF7i8nfiJTMrbKal/3nxDgM3X3PgCFq6CkESpHpxIcO39Z1HMfgQGNTvFnG
q1FPWXgVJybNuKLSGt0okxPdFxl+936KrnYTS2dHhhAx0lgej0tZgzdfcTLH62Hg8Sq1KewL3Ar4
3rKiPQQyfLK7WPPlu2yBkERFfGOxiIDKQctdI2CvvkvlSrttZGh/Qav5PWJ8w5eCoelWB3y8M4MU
/3EJgQ8+BAsLblLdi4OEAOWaalv1aAVgDNXJHj2Q2PX9lBtYVEIfiExUQhRpsZ3bAd6q79sAzRzA
SJBY99K8C8e6elabCplnXy5fJVWLvUDX6/fCYCfIQre9S9Io9MIWYYaYsDdCPzoasj4h+W5D74nh
CGeS/3VCMGg36Er5JpWoKVTND9/w56vW6vLRhijjQEib7dqz3t0ljvWcmACIm7Esjzkmol3eJF4Y
FBOYSQ5JpowHOUL0XJQhPDU+Zf74khaxjE8KmdUKIG4kxcQaym3dPLC2L4PYyvfIP3T7yJaSXSVp
7Db9KF4PYe0cRqv3bycf7XPDQZ9LhkX9Ig4pAcTwdWbFXQDubyd32QgTj+G8VZhCXCWpszs1yP23
WMmOEK0GIBsZgn0n3IlagY5lpQft6GoF4o+BMhbnvpiK9awOYAcVpnhk+cA96kSxXWsYKzdTU9Wz
lCy/BJDVX+Cb+p3aysSJuFjA2eK0pRJKRwwT1cVB1Nwu3Mq2KiIFtX5OSKI17Tu1/zppo4mpLeIu
RWX+dxIvFI9iR0TXzkv0tMiLqiIlyqSpBej7CuS4PapOVF6cauzPZlu+aL6jHrbHj5Jw9OoJXqq2
IAhxlG50dZH4InzhMiyB/toSCm7Oxs9CMUuCN0LDdYxA8hgs2mXEaC9VY2Pk2/JxY0JJkefZeSDU
ATMvCoK1jA9bwAPETYdZjZt/lOXWeOLwGrfEoFxKZbpv8OgTXlrtaz3sIF3r4pMVs66LC2I/PGPO
wQyYQQnyF2mBfP0i4tWJVywOayW/Vfkka1oUi/pbVfaF5mmUUA1L+jw7NUuc8qQYWXYSL7BgaG2B
VfIBhg6nL6Kmy2uHIyJH1SrXquuk3Q1Rh49gKd9ev/iYomz9RNvp7cxWJlLbQXyXLfupXhfJfPM2
NP2TDi0DGha48/nAWzVJtAqR74gqmtaHTon8nDw8OxWsNGlPDCtPvB22ZxdlQdfZvy8UefFmttoi
9emST9kPf3y7TulrHh45QnauyfgS65o970ULaC01nb0eXP8OWg2sUK0xpnvxuTB255ftQ29ZUbZ9
0S0rSSUBadsHF2c+X+fYzi4vgUxFgVoQVyOXMi7WtoD+g0ONj472nEnN7IkCRqL2d1LPCG1GmeVl
6jELjsXFYOy+1LjvaZxLUhxQnq0+5rMISuiuhY5UfJ/tdX3o5mtyfbt5be57x99b6o/JZrHfB8za
yyFe3oe2/M7fsn8rE1eIE+KyLSvKsIj9vpU84ByWpeFXnzi3a08VfVIcumUgEClLgHZEXnTkv9X5
WxlUEnyW7cznXxBnxG3XX5gyYgPrKvaItMMKtPzt7ZuKTiw+7KeyLStSny77W9n/eavt9p8uCx2r
wmQT9G60jJGRjObk7+SS75cWJMbMD2dKNtUp3BacmrKMpLhU5NebiDv9uXwi3AI1tz+FIqX21Xxs
uvQkbl7BGLqbtb0E3eXan0U3FUPXNil8Ktt68lbvb2WFsiA3RFMUFbfbiLItu91GNOktK1Jrj98K
P/3Udpu//VKvqDAGBq+p1sLGvMym6+j3OSmu/VC4zsSfS0WFD7VEcqsURlU/rwP5IMbYD78lan2+
Kyuv/Nz7P7ZBw1iCwrZssgwsYnQRZSIrUv+/9cS14rJET3dzrDandVjdHn0d1sXz/a+k+B6RGMlF
MiDUiQCeb9uLEFONaNudgvKP1gN+l4OAxiyGsBSHWnsjBgmRzwhbXAIo/wxxFUojXfu6Da3iXn8d
bpeJeutoosqnelsfEyfiwJHwb0/yOsl/6sefrvUzCSuWfFkf3sx/TKVcnJfF++xBHgKj3YDjQp3T
g46hhTQq9v9ZrH1YHoRigSEeZDuIp7aCGFVxbW/i3DiIl7GN/CL7qUwVb5HoNbE4a8JQ3os+m4uk
TXj0Scf6dZRG/etEYPvsidUWKkIScL+l14vqvtO9DCGsqlFjf1iDrk8vvmPTK9LvpWYqFqDrNxUL
UJFcG/P2pRtkeSW/M0+i0UDWl+6kOZ8gD/3zRsQ/Xj+lKPyQ//MZiefT6nk8b41pbWN/1rzi9uJn
t9YqUqJMnP1bVpT97Vap2ujQpuz0ZW8vHk5UbZPin4BoWPYM1W4dbrWKHR7EAg5RvGzhkn5yoU/5
t1tWd2IkEilUIz5mizDL9mam/Ao0tbokHVZIIvOqiw+j5smPsDTc9ZUN+06ID0aRZjgT+ur0YUpj
Vczsts2SYmociziZvaEoALniR3CJPvixvRiREofGIPpfy9tDoz50Mej9bY6WCGQ+EKl4LypKo6Hs
0O1lHwScmlsvs3JKVOGpAeoEIxexxgglRJH5VDUOUPKxOooxZ65TljIFCPJ9zysTrVf0bMfomIxm
02Sf3wVfJFjrkOAsM7drGmMnqigN3P7QIDIBrwe95vfbUdmJNykOrIXgzrDO4inFl1mHqgmBXFjz
7GdRVsWR42JiuZrG9DMEVXPmuk8fJh2kDJ/4T9HF0yLcK3Hf8iCOJ4/qRXST2ulOSYeJaJ7HGxZK
GVY5FfXN4jszRrLH3Aib/PK5t+eTiHveQ3LxDT2kV4I7pH2DZMTstchQnGMZcx2aYKkLle2X0XG0
vdFM1YWFnr6nAfwjHv7Drm5dWH8oXbuaWG5v7Xto7GoJlcCy8GfNtr1FxUrwjLTtSXSv9ZUte0vR
tsVNPo1Ba/8WhZ8uKSXctmEJPSJ78QmxJyRvxMLUzw+FDjs06lj4DhGXYpAH/eVmg90dprF81Hsd
OxBRosD2T8aQPeI4cxW4bLLAvzXjxMvm9tHMrkXkWHvxqwmUnovH0YUu/RCU7LtpQTSWpXNBK+Ua
Rolwn3qSiobtSaqf9bDW1k3quotdVxaiI4p+vi0OPpVpYrcg6qzJT+dF9v9eYKzXiGaA+/YgJ4V/
bKLhAIrMWrdL/+fqw9RqeLfz5rgOtBqvMf2nbkPjuLXV3NQ9YoaGkyjCo858IsaUNSlKRV6kxMEM
JCoFKFiwfhwOujpDvoGej94Y+23gWJfBovX+WXKrhVmfk3os0KfF+vHHDiGayRibgdsh7Q1qJv3Q
AbdRVHTKdT3jzHJ8YkzBvGh4ThaOJ9EiCYCZgBqoHkQT/lFR0oPofuKL42lz1T6yT6LptXO/VhC/
nWJ02+VFPa9LRfFkn373b2Vh5yyu2ei27ZmZvXI05QNRXA/rcFYP/QHuyqt4bHE3swmKY9b+NqeI
O1pjI2NCCr+qYa7Me0ua8eanxxmeZHH+wwwvnnudKNfeI2a1tTuJf2goTXSZn81a37W1VJw2y0fW
a+qum5Xc/bAgllUUMEtdz9dm/aEJfkiKh9eTvNgFrdaZbgML3KnILCYJYg4OaUwrFHO82P82KjY1
CW92UEYHcJftOe6fqzkyj2mjH7TcYm0qWpPVpCHAmxbq9Pa7Xy8aJFWlwja/7KxFjxA/jEzljOOH
YLyt+YmG9bmJNkP3lBX+Dnna01yHC/LuP1arD29wfaPL5C9S4i3KBHq7zdiin/tn2NK7YtoVVcSw
92elQDTSpdezd0Z6bEEwrC1LIiM3o9NIQAH6kYzCYg+6JsVCb9RDE3fDco8PydkvMRJUfoSQX3TS
YbTcidqiBYdBxasV+RYS+QX1ti5xxO99GHS2Xl+z3NtlY6CuL0m8miaM2l2Zq9Bbi129gSFhqpJz
D1pu9vRYHQ8qDmzRXbWsfTb0mECYde4fMCGgTfH1w5JrInxtn3Swf2FznkzPwRGMqVdteBkmimDL
P/z9qrpv7VzDkCvWoKJZitfMU11CuPcXRQGnO27v31FwJMXLfLeVrWvZdvlfkCOqqw0kV6qfBnze
+xQ72znPHkSTEK1BcqaZbj14wwxI6IR+C9FAjEjil83RivahBdPjh14jkuuhMNxUraxTtrQYLHLO
vkL95lxCX7wsYKVaPmoKYKBxwuyO7Ly+7v0NKwNNGcqsypZBTnwOkVJrWBkhrP8zkq4PJc6tjUZJ
5HkvkqJQHMRXEykNX7bn/2u3mfVYdsUOD/gXVJLUdVNnR3pOuJpUDgSF6j7qW8N/bHZW10rHxio7
1RugohRvZl3ZifFIrwhcP4nkaqgUH39NjnYTXAz9e+unw3nb66F4wEJMNyv30yZwan1IWecUFk1l
fgb/me2DdHJTMyPsDpNSKP/Sw5cRh+dpOhrLd4TahyAC0U7EsLV+Yos4XDe56fTF/CDWgIsdNV0O
+XKYIcHbR0H6JorEQa9uetQAzqJ6Hl4dh0dOl1XwuPRIs60Rm8he5flbH96O9YMKBHQX54e+1B/6
ViOyRcKtalnERjTK6CkmMBcWC0FanXTiwaHdDF29pvGYOPr2bLY6V6oVtDOJJnzQbDN56GZNO8Oz
eg0WJa4ozuejL0U/CWYzd7nUSzungg04IDAJY77V4GoPihe4Uw2v1evf2bLEmQUXkeZFgbEDl59e
4s4OT5qmSUfTjzLgtTgqitnWHruyLpkvIxyoSxalnfdINeqDOkcuIqH+dZ5eZg2tvJy4v2uWEu4k
O5mFGg/ut16auCGBec4hArL4nEy/GuKmr2Vfmlejpa1Iad0B3Y5garYj560Bwroj6lZmhJPcVQ+0
Cnya1AQOVQqAYrbTLTrVNzmbh0aGXEWFBSCSZJ04BePejmeHB91Fzhju5047SUEdfy3191kL5SOy
v+YuGaQnJQngiJPAzWjNLs9L7d0Mv/Qgh5plPYyCElIBi1MTWVsc/7+aITtCfwnWu69/acjKSV6s
sLQl0nJHwOe8g9Is8Ko0rnbzdFASdb7IdvwWdSOgpgxJJPjcZbeOi+Fg6np82ysoVy+aPrlk0lcL
8z4PArecGBw704bM34jbo4I04i6NSw3h4iA/57PywvNol5Gwgovj43qk/xV+DwIzE0dC4SRwQYaD
wFrN7wkwojgMKYHJ1az2nrncQdzGErXt9uecg1RAsj19dYpvYwkwZ3IG6zVqqjdDbcGPtnH20A4j
EZLhbN+bw5R7emQ0+22CX7dRkOAnuxn0g9dBrmp1ZX4Pl5s3BLwElH9v1OWTagthRWCF6U7M253u
O15mapNnds54n4aK7/nQRe7sJStr8hV0QkmIj3qWMrTgUT3E3RWp0x6RH9VrEmBZQBc6oolL5aDm
cEjOyDZUx9xJ3dTuFPQyk+6UlT0U9NGY7IIuMXfWXAMzlSMXBd/gfjt0YK8uTp4RpMbXrXR8ZuxP
F8zZ3eQbCjI8cLn1Uv2IEAQ4vnrUkCnzYO+OPNUxQre1zUeny+MbvCu+S1gukdRSDx7BahJs249+
q8SgO8YYOsT7diDadj1MuolabHGNU9VAaSt6a/sU4ey2NNzKzs6JlSACEFjooqJQQli9FN7bZdA+
znrdPjZxve97SOlETstH5TYbtHNW1sltshxSC1r8errOBXAe3RmJxQ3+JTYkf5zn5FQX1ngZE2X/
rwGnKAFl9jlWe+0GQvzqBNm+O45V4QEJDhFgNpiD8NwcJpsGZUOOsdP9cnSlajbujbo/mlbWnOuh
IKiMie9GpLZD6UcghbRkb3Zopw7j6NqQVV59cq0v67vaMgr4eO2XArEgIhnSe8coaq+2Ydc15sQ5
KZXc7KAgBNpoZMEl1HovKG3pR1I4Fxvl0QnKjlZu/R8Q3CeEINRgZoqp1Y9xHB+1ogCla3T2P3ES
PSsFGprSHPSo1jU49Sy4BgYkLCBYLmW3rUKoxBcSfCkvjRMafLiqYPLz2iIPcNZNEBBGJWqVphRc
0i7w8nz+WreK76Yp4IJwgLq00p91oy5fwMMCSncAoZZ8xqwzg73l+5pbdt3X3i9QM0qTr1Id72Vz
rKDgiDALJF3E33Zuy7j7pkdFBGOGj7KMT1syTXzuUW6exwpiYZpocU4ytUGmyHkKs/Zh6qb21AHy
8wYkDm5BuT1VPU5oSXLcGD//vanIkpt1RMWC6l1oARinsZrInoEQbJtIlpeYFEcajs8aRG77b6tk
nsKGD3Qa4WKxbx/bZR3QQCWMa2GBSBAEcbIrIHAO8S6w4iHmqbdIQiaytiuD0HViKD+VzgI0tDRG
4kA7V4W01yP03nHnKniq1G46Ollbu2ZBLIuKFm6SWwZOcV6fkmevxNRnUMujfGfs2ixpUYUaHzG1
jrpl3jW6D1NhA6AHTu3IVVVj9Ayd4LMmu7O0uHwLpfaHApztxievv7L85VnR4Kv4u5XPYFa3Etyz
jTQQJQ5WKlADf5/kLm4BN5d0Yy+0oGftPxrRPUjFTh1hUKgbr090doFJueuGHoNpVjBkJ4XldRKw
bwlAQJ9WqqvLinFVAvPdcXTjIjWVcUVt/Fcvx83BMnV0DRNPqyL9VGdYE+Lo5wAjM/IY2btZDfXJ
mK6ZbisHHQUSD/cX3ZSIZxfEkXYp1Vn1WvmalmXrMRzat2mnfI/6CTaILiZ4zW/SfVEX8as5++w3
cP9jx1BwiClaeauY6Fenin0mjBWbhTYFFws01q2sSBUS8jAdKz1wpRlYS4ZZSFWepoXOpuvq+7Go
lKd8DOoLobm/EggiCsMbgV8dO1O6V7JvVW3KrxDrTucwK6qdqUjDMVEwPhptb95ZyyHXu8e6q24K
P1TPTR2C6kjUiZg++XtZBhYwHkXbdznOdkg7XblOcJQTJHdjNNBAGFJM6GYdeRWa916qQdSqFbnj
0ZdB5Brmt9Awvxd+kB4SJ1f2jmIPBy1uT7NZFp7R6yFYvGEk2KOtdnY2OuesLo9NzaqsBsTHTuwk
Qet+y2LV92J1uqbm2KKInXTohSvOXo5hSAFm3d5a9MRTJZmvbV9Vj2YoYRYa1V0KzGYvDah7za36
niDeysw2ETupE+mm1Umzpx3Ul6E1k1OQa3sVy6gUGOreSdXnYuznGxVRKDc1RvkxDfCz+oV6m9cI
PBizNNDCEL1LyyG8WOpP6Iil+9ZIffaNMtwbiTwyC/TvwGbB9Eb2hdByNBD+HGK7nGuWnhRODpxJ
3AdQ+fySR2/+MPWu1sTyIfMD7daYUGVtpiHz7ORODhvnOvePpU5MbgPMgeBarDaITuz6ii80j1p3
YEmR5lMLob2GRhrawgegV/jsDFSn+tB+tlm7FhIG0aiBXkbVXtMewfauH+zzInu5I55AohGn5+J/
GDuz5caVLMv+yrV4bmRhdABllfWAgZMkaqCkCMULLEKhwDwDjuHre4G6VTcz26qsX2ACCFISCcLd
z9l7bUM9K53dBUWrNJ5FUg6fTnxIVX/u+NqtBKAFWmPcWGpihch6fPz9xH52drqv6XqNfT1jTdB+
T+5k7opxVE6EQy2BljqgRPvtNpvppVe63xFI+L1Z0Skh7z4oJfnBassdca67I1khuJvI6GJ2dMhJ
EvMLq75ofbYEJZVZ221/ZpoJRgiTiuc28k4hL6wzIrzCov1amCpN6Kq47ZreuSPyziHZKh92SQ8b
h9wu5JTq1KB7CtsYmdsSl3fO3GGw7sypOS2T8WJ1ieQvMWes/qI5r2iMj8liI6G3yv6iaaK75Mx7
1VLP7q+HJPM18NzEH18flE0+PUUWkJ9EQmpwM8WPe2emRMUzrXJZ7xStezLnsbugfTJCd4mZUbmY
NGKtynd1o5BpQgxFO4/RkTsavxil/KbHV27GaVbPfRYh6nda8FR8fMH15OsxQwvEbLiIQXGhAUp+
NAalOzpWQ9d3KHjLrX4AwNFmSTDE3c9ZVPC1Z7c8i1baqjerMVEYdfb0D8euP9pFsZ6MpD5d965P
40tORpNYbonVonUhJ7nH6KA+CXWYn+zg+vN1Y8U9HN2J0t1fx1pNfBvjKLt10XA9tak6gx+dXv46
YZJDHBQdAK6/jolx94uodMTjEg28o6rRSXfzD0AM8RNCqPhpJBV7l+PHDv46ZnQt5rUe4V6lFylK
sM7ZT5HTn6/PWGtjPTPX2l/3rpuhn6gqL7rJ9erET8JxAt2u0gfZgePQhZEfdTwuT3VUGHejWO6v
e9dNb8G2bXEdHK67apUt53nlj9zO1/U2vgwjpgUSmO399RhugvEeC8OeWfx2BqctLUlKeHDrzzNa
reweepMEs8/X4AwE2GNgTmR9X48VldIGValEYTv+bpTRfsIQaj+5o5xDp0x7wt7Jm0GRP5OvoySP
11PSEjJvxYDtq4OOxhz97W1fMc0VKN2e9H6imUP+mXc9+XMzTRtEvIoOTYznuh6Ny6STt8wkQPr2
tjvbZXppsr06CeOSM5+5qGsX+0RhjMfrCROLqGO2KoR3b+dfT4GekkcuC954No+l0NMnpXGrk7aA
PyjyLn3Ktk2zSUs7s6ypVLF73TgJK9QWWeWJiliTEysDSgPDvVTN2kdQaD43hLf4paEzY+wq45nJ
3BRaGgmg10d5g9zDZq33a3c1nuNc1Hf13LxfzyXiaH6K2uTzsXz6pfK2LGvSEukt8ttqyH7nEBsw
SHfJqYvs/p4Wl36Zs6QME4ysBcEnfrY046W3pvxesVnwb3vXjVtvqZlRM30ei2LTwMDK2iPSySNz
ts2g1zu839nD57MIRwq5QS/h9UGVWN6Hlpz3v15ydCvhoSfVjtdjpHotp2Sj+1+fcD0WSQz+CQ6u
zzMc2gMVMZXhdXc20+ZxjnC7bX9lRXTmfamkB310M1+AzzuOmqlemgFJvGqwMOucXLtQ8tIus8u1
JY3h8XpIpIKg9VWU++sTolnIW2nMP5kUaZfroSJz78yGL8Z1z9FtgYBJkeF1NxW8WWorw7bODq3e
aXeu2U9P5jRD+mj0NwbH6em6WZ2MZBhr0LYB889jjev4a62lD59nLLVDXwGdvUEvYJ/ZAOiSkYhq
TYuSD0PeXYkp9aL+xJhtvPIGOIFiVvnZbC0Qf4mm7bFhD4/KQMpcPeju96VNjua6Nr9Jrj7NlZLe
TW72Hm0sZpdp9q29bURrR16Lq/jeMOibtG3dX8Yme1sahbctNlau8goURysCxU2ToMKafM69a4kg
6aB4zFrZ7lTF7DzTKpWD0/nVrJ9bqQGT61L3YF/GsQxd5Ts6RfOeuMWOBi1G81lo9Wtvuke+m/HO
jpTWswE7yEp7sh0AFcN7XxDpNEHpAg5tU/5InMdKAn8xXaMBDR27B/Vr1SMcjtVgITT5wr++6zSR
PtTcH9dcf0LguQSYb12Wju58Z62tFuaLBSlkzXwnMfLvMp/Ebuoyyg11RfvVskNSlTVCHKm5DnNi
3hh4RY0u/ZhGXT3Fjf3u9PnNWrtpqK8rDhq9Lb7GYq86OnM7wrJqqsC+m7Xqq1rYyi7JUpueb5nf
D6nyC8cjNJk2hfRno7FM3vlu6K91ND+YY/tiauXyXPeFQpZi+7OZS/WYbyEQrCdJ2SRF8qjZA8gy
0GhMRkfdy/I8e6iwjKHZVqMf7nSKhAD1IIvyc6MRHNwqM1yxtFm963S6MLqKeAzahem8Pk8mXEOb
8Nd8rrIzmTsZM0RRhdqg9bsDkNH0lw3cw1ebVNxXQDK2BrBg2tb8MpZkfu0X+ym3rPiXVmavleUQ
L1XC/8JaQufBbJMbrZ2jky274tCZc3MG1V7TQQHDyTw0vmilVfkpAuA311ZebNmsvzXAM/aWfFRF
BW1n2ASkuy/elDXFi9MuZrCmSX+AJKB5FksDAlnbvjuBHmRqFquEkuQNmYJJJB9GOQ7PQySG52Wz
iIlSPl33Cr1iSZqo6811d9a1Jmz0ZtxddyfCw44FDgFvHKrxORfbgIZ/9K9Xaytll+u29XA9X0tt
QUSt1cDq41dZZl7ukimbw+uui3/0hnwN1o7bo0nH0G9ZC+wi9q4bcsbOjjlRQtsOcf6ARwBA/XVX
DBOWPDTtwXWXKJz1NqaC/+er2aW5jWDXx65/n9XYX1dR6XfXvz2aRBZImu+fZyxlxyrcXahSbL+q
Zrw4F1b1ct0b5BIHiZkXXrxEyb0kWe0e0ULuldlQUXXg2HWTyUgLtCVG8tEJJVhw05NrqMb3hAPD
3Iegeq+oSnWyW/PhX45fdxOcqJZcl1s5UCTwrsdiOTBTQdi+uz5/oveDxt7NwlG27nmZW3XfzdQd
e8Pmgr4evG7IlvOkyhf7r0MUCN1zjaDeH+bM/nyB66PXBwyM8ceikN9IpT+rXSNZWOm1QQc9Eech
WZ4XR12P/3BswaO0Y0ULcGA7pdI7cdb6hKfYiBts5t23n7usTkgqKqfksA0/NIF6y0fW0bL62p5j
9LU8U8+/7lw3wH94ECQJAXPLQMPlun99SF+W8ibFkaSXujib2+bzpRAXl96ka/b+enCEz4c/vZe7
rC3WM6Rb/YRbjYhT9q6H9E4/xNJaH+ZkOWKxbOHsTOYLln3mQaP6uUec355ZX/Q4JK75klvZrl1F
/XQ9s9PKcC3m9XMvXdqgT1f3c69BiUtaVX25nkkSuNet3XJJo8Z6GXUWjubofj5WdL/0iMXp6lrO
DTig5qUptZ2dzNpjMTn1i4IXe8yz/v76GAhSGGVkZ991RVPuzJx2g+l0TzVZv9LyUh2doiEctJ1K
3tMGoEFdxHaQyuaSraTa9clqPKFpZ8WQqVvpc+kOoCoqH94/1z+XXsHi7qBL6iqL1GLPcAg6Mpq6
PbrjwhBoqOIBB5J2a839nbH5p/PFiU/TDLvzuqvVtQ5WRjBZs5B5ZIQLzoBqfMiKTpAgHd3nYMz2
yvK9y7r0PWb+58Mp6x9cyIIefv4cCKHd7PkCvTo9TMFayaqw0dbRr8rN3FJVNw1+cWhLsEGyS6uN
1jvXx5FFlfUiTWoKMf7YpMiVrwj88fmRVbrOY5VSU1687Ozojhl7koTIztHVj1xR7tzI6N5LN/vW
XjFkC7lZfUlcH4VV40Aw1jvhJU9WrKdQh9scjYCW38dGZNy5DRf2dijbNtefHDUz9hhBMi/C6QVV
Kbrg4PKUuXf3pFmvz3M9PEi3rX9k9BJxxJSaZwBX8u1CGaDpacOtrnd2sBo20GK7XVANKinV+e6r
Ldz7MtqLMu9QxLBJCZXCmxTUlaIQumVUfiLLS7Fgdqkb4scLc9yNmtOEJfc+P5bTdFCr2PYbkemA
Q+pu182E1k5VlLxUMtcOQse+LxaZE5bR7otyTENhHJtm6p4BSzHGjEArQaw+XvcGN3odlXk4C1sU
L0sKFgo3EobtbTdXktE3tXk5zgsVyCHm7jkV6tcol8a+WsvxRQfmEfaGsNBGTuKSg9Sl2LGtmDs0
6vKxTPXiWZ/jdB/bsghF0e++/PFv//kf7/O/xx81bNYlrqs/qnHTBlVD//cvhvnlj+bz8PHX379Y
zOJNnKi2Qbikram2vj3+/uMprWLO1v4PfWa8FlmSHkZ7+Vqo4nRFmbar6vAO6nPkMbjUhOZu+3Oc
VLfbOXpav8XWyrjWtNpjzI0/qMtV/fzpeqw2ywgZBY8m5O3xSZI6ej0PWCFMYLzOn7SdZWPsNPBv
WZpZ5eHK17lumDww6Sj7p+sZvSO86z/+b//0n/fXd+K9bhbGPBy0/7z7n4fwKfyP7Rn/fca/nLD/
qM8/yo/+fz3p7rJ7/tcT/ulF+bV//lnBj+HHP+3ArUqH5XH86JanD774w399dNuZ/78P/vFxfZXn
pfn4+5d3au7D9mpxWldf/nxo+6h1wUf735fG9vp/Prj9h3//8j0tf/74OX38P0/5+NEPXDfG36h2
GiQFmABObMfVvvwxfWyP6NbfdMOmk6bqrk53x7a+/IHWaEj+/kXRrL8JLgzdNV02mqqJL3/0+GS3
x3T9b6YGpdF1hKMJUxX6l//65/+8bj8/rv/hOjYcfs8/XMmORnOZoU3oQjUtR+VV//lKrl08v1E7
qZ4Z9XEoCPU5soZLz2peqF6fH5YqKm/mKl+CxGZa2M/I5xi/EWJFZN/pLXcrN29DByvzfaTbVHxV
cI06pj0wxEZ5H40pWLa8/zrIrj04UtZwyzyYm9mO4fPSC+J8EWHMiHeKr+UwmzgUjY33vHRBNGTH
zJqkD7pFJlH65EhNC/pyLe6KxnhUQQ357thnxziddD8z04luxE4YvQB4NCJbdjgirV/L1GQvQ16a
3ly1gv62qdwC+qcZYqM8zIFHsMg6wY2hjytYm40bdnLRm69VofaXOe/eR0N/aXKlOY7gafdlpu1I
MIYgXKKuSiLoaA3xjaE+dGDuKyzaQLfHkWQAmOwz61CKnvDm1nSe37I+fbGjH0752ymjHy2R799d
NBTNnHqoJXy0oEOXL/um7+XJhIOA1a874JYYwZuXL1G+8Xyq3LxZZvv3JOL6u65BBGkECJVyiQDt
TSu3IGmBmZYLXEYyof056KLFumwhmwHs0ewJ/fZGgVboGefS3KHN63c6Ns0bAmnDtFPV/ahPYGpc
3aFDrH4kfBynVSs/4jqDlF2X40EHy3I7YqY/DFULJEbNX9raNPftYIMzcCa6RrZW7aa++ah11lhd
vRaoWZzsGLVcWWWnED4cL/HF1WRBMlRpXYw1ue1bt/RSMRrPkz1DERga+8Weh6Mxdj8pB+BaRtkP
dqlYQrWNanyfRliWNiX6ho4JARHfVXPZxjs6qC1pZBnsKNnlIGqqb1TQ1TB3cQBCBP5qqZuZXSuo
P9fLzk7f4lrRLgQwl2ET0+IZTFKsdJmLozENrD2Lx9jsbnSzoKzMtwapmB1iZh/CbEy/151q7vsK
lweVs2AuujO1zCpY1DT1hyT7zuis+DKSyJqcrTIwF0erWOa9XsyLt46IUyhB0EBY6ttSb8DWpiN4
SMpBO3g8Q5OWfmrwkc1uZ3m9Yn3M+kJWs6hBtrH0gMlk/qpWWR1mSsVeVdi7cSj8pIZNb7LnKQLW
Rsc9ICC+rAqGoXXuKVdhO04eRVP0Z74/yXNUD4/JZH4ndrsOxnLKUPuZ8X6A7NKJsfEp6PdhaefP
GSz9g5uqJ/6F8twV95WMvraR5iAJNbFJFWYW5vWAvxICn2ebgLJmfWPfqu0B5vIBJIpKswbvbZpk
ISQ2Ili7E6pAi6CD/sKXDjlCxI3BzBu6uBWIgjG6iQVXo5UUrr82w+9JZdI33FInUW+z1bHugMf7
wqKXnBndEzUVuc+Y3+6n1rmBkQiYUnUfFiUlu7uW7Q766Y8Zhy9EkVdFLVEUZ/DPLMZqr1X6U2W5
Gd4CgRpJS0gRJmOtoQl9U61J9tWE/kLTqgzs1DZ2Gp2iQFUiw4+mcuFiQo8d5+abRLTU0kJP7cp8
FkNxjrjHrJOIAmaQMV7WNcza7lyY8ifyv5/xCiVrTXsCX6NntUQ0P0VU6YT2bo5S9btSbW9buhOz
6oAAiWi95U27VxfU7rYRoWVyy/hAwq305GiY9Aj0rw0l0FXkNXbvAA9ztrNzYimrCCLvYPrFsFK7
oA3UqxAHXTBclCyo9443PCNZ3FOpxs/1oJS7YrHLvdXk972bQGZOnOxBy6z+4FQFegKC2fMYmfgy
nxKpv7cCzELWfURpfsnsB2mp+wbEu58vsPdmRRSsrdrfi0rzUOciR1cwoiHT0XL0Sqt6TrmFzbVb
6DBW8XoDULqCYSY3vKm0bHQlxeyDTTP5rpsHTWtQCEkD7np8AZcUBzoOEe7jeze3HxNt3meNHuIR
ObLGk14+bRV0yOtlbNQQBPPoXNNCoXBd+jp4/CBfCs+mr3aDjPwiY206GDl5b6Mb7WzTrJm6r0nQ
1FkV9Gie4tdVWEQG5HUwm3WgtkMLSHcJpgF8mIq/PAM55SfpW6tUwCzRDdMYnCgFzJiEl8YkmhRc
HtnTwSCJuugW29wrhFCEdkuFqz6OHd8eM8p/aNxzapvJLxfuPDnwINvsMXWXXckrhVEUmWjm0QZ2
nRXzTxI7uuQ/ABeJUCTaXRpXeVC795OqJrtcsyT/Jl0AG9LeWDmK35ji1mkE3bd4fq1jviBlqp3g
0XkLff9gbaYPrSQjIqZrlUi12RvTWAaoIpLw+pNL49G1IUfDHXuVih77Ed8lmgnOb1l156zS29tm
aA46tyoa28N94uRkM1pw08eEqTI4LsqxaSRDt0aEXxbNLwlgz2M5pGBBgPOaRoOfllI7iYkXp33v
p4sUu0hD3NR4eQGYJQfK4jWqe+50xdmVLp3QUl3LXWyVpG07GZ3C+VRpF8Mtyfota4KpE6S7pgep
WAvp6zsAvCd66c0LnYs971nzZirqA4EHvtD6Zj926xiOU0mFpbpBdXm0W2l8SxAJkmQPuKw16LMQ
hOBa6xqa1JtHibhMuI0S2KrrcanTOKEQiIJFQNvvx+4eEUkXjDOiLKHqQ7AYpoLjC9hYLiScVO7W
S73cT6VE0lHrDxRraFr8JHRl8KYFkm032x+2jRwidizHA4zuD3Z9aeZkOrYD/VGludO54Rxs0X0z
iW2QIOWd1nCDoc9OKi71E+XRmyTtnGPikrwr62Bo+7NVoneIplOS8lEvGvB9YNsgRPNDlP2SSw0O
cii+1bWVMPla+CSN6k3DgXJw+0m5K36Z8/KmjKid7Vr/ETXICLRavTcT2VJUdouzOthvlb0OdJPj
fSLPxEHkT8uQ3NkusI4alhA+UW7uESEneZ8PD5bS/iKQpwK3hkgamJ7tDDcY/0ciYdPlEFVZxo1s
LZmJmkVYigmLOExiJ9MRrbnRsluAAJWTB0xkewOUmYuvzcIKumqcMjZJo/rg06mzBLkIiRWhkr5Q
c4rvKj1QNegibtO2aBsYjTVX8fNIN8IuwVnAXAEhooHCZzNHAEzsQwJBWPw5VXRUueuvsKVjmymE
nVXpbXUpGnXEljIt3+1KvjMUW/6GZaOwFtpp8qMZuP1TEQ+mvLmdrDylmPwoUvNR6cQv/PzVPmo/
qgeliyYfz/karCbYy4ayVGwYwFsu9mC5ga7SDJgoocSO+yNbbelBjAoRAP5yiDeJXpbMZNpt+ZVK
oIulRI+J9U7dv/BHPTHuCF4peNvi5ChopyFQHA/E+z6ULA4qGqs3FVhVTzHJ/JFJEZK80oR6TNtp
qUNya6qAMMk5iBr9We9V8n8i+76GZ3F/V2WN73TuJrFIBy9SNLp9A6q8tgzlkBR+o1QQdsyBkcp5
Ly0ltCLrJwGSNTrFdNi1zm2ubOEUMR0vE9PGSeVJMot9VzpWoMadhNJQ+doUQcbNsnSnOoHpIoFn
fI72k4WAT1iTNwtHhFEx+lq8BW1G6T5qMgBFFYnb+vgzB7LoCdN4U/mM5UooCLoEqp6SaJBF2js4
lyXZBjCwKVV4NmXRMNHOKY2LwIHJ6A2VOBmtm1zatKS+ppixT8O+zB3dM2gE88GmFxfPko9DGm1H
vni2pb7MmbUhEcrRW6dxDA3twUxycmy66R1JI2HXzMXbyRIhN2Z/0IboUNTGQyPau0FTXyF1vemF
JMZa2TR0ff7Wp0z8teheWF9ZS6y7qCzvY5Rz5KXM9j7WxV6sfHsQ2vKVdIynMTOLG6FPQeGq+m2k
F9+tuv/Vd7jukBjnsDDJFO3EdLTRT+harexdS/0at0UKBVYBQWP0mICmB9Wqd2aVvZLNoa+0jQ1e
MkHvjNQMQGwR/7B69yOVCtrPgWAW5dImBGeBNq59HNsR+taeOvCq0aQQ/KK40Q6xWH/JWDEOw9g9
WEv5YQgcKFHR4xKIx7MC9A/ZyRbOSOXI6toxhMMdg7+s0Rk2XLw6UbBpzUpg0mpa6ttokraAGIvy
Bwpk1R8bxQi41hBQ9ZMZFIlzKAZl2RNL9YQRt/EHrvqjtMvXaVSmwO3Kn3NuYXEZJa/G1TBi9FZS
63dSuhL44Uh2COjOURpGAL0/MNxYu8iuOveJnfpaxvhK2lYamPG3URH20U7d/tjmyn6xyOTKEWY8
yjEmkOyl60iHiSzJGIidfi3dJ5OlqDfbxWb14VrPBlTfrPcurjUt+8Sy1Rs35TbYVIm101WNGZxd
70XNTYgZTnpILVvz4xj9lrZ1w5SCkCyEaY+GmIbnUQ5f21YFez3y1zsIvFDHh246Yq1YuIRrY/KL
yXbI+nL6g7AbwkzE8C2RfcRFMH6jUzcfGB99JlqnioCXG21+ncVAbIzVNqFJ29zLMvvHYKePNrRb
bxhJvpMNZWbTgr88xGiz47e6J2qqxH/hFcAjEc/xDur2j2k0f5qO+dOYncNqzPPOcpOJafK0HnNz
9hP3SSHeBNITi0B60SuI4ui1n5FYUekLkO9c6nQ6YOdZjk1k6R6l7TiIMgxSaK7SOzkvThjXAytD
0bLwMqr9nNOK7/C3cEfbgo/q/l0djVPVMQUWUfQwVBRC9MXs0fRMhm8AL7e01CsUet3V1J4KB/9l
iUTTyxPZoWA9UDL0Gw2lO+sOxzdtMtsMlCI2jglPi9VL0XWYgyvzOMQsv1xz5v5F1I05NJ4hiJqL
hP5ema12yJQ+803RDT6Y9snvkvEQ4WxwbMfroNGGZjXdLTUpEah+CT8eXiI8nzc2LRU+gZVU7P6N
2Z92oAzy1jgA3grTtPZqF68vTm8kYZMW/Z7ZA5NBY7wbCoqqtVbc6mL+usr+UoExR4Kr6jsU69k9
0vAbJ9bR2hEv97ubrXcrYgKM8GOIR/sxI1EKXhQr0mW86UpzZgifo3NlTUyppXJP0qBKt4fCgZXB
UdSadxt9hwamy+GD3KtvTNp7jH7q4FUSyYvVm2e3HbkdlwYoPdXZV9SeT1ln+6XZkskjl7BzCI4Z
RHnJZKnu8sFBN7lbBtU9UQJjnBOd6Su8w6fPjWqQB2fXHx0B54pNw7MC1heakNpiG69C4hDwM1QK
9Zl5DYk7n3x6LMNOsezEzxo7uXdEa/lpgc3RWcyjcDImL312UVT57k4V9PnF/Iim7qbq1R62Xsnc
Yzc7Vn0ouykLF/dVmkDCtTH1jJV8O+LpH7pifCDU6zezOtWXvZP648rNbAT9R/XbK0fzYRTyvHa0
7qZy1j0pQQmO9HhkwTBJ6WIR+ZPmPk5Jnm54/tTrVfc2be3c1yszkLo4rJgZdC4qbGTZBauAn86l
TwW6DtISzcykpQXDH2s3uP6ltwxWf0rakqCiofqekqkURlTXPa1uM0KpdIQFbbEry/l5KFGILygD
fepXRWNj0M8A6lt2DbG2s5aQNbuEgcxaNQWVuUc8KYJRCDdIKIB7GtpDyzYQmfXov8FAc+3AZayG
pgrqHBZzWTyNsP2YzWgBfLOWctdPcqBI06l7xVN7ZnmqtssYcI9uxxDeDPJXm4qtMVLu82GtDmn7
4prj61YbPY6RPYdTw3C4sv4ku2/eFzPdGTgDGUIYg5TBJEMmkTl7ZELkbikrQP1Jj+n0oOBZprwL
m8X57ZblWdWa5ViORwI4LCQLZISY628kSjsluqFLpXpMpfzZGoF1IF/1Cr4/u1m/d6cIbf1Q/ezr
fNcY8/dsFL+ENjIcuBRZZu2bm00rLZfsg6X48rjU9RQWxY1DWtJSV9EOqdazZF53M229n8lqkT1D
fTbtUvOjhvDNXlULT8cxt7Om+ITxocB+zwposqyKQtlKN62KmafDXBsKtASjzEmHmV6HOO1uU4Ge
yemXoEr4iIRkeshSLmhKJOGa2Qdpb/xqZDvcaFQECLIau+WmRzwUVhlqsWkD9103YN7R7M0wgXO4
uLpsXmMqbcQAJTCTtk1HC7Dwrj/qGzmt2J4ft40T1vnHIMgaoN2HfUQZt1zP9laxlmJPTtNwGlmS
7NqFSVBfIgFpCHJMo9hngrOJ1NPXPDL9Vp2KmybVK1IsFtercNSHKuMQSBPaR9CryS17sNIx2Vdd
owWNAxhb8l2TrG28qBMHfKrIO5P60joF//Cov0QONfCIevuOWwNWApcuuZawNqEq02UrIaY9kEGN
8OIQKRhIpbbksrasvZnUUBkd7TjJlvwzzexCUT+vKSA+egJmIJIWt/U0i7CNdPAg5VvBXSG00Mf5
GeJXL3NzeoTWettpVbxbCVrfMhUpKyh9idEnvkkj9zuBYfWpsdXqRs80HEX1kxXyFcNLuDkBrMm+
HcWtRT6PcFvm5IWo96oyostFPLSDZmyPxnHgYu2tBV8GMaQNHsDjTBZELi3jpirL4wo7aoeW5QiK
ePDVUX01CSS5i1vH2le0G8hxYGSvzdCqWidUkj5Bs+Zit+kG4bVNxRQkW2O/a4ihUSIx7qOHFsPZ
aVzUfT+REqP2vZ+sFJgsahB8ssYtct6vRTbEIVlPOnVCQg2MKtdOQ1W/w78HEoY1NIgjrHRmU0nG
XNPjThU0rT3v6cXiNgGKsauW+zlR5euURL41yhvN9ueF0bnDsRW6PqmfkNuk5RsDKBTyfhiEkc+S
lEEum6nKINOVlxUpS1ah7R8ofPpNf4sYKCHkiKYGYU+OEcgRZEmuD4onHf6PySG1caZcgB9llxTV
RdPLMbQWirVpR9dDaZQ4iDXRIVQzviZwD4pSb19NU/dQzjt+na2PudOihnYlnsZIv+FqeU1nzBoq
WLXv6ujujGK8t9pF3A9GV3j4krAbsuLwdIUgYKK4GEkAjBu1Y5wHWb8xmzJ9LImR4vSh3AKSWk05
6NT4vY5ADM8V/YMx661fxBhiqiX/yHvlLUGv5i1xvlPXhql1NuX+OKivdjZ90xHIS0GJX0pNHISR
7aKVtxB7BUvfnJVX3naP3Wr0tykhHans78dZzF5t9mTFaQvwhaoKmZp99Om0UA1KXrOIupXZY5Bi
UTEm5Y9ysR+LFK1YxvhjtvdNiZ8wVlc+weyGSwPlnaEGdpXAo3Hmj8kuEG47KO/I7gswP6m8FA7g
l3UrwoqGa7/Uu1Nvtd1BTuptjU/R05M0CkxtOGfTGAyOgc1Bq3dZh8nWMFCuFFMa++WvuUwMIi+T
NyIIGc8FNfjRasKqpqCT9K8C7uWhiZYfVKefU6MLSFEagiKtTYboCcBlSwZSYvfvQ1W9xywICOyk
q71SWxsL+55Js/CyAb1Go9/19dr6OhMDbJZqBZGeoqxG0TjNZYm9Mt+XQIih/KSqd8atSsUaaxFE
6IiVnHME4DCdGzV6yvtq3rdjZu3K/JZAhNZTEpVoJYKzvChqsyOQ1bdOvRNizb9NlSFuoFE3NBNs
476r6M50gq8Qhbv/y9yZLMeNZGv6iVCG2R2bXgCIiRGkyJBESbGBUaSEeZ7x9Pdzqqxbma3K7rvq
LkupKMYAwMfj5/xDtUMrn+7EfuWptDvjDu8rbE8a5nsDxuDe0r3j+4upeseodd2jKU6/3vD+exB7
4boU5sP7vzrldKrZ9RNpD7ceITk1QCGSLnWe3v/y6mcCRshoRvI16qeMqGh0rrWZ4UqbkxzvYze6
c6K6PeT1kj5B/rMBURQVbsvzusNf4U1f+v5SJOLzxFp8xGQabw+72U09BimF9yCjzGMR6XUw8hmH
hSR3Au3e9PTyU7VBjsp1+z6j1T8lLmUXXZ8f7IiU95oGuYePrpw9zl+Qeknz8aSTczSEV55zYxg/
JQvcysrE91DDELTw+sCt+x/OTwbg/Knsq8fCaUBHdnN3KpFrQvaV6aFZI+bDmTO8tHl6ko31o+1g
ncarRLnIqXYbOGOYAmzxc5O2B1mL16nFYAMFUwwjZvPDpFN6LSeTeSe0CG39NPkwV+RnAYqNYPss
uQMZtk+W7FTO1Xhpm+RY2To61h0Ho5wSKnlGmyEFt0NpCo8BnljwBU2UpBOMtLe8hdKGlVYY16I6
OAlSEd02FIdFK/HVnj4ma2yGALbLoMsp0GKyDIxkX9S6OKKN2392K++hSQSQFbe4kuzeJR3J+d4g
VT+W1lfOY+Jes73vMXjbfTUaxh2CuRQg1vhhMNkNJlJ8r4OzNzp8bkylTqDHy87+ShVsCNxirAMe
Qj7mUdH4es3Fx7xLjjaZKIPqsWEmgSwm8dDVvRVgEZ5S4NiSc0li02ggXaF6tO/gZF2tav1s2tGK
si0JmFGP30DcsHM5XXrQbSMloa7BAOGznZF9L3SUWlxt2g4lR/WHQe/xcNes2Jf5PIUGEMCA0wEc
nAndogTpIxG3P+DARPumjd5WvHGAkMjxI5za4dCtOtbXXkcZrMupezLfqdRAaI+H4g482IWMnxcY
W4fuKkoUbG3dHPTSwljnod2sJ6Oolp3nROTTNtNEm4gCmbC2Fw5bSPgveCoaDVsYO0VSJEv4OI1F
ed9DgY5E90OO9IQ+EbvHQ33TfqnPz8CyCccpZGFJgnS371pTvdPz/B6XConsthju3Hj7qe9Rzj5R
lN9hO8IIgL0dm8NPtNEAHRfQ9hLKNCu7V5Npe81FD7C352u9klGHocQZxLzoTmOeREM6E+avhYY8
UwPq33QiifHYtYYOwDkLzEZr7iy2UMeiLLSkUbGv2uoy95xcoMOXmIQoJfmZM3P1ItfBOMLqLwLY
DSCGoh/c4Ub5wc3DjFETVeRi2w3JtKTRgip1nzJ9HgLHGXxROQl+pWQKbbnD3v2lFv21chrtQElJ
HISDDVNRNdSfYg/Bm4ZzXIPV2jRD3jTN25q8yhzhAX0yX03dfOSkfZwK2XxAueInB03MxsC5OcoY
E2DII+62b14SLdiWtA940TTS2qDF4l01RVSMzEHf/G5Iz53uXvJOyACy7Dexjs8otASlV2JnKxuM
DZZP5oz9Dcj1AAtEg0MQ3nVm5nC0GwbybqRIAzEgxLFVPwUjPiSt6BzqGFA045S8vu8Y7Y+4Khru
rXzqaxudj9R+zVez/LDOSVgQaAVb5JEyEBHC/giP9bMRigj+0Vz2hxmRpX2p3YYRiAOsNj1JMOHD
XC+IyTsFeKpdBg8aoO1h+VdepG2i9mELKDQo0ofFjPW7vXISJQQjNomxV56BOjfjzrSgD4AC3PXI
L9Rl8eogAbyz0/QyUv2JZsM81GRjfMMFrb4BFega4iF7u8c1ZQp1Zxp8UIV70f+M8LHcCcs4dBOD
0+rFtS2XNYTyNnLmoZbauL7NjhZPzU+9Hhe/ks0zSaD4ZJfyhzl9EUB1Qs53pp+yD3rDEIyTQHeH
mr5hzkcUk64I2mf+gNFbFmn+AGGUfCw+f1oSTAmL2oY0tDIdJgLfrGDbWNZmBTslxsCAkfrmOBPB
YflSFwzFOFtOZhc/rm5UBVPlRD7l8Mlva5KovXeJ0wn8N+nOOgWuVwOi8CcjvRdS/tQHvJpTPc0O
vVfhPrQmj31k3I8y/1rN4srFcHT1BqhSPQBImJiwkGSADNB3Y82Z+uMToHuSuW7Kqz9Q4KtDmbkb
XaQ5pw1qij0H0uq6QzVA8LOcO4cTod8Z5r05Q1w2WvT6bagNsDopWZG2xKRHaYwVmBeJ5GRm5r41
XYbp6Jh3nfnUpfqlbMyPbm8gf5XIz4CNiGclXmH2aJ609ouOCkVA4tcOV5IcuHuSC1kovSFEP7Fk
AEnFIZ1SZj8EwE1Qek9tmlzTWb452ngLMS6FtHt9wBNBGgQfi2zQJa6oxifNaXFjMgP21fGcm8xj
Qt1DhHETVd22CsopQdGfM4OQwB7gLZHG0I613r/NW0pexppJhW7jc+FFIfqpo/c61HO11weWTuDY
2S4rKf41yLRrjS33WCE3oews9HumCqSIDUAfTg109FoPDbDQYJqL+6nwvmNcJw5Ns3B7MojGVXxt
XOoEYpvDwV5tHvkz+4y5T92FnQ9NoaMCvvqY9rJrxfMFa9gcCywDLocQl2LB3M0C5koSFmvMjnKy
8NYEZRDUXKr+cYRrnQCrJvWp48ptcFcICoN9il6RhLKDWYttckfTG6v4MW3y7bly8Bpe6hh2iugD
EhhOgEBTcUqMAf2yxUBpFCDG0i1B1FF0M+casFOTsWN07rmcFopmHaJDc/rNLYCaDBKcRCTOfW8/
G3YLbWPkp3lBoQR/jjIosqoMW+zk6CmdNNbGGt3lS/9VQ2yErteScPM4WrRy3Xbr1i/hgG+6b8f9
8oR4EEhcl90lQvqlUAk5pLTMxtEOHM2xgC5j0NlI5lreQJmfutjaDlOI1Yvju84H3aOciCGoexCj
Y+/N0iUgx0bhVFpZHURooYRmMV6qfITug/VpqAPSUTw2F8iXb5Xrm4P9BAM7HNZM/4SQ2EuVdaxw
nJ8HPSH12xsdizMjZs235TAk1pfFYsS3HWflUttNAHcD3Lgol5bfQaHKEJo25CDSYhxWKoZCAL7F
3Y+6hFntNikhJdovFjYWutTLp9Izz9ZkGhSujWejYOka7Ogy6kW9GzMcemU+LkcHCC4HwZEVChxT
Q+4lMHL3ORdzf8fYn/0xF0yHjb6cR2eiTlUBYqAAsQwRqIVeDxpZ/zRwj/RFNEqyj3uIvd97CgeH
0YFYUrrLzxoLxOOAVXsstZe2Kee9N9ScJbwMICItFmk4yIqPnI3AXClJhZ469fYZJfNs4fhJhh60
R3frXUB/lHUpm6VVcbBNKyRP5xwXeIMlZBWyKqwE7M9+085PkEFxSBLoQCBpt+sKGxm2Aa9Nc8F5
irTAQ7xIANAIPx1GPX/FoPcIHnUMm2YkTnDLq2axoIpxrna9h1onolZk2dGpLwXubDCjrhpr2lGh
+xd8qNPcoCCYk32un9hs2OkwKy+N2j2sdkX2Zp3P+OEk90ZR1ywR7nAvavaAZbvDYg/ltZmp2S1w
T/MEK0PHx19IO6/jxyQCK5HIAYmTIR1D3ZIztePxYOl1fs85Or8nu+n4pp588cid7uT06K0Idtaw
5tMuM8Oqk0+QpuO+uomBiGUeOqYUEgKcr01/FTUKlCS0Asv+MkNY2lckU4N2HNQKZZFA6XoKz9AK
jSVK77pOK4/gTxB7wIxyTr8SrLZKQXwPCgDZBXJop0m7ysr6ENvfqSiDs0t0HA7BfRFghSOHLk6v
0wPYtP0KOPydz6WziqJbdA8p394DB6wAR4V6VN6sGvU0CvWPoq6fPKZDorR1JnMtPrgyOVhDH51c
twu2JN4RdxBzRFH3ABLuNAv9ohfuk50U1PYhn4SWm7l+AhYdi+BOC9wcWhsR/nKAIytkOMcULEcX
Btqca28GkibEIml7FxtDONvtlxEwbYjbJ7imYcG8Xkuw0pS7ZXTai1tTWJd98aMYqASV+NXXxXvK
wj1pU/PVS4H0ocCwzQWJS8v8VK066hpR1vi4tH2fM3xFkpEyRMumv3fi4eCaEFpgLQdO8VgiAwj0
vUUapjWju5KtY9OpNiwjNMBN/5GVKYiItkV5wdA7YHbpI7kr3I4pZLkP0vW+FFZxiZdaO2rJjwzS
f9JbWJo47pUU1ZPTy0O+QbPMUKvZlhRIHBGo7/TUCTjD3q/l+twsZ6y/O1CdtQsIofazXqko5T1y
FhEe1t2ppcyBzFEEqUGymBT594VgJNFfbTweT1DxjlWNZ4vQIYlLlVavNaRFJmzDs2T5sVqJFTSN
xuq8Io1sxUk4rnjqLdp2hOtyJ9YSA5KKjKzdgzUpIYQcpkGCRY5dXEFKDYmMlswSiT13wNtMI9eX
Wytpk27aG/HPytS+DU13P+qDFfZF8zJ4qiI3kB/EXnXYGf36krTDicQukZu0LTR7rzV0U4zft2+o
0uZHoWlhGlnE1i6bxbpSwoOsHxIPA8fKdmS3AR9NgDaMCs6MXc+fwcgAxywylkHqjRYEvWnotjPa
y6xKMwNiSoJlXuYzh6m7aSTtbtkMbiOSvBQN5xgx1BltGF9KVLEcE7kFe+6eVi1yjuBxd6bmTFDd
km8wY2rIQzVKd9b0ioaP2C/pPbpM0Q7hDyuYyjtTeXTLxbjPmrEI8pQ8L5aGl6GND1ZsgYlyd131
DQpohcMlyIByO63A2ABPuONdE0ddQKkQJkj0ao5Q87KqehPmBpzUa5HmN4owg/p2KKT3MBompGTI
tpzSy69tFTt4Gmr4hqPKYJBQ7pGkCCo2490bnL8EmfjuWx0P9/q0riiebXijUsny+w280FaYJ7kU
Z6tYa9/d9OQOm8Nnp8rz3WhNPzo9oUSJ70rT969U1q+dbQW6Te6tKirOhqgtZFO102xsoEshAjTD
PrG5Nyfb++QVOTmxOkkPU6bEeJIEuQBqACBwgQ73zV0qDmmSUxiIvldbDC7Bml/7KH0CK3pvVIKZ
m5EvTxay/2Ctp2jB5SYTR8MSzyXyoz64PvxfqpPVNw8aiJRwJPcRpCT+dI5lmZlmmJ8/zQ6xmWnC
1G5KIJ8mamr4K1OWAvjSuvnbugpgi7Pla7FAOLrYkNZ36y/FACiRQfIFeZqB7T0v/U1E+ymlxDgW
yUvcdzvPncC7bO2ptyYlyG99qyWxCPJ/IjDN7FNe993etQDxbPFrx9LouFt8SOtCD925WMC7aFd9
mdJD3yAFh9f0V1TTniWClj7acN2pypvvhrbeGyImd8/JqU8nm1j7bHniTM5r8e0G399yIZNPbPh5
0hd9Z6z1t8rDN8GbU4c5rp8rDs2n3ty+FTr1LU+2kS8y79DBij3W2fzZ66wTE5ANbiJGj8TsAaB3
yaONOZI2a3tnxMRUrg38rs0sht6KClZiAbipV/cpGRaLggrnpQksTbhM6z3L/I52YoCPc1CXHbpn
DZoxwEs8R3wkQdwHWHQ/wdESe5aD40o2AUei9FM6PQp3RUK42tI7saD8t6JSOs3EAdasHQ0WMwo4
FFfT3kNhIf+ocVB4/9PE1gcDx+3QysYgyx/QsrFDm/zC0TYTuEOGd9CTPuyN9jnXrOjYq9gyhoNV
Jt7zNuePWvacbyZGYURMDA64hv0TZ0MYem3xtbG06MgR7t5L1mPd5gen5bQKZ/djHxuf/BzVIkRh
9POS9AifOZ8wn+bEMmc/Cfq/bqgBdJJluB/az/OwgLRaoTQy66sIdFyb1QD1tGMqsXoz9QlcFori
bJOFDNXsJIT6JKISTeZmVkWea6bvYC56dzjTVIRCApDNSgBVYdyTpmAAjcT8VIsW0TfZ/9xsEvFt
a7NzpDWhSLI1+3zN9xZH2rMQiOCkOfXmVo5vS+E+dJNwz7Z5ylyTohPuVpBVvucbyPuhjwGhorgX
FlOGINCTS5kO/nSPuGdGKtemVDM32g8tpuLeoQ1MeB2QrMT8NW1b8EOivGRu+txRzQ5EKWHEGPV1
KOFMTkUFCAhdRl8K316G6XNcl4921h0xVdQvW91/R5aIPouhbdljcjKGb0JRuiAsPCdoLsHTdVs0
S4ZjhKzlDgepD5mHMaWNa3zjtYeSWvQcR2CHrUTzM3u2HiYVG6tMs55DY89tkkrDoZyyb2C7od/F
wTqbn+2OF1GJxRopSo8OtY+DE1U/RnJFMifZk0Rav3NQXrSo+R2oAu4bV3sEt0ZGb30bTXzZp6J+
rAgpCqqAp8yY9lHgiWT62Flkv6x4OAtnfp4WdEYGWHP+qMO3RIBgvkeLlHrvMmBiro0AcVmbSjb7
kKMkMNkW+Epu1WaQOOPXLraBTU3ZzyLutd2G/hk8v1cj0bBi5YxqNftEzFHoDuPnzJ2vGqbqO0oj
ZTgL1g3PuXRd7IE9sE9Qb15bDyzwUlFKzjHjBN43Aw8WJH/zu0JL9qKIsOZrd0qA1F/ox32NYalr
AmJsKk/cV/XnykzOmNd6O49Qfi+bqEKRtQvGWMWlW/MFwkZMfv4TwLT+EGXZ02yVfViCkcEO7ZAW
LrZ0lJzygaTEZhSUDuk6a2xOBFnJacFLjGccjgsXmDMEivR852jEOhYCI6BYh+1YTO6x1B0yXLr7
ggY/ailJnOA61ydBWjUHscTY4UkPyTij50wdbw8iz8tgIkFcQjfDdJi8hamjfF7IDZ20i8wBtQzs
Yf7GGlsW7Y9WpIA5ZPuIX2x0733s7cK6cka+Qwpj3zYe6fN0iGApkMZiaIauZUeYjhoDyxM6j8OY
IhBoFheiGkS80/HRskm5RvCzdtWkU6w3koVUw5PVl+OhGNo8qJChC6IEUYpI62x/WvX9tA37zU04
JoDpwQT6ftGHj14LgMQGaEwdgj9YFtVgBIWDvGNZb+lJ9HdeZyz3RqtxuHNv0KJA8AvxeUmyNUCj
lsMo4z1zlrdFIoo9E3b7dUvmcNZ69sKt2gFDtIK1OIK+miky425tl6SPMXGXkvlWoNtFUm+Hrs3Z
K1AUmYYZgkf+Ns2YMM9KA2hC3Nge0NcocafykMw0Ooq3FoUc2Rv1bia977//lZecOTbBTaXF9jmL
zYlqp5YwRMtnABTkNxcTjxTq0/7sIW+4qBMitZW7qKrQoSceDUujSwILrCNcJYxTYW5dvG7ZggK3
eEqbpBYNGFoJkMpOI66NhvWckTMPc52oMi8MBhX4jFQ2D/GQ7t1mvpjZiKr+tL2ksm4h6FGWzKZv
E4BYImjK7naqPwxafedKhF7qNnrCkzFmHZr3w4hroeudrd6L7rCw/er1wH7V2q3F87E2Sd3kBTmc
ZDUeGK+4CjPZehT/MII2a85PhpYDgoNQsV+q8QSEnw15Wi5yRVl6M/RDPRkkO3GvCNNBa2A+GTg6
bpx7cHvMRoH2EEMOVUTHOCXr/ByBL+aoSmsTtANW0lxau/9W9li+RgOJ35yAfIJDo/W6DCior8Fk
4CleKpfaqHUAYNn9eUVdCX/YsBk5YKCPjkZY7jzpFklrmSHPpLvFDoBoG9Qe2qmxGd13Tn6wt5O0
ZrHzSge0jiAXJV3sgBdBfbErljPl3gvErWnXyxlBajs/2fH6bAqlu6vPCDEOKIZsMVApktMHTvOc
+oGjg2JBpbEvug9JVhs4YF9nDazumGlvlkf+HXx8gDE8Un+UfKRez6Eui/stra1QOl3n1w6KNSI6
R6DdZEE5Al2+vRZ7D4BJ8qB9AdKan+AUKLnSHoErBkhZlqu/FBWNYIrAhvjDMdwGodZxaB1FEDkN
xoYqg7tOp2EwvndKjo/Jw9qXP/UJaY/eRthiq++n2Po6j1h4gM95TJD2O8bJvpkt2IBxeqPcsp9n
ND5d5JtH09ECjwRisKbMtrwp4D8BsCvG9YU0qT9vQ8/ZbOYAGj+iOpvexQuSK0UEjMrIxmu5XSuK
uvHA4iEmbFOisT7EYAEtc/pAwfxgrrV+0F2l51zKU167L8Q7A7EAB9WxFTenc2vUQ8mexA00grUv
zMf3v6LUvK7IUwYDwETf3TkCbkoxwOEBeFoBJ4NNhdmelCLxQW+DPceMxo11kGL1vq2r8Z5zJduu
B1bT0pUgVISWT93v5WJB+MgbcYxmcuUExGGZkRlohKCm4TLqZR2+c5L/TY/+C+/39T+xtv/Et/4L
h/tLmqfNj7f05e+s7L+860/kb3Ufv1/33/f1/5K27ZnvLcSNQYT+31jbB5jjVf9j/Z21rT7xi7St
mf8yHEk+V1rSRiLZtOBE/2Jt85IrbEkCwrANT3eFeunftG3b+5ewwDQIXbi24f7O2uYly+N/QhiG
oWjbxn+HtG3+lbLt2MIWwjYMENymhTaL4/2Vsj11osYNNmeFJQTMOObgswdml7rN44ZSLJr55B+e
8xl67qNiHHnRo+l8nxBubmEAWelT1mUcfB8BQnYVYzvKwA0/p+vrILpfegG/2vXfA+93oQTFHv9N
J+Hvt+rqf71VorkhYVIvvjvd+u7SbzdKBzA0UdUbLwZ1r9+68Q+XM50/XpC4x3ORc/VMXbXdb8IM
cD3KZqWS7at2GRBwtQXxMj8XJQRsRDwvesl5/ZhSTber1w69s8Hw8+niwT0uvgz109q+lsA/4Vdt
veFz07C9qUhzjmj95zn9MqNg7MGSSIHy8iWV+axo37S91ia7ZXlelXxr8gWDkHJ+zXmHgcpI9+rG
T62WhVG6hZ7KtieX2WC1nKhm8Z6xeQaNABEd2asU8WXJesaNFsvrUj5lpHjhn8D3gVcy7LuU4/3r
BIyMfjfHZ+nA2wca7j7O8PfW9+/eEhRXUN5aIvbr6JW7y5fXOHrkRroSIJqAh1YfEDChDQrruRwv
Vn5RBBarBx6CpnMDPWnJQJVRHLHZgw0D4OuZqrdf1M+ufDbTJ1lou3LJwjx91eLLyO8syIcXoT9E
P53huXYfte3CiwUaAXKmyIce8EjpxT1HKyXx9FXqnc8vhathWLHTS4zc24BxaUM+YF+Pye0RZld0
hiVghqI+FOFV31462fkTAApDe9Z6sMFISKNaRQVxlt+NITuod5YLmB7SQ9W5iM7Z+jo3iL/2HCHR
NnLORNJcUZAf9brnrviiPmFHz1Fy1GgZSyeTNJjGxc53wljPi43zEzNqNR4jDfbuhdW6FqXfSwg/
7rlqiL7KI8+rWsziPmCI+mxxgRGhfw36dimBL0KhEfxp9WfJ+byR5254dZInNQPV/evu98o7U7QN
NO9R5za5YGs8D4vmrw5A0uyJyztAiNX4c6zXzn5U07/hLfUTfd+Nr+rSidsEuf2cMuLVffGuOeYr
W/osgrh04e55BkYmA2doLrqLtMFjyv5fcPjlkMyv8+hczU9goRtWC7486z9xSqNdmAv0Gr8xZ/5x
rshc2K4Z/B+m8N+kVd6XDGQpTEM3BOhzg3X59xlsQdEuRE+SweB8l5ZmAPbGg5R003BCtwduoWJ+
sdplF7SuoHepCnjqt+WtZfyaXXS0dFQXEJ63lJbZJZK3vLjZiE78842qVfbvSxs0J9f2DIjznvW3
+0wAtU0D1ir+RC287m/8twxXtbQNImC5synP/PMVcSn/0zUhjtg2e5Ppyb8tp/D203lmNBHz3aEz
64NWQcq2DIYZGhtl46w8epz1DVXrbSp2gTJwgPtq8jo4VwAdfrm+t4Qy0otQzcFvy7dgrYzDTfSH
LrNDrLHVp/hX2p+L+CiGEnIr707xTUbtyZuu6FWrlDU05zLcyNZYK3q3fDcVdihojk8h1K8hApWe
42cUnar+hqo5ySS0y4uPQN5IO11QhQ9Ec5sREGdTWMJFaEGyOiGh7jDcjL4M+BhvwPYbURF1W1Qx
g0HqgZQ8oEvWGdXhEugJ8logUR2OEANE35Jsx4t6JNUesXUdIMtalQNi4iPXEca1K14cCIiTJBnH
TTvOxWFoAALyQRaS7+YZ9NvUGAFDbatR3weBaejsWcuVHlat22HBwY80ZcZjYdkCNKUAgHmZSbPS
8byQcPTSx5v6hbot2h+ulF+2FweIBfpVGg9uhoZ+TbsbfUfnqAaTza1uwWVzP/qg45zEQwl9D/v2
RD4K6YM3aexGQJEKEwYUm4VKWYcLkh6KKTpgZXHl26btvasr+0ovuv1BtYbrkStCKBkpq9zxVaNw
ezQqNk0+7/Lc+4xT4Aj/49eMq6XjOwzgouh2ouHbqarFOa1QoxSlYBY8VTI7/hijDUGLshXAsg94
NtXuAGSDDtqHebCIndW9czPvA1TnKwGb5nieq3+XA9QEjRnDDanfq38vrabUWziG3hoSh2CXHO3F
q6m2b69Rc9cBz39D2XtHP6te6wy+br60ian+D2XuvWo/9ST0t7qOGoIzphMoVkLo4t0bgyXxeC7G
qRoCfcmzZKPau+jWjoWQn2hEei0F+Y+TgY95ogHoXr1gdAezvqm2UeELsGT6inFegcLkORkldMLi
3lxIept7ZWKpwVGSMRy4pdywQkBYAak331Kb+bF7iLIbW9/Uguc4WDVtMvEeuPHx/cIYUV/8vsTR
qV/s/qZueOpV54yUKauAASUko6+4bXgPeIbt15YDs5YVcLiqO+RmB1p4yitO5TeTe+U36rZj71qZ
ZqjgA4iYvncHx2OdxyQpqxYvNdIK5rD6loVqdw0nX0Of30jgBlqcuxhW/cFBvUUtvOpdCAcgZkLr
k81XrSobTjrMKDVyOngJ3GzRWWo56oAn89TazAfojlUdnNlNrTbezySfmBaavMVUCzsWFfVUFeVo
IOshc11npaBfNBvbB4kkw1Wps9UIp49XdQPqOxu94GQGpCi9RSZxGj3vUEvpZAQ6m97mYGZRie/j
AkgHz8/kmxxbvZ3GYWaohyjURJkParvJDbysmQXqWUaGqnq5xPVAdSWfMTjHg9xWcnHqm9SipAY1
Ok8MnmttD2R6WJxZr6L4ezHscxcQAI2p7pbbVy+At5bmT10r3l9Q+xrDyNJttexs5UfuCuYVB9Yq
6LqL2u7UCsXg6lGg1ggq6ADGkWpKzbx5BSxhfBB4iwO5Vc2dcbuipRdKzPPUbapdqhJ6kDPnVOui
vbyTgnQqba+6hpXIZAmOm4/qUVV/MSs89gV1BbXTlu9DSPV5hzSKWlC5r578owC9p+9dgHOq4fPL
jLWb6keLbdpgD3HaA6OAh8ODjhoyNoVw1LVHoPHIyGPHx02pD47zoWCOqKtnqRVyHsLZ6BOs8Nkk
HcI6zIOotlYbmE15d3OoIKK7rh5yY0Ns0ayhaQsJjpnWVvuFGmNq/zCJDHlJrYqb+2hH2DcxSsW2
d+My0Lb7uP/atjRBja0f41iNXdVEdIG6m5ULqUXQYwFULZ+CvOn6qxodknZG3SZo8Qh7nz85xOJ0
OKjtkwu+dwcNpZZOdonO/rUOq63r16YxEq6qTdlB30LtM+/rq6pwslUuC3ssc1ftRkl3Y96p/ZrF
jI9qaCTODo1uqK0zasowYU4wlVn81h5wKIs9ra++mhfi5cbfjEvBhFCTQv2+cXitu63M8tjiFmO4
yy5OZ8SmVJaCZ4aPw4VIOvKM7F7qyipMSFmd1DBXW7R6ELWu5SDxSB/5ag/nYqp36DCT5lYLxz9H
RH847UndRMjcdRDkszyE0n6PFfO5sKYIERG1hzFt+U8NHtUZtITaVP75cuYfYlOpW64D1Vhw/P57
zIfybiyn9Nf11OYec7ShNVkmVIcRMajleYDxSZo/bPs7i1pbR7Ow3Mr6A2sUq4WKohgO9BY6VvIn
bfPPN/mnI7B0iZ1NqTu6bb2nD347AlMY2GYM3oGlRYNvO2xKbJMqOONOdSKGPidoHN9DGRW6qnlG
AKJ+pBUZBSXZAXS5NvuitnS1xr2vd2uhAhbWnF8hBqw7En5s52orm7abWszUetrGL55zLjXg1MtV
zg2cNS5XXtTMVFtgSzFVxSCOy0pC9FGwjnbsFXN1cwjul6saKeqXLUsOMysemL4MnG4rfmXF/mNu
wkJ87+8RvHRdA4gzGo6WoavR9VtD4YQJ2yEWs18m8V49P5s+80kFIkNGzb/7NiJS4d5g2bEhERuo
yEKtzS5hjFoT1M86EfD7ek0DswN5OBeWmfTVtqoWKbURqLCLdhWbsuO8/nNvG+8CfX87h/AUyE0w
CYQn7b9lPMxpscbJBYOnJhu9za2mxrdKAsd+j2Xp9YTyCy1KEKaeErECHD1uK3uSCuUId1UkxNuI
3po3TVzRMHs/1BAtqxhAdARm7GkqyOM8xWXMdUSl/qZWDae33hfcLf6IPzhF2f5A3KXePrs31c+o
Nr0PPjUA1S6ipg0XMhc7FFiaqd2aqEoFg+oVFTUwvtQ2g4HZe+zFdmEzVtSv1N77vi+xoRT5JwGv
At12vqEiMqiFtlPRkgqMx17fVxFrvntV8fn7U/M2FWAT4THq+ImQj0NTB9ifp2ALVvGCiiveW+rX
gqVCN1OQIAdvyfqvgj7LfTAl6+avIEINXBU4DGUZqihL7a1qU1R7KWk6fJ3eOgNFMefGdFdHKTbO
lDZXZ5iB51OrhpZxQOAPJsUZkBCX3MHkRTsOWuqbWXPV6hHpF7XrsfqqrUzY7/djqIMRuGPxqOaJ
dVVxgdqTGrZkbpcAsM5sv7Quamfj432m7XT9yk6tntGh9fmlln5U0Ynqy1nmRxUaqWiCy7OEqu5X
+wcf+edh+6eFW+gu2pikbpiB5l+nXhKhUZaDllFjUsXpSMyr4EdFEDwqV36/3H8rAf6nzPXviev/
8X+XAP9THv3/wwS4KVjt/rNu6cfue5q9/J7/fv/ArwS4iWqp7iL2DLBHh3fh/k/VUkP+i38jWkpm
3DENtsH/lf52/0VGXDd0nc/wl+RD/S/RUtv8l2kZ5KnJ6ZjsSUL+d9LfnlJg/W3d1rguGXAPOOZf
B00mNuUE07VgAweAg9boxC/GlANuJx/+06yyeOdQ6HrK49b4iqAMlOBxXO97fZpOkVPX+3UD58vQ
c++0Yp0vRTu5r2aSoEFSzgjKLJlheiwys3xEBrUBD6sbfSCh51ILXvUHEG/1B3dtCQGXvN/eIhBW
d3OaV7B0tfi+TWGAtjhJMsnc5U6u2ADX4GWjUpqfXQNLDMuZNY1zbOd8WXOt28uhFyhbFsUhStPF
z5u13M3Y84QTiXpUffXxaUNf/8zjKpMSt7vg5AWw3tXQ8is374wtzMBKQUY4jTrM4+HAncwF6RDy
o279DY0s5wv1fxM3DkebAAm21vyVvEwGZa7QId6aRh5sMs2Oa0bdGhSOyVlXDt+FHEF45IY8xFO7
/VQoif9i7ryWG1e2LftFuAGTcK+idyJFijL1glA5eJPwwNf3AFR3V519dp+OG90P/cIggCQlUQSQ
udacYy7weXibXM1XpFlgvKndAg1YnD6jAbSmTjJF9Sot71ppgZ82ByrHIPLAF8D7PBqOb+/6OguR
sUxcdqQa/qVTNWVZKEZ2AOem/JR1Ph7HgNJxUubtV6BVMZIKF8JSWgXPAJRDdZm2tv3UoBdY0+c2
X6xuSBCxuGlJ39SrocpI7GcN8m/cIWu/j33MmaSw7HXDBUkY6Xe4oyoK4kC+OLEWH+GuZB+q3ZbP
3Ao8A5ZZjBI/ENklh4158nXdxy6uoMBDGTBB5Sjx1hslSsFldVlOlR5Lu7csEhH+7KDCneCV5QBc
/OIOCcbFPYcK9ZgNjvNkh6bxOsjM/iBOJX5NfL/aR9wvV41bmAecucZm6AiHC13XeE/CRjuiax5f
6hKQolpHUTs5BAjZ8lqr/jC4Mp/DRlcowbaNuSeOus4fCt8Jp0m+17y5pd4fNbNKXvDuQA0i3UJd
KimVa1X2eCxLvb6BJ/QfTDX3yV2TffxARTP5Fk5N8KSv3Sm4lyZnQE4u5/l4LXQTLSgf34MMsvon
ysZoCfq9XdWiMPdeQPmCPjJ3J+qWMARFOWArH51DhVsbDr8Ci9WnbDNiRKbDANUkd4Nk3Y9obNve
jYliqEsYKAVdeUU1la1VAs0o87x/782svoxpb4RLBcWuDp0+teyln/m7sKnalW+TC+1HG5QVcTgt
3IovilIpsFrD7jXVOnfXwruSgIHUMF1Yhum9SdJm4RibtZttoY8RCNd3lXayurzMVkh1o7fQMdNH
nD7YlPAhq+VCY60JZx8731sy/2jcD98i1/CtpW2U7RYTQv097BIq724XuEebL9g3MmuKl5bsWoxk
mp+KVQEP7+KPbn7Iw6A7D6Up9nDaUJ6XxCQ9j6JBbu82gB0hNdXqo9Na5Ve37RRuyyEfBHf7OEXG
pBb9AjW3d49GjRQ1zgBIvb4BydPH0wrjxgzcD6Otx+bBwnKNT7eooF0Rf6OZ4Nl82MVo3tNjrevl
rYpc5ZLa3XDMJFBcsFE2XiJf7HOVloIiRbPUpN5vVEIObxF6qh0ESHMTpmp5IzoLFilX7GM0EGio
+XKipJXVRz4kDqJPWTFZrmOX4Brg9Modt3NHHd9vgzWrF8mfZQQeVjmgRtsayuy2rVCyqIrbEwlr
8Nv4dtWeKtdGcgyQ0SSWTo9PHpyOibWqj8iZVKc/C2sg7cCL7Q9kHbQASgfAaNwVOUH1qXqvCrNb
VqM7vsbAQ2hzjG54LTTNvokgtclOsUv/5vB05bL3KS+14d3iYsCVuAW7QPFl1RkU5SLVND5a/OY0
hPrqW0xz5VYFQtlpjqg2MkiZcCGfKQ/cNZBeGEXULnReeDWwOG3GitKAZ4X5y6A7+rYIMlZpTW6N
615iZCWuFmW8qQSvihiIeog8KykW40hSg1YoGFN8dH+4emqig8JswD1sEJVx6UIbNZ8ABlFyUUay
2wuCRhL1sRhRx2FBQkfhWoWCAiFC8Mp9/d75Sd6x3JHip82idlwaWYMwtSYhdafUwnpC9pKeYSIh
TOMIQiyNDigmtwp+sklGDA7DPoBSEucQiqfQi4eq4jpAwabV3VWHnia3ZEhmkY201q07hFFty4Sz
K4lj6iFT/4S052xcvAIEoCjZtS1ltqu7vN4V0m6GVQU6K1kI6IWssmvswF1D5KAdVsWA4dcmK8eU
7b6WpAAgFWrwmeCilK+DCrFsOUZFSKOSpcezMEskWmYWJe9lrWoX5i35m20CrUtrJrdOpo43xRpz
7r5tLNJlZobltjB1/iIKD1SPAmkfQtWEGtNakDWJHiP3PNEU0a0MCQmYi4hwnmXd9WQ6dWBZHrIA
EJeSSGPb86/DN6PoxaKRakm5Cu0XRZzRUp+rTAcvyW2xRiQZNd2jqSq1zRJS9Xd+7ooXUG4hnzZ5
rsIozWfgtoDOrKhqn6oKZSKsHoh/9dQFQqMDPUpU6YutAnuK0q49Rbqh3tJqlA9uGJUbrp2Qd7kI
+0/6EIZbK+2UHZO1bB+NUqH67HWIaOzu2igJBqy4k6+EffKzC+YzuBCoBO2CwvCO0sFG36eFsyc6
Rn8xwtG4KN10FuIg0hdQd8Z1jG7zEBkO0IhKF2dl9LTXNqOjHDWhjc8lD36OpFmtyGSSX0DASLri
HUQ8G/StUif+D1xj0+VO/crFw7vCD9IBaoAJsM0QGadvv+aann+vLNhOlW6KH0qECRqYXoz9vEm7
9yHRxCFH8v2Gik5ubOAYV+n51D4iR0lvxIHSwPTTwjJYhZFibTChIgIFkDp+jyL113lTStSDQCcz
d+jvwAiY3OQAweFXwfDcBEI0VKsFtCfDbaJwW8KZqldG1NqrpO/8n/Ceo4VmBoayNuoeTY9RZZjf
HFsARJBVc9Zbtd5zb4Vg7Q4Q7rtypFmuO4g64JXtadLrYIYorUG6aD7MUSZku7LyrJK2+PCCgbsm
GIWM+PXBL5gghuoqyKT+PdercOdTp0LR2mVA7rTUsfA+sNBFJag8KaMLAAwc2CUhSOqWur237gqj
PxHhOLyxdrU3g6+5ZzfNvFdI2vkTs+TiSxs2xQ/NItLJJDCMK9HQLGEg9JzBw4umSxKRVMzE9Pl1
gJ0zSNVzrHNZGxFmg4F//EMFrGRN3IVYYOSKEXySODUZOfXsCuC1+lGS/bqnnwh/LaoG/xAEPsTo
mLuk+xBM5Gq+Mvr7mNRZtwqkMuwCM5GbHH/iJjIiB02ql7+4lWZtlCKJOJHbeFtIgs3SAmyVGK2W
0xZZYBYDEK8TE2l2Guxcg04biChw+aXinpImDS6iSZvtEBg0/0odW3YYKP2eW4KzyYmmAUzKPD+P
UueB/MQJCJWVi8DvtCeV831p1vZ4imQ+rHLFyffS8OXd4pM/hmBDdnzZJcBtd/yaaNI9eUyOlymg
e2jqI3ULogoBIFuoj53C1Ha+mhMhUPGHAV9W0VbKQtyxd4ZHrW5xZzlAzOiVtc25Tj3vUHd2uyu6
MV8DMTEeQZnqJzkOGmLoSoLz0lqSElThvFjcYzaakrWPOQ6Kkwl2iALQ4AePlVSNk26hw+j8wtoX
uZDvDcLsjRol3hnTH4C4Fg8+pyRMGM4C40sUuJDtrKhdY8Iav4RcHzdmpHRfgCyFT5ilXZXyvAOU
t0JGT+RhmlTXWuG7HKYe+B2zcLZ+XvRbA87WY9DgsC1ctV8qoYuQU9jYgrncyo9U4CPJUNLlVNkB
ej6MUaP8bPEh7rPcqb7h7KMXybcFSEjKrcjL+/prrdb592ACg2Ny6RaRY04knHG86GHTr8gwyoDx
N7UQy6IDhTKSoY2Ew8sr3LMYJRcE4ubFA7cxUhNrWS9bYffXwVYAJI+sEN1M8Ykq0uDuwYowFToG
hgoXlhjIVWwjfCQaK9gwrwgOooFT1eROcdECaR68GgKYR0OKWWsxCYEiAq6AfUce2ETvRxpEyRZE
yhdZSGYUbemDrx2SI9OA/DRG2ldhIxYKROmeVEtyf4b18o4EFlUnMrRlUwY/qmrg5t1B+DCL91Fr
ptaVfsolBaAWZYiIidsp5FnV8kej5K/OLHODOfcNNoRFjRAgsqEW+tbEWHhyc61+40stD3419Ncg
9kr4OVr3ZkG4B1kQa8yNgCiQzRj51ntk5u5ThTl0Gw1ZEkBc7ak5E2QzgP4AAU+JNDPUPa6e7qln
erkcGl2ewnjsVsIEswvbjpMTqzA3y4ZPBvl+6bzxF/tXSVK3m6s4VB009du+sJo3D439GkZhQyM8
jfe4/0nuwIxwMqWfHxRQzg3zpdx6zdXBWEdJ4TwabcLCpVGiDvd6418anUBPXB9ObS3jyig3IslC
lmKEuA6Ilh570TQfueeqGIanVPE6xF3vkn52GG27PxFNPRziWB3unCeolK0hBzsoNeOtnzixMsp+
RLjwSa40uBVQCiXQ0Y7eDFiLrK56JziJ0Sf2ocDd88NyWuGvVFJIzcUwFrlNtXYSqcd6rUCp5Uqw
j4G0nnzonxD8GmAWTqpBvzUHBL5MX68uC9DN0Ba4zQC04Pif1qRdDxE/S8DAejhzO6VIAax1xT3q
ehOvpjC6NfQSYD4SNMGmDxV7h7JaLrChdMsoMWnmlwGR7TqWQ5dsLSN8TUqR3wiFwDY7qP0F+kmw
NzJVvWNzmECjrDy/YAepYaTbTngu1N46uwrsBu7v+AmrIttEtBuXLbC2/FD5prcxxWR4U/36wwbl
XFAh5R/c+wInkdSLNV5xkTyYQkRX33bLM2LNbjemhMdv9dJoz2EU5TDeEABrdplhmKzDVyY4wcVt
Gve9gDQtKX3gCMXK5I8HDHPhVhk85ehFwqVVloo7fbpok5AtcmtZQx+Is25xgLg6XHTU6lVvgrT3
pXWBQyy/2iJvV0OCUx9TQBvcLA8z84Bb8IG7mUHeOpc8bGgO9/6GE+al0KP26peDwvIaUs8eFrH/
TGBoc8+5XMCJzPXWWHnYti+5rjiroTCKd2zCDQ1fX98k2VjfHJDBO1Af2neJM4UVekfbxq6VbwPY
F9hLnt88lLbvFJQlJPWdEk/9QdMd61sQKxrZgorBYsYlX6mo0mmtFj4XmEpXESb+SYuuUbcuuNN7
1G83ndYYr3kU9jsnFTrtQKlUG7xhcmMEYOpK7syvlumLN2GoXET+35Rt/z+st06twP99ufWh/KjC
5M9y6zT+l9zYEP9lO4I+lGHbTKbR9/4lN7aN/3LZYwjLsl16PPR2fqmNiY/CrmijNjZYsNm6w6Ff
5VaF1Cmo4aah6oL4KNfV/0cZUeju/qXeahmOY9BcMoSq8VQ15q7oH30yAVqhSygwAaXo8f1qJdIp
frE1i7nwvdashd/YwVdNjbj/4jU71oP0zhDTaXtPByhYIf5JnGccjgaLlaJfkmhSLHTimO8jzfR9
6EJLInrIuItOIUNnOqq1lv55NEu7gmb2fw/2mpYLJcBtt8j7TZqaAKz1un1ypn65pfn1Np/2zQcK
cDAPKRPdXdPoHk7qhooX6+3vJlifQem7DMihZe//eArvY9pbVs4+DTKXG6BPW0UTeYM/sQq8lQEU
pHajH/hoUVxENYTjGjuwg+6tAvKl9ME1Iovt3VBJwwW0k9/MMRSrhinrSehEGcHPUVhiBsmjNbrV
iqgk7zaoVGfjPIi/4Afvo/6CCtL6pobjxXerzycAaFH9ciguSns+lHf5QIJmmyLTFMB0fb2rzgZs
9DNImae6att9OO3q0AwiJTOKz33ziHnsfPSvsfP+vrW7zR9f9X8QZU/tgj/q9fP3h+8ganWdzDIY
XFM9/4/vz5jY+A4nSUCsqEZ8Crx47/aDhCvIA0wlYqdKQ3Ktn7Yd1f7zyN/2/X5dU3aksMivTljI
ux6Ay6hRfhOCkDd36GJAgPBMHZj9NpjCCpQrjZ7t56PgSMRC64sEXhFHg8A4+H5zAgG8Vx1NuTAf
UO+D0xwpRvaXUNZsBcPjQLjh5zHfti50DIzzPJL79i1m/nKOHW4FAWD+cdTvrOWDr80QQBSu4/qi
2xn5R4UNr92ogq8VUo5O87X3oOjL9WinclcrivN/aLKZxr9+8MLSp/aNzQWCE1iY6t/kogl5jFUQ
28XSsElSc2CXn+CT/npIE6RsJf5i2Pvw17viR4/596GwfeAlXZutfZwqhzKx+qPHSiqgjGepiXOi
4N2MD83ETJq3HWj6ITDyo8u5v8WQq5SrBpzi6HbaRp/O4jTX7KXb44kbfR2GDFP+1Qjp9NZS+7vZ
clESPLn0ZUrlxrS6U6QlBCP0wVRLG+EPtlojl6KsiAK1av/kTH9C0A3ZgdrcKiqldVAyH73BlKtR
Z+OtGwwy1qf9XmC//ecvsw70YGpO/u64W4JWu+EaFlMPiFmTVPlfv8++ib3PiEIyOwgM/mjRbH6l
WGyzqrTEo8Nk/YCMSawUgBavdW8+doZMvtOieJed1d1FEYj12Nr+HkFPdclcUGzzCKYLflSM30KA
soTyNCPBrYO6R6aQr+kMtTAnrVvpW8n3zmpvVPD6FzCmGY7dVt+7Xt1TaVE7amZV/43ghfk9a5dG
BdeS5pINubLL9fpbk2E7ArvtnnUweste04dbM6Wc9HmtvY6YEqn3q/HXMc0eOycjFVnH15x3LX3t
gOmE7pTFz14Jn5paaz46I6K5UJbBa0AgERSexL8FFksd3aqqc4+5b0N2dnpUQevsRulXRM2k6rHp
HMCTmeKcnTJFvuXodFKIIlynjdY+e4ZZ7ZKer+a8GRKzDVjGOdluAC5zGgHPEvGMKK+s1dpnekH5
A1QxdCfTwSa3AzpvBNuRMEscR64evUzLLvwFJt2WjKTmgTXCKuOqmGLuw0Yns8s8RA2h9s9DHG2g
MfjXkCFR0guxh6QXal1/0MyV5UTxvVTp7XWsYv/acAgwhv10l1RVpiPzRgUk7xaTFRgz0yfAiK56
cCotgye1QdknHxC4GMd63vM/HUNsrn11lWGkVR8aCzesxbawG+0563p9ndhFurIqW3tuDE/s6UIR
zDEdFZ7qnf20Osxb84PMfrSlmdzENDzL+48s8WpweYye37okLXBJ1BPFuXG037uIbmEeq690QpRd
5jQeWQ2B825pw3OAEfoqhTOewtQCk98l9rtnomg2g04+DnrOYkQ136vpfUoKvkt6y8M+9X3jJU5r
SvXsHyPIkJ1uNBu1bYbXIMKX729y3D9MqWGSmCVPugwoFB//9OQ/HDLnwf/55f8+hmZe5j/YkzLy
jx/z7+P+/Vf525j/y5fz10Ij700//F545P15vq9dRe86GyWvKFOpnnthVQ93hu7Mtz4+tmAWiL0k
q0KLkXzMQ0Wh/hqayuT3UL9p7D/eVYl0ZzMPLbzCu8xD/fiPd/2nX2AeOv8Cijfq//oLcIsz14Qz
lgulTLQnp4qOMDrNF1rP2hFP9kDqHZtIU3sSoUoSOeDevHRxD6uHCtZmPqqDJXgYU2s8zEcRL1yB
qVaX+WDSbuouDV8qP8pPnWs8hiZwJKmC86R4sS8xnJ9jU5TPOI3yxaDm5a7PkupZkVFKKTfR4Oxz
lHRdNNdB+s2VVfk87yqRGJtCQSHD8JgFNZprtT7Ox1BqEe3V6ZOLmaOQ2+jlt56/mI+6XqteRlZm
88HEIHVRJLHcuvSck6F9bZPUPtk6rNd5c0hZVkVW76zmza7zaOEVuUYQHYNDyha27Wu3kOrd0+iK
kzco7WsRheUe2ZGFQpxRjY8RzEi0djsf9QPvm4ZLDeRv273wc0nliE8SwOOCwhzCWxDEOHRr/ymP
CSf1mCp/9wj8TvhfU8TDfuxE4UVX82hvhvyVdMbTO8GXX6ndAziU5l7phfbGPCpeBU2Ng87L5MlK
NBiBED/eARqswfWU3w2ThaFPif05nn4ulux6nRQmmatt+Ail1Fi5TTxeR5v+RlGr5muT8UFrtaZ9
U+N0o3QlLMIgvrep8H7W6fgkk0h8oSOlPZSund79jFwehRnkpXbyYDNyKT6a9Or3el6MW2v6KR0B
tgjemVWwwklOJVEbe0kpf6uWrXq2IkmMVsn91OupjHXZYHyvYN14IOXI0zOHg0ka7kcxog7JNbO7
lSXRei5IsQ1ixfMc/Zw2ZXUmVtZKhuwy75kfGqojXDsGDOx/HZiHYtPSy3UjHf+OlTS4eyR2uDEQ
tnlXrgyvgztkj6OSB3dckASTeYZ/mDcNy6IbHu4snQz1kBy9o95G36FqpM+s0LNnUfLftpXrvAdi
JEJQ+vD7eXhK4Wg9GMCNFcoRW2n25cL2LFgx+zBW62sh8/rK+kPd5u2gPMyb84EurhyUBa5FTZ0h
TaLStrI7EZ8GH7pLameHus+PaAnqc9U31ecDEVHbQM0tJv2965EmFnUoSkLhkO3xvWjU/LE0YPT5
EoXCvKmTLf44P7Q+E04d8DGEAF2j8GAyRVCLWp6rshxu5djvMXyPb8xcs23eJDoLs3J4c93uu1ub
+T5wR/4hSfHrwRYZu7KErGENQCUNJI1AUb96GupQPhLLtZ637FIrn7r/3gWzwqTf5KKsmH5XfeU7
RvJIyRHRY1uTJatU/XH+QdH000JSdRd65BFdZQFxVemyjy9Wq7j0NLurx4r486Hym3Edsi5YBgrx
IQuJCAAERUK0Udr8GqOZFnfyXJznl7lFMxybrLk6OBsdqONCVa4lhdqzR8X6oXH6gWLiiHHGipzN
vNkxjTAd8idpMI5Lk/nWwR4wjkTclJdtNFh0D3FwHuYjf9+ed/o6s53cCh67wO73nlvGp7xQyQfu
lP45J3YTQ1MACFgBAaQL8XMg7VmjWvFe849YcO/JnyyCKTa/X14BMl21lJCfIxuytBIPxjfFANUt
cvHTHfM/Xg54NMeaCy6dxOlhb8IX3KaUvAHb6JDIyuagKEx7cfcDX3IdathaZKwKO62v6NeQiLR+
9IpQKiMWIyy/BkQLK2VILdpiZixDTPtWHVKet4ZvpuSyUqTZGzxCyp2BWt0iukyrIDLicyuEtrHK
2Nq4WfiSqrQtkYYNX3I1XYnaDF7bBmg7EiwyI4J0/Kf98/gEhsU8nsxeIO/T+/jC+Pv7fL6/E/DD
C/p4UnMOfq6i1UDuElqS8jkcKGqZtvYlsxGWJ0o8PkPjdpdla0hgiiAyNYVJryg09WC34IQLK88u
kQ9kKxga9R4qHqk7Sul8jL59iHJYzEYC479ukKTAti4WVZ9RPqeas4biHvDxsxkRZ4YPWBmOctoU
VrNSe9+9eWRfXxvCM6IU4BhKIyRIRrqXAsFJRrPlxXYGY1OSkrJiQW2+mEEKWq8A9DdvWjETlLws
xuO86aX10VeK8Qm0WPwiyvW8t2m75qJa9TWZ3lC0qnqY35917VEOmf6UOH3FPysrD21demcUYCGU
NfhBVl4vDZHa779HqJSazwl+p98juKP0z50+PBemSbc80caPpBLcBsbeegoNUzuwgGB+Oh3IVIhq
xlBDmE/qjeozAeMj4Nar0WaZBow+N/rWGeXRGKPgaX5LDZrd2spQAsy3BGiSEjmWz63pr1tCo0Hd
6Sr9rtEVdB7mcQrsk4c4IqmgiZz0Mg+ex4GMuc8jPndNB3+/5+8DmTsOJOr8Gvt7fzi2N6h8cUbe
0DAgXlJ85UcziFtuWP6bg9htKTN1eNRC4dEANcDYj4X9BGgbIp1fWZu0zxz1Z6ihFO6En/RPwvFO
iMrMW5VxvWnsotjNm0YT1zslRIMHVk3c5n0eFB9NvyXIuZZZrpCY54VoKOzUfJ+fKZSPfj2LJDlP
TEJoLHXxsUL0Enm9vc+nrWSYwisaFGmaE+Emn4fMR+YHZyynBJcK5A317COmM/VIw1U7eiLfxYhd
dvOuz4PT/kqJCLqe72f+dHFo+WLKrNKPDae2ARSGy3/PvoKk4FDU7lOrJvVV91X7oaA3tU2bWW2d
ptf2bT40P1QF/z0QzIRUhrYC9xdpotnb1tEXgb+QgTG8QamRS0itnDTT5tgArnQ69YU10SZptGzB
LKMD+WRIcsFMu0P3USbt3mqLETNBuRZm8QK97EdA5elRtcv8cZge5mcO0vataZcXNCwmmJMKOQxe
8l1RBLe2L1MVZnHOty1VjEe3Fc45ZqJG1DvISVlH7lnp8Kl3Q8kfq3RrOMVk8U0rZeDUwRoxpbGY
F86/V89wERd6BVVg3lUE1fbzC1JSEL60lW58rpc/l8ZZWMBF1QieBMIKoq681ih/riQPHsHYGa8m
TcTd4EBG6qPCeHXrGMpQmZAgEjfOzaiiVZK1/KoaSqhVKdoa9ue0rTaChM+OZm1DMXuh1oUk9iYj
Y6MZilMdKKs/TjIXtwCaNbtd2+ronj9/3dYA5A1ripRXenprPVD1+7wZ2/LPzfmo5voG9UfsPq3V
7WNv9A5NlaQY5wlIQw3jHeZ9tTZyx/29Pe+cH0xu0FQ9ieyQOdGxiBxOCYC82grCavJcfhtQsO6R
XNOqVtIgXI+ZB6CHdfph1MZsHQszgO9EZMKjjTBnQSOiX9HHS3etNlCb0bPybNJkWKRB2n/QhyPA
2rC+65GK18Hv6mcJmm1teFq29+s2ffDLqtqn0Mb2NUziVS714UtchdvB1IwtfA2PsKGeKcySybKy
kPB+j/l0RyzpVz2bNkUOhcAw2JzS2lSkjqubxif+qr/UtPFoSGOLQObKVFyYSneiXjPNykNHgyZ8
iSg/X2va1G3SDW8SxvbGakn/CZtweMPZ9jNi81yY6bCMMRmvQGWgXMmC/uRPz4q2rNedQdj7fIAK
cAcNKBxqprzsDPqBn6WldFRJRM1WXBXio5A114/5KVEm9hZtyr6YDsy75och8WIg9GV8DNX8yQTr
SinSxua3QWX61FNVerFLO15rtS72RiW6s0npjymIrn5zAtyjdfQ9yV0w0bACL4Ews70CEGPtAmW8
W6hW5hHTe3Fyv2hhSVqSWWJ9Jsn0IbcT+3sCTzutPOULtTsF42zuPRZdN+xpiZLopmgXdOVQTFQo
c2ihzNv8oKIfS3wWC/MWMMaJ7QQjUCXI4lZbVLGo1qANia6B7jjfawfLZOQU30atRcjDp/0cdiBf
RZjaR5ME4r3a8HEqnTI8KSrBP5GkXVF57Qnll3WEAIWOizyBhQAwfZRMPl4poiKeoeYpS9GfXSP5
7krXeI2GFJowivHVPKoftW+pY783WqkhHWy7AGGExN76t+3A7DH8DJzjK1tptMW8bdbZlWqeeR60
otkx72iWyvQzcATAKRxhtM2bQWru3KT3oRaCe45LedYtKV7/9qIgDGH9onn5/aI0df0poNn8/aKo
pr1sNOW2lgACll5mmgcd7nqeN+qu70PKztOuMKNe8Hl03g6iEgh5JE5WrqMdMKFAtXVYX+cHGZFY
4IRleKB+Ul1jmKLnkWrAfJC+M4syn2BL0x1ArepZ964iTp/mj6Oh2RA/6ZzXutm+t4RU/LWbGDLv
H0ab0+5UusDUmPdv+QTFo65OmUSgcFYoeU2b+luJHC1SFvPRwUbJ9qAdpdvHG4vl29pnCv5uSmWH
jad6HjF6n+oYITBvKBHOagV5UijYbRj9d/pCm5jaxzvmg3yDdvqe95G3DUADgUJl3mj4erfubR8h
1jS77DGa4R5VlMO8WcfoUsiavtlJ4V3dtN9+zkFb5q+D7Vwq5oaUIZPiKMZcPJM7sUP3rb1XLq0V
RFv+Vp82m5okE7+zXjM9TvbJMAiiPTDKVSNmfcY+ua7wHkMfOeb8ckygWB5sKzpmnyeQj0cDuFxQ
w3XkFNN1g3SISMD9nM64fpTGDdT+X2ffPFw1KWR3JFP9fbhXUhDGtjsdml9jYsdo4+6eaI3YNlNf
RKMnfGri6OzoTUrZSlQxc3OQbNCb8Gz11I96Pzl781EUtyw9vbbeknAwL/wNNJy72uSqMy/8CXCx
LyLN1nOJYB7Ry/YSG974OG8N3ZguU6syuBF5LAWqUWW9XqjLJibnW/Gmm1OiFNXB800yQBRalJ/7
wvxY46I4zvusThsujSV01tmbzhTaNUDZSwenQNrTayNZDVa0Bm/TnlVmZlNhskNZoJJbTZ8NcX5c
9HjPFLGbD4+ViM81xdPPo+PoPriFEo5YNg07O5rTHeSPB2vsT1bzxRBR83ksJ2Thc0D617PE/WOA
iH6YqOb3bo6AZ2qFHOIWdiIWjG4daeHHvPV7/982zaIm1WjeCfPzrI6ZDWn4IIpaOXP1EheyG8QF
3GlCaFpb7Ah68lHi53D/W9TEkNLn7Yq86Iy1YwKWlVkKD/OLeaexwAwbJ0HyRFszWiFeDZipteaO
qmW8HXyZX1zPgVJLXtQbPKn7vJLuh9d61CKC+vjB6lA3Z4TJABMUOjhqH3IiMgVfShEF+26U9ps/
LubdgybbXTjh+JW2k+9qkX+DAOldetdOLvOrzajDo55o3iVSOwBaoMjvhgVmHEpCc3RJdzlAD4zX
UH/r58y3JKIlu/lB/FPaKObN0cWTZiZjT8Yb5ijLxF9r94FbMY0d2k2jBNc+CHKTAnF5GHQlIjqP
G9VHSPQos/bjmDjqUZoeBerIeTYIGDwmo444ZqDseEzdQv31dCwNZ5OU3vN84N+OTm8zEp79MFBD
WRqme//8fkEadhdOK9Nf3zck05YTV9f5uzgofk+kJUrRcv6qSrV+l9T/KABV2tVPUVCrnX2n7gIa
JxNybY2RD0CytQ5RkT2pmQ+IyVNL9+yI5zSHB/a5a6ATlhOicFLcxqdiwosyVEEPBt/03bzPnQ7o
Yd2SsCydz/edD3TN1HoymYt9vpUlAU5XPbCs+W3mBxmUP5XWLXd0LYHLksmJh5ZK97YaIvPsqQqg
Mw2Pbi4a//FzjDt4+l5oztPnJrMacS4jAas8T6B4WrU4m0QAAA+2AZrVTYTtSkTdfoCl6XaOf4Kq
75/mZ1Y85tX0Vev2YwaPOQghqv8e87n9T4fnMY7Eg2Xk4u7ZNe4QvDFrRx26h/mUb/Tof9F2XsuN
I9uafiJEwJtbeiNSlDc3CKlKBZPwHnj68yHZXepdu2POXMzcMJAGIEURyFxr/QaTg++7vyy0cuP/
HpY3/Pf9L+fFXApwcrIVugLywMuB3OXgOo913oA/kId/ttEoRmtf9kbFNh4UG8i8DmQhCtJ1OpI5
72FSugujirpNi5bpNShCFJlAvjLMdWX11amVc/CL6zZh2P4151pTnCuT8zychqsTkA79MDTTbWqC
ZthUWWusIREQOZRk8K+dJk/hNV9rD6mAdSJPun3VWf5ZtgAo+1tTRNN10Cz4IVHBPn7fCHk7OIDV
YGHJG0gOXO+imm3LxixTlDpgrN04oTMuwWSO720bfTKWXcgSKYT0jR1sxcga7niedd1vtTECq1SG
XRyl2VgpOGQo6Dk9WFoPCNjoHuRWr/QgVNdOQs3aVzYytAAkYMaK+VYBcSJZRXesCuQE2m2VNtZb
WmrW1oNQ3+hjd5ZpVsPFlcT22IDJ9K5l8UXbNlX5TasB314VGg5bJrbXGqrapJOjKg+OXVTvrjGv
+LspB4PSGmeDomZfV93PfBz6X8EDWoHmr1ZTPmyIfy82YfuqVdLiNlYCm32LEu67gi245g4TqkKm
8+wiatDFcbbP03Cd+jzQsdkgrYBkswaqcM4+5AEPJ1NLw62eXUuurtlpGy8k2ScrrECajUOvogcr
m3Hpu7cp6nOydisrsqiIAxvKH+T42IgPNjbdtTwLLRZ1x0G1rpXflNx9mxHXyDyYSUwWNknygcox
2OA8TW+ipPXPCuHWNQ8WCnwl3el/mRHNMyqIuddrtEWsnB14OtdrzO/yv88Ip2QNlSx5BOUA2Id8
8bLTNfdVsRHFn4wS3lw5l9QRfkYA2HvVKPPsqMd1qIIP3isU0V9J5iWXlJzGnVkZj3IWtIFmE9pi
3Mqm4CYqSQM8uEgansd5TxcMXCxsO5TG8iY8yGkl+rX65L4YdTLsi4qY2wP6jOV3is9qiZKw54R3
jqoMD8Fg26tg6PtN0E3DAxvZ6BzVzUW25Aw7tX6mypTcwNIdHzzFdLbo0+McNM9vp6B8IPiZLyVn
o6amItTggPGe+wB5WyBtKHNd320+xzTtk5fU/Vl2RYqbbXw9nUULOaFNkEnMtOTaku/hqih/C1DL
B/kJYPvi9jj/Pd+XDAmJwkbf2MTgr4VHenGc8uIFgG4LpbLp+dgxIusY2lyokpibOKqDUxcjmiRI
zgOrr7AhUaBBxG3cnF3Nd+BbN+pdE7TpCqhp9hTGARSV1EzejMT5YblK96M1g4MSw0TGtvsUYeYD
E0QPkMoNva+pU+7c0Ww+giQuF6qJibVBDL4fO607sOn1VjKnrmb6oYaH/JSybzzY0PhIyJFx6Czj
0M79lll3B/4CbyWDn9/zA7N5KkZHg4UbTg8AZeOD7xqUDeF1o85YlyuQad5FjrppjW5NlQFrFPb0
gFa4euJ394CkOYzzqLNePVF4CB5zJYI3wQNQr1YKWu0PfV2ZkM7xspBzdRM/voFAdR9S63xAm5z8
pBa/paY5vnbmc0CY/lJQzbmJhJ4sZdmqYq2GQUOd5e9ZjV+lL8L1UKHzh2Qpu8m7ww0HHAUfPUYe
3ONh4an9Z9YlzavQ7BYxPGe6R5gaxXTIuCfq+PFeAy6/dzzqngUw8U1Mqfw+yhE5AURpvtiO9mtS
1eLn2OGOZE8UGxCWgaFrBl9uPn0GgdluvZR7xqpnK8HwLQkbsZ9/c+taaM6bm/snq269BzGV000T
xfiPzv0Z2+BFq0TNbVa42mWwyRu184BeERfrjtoflVKrnvwk2cHPc9+K2Ms3YsiznTxf80jIevlu
6oNsp/UIgNesO6/TfIRAZPDqxv6EarOivMijeO77fzhPvlvvzXbhnVtS6wvq3f/nt0Sm/qCr/rCX
JVcX/OkhcesCCGGpJXC0NTx006HedpiLARqDtz2OcXWRFVnDKrJDqbGjuc5mv02SKizrrRyWL7/P
SIvE3rZGBOVTo6SroZ1w3S/I2DIqxlvgeuZJ7ijcMXF2xu8Zsg9K7XWGnP/HNeSM7O8Z39cop/49
jZqDrGjKSicmuSO2Wk2z/e5rRHtM8sY4ya7ID/sz6Pvtd2W0NnJliz8OQoSl1h5R8Hn5rjorcbct
XA/Bgdyqb635RVaj5/6gylJiFHYlCzlaO821T05zekfbK5X1BGxROdlulKynhJ1aapDPln3fL1Zj
d6zhBbtd5n6/fM+tuvolCgtt9931PS0JWxz9YrwmlyGqJ7uu6PKzTODKI9cyxQGppNMf/cM8TQ5W
DMr5NXAZr1Tc4/fU3xPk9O/+/7y0PNuIquIm8Ixl3tR8KZSTfvgjZtB9WZCDm5uGav3dbPru2pSb
rnxS45OamasGYf8bry0BirjxvXwJsUvd9GWtQBv9uy92NXeRNom6++6bT48KH7RylYt7K/bNm/40
Terpu2rfqwwPWk0k/Hf/d7n9d/93qV/uD2V/X+unvnXNQx9T3OCmOjvziy1K/wzFBDXnSbuR/bJL
vogua5d651DKneeqRYJJpKXBT0usWY+CPkMY1Y2B1wjOyN0jle+SoPoxJLv8CCL+k9BWnORQ3WHv
qo2uuZVN0cX5LnEmfymbAEWtU901L7IVj6N30vvunM4aW4GIPv0UH6AwF/ZN30bWbdIiL+gWWvhZ
NPZdqvTh02gH7i5WDWODRIX7Op9pGiiROMkwbMMZ9a1ZurLrXOunOSPC+8YBCTEfqZhB70Ri/Izn
WexpQEHKvt9z5ek99EDAY4O7ZZ/sbOq0BzeUURWqUZJxsNAAFWEZfbubROvdyhEtoJAUtG+ykTgJ
05TKee/8ydqZY06VwoFOSeYar2AeVIhpTKqgPKAJRPKSNIOgNuRnBXSxwuPmhIlQsmhb091q9mSe
ExyFry+WE6l7gdfFH/1Nqir7CHihGc/WkGNvVjdRUcB885oo3A9YnHVKi4iKggMbmWK/2QdCEPZF
X3Bpg48g9H7+9wFA3/BjMJV/DNklNQwgx8NdrnzBbaU24TrDQlXr4IyLV/zU5Q2sIEoYlWeme1Md
8H/lQ62Cos6ORNpHyJXpF4S468Hvnv8++Jc5UEZxTyKKzrLHxmjTRxfZgjxt/YtsRbh6LgnE6r0Q
TvqIta62LVUTL5C5GaJBc/Ysj9SUNhzMEGcH2K3JpqO8cJNHlb+v3azflU5pnisTFyzhDOMja66+
MHqlQTuXuiu6CWSr+7u4HZtfCHK89CRiX5XWatiABA3GU2aySVSBC6CiAM8A/ZKo5VfnNtTWK6wp
G2OqL4XtOTeZqXhLORBE3g5Sq/Hcxn65s2oiSC+z0zdQ1aj1cqYYcA51JlscixB2dahW0SaP3HYd
64p6kUdBr/7XUe6W2iWM9X+fF87nxvPo/3kethO3Zmd7+wbNioORkgsYy96/V9pZ+0BLHejoLEii
/TJcBT5G0bkPXZSYm7JKjQNVVHGuppqcSZoPr7Ge3cq5bFmObaOOb1MbItsYF95ZzaEsJ6VzGtG9
eEypunLnBzhPVRbI5h71jgQXja0c9XMl2Ku60y3l6NAX1hmC/iUx+W0vQxTPknBy7wvV7m40A5Uv
NHs2Yz1ULzPzdee3qrKZrAHEjvopGr36qAzMW/ljokOXe2ji4G+leKL+UK2hhqLuO6feV7VbtcRk
2ZsHAm/8EuSL7zVQ3UdIgP3qeiHeCOfk/gIS8DMeIm0Vkp2/zwFZr4Ig/+so75X8PhCeivsPR3+M
/t/Oi+crUyvjyj22w7lCodR3wu5hzPKPzmhQl5tbQC68rWJ11lI2ScN0DzaS1K4fPVwndLDYdT1n
NzLPj+s4OSll8ixbmbBJ9yceRscmAmlx8u551bS1LD/h2dWN7393q+k0bU3TSLZJ5313y9n/0a1D
El3DBSqgElvDZYIscqPn1UkxxXhxu4K/wvaqi6omM7VUJ/0e63awVixUuuUZmSu+mi4QbI7JXvMj
1DeorZG5A2pyuvbJwypz5zqrvsF2EE/tuTUOuH8tijh7tdzY2xQuPFnhF/lRx3EcdtXcbkw2MNfD
fwwhfonTeWeNixLn0b/Gv8+XR1rV9hutaH4kmdGfIll1pRCBo06eJZt+LtfKkaz345EHKe3v4X+c
Iw/ly/dwhh9Gv7K77qlNos62VoOAzNm1anyxAnTy5f/CBm5BkVnXzn8M8DRG2Sat/xrQS5wE5Ble
xApbiVA/6+FEwsEPNQATXla3CCQjaDq1/FTaWB3jhxSNBiSvqmMKiK44Y8WEIWle7+IoRT9KaNpj
NcIYDqL0IZhbWVUNj2I7jbn2KDvgQt+VIc9X2UXSQizzSrVZi5jtKqGz7rIRF7T5hFAX2n6cxXMT
ywpOpu1+BK2p3jfDjy438BAuhXaP6VtGKg67IzkmXyj0wkUTfXos5imxX7enIuhu5aDs0pWsWZV1
OmzkRQx0YEghRjcQ+cOsLV4SR9PPnUbgPiAp8IKAybQr3dBZydGK/OSqMJt2L0fVIHtDp9C+RWhk
eja1jVn1yf6vr7Fq/B4DbpbgOi4FPtaAMUgrpJc2GtKL5wbvA5JLhwgzRdAov+cFsi0nurX/Bh8l
Pshz5WlRVgeIOaM+JSjz1QJOYjxFz4ZfH4Kurz5g7we4A0/9zUA+4g5oGymueQCpZvjIiNVdukr1
UPbsIDDOA6Rsb0KhDazelPYaI482at/UH+6rsFtKQSSsNi6Pix2Sc6trwlHFBBBpLvujBVGKSa8o
cBbrhYuAh6fF95bKnxvXVfSJPVa4KHSvJ/L2x8PYZCDoMivdGaltlp9VMlXbCHlGr4i0R/mi9WgS
VKpxl8/0CwSokgVlh+xGDjYejuRBUtlbOWqB+ISEL/qVHK291kW7n1BQNsdALe4cVE2MhOr44Azq
vssndFky0VHic8XG6UtKA7Izh2BlCLs5yhbSE+ZtAvD7hODsCqE6rKNjlE62rg+N5HuK22TY39la
tOpTGJZNJNIfpd08OKLTgS9jkkdK1Ng1atE9fM+ASfrA5vW/ZiQVQEerzsjYpDt4P5SF+rToFlWG
9AfQLvKabZWhcjHV02LUcm3n1AU1D4mUCsHJ7zq1VxeVrwIH+m7zUKjuxJDWdzDwo5VK3kIoHWLQ
c8HcMVi+o1Z7SYhodshb8L+Y8ZyoOiyjwdFe3Fpl2zzPl/0+qjiy/3s+PucfUZqbPDgqu3gUboYA
9lzfRg7HxIiq79bVXN9uUIFfxgkoG8Wu8xfN5TZWW5xASkc8Baa+kN1oMowI1eEY4voaYQlb2oVN
OnntASTCSSzNcsxzF6gCmfcyxpaDYgjAQv7HoAzRBZjENSo7HkmYvpuwMEk0694xuheZ4DcERtQE
AuW1n9TmP/q7rqi2ToOFsYVN7ajpxYpfXvxeT8TaM5RoDMyP1m21J7Md001ANH5UsxrBhw7latvw
nUfTCzfXffJE8hyNpgidQ7bH2jRCjO9QWmtQzFD51953WFhXEAbvtZnxm4KOk60rkZAWymXufRwC
dIWCiQAccDoEldTiR9+76L4W/leUZ28GRdMX7Oi9VVfV9okH0HjQUi/amnaY3ot0YyuKf2rw43rg
QXV2U714y0IkGT11sreyWWDi3VVK8Mwu2DsKkM/LfkY3gDw3EXRX0iMQlk3kddbdZOY/JQYKxS4y
BriWn5JSWHdK0l77Ra+3S3YQyclTu+bv4D9FI4xyhXMY0WEEWshXaUSbscmjnypA0qXWqukdGEVn
x0IV7YZsrO7B0s5ebfVbZyfeY1ry3558VG0mFcGZ1gyPBpphF7NEHL/NR2uLgFuFvv280DoY+RD3
qj4/3BkIJVdWY+ZyIqd3gYdXbiAjmit18BBys1pQx6Y23I2ugyVhAXjsLkmK5oLn57PuDQU7SqW+
L4sUvajKPMqWfFEpHK1nkN5KNqexiA5XEgAMlWI5AOE3tNx/4aErwPvYxs1UxOPNqIM285DteDGj
7qJprf1znor59DXUGgPQCRulsb6wyQtOfBHRTZs/wmSk4Gh6ASIcdH+/IDZHwlFWhFoHKrRlV2i9
A9vYyDApC8r+UMxKRdEcFxmo6NxbBTv3OaKSsVVuFe+aV6YnGTh52HiSja2PKvlLYksDcyWU9tAB
NqfqBnzdrLs+H+LrGu+I4olOI2zE2RqmeeOtMx09oam2h5fRD6/94TD91W/69fCi0q80IGhVRFMO
NsodD6Y1i1n5hKxzqwPrf0BFgEhT/ot+j5rzqI+IH2aEjMrJqeLuytHU9pYEuAHoA5Q149qUoSLv
pUxP2Yxo++6XTZ8fzkG5PifCPkfDoxPTCndZ/+y7FQu45to7G6wpRWw0DfU+yV6KMf5MM9P4Vd5M
dTH8YuPyUyS1+yzPJV5UsY+818AcLKJENT5Bqq/RzTB/GRUmQmOvvvfs/glX6uA+rE3CPk0Xx8HT
u5sR308QwkZxY+Ux9ZNZD4bU08dg2fsIjFwAkHqaNQfTn26gpgtWemhgva2u9NLgM6JsvHOizNpX
SdKTV2rVNe6q3sMQzTr2BSQrUG/lmQr2cwcAFo3OJr9tSqwW5SOA7Xi+8qrWPFijrr/U3qfsbu3G
2nlqBR4rgeSpG7UlTmAv9fLThFWEecZce9TQBlqrGGfhdsLfva09Ea41Iri/xvVoNuzoAVTzUG6W
XtCme0lfjZzJ2+jAUVeyWUD2uxngGywk/ZVNt3ofsxrKQfniq+UtNZgQ7n/ePcY1TmeW4RPrhPnK
oV6h75XRBDPdaCiqusmIXJXNkPCDfVJ79o1cGJssGW/FrNb3e5mMWnu4jeEeXVdWS+0GOePaDOZR
tGUXckn9l2skZQahC+G3jUzLuUOLb5EZ9FuZr2tgkVBXsrUy3jRt0kC1dZt915f32gxgRpCRyu0M
apbN1BTt3m3y+zLR/9l/ndGJT+RH9Nk/868ngF1b7Eg8E9FIAVR8JR8Q8lHxPadxe5AL45i5S0Qb
MGCcz0ZXI1z6V4wRVbtZVS0TewxAHuUnYnsGHDxIlHgf0ff9AeXo9aMq7mscNPWy0yafWtecLZMZ
sUpBTLNSnXQnm2VkebfcwtjTU0z8zqxlCeG9PLcvzOP12ZdMSrZHrSUbTm0LmqbWK/C3ocZOqM+V
9qghO5hHpnJWEYgByhwFt/IIwdPg1lHrhnXt775/m4ftcrDPI/Xjj7nySt58/h/XlFf/40ozvH1d
gyMsqzo5ZFluPeWmh2gZAGJ7LMW6IGw+EOX8o9+yhUAjPww3LY42bEShKUnykW6jn4WpPe0MT/dx
L3vJK11y03wIAovEqlQPYCtNganYKUUVQvoHGjdNYHQwkv9zhhyUJ33P0NL31GlTAGWRUrdHb75P
gmj+Xq/frrxxMGOKMdoBsHXtrJwuJxdg7SSoRDfj4RhMpBWGgdD0CjSBhz+M9S+eZshs4iKlY7x8
HgbzjM6ywcqXD3uN0tgK4IXxUsJlXBbQww+yqXvJwS0wXRk7r8RRqB42QotQbRgdZ+lG0+ySYgYn
+SIH5FGo9jymSgMcApGVjJN8OOGbsFJKYJn0NfOLPDKNaWNoenyqYz5xpKruGrQmZhFGTkG9cIc1
/Kf81FRJexjcYNzmYRvfReAeUdd1+7d0CC6z6M8vfWS1Al30wwuhYgdTtyBHaByRQCTfQmp511Pw
XUa1IJ0y99nZJ+8YI5BCg5sEU8DSsDel7jK/cvzTVIyAwOfB+WW0mxC3FcM4lpUOniyOTpXtWvsO
T+SFVSThg1V6IVwA6yWGQXOTlkP48D2jM2yAk20AGrhIp+toDHyry9GT9LJyFwAZeysTYJ0IXLNc
ZSUYQHL0sn/Q42FRDbF6VoYWpy5T3FcAh98Swtnr6cXcbNrwz9Nl//fpvhb943RVnfx1Mr+7FWfW
0hDKtGnhUJ6qGtHjLmwejEZ3TmlRg/6c++WR7LPSWYIB5datHGi8kM2blrjvVaeLrZ6GylFhu32E
iJsgydGg+OrQlH3fL//Wh8U8OU0ZiVq4x/e9h5RrjUQtzONtJJruCGW28Jc897qj38MCeLIbbzeO
5alqjU0Jp++9tzGdQlOkO5fEuAdHoHSYo0X1lIfVjzpTrJ/z1CIYOoTdwpvBR4+EUrNnHWNPRz5v
6rvVPzrNocv/Gq/RhiVk98Z0p7YRCWEtf4lQHFxA8G3OphkVL0FydiI9e8YTOr6oSvwieyeYo3uz
wVdInpM6ZbAeQ6BkBuKOO9/HP6F0kZUN82k6xLzBqxU/sqPNXzqR1zdqhh2B7ObmRLbESPaBnzxQ
8wOC3hOWLuE2HdFDMW7hn1DJH6v0R1jaS9hC4l0HHb4e9HHcZ1UfHVPwhmx0+2F2PeNQa8SXnhko
XsytolC6dOU4SX2Tz23ZKZvJ2FxY7le9q29ZJyNgMc1SrUNla7Zo5HUmETbg451h3UVT9Wz5fLag
yJ5YwpqTq2gvFlvVo+ngymViCuJBBETSq4F91D+HFp6wpqYGJOEgMeneVC0qSy83MRIMDQwULDSX
mYuWnY5GQJ6KaBu50Z3QsN9WrYhnRcVWo7buwK7cRjpESGzSF447uQsCwHJtNSlqoll0RLMTKqkI
zkni+Rt1oMIrvF2bG0DkLA+1+q59hHMOhichMRIE3ruO0oyqAUYBF1E18OzqZmLzl0TRQ+ojY2CH
1dqPrWIRAoJdjpmX4tSnZysXZebMbB+9qCNomSUWh2KNGbk5TRMEa4B6nrbzgv5hyP2bpBPw9nKF
3RemzAvoS8EK+Rpj4Sr2sXT4K9Gq0Q96RaUdpyF964DZVfsQs1gM2hV7WPRDJbYUiHZBN3QvgcBW
K61eHV9QVI+r1zKMVAxWhkOhC/UiSj17sjvjFUhFvqR2trf8+MtVMiBf+qNvgfd3R7VYpcIiI+VD
4AEls1CVD/Tl6iWxBhLQolRXAd7lbPXuBkAl1A0WgwWICb1hBXXGeAX2CM3uEFmTunHuarIZpm61
67SpH3Pu89XQGMXtmGV3XWZdVFPf+qhOsvwoEFRxgqq9Yjnm6cieUaQ8/xrk6wVInNwfVoWRz2hC
6oJ6umfDay1zEb0Z6h0s4X3p8Z2pOvtnO4GlrJowSyctfdZxlLWhEKIZEtR4SEY4f8Ms9Ij7qrHC
x1xN0PkxvjzXHwgHq3ZRzsCpqfO91Whl935l3hj9I3v3X9Gg3GqBufRS53EcnFvRE5Q5lJHLoWyX
bISQZ8j3SonHglo8ILgLjivI37VUeVQ1c+l0a3Rao/1gOkTpJEpqHDCWQ8ai2dThe6yp0T5y0b/R
UIXvw6HcNAX+phHFrtawdrE9bpB7QZYidNBaQYr51rGBskyGP9uu+RuvVadVkvBGmdquzRg7ghC+
YZh0O5jO55Cbmy/10pgjmIFoFwAwR4M7LpaxhqSZo3cnygYPlOKfRhLNi9D1fhqmC7OsyhAaaH6h
9Nq8JGHaLI3BPWjxKLZAI/KNTr4NcJiBwTyB+TIPhp/IzSFH3HVIZPk2FZ2DXnTpRjdJUTu1XiwQ
69Phdb6QCEs3PsmcoNFKRHpOoz0gem6nBtlCOuxWvVMD6+TU/k/FC1al2qNrrJI9iAPxpRo4+I6Z
terIgcdGNm5R0bw4uUuSvYaPZyBbaCjYj0VNTEky++mO4mc+lM+2Zj6W/YwVA7CJ+w5fYI3ryJKY
KiCo5DON5hKtxpdk3LW+Oy5arzkUKjUJ68ZtTHR0cnXnif7EXo1KJCJWjz3cGDJnR9douq2f2xgp
wBZwAz3FsBBxUmhDS9upqZd7w0nkxq9+DLe++tHaeHHpU8ZVWm/RdO2Xk473gen+7HRrM4XGsCgK
PV+Usf6pT8lX1oAM7Ae/AjPPH+B1yF9BswRv4KysssYgADvtdAT7RHH7Tm/hJdoTabBiwi5DH7if
U7hT1ThSZIDBbQXlIQM6XnkFtwKqpRhzb8ayOvZWPDNCUOWaxkf4k295ZGDEExSXGOfbcvTzveOY
H6wby04Q5ToV0v/Q8tZaacE/63ZNVL0Go+EsEH56AL1634Bzze+URqiwJ4bTZFsZ2bTuJlX8N3RI
MRnsnUWeVZ92lU0bN4k+0madTwg6512TkTpRv8z21VgmY9nuPZf0ukua10wQa7FJ6MMhDDQYoiW/
ZezVs0XR1A+ep4ZQ0oCG1m3CHwjTElkNZ18V1pedNB3WWXa0DJIR5RI3JBQoxxX5gft0QM+uSvR4
rdn9BgjsgN6+069CNE2d0P6JF0ex9d/saVRXRYqymyPsgwcncKmhnRq5nQe234qXjQmUz2FfWlf8
PNRILRbAcHsVh0SwM95CGNO7EUCgxl0E9ya3XmVRs3Y1ESPplNdLdF0POoCj1VDgipYP+XSBZPRs
shn0jNZZ2HWKuE0zrMNRfNqKV61KVBUWlrirWCi2Vui2KHSrt85Uid2PSHU+SBj+aAn714S2vWHh
C5EimIYgtthQge2WmV1fHK3HSssAzldMR0BIxK+RO6xYPvLlMDyH1egdEPjUly75Vh9Vpm0VipqM
tonqLI8g1WMLS5yg+Njr6pOAxdxe+lJL12ESvHRc6w76ya2CrMSqa/kHGFl3VNTaWvGkxxkq1dYj
+ax10OrRug0qHizOFC1NKISHsCrvo0Dxt0VgDTszUu6g7JEUhHBNADTzeLD47hXtNtZSdnb9ZjJq
D5aHYZ08Wz/2cefiublrlUncC2AL/pfScwtMSEGnpdkjtmTeNfGhDBJvCfu1x4CuPZObUBa1bT1O
Ic+VFkCnyrNTRThvOVbITkWTzp4F/m0zqjd1E0GmTzY5no5ZBXx8MFp/Qxrsxs75+dlm92TF9WtY
HqqiMdY6sVhn4AqaIAuPnCKJ/WF6t01jlQ0tyw0FMCeACQc04RyKrlmOBvFwBVVzibr4zzyKgs0A
03A18tWNPXsBJODeoCs/Q9ENdqy7SEeB6+vjGSWCWZ4CidiMcDoG85qoU43pJG8MIuIswo/Jj9m/
TapHxj0jYRYEPPupZ2PfMLV9uGXNEKu+jn7ZFcGKS5HPqtMVuSQfGwTk3ptBPVcebESKoeaGSAQ3
EhZZvIn6U945ePz68Z2es59S+ydhlACK6+ReBeM5ZUI75cjC9pnhbH1PwRCgtC51hYizecnhzGCJ
nD2TUJ6DQsGGogMXWEFwNXRc0BwLC3UxeAhgGt5O4NGhKtiQRzclXyHaz012MOHGLuxOfew6xdvU
avgM8N/YGcUW04NqW9rhZwnod5GnjdiaaD644hYCkI8ab71BYmvrohiwSpWWq+TJftglABnmXxkb
cvZn+CEQqZx9y52FR8t3Sma/7CzZaWV+AMO7SCYVB4lW/5HlxU6zs/fYBZLjoBFM4MuTSqs2TuRf
7Dj/SpK7gi3xRsSoQuvWeFZqTDBarbsrdWhDnR4kiyKM8NWIZsIpccUKc5kNiAX4xUjiYbQKxqcb
ehTdp3o9ZsG48ZNspVj+yUjMFH4y9XxHDA8GYP7VNPpH01W+TCsPl3pDMSAl02W3ODB5WFUZv7LM
jQ4pbq/xk0AWf0UIAixEHy6+2Vy6euhWyiD2hg7gyKG672LI1A3jZQyFvTL9clo2FcQ4jR0oWyTf
e0g6A9xVb1TLARgzT1TQICx4LjcxVTy8TVSUHOviBQ4hoiDGLBXTu5tM3UVahZCovexVj8jcbcNN
n/BcL4fmoSldsbR65anPgazm+PzMewSgw70GYEL/tDxr2GSlhpA1ckPTuBa5IEx1+JOmst0hQf/D
CxAJCpuBikKoXmqBP0AyOcVlwul4ZeViG4+aee77chsXllibPS4EvZVHeFun3dJtvGmFwudbgrlz
r5rma2l6+3JsMaRBI3GF2PbPULgfStO+a1HyGSbhU8V24XbWWzXCBCRb3N24GioRueOixWiRmWCJ
7kb9qR15EkFFOxtF6eNnDJHRIU2+TexUx2gEa3O9tuML+oJIO1CPMtpbz7ThRUWYYJiUv8NEx+LI
bm7dCdI8ogSkQhG+MPslAVK4stpYrJVE0zZDbz6n1jlFBise3izh38Wuqq8ymPkZqYq14b8kKN+u
y9S50/wAzXqd32Gusd9LB5+7CRgfxFk0yjEruEOIEnABUpKoUOlZuWqp0bLTTD7s2ZlbBYC7tuMm
XXsQIrhBQMg4E/IXGZkmqKvBCl2GBvsbD6snpS32YkQhtNdXRoe5ml9nJzfBcTG0mgL2BbilEuPD
pTfGGb4a/WvQWR6YKHwRS+9d86niQnFCT8shHRsW+zEhp+NWq0LY4FdB1gygA49eHR+DzJ1Y7WB5
NkYAu6TeWIWOsXysbUefLX9gjcWxOSDZYO36IL/pg+qTvUiz06ph3CBzSK088dqDEWvIVQ7BykpQ
vWkNihCNfe4RaAeOI1YY3xQrH9ON1VCyr/A6lGjth1LomzBKYaqiqrRB5G3aNakTgxoSD44DL8Ww
RqoCugLHuSbtUiv5WhsNdW3U084tcEvEreNgdbkKbzhbDs7/8HQey63jXLu+IlaRBJimorKc47Yn
LMmymHPm1f8P3Oc7gy53q22JIoGFFd4wePeDWb9BcgYCql8s02YrlYx+PHRq0fX6DhDHpeDLg7Vu
hsAFc1Apcdv+DGPwGHtt8S8V+j5Q+heJ3WZrhVs0NYjM7djs8wwXmy75bFEUWlEgRJtCSppEcbsG
Q7n1PIgOeOh8DjRa/SA+41Jf4C6JPK23k/XgQ6m0fXbESFqnrwxNwAANoS+56Xtp1cYuB3O0CumN
brR8My8Oq8F2zAcssV6Lab0gkoMQ2mLToazG1diKxC89KGezeWqDUB4mN8bbgPy7HwZWqTBCv8MK
INEiDIRd57ygLLHTZOW+VsxAmPQ86EOooSYzeGiJ2jYcsUdjqb9No98u9vzL3BV6Adqeu7igGG09
MzqU/W8dBD8ajKm3QIYfXc23cadyH4vpn10GmPJNdEpcN6DLa7YBRW2OWk+BdYfAJnvKtWqPvMdb
oIsKfaU32ks5kvvu/DoO3BZIm2aQ7Tm/tTWK7DTlGZvMxFM8pDZO2j6ZfVtupefewAtDbnSKDxCV
1s5M4ufYy5cNXrKPhRAjEy5cC+M02yWdqW8rhxjuUG17A5NFRk5VRWXn6Lg5pzyhUchiV8v4CSDA
cGd26Ljjc7A2AAOuM03fV2Pi0O9leMuWKyqw7K6kgEl60BCxZp7MZCZSWnS4zPRgIiQdRbR1pSz8
pOPmY1sr8dSdMgAUSeMLza42pWm8ZV44bCqpP0jDoGSQcl9N7eITT6Z17s0EErP/ro3osUa4e2Xo
ETqBhjhnmAbfBVHCM7QZf45tTxWTkG27pTya5vheMZRTz4GyAAVw9lbwsGQEyIUUfh11zhtH34tl
hO7GCZS+079CGW8NWWMewUDqqwn+67qPP7LO+pGg3nxXz8SxtHQsCfFDiSNWY1g8WoZ8yvN0WjdG
oTNwkFfi9byeFgWYLZIT7HoN/ib2HZX8Z5iNvreH+SxzrnRcpI2XFVazjpzXNn4826S0v2HWb5u0
zU95SALUjpcGB4pkNl0S9LB/mOzpRTm/2CSBlAFmnnO8AfetBtdbWehkrNxGvI6aCglhm6/6SWL/
LUTrOx3iQbFL7o7DzjqxIm0VBjSggIPmaxcrIgLjfeY2wYasgrG5vvE0+yEoOYGtwBv8WomSRMOd
1dfTFk8NdhwCykl/MWOn2EUpersIWSMpB6GnCJGnyJhFaOFjaQzeukhyeJH4xC7SmXEa5/yHjvDE
5MTbF031M8TeaoxRqS4QGzlqgYm/kkldYyyhz6mTrZLcnNdWGD2lTn0Z8Zjcgf4Kj8HU7NPovbYG
4cdeelpcHVRG5xzNeEp8OyiAuw5K1hmpOrpETqpj3F0wI7A6MXAsAJ+WKR0TD0PB6WXqIyhEg4sW
pokt7uw53gGkz6FYYFADHbkLauuFkJMtWJI1CzdlmvNjLsZ5b/a8Xg/JS6qN2amtpzPSh/GxGFsD
xESOi3FYECo9EOZTs6orotzCeeA3k85EpG3trUf0g1cb76Y25zdnWpWGjSHR0DkYKd6DidxXVla8
CqotrXRCVhveW15Rro0OkKnJ5NqFwbrDfdoBLBl89i2dgcqjj9ZSeOAkVT+6quzMQgsYI2YtbZTk
j9Mm748d7Zt1ilvmpivrnFkUDp8I6pRr+qsfmHw5awBK7T7K+2uqzSuSEBiv06jtHMrsjYiJ/s6C
60kbcFgvcYxLO1wFY4qMA/T6aiNl5ENV2FiSV7yYuEMgheiU0cTARdGmWgfsRvZZb2xrQ+mrn3xj
GR0/mSGzYUIf7XXYdp5gbwmKauSInCMS//N+nnSQT8ivh3qsbR12+ohfJtXvOoYnD+TUehVqIlqD
pfFZ7zR37eopXsCn644Xb+05idfpGO2Bfal+b+admv7qLnN9hEdwXwgL6UTxYRbt2ZHptsxIeWS4
1GQq9EjrGnZjyUkSOegL6CZq2DKs/WBgBJzFbuvrAZbOWuL5Xt33tDHpdcdR9DU5Yjy67rJfalpR
ORCHNsH0ZCDyAcLO3G0dywn/goi0PwFPz3lobJDXGgSymdld0yZiJVL0yifMlmI9m9buTGxOvNcQ
m8yTi8alW+JxCWedbhibBVi0jQEKdNEqTmAEs15yb9rmsnmrKhGvGFV8wMqqEQ/SafQ395g+0Qh3
sSLKgVIhdOU3kqMsi0vE2y9ONy2rJq4nSJYQBu35qo8D914Mt7Gg8xoFJ47edr24XYI6K00BNO1W
1VwVvpd5X4Xu8UT0uFw3QfWOHSWyNRijTGWvvNEtYGtmf9QbbfYhPT1A4P5klM3QYHTWIPpsP4PC
NyAOhEOpxfGc5V8uUGtveLVy/bdOJc46KW4HQzztq6zxaHqmm1DTfMcuv0x7gEdjJz6hIN6OHb6E
6E4CLrOhincOFQIoMw0Zy4zC12aWqkj3P0mZcWmeGgu15mMEIdjLnO9J6t+aXHCLmJcnc2g+48km
ka+tLztp3l3WNaKJ6aqd0ESFUIuGVHwrEgih4KkR4hWgI82x28aMbkCIuo9o5xvbBNYSrYlj6TbD
Fs+dcl3b9TGTRKU47U9NEjGUK7mT1GOr1MvZyuOGvvEdOnj3JsVVzgRxHLHaareBR7Pabpt3Oyzx
BFyIUaMbE+OA8687QRmxeOb9AsoIbCWBE1C5VvXnmAbYuikw513G6Khr/WvbytBfRuzeyzJ8gYR9
HY6iDD0fTTQ0XoQvSjRTsYPJoZGv3IgKcaKXFHCK8EAhT5jVoenGo5YT0G0ZJSuw/rdCVNtSjMkO
B4PHQDLMgjdyCB3zYJdgnAA++jFOY9AvtV9zOLqYiOXep27k6T4ZX3QLW/gx7oudDB/mriq2ZYeM
ZhDru8rS13ECAjQPCwGO2tplMGdJE7gBtjAuVMPGXk9NWJbipcqK73hpewThgwuNJ3Nj1+ne67Gp
rEe7x+aig6mnFWuhV/chsMPFID7XzabhsWOnge974nHeixKEsdbRSDfaf4VsAOrow3oBmyCm5mrU
YU1Z25zAMC+rgFRkALLrO2W3+CJwkTKyWViuuJ9K5x5YZbWnEt3qPGC/AJZLj0h76+acqVEw3w1e
vjG9ehulyxdWwwbgpG8mCTh6PoAIBCufaG8oy6p+Qe1bUJ59UHs0rq3iIXSxP+u93wLuhN+rPqc+
MTlpDUonHJYzL6me9P5eLgZuV3X9W5XruQED0wE5yvqvwDWcQ9SNPtYaBRsdY3lrCW8AxYfVMt2Z
aVvuatGMG3NASG8qsYJ039DXcWmU2v9yE0AUtnWY8dkI6E7XSqeLXCzVwcwZBI/siACXvBMum29V
QMgrlt82pbwG67HQzXWfgjA/Vp1nvJiDi6lSMPvYCIn1aPsVKpIrs+W0H+aeKadJWdIvG83bgKXX
jx15iQu0QcPhiIyLrE662BboLjdRbvE/BRGZspBw5uQLZfuAUY1h9e3GGfHR6/Oy9DUg62zmHMAJ
n60F2XgyuxqzFrwRaBVwLlraLcvvrSYvd6NJ8ysmCV3sPj0uLmyYsiWFbURFj3EEEpssKEhB1qkZ
963tRJbwSbpfxo6vuGF7aNCHDyBKlZVnFNANLP2hdrSNTEkdXEe7GBEVIRq8GkYktj/R8kqLfUED
bpOihupCqQSvi6oBU9S1NTg0XNphbwv6IEX8atFkoHyaV93oYNHcINKdMWH283ou4fwyZaoqGk9a
cs6j2fPNeWow03DY4pH06Z3Oa5DHB2eBeoSgHlqx+bUpsQEPQwdt2IUepg4KeWWUeNJUqMqqEt0I
hj2yRP0KRvgbAx4Yg/FPvy0kSnmcCeV40ie1bEnM4txdE5V7VJiLlyZsr9nkWusqq1bhONGnTex7
zrdo7YBnxeog9W1P3JlhUWzSuKKvVD7KQWHiO07HbNT9ljaC3jQ6ggVWBBDVO+KbfezQ2c+rukHe
fjlKFyludSb5VDPvubHc6zOiCWViZZtBuHe962wCNzvAPPNtxFhObV/P4AkqtEFqQIF4hb5bZjz7
hlH0WyuNXjEeOFGvLTwfbmUTz2dKKIjxGEPGVNerpB2ei4UjvrD05wqvbEYO3XbAVTBAXztglpY4
xZGxCWpGARdX9Mq+Ae6cXdGppS0H8tLgweVD9IQ3JUOqAgKjN2WXLBh/jZx8qzHlW4nYFebs5ToZ
5ycOPZ55ksRb1zZ1TI80P7C1+8EpPzplgoImJEIDCBAQv26zET6Ylp+2NHIgDvldMD3GY/lWgXTy
oo01dFhctsZywn7oPvOeQ+n9NvGk0J7pt51698lk+jYFd63jzYSXKk4r2hnx0dEvUoZ4bUtWKMFE
GpONOCvjDVzpXupy9OPafFyQN8kDF7OMVz0KZtzdrA/1HpbTvw+6xwMID26TfQOS3RVhe0Fl1SJe
YqduJPeoKCFkpacfjLSPjFew6zSDkWaj++Mt/TYz29dpiHdlQHIv5QKRZeQwpbxjKeIHHigyixF/
A3JipM9Tn+QB57h+lcfz4tsNlnLI+kSrHJmrUIYNRo85u6WkEs2ru5lB+VEdAp2Hl434MuMCooJE
3VrMJQzt7JBrxQNPU/c7ekwg6Rir4OZ2NYTc6Rh6uFTprvjq4/quSZPPRWfL9079OFoTMGoxXJGG
ZZRlwHHGQfy5q7rSd6NKW7csTj1QzFnd87bAyr77xTjC+EPyNftE6pfQ15ONVpB4dIOsUZfaKmYo
VPa5PNhF9CD6qb4LtIESPRkDAGjBPrC4cmhhxdoLrHIz90nru3YI+phWkMd0j/LpQQ7h5E9WQX82
P6Ec5XWFsqTkeLALY2s0zOOTEejSUMXRWghBSCeRwacddqUBdBZ/m1v5UYj8PTdpBcUpILJQ3sdU
Izq2fFjTcj5HVnTXeahri8uEJKgfmxKd6pgtPWf1hjnCaggcMGD9Zy6XlO1kSDBDXPyCClSsKBzA
s8/kzFhEMv7ftl400YWctn2JlYHG9B84BZBxtvByQIOQmIHr91x2d82YPCwWpI+/7Rkb/wJHh5nC
MKIpIpxhielDYNxBuFGmAO1aestdgsKVD+5utQzLS5a/BcMkX1CJWUNwcH3E28m/jeilt9ynvKdC
zFq6OQnw586qD3UDo7LMh3tDjfX/LtmOHbFqnOJgUNI1FdWXga+J30coOGH4RuHKQsyX5ttGtGtS
pgmd220c1Fsq8roO6YtSWtom7cSu8LoD7d4nZv+/Q2R/ROH8Kqvs3dWrA63wX0cvH8daQEFzUnR+
ylqsm1RuWuvVcJz05NntYxM+UC82G3MCgbzY95oFMRhIY8fUkNaHR19CbV76c7JJcT1jRoKIyGaO
q0sHCskCDTgAMEdJ12o2VZ5fo6baAV9Nv51yVKdK8Zh2DnIB2F/bMT6wOh1xN6LR5BEL7WHcNvBD
1jaqQ76nc/TAxSC7TUNB/1GhISEH541MqbXBATs99qfzaD/UoZKh7YbHAJNwhptR7Yde9UnviG4k
M+LWE0f81T40FCpm5JTJjOR9Q/mE58VEzuzq9/akD74TR9V6iV6QDqZ/5c3VKk4oZRgVWwNlX188
VmBjMoWUaEMD1yUz8gtspTxR3GY0T9yZrlRUcy7FQp5zpUQKxpTUw7zOqAF7ZZn6cgb7q1nZdnY6
Ewt5+jeietO07r4IMScAtvTsWTTeUQVtV9J2Pvoifmgrcw1w29x22Oyt61WYDMD6acWQEaA8I6hO
s/DQocjTu/S3pzR7BRDjozKL+vc03g0Yl66NsXsdLB2l57Bc5Uv8iNkx0DSXzqHWtoATcKkZYttk
uxQ7e4FSbYrq3TToMCBeNnjdw5yDYUhcDuDIba6jjkdkbpogEuZ9iVWkb+tZvM3x915ytVF7cklM
ioW03uLhTp9jHIssr9+PVfIa9+E2prG7KvX+Osj6aYD+vcIUba0k4kb8P3AdA60eFa2/6CZ7ZMJA
qtIXihnXuNNk/6S7uAbSWn9zYO/wNm9dcrZjb/FrOSUEIePMRPWY1RyiQ2ICYej0mqOf6WIoTnZR
PfYyAESjV8eagpPZY7tR95WIgeDsKLZeXt4wEU9I1ZfvzvR8K23eqPhPWh6cSxltahxBzTRA3hoB
7M5woAKhh1XA7EmmAvNrQbeJJM7OsnXYeU8qN0X23V2FG7TFxGTL/WRq5yVBM2fK/00gH4eJQdXY
MMbsAf83dc2VuHTHa91+MdrmWHZjtf3T254XgFXj1JMk0eivHIt0OdBhx5qzX5T5ixum1S50JGc+
nvJAIzLOGHHvmUhhG+jwDDJI6deQCuctzwWJaXMt7R7Yqp2ch6UrGVrQTs7nBp1WfbkA/X4nKqIh
1GUVw2n5s+DytXJK6zK2uAa6dG0Rpr5YaX+rR48TwhxekbOb9w4QSb/qDbkyvMswVTCX0tx9a6P7
QWlVuflpnGqCfEhbt0+yZ3fkq6P3e2lHRntj0DyptmTUl/ukqHbuHHwUcfRtlOmVUhrLWA/Nkapl
vG7uQjrqHaqiiGRkPqp1Epoux2k10diYJu/TynIs4VDWPjlJ9O7Ej14ggWTJiFnODIstfehkdRAl
kFUveE/gXqwMG7FIic5rjxY33oPoLcW6L2x0yxFittcgMQKWV/zWeKh4ZjQ8QBq9xm3wS5i4MYF4
iyexkXTw57rYm2JTZMDsDGdPs2SqYvRnkJEsnPJU0UmF1SrxVC4tv2sxVwYhAXI0Q2oxT96mxWQC
VHzrGpFSLbaZB5g4zKv7Nq93djHcB8jtWjGqX7N5B4UWX9vu3QOsgJVlDZN51bb4gtDaXnCzX2TH
2KahmVb/TC5q/ZEJko7RAw6MrwGeFcAiATxGavIzIz+BEUAEfTjmyEivNkgglIPa3wriR1BQTscp
yJii694jMGpIfjGzxq1rpc4Ud3C/itjEan7kUPEYV48J4tmCRmvYyaNN58LD32glbJB2dtA/0c5m
Lt492Ppn6GWMiumfWMuCF2OGiFtYroFXpCyVCs0XJt1Eed/MCNwFosxTbxEl4Ln7sxlfENiD2+iU
61bT6Bj0maBcI62vZhN1hPKGhMIhyOKXtCI8dLGL0gH15YxVMUBBnAKgx61tNz+2JcRH9zg22PD2
IS63dVcxbQWx0MzluAkVRpCm8M4bzE3blNZh22uEIENDODdAp0zXLNz9SkjQxfJsMU4DEZU6e/K0
nWPMd5KiO1vuPCHjQ+qJQzi3FIFeJNbMVkEO1d2hzYbXgpqJQQuNEJd+CdBOxN9CgKGdt+ul82Et
lE0YwqxAhINz67TPOuqz49CFA64bntikfTlt+rEnpsDQ6YRrPoqa4bBLNyEfmk2XjvIOZ6TCLFDz
TFi2LnYTCGYsYKSbXdXAXciG4FTJoX2wAbAFZoLxWwQ6F/PmMc11lFq0u0RvDBwwOD6CBqu0cE5Y
DHaSMwsegFtBJHDQlNAKVJYhpsJ8jmEcA69Y6Qlt5gVXTew4RpIWRMXB+5SQ3dzhy8mZ1Tt8VyzS
o48udRmQpxFOBnpxbPt+E48LGMBOZG99HrNmaNklve7BvAk+gBHTxvDeY4GtmTEiqxjUM7CW7gvS
FJFYa8lYIMzQY/BnY3lsSrBE6PmtzJHAko7PtQM2Mw+Tp7Fk4OgylZI2qS8rOAopFnC2UuBwOq5u
h7MygAHfYCtA3cVPtKtveLOy9Svt2ZM63b++1PiOvNOY3IMoFNj4pQVowPimZ8QYO43PqK65TiR3
TFEoscsUsiby5rJDukQXu8Tx8I9hiAt6NNpIgKFFscb4vF1nIrivBspHjrxmubq27v7rBON9x0JX
U3XWRgcgxWSzB0JxzDxjY88hYNISa2ybGo1RSWMJNGbw2oXjq+97eI0rLB1u3uzmq2qojlmMwO/Y
1VtZoU9PYmn6moGYXCAPUB5gcA+UKp0lumf0xh4xgntDBOiCy5e9JQP1nRokVz5o9GBaorZezH49
RgruUD9rmjx1ahLAtIE2AeJAEPuiLQ3hX9A7KIlVeHRg/1va3ptpizesHh4BQlHV0LARcrqCC6KM
sveF4zKT068lI13107LFk4K69S1i+BOeJZBu3ZExuj2fy8y+TAnKMGNE70Pf6h2Dc9d5KWv7Usj4
ogXFBbIx5ev8JKbsn1YNN9fyvoZ4PumczdYsLjPJRlbP17n51Ebn027sU6sRK7v5agbVV9oZV89N
kWfqiD3OVyu1H6cZvocKk4Su3bLjLlU03LJy+MbX3U+n+Ek3nUNXAgXJswuSuRf1E+W7a4yu/Gx/
xKZxbsr5WjnFpa2bNy26UWzZdf8cVfF1bLJLqrJBHYTYeBOYFUcGP2V+l3GygLQmzC3XRiQXVJpv
M2DfQDKVVHYGycVdwmtAw65UmXwXhas6TemEdpm/lNqDFQc/6o+dBQdkD9ZOigT/iK40J0AUDeeE
nUIiN17NOr9gWQe4TLxBjFVj9Svgw5U+6u/tMp3nrruJvr1fZgeYbf6r/nsJ9H8xqN1ZXtRbJFr6
KcvHIDOvk9Ofk6b6lSkzNA2NYzFekQw/owRwn6nUrcgv6rUYKdE+KR4iw/tBPuNSz6MSr7qEqSqu
3adiST8NINrFdCabuva01tzYZMppwv50ftTPpYeLOnpbvdAO6i2MItzqwj4albw4c3/u0FwpaveY
5Mvf7ya292NGDtDNkmwn3Zut8enMj2jZf6lfEWI5t8wIyU5eSosriacz1nUX2wa5aH0ZpfcTd923
+r5sWh+jyMeiC1G+zU//3T5u+CSWK76rtwbDGzc9GxUzu8q8eshk9/2CLPN4ix2GavjhsiHOMQ+U
Udtt1mykEiRn63Ltk+iK8mtI0woyblg9mn12YTgCXN8esFDDu5UPge16inJvpx6eWgt91n4u4ut/
z1M98GVxPkrGxtDkVlkyPbcZc2gWg1oU6gmoP9W7HLDJeFjK/tHCBe/v77lFWtOf06Q51i1nhFKj
4Aaom0DVebGWrySSrwb/6mXJhQ7N5W7K5I+6h33ACnTU7s4PTV59Lam8FCmbORzz99q4Ifn7A8zq
C5AlGLFw57XzXkvKr3Y0Lk3bvU/WP2Bhr04AcbpbCbhXpvGonu0ScmO5gBbXHO+iPgEeLmP+ebrp
Gv1OznnZrMn/ugHKOGaII5OLTJK+Cpq1+EZRxNUZ9mnqT9U/Y4BZubLN4lqN4Ef9TMX4Uozgz5MU
01OuUn29sEVnLcLDTo+uYzRfSUtXUHPeAw0X2VD83Rl1cXQk7y0EtpYUvyDwW57p/QDvuiCMdJOm
/Fq06drI17ms3+NoxV3BBa7TP2NzuiHJfzFNPl9LLwCvd/MEfHKJjkYcrLExwdozu0xDdkIsYC00
1jLKzYNho4pmXEL2h/p4vFcu4dsoxbcVg05d6vsg+m9T0YA6mY730ZiMrMIuvJZj962+WasZanK5
07r/7ojZ9rdcM/wZGb4h4rJyvNDTyrrvkUT+u9t4U9zUjcJCppzSb/UQ/zYKG8br879b1rTej+Qh
j2UB74cn0ltfs5mQ/yQIl7uwRtjjGEWupMyfAeFe0ya8qgfssJhL/GOghz9WYw9FDGX6Ur+LxvHW
LvklaSGsBH25bUomWfNMcCgv7qz99NmjjIs3dQRUmuAIib/qrYrcQo43k57EKs8yPMfAXXt8FMQk
EgGOGyf/HezVPKP5Qhxt4Ssxa1yrECZa3Jvz9uwtBxXg1BUmSfWQhDSHuakqJKmv3k3pZSgOeHuc
dR6uPbJvw4xcO36VGbIgnSQ6hexvlnq1XPV+vDrZJrfrj3SeqXn5PoZhXbTM3mDjc2q66Qa/9ULr
mEOySAhh+znIP3VuOmQnav65o6EWnWQTXSWHKC2niwRDpUgjqgNFRGxkf1Z339Dq76K86mmMG4v1
pRZIMwc/w9E0QB3zXzFLZ9K7n4BCyUE1lvav1S9XFSFVeFA/Ez25qH+fNoV4to3x7e90UcFtaN2v
v/NGN57qLPioiD/qUKA/GhvdNwyls1pf6nOYt2yN2NsFIZz4AQ26YTr//am6M+rSAhhCAEaficWX
Us8uYEpeWucd+ecfEIVfuBg+lD0lvBle0EklEDdHtcSSQr8O+XQr8sMi9bM3BXAT2N0punJ9YW3j
nZWk/73UJBopWfHbVgNvxfxI/Z7azYGKVbNonhLQcpER/50RtsE4y/1WsSz5sJz6n1qjFY9P3dq5
1j8oorx7BBKvkYnsLVL8K9z+9qFEIo5boE43hxup4qj6ig5az8V5pKFRu6A/kk58/X1zHMjgZXCo
sEgCLGnn1xDD1ZyVtvDo4IFfKVveB+MvBKk9pu4Vrd5HB8hCHYxn9eURbLyVIZ2wOH8ol+maxnyz
rJ7II/qVaWpPix38/L2oNi3SS+A7fDcAfszqUS+pJUcB8aAbCZcANOrv1vyF8Kz4Z0TbeuxvApUH
df+G+rNKjFeTWskogmcM46+M4DETDn6qsWakuZqn+Ryra1BbQX1GShNlSIx1XXVbdbH/+1wz+NVd
1g1/quv6Tr1N4BnGKkn0+2ghNvN03DpDzDY5waB5svnMvwCt3vzvS5nNc9dT0HMXvIjjpXWWm+je
hdKe4JxWdysdeAR0PHTzrHnZC+SUVdOEHypG6LE6zZynCKqfSiLUaq3T8Oo677revPxvt6p3ySZ0
JEUPZRoxI9AV6lmoX9eHfl/Mya70jKsjWePdl4qrJtijTNabyLDvefeLVbBA+uiCnN5HWhpXFbhU
dghQyqDwzQaHC5GbaDROtDM+jOigolaArU7bfqqwlzXJj+b+/0RLhSq1OUWWHi1m3yoiB+Z/T6KL
qasTEHr9za0Kth9aaaPm/OSICeV9ghBMfFCxQ+2d3pwfYvABatnUAVmbkf7a9DtDHtL/XmLo2dTi
Qd3Hv29tmB9B9dxnCewg+04t/4x3Ksb0M9CetVBeyHH/DnI6t3C7UfbRzC8jW65qWac66V2u7dvS
3KY6BqbOic7lT67iczRNL0U7fQy/2NwgpQPSdABTEL8xO1qpuzXJ4ksbqpMMcCYmRVogtzRJeGct
1S8dwH8iPaikVW06zN+oHGyiT279Pd+McV43k045zVU34ne7HukUA8Jc+GQQNZfE5FCfLCpK7+Sr
TzOihcGrcW01/UpDv8jy14YsIuSkLhsHPXSxGxJC/wJCjtBpdztp/H2L+bp4Ljic5t5Rk14jOuam
9zUp01YJBH2wiosdNOtFzvep036rwwtm8yXomYhm+GB19gVf13POYWuc58TbdhAm1Koxk/pLlQpg
/XBH844NtcnfZ/ZG/FHYb3hTndW6+e97WtoxR/RIvYBawXUc/k1a9z4yizN1cF6qUFB3S+MmJWSS
kJ+hFiVP6kaJSuWdQ/ZgghZWwV8rlCnoeFBJrI7+pwr1IzFOWPHjrNsAdeRPB1kluQz6ckZJ8Wou
/3oTBDNyIH/JYB9zuM4JFrjaYSRRN1kAf0fM/zte1GpuRfDVFTt1UooK2V5SWd6xMVWBwiGgDoMe
dxshuxf4Aj8qD1Q5W2B8jm317y/kqPAw9+2LYcR/oYIK6zYRShqz+kFvgmClztZlSK/TKm85YRvs
B3WN4RUvq9MgaQgjat/YjAdnvLFVcBScz2E67yIQnUHofDn0+lYQ7k8NyIw4FJsE8G3S9Oi21auW
Mk91szHMvDo8bzOlqgTSDpLxhHhVUWs/JQUkU/4rmPazm1jfXrURJH64YRwSUIgqEHrSwnTb+Q3C
8lfLtR9PvMdtsTZKNLCC+Vx3gpQyJgUj9FbdvYbGplcYZ7eFi/nfAJyeLuVys3CpRlZf4gkgkXFW
VzRmNOH1l7BnRfZYpeJHwQhpgE3P/1uQXwBk8dt71bdG34jfwfDjCE4P8AGhBM+Gi8b9GMutSnfU
h6rrVdcIM2Etcht9HzAqyQ7huMvf36t7O4fB78AsNLQ+wzF9K92N+qvMTi+Cr0D37O9ewWTZDUF1
yDz7sXMdRr3x3+sR1fQ49gzScFpiX7ZU6m723//LHoUWniEnXJd9Ppbnv1vCYa8eO8rpyO2gUBiy
8rTyDurrJcDpW125y91RP0U/ACWihYzvoPq20H8u6uT5W08h56oI+keV5OVRQKeTw2o0s0fcEFaO
gGfE7bXTAjn+6aZ+qW1oCQ/Oqzoym5oDbWq+MoogVpFam39ZXD7dIXIPiptwoaKwoITqGNAFffLy
t9oDDzMFtQfDovnCJOm/46OdrnrECrWGEwjArfr3GXhrX0V7tcFnOW3jGbGVjrf9C48u5UjubIFL
HtR/q90+Umm67ngtGH8JPdimPf4JFLgs0ItKdjAQ+KzynUrB1HmQl+5LV1+cFG6onKD0823V1yis
4KcHMhnMztZ7mDRkDWrBFfQ3fUbuIzH/Zd2p8bhnPNio2jty+FT7QO0J9dMw2291BSz6nC0xLh/q
qaj19/cIlmY8h65GSejsJDoRc4WKt3o2aiWpdQO+8J/A+5dzXwQqkC0jCo5Mz+H9qNNInWe2l19m
8Gjqq3CCq3wAUPkhWFqIAFQsRA/1UzRik2F+pvJ0VUXpFXU9jYdMY25n2Zc2+S/NT4PgwPRv04Gu
DXtx8jjpRnc8izaiqh0ZP3BMiPS3qjaYzp/+j6nzWG5cWdrtEyEC3kzpSVGG8tIEIcrAe4+n/1ei
z457B92tpkASpiorK/MzqqNsJB+S8bKMf+7NHCVHiGx7GXVyn5ySEhZ/5Bgkg25pU6yRdY1gLJBd
VPGVJvO9kiICW4m2anorq6ckhZLXF+mIkQgQbrX7kr23rLBSOOnXoKi/JD5Ojb8H072X0CoJdx8f
8dz8kKhbKNV34mtXeGtbtVcxNiJxtu1TBv8d2w7SjX91EPnApkGqFcQRGkWrRlUh5f9LrGJ7vhug
YEkSrGAFYTHaizJFbQ9zOGbCshHSv8qpeym79qQ2/T7s2K+zhkowkMDmJuaDONaYffzq5O9OV10L
9m+0X4gpzXsALpqVOVByotfEvnjCjDxCkW/+almU8TO4VtTTFHx1J6xtmmQ4Zzku9z5IptRil1vi
7kHVA19UgeT3n/IpzoihCUDhkYVUc70Pl1ASmc2Lpl8lFgKJ/lK0BFBoeyfRx1adtzi5l9OC2fTh
U100de6EHzwNnvcowV4CkdWMd1MEYINgpqgwOSz/JMENoYFfMEiPqMVTfydcDsGfLI+N5796/Wsf
EqcYzx3Ak17V3oPipQNCGMTJQ9oQPHiHJPJmlq1mzXuSpHgJSzPLngIQVsudR9lser7NzaROiqIt
adXTsk2XzbuCioZHi1nSNBKOa8tr0AIITrLdR/j0p8dOzJ/wtQcRR1YomeKyncnjYYcMHVwn7SqP
dkqaq6bShwGaWgCTGaxfIze2EKmPiju+UqPrakp8bvWZqPbWmY2jxJP/4gpC+RdFQ12XGSfxptJs
7qd2o0Jhk9GuTwGwT24/sxND8pOnV5+Sisu/fLR8A1iYXV/bmxkcvdSlWhUfzYwVPKMq6rKY8rGx
Z+CwTQmaMogzsE4wNnXbhFyDmmPv/S7BAqjPOWpC4WsuO+0lsijGFxoZH/MYfVbVSoaXLNSD415J
+mjXF7eywiAh+9Hr/Q9kmWuO6a1lfsjTLxP3DDmRpuP0g6ImpMH5htrzb8MKjW3Jp2003+nGcu3y
ZNnhvlPcdueyfpZsHYmIclhE8aeY9nOtfc2p+qaOe1loZyyklqCnqfU+g5cuoUJ2YbKblQWuiBzE
TQrQF/VetmKyzsgMQ2n0aUjxrv5fCJIJGZfKj99tZVWSB7rciz6eseVJb/XJ/pbUTZ6PZxFPi0+p
xIJR+Z5SBknzozWAl9LwR5ckN/CrIwjLfdZLpbb7iwOq5uGDIpgEyV8loR4yfa/o7l7K3nScvtMx
v4KJ/dYCG15KdksXbq/P07FlrfUY6Ioz/rTxvvNNOmHGn/w3YVH1nfIyUcVzGN7AbJ/QvFh6B7SB
fyrAa3mgPshXSFFeCviJeu6m6lXyZLjM19lyvwF/sh1qb+XMJEeGIHxFgi/s84+C8j3FzweAaFeP
JchmCULUb5NUCv7gbEGN5tPi8agVWO9ygnebsPB2B/nGuej/pNuQhZ7U82W/gIjmr8q46RgncE8e
jOR7aG/UXvk2o4/2t3a9RzlPqfYZWvOqgQ7kgyJn/OvIjULIrvA/NRbIvvDeZ+UwEBukYugY8Ztu
3kchF8R/+3BaeiWKn32YxnE4eIr+LcfKB3skqDb1UCkjthWkXP+Qms5OrkyaEgVbGjkHy4uOfoRj
Ia/PDosv45hO08WzWfemP5eWilzJFNo4U5CyMvBSDCQ0mb/h22iFN1mZ7vSi/wln7jz3yFbbO8ud
QKfTpdXf7Y7aAUbBPPaCxy6VTccv30v3nDHmS21CXbm9MSZv2/ik17nyLTfcHMZzrnibhOApb1FH
/LqAAsjqjwoIXChlLSMmYCmRc1JJRdGegeHsPy//b8sPf3qcKHmghfhUgAhuGPvjTMmSrD5jRPWA
AVCSusjr8pZYygkegHcoVsgWjiugcSz/kGbBE39J+wnSvua5P/JgzKS6eoP7HZdfYzi+yJ1UHeeM
qNpGbrhcQuK5z9X4m2T/jqxn46dRAZjE4HtJ+kEEnvWs3MpzGnjycqXyyWqe3Q3AMruGXZ8KbDm5
0hBm785zVUyqMqp9nxfjOncpxriUKTOP0jYD4X83t4WWaMMecS3uGqeims0ReeKDjCx5gmA3WQrb
G1P1PqSbVY/ANvIrwmHXuaHu0FHA6dVN3ZdnJC++9DK9UpInDTxqhvEh20hgyF+sME9DlFFBJgxI
CrpsNrVE/ZpAocMPhgP242shIIn4V2pcUj+EjLyUKwBfbNC9gooVsUeXTeR/OaktnL6e9nftf/+X
qyLQdoRstJevltFpuurVQMcohpMyEzonpnjHiA78+dVpXvqY/cTco2A7aD9FvoNy+Cklc3ndHaAT
52SadNek8hONwxc441XR9Lh4plKyoNfBtMvLUwR9o++2LclA0Q9fcjh10Q/z0DgqmmbVh4SRKIrv
EFqgHU7foGPmEBnDG92M/mAKs8r3n/EwHg1F2Uoo7EnagF5FX5RtNa5m5CqlezPb4UMJEue/bN33
2Vpn1bkB2wYrUIr8NMD/YozZVx3LEsWQyzKP5zPw9HcZcCkJdk1Dve61k8QSeU3pVaKRu6kddpxk
GEOJXpU2HGQ+SQRGefdH9fQ1lkv3CXNxykhjC9j24bQvGdAySmVgO35/nkJlo3na65iQIU8/Eu/K
1vmIKEeU5HTOu0lbSl61Im4neudFcelfJGpI2Mw4G0TQFb5wCUd+8wj3aSXDXf7vcMgYTG9J/yAj
dG6Kr+Eg36y0DHwZxBJXVC3/TBNg0f3BmFK8qNMl0EsdRTqtcLAgaLlPymBcTV/7avzms4ZJMhT9
o9wRczIePdT4ZaqxFqvqo5WPr/It8kkx90+Cv1tmdz4kBmi7//uNnJEcoRmQIKcb3bffZeIPSbzT
jexGrmE5NIxvjQklSEaFLIWTrf8gLmWp6qfcqKVe0+vvA8BgYoNl+y+sCFXHul4D7AmTeL/EjOCs
qc2r1J1qVigZp20D7tH6mdzgR5ZgXHl/vmTCyXQIDP0nWFfGDMs3OYDy+JZOB8oOXfAZb3PN/5Qe
9tL1AHT56HsxyKyrPVmvMuzszF0paXgJ+VktQIcqJLgU9OV38loTsvX/W7ojNRxZpX+RaZpb5jUq
3feqO/3XU3bL+W8qw+uU5Zd4REio+tDy8lWOlh3pEiNadWtWygfmsT8W9SrPVfdugE80k1duX++H
3/VLg9J4XlVPoY18k55cfQqQNK8Bd85AmViwhnBTWOFtZ46PPQDqsgxXhWqgPqme/ehievTQyV5G
S/sJA+WSWteORFcWgTxgJFVKjPslbOv8kan9JxADCf4JC4vnvqbkU1gufNFri+QTf7QasbVuOspx
Cen34KPTAFMEwv+Zbtimk3IzGYv8ftL0G1DvYPDZt8mHygc4XvLeF7tKSkfUvyuyLbafj15FHXzO
XzwUEQa0UakM35hNcQVJtS197yYgSffG8HXO3V8VK43BJrWk0JxU5ZtmHyYaKpWHUElVfcBguGAu
RKybv0J2qVjzfdWjve26+CRvATZLmdD5iPOA+lt7T2QizXA+RpWCZrdr0CQw2COjRMuuO3l2cZyR
E29kgy8vZmZJ2wM1G6J8adffMJHYg7GLMqcXeThyDn5SHKYGI1o5KGH7247No23heMr1ykFszj6c
EW9vI3nS6CrK7ZF7FkICcAjU6Du/hVQf2YXUMzaAnntqC/fejisAKXymZTbPQD1g2lGNqXk4cxQ/
NprMtQlL8vFPrn4co4sTQXziDOVMrZkb1kG6jkPw9cRdZLO+1b45WhlusH3+a7fld0Fa7OrBOVAB
y3PdshaL0jYKh+1RLdEZS9UvqSOnFt0vWo89rCM1QI+IgotE+H+T0H0noC/RWSZsR4EGEAC8b+QI
MD0i8FPPPZuQquRnWYtkbjsuBH4V8zTIIpG/gEuGxLnPMroKJbkd3xS4w7O06P2W2kMfHVgMTtIz
CkBfkQVlV5mpen2LNg7qd5+ucS4F/kVTQKavNBxk2RgsbqEy4SfkICuxZObzfVTAdQ3aT1nWDI8e
g4eFTljfLiWmpdxKg6sCV4fPx6NsqVTuq7Q5S1qW9ZfsSmXz0OTTraLVG9mfSWlXmqG06m9tiNJu
uq6wJ1MoYLRDcS29FphCjKxae5DiivCvm1S5SK8mg4zV+PrTvxKxsC8a57NEzZRGnvQNpXBj2/pD
HFC9pBYsLQQpjMi/FajFQGOrSYtBficnK9sX2ftp/rYPh09p1unAG6TJa5uvAMBflu6lPF39PYma
X8lORMvcNVBqiD8EhWIgP+EWxnopGlFUkV6OdKZzbULwpDnNJd8lnPraXbpGSx8Y4fu4sKgHU4Sh
1CL9YYIOPY2gfEmCfb6cfZmTyJAKyREyuKSrLGKb5EOIxG0WiAwiWvgsldAtpGyjptlVynWtDnUs
Gw+j1QPodh/kE6QhI/ciQaPS1igL8wiqNPuVxzOrzbFOur2Ux5d7Kw0frwfQ3RfPyx6P52b680s7
fMp1SitRA6NRiMBUCDclJWcyvN+l4GdX2XqYjAfZQy6bxnl0H8bkbykydFX3JIWGGDkmp/Tu5cPl
E2XzP6bBzq7bYxvRCaWAL+2jMFafkqxAH6Q9mGW4k7KVPDG5Y55oFmJFw5M9VjbgQ5Nxyj2rJuWi
A7WVxxlnw54+6lGnayqd1qHJrkpDtUr0FyK8xRC07pTbJFPe5p7KntHcLY8cEPuliyGS/pe3CrCL
8LD3J+Uoi+XMFLXT+M0ZHmVyy0sQ+6+p6nzILlfSHJm9gYJnC2mwNKwSl0Efzp9YIqNx/iOroptR
RprfOlV9CWncI9+HNKX6tUy/JVCE6mn27FdJDWCI0xAkWqVS637TlegxgvssKWY3zg9jAxmzU7bo
RN4sXR7JDn0kXZPyM5KrkL5g5UgzBjK5/SFfb2j/VnBz6E5gfVD3aP8Acx5Utz4EfgvFtv2TBn84
gsqNvqTTIlGjsNt3ZKNl3dYtbeNM/lmqhDLyZGZJebFUJiQhWoR2yGkoQWbBl6/2LwLj8D2Md+on
eTp1BOKL+SLvorXLrqy4yM9mFe2zfDzI7xbsGFiC0EHPmXMR2JJ8G/4HwIKhl/nfyxOTiTtWD0E4
vtVpuDdz91ig5KaJDMKLfKgUKYvYuXgTAiMEGTk1eV0mTt1/gXt9MvajPX1LN14ml/xCsDhS1Zj/
Oi9Z4UL9KHOs0OjRcy7YQnzL91advg1LDyoLAGMByMnnygGyZxFQVSpuV336L2wC+O3V4E3OPJq8
uxZFrZnau9x8eUYa6K+tfLd8iFWkcDh8DgJ5I4ucFIeHssDcuoYK6NHornhs+VVKUA4jZGl3IB2T
zpiosE+TCmTD2C397q4s041rxGBL9J+U1pxPXEuTc+inHzlbLyhkB3oW6P/qQAzjH3hzPx7oYxDe
GV2+kV5A0lk/oTJvIsuBZugynppvqVyFBkSllZmNR7IBwLTAaGQznrkXs4ImQv1QyuzLBdR6s606
FZdlcmUGFOJFtEkcY5+F4aHu8Dv9isAaBkzoUUInobQd/v2L8vUFeuq/5rvTP8kjkd/LsJB/E1RA
Z6e4C215BBS9p4YuokOpsBd3HLFOOwmeRoaVoP0kfIvAZlMp9/JzpwFvIWuCH/Ru3tdtdYBUsWAE
JdxI7JcQ4s3GuQXUIytujXae4paPZu58S1dUXpOeiXRHbcW415hgc96jzFwtjf0yN25RTN/Jmisx
YNkN12rxoYEM5L0yXuLI/u3Sfje741GAVzIMXCuBXNwdZNzOqXVB7AyJDa6YoK4BQOy5Q2UbHNFS
2cU9N1UWPW/ep1l2DJPiwze/edgvsg4Uss7IJIKuFG5QOt3MubmOc28vC5tsweULZbLIHGggxnXc
Nthvcoel4yH/yiGe721rOiEyvQWwJwgAuiQCFthJFVi6LdFAoS6312LyVlCIkNErDTNNCpXR/F6b
xm00XOB201BnVeBX0gKSWqbZ2Xd1gHKFJMmkrNK46DVyJOO37+zHSLG/5SQlFGB3wDix1rPS39oZ
LoSjcpE7KVfp2+6vbakfqrs8QDm8iH36JhaqOP97u2o+Gqg+yxpklwPgztu8H1B2yn+rMHi0U/d+
qkqUJqXJNSxJg4OyyjxgKkbfRKamLDuB1YKiIxEp/0CIIf/zGANVkJsq5ynDfZDh6O4txX6RB9dP
96mnPFtJsoHjhOlK+UbclZjLngVS+Xihp7aiYLm04pYgJ0ul2zBdp3XPvge43HUBblDsRB5iXzvW
SZZuqdm6AsgpuhHI7D/wBtqemyqczgISg+/xJfCkcEy+mhoOKpgwxkbXYYhSGmvFpo1CxiHAUxOr
+jZ/kuikO5JqWPdSf5A9pix8KWxUr42fOjO7yooz6s6LXi/1H6mkSPILjH2VxOPzUqzhLYOWS5hG
X4onXbDfMb077RbHcIQXftRAe/1fgJS7oIX13xrZs2/JyeTuSoSkx4WvuH/yK/2nRSEFGP70YYKd
43nb0McMHT0S+nMySpc0j/p5GCFYQNdAWlQyYgnXEFj9ldzRJS5Jq6MJ2pU/hUtvSpBNCwoq8dmS
BPOj1NIlp/FccmNnDnaDn99INwHy2PcQkWqXWf4UGX8S1WQeNe7w1tiPcmOXhydDcjZCAbFI02wu
YPF3+ZKcyZn/t7hhz/FithiOACZQlZPMQslSlgBHQ08OLQ3vSPeTht7RspxnAXkvyx8RSLDBar/X
WvUrTJk5SvuneeHj5GHOymOTnYZA3/UGTmpdbKX4Jc9Fn0MaKv/SndCzj4Vl7uQj5U/WGMBnKY4g
WMHglLvauOatqxebZfY58GwzKHbsIeQpyWUu44tYBVMUXabfwGh2cTIsb5W3D0xYtXIuE6QSGXsy
QTLhlGoZ1hoEfKaUEj95pfO8JIxRtZJPlBphFLtHBLKWlo3MyKUrbmG3gGAuisM8GnlOSA9cpWVa
NcWDY6XwAr3jYCtk+fRByKE8Vko5RumT7/kgrZrWNj96KvYahvEx1Sp2qWQOwphR/+q6ok8RWtfI
BTvVjZeBG60b9a4LAJUCDx37/E5BdS6StR8NSW7l8OOzhOIvzN6qwGRQvF4K5NHMn57l1Sb0DAQz
8VOBTndfjc46by5K0bwlVfxTu/7H8lk2Ix7qCNqcM/QS0ijWYbco73IL2558erKQ0VT78up1M5g+
9lqqvi0M6wYS5dcs+F8/fCvxQaKR2ZInyoUFOCkrrbKLttK7lB66XP7SmPS692bYSoyW/0pW8dz3
6gI/mcOeGDmveNBfNfV3idbpnL6mOqJ//1b7CrouChM3AotZemRmQKWttZ7kAyUdEAgerZonn12c
TDsJQDIdZdlFdJ0aU/YsDVA5rkBCLjPBUlDKlIVEEORGW2yVyD3JnkHeJztGUK+HpKxwEubJS+iL
huHDw3/ABVHJNlQ6fx6ycBh/oi1R/MpklNzKTXdVWn/bYwwNHq0znoNEjA6OgAxQwfK1ycHUsdEr
0fj6XzCRfEIwsBaKrnHW3P4HM5KryULj0ob20rKMcrSXnBnLnnEJs1Zdr7s+vhun+Pe/JT0O3I+R
1zVTwyirfjSGDLNr9mfh/Cephpylkz4FXfkkqwuFpQNFuL1MDzkM27lfgPesOXKgxA43xWLA0wHm
UwWQXKJJbyuWOgFhSbwpJ3fTDMT/roQzTds2wvebvEWP0g3S9yCkCdMc6wbhEr7km+RE9ME6JGAD
TNtDcOLpX1Al6QqKj4y26FBUtyMw3XZ4K7Tpj9L4B/ebHfin7Aol7fMilF66+L71KIHKc/LD5r4x
UAmVOKzDumCUqz7I+7pDBZsrYY8xJj37jSUpqqP+iMLhTjqMEinkYeFJ9or8sJwM5LMlDzJd7cdC
cqgLHnPAGALYqIv2zqwxs/NYC32xy7PHBxmO8meBOskglwHsKGiyBMqmrfDiIgORAxbIb94JKgkV
egpygvaFRvVWwBXrdYqiDK7/yg61P2PLEW/lkUve2jvdsWvH3dKV/lSC7F363bIaCeYxOBeG/r6c
lplOX20Z39jQzlOrA3DLHUL89GeloStGr1AWeunT5lIBp7acTkm5LZksKxotqFGicX+OOw7VzJnd
oJGAc59vlEBxjrqvPCB6rG/awEccs1BQaewrc13q1a8VWvmDraGBH6vHrCz8O2yj4AAoOFY4ubvt
HHSkkGtEyxXojVl8qcB6Lk6d7vK4rreOixOy6dXxpkvUbB8NJs4S+rRvBjBtQT7ER8WvFUSpu9U4
58EFOXlG2vAQgjajOuMiHbwzjaA8FUDjdSCyk6oMz6Gh/VqlphxLM0XPEPjatgjLk4kX2XH0E1Ed
NhA3ajJ3N4JCGfUbkHvvdXencwErNI+wX8HOYhv3/jHLQCPqQxletKFZxQ6665gOQxRDujS0oKn5
aW+iDc5JK4hjEp/te9MfzRutHEFxddZ9nCoiHu7tUqN9zPze2hkZIEe13lpxqSMWEVtrNnwIta4c
JQf63j5qmV5vNMdDMxBeCBx8DGkVvXhN+9pYzUH7EaewpwdnPoTdoLFLhRfCxt9HA+i+GY37pqbC
Y2OpsyskRULBId1gFjneToBTCi3d9E31k6KClZYTSm4q9xoDxg2iXeoK0mkPaLrfGA3iNdmQDau6
nHpkQl066E58MiaatbZZ5FtbCe31hEkthjTElRZ+qD0EL4bmbVoDdfk8fUHhBSmz3LjP0v6YRJO5
8vCBRgfafdQ8Y+C4+ruz0zuohBpK8xAtB01fW6Rvaj9dDXc841aFQF5oxFu9flFoakdJdNM55bgG
cnRG1P9FQ4Vw1bkDb0ajX7Hsw1BFP3kd4m7VZU+I3qZS+c83TuXsk8StSePgQaHTpBENJq4vM1/U
AJbn3CioV8Nt79Q3tEJI40av3QyR2q0Q0941UfHqC/nFQA6kqvCpYCoYHipRvtul59mHh6moxAec
b8WwJIQhSyW5oU/uIaoc9wlk5xl+7twrlwIi9qBS60kV4PtxcEwMBk2KdkE4QWzUzGMz6+MJ0Vii
dAqdW4eFhhjBV9i32h20bYoyUxAcO2ZA4PWb3vzCTNnetZAChe1+Ilnbjtegm88u69gqMjuwYWUN
EEwfD2ptISRWlGfXAbbtW5O68zuCaebH6OhYM6YTeXNytDTdKQnKfz4ReRWjZ7kV5X3HZ4VSLA11
cbVYKYb9Ps3pvVaM5ikJqi1CN9BCqhJTFATGtV7fhL09rMbAeMaKGMlmdsmRD2kzxIRjiEcEquhU
5TQ/KUsehshRd70KWyIog3UdA87UkNWfq9za4k6GnEQDtL4eenyC60OfZcVB1bJ8ZeXRCJ/3UbVN
bR9xZjBLKD5yFn2LxJ2uTtN+JNWatQGmVIF0c9d38d7X+mmF8Mh1/tPr6R1ZWtwjHBOHFNSjR5Q0
0nbYQdhmqKHNrAtYzRiGXWkwXJw83g+BOBwmIJEiVX8doEMK0VSFtnyqZ67aMRpnRbv9PpnMZm2m
eOpiUFHBl5182opfylzALpyeCi8HujJXyk7F4tu4FNWE+0+I2Us2IotQxVAT6+Euc4Dr+yMKSV4N
ljHSoAGI2YBa5hkCn5q2ycfS2g1AK8M2BWpu4EcDWnOXax8mhfKTb/XbPkUfYEJkdDNbwbPWzROw
dz1bm9FEK9+Z3bVn6TcgRIqj6zeQb6NhV/QalkUITmgDarFGj5WBCwON4ZAEdfcUb1TLE2/ZMV7Z
1YjiJrYQZun1K8OtvE3paNSaE6cAjQ7nxIq7DL3fP8+HHtVh55Slr0ZqBYc06QAbTAgv9MF0CjNn
M4R1AE7MvZQwz40a5ckuRtFxSqmel53JQ468tT3kuHPesWRqK9uhu5jCY1tp9VPoqXeDFPJDVHdA
8s7wi2M4L52q09PIN6h3D5vG1l7tCn54wrpPRcAPS4cJjhGFnpufXqWiFGnV90OWv2oD6AGcYJQ0
GbZIujzZSu8iNx0i5GxXf0gfo95fep/4HBqbVrlzaJmzBAcvtCC9deK3wB5xjcYEaPKQXwccf6vl
35bi7OirKa11UWrGn+Mw1BQEk5C7saC463+FjzNyZyPF1bBD8C1tP7PiR7FOh7fPMG5AIagATkKO
P92UdyVYoGfbsQnw7ngAioi1Zox6e2yDADRN5PK8rDr2mrKrO/OFKmDNqB1bROFOVTw+abdxU2xT
kkpSAS/eI3T7HTac4YCahZmTynqGs/Us7bZLFZpdFPC2UXqx7fbgGpizOtODnp7aJop2XDZEPr37
6GwLO7pc/Wz8dhtPJTAxWnv2GFyRByq3df6aBZ1+KrNUP3WmkawrS6WhloynsnMJNz2KZRae7grC
AyOTDpnagroB4ileauxcyy1PuWscjHEe9lCNL4UGm3JUkACykTRksTQQflWtGU8nJNjZrK+GMOiO
pP7eSh8rXKmjrjotn4PwdrLCyBm1RqN5wyPlPTeRZDShPled9qGpwbyZM4R7VQ1ZdYhSatq9FwON
BPpmPZaoaMmlBWTKJqJt3Xg129PcwOzoebQLZTck9Q1iFBCFcGKzIm3f+u3zgMbhOkzTx7RLEf2U
v0JDr05o8EDVS6rfyiQdRXXh3mpgoujZuW9i81hUc3Py1Ko5NXVyj9MiSplsgLoYQfguobffw5gq
lNOYxyUivPXRAq2wQmKchrIOUEtHBX+brir2CJlvXNJkXpsu+4m5qoy9Y1cH3YHOr6kIVGTYZAPe
yertUumobYaCHxKuHPJTtRq2PGUqy3IXkywsdoqhPg1zH29Jp1kJx4GuvtFptNRzSL22UbTs3/yC
eJUgpeMV5IpaQngoixOy28WpLyzKSCRX6YRxRjKMxkoPnbWuo+845ngBFnmCCU124wwdimekiMbc
fVsG4w0HirMJaqmsWQuHBH3gwmHo+OZr6kIvoCy9Cw18kzzlDoAMkN1xNzf+Zpi158zFXCrHwq0A
GSCjpC8dtl0lpdLaapKtWmY0FPoZfVJt1Y76hjhBwhEWqxJm7DQl/TaBzbJWTWSV+r9AVMXwLwl3
sF3vDAORSYTRs7SrIDgsc+klYA36ttF/WKkTyolhkyIj3NCnDcxpZZLGrkMF85RCaouDuzHc9hz3
yF7lyo1hpOj2jg2qenECH8Y/18b0Hc8zJIaueLdJT5zG3SmxIWpnrENhoBsbp4m2E54TBEDrDBBY
Q1A2/lRSVFF6jZusNL+azcj2DJV7ZH5GGk+o87y72hrNrVNTvhMpRnNa+wqJSYoNVNnZOAXgT5mF
pyzGmFF9rVNo7quJaXfS+wxtlLHoETXUqY+ul1dV+VW5HGV1PG8nHhh9y49pnDiI4cgB/96wvDfS
KniT5WWwgeYp1L3SkHRdDy153jlgBvBtrBl5Mhxmr3bWtki7GLr3rA3jbYD/APOfezBiytnkdUNy
Tm6QdOYaoYFhXbVYZHhds25QJg5ZGqY8nraq2t52cUBNawQaU6Zth6ckhca42bdUQnWJrJ6NyRLJ
PWgda9jGQ/7XR84l1jP/JgjDPYZ3qFe6/m8yeQ+z99O2MB79RHX2wYxXeoJYw9ia96ziyirPz2Hj
PZcueKkaRFM0l4eWxR4rtvDQBnTeqc2nW31GvKRwTiwFjZbv+h6kSj60Fr5R0Xuqxs5qCvRtW1bv
7rbyUPGx4sEjryTTSXXjJkjdjwYXshU81ebk5t7aVHxnX7svAdWQdUufcdVjE3noFFx1Qgg25kAP
GAl+7Kpn5zD18E1y/DGg07xZOOuyI3bYSNbobo8Ui4TYutFm0zrPCsErn7RzDkAfhOd8Y1f7bvLK
G0ezqq3E8inQwjW2Y+o66zQi/EZB8nJdVHQLYUJ1a3+imxyYSCmlD42LT0WH3E+Kp5+hpY9OraWo
UdW/bqncD+hXwRY6RENDARnZ4t4KHhvlOWkwpusVY2MIDExXCh2nj/lM4elsud5mqHLEqdsaLfIq
w3G5d9dZab6qOtJcWV7f2Zr6iCw6zl4ZC/9slieoP2/ZNLxUWfvuDxnqoVl0SvBvJsQAx/cnMBDm
WN/rFan9LLttVBANFPPnX0WPpxXWJHnxp0Xjxgljc6vWPhr46Vq1i3ij9cNZQ1J75RdUUpECexhL
m2StwnotAYkLImWdql29nuL5pXRC7oUqomiJbC7K0NtWdr23x6g96Ulw77D/A2mlsE0rg2ltFf41
Uuejh5/UxlPTVaF4d0Y7tlvacd/K0IZ4IiPDPuvWUemjDZQPEOQlFp1ALDdK2rnrcY4oFlKZ2wXK
ISdzOrSV+4cpSZn6M7aqCmkqQNqS8VDb1Xujdt7aHbRNbGo3Xlw8DY0LQCRFhlxvbksDK8Fx7B+a
wbx4+Xxfov218h3sNwDSUMfYNpqJRUiDPAU1FkDT1hG0waFWqxIdJoBI7j5Lx3ucs0/V1D7VuvVu
e8m57ZFAQ2+Fpb+6yS2Db3S1S4+uqK7FdN/72ymF1YmFodJmN7Zq3QIIROWwrupNELsPVDdXeN31
D4bRfQTU7tYlVcvCt0gC0G6mYqFvO4V776fAQpPIzs+I6vfqJcKwS4953PRuGr/+zmMskRBt01da
RhWgL5ubWf108PuN0uJcF+ldrbvmbvCCZsUqeXjTJwCikZF0TFSU02zvGJZTtLXbvt/glKNTfwyR
Tkp6vtx2uwccdTD1+unGQT8VCv6qjVO8Z7a91lykH5vpSclVmuTM9ajGSqjGkKNLApYkCs+rOe4e
wO1vzQLRTRixD67iHhE0zbbN0N1oNnDGvr5REwg/eeo/4Kzbc9neTonsbUKZe6U5mrIpAnxBHL3S
NrNRvuVWc2mMGjACth95NuW0H8qNmpLLVYzvHR+ygwCEtURIrur8aVr81Jj1XRXbf7r55rUk+Gwx
HhAsO3i5W21dGPhoZZ9NxfJ2XY1pZBJoz0TX+3myETijWiYpWG/F95EFZo5GC/vJOlmh649kYr9+
Kw++SSmjLZGk93d11NyQUtkxiuAItlS02wGRYEm4AQ5Tr2KSQz0jWFW4TKzaEIGtkWTAJiTqJpek
tY+jhUxlaEIKCs51a7CbiKYdeFHwegpqg7WjXZbn5ccFeRfN5Kzc67IpzL3qvVJYi/TmHreoQ52y
eLRtvUEPaB1ZiJxpOGqt1GSmumWk903ufzq4qc9l+trYwFOS4qhB+tmz22lO/+8vhTrY//ff5Rel
pe6KuLcO3TDk+a6N2w6nR0wC1tOgS+G9/PdaRI38Zq7TiPqm/IgNk88yKDWisEGdbZy8+rT85eb9
3kDE/6DY3qVS4+lg8vQpalMEr8wCHMWpcabiI/b+j6vz2m1cydbwExVQjFW8lahoybItp/YN0bu3
mzlnPv356Dk4AxwM0NPttG2LLK71R3lzZf5a2wO6Pu2ek5iwLQOTyRPm0YjzZD6nhcax1lHRJezI
o4w3IexeBfkuJdPRsyzsuOVHGBMaOFKqyATiESIFk0WWDdi16g+0ih4XS2SEpzJQl+aXiPg+iDn9
w2UbnhtX7kRb0vijyMMcouJELGh2Dl7wihXsJIxPBMDFW5oAnpKuk3fLfkTVQq/DWJJ7O1a/EkvS
NDqHB7r60lOZRJrKlQ1hwdNh7ieC+DEijp3dstlmBPap3Uyu40gZ1bYdigw1ovksve61yMsbLUK4
HurwKKei2w61kIeg6wn6tePrYifFjrRkCCfu2E2CDm9xjexE2Po3c8NJN+SfmFUv/BCYZVN3PfO9
8x2YebvDs0ruV0y2mgyeCcVr/GiqbsxmmLdDM/GJe3E29AWqdTS6JUEe+0lQXtfuj7VPQOnyqSrJ
SiN91FTBszbFs8GRi/7hqQ/rQzm5xmbK53eYvYaCrPDqdWyZc9AUm1IbfxB8fDXOZ24wEyL+5Rvs
L2OfYPhm/U+Kg+zcnWgK1AbeeICvyLdk7oqFPPHacv4sDmyYnsO/luVcM0GvEf6znYH0nmFguovw
mwTSt0Jf2hGcyfSAxNyiOHlT+0BodHZMnR2xrNTD9PzaxgTMRIxYFW2i1+NiJ8037ZQPeU0KuVOD
QlXOIg7rF8+d7jFqyXJe0WUq0bxLq7v7XMNktCQbDqG+/9SkRXH3IKCptx05EmUXFdsqQMCwdhFl
HbOF11r3ySn3HjlTJ2ud9etQ7OYg3Kdj8+Qk3Tkx8j3crKASAhCQVDTufQo2xTT8cm24yLg1vhuE
1puf3+/YCPxrLiVHltv5A6ce7RTqM79XYXi2PLkclasbYMjxIkVzcPrxc4az2Vtd+Bz2MthOApx0
Ihhz41RVenFMUr7j1HhkrG/OVGbQeZtWtMp03XLMsCXvKr7yriGycTP0wbg3l3K68OB/phGkPPR1
diFBO/K7gvAiXVMFLwPnNQSl30rJ5iJyziGB0JnJhbho5RWUtnsLyK9L7QtCdIe8//wbsDnzqcg0
F1s/zhGzfxLlIHJzQ/+QQcNdIMg9poOVLqvepC7Y7vmVB8nvopydHRpmWk3hCEvSveuQk4k+onTf
esu0mZ1BXzWPVc7tERnA+s/aTKv+wGYDEjJffz7i5+2pyljmq5x+Sj5Y+tNarU1TOIWYBHRLbjS/
nUS8sEjUzlXNv4eaek+zMO3rzx+kKjr/+Vveru2L1Hltft5GT+WM76h5/H8fmy+MioNu8dYVrpj9
n3c3cVc/zFZGZKLuW+RzfPmx977sUv+mbZRrJSE6faJW8mquf/v5JwLh9uLS7/jzr5+3k3qhqdEG
hMBcQ5wrNwiw+qKT/X/+Ta/cpYxC5zQbjnmdPbw1S8i+OQ/mtTdDIOBY1QYQoaYl+79vJI6HUJM0
N3c/b/z55BjGRDHHnaH5XNol1ggkIxXncf3KYR40s8/8755kkSGCXD/k53O5ccZ9ENEMkfe2d02B
RrcysbWvyp6fMJEsMOX6noGL9tw07ennHdYSB9fOQbhhTs3Tz5t+Pt/z7D8iKsLjz79+3l4HtMHQ
/2L4P59UlaO9pzqSyvv/+7K2OZ4IWkgf64XQVo7x6ELCL10OY18+DGsxS2fPxBDzzhjROBHF3fjC
CV6fmqJnB4+zwGdLzi8imI+p4Jij3Kze9qPzSs/zIW4ytj4JNVAm5QvJK4zcFdHGTlMVOPVQ4aL7
2NsJ2RKEbTzLtmn2YYB9imBRQczzggQ9LglTHki9TKP2WJM+sglQo2y1kf1aqEId7ZZeDsArep62
lYD9XzKag8zoeR0k04wpZUi9X26gnnTCwQKf0sT9A9D5qaYMieD7dh9Oi0fNyOC3GldaXQTcJPEF
vntcM50nnYNoeEAPBQM7zR7Xfn0mpxTVL6aEwGGT4Z56kTAjhJSEO7onaK6tzqMGhVGBeqzCfu8F
8c0UzmPaD/uxXsj5ycKr6VK7I6x7F1CZldaW2qJD+Qwoj8IVgjG5DQAn3JrQb4FlleZzKJ5THjLV
9+Fya9OUz2o0eQdt92HmZFoZhOjEOLbsHqV+qj+GmHpTQ1WnvM8O1lQcveh5zrJTP4rsqJ3g6Loy
3FbOjGcFKrhzrEdVdMe+6z6tSD+qWo9UcbdnihQlxzTnIGT7m0IMmyXNJc+sj7BWzPm8nCxfaA/4
fsPpCRqQ0bjDul0gL4R3gAG+pRNhPkvGHoXQH+w7PxKCXwzgNu0PeTQZV4+MJZstaMfrbVs037SE
EFrTcINkeROqIjFavRPy0O7I60HQUrKstx1nmRPOZK7Xt86tL3H128pIxZvoZRhjX6uuP6pEXGlo
avy8Dp8K83cS0FBDxXxE4bziwT2RMrr2/notIVATwO4mMOnajI35XYz1G1mZGb0wMER1LwZso9LH
fM8iXBV/FFdkZK0EbD64RDzH3zp3aJBklKKkjQ7BcviOZhMXLg/ApuSFxifI1iDJb7b1jof1uYzY
kLwBHM7CpeNXmOD5RhAkecSmxkCjCBvRsHX/qsoRm7BerZyFjTpjOVj15JdFXJ96ostqeNBm5LEZ
OSuY7XXAz/N+XPpDAbFzcQVI0OC8zzYcvS0IqBjaSyeiZ93HJ1Nhh8WNNM1rRK8p3ymvuZld5pfj
TIpKfoL6Itfgo1RWin6vvoVhvocefRgIINlocKm919MDmndwhS0rMYUpH1New0nTJZq+GkXzQufa
ChS966yK92y/6FhbwdqpqYhIlwKELvLlbLx1jXOn0HXfWMM5KHKoAEJyE3rR6sa8wKB4PvccvL5A
Hk+LZ7acc9Juac9mYKiao65r/C+a5o2me1JJhSsJHTWH6aGtxvepDlqsJ9OnETe+5kVETzDvVTrA
hE9bpT0iOWyy//ruKyPzl8TY6FHRNE6UpLgGlXUNiRVXRv7X6erL6NoVuy0psaRqxkPabw0LV7rh
Ao63uqL6LMB2D0BFEZ1jprDtaXox7Zo4llI5GwN876G0ia6vF/WoZXfLR/Mj6IYDUbr1iQAfaIHy
C8cMyeKV8UosbnEcX0cku7gNiBBd2x9sayFn2y3eUyZtqQHvp6QkzYZHcNlfsMVmIDfMnk6vyZzN
nlsQ3MSdTyLjHInmCA/dmjBflvV9aehSgpbDUEXvsNMuPKAdhd//fYTD0qQUnikAh0YEFK7rbu+t
bX5d/ZjI0E/p/SN3m4jx2tYvrvZeE5hdGN36Rno+LWC3pW4feR6C35BWeUi1e68nUnmqhS6COvxX
RslT18A0eAa0oaY+a716ZQ48ltNIFkPXJy0IMIntb17uogRQ9RuwBHpPcBQSwfn/PWQEZQMR0Ek2
zH4s5k+NjwYc/YkiUfw7FCRuiGlkIKO6IQm0n3bkXjovXFRIJWhbSRJ7sziS1m+yzkFSAVQ8+yM2
Ogpo2gj8jB7i0Rh+OU1X+xRO0lKo4qbZKAPYswD5Jp5pfrdpuY5werX8p3qDPxy4TjpqIIsWIqCp
OqsPQzQkvmPEe0951xJacqPC+o2p8KQsqFjrfRUizSHlxK6r9I4mPbjW5smU5ZfncmH37hMS7ffa
qv+dFxxmYsmOLXkaLorXg2W8tD1SgfxLJzkXfjf9Ace79uGuVMkXA95DP6rTGCY71xl5YGeh2hKF
fVcIg5YsuTsqzTA0w8al88PYEftY2y2GyJzDMh1vZCR9ZdlVVunrZPzjNiUSkSE/hU5FkY5BAEe9
7xX4PDLZWxbaB5f8hx1fgbAPe95XVfypjQLXe0h6MYZdj/XGCX9Dlh4dNfMjmJQ6dUn/0XfNpUwy
RJJ0VGpVPBgoLNxQ/Io88512yl9OwuUh1thzqt83JGN/eNPQokLg1Zgi+adq5WfP3oLomiyTdJOT
XkJPxiWjQTw3J/iq+YK24kyZMyb+e5EONLZ0/TsgLwFS8bsNRrPNE/OeOMmvGq0GFZ141GHYmyR7
thv5Upo4EiJGlqolW4dY4pLa5GT5CipoTr6xU0/K8KjMPyKAZ4vheiKbochp7rQDzTudf1UNT8yW
aPiSRws1VUxQB3eu9pnKaVDpmqN0+k+CsCGOrPlrdDs2qyJ7CcymA7kGl+URth1Qb7AWQ6ZLLiug
pJPZPy612iXpQwr0ZxgAdAYh60VNeWc9Q67TIbXvYlNs3WnYkezsbAGcjYeif5sn49ETPKVVw2/W
7XqqnvmLTPNzbxnvY+q+ZnWAw895YDzZpctwg1IqH8PwEoMGaijNwLk3wnN5zolbOCWvTMhXM6yB
8AjK3o6V/TRz75oFKD31GTSO/qXItPNbiWeKiPGxiW6pFAm9tbMvhuxjIvtwU7hyPwXtRaESR2XG
XDmyFbe9+2Y63Fr5DH27eGutce68hwWRZGUGMY3J5wsc+tQQAG6lRXOylvJtAe6aqrI6jhWx5nZz
tiPJYe+8J0mS+oY5PA4uAUp4KBisUDVVM1kEcdT5JN28Vwt7ehvNnx09bNFQnhceF1MbczyGu2HM
kj3w9APu63aTTZ5YC9gxRqHmBXPRY9IjuOotn22S6C+qMcvohqkroJIMs0Enjj/ZtMyWGYmdNCmd
wP9RlnwmmoTghWqE1ZphTavQoFTvis8Ax/CwipA30rTzAzLplYTYZ6N7JRmJRx/QHNchwEd6XQz8
6lInXxU25cCGieNumsMX21zOVlX+ToXLHQa3XBU4IEzvOZf6O58mzd6JmIHAKGbXMXmDdvkbMQus
T5yOzhLNNi8Yrj3rNSdIJGjLU6xHBBKotRvJxS7CQx53e/CCZ5qPl02x4Hqzh3Tbhcm/y1TDKM7f
Y/fRm4MvufBwDizq5LanJHGepG0WPtmw5Q76jdw0h4SOAMnKdukYasrUuyUtCAL/80NZHy35SGVY
5lfzWl9V5GpnOd+TYX1GlvsR1O4labqHvui+BrtCIovLyhmYzPryK3H4tVqhgw8Q7YhtUYFjFynA
wipcciN6O+b5xTXZ+mVmvJHevxuK5BapEvVYhsObKXiai7tackQWK8GsJ7YfOVwyaxREPG7bzuo5
JdjuCjWwoucjHuBvyi3fHcc+hiWNVBpRIJ6PJ9kGaxXGivY69sl2Mhi4jBhGK39pO+MSz8T2jYG6
Lc18q+u+utiT+CV5UtMz+RglXGbLkPEsQo7JBfgraa2rrF3qRej6mPrhO+i9dy2iXdJEp2Au/o2t
mXubEN2eRzsm/43isNjJtctL1N2h1ykDtncFl3yYCXdJqExgcJnIwJcQPpToVQG3MmEkj4G6wi79
QXnL7ASrWf8LwLgtVHeZ8uzJENObZQ5fPFlpCz7Gpglcu+BPRSyhIvSTUmdnj7joNUUzAHYSpZNv
dTnCUYREAkvzqNr8q3FTsspSYEboBiXIvi/TaT8UlL6J7s6g+pzVy7sX1o/eHBx1OhGA0u2zOe44
BIcHdH47BIUXUY0WCj0mKWnmH7iqvqygPgRpKjeJsexShx8f/SNgeUNtKly6rGxwjxVna06Gx7FQ
xs2ZVCZkDulLlhj8vOEb8sIE4I2uMgJcn4w+YtXAMhRk3ck1QAdtdwJ4pDfES/SuMrB6OMCOrrpT
Crih8IEM1/Ykh+xfkRD53Jge/xlIjXGh5D4HzqP6843aL4RivCLaUpjHsl23tpg3KJJoEzrHInoN
UCIQSPkQKetuj/nRqYKB5OvlMewsxomGKiAR2NRKwsvF2SweBubTQLl7+rWaJfDz2WT5taY7HREO
sJR9mC3zYMUjlc1k2lp+MdgEoQD1jhy9P7/EWChSxpG+8YyMowTLiG08y9U6vioO1EzbPcxG2+DX
LBqRrIQS/IwD1iU45BxX9XtGNRAbeqg9y7hRBba3kvWKjWJnw93EIAsLzyh1daS+gxtwOxXjp9WX
f5yig1N1rRtZOhzZywJFVZF9Rk+P7qCEV7Nz079bLlBlng4oIij/hAEICGLMv9Tw5VHgRZ4aBBvl
X8g/AvvW9U9gBIfQ6/fUN7y4RDBybElgRsIoWRhZU5LxUYrhqUZD41PIeRzB56xevzpRm9Lb+5Fr
exd7VrbHh1tutGDLigEFbazzm9arTpXT3+PJtnbm/IdliH1PUyJTIgdggiki5I4oVIU/GA1nZf7Y
GmRlR5qi5skgILpFBdlAnwfJSz1Du/fTrSyy3TgPf+hTY65nLmfxodvVxttDXvw8xW8DSOmhNfVj
mIZQRiMNhLNxRFWJvbp6FiaA5mzo7yIiSL/FerOxw3MYL3ckMibhNhUDJllgVfgWz+KfaCLjbbC+
04w+xwAFyUQ3JF0czqbgmQFUCUYfWfZGh6CsIvmaSrs7KOIZyDplPqHvpxtQA4n5IRa2OhTdFIG4
LJ/LMnzXMwqWgjMmIYSpXLXHwZR+8szbh03wGkVgwHndE6A7qD+eM9zpGdq3cPp1+NIXIt+v14ld
cI2kc0C/KQ6PfoE0Fm3wO1zMp4VVMYvqJ0k23YYAsW8C+HyK4nmOBf0mGMqTvSSfVAnReIgugphY
BJLo/4a+5DTJFh/9H4/mOqp9NXrPbWH/zd30HnHkbYb5rV7jIK3svLTRaaFj1y0LcCJF4lhX7Toq
atZ3EnZHu2lkHNcbxInwYZjDlGF7/8u9T1guS3Qd6+uvkh7sE67LUyUdZ2N30y9B9EUafPdqdjfd
wCPFHg8dHk7WYAQLlRF+QbMjTSxzDNfUdngktZkRnHZaESBjN0ehTbpCeQPHF9f8+qzqg/jVJVOO
qc557DKXgK/8KBfSoAsy7KbQ3g1195aNftBZ3+b6bAg1VHUQz0/r2TmI5V4HfD+BQJ9Z1ay21MKd
2Pi/XF0ejblEwT7R2xp0Z5KueL6xrW7UgAJnqFdXKlx5+U8+65vjnqWIaZuvjQDRBle40VcfxBjJ
KloO8wBMOA/MVn1LkE2Y6t92dYRTfhtSs91nbO0e9hizIMauIjaEGnZQs8mk1DQiBjrN273KxnNL
jR/HwXRos/ZVh6OPK+kPVa74Rl8bvXPmwDhJlf91C/jbtP6deWlyVXhSozUFdWGlf4gLce85Fjn2
Gbv6TP+e023YEmcfjPcekXqexE9CIxwuO0rCo6HdRcGlkgKhNaDloQpmyMXSQESRvBL6dEzMNOJE
xIWdDXRHZQUKciMcPoZcsM1W/dkNsTZ2/T9yrP+pPbpQ4rT8a6vJIv7eN0aj2kK0nTw0HGFdHUo3
r/YV5PQ2yZzhqAubJjakFSqiSgCVJfkF/UOxbitd9WAk9VFn01W76uQhKescXeCsSB7p/9lD/kGv
zThxS2veuFV26WRyKZf5caabkgum+1SEcKaFRdyQjaWbejK7oofQipLbnHwxigYbh+6F9UIZE++v
pQK86/anMtS2rpNnlxx2OZQaEr8wYXt3dpSv/UA1T42EKtpRB/lh2s2AYycr9O6mHl871ZsbYgSz
E8FcaONMWoPyBslKM6HjTxzm4+beFs+pzHj0cWKB4nJ/Um1qoBnOBkp6GSCgxG100AMFJSP6Oynh
Jsr+XNROsXU4wkamwnBC+UsVHmH0rLF+IsuDm4++QmtjJiPNZr36zAzvucfJi4X7uVptzV5IXHbG
LSmEdxMgXLtZxMkueVkil/rFOoj90OvOPB/xRTgq2MqS5kAZ8iIhE7ap9iJcuK9LUit18q3bTzcL
sDKJKaTXSz0Dq+09oe6Fi5m0LkYqoObkQj7C5CcuKxHZk6vG10n20PcHMSt1kuWa5L4jBa67Eli9
y3UDC1abT1NaYh+a7c+SGGafofjRzExUMYx7iUP2hVN2/zo9Hs2pbvWGAnSSwsd6ui2o5lEa/9uV
3owEnTAOh314Wfs16bkeT5bTHquScSrMlmDfInEdwd8AtFpzO4HHmGZwGhvJRGZn78jZp8jYGUD8
tLfznzXO4zLeyhZ4z2Ig6fL+yMX5j929Nn3zaSfZHVkFsjN8bf4UD93j2uXiaDfY9g6nyw/LObBJ
oX2kFuihRce6r/MBCQr1grqkMdeoD6RarSOFRq31NsSrI9nyHRUiMstPLX7KDbKoV0L9yLZttimi
tSb76HUT+41lGbtW8+KZk/cOG6jZS3nFxrTDolFEL8x31BULaXPxcuP0VUP0P20fS5/fXFvw0MFv
18FhFEP6ZuGz3A2YxkKWsB4bfQTmb2XzaQpj5s80Q99mD89A2zukRx7lX6j35JCHPiSfr1Ae+NAS
0baPQdmsMj9EIf6klTCCV9sh6/kgk/RYy6hjAR2DrehBLEIj3ZqxdrZR37+SYaJ9KsGznWdU4SXS
mU/k10ueBW8LOo4tPX/e3hHTrRe2vIQ8G6NVu+8l8pJpR108DgLusuXDSVrjfU6pc6A4YT9jmTxa
6xA/2dy/AEEu9o5WjeMmt0pmxEmAFRniMEfGqzfGu1GgegIDTXzTcaGhkph2XA18oBwgDm8S37iS
8XTStLUCA71HfN6QvCYBp6oIw+4oRMn6k07PEyqOrBoIP7KNOxUV/NQTQExUSMq3izrEnGKYPMOw
UGqGtF0LHODTvpiyoIZvixn40ub8HoYvGCjcHCH+GYlm2SpAzESTwOG3ziZpHnMZMo0vu75R8lzF
5l90m/2pdTxQPs1ONsVYKkSyTW0MeGHpcZNzQRgd3pJyLs4sUhedBWrjUKW8R4u4cyo6tOck11vy
TQyfVulDZmXtqVPmZbHaYp/ST+3o4IASlWopLFrh6P6uRlVth6Y/RcCGm0aC71S2o/yklRlokvRn
L6gOkrZhAua77VyYnyG/aL4RGsVRp9+x8mzNgXaYOMHz1MQjoUC4RQKHlINV1p+77j+gRftgaX5R
nrNdLBrJEBEBD6UvIlTD0fDW3F+e2usNJzwFgskvLCpMdmkDgM0jHDZJCLdg3PRYWoZyg+5zz1n/
oBXkjtHP63JSP+gxuHdlTQ2C9r5z2d/p4ip2niJa3g6vmYE3ziEYt4mP/QLKj7/D5+JZwFyaT07E
nGEULSuH4R5/A7/9YDGOrBEP2qKbeEgdfZrQaW4j5SHf1DyoUtr7LE3gHtQLklekA1lccX931j7r
5ubYaWx8dSuOliYUg/TOTUaa6qZKjS2pKrzQHUMYBW9vLbrY2Zp+jzMnTv0PkIOD24mqZsuAoSMK
xKqaB7uiQw9xursdO9BmdyIOtW4ANLWdqYOKp180JYe8xgMpd64EC4oF+o90WEV7Ft8INjsgOgZQ
XsFkn6YLDxOuiY420jRKXKDrnIZym515NDEwZua8I+Y/fC7kpxnov2Vr0sa7uOwXEmHtNNv2lays
y2ygWJDd9BLgmUun0jkKA1TBnpFmKNccjwSIfxL4b+yx3GASdPPNUl2sDmVlFC/SD+ivR+sRPZJH
4GyWQBBSL7/p22SshmSXk4N/pR4yatZf4pyE46xODzhJW4p/jJ2p7GITKbj+gXB44SE4nTCq+WjZ
fdzZD8RTPasetFMbEzueeifdft7KPIuZ5HhJB2GSKXfrM0+x203hzlmKaWNUyx3V0Ca1IDWCMniO
7AVlWYm0naR8bEE9El2KsCw2/1b6WpIoXrT1IZtRIjGG+gYE4SFQyQvSDh/xvu8qkW2I/nhVzuht
22JEu2gsT8g9KfyN2f5po3qyKvPVGowXG+6QNMBvrIrUpUXjya66hyWy4K55xpxzGujHPsqewKt+
1Y2G5Zty8ohtNgMCVNO12LE74MZEujUXD7aM3yMjQVDldue4iP7W5AgB+MJLuxHh6b3xPcXzv1L3
26QD7u2LhX5DRj1rqAlHLuj6HgKKd3WJXSHAEXf2yvFiOeF4IET4VeafNn6B0k6trRkhT0o7shWj
Cdkr6roYrVX0VoiGkmmC4hh1M02cQUt1hRm8q9HxmLipVETlO7tfkZAT7v3ksx2D7iEU4t9xLi64
7UtIc/NITfrou0Q1+06giPvPGWNACH1wciaEJaLZ2cGTzBy8FWqetib9ltkxl7N7coDIW0rOd1ip
rK1G/KQ8GxV1RTb9EhHrtkxiO5UM+PRFU4lbDIiNuR/yCb2bK8ECnIHqx8l6IYwSYTAZOmcaY6Bd
ZEDUTEFesKpPU0Q+A8xwLnl9rUEaO9QqeCmDkfGt8CYaPl1k0dmB3uhyNliTovFi12m/N20cQ60h
8douZyGN/Ah9AjCKhwXEszwtIzBOGQUUixTgvtoj2SdIMGg2g43ZQ+UHd71WdRa99z0DmWeLdD/o
SZzTzri7OdHjo30UYTadJ7DKnfso27HyO/iZ7YLVMq48xWxJ8Kygn7PS3MlW5ls8GWQ79FdMpPbB
4rAWqPuTCnSiw+w/PDEpvLRzzzgRE5UQwU2AfQHvVi3zkiGFT1ATF2sWYfjC0E+zdE9HQDwQXQia
1PY2foKkph93ETjx7elqU+YKLYfWYBoBe1sL+rj8QzqlRNY8/xkbdj+vRynQCvm+xBZ6NYuf1MRb
u3HxojGRbr1q5BWEmzclgC5ZUNBHf7MJTx6NqwMrLBU4iNI3dalLELuqW4vDab5NioFCYNANY4mP
S9zz5cKFmavF2dhGrThLV/1uwPUMcggudmGegqior27Mya6jFl8UgJ1fJSigTFwhfZUGO+3wnJdB
cozKvmKtlkdpyufACVA0hMLBfLwwZLSrPefnjxwLDZS5xqjhLuMTZNXINoqDx1n/+PmQn7+V5lSe
KYBBnMnFvb7Pq9z//SgUYMygYMm7AvdEPEZMbdt68rJjEpA2L+NF+7pFOWl3+atQVLUh6hlgmlxi
6VLjXFcfcz7YftSoya+0fNEFhKbVkJFMPyrq6+lPIWzvoZwvnHysFA5Bzm3X+bmDooagRhC+2qk3
asK0hAAS0dLCdI2Hw+EnpdOrisNr1Srqe7PmwV3rGNpi8YE963OShE9aZ+PDBFNQFgxUWtlHRDwE
28lThIXvzcgzD+BOeb5TUJ3dBda3jftS2268dVtMl86oMQgMA1aQ6a2baxhUuVre0So5WJdOnHzb
sR4mGnkEmJ/rYN9S7cVLn8qo42uI9pQ1WATY7i1q5oxvgdBjR2Qybt58/o7cZryYev50Ky86NaKH
BJ0YZGMTRUQi69XTVWN067GqOmuyYfw0SDXfC7xWdmFJ6HpNuJWMBr/qO3AqKNcuXL5B3geuED3v
0yp4Iih2v7jOS+9SzkBi5PMSD2xVo92wsIp/nGAMD9KOOhxICc8GWmS9PjFQDgHdWeDP7EJqP3Sc
4FOCyBwv8HUiugrLq40qwJuunrAZ0cboJvroN5l9xRktc37++ZvuTA2xqqr4kDjjg+vYHv691W70
n79KF5Mn2yjq7vVK/XmPgcH/fz/IbCwkVg4pFD+X7s9V+/OB//1nPIbPNUEN+59r979XuIddKds4
6qZxwf3nwq7XS33uaUxYLYTyoHtx+Hkb7rSLES5/RY56MWeEYB3mj9yiipd59M2suWyd0qjpC09a
v44HinfTgnaJ8pgmC2wIqarZQiYxFew+JxHPk7tIe1CR4pVCsiCGaXScHYxDiw89+l0JUHF+4IKx
o2y2ZkUlwTCKXUwrdCkm5zzKOdq6ybSL1FpHnC1/q0r0YFgQD8uCHD3rt01xC/t5fgw9fGkOJ4Ef
yZKcWXC8ufiYOwR1HdE4iUgiJEOP1qi/uFwtKtpTRrOu0C9p0v1S4z0zMvaghaS/wow21B5DvkYW
hXI1ndROqO6RNvvjqqfTGu6Qehp6M+eaWkk8cbM85ytp0zcR7L7DrZDaZwbUcDb3pAm9eX1Q47BD
FDo1e3fKC/qPXwyhv7mVTK4rgknwhT24PX6iOrBeCkPlNAn1pa9H72jSlUOQOaO8YIp0HUhAFARM
XGAU44h1f6CMHb4pZwqDC9hClO9CKwiev0z4WVTMFSm/BlWKEs1qPy6QK8UC6qxbaz9aHeQCettt
LaJgo0kV20xK7AkAl4dm3hdxnN682WNLo84pKCo0M9lr1hW/56zPn8f0CAZFygSa4wd3kN95XQ9M
h3hblJvgVARTGPgSlzbns8w5R3rR7nQ3F6DoBgF4lTb2VQ6RgcUmPtZTYcFoylPbj8NO2e41LVog
nkAz6RWeXw4QcvYgGRmG4ThSWIFVCRHYPEMKlE5zVPR+jG3MgyBIr9z8fzEnoYgOko9p6ZZNnfzS
C0ctEKzrsQ31Hv4HXc4Z1ggefkPBvoSvkzOnSSq8ATLewQWdgRqtzSDL596zkI7JmR4rjijCvL4D
shmsBtF4OOjHOKzk1m4OhuG+ufpPL9ubmTKmUGOnN11LpnePq9S25lNW0NQedwRyAGK3xFKKg6Gw
70ygSK7CJ91TELrP71Pf/tIyLw9cmGT+QvTBDSC5RwSFNCfu7yq23hOjc3y3bf4JUraH3OPSlUpX
jyDN9IH/1tYUbToZd8fQZYwe68dyHtOdCVBzNKPfHH1rNj0GJ34BiLpgMUKKpdMHKgzCoyK50NiG
KsA4MDL2WFZ34VF6wzgbrc2VPmEB+pi6me23BnK+BryedLb/4erMdttWom37RQTIYv8qqpdsue9e
iDiJWWSxL/ZffwazL+4BzouxkxjbskSyVjPnmF11VnlQnv/9cUEazWvvV18bixjDE2focOLs5bM4
D54DsyxsSbABvq/mYt7VDrnEhnIPuZXmGIxG1DCaVzdSi50dSqIjDh2oC91tGiZ5mOYKIRWKDIy5
9Mx832Q4RwxniNq6hRejEKmlXnjsoLeYP5XNtFmIbG8Vil0+zufsMFTp3dT5IcK9lLomcT8coBv7
toaoGIYGlj2L3z0YmN4BlxuiqqYk4CmIWRZ6xL+f4LQ+ZH42NMY8dWflYWGj2ezDY+tDn6lr1P55
a2wd/LOAKsI1hMfnohgS41ZhVZq7YDxJM5v2ofbTfcntcJA2g4L6xXUTxsw4V02VJcTRVVHZYsjo
Upfavx2Dk1WYX30x3FK9jC+5YXyqOf0SYRdzEMI3yUV9cylOqARZgxuyum9b700o/4lDje0Hm6Nt
7lvUppSd9MQU15ge5Lafixe0i6cMFfFrkiDMSKb0wCTw3Wny6ti4PMe9UOJLG3x/U8JfYFWIqcpJ
uyhr8A1KDcJnxCA3zvT58qfHi4HSj1Yza1azX0o9A0OKdii9y3CkQGqfv3BNsWCxQhwUbYvbvLoB
fDlnTXAcPM9bk6/sbUC8rgow4M7fbtHfA7WoL27Dr+v6/XNYpeRxt+NLKCsaFGeo93Hp2Qc8lfRf
8HJ4lI32VQOSYTAEyizxNVTFqXyUaIcTv76Zmd4Xi1GTlpD8FCXnPVDbAyXEsy1ctAMhBBpJCW2E
+ofQtRDGY/qshuU82f20y5aMsY0UqDjCliBqHFfGEuy9WsNbn9R5zihM7NYFCYmXi8XqC0uQjFcR
/hKQRHgItW9NkiHTdVlFkyHoabfB7QRUxAh666IMuspcDQke1e2co20Dq4Nbyc/So2sPn5bGJ2PY
EzvvvID84bwESpUr0vcl1ObFquMO0t9TKdoFWcnwWAyutckNE13B3GHaodDvFPDYmbbFhfDHMWjt
29h7kE7DfB0qnbdkfzH3IV1LsTIEw86xx0dRG7/sLNkK/NezlvcSkLI5a1AOFm2H4/SvWF+9xWPZ
VCFJVMPPUoYf6djdJ5k+NYSkh2V7aZbu3s+4sXqMEriEgDcgbWcPR/8Bju8RE3cbOb6aN7Zb/Qhx
7EN9joW6z1xQPAtLgW2fAKmfq7si7sR2XrahN8htuio2gfEQCrccArumSK0Qdbm9eC7n5TGG4pIV
vxYWlqXttXs7Rq8bQ5PObiqMhy2zuatKmCvIGid9gGM3qoS/48gF1dA7WxXM34uoblMaX0op8l0/
+MStmPdmPOtjYcw3tKmAzmS9Mcbh6mOGpopnHQcbI0M4lAQ0U0RpekwWJwG2IsWY6ITuIx2n0Vu8
HXPzYRcDAymprs2YvzEgXf3J3ltm1MlO9y1BS9SplYNxa9a4X7P+MTcDYJf4wsuMN1K641uZ40sK
cvWKm+tapMa0i/v5N/iqT0uI65ix2zQy6ylhRb0lIe/DbUC1CFA+kzb30nA1mF7D3FgDER5Kif0E
Tp7HGnMMhV2S3QOkBuuoCK+K4uK+7LwChGFyx/DvLaW6SInOhIfW38xqF8zOKv/KI9GqV8nkLWJs
ci3L1VE5tNuq6t8KhuY44u0Nnup7pZNdiKPUbusP5NCsLnhw75hQ7gflydNoWeyb86OoWFYgge89
1nCxYj04eO09voa/lJUNhukxZ9PJqLh0LTwnsMB6m5/t9vbAniu7Ia9vY+olwTdGCVV+TRhS6Yjf
boubveLhO/QdXPMktjcdNNJ/AihGlU56P2XoFpEvgYPSSOhkO1r3Mxtgw5K3duixESFH3C0Q2oEh
WvssWz04bZnskqkp8BFYcoeFHscejxLqOguLLpEETKNUsVGkXDPp19tKm87JY7memfSES0Udh+SF
x4dpPdiytS9pk/b7MiCox7Qtnyf5YrLDZ5VXSgvvc5nCpdYcOQEzG9wtu2RERWGgZs+DU1D1KC7d
nPrcEvecj0gYYlQEBoMvpjDcTimJWlNloOxJ3yYTpajR4vChWt6MPo/PEDeh0M2trm5mOaW72CnQ
9mUhKixGzpY+zqHkdyith8REiekPMQsFn02+QwUcwpzu+jmIvAnnB8hLLo2livrZ+FszCtrVZPI1
jfSJoWAzXvBw2EKB/LD86bnPnGO10jAazWNYJOJnLPKfMWmrb8Di6WaujPvKqCaWKedZZ1kU5l8w
HSjY2RhsOpysfbFjrcuEHW0l3VGUeqZ5qfVS7/ps2LIsRpjpPHdhYp97utpsjJkixU7kFrkX5SzD
Ugt93AyGD137Rk+Ajszx35PD36W+dXMF72w5p1st/Ovk2wzo8xFN7kx/BkuAQj4NKla+THpYLdMt
t9LfNUb+YefLaagZBuPcoMH6pyCU8n2BTXCYPOMqQpGd0u4nczzvglTcOskqeIzrONsHHS4bORb7
YLJOmGbi3WLVaosGAIzvXG2RIyAEMHLoj/ZzE+bkC1dqb5vJty3Fc1NNlHNosp/dAhSU1Rqob//R
hJpQsbhWyJHtgkUMt0NXqfZ+mrK7lG6osv2J0D6HbD8LMgC7nnlJr55lcFmFAYqnYIb0Y7lv1WwC
dUsdI1Itrtc4NZgV9fdxMmT7YrIR0bcBEtUjbk+6SH5gVAx2E4UtAu/4tVmB1tow3ghMLDZMlN/K
eJVuoGLJWRMC3hjWtea+zEOUJGykUTG1tH2ZZJuntx5V6bbi+KcuTXmF648CCHScudEITrxads35
INr42Cn3xy1eJmGwIoCk2DKzZLyPKZ+OL0yqFwYiH34JwypZOy1wf5FyP0RikkBIAd7IeqdgU0SC
fm0jcsuOoF9+2h1qQ9IW9hYftB48xBRp/w14Ds6k3mYZLKUpblAd0gSZbfewFOmp0M5zatTvViAd
tEIS6XrGJIiIPgf7g4BetzTOPqOd8Uh/weKAcIMmttvOiEjOWcLDvGSRO9esl4Pys1S82SFcHrO9
ZjAQFr/4NE2Se/WAEIqujdJDvpsomc9GemihlgJgCWH2FPXJtX/snp1/XrFwqmyP+3RpsFTW0xYk
wnEskHw4Xuww+cQeUIXmg4MHARVx8dC3gdwOnX1py+xJevMjhKinCq/mxjX0R5HSE0wIRTvnPKci
2Vum2PQ2ZK4UqJC3hlR0zvNaLWUTKaBJiUMvMbJuF4SIqOvYOuvyoBuridqiuXTE6xI9+qF5UMS+
i4M9Bf/U+rteQrJP7YplGCPFPs3f257zzBAOFfJAI+2D2ObcIV7lVy7/jbhUiECh+CLY4U8TDncI
2PBvd6F7jJs3LvlttZjVhQ4toHtMIKEggzZIi4nla50zPlsdgpTz/TORuXfr6yGFm443GM70dlDr
yxKgLZLmtKPw4Jr9SkbjL6LCLWJx72AI91MihD22U+yDh2IKSI3MPGA8qiYMo2l6rlBVHno1YndR
1UeOaM6pqQ5nynDMsV6275tgDQUgukQWeuvMeF+sIXu06/oLIUjQ1r9mH+PjAEVE1tfKQQysbCxQ
ituqQ09uxYc5lfXeMlyxacY02daQAMLQPo+p9cCKDTbgwogdozzG0qCtkPzDjpgopTrNEN2dPKbK
PlO5IttPlseqCcts4y5/HSJ0jh0musGfDjjp/zrCeJNSUF0NMTWJGEBCOMW7HJ+VGHH2tbJAedPu
LCJzIvh5f32XFWoD+h95+9skergjY/tdSucyNMXvDE8bopu91U54JZuI6EByZni9bea/rzAu3BaC
x2uxCHhl4YDgdUGLSw/HZr7Ztu5TPsBjCFsCyHJiVhjENOtMia0taMRoyMb8xFiT8zxGUdqyUmNp
J/exYnYGEPaRgCVUdHX8qWKNHbycaaSxnWA3Z5SQYXPgWuKaQ0wztV9kk1js15P3iiF0BMTxzkJk
tpMzpg70EKzQJhSmszHuza55CjK2iwOIHXZ7ab1Bgv8nzBLcy21yhSz20wbJvSJUChM6gqYFYNle
DqwY2sndurZmJWhUCwapYpuW7m8Ecno/uwHJxgejWXBhO129N5Prv0t4GobX2u6vmcFjvh58Rm/M
lXuWN2OBUm21O9WUWxhomulB43cKDLqtZizPZShf29L63dsxgt8Ky16PIBknJa2S3xhb20RNZuCP
ZhNbP1InnktcnGSx2Vu4I99pIle9p8NT/bvw8XzNAz/YVrThboYmp/NKNkBqV1Sdupcza/+k9KvI
I4c1bdDxhTx6dJ7neDBxoJlFWkZ5/GQsZKLTJqPuxemNSvKH8YuOCmvEOleA9ajRlhB5jKCOkYgx
ujRnISrrbpnvFkwRx3z6HArnYYntOErGWO7d3r+w8kWC63nPy0S3NVJL0HxXR+YIu6Gj3XXYnSJh
g1I8fTkjIhNpwORzm0fDV/6OS8nZwVBatjqvxk2XVfdjPn2M5ernQkdm2PWOkWizsyACb2VAdy1q
+17QJPWmX94m22gh+WzH4WesvMdGzC+mbZ/S2H91wd0XjgkTLzgrYVwSTD17t3PsjVJRoMKUUlVE
7QhxFDgosqzeTvb2MP0OdIAX8MecxMtkpy/U5/y6dnLuF/Wr7Xg4NEb3Eg7dKekZtoX+9xJAkR3L
6tslC7oIwoUKnvdUt+KtsPhstWKFrLFNHhErYjdm9hUz+RxaCGWmobdFD/mdirgRJ0twsnkL1aNb
T+5eGy6fFBZHL3B/5eNgHmoAlYgOiAvyHzBIXC1wzbt0pB1KEYiMhbKAJlR3vJHudW4Mpjj0kQen
wAuIynSMcebVM2xWA4vm2ZXpH9+2/+TSXA7MYcQ284HVTMZTb3mAuqvGjhKBFtOPcfX5JKQbKjFP
nolDIs/771AgUYwrXhGjaMbdy28x4XbmAIES58Z7Mc0SYyjGOWMyj9mAjxtXdbGlGeL1hMatjDOT
sm5RT9or1ItB5qU/j4AzTuNoehemGdx00UCNfY2r+iuY++6UuuX8YKGkimWY73IZ/vaSr6Gx2Zps
XHy2p3xEV6xHEGaW70SLN/6E3l6XNdJTozgj92LSNttFxJQD41m8kEYTxi/xEpAAMj3YVpE92xX9
Udxgal+KnI8GRAbDAbPcBQPwGKnIl62Z4+cYaOiO3xOZoEnxtTq5ucMqcZIFZS0NC2Ima+eGjDET
vfwkmD+6ZCYwLeIMQ4vjulTJmqVLG9P0B9kv8AzyZOUMJbCXKwBFvofdqhIXeKAweryGoL+4eRYW
N3lZiEtV1mRWMFxegua+hWQZe5Tp+g3IPkeWhBsrXKprVkGQvXycofbnkhYxki6YGWbFYEmL4MK6
3DyWpr7EuijvwhilzVyZ7rY0GNmNqq/PhJBGEKJR7tgUtCBLoqbAT+sXOZPD4d2bgpfQbSBZEfOG
jSj9NuMR19JQQgHgqgraArGStpPDVKPJDJPzOPkVoSnVQTXNauazfxAB0gay7IS0nEBXWo3iyfgR
FCguyOZGlF83NKu+Bq27SkCsnKdEs59oKa8ys63jErVumV2VMN8ChHUbvy5SThHRbb0yOw7KL7ad
XcIe7Nz3+Z/rKKnw4bPgXByUOdgtQTPTWDFlN3eeHzJJ1M1xKrDLVD6F6Yzj08yR4PvjDi2yi908
e8G2Tdvc4k1qyhOohKc6hOWRaABpAOfeLXukro8ZrrOPRyRTBN3mp2FOhoprwvwTh2xxcho5OyRu
kLthk8by1A+1t4VhjeavyS8BrNKjRu2DTFsWECPFVfeyAPCqU8C59oGtDrXk1NP7vxUVfBKI9uey
ZKqkejiLuLSZxq3YgiXOo0lmwcbM40/bGPk86+AzCfFZdEUr8eXHCwMM80tWwtkGQ3mXtv4FtJ3H
PJ6RCrVz96IQDD67ajemDrPMlm1qWNE4Izb8EQaKTQ5sSvescDGux+nnTARbZg6P1WBfRbNcUEp8
DrlNklrhgqLmZEJVzINJo+xU+NoBqT0t/TweYn1yMonSaPicfVQqThCPO5ellWvwFqmmJu908ftd
ksyPrtME0YgJgAHwsWk7HCbu8Iau/vcCYJyOAT+ubzDBY+lHUZDa+663gzOpNDnr1vQaJBpfBcdN
mVoKrVt4ZgnqHUryxOIkM3dZoFgWKIhDmmr5oqbyA8jPzkKedUKAcfZb138chpdpILi9UOEDontg
2h3MvnDWhzLtyxvrwTtdtR9xzESk0qrYFd3yEtSYvZbWnTcMh9iuT5N3cmbKCETIxxTxTbTui5FW
u30WwDOdIH4kaPUI/70bNOYBW1YRQczqAnbh2w+r+Tw4Yo6EgS6Z8o2Uk1K627kPBMui5qjbVF7b
bL4knjGdMw+UpG2wrXFd8yh6zCh1ZcA/D1GGJWF2KapZEzTBlYi804pCp8GdUqJhMPMDW5inblw+
uLSmo5VZ56QV5cHuaCIKJ7PuOpuVhETJvFE+6304NL+7BmWsaVM4lOWThWjpjLUvPyLUBC4m1kVl
AmaQkZqdCIqXdGDUNi8adgf4DOWLNw23tXdgKcBl02wYqTwaBHXlMGHGg+VFx22n2yGH/eU6q0IN
KV7KDAbizhoBEJjYIxvW0HO6cp36KGhZ+daooH1CTu3ZkCxpCufijN9jhstfMbxjq+k85q0+yoL/
o6PvAofcJtaXGRcDwpPBRyrhM4E9duiCdwjY99Q+9aVucP2EsfoonInL2CYoGBJEuk/pKxmjTOci
YVQ/Im7iyfwZdMtn7Xr6UHTBjwHACe6zU+0zy7/IguOa/dkWxhss7AJPpvtdpxhjghCcbNnI6+iY
JP0ylQCPARW3Z3GG6tRnbucsxX5SvFbgXP59mUNTm7L2sWUGjQFBMHYflrWTkKgP0PM+yhFqf9h5
pIFWziVvGf+iw6bT7CEeY4YilyMtzo2f2RfCf2w3A43Rqd92Nsub8JhAdwVjnoZ6aqtnHtqaVPJD
WNYY7WreSxRi3qUew3UMRt4PFCYIisphFDkfaq9E8wq5nIchsrxMk0qTpCeddPJ35lGJ9+59HycO
EJfwsiQmKmK/XHl3UMdjEgNDMctN1uFpY9WBc4z6mWmf8PZ/wg6pNMY8uPgIOU3FycSms8qaX10Y
KNLPEZ776Dnt/sC2gSFHZ/+26z1Y9YUphvpMLPE1D6akfGpY00ocAWVwNJbhUWUQ2bUvPmezX3ZN
zDMdD+vepRDEm8DUQk3OZ4jnjWyE5K3pG5DGVv9E6QrsJFuhSyNBQDH31zgoyhclXvi0Pd6G8MIB
GzlL3MBW51Cdca71ooK4lILTxtC67UJCDDIPXYAfUnV7GhZAzykg8DLvtLJfKsnF7Q4CGtMATm8G
sNY4IDfB4n3DtnqYDe9ndgrjrH2VQbnhNeXkudMCSvfqWsGXV6XHthninXQzERkMkGeuka1byXUy
1BT7odbf6Wxu7bX5zUdaC+3Kl0aHZCy66JioV/YIoDqmpYbFJtTaToa09ynGX2RNBnwF9ts12I7r
HPTfBmglbJDe1h9A6eikP8YTT8cU+aLWrHLD0vjpu/pOwsg/oK29JZU9bfsphLVYFg8B8DXYieRN
0SyH0yy2iWqIQyZFgi1NEx4sTGVp22V0svLPgpSmn83xptIgajLV7JlnfAdxUEWpoMdtOyZSdp7Z
SA33qscNjbOrPyuYNRRHHauoZvj2iY66tI79MAfeGAGO2mEm4ZQxuP3oGL5J6z23FgQN3CYmUOwe
CqXMcYn35kEkc7nPhHeBQnarYoCHRdjDpYObEATdQYyuiIoYVAQ8VTBvveZdzPKXevGqHc/hx64y
bqvc1ks4JZ2RQeHkJX+ZwxYdrA3LfR3LllKUZVY5hvLsMgElDpttIv5fCwlENzMjGDHtO81DyuT5
WPLMX9zgj4UmEIybfyAHCjFeCKS9iFEPswjGzOED2PRJiEjM8VK5pAiz+QWPtyDzV+H7LN30yu8w
YnQOMm6kbZba/imbkUA5KdgEr7gzwQkfcRs89LFnXgoRvCKaxcThjNyHDMCc7Kwq+4qVku6YvL9m
qBDzJ6zxQ//aFfV1tBxvO4B/xJiG09arS7gGTHEqv5h5E6x7N2SHiWt+iulMMuK+G3c4NygZw2xt
KZPevK+XhMlzNf5KwQ68uYpmpxAQpCXBIRMW1W2AitYcK7yprp528LdXuxZFPjd71OL7Z+zhraMo
SG/QuHkIruLKFs2LpEBnx2veVgLrhVlpuGliBAEZJ90hDKfd1AYf46SmHe38Y9JQSIZx+zS57S/a
ZahPwqe+r+8DAwCP1NVLEPp8oBluG/lslRXKQ8Pch4AS+HCZvZckGDgDEg6f/ADH4gMu+ua2oOTe
asmMHdnnc2n63JHO9AMzhwjChZRhF5cH4vdVfYGILav3DblYdsZKS9vQGLr+zloGkD1Aw6w0eQmt
8M6zAv84SP8YjsvzAAKVqX2Al1bqPxrlO8Og1torWNSqn74yWpC7zM8YHVPfnXq3PoFIuiGQHndj
HYAvh6vQpDzWlkJfGVaMGxkut6Z2sm27OD/hVL3Eq3GZuUCxQnhu2nS/22GKrDl/H3v16bvS28hr
EfOJBEb604sZa86aAe8Yd6003sxxecUKq/bTtBboFQN5RyLDSMSTmGEApW79B9h9wEap33VG+0BV
Ah13NW5qPV57jw8AueO739DkWsPJYVvE5ISL8X2Sw1GMyo3mHNU8m2ci4XkxQ9BSIbgELJPRYSbq
1gBGN2rziWlX67Gb9cfTlAtiK+V8wLzOJoUYXKafl6n+EpbUB+LnnIjYz2ETlxhJGtuuLwPTsJiP
dwfw9luGvh31HRamaRx4sHO0yzZEFwTtfScCDeOR5Rdr218576RW7nvb7E3JgMAJsJZ2JQDzqsYe
UCmsi0tb02gMwLmLh3owfjojN3dzbXbHypGvnef1F0Q/THLji+G7OyMN2YTO7ohtvHnEnElCRosd
59CtLMdxfS+o532ihYLEVafFdzDI42uyBGHy6EjIAEUkiuvuFHO+bLIc+rKlXOZISbuv1vSjfAYh
kbGNThJB05HfbGvYcyf4SGpNcjAc8yaHhYdYq7LDOt8NtEs38j3liLsXzNab+N717e7gMHKgdbaW
Y2foJ8T+HF59jGJgJkEGsHAUtz5kOepGT3DwTbq/5DqxSKvVf8ZiubnNLOkCPpSsq7tQoP838ofQ
VfcsOghn5VhCzfpiDQGzZvPeidkgKPLg9znZL3Z11bi+lkwcFJ3MkNVI2Ow6KilcDR9Ptt17Z1/q
pwHYahMDePD6+lVVw3ve2svectD5GvVb7SE0s/MvYwLm4tTvnc8cepn6I2RIM4Q4VzsM7qo6RA9W
HZesQ29FmDdjjmlSu2C66XwhnBbUeGf5EEslA/DVIJrFHebRVL4EKETwRCMrYnzBs/QXozq682nq
aN05A8sAyHPAPsu49r3144X9DuBiwQirfsl8Lni2wjsGYr8DD38QAu2iij+MFUmm9HyaxUAuy0gO
CnZm9HExv3jopM4W99IFactslR3aO7kbp+a9nCFaFPnwjmYHKll8QFd6VHwLFW0PD4qYIlagKPmV
57NNy2tvF/acAHHGNZdbauFlswwWns23Vcm+1UhuffcGVWDbBQerDq9dCpTNCKzrF7rzKhIBaTRJ
o/DPLFzZ5aqAwNnBc6L9qpCjpzhPIpaQKDvj/kGV4WMwCfNolZ9xPBESbzx7rKrqnCm+UvW3bWcT
LTPagXGysqjXLvXHMP7qy4laxpufepYvqg4xsqjpr/D7JxM90WCZuOnTtL4fRz5li44n8n33B00a
HASmi6VqYGNYyZ3lDeWuzPwHshlcxiDmWQUJXEHcQgyDbW7QpPTmKMOHBpvyPBcVVWTsnB0vPOQL
SHKFbIB13A9Mq08dx1dmsXQwKFkWGh4ImJgGaUyWmAFbF1+J5Xo3lWMcfLP9Fo7ak0m09cLnoJ+q
yC/K13E1ybpuyd3mVYcpxjes9J/c4yYdSC8DA/BeOk9TWp0Nio6NWKwvM02dU2srIiYE81wXc67T
vGESJpOpISutDMvtQDgYow6xSY2La6O9YKby3mSg6Juu5IH1rROG4JDRb6Z6GhaeHykG1Y1Rzfjv
BzCJEvFIKj/trHvzqmZbEc2tSg5un8puk02kc6UBg/jhZqQXv5gEpc6cHyvzDszLTdbu5zRrAjLd
Fg9o9VJN7jc+gF+GRUmXY2cGOAdQX68fatYnL4kVwjTay4peA+DCr7zKU+BdLZbGtHgRA6khGttS
NlvWLRmSo18iPG8zfCr2SkqpS2wZLvajLkleZIWJbHZ8RucA9thcvwiLcDShiIzI0FQsXvmK7299
ez5MbrjTqHyGZctqCWmYi3fxXRWon27oxK534oRb291X70aGwMdIezZ0EMcHAbO6puYIkDuVi/3H
ZRRE0iZOCav4TKDOG9L409vjmTyjAXUu83M8xbu4Tu9Dj8Xm4m/AUfv/PkNwaA/S7cZL9zlMrcvT
mVk6E0XkR+ohmPMnrUyGBsjkRaN2dsecJy9Iw7KW+5xndDTL7mQN1itjRIZP9nKt3eEgY+aMfsAy
EkWNVSxbwZJm0yRDtc0tBo8Jl0LVY4j3vTu3GSgQppZupbkJwghzB00E713mnHVT7z0k3H3BMoh9
GyLjbmL1YX4v8V+gP5RHYdfgEvgDvODFJjho37b1CcFilI4OkDDvWCw5MwDZ3BMKgc3cah9t6Z3W
qUPqwdEvKTGbvr9nVcaF1lNsyOKv3zl3c7fmX5T9KaA/tYPIMZs7jSq8SgQBYJ1/HPt7a/Tu58U+
tAbFCsiCDaFwiGc0iSJ1dV951a2wZpykMZD8IX5YlEdjgyYWgTKsbNc+y3VG6HfHwUejJyyiR9JV
mlQ2fNK+Jf7OEmmn8DHWqt1UpJ9evtwgf+y0h9TVCmtuE4iXDd0LOyVvM3T0Fy67EUtRqwCG4Gi0
ket176mJ5K+1cT5gmNzY6AKxeo5POVzx0gHKtt6EsbHcDJPsK8YoZtyfgRCH6MamY8+iLk/EjTpp
4EwfXSxX4bWJuc+WVV+RMuR1GvQKyIisRJxpt2+w4YDv9c9tSNnENP7P2NbdbrHZX2rG+DvldbvO
nG+BQFg3ZfRJeJCi2E7+DBb5CssUpbBFUvRLYkbfxBL0Bscl0g15GcPUw+F9GJCFEnti0XGAl3BS
k1X38mMvRsE+a1bbouoJcOrKr8xxyTEX37KNX+P4Qh1FZHAI6pDkIttkEAc4fSmsi1a8AY58mkyf
M9lA4Rqb9uscDyer+hn4PNjZ8NQzluIrF/rY16sw2lucPUN6lqNJOiC4VkS49N2drQXpFh6oLSWn
3/wkdv3kO4YsIsZssM+NQzhFXydHYrsiAqvH3WDzU1WtI1JEkmPf8+n4FS1kHV/GVQqFCROFAgnv
pEkdLIa0BBbeWatx12QSJjIF5i0IH82BEq1JfsmeIpH8QFIePPsHkf/RqxPkbfwAI4TE09sA29e4
AbBRFnSGVINPcDEMzbieXMVoyRIHUAZWbgOdbcHOK8fF3SK9C6GPb6tLq5GX6l9+VxOe4jTUe1AE
rIxVxUoXPd8Ruc/VaMnJsQPrFSfjtM8wxs4xAUV5LR+mKbSisl+o20nIi+Kx+B6ZVW2TgnkZsZhb
q11VXSvA2IAzsdEWOmuzrj/wc5jngF2KOREq1lOq7pxelnfM/hebsBWtq6/aHMWJ/YtEogVKAEX4
zD7Cy4ncbb1zIU191wndncn2OviIYu9EDN+g1OZqJFn/NYdkGK0X7XHQaXnWRlOe//uvTwpoeR7o
PqDT8Lf/vvBKOub3tretjRrM2xsXNr3Y4kH7y423qjTyz56cW3DDlfFkxHgjBxK173yfKJqlbllu
MFcda2/mAOD8XG2+TyPrp0jl0vgwtf5IDDv5wa7DgHxJcHgq9Sg0OCxT2xiGKSOdvFNvJU3ZNgvb
/sFsuuKQ8Gsxd+IKh6QT8+tm7oHARCgMqcV6oGMIsjSZQNYmpktQd//vS6bUdPn3d8lwYQ0ZnP/9
W1YFzxVi9sP/+fZ//+j2ZXCW7fV//y8Bx/oFOzV28TnUePQ6HnzIG0qWoxeqeZhk//+L1XsgZoLy
6Ni5fRmGQPz3xVv/qHOVoxWl32Mi+16MRGT9+/t/35uMScCsPQg/5FALVFj949zibDTsh9BgixLX
8ymAnXDoS2CL4EInPtIFuJUOaNwgGkr6Io7+Ak5uTAaCJVjeL4t7TpvcO3em+A4drrwUhcpZ0rAi
9IPTea5aJmQ53pFtTWaxC36KQBfk9KuFgJyz8vzvv6z/HAXh1gfUdAQ+pc/SsvV5xl9w/vfHou3y
I+NZIGOFPo/rdzQhz25/If8r8/XEmSxZV1SK42JCtxLE+OxyVo+z9zjHeDqQkEn8SEJfRv1D8H18
WbpuvYcIAbN5IWF111Qa9l2QgnmGXQGdSOtmN2BoxY/UG+fFlAZIV20b5/++rPv+TqTmBpp+fC7G
/H9IOq/lxpEsiH4RIgoeeKX3FEVR7gUh04JHFbz5+j2YfZnYmentUUtE4VbezJPa//9ShjUiQd5i
OiXohL7HZua/X5LOv0TMlq2JPl7ftCFzk4JkMPrPrrcEVhNt83bcT8gtB5uCdjmY8lj0UBjb9qSJ
PyX06hDnGks6B/OWPrgHXHK8exu86YEeVqeac3ZfaMVGEvs/4HJDTWB5LscvcsXdZoz+q1pp8LdM
Ouscf8HqJWJbgmagDT5vkiQ768Jjc7wHhx2TOaH3ICDQ4wQG32nniJ7Wg+IH++l05cpydHOl+pQo
pYtiKvTpBWkNj6pdfzHnijOFVn6N8B4N0ScnhbdEV/KPMVekUOFbHdQINsWkMEKBFKKRIl6mvY0V
Gz/yyrKcOSFCD25trC0BkkNlwCX0sUK4qMRiaChFr21EOPb7R1eW8VFQh7yM8OXo3lJWkrdjCSV0
pk962PewkxIhb7M73braNBM4nWGj9JbrAOV8SLlev+RLpGjjnwz8Yu/0QK8V/i2romJNNg/kpRPz
CMhu2DQBNtRVRJMlnOlpWMvgEfv2R5IHO1mU76V5LKnnGJwUWhX1GwUXO67q2gZO2aJL/kUBVzhI
jAWXXdgQ/mfRl7tG2YdBEaswCwJegxWccqDtYR0bp1xL2B/5wV7VBcAhMpXtC+dcJxC62v6pNY1f
NpXtikl+ywI54lkt2iUkkYerw50nSsNXyMpBVfROhkyeFYun0nNXelHQg93c/dD/Atqdrt0yvqKR
hGRaPvLYC+i3i5dKA3PZ9Fs/zdu5j2wb81PHhmDfbOzukQwPsvEvkUmfLIZCpgW58rseHrAkVKca
Z1VF2a00m4vXmX8RRxx6Pcg6EaNcQeWm0l3ssHsqWOKedIpl6OfPY9HZ20aOm9qOn2tnFqRzbx2b
wTkZlLEyvAMviktb1ndN+t3CqEHc5caNgMOr4dh3by6cm7sA0AgZEEkPdqSWeY3ii9SoDIloO59C
OH4KgjAxsXXvfWdcJqGoWCp/c+bWc0zSLhJnVBDLGpsOEmTwJ30QspbBwoipKPPeVV6++VryBpQL
SyLVvgwNjW7eIb7ypst+En6OrKXMd5zgCG09A74BrXgxGLDvB8u7JT2/WdFgbDI7+EKwi7V1Or81
B0UA3rQR3PBC1GF+U273w9BtLsSbnppYyKmzDHuRblO0iECAmRgTXrEd5TdW9iPZIaVp9NdPkb/P
Zb1ptOBlklB5c2vdsoI9Ey+QUOD2WVns3MZ9ow6NrUHI5aIOGFNGxECv/22TiaIHH3kykFcdJiSu
bXIOcXBj41NyUSHPLjWW8A4ZGg2oEgOcbtKUaO/LELt9lQeXwGiou8XfuDUt9gQey7MExlgXgQkY
EoedosZWGicdS0at6j7oxeIzYCydwoIxFlvrvE+umPdBmIov0YCSaXzjJ4qxfVWY7MCFTCw4bevd
pwIViQZ8K+XCa6uQv5bZamtBP7ZyOJkAMuWwuooPQ7SQcJ1D1UpQlzl3zcp8Jr6NAzKDH20x76XN
uPE8Ioje1H3jSz9hXu/nMlESUcAXszy0gRCCdqlxIZe5DYN4qn/aSfywwQjXUeOj9bDsY8vMlD1y
mWN9umQlzv/oWFoYUR0tzTx8r2DYtgO1icqwMAvm48fYOc8WKi2Xk/zQJTgm/SBnAOp9jIhDhg95
an6krLND7waXimt5QFJ1H+QNiJ/JX6f8bizAps9iQLrOp7xH9vNuOA5h+vXqSiq0X2V+8W3w9uTH
wDe00pl7bJ03RSpeHW8irebqr1FZr0UTXhpfvXS65mxSeepNP9y2FRQdjFfr2Km5WmBsq9rtJCV6
r2J/iUgdxwO7RWNvEZixwvrZGe+ibY5Olv7i7sN1k2P2bPoHO4J9kUDNGPSnrByrZTwjMq3cpUFy
MndmJ79cKBCOHW5Gcxca/blopvAJIj7AP8MFPIR0BA+f3BWFtYxxkWVdzZBVgvLWQ5gcymKuwx6C
Xap7wyb1cQbkPftZgGg0hMELhfh6nmp4XE0BssDpSxw0br3MDCyJUzId3ACjoYqBbAhiUH0Uv2Iy
hdw0BskBF8ZO1MatTq8ApKoHAebhDnQDbI43cVpDGpF9FGGUpzUUfJAp7GIDPAL4ayPOOo5U7nYQ
sMusvBWxn199xUXTbCpoau2KChy61UffY/lZdPtOcqi7KqRBnNw1qS3/+t9fqk+WHe6yITld+lI/
TV2EsboEfmP6SlwTM8Tt6kXIWSTjZdA+B1/kjY9NRhmNndt866YATYkfZh6KZWLesTiwlcmYBYPG
PRXMEsG866fVBM9+UvRLnd4EghzMg7pGGjMAYjD0n2FsDadKKdCTFRsavm3bnNw2vg3cKfgG2H5l
L0DdxAn8OBvfpN+hcwJosAIa67tTz2APp9dgEDPHTUWJnMeXYEmBDlAgWlpG0T5lUY2bM2h5uPRk
3Tlj+/TfP3dDGmOU0SD7+e0Tmex6FTmYmLKISElIYfwm0K4AtOOnsfCiWz//BTH6FJV0ohuV413m
YaMYi/imhaQleYExS81/q+a/cGWv2D7TSzx0lCoboy83//3bVk+DVUO3NRdDfh2PN9agYKhRK53w
2Kns5k/YHGyKaJ2YSxMynoMGNsY8ohk6N+M2DpLEcXweVH2fB8ahjLpHG7qUn5AXWrHQeLZ5JnbG
OGiz78bFy5GsvKlEJ2noW+B8eQQSBCRJKlibVfhazX7xtncoKV2xUPAulZRY3+Lo4D8qyO9MWNa7
6oib+/ncDGJ7J139q6FDrQMySis2Ef3DMKDVWtrLf3/T08kysCdeViotd4nQh0cFydTHe3L/7++y
Jty4gx1sIwvTYZW6Aw56K8LHYl8S3zOv0aSKh7K0f3aZV+f//m5qfYOOLxVtTSN6tqxOPngqOFEF
elAVJfJhmKOF86obtv/9WzGMy0n07srVZAyN25MPPi3dVmLMxP+m1EMEXryPR8ecLdYkIB3GHxub
5yHVIZBA+FaP3BtGPhWsQ8bEhVWIy/C1TpPy2IU1cZHeO7OdSq9cL8GMR+lFpJVN9ELfGB7u+9Tm
RTtwc9JNzvaBGejHcfCiHduskJ8Aew7AVlmC5EV6tYspWI+ZjzBg9ceyccdTWbUmdBCPJpap+gDZ
QkgydpZlT0tBQcXnrrNHDZ9a86LJTHuSPLAmv7oMNO81k2CUUm5XPQGCHVc8sIaU1C8aqrBYyI/3
3KRmNejf4JbjFvQS5i4++3hytiOJBFZS6HswZcjWmD911rdrIhBc62bHQshKf6tC16RLFWMFCFkM
umHGAgF7S2n55b4JvU3TxGusjAbScBCu44i51QU8MNbdU6FY59emF6w5SGnVvcioeDOM1EIa8e5s
MhkEC5O3iQ41A0aB3GKVP6fTUK2oCbxFLrFPQf1iPvdJGmX/m1La3LPQ66qEx7KJ5sETcmbB/c53
iY3yTg2gGzK08NqSf8E0Xul1t9ZUYLyC/8N4izuyCGzmrWA2COuk0euheU/N5q4pPtwl1DA63qJT
514CqwS8y77D6gbyF0cpyRIE3MhmdvFPyvllWzxNfs8CfjTJv1a1ZNlg2mBNLW3NqcJ7xB/vFteY
ZuhnjwtcpQ57Ljcd45IPvQuREgEysuU66tkjOO6ZhPtXqDTYdD7bP912no3BuemaBCPq2N+9B6ct
CrRVAn8DuoK+z2TUYblo9O38NqQYs9pqH2Bhg11v2z9siJGh8xYOW6hvvV4HJDaQDQbUxs8ytj4j
Dw6kkjo+CmJNesgtuYiLiAqI8p4yFOYWBAWubbtMMp1rAZsj1+8Epw0+aJPd15TpT/gAWPn4FetF
0qF97ELmJHthSMW4ljq3uppJFuSTK9oLkawQ75vAXQNxAryqBp8YEjFZW2jgSjCjxYhCnhr/MmbZ
zPSuFQDTyOSC6AbALEOrY5dZ/pQq4eOrNdSYWFyislTj84Y1MOaG7QKPbIySYz9mokS9xJ90C9Ms
XSENf0eT468NTONMABDfZf7EIP+SlmA4TR/pScn+yfb9BSYruR5LwQXTJxdSgKJqAeaIRv8pA+M9
CN1+q2XkvShXZh3RT8suz4djEdM+5vAuilzacykxeG5MXO00cspVFzdoTdaTsto/4Qffdar9ghqI
xtk9GbG2zvXunPbiPbGZn8ZQo4LXuLQFbF0U9QhGG6L9ABY47vudWVn92sx+pinJluhUK9/r/6Jp
ncDEX2bRuefHsecLQgvLv1Qd71RUvfuR1+89Pu9gJS8e/6lFk9OmhUV8quKPqgseiW8/2rrS10mh
rrivL0Mw/LLKqHaVY7CljL9jjqH9QEtiLHG7BRlOfb5LqKNNeRVx+IA8sZ6MlvWv/w6AdDPY7bGW
nDae0VP7aq54uVhbjhf43muXdNIO8fiFhr1acMlPTam9t8QqQmAhmNSBMmSDu3Bf04RudraC6Nc4
I+Ncjy9EccBMj1xpG+sJKBoQCeZWMSUYAhyOudzolsQdkMi8ZaYAwbnJxFtvYlOAGLCyTEX5Uc4L
MmRAkdjCucDuSjdnMsvtp2Dm1qSjezVCoiEmP3ug8MbRjwaqQIIYkzvL8Rge/mpsJpsPrvc29SS/
8elflQVE0cBhgJg+MoeBylqDeMGVlogNTwV2aNSyz0nvmWutK2VPbw19ImGPgwdNhlAGnnt2bNXa
hAzRS6Ut7RjZyvYizLSaAnycckuDX1yNCDRpcpVkBXYe/6+CkgAPiwIRbqLFCTIwjJxtZqS84STt
qjnCPzVzx7zBmJEhdm+4oJ7HgpSyipwEbSh7E6F6jxz7mqbjXcYN1N4geYxjbq9S6b5bvBPGenok
9TRrMT1FAi67tioWN1e496mXXGXi2R+OnbGdqISxU3WsjOaVpCLJWzqEo7iiKgAvO+w5qdYWiRJk
SotkPqYAJkkKLQtaQZzwj80K+rfjIBlOlKLr4pvVWlGHElxaiB2vHHZepIFlsF/cOPBXTu/BOgcl
McY69MPc22ddiPWByT3XweeAMcUHjvnHdtkxMhssaUfCFWGKe9B5L2weLrk/0iCW+XtkW77csd3q
mvHIu+hfJspgTapsYgHfaP1T5ls3xlC0trRBjCz+GQ19N+YvHs/vOAmv7lCjRU85SR+NqnrmNHTz
T7OKnI1HvhCzv05eEPZVMxX3FNMPR8kpKLSrYQfHJGs+7JQ+S6fjShbmn4OD0qQsY9UBFmZm7Da8
rbGWhRbOOs05U3qCuqEIVE9JeRpDOWznANtaXVyH70w2s26c0fxHSc9cT9PzZWu0dMNmW0KNwcHZ
+sBSmnYDQ4hV3xwcyWFyA7j6cGOeNJSGiDAx78EWaIbfFj9Zl/6rdD4Oof5GyGyVU2EOU4DpxUTy
TD1vWJq9/IQdgDQ4VPfEivZW+xRjjWLjg1fIgT3S1Pxp9Dp8GXOwqKxYXlKPREfmk0HXsa0ihni0
XeapffSq9JuDd+UIFshUxx+MCpGIu9EBevM59Zthpxp1r0X74nTtkiD9S2c+CzUNlFARvvf1/EFj
zCE07G8t8o5DwxtCqwmRljV9rE57rgIu+n3mriDInpoG6ccy9zWv7R0r12NHjTjvcGPrOgCFerwo
XbloGBoUhgKe8ubacWna9jD/goKHc4jFdfLsekWwj/bA6DMtm5NFyRlvSBRS3XhrWuPkFWGFgjTL
/FbLQRPRgPInC14fvqJoQlq2satyzHZzjqHuUVght3F4omDqJjOMYWUzaA0M34qd+SX2Q9itu7Tv
v3xKirjnYSuQI3jPKQJzrIHuHPJtnkwshPtPvebMldgiDB/EGqFNoz6PFl8C91aNI6ykJeQS2XWO
DhR/uO00HB3Nv2Gnuqf43ta+H1Fd6lDNTVlXlniY8zgLpfgrdavb0oJFDi1+8s3qjZQKFVsDlXee
/9WgLtLcItTNL18ah5KFIWFXhKDu2j+lze3fMMWJUtWex9UwP0NoWuxkeBvzp90VNgwsC0W9ThGd
mwoOXhkke04hICnBux8m8bqKOSdGDbKXHQlW6FKBe/XStSjxPxnOx0C9PYpGxo8M3IWcqSzabxAL
hleZrsZAww1at4dxvhvZOFK8numHj8qLbTDa1Z3+hXo41TaqqfU+qu7HDKs9LoJrbOgbkcafGfqG
10JoTXw02bQHGvilN9h8gg6Ok8tANcXGT8vZXSQW6FfPeJV295WPnNhannADaH6pxSX/iiSeVm+R
CM743V/pnWaMTfQ3RM1fjPC6k/06A67Cqay+R4mZzJSUdFQTKHUTpFw51NnKEjZmN9pHpiBYZ6W5
JZ2Gz1ZTW9bv6//2LFmBMsd5IszpA9zKMWzIG4+l8wWVdR05/qsXdi8OT7FbiQxH0y84G3CFE0Cd
hCNMyITqPfvviqx5Briy9QqE3xpsArXnC/J8eNHt5OR3QKXtIFnjrhAI3i7iNbEGfuqY5Wh2U8lB
hU17qN2bncX+qiy0T0ry+h1STzxMx7GsJ6AjAKmNsLmp1P1GXb+aljespqm6jbY6B1l6tx1g8iKi
jnB8FWOw0l3hrOjRfHUzbhuQy/0QFRbHJPwcUp1O6X3qlAKtEG0jmC+cTyZmFDLVn2TpyIo35pcZ
YkPQPExiCXH3NmqXIuRuk6KiO7bxWiW12lEAFeOworDLKYnhoiWvxwnnmAdQI7YBF7sKMdV0+8+s
rfZjznTiBfWH1UTA6s1/8WQ8oGc6azuH9RFZz7U/vpAt3eqiewBXbM+sE6gpx/rW1tFDVrQraDq+
h/JmlxS7StTG1vdWkfFEWcer6oedHc+Oz9r3Vx6VcEP+NfjqHSNTDqZDO2K1+G1Qzw8NuSI879wV
mkxgmA7YkyvCdh7L8qTFFADh7zwRT13UBqeNE+Q4Pap8l1hU/IDgQ2ooMN92H24afbfYGJadnSnq
9vBujeHJTakt0dlp9talbRHPncQFeTvQWFpSPjZGoPTkO2BHsnUkOZbzf81xw0+f8cQpYiIxkNmG
mnVNbiMyZBEdNRFXiYVZVg9yYPtuNKJtpaf4H1OKspPy3xAS+Dd7hRePylwAgRRS7MsGexffIEKp
z00aMf7CmVZ86Auv/FDZ3O2ZkElwoP9xN8wOaZr9+eAeyNu7Lwa7qRa2OvE9e2NA8GcIIL0oq9sU
hYfSCHfQqpaUW521BOpkVVVsdmznU4zTPk6L53Tq1TZxo18xYd1iM8cwol6HOnJwzGX2ymr9Y2jB
y6Sk5O4GwQuDOiOp0BXMAWoXit2kewHdumm8wi7ICBlOzYru54Nd1adQMNBAvNC3pom2ynsxphoA
hCANb1WmX824BBnUup+QQKOjl/d8hR7WRdX/80r1UzpyBKkfrSCjsUADZbnq2pTPelKvYUh9iLBP
t1WtYy6KJ8yGCYdDYhZcZKdiFSmjOoiQ8aSFXiHIEtg1TZ8AMen2oV+sngX/a6vhtclyYpim2Z5t
LOx5T8S3QVInnue8xOILYpfD/2Vc921ApqHD0+dCRZCS7UY70AjRUS/luZN1ydDnBSlr3OmrNq2Q
9trmjiPp5lvDsS92bU08os8bn18SeU8MoSplMQViL6wycRgd7d3vhYXPj8qvIPgwKiApgxyQvswH
ut/cSQ4yOLHaeu95OI3UYagVC+QkG7YyMNpTZ55zDZ9NM3jRJiLvXk2Cb27CSO+Zh3aouXHDH3Gd
t47IM3mlkEpYPY/IPnNPps1ZrPQ2IZ5GKiPrfGLoqfWWyBB/ljpmrad+zd5+5u5aXi38kmwNWOo6
Pgu5UUv2TugftJDcsK7jzG4SCCfQ+Y35LhOudO0vyDGcxNWRpZvcSX4yfTVde3dwVs3wYsUt9iAe
FG8Sx94kcij6i0Wq/hAM40kzJge0kHUnXYhq32q4SlFC7BAeyljghbXdLSYI+odfRQIRWEvEJZAj
vLYweXMibyvBu+BbBprU2SBIktJZDUw8qEbpr+Oa1ZbVu2omrBQkMSN3PFZpR1I4hjBjTuZmaNHZ
LLe5Tz4fjzTqX7WKl3Zkduzz6GnnuPszuDZB+Dd8RPeffLZSIpwHOyNuuXuVv7WczZUdMOZx159c
0796o09/kJ+DOkrKHwA4y8EV3N88tnSaQaC2Gs+do7sHvUnVXjSARmSbrnd+XQW0xM4KPMgpJPNy
JQp2uYH9gxwOiedHG0x/hU3dWVh19oDBlF4zk/z4+FM7bcetNqzWZaVtgjGRJ/ScL7MV5F1r8BRB
Rdlg3x25tnLC9tTo9uIuSzQBp23HBRdIeonYfHJhHBcDVWQz0QLWDglWVLiXwiWZqd0qHzxPMGVs
hxL/qeMmIwpsEQ34CFTxV+A9zP2VBxebB51vGs1SGqVBgczfkioP6Z6hYWgkPkk1pP+BUfVpGvSj
0aZ7Kx2xCeFwgi5mo8vin/awB++1Fr9/4vDsTms9ZkeJ3lYxcfWH0bPobE5hbiq5LhDPTjrkodWU
kDbqONzOVR++FAJ+x1hae/SbYqvbDSyoyAagFCqs/T7dltjqFf6HJY1ZuG3n1QfGubg9S4uI+Nj9
pXX8VJJeX3aji0UmTV8aj9kvTvepRbRKuo3clKQoBYHMtYA4haxHzox+sqI8TpSlDOgNdjDDwOqH
bpg/VaIdWc2tQte6KQzPm8QjB0B/VhR+uujbdRZ/dSmLTKATF36ixyBPg31estcOWX72+D5WiVZh
beyzVRGyNq04AMXE58wQBTAmu/rlbWEI5xfrd7lOjI2hYRULg82Y8XyEMAc4eizS08M5wpgAw2kE
HkS7qmyOtjN9x31uMvatdD+74zuHTdVUmyQ1Hg7pCzSd9MeOiPv2JSBV0+Thc6C6rZ35p62ad/7Q
HqdqRYOk8G5WYHxOfvGw+p+pHr/qJGsPKpNfAxV5Q0KOH25DYgxnXF3tmjfRR+V6J9GPH7FJGhDX
AoEuwJ1c38Rvzmp3ifUcqq02z3pt+5bm7Ab8eRc/vKahW4CMk0vVAvRPevRKIl73okveaAnDTuFt
Wdk9NL5aYPQ0Ek+MUPwpMLtr+qWOtAtRlDU3KjxclSdwvy9kOEY7CoSnRcL54Db6B/vfgSMGuMTE
5XyZIpxGrREuIYw9J+Ng8tbBENCm5beb4kHuxvZdM+F1Wp3Ng9+5m7Tp594R3CQcsLRHVOVOh8C0
noRzMHKd/yZPKWPNcBTYKJDbA3jzDs9FIa1T0P8ojdJZyvDmmZ6NsZX8o4PyI6IyeuHgbeVhICiW
Swu5spu2ZY81F42L3W/TfAw2yBkDA/jStI2vsa8pckY+ncJ2ITxjXHEONfT6nHXbfdJjmv+8uTTW
4VNuxtGmngkFongeZM61IU7Esqw8VNzwN/P135JQ0MIacl6wtU0cralwNQBbw6FFPqea7S1sOXR1
9xLjWZXumwTawKyXsn8c+DQZ/iwJy5pFVx68hwZnGn+uNKxGJvXeW1RPORI77r+AN2THLYmc6yIc
CeUZprMf6vFkSSCO1nlISJnp2MoWukjFbmxKzrIcWHOSMtQRXuUfTdOxYUUqogjno+fMF1+a9PKM
5CtuDAIHmGoYNZfCSm9s9Ka1xqSzbMxL72sdmzhFsrEVP7vQ94u1m0CoV45+Jo9IR63s2GCYzokC
Qbl1lXOJJR9byD7GXjkdPxYx11WWLH8G1vkqRtpTgsFM88Ngh18bIIYu/urB8a41ifBFZD6PGeNT
iK49kXPbFAWlvYR4Gs164eODzdhQvz5bGxb0E2P13J0ZO8mTz7iBZfIrHdKtSEg7lNTOdMOKk7pb
9rQKcvtgk6F4otDqzkVs7t1RNza9U9/1UDt4nViDGloNMDfs7NklkY7pKPk2E7qcEls9hympm8HN
jWVBbkX1DZ8PRT8Slenm9NvSrgb6CVdI1kXbzpfbcSxoQSy7P7PilHSyBFgAn1i7JECZ0M1tlhxm
dW/vu6p/TxL1BnLs00rLj9DdJiOxWlnrdytLLTKOzTlNoK0AALhEEQG0euR+VQf9JokMexXex2y0
1rYaMcrp4ZNegRUO0o8kKJm2Wt5SVPYw5vvYi+UEpA8b8ffgsZUvJ/OmKoOJNW1oh8iym/QZ/mty
WisCA7zLWeKvbGyvhOmQ41Djf+2B6G7Juhe3frYKguw3cdSXMraZYxA8ELx0XG/cBhZtUTm2E24h
I+SIun/G8FvxFGUtpCK89cDLI67gCasSUct4gQlu2dio5bCp2Qlf29oC4ahsholKv7SN82TyexJd
EEjRiGVZSJ7OkCnzpr6Fw0DbWd/+sjV5HpS6geYAx5zcdd5Um4CULYo0UEczNaIDl24sUGQEMpxW
vLeXzYgLyezHGaDnHcq04EvqCvK6+N90ru8NhUnB7CHiSwfhnaWsNMMcx6LTOxA4S51vZdUlW71W
j6lW+77GUeXTg8JMmUs+9hljCGVCW8LpEGKG9mTAJ2dhVk/GtA49QtKmMOmcdHKeNb3VjpmWHHQv
zjY9lpllCtdiLfhvrbQgffQoo3uZFK/IC9XO1/e2g2DAXp3OByotzUh7NLVAYrVstC/denfK8tUK
LcF+jhM3Qx9ULYmzoajTBZa6DzYbTxF3mooZki2PqLjtqf/8JQZJ24VZhNNmqg3FdhUz2jgaLbd4
D2yWyv6aWcORAwrXEHEgCD//1+uGRVrNuIvTABB6TatHtvIsuuwrEIUFadh1NHBS6yj4lgmzCiPw
tGsdwauiNm/56CK31snAkgC4cwCET/AvqV7YdZUTLfVo0BdWHp7H0GZ/N/A564i0ZJofE87I5wMF
8zVPxH8bJC702tzYkC/rFmuxb5REgbCQ2BxvOV72zOQt5OfV+wDyQNHnObLrpPDTiX31NECdWeue
FfCMb4b5dK5bp4FF1O55R9hUiRBRh0aBscfDOtlVL6od31wB6jMS5KobTnkEIvqwjPwj6l6qyYN9
F76Gfn+nouYXDuEcojb1pRvyQinFj9k2b56NYSHQjb8hJ5Zv93qwZP8BGbFmurRD1EinhglYhvmS
4wGVkAfrroSLRYZROoooY41QhbgJsEwN2DTJ4LMq6x/KJw/AZvZ1QSiaNkGp3WsOKpgcoDoI3ff5
GybuRex2W4tRE21JYBxGb26mb7isj4Tyr4ZNNJ/IPZgo/CIaXEreaFK/FQFI9HCK11k4vGVhAvgr
EuUi+ynD6m7148NW+jmhJGbxWrsNjddgXSzduEq3fe5tUMJmt2c1sSu8fDfVw8GJsGyO7q+fxq+i
dR8y59gMBfZQkwch+UUi4qftszAoi4brCdcPmJVp5/LWADwJRS+EjvTfP6BLHdqanrxrGWPIZG8G
kKDDmJ1Eh0VUsyw8doWL0Q29ecR6HJswQElXs6ziXWFPNCzJ7GZirsssVjah9R52pK/q7LkkQsDy
YNmxYWj15IQwT0rKHU5x2lwCmuoqFe1gFe+1pL76obE3GmR9cgxT8pawZjBi4JxmfIaywHAwyyVs
5FMa1cCRlG+RFr8G0/BUu5up7PepUk/e0G+kLfdRnKziGXFhhqeqhe9I1xz3LC2KP4eJobzDMIjz
hPRv+gme46V3widA+cRMdkGkP6VueEvaLeM4tpW+eTbd9uCF3kN26F6KbIchH1Er6Y5VMMF4JJyR
4IxbUfPop9uxAsU2JWppl9QeRBmnQU3TTO308HGrYZs1yaXrKsjGE6qV+BRMtRHqDyzQgwvRMRk4
fcFX8aTK5Efa/8xM0NSLCJR31a/lwZstzbSl65ecM/phUkjG2YQgXJ6b0W7283IBJXWWQIWDrbBs
cYw0HeDKIXvlE3BKXYJ5wUup0ocADxll5lNE2ZOj559lCyYTGDqhGWtfstztx+y9tj/0Iv9hX0+3
WzA+jSknrs7jONu6teAHiAM4jBTVzswFPOx6a/vz0qDkQ508Kz6lPOLjojDkO2DLnTXmp7znVImt
8QfZ+CWlyFUbqwvcR7rhRuwOoEpJ7VkrURU50T7Ae1bhrjo3vFALCwWyIO9RRXwfxuGSTcrctpgO
F6k9+4P1c28A8x/VP5eu4VFYdy31n7vWfCYRhCqftb8lae4RfEcoIdDDbVlMhbgBiXrV59Z1hWhB
KdYydmlMS7dZros1C7tD5Vf/Kkv7IxW34/IMOjxzge/Z2qlwuF20ujQXXtBeUBG54lDRh4GfJAwG
hSTrVn7av9dzdXUYWn9FSqDfGzH19UeciVi+Z2KBx2/X2pC7xgCfXZ1z24dps4Dll6oRhnh0Zfs5
LqW3LXSutnFFkwDqhtTyR9m3Kz7sdOPKeN/6wyFMXeIQA3B4nTJKR87QkpHNriJ5gpwQMx/Y0Y9R
6/8Si2Rkm6SvWDo3Rubz5q6gIgqScc1U7Vn5ny1Z3RkkvvI8aXaOYNcPo4pClfTdnOCGFznmWzW8
41K5ZtquMrguqbR/4vL8pWl6zS18RN13TwmSOXE1a4EqHi6CbNraqclcZgG3A0QhLRzLzOX7uefP
iDh3zDG6mZm/LXr3I+vtm9OKD8WCakUIOdSsS+fVf2lH8aHEHlzY44+fmnvFh1C0fzH1fZxvw6X4
LF/0mit0yHrPbuVL5g9vzWh9u3H8nNjiXtAyyCBOQYdbvlI9fXRNMuk+VLqQHoHO1tYON5XQKg4J
6rSL/opaCNu5mP643j2bntUvUdV94WzZYdCzvk0AB3YQKpbzn5qe2ex/HJ3HcuNGFEW/CFUNoJG2
zFEiFUhKG5TCCGjknL7eB97aHo9EAt0v3Hvu1i0EW/LwKOPpiUXOk5GWa9q6AxrYGbv1W1XUC3hV
euLZ6YQt5NFLLfOfUgARCesucyRucto6Mj0NXFkjfmy+1PUghh/aRASwlPV6xsGRQBZb9pN3mVx4
ADkAJgngJJ+evdp8i3T7U/lxzGE0/uLCqRdDhSrNwAFBc3Oo+wmwOwiYqOa5GgpYxIT3ZcxlEWW/
2qFAm4dzb2i3Qd9eSW7vILnmW0Yvby5f5mRkLz0TetzSxAVK9P9Rl62Q8zbIcGyKQceDE6NoM4N+
WBGKGa/tNv3G1LMuk25Lh0sgqrPgWlmzhPO4KdL0eci/UJ6qzi43XuFGayV57203uOlG8hznGrYk
C9PpBJMEjxZp6tNzwJaYTdsb8EVeYvhGdlLdiZT7a4l5pVEigVyf1k5DEx+hJ1vUDXXSF2pJeLuq
NZBshIRQme/kd8waK3oqu5mLIP9gmMRlMxYb0kNh6bivEw4s8NWLKZ0WoiMgRhHNQz1MX0GdxCAt
/Jfpwl5aVXEd4Qetioon2uW7R1C7MrjdVxkYQ7isxtoO8zdVB+do8s5dtyee7J527dbIu0sfDMeg
THdo1SqCs7YROrWk9b/orwpdhkt/IAjCDT41TbFJgGFYYpxYhERojY1YQ5PYS60j2E5jIwoVGBMz
r3qBZoS4uK3SSFgwRn09sEOaoq4H1NjgVIriljlDuW1R91V2etJdR1/2KdEGHk00VmHY4cwSm/Kf
nUdnWelnM2bAOPX6ceB8ah1zHTfguxD9ae0OyTYielKLk5g1U15CNW/sTy12ESNAqs2L8JjVDUBN
HTVC3d77im+zjDJELmdAzrRz1PeL2HiRLs7bLEoPZt1g07t2nGsT+bYLww3/5ndwzNtr2DHPppq/
DXF/jiqNhG8JjSb47D158O3izc+sYwFMYCWMCbktIP6StuTUs9hdeU1xyV39q9aQNJas0lrZYQnK
zxPLIynw0QrAE6nkl8+Kf738zRLzVthOvU00540yPKs8e+nQ2S/UgPk9qvaDZM0uMWFqdVssmjbl
Ae1Ak42o/KlvCj503cIwkJEZP4ak/yqs+GLs7hmn2gL8LP/ew5w/J2bhws8WRipvkupOa1gk074v
WvrKLhevbKd3iu0t2SIPOSDqDkgAmRzrobA7t9wVa4IGCFMgLcNgbI55bNGlDVRN7zQN3ZvVT3gT
En+TY7WTXgSdHICfw5cii/+3XCsVXHqMqSr8ZpJvLrwR+khLlcva7g8P2Fugka8Ku5Pwc8jyyl3J
EnKcADwYWMgIihabGLTmSlpXV1CKUgpA7msR9wHJlhGprh4Sl2V4FhPXuGb4GIYAcDDPecUZdhUY
8ZlTfneTd7UwAHEClS2qlkui/iFXipei1s6jMzyFJA7patPqwzrQhj9qqGLfBkzL9RshmffWUj+i
sret8LZDwypTM1cQs4e3KrAu/H+0tZ8DTk7s4BCglha6SZ6bRY6HLpqLf6xF8aFJJlFpjmmva96K
HEmybuVfVdPtGhPWQ9BSftSkmsNhEngDLpFVPQmu241lur9ZI7GS2ydSA1jxM3LG5JVvVEMhYWj7
sXHxaHvGphnIzmG84Azez5RS0Ni/mYKdOCs4Y51FYpIVJzsEvyZA7weiOMMIu7iRfxMg0xpverVa
a1y3RvQiyxJIurOjESSzMA0+SWx4kI1OcIq7dFHTFa6Ejccih+2T9qaL6RePGta1YsekCohs111T
pfaipAiJPUqZBOdmzTKjBrgeOCe2Dk/4JaNDGvnvBumqSzEyRIMrhWD8R7TBX+3h3m/UDiwUaxdC
Nwu8PG8WHC8/RMnAlmRNg3dIIAyZzrFszavI25a5JQEirkaaVEUiW85oPtHrc2GGFH8styKQrouW
FQlPsrvmvE4hEmLwdu3pUJBDOGnIHGy9H/YorLEUZSi1ot580kbz1lrZyIYcm46vI1fVL9bUUZ3b
T51Pqgbiaqcffz3mB6uAREh7zhQTznAuQMn1+CeEW97xCtzyqbgWCQ06kaL/wGtdhh6pakPIGVqQ
lNoegxmybDanfbX0am1bt94J2ekSBAu5USH7gIRrX4yHiW4SpSKOdLOtN5XTn436Mw7mLFtTvyak
aja6YM46rSv/FX855NqWSZU14npyCEUINNdch2ahLyqPBOCounQqvFSVybyeiorK5MfBs27Mpp7a
Iaoa0AbRPm9E118skulj3bsZwZq0vVdD+eTAQLmb1G0svDfs33hRaN30erhofn41vWTbwYoGNqY0
9e6rW+UkV5nXN5m2fwkJGdjOlA4ckZt8n8QBrI7Xvo4udR+tS0kvHZJIQar6BTBijM2Le3h+4bBY
A0RBpFek/q+e/isEiOe8Z2o7lCyk0wS/Q/StunBja9EjLUiO6Agc2LjFh91W30UxLZseUkVciVtg
2RdeiZmww+RXlTqKVweumncRxGau6iJA05C3D/AFzIt1416WwZuZJFsh+o0yvN9apswv4uGcM+Dx
pP+cpMajQ3AG1GmdeGrjAApFn82idzY2VlH7O2n9CpLLSEID/iz0vgD/vY7uWVa3Ws++RPaZuiTR
BQ4dbUWhzexrloCsMUz+YXzZoG9DYxXqwzKqL9Rq0y6gUya5+nlw/Rc3iBGmFwT2ifqj1609qgqu
mopiz6rTU9+bhwRmIDxs793UPPzpvKuqxPMgsp/cnm7WeC2AIvjOcPCldNazcDIyyz+F4SgZvZ8s
Ed8gNb+xcm9wtTxGtAYYBnkmETG+W1X5XnKuk7v9OTT+VWoh45KQjaEkQMjuwx9NH0l0AL7SvjlF
+833g7ipWcILxFzuw2Bu8pTJGsK4UKQb3e246Xuay260t9zqJ30CC6L+gsouFpYZ3OpuT9m4VXoN
U52lBJ/lHPzQZ+vcEH8hzZFRRsB95smdeS9qsByDWQXLyZI70z8SSPLtGCTdEIQbRv6X6/l3YqUO
mDGWnI4YbFD16UI8yMRkVmeLM3MMJik6s9zmW4nuNtjtum5BFotnePjPtqCgKqggqzNZo4+JdPa5
oaIRYA+mrHuXUVoN1XtJ2kMj1CmJsQXrD6MY1yYCXwXhUEctK1yb/je6mMb4jYrt5DNuy3vAPqa9
i8CS1mnzIODuTzp7e3QYRziQAJqrQ4RfgTcgdE6ccns6mL2wzOf5hyvFk165mzQ39l2UXGLpHVKq
3IZS0mBBSCJnfMG6o2HUidaWpHDWO8V4ItVu0Jqi5dvAEQFM5WC08p9U06l2qh+n8xhnedd25ujG
9Zs+0gtbcz2YZ8tyjFH0zP0T4wZmiSQmQsX/wG7BVql+UvVKhQmtSz7vkRMqt6oiffO3d+EGxTrP
pZmSWMDe7jV/5NguRcyR5PgEhLnoq5XCDh+MSFjhOtaFs7Yp2vFDMqiPVQfXu9ty3j21Nh2wAYXY
72Aku9oMU23QVjFXqKBmV9FoLkzDwJLQ7/oxuhDF8FtX2CaaHgR1YB09qA3qKYFju2SD6bMQzi/A
BbEpNynMIevPRQHZC/RQdfw1JuEIdZQSufNgYpY1+22T7oMjV/fUrxly93MuQHQbjrnfv9e1fowm
puoZGk58SAOW8RYxSqmI7QnHP8t1UcQO/DrpkxOKj6y0L8yRmehXZzZNDI/994rHY6rCB0RnYFS1
fw4CCoBG4ygega25s0p9pjfSkUH6/o5wZRydZnwPagbjvo30TM/hc6SvEv9xFYTtYnJdZoK4W348
D6Wrzo1Pwfav0/Oz20ecbvPvEyTvXs3LG9uI5nXFdnZsMcPwne2G8J7S0awKsN8MnsShCSs8vDQz
S6TjRGIaDGQZCKvZPa9KZPFDpXZ2qV1jIf/s4e5V1WfUoOHFRQUV2qGJn7qBfB3xVXRYGYqMdzwB
iDbiR7MlpOO2e2VH81C1VTAwI2XJFsPZNeJn8up535w5jA67RpB9+rQs2Mk2JF0yTVL5uCVnALtb
fys8JBXdwDJfQ3huqOErZ7TZGckxmJ56d0R23LfdhpL40uQ5C+sS67tkoDXwo2XS43klqTzmDMPN
fxODTFm0OmfU+E+skGqhPXq3L3mj0AiEVvek5SDkpuBdi3ENon39M3S2y8X46ZWcJxG8PhBqHuQw
orzrMGPdiWHSsOYhV74izvxSZw3AwwoWDxUms2f/jqHw1e+FTtkVfXY6OxlHfdfpaC2ixv92MbLh
tbpPLtburj4RX/XuxAxWyPxrlgKdqGzs2/z+D3BgF7WChC8cnCRBk31LyvAJzAejbQTKU+ne9eyJ
loiPus3DDeEvKL5BfAHXJA9hggQDJZAk9PjkKfRHPSLTaCCBq6tZvMfVzpzd7X5o5Nv6x+gly6yY
6STu0iUoZIuP2jx6U7ZLzHk1YaycaUKsCRRyQWDXJ6ZojNyDOc/69bvWhI+RAzu13XWdE4LjRXQ6
mDKVzfgah3i9tJjZN/OLRdxEIM+Yq3egN+69RwdPKhfIuhIQFj18P+Fu49utBeUTuwjD563Lp3uU
Fu+5RXXQVrJeYqSBbc6jmA7ZuoMRuWK5+cIYZSMUaIiULDXGdejc415t20K7K62iPWSxb5d/kaf/
NTysjCxumW4/RjAxgSHmhQRxSZ3+Lq36ZYy24aCeqmBckgz7jsLi04NuYLwQzPWDS6ymma6W6Ove
HTNfO22pYf5tgGZMya/wCpxBNfK0pH6uTP+ly8YXMbZPzpiwHPdCzmrSdgZsm15u/wON/mkiKZew
YnQJ5dZz8z0pC3+SKY8t8PXNQnjPvsUMnnrN/Wly6kAoJFAWuROoJyC9ai9O7j6B0Lga5kuEL4qz
ycKP0tLG6dkxIXnPFiRisV+klMruVuZ/E4G7QTJmB8FHGOA0M/jIBwJEYRFHT9Lx+H+T14JMADC/
Mg66BZugUh1gWW94ZzTEgHUxZuJ9wvCXdc6fZo3hKkymH1O79PjWeakjDE3MNOe0yIHbbeHEGF5G
rVkWDRtQOLxnmNXvRev91KCaVo74cFNmTR5cn2bW8OLXIXSZmbeOZKuSP5GSd5TlJ9WTHOdUc4s5
BAs753UZK5QWzMiBeoR7q/dYH7s/1Vj/8vNv05m8JEQ7boMi/XNN9y+jyY8aFK5ph4bALruNhVWa
CtS6s21g9LxGl/7pakyQUPcTMayb18yqPquJp74nxXW2hK/0yF87GOUw82akpYKvK21kzj6kwnI+
1gudASzr15o/VBfVz1iLl6rHOaL/k3l4yuPmOSm6X4sGYJXa9S/ioD18qBUm+ZVfl594SEj36Xye
p1eFJZj5HXYms0IECpuRnN0rFnm0mWaLwTR+RO5bhI2fgHPy5ZqE+CR+Itd1rllifAKwQxnRfamu
PQqkF4VroGnlYuUWDpARIozwTb5Kd3S/VN2+FtJ/GnV1dQ1BPisJXBXBbKCAlogg0Ix0zbBOovYl
M5w/6Tavg+PtlbTe+Mu/Y1Z+qMfY5ZM6ZWokDocmOym0TO7ANqDUf8Ct7jNlPZssqaFRyK8xij/1
ZR4GTx2W7QWuiNdwVM+pBohLmP6lVcOOlR06x6XJApkta//r1fVTKZxtj5wWNjsnJA+n4kceA/+P
UfY4fRn6PM4uCWuRvBLh+IgSiWQRYwLJzvsswECVki5u05WXJSiRqLwPfcmXa5sfnnxtLWirbF8W
Jof1MtXt3/I1dbUv35147FwDDJk/7kuiKxBBlRPmpqKg5GR6q4zmL2mnu5rYtbbjyezmVEd9Tr8l
BtjI+TJa33nYsBIgVrPSePOuCbASwGQ9qGiPVykDr1Ei6tG1e5CykoNAR7vuAK+O85Scymbex/ge
jxeUYzfj4KMOYJtV5Iirq0erpzc3xws1b41PJDoOK88Xj7jlP0x0HTNcFhHPSDmY+MUhinBTDDrH
Q+bCmkst999UPOWW/KsrVNP+bJYClcaxGhzrCTOky3a1TyqibtDckioSDkzpbeGQqBKT9oYshDfd
prSHAqthVUqy+gz4VKwtj+m/1SLnSuJ+jtKat5XEaaEd5zaFNxSwQWum8C3IaE/BO+os79E6J4a7
wIE2g+1H1CPYihD58ixN5HEF2sMpk2tlZsO68Ine8rZtmR/02nihhmMS3PMrBgbJC+rqqfThYj5k
698jvqBbAF/vrAwqsTqeP3szW+XqRZeFv85T49dsw4sWsQBCu7VBY38MMQgyNu4epK0fHfFobA1h
Zs14zMJUOnD4N9WEtghlPJ9PFfV8pjJOF62bP1jzHEZBldRLs2cuqmPWlK8TntCsqagzvOsgWQKW
A6FYqa3/+vEsxGptLFfOr2ugyrQjZnUYGx+TE7zVrf/hzS4oXDgIB3ykvzbJlLkGrDHn8QiN7pUl
zpzPhCPE3gGRrNaIFs8CMjndL4V2NNifTs7gIkp2pTxFkeiZhUSszxx2s0zQnxsHc0pewJWzSAlK
hNqUTFOXkJ2pDDpi+pz6iY8DO9Dkc/5xLnDULPiQgLr3LC1zh6hdRxVrTCLnySGFMfI79qhR9m7a
eCgHt/yTWvnkTph+Peiodm9etUidiT9H84eLbO0I7bO35V+HfqmWzNamdPajlQZrfWy7SrDObbIe
rSXEoJTcKEeraZgnsTckuBSzBkXPRgLLr3/UO3slg4nneaB6Ung8l1hf3zRRrNJAI9HZvk8CPH5h
fsYGuaRVeBW+9SZ09W41bQPEU/0EmYGSCTpNiqE+dVG7Ngx53VR7nQJUfQJ3nttX74OVwGEd1cYX
7r+BO75K0ciPmc97h1MCv6XOkoHrkDXcC3HeFsmoCor5AiRHxVGiQ73Tr0Jme0QNF5sbYcEgBqde
fRWDidbOhSpo1sm5oChGNIGqsWAebdheuXHqiG2XoJPvUWCu64G3QEsZKg3MejJVsTSh1o7AjS/r
MqfNqYPnIFB8WEDOiVqxbjm3o2jiZwTgn3ZFISEZb89LN4KOvWIzKsdY5cwYLZ5g7oboWxvyn5h1
H+y46Cl6SvqYB2gqtXeUgv1CxUP4BUubRVO+rhzZ3oQxwilroG97cP0dmZFRz2OuYZyG/S93SOtY
7tfikNkEJBQueAQUCVVdpk9WfG8m+mfA486bJOGHYd40g33TKypVFm6jfNVpddfdQAilFHmyDhJm
AKEGGEUQ/INPWsULstziI7UlE3BR4VFmpOZ7oK9kL5ptN1UaSOyOT9VvNo0Na1M3mZNUM2zbR2G8
TgbEuk0eJKuZXYntquesqh1gIF14tYRiZeiR2QhKH1P/KGwesvbuTSysUEVtCtes9gVKq6Y0UOuF
xXHIKM5D3/E3teFOb1oqU/CPTwi52Vca1E61Tc5X6XIOFbbYTna5lTYjn9jBQJIeE90Vq7g029XU
4O4GK8fMZIq0fRPd4AnEwHkB0vv8Gl7zL7R65l8Xd2r1U+xpX61o2pUl5jc3U/zVOOGDPISZq7/4
XVesTdd8dJpknk8dh3qFmFB8u6syMa2FCkOuqSR6Z9j6o8sefp/p36pJwGmnQZEPnRyElaqr57ZX
LxBHX1UIli9RwWfqXfychFxDkSJlxoCZ8IvY0C4cuiJUeHIf2wFvRa6GJWjjV2Jm1zgCDuno3vGY
A9NgGq1QBlZujAEU3cPIsn0w8n7jDGg70CuTuUeRtwJndsJjuDOYU/YlEmSrKeXK4DespgP03yr8
SQ3jbAwKG0E43XnkL8gRFno5vLo+02ltTsU1yGSkHYNKjZlFQ9CnZ/oBfeojHHUq4hpKrz6USyCb
5aosqQrUwBir/3NJmI7Qc0khsi1LHyClEZ9cJQQDGs/4pxXK4AhrSfjpxpMS8oBHkwlypJG5wiao
Mb2PsiE9zYHcgJ6Cl3s0/EfSaf5r3s/4OLNB26ZxQqse7MasralDxZW3bgz31NuUZLJKD4k0mcME
+ba185dQGz8t6nw5IaeBV8QMIv7OY3SLwgUeH1ropo33ytNeeqgGKtOfxTR94y4buuq7LBsQp8HE
enX2PPvpRTe8UwCMgkY/+WQ2mrH1aBkEQ7kYv8sUN2oLP3BWinT+vjEWwyQ+EjNirWf2PygXd5OX
73zlPpVmDwEwhM+e5/o6GNklpR2pWXjuPkeLCwrbJ6mBAjSdkkhOq31nGFSfAetLWuUMiZkGso+Y
cybNKeddr2FOU135NQXOBJsQkrlHoZLTa48+JQcqPQ6DDKMvVfZjSBh7wqFeS8Di0PHl0xRwW4dy
2jLInHHXKmc90J7iJl1dJWo2/A2AlHIRGMvOLv6hXCVQaWCuXLvxN9BF3DjOHadmQZR6dhn74MR3
RgUGbm2tJhAeNhb5RTVYH/PQl9tujw3oMqT8/MD14RMcptQFBz7Kf17hvdS182Rm8/ddymfR06P4
en0ZxzNP0twZeHIpWk4qY55GG9kj9Nov+YhE8z66ETe9ywGme+GHGjDZ+L71G7fsXWzprF7JRYKk
SvoftWf6awApwA1KDzPIl5DPeQzbi6PwRIH0Opo6Wj2+ZqYZxFIts2utMydl4j3tp8F4EZ27JrVn
V+rFt9vZSBW09Dzpv0zrqS7s1l9FZHD04LTHKXx3J2+Dn+uWdPWPFVNR4ZQuIbrvGiVuSYANDQvL
M1EvJDDVyKoM8t4WLtZYTnJxIlUu8XaDcq9M9FlC+bVYMOV8L52JfOv4r8qMV+WSfEA80m8SuEAQ
6Qh9MruZK3MZJVt23UjhCGqaVZrA5ZIbkBvsFpBsCfy6wkFYuF60r0E2tMjlM+w3Wm18Nb1xqrUP
t2zJbghTDMzFRJZNuS0zDLxJsTPD/kGM7kEkLKiipSW8f56L37KuL1nNTdDFL0Hg2TTLr1qKyLAM
5EkEw5YuC1/XgMfbFMN9Iu0NmBNDbN1jJob6q+8+/HKF6u8NCBGNQLFOo/LbH5Nr7BqH0MNlHBqE
go7m0jGIWcT59cY2e61p8MnCsmvXRh6897y+ltvdGRbtxulTx7XvIaUxJWNy0/ZII9F+YJzNA0q8
8r39VoWU+VMLGkFLb7TNv61WTShFjTdeCj6qEepBMfiXOPmnR9muj5GZMk3n3ql0bBrhJpuy3+D/
qDcBb3vMRioRj1AS2ZS3sU9XDthWxk0A5acIiHCH/aOjNGvhF0+JwIgQckboAMc0KHORda5JH+UM
+5bTqbK6ZRDXf7LEVVnmDAQ0s5wVldxHxMjiqGkYccEhTA1evi4197Cho3VQTM86z4rVW/2GNnJP
MjVa3Qnjq2OiOek0GARDt+0HaLGRAOWDh2KbK3KxEL2fJwQOXjR+m8B5SRVgwxHFHiIlgOsDI26r
Iu+pw+IZptbHbF5pdbxaJMr9yrDiTDYmLLf1TxlC5tTi6jhUo7P3zJdY875003tJavmVlH24Rrnp
6TLZgLwFZkiBXlsx8IeR8RpEpX2I4m5FzsTBjuPfBvC4hlRAgZKY8V2frvQkHBh83Sh2dY8fucnC
M8YfZHftZcrwMRdm+xwN3deQjPXJ78pLFsQgpssQSVHOxoh4QwaJoXBiTAmaixZjHpoRRBj6TPSl
B7nF2JSYPwF5y5s+kzIkzlgue893f2wzO7WQdWSCDa8pUJp5gN+YsSz5EyiJPffm62x0SMEhYG3p
WwbIlhHCZNhzunfjvelw0jaxewxYSxzy3tgkXq22XYUBJW5e0Zg6m75j7A2UJmLQ8ePgpeAir4yV
R6HJKpp5qRQFfQvTO1ygAEZxUoF07c6OncrV6D1NJRCBqBAvTcQEcZIS4gpdtGXRJ5mPfB4dWAn2
xkTyDwpioyaBzblptefALKaVn04M1Xx0ASMjE4Bmn0nfQ7utdrBEOojcgbYXSLy82kKAnm29UNzy
pPw3Gs1uBInA/rawwQob0kI4hETDw1Vv2ICeyamvnLktHv1iRRsaCPbJEejfZZwFNzIXXopmtlJj
qVwNPrjQ6qtKM5PVj/XXYicQac8XPKEMraufxEt++85Fzu+E+1K33UXsX3C+ISEa8VL1QXP0gw+r
qs42+cNVwXlqUeQuEYl9CGeC5qgzC2Z0ThnAuRkxiTQBAuCLfNZOeJTCR6G9RMFwsxL2kt3orUVJ
Ohk8VHuu71fLePSzlY/mAn0XLyLiq1PSDfz1gX0spwBSnnMKKUWXGH0dJKc+rWoVPBeW9eJkKE8Y
Y/yRJrMMGRoHnN/Sm2/AQPsxAt4okFVsceziOxI1ElXb7RY7qyyeqxj5XeDr7dpCuRaq5LOJurNm
cOaUKdyy1ET9jBaB8Vp/HZgi4NWDBKXH9B4x9L3E9J8IEuPQ4Y6FnALB1NJvta3/05viOcSOfhQm
JIKhCi4d5l0PCD6yB78GkFL9i0TyKOwPHvaLO/9C7M83dCt07oAF0vrVYfSL4IY0OCWwsGbNyOYa
11Zpvw8M7+f2DPsOWqsIUr82BeBovILOxONDbKtgUwxcJro4xoJxMI5TqKSS7DdsOyLt3CVxRd6m
g6HB6mlWFRwNKAWL3IUR5wFekGjTvbK+5eFQrMp7Y43ZLg0rCQrZ2TUB2aKjKG5wI8nO6vELRHwL
HRKRdTySMGMN1Sln+D30jNy1lIFMhV4B8HC/t6eATbz+xHJ9BLc9IeNjgtMztRCaue6DMltppbzS
abw3CigGIZv5BoakbpdU88kbtJEJm7t/YVL3l+ZoXtLx1BCaOhJeyfQAyXLCmMX2HmaPtzWqjvzU
X0zx8aNbzB4AHrMMzBoCbB3M7AUnZiI1ExOG/VV31g/0pFdCPZPLqJBOQ/qwGv3QGCTwOI6JPyCY
sZoMkDR5KUduBOq8hlCZ6MNF72IThrpEfkHuKzN9I3/S4dmtxqT4Ch3eprZCO5bnhHAOY7olXRAQ
QEF7pRnmsvH/wjLe6cOYr7GP0xwhAkRzZcMipvkxmNcKlNMLy2b7FvbE7zH81USDiWzEjsf8di0U
u3nB4DqFmUujgJeSpDm5LPL4TaU0gZYc/zXkUy9jthi9AHlSp4TXFUlMJoJHeKpDBDeJStux7Zcp
TkC6rL496jjgqGK55WJpblpStnDugYqx59UaqpcPYyB1dzbaujEKRlaWBGOjk0Rh1Pf2Vg589vgX
whwMdFlrCaJlF9dmeyWROUVy5iAyQHKehe2bgd6+5tBd/s+tStMKSbH6AMHzzxzBy4z4jwzql9FK
HRai07ZR2O6T1NxWU2a8I9mcGbu5J8TJ0GgASsW3hbT0BR/Cs8Hm8C1oUUfls1iUhBN3HXa2d7BC
NM8W6g2HgIB0MsXN1syGbSm5DHEIaMAfNe/VbtXLYMAwUBl3HWwzdoT19BEOJCeVLM7npi0GhDMG
K+Ara7qDDlNpUPMCgzzhxbfSn8pqz16DXSTOySdWEP9ceL+YFeHWUBYwcgdYDdgGNywAW0hoJSm2
OGBxbQSM8Uw3R8TfvJFZgRhAvBvhHMMUMLRl1/GaoHpzPBTPk+DRQdb7CKBqMKmgj2jRh07lsOcI
8gBRTS90fcugKX7ICgs2XJXWWvB0LuDylQhMWN8eOoV7lbWcaw7I1vGZEojANFEeMYS0K+Vmr77H
zlir5YumzVF3JowWgFA/od6eO60Se7+hoi5tELAAXS4NcmFDN+F9hN0uMOUO4YBHBVbchGZdGqc7
lS4a4IrxflDrT0UbXy0HvvVA59vmMbChNv/ndMFblZuvLPTWgRN5yy6tP/T2w8Njbza8DEVSX3ro
OESrhdYi0VguR0VaLSjcFOHc8S8udS608rsXGcEuNpt5/LmI5uyvhNBwbC/xv0yT68zklkC451Da
9PtqbRU8MlHh3EaVf8Y9ZDjFnhY1LA9S0Y/HznGOPUAPM+oPSWdyxDGIS234dA2YLstGN59Nxks8
58GPGiikoMqu9AinSv0runKbR9cKiMmSwLSDJmnCRqaF84iGytz9zuHzskbHUK8Y6dq29YOtP4Hs
TCjoOLLQs9GhEoP9XVj9pyniN+IuIwpWLoW6QUjTdRo2CVpZnPC+rHmunrukewxBd4TuiA7BxjzU
N+9d0txqEX704IlwaWQbB2upHerG2iPwrYEpolngXxkbfBnCBE3BgNGqTAuHrnvRqmwFMJL7Nqi7
lQiLbZZzjpSu+WIAWNY6UkcaVoYgDYyZQsWgb+CaX2teR9WCqGDJEjtbp0a1FcjlcY6x0zVJn7Sr
8G7+Soc2X5HYxcEGCjGdU4ciPLM5DkvTBoYiOWpVwGKDJ26y0BAVhJMtjYDlX4OneKS/Rl2K1ITB
UuVOD8KYYbsyeW1Mvd67gKdFzL5GWT7wKLd6KkTdAFbqi7sX38BH7HO7OZmp269osIFpeu4f9L3X
smOUrAXs9pJZIouMn3Ugz9La8cBMR8K4BybYs0ZtJ8EtTAU0rBH6qF0b+cMO7thKpIodbMGSpUrV
zQ2dd/vquf59GC1SRHxQm7l+bPXmoCF4fM4sseWxLVc2ps0l5nvw8ci3Uy/6KQIYFbXchax+lnpD
qTR55GK2sdgYmYnf02QaV2jJwRSVe7d6FDmenJWoJX47vHRC1/ZILxpr3qMaQEnzmv7UcJ2NojDH
b4q0UuHDNBTLqkpio9BC/WA0xdqoK3tjEIyHb1knGglYnpQv5Eb1qzrqQX0b4iiNpN6okswVA482
bkCFHKfAiHg0ua66ooivHP/reaJoDtZrrDftW1sP/+CD/NL/t9w3yWswQlAKgupMLGUuMtwEoTmt
ugKyg6u5vBKmzaK2DakVLPCYU11tLQdlZxCZV9X5UDv4z6WZvptRrj5iNcxPsb11uXu3blVWb5HV
rrMxODTTc/gfe2ey3TiWZdlf8WXjgiceHh6aWhkxEHuKpKhepgmWZJKh73vM6nvqN/LDaoPuEWFu
6eVVOatBDZxOiKRRFNG8e+85+9iE34U4DlZxYMQEcEWskCvS8yo9pgthV5JzNa1lFsrfelxPRyBM
qmUk5+dNttE06N65n3+PDWPTMW+9l/X4JGos2AJFyELhIkdsYxMv4CQh4TFrL4OkNkYZnT5EHntL
P9h9Ze79xL6RA3KeOipwGIzqABNq2Y2x4FRMDcN0OxKGtS9y68WPDSoyla41labr0qi+TXSpr31M
7NeXe0Qdca2TjBUAybO2561ptZLlTD82AqlkVTuPGYoRtKSZew7xsyhq2tTet4q1Gz39reMHh1EH
sjbolVhq9BSQBgO8QjprrdrGZehY2vehT8+6NZTLxS/cWMGaYpixigMQQhXlg5XU6bJP42lHx/RW
0y0OBEesRgQXOllxTFvHaWO10zVCXkX68+bLL//293//t2/Df/c/83OejH6e1X//d7a/5QXZHn7Q
/LT59+P9+uHyin8+44/P//t2dbf6+QnzO/zz+fyLv7/j8q15+8PGKgPkN962n9V49wleobn82/xu
8zP/bx/85fPyrzxgf/vbl295y8CPf80P8+zL7w/tPv72xTDU5cP/9tnnf//3B09vKa97qMIs/Hj7
+OUt+/jlIX9/8/P/9OrPt7r52xfN0n81XUiMtrQU4GRLWV9+6T9/e0j86kp087qum47DFNL48kuW
V03wty9C/CqVq0xXGYZ0XUrnL7/U4Cbmh/RfdZiAjmtL3ZGma4kv//g7/OE7+td39kvWpuc8zJr6
b1/cL78Uv32T88dUyjVsfi/XhbDr6Iay+NjFt7e7MPN5svhvAjMeExQYmZbjdUtmLgjhqytLhk/w
ol71HG9Dx8nPsJEp//AX+/03+fGdhf0nb225UhqIxi3H1udf7Ye3rgA1D5op3UVTbytIoiHxUldi
UFtzKO81jLrZRJ2ZxOMTjQCy3HrEkp0FHMAjsnLtF92OpewMzzz/9S9GzffH38zSofPZjsky3pG6
beg//VGqMrIT1AYejnDIV5E2kppMAeYqghvdVIe8UxmLHLhyXKB3qDT7BeweTe/iXgQzyMs0IGCE
TDwZMlM2MSO1ZPe9j10WLvPiKLJHnJG+d7UtUfcukR+25ITU68BIaawUx1zusCfcVaK5bmhFBQMt
FiI5mLdjdgkDyhfV7ur8W6OGefxqnW3HP+aXnhh0I4C4pxYz8RVkBNxvJXOKRJt2ccyCq3GPtlud
ZK62Ej66V0bvws3vB9I28tI5xUH9Mgz6Ey74W2biIHUjRvwYUJO5aovfOzsHPW2amBtsUNuFccAK
ceOULBuwDGOKbVlYaNm3ycjNZU9GWVlYt/i1PmLk3ldVjzva9veTRFgaaCXQKd178hCYmZkz7DSj
2ua1PPSDBj0NdDuUsmwrlcdpMszxLySvshbfCjEtqbX5Y0gDAKJ528EGSD1/E/rMqG1vzmIXLVKi
a5v1wxIsqwbDAHCWT0SCjrUNIXxwcht53UQIpsyImSWoGKLgooUvybrHLcZgSbW8FG5QDQl3zpo2
3suk/GCFdEMSsVhMk6RbUPDBrbkRolVkYAY+coLMbw1Gzs6yDRhbVXoLHZWXx2W4spWf0iAzkPVb
7oPtYX/lm0/WXPLSyApWKgz3TcuuFcR2DLv8mlVgvYFjDoi2QBTmgwWtq/jkPw0zLw6dPKNKg9G+
o5N2yaLfw8xjsdzVtccookYLAp+lHOogVsjg6hk4qR4db6mZt02D1ypu3uoAzl6Y36dUKMuWVECC
wTjCMFKhYbTkLifhq627aqt1/tFAo3Vweu8IsMHBIYh2tWH2jd7DDpcKlgGyScn3buFLVs097Sx6
BVhZYqZLmBlq6xqI7ra3xqe6QriX41dTfPttRerygGDBm+2xXhJCztWmh0SYi7JieBibo9qkToME
yWJdmsXa0s4L/9ZyTZD5gc97F2l0PYb1KTIwp1ku9LcSPZ1nF+OeDh1OcdiFfnKvemODyIcA37Cn
V28nr4lHX2n4hjH6MPbjHa0B2tVYNeOJIWCWjKSHJO29y+ibBn7hwhL7WlhwW6oaFo3OzPQ0zjcM
/06WJBhCLjXLweM8KwydkSJSD+WxmjRWmNaa8uJbM5HBwH6pChBflFIL+oU+ZS0vMoL0dd6h/bLY
k8ULVD9ip1O3dc7JN/GhVAqL2NRZiTgxNvambJOEU7GKGsWgCXJG06nHGlJFE9qk+iT2Gkf0dec2
y6ZI0QkKMPRpXWToe+wXanb+0RKFkx/BV+0MGhNeW5yrGIE16KMPwEhXTWrcIgODCOZy6MZNchBE
UVmwjmQs2FVm/Xqu5ViD8SgyDV+CLnnCxrpUvfbCxA+5JuOhK4exXhc119PUHYFJYOwL+Y3tPL+f
I5MC2e4UF4mrgtXTInHaJVI88pn0s08CVOymxKRbtG3aOYqVBWUqFxn1eqXkSdjilhg3um/yeymz
h8ZEtVtiLF+UvUYjHrYdpHj4JM6DjEE/TqVcs8K84rT0oClYkpiUSA5n3wyQtZRTxHJb3kLbf617
zp19iBwkI9KSBrZovFUXdgSBUoVQVNJCSvyzwv7SZUAQJWzQBaOYRYzJvzAH/ELWyWgIKohGTgxc
K5Iw+gh1momu2vcRtdiouN4N9tdML67zmg+RN/57ZBp7wjSeGhNGD6RkQC10ZdKgndGZ6m4q/Gtd
+ySHpKP7w+cM9W/Yi/aZqF68mC/Zse5UREzY4HFKyxt5w9L0wLVlFbZ0p2RJBwLFr3cDyuA5S9lJ
w55LvC/Jhk2t02DckmpYLDw48a2iLW431QsQxn0tsxtImmAgJ3W2Dab+rq2h9rYfNA39dVvxPrT1
YvYFmn+vqM7foastOV2tbI3vhH5MVjqPcfOI7IIuVht8OB5XQn8I3ouRCTyYsxEtzVU1dcw2C/HK
gPSQxVwobcfDe1lGrz5RfCJ7vbwzPZR2XZcehwOhK1EQLCk66m2UugvbpOXSV9GrQJOGs2kGaxAB
4BhPyse6OxCng8oQiBTqG1ct9Izz8dTK00DPRuVqz+WKOThHq86sfVAWoxfjgasKGgO/SJByho+D
zSW9a/JNWQpt1ZX4MyoveQ9pqjqtNS7DmQdBw+31crXHKI1JFJ+zFnzvAv5cHewJw0ipBhmHSLTa
pvvodFBeh2THUuchLji2JlUaC5hZIDMuOs/MWWKJiqvoI+KP5/UIxTl7rE1QUYvICN8BV7xShN/2
kXMaI5YIupzFBEwZyrjZdiUZwSxVwpM/RDcWgOksz8/oPjC69QPMSrhxM8CW4bj2MI/RYjc/k3G0
DN3yLUqQSFWUkTDUWiCIpv89VR3gT9qKZWMgvJwbgsj2I5Gf646zZNdSwRrqPoRXbXbO0igcTgWO
vhHFOEFYg0CTO+5XGQ75UmAB95PuMDF+9Ir2yEoZEaD0/UXtVLRAIQLK/KyJ5ICrF4tfFt3DejHw
31Jb2ZWx98KWZhjMoDFmavwVfBHrxJw/VlnP13euIpZAPCk0nGFBv2rQk1yZfvBRN8H3wmqPQEVW
pifWsWS04cwHNrmRzBfoEMH9TA3if2N0JCyN+gapD2dBzqXh+DD41jHzu2M4sZeCd2fynqUbLaP5
3VdzQ7tOXr02O0vmF5c1QJmRZ8eIDzaMVb9BQVadV2+qvDgZWnaHfxp7pB0UKDEo7sJuM4wtZ49M
XyWFNq5H96ZvZLM3agz2bXSY6uw+FyW4CYRc0A/R38Scg6IO+W9A7E3U5WgFiz1m4g8Kavqnk7Hi
DWeuh65AwhkKUBmm3Eauuj6585Ps0TEQIng4LksMetNd5GGZQq2VIDTtF5gcgpZAIYKgzHWdk3WO
h+nBKaZdWYXOrmfE3DrhuOHMsA8jz1xkch30hHSW/RPl+pb+hsFQ35d4RJGlVCn2gkIPv8loOiYu
kkPhdSc/Lepr1ooDdkZaUezc7XAR57pvre+eXCx9SOXD+309Ju9AKm8Tw8DAzWKMOIyPdIfQDiV8
baH+qeTaT0DyiaLmSse5jx4Ma8E2xSvYn922IakB7HFn5rs0TFjveA0r+qAnLwwtUdGZ7zU5MqAM
WSqllf1KOubDX1caP5dAeAFsZSiJCwesntTNnwoNw6ttpsSVtvD4qAvUlicaugAkJcdapW7QUAEg
RFvDKUqUyZn4XcRkVUHKYLO/telnANa3Hwgl7P4PxZnh/FwCXX4zah9HWrowhfxjceZaVtWofNar
dM9V3j9Xkw9BliFjBoUxr+xVzJL9yo0f2iD6DijhJfQ8HMGWz1QIaWSeu0TbxFi0OY0XtjHgTqi3
U8N1PGQV0bbRqzJhl9fzwqTO0zkwi7CpvgCzienzr//Mf/phTJ05oWtYwnCsnypNrWUALxJKFyP0
11PPQqDQnZ3gnL6siOlCBwesR91bKOWFmZ4zWBZlFew5dVxXpXWte+OigNkTl1wq44GrlKoPlkLy
XqZYAEIEx4N3ak1yygvyzlpdEtmagSkmJ+CvP4nQ/+RrMaVybIemgEV/4I9fS9+NuDHRGi7sQcLQ
dvUn3Eqo+Sx0CNatzeALtAW/rksSIM3yr3/99v+pLmanoCCXDEltOg9i3ml+qNgd2nal29JsHrTm
aFKYFZo8/fVbzHv8D/2IyxHB1E7ahj23Nty5afDDW+AIH5ueoIaFIj41QRPWEU9Ud5xT//p9DPlT
+2F+J97C1A3UJfw5HfHTO6WCoXEU4VJD6kqFQBtRPebj8DXuOjQw2j6DCGC2XKdtYz6lGyb5wyVe
ZScEEAIcGCkm+0OCItlCkbSpSb1DTimerMC7R8y14QhiOVsFH1pi3hbwp4FhqusAFeb8Dhar32Bk
1V966d6GWifrnoG6HX/HztTq6hy01sludBwqBG5mlned8waACWgDWPSFp5a6hgvSS2iH2OfqnlB6
Th2ZjcB+qMqd7naLQFNbK06ZlVFdLemoftfuPV1hO6AvSulv6dGTyI5Fk99bXjAx+GbMT9e9WORd
elO3DsVDdiB1/n7s4u++H3wnV29nJt4hM0nv8pxd/Nk73fHSqJFqempYGHHB8B5sWbBXyoRF3fgY
U0+H7UsARblwKW8HBiYOF4kyiK7Ntrz3PcqCmPBZKTcpLeQrWfjfrUStUdYurAYjd+UP3aItU8hu
5WvtFGeFjDt104PWW6fC5E8L6Pa+bikq5yIFPfh8wQan7NGFNjW6LQI5Kp2TUz6V924+gaNw8Oy2
+BNm3kI87MsGmTNDRC3OV71kdhh3zkOcsgbmgkG0lV/d1MOL25JgoEtCBJ/6KH6Yj4GGmQXTo/FE
xsW1O9sGvZQPSZwXuTbUmMFnVGYHAG0G6QnIUBEv9wDAFRx3pJHm7WgmK1IHvkOFXtEgLtFdlC9+
2R6DQvvMhhJIqz8+muBTHGaAhhnBV8KaYFrojaenYgo/AjJzmcUtEzSdpvTfPZbxXWjtZMN1wXWq
Di/Pdwr5t+QqNL3ntGVHQ7589GqNBR+oj6sGin2RneOQEiCKDv6cGRFPrr4IOmSrDV2IoLUf4i5/
mSJxK7voPQtZCeKzmY2rFFQ4TGHQoBUouWJnfnIGTwkr2nvIHGubNDS+fJ8LiNoYOtKPyrIhMfEy
UKWgbkE5XumKCpLSFVUj0VE+HZOqDD8wT/pO9opo+jVMq6dKZ4kkq3KjynwXd1QveWmfRj96N4Ye
e7ig/snjj0pnMBgHJy2Wjwmj2dIg0exy+vgv9br/rJX9Yyf778/kARSfH+Hbzw3vPzzrz1rm/y92
xOcuKeOA/01H/P4t++X4Rlv8j43w+UW/NcKF8asSjnBcU+qGnFu+/+iD84jJ0ocuuG5bBp1orgm/
t8FN+avrzhcax5AE7vL/f7bBecihe244jDsMVCKm+V9pg9u8+w/XHdsQJldUZeHbUSbN+p+vO02k
MsPqTXXl5vg4xRhcR7Ei1+Z9Ui7JvrVYpY6ONwsQoRt3DIg/NVyhdtZh5oQLtk7J3NRguvo9TvOM
2Bdcj2tQOvKmC9NtPkSHtPq0kSCTPPFcuu630h6qLWKYnHQJmTI9RRgRLXUIWUOWf0v9t94qvwVu
6S+r+H6sHROJsUtNNFWHJsaV41kDe7tY9gMlaKka4hHJUkvh1SwNahY4iojppi0gZpzhuv3dBu4d
dm66FUV4Ta+XX3skQRMGjVdRv1SoF0NNbN0H6AWkJDXfLUC89K71TUmPY6xPLqIVgwuPIqoPzmJH
16+4JYx+aUNg//9H11/Pm9j9/uroOvzH/3wPx//4Hz8OmS4v+e3YMtSvQgrFWsZ1TBZN81H324zJ
/VUyWeGkKgQreR7lkd+PLSl/FZarC11YhlQUoRwS/xgxub8q3dGlaxKx4zBnUv+VY4uCgXf58eji
dxOMwFzX5t10Zf08UHHMGDy1haA2dqc67+kGT2Og309kBCcGemYr/oyRtu01l4F8KN2jUdiUu/6u
LlW3dYioIoNcpfQTuOmcbtcMYY8DBAWE1brxc4SofDSFOg1Dfk9DdrhVYXlK8TdwROGnTfxE7R2B
dKhRN2M8JjcitGAIo+w49Mp512UvWRbEB5NW97rXi0+DJz2wdoLcp8dPg+qybSXTaf/izQJZLIKn
QI99vGi0cIYGlYVTigfVwYCrrPZrXnn6Q2REuPUpizadxOPYxGILKqxcshJE1xEJ8q2z7GDE7Ztr
2cBJYTgBgQNFEUxTcl2bYmu5wthbozvSyAUPXmBEp7MaOqu2nbpbUhiaHUEo5VVRWYp5cw5a3vW6
W70p+1tdCUK9p0Hf6NNA5I85MlfGxkPHng7lJGTOxNqaXn0zubEzIz1FnUg2VkfUtbCA+ivPr3dt
ZTW7OMXKJ/107ZfE82bEkC4Dl6jG0qZvrGrAm/HoJOuusqxzarLMUZWzTapOnTQnpcseVfp7M0/N
RP46Erj4YkIDwsFKREhhJ0DvyLUYmuwN9+hHT/ziOTbIG2kQNISD8L7lnF+vfKY/CwmyYo8tubxJ
aIH4FJC3caUfGktzyBPztpk5KPQPdH4sN9JWfdoqFr0RibtpccfJM9tDuSfJJPH75dSSxljSCNyK
WL4hJIi3LBQ/lZd3Dz2KEwdI2F1j5jcoGtoVsRuU2p1X3vapU60B4lMYR9VnHjJgCBIVrs2UZqOm
tfQhOrpb5lgjBFcasLU+O0TMLd4sf8cQ8dXp1XTQR4B1acO8IHLaZocq8llPqmKlB2IE9mbJu1rX
o1PVO6fsplHG+OyMG3Cbwc2g1H0rOArSmgLEsZujC5xvMZhGuGxMEvoKmF1I46WCcutbBzMfoY2h
FMMoae6jXhIrkarpqu3rZJ17UDSNwdkECfAJs3XQ+pmFs8Vz+TA0Qb8LgHb2EvyTsDyxFUbark3N
ENu2G7NnzbBWlZPar/5dDJ1pqYEMP0/8l4tMR2LaWkgqe9JgDSJycIm15wjw1BnIz6eW0T2aMjDe
Axlx69537/PhzdbGZmeZMj/WGnXfYG48rD7Lih6oNJy7JjTrbS5Mb+O22hLI6V1bxsGdUwevnQO5
um/zjsDFsTsJ+HjsKDDhfcLSZB3SN5c9hhzPPtG7rUEld+VWt9MSA4W2IV78rUN6cGeYQj/n8aeR
Btp1l7sPphyID8vLeh/7+m1nV9EeMmiHVpBkWG2ErBfW5jU5QDaKvobG1XxDbVtfQ9zGpJJO3coP
h+amdZ4CFY9nb1LDWTO5V8X0y0qEvWu9t1Z+l0XXlxs6hhFZFzQravydC5Jhw2uYBQg7WiUXZmDU
N/Hk14yBq24/4QSkD2AEcbi2WGYfSNIyPSKyaPtCz4L7yc+QXp1z6Q4HC4/1Pa5YhOojQ4jLZkXQ
JWRsgXorssWWgXx21mbHQx7yp9AD8yEvMSAEAYFprky1rVMW5qn2gaeNevbYBqjh+iEXeKJVFl/L
On1oL5ue2cmj6ZJ9rtx0HbbOR4uQvrzqejdgelCJaduF/bUsjOToNJhrL/fEvHm5hySTINXmkE+h
zcnWHsF5RwQLNwRCd1sCtrKDq3eUS0OcROvIS8M3kpA+8hb5uWytaKNZkK9QCIMqHKf7qDDrG3w3
/SIkLfggRUE00gg4ZYCNcMBjl+w6Exxd43XykWk/fPeIVMDBfSDbBoncoFvvtdkxq20fbV9WdDNd
1EsidHfSLk90n4AUT0xoSGDOF1bRyINu9/miN0sGDRYgnKrtaG/6uDbR9D9dtmARtVvHtpn/zTuH
xkBna6oS6TPnRNZVZJo6HehhMA4ANzpeKia9unf7YLqupM36r8WjLfh36zENzu18gyTouUc1sE+G
zDkajYebI1e3nY5CekCGsNYHx8TXzE3fzSDBZhh3oZt5YAF1bwMbTjunFZxSuvrlFnikf3v5GSm4
LUkvDQxlCap56sZ03+v2iCcZb7nb+3eXLZ1RPX8Ig3hDA5NmAUG02U0GonFW83TvOUIrUd3aqrDW
wyyfNphkrBkdMwbxYornPpQvpQPiBrbiHawiggjbflwNRKhvx8L83pTV70dAnA3trg/iByexgwOo
T9mvHVjgC56brByL5sFoJN4Kq24n8TeMNrnFAZlSbX434uL6/Q2ZsahF3YFsSrOuCxZOwoI6R4jp
QXBZY7mzz/4QT1iUq/jBDfl2zSSSzyEOK5qB5vgmiVapLNrejnu+3DCB8ACKn3VcozeXnxjFcexo
CZJU6RzKAahtUxRv/aAGFiG91x1KEmbR2E7ILTop7VMoGmM7Bea3Nm3sk2tIggCdXrzLDpV8xi4J
FVZoT77FEFmYYb+5bKL6sGkFueHhspkY47U7KpQBjnuwU06yZKgRtECNvbls0lGSe3vGmhHPJqpF
a2DNMLU75Edw7RMLOl4OaqQlLhB7VvzkGu7Wn2g0XrYqxhOqtDJK+bR7jBTQPp6TpAQ6MR65A8J/
h7tTEVvNkBnSonZboynahzVNWHri8dekC1dtNJjvZlKSW4NJ5UZQqh84vbfLy0vLAyP28b3r9GkZ
dW55wKkZVYV/8CNmX00zJGfCx8lSYLj7wNQYwz+C1q+JoV4m1lqfJF6gvQ45UkKkF2FIZITd1f2u
T/o7s3frh8bxSBuuWtLdy6l7E8ne16fuNe9JL/Srxtq23tQfQk4KTJIx1yCsfBFO0ewEFF+kOu7w
UiPwgp4DbykoRfNYEBFTEBJvNiDbwnJID7lJ/QhFgbuXmzSPs0MlNFYOSGYGFMwhKOsKoIRQBMJc
tunqslYdhmwTe3p/k8cIRBDA+p+ZiYy0Z/gyJ0H6L1Pv3DaqHW9Tsxvupsw6qFppz1XHKDF1kfkG
g+6Tal7z98XleD05evJkB98dWt+a7mpnj33w3qjhBrpk+ayjuhnu5cDaYxrjs+TLhmw+JJ92W3C2
iyd4naHbbfKiZx/FiFcSB3S+3FRh0Z3LLpmY6SJovPxMwqLZRBqdRU03iWlNphvlte0jRzVdn1g+
W4YXHjAOAgGbN1tBJGoma5fU7EE+T8X0Tbe6P32RjViG68OLHcHMs3zxYGe69g2YCNBUN/muE3cT
hKR7Xo0osLqA8IUrFgBl0jO/ZAgRuEDsroRRrenpe5900w+aHyDeSDr7WDlc/QmWfiLLwtk0tiY2
WtlBamiHvTABdsdFPUd7KuvkMnM8Wg1Zq5cHsJmuOONXz4V/VKjj98FY8lGRxj/Cw6JtYCJkumzm
dVydvD5/uWy5vazORRwdLlthH/d3MfAcZDbxCn9/Q2y3gHX82+3cqkVf1s4D5DC+bpkiQaIRv9/8
9pwftkVGWIY7cXDzPC1pHqMRHq4uskcS0ouEwPPCJ30gbHDOGerG9Crr5nIvSeOPFKzkrgoD66aY
bwTi6bkxiC84jTPO0R0cNzTzVV/6T7C3/L3Ca7QStj++gqPd4uXUHrtQ8nM4wCvCFsfXuI63yKz4
TECctgoLwW6qEjgNdlm+DVv4pcmb1mTVulHS3TrCzp/ieNhdHqYSJJfQgL0mCiFus0gLsRXzumqc
vWlTFpxts5mOwlXnUvOesJCPLyoZ8fwXZDty2I8v8aMBXuseacwBSXS+HQpk43EROvdDwRS8SRrx
jbynoynS/Jl0BxZ6nr+awHGvOY6pDiwxbjAsgABqyZOzEH2szN4JzjkYfAaeTN0vm0BZQjCGPKB3
+Z3rEaBw2brcVBXmc0VW8b9+FBCaa1V9sK9EiZ+jE+rJwjW3qwIoVcTdqadQCGsFBTbaXB5FpM5R
XQb2nmL5bKDZOrpGUexUgokikRXpTLWsbdgMhHlPYQ78JhjqmxJ5zpiXiHAgym0bBgbwX3WdlcdM
SI/slkBBvVQA7wws16Lap02oeVeVS0SR7EWAuG3e1gSQ+VC0Jqx94FZCZpxxoIc4VyI+jmFa3/CB
svPlRsQiW2E2r5d1RrpAknk7rXfa/qplMHHsEEkes0QsqsZN0Cbzo3/9/HKPjLer3q+KkwtM1tC1
4iRNOr8E1WEuHi3zFSa+fWPNey4RGas0L/OZCyvBE3M9uXY7f4LFxT3yu6ZrUq+wxQ6hXP70wOUp
lxslSjQCBLWsxsEhRi0k53RbBNNTlTn90cyICrzcs+Z7l82kjeqtUYnfnnF5Pg1s/yoJ5XDv15JQ
Wy0UW1LFON3mKr2mlmJ+Y8LvYR7S71MmPzcw8Yd7PczPfjyMuM/8YlvYefKs56AUBG6Ao+qi9LmL
3SsrZGmqiWC8hcdwujxL1nVyXY7zwkYtzKx2nmMMzYBOQuMBGz/7K+bWW3us4nWYIeKDVM0oaWJ1
bzPIQj3RZi+DS9BMpdUeLm/RPPcB1nJ+3KjJuh6kKheXTavFbjmEnrWzTTt7KcNwzQkyxtwVNpsp
7cyHunmtoy59CvUpvqsnZ3PZEkj+b6wCoNL8WOdY9PxH7AaDj90eDpmBliqixgIMsdCGyVtblzqh
7vqVgdztGVNlsexR15wiBJ5VGQMIsFhs4X7yohtyFhDHZeNZUf+g27rr2lZibTOT98pbTkVi0WOT
+ZKoJR/+iBqQ7sFZ9zOW9iWKGzh6ENCbiGaHV2L+yKByR0bPjjzfmB5zOYnbYBt7kHovm0ExMXHr
crlqfM81t3ZCxrZOiNCkpuicwpW40ywyq0dtqonorqy7zO+704TG67KF51dcdTCnqKrjmNgWMwbq
3b3ZSFo3HInx8V8/D9pkWtXZ5K38GOFICECw8CMWqmP32eL+7h2neANwSJabVk4PJl4CD1ffqgp0
e9PK0X9JJ+O5GnP9nPXshKXQt9jytOcYtNyu7PyScKvEf6n7xgBUHKG6bXNB4RdO68odIXzWVQ+q
OKRbhy/7yKHElXK+udy7/Gys7D1Zqule2NZnicl1z3ck7joTaW0TNCMUdJ1GuDXdXj7X5RMqaoqt
ndf3l0//r59f7qUOwaEINpMD5o4B8ATpm8L1423G9SpaODK4NzJM+DFM0j4dxruxgXOBreba7NRw
d7kpcvLEew9WmF+WxsZERoIcy8f1mRW2tSpKhGwt/qzT5SYxKpIfkK1gVFbl8XKjSZK8KpKvFyTf
VGhVFA7VEte9cC3dvuq81SioyEvTdW5skbs34LQBnCeg7KfLM2wXMaoxZohrqFmO6hgHY3GMC7c5
NgjZjiAn0OZe7hq+2mVy8PeXZxbC4FxeNhvfprFgx4VzXVoaKJ755rKppxGcA2qdtx5V1fqnp1ye
V7c+c8ieK4Ep+uAGi10I3ji/u2wNqU2e7+VuOxTI78yRKx9Po4XQbyLDKBY0tSwYDUGzB2ExPQc4
wezW6O8Moxd3Vi5ovITTs+dxFptIx1hcNo0IzEkrRmKyY/elkW36YJMTug6BGy0vm3mgdUcn9F/C
2E4fCL5MHxq8m3AeojtUmFsztbUbTSfoJi0dCM+Z8BEbDtF28B174XTM+MYBMm7HGmPWENNu6ODf
jNF0aPpvyuUdIbFau6IaUJZ4XvTUJUa5rapg5ACv4ie8r9pax8e16mvNh5NIVDBW1NmFDwB1gjsB
yIf8Av2UOTHrxMF9se0XZwiIBizaZJVm1lf+XjDARliD1LzltW+pYQFNE/+jE3fwUQIKeBIMqFkZ
nIT0drVydGAnRHPzGcZyak/Axsjo3EV17+1iAzbbhF944qzYjJpcNvpso3WL6tbJKGFiUAd7j19S
G3PrOIdT1OaxjFgK9rq1kZHxlJp4yVK7sLeGRK1WZjJbuYCtwkEj4GLUeOMJynxrji+66X23Kt2D
G5u8khlEK5pYC98R25JsQxJ4UwIHc7lhhlRdGV2Bh2vOGMAASMBOQNJEDVboekCLuuLr2zQelTwx
N49hVCQ7m+JDVJF3QGn/tTBU+kI2xITOxp2OvfueTTJ4VMVnGdbpy4Br4ZrqH7EnkLRF6en1vjGd
fq03ptjYgpTlIiUCNqXvF4Ekk6x/K4NYlQoQQ0/yKdkvpzhr7RML0e+1OXEVasuOiTQlbN1LXtQ+
W8J8tNUY7hJ6oKqtm1OQf4SO4Z0CFylYV+vdmgZqcuYLTs9+A4V+KmEsCi4ettUvi7oqbwiyiO4i
DB7AYI2nHhTTqqmqpV1oHfhjJ9k3tCKvEmNfZTPB1RxhA7cLjrjmRMIogimftUvKP1qW5aHITbCB
xrRJQ+rLMEH0bzRhwndW3Gt18/S/qDuz5caRLct+Ea7BMeNVnGdSohiheIHFiHke3IGv7wVGplVm
9u1b1i9lVi80USNFgu7Hz9l7bfxB8RWZs7b2GXP3reUDVsiTLZ3cdNOlwYkULbqwyjlOVUsXsBfe
Rq/VVxEm9g00APLIKrvFvCVJ4f1UQ3dl+x6OjVdb10Tzv8lYPsCN6zTHgnGfdh6HDV0F9AzSX1Wt
MujqBq0oo0Ru6AInymHhhaV/BkSVrDyZKi565yr9iplN8NMkihnuhr4MOtR4move2Js42ZUtOyhx
Vxjo+dW+vhOD2e2knrHCAh60dPPw5F5XNdiDsv6wXOdHblbVHjI8mKpUQYTpvRegGcs8QHkctBM0
4/reSC6n2NHzs8zMG7SSHC+om6C46YCBE/9L/PnacLR46bTwtSeqDVJFAGd3vnnRyp+1ar2ta5UP
uogvsrKAjLJRcR6HWzL47kfedfp1CGMbTCywEaesszNnFbPCmReJWajCjGVBwqC4tKSwXgZ9Hzvg
e5CayGUzxoeE+gMDcJStGXIh7RzMnAqmKLZOFxHunUOsyJD1hHj/sAqsWyz6xCwklw5RKU0aVKw+
JqJ3aclvgYxGNNTTgTFDyEQIBxSBw9sWQNxxigrjZYwdYEqcSkUEBksUpLT0zKwVdKMXYsjJO4ZM
3ZiyIDyNuoem74nuyzaF6GcVYQ3Ig4wMQRBqV9iHGHsCEXL5Li4C/qzoMUJk9Y6mAjOfUG6HiGfM
r9Mbsz5tXVCF1b4NG4O2BFrmeo+OE6RFUn9rB4rCpmineymnd7rh6Tm1rOmuxQ3WGNTkpIKk21RI
RZ6LcbXgJrLKlMdM3Wiebsy2R43axjcxleijCgZoVlrsqA73ZtDVJ8+u9aud2/ZF+cdyZCxmd1xZ
jDXpN3Tazk3KU6LaD20iFw9Ku7+Gg+ND+rrmJKsWotI2PZSH2HG0PYXma6d2epVs854M86aZqKas
aS2UQ3SOPlx0nZLKtXQivxnDDQ0wcsPhzYYaLEhrsQHR2eo4CZREuhxFIl1Modbuc4pi3u4QQuzJ
XDMfM1eJNQfPO8OrnXRshrnb77xcrzZlm3krZVhvqk3VZfLh4ESp7+1K3K31jLAPemHQ+A1vlvue
YQMjMasFFUXfgiHhWisRMWfVGH50syPboCdBvfg1Uhg9CrMGoYmn2pciXXelwksDT8w2h5sZoEhK
KC9IUPzkx7o8aE5oLutBAgh0h1PCEHTNgSa49PUHsEWwE9go3pR1ry3k8jbxXstugGhVWsQCptvW
RF/rpkT9epkUW9BQ7zKMtI0xgeGUM5rXKSp9n7bEVvXetCZdK/igLAITVv8Yk4736xjfjKbRDrKD
c1uOzVZ3+ls5QRwIMqJFNWgQU42Y3x50mFOeOPCsXnRLVxsPkMYS2Fi2ZksJTkHnr5Oi+ZJN847R
t/7eAve5qdp6Wkho7oVzke50MWw8olVGaRrHwaJGXY6Rqp+WtXLSpbD125zLTqogga3pXS/yb4J9
F7cNK3NSU2929sdEQyNvHOaWULc2854TZgi30yrfyjAnmrEQ7sKdKkLJBDnnCUssuhewEdL4CWSM
R+eD7wobqJgtWCA/aJul6geStFS8ixPxLQgYJnqlfB/Q3y/i8dfgoDAhgIZYv8zc6oPlHA0xYCUP
84PtZbtI70g+CSpr2zIMPzE9lGsyAEivRKGDyEQUd4vJRtNqD4YqXjjWF5WmpCva4RElSPqLGM5V
51r9AbGjs2yzSK0djWU8I+dyxt01ygo/db35rcmCVz/62U62hyNSvbWVs69RPF8Lza5Jjqz0TZK6
xmPUoCAb6qdM3XIntcS4jwPRj62EAiEc2WzCJIwfpsZRVZtKuY3nu0EPmRhA84oA8Y4LobhkQQww
yNXj1dimxqaU7nAfgBbEGL0joibqiCCCYiqJE9bAu0ZR+mgqmHTx+PAZnh/aCNmjTe+M8Vuin1Dr
2Ruycik+0r46O6iEM0+tQ9pkjGh7oBlpCARknDICTyJTXzw/SVbV/LaeUy7m7xFBIs52Ze70QY8P
PaulZtm3oiWOOoKTsE9LcaTBCnMxUgQqlGRSYDAysXDYpzhUI9s5bboQ6uf++VHg8hF2r3QFzxa2
bKuKbelG+9wk2SQj1dzP4jfCGvp97ebeYsyZ8xh9cvO6CqBLw4DXxSCip63NTmM/SCvAYwlB0g5x
mLSEVyWHrHxjkIgdryVPsxrMB6P3+FB7VbY2yAV9oeB2L6XX/QL5Oa3qEsuAbVQHp67jJZNWioIw
Do/YBrWDHvbdWonp+2gsvcr7jKjzaqQeiRV6QG7OqPXQWFgaw9LoD88bm2i5QzJrPUtVtVsfTXGQ
aM5lPBomgdcyzHjRceDuCzLl92XLy2u2KsdZ444nr7EqeCvphSqB3r+pycuzS/78qKNxykU2Feug
Qh1CEPLFIsn7rYJiRZ5WtWiqqV+2btBdSvMbqRT+JR3jaTml8+jd8N7pyI3HEJ/t3EooaV0xeCFV
tlE7o+ixw4mUSBdhJ5ut643jkSDQWTz7ybKGYU1+wL7pxwCtgD7SlamsTZF7JVGtjtwTaG8gnfe1
pacoYSjX+vVoJ5BiTPdn2GqrNJTJuXY3yph+lvQ8mbW2UIE0Ya0a6IB4D9sNMbZf2tbeAFnA4pGi
XwCQiXw02do6cbGzWzZpMYwaWJCdvK7f8iw9ADO/MZPPdvJzRc4SolIcEBWBPV3EYCwG3hPRMVuq
6tY3fn5IRHiGB32dNHA8JBDsPLgDS03F4HGDb+jiSAbW3HxBPG67AqxMLkQPishwCA7I81PtMbwe
okYtOq37bkq9XQRhfUpD962c+zZ4HRauUHQdw8nDbmrmh458WBDvBnwol8pf83eh0TyiQEJMwh+z
LMxJXwOK5FPWZ6Ck4TZ2tZs59QgZouRTK7qTGZvHkiQk0CiyWomU3Jy8fzNz3T1PqQZhpsWbGwlv
ZTvZzmzM7FC56evQsLIExDmyzZAwqFyxVgyjWVLj/JwP2ja2VQJPAxxmGFXNNVXOGqbcBybGbJUM
5t22m/wMNmoz9K7aMRVdQnsFiwTRPiyw8pikj4yatI9JDNEvC0p/Izk4LvO6O0jb5jyDonedS/en
MmRwEcBMdDksB2IScI/X00VCCbIAP/UBi5BVhsmyNeL3MdXzK4PNKxoeBys4xcls94XeUtK5dPPZ
L+17gIQmc0u4RQvpmA2qJPBqrTs7mctPvta/6dlI7EnEsE+FBvEzKRgyGyG8BAP7yiLygwPckevX
PCCNhGcmiJsf7OSbnxkHu7TEq9+/8gAktodqeGkHi3NVWRF4CasH8irOvGk8RFQTJ/Rn6znZBSTW
1GLp00ieGLMDsRtlYI/vkxEQc2DaP130nvDhOTbYDJ5LuuYLKCniaibWdzEWNtwpLPIiycxzMG+t
dL4Bl8Bf7RowOpm3dnPJB7F0OQm57ptrGA81cMSacut7G1jazu/IXgwQMqRVuQ9tXX+dR2QbzxdH
0dc+baT2Uyo0sSocVlBvBDrSkchGCKlPqax9KrnwYtvT122vH1QH4D8GsL9NxrkTZPbuWs80+l4w
sEhhpzb0A3yrTGi7F1KD/BeF/3cMi+zM2kxEQ4DSIonAvCVF3SyHFCwSfv25sPHWpNOqu+2OX3EI
9d/7ujup6KduKO3ilN57TLSOxZyxtgqJwjmC12yRMO569iboh2YJDs56V2Xx0cZEZgkG/jQPUgZA
RkMWC8MY2pjNUQi9ObkJAayml3wSnV0f8ig6GpzhXvAvENSh+6uIxOGdBp9nmYowPtMh9VG6OC3p
9WX5mSLqkGdJdM9d40vdQdHKp5l5V7nY2uS4D8ZGX2tOad7HxEPJVYztw6+NUwczhSjmGwzk8dWg
obmyQ/VuqxQ6lCd+ThCgbllr6y+UGfp3wyQVGt7c3akRuA7gVUIDWVyBMzw1R/HG60THBAfcDwTk
Gz2uxLHFt7EAGJiuB9gHuzQEGB3lobkTrnWBxqEfnTlmy9W7nyqJ3yYfEKCcAmLWBtrYMYv3boSo
jkAq6F+UVn2OLRi8EbMO5LMfNRkFaEnOflOwu5nRUY/VviKeA5dw+BjcceWYmXlocdTXmqppjXXy
pTOafum77bKRnJBYevRU2hvOc+Weyo+jf6aJcl/MN110r8lLtIvq3BR6vvSL+I22qxttTcftdsAD
BFTdHEUwcIA9ajHilRpiFv74kN5mTBGbwgZQBNOJsHuVDHuwGgOnpRONnFjqP5JhTE6TKV98K4J4
hDx/cNTadOV418YBZJSNyIyctSUO0HEbCSrKYAwubLFPkCl4VosEwbHW0Nj8edNhlViWBuSp1oIl
BgeIhbtc2VoY7gRx7dR7xXCbG3gfTjGoayWyfgPWgNZfTqxZUEuGGFn3FmLhXpRNSV1WMr6eiDR9
dLDkVNXXeHttf4XLz98Sqfeo+qS8Sk07lxxqbMZ1O4vDEfgMwMNkLbHVpkuO9bjXJ3egWePQlaSz
eeR4QTvTmHZE+TC3GhzjfVzk6YA7tplJv8jSb2ATKJWombRw5Ujg9Hbvlzur5EDhOoO6eZoJVkKS
oOO7jGSDiQXe9pN1J80f/qhv3cZ2b4BrrWPES57R9NoFjfCuo2fm7DVkliZJIbccNXkCCLF+9Rin
vbLSAPNlArTpA6teDMrz1xFBIpeowXOEMc1b9DlxMkLmzvV5U+bDHTEoSgfbv2J5eW0jQmSGWL06
SBp2fu4cW+zTqzg95W68HfT6gHiJ4oaz5oJc9qOlQy3UaRnCkQGhUSAlqbsGslnYHDCNWhYdc4oO
ecpESABY/W73mrwVQ4ZMjwPVJrb4z1NVgwNJ3xBi8u8m6Da2dPmRKTBKAHJlLEWh6XuAjl+CQm/O
VoUKbH49I9OUq0QHtm9WRGr6ukV4D1Oxtoq+asnAsKfoLtFYGIdY6AZSQPtLWc6SL8vM6HlUNLUA
MvkAg333W5IAoo2EP23Gqln2kqFMEdKu90r3l5n6JJti7oudyFpWldfgFm2Yr1fTKurqwzA2CoaH
YOtuGwgkbp4wlcXv4oKfEFqgvemT+DoFpXcsxUgQBU2CFepVcxWbnk4xBtKb1CftGLrqyxAYXrMY
fkYT6Dzy4TESm4eMmnMhVfslRpqwnC3sTsox17J4+hvamb7Il7x7R2RizsPwanMLZ5TOWCUIrSW8
bxO2OLkr4muNiehCzQowdOX1zW274lNXm9/bAf6jXstTOM7eS7N6bUAQ97xZjYITYYWST/Zms8q+
iEznb2ZdQK9XzxbKpBSJJr4Tdmew1IVjbgfL+hnbQ3QIE3GsDCN9x83GBustVQviWcF/3GVh769i
A1lFN9qcOjioo5thf9B1m4TznKgW1ffugniW/qTPWFaSeL8x12bi2Wrfq8lRZ45pL0LdAoKjCL7S
PpiB91uDlCX4jxHDW2/tTBUECbNszlrFolK0OpcqHQ7e+DU9G5bIph2wXzt3ex4EJ40Ez6+9Z15u
rB2zqs8FpPOz0LJ6XR4GWlcvehN2Dt1F5zMICgYAkP3Oqcn8x4WO9cJIkTgJoxgvrAUMrG0bMhuE
MeV2Z+Xk3ZmhU3fW8ubUchjck+nRUMH3pPSIxOJUuaVjSZUflcAyYtaCuh9Pbj4u/R58hoMra2ll
c+wm+PMYh/Ai9irzHDsa8XUqxfBr2iEBFP1DsX22aiKkshcQa+UC7e23GDgYygXrpRlN45ixhp0d
kTdroA3eyyyx56QR6F/jtOIlNBodCdlEVN7g/L7XkJV00qu3GqfUosy0eDVPgaURHaYUa+8niAzj
2XAmkPx1YJ3dWfOpQCks9dkfnfHGf5EeyurcTt44TtHhlmDAG1tWey1wb53mUM7l0n+hb0hPwOna
1YA38BJDPgYWZ30S5J+e3VZVx4LFxshKnYBCRIeMQdc5Q1r0fpibSc/5CKP2l55XA5gQvLZp0/U7
5Hesyw2IYRQ5ckXgS6ExOK8sCEccAUK2rYrASRaTtH3P0FNuUX92Dy+ELDHa9Wc7QP3ajDyyumXk
S2+s2/cVIPG+xaKvGZm5b8t6YeUx2SMDaQUJVcmhr2GOuw3jVopSqwVWSAwt4GwtJguii7+kWlq/
mayIbtRs8sIG9gnQ6kRtVaw4lnvvlRcQKWgn1S8iidAb8ksYxfsGk9cudn65gPIefQcGVc98bIwh
7n1hRqsMONKckHTrdLPbUKb1jILUuRXa19HuSXwSBj1g5GJWhySGpe9rZFJChkU6nusa0LBLUOCp
TJK12ejWJgo4ANiEAZ5L1APLztCsTxrMxI4yVbc8cFVB7x4cb2R4iZs41RapLOMVL6211zzMrCOd
MLNpdtIPw5epGapDxD4xC0BA6iyBCCd3MzYKKFgswCiJ8d57eXHQXJXcFTGS68jT+K8qg2avT0tv
QoK9zHtR7afBe02xuU8sThYnpUsSN+EuCWDbY91YokC1bpXbi7sls+yllGOxsq3uS8AhIw58dXbU
uA2r3lrlgHeYu5jdW18cKr0Uu8BmomSbX0R907EYgybCxxjpYmnEmbojhBnho9JDrXBmFoFzNeju
mA3cXIgy7pugol6atptsOAnG+5jnguG7Yx76nHJQ8X+6uRZcK4LJb2GIlMmAzIIk5VzSGF4SXLGp
dXlltbGYMoLqBn5Tkd2bmHF+0FpDe6M44apF/rawQzQ5E9QCaJbhBn5RuCI9IgdpC8Vfx7I6JXQP
swReQ1l2d5QMTlQOb6hU0m1fyS9j0SI6cZiIWXF6dJ12LYb+nHpBeWXkcKz07EPF7k3OT54ZW+69
88wUa4EHX2Zo3LvvanJvkI6ha9nnUbT7uQS/2JqOrhttnmxtQhI162730VFluo/gJlu7jTWSwUNU
Y6mmadG0Ub3JUgjTSEvfTG/0N7wHZGBQv2GPi7jm3nKryUk4Y3bN2O+jTgxzCZEX5m5CaCuyPN0D
I0ADVN8+v522bf1SzBdb7nHUzNhO9nhttfVkpGJp2Z+ZDyLe0J12SZG6xCBtnvPYfXfloZK0Qrwq
CbZUhuXJCUb00ZxZp6APDyMV+b1rGePlQUSbRauau1Pl1cECZ0SqD/1l1l6OTkzkZV4Si2TBYiuT
HaZXCMshpC1VDgatumJr5565i8P2RMTFcYKnBAYB06zBGa5EKzpaBGUPtOmtcYBaX033sU+K81Ql
aAO5hxSS2TbRgMtg5Qexfn/eTLRwOKbI84iQu/UFA0OwwNmAVNvQbLZYt0aG3MMhg7Oa7kAgT0sc
k2+FP8qTUUjjMGYEVLXpCVzyuKp76nuXQugNKggy9/ZVlOAnHNdMduNQ8w5/TA2Ifl9V2Z2OQ7Zk
5/mVlZ7JUOlrS8/+bvgOkS21ctfEU033OLWcreI0BR+kXI4uZDljfkzB8Ag5o60nSMMNMzzYugu3
oLiTepyRaqC6tyn+bsiCZ8OtCSixq/bWkoJ4jrX2ZEUXA4UFU6Suhn+HyLqO8ztnOZvagyexDkR2
98JZ/p6SdSVg3KDppNnKrhGHTngSfcXUI4jIBtcnIB+Rcqh6bHPb+YVxGrPhB9C3eE6P2tn4uq6a
lm87UZJXMWPCO7JwETfmoHC0LfC74+TI/sz+9sHe4Z6ieNibpulfHTmNRBNfqoZ/Ej0uhBYiv9Oa
KgC9M+cdb+rvhRIJizCGLcs3iGcKh7udcXjm1VwKizOXZhGAlYjptTDg1ZWmtiWykzIyCIdrUAC3
kyWYsVi8YWlQd4HSYhGV1a+oIKnUROvS1nlzobe7t/qI6fuYsmrjPjHcNt9WWc+nsvyKMqG/OC7j
eZ09hGxUz8Itwheb1nrpO2CxrTcGO2WP9l2YZofuBrsDOaH23bG8cTtGqC6cGW/OMsduLGp1RPAI
E2j+iSCEfi2Lb6XWMCqdEDCyxWh3W7XOpWXfRRBKXIun3bUw1d4iHCRIbO7PG4T9Kw3i0y20236Z
oKnZuBY1EfzEU1CTaJuxeTKg4mUJS6Ww43fTu8FccME8pqPEnzbPT01mS12lGFuJbvpsGdI7kk3u
sGZlO6tjCI4iPH+3nAiMsmQ1tUnWfXl+Li1seitl/DNyorcuimiOFgZ7geeysw99zG7unRH+69co
pgvchvqb5X1ghAnfnw8QHtwyxazz+vwPLSe7EQQLYpqkrCkHE5wYxMA0vYg3TSfjRTphnaCUDN9V
hSnPm2DDT1lovejhBJtLkMzgxR71I8mJS7vnKNS0MtzqvQcyr5DEwnn63aImoxfPEbAZFThComW3
HAHrw6hXp3CWBea8c7pK0f2IS/+WmDUTcQMXGwg+ckdM51IbxgXI/Nin470s6L2UJnCyGG1sTaW5
LLh2N3FA3sjQxK/JMLXv4OWPZF81XJVh944f7j1LhXl2w657jyrE1pGv56fnt/YgnV+GWlnAfPhe
B+HYIrHcbv/8amqHsP2yEpnI/LNQwCQZ4ra2ef7iGgLCivacv35+lYZ6uTZHDvzPnx1kWRE7mUer
529OCrfdMtcvMAjwEAFvTLs8qxjKzn83Fp23b1U2pypz18ODeNSciPCY+ZtrtomT6xnffz8o4VYX
R9S//1e/6oMrId673w8p59SpiMx53sN5Ke8MaLQs0clPT5B0VO39+aWOt3BAX/X1eS+isRNFhXN9
/gFyh94s5WaX5z2zNn8EfaT/fr6wRrQvWg+84vmDVqPPEvnE3j+fAsy7alEROrh7/mggcnri9Bm3
z6dgiAlSyE0n3zy/inYoXGMoIJxi/p9l4mrroCfQ7fmb62CK4QLH/fL5m+FM082wSughVftAXtJd
pG+G26bOgyUro8QtAP2L2iHdKNkOD8W4bI5lsnfoPws6B1qzRysAbDFtAC23Uw/LjHNS5nk7ut/G
ukP+/WgUZb4TT9P+eVdxwn5BT+MdggC9Z6QrZgS8Irg+w/yoa+3wLp5BUXVAk3i+awJcWeh2Uuwr
Na5GNIevpdS+dq46RFBc9r+XMgH5UbpluFXze72jrMFgci+SlgFWNdxJ18wulYaOkaQYl5Z/Yb1L
0nVJS+LqIoBVe8UXupxM+h55aYVrywrLmyIdC4pGtBJdc5AlJ+OI5sEyAs60Y0KdraK8LTd6g5pW
Zoa+92htrYpOSzZp7Yh3hL4tg6VoM9Fpp1PrfyLGpb9HES8ako/qhVLHoGtFFJbt0GoLw0bbPO/y
/daCLXfuTyW3glbYJcl4PwPZIhoQafjviwGoGUXPqG2i+Zoum5i9RSeET6OJUQtlrcQArQCeygti
XY41jWKiZpnuwXKHn7qacz1R+elDlO+NSDfeBc2DRUbZsJ8ySaO6w7dN8PnPQi8Y182SV1vkNEmq
Ij+ExAKAfk2ixdRZ9cEvaNLRkvmqeSRCeX7abqTbv7hxq+/yIsEOV/P9Q/3FyxtUhASov9A/8Q+j
Rveys/DZ0ZBGzWiVa7ov9jt0ObBxltrFUmPUwwUMw2CEtXQgPn3JNVlR2Xn3wiZALR0sllrZIPp2
6WplbMFpJ3bG5G5zr0eUWdNOZFN7QPC1yUKzv3ueMjZjqOwXwpj2E2SdU9zy93NDH1+6yqqPY+F3
Oz/jiu/qKniPHc6pI/EqdmOfEDid0tEMP2JSrJWbZHCJ+eGUwNZlVI7VrpoMYzHOJJmeYqkK63Dl
zm8oKke1GsoA0XTGmLWV21a5qD6FksQkoTYrnCoFOJX88oreXChyWPa9asmt0VjzUw02s7AcJqAB
W1w0JL/8gct+GuCNSw36eJeYPYdoYz86OOtKW372mhBZRhOAGJ/uJHDsRrQat4qSlj/1zhvKP7fG
CN+GvqgA+KIlxauLRHaXoKJAPIZsL446iBjkghS9ZS2odMHTpcPWZDD37qBbuQk/3lSFu9KUM7xl
cROfMqeWzE7lVvhjfNVKNS4nOKI4iGgO+gSvzyJM0ATlDhNIwKDESh+eUyerCAh7anbastay7OFU
erMeyfldm/N7pBllsupLZ9qklKUnDKNEtykUIR4dyl0UdfmDSXT/YjSfJq7oDgPt1u206Jbb3bbq
C7RjfV6ecvINyTeJTXJx1Q8st1AsyO8R3tegUQwR57/MKfdUN6Nzff5hQAJL4lug86JH3bRhmD/K
jqC7Cb0VYB8SZkk2ASPqbqUT8FIw7/bOTSOqR5l7Ceaw+JhwmSXDUD/q1hrP6HW/ORYJM77/KcLe
eupy2gx2MjeuSXt0J/mQCopeKvVZPJMsjflTHVFm665nXydrNoelrHeLPhsh0naKeq1A2xHPCzjC
N2fle4SYhgz2HyQTdUie0mlL9GD5MP3mw5N4IVrat57MX/Mpl++mUt+nVjinBtQihuBRO6cMI4M2
2juBNwDS1OR95AphYuAgxX04psuMvAsuw7w15GgyTkkNkCDutP4R4FNkV+F4gaATMFNjD/dJJtYV
DdVmtNs/gOL/X0yeU/y9KdvyV/cfkTv/LbnnfwmTR+iOEK4Puey/OP0zq57dJf4fAuULHzLg/xsL
dAVn34dfs7+BS+Yf+ZOO/y/hgfYFJ+i4lqdbM5rvN7lEM8W/DFeYcHls2D+uDr/tTyqQ8S/ORZw6
APZAPPFm3t8f5BITOL6p40O1geNxEgUY9Cey6PrXAIN/D8f/v/iMpuDh6Z5hPAH5Qp9xfH+h0Uk0
u5OlJy70kSTe9dUP3OK4Lyfr0hqdQ2vOv8PA1FZ4aM9+Xla3oOzt3VwrDW11f2pXhFPuIEKrNXzP
8Tcn5zdi6Y/H+1eE/pMP+VdaHiNdz9N1SIA6ZaoheGL/9viqMC4iUzi4ZZx0HfZJgwZRBS/1oesN
C2sKE3E8jNuhwYKLM5s8nBA1ia3Ft6rqjL07RTsHscB7bVDHChK9HToEK8PnEOsRaaV78M5tkkqp
0A9Tm19qrxjPuHK+1qXpEC5HDkzeWN1qCMdurZc5EpSi7vdhHX/VwSOcCzMLH3WW3CAMQzKKaBGU
pvjK2dva+eYUXgdpmgw4Xcik8tWMmTH/5XL7d0/R/BT8/SnyhGXCnXIE8EIccn9/impnLGFwMkVM
eLHXcOy8w/MmczrMFLKEPS3huzltIxYprp5POI4dkL8SgB+zoEWJM/CQ4rkLQ0GtOQptKdIsPNCb
WnJY0m6V0j63eAwPKQ7Lm6v1FyYo2b10xDmsNGvTKiZpuGKCU1SgKXjxED01fjQeBZZLj7rQzcmN
kTwKZqVUZUkm3U+EceKEiOL9CDiUPCdWdS1kkjPazAX/8zP0D/SV7fAWM3wd9z3tB5v99h/IxXoc
2zykZ7xomZopPPVphpo8hN3xis4iOA8dnbXehjsX1MReVVOE4EDvnKU2oyosIk4OvomTBeBLpax0
LYClrAI6ZqeMOcw4m5oYAGSnKDe+ZMlccs2f6uI5onFQ0QrKgn4zwPgsyYyr1lPt6zc13+S2Tfqf
1JvtRKfpxbaG9OaPyG7BG/8ayaSyi6G64Y89SrIXDhV8id83tqj+uOswxqW3YB0QklvnZoIZrkN0
2coO+FZUlaeUZthJA+FPfJvpr/Gg4you0y+cPnBl5SB+eMbgYugVJ+U42lF8t7thvvf8FEhBdaz6
mDMMBwETd9xBK0ZiG6q6OHg4K4JkXIxpaCEGC5pjULb/3RpgzMjPv13gjgHB0nE9QV/PdZ1/XOBa
irmIty/abA8lllHOaKLIvfK0cEqgU78hxRLpj+4l79LsbNo8dXbPW538UL0lOVyF60Y19lsmu33R
dd5rPWUwDhgAZYWZHCuTnMA2JfbdO2dz7VLB/SBQwClPhRF5L3jEaW/PtsiKbtDmP1+b3t/BUVyb
jmn4bAycAuz5X/zHAgfqNHVEB3xYSfnN8sE3E96uToGFjyMMeUvpwH/JDHkj1evDGotHK0R805zg
exR79V7Xguj2/NREJ48AnN7cPD/3vMkdVy6dgaZfMOqbbC6sCT+ItkOCdwUaRfLQ2tKBqRSvUguj
6395ytxh3GH5GM5P0xlqyFnwymHm+R1Rw/EfOgfBtuwAGzOEDum31zyc9KvTBNqyI+GX9AbuPm+g
yrjr0vXCAyRxDVM4B8mAZ+ar49tX0EoR3S7mX/jilw2TPqK9vPjDG9MPEUjGGaIvr8KsthDf16Hl
aMlKNZwHuGQwTISoGKaifKfVwmkTHSvHDOY/IkNfOTGoZaDqSSAzbcWpqX91CCa6NPOBPXSMfW9z
+u0TrN0V8qJKFPartKof//kltv/NS8wS5Bhcvry+rjN//S97rOfHTqwHzDcHj2DhrnFvYW6l95IW
KJPMzyF19QecBNAdpDbL0t3/viGYjpNzeE4NO9sri+Mk3tFpjW00Qmcd3fCqecfnjUH4yNEErL7N
G/817jwGbljBvgyj3238xLWOEMCL/eh2h5g+BekuZr1DNyo+R9Ol6n3j2DtOtgSiYR90qwu2ods/
wkwNhNF73/LStn6k5a5r6C1XZXEK7QSKSF2toqTV95G2A/XV7NPMR4DL+SvYR2b9541bO8v//HQK
8U+CLvIfUoZc27N0qnt3Rib+9flU2v8h7Lx6G1fWLPqLCJBFFsOrcrYkx/YL4Q5mLmayyF8/Sz0Y
zL13gDMvAny620e2SNYX9l7bElNDTCYag3XsOiTLoC7MF+MYD4dChmRbIO3p9jE0llRJec8fL771
0grbvKX4py+9D/iF73z835d6JLpRh8Om7gCguhQ1r3WGoiB1rXdZE47hF+O0Z0TBMCGWB8A6w5aH
52GAM1Ha0zqSZXr1Aa/eC4sZB/ICY93o2TtbTgUgQzi3hiXGUklfL3P2w4HFLWIE44QsuDZPjMom
Ztc7SijskDAwbu3jRQqWRKj6CVOV/rrufHWxrCna+3NzM4OsPva9g8/dCs0NvykkS0YVrEpdvIlY
Hw2rZS43xh1T8R5Sh4Xx5fECvhbFjxF/Av8JthWQ1HOf2ca5nW1UcmJndHl4nSYnuTXEadENmWcp
6fXaCXqiUYur93ipW6ayU2dnF41UaMMOTz4VsR7W7HrQvCETXwWVUVycxhj2YQQprnuADzorf5Jx
ki4qySiwHJzxSBBJvmpzVX6Oif7AD9/cdVSpM7NWVFGhoz6rnEWgKMdTG0/p7e9LOU+I4GpxKMjw
1IvQk8dxsuV5TI1fPqlOv/75qrP/z03sWZ4XcP4I2xeeMP/jJvZmHE5Tz7w8xrYgh+oOY6baNVXI
spIP/Ew+EljNIEUTLBClxUU/UFRm+2FqqyM5bC1UAfXdyEJD5i2Dbpcl3nuoAo52AMpZEjDdMpyb
mm5lFgWrTLX0v5UFqmZiwMACb5ugLTj9fSHEkAFfIlqEQe7wWtn2shlxqP7zj8zV/yiM/vXk9Si8
qbx4ekkJt/SBcPzXO60mdLT3nSlbmI+zfipf/r7k9kPS6Yo7hmbrHGn/R5uTgRJ1sbtsXELSrYR6
E4VJ8ibJyzwZLE4X5aCTN7Rq7mEc8LD9/VM3dAfU+h50IgTobzqMQ1xdSwnKYTOhmnv10xiwWrvu
wzq6D2be3Q0bXnGEvefw90sWQ5AvYHdxSJryGyuBw56D827q/GtTkcnQKjh11PRbFXZ6qZj2WIMe
GV3Vb6iuXuqUHT+ivd8wEzCWx/VnmV32bZz89olwRK0B9TcLPkOZFQskga3sfkx28NFS0S77P2gZ
vhWzzbnCIqYN9EFxNn1qjJ/CxiqWl5yYxUxktoqmr3p8yMvtcuu5ES48OycZ3HW2QRkR9ZD31QL5
BXXn6D/5e+Yrn0GH7nVSycWqjXVXqGvaDD/SRu4yL/tCNbUNav8BJSPOsWQ7uCzTmWe4XVibAaoe
3LpuK0Pja1b1LRmx3FJXJGeDwEcQGPC4jM5CS509W7La9ENAFSXBiSTpR2O8uG79PEyes08dvLYo
0z67pshWgzu+Iz+iu+rzZYoS9qHteUp9K1z2JixVp9CvqYMXYnRxJ41oLednCI9QLF6RYLM8UcE5
nKpb5pH9qCNUrBY6A6qBFYdxuS5JalnUuiw2RVOTBmWF20ao99puEcSayby0cwQypqynHeHv+c4M
WnIiON+X9gDuuUm2tWVvrMwIFnPcEwlZS0KpI+g4cEQ2ILd/mdiKDc//XbvmPmE5vRFJ7Gysrgj3
0R2+QbtxckNf5IBJKWcxtbbKJ3oenk7Fyieg/FUJUjgDGLeOxJzfK7kHA8knn/Rbq4G32EgfTmVv
GjuB4XUYkq0cjJMTRjGwdQwEiMdRsZukQvdLK/eGbY8tTIQeqMpKRyejyo78ZN4avFm5IFERB0+P
KL5mYE4W/JNZWd8xCPzjIKKEVXDWEOGt7k1vvqRY/QZkhEASdi5BqVAD+F0O815U8oD+ulqk2r36
1TQt+H2SVVKTfJGS+i0nYV1ENrMWHwDeOFj/s57/zoHogdwTrP2hJy00xDGHZnc3wJVYk7ZrJOot
6PyvogxInd6FpX1meeuvMJV2CGKb5gVnwncODWWULLs1Y4OJOJrj6PBxQgNjhwdvpRKxcbXm51qq
n23kbtOYWfzMI6Ql3DQkZ3Q3kVnU9zUWAetc6eDai7RE+iK2Hfi/fgY+p9PszTDNL8MZOYui9xye
+hSbuwEAavaSxEQ45R2Uor70njqdPGnLnw7dO5xibsMq+DE/2GbFZLBpH1bV46CyP1Pd/4q9H5bB
xjYZpwocgnUY9J+sz8sfBW981KTbkSLr3YoDtDzzqZgSPLwm2T+i5maeZHkXWfDlZrO1a8aadWOM
H8WNAO9Fj+Dj3Gf77OFDOw+m/lalLhemVtOrRCTRRmW0bAIOQpso01U5muKAlg8ZgJ39Jn7IYa7d
OGvkxAgIQtdbj1N9C8qRJN122CVO+hPFntqmqT7aEw79UJHjjLgcsgD4qjxQnzZeMkRj+dtcudfi
EB5GnzuwGfWuqLnTlG8LtirhY8MZBLuadVuS/fFBjuZ2vRnmDnuXKsytdO+THz5IRgCipsmddvOq
HBJUe/UoDpUKn8sbcZ35MnJwwrRF+Mmabt/njI/L0RUbCwYQpYdxxrVpnFkS7NzBQ2BZL5MAWXNr
hs4h9OuP0Gv8EyOYCx/4d5rzvtqKOLBaGKS1Et3NNPY2avLBXFkvzKLZVpMazp478UwXFR9C0O9k
T+zRACqkls3BRYPrTdiCM75N4YUfkel2+3SqN0VFgFwVk9WjzBJBcN29tggld5lAoBMJFwtS9adP
zoF1Tyb3O40xBicJ8tiowaxjIUQneaY4Y8KaNw5SnK5qKfMhSayqcIQo4I712mu4cy2DGCCE+PYG
MMJvyy7++H6SfxRZuCaoVAHWmUnqsK+yVa+GUd8b4RKuml2atr8l3aYe7RdVAkUNq+TZ65zTKIcN
ISvzHjdIiy4t/9O1TbIpNLoC5IrRE94YXDat8yfMXSJcW5WRSfLc++O0AxLgw2vIk7vycPdL2W17
oY91l3i4slGu54QrEXeD9CnYiByvYW9bd8On3Cs1BRELBbO2fAghL5ZTPzbVWK7mIL/hGrFwd67+
wk4QUUMYeaCSPLVTBVJ3BkCM/g3CrZLfAkjIPs55II5zUuxR0J5KRLbLQpfmOmhSNmZ6VdXDL8Ll
NAKh3NtW2vwZo3B+6gBYpVzljN/nt3qALRQMns2U3zhL/OmLygxvg/DGCwaHgo1p9gc57rAJgIOP
eYNfx5HTKk1owMxJv/q0XHj3y1+IZn22TeoV6/8ttJ/TEFiHW7ZvkhiA9egDo5XtfO6FgZxvCtex
gVWiDxRbwEe8ex6hqXtEsztsuSAKc/CW7sKgLD62uC1G4GFUJMFPs+53Tfrge2Vsb9DC/BqS/jQw
6Vg0DR6nQg8elFUGWBX2s4Ufh/hCHnaCFHHnOGTBaoxJFS2XpiHW81BM557uGdGpM+7cDoJE74zE
WWvrbMrwPmv1kpnT1uIaC9GRrWEoyUVG/APQX5yWSfozhXrQpIa3AyIXrgt3xImsnGOAq/gYFF95
wd4vSsllLLU4dizN/vvFmnAMDRx+VeHlJ9dr5muM9g51ZnGqq2emkOoYZUNxVLlTHOkr5MLV/jd4
b0gAWLwdib2pgfregVPYuD6LVVwCHZtCwFrVauKZt+iF22/DLzGEDxMRQxs1BB1X4/DB7unDgwqG
pMfLdkmoX/tu/AyhRDC1KPZD+Whx4aCsE0MqNA1ZvUkQvLJnWOQxhWJgdctG+x9txZiwsA+Nl7tH
hoTUD78TBhELW3aI+VUfLcBDCKoKTN5NSZhgUN+Ia0vXQ+Ar+nsOvodZEFQUKytjXfCWFwM8wQWa
1J9M+9yVw2Zw02BSWtVZmMBZGYjVy8Jw1foJ5Lkwe7c/sD55O0LXc7ZiIOpdZ1y7BtoLF45nEFbj
tUrlMhiaQ9XiykAWnS1lGT8YCZeawWMTP9zQVXE282Q1NdFn7HL9YcBLcVB4gnpo5C9MI3UMMX3H
wIz3sdctsrb/jbxsZ7QO0+HyZZyzlwxMI/Iu+xXF3TLE/b/Me389usa36OYIG0S4xoVGuIjliYX3
cN+Qb8kE/qTmjkC3DtVzEiGhSOedpbtfoWapS90Fvan/0Kbf7CdEEz3Dg4iOJm8JHIhRBMh8eJ3h
qwZIW9DILSvH7jY5GnM+9gVjD94SK5L1PAcrOAdrI0yZXzUpXAhSOlOHPNcake6iZW2/eWCFek9w
S3YzOd/fiL72PKEWjnNMcUYdyZ9NjlFR7xDQefupFUsUaeWmNonnCLElLCmfKpbOaybgOTsDGBsv
QjcjeAmsNLPug0VjGyQAKrHB8x4Sx0qIjVkSVRrkQC9Q+eJQ4p+2JC9uJl8+0b5SpT6SF6fuOmuu
wQEDB9l73sbIUmudzvU7UM7TmAe7NAlBbSVinfb2tJLQT7dGwIJyLuanzBDvc70u277ZYWJ4KhWf
mz+2+FfTZhGZjAr6dDi4nFLrFoAOt4Zc4v/veSLXn6MPeVxXFPI2Dttl7Tj9Upf71GCnb2Vc7Ubo
NMx04l9xZd/zkmRNlKUQz6vyi96UBw68z5UoKGhFZLkHM1MbiFvtZk5pE/Kp+W3jgVhZvLtFduzc
YTyFqX2ZLbxTaZaEK6FrcZ7Z65eq8bCJWDQAGIFp5mrat5XiTVLGs4W2uY8XjgVLDhOoBX9X31Kp
5oM9t0/aj8Z9iVs+xGi4ZJ1NXSgxek/zFxYbZ2FF/bmW3roNWgADTdyt3dbjmV/T20CiP7hm5W8t
0/kxkWFYDMEJK9Ft6OeQ0QzIghLtI/LtxFgGcuhOvZMjJG1fqzhfA5WcN1lU28uqsThE0By1mflp
GWN+MJoCom1Sf7ZKJIyo0cUVAqBoEThPZKx6eEPS2qgxsMbe0qAvcK35Cw5HtG4EotJoPiVCJ8cc
7GwhKu63Lr400QMuMc/jSvsuuejAldYIpO2k+Z1MxUIXbrDBqRetsemh/Ue0wtIleSsAqTjyKSOK
GeyPfsWpzqyLlM9G8a98jylaeMPDtsrM+P5wpqaTfR+SalygJHO2BQzeBVA9bCNZMN6lMvZDwKg9
a3FXii8RDXtLFi6n34CCSKU701Erj+fLrrGSgV4W+FCPp97CnjiEnsENJG+NEf+gAl8hfvkMWfos
MdC+ZsLZZUOLBLZ2ngYNE572fv5Ar5/SiqcGK8Ye0I3zmCdMj/gnccoy4KVl6L72RXWNpJh/P+D3
ysVU3BniGne8DRVH56pqhsMUglg2z6boY36pxrRHRwOXGnUMFo05aaA3ut5+6MKtWwR0OETPcsy9
tZXzxR0GFSCgm83NZlpKE7pNPMdfeVRSmo/L+eEzn4kArjJvk/ckeeaEFdcBB5RlwcSIOujD8UdW
5btq5BughLN4h6SalCP3gZ2jtcaPnEbVR0QCwMIb+1NPOiCGNRohtuSrdnaeIbcALzTHvR/mLxk7
sziNj07mTgtf4PqNpfBXKFXfJ8yo+oWZVYmVlHwxw832Cfuu5WyM9caYEz6gYeR0NfEhyQvbXYyE
IY+ruS/+RJSkTb6RaOW23Tj8Kh2t9mXb7KPRhJOiuou4+r1ZLZggtxsWGzNrmJ6HJCvTvUH8ZwA4
ZGuUsVhgW2TmMdBYRvJaz+YajHDEG9bLoOSZ16Qu+rXEWdUDLVYZ+TwmbEVoNAm4ydC4u27wEMuJ
5xA2Clu1Yd2O3rAmPOzbEjwXWdjIOtuMY/gczpd4ggNjTkmNIh77BGq9FRvR9Clrxt/DiCvb0Nkh
wHdDPBlnCkCcI7V1x2n23frjaw004Nj4yaYbGqTHutgqKKBDaP5oy+RoAAVl5sGjKIJYxnACrWoU
QK2sZNCttbsexvjI9cpEwMDuIdCJhNT8eWJ/2ZP6Qq7MomHAduhxnwX2cpjZRbPsCDe+dngqOVdX
O8bSkXxIbl8u+RGQNrkkgfuzIEU7uuOeSKHy5K+eTR53E1ca8HdIb4sTm+qhQFtGxTBVCdAowrsX
htlyal2pg9lhOZ7EicdeqxNq44hYPv4i/7shuzcGUdy9tRlF8QOVt+cV3noK5bwKjXCd+BG1WaS9
teu+SiM2jv3EhNosbY8/I3i073FBBOq5CBv0jz3OvITvA1DKWLujRUVK/dqM9rCkr31cJwasacvd
cw9lPOpn52TU28DApBXVmSADGkoPC7dlPcwI8CgG1iNbZs+QG5TJ10glSMB7vRpMcwVclp+PVdSy
SYpvTS09uB+oAFFWLVNYa3BG6ieIZR9jpjLqkejahTLdyMb6k4vgiqyJq22CEYCZg5q6bok1yz9b
Q2+CYuTSYVTHZ519xvFTN1ZoqnHO4J/CgDk5K26Ft8yJ9HqOiPMdcvukOydbmYiQFtaMJTqzAlo8
bLlyDn+yvcE/pPCd13G4Ciz5DOsyud6rwUTu2Vf3KmnPhiBegFyic/5TxYAUdMDNJvdDPpXL2G2h
XTQpJsHCJH7spWysFwN2BeGxDzN6wUyDL9QXabZ71aMDc5APJmPG6Ve2h6rG/04qwBNeAr1RlkNf
Qjf796tMs0FuPeOs8BwKu0VIN3AijVZQEbos3hQRT7geuiNAZGZ0UfJWAWiic0tfIs9ulxUCE5oT
Us7NuOmwmC7sEhWf3U0bdxB/NCzdwxjOOGdDtIJhvTUkEhMgckCVFsLWKyWbbFf6ZIVnuYMfkdLa
7TSytYZ/VH4lI2Mh3hcyPU2yGqA3OtJ6lUr3C0/nRP52T+gxSNKijsQtwqLV4XzbsRMbli2AiiKl
stGjQBjfvCPRYwAMHHNbVOk9KiSVnDL/tEXAIeBE80LMwmNCrDbjTOw74+9XNQE1QXv4ROIIQRrl
RtKYg2TYdO2tMc3p2EAPWnfw5RdGyuhicH9syUn+yMzop+srkj2M/Ao6A7NxHmO+DsXNjLtvdLRU
3mn0AcFpnWJfsLoagsqYwf/Fz7srIvfUt+3vzPquvQfaPeIhYos33yOJws8xnRlk2m5SlBeZmtaO
SStU1Qkq/K64dUm81UES7nAog6w29eTjiEO6MtgeTh8R8viBGaWneHUyTYcZvlOS/wh4orAUv3ls
MMvYeVVFjXK0x5FfWa5/IYCgB5bm0glNZrjIDmA7Ax/bFYsQ2+BDksazlWhKyCQ/VyO9V5MyH+iN
9RTMTHR89znsylMh2b6HfvDGQcpTCniRN6b53rArBoEmNTbq8oWHzdqYeIopzTQJ06Rk+gt+wyyB
JFrUgpiBWp7HlDgW6cBu1X6lo2kex0czmHYgB7S1AlRFZDHrBa+Pz3ru8s3s+HigwlZuVFPBPBht
VAJMJ0gkWPGOmQZY2cVIw5Ic6jx5BBVGOy+pf5V5y4i4rUmt3hmR9WyjiUzcxto3RHO0dR6sujxv
KGezHRkyuBgEcMSonv+YKFwX6FJ2DAKqdTY6zT61pIvSFZOX0voriYc99ol5OTMDdgkIIO53108d
z0kne89FvOyHPHo2kQiPek73iUNoZ2zWP0Y8jfvu2W6c+hyvNPOypQvgGq0j0RR9MF1iy7oSr9Qv
uBL/kAEb8GFkZs+OJqXIQbH1hyXGgvvk1HN7cVzkA/eR326DgHO/SBzqmi+eZfyPWczPHnLbwn+a
rOSQhskzOmaKUC4gSQ47XQE3YN4gHWowrfoqKHcz6IMFqAGoA8lRNDjHai1/GI/PfGYvupOzsfXb
5ifHgbFw0REtS4tImNY/NWUfbFkWfnfG/AfuY7ii9frC2ECABVBAFuXXCb3MAYrKLg+olZSMMEd5
7Mu146N/SPxzTgjRBj7th4fSNCphQASj2Mbzfk5pvFJMhSJ4Y3TNiKOUR5Eyoxsb7wvvQoK6NKJY
zXEMaNYfh4DxZTdljAGCqN1GgtPYj0vwWawY6thKN1loEDRkek+ig3hISgyQizW5z/PzIzugIkWj
DnVxz/GuRmN+9ZJ941EKeUlBKjyafFRUC8Zrf2BZ8bvLGWXxi9wOfnsj/xJnXkBSBouW18KAVgni
pVrYff3NBiKC45uvIqnFdfQBYA2O913gvW9860lmfg8zlqCn1qVcZrWJ7qeO4+XISCvSTcVZFr5T
8IfrkHqlD2V+JkHvFzBwZ9tnIfObR7NitA/fI1Xn2KDB62zrZXzkgFlpuRVUzAsFfOOW+PTokYEB
QytzuqIbPyhXRXeOj27Ptp5rAPrGOmwJlUKNGF4khcvFN2eIxUDblmlV0sZMwRHFSHexQ5/eLCpP
ieVhhffHeJuNdFjGmxqr778ENauU3YkH9yOoOYRVT+W28ZzgjyRvVdSEqqfI9xsSHS7aquJrBWeE
OSXoJMlQHWTR8NMYy6NyyXoVccK4LrOaiyosubSqrvuV6kVa4jc2bWVuI3ajmy5g09lIZgJJrppV
45vjeaz74h5Am6qpCu9VuS26ur2zKFwPD7ZbBQSJtXRaImvmv5OJDm4m2XeRO0DeysYnv3ObHVnt
LQ+sLwxe8krgVnpP7JkVvYw/fHjq978v6UD6WOzQtJNAt4/dJL+EFMx3+gNkD06IEZugKzo32TID
UmqjklhvQ6LobyOe+2tPHnVq/RhQNRxiZPk3Yi7Sm0EhC60n7HePPxzzAvuz0bKNGYZqNdQpa9PK
Ma7Musa17AkD0XUMt25sW9KNsvYePF7w1nEPxiO0H9ncg3IKj/zwH0VXWAtk2fYhKYT/HHq/ooqe
mSV5tQCfQrqBhJLc2DgQXGtt4D1k9xCqs8BPbs5ieC7y18mv6js99fgcm3ZDlNqc4JvjS3OWZEw4
SQGNzCMPiRt/aa7y0VcvuXQaoH/ldxYo8wRdrHnxoX+jY4SN+fcPo67mqR3hTbXTuwlJ730UVsdA
ui52wfzgXY3sU4fE3IT41hZmauttaxPQbgDHeRYRHyG9CE/liHR6T/TGI7TNuRQOl8sjl+2j1H75
TWwFon3fLc6xHFjszIaLATLSlyBOonXcxtc5SlsW6N6XPTjuZ8OGa1mTKtdkjn9TDksOPbi/Qzrq
x6HjcNN86Tz+jFJzeG3sxEIb4N1S38BgWXY1+ql+XPVNq7aP+ekplnV6cB5avaIWpyotKgSyov9u
GvHiGa55940jvvC1MUTjD4K/NzZb4pNjMyl3cEfPqf8SRzZJyYZEO9RzW+vm4qWslTuWrkve8bQd
uzUToOa16aL6OaNTsqxzn0zDO1FZ4CfCi+nJnOOgGA9TBIDLqkV0JPNm4yoT/iLKsVUuX/zUXho4
SRex3aZI+r17QD7xBSNzy8JsjAlVyMTZyId9lPOr55cSLtRYdG8FiOfamyXXVpSsB5e1lFMaawuS
xbuk3DqYsvQhsnxXKTTJKi2Ne5Y2L9NoiIMN8I+hm9Lrzq7iE+OV25iCbglNLZZ+osUZua21alIk
cazJJ6YX8C+0o7aNBJlRyqbejrUhb5ObqycG0BtddziSe3VXWeUdByc4kKeYb3yGSIvgIfIQfXTq
7aLGud/dQVo8FimCtYdf1id7LuSh7nnsxzJHQFrgunb8YxGw91AC6J6dGDEqTUehVJ4/ef5i+Mg8
Y98nULZdCB+RERR3UOTlrnnsMEv3w25HIAhEAyyqTjvcCckFkehHSrlwKRtf8a4KfzvT82/btr6S
Kd3uoib+HlvLv/x9UdrdeTUYsQmJ4Dr0/7ScVh2cF1Zw3s+MMYLMK1ywymcVq4VzSjiLYK41F4iu
60kEEfacRK6bAHMZB946a0ewei4XamV43soiXMEmLWxJN438xb1mhtJ7zroALa5xqmJUMFOEaRk6
wnCadVqtDCeplvNQTUfCX7Ol5Sb0AvVDyhvqdqO4j/dJ4W2jCkZMoUhGAPFQWK35TtztdGI/iAgi
1dmzxK1u2al//PtSJuikjYhIoULdSI1ycClHIAz7jwghy8ZkjXJIBLEgomw/zRKXN7bF346gjoAp
6t58FJWLMngMdmYGta3XnUibxFbeInUED+xmWL6DgFFMXRnENGRKXV0TXZdHpi0oDBb8NFvNlwi6
38ETbOXqnnEqg4Cg4iptkhgst2e56uVoWOAmxFPhbdKoR8Knmuei+KMitZvw3D6JzK1ew9H4bWA3
N410uiSapgJywr6CcnjKJaGSQqZn0wAbOtjyDaiYPNV+S96EMXOLTtV5jpNXu2PDN2aRdcs6l1Xc
DJnHsP2IijWyAD5WwVmR08ETD++wAYZirZHuooyobkhh5luEFvk++PrYlIbYi0eDkllJfFaeE509
lIl+3q9dMch1ZkfhqVJCMcMT44KsxBFvt2tuA3uabrN29vEMZy3S7biBHtyd0lRSd+bjJn38d20T
owNYx2kz55qXLBKD1oY0oEkmqBKPR1TaizXoLtg7NJWvUfWYrafOiPHN8Y66EZj1qoEFReuQ/DeF
81vumFsjFsnXspPWeLbCaV4lUS2WlulBqs8Nbsp+yvZjmSvMkrzkYcqwAUa1344IYIMe5b+f/vTD
1x6wuwKxxLqc57mzzms7vCtQHlQcDJqsAK8jqWUvrdsGL5DBBVu2J2f277PFI15h1QRoSwyAwIuw
mHxTHlI7utDN0xtCKb21u/kRR5Xb1o25mHG2TJi/vWUfICXbrPSbt5kt9zb2+cxtzy/WRQLKJq9V
cfLNYhcj71lOcwFkw1JHxYhsFeY9IkSHWNAQVuyT7NPqKbKKnWhf4kLDycpC9LNmBGFCwv+Mo9uA
GeTbpxGt22ilVKvpLaUEMPA/dU454qRFV/84EwK/Ep9m3x+AqHAihoVcuRRYB5APCIzNfst3I6jR
NejiGr+CbmECucfzt9J2gaFa5NjxU/R+jlmZV84hYqI6pV8CTZHSEJUFwNc9eB3TRu6rbNXVtd4k
EJm2Re5BP3WmdsM/iI5JDHg07TrvxR3CLaIGwGbcGW/RDD6ydQ926f7Jg2lbaJCOFoQOpLiKaBbt
FfQoRrnKe3NaNZ5bsGTLhzN0R3fwnwOWjap05TNplKwiouQrj3OmgJFqTnWI6KU3gbVa0Q5k4HNh
udFppEBaNh+Nl0gConoLkzUpL7QUzGDnJDiw9Fx2uCawhXpM7kxm2cssDNZRxOgIVUVz8rAvrkh/
SPHIgyRhls+mwUIRF9QpexGfqJdlPlfiKdBkG8wQUXdOEQ27sHpw8wYjuyJ7Y9ffdJe/X4kQwCba
SyyASqWHMgm/HDn0yM+0y2wi7nekM5ZbxIH2kvlqda+Dqro7w2+0oQoHnQ15Paa9gZZ8ikTFC2um
5WwRwmUNAB8EQqOrn4Ez8215jZz+bnqNdQnCfHwZ05e/Dt2/Xyj7uQoM8ZRH4kVSH58rqXArpHPw
Y/KqPU3MwMguybetrMNbK6fi9s8KyL/i+3/TP/okufsS7TbTPss28aH9q/7RUUE7EojAtTE5X0Ck
PrXr7IciJbJxTuNFZhkHOFZz3qzZYOBtdfSXk/tELXR9u/t/3stfhem/vRkiAx1hM6/wpcA29rBJ
/IuMnCTYoR1CxEwJIhyUPK15cwFVLsgX02snhR0WPIwZgFqiBQBZGGuT5oaOp70bFD6JIGYPPDQq
F1mtJBPeeWSkh34mtt+KNMoZkADwnhqByrGsJFOgMmTU2UB49MeHeGSDB8DzUf7jOj7TK5VXgqye
8E8RcvJ4MTSLOaWR9vz90kx/VgmigUJ4wzGMHvSdtt2VZCIdEQjFj8y15Bh4sK0mldaA8D7lwNHZ
k7c48v5VvCFh/qPAV9alfnEdHi9xy30225Ym7MOnJueCzze2zZQVkAvaaVe95kMnj34sUe6QosqO
0X3TfWMtCrIUGKVnu5nyZzG7aGlp4InnVfQWfB/nhw1p1fCqxzrQPCIntEB8pv42H8ruXemhgCiS
q0s1zgMDQuglRhaW955pNRh47M9/7wI7ufp4cc91pD8gvqZvrIceIZp5dOjsd43I5/73xX/AEHH5
CEhtZZznlxLc/ymL41XnGeVz1dXe4p+vn/8jYPZcFOCO57kAZiVs/P+4lmuVeKU5PGY12mOz2SSE
GiRwyH4O2Wz86N1OLgckQave5O+kaQebMOBBKwQTswrLDx9YSvoOuC1mXvIc+xU8tChJAJU3amnH
A4MmB4a+YTs/yz7XtEmIOOBDgOy1PgLsjSvVcZa2RXsfwMZvQqtkTF6zrbcs+xrjYdj/84/sPH6k
f7tjcEcGEC/QjZCH5/znj2wCSu6qumsWZV8OTHRdglsJr7SHUqxDSzobpRFctoJW3wqFefKUXJkk
8D6BuE+fEhMRXmk2ZH+gzasCt33XSWkcytrMSBIMqh999Fi/DJeizxDnTyQm+iX/LordS9x8QTD6
nFXVXSzRsBOtoeE2pX6yKWLfY6c3D2FdvP8XdWe2JKeyZdsv4hg4OA6vEUG0Gdn3L1g2En3f81b/
dj/sDrTLqqTUKcnqseyYpWkfpTJIcLxZa84xnUQ/EpeunfDD+CcAdwgrNS0+UZ944nSW3f35lny1
UikmNEHenaW4K1gGv7iNglKIMO4Zy5oJAJCi1jc7075HBmeOSluaBQZKhV6Sl8FbFv1lCP67D6dA
IfD0ug4jUfw6gTH1aHER0HH2Rf45NjU7++iQ9KGk0dad7FBH623N3b6oxD+f/L8yTv/VEv1Etlb5
7TN6+6Oz+v+IcVog5f+fTcvn6S3P/t9//OxZXv7BP5ZlQzf+ZSjcL7rSdZs1mOf4j2PZxZbsuII5
BGeykMrhhftPx7Jw/iUtU0gHnzOPGNPufzmW3X/Z+g/nhKVMA5ebafxvHMs/zJr//VJDd+anOTbr
MUuDJWz7i2M5Zc+XFPWY7h0VoltDzLXVEN88AvIxyCgnK3eqiIygGul6Qknz+N9fqJmsUnY9h4L8
luMY5xalAPpUcTfbyCrgy/ZtOK5MuwxPtxiQyuO04IzoHqQP5Ltq7FrvfSZYL5pCex9rJqSphla1
BAy3qqTv7wK3M05mYhmgWvlTkdowSYS1qzM/uOrd7qQnSr/Lk6Q6usju1qMgcYWEC0Z+ou1mO8Gi
I8nUghp27OuA6m00W6Bqy/CzWhTCQ1tYDwGpYJvcn9Wl0dDIpap48dNguP7nZv7suv7isPpxjx1b
x/BiOLprMBJ+fVO7qDSj3iyJNzWCZ8xUsDen+3oU+gIsDFeu3g0QWFAD+QG+cCY6sUlqQ95K4N4C
W2BlldKjAv6fAIT/0Q6+OD2/PHuHwjxnSem6jhJfTDg6HuJBEB+xDzh5nsdEN7Z2VTp4uvuLIkjy
v8yWX9zxP+4DH4ZrH1i24GVYZrSftlxWlk4+UmhO9pnT71rSsnbBrB2dunmxMwEsU2spQMHltpGJ
z9Ob0XbOhZVGx65Y9dTM9kILYIeb+ZU5wB/981P67WaAAIBTZlJ/NgVv1pcF3VBh0EwcFnfgT4XX
oUZlh+I7W4t6ABJaDI1//jzj1+WUlw6hoUONWCndxA+kL768n+6GxEpmtY4tKf01ziGzs+AuSqlY
tUZ0Ium8AZjZxJ5FoLIGrHiLj6u95RS5+8tlLMvEz4OAy6D6Bu+fVd36fRlxur4beiuyd05Mv8gq
0FqjhjnPBUF+UGrICnSdrak7xm7Kx/QIu0eeCzdJvS4Vf9mUu79aEX/ckoWfwNlAMU86P5znP90S
t+AErLujDZWXpmrsONmDbg/lNqiBJ0TKUYRHsYGASk5OlnIRfkCxzPr2gwa/aWN7U4hmQDuXHuGd
UAws0z+WWkvjuy4fGgpc1y6ShWRKQfzEDVwiW+HShoZyIUHwrfqiFpwGMQZ0vsJo1abFBTGaxYXJ
Jpa6CJKJWXhVFJsPif2UjS+qA8isKlKe5/rYNm2FnEJAetc3uu6728qynCNv1cMUioqaVdtSi4vq
kzZbjWdqWX6wuv6G03lyEJaNe1Q8WRbAvC7CGK25SXFyi4zxjsHK4kB0xnbR7x3XreydKQgS4NRX
nf2iJENKIESwjLxZ41R8ly75e1C589M8Fqg7a19B0gUcTQpxceGrDNoWmQNOqYabkBxx7FjjWSuG
O8cIgQstvas6W3DcsYWwPLe6yzipV+HYgmoy5puuVeVlPDeXjp+5dxadcHwmfrDLu+pvg3OZGX8b
nLZjGcq0XYTLX2aMslCR8vve3hVuZFLR5x2hBYWRtxmMG7K1ygeCB1d4bImAq8UemEL1l13W4sn7
5QpMtniojzgrKt2Q6ssWD9SfVYpC+jsH3lofNN9EZ8370h9nz9dkxgaX/J4hP//5rfxtWWZFRtnK
dgGiCcbrr0sGIgeMW0DDd01LUSkTKYLp3pVgsrsn9Kju2UKfvQ0VcYe97O2V9I1nawSdk0e5tpH0
EY/xYKBu//HHH1/CTnwod0C64LbWjrZCuKq0IT/Aa/MMMrnI7XoG5y8ezCVco8kcyI2LmdV2zZsg
UUO/0kadAnSIlz1RtxJZkZNbD7KIjPOPL1VcWwdiGmGiTQNg9qYk56ujthbmr5Evgg3qpt2AW+U6
iJcYANTDG+RH4aXtzPKW06pa12SxnQbRPcYyhghtmygCocdPMzbzP9/h3xbl5Q5Lx5HEfRHa4Zpf
ts+agGMBU54YyjIj4x2GFR0/3bxxSorD7qHVs+99WYRXDs6kPbe/Xo2VrdYjQ+Sy1DnqFi0xXQCq
yu1fruy3GZkrYy5zeOd59uwPf10YOtLn49Gs1S4zaolkPjwX0zGAYhitihRIn7SBgo8J0wEnDzO3
608aIAA0pus/X4j59e3jfCsoGTAQWZ9YoL6MfTsz4jgqWaEAm0xeRB+3oTXybLOa7EqLsKdKe5Q6
DpFlRhzqtrzM7fbZX5qKU1f1YCHD+wLfB7lnO1LQ0l3iKpJ4SmteT2Nn7EXNkbYeSsxZWatfjAy3
1SgTA904g6TSiMMuLN0/5KntXivAwn9Z8o2vd5pfEHzJQsPhCAfV5MvGTBu11qLAIHdmSqkgBY4A
HudlMKJvhDs9+2H3mjbEI1YqvInqvD/mWFDR0oV/mWPEv7sOjnC2tF3dVvLrRmyWVhOoITQxaMbN
tV0BiUzFkKBDH9Sm1ZQ4VBrYZAPu8CFvg/ACSdMaRkt7HXTqcyYtrA73A3DPi1HpS4OgWTXCkZvS
ih+FHR6VX1RU52Pxlz3MckL5ZXbkBrJbQq3EVAVVxP0yVLFQI2mWpkkczoA1gxywi4Kzzipsx/hI
0U152BTGfZkTVEjQfYfNerJuC9dZz4L2US0jAgzLvrj0lzYlrQP+ZNuX/RTd6o7p3xQprWyeYH+V
wfL1/B8bEqG59HlG4G1gIrDvtjGooQEeYxFX+3Yiz6eO62djLofvqX9nQO+8KqmxrvOJUhWaIXpj
ZpgcJ5l1Wxvx9GM4uletdFC8+8ht0jRSVKaz9FJUMjyaOgjdZYMWjs2uZcbeBG7UnOrZyj3NMJDZ
Tv1bW1dqk8ZtAqPwvQwpwDkkd26LCd6qbhAqnFolnqWsEA8NQaxk0k/x8zAvBfACTF7bn2YRDFs6
5q8zJTY15+2WX8daKeXkm0Ra1rGBFriz5viE83ZjJa32Yva12tZ68fbn1/4LIIaZx1KuMKWwzQWV
Jb/a1Gcj5ltsEipNs9L22gLCAWXerVlvydQRZGeYbcqxsEAiCleMDgxLoMBincKoXFEKdC4DrTgm
s3s1lFG4TUK3uByb1tnO2fiMxDogBzakojiU1aNjBCdQC8mFs3z58afGTZHyac1pwnL+t1d+GZE/
r+c/fjkmVcnG25TW15JNCa5Wm5JSEEVgkjJYlhu/6izcUfFwxjSxBBI3SzAYhvRKJ/YDZIh9LdkZ
XPNCognEFRkZGRFfVtw8uoWfbDsExH+Dcvybmdddagamy2slWaZ+XQJyg+i/mLAopEMoqGRkFDs/
GBFh0/s6RWXRXWSBBj0dge/RMvX3Rqjhb3dqmd2/3ikE+JxXDXYgUv9yDZGZhwITrtgp8jq8UR8N
L5hT10uX2D9SOoUnZmzTkdUGJ+Sr0W60cB9KYpEeYmwiqhv9v6zZv1a8loFJT47CI4PeBAD8tQCp
kaE2iioUu1mDcE90inUNKekQNH6xdU1zbzaNvx0D01iNk/zbJP11I/jjwzkqSc5rtA6+ot0SYhrw
Zs4kfabElFn+KeuJESjsSxhgzdXkZhTMS/G3h/D7cOVsZtnsQVmiHP7360Awm1bgbYI2pOgE7HLb
+NAGoT2WZvjEsLNvI4rTt21B7rfdvPa6W62y5bYgvdgRf5CdBy27JxphuI6C+lYDE37482Txb6+P
m8Hcz0jRv5aPLKegJctj2yXVOFznlWPedb1FCNs0uHuYcgkyRavd//lDxe/LjsODgHVgUP7kzL6s
pz+dE/WpGvikyECpkdRbq8yMM05hfKmIIpjm5/ByEUYeSrq2nQW5Lrcu6RBnZ4KP7rWcJA0KCeOj
Y8UTdIHJJlVe1TeM43UIqfYidZv6NJIh6f9tnf/9lWKPIaRg+jQdE4Dar9fdDxkJff1okPdKdFcl
8ocsTZ29JmgVxR0ykEqvbl0iKrAINBuXlJkNQmS5nZomJFeA2Avp3AbR9Kn0McF8nxbgchPSeFTa
nWmq64ex1f75r1Y9/fmmW18LJMsGie2oKVnjYJvI5e9/uumW5idmbSf6bmzRLOsU+7c6UWpyFTp2
7em59VGnYXdyJCadqgT446OZPPdO/S0bqWrNiYBFOyKiDTnWZFiHWvxxnhOZ1WGSg7iMsA9mYTpf
WkNDocMmDS6+NrORUO+mnj0zn5+QE3drWJZLm9xJ9qVkredLvQ2G/HYCo4cGrkJzMaYpq5XRHwd8
9vCprBcrz8Zz3n7XVWYho50Ha+vP4oAZbYnXdozbP98sY3mSv0yenCksFGlQlZYt9NdKBsZ21dZ6
M0Oh6bXNWIY1iSi4k9oh9Nf8u/mU9oFcczKf9qBW+gu9A7Jrp3dN6V4WXT6dcfzf/OWifttmclFQ
nmxWPrpXbNx+fYK6E+qOysZpp+kV6O7JYA9JerbPgss5ooi2ozt1nptmrxM7sxXiMJDDsyVuMuP9
L5fy2wLHkmmwMbR0yjx0UZY3/KfBNABZ/Of+oGsQKGn7dGOPZCSjjgq9sC+rE5uJ68HE9KEIFrXB
h//5Cn5bS7gAGtFU3W2TtvrXcl9uh3GbEVS7m6YC1GU/g/zKiBnwY3+DfopQRCDgS9TPqsrgX//5
w63fnwRWPvo2irKw5Hl8eZfmlji+JFNyZ8gIGUeCec3QicFO0ho7QK2z+ci7+og6odgnnT2c6YBv
LI0yhFaCWZjRFu5JZ4TkjM/X6s3uYCUOyW14j7eoMTfJMKSbLqWiAT6jzjxbDgSd4B9YIztEPpeY
iO2IjHQTVHgBbXKsspOOl116wbPhWPUxLmF7Llsyl4k0qMi/brsWGUI7o2ZlM+eJUDabdGzVX/Y+
LoWd314eqsOuoEy89Fchi/86OAISFqk8uRgRnU7ejtLECoxR40ZgpNjh0u8PehL3V6DA8I438gJB
VfbYVmiry3uFq2Nx0xQPoJdpN0P82kCCKx4WJFQwmyT+5JO5lUNHsIIqCRUY4HQbBr4EqGT4a2+b
IK6vwzHqTpFrkVIyQNCorVbtE9FW101uJgiIhhGWkPyExWLc2iQu7UmuxoYw5eCeEQV5Wd9FV31B
jHC+5C7S5AG9lX7IacJnmtbpRleNuUvxzng2G+cSHQJeyA72ytq0GAgC4eG6NzfdQPmzBso2NFS8
8WzvYjW841D9KDMdtz2M9NU4Nk+Ua+uLHq1EIZrPYva/9UCYgiR9KvJiB4p7dvH2dCWsHReoJXJf
eQPxqtwbjbHtqFAi4l7HAZ1ntvVIRQ0De6/CFxCMCL+gCEBGqWQFc72bSAz08TmzzBPw1oPHsVNy
Y2MZATLB4AnQc5gUSqqGHu68QvyE56W8g/TyhJiUn9AaobfIPEJ1BzkJvHf/ANABxo29qupHkbvA
NrgdODMScjX6wavMQVGjFPBCRsVD4yf2UUg1E6fzNoyBxTnAvQaSzmSTfx/1Fhu7+b1u4GuRAMg7
hYPEMsiYhJWDYlHio9RqjRxbk7C5wIaE4JxsUQfEhUDmaEGQoaLBRJlg1ylKD3nnZT/IeiftZGeX
6Zn/H/sWVgUMLXAGDYkB4hMp8zmeAuwU+lMYIxxyCDVYNVr7Tk0LSBAL6qpqzRyra3uwWpNlU8tf
K30o93L4JoYAyNngyG2Tz/BViPDWB7dck3KFZV5Dqp7GWuq1o3MLKYc0SWyg8cLF6D1IrdUeq+ch
EYrjSbiHnOSv53h4D8bxu19NWPNx27maf7ALq9pg/Lhi6/FuVjoKu1BsrKJe4t2Hp5ao6fUsaZ7l
8cBKVb0wGYLgauJDsogyiZPa4IM31ziK4NdZeOisHPdpib/Fdy4i3Z0RQiCAx12xMRyITTNFxnXY
atEm6ZHGsClbRbLm3F69NKO16fkeT3X5gZLid4wNuBaDgky3lta5P/jGKp/yJ7NzuQX0ERu74MRD
cvCWqiAHa0akoU9LZNaTjc1tJWkj0oPP8/WY4t7IG6ehwNlgZtKIRfGv7CpDFpn77oYwbvLSCM9q
ESOUSbwZRFkAQ5C7rl40uD0dn6xszZ2NsnVsxzvd7BeYgXlfg5hqjOiitqLHOMRi7yCeSQNwib1r
LMmzZHm5/k1cFBbFWVhZYaITaGl9jzPb3OIII9cxXTBbhoWQ0afWGIEI8e0LShCYOWZoMY4aGE8c
rIYarQf4GsR6pdxw9hErzcmv9HCq16Ag1oOa+40gA5PYqbVMkhB3LC1EjMIrV/inhDyvFVX6apWU
rGKabq8Bq1RLQu+FKnVzV4QGHCbHwcwye6U7PHU6HheTl2pDTiQVUfOD+sXsdWPwml8nBhXQYZyu
xoElCtDYo8sxnZMr7KtREJUtNmXPk3Knk9mVZDKokVRxB93cbNXfYp3+B8qESbl4u0hx26T1wShg
k5SRcTtS5ffShdjrE4lL/XNtLaiIWRl3fBqOb56YRn2lEJkHbCFcpcXwGGpHPbKRL9bXk6UyL3DH
aIMhbW93sOhxv6aXpCZhjg/PkmybjaWLR4pZ/NiSTLFcvYeRPM81brrlXwtmos2g16+BCwEjUfSA
yMKiqNp/05qaWb+Dys8nx6OzdmvxnmYVSHu/TXmUxLenWnYGgQ872E1WrQ+BzXLeq8VR0wo33YnY
SwMAO0NPAlNZVZeqN4h21n1Pm/undBq4Dzg8GT/VhZERhCOlDQikvLYRCJIgmct1UVfeuCy5P66t
TaM3J50/fvyHbqOsKUuiVggMXGdxDnesd3exHX5TvXnbtS3Q1/KtC+1dS175XNd7xDhQTydemCKM
PszAXP+4tMSs6K0sYZI6L4KnxnzrNuN3bWxdSs+7mqK4J5wgAh3sSs8QJdnzmzIKEB7VRk/XrH+u
fP+2nfHZVXl/p0KLSGzaYQSb5FtsasE28GOYRfWHbQj6Adr90F7NDd3ERTu/5hhGcoq+RkOV7/AG
fJZBs61tn0EkMPhlIHBWhuPHXlHIx4qU5hWs33iFKeKS1/kN3i/dLhObT05QxogtHxc+JqQ52wdQ
EmGPJFBj6FRlXXrpGFGxAwMQ0GA3QLqv3RDynY9aLsnxWeUCGnBrvitnGnBNlE86ukWsWPGFEB2t
yQz3nCLfZC4Qq+FGhH3RPCVSHaHMEWlEKuMgCalpLPsxm+x63YjiTcMl4DmzdSyK/pnxfjOqhrhk
qoc0AEcFUV3pD3o3kYSS3WGkajZOXj0hegDX4iNMhPlnZ/2zJZr3dkTCnMr8OXAHEKVDAovLiSTO
9/SVkvstsLjcq9PqcwLvZxIWhp1leiAEy1lLciz75tnHO7DG2SE9f2CmLqc7PTbA2knxaRvFR6kl
V1Hu3slMLmRWSDXt9DLDUUHGB7qCGPDbqZgeRFreOrpdIYDUrsPYjTahDoht9Al8BFQQ4pP8tML4
cZyCN7dERdlZl8ZAI9TsgO+2df9p2hpHt8lrWn+4KsrgGfOs4K74m14iia2mACv0Uk50NUzJEKTX
oLY3pRkTx63Hj7rFSJw404nsI08CMjDn6k0kwbUdK0+0+S2lcS9AjkBhkg/JiuvOKvdW0S3JVnW9
ht39NI8YDPxMSwEA6V4Erh+kMy4n/FdEdbCs+iOadjKudUi6nl/r2c62CBo0E0wmasLhXM78/dK+
6Cqs/yFdbEQtCobF3JwqFuUNjUxzFaXtU/+kkPKu3bIA0lU91WhwsS72F9R5NgW5l/TXNCIlNTy5
gKIiplyc5zjCCPp1pnUz4+RmP/QyW6S0SYs8EVvjIk3IS/To7BWddRA048fkhoCo6+Bi6lHS0ixc
1epIpTFlSaReHvm4MKMJt2PexHwurzQgF5AwKPSYCEdsPds0tCGd5fMNomEswX5ls8q41qqxeB/5
mItsKrdaBOUzvA/xsPz4FZsMalsrjIM7B9A7ghQhGv7SZUoue3Jv8inSV3QnGl6JCX8y/Z7btsYk
lWXqQNqI4/Uj8YuqOmBx/aaHAGFcSx74TSH+pUAttHZXz9iFRcbWxSe2FTMfFhzrnfbhpzVNDyRy
Qv8eKZ2Me7Z/V05PliS4aIT9NmqGMn3tSlKhzdnEPMl+FE3yRy17Yu/nD5jB81YgqS98a1u04gU7
wYRIm4vFpPQRDYClCImZSFEkfc1lPwx/bvSm0t3XJd3MfAwPZjW+kx67nhsTZBGmKN9hVsJOUK1C
up4jMZIrqJ/sA2axqTP72mmz3Zw4V+wxyOzuS/uY+vm2CyYCTkEqUqPn4VnV/bLpyv30JmPy6Mlm
5KdACdCm9tDa0eUSVT/726mrsaQry8evyao8xcnL+NkbvjoyV8dNifC+VhfKaYJ1m5TwgOMYsmdT
e7H+CaQ8XVNWA180ZZemKO462y6uG4q5bhTc5U5/QLT0bpTVJwRk1uUlMNSdMi+Kki3tGt7TMnrJ
LHLdMAC8BRpWO7fHcFXdzLNTbqLOJUw9wACoprsWYgZ/X8gIaE2/4Bn972mAa1v4comgdR9sbgwg
VAuwRTdeuZOP7zVlzzlZyXNn1C1GN3AnRaxowofhpQ6u1SExbiHRJ1stczDZzmz0BDoyQ5H+pxTk
WEeWrzWdmTnGop8N9n4gdXg7ZIhBsoxRq8FSEZRfNhFwlpSET5WSyE2F5LoT4I5w7XBIHNSr5QJm
8QGXsLc4KsHmvXC/y3Ig6roP3yOrWgAKWbBlS7SzXQ7JQHFPkxbd45C7NwcoueY0cFoD4VpDSdvV
pXqtrOsQe9A00nkHvxMDSIq8JgIuqPryJR/bhpe4SFYR+8AIDlL6OlT2Q5OMJFVm+LarqPiGjeVb
D2MNS7WxHizGmfCbey14KWqiA61k2inZPcSVNDesToXWKS83aiS9xI4WsnvWyJdgc+pvsRsMW5V/
AMoGcGZrb6FTfVOB32HQyK5Fqb+mQCDtYZArjckEiTmTkZ6M8E9e4IwiWku1R/q3pTqmSWCvnRqq
VwsHXTJOYjB/a78jm0wDArEgWgCp38UM9CqlcE9mpuWFKQwc+kvYw83ncOjxauPrWePTP0lbvJqF
C+60U1Rwdak2CK5hMJaNuYqFvGj19oYQhY85TrdFjk1DuTmHlUrrOSdyp/QebGgsXSbuKj10IW1s
Oj++Fj/ZRjDsMhKeAHeQBQFDsIcFmkQ0YXwSxfBc6E2whQ79lreqwhlcXI2x+IZh8F6WyUetJ7x0
zUAPN0Yq1e9mXpYkaO/zHktML0BZV5rz6nAiBLv5iSr+MPJ+bdzahXYa+tiP26uqr6aN5ncPhPDt
gfB4lnLGjelUb9GsfScwhtZZm2MYrCxYaO5tZpUbNuKPfiWx0beA/+EYumOATcB1t44DhtwefHYg
o7VXLnHlEWtRXmlEpRX9Z76418LKgL8jJ6gaa7MHJheSf3soB/dJC8GHa+7d4NfIE+OjhsUeUYnz
4Aw6UtHJzHdUjYiuZSMXqPyGks3zOPX3cx9cFXb5veMYBhSd2kBlXGFHvAEp+ZCAbGTxjb1S9m8m
SzAJ5tmN74gnCe2c6jEbkeVIyculrVibog50Bal5t1WUJdto4hFGfrVJimrCq0YCQ5Gri7b26imo
mKnNcisbmYMKLJliCZVdYwN5zZohWAGav9Sr4AL3bOLlBftXjV9faBzJBkZXkzbhVo1oyycTd5ZL
P6lDFkcuL2lqrsNr0RQvVURX3ux6tYp7noBMSoCxJAbGluuvjcp58Ld2pdhSZxm3DYjc2MDMM7nW
wVZP5DezK4JGySQJqjmXIQPD59QdZOUtak1jHZCzsYQb5ByijPRAVhja8hq1msP3u23ge7P9Sk1A
59CgfYSUF0DYKEC0xP6uYw2L6SltNaRASVZ4aTMffHMp39XNVTUkwmt1QfSwmGCIm71Hm/q263rc
HO1tG+iE5KHIuTD9K79HEJs5z1G0dCCbetWRf8v73LxYqN1XAxF62IVqKNXX+E8aLx7MAie/5uxj
278XeX2lFS7x3r3rVU44buqIwy2mp35XZNlTaHcGplmfzKHFke3nEljIHL9kGMK6AoRonwp2CAQI
tEJrLmdXrAeCxPlJJ7WEv6uJX6DXg+bg9yNGtn5Vu/PDBCLZbTjVxHpTrHnBT7Rwm3XYAVZdgsK1
ESddY7PAaXsTOild5o8piny85R3IEKK0dduKjyrLLzGlvgelCc+FxG6nuuZUxC0ZmXtDWKB+016y
L4G45UQLdICpKFPYhmzyEgnM2BEZ8z7y+FVjjDBvgafUAoeaJEC1sA4D14O7Y9pWafodJFSL5QX9
Xl30170h56MhBx1oV5NQx8rcY11fzRLsRdzkaO9CXgdd3OdyePNtVsjacfJ9aOfHFgLCOYGc3qRU
Qxw9brdzeexbtoagD7JztY4LYJtTVxSeY8wXyTDF6wZeCE9X7qwCx0m8LMCNywLcaixXBB/uYJQe
KY/gCa2gCU5tSC3WHPYVDiG0Dua3espezGJwVjLTlosu63UCetaby4IObbyRQZYeHec0qFRdajO0
jKLITaKTw9EzfbEvKd5RT3UACC/CvqlDHRAlqb2DqOL5QU2hye53abUH429sCoN9nKaQ4nWF9CrL
iI9RonNc2BSV1PdB0W+0QJ5VL8bDFFLCpjTDoiI590UyPPvSeg+Is6G4pm8zN7i0DcY0bwZrubMs
71DiXCNrTqMp76QznCuSzqmTNRPqjcmVABVwEtkVh5CsdZ/1PiU/KHqbIYN7BoKofiLIyEluOllp
tMnqSyojd2QIMdvXtdzEdn10k+RcEJhDuyMHIhUC8Sr5+yTg9wYu67Xwgb2yG8p1PEU7ut30mxFf
VpOB2zoNzsLnoK2Hd+Gy9OGfc/Zze2xSmygmymJjHQ3rsO99j0mkpyn8brCNJ/5GvRo1iZYdGiLy
e8LZYCPSVnu2Cuday+K1Haf3Ew59aM/GBVAsaw1ab9s3RQ2sqbqcygGpmV1/K2Rfreo0V6Q2zQeM
YZ9NyqGj4pYZJe5X7a5t+343+eHlNA7fZ5NKQKlYaqrp3giXQlBMKIY5vNH3vICguMctTd280gHx
jfrJocjVhoGAktACV+7UdzQI2dqZCFc3K1NfdcwPkam5B+FA7krYnlM5gHOc9S9WRoxlGZnHlgwR
JHSbGKc6TLSNtOfUqyqDJGRf3o8zu1zXbCLskxol0fKoQU1nI5dhmW2NByOkRpq0OCcp9mXGSMR0
nd4nU07Va/RkY/CGOCaD99UfW6Zuh6Nh5cp315HneN71enTRFynQiZsYVil18PRmSTerAvSWoiB0
vgsiHKTWdBqRk20yem9OJQ8xAcDjkxHj+reN60lna18pWPdTtw8BqIKUeihPAGwWPor6DCWDp81T
sNnOXR419DGybZIECG9IW4xQ9aytYjqrOLxJAAvWEaDPLH+IXZ1STS4+sNFFfEdYbCzpfqPpkDCr
0Tmyb6Z6OIiICa2IbKi/3WkgjSV1RmCqaMSbyrl2OL/vTcyMTsoWVQWPVjUzgJ3mEX7blE73o46/
vYts9t4lO4rWtKCgPnNaZMbXgg8AvmebKM8VNfxLtppe4RQvPdT+jT03eOLzfivJJlpKUFdpP00H
p09vsEL6brVRRoavHganHQP/M6ZxG7jhWcSVASJ9uq5Gf603C/WHpxRZYGwTAGplAbggH5ObqJID
mxg237U5Xthots5EmG5zopC3WkUlM9f1d61wBD+VSu2QV3e1blyFwAViofZ9EXtmRkWhKo9+Q4mZ
Y3+xCar0ZnYI1RyTcQ+g8dGfho2wjWibOh9ud1m102ZAMU3BPH7gTPZClBtNiV4dqYscMP9zqgPK
HIzzRagyG4V4z57wEoExr4KsQWcNesVucWUl8T2NrDuCg/dx9731lQ6jutdJGHesB7vvNq4PySXL
mC6EZ9XVQqRLaT6laLot4EiV2wEFDsaX3JqeTK1jpRXWMV9OQm4S3lXVN733OSLV3SHKx3WMD7ec
YAqA6IE0SEptH8wDBx3T6/PorUzylSSQwxqY6J2ejGfX32gqeIsWEsiPQy/wyI3RnHW2uAz98ZW4
2IHBurHThtx6l4KesHdjHELoKOOPxA7PLGHP86B7fV0+R7pDeY28N2B4e8ISr0d/eBgCY1v7+wpQ
ewkeKq2ap24B3+KMBXJyUfvyaLY+/OD8xc2ykZmyNteZdLGuDmsKGcBUX5IguhIdW2poA+9GNLB7
B3ilRkVGiP1Mph8PdU4hJcwMFJ8Q+849G2aPIZzHAeniAmxC3wdcm3nd5Q1KpGDa29S0q6rFyXgM
GmjUJDhuJvBvlPLEMbWjdk30EeXjdnwSAhW1n6Gl0yyijVT5YibwuWd6hFYWP1YNp7ZJY1yYwKfG
QD4wDz6Yrs7awZmUFspcP80p5XinZD0Q/n1bM4HJmYsrFsTFoZmiG76v19NbrONvnKm2ugFjMIvO
vjY+dTL8KESyR2tFYSQqt8Wob/Clr0IfCuJse3nc7fWyP8fR8GZpnIEVle8ms7/7vjynPXWNOv8E
ldhVzGmwl7bTJPY92OzIeeTYt9IobqF1JLW37QiyKh7MloCk8abS8neBtTmAKlQVIRsSrb02DXGV
2eo0VWRRjuqB/gYwCA0MeDBtWkPcAN67/v8cnddy40YURL8IVcjhlQgMIiWKynpBKS1yGIRB+Hof
+GVdtbZ3JQqY0Lf7tCPKl8FMRiZKEx0EGPG2L2NsV3920izQF1oZ19cpU4+5556WcbwTKgD5AqJ9
qIzui77Uz6tgiyXz8ABB7T2xZoZywtkXJERaalMQFHa5olp7PF7QzzQmX0BkPwy4EjC9y4rzaQ9H
DJmsYFZfjNcln66lZy+hQc1OEm+HCsv+cOrqlnXdxTThAwq1vUz6fCVQT7gJHGIqWFitoUuBdVus
HxOY0Im/Z9wQzfM7dIZdbg8nhrVRl7X3nvxemu1UBdeW7ky0jbatfrvc+ys61aMxnXu3YhTITOOf
xnJvDmSvkZ2qZPiuEgC7WdK8Ver6UDlgR/8XZhg738umpRinh7y97VNeAoLHpbWXynY/6ds0IDoc
IBfQOrkSQzfLHdo0VIz8ARnp/D+/MU1i8FcO89ntiGWZxMSR1tT2uVIAX2DvhsXiw/f47jP1jL9e
g7ipNDshhweTkDZ0KD5dpbm3m+bW1JIl2CDngtGdQsQTzB9OxolGwK+nW70Q1z81cVdGKprkSGD+
TRzpRtCwO3h5IAsS1Fw+S6r6UJiQQK3YDAb+DYdq/cGuflw9f3VaXlPBvTiiFrlV7YcaIm+sCULW
bvPsbbq8AmJ9l757aWfvjCEbj8by1AADA7XQHPDn9TtnAZfRwDCEVGtcZcKUchyA3a6gymko+ORK
BPxWXyIXoEtGH2DkAnNnG9cnXy7Fj42W2CTiOZbjnzfNJyy4NK4wohJ9yFO83i3cSam0yfmvGSa6
KUbfQQcSb8kNoMpTOXKEmS3roNQDiqy74iwC5th/wvtZItOiZUdTvtt+fSA9Ai1tGKydYQGN79Ko
5jQfkvUSVDn8k735kbCBskJiKxuoAsw+l4b1O7cv9Ad9LEPbR7IWv1pXwAYQe+4yBdOJWj7kreZb
A58y+cD7xUW5M9KsCF1cgMhU1RBaubVbhA5YO6YVcyWDD2bB8mfPbo81mtc+j8uXvOVS3oJtgmdb
R7JZUzSC6RTPH7pJtzW6+9Qkz13q5sFMqbjd7jpZjPwy/COI1qD19GLZFxLFyHDTR+A1I/dn96rn
3q9S5gRyUL0pXHmAQcMUtBL32WLFUUwqn2K5IZDtadQyhL+CL7ua1AevJd1A0QcqE/zmrHoxRb8b
tP5fOYtvyiGeDKlehhTYMzvCrm0tNWqL+Dpg91br2uWdefP0YQzVmY12NeJ/znKXJnCmGOdwuUh1
5uxcxejC0X7MQrmH+/ib8XiEbYc8IjntjbQWFXDW8ItzO1z7+c1CDTcn+6Xo9B6ccJmw6DHfG8Yj
G2u3FzrJCqAscZnHb3LDPLTFgxQ2UvryFi/2fZvFtB6NxcOMIsWoOn0w1JXZmjgK2NyYOd+MjmYl
KrT6kWRLg1g2q+VJh5REdYbC0j71qW/U4yPjvptXeTenpM8VDllIHnI4bAPFyUXtnZhI+GuhPakm
Wtu2QLop3QWQaLl6xvp8IvGLmQXvpVi5f1v1tWwZzJvJPxBPOwkUycddbMGi9+4MrTnJjIkUkbnK
V8RjF9etX0LXVnLQV1ZvbKDoDusIw7Bi+O5raw11yeqd0DeO6QMkEw0Jyoy6CuLvaQMB+DGnQGEp
h3pgtDQMLiHkDCZ/tcBRy80iFKtDht9FZNLG7p2LMTdKjD4HWNDxfSN75tYuRUTuGtXm8ENrwnPd
ZlOoL9o9ZBA4vOmHbPuYE3lOsA/MzArL0Rj6yM3+qokfXAq4BXRw81RJhCJtfh1LFqlStl8UQBNu
NR1MCGrONFCitKQjJy57tE5m4rXcvwhVbJ9cX3BXMHk4ZnZEeDmsza3cy8TuAjM9WI05Bqnddnsz
OULo0n14z9XloROnJWNARxUfB+O0+JeoehIujvnO/ChG0FmHQO9WrDwqqHp7dQMiU2yly2/dj0nQ
W1wj5tzzRWJNYW5AXLPupCuQ7JShPSWHZGGIshoAP+3sIjPj3hEi7OlRhSs+/UnHiVbgRhC9Bs6O
2hqUiqmBNae3T8mV187u6sj2Cm8XkwtuTKDWazqPYdd+TTVrTsFBCGN5HvAY2QGgqKhMQvhZ6dmJ
y+80d+NQW3HEEW98yNNl4mXGCT9BUrFtBhnj0LGoA53h/3EeRrh3uJWesyRSVDR7gungqzqDWqa6
f56r+p81OSTjXC/sUziDC43VRdczs24ho9Uz1Qr06THTvsl8I/C1Ku7E5Ke1QXi3yhG7IcuHOTKm
s7V/43BummrxZcYyvxpN6ceTdyy0OD67E/MdYHehsLNfo4b7k83DcWts7DA51Z5Io3lu2AY679Yr
zkc2TveZQ1mDm8Io1gfy+BQIV/Yy7Jqe96aS5aezVEjUeDcSlfJALnvcURL5Ng2YPJDwiAtNx1XN
mmcWp4dMRLYB6xhDO99YDHTRUh4lqn0wqOteZf/vHW++yLjjdRYSv3Sy4XvtnqFsz+3IGTlM90fG
1WO0jtzuVUXd2/No7eQs+feEFuBrLU9ZUoqzgN7LkRBDacui+piVVUH7B2g3pvqNijwwijdNgBQT
iigYdJs36Ou3ymjpn+oWXAh2KaBXT5AICu/JhZBpLcqliLcrVZ+S3yvSQ9t3J2HT90fW5ofiVBIy
nX2ca3d7c+iccJoRYHgVtWSgOCqYIxoTV8wGRmWDbbyPW7a+eWc5vTig7BBQqWBKVtR8jm4VJJ2Z
hHPWHginbT0ICjtAEb+syvyOaZ8gtImhvAUyT7/HgdYM6n9i5uqoYF7ugRDW+Y7tdFxDe6CBwJPT
gx2naaiUZgrl22FtIjXPVwRIPOOp4tZa54Bd2I+die3RLOUpVlM9hOuJagyhvVZTjKsE9MGaw8pF
gsn6BsbdClmgLuy9wFikJTAzi5kR8pB3t2TLChn5mmM2306NaoH9kY29nlga51Lt93oiDiakklYg
OcI82Ve5Tr9fwTdTJM5Bc5w/Lr3qzhonWnfjrekQ5ZXlr9vr+O/Mfrt7T19gzWj14UPuYHRmAEx3
cTO4PhZNzk5W2e0zxz5QQnpYrNVD910e0qXETCkBmJPwzna5iGmo2/DmwjD/cBF1odJoDJud1c8G
YPqtCFaNeXtpjAnn6PQ+7umcF/nVdMW7N9crwgbGEPiMPitPHmY0ehQenb1DdkfCk0olAko6Fd6B
MzpgBuqbrnMerfOMniJcik4HP6KkXcmPy+39JbfoJCTOYb3wWVSAf0tLwtwxaR9rtc+8w7NhYJ52
Zi9oqfVT2Qp8RIS30eORaTtBhkwq/v8KB+1av9PGSTJSC4PqeNWwFvhxZVyYfX/yKNiRVn/W2Hj3
2ax+VU6zL3R2KZy8tzx2KIfRikdNeHPE7KOmGciMhsoKK2FQP7c6jBuAkMlCfbToOpzoJzPL5KAY
v2tpy0umvI89G67LlGNvZ3CxtSGgaq042nr1PK08Em4BL9JIkZUbkTJXtXJ9P5kg8D06R1i5MgeV
OBP1BoUb3qgAha3dfyUD1xpjlR0tNMWOYr2dkvDIK3Xa7EbVpu90Ed5O5MeFGk92N2LT2BKYIsV6
pMay3s02xhAS59GSySbwEvfiIaBwNic0bOS4U+e6PaT6k6tkBIs1gOau0l28rVh+8Dr1WE7MnSgd
4bPYus96jReH2R3vEhYMa9HxRi77JqHDbwWWt2gFFxYBL7B7M0wqiO1eaiHwJr/lTJxCzj1Y2Kzx
EkIb5C7sw0gxn100s2BWnUcWvDcVx/+FYqtznS04MOUtG4Y9U9LqyMWJuVl/y+HlFwAMMOT199WQ
jtHg6LSlcBgs2MJxgsLa78B8J6Qn4Xm2ezm4Ikj1hPFpczepfbnnvaSvxUk3+amhJy6lrmiq1AAX
Qq+Un7pM2n0fcvVYgsQBFC8bAPyY//eNnRdHrOXMCbnWuzgbo2HGCD0l7/m6WkHdJBcx0Kg6WveU
D1J9xhGbWSx0lrytttq/4kLW/VRhmziX2uTtCl0eWa+KndOUYKhoCCZfHZhJGSJER7wMpzR28VBa
Q382iUrTKBUSZ8h2NhcGBMnh2zbln9YiNVt1VFSG3Ou8N8QFGwaLmma/aVntcqPvOTvOQb84De1h
swKHujtbxpzep5IRCN1cR612a9bU+N7ROniWeAhxTgCkhgDlYjBw+xVZvSn2MCbeK5wi46I9FKpN
RY2TaIFa4fwhb9BelFTlHfkkxV/wkBj9GapFNLWsXQmM7NUYma9p4lqWH24349bz+A2r5ONfnR+G
8YTMNGzKAr4KB5RqjTKkiGAd1Gd7wh4dNxn/C+R7d26WQKXa1qf9+w+2H/MNYZzhX9AzsRmQtAL2
agYcuYV7aTWCBudJ+3a0M/jtZzxT9PIM0FJERzs1HOw8kVFsNHcAea/N9hbwImHT2NuQd7hg33T8
EZT3da9m/zeDZN/nXC9bBcEwd39sJwsxAI0XYN1fyBJ/ljx45gxkUh/QVbBFoxLmZ68d+BnpsL0U
9l5JDVeltZRlKP0YVSSrdhI9BXOV6qfGUG8m1Nb3dP2PAomtzpIb/gKpR13SdwsgNnw3NHwy5H3k
0bGeY9NfPbDNs0wC5uEdGkKlozJPlgpDT59YZfI/y0r/mdKmh5D522pyPKk2HPdij8Gi0BHSeVLZ
U2LNvq7MQYqMQsro4tbKi1u2J9GwE+ZUQcSmxYFK8wKrKriszDJIXK8I+Cbu0nZ5TGrayLqJqTEo
Cx5bWmSiZTsROOaHI5MRhz4DNVWl+8aS5pmdo3jqwIi2JuCLYvSoW3kC+UHC2XTANV9wDCqBsIXH
CwrAdUX6W4v3lfQAifdeotCiHthFUx4NDHKFgJTNzSmulmCZIUFSAhxpzkofimLXTJ0DdzOD1gY0
bLqYR18BFpmI9rYy5sDPxjpnmeOjZ9rf1mhrgW1wfXScsNLK7iCAjASuyezW0jZXeh7ToND4dskt
VI9rQU9kc9SpUVpZnR6GAQhCO0f5pP+5I9VtoHaxyoqqPKQerRujMjYBWYZ9PagYrCdaKmNmhyBC
UlrsvXuhJWhvi8bznLxbVP/6tuqx1eknzVUeHJE+wSW1j6aLi4c+C+zsknlD3O7X1LYjIIbpOvdh
UdWntLMcti1GI405IWfNxsnOmSCCm5jS6ug2w0ufqE+5cirG9EbX1Ts+zkyjm26Ov83UfEp0mqnV
TjmvVa1Eujefa0rGEehA+WhcndmOeSO4QwYwXH9KttfNvvthGarwnXp8Lzkx19I+xyU/+rqUCFvF
epMie1LQzxuGBrNechJQjKMq7Ac9I9fGtdMZlneMnNdSL87TBv2X8rlvhvtyKcOimJnqfM5qG9K3
+OU2+lWJs/2oWCfLyl/oLbqnlgKLe1/+yWoufaE2T0r+qyAb978ln1njRY6bv8kl/p2gvEjzmi8U
/BgOZF7ambEvTi+9Rb7dWTEa6Xr+DXiQ7x5dyPOwtQ+PKRqPWhXhknGPUxx2im2Kjw8HkGQGI2a+
W3TaElUDEieRywBqrHGo6LuQnab76sq8lYFT0Gt0LeMhQtlY3EBb6zuYEH5SoBAr24rmpte4ZPTg
ZWwrBgN+nHEsWCiGZIaV6ypoMUom64R75Es3toomIEg0NzGHFBxYFbNmh7B5yy1sSDvx6qT8Q7FN
rH8Gr/20avvVnFB7MeCao1AQbb9k0WMvtLPxoS6ZiSzq+7Y8A+P8siEpWF322qqo0VKk32VnPPYl
oRlXtIzHHbjG9fyHc9sOCH6AfjCDdY7/pcvAtF5rjg4cZ6c/EcB+VZHWw7lHifWao1hwtmdTda6l
da8lVEZVaGKjazCy71lJx2LnTWxY0OHKKCm1sKiT9kFd1QCeSDAL9bUz8SmIidNRrRh/jm4dM+LU
ey4i7YwUvVAcM6zxa8KyX80T3HqWD1MgRVr4VGH284Uqx8KyVJ9KIGIFgkubMgwH7oj3RJPEvfxp
RW9EXlKbAciaVVmuYw+Btiu66zhpI0KpfHUAzOK2dL2Dxorp5cZR6bN9tcRfYH3FruzmfEfn0I3l
9j6ZuDeNydww0yITY9rroeLDc3VKUFRdfkyUjrSTHXSC2BTKoMPjudx6Uw8dEmZ+oeBR0RP76LIm
E26g8sbtbxgQ39eUhqaFWENaTs7J9uwbcEMEhhKToRAYv/PCfmJsykOpJz+emuHRRvXwW0tTCF6Q
MXbzv5ULczpKPF2duemq8SdEoI86xtg0Tc1jZ5vw441zt2HVK7jfuu3uF/oIdkWX5wF1ePf6StVf
76IRLnpy6nFQ+W0xJI/UGp2KiUM7CYN9hs5CUR5Zs341PlYus4dWFRFnbWJIDMHQlxatjlJBTZid
xBpOXxnVrmC/tr6Umn5tCKhnakWQcsjjcbDCktPY1bmd9KOLkiIki7S08gDqC/UJKyo7+IkeQ6KG
qSKZrwkmmIgOvwyPGHXNk/5ML9VekSta+Ji8sDiFlsm1LTcXah5U1s0agWqnMjIrtJxQTVUpUd4b
MOdK93vc1nl2kiOacxsUVNhT0qDxA405Jy22fEL8UHZzwqWvVKzS12o7CaD51A/t/GaqdIYtRPDj
qb/UOYb1clnQehPrONniM93IzolJuYGW5b5eZmh+cWEdclIY0I10GnDTkHHGfZ1q896VurVDyM9p
GEKLuXay+dRa59vJK42IS3ozzcW6FAb4HfjPFHW3z2RUXGIFM1p3ZmX7xqh0DkNbZ/W8Pd959s9c
+txXKJBO0TRLglAVMjD0IRc3g05TVCw1znPmxfA6C61ynPf69NKJkbVryOxrWvIyaD29y2VI+9hZ
YtWY9WwOkqxmUlp7v0sN26YhgDHoTgJ/vbmqFMkYdFrgiGmzw8h4ZV256LgpjS/luW/wZOv1B5WS
NLWt7ktpbNxWaoNyXf6W40xta/XFkeulswWXsqWJOCxxXyJYMmpPdj5zVuhQCrcKETOrT3Op41mp
r0mJ0Kw0ytuUDPdJh4zamvFx0qz0TqNi3qlVur+rE6v1dG6qQzVy3UURZDG8Ioa90izNl+F4z32W
geRnwY7qCaP/nHjXtCJBVQ51d5yCxtCUsEfjoqGX44J6mTPjYkmPLbfv891YmZovhfMMSQF9pbQx
kzdcF+o4bSMYiBCe4uzAb39bUO2D1rToqqBHz2vV97UuuX2xkTd1cVmH4WQsBuaS2IgUQwtts7tC
8om0JaW9mKs+XqLIZpKFSy/SBrJnLXaLRHeacFIydrRl9ntONQR0eKDQMC5egumuWfk8jfUDf/vk
OlSJuAURtPFXkK6NVCstyC68NXV3KrFoYJqrBYTqFF9M3aBxLNWfRudzZtl09fRF8jwkF4V3mrj6
G0Y2jFj1XiKehB1YJr/M6X7vFv1m9+6FrtCOMJaL8h0aE0Gr0poPU532tERZGFGy7iWvnXujIJYx
Y0w7VB4bpJLtvRLtmEmhm6hKpJaDjsHLCTkmutgh6AxkRBVzBeTNJDTENdOSbVRlXennHa7COE6f
1hRjomhMiVMc361e7rmIiaDP89O66HZkmxlLjz0ehnh97rwAvRcXdIJhV6M1NhncT2w/DGndX4XT
k5DZd1KtZ0P/0sAF+JYu8bMo1rg5L7tdnlV7i7Mu3ZjWHzGVDb5HEVPT41hXTTowwSpPe9m4p7hw
HnsAoCxGDKdFfacbHWOsWqeaC8u+M79jPV65SmBKZ6F30/QOK9SebJiMOmPFc92CLYvn+lWQOWIQ
uvXuAYx3liNohEhFS02WgemwqzTRLJHkGT5jW7cvTl+95TUnkXKlwACw1cvSo1Wo4HXwdGIfXNhr
YraqJedvLymV4qQzV4RQk6uoijcb8tCB9GtavbIGbEst4S5cGjqqqwZ7Hgw2/CMFW0/KxKpfJJeh
Et/WvLk9Vk5HVG38UJaDuJ9xdCBnsaYka4bVohEIxH6Biy5TexT0giq65qqMKPEZyfS5Y65nmcw2
GNIy7ltH0KzUz9nMvwzduZUFEij5CRiiYekIJilM79caTWXWH9wWiRNHmvSFkHvWt0uupWbgpMxD
EnW6uba40mza7QZz/CnbzRZbTkePpyrR8hqHHXMVp90a9TjDRLGQklmPfpjwNXBDlvtZAhClfBku
nCnrIDP7g2U3dLRwJsT+/lP1nM5qlGS/qt3rnC05XnLmsgV12rQnHW28XWBlxkCytuwoBObVbplH
kS+th/mOpZqzCHYOu0s2/NBCG8N4blqd9X0e9oWdoHcculoJhVUOm05Z7Mq+zYOqgQalQzxYYBv2
P1OHYEyiC5slU4yi6JWAgt6/nm1sKBksxsvXoAyHWKvXQI3TO9seukO/FDats6tDooEHyck1ndsK
ERdl226p6fLB4EUlYYccBPBBliK971P3JxcrX1MGsDxLiru8tt6Jw6Vhid2bLfx7zvI/jiojjvIS
AH5KO3HtTIwnIejqGhLY/3PJHAOwWxLt92SkWwm3WmixHBspL2kHOhKBBdEWbD0mS5HtekkyUWmz
97zy7sY4c9gHydwNGSGeYcCKZVWoZiugh8q0CLhUtJTHXP6awkIoLzmUJpJcJTaYO/IghJaslPRh
hgJCZfeCnsMD0gr9Otvja+ZCE1QdkEiuoezUhJmDKEireMp9qRbfBC46vzKbt3YpX+flzL04YGrx
2IKgWHJUrpnkpbZgIMrVSvE3X05VGP0OO2lHyqJ4a3DKYp6SjLQ62tnrQd8cP5c0luvdmxLLf3TL
7nPFuV+K4k4QmvWdzcW1VAsDkinmAMaNkckzZxpKXWSfTLtOQ+tLbTan/38B2U+bc8zxeFGoU4Zm
g6OkvGqmQbmfTS5i8Lxzlt3ENEd2rLyNrvPoxt3LrKr30johDFysdnhVKDtEiHDhEYzEZZhzSQSD
jdJHyigB5tnNXIZIiuX1dcGczZFgguua2F9qo0bDSNu9ndBOmesm6R1iH7KdzxRR7JMM6UBxFRO8
PTIm0bfdRLNNIBg2heX8B0UU83/PVZ+Y2TMb+QlQUIi8pvDnpL8MYDJGYgJ5djIv2jD9Elsgsjlx
xxaea6MVjwEwgbixXzRjeEQci0qve296+1VFDM0adFwdJ5XfmM8r0/tdpw/mkbeUMHIzXkw1P40T
u33nUihaUQyuNjN6KnaqCt6ow6fmeTjlyFPlgTEvV10g/7B1vctxeSoSaZ6KKv5pHU6NAoO8EWM7
yTj34rjHGJP2bgDDw8YgrIVd97imVLiP6leWD9/kN/+MJMd3Xv1TBrt5tmR1LzVxgSW/19NNmMeJ
AKkAe2A3+wvqQ4ymtatKjx9VTy/3zE1HM7n/WJyIg35qacWe8ttgbUzmQexGA1mLIRsaJyaC0TJp
+MroBSt6lArPcRiIjftCI1ph59a1TbqPXlpfjuRwWXAMYqqr75ZWvbfW82qpPzp5qS31tbPaJA7a
3nyelfHFTLEj1uR4sRULyrJNMjNpvCWPSxAdS8oQML3TGx5hpxhzH1DgLTdfKGpgx/S+/h+/awON
87CNn1apwAUrmc0xJ/QzyK5pwdCSVt4o12p1tyySPmutxILRpYFhzii8HefYNil/FRN50x2YVeuy
eJa99sTzc4BUkUYpJRdt/APUM6DXjLiMc8OA1dHDzpXaeaQNVfW54e3SDucP9KIMWsf4iBuCZYNG
GU1bqEIf06votE+3aC9d0i9+W1sXzeqSE4NGnLo0JSgmDwoRByvA3FTj3MvxXGvc+ZtiudkK9inY
pqyB3t7to9TFK0UGsGBOEg7KZIdmDDVltpZjFZdqyAXiz4WNQk/FGuQAAXiTI6MlJJ+NdI6o5gNq
ANtvyvNNgnfcY5NiW0rns7OWD2Sm7lTbbYH0UDUoKw6LJbU1zptBanDIGQJ6XWOGeWXgKX1FpvJw
wQWJbPilf6mLcT301XdTFpzKCGoq+OdvUmbXfKy3oyGe3mQk1aVN5WFeyqca839Jr94+9irMNep6
5lNgE++ZFuBu5o3gmMXTdGJPFIHbNF/eIs6YMJNd3uI0N251n3x1VldhRMN8GIMm2lkEog1Y2dQ+
qz8FDFdqi+7srHf2TqO+5ZSTU7B3lsQEsP949PRw0xmLPOy3QxhVOVNkFxNKnD2eYXocXXc96EAR
Q2Xmirg2vbfrmxenYvFPYu8OKzfuAmGCiKv/gZQjy4zH50xEnNDAOJJcayA1FLcm3yf0gdEUXZen
ssv/3Dg+UIZKaVdfUM02908pJKydKriYxUb1mMweJnFNeSJHGs6JmILcFUymSuPbUrp/uY5HjBJ1
Ig1j6xsNA4N1TO+KaulpVutfDDU96ljed1K0ZkTF9s6K5pHqw0kFFaKs58xl7IABHIeCpnEox0KY
YPvrK5L9rQX1WRVvS7e1CTX1WYXVwjGMxTZP2Q8z406tp9euNaLVISVe9q8Y3sy98My9OYErzykr
yux5X27D6q5q37hhbnfKOcjYr3e5yxG7ahjCdXoVbQNYUbfo0gwsJy5hKVkksHxGUGGP29mnftWt
fWqlPk2OFAqn7pag4cSiCsv0JS2zvTMhts9echzws+STUt6lE3BCPSfaNJs646VVEA0b63vN4+xj
Ks16GB0ACcz3cNVgzc0aPK9J/oh/mvYMfdfQqrKPO+U5J6NbaC440gpzYgezpiP0Qb/yDduIXc4P
Y9HYsGsoeWoA8xszTg7b43AEUOJRgPZyZSpZTSUWNoJ3g3OhzWnBMeCSXzeSSVxKbmcomQ8TRYNG
ntO2XCmP46J/DDiSKW2ysDrp+AxcQ10gb4qT6OeGnl9WRR5HdsmdkTQ4eJrpx6ah9GhX44PWmuhn
qginbDh4EA2fcSf1aLfxGAKeTI1V8SsFXp29kC5fZKhvIertbtHNPSWYrsofiNvOzx/KPnsc2/Y5
Geb4UCzr2bFN4rJQgH1EBh+5S/VhlmQcNTJ/MejJxShwU5vswonyTlXm+KSPKVa9JVLZ4JwYw7tn
aNGAI9nL2cjQ25qju6p4nIhpq5oaQt8wSD3fMlhAgi+cQmQMYF6d36Uzn7qJnT+UkFVjOgd5+kBq
4oB9oWyTaJTLmXFeEL/K9tBjeuw9Bjx21xTnDJd7UCRUh3Kq3m+EFJfqY6Khpj/SIMjmsXwOHUfG
kU7Wu3lFBlQbesjwtu9bnFJ+szwqa0WB3MAgUh0Bzq3Q2rO0HkMH5YhydSrFPQg4BYdG0AM3s2H+
mGFbMKaTxloT5hy0fKd8pxDgiJsqqF0kHKMf3qti+VBVOp5Th4x/OnxxdKF4uhAUYbmYEdwfIzbP
hVEXUcLJUKsk8dGt6K19WwRdloYCZyTxyrCt0pAinatatne4ydy7OqFEONZ+2wbQShsLwo8W1d9e
Zu0LLuuREtP2SB0ocrcnw+R/QM+WxF9tvXio+wZvQGxFPGzKPd3YOQ0v/O15mKCMcYuxMckuH6Pk
zEmQJMGrr2J968eT7ZQxmvqq+iVwkwCaBE0OKMAW4Qn2HLwyQqOkQvkxCH2eFCNR7wx8qbzTjPnm
RhxmfGu7oZB0+1L5Gc5634YZmg3chwQBe907XhaiusLBBz7k0PIa5WV7lDPxn4aTInk1KqhWU2Bc
kl4Oimrz7APZ2IxcYktl9Iw5URgUTnbQUlyxL1z1Jtw5GhvnNzbMFaug6E+qkvYnWrypWVcVnyQd
T2JlX3JyWiejNL8LyFAX0nMp32QmsSnWNzzwF75eCKID+AKnMfy8d3DJDYjXctIwb4Mo2qFeZ1HL
BhrOzB63F2nf2vXH0vTZUR0NoMvoR15TGlGq5NVuyrt0b6g41+cmkupX4V1UUd8oMZxDTN+YWntN
udYgxu9ynerRdkwZxBFUxAN+hG7UXTdiZYjPDpIv8toOY8kRNxDO+ezFnHB14L3iw1mMkwGHydcG
1w0yvfAgEoCqM8cp3pPdZsC23LdkyHZ9i7pDu+hhoXLejxPnK13Wv65krOnaL6It0YBS7qaz4GiM
Sv1UrkZUKtD3zBn5ypi2NECv4bOdfxSYDyEOGAIXSU7DXH40BRJaJeUYtpBYmJCOT727CH+c70r8
gwFojg9V4U6t1h9zx9SMokuGcHjULKbkNhBpuyL2sHLoCumlO3d2Pp7ypnhNJyf3Nduw6BgJyuJR
lsZNm3nbPNP8sb16PE9dbh7S+epJxpLpjJiEaQ6nOn4nGmK9KwkyZFRV5OFaFz+1xiypxp2ZxnG5
x313SmvvY2gZKSsxo2Sr4Sa/MMbBHx62TvJvspqIwdnLsqoEy/V7ZXnS1QnvYGbw7ElDBFKB/e60
D0Y+GEdtqxNlxgaVwjdUNN6F7zqoUuvkctyhMNm4JD1mdTtbVj910ZkqymvWVf6wMto+bRuRA3ux
KLErtlVV7zq7hMBGjmRV+bF5TxTSUUczL5Eu7dQvTGIA+VohPLLt+oo3+RnrGY+dDaWbuQr9jsRy
COgbyehPlv2pb0LNsGqhpnCRaSTbZG12UTvNe2wwQwaXA1+xVGhortUpZ4ytXcxWuxMOymI7FEzQ
DTfopHrjApsyJqcxWlGHSzKuF6vebu4Nk5DVGndw2YfI4f2p/yPpvJYkRbIg+kWYIQIRr6llVZYW
L1h1CQg0gebr9zD7smM2OzPdnZUQN667H29bgGq1eEaGjTeFbZMRFOaTx2X/4FkGLkKRnc28/Jys
QW9tbCB1H8zsPIaL00cL8orsueiEWtHoym60jh+r1NzS7ssbuApcfsfnRKhg02fRN57wTVywUo8Q
E1X4nESccaVhvUZR/8QJwfYtVh9Frz6LYCUqJHMn7FrGz5kEmpd+aSBioOAcdxsDjWuYRtqRlXlI
bNEKk/QWDF51t+gPobCCDZoGGnL633p0zRyMdwN3hYFYG8452YdmeRYnvZWGng7fUrGNV+o9d2hV
i6bSftD847wDSaiJDJB6EV1wLRFWbuwLaA29HmeCE0gh2Cmr5MIFNLmAckkubmDgijOqp/86E/77
n8kIxpPfMx42LjPOIP1z6hmc9s6EQd+qvv0x+8cjkc5/WfrpNCEeME+DXygTHKjTlm24ztMrlnw6
LAV0Ekfekyo9i2mE6zebN4wsz+UwSVaWXHfwiuMGT3XLT8Ztjm4Ge9wYCOEEn54xF7fCs2+BjxdC
MLJYc/0hW/PR0sUdODHM7MlT0+OuQwTfJcotNkE3HeK4pHTcWvoqu/BkoDem7vwUzQsPcm4FkL7Q
RTiZaTOZjDtgsk969uc9GxBUFGsbhCYx1bi2D6W0+bOVTK0C6BjM7+IgwJusJbXzmJherSiwCZtV
f0XajOchTfZ4IiH4tdlnDPZPppSgQnqx0Fv4zo0UO+e1O+6GXr9HBD59bJwifEMSAbVeZ6SprOPM
SbERhJzBP3bPWvPKFJJYMHU99aEqa/vZmNRLNxvdVokppFjc1w8VXdpkBtG83ywjCWE0d+pJIFSj
8wHRce91tUSXEkyaDPe7Ln+vG9dYM7i7GPFxhrJIvSmW5aaHfdpKP4jNQsGLLjT3DavJxf4rKnD0
iyF7EZ1CDRdEOz++TMRJIuh4bvfrjKzVgrAtHxlJPl03DD6AHM6s5J23OarMI3ssYz+ksABRPnJk
EiwfNrGx0Pyi06o/uI6G/YD6zIUZfzTrAYkeRiVCumavWl15vSyho+Ha6RuhUvzTRIh5bUVZTAqt
9+4THL8rnRIhkn5xTvzxlDqLjdV7rU22gPgYcTzFEZfibGZF0mq9aRNWBxPtjolTCXoGmu8+Td4F
kcdREneNMrnu2n7kv8qdSHGjFFG4qzxGHqHiPTo+zghdH6hsyBGDXh3Tk5dp7D8HgcWV9BnOGDuy
Tl1PYtk240dX2Df24/djJR+H8L/eJ+4uSoDk5aO7FG7vXLlxY3lqQi4iCW6cxMo3Ab7do6TayxJ3
qT+WX0FtXKIsx7M88el3pJS7iKCCMN7CHqHJ6lFssM/aa9caXurlT+DBrjj4eXw/ZbjG4l49tYM1
ALOhyUAbat0ZXrDJI74wuIoeW3zP0remUznwn1XCq/YD04qfMhnC3S6Pjd1szYYcBUvrZdKmUc0p
gl0TWe+dl99XIfvA0uemFru/YkkemMmbmyTZoQ9wIdChuE+iHJ6UVchVn6FYxa3ABDEf4R+0dxP7
RTyBd3Pj25si4eRClPgKo3xvLx97FkbXLNKvXtWoNXlun2MwwvNNIrNm1QdPsLpMvn2vku6hw4q/
FYPxlbZ8fn2LYVayuJizqGKaU2RcY+JwzGLPXUMpt4UbFW2vBPGsqoeqpvTN99r3seja3ej92nRT
7ec+fIomFqW2yQ7Doo9IgTDi+ldt4jGauFJ4T8rZwRYCGj/xWHWYq9ahal79On/M8sbdGtOF2jeE
QIWUkZfij95WC9Kk6a4TannXrqx/wV0iNZbwnsSU3U1EF5jVSOKEpXnsm+E8lXF+YbN9w/hpnkdC
Ao0TS4BeihdlBpSww6q/J42wTWTMEMRR6OWmxCwg3hJJMlsp/CSZLI74FJ8lHpKpL7C+sXwjxGHs
NFNHt0A+dHQ/h2QmWF1NTMLo5zDFcbX8Ur1rUzT9JvnLoHVHLYJHMeg0PYcupV6cDEIip0fRbPD9
ix7bOA/AG5neSo1de4DAsrFrpnAqzsLA2PS5RR9GzLNXGux6BpudEdY83gnxHiQmTkKdfDXWvNP9
FB+zPnvNgugVcvLf6PP8hRX9MRblVUDYi403YP4DVPPiDeW3zbKztylzcmwF+abRn53msAEt16+p
5z75DpqdN7B/DFpOlLRheyzdO6gkPtrdVJ39qjtHnNhAVJKHTvjBihAnFvV1X5CDdpMY6pQ9nd2Z
6opI0nVRYLaH7rDmHCB5M4zqihkw52fH1ZKobXaePZLkbXep9bQfQ/ptLLcYsAikT7XfVrtmqcOo
QzbGpNq/A3eedlYd6Evt7KMAB1j64/VJdQw8JvnUjN7NqSGlvrjC4MxkMDBZwAhGHCiRqmhvSAMk
UwysfPxk0QHZcXoj+5u4vFp5GZ0i08TqXzNHRqF9UfzZzhgk4luVP9O9nuy8woao7NcffINBNkdc
w6OKJthOZo95C3su6nnhFUNdQM4DnJonwwMrueGcdPVppBwUYh6rfU2uYcWVS7TPcY9xLBH7Niew
TQGaXg92ZG78Nnz2sYFsYqR6PNP2O7qQokgdcwdkVc5OC0dL6v4Vfh2ddA8koSRIzfjERgGndQ84
fZeG9J+0VGqvNIvJKHXCbZjbf9IeAELNyKz50ICwGJhx2NC32DoHdG04K3Tq3rKi2udweOdeTZuu
ac1VO8rkXIayWSeKjjoZUmkywLza0hLxnmMgY6oxmTVik+winyw64y5hMsXza3H+kSIIQgdrm8IW
za+Q35lF9bA809L0BbFn0DoxCm792WQkqz2IjX5mxwcFIqh7mmxzxDGIUtIR4YeBwSbVCQzu7AHM
m5xIFV7Ks4VuunMkbl5q74xtiWVxy+JTcnPZJ1nRYpKUC/Wsz9ajaiSHXwDJDqJXWyiLOFrGo4r3
OWRPy1uhXLlN/zyNrYsBeqxvlZOx/KqqZp1lnnVi0BsPZUL+ZEjQ+FWFabEiArDK7Pma5/OnLVrW
FUGNkay2LjZ2MxxMNGhoiU6QGEaxHd3GQYCGG5vWwXX0yWQRr7Ko0jriM3IHuthjbN2QeYaNqfJ1
ZqJXRXTHbdMyZE3Rgg81HS7z+Pe4gTsc4nQW8htghmg7Z37EsM+RNpCPy0HKNrEhd7Usv3Te5FTC
9bt85k8zE9ZBWCAX1or8ucB7/mzRCAg6kUOY3J4njT/ylVxfjXxTadqLPZ9BsAu6s3ZEvAl6zglv
hGrisOCg8zrzz032z24+x9wEKG6T2mXHO3M49xATMsy8TAgnK3ptwyiFuKB4u2HjxsDAM2Mu3rRM
sPSUGf9nyAarn7qP1sPgoigORmQrYjYxFT9JZzSWF2106vvsu8qseD++Gx680I7+4PX45AoP575P
kAqrBBjPtdfU8aVIAgi/FaXTpFxZj4bd45xiCXDjCYmCdH445Q7M6c4+N2NmHDj9yg0mdUI1cnqv
PUsegPWDU5JgbwxoW2J86FX0lBsldQOKCqbfwE/GG0Uz0OTqe16fCIEWUzfB8QLo2bZLX3PMXjJx
vYPWACX7Jj9X7JfXpR7cnZvgpfNmd0RQA6CQig+a8HoCKfnDRFzk2A7m2W+D6i4bpotjJbceC0a9
kCiNyN8EuE0xRnrThawljzpiD2vQ1gkPdsTbiTmHGDxflLE/MVDhwYtOreNEHw7hdGmlzXpqVHQA
eUKAm5ZmmyFoRQCT1GDCBToYAUUFnli7Y/qCFdvbZDYwhEw4hyitDr4hbr1In0uFM8LQM14Th/ht
oCShV03wDlcs6vCqbSYaXbLncTDnU1uQHuUmcaqs/i1ixnmYR34HuCywYXRc4lTJGWzm7cKk7w/L
y2WqyhdbKPtWGa19mwVIs6hg0u/6bZ2RdybqyL2nYpSRHZjgqAT707YoBxJRY/QehxnSVq6v/MFi
slKWjbF/eHJmJik7+s2d6avqQAPqsj17biHPVWd9waO6J8zWX8MCuiQVFPuRJy50eHvVXbYtpQW2
96Eu6no9dam7o2ikXyJ5XTHwAsJW5be41H3jrfryiVUcujpnC4r6lDF/70gLkmEISBALfzj4Vlms
u9wZdtw+OT9jlv/97D+rhkh4kjjNxg/Ng5NVzX3RO8TCynbtj5DSWVytgiDu3r1keG1FfMsc+ZCn
/UsAPtAu9RtK0iWdzVendPANOJa3jRPvllDLWkggkeWSdDZ5QNLU+OuC6ZLH0lzPDm9u1kO7JWB2
BbO4ttOFO89uTTcbAnusK7PFO84KYMuvBhqm+OC6vyULjks6wrAaWCEqPZ0edZFSNdm8zJYiataW
d0npcnGJy/dYOlwDoxMLYWPnhumj3fIwlZ317IQB/C6Jvw88onnOrfBsU24Qjom39uuWPvVO3ABK
GavB8H5ZCf2MARkf5VPtpbX76TiwcseyLAmxGfFxNH7A3BG8DQUPhD8526x17LWyCNapyN+2waLv
LhlRz+GmHFb9tMkRrTjFGCiLPjZPiG+4YXyyPyWZGrcxzYPu0lsvTfY+0gWsT/X7xoK0TIYsxeBn
EE1DEAXs4JDzygx4z9mwIgiMqdqPaToliR0U+Ym71U1IQVLPdP/0KIZ1Lsc7WJX3JIccLAupt4tT
5znAIsatC0cK5own2Ri8zvDipm1hv+EKQ3CZWi4vCfpoOX2MCV+gMhPhnbbyrUjCYfl23bzUM7ds
bNGsa/TafqbUzY+nNarmJzTKJ0fNPk4J66mAlMDaT/0LncTe9K1r7+ariYMB46ZCufHQHLL50RCT
vyly4ydM2GeABpbHVudnpdSlS3sUCHqQN2H3TjwHc4MXt2ud+0gQ2PtWPsCuTex7R6eaCQZlX0E+
/iTtTEps7ue9JnhQO49t0Fvk2LDVWCN/owL7MhBbwPTuUf8is7u5Dp6FGs8QdLC2Qopdydk56sTj
hhUt/tk6GjEYI3nBWsBmG3ivroGQd7JMxTybyJNCVMXrqXIi/xUfj57hvgbtxoX2tZ4xZe5IOq2b
aWT5pv65ucNzy6sbTnqDJNjKo5mBNyOkMinE7TSr1K0gC8+XBbOQnbyI5RkboUxx4YKhYnXXzO8k
1TQO2zjL2tlyAruI2C+n5lyldr+223JHGixee282mg5/c3w1uyo7ahVtq9ZGfwIfuG81KbZ0/PVI
9ZML7oZz3qKxkpXF6sWHZZgnI48UjKrhEn0LgpkbmuMH/EYcesv+gAV9R3bKFRGx0e4rKUBTKBI4
xshwYC5pXla8634QZ3CMrIczKH4zlMSQXBMzPiGQgXmCGFi0HonOMc+po+2yWREGbO46mom+NHDH
CZdRSdFtcRTD5i5y9Cef0tnO+sy4MT+mg/NgDuYpwM6YAM6vPIPAQ2Jxa2Jt4tdOdrUDeS6Luj9F
ME93ZR58q6vmK3FRJaa0tmi7jecVzr6v32Y6/mrhLufxNSrjaC/kYjEvyq/OdrK9ciRGNHGJ5HRp
AnSmxamjkyfiTXe2gjVRuqO5K4HZnyyfVUUtX+XoVMQXi+ho0YDIuc4Cqn2wYCXMLc6zkNO4idJ4
67rNbrKadh/5wUzILs2XWwhXjoloMJEKhutfQ5uEyMPxZ5zyxyFeanosdVXmzCfL80B0EegWisja
zEKu3gSa+HR+nJFRVGUATTGjc0aIe4pPUubDoTsEHtNRjW6xKgLjrpve8Xx4Nys3gQRyx6QwAPll
7BIwpYQwoNmj4ObSY+hqO4LCw76b2EdORL3JPFfbrHKAc2bFsCla+CqdEZ/EGP0bRyJFkB8Bs0jr
xmXtD0Ifse54eErD+6wc4QdHSYLaU8HVtSYy3NM2BYexCPcIPp51bobYXnugFHCJoUi1xLFwokyO
82VpHtkUaU/Gc0TZIxsf/Ey36OI1ybSpZxabVLOlfMfL4zSQOejYLpdLBrWtPXOVp2yxFzEHooD4
oMrjY2ABmzjIS+rkgp7c4geq1wq41hbfCC8hhH0/UrdWmAxqCqtm0fegyD2HaDUQCPLCq96nNGQs
FXH55Elmg8V4wSHuso/thsnbknqGPG/Y+4B1XV5YIaZl+1WKKL4vAo2BhoMk07O7bUY+jaH25QEU
s7T4eIqQXK0u3YeJdQYyHcmZgkFY01bj11RXTGL4oQqGBkk940ed2FGkZhO/xvnwHoNX7+M6QS+m
EwVOCNF5p6LspwnBOd2L0B52HbC7Zyy1G1CIfzlCAGhtCQAE7RBv6Y/TJMFhDEpEH51zXoaxg+Ll
mhtn5tGF3X9rcnjqbc21KOBXgUW902301ql+SQmjxxQl1N4kNdYW5YSHStqAIQq3QmVvt5bdxzvD
Cik0TMtrafv/BkT0O9B4p0o3Z98xWUeOGXmf8Z7ErNonIy45klrUt7R44sImWJFK6L2a3KX7yEKa
FpcMyUkQS96YKLWr0LIFA60R7ARM5LWc2MXNk9msiwZ7wUil613V4CPVc62P6HrwlRAGBB4BgK1c
6rjVeJLqpNC2t1HT3fnkPmg7KIl+Qg87T3OydU3sZGJIur3Pjh6Uiv9Y2tY6P/oEXlnyLDgCqz/D
w252VUH/5WIvzBz3d47YM2bYO9tZLyQgIlilydcJHjzdHOaQneuM720cm79RaxEjtgQDfpb8o/sD
7EqPmiBdYq8uIxYskQ+G8/FacmYC2n9tWvFr9gOvz3x8YiqPT7n/5jrypl3UVuU3xXagLieUXzEV
QZvImeXeFONvnfcPrdFUe7pXIwzw0y0Op3+y9PtD2/rstE0+WSf2jy5wMwJ0z8tfTQiLlQOxXSa0
tAQ5YCb6EvhDtNgYLRxs9C8S38UHn5DM0XP4PrfRTtg0J9Rm4W0cN9rE7ujzvRtB/IfUufBTHKuM
2xPdVKuAQwuv0Z8uzWTt9MV3SZyvlfYuTILmEk8evqQBEvys05b/InilIHrM8dXSr0fdEQj4dVPl
bGidFL9DHr765qdeyjqc1lpW6lrSY7rcT0FDcfDglaNIc2X6Mztyz95r+BPcOEEZheW9RLtP3YBE
S54+me2MY6s5jJGR7J2GSdJl/kZMwbABID4vr/wGAY//PxX+bvr41vFVBuu0j09hh+tOaoAdc8PG
L6SrgMKO62A6D7bnLqVMBq9jL/1QRXczAuhFwBSmFZxt42AVl2TgFpHxMsZ1Y/ybsLailU/QhgIe
NGuMwx1s2KssDckqzUQKG5qj4+jiokwctGVee4QPen4MQdbye+fHVZAm2JXRPtdsoIVjWt/QUzZW
9ldV8n5yxGdXQhSGhDj6xrlOgAvWnRse22oornUGlXUQ1X6scPz6DWbwgd6jQ0CHVOoHJGdT688F
1bizxmZhPRrBNdUEVaFq7xy3uU6OLXb23CLME3Hi4Mc4w1gYSnfpqnC7U9dVTzhm+OOGVDJ5GHTf
GuvWJlz6SRKdHQ/DNd/rnRv75osx4OosSCFNQ1Adhmng36gS41Hq11K5l5wWuW1hzNTZZhnJluaT
qO19ZJI4jCQH0YyaQvbMOzYkczR+A1/RuWQq9WVkhMZ7N8Jg2LdYobhGHGzx22oWN7idkqeiNX4L
uSC4fSvdtM25A6G5DRWMQdsng7OczkZ0brEA+rnkPPGGYMem/yfzpN7BwTE3teZTiLz2TENVf06G
l7bEMCH7R2J85daoSZEh+e+8GLipmVy8XhsnHu0DhzlYTg/XEuElXYAV6H01clto7tPEGfai4w0g
EpJaOFZpGdJgpBeex8Q6TgfEZrFdF3uUoNewtP9xt0hveOfwHzrnnlsSSDSkPVK4h9adicF43Rmk
tLuKKmMA1YPByGiYXATr103hNXuRIsupNL9rO/YugU08gIp3TvGYXwNOeNrkTGJ1tONegnE+hRxF
x6d7IhrC4XcGrJzvAO8RGcvw06QNR2JlmieNJGkJO9yTyrPP4o39crSyJPtkfzKfRiSn09hkt3pG
vgTwRbnNwKQfJwYt6WXxFKP08uXGypM3fG25X52T0tLHsecnaEIVvaTSIoQz+N+mxZVkCAhUzHDw
VjkD/m3MYjbvdvUG0hPQQTqT6IcQdLSSoeJbDdIyi7VBQ6c61ZbOiQe4Eu3cYclU+9G+cxqQnDHW
4EomTOVs+ihuw0Q8wHhMS3etDJ92rql81oYEL+tU5O2F/8yMnAnLP1fGdKCOgE/nJITt72JJxhcK
F6JHVwT7UpAsVrHWu3q5Q5DdWieWVd2G8kP1bCJJH4yHkQKvMqATPJa8m+iYy/fUeMW3wnjS9t7N
ouidfj8C+dn0Sm1kfEjK6dEoSFRlE8pJN5IJ0FP2n20KkxzL001ATJLYhf+nOpcSEajUa8E/T+dP
tiFkgKOZlWoKpewiS3Mjq/QBJevahk92HFlP5kijH8VIxy6yyo1T2eG9P38mY32PG/5FTEG55Qvz
5UTS59vDsOK8VuQ9bw4qy1KWu/GbxNrXVT6Q/56Phguwmk+uWvkix1jeJ5s+9P0NMDoYsihpaiZ/
E+Hk1a9UXQQr201uoqcGyQYQFPS+wfarMk7qnc4M3PhYF7dWCRg/Og0tg9fMGEVQDGKXDdTeq8jn
8wTlmBpYHE0TdjGfJI+NhrpqnYDrgKzHO5stie0Wz4H7WjFcH0PT69eFga8yngWdRDnQAqrA2WQA
i1CYM8KQ/ZKH38/B96xzzFht7hGPp1KdrOfAFEPujekSZ4qyUVsBk8Iot5fwxmHglw7SgJfZPPEy
KArwEvWM42hbVuNj4ahHFyPsmiUxnhFd7eHzvRGC+4LKiInaHFciZjE8hfYTRkzSxdH0wzM009B1
rApnY2H9XhOqAIXMGp6vWcHGtru4eK4waV6SbKQZwbWTNd+i+6mLPhqhH9wyPJqp+Mp6WTL6s7yh
Io3DrE1Pci05suoSMtsYsc0pXeMy0jxFfZA6VlIStXQkPr7ozbATcalH5+yN/hcaS73xdLBXfcF+
CRnOEm9lgvnSLksgbja41CKpWbUEiXsd2Y4VsVnucx/stfCxSko2MHNIs+O1Nfy/viJiAIew3TTz
/BA7OI+0/rHhhLUuLrfOHWAsEJ9b4QUmK12w8FM/0sG5qCWNh7WJWGxS4GSqr0xCC6NWEht3BwcK
akUHCWWnu+TXycJ7mRSYPsmUsPCZhpONjXg9Wvk5nJoL9NC3NsGeZvZWD41I7eM5fAgso7427X02
9WJTWfw3uJ0f+E3wB/CbpxC3yC5U9Xsxw160G3blgS0f3bpmR0HxEIfMlouDPPXlW583Pv6CGL6G
Y5DWwds6Ge25V/IfAA8DHDWdWkNzzpbvezOjM5Ik/XMyg0lhML1NEuIqcd253BYu21RW8rrovlGu
l5VTxjFlFa8e309fYLDK2x2to/uy48vglwNqqo4eBHw/HCYkbpaXFN9xm95K6zfJXQZwMuHhtiEB
jgXXP86p86ZqE44Y4IG5aRmlWt56CXRVaJnVeTZmi9Ao2xkzcFk+TbIjv7aMCgEMvPiv6NKHNpD3
MJjrY6HyZ11oZ4vXnJewTvBsgbkppuTL9/q7fujTPSLXrzMv+bv6nZp1e9fImnQD1A2vDh9UZeys
snrOakPvYo35SHsek3D8WRcBUCvUI97WbEZqhrHAC6J1E7Z3SDHZkYzHKldNug9d964aIcrQ0H1X
z/orij8bJbKNHl3BjrLaJy674MhC1Bn0M7tTZEPIhfRPBj9eyV7Y55XNg8ymm6cF+C3fS6kWaljV
6y2XGSIW8BZQw2+Q/639MBuYLbmE04bMALejy9xaoxmCS6s3um5fSY1mJxKyg8KtXCfREw1uJ3tE
qSwqAGNAPIqV3eUeSlFHN5R3Gsi5TQmZvMwnWkHwD1a58TE2fB4jGvKqaoFFThkkMVtkv8KaH1P2
e0hh29Ehh8rMcT+lH30rvspmeAXcwAQPXml2L7qorjVvFvzc8WNWRy+s97lZhPa+mctoy24RdmJQ
gMpib+r358iSlDKS5KeLxckSzsqtmET5z4mu1ZhvMzRNr4vRSHAJYfN8tqK8REbix+Rb7SV3xd3k
YRXzRLw2yt8pS+iIMj16A2MmmmE+ehzmj8lgHZjADnhZLCQrcIbeJIqtgCQrrtMiBs5pSXNHnn4U
1bhppzbZ+dj5ORjBVaXyNITqlBbM+Wp8yMeAC5+ALho1RNuEEMOxiZ7cfn4lW7y2Asp6mIRc3mHd
QTRkx3mKcYxa064U2PBss31SpfPExvcXie6e9ds/Po0fz/5lXKHV1mNhbhw8tmK5BD4w4BUvrUpx
zuOJ7yXUtEk1e6Vc8jMpvkGsl3eenb1I+u4QO0uArwWhJXjygialOMOkzFngSz557HMgJevyoV0K
R2vXZs+nSJjalnrnSwIjhoRk9+6asPJiVF90w3znTCY3jnMypq+it3AJQmD0evuhRCIzbKDfStcP
01RsLVJ6mU0ExdcpI4S+VB32rX7Q735FeyVB+7556BqE3eARv7W9zcfxriYT4cXyksxZtYFJ/je7
vHDb6YWaumg1SB5B9llkU2J9p0z4fQxRe1VAkxahPudmuIc5eGd0DvAgGX33tv0YYSq26cjhXYqm
6+XgOGsf+kuhDmOJB6WYRQlmITLZ3zo0euYE2GRT7SDG3k+q/x41nN7GbGGjuDYVMi0lI5gVeftP
94wP5oMZDduAyWBVzbQSRFBdteTZnFhtFwPnBhi6tSqM78arHgS9lwghK90h3lpSnOdJv1dDkq0L
AbS5FC2nW/Ot22IZNdkdKh6e5ambzPTUd+1bxNO06lABRmoYdCoeujk/tyVu496zL/Nsq70H5WGD
yfnsOJWzb2ocih/YCUCx+Y+Gbh7otiTyIx5tPz/L4Qo9jMoRYU1cy82PXjEK19YHMJdzZ5EC0sV0
CKbxjtx6tE5c+ipNbjN+LX8aG0W4M93XFkdyaNYvZQNWPsBOR6tSwLDA4n8mQbI1rmYHLssQEV4I
d/6k+Wvllss9OnV+bJG/gFNM2TkiSv6ypVoQry1+aZ5Rxo4XEgUpCV7bBT5B90Bz86wY12T4ixf3
HusQfKq0qnYhXWCQAilelxRLIXxeTD/41wchT36pmIvr7JuSYcH3krequbRl1UQfiB9B62MlCbu9
f2/L+JOU1CUaRtq/fNAPiYEZMuAeFtvsZ0ih0/yGlTZu9II/AahGyw6MKq0+GCpWyjG/kxZ/VWfZ
xzwzbji5rmZiQtvxOfmV+ux4l/tubGwCafLA4Bkje1im/s5YagjshNBPUfLzMf6BocH2xKsOBDst
tDK2nE1iUfCpVWytQjM3T8JObqmADlQF/VWPnBkUhdzb7DgIdQKSKORON65/MFOq7qb4bZwAqQ1e
95nGjNWSx8YYevaQiL1cB025nHK2fI4DfBBSxSfw6s06v+GJLDe1Gf4NLTypCspqTiLoKPvptfTM
19rMMFBpcLrw44YaETZ1k+9SRHuva41tnrCndWzeEGbMfNcCASWr9ElBFfFnZ7FmFJpFbm+dJ/M3
jKoAB2p6jQPIkXr+SBfop/Tp1JMmWBjkus0QO8cKFuxa9UtoO49fsXWj/RBp6x2HUGFVfsom/1Mz
Y0XHVEsCgQJc690ZORt4q3LnqYufZA7vqyi6r53YOYjZPMw2LgTK4cwNlrhgXYQmjsMeX+SGmynS
fxxc4yb5BcrBb2bYBJUikKG7gNdTnZ1BvbV599UnMHCH2PxQ81tJQdM6DXlxORg/VlMxYrctEyA0
Jq78TP5aUYlrhRdo3fPzSGKNG94gX22H/1rXYosXjNYZi+d2wnO4wQZAEtGser4G+0p4Lz41OnbP
ls0M0Ctx33NJI7OkJtr/bDOg3ilU90HwaXiqvhtAKFlItrYZapIJjYHufwvLxFsNDsUsef0TDxZX
8nG5GWPFmpjlemHss7mUVGX6Jt95QWKYqqJ1Vo/lxh4oiwSs/F4F7bd045aDnYFv7ui4LOfngOTj
urFoTWQdvRTpIXyi87+Zyejwu+YUtcyWnH7Snwenhp6cUK7D6AxzLbL+cqc8FKVT0YlrUK/QqUPu
EcmHpIaxfwIgOUWwxEZXXvzMtW96grbmzQRWE7IpRuNdBgwox0CntKZnt8mxmluREeUpMeWYNupW
Cw2zb5P6pH3g1hBKClNCxSmJuIZhdAa9P59IdHzX5GMaldJ1bJTu1YRo5ms2BiUQKFZI3JgMiwIq
CoMamARUKDFqgmndNgvrdjRrZzfZyM0W+4OdnxqbyqCvJelxBfqm9+MTB97Q3Ozws00kDhhGu86K
zyWZi9qYX5hfyssU/Mag6ZEvh/chCen1NXGXqqnYKyzXgumSSAdTBhXtHHLxsj+oiGi5QfdKS+Id
uMVj0rpPXJBNdH1WkKE6u74ot0JUeL9/h27mVVYlcFgJx8Sgv7ciIIowNN5LURHNw69260EO8a53
nlTqESsp2nCLIgOgbAgfupEtIpIQ//78VLXuLxjzaOu9q0IAAjXSS+xwhqfYzje5wYteJwoUJ10G
/DLgMixqvzNl/AZkDyIvJEtPAVpG8dmo/xrgxRs7/lnaB3jZ0R8uHk3RETetE/U/ys5sN3Ik27K/
UqjnJpqDcbro2w/yeXbXrHghIqQIzqQZZ/Lre9Gr0bcyspGJ+0LIXYFwSiKNx87Ze+0tNHIASOgz
RV79KHOmWxg6+oek8FuMCzasEjX95B6EqMH6TvuLC3J20UVeKTYd4l2hE9SX982v1h/DYxL7b3pq
szP0FwAPHjRIuRe3cBc0bcxHDdKFNyBySiLnMZMMwloyhJr4Rfn8vWnGPAcGLvN0yDeZlxGdncUn
+gYB5DYSlQTD+clwF4xkvqXxMB78PCLGqp03rdvUxN+ccptZlo6i3DXcVekGW8OrDo7EdmjlLGQa
zeU+Kr/sUJ/DzjAaF9yrl+KnbDrr2utvMyHlgOjpIHPrdUqxioaOhXnW26ON+2BsP26IUNKPWnex
eqM+a00UbPsShnwdOdSnnd0fBAau18H30e991EVXvUxkej6oGnl4xDyqMArt4g12/Ag/96kuJ39P
g96JfXnVYzRMljGmBzhgR8svfgoxRR8pi6jEC/IT3dKZJEUYf67xkqWxu2zCEqgU6plDrhJn5VhO
/upG9UelgU6GlHL0Uy18NH1CYDVdbbp0uEx6NnwCwd4H8T28hWkK7Ctm4jmmtzy3nX3h2CY/Zrpz
nX78qtKJWYl0voeh+gqDW5g60DfBGd/uh9pmJ2RDAt25cOCBy8evc5KYlcuRsV7Mo671312rtiib
GdNXs1Myi149OMs06pRzFn7NNHAA3uMqwz84dDC4FxtnNUWue9Zt11rHYtiX42chcY0SjO6fQA+2
N+qFn8ThyW+ogCzs9GTLDcqln2e32qvhQyxJhU0G2Hiqpy5Z0y1SVx/yH8YQYrFsmqj02J35jsVv
q3XiHZlSeZE1lI4+1MSaag6Nt3NUmVs+Z6iZTmQ4fvdshqCJ7A55xzTMnPJrQuTPpanbAuWS/lwC
P97ZsfhwROmeUMC5p2o+CJMpumyEcUZnUY/cWLrG77ohYu85czDUUpxZO/ZRgReM30hUo4QxofsY
UbeNB9z8ydSP33zU1WU7ZBt9HNEI9V54SnDYnEAkUdoRzbYEnhDwJJoqANL2I/av+JFZYPSYuhPz
3RyBUNqb0WM+HwC3seVKaPRqmqNBpk5Zn3i+r0NKzVWUuvlzpwZspIm9FQFQEuAWNRLrrN6h2R5v
FmaBGxYk9iS7DsjDSz35yDcZFK3uZzu/36vy/76fzu+PGOMeU2amVM99cLX1rNiXevE1tFlwvR9g
WeFzY6YqAYxiMba7TWhV+kU0yt83GuCe2vBHBM5AA7VIGy96lN/6LpOfI88daIrrCaohKRdD/uy4
xIK7Q4Tyg9nHc4Q3ewNYPlneX1KZO4fMTYG1uC056mNebVnVfGLHnVUyxPIFDXJ2shR5pXrAgE7m
OHvbQPuFqTgmAcjPXuyaGDiCKsNdYMv8hVYOQmq9Sjb376q8fKHzKs5TEfe33ke4qdGY14LqLE2v
e/Jb/8T47bE2804s0DdpQwuqoFXjInJxibQq0Q51GxubrHOXop4OlTA/NUbEi1Ek6oTdrDoUJZ0F
3+feEHngbnpjRIzW88OzjC68yTdm9V7J7ju38RKilApGM79qXY4BvSRtWhfdsa6C58FB9isHmIOJ
FcgfpLGcGlosRhVhWMbund5wTDpL36naa9ogsW/c0jwhfyq39HWTAwY1sOxWSj2vYEKxGcPfAAxk
YVfNR57U0bfW6t5SpNPfCQbN566wuuUOmmLb8d49hx3t/SDFLJ0PB/ziEtRY4zs6cvq5hd644XPf
tfoFkcWiZC4VtD5Wommmts1f9R0jBcx/IJiE9jFqboR4KGtOJbkfnSxQhkwE0Y2Z7PY5HrwHr3UQ
irSTtwd7s9a1sV8jgFLXKkWWgxPK+xFT8aHLc77GmM5NYYfyCYtPv0G9QJpSFCY7V0b0V3S7vYks
EddQ2yZp1t2Aj3S3NJumi16Jh/v37+8L4HRnOVLc+DmSCV++ofbOn1qQ5KLLkKbKnseU1H/pfhu8
+faUb8YIfpSezINd8jVzUjkWg185K8t3m+PY2Nue+cLChOO9SzLiNIFQw7b/7rUR2H2GxztJEO6L
0VTMwZX6LnHZLFyE0VDFafvJcDomTomgtKOmUZYPfnWYLuAqoT/8sPxMPXkx/eTGM3tqQAHKEaPk
xni7vyGsQO34j1JIxYTVGHq4nfLUPTdwV/MRBVERqHaDlj5FGwC1bmiCb1bvEuei1fpH2uXLprTG
V03o4WHkgQw1MZg+ULJRimnkapsCGBAEcIaj8zdiq8rZWKj4QNEg0QkJGEjKR4/Z0ukeplnR0KDz
DKboMvcQyOgrj8RekOpyfytNxt2QlrBo02qJfR9Kt+GJWz199ilS2E4a5UuUQ/e2GlNdmwaBYJx4
7r5qsG7GuWPSzimsd41QZrPutedhjkjScGQRfMvGw1Ba+V1p6rkNC/+pyaZ+D6B8OZVFs08VHLZw
Cu0Ptv7fks5HsZ1ZPM94OF1jO/nhjEWPNCbPmWVpG7NU9msowv5k9jBYumY4V1Cx6ODO+X/0ZxAH
ufV3P4GqRVWjrph0QlBsdr51J59eIdoskAROc4XZs6RzAeDTWcfS8RAq2m82QvEjYvzgOmFDYciL
oMfW/CtaOpKfndZD2Nl4hwa39IZQ2mdczuzO5kMzH1RpYBmKg4++2/eKnakTWgednswJeiatjrp+
w1+SX1HEkNQikF1XTapdZc+20WmxTKRWp12Jm2vxtiARoiH3I0s0nEuKHbev6h5gvIUlo0jDRQHM
SE4W4PNiHFdjzQBxoum5Rffy1jWdt1FlDsLe8X5V0qx/GGPyiyAEsvrqGo5qS1KCqvT+1TbfC1yN
mykQ7/5EQlNX6NZiyFk36AqK/f2rUrvxA6DOdcAHjjGJMzZRiUbYNJ+5wz2qx531opwEW7zuzf4j
E/pA3mi7yGS/nQcTag67hXhih/uZj4xdFpSn/FGG4dxsFeGpJWj1IGOMBr4Kb07Taydn4tIbO3NT
dIynS9N+9m1v2BokaG2Au730/T4UXvIq6tNk42QsQpOCRXVnt5gIQVQa/N4U+JNi73G4H8B+UUPG
nVxFdrmx9a664YBRq9Ducc+B97wVzjkH13ytoBa4OEePbTstRSCnJ6I5UJgORbnHkZq/Ve7wjGYH
+wLb3hGX/P1/Y2Kg0fvBV2t4+aHs1MIEXgf79SPD8/YYwB/Zy7Rku8z4cl1o2si2IoGSOR8K/otV
naMDRg+S7iAKre6DCwI3aGoiLXiwfFuc0IH7myEiQImYuvqM1JoNmSn2eaTqY+zD5ezMWNL516tr
pQnMQuZMALRcxBe+9qTIyFnaKYahQJEfVvY/PDBY257abBOOLfEdVvSSTsjSdbNWm9wJERMG0jm0
sEtyw9R3taMxwDCjUR16wWQz7TGJGhW/fIBwmJSyQKzDOijXvZhx1LbpHY3eOtlxO4ITRXXSNCpg
2ZDJDTXGygTPYtFy1rIt1SYKrAwteW5m76A/cKlN3k/or3tVTNORSfLNcs36ULQsqxkArnWmj7s6
EOXC0FuBGjT0F5T1V+45fHuVxIMYluIW10jJpgAznqZpPVD5KMAiFhk78jstbFK2eO+ZyBCmLUma
Sa9h7WLsKkN8XFhcjSPZih0E3YzsbpNRqiBWdJkoB8h6xYNmwB4HtEeh/tE7h52hzNc5JcUjLR06
sXZ+7BBMRKIK1iFP0/eoeommVD9MqkEFpANpSkCrPSeWuUQdqH0L+6ZY+coiaKsdPoTUgElV/pZY
R20TaWQiGIoUVVH6115Clhc5+G/B6IcnYvmlIy/d9UF2qlmqtg4PhF094QpL87kwaHpgiDXcyEoX
YjMpR619tghIFz15JLv+TQo8JKYhCcYKrG+D15Ia63b5zpzM7slr3P5murgcWtU9lbqVHt2xv5Zm
LPatPgTIlLH0oWc2QRWrsT0m8wHZDsHLVAe935IQ6IXMUNMIaaU99UfAIoAHJOIWdpJsTlXsk+5E
T/FeKZPhDDQrhIIWeH372OviQw+1kD0OCTGNSSO2KGWz4tLEBVUpalxhAm1jiv6AhJ6AITjsTw1L
+ZUxHNDCcsPEKH0n1QIJhUUMVqheGaASexm3zkMD0B/hDVdoMT7lZc8WELDhzq4M1E1t8L1Xk/5h
tWQysb7aNy2K5zIHL5KqvVcA5wjCPat+H7suJXpENUxOnM/cK8GXa+OBhMjirNn+xUtdczehfDvD
pOqw5U0uCmvXWKYaRPaa+4R9buE865UL0jOoUyIgkAwknoAn7diYwQLfucziHxb95GLmNWOqWr+h
J9ZvA9kgIEa/FdEucaYWBqMKvXM6H7DtgJgpmk1bWMTnhOTYNk2Db8QLkYx5P9Fn+Y9+HJ4nqDfv
6SBaGhlOsx7x1TzHsCuiUbvZmi2f49JW+9zTZ9GEdVRJ/42weefZLZLpccD0jI3XeaZnHd2MzuVB
ZDo8mkzgDhbyKMRK1utA1zkj3bZItGe/Y4CXxjGjYh49L2bA+igMI2PJleFFVP5e+I3Y0Ob2l3Uh
MiAM9BRwq88xJu5PgMsFshbHOrgi+2IP239Eo/hVlOPZq0T9Hoj+2PRy/HLN+I15XvFqSyNZp3aY
HFweuucp47KEjL7m+b7CPWo8ssz+CHWhPetR3Z/buHi5v/JiU96sdOuUANddv//MRPOZSN/bhHgP
l0EV8ITQGwwlDnWJi5pn75TuLuDxgq4JKVyQfgGVT8y0uJJVFyJ9wzLhMAY4iflg4/NYBY6BCqpH
8xyZGEQQy4Rbwqtw0kRddBqLd+w++ZkHIYlTfnyiQWCgLqaDVpCMwZpNWo6ehz1E8krhjkdTAgJ0
+lZZ0aLo9ZckLIJPFCBrNub9h+d1AxhSTdsAQGYvUHaHWurO0c8srkzEJksZs9+R3qhdCjbqWSLb
c4xdIcTWsSX9ZKAPZZ+9jY9R60foD7tJ15ABBMUvDSvJr9m+mCA3zVxvuAUdgjzdKNxvXZXvqozs
0JxcAll43Y6KBgGyG+7LSncOFY2xCKjlbTIMDKXA0sBOliji5gOJmyZ8tgGRWp1N0bUMo1VKrCtD
oI/CIavWkFm7lRGWDkMG2pqcKFT/evfE0HUeh3ivZd+oQzaZ6pDMh36AfVLUSbsa/Lw+hcz5B5Sq
6FeZoRlBPfLoi+xD51VriE3EYdYwMZt63HuaO7yNtLj3tU1mnluRnpOiV0ZGYV5pgDYrL+FKi2oK
YbrV7cGmnD6o+Ssrr7TdgDqiJH99STogQTXqc0qL4upkY3G9fzWYOiNsbAa7SfBLoQrngU5qnczD
ZG/6YnyUPJhQ1Wfmkyl87BuC9/uo/mqhlTl9635X5Uw9ibv2I/ZJHcinMn0LatBENcv1s2gRW9Pg
/TIYVGyMoopeWmxJ7K/L4Cghwr6oCpInG8kAvxt1QVy29hJbZb1pIVeMtNvfVBdva1iSP/FXP6mK
FpK0BvOK7GSshfepDdQAhSr5uRyfmsr01bpN31Tqu8syIXgo9bX0jMwgPQO+xZ4/wv/zKLdXLGBx
TWho30wXso97WkXjdkgl0Grk4Qy3eayiKWWmhsrUshz7kb+5Wsd53LNn4rHVVJ11GufJVR3G5g4r
PyOstHgrYBNzEc8ckEzlb5kdtitf6M9BxelQU8RPsdCjp8rxwQMpPPnKbLd1Kt4s0ytwyJv2cbC4
lBUBZJXMf0FvGN6GBs8fXGWaTMTQIcWlC1n4snjuLfvRqrOCFNFYre5ubJ85yRk1P160avI26cRs
q2hBkni9/iTmTJ++9IvjMKT0JBx21TZJ9FOWGHSXafjaOFDzbjAJgS+9o16Rcka2GQPEmKQqzGf1
RcYlzccmiz76kljwCq7CTvd0/ei1OFs1dhBFw8DatVGXc1fSxQ71kuauaMID3J0yeRsd/7OeBklX
TpF2BdzxSlyaXJVtBm3Hex9Lvbx5xUqrQsFaBjHl/k6Frw0bLuwAn0Iteg1heWwZGUabPDfKQ+vK
R93K87MB73XfOOMurSXzto1OkfXYxky0h0YzUIjJZO03k1rkldg6bPBfaOKpvU2O2oJ+n4fGwdO2
Vhd0e0spgq4MaDyN5qijScvgSHWgjgMRwGvXYtf6X+9x0bzFsOaftBGKdUVzCZLDcCLFCAk1MGt2
j3awQUpvHUwveYFP4Zzuh0z59OpNTOxEFjinAc87ccD2+HD/Lm5AB2KhXmw0kpweYFUAbhZNdlNQ
d29DOUHBmO08QS6/Sroch/86qPll3PobRrDmWWUjSb489Rqd3mTnfpXMkC81FqSLm2bpsTYTmqiu
v44IIT9omkmRLJ5QUfMbADAwdaFxnJL+X5uRvk+KY5dbn9zJ5VUZEj22YYU/DLKGCTnZD0mYfoL3
wFkog0Xva3IH6CRNKFyhP5C640/LThn1C8YM1IAM7PDw6dGHyOmKkLTzCkESRkSETAQDsNwXWqQ2
kYVjr5iNFWGQ56dQotbxcIC9378KC7kzNFMHrgFnxC7SaZ01A8nYM8teLwP7iLP+Z5gn2yYkM8yX
H1obk5giTTQfnmOsdTUgypwHexGxK52bTjzk0SJb9Y008/wIYfEdyeW0pgUoVo7OpCMPO7gQentJ
C2UcAeKv7q+GRGsv968YdbaHPFOH+6t6/qdsVJcox92VN2bzqMviIwqfATu+xIY+DS4NHsChqGZ8
Q15qS6co3DmkZmPEKYQCNUbbusvjZcvP/6GBgXwoGQZeQji+y54B90qVHeZTGrWHJC1IT6h1pnUT
4Gw50PbvR+715q7NMezXMc/x5vcZ+uq+gniEX/vBawJi0IZEnOBPPcrJ1LZRLN2j6N9CrvID7UBE
NQkeZeK0dPxWg3wwCJs55qXqSBflwKo8LU0rLhZ4UEA1U5yxNKPvIzB24ZpQA5SHbjmo0MpS1pxD
J0ufo7xmqhulsEPs+EQ7jz2amVxyf2xoLxTvrQPw1XAR0leBLmHb5Rdt8pdAIUgy5aRXFu39S9j2
/tzpPkLwyhgf6/ZKKES4uVY/URMl17FicBkhuF7eX2Y+WZQlQVHLYZ65DTZJDXGopUtIDSlix9w+
YIp+yGg3Lei/rMYsTU7gOvh5cKHmpD1Aiyf5pEbEWke6trrv6v61wetFIddVhywTRRZY62a+26Dj
k72RRXjd7GKFYs46oay4KvBfex2S8WMtCbbyk20YxOVllJiGUABIKvLGf5Q879ltsldlHXyMyiHc
9CSvLqXtfU51EV7SrnRXwijYUJtV/553v4yuJREJVe8+AGQAqFr74ZmUwMF86CDI88ebE6mq7jhC
Fj1y6gy/yypAUYv1kbGV0jVn3+mWtXJzpv5McLyFk1sOpmKnOd4PWdTqi1GV1VqUunPNxnSrG5Hz
nOIcQzVVfO/cPt83RrkZbLNgSEJ/MQRE/M5tT1WJ+uuUTYBqJWh3PfMBFWcd3Mxaaw+yJK4+FT9R
Dkli12wbQ1Rh8scuv6LCsK7zXpuyzDtCcU3XeNPx5OeMQKfxWbf0/qLZH5bn24eotV6zqRIA8Bu1
AaAOaaIg+qPH6bLAUJQezaqF0u8a4tSZhTqPc5oucfEjenzsHZPDrhn1bXDp/d6iUsLLfn8ZpY2P
4btA/VLQhp6cYWcYdBAZRHoLOrKAz1FD2VQWL/0wdCupiblyS7sn9vnJgznAk8GhiUeZHZNwI5rp
jkcXfJqEv6FwYMrVCwixtf46inEHWW4gAxTgdB6k5i7Rhp96xyVFa1xsdGYHZxfVPFW2eytaNcDS
FqizibIkL+Q0Ro21G7W5QU7vd1eCr0Ldiw6Ayde09mcZgu2JOQQWE3Ocm+9V7m/zoi4wKhERHRPp
t4M4rj15SUu2MySdPJb7qTASBi4cusB4+dfOXotSsIGNCz1spLMlw2R4td1/OSz0U4kbmAh6mZy9
gDiDuP5w59UYuiEi+/nlaMsPyMXDrWQ1uiSxy7x3GJEOcwUuArd3r8GIZRnAldcbB9CrxdM4NSN/
gwvjXnI6Cty7gLPkqTJKtIwk3zCn4SWtdK6nIP0cyq4423l2IO/JX+iSLAkM4sEB5Eyxww8GvopX
mbmLMiEOyKrfHM0sN75RonIhhCEkbpSJNCIyqbpvplW5xzZvwqcKul9ryxsrbXULpwAYiwebGdmZ
uKD9YsepQroUHmSfVliUnESbEGhmLo2Uqbtv+pjWEJtHCp95Q0NTwwBGXGNLJmXYP81oRGy3NwK7
cyQBmmMde8MPwcMV8gc+ySvZBND16PFusj6DhlErDA3MqgDMpfHByZsOEQrGEo9CpOmEd+yt0n5Q
8bsuCVrWU1d/goJmXctEW1bEcEF675Gyj551nkbX3+sQ7h5KF2VJljD1r0vayEhv+HuezDBLtqNd
v+PBk8zdJm03IqtezvtsOcbmrUc5qgbn5vRZ88TOz9hWumETeBfKNxoShom6s0OBQ+YO16Bt0fGE
GvtFvBRPgg7UlRPk4bvJcPXB7Mfy4nRcWZVv6w/C1qwNgcDfW51OugWf90EoP3pi66MdXdt5VgIQ
Q17LkfmDnV8l9r2rJG8+lLZ9wurRsO8l6b5J/YMWatjbsXsATGz7ZsMwRyd52q7fpNW+mxKdHhJc
c2MSy/eQmpagNeog/0o9+iPpM60cbA+Fml5FiPbQMwmIQf/i4hHw0YrRC9dIO910Rq7WcsSw1wyp
Wkh9Si5EEucbX1hPmmWtsQtOyNaTt9AK7I01BudpGPet6tM96Me56VnQsQW7vAx0aOMWveNjMbW/
fA2yZ9+XaidN8WmymeW3k3rnKsUrPDe/fSq/5dByK9J9ijf3A3M5tQkcNFaa29DUbHaFOfaPiHcq
1BXpN+LC+Pz41JUTjPr/d8g0PdxIZNdHq8iHEw2Ai600ks8Krz+lLY6DsWhzwtGb/NYmiI+szlS7
yE6K2/09ALj0Fln9tzobZemV3+mioBM3memmwnyvZTgelB69mp5A4UBY7OV+UCom989nR0jWYX/x
O5qhzhQgKu6t8Twa8XhOenokjYD3mjTjmebdyrOwXsZR9pS7Trinwh7RmvOySJuMqj14rGr8EjUP
Kox59XjC5bewBMJSeyKdi3xk8iHvo2uzrKvH0nBfPb/JIMJRoI9h89SNoF9IiUAynET10fHSOSAs
pIlfjFx6NRNle/hikrV0Unv8FcC0Q4XJzIlckcVgljFRrDCkLG3qHsOw7hibYqwYQwZnErvEiTGU
SzpRMmcnZIBLBOiKsr8OaVgt467q3gq9/kStm31EfocMTVV46sxmQ7/r1lppu0uGIjlXsONqhe8T
7Ex39HQfVWsWDrjCXbnN4Kc9xPh2bloz1PsELMDKjqfyo43IWEfv+SOVShKbzfDQxXmziuLE31pp
APFjfqAJi3VVm+QxKN5zfYov9xILBwIW+taAcQ+5fJk6MEGkxuqhJaZ+qB1w4xli4t1ck1mKxxG0
KIC9uue+eAymkX8GhxQ1wCHlQcjImXmZ5mLHBVuPYDid9uTKw5v3fQKHsfbt7+/JyK2W7AW2VehR
jPRe/VyM6XcTJfKnir33qCvEcyuY+yd2d5jyeLyOkTVcBQW+kPo3JXp7aZO6eaAfJB8JO/nVmHhY
iqnTN1aQ1RdLH5KTJus3z2o5rTp0nlpkaFucPQ723wT4X2O84So7lmHrfs1fkGPTnVHeTA8uY4QD
aNN06bo5Gng1Zsu+G+sTolH6ajlLJhpYb18UcwzgAPKsba2bJIEmjFpkDG7UPZGwLhejI8T2/tLq
R7IwgY3NQ68+LpL+4f5lXSB0Aw/f7+i9B/upGiJ6/VO8gqAxvMbRlzXG8C9TMybBJ+iO08CGP5lO
Cu/WsSDsk1T7ujnF80GVCbWToPOT+GZzYn5AkNZQEWxjDNlx0rFA90PQgtNAu+fSfNr1JlSMrHq5
j7b0JBvPJFCS+9fW1sWohbMdhNueKSRJYwNnDW4Rk2HFKVOntWjaO2PdGVtbVdqp69svXLD9IkzU
Z81NY+he8lhCj39EdRzuVEjcx/29+wHnabFUrfqRirJ+GPvox2hD0U1H5RzJv2CXOmUbOyX9qfP7
fJkN8Y8JawzVxcjml3BpXfPeCvWlaiteOWJKX0HIEqWTbjtDax4iW6uvFYLLLe6QaMXEvmSKkVAK
2tFRDOi4RiAiAh1ITUhb3MfOS2J2EEzT3H/uLEDA5hReyzr0CL4m0/4+xmvKYN3yv0CgCvRrVrI3
6SdZneYJz0FYA7MmPf5mOZN+s0zdPReMq7DJqTPLwvesh2v4AOaPFJXQCRd4raEHBImGlSv57CKU
xqY9Jw8MByLgPqewRk+YRrvYMSbCk8mzP7VgqLugoDQN+Sr0vVcvAVNkQGxFK4T0B7hu/fC9IgiU
0zeLNSGx1g3NebCsJ55XfSyBvWVRMa7qhmppnKMrbfOCc5pWTE0SlxGFLkAl/UrbcniOhQ/HQOM3
WjprSzDpB2qsy29anZWnMOXOYEDxYfGdizEf7N5PF7qd0jiaX2pm+5x1Xr8BK1Yz4mZe7JAhudOj
lroT6cPNzfydSiVicreB3Iw/90DHmWwIQFx0P2ZFf2yc3Plw/8rAD8nC2DJeRqDH6l09GfOB1IoX
HZQfVpPsu8kUelfX2tMwC+ZaT+2wFfa7+0iqHkv0j/QSjcqI13kVlIfeaJNzXwwEdJBFlDc22RlZ
nT/hpAEMHo7DJsGHRnYanoh4PszNw0PSAMaEZQc+KEIPPJDFUcRBfokBDl3iwH5icmOfh5aBFKQo
wBWDbr6OTbm39C1BNVKW9qtO0fXPf/zP//2/Pof/CH+SzJ2N5MX/g2fytQT0Uv/nPw3jn/+Q/3p7
9/Wf/3Q9G/GPT0fWdWzHcg3T5vuf3x/jIpz/9f+wpE8VX6aMC+fUPJ7Pw76O/S3xouO6c7EakSHv
7CD552sB41WkYb9F5zwd/uY85s/57Tw84XjCNxzdEaaj//E8fM+mOa17xobHw/K++AKPUFuGYDYB
YVsgQm4TRSdps6lnqqzoQXcHJxq+7g0oN+t+5qOlfv31Wbl/Oim6zMK24SIYtsuv6I8nlWn+GIRh
M24wBrVgYcyXMUMOoHXGfmSB04zG3fz1JxrObx/p6MJD+q2bvmdajm9Zf/xIgzLQoMM6bGAZLFAR
LgJRPcm69Feplz4z+H+TDcE/GSZX+z1ndL/0UsvYEbW07cYcn1MBPTMI4tVfn5c5f+6//33m8zJM
4biQEgXXzHze/3adiMbVzaF3h41n2kwZcmtgEFT/9NNIOwFh03ejwhnc2K21RJFIEEUNNH7EGerS
fXJcPV9Nw2k2TpwxfDSrSANvUhqOd6YwxciNwPfgS+25wsNAur2x/evT934/e8N0EVKYviVckn0d
/7ezj7Xey2rSEzJTT5aegdmX2QtGXeS/5JBK9PxRyV26jEN+o//dz7Zdz4EUivXW4zr67TcXAIoP
y5iiJXaq4dzV0Q9Qy1zj7aK2IfyD9ggOruMt/tufSpveNchWcGwsg79duiWSh0l4fYq3AWPmOOGn
AJEklobFM8s1dXpMTprtnHLw/u4S/vMvm56CsIRnE4nA4vL7rZzbEouuSLZAyn4CHMeNE7sQZ4jg
iVqb3p48jKCLzzWkRkr2oXpChUbmMymENEqR6TTwsFcZNfuGPwzAASOeyAjS8r9Zc/50nqYFosYy
aPo4GHl/P09S53MhyaLbhkKmr4HKtyqpi4WtzyMRZ5K7zOxQ72d/87HGfLH94VZiD0nus8264oJF
1n/701jsBsGXafE2yuOd6qX1UvX0kUijJ/Gmdyjfgeu6cX4s9ZaLE3nCYYIihaK/a8ZDTcWEXBzd
qe8pAt8rUuFzO36P9eH415eQ8ad73hSmZ2J2YQm0UAz9duUqwcrL6CrYMHqMzoVbEq7rTArBK4kK
mVF2bIrsbK+ZzuyLjVej7otlbaPdrSYEj2WrXv/mjH5/WnEXURyYPnF8rMae/9vqKMuE9sY4zsgn
61Bk9WOn4dHNkq45tsgHC6LEtAqMl5YYxXNIrOPI9vqvz8H685+Pa9syTZ+EXccCBPHHtcTu67Ht
yjjahg6UfgjxBWC4WcM1H+4vBz+gv3V/TewmIRq2AXjRansiumwNHplRrxIn71eqT7orhRa+PuHn
pPCkuEwBam4sZzyRrlpfgDfsMiDCR6wx8kHLKrWu3WbfBZq2sMWYrr1ShjfkGNrVRxG0dj2af878
3v0bZlaVO9ZqzCfzP7m/p8VR/TeLzf/vShG67hjEi5uu7hvzg/Tfng6pHCBwe1W4ddyc/IZ0ekND
5D0jtd25EFNeE6+BpSoYd0ZZwxDe96JF5ls2xV8SEVVRvfz1H+nPfyPHsOeT0U2XhV/M19G/nU/l
pgp8fEXWXa9jNfbr6kIqo7msoqTb3XW3EcN7qAOWRWBzXT/89cfff94/3uJ8Pk9wn7KBE3F/+33E
vleAUXYcwJFy1lxkxI0kxrNdEiakEN9NLGap1324FLprJ6t/2gDPzn5mrLI+imD4FfoBBeWFud3/
oe68luNWsjX9KhN9jz3wJmLOuYApRyNKopF4gyApEd57PP18KO0+TYKMqtmXE93SllQkASQyV65c
6zdge1ELP31/8sd1pEsoUhsAPyB+fci2Ii0COxMo1lbtzOBS6SgUJRWCnWHYp7uoN5+rRNofE64h
3YtojNlgs53JwGmzieZ+j1YM9RXYJHbS2+ZMPwIqwqT24cWE+Di649mZ/ENaVtVqRGVJQQeWxaLL
bGvv36gGQjBJ09jaYvl5MbZoflNiwRdjyI29kgQZo0iz0yjkdM8a+KHiXnDmpX42aLKhAJsFzakp
kEne3wKac8DwYAICl9Wv5NQc95GYXpiVrF76zcssWOmVjmo4GAYfkpRvIGtQZOp2jNLnzECEo7Fm
FH181bhM6EnDt4HlA6yk9KBN3B5bmMsp4vSbZjP7OHBscyrcSPIeXVVWA+eLrVbKBb1qzU8RDRms
4pEj/AXSFf2rhiOjCufhCQv1wAkANVhCp6LlJ1XflKn8ruBZ+nMeqe8osdrC5ALF4y9QniOK9vib
QKVnpwfdj7Cj+MFh3L9E+LG+imEHqqmC2PqY+9/pBYHiS3IUC9oywx0UisURUUPf6a6lrUMc83NQ
DtQiXF0H2D8NixxqgxON0iGd0BeYsIV6jkifbpkHCQHJA8WowMXEG2tmsCkLkydZmDwNPiAZBTC0
b+mqKrkI0gg4ZZjLrh51wgEIPmyHEYkrAlJ8Y4W5pzWc4XBZSjswCnNLBTLSf1oq1mBID5rXU9N3
JIkCWmRmj5wEXmcOTixq4kv7WGpSfN/HaFv2FNtonA2XEbW0vaWE33C00b+pgvMnlKcsfCoGGyVF
RPn4G/o8wd6gXm6rORi5Ke8v8eowrzRkbEElldTp9WKT5dWLoo04qhDp3GyCozSEEMK7SJGRCqN3
grGBcQPnVfMk3YIRUJKik2iaKGjn6MYL6ZXVTcZ1E5+J+5+EWUUl0CFXQxplqMvnb8KsOHdq3YsF
wBSl3sxylt4oaXdVzw3ZAnhTr+syiPpglX0hl86kmUuWtAoIJPOkA2BpdDYf9f21+7ytaVgp5lbr
uvBaqGIJohzuLU2iXZ9eQ8dj3vpSHHpI1yx2FMOQ31+q0IO5mQYMfzm7V90z4rPDBhFkVIRUSKD9
MOWP3Rw/d6ZiPutdaselsAebNxyOuDCAL9I2ptlDQSTaHgufWmn5F7Ql7qkGKgdYXShpdogqhSBU
DgWQs6CCrXJMS4Oumrao9nTXgIv0C+QnH9Cg725jI9nRIewuGz/pLtNOx4petMDES1PmIXyQ3eH4
ZmZyiXVEUe+tPMJPRvGFbT/TeJF72qDyGNKXkho8QEE3boHeUyCHDuMIpfBbG5txP7LWtlUC20At
w9uuQDeXIGhuYf4VP4VpmrZ5M5TOmGNghm6+4aCUA6fWkF9AaHRn4u+yZ67fArB9k23dMmjxrsOv
qOQSkczg5K8KlyniKsAXejdMEP8ccymBrhmWmzOv/rNrmjKC+ZzeOP2uJrhRADgFs69vJ8wPr/1S
PkyySmYL5BdJKyU/k1susXj1iKrIAZpUitPBh7RFVlsTKBaEjEZuoUn7ESdjM4OyImZIzsrGmQT/
s8tJFNZoVcosIG01r/HFoLMCJ3iLZ2l6M6ik8JouqRcT2Um3pCmnB/OTF0iwoAXBGrLIO1Y7UePX
lbyw1baqholRZY2OoOVUSxNklwU6nVV7JmlQlhiwHk9OoksOKFLiMldpoBmJ+B4CHtiaValdGEiw
qP4QXnKsGfapVm2mrvyqx76rNKqMG4+uIfoltva87C7HfSapavDP6aC4gzmCi5khn++KHId6iIJf
Bq2KLzIzsL4cfxP6+SXQjekmhFlCeABgD2RiSEx040rrD2YHuWMnp7D5tbCwg0A3JDxTbfgs9VTR
VpI0nIvIUuTV8aSyEvqz1J23A4Dwg2wi5zvAAHeA4yzegAvsDvvJgxCG6WHstAcjH6ZnY57AEZjV
RTN/lzH+/WZhlSIiz+XBa57PLKqPtSSZRIRoip6poePZvVpVHeaWQW3B3+oCUdnndfJDr0sA7yQW
aLv17igQT5K6kHaAqZFiluXuMAFlDMp8vpj0bD6ESVY5ei99x+2IZiuknH0Q0SlufD/fxWCGtYTm
FzVp2ginJ/GxILqaU7BMLFlGF8c00WNkzr3Z85DpkDrw1dCghEn5xhk/An/1E9ExGOQl9fXSqg9F
jvffkdjSd5HuVZgOX/fdpihCXjl2qxmqk2KpXU1zlh5AvNqzhvAhbTp91IQdBDEQ2OmMa4KsPHQY
65x+BOmTZQFC5pj/Az1gA33/CFqzIIByAwdUoap3g4WaDF071UuhqGyGbjG/Fu0+lKWDlmDoKQyq
sOlxh90l9I8d3FtAeDXqmehwPJOtBtbixMaBSRSpfFqr8JCOuponkY+YSEESgdOaiqYb5Z8EjIRX
hKlO7I3JEedJzmEVpr2n1Mm9NCPthwIoDMZIwsil6sqHQvgG6AMQCAfWraln8FTrWHaqqkMTfvGy
nuhB43EtGdecyjPQ6QNNjqq0tlWIuWoejdYuXYzhC+TlHT8Uh51CXVILM/VmHICfSFZIytHXF6CK
kQYO5eQx7esrbEXax+O7+t/vCvTNsWD/ApQT+fywXf31v6+il7poitf2/yzf9j9f9v6b/nvnffNO
fsHV983t+gve/UCu+/d9uU/t07u/eKB82+lr97uevv1uurT9d4th+cr/1w//1+/jT7mdyt//9a+X
oiND46cFIIz/9fdHS0uCguWb6bz8/L8/vH7K+L6rp7R9+vD1v5+alm9V/yKgmIDtVarRkmoy8Yff
f38imYpKpmpKZKuKyd6UF3Ub/te/FP0vtlzqlNi/W8w8iwXdFGiJ8pH2l0lCpXGKp6xB0cf817+f
++bPzP3zqj5vtSjKKmUlFlsm8HJsyjh5i2Qx79edOASZEACbpNYcOC1WBvIiBD66DXa8aN9eqw3A
AfMlphtVwphHKikNX+jHaYCrpNLyxBxLenT0yyh1pQZ4J3oTlVjB0LpPi+QCh6190RsOTEz/rlBh
DOBKhcZE65jdUzlclFiRdk9G9iqCHUSX9UbDM684pLcBEoFQmqGf2pbg4fiaGZeW+C3O8J/7MhW/
ZvCWwAxgndnpwhm5oL2oTxX3BNUIiWkwYs1Ot25UXI4MuBTWCLJnMTpHmTEDjBcpW9VEiyXam1nm
1qCCBLo4tKtt+gRLTokdq6bclIAIRzRjzKqGNAz6FZfcZXhCYXRNVF4mANpgAnd+0hxgaGwjgUcw
JW8IdrWmXEGX3URCjdHFDzN5dipggBHjrENlKiDRYtPkJDmueGCaa+QufPTNZxDIpXEl4lwOfBIL
DHoDWEdHGlo8w3e8pVyN+6bVvhlkQLtFiJqWjNxdsMHtcSuVwYbyNsk69EsktBv/tzRKe1gSPP5M
jSRxewBXZRBuujDeDgWyAoCtJrieSfTSIa/FCa1rt71m673lwmK3gbVDqNcMwQY9b6Px7MDBhczJ
TQSIPM4Aw7lPQbsfsVCXo68D7o7YVVT4AMHrRSTdvOume3kX63hXPRYiqsdPBmL2qon7ALZrigEZ
srivERSUEeloB6Bq91oKAky6555yBQk1DLSF6n65y0jzUfEEWg9zvwheBFVABKyx/WLcALAFt9kA
fO09zsMwCqQtnHNXjh+ZVbU2uDL0vkiF1spEpUOFt/FNXVLlpuetU0rgUcbqZfkXC6OXbBRIPdl0
UBHQ5Ze+QkYYnPcgELWF52yWgCHcI51Enrjonqu8vUPWzFstmhB0E7CCkZ0G2bsQ/Q1gT7YaDVB0
cExAxATtSTAUg1tmO7XAmq5+LJr7pn0BQ+uoiLvVBhOC6TUEynaGUognBGdWKusYNeWi7OQQg9Xw
G9LTAirDQv9zJDfvYmFTNoj8ij/b5kBv2BYQhl5mLpgDp8B73W+YtYFmmwOeeFVG8eS+ZBMSLZyq
eRNdyF0BQRLLl669rjooXjP6Z+bequ8RN7KNEp4xcyDNcCUeKRXjgwKmq1dGt5IB6qHfsNS3W+QY
5hCxVZ9OAUykBNR4DfFvlkYXF0JEzANnYK4sf49wh8vB+HOz6Jy7HAkuKyF24QG6ac50wnaLLAtE
H58Po6suc8W40ZEU6wT842YUpg4CJT9Y5mH88iaI/x0s3/ahjVVO8ic20vaUcSMSVdFYYufbtMqg
mBq2EVKU6WtT1O78ZVHXTCF1JmzOi9k3sz4j6+vy5clg1gPltFTBRSVbXYxA5nEz8cZ7UdoPNGxd
7KFHCuIgMzZUdRCOQXcFdzGSH2hiydYcb2pxV0693dbL9K/gLiW2ldNXnV6WRTaOxzXQFF9F8cY3
YrQdqdCYEiXHBHzkS8oCMsV71dhmsgIVnaWKjLXc3aO3SzKBDKD4osY/8Z7karp+QMnEHeoXZCmp
W9GgePEpIRWMdQQ60VxAZ/qXJvyWtZOjjdvToyt9uvO8Gd1VbtUZcFkLldGd07tkvK0SNKAUCnSs
USOGT4EIXlu9Kuq1EF9PAlsPZbimvtTgIZ2+E7bMd0ey43vmREZjiMRfZcN9/55zGjbm0CS854LN
blNKlwqzHQdQlRYy9HRQ3BWeWYfCvLZajPHcqrlpfC+oZBsf5aLwDIrqMMk79OYuBDC+tQ3VMim+
ZLgFVy8c8yphL0T8/0EBQkp2Luq7EnY2HI7Tj7I6zi5PYok0GIiZPA1FgvdPAqaNBqxJNpmpm9p6
7oDtdyL0VeMS4fd/Vmj7+1oK/UJacqq0zo1rKSXjHDPIAupGRGbWd9N+03Vb1K7MZ+QsTj+ZdTyK
v8nFOdyQCJEec1TnpEbf//2zDaY4CjI2JvYSb+ZY3huUOsGtbJNS2o+4RxfAQ5LxRRYqWGIo4CvO
IFieMN4P9LW7IECPSsatR7qWerzxEoV9JIQs3l0tUR6XFLA4yX0QUzsSyudAfRCznRWFd7GC7g+L
fIjaX5oArCG8rQGvIh3lLHUqoGlwNFAj5y5oBtwAFr8arGqn5i8GeqjKtKlNgsWIwKk3i0+L3HzV
vQx0Bg11L7K5LmmEYCTwjHBMAjvWIGRywfZ6BZDXQ2QDDtQ+mHx4+rGrwpcwJJSOssTGFHCj6DcK
msRKtm2En5kq7aHk7FrW/FS9xHN1kNMdIRS8PTPVH93MuEGwyon6wV12XsD3x8RGNtjLcJUfsDRZ
dr7laYPhVk4i278XOzZaPMI4wjvLfkLIW7IG2vy2sCyOOnBSBEaXQF/79aF7Rl4jQVoiBmnZT2h5
ICgN4bGFQQMoUGbzUwW8RhdMmfBrm7YPDZosiFP15SaOEYA2YC+wSeA+7U45zBYWInL+yFLaPQ4O
1vwbgQMB+sqiCC63pDA5ngjJ4/Jcy4aSFQ+zyiBVV1BqK5MMUqLijnz+KP009cpZ7plCJtLAi/VG
skUuw1W/dBNH9xBWC/Sn1jwkAQlwwQ9DZR4MnkMHN0dTiG0SoQe7gt2lRNkDgMGdpAxXBbCsCSsD
JdqHDZV5mGa6UTl9g6tn4Hbdo4KyE2aiLsYgJCWhVwQki4bh+M12LHYq6qgjDKYmQvh4SCnLcooM
KkZ4iwDRdsbY2QgovApkboRHqFI6/g2mHm1xW0+zA9tlBM9v2Zc9hKFAWT416BPQGkI+5V7yMUcr
YMcLjk+2qY+XQVPslu1aQRlxSY/KBDHwnDM3i2bZkbTsJek3qP7fz4jvIrK9BcMD5OeyKL+iLcir
ANqPcacaB3BvcBdbyMWxCxUPiY7gNpVkB5VTWxbup05lXX3rpfGyTEK8RPqrNiA3wJABd/XBfJbJ
riW8oxrt0jCRc0Rtl7TWfFaGzsZwB1Ypkgy48ZFTM/ELbg6/TivbFA1WhMZNPZDNogtYBAnERrYy
g29uDksc6Ad5G4QjMnDytotRkqgodU8PSypCdmMFk7usSqCYNqxDp2TLU6rvzAC7LHaCwtaM7mNo
B2yHJXbEHR5dRQFNw7oxNJYT8QLLYfQ67guDVi67VYd3i0YQFK1dPVBMyWocd9CiZJXhErWH/sLU
uc3a5+UQYVTK8YxRV4NHXRqk9fEuciiyZf/iQ/BKkEJVwLM3L0sSNahA5Tcml1HJwkMrdAu07OGX
AVnqkZBfdBOPSbGu4184iRBqbbW71ZEiXdxlwvIlh1iQlDt58EJlMX+IwdaOnt5Kex1jviYmG+B5
gMXPCIA2ltdTtoDzBa0zcRs4MDVGWpX23YS/EHX3WXW9obJhL58uJ4smLF0hzTnCuAqWYSmS3Eug
GoFpHg8WzIbl6GCxi1pMNFUngTVJ5hrBVmWAAmSWumAX0S8Ubjzph5WyCNuv+LlINUHaeF7GXCkr
DlkvdU7cJ8+0BtR1UNlPE1xPOFF1UvrFAAGiV/gN4AmhVhrNfLdMky2UWqcCHZ53nFiwwlwgDEkd
bAuiWG0++t1jEelk6Y6+HHtr3PfQPwWQGoeINmkkXcN9F99J+WuEKvAQAVvQwVF3E6T+3hNx/0mx
9UJcs2X6osvrtvmuJKVHw0Zy4op2Kr/GDBE1VCBG5aojgyzCAxQ9B86dU5WQRFrEkgWMqeWBtAfB
yThxFnlYawy9QESNFibuwcdcK721uos0fFZnz1C2vv8YaS+L8kRw25IRL+8a+t1W/57WsHXU13/f
bJHgn9V+kxBnGlK3AvobGQLdTdqfHCdxQqlopA8DFrUjSpgVRI9+QDHarZXJ9fGpqzRhUy2brrgt
pFdYbIGEL6uOf2B11afDhixDrpEhWljID8Dka2QDVBw+xEZHw/C5Z2ijO7O7JbLiQUvTINlQ+Ngi
YhL9DrUMA48LMbgdMAfJGjQbG05S9GPbu0K5HeMngfDMDuCzfDistjSqgUIVCIVrs4tceZ7eViMW
2F/0BIrCzg/3iYR63HULsZEI2LhLErS8srm7NzyUsx3JSF2EVuw+qtARvsS1ccJ3IZs3xvBkoUiH
dpWTyLgr4fOgQm4N6FmCEUPP9oCIrWXUe0npPIDkd0JQfVmg7PMsA7Am66O2twi3YMCHDC2aV/lR
z9xb6h0VOvlwMlzETDahYt2CD3AlHFQgAdlaRFE7ZyER/iRg/1acOVL6iFYOyBREe8PDEO6KChUV
YMXQEGs2BAORMqnWHZU3gsen9BAgEIv0WFIvE0jwmgFrWqMjoiKukV2MAk5wwPUlXCSxoHRSaefP
D5p8m2Mnvjw/60AF/AGctESQBPOXwOl1zMqi3hvV3papdSfQzqYc8RKfpjy6b3I3eB20GKhNjqbh
HTTJpAc4ciSNN1vqVyXH52qkLkOQzOLLFt2pHkcU07JlaDu+wO6ArkiVsqxw0wPYi5AybWdEMwy0
VXXSSQO7Eyiky4VrjqIVbgH0DPboK3mK6TvCcNuNr7jH4jb6A12IfUjygoJLhALm1CSv0vwjK3aK
ciuI8F1RA1eF2wG9BVl+VTBpyullKbPgpVPLC4/Yhl6XiSITmyT/dRxuB6rQiKdy9OgcwN9iFTuF
/jqji74MSUmcQ8nSWf6sT6G303XF5nMdM8UJulSHZAzyyaqlIlCEbNMk2qn0iII26jWhN9eoE5Mc
Zb2PLCXvX+LLlOVmsBaYfQ8tcypVkT3OWMt2CO343DBgpQFflrrnrAJIQw/D49fD+uEEHOOuCfqE
1Wag3YHuJDwUtxVVUlOmXQgWLu1YAAEk+c5JE3U34EQ+JWhB4b0QEe0EokM4aBy7HieEwxqyxyVI
CAYOD9JlpbPuRsQ7l/BuYSzDkXA08Hng7L58mdVg+2B2gMXQqMv7TZELXqexzESSMDXcznXwTUXU
AEvSxwlxNMknNW43WvU6acPV4ogaUTyIMRkwVZkQwGYxyZdW/SWFrbGc9hVz3JCjINTEkgCMSV1t
VoQd7V5vmEl9tfAiSxSg9bUn9VdWGN/3wbSJ4s2cIIJSB/s5Eh8j3GE7bfDQ1HaXegfoYKTXGvxf
vumJZZtsZ31AxYn6XqTeN1m8WZLepWzYKKhdkee1xdeg5CtUDEdKf4dQxGZJPJOGrXjEB4eyDz2D
TcZurhiCmwqzhxufPS+KeNJTrbHkO9JxsdyFJJVs2fZgRi5TWZ8vmA6iscNKwD3WIEcUBvMarXAq
IGRpkSJtsaBKgfLA6nWSGLN6yR2qC4U5PQ0v8bKf7vuUdxD+akYRtJTPTolPKHWfRhfxT7uf5/oa
heXNkrOHyWz/mo2XJpBtkSrhkmSlgr9r52SL/MQXYaivB6XZzy3KCEF8r8gkOgj0owD87Xi6+0ct
hbPNgocoicrfv6KndcfgXQfi/5OWgkq5439IER86Cg4Uj99vOwrLl/9pKAi6/pcqKQuSUOPUTeeA
VuWfjoIgidZfqgb9XKOzrFIG4Iz8d0tBkIy/cE0FqrDgi2lpLRjSv3sKaBb8hfiIRtVAkVRVUyT5
nzQV3hchdFHiIiL3RnODUzxgmPcH9Qo0pt60ZbkfIKGRbkLxiij/UjARMvfNqHxSolshyT5ea1UU
oNQemNpYhQcttqTLsIPSGApV6OqhCMWrEKkIWz4xwVJezDb5UQABSM5UJpZL/Kcu8fEWVlVCROV8
XdeKca8HffaM9ACbaTH4ENZOP+vnw2pQAIHxQKd/Naw18Ma8UvJxn8XtpWBl297ULgQMjFTsVvOg
/Ee4jz+PpcNQsCRKLR9xCrOPcmyAKeFe61MP6iDFKlS8BMxp4vvTD7bq/eoUrPCikei9y1ARRFK/
9xNGNoYYC9PUPKjzo2DhvuM/0OSmWj86jaEilfGadk9myGRaIJYK2w2A4h5t/tP3sXqR3APIcpYU
1TMwCoa2epHhbAiGGlntVmTbjcXnWr09fYEVWpNj+eoKq5LnrIy4cxhmu6WgYFv2IydQGzaN29sv
L7kduJNNULbvcAdy0jPVOpbwu2l6vLbCytYsEcAYD/h+kMNZw8oo4traoKNfaSzgPI7tJmAb+Iby
XVT1N21RfklBhUoBLY3YV7cC5O8zVINlFN8sl7/vwwQ3i/wFkWB1H/FY6mnaMsqygvyRhPeWyRlB
bpsfpwd7RWn4M9igOTSAucABOZO/f+Cxz8JoqOt2i9CP2yNq5tZp9qwmSuVSe94h3Nlsc2W+HFDn
KXC27WvJK5HbB1UFMYT+Otbcl1FeeE1FScOXjH3dS2em/mpNE2sBKNLPZdJrdIiV5fM3HQYdk+Qw
s5R4P2kXtXnQWtwG/U2Y4K06uKfHY5lbb8f9z6UMNgegTgAjV+HDwidFM8Y+2s/yq49Phy6+VuKv
ut+dvsx6EXEZTSTe8UvUiP6rJ6I63VpdJyDXWmma1xlS9l2n6X4mOK2vsiykt+92BXihJtM3sc+7
HeXXyMBRifzz9HOscFofp89qntYtSmLCMn3up2sOzc43DK4c4Lgu7pK7zLHty2Wt5k60Wf5LOc2B
l+P9wIPALvljaL8Gm9O3tH6Dy0MT/dldTY12xbGV/2ayWH6R+dKQtaiGUK+uvdFIPANvlaY/MyuP
L+ntXFlfabmTN1ea0rTusHtst43Xu4qL2JKbutiRefFm3Fme6ULFdWZCl+BczhwUH1AbcqgmbiI3
dRBr3SSbfOs7xh5VKFf3Tg/DZwFEl5fdwhTJf4zVupYpIXQZz71VmtsRlUy6fwGKJqcvsoJUwfaU
Jdg0zGCTzUD/sCeNkTrOiTBmO/qYDso8Lt1fZ7R/Z07hvKT25c+Hp1+vh9h+jZ276NxSXb9pLq6I
GrY6SJMYIEFWc6+AtIRdq0T9yQl2CFx5pZtfik62VZ1mh+GkKzqRrXqC94xkp41/yqbi3pLtI9R4
j7qcq7s/0VZychvj1E3lIuZj31FbstFZd+jhO7Fn2r1DA9jzdPv3LTVZG3s650nfZC7lAsc480TK
siDfzqj1E62ij+wvIEQcCnaW/SN27juPaz7SHnZER7CfA/sBQVX7moaj/dTZ13SnPRBUbIPfgzN3
so4c6xtZPn8ztTPd7yUobBCb6q91fDvrD6cnzh/Wx6lHXaURXV3B7xO4QhsnFxq6JRoK85hibisw
45QTKDrEifDdaAUnysqbMO1far0Zqfnm9LtL0AWJhFCTrts9pZxYGn/jJoNYWrf1TeFCAW+I4y5Y
gFzGey2Wm2++Vl/MWJsonXhXSdJelikERlOPM0ajoBA/7YO6uxJamv1tep1r0T7tii/oq9+qcrvN
lq5LhOKmmVrId1UsWB8SqjDSRRxEmUL7iNg68o1X8sQR0Zg2OFdsYqu7CtTwssGD2vBnyuUY2duA
PPEiTyDnETukMoH0ZjWPHGXyG0x/Utfo59nNDfMBhjPAT624M6buvivSC4SUN4Ku3Ydi7V+mEZyz
WGk6MrFZhdoyY4KVaTdYPj81WnFjiIluB31xIH+11dq8QpkcLZvyVvSnm6DtL/2QYpEmC49RUP8y
G8GwRW3pj0gylYQWF02ES54L07ySSvOnCPsWytEexYPrGFtAQ+0vOqtw/Vmhbz7uilJ6zgIfHzF6
GLXi36CpdtukyQHRFztWE3paBgygdnN6Ih2JCqfm0SoIC/ogEQGZR6WLhsKmdgf6UL1r2MCuPXP7
jOcFq2d0y/1IPJg8iRCFAAxLCBsyfvXeXWm/PJj8A72Pg7Y1tsJV61GM4V9EdiycmM4srhXQ9xg1
CVwq1s1Lfoem4fvVJRT4tya9ke36TfJU3AvfwxvpguPfZbdJ9vIGnbe9sI8d8UxOKX8eMBF3p8IK
jk1breqoUsvKgoCzW2K1YWeAuJ5n+wZWsV3Zt71DNmtT1bTv7mrnx68DgkDn9otP7wAQHfmVakDL
X4XsFGX2qs148iBtd0IlUUNXL9JAu5c0lIeLjl6IJVLHTWGmwee+7FVs+NrhFk36ayWvXMxGt4bc
3qlRtjMXS1HDgCsxy7ugSfbTmF1AatoGZf8FNUZMbXP/zK66jotL3rYAFPFy1wGZHt/sm7io0+eb
CqkR9lJAl7pPMhxw2jahKHl6Wn+S8WqmwREE7qXykZ6TVcmAiLE8YH6SDygLJsH0UvlpdDMkC9g+
F3G59JBFP0d/XD/fEvclQAowzqCeIeG4mplKncFtyLNdHKSun2AGkn8//WTWAhFfL1iJCgp0etjb
aCO9v4RuoUqXIe20qzwoieRHMVkSVHHnhfPd7L3IDjhEN3YLB3SLQ+tvgzOK3TiAJXetfYl2v+3b
D9eyja0i3/XQ2z/pwdDVjZzfoYOBoB15qkMqZlNg3Tz1Nmu79faFA1KS71lyL/xXXdMxHcW+n9jo
8Q6zf0au5pKQsuq9JWCU+9yx3CVnRcLY5mDjOSEpxOmxWElG/AkEb8ZCWyVpaWmiVyUwFgbn3OfI
/vKN6jUL8PppsF87+/X05Y7o/BNDr63OA2avI1UakK0NzjPNfyIjiDaWPj0rl8otmU5qm4zSMgw1
Y4uWsn1nEhREkvVzsUBa5tKpu1nFggbIuhRoPPzFkjZWXH9JsEq75R4Ux/k12N/vhDOh99MMS5KP
qiCg6IEHv599IT0RPZNAjuOR/QXu1g7bc0/aqORY0JAcJP0c035ImJajQ4mdQfDZJDSndHImQLCx
3HMhZcXA/vck+M8trXaDRhFDCVWebHdv2Fc/BJs5sH3K7bszb38dUpalDeYJKQvKjpZ4rBG+CV1D
GWCqMXKZkC6khAZ0mzmd9lJUPznGnIvznyWyHA1UsnMZAtaa8ytg9lo1as27xZPXfi6cH2Dj+NPt
aL/QH9jsXq9BIDOrTs/wFcP/z1i+ve7qXJ3PQVbrBtelxWQ/Ts4VxwH2OYv/VfzLF9bYTDXp1iDa
OA8gSpzImTkAPEiH2n5CIJmjqukczLOFpfVx7Dj6bwZkFVhbRemsQeTGaLtG4g/cCZPiTE3h80tA
s0OEmistEPq3OTs551hJyGLsym4Bbl1glAv+9OvpET7GiPWqlaX/XGW1gHQF7CzN3GWEl0OJQGxE
t5wQTsPU/jITfgE2ORhgOqX3sKyeJQ43bs7CTtyv951T8C5oZjvfbyTn62BzzEFPkAhzDRyZ0adl
fm4yLlH01C2vFlge6VLLPkrnjoRr8OZNuRfYJJZ9B1r15eg17rThYOABCzm/vD/bUuHpL5yjpVy6
TvaaSUJMLtJIuradV26yA7WRneWMXnk9uYYbevn29CtaV/uBGaI0h5YXOcpSyNTWi4BNxQhrM8FH
vveyqsGc2AQDMPxsRBQHYxGpFnQAcGIOZP3H6Wt/mINQIxb1BFobsroAEN/PQTD11LwawQTI2wy3
QYV5GPAHyoWVpvbe6Wstr+3da4VLTVHcgMBsgUddczKwNh7CITKDw1hrFZ64M3oGdRRvmxCAkuY3
4plq2of0GSEVJAQgnGiENf64mkfg0oq+TP1uV3jtpvBkD3w371O6KK76i34nODeXpZN6S2VHtmtP
8+CIbIeL8Mx9rPfN420YCn0oErWPJeqgSOU8HIxu55OmPlRqYpggnmo02Bs9hUOONd+DUcc0zxu9
Ds9pKaxHXdX/VJQQRjItdtJV+taqYTxF0DN3VVnhc1srtfiUIM7o459qZr+C2KjOZIzrOQXDFar6
cmpZprRsrq5o+Fnrd4o27azBL/ddZUW/tbkPN1pgCmeAweuhXV3KWj5/s0cGsdLjrdn723YKqs6O
R5Mmt+FPFWAKRHZvKS0glTUIQfDaa+Blz8zoD09KOkyUgOkPyY/ewyo/q/FG0KOgpU0nTF+LOlJ3
EWrl3mDO0e6frR0KdzQ5l94jNcKlpfn+QTPBnOo0Kvr9qOpekJg3U4CiZrMoEglyeObcuY6A6tJI
pdiNRaZsaR9Io2HTYCsyYgff9iASId4BW0rj6QzX/8Pgvb+KssqlcUG30OCHhFhi4IqJWVyUMIZC
vJ/jQPyn1zr2bVHe4wBDE3ktUpOOCFEguBnvA1Aei1mpAbw2psh8+i19eKTjZZD0UnSEk4xj5vhm
Omp9lcA3Tel7KGbkIbHZ7ssYKy256of96UstL/xtMKUfzmz4z6VWyUM9V02Av2N6SEG1XUXDgElg
0iA7jUyMLoJ+DeZdUOk/T1/1w8yASixRniaAow1DNeT9NDT8ThRKOJgHZMcgzlpd6rUQf8482xIg
3j8bHXvULy1NouVPCvz+KkGNyJQQKMJelEoA0qUchAAmS0R0b4Jqiq6sqVAitwbvjQb91MXBVZkb
6XwmN/0wwqvFvTrutG1gFrORi7sJYzGnj0UR1WN5BmAdd9FlhhuKPWB4fO6M+XEOkXOgfYMKIJUL
OlrvH76cKy1GDTHcG+l02TXhoxgZwMLxnT79Kj+7Dm8RAYRl2//Q0ZKkERGLqYwPQlb6N4oYiF87
Q4tcZEi1MyP54cS0VGHeXEtdDSXCO2S6lIV2U7Ng8Ot8BKkbjKZd0mjK1F8Yxt7jeNN5amZJma3B
Tfg6KCxT/LMBo5mC+Hz64T/OY24IZThwAAqQkrVoVCpFECcCMFNodh6SWNuKnXDmoT+5BP1IqoXw
O9CZWGc7ZduHiaIO0UExsVuyZcyBYsyprSjb/uNnMSQUJQwyK7QP188Sd/JYt8jE7WvcCqyGwnUR
nSGMfzJXDN7h0solOyWGvp+T5OJqJ+upv8d/WIDB3pZsthBMe9XVrPjMxPwsYTGg+yM5YynISawW
AFS7ESCuYe2DFNerFOFKp6sNdNcrZTjkE06Rp8fvw8O9T5DWjbe6roJ+VqN5V/YtmD5ubcZ6sRyi
H1U8nZM5/fRiqCiYBE+RRae8H8kU5ZccuaBk78+Gl2uzFwvtl77rz8yJD7CIY9ZHlw3401K8XW94
Rjvns2gUSB4oyvioyPTdMYEw9gVMbZwZuxnRjRaByKAfweolmVeZXeI7GQL7tEescHN6jD8shmWM
F9AUGEegAesTTq2rCPXU/rQzsmHfRvm+w2nt9CU+Hdk3l1ilgrE2YLntZ+m+tPTUHjIDBjXpsG2V
kXFmhi4z8N3+tHqa/0vamfa4bTRd+xcR4L58JaWRKI9n7HG8fiFsJyGb+779+udibryJxCFE2C8M
BAEMuNTdxerqqlPnLPfX1TUvCigVahij/UmBiyn3G6j44+IvKPbzqfzVlOIfW45l6bqswB+xugur
MZPqplYTvx6L9kOYMTnatpOFcm+V7gTF7R38z9QqSsdlEZiqqJn1LKKHAebuLOjemUW9s3ubZnRo
SeC5YChxze1mwL8F+WeYXOywsR8bCL0WRKxzUHsz+nrfJzYPiicXz05CF0nt7UGFvQaXlOg6P83R
Km6/ZSYSIcpJYwKs5X/vG9uKW3DmkZ6THcmv2EoKrpK5jYfIrxNk+hD2sEe3Z2xd2iMIfpUeLS5B
n2TJDnhVrqOxPXQJ0mpOQm4ZfTXDCMYp/a025S+Z1SITqKXqAQbGnxKMkL+xQvpAvN1tBGXl1XZ2
Q26mupVKfhbQEPCY2IP5o5GLibn4QVqmWWaqlp/vG91yF+gpHZt806YBtfoAbKStyqHK0UoYWp9y
+BMls4Mk1MN9M1ubyhuOFziPK6CIq7UFUlN1ecCmSgkU6w/CiEw44pmKP0SlrOdH3YIq/Hnu465w
LSG35R9629jJ8f6v2FgsY6c2jxRO2CF7uHXYUYCLDibyklJXq/wYy2MIYCDWKP02c7RzSWwa45Wn
LYzb8MWujKlCQmUAmk6/VxRvtJAlDxGmn7Kd+3Uj9gM1+dfMumcSmo7V950JkXbcM3QJdR8T4Olg
oSZ5f/M2DOlQ1uoUfHiBaevEQQKCKIdhIvuxBrRTmk92Pe54yestA3kHd7qMR2rogq+2TI914qNk
xz5PVibmlcM8/5HsJafqkgTc3i9YgZyH4glQHZ7+t17A1H6OmV7yZ3i2UftqKpJUkdt/taKvftoD
U/pFaKUn5NH0D0UjAmDuwfQz73T1ItujGboZnh6iBdEwwGglBao2M4CNFNRBh/DPMZfU8tTGKE5H
ZW+8M3vE6MxMyndu/dff1O06VsmOY1SwYxWO4YNOiSZXtSsNwjw7gj1DsSPm48oQ3uXT1BWMN3aW
lTTImOvztEPB+jowM9Ov0tfgDwQz61yoinNYR8SYgPJQfnRJ877kDoIIFwiu3n2674PKEo7WZwe/
PzTXywMZSNvt2SGnKpN29IYPjB1W9vyTZteHKP+IJAGHhsJJOLmOFXGLJ/nMrFtrvb//CzZXC5aO
NiUfA2nm7Q9QkTDrBMyDcO8+c7e6o/zHLKA9aHaKRK/vVnaVdI5+twxT/ZpZLEytyEq7ZoYDtqXA
8aSGwH7rb+jJAK35+/6atj47wgRTAcvFasirNdVOKceVXMPPDI1iEOdf7cZGnbj48Otm/sGQotOA
sXVynjkDMrL1xLwzA8pGlb1UM5PNUrkTp7ZOCKpivm4Qq6+LUZ3ockOrRx3y5g8Qnfao7WTOSzyl
O/H9VXF0YX4wIOzUyBWWq/PWE8DVS4v58KI5UUO46tXsywgc6gfSJ3V2tEVX1QeJB0Lo1WoTFDux
cnOZJvUiIPAO0xmrQyvpOQVR3ltnxf5ohN9iq3NHFVqMvv/lxIt12pRLiJm69WowgwEpayzlfuFz
0ZqzGjMAniiDw8Rf1V26Bm3y+26y5fmkCIA04b5CoXd1CfTB3MUK46Y+o3dHVS9cSfoYp++18bk2
xc5X9vpOY23/2Vo3gc25hzKhKhI/Et1blGrOsix+Y/tsMkkOCa49yFdv3SSGEsvQBIRWZQ5ooC+9
bnyyChMc27STCWx9xleW1pmALYsYsu6m83M9V/60E4hYL9Yg0mek2FDquX9KG+4HgSZRkOkHij3r
j3meQeQMYymd4d8eGPisUqaLa3Fw1AoUnQwd+PjrZ4VFe4FqgeLlrrndyCmAKEyaKVxY41g8Q9sH
vVTKJPv9dW14342VZd1Xj0/HzPI+aSUJpD98AOpjrjTPoCiBzQn71Nra9/vmNs7sxtzyc67MqaKp
8kDKGD+eqmPgyCARRtcyip1Vbfj5jZnV631MKCZVlWWd0b99tGMrc0UCCej9tWxURQhDVye0cnXR
WW2vMd7vZ7qYSEjpuwZ+EkH8eoF1MPlZaIH6Bp1SsNfIfWbqewWqwSnKPiSxYswfp9gawp2Fb+0v
/gns3WZagmTvdn8DHgLOLNeD38ij6EPXKPPR8Ur6ovoDyDst9O/vwZb7XNtb5WSTZQV5oSE0qA7i
6EyfNONtYZCSwMxkFubOB7/1DV4bW079ynnCYYT5S2k4VbVn1nIy83Ob6d/LQo4OgdDtnSbZ3tqW
vb4yJ5etBfOtIfl22VuMAE0vdaQ4D3MhKadaz/MHREZ//XVj8yY1mbCi20kpfeVSdpEj4DkmhS+q
5i3ash81uX+4f2Rb3waeITNOxtCPs75vqkaCQ8WaVd8Y7KNZT16lzTst6s2DohCOETQ/X9WQ24i0
mHolkOre9CcVZEWrfZZs48FAkuv+ajYdHuplMmQT6MsrxEHFeJYJx7VfG/oLb45jpbQfGqiJfseM
zmSYTMmR0tmtL0i6yIPQEOYZ1oanRHS+kvY+Gt07n+9yvKt0n5L7f5/vKslpbZjRDeFYZ7VoGbtW
AZSjHUk29jGtAqg+Is0YQ9iIUGx2paiGqd8MYoTt7i/2HxTcq59BI5oWAABN2KRuVxvabTlbdhxe
YNLvyOY4Oi8QpQ7/AfqQiA800DHEg5y0z0U2CsPv+RYfM+QuEDkJMyd2e2eu4fcssreS4VTMdJNw
7+zVph+Twy+pqC6Debr9kVOfVRAS6bM/Tt25tuIPrd19uL8RW87Fl0LfUKNNCRD31sQcit4pQ6fz
A0WCqCOBNaCu/yr09t19O1vfC0tQYTcFVmGuey49c84hgJXgbHfloZAq5E2Cn0kxHfVq/Hbf1NaS
LEYr+DYpKzL5e7ski45LQ8tA9YvZPBlz8h6FVBANxem+ma0VkWgiM8mzDrmf5Wdcxc4hUaPRsHL9
POVPyfRdgc+vbMHbQbh339DGq4T6CQUUBgTpwK3fjWMm92EyIhVBYQ/Sk/EPtTGRzhXPsAdA/WfE
UbVz7W/tIPGZkV8iNfFgtTQEb0ehypnuK2ZTXpRY0c6WhqAzPND3l7bl4ECpiDc0F5dG2e0eBk6e
dGOwFKBGp1Yeoq5t4HXQ0Eu+b2d7Qf/ZWSVL/SwjAEeK7pdTmJ51OwCPnGvmoRL6HnZpc0kaEw8a
j/3lIXK7JFmukh7wGFrALZIIip1EXhcY+s5nu+V8lIpA9yLbtuD0b60IJZpDk4YvNYuPCFQ6YeLT
z3ENKKF+Y+doklIb4e39qpisxFNjVbAN+nEawpAGb2lIod4qk/bIV2arOx/Vlq9TcKL8yZdFyV67
XVc8S8WYWKXp28jewpSV5CfWHwLapoR/0AaY15TSKqHgzZqdXGjrYgI8wRsV2TNGR1Zb2tawfMaN
lVxape4v0qhSTSwMlLRy2JnmRJ80V1SmCjFHL97aqvTLXWnC4qKDw2uI+d9XLeOUL24sHCv1R8P5
lCJW1s2/OnJNHXYBXjGPQw+EW2W1u5nRRmNQLk3FVoVQVEq1Erq3QQ3NU59NVf4bmfO1ueVTuYqQ
sJ4mQWQms6/E0nkS5aHv1GMWOUgIa0iatr/+fmVwReYrZ2IT5Nfqy6vhBa0zbRZ+nVWHNKrfa2Hy
TOsMFi9nD4q1OMMqfbDkZcKDdhyg83XRUg/zPh7BDkH9HwTI6XQDpTy4hzrNqlwNYQe0m2vQyfc/
xo3YgtUF37OAM1/BfEY1NicjFLo/BrAuqnweL7hU/nLfykawhOUWgARIAnrQazRiETvDlODkl6qc
xBkgto1gRC3gmFXUXw9jjAAtk0Y2UvOwhNx6SJ3GsBGDSD2n07vSekkzE3rGtwi97mzcmllCx/MX
igHqrghP2IzTrgypWccoU2T7xVSZT3qRC0ghRWyKS9lZzPP21Pe9YrBLOEGl8E2IOFzl9kZhfrX0
WULlvao51zkZIcYJpGCvorQRe25+nnr787qkRiBXkxN/kCp3xnugA/Bi+c/MOibAN4SYjqm1g/Db
uEJAphHWQTTxRlpfIV1bwi4TZZlfqyCMIug1gxRdiAPB8dcj642l1e07taKx1NBGFD4q1ZMBFuC5
msxPlo4augtjPt0ZxJWBiZMKu8WEIOvO8W95NI8xQB3MBOICq3zGTtWsAp/S+8YcH2GFP5Sd+VK0
6g62ds/MsuNX8Y5aLSoM9iD51qQ4b6XG6i6tBHGAklTxzje6FQnASSkLyoG8aV2CRNA+gedGts9Z
HZaoguXxMTGLPWG7zQUpGqhFWoR83at9qyxVGGaWWueCw8ty7YdSUO2BNvR+wFktxiTEID0ATxFV
AYuJmpV/NKWcdHXNG6SUpIeAi113yp2raLWStYl1ZZ8kk6ocir++PmVMm8uh5LZRkxx0HWGo+6vZ
NEXRzICaSVdetXmEgoBMlTf2GdGsh6ps3pVB+H4o9yRJVp/v/1aEngQq6gTQV+lCFWiiLu188Jly
OopCvAGg92Us0Ipt5eh3lmQTorlYwZit8wZnTkdZwFXnVzAOZTKaRLH+o2nmHT/Y2jneU0vNxuSx
s45IelcEUW+olBZDK9A9vbftEKl3jUH5IW9a5Xj/oLZ28Nrcyu0MODRi9Gulc60zxePIh0FXXQ0h
9Rgi3vum1k3Of06Lb0hjKA3uHXOdXELg2fVCNSV/6nndHCvRUlyfjVx8MTOKEElQD4xXjA2DDqhw
wIuLON1sLIBo8akOLfGLHbVXv2e19rGAzbA3dTSWRVm5YTb/bMMZbsOwSd1eknei1ebBUrhC7GpB
+qz9x+ZJVOWoBvuJVj4OCfPMOQKKhsXozP193jzSK0OrjHNE15sGWg5qHcLY2fi7l6ZjF51ibSdv
2YpYkG85Sz6tya/oekoJfDzdbPs8JraXtMa5CrudntmmCYsZN8DGvLzWeyYFAP6aJlveda0Xwc0Z
t/nObi2HfJXE/s8JeNUAgiVcAY+/va9MuZkrNRijSwbFwhl0fPtgj5b+HkYtcbamFtmJOIqQfwzS
h/vntLk4hEptfIKq5rqkSTGAbrIRTH5iRm+nMIDEedx5DWz6HBw5DE4tE+3rGzKttCabFLpZSfkX
yuck5X+AU93ZwS0jsFZYTKMtk+zrxCJsx9JoohmoVRL8HTvtu3yyPxS69vHXt2uRnmJXgCnQjrk9
qDIYKZJoSulXqibcf7Q+63jH37Y+nWsb6q0NxEkKaTRRdM6kajiPcjUGxwiGtMJLdScyz5BuVu/v
L2tz90hgeGOgfIQv3JpUwyktoxCTIKX/mETxFCXyY6bvYSG2VsYM0MKCSJWOLOPWzEzhwjRFFvtl
Wrij2T1MiIspUOnvSfptfU/XhlZb2IXONOZ2yPMM9nimvYC9MZbbwY9U9G4PiV1r1jsOuPUhXZtc
PaCC1pz4ssfRp17hloib53m/805YvU3+iRLXJpafcJXV0n+e85rhXr+nFTSo0ZMN+0udHSIY+R1p
ODKRfBSIPd33jb2FrXxjzLVcpjUlnanbvbXBWKdC+/z/Z2Lxm6uFMWVIG3NOZz+263PRDMhX7SF3
9zxiVVPqG0torZXEF2RWaZZConfScij15lA3/jDM5s/IDPMT00PybwTY60Nb3e/0E+q2qabW70V8
Tqb8vZCMPSaNzaTm2sjiOVcbKJo5rAIkXS9yq/U+yIvWg/uCZ7RUo3vYTrDjG235pyLFiHLkoTPw
tlWgHA7Gapf/c/m21nfZ1W9Zwz4Mc4AyyWmkc+zUj+04+YNhHvR+fKuE1dcOiuUY/K9XMGmG0vUF
lPNnLXe+33eo7dN2UHIDqc2kwupjjOsuJIFdagoiRAe5QErZDYY8XojNM8etI+dDroB+AdwZ7Jz3
ZoxbsPwAOLgn1k1VUSbVFPVU7JuAD9X+hhDRRRgoDAxf7q9xVfj6XzQAKYraC8OOtr5aY5pUwGoD
LTjH7cVpn7LuZ8d0MIMQBrTT901tXQ+8A/41tQo8Y021L+oYEaVl9BJVjWfmxtdG7Xa2bvPUgLzz
lILlFFDUrRfbczZCUhLWvpQ/R9XZUgtPCwp3mt/ZUu52v4pY/t8O0gVbxgKpRK2vo2xKq9xQlPlN
a/6wpk+O3sOP/+H+1m2e0pWN1U3EE6OvZNHr5y7KP9Sz9NAMquqVyfRsoHgAZ0K/kz1shusrgyu3
ELQXrb6IQx+S7IfAGXyKtDvntOkOVyZW7uCMCvRn9PbITNXvvVU9IrH3dq7lnUrB1tZRk+SPTf+B
cd5bd2jNfrDV0pl9U77AVixl4Zu8e4Gt1ONpt+PhW7sGrhEkyyI8DJrs1pZTG0HUxt3kl+VCKD+8
TGLc+V63bm8gjdChUCdC9XFlog7sqQgVJ/NBvrpKV11qqXQbxBTzTgZf/Ka0n2d42u+731Y0uja6
Oirw4JU0CAKhHCQvTQ0BfRp4sZH6Cg3++6a2vMKho0xVEmQt1fjbLSxN6L6soYSduHEeSjn9SBb4
AC5oB+6xcVIU3JcOrEnR/1Wqarck/9UoTb4hVS9p0j1Y8x5I8pUJDCjMloK8XqYZ1nHICTV1Nhu1
9W2jPzdF/lLW2vkXN2tlYjm3qwvbEqMtDWaLvxkTglDJgDCKrOjnFDDZ4b6pNesugft2OavUZ0QV
XNh1EvtDkpfGOW7kQXVzMzOyF2FQC3H7WJMHqOztSP8Ux5SEHnLaG9PbkEFHVKpjO3WN2Une5WM3
DA9qVFapW6VB8hh0peN4MEkqKCeZYHIh6TWmPWziK8eiJA7E8595cSo36/f3LBRDrRPwdX3rPIXx
6Ne24zuxdLq/T5tmUFOH2AceE3v9TNUyK+C9GMt+15uHRc4oskwEkLSd4LlugCzHgeP+a2eNJC3S
RMi9lJGb0Ld2U5oCHvkSYoKLIKiFXEYyMfsRlsV4jroY8SJVRSFnyqAdg3nSk+epf1KZltrBNr2K
touXMBXC97uQNq2XXybCcZCGDc66DBl2ivxY/pD2Ft0zGEz3FOw3vzBqmLTlGeBBKPvW/ZOwDmVn
xiWVTOlROUSaQ2M6f+cj27LCLBvs+zKBnZh7a6VHodnUpcHx9Ty2mgOsMB3UlUq78Pz/KwTw7n+5
7Y0qJf/OTcbL1oHUpSfPpWgzbXxrp5D1tAQylftzGSEbafZMSIQz1FPIR6eTckIJdQdYs7myK4ur
8JFkfRR0QE39fuhg/TTFeEgdVFDvr2vDChksvopbENfXYpux2kHqLHexn1fxUywbf8C5Ge7Y+OcQ
Vpt3Y2S1FIXRQ3OUG903Jm1SDlB7ShNSbEncHIsGzPcxr2xkf5wckO2bqYoROm1AH9ReqxWIdaid
GEw3QS4dij4jRLVORQr92Mh9+SkEwmmcIWZNzHPjdOq7ltrRy2xGw/S96xJneFYLUwORNHS58IAj
6LrHR2JJXhmVZeUPIgx/5LoI3+aaM5oPs9xakC+rnQyFnNXLH004b/ZgHlubDvKbZJtOqf0aaWaa
5ZQ2RXYxhFF+AX1XVQfYzea9SczNcKfRo7d1quCQa986bZKGOdAVxsHwAOXAS6r19KiZ3bZw9t7e
rzKffwL4f6ZWOXATzvOUknf5IRgtkUvdoR5RGq6qsXzuQGmiohX86KY++ByGxuf7Pry5TAb44ORY
GN3XBTut6gJtTNvC15jcqh0YIPN3FLl+Nc1aVghPp6UCdgCGuoo0ozymTTdNoZ910klYj8L4i6eZ
JyF/fH85G1H6xtDiPVd5Q2ZLWhFCiuRXFQQDTPod9Vb2tEJ9aRv5EGXJTghd83v977aiPIxHAol5
NYY8lH2gZFUeXgIHacrJUJJ3fSzAQY4mg/dxEj4KmZpQJTvlqc4R2oGJM98Dv28eImVoAH6Opr5i
31KSIXfE0KZ+S/YawmKiSt/VOfiNQ+ThyYW7iMO/wosNEwwCaoi8hlNMM5OrqN2CIfOtyKmRUoUy
9v5Rbi1K1XlTk74A8l1fuLrVhCIfyvQyqWP6KCuV/D6P7Q8lA2O/Y8niogVZajEtu/LOCkboVKn1
yNeT4Uth1xeA5o/x4Oy8PF9XofgKAODQjsFbQMYsznvlnL2OclU9xcnFDBj18HrNSb51SWa/DEOq
ncaOjjM72kcvaJugY+dk+vQmU+vSs50q6Q73t3crjsI7tZCocX+9AjQ28Eskea/Fl6GHuYzp0/JY
CrPZeaNuHuKVFft2yZks6hrNyB7l2/RrPxVneEVe2rDa+Qz3zKyewlEdmWCDR8lv9RrSSDO3j5R/
dD8b1b3Hz3Lfru/jq32zV9RWdTLbZTwHzD20Dtnpn0bkuHr8Dc7BnVC2uaYFaUp7bpnCXF1AslLo
jVjmkXWmc6oU3hLIySdU2H/DDxZNJt4QcAWtL4BmCFMNpWXNT6Fs/hCpaQEP91CRet+3s72c/+yo
t54QWqFed1VV+YFWjG7Hi8uds3lypwIR0vumti4BouC/S1p9z6FhKqU8zqOfDN/hnnZ5vClwghnz
JU/2bG26w5Wt1YUTTkzWDLSdLiLrxEfQO+hK10KLHC9cmhHI0QfD3/eXt7WTdOY1au3L+OcafNAa
ElzFoTb7tsyIxQz72SGXwRzkQzbsBImtzOTa1OrzjceqqJ2aN58mUJmUMsPvGucclMW3RkfIdtG0
FBECkmHxqz1RQuW14dUHbZYlhBtiKv0yy580FbHoYXzQkvb0G1tJrQnFCouq1jovmQeBCHScOr4k
h8abJmq1s90wOm9KVfZw39SWozC/+q+plaPAk6D0WhKLSzIvQIYpM803gZ2IF2UeP2lOoe8c3dZH
cG1v8aKry6Yo5XBQQZExDvIkD6nbDiGyiE92trCl7NVQNl1SBw7MMw9poDUQkzFluZv0NjhbRa17
4L3Mkx4xFqN1Rb7jGYvLreMvYyD/z5Szir9Zj95E0sSOnyV6gFBypbgwUJhIHRC44iJ0PkywwhyE
nMQ7J7i9SBhOSUoYBVizldBCSnIjjWZfnZL3plkc67j+kBnj8b6jbC5wGateCnivh+9lcyj0ApIW
X7Z7ga5mURFETAN52vRnGgKhGupUOoh23rsJNtcHseHCDkn9ZV2gjIHplxmFrHM1Oc88s75Mmfzs
FPVOSrC5viszy4dy5ZhOUoZQVhXhpUkIl8eoLdFe1cOp/iwLk688d0bNcoVcxO/rAjHd+7u7fGZr
9wHdw+S1trB9rHO9vpSUzsql0p+N9k0Z2F/rtP01cOU/TwKyeG5TiljE6VWaJ/q0lIepyOgsqJ+i
pj0yKgAp1t542t4+rsyEYW/Gc5qn/pSdtPGvufvbgpJ1kN+M6nTMxmqnrrwZv66Obfk5V8em1ZMD
tg5sgpEPz4HiPOpJlCFwL5AKLd/fP6TtpenAx2H05KW/eOqVrcAIUXBRRzCjZvVlbGuazxrkl/iM
IdCJtfuviazvgAe2vZ93HIUwFejKyqbSKEMqtwsXkdSdYPStYVsaj72Tfb2/tu19/M/Oyv1NdZzk
SBpzH6n5n7AY+0xq+IlVPUlcBr+RCPFW+HdNKxep4lCYuWOFF3kWvOmFE+tP3Rjabu4k3UsmJBhm
m2mvV/RPIFx/Y9dmV64y07yEJiVNL/Oo9l8VvW39oaPFniW50rpjEUrvJllpOleJwk71OmtuUXpy
1PhtXoX6m5BaNpIxgxn/bSQQdqNrX3azlzDXf4qZfPwZp8nkfGlMszJcM7aCixlW2s/7x7TlDgtz
JpwGKq2OdTBMg35QYyGlfh58q0wQ9Ql4+jDcOaAtZzAVmw7UMsbK433l6FZuqrkUWuewr86431Ni
JM+OEIfO3ssHthZEaIJWFl5j0L6r54SqJlraJ4W4xKmG5k7iBKcEjt6jNO/WszZN0fJGt4RUgP7p
7arEGE1awTgYqrxBdsqasj0ljKoemfgxd7KcjXDOaDbTZdAPsoXrY4rbYKiRR0x9tc0PZjEce9Hs
TORtBCNMOMvMB5kNMMDb1YxlqndWgIR6TLY71d/s8OdQQ19qPrTSn7GVe/cdbyNvg1qbMTbufq7h
dSql1hITLNrAcHMhHVvze6d9rqoSaSiErrudm2pz9yAu561PkGCc4XZpPM1L3akm2gxS99HpSt9o
99gqd0ysGTiDyTHVCmakS2KUKHEL2gCK11rVvAeo3Tym/9ZirZ2OEFFqjeWcR70YYfMtRP1hipws
e5M2dagd01mrArihGR13c9LL6nj/3Ja9WgU9zu3fvbRW71shmdLQJMqMoDtZjAsDbXaolEgc5jSF
KVDN0xNYm9TN8gwNhmm2/rhvf9Nv9IUtdikW0JO4PcsxSpvRGSTHb2K9+gkANM9dyRalF6TUktOy
sB+1JGt3vHXjU6cB/J/V5fivbupeD6yybmCy6HPnk1oXn22zTd281Xe6b3t2lr+/skPSGI1xQj+Y
aDW7YVD9kPvZB3++s56NgHyzntXtnGajWapGrvljVgeeHk8PwVgMQPrKN0qXHu4f2eaiFpjnMgxI
TXB1Pbd6YyTh2Pd+WaMH2jnHQikOtvQbkZ+6NG03aiJUeNYcE/E8tUFppObZCFX92Do5A3Kdk7lV
3tvH+yvaKnFe21qD2yLdGGvJaW3fGqbgZKsBumZlREF6MjIGwwxICIvOoMA5SK4dzP0pZkTSZWx8
j65983MwGc/VuYBAUqwcRkr5zsxCSy6SXqlUmuLJKygyH/LMqj2j0UrfdJheu7/8Le/RGN5amoKA
6l7V0iTNHGNJ580dJIes0V1aS9TiD6349BuGgJEgKgL85xWReNE6E6X3OvYrq3RH8vC0N91SOKfB
rHecdHNNZEFk44YK69gqrmg01UMnppZqm6J3y7H1o3mMvLIX55BC3v11LeFiHUSpawEEdhiBo/h5
+5mHilSl8iznfmGWFzW230bh3qTY1j2hof8Czz1LYijp1sScmfB8Dml/NmTRJqehkUR8mBt+j+vE
Zoli2eCI8kHV8pBh6gLE6843QoN2Y5WQcf3rm8vfXwWzoQ0ddiWW/EROxvdmpVhv7KGeTlKef9Yl
SfdKaqVeVhniFOWl6iZagwB0En9nFnx6zppavKQ6E6LWlMYecFlYn21jEF6VGd2lcco/U6crXqZ+
VJ4gk5q8FimPl9bIa7eW2vhA1IRytMkcnVvKLI+93AhPDQPQ32mcesWY1qdZ0vIHOnYJhIZD7KWR
yuipPukPelObJCL63zzRHG9IY+tg0GF+0HPpr2CIZhjXcXgln6Zzorb9MQ+K+nMl+vgwBGhruTxa
Q5QEe80boB1/kKtc94yqbt4rcxkeGQz8mbdyjtWsQ9KaSOJmdSsOepdX7xRH0j8wnyYfhCPbgZuP
KiwsGZ1Tt85M3W0r+8/J4ktAV0wcEpCL8F9XxbEz9S+tA01eh3N5YFo/wVeN5OEMnYOcVMXFFlV1
Stox0g9CSDr/gDWFSLergQ/bIgLXswkLNEwdDwXUAidQMNNjWC7QS4sx20JVyo9FnlRHhTH1C4pA
vR8YVUw/xemPyShsKsJj9TNUle91o4szL53Q60fJPtISTQ/2kAp3tEX0EPUR8g5Fnh+KJAPG1+vJ
24ISsB+xyq9jlcyM8UQDeBMZ9sKylzo3zaJPhoa+jgzg9chExMWa8/YQSYpzrKLceel6QGBuWuvT
qaz697YViENg1xTMynS4VDKaY1Otpm+jEs3XYuzzRwaKw88mQt8ec9fJge4/E8i1JD/AIzN4VJ7b
911VFF/iggeNp0lolSI0gnLTZNCggFzGX5J/P5ZL5uPGqH1fOWb5bupnZN7USnnLpKbBWZjzn4Ei
jJMZGfq7MIyarxKKIR4ztm/RULUuQKMnt7Cs8Zgya+fGhv0zTWGwTbX0qW5T+UuclopbNVn3HOhM
hM2F81xAKfx2jssfbcBgozdN7XxRWn0+ykP47Fi4gDUYsgv34yclDIyLbrTOY1Z0P+RKaAx0Vo0F
VqIavLafmydh9uFjHbZf5H5AK5tc3c3MEt3iXjbehIHyA7Zzk/NGqAX6hemjzX99fXT+GIKhfeg6
R3xXjCo/0PDon0qz6b2hz3W3hinnHBtG/B0Gq8E3+sI6QCgke4laJpqbiSG79N2cwDDnDJ5uRu0h
DYfWw6mhuINg6zSng/NthpfgUUdI7jCHxY/GUv6ozS566En9qBgORetmc5UtLgGEEpd9O461domq
QfLmnks3DufsqOj9lEJyWI5PbagzC+I0L3aq9Bz92J5Mmbk3JYMzCpRF4jW2MR4Gbf5cNgjwjlb2
V1bD0OiCJJefp1IPH5s4zEpX5wH4DjinAelQLbvDOPQ/Z7n5VKVtcuiG6e/GKqS/uq6sD7FUZAdb
NaODmpP8JGUbPoyyFh+U2bYeWhG1bgRHxClXUuMp6IbxU1AM6UHYUkL0QmKmceFLjRJPtoLgfRZq
8rmbhNR5jRrYuRubWeblHdq72TjLn2dLztwyyVCiBpoLbMSo3ybl3L0L5y44wN2cv0GmUHGNruoP
iJbmlylQi+c4abIDdFSRa5hRdWLwCdmyOdPcKi7U0KVPbb0RdVVlXkKp7yve/tdMrGpd0xqrg4g1
4RVkyl5fmPFBdFkjeXU/V0c9TiNvmOXqMNhEGQvOX6/l7fcSKqP2xsxacYqHvHP7wEGMVrWyB61P
lceqlJtzg06NJ2bJfAdv0PTcdCL9rLadcdDJVd8XRdD/0XWBgkZAH3kSMK+HNAHe35pp5Na6E7pF
I8/HSsv7l1KJG8B8c/KAONB4GQLmgIZxDt9HYz8cA1VE7+OuR1o5ZuAVjmHnHCZqcagXx0Kh1DqN
bTaccyPWHwcnyr0RMdiDMkkaXT698TXmK7xCMoRHDE4OCmIhHgyNNGdDE9btpm+/V4FZX8wmMb2l
68lglTa9yIXQD3RJWo+RTMVDDGE8VoHUeyi3VIegRUdZbmPlM4pK8jvDyGSv4437GW6i0pMqs/GC
STSP9QIflQddeRNUxfCzc+T4weGF7Ucg0j7YfS8/awm0m3qW08dtMzE+VYYmHyRFHo7Cmvt3LZfp
wbESmes5zTw91CdCp4Gg7RzprjZV3xK7fgIZBI+npkmnYFFsDuqAuNI1uZuUtv3S03r15LIMTzm4
6XPUKhxl14kj3JhciYZdvikZMHPDksb1/5H2ZUty4ly3T6QI5uEWyIGsuVwebxR2u4wAMSNAevqz
8Im/O5MkkrC/m75xR+3UgLS19xqcCdMsi24MfTv5VUHPdedZXRK5jV59MXMr+WK6IDTl8I+MYKPh
vTZ9ogOBRYxdm+I6YW1Z35u9R/el3dro3GnOxwnFhBiEZWSkVpsdOe7MHbHdX9mgOw8lCNoh5MO8
0K4ze6em6oOP13RU+TlEolw9jTpeZa/gdLQHu230R6cX0HdWFr1v8dYMet7jHK6IEdde4cQgDBm7
yTEfh7ErXgeT6AHUy7yvfp4glbFTuuN5xUKu5/4OpGFxbCyca83I7J0uYZLXWSOkawpO7o2pInc2
1xFRkWZny+wndBkGZBJdDYuStnmXKtejNodIfZfq2V4MWfGZ173aj/haIAln0B0yQdBrmkwHO7C1
fnlMdHsoPGFNfeK8o0XQHtCkqnYd62BIPUj/4A1uGSiisweIbXQhVHX4c1Pyj36NVXA4tBIYdFvu
0nSE6xz+ch6WhDjhqEEBexr6JvAbuCNLNZb30ANKjoMvtJ2S009MVrUvILG0aybVvIK5mMDXyTc/
d6IG1j1PSf/aFv0QFExnIdPHYZcQW38zsTcOddeyyNf7KtS7Sg8lUeYLgvF9DUrDrjRGGeB5pX3r
Rx8lcqMoj8rKmshpG2h6wvIL1rpWNh3QUUl2otZwUQgkG1DxpXvdENUpdxNI9ZXth8rrcSrlJTDM
QKnsxxLsHBQs8jqAa5H23NjsY633EL/ilvkJ4r3eoSPG94QW3+CWlu8rVXQ7MxvVnRjGFo9MW4V4
fdlRnhQfSYrzuPc4e2ZFWgZW4th3KA2yqHfcIkpn7e7UNduoyRvvwS1T+U9qtN/cjGk4TC3jDdhC
XNAtrfdNkuJA5aQ8gk7ws4aY78FJefnoOvhwqglgHlBe80cPSqpPPmFsjwuC7NAu1CLPytzQ6bgX
mQzgmolp3p1F3O7PC/1QLvJmYzJwGoDtv8zy/XEAjrq3/aMLlYNkehDWc+d9NMaN8uTqkwmlVpQm
0XBCx/cyTNPM6rc1tLpN9M7UqN44Lz7cfpXNT6KrVxkQX+hlOfD2WNYpBsft2GhwHsPcCmyMMSTs
BYL8+9tR1l5FJkT+bbzWNTzNFsXIxC56XCvgf0j1zbTayHTvegpQNz3+T3GWJYrEZLCnROcsHlwb
brQAykeKtpYZ6A0XL1pnlBsbYW36QLNDNxe8D7SOFy9OPjpNSus0P6HN4SFtJ03ywShTUwV2ldXe
xhN6PRpkkeAzBtLW8r1uFVmRe0Rg/+utDKbaxKHrF989U22xKtcWbI4CxpQFocxl88IndEAOgIlM
PfetMatXUrdhRxnu7y29mtW60nms+Ss4ezJnwqypD9hvXLt4+aTo/4QO19zHjAiyU61qH0bXmBOu
GopE4PE/CJJkQSNMc+NzW51eID1n6XMTvfLFLi3tKZc62AlxSVRoWOzYjuYjZCn/HOUAisG/YZZl
835sKp0zSY5U2E9M5XdFz7+2bh+NOTvaZfVC4Jp1+7tYG5mN7xsSo9g5aBNdTnGuaT2p8BwGDUaF
7TTtJq160Mcto5m1whxEIiDpBlKmc3UsZmg4opzkspiV7vhasM44lMrsduDewqkkd0GugMDnRll3
Nei8TZG+Qz102ZHyINqNnLdKYM1llAGso55MVOprW7tHU7tFS1JtNUFXdyy+iX9DLvoBzDHw8i7S
Nk7IfQuYbNKKkDdPYmzvPGpGZcsD5hYhgaoPHmvx7bVc+zTPgy8uBZk6jZfO1r+JW/eRkP1PF+It
UeMzhTqHZe5uh1u7gyAxAprHvKRXOmwMKnJyYnkZ512y80nyGZfrRnt+fUT/hljCfvAga5Uv0yTO
jRHYXP2+n0ueMtPgblN+vD2c+Rte3ndnw/EXrSSvqxyvLF2IB6T3EBGXE7yphbsnPeR3+SdN5yEx
08PtmGtfH7C4KAiDRwLaz2LF0mps4OGAVpxlyzsgG7UQPHwe9RWzN/bGVqTFUQpkBcCCeDrFE/KS
aTgwKFWaMBO5PZ61LQEIE4YEO7y5+XB5mpiFQN0gp1BU9JF503FHjC3t7NWBnIWYt8zZneAyWXZA
N7SwagOPPzA7imqFBWb7gU8MzKzbA1rbgOcDWqRzo1eaEFqewAfR5KFl6SFP2QDK2Xg/Nurr7Vhr
x9V5rLmGfTayykXhVVpTEqNNbAcg/KRRnc3GbelIH0zOvWOiQUnjdtDVFcOl8xveb2FeL4NmvW4m
UvIp5qAKubJ48/G13Q6xxpZwcLpCyBpVS0gsLSYRBTtaEUaKmE4oyek74rVoTX6yUDmQaeBAMkaf
JbTgDno78MpWuYi7mFDTaTTm0YHHjdCNSLoNqr/96EagO2yxJLZCLaZRGb2tN7ImMWQebFjY1lbU
OCDs1/ngb/W8V/YJFO9mPcbZkvhKhqzGM7To8iGJM9TzckCcW5SfUXcxy/fGPtyewpX9fxFrMYWC
w/SlZDpkK3Rnp7UoyVH2zTXQG/CNH7dDrU4h7Eih5QeoyhXVUrToKvtO68YeFc6X0sk5GvfSxVMc
/nXf/yIWZJ0gjwpmIuSXLne9JfQENmkNPSYUvZSWoP1jB2b663aUtYVC7g+MD4hiM6btMspgjU5R
u+0UG7SNAXgLAFkJpCfuG+2z3m5ti5UvGfk47hBYhK6IsU92kaLDlGQn3+Cjtzd01Vb3OXpcW2Kl
a3sCT1wwwNGyg1Tp4tJKDGCJMhtqaXb1wuCF7dn30+hEKUoOt+dvK9DiztKdTk+0TjjHkndRIU/+
4MOQ8EkM77fjrO288wHN/35+8HqT6hMDrTWrQUXSSgv+oarKPkxLiKHcDrVGO4dCOqTXwLyApOzy
WajBJ8HsO27HlFO5b5tePLb1UB8l94vnCqRDdD+MVn8pZowahFUbfujaLNdC1+H5S5Pj4g29tDR2
nNfux1JUBAg12xxeTAk7BJ8as72Js+X3vLqTz371vFJnMwS7ZjFqFDXgDrqvCUrsifbGZQkhzNhG
sf72HK0u+1mwxcdpFCksOFoHiOSsu0MF6uQDnVwzFU3JX1zvF6uxON44Qbcqh6Dr0cYl5KvP/fRD
H6AwOGw87NZ2GCqls6w1alJXgDVTGMMwJtI6Ek6Ovanda744+OCc3Z65tWU6D7NYJpsOCopyehvr
qEdKwOPMz7legMFxwtMvuh1r7bgB6mF2RcI2vlL0sagws7JBZpRIL3JGcadDG+F2iKUJxoyphrgg
ntwGkGrGFRnQSZE1axpcQjWR7k0A8bJS7Z38DnIQQP7LfcW6HfPI8+xaavo7s9Cipj9pxRcfTq23
f8vapgQ4Hg4nBs68K/pN4g1gl3sAJ7v6FDjqpRVWpNtvEC/cCLQ2r5CWhzYrrncPGoSXnxqzOOuy
RveOdWp/pmYJTah2AwC4thvhIwhxflhDoD61eOlkFtBHhPA07vMJ7hBOQMb+0FXdxvN7NYwLMC1k
8o35v5cjgWyz62bNIGOTy90Iw1NV9ZHKt3xeV8Og1Do7NIJduXzlJyqljp97mDDPuaukf08mSKRW
8vAXG+AsjHE5Gi+zoeSh8yQ2s/aTzseoB1Ei8FLtMDL+x8qX88YHsx4KDXgXXnlO6uARZHD8zONE
oTfcQO9fWDAgTmv6C0By1JWzgzsY+sbWW5tJ4IpgdjFXY6+oLnVjEhvORAJtMvUysOYZ3lq7UZZf
bs/kahhjFltFyXf2drmcSdXkkGKzuxwzqR1hKBVVpQf/hK1C5VaYxWFYU5Eojo1xHLM2qFoRaNAR
Rxn4bybtbDSLXS69wuhcr8HR7uQBSz46aOKU7ce/mDKchi40EMDWXNYfJ93IbQklplgD8jILTOoy
iMc540unQxfwdqy1SwREJGjEAY8MevliQEZpGxR9Uu/oD/abAf0lUHdCLe32HVF7AMb+4pQAs9zE
djN/y0Vf7oaxA3Zb2eA1QoLuwAd9D2+f0OP5xue7dqxi4mbbBSitXzGALGSnhewAhJfQzIB/EwAb
fgSvEKo2xrN2UeDPzzUrCCxYS30ul+LEzSQrTs7UkCinML7LLWRNtbJRDpwwj7eXay0elFxmHQLX
B1BvsVwjmekVud/GTiKzO+n4LPQaDwAJ0b5PZr0hsaJvhVtkTJYmZVr0BTtRXFLTIUfr83vBs+Kp
HmBcHhi9V+mP3PaHn50m26+prZpnoezsLtOqEv8O5EgV0hoyLVHTIYNlU1rCAJk5W8zj38+QRT0P
yw3QH5CFBjgJi9dX5meDmYg2PyWFjvIv5zD9jlQ1gFmnVxNgcRV6zD9kWWj/MAMgBbzMFHAimsV+
OmY5/kQPG/3HFCg2d6MgsrYXAZ4GXnvmu15RxUZHB1MCuhlHXlV7xyZHJPEbIeZlWA4eVyGEDSDZ
BL7w4o02mKXdJMUI7XBkns892iJWMBYNpUcKKuWDHMR+HDwnAIKCb4knrx28MNHC+QGN6flLuPyi
7YSTkbCujNHwi0qX7SpDfDAnc+OLnjf21RD/C7NslvgeA+QJKiZxXhf30N3amU13yEoWq5G/klJs
zOj8q6/CQQLPnKU2AMBdjAoyEniYcGM4TnUV1OBmFID1kFyH6mMK1+c08HwR2qP+6fbnvVo8w6P+
/+IuG5eADHgeNZDMO7RgX6WXsQeI5tUhlx2e3nTKHorJqoPa8aCEDRjKE/Bj+o/bP2J1Rc9+wyJh
9IHC86cJGiB1UgQqb3fQMA8Ufb8dZW3PQicG7ezZZ+FKLqZKTTjUEDHFpvvdU98m87vufIWPEtRo
9wm8hv+3aPNHevakBUJHQT0F5yZT1p7zJ26PUTVAwkjsrBnzlf15CxHH0X+jm+f4LB68IGtR1QZ0
Gyf2CLOqo6GqqHK2FL/XzufzMPO/n4UhSEY9NXUDyD3aA3oXL9DG/p6k48fOhovy7Sm8PsdAfUHL
GX1g3N9XRCJi9Z1d91AvcjN3n0ntHnoqGw2g6513EWL5kSc1w9HFDKj0oVDHOtEHmV5Ascjcsi66
nje8Y+fmLl6ZeOU5i+URUiCSyGWs1/QAe52wHtuDpTdhVm4dXEvTWjxrL2Mt1qjPFaCl1EDtpJy6
CGhB/pQPQBmZcH+Dg6ujB6Vrl288a7XIhXLXznMJeG607/caE/VGwrIyxbDosOA0OdNRIIRzuWOq
pAesTjDvqNLiZ63LWHP9T7Wp/jjrx6ChQw/htFkQ7qpq2CYSwiamC6F2VNZ08TwCr0k8b6NmcH2I
zGF+v2s1qNwtyRhpB6GFwS74aRh878mTVvbopVzfpXWv7TrH/2r5ThYzvd1qNq9uIOTnICRCpOyq
fF3g9cmlZSVxL+gHLU3vDbxq/ApeJMDTbizZyoeHJxpqIo4D/wUwvy6XzKx6eMvruR47MCqv2+of
ievv9re9tivOQyyOR78EFjF3IPsB66pi55tFddIAd9mnlImN0ayUecD4nh2wUPXQrg1kOwKVR0YN
dsqmcoKGDypyR5OW3DoMwK33oWqZi6IcqwFlraWVoN8HEvwrg0GDHnpl05ShIrZ9ZzduNYRDy8Yy
wh9Jt15GK0vsQc/MweeC9/n1G6KxeEk6J4m1NNaaj4rrIUlCAdTS7blfj2OjjQoFupnYd7m8UGgs
utQsvGOaxTJ9N7FXc1EHhtoSG1rZRxjQf4EWi9yi2ERzHRDOBJJp4KTtzWnLtXArxOJczanjYZV8
clSlkYaTXapAuL9uz9d1Jgjq/tkw5vk8u/NaWNnVXibgEau9+eY9m6ABN1hhaZ0yu/ubtYGOxFyY
RDNzmdymAFgkLoRqjiYwxa4Prk5GnlERv8c5vXH3rQwLLo/gIMPIDxp6y8KWVroU6n/GgAzl2Xbx
ouN3jH+xXHFATr8xrJVlwpkMshcugdmCcf4tZ1Po5QOFBUCD5pEYmkcTAqRvZpJs2XmvbOyLKPPh
fRYFpoGQjexEFRM3TqrPTfm9T6cAKjwbJ8rK4QX9A9zk8DnVcEourjS/hi68zDMW00qTERHFsz3J
owXVlo1AK7fNeaBlesKHjKW16NMYLklfDX5qPQFmgjhogh4kjQ336+2dvrpM/w1sSXduoWGiz3Ae
WIWQnSuKiGZ/Tt1GrRa2ijBthfHtlapgJT2eMWnlMR+q/Uire6E5G93X1VHMS4NSDDLHZa4Fpns1
NaUL8OrA97kz7Iy02EgDVnfaDCqdb2OYEy2OUCoyOFBOOj8RzQiSLDVeStDN9rnH5EvXJMfby7Ly
SMOkofU2c7BX+jtV1gO558HkFkJ/X8xUBVrVFSFoEiIo6vLEUj/MfR5aqnowBPlyO/rKOXERfHH8
eRUmGsTU4qS3jvEop8YLrYJ7yFzB3DOZbn1i7lazfnUJMdq5sA+w8zLNqjQGxXkwg+JGquFTi/d+
1PeZvzGy1e/4t+QrDEEMCNFfnhd1Qop2ssEzhwzy3mv6fabX+JyT19sTuBVmHuzZsTTpTQKsswkD
+4IeHOnt646/6WqL+L26J32IjsHAFzvzytIdbKbULmUbiyYLaJIDvn/ENAa1z/a3B7S6H1Etnh8a
wN2gEnM5IrtGq2QANOpo0Nnfj92nUtylRv/BIf7egVv8KN2XqbO/lqT943cu3KNBUYZ+IT5vQNsu
Q8OQqeI2BVS24kYb9QVeaq5etiHVoEBze5grGx/HO3C9KBjM3iqLja/JYchBJ1fxCB5V1r/VwAJn
5bthTYGl/bgda2WPXMRaXJBdg6p40tdGLFivBbIunyFT+rEHbex2nJVNgjgoWqJqCU/15dXlJJ0l
HRR4jvVYvuLj+mEZoH7O2u7Acn76n2Jd3V5eJTQF7884TwCqrL4nPrqNyZ2emX8xqLnqDvsSCPog
y7jcE0KDpk4qJUgRMntgjfPWWN4JOBbg/Cu5oRmxtvc9tEmgzosHBV6ci2ADYajrKjRQIUzevjsT
6hM1NDgiaCpngFda0BSyobYgyqHYU87IwdCzrbzg/3PxL8uFyElRykKfdW60LrE/oFh7KeB6NKaF
qu19S7hw8SjxBhUUEmfaI89k/6nK1GSHKPFVFfTztMoNlQVSz76VXsdCTXblCFYyRKnRzS80L4J5
EGvhwFj2IuiFFxIoL7/Jye+ysMmofLWxpKgeSKUbILO2qGfDSjh7sd1BPBSWRr4NI1Dge0MIA/kk
sJRjoFI3a0MvR73Wzk27D0zbalSk9W3ybLK6baKSjtMPi7eQvTOqwQ+MvJYyKmGTW8QC0ijqfpiS
5EGDAvO7At8bXNeMUtTsOkGdA0077zNMZbxnKGt1wP8R7gaqBYE9gA6tyEArSfU2HOwa3HFPArjA
xKR9dchQvxkUD1uQX3nZB12Ret+x4JB7rbhQ7FBxX74YFlTYw1730XuwRlc6X0BLd8pd1noc0uTC
sl/BvNDe9cwvUKKaILBEIQnf7VrQZ+qoqqYOtdMsY1NI0PEco1w25qud1t0PMJTLb0qVoE6OEg7I
4SCyFvbATeHRYy3MttrlqUwwgK4E+q6Grq8G+mGt3yuIA3zrPLd9ARFRqIcma3or7IHufNMEVx/x
wCQT6Oooi9u1C5ncoTCsJFCic97wtmiPIq853H2aoQpoxmwjoJ2RvU/pSKzAhXJPt+s6Z/TBCBf6
hxxNhiKkCa0+SK1haYiJcsBGTkWmBx3tNCs0ACb9AQM7c6vJsnYqYnNjl+FZDIOiRaLdOg6oeAQI
e6PzotSyd2igxwT91tsH1UYYU7s8P0BXrv0crD8kjC48vIqhDSeV0eOUTDK6HWrt/EUnEtgsOP4h
51ikHIxjo5AJrtNSfKcw4eajAG34gZQbOfBqHGiM/ba2hO3f4j7xIV/VQSOIxe60p5BFYjr43hI0
t2QLqLN2SxpnkeY3zFl2UymgiZvC9+LOcGho9lC7OZl06N8KPjY/J2wyfW9wa9h4Gq1kiJi//wa4
3BqSmqTAO+Kkj5r17FMYaZadvgVMW9sZM9jRAswS5+zy3QrLGzjRgDR+rPTucZBjWBvWT1+JjUtl
bQ7PwyzmEBl9k6N9nMV9ZYZ5U8D/40drf9EYFm6Ib+/ArSEtJg70V80c6jY5uUI1P+p6+iB0Tbz6
qZ5v7PW1JUKD2kE6inwDQKvLnSGLnNglJUlsUR5xI9+naiNrWtvl5xGMywhp1iU5qnfZSWlwZBxZ
Jnb5zFRt2qLeTUajbTz7VtcJLsa4dfD0u5KQ1FNdh/IGELfKV03QDZYfsLK4T7z6p2z0+8nYFOFf
nUPYY6HZit4O4H2XI6x8OWpdNbrHLm3CPKvuuJ19vr0hVgd1FmKx+dzMqIpaZywWhRO0ZRPY9BkX
FvDKPVixW2ft2pKh8AthAxRJ4A6zOAAbF12WEoaosWk18lkhydkVovJPfQa6luxd/vH26Na2OxCE
aCMBnoEy8GITatDlMXuwa05+U9VRznoBIf6pPMLOZDrcDrU2kfNOh14bgBnIzy7Xiqr5/VUpqEPJ
nEaVCekZ3iXdLumhjJCJ5ltbT//cDjmvzTINPA+5+ABa4hJDdMyKqYH+jrqvcndnO19E97VMU7zQ
NyZzbfEcuPpAlASP/isjXlmJYlYzTWMCNoeiT6qGsgD9Dt2Q28PairMYFhkaBk8zKD8THB/B0I+v
VlkoCL0U97KkH/4m2NwzQ0/42oZXzVX30ehxxttaxNWPHpy6BCycbSGqtc4c+g8oGOKZMhf2Fptf
dKPpJa1Pj4LYI4OIR+X+ZO0IuCm0CzXoC5qwJgxGTeSPqI5OsMfBTLz0GTgv97pCznovCNfZxgSs
baLZjGbG5M298fkTOrvBoUXXmq2fslhXoJ1/a6qmZM+TYRCowwi3FlAaI527t3qz/IVDynZ2txfg
+hNFWxTPMTT+cB4AnHoZH1I6wing33mSFgR5BaF6LM1Zc7FjW65m18fpZajF5QcINWlLCun53LBO
k7KizjM2QNLXe/cixO/34/lserAKmybw2o2q2U0WD+sUE+vvfD3buF+vz5vLSIvzBuYO0B2qYNWo
II8zlUMo+KMju/1UvTt/QZZAsNmM/TdM8IpKCE5QMdpuy2NNz0I1/UMgjO6NMGsRW1yn1WGdRZrX
8GwCTd4ZWqUP8IDR2nvHYNBhsUPewisvSQ5VsnHUXG8+A88VF89o9KlwyS52hC0c1Gtrk50gBJze
DbXXPgH54hxysJA2srzrnXERarkzhgFsXbsfeZzRYTcV1n6U7KdItVOjeW9/+kldhlpsDauBWhHz
uYyd0Q2osp5Gh4T65L/+eRgPuoRoj/m4qZeTJxI7oWNnmLCPbiOIRX0dtSKqgIn7mzBzoR2+PQCt
L0YjuslEZR05Q6GIf6c4Ku1S2k5o5FYR3A61tkbItv4Ntbh57JJMnQ5Z5tiEye9jZcgPdqoOg5G8
2D6ofbeDzTt5eXuDX4erByZBFmbwcqeTHHo83ZgVsVY3u9RTYKFsUf6vPyYwj6BWBAcnJFtXGSvO
Vdq4Dc72GqUTBSm21vylOKyp96TuQEwBPrGu7mDnl2yButba7vDocWBfhZQINveLa6UdCjiMad4Y
Gx5KKHBXZHXxapPpBSIrEZHlE5w4oHzUBz0KF51VPxCQSNyefG01beegtXF7slc+dB+KqA5EQDDV
V911o2AjECioRqZVsjdLECvcyd5XMv1yO87KogIRCTsyqE3qJtKky0V1awaru5xksTCl2DlNWZ6I
qreevyv79CLKYp9CX4AmfmWnaEClcDfok+pVY27/aHDUd/qpe7k9qOtthF4M1hCajkDYXKUIieT2
1HnQgxEpxNbcO63gINbmB13/oraQkNcLBTEFfOegaSJtv+L9q4IVcgAY5KjndWhkdI8uDcR3/lzG
HmHwLNUNlGEgcTMP+eyaGfKGTkYFbrxLPe0uy03/pANyfO9DLiJI1CQ/0V7bYMZcZ1qXMReZTuap
Eb5gBhAe+YccpobmE3EO9fht0I9tuoV7WZtHVMXRZUVOB+Pexc1Gqc1o5yFZB1Q77PwG5z8cMDpj
47taG9N59rb4zB0oQVuphifIZL6yjt0ZzTc4jUR2/Yjqf5jxdP/HW/EiW5y/jLN10yC6BfqUKmOI
QP6iWv1Zz9NvhbAebNl+EJnc2Pmrs3iWnC62CTU7ReVkpSersbvXvh36Q+0a1r1dyGTjOlj5yC5S
rMVM2hAXhvOtRaECk48RzbMexWsn22c1NwJiVexuFH3yfns6V8d3lm0tppPj3a0bEBuMxyoLxva9
YFpob5nUXZ+Jl8njYhI1HLm5kTUm5IPA0U8T5ry2tW5tWOFtRVl8XQKAf2KqModQche3vb7nnffj
9mxthVh8U8ID96KTo4plQh5Np4hn3ujtELcXBMbAl/u7yMraFBwCVWL0ImaqnSBjiLt747PdCrO4
ppxauSWFo1ncEGKHSZ3VQToYxg4Grxsd29UD4t8dhubt5YAch4AfoUsn7nUNOhCZWUbQjzH38OiR
963vt3uwjoYH2Wgyvj2Vtz8o6DJfRh5kXflNC+5Pbf1Tdc+Fn0NYFlJOyfNErd3tWFvzOe+cs2Mp
bw01SA2kRzAR7gZaxL3pxPD/+qvdAWzYnAaDS7dYNp2YFOqdsALtXOeYjt6LrvcfxSadaX00/4VZ
rFmdYNaaHskSnDnDFkrOefIoHLoxmPlrucx/52Nh9sj0bAjILp8PRgW88DhrTmuiH9OoJ4Z6b4UJ
JVU1cOfUoc1/TMzGgTZmQoDLngDyNDZKuvO63PgNy0dZDqfhBgaaTQzQHcSe0wzqlNNfXcX/DfS3
rNPZ5sjAMmdm2Tcxs8bQINORShbJKg//Zg/+O5+/y09nYYre11tbKAKRbKUFohjfHDg34TbZiLPS
A79YuGUdy01SaOQMNjuNHkiPDnfqve6Lepelby6PrK7k8IpKnlJChju9cD7eHub6Z/3fMBefGpeZ
U1HuArTfVKEt3dgy36n2uRt+sk0DkK3tMX8oZ1PKKwea26knj4xDLRqiRoROx9vDWQ2BzQ9bFjza
gf28DAGXPgNdbWrEdubokTM07tfE6tw/TD2B9oDuDEwqYX+Fdpa9uBzNyoVAJaRuIamrkacaUuj7
sdP1nd4bCXQzkW6ztKwgFOUYGwnbnEGcf2FzZAsIMmC5QG8HWO5yfHbrV6bUwMd1ZR/aCv72n3KI
3Bpb8mTLeVzGWWwLBSVzTWc0iwt4Jmct5KV5s7Xxra3BLPZD10vFoUbAThALbO701GySiNREfksZ
fHiDHvzD5wRqdHZUJ6Kz0U+BbWBbj8Ur534XU1yvLzYa5TyUBdeqsPA12DrXgBo00rbvPaWN37vU
lWYAG06tDjLUhp55wacQAED3vpey++RVWVpHaT5kL0OhdSxoSA6YRir6V7QRh6NypIx5XXAraCwJ
Y2OX5cP7SHn16inPP1GS8f2g1SYyPVQ3BvxfTP9UdEmDxj/063+0xlj80rWivDPqwjRCw7UgKFdM
Wn8UPv5CAFiEdgd8FE4wqbkyhG4Uzk1b+v2eZZnTRPbgNsOOJyYogo7Qaw8KrMCMRbAfYGNELK8p
g96bxf5pmyd+ACfiDOR6BeO3YqgZgDSGY3/pEjJYAZkmGwbKUEE2NBzWEdASFQ08No6fEg900cDs
6+Y+pQo9KzLh+gB/OScfgFvzeghSt9oHr6VVA6fbWZOZZbL50RfC+ASktf9alEb57rep9z62HZzo
k7SFyarelzqYMolHIrxQW7gq6wLQf50S+Yhiq/mUME8+tK03lDj9ekoDeHva5bFtS7s4pjkdPCjJ
qAIW72BBNoGT5xM02Iu+x/FvegDcTzmAKwGeK6N3UFWVPOlJqfSD9CExH/BSN2vwyWX9axz78fvQ
aNbLlFnszndy56VPOH3LLNV/80bbPxRioFboFdakBxicxoKS69q7J4cWTDoIb//0p4R+FUCFPVD4
YEA4EAZxblvo+t6qFRBSaU3Gj20yYqd5nDonPUmgu2MoHPCsgIZu0IBDxPYiyaW9g3ckin1kssBe
1aHSYe1IC4xG4PCKwQQpaYcPgxrKciOXW2aR89cN22Ifsreo4AATenmKmKngltKc7AReMBwKGruB
HXtV/yhYZYd2Vut7xQp2rGAA8c/t83l53fyODD2iGYDrI/oi5RqMLoMYvEfjLDXd3TSmcNGwiv4R
Wp1+KJLBwKes/WnG8DsoDmpkecDWol90OdwKtW+/r0p42xNIrSQyAJAnKnD//MXY/guzzH6gqQa+
kYaqvsOcbp9UWvodAi/5vjQI4GRaAYu6TNM3Uq5lcrkY2zIb6vpSEVWMWVzXD3YPhgv5lCf9xq1j
zCnq8tqBANf/zeAyGUqJO/S13tBYmWPyoaV60oWdFPbHyaRwBqQTmTL418K+KFLAl+XhOPpVEiGt
KXCiJrr3A1Ov3pDhJL8sL6EPGS3Jk0hr+BjQZtD4Dn0yiMQkhV0NXmCzWvsEkkMOvyVi8d3tdVqb
MseGNgP0TmA+tOyaT2Dt1bZsIDYBqfxApjX8yFPmhn5qNNGfh3JBGjO1uWZ7VTHWLFyjIvFlnHKQ
PaPRVt33coAfXkC1od3SvVkb2PkqLZMD6NEKZQxTLByy06QegVIPUvyW/e3qN4zurmEBe2WAuHf5
OQFT6/XAes8KCXU0at97mBppXdQzOAlucmRXg0FxE/LZQK9fURzA2JiACSQgxytbwWXDzHZVZvWf
cIbVkWsmIMmbzZ+2Yn5/VOgtmzAuhPLJkvSAe5B6CeziYtoWxrHpfW2X6Y0ROa4gGztkLdHCTgQ5
EBRInE6Lo1irkciRNK3iwWjvG1UfxKgOf74Jz0MsstVxEJBXgDda7AzQyReVXcEoiIwHSOxvMRFX
RwMp0VniAtKAyzIpg2KjRIYKtaJ02Bul9ZI2zkb/6uq9NC8O+iDQXgZ0yAD6+nL7QR3GAvqyy060
bjIVpZOmmtCA0qIeimxks/ocs2DGYHsyiYk35vc9nYpq12QF32B9rX1wPqqIxoxsB3dp8SU41tTU
xQBQuy0qEw4EhnomKTIHgsfNxpW9GgpNEAcv3xWSzFT4ejNa6Qz16aC0xm1+wruxC5tC1l9u75eV
tNwEUdVy/x9n17EkKc5un4gInARsIX1511XdG0VbQAgJIRDm6e9h/og7VZkZldGzrplWIvuZY0BH
WMTQj64RGVtdhmNd7U0A/ES3KfPxUfKFZu9c2Jln4pAPIy3b6V1CGLXEFBzakTtU/x4kZKFCwDiz
KMnn1IcfVSSGb0Bx7D7/vDN79MOgy0y/GzSw8ejZPCoPkNNWd13csS9MqubCKGfurQ+jLJP8bpSC
QezFkBm6IcWLsj/gbZ8VTblq7bQaLhlLXlqw4zskYvBqKPx4F8CSqARke5rGdNGVYWXy9zEODM9D
QPYWEjAy0I+fRd0S4gjS5gcNccSsiuIy9RlrQNmW7ko283cJUMiFRPHM1v8w5lH9DH7ucGaKIC3p
xvPtpOyuLeaNccsLpdWzKwbCA2TcgJ4BN+zjp/WdK0LFVLyzPnsd+6RIIV2f+TJ68rr5ZlCXcKpn
Vy3wcJNBPQxYuqNjBlC6RhCCntmcJM/SVl/nPH/Byl2TiF04Z2dnEE1xik7fwgA7ujIb0Ykxyk2w
r1m0lq5/qEcna6JLLfizx/nfYY4VwCPARy26Vmo/ly95/YN2EVqNzza6gnZOhpzywl48e5DfDXe0
F1tvGIQu5bivnLlL3SqAjztVzYW5O7stgMqAFyCUv0/EBONGlw3E0+U+qMjWQxbM65dBmO08zik3
3//D3QSTWmitQX6ZHlekVcnGiicoLKHWsPPB0QNP79fnQ5yL5QOXgnGzxDdIho72XW4QpI1OIg69
N8Daqy1rWCpOvGp+Ub+qX12RzIDsx2HzYiG0YdAsqwCHaqoS+g99CGPBDDY78XgdiabP14WelL+C
BWXN7qtwysMU1YrFo81jNTx2AwYHjxJZJoXPkgxJylAy+/H5F53ddqhu410EXSkOjnY3/Aoq4Y1m
2DvISiz9VaCM4cVjFvXfPQbiRXCh+nd23yEURVyPIASUoY8XBViOcA2oq3wPk7fuehjbaAWTxEsu
mGfPbIKwEPJuSB6OeVjVkLvSYS2EBQLnqm+tBatG3nSl//z57C2/9ii1Qx8dd3qA6AJAyqPn0CEQ
b87DsTpEca5Rsgn1Q+/UcClzunaVuKN7DTxnu44mgOdb6VX7z4c/e7wAIPEXOAlijuXv79/JWauo
cFuYoUgh1yPEKzaT7IK3ye3He2bCGSKeor7wOJ+d23eDLjvq3aChHcbcOhBP5Gok1x7ixYfAAK22
o0HfFBcy9LPb891gR9slsIi1VDsl+xLAogzmbG6eUuCoDwl3u1XEPW+rRY2AVdDwwtBnn5h/h46P
njQFPRBZ86bYq2hTcpGO3oF42679W7YsQnJcKf+/iMdRQVsUPRiPIz+UiHsqCDjW32Dk2XyZE9s/
aZiwf75nzi7fuwN/tGfiaU5MXIIlI+qOrCFgR+GXVdMHUir6X2KPd0Md7ZQe6u1h1TGBevtvmAGm
nkRpFkbNf/9B78/gUbDIKO2A/u4gIeqO+AoPlqqzv69L/9LnnNsQ7wc6mrk85w3XbRTv46nKBWzQ
yKDAemcoArZ1En2RivN49fnHndv/78c8mkJdRt5UEifeOdKAvzclL4EM1zaI7wO3ySI+AaPmbT8f
89wVDULzP9KYi2ru0aU2Ay7GQzNO+5HAdkKH28ITF16B81P57xBHaxbmKP+36C3toWh4X/RdFtTR
3gPYsS3U+r98DfyMSAKywElrt2/KjtZC0D0rfeumvHPbr8SZ9ObzYc4dK9DACXpnC6L++CVQKFz7
fg3XCjyzN+jD/IzC4T4W9ufnwyx77OTBeTfM0cQZeBGyqrBs36Gav8sT93cZhV8IvF5BURtAevMv
yW6e3YHvRjza9YGMKCiXvrMvO1GiSUfkvuVjBQSQhv9wkc9/cgQ5i3eB+g8XMABWUOyGxwqQo0ex
VjOMXWWqojxA/ghmrXNsV4v78qtqJcwS3fDl86k9u+3fDbf8/d27hhxlCEykNYTRvJ9dnVzlqrqA
uz4/l/9+0dHJcquhN3mI4inBjtcrUzy3Lci78rUsyOqSWf3Z2AQoSbRxoD+J+fv4PWFeW5Rw62Q/
Gp2WI89c7h1Y8TKDK5a3D9wkaeRf8oU6vz//HfRof+oQtruQ1O13jHUv4digvSp0BOn+WgrWpATO
303WB6Dh/5fF+3fco13aw3MaIhpI0hJhN8qTD24+XUhxz5/wf4c4uoqlKCkPRAJrADolsO/z23Wz
FKMD7V/C1iyz9OGUg48GiDAYOlATx9odRT26LXJVWzXti7y9cgj04OOxBpCR3IpebD+fuZMVW8aC
rASqcCDdnDSV0MnsIJ+CUNmFD2WqI9MjmIV1UgdbWaCxumAdzjF9+nzQk7lcBkWWhnsSmJsTVRWW
+AGPk9zZ5WPi05QHqv4q0OwMMmBfykuqDCcnAUx+lOQoyHAYEb2zjyehnwBNhXrrtOfjLczgcXmY
1B/d5zyK16y+CWu9c+W8+/wTz6whEg+oe6LKiuvzuAyeJH5RIUCAMgmQ4JkXs2rXmeTNDP3NEJOH
zwc7ubvwhYtQHmhD4PudGMAhbkRuB5fgfaDKBlbBEqp5qYXa7l/HQBhomUa4IeBpPilveoKDV2jH
aOckP+TUbxrWZDWJ0nZ8+/yLzk0fWJJwzIRUF+Ljo/pE0QZDHA5Ar43tvA8955G7aON748OEJsbn
Q52Q4UD/jAPY1uAELGqsx9xqdyjhCSVFtR/nYGU9tWkSDd/zmID9bK8g4HA/NMGTksGKRPzaUpgA
M+n+bbC8/AiQ5JemMvbLMVofr11b0JnnhwRdu6spAsqMm8m9tR2/UCc5cxxQx8KcLsADXPFHd2Wn
be8lboWIKFZm48VD9xzBNvlbPYTNDu5E/C70ncJPrcs4dBlgS3mJAXFiDrPMOLYPrB/AYfa847ep
WKrHgs2QUwB1PliPfYMiFyQm1ISXKhfXFaznoaTTtG55iMdokBvN+Rxm1RDzGYURKChlgJglrwr9
fbGybTn+bHUdQWOo1trNht7rID00JHCXrq3719T1f35/AMRgDDYCuihHoQk8ayrWKkgy13nyYJv5
q4ZgxuB4f/vkLNMEUhnmCF2SE+C8HTroKVTW7khuduHk3BeSwqL5Elz5zBOAYcCQoS7E8OFd9vF+
dHAnkgQ0pp2vrqI8z1Q17l00uvrqURbT5vPTdm734UUDUgd+J94JDbpVU6/jYnb3zI4NxC656bYQ
gH3zB/od9OQ3VpJNP85fumLUPz8f+syrE4c44THEulF6Ok5shmSmhRej9sRzgGfkutdgrWh24SCf
m03cW1A0hCg4DGqP9oaaiEHvpXX2MbZJKket0hLF/VUnVLme8oGt0UCJLtxh52aVgL/lo8YaQw3w
aAmTUE58kajYN7QXRYa+tXeYnQDAKyRhgqdw+Z5virieXrhqhjkdbdN//Xx2z7xBkCLCFkIlbFFa
OPpu282WY+6nfTPVwXWrrb6z+UXSxUkIjSOBrYppRVq80IA+7tU5gmCon1hnF0XyD9BN24SzG19V
u9DydR2Et5NDLsztuW0D0XMQyBBEILdb5v5dYmAayCjPMQStdQ1lAL/JI/gTVtW6xQW3/3wOvXOT
CGQkGO3wzELQfjQWj8rcN07LD45Tdj9hS+I884EPqD5hWLKpglZ4YFX1T9SUGz0ou4VNcAG9OKLi
x4g07WtjwuFmGsWldOLsL0OECJgZFDRg1/JxFqhblbqDXOY+LjRQ0QGwru7fdoSxtjg0kEpctIVB
Jf84xCD6Cax4UR6YTMyuVDG71a2Nbm2hoE30+UyfW9R/thGqpvDoPMaC1rLsYKMesB1aBhl27Mrx
kp0F7Oa/DANLIGwdXAjHkK3CoWwiyIn2cE55MEAHxkiY4THyH4bBqvxTiQaN83hxYiAdG92TGMoB
E894DT2fKu7cDfC8+j9MHGrqAforMPw78XSIO1oaTy7WzcLbQBYdQ/IdnPguUGjOrA+E4YByQ88N
j+Ax7My0HhFDs9iYEyOzQEEb0bhFkELX6xJhwj9zY78f6xh7xienjf3CAUCriqMbjiZLkM2VcTS0
xqh6GXvi/5lRSLIr6Unx5uUi/9IwP7LQZA69DTN9c1txDQJpzvoK9OaiamimY9tBxqQOG74xlWLD
F1+U9rfwSxygpvSg+gw/u/ow1FAGTYeqSkw6NGDOg0pPK/BRq264sE3OfSguTriooG2Kx+nodomF
mmN3aBh0cBg8QjgE2q4cl9zDXMPAoGNU8ioO5/8QxYBUTKBchGFJcFzgduzkBU7lRDuPibSNitQC
qWjYhRToxJEaMRm6Sv+IJOIWwRvx8fbolaY5hQMH1GOGej1AxfA68hALmiSPr6IEY3eVJmuZE6iX
sQFUjhkaW2FHLqGSzs0y2sVwYkGcgYvy6CGcFdSm+8onOzd86/IfbDwM7ZQZqNtfUh06d0jw+MCS
GmVaiLIeXZi+zB3CKoWXqVdrw7ylNbKKyksGU2dyMVwpCzsV4JkzPbs2icsoqDjkXTnN2rZVmdVt
BnybzQJZRhdSvzMvTYL0BNKaIXJMkJc/LiQp/M41rkz2rt/a23Zs/K/uJJoLcei5VfrnOVvuZiSy
R6vUQr3Y03aGTzSU+ITzoMtq45IibdmvAKJ1f/0MJMmidgloBOSajgeDjMnQMjIO0KwY0Bn04hmp
1lS1FUmBezeXiBzn9sWixYgjjlDipH5UoBbCq3mAd5GTdDsmpw7Sbk5zHdg2vDCNZ4dCxAUWGEgV
J+ZDDBlygbIYP/h5EK7CmZB9aQsf0pOTd6F6em7FIE3wP94IgqOj0M+QdqQNBHkR2EqxEU3+4DcS
/tGVcvfCzRV8sWd5ISQ5OyZSchQ9YIZzCncteuWR3oUvezD9FLx/KDq7KQJyP0py33rhha1/is9D
Xxwixoj8fISaJ46FE3MQFnUBAecy3+sm35WxXnd+uZKOPsC9Gkly/Bbn6s5xLtGnT085eA+LTRM2
Towaz9H0ciUCCV9dtktwIFxsmT4vV0P+qMTflzowUgTPpMXOC+Wvo5t6noIGOj9zsScmefFYeVNG
0Rv+69fPD925D/JR2oNC2pLcHqe1KlGharsY1EH3JoJinhcW274O01FNF2CVp0kJUMoovSF1Brvo
5Hg3U1NJN9diXyRVGjhRJqshLerfstk2IbQpu0seHGdKVhgRMAoMt0g4HSdbrI5QJp2gVOQ4sf0p
HeW+9Gpy/dSVvfxd+7yFkGg0+PdDQsivarL8RioPfY1BoI04cHvh9T29s4HnwJlE9E5QqTieaxiA
VX1Cpnnv0TkLA/+t8qtLLjzn1hMLCdGqGJHEybuA8E9p1ZEG/afyIJS/dWbZp4Z4hzj6W3M7xLeg
iJElOQhxbx9X4xyP1nkpKBhR3BWbsZj+qEb7t5bbOhU49xcCs9NbFPX3/5X+FtT08XL6bcASiSbG
XlXTvmPlhrXRBmoq2ecn4twqQasS5X4UepYI/uPLOgNNT4ytkh1kaaetjWy95g3e9c9HWY7vx+4F
/nnEPtgPWKxTT8+EAOLVjijbRk/wv0kBY+uLKo29363zlOgXtM8vPK/nzh+eVzBUUHKHW8zRdwlY
3rC8QQHXiabUzN/r9vs8VqmMqw2td87gXhjv3HLhfUW5GJkqDtDyaryrCAjhlVS26OMZRX8nTvXb
LatveVP9/Hwizy3XUtJBXAvChX9cZRw8p66nYUINPOergZPNQPXj50OcO1OAniB2BKcJzc+jL+kL
EnVmQpPQyCntiz2FQGDiypXW9YUtfvqSLqUhJHJLZQM6TUfxltfbPg8s4Qc1cOcKzjdsM1qO9FRY
k7yOJg/uOAnUpdiVnFkrFJih8biIBZ7mq0S4eojdhO2hIunZG1VICN260AP1r21DhjhtBW7HVDOp
3R0p6znYKtidfB9HZt6qvhx/CKhu/KCs7d487uH65L6FTp4KtTIrZ+Yx2gKSjJAFTmgnU68W9Dd6
WwaahAmrr2gNtNLgSEl2Mm/MmPaRgBfI6M9CrpSO4KEQe5O9pqQPt6WDF+seZftgEbcO/Afu2HrM
mlryOPXBKDRrTwaL2BlYfi9ernm0Beqxbjeg0TovdO7mfg0VP35Xj4SWm9IyOJZVswofY1bYG8+W
cb7KpzHyU3iZBeVadWP0pXZ5LVNQePoolX4/3EWu6qoLGf2ZQ4rgAnYA6H+DPXS81UYnqPq6xRMB
8aNsMhUIKCqrOptGtlyNPFhPAKJ+vrvPhVMYE91EHCE4ch3H3aYTlSwSM+4jMDlnCnMKoCjtJHZ9
7G94P6+94K1w5BY5Rn5h7HP7DoUC1LJQWwD5a/n7uzvCC9tqZLZBX9Xp6WpQzbwZojxIoY10yfL1
7FBQjUO/GEfrRDmOK0QIJlgwlW1/w3iw1dpusA0vxN9nriP0aj3UcBflPRyo4y8aHbelIyDk6Ehv
cyr4TrfTpTfqzI20WEySpdEO0arjpxDi+XQWHVAf0zyBlFsU+Y45YHUGSQ6uKLrwF9bpTMkVWS2y
aMB5kXSeaJ/5TVQn1nrVoYXwpc1oSYMb6EAmV60DeJVjWHRlRGxgQwPf2VudUOdxCjs/TJkX1KBA
AM3byA6IDoWy9AWc1MmUwxEexRq0dRM8bRD7/TjljUZPt6tREfW60dnMwaSel0L/+vNjcjLlGAX1
A3Co3MQ73T+A5CL4gPD6Pmqe3fpno18ddQUX+AvRx9lh4Cjqw7scAp/H+Rv0kpx4GqHP5FiwwANe
8nCVo/NVZFQzeErH4CazC592bgKh4YvJQyEBnIujVAPWARN4xIvWWqt3hrCrDnWYz2dvWYMP4Q5m
D50eTBw4aDjnRw+bLv15GhiE7XLxpBJcL2WRTc7Xzwf553k8GWWBEgDFBsOB45BjmEbphWISh9Gb
K6RonVqPouAbIO+fE2lAYvdbsGOcNsejAkGoqXLnF8hp6y+QgfkaVlBO+fwXnZvZxR0M185ij3Nc
5apjn3vIBMp9z0TPU+V3EGQbe2hG/P04SEkRMsBIHUHXUYTSRIQh0FRy35hoO0HtV19U1jq3MRdw
yFLgWsp2R5ukinksgR7q9iauN32wc9UfV7Dt6Dx9/inndgqNcMeEKNehkbL8/d2TACfMKi8tJHMG
310x9BqmrljL6lIycW5l0G1YsDUIT09qCHB6wOEbF2vBsgRVXOJZSPaff0l0Zox/+tLQp6TIeI8f
8zwfQK8fNfLPwpU8g+Or4RDNHvwHBXWyH7CGrG8H0IB0CkqyV2+aCiyrbLS2V6lLZbDrAJ2SW+ap
IMqG2ZVvRcRZhdzc76vtZEhxN8x2+KOnIfw11BZy5s4Qg5XlUzPnK0hGBLcx4foxrtzuhluH3eRB
K8c1aMTA38ctRWQ5BS28IzgBh3MnrSqm7y1kaPJ1GyoTZyNr8S+BMu3+oE7NdcrjyYsyvbD30xFB
BdgbcIRvUo/Y2klhzThUWQvbiluAZ4vXCa0dEGfyvhbXEOTsp1VvQo+vIRadIwuvubsqQuvlUPCD
wQiLBvfZYZ3ZCm8ycDbBJIRp6EBQIy3CEQDKEAjpbk07qk0W6dbkmXEte5nrnjx2Do3m1EAjMEhV
bx2k8I7wkzS0U/wG9YriJhJtCF+FnNZTxpKk4dD7UHDLuLDsp1cdkka0QAF9QPf1+KqbSIm/8RGy
PkNZVZmhY4xgoHCvOkz9aiitfC6kvESgh4Qr/Xy/wfbm49EpgEFtyMgTGDgKex/B8Ptrh/7rSvn0
hbp6W0LZY8Om2X+uguE6cYH+4IQ1eweyjW42lkG46XSv90MAX0ZPS3NwaSfWULF7s3Fv02mw35nb
/okn9WXgUIBCzSiuousQsnuLuMRDyCsFok8MVI4W61g0t44MQd4PvSYdijHcmAmS0XkMDfIo+OmQ
8dW0yHNBSjIrxGwrXXdfYseYjI32yrYNTWfPfZ1JJNbjGHRp0XVvzKF91tP5e2+GPPOV/zh1c7dy
4zzBbo2CDesSqIHHyYypl9OV1u2fKe+uuTe1h4FPCTQS4GzESpZkZehuQczfCFjZbJKCiBTaeiDX
Tk4WE3tTELONx3HdannHExj0gs2/9vOqTf1J/ahL1TwjrH0EBzJPPWrUM6DMFEJOWvzwgcbp63o9
wQe5jOZqRRNImTmIDW8r2XR7RXX7xTYuf3LGhvwYGjXsWx+skdQIx9zBW2oArBwXxhXcksrrsgi7
q7wMDGRZGa3nTPIwb7MOAe2Udspxv5Zx2N0NfmR+Q7a4d1PZAvWzgu5JN2dIzmuVJsMo87RrXbrq
24o/VX7vXEunCXXqlpP7QItJr6gfzmvd+/S+C5LhSvWsenCLGhGfARE5dazB74AXzZs1FBhVroZd
EkuT0rngKyuIXTlF7G4BchgkHH0MPSjF4MKaj2Qd1/F8409MvTDHutkcNQPaXEizNoxF/phKWQTX
YVQ0kEFR9ptqbfmlH/ulz0gl2ozCtRuPMT/ty8CCe2XkzmVdCY+FZc3MxFdzqYN0YBW9k2b200As
HJg+jg+RJOrRKhfeJiFfJAc7x6w11G6hKi7cXyKs+h0w/hXMNeCXN1OkeF3pDmsp8gZKNELfiYSM
q9GbsF27pOUrvOdzZo127lr4cq4Qa5AVN0G+mnGL74VPeihe9sN9Ah8hqCVYPT2aKXSaDH2G6DFu
gmo9mLa+Y06Ae6jz5HBnfKH31Vibl0A0s7+CbxoCkqialHNjK7RBDyC/q2il5j7+qmE6VkPFhULJ
RwJSsmpdP1+rmnh3woZKraq4KKsUBgDzPc9dXz13HjAaqaqrYR2gQbDucl9sNdXJjQ5VsJEVpWmN
/ynDimEPdHN5LeuKNxu4cqJeSVF2UFkSsQrOFsyWb65iOdlHvOp1FkoiC1DibEV38cAScQ3fMnD3
ADctD8p1oElBLX/ScWkthHViXM4TgcJDVrmOUFg3BqhI4UO8cxXmjdp70OrhaQxnLptCc7a/GSVu
23QeVTzdw3ZePwVzHg03M6Dh+bV1XItnMo7K4jpK2qbcuiXa0ddYExm4mAOUSWFrNjatrEXGAsC1
vM4J7nTktjcUFd825aNH36pFdAR1yyoDxVjQFLlyEmVYH75tKURDXALHkrBzA5GCFRpf44lO+uuw
JfXP0KvqnYoGWM4o3/nRYEKekzrkEJvpvOcB7tZ5WjLoyNYBvAo6J+bXoaYJz8qqGbZgtDYpJbZ8
SLpxeG6FSkA6qtnTXHjNBjdAtCp0UhwI3rMssvH0JvDkGUg4tWwVsdH7hVISrgNKun3Q22ArVT6X
sMBi8bwgXEs/NZSbPRmL3wXEuZM0YREK8YNjyrRtSz/ru6i79jVFbw+ZQng7NK2Z08bzoe9cAvvo
MltA0CZpDlBoBFw99NqtHAYfik1N/DTYwq0yRTo3g91WgtqJMn9ip7PwSJhk2aKhPc5/fDeZbmPT
sOeCg9yNio4er+d4xmPj1LiG09aZCBxTjUCwNE9KZI7T9BvP+vJmpGz8E9bxdKidVm06l7JbOpsK
ti7U626iNvKevNxtbiJ3mK4WG5Yd6OrOrVc77hshGi1ut+1Qi5Kk8XfDkHvXLR/oK8G9uQvjXmyG
HoRON68Njqhrwq0LyadDNAbDVRg4zoumVQe3PyKeeFTpNwhxBwdR+tei83GrwI16oqs4MMW3YUZQ
UwNCmOm+jG40Qpk9aNP2RvuuyHpflluNt2CnHQDA4sgGmyFW7BaBnN72cAixMHSr1XZq8QltWA9/
TAPH8hUkrNSVlrDhTTtSV5tGQ0o6hYGkKiCSJccBpTCR3NsKKkTo4bvkSxzxYQVpqDFM+wFZUOqB
5/iVhYRfzV3TVRszCoONnLTTBnQH70qTmW/6KlIrMUIO0FRlcONVYjrMbRWvJcGOInCXwzGp+3Wk
cDR4m5h1XSTsazSW/CGGFPRu6GYQzd2ObQSaA1miEbo3QFphKMHCBxfYu1f8HAKftRaRGpEmhwhx
329Y3bjPM8m77x0fvLuROfUrPO/9h5nVCCtyzxa7vnHrr3iU/LuxsuJx6s38LdDAr0Lvj+4Sr6h3
xuuhkjqrvEetcertnUNC59knDUiRTc70F89I+4b2FOx/qTTiGiIebZBy3rX3HHjIO1M28TXTbLqr
JGKEEGyaH/Uw+evZZd6OFj7ZsKKdtqVoplf8vr7M8nnSh3nuwEdmzZg81cLjLPXympqUexF6g1he
sYk7MYNsK8kWwPoY1lGQM9t4lVNvF9fylahRwUxhdzc/sTIvdYoAt6zTnrDkKikm9mogRYazAglC
IJAFrP+QDbi/mlF1+Al1UfxOSre7lgGEWivIm2Yd11CmC6YBp9r6OvxmRn+6sWHZ7SZkyJBTohoP
TD8AbhLjDcQTTGGxnoIvTG7hNAkDWxcFj8q3E1anVjOElobiPhK9V6Sy0cMmJx3n6yppXeukgHQ8
1TRHwDEWAeCTnnHxS4loQbgVXvzboSrEviV8j+ZOC1YDApC9Qm3/lw+N6P7KEUn4pUeL01yJKvDc
eyZpMIO/RVqWspq4vwsUXAeIidVh9xjy2JKfFFM/3rix6UCQQBWoy7pZ6iGLG9/aq9q3yk8xIQSF
4XlmEEUyoY4yojHhu2im+GlROEbkUY4UJwtaWmGfQSQzgD/aCCH8jcLOHNc0VhLCdbjwzAp+UrhU
m6KOIMI8gW6SjZpGXwtP+t6akrbPMwC9yPeBzzCFL137p0TiQ9O8m8pvpSo7/85YU5h9H6vK2Tp0
7v20s345rAGH0ajzoLzxAzFMUR+KsG/ZOrKSkA0doF+15jNLnivcJ+J5Mhb+jBBsSRoUMnT+c4Cl
YnJbO8Tg6Ut4hzOj9U0gJhTHWR6yeJVLv6KriXQKunweKLX7WtkWliAzCMRk2+s8KFeF4STCi1jZ
xGzwgyJ6FTWy/UGhY7iFbB6NbuB9FqGc0U5Wi3tIips4nfMOWWtTzgFdx7mV861HOOzRHDZ74qqE
GJyfzgYtrxTM9klDH4jBQcdHhxvTDteD740V0aaBL3xzhR8feNe41JREE07M7YHRif8oHdmztS/7
8Yt1afELd2GQPBZFWQPnDrXgb1MTSZSShUTiQBEO+OuyzecvSV1g2AgTOKbVVOt+Y4q5KJCojGRX
MjB6GaTU4ChiCpZp2Lzf1XCq+I1becaNmxMoM+Xzqq2DeqtIMO7yvKW3eFm9NGqi4rYLxjvuOWDM
dGZTA4tfy+aPGe3XAA7qadHSnyXB6UBH8Q489O8UotcZraEG5igIj43ERVJYA9PPigWH7wu7BkMe
NkpDKTOZ92/9OOLRbm79Kf9BijbPYJoebVWIiKLF50DidAZCXIjrDi1njOcnqzCuzF3rd0ik2uHW
MYBB1Hl0jeRwXs+Wrcreu6XeHK9DuECuQqBtUpANruTgfYPhV5JxBAYZ8ftDLMYpTZrqjlJmt2aO
DwxF2CcbQyp+xH84oZ+fjqXz3fD6CQBBCD2WDcwso8XYau7vGy+6g+vCDp6dPp60CNlh2UCNu/uR
NARJhVc95rr73nI9pwJ3Yuoopzr4WlwJmv/RzA4Z4+wnU67aoNFHVorrlyjxnmaAIte+gvi66/1E
eRSNGc99liF7NlI/AD+KYxlB3NahIEr1QXJbOt6IeL1luymp1FaOQb2WVkOFYDC4qkFQ2grWOTDR
nH4NerrTHQU4AEpqmfHJnQUVA0ItRKPLVNBNJ/N8j/L7n0QiFRjwVNDQiFQ17mvcNSqD6sW3Nm+a
DQyU2IZVDaA3uJMdAxEAuG4CFZmDE12TNKgn+gjzrn4XNtGLwB2cQY2uuqE9/ZW3GhblLJpBE0x6
BOTV19F6zVsjkS6ndIxQG3GpyB+CDniNunIcuB5H9UvOEQA6US6vtcCjo5Ssw5Xf6vxVcpIc8qRg
K/hHOW5qi3r4gtfc/yfa2ka9R19nPvnXGrSAbTLUBGI/LciybLb0VgNrbKHU6rhXvpQw5eCJf4AK
ZKtS0wTNNneqfmvivv+ee6ME1xXnYoCR6yqaA7ZqZCxuTB8jsyhVtUZI4dzPLcIWXUj43BIXOwAU
j+5Zgtqzz2dglqZBBgczxt5t3/dDNjYhq9Cb8tsfqhIBUnyonyJ+aTn6idLo51IZA+VFO7FfrsNj
tQpCdNSppeKnQUK1VuEsdznEMdesFMDBm9ZNReWgdiBssulQWH9gAyJ8cGvYA0ol9P84Oo/tOJUt
DD8Ra5HDFOjcrWzrSBOWLFtkqIIi1dPfr+/sDI7tDnTV3n989dehe8yy8q3pyhclmhep1znNpolC
ukb131aJ9ZBjt/uH2zhMLaobrrofjEdJkeJP66zzflvNKnFmGouMSs2J7KOSuIvuhxPsP1tMJ+Dh
J8qH9UFO+scj2yseo7pJRVviSrDUM7EDVuLq7ckdpx9PGNfGVKd1UTwiLMoqLHjs3Op5CzorXmv1
exiKdybUK1qef1rZNaq94GiPNSJbkf+YAxQegyH2/8C79Q6nIDaht63xA7qyizEu3enFs/DFeWJ9
M5axSyEkH4TfdXEe2R9h25r4Jnrn7A9LeTVX0pmqqn2qLFASv1zifFt4zq3fwJJHv18+rWy8AMHv
BL3Ct340PlurfurMifu4K/PYmyCtDGNNfbe3iAbBC2IsihNuadOttO107NvXINN7mil5uOQcJFyd
XgJJmB9Fayy7JUA8oXPfeB6XgVOz0O2OtY8AWwCqNucD8KdJxuukX6QRjuQwyncCgLnfiqHicXUo
y5VMo73RXHrWvV2ppzlZl3ZNe7MdTmZBAq6u7Z4z290ALeSvOVJpxlX527krmVa257i0fLXL2wlw
QAbONfPDJ6ufXCrw5g+mdTuWvUWybybd+0A3ldt1AW17yVanYusamj8AQ82rqMoCPJSpvB8K92X0
COp2tpyLM69y8qYrPofJ/38K//tqeb8j5Va848aIlc5JjAUGmeBa02UaBLfR/FSXIxBAVEXHqDDn
uKv1eiYPWR/n0BVdXPM2C/7y1ThwdVRpS6PcLei4tS2wmF8RPMlvgPLt0bbBoLzRW1+5o/xbtsD2
37XzixvnQsvXCYvnLpT1XfWXN/v7YrErI0m+WuiotDXcf+VUWvFANWvSDnQX9FPPlWOT8jUOmp7H
SU9xlwXECQc0CVnF4p1bpcdTFMwSADcMd7KvUY0F+LFXMf4TVsM3OHgrTx+zivKYXeeoGlNg0+k0
utWfhazkFP9Oj0Z8Dg7zZD9Nfv+QGdmXLalrFfWYAgfoXUQVQFI79gPJwUDGIboOcf8ZaiP7N7ZL
vbOHSZG/DEC1hdE/HbqnvjLhcvjNJHJT5Ptudiym+j9vCP850/hjR+sYI3zYgVAQa7OO9CfNxboP
qQFnEYDQAyI24lbmY9r0w7/tXhiy5CLf64yWMbqUEiPfil3bAZBsXqjOda+et7ISiZ7MkQibeXvy
uAATdMh2HPlIEGsP+RzByX/NZTkMyhn2gVc9ZHd5/qSZmcUKWhRWCAryuv4yVhaNsvEY9UtwG0dj
fJ/NvI6zoC6P1hh6zBfsjYNZ6fOAAiTR41ZfGyf7HkqiNWwkPYnn+f8RUr2ltQwnzh5+Iq4e7H24
uO0B07b7VIn5j5aFSbv6ah7GKbDijFbDNBqL/xbMvicUCU9twUNcS/dsm+O1C8YmNVt/SjeSNxMp
AySz27ux1u/TrP8DwdEpAk8cvDY+xyp4qUvP2XMPZIfIrfSF3CT32ykzjzcWvfn5VKYIf6ejE5ZP
kSP/zW22JD7p/ol0p09G/89Juf+yaiqOrtk+GwWJZbZnn3wwq9SK2iUuKdHcD4StJ0Veu8CqS3RQ
i+HfItf+1BhK0sqZ30w3Y8lZDArUNfKWsQArJQXlqlqvOVExbjLJNSIxs+Uvcs+DncPi9AEFz1Hn
Xktf3aIwe8x7ucRVHz60YfBqdkGx6xcr48Dne2KLMvelsB+ZftsjN5/ae832Uzc6OLf1avPqCA0z
loy4VGFfmJQJyKrrd2nM/2X5+Lr13ZZ64BN3LfqvrJ+9xGgpYI9MornmAamOG2TVbim3P/k0PQZT
+ZYzO8YATHWck44ah60Xxcq0y12ezX0aDYGXWpWcYq7lBUF47T1p8Lt46aNob4fi3WU9jlzJ6Onm
T2zJcDVhY+wccy3PMjN9cpLZG7bxPi8tS3EIcwmCP4NU5yFwWFja/JcO+kPNryFxCv+vsES3t4fC
YodY87iHptrni6DrXRmf5aYfEHioRA7GlNY9D6FaC9J37YpouILUx3Jku5rm6g5KTe9d1EAFhL2x
G+bGPc+hl6fQZkWsMoP40tH4s9jaT7ao5KCcpjdzEkbq9m59HG1hAVbSFWm7vTo4gG7zOq8MKPZ0
lPfhTGZ6Y7brnMRZ6kMA+k23SONd7WXxdg6po3FgiYt0xHTuMsmdZw0/6CS6dHBKftV6fosa27oH
2v3XF+TnFPwk0m6Z15T4s79+3y2EZ7VtUvbrB0/R80LP4iiiOSl67vBqDIC4Mht9ea3PYTsCjAOj
jGGYPzaj/4dQ+hZfwrYeImv8JyuXEYILJg0NHJeyBzKAGM33re6+w6L+B5mnErMrWIxF+SfaRp00
ECtXlMPVZR3yMN1kB1TmBwuIis6GvZ8v443laks5m9xjG/lkcOeFe5QgC6fMCRgm1Lrt29k2bxu/
9j24ff4DgGX841719nff0JPtykXGKlh+s1+aCEfQ3KCD6/wd1HFzzOBN9lAT+W2wBXlsaM7zo2py
40bDLmbsYBDyNuiWbMDR6Tt2tTabdvxCCp0EPUc6fkiXDR46tPQjdm30CR/T6iCOVKHl7tzBJGu/
2Drn5HXWfGm05XN4uuXB8GrxbUDAVDG3dvWDuHj4yvTIji/c6GL0tbw1+RSQWZKbvxFN6UuDD+pt
7d38Q0kpd/Cpw26WvMMYlMD4FsUsbq0GvSjDsfuv045zJUFdAZ9ZityuvJyeSr+QzzZD3N+t9urj
svJrqasKVGugRmSHwKu54BIDKg+GdYfYGlSe5NhLYU8KOUDu76y55Y/QenzYUHc9KH92doFe5qMt
Vvs2BFN7W4xqeN9cFwaPZjwTyEuGF7eFxPLquntFNWuasXRNacRUC4zXIWOvc23V/eeoYLji1Zib
2JOlfCkLpzxUMmt3uduFSTWBssX12EQfxh2Eh3/J+ZppA/Ed4RyDYTG+XFe0e4MGmeOYNdG+kD7j
aS299RJkswUMtQ1UvixOFN87nQCrzKw/+ZmlkkWp+QiwiYyWq+yktOHGYwXVKES/xoWzVnv2IZeK
iSKMp6GQrwOCl53rjEMQh30/Pa+zvzybtBsclb9lh60o3NRRm/XQGP7yyLJd/2xrScG7XOopAODq
fxxiSfhO7fqA8tB8dRwVPWXtIP5zi1KciYeY95O3tXs8GuP3glz7YBVD8buspvahnI31bPaVc5rs
2j5Qa+OcqBohz6z8M/hDlwRLFfwDtc7P+VxXh15BL1JerjqqfdbtyWmm4Q1cdH7utohXZY0cr85a
d5+LzbqybgzuNeK2Exxa8VqtVMnVRlYdylHXb40h6r3ll+XLMDrF1eBvfOi6moPedTP1N5h1sZ/n
QSZjkAMBtmu4D5xxPPVrVl/Kzl4ueYc6tWlCBVrkGCRWRggMnkTdjx+6XOQJlMRPKSHuDqasPQAx
4LLHWQMG2MAL1DxUjXOsjU7uis7qUz6CeZ+Rt/bUda3xn98rY2dza+x8iLCUISyoY1PV7oOyi+5G
BmOWqj5cPjvRW0QvD/I9akRIlIFU1aUtxZSQ2Ii02XKV+9bYYCdVX89fox/q86L95j9lMNKQ/8cq
VqrytsIZvWrHKgmZzYKDv3bTzgrD/uZE5ZYWZMwMccatQtERsDJKEav+xWQ1/u2l5bxbsxqrWJhC
fcDizedorMGPuT2/NhIj3vvA0TfRWeLWmKP/t4Z6PJUbrl1BJ0SKUwCsp8qGjAWtiDaEs3dgsXAX
42b2vN6tEOLWi4Aro1m7v0Y2OkwmuDGBUurOWk9R1a7FLoJwpm8i2sI6jVpylEElPGm8se2v47nK
Da5VZrhcJxLr43ZYnLbWb+6M+uKQkcvgxW3Bi7rOk2vRCdvI2vmZ87YhR4I5Pzh5su0Zyvw+6HfN
5jjA3ZWhvXQeJ5gD04fDiN0iKL5q/Ef4+DDRrElp2YtIPXo4GPyMrAjS0GLCILlz8piQCz7n8+Q6
Dsnu3YqFRyh7qlIHnrY66Gk0+oNJVIufNEh95XkBhfvNWmuHSb1ZkCxy8k3+96iriJGs/AJpLx3e
4Js1Dy9SgzXMd9nakPhVQizJnWxcX+9MB//0Tg0jhBewgrpDMnUEbFDMbkrnh1NfQh9M7eJGfGyH
wuQyP7CTsbwDylcPltDhb24uilw6uxlTO1CDpqQMszqlL4F5yR3iRLCN3pEqqQj4pbAymHZlv/Hn
9BBWLxb+Y5k0apvreAmEMZxhxfNsJ1hrrKOxZqURryortthXVuMnbUtPzMHq88xLrHLc/mlDqvYp
Cov1l6VbuWthrVNWOnWvBdJdRT3lIicWLzb1Pfemxz4PoZBfNQIIH2tp2JW7sffYtQL4T0yuZbNN
iEmtlXbbcbkPIjrLk6LZqNqKmqYS78U6T5p9r+itfB8AW5wHH/f0Y4XcdN0HZiu8N6MqKGVZ67q0
robduOO5tsZoiKf7tZu4xiCjPbWJzp95KBTnYdba8PWOdv0rLsNc7Tq92OhMiLLhMRaj/I/KHs4L
WGQw93L2V+cE0lMDIg3SnGJXZwylfqnzAkAZ0c85KFFlJ02jbU7KtcuWWx8anrUL0U1We2313Xyy
IZP54C0HqbcX6vzWVaX5d8tkJOIpo8Y0Dicwz1QInW9kvVumIMl71v5phhcer+bQTst3MMrJPfb2
ELU3L0c9ztWaZ3f5STgVTwuxPU+wL7ynTa4sKnK1SzcN+hGy1aka0eyr0A5+YTdodFrknfkPDiUT
hyhYTWuX68hqkiIL3SE1t9EOd+Fk22q/AjujQDVcuRFHHBbGgbUFFVS2LUwjvYoKccw5y7tLAXgg
E7PIum+026AlpvJ655aF1qj2YTGANVMx3IdX2iPgp8Zq7NorOD/tbeQIhGGyuSJa92gVdfZkl2ET
HgF7LQKQEefVKchzZ12IMm0/uy2/c8fCgdQ3KnTJabAim3+zooZi21JUZv8QMavPsUfxym2cK7/e
GYan1UHWwpjj2syoO11MAKij53bDh92RJPGLwR7FkOyLuT5KmkPmyyaWqEHVMxoFXzT4TUrxORxi
neWy2IVji7C0IsPXfzayTWRxDWYmL768a+siVXTlQwFBYxxgLfiKsopbPg4NU1fHiSrA+eooXG+H
YZikvXdZSTbSK+527C2cjTyGUHC6uLPyAEmBg+4ZGYWIhl+1tMSvZW23F9KNwzW9cxrvgYei5WHF
JLu8iS4IB1KS7Jw9Gs1fcKqCfO3OWdSu087LJ5axpnKHcN+x5vkHawPhjwPNBhRPjTUMZ4h1ilfo
RDbGdFlD+jc8O2QJ6AsW1b0RTEWZynzSPuhpBDlAg3ohgMuC0MCEHA33LhqzcbBF3PHqdmpxKNs6
l9uzWFwP5m4eKo7AvPPRBjY8nLFSXLPfwA0rWBria2/4tRUakpEmJ3h72GZSDcLPutJW+wM5urRX
zylz6+IZ8/Ax1BLMa+voxYmbaOWYg3mYp3gZN4Ng9bmnxAOytun2OtKuwiHEz4h+elH/Fnpz23Nk
dwZ4YMfzAe4/S/mGOy9aj1tZNM7JKGbPPTJ/6XmP6wftzqi0s6EywqARinVD15YrZd/ZHst4mmek
LzunUGPxCKlvdf2vvDYXwDp3LDwgubgntwN3HOd5zicjfKZnGw8CIcyJuxqBQcSBFF8iAsBMYKis
DrhDMCBFuo7enFFJY+ciwL2/wWjbIBwxWuxsvv3gSAZS7sZ9hhfsuNCkerY8OLW9MRujeJ1W/w7s
cWmhO+m8xbjAqhCf0mymBZbgVYQq29R3tetixIUlVYC20yuXfI/JF8SxmEvD3VNUMlV722qy4T/F
MMs5xeNPh3VYt6WxExFbwbFuM3YOf72nRAa9rdv4/slHMUNGXqfkiw00PRTQi3/ros7dZGoCv361
aulb7BaAhr8WC2/IAS3RVD1M4QJ6xbayjNSRUtuMdmUvNl7gkZIFkqoJ+1hFIhbVrn9XQ5TlUVZO
/WWTmRrrDeEhPT22fzYCMYnTpFQd/JqI25KIUld33TmZrvWzDtx5eMA91J2qDIPavjTk/C3zsP0J
Sk+J/5B/QRqW3qrI4CoVzbsH5Yg2+DZCypCuwTC4481DUOLsZm/LwqPK65XSIFuzLPGHAX/h6Hrj
hQi/zqPd2S7UVfKvFPtayKF+UOFQZi/3JkCmYdLbiTHXkZPtmnIkpwgq364SWftwKaT45s5htLOi
+esajsFbnHyKOWs0c5WtzjDiaC6xN+bZo9MJrtjVbgGsg4De0xPSjbx68XMKxf4Vue/6f+osg6pf
O6Bzp9ecd57n5ueWYoEMFj5EGB3bpna9z0ZOyBBWlwovfE15uINS0tu1Wcu6PRurj0+5s4o52Kth
C+M1qE1xWSQh0ckKrJ3vLCugMW3tXGF9RHMk213taL98Dul+k7t+Bs9K5tnAoVty/lgsfpO7Df9G
j78jbVyKexO4r3ECHRyrhTaPyoDjjXiIUqujFe8U1a1rXvRQKf9Sjm1p0VLm0PdXjU3+iZZuGw6t
mRnytAXk9VwqKlPxm6lJjCdcEqaz56DqkIH12+qdejMb/+bcUO1uCrm0UEEb6s20p8g5IgVw88OK
Kq39yOZuqY982tEW57l2/ozCrdoUc9iK+KEwm20/WU1ont2On1MVcwrWHie1Bvf3Fr3lD9xGizw2
apyNc4v/cH3Qsquqa+gN9fDaSLGErzXk8UL+4wgzq5cWqZajPPOZLE8CTgy/me3Yr4glS/i3tn5n
F2VfgXXI7a89qFzwaVWo26t7m8ZKSZtd+jn4/9iC4WCvy2Jk8h2IfelZSxq2iF53DhuQhNyg8y0J
utV298ZKUhbashzkKKyMutsjPjSIuh2rfHjeNs+wORiN+rubXLS4ncyHYMeMOg8xQcB027kgy/Wx
k9uaXUfyLZGkDMHGBDqrzrh0jle0l3DLpnsHU7P8zlqwGjbuFW52qRAIpjmxIff4wUCwoyp7zuwd
Y0S0pLaomtucqzpL5yCz1xtSGCdI27G4D8hjJdQO2MBuU7FMEyV7Wx+QSZIjuqIDMUKiKC27pWiw
8bEcDV5UBo9wkoxOBR2FdaLQUdFE4tfeu16V/bB2jbGkSyimPzahGG4ix7xGjGZuDnOzn4km7cYV
LSLUhMoS626H3RlqckUKiTKDt0k5it0W0HjzSR0N7k74g2BN8T7m9sHyBlUk+SrNBkV71PzA+y45
P8ZSv2dtTwe4PZqrPPNAKRNCa1p7iHYbT301k8iQtJtS667K5ixLcx8UAkAScSpCDF9tf9m1xv4H
Ba3d/SFYcGvaGDXLPDwHbtvzwmsX+IEze9ismyhDezn0NZ/+C+qnAJ0AleAE62xtW+6routZCXjr
A7gBOl0Ez/g0EbR6r/w6x/lrRhysY17ygJzRnnrut07L8VRVcz+da0RoQJJdVsmzW0e2sa8CMjXj
2rOrDxmogHUhCiaESJ43fSPBQsWLbKjpbuzAQ8jut26cbtALzoGDpMiIr+u6bD87EEppaa9leKnq
+1pgTt3g/upJWNQEJzvrb+2Nqv3c9GAWe7fRpXPEj2W7F64iYthbvwi+RJ2P9GJQ0RSx4W+Z2ZIy
Xi+NIw98Rs3EpOG6867vejVcpnHM/Odoce+LUUDr/W2bqSM8ji3A4MVTAb1YcWmBzzJf526U6kCr
9Xm2TENTM1dY+nsAEskZmWxDPGdhgQZEV9Ukp4SFkKpFuzfo56TC0REFPIRsq18GBprgI8uL9svf
tPlpzug6fXLkRdoU1tKiOwGbiu0Qfei+6BwGHSDazj5mqm6MgyOUASVTVd0j9ItEMGY2GH6Va8xP
szuXFGJn0vlrmZu8X7A216zRKVUe6N0c9BPDHkeYVbkSzp3fCq2VOncIRbQ9ET2zy6guBf8dkd4y
Bpq7wkRAtQcALPQxLJay/bTNQnxH0symZED7EJ3NKijdV4+UlPpKE2hp33Jh5egYTO0U5veAoIC8
XzLZJHCiCNqDWMRU/Az0aPniMC9hjr6kMoum+kYR6H0xqMoToSTt0TMmC/rItdKCzE/2OZubF3FX
e8qZga9b0/8oZyyP82AXL8G29gcKQ7p94bJPC8NbzpQyZyBvEoW5JLi5rKftmNledqL1Uz3wg8VL
OuvAp7No7dcERwKjRAuGiRF4UrFwbHkeOSWew6ocLhCVpAjj8ZNP5OrlEGEy+DEis00gYhZIuW5K
u2oiOra3ostsBMV17XvvJshV//H53uEeTICWCS3YwbEnTkiDtuB0daIWYUktPutMACKTSvGFDtM8
V66FpMLSW3YUamlzTBI+JBaa0TzuCKE49aOJm9Ie3ttwac/B1vIkYJ1wLx61bgQRK9dGNNoR5z90
kfxHblW2q6sGSUZRD2qJ74m/B7MT3o3MPD+CRpq6Dz0Vy66PJvdKZZu6bKGgnjbL59vIBF4kHsM1
iRGMOwnKojnFDUqqfuO6cESlW787RGFeg8nkGKy6afsz2q3/KlfD2BO3AlLkI6xNoT6Xq4ZC2KHy
Nj79wQ0fOlHRDWTTcgeLZD80ypH7uWwz5P6dsTeXob8MomuOoCjbTge5uqHWc/duqHWskbdMcbaN
6y6LVJNWmzk+hzrY5rgn/RxEvaqTytwAjFFX7CY7R094F212tmNwU6ggBUoXaQY3vV/YJRjbPLhT
UP/EMbfULrMf3DxlssEO70gpqz9CRvEjdcvFH6Qsxi63w3lXA6ruaxhRlO3kzjiIO3Y0sxhHQVrz
oUAZdpngsePWV/bXvA0eixfwClSgffRzGgqaxsuQNIFUk2zToHBnQ8s7a4Emxr3VBe1xbpCOZmJ7
cDZhxKOVZ0nT6j98tu/1uLxFw4AzLtpT06xOPE6vrHrp3AbH3tQ7UtnOqCD/Ucf0UtAhgevgnRiG
i9eODw0H1ByFX7Lx/iuNgqrcIThU4/I5mcs5G5yEk/QYqLzkq79LwAR6KX9eTl4xvRM6q2I7B+fa
+uzSZPxKpsyEmbcBZ7Qr3/t1+IDB/pwKd8Ac2JafLbN03EN/7ZEjfQxmxDQ+dle/mZxkkMsTA8EX
6WM7NXcvTMBAttgsYk4RGdvF/GsmdxAbW/h7XPMbj52V+mG3tybxr5PGgeYxxlEkQv1iJyj23vC6
XKfKu/aheC769exU4gXbHLqLUu3vCUF1zkZnC4XDh7repBhRd01F9uQNgl+8USaElGJw93ndgIE0
Lr9DLiTWOl3KzD7iOjjPA7YEvf63Tu3vgl02WsQFLvIcQfSHa3EwlvIIV48QzeW9VijS/Kr90nq5
OiFejm0ZYkqq6rjcsjhqvIMqo6Pp6Q/G3bfMmz+Y0Y7F0u4tJx93RTWdo768NUDq+9wq38Zp+oX+
87UfiwerLA71kuEtCBxAonzOEtvo3kYlwhQ5nEzmZrmxbvjIL4IfBfWeaf1rA66KwxkPR2H6L4Nn
Pg7jphOF3CwOsqVMZurk4txbvspZfLg+C0bvR9iGNKp+EoLqm47EV9cXL5MvT4MXpJjNUtsFd3fo
QUIZBQIMCX/fWp+2Xj95y8bBbRzwmiReG0xxPrEUQ0shLDtBnP4Eo3xhKDjCUqU+HdeegESlhOLq
+uZHIaJj4K8lkuT6sy3WgzGF78zYiPKWmvNAtp+5t+5yXz9ibUA601791njokf0kHswCoI0dxH4x
tVgH62dP22MqUeXHVrmdaozBUReiuB5+N4aD1C07SyxRlHudNfIKnun5yRxJH1sApmTwEumSJvaN
I6arn3LeHLPTV9VoYt8rBJjRxXT1ucLU145vQkIeOvkVJjOt7Cl1bBq382a3kDYqBgUh4R+8Rr2X
WYloLvtDCHBiTVT02NYJaW4yGOK4DGWSjfoiTOQD41ikHeXSasDJFnJe1SqptHOtzCEdFfJzLdRh
85dXtK17QIQY31iybMtRZhaCmiJhb4+dcYnpJI+3AHSlHdN1yQ680k+8m3ykY3SyJsQOYXlCt3Tp
3O0ULv6hB2RNo6W/8/vmy1wXw6FGxhEHdredFe0nfNnlRawUOdc1ymW7hdUZGbW6gyvJ8S3nxw4d
W7E0j8ZKAy9CAfDph7kvwzj3xVkQ+m6E9bW3Hu3sr99Nj7ImtuOuSOzr8UCL8y5TLSI/GHmVIdpo
qiRr3bNfyXfReMj8x6uf6Scbp53diQsdiJeSK0vZr3r+58vpRfrsOciDDnP0bWIPdSd1XG1yQ2qo
s2BdKe9edihCVazWdUtEbt7Fq3vu9kegzwcvJJ+3NU+jtz2SFX6ZmN1nGT4VLoWtGSnrMTZXrNAG
2dsGOp3MOpsZCJ7RnwZH/bKGcheU4hJ1fb/3ooEMXiC3Svxsg34dm+m5bsajLKbreJ9v6uAZBzpU
V4bDcOhRrfGBvZZt+AAXu2P4OFTu1D2UrfWFqDuNIn1YhPiK9AXpFUiOFCdTR8fVkreshXJpYMfm
obu2LpTpuoB+Ot3jNHyzbZ9C1fzGzfP/r/LWokYqRvuxyc2XsZqSWquPfjX3vYZ1DaoXumpRxVRM
rnZoI+Ep7NQoPVLPF/fVUMXHNhks+8w4uBLrh8Fa8hTme4+AVaIRL4K4KZEhN2PQ7ump1bsS62Eb
j2RLxWaVMVaMGhdTJm9K+NkpGMPvoJBXZRMKjcgxJ/nc9h+FIb6c/6vkBdTt3V94xiddnpnr25Pv
2uMZD9Z4Vlb7SoiNv/NbmQ6FeEWxeKZVna/0zoi03ZMAtImD1b8Rd5HFZTC/c5WGu6qhFbyq3fdh
815X0klTQWhBWueLPDQabXu0rjjKtjMiwedhRa5YeNVOrRDcBlS2DeAarWJvTE5E3LLmzreLByJj
3qTT/KmqYUrHoLzlUn/MaNrBCIsi7evym1Hhg3lkJ9uJUjxbvgOMi6TsfPlH5h698qb3AHucHwcO
6dgTPbTygMmaQq/PKgqfq2r74V6yEzUEl7Yen5pq/mKOfFOzdWxFf3RX8xufdsmtNqZiyB48FMwI
oY6QxIfKAeRxgiW4FYpmC+amGmd138oH7a0Aw1vzd/SDp3HsPy0pnyYnOIRjfdua7jCMKlU1QLJv
fJGIySYcotxo0co1TX636nmJP1nbHrf2cOo1L2A0nO8FDOA5HAbrstHqibJ4eJ3HbX4hncGgNQAf
su/YA3r2ZYaZxhwRG01dpjbyhAf29fmQRxIQtHTUV42N9SHr8bAPuNBSd5p9xglxQc77UosIsaQb
og2yF7RuYDz7pnMVP4r5TMnyOzwfDniX46YN8xfT/R9HZ7LVOBJE0S/SOZqV2lryjI0BGxdsdKAo
pNQ8poav7+ve9KJPVTfYUmbEi/dupG95Wl1Rl1lltoi/itLRluQlfT9FW03ovZi+B00/bzu7PdNN
Ma8lXcjIvNtQQT9CMiOWPhIVzADY4mgwD2rIqlacksFQyD4cmtZgTIxrqsFQIximBwV7C3dUsXFA
OCENDMZywZwwO4/g0ggTsxvH6IZ6a1zrGI6pR7yQidhrKpqLR3Aiacd83TTDn6Lj5Wzr08I49T4L
mYZT12mHCuQktd8WX7gVFKmRBv8Dems/1zm5vZ5A6TScMzs6VSaXUVIzxfLi5W7zqiDwB76NN8hq
irfBk7v/J7EDQ0mrLThtho40SkpN8ZDMc2CMsaftdJXd3Cz7y2o2/Bs6BCeUupWd+s8KFxL0qJwP
DPOO1c0klijHEUPW2cBwthPkIl1n+TY7SicU8ZhUxPjrFcOxSLIvlVf/9Hj0LkImX4iOgnDj9Kdv
B6Kcs/0ZVcY2QV1wZHdzOw8QJeVcCuPpo8PleCBdWhIsxdWJw5oUHiNI6tzJqJmH44Xr7zYsghcD
v87F6LQIk51n3gt3zPZOZ/KsgNS9cMbPb+3UU7U7EAdxmpo245NYHgDfsOXd8iNFVKcwazzASt/a
iZlJJHUvu5kp3hn0u2WDZV7fy6WoyWRPg7bKGjhw8J3c/s0tOQndBo3zAb/TafNEfUxdxCnBJxX0
hhRvaJv2thp5oqweQ1veGX8TtQxvdgM1dSwinPB9lCZQbpPkmsHbGoOhG7prkul4VFmGFX0NZFug
S2BMDrvFZc6EKyiicfY7fJEIbzPZ4N/EZly8srR5qLaLbKPnNvPjHz8tZyec6zbfSAxl3LyScK9K
nO8lWZxzD+R2jZ2ea6ChOong62m4DS3jNjZVfAW5pD/5cf6Aai2PBFDXVPh3/dYjs82cwtkwWRxI
V1r5s5Q64Ql0Uu/sQp8NOZK17RibHvVhNbYbFWfpbnxYR5Y87ZkIFvmalaPDOVeo7BT9Y04WggXk
vZElxNM8evQ+Vqgo8+LulqWSG6vPH+JE0ubrJOPVkgm1iJsN3TnrjXHLHJIEix1HZECKd075DgOk
n/0gqzurlp5r00IcKB/OfP270ZJ21+FEjFe42R4IIiqMKqEYMNxqPqKndZid7fHiRba7dXUGuZHn
pYHrlf0z8T5G3VrISgLr5HZ+CoZzml99XFJXPi6sxaNM14NNed2l9Rf5rz6YITwz9fTUC05540T5
km0zSGvbjlLka+Tj547Iptc4ld2WiZe19imf/nS894cB98Y+wT7zyoq0cW+7WtfvGkPmp5pR2rmo
jCQo66H7w3Io+288YpgJQZFmp6kbHP6htf8cZIQTQ4zipg12hM9DW8xXDIciLKzGfhaaZWwjnY3l
KysejM+xp/Vs8a2GMhfmT2TgG7EcNw600fY2BIHe44fciQHSuGkWX13LiGXVETRa+bO+6wHvLUx8
G2VPGHvMtVF7J1N36cOp3NMRuyFxh4XCyY7znDu1yc95+mCXGLKmrnEUNDkg1ouXEJMx2WjOO+ev
VTS1pLMp+KTI9ixZR48ENLeyHA/+SFxARsTPgkyXXJs601Z5jovXGhE4fTlGO1VO/xbVhiMepVWW
VK+58EPhMVwrou5lcgsRJpmvOK4VwfgJJSCHjb6K2KpB8Gc4FRNmNvZ9KQax5aW08gPMqb3ZgYxG
38Fv5Gkvs14/V+NjYS7+xYU1EauxaYj7Fszi9eZM9P6sO26gTHeX2fAXPML6Za+xQFif2xc3cpkW
V2SDHHP5aurpp5PJUaLPWRZ9qACgG6QzulZre1nYuMVZ95om7Lk0Awz/z+bYfubQCEPoM3elacsV
ONC8Im2Ld7jN/sh4/qui5lxNRnqIqqnck7nHUU6enMPZtFcs9xO/OAJvEsGDLHnParqxXJCAizcz
FxNFWFaf/Ry6BC7Pa2EPRaDr9P2qYWKMhYPzsY2v7Kn1WZ2UxYwDxgStdPlLGksGicXAFelLhrln
lGuvXOLAQWMJMzc7L8r+YPBHzTEz51A98clx2jAlgloD1+apNke5Zk/ETLmBcp4tkqXDjjfuE4Ef
12srm8U/OT+ORmGWhMzbwsfDxcLpdscS72KrlLourEpBEyOyTSsdcSz08HOtWQ+lcG+2IU9+ORBO
8Z36ENm0nm6NhF/W+ZX4knaxreKlY/EBMJOBRZnVeBjGKF9by/LTsQjruPiwGAhPbnJGKWyEWOs9
OL5UoEMm13ThkWhq71+Sm02wKPnRDlRypc5MVRppKES9PEUVF0Kk9zuSrEcVjcbK7+x7pgkimt04
XSyv/o1cpfbD4jz59kRAzuqvWG0c5EcHBmISQyHUXK0OLStBqGqMU9Y0L/4E8AQP7XfDqqcQgZ5+
fJj2OClytm26mwjk+sacm/cyJWXM9egznGUxx8DLfTCt5cN2mi8DIfXQWITKXZkn28W2nrsE21AG
cEOf7kNmvyexpmP0cKdTToSZmyhCSFHL8pJCvTgXOllI8oeHZU5vOBKJCwCVQgmEIcAkIjpEhjyD
kMbj5Mn+RH0NnIOfgp+O77OlN/d2yZzdO3bkJuhIcTLvuAKv3phv1CDXSUJo0ySySGJyi3f4AOr5
PSKsBnnlBo3B3jKiNQ/4zPBnivoxs2wO4gGspOdM8MHP21lMP6DyGEqkFkbtnHi+8YnXIKxcBW1p
xAivTXfNjG8TTpPAxugQ+hYHBo5Cc5vP4jZ5y1n6vO9EAkpRf+tu/BEh01N1zWSdM20KSNGPYSNt
Epsua+sLYlekSQbwK6248z+rdq2WfCaJzwUrXyvaV+Sc4Yp3cW9Wxgnc1Ln2uhd0yqfSbV/REve8
jt/CZITt8ASsEjH8GX25BbYhUN1KHGXjeXLqaym1wNOiOxOxXUbJhciAJ6CorpG58E5FWXqh3Ac/
4PlpaCctgyPH+QdiCKumUSGZKSXXdRrnIaF3hZodlQS+Ul4uRvnYMNItLjsQ+qJ3Xxq7jY+2ntoB
/FMsaSbzP596fsmTKqge/WTGNGJlqdFnXuUNrzOMLULfxkviGMZ2MqDID/yxoFSp5HStLm4mSGH2
mKyZBp/jIT5A4bg0I4mjpCE31WTivKQIIp1xNPGGuob2Y6oFLCcrRKyJC2LGvRGY8FRqlYWZ8rYg
UZ/g8Q8BBmlGoTadB3fZRxXPb4IzKtRoxQMbwyIBL/e7Nb2rnTIDcjpM3IND7Y9owNgPfLKdGh/T
KH64HTe5ZvzWvfEH1DGKftm+VKkXwB69FLbCPoehDIPBzTHiU4oN8DFwxGP0EjOb38LNN8EiGMx2
bLddc5vPW/9xm1iq+DvotbqPMdnouQSePvf4aiPd56zBtSD1cifi6G4n+EGjavEDY1lE4PaW+1Qp
NpmMbs33aTtfUyWeO9HcYVzMoe55pPOy5T1nE3UUWf/aKQoH2tRE86jF3foRG4sDUD4nqiQGZ3IC
vMRYlZ8laMAhL8rwGIOkr8XcPcWPoLgzn0SBz5VRR0zwpGrRgBJuvGba543zxujfYLBm6uuOUdZ6
gIzCR1hdGgMzUOpMz4JQfF74fzhKoxULtH4sJ7sxMGSNotTei2Z+GhZSlENcW+vcT94IE4ezJniJ
suEQR9BfR8gfxXQw++zglxrTH/rzQdy6wvKQ7NVTzTPLz6TLdSk6zOKYHF25XvJ4TTTgT1NgaC+n
P7ZM7pS16V5Y9EQ4nGoiIqinejWTKxwNDb9sXdBxeEWYegiybW8/G4N15jQhArhUFvEc+bfRHAop
Z5pCRJ5b5kN9yLikF72eA68b6/XyP189i+5lXPwpjO59nr0jKKFX0CxQT+2JNh83gzQRfoElzIE2
gFGJB4CvtcLhFnnt2naW3VD6n1ViHQvfeh6AK9HSvvUZ2gS9B1bVGUOBOtJtIKZQup77rvlSOIiO
tS9bMgCMHzRIWKHdg7sbyWHG+EZtwRSp4XUYRountXij4f/QlHPKPZaOGBboEQxMoYW0+UwjqD/r
FXlOIC4uUU2OCO7vGAKDw5jDVc26Je/8lCbadNE1ytZRZ8qUaeORwAYBsupPSqTg6BLcpcXqkBob
L/lmssDwNtVxQTkuseQyEEuCGzdaxtd+gXzKq5i+0RfgNKSZ2CjRztxhntoKrzmanrDDxWzfPMq5
LWaEeNVVFZq2QmPNiHkA2Ir6YNDMdrsk4MfAwO4JOz0PFc5sxs11UIHAxp7bAcErtgiCam8Y9QXH
XBcCp7jC9LDAS6S3VGnTU6P71hs3t3OwU/1a1cktIluDd+SN7O3R7RrIe0nlPe5fKhsdP8Joc9zh
oMYHjZyuWRFGWMu90wAUW4yd/cG1MKcQ+cvox7VhXc7T24KXFCl72NVdFIDheKEW/WSusHWG+DXq
a/Z52Z89jp5k8jdz6V0Mm3Z+bortqNJDnjLnzNz3hkB61cM982d1sScaMWxWW1S0NSngbdTll970
73ba/Okm7ytd4rU1RqtpAcIAq2Ix/evQTS9VVa9VsezxyGIhrHsoLtFVpM67lyjwNAXkkIRd98QX
/YfEyXrsxBNb3EGUVr2Y1jnd34ZVqbSBtGJRF10M5Z5ahBu9cd1NnWYtExVviyV/lTikYJUF+Gds
cAux7nGXKO0GYOk4l9mruTgfc1b8Q/bExjXpezE9hOiar05vfkfLuU9MR1bcpP9Go0frYecyIOMw
m30MEEzFyWWQ4BrkTrqsmZL6tc9AxOg9MEV7yVYteSDb77pVztgbAfTI1cTVKMVBgb4gCE40zhx7
ayVGBIYE/Bk1bsi4dS1H/zm38zMjxjNWPGYEtgzQNN+jpvzqBpxibsdjAH/0vUbCZ1U5A4E5bCvv
VCbs9fM5UUrh35DEv6IRz69dZW++k7yR3H3kKZ3Hq1yvol7/iUatQCpgE3OKmWsE/kmwOaMpMCyg
RDD0CrAarTV9uX2/wVGI/FHMxW4afDBRdfIbU2gn9QxbZ2ICw/7aUFT9aizyY21PZLpHUvi2apdg
zue/U+OhPEXNZkLqfahAJ2xDC+0YlKOJ+jqQJELgvxU//ZT7f7DR1Af2wwB5zDMVSknORa+Hl061
IACJUK7kUFzoRwNrRnfwu+odFwQa11heNCStWvP6Xd8TYjc97yVP8z8Wmu5U+ydYeOo09+a7LMBD
NCTZwWeffRhMjp2GQ6/e8qxtQlZIGDADvR3RtZZOgb2bMD4/bTF+x4ILf6oK/pL+pQaDkp16NaNI
L7AQkaQ89wjNlo7ZcfBeORi2MbVlspCugx0X200eOMy08VO763Y0jxlm3BD7+kF0H/RAK0w8wMAH
gnU960e/jWhGPorUE78gTvn2mMAStKV+cZmtsqchTIw7K2i4EZdAePHZn3vAHRz+jbsyi+90qc85
632r0d54E0hpUe2akarLD5Nl3qZqPi5VsScuSbzC3CwKPBsL4tdZ++HhVJWc76VcDmWaX2RagnwY
gFCJjUuiq2ae4krmH7Hg2aDcapZfz5i3ZTET/+lP46M9wicQvS5LcXAm6y7memurHc6zIGbxFIOZ
itm+t1YVv/fi+0FfaEDJ5YtXfWDCQPkFPMDvNg8/SfIAniHbi+TDS+i+mDe9D3H0aSJ1ydRbETsU
IETb+hq71bpvGMROCetCCYst7acqUtaVTUE54YnyzLs5wUuY6no99c6+mDSMcEz4ewp6a/iRLOEc
xzwU6gnn1Eby8/hMyh5U8be+56np/DV0tFPa80HY9r5NgM/BlOIHLFwWZBz0ZQinR1gvd8jx+8YB
4xG401ML6i43jyxbQ+LLQhoUjnDsgcOxzVneWhGoXgDWxr8RcPYKkc8CmVd4VSDmOzlfLSw0yleQ
DlNK4NUyArxG+O3qk1b0H5lHTDKKmF5MjGWXgE59M8/N0UlgS6bVtkVYFNlXNTjnwXaPgFtlyvCS
2TAOtKDKF0I571bfraye1xgtcGBRHwiFDzBlL7ED8HHpgyLLNmZGYnRUga6YFFm/eCPwSyd83e9+
8tlEH/CQ1nkendgecMS+0a5G8S7BE0myTvPcnsBQ0GT2TEo2lsh2qKdLIlfNjHQRtZS8RTgyBUSP
xuaxb9nUViXVxsOKO7q7iNEGyTxGs3I71GrVtf3WSYzncvQ2tvNcGiyX4y/IT729E0fgUf7x2Qn4
MCQkgCvRZ4AyYBXI3hON/sB4JiaP0cZaW9DMHJdP2HcO7sRehgh5gTdvfsyB09+s/ijKP62a7ov2
60PJaTjC2xH2byaoqyl6fUwDMW9gE/SjCtv0Lp1f2E2F6na1WbC712fbyLJ1uJfMs3K3LbO3MfoZ
zTjs8m/Jbyq+h+Kf5+zzPANk1QaKeH8VV+vMCAe1NfVNMu18BB5TC5dkfKGaVFZ9nF1wReqHicfx
Ef6upRU+xowe018Lo15vtjTB6db3k8ArLrGjY8RkzMcrSxw0kP10MOxxzf7Q6zL+RAgrOEC50vKt
Pr6N0UuD0tDiBYq/FvmXRaDrpLF3NQ88uRDM+L8x4jbbvcI+qcNGP8Pz5GPzDuV0q51Ppp/hJH6X
eOBKdLa2TYtZ0feV98E98Czavth0lFZC93f5TPYZ72Sa05EhtUz28DayFKKwjX3R/faMLxtWwzTZ
HHoEqkWPQ1TEW+lvrAavyOifxeMTTfGqFd6lbf2VmZ4V5AxceYFn/JHJ90QHanfXsn81LARn8xpJ
ppX5p0irjRwPNSH6eXLXUHLpmQCaY8ukiWigXK5iDagRxQ4iOsX4sYHANHFftFRKQhhYpEt9PemY
Kd3U++kWfTtP7dMAeNP1OGiJqYiBLy+5OuPNHY5dn6Ac1KGu2oMfeydpoOAIIu3+LaFga430yAU4
BPVSPyEsvjeed/TsYeeX0V4foV81MRmk4mHQaGIK8UeIRfW8lVNzcQaLuSq3OoO697GgJ06Lc5+B
PihAroFGZJjrfliMMB6VNU0unf2ccfCJ6dWycOkINe9do3oa4uaHs/gjLnSe61bfGhRqD9HntRL6
yWxTYCOjd0/BseAAOuIzfBonKBZOF3GTD8Ytaucj1FcUziL/QRbMt7kCPOQ6eRgDAEutYdfLFkgj
B4fN0V7X48Y3lm88ytce4WAbt9Md6zRFPjId36N+gK+IowQWZkZIrHLdIwzmtbA9rIeY2T8Zh3Hp
GdWtT707Sy8OAxkIpt705mphH6Jgs7izdWdsg7HYcu/t+u6reJiHlO2di1ldyxQ3URld8DljZ25p
NHNzDU5pTbxnUwxTuRoHeUq66Oy33OjUsrea87ivzcMi3N3sFEcPVHGmLeSy5NNk5cDZ2gxjExtz
odaEOsbWNJSTaOlmNdc64r40iKfj0+RlV1JRIzMuOWRqyRQyRw0FZTDxmoMDQd5EtecbnOTEzEMq
5JnCkuAiIfWWFlbXxvldUksGhaZdBwN9sJqfWXqys1x5HSFSDrL9JHH0ZERjmFsiMGb94ObJcUmT
/WLPYTml0NfkT0GiyTcwfApOLstawURidYuW38j0ra06ReUujtWCSoQwhUXm2lb9l5tjyBtsRMfm
a2gxdhndxkZiVJNTrMjrQMbQND5dylyI45vHRgSENI4R382PGHT37LBcP/a2ynEORBJtCK0fxyoJ
9QkgUuJ/l+l4SYZuz/pOg7iOexMMImO7DWgNjn4PB8dmUJyrMxd6WPX8Srr1BJTgnKP343XYZaa1
n6Mi3rJWPHjcoRkYWovYYq+n+1HJC3RY9u3GxECGjaYBVuHFKProWeTlOXXGy6Q7z01ne6uKhTZT
BU/WQT2NnCtOM9yhTTh42slp0sNsy7Vmpb+pD6Cp0ZsXqBoMCUuuZewWVmYcSkIbmNQ2eo6u30xf
UNUoQvynVmobjwhSVYtnO8Ir4nn6uW4nFCcA/SRRHw0EZCAAZAY20KZ5IJ0ecjS8RTbkAVbH9Oni
MEQX3s/dsmtb54Latuvn+o9GYJ7kIBux6VtQ+I5zxxZ6cwroaL+rYniePBOviurXeQ0dSWKcZtYH
vZ4gb73BG45/J1mu6NnUIYM65xWZYOCbv0mel4GfUYtHun7XpamA/YmfUmUbp+eXwIV3I0ibrzBB
oyuQGV4NjaISJh+zTSfxGXHqSDxo5SB+RCE2JqYkzsM/ZqHmrdGlv8KM8KoWQe0hDk4MArETNoyk
AIZhO3kRdrTPLQrYqbxWrl3sjfLB77StI0rPrrDzvyWh2gp0WbbMN5c2qzSGcj+b1D9DO9Gb9KdM
N4tVKywb9dl+W7Dnrwotv2N0xuVUYdLW0HuYH/fdrZMa9gDypissFpRLuvE9sBn3aNm4mkz0hKpm
XuoRwnaN0TiqlgGB2+ofbV++xfr43C6otf6CR7GqGLNLbSqQoeNnF8yWufBftIiZE0ikgevl0aTR
p5dk7wzslfZcDZjNheLynYhNGm75Ek/Ceq0j+S5FRP2OPB+YE2E+jXXVOz3JcFz7Y5DzrvHmv3eN
+BdDR5e2PJmTdorNZY21fxcXGPAdfQnJ7oQV0TMi0WAF/ScxIGfF7rSREyMB8HvHeNSCsq3150QX
X4BIuU1cvM34fJ5cNSjUvvTV7J03aHCkbiPEGI+ju7UJd4/y7+wy1LMyVFSmvFTJ+j6BS1sKzV4B
nXltNadfG83SbxIsBZPzgL3hxlwRpkkuyiDaMqXaYUqyZtdwSSXegxwhfSaNpcH1HPEPq6QlyNP0
i6TkWi8ivFJGH2YaJhtWVClGw+0rIcIiSBLnbFoDqAlZ4GPLdugIoN7Gv1k6D0wEyCUv7Xq01SZj
Zm5Ld0crn62yonsHFniLgeoRS3oiynioDf3e64rIqNpSNkWB8lCStOmVDLZBCc+HYOmS2rcrNmPr
vZvUrwt+L4kpGQFMPFWOs6ewDTKtiIj8UIFOuFytljmWBV0Se7D1YsbzvO4Fpj9zwOXFpslTS7G4
cvhSxEhLYBOFYXpmv4hR/lZucaT69AKWYZD4x0K81uVoBJVePutzTMOM56cupm1VctcVudOhcVQC
Qnkjtk0jhzD304eObt5zr4u42+0zSimdmc25ZjeMedkTQA0Kpivngyfdbt9xLX54rvqkPb9kpXiW
S58dDX9sA82Blc96RmvdiOqzzJ1/SetNOzundqnyqlgtY/7ajnWBEmedrUEv4Z00RJyF6ay9NPm0
vV6jZ6XXdPLu3Ojum6HjHB2d/rNUXrZjXt2FxTQ1IYAh5LlloyWYWOL8E8dSBfrUPLk9b/HM0FGT
/vekVz/1AH6Gq3ezFBP1jY79ZnbsNdwQNBBDv4hy1gPD8JNt1Hs/CB10WO6zl6JtuvUxA4XAycys
Ik/6tc1NxcB1y+rul3zKAyofeDkw9MxMEcOU483rquG0CDVuTC0Gr2WWAqcNOaQQFyqmDSwk36TW
x0tZlDGbJTJie6xRWI+R8TMb+bCDxseL1Lhby3gYhwyroT5o+B5iStWZrdyYQyJOyeTKNPxJLOKX
JBDtySJ2I9nweYppOn1F1DGFL9IC6F51kX1OMjcK2sF/6UtbbtvRYuA7tSPwkmYPxN24MNQwzjA1
/+HosDaq0a09/9ts7ZbVvquH73GgqTW4mPiDL04bW2uHIAwS70h+wxzJCZ+KuaXA7zOZNlRx2DzQ
3vB5bMgdsCSMCEyjb2CEmyg1OQOeVbEk862eiPcc7LH18by6w+zTahjYaHr2VsY0yJPDLCwqmR/g
q0n20qrtfIvDx47Dlk++f1oMQ5n/gGfhFoOoAZOmbyWFOiKVDZnCyu+dI9uakbkQ370Nlwni9pAC
GXPZfpFYhmrhIY7tE0BeDHg8DUdoCv2A8AlMDIVkQCp0sr7/IlMKuxkJEayqNPtQDTqRyTF1iTUQ
bTmR2UjxFABm2Gp6oZ6JVGtrLr6OXoXBN9OpMj80c6SePUe4Jw3uE1tF6FEIg+tbwgLLwTM43yfZ
qnXkYCfDcMYKYNF2aBk4jJWDjdP1kFNAwpFpmwcoI2QWDP1rUjXgaQ5IBH8+YhtEI6wHcj2AElZM
5EAyqsUHH8yiATtax3PfPtz0IrsNXQpwuW59EbBQmYR0aUZ/mer226yG/KFkp++tZc7/eXqsAsNP
P4sO2YNFpuzlK8GrdiAFNi7poysNNWhZh888APK5jCfRJPEYVKpqT501NwS2cZqfMjVovHaJf/Lx
jwRunCrWgmpJENn6+NH4og6nXhZX1pPYO8TD7gy4S6yaMe7DtGfe1A0FjDVt/Gn59u5OrypGf2Wh
b8fG09ksip8ecEr6wlYeQSR+rM03l3zTrirrZmtbtG2pZdwlAjJHcANndaXJBlFMiw0nyFTZvPOH
OiN0sILKJ2OEexvU4BVbLCd4+8peYplXBlP9Ze4CfVTa7oHuCxuncTcJabZdNsQPvcip5UdUx/kF
3nu9bWRuBZ0TL1seL+3uef5yjlnCCdwQlLibefSmtXEpSLHviTSqbytdIHrWdj2ctKnTn2WXjS9j
l+f0Gpl+ITY8x0ybnEd0PR1BCYyWdi+91gpFHS39brH+t6H7YlXP0Uxoou9HAmg5UFAcTVYRNrNc
3ixflYKpb4WHYBjswg7slnoT9B8D56HX13oMUEvy3YZdKv+aoieaWyXYgGJ6PpCVBBULKgnP1L9N
Lzp35qR/R3ltr93YSfaltLxvpiXxLY3rFi9pOoFoAnhOKIUFx/vYk/ra4PxumMNks77CFuQv7NtZ
AKknXfHkLyaubJ/no9Fxe4x6Uw3BZM3dFyfcsMZUOz11EDwC9jah5oCyxqfvEqCLlwL7D58kfld8
qFeMsNm9NQUHYZ/5DzeN2ELEZSg/xuDH2IAE/Ny0ED8ykzGhaRrpq5aYOLmq5NLbC7dsYe37If/s
kx7nfMU3LJIOj9YEiMPHym2kiXvqp/jMnJQjLKGFyScztIriYNT28qHFD6KLsyxh3unyqRYTAde2
GEMn1i8x9mjaRv617PYudVufcoH0EayJYtBeiO4hAwwllm/Xeel6zJJMykqb3AgRP3PdjOVrFRW3
fIAeJdwrWvLfwicwvJKW264aNTHX6QE4qvgN1zNJA+/Rt8n+2ferl3wm6VDN3bsrJJhJ6lEyWsXO
9McvZG7Ysb3/VLnRTTMGO6w0FwmrzmkwsTTcdLsgGkPMeV0DyNw3rIwjKyLwqFfDsJvgZ9cWo7y5
AcFi5FvKkM/I8H4Z3EbAh0VCIKV51jxdseqjovJpMbhzXbD+WLfN9NlikMBE5dvX5GsG+J2wVYh3
mcE9Na+BuWE1ZNE/zK2vUOtYVEvCQSNR1PP3WX2G98eFOTi00JHgbXBaOkdi/gk+8xj9TeQ7cCcb
ssfbAVsSm/2eoWNh8VhuhWCsyXCcgkDWu2qO8q0DqXfV5N5bs8B2jNH+Kwwto664u4jsM4XHJuiP
Plt5Wahjzjtz4iGZWmNeGQWBfk1E3nko9C7AtmusMuZZB9cAga971DzdLPHPNXZ+7BQxlMr+6wzO
FttEubEiQI4tfkK873rIhgdjAwVZ+0tUSi8vXF/jt4/fbu06XY5EqlLdRl613dDNWgw4eL8OUWLD
pCyd9rOMMvvXh8sX9HoLHkOiX8FxJlKLm8rcNGZi7P7vbzryjzcVV9yCeiU2cRyVTx6aBSMFo9vX
1iOLJcfPApiKzsKw59RsXGwt0t5nPty5nWZjNGWBQrHNWt8OFQXOtQU0v+0wwextM8fUZHjZv8Sv
CCsz5EWjzPTt0BQx7VyqziAgzb1vzvW6ddtkEymINwT2VDg8DJKjqN0vXxXJ46vyQgZDxmaIs/wy
wTvB5dF21VFjyvuietrrhCMRYKNoXiXoRTzpyjiSQW643DtsknytaLnhlOn5TYzLbztrE76YzPqO
3MQhscHYIczTxbktdewJrBWDfkwi07pDPh/+5GXVnQevifKdqwMRNTTy582s0QoakXUESpHf3RHD
uF7i1bZqRld0/3JTNFJdHwsKqHghcEPRbPx1lQDI1EDAoejjx2yCmCGws/GKGE1tcQc2dynToqKp
jItRCLWxsg7qU+fgSVaYX6nVCTJEXWNfrMn0nwc693c/G8EWFmML2HfOzSf84oKkFthcrj19w/nK
BVLP1sF2hdg7uZL/Rk7pazQO7ncJ4vlJ2I63rxkgPqVm/acxo1mGow8FzPNrKvWmwmCYgTVi/kfC
ijRrc1xquBrrekJ6LefGPOSl5ZGKYPYjJIPCpaqdJLTK/zg6j+XGkS2IflFFwJstQe9EiRJFaYOQ
a3hXMAXg6+dwZvUiOt4MmwSqrsk82T2SDqSk1G9IEiPxka8IS36OsJyCX6emXZnF4IHHitiaZV2h
IzGlrj/SX3z3DmsUcNnVDB6+dafvFNzoRSA8YpKS2tpSuSbMfZPmDqYKvHuV1BlKHY5n9gCU4X+E
6nxmlZkGihnGug2HZIcF4Y+7Qfz1vur+tQmAN4Qs9aZzM3lQ8MtYHxjWhPjTSR4FSWp/KMHBH3K0
HCPUwFuSSmgk7cf5UcTefHSmbLy5IXQI6de/QLRvDDlZGoRt8dLVY7LSkBwdlD8WxJSVbVLSouTJ
y1hnJPsOCfTYCubyZxPbzdYxi/6DFZZbr/oI3Poid4zkcRZWmxroQrZuyqLv97x/cJthJmXQ5Nn4
s9rjhiuyIdxS2BTPaWGWl6HKaVp5x/QXVgP5fS4Qa7LbA/WiVSaEVNYsaUSQlmj7DYso/WAKywtq
2dxtg8RKOdbxVbiwIir+cC1dsqC8aaLGHCK6dbv96HW/eiKJBcV2ahfrqEWKj8Z82OWMkgNX6gQr
USmiZxmzQLdi7ZRP8/jG0FJwxSc53RV6A0tnpWaFqTjhw6mBdgFt9eOSx+dBk6Mu++dWeEUnNqL4
gK3y3U/6kG2yHsVn2ykJjUadedU6OZxiow5XBMKUtHcsTFHzY9KC+zObyLBy1/1T/Is3nVNUG5KD
ir8sjA2yAcJoi4levUOIKykhkCvU0rPvtuXkH64FDTWTKEqaOH+uq7BboyeJFvAS/vLcFZiqXLFr
fR3ZZIdxkDzumRGHVl/Ii5h3fqS3J9fh1UYR0qB8zpWV/EY9bi9oFeDR8fvmCsJZxvDHZqM3lqvY
76O17uI4nQYYdk2fR1cUN9hnsrGdlpg3ih3j/++24xyB96eW3DmrPiFb1VXNWs6j+R2Hqg4s1gh3
hpcY7cpkyU6k+Ve2nbVS1fxUmdFTz/YoSMHUPdlFbm3dVACRphgPtALnY62aFU6fEY9WZe/Acj21
QO1PjSieffrkfJHouA+ysjmYQChWwLSo64B0B00Uw6/Ekcf0x8dOk0/oOJlzBIMzi2ezzo6GGRoH
ekrwuYUeIuy0xJM7wInz+wI4IGBXNuc4+zKizPCxOXQ3evaF3PKntfLX0DG4RfqMrj1Pv6WvsB8W
2zgC8Wv4+clzOcfmzCHfKe+Pwnfdp7hR9XrMZv/sA2va55IaJkkLL7Cs+GimbFbNImRA4UI5xTzO
TEBApIZwP0GhTRgl58CodIPFLim130DxxTK3kVhBUmN0gTV8VMjAEcnxgBRo3Q2URbDEsWu8plV/
0zT7poz4C2XvuajhO+OHZTc8xwPhgeHd86hcSzax/Hrm0zRb7jL0retQTPGWcBcIX47l7QQmCQIU
zANcA2dJ1WkEgqsv6EAtu3r/b+ZEAhWAidZ12mxjhraHyFK3miWYHsbSbjHsGwMQBpY67YvkkZKR
BI92335GkJ43kZOxuh1GmR5j4f/SxYX8Ldv5D1rwwCq4u7qQFwKtlx038MD+OqvkV4eiFsgxYmur
j2/QzGrIj1DV66ovVvbQXSBRYiyjXBixSCC1dPU1udPTAhJHs2FR8zdOxS8nc0kaYXMmrOguHeMT
vPcVSuAfaI8jMMCPPO9uBOV9Dh0SsXCOaI5FR+CT+w4jkIpAzTeh7IvZYCZpqA+R9RwaDXt8X3MX
wO7Eeewnb9nD0VkALw1Bty3mMrFBKI+HaVIkfMC0xN1VolzQmGc2BuwBYOyX6SFz7MWXJlg/1dqw
0Rr/lQhUa5H5gAG15iEKqLHA1b34HBMwoq52AbeHgKJCNS8m/mpO57MsEBLBnD0wvU4q1Ph+E28c
U14scEVo5614G3rOuLd1h3GBqzM2h7f41BdDv+qGPn3LM89h7k3BHQEiXjQmArre5DrJG5P5Y8z+
lfFN8yPi6FW0+c9QVsOPike5tY2YoIgM1lo9/riDIKyL0Tkyb3+igIuGPxfS8mwrfUkfZn0zGHgW
jpNXzPtdtdXF/Kziwr/A4SIu1hHWa4gL4W7KhhclUcb54X1f6JlbPsyW+M4AskHo9piohwpQtJRR
etBi7+/RBi41sOWrgdyr4+SV5UvdjYzfSgxsUTWhnSiJSSNYQJNOtebZ+R2Vew19UFyuzuHUWxc/
YwUeG2N9seA+sooxWFXHCnzEeIp5CAj9Y8fo5jB9PCIDS5HLoBbpPXPbD3fWLeLzYIpnIKaZxyTH
XGenSwVpB1BV3PVUaxUWnKSjNeNeWSQicy92O/brGtbLugKJBpi9yV8qfXxOJcY5g90YbqhuXUas
tqVsML11xB6mDrb23vG0BZYOuY4xezJM99FgGNh6UE+q6V1XjXGJ9AaBLe/VYnAIGtESRuo4S481
mW1kwjblBnkXfiXp7k0n/kpU/zLTBzmilGx4vBCdi6b4+vtzNXUnv4WIY9rTBxMxiAVGuW18orLK
ZvRXJVliT1B3CrbAkxkwEvPWmoj1Jciba0vYxhrnI72owK/ABI5MMqzEIwkEOKDVX6lNxRlnID2F
m51r+n2KTo0pl54rwA4kjR/bWZ47HyhNrgpuJnwYjohfRpd7ReQRsPCQ+iy3ZbdNaJZ4vKwnQpST
oDNArdA+pry9CfUvTjkm5+Vb7fYshzx5EiWOBJTMJQADpmsWu99V+nBoAvwnLMWi9iIHeZtUmfNs
VjZhF7oT72zPhovvdVwfo321DarJ2uJ6c1pxMmwFwqw3fJ4QyA21SnHHaqhH9QlXOv6Nt7ambwRD
VS9Gx6KNkDN3afUDjB4JDDfbymISv0oAzAWNOSEgrh9LyXBO9lqDCM2iLgjkI4BP5tE28Vwek67W
8R89TH12/D5HnrNumxhLrKBg2JAdqW2ysfmLcB+yW4VR1yMbfTFRO66NRnar4cEBwY7w2ZBbt+8F
PFGnqTe6EYHK6qA+Vz0s+ArJM9B4MAto4ve2YnSJcvToZukIFK+CXcldBX/qxav1LwQp/EtyFFaj
bJECm1Z70MtpSzh8Q4VZ3giLlN+hmUCh1bbwgTc2wSybKqoxHBD6qqocQkoYoVI2bWgXDfvm2cHG
b6VjvpR5Zx9U2f8rHAylsLvWWWFjE26/dUdgFCW7DNmo6wW95lXEE9qKJVWGj6Hp0BdotOIkmqAf
0kxMrth/nnMrLg8sct/iSjSrSPfoi/IObi1RCZM0LlbFbQ2Zmtz1XNWMmSYv4O0VK6jS8dKeR/Ht
PG4xOw9ZtGdOF/hM5ZBw5e13MmQcyjVxYjW9k10KFXQDegxrnL11VmL8y6axX1Y+ryuEt7NEM7fu
x8iAZ0VWTY644MvTiJ6KeJpjZI8WiAIxugePkJ69KTVtWRrDuJGkb1OWI9KcB3wGs64eeEUkaqxu
aUpNfOu4UhiSEeytn4XqxyPsPIb/hf/ZNsNHFKYkJNnRhzuqe6ODPdRamo/S8BjF1ASo1LZCK0jS
/UHDO7LI0v41LoaQ8iJybm7N/d3MGNrSR6rn8Nj+Gcg+fYPddZYUd2IYsNtKECYWbk5EjlBaxmue
+86G7xBZml2/h0NP7VQQ3kvc7TKZTAxXuEvg+KTutle19SJMU+yBR5f3tgIBZ1pPOJe+aw2BpYvD
vO4tsacns9fmoN+izL22bW1fikZPmbuL6tr4BM03hfsrLfE79omB7srG12lXG1wc444sgI2mSbFq
rbBaCSqch43I36aWY+LXM/IlJCrWj2bqBoZGjBgO4DgAAwDsxhBMUhwmXUOjP03Yk04hCU8UsAPU
Gd8Rq7xNbx3a/yBOG+6lesrOqivwGbhwl9I45sf1U1LUrfBNC3E/28LZPqQeS6JkMiaa6VtlA0eK
ADOzqAs/i8kA0Dekd7MVjIRKXGmgVq9KjlcjxMqQx1euwfLJjfL3zgD9HUcMhIpybwFzZTStPqpp
hl0AR4eEPTQ9T6Zxn5xiK8oW/QR5eE0GaIUYBZyWGrA1d0YmMZufeo84MgMYPRjENJHrh8ynYdpN
JBYRmeKp4ANOzGTtpKEcHTcTSkaGsMvcu4Vu86xMoM/IeGMwDglxQbR1ZyYr10xl58Ev1l1l75lY
7VWlkztRE9swbngVAEnOa8eHiDC8NIAo6pqIFx1vw4DFWyBwQjVFp8lKG4kIL+igY+jLq/HNSnqN
w7YiMs4/TBEftLdR92EjtjVjq2Xx3qwxafTVfIDWdZm8+bXDPizsaUuUxndDW78gp+tCPvrFNqxt
zAwoRdA4627QOfnJIjG670DSu/qLzgEMdNrWeZnD4rU3X2Z9eMV7CCdE+9GS6itu9U0baavJIvcW
ikLSnsQDxkzMjz6T8BRrONLR1BEpT+rXGkVGAHdyMUbI0rH8yLi+VLClJu3YKsQ3poeQ3ELLPC00
EOrm+MxKf6Fqfsxu2Iem9mSXlA6xc5A6CRMdvREigdJF4omPXX+oBUk8gsSyNOWz8MqNATjcBwlB
IA5guQmPJPu6kefbu042ekwHXtNgLHP5V/Db9VZLce+uhxlak6tf+sJYmxGzJysKYKuho2z31JBb
276W/NGAtDR3DZqmEkctquYy5amFGb/UYhScgKFj8TdM1jeJa++SR3pBgMMO5TEyYFTCMs82vt3t
kWh9sXFCl6MIA/Cof0bWSvS5GLAxqC0NA0iXX128GMFfHBP8pAHnaVS8TEwWZC6ePB/zYITu2H8P
UTHm6XhxjG+nxRiqzycNSt9YPUt4/6nI9zJMdr5uP7lZd8zq+mmY6iVzrUWU2+/RzFfoj9HLVBjX
JuTol+500qb5RqRZkGGjXuIQlQvc/DgHXUIfWfBipv6u0nGXsDWwqzUQ8y146GOLf9ogVafNGdGp
H8XDDV78dxzhj/8viW7cWyH9VUc4uGRi2w5PJp4MUKTkGzjHAp4zOyqiNQy88PFaI+H3YeL3Gacv
GO2f1Hyt2To0I1/KzFh4clHjMKNKS4Cm8cqit48qMjxQEoKhW8dY+rzyKx0S6kV/U7dsSRH3Jk4K
m4nkeYZ2EvyFnYHlL7g7RgyQefRKJjPQdRCMEZ/S4fKuvjGG0a/H2yKpTq7ersaUncrI8U5jiYpH
BZP36dhiLQkLAdzI70x+EfM+pilLS1g7Q+mYhbFEuHijDAY36O44DIa8/MZOd3dsjaP/gQnHBNpP
xSYZrki0PySuEpu8M9e+62ihOkJ/Gb6cw6JEb/2vDO9kOJpEuj/c/3q/G/tuV9bykHRTt6rBp08x
gnPglUdLAQNI2XBX4yHWETsZnffSJ7ccQetsDt+k2h1AgbDM9CpnNdeIF0uNZUi8rZucFMkYQZW/
0YhNGAji7W2kDYCP77D/kVUjnWf99tE6RmD4kCSacYN7bGOq7EZe6d0L/RvRWf/61GlXCgDALAwO
enq+MB+5x7PLkKBYiDxj3ZLxZTXDL4cBkbj+hrgsvHm/qYMOikBMJqTLhk3doMm1pNqQ1f/v735u
JExKnNV5ebcat/nGEfrl2+aqjbD1+rK92nb7bLfFbgL0UzE07lPvQTj/Va3N3qDLtyV4HAaqBMFw
1hBBQwzFsx5bTGWzfeFhQMuiYSsk5nzCc6V6qTWQKdStq5Flalvg6VPxDr/riogVgEDOUuLIyqts
I+pW57pFbYtKJu6mV+nmkG7EaXKtfyO5uhVBYkMCumyY7ZWueeueODoVTXvNxYTYt9VzoRo0ItQb
/Ji2ebX9d8F+CzDSquu1k5QvE29kMVq4uDE6StsNGgdi32SeXP57dSpuwHgRpEt3SbTDGY/r0UdL
VtjJaeaCY6EQdC3kBUvfzLm1a1FAsOpvnwsX8ovTzDtblt9JP54ax2sCPVVHYWHA8arvEUHXyhD4
Xsrmq8myY9ezbHI90pBCv0Qf2O+wvRNswwY0MWJIsBrNFunYjnwfQ2cMKoc4W/bmaBJ2ma2/t3N5
GlX9XqfcqJp4jvP2pI3jtwiLbYJl0ONs7MhO1aroqUBUNeXZRc8mLpwSU4a5cWfjPHrFvbedSxg3
F6Nqdh6hBE2SXVMMJFWKNDzVv4yk2jGyBX0d8xxRjp39oT+wIfvuR7delkNpBDJz3/S0/GAOwVqs
d6xdk1r50qzyf13vHdyuW/o2NmiBoaO14MnVibOJnXbAlJFti9QnRif9ymZ24KJCttDjWJWlAyrK
GB6S+zWeT8Zt+cAONlYzCc7AGlPFGWWMR/lYS4d+PPO22G9m4exivgK3b29a2f8JrGGayRQlatrX
lN0sqZVb9tnLxtSQfM8Hqqt4kZtIHGLb3fsDN3pnatvQduxlMgwrKJi/6AkpsfA0R9zgs/0gUtas
ZgzxzxhxTSSRfg6needpHAgMv1JkpKGVvtIwa4GPlTzGUh82TO1YTd2GKtpxWn3ZI2F8Bq/xgKm0
EgXNjKp2OCh2jDU3gLnfuwRKJoN3GTh+6AQe2onWNv+8DBVXEV5HrVi1xbxuCLR1TQfZGtTteShZ
FKS/FmpaghRDmCIxASywNp+boeiwUQpS9tBCkqnhbpSqnSByQHhCKEKsp2cBrxGMoG6vHOtbQzQQ
WCZPb61zy0KlpuIyNuNEZvYQRT+ESq2htXO0IF42Wkkwdcn0Li/fQJO8Wi1TqCk+khCwQa7grNox
+UWKgoLLdj912zo+yL3BTAYp5n99oWaNem8kGZHpi5a3F1AH/I/UQCYn93NUchRm/Vq5PlDLWu4c
ab4p+rFF27SfZg+TTq8+dN/9cNJ6a9fzHr0qPwphS4vR0l8ro7mNZh3AqAE04T78sR6ADS1mrmbk
IkQI5h3kpHmLvmPvb2aDTSQA5VrhSmftAAg5ej6YQrcltjrR/pmjCfsP30HBKiPP101b/sMf9tYZ
5E1M/nuiBO4NyaXZVsxzTMZ6RHNkaXsYnUeMpvtidhYozoebxjtUtrGcVfeJOfw0htga2qIvTyqu
liURb13hbWzhLpsGIXdkncvBu0GT+5RJ/6xcFk5aJv5o0AhvfGgBnXZjSRj88QT9yj3AMf6iRzWD
Ea150Nf5O7sKYHPpzMIMaCP8/GDM++8CTjiDzEU0iidGlNWz45vL/KEy7plGUbwpTk9Vamvp6EHu
Y8z2xKGrMx6IaknQzN2Zir1q1X7MqCeTDwJ0P1IrDOzJ3hoYzUMzWz9yNCOPFQQyApJan630r+Om
r/D4aOkY1AXIA7/88tlVpJb32bbsYObK+ldVFpBMi3XT/FJP0B4gXJsYVSW6kQS5ppysoGi8o4fs
w0CKs4SSvyX6jbV39F3qlC19dyy6lCBuBDtqWilqCC/BmCXgy6QcPGBY2GRwJYSPGSV0OVFEb3oc
7f1kunkVsP2Y1zL6o0J8Sqdob5FU7OTWTwvTySD+D00nE6gqxisLojaL6GzDdarH5AjUyTb19F0Z
e/tirNSaSEJEs+wZvXztEdLdmcal5z7wHKQzI+VZzdBrlfbFT02KlWlEv4Wr/5N2tuxqgcHZ6/tX
nQReou0fyO7itfT0ObDd6TJ21drM8z9rJjys6/R9KuwnPxfDynbnp8kFUBe3/d0l82brgdNcgFA6
ChV/+VZ7dafmncnN3+C6OG2r6eZHmh3EmBmc3gQq4ZzhJr6I3IArBU5sUSBcXwxYH5lxWetKA0/J
dWXvtcwC+CE8D5WTYa+zLPKCotPouIYnPVGo2+LHD0nXU/ThlSH7gX3Y0dISernoHZcqQySPQDkF
8Sb3aK9cL7/z5QE/bStE9rVPS+vb+Hr9n3JMtiR8nPpM3jokTc1YIMro7E8wQI8QRv6aQv8hstNY
ekIctXh8B/iVYHyVZ2uYiKlGLgLZ+DmN7CcLlyTj21XZ64dwiJfwCQ+y4DtjZs7q2kHS1M93OFkd
TblNxQ63IM+it8lmKg33OlqnIYKrSJMAKb2DF2Eu8tIttP0z7JadFTJkc1pweGxkxilb4i3/9ov5
H+3jXzPFp7bEcpUSdctRPJzKcnhDd9AtFC/wYnA9e9tnU4vklFEOEidrQPjhDdvGRPME/c2ohs8u
z/ciNGE1ZgihH/o+2975xMeJCV8gizwmgGJLuONVQi5CO/ApMwd0hKBoQizloK1qbwbRKkVZfYGu
I1fj4jCQk23IYNHBacNEaaF547hhJRBY5BC2fX5ieXvM8O1neXptBuNf2DpY5fF/hNnGQAOJcwZO
C5KFgclRXGzSmIC8xjmZ2rCyHJ1gFoxWdTW/2MnwnDFJhzywyBT6uuTMAnMtmC46DUY+zEMq5NsL
XUgLg7fRBQYopnCLodbWXF9fbpFgwGpBn1L4FaGzfYS3dAWmzLS+Mnd5mmJW5h4ovqxeR+ynYgNx
E2SPsC+WwEtoWWOF6eNHupBh82oded6y5jwjOyVg007FmGhfpP9sh0dvyynmzt6O9XK+h4Zyjx/z
nZaendHWwiFE21WbthwXhtVsE33mDm23nR/Ch8a/RjdbGv136BoX1gtUI3wZKK3jrt/VMeoKLCuV
x7auD1czfpgkmr/TsEE8RJYXcbqhna1YUZ8rPiGZb6cCHiI78KW0OV6aeXjJM+NFr/Vxoaz6pzNB
3oO7NBs2w8Z8jy3kWIyCUo2SHYDRrvJLlKE2Q0ThQZKYXvUUkYIVRWyIsTvrY/ZjND3RhyOMam/Z
g2eMNLp6dHw+bEH0oqtiRuMIQpJtLyAbEf81Dl8FahBeT3UmaulA4hbKTPSTaJkXU1yurDoJgFms
5qx9MhCzctu9SWVxcSLLRdhuuOLakwmCvocvEssoZjvCNwg7fhv4fqsImH6Vn7sQVUzmLdI6Xfmi
Z2sg1Wl2bNgY/QuSlCVK2M2Aq5c8IrrZeOu33l+ve+O29coPBsZPBnS6VI9+Ejd5LGofg505JVjd
VvdE1+6Wm94AB2aL2iS9jfHQ0kvrS5kZxyyJX9uQIiJlaXOynGnPGBlUhbrUntj1VXwoBQZNop0a
cDl8oemH45JaPnvTrvbyBO2MzqyxQ6w3jf7vUClMLjrXXpwNdw3FlyP7/FAM+U0aVMFhxPIRr/be
BsinxeqdgxZQTmQdTYsvhhA9OlBPvFZMdAPHsXgXiZWMxdG2y2Uhi5NuoSlIm21qP+w4vgRRzu67
MLL3OdTeIxMBayLkDAwP/0Y1GSfV8IIa5IFToeFEGNlb2GGSXnxT3toEryIJulcj6aylwvMjRfhs
0acMDenEluv5qxmp3mmqy49O551EHPxEOsANG8kmVszuEK4e41mAoBb+riznELtiekBdBUJo8jfw
Jp7IY/vtee/4ANxzEH+oCbL2PNTtW1fTq6WVUoRSNbRcWFg8QpGKhokMNIW1I/jwGjOY0ZzfZO2/
zVVzjW0PLzhh4o2i9NFaIkZISFp2ThOETGACwsDVgvQg3pCBKUgOLuhoN3qz6mLOoUm/4CzbRYX7
gtYq43WXA9cG+Vdm5129PjzUmnY32KUrB1UJ9VZA/OSraWqst81mpJvx77iPHq+d/qba+M/o9G8W
qDbDB5D7jg0bFC8/wskRaH4+laskjcpt5iHDU2P4L0sY+8Ug8zllGLmHvnMwSOdLavMywHzMGPDF
nv1Xkt7N8ukytS5r6cHujz6VTYgYOZfxhVDft4QkwyThg1gdgxzCuF48xzvbCYojkPUTssL0pJfF
WTnAMooiJOeXbAcwucYkigCs+i/t8wPGTaAajouLS7XSzHWgxvnT5RrAE3omdPM0JuZOS+t7pZHP
DDziFeUa6dnRs16RhNwa8P50+13Y7tWKxGrUC+iqPsHfEvyqXj/7nnGuHu9Ok1Alo7ZGz5SwLvel
nTCMDh/i7XU6udeYnfwymrLr3PArxrn+pEKKFz9/tibiKcxmMzIAt9k/LzFlowH934yWO5+6z/0+
Zp650jLoWBqD81F0LN1hiURyYimnR5e0818nr7sX3cSBXx/GvjpEs/XVwKeD5jwvcs/6ciTKBB12
XWH2OyMc1q3lbAmYWE02uFUxPU2e/Wzy5yN2ZD/xVmWVvaACejAhsVtM3qqnoHD1ZJ+ocdma6V9k
MGyi+YR1EUPRjQnOhSRgvHij6te9BXHYs5GwiB88E+8eJxMRio63lpV6IWgPJb/gdtMIqmFC4rxh
VviwtPDTz6zvPit/vVaeJUcay1Jcd7PlR2u0piuC7V5LwFDgMx1uBc09xg4dvWfXp1z2xPDgx8zt
8nUQ6Bthpzd6+IwK/jnvFfxks0G61eH+GsQhorAkEmGpDR2olOFIevQSX9IxC62VW5t7u6uuIarh
oBmYwxv90Y2nq981FWsEeWePNoHEnc6OKtA6G+mm9kocK4wmCxJI2HlnaxSTzM/VoAV1w2jXGnZx
X3/rEeqLzLCeWhNnShJCSnBliYE0EcsSz0mJsVoV4xb5Cc0mnnva+h9Qpq/2RKTSAOaKVZK8pmTS
LHCdokiXsJZnf3znrP/IjMRmwoSdUsrqHJcgBafitQLFBQkK270Aejy47U//sJIaTnEzMlI5dG1p
DtA07Bk6q34DfvnuFCMOnfGA4wrtLvmyUP6CwvX2pmtgP+bL0h5Fh2FwQ7mMRi03Pzc+bPWa8qPp
IkzPnf1uPXqPWPd+Remeuy7bGiWBW7mjo7MYn6VIblprvcZaeXKAPiInkP/8Kdt0Ld5pTyOKzGkM
cAOsmrEdxNC1SfNQXOeh3GidaW1kASjEVzOFN2+s0SyHeuwfxNpxekvc/Nu0i6e6ncdgTo1xqWk9
p7Q5HhInO8apEeDuebEZlTKOb2ElT+GuGvSbX9SPC3APGehUWt5XNTA6RxRPRjqTHRGdZEOrlBe3
CqAa5+tNtMnWUBVCp/ENmefH3Kmfbo5vMgRARRKnkUCLI8dz11LkLDBe2owGoAl3U3+C8naPowbs
mPU5OPExbpIzuBss0myaZR8dWLx8kf22LFEK6wnXOQTUlW6hMQDtfcqibgPkba/MYQMj4jRr0w5Z
13fD7JCcFgPWnPqLaI/Ypdhk9trHNpR/HgVO9Zhaxdp8T5rxn2S6+WAq+1QTSTqAZuAtmcNsCXZ+
LaV67jviGahdcmJTY3Sh9qVz03Nu9eAH6j26gbXSGZtZE3MvWlQj0c4R+US+zNF+tD7XoXYee4JR
8moVhmqVa9VCzO4h1autIotczMUubKzX2uLMshhttpL0N0GMai5fq5Hj2m9YY/abyIPvKahidxAZ
VkXnf0IIOJKwDVzbxPdGKUwUd9gxpgauqRSvvCQYd6EGdxtp+r+o0ki9czciM1axcPZkru/RSixT
rTzMTvPDXGAD32ln+BArsjJBimvyUVKXzZFSzPYFUsegmSp1UjJiWqFgO+zFUNJwywaB/FDW9VHG
aRrA1p+2yge5NIxHwO1BZRU/CFmXWj3eiCiatr4zPpF7gGERsUCDQ6mopj1N39Jxa6KfHxzQ8tgK
3BSiy/vDMODEjE2N5MKyf3d4heiUcMSwjmfOYHJUwW1flg8d7Aynl+UJUpjOYJYwoHFHr1yUCgKa
eSZ8ZJsXfXwlZ/PNRSY/ODXedlM7GzJEguSQrxUxg/An/SXFWkC6EnEC1bZop3iZmo2gnvGcvT8S
dpgO/n3UyxqD2yMZYn4WyrhXqryhBQIw5asLGvwOWUFyJTsShZyYgrFxR2Shgk4dqYpGJFELxToq
PGDB7gp3+TJEKLLECLLVRHTx8TQTK0igC1KLJtwVCdjGct4bnr7tVHdNMjcQfk71RzmkFa8jFCGr
T7+pglnBOWsD1mPY9TVGGb7jLvk/Z4FHLIrsReZO5xJUP3zcFlYoJdSQPrsptcFoXEMHPlhLMKxJ
FiGRu0GCqTTDHMC+E38JyX21nm6aGYBc2H8Tk7VWfnQcquw0ooLjnTmQD/oLFSmjEW7PmmeeGLve
8Vee0p4kwLnpBgaVg7bkqaItx97g1/IZT8JeSXUQDi5aKced8/9SaWDO43RAUAFKGiIPjxjE7o0f
qoBTEGQG1hQ3l/eCnKVaofRhdvUOLPY9nGitSv4J8CKgHOmnL9WzmeqY3Vmo6B3Cz1F5ZFD0ugbL
JbqJta4xoHDUM5mEOyfG7TOWOsKL/tfWCVmL89EN/K7H8hQP8YaT46Tzgvt1eSjzhE8CadYruG/M
ssXxPbTfs938Pl4MvYd/YKUZ5DuRX6l52Qq21ZmlAetcy+ieSN6DnN6ofJ8WgLVsMGsHv3HSdUrY
BbU0UdhKE3tJVuwu9e1XlBZwKWsTwdhYHSYBPy6qGpDJ6swEAWrTgGdzfB9SzC2eQrebcvoiCq2Z
5jvdcPWMDKh/iNrwRYuEy1edc5iz0Hj1dC5qHN0AJUw4wRhw3vPqIXCRpOYwWuYjLKYEAenY9dVr
Y7TWJpqQo6ZyhMUTYs2DdL1ABAZXAhcmxttsa5lsGgzX3Te6hTCCc4k3HqFMS6/eVK4MSmKViVeC
vEF87YtBfC3MxmajST1beUzAaR/w90eUJRP/v9EK8UXnR9S4n7WIDmaY7C3NuLVathw8YjIJqCmM
8DIZQxBb5SIT4dZ7PLrSUUeOsJ2VV29ealVBDTnhP47OY7lxZAuiX4SIgkdtSYKeIkVJlNkgpNYI
KHjvvv4dvO30tBEJVF2TeRJF10nLAEigYJal+Mfs+R4gO81Da58GZAqBco1X0vV+J+Q1EjvYJp6j
T6x+0HD0n2oEdxFPWGitvjtbWsUkOMK8XeNB4v93iSWwyVclG4DGQ4TOV+8BEhkNei+rbJ/LxGbK
EBKnlZ9MO/SJ02M1rlvsygn0U73esc/wvvvcPgHXPtsqRU+jI8oF9H0NerpYzb1g/jlqevvNhmOV
o91akeONa4XwYZL3+OTr+rXpcQIU83TAxXpH1LMDAjhsu1R77qsOoVzLyi6i9ymjssL5l9O5Rp+5
YfyOJACsYiP6T9TBf9Nsn2Co+Ulav5HwTPnRNPRN/bAXhSQKqkdWV0KSGXrvG23Rw64YY0/zJkMe
vYrw9GcmMUONc0QoinaQt8Rsp1OwQCziluwEhz0LkA4Dty9kJ2voP7uyAJWJeAmT2K7qRiImCLaH
u7iNUg2IBYWEb2XuEqKpAUaIb5qFDtSdq3ndUIiCj8svjIQm1o4ego0KA+zUqWfTVrsAQS7X0L1p
0mtaxzxC8+vYjegxc3RXTk8k0TdZPIip3GsJZ7LLmBGDqccYTKtkpAcv708a4ugVoJZPGbV/mUe0
XMu6se7fKcw4ffS32C7PDkbqLsTZVNnpl9awm06dBmBeth17GgGvGc+NzD8NQo4VfhWQK+Uusan0
3RIGbuf1bxIhKSKv4YUv9tlIW0bZSr9UcdvumJxdiBL+E9X4kQn1F4fZEYriKQxHiyGpfbDIVF3V
UXXXGogkZQcDL+CG3Rm18yWs5NEQuYjd3Ts3tf2fzYiCz1SADxYcpaHaW1n6iISOPpRJiDu0p8ig
txY8grOTn3jHXuzQhcFEx9UYxV4Oibsi4a1YeUg6B85rzwx+nJK4U2XF2tphb0QsxAkn0XtpWH/0
uiMyJsZDrBDXeuAeTBfyOe6IA8IN7T8VDRb5GRW5SzPuhCDoP1rX+NGs4IWn8GMqeFXMvvggaHoN
+xR9sOl952W+50X40Et8Nw7wBNIjl/THmAgEsndXzhAJHw4EoNG6/WVVML9gfdmR8Kf8MEa1wwmd
rkctavbOVL+XVUe7hwB5apmkyQRJrQHHlq+nPDF7OdPb7Eb+lLXb8RPWef+nSQwJRkDhyIV68XRs
4OEywbY0c9O0iCux/nIxd2gJIrPUfFdG75PQ/nOxqaIjhykk6vQQazqThTH7dPGzcvQtT76GtdtE
OzsOevqMgGKCkMTprAzNvDgFFXdUD1v+qNnvqS5Zh/GFuY62slW0YPkdhLusxNYBMEzGtpaxqenQ
OSa1eBOPRsEmp77VBtvK0XGPBMYnvp6SpmBVHlZL7NLSATzmWsfBy4+1MdeHqkHoPGmJudOr/pCP
QX3COHxFk0dUBmciShzvL0/zf327pGBQaPWSayiMmXZkCOWcavpzzOAhgp6dYae1Fy0oD01G2KeR
A7KLdpiAnmkvg8OQUpCAhJ+eQ0V7jIffoPe2TVYP1bAPxqTZjp74DEemrzO53CkRqGdsW4cGPwXj
E5aJxoQAT5LTwl+V8BaBP5tqpnskVtlM9guD13LOt+BtvxsUXm+Bq8jCsVCKKAugImapwcmumqpR
ZRbM5vqCTAtjPIVgVtLU+OeY/JtNUDhAlN8YvD3clhcJYqxcEV3z3NkM+BIdZXcrL5k5XFNjom8c
To1pP2m9fphN+9Vjq84IPozImuNUrWfvh8k7IVuEXK1ZglfU5c026+EXud30Vzvx+0hJg3DNfK9E
/Gr1S5R9iNQlg95ANHFyFBouxEamD/LK2YCN+Yy/QJH7VCvv2ZKSz8x+7fPxbofBKznFH4yhTq0l
50OdVdC8+l2Wl7dylPqBsZwAxIfwsOnCDINKHGyNuTA2QFMM3+nbD2cOXihSrbXwcL0joo92ACcu
nkOah1YkKBQVXXXJBmWNpQpxyczQ0Cu9zyZw39pRvXsR1dDQtXed8Gf8yu2lCIFOoaIBHjABRY2b
CbYpMl+T3p3EXuiAARohPtid6TSfoVt/qTH+S83pX62blwIpSB/0JydNq7Neq18zSnZ2gGtA97QX
q4/os6ZXLZm6jSbkW68RhwDcmBsRPzCiCPMctfKgOeWx0HMGXa77yMkrDBUwQC/hAWDfmJfqo/F4
lSqz/PKq9rkHbh4gUK9Tfd1pEduvoUeir7H3Mxs+EP0fKJhtWmsJaF2v3GMoRxHFYX8oya7jRkYL
VpsTCuZcMkIByiTbSxD3DDsKyKbstlnRiAO22Z92lM5qSgp8/B276mJyGVowwqBSoP2fGwfJTA9i
eZCPmUYwl/AfgZ2BLlILHyLTQaLr3S8LABDxSf2WperbsbR9jccEtap7hphD5pM4okLiMxt05B6N
dwlHY5cBZW35KlDJAOMN7fkQgYCt6obrpbsZs3NLFypHpuavsZ2PQ8T5V7q3iCrci6Z6wx7tZwyK
n6mvr1jIX2UyrrtBO9dDeW9a55Gk0bbMppvGGZCXwUfaZk9VA4OmsTZYvyX0UfBOEArTZVKeOO69
ldPR7Vyyx1zEvHCbdAR3wURtWQ/VXo/Ga+uMH0ljfSpGxn0O8qeIjW8nMy5jlm1MQh3DpHooRAFh
aNwGHFmMcZ5Zel4xydMNixPl/TNv3SVBeRrK+ewl3X1wx1vd2b8KtYOMi1Ms6EclUXyJaJ4ty4Z6
GdwGDQkFzyyz01RgZIAJZo/fWFCgLWR4VcLpQzXpnrkfcbEt1lOo6X1Els2I42NMvd3AWP081NlH
nKT/dCO+RGFHQk2GkRWgDyKRW4BKC6s3I+sCQjtm0qdEBzlOJ9CuC1vfem5xSAP1jKxXbvHCYSqc
1TWqJeW0+GszZ9c52SWO56NtGgcPoItvBfCE8A1GvnCm2AdpdIG6thkHjExT5KJCgayz9hSeaQjw
3Tn0uDcQC1kvDvnnt6wci3OWJ+qwBCoIUbwYtpBXz8qPmep2MzugHdAUBEow0VdDUf/mTfc9aEgK
yCp9KYoCbFjcSBR92rixvcrz9aJ9RpUHtlm4dzl19SGsnCsvCR4272cxjpDBTv7MdBNd+EhdMity
6yPR4wu21CvKd9zW9TuoFJ8Uulvj9A/DYhdhzC/hWJTLkG1BnoE+0ZXBQz0K7KzYDRzLPXHXe4fc
5HYx+G9HI9AuXg7EWnCTYD6lx8wnv0TRo5ESuK+qMvMDgMUrO3HPfdi+gMyBqaB/aktrUeXF18Bk
m8HOmgzgYzU6YJkWPAq2ETxtUH8a2HaOG7zPiRczuUNu71mPIJLofCkVlsERV9AJA9LL3IKn6jva
EpMWTijA49kE3NO4Z4Hd+eECymCVcrAa3rGCMLgn2pxsF8XNlSoo3MehpMjHPh055iNhe0aDAkSh
ZqbdEea47Sv7PysbHtxO/6JQXKoUoleZpUza5+LLZC22Gu3mCVFVi0UclloY8u4M0Gsqx3F8t9J3
MFpTpo5QTiLrHirdZhakviXDRL0oxx0E/taf9Q7UglbQ42kVElueVTsrrDuudbSBcSB3tkDio1DH
zJjKFo61XJkzruaOgEiELv25nY0fZnK+V4hfyS8fxcje3o6LK0vze6mGA9CE98GKD43X/g5W8pbE
7Tmo3EOPonbuu+94Qm7kFTkYY5Sg65DEd78ksxHz70Ezm33PEY0hCM17poITqs+HrlUfXccmCFSK
wmKAC8NC6bFiUPRc9u2u6k0ckd4YbojgyyD/qJse8ihblYl4GXE4WI2DOSD5Syvn7hhuy9XKYFyG
7Pu1svinEe1XCITGNbsBZAnglMcBaVsvPNQeRODsqtzdEHVwHhsMZYmODh/PBse1wyTLfOJ6fnEG
fCyM0xjOduIfjT+CC2D9G+n0CL+4yTS89uvEqf5UQ88Kqcnl7kJGjMXORi7M8GZp0JVeXEw3hg05
xBbgiv4nrPKrB9dtSNM7gYPAJScThEEN4rcyrIOcmg1MhbUWDwfmOS+TEr+GZR46rhL47l+QffZm
p12TbNiSV3lhEHvQsZi6LpToqS9+hsDDiWAb8KxBBIUzCLGmbi6WHl3UlN6jJe/BdrTzonAPwSt5
M4E6xnwyeY1oafcD3g8xyqul2P4V8cVEPlWhxhvDyXcKDhIjir5Qxh1sL3ty+3ogBqt/VJn1Qn4O
kiMWCszA+KjuHW1zPSfnIG8WIXa36KeKN0ZVYDbT6kZVe1NaAOYG69tESI0B/ZWgFYC1sXGYmfVZ
jnhO6J76QLobRbBAEHrPRAEW+yBzHmE68QOQlZEFkPizTTa/xgzpUQVg6KEMT/qDhpwKUDy+E2QO
/jCEFJ8W3qNYIA/LbdLJLVKwdYaH1AkOYnWFNimjp1Zd64+CgJ8geXKr9tEE+XsMgDkX4qmJJVa9
8iKUAPdl3oakAGLGGMhJhp/UTd6Zr13jTD6PI8A2ZkcjflO4kfy1l96tGgLNxHRR1sxFufSsUh4B
bfoGO3x4HqOfmOZRFSWu3Xzc0/CzMyztbxyzd5Du6G1LOu4Y4G5ffBomz2Dc8YXnjAddu0LIxiUz
oCsirrVhZ58PDz1q36pq3ppT/GHM1l6IfEu7te9x7pR2Se6YM24s3eJeht4aA0UNJV1EDbp2St3L
BIa6T0exIhuOKronGNTW2HVMYfRa9eUrlIhVPHKiFey9wbNTjkLlHYnEQT12Vi2bJr3tSHunsFqz
tP+wxxIJAUrvgKc8AhQtA8x8wxQNYD5xPo0tgU4RyWHw1sudbZNGAKrIloKLP9+lBsT7gGt1sjo/
duf/ujR5rSwIrFQOb4OafMyy/7GLQoEs2EWm5g90nAbhQ/RP89K/OiPGLxxHFlOWQBTqxPTY7aI5
wnFn1AxfGjegeO2+5lg+kxxCnoGAKaTc6kCKwKtrCkJNjWUliUjBuE2w6AKQMNB4p5MbFv8aZ+Zk
rrRhW7GYMjX7fZzVDHfT3Tl1RS4D7eATS4arE2HNAY2pHQj0gZIFrwlvJYPMUac8CNv67rQBSNsQ
gO+kVxh420/kareyRZbponNZBYX4cWu0VoFt/Vdqktz6NPgds1L6qmFLrBM/twuYZiPhL/lanLcS
2B49nXfo4vlzmhE89uW+GZqtDi64tmsm5uVJWel7UqZ3dE8PAUyQKfPGHNN2n/QCgj7nqiDB3gFV
kShlb+I+2jua++sNgB50r981iwZl7JL3Gq0MjydK3URi2El0GuJabBBi3SR+CnJCN9wSR6fscf6P
pwStQZuPGxkNzEYAkABeY+ZxNOalxqnO04QAC0jtLnGiU9o6H0zdmffzLG+0Wv8vFv1/0CaDtW5C
fJtd44g2ix2BI/+bl8iKrrefnJJSKfUAsIfWmKx61ZGVxAByy+wYsYIlUj+cw59AT/8Zi8/BDu3v
GPcLyn5z3rg6XidrdC+xoe37xP1k4coh5VFATvsGxXHPrhkvRnfRwDL5ycCyMq+Wu/WjYBBwNrrq
LUrjz9HClVilNzdpGJY0EPVjhvRHauWdHSavNg6+Yig/s8xGIdq8TH12Mlk4THn3FnbRMnM4SRXt
Yxlv5WRtuaX9UBSXoLlRzlB5kmQDFXStu3hz7HSGDKeMlzG2jjW8XtMhEgEfLOY4SZQU6UFwWlZ8
QrzSeECSjjhY190Fo3XhFzBiBQcN5K+bMgjoJzo98p2zLbvdeGU54J/E4L4Qi7RztOARS/Fdzch9
BxZlg83g1ssY/vQ67XMfvKEceGPxc6sHbTWW/TttLYE7yVyvjdRQvlxOm859d43m1o6kIGcqx19U
H8zOyXHAaMdwGZ21Gp4Gi5Wt6ZTGnvF851sFmng9pZAiiZlrXwNpOEfjflQOOtuGUFMpxQYY0Zed
9fSdVXjPYz7AwpvQcqW7BPo74mr09vWtiPo3fTbuvbBvRGd0qyCfSaqYUemBTVsLTP44E2AzC/Mb
wB7xaBOCRDNqjQtkuL8iMJj9jUl2YYD6qAKg1JBjGfgyMqYdRrrjxPMtaCsKs1jtzT7/kjPAwGiK
YEGFybAW7mhQKxHpBnry0sywr/rI2CsFZHaI/tOm5gtsJOIm++CYLmR5+BCcRl9RJ348K9uUKTc9
eeSQzjk3mC3gTAdg3nIY5mmGHGhknV3jlWoDFrpz4EX+mCTeHyxS1OOzHtmkf6P2H0LdD+0cnFOL
Ewojb69WZVNJ1KqTdmqQzSks3BYbxKbRKRohK6rnMCuTP0QsbPWxs8zvDkMGRDPZ/JWqLKC5sjOq
VUpS8kQG8c+JrPDSQQNaNYBQSiyJWr3XJyY/eEITzDWp5acawYZ5X7Tn1BHAjZolrLRNr049GluB
+ITRSGPfvWTgy1zIy8ST6QfXtD8aC902TtXk0ItY+9YADu+gDzKUChnolHZvXu2YcHv6MccP1fAL
EUz/wNn5H6niWMxESCZ0FMX3ycJHj0l8vtDzM6Oyew1WFtdmbZN/NXkJ2sWM9SqWY9xCNAbmyg6M
5FaLOuGiKXgAk07bE7fB7RyYTsV0wun8QbbyNhfMahOt/hm6SDwlmETnk6XbcM152teMX+pL2zDD
WHtEZtXranQlertUYUGKS+uIs49EBxKtjZOF1HDjapT2PJwSmoKnG/upd/9shNm9Xd3pDPG9aFbH
ajV4MoEU4k7rsi0jWMJJQ7v3PlEl3xDtik0Cumpt2M56icqlqobbmeLL1qT8UTmUxXpCboAcMOdj
qvpVWSE4snR+wTVME2/CIkI1eWKkzL69xj5C5MDREffBVlIegWdbz1Z3zgMdjq/lfppe/KG6+FhG
wWuiiS9Yaz4ymk3a6d8scqjKBu/JSeU/tFY3B5kW4jx1JpP0aXaduxfj7Z2CHaCqMxe02LgV0zCh
q7cpq255E75VBqE/uFZ1GDpzA5eBMl9p4WMiGXldKD3yNcs+aakgGl6kbPrcq5UiutM4ugKdVn/A
cNtn8B3FUF+huF4TGjzIMiJB+m+5fiyyn8Qg5RfExyUNbFZDxExui7LcofVB6Y0GLzOfhc0JWqWg
0fox79camSIXbKQ5HkYiwGXBvsCuAvMC+23PP8bcJxD7AVMfWlMqJL2SAqiDh6PWeUoDnCImY7ZA
5SK8N8Y6zJPJhALgA5qp9jU7IhiECJSTLMzpeTJ0fRsYxTVOrSMD/i8tGrVzq7MmMGKLPOKk1J9D
1yYFMxjle9eVdwjjqN7nhcNd8yPxyDNloYqCkEO4YyNIpKiLj9HKL6ltT7iCCgiz3cMd9ZuOt8GQ
lf6U5dONnMfrQGhOFmsnbnEs7CZbj9j9Cmb3i238pqnR2Vp56cuAQDfNpWmPm2NXG19mKr4gO6Lz
clsSGVEhjXXEdL+k6m0ECZpphH7XmN7natmI5fPFGkixshkobug0qSmNrTGipaxzHN/NCGiP3/vk
atnPkjChVJ5tZWM+O3n2EWgMOtOE/AknXWZSZnRrZtRaOWc3BQOWhUG/WU3/S3YiJnSTOSEZtUG/
Y/3CwpNMz7AJOFJdfYW45RCk/atAvbx4LVNHInpP0MJq+nksXstqAoWEvrql+XQAZTbVsZktnKTq
DAx3J9T8V/bTSc3d3qqrA/uSQ25Fd/JN/+qOyEVi9lKr2aQZqatYF6fyXxlnPhoRzCMBLWK4y1DU
EggHqXeu4kspPX8kUa2lYkh77JohxICM6KOSvGd6GH9Y3GgNNPmOOBZqC3aIljonSJKOojJ+25rK
H9EdsSyJXswUqKS0zI2bMT/v6HmsTRNW2i5pXTrAoX/ReiSgUXiJ2GKvioQDd44iHsQkwR0bQxBp
plfEi+eCrEsyuWkb8AytNbsmKXaBkLrtV6YXNgn3+H9swPFIlQkIiMH/NCrezfZAJmRe41xOBwCK
5bLBSSRAzC7F+rHYhKk/vI0eEt0QUU3vKjNJaUDkB+IutkjNlrHbjt4Ju6f93i/o1kD0LOsHe5eD
dUZRM73og3ig4923M656xyH3x8ao0/oRBIVuikhFtbEOY4AqFsyG5I3rCQJqcYcaJ7DNz4zov1yH
lAtvoCdgllHYTBHxf6GGBCiDy16NHJxCCkho0Ei1MXnVEQQwipAXcyAPjRk+P8a1zeWP1XhXKu5v
ZimG3zoJSv7C/pUNiBWIKZ92AWAG2X1EsifpkbmOXrJqrgMfR86KXUT9zja6b73i8k61mw74xFcy
/Gf2eJ4iBgHCuqdVypK9RdHeYa3Fy1Ry3zaUMO58jBZM6eQ91x3IceFiAKlwzGTlDrHtFuGY9BkC
1w9ThV+sdogi7Gd3n7ESTWV2Ixqp2Bax7rdG6LcKUiRwk4+44ZVEkf1LoADu4G6qfMulbR3b8hsH
xjYsW5itOks76SXbspi+3DK5Qy/fBh5QEAoQvaZ4xSX1Uhduz5nabNjfnDR3wu3UY0qdnSelNzuC
5E+4zZ/Kqb/rGfxRXImj4o7NwQH32WVotCOxDN8leB5Czt5CIh/1mtwRBmax115ZQgNqCQnPKajW
G8dBlFsDyEtDB6mVeG9g2kyB9Y51KFtbo3VotewaZQ7YjSVdyOWH2ahm/JoY3sFZCXQ/zayGPQ/m
ZwdcNuUhTNsUhsaJ4SOYCBv4RorfYIWG9r2LKeQZ5++Cyf1K7eiujYx46/lBgRgc6wgzaABHEwRU
nPt2STy0qbvvCtbZNtTIIJg7+5JrS34Pn0uW6eVBKMzANvwj0lkVpoRy+pJAHdZMTH0uN1DTUhGB
FN8g2eAuGb27F3RXPYtfPcQtPCqQGMruHIfqG8KgujSFRcR2OyXY/vX7SBndKYmzOmQQEf9fRLxs
RvlQgqdet79tfeFYDTzGlqG9aHlGIk9Kph/gvo3SeLuFpb5jMQbEJyCIRP3ymSUcP0If+0Mwp78h
5lIO6jLbtTXvT5DFESJ4XEot8kjWyrwJsyyPCMMflOHNthrqjc7Ky82dfWP1L4tnamjMM5c1pSdZ
kh6xaHPHpYRgEKV2UyzxoD3WXQAvrC87Es90tDIByJ8nuyCuNXE8dLQehpDBsPFSyDZbV21LteDa
ZOCOpFmwFH1YTgIvsY7yDel1HTNwT3AOxnKdDczX+OzqldNInFd5/jMpGB6hNX2laXlBhdoShULC
RKrfknRc9q6hzQgTaV3zG860S7Z773oe8qBK+KfUNo9FXK4DJzjMBl+qLaMPxfINasu8TS1koBHP
FOlCkAIxapEXTwsIz8ViP3PLRXhHVvk6ddarHF3gQ4X2OlAl1hGCjR5QBosi6M9I0dfDnJ97SG1r
N1fTVoYWIU6Ce8Ng8zZMTEBpc+AYjDAt2WLo9fRVmuY17ZiX24LkO1Si5EyMzEJkMFlwLODuTwAX
slDCRASgIaza17tl+1zOWMWH7yzV34lD2YMnPCngKiriz5Uw9CQag5lgLYe6OtM9PJEWijQkLIHn
/Ve6wkRvD5/PGHJryy69R5NMwpAdltWOIOMviXRgLSZQAy2hkmsjCkq0ScE2sMnK0qHuYCAyDoLr
mPHuhzSRvC8bYbnXA2VigJTOBiZA+6bhQr53kfViIS60aAGRXY7BtoF1jRIUlVo3TifP1qxtwEe+
Lezu0ZDYhe4T2X/caYk/5XLwO4pS2Ndbco9/+HMDlnSGOnrTknIwizdpuoBGF8WJFk10IuT/zCRn
rD1iahGVIeGxWHfBiuIp0nsLxcw086HCkras7i8SKGsTfmoUCDRPGe4iUKoY6DpG2dMNz9ZWVMmb
09nPXgUowTCf5wrVFGZQhs021WM/XFpZjXsRe79Ry0o9j6YfXrh7jApUMNa6x1lu/OPZ7H0tRouv
xvZDzemLhoSkUOHVbIKzaGZOYFPbKtSw+yHP1KXNEFJFDXK1aYGZBAF+SrYfZHWx1VsDPCStrWQy
LofzLLyIbco8bzsv+Wic+q7KvPc73OPsQquvhI9oZeIbYvOSvDR6/pYZ4dXrkv0QWX+o8t6yWT7C
Wn8Tbb8PDdrtMerdTaOsj3lxQIKpvCWMNtkRW74m+shPEsE7OspHbQ3nmFN062E35DFgG6kGi7UO
DBCtY37dp2A/yfTZ1nhvOzZpPUSGoZ4y8FyJX+gtb1UD1mbWvoe0/lFSkJFiMm9p6vbgus4htIPr
mFh7A66YqXG5euaPkNgfQLvYLqCzPsmm9TSTBTUnfm6aD/gAD2R1Bl8X2J0KDnDZimuYFqcOe1pu
aYhus2fVRx/eAKGP376TYf4lwuDQMVwPRoF0ieCcvhIsBBjryOZ3kOraW8CjQ83+6MoR2AkXnDs8
rIT6PKiDU5TnuM+ifssqoEIrMVEgRd2b0WE24CX+quTstxYLjYYCdvaaN2ZjF/bK57ZMXV8A3kXX
S9GiuftGh3cKYPOR0zbvUib0GDiwgc17pyR5zCa6K4l6Oj9MdbV7sVAkdTYKlWVpwMSTK+H/6+1k
/DHDMn9CSG9uFCJ+hGI7dPBg4djVHLC/7We6s1XbmW8NVME6deFZEDxpN+2SJVmhQMvMdgs4p36R
JgPoOtJ3UWu9m7gFCejDbugA+qF8Da5hSwxCgkaJTletLTP8zGVQH8HN2NuO1wKi8QfhKsgF3GQX
J/i6tOKV/ei+I8AebXIVHlCcHkkhAPYQ3VWy+EHAbawG5kvIV07sPT6xEO/RpOwcp8VbBL+NbukR
ZdZhIBZuQ6huBuXKm7aBSn9VMENnYRXiQbPf9pB/d10wvbKHQQ0epttMgE9QBQtO3skU63ZFBe87
mkgWQckbaGiW3U1tbGWlHoOuzsFUoD9R8tGNHcFFSTlt46L380b7kVhQVwU9mZzNd3uo8QmW73rV
XTUM/HJiodQ6mW9yCwcjKO5Gw4wV6scWu2c1IzdzQhjp5B/RzqSSPAOuzPCCgYIwPyP70FSzNezo
Gx39kWQFP+n4rrryEiYju4cxPLVT/NOZGUF83jbntci1fJsFEfeR+Buk92XKoVrVtvugmAx99Bf2
qsfo/5xoJtdGxTllZ81LiaMXIh+DK+qlvv7J5ukoY1LErGSZohxJxd51VfvZxK6vQ6fzeDZ1pIdF
xkB0sj/xGJBW6Q2nmYAXgQBdH2ncswLHew4RPtrmmBJap8Zzmxv0Gv28zlV+8gp5wR0xrvsiIuvL
DlaO15z1YsRrZl3Ql+P9IAp+RWl4JpjzZg7eDRCvwLAW4raAq+O3M+VXkVgfAFUZSENvaOrsv9Gp
PxuI11DaumfkkDPGEOspNsvXPi5PXZduw1YcjUJ7qSArx544l5X3l0l+h1cYeMHUD/RIJjYZh4UI
XruM3t0jQxi+0OyZxyjA0YB7y8WNBO2gelGs0BgisaL1LCK3KucR6STT2BKPNVDNRbBr3CK3+01i
0127Vr8nP+XVkBnYYHdiWgRaWXlLWJ2Y689MFs067Xpr04qo3UWd/iKYFW+sKXp2utZjlqsfJQam
rOQwHVTBFpNxGvCYBudp9d6VMDMrjZVCEKfPqNV2JfPwdWCIvV553xbzx1U/WJ+Njt5FYWPUF1+J
ZkKwMW7pzBy1xUOJDAqRmHmMOXJ9zI9sqfScaBWdjWFi2G+1gwkkQLKghxo9d4E0R9mY6ioA5cOg
X3oNGEMqZQ2PtH0rWtv206CKfzWHNHn+L6SZwb7rnR+b3d+uKkiybPF87VVY1jupGe+OE/4NQxIv
OcPXwo3xz8/ylT+j58peOA2R/jYqnvEsPEF9DIljrkyEsiVxkS1ErtZD0y4dma9FJaaNo1wYnmF/
HaIUb1rti6FzzvMIrMLwgMYCTACz5RLs0xqJby+SFjdOt6rTDuOoLRGB4sINBul9aqc9h9SedTzd
axo98QThHq3dYmUwjYUHXjyiJGUKPg0Xtwg6v56W3FYONaIBvF8rqx69ZTNDSSRLhKL7Dh1GH2VQ
XjWzm56LEOjkiCPz2LOrf0+HVP1LQNKhDLLfvAyV8lRySde9/hSNzb4Cm7U2xehu2PFSXafBZ9qQ
GzV2yxUXhs6zxpRn5VQKgHib4Wyap1MfyYPdobDg6ziaWvkfzGeIWlD/1nxunwECFzspnkiw/GpU
VOwyE/wlSlBBVxadGzdhWRhRnOqAZslDbHR/zrOHs2TBWRkGGPRCujK5yzXzs5w8cBSN+2t3KOUB
wHs3Mxu5pB3Eom5ov3ONuNthRgI+lu4l8tBz50P4HQkFj1ZAku8H59dtAJ4DhLS4P0jMkcoo97NH
/aZqm32Cow2XNIkYO5UxYrH50Mw2Y/MSXlVGX9fawz6zmeBF8desdb+aiC9p2n0IVXIAq/Pct0/4
ws6dh/w2tdsXBP0Q7AfnaVTJXnqQsBfSTAeA1k1h4uEbXHVcyWsjq68dZvYSHREFfFH6+pLWLLqC
Iq6vz5EdHBPSxlvy2GjkCbQxordGS3emZl6tcjh5LVTGPimVryN6XdMjbGSuwxQzSVMui5aIojw/
yBnpnFTZKnbtZxdBP/eRZ6w93T6htw9eLHf4JNIiAYSasbAWzJORd68KOlwtog5JAU9ivFEbuzN2
mpG9Gvh2NnXUgieBQQRlnPXImJGDOv+Po/NajhXZgugXEYEveG1v5f0LIY108K6oooCvv6vv48Qc
p25M7Z2ZK139hW/WOTlY3eEVOm+LHp9DxVqnblTP4Q2P4zgQlSllf0qc9GlqTLbyOjW9LZn6sIya
oU6QT4l60pi5F9t7i2dZ1fJHZhX0gO6KhRlKGCrwCFvCC4XtstYQ+VcT29iw8/IfRU+XeswEP+Ao
Lo6dYNUuuLVi6UVcaZwqwlqEj3MzCrRN8FunORbYFjlLZfQoEdkFnQzpRVTLddEoqzToQmFPvUQQ
8+Y52gl4YXVyO772XEPwjvQubWlGSRdqRZAaN7iXjt0AbgTg+IcjZECA2Hstg5j2v6z+sY36yazo
jJj/7rv+m0+4cd2NDaQDm1/rheFVkE9isSGPcat3S4s5iV22S1oloZ4xqWjn8QrJGsf7CwnW0x4y
3Q8Dd3eslwnWWQoFdLSOdTJxbJtzsZpaFviTn+5yCypHYxF75xvFNGdOS9Z92nAvl1r+E3bykw43
g1X82LY1SnfrHbqwe2GVTQ47oqgG0FKxaiL3FevFeVLNJ5sWeBjYwjLhXl01nU0enwAhX9jS1euG
lDeEYJ5srrpdPe1XWdVc+qQTVulQ/XCU3zW0kK0TjrGjFbHs72wiiimgONuAuR5a2V6nGNUmlRSi
8HJcL7fFvduWESpFuA3r8IfriiJkrw4++VrGa7Ek2Z8OFnWaJ5B7VY/3bkhIZgVVtGCaHYF5gxT9
4F6Cv8orkxUUnAuEcHwv/EmeRO1emuSbMeI43rrAs656rJHa6kq+N/4SsNIgTtWL4tnMMbcR5spq
8V9NOa/pHHlzcZFvk8J94tZ4S/rqYpLqKkbOlYvyXshCvSuP+pKclX3WUD9E/pDIa97/eSDAgGw/
tC1pex0MKFtLysKCTAIt6aSwB+uubyPi2uPeH4Cx2dhmNDnI7RwNX5PuThLdiWNP2G3CeAlP8Nmw
ShJxYRODD4ogUcEJJnRY5Bqx8k1q3eWLdLZFCBqWzUuIdb1kozd65lj7NKNTyq7u4shrdr0AuJIE
gvFMI8u5OmePzuIfawzdIVi/f6eM1Q2R/ccxSN47VAB6Nc5lS3g1g3PBu3hPagbhhsQ1DMrmptMk
N8aBM+M49hz11KsyWbc3/qZqKbomt1ZsOsUxp2+KvaEmkDd6lt7B1aZPvpLlcZKszPJYOheL0OGm
rZpvkXXfLgSYYM4Pdo1JQVjzqYcrO2cazRMOk5qAMkcyuO9DgUMv7H94tLMoS24Wuhi+XFuUR2ca
fuduPi7Ul2/jjECi1Sx3GqmKkkggOHNb/MmJPGltPeQlGjTe8xcD3Y/7wHKpnqXEI23wZ5ml33p2
+uH6tFimXvgn0WQuQtb1OQl7ujSD/Kt2YeGk8jvLI1zGAouQ3ebczaV8mG4kYuNclkLdIwJ9WHaF
NHk7HVYuwjfo933mWJ8BRq+khswKw7UhvYXTyLPuNPVJPDQGhs0pYZ3gLYdME04NF+Zy6FPvIOIs
PJbt1XT0ylhB+U8o963BfMRrMe33Hn3LrRu/xRJfTW5i5pLi3p5jzMHgNJzbUDxKHyMBZJRm2E79
cg2y7uQtsCsDB8CBzcMbfDBuVoGxPfmiZ4b9Ujp/RaL/xhh4rk0FtpaK4T4NP/OyeYmNYjqj+5Ni
1PM4EafM2ruEePA6rZsJSPdtWyj1mzXSsoR4NATWxTNEaBr9mPpReg5tbWhi0dWFlp77QNhPsBCI
gZcss/oFAPNYWA8c63Bo3X7olEtii/q/9zgm7CN0rqmwfyljbHkM4vhIA1HBhw6OMk3ZF8348SFu
rDD6ncbEZxLxfoh32ki2PRZD/LVTIe8lkRwSJY+ptk8KnyXH+fvaCl6mKARZWlgxR379OevqG74H
iAf3ZMrqkxHDrAUGvg1WHKRDspAd3tC+4lgqlp82wdBvHHNcBhv+CrpumNlsNAWiSXoIkungNBHr
Ifu9yFBWoa6edRNlFyRiA2kIkFGdxE9D3P+/2vfsV/GR8a1d13CzyMBdJpvyiHnZkyDbu2JmH6uL
f9MwECs3tG64VovZ3lDEx7EghdNA1gbCGvUuLTUVoo/X0vXyNz+Nyj05P3tP+oHN0C0NPnij3Fct
ntiErWuadbvIabmXydJuFtXH54Xuqmvdq39TYn1yA7wmWuMNImy9cKC4bwJwgGJQ75iZgckoJvyx
9P5jn8HRRjOc8BC9i1J9Mv5CSbPYuZze1omZv4Ox/IdVYKPTlob33qyC2cq3+OncA1PlzQxt73Q+
36yIpGyoamHeQzzrGBrWbWQ1GF8DHpSewvI9kprpHMylYY20lMP/lNVTrCE2ucsjXI6Oll/YvHbI
mstyy/BoU+mcMbttczd6sZYQO6hKQegJD+9QPq/4bE9pKA8ZiIo0Eb9J1n7VEM5Jz1Ag0gtNJCj5
cA3W4YATZM8Sb8NqaD8yDfSlv+lv+YSbDlbl7aVdCPJoMmORgxVrogISkXk4W4qavlyCRaqXjzi0
98riiatvLUyNA0XUffMiZ0MBLpD/OuZWxswLC5Oqiigvi5WdBY+Qy9/AaP2KhjJgXhvcjfpfRe/G
DsgN+3eyv0qG6Ebjpk7Ak4xhcI1ipF8NS22hIxlH37RVGcgeYbS9cdv8Y4p869h6vrMCAvmSY6vN
tfPPEuOnW3X/lTmo/mSZv2RkHXo//eW+CveFJqOdDtOfgHWxrceueQq8+pQW0dp0QDSHquXNS6PX
0vAL7Rma19JQZr5QqbkU/bh2qZvCy0AxIeXetH853rgL6OLC6EH0ultuoQxiiQ12m800zVSXQIGj
27KrnN1cVYDsfaau2gVApAFzYlWSr3Nq3BWlqKy3sPb6RYHJLnhoc3WO6Og55RGwg3rAFeNZEdVk
/VMEi3odtDloYwM6zPf9LWcJNrazeTMNX35dD8S+Z/JFCyDsxfWLveOCrh884313GpSGGZ6nztrL
iUo/1H6ckIGNdueGd0iZ9wmn5VS2WzvGBtvEuMW9jIicxyqleycQ8v8o2m8SEKoAFbZqmKgPMquu
qiQVJDk188VJYe87idWv8cVyKeCwYmVTPkBonCvxvLD58D+nEhESX/Aio3fk+3szRTkbV2u88nlu
oeE8uX3+Lkf3JkOmX05uH0cHeJ0TsGMmgb6mfs2sogmxSd7K59qiuyvD8W7QDCPChh0YzaiGfjRw
5svda8GBZDNllLCKINn7HO+qtEPIjtx+x0H1L8v52mVsJ5v/pxO1zCmwJ6MXVP1P5eTPU1v+jTgv
1/EwwRoofqqowG9TZZqeqPF3LjRDaZi8zQ0+IDLUj1VO66U1hl/0334GcTRtMqiPO8xM5zqAT2W4
KT1W/1vXQ+IpCKHUiI1jGB1Nin5EVcupx7sxRTOyOtWK0Nxx3qnyNJT1T7YITEkUPVjSnMZi+S9f
vC+Oc2Lr401dQw3lYqc+aN8V/Y8vHLHLKZJYB0p/1JqJK/BBWyG47+0WP7PLeXqc8KbaVmm2EfFT
yOguxRzT26wZd6uq8Z9bNaE9xx+U+V3tgMOUZ4cvZd996oakUlSyHzKeKTajW5VPQwvXKpxGpq0C
aTkTj7LALSLoVFtZZY99ZwkxJWkk3kDdez3FITXQQ/yKV5mGx0Qle7iI87FSOIxa6JMc0J76ybxE
tSIeTFsRfQsP7I7ONkGRrugummduUsRHGxBwmof4GFL1kpKfURqAnYz9h6GbYSO1sDUdewLoM711
M6Ee7YqNtukqCZbqbnQLswqF9xjPHqvFDhYVMsO8tavgxcP/6QcwsZSGoOan+mfsuf3b/AFeBt5x
eukJXn+W3T+nkce5Vo/lHB/D0rnvwaywEjBqK6KQn9jejA0pgcU7eezIgzH+LC3qQzMWV1r614wy
vHaenpGX2cwBVPKDoiZeJe4XC2mD9t+3hSERmZfPuBNnmFdXWq2K2zNu2ZR29snt4x8bw8jYuvqN
lxzlXhN0HEYbnqxNhGVhod22Dfdp4e7tsN+XvYI5OldAWLp5bevwSYZTtENUeHNwim1MZMCFFtNW
08NndVgP4FefdV6/9rZ/jXzspTyxQPbihKom72i3t1GVTWzH6Tysb4puSPFLASHSE8mVimuyHjRa
OdgM+qB+61IYaOQjNzR/rulLNBvfYFFurXcaHa/kECF3k1GjSTagu2CQ+PQbc6afKFgXS3iI6/4a
a+8Xw3mxtxZvV3GVbeYwFthv45k9Nc1ZlvEv7GBegmqgH7DznvOuKLeUl8eA4Bl6GzflfBHSMLBa
JtnCEOyc5EvzZLoQ+bp01Y3045r6hXcUqwYe7OvCJ6uSdGP7kLpcME4JJBrZRxA81cue27D57SIB
mtvr/GuqJ5CxlAb/p3yn+48x1T03Oig+lRdx/bl1w7ufFEx1KsdRXKexBSxTQE3aZlM2wMGYvQa5
XMhrSszpgUND9dGLAK8+D6saF7Qr1n7a672vcXl0oF+o3Lqpdgwv8I0iGgm7iKewtWZNZ695ahKI
kPZTG0U8alw8jdFbn5E/4XbECmk+lPKJShhc+3H3rYCwyBnMZpR19zMFROxwuKqLCPYEpOvb2cZV
7GkVmWXs3Y/w4A+RM/1LaJ8rnOZ50BMWPqY4PkBXGh7bmKQIrQhUKJewIDKvdbWKcebb7pBVBPcl
Qbp87bFkXfHLdiEw0FjY95hjAMja6kkirnFOXDA00jtOvZ3C70VDtWz6+tTlmClBArlPDPoZBU+O
r+9ip9Z7x7f1uefCPEQwCbYe4ztBCUD5LA2ZlzPVG46j+IC27uLib/ALxo4cXut9TNghHHQ5rDuB
fYCgjshPGvtluAVHa5nV4tvlVwIPeV/nvvmoyHvtB+2CcCTM8bYUNy99H8Xiuc5BrzgyRCsPSuvc
qmLggNMH8r9lKT+zOR6//MACvjSjUh+j3sarPRpa0rdDM+PsCkKxSyEcvbQ9FBWcAcC6E1d8WSVp
CyP67OAVLOBZeIXn2q6rz2gJhwuVqTUvEgJNgC6G8DJabDk3JXUU/zL6O4m63DzvNEPeDnsJ8fpU
M0qhjuxpf9fQU0t2e1aqu+eWxkiIMY1BPMiFH+/ZHbp3PIC/5kUaG8rlLPlOSRk9yWHkcJO3fnll
44lukgfaPPTS4plB/gAK7NiLfC+G7JbZtPu70m3mnNLwgNV7WrIxmtzXgiIftqlz2Z1CoC9bTQwZ
1yy9RbHLuo63V/zIPjbbKwoR4RRgkTzy31zmUwsyFDAuzVITWSHeLaxlM7vFk4aeCKkt52mempld
nXQzeRCVHcYbzQD7IHo7faxxKu+xjRd3moDspgyifm/NZXw3Lam/a2LXeWcwhIE7LTGxtrLN9i4U
3c/UlNlbiz7w7BnMnnbcDNxuxAFh7sno6OpFf7Rp2R+Eki4qqO4PNsS8PSdH5kaymLe4CWoSxJAy
XiuPF3YzYEyaxoKDDGt32K0BaO0OaEVpDy7DEiDkBsotQmXK6XXK9MaRILNUK0eiWrhRE62G/6Iy
s1+ycYnXgZf6Wzrz2vuGZoodu6b8Kh3RPHrge1iEdTFO8zr7G9NevErwzGdenXCW2+Jc0X28ybCs
PNbhODwJSxVfeZcNR1M75pFsavRgj4qlEwz2p8XEoHd70ipWanc0bZFnK726eW1SyY5RucBzsmE4
1JAmH+MgiTcOxQiEPXrKvtkyHD1ehxsTIH2ZWVh3pJ6H/7rO7zjFEu7KHY/5DxblEepBe/bzmT9g
mfLr6IbgYyJZb29I+J0BqvcnBy7XbZaPRAzsW89aGwfLH4fo4OAMGU1pQ9JCoWvjfT1gPk/y2HnB
YAHqtHQ9vZfhoH5LK4RnGEzlruF7OaYs6s5llLFLVaGBr2wV6YuY+dtWdZH4X7U9RpCLvfmfN3ug
QiUWv6PttzjB8JLEOIeV9yYg+FJhFTDZujfiG/ekeho1sR+fWNY4ljnzEbrceqqt6Mnv/eW+8Evn
BCh8uR8MsUcxJWbnlkPFq5htCTBGp3xTo728tXTNYDUZkjO1sdTbkuq5m4smIgbQ5cS6DIhe66aM
wkhAR2jqcD8pxv44cJqHsCiDvedI2HDU7BLu9ymAGM3orIryNkHHbLdAFS1s/JZ63w0BtATCsGBZ
F1z/9WKD0Mk5tiyB9gEmd8EmA/t3NKTA1n5fxoeaargrqWQ2rMEIFsqJkx55KGvuqa4OtrQqxw9O
LepH3m/B+223QNPV4PbQSkL7OAH4u/DqYIRM3QlXlDQ8eChqshHVye/nzcjkPNNgt4kJ5K17ttyP
UuZqPamA2qneD3YknYAPeTb1doB9NpI4BEQekscHO439gyy0fQzxpqDo6OoFMnT4kgzYA6MuHR9z
XEcbAnUvflKPFAuP/7qswgxXtESRNULiugsz70Cvd7t1CGsy9HfN1k4hu6BdlCB13eTscGAmRz3K
X511aEn+6B5d+Du7MgwjrkfAijRoWW8u1ykZoLzZB7VNkhO6QnHocUa96qpn++kG5I9G0lpY0iNC
MTl1lO9pl7UnU/O/EL7mOzAs1SFpQDDn3GZnYtfZC12b5mv2p7nfL3HU3E8iVP8RzRRw2tL0YorY
W4+BRYoXE8M7p6F67/vm3zIwQk1hmmxqF5rpuqUJ7RgaVD/wj4JNWzcT/GEgU7cnq+cqvWqkJ57h
/qGcgCTD52cvcHcYj5EU/F3cxRVV2UF0ADewylUgVrOdxN9RypK1aJklFBGwel0QpVsnPptkYdoW
1stCAQ7kRp4ZcjRbqfVEWSOevUeXo86GS6j8FdKffro0lTiNb5wvUy7jr+9jFcBrMB4VIWCiuVm9
M3gw/g2B26x1KdqTVeJQJQsNmLRTVDfHHqfUcWrUkSoRCllgvxZvbutboLwnad3Y48t36HjIgeUA
FiSuxv6oNMipKI1ulgl/3qhIsQ5RerCfqZNSO9fFrcXDLdK7sMYDORVzuCNbGZ5LXYiLrqO/tKh+
Si+07zrN+DK4MrvHSx6wSkcQ14n9GnWs9CG7RJuanMw2UoDKO190u1iX+lTqMn+ScXRPz98NMjbE
R68wmnqRpjrR0+CwqXGba9oE5jEZYJAZJJGtFMY8YbeAW7As42pIoCSCWWeWtYLi3U0G+6eO6/Qp
m9D6wh5ONc8tWjh8X36mXchaL2pEeex8x0lWBZraziQTe3PGTwhDdYJ4oFHfn0qNtkJ6N1nlYdBt
VdJj7nM6lGMdO3KNfj8cECish8npkOrGGu6zPbKa6WJgvmTd5gsplwgSNWYzro40/CONXWN3oASm
6rHDDHWg/nmBZnueLT2dw9ZO8EmAZRfAhUZb9PRPWuP0BzqbTJ1la0K+Yy13/Mz6LgeisAauX4CZ
bOERbmO+dPL5pqVCtvehF2PGs8NqfrCKqAWcmBWwxhwWnDv6wfTzJBvaYhJwORZT1wtuPLlNqdD9
alTEKNEmzWOUG3XpaEzad+hOyyYMUsSogOaXPEgwWDR5eO6IvB66mlOLVRBcoM8q2GrGYtI+df5Y
ZXyfXjUj+ZQtzEB76Y7GdOLo2DPUcn5L+RJGrr1JZUSh0bg0j+NIuClin/QYGSBQhnmP+o46ZX2Q
8AAETsHOKqQh+hDbi7VGxcfKNAkHV+1YCGDctrN8j1i+VhYVOB+tR0Mrjhw+IJ+TB23hZfCpJiMP
tkML9d6qgvhzUnOw6xYpfotqUTtbO59FJ/4zBQ8fJ4StupK2Gi4cDSl64cVyn+WGYFeUUUaQ0QXn
wHE7BCxqz1kZ3rLrNJ0WJk7OwTw694FdTT8xpMi3bmB5HFtGkA3tP1UKYTCY9QP53OGM/Urdx1xr
2L7aeivqqdxHfpbu+nG+Ya7SKGHnaEVHCFP9W9PTayPHOX8y+YhLzAnCnFK3qTgXdLTwKfiNusfx
T+UgzUft2nV6lw4TwmMoZuROUkz8uTDAk1OR3aG5p0+K5TdaEAFugmYJJVRV/zygkWKDtlipTaDL
/I2XFtOTiYLwEmmpH0aF/Lmt7QULh+XQSMcSks+oNI4Nxaj277TJ6aM1voWzzZun8yhyb22TBadG
TFr/xXRmgmDIUZ7BHnjuXluzdUetOaft2uuoK0tN9OpPEtZl6NHLjFvszOHAu+/c3tksnFXWTg22
deLgsW2HEn8e4ThrG4N0p3h7yfadljekbsVvmTzvGOPcOrAew4TXeAnRXZn4E571xGRfIaMfnr9b
3BAK0eeSetXCjmtpzwYcO5efQ0kQ78v+Lo1r63n2Fo5tncv1ReKjvZsN6am678yvMylEZ+Jmx1kn
aI5tilw9T+lfPeVOdZBBykirU8AZq9Zhjg/7cL7iSsFk66W3N0BifZVdkrFUSaNxLVkdf+DdS39B
ac7BKsk8Qy/9EtKyNhaEZWSPedoeosnbazzTHlvFWn+CS63/mOBJ/cnC3OzlKlnw6tE3/Byj/H8v
iS8fJ0svd8rYXEQp9OFtlaVY94rFOjm2iA6ppkndMcq5KBVTlombsP/IZ0qhDQFEUhzCfyX2YX80
tA7dRxJ7fO6QBwGtnTBbAFdij1vDX7VbXu4W8jt93pyyVH2Nbf1f2M/xU5wGHGNtKqpUkJsPttqw
u0iLWXdzg99ujhfua9XFVH4HwtCVqCzMF0MOO6OdXJjJnJlTL7J2dobfpOQRSca06NLP5Zb0yDmq
ryeR2jtwcxMnevs142C2UeUkt0EtKWMVzDewwqeNcpPvHlj9scXZ/xQ7rr4uZZn9A5x7Y0bKltLk
dKSLYShuw2k6tvWH61jlSWOCuzqDPW5CpJ9jp2OY1km8/GdB+wFhAD2y903xYKKseBXwbtde7ko8
l7cQg4kwoxRsv1FBlmk3JTUiNG+p50LSAtn6c0gjHft5zjwoO572DotwKoEBZsBZNXK2idCGWAFb
7oUtUXyNjIf/GfzME35qs0PSNG9qKYODNffe1rfG+kYGyX/wYvn7qA04BU+i/ibJXnxmZTC8aq+a
jtyv7I1xmyMijf1Xl5TsuHz4jdrvM/d2FILD5LXURxdlf7KqRt3pgF60PraiPxtdd1tUsIyNrKv7
nJnGZpj3l6tMkH1R+sSXaKxPV2XhhocyK5dlxKXUugWg5LbJjkT7ph9MLv05nHL7MINCWJleW5uI
qRI3Rhsx/cOM76r835TewFpllB6XCMRuH3p8RfFISqTgUIxN3j7VVZee8ozJGdso2EFJvgsdznls
NThvTxfTCnw/Ah9Lw0vlCiAr6Sw2ssK5xL6AWIoVDKhYtf7roCkLItsY2ZOQCoES2XrTYGPZFEMS
rYkZ3FqDWlbWLZ3hcOX9U7CU/b5xvEvjJhDTQxXwIEbHA/vKfSc4UMydQdNPeC4FRXBlRTetZjbR
LE8Jt1ncryvZ2cMr29IUYTLyXxCaqp1LW/SBk4u3rbwmfmOYJ33pRkix42/TFBFOnnZ5ZYj6W5Dx
WE/wGp8Zss+5Pb8a5osNXIZl2ztOhjhOT5CXkaWi1cjspyVR3y03RK0wgJZYNPE6FVSWqpFAbUTt
7WMBR2E32VXEHgOAtia4ZKIw5tSCjiVhyGygFdz5kQdi0BnVObHcf3UWPiiBjBFhXVypnvx0O+G6
oAYmOoVhfDDSsY8APWqMQgxWkQe2duzV62zDsXYEVnx2d91JVTPtcyT9yXIRalgT2oby5BXtH9vT
9LmouvoLjcO61ynBiqlMOeIg8WFqOwqF46lj+kC5r9nBuNJdg5OCJ1y7b5RKYBYom39ge5N9XwR0
DCFSHHgdPhqgkevOw8Sezz5QQM+tPsqizd8494WX1IXxUAwjvg0LnNRSED2iP8+wGLbSCxY5Dqp+
46/jxrtL5BJjL+Dw63Ko2PWB/c6/+qte1Hsaa96zDOAHpV2zd28C0BTWFnXYKt13fuE9ZlkJTSuq
410wZdEJEYf2Jq26fWpDs0Ef8rYL+aw7q1TOir9EUSnhsSsVWCA6EDCbMQbzKGpom5RRvWRE19hP
JXy3+CfCx4w9wz4aAwPggw3AouwA1ElfA0UqiddMLVZsK09OVYxEAJ8p5xkyt5huKNb5bWgZ3OI0
eWFrGJKqsQSRxtnmbw9D7zKOsXusJpAoq8QIPnwSu1Cf0+K/paTaDlwX27kigEFARF18+x3Tfz/T
xRaMTrO3OKOsMR560P4c+SA7nW9R7cbtMtvjgVfxRDMGBVaTIZK8KGumwDd780KZHmasvufGorJR
DoRfvdQAVTDRsPNKiGd5HI6YCwfMCR5PDTTe+ExkEUWjx1UXqeA8BsPTUsCDyrWPKSKuJo7yZB9W
g/LDdYWH4j5g+EAzSmS3j2+tZ3IGO02Vzo+8HWGlk3HkUqZ+HDhHMozPcXqm4yC76J7Gn6Ct26NW
dfk95VPCPIidCGxg7z0pMYFTGO36hMpQP5sFoaIEarkVfhG92Dxx8IwRyAtcX/5YxHCOTNf5cSyI
3ZT+NH1A0mwpYnD069izNAKODWrAjOZUZ3RT8MpknG956b0KCm7Oieuoe+MzQGuQiPC1bOcBjiMz
5EJhgFK23A5auWyOs5NbzddCinqD/2k85YOt7yUXHrFAj1qjIgmv8CFBeYdgHBqyaBu3T/41ltu9
AUbtLlwGLkMdgKRmKSd6kdhyxuwnKKvp/Z1NBPWeq32E2N3VR4E6FtnAxjtG640wlc3Zq+hPQWVz
PA7zgAxvwqlmDzkID15vk6cpmM7tWIMpdsbk0QnmAgeJKUh+U9BuleX8EMnuYncxpEVb/Gt93Oal
zK9uUXq7PBzzI8h7i/Y8O991bteeB6XQJD2exDf0qb8DSDCghCvrEMjJPUurf+1ENm4GdvErvlya
r4L5VVPvdsTKwz/Tbc5DO0Sk8VVy18QjAQbCzZixBP9rpRzlbqAqxjvdVsvJtsdpEwpqYsECkvYJ
iUlIrHjPTYVjtSGqyCI1DHl+ElGWjebTlMQLD2wQ6nUns0+wtD+qKiKq2urv3BEEkFgaUQOBqbPm
B9iB0C4uPrM8qyciJl6DrJAm9F1AovpeQj3Q5dInFB4jELLbKuhOq/J7GgFLXB8+aPqGrmGlMmeX
z328a0Ln14+igk9TZlR+zKxF4vl7zCz3PgyKP/LDCWoBInjFv2ETlvW3hYoqRBrh1vXYMw7OW43T
+y5pa4q6kQDPWHZ5F+XRT5ygPVS2270EucXoGpTFHVYY5Icl+5kxoT4ZWtOAduGKgQ12W5/RwipF
N7yXcgJFVZJjSXX+XzgkqP7VjH8KL7RmOmnEJx+Oz5Cq/kt94OQVMJB9Aln/Gcwte6YZ55W2Lfmc
5hLJL0HtbcoSGtit59wiPXJA+Soe/Ob297TLi+3IC2Y90trs1LejoCBPAanbTrgu1h23eymtj5j4
zN7il+Fvg5oqB0NyZemr/ahhV0Z+358ErvPV6Gbv7u37Z7by93UxdRssf1jfBOeEGLtlDix3LUBV
b9Q81Q8Insk2zSh3Hstq2cWeCydqzELCgiLlFksF7T6t6sttZZgHcnYiB1mS+CuSqrhMvXcNF7fF
nDlmj2Ico10G5wH1KcHTORm9J9zxlrlCbVnVfnSBoK7J9/Or5cFvbx2noBVO2kgBEs+9F92nfCD7
2YUKnBX97fBYyUPMjvY8Q4sBsShfOq94Dq0REbCuLi6r4B1LANKIMFTWbUtROhIipxMRnsn2YbvP
EvveWazjkIKqahYiWVb2USw3+GgEGVvEuiXaSi9q4rh/tGxiVPFvdRvtgqRJqPTawbvbxtI8MW2C
e3R0hGI0YKIdTbXiiy3xdFXVxSu832JOEK66dtjKogvW1YJdQLlAIoWAQEPLhWDgwJ2S6EJfCY71
R7tfxCcHdJjq9kQKY9bqPe6X7A9pjUYBEYldHU9HyymhTnek2FwbkXWSgSBbnZiD33PXTzldNLGe
WvzwExcbreVnEbNl8wNV7FiwSEAXIKBPXl2yaFKsMT37ZpXFjAJxrGLa8RZstAF+zTUlDNZuMII4
LG50ABGm3LINouWlq4I7wS7jCGhMcLZFH8De/UQfFSxBFg1sVoBpTKb/Bu8TfuhBB9tah9QLNlR4
lTE+Bn9W9G7MRXBnS032C9b8MqcFe0tgr6b1f6XDnJBBRtwkYxP+4AiBme9X05mUD75dNbjXeQ7f
zQBMLHS68J2nsNngQ5YbQZs9ZqvkmZUpGZyBPPuqmfoa3Rw91HasgIdipa9Na7EuLwWUm8BkLJBZ
2pxw1bJbkBl6PBOgf6jgT1xCQLAM2jf3rUttqwfq5kJOl2BvIvsPrhWIi1OeqBMZh3hctSCzVwDm
xqsFz2gbaTP/hqPrvTUuF2Kciqneh4IGDWBB9l1vEcBLyth6LiyyNp3l97+9jucNacBwzTcVXKi8
QfleKPD9L6JS4zinHUcIr2IHVRPjougM0al3Ev8QLLW+c2sS4MOMzsgT333ue5Ue3aKq312/8vC1
RFgnVN3fF4WET58WgsL5JIm4dVwSWAx/Mwsue0YOVLRM2hBI/8fReS03rixL9IsQAW9e6Y1IUd68
ICSNBNcN00DDff1e2G83bpw4M2dIAlWVmStXoxf2934mi6cq1/HXmHhsx6BLu1VNMpRTRDw+UeyV
nc1QLK/ovFmTUZaXcC6wKfrV4n4ydHQNOjv4x5XJ+QR/2G3xhOHRTUgt2RNeoSzOaxTRbtp5Jg9/
YabOn7DiEmEGXpPiAMqGSScH87TMSLRTZDBZ700xOBf65TkmEaY+DqVqxpNjGbE+RhTDkl7KIJq3
ZNBciU4ROSCegiSWl4of4qYQrbxFbd1sA13+pKrnx2dgeXbcHGE+LKKXkcPCpin8XV7DXKn5hexc
Pw2PhmA5ydoqf41FQUmA0Uxus+4S1bxhAlmEk1luK4dvW67b7kR0seVhSbgfYEjHSwmNehtmTggx
PKD5Hc2cl5tHT3I5tCRKUp66j23nMLE0ZLst33UelRfpfUfpxDXFp8+XYyQb2PFWXHH+17QwRP2m
Anm57Rr5WuSF/5Eo9tQScztbBC4Du7K+Sh3mRCCq/r5teJ/O5YQjP40fRqwohCSwSdLkw72RsmxF
ggvvbxd5a9l33lq1CTL8oK2Dw5ti5fcN79u6D97n0Yu4+gwjwbfgJ9UQO3HYTboEkZb3xFu8agSl
1yt+jXt4XoP7XHQTLrwYkneeN6+1pUeOReF8R41S8xFB8MQaxQVv8q2/1LMQYdxe7+OaEZMD28hh
O7GuZVERqxvK8FpFc8pljx5rmAoHMBVvImweRA+5LUmK+akIYFzxr5Qw2YdB/ud2UfFOWNFFNTEJ
efILbOsDsma5odvJPERdVq4Hrr0cF/K3QSb2tSm4S3idK09yljXXUQqo3a3psUbDLUOWx/NkV3eB
jEo2OrNzgVdU2ZZLS7SNpJVTZVOKY+DP/nVqezhqVel/FpwecBu1d0acXUsmwWYU92wdZKcsC/Ox
VZpUFhDg2SegWu/k3Jibqh35B4bxK1aeTQFMwXhzqXNjPE3G9BOqOX2NS3/aZ6k14iHDjceVn1KU
wR2PDAN025Lj2XBBxyXUZkyxcD52XW//gBNJjmFMPoszEyhqk6IsVoo/neHPdcaRV2Kc/HLWEFtq
yWidIAazKS1871NDTizrrScm/d8obOMNKC9jhTpDpy6oeQSN4ce0W/C0RfxPy9p9ATiKfWtM5rXs
yhs3re7mmj0kolmQQkN05Z2gzYYlPfIdcLmtn0Y00JoCR541C5OXeEOYCS4Nf0vRGsGzbI3iYWId
QeUhrfQ1gwQjK1l5frete8VHW/JiIxrqEZjbEDq037yaxZNZTlBD4wwcdR5szkbLXCm7dyoAak5U
vvLEiXoMWb/yZ1c0EznWcOXhzAOWchsSzZxBk60sgvCf3ejp1bPEV2BXP5GASzCVsccXU9bYPwlI
lkb/bQ+MuEtcEna15cC3hAtX2vA5gNEPJMKacO9Igm5JRrV3pHGntkrd4Wa03p0MzSCsQv+tsQf/
N5MaznCKT36PiWPE7xuOjNZFLi94AslEMoj7cHcWH0pYKLKgQRsEe3JVxjtb3XR1lUlmSPMY6DVU
wdC0rJPH8fbBNH1JkHYANEK09KKXMX4e5uDFtUNrO1gq2YiavgufMk9s6IZ8oGieGCXk5g+Qf9mG
+pvwlOLR3yS0yDPR0/LmTCL+HNmq+ARb1oSaqk/uMjq/VyJz7oQ71LyjXPVqOHl7VLnpbKWVTL92
nBnf8Ous61wporuua2zNWhLZBSq+qzh/1WuLsRWbTVDKbeS0xSXBNvTmDUl7NSpR3SdFhkWu1tR6
NHSOxevJDs1xZwW2fsb4BHKXW6+5M2FWcmuJg/bRM5i/+S9gHh2DkZehnZ3DrHE3Yxi27/mQu69m
YZpPIS72+5oulW3gZ1wo+tA11zSZMAvznJsRngfnF4iO3IU+B8pqsMgTVwLMsg7GV9idKR9FUa0i
kwVlRf9TuFFuhQaYxhgdsFPlzKAlhrmByar32wUhYYGnMe3nwq95yAwNXtp4+EmKABCgTXYjJjjS
e3O19aDq4NMK3H1jAJp2QdhRoZSkWAoGiwAwohjHjWYfQMe+ct7h6mmZJOYB+1uRe3JiPuFZzthk
wlKiHOXsYI7FM75Wh2aIXj13PFkL2ox3B22x5cgSNZsPMFy4FjkOmy5Am6ppPoa+eXFGl5vczJhd
VD2/cM+KCJ9gCI+MBIiynaJXCahLI82W3J8q8j9G/WH5zEzdTKNaOrktr/AhXpUmvul80vdmmNu/
BSUvgM6zx8lAwHRm/U0JE3EAp37HOVqdKtIqBYc9nHnyhq6Myx5lcmVk1Ytq5biEKK11O2X/ECku
TRONK60VcxGwFIxOnV5CWqI4FPH00kr15mC2YYqzYn4B1viMJ+I3SqGETlF034cUdYUhUyuOrGzn
dT4x3wZPZAo8cVWX8x6YzLEoU/rE0XHXYzI667jTnLCF9+O1Yf9Q4uRf+W7HA0/gafP7wdnUQ+Ni
r64i2nKBtKYEaeAxg/LqSucWzqJ7A0MTiR2zfr7PZpm7q8E0GmqtU+/X7oghOqoTu7rzXFB8GJZT
oCEP2u8osgib7jOuwu/Ziasl6UhZUJaRDCPozjjqM96rD+JU8zqSMCAKiW0JbjHu16YPFyzAUpdb
zVuVzDS3UrVEHihna1rY6TgCCPGCHnR3WYkKVKN0b4LOYSe1QUgqbhYrk9qYTRPY5PMaFk5RhP4B
QxpUqx5UIn1e5lqnAs4ATlr4YYDwRhvOWCb/5r6kTI3UdmcZwYlkNMOEyhfXknyQ7Uz1Bw0Ke24V
b3I0brSTfvAIwkTaSfL3nv/DKDJvOuTeuz4C1a1z9sKwaWHt8pbiiF7iVasfMFnVm7CdTjJC0Us6
5PvQ+bTz5JHhtFlHlXjl2EUQT1VXsM103TTWY6XSG/4zHPX1RIgnehPahAGGhDV63BnQFvdYBLyV
n+B0NXp7W8XC2iOuvI4hn8Ks2QCTkglqFLhKjVZ8+m5mb5iVCtDIveIYoL5Ul7+LyNj3FrX3VYMB
zYi7S+xFuK0iQnETS4uZO89DCP7ODhnk6tmxVuQUboMe5CFe8I6IW/CRID60IMBZ4nhbz+xRhqP+
dRnIAoZd2t5L/Q+KeXcCTUg9TrQchMZ9oUdFFJQd14FCdNI0IV9zgQWo5psQCyIk+JROVKP8ZmQA
EEfkn8WUt9NcZyHiTTQdAjU4Kr5gNylR1Syj/RqqYj6UZm2sbZIXZyohXDCn2PqtHD1IVWECWQA5
eJV6Zvkh8iDbMANy/nJJF4jAu5dzDUu6GVH0iijYz7r7xmF55EMTdwgaaPIpzTCWDHOqJ/GwZcXA
gd0BJeu5Nfk4VLPEML9LazwS1fFPhjSHw4T+u5vdoDnAAHcPxEkEm30EEpvH2bMxLdUcE/3vePXD
7MUlcPhnhmzP3WDLnQjM6tgqlqo0h/yctD3eN5R4mDNc0FzNI9yN3YScUHqndOEdhQeMxCDXQr/E
0mI9xj43F+fi1ogNRdq+zt14nWaKADob8c/2K65/qbEhQe3srDzku9O13D8tR7ykgzmeqxAvkHIA
LE9eh1JS3YcpCqIxD/6OIFC7TZ2J3yR8m3Vi2OPeRxKEhEs+y+2893Csq/0YlwPsjOEJl9ULBuTm
IMO2PcpGEcGdO2Qm1/+JBQV4bVwkFDTiD2CHplnESetLy7Fg6/rUFgiSnDw64Lx0RVo9dmQs7liB
gl2edOpX5AIOgltMG9uW8Tq1pm5fe8W7yUzGPEyhvBgvQRA89G0moIm0AVoM5568FA/oc7yBwFjr
FlEOxATP1DDu9lldIQrmD0Fg3arBAyLEO4tgcYuXUlOb0kKaA52iTtiOIQW5C7mFdx0+6rdg5Aw3
W9LcZE57Lcr5Pswrd5c38/g0ewieidst1DJ60LUJ2qTpFdXL3C83w+xFa865w6EG7rQGAXxzitql
2kj+8oHxf/RkxWVa/zpTeKUVDKsLZvWV6fPQQM59oajiqsb2NrsQjpJQ36eOL/YWGAXs6C/d1OJM
7nLMGW50mQfRwxxOhm1p5GypsXjm34ldQeBCHJemgCBwO0ZBvTRxVSW+O6//shcAa4o4RFGwG5+C
qfhpI7QnbuThgQW4vPUDxW613dV3uEx4DM1jS1ig6Y9ZF0br0obz2Ad9tM4WKM/k0NMUUBoLt59S
2sDIFjOGTijNjPMv3AMtZv0qemCrITtlWOkyDgdnAxzreSo4/5kTqD2Gwa65abjmgZIYm7GqctIs
MLMy9NObyW6eAjEs+lL9iAkmeYUHcOUuYCY9V85fYXCm3NrA0HktOCgugfZ+6Qp6TaEc7zCUPI8q
f+7q+EBh+kTqVBxbNhZ3HwsJ6sVo3X9hnJfrUqaUgnbZfSP7b6ojr8RjIXPiJMN9JMmrtUROXUCi
s89ZWhbFAQsa4lRoLM2BOSTZwCI0Pyd//Kox4zQJvUsjLxmFIS1wMMTK9pqVXKcIQGERMCVn6Hyv
wBVMbv2PYMc+GEq42g4KijCoR1pqa/OAG1bD5mxjPp/79Ls01Ce1UkzTA2UBjd3T/kIyXQztNzXX
zHY1fh/Z4CY3Iiq3iyBB3kgXFZkP5RyBcKNwqbjGkUsIknATqEmMIkOCnwSOfFCufd5zwieLjySe
ZR/YLkhct4Q9ccXw+3LHu6jgN9ZHnbFJxsgkhmhkx6YvL8VQ3c901CJGiHXlQAoWuDVb2Q9HGl9M
h2O7ZzPIUVCBlfFlJEMT+Ing7z5fzNr/mUeaMP12uLNqSm0yuhfHabhmHI/vGBnFmbYq8DrKpZkn
1JD/OvvLgIixGkYVPFUxZ8CsHMDMhKmJP4IDCZ7Ub6w+uPuSJl9NunqMMZYjqBHpQTZlMg2gkejM
4/ehFdlDp8ggAExnbdrjwRyHZO2Wvr1dcCYcmEq8I8A+8P6wns3zsy/FOx3MjFCW8Sfj9h4KuYKN
sdBSE1XSEC6qfSQn/mXR4jE49pYK160dI79O0Sv3XXmyxukOOgxuRbpy2iJV5O9i7CkFB9LK2NRj
90DsQW4YzwlM5cvOMDANA3MkoMH7nZzsI77an9m0qOgisndiveE3FVGlqUbataaC8RQCNDN79up6
/V+AnRW0nLDXbjX8chDlXehjhSisBbSp3YfM48Dim2Q6Kr303na8IyqABjskwmk9ZOChjRbtDXPy
n5mknHamv8EJxwN+J2e7uK9WrhrYJgSGjbhNxWEEzLYFQ1PBDLGr3Vzjw3JVeVFdMe0ClTykoHh5
VvCkzvgysIyA/bem/t3xGvqQEee349z+41FDfNFxCVGjim9qLeZDXjN9QiJwYSSuTJv+C+xvMG76
aq2F+djXLntM+BO0AN+crIEASzSJb7YsyVJKSbN0hQl2+JPCQIMnoGcLk50p+JQdbO62CklvTC9c
PfH09e8Mouc2bndke789jjh+hzuzT1lv2pnLTN/Kz7GOuS3zbuHvieadYWZpVUkASqO/pCnpa0ge
G+xLVLNB4zzUBhZaucBzKRL5wYh75XX80PT03GZ+dzcSgo2cWe3E7H8mqKdrHN5i11vDK5byz3gp
OrHn3ub2DMAhshgMfDdIdkOdgOjVl45h9oSKBeSjHKmUcf7ZNnKk0AtSdvCuYcXOqkf71R7HHRM0
UwdPHJmqHaMgC1NsVWt0Ic5JfIRmP7dA7qqPxBleGsp8+tz8THrn3a84W6uJT41o0Ley+/cGBI2Z
oz0olql1GQ9f7eQ9i9qDShV+1k3+FRvtJp7lqccVYGHyrUv30Ijupc2r74IurZWvgxKHpa/whdLM
ZnfmXcVwCxwixkxKa0FRg/Zljv9z6X0J8uLi8yezxDavs8NLqSZPBEoHUzQ1Ngz1EwcB7yDsmPNm
1mPtl4oSsWgJqeCvGfsyPzWQFzS+trU/WXDxvCamvsX5mhxwnFEgnso0pDXT7VlMzelWmOSKRpGd
0dZeRimiFc9lDFlD/0qRWLYG6PgDh5W61pwYtC+nE4zfxeZtjcyYIuAoTANLj/9SEghez3HiUOzD
PiEtr9vprv/DYYKfsh8xDuGLMOfuqSKveZm7bi+S+Vo73Ysw0IroE72yh/62tMgh/HBHtRrwyaNu
m7WV6hAq/Pxm+c6NsslDJSzY+9LDNVAX856X1a+vloxIk7/SD8AebgJ7FS3s8bbegTE+tF2ujn6D
2TqNEjgjuCwCIOls9HTOGPKptsWxhP0Ivi5+rXpw5dQRP1tEJZhA+NrDKqn+6HZ/bDyP0cut8+Vw
r8kqYk3miRh1D0Euj/VSoR6T2ipjqgdcmP6L81Kh8NSfWUXLZg6zgcPyvkhjRa3LuIlLWoECQcGp
KjA8pGJxA47XIqFjNO69n14luxnBYJNajdp2eX1xheY/40TPlZR/rZgg+Feg03rzPgGhgOufjlgr
tp/sEUZXxr19GmkRSik9wav2xKEW4QzwxkqDvgEGyAl/aJ5sMMC9F6hD6ZavorP81wnS/Jpo8FuR
mM92X5iwJfrykE44gmEezFM7XuyUJr2RTsBVl7ILD55bwcqiUhxnGM4uQvcUwa1S4KBA3NxiJ115
MXTxI7IZEiUWfNV77zzNdxmrxYpY59LJygBWARZsIvsO1vnJEYQCpYlrvwJ+0YQ9KYia2YDyUX0o
c3Wm/nf6MHWzK5VHX6uGzAnGxKOG7WiadXVKe/POc7wXPyLNQ+uZxyPSaWgrm2faNyfXephd/ylH
KWLd4T0xGenW7Yuzkfl3EB0+p5GojlcnfwW0IqMJnxJarTnHSUg/cKxkDmsc2OWZMm0GCflrJFax
00PrHYYO5rLB0aeKzaekpnTInygcVnERbD2XIdHPyhea2G6d7/t3jbCbrVThC75fRMSoPDBbxzAx
Z5JeJjYsiDSU2/EtXz7mAZQrGAi4yqXWLi6g/IqyRnTW6TaxZz4i2rVvsTvA+erxjvIc9hw4HCW2
5VyN31lmX1NKfKgfiKtXtyV+6dKvlv4/mUwvCVo4Q2tTbmQ1ljvlUmSz+LZrfWWRv5h9/GjWLbUY
rnO1PaYhFDGxY4++RiVIrbYpbqljVnuV0lnGQnU/yPlV++i8mtDCRkjxVsfZL0oErnIy+7T26dNc
6+GSCE4CWeaY0HuLK5ARbLgTge4MpjFS631dgJP1c7n3spj4hFFfU9pUcFsurPU5O1tRgOuvhQKk
MUuvsDo8Wv2MUdOPKVPNgU8kpfuLAe+Mx+Lqmfk7N3L29B54V4XHsBg+PXSvVV8bX0JQS9k51T1A
sA9P6+voR28Lli8NcBCYs7M3MwBXeV9uU9P/9NDpN+YQcdtKqFf1+c+p+AtKyx54Oq9t172rHP1j
K+veH/SPTiyepEJ+UZG8NEVRFIsgo27YYw5KGABcQ72i1BWppwj+KHlSa113XwTvGL1pCUHimT6x
ou3ykbRebsaXauChFEj9VefDcy/rDZ0Ieu07BIVrX11bolkbYBv4Q9MS+HnyItP0Fk0VrT/Y4aGO
Ut43EIkqwn91zsfQFC2m7vrZSMU94YbgVFLywfmQEL5d2jfLHvqLQvjJmedOJY5prHd9Q8WAfK4b
LdfalvU19odTNmJCUcj+jKbeKR0iUKgcmOl1SasV0MY7ZeaM/PzD80lQLGn2j3R73hPIqVlq2vtJ
VpdS5BInJ9ezKj5i7oML2eYf7sg1zu/8Y6FrtHv49KNRAWKXj66Y7buoSp9RdJ+7cHhEwwMW1DlM
4IbHFG+0dstqMzpniZeGIRHiIJzRb9xh/sY2bDr16ukCtFjjwrDuAfxAjHCajzalIilWL9jV3yvC
tKsuU5dKoCwPCkinb9JA3M0PZcqkW48ptjgRP6jSf0dnfSunwDyNEscCmDC4qHqBZc7UygTOswWq
dmPYXEeUtMY7xOpXQg03um5YzaEjbgwUUDFEB+01lBXAAlr1MKnGJP5ndt09CGex+GPAQlDl81a7
gDw65JJ10JHM9gI0Lf5fBM89UiwiwDcThLoDJEBWkTklPihFyt2Q07ypXBvktQXGQQ/WU95H/usY
28S3af+NUoCXxIJ+ZBxQC04UdzVGU7QnzoMQXNYHayweMMpgVPTYVJLe85gnAHemVRWthTE96SZ6
tqsGopabvdkdQCbcAzfPJ6Ac19+BN+5AkxtbSACEyhIURxs3x+QW9CeLm9kkH1mCkjC4/EoVz431
LKk+E7x5K9fkOMA8jAl9Qe92xfdcWXc44cNtbuFnz2KcoVkct/vOSikerh2selH8Ms2tJqlAFY/O
ueqwngMc1/qfTogu2DvZoJNbefCV5A1BQMuDQxXjvipH97LcM/YcrE+DkMu3dz6OJvU/M7y4CNU2
aoGfd7NyN96EYM32fWkF4vwEh4Yf+9OYJTYipvUVej0qRejd4KIsMAf+WS3D8l69PD0jDnCfz8OY
pncYVIWV/dSRmbywoGerZoDvzoo0bZZZCRp5/oLBcD4It8fAj/59nTyLNrMm4iE4Dp82aS2kL2IL
aox2hWoZcN3kW880pFTCcPb8GgCKCEFJlLlRefXCufoYU2Kwp89qXANiD3eWbx/aHAIaKQCe0H5l
RXuvdP7hQ3+rZz8geJbBObFAsWMrRRUQwYjMxdnyOtjzB/d3Z9sQ9aKcD9CNBrLC13fsD0TSaJBE
KP9S1fSacsrZdyAW9jpcPGbQcmzlegfTcy/aZMzDLjqhNZI9n9x45Zk4HozQ9dZejTDqFenwj4ad
bRtyT9CxUQAlDl8STkPMR3W/KlrH3RJt43G63LUmrUGIzMnI8IY2m84LNQP1mGZEZl8qKN/ot6GA
uvSoVJgm3o9Bcc0Wl6kLOpb9WNQ7zoPMpN1iL0wY0u1KPdOaU2zbwTXvwiS+UVMr+EKTzOZ/XHWf
urTUt2FY77vSvZm6654NfOcsZOo49LB/omb4GZUfs2vM+imOvEPVFQ4DBeabMEwPCsH/ISixUmYi
qHCvmRlHqIR0QTabNq3hMbUzAdUOMSrmdjJNYFzl4D/rFmHNTCXlH2M4fM4+LY24YZDEqHUjSz+7
axVQg9HFsTyVmfHMk99ZmYHlbidPPLme7I+IKu6eklxKBS2+vAFo8X2D3kQFqOo2FLFw37P0h40x
fTMZ/EPqfiFu8Ac1+rMWAyDLATaZaggz+yGZGcX+IqmPRQ/mBG9iKzULPro86p29j3H7QIIFEzBZ
4tCa/uQUuE9dZWaPeZp6m2kwHpP/O1bL6m2w4mEjBU/gxjAS4uhVSNuzpiOj6+pD4rfyMdTtshUB
ggn0U2flD2UvD27mBhsbeyrUt5l/U21FG+YTsbPw2O572/rnxCBW+tH5hxroL9rEvBfCgyDhfDPi
4jWMGvEgKsjOwmfY4E1j7IfCrdYuXs0zPD/g+KXnQCSncGiuJwMFqRTrHJ/tE8gFtJ26XURDLAXR
aFx7DmKbKnSvWC4b5sDpOVRRv7XgPa2qVp6I0+OKqRhH6sp/Isy2AN0H/HHGGyz16TAIZoPA5x0W
ZZzYa2VTiVF2L8FY7qO4CFdB5D8CV3ohctKcuSd+aWL2sSp3lQnqQ1Je22c8yzoXhhcEKay2S5DI
fQxCgzWDlXVd5MG+aYC0VN2JfoMf3JcXM6YZvuTPxZvCflOW8dMAfj/xWX/MRH4WiAvIFxn4PEWD
APHcY+i2/1RP9p1w7JM2mpRSIIIokSJxIXHj7MjuUMxV51wKC3pFKqW7M1agr4Tm5pXvwKfuBzhu
maystTQ5uBRNsLecpfkX6AuUSwfrlYXoiUW/aw6zbvu1X3vYfoPiAnct2U2dc+uhoayx/oHwo3Jv
7daL0Ylmot9WcfKpewo5nWI8IRHi2rbL4kUNmog9uzL/THTUGSgLjSTNBU9gHbpJtETkkX2bttjM
BRy/sEkVP+mA77xRPNs0RDD8cnboHeXDf8OhA9TT2MqmupV4Gc+eRoONMUzwUpM3SOIZ31j6HrlT
aDDnI7RQyq0+ZcYTvSuq9ywQ4WYsOHvNgeedpFH57Fm10x66pQMtIPu7oggM+kCYXPrW/+PYokD9
1MTZ4+DAiTFYoViBBVdKr+vMfKtzr9kZVTphlWnRwFJrpSjH3OE8IcnUW2KHJ/sK/6bfBLF6B1DM
J2YML9nC/+GMMR8VQu+R/Hm2ZTLjosamto0CPJAqH9v7wOROD73jqtCEL5lqQHBa0APlUBzbzH6j
HobSsBB6VxHKt2zo1C7xxqVEKfpnmtZ32wN3TGTHi3bx4OKNGElvRKDEujrcV0uMquB6yp+dAAhY
/uE1b9cscN5bOG/PBoTuFc4t1n2PRRlbVXnMEuc6x/lw1Y3RbHpfLUg7p73xxbA+a0819zrKsJAE
BI9XVmkTPVXTBJ8uPQYjmLzM7TdpKJ4sw9gnnsRmwwVqUyxgVmlav5E39FBDaKCX6r1oR/iGIafL
sB9Roz3Eq7p4svw4P6aLxtuKhu+8q3dplouTcs09DIppS0PfNW3b6uBHVnTii/EX9h1jbQNK2ksk
dtjgZRiDT2fw2n1mFEfpG69mmTo3oWpGp4E5gA/zCX/qY+Pa/Dk0vPeJBIwemKjHowgfuB2bnK1A
g1XFRwDzk/mrcU42qHNZEDXEenU2Bt450UABLH3fqJg6WtqmoIi5ZbQbq4zPr+hBfkQO5v0FphjM
NK520X3EnW5XdNyCgzw6O6lxaxPaAL2ENoNwJIhsO66xyevqAdBit7er8p2+nGBrDtbFr4tvLXwC
6xJHTmqFD8myM46B+1ODBITeDGotXUxOEJP5X7as8FiLEJbo82RyPgVleXIibGiY7dqDyGp5NjU4
IsQ3/GKGyS8H0s8dLlyqwDi0NLqBbqF5vZft9BszTm6xa5xxin7pvOQF0NjnIKyyg6/jk6XVR8mO
eRnihMx5O7a73h3+pQaQgqwN8YRHFJk75tQcjQJUDreWbyTNR1s6Jyxkb1WqiDHgCQozDSlPCYzY
9HmML0ZHgkh0w08xUBsC7mvGRQtf2Zj5jCsZYibk/LbJpjm/d4AW46xNH2ZGCkpPsPCDGAM/nxhM
/L5Mb0lCvUY79DUpeyXvJ7J1TyKy9M2pfDBURuoh0xOkXTlywkAcxcm0tn2P6nRHedZ6wl6+K7PY
QKrzxujR6+f8sQndp4ByWpJMhbHOinGxdsLHIPJAEMlCPjfrgi05e54FKPCclOKRC1O/702Hzd4a
fFbJuGke7Jgye25Z3g44JUd5M5b7Mu8/zKWK3e+m+xqOIbONdvhL0nlYAQ95CaMw3hmOM+xNupyQ
5P3qSVjJfBcTHll+ve5NLY7QIKxv9MT8mJWZbnkapVsQdO9cBIz72BE0wPCF2zLs/5ojci9L3ivm
ebJ+M3UvgSn6y1SRh3dgyZ1JWQanjm7BE0HAu8JDEyfJS6JA0d9p+eeYwh7ms5fGyM4RmQje9/1X
OXCAqyK2EY6fwbmzkB5orLKnxgMVCE2WBziX6/onjSjXcUzvHt2eRTfqX8zeooslYTcTXkbGxw7I
+qr6jz4gTF4tgJ829WyEcdfpTiNuum2W9nTWIdlt3QVzhaa//HeX4ZNZgiKmFcreVx1TV+yRkUNr
YrcSnFY5mCDo18linW8Is+M+gxuLoqxqOOtJ/+vnyzDDwcQoJRp0T2STq524J/zLvZypaR0L37o4
JRug9NL0y0oVJc8G9hykpOxXpGENzsh/5SO9RXZ1ybuKTqB0Ps8mCgnQm/LdGcZdCYF7F1iTwYJn
vIup3TdL42mC9dwfeDBDO9/EDZ1AFqtYDXx5KcAQG0s49N5zwPS7wtwmfvdFMHXYFlmUHsrOIAFp
BkftjK8tZ201hXdtG1Ur4r4kkvLxgXcv668X3ooGtFaGueUszfo+BR0DjSNydv4w9HcBi2pgMoBw
SJVnwqL1FvBlwPAMH9Qfg4nhLHgJnSi/0xXC5WTDJrCt+QPDw7zlUTI9QvXXa3p1cLEVJeEIWRL7
1a68c/lt7JzINzaW73uvod/gA4po/h476HYj9TS4nsK22dhzp+k+Eii8PTTjIrK7k1MUv0NW3PjN
Xli2m0PYgfxwSQ6xyEYbA24OJML+7Ej+jvxyqQLDs7ZvMOuATSIMjDcFyrJjI177YODgeNnvchEh
SbfAGWlbd0Ol67yNe5ttzAViSu06/dMovA+17Rd4TwHMzHZDrNc17juSQNvMIheH58i81Ty2EXoV
vXyNRajDp0K3p3QMvwS7fVjI+l6Xs+Z2AcZHAnxfQ6s4WXhOVwA4ML3naFwVbidgiDMB+L5dK1sP
p2GwXvoJU3nbw3fyPc2DlBTXHGh/LUtUZj9O/2YzeookZ6mlBiXRzkMk83BfuDhwlc0NRfo4mSY8
Lpu+N3A2VGCyGWjCTTegK3oAOa5opcs6n5YRUUoVP0qr/8wM8ifS43AvnLgGIER2M+VHup2BxfQ9
9GRWjFc39S4O59qtadLmE2p+aXimOMsmHm+eXpX2jpccZaYBvc8oGuSXqAkakHxz9dnMeBjqBl9E
ng/ltuqgK9Vd+JNPZOLzuLPO00LDNsjKk1BRp26xGtFGZ5KLmZnD64kw31yRiOPZfzdTAH2Wajo4
c/xHZwsCToBT1JDYI4ZBh6fE8n9pzVSPbbC8aXQfr+tJfPhChWcwIv2m7lqQz/10FxQlOz8gtDNG
A/BIPFQ2LUgC9Dyz2WjgMS4jjOS+Zf3H2ZksR65jW/ZX0nJctGILEmX1auC9u+TqFZJiQlMoFOxJ
sG++vhZzdOVykyzy5eCZ5b0ZCNIBEDhn77WJq5IeG0HicMexS8PiBGE2PwII9LjB0HDKWKJkweKz
ZAeSF1QSXS5a8fBUcgOIlx4y8nQ5ysR+UEKYz+xaahdHfgUfSpk7A+rous1aog6ntF1To9Fe4q7y
H1PUe68cCSuOAyp780tzusj8nvOndH12g8hFlWa58Rqdcky3s590aAl6qVGCH6nQKs2cjhTPrFuF
LJ4VpLuPTjt0t7RKi2hLjbx4xs5Yy9feQCPatlm8VBJRtRMpXKgJR/4SwWdp3xnVEF3B5i6yLeCe
fkumYv5TdUAIF3Wb+feqLcyfXthEP/uBwvFY2nTendKwLyQOVI54Y+Jc9VlNPkg95hQDRh11tWQD
id3mxQ3Lmm2u5aPCqRovfWgnuB4KzbF2itrRBrJhuwdFQHZO2mFdSPp4emmIMVyz67C+MakSWW9V
5IoWjrwqwY3cmORzb3orCH/Ltq6pb2mpuwxMfC34VEZqx/L3oA2IWChVHZU3lZfsb/42d8CD4XqC
lSLK9AocaXvAMykWRsR+WlcV58y8ehaanV8kQWPOcVsIT+aoN26Pv0UOgFt3rHFTtaCPevR2KwLU
mXdldDEMWUiULRTwnRtlaCaVdNdNzVolYax4LIr+qKdu8OjYye9YVnKBkRCz8WwE1z3EkpAER7Qh
EOKioK3xYyDzJNCvxWqTNyvbKbRj7QxUJfxs/KlPtLI49tBZVooAh8aO+x2hdiZWCv4PooFNvHlR
DUs1dUTt5uG8CIR+wNxH5E2V2lcSUszKj+1kDyDdv5e+CO9jgiFwZvlpcIC8I685F5egwTNnk3Ge
gf+Ucn2liwONK8UY/J7nIyIgvUqua9eK6pXZ5oogCS/G6YrNsn4wG7IYKPKb3vU4WuWx8LEB0HHi
jNZ5UQj1a9ReDbfOuGVSgKaa0T/UYZZRTkIDgM+u9KIXiwwnLjM4CsA8YXcDNW9xouGIS7kIKuk+
KhLjqs6LEIp/LC6rrvVXGmVljngFHiGaPj0Qn6a7CjTLuW5bPdiGhBQf+WPpnba+sQlSTuTNZDSI
Esz6ykL9q5NvFCccbWg9DdQAl/7UlrQQDTACUcs3q3CK/q4sJmK0msS90UM3PTpAdOAUKXiSdRYV
eFbd6GjFVnNPD+pXPBBZJxxT7ss2p2LidJqxgJzm8Qlui13gpFiuCBdZ2QaUlcZtijutt5y3Wpjl
MvDw9coZmmWKlpY2pvY/lScxXg5x9EafSyx7w60Odq6/jW5CWjTl4jnnDVwSvMCBHVJQVjQ1WjXE
FuKjl3X/aCjmH62z8nHw6uRqXha38FEhq1FsuadWikhb9NbejmT6ohd0EhZN2fYA/YhFWDuOzxc0
FjUU2WnM9J/chdjre7N2Vij/+/vYJofLqNqjCtr2Ii4JxkwjO//ZwLXdyKgAOB+O1FE9/qRl4nEC
BwVDhcNpnnQyXyn8Wpq+d7PuNQEdzRcjg9hIkgFJWiGypbWIaPospVnLHmpB71xWQdBhG7S5RQIb
M6ynXq8PjVnsNNB/hI+ZATfiBKzpYBf7hlqjs8ONpR5xqhjHPg6oltDbR6y2gltXrnEAmdSMBvNY
a4K4xhz64tCH913ayZ0jE7mC2jct/v2v//3//u/b8H+Cd5gx6RgU+b/yloZslDf1//zb/ve/sCrM
/+3+9//8WwhbWEJ3Hcu2DU84rmXxz99e76I84F82/hcr3XUwRgQHIhgBwMS6gQ0cy/XL18PIz8Pg
9bUNoPwOI8nTYfrAFCU+xp1rvhtEuejPtjqGMwXsd8l687hdfT2ge2ZASWMHYbtpGjzYx+dKk47y
vRjyfVOjnkeEtOBkuDd911540bAl5WP79YDOpwFtXbd1+z9jmrY+//N/vMiGNopMgpRE1iK8TK3y
SXRyQ2Fk/fUwn38vW8fnQoWIPgNQrpNh3KRvqTap5DD2drYTutIvlauF+69HMT6/PtoQpmmCfsLI
73jGx6cZmSwDbvoGqKrNeeNHXycbjcayY1KpBx8cYLF1NYJQYSwMFyU6a6hzSw/7KH2vsevWpZn+
9S/K27Ux4UJCEdIz5yn2zxfcxjD0Cp9iGt8JA4pFcIWsmSpdz/frm+l67sdkZeieSeoqN4yTsUYN
Jo4cM3efJ+Z6zJLgPm8rJK4FXuGv3/S5kRzTYG1YlmFJ8+T31NghnQ5D3CEfqen2QfDHK6v6lQ7S
dyvdmKf8x6XOrLQc0/JME5C8nH/zf7xAKi5umGhGehgqVFVY5Qqim61opZsAF4AtkdpC6XpZV23/
kyLDZTHmK1Ola4NYODqL5TdPfm4mk2TDL2kwz7zTd5yqBGZV0DT7qdMvDKFfxo66/vrlGua5R3Yt
3bIkx2Vmz8dHLngdjj2O0UHDS4ilJxYYHSpZXbl93dw5paV2fTmi1kUYg64ksbjJzUjaks8jzyzs
w9d/oXPPLBhSuuhndSbXx79PqCC1gm/Ej1pa9QumN3KeCASP09XX44jPz22wzZqe5TAKo30cB16g
cF3lRXsggJswQ90HEzLMnrLk+PVAZ6YvilRbh/fsolg8nb6QnbUmRea1oxRXvSDj8cKnFlT2VW2Y
zXD/9WBnnoqZYpB65FiuQ5n941NhzQKuOGTtPvWPbvPiqJcBmEcYPPwXwyC1Mx3Dxgp8uk5k7w0R
wMp2X+BFJfVyGVAH0roAPcjN1yOZZ7ZZk1lgukIKQ376neBL+OGQTCkn4GCoV2ER4vxxMNwR5OJG
SPK81OrRM2d9uU/w4tJgaKMJNH9j7EmApkpDt73rVjkus+joyBzRuZ/NXDncYCHXZRwiz2rIhisz
nrtEJGlgJSEN7k33MB/HY+F5nG1Z7DpyjHsxVMmNWVKr/GY+npkmFmvcNvnVDNfVTz4nbSBgtRJe
cxjapqQBS5/JaFt3U8UpIrmvX+qZd2qZBh8oInMdwafi4yzphnzqcPCB//LzS4jezS3xboBf+zrV
FqmIKO9oTv709aBnH5APk23QBsa0dzIolyjcQy1xC0Ur7vw8/K1h3UBT+M3+cWYYpqStS0ea0uUk
9fHZHBWFQW1m3U5F9bSIIE2WvYNT1P7m9zqz0sBIEXPNV4mP4OlxresL2iwBpouMHKY/Ko69CYzv
fElC4pNhW6lAln4z5udnE6btUhvkDXoISed//o/PU6y4+uNmdndFVAV3mBTUlheKjtrqjOibOWLz
Z518Ck12YM6+rq5bwjndH12zQ46mcZ8sYNj3KZS0MUiMb0b5/EQIGU1vPqUJyaZ/MkoO5R9tLcGs
Rhju5KAuff/XZJnrv55684mI/7AF09M93RVZWSLOLW2vPN8/Dk1vPFNwpqanxH9x+ARmKtkT+Zqa
lnMyFPbBTssJ5tz7BXLstt0Nvtp9/TTzQjn5ZSzdhvrsGLphfzpGI4YPajLqNLzkRYqPqhLrzGpt
gqcxiFAXSC86/Ddr7hMmmgR2y6+H984NTx/YNHlAw7JP1vFUYiqdgfDYj/GoGCjkwchgH2ql1C8p
90r8VI7iThs3y69HPjMlmZGOcLhBeKhqTqY/rEuffHkFMIhTt/BhmYX19ushzj0cc55P57w/ytOZ
YpYeKJSw7/ZWhugc5SmxxCHsnILg5pKoM2pS37zOMyvAwnYuPKSngpd68jptqA1t3lXlXibmpoDu
iFn1ttTGl79/MFMn2YH/uNI6vcSKGERzaE4JPm11lXZ+vbYtb1xG8I3WTUlLVI51cztA2vnmRzvz
RrlacsA0xX9+upPnwwtuYm4e0kODzZ8OVC5A/btttHD16s0y5vTX2NZ2VpL7718/8uc3KwzLFJaB
c5zP3el0cbnUu0ko3D39nuG2T4zyqTUpo+GPLpxx818MZrMamJoc9k7vtnZYismthLtTVX5hWZjV
y65eqVA+//04XATmk5DLp+f0KzrSf0xRZEh8QebWyqvrzKTiU0ffvLszN6G5KDAfjFkOHMRPfjYF
W6CnsTHtO8Ab9CGNML+hTlk/MI87mtZZl+9VFgfGpZe2LYaFvvxDcS95yizPQ6aQ22hhsIiCBP/6
BXz+7s5/McmFk78VV+/5V//HN7BwdTAaQND3zRhuOkc9zgyIqBfU851vTu6fpy6fW4ZhIBbDp80A
fX1Dey0grMv4kZW/a1AcVJJXdYCBhU45Z8lv1srnDU5w/JtfkAU/wDv95sbp7Kg2w2CfaNjNUbHQ
PtN/ff3+zqyK+XzkSQAzlvvp3m46aSTNyZ32UzrtvQkan6z2efDdV+LMMA74B25XFrcR3t7Hn6ln
aw46oCi7oBZHPAA0jYmZs+pv3tj5YTxXdzEYO8bp5aqueWdz0Xo30SjTGryz9ltbfVeBODPnHHbm
+aMguTL+Z7H8Y84BP+/xs0VogrE35tXaBbjs2PQItO9OXedGgvuD30wXiBqtk+ODyBw4kiU0tAy9
McjEykLzYF2G+Mxa0tq/+facmW8O68W1BeUrky3l449kkFlVtWze+8zzrOsE78Id7Ylx//WMm/+U
j+cVqqbzN8djW3T10zNeTc6CAUwsOEy69lpxrlnplVeug8jz76GV/bTZ074Z8txr5PQlmOY6d+HT
M0o2ogFMcxntkYUbAmWYuISJsUg87Zs3eGb+cahEo8qXW9B8PnmDcoRO6I+5taNEsUHMfShrex3H
xjeXmjM/FOUQqs+AiKjvnZ4qkTPlSZ/wy3gTyofEWHk47L/+lT5vdoRLOHOtiRKiTe3j41xoZUBC
BlDyPaxXjvvphavV6DmRhSS448BV2asqyO6/HvTz62M1efPBX6cKwws8GbQiC8KDDL7vm/DO5AyL
N2vf0oD+ZpjPU/DjOObHcRzKWq4e5KjOrDyJdgFfUIvQMxNIodEzkZYuHeIDSuNy4/jlZKxcoC/3
QwefDqwEagQiN43iIUsikWIiBca6yKioY70ymkptEsdJzH1RF773VKA1sR49X1g/IRTgvh40neYf
pk8FLzdIZNvQReF9LG2QpI9oCuMBlVaCINPJk6upL/ybBq+HvdZ01DN7wGsUp2KbfxtgILqsJbK0
5An8oa9tsfY0UCIUip4VAVkKG7FyoMQYhpU4cJVyV71OplNnm1qrq992GCE+sXrTCfcRvqt62VkD
XcBpMroNoO8mAEwwad6u97zKXYZywG674BLo8/9sQ1mElMaywQ30ze/zaYfwXJN7oMM2zho6LaWL
xnMqCMu0dlOMn8BcrZWvx6SzjFO/+euheLd0PLhHU086/WA0EnFQI1S/r0STrRKB/qKk7HJbky3w
zfHh06JlazWoxfNI+Kk/1eIcC7c/isT04Bid/aZnZA8TuNYM6m/fHuNYusuypRxH6frkUzvC0eqh
fpNqOnbHrnnScu+CyJ9vRvm0pc6jWOi9KTCwnZ/Wp2D8oFN0OXeZw+x0ks5vcypvx5mWYKuff/kj
zWO5TAh3LuDQEPu4XIvQaLmxm8nMJCz3iKMh7HFkWdldFm7/fij2uxm8r9sgB09eXhGPSOBBTB9q
Pe/uC9wiSzmG4Z3blMM3u9C5N8iXkHopBwmqU/Nm+I9TBAEWOgRpziq6IiMwRXEMBmIRQoRiRXx3
rTw7mMuByGWiU6U62c7jAC1SPZbjLs/c26wZ30BLPDeeeUdszd9+nPi1vLlOROGZvtvp1cfpco6S
kxfuHXwiaMLqWwEg4uuf6dxa4tvEguL9zeXtj+8O/XXm9T4aSFJw+iNBFMR9VpPzzbHh0+eIReTY
/MbzdLA/9VsKhdkCZ22HdEOt1ThhBkXMgnbq64cx9NP9DjM7DS3qRNyLESGdTLqSjINBmJjBsqJ3
xpWqhvLV69s6WUiFKgAhSaXhiMx9F+9z5TY/IfPXxZYMA7gq3/xd5rX08XTm8XfAlcZR/cwzo1NC
+J530YFQ3mJN1Fx2gAXoHAmiuOUQPy4dE0pX2dj5mhPCskjb+FgVzV/3hudXQv2bSqDrWdQbP/7A
SSl6G/FCsMcQvcN3ZI8lUoTvihFnVgWjsKtYwuTc9mkT48OdFbkRHIoaa00S88bZZ8hLMICE6JVu
3H79ds+O51KIRghpOcI82cgyz+rMjDTIvcSFv5hGxMtoyoewNFCef3flOrNGaNbRi+Y4P9/bT5Y8
VY2uHKqAPOMJQw/koAh4yvDj6yc6s0QcFBHIbih26J+uDKINK5DdmrbXyJw79m2kg/vRW+8KmSO7
2TeD/ecFfZidTIv5gyPYyQSGlJNnkq3shjbQMr5tfrxO8fNVstUR5Jflyg6EvRZ8HDZpHO3xGjya
0fSDNJxkGSY9fooBiJDXV8tCFntHEvMXYO8X2OT7Jl1kVnjTFq277gaESl5uwcSIknw3wUBEEVW/
p3aaL4MinDkqwXuLRe+xTLNnp3SdbV2pH8oQb87ovXPyfLQQUw6438Ow3A+obDFF2P2iD8ODI3vE
1UDoUSRCgkRgnYXFq0ZGEtbMAIyPQlZmdeiHMg+KkuncuBaSqqYroXog46eDYREUlMwBeBaN4CT6
k0fmq10Fr+lopVtPVQ+xJ6pN1iPw9fRqq41G/OZb1mPsS2OtmnZcQ972lhNkP6jXRBjjEjTLLYs4
XqLHp283wXlNb2K/u/EqVIMif49yCfVSte81dsE58huyrJcRYZkd6MBBsWn6G5ElvDfxgylwCZcB
VhtC8qQotmFQ7nyLtNkQyaoO8qqg6Eb1bxtr4QUSBYRrJJ/JJMYoZK+9LCS+Irsjk2aJWv7H0NnP
fhdcTpF5X5rqFTP1nE+q3ZCisoXIuACYv201eQvV8zfvCjomOG9g3sEFnPYLCL2H2iqOGgr8wUt/
1Tkmjqnd+UZ4DEgMAODMQMnYX5LdjAuv/lP65IIYj2FCx98Mr0cQr800XNoDnLXIhXSUE6AdcBs3
4vcwt27tyV3UhBUsQfn8iv3xFoQdrfDJueungrTiCoFLSYBt4h2sqHoIq25ly/ilrJw7ozGWvaju
9Wo6qsrdgG3cwXgEItFs4AWBA6vzTZTC4taKfVL7x8kaflqj/iMIp50R629dl11HptrpaOYIEttK
ck8hRW9yoMG4JnZIG5a+EPsGK6Tj+X/cbnSXVOcR7Vs6CUjNDsrfG7Gc23yYloIsatoG3hZZ6mrM
3qC8XmqjR4J5hysmLuF/wnUdpPoFu3nbVOZdZ2kXdH7XoYdnGagI1vMRcbV0HFLH9Yt+hLdbJ4DS
wUJnK7vMhm1ucSogftYgC0+lq6lEwI7xBQdBqYPzD+3HuGvrFUemaA1iRkMoblF2NCX6sFxVF3GR
8Qh0VKAJLzHmbt0G7psSS1HE+1S7TTzc2bYLPqsbDXuD/5R/Jc63vj7ZV5YGbrTQwofMc984V+DA
J0sPHe1wHNKnMYMRHPagFunbDRs/gL0HBWXdRHyJ65DoWWAKuVU/zZx16HOPdTOUAFjcB1vzfw8B
+j3AC48ANtFMlNF9RmJFKoJLAzbKGNu3tVWm68S3ftPBfgE5i8+53XGEx0GHW0Q3f/bN9GokwIyF
c1/6mKygEhyovJrXZl4Cugks0jhjiINTlx38gkjjCZBF1zrWtWHxCgiZXkHCunVNhSshXZpJfFEY
PxE+rMmXeUWMY7JheqCNR+aLURP+Lhvnquq9owaUMZT2A2q7YllZiNv7MjyOQl4Puf1gI+tDjbal
vNeuAqP9WeMxKvryPpmKh0nGq9AG314bNyztZx90SV57a8h48CeZVnZ3mTvvkTEBmk6018Iwd4VW
vRTKOUbz9dcZLpJu/GMXISkQYfzHrdKHDADmxgaygeoUm4RdF3RvNRIAXBttansNzGQ1+gPUm54w
F6SIpcuqi1uiVCT+PhnDT8WQpFdgGmT8Tjk+OYSaYIaklzJHT946+8YMbqqGWMs4JwpiIvXTStFe
W75+M82EnB4P2NJxoH53qXE9acUL0YNkYZgwlbtiVfiw1NpyacdqFzrthRK4NvWxfoLssNP06ShF
d1u3kL0SgREX1Bx8th/IpSNsNIW1MOtg5wzt7Iey9jS5HhOwngr9W+R4GV6lubY8r4kMUYVMMjLU
evUakwsAhRq8FVYJUzSrSgNj4Ej7oh7EGu7VCojOvsdBolq+EYm7MjTxDmsfbFY7gDTsQQ3rfnCR
uCUWA8d8CAY+aWN6ZWPEQvIXsNlwDKqL18zE+uOJ8ZCH7RXO+2apXPVQS7H2nHpvKp0cm3YzuPo1
XnoYNEN574jqLgGI4Sqkml2Mr0gv38nxgUgJ020aiKzKCR+ZsXOGkndW5sMgdvzruIwvxejCwGHR
N9OFH7s/NF9bmW6xMsroGPrapdvP7EtzT3n+maC837jMttxCfxhK7DXUm8RTBktXH5adXpAeqgE/
iaNqUZjBjozvZyCUNLViKsJluWjsFkd89yg00gAQPRMJWK8MdKVUfnAqK4DrK1tZmC1KZR+K0Fy3
fnJZNyhLquQAEg4Hrp+/KT4BBQzD1ZQZsDG6hgsJ8emIRsShZ5/PoUmOkY0LPdkUBbggoYXRndV4
Htx19c3h8txRTCIW4fbFncX+dIsI0IsY3hRRMJNLcK1Pcza9LbVvCoOfW0EujXN6ZTRduBLRHP14
NCdWqwf+EgygGoJlHbxXk31p4LSBAomWflWAdCSLoISiSDhFbuMzDoaXrw+C84Xo5Bgo9PnKzFGa
Mv/pMXDU8IFPgy53OCjmROqBEHj/Qi+w4JjjtaeTZhO3+ruvvuuWfJbH8fDoIChcS+64nw6ghkrU
4DbjtO8F5wc9enca8jBkoI4EBl/JullXVbmpVXs7jAJror7S/e+kJp9KsxyCJQdT7tb0/D4Vmf0+
I5ygl82+wjkHzHLl1O5uItLNsHBYE+kwpt+oAs+MSO0cgRe3edRxpyUljB19hM4qOFhuiaLV10dO
P+KNVNhurXNCJuTFIPU3w4309Q995g4jGNGWkhYnVbqTmzH9Qk7FgA64g1pMqJKz7G0+DX7wzRX8
zMUMSYuF+ITmFPf9k4tZmIMi0evG3Y8eSrAulfZSaW5JQHZ6jTtiuPz6sc4sVUG7jbs+c5hGuPVx
CZWuHjo9Yce7ftA51lh+gih4Gkg5L8pvKiXG/Fc/WSsUltHU4MynmuGeLNcBMoYMstzeF0V3QR2U
Le2ltWp4+/jFcvsiNF76NlvlZrDO22/mzZnnZLK4Dnd5STnodKtIvbHsOqOO962CSUp0dw/8DXve
N5U0/qRzT/mPkex5Iv2jmMZdE3C6Mi2ScewGJwMUvThrgp+q6KqncRrGiYTk1PzVywo8JDeRa6x3
U0WwCxclGmv5AIfEJeU9qMuHcBKjDtswK29wi8k7KEkp6vG4uOpaGW6oq3IFyHOQVB4ABIVODm1L
i6Nk2+upvfdDLKyFnciNO5okJkfkej9bg7hs8Y2/Qd0lzsvgf5YJp3ms0xZrZ1k7mJLhyGn7opPG
sWnh0kwxVxDYc6R2dBXfVJTcsDqaMH5yczGRiaoqLm+chzh4Wo9VSZ6ti2u/WEdmiUtXeoX9k4Af
Ddye9DjBNr7OOWIsNgbl/GeWbH5f6LZv0HkYe2PjjBijFjHW9RakIgZwTlCV6BZEKHvRpouTEYPi
1FRyrerEc1d5nxsZqNOh/ZM4StxOngEjoGhUf4WJIkLRUfKieY0ReBibiMGcA0BcX2hNRQ5gpunh
dgwMV1viWK+vTAxdsICBz+zC2reeZUl1cqFxD7/1tXySsDUmm8jhMsWO4HDIX42pFK+dTEksBTVg
NbsMjVG4r4fc38ZB4cw9YNPj1hyb8Ro3V59t7SGw73PYU3ee7o07rn6EaI584t59tpZgwbIsiPFM
k+GiVjHkH60f019SLzsoGj0XVDmQZUCpOn5DCgAQLAud5lnkbXK02qx51CgU/Ihas3kiD2sGeuWw
u2AMAeeUoQSeX1Y4XzsQW1RJVETmNvn2fKqiZh0Fg7PBk2NWC40MkxXIY+4YXQc+awA0DS8/hthf
6RY0C0hYCwKgfvtmJx8zN1G3VjvoTy0u7U3tqnBnD2JqcB5MwW8/Ilhp7agGj5Ied1W2FJjg3E3Y
SvMtc2skr3ZiqYs68JrrdABLq/ne1C0C2Ft49sN3vYRghqWL05cIDRgpnIJAZkmR7To7tek2DdbP
Npw4oLlgoRbKraOnwplstbbaPgBmquWph9NVYqIuAqLMF25WRTtMncV9bFQDBU8lQgBGcXw14u0p
7tJ4hPVpY0xd2XY8HqsshGmc0CHflG7t/ECw5/yyC2zdVg7fYxGTs/hsg47LFhOIm0ffNyswQ2aB
p9DBh6RzwfRTLBBKgMZqqsy8AXGYeRukhV20aGrVpZsxIWYW6HWf4shlDS5TPY430s3rfaGGmHhs
bcq2Xu5p723keq8I+gag1GE0jYuhaxGUUkioAwobwtsHpS3Im/KiZeFxCiuxuvwGI1IcDaH5K512
Ivge7Pdc8L1go+MjfkibRGw1qAYHlwl5ExYiuzItVd9Cqpj2VJfyx1wRiGt3evzUI7O4cXKZH3vl
WWtYDkDhutBc9kPdHliIUOjajNtBVI/Pop7cmwFyA+czjRSKtdNXoP+m3GbpmFr35KSjsUFuzRle
hdk2KuoHO8NfK/SRRl8ZGxm0vEa1lyIryE5MNFnfW9gOea4umkMy+myt+hpAlw46hjM0ZLUn9H5K
XsZgV99jGYniwjcG9zmXPgSwXA01+VDGcBTw2Jcqp44N5ooAczDvSQ8tf/Rnoi+3fT0eIXs0FoA5
I7ouAuMFdEAKV95M5DYxg2xT5FRxgXtZozrEZlUddMjVQK+xVK0GO0juBlkO95Qm3SMRyR5cbMMK
LymxYBS0SxvMrKzBIrZFsHXcBsumA/3x19ip8lFrC2sNQ5KmJ0ABsDwmwkYuO/09MXouFFXiKTzd
zXlJpQIKqDz7WgY+aXBGpvlUlTsqjD3LeeE4QXRTzs2dIrEC0KbkTiuZYZAHRUsMq1GW3lLVbbgp
vcy70ktCJPmphmPWgjXi86SvhNBmd1tQbqdGE6+ya/MVjQ9BtLhN0n1tlMemqJ/Svn8ixnq4qJRN
cgKZIePss5zt/GlTd+sx1PUDJaAbZds9RZy8wADaEuVG2C4YGMPTDrSKqF+SWIOZcBB4l6k9AGsF
0u8r9HlRd5/2CiAfaVX7RORW9uglCZZIXHB8dgtyaQjaJn+4yOtLhJMRyDf8EJeJ0adXNYyqXcN/
e9l2JDeOVpy8lpNdrXPbiLZqKigeytyvFpMSckFnGtyIhMCdUDc6JLVLfEXRN3sMrdD2KDYZj9qQ
Bf1CBbm/VtDWUNo60LxMuqv94GUP7RjXdxVF94ukMarngIAK/ajZOHBXIeg7rJJ+GPwp67Dc1qTC
cMdslfFUDT1J8GEsN5mXFNspj95KHUHCOIbOxmXCgs4Ncm81WqNcF65oHpPQwLVuUwFtKEWBWqaA
Yup7vr8hRm13lFeDZaQ7vYqGpW3hNCY2uhGLuo+1rartYD1YKZz0wrBvuhQfGdlC+Wtn18dYDTyf
RkQgYZkFf4XWDJ8L1wgffQ2b/tr0epLOyLei/Nwat4xM8JZrTltIccGKzzmhMrpORJEP8qYuBvJ2
NLfZDmZfk5STW/HG0iqx6T2zvIzqBLUU4ezG0s0K65Wd+Vfu5OOSVErJavLdmyptCBEmGWwVCB9J
PSbyuYaT+82mh7py6ye+gbsC1kMUhvLdy1tYvEoUN1NhWn+mkdgTw/INCMahXi6rvG+vZRgZOC9w
je9oHO4LtzMOIEPR1YVCCWOdaLl+UCUhdcuugPxB8qnYdixmtlhbYdSVJqUHd6Ky4E7lg2EkyYHM
n/ayZBJxAolGJpDEZAvxvov6i1Br1bJke/+jRp0VDZ5kIAZ6jIFqwwdqSj7KZWZHl3JwfAh4IPgP
oenXLzEKSDbWSe1QzhAxHHbag1dzrs1cy94AeXIPsgVeSiOhp/KoK7BgWa0WHkkbL7lldwcRefoc
4oxzuXWb677M2nXskodTFa156dGluaXv5WEoJ1+K74qJGC+nVaBVY3iTZhyf7QiftYCGs4w0U2Tr
vmyjvUhASCBJq2DoYWhJWrQaG7wpxSWIZMravS2MHfQvqeBJM7c5lZEJvhldJ/1TRZ3fLCnrZJvS
7pqN4ynOBLTMbtuqggqg1XX9VvZ1/1wnKnhi7vTroS1GsdRN33rAUwxohBO3vRk4nxwdAQhGJyfa
gb2BUzmpWujyetu7fBY1F2NkpHPI6cs62BeaGCB36r/jqS5JewIC4/SevendIljrzG6IoKnR6os8
GPvVGIHWI/ztp2uA42hoWMCjYZ0f+T2tZD+J5qEFPnu0tTZZubHq79rMyAkRjJCvcxxWGHcCmuMk
CwHDqkSS/8pElx70IfkRtnXUERbmysfANgNiQxMTbP6YQRTUe/MWCU6ElaPKaAyafXtptTOvpMyJ
kugUyBZFWu6kE6VS22kyrm3Z1Qe6Cw2hRXn+HuRlu/aHqrmrY4w8OigrKt3JvA8H5o0gDpw9hbI2
23x0n6iQhErHGY9Nyt7PEardEF6fv46lUf0YiO1aa1qC1mKQbJBVTqIIsu0c3En+2iROsWGDnHZW
1P9A92aQqCFL8iP0YIO2b0vlWW5K1f7y8Outkqh7LzKO2E0wNldqJHCpJzhUxHF7F7joyvoMlgRQ
mWRDCOkAglZq8VvoeemTX0T+Y0LjuiW4op05QknRk386+0/a1K+OzKLq0o90te0McJut05cNR1mk
HKRFuhyMQANQM3TUY6Si7EIBpQJdOlkV89aFgZk64c1okMrBOnf5CDvwCIf/ZCGq+ODEtXbj1L3g
c8yftk6MerpWeQAWeJIpneIoubJqDFoLGmcVcZuDuQIB5C/7HivwcvQATaWTXuyyNCarOKW0Pdba
u0htfePaU7zRNSupl/RlJE7A0CCmI6Ut0IAzOyKlqnZ04acrEZFWtSqKHBB8Rak4Hv8/Z2eyGzmS
ZdEvIkAzzlv67JpDQyhiQ4Ri4DyTxuHr+zAa6E65HHJkFmpRi6ykSDcan71377mKSOtQfyygJ8DH
I5GjHEf1hY/hleqdZsWaHV+MUCdBPgh5P/r+t1uSYU6FcKtD5t/GJtBERw2d3xGiRjVLdqSP1jTa
uIAldhgHW/xrFrlKsldrRdv0qQcETt06WsUR9IPaJ0FY/4gdi5BMKti919do+Hh88Inj4JG/uN9h
e3dvZ0J3VwRoW3+CvBAHU/O+1uSzlamt1nBLmusIkP5KMmG+yaq63Rv86zh2CFBTQwW1Wpgjk8qc
wKnMyqgzbHlDcyxaFTBOr8lAyCGnIE28FwjOfjolZX7AVnlf61SBXu3BjseDswvT8D5morEjNLb5
HjvOfJ9RNyJ0bo8try0MDN0YCD9yw2PII4GZWCNeWXYKW0bGzFnCua+wGr7QaKd1n1XBqgUlyOse
jFsvSYttVVlMWUOXPR1h96bPQoEIL04QrYNHN2K+x3TGi0OuWePRnmrwgH3QhzshOTJksyuv7aq7
k207ABhtS8LrtOEXpCt0fg4Qw7kKiT/LmmML9Ic/NP8djRV4Ik9+m2b0Inm0oHeY7vCZSqJt33Yg
65fAYBO46xX6zpvMY78ayN8jlGWc11kci21PIJbvAbfzSTOA9z1M7UpiB/SY9nBELsMqve9Nm4h2
zEe+IsTuinrEOtZ99jhFiDPgvzuPlaSbRZ1dPJCnrQ4K/p4z2xLy4ezhRGo7xlt5ujFdkwK60qY1
TLucFj10HJRE92PDACAqlXVIPbIQ3HRuN6Ix5ErOrbWpTYNvq9RwA+SRfpVinvXzHNQgSu+F9Djo
txVxzrgfyOVuaWGsXbTFGzIN0hVyxeoorKxbk66lHex+xCxv5TDX+/IhkPW4M4vZ3bDXcVyeknDl
0ZPhuylfA22a/alMrE0J0suCKA3rCbcp9h2L0TXTFnA5MaHJ1oOlKARbryeMix+O0cYMgS/qPJ9E
6i+EznLSljwCq2abIHP3Ru8d5klB8eQOsbbDy26uwOnzZ7skdo1ZiRUnAy9q203wRiKotW7GgmRA
2gVwZQiJbbVlNmNqOn98mzwl0qRjSSl+1FNeP1BehNPY7Qh7dkiJwQrin+Cjmy8MZH5PtV1do7VO
nsWQ29d2Cuclk2F8DEf1LbNy5o3xvIShYL1m2jwwN56nOGGpZ89N0TDOxRt+nFC0XScRzFMmXcsp
dshfgeuonWYHUgCgc9KrXg1qFxniOx389AbCB92vMEL62ObddR4zx/ZtRRKB2XX2ddyRjTlhrVpH
NVM1iVVuJafglyYm4eedaV0nGirWcmHzEXj2lT4u1ZhTQbVr4669R6P1a9b1HEVboj0Q1PClaDgl
MnLVrod4rjh6MdFlVmjeoPtggyc4eCMzi2KgSjteuLysgjtYYGDivYyjR9SWj2zMwa2L8Ot3Uro0
ZtLQAOE6IFAwG12iABkFAD/WYZLRKF2pxm39eeZG0tKBidTYsPtnjRgUQFuEVZPJswt7vV0b4Zyu
6fs/9Dax78CvfiLAHjbMi0rwyKV5Q3a1tYIu2JKC7JEi7o90GK7BFR0mAH2Q80f4RMEkQcuGQ7Yu
iLnmXAhc26IbstMDdPsqylfZYFtf9bYiurAlyXTFNyUj+BZBkLUklWmW5tGNraqDbro6iLI5oADm
k5HWxTfNFNGvKZLwr6n5+6j9jXbqd0jj4UAh1B5co+dblYkhBq+ZPnsFgWnKG+Uuxs5F/4cMWQan
DyqY8j+lY8zX81CL264j7dzJug3FVbI2W898FQ3Kg2kgHqI35a8sbG80LyxfgoQQqdBJfrQdD2sy
wyXFCLT2MFucdyaky3j59zXqjNggBWyyGiaVjTuaILfMatVMRnUjmZ/AUw0fYwDOwgnjm9ib1L41
0EcYZUBA+gBXQdLrJPQ6PhgR/7jZtIc2ksO+lpCdegR/P1pijjifesOVEwMdXuPhEzvSL41tJdFx
QUXrqWo73SJPV+aP4d99C4nGD6l6EuFpAYtDb2rVHTRn6Rvp4qFSADq0EuRYl/L5whYO8wsSjV/H
gBGjiQMHw5E3V4ZyE/Xmlwx35SHPQI/l1sK1SntZPFkjikQrXN66kdjBrqB5t/QA1qOdB4h8gnKd
uWxmzlyy5pK2XyehHa76JAfd3KXyDue3Wnv4RI95P0/fKnihm1YbsBDHDJ3NRE1rz5teJf+vNV0t
c21XGfi0ZC7fRELI9tKT/C7m4s1lyAASLxGvPdMacrwya9oYkJhpUjVkG6cEbVEQdSU6ngr8eomB
awtwrv6FmZqCRHDnQHaH27S0GnJfFq27XtGUHTKP1BRX28yodrYDul0fg7yNXbH8QxA5G2UWIlLP
rE7nTBBbvlNm1naKIRsbptFfZQCQaEIPDAuNNrklqlw8qFrWtza/ym6OhdzJynKvROSKu5TEprVR
1tN2iEh7KXStvkkQcyzYWm1+SOBkbZEe5duwbX8omojXYRTKOyDz84IubqJtEMXWzVy144bee3YL
oHZcMzwskKlgytUGsH69WUTHGRvZWjZIxQjogXWtCIuzW+rOEXXymqPocCuqztgYaO2ZxSu5dupo
SUPrC3sP/xC+aGEwVM+GJURljj2xJ/tJ3xdL2BAGAMbEKbTg2sM2bYxZdFXO07RNojo4iHb8RfSg
sXWzudijSwK9YRnRFQbOgbrJzDkzxPNtgtfgMASgBqXol3h0DuOHINSb2yGoJgt3Kjqa1PSaGy3z
CJshQtLvc4d/PFLdphe1sdPiIb0XivwdW4D0GlPFiWYseU2GeJjuh2WqoWoXv7Ak1l6Xgq/X1G0K
145XaTy3d4lRR1sz6bv9XHT9dgqQ4sDy/N0XBgcYKyq3cqKk0oqRj/gYVte1LCh169i+FWPxwwxo
uRsa33S/70Do2wWnmJKUDPLOwydv6n9qHLc3xAqSDDdqf9qu/4HgIjhSoBpfrNT2VirjnypT+pkU
Iixum3px1DxI49Uy3upMsbLn0Lnyiv5R5HwIozzOV6qvn0XQcKCyBkJvSJZZzY7Xb1y0S49xggxj
FPZ4UxhkmiS1QWhSwb6pEr4RGpJ6JEEUbhnXZwSj/angJfAT5x5qQhQCec+ZWai+QzbVDPCPy3bV
WdG0Ktpi8LOYvKJeQvyvDNVdTYSUE7AOthvAFTqytnzmgeirgO3Dz3Tx3Ck1kPhNUC2jgmTNOH6+
7UU2fLFAvsKuzlqkJRWJ6+Q5boklMzdOVzy12vwrtKLmKgz4IxEkUMfmMfRtVrTfhT3uFBOkSznE
Ex9WDYBfRKf3pomNfF0ZSbYLySxfaXZb77qgBXrWuiNxYrPhJwxNt0Gmb3np2TtKZmAprFbomKa4
cwPxrevqWxrvIP9TyyHgznmcJTVZGbHBtK7jbZyeEgODV3ggI4HEtnTmR9XoZSW990zIyT52i45I
JmQTJmFebsP8LSkGytDcmu86o360W4SH9YzFfMYTQ7MIsilCypr4QPt3P9OC9TLtmYmU2mCZQlOz
pGDVGol3oyXIB0+cb9JApJZoFbKaaeSgFkvKZGRDb9nYk8hNL+bKqHqawDDGsjHCCO1oDwXzxBt9
HOwv/H/iZ50+sE8WGCXxVGX7YqT5oWrtAfIPgl7hvZh18JxY448q5OiqSsIMiMxDGNa3xrckMYaN
o8GemjQk8bU5Vq/sLfqXTro7vgz6akQIunU7r3ohi57mvDffCZn3t6lhOgd4Q/cthtC1CGOiYpFW
+Mp2HwqNNLcuGJ+GQAUblZOfEQPL/QmIiDR4mf6aU/drPy8atEJRFU5S+XQxrSXqJ14Z5aj9qMc8
+Z1L/JKMlNx73ZquB7uMNoMVjqC9gaZgd6vv9RRNVgeq+Kk1jGyl1wHlrw5t1NbRfnhEETzFsQbq
Wchn0yvG+x5JJhaSlj2B1LG7yJ3dq4qab806CfjX5TkhS6hha2/mbeR0xpzfrMkHS8Z4OZ//NNSY
cLIgo5UM5n5jxghMploXTxXnhi+tbH41oVN+TwJNf1ZZCrGHDuZXGRO9rozyS99o+8oUr2FnsZSD
+XcU6L81WzfXhjMaG2HpzVqv9HiFSDY96jmjHK22HOjZ/bBxS/deyR5hB7Ahp+2rL7KYqUByfYSn
6j6FFMd0VoNf4FuMVcPPujCK6qPXEHQBZud2WILoRjMPb0w5P3IE/Mn59ttcM9JjMWMZFS2Y9b4r
r0t79t50vZsOZuS+KNScPnYAh52/c28Sj11Nx+pykJ2SZMmM0KCLpv2mu8YtFTkIWocY6LUeF9O6
kxxmZBNNm35WwbckGsjP0qOfBZvZylALGjAdBusoUsiLTSG0xxif2d7pBHmEMv9KLV5sVVszq4Dh
WKuZ+tEu5TWxQdi8kpDDH0kn3UKaRVY95tWB5L/5BRzpVyyDKcmhAVE0M1Ionx+avzOVT0zWdL8x
oOSmUXjtBuwTiBv3MIVnlJcoo7LoK1IJA64jqPF6EE+khHO6NrQ7vpVwnLvZPjDYS+40FQcbQcoP
EkCteSZnzrg1m7wF76O8K6sbs5tYcqLQsJ5QnSflLtS5QF2W3SbiVbGTWjsCWK3oWo/6lZ127nGa
Ckp5ZXfhfhRMavoGXneUYmrKlij3uZhR3lV6nu5IAZIHXbpy36SpsbM07P3d4Bl7O+/lWus5taQa
X9OEQ9TzGNT6TWskTAf0BrBNppwNx6vgWndDtQFpS3uRXLDw2qIuehKWsDcghHc1p7wNQMpsD8GX
rO6kEu1PlabBdtanYpcZpb5DXj/hwmRM35rkjGgC3vE4SiaS0Ytj1d8roVWPtcs5uYS9HQinPGY6
JQjri+ixYmBuCx5mCMnziABo0+ln+lPPfKUJHU13Sd7yvpOVuio17cakP8iWW3t+YrVfjLH8zmhT
bIrKnFdTqcw7I0ZtF5Cx97UO6MJ3NKdK+sTURqO+ndC3bHtNp85ncGiWNYP3kh4Geo0rzQtI+pGN
s5cdkTmkg+TEBvcEZUQohGfw9+t84lzVQ+J6rrzEPILUSp9qrHWEYZBdQI8U/a5F8GvueVW3tnPT
QWLd5YwanPh7zCydDpBiMMvpFfeiPfyU4/CHzihnEtsJvwStRe2zyDdHg3i6IQ+IvmqSAH58U9kb
zTHLP31D0rPs7B+JZ4f7vJX2nQmScssRf/TJSmO2HOF80BP6bxqgwVc8imrnyuilTchPRM0KGm8k
spaQBEZh0q+Jo1s3/dTsGNTkK8ZxKJtBwNMKMfM/tJ0TUvFIVWkQD4FEDxQAX41peDTswrocKei1
ZjMB2FoxRKu2ynL+TLCv4TQhAaXD9UeQTPknsT1vLafmwdWYhdqOGrejbSUrrY1phjX1sIOMhNjc
E4EvxuCFSNnfjo0GfOzs9gfjKOvKiRLcPiYt6M6IvqXMzdY18X8w3xYsaMWZvIVRgtrFJkbGbgXR
vsSXqbn8blhEukeIR9ZNidScQAfCpDyVXGeNgeyldO6hQUOIseppp0mDqW9QOHeYz+VWVE1wzRjv
Retc6mVijLadXtTPpNCkW3MCGw0tGe6CSVRxOIu7oWTOp7UcgOyqYM9JTAKyWHXE3ZGj2lTzfDsS
Nebj8/FQTOvlFdrXdAMLnJAOUUFnp4F2ndF3RPJKXANIvP6QOEzBO0vTiZEbH6zQaHxqtuCoRiGZ
ejG9QN1x4BQqtnGY3liWbhdYIHr1urTT/NRaMunDb1VAEoEthM5U0M42kqRGvxXmLQKgea+I2yUj
wWLa1xdFtAoGu/s5VY557aisvEbBMzFG1SrvziJLZJc3JLJmoa4fWtNC2W61tu+QrWaTNsfzkGWa
3OQD6ydRgM/HTh7mziucNe+k2hJEDJINPNW3cpolWQkMONyMLE+FXWYzTkwIWRvT6199QdYwgI/C
PLhSmd41G7sj+VWQIutX5ohGRhItwQEv7WjL2kZvv2T9NEMkoKtXZFH+MDHVPjA96+DY5rnisy7j
V9yuE/aO3iKsqA3Ka9xO420QCHfvRca013MnfoTLNhWQNBRikXm2ax8ZUL22jEzZKzfic58Pg/bK
AEORppSUh9JQGc4JkQ5+iG93LfNIan7tthijY7zFhBXV9VU/CeIltNaDYNojY1nbLV0Nv4BxeEBF
mpCnaNk3fRTR3M5Ektw3tQp2GtPEPyjpTWDRxHhmrrfl2KB2Y6ynx25kfklzuywPtkZdgnPcpdJy
7GIFASJagbrQj2VOK5dda2TgTix7bAd89heJng9UAgz0bDLsBJq47xTurKnMwoe2qb27pm+K34CC
mfEFNomtFh8ieqnDrrXI85tc9PVhVZr0MzzrYQ6N/gjffbot4jRfj0ZoPNei7H7lppiuKhMD+dRK
8j7tyPWDeDRue4cRgcwF4j9UYfWuhGq7yeox+q0yOR2UgdCghtd9I6cu3xsm8Q5TWbdbRp3xI5HR
2tGZxbiiqVCu3a74M0aIaWjFxAt3XJFgszShtKZ8LEvHSW4HU2W7yiStyxhZsWY3UC2GUzXeu5E2
PUQMeRn7CVZxCU0piImcVLUXkbOO1mcKnSa98rKJLLFBV+qWsDEke10ysU0nBfIEUVRktanQfiB4
zL2xtBRC09Aj3v5cr3lGHgrxwlqkmnjFLf1EHqo1YztEWhMdRnDMTbWPo2DVdNvYefj8OuecoIBl
+I9DoxGV74lYM4sK4PGyi44ZFO9oU1EH0SUoPLIFKxmvmSHVeBEsxixa32m6T8ajU61IKTJ/fv6X
nBHegoShxQN4czGlntxxYfUoXJLe2WeJtqmn/tVM6gs3e+ahQv/Doq7zncZBeKrtHVOIOrE0901X
+zbVioY1SxrVRhsOn9/M8tROJLAIxfFAoDt0MU+fyG3LsRwtU0l779H8r7ufCWf/wtqr8sUbnz6/
1LmbohsEtAA1MdTYk5vKRjG0VehoZI4ar7nWWMfQnsWTp6v0MYx08R/uzKQ17nFXgsd4crkUVWDG
uw5zfX7MWPbQ0Nb2cNtl9cYQl+B8Z1Tgnonp34URKSVy6fca29HQlBnxNTi04fRcRyaNO2MPiWAv
rfCxc4bvKowumA3OCIhh0OoMmyxmB/KUTCni2ci6DAMkOqa1KzAgFRE+KI1G/L//3UzbNMDR2DiO
TzFS/Jp2WfRjcoir9qYrvKMGNDTB4gh47svnlzr7GD0LBzDoQWhkJ+84M+Sc+XQH1SmhOyPJXPJR
YZLASW+gkXQc29+62f2HB2nprBNn4ap8ENKTjhI15K6CPMykttESzfjRuaF5VYAkuaClP/e2YSDn
9ImqSxeny0QyKkycQjcOqDKokUXkxDdmYxDjgApmioG2d2GyrvBDWrvPn+yZTQsHPWsFAg9cO3Hy
ZBPbTtxsbNXeS4v6e4Cq8WZCA3HhKss7dbqbOKhYFuqm9DAiv38NZM3BIuv68VDEGPG/MSvfyMDd
ByaZA/Rks8459vKSH/7srVl/iQe06j+AMRkrdygzepI4GInrbrCbhvTfcxtYHn854a71EQk4jGZW
I7frDw4NOXKbtXRXGUjiP/+Nzr3R2D9xW8A2Ayx0smOVHJNl3Rb5MqyMHyq7J56yJJycbmt19W8v
JVh/REIhWtTBUZz8ULnis+MWc3JgRa5H1BXlsHSzzAt3dOajzXXwv4Nkoh/+AbM+yi7TW4tvpd07
T86UHsc0Qa5eHky728yLmjOJ6YfV1+PMOeHze/y4LoQOyhBSA5B34HQnS75FZDM6dq4fBgQSSR3v
ISpceJ8//mJcAqA9ui2e4Yf1DqKmc2mRhAfL7ndTTD5ZFVzP8yXy+Mcvp0DU5tgwrfCMfLCV5YQa
ZUlJpqQhCFx/MxePMuI9xRHtXz8yOhTC8Ni6TX6ykxU4tHaK8sDkfpDS4jRfY3Y9fH6J5am/3yIE
LHyW9+JbwkZ8svJMRrFmG7nBvo76r6ar7VJlbplK0lVLXytLu/ALnXt0LiINeCg2VeNpedpicVTp
NNFcT/Zph9MjK9dIZZYByef3dWYpmGhF9QU3aVMEnFSFYaqbU02u0x7k5WoMytfGsFahJb5+fpkz
98NczDCpohaLoXtyGbfVgfwb+XBIQmLh6bQVnC1J2cVSc2EtnLmSC8yRj76OawMY8Pu9XIVCVaPO
WoBk1G8m6aHSKamuEUc121QnB+fzOzvzABekNzw/voswVk7WHmgkWjGqmA5iVJuSrLYI5dzUmhc+
UWfWH249aN6mAUTlA5UjIZi+md3Yht0wMIiqzejYE6WKvdn7TjTyaxPQIPj8zs49yb9Udlg52BJP
+fmzS+6K3sPXK2cYq4hkl+BHCZr4a0ZswpvbI3T+Dw+Tlh+EK9eFPXy6GnFwF4Q2994hwru4M2Mi
mDEDxZtk4H99fnfn9nhPp6THeU/t++FbAgVtSlC358ewEGhKjD7kYU7yodI1e2WVSPrT2NCeEiC6
23ym5ebSsbtwv2ceMe+CgQ2S6oOBy8lilRngRsOuJsgHHd3e2A33gpbyGi1LTRRTeSnS5Oz1DKop
aKc65dyyyv7hqUMIwLyG5DsWqyAzgLT7N93B4NNeKr4/VsQCN63FR1RA7uQo8/5CnatpBO7ooEb0
6CUyG79guj9O3a4b4vvWajahM1wodj6+iFLnYuwyC6qRcIT3l0xZOHXlVdVedM46RAOXpe42YWDw
+br5+AjfX2a58388QjXHKO1KShAxXjktrgIEh7Qp9eTh8+ucux1oedgs+Xhiiz65nVpMgwzprh7g
MaBAta/GzvERMF7wrZ67HYsMneXUvrC9lj/jH7eDmCbG4mx5+6YmCG/AloB54qAlAYN5819Xb1K3
+YLa0G8FpdXJLUW5Y0cpB5mD1wDU9BMZdT8Q9MVfctCAfz5/fB+rKN5pBzotnwHK+tOSYErZX3if
CEhvu+Jb0Q3VvI5n5cgLb/C561CKCoidrOcPPmpVJZp06OLuiT1CEhlTzdePn9/K8ljelx7SgLtG
8UFfRfL1fP8TJRKHVlzhI51DN9i0LOkNKbO/1GTHR+nMw4H28vT8+TXP3JaxRP4sVG8c6adNj9ie
kBc6KjmYiQ0gZXKPvWN+/fwaZ+6LwnChZvEbfUz9KafEUKZTl4fIQXKdV+t02ns6YBZS4ZD4Jhdu
6cxKNy19uZpr0aQ63ZKcKafa1jq4HKhFXjDlLNl2zB3Ri7v3ZZmVm39/exaRYvBpSTb6kPalZ7hT
BGDO4xQHdKId3Ka/58DNvriSQd+aEmb6UYDivHR+OHufNKoMXmme6ylnTasSOeuSZgTufus+wXNx
EyIK3yW6JNARG96F+/z72p6sT4ANdAYEug8e8cle304GQ2y9Tw6IjEaSRa12zH2LjNphJYqoK46p
0geXxqYutsM8YF4xUYtpPirisUDw1GW3I+NIQDElENwr2Lru18pb0mexHszWCm6Cpn37/Mexlj/q
4x/t8QlcIAgfXipcaJaIJn2+Wlv+99K/M1e1j+DEV2t95flvGENWd09PX35mPqnL/tfr62vf9b/d
3q6ujWPh3/748fxYrR6y1dXVi7V+6S/sKiefTw7R7PuUezSnAXLS5Hz/yjNxE0i54xYHTPzgtE9J
3qwFWsMkZIwK2SaNtxeex/vHsVyQPYbO1dIuI77lZGueYni0oeySgxHkKEi82j4gCrKIYi0ushFP
Hv3/Xms53FL00JB2Tq6VtIaoyN9294Y3o7DK3rK632HTfhBMPUaz+jXDw27m7q7FC+wbWvT2+b2e
Vn5//wCAA5BVSI8j4c16/3StRgYekgt339e2+UzEEAylbgyhNVhhFf/w+qr/QkMrfqDMqJ6d0NOO
Mz/HhZPXyfb396+ATeFRi8HEZYN4/1fYedfmA1Lz4zRG0c6ZJ2+vZrB1BAKTHBfBYZ3DSw2hk73h
7zXZbSE3sL2RnHByTdNItSSx8uzQD/pWQb+DN+J7PQp4oh4/f8rLQ/zHC/b3UiDb5dIYItvstLQ1
4jGeCIQlFWL5emCgMPeoqsRaFnp0oYY5cymTe+H8vwRw0Tx//ySbyGqnlAjyA/lPESZEMp6kyjZ6
1l3g/YpLVzp5ftOoGRgYpL5XuYV5LA5QZ39jSyMMoguVPu2AMYB+zYp4CDYzO65aZbnSPaQeeSVX
rsbxaR/VjvFmGE39RmLV8FY3NYH0nz/8M2uLT+v/9tiJeDg9ullNgBPF1JKj2fRvHhJkLN9IPLKQ
UKs609qDPYzjhYdzZs/CQmg45DKhmPlw8IYZ2cF6YAiTId5vkxutu+rk0yh+JgLGYdNs/v0t/vNy
8v2PLitT9XkeQ4ok2/keMsZsEIGYG4gfgJd8c7U4vq4LUT19ftnlFz5Z1iYAjgXSQwX5odXveJVn
TE3bHcBUwKZCu74O0fnhP2OEXjYlWsUESVwTN+Z9lBHN+PnlT+qy5a16d/mT0wc6YX5Z1elgZkK8
KL0dRxhj82W2//mFzqx0NgniI4jxgol0Wi3NSBScVM/lwZqmeh3C3EOSTcrk4Hnz/r9cCpgMogqe
6+nUsGmiHrw6akiIawuWiwdI5qKdgJ8zgwmn1+eXO7NOAU9zAKblTlf8dN/NGtgeXl5ph8h2y9ey
aeKrPEbD27RQzsbKK7+TMSdWroVR6b9cmdMcBi6ay6djIhQdQxlhODqCz0CIAl4VKx1a/nCOwodS
WPnvvG/pJ4+Imw//4dI2b6Vp85NS2J+8LTOInmKIgoPtNBilp3JYO3WYXBWakNeNFxfHtpnaTQ/v
8VIU3ZklSxeJLjpd++V0fvK5R/IRahBEQGZGwx3Wi1VYNRciBM9sd7xpULzkcnsf4EuhZmoafA+1
dw3RPgckGSA0D5xtjrb/dULT9CPCJnJhJzj3hrAqGdXyfiwM7vePlExmK2H6GBFqPB7DtsKwhgws
85xLoO9zd8cVyG2gRbTk9by/EIt5nqFjZ0f0V4aFL9SO4EJi1UIbO4Y4v5XstDvMjKRzf75qLl35
ZLcZEyfxrL7JDy7GBMb5ZGhjnNmBMcAF+/Pza53ZWJ1/3uXJCgX6k+IUJq2zc8Z1bdi37tw8TIZ4
YX/f5nJJeWz6x8G5hIc/e4802jldU41Sdr9/umMRYcNY7GG222RbjMvzbexqxtEuMEXYM4xDJ+yc
C7vrmToM89L/XdRY8OH/6LqYkyb0dI4ykuB/DMF1aOhAfd/iqfl3tK7lc+GwxfHfZaL0oWtcxvqU
q05UHM3YxHP6jF75ouBFfP7bnbsdZgdLfx9mGxOL97cjtdnszSlShx4jlS/TeF0TA+brW08vLqVo
nttO/nEt5+TRuVPgoe0nPRb+R7sO6MrsLWz5F4br5z4SNHUok5c2KRv2+zsq4W/JpC2yw9hYvhvf
aRqGaGMX69GV7b7ZKrzwaTj7BP//en+PLP9YECUGp9El+5GcnmTVmW8oTFZa/WfuLxRp5zYt2jm0
q5B5EhN3spfgtrTjXs+CQ0/nqF21lAAxovEquZaVmvULNdqZq7no3+jD8a3FUXJytS6zixBpc3ho
OpxDmr5vQRkFfb/7fPlxPuXnOKnK/nkh62RRNK1wutbI7H1Ggf1SqGTExAmPzYGEgAc+QrwzISPf
tU5fJttOapHczdVQN9dJ7UhslGntJDdFUmPybKTyoKPgdgoAkuEA30z8oy+jppnRFkpDed1VVf88
WRMm2jIMOLIVU2nTQ+q06TGeMvjvqpqtxxkNSL0KG8SWNuy4K/SCUqzhITjZFcpWcMR0X1t9raBV
vMqux/yocC6MPkbM+i5tpfUbMocr+cAgY9np4AxfwKs6eOJB+uvbBL5UdMjBr0wrr3H7mehxAy/L
0NTwUBME2dNWn7IeaSLF4rhmRlqYqwj2xbwf7WR6xFm5qIxxye+9uMuwPlQD+Mc00sGkVpWuYN5V
ZAbt6ql1XmvIrt1qEJkFa0thD9hgei76VZ57s/1C/lPj8C/ojHATjaPHDLYPZ7kZRctgBYey4l9J
Sqe3SsNweNU4nQfomkbcW14K/BKqFnJLH61rY++pA51gX1ULeFQL8uyh74UmkYMOmBqtyTAWonqp
45OWdInGvKy1jTtGo4fUv9TuILnDNJ48XNQrLbG034EtOGULsUUpXIFTruLqVeQuJBQ3L3Dpdp2B
UA3XgWctUs8Amw4al8dm1oNXi0q49NNGU9d6GpRfrRlhVtVoOQgTCAnD1muwUB1aPYnKtV6YRfzQ
BXFg+Xjfk11p4LDDgT5TTMYJwDrfrPRR+Uaj1AibqyvGNb4nlfizveDqvCS3UZWneV9ujDaUsV8h
DH7IDSFftZw29nVpdMAztDlhim60k8TM3rpat81ipVDRpzGneWNo4uzailU77JRJQ2EziBnzHq6l
drytBIi0tQUtCBe3oyx7C7pewbNzSjNexVYFAn+A0+HjEml5ZzItFBuRNVq2Vijrk01lxYDFoLW5
3cGpp/mtUk3C4zACjCu4Yw1GvMCDtJXLmrZWbAPND1KMzGkbTdwwes5mrh+8lozs3aynnbPL2Rzg
IkwDDis3caMXU6jO2czZwu/9fLM4872n5WIyh+ZTxZfxZE8KIzVijUuGA0lOs0t4iuDRJ9B1X5z8
y+eXOgV1Lp9fjoh8ehGb0c473f9AviZFkVr2wc4ctS/nTPpY270v4Zxb+4E0NpqiYXBTZnRj+ilv
faMKcQaH5iWc5tmb/scfclLIxcCFGuJHgoOOgmoXY//0E9hsPqBKhtZZGgC8Ks3D57d/5puGuNBm
ZI2+iWbbyZP2OtVgSLW7gzsMwWM1FeIatWb+2Oqphjcku1BTnSkM6P8s5yrgUMThGO8/2cowSGpj
GHOAuGffl3U13ZjmJC8snzOfNI4P3A3g1UXjenKVUOb5hFINWrA+9dMtQxvoeEObN85riCDpwkzz
3D1xaiOgWVqu/qGnEpWJ25PJHB1Emn/LzearGQYXzk5/xXvvv5244yxG7vIvK/e01PGgfRkty+Kg
0sx9CxSKtbVtgRz3B68WlR+hGYb67WrOa5UZhcDdmrrmuks7/U9Kqgo2PPYpUIwpDlFcFe0YboQN
VBuXUJtnuAWaMsdAJudfnSfplJWlHaqVQm931yF3gLCPxu+XbprdG/4R855C08HYXcJW89vW7gq/
U7SysCC5uDmT/EnDalCvh9H9H9LOrDlqZdnCv0gRmodX9eCWbYyNMQZeFOwNaJ5n/fr7iXvO2d1l
RStgP/DkCLKrVJWVw8q1nN8U2lqyYyxSkYUxeAH8Lt/jLAxTGKOx4SPrPaX3KQiU39OoeAo30ctv
DxFmaM/QGIfdm8L7pRkoG41unBLNAw37GMbKjQVHR6Rvia69PT20JFU+K+EXMZNY507R3htSBW0a
pvP38J69Cx35txMMwARkFkjSQAr8ps0KWBkSLmInr6mORdMe6zTaQfu3ER2/dV/w5TuLJA1Om8st
eJI8aEfKe2ZyC1PMURvK8laS82znMGIFs52pI9oK4eJ17/X2G11cCzEiD2IbLHso+yfJL0emrZUO
ukhoX9MnhUGIH79vjI6kvDTt6KSJuJdqsLUIDobJi3zo7I3oJrQeoNHb/76VBWmyjCMw+SDWyeEJ
k+U0tXj0DN+V4g9GOzMy8vm3jYDJR+eJcw3SRHTDmQywsIuyGAagYE/QcJvAX08NcauM9/Z1AdUt
WyCSKSyZNBku75CFNIMTofXojdrkTlHEXFvhqt0dUx+H6yt6a+nSKQgu3xwhK2CqwTpBLsPH0e5l
pfxcB/03q5p/e/NAxcsU7mWamsgvCY4BdmiEMOhK30LDCJAFfOjnjJnkHcQa09P1Va05B4rJtG1N
IMJvcjMYnNscjr/Km5BcP6pqATUcvEO/3ZoBV00XU1k6QVQ8hb3rlhApTSRaW53xBaag58gZn5HY
+e1QA6lHivJLZZU2tFjEUUZdg9bB0T1V6bVnG84OtJngZ/27SdSKmBvGoHrjMq2cCpOGN6rjJsKW
b6IbSFegKMnD2LNiJGSGSf5FFvAEacxDa2wB8Fc+FtUIGFVtw5LBEwjbSABVVXlnWXQIpfe13H+U
+/nr9fPwtuJBqQQfhO4jBQ+O4OV9kiheSszMBx4OeKCxkDz0as2wNcgPTfK6zvqrtlDkuG5UUflf
L4OPS6vLLp89uMiSqp0cNJGX9bAnQ3JVMyoGW2/ywOwaGDjGFePqo2w3WbKbqJ5nLqXz4gmegQWI
7Q/ae0hip+j3T61FjWkBByzRgJgjSI6RTGqpSacBsVqzrQ6K5HynYb8Req181QszQlTOAIdeSyXA
iQFELEpKO7jFN2758tXE/TXRt7A0KoAg8oQ6FgJMMrK2RXjbJml3Ckr7WU8s7bVS4c+5/inXF/M/
S2JdTivoRtrx5HjVTLLD3LnGMFtg5X2/4Y7fGrLp4JlQR4BYw10KR6ZV5LlO6NNQ0ilhcmU2xLTH
3962xQaqxfLS/aKkeXksu77prLIHfj3rzXutSG6UJHrXVVtVxrdxzaWZZalnpx9GxLFTeMa8cnw1
k78NB5IdDQUnSIqSrS7b6rYBM+C5JBZkiOfS1pA7elpCp+DBDwfln/Gcg4e+fgSUtz6R9dClWAQ3
wJGITcMQpiUTD+NAWkYdZ2dJRpC6CDLr/g4CX7KIiHcPZuGu9jW36+vqR2QNgIVg7q8/EvYxYzND
O6XC9w1/mxvkox3sJDib73R9UR69/nNXfy39avCVNkAQQ9gRpuK0NjdAittDiiJltKjC9Q3sC3ke
QBOYbCUXq/boO5Iekl+Awrj8Aq0m91EBB8Cpt3woHF8ove7z4hHCso3v8NaV8xn+MSSGrilkx345
GLnXojoQzF9hW6UEBYnHNJ1AT5x6xdjYytWDfGZRiFvsqVVmaBrAlWTwBKQBEoFxiqyDUsQ+0uyw
YCWjXf32o3+5zOVtObs9LeMRAdHN7I0jVZN6HMlVNS2+tcf5MRkmf3f9uKxeoLM1CselC7rOtko7
vFUdSDABNMdmzxR7WfzbzRS8QjhkjYleRQhPXgcj2p0CDyKSPLDSepL56fqi1LcPMJsIcHWZb1XA
oAvPPuIo5TyiiOLVdhjuTZ98J57RX9Dlhy7zd7Ju3k39cKtIMdT6HQScPowI1VFvmgc71k711O6Q
p3AnR93LFTzcyOH5duYmfnWj9dq367929RMsDxndC5NfK+SBUd3EfjxJ/qnuejhx4EOEtsfaQi6t
3VNuJ2EQ6EmmpITDHGS1ivKMg7ByeIfSyE5C3W0cH6L69fpq3r7NLIXAWAFxtyAfBH8Ap6vPUAcY
eYhI4SE1D5X5IQ6i/Z9YWQbJKCHRmhOOba+FfVNC3n+KtfiB3ONWk+vnsGg3CgFrPmcJUf9rRji0
jQOzQh3XSNMq8M8UQfK0MHsE6rjX5ugE7cqnTrI3/Nya1zm3KZzdSmLCcEhzxr4a/0ZxFC/R/I9G
n74jXXwvOflG4LH6vVA9WkpDFABF4EhbwuBRagO5TFQctRrwXBx+qHJ5I5BaPX5UMcEOgP5/A5yD
xULtUdJJGCbuPpSmj1p5vesqaw9L6cYGLifsMjrkBAKGJtZRVd4l4T7pjPQGZiFLXtu04T4trc+w
WKk1irQGIqVBAZG3oU3vzBKN0HyMt2TFVzfUxDpAKlt9g6DI0jHSKRpVnjmHn+EPgSmqjD+Wpb+l
bL9lSAi05yxw6LEQzo0dD2J/MC1kGVCMvH7TVo/j2XKE+1zN8lDWwah4ZYz0r1Lu5xaiQcijLR3p
i5frxtaXRHOfNi7FFrFS0DfgUuBYyz2zR1ug7lr7ADFMBzVeWR6um1pf1z+mhHc27pZMTIE4BVbT
7Hs4hAjDRUprd26imCoM8GVoEojzJGz1alavwiJ/KDNLxDKXTTh74RMtnPKhB2KDILC8M+YedYUC
ptm2/dqE2m8On1GK4DbYtqpQVaKUKRIGDH1QGxBbJl6sBX87IbxIQapDYFttSdOtfjtQGQqrojgi
On47hNS58uEnDyFORBO3cr7DB7MRkq0ZIZcnhzE11iKWRMI26Xl94JGIaukFzYo9ENk7NfI3OhRr
h+PMjIhkmcwEItIpGT0/v6Eb5CKNAjOOF/vhvpk3J82Xx0p0WOfWhKcZdlFHworl9bEUI8JhG8VD
5DjDXypzZZJrz6Pp36mIjz0V6PygJJDnUM0WdTWfIq31zWU4kwSkgsdP36Om5JSHOLAGGN26LHaY
fa0i2IqtOOnf9Zo+DC+VBe/QXhsqkln6QnRxkWgafJe+rjbcWxUMefssgCx2gtJwIdIbwZ6hqaLK
9zJ42HFvhGkNk05toWyVVvK3AY2URwJI5lCVWlYQTSXj6dyIbLT2wjyHcSiuYceQnQqpKcnu4PeU
qyimex4Y3U1cS6FxA52yU3pFGCEfBMdaO9JVLrNPDdzaP+yhNV9oPRQavW812HIGa1eSITtbBVlk
E1IIT4bNYIkFJ490ovEJHxmDZahB4Me/lnX6mDPNtTVgtX6O/zEo+O58CsM81kfr5MAS/ujAS3RT
wBZ0jxTcVoq8amrBqgNaRwpVrMIz76AHcHlEt4irvECirH6QJ4v5HPgN+czXnepaKEvxeuk1LT7n
TQuoklBS7OrKc3zzb4qiFQxX9pYP+JXpXbsvgusui7mNlNhJYUisVdh5x+w4W3H4nKWO801HivvB
spgGVZ10kedGRz6c4vjT9ZWu7urZSoXfIEEuJ6eIryxOXEEUbLCHu8FEnKQBWrIRha7Zor5BV5++
GtN/whNcy3Vr+nbJGMsUfFf1/qhU1k8EhD9eX9Ka02Mmkz4w386A4ODyXVIi5I7CGuoO6A/f253/
ztanXYqgm+uTGY768HLd3tphWRpsrEwmLhQf+zlEswv4RewltjR+UJwkfEhgh9iIX1Y3j2aKCimW
A0ZYcK6M45VlalVYMXDnfvwUl4rnW/A4X1+NshZ22meGhBMB8xwU1Vbuw+Kh6q+tadwkilonqDY3
JHNoe0AbGYVadAc7+PDDUhjNcZteHe97GBrNA0SFceXO8EqhqoBaPe2ZZHSnPEnM23GSc99tK4Yk
d6ZTf9745Wvvz/kvX/5+FpDI2AObTYFLCefpVPixA1kmk8zwrjcnRKqzveF0cCnMCYx1jFohFhWZ
94M6FlSyQXajHp1vPMCrZwM4wjLTg4ygeOR7+M9pUzTOqUuR4ZqaW7mJPlxf9lpuB0siySPZAkgj
4binVWSNva5GHuyBz06ew1dmf0Gwbl8P1m5KvgVGvFGAX3tlYBKjM0XkB+5Z2GcJNSiNt5S2Mty3
CZJ5bXoYTPRux42zuGVo2d2zDzoZgz/VbZh5Bq5JrdojsZhqogth/jag1CYDBTjCTPxSWBBWNBhV
6VdWaZ38JH2XoESXabPqqiWMzK12kxTa18xXtyLa1dVptKjgSKM7L3bf5ow2j84KPW2w9lmTvFPm
8nacXxjx/gOP6GjwKfC1eDvF2uZUSY1daFPvlQiZVsZTEfDdItut5Pu8+v3pJvZSJ2EEDO9QvhVi
kMFhzicvWvvUWkH4E1Rg8C4PoFeMUFI4zfrc3oWToh2vX4LVvQTGCnSMc/mmfg4iOB8NRo5uC8Vp
bhhR7vagThVoodvxPu+l7Pcb3KzSofVsw9UAhEp4yyIpq42xX7iOZmk3Bzc+9Dm29l2RTtcXtub2
z+yIjZtKIvkf1NyiAo5icFveTMn0gOLlhpm1WASEOLxGugztG8Diy6sWRb5fGRWOKm6SDn25pvo8
xHlwSKKs2qEgXHnQ6yd7B+FTtxnT8V2h+dbr9bWueDIVtAB4NJ5tWhWCJ0u6ymgZ0IhuaYmVh6Yz
208GWhUuwXax75UpOkqR/3lo/Gbj+q+cHgxT9KepIL8dBi8L2c9niNVvDYTSvJ74Z6cEaenFJNCH
0EfV4/pC1+xBOQlAgg6/JYspZtHKcZuptX2yGbrcDwBM93Gq1HfFqCLk0hnNBvhuw54IwE78AFHw
SB+9PuvuwHW+dxogrShe2sXGe7dyXFW+3ML+RV3gTZ/abFo7QwDYOgFt5sGTrOwUmFZzINi2Dtc3
ce20KMyw8sl0CsKiz1bIMya/HmH9KrP7TNHoRanzXaWFx3zOn+EWvpfj6sd1m6sbCZgBH8rtfwMN
06q2rZnE0k+29Fjosztn2t4ucyRUttBhK1HYL2oznDVDU2/mssYOHSJGzxGV7tVvkVk9TlCXF02B
pKNyHxj1zSQljDPVG99vJXaGwIgjSduNkovoBsYJKCrq9T5ce4N+rzdtcDv5VQjjj17sCXKs91nQ
9BvP/KrRZTZFt3gO4fy59D1BlSlZzCg7GMdmj3r3CWHlhyhQ7nASZNZp9AdfEY4Tmf3jpXiTh0hl
haD6BF8cBL2H2HBe26h8qsL8vjKKjZu+dh/gioPpaplFY6r+cmngqXNd7gwqBrOPKrvaRWHgBVoH
xCtt0rh7un4+VxAbcKASS1AgAyoJzvbSnh5rGe13FRtNBwi8/ql303H05Y8j0FB1UP7OfeMB6s2X
3tCfLX/6G4L74/XfsLpkk5yZfgbTd2LuTHE8HZIIP2p1A2rX1Q7RX3eWtsiZ1q4/U4WAQFgrV0XI
h1K/dNgFzqfBzIUn1cghlxPaMVSrkVkcm+Y97PuzyyjFuHFHBCcAyBF2AtrE1AdpT0MAdLnHQw8a
UNa63CujAN0f/Wgm4PMDaJv3fW9vfFHhbizGdOIL5pkXEqo3IPXEwqM6oy1zIfNXuFLdwmRGYIiO
tv1Ba75c/3SC03ljbNnzs3i7M/Skm+Bov2V6MSgYdDC6mHNqVskOKRc1PsHDAj++GnbjzwihLvjf
gcR9v/4jVraXFf+KHVn6GwKKObepf/DdT3L41GafU+WjOR9Dud+4mesb+48ZYa0sU29Ki7WqgdLv
IroCN+Aj1I+Z4vcfMojO9pYdWRueTji0/9ngf4wK7gBBG7uzMlhnUAlVyQeZCQFipZwsrZh2tY88
Jsrg7UFGx+J0fVeFRPT/LZskGcR3Du0r4brAhtmPnZkGDAFqN5M1PaRZuZEWChf/PyZwPnw0jXRK
uBfFXPdaQ8PK87UvEnM7zvwVBbmNHdwyIny2Li4yx5cT2CSCYUDEDZrMUbWGg2qG9cYJ2TIlfCxI
n8hWihC6uyJtkduRrO8S7L2Q/5PfbLQVV20RM4GRpF9kit2NGdm+ybfpB4wpPPrK336DipYT768f
gtXjt3APOSRowH+1y/s9VNBWBnXZeHXS5LuilLRjaiXo8fq1cwPbf3LMU/SkJso7z9ctq8t/fVbr
/P/DcWZ6OZ9nrsVumyDNwz65RQ+qGnZtVCi3dBgHhKmVrDqCTDAPtHWj96HSj9wKnVHAH9GQh8+o
wGj7tkHRMTZz831pQV+767IEtblsjBEc8OWy2PvIiB3qIa33xtz13V4zkOVz9Tzrbg2z7M3fe+T+
sxyK7MDPyJbEYjTSkFJH4zJlFAGC+iZn/g4RBtn6kytFMvRfM6qwa4E8mKMswdEK2CRqgGx3yYEp
sT856b/Gq3+xmosoBGNO42EkJjkxUf4QwervpmQmrmxqG4nI6gE8MyScgsLIilnRUKdELMPtwVQE
6q7QP2jx45Te5513/dCtPWeg9qGQZAOXCYXL3avnACWkhjnu3JYQzNA+mGpx6PIeuGX1Emr5lwZB
EaSRN1zthlkxZWd6bIy4u/D0mcoRBoAbZFBdaaw+9rp/COXmtpnnT0rWvFxf7drenq321xTu2Q2T
ERpKKbJKp0Ztgp+5oZTPShMP0k2LkJC0B5kbIiYbp5K2l8mUjI2oaHXVJAzQ2QDrIiC73OyMKeXU
l/z0dpDU8l7tiRnyzlBelDgKjwU8c6cEt+JmQBZ2xgis8N+tXrgptaU3EtnZ6PE2uE35U+1o66Pt
qSGqVX4Oi2/Xza35a2BBsKrReacCKnjSGcWvUMlk55TJ/Qkhed8p9kkab9zL9U/6jxXxuqRVXIGq
Sm6purTaLg4jmUku25eQOPQd/VMdNGHudnSFUAlqqrnZ8HJrMdL5KpddODtScx0hfWItrU/LPDpB
+9X2k9d8+q4jvLRXx+jr9U1di/wWYVRS3mWcTkyWmEhO6mKq09uoWIqGTVAw2FogWt/43a5EbW3j
yK4uj0RFZz4F3h4xWerbvpr9RJVOvW2kH7pwZiy5nrq7KmkMt3KcHsGReWsma/WbYgwyhkX4QGzR
JomNprlETzpkRtmYxxszQC4ZNr4UwThr0iBjsm7+YF/PTApXU2q0cYzqLPIQTz0Oir/PE+nozPYr
scjGg7W6pWemBJerhnXDIY3skzGF96Z9kORvJKxQL8mHuv1yfVkbtkyBVkCxpLoyjJ4AcHitJd8N
lHg3NqmbEj9Y4VYmv3o4z/zb8mvO7oImpzCZMad7IiV7SfXyqRhBfprTcKf4vr4RqC0XW4yWSGmJ
1JcsGgLrS2Nmqtl5ZxtMnAXZfmhITcLpdH33Vj3YmYllvWfrycxxzImirJM1TQ9Rkjxy357MyvKu
m1ldCR4S+kKZWUTRUWZ15kth1lVeM1jRrlDGH5S2NnLk1afnzIbgJiVtLlQZxodTHcXhvjKb8NFI
q/kAtZF5B/F8ekAZrHZnO24eOtDth+tLXN3JM/PCx6qiCEhJlgCvbjS37n8yZenO09ZbsL6RzGhR
NQYMKKKtSFYZwIeZ1+uN9o5ZrZ2uVH+QhCxUuf81IRwJSkQE36Yc3Y5WHN348lC/+tAA38maBAjm
+qatXqczW8J18pF1L+Awdk6kq82pDAIL0cMkuAHWo+61CJXX6/bWP9I/axN8oCLZUDoaQeLZRobI
7rQbU5hPf1w3suqRFgCqtlABvwGHGl01xZbVpLeFNuYPUrBwa0STdWcPAMgGzfbalILKdZtrG0m9
HRAZOgH8ExL7zlHSSg3G2cvA3g1Z67Zligz7x0DdCHnWDuC5ISHCmo00mDvfVz27U266obpTtHLD
JymrNihOoM+nUdQTE9QMcS0jkQafel4S4sVrNat/DHJu2B8zq7f9XVr7zKo6GbjUozR2murCjqZU
BxKy9llzWh1Us6+VEqLNsMe7jdnZWwCJtY8MGpafSM/BpF186Tg7VZ2QQuudUzM5DBpE0ZOEhPhQ
wqZupyjFb00X0lxYeQ3OLQr+LR4KIygQYAW3N/XVTT/4zY/EUpxgV4yt7OzMukfbUI9sc36iN1of
zTAr7igoWvZHRF9RUi3oWWS7eEzmO9VqdAMNt5j91Yre6EDU1dUR2kTzMbfVoXeLNE+qfRuGI4q6
rQ89Dkj43ViY5sdJU7tHWEasJ7WQTenQqoqEYyV+eoFtzfYZ65SUpykLFqZPeYylPcI9+Z2VVEaP
gpwzxy5EBMVHRquknwXsfq8VYlqoywJC7twSQOb3XLdyFQrdELyV0oYwoE70x4IDEgvat64ABn1Q
IDH4BgFZ8c6ZjdYN+gj50xqtWROd2zSt3FAZRhOR0iJ7DItFMb7OMumVUuv8IahgWdoFVqmae4a9
0cIscn1s0B7V6sLVlTZjjjxTK20fq/WI2F2aGpOb9h30L1ZROM9Va6oJsscZdvJOzkZPK608u2ex
c32QkyKxbp1yBFw8zU5n7KIGCtCDU9KrOYzp0DPnn0Og46Z1XUDGkyK+cVqYXJKdoRTNR62x2kcz
rv+azfGJdDy1UA9NjK/SaKEhW9utfIvSrdXvCr+EnbZWGkh+fEgZ0chUo7Y4mrTa2DNYdIhO8lj9
ooSO9gg8cbgHbyjrxzgE27afB4Cp6Kw6jY3HKAC0a0Mtv3dYdL+DXUiVXdgCbVoibflY90qm7DJI
jxYCV0f5aSm5cVP1FTieOJv173/g0s68gHDeUcZl8iLLo9shq5SdnGkqKuI1lSLQmS7wxvj4B/ag
vicNgCyQSejLGx1ZRTOUae940lATTTZ+dgglA0HWtlN3QeaUN9ftrb1FKswSTLUt1OpiuYXyVDlx
9mMvnyiBpKDuAu2vocxe/50ZYRtlhNdlOBIMT2qKn47q526YSe2tGinzh+uWlsdTDFdpcVnsoQXh
oZjT+HER8/YVs4fSCgpuZnpn692enuzjMKJqnSvaDXOGG8nx2i4ucCd6eMCfSKcuv1quhkNhL5or
+ZAkz42qZo+1rE6f1HIzMFp2SlzfuSlhJ+M85uSZoYyYG7OSqXNLwXQDgrC1muXvZ+F4jsJsLuuZ
dtLhZkDSeawtN+nGw/UPtRYsIIMDfnCZJnvDPFyUNrhIuehPWjtQTzUG3XV04G8JjO77pJi3RjtW
N26h9TdomFPVFr6RWSRh48za7MlmfAMS+xRKxcbZW13SwsMOjg7WPLESy/xFn9ZoQ52YYLppa+mg
DVrhxm333g7qjRBozRY9Y4ANi1KGKhYoxkCrpLkkmTHpNiBYwSQJBC7NzgDrDc1cuXHCV82dRRpC
aJeS1/RKUZqeXcJB3ugQvHHV0C9K4GntfXuLtHnta53HGUKEB4+CgnwscDskmg/+bKM622wM1a8u
CbgbgzGguIHAXB5zqSUOR1qy9tq82Wdyd+dn+b6QmUNznOP1sy7OO/+q0S/Quv/aEkN+3UJDdgpA
/4M5jlwFRfjYjWsj6o7Bhzp368jwjV1Vw9QWBru4K4OX0NeS5G4aGI/fN3aqQHBv9Q6E5SDY/pLC
wXy5/htXd3xREKDgBVxOPLxV1vZTGTvSaUydgyqhIlZ1GxWZNccC98b/TAgftZz7YkRNl2H56aGr
qY0WpRupk/vvFiJcdMI5M7Lh6z+B+bP3+cI/CKptf93I1lKW3TzzkYM2psRqQNGY9UOHREv2sKQd
zWALQL5uZyH8gXsFzgThkGpml+V6OQImknKAYa41w2H4VQqh3HhJh6j9eX1Za3eCaSMA8YxLAgZd
fs7ZsmhoGXCTwcA/RcZtrkcUL6JTLkl3RaNtOEuR8+7XnaAVgrAWqlYQTQvfqazzPhlnJ7+VJCcL
dxVdg0fz1+Frcu1v8lR4hJ1wJs7rRrn+KjlhFeyaodYrahpMPm5lfPpy/MSn1UDdAjovONRAMF8u
3ijNtNMCY6aRZhvDoekZiIVyrAVbYDSQ4uFgm0BivMZWv/vFZA47J6FDtZPzRH81R5+0oSdsCw/q
7Kjhzoz60XchJMkgs1ZC1yoh1C7SqP5RD0VT7Z1U6iRkrNOhAcZAG9tV/bYzvSRnsnQBiwSdm3Ua
hGnT1Md3TUE30mXSLR5cq6Ob4tqh1ZZul4IjPEi6kueotHeKzeCEnu4G9HoUF6aPqHaNuveftGpC
E1AtC/vRjJD0hq4NisGNu7cWfUEbjvohlXOG44RroUA/7SS2s6gBhZ1rpQ1IOIj+h9JuUDJXniVY
YnIn/4Mglo+mAoOh7PDm3TWHNAurvqy8DOXNnWQ430s1Q//E6jaq9GvXg9r8ogQi0x9/c2RjKzD9
3EfmHF8PCJsCS667E6pZKh3hOWlucyVo5Y265ZpVGyAjnOg2lVh7+fvZpfQnrYKstB49M8E1D1aQ
3ZfAG/aUFI3dMku9EayvvQQw2tmUjRg618RIqWiNSDdCWi1wvJ78wbm3kFi57me2TIjnhFoz4Cjo
ZLtutIn2+uymx0ns/50V4ULjyCx1GB3fSzpF3UvxUL0fyEM3Ps/amT/fLuHzhH2eRpA8qV5qxV+V
wP4xFPLTPBV/x3J06gflzsnHT9cXtvYqMMkLukX5FQKKrwKDFt0cJ7HnR/2+S7tDr35FmWfjMq+e
uzMrQtACMywMYxCren59T3HA9buvqVXyamcbweX6cug/LRO1i8zh5QFP1N5MiwhOa0fND0OZvAsG
bddo6kbHf309/5gRDl2j922tK6TVdm18Y7LvpmrLE/Mje2Z8NzzS6vk+u7LCyTPgaeoHSdG9ISkp
TMDY7X+NFXvYCKiW7yy8WEzEa4ukqLHM3AjnwEgZGmozqLgCydg15mNZwZmDz122Ut5iG1nZPoyB
AEZ2E8IBEReUOOjNmyUTp2M9ktZUOF20ukqGue8zOepKaOP74vdj9Auby286c32JCcdJ36mFN7X6
vgoYkq/coDLcwN/o964cwQtDwk7CrgtWU2O2ocuxZEc9whBty2wWacLx+uVd8RcXpoRrhS48ZT5F
YcwxQhY97491WX+06vKd32TvZnU6+kH16d+ZXKq6Z9uoyzMjlEHZeqCLB7c15E+FPyIJOLxCSbcr
+uK+cbZm11euwPky3wD9g1rp5KWDbsaJDnPS2LyARQlO11e2Uo8mrWZodGlFLSKBlyubk06utbke
CFi74jWemvijPRj6Y2nM/sFE3+69VNSQNtspbXRN3sr4V4/NmXnBpSSBVJnypIXwNqfv5lw/Do38
qTGdDXeyevXOzAjuRM1hLO6L3jwlkio9hFSh3LYZzPd1qla7cKkfX9/Vtdj8YluFe5cbfTs2ZWSe
irw8Bn51MOL4MZia09hUHwKp/WpW45F6+22ejadsk9hodVspR/4S0XYQVxe+qpEHs8F39UCd7FXL
v4OhHrWmcePwrG7rmRnh6+mB3lKsdkLP0gLlZOal9S6SoP0P+piVhtHWcMHWsoTPaOj1rOSmknrJ
FOyLuHZN6sfVpvbYsjtvXgUoIJkEow5Kr/ty9wIIJ2uOjH8KnZvxuZopKASPsoznnL6348sL6Iu8
emfP+7L6Ey96Zlk4NtlYt06ftJ2X5vE7ZbR3kl4e8Tm/X6C0yTEot3LladwKzhqdZzPofL3zjGwZ
i0ynhpYHQ8/jpEy76zdBX/XWZ7YEb51ZSQnLWxbe5rk+wLrHPHJ0IK7USKtC2IZdKQqjD0Mp94+I
ibcfIkujwGNpKTyUZV1Ln6VUiX4G3VR9bI2+6NzWakcEGCgBHWMzrb5UlVz/KGW78PK2lJ+ywTLh
Ic3TtNxFktr1iHy0Un8z5fQ7d2nnBwXz6rls7Zuh1/u91hJC71olAr8dZ8gzDWnZfK+Gef7cBdaL
Uij1j2i0pGbvcGK64xAZVr3ToAtqdxAWGxU9nVG3dpntm7NbUdRw6BZJ6qckCdrj1IRW6qLPR59/
lJNhw88sH+rNSaXMsDCX/2JVuTypMwwUiG+kszdWXq/fo3Hl5qpGCPMxRClt40tu2Fqy/7M3sHMQ
thpVSPz8AaIOO5OCnWGNzUZEtupSfs2BWcsAnxgk+SrAx9RBstIHRO2WUXPSw/oFqPNL3zsbGImV
o4lkLDVFUlJugVixSyYwJrOsS6d8KKtnY8qMfcfsJF0PW/VfYrmQPD5Gs9dSaWskbOXDXZgWNjNo
Ayltp0r2Jv2uvc/qx9j86ufvx+jn9Y+28ryj+0l7eCnak9kLgUuUlXouWUnCQLkZoSqVS/jLMD6O
01w82wjI7uUgLFyz9j/Jk9p8vG598f/C8Ty3LlLWxOpUZhXtfQRy5cc2bI/E8VvEtqsf8Z8VakJh
3ZS7ZDBj9NvbVj+MDYh7i+YYly5F8tb3pWOcbKRBK68QVx2iZQIm+hRih2xWjV7zFbv3ah2mTCVE
7SNVn1M72fDS4hzvUuCDZBm81cIZyMy34KadaaQyEjXSqdSqLtuFWZjSU26X3K6MbNU1rbTW94Wv
MvetNvMyFZZoenuUa9LbjVx2ZdE8GUy7LNRNXBnhTawS3RxnO+9Pjs3MYJZOfxdR3bljq/5+iejC
kPAEVno+Z0kfz17kPCh052cEeTXzNba2eo7rMRqkUDTPuIsU+S4dmt9mBDAmkgNFw4W/Sccq/6or
ffkeDmr1qVXQzDkx0NAZ8H0pCC6MZN6L1mmsfsjhTdxCzK7sMH0vejYMM8qwxAk/x5mtSrL6wD6F
JlzLo3YaOuW1yrKNU7VuBh4c+l6LKqNwqKw4lidH0pPbsKjbo1aYiCoF0/AU2F24cVHWDzApLwR7
i76lWBBuejtpU8uI6FcMzCC0NG32UZS1N4mqhvsxyPNdaeZf5GYs91U7JDtl6MLTdR+05mkXJn5o
lGBc5QhffuWmHuV5CrTe0yeOq/2u8vOd3QyuUzxTO994I9eckUpFCWYXlG/ecHxqsgytX6Rbp7bJ
7b/SeNSfir6UfmZJKPV7S+q112DSIgrNkMxsCaasGV8UWZyFJZ3BIMET9iojb0ViJLeTJNnGfjB6
oCmymmr6jTZa0d1C0N67vqSUr1JaJlvgtdWNhqyRFjHoUIhtLjc6sYwWVJtaesHQW3trtE+RNHua
qZRoWzXfyuQPEmQWqyApjidepggvDWZBkDEjtIQK0RjcdEwy7K3EsDdCrLX7woJYlGJBUf7GS3SW
DVc7vN5xLVf35TKL5MINAzYVlpjn62d1JfhxODTmMstsaaiDX64olno9HbQoIexANqKk26AsesJH
pdtCoK5awhTvCrSUsliiBvJXBAME1iddLRCBRNByh0jBkekWIsgm/HB9XWtHg2ESRKBMBqjfKCD4
TUOW6GSZFyf3ZmTSYXg3xt+c3j9Wf9K9hA+bq44iBmGPmPpSClUyNc4LD3J05Us06kCBzHSrY7K6
ooULiBYN77T4HE6WPGSz0ege5A/NTuvbZhdDkfo+zphxiOPsrxJ4qHd9F1fdKW/P/4wKTyNsxczc
N8j39l3XPw1x9JeijsNjoNpF5fadZNiu1ZfqMaZIXLtomcY3wIbS1+s/Yy2oWyITEkd1CU6Ee64q
VV5rZZN6tZQkh663gve+4QwbsfmaFfhYqNBTzoayVIg3GIMpk7FiKK/S7eFIW6rZpwktvutrWbsG
i2TYImUO75944TJ/mOaumYPb0jGihyLN0EPOlc56TkI/+hqoJlqz1y2uuRMINQihNGCnUIpeXvG5
N5ykYbqBdE3ZGe24lyvdteRpY/vWzueZGUeYpxgD6nd0t6xTKtsHxZCOhhW/19ToMBhMGWlOqm+8
fGs7SQmRaXoFMNyb3m/naP/H2XnsyI1Ea/qJCNCbLZm+jEolrw2hLkn0Jsigffr5qMHMVTETReju
uhuNiiQZceKY3xQDkj7ZuVfrxvaNMeufo76gVM4UbmefxNIRG6nMWiGBg0d6bP/ZhNgHXMHG2lkM
BeBjeU5ntDvi8KAmyj63593gWcdaq99n0M2dONozjNx1rfqQ5+V/b3/P6+dm5AKUmp4+buxXIimj
OkB8D3tx7kT+DEz5vZ6jH+K64tEc543U+HrvcP0sOxV9/sVpYvnof1XgqKEXfVbK4jya0IwcJyj1
h8r65xYUi2DR69H5IjtcC3ioM+aGDhDKs4MwyWw+TL27t4eXt9/adaqCLxJRGsWORXRsPbBywqJr
cjH0B6tFyh4JQTuAzBiA0QjUuXhQIudkK8lGJnjj9b1adAk5f78+t0BttKUWjkW8H3EjLMAtzf9o
JLfsSSwBSOSRQOErrT9Sivq+3simxGqkPXeJdqeU05bR941Nh5Q8ud6SV1/7uDsI+XkLKwaZticj
+i5Rr7HL78gtbQSrGyUSD+MgAOKixYdS9mrHTf2CENYnhDlG2ne+ZWP9SUqJ4ZrvNmLMIb2VzXjq
C0X/irx9ex+Vedv5eort+6HEfS49vr1xbn5DKDOIN3G/X/UzetHVej0X4UnL2y9eM+8SL/xSG1uo
oevbh+em1F2UzzAKWxcu6Dsj+9wYzbksYmMvEk/s7DQfDm8/zA1UGxRJcmJ8Y9DbuZI9imxAAlHq
jWdEOKw48Iam+FaHsfXTTGJOAQTxezeX+ZORuNZHszGNcl9Miwht2XY12ZqdZPcSxkJ66tpkmHfA
JhFLI11JtY37ZH1gEe9Y5kP0IECIAA9eduRfZwdziZgkOTLPkfqQNfpunJ8to0dB0vQ7NCQrN9l4
N1ciA/93RVAp7DqO1Lo5l/dgxaUdKWC4E+uXPo3yVxhDcN3bs9qJfTVP49eq08anObf6D/AHM1Cv
M9ksEsCR2fi5qRVFoI6t9THvPHpcQtNwVx0wCNYAzYXFB9RJejDhkzK5foqq1jGt6/J3FkMMyIca
K4K3v/b60K4fSH/9Cj36J7YFqe1i1okSjEo+B1HcyTsvrpMgqqYtb5I/LO2/u2/rBY3XC+KAkjr0
j/LLFJfzw4j8ohO0jDKVfRfV7YDUQWh+V2nPzT4W6VAgEtmjRZNMKXitMjQPitp46SlMTVrj9chb
9RtFZbobT3oFHKkaJAieUTO/vf2i1odv+d3u0vqiL7MQh1ZxesgNLLiGKjr3eXssJkg/dPS//vsa
KNf+/921WiNVlLJF9jI/F4kx+6koxUlQt25k7DefBB1PgCaL8PB6kOSOWYk3X0gDLzdVP3PVet9Z
8b+mBX/e11+rrM6mVqtOXUstPA2uEb0PheyDSKjmkx42m9Mctsx6S1HELSA/HMzMdY3vNaYTT4Xn
nae5p4k8ttn3QjhbU7Cbr22RYwIIB4Nq3cgQCXPq0YUeObny4HrlA0qCG+HlVjxzIUeC/ACKdlVp
Eyyzdnbj5DK7kflolNSSfoUqjH5Ab8X5OakJugceM+lpFtpWo2Z9if35YH8tvvy4v4LpkNCpnzvk
f2cPJGb/Ys3HRtvSGL4Vbv5+wlWhEYV6Nyeiji6ycOzjnPfJSTWql6IIoUNVZvXr3w8UmL1F1n9R
01qnPfHACCWfBtIeOflt3l4aMWxgWdY1zZ/XhpixStddR9Zu9UTQiNwwnFLvNDS18LtY/5yozRcl
GZGgb059WW9g7G5+pv9Zbw3AMO1YUSsxS7oxMfI0qj/Y//VRtHEt3Fzlr2i3itKQ9GANdHN+RsLg
M4PGb5jVHbNpUDfWueoeLK9v0XJFF5TuEnjh17vO06RmTpEXX7Kyx78zT1u/Vju5Bz6rX4axR6UB
6/XvtToOD81c2QHa+u7GLrn1sEvuRosU87Irzgr+Ra3rqD3WaLAe7CgJyDqDXG49640AQmFIBs5o
mx73Ou7GiVTgmM1IHbbFF5mOT17Yfnl7v984Xq+WWAVdO0PuV+1K72QLt9jhJh7dYy8QPoydHDBY
g6f59no33hzuHC6JPV9O89bnS8yzHObGmc5FGj96yMlH1fx+cNWtweSyC1YR/tU6q9iEjmEV964L
drW342AYvJfM0f+DfQEeWx8uUQz9Kyo/utMWuPDG6V7E/6g9/4wL1kGfD4m7CUZTJ2++y53Zj8zP
sXKanEskN+LIzd3BvJxbDBIMKO7XB4EZgwUzFD/bUriPDHn8tM43vtaN6+UPEhNsIfa/V5M7qLiK
qJV2OCcA/bLmeZQwa8eXGFC1Hd9bdbZxnWE1feu7gf38fyuuvlum53kUamN6GRJ8Y45tLdsW6ngc
Q5yO0c0yYyfeK31k1T4q5hROQgvd5BLRmf3Y102rHmH39Y9FPBuQixPR/ppqWdf+nHvYujo5v76M
1eolnrpuN4QD1XofOvNHBQrut7KbVPLJuPfKXWNgqHaoitJ1QfCPNvSEsIpKP2ntLPZrWRYfq6nH
cNS2Sin9RgvbJ9GmSLHhFyLhCbsm48w4dPrMl+hYQZ1zvLTdQS5mddtq0KNDRgwFCDsZQHVMElnR
Rs3BfBRiqGDLTo0IgCJVz2MDIDGoIAN/S2prgtZVtgVcoUJBdcys3CoKjNxqVL8I5/iuSEX3Emma
ED6aOJn1KKKyygPDicyHfigsNyg1T+/oZNVZuGtbx2qfyoGewk7UeAD6uYikdjeWInGDsMsZGKQF
lALXoXTxW8U2n9JodtyjxgQuwprdtIt9r/bGi6EhgxxUMkc3oS8M430bT3m068rKQQulhH49xk36
cfmvR89Ghyko40r7hNVSBiZP18ePLZ4q3+M0nVGSEHXeBcLT4u8CW96Rd4Pdhc9DZOGS54J7UQr6
4b7CT/pWWoqTLpyQ8ucMpPyBG4SxTSzsu96000ssXPtjIkov2eWt5j6OQuk+JQ3y3H6RWHNyHEsb
xCyK3bMTJHjLR5CYQb75oPnck+mFVh44wHh/lJ1iiH1USTvZZ96kfbXCgfDi2EwIjyMGBf5cFcYd
gy0hAsEnzXZVJOoLeXWtHaAqq78qpWs/201jWYE9VEni13po2T5NHe+9PdjY1ruZhf2iibBGfOp1
rQQ/1M4a9Uvb1jQqDBwyGWNH+XFsU3BHFZJvX13sfd9Jy+m+63CDn00tT+8kS9/Phtn8ysqmfYeS
ZxX5pqv1XFlZNt3FjYrtqtJUkpGmZ6T3WKXYT53XjsPOcWIAofGQyzvdmyd8ZWx7Bvhnld88Jxof
GneEfWMWZvtpJpw7wRhqjdyHABfKQ2vXFmY1eVOkPjN8+4eiG+Wdqs/QfU1NaVFPSt0Q5BuWOC92
iqZMABrO/tzVc4kMnyxoATQhb9IfVTF9lWmWqM8hXqHqrmkt+5x75dCcIIu7L6LpWhj2Q9f8bpFA
zHZpnJXlXSWqgQFQz972R/QvfiZSVM9JzhTxaCkpkKwIeABzWgUYVaA2IUPMyKs17eTaZajvcq3U
fo55OH/KBTwWf3KyKuVLpe5vLc6K+N4Y2/i/yUnijwOs2Hxf1qphBl4i9G91ERJvakeYT05f2QVK
cl7sBG5Za/a+6dxhWvBgTuGHXuT+Kx2N5AjsPN20paxBzHvVL28zxRR0XqGI1C+tKo6D1x212Nq/
fYnfSBpYhVuH7t1CtVnlerLVoh7fWOekl0+T8qG0jf2I1nWxBWu/vY5D98oyUIFf33CmYoR8eoga
Tv3eIrJKRt/oarbVRhJ049KhPsdtnDYW3eL1rC1tgZ5Fiuuey7Zyj15isNOQgEFM4u33diP50RGT
phEJSItp0Cp17dVoGEvPBeamqLnfqtxsTnRSRPz+7XVuvLdX1/ZqHQ9RGciPtnOaosaPundjLgMh
P1jKVi/oZn5A8wG8tQ5Cam0AUw2Nxp63jZOrVg9V6zwWNnkC/Vs9/W648tnIio2M5Manoqr8nxVX
3ScU1t2qjRqgumX55I50DNFfePvt3VwCcpejkZ5cM6pl0pb2bNXzOdKzPRfAofO2elq3kkQOEA4p
qMUjLbdslL8r58GwUB51p7NKIqx+F9GHYXoSmHnGv95+llsfaIHILFAKVlpXELD+4HjSPzlzZUND
z7RHs3E/0al8RNMmP0xTKw+5Bwf57WVvbHREm2gHm0AgcbtfbUBEFz2Yw6F9MkCoaH24ZzoycJG9
vYp2YxkezkPukOkBY8hVBmyM88ivqFG1JE2jMwoKv92XBUKu9+2kZfqjiqu0eqknkchAB0Oo+mHb
41iLmHuu+6pdds1RlC2+o31iaW2gCp0UpsjrWt84klcjiCUyL1NmhNOg3FyVrV1MgtkM83hynce8
/uYWXWA9Hl8QffGbkeQQQ0Sz2Fp0CferKmjZwzbqvYtc63r6XJlJmbZ9nl+8KLQsv8cQ0fdk/9CC
+Tk0E0pksdZ+jT29PmmNwqXdRJa33/hK3o0D9epXLOHqr90uhDO0rQixQc1wyT0Zc2R4WBhGc9A5
/QjhdyBl6mYg/hO8spdQcfKvXVfNO9dKqoubKFowoU/zW5nN3JeJo96nAoRwAb90p+TV/KuLS2Mn
kqY+xnECIMiIxjSIoGV/t0c7ww4v65K72ev1E7pB2S7UREFeYLtd0Fuj/GR1ibwA5w4PfZ/qhxkc
2Xt39qJ3XmHrv+xqjk+uNLozDagkMMIqu1ObPvoV52mDB9ogAjmU1T2GfNo3HQ7NabQd65RHGUZ8
QxY6RzOPk/8QM4oe7BKCeNXmw4URLFo3TVa1L5PwirvQ1qKTB8si9w1Kk7P0VMRy8taN6BqW2r2B
vNMuncsE6LfxJdUm995rG7mzKmxsRrcntbN0RfOl0nh+icw9FQxW5fdzPDdHN7bDZhcDoDlkfTM9
FK0x8K+Tc+zc1Ca9VNTnJoXpgepARnWDGof6Nc0sHe3JpFT9WFbZrkiV0g2aVsOjo3LG+zDPnHdJ
bqLMKxutPIGsrC9tP7uHskzI7vBfz+5j1SUvTxv5TEae39dDpiF3UCU7zBazxy5HaZybaWgesjFK
d51XLnJJ2nerN+Wey/K9mZjlkT5It48YMX0I6f6fx6jvsbeelI+jnVQo2QJy8JGMnvfMX/OgkEgf
gZrt+eFDJKv7yVYKLtrkRxxm9rEIx/RoxAO2YWRKeweBAEb7zbyHUU0/OLRJiUO12MlBV/xhTuVZ
SVPjMdLD+LMI0wgQvJT4IXXRs5Krv2a4IyTCzLmygzaUk7HvRVw5OxTP0CPFpjRLLpgOHySUuf2s
hHvIZfgAAX892B58pSc1bJt3ej9Oz4aq9LYfSTe576y6eMhsIejjmn+GK1Y/9UBky+GrXYTpV6cY
lR9w3/MfYQyEJS5t9zdiW6r6gD6Yd9aFsD9rSkKBbmM2gLJThupEgFmuPQZOP5SPjswoUkuy0ZNn
98UujGo1Ptlelb+rcsdlht1Z+Q9r7tRDPo3VA434dj6mDq1EPxbcXT5hPzaC2BrNR9uYYu9TNWbV
A8MIKw0axWjcjTvl1hxoMTd2bajIgFzW0b4xo3Y0vMQ7j1gptcfa9aKfydxmX5V5LKqdLjojDCKE
TL80OrXGEW9OpaPunaNk7zRpcshdKTw/zVX1Z1YMDBb6Inpp9RxrnYTA8ZndlX97O/jduH/h18PX
Xnjb173eca5rDSGn8Vw0cvowd0kGhcqz4m+aTJFNU4DmvOs6ynQUiroy2Qq9ywW4jv9/X5CrbAnL
hDoBDmyd+ug5VtM9WkTB1Hwq0BcZ6QZwNtmhO3UACog++T8/+l+lCIPh11Ef2Eg38p3gAOn3KnYb
aYX1KJJr4/BspwdzE0xw84b9n9oHRYPXC2JkoBKIe+cMfBSWckXP5lAMdraTUS8DCsIoGO2+uU+w
KTkgUejsI2cSR4LI+Pz2o9/KS/7+Jav0x2pFbrQZUzk9FArzspbGQB166LrhRbuVBd3YYhwLJll0
ol1wfKtiTEtMjI2VLr3Aw2BKEkkMR/IwG3HnDnXk45BZ+8mYPfORo9pC099qxr9afLn6/7ra+xEK
q5op9nkYMOEY00jF4IVw71dxXh+NEJMsBOBqdKib9L4XGlLRoZFv4Ilu5hdQhxaiDc34dZnooG+Z
5bNtnHOTDhPmvVVMTFdD9V/Rkn9yuL8WWh8nvcW010Rzq21qb9pXrtfcqZ1RKE+q2mvRJZwdajqZ
qNlGGLm1oZaaEQFqJh5MlV+/Zt2qajU3TQWsoqrfTVZVXLqZblCrpdpGUr2x1BpxF2lVZsgons9h
nevTRyPU4/ghHQvrP5l26QZIa/nd6/ikOxbcRKaXiN2tYkSjD+oUw+w52aMC1TJOhRu+CyuQ4cgz
M+FLQWVwkfpqqY/9IYMlpvp0LUdrA+F/cwcthwcQEsXPWts4VnPaGVPhnpdqiQDdqM+qFf+rEPWy
fagAGAczWgQOunraKA0BSrho7GXaZVZBRmNjZ3oXmf7Kw3gr9C97cf1q/15sFQ2NPBtEPSnuOe0i
bpdRevtkKJIgmQzE9mMXJuEAw0i4akjLrcxPeZo94HCxdwtnC0v2hyB19WOYqZqah3Q0KqWv929O
Dl1khVFc6rH40TIozJkX9yilSqvmn0P0Nrs7WRq1DGqFU+X3UkTRHcJN6WOKqst/RZrrn0Yy2vaQ
z10m2BGOWfiKEXlGMA2KZwHVLFNAXV5bfMBIqn2KqmxQd2KanB+FaNpdI83uJCYtQZenKZqP2qDZ
/T6LtPZFozH7vgEhv0ECvNKOXUovRoR4Xzlk/1ekjRHZDkwXXOsMvxiSiEHF+dVLXaP2UTFNvkxK
Fx6GQc/KHcmLNfidY8pw34Ib+4w3hOYePFsp0wA/sPJeGbelHK4O+/L7gGLS8F92/TqlSg1dzSuB
eFwZ2tHOs0S009L8h5o2W6p7t1bibNEvZKruamtJYB09xCYZmhQfxXz82KTxdB7ifj7yHfXTP96+
PBRmeMu9hMQYmdfrzTbOWWXKEgl9E7aeYs6fcXo/hFX34e1lru5dliEm26D4EMriC79eplBDU/Z6
HiNWIoMoexfr95541zJfd6PPobZ1oG+9QII/4pIQ8rkCVk8VClE59M67s6i7Q6onHxplCnSZbADk
rlqHf56KrsmSZxORV9lElnlNV2WiOM+9h0MaU6ZywpP4vhh+vf36bi4EVBCCAxZQVyG36GPkkHOs
xC37BaG2XVPc9dVv6caHt9e5Cu08EDhj7DAWiOKV27EXe1PRTxnkWBwtm8rY15ueDbeWIP+iw8Z7
A8C02gmuJyNtoscAScje507zdXb1l7ef4tbbgvcFkAiw1+It93qzxSIzRAao8ax7uNf1StPpvot7
7ZnwYPomFerGjbj85lcRm9eGepdGkFl04NYZh9mNY66nFZHL6Xeh7Z2aKQIOHtO1tr55brz7Xzwf
vqPoFCCNCDTp9fN5/Sx6ZxzSS7hYYrtm1TGN7JP7aK71fSj1LTbdrcNLIgVA3LPZG+tw5C4A4Gqs
3XNsKMpjndfDDxpU0Xer9lB5o0Ionpu8K7RjNXh57b/9sLcXB4SKQyhzrfVtGGpTptsIul1a4cnT
UNS/8zpJgqJP0BBrujIYJg8fMaZvG7ndrY9q09a2UUj7wy16/ZZnrU+S3MrhENZMrIfPcXfSFNqC
2skKN473VWbH/gGbwNQLQU3zisSH1BWibyNexKSu5THKxuHOdNLy95jnGBJMVv1+jtsaTWNF+1wM
RbyBebp1Xqi6URbn8C8yua+ftBoTt5IeJqF22wV8Ad/C4Cvvn9Fw2Ni5y19aHxR46eRzEFHZTauV
0iFSVIyFcroSj64cdsPcLrKrG1vmVohxsYuCVMcjmevUkZ5t3ogJjiBJy3eOyGm0zH+tovhi/GV1
GYBZpAWrB0FcScV8rcLfY2TWqRSJRFiuac8be3+5QK7eF+BD8NAcPBLu11+mldbgFm7lnitLaR/q
NmqNXT1otYFVWV58GuOOKZU0dJnuezmDCxL2LD/0tWie3cGTDMMNvXMvDah8A26h4x1SWKLzvSFF
+K6xR3f2B03pLjBTbccHrA5pqFKdJ1sRRzMCGiFwO/wUTnV4rzZmh3ezp43oF8ihT+9DV2KWoaZK
1gZVJmH9YH8cf1NC2w79spqi6JSJNE8C0VD2XRKzyu7DaZjcgD7U8M1TGvtTA1oXsEpnRwOmEdG0
p8dbhgHpXOn50i3LH3S+5Xcz1/sPC0rqkmZ6nB31RHEYz0eqDJpCf1ayKH2UyWQ/4X9pfC46bXri
YZDYmkV3tIRcpLP7pmr3RSLULyGSsdY+KSpbx7MxR+BatFX/ABzc0oMeH+eHNDG68Shbo0kOppCT
+57MVRg+QK+kuLOysrD2VWmpw8k0+/pFaW39sWuVzMEkYvlRblWpmDlMrXWfYGJ8jzj9Vh1/49Ci
7gDdZFFUXG7t11tDSfLZnBLsbBLV9ItpZ5ofLPMu77ewYTeO7DKsZMK3sEavxrC2BCnYjAit9OhK
+JExPVUG+jvwhN7e6zfXQUCU40rrD7Db6+fp+goLQeBu53xuNYA+xU7tvMwv5JaSw43ogJLDQjDA
05cQsTq6PcwkJ7Sp9ZYubbe3s7ogQngicjee6OYXgpZKaId0d3VzudnYD3Gkp5dWnxlXlJSt8D70
U04dt9easD+8/QaXN7QKFsDnGezxDsFRr+sT1RK2hfhkfM5dtwxilDe63LvH6n3fVdGxjuKNGHjr
i1Gl0GVhok3qs6pTK0x70pyR4Xnqo0teybtqmFDfKMS4Ec9vpACgOkEaWODC2YGrNHvsxrYAC4Kt
mFdSfelG/jB0CYMdppOASZtF2U4bd2ZZRxuf8HplLkWQx6TDjAKuXD1LMZl6xL4/q04Y9F1/rwCB
NEPlQbqIQtTVQTHLjZriit+4qMBiSQmMwwImAI3g9UGo0ynOY0cpz21aP9ZzdlQlU6LEvR+m+EWt
x6NldHeOV/nlDFDerh9cddi4d66/LENwAxQ0KfRi47J64QU0G9zfJ/VMnpkEgy2ndzLskq9uXW91
3a9PI0uRNINT4D2TRr9+2sLtIKRPyPFgDlMfzThE9Q6X040E/foosgrQmEUxWSM/Xz0QtYiWZKHB
NmU0iU+JWudQ+ZsIi4Ne7lqrKL69fRavHmtJlLmPIFDpFATrN6iNmToajcgultZMz7My2HeNOYW7
t1e5/k4U1PDdQT2DX7oSQ8hKp8cmESeb3lAYLp3cQQvGfqsbcf3yWIVTDgT/jzjaakMaMuuy3Ii6
MwqW6JuPgdn09sXTwLRlQOs2otj1kVuaBFxrBOdFyW61Gk3dXEyFXZyrnuREPE1dcR9qp9SkBSce
amfaeIfL33sdNeEvk44CL7EoL9YYa9Stqj6Zsb4YQoCcg/E+lIAvp0HbATv6mOpoV//rR2NBThVP
AsUSMYbXO95IOqnLGkh+n3nt3p2RmTJSS7ujES/2by9189kWDQZ6VkvCujpccZ+P6TQCeq7G7+1U
+ZFtBG74klGZaum08eFuLka3BalYoP7O+kV2pSJtoTTGGQsChY9lQPT1shnDUMv4ThlX3KHp8a+O
B0uwNP5adNlNf41U2pq8rFH07Gwl4ljPw8XIpy9vv8TrDbksQS+JgQLdq3UOLp2qk2lYMp8CNjAm
n935oS/LvZGawdw39FPb/8UGweQb2D8XDjPcVbCapDMMeC95p9FBdq3yVXXehbn8X+wNE1Un0I+o
OuAo/frN6V7ZGnXsppdSQRAP1ED9bR7TBZMri73X9vrO8+Svt1/ldWubz7UcbCx6FqjTOg4Pnq7O
cq6ns3RTmrvx0JV7BUwxwiqyrcNDXRZ1ujOjJJW70ZbxfzpgcBdUtBDYI+WZIJ2prGehTPK/hSq6
n3UNTXdVqqEIdA/bpyArB+jK0cTcX9jCenTNofyeGH33SYQd5m2ows8NGITZSINOqRF+03Gj6gg1
TvSzjdWITzrmpvf17Udfjto6zHAEl4kbugNXTX3gTGOYALU5hx0uobEHegctcqqTt5dZvtrVMki7
LpkDPr7rrzpnbpR1elaAv5/mp6JUxmfVqeLJx+qkqXbl2AwRUiX4ze0kWIcazcU22bLq2/gRaw6V
rsapE+cCp81Bfm7a+X1YRue0MJ6bCj3HJtvbufIh1rvfbz/7rQBEEwNpIGQZCAqraNeMUgMhWuB+
WGfuHkB4fudJCdvfaLrdrNZQpVtHO7296PXlyNVB38SFnYNQ0DrqgRzlak6aDnAiJWWc7TM1C3AX
9ctx49Pe2EE0AHSIMhivYCm66gWk5Cxe3inxeW7HH2UCU7ePwa73/3ofImJFnUe6i22FddWpB2lJ
zMU042xJJqild2m6/q7WtH3qMIsbtI1zcfXRluVc6krsDxdDi9VT9TIslHnATdcowvijmjngYb1m
sB9Ht7E/MnWrD6kh5JYGzFV+hpUpKv0qw48/medqr2harw56mIQwF0VMNl+1ccBATrODt7fHjcdD
sQEMDsIFNE7XNVnfTb0dUiddrCZsD3Ta5g+iNKYFEg8PBTcnkGPluIUovdqUbBCdEpemEU1F0s9V
bDcBLBVpop0RgHnWWt2vYQTZs3Ie6g9vP9/VpqQ+WESylosRdvAaDF7mlZroY2GfIjFlR+w5X4qY
4ViYNP8qAsF0hYYhiS4QYEjV67wQ4oVsWvThT4NjhsfZsACFCwfYmV2V48amvN4d9EEXwx3GBxTS
a0Su4iVpqZS1cnLH8sQtFrSqs9FzvfHiFhEPCg+Tla6KdWF1oepMbXgqGsMXVey73hy0+gbr7Rpy
gmzMAhVgt6sgtNcXblyM+BGYc0IxibVP0gVFkX8BAXaMwuSc9MXnCAMQsbC/dHUjH7x+Qkb4DHKX
UAL9c92gGgrXSTHhqc5DVR9qr/AjtTx31pa20vW3YpklLYPxid/jegY3dq7KbMyIzuhGIFau+dm8
FRJvPQlRihGEvTzKOgOsZitGR3AACW14n9vZpPbR3imT9q/9FGZWoN+4u5hzMLhc5X1G0maW0dvJ
GRPxdyNzRT9xoH1NW051fxLIV0kCj8C4l9aqtrgSrBcK8T4TIFXpMOQxSAcY8C7YTi9RQba1vZac
B3sYEn9amt++3XnDezNNYv3kzBnhGFEILToYSd6XO9nXcqvcvPqglM4oN1KQ8QsRHVkFrzDHPLIm
UzvTXTpVWpUEWjYmG3H5ahHaVmDLuXwYe0PLWS2CRbsX1aUVnm1D1gfIhtVe1lH68e3oeGsVLupF
ao/Kmbf1Og6nU4bgtqV2bHt0qsJa9e5q2IQbB824uQy9MZI+uK1XAg2AnY0oVOvp7jOuyAfHx7Yo
8ePA2MUBxj7B8/F4vN/73/z9Y/7oTf43bR+A9vV/33X+z7cf+JpkwHs1AbMuGm6LyPhqD4edCq1T
tvAAE3J25uKm8bMCdyp8IkAUHnJMEtO9O2G1N9pqHjTd4DYPVtMk6jGx6eod83xsP4R4cv8WlZl/
6yYrEru3f+XV+6K7Rp/U0QHaq4vQ7uvPYpoVjlGhrpxlGw4/etAO+U5zlanYWOfqGkYZbKFcEOfJ
S+GavV4H90dkyzMolTj9MV7xnGwAEs+M733dGeqPoocl+PaTXUUqVoQvvhSrADquNhwdWRd4I9lo
7Lk9zcF++uglnQave9PA58ZSIKQhZuF3hBXlegJGH0gyn5E63CI3SN34mM/NYRJbZertZbDipieK
heA69vZca3al0OIKkUzw9T5KMNYZ5dmr4k2f5mVzvoqLS6+O1gXTXvozlrHavJUOUbYoDOJfPx27
TL9TGTUJFKAmNzxUVV34VnuXdtOnOiNUZqF3NNToEmfaRrfSvfE7mC6adIko5a7SNzevek+bxHRK
0qlB3k6Gl05QUfkgup2PSSnTi6JG1W72zHkjltzYskh5mMvAh2v7CtGidFM+W6MTn1sHtww41TR/
97rzrtTFv3Y5eNkeQ31qYdqjV9OD2ex1N5X2yCHEql50+1GbDrVV/fsD0dlDmg3ZtBv1Re3IBAvO
Xjn38P/xPnadS89E60GdkovbW9antw8g0KnlVL/eRay02IrjBbiAaFbRZSa2JFUN+sRRcAYG4xqd
anTfJWxeD/qdOo9wdyTsFXnsRPzIRtTvuO9gbFZzZt3V5ow5nggnBOk9L5BaBA8l7X+mRvQhyZ2j
sDTw0fqMPUs8wQLRsyToZP/FEZhJ9+0zefKwq2cEH9WmBKjnmQ8xPu+Zl3y1GlU5zE1R7xHa/D1E
bCFXND8a0f7EuyCHNI1wwYiH+x8qTe3LuVDxoG5V4xDXY3rokTs8JLGntj7OvSC0aTAi+xgXU8Lc
1HTRQJSaUIKkqrJDbCX1p3Gcyu+zRnQPhliM5y4LIde3Qjm6idM2u77t62OIbdpuxh8waIhoT8iM
QmDu2/3YZ188YTMM7Pj7kcjNXWjVlIfu2Abe4ghaJik/EK6/DqMBUSqUvFX7NM0qUSnXqy+TjBEN
yKzGMncOatSPVlnooGYU9TAP/RBoPeX06On9u5y6eyfnRh5Hj65I2M7pNy2pys+OOsa7QunLzofz
9r2aPeOeYeGvXsVVOk+HfZ/Ir3Gfpkc1NocnsGb9jyhSQnhBqVU89lhP+EBYal+3wuS/LkoN36od
IwuSbGovszEVRycr8iNsQ/FUdWPB/zibw3GO0/6guZl+buu++aG37Xg04GPtpZEkOw5v/tnSh8bP
lOGE0PZdxODsfdTVvwZlDHduJt5pg2Lio9tZ6V5J3XGvD2G673J1pl82mG24A4oeXjCs+T+knVmP
nUiXtX8REvNwy3CmnAc7075BTqfNPAQQBPDrv+d0SS37lOVUfX3X6reqSA4QsWPvtZ6VJz1cBagP
0zYeRiMvD4FHDG/gzXi5z7Z/s2u+rqmytLCEEHCt80k91dvcH8uAdw2nuf3ad4aK3MYuokBKKwRm
Aip2ML0bZU9OWLHtJ3OtKBszs3udOr89NFNmfU4rjcBkDcdBlmvTYW3L7lh48CnI19Dnu4xpf8RK
N342UMw/pu2cPS9ifVi3TOwlKr847ez8ESWIHpbj8qKLTvx0bKk+BWllRd5CmDXRIjn8DfLEst6c
I1DL2qfOH833DBcZBj+yJd94j6AlmToNxXlkC+WrWtyaYAF+Z9ANqZFGeaZUE1rpHJx06chnp8+l
iDItcG8pUIJ3xCjaoyhlz/Q1ECpeZDUPYb4667vqjc6Mlk4vI3oOVWK420K9kRVu4tTB9NPTK/E5
6KBTRXLo1k9m1ecEpCgztLu+2jfEL7/49GX2i1Osd0KkOM9Gbfiq6u5B9QHP0FDBlaely/2ojWAE
qgGMQDXOim9D9MV1Uy7aTsNwREk1B0+oIZZdUefqrPD7Mi1Der3xet20slNnOycksdIan+eNzqsb
rHV8rmJiw9IIYJnVHZidOax5zLfUM+Z1VcDiWMvMvdJHpjYq3/w4Q1RxKMk7/l44UD+iMtjM52LF
ZqFo/N74BhEUMIH6L9Ib5MnfTJs2ejDswBukTCay4a4R28uGRvgcurK6EC/yQk+cGROiXkoSTYsB
lnyjJv374qU0dVH6nc+WzY7/YH90/H76MXsNzfPBW+ovRVktt95CMpnj9guVsZ5KK1KO7yC2Klwd
7oRf3Lkj/6UBgN5+Ttc2LhvfSGj+DVVoL0rsiLJvb0bt7NoYRO9/2bJMRn7tA1oXmPdMo2nnOJvg
JDp6ae2LIMMXN1lqADcWBKQn8PFHM02bIvTR7wPjCGpvTppMdj98TYK4SM8nlTA3um0Lq3Fakr6T
4rSWLr/wOHRuWGX2+mh2Rr5D0YsqHCazFXLCWfF39mqxD5uVj3veBD4lK5ufaRjaRpyV2zn4JvPT
K+U6YmcZsg7XcfnOOp2+21AQ8hAFGELybsE4ukgx3aV53p6CYpujzbJwKlqjzuew8qfjC3ySU2C8
GxMugx5z6WO+2uZni6hZiwyOgU7atBnNW2dM9s02VUMd9nNTZGHv+3PkSzM7mki0HjHzdrFhSGiz
bTtHwl8DM/HarRj3km4hzk9FY6zJOyeIG76We5ah8m4YJnIDXNoY2JNbzT+RyazdzYvscQOWLSwU
wu+8SPktdk6HmaiRo/LJSlIW0IBKO484FS5YKIrSRHc0fFts5RRR2q7qbmjzmxwLxxH52qtXTchC
Zhe0BSkbiaaZ6nYuhuHspqzbW40D9GvRLP1JOB6nrcb4Ovqt2re+0Nl+vTESpatiZyiDXT5kZoRW
52j67ftaNzLMW/47WTOMofCXh7JyZ/Yvwwm9Pl0TTXf8Qw/uJu5tHorNowmrxr7yOx2bXipCzAef
Tdv42lr6+9RbTKVWklB83CjhZrjfzkifrPXcqNXA2li1fazH9ktr+T+HVav3Q6qn4CirNdLyLE34
fJYwrWp+P0+XxptXzXMUrNtwiwuZhSjr1+FBGUNDgC4O1BDoD8f+dtj31ZxfVZiFo06SQFnrM4Ez
XmGf1Oq95UJ7FXaZUAAOD/6y+Pu+WL9sbb7EcjKsPdydPsngmkaLnRKw4da2uprMFpNDiqAuQE+K
myXfvku3mtBcwuhbsoB6qvfSIcmqPhlse9yJ3rHiKrengxiyjHICLxP96iyh9UvuYdotyLyqLKwE
Hfmch9WOlR65pVjjpRTcZ6ePMQiGexT3D0s3TiHhkHFba96ztjTrIe3BlRRjcbTOKJlocbL9Uvon
G44JgU/t9mN2ne7Z0qS6VjmIFMac2tU4zXMb4gM9ophDq+2WcW/h4h1tX0SNLNY4Q7Y1t97yyNqz
XDtSPrVK66HrLl8bJm/7VeKzdSdmfrKTJFo5TDHG1Ue7vLpvrT0QwuSk/P/t1g/pwN5am2xDWYzP
ypdP8+yIvZN2N7nTAeuZFDsfxdCTrXnbwXWHpYkBLxWxk4/dawl3gg13hdhTGzsaT8Ssd5xVxy7t
rl1z0SJsF4CLGHNg7ZVjTLvjJbO7k4eV+TC4DNQkW8lVPudGbHnDI8cqdc/5XnvMJ4Sd6SiypNwW
VPhnO0flOF/hTFmHyV4nRiWeFVUk9YZFrRU3cnPHk4LcvYemnZCffR+UNuHdwxalZdO84LUxd1pf
f6+q834/AWuV6/RtylMnZJsiWqxg8jcNvrs3pwUoeep8qQqtx6heZdFqrywyWIWjpt1Ydmdk2jjq
m6MpVM+nYmdJ4Vhj5NaZGRNBdS3L+dav+m5P2ZDvMPdepbx3cVZIee3UGIRRdSyRO+jDtSHKNUR2
8m11R/mNidewq3FJ7zSxwUXUVo8bz90rX1aMVPLcPC2WzrwyL1xCQeoe7lCFjRk6yK1GDzIMlkbj
hUYv5iv/3iKoiq+O/aESlk/++7r8bAa3+ySEdr+am/2satzbi3TMxJmEHulmeS9kRwJZbiegw9Rr
N/DrIFGnmFKet+uLeuWPceYo9a3iabWmNm6Qdodm21lxILslNAvsZPksvmu+/kBky+tk+XtqyQoc
tIJiRDUCRpCnp6xd1hgDAnu/EFRF3EPWN91nyD8qmlfLftkC1keZUm4HUw2DkCH7VQtfLpwW+i5l
at0z+THDwsm8U6pBeNhacb8YMt+ZbaM/DW4Acba01wQruR/XhVcdnEYGdxvrXaJNY56FCoXRPWZD
l/ur7kXX/5BkQMSW280h0rFmh0ndj/SueLSzwbt2hgDEy7zau0r05hM7F/+j1us71qMfHg8oqmS+
XLmr5l5n8zi+mNR6YUHZdlf6ehUqmT01aXbMS/MI5mxKHLP6ljZtBi/EfhC51sDfLMznXqYcnjuK
gXSqdiUpcYkJjStcIARcpeb4svjBZ7BkL3Xau1i1jB8p/OKDVxMsgWvBSAZtk7tgNPgoK9vixWUN
KjJpH3LTRRrJnYUB+S9HPc+ue4qqqyWVj57SObqnk0ps1HnUOtrjlCFn2RxPXWmZr0e9V7VPdZBn
J05O5vNcbeB97SkLoeiPVx6ZSGG/bd6BMmp+zbouUfDQdti2b3KhjOeVTiPzcy1MdfvJlLNICHRf
h7DgT34aRdse/dGVMdiuq9KRt42QP43G/sQ/9Fi0xrFgSY+DSVhsxVmvftbdCKxh7rZDPYBvC/T9
uWMQVf6k3apM3xLNsr/CoMjPKTYi9HvyhFrbRam+BV2Eq2gJV217qIesCuU4j1G79Z+GcTHOtUbJ
/rnoj3ZtXU8br1TfgNzWDL2PYCKLGM+/E0pXCyJi7gr8cPanCXQWfrvmLre2V7sqr7puuSKMtYhp
T658iJAmlslpEpW3TUIz5Qf98zr2tj5p6+pBiHLYTWPp3yoTMJle98dVCzywJdAQhObkXy2tgZ89
gtya3XYFY8ZSYhYZNYRGvvxsDnkdMbOjFnKCA+Y2cYv7oqSIQu8HqsF190Gl3ofUYO1wq88G/vgm
W6oIbh5uKrc4yN75tBmaioDH3S1D9wLfUXzL8j6PJxguYW1m9tPke9oBitN68lNP5zjgBzvAMN6d
ladZFICOvUKyM7Jbr8HbYNTyQK/Uw3AYYCrtuvkTxXl6PRfVKZvr9EmuuXveEFPgABtOcqlBk+vV
V3OausgbgNHpor3KzM0FNMZKO4xDCKj6+zSP9U7zjae08uykmluHwTmZPtPaHbSB2njnDFP2gBVc
HgD57fXZvx3s9Wc2t3c6OtfDtGUv9eyoH4vR457XYJGFjWjwiw4GW/sYROkGN84Q9T2WkfbgZrqd
5LIPJg4taXeFY2WM55SHlrZBvMylH2uLtUNRvh08r8FcWeff/WnJk2qAiGdUfc2W1YDxMHp+80IV
LGEBB5vUAKA9dry4BqF7fbM9lQOLMZPTNaQ9QGCx7T6rxf/anJ2Xtm5/d+b8yRHmTb85e5WXagpb
0T71OcCTPu0RT4kCmkc+Pk6uHJ+HxfnmVtAZ3IapDL2WZ34tE1F/2u3LBV62Y7bbHg5hs6tbjYOP
DnwilcKPJ63U9vWybTckZVT4dQRtqQk1rSercB6H60F5//wfviM/j4P1oFz9K1TaGzXOX6xyejRH
PlYgvDaVfP+YIoNIZOo5d05lKzA4dpteceQhjd7aoIkE+QjKjtexjmsYQ5FvLRluzUq5N2pZ0891
bzcsbfn4WXUzRYfm2LfeiviunjQqIjdadah9du1IeqtY8f28aT6tvrXucj8FS2kM9t7rUg5bMx0s
TnUvWc8pzBubLeRMf/K6TZy1P3sMGadqqx7GXlafvHZ6Bpk3JMiyX7BO85v7gOy2pj1sdd7sJxU8
OPTVQL2UL8YSGIne+6e1Xuh9crqb5ZfzL7PABzmm/uJFudkbsdM7D4MPGaJbvPeNjysWec8/NPjX
54jZsCdOIKazY0fSlzgQxUKuHViuTzokcg5POWDOxQR4kuk8k9WjOVQ56pq6XR6c1fCOWrc68cAe
8URsph9XLjWVJ0qqmMIU91aZMZTc2qcRHRSlyOAkrdG/TiYxqTDiGCr7Souo8J+ddAXm0QXT80gI
WCTc+pNY6ylUQU9Nqs990hmYHUKtzYsYRDrVg5mVX8bay/Zasd3mPVivaQvel3kEceMv3/V8cW+y
zL82O3cle6WrwkAs5xI1L8KFdKIDJt63rGubowYNfb/1qN792b2b4NedBwX3S6oNIR8LRnJaUZFR
anWIz5H6pzXvLb8eKEAZG49mV/A2W21Y+7MXlYP2YhoGX3m1nWNYvQMYfXpsDi3eicV26dPQkrDv
NNO9qhDNhNS515ijgytTG7PzfuzFmcHRiwwDLYL0dAcKA+cM2qxS56ywQrQO08xzjqzKB2FaXdy7
AefssbyuA40jCGLYEFA0DdGyepoy87ixZkVKy9/p4gxJ0fsbzVzTr+NG99OYxsGL045E7k3BHTqi
s3ElXUMGj2cBbfepkNuXTsoXQxvyqFnLPGS/Xh41DY/z1s9OSPtuZTSb94+Byp90/siEZUvb+Y56
r4e5ei/husY+3eWjZXFgsXt2mRLXGlSHJ6Vp/G36ADpKTT+CMtCiti6zW2k278ofRSx0yNB+Xeyq
tXwYKgCfxqBeRr14qx0WO0W5/DgbDSSodjETabALiBocsZ+ftEn6Yeq7KoFt7v5wjOJHNvtPnTmw
X7FHLzu1ZD9su6eHyHHtVLrNc9AALDXcxY0UPq1wzv3qNPpWFznKaHYW2YcAI6wf7iDODqH6LCwp
9qou6oe2Fu9Gaho7I9vuVk5H/GfUdtfKsz/PHt41UQWhRxfotprTb60t5O3QuC/ANuNUqxd6Pxlu
xVysyQAuNLKM/IsokFbiY4rLtp92E3aNqCyHH3LICLTzvGQCo8MqqowrE8NXuIr6QNTwzNbdtOv1
YFoPMt30gIPhWjN3Hbvi3iA8OOmayo23bv5OR3mKGanksRbMjzpYt2tKViPqyvE2S6c3dc4+PHeh
9U5rYnJBmtCwMw4qOsGMQ9pPSZ+SglvA5gkm7DA6DehbuaazFqG2/YxH3L3eDPN+xdZ3ByzVuqKT
/4STQTyApPAiKxjyQ9tDpqa7GUT9Zvkhc4s+qVQWJPQFHq0ONXAr6++mdP3dZnUl1Xbnq2jJq2f+
nYUjcfrqVpz0zJYNx7Dnh3bM6FBylA0nVZqxP+uHYM7do5MaBT8gpyXFAuJ1K0mIVXa28g8wcYfx
tp5lnYx2xmFyI7OUw9zGyy58NhePikppuCxmX4SY9ywUgxDeZeneWj0c3nTxXqnP3+lg3a9lncdg
RVgQC8u+pwEtw2wh4mOs+4UTGpQzv3M4Ng5bzSTanK7nDfZ4w5To0QOQGjYgwHabhoTXdpX2FrhK
7OG9bQnNprdlHHFXbEWjhaKxnWgh4+52bWc7ziyzgdq4ZaGcU5IKPJ0Iy0WaMRpnBcyF7nDi+EXQ
cwGG3ZYc+q/0uX9S1FJMGDlIrlqc5GJJPampOZ4KNKEHuvH3burfzD1F0VzUP2Tp2zGDFOtE/rIX
St3q6UamCnzv8nU9F5KqaOWVsnJ8sIv6LGoUUDA/SEvrAyO2e/dxXayeFdACueI1RAr247yDtHFf
6823jmzsPKQP7l8TrD4kQphzEbJJ5pTBJW6ytTYo00o/i/zMFXSJpxMqhts1c8pwqgma2Ump7C+0
SiEHDTP/2uoIcUgHkPl111ZJm7OC0Da59fpm34lhPpiFsyQb9NtQnRkWgxrV3pvMl3Iy6dW3N0a/
mSeDPjxFcd1EZ54oLWExgc8aDpVHV3IZg9Awiqdi1A9rrdOb8Rod6mTfPuqF/ROinxNrmGq+6oSP
0skklZ4Z0b4xtPzEpEDcbmIcdxOSLB5Zx/4t8oq2mk48it7bMZ6TV6cMAHj5JZOgotqiid7u0RVV
Gm1G9zkv/PxNbweqkI5WyWioKl6r1P9iNbO9A2wsv68lqL7VW5artqNZg3+ni2erDR4pBJGs2bL+
Ms3a/dyOS8jJqzlYuVOfcqQHx5Jj7kszb3w/fSDoQJupfdCFzWledIdadJCRcOFFmaTja3EUjeg8
2ezjC5s0A91wcKg5HNnZrPUTFg1PNDflZKWh6Lfpu5n2WjxXS7VjsJjvrWBuQha5+RPE7Zq+qZvt
WXS/MV1bk2kqzJi6y08so3/z8hxEoCcflbLvKMc6kNfnmKfJWt78yZdgB0v54HjTi2dNX9raFcfc
wQqqi/Kx0APBEGN0xmSeMTcQrKDv2EsbaM8djVMOCKGhryIcbTxjajObqGvF++QAVwu8vjvIIsP+
5PTZu6g6VIUuQmZfuVCwlx9Tsclk6p3hPsODGW29N+wAoVzVpnNu+HW0low517nPOa137DDfDbUa
ca18sXMoS3arZn6zx3kNyflkTuaYA6iZOY8Ge5Q7MdZUrxzbQ/hv2SGrAxpdmvJgsjDP2liLSsID
4ezpQQyczCE7p7jqiv6HCNK3pZlVzLZ0y7BQQ5auThoqNVoFtI+MLCW9Gaocg4x2STyZXvV+iya7
9999HdoH/15xTSvZOEyW6wBXDtYD3eIsoXMp96Ka0e6JseLrMPqoCYz2CZcsIzbTcnaZ1n5qi/Fo
LvKnpRV0bMbGf8S6Y0aOpzdYOPsydF35KDZK9LIoi2O/2hybrZXz6lCy4AWe9VAN48g/RsuQWfRp
qHxEdQTnHCgnqmhbNzdmCLCClC+vbTuNW6FPe5sGGVtqGSTeee+ru+W56Az627o37O2imrlVfN/M
a2/XAOpkkPEXVL3ucaL2vjJSpFMyBX7SaJrcVRlEcJ5vcWwrd3yotGJNQNxT+5smqvnMzij4Atri
pT9QHEBQPJq5+zSdadnalMEt5NU6ZdJv7tWi1zH6YufKsc6pP2y471qqXn17UNB+rSExyBDZ+Hol
BH2bPysehXjOnP4dck4TootsvtIX13cpFv0b5WXanWkp5mkD0600uJ2d8XaqVncPhk/GDJhxiUgz
F1fOuX6jE9JdWyOcJNVq6jbNGGIvqOAHvX8YPUEyb98N+NGI2Pa0k84kb5dNdN2Nkf8M3Yv5BgO2
eVXZZnEYG9ePxUADZ9SH97Fc1z3djINh1CpUGvuPr5y3BrRGqK8eDuyt+VLPsxW6S/VgSS/ZjNyA
JiCf9dIddo5N7Wczv4q2bX615/F99QYVqbR/y6v1dTG2G3djp6ORZJ7qqntw/Ibuf+krxlApI17G
fWGx6ElQsMO72KoZQ6+JnXJQyucHu1c/Nt9C07oFcPvt5T1vmcU7clKRn6/Q7YIx9sdCi1ECHprS
daLMEmWEZsLosbxQxTNV85/NUcHYZJcrPmPUEkgfNvWlQlohQ7/b0qOcNuiKAHmiftU/qbreMbly
d+j+tcgO1s/8m9qzbkqHFtp4m1b6J141LS49mlyWL9qD8Pw7q5iWXVN5x1oU6jyDAn9gOdPrxpR7
X2isGJ6atWRYg/t+q59ts1qNIyly/Q5lOvM+KniyVYY3AK0qMs3U3w0NBGG0uTKxNyeL861/N6x8
jjhIlLuzvYXunRnEUCfd4+C6KnQ0zoJFXSFqpgkbNiVzHimKh2HynkRz1o0AZK1cRYjhxhht8GRD
W2F4nzrvULj9G4eOdsf/zCU89tuA41w0Oi3Uyqx7cTj4nwIpaIJ5GoomSQLp1ojEr1giAktG5URo
QTlhkHdT9VCTOUdrnU9iqztGjdTYS3WqauPFJfVyp7v0DGwbOGNhrSNltWUm00qy6VLJbOeJ7bpV
Ij80mjHExNSbYerJ7KXr+4fUMQi8y1i4YdyPcQPtYie0rd+ZzK2u89r/3NPBeWAyX/J906LxN+M+
KIYH4lZYKBYbMXEmOCqkw5nC0Uzc1HpjDItNw1q8raiqGfgyh3GM2owhvAJibavsiGBxTtCo0TcB
KH4jCGOlV6NoHpgVTfMmDRClqKYO9ZEdvCy29lB06WuvyzSs9axNem/Mrgo7+C5674cCq73LPZz2
1pYSl1IyppzN5lONlfx9XNyGaeDAOdJhkviBuuhSoYZVCwQVVlkT2TiqqQttUZANOqsoER6+0Y/P
XYA0BEtaq5782tNxaAxtHZtFi0oAqD9YOFdun4KyDz6fh8hfNoAeRTTnNsCUv/9hl4o1MCnnWMpz
kYWiFlXE70rH1fMW1hSnOrID3DZ1ufdmN1l656ViMxsyCAmy/Pz3S16ajDwD5TIWZQo2FK//+inQ
aZjlaqFUo5paTroh1lCTRESh7moOpWHR4d+s6XNZ96zKWl59oHS91JBePonzL/KL8dDrWsl7U2dH
B24AeubE2YIPgGiXP+rlJc6/wC+XkOtqZsjUgsO6CI4PC5prsXfJaqFpoV6mRb/mtJ5/IMv74L7M
i0wEiqdZr5m2HNpq/QlxdYxyohf3f392l6LOizu7FMY2WtYggNW8g521NCjKT2najiFsgw+ElJdq
xvN1zr5NF4o4AIZLJyUpmUFqVeZyrAoGAVu3PpRZXUYwG18JNP7/eCOIDTXOeUaeztr+++OipQPi
GooFOIQGutUCbZkRwUcu2z/d0q9XuXjv1kxJc90K75BnGeOR7bpuyt3alA8Bvsi/P6U/vQoWKHSI
d9CB/hE6/vL+bbOeelZpaUcvDQwWtdl0boLJMz/KRbh8G1g8zsYNhxUd/se/mKw2c5lBLDoD2+1q
XIarTOcYaX8EsfrTVc7ED11HH+3hF/n98XgStexSjeJY5ygHjT7/0QSIAlQ6vf79Z3Mvf7fz/fx6
pfMj/OV3q4Yu9bx1IlYk4IeLgka3vyAYNqxvlWKXTkbBV510Wlp2TzLbAklVhct4r4OLGSLPY9Jc
1002P2V9brSclWr3PaNjO79yNCmvpecqHxXKiqKkozKiYHc7WpX7wujNA/okekOmLsil6cqpXk6i
paPoFEyO3Xx+9Yu+iAMrnaaD24j1ze09T1B9ePnVzKvE3s9MPylSc+7iHM9kExn2It1wQIq4Jn1W
jQYNAbF+GxmcDCH/nvASmtkeER3KBoCDcNl7rLxMqETYFXlOFbKR/tZyW+Onm9nBlSEb99layuqH
iXahO1io/tTRHQxB0kczsFHPW6DfO6JczDBoeAVj6mzHOHgVzMz9tvRjhdAp4AYdqFXD898f3x/e
ExcLOzYK2Do0ZS4+4zVtKFBsuR5LbZxP1CTmy7Y40zG11vqjSOc/XAuBN1dD3Y4V+/KddFtA6MKf
0mOl5d0JYQEyWmGPt2JWzgc79PnP/lWVzHZ5vh+Tef//2MEubovpLiMwqXtH6VOLd4FDF2UDN4hI
xt6eDWrOO8/JKCf+66/JZVHdwq86a28vnXSTWGkh1pt3LDI9jS3w7PebCpZ93U7/NS/mfIcO5mpU
3lio/uVqQu/GKQDJAALSOnbz7LD4nHfWbn7577eEfIiVCnMgi8nFtrzQD6fQShEOV7n2mKa0lzFD
aC8T7c4Pfj3zst473xOOZsxDqMDZxS6eWk9xjMQcbWM3nZGCpdzkp6ypKi9OCTl+KhUlUJgPddfF
DXkZBU3hRb5Uak0fAkcpilAxw+gnRGzyw7GibxA6pUJ7NmfWmWNu1IsR98DfXn3Kwoqxx0gJpZWc
jf22+pbJlJbff/75MHMQj3fOlWZTuSgVt9lCULY65akfxXzNSN0hFmL0EtsjuOG/X4p5yhkfjJWM
/f/3hRhegOWtusyOm6c84rEYQ9ACo5NuWkX890td1mo8KDYuuO3nioMa4OKlMEpzLSGKlyesdM3X
QogBx29vZCHdQc7j41ChKcFATS5A/cEP+sdLw+nhWIBnm57Q73dp1p4GtZx3xK9sUCkkHtyydKkY
Gakes8TQO1adOmTg4D646ctahJvmIULEBfSMyvTSR8XR3B8hOMzIJLN3uh0nWTPEdvQ5RMi///sP
/O+lEjMM4Z4uSAzsOZd3qaET6gLSKI6bYla5rKfedXalMe3+b5e52Ls7q3Fb2xmKY9cTdbbV+3kW
hwJ0wP/tMhffNUOoyZ9Ti850avdx4C3uFjro4HGECP+DDe3i/WAj80BJnYmLWHHZAS6uZeltsa5Y
ZA5mZuixMoaj4ZWfF8dJ5ry425biroP9+MFLefG4/nXR8x/1Sw2EKMVUfe55B7hLWATIsg9xFWWn
0uo/wqVcHAT/damLT0+j1WFMaHCPQEs41rvVk4fkSZU1QlRjCPWMnIvefRsIVvz7Q7R/31L/uTB1
MawJlpd/2fuUu3AwXWkvNJ2wQ68q6j3+9fIDV7Bx4Sf65zIBEAEswXxkzsXzqzNtrek40MWocYe4
ZU+Cjjj19oi/YdhZjYwHNZ2mrtsjU4sXy/sIv3a+wC+lw//8AS7bKr44NiK+9d+fZQkqYWmYTx5c
ljJj/dEwGJv9Ppy1JdTsD76MP/2o7K4WYD7r7MO7uNuqqzyFMXg+Mki6n6EphoGZf3As/NPLCa75
DAimHuIB/n5DyA6k1JUFXtue8GBMhkzWIjMPTTCkyd/fkf85yv7rx+Opoc/Easrm8Pu1BmPxjRqm
1dGTg3gwrdIHkWfkC/MOGpsyLBhv1Gg96jS47gbdxXwxlSjZZgMZEpHQ2j2uX/dzINGo2b3ffJtl
ael74TUjoZkFiZrxkpo4e1J3FW2S5cM47YUym29/v5E/vgQejSdgSywnl3khxYTPSRFfgc3esKOC
+UTYr0HOCB76JzocG+cIIqG/X/SPL8MvF714UL2BfibTlTjqffd9mMx3GBsfLcUXm9g/b7cPwPtc
oZ45T78/oBRzxAgPNDt6+fDet+4VAx4SOuevXaO9//12/rQSI13830uZv19qrDI52MI8z2fwy862
mWODUwRprQo8f8MCvkOAaURTkFkf/JJ/fOUBbkNKoEiwL7PNejxUC6VAcBitYg4rtmhD9YxYTfOD
5eqjC11soCgFp2YIrPY4kZjnBEXCpOPZbuWXv/+Uf1wVQWD/73d18Vuubccgs0WDggXtnUzcZ78P
5A3ZFGuU1shEq9VjhASsO3LMLI/5aFDrfZhR+ccn6iALpcB0fWqT358o4UsITqdWHsF5fAma+cE3
1EOGItnCWhJbQn0tfcJL/37vf3xjnTMnlak7L8VFBV0FJeePICsogWx5vaXMTglkUolVNNMuaPy3
v1/uj/f4y0d4sSLr3XquLzcyTnKXZOXZZhdaqkneYRoxktQr/esKPc2py+yPkh8/epkuLl26RkE2
raiPRUpMVnM+ckHnwnL69zv84w/6y8dxUayshZcWVGDZqVA+sWlGUSckqYxhWUnrGYfvfzwC/bPk
/D/Szms5bh1r21fEKiYwnDY7sZUlS7J8wnLazDnz6r+HnvpnJIrVXd5/TY1PtG0I4AKwsNYb3o23
ONZspdJysMLWERmvveGTAA7KUaku+ZGvrR6WC4J/Be0XguVjcI5dpQ2N1FGHMhBobgfHg7pVefb+
/Oqp81ZbXnHvx1lseUm2fQokXXKiE0GjKoKn9IDOWPsb3+OBNyUP42srxW3u2qx8g5ZuqqJGiJTr
pgIEzitUA3W0qTUTLHaTdKmxLXm+T/uutcr7isbORuq8ja13Q+JEphgJcn6Ugs+A33vhnFwLdsQG
KBlTLUEmZbm3JL1OQnpGp9SczLchR76ibH3Yu/bMfxKwizlAvb2VeOqFkQ1tbWxaJ0B/kUIlpVxE
uwCfU9ZFGpxioUwNiLkBxGiRdth+DHQ3zKLsXkSf0cL3paQKnZHO3VWS91Abfan5HhW6tO0tK9zR
mvCzQ1qL6BH7nxoyXBQHuKMLBbgl5J4CL/KjatTAMqYKK9WmxGewl9s3ZCyaBzDv5dGqLWOPGJ51
LxcZ0M4eCujJ7L34KtIoYVJmEUgGQVbI61R+LqIkv0OivKF7aU1yuQGMFG3hiPbeRk5N5RWiofLk
4924kaRK3qF5NGFXXv0o4B7tIEiZN3rRiH1P2WAPN4Z/UVEtWpCZfbQyzAhzvR4BmpcTlKph2lkq
fUU6c710rwOnd5ukwJQvE426lZPafjGNunlp47qQwYV4puRYoZddQ7F6siJshLLKsxx0HpBVj0Lc
RFHf3+WNSGKnn5nZql9W8Ihw0dmkliU9YT0oR1sTgtuGzn9BwRLmqomjnoZtNxxbBIkBmIWm7RbR
ZBwaJD82fjeC8/TBwb1RHgPRVgV555i5Dfa/aIzgGUlvsEIz41gru3saLequDi1eSVYov0jVYMO0
atMvCuj3k25MrJlfd4dqnHPvphZPoVaPmwGC0cG2SJIVmBWvek17kNpv+2qpY+XoLfZufu/1+BYU
w7EW8HXgl3gOSHn5l2TmfPZijH/4vd4/JR1d5xYkCo6G1LGkwAbdBwsEeLulEw/E7U7Hb+cx8UOV
smgjOQU2qU4hp5CGLVVzBtkbt15gc3DWiAkBKJP1AzxE74tINHlXWnp0XUTps4Aju+kjuA657sfQ
0CYBESOI8dUNzCQ8ASVLrzukUnaxaknPslzpVwPkMTCkMWhlBOtbkD4kqoesbCcnyMurNJS8a8mu
g0fDH+ydJmWvU5B+CcYq+DGUbf2G3oHuFrLiPzYA+GkupzyXqiDiwAkgStBUKw8BzfiNNNaVE+WS
cMZ0+uX7CXhfag/dRvRacYgDZdpGWmZ87Zo2xNvRAMEU4Du67zID7AOnoGuCBNxVKZjwwsgiftsS
BLtNCJvtm9Rr8YYtPVxZTT7dYc3+ZSyL/sZIE/1VS/PsZ0PPTz1opNp3jVFGblFH7U1qWvw1TIme
swaePobiOuAbOXU6uc2O1tgCeFLHukUM25xmC4dWqb8kWIIAp0IvDaTadR1n6lENpuAByL138NHt
uvfURrw0o4YrqMg9yKahuImF8Wj0gLjkqAcyMQ7qCw/T6aR0TbpvJ/BQii217iSlgHGkoQMsU1Q7
eK35i9cStJo9Ni/AB2AYd0EnbwFDVl9FXwCDF9hImjSFaxFv2d7wqCK9z8UGWFx1X4YK5BYOHP6M
TLl/M/F5wnfRSsrnjN/zNoIDI4AoNMbGC6Kah6cVXRkQnIVDFGgbBDZ8vgfYpFBLxL1SiHHP9vCZ
W2vvUcPDpZNf2IeUZo5RBjgvHY5BizlEMGhaC0020t9Y9uqQKaUYnZauyU1tDsUTzZbcKQqrvLJQ
W77xAGldhyECCmQjZq1u6yRP72AND1cxhDCnlYAfSkal3vOdvePIi+PBn/LwR4rS4Z0Z1spuHFr9
+5T0oH8UydzgnACXygLw09Vjc6vlMHZxCRx2aQbsB267Lm9rsMvXkaYmN2qLB0vY+bXrean6alhd
cpUA7XaiXlF+SUGvQLXwpUOui/5AaVR+ATmKdRegRdgicvRTjQnxqVQVgGs6inCyZIAZjTgrRCJj
f6sPGfKp9F4i8MTgRLG93jaATjY+/36sxvKXSoqa74YMibZN0nKfdRxlduvxN2aA7E2Q2VBpOgAu
IC0lyHSojXqHjmXe6rKESwR1tWtDCimcyKVV76JMiNNIicMRsQUGA4zGF13O65MP2fxgm3n01nq9
tG2shtNyMJDdURIYnRQmu2sl8bpXfCy969IYswdd6RJXRBFI3jIxeRoX8VVQhI3LW0L5Ao/C3gpa
PKPTAAkDNWnnMGcrL82JqGCCyjtRKNdKTxy6uNIehZ5Qnran7qlL9DLfdbZWvZZ1WL00WaT9HOCy
bq2crkkkJ3G8zTgf3vjdRLdDzRxErG+1b0ApPYRREkO5m0r0wDalijvhxjZ85VYWilFscwFiKU7w
m5vaOj2INMSBO63i7lfY6+ouskdEqHULtEsShvHGNBLzi4iL/sWXQAbU9Aqd0QBTV2ajcT0TPg81
CJQDYE3rRjSW5Xp6VN3KidTvfCvxDcfm+j4GWON+V7IZRp+wd/rCaw5spxrGv5zu0Kcnwyps8m1K
3+CZKKWhzQuysjfMCZwgUMxGkWZPaSn5JTV2eC0p/vdajtMduAjltta95MT1OO4NGdkGSbTYR9SN
Hm48deo2RtmVz6U2xLfIb3Uns/DVB0T11Vs7RVe8tfAvRk2S/w6IzYMSihgo+9SjrxDrD2OnfVWl
rLsWaSch6uMXfuhg5pAj/qsh+yHFyoHzA1subp+UTSb7e5gw7d4L4N9YiF04nLq1o3uVxxXfgCUy
6vJRQyjxVtQtJ1PZ4Xul6SGINZ9U46pqjW/8i9NBmvzuBl6pgJY5ai9ovqWgzsNBvalyIzqGzaQ+
9m3cnqD1FRvIdzlo6rZ7KkTpnfoCoDzclOoBAoV+aM1i3FdtkpBG6NnPIC2gphY4YKRKYLkqR9Zz
ThDsqU9Vd52vZCeMUpkZyiicvfrkTGHbQTqsU3PfkEofRDUV0Cj0zEEtxNqnJhaRm7wYTbey08QB
bBFv+5SjWcrtf6qmVLcYngdH4F7BteigrG2atrJP5dip+xSk5nUQ9By3Rk51CZlP8rEJanSjc4ZS
0Q2AWuXRU5NLyZsk0u8GqgC7JCykJ9PsoK1q41up8/Vg/in9sQyAHA8CwZoYiiqq8V0jT8UmgtMv
uImLmhrYqPaOqTY6R4o9IFVuyD1/qhkcP1fYaPJswtKmCYs199hDgR8Kx7IhARf1JB18SXTXnWr6
x6yhtxhJvn1fCeOHP/igReMkhvCTIZixSUIkBTFRjNwU7S2nBTFAvop2EZAqIHRwgU5Kr/r7Vi9k
yYG4Y++KwJYOVRNJ+yGM06NKEu74GVjDshRDsjFIPx3RjuAWyiBIXoNB/2kkQYbuyQgWbUrtDYx4
8MRTFT4aQsoo82fZ0cbmcSMNcgcXVfd2XGgNhFQdHkkAbjCM0CGCOZNsOV9yyqFD9N0UOkY2kHFv
6rBUtnlZatsMJDl2juK5Hctgywrn9xacoFPNw33b0tzfNnlffwUS2u+HwW6vsaDSttDff4Wg6rbR
GHYnPMMeUsiyrtJA84BqgMRGBYtoRB8qGm8pcOT7NE1/SYUNWWJKYtCjTXTEyLx3KzMrTaepEsl3
6lD3L9SD1x6x2CtRuVLhun6SmUPBQaUngykkVz9EEnVEJaMsE5hfVg+X5fxTdn0w1FgMit1o9i5e
YFBnfLidSXzKVLPmuQcE3Qy7aY/12Pjl/FBrNYcZVfP/hlrUHBA+Sk0ANilBKEOBufKjez381lV/
Jwj4p9QABErXVA5sTAAWNYA6hSsVRcDUoBJtukq5jkV8XZbd36nZfhpmUQLw0WuBkaroRw6bO2Fl
V5Nt04QPx4uv5JVaAw1WGOAqupp0+T/WNLhmTfDOqu2GwZgGG8TS+tu0kR/UwEK2pW8uqcuuRgQ+
rLMjEUp1y4jIDGPsMRlQ3YK3bqWOj39osdqlQtdqNJDBA7VCdFheyrYH4xSPjayNbiaXD0PCueaF
iQNQ9raa8tfzkbc6pf+NtVRnT6WEihYdAzfo47swHh4Rv4YVEBgP58dZLWdQn7UIPGvGMXz8VHYy
orGTl7UbVvcJ2la9F953zpx0ObzGLrR01hbQJDCAxlK++YQzQcvVhozsVS5Z7hEBhuc0UiTsOIeX
zPhLc9E/wY55JYgM7gf5kztrLOrAmoIkcg1pcOGB7hAI3laZ2J9fv9Up4QKB+yD+OLQSP66fptKZ
gBAwuWgFclcMSAvlVxpUC0kVF869tT7L3MCczwnx2UuMwslQ1oDBj4FW9RrdHROqVNiXU3A4P6fV
2NPYTTOKWeVzfZxTQtIWFsB03KYJrmFcXyEMdupT9ev5Yay5TLcsSYKGoJCGzaBMl+/jOD3cHjXu
IsXFgqWHVlxkehNu8jikCtoVZS0cmozR65C2cKUqQyu+kT2oez8ykStg2dVbv5NlEvhYIVM2cH2C
3QwV8bmOAgWuYUvLlydklt5HUtb8AF9j6Y6QkvFJRVWRvDwMhcPznry90wPTdpRemyjAGoZ0M6h1
faODPP8eeO0YbXRzkL8bdu79M6VS/FJI7fRU52g2QlDPPH9m3ciOF9odQmIoJmlHA12GYDvFPKI3
Zh/qaFlUvh5vIbNB5opKQ/V2Xh+OL7y94ZPCv1CRAKq1RkDFn/RXr6aEd5QQPElxo/D7YzhGbQvx
Tm0UshVfuUPs2fZhYmqwLAC1Wt+AzaZQmnA6eLQDhBx3pYgylBiLTPoN0wuyXBroaIXoZdJtc7iS
eHU3Snc7IAADC72R45oCmhr/qEI5PBhJ0l7paTUpmywB3g9TPLLehp5fhjJwFdQb1UjRzfKa2viF
3hNKF22YesbufJTMB9CnIEFkldxCQUBKLK7gMC61WqMa4OryjciTbRs8+dl1PmWHsft9fqjVuLcU
kEGY63KbLJqMfRi2yJnBMNeUGraOXUPLl4RS7qfKb57Oj6XOm+jTvP4X/H9MWN5hL2KoCwhitgm8
e9nMtgXpkoGdZwd5a0TcCXp50ZTSXu8z66c8pnbH41Sp/JMCseQbeoo4qbaxjAKSyK1Ku0HuUEZ6
UqRfeH02r1U8IGk5KOaQ7ZGKberrMg6H4cK3WTv80LMGGEwaRl9tUYcvi1pNspLzvGyfpdipJBXn
92GL196Fsvva0QeAYyapoMUPDPnjSVFMlAkaK0e6LA9hviCK86qN06WOz2I6BoAlhQQC0KDK/Q5O
7OMocuWnGrU7n5JR7YTp0Y7hZ0Vo/WmP5z/+YjrLgczFAatKRuHVoH4Bw0z4IVn3pg/X9/wY2vzb
vguwP4MAtGQiIBOBdS6iuYklJDm0UD9q2dB/7TknruN6NJDm9IcTYizS79byg11Z9q9WFH5vRCTt
lL7+EU1BvB+b4hWkwvUQj7Zj8SLaJQoONJOV/dGaezIa7OnHEuWVUs++KbHyrbDi34beIeaADjJC
A1cIhtTfbJmihTf54lGwj9GPDbC5AgkJMDpB56ctxTZF9uhGFiONhbo9WGOcXViJz6sNOBOdZqJH
rGSHMM08JE8nxfVz6YSEwK6Q69vzi704OVhrhkBim6fP7MGpLuKzqZOpr7xQHCWTgouubTr5iy7+
2uuY+ARCSKLBNLCjWGy3IKwHBGii2PW6AcOV0hLwwxsYu6keIaPkWZuukOXj+amthBGiAyDT4BhY
JvnUx01BHwH5xL6XjomU3mZ+e1SL6UZqzGtsuq9hpJ06Nf7Sq9X2/LAre5HnCDWCPw4fMKk+DgvI
VplCOl2upJC37nKzVpINxTfzirrkaG3CMGimC6fM4qqZdwztevhK7JfZSXIx1WGQKoTCyO+FeRej
yltPJ23MkXl60ZML/pHic8TQWsRcC/33WT58iRer9KHssXwSbucjFHE7StH02oZlTeml4C+h56z0
xn1tqSltASrir5ks5ObKV+xS3oai74xNi3LZuAnHUOQoPABjPSA4gNqjP4X5fWWrVEIHq6UgrUy+
vjW8tJYdS8kpR2eTGrqKFY2PhWoOb5PGnqfgF2mvo6Z4L9FowShIZYq6jtXHneZIuXgacm9W6/HD
6pVzZGi3aTGRX4E0EHejUPruZqDcjoyxPg03zdijCxbMWqQB1kFf63BUZhdgKeRtVqWU/5QMV3CY
pQGqnYgYDNs8NdBlyuza018ydNx/Vb6Nkkci2zACEVaPJ+ZtULQ9H2ifT4cZtg2hBXMcY0a0fQw0
vx3Qxw7QkZEQtJF3cdD4P7RwsPu/PoXmcWixgSzitFgimBqpT9JCUowjYr/PppwhbZlf2KorMUXW
QuRiAW+yZRbnA6W6Lm9Ueg6x0NqbHE0LJ5Q7BVI2B+v5VVsbChC1CmzVUGZzgY+rlhtKLVtpYx6T
XCdvLqjBBAO9wRqbuAsf6PNQpszDfgYaIpFAH+vjUEEXo+2G3Jkrt+EVXd4HBXlUGL3u384IkI7C
W9EGwgzocLl4Fe1kTYy4L2nerEoRf22VSnWicBgv3P6fjxlGMrmNZueiz0/uVMYRd5JTGbC3gRKb
ObS3OXz956yTu93cjLhqqINemN5njyGCDvMRzjZTN+FgzL/Vu3wzkTgAQiTVjkCnjzX0hA0Po33R
i6e+nxUeUqSFGoPWADopcnkB4z8n6YtcZPZZBdmMW5msLSk0oowV4YdTctLNYLhDELqlRWRT0FDG
6NlsAxNcYubvNIEw0/nPunJ94dJoAoBndzP+InrkIsqTuCiQidPiA6I1V5kf7fxZW9gft0nw1GfC
LXv9r/MBrN/g1PB6pir8qSCVjgkltgRlBK/FuhEyVtTFW2O0Lmz4lbOLYbArBNzPBb3c8AgJ6cGY
55lboIODfm3W0ngKFZDIF1ZxLWQxigHaTCX0s+13mvhZGIJmOxVq1P0IfGHm1wi3ejTXy6m7seXC
7l1eJ/14IQ1Q1E+Rg68n5GGN4jI2s8v6lFoYFY1BzFGioXzDC+g5HgGVQJOWrB67wPw5ML5ObeqO
cvboCXufafaFg3tt7vPDAIcYUFqID33cOIqU+4Ut8gh2DwKRabYRwZe4j3bogtjmy/loXRuLo27e
JETNJ8+bEGJ2kGWy5Opj3e89Fd5PpDU50hOzxLSKUMCAVcGFKPq8Rahlklhi2Ebl/hPqNNWRPpPt
0TtG6HeFDo1N2onxlABdStVDYZSGo6O9uMvzPv+dApG5EFzzFvx4ODA+Bm78D1Iud9fHBUZqJkQu
oDWPctMjpYg6qZ6gOq1/Ob+2nzcLw3AGUFSVQekvL+DIoJVaZ5Y4NuFwKNWSwmC4Pz/E6kyA8JGc
c9ZqS4I9hBF9TDJBH2ygIW28xo0HGqX4FwE5X7oQRqitc2F9XC+FfmXWljJ922wIHgMqM5B5/kEC
Jexp/ibmDdIBiGecn9ra6hkqjEu6E/LnZ0CGDJ+H0Xrotrr+y7eTH0nVXpjX2upxbFJQwJQFe7X5
5+9vqCAueeEUsWt1ioy0Q4tur6z97mzRfTs/mc+PizkEANHN9xFOEYu7sBB60cTlYLt9IsUHq02m
O1NFTHZoKrqAhaRX8oW5rV6/AI0F1HPq3p8st/QIOU40v1HV78c3qdVvC19x6Pzeg6s6GqV3xDGG
llm4lZv0wmW0dqjwJJ0NmDFsUz7REy1ebzFQIldHn8hvy0Nt/ROgpdjhQX7ZGXzlKyozz4Z325xS
m4s8il6PXTQdmJoss45JWX2pg8KRrOrSA+rzocFTmGcwpCnyieW9IDd4mdS6Lh0zNdgj7XpMzOJk
58aFA3llNvYMGafozjifOnNQOTrsCWBIFbkf8USqYGyCz2ylC4D8lYj8MM7883exH3ZVia7+OGtG
l1vVDA/gXreT2uwGs/77nTzfo7xvVXWu3S0+kNQIX9d6lQePhLB/02KTYI9GcyHjWzkvbJNYnzOG
WXZkMUqsT9D//NIG1djY21gLSqeupgsNzZXItk1sY9A0sZBcWe5je0CC07Al1Q2hGFplcACDd7SQ
zVTT9lpPhwsrtxYMEAioglg0R2jAf/xIUjZ4YwvC7RR3pY1ML1SCbdz1FRXCFgHPC0fGWkj8WTtK
IBR9lpykQE/Dto4hrvm25yB+dlDCwNHxiki0CwfE2rci+jiYUKuZq+wf51UMKiqGbZeiNewNX3AQ
Nqj197Lz14cuCRx9Rs4G6KHLJ2OBFG+Gh0boDhl4sUzaNTWsaO2uz5K/3kx43s2EP7J+G42PxXfK
w3KKw3S0gEeq6TXkcG0PIC5wJpPuTgAScH9+Zp/DkPHm/in7ClWJ5ZeaslpC4g1z07Z9LkD2hcYb
bsyJiPeKd4mq/zlZYywIQmxfmSxjuXtzuRrUpMw8l5psuA/B7uzgKontKDppI+dFiy6zldx4rQU4
rVGNC1P9HJQMD7twvqN5ciyLyjIQ3NaWksTtR4v8w2kaRBbj+lh4yoVwWVtUhVyNfgyV209PqJ5y
cWFPdgR0BXh69UvFSqF/jbrKKf4+/mdFE6hl5FNMaZmABm0nWX43c1Nz7aGuwlfcSA7nQ+TzA5gh
ZkqXRU8aM9NFvURLEpjhily7RhjW4870E+VXWpXWN09NgN0FSXdSrHFK98C4oQyeH3zto3EfA1qA
WDyXqT/ubx2FkKIMORo1Go1xfGWn9wYQ57mRd36gzwckFz/OEKj5UBciRj4O1CllYaFyYqGJie2O
lDkT90owXKLxrw7DXWxi+kwOvIR7jMhExh1PXlf17m2mlDfjLEl5YTIrKRtXik4rSON7zXflx9lM
uFfr+HGFJ1CVNj41nTY+pD2IdzMtkPGj6f8PxbHsiSCebr1CLXdl1vYXHmdr24CyNLAqrhw6//PP
3yUGKOwCXwcn7Ua4h/QzaDn2XAt5JKP1jm16yQx1LU6pWAgwO7T+reXxIjfAFMOiw/imDKYjeOLZ
a8cyH1M7bre1muGJSIF0Uyrg4c/HztrBRtkS9i0JOYWxxWpXg2nM6iOpW3U2OPHfiDU6qQkQHj+3
eFPcRhc2xdrCwpG1OcpUjdx4DrJ3C4vWRpZaeU71JwtnYfQX+rGbtFaA8HpPpXYB4bWkX9FbsGQS
SbIULENZ2sX0gBuPQ6Y1tpvBgATeYAoPQ11L+aqO2PHeZwUcYqSp6q+NYaJdatdlZEGFlLM37lKk
6yoJUlbeDcLYxhnPWJSihfwyiaZ6rhsSLWfwSiRxrapAC7q0LF/gCUXTbyM3smRdSIQ+JwzULclA
Z8QLadAyYbA6lD+ntJKOmIN9K8NucHzffjsfD2tjwLlBQY9D63NtK+rTXKi40hxryzulAMun7K+t
vEmqdGBIoHYAQH3qKmtTX1Z+3YentoinOw9C77byJu9HrvbphWhbO4JNDivSA7bWpxqLqjf1wBsj
dgucL5E50ftoXyNN31xYtTmMPtZSCDBhydwyM4N4GWaDVKuqoC/rkuWPV62BbeaWGoLS3BT+IAeY
4Yw5AM3SSl5lkfcCjx8Mts5/uT/QhcUvQbdwPjrnEgXIno9by4KGkVK1RO61RhYAbQeqg/hNyEGw
13MbeV27wMYlTpIOs65YBqpjgxa8zo3GekbXKvmle31cgDoxFPC++CkeC3TBkPbN5cDD9USTxD4f
GjArUo1Gzc6vYSxuUEg3YUuocXVflJjLFcCMH9AtVsODpRb0ZMdCa05F1MbTZjKmzNjKnqJNu/OT
X7mbZvwIQjb0lCjLLuYu68GQ4Z+Gryaj4TbVq1eSLWHFOtJi+hdDEbxg9wyFutbiWjeNjMUyaVci
qXfdVNotkj3bjmv+/DAroatQ9yRuZwkZsWwclFLX49fRR65t/ipHTDSqO8t/NPJLFP/VlaP3QpXE
QppteSD3seCyw3nk6AtazZveb3gC16DcW7cpFM27cCIvK8t/AILvMSXzvN9dAPWQT40MHdqdlOIg
QDl5TbtrrX8K88pUATI/peE3r8ROwMB4IBwvJISL6+fT6It7nbd+Jql5KVwjy5C5Luvaao5apaVY
xJTQErYhrAlu+5Hr+MJNu0xs/jO2zpXEK4yccFkQEuhk+6Odp6c88KVyU+aVcTtJFtLtVtYl47FP
S1k9wvuDCIBglfxjDOPiLqI/Hl84KhbH1affZE5H3n0DJapC+r1BcsrBpG9i5IWTDk/kNOkfRqQ/
EGE2oF/RmP0STsYlSZpFYP9ncLpwABxt6rXLZ2KvY45Sgap1IfilxVVjSxsNc/ThUla89qnfwRy1
xT6FLqnlTW4UrmEhdVZG/UMxTvs+af6h2flV8can8xt2bVHfj6d+XNQmkYH9hVHhDkO2wypMbn9K
eN2Z+aNRzlTKU3lR3WptKZGB+S9IbxHNqcgz/OByIPlRgjRkKeIbRIgfzASHxLLGduXvZ2i/+3KL
4SY6a+YUUV8ELqfG7kwOmtxB6P43H5LjG1347ETHxDA2kLLDySnEJF2yvF/5qlSBeCDwBl+pqmJY
SwBhy3G0ZMiwpylvHIHmQoZtUX2hXL04GedApXMpz/C3tfu0bkxerQbGWWFuBnvAVf4GL0JxbH35
UtFpdVaGytsehMLKnTJYpAxRXLq23TppFDpmXZ4GH42Q+KvX/Tr/GVfnRR0eaiTn/qfOmgQzvbaS
ABtV2EVqJxzd5uCn+/N6fpyVDcF+oKlPVWjlBqMoGCiez52MGDsQ2xqCrndI9enQTW+l8cxXxOc7
+X1+0EX++p+PZtLG4P8yYPfFrq9KHPRQ1pzcMqm2SWM8qkZ9AU6/eKz9GQLotMWdTHRQDPq40fH7
GpUIwTs38k2RHnQ9h6Q85GNxyDNFAPTFIDrcpVqOc4aphN7fhyX9BFqzPPV1m3E+Dt8jXWfGuScd
eY52TkyJ0rXwXLhrklJ8P7+YazMlnwLCgA4UhZLFUOgCeDLIhJjuE2KqKdbq8HCN6KdeAnzFvzT7
y5LJn6UFzKfqvIER81qWhBKrNKGkIWwgh64IfljDVw+/OPlfII5pLvBSA3YKLmiZrpPO9mHqo0Cu
a+NhEj3uAfWrlTUXzsu1jUYEUtml/gpTYXFeJlhS4khYlWBbOlyEPFTfw2e/iC+VTFauAXgxwkSN
GPUvjpGPEYFEQ0BjYYrcHtl1qq2bpPgZVNeJGm3Px8PqQOQvM1jbIGOcd/y7vMHUMTMiVQ1PtYRV
j9mP2HublbnJMbzbKFmqXWg0rC0gBTzbVpENBkWz2GmVmmCrXXS6q0jKHk+mTao+ZUN3YT+vj2IR
EbTOPith4kjb0llIdXcc8xBNPByTfpcoVVZOEHajfGEN1456CjzcXrRbaVovgiIVE/aerYKIovjq
Aesdun9CzcJqaYDO++P891rbv+/HWuR5soyDsSbgkgdIwrg+1qoPmSdNaGa02BdVmJPWgP1wrC7/
Enb3ZyO/H3kRKZnlWxGO87JriBr5veKgydaFdsPqZ/vfQhoLNHfZTN3kJaUBBch4yjMx0o7CD3qI
Pelf7GPqFPRqqK3OYpEfwx5+hzSMNerYSi3e8iD+nRcqRuLeha+1trveD7P4WkZdJI2XWpULAncz
2jtlUngY3Rid/m/mY1AX4aggCV9m4OUEDQfyo37UJ8XHVa9LhnhXGiLARIsDJnTPR+HqvN4NN1/Z
704NW+Aj5RseotHyLwjW16F0iNGQkcZLMqhrdz80xP/Oa3FcoEYJfkPTWteUa/9QRhJG0bV/qe10
aTrzz99NB2CYP4Zy4h3jqh1c1YxayOMWzjsm9ODArH/+/63eIvi41T1s7ZXolNZqcAfQ9K2uJdVB
jaK8x5e5uhAbq0cGECjOW8uaMSEfZ0cCU0qV0eJcC3rwpkc7aaNKqColvVQ/qZWA3eJ1MKEaceld
uLqf3428CJNOmKVhDvrkSrqB01t1xBDF0eJL5++lYRZBMoTDZKBr6J+8zCwe/UiUPxINtb+6Hep/
cX2RNQE/oSwIBmpxL/vG0PtEeufGhbjqBdzsoj7ARr/wydZm9H6YxcNTqdCxLjvFP7XYP99NiAE7
fSwhk4LwzIXLi0Iw3/9dkfHPwW5TX6PUOeN2l2dHJ4VKHw6t5daQjB8HZfRC2gYtLFYLNvBWSYiV
ys+VA/2ovL8aRIaOpxZhIC/qqtpKnYka1ChtTT8drjXR4vTsCekeg/XfAfr5WzwcfJxXw0m41PPo
93Abb8wUWZypV5+BD+FyrvNmkWzPBzEv7M00+tqblUaPWTXgLFPXwAOUujR2hYoKUSxLIwI0VbFp
+TU3KIciup+p7SYm7d3HcYCwk5y2mx4rKwc9qdLJDQ2/6WmUMadNjWZj+yLY1B0NKIG2wabtUXLA
/KrdduDiIYWCtYc95W27CnvFIjTKfaXGoEmQZtgZfg44W89lPNfIJ7SR2zZAThW2Ae45FQyBTdcW
Oio38X3uoxjEc4xKVIvV9CSEtK99Qzq2Vk8PKowVjpixgHbSgT4L2kPcN/62DbX+gcbOsNNqK4Vj
Yw43eo8putyj7JhNCv2NSVO2Qx2bz+RaaLcg+o3fvdw+JIP2nceguQcHXWwt9AOZKOxGN+6EvFWi
GJdw21d3g2q+TNUg7YIR57WhxX5qQtzGLWs7fBE8hSjUeeHvIZG+FW0lnFiO8h2qEdr3PDDCn0VX
2C7Xa3lQSxVGaanbMDENI/lG4tecOkygNiKvq7einHEWVh7UTkQFeVvDqfyBU239rUClx8HgoNoi
eiu5eCzpJ/Tfs40SSDr/lkh5JEQo4BVm+kD/fIS5YOq3sCarN2oW5Q4sU37gj+GoGFHmmlWc7AvM
i560qRTXtA+aKzgYmDoCl64Po1VIxIGtYSkIC4bXyn2SBF8aM0RxCCFu1LniNPsSN5gt4Gj9dbCK
n6XS/BK1IR0sv1cPyAaZuxLGHAaCQVDspQTWUCYb5W6grPbo6+EXLQnUk4k14qbioEBdS6HiSSfO
/9Z6IcaSdvuKfxeCdWP7vbL6N6lIo4NoUD+14tTenb9lVs4QoBKA8jCEgY+zfEL4OeJCnYVtJ9xG
VFkq0gLQKficmr1/OD/Uyv0JKBz4kLDBD9nLV5FmRlMEkSF1g1gcFBu5EdtzIxS3obFcmNWloRYZ
FXSuFs++XD96bejgaKvMFsnesYkvFLVXV4/8EDgvWpKfhBeGoUWbzaoyN9B/qcU/Mo7RPiaG59ft
wiB/ysvv8g7slDVlNNLZ1R23I1u98lPlplDyx/PDrFRt+Dz/ncsfbdl3w5SJ39sYU6huajf7TE9f
0Zy5ClPtd6EMbjlCWZCy7/9H2nksyY00QfqJYAYtrqVRrSi7SV5gbAogobV6+v3AWfunCo0tGGcv
fRizYVRmBiIjIzzcQ+GvZPOLR8XW8VSmh/PmaeklSi/L1OTdXusm6uYdEepVVDmfk7xSiF8wBWSI
4TpoYnlczl9gQVAnhdl0iQtL7hnN4Edbz+ivGxvaxytPyyk5m92WXJMG0CsqKNRsZhkA9Fu8wCzP
Okl++oI4H5q5z0nUULAJD7KSrezhojX6w1QQaUVSoLrO3VqofZHi1DKX6/K95GkPfts86VVxUMvy
HTD2Fazhsjk+YqIG3fV5zBB6oBsZdFbnukUoNEr66C6HNu9pVDtzmyHpvFUGKBxvu+fC4ZHGT9VL
9CT4M9tRtc4QoKlt9eS1mrFBPSj5OHbIgAGAtd5VVZ+snOCiPfYS5DIf9xt0tFbXtWG2ieQ6Xtme
K+jFX1S5lO7yFBKDTrHjr7fXt/CGIb0CKDpJS1GRmD2c6xSW3b6oZTcwh4gBQ2uiC3B6o4kPtw1R
yV5wTgjeQZdP7UUegtfuYsbCkPxJbKQcrPTVAWr3nqL7sO27EsrTMpXcUqqsw9BmX3NIgPdF3Xl3
SGj0DzCoxpO69DhJMYaI4qqwv/U9uihoMh9apXV2KXfNb0evIsSDHe0E39mLlo71EdXXZD+Yaq5s
5ER7EdBfwmwq/QqzSt8lfETkIS1UqaUtlGNbSh8Ltez3DTqrGzOZtOz9wn8P/WDxAAOJ+OSrAKso
uA5o6ub5Xm1C6L8aKAPhgDchQfWybYmE8t6KIZ7sK6ipcnVIJrT3sGkLHnFhrqGgGVZfU0lX3K52
5IorvhF70fjm3g6MZJ9aUEimI9ooQTt4xzwQXMFa/Tlk4hPhefjTMr/7RW+k2JLQIfNXw28FNRr8
00Ya0blVmmJrD9I02dHmh14h1u2NNvsG9V2NOvYY/FBLgAlBloonMwnq86gzqum1Y/hIaUjQTAoV
KDcVbRfo/qtKgrEp6uEYwZW8E0oyMg0YqofKqyZW0poZx6qp0XEv4/sihFAWZSt/76kGmbmIyxAp
6ig9BEZXwfZXk8bKWnLwvCF8dGrf3gAYncQ9UvWuK2wGjRj/q7cqctGfAuh/t2Wam/swqfmftehT
rMbdMVMGCcbY5FczQIbbDhOqXg4h5XNg5myoP0BFKeLPRmmm5bbv0WgwySihZMzGIyDbPRLk6mas
4gGqN1PZNtAi7si04DBs+WVd3EX7SEbzyUqFfejhXkB2y8xevKHLNwTjxs2GSNsCsPjM3fJVUymN
w52XTWyx37XA+y5LsQaBYegdBLw3z5XeIXCN4sXRRMJtq6VIgNcdYt0wneTvPGoVuyQYq4/wd5mu
LUKYKKkOGvuiHRGDDwflVyQgMB2H5KtjlvXHOLPi321NCWWwhm9eqlXvmroNt6BoYuRAEXhtEsV4
ilqQXaOafYfS1uDz6GALjeXoAKRBZvWlf6SbJm8KDV1OQIPd99wIn21J6A+VI/duBn3CRpbEKyBV
aasI8uEcddOoZiyrGgWsdo3h/JQKp7lTRyrMbSMClx+f7NJ8ws4Jma8odX40WnrnD6OyNStb2kBc
nALQMN4JIi3cJELZ1F74rHVa99BaUfSuIHIcvRH5YvTNo22g1F+9SA+fK5HIP31Y2XCQEmq3xG7H
YxfasDRmkB/yonY2WpaVH822hh5YSC9Or8Nll8dfK62ynqouNo/AYcwdbIvPplx4LhTXyl52VMZc
GESKON0HBNvDXRiGxaEZvAeRkhYHemZv4VMIDjAeN5CRQO3I/Fa2DwsY89IYtdMilt0M0PXOVwLX
SXp0WxsiSjaxf9ZDIX32hdYf0rIMTrZJLaMOoUytBC+ijWk0r1nHo6PQhg/GHyJlu7Jeg0Z7cuwY
ZpdEMr9nNJWRqJugLGBf1ENdxPdVbvzKxlA5D5Un6OGn6WfmPJuTaAiSXqd983UE/DQ1eqhK+Z0Z
otQAPsd6EgW6wWMcf2nksf5sjpLPE6zygwf4AquN44i7YfS8LWWR16LPiZwIRX+1OkW6c7wOHHBE
hWETOJ2+Kw2DqlBv91+zMG73yL6/U+Hh3I5lEW6GpIHqMbefvSwezwiHe7sgyHg51WW/RbLcAbaT
tu9MqasezI5/bUD6fCXv/9MtmidDl42rWYGnZ9ymszytdWW/3UGCBN+2t+noKA2SCQjh0WnVLaXo
fexH25APKPC/DP2wuX3tLaW3QB25yGjvggmekpqL9DYPawnK1c539abyN5ZRnxBChppQ8XaqF33L
FONR81HYFYO2xqS/UFqjhQEzG1efDpJvVlqDOd0rBwW2PtsA7FD3OfMFwqOzRplIuFad+Pse1vYN
1LjxSt1mrpU2lW2wTcY7AeVNGl/Xy65VCdJtBYBaUsFkcJLQRbhLxxHamqYVj5Jpw88q4HFKxTjs
41Fr7m1hy+G+R62RCknkpb8hFwleGNGKwG3mSP2iI+xlUJxnE2tpB2lDR1Addk5WmYEbFXI5Qh9p
3OlKCx3t7UN8+xSiUsHQIqA6SlFMxl2vpmzpeEU90tiVbDKsFh2bttjk6sttK29TMayQYkIYYUzk
NzNXsZ1mEoUCqVSWinoHwVh3jsuhXcnD3iaY11Zmb9SozvhybeZcHfspb/apN+nD/7bQKLu9miU7
TH9An0f+TPFunu2ZXIeJSde/1bP4IbDKYCfCId5WKbhX0w/X0OLqwvYx2gp1MHQFC+1/oYTpoJRo
Y2eSpHU7WVj1B8o1XrcNnNiCyJN8hQQ38nPnW+b53aMja/1rndW+ugGiL0EoHzvV+x4RkUmDUzbv
WmpdGXz2nf2jrIboboSw66PdSl/rQdgn4YvmMKZMWW0EhHPlzoyi5O/xY5CmMskKXRFDdmjnXnue
WvFhdxUzO11dx9u6DMTGqY16Z3DxbEUpx3tmstOVo1vcSY2QxQiKAapwFjgapZA4PEe4GrS+vZ0c
xkGsvOXmQGkCBAsD0iAbnBgcbrMAQWUEgGYKETzjkma+BcSj31lhOPTbVGrjYh/p5gCaVZT1axM0
lAvTLOiTk+YXLcxrXU73Us2Sh9AuR2eH7B6c+lLROs1j1KeODJ5tqnVaXToaeyEbdbhlRV0H08qY
vwtCf43kbnHLmJyfhljsCf57fU7oVJhdKhWRW0nelyQaPvbdmhrewgcFDgMkH3hs+krzl2hPzbYv
isJxtaKRD5Zqw1VtBc2PQUqfzLJtT7e/37cXF+0YGHJUIAugQudOwMhVVlmeFJ17RUkozurZKSUb
6MAkOc5uFN1w0kRqPA96bOGJ2drk5xTtrm9v7APZBwUCSlSeT+GR9fUZ8HZQQ/b4BHD4l4UQfFZC
gq4XE7R5rUy4EOOv7E0nfHFR6+Rjpdoyt5bQZesdhAbVYOd5+fPtbV0yo00xHvwEqvHzsKhJokIw
pJBdTTh7a0ifrKw8MqXw1zUnKp3UBylZTBDl+V3CcH9TMKPju1lf/K6T+s6px58ddJKGpK5kOEsH
NQ1mwjki08OYOwqiEpAVlYV2qqVvcvI4ak9KBsUh+Xi5JsG6uHlM3gLw4g/8JtdnFPVNVsNNFZ9p
o0xyDl3kvMrdOFLLhvTo9kEtfW5Q0f3P1swfoqJOqhh9GTdU0t8Vn1chdOiYPc1VxLgSDZfWpVMa
ZKemobt5MITg3OO6bDW3HFM3pAdkluE3BdLA20taOqlLM7PGXZ/4fa5MXKnCHCr9IGlSi2yF0CTk
2C27LB97NfFfNHgE5cNty29TUUgfLhY4OzgFXo2osuzQ1ZIUjZSTVTD53O8ABUOZsuv7/5CwXdmb
HR7zWWmk8ABwC708NNqHJq62ebHGZLDkIpermo71ImQ0autlIq4Ht8h5RVEGKKkBCfmH5q0BqJeu
F/BjOl1QRvy5Zq4tDWaY6Y2PnD1iCuNm0JL3dE9WqrlrNmbe4YFS80wauScS4GSbRqXplqlnfbrt
CQt4/MkV/l3KzBWiZsTZefi5lCXOQ/9otv0moVctJR/tXN3ZMsMiAGy74TdsUIc8NHe3f8DioU0T
pzT7qJMr0zZcHJqdmq0xwgXBTX1PaamxxdEqfhpBsb9tZ9HlKeEyPDWlv3PYZKpHPjwQIP+zIpDf
N0lTPbU0CU5J5+ef8qpUuFj14uxp1Zok3WI0ubA8W6Geqowqp7rpKkZkHIRJaPQqpuarhNv79iIX
I8qFqdkXQN1PmJA8h+e+9nrTtSpD85iSL9L3CKmnxTGRtQ5ForxYowSY1jDPDuB6hLKQLuyEK7o+
xRAN1FANFQf9J1DbTGlK+bCBSJsC0d+vEE4NiDUhmZ7IXq4NNVJWJqhACTctXS/8UQcwAQf7pH/W
w3ElSC6d26Wp2bk1QTAOaQ3hi1To3XGEc/VBspwkokccx+9vL2vJOy9tzQ5uQBpK0MD3XQq+CC6g
J+MjRZYOG6370IpvkB2v7OPi4kBmMyw2beR8H6U4NRkpr2oXxqxhj/CqefJTCZTG0MYrPAdLXzgj
FUzqg+55W3LRfFozdRmFqKO+6iCmqN3V43ekWlcyhKU9BKPnTK0vaKPmOT8o86G3fGt0xxhyPLon
2UZPw0fZgQFRk5lf975n1ZqTLDk+dwBa31CioM07c3y70P0mggDsTBhhQjcLg+Tkt17wHy6DSzOz
y4CWmlCLUZmEaXr9aBQNipZjtybwt+QUl1ZmH9eUOkaK76cToPxJRgoMauazvjqp+NYh6DrRd8Lh
8T/wEtffsJ37FOwjWzqFoQwC1fug9+GHlvFc1cp3t7+rNwFxup6BNIBkY8j5DesKDGJInUiWdIIZ
09rYXea8RGi2PHm+kn8qbas+BG24hpJ6s76Z0elHXVxpWtjr4SDrcLYme506f1Jn0b7u429KXPy1
BsNkCyp35Q8j5JthWhOgCTMHsHildbTNUcp1LGDFa16+uI3/WpkzJwctTOD+2DanymmYHg1DNdtJ
zB49onck76SsUp6bEIXlvz88ky+L5zW4gDfFltKrhKlCKIIUmcr0/xefEXWvPRvRb9TuVxzlTfBg
Hxnp1KY6KSy08059lRU1VT4xuun4ztSpZf4sdG+Te4+Bc1+mw4q1Nx8a1phKRlIZmCW5z8xD9Myk
4pWMqI+2KQzw2aZBSi9mhPz2Bq6YmaepXMgpcg/UuKlJmwcoC9Wd7ogMyZbVqb45sy64YBWEI2tB
TQWCCH36LRdOn0VKrSs0r8/WKKqnMR/M14Br6wUqfT8/Dj7FkqkpxQiemmj0ZBAB1JRtj2ZAsQlF
Qj/Yk0IR0pIaUBkLKDw/qqkV/kxR06NHRV2PGQoqRckm9souxel6WggIvA2/4qFtxV0kdbm/0dlX
Yy9VY/us+CFl4bHWmse47gcTxYvE9A+lXcbNzoCb60FJNesZBSydWqgR9LA5l9OcNm1C8amAZ+iR
ktZg7EQkrB8OdVp1H6joKvONhTk8xYblFTSGPRmlxzgsOMU6Ti2E6kYbsuBIgvEGsSDfR2QIZDlI
/8JJt62NIMKGwT2kD7uqjB8Q8S7XsqQ3t5JNIs2/SdeOWRreRNeH0dKwMkSi6q4NCPoF7VOoRrNa
Suq/d7CpnMEcHNCIiWTl2o4UyQV6hgifdwN1PV4NkS4dpHYNnfZmOVTPSCAMDaIfuILnkLGG6kPr
mVbExFUKH5P1UAZetLKUJRsQenKPQyT4lvED3Qc9rJmQd+MQORE6NNAEcMV+vv1FLlohnDECzHvn
jSZ2TDcUmYG8dkMvs3Zlp9vbYHDqv8242C+boqcDvGMimJodS0GqA82rDk0wvRmEJkMv33nQecRr
hKt/0GBXef+1pfnFkKOtARIml1x5kId7Vfaah6hpTf1Qq+34G33Z8BSKvD/4PVdtQy/yayk6H7m1
QG/D/e29nVY1+y1XEWi2apnxwrLxkhZRED9E7g4xknRnCEO7GyLhfeVWdpKNngS+QKQuBcTKzA9i
lrd/xELIJRsk2YWOxyDKz1Iow2ZIVhlK1WX0DNrv6t5y8vu8LN3bZt4OkzPmwAg5LB3TzBeklNdf
XjWO8iSm2bhoZximm0jy8Kz3fd9ui8FQXTm1nV9BFJevtGiiJ6mx/BeRDas93YVU5/JnzG8YT62i
Xm+C7sTRetCN6x2lgkJyoqe+iCv0rvtKv6M4rLw0slJ90hupfmnarte2sS7Hz10qlzEQggroUV5a
aAor9tSWhhJVXsFozn6pOeWaU5I+cafoZEyzkAgtnu3TForOkpfJ26BAFzhz9J+OmmaHxnaSl9sH
NPvQ35ibJexdD5GAPsaji5CcdWiy1tvXEUu7bWWWl/1jZapbT2OM0IPOXF6L+mFsU8QdWsBXCPRV
ybPUgyLW70epWSlhL67oX1tz5ZSm0CPYyczIHSzls1aUR73TV7x68YzI9OhPM1ZLxfzaqWtzDLJA
pnA3UeNvGiUSGx1SpAG60C00xx9ub96SNbQV4OfmSoE3c7Z5VSp5foOYuhspylMklR/LVkULPlYY
IhjyvxRn+3NUDtPQsNBMk4zzIbK0zKMqghTvZGfaPez+kKDar7FRPxeGuvJYnMWgf0xxFjogF+6a
+TZ2laKQaAUoEY/lvWpX9zV6RzQaVlx8Yf+mbhDVHp71E4Ph9WkNTLKUZH2OOwbCOzLo+pMqQLcb
SlEcePOvJbML/ocNSvK0alTnDTNdwZxLLKMm6qpxzuCudKAltvI5LWzclYnpkXCRw8L84Q9dXLVu
3Y27pJM/iS440Pv4edvx1szMHC9yIkRyJUO4VSM9MsqARHf56Ajv77KAyQ008rJ/mBI07orr1Xgh
XsbEYnw2Gm3YjHki7nMp/FWHprqXS2ONT3rJHaiuUt4jRUORcuYOYx51TVIH1klTqFtVSRrsEnMo
zk1Job9lDuBwexenXbq47v9ZHug4ZJpViNrmrXhntLSuaGrfjcGmt+ck33oxyqDyox49BOJ9668l
u0sLpGxBksjsuAKU5no/x0AZ0xj60ZMWNGfYXL/18gHI19YjpVlxxCVfR9OGdiHtfjKJ2dHFXq+O
sLLBYmArZ9Ghy6sWX29v35ITXpqYfsKFr4uYhmc/AaGKHlQnsr6OqJC2Fisrmb2r/5wSPXLuXijF
qLrPVhIkwhgatHXdWOfNmaa561nBvpScE8HrIVBSV3Vy9/bSFm1OtObU+S1omqalXyyNI8xC0Lze
qU0Vaxt3/S6WmtcmRTBSDj71CRTvEZzut40u7ScoCspZAF7eDjA40PVFdd0K2FwLTdpEAtBBbcT6
pz5s+5UFLrkHxUYuEe5I+S2DhxwKo5TM2nVqe5sASerC8HR7OSsmnBnECowmUC8lr9xQs++1QP3g
KMGKiYXkBXTG/1bhzL6nXKkiQ+pHcfb0eDc25jtJkbh/fRs8VyV3hybx1qYHlg4JLvoJ6AII703M
qArNq72xsE59fI9sy9YCq1r9rSrVFHeputEEMaiuQyF87X52R5Wpap3gTAFAfnAcybwLNDqSSLCr
+9untBSSwJ5AA0JSS1yaYuSFp+steA2gOqAH7YcMwJ3fZztP+i7a59t2FveNNyXXvcOrcv7aiBPw
+uh5yC5I+RiqxmIHVvmLH8Sv/392ZltnZlLngalJznXd+/fgUKQn09PFD12N1kpwi1tHrQqEBJMk
b6K5IbRYKrUhOOdCvysNYX7spfpoJ4m9SQe7Wnl9LG4g3o47wJ/xJqDnKEBmlL30k5+N+1pJnxzR
orEVr0wcL321fFH/MzML6hIK3HWb5US+2Nn3OZrV+Rp749JXCwqJaowKEs6cF++jEd1MzwFirTcT
/PsP1w0R3vzV2OlTVI3yNPkZf/wPfvGv0TngE+4Uim2hObpKn+qHwlTHQ14OYutIzRrJ5uRi87SC
ugxqZJNI2Js0ZqhSE9xRkJwBn8ZHZCClj/jJc4dO1lkxYbKWW0vf9Im9xvG8eHYXhtXrbzlPTVgm
DDbWkMIvnV7fmWm8Ei4WvfDCxOwyFrWBFpaMNo4XCg0kuqVugk43v0FkGh5vn9gUed5uI31aqiFc
UvPndpeYbSynTnRGjR4iaT8pDpDsJTSjlY99qoYPeQSndKmgVybpwcpnsOijVPEmSCMZ1DwVrSOn
DcB6ZZDM/hTqqY+UTd+PW6d8biTtcHuhi3t6YWt2bI5gstsZfHCpmQ38kamG0NtyYW5vm1ncTyiE
LIIVY5JztGHBxGDneTRRbVHp6jkQmZxtBAn+zzpx8gJOTicGMWsFRbXtyqpQzoaZZmvZ3OJiQUQp
aGkoJHQzB/KNPsr4I52sYKK4otJ0D+V7zMBR2a08YhfP8MLULJSNjtr6kg3SlokBdTuMBtV5g0pi
o/nOHui5t5Obovpwe5cXLwVqpjpYR1iR5xSNvUWlvB502vBNvKmyH1aXMS3cbYncm9uWFneSe0dl
2I9AM9/JRCBVlrY2/Hm94jEdFgYPDkqAMLuvIrGXAgsaPPSabPAZNFyvA4scB1pswVt7kvr0rrHG
kx6sqX4veedEwg92mFyfF/G1CQ3ts1ZrfPuUWDS0eFa4jS0/eb32pFnDJEnyXoXQG7aH/e1dnKOX
/jwvLGVCLDNcC4H1bG000uIukKrG1b371iy2DL0BLkgea9XZJo11J3p6EsI89553rjzmvqRyxU+X
DvLiF8wTZTlQ/HIUhufSQJSQ0VbFrxrs4Dsp0PyVULPknZemZgkzs8RD1aCs5sZD4cri1JbiQO97
U4j/ED8vDc1iGnl4bDVj0rhRVm5TbdeWHw1aXZL2KVhj01m6bi9NzSKK1MoVunyBd2LCFSzAk1x8
MQsoMLQTIt0ActcYoRc/BmhNaPQy04HTXHsqOOncqmuevXZntI4bkM3kx2bQxF9SOv7jmTwB+LrR
b6MOc22IrJyBPGYr3R4w7EYeynZDSfxj1Cn92ZCQFJekQl25dJdiJsH5fzZnMVNVE6abGvjSnEEu
UGs0Pal1he/l934iYMGIaNe0+9pQSm3lelIWfZNxHCqYJjnuvOaYghqvZMV3XHAfzSEpBg0t+Xjc
DkOkbiR/RPM8HqJtAY0BdRqn34+J3W9NKU+3fm0MO6vIQy4uU32Ukrw9pWWzxmy0ePIXv3C2OTFj
CJXSBugKpH710xsc2KyVag2oM++I/d9z/3cjZqFQjuTWYxIFmTAYhXaGF8s7ta2+j2n50iEI8aOA
m/pYpZb9DqizfR8N2pciY77ydmBcjEoXi52O6+Jh2Pcgw8O4a90qh/BGLrrjkLUMckEtfNvQ8rkz
/g9owppeoteGIu7goOooe1SGLKRtbnX51ygrhkcgS9F90cDzuGJx2cn/Z3H+FsiTLJZUK7ZOGayK
LXiAQn9JQc35xq8gfP4Pq4OrT5nYviF4n0WLlDESNYfU5cQEnH5uMkk+aIaUH/WkrO4SyVqrXC1/
Rn8a0AaKskSO6+2sq1ZqM0OOIUcp9WZj+RFs3Apa7wMhMWTsOPGC4QfvIdCd6A2X+QfLLIbPCG07
CM4GSh4eBNftJ6htZAaDM/6XnT2oI9PN5Wj+lycLjDFEHMpQMHfMvCymTN7WI++JUi39uyi2sn1H
sv3h9iEsXvKT5q1BOxvO9XlPtTJyM20iKz77DN7mG62Fzznk1a5lsA2EZjU8jYrZbdoEQdOs7BtX
09BZrTvmxqReXRPyWvq0Ln/NLI5oTQ5dpa2AnY+to+3fORM7U/379poXjUy4TFpGk3TB7Paoi4Zh
PXu03aiz1GPaWNZ2CMph28WO/f62qaXvCXJS3G16GTLXdu1yHgkqfN+K5Tajph5Qih03KkFqR18h
3INekmjWp2uIjvkw8J8weWF1zmYTKWVQ5Sl62J0svElh/CCXbYjMSvrLFOa4Sb1hB/X1NtXrY1aJ
d0Vk7R0Frad+bTTHWLoYeKISvnimam94MPS+THsrtwJipac8qhIopm2jdH2+l4w+0HeyGtTdpoz0
6GeZQMMFuhnqSTfUy+RD4RTpL4BlMZR1eoFsi9FU4avoFLnYUg3XP6d+1z8Gcp8dKxgoRimHD0BC
joG6avNqju1BFslWbfONrzbFsxTDJ7hRxqL34VdoE3VHOzF8MqG4FBu4GqWXJAiDOznXFKYfB53B
rw5e6mNfgex2ga5bxcReUX3rjA5+x8BJ6vBgtp54zhtHe42GweN32Y0u7TT4P/NdEtc1DBfCp48R
Jz2MbcagGM2jxWzmFy8qS9R6zajyP08KWKZ72/OWNp4m3UT4gzrZG8AuvoU+Lwqy50EGv2XTjrh3
su5vhRSmcuyllVmQqny9NxG1lE6o2Kc7u8uVbcWZP4mO1Wb96lDU9L3MKx8gDMAQ/Qnh8wdBZeVx
RN4au7rV7R3JPlCNlramUr4PmuS+jLN0E0re+zhT45WbcSloTANmvPVgdEFX6/pLLu1IBjOZQZ1c
qwOM833OeP3wZQy1H7cPbtqyN0uEI8pCIYkS6rwYUdZ9wbOHHMdr4iHfGH2RHPwyK/BWy38O8kA7
/b3By4tmtrIeFXcpE2nrIg7V7CJKxNOE1PgV4J90DOLEebltb9EzmQnEd5iYf8OC2cSRNqlgaW4A
sx8qIrWoPsVhnx9um1kKvZTI9AnwgLO82cdIhAhw94BE4miXJTH9sXITkdLoA+yAaxWVpVOjpsH0
8oQdYob52j1SFBs1sjXNbdPmpDRILunFUUrDOwRFVx6Qi6bgEGOcePo7zwrBC9dpICOXl4IJ1Zn+
1TMDBhsRnWxvUH6CXrRXYsmC70PPS4kYoiZ2dP7ckjTfTzrhUVT3nLu6Vl2nzR5a8be6YDgEHb5J
TRZ8JbO4s3tZRmE4bkeDLiZIh7J+UeJsM7GI9dHWjof9bfdYiCTMTFBrQ4JsykBn2adfeCRXXTq4
3RgN0+tR3DVt7O3VCQXbKDAeN2Xiw5NhWpsa2OvfhxMer2DnqenASTWnE8tH5vbHTA3dEdbXtnu2
6hGMUbXyDSy4CvVMmgkAFVjqvBCm+p6n0TJrXDWrHmv/Dp7KiQZj48drT/85Zm7KOaidTl1h0CrT
jX/9AcgkzVUKMdkpMqU62fUpGkc7MqPhORVtbm7qugm/CT0Tn8Y6JQcZqDfxxIDSVF452QVvpUzG
zBtsPWCd5t+H5UtpVuiMA9exCqvuuGm13vXHYGVvV8zMn0pKhBZTEZQ6ONDmDNP31mrtA9nK8baf
rpmZ+WkdDK3ECwRFEL3bd5b/4PfpYxjpf19pu9w0Q70+vqzyqX4lcIp3jLif8rT5JdWowQc5yep/
WRAABAAS+ttypmiTkQzPQjU6cuBqjbJ3UugBbEy7YOUbW7hoICL9Q4cJ4xt9u9makBvNe4gXXB4C
P0rDTjZt9ZfDvv+4/YWN6Tdc1ALMPC55Y/T+OWrEuC99uFx6asLfx65tEP3R6iRkRMUOfoROZP28
vZNLX7fFy5mPW50ERybXubANMCypu1CXXOYQ1OPg+fonfaztXSpn8q6K7Hrl4llwRVok00QFkxUG
IOhre72aB7U0JhCKxnl2lDmxk5471T4D1rdy4ywu7cLUzB1jtYiyrg+kUzd8Fhb8wkHvJta46+s1
KoQlJ0EtkTBsguh+031XoBd1zCZTTrIvAnUnBUwE7eS00LIVb1zIR9i3fw3N2u+wsiSW2llU72s/
fp+BeDqmet998ntNBuUXORuAgGIleiztI1h4BDJQSn3bCQm6Vs6apgCIhCtu/SzlERrDeCYQ+TwO
khZvb7vkwq064RiY6mBq4W0F2ByLkFpjMbp10tn7sOyNR9NoFdQvx1H8GGyjTPZWFWXQVutl8TCq
hbfCKblwnuTofBFAXQFPzskgtDpvs27M/bNhNSYySXWlNdtxDPv/gFi7MjQ7z7zpIsTM6U0mY7pJ
NW3j6SZ4l3sxrBAmLF2tiIKAjQPyPjGUzOJYYZVJMmpZzBs0OESaHW/giDqbgbQNa+sbsmePRaOd
WiW5T+VqDXO/tJ8AhiEl5ykJQ84syOgpFaJQGyNX9MNBMi3mxcK1BS4EFvwTpmd8FA6l+QhKKynK
CATBYaav7T6kXAwb1JPFrpFb8wOUd/2WoaHsHBl9uC86yPRag/8m9wxd213xPA5hfM4zygY8PauV
SLS8/n9/2+yYa+6mEvK0kCkA9SBL3/p4DXC2uHoafERU0FNvrin6rp7hh6VNrKPPJpe8UibxLV96
vv1trtmZVnpxXWRNkcl5Osk44iRC6lE6TU9OZP79cxIJY4t1MBU6zRZemwHY4fWDA0xGVSG7Tk4p
/LVW8RhrH28v5w+oe/ZQnrhxAcvwaKAoODPkj5rfgaTrTogq+HsUUcYcUSpFcX1YpLZcvyMcvWX8
vVeCYBfCh7NJdb256yFlQKyU4TNaRYzL7lMJyYewc9R9XtjB97yOpBWA0uQjt37pzIecPtBEZ7XS
CVWEYt8GVrtPy26rRPJxhJEdSnCjR/ETJbvbW7QUjQESgROZWu5vXooUq2Rd8lB8CpNvxvAl0oZd
67z2xcdatSCsDLf52hNuMVZNI4r2VO1UUJq6Pn3J6Mx+kIPUVdSfXePv9eq7bX3hkb6DH36TJU9a
9FIG/spCF+5WnhI2yseoU8M3NG3EhWtDghvBE42wLk3ADvrT+Ad4vVjO9l67xgC0dJYoh0IezCNf
e0t+1Q4DzQIzdlvtRyw9TEhoXTnp/VmLuoO9Vp5f+mY1YAU6TNr0f+bR15biBNlYq3ctbdxFZXvU
oLRs62rl2l4KckxpsINUtqC/mt0wSFv1WdORhzSFBzuC/VAr8kryuJCJTKLj2oSm1GgwzZJHK9Gh
znQGmBC8d0l9yNPxVFr2dlhDUy6ez4WdWeZoGAB2jBjFWCQXfnuSuENk+s4rsy9xKO7qTtwpaXS6
/ZktHhLIwD/4wynxuPa+wqkyDcrzyAURfczkcNuo8cEuyv1tM4uHxN5N4DnGNeeflpyiviupoeV6
9AuHzYBC5Hea7bW38jEtLufCznSSFx9T0oVebwQBT8FURZCmvPPg8LRQd7i9nKXghCMAsAZHhlzc
9DMuzPRjn9R1NlLGUur6Kcx5QaealLyUxMc7X6T5btT6YKvZrDWV1TXG/8XdvDA/W2XE3FNIg80+
6U7X7+MiZ3KbyeOVM1uMh5ernPlGbLRSlSaOccoy54n+wlNUSueh2LaGiYRFeQA/G2+o0STovDXH
2zu8+MldLHH6VC52OByH2u8NeC0yJT2Ncb6t4BzKckrktvnhtqm1w5wFYHDaIqzGKHJtfMby/M+K
YXyMjejglN3JGqwXhrbeF2G7ElRWDvHP7l+sEKl4GUq0Cibiyj6FTvWOyvLu9sqWTfCUYKP+dFOu
N9HyVXXoRoSFhWfkx1qKy3eJqPWVo1r85ux/rcy8MS4sG9nQ2jrR/TyGYflpVJx3PV2xlW/7/+GP
/xqa+WMhi7zrAm+Am935bAIm2GTCPOVR/kEyIC822h963W4rCTJbsdq9WVvlzCHbzoFDCdZ2dCis
p0hN3gN34TZbqzAtHRnJB5+O/H9IO7PmOHWwW/8iqkBivIWmJ9s9eIx9Q8VJzCCEQBJI8OvP6u9c
fLHjsmufc7cr2RW6aQ3vsN71XK6zj62aFtMhvqMRbi2W7IqqO/hj90257LOtBSoDPH5QYEJm9uE2
8/s5CBdm6n3iOVLlSRXCTlmpTBX2biZz+x/hkJcy08X6CSVNVFiRKX14np7sPA2kxJtD7OjBIHTp
Vl50RaNvUrFPv9dFNHmJ3rx/ulww/awNkdWwC+CDOY3OtSb0QVGxIkBrfrMWL7/2x6g4uPRnLvAH
8N4/nhmxLVXho9ffkvEwi+GBmX4/OTIPluhWJjXMO0bn19e7+bMViG91aWPAlgk39vvdrIMmGTiT
0Q46e0FTlKoVy4B1vkzR1cT75vT/7G1iFAZ6pQt1Apn7+6e1VAl74f9hbEkUq4Gjxm9h74+yeONc
m9b+R7u3/1klaFFetMNIjDDd9v55NRzq4bLg1Ltw0GlbBVk3LbmAMDypvjPB+OzAR0EJOv3LDvtH
lDoC84IZhXnaYe6mg7LAPHpze9WJeMUmhckFAKGQLsO59r//fpcqATpEF8rMx9+vh00e8Tupd95c
P5Wz/yMQxXXiOG9fP+azHy5G0oR2FBrI/wjuCh8nbyQ1Ki4CByKzv/pE3E9aXvdc33/9qMuB+3EX
/P2oy2H21xWGCbCwRnN53IUoI9G+zxYWAGt120G2NnTfxSPffbHL/vjradNQzQVm+2bMtB+sPlt5
BT1xZsE5+PpbfbbP/v5Wl8/x13PaEJqJEqZ1e8gQ1AH+yDxrfDJs4Iv2nV3kZ8fI34/6cKMB4cJh
9B6DD2WXBfzr2PhkHcy8c7IJUIwIPDkCBMESR3TFAs3I49df9dMrFWOyl1Fg1Hf/UenFlZYqMIu3
G5J4k3R+2plkVS7n0SVp0/lbYbocUurUzj++fvKnL/l/H/yxA9XhDuqFwwFpbeRzSAf3Gr1LnTVz
VP0/XAsoIUDEQ6HjQUPj/c9ZSd7ypUSMVWg0UTqVQSAAtglWaLz++jt9uh3+etKH7QCH0XIIjOW7
SLCd392X077mScqSMY2D89fP+ixOwB7HUULgVPBPnFBrORCAOIZdJNsLm2N+nJn9phz96Yb76xkf
NkLMaSuSRDu7jl7agz3gcvB+OyqR0LfJMeV/BH3+zxXw93f6sBt62c/+sCQYTvNkKso5dXrQ78Ty
zf5GBfizXwrqHwxxXSxZsPjfrwkiGp/VpWj3dNL99aySCOwFp15PBoKVgGMqnhbtkiLICFcYzKt3
c82CnZvEP916fJouSaVNmp++aW+desaS8rm70u20BmSBpkzPBy+eD00Rg5mAORi0ImuBEoiurwLw
I+BAI8EWbLzrgPhvA+V97i/FuVyKZhND3Qlah4YPChRheWyK/gUDPo9RsLz5LntAqQhNOVq9SMhO
0nbs8DjlDDm00nFuJVyK4GWaYcBCYJpjSl7QvptfIxXt0c5AtQdS61SDAJPB839OXTvd+mIQqw6m
PLkE3w3/WC2zGKY8sEWUuO0XcZjZfIZtncmUtzzpjpBN6YW7SYhH+KT6aSkcb2cFTNEmI8WNCEtA
Q+L4glHyJCgCgFr2rreNq/A+IuNyqnHRp6wYIeJX9Kk0XrNuFzbmoxNsbTM+tFFN4BIwPNasC9Og
8thl+lzgn6tf46kMNrDRAKdSt0fpxPeLFLcFa6u8ErhYua434CvV6YDZD/A1o+MIE7y0aMI685Gy
pjaOD1NTgPEaPNV1G680hLBXmmC4Mw60TQtxgSuq53nw7M8y8MZUhXN/7OYy3Jna6fYDlfCxkmFa
dksEpy/G1k1RxRtMrc0bhEVjxrq5hUYSnsbOMkZp5XMfxBtfZpGrh1yH3pxNc5V3UxPkbgzX1Trg
RTbX0z2B7fPB0d6N75rihtiqgWeGOTsIGTjUmKlwuhdMlYWpmH0BdltlgEWZ/Isq4jVyWbiBAJbs
ejcGRaWf5wwVVJEnEcaZGW2qzIx+v/KqJUwJ88QWFKlzREcntY51V2E9LfuwA7hqhmtxJgRk9gMg
51AbQZ44TbJbMVEHiG+H8I/ufQ9IzSZYNzYC1rOtxQaDwFXaJYL/YhwzzbPfHSnMv1Z9LEF1Fkei
9Glh3Qvrub8KEx2m6HQB56PMq42dFx9BcwoH0DMvoKr22vGuVJB9gvt0CgdII4mhG7EY/9AVYs76
UU9XWCywXKU22pMQTnl9RICeD6sbZXqVLmN5wcvCqpIX3AATUT1yOFJlHC64EIYXP+F9AcBO1Nzy
oqyuvcptsGKZ0mvd1lFedDh2oiksV3GSKHCfYuc6ispj5IFkVc9m3XG17efiCvMNj05FmmO3hCaD
uZKzQftwBlMHoNmhdrxX05bJCbP/bpq0Yh868k1XbbGpR4w5lH21rKai89KoZxxA1/gttEDSwlgO
ClfunLzWuS4Sp0qnxYM3WDQs6ypWPG8VmKBGjL9KZ/QBmWAjhquaG6kiJxVi/i14D/JPVwKe2eEs
UYmt10vVncc6fhUJ77KBOcW2KKrffWxvgEvHLE/SAQ4LF8BMW+8uVNAUSeIgUJXdms6avsF258AS
f8rgOXq/kA63Wj9CoSJnP13k1KYLssrMacf+Cv6d6kz8GR7sFK7G1CQSbbDZzZy4XfIp8QDB6l9x
mcQrt/WOjW5uqlHMR68bu1NUuseYkj0I3TxvXGYPUEg8AnN29nwpGYz7Yg4HV9WWmyVonQsNDD+1
6uUWUgKSF0pXqfC1kzFJ3opCtt0axsbyeqgwZoKxqPU0NHNWNlGxrjifVz0DzsyT/g+PwnqWCDE8
leoylq9w6jijAVTND//QmB0V5LQPdRMmqaOLN3wWC8J3Mq8qDA5dl9qhKw//MRUYqQtaUKeaquhS
4H2GizGgB422rHLoxJDgeAC6p0XtmXW4AFsGA+X44Bao/s+LYSuk500eBuV5gphlJRb9xLvmOWSD
P8O51rWrwhZYVy4SJTk4+6mDAJz3kqZeg7zM4NZOQ9qsNTXItmPVXvlgd16sJAErM2zcWInvDlpH
tQK37rjY+Z5xiRZSXHarzpoeR1X7oEK6bKq4X9KhNNURYJh5xSkbV3zU48F1wtcJDwBpscJg/Fhv
cJHwbAbIykj0q6HgrTew0PI2sz+TTT9aehoR7l7eO7kZMWKfx03kpTP+cD/CpcBpuj9IcB+ZtzRZ
CabQMYBacF0WrszdwEjQ9sy8NkjGU4mtvha+0imf5G4YvfbckMrPXAl/jaj3zq7P7ma+nNQQ/Ql6
b7t4OJtgzuKtahpNmTYxYysi2vi26Eqbz8mSZKiUgHhv+nAVsWUL80mQSNhSrcaE/MBZ4qIAiW3a
86G7q8JYbJKB9OnMyjMUerdqCYprAW5vSnlJ036huIMSrZcjH+GgAgbCct914ThnesSVS1qN2xbq
LgsoXoa0+rl25LBuwVxah44TbOKxP0TSWghVosO0hG6mvaKEdSSgwBPoSmnfB+5JhAwHYwj/2kUg
GFtq/5lO4Yuo4ymHmKFP2QSEz+Cgb2fa4YfuJliNW6RqibVxZqfxbGLsXePPXgZD5FtROMcKiOoU
ps/8mISlm8UxTkAKKhyBV0ngOOV1KYI2c0skegmIw8TtqxX8nsoVJDuAdDvFnwZTTZnrlDfM7+hv
WMBd/g5wr0jF3g1L4jmDsqrKinK6dqw35ZMBK6dOnGEFLeyftpUi5aU7Xy3aHFWpn6JEvRR84RvM
rPVZ0vQmV5aW2aCUl7pjdPG48H1s4PYPXDNBqhq6h1D0y3lmrZN6BGhHCHarrCt4cyyAU0uh5Gxz
7sIUFKmy3ZQSyCOUW4IUVuH9WiQwG+Y4L3CaFbANDa8xagMGbOWzdVA1wYp6Zrlci/U1tFn9hnu8
2og5kGds5yQbFdcnyH96sK9hRABlA+IfUbwk2jN7gxH+FGTNn0WnXsO4ZJvJCCefxTxmkT/zPEGX
O4OfRpP26PfCUCOR+0iMSaZs32O5iODMhq5ZS+leuG31K7jq8G2vYhfnnu9n/lzCQ7QgNrU9ilJ8
UtuuFbeDL3UGV7sfTmXGVLjBfnEBWFcwUQPjsnnrkONlUa9vuhCWK1EP+HLgDmeXjMcFZNoY4uBs
6qzEZYlR1gizeqeoF3VeGY6FlBT6BnqaJQ9i92ffg9c5jebWLYs2a4Hry9qpMrj7k/JcySa576f5
GZxt916V/ZF24rcy4hr8yf4s8fenPqT1ypGLWMeVIWsGvvg61sNJN14AhXf0x/Q4AxQzCg2eeue2
Alw9gldUEGgQCpdOWUC8HiqMZn7uSChSQ+KtGskGqSZbd4uRa9zAcbZ0BtRt6QAnWE4/ihowdONp
rEwBFBUgiwOEBkWUEmqaHAJpii+qgJCKwh7TZZD3ss5Pzp3jkS3GQ4A9GoYcbovuVVGGv2HyfACI
7xmfudw4PZarqqsqAwhzShXaRauZeOfCmN+UtA+J6YfUL93p0faY1W8L/01ZgW9gg2AFvwI0PZCv
XjEF43LDQeEspS1g6WLIHXScmG/yocMV0guzROPnlS6spWEg12W+TWxWNcMVd/XVELX3zHEYTACB
0JwcG+34DCYWceRTmMwYpgEl1Nb2RAfceziwZTYBvK1dfhOOF95TBYIYgpFKvjJnBsOtIdFTXzpF
GqNnnnbW4VlceP5mtN20ijWaJk4zFPkgIPppaTzmciTqmvhLmPu2gwVD4WXLPES3TTfqa8gPIboC
JwnJw/wiF9wh8eReq7iINlYPe17256jGMNk4HCvlwIpPEg1EI4MtLwhI+6Byn2wTTVvgqZNzOXPz
OFiP/WImgCdXUb/BmQMBfhw3wJlQeOzK0K/24VgAkAp7yCUtxwDo8cE5WNeWKQTxWEe9BMKOe+4O
6V9/j7wQczyRafYlSeq19Wibxs7wDArrg0zMnHuLACFR92FGawlahuymPCJl9WxDAF39fiC51Rgo
7glTuw4eBvkifTBdNEJxnSzOz7Ev1FolHhvymMj+gDbj+CD9wt8JgOLX0qVQ2IyjXRA8c3qKagpt
ZqMfixn3TdhEEYJPCcLp3FWeSX0JeGmt2ZLStjDIxShdnlQrwiAjGAP6GS/h+DOa5C0yDUBAtXnk
tfUytyIHCL+7LF74ngOHjelUP61hJJpSW5usMM2YVgFQtjJY4JMe62vPtUOm9DJBk0OO1g4/WDNX
K78dXxSqaGnQYyHWjJEMns9lRsO5PoFUpfaT1vjMPQKWPkYcUVYGu64rMecNvvFqHhG7Mq+SGW3t
SifBS1FNsH6MgwcZdNd910hMS3vjvoNcJBWqf/NCuXONjrHNlxuYE8lHvcz3xQSY5Cj9G+lA6zZY
/bNL+AvpphsYgl37tDnXeKmpQt8aPnHW+4VRXdTdBE3qRzMYiPAwPVjhx4YNxItflf4bzJ7NTxfT
hV0agDp4LR2cdPspbCfsr7nHUVDKIXq1JGlI2sLl2f3p+hKQuhpSYZ3rBqRiRCS4xNnMq6dC+Mbu
HWCtkNm2xLlmi2I5nVW5LQyPrrvWN0fQQv5oFkBqBbEZNvraqWPQ7eDbksZAg6ZiqquU0fY3eiCP
wll+d7X6jXruSlSyQ+qPbLfrUVFRo1IbibQnK+dxyVtEoFmEuxU/5xBlvCyPbezwrTsB4TVroEgV
MJy9H9+5HeJ7bIfnhmI1hUSzZ0jTL5dHd/ZYkeTII8YcjSeJTROeB9rUG2fSZ0mRnrEeGjxGnE08
RXcOYVetYvCWax2VVyzaltDGZHALQl8jWegZeuAyNZghzkJatWt4hL829eTkiwFRmnYXnylujvIy
1gaIMthPEf5IcUUOppp0ZutwSqFt3HI4h2ZNwObMU8rZgc7TZ56ty7WNmylznOZsq+jgDjhFnNGB
VWrp4HSXYE+DfvgSLbiDEUXUj9q7hEYKNJ/q2MFwcnWp5a9CWLjlwM1i99d3rdsPu3BG7KW6aWvi
+DSGZXXgNDzNprqSnEzgKMVl6mpaZDLh8Y6z8mbyAaVuMfmel+VSgorpTqmPGem8oPplmOclbcIg
uKrgJHBUCJ82fQt2r3IlPhkWyLash+tOjEW2gDeMoEklWUfK32rE6SbaCSWCWv6gLudXBSlWwG9h
nSPITRZ5NhLpiTcWqCzM47xZRIycaYDjD4NmMpudqEphYa5yQoZdTZCsj4H3p/dotV5qZ+fE7sGD
bVpqjXMvRD+mhEfqlxxQ8pRIKPO5InGGiKlex1g4YNYO5bq18t56Dk+Je0EHkwmnTDefOorOfui2
cR519bO/AHcl2Gxzw2HLo2Vw5NR56SjrN2RONvXU7pOI3fWK3atJ7iUH8Mv3h1uRlHwbNrbIAx2C
PexQN5cEvPk4KMc/BamPQx39cGnQI6gu6U8EWjqvZeKmTsd4Spdx3BbDbK57ZBFb2ujj0LSwMBfe
SWp16lGqW5dM2VTOXO5U0t1qgmkUy/R57Gd1moznrbmh0VVURaJF3jhGj2E4mIwwore9mpZtYlCF
adEzvfUb7mDBLQ9BUu6HHksNlp8NBlwxzDlU1bqvF3jd9smJUOcern5dHmCID5Jds2+cwWz7sr4q
eXKoWns0ImaoQtYtxIDLvBIhDpLZ02Rd9MWyWsDLXJUV9VekrkReF7YdkN52p34ckUHgpgGZzUfG
v7iRTie7/PYY8baNKW/9HvErsVOYNgkqspWlmzAiaEujIpU2A6Ynl3pwUCr129uEigYVqVaDHI0M
HWSIYYN6Sfw0YZY1bdyCbRBBxRmb+wn4zojf+dT4e2obiOMrlMkg5LojGolO0Me/ynDosyahAE0m
w02rRbiqunJCxojwBMkmuVadwW3okDrXfhVmvhL9WpHgcXKBqoLj9yHGhZn5TGJQj6IMGaF7usFM
746WpIP+OL6pZnK/TP2PBuTkg4oRuYoOZdUQWw708bLPE4rfaOzrAyiv7c1sW++mbZsXwpVay2Ic
diZqCU4lzH9AkOOsBgyjANssTtLUb9qJbvxpwJgbITczQaREenha9mMwoPIwVnliIfhMPLjW6spF
FQflAVTab2Ey7AOXDVsGjgLvIYSVDTgJ/e1SDI9BVyx5uIDpIRu6RaR6C18Jvm3cyU1p2dfbJHSG
jRuz7uAID7O7fheikmRuXJTv8r4nb3PnNRu/BfoMfK8yrWZ6goVjmYcTBGC4e06YKTcpiC/HOEJH
xm8aFGGIvsIWDZ6MBWqDtAPbECrfXBHexY1qdoXTOqsKvo2pb6o9gtUJ/2698gP8slU1TlkbkVtD
G75qkApVHsF8ScGm55GzbqPdCPZfElVh4mGdJYQBfG7h5avdheAScB+mWi2ZkTXI0JfWAFAd4CO2
yqznkbG87V0Ur6fhNSLTURRI3ovuyqvEFtfRnVNjcjKoBOqVISoW3SDXM9X3C+jdh2AcxB5lUHVC
Nc3JawZuTnJxBmXUXkkQszcA72GGL2pYipN4zOqZXwsDsLhLWNWnTphcwfXq8qXFcDnXu7WL5AzM
y4bmsW0eAhV1m/+pOysvuU8McvxZD+x3I7xijbluc1MS+xZiHGs7NHa3cCQGDu9AGvBQHlW4xRPM
D0q/m98i+JbmYY1SCldWrpTmbd41E2bGq+ZBN3BvGZlt8wpC3BN2lXuD1v1V4uP/avRyKhj77QTz
hSMd30pWTSB9WEjxqVevMf7frpFoHtCIvJ748DpC5NKHYD7zRh5jXz6C24xAUFKRJQkvclpWR8xb
3U/R5K3K2YK+2Q5rzEicO9VwnLouXxGNSyfo/gB8YVOUbyac3nTIeimiHCPC6IiALpUq5IkvU53o
awulNCok8TikZKEU6S+SwrUbkQqfr+/hN4R7aCT8ze/JuDFK31ivb7dVMOcOKrm70oZxOlfLcRrZ
KyL5jbDYZBB1gilMkexjRgEHWP3gotyYoUVfX7URkuyIgbIJfyZ61QBlsUFQjaACkevWuJbmfszL
Q+DwH2PSLmse8T9eP7R5PAxPC4VQQLL2BRo58C3ZfOoDc0YFNUIJENUQ2fvXvG3dbCGY8YbAd2lW
rfGr+5CTnV+5N3bhP5zaWfaL8jIkQYhZaLG8oLPk560xGwM60lq4eofPWd7XDo6hqK5gdRD4EzqK
8qkNkDl4XdNdQRe1nR1nPGHWwV5hSH86eAO5Afa+QTgeedAxc72V44TdxAVtcFDW1w5V59Kvn4Tv
XU2jRHjMkb81LEAkvgxJDh7FI2l0uSpjnO7g+p4tamdA0gS5VcHLbDHnMCv6HHJ/1wtsnN4xJzEA
WGJivfyKRqswAIsxycwpi3ITjuOJ6ISj/6F+1+IiGaQarv4lpPGoVaKfBhH4a4gjBL8Jn5DI+mRl
WYmivyXNfQXEOLJLgcqSz2CwSGPxqC+7NEEnLIngLgSzLXHw/HIDNTIyn5qe6s579Fj5UHfJj1iX
FXxg+mHLaoNhLPUcF3XGedVdB52pMzqOO6dqnZNok/MyuCjPu4i0Rwr6e8fqN7diW7dZHlkX7AdZ
g50hhMydCmdWEvN2G7lji4jUuxmq5E5EYOvVfVTC2Wi5rTFyYuYYJtSiP40KMBhJxEvT6DtC7Yz+
FCLVhUXlNRmiE75/v49jEcH4QsKaBV49ezsR+GDU+jd1MR83lK7YGxtBYNSMR12Ezw5g02lSDz9U
LIsc2jHYOQXhOeLqWrnBAd0g5KuRjdIkNOF1E06/GjdEGbFtqhXu03BdNm5/SyJbpV7VP3OH/Wjk
pPaxJHd1AhWfDJsHq+XbICAZC6nd9MglsoYWYzZiRh1hKMU/S38iq72rEMogZTwWUq3tCN6LY3ST
VkOFSwS3OOqwjybwbkVpdKbm+icXCUruLbuC48ljWCdrUJtVTjExjeS9yhxp/4D+IzZwrfkJu+uN
E6p+Ywf/m073Z2oEeK/CLRzeX4n3UaqeDIw3JObOFslY6nFw72q5mRAyfN20/7Tt/NdjPjTUUcOt
a62hNBX6tWivePHWD79t+FSQ3dcP+vf7QCx6ockAVQsfho/irWjEGWxhobkzE6OHqQwhywnr8a5G
Wp39/z2KvG+lezqWoygXZ1vU8EIcY4V8d5zDTewiHPr6UdFFc/Zeb/T+a31o2/startBUrX7EScq
UkrcFC2sq3z93JIAXRVnapoqd1kzsBx06OChL0L2wjEYsMKlRe9aQxGeFQvv96jJxeY6CReHA35J
Crhxz2gIujbo7tE3LR+18sQv1C1gz0ZDTKAzHQQ/eWKcDQxP6lvOR3Sn0HgZGXaiodtg7oW9pBDT
bw6WM9ryoKf6qfY15klMCQryQE3xB4l+Q1M9WLRieMT+jHU47gvQkqEoaGugdiN8jDLDW0321nYL
v+oKizo09205rCCOIKcWDb7HKK7LV89UYGo6ypkfhqGrULHQyfQ0Iib9OSzTtJIIvr1U0ggSkTZe
7EtlCiS5Fh7hwzpkBVfZ3C9I8yLD5HPvXHRAprSvuvWi66Ci6BTVCftFisrKtGlbNG2LQPE/X/+s
/0pZfAK+K1xDYB0M3MYHpWHcchiVzgCwDAn0QIX0yJ2coTv6+in/7r33T/mwTv1xxGMa5WxJzLaD
PNCarQI0q5CoyO/sO/6Vdb1fpx+EQNFUlZPxy2ovJ+36q1YuKIFOFEMQWRDP9rrF7Q7hRBQ2O8ca
7zvrxP95Y//sE9DtITJMIN/8OJ6AZdEvDbLGHfMbx6wFQ9UJ9iFVQNOqlvMOo2/wJeqMogfZdaxF
0ubOU4ahUPMYa+ocfOGqVzo17mODYly8StpCBzBx4XOYRcgXMZWKLLtIQ10uB60xjoD7O573kAN6
WzRQnAekRPN9PHXtKUHFWCMZdN01jLRRZisEZKCplSB/ooPMLE0bCZVL34rqBP2X16YkHrhEF0oX
p8jT0apUrutlEYzMt2PpNkjZoJDJ3GESTc6RQP3S8yKPtErCZ9I1oK5NQCfUUGIQVBomob0/1eT5
t+UUsEuNPEQ5CJLXEBVpiWJ31rMZ3R4/Zmhk+to/tsHoIg7xOLkGsWXAgYaX9B2T+rv1+OEsm5tS
133Dyt1colNXLOiST/XBSPNLReRlQi/56/X/r5jrsv7hrAWos3sZcX5/ThPZoBV/6UwXMl4RFT3U
TrvvSFD9UJBk/Pr6YZ9v6f992IfN1imCQTpol/CwJXNm9PLj+ZvxiU/M395/oQ8v0Ic6oEToMe9c
z8r2YWwLCqMcAcBZuEI3E+WUtu/nO+QmfpWCfCYp9nuAWAkmMMsuCGE3AJ51HH53S3180ZfXG8Uu
rt8QpB0af/hcS2R1AOktQ2mgQSfqVFkn7dQvrv5jzPJ/nwP33ggTSJDxX2KAv2Sq3jDUQdN7bN+Y
erlVSjVX6M/6Ky3D6pu18+9apfElMAKsI8aK/2gQhCNrlGMy8r0/orJiAoncE6E9Aum2voGKuT64
gsv112vokxjm74d+nI8paDBDTFdVOwGDUujPj9RBdomi8/RNVPbZg7ApqOvDvQdH3wctf71Endst
SbmjHdy5cWVCM6SG9iRgFfCNFvWTFwmZbXCxiAoxBf5xwJ+rkCrmhWCBiAmdDrQp1T6E16jZWFBS
UczSIaLBuuq+Udv+ux+x7eHyjKFWNNEBO3u/VsKmjpZh0cnWA+IWRBJUY9vxv0+l4SFwxATuEa7R
GCh8/5AaLnnQ4UrYzTXwxYwsmuL//RE+5oEvsvYYHtywW3r/iIED5Ce6DoAkI/I28nPYfd/+12UH
/SCoQSBKAdb3jym2XmpKus42O2FqYNMcVDD7deHzb3bvJ8cXjgb/4kQCE6cEhljvv0pdYGAPugV3
VwYFYlA2iKiA9q5BZW9yShjkenDlxzj9REZM95FFRFlZDkmy6t0uOoQJcZIVhAzym2P139mIy8fC
cHAE+yG86g8/orIAsrbNWO30bFOfnhkP1iOp0RtaT/UJar/UId/gqD5ZnBj0g+XGZRwe1o2XTfPX
QQbea9TFrGR7owfU6hibznND9Te/6ydbD/J2F+M6iK1grvRh6Wg5JwmN3G6nqntFfpfoILPhJkRR
i6Cr+/Ua8j79Sn897EOiFwcwi2S2CbCIOjQqiyCBlrYVDB1v6hjU0Dho2upPH3hsQ5vRnMcS5eEB
LUzUcgmFUTn8HGtXbC1cN22q4QR1//VH/HhLYZYZryNyLwPnoEl9fOl6CkqO8lq5143T56LtRF76
FIgA6FpzD8Mb37ySzw5ZDEwR/LywtvI/zhkLBfVkU8G/djbqOfT7H1KEP9xy+v311/rsxUPjf3HI
RaXgH1l8PC9eoWuWYCqwDSCWqHzIhsLvJh7/XUvvQ4/Lp/hrxS7SupVrL3Y4LWQn9EzNI+q662Ze
0fq7tfRvLoFnAfcFHBIMB/2PVwYbLsoaRL07w6fwmTlIsmMzdmf8cYEKpRtl40TkTpTEffz6Xf57
FLx/8uWT/fUt3aGpl07QcifRTMAc1cEhXpPNXvXacQntsw9t3xxfdcp9+/rBn5yN75/84UYmrPeZ
mJnY0SJ5C7h9LSJ1bMP5KoIwqW7YTTDFm1H0W7dnz0sybSX/bkjg3/X67iOEH47nTnfQt4QOwTBh
c4ojiPNsBUtl75tt+O96ff+Yj1F5gLp+0I7lvkYDHsq0GPp7tKpj5eT/f+80JO9/zdr3qtDMrEC/
zjwTNUGHBLOoRSiozZ9wXGbu/FSii8Mbfg4GdLKgTP/6I3x8pZeANcSoJGLq/0Pame3IbSVp+IkI
cD0kb3Mls0pVUmmzdEO4ZYn7vvPp52P1oCeLSSRRPTAMGJbhSJ41TsS/YLYqL6mtfTqNFV3pxs2M
tvogeUVGuyI1nr2pTZz/X6jF+RvhNI33dw+TpARuSBmyNvu9GMeNQ215Drx+kYEYKIaanDlL6Q5p
AvtK6wuqnbqfggdAtkffzi+lPlGrDjeEWJYn9mu+L2RyBtPivlxSTpMK3o1a5Zbjy6MzeA2d5PZl
CsVZ8d8rlrYItTRvjgR1okzHJUoO9X0lfbXARSfN9F+sB4SuoLQi8wsbeV4vV+dLO6p8U5TJDs+0
x0DQkEws/a/Kf+9D4vVrrh5kiz1GIdIQcL8w4oma2gWA2lxiK8aJzxPG1/vrbm1BXL/9FptMB8Ft
WxlOkLUqw5Dx9kpa/9XE7XMBCkJtt+y8b8LxLEP1jcVHqYdRXCRrrVaYTQf+xcV+Z9/iTCMaeYeC
9nHI8r0BjeH+191YGPCaVbBZhS7IimcbL0ZSHkKoLlGYXuKehoY6duJMBbo7ekUtQLZ1/Z9Wq4xd
IyclGPMM8lNSpk9oKW7Jii2vpvmHqHOCSp5L+qwuL4iIvVCPmeWAERguWVzLB6kLcVWws8zJRoC0
2WwED8YEAllP/ef+QMwr87q+9hpeJSwXs6bfZKySVOMGN7WxW9TlzrCcwdcOIcrK96PcbPj5IyEK
01Ox8SRZni58DzKWnV25mnmuzJdMKk7c+WBX1cP9QGvLiM6HPOcXPHuW5kao9XuQ39rBHQsYN8FP
UCw7MQPY659ppGx81drY0WghEcTmXqWt83bX62ETlYWdydQmYd7RarXV+ijL7z5cGDyeMSayPSgP
GctHfdrJVglY0He7MTs2tnYs5HBfmp/eP3LsPVtB1huE+FKutY+l+TkahZcEFaczjxY8jpo0y3Zm
ULQHhJ2m45hY7xVGnJcfubSG7gyuiygBvx3C0jP0Vs69zO3z4jc9g19RCOxXV2GsFZLYOKWX+ecc
7NVrVuNguzVSkgAghf2g4fCIaDL4AfA45N35wUSiZTeNA2jaAShcqMX1+f7g3qSBr6ER29YRPmKn
L6sWgxlnSFYXFsmtbnmnvJP9TxO8ASSPO9kId22Eh9xJ0Wvrp0gyocD6a5Vfuo/xxHGwITHuKYTT
Wb//s5Yp2+uvQg3TNFWL9bVUEi1kv65a8JsXjxoz2JrJbuWd5/fThq362kZBAJnR54WG1PPisG2n
oDF6M4gu8tCW+3Kae7my/icr+n7jAb4aiRf4XN2jQLS8iDvVruKix9XJD13ahhd/9AADjhunzNq4
zUqlKECRxABfeLtqhe0nAc5ziBGq6qHyI6c3zfemfcyGjWQF6gdIO9BofRvCTHI9tUWK/DWP2AIL
n9ArwLVvCaisjBeVNAMqOdR5ZCQWMwMglR+A3aVr9BFsp6fC6Jw6tzYOypXjnyg80/kiXn/L41/i
vC7TIYjdOLrEzWn0cUWM/zC+x/vrefVrZjsRcjGcWpbK5WKIQS9gHOGmdfIkvOg4Wd2HFBu9+2FW
LhmEd7ktubU19abFbtowoZSmpTIo9/ajGOs0diJVL6pdFoPIdaA2pdhZQ0/d6vytnGAqy4JjGnE4
MpfFwqMSYxoVKBq3UeyDKQV/TFM5TaAPlVx9hjCJquy0sRBX8hM6mtw/KtkBenuLFYJLGsXfoIFf
ngv1WVhtthfGFJGVBNlJCgblHPexfjD9PD6Bmv15f6hXdhpFZvoPyPvw2lrWWnzR94VeJBgBBYl9
DurMAImTbl3ka8OKjBAVJGRw2HOLW2jMi9Fsge87RfJzSionLMJHb6h3ov1mp/FJiouNFbQa0GL1
KJixIC2yGFSP9gTvf9CGkDeNU2ISyvqYTfkxT7+kW2ZSa7sP7Rs+jcYAtezFUWINRq7WYdm69dwm
HLAq4wq0QRF17cZaWdsY5NJYIVIau5U5LtQpFaisRW4Y0pKejAz5X3UMn/N6jI8yDJoLXULjz/0l
srLpaQMgjIArnDw7krw9KZOaP6Ehn7siqcFzqlDUIIBVG1FWFiJRbANRZUrZN5o+fh7GwhyswE0V
MoS4d4N6S/v9RsGE65hmA49vonDkL3e3zEwlPaXFi9rnk6OVaX9OoBadwHvIfwNDkh1jBuRlUhS6
qlxqB9yx/osZ5CFizYVHUpUl2sbO7Tzx9SK8DDiFwb6wmz/NmHCy6YHt/Y00ciDDEskw1b0/iWtr
FG0mQ8gqSJ+bHQh3UxQAQqKLNkU/cX7xQRXq5VPRJ6nTK168UYBYmU0UVPjG+WQhG1zsPz9rkjpR
otbtwvEwRvIhbvuNroi5FmPuIalzmxqpq0UMCgJJPTT4iavYHg/nsO/A7tBH+yfz4+AnYu3JNyyp
/A9epETPiCtD2gzMEaCYjoaBEnTaMRRNdWl1q3eCJAg/g52Wj5oAU05G1z9pkWz+I9mRQHBB0b/S
q0XnBue0fyCL1ocpsotzGMAb2rVT909o+wX/XVico84M4IhDoD00hZk/IY41gpcFlCC64Tv8wj6j
5yyPe0PLstNowDnt+kL5VuKK/REghroLIzv7pcjoRDdTHKK5bcz2fzLlOCk2oYv1MQxk+nKFZYXQ
5fRedtq8jb9ipQvHOs2tz4056F/wNBAviH70h0ntpaM6ptIT9ljVKWzj4ovmdyk9pGR6MD1glpEk
7SVYrJeiawsc0GqgxbCgURUZNP1i1lF+kGQQVP6w+URZmUd2JaUCBRAar9fF5WBHRqkUISmS1YR7
yUsPWb3V/15Z/YivyXPDlquWnff2CKNBGJpYRRbugMC3n/pz4/tQ158UsdG0XTkrCWQaFko7gASX
ifg4pVKWVFV4ybM2OKH23Z9hV/vfIiPdarS/jsuisqAh+sIuU3FGQIT67UeZozeioqh64BNsed8W
QMXqCUOeSoOCVYlhXh/i2Be9cYjS1gJZCXzY83Cay0obXHqehvssQ+nFamD8Q3sZToY8bKm5qitX
MWb187sasT34Houxn4YqgLeEUC05m98eRCrCRxuqCet8lHvtnBhF+HeN4I32kLAXjZ2BZJ3syI0Z
F/vUGD53lW7mlE5y7JP8xP80hnW1G7tc+WSNXo4KQmJgeoTUByhr9qw4GEZlSA9lGiXI03SxZR2i
ImgnyCMNzJdUDvOvYyvpL1KHh9fp/jm7spgFZSbak7Tt8X5aTIpGr0z4cUnvSs7PkSk9hbRC74dY
Wcwmr3kFGILQyRsX6QbkKg6leLQcdSheSvykRlM9WpL/kA7vNWXhwmQ/aiic63TRbzq8KuDebsIo
0+mQfDlrZeJ9AHjon2ToJ4f3f9Vc6Ud7C+HHGw1v0aaqNuPHnBTZDvLFQ+q/9P3H2try1F0bPmHM
uTZSIHOa/3bbdCC6jYJiiaPVc7a0rxqxG8vgkGQv7/4iixh4L2Fegmf2YuHXrLGxALjmVpVjmn+m
7vekZTsgvRtX+8qZQ65ARov5F5D+ZYGzLCa5DCD/uq1SPUC9cOJW/j4CML3/OSv7mPEi/QOKis/h
8rgRaV/Wg1TQ4oPB3SJ/GwIimr7S7kC2+DLoG6t8ZSMhl0zRlIAwSpYnaVkp6CJYvemwVh7M2D7T
Xdw4rFdCaLOfDN3t2bp82SVBmqNrZR/fnFQepX/JPQQqDFKH9zpus4kIQ+qGvy0l6OWRoOhxHBcx
yodaiFoJHqNIR+ym4psmbe2hlZXAkYCVKrAMCmHLQiZmwaWpSBB9AbDu0jbce13mmmW2sRJWXiFk
0SiamuCEbst8YUuVz0Y93Ykn6WskgyWeSiASrQLb0e+iJ03P3ftrb+XD0IKdpT55klOrWexZzJwN
fRh57RTh7HQpguwcDRD0TIS+NkppK8uc3aoaNJvkWQNwEcroNEmCZdS40OSzL1EoQWOuA3DP5FWB
U+FEJ/aFHlj7XvK3BNZXSgEGCqq8UGAX3KJbMEnU5DypDcfstEsX/8R+u1Dlx6GsDg3aFBQwo9rb
v3toWSj0/qlS8VZePkiwMUAIDYqWWyuJqwTPZQ9Id2v+VlYMkAQETU1qKrxeF2WVpFCaMaNDAwP9
ozo4OBWe5OmpC/5gF7rxPSvH+9wlnCuHmGVQ0X97vMNOlmrFLBu3FPm3sZMLCD7eQwgGuBfir/eP
3Vzb48anSkWF922stJj8vEVJwVH86WdnDZ8C2f9eK41zP8zKOcVRSBBu/VmzePFJY2WpkwDod+kU
gWlglYxuWiXBO9FcHFMW7SNWADwq8GyL55Q3dkWo6v7gijT4mHimS4l0p8ftPm0T1/bkn1o1nkS1
8Ypb2dl0k14XICvwxgVUq4YoE+rgYZ+SHPNRPtdt/Cyb/cZMrQwhVxeDx33CQC49BQq9ghBrSZJD
n+BjZfuPcqD82JileYAW+ThgJY7dV9wY5f63q8FKJEPurHhyyzwpwkNc2+W/Qs3uvqSQGCdoVyke
aVLRWMlhTMdSO6V11CAD6dHXOyr+IA+f4LiXJZ7cQ9/sZD5lRCUO4+JTOYz6Bzm0k3+oyYd/T1GZ
/Gms2gcwnNsSRAvTmtlykbb3Cuq2R6geFNj8cviUje0AgF6Pk8tojOUjAoyejRxTaWq7wdKkc9ZY
+Ox5te3vlC5Vg7OBXXh6ycMJZ3R5TNIHC+dFcs3WcEaoW1tpxWsa9HbYXotxM/3INpmjeYVctfaV
Iggmq4LoJJQBAYpC7zC31ZuYHk1fj8jYVKBRgdkWs26HKCw13fk2zZ5d10GXjKTWjdBWiI6e3hrh
vhpRI9wJZUL4KOt1KX3KKSJ/hKnbyWfqAnCARwVBSNJLI87ReJOsH56NfBh6aP2korWg91tV89vT
z5bt2Rab5U3NfNl6V2VKrEY0o8/jxkEmFJPk516kHwZdZiUU5/vr8HZHvY02b4Wr8SzSaK5kRb4b
2CqLruB7q13VbbnpYgVzs97nPjB9oLmRgofv4vQrdb9pbIvCddak0+9+8oyTV1bB3o8j49PUKSYl
B7y5/ayQPmQhS2kXhrrpohUWforFrDHj2cjZtaF+1Mqq23dBED2aYyU+e6hqPOYZzLBeDZW/B0NI
D6MQ+YEVHTswmNFynCTEK3Qv+qBRnHGKUCv2IWoKF8MovZNpSR4qcQM6E+XoI6HQe2cT0eCzFTbY
y7OWnMEosLNU7ZnjlGehIwwJnbApjf4VQA/dp2y8vwK/H/dDZmgHe2yDc1NGKTpPUX2OyrH4bClS
cihlyTt32VSf4xGMlCd67SFQJeNUB1l8JmVmX5mdKD4OqGY+yv6oQIFF2wcuCXBAWnb71AwrF+OP
5lGvB/9JsQeDYrWnnLsosJDNwgfcGXKpOWZy8qfw8HhCNjH7gEJH/tAkFeajHYLFqHP+IxX8XOF3
4gvyTDY+baZ9loeBBp2f/JPKbXwaVK3elU1hcWT42mWc9GgPZ7L+MlDbdbLKJ7fB0nun6j1KBFmq
odoFbM8K/OIUlUI+Jhid7sqoaU5REwaOPvbKPg2VEuFByNJ1O+Dup02QhPI2PLW2KHcR9HOqcsHv
jHbNQzHZjaNkXnTwAtzzICLgBtLlQ/QcCiQzvT62oBMPw+x5zXCi0iA9h2aZ/2k85Yed6nYO7W4c
nuiCopmBaAIpe66b8YmUbjhQ/0JpKB9RoA59u3Zlz6TIhZN2eM7QuDsZHXIoEuJBP/A7T46VLlOK
gC2szH3pFrFLaQBXVCfeXve04aDYWfqzqUyxQxiXvTSieeJZRnsWNc5ErZ/Fh7rK2z2lii156JVN
DKmIN/7cauNMXxyKBmxm0x/S0E0msU+hKqOF9IDg0fvPChgas2k9O3huhb49KwLJtoquGCVHViX5
0PdZcvBiM4HlRjnw/rG0yMso6VMQs6nwa+Zao0m1vCwL8jS++OihOakv5aduqumMK3l1wN1ky6h3
/ulX18prPAoxkL1AEJJfLNKZtG96I1Z5P1qRtwv8j330lINT0YPfGrRTv/rRod96/xMXk/YaUsOR
F1tgaAfq8ibLMy1XwkqlpSy6S6uq3+FvOkYEYf5+nLVP08D20SDn7xusQ4iEGnSl0KJVgmbJIEbc
EuHU7AIP3b/CDCf0PrL+0CIRf1Jyyt73w6/NJJrE3NX0EVigizwnybV07DtYD5zrsv65h23f9qeC
W/t+nLXhJASS3AAbNHlZtGXhzowI7CBRsWXXYzfFyQjTYiPM2mheh5k/9+q+nOvSbTqJ6FJEbb1T
pKHc5RMyrCR4xS7LB8SKkmQonkWepkc5S/2NB+facL7WjCmxGZTyF3twNKGA0aEQzqT+YxVPfjLs
m/qXaX17/2jS/4FqBorytpTnD5T4O6OKkbMOwkdErHq31BrdAR1jH++HWmL/XjcC1E6LMhFt0Zta
HtERzIhzzx3sSjhmI5o/KEN/9sdRPaS4/yA/5huPJaJEe2SSrGff7K2Dhm7BxpNmkaHwO6Aw0XbG
vYOUn+rL26mNPVluO1PxL12btPKhG5I4OUObqvWNw21tqaqgHClOEFEsj+ugEeirzFVfg+SzxmVC
7YJ9Um706hd55L+PNJNMkqN6pYs+NF6Bsqg8V0FkpDsBMpizq5iF5Kqk1N60S7rGPvu6qMeNe+J2
jVLABDZK2xRAsbl8G8YDCpFBYNiOpPyuxy9jZSLa6Ph+v7EXb8eROFRdALPIlOWWmXLLWV1ynFlO
l3l0LZq8eQ6SLLyMQbAFjNsKtUiT/d7PSXWSyVU8cVJ52vayOAqzPd3fC6sjd/VF88+4Ol1CTYey
W8lgA+IE0fZyFyT9LEOtvigGPP//IpiK0RCnCBDDZSctyKtYyRKu8xYhrqz5ksoPiP/t5P73/TiL
GtnrvuICopIj67SelidziZhV5UWV7nb675oGqBkrKDqphyz6xyuDvaJ8vx9vbR9fx5sH+WoQg/m4
CJHedhQIB5aG6m1fbhhd3e4tVt7VJ81/fhUiQ02t94ZIcQNTDh7yyjYSHH5CiJee50sKPTIx5nvN
R5l5o7qzuhCvIs+DfRXZHxKvVIc+cCeLx4coFf+3Kml/InSENpbHEv/wv/NGS4LGJNf3EoymTrVq
Y9LRuroW6tZD0XZJ9YCRQJke29buf6Fjil5UlPDgY/2ImOS6rZCOCYXtbdTe138LJ6ZFE1KmsLkY
8NwsVbWnf+LQdI53aG/ItdPCHupPpWX2v2IbE8FdyIVmHNCoFr/UMOuQvsexYWNUVsf/6ocsxj+S
G96ASN25Hk5LEqRCHxUqxLLuL+HbLIP1dRVlcRX5CN6IsUUAKVasYqfZVDSK0LcOaT7ZGBBUxAW+
sMsySZ69LrbsUlZ3LFkG9RWNZGd5QSEUXhTNlNmu7LdFtGdcyx86lm5ozHdZ+qhJ5FXoyQ31d7Ps
SrFxCK4NsYGDisW1BYZo2aGiKxvZqDJKcK9M5Kjrvypd/4xg28Z1/4oHf5vz81Ii6QDRRln2Rrcg
lFCPkI1mIjP1WOV2bo4ovCThUzUV9YuKT8uXGAnHS9lX3bMVy+XzjDzADaeLXkZ7VH6NLIWNs3L1
7Loa+cXZZdpkraZSmE6q6g++WZ9MydjYS6tn11WIxVZq0M8tY7VV3Fr+YXiuXn6dhheeyfvG/HZ/
Fa9/DL0yhEIQzlse/N6YATTjMnb1Wv+l2tRXKkwR/osYZI+kGgZ1/OVS9aRs6mrcZV1kegpjVxiG
8ky1FI3X+3HWT6CrQIuZYbtGXabkPNc8zzwiMwyZNZqwnKii6GwYnvldQh5/b5R6eEKxeq5D5fbG
tbM6oFzYdEYgdt9QXWsyNs+Sa9vJ4/SnYqWf+0Tf2HzK/B3LXQGi6z8xFgecJXB1N9AZJDkt6/Zg
Kn0R7pvKjqcXyVZy+clEy2s2Z6WlYEqVtw/VVG8+ydrU6x/7OJOml0nkY3nSgmz4lnRJO+0DA7cZ
JO5xffl0f1pWzgoQOnPTd6YA01d5ex0mKl5FbRHYjmFHD17un1QdQEA0RRubZmXkAd0irzD3VWaq
8ds4hpW2UIGo1hs9XgShf1DNciPE2qfMuDR5bsnSUZn//OpmBz0/cq224SVTFFyHIsOL04NuwUnF
RgMN2fsDtzXNixumboRux70kHFX+kRmPWYREfZztqqbYeOysHjeA2ecaAD2bJSsnDRCQ7dQuvKDr
kzwMni87VM6TnTQV6ETmofm5FvVWW2/lTckFehV1ns+rwaRgnPkYj5iOqJD8TsLhrObhQcw92TE/
t5FyMYrssx0goVSoD9lUvY/48O/c6Sr+YjIF5r551eS2O5R27EaZh12QOjX5QwX66sv9qVwf4ZnI
8r+Z/NtvTWxP6zOUd13V+i7bn5HZ3in+j0AIR7KH8/1YK/uAcQWICsOKgvDyjTzzAulYRKPbS0r3
Bc+BxttjHlhMx/txVjbDdZylhoWvhakfgme8JPpo46QpcfTtwE0nP7rcAmN5P9r6CP7nq4zFKTKp
BOtMI4LdQc1P4ej7I0fRITJwVhL5xiG+9mnXaYf6drrw/+rDPq+Ci9yAMkv7ajhLelCfU2+TB7v2
XYAlSXsxUICDsai96VY5tBYmE2454f1Gce4vJVM/pfXsdmH9Xfvelnv5WuJ4HXCx7cY+hZonh5Pb
I6LXjz8L6Su2fpVBZ0VDFQO7x/sTtxVvsc0qUwqnqhSSayCNf47TsvhAMx/zmD6cPSjidC8VsPRS
GGyH+5HXzs/Z3w8IlamBP5+H/uqAUfEvV/G+MB1bw5wriBxp+mArz9KmXMBWoMV9nPpVQOVDC13F
fh7yctdYP8zM21FE2NgE64HANylkFlyni8USaSjr9oEpufQ+fTChsRJhMhMKhMPDpB/NY9/n3cZe
2Iq5WC8mDVvRyYXtqmmHWluW9McY6PIf/MV2AMeGv+9P2uq1QGXvP9+4WC/5gFEaWgGGIyfxIaSi
EtTW3mw/I6u1r/Jfw2A8m7Qa49ab7Q42Fuvqxr8KPg/G1ZLppTakZZ70GHiiAFsjpXymBYU9mh4a
G3O5GoqyDkUKOBI3zVa8eLpOKU3VHfTsRfWih7ZFpj1rjvfHc3X6DPB9JPd0FpbJt23WYy1nVuKG
+bcaS5zqZSowWft9P8rKxyj6DONCZgrO4jKKOSlVZI6qBTYtGZ+9mHK3GkZPVTMWP98ZCcQHEFkA
LTDw5vr62xmSPMw4sgSMgFDC50Yz8D8rnc6ON1AsN697wkD+IQDFUZus8m0YVUqwkxmq0i1hmyIL
RvlEV5IzKA9MEW3w5oWNJqKUYczYFNjF3f/Im0mbo1PQUbkR+BHL53Wg57pEwy7A2iTwnwdQPNDq
i/gDqrzNsRzp2N6Pd3MJzWzWGUoPXmMGgy6+lr5agZZyEVxiwX2n1PqXzOOhlPnBL62ThVPZXnq6
H/ImSyEkWkBQDlG/Atu4mMdcgXWY0QxzlWRqsXGrqnPuCdW5H+X2STiHgUc/LxkeBsvWFhRtuUzb
enQC68VMzDPck32Mc18Vov/tY3cQo7Ov/xyxQLwfeWUBQeuSWUAE1W90TWv827Ru6iC8St1nKl17
0SNv7hm4QQQDWP2qmrEKjofb7P3AK2vHEvqcaEKkIdtcJEpSi+fAmPDaNvtsb6ansZD3hnou7R/3
49xs+XlkwQDKEPJeVd/e7hBwXhLeaanitrnuTL55puF3CFB4vx9mdZ1chVncrUaA4Bs7BKmqNJbx
IqW4Lx0lRE7fe83xORQnX8F/AIeXWXOpRpijiYYiRf3oxf+oBaje6Ukb2o11sTZss/IW3XNOfrbc
22FrBC7fshxZDiW9IdxNQi7+AJAyrB03GoIV90fvZmPDnwcUP0t2cMUAf30bzRhE4U9VDTlN5qUq
kQQdgKjEs8q7fPR7Qz4GSA1sDOXNJ74GRabmlad5w5EPWqTjQysL3KLER0Ck3o/eQk9/0DeWxlqc
mbPOoUUF8vaMVgoqgx2FuEL5lVv0EFpwKVv6dK9D9KbYQgVyRjMCp5iZRstuLvM1yt04NK5kDoc2
fgh9zMMRgffy8nNrY/imKk8Zd4RVRA+jFT7ibXPUg3xj2Sg358nbn/F60F1lJgKx9ZDXCA27gFt+
B0RnBma1jewEjNBTVWs6iMTcKFHuUDv1qx3r+schmv08bZzsCqcoZZxOkY8GR9XrmXEwK6EB3UHS
uYHnhvLOuTYVPKAVq954ad+uQkbOQjAFEC8icLL6dhU23lRokyp6NwoGJ41/a1hDV16/E8FLa21x
d29XxdtgiyVft1HbBGE2ua3RHm0jPlSD7yqlvzUhN+csNyYZOB1iGh5IG8wTdjUhme/FJfLEg0vf
sdZd4GtI6iPEarcukG9pgBCgx8qxi4vBugx1P2H+1BXlnLYnauV/77TSk8G/gQb9MBheoJ7zqEVH
IKDQHR2U3kbl7P5hcPuL36zk18z76hcP/ahO40hPW4NvmKrn2s8cGgasiZf7gW6efKzV+SBFH4O2
1A2xZFKjWvSKGbiZPRzp5e8h0D0asYx1h7D3IkieS3x03n3UXc87mczb+QirpAQPjC5KYU/nOANw
FqOLEqvJUcnrRwn45P2PvLmYmP//W9TArd7G80apBoPupRcJUJm3T9pYwXm8LLEjvh/o/oKGufU2
UABaXMtmZVU/+lyiOSJSzKqycOMwvT1frj+HK+htlCGtdBU4lQeeGj5G/0OrP0rSRfe/GvGAg9/f
Ghnw/e9aG8CrDWQvIsr4getq31nuLAzyYZQwlYUy7m3kmWvfNafSJPKkQ/IykZfwrwuwRI1dI8GC
cZ8KXJmP5tTSkIvMcMCrDWsECXvsVPyrbWw//9JFZlNvcJ/W5pC2xkx9Ahp/A7fwvaIBjV/GcDJg
CsWfptm2N9sqGG9FUd/OIeCRuMFIM7zIaY8W9DBCKwQF4UO2zMMR24/7E7gVbnHSphxpEUKytZuo
ymPQTw8IgZ3pim48xVbDUM/kfclfQI3efhVkUADcJp3OGoUEBVBMHRXPo9d8+i++5mqhLPZzlmPr
1heB7EzZkJ9Cf+w+CTInlzYnrpP3Y60ufRWFVXhdMD6XRMKQ+hsi/FZ0UQvWYRYX5qNV9/W3/1+U
+T64Ou+pIOGvaBueI08JamWiKYtdHgQ4Dt6PszpBYAfhJNAKvsGcZgOmmP5gWK4Va18tGO1/B4Nv
OpLqh+/OLLlzOXTRV59ppctupZ6FeRU2leU0KYJregChIclwL7N7c6snsjpFyDrMYF0W8fJ9CoDD
1scsil29T75M5XAsRL5xH6+O21WI+SdczY/UTjbcYtt04H4E4Kx9HyMFIzu8f3bQXJrxq0Dmbvg4
pQ4qyYNX7Ygm0yUg6WZWnTpk+XHmHq3/4sWBgMNVuMUZBD5XnUp/MtwpbzHKrEt6vR0Gm7mK3X01
icKB8b118N1mNm+DLk6iqc904NUahhpmD1S9kJxm1I2dFfnZro/CjZNibWnQA+QuQX0DpsTiQq5k
tZZMkws5EtPBswBAN1siU6shYJbyfqcncPNKNIu4sPLYiF1rMi7YEj1rU7e/vy5Wx4w3OW1q256R
hW9XXzTKbas3nuSU6pdR+4t/2pmVhzT8v+7HUef/0dsHFJMzY1R4qEEsWm7aHIwqKhqm5HRporUP
PgZn39qcAtg+meRK2lelLH8Scok5VlDN9AfqGtX00LEzUAGIPD9wIsVXgmNnlPUXw7PNgVerwIWw
9pTwQzFNtZPgDvqIn3v/xCskGHaxgagODqixVD0EppZ9qDTNGj7mnVU9BTTNm12vpNVWDrU6pDCb
eflSweaF/3ZI6WiEHtbDGu6ofvrMT8wOHfZyz4WU5x8DvdF+3x/a1VUCEAAcLMDYG90AJfWbyBrh
lwUxz7w8VhF98DfqrasxWIaAN4jEcfj2m3o7bqfQV1TXm6CNaPIXJCQP9z9jLUXj5/9n2OZz8uoc
tLI6y7DLm0C+/vFL2+kH77ugYqYAS5AiaVfJYo8R3Aa2aO30vY66uB19TOixeWskV64xYIdtY9c7
DbGwR8RtZPf+F24tjEVugTGt0udjZjpN/QV9BxRfyh30o4GW0f1At90TXiVoBsBgNUBaKMuzyUZ+
CLPgUrhjYsM1MiZbHBu/NYNDm0ajfQHxEj8qlpdgUBggP9+HvrkLEaZ6sGG0b+lwrn03tS51znFg
zC+LXdhANJmkd6aTUyLXLNziJGXfNg5ugxsfvrZMKXQhZArUmOf4IklUkXuW0Jcz3Bqt8g4wzGTg
CmxRoDxujPBWpMUF11hhl9FQTC5GGPXfgikQ3zKwQPj9yTjjFlOvep+F1sJqkLMcTegU18nckXO1
+DnEmp8y+faA3adXNY95LGNIf/8HLsZc8HTjPICZbaCzSulv3m1XuwlxdF1v7Dp1delzPn5MhMkV
+OLZW4fdsjD2GgjgGHRBgFWzzs/bQK2Rp9EUaLFrRlVsf1DNJvnKT8L3poFv96dNyoBOry4XB9Nr
8h+xkZCkFZntPRlZWXe7gowKDygzaTfKTYud/e8fhmyumAUab3nPKitdH3DXxl5L+V7k0K1scRrq
eiMZXe611ziCLcZRD9n+pktjSM1gT4U9Om0czhZrpeJ46PKcJKttHkw9jGGghv5XqYcAQiFOOReQ
wFwTe4tqIwNfrMl//xKdxs18j8+6pG+nwjMGrIULJbok4TTGSKOW+ucmEN0WZmdtbeFcQ1cDHhYv
6sUuk70g4QFWA8dsS3UvwTi2fYhzkBZ/av1WuWptGkHRYX4wS1LcPCvs2IvwKysHt2P6pKH+nHXe
QS78jeflvB+u0pPXsTNlC/VAel/WjeiSgohhrMRBeCl6w3tAb7o4dJgEP8Vpa75YdWM+jZVU/PTT
QTp5GRan97frolb27/CoIdPmQ0iYF+5i6uICahIWS7Bqpf6c+goGmIWRO1yEijPakXcIEJyGmzgo
3+5HXptM8yryvKiuDgrJEmOnNxKKik21h4b7Reqqk6bET94QnO+HWptK5hDxBtQ/xQ11T29aKyux
LXX1SYK8oP0jQu+cl1tSfKtHEoYmtGyhl7Ev599x9UmloFag+UhFyErh58ep9lscEG2t+QH3Hh2+
we8GZW8LD59dvFB7ccS1qAuORS/sz0o4cDobuVF1bjBNw/f7YzAfh4t1ZoCxnUXEDMZhWYiyEOFE
MkMSbjd00+euK7qLb9TtN6+zvDODFqAmF9cbl8HKwQDwBdQlmHwGZtlI9rB5z5M0Ht1ET18qXRw0
sSXUvDK31yG0RRkPzwqPqh0PZQndruhkCozZDiLxdCi6qC3+fX8UVz4IzV0ZhUCABoiyLW63JNOB
0gs7vkiJHBpu7BfYTEn+SB/+fqCVz4JVB7h9bp5xNCyOOvwjYH/5toWMRXZkbLF4+DBsQfXW1sR1
kEUuEetqEDVlO7rRiLnhVDheOry0qnjA29SxxkjZePOtHDboYEFmlWci3Q3PtKjTnH9f4KCFXsjP
iZx8b/bGcLHG8As9yPoUl7591IbMel96Np9yPIm4/SnaQFlYjqaRJ0bQ6mPrWhj7vnR1KgDvmFv6
XGtzBsKc7yLjREBreZZOiMdW84M89UGNQobAiCCJlQ+TDOX9/ctDIJZEHxdA+80DXTSmHqO+57uw
rXk8/JUbj4iYb6zBtcU+t4nRBESe/0ZnikSO+lDI8qh68zB4ihPI3ftPZgYMWZ1Z4wSx6cUyL7up
x1AoTC6drvfnNhPtSxKNXw1hShsl8JXr5s05sYjUSWHPMy+Skbvp/3BkHLukfvgf0s5st24lWdNP
RIDzcMs1UpJlybN9Q9hlbw7JeSafvj+6us+RSGIR2g0UUAWo4FyZzIyMjPiHUPYfrGaPBL+xbq+G
WhwrLPVIMEUzelprSe0hxDdYnIsC17Sd1ducE18BVWsHMcTltk56KzVjxwlR5mjwTmhdrfimmYMn
iZ27eiNQoDRCtwReFRy9ZdhrzKkESh0iht8muJxbWUbnEJUdd4or55fttN0xHlBGur3JN8IFeJgZ
GMHbnDg1/6oX16mC/a+kanbqATI4WR1u35AojlYzHp1ioLKWkMUP9m51fGtVkc6mjEgdESTGYli7
h+CTFxVmvT1VndJKh2Md2T+4mQNyzrcWSOfYBFD6f4dbPM4xIm+MONAnDyHda1qopM/D1a73rLJX
tnB/x6FWw14BubZ6L9WljxspYLNrGlslChRpHDXHvtbadwFUuPqMDKP0dWhb1N2UWPeJkGZSPaJt
icicVkVmcEnNAY+OlloN2ldOZYQ7QW0jFSbZBoo8q84TpBcLPzm21ArVR0hRS3/mYXnlA5docJhP
ESAize8/qEH7Hjf4nXE34varcRdfYJIkHUUdI0C2z75wrZ+tpLk4ena5vZ23p4c0IOGa9HBZ0kdS
u0oCtZY9gGdTeGhGG95B1leKdBmbMImOgd9Ul9aca63Y8KWySxvb3+v9bEx2fmjAt4LUNhdrXh+q
TE0wRg6U6E4Tlf0FwXsKBeBlnqTEGHfO785Q1iI1mxCpEpqfSp4NaPgij5p1TByrf8AjY++C3woV
c4L//9Z2DskvQkU01Tk07yS/w5OqkQ6qNCofrSR0nmHmNdXRlJx+8HDsSNFQ72zt8+0vO2/MRW7N
e59TNYcqsBjzQrwYPcxDpyhDNLhNeURAPRiLYzH44uIPhXoQTv45HvI9hYCtS4ZcCtcEzgqN5UWy
4YhkbC0L+69umsbPMaMfRiuYdooMW7EQzy+kjklDKa8udkvjFHZTo+BytaWHLvgig6+rQt/1yz3V
ro29MmPSqBxpPEJ5P71eQnhykla0TeKRjhxyKT7EDXLXYq9SsbVPeGkjPADlmOEWWYAtKXaTWvYI
HCn5KJT8uVCUP2k4fkPk5DFXG8/pkuPtzbE1JPUK+If4LmgrRp7TtahxoHztRVU0vZf7yv8B1wcV
IcsK721HOD8SMwuPGop4O+n21hbBLwvXbZLE2ZTy9ZqihWT4iSRkr2qr8qSAP73LamePFLA5P3DX
kCu5pdcbMU1apJAK/apmxp0efqnzUyHJ59E/C+Nbae3BNrY2is33mxVWqbQuK8z0ZgQQt07c1b1c
Pxa8Ug49ooIuwnLGp9tfbmP9CJXUtWadNXCMi80vUhrlskM3zw50lLgwhbhgU2R6t0fZmNDLgGwt
tmSbEvo1ehyeVVPE1WH5JJkbpNPO7bM3zCIpVfuxSewi8b1cBNn7PpfC595PVOTx8ujt+84yeOSh
DMN/c6Zf77suwpHDjO3Am8zZBi28tsW0c6i2Si3Y9s3POZ4Paxy+UxWlbiex7/XjONToman+76A1
kgQ49WhiDmUrU/MwmCp8vkDJJA11E51abDxIfYn2X6l/VYLSQAMV6NveWm/cB3RNgSbTcoCivsRX
JC2cirLDPanVHKW8aIkZP0sxz7RJiWzMlctYARsoID7uLMu8souLiArPzBtQDayIli9Qrvuulgwr
pUA6vMMv76Q54iFFMkcv+k/CV69mUh5TSzvf3sIbtwQikGji8Dagj7Z8h0y4qZWovFmeKIv0kjZi
eq5Lume22iO51lTxzq20tZepzEIvRJOVwvfishi7ltar1gZgLDu3yb6VNoIPe7blW5OiLuoo82te
o3L2ehcjcKjqcWVaV4EEXCnPYjiPJRU6XnM7edKSJTA/Af56etGnmS0Ol5ffGES97vclmqWjmv9s
5c7p3NSpDRe2UeOZpm+hpxbU7yMjFOcya5wHzG923z1b4Q5gyywRN1NPlqtKp3WkqaMoXurIJzE1
95mufL+9UTaHoD6CsDigVYTgX6/p0PWdlXVF4XWBfQkK+W6UlJ13/sbZA/456ybNTgarrogIkijW
Jz6bI4euji2l3P+CsuM63c9iz2JmYx/iSTlrK1uOg17v/PcXeR/USS3ABwApBi48M80vwlAeeUDv
HK+NVQNnjgycgjoad+ximGnEiytscA93uv5X26efA2cPtbyx2V8NMf/9xUzksVN4SSMb0JEzfAnw
TpAuBHe0UURFt/OUJaG018rcnpaGUgsAeuzeF9dEKWF1IpdwnCiTm64yt8Ej+V/4/s5dOI4YymFA
TBe3q1qFupSrLXwto7wkrfVONsp3slp+vb2xlyiT+QjPzU6aCwQlYtJinN6CmdV0DqXN3ox7ryqP
ThMEB02bynt8o46JKpQvPoCe5B4ItBuH/+RTMZuH6g2mZMiLHgpZsr6KodTkY+4rQn3Uh9wP72Vr
iHiVCuxdXRxXkjM6EqoEer5E9qmZ6lI/J9B01a+VnwpXSs0GJ9Y+U/ecojb2OsB+cmfsf5FbW8Jo
nFqyhWUPCEsUX/xYP2Zqca6lZuf0bo4CrpkAhPrZij00DqI1rTTwr4GpFadBr9vLyDe8s5OuON3+
ZOvtRyseiTwu6FkleMkZnHCfNjtU269wB8+tJJ3NYM/8bX0dUzADvAd8D1Wr1abwzQRmll0iM2X7
Hp/3zOvfTZWPqBmcxTR6QIOPtqS+Of3iCcUlTOkKvgOVyNdnefQzG50TIJddJhAAQpkYpsrOlbX+
TvMYBgwzOjtIyy+2e+cnuZIEIr0jkxovadmIB4ynk3OUxOLN7XQWb+5NqgZfw1pK9Sezh3mr69ld
lMN2aLAHwDNIT+/8crIut7fE1qzI1riLVZ5Mq0doq9eJyFXIqtP0aObDIdAHt+33Wq7rWKvNLTg6
2KikAiZbrF1dZ0Eg6VXsUdl9H9nGZ4S375RAO+V2dL09ofVlOA9FTJoNNp0VVFCCPhcOEzi+prlg
RWXoP1XxS9Tvmn7vrbl+BVL9mM0vsSY1wNwsJmWEYDTMvmi8yHQ8yyjvqEiMhzABoZhZ2OUol143
8p2LcWtQLl8QIKQSuBbN3/PFrdVOZRQYiRndGXX/Gwt74qTRp+fSDLQzTl3DwWhqjH7i/M+bl3V2
WoNqPOfauGC/HtcahgyCLiLJkdWeNOMyGdYBmlkWVO6wy+5fyu2wUWaDA7Y+MWqmfCyWtiklCL+5
BRS8nAQlcOUsFRFsneiaSPK9mnRIwPQj6szjD0kx3vkGAlSGfR6r8ZSpKl7YxgHA6O/bS7BxVLgD
DGS6ufDWb7zEIHRCotG8CJdHiifnVoPGJe29LDaH+UugpWoN1mfxhY0yKMvAj41rOQKr9KdJda3R
eC4jZSfKbNwGQD049NTvnPV7UgmjEG1PJ7kDl6cd+0JMV4qo/pfbq7Zx9KldzCo3SAivGzaTTRE7
niV1BMwllIrbwg16vf8m8lq7Ao3eu+M2iv54xcAenDsZQG2XzOrRcipZH6fxajWYp7vDlIzdoa+k
78lopodESvTD1IX5GaFM7XkKUd6pUkk6RiTWsNupDLShqN5pQ1ruHN2tlSAC8pwAJYjd2GJTo8qR
2n2lWl6dp33uqnmsV4hktH7ito5ePPdBpf+6vfgbe4n3C/c9mS5nahktuKCbUaYue+2wbS/r4Aum
K54j3qiLOx9XG1U67MXpaa5tjRA2FVMtCTwh7dT8BxxIdMwNbXryh2EHG7u1hvSaYVmTZVCnWiTQ
RDhjdKw4uZMkS/lhpUXwO1LqGBR/2QUI8RlStnPqt0bk2DPgX6r+MrVg0qmkGSNqMdITRroOtGsr
DNxR7Jm8bQ2EsCDCNGhLgn9Y5jBBnQD/sqFNjY/t9FOXm8M0Ptuqd3tLbJz6WW2G3IIkhmLCIrzo
gQIiUijWFYfgY62PH8cx+nZ7iI2ZcFjQYWYvzK7zi4+ktMmkJNIUe0mEnyPYUNiXx9pGolzZUw/Z
GmqGH9CgRTxiZYzX+mabYL/nXJXBOGILeiji3p2i8BAre0XfraGod9Kb5U6afWRe34A9EFQ9EWro
zTYJnfAP6ohSOHyYchrfnM4CDoClic0K6MLVwyMIVDCvuuJf+6CgE5s1+k8sw6fnt34m8LHky9SU
5t7YckK8L1JJmJHs8WOgq+UzPgC+klCHi1/uOY2utx1BAk0I9Nb/a3v1evWgHfDEiq0A1cP6PwHg
nqS2d+Dl68yPIQitaKrRIl9pqmWpiC2EHmRPUlTX9z8OTnvoGwfNntCN+53FW0dWBkPjCPV0VOpX
tkVNGmLK6BPyhIglnm5jcGhzOXuo6kreeXisNx5DsQ0ICnPhdxmB6PbXuGQE83cyqzsYXzXeAmF4
tuHPHcC37QS8rZkBZwadyduDQuMi01O0vg7zUjevZlsdAtVwm+lzi27C7c239bFejjLnuS/y2K5s
wQgEHY7dXQVHE8a2y+v+u5rId8FYRqdpDMzj7SHJ9PlHX9eKufHAmCkGKSN4xcUNLGlJnyR+E941
UR6c0saJ3od4yh/kPva/tpVV/golDX85o/5Ib8o8VWM83SPQmLtxZo0PutEWB0uY+iEx5OzK4jVU
fuP+Hl+Q/yh+1F5wPM9wMonkj5WZ1xcjrQvPkiMspbWY5vZQqtml6MV46KamPGNFJbt9ENanjL16
9nF2eZfr6GiiV2EPJ4vy6APaYVAlVB/tpcRu+d7hKB+Hpo7w03CKYy4JzWtGX/0zUUk7B32mHGJH
DTzOtvHQ135VuHanfWhHMGfJCLFOLywBha/tj2Hk/wpyai+1GSqX1q/MSwwh4cEoCuuukXT9nTom
yr1dNsNZLrQUqzrZcSNLTlxoepbrC9s/maIIn6ui4g+D/iUiGLt9Jhuu2vdERgQIrFqLzlMrfUHa
NjzJKVBtt8fqrnEje+zuGh2DpgKu0N2AnEZL30ROz2qf0LBAUyU+jn2oHlSr9i/kiv7j0ObpuR+s
9P3UJMrPtqhnt2HLfxZ1mZ75SsXBrmrjM5+/+jPmEfasZZ+al66aqRlo3ngSr6tDNmT1XRk1Pxp0
AS4QNr/XpRWfqgg6LWWNWOwE9I0jjBiaZpBGoArlLPMwUSlDokYdjqbocEple5GtL+bwRLHifHuP
bxxewCSIcaJAQZq5bF6XcjnoFBhTLwjMS1Zl7524fs7rPUX2jQca6B0Nuzs65Ryn5YT6dH5niwGR
n04LXbWVJRQACjN4ipwyUw8y9n/HpuedZpqh+T1Psv559IdTgtqHO40lslsoIzzloeK/K5Kw812r
HUvpensxtu4cCg7EMmQvsV9dHPeWhtxkS01w11YFr5xEbs56PFo733ZryYEKqOQgxEvKKK8jmalC
mJvwDvBiyXdxLj5ko+fsUve3RiElUGhVcL2R1L8exa+GAtFT0tDCpHA8hm6VhW5r5TuT2QjLqJHO
/muzL+UKmi9FZRvVYaR5WhzKpyES9mOXV91nkZv9MRmrwUWwZa8qPq/QIiyThfBSo7UJxXNZ7up9
v4hzogYqGfZDqZgNbk9+yrO//4ar/L3f9HdBKaeusIqd47KupnCdUpEiLZkTriV6PQ+avhhxi4Jq
106un2ICXCXmacylwh064jSumdCnpnSPMLM5MKgvFEOhsqy0uKpR1rgAZeka1iCCR6Loc6Ap6e/A
z7GgVriTcox9iPEU03du3o1TMYMnEVJHRpxsbHG/w5nJqkEuFS8S6gcTH5NqF8m9Fe5I9Gb5Iyra
q4xFFbqEVxSbVYoy18IHpo7hrpBklpa1ow+8ORtU9qhjzPZpy6psbbR+ajQB5T6ZkraBynG5p/u+
dfRo1YAEmnfo6lslpJN9bBqjp8eqa9vtO0kbDmo67USrjaNHwZCkgXcZVfrlCTd7MIpTnTpe1KYn
Pe5+VIGF8X2LphN0icl6c0MZ92aqPjMLh/R/+UgDpSKGYjJAznLUYp4zU15djUzbcebZoGxRBcUX
k8IvBaBVy6sxlL50Kvx0HcRB3dCcAhfZp8ckquilSOfezP60Y/ahMNLvYoSRb5V7xef1wvILaKyg
BMLjGrjO69BZB3GdRRMd2KSc/gES/UsVkBbl7FzV9l1e0zy6fe2swxlOOYjxMNLcFls2lUsM69WJ
eOYN9fhNkSLloEjpp0ILVK6H4EuNHcipCHQMBbmov9wee30cQCzP8HWZBB6z5MVc81HJwxrE4VWP
UTjIjQjFJxrCtwdZBy8GAV41Cyn8tTp9vaB4nclml5rpHYWY5s7RE/2EKtNAhc8cTrZdWsdKNdhQ
lRof/83IPO7APZJFLWE2ZcCjJUuQppNCv/QGHyl2OeT5LQ3NpTPUU6Cm78Jg505cn3+gc5RLEOyH
5LkqffuGLQHMGCTPV2vlNFmDdMK8uL7X4qHwbs9v4/OxoqAsSFZQDF7ehK1ddnYZBs41Qi9fZCGp
vyTtiYdsnAd+Ly0kk0OJmsLiAoj7tDfMhj0iG2TruuV/q4XT49rZfFHs7ii17entsyLKkHNTNye+
LTalDR4KybPOvya9cUSy+kOIPMDtIdY3DlIoMziO7IWi9nJjDFpcjMkAaCRpCqNygzyt6wMIKec/
cl/nf0Bj9f/8f4241OK2qx7f8zFL7yYrL6dDPA56if1mrfC8MXWUeoMeX4ydk7exFZkmZDtgTTRY
l7edJhJ8Vyu8hCsrAfsqHdXMcZWk3vlgm8PMaHSYc3DYliyEDPPTgXdm7MUqzPXJDezyoDXJ5fYK
bu1DoB3/M8ocZl6UAMDfGhkQIO0a1fFF9A/pgGxmnHox82oyZ+cUb/QF2CIvhlvk6QUmcSP+ocht
JTwTT33iO8gCYDn2Lmk0dCMgMBY/x7TG7dV3Ou1TVKbIa1qilgBphGM4uYNSiMiNqzFB5lMa1D2L
l627EiYlWTf3Mu/F5cmUe0fqQG0LL8qyOKHnW44fB6PVjiSxwXnA4ffdFCr5uz7LU7crZQx3G/XT
pEXVTpzd2gBz/xnSBBIiKwCvr+V92FVKeAdXIv3lm+Pwwcq5tmi9Szt7bQ0jATIJhg4DcPDWQPnm
mPhiG1iBHvhYJslIeY/M+9AXOoalWYZWbHNVA7CiD8Ksw18JsmzX3umL+mhoIVGxN0VuHbIkdoqL
nvd9kYIiMaf+FMfKlD50fV1Op6kb+1/cTn5F5aYQ5nESgcHLCfdZDTrN2HWu1RRhAy9KG1S4CXYc
HTPCWOEqhS9JnpLxO3b24mp5af7AzkPcg+sEy/hFBG4KkdqNRbQK9e6oyM117G1KQsFOg291TzPM
zJRHCIJMj47x65V1yhSV9LpxcDoHoPMQsuO7E8Ud2D3gbMYJCnLePheTP+HV20zWTkxeD0/niQtG
mcW212Anp6caJLSZGxhV8ZexiaVTrvn6wTZz+1BlkjhIZiHuQrXeq/StrtHZUO3vwnJhU3We1//F
lkrjDO9fG3aL0gS/O1X8A7ZrZ9uuLpy/Q6D6AdIcf8RlUVaNLEkZLNFdDbk8V6Ei3Mka74y4P+Cy
E+/sl/VK0qOF90DTy9gASw4pusb8Ct9TJsu3D81gaf/YQlH/KWpLu++s2vgCpV01j1E0Sv6/GJyG
Ko+SWWASwfHXi2mIGNjWIMd3AlLEQx1ZhlfV1pDjVRJM2pPTAug/VjFmEfhgmfnOjbe1zrbhALHl
fQ6hdbGHG3Z2lqaG4mkNuPoMAR4c7rXeg4U3HIRS7fELV8k7Ph7YbBHyDOBtK+2uXsX12RCYXsS1
DWsnOgej+BQ41Xv4jadRwU+tjML7oJ7eKBo2P5Hm1eXGRSXO5A34epkrAStdETK0k6oidfY9u3jf
h3tGRqs7dx6FRwndEeA+qwSz92dX6kwOPHC54adUPMY6SrZ9i0hAlxoQ1iPLanY+4TraMSZvPyhg
THLVs60iB7tSqwo9SZ+OQhrOLcpr7dv7p0wNchA9s7lMtnrmdZPf04WpSy+Xm+9h1+inwemeolF/
UmU6QLdzl/WcHFS4FQT4Zhjz6rHuD5GBbXdmeHJlubVvPmZO/qdM9b1izfY4UBeR8QJ4tgTCtE2L
FgW6+PiwxcfaCUc01GnefnUkLOrffNCdv0eM4tBcL13WjvseLKmlSEDahZ2dW0VSH7Ko8U91GOjP
Qdhkh0A2/ZM0aeJ6ezXX8Y2RKRdRpKVUS4nl9d73yzotGlPyr9LYawdnjP+I3jqHuv5PHhpfRJp+
0bXduu3WoOQrs1QSl/EKKNbko5QP8Du9pJO+Bqb0IJriTpH0o6Z1sdsbYEeUXb7n1vekfzwXO2mR
r6ohSks53dST1EsbG2d2elDqxYnefuKIl1wIDhUrPMuWJb4yEKEW4VPsVaP90PjZmUv6P02z967b
mgzHgMfIzHtZUS/0uiy1RsNStHWCZyB+37LBP6ZTtAOQ3fpQ7Avg7VSr5q7r691hB/GIHVCb3MVj
GrvJkDuuFgzBMR+70EsshIBiZyKZ6ECk396X64bhfAyouBNXqIqvpNgcFaHQ3pCiu4auIa6eoRK+
byQ5fYJw0j1xBQW0kqZecYcwLhB+jRUlpa8WT3tg9Y2lhqVAnwVQhUxKs7gdDEsYdE1G5zqMLdaT
k9NdrchJn7ps7HdC2/rG5aYnqNGrAlWxslEQ9KkqwMM2r/Xs4Kf5/dTmh7a66Cio3V7erUnNHL1Z
BmFuWS0mlehZrWnhzPSY+vw+5+H7CcYWeuiy6P7NWLNa6gzd/Wu69noTdcg16ZMqQD8ZMPcRakvP
sGerjwZElJ3K6jr7ZPGoN1Jg12mjrFLDlgd5NFSoLLeh/9gYMiLSymjslXE2Vo/7B/DL3IYzV9gu
JQLkZhCkPfxZjqMJBVHWPD1/o6sGeQkpCURH0gYKOKsj0GuY33V5GXmtnn8Z6/6kjNo9BaRjpgMK
cGRxGgRXU2vv3AnrTIVxWUEIpMi9ryDdoVbpo8By3DND4x7ZY1cfOnq58XkqfifB3n2+Ndrf+SF/
xVyX4KucUoRlZVp2NzYamoTva/1JGd5Pdue2+ZsJuawokBuouHQtAOAs4lkadwSyXK3wYfke0e0e
feexEF9j6GtyeOHZshPF1iktDa45cvAKo8GwrObI8FzK0cKlscRShlCH34B8HZHw7LVHxXmUKunT
Prl54xDMaHzCNZk7md/i1aBbqaRWMaKDAGWLo9LJvzFd13YCyMYgQNlodANeIows6TTc7s0s8jh5
skOvDkpMchYA7HZ24lZAhHkL0ReVx3VNvW1Np5ZB/t9Vqaq+G83Jdv0wzB+HQmpPVh74O7Pa2Iuz
qOLMmyYNW/Xwe0uE3VRWznVqZLAPaX0H//x5sHEuDMuvdIJ29se67PT3dYfwEqVZbrll+hUoidl1
QRffcdlrvwDewKHogtgkq9W7cHRNZbR7V4pt+VS1s5F3M1TiPVix4mNqBM3P27fC1kclNyIXpIux
oSyAV5CqAf3wICFmn317wg8zkeW39g3BYcykG5gPkEZXELvEr4O+BTHmlZ0AQaIiBbZ3zreyB/SX
ECqkVoCo1bIRZPi+0JMgF3d9lkZuq4zysz8pGMehd3EvVHHftlN9kKvIPmcxjtnGYCvfbi/mxiWB
jCymTrQuZmbu4vkcFGHUKoTSq9rEFQ6wwYM8Ol+iYa/WY218tdmJDLF9niqkk4ugFk/1oPROIXtx
YY0aN3oaOSejb7rwyAJhU1mH5ilRtfdmIoXfunwEyxTghHygBvwzlkrdM+o6/YUn4WyYXgJbPseT
DpMHlJvsoGqdhaqrzqr+x8EqnZOaOGnjam2p64ew1vzuUcFmZ3CrvLAybMHDsThV6SQboLl80rTB
av2HgfbYdzsai1/o/amfwlHK1LOZjWZH93NAmNvQujJ0Z5WJwY1woPs9Al35YoSoax6mGGySa/m+
I1+ULM+OVhKZP5Q4qMShKfXwey31/le5yjigRVyF8cGOobccc8ti+iOOifIRodjosUaQk39Crqvf
0G0RJ7DsVjyYRT+e00IY972K59l/ykmdPtmlJOF5phjDE22b9MmXB3TRbSqS+JgoeVIdISnmzcGR
Y8d4B/Q9b1D5UmJvwk7TPiAZibBKn7RheLy9r/4+PF9hNjg/MDNnIVLqt6vQG0LR6B2j0K41dXO3
Ee2xKGw3076a1S81KN0+HE6ZVQWu35zk0TjrBi4Cxu+wjy9T90lRvo3Gf5AjBKc5fSDNOVjxTvFz
ffr0+baDADCTdFjdxY5MuloILTacaxYOoctb/r1u1ke9iI9DoRysovOAdT9Wqcbbuj/dXp7VsZt1
Peb0j4c72fpqbD9vpEZLc4/OwjPqW5cqrz7KzZvJQAxjzsgjlId5wi5v9kZolakKqjm6/KzK7xsT
7AicmbpwU+uilh9vT2p1D86jYahBts68VjRjTFI1K8ixHhN4lkdFTRzz3Sj6kHQ7QN7Vg28eCF49
NyDtB/7X61xd2IHmK50PbsssdKp+Zq5RUs2oNDbHTAva3BW2jjFmHYrWdvshHv/cnulWMIP/zofj
rT7Tnl7/gLFSpgnxyA5Il3nfJNJvqbR/3R5itUPm8wMvmnSESsDqQZdntTk5IZ+uCYorKcxD02un
CXew28NszoQLjhaAThK97Iv6neMgB2RM3iRK4XaK8aQXw1u1pPhcvBRnAibavKvKZRpaFY7H+Olq
1ujmzqkqzHNY7rnSbW0Kugno7XKs4PctvompJRkGfGCK8qxtu1PXyvFEC7TFiLVzQrzHnTZRHg2R
Kt1B68tyjwy8tfttSh2kDex/iPyv9wRIQmUKVERrNS2ZzphW266tNBRLy8SqPkVF9/n2l1ttEFYV
tikVnFmlnTFfj5dLaqsWeZN6Wpbdt1H4TvjKAS9f718Mg3vE7BMAT2sZQowAU5Sxb6Wr3ESH2h4P
tfPZCvYgVKttyGSoKpAMUUSZydSvJ2NPpi5iXW69mOkeRRVqZ/a//eHtc6GPiOYrr2EeWItRmgQj
MkfDUMkI6afVVf6Vev2f1CrbnUrp1l5wiE/IalJqXj1uYkWYPqCm0mtRWZjS/C5No4tk+wcj2Hl7
LG+x2TIdGB2UaeI8pO0lG5DOpzHFpQxOPoXwVIepcwmRkMfLqO7aazwVQEGVKDb4HWDU8mPlO1gv
q8aQvFHa7L+/BAAH1z3pnbWEUcVEl7YtINbKenY0mnuHuTe8hW5/w+VjZDXMvPYveneiMztft6b0
DpqNT8ZXFq5hh5Wb8z0OOugtIwVQyFVnumM+lhYoqgBbPkWe3rab/vtDaMMjuM45lJcAubYyMy3S
keeKdfukUEz1ZdPVUm0nQs9x40Ui9X+HsWmuoTM5c4tez7cqu1Fux8gGXZhoH/xGrVt87DrtCT2d
cXIrs4w/5Go/7olKbS809zn/IQNfCZOURj85coU4YmU4dXCU1bT8rmch+BWtbbVPQw7BABi/ATQI
SUrtp9oMQ+mGSWP/qrO62LnzF+FuXgYuQZhcoF7ngsFiGdCpI4cfssCrsalDMcWNu4fKLnfS1q1R
QM4QjPQZQLYMqjyF6kor1METvnEuJOO5Dp1z1o6n25t4Ee7+TubFMEufNQ5zqHNLRJ7Tt45rdN3H
PG93uuubU5lvW0wHmM4SK4LWVBegJ1LifELz2TSmb1Juf0qGaSeP3htnvpdfnEdp1DEOHorRU3wg
k13Q/24iRb3WXbVHgNxYNdIUoO1cQ8SZZY07SXpHEdKs1tki7KeF5yFWd77/5mFDPpAMggwTkPvr
yQS509bd0MBtqjXk054s9X0hZySxJ8f/c3sPLO6I/57rF0Mt18102nRqGtMD9vqETU7roljQEcFs
7TyYyt7O3hoOUB/VDHIwrBEWd1/YxhQx4DJ5vvHN1IJDkvtenCInundQt74Su46uEp0loGiLJWyD
oI6dWMo9KbGxLRR6dhrtsPsXHwphGf59mKpkfMvshwOE6HyHyaf9aCvVWU41t3CeKq6/uPx5+0tt
bYoXYy2RfG1YBX1qh+Iu0ykaDGnUnAKi7qHrgRfNZqKu1lTmzj23cawgxv7PBI3F9yonf7YhSFSv
Hf1jG8tHiJgUAvak4hV143p5Oc789xfHV8h6qQZGmXpJHOvZ0+w5GcL1pM7pVk0px4ckkdt/2rb+
0Amz1E9KJJrmNAmp+5ohbVY/6FVv7lXGtvYQCQRdEoAdwNwWe2gIoiKMB1jcZGsdNjW9kHic8P/f
AzLuDbQ4hE1VZkppErxipzsaUYZ6WnK6vXs2h5j7MCjSk6kt55I7eWVTF1Y9y5juOh/Ys7onEry1
V3BxoF9AAwtdmMVyBb1lR6LGKNscBnp/z2acA37biVebmSa9ljl8UH6m+fd6p/A+CLECpFrpJ4O4
ND0uI/Fko5pcxlAiRWtAGJHYo7RZj8GEKuo0RuL59mL+7Y0ts6GXP2LxweIeuVo1NsK7MjGSr23e
TN8yv1P6g2Nm4r5Pm0Zcsz5AVNS0xh9O3Dk/cGYPPzfAdv6kqvEHKkjyL84qukkISvCEgR24zASz
IJ9GPerwVEp9txrFMbZtlzbivwgJqJ5AmKdwRQVkEfNC/iRyZUB7swqflHHWSkq/GeVeGWdewtUS
/+8wS4li9LecwIxrx6NAMZz0xC9/tvDwHuTB/JwnSfVgJop4V+eFvvPU3Bt4EfKaRNVbMaV4Urfa
vSlXP2BvPshRf8za7mNYqt/jrDnf3k+bJ+fFXBfRb4y0XC8wsLlTurh6LAd/cEvbDK40ncOdobZu
Ea5ESqE0otZSgn5Q59iZVK1XNsm7fkR/0uyesnr6bWTmZ174O0WXrft+poQDaeYmppD0+rQqSkAm
o5fTtanrSncpSgefU8Qd7mMpMJ4K0vh0Z4J7Iy6OZtj4SJKrVPgdfzhOA9zfWlj1wRg05QHeyU44
2hpt7tbTwyPwgep/PT90RMDd0v+91o1f/Sz7Vv1u+CV49MKxpASOlK/8u2M+Fx3hRKxf9bJtAelX
887rLPM/UZEIt0aeVq6nnU+3sVNoCwF2xhPkb1/o9dTirkW9aqJriVWn20cmBpCfUKk5WLp8tMZv
t0/A1jPv5WjL7Eb1c6utgwqel90+xPlzpr137N928rOpqiMdHVQiVSx4LvSodnK4rZvx5SdcHD6s
LZPIsmHbD3HWfSrkASNmox6MPSvSjUMOYBNcLLhGeJzL9mU9U4ArvS29OPiQKZWbApjHKW0nOm99
tZejzBv2RSI1VGSD8IlTb9TwVNG06NhU6KQ5g/iMOkOGUFNY7ZSZ9oZcnHFCc5zDjpautQP2JpTV
H3piv+vq7oqp0tn29xz9NhcSbBrVYhS0V28I2yzZKVJcenISHWwUAgAOXIri8+0dubEtKGg5Olxp
0DGrQq5tZ3Jm4Rzv1bakI01ffg2rbKdVsTkGnC2FTiRqXctchnpKLQtntK8osZWPalCN5yS132xY
PNcsXoyyiIhtUvhlWQ61F+SDdanGzETw3NgD4GzO5UVlRHu98fJiCnvfLtDypyTSOub/4ezLduPW
mW6fiIDm4VZSj55jO05yQzhxrIEUSYkSNTz9Wcp38CNWN9zIvkuABGyKZLFYtYY0l97mPyzJX0Ms
P+GvvT2bAQ6tbhDs0d4vN47C5sbb75Iq/Lnt9VfcWz95/EDRqY11cYQkVbT1cmLdRERU2dLjvHBY
zyWzoAMvptWA7i0CfesZ+R0NcCkeRGvHLLXjZi4hQ1Rqta1CsAM2sOBBl1Tq9j0Iiwk6bkCsNHug
GbpLxeI/8WeVcKFSjMwd1VtIZK/Td8gimMBTrXcgMnSkTOyBw4xphFFonECAJ36Ho6VlZ0MP2das
L9xebhzRdb+09mFXInppJjRWqZhSKGJwmRWVqX/hQaLZpprB109NJAaajLGCgi2MuexX1UJ+JKuq
pn1DA0jFide6bfEMUeXmtq0KT+xnDyq+iQCMpUsAfRJBkhtp5TvXH7wy0834bhWi3AK9EKHHN3o9
onYtvK6+6xl4UzvfylWQFKZ0qi+uBssjCyLa5dt54MG3UZjw0TTwmgR3v5lnSElH8PL6fM8u2fD6
qwJXASiVjWwZmMiPK8zryYPLKrLlOpxplo/cSpxIbquyb9KqLm7IVN8Vg3Uoon/U2PhT3QN7HsBQ
IGwB4V2NLCeFklsJWXm8THja1yTPUDCNQbWFt+3Xz2d5Jmd20boDMGexbjjpraHsAdxGPOZHLSv1
hdluBzXAWkF/0UxwgexjgtWJrKMr0a38D0NDjAxIZUj3gUL08QOrMYavKtbzkOvran4Uvr2BHG5S
WbsK/X1RTxdgk+fCA4CGTgjW0OJbvTqyfRFLq2GCHYRbTGk4Gi+b6jJMR+H9I9L9fyv411CrwM0q
t7M0es/IiaL83R376InEk/fcwEN2TCD01eu9LYbg2Uau9l/STBdsHiDtIORxAu+yOGuNZ/Hi6NU9
39rM9Tc+qP7bArCQ7PMlPHd1oMiNLjNIxSAQrHYqumBVpCR6CwYuokmlqX9lF4o+fz7KuYVDzoCp
wJVr6Y1+3Cjg2nrMMsAmt5G4dtsm1f54W1g6/XyYs5P5a5jVohWjXxZ/pEkCpWQSa9tJgm7cfD7I
pbms3uBQhzGT05lhD4p7GCds6p3H2Q36J2HL98+HujAfZxGr+uvSBXY8CGHMDqmVbrrGezQjyt5+
PoRzLnz8tTTrV5QLltpkaosdKo77KZG1Q5Cy2sbtt6GcnO9T5eTxYYRVcpcWQWuLbVR4aFnYsh7v
W2gjuYlPKxJtmsmI6hECeI1IIxHKIpMyaA8GOQ/bDc3YjYlBSjnfce2HR792WpqOUL3vU2GHQ5za
gICh0Ae5qgcnHKM3t3A9AlUtav7Rf/P/n+3/O15/MoO/PqsTtyMUu8R48NCP7aL4Xrb1hasHdT2s
zYfLB1nf4tIGBAc6FehZfFy7RliRVkyAHTr4fmI77X1kaeuJ4zXwddZALaNM5wTL94IaHFDEcZNE
U4d3q4/r/LYo3PBb5LVQQ/RiBnN3FWqbZ4GJZgtAtCpYOARe9SKbgeLnV3A5rKE3wpKBWsBaQ0rZ
54ndtpbaWHixlnufwz0VSCubP/i1W+h9H8YTT0YOcSvhjGzYTZVX/vRJpb0kmLsIMsEw8ASfDvVM
nfQQZI1T8BriB1J6qGtBeH9yNiLO0bAYyVQBggMpszkJ6iHvd6xnfZtwfyihjRbxOuMNG1ocRqe5
zQXge7opzMEfO1VtCjhWKGhl7qE0q53rWJgOGo0l7KsT/F9nj9q7VxwdXQ0K8r4z3FgppAmaG2TU
dn5jAh39gBFA8yqqvr8jrO/HFO7QXZ6UOmdAak8VOQ5axyKrIFtWpl5Rlv6OVsLj4HaP3re+YTLP
OtXJ94bXw1MRdF2TzeCa23tsTXWcPFKbTTCyDu+E2gXObxQUYOy8bpF1eSW6n2UzTRmDO1MNl1Ul
uoSWk+VklunCNwse6BDbWsRtgmjS/taGAteNMF7It82kRJ4Wk47rDVzZkaZUsyNeVQ6aS9rADReK
cBGpxYZ04HaOIhxkJiAbALO/SjCegF4DpBXK1tOLzZdvrgi+SFIHXLIkRPc7ShtI+bxbgz/vWtHi
Zhaq/LlwKZusj2bdJb0aa5MUFfNBYg+K+PnzALM8ek/PAcSKY7y10LteXTAybOxuRNpyoI3bJlEw
gLQesXSeg908+2+fD7bcI6eDoTQDz3kfTqCrkpCu4eKmOiCAKPRX3SFIStTBSQeCU3kEb/zzwc7O
DBFrAc3jrbruFNMKZ0fDGvBg3Bw1X50Uss4gytMzO/t8pJN7ALEE4BigSWCFAHzMalqsq6QLqn20
z/n4AAmcp1b0F1K5c18O2G3UJQFeWijZH8NVb8J6AAABJuKQAS6bYD860d4V3u1UQSi7aC+Rdk9u
UUzp7/FWlR+IswysbTjds74+DPm0HUlw3VuXnNr+gAJWOwJxGCkqyj7hqRmJ3RiV17yujjqCPH5S
BYW8G6UG5jfHDnRVZUFPaGQqIVMoeKJ65bppEBAo15TwJ9s7TRtNB6Ba7HcMazk6NTBG8zKYZ4gh
s3JmQRHACkkBV5pifoS0CPsaNGH3hhdR6+8EWww6HeV4ArpQdChSWxmubopajlGmpmj8WomafB/b
Thwsg8fCBMt6K0FOCTNEHnt9lUWhmB4+31CrrYumLCDY4IpCJw6v9JPLybPaArg4WRypHOSuhiN1
YvkACkDUwdzq2GEXrsMzqw13DMjJ4LEAc4l13yKKUfHmsiIH5VDy0yNDmFq1NixpoPh44WF/5rBg
LGBCQQ5CdWeNlgl1CYQXbtI9gLX6ilLU8ns+XSKLnTkvoNoCmwmUiIeXzyqsOaq1kAU67BC6yGZ1
ndj0ajkqquuTwr5QDj73+UB+Xejt8MsAHvTj4YRutqs9AieknC53vCl94FE86Hz8Vr7fXsJXrUb7
sznwygLxAewjUAlXoUCHUStKwSFbo/zxum/KKLHrKj+MVWkuhNAzXxE4PJCjHfSzAGBcfcVu5Dgl
oQ2X16BErt6Qq7avdtyHJ0jBj5G5xBhb7XtsPQCocBdhVyAYnGgXtqzxjROM5cHR1zp4ZKxPafO9
dS/Na/UJl3FggQT1NEiWoFm35vcV0htaZgXVIYLPoNvsGkH2HqUXCCp/nk2r4LZoCy9vb8BVTniY
FUwsAG2GvGtotRLpBb5x/eAPkx3cwh0BApODXar3Ets/z/K40yptJZTaYdbVeP0GAlJ9l1h97Ghk
SXAUSQLSg0rTW6b4Ygkvggy/jirnwmZenc8/2wvlGOAiUd8FdmP5dn9l333sF144oRYflCVJWCFu
67h7/Dy+nfv+4LIA945yP0TOVm+0mRZSw0VpPsAyaOvSMkXs2fd98e/bF/c/ii+AeCLkrGvIZPaK
GjB05Oy2OIhagMmmv0kbpGqTb03J/rkugG3lLU5KgGtjd63hT51qDTSJuuYwBPPjFNpPDakgFmv5
759/vjPHBD1DYLXB1FmMtFfxhgo7F1LVcPKg+r6j7k0PUWJPiptB0Qt5x2o3LCcFoAiEa5SQlo+4
GioMK3Dqa2Ef+tbe2FDO94JLVaozs/kwxKoqAE0nK29KtFtNc2P6lyguElHeNOofFXz/NxXwURE6
/wSZ1VT42BTcV6N9gAnQlWVPr7oeX8VkpcYZLkAhV1NazhBStUVLdnEwxd8+niGSQ5Y0Cmpo+DGW
ScUANgfBd36zzb8nChhiCWHQKTwVfIhiamaD0YAN+jHNcKSgcl/2VwbIj8+33OrELjOCoiUSafBH
gHRd7wOMXhE/otN+Ms0dQ4shpihK1yS8pMW72nD/Gwg4WoRM9I299aeb67mSmobRobVhytQ6U3gF
+FK1/3w6F0ZZwzsHx1dlxzp2GECoHfP+wZLiwsk5+8WAsQODFqKgJ3K/U2FRSERBhD3qkALEJerx
zNw7nFy4Zc7sNWQeKA8u7rJLzv5xr4mJl75s4cvlEHmV0+kW5NNvTm4B2T1dCNtnh8Lyg+uPrQDC
wceh5ho5kEGbZS+ZThxAm7tBJ7r0kq7/dWF91jrvy35D3w818xh0pRPqV0WM7PsuDg6qpOAZhsCb
PfNuHBjcKCqgFr06Gnk6CFO8myruN601MAqaGg3BxoYz+vfIH4LhxnZ63014zPv8eoZ4Cd31Bl3X
DMA5vDxbUbs8YVbhtRmjKLBmk5ZeeBeUqMykJg+H7odf96TMWosWXspkTCGz7gzjcO1xpVG0r7Eu
KTzqwV6BzpyV8Im/UqHv5NxOi3A58W6IN+RhEgRl/eLUzH0FcA+VVe21s9x8/tXOrg9yNW9xiwGh
erU+OXHbFgBcBt7tC7SAkiH+TbVI/eaChcu5rQ0xblQFoMYKqZ7VOIrZXtcHsjwCjRunvHa8O7eD
XmLVNtHu8ymdO6h4J+BpjRo48AHLT/krG8HlM+O54BeHwYBh6IB5EpQXvtoSjP/K0v5EHAhzhCAq
gwfirm/TwrGqcLa76hjYYxxmg92CpmNgTOhuwxHFtbS1WYP3tqkfUUFp89QpWPjl82muMR7LjwAN
E7MEAgJUnpOwpwpRN1YT74PQlJndFU1aMHvjwNbIqlo/aTz5o6YzOsevU15vUVzMLvyCZdFWn+Hv
X7AOiQ76kHTE/t5b2LTTph5mz07zcYCCorNsrLQtIDi1p8ipQJ5HFTGpcjaJxJdzDaIsH9iYDlFe
igym1kN34eetyuDr7xOvohzBU0QWER4dXVQV1yBywSUAbiQaVgVCXiu/6e5sbqHGR3ty4TJf8oKT
DwNYO/hx4D1BwebjFsybPJpAWOPHoon0kEDPaH5utWS/6rgVIxCWitwzP/Qu5UVntv4Co8d5hjgP
dsVqyjZYydQpBUowQHym3ZB/lVFAtp8v+5mj/GGQVZ1HlW0MHgJSST3v++Ild3+NILT/hzHwyIIm
lY9277qH1fQxo1XpVofSCXYNq1HsjrKQygtb5OxUsD4R9A9Q7lunKGwsW0kqFe0lIi8E0mHiPaVD
/v3fJ4O4hzcx0kiU+5YY/FdA8oCg69lEkHu73gCjjp4BWcumzKvyS5S7cxP6e6hVwuoxwAcg5FUe
h1gHVxCdDook6q1uw8NAvfyXaYGk9kePBlojH6dlIaBobsDZ0lPTvotqtG4JHbtEWZ1/YZ3O3FIg
gQLRvhRlQXteJcfQfPJ89E+DPbW/D/YPq9UbwH6zsOQX9t25AwToMDyy4HML3YvV93MgONVSUjn7
2mUPUQQdAz53F3Eq5+Lm36Osni9MFjVM6kCqK7qjHKpHa9oJ+wFqyfdD0W4r/jJXNTxh+6T2o69D
DpYr//nvawcsPlimMSzccJN8XLsSgBP0zOJ473UzOwDOhNZO6avnaXToheLAubUDcRAIZ8jKQtxn
HZNkiTaO5MUBVMLE1Qds0CQaX2p1AUlwIvW73IeLeeTirYCR1p2CEQpWUhYeP/bCch8sbQjq99DL
2pRV/2Yp20q1gb2Pmq1yG9jzkAGlWKRdpyYID0fzLYA6QQJSyiVn5nN76u/ftYqXmiMf6glcH3za
WleRQBQL4vnSI+jclROh2g9pOxjlgUH8cUVr2tKIQVdiH6lQmoS4Mn9uWKP6hOVCfBdV1xWpSyFC
u/l8K52b3uIPChIf9GugX/5xYK8wQRlVozgUNL92UQbu+vZCrfncFvp7iNV58XoVkFLN5RESW5Ha
5tp1H8Ugcp7WhDogCOWtdynknJ0W2FMh3hPQu1g/XErSu2HZNRDdHqJ9T4dD39X/RrJbEhSAuZer
GrXS0z5aboEPEww9SHZGJS6wITL8bdAv/Xx9zqRBkDWFJ+Zi/HGqbSpNzhx7clywYHRK+mLD0Lxm
sdjQUWzq6b34V0rDn3ktlskooUNO9fTyho/TaAQpDiafNlapk5lYD0i3tp9P7MxdhysbdhaLhhHK
C6sdX+G55JlQxYcAMQ7QxZJeL6LWmYPm2tM/D4VbDrsb6O0/qlMf93hoEUmrgjeHnD/mMfRD8nwz
k3+sPS7f7cMoyzH4K09AFx3KALqaDyK/11xuhHmDLmACIdC0JP/YrfvfYOgFYNAAoXl9e8PgfBxg
Mxbudajkxh0LFwZDIdkQ4drJ51/vzA6MUJr/v6FW8xp8RieYhdZH49d0iz5ZjdYU/1Iv5YCpqnU6
oH6TiWjg/37AULeDxiC0B6AwevJMC3uQiS0jD9OQZ01n9vHU7aL6Elb3zEb8MMwqPDk26sRtN8x7
xvtna4bGbWwJ8AdFd+kqORMIMdIiugntqiV0rHbIFI9OFyJxIDbJWEjugctCQlnvOwgKfb5oZ+Lf
h6FWt5bbxjAEHxWD5jJA2zOscgm7cHNcms3qAMumESB4BTksNqxsclHxAiHQntotHK8uDHXmdvww
m2W2fx2t0hKkaXurOODzJQ4Zk9idFz3RZKIkyd1LtIGzMwP2DnkkDHBOZENgB0Hg1AXGudOUaT2b
BJjR63kQiQn+kYH05xyjBAGs6B/FsfUbPKh6Du+OmO6hlvMU9+FOFOpqat071MOSrgr2n2+L8zND
dozGe4iMbnXb81ZChKEcgv08PPb+Y9sZqMrvvIsgxpMFQ+8gQHsfZXcYRiKf+bhgBnUH4BdEdega
aNVfR6bZOdJKqX5V/oUocTKlZajFlTJyl6VaR4l6iDoLCTFAH3AZ3vmNmDduG0bPJG/heaggpPuP
n3AZD50sqMoAlIMb7OPUJBWcWdD5OsSQrdaCP4iKAdISllfT2F94ep6E3tVYq30/uRZA4qVPDkw6
wAKFxZua3a81PEyAMwof/YKCnQPf8Qs5/2kujnERosAqBb/dg4DixzkGbBSTykVx6ORMblAnkRn0
zqZk9jlopS6yEFSCom0/U3XoG4qsdfDYjkXkzgSjAjCSd3ju25csdk8i9Z+fFeGFDPz4qScNWqtx
bprcPTSl2cTCO6gcYNzavXBIzg4DBReomC51mHVKDBZ7O5SlKg989KHmJu+jyduW1PrXRxxmg94U
FLMgSwMGz+o24KNuZzjSwHiw825CyNSpAMBpIi+cjzWbfIFdIPVBM3TJtk4BxVHeFJ3daOeATHL2
hoS7joxTyewcCb8dTDLt8hJ4KRj+eImSsahuwfoiD1CVn9lVACFnsa1Qgnn8/Bydhgigj1FT9iHZ
BU+qtfgBm9jg+qPFD8BRJMLHSyee5Iao4kCNRC7dXpLoPF1WMOMwFPbPAntZ92o1tPgC5oICALOv
8DDZDUk844+JjtvgwmP2dG4w0EDShOcUpKdODO44iccmLMA5C6z8BRpA+c+wca0Etib9frSJmxWm
Bh768w+65mH/WWjI7oJyjwAPM5rVqbUtObTBQKujpfWURDDIvdOtghSPLO1M9bncxAb+1AL96n0B
xAp6h7A/Ykr/tpzWhWyPvvTJT7IQbL0YjVHkbkBDnBRS7X4WMHNWzSGKW3nnjJZzNXNbXJj4cpl8
KNeimYyiEkRyFy7hyYPFG4fKQRfRgtjP9z40CZtfsaZwhvzutCa1w5fQu6BufrqVMCK4VUuLAg51
6+uNNaIuWsblURkPbI7CKbs5dUpWFwnhCti1z1f2zGcEbgpJI7in8LRf16Obqba6kQJVQitAV5Qc
xxvHJZcwTedHCbFaLsS4TgBU7qg0YCiU7GlZZ7VX31Qq//fv5kbA/SHmAQ6KctLHe2VE57rMl8RK
+pVIBLGtYyQDk/hNf0l67swSLRrUwJugyQJ822ooEg2OS6eih0qrvG7D/N1urGtQWy9kA2dOOrx6
FtFkbPRT3V8J1dNOI+jsiU9uRB5/sfvwBhIaczIoZwdO5oUveCbbgSQykEWLvD1GXSVWQZBbMffd
aF/RmyLcRQJGX1DkrIaHz7fc/6Qj1qcKAAAU/qBEuHDgPq6Vl4PMDWfo4gCpqaPISZYLVUG4C/5o
dmFHO96xlJfTrcXjm9md7qEeuPUmp0bRzkW7dZ7vIOr6NfeUTONOpihrXXd29KNt3xsq72NJi6Tp
IO86dxugTZ/zuQGrLZ7thEq+7WY78/FqgdjirTcVN5EZcEeInVs7r377ZmkvC0fxBUbqx2L2v5vK
3A6wkQ6saeO7NgDZEIo19Gaaituo9n85UPIce7Pt4PQ9wanCEk+OyjfRHy/JekNzNLiqJlGz+S7R
N/aGqduGdQV2GAdPbORJ4JGtU8vviy+2acYtL8qvvsJLES5oyjPf/VreN45JIki5t2CId+NvsAHr
xPX0k5jRzSt6+p3WDUj/VvRrJMMzXh5HNIfbLSfRjTOhTYJrdmhMKu3pSpH2aFvAkavIKhOukHp5
AIclSsCIpWIPtkQhXZibitmvvt/ArEnsy6LzEmHih6ps7rqab/pS3EZQ3Z3EuG+DKKMNey7jYEdt
POUZzTgUVINeZTOJn5zJfNPUSmtNN0zXB6abJ6hIhTsfKGpVDld5CBKKmCY31X0MacPhqo8sYMXs
H/7AdqViuwZwt8r2v6MqqxOvF1vhwhg4aK5Crz20hXfoBs9LgFg8WPBDSnrSefu4mXaGmz1qrO9R
gRKvWwS7MDd7SD88jkQcZfNbSrTCjJvFHbt3J+uIr3h0I/4T58NOSuZdI1U/Nl59gLi+Th1TwMc8
yLdUkFda6DDpx/BL07UoJscRbGbMceZwEh34s4zqLYeHKre9VLr1AwvIPTSz7+HADfNbRt8EK2QC
QgLo9voHJDkhAt1NMoEu23ttBi9tpwIcRrEnQP5nueu/qdHbRlJlfttVaWGRzYCMKkfLMJHwssqH
IO2FyuAkksARE1SN5nqe5A0s7feN0L+i0n0JsYcmGh0ERJThNXbNZPPYVdzeDW31GsfPuZozBUfN
oxy9t5HXaeQOeaLn7pqK2AD2YD/YXmuSyrEfY0s9CLCBMBCMWcYBTn2s7fZz2P/qggiUVIVLH5S9
Ax05nNR+h50Lbzr2x+sVTpYj9Y7+NKUN9IDQWANwty8Bx7ZZBeVgKbcAcCFb5DeeO286D6+fEFrk
IAo3pPGBYRze2sBud84EBJkq4Pm5eAsn1pDvtBP/4E0XJC0sk5O67NuUzvUWRKRjwIa3GHotjtNe
cX964XXTbqJ4hKJK7O50E4u9OyjYzRnhvqKi4aWC2kfYzWXFrCAl0KXEZU3WdeETNW1W41cMCq1U
POjeNOeZZ0SUOg5RmelgG9DbP4NaAVSSi70U07WjkTW44y2x47TX5LlRdFNCPSN1I3UdUQiy1tZr
6RevreBXjHrI45i1qVuO9ot0niH2+wbdyoPXxlukPsCqFEd0Lu/KPPztBDDpFGQXVdavlrlPCp5Y
/jhu8PraS9NAb9uUSVh024EX9Ub4PfpI4OcUEPJJnBpBgMFcbxto9Hi66QbIbbx9qj3euD86a0po
U3wBEuM9lhG+IVg0Ht1SYj+GYriKJIwXBnu4br0qdXW/A2V5gQpVu4BbY1K008NMEFvCKtzKkD73
Mdz4oBd238dxZlyVUWWexsqb0mAwL6Mb3gbKesO+2Wmtb/MqvBosZ9u7Adj65AdqkllV2jtCio2e
K+/AneiLT9nvprV1pnmTNWN1zAV8/Jpg60XNN4dOV3bdHWJ4DiSc2c+OUz6Icbh13OklYGFWdsU1
CSApXAKzS8Fy2wviHqZ43tV9Dk6tSNxZ/kRv6Tm2uJVGXn47U6kSTXSBN4X3VlnslXbxnxi6A3gg
M72zyxsY2JctWOTxyG96xBHs1Ae4xcJDUMrbUHpHIq0gwYnf4GF/PdZKg0ur9g5UeRMzT1dS5ne1
QTdoAGhXutary3B6LeEeaSuOreseff4W++Ye8O3fuiq/hAG7m0eO60VtdUPdtODm1gzDdsG9NcHX
3g5kCpkvCJtDJh2iml+4LwQaQHii2R5xkdg6wEFFQcIcorPa8h8DPkDPLY4fC5gXw72U1onXxGDD
hqDSxV97t94BLAjTtcF7K5wO+C1uP9dW1CQtiEykmDdjq998Y//UA4DGAa0OYcz20hq8g6tF1sFu
XAoqAGkdHy0v54nTdlfEskKcNO9rR+mVGeNrv/LzVDOwK8rq3czdVoj8Sw7jQgn5wSgWYK13fTb7
9J6h1NRWKpWRvR9H/taU81cIUz0Y27szAO6HcfHVdppt7iM4UWFylPvavUTBNCkhEdIPt2gZXIf5
5KeC+HtC9A5UY+hdoQczkfJRzvZmcPiDM4YZnhv72Kl2los7Qc+gMpL+6LT2Iey/NcLdePDIiYv4
xonnTT+gqkgm6iRojG+jAcFtLOob0j/6/gCUJdHsO7r+JbTqUeVEWWjKwsotk66eB8TD8Qfk+R8J
HJQ3VaN/WKR5NmzchJw/Aa0/Z3Zrmg2+UmJN2DFQD/1q13pr++KXdMY2o8z6qupwa8bqzif1req9
WwrOehIrk4Avs68hg7BpQzkD8OZucPk0qQhwbwYQ3GwITxuev9ly/h5IuOkG5MlGiE5EVYdpS+Ft
q5s7w8IbKBIDVJCngfb3vEF2oYI+ReaX2APdirzZkpLfVEWwn/Jiw+fqug3a25C7jygt/GSF8wI0
DBBRuUzg1Hs9VfGe8OqbIt7Rqd792QVX1do0/fiEbgFNdWA/WaAtbOJ8/oUcGnlM8YWjVrG0bzdh
4f9yR0kyajvHuoi/+q33rYYvY2HY3vGHrOtNs5cKlYmCVFdBnV+1Zka8l1YCRdk9zKyhAVn4N5Si
+y18/4a37XUjvSevpRtRaQVjxW7au4EedkPnR1tHVakVwRSgRRo6yvCI4gwuo0svAjCZTt+jwVKf
AlobBaQTBjek4+saslUAyxWCwl/Y09YWTNz+AZQ+5y12lUrD1nTHSPft1VgLN7OGYrHenucbcCrz
PcsrG5xSOWSjbYpftlbOwdaGI+mHZQ/x+vDaon65a7hlNiPWeheKcdqUXRujhZuL61kg52i4KRi0
1x1oq40M5Y8E6v/yVzwr/cK0DQ5mjWg7ostcZlYdipvA7SFC37f+tRaDOnSkjGGfwl2xaTpXm7R3
GaAvDuVXaEiN24Zr66WmwI1YgvubSnVQXiQD+9HaUt90kfZSaFKMyGEr/87JxykdIVVziMrQHIWq
Ff7EgsdoGCBMSudYIWkk5Z2aNJ9S7Ezx0oZjZydz3PQssSiCg+KRuBtjRG8+xXw3O06Vjo03Qny2
g7oDmJoWzMYsr4tua6+blo8uUtdH9aMiJbo5/VxVGo8UtMjsjo5HX5kinXPS58cQ5WVQBfXEkjYe
rH2du2iFD85PC/xSJKslfQESF0IgHpnGbSkdVWb419Ou0rJ5CDA7OxF5VU0J45SlAdqLB5fQamPR
uc18R1ugJOT9tT9E/W0hYL0g4D6dWNBNvkXviR/q2dO7XOQ+VFpn5Mimg6ct7sx+r9Gr1QkBcfLd
RWHyV0e52Co44paYdhttR1V1VlKgS82z2YW/2JS7XjqNLsJGH4gNG+biCthG9547s4NGEMCOkFoP
knlsqnuwlXKT6gU5VQAI+Tts4Jnm92S+82e8LJpghJkYZJS+gVELY2nQ1LJhnqbxyM0QP5c27bN8
qMq9gDzd1pom7zt3iH/j2ACky4GSxfetf+2d2brmnd2/UD+c0bsJYICVWGDlpChEgEFlS7csdwEh
+V1c8ua2qcouldr4m4D18kdVqHJbwLl+E8LXNIehXG37CeSHJ3Q8Sf9lHBzxqKp+vhJWm1cJTE6D
fW+UvrWJYK8RD8kX6hqzc8a4uIaust62ssp3vtvaW82U9xqRsX7//A19pnoPSPtiFOCBIALDr48v
6Dp02Dz4i7ll0G0hhZBFzT1kAjNHN1nsTxlnFyrKZyo4KCZbGA6alog7q5oH+hIWq2F6dJjBtYEo
Mx4RGriPC92Bc9NaPIeg+r7AddZorqrovQJ6/t5hjnnS4a0Ebb0syEUS5ndmWHbiJenRMwU+FxXs
BQhggTS6rtzC3iuEpBYlB+jiOJuASJGCtyCvkXD/DAblp5NRbNNxalJw68v082U8U0laFLdR5UNE
B65stYwR7f286TTdB6L6WfXOo+zgTeLP4YVC/ZnvujgyLr6WMNY7gazwmchK9kV4gDQpCGruhOTZ
1nbGoxmoPKdzM6XJfIASMk7+51M81/CBlTeQRzZaBECSr4o90eR0MR4e5bGNuoE8j4rEO9cBHT2L
ahn9AkLHPNGeU+C/eX0LriIeYXXlwD2m4Lq+IgMU/remXlidEOlDUeHz33duCVCRXBjkgLxhj388
SZNtD0NZc0iDeRXMdhvEYQtZ5TFGh2Lz+VBnCnqgcNigDGGrwWR09SVmEXjQbcpxT8FbIZ++DeW3
zrwF0wvurf8wq/9H2nktx40safiJEAFvbtujSYkSJXEk3SDkBt67Ap5+P3B2z+lGIxrB2Yi548xk
F8plZf4GHUgs10DJYpo3GxXKLGXsk5mchtBLn50yxpJSsutzkIMZfPuo2DfG1JBgkuc8AdPmrV9I
0IuBe1Wbsm2trRMVVCoMjPlIBvaVo5krMZcm7TKmfj1pY6+qGJnbuCD4lepC+G9Ojh5kT9RdvJWO
3UJVlDkDMj11PujwzLYoyClP70rVOXX6c6+f9TCjYHJGFmxlSMtx0ACa+hkc6LMDNpX1tvRhTLl5
3OMq3Q/Crrd2kMs/Kw+WIQ8WOVvbm4ufEbsgJKUIizvs9WcM5bGMR8VLzxV6Wv6m1HTjU9Ni1L6p
VB04xP2FshZtNmmp6vH+H4zxlEVfUoG+iTrucrM/3I+ytMkQi2J/AamGNTkbk1+FCJqNsXNq++YX
Npv+RlTRQ4JSsh0q32JlTZh0MZ4uAx/DLIVO1GxTk5fFAwSg0FWCyajsPWYcG3oq2wFiAbYF9we3
uEheHThxf54c3K4nrK1kxTe70XBbuQ4/IzJChMK3gnGn9mnwnUpWuabauThrGGfZaPDbWCXMQkZ5
YweW3ASu4fvvsjH9nAr970YWf90f2TT5s5YA59V/wsxViH0RmsjwKapb9N6TX/LE09ecNZZDTBYt
4AJx35utjDpUYi8Pk86VVEzIIhmNECzbDPf+QJa/1wTCmlhteApcT5HvCC8lxXFOqnhKKASY1m7o
1uTwF9cBLFoSWGaFM/46iNDLLlGijmwsFzAtXnzcT6yGVHeNEro4GqzLEDfihOdgug7UdXYu176s
uORIZ/ydj54I9qT+K5t2OQyPYkA9UJfmWVgVtAXvp7h0hzbbhUF8kBt7P4xrvJ/FMOhF0HXCReCG
1JGUelWiFoQyWZQILOd1ZzNamjui9biyURfWGrQr4EkQuE1e6rNd40WKsLOoVE+WXvtfK6+JeHmH
a+pkC2ndq1mYyRIgr5ufPZLty2kRGL6rVG6JBiSWASL6ZHa8F0vOPe3te3TCIgMlR+lgymCuF0Ok
AdBswiRxc3qfjhDf1bb/cX/3LHy3qxDqdQgvsJUU8lOIVknp/DBSyo80Jb1oZXoWFsKE16WryiUh
3xCQDcnEzQeK2mmQm2MS6gdNRMcA6bM3j4YwkPC4GzB5meeWulN6wov0yE3oVw2e91Ib2df7IRZO
gssQxkR9vYAvZhRO0qzDHLatGvOD8HLdbVPN2GSx0LcJz4sVzPjil0NEFzdWaMI3nA0bm1SARZ7v
4gt+kAb1XWrlWzjP/+bLwdQFw21x+My/HGW5Xm6sKHJ7qzsFRkhDOloJsTiSSWMFiOQEbZldB1ZZ
2rYwGgBmZejTBgwLHDDqs49H8f0pWgwENAEiBGTnG/ZxBlApCafFpvklMnjS0BjiIIap/eor2aqn
zW048CPgEkBV60Cf5qwaWy7rxG4RdUKG52R67d/s0mdgDN/uj+o27yEMaCfgFqzvG0gHigSGN2S2
7A5l+8SFd0o96UER8Zl//0stpX/uh1scFTAfXmok4TfuW7povFjCkAWpbdOjYT9Kpb+XEo9GrQUM
w9nfD+ewba7TEVAxE1eIX86zfL44kMT1o87mI6KXC3xJU9+D2cSSK383JmLfNuFjLVenVlLXTqbb
A/A68PT3i/2sCV84YT9ap0qre4iHgb8b63zN92gpCuR+LiYKyZzn0+ReRAkQjqslniJuJfvmsLHs
opV2RiCtyqYtfEceu5McL2UOYk3TehEoNtS2HIPRcmW10OPNqFbopw5J1n+DF9T8NgE5fU+lyPte
Vqb0u1Xz9K3vKm5G6juUDWgDwFybD9WvDDtu/cF3jZSuFCWldvjgVC8eRcr7S0adH8VTJAeE05TG
grmc38aVltIrDcvulLfes8WTTY+7HZI3hwGpS5MaeTN2exswb13q2zH8Vjq/pfx3L1NsL3OwRL96
HPQqeuBqSEc/w24Ae4qmbL5MvZVh/Muvk4Mc+Nv7P3u+FPjVjvyqxjGJcnDWXs9Q0vToYjeSdZJp
8hdi/CxL3cqlfsNHf40BsJaqHsiiGykbB79HzsXScSm1J5R1dHkv9bL3OEJBQh3SBFuhCH0TZKI+
ww+q9h4Whn9VlYhWBjs/tF5/CHIqVDE5S27WPdQ3XVhN55yEJqH6oByi8meQMhu9hvT2StFtfmS9
BptQqADS5NuXwNi3ZGF517v4Hj/WQX7WompXDmtJ7dIEUpwgaWajoaYybcGLLZaNTWvpCYoDaqLl
75TKkD+2SvX3/VUyzzSnsUwKQUBq2cw3qO3GjLKQO8w6BeYzb+BNHrbbovzZV0+NFO0j1Kfux1ua
KAoTU67OmrwpN/dSmddVUI1uGxfVNigwUjqz93BNC+PAFHvTKqWvBUZdx/txF/aww+hM6gdQC25E
toph9GkflILTon1IARIfusqKT0gTlNu8ENbh7eEARE4iKJN21TyjHiY6XFjW1kmtXvz0j1J8HRN/
E5dvJc1P02fzVODKpllws8nLAMuiqtRj16eLVEp/jP45tteE7Ze+HQVUaC0ctLAKZ2c9cqiSHrdj
fFa1VvmAXHixrSVL7KNm8H6iXNau3NFL+wuFC1Du1CaAu88WPrSIQpe6UXWdYHgcgWeErXwKu3Bl
SSyGYW1NL62pxDMt1Yv95XVtQC9YCl2vTsCV9tsiHvdBtALrvoHSw5vhDWfyyNbgI5FaX4dRYyQS
LZ86SxSl6NYW47YLcuQ6ol80ND/7GhzdoHf2SCjjSlA++pL10XfWtvntFPIjpgbzJJRDajd74XUx
UAW7RFzBjrx4I9KNAVDRgdJYJ/1Kq2c5FIJgHMc4M8wFFqxORXSuN0M3irtNb30AtrW1/ZcAuNb9
PXY7f4xpEncnDyDRnwOD6c6GZpH1pVvVzVdFSr+Uff41DLIv98PcHsMU9FGwoWc/KRrN79FBQ90l
mlyvEfNI912IXL3uoTp8P4q99NlQg4MfRNGWxThfJgM2JlLlI62Q4Ly49eVcCo+R1+lIi9JQP8iV
3AlX1scypAM86Fy3tGGtjVyNeALXwNZ8MGnJB5QbxLtIivNtUPpGs82EHj8ZftacJVrI9qaT89Hf
KnEdC0x6Ronmc6N22M0pmfwVyH3xyaOb8lPYlZYcJCSTn9B27IAkxirvGsmM1V3cQ5BKe6rZu6Dt
Em1boMksdno8ID7P00L8Muxa/gq0Cx2F3pGlatsHcAq3Qdga36TO8H+XhmRzO6teFW1GudB/h5EB
9apWChUAC+e09D6WzNTeKYNnhhs1qepoi+8zJuAQLzEjtiu9paWL0uFHo23YwA3sDXQQ5aDVNpXW
R8EhEkE47HwkapRtH/f9k1QrkdhzZkveqao8xBYqnK0S3DYGEHPoliFTEMaDPR6aIISsVaip+jj0
AQR3+OhR/YD8dHoG05kjr6g3JHug8MjbmoRXzLaTEV851ZKIFFfpHelnUBWh2FmJbhRbYPLWH6NQ
MPHQWppkb75VSflxQEGXf8pV5xYOZar1Wmahz5KZ6p8uV09JClpGlZ6TUDnovffx/mJd2HkaqTeZ
A2LCaKPPTk4zCowstBugsdqY7ZO28x4yQyg78LNrF9zCttC4dtjj8vRInCs7yWXghJCO7JNV29tE
D98rpb1Ts/xgRt3P+6NaCgVzc1IUoyR68/ClLWibQhKmC0gY7jBsNTfLpXGXmjaID0dfa2gsfEXU
UnlQQESZ5AZn11zSijBMWaiunw6bRKp2emWDRl97eC4MS6YNjnPclEtiK3l9/8Rdn9VyQfFjqOX+
IRB6d7CSyNXVvD/mRr5yjum3CSWds6kKqyF7o6OicB1udDQhBuHH59TIke8G3RY9828r7yNfLZqN
jSrOYyMV2jdVi+yPFcCiE+dJm3AJBjpg+M5shq3c6OqEO0REnoYZuNsNKbLyq6iB+23wGZD7TSVp
WPzkWvHO6Cj57zo1KL81esr5Iax4GBAOT8VDAzIJGLjTAUyzkiLqN3QQOF6zRu+6jYV9FAD5sXB+
VLEC7MTOkulVZnYPrT9yqER0D7/6BciibYQXwKcWpY1H1NUzMC6cnUcq3lZ34AlkAycyG/Rp/NoC
oDz6Fu+hSFRjtpK0LMymPnFkZbYdysXzV69ToUg/1JPLW6V5btrwYYuuaA5K4Ae7Xoqy5/ubYuH2
Q4yJFHPSGLlNZHn/y31emOgG9s3Ry+JDDALm7SEAMEyqQnAa8U+6XjF2Go8Out6qK+nWTo6znd7a
Ky+2uU0UC5EWx0UM9TpG6Wd4JHjkCn1jasccM6VNYQR/WJyCq3YoH/E+xc3RSZv3aaMr33lExGv0
+mnlX5aeXn+DMj1CODinEtT1b2gM/N8NYOKTOHt4LBJL4Aqh5/ux8MyznndtvikcQ18RUlnYj2iZ
0MakIs6zZ57ljiKiUpJmuVtEXxrnmI/Jzg4+SEmOIt+mblaoRgvLRaFCghEhwAEuiNnuDzFliFPN
DtxCFo+8J2HCpyvLZWEHXIWYBnyRtgdiKMsoUyMX/sMmEIDQ679j5ZdNOnB/XS59OVMzJpogWhI3
AIFa45HT4XiNT1GxbxN4HUIL8IVtre+Ibj1R9gBPLWqxcoIuLBP6MESkmalSJZ99QgkEDWd207lR
bWys/kOK4HNsDRsHxkra7O+PceEOokQ04UlsnWR9fr32QYyQW1ZZJ6+N95kUPleS7Ww7DYzj/UAL
C4M1wTOL1wenyTy9ratcDjtfNU5+Lz8awnoPNn1lLAsfjg9Goj7hYsD7zDLouhvSOi3UyvWLeENJ
YVtrB1Mbj1b9Au9yZXEsjYdEnVMFHQFARrNZ8kPd99XMwaBUd57MOn8qRH26/8mW5obEhzubOsJU
frxe6KPZ5E1bGnC929Tflr7i73vHqDZR6qQrs7MUCgTZdF1PJOB5KhLqcmiCsPFOTtiZW0eVdnC3
y50l11/uj2lKNm7OwAmVpUzd4BsBy1BPKABySZ+GXGiu3A+mVfAAMSCxtHHaD1upTCrgn7rT1ZtE
Rtbn3SjG3t7d/xlLj3LkHzSyIkADEPZnZ3EWJr0xJDU+jproMbgdM0vfZ7o/mdNILbYS3qDDGnOU
bl/FtjiZMRj6rZQK+HV93CBc0sads6aaoyzMA7ue2SYDVdmW8yXcVrT8rDA+O2btn6Q+e/Fs68cg
DHHynJIicxbJ2wpCGI877UvdS0D5k6Q/YM1ib+TSNLb4B/2RRrTg73+wtR82bYeLQ1caepl0LrdP
svgh837Mqh/SmoPtWozp7xcx/ESheOvh0xFm9btBFSdLLvdlsCbds3B/XH3j6e8XYao4rJG888Oz
3I/eU5zE0E+dUddOdZDGoKetdEUZdCmgqWPEMNG/LXOu2dBoUiH52mCd4lr+E6TlUXg4wWVRB3u+
/Pn2eaLUxFk+ueTySLseHPUCMxkHU0cgqxn9gx5SXjorRS/CbZBhQ/b2654yHTXI6RS8NZJtCvg7
cmf3riVVx9GJD0m3ZuG3cNCSu6BeDjbB4GExe74EeqsFUtAFZ98zjG+aFoxPjYrN1tu/20WUebcd
/zS/ktH7d4smrrZWFlYPXhEajxAhxMqxvrQckNGh1kP+c6s944Rqr0Jetl19iOQHB/bNe7uxfnRa
RPWg0AL3/siWTtxJk0RBVNUmp5gdKV6JlIfSTpK4RuL1uzwzDpofp3C5nId6xGJ7o6Na/cWGNvBo
GNLo7+/HX9rVQOhQTeYBz7hnuxq9uFLVAtt2hVUEL4EiqfsuiZTH3tP/uh9pcaVcRJptbDuJYr9N
zNbFaet9lqd0MLKVZHotxGx7WQr+uTpmHW4Ilw7TTJfi4L8YBagfmhSkMjy6Zutd2G0c61KYI38R
vPMNey+RZt7/UEtLglseu3WuwFv/8yiuUX1BFfKcyma4HaxmwMQr+wD0dfihhdoPdGXkg9AMOCzm
GK58wqXlT/JApw7NzoV+vy/UWhlthFBTtW12pQMvdZsE2WgfndHPzr5hxmtQ8IUB00XjtYxKJm/M
eWaoQFpK1KZTXKoLQYOBHa6BqR2N+zCw6p3vtfo2xHTsWDoyd2m4+gZbGDNoA6QfQf9OWPTZHvS9
vgmEWTsnI86f+yT6EfveQ2A6Hysbhub9yV3YbwZXjTrVX6jNzRvzBed1qIo0d6GKOwcDSbcNNWMK
dBTlj/dDLewGg9qcjmfGJHl9c7FRI9VEUg8no2u745A4X6vYeavYGa9mDn7qZEjVcELPX83Uxkxk
WkDzhJIR5ptBhDRNaivXjg1yVuHWSPlPkRRPx7X+0NKquYysXt+lIkH2v9Cz8Nx1NdZ9XqYeK5CG
D1oX5oe8nDzH5EbTNkGYQHHT2nhlm861eVDOp2FE4YWt4sgWrZvrH+AbIKgqQ8/OGNIoT1Ikyic5
SL/lIn6WJQPmPszePao8jfy+GVC+LUeI1FkDHe3+PE+n2kXS/r+/A/fL6ZcwD7NTT2/NKh1zMzh3
pZ3scwtNgqxV5W1h+9VDMRj2UdhIGtwPOlvHr0En701gSBwWlLquB5+WZqHBZk/OeSfafY8o0I6f
pu9IYry3JWg3oaZCwEVGiDqJqjYtnKs0s17q2mQ5FUbCoVT/VgbRr3zN2WHwTzSQb1MPnHRwzjug
mSOAw8iRm+nPevKLK9vVlK9UPFd252IcLhLeN6+9/dkTxxukplKz2j9DgCx3elY8Q6we/qJ0oe7V
uk7e1vb7Z1gX4Wa7JeHSaoUzNihLq9ZfWmFCw8TMfkR3tq62WldrK7nn0qrEAoHjHD4ZPl2z8cm8
v+vUCj3XGsrkMR0HeefkMaAcRMUPddT5e88MupVVOX84vg5zku3ho+qUhObLUs8lFc1APJChj1T7
Cnr7qSsiKtZp2m86NohbmAZk/FES2zrvvP3Q9/jJYfPmSkWmrlymS98AmCOLiEOYGs7shKB7pqQY
DaAzHaNo8o7rvJC2ck7Hau+HnRUf/MAx/q5LO3t5++4kLadYu1jlj0Kpo0Eo0DHGfCA+mEmYYI4S
JHa96WKUN1f2zNJhwOfm9sY8D+L47DCA0xtL8mBEWJakLiTufYqD0SAp+38xqonwNIl4Try264NA
6oKxIu/BCaw2PlOk+0CR4knTsjebG3KwU9njTJ8YY2Rg13FCKeycIUowe++84LEoEr/bUP9dNeab
XdCvi3UqiNGOeYW+zJaHrEWBUsuad5INXHloW0uSvYtS742ow3/icEpPHp0OwNTZeLxejhMjiSM3
1wf7gw0/2aXIkx/ePjtwIth4EyUHrvz1V9NGpQhs3yw5OH/p7XPSl/tRXTudp//J/K67CKLNYNej
XKVt5JWVm8C0LuPqey/8vap9wOD5LMvNJ1E8GO23+wNbjPlqlAMNDPHI2UmWysIHJRI6pwBr5k9U
0O3fDjgRFMiQWI+laDjY8fhd2Kq/8zxtDUe5dIYAgdFBcb5Gnx3cRp5mIVRz+9Tm3lejEb/LqHlO
TemRdAK7w2wN6bC0KC/jzRZLUwWNj68yvWpNL4Bn2+PJkXT9X2zlyyjTr7i409u0tXy7GKSTUqQn
rQgejDL+0Ybq8f7UTanBzXJxqGPaIMsAic4OptRIVMMUde7qHZ2IUUeRsgL11WfGpuiGg9+nz96Y
rGyEpRlDLUSd8O0Ai+Z5YZG2oxNFdnsKJ4etTq5+lWMoHfpQB5LlYdudf7o/yqVU4iLgnMOVIFGg
pUMsnZxc+uh3+kmM4w+Bn4HaWSs32tLqAEtPr84BLoWe8vW8AWZRMiVMA1cpqP2meWhtYBO88VHx
emBdRpkGfLE6Bg/ORpP00gmSTbRHSMMokGtB7Il4xR7JCvOIDZuxQrFYnDckJ7mpsaqAnXkd1QZr
EgU1DSWU3zaR4QJn2RrWV0v6o9l/7s/Y0rrESAeEO971cCFmR0o0KrpXR3ro5vkHK/0SSyBu9lr1
HX23zbDW9JvmZLYJ6BzoxAPFP6lTX4+LRMl0Ct2z3LSW8l992vjOLs0CbBNbtGW390e2sEB41E5Y
ep4GCO7OPmKX+JJv5APeE6L/K9RVFx+It58dVyFmZ8fYGL2Gs7xzSpikOs1OdYvmiGesIAMXRzK9
7l6/2g0UNoKz6PQR7HwvD4622uzHZtjd/1hLM6NMVR6amNycc1wQ1zU+8kId3DKQiw+IAv0p0BLZ
9lVff7wfaQ6Sn7YUAHBapdMzEUbMbF5CbazNVrPjs+RZ3d96F6A/2BU6nsp21SofmkIpv4Ryk36P
ojB+JyRd+eHHjv4z8hTnXdwGqbPhxWenuwYRIWubJHC8trXqFJ8brxk/keVoCWoyWvst7FQzO0qF
g0DYEJbRzjJ9/AUKsqpkV0Se/RnUULK27pY+JeU4ckO0kSmozk56E10Ssn05RiKjBzvsbMpMdcf+
+f5nXFoTkKKgFlLCB7Qzi2JVicjy0RrcOMM2p6lPjl+vYCHWQsxeu5Xah5LoZOEmY3ss+/KTZ4C+
vj+MpY+FiwoFG5jltD1mwxCxWclRb1mntPxQev5GQVOxDt9o5fXPksPxbJLZ4OU5PwrQwu5DpgtL
MieWHnQKH8+KKpSjbwb2z7cPiG7KVIzBugU8wPURF6IC1otEQQthRGFrKhechZGhH1mqze/7oeZY
lddh4dLFaw4qJg+76eNeXE6+1ns8a5ESr6GbaGG6dQiGBh/mGZRcHhIVKS09fYnNtVlbuJ9eJWcw
UgK3zjV1HThR7DFRexafMIIXOfFw9OtPud/vYMBvs2jl/b6QVBDNlHGUh6iJzft1tEpKRgNJUQnp
wzE/KV0McacRavYSwtfUjqJo1Grl7lhalpchp61x8WWxAimLoMyFq7VNbD82ha//CK3ctvcFnl9r
+hkLaT0DhFnBYQFHav5obayyy4KoSc49JbINCoDeoeoz83NS9cm+QBrkUKZmcEI7Tj6ZRf5G6vXr
MrKpMJHaT2jGeeMsDDPZKyjnnbzyRdgxopTvZX2NGrB0mMDam6Ajk6Dx/FS0JITF2jqRsZWVjoj4
HT1/zcdjKYSDqSfeJ7yYb2CSTQyUYITj7w45ljwb0H89GrbmsGbwuRgHxRJkXKY6wxwS0HWi09LI
AIDN6ZxsUrPKviYodn+/v70XwuCQhBkzaREuyfMruezNgf0gJtmR7tswpB/VMVhJLBaW+cThVSZO
A1iL+WElOWabG1kdnT1J095nXYHUqy18kB0SHqVi5TWyGI1DXp2S2ltjVKcpurawHf+sKBIlVG0c
saZJ0UJWkn+xf0kYDd2km8M+npdOwcEk1tBjbWFGgCHqStgv6dA/d8BkVup8i4Oa2C60qOAYzq8W
nuCOHMo1LpGyeUTU9Hvhi10dWn/uL4aFE5dWDasBcgH313yPolRrmdUY+a5mRZ9BlD4qfrwL1egd
6hJuKCc/7odbWntciFM/nXvlJlEHNg0DQO081GOj4sGb9LikXl97Ey99O4qS6HFQtSdRn/5+ccpG
CRYY2MVE55qC4MH3o/yYJZr5LS3iNa+AhTsEea+J8ErVhALG7MaC1RLUZp8BSzGirZrB3sl3eYuW
xco8LX04GqZk0nBoJgTb9ZCKwdYHrdIkDut0kk7WxbEDZv/2ty8sof9Gmb+jnKzQcqyd3EozSWcM
uA7CXOl1LGUXl0H0WYHLluIe7qIVug3ykU6tfmwytd52tJKqwqs2kl19zOXhlOnmThkxcru/Ahfu
RCp35oT+UibNsNna0GMzKWR871AkoyuQwlDZhApq033xWW6yD0EH7Fs1xbu2ECuRl1blZeTZkz+z
VLwSkzR2WbnVyQor7WdciWQvj5K3ciIuf2OKF9y6tGDp4Fwvl3pA9zm169iNys+BpB20SN+HoXQM
aJeV9rkqxdbQug+590ZFgunOp3r938CzQVZFX1QINkonPVZS9ILDElk/Ee5LLEeO92dy8XtehJqn
+MFg5ggspufcb1EsQhb0ybfkbhOOb+Su/e+gOPNfC8w3nUDqX2rX1mrudgj696Z6KCRjW8XvRb6m
wrR0HBvcmP8XabbNM5wR1LYIQreK7MT1kBlF6DmVP7R6/LMDbXXIGuWNcKCb0c02vRMUttLjCHs2
HL1VN4iNx8M2NyysBYJIaZ45esJoZYFq0zqYVWxYJ/8ZqDo7BHxYkfDLtI7ykKiydyNpKo4+oRIE
T0OWpOJ9qaRFs5OLAfv2BsUE8xB1zVDvTKwXht1QisD8WShG+o470Ux3g6XhQD0YZvdRFUH9VPSW
/VVXe9zYG0dDgTivtNzbVzkb45s/BJL3pc/GUezItPyvTVEY4S5RijDfK0Xcc8SSdxng8katLaTz
aPWGd0QoMCtPUqBWGBFJQWt/1vuq/ZX3aqfsG0arrpwYi2cV/x39DDAI8Iavd7FIyNWyskL4Ig67
fBMrbTwyP5RXmZ+uLzaS7yjtDghB9sXTsvynVMveypWwuMv++xvmuDS5kpSqU+PoPDgxthJqafjt
Vs3N7GdDf2qtzba4LKaGkQUfiQt8dp3yVLNBUSHq0EVabm91X0aWP7A8VQN3gZzcVoPut9YPWPrM
sDjh4U6CVzdJiWwDbw0k1BXAOp89W4vR/Q7+7mOsG/v4i64gjheP9jtzrNaGu/RxSfYJCjVqSsav
J7jQhsiyAj9DVLj5DTHqfT70T7YFF/D+UTn7rABXyMbJxCea9oKvbEHxAHZWaZ8MNEBlK9+w07eK
f/CVwb0faTai10hUjaBeYPijAYa/HpGOLZYWaE7Fvv6NfO1WNcZD/lYQ3DScyyCzUzKpe60GKpad
WZoYa8amhrp5Y4/Z2uNy+h9dnFKvo8EqabLp4x/8lK9HI8fmWGoSz3VkRg++NRztAg0+z+kOnY8w
gRkb77Q+WCv0zXK9m6iz4TU1FkZVqmCWYChbTXI+JkJ5uT9NiwMjXWWbmSovzdnA8AytRuHjSWcB
kjCs73Klb2rSPWuEWfKkWPFK3WNxSBfxZkNKiwH3nRbXTVEln+ADHRNnTfBgtov/+WqI7U60fZrn
c5ipHMYaZpuF5Vp1tJOtOoVQXDeY3ivlLhH5ew8Jpm3oZw+xlEj7+59zaX+R9wCB4HF4W+koRW+W
ctYI17J/dOJPXg5I9H9K7L/vh1n6iiAXKXfw1r2tdcSC/DEu0CGFg7fXk+4cpuXK/lWWVgbdEgWK
zKRPND+BsbConBRJhTNS916069O+/dI1nv5Vs4b2ly6NYQAtorLqL72cmcph4JX6l5DrPNhYZhjX
26qCg7M3Bzv8DpJ5+Nb6uGdtocZY0qZQO9o/CC7oa4CGVwmI+ValI4nLIgp801t2tlUzaJ0BZQdX
K9tTXPmbtpc3cvNuyCd55UfL/qYmMf2AbzLwaj96j3T7Ns1+qNojsuCbqCh3ef+Ha3ajBsO+yPyt
FP2yUczICiw8xuf7E7m4Xi5+7DTRFw/UeAxUUi3kemvpQ2Q95fpfoVdv6mxlMmfZ5OuWmLQ5IHMB
9LiR8k6Gdgi6UXgnxUyVbeaoEAzDQN7Lvii3bQSJ3UuF87bazz9BIZCggrhEgsIZrceHFoQy6eRW
H/ONMubHKj7+iy9oo7Vj2VxpUG+vv6BZQp+pPNM+mdFfSf1N9QsAkM9SsNKqWLrO7KkMjgIxGr3z
Kkzti6BJ5NTALbiIf5dpPRZb4XWdv0ttGnS7+4Na3N8X0WbLQhNVoYxDMLpqFu8c0WH/vqaNsTag
6e8XK8/M0SgwUVt326R8NLLmnayjJqusPfIXFzjVq1fUDyJdszCV6stJVKuTDUCRpgdV0otjK9n5
V1CJybCvdd1f08VcPLguQk4/6WJkTUqiVYssOjfDMAaomeTdx1Ivhu7UmCJ+8G3Nt/c+L18gHwAY
Vnb0WvTZhWp2XpTTsx2gEAcb3/rge8FDhoSurb/w2Nh5fX+6v1bmT/x/9hl9OjJHKk/OvMg1QtPk
MtV8Vzcf/OhXaostmYhRRA/0JDd996npnji4Vy7y1bCzz5wWvlQUWua7WRu1Ryu21M3YjMUxK+j1
y8WEYTcie1fWDlJ6oYzHlTm+sYE4DR299+minRQ2IXVeT3VLfyzkZBjcJhy/lwLbF+TPq8P9D7yQ
T3AB0jXhLT594tmFgu5tPhg58N9BCZu9Sq1yBxGp2XtN5v2xkzrYaQmFc1XzsdPQlPDj/fBLGxVF
fVCl8KZvXRGUtgFLGSGT0BfBpqG+Ab+u8teA1WtRZieObNNRNNXAdyv/p5LHW2dAWKR7+TdDoZ2I
Fjg4gHkWHSlJTbW8ilwzl/9g2OMGtvptTMW3+2GWbjvQSP8JM23RiwOgx4EDkmDuuQkCcBtFSX+J
Rv3pBYa9ayIHB/YOH6/7IZcO7MuQ0xq6CGk6tWVmIZtBk/QtelFPRj+87f39us0dYCao3/MMwf7q
OoTeIKsTc7S5gZYph641hnddbrVb2+uHH/dHs/gB/xtq7uoeIsCsiqx33NaRuk/SmCMC1ORfSqQ4
d0GZWGct/BfK7ZQ1aNPzxoKhBVroengShp2JYwoyoXLcgmx2az06lJjEvXlo1NQQoOIVZ9+KJoe4
qorMamPXrkYMAEVDqmDhbxV8NDJxVoY1H9fpFJxlo8TjjcrnxEhkXrnp2pHSpN8rLqRpbWtwE3xS
0jR6TAIbayEtX0NtrMSbV2nqUTbKCNo7j5+v6dBuwXW4eOZ2T2VcZJ/vf8vFWDx1UFkA+EDd9nrK
qiKN2RO4MtRl9AcpE2gfnoRSjYEssF4G8crUTdv25lNehJsdUWaS5brTdzrj4SA0n0VT7bv67wCJ
RUP5ahd/3R/dwpam0oYmPZJeeFnMCxh1b/oJ5r6IbdnBc170T1kp7+6HWBwRYCXYbxrv1PnNXVlD
DDEwz9zaKuvN2DV7Wj4fqZdvMts4S3nxo1MSfeXiXpy1qaZG74g26RyPN8h1KkMydk61lm475UPi
CJyKnF0layuRloYHFgrKDIgYWKazE0tutdLQi7p3jRJmvZ6jGp1sUCQ1PZWmjnwM87XOytLYFNp8
Fmy+6aEzS76GnEKkXWaR21g/tdHb1Np7uUM7Usr292du4YTkGTVZgiPrfEukVsO+zrE6i8+hnD8E
Rmw1EzbU3o05FZMutIefA3Qp937QpRU5yb9RVYN8wPiu91sSJDU2NxzLppTmp8SB7hY2Wr4CDV38
hhD+eUyBFgH4eh3FwgwHdPs4ulSFmocuk+IH9AkidP9HxMbyOFmzB1/8lhcBZ/s6xx7MMkufE794
iZsvthRs2/6Tk/NyF+PKvC1+Qtq0sHWQ4GFdXg+OimTrYAZnncree7Qi+4Av6f8vxGvefJEKDEEk
UPwAVTH4xcehqx4nN8z7C2Ga6PlJSBvg/0Yx5xtVI+yp0IElZlnlL9lrkG9Eyjfuq5f7cRY38EUc
9fprqbmXY6aCELuaS9kDkBQ73rZVoDwHRY8hZE4b3d4rlTAfZBtO/MrxMc3F7SiRdMP7FOjS/HQs
UatUIB7G59gos8fWGbAc8zHOrOP8xQo1bKNV8HxSII+7sVLWSH9L7xuAHfTADWqj/8PZlzVHqmPd
/iIimAWvQI6207PLVS8K16QBhECAQPz6u7Lvje+rkyejHH1fOk4P0RhSw95rrwFzl4vdlvEudilW
P/J/On5EZJSYEaC8RA8uqdG4wn90oxmVsD8XdaF7+A0GAOX+ewzlH3/EebP+sZhqzdTg+zLZS9x5
Ag0Ax6HN5k+ecnXLw4zzP1a4mH5cbHlEl1PmVOfBzl00X6Za9Ce9yOnZwU/hmIQoI/6+rq7u+D+e
d7HjycTSUJKkPrjIR82Qw/XCX343UTQghG0uzafitKsbBjMdKLbgXvOv/CjtZb4dccXv5dy+pNYc
4rG/0fFnbKer7/XHYy7ea6Ftbyeo3Q6DhJlbHSIjfu4hQyTpph/qXe2i179/yKtb5I8HXqzRpfew
IRaHflt0r9ModYEY8tfoHNMSY6oP57YTBlY3xNFPHnz1HP3jwRfrksL3iMKME8GT1u8+plTHVSRo
+MlVdPVngy3huSuAi8hlyyM8JFAij1UebJCWuodZ31RhhPvJaXp19f/vUy67ncRvu8xNfn6AeR3I
2yt4t/UxS5tx2rRhIkmxpMJ85vJx9QP+8dAL2NKFwgD5chTJED0coSxSihF73PH4k5f75BPmF0d4
tJIY/hPILcWNAal4y/JNjSyaDfi07pNdff1RIEeCUAMw9rLcg5dCGNtc0kPvp8tx7Xl4MqJXCHx1
3SeV0NWNhsLr/z3qssvJB6+O4lkFBwqeQEnhiwRn8jC9n2ae/1T+IA9OLZ85911dJ7DkxPAUJjP/
kmTmq5JmXkY0BK7+gN3rXhCQZyHzHdPsE2rU1X2NPhjcuPMQ6ZI2ab11pdmIZtgnJ5X6B27V96Dv
ftYpO41RCqt/tnwzPPoE5I7Oq+FfVy6UXGdLGJAAL8F0X/e1m7xZwPl30QIczTV7AtINO0ozMSTY
8ljnrKxrv3kLiEemTYesllcaZGP6lvZ5MhUDxNA/Agb8YAsPo1ztkTq7IA08HBy6DSZotm0hZ/qJ
SJekRbZwMiLI1VPYZbqbRF7EI8f/kKYJjKXyIalh04k4rVs0l2OwWYNkPA0yVPljDVfLBChV1ExF
bbTg+7+frNcWcwguMXDkBByxy1obSVEqSdqQHNjiN3dOBXQXoRE8sYV8Nmm79mPDXAXALeiXZ2Hx
P+/4QWcMphwCPzZs6Od83BmOsTIkJzbF/B/TNoGhWX1HZvbJz32tvIMeF1NSpBSdCbP/fPCYCLTw
RtHDQNV6K+dQ3/Km15tGYELXwgGlRGIfBOS2Nvb/56z4Y6FdHEtQqKvEO0tYwHNC1i9yiUkMs/9h
8/df8dobQiH/P+v54g2nuEGFZik7TrQebhsSri8geExVTdW8pTUGfI4gchls68/kTtcPi/998kUp
MCDFziHkN9vXTZ/cZivzEVZZhwcZTGQboJDe/f1Nr90nID5DjwyA+t9WTojNmtOJcXkIJRzapHDq
GGOK9Mltcu17AmWHQgIQEmC0i6Xax3ZYqZnAGJfrYfSQlDMgYd4MYwErGRhIkc0Uxp/F517din88
9GKtiBVh33rlLSLB+MsUWRjONUgQ+cwD+foX/N93u1grJpITfEvBylzS+AU48TP3hk9+pM/e5GJR
gM8GslZD1KE1TV1XQ7S6JzUhbrGYVtf+t9/t/9rVYOCbwRcHFh8XL8TGEPS2EF4pa2TJbYsmS24c
IOOxcPAUfP/v1t9/Hna2+waihInv5XkJ5WM4CdbLgyTBz1pwTJQByv39GZd76j/POD8C5Aqg+5cH
pa4XfyY12lH4vFXEq2I1bPpQbnr58vcHXZYX5wedp0mQeJDo36biY+ZUgoF5e7QAJvYeUDRYU+XZ
tmthaMN8JMPbKZy2f3/o5TXwn4ciKg5THsxJYdL3z9MYQmozQ9wMz2/QG4+WhusDVIlmE3Df3yHF
4COZwuZ2ksgw8Kzrn//+9GvfFmAtogVgBQeT3vNf90ejObFgbpnom2NsIv4maT6/t1EbFz5Y0kVt
2Wco5OVuO7/t2aoPBr0Axv81VDOBHZEoI5AWUqtdxvKTt9pPPujlbsMjUtiZn/1RzvYglwSWgXnD
4qRWhxhh5aKp4i4uTPaZS8OVF0mRk4ByF1MZXKMXP9uqGFcDDJUPtJ/NI0Ll1xOb1vQTS5srKxJP
gS81CkKoWi+h9i5QZumIyg8y9MFwdqboEpQ/MGoYOlnR9LPw48uD/j/fDv8CS1KoDP9Vk4xgB8Dt
SXl7QrxbosAJo+EBnRiCQKNqXVnViM+MUK+sQIwRUAFBUo0Z0KXkLwVBgHJgKwc7vi9UlDoeQLH+
2X5q43htXQRn8BteViDFXC71TvfDoIY422Pri5sglwyQkt/t1pl9Fux87WeDwv4sSYPGHxlh/9xV
MlhTRxvnHzAtXw/pguFwHWlXDEyfV76OSjdPcfX3rXz1/f546Pm3/WMr4zrxkXzSs+Nohl+KkO4j
buamjJAZ+9/pJs9W5vAQRXUM1QuU/ZcHcj3X9UxMzQ4zDOqbCZ0lBKnpj2x5++SN/GvrEYLXsxAZ
uwxqnn++k16GIG2VjA5dk9lNMGdRhWqaQtEdxexd9ujE4KjhqhbhSh1Yu4odmiB8Jorp54gSYjbY
K3ZHNVgUxYicIPA2XVgq1cBOn9MvI6KYkgFqjGUcl8d87Mc3tUZzkS5Teq6+TxjuW4Bv+J+DD/Ad
M0r1o/WjDombY0qKpl1G+BQ39i2Uwe+OwXegwLkNYmgS0UJFxiHLlL177aC/sFnCNzRIx2+9i350
YC9t+jkLHnRvx50X0K9rD3s8N1v2czVht4XpyrJNzu6AcJZLbwY7dB9O+L+W8ZxnH7f1PUp7swUN
qoVFbYigGxOZ94llvC6iiNovxvdewsTzbsJADncwY4gLS7QpLSw7qqFl7R5yL43OY+IbLYLbMZhs
5bN4tUUS6/FAu4aW4zjMBRzjdZFolmzyVMGTBtdIV/RWwmHE809x3oxluDq5G3hDvWLp7XpcZnJb
s3V8VPDrQTfTDDno69zt4b4J3l1OYvy/emQXw4K0ghBnuIlMHZ8SYhFnptiOwkL2axZOwevIMh/S
VT947RjzfsU1yApeR6ftgjzkcug8gr9lCtvKX/17HQ2mGgKVFNJLvyDE5aFpPcixQ2gZ8qBDuEXA
yBYcRu8JLa0rwK/YUMz7qnlJx2KirH7OR+vfwtZPlWryAK/ncYohCI9uFiwaWSyZ7qt8gtEJ4LYI
CdnjLy6itkK79o2ShSNnhrAiHpbbTjv62I/juEnmNS5Vl6ePTWy/LBaWmgnEK9tY9fwVo4IVJN9A
bTjUBeXsOr5ZvXT6DoBZFHxYvrSJHZ5QAuUF9YdeYav19U+2gr6dydyvvDDrixmM6B1FSm+R4A2L
umZepUhdl8IGsJb0uj1fYRwN+sBttKz0afS7NdkaMKbwG3rZfTB4aYG4urWETdvPdEibt9EuWOGI
u3gCeTesMqp+OISCV+gxMKnM+4CXImX5rQfi1flQ+9m2w9OK3rlIJvOa15kpexx4lTXRVFpPdVVr
0/m4NOP59F0mzIqDZkc4R57GjLSMcEy/eFniF9rUcxUF7eiXo6ewtjB8OtZTL2+MrJ8RI0V2XY9Z
IiYQc13gj9kGWhjkvcfuXSCzB4UhyYHDBpiSzImcK7jr/V4mDCOxke0ejEJZDXBVrBp/GvfKG2gl
kade4eb5VgOhLo3Ku72jfof8zxUpR50QZUOXn9OamFOy6OBmdfau1qM9ibHWFbws8kPrD1FZy64t
FgAbJena7zUqWrTWcn22bRRu5zOKMSZfZ5WFZbLUr0wasyFLmm4w5BhuF41sdz5oWEzCfqaoWYI1
iMjCgvYR2dR6eE9lhIAh5KYce0/xMkm4LGad7PM1ybc57fgex8eHzeN3kA/GrU2nd5H03+t0vq9T
MpdT03absBtIGZm422iv+ejT3Ctym92H3Aalhj6mktOEBGsErhUzy3bZ0LUbOzNb5Zx+s2PeYacZ
SKDgcQCv6noCv1MsWwW/YXTaWhQ4Tqcb3nT3jTMg3fR03BtHDMhTeth3a0CLrtGPtrZyqxU8N4SK
76ao/UUMUFCpoXDhcwtYWWLxdvyO+vxthMfMIz6rO8ipR8bSKOKkqGmAAy6m2b0S3bKLmEpOZprT
naixedeljr+6fDaiSMfslAECRV3hjxh4NzHZwpJk2CRLr4/dNEV76ro7PcBGDrED+hVHYL+hViz3
a9vNW9PqucjASynsgK3Wpql/5wa9vraqozcIF0t/xFnnQ/EWdfd1OKXfWdKyKotG8wBWRnO/1C59
hDSn32dN+40Jz21r+MAmWzcP8sOzuf5m0yUFLddB6hOp8Skazgc6A5u6FoSfzOqxCg3YWMBHTxQi
DepbHLXjLTK6g61PVuDXgB76U0CWuOJuAIjkyLIbVmy+gjX5r8QDc2dFVjAymaBq0sIjGLOiBlF6
SHZR23dlGuq2UkI9TqngG4gezE+grOYjpPR+hhpy78L4K52ZvLdN65pyZMD9FsS/FAEy/9YAlOts
FVk5LqB4Iz4rK6MQEhoe0ObpbLCAqEXelwSeC/ddPzqs6np8g63ow1Rnbgsestosy/DoAmfAvfaT
L2s+TuXgpveIB8j5qtX4xhvSPubh7BUzLqXjOuD/o0BE5veRgRVCBPGPfhdomCmEwHfWGJad49iw
3zM0OEsBEiYoFioKK8Y6cQxl7JfRGDwpzw9gmhWayoxevgGgKapAMbGL4Rx5Ew9d+GLAyt2seLWi
HRaz5bwVv1y4KtQ+jlTthMOZ+Cb8ORuCpDLj0f4r/LzlGxkX3A1g+W0CgWp9jTJYyHBGqwVMBuSO
+d4xMazd5pE3bFLcJCAa9wsswwL6JU6H8MPIfi/aaSpCh+y+lWXLLp7HDFDW6G8nAo8OAZ/LUusa
HsZ990BZ8LHUvXlZDIjvUwbotdBcIgRv7J9hJLi8gfDk94VHAlgfU9WDJL9EuvQ49uSa54Um4sH4
7nnFMKvoidubYAk2UzJO9yypgcb0UYwTKmumWy9uTxneAXQSKAbTfsbPy9YvPIqe85j65d+rwWsd
F2bCKAfP6Vj/Ys20ycpQx+Xrvmnb5oHKiN2jKKKfVNHXSneIwJD8CPQEle5FX+dFMwxlcvR1zn4o
epult33y04tukv8P62KYSUBxBnInJvqXvm0+XeKsHwTFscFea9sD3fgMbb3yxTDBxuQTctwMfK2L
6hlAv2i7FPZO/XI+Bmj2PoTeJyOLK10HmCmwiYF7HxrVS25nBgZCFI8Q9njkVwMg22Dfys+iTv41
lEfHAWAG3TzwQFBULuXMXqgTI+dhOvhorObTUFP+kKHBQipaGvSkgoVf+gATSGJvFEcE193gebgq
bejy5pMFcqUlgaXJOV0I3Q88xC8+apxr3QdTgCE2WT8iz6u81JKi74cbGsQ30JR2VUSN+wSBvfaZ
IQwAtzWE6AH+TP9shHCvjS2HhvqwNJq/xH3eHRHCIDcxmb7/19uMYPIKp3xk3YG/dfGknCmWOUmn
PYSxTylsp7vks9jMK5AXovtiDOXBRIO/xcUeC5ERprRn9WHh0QN+b0hggi0oXK/djAwMHH/jmOw/
T+e59ssh5g0pEci/QsTJxS8HzRtTtB2aA5YGfe9FNkNaOq2oY6GpllPh7IIaUVgvvkcSjRWf/IRX
gA6gitFZigPjAYz3/vkT8nHJKAD2ZD/RrlihtcuoV2HjowBKPlmj11YLmH4EfHQQHzAa+OejnDYp
vNDhhiqku6eDX9nY3SiZf4K0XTtfANgAzUMK6vlx/3wMklKQmOOBoi7XsezhWLio6BP289VHnE3P
cE4CCLtcKoOOUwRsOn1IfLoT8bp1lu3/vuCvfiyw6kAfJGfV2wVeHgY5mqEFlQqUKdWUfpUSI3lY
x/39KdcWH8Dl/3nK+UX/QGe4H9qMpk1zRDahrGSfvyTGnzfGocFYfB1Cc6zN++rT9cffH3zlQoOu
+HzBgNEEyOZis9kJxiXaRvlex/U2Jhh9Me8ROZ4HsvqHbO2f/v64a6scBxQYzwh3wO12sfQGsAHU
OmXrIa9VW4xtckvm6QcU+aJYgs/YFLj4z7/On6Pr882AKCc4vZ3/S5ij/PO7OtMn+ejC8NDrpkFT
AEVICc9O81B3vkab42QhZjBlpEJKrHVyfG4aiKvAvO0rCcevYozceuy4QmijaMPtGsPCT0+1qQRb
8yoL5DODu3cBzydWoYeu723enCvr4IZPBrpGyeLvrV5Oi6dYxZI1h0A/pL9DFz4ZS2JVpGvTF1TT
ds9tEhTYruKYDIijnzNfVznsg0oazHE5TR7K+KxDPoMf0NLz+PxzmYf5oY4tsHijoQVuuagyLR4W
23zHGZODSu6HZd/CeyYY9PR9icz4nEb0o0ttWIzd0KG1ROUrHCLc2NRHd2gdpkMKCS2a5k48oi0m
L2Hr3cDuAEbpE99JWELehel6hwK733G/95CLian8Qkh7MKv4EmnkRXsDAIJARhuGkFKALDY7WJTg
aLucvUG2ORLc0CLJMs3MD9g+/UbFz6s8s/PvVSLtykXANgxAysoiUgFZwD6K4aQD66yOWlmglOm2
RNjnIRZ2B/+QA5gLUwHF97QZZfBMej/66kwIBCMNxn3ccYnArGb9hYo5OJK5Z6/4d8G9kvRXlKTu
W95pdI257aulbdAykGiY7gxLSel3LPqiu4j8rmUdQEo+vHfI5LgRg2qOjQzt44iskrKe6hGQ1Qg5
I+7E7muqx/skAq9ZLckCCHDl23xM+20TB/WmNzAaRNSNKalofxCdf2kIzC9lL8PK79ybYjkvVpN+
pAssKSQBJxUmHAze1a147+Z1PuXgIG7w2VNos8mdN2QCf8EgbnrJ70ILb7A5kt0GJFbvHmQNs0Vb
flqdiCoPSZZl3Xo77WFSBrlScD+xMbuDF/YDcqfaaphcGBRMDkMRJfaH7Zd3lWqLHFEJNxzUkVvW
eHxLKRuPoW9/sN76P9qldfsUyNdXa7P2OJm4VxvHRfJY97H5ab3srcZRfagH3u3hRNcXqWq/LEEX
n6jWbFfDoea2D8YoRNMp9gaKkn3D7W6MYTwHO7wYBhfzezKE7jeX6QPx5/pXPZJm26Pc22eQto3l
kDf+zRj2OCjRR26DPumf5iw2r7w1bTGToS7g9Yp/CpPlbU49XTQjGiPD17dMDV/0BO5aCf7MLZ3T
DlGpqdoSDyksPkEMup8844Bob0MvvFsmZR7Cfg6e4VM17zJYDBRok/g5XjWPAU7Il9kAG5oaeClE
jDFsQgse/yLWn2yY1yJ1LCwMXXtsDiBlSEaGyS5CQ8pZAetqJHOPK4R7+0m5G5NP4Li1RtKPBp3/
3ingOmlzfhlau199q8AisP7w2HAW3fUdjBiBCfNX3vVuo0PBZOHzBdreuctL1wv8k18nVSuXGzdr
rFakrZtbOGG+SkFtpWjz5qWiP6bLMpdwxGiwDi15CngMXUWuy6wds2PdueV1lOtDk6ZtwZAzV/Vx
/jVztT0BKSP4EvL3bKCR9hE/2LTye6iXbxpKsiJta/kW+8O85bX2H0zCsw34LAPwPFej2YaSKMgY
2DUcZ3UQj5WM1uZ3wEf1ABsY7+Tn9XQDQKnZ5T4T0TahQXh7DtS5WTU8C0k89GPBeObdyrpfWSFN
nO5BHkLoQqB/OW9ZnlvViwro1fgOynK4zViLj9KqaSdhE+SKJbagSXZa+aeBwCpw8oawSj2GSUI0
LU9jZC3om8DIgVozxNTPMJavapZBV9MqyMnhunVLp94ON4vNjw30c8hkQWRskOqmbIMWOeA+gL0C
cJJXKnguHfMpSR9F2DffTdunT2xlQPciZP4WyTrEvBr6rm9LDPriXyZSU18kDUPWONQ3Yjs0A15N
hW25RBO0lKrN4qJucfDM8wKUxlceLWKAEwKIbNMDdxyZ2uJCIKdUNGE5IN2oHGtlNy0LmwfjKIxU
cko38wAsSC2+uhG2H/f1yuAso0WyaXzMAqxV7NjW81BGOcBAki4+btUBwLbCqSxJyIuJyQjoLYTk
oEqxVz3HqoSNil9Mw9T+amOghgImgPiFclt2s/bLOG6yukiyGd0R/NCDagQ5txTtHD7HMwAuaafs
a9MGzRHHiIHJTD9+8Xjs9nnIYxwpIQTzwH18CaApoPpmTZv5ZoQ3RlMkGOoDRm66/F4lCq/SByyG
lkDyMkM6xCmtWT6UrkVORtGr2seazABQWD6u2xBqtyoEC43hsM1pZW3bVg4yj2eXjghIaOwKZD2d
d13erJVIa8Tu8Dh3e2fFvI3TnO/hOAWE35Gwe9FD5D3jYkk9XGiGVfDTje8y3Kkd+M3wQcB4stEF
7I/0nVtkWwgyg/WlFbm1g8m/MCBf27kjYkvjJt0KzbJXS8fl3nYL3QCdXCtJo/C4pvm8j32AXn00
+GW7cq/d9p6f85JjkFbFTUJeexY3Dx3h2ePQRJjJSEK3nm5gc5zboMIXq7fotJZKKNk99EKmlQ+P
pNsWf8Nd7Slb6d739jxecVnrcCXIchre+2CAWRtJ5aN3zqnHXXbb+5NB5FmSfMsFjYBcE92VE/xU
UQ40v+cplydnO5B3slHB809wA7ckYLxOYUuf8Tl4TXTeM5lrgdJEojprsQQBlR1rCxTGoa7LKf9d
h77+RmHr/QyqZoBz1jbxCTYwQTVBvv+OVMXoTjvJKkw0akypMPhYRzCICqvcj0h744sJM2+DMHIF
pSHAnZaOGj5s3XrTDrRBTkobVBhmAZcWcE6j9gyjohAC7co7cRGYXZf53sa6hm1Rk4AeGNbNXkH4
vRs8GZRrneSPy0jgMmWdLl2DUHVvpvLbEEe6MDm4kYpQWZiE0t0IysBLZ1GHuTX0Ny2wXySSymY7
L4EuQm3sTiJiac8WAwab3zJXEANiF2+i9sH3FrmbbM55AVFlshZa1eF2SqWHeQAh3wDZkwe5ru6r
pqF6Ajz3it3zm4F1Cui3BpsaKocyCcy4y4eoQ+pzRsmjGzUMd9d8LpeeyE1QB3BPCVyDs0bG5Lsv
SV0QkcX7NoT1WSdXkGJg0nQPA+IIfMUGhEITaOi9k/wu74DRrkvUvQQ0HvbASPRRICvj6Gga7ziq
7+e2I2Gz8+dA30Wx92PUS2YLWocNPEesOC34DwuI1uIKACy2TEOoIJslnoM9n+NmF6gac8w4npZd
BrC7pB1LSt2CSYPqBgPZhjU4QfhywL7qj46T+ndkOi8tEUg5PA0kESdJE2vAppiHQgZR922qPf7s
ZurfSGfojxBF6kH0NZsRuwz+azguSxFMVN/NLsK9K4aRbyggpt0qcx4VwTKgn5Apw3g1xrwz7xrI
HFbPN5WCnVvhU/EULEoNu2TxxiMcx75P8H+6Hdt6ONgM0WLg2bnHyblug/oAN4Xs641bYM3TTXV7
16btfD9gtLfvqB9XZlXrAZj6W8hJWHYJ0/cDdfl3mUe45sjAmu1Iz0MUoB2HVY4TRri8uye0G5+W
wCncrZKWZG5+IP1bH1jSzLvG1L6s1IpIeUwu1MEbJnOaxxAgMRund6irPHjojI2AJmeNg4KMXX+b
Q+5XgdNOsKv8bBPXHS7iJELXESTTRywQAKAi3qIkYg4jnVW8wesNNyCWwocesuiJwd60GHmMCYhD
0ILA5GUfCTs/ibChLwID2DsQsL8R7EgGv/AGOe1wNjGHJAFDuTUUxM4+pTfELt4JMv36IZ509xab
nuIv7OagWscG35AMFkN/8iVnLQbbdnGP9UT6N4Oeu1qAGRXIeZpvoGycyiZLx2o0GRgcFjd0AI7P
xhui9uD1Q4YVs+JeqBO7bdIhDwsR+Wo3K6//6jluSs51sNM+W294O/SnhOfiq5/K9OjXbq1g1mxw
o507T87DIlFgGsQT7zAtEeJ5llpvshk3/5jkYhvG2JIejb9ruSDdyOXdCXXh73ZWqsJCMxLRbyss
b6DY8kozATbT4LUd1pF6v4CkL2WkeXLrphqlmjFoDxxySyGUt2Wt05/znHt7OUkMjFc4XR2QtGQx
/0XBOPPV39R+4o6m68TNnAavfBZyF4nkrpZwbRctBEl+Tr19E4z8sdczL2EUL++y3t7lelQf1En0
0HZM0AqjPywYs90W5kXmQbN4LJsV3kwcY5hTYkgIJLBF+LxAoX8LYMGDgjMxZWdNcIL1Mtunrg6f
oLHXe8xX8Mt4Y4Z+nQ0/QZAzv7gPVmVMp7WEeeJr4IH3lWGzffG5fZvpXFdW+wE2bCz7x9xwz8Ec
ALKSFTYSL20Kr4CUL5hWrcuM7nLm3yYAvydkIglZaIcRsWlNchfzoD9547RuQC1KXwazfFWtR59a
DzPM1LZkM2YsLN0YIleVIU9Bh4EF15PqGhN7Tna5Mf4TS+hSMYyZSl/2cUm59TZutXGJgqm/abGe
kG6X5jswtFGtQ9COum2FJ0MSBN1Bact2wYATDjHs9TcoFvpthi2yWSUa0ILIpH/FzzEdWqW+K2jz
1tJELtnNK+oEXQtwOtp1AhE/0jvweuB4lMNvdYDjeoWzuNuiu/oeTAm+h0g7JBv5Pq7ooHuP83US
aMqbdG9Uyl5yQsTONi74YSwYDIC76Ymu1G7B+ItujXLhYa7XsMJgy1tL7s1Zgfgxf7PAMGOLQ2fe
r5iw7iY+8kOHMKjdwgFvwHhpRlYDFIZTqcPmae5of9dPbq5izv3bzq/VVy/OicAdNZOdWOLhyO3S
bfh59uU1sytEi1BGAlJtycBWvUnqwJyES+L9lIS2HHjgvg0N59X5Ui1ABvMK6Jj0vkZ3X04Cc8Ne
4YeLDERBSoBrJDM7VKtP2tskXaKjxKmAUrA2exAJ+mKc0D9PUDl4NGSwZw4VCkPk6n4xhnRRBRUh
FGEQp23rBVe/1Gy541PvXkZmurseR+AOWbH82IfQFQZQIj1bneTHxPnJV1Y79Y1EwpxSoubdmKNE
jbn5HaT4ltwE4OaFwfscgJwER3Rv0wpYYC7SQ2El6+ZBjiZ67onqjyHsr36cZ0Qnh1lGJeg4b1Wb
ympFs3iKo/M1reu028Y6zkrH/a0k/rCF2qFZSthPD/c+ABe4+LGfYc5R5KZx5p9Gv7dFFyzkJhyQ
uhbmMy2bMf6IlsmvNErcktcR30rPBWUi9XCQwIsK58sXuQj/CxzAmxu6LBJXZHwvMFvFKtdx2UdK
7zrFLeAlBDM5IlZMrQJRAme2G3ixxBXDq2GwmwRL5ULU1NbSjhS+M2rL1lndsbn2CgTSYVJEuHlo
Gl+/iXDqqtDv2VMrpu4h50lTsTh5rqPlXq80uc0Xn5RZijMkkvkeObA/ubE/lc3gboaer+hUE6IA
1uQYa/R3YE6qLcKivTKdUfhi+Jv+ELR5VwEOlyLyXeNK2D6I+8ixeDu1UfQE+8ATPsRUYvukRd4G
cgfMPNroRH2E6As4rF0IXMuHwPzwV9XYA8hYcosoaIv3EvXLlK9f06ZPny3VyVCIpUsbQGyLfmwC
KU8L9CzbyevrX0CWH7vAfaQDlIEJnB7HrO4fcsbFfWf1RzwN/DDNJLjtM0TN26RN7pDeR57weH+D
ChL9Ufh/ODuv3biRbQ0/EQHmcMuObEmWLEtON4TtsZlz5tPvjx7gHDVJNKEZbMzFCNjVVaywwh90
agcKGanrfUkF1OyS3njEo0D/FAC/D3dd3sdObVKiy5TyLtJCedfFuvFRiKrxqBtSaxfiFFOKanlP
b1CwYx15iCJ1DcoIXrJveogfVoXUbG72Lugc6hdhboC6U8w/ZTR4d0Dx3e+0qUU7hIZ06lpuZoLf
/l7zivqQFE3KpoUVK5Sqz8brhLtaKbwDEgAZ4JSiOVmam+8EV5fwi4r8o98Ov90yY0qy35BJJ+Mh
QXrhYEamYquq9rkS5ALISZTsvULpnNjz0r2v5OYhhQSzDzIXmrVAYgCM33uGG/2SilyfwZAbT6C0
yNig6+5jozQ/dooOFqWPiX5xCLiwvaqjIqSmo9eq9FkwhnthDO9FP48uuRErB7nMOQZR/jFMB8Jt
vfpejUSusRu9urXrf2gqoHKK3ga7ELHmk99BfOoqMdiRomhHKVXVozC00UEwpny2GbwfmV4+jD0G
iHkoWwfLRLQUs2MUY63epHIDKbWu/WinGe5ToQvhHpAdJcNueDR940HMQ52yQKXskRl8bgtLgqMA
oI1f54iNgY3maGl7ylzmrk2ojnjm+Acbwe9C5JIV5k3Bo41IL9q4BigIv3rIMKDYSbVKkVcPxV1p
qZ7teoDVhkpmJ3qcGAlHekARPqAvhbCZ0iwYHiHy2Z3KFz1PwdW5iHSPrm73FZaXdUqOmVnSV6iU
zcHlbuG9MJMPuh6QutA/3MmJkZ5NrYwco8geqFPKu8wXfpa9+knx+37fgim9jy2YaAS4wUFKYvMu
FCJx12Pq4GRTxxOtR+yg/XA4kccS6oRB+gJm616ohm+ATX57TX9uWuMly/ts33fyrzzRgl0awwJW
Wvl3nSv9Pm7VZ4FoZjeEPOFBRQ3E9YJ+l2hV97GH1P5UdRraiQH1SCt60XhmiRKgXbt0FWzEkQVb
zxIBkT4N2p+o3lGsr7moKFAZadfA07OyX5Teg2+xEKhHZtbvJZmksRFEk8ssFRE6zJzbDZ6VRpaF
KBVmy2hwGQBZrxsufizLKCsGoxNG7S4zJvjIwwiOdaxfMUHtfGmDrbbsAKJPiuY90j0EOeCOr8fT
ctlVSKeMc5Rp8Snyx3CP/quwQYVfzopR6HjDLoGNt+jqK03pallTJBczzYTPRt+6j1atVY8Qdg3J
rigZP9B/IkixqJrIG33UtZ7Z2x6WfD3FIhlayffgB2HHdbJogwPQYosPAANvf7vlWtIsk+nuSCK9
YcwWrwdS6A5VGXjci6/J40FJS3+H12i9sUO2RpnW+k2rMwmLQq2hb17AM7YfRM+PLpJrZhvAk5VF
w+0NPySoKwYs8Vk7PZSoOkBwwpBVoKju3UXQnPIE8MmWRNrKdCZlZlBHAF1U5Niup9OLJBuujwSk
UOSxE3o14YlkihufZtmFZgOCBdKQsDFFsC7Xo2RZLvtlaQUXUfO9L2I1qP8Uct+CbpP0foNfPy3N
dc/0eqzZfjNqv1KYregI+qtS03ZqjxHl06APdxVaAqi12bSMf97ee2sTpInPzBQRLeW5ZSS4clPP
Sit0FAInI0/2JdDMQdtSgVy2u6kxKCCeIOYoS/la8PpZmLuwfxD6pbBnFKqdisY51sgucdR+/5xg
JQATk9EJXBgDTU2dzhNF76KasUwlMJiIU76MRGCxRQ1fWz6g5jgNiNOen6uiWG3cUMNVjPOgAwot
P2eiRkV8izs4N5eeZkJSKQHk4s4FPTLb7FUAxA+lHMFpWjExTpQwleEnvFUL6Vw/LB8pJHeSTcO1
lY9WW8uhXWgo7gXpQNnWSKopfgwjsbVvL/TKV5VAZ8A2MUWgZnMYyNh1ahFVcuCAvjyCrhba3z6K
IW74mucbh2NloRlK5cTz70nD/PogJmYG4yAX6MZW3b1RpieKP8Ddm+T9eweKkIUDM9wTturs/nIj
zaO/isi31Qi7SAn3gTDaUmsdbq/cynRkOpswrKCPTfLU19OpiWUyRYsEGGS16nR63d/po2/Yaqgq
7x8KTU4Gg2jEd5q/1A2jqLrgu2cKePtBfdLQaBDFjWtkee0D5xWZx7RwYD5m8/FKWUhMHIkvQkuL
t6I1YsuNaR3LWCS6bUZh421eCQwYZfo+GI1T8ZiNpxZ0qkIvk5y8pKGVAC6x7lz3T9KPj8TidksX
7fYHW5ng1QmcvZ5qU/uY/Uo0VIzBBnFfjtFeiciVmmZjpOXDBolLhsYF5ASxlYUOQAhq3ZW08NIk
ORp0NIs0HFrNJNA2Tu/Ke4MNGEp3okjYqM7haBEEVyogXnBJNTEwzpKRxo+CEenZSaQvZt7loQfE
A8f7dLRrrfRLu8l0rds4cGsL+/ZXyNcnQULWoUjEyHS8tshf4mbQHotREj6lRtU99kO9pUi+AlqV
2TrcIv+C1+bySpEZyJoLVMURvOpRDmvyGZTUwH7stS4hedDgCEiq0xjjUSEl21j0lSuTZ9aSAUqD
MObhuJ5ulnHFuaKYOEb/wR2+hcGLG3xrI1K54L26ZDwaFjijCQXMsSRSuh5qbIAFa301OJIYPfqU
mVWx+Ij690bE91ffbBa3MA7YNGSlTZQIZo/TSN6k5b4eXCxc5B7jGmlnjaLXIS+EaNcFOAzqaI0f
vV7oPtDEdffuqJI8x3W+cSmsnBwKKhPPGPYaoNzZhF0PicPRN42zIcPs1L0HI003hlj7fArmTdOV
Y8oLJm5Ke6IixKmdNFV2aibuR2QGaTkcRPFZ74INmOV0i12vrMJUUMjiLYL7Pr8KPJPKgekJGqZY
NbJmfdSHH9HBF1lft9vaLsvrYBqMLqBs8KBDfrjeLqgkclkXjXCmfqJ4kPM879GlM/CkJUb3PVQ9
V90hfyL8aEDhGrYlt2GxsbrLu4AAkW4VcFyQwAvT9LTGOEFQXd/xhHaX+DoIruIRHxbPTtLm9N4L
nbFMafLhNNBYm0duQ1m30McjzcmT4EcjaORFWqueECbXjy4gjo2pLTcOmnXEv6iXUltGqfJ6dc2o
6xstGQYna5qd0X6wmt9V+TVwT6hVblwxy2PAaaRfhc/uZLoxR+UXcqLqdWZmF7BOw0GM46/EAObG
K7UynyklB2Bs8Xbo80HMohNoOnu+Y3YZwlwR5uHuTqt/jqlhh+359rdanINJr5T7hRtTBT85z/Va
MO94TBGUVWpz0BJ/H5DGDqO7Mae1YbAuUCGjo50Beun6GwXotBCAR96lTSQBumIjv3R0yXZZUsv7
2zNaxC/MaHItxb9UxsVgkSa7QQHnNdMczYyAXjUgVzPIfYrdCtE5iL8Hjb/xzq5NjkM9+S6yrxfH
O8+AFGiaLJwFz92FMKJT0GzilrXF4gQzL7YEn0jlJC8IERao3XzsxdDx3csolKBivL0evYq14dxe
wLXpoOfDP+wM8v9ZPkD1M0rxHPOcWi/vgzgoQVh0LyY85I3TtDoQbTegzOQFi0JXkZZ6lbiU5/MU
kFYZmB9cq+ztvnM3al2LE8XSYZCDFgIlNZ7m2YwmhoJX6Gl6GSI33iN5Je/cwvIOgYI/q2ZhRMJ/
kjd2xcr34inDj5DwAHz4/GR1vm4EPfgwJ29kl2ZwdBy09lX1wwffCzbGWkZeOIchUwQqHFcrQs7Z
C2MZQ+97MTG0Upzb4S7uS7LXQxd9bl2u+vo0ghsQtt7QxW3IoHiAY3o1xULa/FBT7KIXb9ART/T4
PslMGyb5xlOycpjxa2IZWUJSkvldiAQa6jpp413GpmEBcxU2tqp8o+YbfQDhGOz7Xgf7RQtvY0VX
9iYG2ViCQyQgXZhnXWCG6YISLJ89RUTNXNnr8vDRLYLn22dtWX5gDdGFIe2eBgK1dX0xdlnsdQka
vU6NOACtHGHYI8qXngUsno+U2qlOKUXwK8C/+qJ0WWgLfVNP/b4/bU+OdPvXrG1ZTj6lMG2KxOZx
SkM/xIOjZ56r5tW1wAxK4NuND27+XhEvdfqYAEzQgmPSiycOTemQPmPUO1EPEdo2+qCAgB32CEDc
ntHK/gH1NoWTHHsTeMP18iZUWMygbK2z3Cb3Uat/jiMwnYQnR/Dm92mrHNoy39g6i2iPyaHFRlmT
r8odOhvT70RBlwN8Rv2at+eh7H4P+asq/fYxPgVdPEYb9/XaeDzeiNrKJF/yfAupVh0K1oBIsqb/
lIxgx5IfogpQbfRUg23Chdpu1I3weeXoK8RAHBCOJwK3szkKfdnIQuNFjjA2wqnIjR99FgkbC7ly
Bjl/TIpPiF7U/H7x0qygeZzmjpH257FvHy1D/lxpW849a3Oh3QI5D4WXaZ9c7xHenKL1Mb5yOhq8
lDjOsi58vb0NVx4ggh9eOaJTYpJ5kREaFFsT/QoHLOm5rFAWAJFNrd8W5CPs+I1NvzYaESrCdZTV
kUNTrickWE0oyn7ROUWb0lMRzqX4mllnz8rv4mqrULn2kUyL3JRax0qhMu0EvY5qjVYOSB4u4zsJ
/HK/GaeufaS/BsYqHSsVJur1nJJIywY03AlKzBF17OqhLfT39t04txbW4CY8TaKEeVKvxEZrRGOJ
tUkUf1Il4UjWsr+9D/7GTldpJxxril1kg1yAujZPjUxBKzyP5+osD1RDdkOJv93OjwHc7Eu1pBc8
6kng7uTWryBmxoPX2H5d59CHtOwxNk9GcO7VaMvKaWXDmOgHsTNRIOc8z06z6VbmOGJBcimrnJ58
n6rlJzT/3WFXSm136NRs+JVgibvl/bvyUeGlEtZy6KYu3bS33vTN5LFU0jYONae0cvQnUrm9xH06
/ri96CtvAMkonDlatxSg59Ffo8BYsMIod3iC70r1u1L8MsTvbvm17A+ScLo92MoTaiIKPMVEhOik
O9dTCsRUJKwVPSeRkUooXnPrTjHznRRqh9sDrZw7k/KFNfUITPbUbCAU33xLjLrAAUSeDgio+CZK
JFxBtLJCPdi4wNbWkBSRPJtSFE/a7ErpQRSh9ZZJZ5lXWqOTVXrlMQp6q7IT14pd24h89RU5RP1l
LIvNDGt1g0JXpSGJCQv1sOtVbYQGwBVn1mlL92TEGrjHAIiuGqGP2Mpt+6GPE/fdyT4nwnwz6PSp
3+xOrQqbJMCV1OktS/kipimqsTwNGzHXssbHMFM1gYCLIj/Ym+thGovavpUO/qWNMV4EEnAWcj+2
pRfY/XvAuHd1E30r3dx6rhpIDP7gIaP97r3EjapP6rgT0mF+QoQYxHcvpPFFwsfwkSvdODKIf69B
X9k4HysbafL0MEEjoseL5cFstkYLZg8lYChM90zOjkJjN/ovQpscw+4+j36+f2a86pQsCTNRU5sP
F8m9AN/JpAcL0hRQT0uXJq0L4DcKPLn/MBiqltSgCOYpKl7PDTy4CJnWpA5gFk89kdpObDBOid2N
svDKtck1plrAGqY+/fzoK5oXiS4yX+e4L8IHcEHxUdRF6T98qSmgRKKT9VuEsbWZdgO4o8IJFOTm
3MfSu5d0cw8iXxudvP7+/rVjQ3BRw8Gj9jXdAG8Omz6UJnDyXD3D04R3FDzkqIEHUBZuD7MSK/PE
030E1kAhav7Ga5E1QH9uaG6pqCDESHaepQlPWfjFYwcqyi7HUsJGIDF625MyY3d7+JXX4Wp4+XqW
I2hYkOsBeCWIT/Vnw0Vqrr5Pw3dvRE3kLE8vK/Bgjtr1MKkUCLR0O/1sRcNXo0u/txCbRTgit2ez
3IcoFNChx/eU2vYCDCBoIPnEqg1wbTYhPZZ9fPRygO+3R1mu2eRONUmumBRR8PS+nozZmRBt4lhw
Wl+pKDXk1Q71gOrkWxDaY0DMG+MtH1YqUgD/EaflaJEJX4+nFIKQ5vAdHJN9b3n3kFp2svF8e1Jr
g4DjocZroNq9aHZoau2if+QZ56TSLp4xCceHxqcyUj7dHmdt8SisUuEloac5NztWgDzdgYqlgg0V
tiplAqXqLtDR/4CLeXuktRnxffgfvWr6KbNl03I8pqUEkamgTKMv3E7+MYlcpbUTuAsbcpxrYxFl
KQSPQKsXLeoMzqzbKlFwcRtdOcl625x9A/Vz1PfLLYDI8sHSABKosiITeKDwMIuzJKXXpFEwgwt0
v3xnelVwjjOl33mDpdwHiDgfxg5duNwYso0rce3bEeJJiLpTKeEIXG/EugiHTs374JKU+m/PwFjU
s5oa7UdNqF7olW16ik1TuU5OsPoi/2H7k9izXa4H9AqNdq2hxxeQJslTPpSZa8PsN8H51EJwaMOw
OLVFoX/UlLFE2C90Hwe3rKSjUUtBsk8o4+ZfSTLGX7IcCbTT9Ei1URs06m9AGesMkRHB9I7oZSQI
hjbC8D3zewC0Ckn+IVHLAKD42JV3ldJaj0PatpLdqqH5lCewN22pws/qoA86RGrRQ8Bv11AB++1q
NcBQbJvaO1Hsi/SjK1Do7XNccC5pB/r7ewshC04ciaPTZF5u7KAS9A+hryCrqOLm+lhOKoOHMvH6
nB+gd8kx6GTJSY24+57qnlzCi86VCZ6fa98AvVYlxCkJgFBlyKplA3lxXZI11fPtVBr9H2BiIScA
tM2eoXOWh9sHbfrss68kT3AQ0jR6l4DLrr+Sn2YyQWknnGvk90611pmO3Mnuhz6UIXZAi3oZIpir
tweVVo4ctQSTxgqRBI2O6e9v3mfJb2tTS0PLESu+34NArlUe/B5W6g75bB/SbOrFz/iYjcoulipd
3ImdquVHV5K6+o4q7giHU3f3AxjzvVQPRwnG3FYsvXJiUMzBQBTKFxnYPE3Iqx42mdmPsOVKezQg
IaS7iIuvcreMndZG4uNO8Egi98VtN8jE4jhVxU5kIqQHqlSEND6od0b24/bCr3xt1JnJCkgocYmf
f+0KFEWGSp557vrR3/eq9V110TYtUASwcy0Uds3Yvhs0y+IRMFME4V0HSTH71mUoBQHaBK7TyhXi
IKFL8ywfAhDd754balggz6Y66TI4F9Qm8SSDYCyq8n1Yd7ZYUmwA7q+0zzmH6fZoKztYMlF8J03k
/CxqcFHthQaUKv2c9TJ9QYA3SN7V3u7do+BO8dc1AsTGIpWqywCZj8HwHL/50hcddrKdrXTi+T+M
QtOFlrdK92xeGe2TMLKiqO0d7BuOo5kc5Njaq0F+uj3MSndCo3SO2YbJ7lt26MQ0wCkqaiCp5/qp
zFrCYyx5IPkGcbMrSEbBvTXuR4WaeqQ8BerGC7jyycj4gRNRRwFNNZ9mk5exL1agqVHGkS91U2Ta
LizN8reI6VG4UZtbO9IKUDs09DUykPlJ08IhgT5EbjMgy2CnXh3bLkyH0ax+6Xq/EcGsHWvwlgDw
iZvBhcyOWNZC3Y3FFsylSW8//q4OLygqKTI+iu81J52uQppnFJ5NoFnwF65v7lbyGkA7qMBDO/2F
N9YpbyyksJL7UaqPHPWLm26F0GtLSdSJYCAlNTr+s5jJ1wZfTwDzO35V/HIpEF9U3Env624cP1pa
vyVQuLZNufdJHIFLkKjOo1x0U0zYNIXlqLHlWLJb2GovwQOrzlpYHNRA2+GK808RCE4XIuKZItak
ZdFGarnYrNxh5OT/ys8B85m9yw0uupXp0vYpKgSh1dcY0Z2+3HgOFvkrg0AM4dhzLMHyTPvqzTNc
4CeojwCWkQTVPoAV2Jeasevc4qtoVhkCXv4vlGof0tzduDwXX5TCFBgG2jD0ykn6Zl8UD6tcimCW
Oegu2QhW7RCCR2VC3Qn9Rq9+ZYa0k9g5lDZXoHUg3tBs1y3vovulru1iDTMGNB9EGTi7myQf9R40
7F5DngZBdLjKuVPk9Ns2+lsrH5N+GoZYTFjl3Z2FwmJQB33WjYKTmMIJFeFno9GOmWQeb1+wq8PA
ReWwwFBZYJWTZJBg9DfGuTHjO2RX9r6cP0vRlsXnyjCwX2SRYjGDLPAPRS26PpZ7tJ/qForfWJuN
Zpt920H3LLPI3Ngsq8MBCDCnwuaUEV5v0lRKehnepOiEg1cQHVWGg5gnxmdqKm68UMuhOG/k0VR0
6HYtYW1DCADLT0VH9JtHPKZtrVWcLlMPt7/TIgmcHOomSBEFdxQt5w8RsKbKk6MqccToj6eh0ZPa
ragQrxxkI9nn+K3cHm9x3JgT0T3PEG/fUnLVj8gdJE+unDJth71bdj/DsLvoTfFQmt57t/rk+qbT
i/rbkF+kmQHlWpAUPtZhhRacPHwIvqWmEt15nb61DxevHkPRJiQ3srAmpSdzvTE0AeCxn0PA0V3v
1I/HwiptmaaXVMXIebz3iZ0Go10BeYQHELuh68G8zJXcwMtHp5d+6+oFRemjKgeIcMOE3aqVLiph
f8eiPqVNrBh4gtdj6ZUJUxQayEXPw+7Q+IZxiClZbWz2xS6cRpkQPuQc7Ph5hBJHyGQFPqhj0Vde
EAY/wOV/Dq3uw5gWrt3l0JDdd7eZGBOdY9oDk3rtAnVWxULrulKRTsID2YeClo+NfEhckvUq7sZt
uLj6GQvTE94Xys5L+EkaqaIXqeDoXEzyEC83u2ovDv1gpx0848Jz/Xt8Qz045LHwq1QCqgi3j91y
gckMyB8VMl1mPL+4StltizJBjhfpCOuDZaL2iBBX+yVqYiRRUlk56Wbqn1Wl7Dci3eUGYtNMFyaD
TxfnbAPVepzofshDQMhtj2Fux8pWcrw8fLRAUMUGvEqCskDb+aHZjJXAeUDL8Ndoyt8DIXmCXrvv
AmnvNVvu6mszgt5HkDsZfS34pRVZI8rKQUhxODrhRvJJFPN331zMiCo38AOuMBB+16eu8QxEghpJ
PceUWwLxYuT5UXl3LR3zdPBDqLvSdyQYmEUCkTFUESpqgZOE/dMo94+qr+0QG97I6JY3Ps8zbyZr
hTjFopaexkYlNVGmnuXa3YvBx25EUmIc7SbYaB6tDkTJl3uEIJLSxfWijVVbIGSnAgQvxE/qiE1K
atr050+Inm3cwGtbgFKMxm0FSHDxshjSAJkIBzdH9scvaeT9VPphK99eIh/ZyfxDJsWlwcs8m083
FArScNJ41+WwK1W8dXqE9conMYYzrn5rms+ycRdqX27fFCtTo0VgMejUgMM6/XoVDV/XgIzC7dRw
9/C5FFtxa2bT/8VVnY+JUcPCl0zFu4vU7XqI2PNReNDKKZ+okGB9dIPEDnkw3z8RVIQpwlBcmuZz
PQrYsSLr/UR2lFAq7qDIuscOAaL97VHW5oLLL/VzPsWS0t4iMZWo3VSARaw4xyOmDSLcMbyNDbey
t2W+ik5VdK0qhwiUMrZCIQMTwCcnxN1GQYoxRGRxNJsNo7qVKfFNpv4QaCR1EV5IutSDV4kSJ8or
A+077Gm8fRsm2EV5fW/9c3sBV/YbTVFRQg0fBMSCo5lD8nWNFrpKUirFt960WoRCEJu9PcrK+oF4
neg92PzR0ZttOeS5urzOObCeF2A6Wd4ZxrBzewuLui109Mrygbaa8jwRbh/Exut9hzQK2qTGaDma
Edd4chXd8FSG4qR3lyMAcXteS4wFlQFaONMW5OJbPK9uE2RpmUM9k9A2vaSWXx0sv9MPnDDzgG1a
aEOeMh4qBIh3CmjDvU98YMecwY3y4LSCs0OtUiSAhUgdUls0M/uh82MYR42T++VPMc9ec5G2lZXF
z1oLuNfMkufbU1/ZOBOlCsl6HuIlGHUYAqWJ217BNCU7aGN+XyB+e3uIlaiJLIUeLS8Yz+S88CFj
p6aMSGtfMhy/aoq3HAfT9NMXrIlkpCnrr7A8woeq1t2NqGltEwGagdY0TXBRDXGR07TUCMRer6qv
pYZQGYVkA0Wu90+Qa4tiOK0cSsizO9I3kSbjDUAAREF7u66VyUMrMU+lioWYKY7xiQK9gugsYsT/
YeQpgJqUGMwFCh3pFLEZdLgsFLbYmM++Uu4bKdkXqPtp2rCLhXdDwDkpjKTSXgKKsYypCr3G3KrW
HVgzhypV9AMZT7lH8q084Ar27fb8Vj4gJVWFx3uipqHve30L9AOmXZrXxI6Y408R1c+Wi4DTIBME
/4eBpsYQDSyq8/MiqJ6gnBOKee+4NZqvg4hUz3BA+eT975xGKYdmBsk7B24WjNAXRdOoTjDDrv+p
U4cmHpXILWOFlSOtUZuiMk+4YxKTzhYNyLUl+nF0cfUei66ABjVXSB5/ff+S4c9LHmehm7IAheoR
LVZ1yEMnswQFqcMCmVuhRiRxqJKN4HflBpm6GFPF2KDrNL9BLCUWojZTTKxlaT1d6JmO3U4ZCvXs
ZQYNXBOJYZs7BlbLKOCudnuif9O62aVMvYVmjaZRH1vswlCU0Jowe8gziJyWvrvTG/ehEbqnYBKL
wpOuSel2qF8kgNteJRPODnvMCQ55ixhTIj1ok41YVW3spdWfNfkSkNyAbKbTeP2dUzNtJaSCse1S
peGjGeqYgli42EMQTQdXe4qVBEV4uWi7wA6ROGnt0WuVY2Bkv82ybEO0ShWEdTo/aZ7SLK+/tXqv
PRRFFhUPqJ4n6a/b67jyFRFy4T0nW5iQk7MnXR2TIrWaAV47zcn7ohPb/WgpWEQoRr+3BDSIlbpI
UX3essteeVQp1mKJwQ0Jv2tefal8y8WRsfI43OgTKCjJD4jVm6cw/Dpim3d7liunj7SWb0IlleMx
Z1oF4oC2GQDgsxuVpyTvj4ggH24PsexnUMWfyuzcVXRsFv7fStR4WZn6ouNWqKAJJ7FsDkhfovuQ
P/RK+UOvdQljz+bBKN2v+qB+8LR6481bW1MY3zJYZpgldI+uN5+SJW4/uG7v+KW2H2X9sU/G117U
78VIuTQu4oYbc15bV5B/kOXIgSfzlusBUY/tNQMRNyfzJzXN0vfO4ej9IyAkuPfqgSqr1coH+jrf
o7bU93ij+Y95nJt2Bk9rj85QsRuFrv14+2etPFAYsFMyAfiDlsh8a/Ud1h8I0XIJop+pxB9jAd3H
ZosxtLLYoKZAVVD0pdo2f53iQUM7F7OKyyDoIip2lo4isZDvmyKODq7oefsGs5WN+2Ul2L8adPr7
m1ZSp40JArmqcVYR5Wu66mfEFRbKqKxmW5TclVVkqOnE0JvDO3z2bSMpEFH+wy5jyN3J1SSNYDU3
ZtKM3FG9+vXd34yAadq2lJiXlScQMWMm5bDYsI3Y5b58hhmwjyzleHuYlQ07KT9QdkBAiBLU7K2X
hN6Fq9KZZxdT4rYKHgCRbdRq1taNRJaIExo9+OX5jSpi3GD5hEd05064/aa2JQD7QC934/St7QUq
ABDb4XIt1QFMPEAtAZFnp85eRrfBqKveBbT6uYY2Rlrb6lAIqHYyIe622aPWhvlIqtyHl2DoJQeo
Ed7LhlWdxDh5jVGbYXMoW/2otTGpCRD2TbgMih3XOz0vh74u6PsjqPck9h+NPjkVSmVrqE4iOH+4
vS1WvhlPNZt82usk7LMJ0ie1PAkhzrMejv9wS1WXMXejU25iI3F7pJWPhhYBDX2Tf3FzTL/kzQGO
w0S1WtePLyNlog9lpjW21SfPoN1sTYnNl9ujTXttFiQBXZ6Mrvh0Ov3t69GkLBylMfdEJ8+x2cm5
DZVzcqqiY4EqooxEVjm+/xzzIDAUtV3S13nahU+SMbDImhMgb4INTVOlD4La+y9N4Ddbmndrn43A
E4wJKggwG2efTShzj6sI6Fguj49W1x7iSEJ5rNm4NFa2Ilc87Qu6sFCa5xWWyu21Vne78KKpofSU
CaNud0GZ7yVUCWhzCHBu1b7bOHNrcwNaj+UQNFhes9lNpbhIfBdqhvCW+tzkRxFqGzpcGzNbuQ7p
3Pz/INPf3+xGvLb9XqQH5ljhjyrEW7rbWrvVaXCtY4A2herztRtKjIjSKE4cSavvjNL7I4mtncr+
+wt7cHenajJbAbDFbCcUlhwPRtLIjtZ7xV2WgvBUvdx6STRMo26fqbU1m5gV8CvYcwvmbodDDcJ5
Ze+YAxZs1OTbtNi4JNYWjVlMjAqi8gVwIxo1z8+hoTiWkO2iZDhpefKnLIutpHR1HMI3sCFcRQvV
Dasz07hPalim2C7QugYcciEZ3t9esLVRLPrhkCfpxS9wb0XiNllAAHkuMuPsaiXS1sLO+y/dOLS3
yEQndVRyitkWKI02T3q/oaJlYBgi5kF1royw/3l7MitVSZrhU3ufFhMP73yY2FORh886jApBLHkD
or6h+BNloqMb23lVvIZC/KAl4u9qmHyVlD+3h19uPkBuOExyuaK3tOD39HFkJaKc+Bev1rNqPwn6
9x9SRURG8vZAy482oenAscNyo2w679BkLXifTCkAuZTZrrf8j2VAPojXzX8Zhm7ThCU1Fg3H0Utz
q+88BTVjGYOf+lhV33Jv3MiLlo8ukyHvm8w5JwGw2dbwMl2Mq6wsEGGNUCaO8KpX+51l4GGPG+OP
90+JMGniDE8M+EV5rKYXHVkNvLwSSZvJ/52Viye5Hht/qeb9XZq/mlhsiIkrR3fr+gr3+7DqSZ89
J538sfFUCc9uLPenXEmtjY+1toy02anI07sFWjYbysAxOYnwAHVqC7XwzBnLcoegNg28jSt2bSAQ
vwS3NBmWQC619njzpShCR9PBGEiBv6mH33013Rhn+sHX4RHkWPqcZASTWsl87UKwvkGoat6lq/rm
ImEfcVIykcImIvPY9f3yR3dLHkFaO8HTVahb2iSiMw/Jqhpf3bHrMZcbk0ez7PEgaOGlaLj35Koz
as0BkzccsP27sQvOWDlchNzCeCDFtFHeOBdr8yewoYIHZI4vOl0Cb55/oQhIcKvSdUpXSE5S1kX3
hYE3milhpzmpnx1LiEAf338+aJizV1nyid59PSjw8dYMcdYE8RXvIpjqpt4fjX5rbmt7iFcAkxOL
utbibRvF3lcFNTfP+vBdLX906pcCX6oUCPR/mA5W63/lnZekggjlzR44A2p/2D8g9ZkOZrnz4sH9
GFQ99l+3R1vpnINzQZBuUsqasojZVVYhnm4WoabgYwqAFjupqv4i90W5Q9djtHDJU0RML+pQHbX7
GF821AUrraoOiRUDWr79Y9a28oTkgFAh0naYB12Z3gxEKui0CJJykRK84TN547ldGQJkPgBogIKA
hefJdGziaVFioXVRCyOjoJ311mehz+TPt2cy2yy4wgMDkybdIBqOJILT398chFhMan0qhZJIeEhu
3JfYaltKccLAdn97pNmRW4w0/f3NSC1mIaaBGeo5FRRTsyHP5idLrONP+YB4e6PJwS8l14MtWvw8
bPl3XLAWdC9xj15AVYbWzDpw1Ggg63I4HEKc2wps34qccg5+TVb91JWD8t3FYvy5wnlJPmL9iGNp
0JSi1NtpbeGEeHspZt/270+Sp5bq31fSnN++uDXmGXKnogNZ8Ki64kOva6+3h1hb7bdDTNXvt6ud
aVM53RhwCLuI3fOAMyP2Xa71E/najcMwK6T/OxsaqrSpKFgsyj4156BJlEo4izgw1+NdlMLd9PET
ea3F8liqG/HZLLP/dzgS0ollRAVo/haHflEJQo5M7dhrwYuXWOE9RjHNUyFTEsJzSoiegqLSTp6V
6a9+nZvWxk209QNmS9thXjGIfuKeVb+WviHQa/6SRg0/HwxVk52eFpJiZ4JXHCMNl1MbrYThePvj
ru4fimjc7pPM8hxZqZQuJpejZZwtBf+aMnwtpPR9vep/V/nNENNPeLN/xizB7SkYsB/z8h2V0lMc
mhf8Mp9vz2Tt+oHf/n8zmb3DQW+URmWRUzSuED1ypys7r03MYyqX2R8wzFusqtVjwWVHJ4TKwqJu
4usmNrQCuzOhxmuXjfLHMLD6CIW7XDc/NYq1cTb+foo3gda/6wg0BW09+sZkL9frWKeyGnhmGV3S
pEpPAr43SLRJ6aGwaJOXnVkglyn9Y+byN5ny+Q4Mv3HE/aQB9dsOp6wx9NPtFV/bO1OLzpCon5LJ
zX5QGrUErnFjnUUtAYI+fNfC+uX2EGsXwtsh5Os5g8+WvSalEhYXxYdY9/5H2nX1yI0z218kQDm8
SuqgnuQZhx3vi+DZXSuQylQgf/09nMVdd7OFFsafXw1MNalisVh16pwg9Dg1wiDL2L5JB+OHT3PI
nxRdvgEIWjUskcZAVUkAgnLFtB7BM3wBFSkmTOMWZERs/EKsh6qzQ0z6H2jwenuha95kAwEMQkFU
x0DZeLlQrQdEXB8s4B10A2rVOJahB831uzRoxM5nLTA51ez+xsmUvR0JHkTNR11kN2KwGL7iH03z
4PVVPI+n0enj2ytb8xIb87q4MSEFcdU2hNiYpJ0kZsJq59CazTMoNo+3TSjv7PeTAZAlYBQSAAdk
2uXm2X3jdRPHtFy75JDXLCF4GDG/yo7zhE7FxjlcXQ8KiqhcwfWvnqY6B/CmJHN6NOcy6S3y3Inq
Nw4W4hgSKXQE8SBVuh8pqkystjVEzAZ6byRPUFvfuPrW/A2QXvDs4tUm27rKluEBlZeWyxNS7Zb+
STQ2lGJHYkG4fPqeo+X6G58Iw4UA8oD5ULIkXNqDXBYqWLUnq8zjM8T1wm4AqjMw+AYy2li7Us8N
yc93dtsgFAHhHgA7wHyG9mEbmLWU7cRANI4VCKf/qILUwejoolPjYEO7np8gKBaA8GvSmR1Vuqbp
IQop+j9+XpRd6FOtSmPWB+m9XgPXnUw69LYaClHK3uRsi5V47RZDNx//8GwHPlCJqbrfQz40pzSZ
RQVoJWS/6xPV+rAotlh11w4NwN3ghUWyLrlZLjcKaIa0nkwcfmHyP9kwQ1u2/qPqje+3z+bagjA8
gbY+iAzxlFQW1ORzjhZhCxHVHg8EKIyhdxM3DjEL4Mm8Gtq2BeCCG1mNOrT/HhHOvUBZ3FIIUWD4
y0/yig3OTqvEyEHoaZRDrDkYBjiNbrrMUVfPBKFdZ+0SMhDtGYfZWbqDgWEWyD9V2oRm7cILMySd
a32DTBYGBm5vz+o5BCcUmN9dPP/UVlaqU4sjrpGT5k1Z3Al9Doc+93Z6B84NCkqFFkoCvxHB8NTG
Z0fegp6W/E1nR6Qo06keXUpPZbA4+1kq9mXLUDzfXtmaf51bkTfsmRWSZh4NZGl/mTH25GZHG3Jw
IK7Y2MB1M/8dGHVALc36TiAJ0BLIGdlQmkNtEsJ9xWeU74otr5K+qmZg54dTv1zSVAhmNvmQncAu
BErTgfJ9rusUXGXUwUgSBAg0DwqadOFObDWZOAVNr3+r/HmLVn/rUClpERQzoJo4T/mpmidxZ7cu
6pUTWPYJxXA4X7wP1hLfj5OHiRaUKFA5uer4Zy3jJbi/aGIDH+aX1eeWOTtMC95VldjCw6ytDeRe
gEgDh4kusnJT6D7w8g2m8o9Eh7qfRV6AcLrnFIqHnt5tvL/WnCcAUzpgnziAwLpcflC7xgiA1kBk
GqwPQ/ajA6NE9YabkdyblJGNAyEdXvUelNHQvwP/JUjvlEg4mlVBLDRZE6a7UQb11NqxoIM5R30H
wMuSh/b4z+0juHYXAvgpX3agmbyqV6CsJDpQbgNNJeyws56NYQmH5j4zITFDQyTuJbE2dnTt64Fz
DnkRMj45gHi5o3UfDG5tlTV40soXDMmG4IC8b5i37yG3ent1a6Hz3JT8KWcBpuOUtODLmUGPZe5T
85mW46epLu8EJ4+dLjaC5urXO1uY4ip0GfkwAWZ3ymx3PjLqCrAXEEhaVj4oj0OoMvtQUW3AAOtu
tcvWMk4QLYKgCOnTNQDBq5bMsBBxElrbD3UzPpXttPHcWTEBKDkgWLIjJ6uil3tJ0x7k1wK01Lk3
7nOt2bFu6ym34hkQjUGdE3EB8D71XNsAbqY1nbOk7L8M7hxyCf/vv02ort72C7W8K6MVppPAG4NA
hZEONX228yUjhu6kiQ1ETwzyNA90HZrz3Aw1hGtNNxogHgVCK2Ie9NQo7waRNh8/Blgp0BSIYPK9
ruynhPs21tzXyTBwXka44B17N5gaVJs7EC0BrOnN/ZbUxNoOowIieV6QaGP1lx9xrqiGSQjLP/ZL
HvMCHAVgJHukZv1WdORjbaz3PcZsoGTARuC8QhZ17kACDFRA4k+zRayBDTUdSbnrvOCUgwvr9hdd
CdNg8MDgtIv+HN7kysKo0Mwx0Ors5AeMHec81e85D6q90fNsI0ivmwJ3oJSfu8ZAMH1Z+hTpY9JP
dZL1fN8ysNkuW02zNTNAZcE30ByWrPOXn2pweKqJHlR7Bi0je3ryWBFN7h8f3zYJ6gYUEOwuruoP
jpbqVd+iq2Ixj+2NEaJzfQd6EA5N9w13WFsPjKBWIgWidLVf27a9NtY6g2gfbUJQdMUG+O+0bNk4
2qtmfEQqybGA2oxyrHLPTu127CAQM5GvA7OP3IN6rpjr37GDtSB8oPoEiJnyeWw+aIPfYWovWwD3
+uHqS6gHX37j8/wyEijZZNFqeYFNmxIBYu92gmQLtY+V0Sa3zaxFBTCm4E0ph3ivmDZMv8xc7jgZ
qAcePeLEoBCMPAhFm7rY3ba09nWQeaJ4L2dAMB14uWuihGoD9Zb8NIOu70jqlMQ5BDKOeLtudYBX
F4WKFcId8AGoJ1yaqkTaTpVw7UTXJisDlla42mHqK0cPO/CLi/3QlXlz+PD6AgC04eFAdUiq20uj
jS+cxemCPLHS4hmqYPHgjIdaJxt5zco2XphRkntQpozEI553zCvMOmLrfO9r73YbLm7jxyrZ6IUV
ZQe5voxzZ7dd4gbzDnngPbSD/sf9kj/hLEEjvtb0aIdD18waIPme6m0F3TjSD3VYGUCS/EYMwpTj
fz6hmGOeAB+/pg1JN4JasTfsLpp68iNfqB192BHwQoEHYA4CubX6bCi1nFkBX1xMkpf5zgAA4pOu
D8PjXHP9y++YwnAQ5qFBsKGWT9y+DarK5WVCm4d+lG+FvznZIlZc8Tis55cRxeNMzPQNC0ZJklq4
p6z235qpOJiT93HHvjCjuNySNY1mpV16tDr9DuR+pyyonmu93yhtrni2vCIQgxwPJWd1cmFAwMAY
Ca64mi3G0XB6c++ZdbMR7ORVo5wfxFSMLMCUJBBXgkEXgLFDL6VmghCsDxdeG17Y1qRCzJsd1A0H
lr0KvEO2iH9W01s8WgEEhXQAKBLl1zw7Vp2JifvKhFjZQHWAkLkHQr+ZvaLKzkCg3pP73rP4XZun
9b7srTeDe/kG5GVth0GOg/lHBEM8nJW166O1GGyAgjrq7szcgcSOOBA007Y4zNf2GPTloH6RM5mo
IF6utPHH1vV6t0lMTAN1Sx+35MGWVzHovwjbeAKtGkPPGUIJLtJbtRlC04UQdHvB8wmizs8OdBlI
VJpFcSzSiX0x5nRONL3bquSsbCUoDtDUseFM4GdUljiXULBGub1EBY7HWgF+VWOrcbhSBZAsCrgm
Ad0DzFs5dn6zZLSsuZTSzAEgzVime/cVWDwfwB82fMUgpPFq5lpLQsPV9CxcWN1t5CBryAm4rKRR
BaMwmLMVj+lFoM/+jNuGCAvqgfpdWjbP/pJ/BoDhm8vzeOgcA2SzzApr0R1zyMhuXEYrn1eyFYAI
BokwqljKRqeu6Eo8mvwjOHyamOZtHho6j72aJNWgPY9apW+8AVc/7ZlFmcOcnVNG/Zz504RP67AD
6Cx245x9PKKigCvVNvAsutbQQulzbqwciyqr/Cm3+duYFhH3lucPX0KyQI3UB8cQpMyKB5GCOAzQ
8PxUVuWra3Xuc97NWVTo2bTRvln9SmeW5J6e7VnmgozD7UaUjyrtmRXdweVB4leYJG7aVAtbg254
5upHOjOouEUTuNVChxRFOTdHpVbLo4IXW+xKq6sColrC0dHMUGvUYH8TZolb9ti0uUD1QXxmevNN
T52/MDf2ZWi2MGUr2bHMgzC4jwkqDP7I33O2ixzCcXbmDE3CDR53/hxWxfxca+NucLONq8DHn1Ku
QZhCTRPAC6CP1csIWixlpeceWFS6nlahw0knMK1p23/Xnjk86YtbsF1TgKAYIm46tHs/5JmoEiMV
l+8a4J+gyKXWWbQMsvTcdEgyMvrc6iILhyH/yZot8LMlH2Nn63w3JJXVgW2T/FzqlVeAtEMYFuoC
HDPJxUPedSb0xobMlXJxmBfDY9udQBHNyXAKBoj4hoCQMYEKl9H9DZZtx47cxQB7nr8wiDKjyzT+
2XhW+ZlZYKAKCXOLORr9QdNj3SSzDmqd3EdvLstFGVe5BgHp2iIYvrU0XxgReHDZ4wTMmXzvjOwZ
LBRuHXcu5pTiNOP05+1tVq6Q99VL/gApUIGirakkiP40OODN9ytAT0QdDkYKAjJor80HXrfeSTda
FrHAo3GPNe7QI1k2PrPi0Ff2lQBU5XaZ++BfT6ZlIHeDVndh2y/QsnQJ2aF6tzWBLk/91ddGBQ2F
DHQur2hV8WCtQYdWBVJza09QQSld4EGDLeD+FY75nV0OUALUmkAUdSUuBBoPt3BEwBM0ICHAlkPW
lO1mA9OORRlZFgXiq7vX5ykcnTwGK+gLbqqSdYecbvAHKWHwX/dGnobpPQCMrhAHSOi6FrgGkaDE
cwLq98jaLX6N1T3FHwdPLIZlrjD2EGGvZ2s2FrwA7TAANjQ1cyjT5vFtV11diSsZg+R1f9WAwDC8
WHxf1Invtfdm635uO7b/HRO4BiV5x7WC9gKcHmq/s5egtGq8LF3GirjFo3OrSLjm9RLWgmI28uyr
TpgNPi8pLREcMT69MztyxBsxCyGNlni9tcVzqwTyfz3gzJjc17M7Y5o7vfcga3KCjjqNSdZOIZRi
qh3ktUgEEqH2rmrNHIjeKvC+3t7PLdPqHQzeqpx4oCgxrddhMA55W/0wUFqeobgTtM4LoEsbedPq
zr4XEDEfgeOtxJNA2Png90GfLNryOOY8xfCt7+5JnrVhKqYt11fu//e9lVh9qRq5QnE3+cAQeBgl
SQwG+ZZKLyCAx4iZxaD3sCJSGnYkLAgxfHxbZScAjSPJf63m/UKrS+JVojzZ9cgw615CsQz4s5gS
145LdDofCldw0AdS63Db8tpRP7es+BIe4JM1tbRMNApGybLaTZwd8i7bOOrrt9KvBSp+09dMjJCv
tI814fejoZFw6uwvrGwfjL45TF6AGob15Pqoe/9v65PudXZWKsuu3IbpRVLqC98xm9tha6FDXbRk
ixl0fSuBAkPuiEewWlNFlyAdlrKmidY+dDUJcxSzekDKby9o7TygkAHBK+APwZqlPM+4mWogubZQ
cvTyZBjfdOOu8pedkW3la2tH/dyQmkhk7oIZ4Nw7ztqSZOn40xgApgL7aegU2c6evQhoobfbi1vd
Qh/S4ajbgkFOLebnvTbY7YT57bIyd4aVHsbaqUPqmxtPiQ07aj1f0ywxmy4YM6j1VqX/6N5LYWxB
d9ZsYA4dugQ22KVBlXzpeTM4bGZb1yA8Nc2YC/8pRugnLX99fMPQqkUugN3ChL1ixO1qUzOWQU/G
geyapt8HwSfWbo1Nr7nCmRVPaX8gafZ1Te/HBBwI3fID9N8ML7x8+uHXD2x0NjJItWr2HoMl0xHY
ZVA2w7za5c4ZGpWjBXjDjn7bgHO5zXaplhthORvGAWmWFVuFMcYapFuSwRra0Eh7/fPtjV27B/BK
QqqHSTkA/JRrh+SpAS0lHhwd+623f1oTOKVEvbM5BMu1jSromqcgOcFTBXXQ6w6jqYm26TwBoek0
i2YwoAt7SWy3/Q0zGMKD0DTSIfBlKZHDbxFdxzz1EisQ7S7ntkZDovu8DIH53WLLUmF97x/x3JoS
Pqyhcnsfyg0J6ejYHTB1OM/Q1GmsvZsBsLfU/QyZPq6bu5lpyw8x2PNx9rocD6zKEkvkW7Q0j05P
5iYe9JG/oTg2bxE8rnxlsPNKGigU3dDfVbakm/E2c9ysh7jLvTt6O7a8VHj4NePriBL7bY9aCdyY
oEbQdqRUCV4Sl149e7o2oMnvHjFrfQJnUeHTsJq8eO63IveKPwF/AgJl8OljYFuNPG1uNWTApAhm
ZYwIJNUPtjeCiGvYOKcr6fu5GTWI2pio4EUKEeUJPJko3uvWLmjAyXJ729YXg/2SBHygn1YOYicM
3tvL6AL31QEhAhBIhEFNsivtfivwbJlScqGhrDAdDV3RIyuoiINa7MHjRUC/Qr/+xpogOQLcHEAn
YA65dAVeCYwxuqV+FEUQ3LelU4JclI/6H6nwtnrKKspaHkRklb+MKQex8Nq0BAefn6D3Uf5ogqrM
w4W49Vvfsfl+brjzCgCkK0JqMu8NCdNUPDP0bD47GWb7QwyV6M+zPWg/2rYIjgQiW8e2ZwGUxsZU
HOc0dT4HvKMvH94iwI9QxZA3m8TcXm6RKdrCh0IXOZVLQ+8pFR6gvvN8SPFbN1LglSBwYUpJEfsZ
6AW3FU4CRaTyrkdh8aHJO2MvRrfYE03/HoBmb8Or125UiRPDKw64bkSey+Xl42z1E7Ud6KMtMdNf
UnYyDBZqxqNjkr1LttSyVtYoa86SLwIMBxD0ubRX93YJpG2aolig7zxYqmpzX6E6YT9rm8IQq4EB
cwroBZmoIqi9IK3wF7vKJ3rSnDr95LIlv3MM/u22g6waAVcuMFQgdb2ad27KgI3cgbpUz/pTWc97
h+sf/0gI1xAzlq9B2YG/3LQihbhyVzh9UhFjZ0G5GlD4w6jrB5wIqxz3gfjgYNz7WT23KN3m7LXS
lj7yUg7ihsLSqiio7JehnqpIBHOxG5jmbSzwisNPxoZze4pbNAXjfWlC1tlc3NEPJT3Al2qx3T9R
tLFfMd7g/6At8bOwqOjwU9QG+DVxjREztBmI2/czZnk2oAFr1+TZT7KVk+FyRmcCjaBE5DXVIqvD
mHdYWoHZHAD8BV/67CJd2d12pvd0TqkiypsZYkRyNPqqd8+oWWHEakyPU1PfMbvdmSUBiWiz7wbz
geTGQ089DJX4jy6mlnQm9mXu3Hm4+27/jpWwcPEzlFjdkAm/oemh+ealdlimxiEN0p2raRHz9Gic
oA7N52zjJK3v+K+1KzcsN6ahyw1MSEGqL/Qhd811EKvVzyB+vr26VUMWYI1ggQDNioqq1hD1ykyD
2jTaejRDm2gYSGSVM/3aL533ZYbo8RDeNrkWJTDB9J9JZUNtb3Yg/+bMCfXYzmjlYHSzkdfJm+jK
dTCUAxg1nmDA7l2eWYG+MBh4cGahQx1V1oNX3UECauOkbhhRX2ACFSnQH4DdIfVw8QYL5tQPCHgb
u7X6gX4txVPykjx1W3/xqjzRNPubT7Jd4LXPdPAifZl/fPzDoA8qyb7ks1UF/kIALEjpLMajofn3
fWUfMSy6ca+vffszE+99orNgWpV1y60cGNtZ1MEPD7W7v2xQq2+EjrWb9dyKsmeQU6NzS1iTAGYb
arSMF/qk2xoKlAJox40lbRlT3BkM4rpVMsggQcoijxmfraOwipc+lb4wux2kp7162qImXHOL8yUq
AcIHwTeBghUIraA/sneK/h/I6jhoDJhmbOvN1kNpzdfPzcnvevbdxOwN3MGs8BGk7XHrtgkVVpIX
zcefw+j//eeBlvwZZ2Yc0mFNdpkewRSS/bXYMo3I8tyNu6l1tzjB1gL7uTG5xWfGBt/gpV0b1tGr
RZJPr4MVhE322Do+oLfPy7QRk9Zd38HtDrYzECIqMWkauHCrlmEIqKv/rgI3xAPqy28cYLz/AFZB
keaKdLZxcr1Fz5ok5pTtqas/69T/etvEqt+ZgPnIZx+a48oXWhxbg6YDI6cJXZxvVjfRl8wovoIf
wADTNYSYb5tbPVxn5pRv1OEVNQ2MgMhUA6m32+g5RJy07GhmThBRdxx3AP6IjW7e1hrljzpzDF8v
NAg6lP5x8Z98704Tb2n5p8h+3l7aqj+cLU3JK9lgcadIQRxZzO7B8ft4qbZcbn33AjlkIHmh1cvd
RcKKpB+kkQMmDB7IlGPMoO5wWdUOf+IViB0hWcoOt9cl/Vi9e9GneadA1KXOyeXuFYGXp+k8jGgO
4UkDnjMz/ynQ7Q96Kxycn1o3hkO21bZcXemZUcVPJlCdLhoENI6oTOwKoGUd9koLDNfxVMSFs0Uc
vvrtzswpHtJkjdE0RkUTq8njhlmnyhlfbm+j3KZb26i4h03tGovqssSnlIEm2BjvwWLIHxq77TdQ
Q1umlMjUTqZRjRiRSlpiT3e11xuPNiXavZd5y4ap640Dnx+eu3KuB4AeR1mVWdd6WrcZvlM36F8h
ZFvfk7mfN66Ra2+QVqT2MFibIHynfJ5ZpDRrcvDROSbbLcWPKvuMp4sR2+BDvP2Vru+QS0vKetpZ
54UG3qYjCzIrLJfgULgpWPfYATSQL6UR3EMz9vV/s6l8rg40IZXVa/6Reh2PAns6+X4NdSTm5GFQ
OvsWyI4s31KosGQec+mQcoQOHBtopCE9VJu+VGRpZhArPZa8D+YIzLq1dXBKXfix187FcABWvTND
YG7rIMajuTiMRQ9+ZgJeXDIAiBT2XlvdZaAIeNR1e6Rhg2GA/sDYpIu41Fnz1R2c5lUn3H1sUof1
sZWS2Yg7a5rudWgD/GPUwtAiY9LMN89C4zXqSzwBHe53C6ZmjHmI8t7q/XBmaWOE41hBwv3Dew+J
DsyDovKAMT91gqYpx6oxFkc7uikBukgrQrPnoWZmX+Y+eNQ1Bmpe/v22zZUzI4uFAKJJKrkrtr7U
tDhg9Dw7LehJfMEkY5VHgVVpW/nQyqkB0zhqKkDN4cyovdJmJKJMAew9BuWUxrUBUcpR+97LErw3
gJBv8pLbC7uOO2CDNiVbg4WBuysux6LJC0/P3foEAWGtibtlWA6O3aTFXrDM3Zp0v77VL/1XbvPZ
rc7JpIFpHsyRAhR5vf0Ggp9dO73wge5vL2vN0PmylJjgdEvj92aRnaomG4/CbYwT+Kn8uKoAdMdP
mL/dtrfSm7vcRyUgzE0514uX8mQq0ju9l8IZU4hpm+cub+91ixwmzX8i7gRlLncjVdr4hGplqAn6
lHoax0xC6z1DdOaJkeyr12zhWrfMKA86E4QSaV0HRaIvVZPokOR67BpjOE3CJhu7ufr14CkYkwTz
LMrcl25S2inqfQadkrz/oms/Rwjl4IWKKvDn21/NlEUzNZ5iyPb/Danl5gXHHdIxqCvVPEMxCQQE
hflpBjawefAxYdu/pk2gN1Fuev2cjNagpzsIlY1fDSa6vymf6zw2PTbw0EvNrooca5wGqcJLGkBF
M+dl6U2ADYtgqp9LcxiWTzVqbMPGEV65/zBZCmA6cDko1VnKoXIas/ZB/qYnnkkOhs5Oy9jfa4F1
AkfNwSbe2+C0329v3JovnJuU/392jm1EwSGYljIZlwYE25BMX773Nt+42NeCoQdVVczgY07jilAK
XGGU9Y1fJeXi9iHvxV9uOZ5YFzxPI/veLVN8e1UrQR5MRRCbQ+cJstRq+8kpwGwQGPOY+EuXRy7p
+8PEuvJ428qGc6v0OAxNRyLcSSSEka+28J8qc45QvP1TszbBmfJM3vJvmU+cfach9cRMXBSNi9Z+
Gwotrlz7M5h7I8s3jtRnMcamHlBw+mSPU0Srqdq4qte+4Pn5Uiok3NVBYD5PxQkzvOTgZIIeKR5D
sT5C8KdqisPQZ1ulzTXfPLepHIexq8ulbVmXNDXFe6v+nI5+FyNAbuUhK+4CPBxuT+gBonCrtuIE
lBuMrAXytVq0kEBuWM/8w21fWd2/MxPSl86+XzqWjgb1M4xymwtg189z+nfg3JnZ16HY0hlYiyLn
q5E/5cxU51k9YCV4p2pW9zbXJYjMmwqPKlSgd3rbp/d0seedAaL4jfOwtY3yh50ZHt3BzMzRh0qP
vtBQDMEfjG4NXa8vLrAA28W5viLlLEcP3ESV4UHfADitoQO1qwuh+2Ogtdq+NNIgguY98OCSW/b2
F1z1RmQiyOkgdnilntM6zdjkoCVGb7i5L/L0zwaMTsXwQXYbNMjggvJNAOwbWgjqw6AAMAiSb6iD
G34aVoAeOd73ZpIIoGXjSL9HwauYcmZKOV9+BnRQV9UQFXc1kH579pRhErvNjT/AIud+8i1R/Ik5
iawLZ4jvfh6Xem4iW2v9Tx7poWOg6cVYJmxxrDq0yFSxT3zEiMGBtmN7Ehz4/3AkI38RwNRaYYuY
nEWe6WXV/vaXWfE7yUsHTVbwI0KoR3F4qUTQaQ7iRGsGGC/J+L01uhtP7bW08N9OrKSugRSXkjTp
DZhDLTMtk6prP02L92As7Smg2s7kzQ+QyD6NZr6nhvsFtbsft9e30sS04OoQhASxN4YB1SLQbLus
9qA/eSzHdmfbzWNb5zt3MmLmZfsx8MMsQ/aN/qFe5TuMloUGRClv/4aVPYaYohyaQydaDrlcnm3C
Z2qUGR0xmlSnJZjNccx2oPMpvY1qw9oBPzekBkqn7ahAyyFZmuCr07l3g94/ksHeLZZkUwakth3+
ur22LZOK/9C5cvph0XhiDWSMM8etjkWZ9Q/tZNVHTc5BWmNWR54zV3/ctizTX/UEnmdfyq2K4UTd
ZLXmHPuG/QQUcDpSzsRxzLNP3BzGCNFADysQyUaDS6Gqd9v6Sv5y4dJKTuHPBIzwE4BahtHT194m
bImMojP6PUVHhB+4YYxbMI2VvcZ0FChn5IQUWuyKH81BOYMZF8+5ZgTYqWWkjDgFvzl6FXqcTeQv
SiD+22SojNxe7IoDY2gIsigSHwjryvkdO7cafB8JFOuH2MsRmpotJvC1/UQdAyIiyHChmKT4UYHA
Xfhlrh2D7qEsln3aPQ8zizryenspKzcRxp9Qh4bQD0CO6h7abMa7xMLAgBaAsiPkFKrKcUarhkdo
Oo5bMN+Vnbswp5xIaFhlDQd549Ef/bhzvFPRbql4y51RzsGFCWXnTG6AjxXzzaec15Erxnggzj4X
TcSMecemdAOBsWVOOulZotLOtEznFMkY5yYUkhLbZ2HuTFC83RlbL9OVI46lQYfsXUHkCnfRjsay
EImZ5wa4yk2tL/eghtBDrx/80Cs6a++gkXqXz3BNil34dttX1GFnmU/gmMFT5AUJDRP5+87WSvOh
ok4HTECuN3QvnNr/VjZijOwc8481Rtig5Woa4VJozpfBzq1dbWP4Lw+WYNwINys7Ifn+oc+BX4Lx
MuUjFxh1J4uAeuoU1NA5yOkfU8m/1Z0b1pq9N63sLcvGLAqmfmOYfuVcXhhWPjeKHR01g4InASSk
X9uxHiLHhsxjytv8M7HZx9GpmF1DUVPSBIDBTL0rwcNq+lk9FCd76a1DvZRLtHQCeB8IY8a3P+9q
KPj1dR0FS8SXDlSIBoV4hOE92RZ7CIgblr6f/G9mlOBZ+Kj38x5Y8aYt6zDvqieHtAmAIR/PMjyw
AkjIKLi1rnDxoigaajcZ9Gh865Qb/p4Z7QfFHN/PA1SewJgiJ2fV2VmuLQtY64Il0cRyzw0Iv41l
nDbi42kMfj4YHPCwhB0Vim64jFt1DVlKXj82oIXSwGjNB0AKwMMJWdxZfFQ5T64LWTgm44HwAh5W
OecFYK5Z1Tc0QREppg0K/a7Yd+lH+eze4wlEft+zQOhHqu8TwgbaoV2sJXrO9ZNJWLczKgwEe1Pd
f2qLrEOQY5Yd50Xd2CHzG3GcvEn/57ZDrqXE0Pf49TPkpXUW1rjpzyB/Qp0FNPM10tGp+25DvPKQ
MmF9basRTFlwgh9G3uAVRdv8zmoCGpatb4eNn29JxqxEGNz76GRge8Bjq97IARTxNLerbBBNUoip
Arj53NRQ32sD1KAwEr2Vua29Ri4MKneyxsUEjghbHOnCpkPPmqmJ55I4+a729FJExJhRxAMcX2r/
QFkW7NYUBF9fjUWbN0LQSnoALmVMskAOEMKlavFkBJ+APmDEPyF5m3Tp9MmpPkiX8e5zGH0GiApa
LkjglDRZH+V0Azg7MXeGGe/QbbPm1XHL6m9wKTw7jEcUskAbt9VaZD23qTgYq+t0ghJylphjUYYs
M49DVX3X83nrWlz1HeSjmLo2kZuqk5GAADVgxxnRXnVdiTwv2g5z9RwDfSN17TkeaeltneLVbwZo
LGDnAMNdxdnenUmQ9oDBOaA9CaGl1oRdsIW6tOS9qmR18ixgZFjOb6EYe3lGOyBRNWOgyPVnTXwK
ehcSLU4KvvqQ5p72grHX8nlCCP6GsS7HeCg6UNICmN/308ui2zhIuW+UP9Nusca4Z3xa4skTfD7y
uXBf9X6ZH9Nm8XnYWWlm7jIezDyy9Ulbwpal/AexslZ/mqopaD+7YDt4QPliLDDB4VY//aAIkq6E
ANejbkJXaqdhXkFA6no0jKhkdf5a2ZZIo8oQGRSZOf2jhPYDIJ2pmxXN/nYwu/4aIDGQdNvAtCFb
UPeJVumE4D1C+L50BY2shes96HdKb8vVrkaWpLwCqFkgFgBxsGvZPBRAZ5suBUkmdF1f6Aw+t3Gy
mrApgiWaM9FGDCoMUYDppMYZDhOINiJtsbIjcZdhtyxsiFokjqFBm2orpqne8u9vQ/fSAF8fKC/V
HEOQvDIoVJa9rD5Ytf7aW+WLy/vHotSSPC0PVtfa8e2dVw/5u010ptCHtUB7oGZqmY12uj0Z/lEz
Pw0u1uqAymkrR1tdGGiGMJ0A7TKghy6PAe+hXj62fYBW6ZxlGEHWvX+KlqYYhijg5XueifS7I8b0
u6F3QBv8zhJ/WVduihIsi3ZvFG7C84y8GD7wbJZhaVFZ4Ga8berqVvp3O3/ZUjJ8PPvBfkLQWxfQ
Tn8yW2OMtC7vn1ODi6icgimakYxD7rmegp2fWf80dNli0VbDqfoblGTfrlqOyYnATIwSCtplVby2
DQt71GqDMrM3Vqye3H+N+RBQhMq5HDu8/LQFMSCMwYolGcG0PtgYgRXlFmR51Qboq6GJBPg1ECOX
Ngwz530/53g2ldonoQORAsnn2x9u1UPPTCh75vU0d9zGtI9LXu2L0vnTy51HAyA3wNj3LtfuHUNs
AQjWl4WIgxFKXO1XCbIQ6M3hbZT0XhODy+y+z7rX28taPd2YnIGILGYEr57e5gQatSpjmIEu68eA
ixfM6PuhPdsb70u1nPDuBVBgA5MXxnUwann5hcxMrztmo3pBqDl8rxsHZTQ/WOLKmLsTd+oyFMDb
/M65lsPDEH3CHa7Ws5puarSc6PZxEHbsp+m3rluOHku/3t7D9bX9MmNerg3FdICfps46DstToc0h
se6a9s/JbqMx2Br8X/1eeCoB74hxcujZXNriPAWi187LUz9q6QFyHO2xnovpNIAjYuNBu+p9Z6YU
jwdVIKYGbeABc7ApZ63/oGft7vbOrZsAgw2g/1KPWYkNGej8iZjgfb5mPE0ZPZK03/CBtY8jVRoB
AESl+CpxcJiF6kXRCujtfe+9LMy0Lm4xZtL9H2df1hw3jmb7VzrqnTNcQXJiqh+45aZ9tfzCkGWZ
IAgSIECCy6+/J6t7pmU5w3mnXxzlkpxIEtu3nKXLF/P0+8c5da4CXQG0tQO2+C8qRFFnUEMpZxCJ
kUJZbpCa4a4dbyavPvNQp1aB64SQzITKDFAbn3aTx7zF692O7ZxIPXdQtscJC72O/oxW2Knp+TDM
Z26vUjGFAw9gmsxnBYji+34azvSMTr4yHD9HDhoMNT+3bWrXkFBXyIxKR4dFb5u5SiC9qPvMGcP1
vUYM9O+8uw8jHr/Rh6y4KuE3ZJRvbYEkXpJBuHPOYC6T6vb/rAVyPPQAsDhW04E2cz+LHkuX8cg5
asHO0MCEx2Xg63Qo2ZlN5Jy6mj4Oc5zGD0/Uh9qS6wgaKREq02O/de06n+wucecGXV6dBfF1K6yD
P6kDX+sDENR5X92NvchAeUsq+uJqljXu4+93w8lFikILgOBgBoDD+/PXcuu+bCpSWnA6KXlWWasL
4x5GstJt/p2ABgzN/xnqMzEKzmFrF4qh2zkeF+miogvWweKvES8BtTa/f6yTmwKefhjsuNE/F3dM
P8UEIuDNDn5Yh1mqbBTdmRk9PQQYrbACwcX1+Vhs4TsAKSnP2bEjrglSPLJVxe+f4uSaQZ8ShUR0
TFH//HlyBr8cp84BvabFE8wLOfqIzRnMjIKhvDNQlUmn+Bxv6TjhH3Pdv7bDhzE/3ZNL0xhvDAg8
wu2oSYSNCjtzgz4tF3csGlhEZ6Fge7dWXtb0zbl9f/KkgToKFKCPj/y5/iTRnl06ZsN4dWLfqDW/
d0sXb1uvJfCFjex/4/LEuYycFeico6n8z++3N1ZMR3+i+27SNtLs0KB8gDr+Oc7qyesNNRiUNKF9
9ws7xtIDdNUJCiHTehlAxANKwokbN9lArhxjziz9c4N9OjrhmhQ3sNnpd3TctLgOupE/QhwLMtpD
bq3nwCSndgGqp6iAQAAgAn/z51doWgHS8Tq3O7IsUGrW3dYQ+fX32+DcGMeffzg6UVOKa4+Jei+t
FtTndWZ+1qgFAo+/H+fU4vv4LMez8sM4E+3tqIdn9w7wiNu4LN9UP+0dT+yFCc/cqL90s47bDGsu
QD8HEcIvLhKmDzRDqabceUu33NJOoBsRcp0JWKJeuhbvDqTi/q1gawsTZJSQ4hXI7iBchuz3D33y
5R4dXRB9IYz4nJXRSkOZrrdh1iScQgh21cXniFOnjjGg9yCiALktCF1+umPWVZTSljXdhwMthjao
dwSa5fkyI43tSCSSMKDzYfRgo/D7Zzu1FRCuoElP4DYB9MzPEyoqNtqzv66Aulj7arGLqh3WhMAi
UZA4Z6v7/PvxTi0g38M1CqYd+tmfz5NR8WV1G7/d6ZiKfUiQAyQzZn8/MaDMt7Hq2DmM3InpO5IV
Ia7tQEf4F7B8VwbcGKD+0Z5ZxPb4qlOUC83D7x/sRJSAUVATPypqQ3z50wyyXjFaY752lqcSt5XJ
Qn404hyO68QooH//6/Udn/XD/rNJR7SPMGFHEBNAHvwi8KZ917j83wguP47zaZ9DYtWL7KZtdpG+
mCaZQvcjQZNj+/t3dnLxfXiaT+cwndtBcteD+Kf0UkAxV3I5qRZqtN/c+t+JRZBsQscDf0Iz+FOg
EIXxGI1hP+50X17SSN5GlvX6+8c5tYk/DvEpLoCVG4pRKF7v2lXLFKliCU1xMRS9ZTkXtDNfRwLD
GFUu5/QIT6zw41P977N9umEGMpWVJUa6ryzHe8JrbeaiGrVVn2l0nhvn0+qrPbcH9ATyijPwUSBs
+3ZBfe0Xv3+Nv/T7jgc/nNgRacMi3f0FfufT1YSDD1VjCwKZG+Mt6h35VKigxD8vMXRLqNmAMBUG
qTug6ZWbqGziG8+jjkqpNYV+sq5a0DOR0Nmv9Wl6OwHZV+510CI2TYRWm4J6D8hTIoRj8sBR6oSL
bQg83sz0YxTVFkmWGn66CbTDWJBoIGraZA2m8UxF6niwfI5GwVpG4ATXKABJP23VNaptSaGjsZ+Q
luV4bu8qYFaVz3Zn3wK7B3EpjZQUxvZtn6ww4Mx+P10nT3SCdrQDEL7zi0Y7Kzma7BqUQT6zol40
XDBf/Rq72DnnhHfyuECiido6AeLicwVW+J5QXEpra5ElQecxXegjusG5RuPT6P8jduC4CEG3xMVx
jLWDz1nftDpr7Q1AVwDI4W29cLKbBM0b/3HwUVE6E1adjHU+jPY58YsBdFSxzeo99ysIEyIU2JYW
qwvH1VPSMznnhPJxO3r1Y+l032gYjKkLU7szW+/UBodAEJS8/hIn+9zf7UsaN90aIGFTqz+lyDXa
NaUz8b/9fs2cusY+jvPp4EcfMOJ1a63buCrlD2Om8IsxUf/FU7NzBv91slEBWeQjBBFgJMSRP1+Z
vKlrHSEP3bVW9YX2L+sKE4rVbKB7ezNajzqWRQfh/dg6V89wT90HQQgVi8gDXACuKT+PPFcrWWDB
CvX9DudD7pFmjCFr7LbfAHWZa3gRdXrKSqDRgjvPa0QDveUgkgdFGu/Bn/rlS6yE/zW2sEALeCfO
ViZni/PEGmXjbObWl1Xaymq+lcBZ3ldyjilCNsACt6xEC2iPwqtLktXtAl1M/uy/QPnMg7oqq5rL
UYUmzH8/raeOAoJjAIqnIXKdzxxPBw52PahZyKui6uA4HSQGyFvorbcTD86U9E6deh+HOr77D4EQ
q6S21CgZ9kqfzc600fbwQm1y0fr8eo3IhQUrsIxV85lb4NTK/Tjup9Xk8Tpop9FA08oahjRW+jqm
jU5G0rIzZ8KZl/kXC+7DE7ah7HgM8ag98HUQbI5m/diE9ltZGQAHoFex+f3cndr6BMfq0ToVKmSf
t75FpYJi0tLuZ0pBK7IMkzIxNmuefz/OyRf4YZxPW7+R2g9FOPrbIJrAZTd5OKiNOOtkf/LtfRjm
094rcbCDwTEFW2AtnT4F3rmWCYyGjXygdGYU4KGWnavRn3iHH3OAv46iD1OGD3an0Zb+rm5NADsb
suP6HMvyxBg4xP41T58WPqjq1LVVzXdDGKkUoIkHHZ2tQ54cBPTiozUAgD6flURDCU2zyabldqFg
4mZywYCbxbS9d+bEOE7D5+AFYR4eCOVlMCc+TdOAShrYlzzcdiAAVC9eWUzlmxEbWp9r/59aECFu
NtyyUF4HIOLnA6PsvHIKAdQCxodtKv3UHm02vZvA3P5+fZ8aB21BtAGOzRNg9H4ep1doEQcUCGpv
YoC5LM++cHPbm/fjes4K9dQZCJHdo0Y/GpKoevw8VAV2HnGmxt4h8X3wWrbl0/jYt8uVHa8wp3BS
h0NtoNXb3z/hicUBTWtERX+psv7S7KphNz7WAKHtbN90iWFDHlD5+PsxTrxF7KRj9I+Se/QL8hAe
hxyu7STcwqnkqhyaO7PqizYyOWAjZx7nxIH001DHx/2waTnyDycsZbxVUFbIKIdHLspMsBVj5hxY
+MRqx1QEoCZAYQOdvE+rvdaN764B9q7VOH1uD0RuIMsIJxVqWRlaRO4P35bnBEFPTRfUMuEudlSv
/MUvznhroyOvRp/ILUm+UpAC56YLit9P2PHY+bSR0XgH5By1K0Q8vyx7f66hhE6qveuY8X5lQ3XQ
YW2PmbCHmCUBirtLUsr1exvy6swhcmqxIOgAJtYHiw2FpZ9nsINOr6mPUkewpotptwvljQ6fZOWe
qUiefJMfxjl+jw8rBWn1BM4CNNBRzN1yv37zaHNGFeDkEGiYoCEDiXK80Z+HgEqvT8N2KXcs6mBY
rRdzkAPiwTOxxS8KkZghKNIDiAZjcRThPuOUmKST3zdus59LqQrdSFDix4VtfIvoLFZRkNSWFSXL
EKqC9nGTMAGVBNcFzEbMK0ljTc+VyU8F6gjSj/rV6Eehivb5hDbUaQfUSnaiDqMEhkZtsYZHXAAP
1y2F92DKFC/hFKCstAHaMCXweD2T9Z3aoeDaAJWG5sqvtk7egg6qgQ3NHsBEr04oE+Jdu7DtyDuC
PiA8OrzmMMcL6nu/3z8nBz5iO6AEgD36uTzlVGL2OVA/WwIiwZAS+P91ab368ZoqMqsKLA2YmAJL
Livzj637n2/zf1Xv4uYfu1T//b/x9zdxvKorOnz669+f66aW79/r1/8+/rP//bWf/9Hft/ld/vkX
fvp9fOw/h81eh9ef/pJ3sJdabsd3tdy965EPf302vuDxN/9/f/i3978+5WGR73/+8SbGbjh+GlCY
3R///NHu+59//FXF/s+Pn//PH169tvh3l6+8/uXX31/18Ocf/n+g/4y6U3QsEEagmLp//G16P/7E
clz87FgnB1YFJzEy1D/+1gk10D//ODb7tRiP/+nY/4H0GTEGEjUIz8BE54//+R4/TcS/JuZv3dje
iLob9J9/hGBW/XSuoqyDphH2KZruwPxHqIr9fCBYHYWdcKuL0jQcDClo10KHe2cZCo9ZkdhSlC+N
sMKNDRkjIN8h7AbkexUi9VnpN2Y7lzIikL+Ao9TaESuLnSaEzu2cVgAswOPuQUkYgFvumhvGYfpL
J7dwA5FLu/3G2xjg0ah8YasNVSYbddpqfqQcCr6MqdtYwcxioM6dsvx8XTtsz94eIMe8sIzao5Mq
OEtFM7sCR4bnillhstBnCx4Pm95x3GR06re1DcylcAdeSONYaATM83b24x/z4Bc8cNIB4eklnEzV
PYFvE637r3ME909GfPBg/Qh82GVKbGaXGcehRAShadUEOqGrnHIr7Pu8H8vXpr0PZQN33uilr7wh
tck4b+bxSyyrSxUpN+2mykqhE5aW9XRBWn8vAJI2UwVZmKFOBqffG86GxEbtTyj7hxHhnbCXr34I
vkGF8l81RxsirKog43DfWTAq6/gBiIq7pbUCwEBEZvc4ZTlYfADedcy9qUXTbER3D9ElvOcAPIKu
RkFgmm+DHuAeM0dp7/Svfowkc13nvSM5zxtHXbpkfF4RmuSd8IA36+f9UtoQO9dfo1i9daXclWLZ
9bSL0M/nAPmNdSJl+9I6Eb4WLreUaQU9tPFh9khiqP8VLJlvCzTpE9GQrK5UVsZN0VVBmC9K7nBR
OBkt5ZB0E7wEytHIHNrubg4V0h3+Au9OeJdmY4mKKERXmotALJda2t2eeOuDY9gP2iTgNA9ZpcYB
Kpt2kxkUCW1lX/qgndFyEEkU1AheQeUs3Eq0adNs49q55K6ThWh3JIDW8GySqHZNVmClBOgTwMeg
dbRAOWz8oa0Z86Da+QEFELxt6FzBiWNL17jPBtk+mujSrG6YcI+wjIA7Dogev0IK6h4N5db9KIZ1
Vw4sqWuLbuyOA02TwQ3KLHV82zRW0ethb60d9Dd8qhJJzZUdIEC0jY6TtfTfPbM0SWgVvG7ijV03
LOMdu1lZ9X1ALp0Hi3lZsdb28IxPjSxfuuhVIQLM4CjvF7TrWuw7Am0/MV7Ek3iYR6hxud1yTc1O
i+DZnZ/UkR8Je7bDZKo6X4DQRj25TBxvaQ4I00IAHc2UAU315MqqTOMB4i4heDsLk1B9nDZy5Ie1
qWmyVmJN3dI9umRU13xsriPqXCxRe2gBIkIP+SkeHZOOwtoFMf8KWHwLZxJ5UfECKa2bqDEq7Cq4
rNlQZno1sJx5B0BGJQ2p85qrC8WgXSD1eD3K+VlY8atwmiqZ4pgmqLIWAtl/EvbrUKAtxDbgDSVW
5FxrK8qVq6/ceqh2MX46LiDvOtpNUN2+lDpG8azbOKp/sQV3cz6KrxUfDiK0vgwN2SJHaZMeqmYL
JW+sAVy9g3ri5LA5QbjxMtfBhnhLxqCDVMTD/OCuPRKK7ttAhUi4pXhi0zuvomNCPDDtvRl2QIKA
+g6n92QcVprXQXhRu3CYdMy2RYsUDkU9bmMGSu4QulVCSXwNlOZ+pfxHQPVh5eudrcnTOILP3URS
bwGOTtwIxurC1DdQZn0azFplwoOVYSm7NAjQAOMjRODUYdIQf8PJmRAQirnSB6cUu1jU2UoNTfyg
vwTe+Q1siMt+LbfuFD1GvS7g+iiS2WGPGmyZDGYgTjItejNOKhmMtZndcut35pLarU54TfzEc8WT
au5jtkA2BzXt1I02gOUjZLdmMHHdyktd9JvFFHY7VkbpssAMbq1ea5cnrtBjgTrRJuznpzjuU7nW
uzkY/MwedkOpu72cgyizmJtxb4SVhuXUSe1LSIH7QYJyT7NRUbeJBl9nla1EMUHUP7G8WeQ4qF7d
UI/bpg3hHxB72Li8wVXn7Hrc3jtI2e0GK2JQj9TuQQf2lwrMs6SfETT2EbxGcRrYUA3ZwoYLfFgP
jWzcZ70f5HqK37ylnxJfILZbhLOVZDCFaGnSdXeuRxWYsqOXrjNxs2URG2uk+dhVjzgq0ypc3a2p
q7SRZlfXt21pvw8adxSB4kWxREg5Jgu9ehRpYQWYEl5X2Wjd+45+8RyKmzOTbf1URXIfwGEkbexx
TJbKuTe1m63MfQ3B3MoqObyIugfuO644SBrRs0Uj/FyJfRmiyWHYAynDEEiH6tpWDLtYBQ9z266F
XHSfzFM8oO9spypmN10wD9Bs9tt8og8QVejTwK7mfOrfOicrWRxcLIO88z2YEtUwvyg88INzbqxr
Frk3ZVUd8DKvhGnDRNeGp2A002TgEpQ/yOhta2waiJs4GQpFAbyjzaszNCssofiQRs20gchhbhsw
1eAcCC1R2I6iKf5ldkSddjVvCzEppBwseIb82qFfsykwJLGb4cmOzKFvrLQvB56WAONjl4HNF6pN
Wa0bFUzfhxgnJhx39jpYvaTS9VbFUW5WDyQLsnwFo+bSYpInQW/DaamhexFyG7TBUV339LLvuzId
mJ2Wk40Ao3HihDdek2qxPIMsemkYm1LbbnPwXh4glFWlPUDyJVxkHXSAiKe3unpe+LKHCTEkTiQy
ATlUL4QhPlPtRGD1U3WHf/wBzMbGd8dnkN7abCb9pQ1QWGIZCKsKAhUPVMW7AAGbqYHFr/o6icr4
m0jK2oU+QmxYUq36EgqwNmStvCjVs5dXtLy0Pb6JOOpyM5tewEx+Hlb33mE+3ZC6LlBuu44sMKAa
zoqokmuBr5A1Qu8JyFuP3LRNqjzIe1pt5GTz6vFMOF9YreqtC/3IuHmYZAua9jxsRRDeEys64P9/
HVl4p5WP+w8osWKYxyHjLPo6TPxbgPVxaCa0pMiqdBKM5NmZ4yrVFmlz6l4EsTqefT5iBaamtAwd
dW13Ot4PnN20AdxGI3f47rYD38Drp3yI+1vC4g0K7HKv/JLn9TpdqcrblgjWMgp7QbCWCIfIJXTM
1jC4CpvYLlZeMawRjWNIJ2Kg6obPKsrQnw0zvAqWwhQgr3zP2vT4OjWqd5tm8p9hiwu4lFMCTreI
Q9j2UKX3cGBVVZSOtd9iNZOkpizIDMPEuQ4acscuZBb0KPlDvmc/CcIPVtVVUEmt88jMfR6taWip
Ooe/oqpJl4CX8+7HuDF6Pt00TcYsd0/haon1VN1J5l8urfc8T8FunqO6QKz3XZAln0WjLlB0SMNe
qYIFBhWUSD8pkOOC0j1QCJgWITQ/s7i99FsERJbT30Aya6ed+WlqwjlV5l2BjZwQWFukPqvvIyQI
yQLPV8JKAGln+yFalncF5kHe19HNLANMsGtdYCFtYecL7+AWTx74MyK36Euwdu5VZCCzhjhFJwxd
X+imCmgqgBPMEE/FpEH5gKjcmcLb6EeowPFXivRpCB4+rlZQVpW9nWfTZMs7amRdxngjE2H5FzbZ
Vkh3s3CUlwtAh1sZy0PvtyD10YMbsMxy43RcWcpIu+lt8lQZAZQnbQEZQYE/CuckrJrvtCnbnKnn
2OofCFuTcnJMgvrHNxrIu3mwLwKSaMpuR6kfxaWey5SG4xOEl2+nXpDULscx3cTEk0kbBDt45bzH
Zk2RguBbNtUXXXtJXcmLtTJPZHFu4y58W8Rb5Aj8nLhD2tkjapbNvZ47mFtQnsRL/A6XH1CRF89k
c9ADOBC8U2jAGN9mhQuBrqR3qiBheG2x5SW+gd05pJ5Db4IQKy9Qv3kYtNApLr+3YHAuo6gJE+o7
V3wcdmFLqqSjy2ae7VslKGiSOOjlsseifJ5hjO1ie2ntvCrCEbMTnlbGbdPFXFu92rax+L46UV4G
3ca2KBSfjMRVQi9WH17RLXVGrPUekUGgh4TxEpJ3jn/DblRgEeDwnH3dLjRTzeLikl5upsH52if2
EY/Hkf2NtHlkrLpyl/qwriRIAg+M8W7CaUTsG9+aQQxbq90Sd/cDd+6CsHy2xzD1gkUkXUuHFIY7
cDDCu1jbLkrqEIrU4JTeu0uzJE7fPS/LKzPQ8EcYy42XlpF4tKf6rqJk33vcTXXZ67RR5E5Q2xSg
xu0EZOVSjZ2YyxqG18LZrbWNGNCRX3uYUsCaZUi9CMdGPQX3tiCbziD1gY7uPoyrFlpLVmo15QQ2
X4cAapynPRQj0whyV5up8sYkuA8VpljPaMnUVHxfAnKhY5idGgv5rSWh5WvHhwHCB2l8TNycsN1O
XQQM3KxhxVrivAOFaFwrni+0v7YbiqRfwS0qsLJoCZetT6YrR9Gl6D0PIaSVcfW46Gc0nZoMxtGJ
KmGuOu+mAQ4hpe2mNDILQLRIh8PaeasW9gKkLYxgsGKTkCA5LG3h5RJgZqgj+9nYoe0fvhlHq421
ItCkyk61moYcRZgyLccWAn0BFnOzXDvx5KWtdoINB1y/h3pwyKbvK4DEODVo4kBsPoDpTOJUHc8F
hVbFosneld+mCUhOittJmGjTxFaZhEv1wyjvB2L4LAxknZnQ4Uk5u12ywuJprpzxticjLdBg1ofa
mVNKhgpBZzNlNECa7y3sboWMcs660k0Za9EYXyUs6HGndF71puyh2riT06QcOloZ0jKVrENcEKgh
JRLPOeA2gKpuIhl2ej/XTk5tNeUemCPZFJH3oFuxwwOnTXtU5hCNlldS3S2y6retG+dQ8/9il8PR
V9riBxONCDK7ihVQw2+TQXZT7j6WHsLjuG1R6nd0dwGkRVLx6qlxB5zaCrUbpcHe6AICu571LUJc
wOu6vR71MfIDJQeln2XTeuoAMKpObDiEJ3OkSRrMOHQNw6VmTUgarDi+98Y1s2UUZ+DAecgatt0Q
+7iSEMFITVNdgS6hCJJ02VYHcBG/Egd6Cm6UM9qXEGnqAGGP+NPYSGSLsDrMSTVAgU+EUzFMVY/4
yGBZ+MsBWKcHKIYj2bdRk90r0SEawNEBRK+bSa72PAy/LOSBLm6YcgG7dtWzvO9Md5iXOWlbn+RO
f1yGAaCnoV/m44jLhjYyo7NJqtolj3BJOBrsQgzArh9gZgDJixWKdboCFHhVhQjpnPo9rTJG2LTt
0dsNWwkeCEO9Fi1Ogftm2k2+f1+K0s29doBfvaya3B8ZgtHlyAOGeHMiHd0UquJlEsQT4FP+Gh5L
DQAb2VhIbS1AuWIZLI3bgyOml66tQTlxUCyoO4V2AOvuDNiAcKdfu6Luqy/VVwdQv7sFGjvZbHA3
zr55C0E/H6D8k6LqN4OIvnZpFx7J6JM9pr10A0xbj6C2Qe4tlngf13ObVl8XF/fOaoXNveLmWiGs
IA1rE2pPPIsMOisNvmzUPMMPE/I+MgAfUUNyi9aIWLzZB10mhg1ea/mHdcILt3Gkgvnh5z00YCnr
0nFaJ+QKTiI5jvIGGWQq2UQQ60UPyzy8IunWRVyaBxLWB8rtDcz02IO3BhzqTbbcOrx7ljAz3Erb
Flm7QicEDafS1nyDJf5MGXqunaJ2Gqzuq6EZD2FrEFjRO3zjTLZy/RojOXLbLDC9A5tctyqWfjm6
0FO9A5RE9STTZE4bo5xUYj8Dhyi3UoTfdTgUVWPD5uJY1/HCVwgkzalX4o+GmxUKR/GTttm+Il67
VeTbBE+qoo1wa0XkC648JGmwkthVWEWoO/lXJaTYd4VXR6+hmDm0gaHnsnhQ9dHQ1YRymbmz4iil
Q0kvIpSq6tgvRtfVqSWhlwjw+JCAwNQXvFq2kdve4SSQCY+hA9o5GDg6HkqI1p+ouvMmt0183e/W
XrZb3JMqrWtUSyEaBc0mjFrbWKiVFqhMutd69DeaGLQlR1fDZBSiK8YNN7IbsYkmcR1D3jmnDUiB
oq/MlrQNvMUmgQsbZFhktFjWHuuiPHK3je73va3buzmOdqbjddG6ATKsdjEFlnmfD1ZfvaBrDQT3
Bo2aYScqHadoai/YkB7EK0DcBwug8FbVHWr4mjq1WPISvSvk0fg40rPphlfrkHnxkxP05QNrm6Ke
5ny1nacBioBp6NQ8FUhE58pcBjgKrvXqPaKu/Dqq3t1aHS5lY7F128SL3hKv/NY4JUmGo1QYcd8G
0n+jLmKjlT0jQNW5pDe6G6fcBP3tVHfH8k2tU7jYoyoZxUva8mPlc7w3bldeNlActFvsH+W3aqu8
nJTQiIMoVZDIpX06MogHvtCD4SaNSDbYJiiUpBdO7I05UdWARmYskiWSTS4VnHz9Rh1UB2GcqeHA
mljUglj/hlJabhCCfIE3hJuOerjR2FRFt6LiTmBb6fPQKbCf7aQBa70DHRzCWFOF2zQvoSycMgkl
dxDRNSpi73PrtPvWxnHOJJpwLsP9DZkXCx8Hje2ogV1pF3aFRFfr0iAkpFC+gsYeqjkg2V6XoyyE
Z+8i6H0diNY70AlEJiWCXaXoPaojdCOdJZXhgmIkYFWFr+XBdlexpd1cWPAEy4LGCneDz1OLl4jb
tUaSWPcvw1L+qHpdJ5z3TTLpELUhxMGVIzAJYYW6Xjg9TUvwjfXdMeLw7mOu89VT9g5LXaRAM1GI
DwIkjRs0lCoZqWVnYV0/AqpWJpCP4OhleCln7ZSphT2bGNTkFlEtUO/T1QrgPcxNvW9hDM4CCm3R
wWNOlCIkXjK5ild/cr74AG6mLCr7TWmAaqIBiqiTNV3UHhaJXUYk6etpE8MobuTxgftxotzZRvxB
+iyuwBW1BoEWTNRAeq/DMeDOk0oRg1ZrCN2fakBRD6JfKR8NrHyI+yRwVKKA4Veph+N0FFFzOfQQ
SoARJgLpNfPj5s5nlTjmllECGiPafiPdrJGocnh61WlULwkLiYdXVJMMKaeXTJ73Ajp1VPTVsDfO
zWA76hFdpf5+hYsz2pJNonDfJJqQOqOjWwzQNWZjQG+4vhVoTYTWnHmrrvMWRc7cKKwPXzsyhUts
l+sgaJImwvJC176Av47JeiwOvkTkmobLTbCyLfQurF1s1eudP0BUwtVtmDrE3LXwzyk4bb2sW/sD
E25/PQj/rpxj/5L3gX1RKvatlNLLtYfA2/aLUhmnQMbsQcLFbnduGcFZB2GJVzebyTJh6q6tfWfX
NlCaAkHm0Z3xyreijTE9agOOjlKUPt4ECvQJfOzimyb03RTerWOhJ3w0CB9HWn5FbiAoquGnWX1H
y55tR33hytVGeA7ZIuagok+dmt6iwD1d8dhkAsCInVZthduxn7bBOt8bhTjMXe1g08Uu4jDWuzlF
56RycPISsXabetVXnoWCe0OnfeCUMju6txzEMrxIt8s7KxwfF8f17m1Es0ho4Q9n4qsJxy2QtTHZ
ziZ4gkV2MnHXFNXq3rkL8selRA0MdI8u86v1waCScltVDmB5i7xb+cJTU3NohlqyT+SMKu7qWdfo
kEx73tqb/8fXeS1Fsmxp+oncLLS4DZE60RRQN24U7AqtlUc8/XxJ28xuGzvdNxgkkCKE+1q/Wk63
Mlq8EW2cmKV11Er1sDaZFcAL9yFGtyYYlrZj49IQ+nUsbFnPhxGNjFGwx67TaedRnlzVREUyVo8/
X1hsunBcM7FTX/g2Zkq8nKDDTiz7USPsx2ImUtlrxTUbZDQn+nxn1Eb5WOWJZH8ptbDTxL7tveE8
uQsVPbi4pXGuXPuWFFQ2zb5gLMHWTXcbTm2uXGPvM6U9nJLEpfTwxkdeG8zBGOrj0jbfzgDsqhX2
ufAN6yKM4jIuigbG9B5EbUDMeEv+/PNl3B42XUt3THj2QkEc3E5W7u8CiXXDKhf7JbNt1qzM4npx
7ZAMo92yes+t49dIZtDpTFV6qw0M91R3R1o3++RcU2M18Oa2gaVKMg1pHeOldlxQY5rrcqJA8w3U
RBTpBn3GKLhUvLdlKyVp0rh6+2it3PQqO/9rLfxmX3dq59adQYlvdNHELjFU2UEV/sY0nNe+mLf9
2FI+jcakol6bJ/rgGpQrbRAJZNZ8vyQrLbCbnNLlFtaspoNPiRLOlW9FtdUMh9G2P2rFUm4l41tt
TllYKrdg9PyQHgeVZSFj10omNtNr18sYJL4DgargmVoBrNv3JqPdypbDQ3Ow10iqauV4MG0xwUdU
RmDX9ZuWJfNjLqjnjPrvNKTlfeYjAEobBkEs+PwjbDlTMA3+0R+rPkIpTEFvlsfWxPI21dmhmhqm
af6TD854InuMDjBR7ZkEsHZv66o+UN7v8sqqTy6Cf5Es6pSW5Vc/+CCE4x0xskmgqsmIB2aVhFlT
vfltY5xlpmvHTtZZgLXzOVdaKJzNv+OMw8YlRuTbYMWNR0qNr1tXFDPlu5nQ4iflal/HVq0HMLMt
qjwZWglkUrFU16aT9oWoza8aTnSAOADKRkNumEUeGEvGiQVA6mx4jblS69PgJtnV7NtwGWZGT7SK
J2f7NApTi5Cc/HW3x7FZZUwH8pIMlApDtTcduYYy7Gwz28l6fss0krcnd/XYObS3ihaKAlTzA2XO
5hFWutgPRChWQgTs6tHNKx02ipJprsXfwdT4rMX2ntnOP808DlGxquMm0oEQVudP4dcNnc/kh5uL
/Woea4pFA0a48OxH3MYYb0w5RX4r2kBoyR/fSGVY1sSWJ4CTuGlBSAqk6JteRTUTOQJ3k83JLzyS
I0tvV7Z1UKM2Z33nbYDU935c4VWNNUF09bSCKUsLtkX5fxtjKGLU3CssRjVctFb73kozO8z6X7qs
7n4dvEjWOcNdS/tl8XtAzY6qZxaufaC5w1+T/i4qmG5PV929dPo5mL2US3fTskifKzacsSHYFgi8
ELdGsaNlF+Kb9qY/mLP4wN33MBXJAvTLaHbd7aGSiu+1tMXeAbfJmLUwZfUSOIkBeXAD172ZWGNc
4Mn64YzCP/VO/4kXvbgIzQkMOILY8dZvNxGPg+2m0Wpsz5o70iLK+oveM2gdWR2mJQEUMO2oZVJI
kEGSnzshf0uxuUHiVAuHQz80w6bvhXYZjNEIDKOBNMllAgmgyzC3V8h5G8f5YKdlPDdl9svsZpQE
SM3ea0n3N+3BmYZ7z0luHIUG5JS/ovEqXxgreoe3LI0mgqfP42h4F7fz17gQwNiGHOiOijSB9+6N
GDRaXYbtvnVdRkEUpb/rVdJEM8Orwzw1qthL20eW5zxeO7MjxsjR7peWSSuVkYZp7S9nOU5v/gZ0
XnrFvvKwL5aj4+wbBicJWTjnij0mJGCnCVoNMcpPbZ1tq3cYnOnYd9ove0CinjyouQR5hP9noSx0
FCTJnF5nCabetJ4RG1pnnEsGj/TS6g4lrO+5A5LNU+w1dceFkHkCwrFJ47SeKHWLsj0v1dlWmn+q
clOd+zZZz31J0ex6lOFqrfeWrl7ZID8SUZi7wZ5/yxmIR3URvUYCRdyTz+y56/nnS215fce7a9+M
DdikNL8KWNpTnr4aOQ7RYl7z253wkhSu3KXAJPTVfEnK4rVAcAO0s9HKr9qLhfRn32jZ90LzHWf6
GnUcrLPZdk4PEdi0N2wxC4tNHSHrnMNsbwttHhBRtWyfPqXTrmfcY6QKPQnrYX5F+CB2mfAekx4b
TNdoyU75CDlayJtL1zbTPh39l6JZKBWXZArGpbfOkrR94Ir1RGR3cpk0hjmbW/c4V5W7g2n4SOFu
w7bRv/zRelUlSYMid7+dmr1Bq1s/rCD8wp9naoxUxPbSwAcDmJ/XrG0QH/kDgpvSjMWag5lnVXV2
HaMnSAxGzbbXloSKoJ7c+TznHswj0VvxkECpLyvolDkbXypVyU60jrtXY3mPprwKbChmSpb0/uf5
yikT3ALy2FDM7jdturp5O58dIF9gssYLPMdtz25/jwamoxvyjtVgilNz+zJU9SlzyvRwq3xPEFkT
demp9mtFYg1CPXZKYOXSh5kFQTtZZCbxV/0asbK7SDMCpnQ9d+6y3q5SPXBBKiMG1zQM+1kJ8u6a
HPA6pQnXE9r4ZJw+De6QvksV3bq1T836sa7naW/KkvELk3AZE2fW/Pf//TK1FMAF9Mh+2j5Mohri
uWXx2iYfkUVH+nQ92i6eB/nFKK09fxCN9qu5TdMegVVZutnFS8qnNJFaWG4g3kJ+OtX44RRt81Da
QK2WyFJsusDwlr3dGT27f0LOcjBmdBQrxw9sxFd7Lt00mjuk7k55UxKgMNMM2f2D5SImYPNb7zz3
MGSDGeUFkIGulicvpVkykXbnTslICkcHmeMlHOm8VpU/HvT53N+uQMQkKoLG94Opn+2Tznhv1yit
QOpWHZaL6zHQD/Rr6Jwn11LGzrLXvbP9rlYjnFX9wulfzwj2SP5eTJshX6FKtZKgzyVMsq29a1dr
uFqihhRgFpOQkqsQlVlnNdV14w2Co+X9qSp5n3UFMEfue2tayf2gV4wrkO65kDMqrqoB1hDjwbLq
AmxNzdCOaR3nbQ67m2XM1C6sJE7c7D7JiUwY04ItQDIli6YdFVVjB0V2YFjg/VZxEq18fnY68SJu
2j1zGHogv7KIqBtX6iookdZ/UKwrYe1lvPOse2r1kpkzubXGXFnaFQPRuV6M9lEiIg1nf4DXylyf
dWptLjSHTzUTu2iyvBF6CbDESMBENw3pr1WNtPKJCVfgjHvY+F/5mK8IW5ZXc4w9wm/AERfmNBNa
dcNaIavz4TnNFXhwTtvjj2FT+eXOtNV7pRvdqcjG13FYMqj/8hHGla2z0tFq+9peN0KrTe3IbCHr
+hXdEg8HZkY12jYAIu0myeno9SjPIVcwRk0nBtqaDDDgirE8NIBdh8CCd213qw32wWlUY/JP4Y5j
PK+z3PeCTuPn/zY5nn6+ywAs94Zrghh366n0qH4maH+ijp623mSoDdpCNAYw4ZN+SjIBHgbhHIui
RMGRRt1Ge4vz1t0vKanSFgatcGOWyKEkJOwwyHLlsrP6w3jjQ+zCzl7s1YWfWAcr3GT6y73nMpEH
22UgeSEsQXMm6R9N0E5Lhyh2iTWeQMxckZ+WJx9FfeDVOGupoQIPspRilV3Typ3d5BYP5OZLXFQe
BtyNGS+J/lp17E3TciPmYT3WFPtT767rSYpOj3s9/WOSJHxCWrFFI21kYE3A+PaUT2FS1nVIArAX
tj48yrpZVLZjCgkQGr1ZIflCmZTmDsPOf5b09rR43qPmasi2SEYmAZbzKzNtR5rRzk4LP6zNmwbs
9juLHFZudHSsus6a+vPdZvfcQshqQlkBtFaKUQCbfUxFh0oM9Kkb9Xt/ZM2rN06IQ0MStVw6QVG1
3ZFqJ+gzC2i275JIJGmya43sV6pxs84Zz0b4xcFsRXdaUj0estLe9/VOMYg5LpPhe119nnKYRUiq
MUAcFUCGDlTvzIk7Vftmds9rWjPRZvRGBmA1ROiDFKcHzIdQ6NVLmaXjTpjNdlLa8CYEpW2JxPWk
5t4tAun3UzQWKAzqtLhDcU6FLh4nuufjz3maLEbOtdPBRuUbl1v1XVamDAj2Zhr6Q9+6RMZwMGwr
U2hYplutmT7OHC4tHmGUkqIAvWy4N8xc7vFFI9kx6Rg8HcdpV3UxUAgKg2boTxbDruLWtX/RCvLT
7QvjfCTEs2+GXBrN6ef0U5lksPqzFpvFxOSq1QmXVAOKun2kny/NkNUnApi3XcVZAbccT8mQ3/57
3EMB8uYndsJEK/XDanmRWVQ18InRdicSxqBXkGNqgB0nbaYwRkb6YUxmxLi9u4WrmNjS17VO1RWo
0o18tRHPm4r5Lm9Hb69bE6nTNvIvT1xVvqElHamcmJrS3VHTriwXw7abW/Cedm1Pcn6DgCuuqtL0
k5UZx7ZzmzvWuF2+JMt5EmMFTJT/qUXCCGkjvwNBqPcuAqUglx1ITwUVdGPzb8roQz2L4ao75e+h
tbuDtiX+VS9zhk+L9bsGaDiTkREPBcMUtNWeIm3Vw8LMM6TPyGA2rWAYF1DOXUo+xLHyqzvPTeDP
apKiYNfKM+9vt4kt0RE1P1nC9S9oA0KzlojGDACFKp/NoNKmZrf5xbhTur0S0VKqS9uNsAuiuIMl
Z0J1NloIpcqnbVwPG9hC5sG3PyFvKiOG2nwVthdaDu6CWnjrgd4biD2JNZ1RHw2TkKgre27TpXou
ynO7iIvveVQuhQ715CUVSCjDtrIiHlchL3k/rNFioCYZh4pA+EkdLFv9aeDxOy/XdtqQZCEfqySW
KsPa/SDs9nupnzxC1GAs9LPCS3PsvHq4+o5xz598ZUKeNNnsxtkJq7SKygcHxCyhbgQ9CBoW4HWB
Y06S59S+qfQ2eQ99a0cGq9fk9XnY62VYuf5TYbHPak51Ggw93yM23asu6bHRNyTbeBlj5cgOsN97
CXrBrINhl7dWFTWeg4BJPJhUyxHnM418hpdPooXV4AUhV40uHuY/bIVcumJoIx3kCuawAqbokkvS
4mMtO8VA3kyGveXe2+lnpnfsWgi3It9AF657r6kDyISSASi6MsJxqv4ptH6nZvXZ1d7HmBl/DKEd
aydF2VbQpspMBnAszNLkeDrg7LCHVVBAVgfzDUo2nLt8bY0QEa7aH9H41JAYxZe1LlVkEVYUVDVi
AZoRtlL9u0hQKGzGN9vmRkZJ1qOXzAYDGdWWxz0K/020Z3MYc+TnmtjNBFc4Ir2XyvqncYC7SAFr
yGcZPxEIRfDpNgCFl8FE5O8J5rlc/9UtncUSZuVh3UCwu1TKqOzqLNTTbQQ+MkDy9RfCn89CVJE5
269E2BxkZ1MUoYCTnfZYSHE05ZpFbJYy8sw8ZMzdVyXFqdqQUnoqMmqVRf7qJns1CHvn0WtS1j3N
2iXRTkQA/Rld7c2rus9kGl9ahKytbu0JaPwlJZcULwzA4fzjSBqxfEHuMCTkYk9Y8gAHtn68ao4f
FBT3Wi9QY7RYzNvlC06vigd0XeHYdf8wMW3aG2J+IPiOoYh19uzPFPByJYJN+N1LZqTOTrCN75FK
V7Fbcb80nkb5MukafSG5OiUqxBXlBeGUzylUTVxc/S2tQyYlnRLcshHzF7NdprrnhBGhsHJxlTHF
eTHRqttDQdJG5hZ7tdQ70tRfFnt7NLgrQ1yuEPDEge1qmZiXzUtfMDjOhy1dXXANAkDGMfk7FbYR
t+ppJfE8VJnww37909QmAPH0Adufxjq7QqbfbvXyF+TtCaliEaEg+ZuKLHalelwBPAdnwxZmAIH0
ZEOCC9kaugYXaimAZEUD1RN8oE920FcaIjHhMnpWFldra+Wut9gXrGHtTvqg7wBC9DBdVj3wBxVh
iiFKhaFzAdEbDbSEtTfLbZ/ZzV/NatGFL3VHgIIZziVIkrMppEGAsAg0AHPd6R2nFfUTwfeok8Yh
sLT1EzWqwTJysCfxTq5WSIzTpWQLaFv7fWRqdkApId2CxadjjUKDGS8mn4CcxFiWNkLvykcBYwoo
ewo0OAamlJfsJ0zjjG8X+Gz3/VWq4uB407kb3RgjmSJ9gS91pjdht2gEAppDF2aqzUNHLuYx1zeY
uVodjWpdLxttUtSXN1G5MyqAEc8NV4vWOCFdNsz0qjtnRn839AhQaruLuYfd/Wh2bwgHmmOTnzfb
fiiZF4UiidPPfKXKUd9Kap+iuymene7Lks4O4oMVJzHOS1cOu1Z5kXJ9nA/mxaVC3FmZKOPB7w+o
/U4UUnAyEvV95X+mafuAUeJKkzFycjjR2DohwxGTQEiG/jQyl9Gs9luW3KMeXCMWIrsU6c7XmwQl
mfG+5kM80HkX+dGqvGuTwwGNGA202Yr9BVK7Wn/1uQIOTR8kqnlDavRHLCEEq68ho0jbnba4qOv2
unIPywxSqXz7c92ck9VPh7XcSbt6XWZVRC4oz+5OEbN9Axr60LW4mAoVMnpKhybIm6iurZoqQnrn
4vc8jGil2vakV8A2WoUDUhrTFQEWWUNG+qcBctjp+9Hoi0hDCBKuDey8MzwVvf/eCXUuuqTdJapQ
sW/fA2RFBQc1NOGR44Zp0qFVkj5Sy/LDkR6KJjvbdpzDXaOv7aWc1x4SYXudy8U/k9vuRltjI62Q
T0bu4QDNJGr3dZ8A9xwX6daX2bMbtrcy6snWvphWYUZTiSXTKtgq3aEGFAKBD29TTGAEMUz2QqZR
oZONh70IqfB0KIU+7piP0MS1pvVUtCVxAqk7IGVJHA6LsnaJ47QkKrVbYNp4dRwTxiXHlLG1ffXM
fYb+7LTo+ke/uBgUU+dxEqYVJmvLeyiQUJV18UE4Ck80x7Yqt7hYkaM7LUKCJXWi2gQlX3xvjpaR
tr7hJ0Kzmgi54nmYvTnk4kNFJ+r9lgJfovsOymmdAykb1GIb6Vr6TcFTV6DR+mPNKaSL6ZisNcwH
YzY+U44rQnxER8j+dhPa9MOif2vzYh0IhXjq28wP+ZisE27+V6TdXUvUH0+aTUCVK8tLdtImNcUb
irQg6aAXfIDVmPdyZVACsmFdA6IHgw0UIOO97U28pRaz3jJmy123NmTS19Ucb/4XHrDtqBfdPvU9
ExzZv9hj3QDEjPqBPiyapQM0OjuXoV3cWBfVuZijVUk92mqUjU75ULW+f5XFeUk5VPgOmFs92XZg
VPMVDf8hb+ybdcA1SOeU9V5ZXQNNrW3PTiLOK66gD11fSjJjDO5/VH1nScoEDoPttppkz7nX2ndr
V9BkjmX6MTe3YJrcLk/lwmK/MQfzOJ/1nCkZ5ewUZ61O2lO6Yd5wrcZ/NyGFUWgtFEka473a3JQv
TmrHa7mQYeOb+RHPAiMvsQw5efOBpO+r3FbnwSfu+WEyWcS99LGvW/WhPGOJGLw9n7YpnZFjbxDt
+ZdP4/YBEVQeO78wAkmV6ZWpd7b51JRgTguhoup7/C3LudiGP4gan2Sjm+9qrZ42xSsk5rjQ+fES
0PyRZc81ksSl3ncIEa5rwxXZQ1wGBkjyNak8er2EFSLv9IWaR7nvGeqi1Kk++tuhoIk0JMLAzdPr
D8OKSk3/B52TeZ9aR+naBid4+Zzb5Zxnst3T2iZMBkupM8VIZwzeuEzZ+ILz+pgb1R4ZNEU1idu7
JB/fiB5oDn5Kepi6vZ6/YXQ2VmWdF13JaNMdeDAEdj+fzqoz+6gJpUXW1qz3iwMmVm+RsuTR7Qb9
2sNvXX++QwT0VOkZbIJM48EbUA2l7nw3iacMIfhvQ45ZVJJgX1sT4eVsEET3KIptC1cG4WIHDDfF
5wDpFPUDWqB6gVkB06Rh7i3QY/HdqCULlXP6uaxm1t+L3XM9ELeeBQ0BgplgyU65szZeZZtbbJAO
EiWsGVh7Jg0VhlX/NltO57SVF9AMEE4ldzjUqBdm7cW3MSai1b+f3fKzQxMeyazAt6UlfjyoCbn4
UjLE3XnQcvSfhfbVdlI/Z2ShYpvDQghOHKbNociHNBaEasReQdlZMMYBidZ8NAUslI8RKy4GFmuG
1JSoSO+pohnnlVbZhT3g4C/DM6lgd12aZ3Gu47MxRrFSYBvrXrK8qkR8GQvHwdvm9Yq8n/mGTWNc
8apA3ZXLfJr8X4InEKWZ7IU0kn063WXGVCPMmNeza//ua9Xct2N+ZjfYke0yOtOwS/3hTEQvEjir
6nbbbOF4m5l84y5peyfUxUGQbuVt/6w8pF8W+aSz48XAE92DeRMiT1Syg8arGFkxHAdtZRxe5VHv
r9P0G4gRMG0ZAr9rrLO3DOZ5HQg48432qnc20M/qFI/J5LzUhvBO9Il/URGkdxrW5LBPR2/nVh7X
o8bFJe4mZpsErnTEGa/yJV+zu0XDh8g45Qz3JM4Hd9C2M/0shbdR9gcoMxr5ofrL9InP0af8RqSY
Bh1jf8Kb8hsL/CaipOjHwLwRpLhVroOuDU+N074PJa3ABM11rjJCdXWBRNav11i/HZy0KOrnSdd/
FVrt/0YTrUInbWtmi4v8wXcf6Zop7fvF+UiHRYT22Jo01ubruLLBOyg9159zr7oe/kGPEYf1vxME
WBiNampIM52xpYg5LjJ178zxyG7rGn1+AZ6a2TkwwhFhEhLn8aTXR4+xswAPsLhWz0QkgESGv1rh
DYmtvcR4E2YOR73IJl4oft+EgTTIdM+GOdmv+pCgpLwV+m3axKU3WddUlgXySfvE9be85MZrpwtg
bMVtbZI0o0FAKwoYLXGI7vGwFDhtAWB5a/FdSh3R/skG/WSPrrVXtYYlcClPmTnjUM7+/Cy1BSM2
EMVvN+CyYgxwe5c7ivyHjDLYXsZbIov87VtLHuHlmgI56Elcc378kVzqugU2sMZu30MVHQukhuj+
4KfHxOz3FXw4u3Qhw1uWYTRZ9Pteoj1baRvBWb06JRAN1ZERMdNPMd6Qa4Bzd4M/xF/RiJ1ZpK8m
Y19AhQrMrRoNC8JYNt6efXyytDdhSXaIGlVO4yAZ1WtBhILhvxGs8GaX01440y+qm+LSbiMT5ZIn
y1F/UstFo8H2qnrK9VFllKlVSlNI3RlunKp8dZ9sg5MOuzTDeftxYybOAVFkBgXa98eUAJK4MQyM
xfazgfVTETJx6LXqLO3Gp6CHHCqS+kP47aOuKJqW2zH2Sz+/6+phfMqL7jWVnHSLITPcqakXOlkb
VbZ8yTavj7WbnQ/7GXaK8d7UIYks1K2Q4cdex03Z3fQLnvzjMZsbatXwPshdO/WDZr74je+d55mi
burWyL9t2Eog9ep66z0hLyVYLM1mX2d8rRyamXsoGwKvNBBMMMsUX23V3dfk68VVN/aHglCX/eLm
HWYv/Vc6knK5chtoagGT7ms4e72L7DwcbIlMeGQpY/kHZCz15zzbmidwnK85t9wDW9IQdLPZfTD5
rwQSaaNcZ0vI8mGEAarUbl0aOhuJczAtzwmbxDJ3WkBJW1y2HCo9W7+HkpO0ClzQWT/vNtk+ip66
AUbyj+u9pGUn3rbZfmaKISVpVd0lTZbsB/yWH+ijCSXAZTXOWBzn2npZNW7Yn79kyu6nNsdyApD4
KaxQIwDFtaI/LVgV3vvllz1PzS+UnrtcbR99z8FtCtIGbPPTuu2Eczds+LEH7m9wAq7gk0RsCwFh
hqbLXHlrzvQzS7dARBLajIt7X42aznMttLjBqU2JI/V39V/bfN8/V6ll0ZOxFOZLChgx3qXYSj6s
bHhALVQ/F3OtrqPD0HXZzbyhhOVogie7CrNAITjJ+5+/z/TUgGJtnEM/uFfikJ+1ZLbCyXYp8Stx
UfZVF9Q0Gh6YQ7tRsniWMD6mBb25gxIeK9m03MLgUfU+Jcn2XFuq+dAKlsU+0bk4DNF81JxNzhoa
VNRMu7ot2BDVZBzdreTKSBtk5TPbulaN95mZfjPxTz1kudM+ske9T+0q3wUQY7zqLsKPIhHvbWLt
VtDcsOhkvzdW676iG0Oj1E47q5ktAGZNvTN9Hjdq74JhbaNJfz4JJr0A3frrb3IoJJ2hTSdPWWry
yT6qWgOvmt1XC0XPRaxlG2qMTfwo+uYz8etrWSvvAp43Pevp9PBzR80akYYgTxs3e1O+F+Lvfz3M
6Lm9ZYGttoyc0wsq7FEW6d7s/Q83Sxwge3+4W4ClgnmSzodjpUWob+V4LYZZPuld9oCOIi/6PECI
s9LxTyu9O++P22cCIFHpW5muISy2/bGo4bvsiVPQEu0xS/QNKjqfHnuBKhkU20dN8t5oHRyXSNEa
Yfx7zvLtuZXaXbOns2yePFWuh7ak2B3M6XmEbN5zuSwRbd6ur8FA6mVLgqqg+EdI5b+Pb0Xr9K/J
3O054AgnnBTtSJtPOwgyNuHMS4INVevdvD2htU4elxQ+s0u2/M4otY85aWAcegiY3IQF9LuUjmNi
bcbqPffog4GlfnXFFHuw4PiCZs5wjuRsdVYHibQH8WDDkvx8WQYoq//02M9v//3Fz9/9+9i/P/6P
j/38Iv1/L/Tz43967N+n+h9f7eff/ve/+0/P/D8+9vNU/77av0//vz/27zv4+Y+fP/7/HsMpBHQ4
Kn+PgdcZEc+tLMu5ODk6gIbImOHWb3UabUm9XMCaZnYFvPwEes2XsiWoFhMS31Y5XmRcf8tywTyF
1SatDur2L//tb/7btz+/SlrMm6409Pjn/1rd9Vm09wpC+6yZWI7XSkOVN/lUv8JENWmkr5NuAMDc
0A8ouDJw6gTT9LzWl5/HMNXXl58fPTKSjiN5GwPgI3pGLVkv3kRnrxZNxkCi6qKc9m+9IMcwzYHI
QX/5IgF4jbg/VLi2bnMGWw4I4wHaT4x/sqVvAuawg8zoQKupIFZvldbdusg3vWiwlDnbpUWbb88u
N6g4zu664X6iXUtWm20zfx9m54vhXSb4SZ9ft7UwDkxsePJHxjCqNW/YmtNPaf7pWg0D9TYUgWGn
RrBu55Fgg2jQGeAtBydWk+rxZEyIspvYGpB/1LcX53w5eIVuwgKaLioRJyLyJ8KkWEYoKYeoHJKI
RMANrRD7OpygFtNJf9gZmI/p46OyB2yRRIeYnRinIGyWeouJcrGCtZvOpNWquJTy9dBWyG0kgT1g
SN1+2carlYHG6ir7HoiqlaD4Vfc1KewP4EnWqRs7lEl2QiJNfvUtDpzuyJuelJbCnarDmGvvLIfa
xes0bPmpoO7bvtd8prfIGJ5U9C0FtzxNZluFTuJ9I72Kc0sRr+gCV1qTHbnwFAUNYgdVChS5HUzU
9VNror3hMGqcI2fCugk7CcA+S9Jm6i7asnnBDyLsMBudB9e0zmjS+rguxhxBHbrCuU2Q/YDgKahv
mFQiembRPTekFoXSB6G1M+dKBTijWnX384JxQXPTfcoM1qBM3Jet9GgvTLRBkKUguzSCNwwChU/X
/8VlfFeqNTmkjnnQNfVEkAkxDRMSqrRM75Sr20HnZb/Lbs3oXzOa3dtVO46jumQaiqFGVsiECWvY
2fX0ycWFNJtIs0CH4NfGbuHg5SQaeTRmdeMc7c0GliuUg5YZWafMe3Mnh1vgEO/walC10+1wgIkm
XENz0PsIm9TOQNRx7OdIoNrH+YpN2HKzFLDSTi6ZPscm3HPkAbbRKeAn5K+fQU9Q28D08EuVwSQU
+y1PPn0piOAgfjMo3NIHUNB+K41KTh/cU3a7gz2I0rDNbmksnh5YeX3W/MSP8gqcOUn56D+fP+0t
mo2fn8vxpuldAPRIaBkcTEte8hvzGcfccoe4NzRWpGJ8FhPToyz3n65DSq5hpx+Ut4QkxHDHbZxK
ugk7Uh2Y29hh4WZT/T90ncdu40yYRZ+IAMli3EpUDs6hvSHsts0ciqEYnn4O1QP8wACzEdput9uW
RNYX7j3XOk4NSAjl77Pa+MYt6ATKjJMDb4hDWzPzCemVG8FkTlidtpn78W6s/EPo2FhgWoSBfq63
3PrK7kwrsxNcGQ6LnsCJLXFuypwLySpJrLb1lgXa8qQjdz7zo4ltFZe/njN0Z6wjcmVDFNgOjFKQ
UuWbwppfo0omm0avTrZeolHIpAhoH4Lcg09EaV5zl1y2d+4b476nCvM5o0VeD23Z4wulB4aldDas
GSf3zJqQU5Yteje0NnPACYkTSIcmwSmEDu8DcW21t3TtzDTErNuGs3rRS47jo4xDJ8AbcGK2uSGL
okcZl45n8ocGSA9poGr/aZjRE4Yzixciff4dDbfb/gTcPdDsJKODasDt9ODKTgY3nIhGBlozUXO+
maVny0nuK2v2aGtwm/Y97wWB0DHyNIHMWR49wbeuGpguoRZl57QIH7uaDTg147Q26ulkAEjbM+d6
H3J5zam2N474IlcIWYHNLGHQ0dHlGbv02EpfpwlzXRInO5NALHbdU09qqb8podSsMCYYeNu7t6k2
VviVspUYF1HRByJlkAYNd1kQLW+kkLfLfCs7WH13uh2Lt4esFIuaKfx3aLrOrEAHcDT+9xW3P7n1
9Lcykk+r4ko22T6ewwkjruaCCLp92NFwn29/yr3BP1dj7exQhb/4Vlewa7bC9Rybd0No/9HlMO7t
cW+6RUkvpfBkVTx1HjCJXd/g1eNit180ffpqBrBVk6v9jWNvU6TWXSizpwheLBL28A1vwcqTvs57
KHlCB+bzg3A3S9lJJBYHsR55ezvn7dzY1oM3xq9zG7MpEn577peHScdIrukoUUe+UYYZoqucAGPf
QJ2qP5exTNc4HOeNZQ4OirXyORLam1t030ykXmpj2LAXjo5+GzonL1vPvfpdllg7O6zePBslnOu4
23mYvoqFAtI0wtlIGXDWRitUNRQXGSPbqRwZTBQcYwmo39SFhmuaR3M5cGpL0Zqm8CmqpNkaNrNG
A522z2QqjLpks6Q1wIT/jTG+IyfHqNsyYtuSb7/OkvKZHTWGduKJNlYX1ueuGoE/hW2gm7lznpaH
AknmStlFuplBDqPnLaJt6H+QVlYGrKI1WjzhrpZRK2h/WL1GpM6yh2LnhLxwIZRULK3Z2XHn7Fxo
kM6dXBzl2F0UHDrWT4qhG/u/M5U8kpBESd6Zl6lsfuTiHr19l35gJlL7z7cPLMRga0VFtWdbegUt
Gu3dxodX4D/VGVAHx3KZYC3G37g9J5NozotL/kx6tDjaDjSX5Xk2p3RirK/jqUrqtZtjX9OdEIhC
Vh8k09M5JluzMDTIfn9n7OMn5ev1uUHSwt7KIOiawVW9XFeDYT0bLYQSy09OuYt2k6aBtIF026AT
O6fLf12Y3AHUYD7LeQymyo5Q9lBh6PPy6qep3IAeIvVpGh/TObI2pqhg6/HDLwPcrkrOtw9uD32b
dcGkaVhCscHtiyZ5UHkLC2P03XXaIgu53Z0V2xCpg6Iz3YzTWnuLubNjet/zU6pVuzyv2MeWu1U0
HTVe7dvhNQ1acRZaVZ6tzG3RueWYipr6OfFmc4cGUh4iN9w7Pi954/hzwCBqk5tTfJSp6M/V8mCW
8oTdW99L9kt4oxoOIIoX7DPfTbPOC8R3zL+QfUywyPzU+ox7f6/bRc14q6sDdKoD3T4KzOhJzRy8
foVSYZz9w4gm/zyOsGEMpAis5Mcgm4fs2MfnbJjYyk10bzRo+F1RoFn2R5zkW1vTfxzT2qFDoJ+1
uftROg/3bOPPreou5kidAtklqBcIU15AvkKp12e4FKLqjhz4Gnx39x1TjoiK3Z7nRet/9b8/RbgM
c1gmelg8FiRWVqbNL5IuXaXUd/WsvRb8h+f/HnxYDmeT2nNXcucRCcRpKgos0mFGodD11UYLc+dQ
uBZu+vpSJ9pxynomxXh8MREAnEnJeBg1irZQHsfWtjbFPDw2RYIervbOcWfdTzqXpZbmgWx3Wden
R8SybO6cuwIj9J6TWT/3S1GlitcUieo6h3BC08CBf3t3Q6ulTMEYvUdQewZAwyY+/651PMUQPjw7
tFj2WZ/2YOc7M4Iv5PftwU/mIEJZu0boQEFuhwf2FAZIQ//79k2d5a5y+9PtZP/vc7cPTZNWInOd
f187LtfY7Sv++wf/59/Xy9uz2ppxGpS+kb+Xg1PtZFxNW01PjHdZ6m8CzuiDp3L5MNfO6+3TVkfC
T22Bhrh9OHn5A27ECoFVVt8XXfZ9+zRee8Ac1HI78B3N3vN59rplAxo57XBF145RWGBItAsxXG9/
8d/fdt5pJF7tcvtSGBf0PBR59j424o//vspp0+xYW+41mSrzOuH9XHdawwB++dAYO+xXnqOCMg2N
qyya8mp4/z4AP2Jeb5++PWhYqFJUk6vYn3bs1FIOcB9tcCmu0I//96Fncb53YjQ22DznRnXX2xfc
HpjMiGsLTDKQKRiRssOaE5MKtIuU61zxOLw0nnpPo4H9yScBdsgss/Kk1WjObHJJyapoj3pjXQqb
bgcH6et/Pfxt+ICej5K2A7Hp0LqtZIfSuUwwaCSgD83ObU+Y9NnRFgDquuXbY75pjr2BLvbfn0SP
EHLOWCgvf+uyD4L+sy3zx8hGIqk1tR94rT4ebw8Dh9haOEAzfen7x0WJQJ+s7zosTezEqa5mxGdR
mZwRUYKYE3HLdOj2mJnoa7vYlcc66TYZQL99s3x0+5RXsu7qUWprnWMHsfgQix/CdFV9hB1GI+s3
D/5gvlBAn2MDAW4hC5xoy59uD41oAVMPID/nQ90zEi7rZg76RYTqFQMw6ooZJWoTjo/IHN0jMKYZ
QK56Va39Q9cYYzAuf0aDpnUeYkV9avXHjDH4JjHN99unGE95OMh5cQgpzXd5ZFbHsS/cAPgQ3JXl
Q5e6GiFsAfIHF49YTcvwKRwTfR91484mzdSRCIPbnuDRmPkeYjsgCpJag0MFrFTs8DGleXXk5oDf
nheiqYqVyJQd/L9DnFk67wUb88246LjNXpYzyhGGYFFlX2ytYYsEbmWTJnK5qCDHd31ySIxfOkBE
Tm5Mf6AmEmK8xYEnyrI+Jp77ZZqkvhSlZKu+PB//ngHnpe4An0Zizrcsv15UDeXo9uBq4biD8IPD
Ef9ZkSIUxVf5cnsBbg9Thuo5K/TX0I4PNhxgZMgN/W1MEq8ipNy+OGOe7pG0ZhUf9g85RSAiUfEW
jeoVFGq7vT2bFPzV8fZkQ/McV3aVe8iljXCTaPZu8sV76GECHTMsIbyFbbGr2pBbe4+jf3lO/puM
yT6XYECMt9Dxf/OKqaLlo8lugFAcPeqOUTCdGaPw28iK59t/zQbaOmTa7t/PsQz+9CZv57Xhq35f
IMP6P7OytmOgzfQccJRRxSf9uzPHeRHT92AkbLF1NO08V0m/TeF3FpZBdDbDGcpR4Fpx8sYmvjre
PtUtfwIVXGviWeTYUMLM/gMxBe1glpbxduaucLsX9Lhb8N8tv6ifAv5ggSMOXLJANUCh+9BG6exY
jCQepMmBMIh1OBrldcJXfxVGh3N6LtyN2SRI76R9AYiSIJXCL6p9d4L5eyJQrtqpifQ/rfcCYvIv
vScen+7sNk70nurdC3lQ7idm/J9MdRkjEgpxjJycHOYEomuGE5h29FAamqBpnK5ltVkaqzLxvbMu
U/OajRT409JScF1tyIQ0rkaY/u+D6qavnE04pCQoqEPrgRObIugDmv0ZTeGzZ8MYCacxPsU6T7mV
h38G5herRO9Cpnp/Wr93DugZd3EaJvu6jOCOqW6gxeX2eoyoZFZtSCfAWhjttIaxpv9lcMJKJlwG
Fc+4bx2u7xlQB7E3bBL1FXfJFUCb9UBhvTdM3P3MpD+rHhOwOy22+RG8xwxFMyw6LCDVJLH3NA1j
KpxaedLvoqEYDlPY3Ne8BNsex8za1QHt+NGMZHv2j2ZmAsdLtJNv+yVeAQBLlSBoIsk6sB/Q7qgv
jw1QiwOdP/92OTAWn25Y803C/JK2ubGzEMZeG9cLHFszr3Hm9lfuGdvBMkB/qh4YHOKIpxokHxON
2lvBpyBwj85WgEn0vd+8QCujir9tpKD0pIJ+tOb4KlTCzw5oG+lqxgjQ1llhfRQKgSYl7ViylLVq
dRSaQqURflusxImbwmPccDBpovV2aDHj45i9k8E8E2ylw+XrRsr+tv6MvHHHRvSh0yEDUTy9oSEc
dxPhG9ty9EfuuRdw1inb4/5O976waIkcv3+hLZgXJmdBAs18NRT6psfXFxgMqSSrpd2QfNDPIOQW
stxwteByA49Xt5BRYkFIodW8K2NZjsyVge3QZG+JqSWf2TX0bjhwlm6HlitrNOq7xtZ39HV3mifW
CD6W4Qgx7tYU/w5WE9RKfgDM447IvnOY462ldxaK1To6ewt3ycFobLrxobTmYx2VPrKgtCH9T0MB
3zDdSNITU0fupXH/iOsyYfUPQL3ETWz14oi/adrmYNUKjYbNsqc74M0JUCZxrtsRWVPhv7qNMZw0
n1ihvoU+omB+SB9ZOYlO6WbA0lKPuAClK54RBr0z0n7IpGPsIneWayFg+UWWDSmRwbr01CJ34aLQ
gDBaYayws1THSbNeOQIQm+cMUGcNAkhBRcGAgOKhvxdmoW0cJNWhUfinWpVH5bMhHjLv1LTxU890
lb4ZiV+Uaacs4/ZA+zFdlNtDjtFwerh9ykgMTMS2T/x9azYPXYceTesw6wzGIUbHAFs3OpbNQuDK
p36v+/GJzVB7zDLYTJp1zXXQxS2ij88q8j+FsMr7uoEMlLbIp4r+5LfCXMWlE11c5BOBgRwVL6V7
F9bYKzzZ/TTwYValG3pQ4FDeqyKPt0abfKi5d9H/2uU5y+J639VMQMeIUY9e/M5Z7TLANBlWLz9G
ch7C+G+Scn5AzSk2sBOA29XRi4QKgajRBGASoQepMi0ohArZ5IOw5TKv6VsFcK4R1ctCPdoBKi/W
QyhrIL2hsTIcFL8kjMyHDOUKv8TWoEHlN5Z72qhrwZpyl/qld5wU/lmiVBCRgjc+YQYIRXmm14z3
dmV8TAa3SDi9UaC3+kvbKmPvFRmd5Azniw53C0PK9jjcS0WZWXoeTV/F8Aa2jVMkOi6JksxXZe9F
6zwO/fBlZw40ShNQW8FkY6rTfaTgY2eo2dDJlu0uL6+SnPCVnznEq951PO1OqT2Q40lHXCAVQuDB
KGbMty0rDzUwSFP9lr/eW7TVKKpnHf+e1+7SND56FmY2b/jyKlAU7Bf8xRZ8lMxYVx3uCdS5Gb7C
Qq6LUF60uTJBtfT5xvOHtwLauwGnB7WQAYnWLACJOcNdw6V4xymVCctnBcFP15ZZuRasErbZiLvD
S7Q/tu5M+8mYf3ktcO812PUNltkrvic3vIUHLlHjbeImNbZDT3ldNDuf/dmBwR+reqOHA9Pjd078
hWUz7DWDGZqBe2mXFUbg4L1Gtg2MNh6PSKZQBbgzCyjYZTXFk6sJtcqGnIWonRWwh9yHPKkfJ8d7
RcPdjGgCgLdXrL1SCNfIxOdUrUaJbhqb4isGhEuXLp3//SBpohj+vvpR+YkEJwu0hYTJaNzHQb7s
r7+cZqF8MShG9fZhdXW81XAX89xC7x0Ez0uXSCiG0t8BGZeXQi/2ShfbsrcR6pW5xPCyYKSEfhEq
ftb0u4bUFCpb2M9TBHRgRu/NnQ2AH30FryBxDOjpwdd2bQ2BGcUsOGmWXhIJ0H0I7jcb/PKqimHL
OH7kTj/r6958jTCjcHr33zF6a8YZI7twfIFy/psMYFzduXvRZie+EpV4oS1910LWR44QuGkN8wQU
CvFaBIXX17o7TP6YvplKAwqlkCsEwJ04mtaW1r/oHeTdEDhKrlnfTLHuB99EPlJCSOjrdZhb/akE
uf/WocmLcv8ytfPwNhjOcyffYhRpa4XvF6ta9UehdWKNne8jE6peaCE9Rp1ZgidBXM0CBktl6Vzq
cUi3XtkcDCEuTENG7Lsob6dKu5jecKwK51ufHUxGoP1Qpqh9r9SdRPsxtL+z2Rkbo8u2E4iJdhGY
DCMtR+1oZ6BkfxFGlocx6Y/ALV8tR7651XgnD9NgPxeRx2WRJxZGdxO9VIGdJ+l/HDcqjpHn/TIK
JTP4nSMcCZCLPryINZpM42EY0nuXN/Wq0/vPFJDiqk5V0DvZHW2Ai+arQyOrS7kF5XknGx1SMrwN
hN0ayyp0+bUy8ZdpF1+bjhYzUUu048pqxnyDGTlz4nti5e7DHPEaVpcecgPGd+OU8fwnepxtcFM9
IYjDjaF4O4onQxrGxW086JFuMu27iB1oDfK5n8x3ZenF2sTUpmh2AGOqXVg7d8lQf2Lkew55BzKO
GY9jqv1K/7RM6k5jJnbQVTcqe3Un+lvMmWfLPY6lv5fjbzNkd4IWd+V241erVTsHfcLka6QCWOCO
JhzTdQ0prCs0/OIYoeANIjMGnd2XP0nBFdo7i2zii1FTn/f3GetZa+i+/catAsaz6apGP9j5EiK4
rTZOW7cPtwe9u5eWkW5Sz9vHZmrtm1Ickpgp1ITXeT92sf/o6OIRDX3LCxOagaI5ZBZ8RS9vn5En
7wguSHF+6ac5bOZz02U/aTcjkmLj0Xq8A7hxwgR10q+p5FQjDbc5OSVdDiZcgjcqG+iRx4atkcxX
yTXcCGx4cAqZl1XylTdc+irwfyceQOmUWdiMcHk92iGWUyBzMfuH1eiifHMs7Z1MWWojrMuoIjle
GtM2QZPr9UZgt10boR50gz8SBZm/sXUcNo4bv8UA85T1xxHJAAjVNe6E29nAE1sCRJq23vHqMRhw
4G8iXEUjKwAkNoHrqj37+fClsdxN78DkI/bvm/tZtTEN8CdQ15CYASDbjil5V33trJNofGpiNqRV
Z4WBGkV2L9vIO7j4nfWBzAzs2vvI91P4P0SZWSXoHlEz3evYawa2gXMkj5FJdLZ5ZtcL7mqpd6Bj
6RviWEuiBKIm3dVOlK6LzmKIOwcGcCnGLOSYZB2//yKR9LQ+PjnmS+/bxtGPhAB21lysGOfCoBK1
gf587ofp3g9xNVNqemsd8kjJ2nurZqALM/ZD6cyEAPSMcLM0e4KwlTb+Y2geplbAiQlxELa+awdS
okxnG64cFJiUCkEXcUkBfNQMoumi5cQzYM4TYrKTRfRT6OO09jy3h+KNJNMQ3MbaBVdZxl+ahbfc
bZnfJlSkEA2zPXQ/AiTIYA1XQ6dTuMj0O8egdvSc+tPBTI3wkLeQe2YFyq6xr/660sQT77YAoi2/
QOHpIhEDcdwN2Mo848cWrFmMnpiNmoHAKqt990D6D21Koe5l/9m0EAE9j0IaOCX8s/feNubNv2sS
FDLCDZ/3NCOU8s7pEFEUBQ64P8qyD2WF/3nkNFmxankorOwIIeIN9bnFdpA6pRksfl9wkpEmH53M
A4iWM3eOqgPpfotrVoCcD9Eu0l01bgmOBKQjgjMoxlDW9hhkNhoT61KyIDab8xi22Z2i97fqIvB6
Srua4sBJLe5VOhdOmbdn4Fk1L33/K8AmwQj+k8Yh7cxEIppTNoE2RmgSGz3akc366gGc3ET5Q587
36RiZbyI9F+SDXXNnAiKBybRWZmHBrR3T9QBSr8k3IJ7/JGW/9T387ANw4yiYovZnmUUgoMANcu5
K8Gedamz7pC1bN0WzW7TMS1IHLjVY3MoVK/WI7suIIz8wnP0xtR/8btHf7AVpKy92pdJH8+FHfHK
1D2W0lxSOE1HhhePcQmjLJndjdWzvM/UX0smz4YxvomoJVohXg/W8JuKUtuErzrNUo9zu+zx/XgW
TPBk2hr5F0y0Y8h0dzNTpkHwQKefTKAxcvTbHD36F5a5jzap9277RUdkX0I82emU/cwGh2o9xAjB
9eNYDWw7KLfITtnGBu4ZFxm77SEix1CyLcLyNxoSuOyJ06zDiZs8kxO2MJL/HwPTmJmgkAcGPtF1
kyDncVPjaESUYSVLKXgvP7gFr1GUX0UZn/FFaajeBShZ7Q2UNO6AOdoXGUsux7Y5F/u3IgM+IBHR
YZfytrD1noqi1wIAOkxhcubWJZNlIznWRsNWeWD1u4iky7zb+ZaHZCDDxWubjb+uQLVxbJQHOmuh
ZW80OJCwcu1kmny7qX4bYpMOMOeg0qOF26BeZIMgIY2/8oEfEQffc8edekjd13FAWq1n4PcdhKCk
FO2mJm6u2K2KNURpQXsoCux14yIdhFDFgNqgwSQaaTHPysrbe/lFjvLFjiFAFMa4K5p2xw3/fjKr
fgvX9UxZ7q5G26cSYjfoDvYHOZP0RSm/ReefGaN82Y4kvXJs9/ukK+/CBsOqbfrXNAeVWSfxHysa
drqtfnBn/dZJ8iepm32sjdpK5feKfl7MGCDsugQxZIWflR9PJJChIsgSyvKUORuX62x8kFHzO01T
y+kIw0hNFsQ8c1uHLge0/BbawGy1BNHOSuro2b8Wg4aVrVPnL+8BiwNXX9hxk99t0MT/dVQFd3AS
7/mAE1vNyMvyXJ2SuJaBSTFvlfGeBTP+0XDGl1wUm95K2ZmC12xdbrW9g1gFpu0q4VmoZyuwZ2QI
kx5dxlp+DyIBGwIpJc/NHXqxTWZ1T7lTTwGdTuRZILSm/pNj6cXuUO4OFGd4K7QlWKQfKa118Y3W
5yUuwi0RV/xry6OwoG9K2WaDT+aZ1TX7Gm+kg3vGwym1dt3uRS+Kb5RcdIld8TrhfTDbNl4RcvPc
+npD+VChtU4518eSiDrRpz8LXcqfR4s2pK/PIqxXE3OYRpeQvhp2hzHcgcgH3+KlvNUgEX1xJm+n
qGsPk212W72ud2WCTsXCTR/1BkC3CscBiAEU9FmDeL1DbO5l7bz3DKxoYwrWTSz4XNU2UMBOorcw
kKCfXSmDcEfSiEdUCA23LjXsoiY+OH3KYBGvyoPlHDWhzX/DdHzX7Owj7lrt4DhD+wpNecln8tvA
iJduDKSM3nXLO9RbZ67W7sUQt7QWvb6VZgjeShfR1q4leXnvlVufifU4oqBGWiA8Op1RQ1QTXgZm
4Bs0eIdJTfQrvveWSoTLFU7UVnTItMzf2E5eZse6IPFhCQ0KzzETgj/otvt4epma/ntOi5eSKmK5
137VNm8YoeRJm42rS7oUaLKt51gLKEwFXiWhKgv3mqczOjinoQdyzcBzBYt9VX8ZdJLVQimNxjeD
feuWwsjjHQ5aB1eQLREvkKzOnLzfmh3D5XCejzZNDnB8m1rM+JOYBYhUN/7t6ouQqbY1BrntC0bZ
nJ8rZ8y2c+YtxveekZqJQqg3gwHkTOAY8YPl4ikZR859Ux0Glj9MCXyc8k7FNag9GeKnyNps3ddA
yogwRXRPu8BCPEYIpP9F2vM4WnDx9QkjJdQLx8s//bxpThUcHV6t7Lsf4hE1ZPoyTlW2t3z7AbqQ
t6kdQTxDb+CoAfddbudK5kRoAGofkMIxg9D3yiX9OkZWl6WM/fpwNxfRWeZEB1XEiwx6cgUpx5vI
g4LIbRn0c8+7zJaLUKr8MzYOQTgEiFVeguegcpMAMptYwzsJg0gk13kwmAqQzjiZ+rfnC36JynuV
EhAGnb7ch7n2l3gs6Fcar0gzyL+FdPi1EaoqLf/T1lDu0ugvCzTuCSnBMGGD8wjMCKiuX1UwVyun
VzCygZnTeaelwfSlKF+MZZZiLGRPwPb7y1xVb6IwcCskf6RywQik2oaxzFF3RvQwhvdR5FzZaNPu
9cZ9NtnE2vY31BT+czRrUJTu28LrgYpwN/Cq3ewwJ+c8Q2pvloweQRxGDfEzrtvsOwu0bwZZkXVq
m3a4aorplNTtQcUmNHqX0luj/liFRfwsRoihBKs9MipkBEVtk46uTbxC465kccx1hppayrxyspYS
JV6Z0tFXdVODZQnDs51jOCLAgvPdYm4b+yhEBirn2dHWiMdOss6vIzbSq4N7Bi7TkzlEHw1bl+0g
fdD95Z0Rs9WGEYQ61+ECydRXxrp6DdTIJAPjXsc/oYWg2uGLMVi5q1r0FEMIi9b3IHlAiWpj5e+m
XkLH1AE3EjvRuf2CtCHKoaoupIYj9VA7o8DXP+do3kzStCLaBYbUj80kd5rPTacq30Pdio4pKq5k
yUVgznWPsPfLPhW6SfBmMn6BxvphNuZPzhcWrWZDyh1DZ6URGpC6j8itjgPy0VVTVy9MCABAuJee
g1DCHNjhu2Hhpk1nX6ltKAx947z4UfeGduG11WCoCgqDikwlgun0Lxvw+1U02b7An16HwQSDcEDl
v1UNYgoXx7qd6q/dtjPCfj2QCUuUGBw/zt1V28UvLtkGsa4nx5gKO9ODpuOJHMw7JEtJUJTpybz6
OkA1qeHkLItropAr0+uiOZLzCY3OJmLGv0tjVKHs03Fv3xda2u4GZX7oodh0UUNqXQ3NU0+cv6Ud
sp72v/Ua5ZZrV/B1K+cJomDIYmifq+q5TZyPKvUSSihcqXFBA4CW8KtwLwxhLmAeks8a0Z8SaQBP
BGWqmrauxl3JY8KxkEv7psygPw7TgQCXJ8aQjDSs7MdlE8IQQBMbK/4TzeQX9YlJE5eEZ6YcE/PM
LLyEyO46tzux8l18xy4M1656FRWD3DKl+B1d6hFBk2zF8/fA5LIgwEV40dYSWGyZCh7BodigKAE9
OF5lEdejUOC2FvVCCcympctY+b0ooMgzpzMxffHu5b4exRY5mYEYvJ8M35atq8eonioGfcbvkGpX
08eRXVeknVY/pnQBd9rauSOX2M7AnWt2CvNjjJ8im1pr8Oc3RWxMY5XPYAfaIAyb4lQbNvxcAV6n
NyJ4mti4vfwti/rHUStBeZf+I2vXOwc5xxrmQboBtPFTtQyC57GkFPUI3ZncJQko3/gOhHiM/PoU
9pvBZQbg6lg4U4ntJxmYyb/BTHltFdAbvMVXDlmFT5/Yo14Zm6qZ9kMNw6smUHMfSf++N+wPTC3J
pQjbv+44/7ah92S5452HOrGZX1OzU5RY6iFJuDBQthzbhHm+bM2ToR3H2j6D4vuyWip8m8uo9997
pk1UUfS9Cy1Z9cZK8bKwTzxMbNopoSkEk476qthwxe09u/usaUC5EGhuYg/O8gw6z/brjdd1dy3B
TMp9jki8XHfE/Fk1g5gS4VIwON1P3qQZB0772IzefRMRMtfVHfxsawfZBnmgUT4VlbsHnG4aAm8Q
Z6UpI2YSwAJDB0CbUWEIJEgJA9hVukwRxsz6IDx0XUZuiadVcOyb5cOUqSho9UdyLprZfSMS9mvO
1D3n+SXC47shpwZinVKHrK8v4I/cl5DIW4MZv29OVyDVb7mW2ls5oNaCMng27ZPV/fTjzOkK6jdf
oK2Wvjj6iDRsDbHzexMsm5DPKq0+gYNjZ1D1RbohFYOx7juz5ol7AMrH4jK8G6G2riw577QW1A+E
2hn5CSiSDAECPeur0JsHG/2AJIWrHrnDYwCM1or7ONRmFQg0rQRSMH0wpHWXTgREsmNpt7oBX7TO
swEFbb3zQl0DrOVf6pKAFh3URFKSDzIS2FCztCb8+k0qZ+uRk8dsmJASjaFJ2akg9XE2h/rvUMkU
9yWrInN6IrH+T9pn1tnK2dTnbMmFxtOYc+MNG9R1jgsbyUTuClnc56abrDtXUDLYvJO1of51Y4Pp
sRVoxEduCjtzg64JcqRQSJuMr6bWqOzqei3IUdZMlGutfrKHqFixo/JE/cYSWK0sa+Cwaru7sCXD
cCg+DJHtpScfa4Ddrs9bq89t4NOgKg2s7EiLuMBt2Haay/vYGI7hTNqT9+Cadg21ZpgZyH5Si2i7
gnLJ9oi4iGwunz4eT4PTPrPKwjsxC9bEtvPotcYlReNAV6/Nm8gXf8pNDK0UIr+5In5458OtgZ3g
kCLaGcdMQdB21QvEsnRXMcBbkVJPOsezNYH/V/d+1nM/LDIUsORGDigHpu4eEIWxQiETMnuF9s0Y
dWsxwGHwWpNCq/kHrJ8cTBH8wShq92ko4GgR4AQhyuA2k5FrpZFkyA7XP6lGv0d6zhtqbM1tGBX2
BK+TxKZ0Mjt2OgmqruXBMYh8iNx22upT7qEnLWF/hVyaULY8L0AK2wMtjIDJZ4gDGFFrvAZDwKm0
jaiU13ZTsrhqCdvreBm0dtrkdnaizmHrIsqIrbjJbsrDoD4mQt53MvwlKNEPaMTkegLPiEo6xubw
iF9rIYf5xNIkyGQ9/y+vyLfsWrln+R2BnWCp67ftcbLkuEKvA/OuoMMhKRLXD2NJMM7DCVNRvmGl
YiOXJJPaVEESUrGqGvVr3z7ZgqGiNgNdj7N7Yq0whChEhTJMSCZjPZ1b8qRKqLGx1/7wGsASTPGK
9HaHpYT7fu9236Axtloh7lVJNckS0b0OnTqZDjjVSBVEfhV/hpkGlFQwjTjOHvCMxeDKjpO/WjmU
6wh7MVyHx6kf303PJHqEnOcQaQpOmI3X1h6c+ieeugerRc6IeYkvb7I/YlL6KdKSvW8+IXUYVl04
XlmxTSu17awIMo0AxS2oGXXJDK9LB8jB9SNFiPwf9s5kyXUsu7K/EvbGhRCaey+AMmUO2NPpdDrd
6e0E5i36vscvldVA3yB9WC28iFRFqExp0kADmdUkM1+SzgbE7c7Ze+1FM6nbnHNBI0gWxqC10b0Q
QHoJgI5zmWSH2l4xmqptMzFcSSV3y0c65e6OEF/KMZtqqm8VLDkznXau7MgeQ3y18NTsfhszGnbk
IqeZOHrUm01jtE4yMU/wq5Yh6+OqhPWM6CiHmA3QK+9ewDRzcTnWZ126BTX1jeriEsd04x0HFp8z
GlDyCGrl/I2rIPcpZ9dYMC1lbVjICTY3rRWlPQvXpv1Gx7wCF4FgjBBOoGAAMyS6Ej32Aed7z3VB
rkAaVe/5mH2RhlEsCb+7l6Pe4U3GMDfVrbs1m/yS6zj4CkfOjRHarRH5TIY7HkrfK1d6S1BKDNVI
Bt09MaIpUwen+sLL400k3ZMi5jPQ7HVl0AVqw+rBrIIP6fjDSu8ISc4y2EK9fJ7MyoG4BtEjMJ4z
Ic7ppEUQqKxdHLvXWoSRY9DbiAJlvpV1IbZ2XXorhmIXPIY1KjsSH74Fs8pQpM9d4hEZSSUwu5XB
caqTJzdAvkZ2HYsvioGi+8IZ+6EFxSaE2FMQURnV+quB6muJ1o8oPFlcooAA5sHj/PIzJY1eg6HR
y44NkC8sSwXNvJJ1hCZaynoOCsz2vvueo3kfcP5uMRuF3vjOzoMips2UkDsJ2rKEG7qhHcd1r/dx
BItfUTmJOjDwAz1ktzLzW33tFgSm+X3+7Mv4bfZXrCwYpA0chaXNCXrNumWvKa1yVImGhEPwRGsY
HpTtpRuzp3pnKE6/YCEvXk4lDqj5PrZ7fWm0ezv4iLhtoECUKwwMLW514iEZgWiK/BJFO77gpvBe
LTLlkAmsbaxKp+GlJ3BqzCu5dZidEF/EMJI8F+0sOWlEQdk3aXZGFwIF2IleTOgyqIBqYipDEjel
Uldx2nrXymKq6ClMF6omgMUcN+B370DjiAKEdI26bhXaH7atu0sd5a42mPneRvIG87aKt4rJuor6
+5JQ06o2Tloy0nhxzhGynXUgNbIadbx7jow/5/kUw71N0goN79S1T2aMsKgv9pZe1KzobPdxCSWc
R6B0hgRSEATDYZvGF+9MELTRu9uCCNSl74CbshW0og5vmyiOKRmw/F5PUOZyNPeVjh7OHxb4pqx1
ScVq25blh6G7RxJCKBe5jNfcsx7GJthDX5FkgzR3dd2eiWD2YzxKmW26WwSGr/RzVyh4w73UYUsR
8N7Irr8tUs4jNr1hOhoEP2QlDg1t+jYKquQ6Z/21iUM3HZtlrxiRUdSdK4tkvsYIVx5H7pWjjWtp
szUL7GLXa8OrQP8H9Ytbn9+3skK1CRA8eTZ76rTorCsbfAqLHiSshq3TFqAvSCKaYpwSicx1/OlQ
J/D0Aq93ueNRThQV8NIu2bqjXtAvpL81kEm47Dl3I0wpC46q5YYUm3CXFrbARcaqnQvfpNlUrYVH
EUBYhdi4lpWibYtuWjqKC93VkS7Ug3mTt/oBmPnJgw0YVsRIlQCQKQv6/K8OzNgUkPU0dUx2Haeq
2q+eW0GQDUnocDrr6GRHwc6Y81gy9w3QcnUd+8A6Y0lQm98mx8DdRxUdVPjvyaGa3IvRoMIaOdDE
cfLdSY9irYl0RXQPmt8ei8Q2VpUXfKOMjRcRUoGoPoWkZU2Fmy259+XC6RBLAOCHk+gRnj34Owxf
2jprhueyNL9dQzHFNtkyGEEel8EL1WJF0BKJ8OKVDRVVIqIrK+RGyVAesqbdaWOzr0xgaJV2H5WN
t1JVfJMQLYaIaU2e+hajKuU58633/Av85yff9p+9zPvKxJuOKjXW+q/QQs00+kddSgwLRXBIQR4l
pnGT++Gx6z2aiAh+kxYpmxFKcVMW7omiEcoZIiGaLBnXUexQWFAaVg2PxsM0mGz1cI+0aS4X8N+7
ObydrUJbBU/WzAEby3sEqE/YGm3uiOYj7ulO9Q4ktTRsLwSyYT/XxheaIQ+FZ03XhBR86NtOcAlL
tkE3+hg860X0ybdF2j75+qbxuHUrcqc3wpSfJuODLiNX0gaZmaYEqOhj4+Afy5/SidZ1217HjdPf
/PwPw5df6CT7jamVBQfqbJdZ9ibhZkRgHXoHDblXDQxpSdlILlMXJOytUUagfWM9XJPsQmELuPDS
0iqYX+Cqj3GCGAwY671Jhnpt3DpjfMUEOOuapn1VMCTTEpyjru2HMtU2aal/hoF6KzWzvRFtsYo1
9dAZeNuVgHsT2aT15GcHEcDBNLTnSqEkbXs93SgL6xeRMu80sON16HIUG92XMS24VYgMDaywWQ5T
/4J3BihcLL4rIwchKBIqCHykbuDcmqQxBH89v3Ht7EEivb6S3b6ERXO0amS4mlbyZP3Ooj63gikC
qhen7nKwrc9YG4miC31wTw2tw9IDymkWgIh+/PIPf/3Hf/gY/qf/ld/mCX6hrP7rP/Lvj7wg6syn
2P7nf/51t75b//yLf33Gv3nCUxiHxddn+PZ3n3W831z+7RPmz/Gvr8r7/v65Vm/N25/+wSgMm/Hc
flXj3VdNFevnJ+AbzM/8jz74y9fPV7mMxddffnygDmnmV8NbmP34/aH9519+GEL+vES/XaH59X9/
8OYt5e+uw6+PoPkCF/QV/r9/9/VWN3/54f6qLNNw6PPryjYsR9k/fum/fntE2LZjuEKYtnDZ84kf
v2R51QR/+SHsXyHhS6ELVzmmohH64xcafb8/xPgn0UwZ+E91Kewff/v+f/oF/+8v+guV5Ns8zJqa
T2P8+KX47Yeev5+tG8pQuu4AA+R9hJAWj3+83YWZz7ON/9Hqvav0qqRFa1LxbdU454VZjN3Z1Jad
O4dDUU+GzAbIJN5LmLKpJGMkkNTaGg4y63rIIS6bMNjWdpC6y5G4zoj+wkIvMCFaxcqOf4qJjXKR
5yN6aI472xmvajb+e8gQd9tujVezIhAhvPaBlrGblyeW9X4V07mKmvi6Y6bQHCFRhUwW5zB1laXp
0yBNZveOQIcKqRqKUdYZ2R+xregUZ3t7Rx2IDn+9CQ0K1H5sxmfUPQs1rw5aQ7Jf1nXOHQEg344n
NoYxcfDv6lsxC+6GlImjZhFfNp7o922nvVOAvUi7Ce9IJtvT7ifl3UYVF8tZupnXsNf7LcJOcRrL
OgKHpvKVkQ+37pWmAXly9B75pkEFwAJUvs01iXaz1X36ObgPtQjnWgHmTMuvQ2LDyKfXlok/GMv/
P4L//ghWf2/83gdlWPzz/6rCtz8Oev7kt6FrGr/qitvKkdI2TMfVeeS3oWu4v5rKovdoKcqdUjBq
/jZyzV+VkspwsN0BNLZsJpDfR67FVCAc6pKWS7SULUzzPzNyTV7ojyOXOUUZuq6UpRNzazHD/Hnk
jglp6PgYybxMggNj50ufEQijA+0k3Zkxeh8rvdVwhcuZX85tTIEl/CLP+7oL1Ts6YVI3x+tIcU6H
LIzMxHNQUKtrN3zsLfWc0eReKgtcVjNMr3+4yr/PQn+cdag0MYH9+dO7uuPoglg0pjcdtMufP/0U
D4NbeWhPsoCTBdjswoWCZLOHi6gZZ9bR7w0Pmw0yWQ7ZAbRQaFNaQuSE94UqO74qO4xqShI8MqGC
bP2zjVAXt/sXsswdXTqc86hgdT8Dc0IdgVqyICSgjh8daA9XRBkspO3Pm/BoVerYF/PsAdsPYggH
ybDV6R8gQUsyFoBoQDm4GXV1FK77Lgw7XzJJoRGKacBBSIMQnzSvsEMpzLhjsahIKFpMBEdTvSst
gLIaamY3ie/UUOdrN0aZV0CMzf3OWTYlxLxgvG0dJi/ShxzaBtFnaZj4yPsBXjiOjyklbyb1ooiM
kHwf6ZCdxwJJvHKLVz1HHF4FG0SZatXa7O2LOAnYB6ub0efalDH+Zy/Kj92UIlcokNd7dgOi4p30
BfJp5tBaCoiruONrBl3rrDXfuxdJfpOMVXGXZ/lxEtXdMFor/LUAwjsayPYYrXwz1hd2kYoV+Uu4
4yVsDMp39z1RADtNGtd+aoVXnekl69gpIpCjxjYnCjipjRpVjbMI82oLeA7fpkLeV8WzrWuf+RxJ
XdWi7h/KjTJfKFDM9Ve0vWhBgeaDbaaa48rprimp0070bujI2QdvzhoLY7Cf82OFWe2EBg9R1RCz
NdrvVX2AaHL0Mp2eS30mpnXFzblr6vpdj1PY0R1ixhqOWGjqS3rTHgxP51EX7ed8vFkgD8SrhLEj
bjnmutrFySmcd/2Tl0C20QhU5S7K4QvsTBc4ctiS7O6RHXBQnBsa+z2zSHTyOw4jMs/jpXLSZy0e
toNlngs8vOTajmwwkUX1b5pufxqVBWre+8Cm9Ra67l2PBC2z3af0KNP53qq0d5SRJ5a2J78dHwCK
NjFJDaBSn4gy3Qxz2g2prmAVPe7JRj+QDnBVUhtJIgJrZd5dI3mletuzhpdResg9bev4xslMjTtr
IN4YMMys6b5tB3mI+vKRvSQFhApHizaNNwOK3SYsXj2rBmKixHeBZj00iZEbK+sSTE/KbdtFTetu
YQX0iXWy57X0TVbB9UhPTJPq0BlJvhR4b82iv8ZDeB0bCfkCGEq9b7od/DEdtJ8vk1XnWXi1iOS6
L7TXsu1fNaIwF10O2BMQ4iL0nZ9BDY8AHw5dEZ0L4yZrKNSZo34vk6BaqOq2909anzHhpfI6rfIP
DXbnerQRUHTl0YnF0kJcR4eihw4FHgWfGEKIWW1L0e8gC6x4fXaXe/5Tks+WmxnCbnZnK00o04fN
85iDwi4UNZd0YF9gqGsdF9pCuD7YrI4TUNfXsB7AWE/9gxNzH6iGsBY1fqsAoRj8jn3gmG9NVfQM
YO6QvkCI527LDM9BRmSeHIiXMuDH12cattwCeQb4KdxEXXZ0zITuPZpwMxvdRdlyZ5oxCtGCQrrI
vaOAKt+NJDD49Xx4d2OEWCNYX++JMyubvZL2AHFBSYOdL2jFN528PvcfRkHWadRH5yCdQXTMKs04
3lbYMLowRZqdEvkSXCSBw0u6Awzo8JhV2lOZmS8A8fl4osBJGkFltOmcFoG4ShuEV0HvkHhAfFeg
qG1RMuKqR9FOGt1TYdko57V9PdEs8amS0xcOiLFXb07sPxMyQnk4gL3KIZ5cQWiCJj+sltLlpBu7
qHDytNP4Vlj6jQf9VeaUUkaO7TFZzI37wdXhjrcOFRWtRVmn6JNSPOeBUW+9gM6nSTiZPoj4ANy0
XmuWBQjLUp9OWK1IAJLbhHwctG2AKIBmTaskivdJXVKf1u4iKxJ7jQQjiC0c8zTWLLu1X/F4XDoy
7daDNM4W9WYKCndNZMwivUERaWmAgqCpWYmPRrulVLUO03hEMwfwJLnqRH7OqTsTWkOmK7WOBZea
Lh+erznGGtOghz6tN0HEm/ZtoKrvTJVvGV1onCBQf1gjF/g6nhLfvbDFrq6MNFv3sTYRlQB3pQcS
YeWpYMkUVG4TecW4fLNzW+w5SI6LjFNrFRAo44igI8YQjNSUU58OCxCIqWatJPKANT/VJ25GeAH6
RvPshwIGMjAcAk/TIcxXcFiWtHC4dUCRrmqHnvIMRcFExlJSmvdCdveRwpzsIOjLGi+6aiqmxyCw
KSivAl2D94SLBpEOsWTsRrLu1e9OdJUkosu5IoV9CpngIu+gfWUoBGobPnRuOu94caZ1T3UYhVe9
CiZS5KLkRdCvWQQlbVVYtiSyZJ84wa6pAFxGD5+G4WBk7Mwz4RInyyQXNal3zdh/4QDM9iATl1bP
n2G96JeZtOe64bZR/q603rB00rXyigfN21tZ+x0MmGHHtnkpcvujNfsbqeevdu1/Fk43LWtjDwzn
fbJEtfErRu6UVy89t+Syp2mbyysVDItOt0+kaBx7u7ppYQWHeZwB/QRNxXtjNoOghf98kc+5fD6A
uZWrW9/WiMQjP7txb131U/Q2mzSXCSXWpTGYzwKtBZ4PTGV+LY+0K0h0qzCItSj6coeCAhy7XQki
bgn4ijBDYd+RjUWCeCY4+vXOi9FUt5gwk2UF821dTAYythTg3phmaLP1c4tiK2+0ZjOVIbOKq21z
NP82fS/dQSYkY22HFnpDmOtDYOT3ljW0Gwjom85zu/MY1efWksd2cq/TRt5BtfzsrOqzL/2zR6WV
CjuOSpHeaeg7Q2E/GMTAZU1/57YYTOmC4873nzqTcq2V0lIv5ufLmI6EXq791qYPjMQHDFG/yoe2
WaLiLxeqby8EVXw7hrUpLQ/yvztx7kyTS/Vsx/hJGkyLnPFa4EMSszIFnyOW5+Oow1SJmGHTvIDi
1QUHeL7WAqoq1fk37nIkk67+QCXum0QubFpACwqpUfdvSKlt88/Up/jdSADtsiy2rd1mS7MeP4uy
vKlIWVhk4z3OKI/6K+HrYwWePQ37pdtXNqme4QN9FTqjPXG+eYKkj2bL0nywEX0vpMfGHmjV1g+G
hySv3tjgIDUF+AkgZYIkjwQc1viKRjpIeBw3LYrazEH955P/lWnkPYiqR2eolYS+k80xDVW6ifya
YC2vEgurhCwdh4jTswIBcm1+IMpfT3k7Lrh2Ix3I4j420ueB7dCyGtSMl0so5UarFijAITQQG06m
hhtUAyNSllgZpDhU1LxozjoA9tCtN5ZcyxJiah639nIgCkOSb3jSCfjUQktfY6CkIK7Fu5qKXEkE
zSaONX05NPJ+cD0Crsr0qJqXSJf1uujiJ2bhZy3Vn+SIYLABY+1MsaJXS7SMupVJUh+4WPsgeU7r
6DsU1ieA+6UP8maFgVNjkiZ62bJbKKxaSuqnJP5ruokzXBSFw1wih70fIlTAqlhHO1rA91Yevkb0
B3XdfM9MSMq+U36KOYTMGGGuYxLC7tXTl3W4GmLdhV5IsaP/9gpsyJ59qViRUWhlUGLzHAEov57S
avQWEpybSxJR420A5PE+2r0qotmt6p51RC6CXSxEx6BcK8/9ikV+mandZcahw5CI26yYuFcP0AaX
9mDEnHciaIR0edCRgO9oA+sJESa9plYsgPUfiG0h0zgt36k6o92eT5ExToDQvk5tNRyLNHz1+8G4
NuruyZeUfhIj3aYhqSxBnnxpWXk7Su2bQIcnrz6pJDeWIWpH4oHn6b0NZh434lJ58XFMB2ZpLHWf
lPRKTm9mP4FAMeK3gdJu4Yp3YTZ7AQ2bGJTUWL5EwMU94FZtA1gdSujUdPdmZ3wYQ/umC2TcbXPP
ceImaur7RmTlMhk/mhiCD3Hdi8GBooLE91aZtAobbMqrXocsVxf7KG4fXIkTx4LvpJgraxPusPci
IBUBzDLpKVWoegJyiIez8PCC1QTGyENqARXrJnWdGRfHm5Z2137FWYFNYn4Ro3U2vm1/Ft66KboD
Gr41FW+0jeLJs8j3bAvnPRKFtatnXQXci9sJbVxmk3FZoIqRmcPWLiCZMpnu6zojCnJaBDWdmqwW
zD8u0kipjlmevrmoDxZlmTxrgX3oo/BY9v2mJ1QTVimahtHI6O4DFuvFR2RN49LswpORNtjA5UEn
T6PLQJ/OP33MTSoi1FMAJMorm67aVE4PIrFuYGa+++N0DKpiN38YeiBPjnJvCvLTwuGi1+xQKyuD
BVj4aIyofoGkWCDmeMhiiBa9SuGJtfITeCqhKpwOXctAAFZ9ugFlwMqwH0OGHuyyY5vbbz24i01D
iCa1FjxYPhVDYTtXSf4Nd0QDrE3/se2wWYtHMRYJGpXsyrKmZ0Tj6yrlaqbBAHKgoabGljfpyb7M
vzJPB7bg3UTMlnua9BZcgomFyLa2et1TBbABJTXtZ4dWh0oC9qEA7YdLo8ZInoAxfwx9p8DKYHHg
PthUrvTYT0Qbuqv0t4LqqNBVu758a1vnLjDwF2jempkG9ZXVI/O1YnyJHlF4DXCFhV0+BhaBOqmz
KlKdK8SiguSePU3pE4Tbe/3Krt47niU7SFmmuhsat9h4mnxpjWkiLJM0Pn9GjY4GeSNpqmizQgAv
UFtNIohORoOOEHE2VqpSf4jD6SxFzcCWLqvRRPauP96PSKz5P7MFDnp2nK6vliJNX1C3zmzUhzCM
X13tntqmB/YhuZeFXuzYeNdHmZVyA8ZrOOm27JZanXmPLBBPFaevAzIHjpJFF14PtJR9n8FDGmD3
guwQigrlk8MYsQjmir3yFL04aHar5N4JiuccKQtOh7cqdl60kJOe3TlXpp6yBCXUUhs/vKu857Ih
s4VqNkesEhd4TbobiUx4PBCUqvwtCfNtNOUe2yn32pcMk4igb5rh0ZdKuzNH8lsfdAY+czxnafSc
BSikEi5fkVh74CUPsuoOlGLgXbh9u2wMlClart93SQasSiQ3XYMxsW6pN2lZ9MBBiHgNUgsC3X8K
Ky5m7YF1qoMH/Iw4QPGoGRq9aQb1NtKzh9KDElPq/NB9KPHX6KfCIgygVcUxHCTPw7tWYeMIMsxy
xG0V7qOu2bs2lMfIEQs3fcKAsGq88FBZ6XWH828Cv4w1dPhygqrfR1pO1r16tXyQvhr0OLN3ySkL
TkkuwBcYYkdkZXQd9ll4S4AmKCVpE0hm0polHpsqN17LrNe6Y0CtyxA5FlNgBEsqkq+oyR8Dz3cX
YWp+WcyCVILoflZi5dolrdrqs4qfePZjGI/PxTQgIJxebeZ4EtqwJIQCVRRboKHQUX4Ksa/aDg5g
OW1quo6L3BvA2ZF6tNYHDlq+QLnRuDU9ZBQT40HIFnhwzta5CgSIG+0LQNG0RXi4T00+qqdVFeUP
YLSFLFhaNTwMg/ZQyo7fPh2hxOUAUdxSUPurT9D7ngOF7DcLV0MAxAcIkj3rtxo06ACIyTmf6tlX
N8vn/fuhwUzDJbghHflctbO8IydnJ2o0Tkcl6OBCrKrKPrqGvbCqnh+AZj1URyTgyLMWrdfvx3Zc
pzaEfTsPFaYujj/w29US203hsL3WEQn29Qlw6xlVGYEMQGKCxHr3PRt9rubvdXVGIV+zR0DhhLJc
gL4LnhrqcW7PfaoMpF1wBwtsnuouHqnvljhHgTPnhxqFDDxArWCUPKejw47bIP+kTbR92mTo32X3
DOKBi0iLcEVwIxTWBY7BcFUW4TlT4bmmnFpyVUSnnaq4uY0SKAx2zIRipxDfyH96THxO91XHFsf3
CL625d6fwEGr/rEj5MAorX0XNacYBVk9+W+zvlQlYFjsbGOZ/WMZDsQL9LuQd1wlafSlm6RcCfOh
N/1D4IRfWKpqOD4kFI8VO0XfR6Mc3w8lrVKOMG3d74aaaxpO5l7rm9OQy7vK9Sl5iac2Oo21EaDP
ateNoxvk6vUfqsbRZ4dn1wIoSk5vS41r7Q7mtSvwoWHTKuq03YYhXPKCmPVSmcb+53tr9oBRsazS
ZQIhk4MHC3tu3GrIO9eassDQuRiLc/shFuMricIy6Hei1S+UYsExzCwZv81u0P7yEQm97Kxy6Vdg
2fRdYwGzcfkq7MPsuf433cdWuiqq8SJD/cZNhkdhtJwdi+YS9S969TRq0wVe5Zcb0d+OBqR7gKoy
ZyBr3jU2sUtbADoutzH1jRjeHchyqqdmiF4cH2AwXQRdwsUoGwxpmcl48GyUXkBlejR2q8RuDyOd
A+y7KJAi2iELvR6ek7iBEY+iPR64VvI7yuSVINB3TQwRBV3tttTkrP/TH9ijZNs2BSihp+Fq7NCu
1UmyCgVDOSgxMBRx+1FVAeo4k6a9jC50wqgGeDweFaQnuFTYezWPxkFSzsOumwMt1dr33lH3RExw
l+Lg5wxNsIMgk3FMOhxfVk+NufEJd3A95CwlBea6Tza6YHjlwNXdiYI+oUJPOG7iVY+2eT0S7JCU
M2YIsVfVkh+f4SyBk4oFOlI3A+I882oeZqb+aHpiXyNYmdKG259iyTLQOH9p/rGkZILGfOuE+BkA
9JrJ8OxgF7j2TyFH31qdMSLz+7v9tnZavKAiIJXY36ci0m+cQDy0foCSuM2/KIhfeUiksrni4m07
Y1zNM0Sat7f0NCQIsGVVW/t5xtBdhBMdnBy4Ac3WDrqjaVlsKMPonFY0P8sCyGIy2fcmoUKK0eX4
7hlzn2T8QtCBQn9XG+OexflglWm2HMQ8mWEWSy0SPBHngveyVoiFaMgm70OWUUka8Z/2TMV2VBwK
tzt6yUPXMr0rPDf6WJ/6YMIz5ByrNjjTuiEEisZFyT0dE0CyJHx9H8kbcg/OaiJ6NpjYpZoWv04z
ngqqo2S+ipUnh+fOhQgGuf2YJ/mmM7vnEWKA1+enhvoGVsCJsrELFcNi8+yE3XJKyUsNqRqFX62A
UqvXm5aNP4MKLHzVc6sMsM7o8V7wle8Nc3yuMh9DFGp84R/IWGDbDkyCBPirwk12wTS9JJi71mhk
qPFn8nVGWvHCbcith2SqfdazgRJ2vys1njGSCxb3zdYfiE0ItEuE3S6rio1hhAcSEB4V4kTkHh3h
tAZHPDKMQRZQFI627swsaTjfl0wWvKGflfdpd8km8d4P/c5KMmKmOm5CSfCefDcS/bULwY5V9cnP
TmkfPdvdi9Lk7dDVMMXtV3paPpxhlip3LgFBezgHRFkKd22gOnedGR5G7pmteNP5TvKZ3vom+fIq
JvCMIzzkrMeWEcGawoRkBPNPDjDZj90NErJnz/a/dLC9NRv+ZRYH57qot8bgnxOtf7TMGnm0uYcg
toEbQKwwVUSN6c+LptcGRedvn27M93oQrAdn7bMZ2xQounGh0NFyA0na/IY+P8SImoewRb1QRf3W
lMrxAnPvqtRR684ZOHvLEJD7zvBVsA0jfucwU1c5rD8/Y+mN5pmUUybKa5LHhEc5MkIBX+ivquec
P8j0Y3ZndRk/qM12ZYhplyUPuQfgvjyPzrzWRuwC1JhwfpcBtDr9A+seRF1eHcTOFf4JDGfJ9KxC
NQcMEGnOUsAkl+ExkbcZSZDI4hDmBl+pK5xlAJhDU127dOabsrN1gIGjf++Y5jFx+UcX40LQmqOb
Q2qvxy/Xm17TlovXTYISsjGCK7VY43ifUt5NaoK0gClB1HiuuuCr8THvK4tGjkXCc/nYcDvWeALi
d9ato6XItuWX6Xp40DWhU9Fwx/IoLWJ0ZuVRdQ168TrNiYR023XRMoa0fkdPdt1x/+aKLkw2fsBI
xp4VfhnFdMHG8Zg73rFo1bvncav58KwaDO3rPlPvVSOeOwoe3LRkUwXH2qtO2vTSoNFEHHNXkcao
Kh9YXX2NPGJne/xa+PR2bTs+ksrw0XTiSCayz43qH0NlxXvcZzDO8/w282BEem1/ncX+wMjINq1e
XqmCi2oPSDl0ltdlV2xgtc1QKueSWMm1DpWQ0gcE8jzL1vPyKcyo2VFxOwcSjIEiGzk3gq/IGB7B
7Nz5olmn3NHC04/xHH7U9XvKFB3Q1JpQwJpQDW6ccuoedX6jhSjS26jz75KA3pIl80vVFUtDg8Ue
enM5Qr/YebtuM+NV2eGGoJBt67frfORDDTbXbp6Fojh8oQqPpwoVuBHAUA1GdUwkAzUcp8tgOEeO
Dl9ha+3dSt7RTFwGaXRWzJX0t/moGFtXUfVgOe7dhIQ0DEhicJKeRDYKAhwRO9PfgIdYoDWi5sck
gDto78oL7mJsFBBZoFkAYh+XDbFkuM9wLqfNqcr653miiCSbvsgaL6DTLl65M+rgXLIQFkABQl65
9iYs9pG4m79ZMumv0yDfkaZuoeNsVFqf+CYcVxhzqPJ3g8UMNb+8pJkOxWV6raRJRhYt9nQy5YII
ZsTmGMF3bAzuJI2DQL5plP3lEJ5lHZ05DF9sCZF6zpzw+0eKXSvYEXWDBY3cqjtCBd9x5ucry+BA
p0/HGWI7Y9s4hEl31efw69ialiU3LaAQyu+v1jA8zle4rbmitBdYqPBKs6ceGPHst+nKB/6BhFxv
FWNLx8+7L/302PnOhHsobzZVSApWJFZ1yKazS93noPSJSBiu+oZ474w0p5UeEbY7mu2mpl+PoF/V
RyNi1ZC+zeYrA63IjupkZ/8Vcr7/JkI9ifoFKeO/o9M7/PP/BulWa4d/+af36l/+qf6j2mf+y9/k
Ppb4Vek2qm/yHhxTmAaP/Cb3sUzkPq5hkPnJf0vLQM3yu97Hkr/aSHddnYcdJX+K+P6m9xG/SmUZ
tjuL7AzLdIz/jN7HMNAH/Vkzg4LQcRSvo1xqXbZw/qyZ6cJA7zI/mpaUyFV10alGzAsymTmac8GY
j+agf8i86BRO7KMKtsEAcqmueWAGmyB6xkj1nAFzx+2ICkNv8Zrm8bvXR+/C1sk7byw6gUW0ku92
VqxVON44cz4AfXNPL+/NyD8juds5UUPbtWIcCnRuNgs19Z36BKnSKXVKWxmfimROZyUhZYUNNd0A
iwpqQv2gRloK4N6UTWMPCfWSSN4Z2NbQ0+rqlQj4Uz3pHRowCntuxpuoNL5CInKpdHY8jU9HJtFN
8tor95IOJUUtU2nrstKwFKwRHfMiyBJQ3yGKL7H8dQQjl/IqpJns8D3Nhpf09BEmoWED+wJzLwL+
L35FTKo+tlOnolmFC38pRUVHwp3ufn60sYerCPUrBeFW7uaXqnvstuzpll6QIU/uuIAky+HTFoTJ
WeM2zGDq2JW/1ckin79YlHIVOp/Mjc50wSxUDYBesH6Jk65ou95TNr0C5xUCt2pXnl4VS+lwFRG+
0KpEAeXrqL0lvaTS5J2l4X/JwaDqOH9+p+qvhwK1S6iF7z+vy//h7ryWJFeuLPsr/AHQHHDI19Ai
ta58gaWEVg6Nr+/lcdvYZNtMt/Fx5oHFqrqZWREIwP34OXuvLdx+Vdd6/fB55cXQ3aMbOABEAqo4
Dd1WQAifLBc035szcqYSpLIeeu/N5Uoaqb1Fss2bwnmZimzaOSg96t3QlEczZ6ZbD1xzP2SfckrG
gNaRaKRuO9XYZN3I3vdhlOPQm6HGNsDEStN/sHsYcapetjQFlx3oYhhU5u7ySYiGF8iMMNtkrnoT
5HriqqH5bllAO/B0MTuUT7PN/G4avHOrLBy6uToqWDP71g7ABxGyl9OYwwWFeH0qH5ZC7o2U146V
wdiaQfAeGRMePry9iEOLVTMqufFNhqyxneK34AKKwLsRMDMyO47XRqbvXoyE3H0Ln9msfhQwVd9w
b3xxzG17QcsN5DFnllKZOfQV/RDgOT1HOKV1G381WXRCPZdHUCoKVNs4K5PXkgXOvWcv92WI/iOv
wcb0S0lGGce/RX/0bg6EoXHe8zjaBTjJlTBfxirYFwwo9LPaNM5NQT1n1PBU+HPiocdyBwLJegAd
MzfYkvIhoP9+qrrkM0v8TdARdF64R4D8T23hPsFpeoxGG967dyTYgxnVTPPCRkRDm5p7GEYSVBHP
XQlgMsMIUoNMbbnKYxaR8JiTBh1lXFoUMp9icZ/Kme/UNJIeGLXK0fL2HawkMqw36Bdp7/FyIuHe
gANsdVETZwG0Jv3kds6eSHQMDvpZR1phU5kNNIF8Eehn/4F9v2Q1cDfNxF9EJY91BWx2pbrpxm1J
Ngvanqhd7lMrSH+pFDoCafJfaj8el2K6NdHbbS6rUSu752Lon1qBiC7TtIYufkCiiZ0rYKUskrYl
6pl7tuy2o/WHzrJHTyf9pN7izpQ0VL2xOceMaNPKvWGew0WLxI/heLp/lqyBEyTYUtND0/c/JWIT
/AjRK2K268uN0SM/u9w80uM2aRWPiv7sqiis1+iFIJ/RVx2S4IHuCmtcYryOpvPmSChTVtvI0wyt
1CAoelNi6zc9jvxeZ9h7wyxepirZt0Fn7QMgTVszal9lL7U7gO5e4ER/3IgZ+ciGRt3a6CPNdJOp
8Eq2bwCjgLA2Wq/gBCc1OfKsz1Hc7nQ9AzRTdO090CZNUd/lZRbsE2MuNjA7ThaOMMhNw1+rGk/V
sAZFl5R4Gmf5lCBbR9pCVywWzRlW2GcUMQitfK7BpJ6mwX3Ni1088XZapK1ELu373EIN3kTP+IX3
fEbBCgs1a2uCiLFPv2s68r1n38m+P1w+zjpaILbR3lJIME/gT3ZC+WcL6OlBbwtLqT0wNVpKYPYz
fbn4GOXp51+Lun6oCakTsUFCFO8h0Nf1siqyptxY7ctk2zd6MfAnXnUz8couLx3NkEwBDMiCxqiZ
Uz4SpZmshWE+0h7/WrAek2ZYN7jUIawV64mmC8NUIPhO3219O3tsPMDLKkRZxO0usJBwJ3CzBzyz
AEBby/uQpJmOKbfSrJcC+t8d28GqkcGTLP0niVcTYn11Myo2796MIQchuUNQyD6RfuovGYf48/Jo
2eH46sbk5iTxrRB3+os5KBFYoLe5cnCPbeQ8SXppayLqCWXjbsSiRIZrw1+5ejFbJH80yh8ZWdxJ
EBEuP7fv8awijngU/V5U4sHUS7dp8U2zflF5xhOc0WHDcHisGb6vQse9cUfzq5nhmVt8sX6ZHv4B
d0nvMj7gciqYnJLRyoh+U7BEoWK5Ue38NIOs01+s3/5S+zc005/MzDu6Jt2EWG0wJvBW9DpSRryz
hh2Jom4NFPhRv92pY6w4CN4cqNGKydHKcGHapsmzO/D2iJqAp6dfkAKe4yg+UgxdlseLuLxHIrzY
VJEZhjmDC2KWN1HOnhAv1sY0ZkIo9VvRvyC83BEi9khWVLIG6fSF+xIXIGq5yP+IgYztm6iytx0k
F/12C5a/PTsfIkS4Wij+pjpYlx4Tq94UTwzy8U/oW8Mc6HV78UcO0InOHBdYptZJehAGpoKGN3+h
LwjKYkDr8YANi31dGILKRz9tWUekDrrSlsePOoRY0dHdqCr8XkouS0LUHB4L9ImJvC+m6s1G9kBf
m41MppjtXAyN+sPrSd1b5SG5Q0pfZn2tc4f514RWWX80M16WrRCKAOUoJ2COrajxqUgSl0Q2/VoW
JKMrkMOfgWAh4RPCSjGs9R52eR11gggvFs6WwppHSb/vQdQn/BDHQZkHh/PvtpP6AtXl7eTKv75u
yvkbwx27LZNlYsr96mqWNvrDjp8NDvpFVEg6MYv1EWpOelzLKrJWlSZfZTFfcnlrl3fMJIsi1kHN
UDIGuHwUdhJ9e8twfXm4pb6xG4Gvaxq/64LHvXUpQtNfV3++iPrKvac/ib9+R4rhGqXHAa48GYNa
AldH16y8t5eflel/qzWQW18+0qZtX6AiHS7vw4/TpyAknFlv5okXPpnMwtaS8qQZ6WzqS90aGDmd
etqMnV2tB4dPUem1qaYI2hLg8WRk1WMgvKuwN34v/yDy/ivf8e6WyyPqMpWOR2tNYMjnTCwlMckQ
hNrbTCASUf2bzDhF+JCaSTlcdkXLi8WMRhGkvgYnIXdPrw6Xuz6yrMOQ+0hEuRQD/m98PqvLN1Aw
B5ik+6MxO5/SnjrUalyzyxdeLrqnL1EdOxKD9w3TXQxvPLncn1Ruc/0WWc6eBLNl18XwEWZKcyPD
T+wN0d7VhVTAWgKelU+hKz5k9OoL/lKvoXrZq2vjLOzkIW1Kdt85/0x7dmk7Ljc0fCpGtpT8zUyW
Fsw7nRwZBjI8ZYJBHzk1cgVsFjNB0hmHPs+vFtU45wQhd4fAnbwV0DsK4aBERL9pi4XxjD0fBlHR
rPDr/eWpDYOco0eiThHEIOQCEASBkYJqz7gr5pvOR78ZLfoO1Xfu5VjmLm21mcBf6QcrDfglGqEd
VpUjEGpjHsoF8jL9KZj18BT1xU4/zq0+B0WRjpMU4yGq+2PiND64FrSsUfFw+c+X53UJgdH4YMPc
WR3r6mgXTHKM2ntKqGH0Ehkb/slUZ/3bRe8ClQ7dqdy7tB0+mWj5m1mf74rBOeqVy0zx51fdAXw/
LSpIO/peRsqMPzXbGk1zAHT6bcbcmPYUUXjyHZ3/pCs/vbvM+twxAWFbB7xs7pdNceeHXI7LM3xZ
DTo/XsgGjJ5tBHwhCrGt8lKa7VOZrnOHDiVUvmzTVtF1rgJ/z5kWLJVkgDamI75jDgtwmjXXhqR6
aDyM7BBokD+0aqwiQvDFqk8gzUeddqxJI5EEuWmdGmjgm0w4vwBaTvhc1snI9U4sflH9HaIDQiX+
s9DVb8lTy3NYwtPIJN+X0uBct73Jv8SHYfxVF9Oea//6NFXGHtPP5TknE9GJOaH3wU0fB9uYM5rK
+bz1Eu5xqMCkjk2b39C9/tT/H3lU4qjPywatQl5xJ2NoOTqm+wSL8Yag7uPl9oYDytnbWU8qMKmm
rj07fL48KozM2P387MUIouMMYzTURYf+yQEnV/3B2LoQinVhn5F6qh8tSut2xbp7NovyYABiXxmR
ffePhyynsTuVH62f7SuiQ3RJkAYTiNLMPWuhvBGj1OsHqv3RYi2xsOYlzBVWkD045VPzX06lVuge
dY3GkYXOa0xoHn+oLfN7TI4dT604+5bTrRPLexiz+e6ygesvAZJMoTE62SkNOXPorgZcKX4J7r3W
eMqX5LPn6KBXgqbm7C4jphxlDttpek3i9vJvXt7gX99Ku0QT93k8JV3Wx9K1bvSrsia0eUWMF1CP
5lGC0BPwea7IgQFWlN4M432gj8T6a9mTl93ge1r3DbVj5MvKyoZ3zquK05oDuq4zdOE5/SEs4f3y
80MWwNlbUP6sJ20cEg2X6q/zRGwd5sSLtiKcx50RT7dApXw1vFb6fo3xLqxV41MlmyiSF0XbWbPo
bDAwPM3o6nATeM5VFRtXFflXA0dNJVO4ShxWabez+HmueHaaW1MXCvpKo9GHZGCND4ved/XRlorV
t6hg22DczuyKlwNwK+eU1s39pU52Wxb13F26rUvFmRjyC1lPXXPyLgM+Rv0/rKAeTSbFnXE5/Tbz
fMBStAaLg9MIFRw4FhflAa2KKCJWKdHP0JzNdIDS+eyU060D9HozjFFzmAWXMoYRrW9c8nipAx4a
smD9lCvr+80NhDaYSXwGSqoHf2LUyhfqgxsGUmrPmpbM5XCvmyJNkBCNWn8vHhvc5ca/NE4uR7d/
ai3+H8xtugv3T45ay3EdKgNBt1DYuHstXL3/7Kgdk9gkoC9wWMzM68G2fy04PvQlCvsrq2C3ec72
8g/+W7bs6+SLBmf12/13U/U/e6r/d/P2/yPdXlObIf/v7d7TR/m364/5518t2fp7/mr0Gt7fsW7y
AWGiDmz8nQJX9F+dXiP4uyAVyQ/gHfsYrGkD/qPV65l/xysd+J6PMVsAzsaz+J+tXk/8Hfs0Vm6P
hi8Wz8D+d1q9PJr/cg9dfryNIVtK0/Ud15f/zR1JSdCpfGCEgP/y2zDsBZsZ8M5ApdftUo2bPqAT
2QrAZZR368xlqwi7mJnS+CoZjqNMvlYls3pQHE9+W7zTZ93nPYQP6lFoRv4hiZat7i4iiCpottCP
je2HMOJE08LqW/dorHB6FXl+o5b4NwvyuzAq3zFE5mF6P4bZTeN6T1ZEUoHBWcPJfhWaiULFEd24
R9PlAU3r/jTA4Aihs68y37ZXEcaAvqW9Z8uFDYPB8QqALJ2IL3tvdsFTJKcH32ix4uS4KJPqyu4B
mgY6sYbHhg0lNdAaCoAW/YM0Od7ENr2HpM8fjNR6nMLuusDfvk+hzRLnsmTQxsBXoBePNhVEwr3W
R5o+SlQzh08O/33cVkONAxVQOCeGqr5mfE24SBkHmyoCNNxlKE4ja34tvAAdmltsPX9682q72zmh
XNEbc3e81etOk79Qw4OwsrPPOPqxcib6bvQ7qPE1c4D2OlX5oB03dAOAjaCoNCzXR6AQF3unLF5K
trZzQLiWFfvTcSH86qrwZ7FP5PTsTOF8ZQUQdl31UIOqOfiKWIxGka61cAk9/CzbecGO2fkeqC4/
5eKV5Zn43/LgdMXzkmf1PkhhIkt4HMgC1jUKCTeHYTfmAFhsPzugXVsOHdExMqROHuxvEs0hik7F
u6X6BuTIo2Euz4mSEIA7fnHCDELmue2Q0gGRu3Gs6ipOnMPkDE8LVBRUiAJ1DGtuOr2CiG+Qz8Yw
TlMFbd0ACFf2D0mSfMG9vOpod5s1EzP3FUEZg1E/+kLRdoWZAEM/nvxIa9GDF7+Y1kX0TZIR4Ofh
1WLgQQIiBM2pwpzooRBEzclob9oOlpltzNkGEaKIg1gUh9YBckzSpiN65OiBEbncFPbgwR8hHTr3
wl3qJTUtVefgM0PPJgOFzbyJx/lLDhZZgELcSR2b4dknT+e/MCgu1kgSqk00mDcu9NZtI4cXjICU
zJWVbOfevi7tQuxATzFdNUBJI7VksoFgbYwdgtRNTsiQ1qmYx8Z9nNp62BgFbyWFIbvzqoLuLFLg
xUy9QzWlmGbEQxe5Hv3nSSNpFPtj8GI7JIcPFNKLYBJL8/dFWNlVAiIntbi1mzSArB82962rj77l
Vy+GW48FwQJOSZC6YjQQgiNABr2tc/PNkMU7mGrmrR1ZaCbg29qD+BV/hJALUAFk1iYFKrkI36L1
QcvESPoHxC0o2U0sd/wPqJOx65fwTiagxHJCDQjBBd9ESv22BiBTFznaqep+sBfz5Kl5PONKOvhi
QiYn+nYvHJRHGep8xyze+y769cISvBUzYTu/Y4rwFYBFwkDIY+yM/iM9SvhQhV2viTBTeGn4RBZh
3wHnRjXfwmaFY48Oyz+SSGWs43KZ1m1UF4zK8D7gYPxo8FTskqskahnThsHHYOXuSkpFb9CuqSg7
PJMaTW944q5TNDRELJ4bA9nOpKNLZ7tH+xU/1E3kckI3YJbZIObnZzM0zzVISnNy1hn2MiBE4UdA
VsG2aLle5aQeE9v7iPCdzUOUcuAtEQB6xbaqBG3EAhTopWkhUmLWs9xCm3syyXLeuAgraARydGWH
OBVFjUYIp7z1bM90mRjKBdR+xLGWH5lC6TJ3lNqxftZE/h5A4GC5L56quHwzyLalNpfPfVL/SRrU
Yf9+XfL/FQ3mf646VlVbfvwt+dvhR339RNWQlP9Clfiv8gN4xGWM7PuMVak+AirIv6oPk2GyFBIK
uq0H0egt/1F82A5EGOayKICkBTPB+a/iw7aYM/uuRF3IrJnC5N+aM1sXxs2/VLCm51ABwZRgW3Gp
j/Qc+p+YMJ4154wG0eLJ0TDuieMDtljfI/t8NkfsF9yob7jXll3j9uFRU/bncRwfBh4OdlVnl0Q4
GYu2Dc49itxVX1lQvLKa7ilO+6UXXwCyiWfUifcws1cUVcuhwXKDRBeNdK45EEERiVtYUz9E56J4
Ec7DiDV3leAYPGH7vY1JtCJos3rx3OxLBQVDMIDUQ4XRYXYeUaFzDBzmdTJn8pjld1Ach0daB0wc
45rIshIlWhQPL7YW7zsVnklVgA21xvpuaqrlDK+T/oo/hVd1aiIahe07pWJ4dLGz7xyCJbfTXG3A
i/bHZna9k6KzhRcM0GgS7ErU1ufJNEmWDJIfcuTmvY+690qZEdJVE/+CUzntbYergPWqDOnMbFQw
xR9OLX8qBkckww6vMXRDAJVrO6G2GurrbMmJsLFtZOgLhNwiak5t0nwUPs30heSGdZUehMECCnCP
BnChCvShdwlY5WyKxHMhjo4Rdce8KtODIWParZV9l2lrIva6vT8kCafuOFoXSzbvrBwCgUIWU7IY
btM2eQZ1Yq8Mn6F7QB4UEq+J+IB7t6IHBtPrmM5+c/DMBYfWRHLlEGR6XPkNN3bcCi9DakXIkT/O
49bLh3A3+oc2BvubRckEfBOwROnl4Qbf8X0GCm5tKwa5IVZFSFoYgqFFwgG6RDCNAehKH4iqFY1n
S7o/KNVD+klf4QhRryxngUuR7qnfJClCIQIp3WLOdnyMakfDzeb4Og2Huk2xaNdN9pyaDDGG8cqs
1Zb2PRj0AZ5gM4onY3LjcxSxbXn0pzalHVNYDNUpzQ3otRQh7VRbtzYWVoKo4F5K5jt+C3O7xgbF
KIFEvgpL805KkpnlBH2OWPL5ECWw3WKahLTaq3VVw2IdBs+kQCvx/ALUw+bVLLf4LXIanb/lVOO+
1geASjMGZD+Z29avy6sU5MdV1bk5FCPqSbPP/DsznOiRB/3JBZO4kEC4UR555F5V0i+1aYvBujzH
oVFt2r6+s2U83oBrC+yjGxcz49S2oTPbG6e+KaBuqILEgrppz37RXnvBtK8beYC7uvOrqP+IyVwy
/Mz642ooISiWYCHDsQxmRu81OZgNVSJ/yG4LjWUSKjvWUpEU0oxPeTcau260XuOacTrnC0TndeSu
Rq3xkpPz7BeNAJc5+fsxFvRwgiA7+ubyGkTzhz0M7MXwoxB0ue+U3Kw2LbAT7zg32Y9M/Y4OTu6e
cENthqb5dEIVnafxruzEcgfUW086t7XTVrw38kdThSkyMdL7NprTD3MsT4vhTjtZNDWIR/+lR11Z
Q6N4seFLonRrAWqQu4bFILqbownJDThhf8RLY1VExBeece/n5R8lhyORp8u3UywPdlAWn2aZ/7hp
eZDgbB/wKLbbxi1fnLjU4dSlRy+uPdp5GWLjtmiLlMW7L5MvGx2FvzzWZB9Fc19fO124Ll1OG4yU
cRBGiDWWAXQ2TBt8NYzgyULHSOziwpgX7wqmtNjmofQ2swGFNx85GyZTd8I1vZ2mhPI3jCIK15YM
PI2tU+ZPK+VL7xSQN3VGt1t1J5ha1TF/k8pAUBmaE5OimYK7L1A//079yClTMKyrAr0mpD6UlrSu
N2EHNb/RCugNP23rIkeijspeMs/DQ8GnvB59Meyy7kpU+XVVBN1h9odryuEEtyDtOzAdz+Cb7snQ
DUhiTm/9sj/03fw7h/Oj58DmZrp2yPLhgOcCwov/bU94VKKwe7NGhnam+5gG5kPd66QPOsrM8GK3
X67nXoC6UdwdKnlww4empmCz6tJeNSUTflU5/tqJUVfJiXnU5JtXOdBibJ6kMZvjeIjNaRNRFC5J
W53Y29ZWVW96FSD+Jr8Z/V6YkPAbzgZmvIZEegnZxvfiP+GMimG2ZrldDu4yc+t5cJ3pUnxgdkOm
07C0h2InWTP2zKPatV/QEG7zbF308hB0cMeWGmlrIwkwGLPdkQe03tH5PBmC8VWhkCTbajVzEN8Y
Ebdvg/Kcxdh85RgNtUBpNHJpfrSz/5FI94weGphS0xkbYmi/WtXQyksjZyUKtCc9nQYGOzH+WjiE
QGdJ09QDlTEjBlqN6YQqu7kbaiIIcuVBPRk/4xHs50SqM36VngGia5/twr4byVobYt/BW0vKLuK1
nxhcySSyb4lve8NhnaWK2elQQPApnOm1NiQ6yOUxdYCvoY36bbrgu5qSTyu3yGigoV2XjB6wIn8Q
s3wN4LbaJFOeYJAOmQ8BmHF1wFhQK9JWveMknO6U//ET+9vtcjys7nVScYnIWMEonbV/0grTi+05
+KWmixC0vh9EY63NlBt8aAR56rY6TqpnlOwabBAx86Ta9fYdgeLHLutB0BCXbLgdFRIZaS23V2ou
+5Hgodw/4IcukExE8MLnL8tRb32wJASz9POxwbYm7PgunOQVRX722NIR2ljWqTLyAqHVmG9M0bVX
I8K2FAjRhDokDI1nUlX7NZLEl2SZd6qli1MXfbqtcpQTFlGY2ZyUIJiJ2Vqg4BHJSs6AqMKrNJWC
WoHXVJEq5KjmhStx2we5gOFvf5X9aK1MmSN39cmn93WoS4FtPyC4Z5M78mci1Y8fiTW+L+fDJMYP
U/iHIXApn7ruN28GbL+m86hQXnugdLamBDdE22xlzpiBw/JOipr+rI6Oc+MXH4jSukKF+9jgL7GZ
QhYt4RuxyayyD8mRN7mnSfqkFb+gKd5MQ03PocuewxijjlHH7d734A20iuQjtEMtsJw9NRaJaSjc
kVYxicn2g7KYyycg+sDX7A1ma6RxBMByBZfVZ1HqCsc9wtraJ0OzU4587dK+OyHdh0BfpSfp0zxA
9nmkrNqjOuJYGAGtEW31LkoaLzHhzo2pfuI0Hneu+BllxBFxnjEOYUQh+8NZ1YhBzuMS1di+F7UL
y+49118dLP1XMKPubRdC7os/IQXZRGpPg9pyzcQTFdSEdswsy3VRZuzjCu5MWGYUo7UnDkY2fDr0
m7w4tm6aonmX9PUILLkewvE7gwm7KjOB57TUieHTk+Kx43z62TjOAxokRo6l++THBET3oA/1dA3h
o+i+w6H6TjUZpzJZAFXbPNtNoU4ofij15I54D6cDxuPAMEzTo+9Pr45MH8OrVsDabr0WRb/1S+CU
v8dSSyAzN64M731XkJiZQykW4Y2rQrUfKGkmj25TGF3TQNgQL5Ce3CE/AuEBtm05CNvR+/eTfR6c
9C6VGD7RXvtufD0uvQsSp4Dy4vnbYZkglKS/fbeBso54KF5Xi9sccN9e5SZuyspUWMAK507Vwa2k
4IZBNO/LKvqAUdfvbAM9XuaSHGTs3GzZTqyiSdjP61pZuoNivuukzQQbmdc16yaO7qMg3+K6oj/S
ITtPNrUMvvKh3ebN8jl22W0DTpYEnBu8JyRumLhrHIl4rpXfvvTwHy3B5xITPjI4p0ghqwNNrQdp
8QuBavdGg7HeIWORhOwEK+5ZWJ2DLCBI8O12t1g/qoq9peRgBYYXyVa5LQQzozldnuFQX2cFMBeK
P9jne1mB+YrGCBddxQOlDVp++BHx8uKRDi21vb0MJhmM/MckoQOTPJVB5+3GIDymATC+qQ7vq2B5
H0KOTU35ARXtcyI80rPV3inQzVAL4U9pYz7MQryzSt4TVks3yCg8jgvURmSIH0Xnv/dem5xE+F6m
cjrnHe3rYXDYnVTw6cwE/LBwU78DqJ+paaaGFIXBrq9xdzEgT7pNwgF2Ndi0Cvni326ZrvKxHPdz
th9tUg9VzUrAwexBsM/TxqG15NHG4bR8NHI32ThW+okQNlsrEdFHpvKezPmD/I5xUxbLoz1oGAZh
bQWDO7NH4jArxsgmMo9a8ZPHvIMnOLOBRhJyVeXuVNM/j0SjESvdHgoTnyImGncbPqm5u6mT1jzb
LkqNNL2NGFKtU89/wIy1LyRkv6S+KfEcslNsqrF4lOybPmyCrdBTM9aJm3FeeEtViXvRR1tMM+Am
DNGtihiMRy9Z2uSQ5nscby9Z1t7hxvqUUwwqYvCeKtgf58gKngkSyBBM071twsrY1gZvvONILALC
AcLEZU7fTzskTlXa3BikejBfpWPXshzezB7eN398hZKyPFbYsZdMBdfzdDPbERaoaSZCBbTS2Dbg
V4zIPbTS2VcLFYxsR5rsqEn3AyH0B4S2RL14atgMpFpheA1+SiuyX0YzKE/FAmkou1aLMe0V6LN1
Hk7xFnYVxauKodWZFKiLusc4wZC0UoeFyMm4Np298HjOO988dyUEPom/aGXNzi/Wq7jvbjqwY7tR
Qqdhm9nUc97tTNZ9XhnDyfDaL+kOpxXTAhJ68ZT0x1kkxaHGDbSZOW2RXZnE6tmGVsb7BqKcRWRl
ionAb8uLVhaudfBPxrpD3Q2BUD04PfVohrs7Sw+hjP6AaUcsk3iHaek6BLXBd1ziJOoAjKQGW2up
UyEd7CTmBOVVmNO3mcSvo8/ppE/Za0uGTJyq6X4P8fJJJ5JCm/p4TSf53ZoJ7I1p23CGLu8QU9PA
VbG19YP6zSAJvm84buX9Ma0ZXmMmwHhO6b9T88CNXrySJoZlTlmYEJc1SY6HXGSbrosTpIHlbxhh
/eXD2znDTKlWbIssaTjbDXDtjPm3yot148YodivoQuCj1rKG1+Fb6buXSr3P1R8mLUhvquYDJMwj
vVzctkWLzTFyjmaTBKu66QnRWcytBdvtOi66bUoAYMqNGVfee2l7al3ZbfU0uh3qY4tDSVVY6MxJ
SWf4soRsUe03Xf9ys2CFFyNHIV41GMOMxICs0r+z4Y2R8nXuOa+wxeqU83Ow5DnjI4dkay94HFi4
rKyjYUNfOFyUTjdH7FmEv0LJe7Pg9Nwgi+N8ePAanbRQBT3HvghOTv5UZhlHhcnF5x42b3iGK0oI
GkSdM6N4s8Obaam/IdLtl2G0QbGhZHeT9oqrADrJuOpTBOaUs+yz3hP0KRtcowdqDh9hy9mq4nvK
ZkZslGRfTQH/jkMxFbKaCVEvTv5gIJ+l0wFU4dozWWTbID/VzvQyFHCP8hQosZUjTzfka6/uB1Id
V6x0pJGVE3e4zx02J1QStnrjNTMmS5ggpSVBmF0XXvmhVx2X2cWJPaQH7v1dZcyaA4Dlbpk+p94f
r2tdnxL2flZMIIaSFIZEQACcsnKDPGlT+CP2lDjzt01nRUSofCHxBtM1cL9FhKF7s2ftulIXdvG7
F6InaP1x2sS1u7MEioxu+rVdp97FFE9IB+M9whrSuLz6AEkxswgdM7p9PCJV7GTXbj3HOXX1IrYt
mtxV0dzXSohzCKZ5Pfkk00clHhMcVMRHIhUmSO20SPO94p9E1c8WFGIiX8zR3AUhQ5e6xn4dueR3
TBXR51Ts9eYqmmB3DoDT1yCfKUoXa52yo+7dJXa2pIV0q7RXbA5YxRHI/PrLlxgsNGB5mz1EwbC1
na/GaMZ9l3IIcEXBnpjBFPTSZZvhTvGlgqYdJn9kHD8UAeIEt3aTYwriyJpccEl6GtM1dbiGhB8S
agAcBJltQ2pb2QK5QMydYjQPZmJYRxqlK14R6HuKx8hCMDIxglNW/tEHE+OOWh2FwTFUM483vY6v
qPLgYza5l6z8xZwdghGWhU4MrzI1g1eOYBTfxbHLkdJYvWQDpFVlxUJtRNZqOn5+lTGD9TD8r8Rg
vJhWugAOtfcAA0vIrFdjQASS6Q7kSf/0I5be2k0fZRcWePWtXcyjvk3GMd7kFR9Hx3I5JBFIwFuy
jEhMwYC3phpxnHIXjARzEkH6EQVq1XScIRgwPfct71hhumMWnL+JkXdcFvUHJpGt6QyP/tA6+yY4
OSBtQF54RF5qiq1TGt/lgBab0THCL3u71PA+jSC8IZIg2Rkee6m13PmN6naklv1JIu87we2SLDB9
IUPocoyW5UhojDcUOCXyFlRHwOlpbJnEU2XNWoAfduSNglhDSdv7uAwW8FFlSLdk/HXZQwIOUW5U
HGTq7mePpqI9AIT0fN0y5B+DzU+YdlHuDO6QjS8xM3TEPhJsjatiJouLCv8Jov+bz92DLHF+7xr5
yn3LBSm8ZV0voMrsiebbbJ7KMDJXfdC+9RR1Ht2ltQ6vy6joppKbsYI7mgrrj4A4wNqG9NyjmpNg
fAq5UaSNo2qnGH7gBLpwu3PObOXGY7y5ltTVhHbkt2HA+T0VbLgzitu6gzabUAD5M1lbYKqxkJdx
yp7Zf7TDnuODjiTuOe0tzbA1lfNWReVrGQLUqykoCc5CmR3JP5ZB8UE5ba+HYf6jGuMm8JtbHcSB
wxZKoH/DEQd7lL5Pgy4F0otgbhCUYXV7aqvgVxocx/3O7Lde0R9HO+kpn5ddangz8FEZMc7Mr/o6
CjF+OF8AI8kiE4SxzBHHfQJ0GGI7XyRXCNCeZPBSMJB3SwITR5SwNJBfUYeQAXS6/JK6lc+/Tjgl
7Cw4LclPrjswjZV9h6oNMdy/GmTXrdOBEm7SObQebU97jIm3TbhhLNbHKdj2KKnXiDGBv3k6QEWT
E+OFAzAhHSty0yub4XvRjGSFeea6Y60nvNN6Q0X+2OGGidj4gNzz/FV9EBAE9gqCLd+PLrzpkajd
OPDOTiW/so5MTBnWPotjfW7Yz8l27p4Sb3wMZxo+hV2kmyE6CZvcI2T55CdiGQl99ctI8o5uJO9h
oLatOuS6FbUEqJGvSf0HeWe2I7mxredXOfA9BU4RQV744uQ81pTdNd0QlV1dnOeZV/Zj+H38JH4S
fyxJGy1t7TZ0AAM+MAQJ6u6qrswkGbFirf//fug5sNHJpoK9GjnZlUEsErRWxDAcbqFflyuLoNdF
U7t3QRddQg3cNqd9+GXxnRX790AetsyVcB3kWNWly82I64K0zgzeBW6mVVmgEPSyiMTMDgE++SiL
0dmEzDKgWUIB9E16xk1HXHimgbUtiQ8jvk1f0ZovQ1RkTcVIe52MJP7JDgmaVagdlpd7M0+m2UvF
82Noj67LUz6xmiEcNTlLgQo09PA0+hW54Nm0UDM2JIUrmqj6ccI472vFO+i/aqkGKpGauRUBHDYj
4fAis+AyFcah9uNLpPjceqFhnym2qrO/t+S7uzFPNtxf/sa0Y70ebz6RHHbVvQOhXzc1NeloVuA8
n3BLYkCxmzcp0+Nk5k9GDbiTZs9bH9smupJ83zlUrv2OLCW6TpX5vXD6hVlochlx1iECPbxvYzI/
fTckwpt877gZwE1PG9/GbAfo+CUqeLcq0D/m1oFNw3QR3ZNxBU74EwLicB71xLao3Dc9xY3aNfED
AO5VKeKXmtopg2y1EFbacv9ylmNotrYtlpyscd4HeJl3Y8/l9b3om4dxAFcl21g5fM9ROdDWad68
hAGfzafuoRDETNFuZM2HVg8xxAkL3FPZfBHeg04Vw3SbO7WhM4Jbo8VE1X2kzrwWBCZDRClOMmDS
g4YB5Y0VrGvMbUt/DL/0RnCIYTSWRHySocm2Z8EOH8uUddp7GZGDL1XpzOZxH7LpbeK2dI8DVlUK
ylVHTs+ySJyrk0w7W9KmLOYoG4QX9VILaW+PwE8E0CSvFpCufCZBehznmKaOms6FplZ+kMmskCA9
s3NnvfmrZST2clDxUfYmDo3Q5D6FirRSQ3U0CqQVk/WuC0b0YPqJUB68Q+8YyJAQU3Lt0NLb6h7K
Pj6qmmSsaiImr0N9G3jpuHKm/KLp0Zsf+LdIzYg2G9knjaiOF5UCpGAsDTv7mrdc4FqkH6nF/wQF
f2qi2sSBdxY+F6MtuGhj1++Abn8HxcVD0bOhoqo4qyZ6a+Qdl9ZkFTaStVaB15ysYEcn8wlH9d2v
z49FcA1nj1L5zAzK7D1JIcxA40FFrayvw8Ae1XkkpUEriggxXQw1ZVFNaof7Ufnh93gU1soDjWiV
4XUs5iAfdWn95CVPAddTb8nFkLV7aot2bkgA7/GxXCC5tDFOCJe6pwn4lF0kQVjwOSRrb3nk37bc
PsswJPDK05IbNwJsxM5F6mtt4vWTtzBGV3HERzsmAYRheo8WHK/lwCSUUJHiRS+059GwrVUHwI/D
OrVdgse6JVy36XVUXhrs5SQ/4vtHzDR7Pj0HPSgWtHPvlCd9cl9Cl9V6ZNawCKvwQKLPTZ8IXK4J
jH0uB8m0+SroNDYfN1irjM3fLUj2g3kLVPYylRo5rwXDtYTrbgz6a48MiZLYGlb2fDcY5bBnWLDi
4Xkpe8ZYlYOtbT7A9WDW84n3FhDetzSN9CEVIwG80E436osXNMem5knKm8ZZQ1h90wdkxzr5yhuP
4DTqxG5NZ+YS1DE0N3qVRclmlBnA5nSoXgm/wz2cTNaVQzOH+RgJnBzxzjSSzhX/E0rxzfRcprs1
KzziZHAzcEuT/ksHhfLzcWVqjatMZe0K3dLFZYQqA8CwUtw3AeSOWMXBxqrrHQN6bTPpmcYhDRsF
hyaBWI4GJiOwvtfe84TnZbBzGDSVtvRGHnq3TraTAS5FuGpYIRc1NjNB1wvyeO++COKRlqEVPJXT
tM45naHy7oY1To/7onWIFr/LM1Z53/O/ph4o0EC+67F3wfF+55i5zimI8UbOiw9rAlezwF+HOe/f
VrMXTPPfpIUCKQ8hluahtpx87S2qi43SXe7artmr0YMFY4Ps9R37UeqIFwUg2LWr4/1tanydpdd9
awe51Jk7bDJnfBoAJWnhXi+ZobFLcpqKkEP24b3XuEdbEatVqRjBu76rtOiL6hieGsXazLRvdCp2
Uxfd9hxaGnIUVpNVnggYT0k7r11qbFN2m4HqdiXCWxMIAdUB6KTOPYeVe1Kdd4tH75hVbIfxcFMH
MDND0hucjFYKOYCgco/sYesqtb8nroCyrTf90nhJHI0+biCW1KgvbThhGkXnV1LVTfR+9BowpDny
FCPFJ5LvwSFcbStiuTMqCR0JFyyyMwjpZsGBMSHVr4nxhIyLRgvSjZt2w3KsLQyv7rViLrWyRXSZ
gJBBEaIl0U7q1ejWxO/dGmY1cV5gHqrBVqZp3ZYH07DKLd78jR01L53+2HO+X2htcTtVPIz2JN+s
ottlLrzxDGXa0JsSahvtDlsNPJ1UapGJ2t0AOAzp4c5Ir2gxKOS4TXkOqPbVdNDcrlq2AagexSPT
N/W4q2qOPRiRlqSc4mN2ogtz6+fKJwY9QVKyI1TiAR3BiUyhU52mLJT16DMEIti9Zdef11xddiy+
ofxSoF3IA+wDjRgIC3VBtlRRSeuAs2NdXgeXYgUWI4mUrrdOvaRZNymz+CQkEHeAhb2e4DXk5lfd
sa01+AYO5E4XrBpjU9ZzPKzYJRYrXhlYmH4qo4dJpN8KHwNYN483A8TBfnEoJppm5Wgjs9Vfszag
GgMWQ5PDh1lIzWnn2ls9taysPQ4EWgtYSP0BWeuwr137KYro4FvkuS0Hn98Gh8O98jVMaoleJcE7
z/nBdg0yT8o5GMVWRHsSkLc0PWszSgmgZ1j7Wgf/Li0mzGD4NvP2ZnQtHsfM4QkgJ8ROY2S/ODzX
afcR9nO56zG5KoE2sYe7xyyqsk1K32WBPW03KhZDq85WstdqOrs2kDF2kBjUNg69x3AMDdjG0O+D
Jv2/Ed/0n0TDb4qfavifiEj7t8VbFv/Iavn8nt9gLeKXOUjJdBzL0nWFVv93ER0YF5KFdGAps1yO
/DTkdb/DWlDKCVMipJMWUn0h+abfFPyW8Qt2GUNRk9tqltf9rXAmIf6Uq0ZRo2MSkHT558dDOfof
NXRBqKBbJeyztO3wzSbtMRFseNBnqE4nieBTL6x2KxKrOuZVVqlDiyQctFqWwSvj8UaMTD4ywX49
KlsaMP7BmrgRUVOwymD9Tu+qWWOQ2KSXDGHzEZQ22InAY7Anm/5mDEyxdkdSb0CFNMHjJCNva9hJ
9RhWzTDrN7pkAJI0M6542APCun1KZiEvbRp+z1zkp7Q23oHlOEvNahg453SQurp4SVBUzT1xtaTr
zXMnnCdvat4D5sFxPB4EOLChlgiHjZsx97ejbj6opLyLDP9CS+NbpIVL1aqNyRoRTP0hmC1Nc3xo
MH1tzfGLWZpbtt5bhA4niRXIoG3gEEjfRg2Dv+lJlsHBJ/6Iwe6pERnBv0H1WvZIX8qseQ5MuMM+
tbymmlff0u7SpHzu9eBc+s2hCtLnSIuei6Y5RERVtl24L8xhmzbuSU+ts+mP29YmPVpvK+T0SpZL
o+geuwlfoY9AJQthDCpwjmU3clxzXoK+uaknd8fEki5Ip1EEhBfmCCe9rG8cl9eUhJBbRkc7KEc7
FkwegEPra02w4Jrp0h6Ah2Lj2IDpQr0hOVW0WxgH98zS1zKbrpGJbdDy6BaWX7vYO8cOcxHUDrw6
6WyKsX/gMPEcZ8PebmPqW9vcThUaJapiupszQdXMt4gmP9Bs9qvapU/ljXsLb8QQJNu4qS+9HnL/
6fd89OA947Pus034YMTltDMwzLpivFeEipmudwxJp8917cGaT8peF8EH9J/7eDi1lXoKB9/aW24m
VjZa6KU2IZ+wTHtv5v5TNpP4gB+DDfFMHCHtMy3cg4q1tWW4D/5sG2mkeTMOjOsILOZkUXxLc+M+
nNo9cF+x0GAOuDZ3m5kmu6Fp3gpb/yKhmpiaOkexRXpzTJ51FzK3IpaBLKmxP9h9vZ7a4IRV4s33
S5zKo78lrIDmULQfYgNkW/dR1DVm+CI9ylpc8rjY40jdosU+QjHe+4N60rL8QctQVTWt9bWGfzGV
6nudUoSJ1n1RWrDn/HiZJEBvvSoJYGtWbV49aqnELOhd9GL61pYg0O14irmR47c0C89V7LPRWhZ5
BobjLU0RPLhVy2C8ZKhSS1KnvLspZUODfrqLzeCZsd1ZtvCZ0m5Eqb8sCEGkrdE3NPK0IyPZOxex
44J+/wEZBIVAlRM4gZCwqspd5pvbtGifwnlgn+RPkTd9YWA1OwNw8EeRbtz72eit7TAsjkzzExYO
RnaGG6J2cOubWNOQ+7tZdyqV9lEH3kOXaGuRpjHMfvFUyWA6JVr3MChWhpbzB3k9PYeWRj9NU3yo
BeTNPNQfzZGzRIk+k4YsZ2UzzTRUWC0GcnNA6TY6Mc4KTuzqdobN3cchSsU0D26RWmtby03UqQ6r
m4lo+YWdJtZ3gKmXlE9oGwY8oWaf73RD7KKwAKoyjeW6AnS5aBuP4c0o+stkz+wOk8Fp5WK7tLXr
1CD7kaCxtlqYnkRZfB80dSEYBE+iNIDqjuo8dTrCTNxFqyHu3obcvW1G9YEY6btpiC82Ycw52gS6
5EjDCI0vCfIl59HepJFm31ay/LD0Wls1eb32SGNZ23HLeZZREmEQqFjqnCgp5ZTrDh825JCB+WNC
qa/p2U716RfLwf4g7Kp6MBJhL6Kmxvwh9VNruD23VFqvab7qG8BkpD5lFe3Qblc67sXNYWmmBjLp
UHHYhPVx1yDGlDoxGyYaP4Y+xKA53aVri0eFJIfpDM5qZbzkqrmxDW/bWPlZIirmyP8+0GBZEW4H
16Y+EpacQEFggHn0coEXmrDzFSyccJ7ipCddhNwsVr2zmcPu+kh6Zw3p88pp8AYjoGmWTpU0C8eI
GKtgLyZwoIM9g7ActL5LIyPonE1qlcF2Tjg8th16owpQ/LmxkjOF/43mtsGhQ2S2G2uwzbYtcWdk
AlNE0LrccOOHWyn0qzp9ONFGxLkHOsDUBpiFl5KmEekuafdG5+8tvbePRB49+RHnQo+gmVWqnDsW
0BBSU7TVG28tLQpNurSYaJ7rghkb82RGBePFTbydmloCPaoXjRPQglIfRgMcojlk43FueBEqOQMk
OAImff21jHDF5SpCeWhT7vaWQDwe77yQqWrCN5jwlhrS55VLeFbDM6jb9x5N1AGg2Nx+6MpqIRJ7
ZdNPGobyY2BTTDiDNIbCRounlrpAcZvamaCPwz2NgvHYJSm3WlV/S3weAGiHsTc8m0wRIxnceFF8
M6YYtAeLaFVNHpl5Q/2Sw7tVlbelBT2idreWBlagpD43tLWq9O++nF7zVF29hneXhyk8UZM5MxjF
R6MR3cNEwhGN9isHsNn1mg1r0RrF0g/bc58jB5Ay1m97T88pZcIbJi8pPKI+iejOuvrRKhxn1fBY
7Ol2yatfDPYrlLVpaZU6JMogNr/miKaPYWc9e2mE57f2xDnVfRZNw2aRJzoIC7Yeu9Y6y3xt3dkM
i0PTVjwXcbAVVv9Kut2hTU2J4IAG5d83vfzHM5L/X4xAVrYk3vRfu21v66bKu387trj/g7D6sV4H
RjV/768Vu2HLXwTlosvEV+Iqsf5husWB8ovlMkIwhWsqRQX+j4rdhqFoKAsyFn+uTFP+YHuxfpH8
JYZjWJbAKmP+vYp9dt386HpxTdci6ti1KNiVMg19ruh/cL2UOehFzYCVKrrowWJS6ornxsycbeAD
ToV/8U2K6Kq5DOIgDTFwDJl1xQi1aDpVlCx2vtWD+8QhFcgmAohtktmOBgjQajMGcM3BGLt8Zwqa
7TZhyUkGtGbqx0tTZvTeo+5NJO4rPwb3OyK2yWjR/XMajifE8G4HWy4oT2ad7m0bL4Usp0e8B+ba
q6ghNaPct66+hClIEn1C7d4b47c0pZ4d6+arUcXdCnk/TBHEXUk9BxabFX3MFnPl6J8y2d5rPnlm
GlLOX2Ff1mvM8QVBnQ32OKLHTBDP/G8hcZZmMYcMC0FDUTJ0R9e7TKUL18K/STu+NpV0FYeWHLtI
D1ZO8pQZFtInEhE3ek1KheejqKoQc8JcZpyIcsSIyocwyhGfvQcoSJZTTnOpxvemF0+GKzc8zW/Z
9I1Qt9eyppZqneqoEe9xmCWhhZqSnXKSqzFa98704tfRlsHUxg08JEbhlcM5gIMsPbme/mgH4Km0
OsXEML3Q2LtyXGdXKy/IYE+aDjkMu65ODhLDoWFC8KGR2zbBa2yr5NzlIF16z36v8piWWEv7QBZo
jWvHJgsS52eN+ARFHiGrToztnzbowMqlNxVoK4TJdZa/a2mJXlnEV9uy4UuivyKo4OKr7gy/EYkh
7UMwDOFtCjIwq3KUC3V09TBUGGH/xg+7kp9EgGBh7DAr71SlHlSHLriN1Y4d3chja23CbGfvIkai
F9G6VL23NHqAzpVF3YQHKgg7Y5dOc9qXYKSvkugDRPFjEa0Dp7oDcWQudTu/6+zuMZ/yqw+WjW7Z
+GQaWbpKXe6+smO8K2Rqbwhj2HbuQLRwyb0mh7uifNUbfoP5/+tgOq8Ur+cZjS/09BuKdUZ0z1HW
VJ9/XncoKGp/34/VBQ3KkWPk3I7ku4PGfPe7h/Gx1VrYyZ32zQgNNoyhovQ0uKGas95MTENqZ4cf
9L01tCO5lpHoH1PfxmoUgErJwnftk4JVJa+aSaJOVhPHKvpI24xmfYO3Dd0I5vCxEQg4mv5dSNiU
mG0eQ9ub0D2z9RflPicMAnalNi79zLlRtYXpgFmTEdYAuKv4Xee2QyIrQeWw25NQvvSLu3YiKQzV
yElq46M5PBRVB8Ejjj48WzvgAUb0qYmLJm/xtgQrVsxZ4vOc6vld7LK/p+ZLYmYMvpJAcoEQ0pn2
daAjvJJ5X+9AIuUVV8Y4lOhZTl5iRrvi0Rg6zK+CoEl9ULe9Zt6HZL5wuq/PTDMRESm/ZnraUXkX
7shAnyvpk1RGz9Kvt6LmRZiZpdZq5BiG3Zb3iYBQlYdKKLzeffEaxWm0lVk/7jid43GDCm7XJDbk
Ub3irPZc9GJrhrQ9J86zvgj3OWayAsbBIvDdTa5A7Tl+wMSRUIFiyF5pkVyynE680r9aUXap+YCi
sn7O9PQutMebSRC9kBEPL9N+5XlM6nO6AZGZXq0pfYjprRZkOrlm926D5IKyTrwFuwjBnA6hRSZY
yowXl2FVJGqAiYvDwpmA2AHznwbaIagKzg/9ixZYqzndk/PuVz/s7pssfjdz8cVQxr2X+++Tfp8D
vVmKNI83sVPexVW0LpgqUukhMycaZDNWPT4+85LrsI1yUyTL1mp3NXPtlUZQCD6NRRtG2SlLRvjw
BF9jTVdI0swwP+gbL8ZAE0/pDkLKwqzEjqE+UQB+dqlGFlS6xU5k7lHQbsRo3I92/OJb09rq2luj
4++zK33thNmHKJi+AtMGZZV0W9sElpvXnCiEBh8w1E9MYfeW4jmBD8qqFzHKctP+rA3prVOTJCIL
HetIlu+UbG7BmD/AyKFIypH8DDZd7dZ7blNeKSRCvnCayflM8ntQdpzUmPz1+cohsnapcGQuotG+
yEk0G+kSIRnLFGtldJpcFtUBnNZCgJ+ANIuby0/JSUoC7xzajXGKUoKss3hJO5blhw+y7Pp0+8KK
QJ5Llt27MR8eBi6fAB2W3DBKTlVO6CeSNXYpR9BQkXjAToYfX2vPf+ewRQioziQbwNGtxkNFkOSz
N2R3MYteDyV8wgBg2fc+63Ghe/UWVtUruqlyUSbOvmxgQKiqIFhRzwnifPD07598xoQbdOlp4Yfn
2FvXE3sVFCdDtausmJ6sIdpjd/ej24njoKJusOKq26PmsO0SRWKVPSQsRtvYZGsJHloHepjp8+Ln
HcjUJ2Sh2vSYgIBL1IhbwdXPekrP0BzUlssGbtXhEqCXebSrcBsIgi31Onjvwv7cdf0dJtdljNN0
1Ug2yI4rAKt2RnP549qjnKNZznHJZH6wRJ4IC7N2AyI0oibbcswUK694AWP6yM4Q0MOpnpnbXfU4
f42Bs3bJSnn6PZ+Uj3+midZGGu6qgg88lqjykdQYFt9mQ7/CCYQ/KpW045JGXyFLemGKIFG2jygI
QDrkIRJxLGM6Kl1RHuzCe2q0jAPSkKZbzoa0Ju3maIWNWKO3FslYLmPHTVaCPBYKI8J9TQMrkJUz
6KxYrZKqS6E5iJVhaBYS/C9FDgYZxx2Np11TqpMlwZCO8EXmtRgfocnz5iO5Iz+087mcE9Qjo8dr
p77pBndXjPRs7Wr9SQPHsSCim1l5Lz+E3Z7//rHh/y+GD92Rn50qLmS2vRV59f3H88Tn9/x2mtDt
XzioKw6BoCocFM+/9/8N3eKcYdD/h+/zORr4x2nC+MVWDl/sQvhBx0zE+z/6/zPbB3YPf8R/pWly
OvkdJ3/3K92p/tOv/y1r07s8zJr6v/4X2vx/PE04jgIQxFwCXJCUwp7HEz+eJlBOE1tQadmWnvWN
Z4EQAbrp1sG4LQBh5niiofmQViPnpWVA6UgmZXGhKmVQaq8IT2aWJwiSge5WM7HEyDxXqHBbCd0I
6Scl9gaAXrb1K7mTefKRIQzCNyFwlZQrbQBPM9NpIiwfy04mJwDjuwllRhH2iORmMWvJ9uWgMmC6
u8SjuKwFPypEzedqi7qaNkYfP5Bjs+4ntU+rSxwbTL9wpc5cXOXxWIdGydIhdm7q7Ovqqhx8Axo0
r4JBYeqjN/e/RZLnOxYsLTRkxrCgRkJKTOjgpiHuwzHvLY+Bf0bPLmEgwNo5v9T5xZSl3CQekHjR
gNDKljVLYynYBvkghb8SEwqw0Nmgp0R6bG+7zL4XongGhHbJ0HqjHGpXREAtmj67m/8urWURr5PX
rpC7Un9zwGxktDOote59rzvL8dqUBHZphCvj587CG+HSU1Jfx3DvWw+N1pB6AbW3eaCUFyMZWKba
6xyW8gDmjf1gCe9AkVYaExhi74tO/vmWrjONos5OgGE7CzGwf7r4K0rb3s1X12nvGj/a5p69Sz2H
dF8fTg2VE0xfFOBm8xwCog/L7BREqBzGvnip22uuX2M+Kc3AUM+RLrAecHMs6YMveZXzK9eLWcxT
LjQSnW3N3qFCuuua7G4cH+bfmi/N/I1jZ299HepSnaznF6NZxsKp5b4p/XdJqJ3rkZfL13caMVa2
9sy8einK5oxbmS275IjHNZ10by5LFo3GnhUbCFi8ZM2LlKa9G/uOsROdM/0haR/ooEPaXM8XYhy8
9XxD6Dn3gdKW2Rc3hAOum1s5YLGJg9l1tzDtdtUbSFBaubG5HTCabJW9DZUgxQYpkmYsgoF7OKUp
j6sNNwRBcUzaTMB0/Nrdy+p9/vFVJrYajjqjS9YSbUmAWH++3xkQLTOdn1Fxh2E7rZK1qezlLM2j
6vGxAaexgLqT3jUGjOKoO5dt9mpP6an2iJcbQBGHwXEEym6roxu1n/dEXPob/DzLXA2PtJrW8/0x
psnZ5nzLHd82JKE0qLErb2s5/tFPuPJYbXPFWWokB15HpJmCoM8EVKkmPX2C+axmOLNwbUKOjw32
/sThvWbqponFVsygWd4lw+o19n807PXzfEVD2palaW17iv+exaOsNSLNyOXiiSla0uu4Di6HLDW3
GoAasGjMIMNEk5vc4JhMPTAUwWb07Z1l8GzPrhJeOxgkHAR7z8kuXcTvZe6q0tszOsS1YWvfUpf7
PQSRnQMf5Nkvcf5lUi7ne4df5rMcGW7X2K7m0z0GpA39gjHu9qlKT1Xl7IlQ2oQs7ksHRgiGHwVh
Y5QEucTgC9sKVVcMMzON1KvXFu12SMUposss7fcajs+GBfkk3fTkp/m4pc+brFoPXbmbSiYi6tWt
aOLmipjHAEO2ZSY4eSV4WAEYwgDUvChq6oe8DTaGmd9EvQNbDdnJEvdrhgq24D8efRZyhL2iuOVs
Twu7ETuz7K/dBCPAmO1m89d6HAwXhh+SXhffQS8MtrpbBRuzH8+16T5kqUE3winFSvQmVW5onvEn
QmcGXi3GkTETdRVKbbHoh4gRD+DzjLVpYUtz16HynlWoYlUotU4ZFqIPTBmphAEuOd7k5+tsxAEH
KTn3LaGMWBLx0cps2XfZh8yYySUa0VL0A3aaCM6+7r1YDuntVoDJsRafKedsN217wDtUYFGVNO4p
C00tdFdhFbyU0B5JFQ03Ze999HgvF4FlalsmNGCBa3xLsr8mtW5tWj8byPZA7lhT47sjK7DWTt9g
hEiMnP7T2LGn+XUKnh4fLbCocm0JftrgbgpyOYvA3uUN4fUVM8c4+ZZWxh4p3HLKvOeC6LE8HU56
qFYKVIWB5aOM9hpV8A8lx2/b+o/b+Ocu/QPL8ddd3HQEvUvafZQFf9zFtRDSn2/3+dYjd4zswNW8
gqic1j6ryZSZ9wkNetVdfbtbeQq4O4qzn78EcIM/diU/X4EEOyglgQQUEhCBfqwjuiGoSRob823v
UYFmmAzyDnlVKJO1sg8zSvbnP8/4q8JF6axIAgAiMMo/CRcQXXWtPzmIsHN104b1MaDXpRx712vx
KxLTe8BdbOoc+ngI56UkI21wZHGg5rj/+WuZo3j+6c0rHYmHsk1Ams6fMIhuzZnMwfpHPy9bfi7e
7OtjXNyhxlqOrb8pyaOMMfrk8qCFl4Qz/RTDmmkeOfyeIlOwPEBzSKB7oIZ39m7+PmZUEP2mn92B
hsG06Rue7y1SnnVSxFuvPxSJAm7o7AfDviFG9uDgCCcntxokZ0HBEcyxzr5Erm5fNVNtJFsUUcuM
P/AoALS1pMAmzs3RLytyFDLMe5J2g21j0SwvhYtolf3HAy3AW5hrl59/ZIb4q+tHP9y1TMO0dUHo
0B9uGCuVnUraON9Cq9ymLgKsmbPcFs4mIJzss3yj3Em8t7h4n8uuoVabifnXTI44x1b0ZgvjMUrN
e61gXg+J9rFH8NhziBaiD5hOY7Fz8+/m9rO3JgzrtoaKP+/nrPLoFO7InIHKhENhUjdha8NjVJvI
JCcr/dLp9GMoLhMEgLhl2EP9SYMSmawJUKDHxrPFc2VPhLbUtDCL7BJ3zhc+6bQgcfep4Tw+p3AM
LJOM/SCsVMvR36sue+3ZxGTNeoh4y2ZfLEy5mRq1zwz/WHTkqPVk+A02Ol+5c/Axzr8m8fKoA8Pg
NojYMtHwV1w4CfoJDswihLjcJdd+6kBBX5HObg0OnDlnAhlJOg0P/VyjUz3McQaftxJXfu5RIcxm
GgCOnR6wVtjLz8rS0A6VdfCHmbPc35BoQkdoLeL2RDLNbqjkgCDavclcahaClOo4+ej19dxFaxCT
RyMl+7Cl8Nwbhj6e8QEtWiGIEoYL5I7qS9+wEjnRR+iTYMKsixvM3drT9DjX3XMPZy5+8FCiwYBd
hPhkfisVxWSbMJWmzOaTEhwXWFE6p14pmV0RF56aOnvJxbTm5qUTc6M5YuOnv1Hifk3i+os11vqr
h9wVpuLIpihlDAZGP65wmWGSYKDn+XYu64gbOEZBQcjgsLBRwnbFE6+zT66T5W/mT9YjJI+QoG5l
D1SRHh9vdeXKKZdYd+l9lnNDZO/mdbll+udQnNE73Qz4pSKMz8+lPaxaGIw05m/IslwWPs1tfnCs
qRvTSpca3RzI7aufP5bWXy3jIDk4XArDtcgj+OOb7Jn4M7FmI+Fmnk8cMCRR6LerHI1gWXK/9tkm
QVMScTRrsxRfUXok3tNBIhMH1wVaIgRUGPuwPVTJKaGCjgeuHcvh56JTPMyLzHyCSuJ67aT7YvQO
Q6c2ujiTcrEfHLGf/zQY2MaYDvz83Zl/xNVyBuew60pLB5rrEpVlzO/+h9GZVWhQ/MXAOh0lV/Ab
YrT3jtABCrUl+iy5z23vQD27UBy0uKG5oVrx3YqNW3Qc65Kw2WIkHaJIV2YLhJxoxpIldX4K82Fe
StWxKNPNz1/050b2572dCyJYLKXSdWd+Uz++6KSkG+TXvGge5PmINwAAIBxg2ac2wl4au+Szxmm3
mgycASTCq/hkGdl6ToexFE9FcsOYew9khpPHcxuyZbTy7NxWwzX86pHwGPJhT5y0IpsVpX5oYxxU
7FfzWb6Pg7NXBY+zqBayxqIDFz1ka9mwDUkOoJO1CxRHaL4U0z/xxGrTcJP6Br+Xiw2Y0ed5//j5
J2LOW8M/fSKMX3HOUPA4n3/+wycC2dsjYjrJt/OnMB8H5rLc5CoIMn3m/a6JlyGKWQ5kPXhrTDcR
aur5RDq/RT1/6aOv8/7qBEiXO7kktef/dKfNi8E/v0SJpNJyKMtmbeePF00URVONuCm2BcL3+ThC
HQPT6zofC+czKFMF9o5kPQ7JKQpxMc11GmdOSxyH4bXkEn62AwQbN0swM535kDQojod+sv75x/l5
1//xtaIA1ZWSyhAWetQ/7cTAebPOm3gqLKaZjfWQ1+065YqqioMWq3fvjztTR0ittoaDFA7vnuW1
57koiNHg9Axoy98yH//lavsX5R0viqsLJZLXZtp/qmj70vS0sRLc9WyivHEcgLRrFHlutA98Hxcq
523u1nnhPE1FfidL/6j18ubnH479z/faH1/Hn1b9EnZ0ijE438ao/idEJLYjtn5KE8Z54Hr2OEbz
6NtcEkDnX8z713wjAnjf1fcxrBWrIg0J6OJ8v7Vhi0v1NY9x2WM0lbfhcOZePqj6OvT9qhkPhbzO
z5IT04AhmriElT3W6sarwK3yCM5vtuOWxnTy2or28fO9/i0++39cEvIHgPt/Em03Nem/1ov8e6Id
3qb/+d//13/7H39Ui/Bdv/V2jV9cBQPVZSWih4sD+/ferub8IpXlzMu1lGgKPjM6fxd3q19YxJWJ
6to0hXDm08Rv4m7D+QVphw7UGJ+uoCv7t5q7iOfmp+SHR5tihb/f4UdhLUDgLP/0aJcF/zB3Pli+
/26JaQc57iFVPYjMlA1sSMrkZqZpl2Y7nAygiIusx0vuRUa+af83U++13LjORVs/EatIgPHWylkO
stV9w9qdCGaCmXz6M+jv/+ucG5Xk7r1blkgAa605x3RJewqYaGJ6SaY1bgb0IFl4xhvqiry8ttFY
XqOKAlo52anx5nBtdiC6OlleLaKMDz7O2qvhaQ/GNCyJJmzjq98w8PFCdgt0iMiKNWwrJznx+f1R
k3Z3vq0D2KxRvVd1+ZNwj/aSwFNh0rTJB1rRcWdmV0uE2dWQlAI4K5kEpSq9znm8y5wMsZeZb3ur
Gk45AJLMzKprNAHFigLrGCU6vXTBV5bUR5iHzTFBA87ElUEjd6e+qjo2tlYvCHvq8uhqDi4It+Eg
8enuZFsNV5WTaVfCVFvHZT3Sa3tEHCQO/WhdRbtoD3rgKjmY81nN4/X7wQdocHXdCLmF9MG6CnHJ
gWMccIF0AgEuE/1hFs2Gaugf+p2IkTkfa6698vr9DDhCs50RkSG2oP+GDd3dJS2qoJfvj0IVrNFz
jNyjRwSIG7JcmsVGeq29Rxj18UVmdnz9/ujJTIZ0plnBOHoRcoyRdOW0vXsRVfb/PXy/rFoCLNOY
8jRPGUSpR+4VxkVT9WLTtKYEJx9DwO8fpsufkOHGmC62zi2ts+s4TdWOwwgOmabhlG6lh9hrvYs0
pHf5fsbEy7tUHAjHsZwRD3Lar9VkXKbCNy7fz74fzBDzsu8MqLQZobbe5GCYrxZhY5f9SQw32kvU
7wewL1b0+v0LeimfPBcdwaQY4C9wIUIaSDyMXBtpIaPT9/udlwtn1pIiGuAEhHsghCvlchz93+uI
3w/fGQNdmQGSqoOMFnOBATYex1ecDDYpNHCZplDqdVtDcGq7ONyVUrY3nK7O2oQ4dPBHwsjdKqbC
Mtr4v4TE+z730bWM9TpAgkPTnhayijpzY6IaPNJWAeI4tME7rVd7A7Muv7hUScfYr2jDqp56P7Qf
OiTbMIdn8NWm8i8Ajv6vYf+Bhkjvk4H5rkiWmtArfpFbmMLeiIdNQLQCLZIANdeI6NGE4oJiX9sX
gA+MOTKG1JmdDAfLy/tLNGd4oN0gIqUgWfic4fijwMjVd1fCQjTgdpiB2fJ7KCO8J2BAfpLCk6xi
6nfGPJD6ozgNgLNa6WWiSX6cp67fdn0EM6Kb2O50t26qSL8i+qA5sbQEu6D8jQITv/B75xD6C1Kv
faNLl3xorzkSYUrjRIfeTTZEScrUfykh+uxpoLqXesjdzYS5FAMWshGJw3EVJySHYT3csL4V/9qy
uPtF9KUIJ3gV7gxwxjOr1yks9a6xCbwdlp/5VuPjhBAFxVX6r8I1AN21J6MMbduLSZjffsqrcgt7
8z2idnrvO1x96fyTnFb/H6EM76NICQRs4t0IbhuKnzDupm+uGniBGw1m4hrbXbVGPPo7FtgaJuWp
a8UitknLsnigWyUUuJ3C98aBA69stQo8t0a6rT56PcOwjhcGxpT8yiRfVEFkGbgKF2HTs3Ctcdfl
zjGLXeLvciD6Vhb/U/Cq4olrwffa3zEWAFoX4b0OSJgsVK32RkHqnDHNz7Yrok3FZPBcHKBBh2cC
3UzKTjH9nMZqXWOH+OyT5gM67LKAje6rFbTlIWrVPZmjEglBMT48k2CIJIw2GIfb8+T273Jx/Ui0
PZNjYr5zluXGAv+oBoXprvpo5/AHrNn6hHH33kMaevWd/jJ55gqcx/Bj1q/FgGygVCk03jFznkny
mL1fsWE6jybUzjl3tmZn0SdXcnqaiTmug/leTH0N5y+3rnXHgriGUCaf+FbNbTuVP8vR4krnpmnz
6n2e7S0ogozouyo5odyZPk3G9dXS4SHSmmHamKiDOSeKqNioew6oHblCB8qmuKihizt8m0120JUw
1ljomkNGGcIb5u0EdodcCbLANEn/Qo5otINzgFYY7ZOXBQ2uCOAORC/gUk8qmCAJzfI4iqyNAiL8
tLL6Tz5o1HiG0FsR+OEr7vP371+mc0rFZ57cizT0mZm249NOp085EHwEG9jHldmzlxnlIx0r62l6
GPIH3atdX0nr2afmG/7tO1AH/1zmtXFzo0phxeA2xPJSnes4urD70enuYVDIvh5WeRMaXy5+RzIQ
LW7ijO12avpz4pNk0Ak/eviOs7VSfFd8MMFpdr3pywyupd+XO91jkB9Q45DpC1ZxaOpmG3kxTK4a
HLenSucyC1fcRKPoFrBeuuZw9VPNGBFt3SFVvDtj9P9STE1PB64wJ20j3dkFaRDKNcqPljCQPlXu
s/bDF+EQ6NDWFopVJ22fNglYpGKW87UwvX4HKrRHXT1B2TGNZ0B+7G42y2Hj9g98oXxr5fDb11Z1
121lvTSJPxyier6UWJZfm0R+uHUndj3PNqL5ZUNrhLqV/5W16k79NF78SNhvsencqOWMp6C7t5Jm
8YFhzdjK5e2PMn8UmFVeuWP2qqvlBXv1A4smmYbMvnaVUw7ETBMBMWRWdOli57+wmRcc9FC9WeF0
10H6b4pZi9CDLEOiP2ZM6pyCar82Rfd3yruBjvdeNMbP1htQaAlMdyljFaqQ/pTNevX9rsMRK0Id
edvA79CPxJl4wmr6r3YLeQ8SOMd+HFyDGHllE9VPREGY8RbCezu7MSlmwvsCJkFgta6ZuGb5s6Rj
Q6rdH1SOw51j3k9y5QDGOQ3egADFfbCgslHOPFvLVBswC3ILX3KLmymDLo7ypyp9UJAmLuqCX86b
6uxVD+1n6Z7MONBfOJ7r5XPXW2zDCL6w7W5mCXKuYhjKOZP9NK/S7BCEx4l/4TkLVZBzgcYKElv8
hGhlrEcU/2OelhsvL32CZ7hOkiZ4yIB4vKL87I3Q3bhTma+LQrzbORF+RQeFS/pGyJ0zWZvv/7Pq
YVWCgEf5awnm4ZXxEFy0YRKNT+h0wWGs5oM7V2SuuNr+ygfOQBKkG+G4zhEET7+sYgWypK+4p/3v
dotiE2mZ7lT2DBMEahbv02xMdx+Xdk5GGlxEHG3n0a2Kt5pDM5ikbwzb9G8enO6Mfoy7lCydNT45
3DRk9MBnSD7crn73I9m/BkYudrJnu8iL9tz2Vvc10AhAOueCei5MgEdlQ5J2NDmnsOGyd1wVnIDb
wlEgj076u9ZWzqcxnIq5JdBJDjSgTX1KkGydRqbMGMkwQeQ48zIbJ7ueWv2QcgYXJHcwj110o3Fz
HxL5I4H5ekCWiFLaZQFIgyLdWvTKnrWYOCoq9kg2xeDEmBAHWu+tDNXzqcDBPtoBAZdjW3urvmqs
I3LUiDZXroF0AqQSCccl9kbs9mH4PqJLXBXgPgAstD8T006efYymGzNZvmU0sFUuA0/TQGzmNNyD
SrrtF72FIRX2ifynkgo/jy/BBBu3Y+n50uxiG5SK5m4K3sNATZ+K9dkek/mW1GbxwGu26iEce3ko
7wOHxpN0/Gkll2/LiiPsOTMgTSuvEnTREsBy33i45ePp3OcLon+Sb+zTrMu9eYxiFh2NnX/tYI05
coHMK1cE/Rd3PB8npUfQTRnDxuW7McRfG1HvbdzmqdCfjSD4eDS/WCU3Im6DA5ofQsmXLSRQij0B
lS4j6bHemujZtsKcPopqCu6OoL/T22l8XbJ/fP01Ybbr/OHcaISoLZvmNVPoP8veAjmSsRDMJaHW
Jg6jDUJBIgcL7a1zTpAoxwMXpFq9ifvGXgcOh5ogTtJz7YklGBCx3uB/pbKyOemTSU62DeC4V41P
VM/ueG0b4zcK8/TmaP3L6hAug4/qoKAT1+hxi79YppNu+tBtGArk9b6bHB9ZqgtXMuqCRTcgDlMD
WTNKCHJnYdFEOz5UglDT6dUJJuVfy3Ll3jGwqaIBhskq7WRrK5P8gqwNT9QC3Uv+c+wA+NYVQZAV
Cu9NavI3m4v2ZPWmpuLsmHq4tKj3Oi1/+01bfBW5BjoUIk6awUDoPPqpmhahycBFWVUYaZFn4F/w
NaEEs/tZQoA9jIFFQmvKFz2Q70BBDLYA09zkJVRFzc8cr9Eqc1N5KqrxCd1pNfwFwGu8fz8ob/zp
FqFxzrtoXCXSN/cT+MYNeS32Bua98W6GpX+2Zus/YYTGO0Y5bwcQ9ZfwDDSY6KBXZQRPI4kJcbKc
8hQY8bwxkWNlGATXku8LSUKtjknlXc3O/pcYIzgRyK9H3fCXGjHvCuo8xO/shPYAvbdBTlSdKwwf
cNjz+D+2L8xQpniLJ4gaWdrfZreu0bVX6j8yxI4DnrGHCfl0l5pLepgcNkPV6Z8O2AKjMLEH+ulP
eB8mJTo4+zZtEYC2zTPtzXm/BBE560Cn72M66ltiBzsDS8Ku7DNmFZ0xvMpUP3ILreRYDReHcCsA
IyvDjuqTLvW2nGzEFQXDcYvxpmPyFbTKOsdBOa6qln4ec51T4cX7JKU75xUbNdhnXJDzYYjHt1YB
U3CM6Q1j4b0AwcdO1H8ISpH790OfAw1iTu+vEM/igS6S4DaMfrDtQ5vMMEITSFKDcYX6K30z9Zi+
OcTGkZNUQCxqq3Q9+zLfGrWFv497PXnw64ZolM8+6vbXyrD24Pv/jE6QbA0OMaG3YPtdrIwN1gfM
ZymEF78H86mtEt+eSbqxt1b+3KyaQZ5ykuJf696mPnJpFbiwZ1rxKEKU7+3QzQen878GMrXORcwU
R8z09ktQH2jdUiTTiFkbi2QHGmJkJhfqUOH5Hw3jquHB3qtYf7ZuEWAdcrghl++zK70N3tTx0y8b
varQP5PsPBirGtbtO7DJE/ZZMCh1Cj3OwlLuFf14D/rqxxZBXP8qCHt6cY0oOkwj6KDeZUNKAhR1
0lwpRTQ5gCjj9H8fKtQNVOTDDkkTeMcpvPFbBAhQAJIIQ3lry8mR0fb1DsjM9CF7EjRqhqEkXG9N
iR22n5KLHMw/We3CTu03XWFWp3GPLbR9C8yRpdJMWQFjPIu+mQN6jpU+6s6u/vfQLM/SqI5Wggbv
iulHdwCOWHmXsIjf+8pB9IsxOAYc7LQfgHPKoyB4LINaa5VHRILV0cRuuRu1u2lo0oWLESEc4JMZ
wwBi2NXHFquzJzN5qp1xM8TRp4ZNvrHi8eg3yRmodIdCmAKoAZQA4PoHGCRmHktURfUE4Ny9zDlR
N8Dd7EPSx+1unEOW84A1c0rid99s/3ohzWd6VeYZqdktzqOlezZq9si0PsSxkW5bD0GQFVfWmaHz
rlNp9mdu0a1ncrJg5E9wj4U/0etqgJPJ9dxb8oNjAfkEkfk7x2WNBrwaXsFI/QVL663caHwQN0Lt
6ofTm5N1r12M9l8LdHzTAq3z0d57pfxgIEDwhDHQJ/dZmzLuGzQ/qE088bNAA/6RFe4JJH/5DMgR
3nSJG5w4TcfXyBpy0NxFT/1rEpQDpUWGAGcKpc6idfQJgM2Xv4DG6KzVlyy06vPshcygc1TlWZae
hTlyi8RxCze8+IGGzH4YXV+vGf7g7LWSM9jJclPbC+fBmdMNX4JtOA/M/sZtUn97RIlhV3e/qY/+
w6o+foD087c1eNAhLYdDWuh6naoge6lD6AFWuqRNREV2JRXtOixlgd3N7UuVoU5raEpChTXRIDmF
psWCAFG2tvdCBtGwDzSdADJATnpIrG0ZqDeoEs8OM/EK9/0RITJp8ELi6rcMCwL58FVVWH5MU56z
3ot2BuOQN0fXJAJEh6rDeuG3KmLc7v5u7WDe9ZwI/bnw35NBejuZWTG8q2BL+vXaXho6Q5mE+xBX
uJp7eS3TBiFqXTsoENzfE4KTe+kkxioY41fufeI0Wo5aavD/GjLl6EGj4ZGm+zErTozB3Q1xJ7AV
w6Z8A9BOzaLlJSnN0zD5hExVFgntzVRdmsnZtDU1v1XQjHTctzZLxVvlyhMorl9Y/bLt1PgkTKST
hN+RnfsB2xaDy7fMNz+RtgFWbD0Tch7QE4sABQ6Y3fuYD18euWGhN24p3sEPYXoAk4dYp4ax5OeM
YzMwcpRFSPSJWKQpG6QJgtvKuU+kL93TMH1ExF0gyZMMJkkGHSnKIBrMt4E0LyT6/VqMOS6vIbxx
bP3LMTTZUi8Y60K3JzzJ7joPy2DHXBVFmTE4ZyW98aGKikGht4+hrtyCFlxQNkPWyNydFYv8Wgjn
o6wRXg1V8SNDLqEItbnrCI12gud43fnRwW6b/Nr2pC6J0bMWQsfKCHSxGWrWHsaPb3Yts5PrZoe5
IrugTDhZmanxyWaKWqYe3kVaXmqf8IxuAoqdNPR/rfYimuzLnruZa1G9hYmI9nFoP1m9P0s5m1uM
gtXaaq2BZPjukz04PBDpfoQnJu8VmZecaIpTR6ecnhyI1Rxqp92MNeDa4J027cXzuRzYsX974wLN
sluEuWGfX8LqT+Exx6iBp62hOrcbXChIZ3XU78z2d0LwIT6TCM6ZoK1jkFGROvLOT+i0m/kJxmGs
l9xnRsbgholAqIh0NtuxB1tDcuZ/I4zFQ09fKrezk9ZCv8fAa3BVsatasQG+mwOJJLHMgXzB6X7f
1DjJU+HSEbSJFGh3/ejH2y6D4esnCIhtvx73k5j/uhwzoiG52n20zaT3N17UuXlM3EPqiIpmZxJt
RslbkjZrvNdF1crKGbyOQQh8syFTzCVcEQglSNZQfQVu+e7703Q+QLnj/MlCAom3E6/gGIIB6BY/
4YDjFNNdZTeCKadzJfyHmVrTJgPNvI6yPLhV8leLQ//WVDMDy05WSD/mq1Nl6h29rrz5ZbmR41xs
u7RFPsCKfMtCc7h9P7MrIhiMNL0FtQ0vL/SmC99hvl6yzDh4BsFxBklwBM6AJ9fFYKyvItLebQyM
VVmMmAb9vHyxxrI/2Y3R/e/BdxezZJSy+YWKyOw8QaHS6Xtqh8/YX2e1+N1Q8m21iR1VNHV0FsNc
sv3oeC34IE/EJcFs1PMmEsM/E6rJTSRIdWM9ZMSaDPEpcJzPiM9yl5KVtJ+iD/7TU87lBm4vOiCf
kmyLg+N98pHiBsXTOdeMJAhvJ1WmL17jeApXtQeYM6AXcwyz+D3PKUZlKbAlREeLfukeVTSGM8tN
N5AYxmMHEOeo/P//GZ0EFMGGcwkDw7+O/SK0KotNrUZ9/v4RDrdz3FbTsWzqbkuv7bXP9MHqKcDd
Sh4Ec7tr1XZMo3QQs4himSyWl77iwDTPWbUJUVRc/eXh+w9UgsFJZv649YyVD2D0WmnsRTSknR3G
I5Pzr4DqTXbMZzjE/imZPukTYDhTKv20jSUpq7TWtQok8ECLP9bHgW95AW5+zE0K5MczY5BtcX63
3OJW2zP4PhYYo1uuwiSKPyOacHvbKNu1Wl4Kd6h3+POYNADVZ7lMxEdYJtUB1tNscOxIU098AgM2
d6XhQE5hJ7u3lXtEk/Tezo6/CtXfJgvfuk7+akY7+pKieBaZAbDaiLYtTrVtpgMoTZ7dnVIgxolh
0fN3orMFq4rrvKCiaE9NY3w66UAj0io+ZlvSvYSQfO+Ledi2TqwvdVjZ+xgHMUr+7JA4UX6SiF6s
3nbPREDuPbvyXga3rbbJ9G/g5LNqxulBOYZyObF+MT6MD6077P2QDZKj24/ITGrKZ+WRNza14Cid
vwM5my99XfyziFp9oQeD4YVgXQBzYM8jbeeAXEyALA7MTfp0XQjQulDdOvQ9YlLjq2rpPiq7oBj1
yl/Np7CjajOZc3YoC0WPu4qsna5MUmTLVl0bQi/RIJlbu5x8sMEzJ96kPUIpwvhsQT6yPwW/8A34
6+8qRTMDUZCTNfOsdi5vULvKW4u7/QpGKSpwtidmfjQ799Eltrx9P1heTEFY3tmGD/k8TWtrlOJW
lva8bShxXoZd7WjzHhea0TTgzL0I8vwaGLT4TOKAs0CWZ233uyZpCOIIoAIQhjdcy7Ji8mL0tPd9
YFJj3x0wA79LT4kbfTDrfw9ECPdwJQUEhIz8WnzD7ou1/JUeQvUqcIutm4gfSVtC2QSYfmOqUWyH
UNHfQUB6KgLvjWRJj9Z5zM2Fjpt1EqA9MxJf7D0lj3Yori0Hn3VTkzTG+pA0nn9LRIoibnnQivRb
1dtEC+FWOFH0nM2qVTtQTR725poc0Sz9inRnYOXh1fdDNQrzNoONInHROMd5+jJZ44JYCG4s5zCt
cVOijJ1pSPIvtilqQl1Z4y0Z9Hjz+8S9lEtmnz/jI0oX7Xdn1nd/eTDMyrgOMR12u9Qrp7QlfnuG
/XB5sSCN5sUZ8mZX2cUdNvg1jioAEW3g4PChU4EByKFymsQJQ+3WhFp0l5pzCCgUIiKK0LlXYwpd
ZfQEOSmqvpLHSvaj2JRTClq/955TKdpTnbb/78P3z9IiRooXW+Io2oRTw5S9pr6l3rI0vIcmp/Fu
8F+Z8oJxLgl6ayN45UxCfApSt3gC+NIvk1e0VxhPwwOT3co2i/JZzOtcZil0swTCj2fRvvcje2Uk
8CwtTppPvyH3vUuMR2x2ep8Y1a8oIJlkdJHMoamFIgVYcseBg5fe+GW7iX3nXJu80/lZpm8nz6zd
N3eK9SHxpLUOOk89DcwCK+JT6S0uL2fnp8Pp+KhbzFAajtLV9/k3OgkcP2jqfAu1Ue/o6EfP2nR+
50o6tyGiXNJWT1Ck7jYxsI6vbszksTd6aKTMVr50UFfrsslQxgb2cJ9kfI6cIj36XX/0+tpH04Hi
5OKLUFygzop1hHp4ZcIjXKupqZkbF5uyiYtjyvyHwdTyNDN0cQzz+eQxXnmve8vakXyp9qoZvAdG
pVuVGxkGFNc+SE0aG+qA/u7MozglHJexzKv+V708aHoGqxwFrA/268T1qe9VSG1t8cH+yhN1MYKo
/wTNO+2G1sr3TpTh9HI4fVnJ0B0j1+6OuTeSQVXaERlGtbj6o/giM8N8MC1r0avZhzFWjz5v50dI
g+E2JPbr9ysTP8fBr4EZBeT5HKtiUgfAghyWYa5XIRkr9mB3qxn/wKZuA4OzYKN2YnLTC1Gh9T7p
ArDCAlCnaU9iE1VmMDPMtG0STgr7GLJBEqFO8QYI6/ZdBTde9/TqkrcWh6xyILP6oEmO/eQUd9lA
tCoV6TBVqD/rEqKoX5njjSODfpVx/p8iOKgnl+WD0aexBn1xJM6kX9VONqypwzxWaa/dFoiQXyQT
Q/A1H5mvxnNiO+8VoOct6K5/boVIhA2E/EW7NGnyuBfDQYBYA1QiSsyokzNHChoXU/W7DDPnzKAd
EPHcvNf1kVYieZh+9sFYMn5JSONrUgv3eYAPNCZ6ZxzzP1UyE8lJzsXQJNFummCDSZEkrwWA9Ib/
/Yq2+LCnSCCNPa0RpJruo+7B+4sB89qUtn8CGuE0twv/pIR8zSpxndMoPePFd9eu4zOZqo0DPAnr
4Lo+oZKjnPehb24nRjdSmaALW5J4rPo9ACexHhmob/oerfEohgbZPOasIhssJuQEr7MeQfbiKO4r
5vwIGKILMsHoMukcbk6XIwmqulNXlr/mllS91GVRGm37k0F7vxmYeBqm9cvzWcqEpyAeZMBxUA5j
GbOOtTDkvRiKryiQh9nt7XPrz9yw6JpSD3RxZUSwATeeDvSldHO98gsjhVWXkg0To87I7fna2uh1
A7cin6GKqScWsU5XufEqz4bxnOLod0I6BxgCGPlnw88+86B1hDniFthrful4MA4qlzEbESFO8l8o
i3WRVPI9Ui2KeGM+isr7jL48ktQg6Yh1GdjOujWgK5cA8d2pqPZuGx3RWbGw92tA1rAiFs5jz+cf
ifYPKVjzvX960TodDCSKRv/bnoZhW3J/wm0r1t0QYqFoiqNX05AjDb5ZRU7KOC8f3knZwPgJ7tyh
wn9RzLIGJT8w/44IxKnv2hBbVWQO3pr5BBtzSTSeZ0+Q+MZ8E8Ssd44Ekag551tpATDYGWm2zN1G
5emzre0Y3/HsEBw7AcnNsNGGujA3xEVR4wYJ1ZPCZSHQhHoJTdu0g0ksPHND+5I1KvKjbTplEH5b
IB4MQ1Z9NxCJ6HpXz1QSF2j2L914DUhB4kaaFe112kOLHc8ugd5Xg09gH7M6bkw1XkCujKhpwB/H
LQVrY00/kimTqyhnvqA5/mU9jSpHIRYhsYlzm/8+AlRzYUeib3orIwHDxFKMherfLQnmB3RDjJCS
nDhCEpF9ujonMqiHzoq3af+m867bMgyi8c8W1EfGxS1MGkXzCy16uKD0ns++sl6bhsmqP7jdoana
u9Nj90ySyX3JxmapF7wPLy0eaIVI7wtduntF+OrKj8ljdlkXPuNgrcuNlgx0mNsZ11CACWmttUFr
zKugcJStf261KrZjFNJBJ9WaNHIBCiNZgckK6YXV5gFZ09lIi/bmSuKR2BKFluLVknN9dZz8jekY
knowsxFnJJ0dY6qs9YzC4QXEhzzKQv/IGOtvCcF0TrpejYZjIQKQM72ylzkYo0dKeMveisN/uBMI
ak4hcxKomB9clY2gknFYFDkesBrBiaEx6sKlt+qEQ1UfxrsYDQ3OyuZXZUxPjJXzvo6StYgX0w0a
u0MQyFNayZBeFMX3HNQlZkYuVIdvnb5ptumidxck9Dq3BJJGUKJYNMvpcyCNjDlMxj2ThPdcQ21G
IJMzFqCQymNSEkdzFSCo25qLYrhuuGiLHtENXFcQLGrrSXLSXKsy92TPbmyN/VwAopNsEkcxxz9q
SFpbgH27aZh+xBg0bpljrZsEQQWon1NFTLRtqzPjf3DlWL/WIRzR9RQ3YP7dv6At7DNX7VqgC9rp
pqHOS9A0NQ5zwxpfpMWyt3YM5Od+LOQqzL1HNBNojlf5E7UkJQrl7wK2IzCY8RXdBkk7ptfGD98n
qgEf5++ce+iFbLg3p3XeCSya3Lz6YHkn0W5ad7m4EehWoqIOyNW+R6RLE3tURdtRAgazR4BVJdJw
rEwYkeqFT58qixTxlCyFr7gSFsNB0PGW/a/SIjjmHV6HADWhlQHZLIeE0/FMk8Zt8h2qFvmC8LZe
ZxKkoWJGtUORqovx5MPWhHp5cf2YctaKy0Msmk9g/KyM2ku2cLi2th521CIRgUxdt3I8w9r2cHY3
jWirF8P5L6NXrsnpgYF8GM0mIdqdcWqYh6c+Gq6Oj+e7Zi8sanXtWPFp7tWkXi0NQM/5U5vmWTX+
F0EvIZ2fNH7B3Be7AX32oGUdTYbpTKY877+bGYrqn3VvrA2J0deNmtc2noi/88EymJPNsR/Tbp0G
+T4cKZsKxzokLZD9MJvJaBQTYVDzNVCQKrmukl0oaNnwwZL6oTdVp9YJKXBbKbqJPlA7PdwU+g0Z
1aUcDxnbQIislqCbm25jCQFG5jBe8P827T6wQKXTYbR/loxASsMkF9gmokDKFP2eYD+Q7LC8R++z
JVl0aviutY9BQxAiv+LIaiVxdvJkca3RMqJjSFZ2oP1jXmb7EDJj1ecAcrxzPRdHLLr7Cq3kOiH6
b503b8bcY/N1kx9TDAEyJf2brE2mEZxzooKjZM51c3EC87dLPxUuy026+qwioiycbAdv+IyomFlu
Cetoys6T/ymjXq6A6P2FuMJj1Hc9/SHSHY3IS7fwzHaJMGDbeLHayODYdfm4sRfcmVs6N1I+O8M8
Rzq/qnA4DB4fsA+Dj38s+emGZEPXXf02z3LhUTobx7KKMw3JoZxo8hsmfnyTEfJMfzMacVCbJcN9
M9pGFhwAJ5EhccyIrKtEv5i6jl8A45PglQ7hC/KDAxD7kA286S5jwcXewNhKO9TAVIIIiJEO0w7Z
Auf0OSRmxglTMqfX8CLygdaxw9duNBmYrZG+86To3uXq0/R72Pmzv7UkM9+xRJA2CZCeRmxbmy4o
jNdmeRg7IuqQI8XHILZ+5gi+EGbbvkK/q7c5K+0N+H0H2yMla6zpx+IAt0+cjZKohKExeoIaPT4o
OTontNakopDbsfOcuvqoA388zLlJz6Gwqw+raub7Et8ogTNFrab0hKZ7/35mwy8onWq6fL8aism7
JQ7LOK7gQsxXBLMunAqS0VCxItRxR5I0kqGI7/bg8QmzT6nlVR5/jnWpjpjrk5014OxWpvoLrtDY
WYqoH3Cu9Vl05Y9UOBMWPuSgmQpsAuU7Zy+9YdiVtgDUJOloguXdNSPk12mi4eknYcVIEFP7MlKL
CirYHgXCR+WLYz9DJSZPrzqKEFiKA4LQzXAyEjAigkg+zGFsiaFiEMBZIffoVmC6T9elrxISilPm
1Jj1tq0S4laPRF2FTZr/H67OY7lVpW3bR0QVOUyVsyxne0KtvQI0maahgaP/Lvz+o3+ikrS9a9kS
dPdzx8NUkkhGvUaxDgYv3MaacUg2o0G3iyu3SGDrE2pD5IXhndA+7wlqzF3rNk73+GuKrWTkRpGb
R1wewPC+PmPD7c9o1zbuMBKVhCh2rcaiuE/KetdeNu7CUD6HlDkT4/YowyraM6ZD+3I6v09tA66t
2gn1dKof+LPrXW4n0d6T8/Q1ZmdBKU2dTdmnjq3PJQcp86W+SGA8LbbIg0letNpik2WCIxDrB8EL
SIqgMPMTcO+GQinUMnYpL/1YwXBRxGeN1TXQFzfOmXWI9xt6FGgayHTVSiO+d8uD7iZj7Qr0aa2h
4N47lqtgsTi0Kqxulur/mmGcHGvHN+6GnT5EQZ1WFlndgZAaDopDrt/J8aexJIU6QhtE4e/Y9NE+
RLNwRk/Rna3lYXK6D93nOZEDMaSAUb/42XTK7CC7Vo1MdkCRjyL3o4uA/aNDO9ggaZgPFBrRNF/X
bxNS+HXRcuFkk9UenAxUvwovFJRWcOJdfAZEy8ITMlWHlDw34dsb5vMSM31KQi7bKtffrcOCYnSx
fUajMnttv4+j4YsGwA+/7KJXcmA+tR1bV+ImnyVtfCunTyDGrJpGtTj+QJOS3PO071/t0t4VvnTW
6Ryme0YxOpuWB8YwwmGckuraBulTgkHqiOdcvybxfPC5eJ5+XnErZ6vG89lb0nrnOUl/c5aHn2c/
D7rJbrkvaA2V6M4UxfDbPChRKsP9ohGz+wvGBSNbW1RRznkf3a1umo9OjSiJGLLyVTn4BmL03vgj
mAIiK/4g5W5re2xLY0OkohU61tWZDjRVtV8W/my6id23YNEBW9W4spee546ioixXjwGZgmO48qMG
LiOCxtgEpHM9LCDp11IjtUr9ojmiysrpLy+e0AHU0Bz1k6oCfYxJQrilxohazeg+Cy+YKBNQ82kC
IzvJ3A63qRuTB99oPoSo6G8NlYtrG4UYUsegOyZh+Iu6s+qVf4jSqQK3YszccytV+9IUmHCpYNHH
zpcmGUQqvpuqQkdM6NCMCNNLGiacMb7pMFOXtJg3gxQ+rS6ms+IOajaItsU1DfCKQ55Q3jxltBVH
/gsI9+OobJs0Tw+FDAXN56qPOIGocN8tYg3fnc0nP1F3FMHx3myRPLuWTu9RW6YHMl8QCDFxv5jo
KurhFkyayBNpnqnEoX5sygnj6Sc60K3YzGj7ltm5MMT/exagMDiOBKx1VKycfx7QU43nVFA7UwlN
7CyBbRD38cMqOZBoDHazlXWPyuvkI++z70xyh1SBm1yjdQkucV5CrrY57CkDIZ0+bPuC83g/nwey
oahNsolN63v1RDHjHrzUOLZk3ABIaH9ttHaxCIAu0uy6q2VMXwoM7SyXh59nPw/Mn8PCP/ERMle/
sZHW15oewUtUEzOjkRCAWnaca5tpNay2fYng1w8zyrIaugzOofAuutC/OQC3F+3l44utcpYZMWx8
RqodLiX1rhL1SKKkIGsLsU5XufJRZkO4GrMoO5TVMKTrn9eJwUWeE+K1bnJV4Ncis195KLSWV32Y
vhft1NRrEm+7bsYehMfcVcCIpmK3KJb3fv4DXdgTLVkzpfejkxNOJYpNN7aER+XGY1C1vozWQBmA
JR8uuQNVS+V1zgL2qNr6t2kW/ZNp9U9EYzsnFiHn5NVev+ttSsMNWzrPlh/Ee+p1eizF47QmnIxZ
cUACCMvgVeY1I/QRCSkHhtF2kI7rioo3ORZXg91jnyfJb8CA/JoyGRGVi4YtDPZCeMk9Mu9iGMaz
76ImRiVLLzO6Z1LEnPDSTJQMUK/GRiVa62gh7lwFejRPXk/1MonL+nm55nSBoDOY7j9bCkJ05xqX
48EmRcLJ5+h9YNw+cNCxNipFSI8Y9taQX38v2+wWl+HSKrK80l10czCKK22eAhGNRPB2TrQZ0X5R
ZhnJh5kFJQejdZv7OB0i9xmOxlnnAx9Rlw7JNSd74trMs9wt7cGEckXh/efByqWz+XnoQb/XHjra
LQfD6Kpl3hATgreHGkNOX06pDmPH2dIzJ7k3GP9uedx1twDdWDaBhUm/G1G8qx+QQRx/flez9MxT
GFqCgtGMzAGfw9Ocu0gCU33rh3Yhayrm32l5UHZqrYLsJTKxANogi92qqaAgG3Y8ldcTw3W480dZ
HsHKvXPZG90xl+6WAEPOeoG6M25Cu4bNLJFSRGtin1Hs1NQJ12P/Eo2D2MzJot5nTwOqbEsY+BFo
LgTvm2XT/PG0hJyoi1OhNHLSQb8lAxUAiU8YpeG7WIdamzSBOlpxkw0Qj+FMxqhqNyNc9afXpOIQ
0LzKVldfm7KwT9Xy8POsmQ6U942PyK7G55a2WxPk9ilerpLBhahwJiPa0T6IH2X2f9dGb23Io263
XLlU15i436wi0CtRRAnd80F9MrzPwIraVwtL2dscf1D9kdP+cCqNBlF4JdfDEORvQOSS/qZGQcVi
sFS4M1apCOc1dYMluZAZZSKLq44ccgZsY/pNZhwSZSPLvgt0djUlEiGKbSHM7NnHRTW17YNY/+YQ
NynSOT+eNmq2nMOgWvwLFdJvP8hqMAY9bGnL0M/cRTmC7za5hVMOqwhXezQSrZ9NTZImgMMNiZBx
jcPsFhYQ8jjkqjdcpDBctU9fKA3rjRtOiLHM+ZEyOWex6VzNftznEn+XR6UzN/VjCPzpKwjSayHa
MaFh85c/1ndcS9bHSA43NUFgaVUAKqJa/SIIMkKEbHT7gX6ZXUIZ0Uc8vbiZfNJJPX03gG1r3adL
H5h9s4UWT2Nv3Lz8YBglJRkBFvo0qfTXYBPxMLbvXTY1L2aK8S2DAsrGunz9OToEzEdWQxJND7AD
B1R2l4W4OhD1eo38/g6QiPNwlOSCxUZym2OlV5zg5n07MVAMnU2LAAayQz1Q84q6WR2UQe/FiIbp
gHbR3wf9qLeF/tMi697XnAR3qWKqRJL1y2KZoDkng2IM6VmVEYnLQeW9MCpcmnIbizR9AjGJ0Im6
ciNKXdzDmLOYXSLVorOHwET7SllOt6Mc95bNIUyQlick5ciiBgsHP0pmTo58FjMxgeZQ/kImE2FI
UtuqIbktBcq/h2Yar5Wjq7N8T13f+pjD+k31RDnQ2BBDJOjxpc00mNLoRxvfrQMwdR89VBBlJ4e6
goUnBHLOZmLapHUDELcY+AQa4WgvR9/75UhGFB/541nA7WxtRyC71lIR1xQmJ6ZhyhSHjs7fxQ/7
cxBH7YIFwNbPpZxBQFD7HhgGOGDkziNSk/kla+CewSIeOhDmvIHNzPAUyfra8/uhcyrCp3SM7gh9
yXBJkOx0A95MOqhRm9bGe1hGRNhge0ts8GQCq9WtkLSBKxeAJovJpz7975twzOCMq+ovYSlLbYtd
nEKy2x+eOcjH//cet6u+uhQuld5Wm3EIoGe2Vzx6ZIZjfVxJN3+YzpBdRO4VG4JtqXsFjYH1B+Xu
Mi89JHwIV8P9tKbUP4EuEveftxw7OI71Q692njuCE+d2vbPiGQdYyiJK2sXHCHxc946+p5lLAKHo
kAw2AbqvuDrEMQmXY5c+u10TfMxkQhxCj3sXRa5AhdhUJxs36KohReVmjHr8lVfVrdN59lTbfFdz
ag2nHt9OyM1+qTzlr2QQNjvh1A5xHBzi3H78QKBEf3PoMiAnucEOBb+hBCdGbyyXbe4rV5175lIu
n2PD/lTTmO4XRow9cnCzg+nOe1gvfW7Lxcxd4CoK8jHc/0xhWZtVJ8LDf1narg5FODPGk7EGWdLw
U/w5M0R4WcjkSfRWdnD1SDM5YF7Zw4a7AUKPSJFhqUpnn1qIzxPLGqmAp54cURNblkbAawbbgpys
MfJHytFNKmIrMF6X+1ii8GIj9/wTVZDQxrtmDOaH63oDPD4aFebl/0KZREcO2dmpLByf4/Mfg1at
DdQjxSITdj0BDgmIBaYkvum46bexvzHtg98HB/azc1yU1Uk2AgwZFG/DT2+dgWBRUUi59bKJ0tHA
2tPvIp4yqf0XO27eMzM9G8BoqGOuUVuXd9QGCAbIKrKsLbWW5S4BMe7pQKmizNziQrsaaTSsHLBU
pJNwzK5aPLZBtNbo6Eht/jOm1IC3bW4918Gccq4jPqWBa48mezN3wVYQk84YV4TA4c3RHBywz4KW
oD5osh1ke8tf7v/NU8rLptCTD1TDOAVLX31HeXMeMCf+YzPb2XQjmUZ1t4nN77CL2FGDrFbsxBT6
WweW/tNyzD3xA81vGdP6mNcZ3bgz2VlGIjBbAhemxj8s7epgjiQ7I2dAQCyDq4mC+NLSPH/OC0ji
7ImT5C7g9OJcwiRyk1XM7Si6XvzyTYqqJlUSVjVFHVIm/goTdINzT24cmOTX7AhnIeDdJiiAqkK2
SpvyN6KOmPkHQ7TxL40jcxsvzbVEX7rHgjUNA1lBaqG255cY/eSjRaLCRTu/FJYZnPw86VZChQZR
ZVF3bKEvVkXdwjAX/rg3uTTJfEIChZi/JeANFVPqrQrR7KyFi5HBGawbEbTtzAAYxlui4PDyVLic
yUSyxlQrdrbj07c3+PGfofbMg9H40Y2Buln7yKC2o6T7yssEw3qjNmQVNnjP2+5JzWQd1d74F5rv
kzoaBskuLd98o1hZ/rQRo5kf+qWeafRKRckeiQp911+CysFH3NN4PA0XCqCTG06X/OTm/iOb62fi
TOSZSYBWjgnpDIHzf0uqBJ5zkN0mHhbNXrsFeP4F2yopdJbbYMreZBHvOlrAN0GuaU0vDFpHKFlY
FrBsPaZLvXrwX5H4/qYtiwsJ5RJ7/5TvmkZG3Gtszansj4XPng9kuaYPea8HE833LN/iNn5JbakB
T+14zYeA5FnfjEYaOy/GYi3TJbK1zsCq/O+eXsO1TGr7FE9EnfqGQdvguImT6NKLpCf5UEAvk/mC
UzDfTM6wITv/CZngUzVAqMippv7WKanVsODXu5azW67bJfV1/sxyOB6Qq1cjcUZ6Yzu9tSP9EgwI
5tLwvybHxIeCY2UEya21UK1g9rljsBUbNfbDu+MR2W4NWp8HfmrTVpoUBr63lWlm/neuhj/Sbbm2
fJArNN3/VTRE00ZX7ZK2i9Y4UNcRh+vSMOIdPrzmwMEIZyPlzCCMgHe5vlhEctEykSp2Xr0rOhEe
hgFJ9MCJo0a1qfvi1MXICc2eu3haHuS/yhcvWedyhRZNd1H66pDAdasnizZnQODvZk72s/kp24JM
pr43Nm0oFJ1ZQ/M2BLSS5O4ORZZ+RzXzZNsuWwORKrfUjK1j0ZfxvhA9je8cXanffe7t1j759g8A
jkgbsTZcxyyOQhYTJCPtbY7vWzswKzqUh+kaziTz4AZ7sYg8QWVgPk3Y3R03JdnNsKb1LAz3g+EV
LBwn2MGeRvdDBunLMPg5RhypsF2Y4VZ5ZPcK3/vIxlSz2ocBoG/lf0Bmq83kN7d5JL7Xp9b13jPp
OZg3dtPAfCbG4jdVNfNzqbTCVcInOznWs0mVCybvubjOLvy7JAqSDAhqDloIW8ytek7FJo6u6BTE
PmkWUaCOYGIU2QHkzXLJh4BvnA82Glf0IITcuEnvHpEevgwiwfSZ9i8JGMmWuBKErkWHGiMkLSKY
78boggpOhK6OKnspwnDJKwoXGMQO6IpBNqDMyjuOdZ0h2GD5RBbIKUtuqwGdqDlFlN6Orx3by23o
DOciAr0XOcsWzrJjiwruROH9u+iDFhuHILJhHKITBZchIsyDDlpcTAjd0Lbgbs3K8WOcvj2r/k/X
NHlQO7Dqyy7glwloEYD9X1dz88cNEMmEbmEhFXezBwyOdzF7CnFKjdKYD4VmEzSXDsXmjcqiCzp/
VoQh1TtrytvbOM/MQlL0FB6Y94rIR1bmX1nAPpcq7v86EqsSwcQK1ra5pvM1Ee5IvFo6XUK/d7Ya
JQkdcejY0lkQDzHbANyTfcLIGqJfrIGD84Q2PwrIOfxUJ9eW/mWkE+jC7mWhlaNZqInaA3zOtFce
Ey2zDYXVPLBL8qwFnkB7dS5U7m5RJ8ID/rGKKrrlmEe3Vo+brzSpILUKZsTeLkPyuTwDMWppnM3+
kZlmfxJ1W52xnxH+naHOSLcj7Y8nIjGzPV/Vb7bikE7NKTyjKZI2XcQGZXSJ651UMXgnu4xopOsr
gPbl13ISVDl+uYx6IOMVPQx7hYfp6FvDe8nx81EGkX5iJSL3QT5stzKOXZj+y3x7uAcz63bejruh
xpddWhtfF/Iips7930PFrAFkKZuV1J0495X6TtHi7VInywDLgt+p6UJ36T5w1qVsWqA9xmahJ3QP
Td6BoKfeBgkgAnQwcFhARB9O9UeRQmz1U/JnbMtjgWwY9DH7CCAe0zDa91WRo/gvyC8yiHkZqMTG
8rKGAbLhb5OFSPGSVbOkotax/6SH4EgYTbJKXDJ26znDaYZuad+Y1D1XqN8KX/WnljP4yv5IGwvt
eW+ch7yaL4kTIK5mel4H+V/8I3gVpok6li5ZczbXJMe7xwgxNMnYYbkmgu2UpA1aBdqFSb4mz6Br
H9YwIGzJGWjmHkFqzsoPAeK8ZvmsV9IT4bo1HtRrA5oN9TXCsgtS1tunqMzK7TRJkksK30aQmZ2C
qknPxDR3tyxcj66Hm8rD0CUqsp4DyoDntL1DCuzIBmCQcj0QjeWW6dxM3Nrffc9X18XhTdRDv59G
2lfqJrvmwYwzsRwoXq1fRwN1vGkFpPOTPRLVSJy5VdxtkCEaYqxMAZFHlLp4NXx30CvlO/EeOJ52
K6GmOx7FdJv8tOFYzR5GMr4xL0xHZXUPv2HVTjuiaHyv8/BH978mi+imIW9+K5+MbHuJhbI6md9+
nlE2/z3RFXMQ8uAXsXuuyQrEcBVfaKR3dvmM+TszcV0VrGkBHyvaPkusvKCjuINDhAtOdFI23iQn
dS8+0mC3veezQQ5HFn7wd26bJAtOXDTv2kzQeoyIZQWz42mwKc7JdsVY/5gZ1LmKi2PekenpRhNH
FZzZskrEAdPbJSdcCkEFsDhpwqw83fRpC+PDK/LsmPQWNsmBBJ1JASZou9yrov0XwaOuxkn99nNp
rxuGkIFJYYXiA4GoF96rZHhJjLAnLpLg9tCq9jisn3MPgnmRwmVhfyR4xNuOS1VWKzIOwdRmMmvo
Tc23Q9Ln+OjtuLrF7cZ1a2sXthMB5qwJyJVpXml/0KFtH/6hfVZup9TIdllh7KsaO7IwOvOQbjMt
jwRDTVwLcYwBSq5upNFHRyUgFFr7NxFdJDaaKZJwF8m7hkMn5mU8xDkKdS/t9k6zYNlLH5dLuCe9
EfaTmqhng+E2sKmHD1puNsRCIHU3qT+viggdiKA9trLE0Wm6r7RPaD+ggCvrzI0f+w2+YTrik9jH
ULvu0uQ+IE8HdmaW9psHggnOCMSewixSbmf8J/Hylx1Vw420HgnHtcQ+EsCxs1RBoG9T0wdm5dMp
NrsGlPE5yTP/F8UNbUyOVA4/sFpGbbha+VRrelrbEQhjQl6+kue+H4f7ZDK4G4antgac/Uyb2D0H
XddyjbOS2gV7cNgVqGJuBxsRDKLgafJ6bqQ+ucdBRpNmTmSbEh/Sjt1dFXwpTnuzOtk6RfIJWv1k
BmZxzkX4mCpXrSJp681sdBeyNWBoMUuj9IOvBRiIRT+/2PrDKlJ1147aaq7cE2HEf1PPp0VWLgcR
1zkPJnfZAA27jSHxKLXyOXNPVEiJMnsxBJ46M/sSqoqPrKnDOpYzFsEWnA7QdtcGdOT0MEuXKqbe
S7qQ5n5c4xo8DHGevaAwgRUNjFfsCmThzJbetW77u4tavcshcdgJGRt7/Sf352Lf25EkK8OErGvS
J8voniaJVFCJDmhmQDaDLDnZRJQqrW0rAKf6gZFpe0awNKWoc5Z9jsB3KsqdlDebkVj9pLrjBYKN
9YtkYzXWwsYt4k4XRL131daVnVy7SQvam4cjMJ5rr5rEiW7xssoOVVKTSpD+Fw8j9oQaccjEMQIx
vYHMSCVrMiKybSGD4RhEySMm03XKnPK1RqiAi199tX1J7LetsEEvD6EB3Z2RNIRE01tXIeIYzydG
Z0wkupCa415I6VRi5/ZzV5qgPuYn9F6xVVFytMrCutRR3Gwqu+XQAMm/oa0G2otYvEdV4FDUBT3M
U2eQgJs2r/jJdnzF4YXPbi019zgldD3RKR+4GYtVX0TWkx1YJG/IEiBgQhs7WfFwstwuOjtN9JLr
DtpqaI/CYO8gybM/Zh5hJ4AkN4VbeQ2nAcduN6egcOWrLoeHyAuM/DocmFHL79Cye5yEGKA9JHJI
dKHVMDmuO7eHT7FMjpMEKG4BLP71de6fcXZ3L/ySlyqHJ6HawN34L8rxWIoIfsuWuL4YNF3F0ck0
xk+ErnuyyTC8E+nhdYSMZVbX00zBfUfbrH3HlfXPASmBB8ciGeNNtBV/ExbMaeUK5zG6vgJLtfJN
XC2Fa0RxGJEcqNRDlWkrQrL6kcsDmeWqM5X5RLUZESCxyQQYDickzW7d+2t3GOqtPcv82IHRr5HL
qoLuazJlfo8NQSBI2nC0DOzzqTBo1gnJQeyoStuO7KfrxGdZaWgZjD+c2A92TUw1cucn5Yq8RHdb
mMNBuUm9r7EW1A11InJqyA81enlJDcIu2qKjsguD+Sn368PYwJzrciSYTxJxUVXd0TbN15l5fTOb
elghP2jXE4n2exvnOKs0P58XKD4ymsEpr7YIB6OfhU3APse62qqhX6fTIN5SIu9Hh9gXjiAxMVpI
sctGxgfOPGo9+I690y4nOGvZhwXhposDwUQZenKt6gZeWmC5Gp/ioSjvi2ppx98NhNXB6EHYhpux
K61TPUcwVmWqdk2afo6Dk2z7Ocf9zTo4hiGrlknVdUgMt5bWti4wVJWRglF27Vf8VmsJA7mLEWFe
TS9Bl+mjYmCmXzlR5p776RwP03TgQ77OOn3lsP4MefjqFhzr+zFkgYvcnWcY7TqI0pTJuzXXpuHN
GxINQ65aH7FDlXfxzV2KbAJUpbX3n8cYNpn9cSb1z0qyEdwWOUPsGSXbee9vPUczjZf2289ZuCj5
vcNRkTOrOfOPA61Ddkv1aKtIsVoQcdR3+fuIfa8APV/7A00ys3kwawbfNkbk7YFj97VTICx1Pn6j
S25uRZnWJ1wgp15L/kztn2ou4n2Ew3H5PUhT+xu0E1Geg32pdE2WW9mAP4Upe/GxS0IioSAUGZCI
CqPkfRPP8/w25EhPUO9hdfUpHRBliPXSSuZT4oZQDPieAldvGJ7Sp1Crl7Rif59a870uo+UInPu3
xnmdJ46zbkvGUyKCgtsi+ZjYQRZLsHuS7njEvOYdsCExnGKBckDxX4yco1syoMbSKUwReAnlUnzs
r472OBmN4Sl1WWZJqVIECpFgU7BcbpG2TEdCB88EJFt3mRkd9EFx4Da9klDQfre+XSMNXzJ1wuk3
2ZqUQiG3wyijXkKrT4+KZPsrlp5tV/XyWLgGLSJytPfCrC0KaoJgBRYLmMEHopIiPKdlMBz6pAU1
D8k5MtyTJtlob7U92kEj+a9vvqTR/21mN391a+pzBvpCsB+dGe7SQ0fywYr8o/ncFgIfD7D8kwnC
PIEUnJUrotUME54WpfMdSGBFGgdlmiJzReNUNuGhKKjp7WuWZkV6FYdL/9XEIwT9H76jMo2Q2uIr
9JqTJKHgu8KuJmpxam1d/xXpcInmek9Q0/CksHDeWWz/82bnlpUesfs92VJdbhsrH5+81bMOG137
bzbc7jao4pWEQHfyvOceULsb6buIyI7c/EyJGtGFMYvw6pV/PV0Hb8qget2rRlJ6XNYa2fvlNW84
gwEH9B+SZEQwp/TkF6QZavOpHgMLy2jcXBI7rHcEXtTMIDXxQQG6p3RJFegqiZKIACSSClqSTdBW
YyD1dkY4Fq8erRCM7m/hZHACsPOEc15r3CG9zkGW/QZTpGwz5If6hFMK242OoFfDNP0LJ/YeIIx4
g1i0qLGCv67mGt9vlnSHhkbW5wKoPB/YUsBt++cCsdZOw1Na7B9V3ZoMI8AFg6sp4zV75kyAgNNc
UmFGvs4ESFOFWNGrsjv9PCSdB+L287RGT3YKpdvsygEQS1WzvU4wUqB2Jld/iSIxukUD2/oD5RrL
6xra9IAdZuc0pE6XtZlsh5qJ/Off7IKJXI3lX59iRPBUgmLNANf1MBuD0fAMXxHq0J/X2lO5iWuQ
//S/d2Wjl9pGpPyZnRiI2njw4jSmQ2yGZ7f9U9oBLbH3Ht1Q+SeZDtgMkzGh4NBE8ZgEqC86Lbnu
ltc/zxppu/vOgzNuR30C7hpPP89+HgjtzKhaci1cQ4FLyBtJdCCgx1aa8XtkqOomkCCs3KnzPlyc
+DuRIEVw8jTEPYkMn9TkjjorxK9uGZcf4KIexuyPtNLJ1QiaZdsWwYdNLP4cKLGRaLX2QSnDD78m
xCRuqRPRKrm0I6kwGZVLIdbVjzyEXmil/6tKm2ytytn6MD0bqsUVoCTLy9YN/wUgf/dWDOVrYCNl
qn6NWHY+PIDJCwZ4FsvlZQm8tpNpLFlHAvsDTCdbIV09dqMuz04ad+9Z9v6DSRaDaxPejM3mB7GU
c0LFNcvjiv75+X8fQJw5/8IeBJJg3+xCiTm9x8PfiebbD/Yz6zZX+GAKfEOyd4YnN3M5kCjgy7Qt
sw+P+JttK7z6wHHMx29GgR+0D+B15KhlYCOkBq/de6Zffz5tkWNTnwOMMT8vHQxKW3RFJmnmK2E2
wweQ9B+7qMf7UJj1W7OkZi2AqTGSl0QgWbQl/kytQ58JJYdhwz9CJPpUlfYRh0H26cqEsDsUarqt
xRNHx/+ifoivncEsKSdScIcQmam3mDxdj/ybwC/FvW5l+BpE6PaW921AAE3VHU3QCMpcJy4/Z2fE
NJeW3fnnpQDKNGfnPe1Uu61w2KwJcAhWQ2MEnxhySAhRmXeCn3Q/Czge3hWdjciHxuMuwF2hZc0e
rYsjIFR6w1SIdxhp1hez/2luBQmKqfhSIW1z2vRpbFZESYw4ztd9qs54ucyX3smmW9+STuVnKvzM
ZwZXy3BCAkn88BPvf9W55oeflvosNAVgkPDRp4FOYd1Wwrl4RBvS9yBsjj71IRcNGreCIuq5t49p
oKkDzBO1BeKI1szjrDt9M++IEz+2M9lMSeA3T7Zb/LIXc6wOKbBxpfgOB5/g3KhKvkVEX5Bni89S
2AdMkk+cmqYtuhm+9XQQXwJIfN2XgOHuCMSZqDNhcMU6xCZLOox/R3FKgILEXxFN1QGgAXBFkZdQ
D387g5bmup7nE601RC6hmqDgyMfUpttTPFTOZ1uGwEQZjEnmePan1Ya/VT3haeZ3fM78jmY8bbyR
irXpi4zTngU0atsFYgInjwgvECYDNaJkaOotV8xLB6F6k5EBYRubRCKhsconsp7z7c9nncxut5lx
/+Aa5aMv441UTfHc6erOWVpeQmVGgLie+xqbaiNhE0lmiqhh8rlxA6TGgZFHX9gkuvUkxiX2NQKC
bZPnsBohPL3lfmoLfcOyUj1jGXrDijB9pTO3Q4tCEHnagDjVUMYnu9m6mzEXFYLIIVYCqP/l/bY1
yAWxx+5Cv1H5HlMg9PN+aqfmXs7EdzosCnnetZ+zED9cT0DmxzsSpvLiGbS3//xlluTInrlNerFc
J3gH1kZchJy7HNOPxngWZkdzGOv4waml+tJoDH3ZBqcwotvMdqMXFeQ4ZCcdgdDG/pdtdkSJT9yb
wmwbConD95/3lW24nCqs6pQ6svoocYQlaAG/THOmmgqKJnGbfpvME1WCspTMOZPeDWV/FF6TvPXg
1mevGKO1WP4nyADoxK7xz0OXXzNnqJ7tOL4G5Ouvk9Yzz/bA+KPDZDhglRy/apzghrPFMh+/daXn
HgzgUPxn6fzl1PkT90iF0MgjtKRxnsU0/JmZtm2O3ZNbw2qkcb4KQwb2fn6eOsKZ4AWSVTjp5hPB
ck/AJAo01h+HErkWNMKXb92HJPH/s0DhgdYe4LitWDxjbjcP3wWpzWa/l07/UhfQyAHQPNTVVD9X
ZIyatzSbXywfhb5PIuamMltF4R3LlZXdWiMh5s3J+keuWOjD1H7kkkV7GLs/JA57XzmYmdPx3Rkd
iPRYVSY7cT9ho2Y+ELgkWcF3ZouCoBvo6+G+JyyPyJ1++fKGhTbu56i7+SLxH7jEvjqiqfbmspc6
Dde44y7qHJI42PXCr8z4l6i6+CzZ8I+9Sf/Mz9tm2j9VRdu/EHUSko1Tkedf/wJkFV/xRL2xM8It
JtkQ/B9zZ7IcOZJl2V8pyXUjBJMqFCKdvbB5oHEmnfQNhJNjHhXz1/cBI6vKozolu2vXm0y6B500
gwGqT9+799ynjJdnV3P06kdiC43F34ZqxBHV+3SMwoObdTDiGeiwbHjzMekma2NB5XpB8Y2TY7n2
to04w1psUDXb5uhyMC9DF0hNaLyMdPcOQUt6D/yUAH999xIlNPrmTo63kRN9znl7QyObYTWiFlhr
QCKw+cFuqdIYkEFn73wTWhcUAXLdjfK1DrGIzykDwNwdy1fDmB5yS9T37TBEp0DCluEkc0BpTHFi
c9dFoKMc1RxMshlfB9KOcuMKvg3t+Lp2MR6VD7WGEzeV8hBZEXZz7c+vUxfcBE5aP7RdQ7YnM/i1
X/fzK+2LJQm6QHyJfeXBgbL6/f3l0F4b8RBtWMw2WUQDtsYnzfr3MqxodVtwEPCXZVNqbke7oP+g
TPMFGzhhkQy1+tgimslRh7Lg/iUFlqytU+7QAoodnuSu1vPGGQfImMJ5K7CMAQFexpg8OUaEZbgr
n+vhuffAGZTMR08I50aec9G++h1qTkoskDRvVSiQDZiZu9h5HnWfcz5K5LRt4BvQIrRfjSKmyob8
8f2dUy8ewqyGQq0e8958TwrALRPa9DJu+t1opGdOA4gB4ulzSqLNTKTbVd8z6zZaiuwoO5d2gOB/
KH84Ih93UaJJHiMyYiVph1GuQazsnfpVTTPthMT1DiASPuIYtUKYWQ/M0XmSdZucG8HW4CbrjpH9
ZoR2yVhXHsbJ6Lche5mYLd55gjUj5nHO6rY5ICdzthWUMzpKlOFexog08jku+7rEloX4Zx3DRV1T
SpEH1GC8MBRRx8s23uIm7Hourip9dQbF6jxKZz59P1Feih9LqeC96n00tHm6z4OCUEntzvSgtxba
aZwP17MYMTrOqgGHHTyKGO5WHKk120hM19vxznFaP1WFbu9VtoxrLU7p5mhZr4Ff3SVhwT3meytf
oJpdEFkDh+ODpeWz7NAiMoSnYiERa2yao0t1i64hlIeMVzQs0wPXjvotwXT3E2mDRTOgY6TTwKkv
1tuhGceVCNJz6HpMgOFAjC0GaHrVqh3TK5i/zzzr5I+NP7B1/gBZQdSsRITlF7O+DsCsrNqOyidv
RqiGTPsL02nWcZXSgp9Yopn2PAWlQfaH8YsSDzKRqtkmFV33QQATxf0GuqLWT05UbbQKzYfWLXk2
TQYIXRqsM8ypgGWcZj+ZZrpPalNvEeawA7f1nhP0wHTQNI/5BLRVUxlz1MaK7w4JIJw0+MlB7hor
HfkccpwwZVTXLjnCx9RCvLtcY6Xj7LXJ4vcIuwDe9+yE6Ofitpg6eKpPyYwR2UtRRgi1oQGJvwtg
NSxAiQZ/+efuVZPjDw36pX/HzDC2n6zWoPQ2xCkM0JWnqnMvQwWNEAd2CqqXw6zTiSePzzxYWhm+
Hn9UQ1BuAyfhfYAu/xF5sLD5qFJq30PkElkUD/0PMOLomgsIcCF+RR7YZchSGkQmYihIrjSrkVgc
CuNNNPMYuMRU0HQjYNXA3r61meP+dIWFB2cxbU8snrM0EqZXUBC09cSA3tmFGhoo3SP5qgxwGsq7
S3ojuUVMVlwiSUWemIX/s7Ws5zBNC1IpOLmYLONbSAn5shgfWqfuWQLUuClk9dJYpmYnc7KLzedj
JIgOo5nemOgolTAAkw1iuEQ7+iWeBhYjpfNfojU4mNhZc8iSvsEvbGJwcNN0U3QlgEKTupAu8DWf
9RWDI3ijYsYMde1zPkT8oEjPiVq1m40CRzFw3WsCeX7lwJRPRisfQ/zKdxUXmSzy4lJbrEXeoJ2z
qkv3DPNdQ0fvTzWY459+rpJtY07xyYpTfWSLKjYt2bR+FdWrOB/r27yXajuJC02Y/gCaqnlYfP4s
3XKIqmu7N3giAFAdGjevqeVtuYHBfsYAoXdm8pgXCF1ldK58D16T+EkPZILBwW8Ju+sgAEwb0Cvf
B3NMJtBzmw09t2aDSbYsyf5dTGYe/+JiDewAQ2h8+EtscWFPe+4/IsDR3a6rKIm3Jj8Abf4DrL1D
EOXx1eRgvCMehXwkNk9NKqwKqmJLFdisOtX1JCp3vxi5DnA+PAmgQDP1LQ8+Vfx6APOwijpiP+rA
Ys0yP9gi1oZgjJZplMRddJhNaluf8cGq6vOInnn2hmO0vUFvCMe4Nx8XQVq81BIdYr12zjCOcb6c
A7f4uSQ4Fx7z/1yyJUw9UC+CbE+V6bM423SfYCMZJX1Ot+Eg1vUsUKBFidUkrHnZCQff+Ew4qu+Y
2oOz6BBTjoW/bmoi+bSh0jcAVQdG25CxgQCDfitS6oUuO7CLnCwSkcCeBRD7jXsw2/11o0gtNTgd
gNVEhTDN97LW1qXuQxtlGV8NbgA6a9NjS8ZRDe1mNnBhOkUsmK6zzTM2ZxIji0NvkWhsIVmi82fg
xo9k/qoilDBYSsuDEbc/dGb7O8/mBcVMkktXH13D0o/k2rSb2GjvKPr1bqDphqcGRmyHClfHw5s9
D4ss4mSkoQMLbPoqg83EVPnVCgDs0qyJmDIQccLv47bFBsHJuLYGVrCk3BgZTWKLmemlxq+ImRiZ
ZgXs6lJEQ7F3RF9sQdAiX6NQNxi47PE3Iike0vvvd+ejFVwWSKfoh7ORjsAvJTMaxzNb6MY1+pXM
uq/8FNZmFeJsXpZa2nfAgMlf7aL+rPqCm1rRWPj+FTih7lqHIG/DaG/TeZK3U2V+NDIpXx2CN2gs
EWjpJMcxGwigoCwt8V9zyDMoKpeDuQ04e/V97v7PI2KKOuxsJnOwpkzJ6+oINyXe+gnFf1fqYePB
oHsd65QlR1XiumkWMnCIUm25rUwLgeSQU2Gb1pDtR7sKX0VonGF+zQ8Dw1OcNUGxL2Ks0t+FFcTz
Q24gMSdmFfWHBR0mAhoXqhPPdXAR2S3hkEhBxsDaJP3GNPIznTpv6/fyiiofdXVbbjDEWQe3LQgr
bLyrluXzPCr+wMs69t1HXDDlYNXsSMh0uUcdAzcSwknY7x0CkdL7dpaiaclM3lTbkQgFZqTs+HvD
y2OMlE3HqOIUFhM3hEW7p4yQvQZRfd16yS8ofczDK/oQRmjdz/3g4rP4Cmg+HMgl2k1T265bG7Z1
RyaGSBlqhX4DZKunQcy+FDfBGut9vO4alLB+UP5KOw6ONClWEwKlfRQZxZ6hGi7mkKhjKIVqkWUV
tAT6lkvV+wqdpsMfaXHxiSMOhrZNvOBI8K1B2IRy3F1apK8yjTEdMZZbtWSPUbXJu3rwwjVwrFcc
5cYpQMTT5A9zQgagYKhFJ4tLZlTog4RkzWtHflBCUedFnj40Rtag3KIdUkiMnqlhtbuYi3wApJBY
Ew8BLjdgIA3SedOTjLrYbiXeqA2gXF5DhsKHXcpBBj2rqwYwC8OQkqAfr+CYNZfHop32ZRuzCiQK
0lpwP1buZuxA33TZ4J/ZDZ7gXWOvsSaK2YKkGBFzJAW1tA3pUr06YMiKmsXaziYUHGCm16B8Nkrc
GEM6bpM6rHaVMWJTkS/IOO5HMuXNFOqGsEmEjI5hKhGCMACf04iRkt1d5mUSZOYNfDdVVQiG23Xy
U7UBUreCXE6OskhjbVRRyTIxQ5IXUWesM2J8Vj979I04AG3mrVH1hLtlcHpa5+o0+OKtBzlH8eod
GPrPg/fghjMKg2UKVjrlYjAVK7/ShzFPbvt0vsON90zhvTHBBou2/Om62JjLMLj0U3psugudpW1N
MIqy4FC6GWebMf3ACgnhIw4hZuR71bXGrrYTi8Yd/vicJ9cED+ojx1zZWYZHtL4NmnfSCop9Z460
JIVzUmV7QDtH9PYopp2OGE74nKeHAKEmyTi+CZtY1M1uyLDL9e2HKtAeFqPzhhb8c2T3rZwEnRJ2
SKYot0VyBstfHqOk/eEgxd/zEcLDZL9Gz0xaV16fjWTu0XX5iGJaGnFatuOp5pjNgwEF2Mqn6aoo
xmNscbVEMDjHaKRrnWCXg+BpOhsEauSc2ZTrvIdxVbXeVqjuXMK5nR2ruSRFjJbfwJRgZdnOzfr7
3GLcRP7YuopjIM+0MVfV4G97h6DViD54VvdICWeIVXBaRO0v/QvvZXSzd3eWVxibackZL1SQXV/a
cCymNxZKvWrROG0gKowkoHYvLtJGpFPhFuDczM1cxmyXztobaBaa2HGY95SEZ817W7t72xtKRNDc
TLD2KDD1uAmHid64DCyGZ7ikUdeS9zVXwa6x80tPltHJgefJcomYmfUVDTqvXlYVEtHlQw7RiTcc
JjopUYPL+TiSB0hQ2l3IOm+Mya9cAMtHCXlCePzsxFZAU45RTMiu3r3iG2jW9fQ+xAZA7lRzi5Ip
kAp7q9vwVxsXdLqjyVsDT6LEU9FjHoSIO1HD7GRZtCuU4RPirPmuitPHgTDmHjT03tW0j3sHWRiN
QWNttkZN8bsHHPtQ+WO8c2mwbsoWK9hMGZdcwt6iwYZnc5TZqc+ICxtUe8VZDMyoMmnrITzbxC2U
p6D2WENtZPABrkV/UibDYAHrvWTfErSLLaO/9egR7HVdfzWe0azTECQNcUptZSIZbZhbJFSxMyHz
ZtNeAIhsCOpioCCLVSHdDwK6mlXSfDHTBOdkLeGpY/3sB2LvSGdNBfqozOJNe4SbuM47SLPOvJIU
BLWDHtIdxU6YJlUr3MKNqckua6Oj3aCPj6sPD+0J4lJcqcGExSEwjn5t3pU+8JCQAbtLxenlzlMD
RoYh+LlS02OKQ0BwF3EHs6f0ORDhROc+gyMzgeOVgy50p2dAbipLXipBZWgNFpi2GCG+at9w/Jac
VosKmYP7JYwI8qlYVZZp7Gy6CGsw/OfamY/hHG1jfjgNVFRcbOzVGhKjmj+zUDxk4/SJe7JZZQUT
K7TW2Ezh19Pa/3DIl1odKk9RmkIgYFYprzvAm6rIIi4i5pIa2tAKxf2U0Bel80UxQGIei0eE8X1m
Lji/T454zfzuLQV55wbhl9Hn/CQL/XHs8Fb6JzHilUDH4WzAG2Nxnn86kmXfXYab8CeY+ZR7l2H7
lS89QoAQy7aGrgDsl+HWDN9Ri9QABnDUwt1yV6KLfgJ1YzNLLO5uprWd3WFsnfMN3RC9cwYFX+CZ
9tM6dv0KTTCOUyvyuQ1rvTftLtnPMj9VtoSi5vn3JEWsc6IC1x30JWE1YjPNwU0olp6r8u/NnPaz
YvLOLjk49bpFQpPf2inWdaKeITPtyC48Rb36YMJ0U6lCX2jZTccst848dEjmacKL6pPvgDsHgz6y
d7PGBlWpBII5FSYr3ftY2uNBg6/rbdmtYp5KDrZGcBWlWxUieJ9UmG/cFByTUrQMysG4SjIMTzki
YqYtBbmtG64QHjSDBDmMNLmhpgNB3+yJUIzbsPhIUyfb3EWK2MX/fs7vJf5oSl3+av/nEg/8UVYT
dM+o/V9//aP+88/hV7l5a9/+8odt0SLBveu+mun+S3cZ/5Qf9I/v/H/9j//29f1THqfq6+9/+yg7
BJz8tDAuCyJ2v//T8fPvf7M9+a9yeh9wUkT/9tB9vv2f/+rPnF5HEKtLx1/xidLHkUsa9/ClW360
+4clHAcbInBUz5aC38QxtI3+/jfL/sM2fUVQvPCkibH+P1J6nT9wASv6n6ZlC9f2iJn/9zd/+2f4
Ltftz4vxjz//W9Hlt2VctPrvf3O+Q3h/C+l1HN+CNmwxcYZsb/Mb/5oVnjaZ6WVt9ywTYYnb1ANQ
zCA2XQ6ceAcCpOuifo/wEjfIBBM9beMwsB9rz215WlKnLcc9Pj7INX5MUf1G+rn5kjoJVZgimzC/
z6XTWFf5mNTRxvDxMW582dYV7LghSy/IhljOhB0uAGWkSej8sL5nsCfylMSkTxkVwtmwLkbTW5Un
E6oRV3cl+ijNPtgV69CzCnqZU9PymOzmoAe98C6i3PWe/Vok3QNRvo2L3qrVHAqtzHXkhjWzAtIZ
umMDDkzlBj2iFc6s2djFTR7oY5SpwAKK5yMa7Syr8/Zj4xThB+Z6fz5VPUm3W4PALg9pdRzrDz/O
u+kA3T6uflVGCtI5ivBO2ytE7hiXZuSBgbHytIVVv7VHpwao4ZpIUBOVBjuIxU1KcS71xASG/eBs
J5nUB3S4/IjR9Jz6rmWYrI5Npl0KWI3958tKkyxErjqhWxomE8HE2GeGeWgm35mvhBsyhgM4Dsyu
Y7hf7N3GI1+pJJMjPjQds7J7ckule67rEKtZYtE6uzGFJGASIah+EGlthZu+dbP2yvNiFtjGqJvx
p0f9U7JqRg3HM28pEjvhYA6Y6wbqvmkbRnHJWxku5CBF3oI2PPVQafOTxKLm0/eBZzKgqCHhSjmE
SKG8bnrMUizE1NrYKOj8O27FCQquCyxsEaltX3Wq2XUz7sVNMwQmJve2JqMg4Xc98rHghy3IQK0u
pQCZc5tFdtnctD5Rb4SoLmiFuLb7DzFXLOhNY5vJlgJXP/DEokQVNJmqPYoPhG+oCO342NHrcand
I6lWyKACdTPAa/ygV1GY2d6MvMbZ016smneV26P41CmX/GDzFpAYOC7qlpfRjPuGVI6BI8mm1mrI
GGDggJwu5G95UbTJsXp2i3+iHpO7UvkS5+9IyoAXUZ6AifwIokhySg8E9pAfOANrMuaamH15N7Va
+xB5dDEdgXfDNeVfJgq5eIZbSpBX5enGukSkgqH463xyQ/ap1aYpcsJMJt+cPVvk9spHAVlj9Bhz
m/SRWtA7p5tVzYTK4cgS895hmJbF2JPjNvfu2oD579aYG4z/mkeQBnISgb6lTpktgxzAGeL3vCss
24PbUoc2eUJhk6ecn915qLAVJl1qbJFxJdxYOmH8dNahsKfiGPK6inIHNT5C8dXi4I/vUqlM1PqK
1QeHgelbcIuCTtniZUIIg6KqDuOQEsNqSO+STrmUgCO2hl0xGHXFs+8jp9aBtQzy/QoNNe/I8Lfk
R8bdMZV9SWoEWCvasUJJOkoh2G5xZoBaFjsP0QAxUWJ0rE+U4jbRkalIcHi2vqZcnKZBNEe41sQE
s+rbwysbtAh+ZIO53NYZDRIqCEZIiIHj+jUmb8w4FZbKrTuJtN9D5udW8VaiZ6FpKftU3HieqLND
TZh5c2p7hGJX6ZBHDJO1Cbu2JKakRI6NJsPekx/Sm4s7jjbqgiOD1djlBzuIKR4mROTyeu7bKdp4
ouFuKSXo1H3IJ6wXE041XykMq5QifZvjbTPD0P/E44v+C7ImNXGvMuEcaLc718BXXPIABkFkXVe5
LIXKiRaHH+Gd6ammS1k8AMFS2St5yAAbjIzs79vOSDoOLCOrAkc4idDXLl3ZgE7TNV6wMabYDGRJ
lRF3ZA4ynHMcCywPV+REgJLnfw6MbgCnZt1YH5ADutWmg0MVfTBE6UFC4gK+sZOKHAc2AHQ/ua2r
Q9gS+LbPvXw8Ct0N58DBBOa7/dvkhYG7UrNpQw+ZMqxlY1ek4imyGDWeG06f9Ih609TmW+dyMN12
kZ9i8c6zUIFLFlmyt5Wj48eJ8fKRhPn0OIxR4B1U1tloONI8fA7gzYUnRJ+alrdLM+Ewj0YVb9h0
ww+jD7oQR3VtuNemPTvxdkaUgYiS8OP6ILE6V9jqJc6FbtD6F+JtjRKI4kveWtrsDDKGMG+dZ8S6
5ovDZy+/RuRrtFDqNn9HfzMz2/TMkfgaYfGP11DOgZBgPa1CwkA0c9ZpbBXHYKMMmtt+Qtp6a/Hb
eX2ZO3X7NjK7COMRG//GDCWR8AlbkERsnniUnXVhhGxgc0Ouk856+7H3zDrZKbLPvDMjb2QwqeVX
6CFq1PYO5ujKIy+6sM1i2zVkT+BULBuYhKWHYsNL+qzet2U3wvS1NOaJqCM3BEu/Je1DSiCSt/mt
GvsnBQ6FUvV7eeOC2SbSwHdMz3WVY1t/LW90THofKuh3i+S/NPyyvwsASiWKgfjPyqAykQk8IGWi
ZMD/GVI//Pcr3sP2fvvX6va7SPvP0nf/VV6/5V/6v37TXwrk/z8qYoQtv30GS23+j3J5eQN//9vl
LXubdPz2exH9/U/+LIcty/+DUpNiV/KZWqbv/ns57Pt/SCpRJSlDpeXYis/qH+Ww94eDwdIkKsBz
sTPapvMf9bD5hxLCtnxfmjZ7i+kJ+79TEAt+/e83DDMe6VBZUwsLRwhveRHVxxuh7yHls/U/GJR5
cWE2ej9H0aGsCSN37CX9VMz2lYlqmSPe8DMSFk0QYbwicbJpCAZHu1VkRfRotYbZFnuT3R4Tr/HV
LwSZVkPf9EakNxsb3nblIQzkYZp+tqAhEQqFGjHEwLCsYsU1Qc7uSofaOAgBQD1ZJNufzLS5JWXU
ekudZ9NFkzIPNCw6LV6butEkDUZMuoPgStWVey0t45a+v6SdaN59A9IqnpFT4fvjbdu7Bo29yTAR
AjffPOHq1QVFTppapW/mIZGX3z79f/IEuuY/uaK27+FHsfn4LLVc8d+uKAZhYD2Yh/aNkhIIWFeB
nO3ewyzAQVJX3l2aAWGfC9fbgxcEjYjQZg3jryeACpZyGW7KgWlOmJo1k/LB38ezxfLhFvWuejDm
4mdbkGROkq8kNnof9k36GGbExlK4c4Cw27XXNOrNpfRbZ7qbbrRBXDC/A8kbZvwYGMoV9RBc4Hlp
ywO+eu0Lu9oYDfLFMI8f/y+XYzlQ/bYiKc/3PG4r1iUCAGzL4mH6/XJUIXt1lVo1wezpxk9o1CJF
QXXGr5Qs8ltZSpQJyiuvyNPUt4kXhvg3oLEw1N/lrju9qBGYvsM548FLlsQ5JkJun0y3IPBGzPC1
uWs84j59tuVj7eDkTOdQ33iQf3CVNYUEOCE9E0pLTcRY6Q1QBHx7Fcp0vGg0b8QG12rDnLi+hGnu
bn2GCMzKxlsMQEezPc5CDpdgTqZDC5p+Bfy1uK3Act6k7o21sGKlETvnmD7Fv75yDg/571fOB7MC
KdPkCrp8yUntr1cOAvVYydYpjuA46y9T+O/k3ic/ChTwtB7dEWGCFR9QfLj7xLT665TgRUA8qSAv
yMUw1SmLyCOM9TS36cRGGHJyYhzPUUplS3sfbYdR9uvch6ZRhgYxZ2mFa2MGzJsr9rlZHCSF+blv
An2Soazp7TovfS/aGxey942vMu/6X79n1/6v71lY1Amm4v98Vsb/+vA4tEdxP9jzMas9+zjDEEX0
NrzrGBtbV49gJG23vQ8R7Jcus/HV8hWfykJUcLy7yKnGrbIL51GVaySQQK+CpN+TeK1v+laek4Gk
wnKgZd8xYRswQJhYshGa+M2VB6OzKsS09cgNMaIyvokGQKTU24wBgx9pJLxzVOBrq3RuX80yVOtB
ILMXgdOd40b0j3GLEC/OWhIMlWWu//WVsaS7PCm/P0mKGs33pPJd17Mcz1mu3W8LC+hQ4edWVO7T
NglPHsCww1DLLznSnWf89arG2EI/FB7bPDD2JrCJlaeW1aevdpNIXlHs+BvVk0kJuXqTNkO1Gwz8
cWFQQEGEujD3vF/ocpswjX7OY3KBE2NtylHeV64LuQfodFjVv/paYSEn7Z7GLi7MwAQVIk6oE+l1
NOon4RD5ytEV+r2x7vDhqa1IS7GZfVjEZeEemqEFh+jh7u8yaE0YoFYax6gL0h1Oub1GayE3mO5O
+P78tS1dTRJBeIbQf4t7tzv7bpytowIrThg/knCisXvxouk0Aia17dspZNIj5YGEU7y3VXUTWEs0
EEPi5SV+f28dIeI2QjSbtO2v2wW7l+bGl5/kawSBREtKvbMVjhnIpjFKcG43i9faCcpXs/0F9F2e
2kWSUZaENGQk6qTGeOkIXyACxf6EH3vLgvWrEYrQwrYCeo9GMUknf81QZMBSwmkRV3N5QgRdkqdW
+EfCFapX9mJQysxbLhWXm1OUfaCHVK4iLx6O+CmKq3JErpbhCwwJm7oq7WI4EZByDwhwvDRR4e3R
G3YrUnfD3K9e57SpjkEOy8rVuP2on03S2GezQ+cb6ju2nieHMzen4mneEFkoHkqc2gdvyL7Kmmzn
ZMwfxWCMXMLmPJYyvtLZ/AYaSt8ky0NVkK7ZOPEth6fgrBwABVXL6NTK+vkNM8ljT19mNye1c+DE
9wMSsjinRDBbm8lgBOb4cGuZPXqvESPidd2O4SUTHb2KzLz1sA5dvE5a6PgGcLgcQlcd8JXH0Run
h2LYeZQ2DGIwXa8cG4EDQub47C4aulG7/Y7y3yFwiJ7Ypu4kADCE99yx0RCuIwh5Oyxl5nWyfBUF
sXkdcvDMlwO1383B0eCzum4o4Tc1qi5jUYvkrcWN0hHGu7y5kt54WLIve72CRY5faTcmCUz1kYMw
J84W/gQ2j4UW86iYLMiEy9pqQoDLgFa3wdK+0cPcPTMfy+mcXBxEW4gJ7eZ56pFnVuEPBAzOhc4i
9YvywSyRobKmOQAgzhgPeR4SxaDB5+Yu5vcl1Nl0DeO+89EUDwQP2HERvaZMpGfqlKe+qayrcESy
8P33Oi73oAaMNXee3HgLU/b7f+yh0ltpTJjWohxq5srI2Gv6kcgtyGjiPH5/FVfWpnMdWOR+RPro
MHjQ9cMQgLkZnmmOMoXA7rAzElM8CKR7oKacVzYd8UARihKH2RkOCB2tCuK3INiD8yPTpt+7hhvs
xooQQ9Lhnae0G/CqWym4IxB6W4AA+Np9lV57vLRrw80fATb/DKuofyKVjiSc5avI5EwIiu+hRody
Y9tdCp+17PCgVeGGAbvJKW30ALcOUEx8BiK2WeaXatnuY47j7qFtY3XqCGw4BVX9WAcBM1sjUhy2
wRuHPnN3KohmnzBx38YSMVs++W+OK4nKKxMliZBwsm0g8/o16Py7RPbWOi5T4621GPRio4JlZxNT
QbT0NXiG1zKvrh138u/xv3a7YordPSHTcD8sNffIBWp18aGp0Q0hzalzQ0EhZL7XKO9vzc7SbFQO
zY2qL69R5F9hgx1vTCfObpopfgq6/PjnE193tbX1p6/vB9eO6+AfP9/nrjuhtUdvrSJCm/1OwDpd
CjDtzS8oRI07lOqbUeG/DTvHekxy1DjIAe+wraQzsCg+evQ1+iXyyCMrl+2R8PDmRdDoA+3YtKfQ
spsXlGNrQInGk51J99JkTK5tNYW3vexedeuB7BSVt46cuH/MeJOkZrhPHTkGj5FNuKXj7xrG/g9T
kY732YC8K42ePaart+gIjGfnPalK53lC7rFnAC1XqU3NE3KXvmJbrjb+MPkn7TXmM6kAG1tVaBOk
81l+kfbWkdjN935/gZdgtmnarfjiz7/5Z9+SuEjrXeHMa4xDwdnNgmv6zcOLHTBagqrxDmj3IWvM
H0DO5R0k3myXZ6W+5AT/HH1M3keqZfdKaOfeKpiNyuUEk3mBgz/Ys3cJB0XyErALxE40P2VT3m7D
vssujCf9k2gm+ufanu/FwBPv+EH/HsQSgtWi7PWhNfQ1ZLQcy1dXvAcaIuq8QDcmtLiH2CBXYgRa
f1NSRUZRfz/bvv4glJzoEXqb91HVlltuymrfaF2dwfOnawRN4rmMLObSA1nmdqCLc06ZvwpDxVVt
/E+vFh5O6hE+R5XZtKwz69OF0nuDwwTXr1/Uh0j21GaeeW2Uzn0xc3Jsh9F6KAO9z1E326lqr6XT
RQ96kfN0SoOK1gjpglb1wYKOIpgjMR/zlG5vQLlfDJqpnhNcjWUw7FxN2PXsI3gmyjYDA4yONfxR
9y8FhYnJDGMVg9LYiPwZ7WH72Mr5xcxJRUY4W+x1SegA8kgSNQ/0uRhha+5VO837g9niGCaIoZnp
X4EoxLcTV9EmMqfHqgL60pZnrKpQP2L/muWYANW5P89RiNJItdsqgxcRWu5O61It5RWlWS6HTazA
f7HGbMlvxUoxE+ndhx5alQ6zdKZ/gC6BcWLm71l2bNk14F0Jhk0+oLtkOg6peK6z4HWU6VNRmjyy
sUZbVv6sYYklXfWj5DKunVF/oOS0UHXTTr6YTcpxOe0Xn0NIwAyQZ/RX06Ypc8SQg8tE1SrWrnUb
WRlKTG7AIGXZMgzn1a5Q/qZuOWyB/lNUQ8U2Vb6r+fxlptcJqGYayiSmE0Hfz+yvcdqdl0YedXPz
U8BHFhMusCoHCu1oZDGVWp6EYUV2CRJyRmuUR84mgczZX4nU4Vjiowjp3mTn1vxkAibLuuMkJqBG
d4955Z5TeGPxVDxXBOz4AlE1kwOCNe2hBuytJTt8Az2ysQ84dp9LYf5yGlLFjLKDSeIF8zr1iida
4YcmqksAccC6oyUNBhDSCl3MR9W7C0/En9dBpX+0FgdjixDeyfbaTeB+Vgg80sx7D5LgCb7frkjQ
k8M5LWOP9NkYpY1B+FDcvJUJQvyUFW2fRNYyJMdq6gMbmGWwxQL0XhrJ09BXV0z8zHXD62VAAUY+
mttNG5qcYUdm8k3hrpLQPccM1la6GYeVFYT7nBpsbdLTX6twcVidPJKpk9Kvti4Nva0cA9rd0OMT
Oz/3UxwQG4lQAvokwgT/Jry17JMZz7fSnZw9ANFqZdWgiIUO8GvjSbPK29rI3JtG+Ic5r8KrMf0R
S+weovyEqWOvO5sg5cG/QbjyGfclg6Q4vFUZ8SlSd3yW/Oqwg7CTAmjfGfAHV7k9UaQNMw7ATAvy
m8jUtbNObA2DVJ/WMsgKg0g1uN5ND4SxdfOfvVswQ1vGKcwO8KmB4IqDmwnBF/f8bdL/b77OYzlu
JdqyX4QIuISZFsobsoqmaCYIiaTgbQJIAF/fC7yD7n6DN7gKXRmKBZOZ55y9127eHJ9/2tJ7BRvJ
SIO6L57YJHGKd+66bQZnPSeDu5V6VoDUINEaTRPJSKRCI4CMfnLV6QfkTM9xDDRgmschgKPCECvr
yh34HoBRsFLp6sFVstH6WIbzLnN1Nxqc0Da1J7ey2HS2JTHPKVwYmlze8GzYV/HVjXnopZcdzDr8
J8zxPvTIW/2IJ27Wh2cA4mixHO/I87LEYmP8aZk9opeWab4eCJMM6M7ibc7SczhEL41NtHHvJD+x
IEeQ/PonpyCXGooGwk79ANG2gILAt7NQGOu2uTUNEK3KUh8Tg6qsAOfSVfM9tFquVdJsfYFGuMrG
e9YQT1bn10oz/2RoISOt/Wr3ZpqJTcR/aUzCLjLxcrGIgbpaPK01mUYtKWE0qvhIDrDPzsWqajob
r8o/o17EKyCZJFu45uucW1cktwW0jvyjU9w6ljmx1orxb96nKDrLIuhYYJA1sYMk3bAnw+JNafDK
ECuBGdZ2tZZ/ocM8jTGEAIur5S533Uin9yR2VspoWOKVVCvX6Mh1vIipUSvJZ5X1dDe7xDiQN+E2
rtjImp29Gr5ot5IclYwfnbzltPzpohG/1y9NQj/78BsUkYw0Ecx5DU1L1XI/CuMjt0zCZ9E32sNy
hq7pLCzXLywJFrGYSuGPuTEWhWNJbx1HuwjMbryFKX990mEgOhbtOUz7QkRbrTSYGBRSvzz5Jcs0
cWE7y+hQbZvATjN5b5BJk4xOnqQBl6MNSRojHQ7g9Ck2zGITpfUDLcYzXMJ6DaOxO9vtEzpE0nfz
7ltV6U4ntgXIjbUPFYlcPR4He3FIK5S03Ug4FY2U++/bg8IBz0ZdrCXFFH5qFFDLN6JqmyR0a8R1
HoKNw8x/JtMGB/+y5mDPxIZnSLKmVczGZnW7XrBOS/Sqv18UlNK9HbgxEzU8eI+yIdG9B5zOY7i8
CziCyfpOsz3gsG6XewKGMvuLa30WHn3jMey+RRU+ksv4rhveY58V7sFhML7CW82D7PmPPJZ0CVoi
heP+FdTbN94dXE+WdfH15mky6QmFAlAT1x+2sEJj1rgPejzDzJNkndFU5KA4b1Ne8rlLDqjc4wfD
bNDDS5/zLxq2jDjGnJD0le8BXs7nf8ZM3GIuu3KtTPeVnvkSX85LBnLng7UrOtKTIIGBioUo0g19
q25DrbNkXy82s0L7B0+4CorqHMf4/ceEPIl4treqH/YmBnyIIhXSSTs3V//9s5FzpGw89o55ZbbK
r2b5EugMQL8kzq531T11TjG8XyxBqDlczc8Ba013MkDmdU6y4oKyBppRPyp84qtEimtqM0GmKfYZ
euYzzdCnTLdCpqyYFKMq+eDAAgGgM3YucPCNGGSxYwq9dyT7WAmis9KSPzLR/vn8z7rRT5JB4Xb2
GogMI5aLKo2MC3d0RULTXhtxOSaWVgZlFB90L8OHGwJXLLDQrcjSvlv+9FE2GQZA0o7xvtEBsvyI
XBvxJIpebqDABZEs5hVb9l8/RD46eBAVh/AVXTPnibHVN1Y4H/OudvcIVI4kSJGIY2I8EjkhZ2U1
fBPdQsO5iYd9jfiWdn+y5/xtBmZLzpA/NFjoHMTrMIL9PTQAaMaDYm2au4OO7gx1z8aKu702Tyev
HkjR4bgPwra94tbfguRezkVlhLYC6EmdEA6bKRSylopO8D7KVeq16YbNx2TWmKvVYI6PLCv6fk5F
uEMLfhZNUgXUN8RMlMUe7dGlQzrYamCwmIM+9DWLmk3fNk7LfmWU/HvKSq01HieiTjC2uyAmeTII
XgHrSiQ9mrhYnK2yt7fm6HCZnfZiR8SxTJnnLShzwckP9SpC5VXOS7NLBT3VAUHobgCDfWBGBQa6
Ry3t3+aGxt3k/4YGpJhguKZMXUe0emlRPmUerkxw4x1yIP7394d+9oBkpyel+80zxvsiwCYX6aS5
TUPqYNFffiW1o3uJCwyXT9kgWelPdSyHU29NxPhoHd0CI7tMsA0OBK7o50F5cueNcPSn8pNZWZRi
kZnNC/piCXkLsyEIz2GeioM/irDd1E50jYcIJaW0cBX+Tn66dADtJ6b2rPrCP2Zmuq3L2QHFSpu7
YxQVtLAYiE6e48eMsA2yFsvKObhFt+otNTzorQmOO93ORSPu0TgVj62Z/NCEDaZO5BSCmro4Jw3y
6qOGvAWuFokZkYcMLCWQA5DCYfkAWimvyrOsNzPly7XKuauiBuPuavVHb5s+qDjNOJC4QWogTxVx
Xl07s4tbP1VfT5+0zCSpykTJmgL6EKbD19ALwfXa6I/rTiVnUPvNcmtpRhJ5dLS1luwPdFllqxNy
nqTWawM+ZgWlgWiqqXtIrMZf01ELELh4u7zsu6fZMGEM0XQgmJyQ8Ezu/NLXz56v95shL8vd78Ak
mb33xtVmgqdIOlXWJC+hb/zMadmcOdIvWMUkOZae45/crH76vT4GIAcc4i4TvN9iSChg0NM41D+2
eHLTpH8x+pzfJGd+OA5LExJX9QHlkY2KdBnfgU3p1pQuGZATdP0Y0Yi3c22CAiXVRtZUD6pwtQOZ
Tw+NV0GT6ZL+1CmhLlkr6qBMJoCclqeOSCu3ZGozT2xsRUHlTgdUMoT0/T4DGMImiJQ432bTeks0
XTt04fw5hUSilp66kLKRTWhw4m4nJTZi+AQFb30k+byigTy7PEgwmWpI0a6x01N5p3NIVRFzpjOM
19zO/H2IrAsmRLwz61an8wsjus6tKWBCZpxtifnOzWilFXGyyxEM3KWJ5B6tRQnRyzFeSUg/+MY2
6bq75w6w5Qa73VvkJvcAHjmeWWEuH39/oJj89DaeK6KLKTrrVW/Kd+Fcfz++iuN/IT7wm69F7aUg
YXCVNYB0ujQ9/o60+hQX18gwbY3GXWy5xh5nG8lkoGPpqd0h/cv8ZutYyv5HD3pblZxxQg+mKtzp
a453eUUQZEPlodMepxFNZK23Q58O5YNTUlPgG5T23q2N+O9oAk1TUXHTlFbckpaZjwIsemM3hcmR
RuCllxs1VbNxX26g7TVnQt7b9zjEmKcVff1ajwPjRXxO7fKo97mr7VCLM6QuaHfr6iGeI6jfoHW1
Q1PFCC8669KG4lG2tb3pyZu79BxgOxQa18rJDnEWwwxSTDAM1GtB5lf52bGGV0qcb6Ym1qsivHmT
VJ4BWYbNWzNPQtPFC/WufSRb5qnP2aSMpWxIa9J3cW6LZ9nbu6HHvRjqudomTqNvqsLG+iCZhIuR
BqYmJ+e5nKx9HGVNwI4/XgcDEnn9U/eReOyFnPbIuXB3lKn/SBSbtqErPiJ3MraaBuTBT+0/xXy2
pGHdqySfHnzHpNKYfeqsOASbMJ5Y3ORzVGdfeYQjCGpTdCIYs36re6Z++uDvu4x/AAR4e1MNy6ud
zwBvTdvb+YBRgt/foFnlbq3faxuGyZ50IJzVEH1rYog3VUfOKklVB0La6b+jcdMvpD1sRG5oW8zf
4d3BOvb7TPCoHP57wTnPsfKFKgEk5yfMPriL0FoFoZI6ceZQdiQWlSkt4wODuXNYwc3z8qw9ExdI
evEEt2XZka+F0wCFS0jjlaisGG1P9xETjd1TQ1LvdztH+PHjf9+6mxNqRw+HU8L0XqvZonoO//vk
zBWIAm3oQDG/KC4lvo3fL2/ohXduynmHVfzYJrJ883VnxvXAYup68Qm2wN/fe2NEdb9vnQif26Jx
T8nYagDxrxTSzL1uafLJd0gmlkzVWDTXw2J5tFvi2WXNmSpf5L46A43WLx/dvnupFK9q6UUPzOmd
DRZZ7fH//gw5G78Wja+9nce7mKr11WwNmGjTyeX48aFr+Z9K19q3vAzl2i+aTRf3FpAiDzwHC9ra
/F18875a/T6nVckWM7WhS75t/8+EgXyzOnpEaDd+bHAYjrj8TsfBnBavjf+SL5OIWVOvvoSFIVTZ
rXsvxzBYlx3nNzvsj/nwERPf/mbZyuCkhj2qJBxkAW9prW0HHn4PylD0n24fWQ+ee+tRjb5TVahj
E1PbNklz/VWe9K5v7X7Hg7+rlC/zXSRFdcij7iW0GbEEcbTnDVKHUhntKg5n+dQZrMVRTwoC2+MJ
fkH9s/xEGzK4ZJkEHbgsWcpEZ+vHywY2Zfukj3WW9qwqNqAd9M0QF/Vl6LQTtvfxQu/V3Ksp+55i
lipjmnAg8DPyF+DNKH6mqal7BrIA7dXvj04PFf73B80ao/X/Phb+nyIBz+MQyHjBcSyBVAD5/P8/
FK4L4dZd4TDkDtm74VjQz8+SIzLOicXfsA56S75GL700KHWZbMKcMyV8NWAGxdBu3VhykW3nnoty
unK4TE+TZT0nzM6vmvaB0eNsVFOxNnQkp/gZm72lj/7mv9fWn1bRBLOc4Oj5ZVrmlyVM45NmC3NX
UlJfylDb/++fl31xUST9v2NwX9dxEFi20PEg+ab1Pz4xSUMsN4kb7+2iu6OU2ieiLEnCqdA+2M3R
HiNSlb2BBTixUZUrL5i9hO0paqf1AHO6Ldg27EaestkgikPQxjDEFK5tySBUA5VY0U/Dzt0TrzOk
e3JUZphpyaMLfh5fUA4+g7gaZZSEn7smfA8wF4CfV/3iOc0JWe0gR9Pv+ykbR+1+a+7kdSxo3Brt
1pxxtc1lkgV8Fx5p8mrPrMQm+7MHLLCEoOgNESHCCcoxQ++yNars2e7xGCF9N1dND6P7IbOmE2F0
J5zZ3QHB/i42oBNWKD9Ri75XgNrXZDFwh9PxRiR5uHEYwy7g6V3PqkxOePxKaBviHzJS3KouOcdb
F54aksEgvQdITYdlskoO8xaAbYrFtbiWUrireGAP0KtoH1JZrCbf+4AfVqzKSv0t8IAFYYNAngTC
wzQw6NTh0YdIPcnF8HFy5/2LC+dyV516FZbbIsJHSG/82LWa2A85N2dhqjcSmFh7JhYDW5eia+5V
qEKBXIogYUaw6+kbWGShabJ9bbASryNH0Rv9mzK92LX29GdO0KVqSYQBAVzdGm3wl9Xm/WGwuLJp
zoCBMsjdtU7cHHTJacYBmBAlAzGteqgFjRN+Ne1gXwHiwBZFbszTEaO5Zq7QSRCrU7qE3sbmk9YQ
yzAiBKNkJ5ellkR4i8ZdG033j49me9HbpIeXPp61lUY5yP6F3L2OQJksDR7LubqNhl3QpvpHohGk
UBMuWW1vJ0ApzOcJtkNf8reSYHOKcNqAUWHYmpCUq5f2FT4S9ly2VzhrRJgX5Wm2k2oNTfJP5Nfn
QffOWWknq7ZZgrQ1Oez6jZWPPxSha8ZiVKQa4maLy04zFk+mDEn60WK4yHn15RI+koWh3HcOTele
O7upnW5Fi2Zr6sxHi87OMcMTbWRofaniU2v+bkRzxmy6b3zvn5z7do0D+LNb8OU8KgPciBXW5jPU
32zt6BP7jzwV0vmjpYJeIvkUMwd9Ni6q3q4O8qhhaa1NbrqQHyaammMcFZsC/dcwx/wZ2O2m8EZE
TkJ7mt0WxkN6EOLHESSOoliB2T+PxIFaV1xsYi9z1j/Pi6Awda9zjXx70iw0ionzEUvm5BL4mqFR
V7o8s5O1PMVDeOd4eNAGcVe4R8XcrP2B2Q2TnnwLCnXDWGiHIqPGGc0gfa6cNe0+EqPMNx3O/0nF
OJEzil19olInARCYN8Lmxu5p9BGnYKgdvDfMQFWZoVVym1NGPCca5QKhU88ehWJxNrUjXNy1nY94
RVHotPJfgrUsSGpU1+wMjOBp22rD9J7OXb0Xsf+TQXPlgD3GGJIk01rBgFOvLMQTZXFosB+tklqZ
h3IursJI/hF63aynUGytGOKOR0sADTFMy46PSvvi1aqHwBm07GL4kuRrRnHNgKtVg7dvkBjYopyC
5x49TlayTTOgwTMytJWX3rukMjeZz3rrdjfAvB+lSj7jtsXawtFrhenkhptC50uSnJxBgIlrOq6z
LODQWLPaEKPC3zX1nHHf0RuIl8p7TB0Iur1VrD8oA3u6DyfgQe8d9vfqo3PaaUts6Ds20/2oiYSg
4/Sbtl+4F0qFu2LseKpTiZzC0V57qf0p0/wzXgIRh4oArzGsg67iNegKwMsRkk1H9Y/I5tx17czN
uSR8Rblz98qETQz+vJvmghDb5AZog2N82HE3SEPL4H2VzEQJY4vUsa+tARgDbUoPd2huRARa6yOG
4nHY1pki1iB/0Qo+l0+uV8Cw2qeJhNSz3FAe1rih6NYmI3tdn70adREx2YhLVkqdLfh1bjpI4XP4
5VkobNUY0qnAnkrcCQUMVCFyrq0WMa9baLe8BYvgYwEKFJMql2PZ2SwrEBYN+igayVM4ZattGOky
aHRO702yFR6IzFLzwA6lnoSREAU27veAN6xEOH/zCSsciQhh5GYVIETz9xaG06Rj82DY6OBQ6TG1
2kuaoz4+x3mlbaYKUUmt9fssrtadovWok6+xJi9PBH7ib1hmPm1wZkhDXO6GCfynBwEbGQg31Ozv
LIUZ3EwZkIRhSSfEp1XryKtwewg4/h+zUM6mtLxHQ7SwCLVbWdJ5t2LFUZ9k28Y2s5WvGY9JFukb
iMfXQjPfq1QcyIzmrGqW87pK04fJsEhdq5/JWSZ0psI5LwiFxV1Vb7zaU4QFGWfyxBEOpi4PvFEh
fTJmevctoDjnzEPis6AO/jpfwjUAOH9R3iQBna2zJSDRo+xx175lMDBiiroioQg3XWPuYMTO2yF7
6kYPfP4cfXvNtktodClfDij3atAKmfwaDFpXDtFPncUUqksZwyhC+Sq3OVqdP7G8On886Majhgox
YV/f4HJFWTyyzs+D9k9WQqxSLnJqEUUB1IZdD99v7lqSJrrxty9MEDD0UUjyfA0N7p8RseYIev5E
KO0kKsNYGC806tl8uNIob9VjDYlbDTMLMhioTHdMXqjoT97C7QGk6G7KMMaRM3WPbS3Pk4uRubb2
bKUdgWfZJjSzL+Sur3hwRlKwOKSkqWDm5U9PU4Tlo63GORiZvwVZmNlruoMVDcmZ1XNm0GhiUjvQ
H4sC163KozIV+sRC/9GgDkt/9LfMoObAnFn7CrpfsN9rFSxN6cQdPqmerQ00oS3WuZ3L+9b5nBMG
3PlWBmxsxgOzngTHStFsI8t8waJ0NNI1hQBHPtlYW9VOz4kJvjOxOtr/kVOuXZLOWEfFyh2BnMV+
6tNav8PpR+0kfigAl0HSksDT5YGbdjzkIxO15avHVm7zJteEIIensInIWnYiY4MSAC0n4V3kTZ2j
jNBa24KM0RqfYV4TFRTHj2nYVOvYpwlix8W4wZCCqy/2QVnHzJ2bSWP18eTJmMp/LcCP5zTPTmZm
3GKNJ3KAZX1y5/6h9wkTkpnxjq3ODaxOvRaF9hJKzpZutJwKLO82FN7veK/3HAA2aYgVJ2Wjdq23
LoY7Hs2EnDi0RZzYuSEV2SR198XMmHcjNBjNGv9mo7ACwl/ZQ9OalAnt1ETz39YizGiO3W034eLU
cUAEjdt9wbQoA9RR1P+VZ141syH9pGZEHQMOKfMnv1Zvle56wDnOhTX8M4a42gLfxj9XRltzKIC6
J6S46yYoHrr+YAvT+qz7bX7kbl+5YskakdpX47f/OAABjEldYjA7sVI6/YbFyA0FE19RSPBpsahe
85A+oaIlszWi8Y+wHboDSzJG3B/d3vQPdJsJQZk8muSONqwMGA8mIUyEOfYG1yDfjiLh5Sxu7aJY
lYrySnTGyjd4CYdJIVXBEBAqjSwsSSfDHE4mERL0EBNzVSTxZ09qUuARuioyECieUb9Z+QK4Hzkl
eMocgumBg9TGd+JDxFJDb63sAivUPtwxDcwx7m5q8TunhfeludRCpK2MB0rr5wrxeEBAJnkptrnx
YlpUbUKZXOgrWWc7mU3yrub55A/U6nZC8LBVADvtnAFV2uBt3JEB3RzfJ0OOF9SI8ACadD3zaDde
2x4Z8T+Z9TQ+4yJkmg8JZGpHRr0RRKnU/85jZLZYzkCY8rVYqbPZ/chJv9nX3XAFsfCiwr7nFCnz
Q4QskFKb+N2a4Qp27PE8eIYGciQPut6xn+0hAVbofEuQHO+KQ8BqLuarslEXTIlJN7lmcFV0zXso
7H5Rv03sROJGP5LVNhPEr+gIHCtirdZ1TQfSV1jD89BblWW/zyEkr2RJFAJLoA/klOVajvgM4lhv
OUOSdhB7DF+JcgEu9xD12mkMPYhoy3hKCtg1c5xtq4lXrXIG5BHafJE6APW+ss+qLuptVsNOEQmI
y6kLn9o6/YQ0zh9MBg2pZf5aMJXbpQVhfPrwLirto2iiO2JOFuTYA1xFAkIh641wRiLKfPvq0Aqj
DZl+pG5fbC0PkHBZVNZBIHaHtLLoAqxuWDuFIoqrj9+VGk5KLbnOAkOxw1sUoHT2NzCuXRoH8YvO
U9cMHEnrqJtJhg8fx5b0ThmmxJAzgJmar6KexMkDDQ5RH6OzjjOT54BlgdN+Tkf6Ka4650ASEp+r
bKYNf+qQat2pBdR/tZsHuyC6KoOwuvHSmeOUFR+9Mcs/md4VN+4mZniWjWDIzbM5SPOMDANhUuyT
5V7u9Xn+tmMUVrmuww+3Hdpci0WpdsmgszjuKDcM/NZ/HbccKwuWMCwmwryy3NPf5h2iF2wyAnvR
S5ISUrPLthS3bDW+9bdPDrXqq61YIbm7N+6AmaQbGVPU4YmIUTq9rQS3nxOB0FbHKKu3rYficRa3
XujP7kzTj9Iy7p1xlVG/iaY8aNM3+j5vhdsQg7En/upKQHjSmTC3ctjGOKIvDEqwnWNxal1v4xjV
RVPxtwd89qG1KdcZtp8iSlnGz5A427XfZzNHNUqZIcXZrktjJ0hcXo2l8dDY2QPER5qcWt2sKE8R
odnlw5QwLEeju0j/IJGgklqFxY+mYX00cvmtV0mz1rXqm/7MaZITowqGp4GDkThnNCrkQ+YyhjRz
xFPooYC51M6baNOllOZcOOsQiCt/m0eFubPCfmfrGnPRfFvNzXulRa+z1AO03TBpSs4UzI6Hi8I6
uzcl/LNW+q8Jr8NgFW9GBVuq9xtUFHg2OzyzW6ZVBf0v9hKSTHz7xSNOTnOQ/XM+ZZTXW2ZAu2vd
LXiWvJ8NbES4nyzfusT2YczG6nHSTA4EMWN0kqoBUDcseiY3oSiJaatEciefhRiMKKgrhhBtqNZ2
JN8gAqH0WQQjGU4Spr4ObZcOySzGUEDb4gLUiOZ00fkr4ftMF4ByThXtffG3rlHdKem+1LrzXEk5
0Iuih+DUTXTO/OQn6nRYYTIhOtD/HCdiEWPIFZupkaT9zvdMIkEdC5CJDouXEeX0OgqGc54OWgKF
CQtY94gjCHWLAXqma+RBCqQ+iHkmXR0UMxyG7sNptMJbawFc6irKAacrYKKwnRcWkrTRRt9CaBGq
xXjb4XFh0+Ap5ej2z4u7pWaOzxrlCyZAsiS7NVxJ/cWmAb8CY/gFcOG991KfaG9Oa1ZsbTJaEyst
LHaulOAAXFg0OAIb5tjyxWbS0iAa7CsKu1gMENeq6m/KjVyby4vM3JLcM1lD1NbDtQc2I5iXIBLZ
ceVSl3oUvCV1a02CkVNlwZxaPkKMlHJPztMqb6qj48T2OmozVEyazB9GySmyKyNvP40MxUt94pBt
9vd6BBWTjvLK0dm9mJDimW2pd45VuOCpCDioDAtSDmOVTI8oYwBtDpeYaCBCEgpqJP1mp+zcA/0P
UiYcjkw2lpkVBmokRB9ab1xESyRXs+zjsWyaQGlIiBQdWzhvKrAiIsQtC5GfrzkcjeyB8BppHBOL
4PnI/sjL+TrSlw7GWSPzm/CoVbGICUAwPhdl9k+riVceE0XfIOluvZF7BIx0e8Vak2rV0hzNw43X
O+SlMoDbZuP0JNurCn3alhapfmbFRqpP7oObhTfL8l6I9YkDCiMXaZT2gTM8XhtVxdka7TvahxxT
CMdmKoFVkpoQ1Z2Wm1Q//L6YVWseh2R0GSA4bgDSQjG9MxdEq0DhiXwyp9I3T2X5WdWuc3Fnj0ib
kOlsz8PFa4hCSJfxXXdPE8g1l8burh+GP7kdo0zTJwJFoLik4ddnCKH/2JbiPujsNuZkXxPfeJKp
9tVPscn6UZvrSsjopC9NcZLDLvhHdHBAN8FYZufXdKiGzLmCYt0Iq3mCNkYOhbQQWOoDgz4QMKtK
5xubzOhpMchovu2fDT1HxQfHEB45MW5JYCcLjLUlxWcWqP0EIQIQPTd2rz48CTYVT9lwzieaXcOg
bVNf0eCJ0o2I8X8OOfBoBggB1zJibgdgvaaQt1KKVKW9OMBM1kmXPDfsPmshOnTL4x/u1sAEktAK
ECJBnaGUlf0NKPBFTsRfE5CKFAI1cy5veprdfK/7V7TTiuMKskehXJoC6G4t48r1z/dRzKMoFG1X
+idsVckj8cnMUNnBt8OkgbAyuqBn6LFOKWVXKHPuUqWIpewLSbQI36k7NWc5IjaEW8aKRZQTPXsw
rG4Bb8Ozd1FqqSCiGbdu9cnc9uaA8qnQkOc6I7xGFB4rYetIiVvMK67QLx50pxnCM2ysYQ4IUEfS
0MUfNoh3pqTOh2tTB3tu+qGLDCy3Kg7RVJm3esnbs+kGAuy9JcY+sXa14ac7dyj+yGgJChtTQZfS
64EH02vvnmVD93tgkLhpdDfQmuhi5WZ1R7Pvzy4m8KsbWcRBR/qPrpTiWnNwaA1a2ob48WguASfQ
X+WdcEYUuKJ4EO4g114n32n4w7wY242d+CtoCWwofojYritPg4nip49GRKWEyuhN5RNm5g0BrbxN
21OGGdlZluzdQkESqKGQGCMenRjxBBo6RFbNo2aW70Mr9O1Y2JflP0ejCCm2ITr/h8pIvzstMoOZ
AdxgtPcM/ALmMAhxObWa7mTIoMrXSHNQnzI4FT1cszRJdw7pg6d+sl6TYmrRruouN3+kO5Yt6Fn2
w3AZ5M65+HDc/Ib0AyrYjhAkM0hYWNdzl74N/cRmw4R00DGOZSURKEB81llEmzDJKYI8HFeIcMNP
t0dllnOsYe9cxdBhA2xRj+gr7pxQCPqs9K0jgMso3e2u6Ug4qmf/wUF/YOdiC2gK3FSd/l2X5ndr
Fci1U1Z6QzQ3KLrgOZAA+JoICeJtr2YzE9/RJv+k4rRkOOcM8VwQkZKwMQZCMKaSpGSMK9K2a47x
zmmoZX9EdToDnbO0VVs3eK0tpgou80bl0jYb3ORGvI/amW3/oxLylWfjfSmDyxhldj9OyO9958s2
bki7pkCi8sZiwE4m8vfCmkpsyMmTLujImO3wCHqVBIbRJA2WPjW4ik/XBLWcVAh46PPB0rZIo2t9
eEcFesNGzR+N27zpPd7lTOCbxvj3nBm0WxDv04ocxpMxt3ujyb/oxmA+XESzZpzTg4F9ZibiXFnp
h1bT8I0rxiPK08nxaS03cDMFFDB0Xv0ZpWCf6mcftYiVLJsx84yha+N1hzFxcLvVwpZ6WNSvnPPD
QM21sdIaIoJbmYRBG+/ySmQku7Fht01nnepLIkyC5evqWpN123ZL4vVIL3s0jXtRE92eJ8+aKrUt
0jdGNhY5GDh+4FlyqzExv+B+2kLAEeuwbZ/jwf2rTO64SktyhRBMzO4R/RbnxWl4axv6YCBukC8M
04EDZvQwhsj0OO7zMKgVegySI5hubMBhnFopMG4k/hXm0VsE0RhC5LUVBNJkk8meK2aOiIXbbqt0
olj6/Z7UH4LX58Bo6D7ViDxxhPLBaZm0zkNkJp+l1x77kbLED0fwlx7BXiVRukODTYOHBVdJG6uv
seueR1fnqYuIO6yMYWuk5UUV/k3LPBoBfqsOuZDV2jbA5RLggwMP26aL5Go1pwo/UAjYo9DflGPv
dfdThFRaInRbnJ0UUElIE2no9GRd2S4ZVmPQel66JQ66qD7Tz5KpHPlYkvKmJBkpnF78kDhOozE5
pAwuSm1GBqvZt25NuQQ51OUEZMvZIvMYD7Rr4arD4Y39/ty1hreThf7sLeaSpsmDynT0VYhSgEkP
5PmaIg0r5ZpkXbGdo/I7aUl1wMPvbiT8l/XYaDdPkCxZkgfDRNbed8QH1x4DKzma6zgxn90iQwxI
GT7TujvTMEUoifAU3oGNgikzOf+gW0oY1BMGcnNSiGMT0IY1qHKf8h4zRcqd4HoZHakNgO/RYtq+
GwjP3ybA3BddbLNCULOmie1vM/4V2nIxmVTEX5Ljt7I0Uj90hayQOBhT9URmkqsxGFDsrag/tJVe
YgdoTo6XoLQj0knJ+akxJThzt8b1Uk03fCEs7RVkz3iju9neGwjCiP0nF0wU57NuogP5l442WjuS
glXZDyRBav4eLhHHsTahM4EnPzYFdVBxdfSZIKKZUQKMGi2E8OwOhKww/RmcKCGJj22mJdsLsf0Z
Gnv5SJcUU0QPdnfSHE6PToaHpy3GtzJDYa1N77PD855r3XuqGuPKqfNsttP0pYUI8XqnDPc180Tg
DoJ2BUupmfnj8feHWOorMeIc9cYRo/nic/79oSsAOudhkQPhjcWRpq+xdetC7fCfELxVXc0Fp9CJ
3n9s8+JqxB3977AHrVxWciuHCcD3WEnssfzGSM7gr+GuLnEExWjzu9JK/g9159EcuZJe0V+EUQIJ
u9GivGeRRb9BsNnd8D5hf70OqkdvQk8RUmipWXAeu5uuCCA/c++5TAFL1PQOVgBPPJJ7Fh+HgxXY
3RNKEnvbG/XJzEuImop8Q+5y5kkIabeApNqli+n3JJyC31U49k/A814ZrmOBtBgGOhmKv6iL3Ucd
d94WyUGJcA81UdXj80XOH23H1NQB6e7JgXTOzfymLJEPOe0Za+rE4mxINyiX1dOoWUeoTKxDJO6c
3Jjh/x4zuqgl7PPPu/NfjGji+kHT1qJr/JM2EqWRFKF6YoVMhipy8iRWEaRRzTEOd8kfEP0Gehsm
p4ah9i6C6PzArm9rZhl7zAivZp6A2WhTBkOdfuxEqhCqkr4c1YTyyl59ZnOIYsUAZeOPLqLfQKB4
DAlLws9GzGPP8um5oCjsAQYSaV4mv0bcT4eshGZNkz9ePfqSa+PJjcdRdmr+wFpqBvj8b5uMeXim
FSJRqstQow60oAV9B1pPvTtMJlgA6pAJf4qTrAyqQzaEOo8g1Wxb0WdfhpL84Eb0RpH8Fimt22iB
K28xINuFSEDJ9GF2TfSB6URHBk40tEc0DPnVQZ5EAqfb73JIyQOFfGtNFpkobn4uOiWvQ2L/LGgp
Nvgry7WDoezUdpwMSW3e7r/zFlGfaXnO2VLOk428v176znRNCuIuKkc6HP9vweDiv3MxehVcW3R6
9Y0RaLIxxxrGWlMhZkxa59gKhO5A8G+1x1wVwU73Elikk/QcvcPgGm+xXXDgMTu4aKVH6sGUbTR8
Rm8kXTsbcDPlR1COh/tXI/nRXgxpx0HVUz0GpdyCjWGMZLgNfnhn2iSmGeNm6J2bm6pH8KwMavIo
f+iQ4871g8WoOPv0hMqwfBM5HfdLH3LbyWdcc0q9fq9FHe2r3sMTC4r0GNhFuMoBaC7/XO1ofX7f
RYHMMrqabbcqamaxyHbm78Rf9KOFi2xMKiDyUNlldOpMBfzL6H4ZWTdt8Bl/NRO6mDqXLx4aPQbf
vrOBc19ugffxDJ2Vt9mIaiabkh7Sy8it3/AX0BhhWhaVWkn6CRud4dFssnU9utFJixLzYoRhsFYS
B1SjmV+qmoyTHNuB4m7K+dx4Gp35mvZIFXq2J7hrels42A2pjv7cGfO9MCBDnmFI6Rb3kTiQVfQT
Z2r4kFtlczR7b39/7/5mDDUgmszjthVBx5ui8NGS5x1FotZ7ROLmBiofUDzSFeVb5Jg5AXUq3arB
Cxc8ZU3SYboIiAuQE39w6J5KT7+Q/EAqH5PY01QE0yOzts3dqR8kSq0zguTY36nifH+DPKw4i+A5
aMLkev9XhKdgmYW2VBHfIGa/jhjz/DUKxL6sFEuIqazPklks63BumPu72Afbw4juZR9Olcb57yoW
KF14FaDdifMsNgIVLkNy2iONvJelzjJ5TQjoqaBkRnEt/K0fFhPPE7/flS0qSiXb7FnQrQkpSL0y
819Z2DCingHAcSitM5Xar/uzH2NvtdKmUKzwmj0miZM9pyJrL3BOXrnukroDIE9gEVDkegsmw1sU
ra/vEeYnS/Y22evUQGgIBlShU+kkR8fK9O3Q4fBwrSx4qi0e9Ypyvx1da63PQkyplz+FNjGSshDc
KNjSP5A8EUG9Q8VRvoUeRJm6J9quzYv0kErvDd53tbi/aAzn/KPlbnJhm4vOVdNX7+mE6/TVTbfr
YNN36ksmTPKdvqyIWqOXR3E4rHxDcVCwaEpPUnfUEf3ekoPBusU1l6efjqwLKjTTQwr+hEQiBuBM
97o/z9z5aZMMBPTVQf3m59U6RRi01BApLTHf4vUOuIcJ1zFQQ/nBG1T8vafhMkqH4LUn4WXhAmM5
9cJvHtB1/W5yNwG18AQhwl6VvjJPNBVqGfhuexymipK50x/rfvhlx7LaFzaqUSekLJtUV+5zxz2V
BjlTVHsTz5TZs12H3hcHNN0cZPba0dtDo2Ndq5jvLfq0QzYQx/mp9UqWiMaQYq2beNkd8+g6pH+W
0EEYZsbhswIPtCY+8hbpjYEV3LO2dP93PwTIiF1KBOjJHetD17y2aevdWIH5rHfdTwAe3mvlMcVh
mM7onTDvBdK8nAV24T1UwIcfwtdwyKMNOr9gBYMzvInIFATpDQA82DkvXJ/B/EIqQm3U6IebkcfA
U6k7LOR9GoN5ZJmL0r8ypN/5xPIsBtzcH5Sc3EMF92pHN8i6Mn6Z+r664jzZma6HGL/ogo1eygET
2aaG+f2QB4TxqJBTMQ26NQIETE6qio5sLYu1ymP1JYzjUBXdIe9Mfo7AHD80C3BVTBWLeqB9MmJS
Vsj2HRcWrFXiIRXR80n4K3Gi8Gv+/pxRdw93K0cZFW+hQOB+RlPXHOLecc7h/CaOKzhitnlF1ZPs
LMWik+heG7E4ySoTPuvCSZ2f2UuZUouhs5inttgMrEpdFCjjI25ADlkZMfWX+yKL1XM3Z0wE4a2a
ldygrYdlUmnVTi+6J6T71imxUdWWflyxrLE+yDcOnlkaxnsy5iW6GEZGf34FQT7w9Mqz4VwP8YNW
T7ALUOAySmFQ07fRtuX3uC2CSixDDp5zWrtHDTHnPq/efB1QZqmZN5eZNkWSt8zmj8XGtfNsIzoX
kz0eAJx8lklRH5PCt46Fpp/TfmKF3qTyECKtXgkEhIds8C/5RjoD3/n87yDyxEpPtxScDszIguDp
wbswpuGqiW2VvDryRbRVvfrzUzTpUO7uL0VVvySah7jEyr5NDTrXfJ3VMtloWdC/OI9OpDU7qMGQ
izvH22lwpDZBol0dTiDmlT0+WbLSQ9YLsP+DsnQfMy+0YdfL/hyX1nsQApTzZ6JK1CXuPlH9Q5uF
OwPt6zsD+IGBItZAGARybaQ9co8JqksXGcXZ08kuVR7Fqyp2RS1eElaDG3TT07rLnQThghZjeegC
sj/K/EIuMWgCTBHvjXqfNAJz9MGi+eyMA6IOimQ/cx9T4FKMXB9wMvCyIDpvAB+tIPRqqxYHyM4z
bcG8TsiN9H5MjWU+ZhrKSVWyRcVOnfLHqr/lzHoQU9UMTu4vcNlKcSY/+qeZBM0p47UKfEs+YZh7
5IzsLtTuat81wP7U5DcX2wgwTznGcEhNGi8B2HDXjPrEdxR9akPrPPrmynJpaTUfTLLpEZ0IMbEk
/U5Mu741R1qv6bdrVwadlYwetMZBQTQiKcZywkZEeOExkz1BuLImMwMplM1Cdy5/eEECtig5IVVD
oIfPXs0wVmtwCkDoJSSjdwOu60KsYPwYy7rzrCMa19UdOGeovlvdDWKqj0lDKDVrA3vBeGmVFi1F
B2Sm8uRbC59tqscU6QOiki7UZgHiIN+6EsFHEU2f8KWrTRxWkFPmM02xK9IsM3u3Dl3bIS8eqmml
Y7R7Url37WPRnhO7OgOhGJZlgLjNfSjVNLwp1ggXx4rYLc/vGnWK2lay20nAH7+RIsnkW2krk5HP
M+LAhzSIH1TjWBcJn5AjynMYG2QUNSbildTqop01ObA9enKA0CxhyHM0fUusVb0TBqWpZuKqJoV0
uMR6wdncTfsc4ww6A7/+MkptV5G19DoNhty5cDr0zksPQkPH1ltBdRqgha/6LttleuJ+itnNnwaP
Q3BI5oBTi2hzWVl4T2qPfJi45jHBnZRaaXnIIFmxBpCv92rHBZh8Zd1DM03Qyur+Y4gBH94fL1zQ
vt8/EilxupQZ+yWADoiY10bVOpcMCHDcb+GW15/JtY+coxeSP+K73ZNek38Q9KivxkEm24r9gTFF
8k30HRkGVjOgM+vpEavJAUEtg7PbmJ93gX1oRRvPBK0BA4mG08Ul2X5XYK8h0Z94EIUPE2HZq2rG
idBNsHpWGMlbt/7684yo8BJrnRSAKfvaP6EAT5eVRGfAupjU6hh+RGmwNbuXauuClNK5cmrWyuu4
HW3tYDb1d1dJHu1VeCQBjZcdvAs2/iT7Lsjrpf3EAwy35tb55pW94jNXV3EZwf4fkgIrzwhzgG2V
8dZ46YeXOMWcHf1GYMDvpMFOjyjQWSQtWlweI9k10oMfVVKSxROaPFvvDW+L1uxAJF2/C0frq5ha
XEK1GwGcskbsv3NrmVHIYYquww0vhPOYpsRej94HojYaPb3fFQX9YBY8kFdFRFxQPFdB8DABKvvn
x08wGRd35BP+HGIhMTtvhWi5wzKINJUbPw2pll0dnss72jIGAF1r7ya7wkTqkAKqxYDgmFyg3kH1
MOdrnxGemgtP+N3bTJlk+WkfOlg4D8XIP7MitHuzkVHz7KdURgDm9bh51LV5yR5gyUeZ7TwK230y
m2GXgCX5EDxBJhPsnfTnrBj5Vo24sq2aJndGVY2ydrb3i9iLGQ6BhbkxAX69N6scg8ayAG+5w7uH
yDTr0l2c9ySjZ3l4QkKxbQMirmRU37KagVJXFOiiqPyGAVVSWyXDxgxA7PfltvTLTyee9r6Jfz0T
UbwLsmk30xPRYMeLqSjPvr+dZuUeXQmVV+9+o3RFW1xR6FEiavvc9GFtrWXTX0UCqcZKQ5/ANeNC
mIc8JVp8Rt/3NVmS7MKpfBBt9MTsc4km5WJ2eMVTI31v67WHB3Zp+chVQrwXvl1ufWmuMx1YeK6T
2ttftYYQUk5O5ON99EMi1nW98E1XXrJsLPYfBYS8rmLPphPGxyA2PoDvIlBRRMg6AL8bGre2XbwH
bfUzJ4QEpWn55qQsl/1U9LsxjfaC1Ie8GY/ZGDDrdW50Wcj8qOV6TAwcNsGa3JJV4BAM5LnxKmeE
wdSq2Ng6y1AECNUuHVtmfSCl1vZYM7IbvaPujs1J9xlRzpN/mLk3zAvGleyLD4Yp65SdL1nZkQvQ
jDMv9mn90y48N6STL21iV0LfuDiCHTwU8XcL1eTCmve1eCH4jTksJbwJPqz7hGAfBUWL09OuPGut
nJ5dWfKtD8rfVmZdrfoM9KZV7lKEjFpX/gQoHW1ELQ/we3AZEXmXxxFEf/tZzYlwpteuGBlYpbx2
gw3CrIx+pLMwsK8poPyMBWTJbm7jqrMuSv3slhXXEUpVlSjOjPZSxflHCYtyGU+Ri2BQ+5Xmv0Ia
D8Rc9qcD1WpFxuAxG3A5GlXdnjLOMYgNN9jAYEA6gr81N1yxEEqJaHeeMst7j5meLYkpSha+TC+x
dM99EmorQwZvcywBn7mCRNbY1yGIL46DXJlJnb1DvH7NAvwIzNKI3/CtJUBnHt/o61jGRTtJuX2K
8+eAC6qK05egHPZOWXVbu6M0j5rmsQ+kWMKTISczu0qlFLoXmAW4ip7G0Nu7eAJWgWi5HYv6OdRB
3LEhQ6L/DQSaHMccMyWs/U1ueOilPPNXSyoPiFy21vXvHIEiMy1+qDG0z2aBGCBOs591avyoAlTg
KolJ07Cq72Kw1pVpPqYgA6qOKqZbODMxixg09rZa8qOx0aa4bXRruoYGbYDNW5vW81CF7k/ZXNgP
sCTgiy6jQzKZ3IXIx9NoADblW2w0gllL57ao2ajZJtF/zjfAZnixkprVSbIL6upSuPbPDm5ULDX2
NNgsyA3S8arXRfJRtJ5/JMU0L6uBpEhJDF7tLFi4C1ZzIiCJ0ailhxecrZ+cV2T8bgF9mGH56iqP
LQq9mNthVU4UTBSkfVuviHREwxprvoYgJKd8SWM2ZzETmqkA3qNPOz+apg0KH7IAJTYXiXa878RI
YhmsDTSP7/6Is5LH99ph6CoMOsWU0MqE3m+qDqFdsA9rcPYB3L9lM16Bcgr8bFmGDyj8WqNPV1PH
69vnDcdYSjBa8hEDFTwlOvqZLpMXN5yzCEJ20rlWNpuiKj+tgsgPrqSf1QhnoMSF6xd78sn6JyBF
dGgzRMEpF67KP2F7Y87Rs58TDMkdd9HOTprPQHN9QhvLL73hUaUiwiZBtZTg9ZA9oRTA0rMfARZB
FcFXFOAC8VUgN6YRkRc21eV1SpAmop0/9NzNS82rq2NQsV7sNcopfpZoP9r9m2r4BZW414oytXbW
eEENuUPB/aGbYuARXmLOdFfO6D7Wc+tR2eRBDDkdEsSAy1RN320fMclhpx01XUX7gbazvUBaMR81
SkI4gZzkwEIxEYASH/35ySH1+iUqu8fJBo1RI03XUEqvptKFtYeA0Wg7noUMotl1lP3KjqyXRteK
ld350QkPd3BEsXD1YHxyiMTryaA+8djDrjngCcBxqn0Wral5PBPjjoKYuiqraDcS2LtiAs3OV1eY
f5Jij9T9l0azLPz02BJttJc+Lm2udHvwaNxDdATB77Zy3tgxFfe9zxoJNYUMfM2yZJihp7M9M96l
2TtQXY4+U1EgddMp1H7YUNSh5CIEIUMCRBo3+KA2bVYejLJnXTKk79wk742ZISO0AOXSw4BAcQiH
jtPKWM0bfjUi+TdSC4ksl+MJNw0q5AJzAqKdqyfRvKcgHtF9LLiwcpR7+kNpOKSoDnuXxNJjbVJF
hpq37fv0wXJna01DJB2ug6q+xRKviKVQJ5XeRPuG0a9u/AcGuU9EgDZrXFgY84rp3YFD3AWgNjW6
/1Q+EsaASirxCJDzvGPRZBZrowsMS5v1ZLh36De57UYyu7AHboPKQFEBU2Ya3eVgdAO8PMIhXdLg
/GrEnI5+rdCQMTtsm40YQqDnXPzaxR0SML7yWtYLyn5BvWVes/RoEKwogonl43xTmzghCnbEJ4/R
j+M3tyyZvvQ4FmfNiKsnJzubcb4rI+2ckNWL6iDDXiHz7Ni48B5zZrZV/LtsOYXtbGTOl1WPkicA
TkGNnS64vU0Qa9nG4NzWWZ6sDAPMrGANtmTReVKJhBWHpoxhtl4tqoCCxYlRgEoD0Tl58hevtxcY
jGEfIZwN8LwkuPBgecTtCfXHg2YFLDdnfOv9jyrnrN/N3KVxnhSlbeULxs9+nEKHMMSRqDxC6d0O
R8mQMMS0mf4clJ4h683sjVE0Ltel0M62zpwhNOX4WVsWWgDRMV4JkmCPV9RcxQgOn+7/BY78n/+V
qMbdmaX32VpG/OQwolpANWqoEqLkKXPKFBmByJc6bDjKdDd/hP9VrQZO1Rewne6CTVD1oYv4B8bS
4LsKtk2HNMYypg9M8vEqrJoELSN3WNy1AA/irnlylWVzEFbOt258ADoafnk6YldaxeilAJPNvteW
R7Yq7qnh6ueXLrb95KmnKORxluR+eWA4OR3CxKxw75dL026tb82ggJSMQJ8qh3ub1uv+ZmqqZ6vR
12y7piNgYe3VrUZ626p8JEhTu5SpueM8/K03bvnk0wYep15ZqxCZ8lcFVNpNtX1/J6B4QvP3pdW9
Zw2Qrb7QG6JUEIiEddw8QVgLtkZpeIe+0YJzq9EJYtasH5jnru9jARc+4d56NZBTItgM0tc2lC62
ZrO5ROwGlx5I1aXZs7Drg2L89GLwXb5xvfeONLPcop3bPnfY+lfOoHdbwy+6Zxep90IbOIcgzdxy
LbPWhlZM62GKEfdn3rVBd7mj5VQro7ONF9Nyiz/vUroblZOe8ZrJc1Ro/rjA6e4wV5r6VVG65sp1
fLIioxSGptY2wTqiU1qxmYJuwnay8/PuNunlQcuM+GGMgeNJouSBJ55twz4GtUJI5wuPeY/mne//
dX8TMXVGIll3y/u7QtjBPjZAflpN/WgOs9MMzfSqyc368V9/hjIE2AL97RaGvoUhErJLJ4rhMuQC
kbWjmdRP2Eb/9Rdq/ltfZ2ZhCUWm+V8fcf+L+8cm/c1W+nC+v1MNbJ/gViDRiMPTv94wZNaOQAL/
+tOqzJDFxWjf06TxL9kY+pcAEvfZQCkcGMN0NhVDxlEGu9YlcBckTXFht31U0PPWOnvRc4UWgR1x
POzyIIn2JHOGcKL0bhm2TvhDG4O9ZjcNNzPeU0I1TJziNWAJZNgfGO9+R1b8bk5ZDBy29578d6YR
HDF6bL0y3m/2CrUiYXC8W/YxeiMOnU2L0m0eFU0zl22iL246MuHYEHn2wdImer8QHlVZGLu66I1T
XPsFu6tax0RpCUqM5sc4ky4IWHit+b4/UrG7z6JYvT7cr25n/DINrdoad7gIWxfwg7XqV8C7mocu
TOSmLaVl7qa2PKZzlIFhobm32UYfa8PC/l7asxK9kclF1JAo+catoPUO960BX5I0Xw9KwZAlgCD5
lMHMMB+yrF4nWYm/N/TxdnK28VTOloMZ6ydrJFJ3lL5/8zpUDTzi8mXjMQHvhrx+zPxsfydRWNVY
8gEz4qiKGIQTfxX+wLJpdrb6tDeJHTcPpLy8t5Yc96EXxZvUJZyYXUC5j9R+aFmO3V/av0ZxLDvR
NzP/wisiX1V78piJrB3F+AGDWvYc6MMmtIW8Fi2l6lhUgHBVbl6aSXJ0BC7tb4XDRhMEAAobjcod
qpI3sPGGUlEhx66zbZyufYwThKpGjJ2tmhTKIatM/Z02Rsv7d31/Y85T3CHGmmd5wclCMk+HZBzu
6KUAh8aC1Ul8aDq6Vn9idJyg5eDhVe9aL8Cj0rEKv7+ZrVxk0SaPVU2Ist5E7aquURc6k+Wz5JX2
U60HmyFICmrUgXCzeZIhMpNPPXOgUO2NJ9CmG9d5sbs9ulzniTTE9sw8Ha7f0DgfU4Z4P8uy7lLQ
eJ3+jLqKscITXo17QLc4dXRIpR2egXpeLcthOriqxJhDxNVKOLl18xDj4lzmgMpQMrOStG92xPgu
CMA2AAqtToUPtXKohX4YKhbHUF2AeUmWH710PxG1j7IIb2wnvWXJYbGOxhBEVUSpw6t/3wO0Dbdy
/gAQlNE2DOQXR/D/q0RaPDYpdN8NPAG1xVxXGvyyWhWpJz03v3oS3o6Fb3zmZYf41YpmXpV+7XGG
Wuxi841F+Py2maYHpmsxdbgLixREcAzmCgqn9ZX63DX3Ny5ydA035aEfvF8itkedGKtk16ZGJQGE
aBvXZovKxcBP4ih9CaJDXzLY08GYOymmJtJoSWXD3qfn4zoDQXJD3RZe02za1K4zobfFJumbjbiM
UNIIN2QHahMxvUA5sAJAMn6KKFlPJS5BpHRHO8rcg0SkBXSHykwn+GRlzCMxqy53pHhxawlmPmjq
KHdAUg67csJh2StkOWucyR1+TruWFLdSQr8zTFQgJ/Cs1c1P2o49QfnZgfnZSyOVO1jFq6nw0QIx
92GFgouiNVJ0MGRRsCuc07rcXxBRXseSWGOCth65SQ5Av8BPxd4vpwRHYVNNX2Rkbydeyq3MPaCh
gghjfg4wFhWLVtuBJ+uvCjE8RBVyS1ilIWbWohqvFc4MogbUk6dMzHz8ZhFhnfPK/WFPP4LGZV1u
BUvIrXtZN9jICvvJ8ysEnhm0/2Rj91TbjSAJZ8jUM5ULkeY16nLOMWaM0BrRvrZbrbwQzhCcIzxU
ief8bEarQOxVW9sko4hvcy8Gi4FoHkN2qYm1Bz5zz9rsVipVbiudaN1J1FxvLQFuUKIYr5F7WKqb
3gsIpwkGowwZriF/607xZUvty8TrucmBWTiDQntuZNVVjFq+6XvvQ3a0MTC8d30jUcAQIlUaVbxr
FGvxfDYftK374ne6u9B0Ayx5kq944qqS/nIAmMFJwD8cJvM97UlO9xP7KxbOl8U4F6+AeygnRCnQ
D8+azguhounoxM28HBGkOQh26BOun4QFhhszuKl9OtmwCH+mvTFtwh73SKxCfNwTFaSaHnLZbPSJ
HwSblKCOQIeaAu1oFR4YUxpHNytx5mLZI28I6UFYxUss7YswCyCc5V2OtcZcOqBGzxF5PIqIc69G
DNraiKpSW2x9lpLbuIa9F3c7PwnpGXP3qMgdXBvFZC7ECLtZkwBYckzICMEym4RB3b7qrhpXYTsb
KIoRNTy8YtCA1RaW/HfjRp+olCgAJP0IR1jnJS8Yks8uIVRL5IROvsUKMWYBELW+3nSN/GJB9R6D
b21j80XzOdNjndCIEgORMfDjNR3KG3Z7DS+W/haaNewX+ptkcsMX8hb79tcgoXS5kQE3AELhiukb
w5BiEQk1AP+e9alC3MhPi1ttXKmg9BdlgSUrr8Rn5c0RKuWL3UaAePDX8tTn2BuYukaeIhoTVh6d
6fibWv8tHwd30bfCWAsVPIBabOy10bQm9Jmnsb2EZQu10Q82SBHRAVj55+QYGBEr78IjlJ3njPjV
I+87rUDfjSPWCS4nfjnM7nWorrTee+UhAIIFhCaw+46J3TyKyXkR2HEwyEcTjzDXPfneRyWMT9H5
+4Y7EiV1kW0ScQ4UwiFm0OYGCcNOt/3nPLC3lpNlK43F8TpBCk7Gp7XryxIQrcGnk9qGIdY3oLwv
s+YstNVlMt3vTODqwF2KW5H+3jn46UCn7lkELIz+2sdJWlQMDa15NGBY+mIMkCaKBvvNlJ9wNiA9
qAWLI7s+WEaen/XKy7dFYjiLVsb418LO3xVvgz7++l/YTP8tvEkYpsTGptumdCxh/i2wiooIUChb
SWqiwr+iODYptRudEMnAngSqClM8/lEOTl3DPE9vzItGkhU72mzDcH7ckVN+8Fxv5nH65lqULhCC
fASWMKbYD1RnE+xt2adstNsjBuuFMz/HEiBrXLbOdItmT2UX4VZVXYCtIyySjR6xO/RYbyyDvEYH
1Eqi0FkK4ZUvD6Ib9Qszrviqkn3j6m+pjrB1ITucIf/zi/P34GmCvAzLcIWDlMWwHNuZY+O+v/4K
2sMilVgek9J9AeiCC09TzMCGowoKwsPQw65E0cYbE0kpCSB5+daARLFS+e7VBvF2fmGhNKr9ZWx9
D/OqPfGkIu2m21HMekeNaYgOVORQSJiusxil10FqCLufjpGbHQZq/AedfTULBSM+JYfIbotD64ze
Lda/AO8Bk8rYWWsYGRH6POLOmba108m32mh/3ZdG5WvQJgalVyif+6I4hK7cMkANf/j0IIzNlcdX
KaneILWYsSguRI2OyNAQBNy3dl6tNxfRtdu4MvULUciE24e3PICs9j+/0tbfAvh4pU32JcKy6EMJ
zPL+dhkKxI8Bm1O5v0cqeT75yhwmOQEvbr8ZNWCbZtJNR9vRnjlJfuA9wvZScY9RpZsbe+jclUZw
wMWFpUCGXLUkrXs4uG5OYk0NsEAh7DDcCA2mwdiJgPN+O5rEgRE1sQ3CLAQ0VEUny9J/E6bW8XOK
q3Ixl0roK5Dbi5vLMM910u+8bduXQPTBqm18MIJUiWVIpGJCpuwKd1G66YRbLCAh+EsfDBuscoal
g+0fGUHBoetEDFwL2Pj9BZyjNYmMv/5hqf1JTf/+zyz6v73777v/LcDzfNs8/z28ky/w1yf89/9P
CZ9zhuO//WeM/H9L+Dx9AYeJ/2vA5/wRfwI+DfcfhmnwuCP00wXE96+4e/EPj9vcQK2sW1LeQzz/
me9puf9AqiGF5xgGODsy6f/K97Ssf/A5sMXznDBtg2fd/yXeU8q/x1EKk8cNAG3p6h6MQEf/+92A
SHwkbM9eEWyxDanijlhXsf4a6bDWWIIecc0R28TwYGS2PHmPo0xXoTsh4NvqiG58tQfy74/lkyKg
2q8twDlJRQqNqwGGQgQ0e4ZiZIQQEcDIeiwNGK/aa73ViIpIKwIlPM1GJfCcldk1TVP8PSwlzYAe
VE/egcoaK7OTwSZpAeRHDDa1dciCcum3ojmOrXxLown2ehDuGmADK5QBrEQ8oMX5NQzZUUEuOFYA
7JxEu+mD/ZYaE5LZ2kVTkVj6GbPzCQ5XvjJZLdlatWpFeM5nDhMITn0oTCpn+e7YWrOxRsMke6Vd
oxVfNvQfoMF/5FHxNWVf2Il/BqbamKx2JItZE94VCvQXG0aY2dMtGwhZMfImG4L3HsGzXGxAMKWf
/iI+YEjpIpiSkz8ZWjTrs/U69b+CsDzaJchQwI2af+mNlEk2YZjhtGf4D6PizXHCjQF5HwPfCrv0
pjLhXyIShSewtSmw5KRB4yxwMuAv7jN5anSchHUAghXvjwmpT8/8rWe/aBUh09XIVJxQCVIDbPDf
uK3ID2JGTWDfsqfVJb4bCCjoPk9kr1WuXuOTG4tfWPmv84tc46mzvfEHpcgKHRH63ZL88+FIfOg6
GZFt0u5o0v7RiXDHUHAX90enM89mpGGACZhKDM5bOlsTpdiqaNh1Eq2XaexrRz6C+EXjMMmVa/rL
InO2GlcdK0QfjkYUkPNhT8aBvAYkA+yGXcwSSu9O1YjwluHBU/Lm5S+VngAb4evEQN8g6LnZkaDy
VWfwiVJb20fwZr0sA58LDNF8D2ANLfR+wrUz2jjIEzAI+VeKaN4J2R3FwB+o1o1jSZmWGY6L9ZbN
c1FjnDDNl66LDvgfk/JCSwMISH0Ljz0XSp6x/kqwjCZD97N+CYrgqJoBjz/sSHQjBx7yKw0bzwIR
TrOxp/jBEu1v1lprkz30omBkZtjFsFbNbJ5Lo60M3UdfWVh1AjYDYQD0KA89jk+RvIfDADJeNz8b
SydMhXKfew9JEOvarQlAE3oeGAKAq+VGFfmxKRGjgZ0r8+WAEK/IDoK+oK/RFlsNVoQvaX3m/qrz
f0QNEdZZSntI8uBFWNkpm23TvVd08EE6aLTAMPYiV+W6aVFq+SkuDj3PNkhoz6JJBC94yJ4WGtQF
lf2LoBN6zgJl3lrigZ1WoYXqHpVGTz8rOfGZ9WTD60+wAgbc/7AX0uRz0k+NXRxDLTkOLRPYMHkG
5LAIu/C7wyglzgq9Tj6CcfWSY2LauzlN2P0Pks6rOVIkjaK/iAggsa9VBeVLrmRfCHWrhU28Sfj1
e5h9Ucz2bPeoS5D5mXvPRbFakuZoqFcIx+tvglVERdz/NsxYdL2gvlHAN+bAGV9tZAr2urA18LBr
9badzFvPz94xBLU09Aymooz/mHS5QQ+LSbr6y8gGqiAsyLa/Ix2YHRhh4FVlWR092EA1nCLdrILI
glFA96LpHI5g4oj9eRwZxpJ00Vbp3muGTe6MzJC07SBR5ix7VXb7Ea8efqSgM59U+bGCLdviS1QH
s9d5zNnQjvd+OdcwpQoemEy/4UV+XMqn7olWZK8XycnuvY1lvGr2uMPEFrc3YRvhSCsYGdreTQiN
J2wnndptJR58dpkamkXRfSbK4F2bn/gxga/Id/D/4cCzLy7FAb4ZyMCnRPceK+Aoi7FNmH7Zi8QZ
FMuOo6B8Lxt1r+C+2a4KVZ6jOhM70OJhbWhbm6xhoc1s5nzrbc6KUC+9k8po+rNdComABu9NGoex
UbvF+e2s8aQhwV46GsqsPiLlDzKluFw+KpSEc/ue0s9KtGD8CxWWWha2TNXmtGDZnAbM3/fTHL/F
6DWIUDqyCBnEKc3/sqLrXZI5MugxNngL5JElDWeBJ6JLmTmBbOFe3NKLbdyOzB/2gTE82B64cH9i
TBbUMAIb+T556UuPRhCy9m4x4085fCMvofE3j46DwdFDWaqP9U5Yl9j/aOJqTz8SSsnW0fiKk1/M
VUiqf7s++9tghURhsZ9S7OnuncUp8SzY9XzzqYU4sMaZjSb0Pq4zAlTZkf10BPzmq32J08SSvwvS
eQEORytnJBTtcDOZ9ycEXnp6dgSZ/ZRNGvvbXUxfXrh7uyc0ejH938wuPv/7NUAteoMRnWXcozMa
oXVrlxSKia71TCDgITaRiazLAp7ZCCK88qrYmhPGUS15GxcmR36L/A1oFEwNHJ2QSeP8xS6iPUyQ
GztjKANfkfEZGQzZp41Z/ul76F3cwcuCJh/LnjcQ7ftWouBcpnhj4/QdWFZzdrDEJ222ILmrgTMC
paDKXsZy2CF7Z42Na23ayeLNyT54gwLWHJu8X656HabqiIj0GE8zu4zqT57UWPX6kIzjHeUbveFb
1MsL+T8BsPGNmsr97CGDtD9duJOSTeyQthsd8aRHsjSbmLYEFtjx0GM9BvGjSYd7rsiRrQObUOJU
U9fHMRdpflgENjWCmqTTP+gzyaAzMk7n3Gk/cF02CZaIHiYwRx46s9DrBJ0SWC6E2ZIRZmsSDr4q
vHinjSn06oyhjwqsGCW43hy43vdDVu1nhORF52AuyinZ7K1X1Udpjlcj4semt/mfSOwR9qCoJ1Ni
cdl/q+4Qj/5zpYxL43AHSS5GmpKG2zMDiNRL/xdTwYEFB3R1ABk6ECjzGbaQTLe15bzAhf1GUX13
yuwPRgYgNNBkXEVwrjD9K70nTExAX1b5Ung8qLKKwdGVJAdKqX9Rx1BIRqy5IGngNxLj8CiSdAxQ
RBJ6in6IVTFoqTg+ueTGbMqfJVM/hW/FoT3ar6BPHiMwP4onANYH04FUgI+xAYorIi+wM7Pueo5T
PEjdPoFFwvL4UrgtAaK196HVK/vFcw6tt+xi9DnpKl400hcWasSrJ/NPMXYxwte1msO15/uv7Pwf
qB4PcTk/o5i70I2/KKY/I5m97RqvmIJE4HRcxhtay16Yv7HwfvpyDNwOz3Q7n9pJ+2ljTkkYJDW+
nL5qOA6Gc1UzvUq9D4LDKHE2C9jj5WZDc3cSRGBjVO277K9NvovPiNmdzY3hkXCW/wyjOIjG2faR
2pqdtsG3RLXMHzCoYGBCjL4OYixP7MprrvjrASGTD2r+A3+IZeZTMbMIIj8LOPylHlU4aPUDWttk
00mu8ohYKnz8hq7vPGl/Rv5v5VeXumgPbAgD8nHZeh7l3LFK49mA5MUI5awRD5KY8G0h6TmrWp9A
TTYFMd2y9IA2k6VMQsB1wpUn+Qt4OaoNpsmZt2uqF/hZh0pTby71YYQAPC0BFaFxrYytmrLrmmY6
vCE2Y3T5QzraPiNorUPVtDT6KWZiSJaM5TNe1u6mlx9UUzCvnsOqnw8FP0ZJtsY8jtzExd3h3Jh5
5lIkwqX1klTHxeJ0JYxkR+29KUkjyxd1lu5LUR1c776CuWeoBphw8LtbzC7hwk7atk2re2qRixE5
YVER6cnrv4ksFkPuvEVOta31fscW6GOyNdggf3lNT1qpbbsl2w4TG07K+ET0Tz7eGRlZx9Ko7SPA
CvaBEMYzM/8HZWGXeepZCnsTozTdpBIKj04VY6MpERngAk0bAcF2bv40oNkjPQJyakVeGMRpyzoB
IP4Ya+uT2QyMZEN7xIr/kjn1LiIGi2k6Uv6meAVWBFGQUuRvTxqeXB5i5uQ1IsnJMZmtpWA8tU1C
eF6KJG+gFKW2ZkC+7g7JYFyLHF+t2kB9u352HJ2Akp9sq9oSJb9NtJ8yf+3dfkXWbBeC/5Z8TX46
Wjy8gPQ3rGcZaMbffU+SH46LmDgEH21u85yrUz+KAMUgmjk3yK35aluXbED7VZ79yrs5zWPDDFFj
5WHb9TbFJT9FrDYhuOU9pQt5WpMPc3S48rQHxOJtade3nYO0BwOPD9MsWtD9EDUtxmBQ0WsDfHfx
J+YseFJpcU2E+MlSPqwKwXTUwyXtr5IcwQcuSy4W7iFiLpAYnJX+3jtr8XuYlv47R33URcMxnRWy
WHbF9W+c1TBx0FZ6QcWl1nNYjOVv8b3wbqb8BZcMbGp8EDZJDYDT6wqATOndujoiW3iXa7Sc5ngo
jJ7wcl6nzD53SA4NRyPEBv/ScnIncS4QRDnpIXffDZqlIvoj/Wjb5yP2KvsV1M6JpmZnVr8QPsO0
Km4JMVVu+Wx4310Ls4oQwlr8bRFZQcwtjfMckW4Mj4W6P8QwLO6kbT5m0mAlcGRDR7/5OIxvNTWY
jf0JRjO0hiCyP8YYfqfDjY2aGwrDa0MazmB54KWyDYZGT1Psbe6ItfYk4eCYQPOkvbDS3E4TfXBt
hgS7bscVjN35MDjelybnUvZ2jNw2sSKtBFXa+DDz88ncOFxp21bkh339Hz+XbikO22Tc17rct4SK
6v6fkcl3Vri7uVwCxJkZ5ZU5X+s83jrG3UbyaIkrsbhOzqDc+BG2QxRfvhXdISWBz03RM5Iqvri4
48lfb81p9Stv8uo5nYZz4QR2NZwW29944CPnhSwRkLTO8u1SwiOcg0wh9w4FlkuaVwJGO0VS1Pd0
PV13cXwKQ46d+eKVz3aqHXKkeg4aVst/bFt315jiZtgU1VpB9rH/ObAqVFHOlextCsqOGUaQo0jK
ndsw52c4VMNxIS9aFG+m9dsWy3XGUiDydl8noIvJa92YOK0hesAprXpyPrKjid0wqxLSG5toJ0bt
DyClp0Kr93B8V1EnJBV2IAwitChghfnCnBjwmrZXzfju2pwFDZ9ggVSwzrCFTrit8D1MO5MM2N3U
aw/zMMJ5AvvovqaYeQ695weVIZ/ymGR4raE+1F+xtu4c296jxgzUIE+R+G0n1qY4wjsXJYLfP7YU
nH7mERqf77V2PkwKDlpXYSe49BCfF4+YYQ4/i2iwOKW/m3yuFuxAyJ4YGzzN3D7tZO37nPp7Lp+Y
l23mv11/xLKKJWKHsHQnM1JaLU7nyvjrgfqUecHimeIQAGXMJ7Tx1efE2WrG3q6iR8CWZcDiWpa/
AkTRYsuTFbGXEt+KZ0Pnc6vLc09bH0dqV5cKP5+46Zp850zYtPPRTLx/0NL2EzozG+VIAy7LIHNx
IWu17uSZxGBeFLTJdR70BFBjBTqhTbxF8wd5i7iRFntXlh86ZKSsB04J0XVEphwTahmL+U4g3jER
oKWiYufZd2y3e9eH4jN9IhKfi59Zz/awvQ+dbT91ZGAqHbHw0BE5BvUXcp5Zbd2peXSZBsUkjxmV
d0214ZuxesC2B0zZ3AfTM/qtB1zfJlx239um0/dE99oaz57hNidguQc8Otmm1+W66oUOU+HVjcsg
0qbfEjP/rugbYqp1nEIARWEKGvr5Cqko+x3Jt9b0491pXjP3R5+boJooO1ssiwjNCZCuaFwTcyHK
3DcOTqzNwIDyS+I1/4T1T2TsDK384tJqq16FFSrelP2fOdD3OzD2MBg9YqTY4u/hvzZ9oVF7I3hj
jSvkZEcHye3Q6mDKycaYjlXRnVTDNKupWbEf6/FGhRFgeKQonvfaoJ8W2F2pM/4mcUG9jabKPGGW
3MVIDlaJ+oRjqbFeGpHz4b0sZcUi8AeBzb5FG+1juvLIGbHswBs/ndXxkWfcuk9Flz6TUr9RFpd8
rXbxivybnQohWsn3gWvc0e+RWYPOpKQtfO9rRu/sR6yvCP10q1OfLT8rJ1wtQEMn/86eqFlhmubO
GS5a815z7Ufar1Pil4w+TC0JabH/uyn1JnvXumyfWjScenGwSyiNFhWE/cdMhwzabuhO/1IFRqZz
qRJ19A3dEg7WrxrhjKFAN+AMIvXYU9vfVLsOZGnRSI+P6J5HynyDTPCyq460Q5uqezaLmZ1pgFqO
7dT42Nc5M7VEfft5A4RshO6e8t/yNPe1zds3kXXfbT79a9oelD2dGfAlJtii9La2/DKXYNKIJ2VX
HSGWQNKjG4jA0kPDuxJ1jDI0GeSsFCd7PoPP2QAT3jGG3dZ2+17W/tWa6zO//QwY722iZdTNg6n8
g+Ojru0v7syIur8qae9nw6SghSC/5qgu6ZMVvUg7PdvUwEn/ngc+W+hxQ84stpbi2k5vFvnB3Q8y
p9vY3iV4G5ueVlqUyy7bc2W9yIlYNn0nEkRsaTNC5WhqJCXAm6OVqF6vpt0xOXhG/rrGacdgDpNW
QuxeY14labX2Hx9vEEFaZFxW91EVPzUTH82sXkp/pTPHQXdtMuT18d5geubjqTYqxkhMAErkW4Qa
jS7QVJgwtb8bzJllokeRB794Jm/SpIB1BL0suSTZk5W/raxMXEU7syEO3j0AHrgrEBq6+ivtL0Lq
kMB+8nGce2c/l2+29ZqzR6/gJxXut6yaYCakeyB7FpYnwhVsv8l4RfC4mXy05s45moaXKeecqCwP
OhBcP4jWhekT1+ffvAjinP+VOU9yXSO3fzOGHtlScIT3e5TT/5Cm7qziNEfqMJn2xiGTqGu9C/kW
SI75nn0Al0OQatOrGPeaT4gFGLqe4iS3ARg7AYFxTJCgAmdfcf620HMk9peP8QCo9BPxrtsu+1ey
UCDBIyQoKRwgPEUewqha/0mn9Oj0Q3sc/FYFJRRMIgm87YzGcBW5deQEYXN7S1ghzuiyqdEfUb7m
0PdcqGMRr72onRNKVZpcc9HCotBaLhc+KqMrjLDMPfM0m2w0DHHNPO3WxN49QRm/pRHn7ZMEdZOa
O2gryqZDu9x57mXQ4vqYOf67kfXVLc04GdLyA1guQkKEuXFcPlp5qOY0YZAxf08JALG2PHFpzk+d
4oD3svQd0ZcVLC7uBIOVviQegNtM7YVJ1SyTfoXS++/kv67lZMNYqKAsMR61ihN5SMJ0Pk5Jdyra
iqVpui9TnBoMRPS2Ckpn5bzF4569FVmZ84mcAZxo8UkycSIdede5ggbUfWfa2kEmws2Jh2ggEI2Z
npt9zKZ2tHoTkmxZMK5ol/dagvVJtOT83xemqRFpK/oli/ynFPsewbAXu22xH4kRymS61yhGY7cI
QSVdzYg0ijEJG/F34sZnTZNgqar3Q5IRiqKbD75T3x1OlfZUu023qUo0WsQ2lzWiGPqQrZjj32zk
zc/PtSw/2lT7m/dzAPrpKWeCazISjTVWGDIhVqTO1Cu+3HcvwUxqjpSAM1aoGF1y6TN06jvkvnZI
uge4IFUeUXFRkXKximTXqVM7rLLD7Jw4HEG12nbRdOGDv8DXCdL0o2Tj5sPuTSoypBIzICswaBg+
mzwtjT7sc86hcYTKMYSKzKIdgkCaHyBZ7J55IRjxXKH4ZUfNQx0NZ9+CL7MTeR4DyE3OtlMiTrfH
J6PRfv5LjiZSOyODOYoublTBzOx9yGI6Xhh3euiBNRyAhVYbI0faaRj3eX2LlVMeGPfbu9q+FpbX
3nMoBIlg1a0bI4u3HE6yFi/HaQRwUCmfEZcT8WYUk3PQpHjO4q4KTUnK1szAcHH5BiD/JCEp9fYa
Yp9jD0AII7PZeV5wo5Ex/FcYLMdwGLi3/Ng3kXUiipr8DixTyXxRkHebJnoAdfGJ0r4LWe7HAg/g
MLUWSVV8IfBqOAJ9OUwrMAvmmH92Fvlq5bj83OJFdwmVXOqdHdtPIrGyveED/jeA2ozjIfHG3950
PEygw1GiIdt1g0swM8KhehqmA3JuEI4+EyPHRkfFQ9Cels43yf1gVTGz2BgbJJojwp/OKwNDXyJs
1GTyuETUbuNezKe8H2DDTJz2ZhLvy4hbwOWz2FoWH2HO0w7l99VOsDUBZb3kIo4upjB5e11rr6nG
3vOtvQ39gLAqs4NaoLnJXOPiaxGkPgkjbijoanGl2h4F+OQsHuHwuEHbGVPalMK/nBt0mcuYZ+cK
Lk3hwjnzIURXygyGirydqHaYOqrqG1Qh2xDIaeMygfgQ04Mtew+Bk5YStZr99X0eyKHjg0C9y5/L
Y3/2ausDv2N5wcuAWoyCr58syivk0Qwxr7FDrYScA1DNsDwulVYdE4bnkafcwJ30t6LCL9gapg7s
mNV0afFcj4l5qFyoL67pA/5lq+dORX101re0DaAnDqc6KyEpCLdi4uz7+35IgR35m6wk/uBRLFFy
y9DLZOu6K43TPxi+BIB48TOa3/wo/LfcU+tSmhSUuCwvVvxTxJr/gmJr6iXlt2zDkqSiUZhXF02m
yPEvjpq195PsMx2NYUvSWLczLb6hPBt7Pk6+UZTlj2s86sbK8EPlHpvL//An+TWh9ZQMMfzMfSPW
D6B7fx5RF20cgceDmMQ3cFeURLqGDdtL0qDL27PKquUAzxfZb/KDC+uFSn8FVVCDxW70GPvJN6Qr
jW6oxqmtMZhreAobK0I/I5KHomRx5uNDBrxOxLpCHKCq5HUUYApx0lzZtESPvW9y7mdDcRADBUCy
sHCLcYhTTJaPUQzN2/eb79T1hq8OC2ttQ1tqYH8delP7EC5EicqmpHTM/KKy4R0QSWiCTEPin/DW
Lc5L7tmPRYIeFEYHwnFzOKL0wm+2prC0EiM58mIZ2IPLHEwnUUTO8y8a6tDiyYc+CpVv5mRJBvFr
sSKnEp0eY0gaYd3VnJ1VTzvDOOK/LyKBrTKohhmu9TitlDmc4/g70/KvFne/ijwK8TJ3rKbSJDq1
bUNZeqR3SA4iUbTuAK+4t5lO9CbCCbIxF1fJXVeJp0ljVhXBDOVP76+jsxuGDFqQZxGOIsvHzPM6
svzc6iLZvhqRi113oo0d5q3UemJVqlg7ankLpcFyA4BPEAMnIAT8fXICG85CaqdKNYj6nepftyiX
oVzZPHuDxvyx0U6LHvOsJZEW6gSbgt/t30QbAdsuSTkFbr40Q3PW2LXmnktTZld4KnvGtfWwW2Yd
J51FMnqRSkS9WUyhMhTQ+1OgJg5BMNryWtnjgyBYi/sEhorU9PPYngstL0POtjiY1AwgpJcASZpD
1lafcMYm4N7xHzZL1BwLD4OUQTxbbohO5BunRhRGXvMYJVjX9AFAG+skaPt2RblEI20KZuhFjg7f
YUclEOnsUBMTPDA5/T4iU2VL+PY2kwMfdO1VQdthGs0LW+5EnH5ofY1KWWuPbeu9Q5tEX4hB9DBw
k8loiLChMVZiDLHLe/cFat9zbElGc/V0jKXcIjsr6R9yJBmT44R+helbSrMNgUbSLSrM7C2r9IML
KjXvUxxXxM0nc3NO084OnNZb311h3B1sUJjYzaMVj02o4fnXtPIfoaXDc+XaM8sl7COIC0w+F5cE
Tk8rX8w0Mp5tGpht07MemEyQFE1l7v3Sts81zlo+QW0/g98vuGduide94sXrD2UryZkobXEofFMi
KPQt5Dq4Mt3F0YKuBEguS9d/ysY4aGxm6IwcjHuLKoo+MH9oTN0KtG6xcV+FWRWpT9Pv7ANAGlwy
dfUXylv8uWTyi+QId6yS67w0871ooIzBK6NBS+23fmzdO7GCPL6QDML//meNV4f+c+gDjbiiVGLC
4V6nNFrNaKNhw4lXrOfqLvngbWr37Vx7YaY75T1toj1FMSs0o6tPTp7zV88nghz1pnmsVQ050/YJ
vxBG80iFvEtd7tnKtNJrotLsapO2uIu0BKrgDJYYfA8PtJYYp/++uOs/pSB+jl5ys+3KPeltyYzY
GBkLRokIDan/kWaVECRTsnPpWAHM3nCzFtJ3cgxzXCrpo5uZB1DH8SmWnAQtm60gbQz7nCXwtFDo
5NQfbnldvLi5GusX2c3jVmAORX/NbTtks3ZzurS/T0kUgq6d7/gL3xHHfmNATUjDtVhsR5pL+pKo
Aok0d1cZmC8MpzJOKBLIsJzJjp5IIoDz1ZA0rbk3m7UJJuOoME3CSxgLzC2tY7oU+ZORmPumL380
v2mvGHxONVjXF5esht7RskvaE26ZzcWhHcbxZtHd7UWTfy6M18gtJZl5RYRRqJWPS61+ZQ2JIy5M
7ukUHuESV9UujyeX18K2jnFCkIM0QzEuTPrcmFhS6Hj3srE+J1HRuJV2eey5Rt5sB/KEk/XG0UnY
WOuyem61LDv7PdMhzymfvXwsn1nKbos1Ia0l6eaQ2cq9e9xLoRjsMSjdkuFjNBXHKgWA10J1gEnY
7FBsDWGRtuLgMIUNq7ruAuE4xqkRxe9iZck5Gw6pbpUPHRDpHSxLXEjzHDq+1Zwo157kBORNddw+
tV6zaqvG5AYALrk5o/gCXDQHCWupjgworHSN9mCsX8Db2kTBW68ZrcFWUUI9domuHs0MfM7CJskS
/vT436978C9Y35AYV87AReoObk4L3QP5QU7mHyGOHi2+La+o1s78LNQTeCL1ZHvxdDY1C1Ii9Cax
8sjz2u+vVqmGa22YaKKkTPcZiTKxr80H03GZhtSVf9HzoWMFMMgAT35HgNcgCiA9sxNCERNkjc+C
GXFkhk6ps7fvZ/OtFRHmu1YeyjpzH8Ws/YOg73FrFeaDrXz83i0CWjFWXzMj6AaKC0vd+ZIov78Y
TUk/wNSTJZusDnq+FIGjd8PNSPkXYxG/s2HoQlIziKSgm82W7lZblLLTRG4Nkxc29+gDGuJHg9rV
0EB3WXwfWhsR0Wyz3luKq56X8PinmKHabGc7TaDK8TrzaNSU2c5QR4jvxEevhu6h8phzxTJ3qJDK
6VLa7DRqEQNmRwDpbnlkllsjhsNgWQjfu2x66GqgXuje0gdBUGxeu93//cDJUgUc3NH7EuvocXI0
h7y/f8gZo0ybqoc8cqY3d+Ea4QYiWtUnyJqUZzy8vftIbIC3iTONAV9ms7dGqXePBXpw3EtVbnRr
ruZyRqNPakdmHXJzh+oNXFrXU5UhENs63UjvC8DiIonxZqCnYppur/HQoo15mGQk92Vm3zzO49Qc
tQiCRZ0YLIcYAJ3E1NYf7dqU+ay7FULK/4u8c6YY/JHTXnmzuMpU7buui0+p3kKVE+1XEglx1djQ
gQsjG80ESfT6H6WOkvwep1qNDH7RQ0jw+dYo22Kv0JBt4CchtIiihxTeQVwwM1FNmQaOyORhKtUL
joqn2FthzAPydxgB1keamvusZAY/2+0KnCkY9ZhRy0J0/HGbwv2I/enaRc6DR/rRJhnZccQqzQ+9
wtcW58C1iiajcQwcc5mv3ohRDdBdSBrqv7awAMj0Wdgs0HMEmWeSK30DUeVx8pd3WdO6OrFbB9MY
eXDKZLtrFXubfk3W7bkXcRnNH7rC8s5vJNFQf6jT1HqwDPcdF/Y3eLPPdJjf+IDSbRZHGGZLcZnh
wmyg3ILpKKYb0En/1ZE93oUJINiIIZuZlxuokml5LAf/ycH4sQjN3Q1VrYExrPn7G/XR9JYL9Qh2
Ii9ltT2On2aF972NLJJRCvuekFSx1eRksCpzrhnfIxSDekO8rb0vtJjFq3Hx8pxCqiEYPeomh76I
4YXkNNDhuNKT0X5ABwB90Oro2kxdnm27AJG4Kr/yhAA2f7CmsBOVvFijD4mEetZihRbF0LChl5Kc
OrRkamDPUHlNloLuHGc53Tp4E/yylx/z6N0Hb/mUxN9Iad86dwZBPniXWa/wHg6kPiTcnG2so27R
BQXquYVDccpyNDqDwpqozJcqroBxTggP3N69IkGaNvNS9cfakyh0h1QESmxznyGioB5Hi7cSfecg
9pkS5v3Fk5wVXvTu0p5uYbYLKANmfIaag+ZEZ8Itx1Fc8prmcfTKiQqtJccIVDQpX81ZVMSz1viQ
9DI6ekjMIFsRg9YQzYVBs90OZTEFWeKWQexZqxREtBwsrAy85N5ipr4q5ALsj1Z/vk6aoZ4MWJJj
NJy1K1aqE4/zbKQPEkfGw+Dd+oYfgMVoeKOAA1GQ1z7BI0t5TNlX2gXjGtuab/XieVj93TN7itDm
G76kxvdcifKW19r3oDsdiYwueKAJspmAwhEWSfpHFb1+kv18JE9+XxOTcuvLizv5I/2dw+RCB+AM
A18ecQCfxPg0KtAZuUYQmwFGVtXfi4MK1FNf1SqbyRvjn5mZNrojZpgkDWUQa3qT/+ODnhf1WYvY
IsBoBOTJTuzi4hxjwtdngVao9uSr9qKP/oOs9H+9rtVBNLPI7xlYqtm/FWRp/OeOZQ5GXkSbsmJK
mH04DHI2vTUwLUq8V0yB5JdDZ6pGRiJ535esfxW2wdTgQzNm7YXR0yaD6k52AyT2JYWjkut5d2Z+
RuJpzTR30gyi4jGL9UxGLBcKk7sQSijLAZsjMEAul+XWdUvDtsfZgTUwwoU2+gB6gew8p3tt1fzb
DIO6+ImlLtr6xTe1EM5/dCDrjlaE8j6sszkOEgIKtp7hHNKCVDbpiPsoKoKFBrjIM/3MJGuuz6Ex
b4thEi+Yf1i+DFIrykKl58/sDBRSmXl+aKeeOQHOl33V+X2QCVdsK4Z0WWleyd09R3HUHZQ1xDx4
hFrV1vxrFZr7tNiN96RVEymYEymDI1b1oUtjgsVAmrLjsgKj0MmBGJyjzCcDGpa+VQw3T+Ie64t+
sYshqKzh0xwZPJWescnqfxzkJXQ9UtCkrb7JTNe2WS1+bOc18fGns9tcHhbvmPUfyURqqZmTJ5UC
/SZvyQgKkoQ3DsAR5JE+GCfiMdqc9ljpyCrIUGMizhXe1N2N45w0tlIdZ3bouUN9smYoF0ABazJ5
HQMg1iLJDNFNQtNgK7LtjpI3Yb3rxDqbJhG6DkHwJj5YZTHCSx3k40Nzkw4KiCVX9KwtgiiNMUdr
W3RWpAAfydqdcWatKvw26pBy2CHkT4vELI5ArZHnyeoadERGHlhlhkFvpsExiobBblekQWNWFlKB
7MbZNUEnYN0N08r3GuNkSOfFLJW37/HessPzQn9K8GaIWl4a2b2w/owAl2QaNCjaP5FWl96L7rVD
Lil+ECf00GA51JFaQo69ARfikbxWK2Sebl4L5C4MbQGoumqvaYs6Nk715jFSIksBhaZoSLpH/M2n
sV7SFO6khKgtBnnercJWl9KUr2NvwSlO+wdrGs9CxVfO/i+zW/6k+pIeI+o6VWQXAgXXnQfDXNIv
edSB8fLCAO2NQhAxaWiVPxyzWkAobrotRqc+0NRfKoYKp5GCBdkzSzdTLIyTdngG4OOaI4JEFNFo
cSB66/ycZ+ZLXWugPtDzcTenJC555U+LvG/xW0BxSFks8pFo5oDT9cN+qOEM2EX8XEwtl5chmf93
XRrATsIKw0bRmCs2+Gm1j5eLWhL1646f5WDQGWeyv/rxv7iKGC+2M5VeohP8aZJbUmBCSBmAbH3q
z7XJnPmRoet3WSHMvt3sOu8pkUVKJZ28tkNEb1vzuq6/jSNS76ruQgQr+zER/UtNae+cKeR2N1Dm
ZGE9OX6gL0Cm+6j7mUirB89l4Ju3NB0uS0qAsyR2fNh7fYpSiWignZGSSlj2ePknl11jwt5pO1vL
TNHXXFtqqjORgGh8rABCLoPl7N6kDQRDF/66oHfedQ4/fDUThj1rmRtO3Xg3mjWQwJ2Tvb3UX+T7
oL2sQOLovnr22JntprrN8bSQZJYt8b8Rp0PBQORk6UZgOkDKiApsr137gmGUaZBJ7SIH+0F3nCKY
dLRBhDtSODvoL7z+lRwy0pld+ix9rPZ5AwZOTlwb3s8oXHDOVkL89vi3zrUuyBqEF2w66L1JiLvo
SwzPykhXUel7Iwfvv0PAKzOdDmDtZxkWJ1lQeyv5Huwompp0me9pBRWW2oShpiA+FXzNRubo4ru6
3zYcxXCpGPZJck2Fsbyv4TChz5SA/u1TS0S97+N/HXRg4hOJRLILjzhJfTya6finNxwggG2mH+Zn
szKXHUl90zbpGfd6BdtFmwY8ZvfkTiMWzul/vJ1JduRIup238k7NUQeNAQYMauJ973T2jAlOMEga
+r6faTtax1uYPjBTrzKrJKU00cQPg9GRTsBg9t97vztzIKj3W3Hz/tDNtIEybtXUo9/KpqSh1FQt
gwh+3F7na+h6bXohe37qg7jeuXb5UzdrYkUFTHyznbjzx/xRaKwVjA14g7rauEjMesL+hQ/hOfSS
6i23Qlr3pP0pfW3vWQ9elNd3Q+3LRwZ37z0L1UmRGhj65CY1JXb0fcL3oj9nCPv4ISj7u5YUwEq2
gbMd6kHumIpRUIo7PInNx3YIx1tjswfKntwqHh+duejdQ7tdVpF9L8MqP5GbXDFOyd+psYFjdzdE
UPxsxU8fKgm8kabH+shRcDkJG2GY+5IfCWM7LyUMYTmazuTIMXZmlTzHfuEeDUezt7T/BEuzmnBe
QnHa/H+KVM6hzf/KVBLS/D3EOWcU//SLdcZ+aLy1n9V4/0n/QvPHNOP/7W/+x+f3v/I4Fp//+Nuv
vM2a+V9TYZ4Rdvz+rf3HP/5mGEQI//dpyf/879V//rd//wu/hSUd6+80GgibjK7DHsAyiJD3n3Xz
j78J8XddSNPRTZfEIshCcpS/pyUt7+9SStOQriNAUJiW+K+0pGn/XXc86biebjtMcoX7/5KWND0y
2L/FYedvjOYEXQf/TzOQRxsFU4w54P6HjPY02HlMLG7COx/e8oZTQIymQCE9i6jvNJ8tVJpVU7Vn
O0CxcwcQMZNFbUTIYHxddBwtMftRX5EtGemAb2JBDBoHWUNn41FpJ8HEbplNimOjob3rWEP0wjh1
mkRcS1xvJfuY7QKpr98uvz8Fev8jgxuah1lT/+NvFm/en78x4ZnCNXhKkzYVjmf9+RtL9MqjrNDQ
V54I0lkbrq+wAYN1k/gV3cd9u8MYwNPFahkeYIU9w1chyaZb6lnAYR84xxw0KSFdGC3ehiAwiI0m
D02FEY5KUXcpw6Rb9q40MGki39FeOEG9K8GlGPNGiv7BpPc59HRVuq9Io1hIH5k2VHf1kZWN0txp
aFdh69IP1fGkBRyAncl3++gv3gnj394JW3gG9eWG5Zjka6X88zvROE4OMakwVj17K4zUeXu2cmdY
0H7THxqLipnYKgoWyqG6ClrlM+fIuXolJ5d8CdvsNQQqbKsJFuJwCOK1XoS482tL/gUvQBAB/vOP
zJ4JChbYSC56fmT/ci12BIUA1SHPeR679/wXAGCxzhnf7By9wdLjbGybd58llhYEs+BTRzsuL30E
T940Z5N42jDWIiw6h8vbuh8O4eCAKwVzMs7Oa4g1+wb/eqcZxTUkAlMn+pNrd9mj7HqQaGumG45W
VB9eRyxPetMx6eD4fDdNkQrcEvBDFjdo78siS1tQY8qm000uf1g8fs+i//HSNf8X74NtOJyFDGmB
lRDzPfuHezKspONwEZmwN/tL0Cn5KIboJLUSPkrZHsz6mYYaYG6VU2yUwpdrTMhZJIjFDn7KpR0C
Wp/HZF+6gK/UIy1Q4xl2grnOsns9kn/BwDDsf/uxObqwXNuhv1Y6RPP//OXa4BSbsOd+B9Fcsany
85XuAwOa9Br7WNzkVF9bWN5y7Rq4KtiaHYMTu8opVMqC9BLRmWwGmXZ0FenYv3grzfk2/9P6hk9X
t6CCmYYtXPNfr6mCI3Pjhg6tp1IT66FInxFomjV5bo3uw+jO6ZhsRkG6K12MYBlNDns5YOWae7vC
3sRwQHHBbugYLddaQQKR+xN2R36pzXFFB1j74k4J5mDbLY/4oRcoJ1iTEGS3dK7hJ5mcE1M6KoCi
ZI6D1WfeSUqaC/oChdf1W5XHGB5W1AqXJ7arlLPYXr7Phvw1bpL7pB3yCyW3K52l7mhFRA8oOApv
yJNfRueYTw4joznwIwBpHvNvHoszVwnQvhTTtIIUeE1bBuGKK34PMyvGTIuRB1gZYPq3JG3ym0Um
gEWfvFZVuPegufAcxsbPviHEXJVYxkfoSni0wq+cYr9FaODg7+JA3xV5Dw+4C1cqq5ODNgTj0mu8
8BVFlTGEp22kFQ4ziMfcBoW8pUNAz6Pe08wdd5hq3ZBT97xjZhcDe5lUJmUoFYOpYEyxmudi2bre
cDOamLpGRSDfdhkrkiCrljzTEBNRIRj8iXMNsg8ucR4cvz9qRX2w2lbetSmTCrdbG2lY7yFvmHST
RNzR43YqbU7B2sSwpRP3zA+l3Q53HTKiLuvkFFKL8VIaBkVDM6mw3Yxjm25g1MACUXRXN2xKWfQr
EDM5it+AjnbKh4riKFUf+9agAwz0zqHvPO2QTCB5QIqpn8qWW3KWOrmFlNbuxEBJt3FpzGEnBuu1
3rzYoblDd3Rfq0EsKU2znmwMS0cGZT/MCCiT4v9cdS2TfTeJr8xwyu3UlziayV9tHpCz85OtEdzU
PfPYGFa/Cx34lSW+sLLtPkazfjBFa70pjou0fhuHDM4AHpcqORi5pq9Khy89nfnaTMxcCHDaOu01
Bt1945KzHVtxacggCDbYexeMvR90yasfmvCBM+bw+KwkiQrwliADp21hNhom5IxWcLdy8F9E+lU6
tnN2sDeQ0rn1XEWnzHXNW95luCfKcBVEJgHQ2cNiNdk5wQreB+YD+js24cC46aVpXxustZcyfjf9
DwdK8ZkwHnKZzdE1APBOEbw1bsseH6THxnzn67XDEF8xHM3iFjK/+VdLzL+v1tArJEdth+CRbn5T
cP6wWsd2kWuBEnJViYBrvgr9S+5Qj4OlMksG49GSNEaJ1j3UBMAXFTPSRZmOL5HpdfuM626LRcBa
qza015RfFTVWfTfEle05ySNHEuCWw6j+4lH7b8uia6CTQLoXBqRKg53Sn9fsbJx0P4TYtKrM0+jr
8l6ktDnPyEy3BQ+YM0AwqcPNEVpudB7i4exudLfPmxZd38iyWUxafifkGD0S1sUJjkWqLrzxVNMO
63UTRqNGnKNsrP/q4fivT5v5K8c9Rp4Jqpt0/3VfV1R+oOYNxMpQLa1mldqndmSu/cC85w0erq2w
IshjHu6xqSehALWbi8jwVzOWfQwZZooRo7gKcOJMrlTHaDSfBmry1hOD+G0Tjs8hwMOthnS708wB
H28num2Wluv/87Nppp78y8PJtUzoJLbL1kx3De7KP/8UhGWhzwaKrgTkrrVPPsvMK/ES2GX86DF/
KKOpe7R9gE9q0p4DDhk7u6wfM5uxPrD+Fa0NxiLw7eLQ++Z+KuvPaCgXeZMke1xC6tRnds6IRekL
E/0ZZzwFu1mCJ9Oi9Z5+KhZKvVUrKxtP0RymnifYNWjHQ26El7aQ/rWKgU8PWPeaqUsPmuofGqc7
R9ZIOa0YGZcE3PeG/5xbfrrCdHhf54QB55Axu3auhMFq77nQ6zvXZ9A2Fj3mlhD3FmaLRZaG5QlN
jM+Vb6Ar9G2iMnlup5+Rbw8F6qhZH5vY9Q8wgTucXPwVMxQHLg3rAB6dOiwUN+H3wemfL56bwlN3
AazMnzfalHOzie8VDu0BPQ+lhXHFwi0say0gmFh1tMMsjMqrkZTXwmRrtaacQU39YQrr9x5C57pJ
aS6JW41GZ/Qau22J+TEWNGoyobITTwXP8F0dNHTLhPm1jvfcLeLg+zpVhfrQLB1MagttTDAlmCY1
5wYW1uBm5YN7DIcEW46Tnduiz84a3qdzQZV8EeAZYV59bKhTD5zqI+NEuEWEEOfSC1GW6rgWZ0gu
4Zo9DyElcrda63Znr0j1a20V01a6bESmWL5H41ScC717Gply3Mc2xWpDopY14ufKysH4MsSydyC3
f3RVYN9r4he0cmTWSbuN2D+fVO8e6bkFhJPRMJJ35tzaRj8dkB3z0FQTviJGkEuu8hvCnMvsFx97
pBitJVqZHQIUwZUMuFr9+pdRWT+bvn+LLQJjabfnTQ3utabLj1Xp3fc5pzJL2Cf4VB91iXOhHAqC
JBBlCBvZfJcIHXZgvjtgHdcimi4kFNMfBn+KaHWCWcPImHdOi3JQwb6T1pF/nukXGOWk6FZ5wLYD
MtxlMPRuh1JqrvHQdPCvcRGGNSJD94RmLIM229qiMpfKEA9ZCKtKGOAJAnvbt2pfiIEyOJGWeMfz
08C8nIMkHhgM8i+Rh+7kiXahz5YoOJrXEdLOKhJ0TWNc4R1MH8PWcKhowMfXzCpfUklYjnl749bI
R1Ptm668kIFyIN/V4KC7cX6Sg5WNWspvMgJlbpqtqQZqjr1N3aaNoQzpl7rmkiRAELz4U9Qe3JYQ
S6UkaXGHImSEcp+ucCbfExuoFoNjOd38aSfhneFvCGO0pEIsfHMCj03IOEmU2qmhfAyGKN6oxl9g
ocyOAqJ13PqkOAewbgdPz61lKALc1bmEm8LcaaxvHZYb4pj0WET9PAVtj9lowv1S9s5JelJXCW1j
JkCcJUb38cwShte79Yx1MJtQv1+yQHzFjf2rm7HlDHl/mJYPW7SB7lKAVYxdrQasXnF3cOzl/zI3
DB3bE7vK12JoxRYNkyWzx9nEABaLho1letRCXFVUgdPqU9J8m02XaBqmi6GSdscUzl+qGczhEk7a
WE0e7IyOCUjld9aTL7ExhbVAjPeIkPo1E0r6VJLyoOMh5Q/VFIy3Zf8lfTNc2liQkIDB42qlhzhZ
GNuxEOkuTFfE4DKO0JQ2cgTemdpU3WlNaW2mbkAwDn2U+Ny79PR8g4pObqbJyjh7fliEzJs06/2k
JS8iT9Nry4YLW2XurMJGZSe/hfDgjHGygpwaLdPQ5pHcOSlGehw20KTLQhSPWj46j1HUXrUe/Di7
gkOMNn9yZrBabZuUaTUCl2p9TztIua8aJhNeCKugxQ+3qVsyek2aL7GS9PuyAvzkaOY9juKufOid
gY6GEBiRnXVPtjum95iHfuqNsp75el+rEQcAWgVxAuRbCeCefLGPYzHywlUiaAjvJpEeUAX8gwhp
bynzQr/vYkO/TzKoDX32MzXYzFlDMRKZBMCOAl0Umjp+f2QWFXiH1PaXnhFbJ7dqrdP3R7IjhQ+T
fc+eEt5krm18iOw4Rsw4Oo3j8JZWxYghLKeyCEEN9OkyCa1hbamiuio6BNY2jvZlnLT62UuFfi5b
SRkH4pTXGu6KvYKLvUwH4+DwjR3QxbUdrhhKmXY0IRR7EGkPdlvaZ3YnCg2+fR8baZxRz3ULaVPG
VXLmwZyccU8l+2Dgpm+17jhNeX9Usevtq07CxfJvfQ1OtVb1daKqu9RVuUVp8k9t3f3+MkyJf/r+
XNy4FETpAQ0LsWavoxiWR613LD6xDztmKO8AEhA0GLeupkXPQUllkt8RlWAzXyzbdJKXMXmnrO8W
kgRgGzjg/UNo5O9n5R3nM2td90YKVQDff5T68qRyl3C8D0pmqODMyMFtl3GlUlyeFYk5s3jt9Akm
mo0o5w1k4Xqa+raMw1qU4fEsI3s8I9YfITCBbR7fC4i4+9wCHabTqsFSrKkT//qDw1okMx97VxYR
q+GaW3Y6q71wug4cGMpxHTy5NNtcqRLq7kqeOLry7gLbpxijmHWdqTmoMRHb1OMwhUrScCSeqM/p
D8C2AInb4ofB2nsOWsMgPptTGRYUPMcG8F2Y7rFH25q7C+o5BeCF+cV0tV0WaBX9Xkwx9da+jzBd
7kTq/qqUZm2H0bpn+NbvnE7TqLKyyCnoRnhuRPnpZZX2U3bdox9W6gNmBki1swid8rVpU+5rvzS3
qWC7Gs5ipGpUvLUVtWNEBZ1xHMGbwPHhFFfydsbTxbJK9KhaQKawlTNLduaHhbcl9sM3HquMPct0
P/iQDdLAeqELSD74dnLt62pviprok+SnL8dkfBSj+CQmworUm19T24kjCBSOElwmItjJgnU3xIqx
G4YPnHLTkjaPbmmUOigYyGSa5e48vVk4uQx3WAd8gueJOmNareovTR6qaFyZboPAolDcLCu7L4WC
yD/0GMORv3x/REduvGRXF/EsQz9ZQdut/drGNz+MD0YleB6LZNriiqDhqVEuW0oWtcxsL36UodkX
ZgKYy1+KcKi2QR/eK6503FS+c5cRkdwGbPVKSP2bLurEmbnmq94SFRhptP0l7HzD4TsgNkGiiF1D
8DnI8sXjFk1cXLcS4hO3tn8zhm4Vg35dDUbXzgkyDtqpkT2mQNQRYaDFNAO204ZdeDiKYzI66qOd
q1fywPiSlXMTdqneIjbZS4GsdRDG9JqZjrbthwLvrp555zHWYhyTuf7EICGBpVnHn5X1pKGab7UI
irU+1E9N6zSvE2sxdcpdfmfYUcReIZX7VJPeeeIbW5vYJDWnsde91esYG0W17xlZ7I3BTU4q5nzU
WWwRJknrxmgzpKnK0L0P3cBYTjZOZRTEZoEMFv0Ujn9fFRYcbbMcH4iSrvKaIR+AvZNHuxFxT9vZ
0xDa/xLS+6WRwNl3hSdWaebOHpK8AP1JzZ5wIvtGAg5x1cunC+Xz1jYuYnF0nOI+0QIK5In+7pUq
+1PJ5n1bx2F1bX2Nmibb7u451zF+J9S5QqKk/7DBFlgofI217iWvwoUDo6vG+AEt9S0Sbf7LURa2
PaW+Es4t3rgxPeakC8N6zv2AxK/t7p14qmgyhodvucL4ci3Q9Sb9l7mn/DPNGY8yT+yfFLGhXIbD
wHGFcR75yfal83joi1gxNqI4C+Magyuj9YcHAgfdStN0eWs8yeDQyrM7XdEGUwACuWh1SOSSETxn
kTAnV4xhpkSFPEb4APdILOJgUZF1iOfm8l6y3TOgsyQBJU2Uauuk+se5sa/B6NnA9RLMoaKeymyJ
Rwy9BZR0GuYDNjSYDAammE1UFOZishsi8+ZIGYVkQ2w9GhTs7LoWKV9nr7PMe+xfPp0fp1DPtwOW
kIVuNoMOhKDttmkUfbK64J3w4nGZZJCn9DD/7BMDe6QCIDlhQ19atifwYdck1KL0SpyUwGqE1FHN
/K0witfDGFjEi5Dra8xtF3vG6DCbaUBHRsnWabNfHt/ORhEuWhYVHhofKz7dSnKg9PSCv8e+pfHR
nJycTAprhAoVwVO7TvgcIqpm6ads7Oi2oPBnb5riR1UM0c41tYcOUxiowP/5wmkTIzR1pIt/fq4G
N7KwZd2tS6j4JLDk7y9y/ggMYshZWjc3Ran0k37XK9865fOf/P7o+0WaGX8HPNIJdpwjVQm0uyJG
5tKYsUr10oIsyEvpMknUZtdtVD6EfK34A8yX3FYEd8rcMk/kZH5/cXwNDUnYh2ls+JRLhZmpvgEw
9rbVNWvf6V7B6Nkt960JiuH7JUi856ifNnrh4DCShXv6flFdGm46Q2Dfp1z+qBv50QGUvaODezph
HJ1OFYgpUHg0gQFUT46DvPo+2OYQ1wCNTN+v/UTWtyg8ep6aIjplDYSIWnAGzZ38ACi4OHB4BRFX
k+z0NM5Jmd7s3QSuIykBxnhadzfhHGj4bq/fvwo6RHInY4fP4LfcfH/Ol/SKtRE/e23UPGghUXHJ
gz2AUYvK2Lj0L978eX78pC6YhxIfSFejEs65FJFzJhBEFt/JhNxHSI5NVJ1sPQ+uGae0J0/2h7EZ
xzuGJ+lTauU/g9GQ5+/fw7FEht+w6+P3b/oeLhKbg/WeZK92KJMc4pOr9GviEasR9nR2QnO6fr8k
Zc9Zu0IASZCrOGrwx5y+mRgke49xLd+qSm+vfaS11++P2pkCTscCMgnDH3aC1NBS4EGyx3DMbSMy
96YTQbr5jvFEVsQ7etznJnmdi6G18dIJjAgSUJEd6FRslhUFpM9B5osdBlK+BlJJnMBJFA+lsbKM
1LwkHG73RM6q3VSkyV1mGehkbFdejUa7yc7uv3SaiBGk9V8aEhK8B1c9YsbCRZs51ckEKkdUgxI0
1VcPeSntN827Apy0uf84eFmlIExoGrALIa1twKfQepp/kHEOSLc9qK6xl5lDAR0DYkRGtjQ+EOGV
ZspyQ/3Zh8Y4aSNxF1KwmBA/lxhEe0W99xzG/e2llL2z9AYnOFIA4ldEduo+IfTKbS7bziT/lNXr
yqb1Oh6jywwQHPXqjAZqzpwDSobtdG3llXqJpS9IoeAgbAehXhyakEeZA9kUkflo0n36/acwUhCF
dNonqefQJeR0gFaubY0RMTBOAqyerB7eePSMvj+j5SaXOAfg11b6NdfG+Vtjv+yUDGqWOIBiukon
d9vxvt+AKZg3ku7Yfvy2PXx/7rffKJOjaryaLxogZgWXUIp+P+lWxX9JRU13jVozW9eiesAUcYpi
VJHai1+0AR0oC9Gu7TRUGLgHzKoWmdvJek+n5tmhTgTjA08IEx6lDhCBWZWavAXtJ2wosnzDgBG8
FnHjVWfoB+E4UO0rEKjLsvfvU0FjQaa8+yLrnxrWZXSP3NkGAyftwjxm1rRhdwTJFPTYapTRZ9VH
r3VUBATAqT822MG4KfWi7kWI3F8xBYwxvEXvhRFluAmcBsOfvhJVi3O1CJ/tIaTeuNJNREKkITHD
JHxLDVsHPyiQQmcrkig+Tj7mHp19VPBR2xHqRcjOukOg9TjILRi+QpnA9tJFbzJ2Fy53MYHWag88
9pVqWvgsarSWFQVqi4Ip5yaxYqQNWZ+1rP0yioYTTic2rQsLEVfysC7S+i1zgt3M8pS+d/Ez682I
1dnGbX+J7CuK/94bBu3Dqt1LWWYrpxvlO6anZTRTGaTwm71jZ+9BIDXAO5xadHS0YtpYcmTH4YFD
ZANJSowNELUjeXQVNReA8oaXHnrWY9+Fn3VfPnhMCH9GM/m3lE6+iEXLT50HwiRUeEWBJIEjIDo6
vV1eRs5u4xyiHnSoNGSE6lUdCxs+jSCqQPHYURttYwtQImR1zw3cvUG0ZcQ3rJtguqWGY6ynsrpk
OCsPaApMMiXKYA4M282fSVJja+DMSahk2ubZ+G6oCpafbnor4sJepaicpKsSw+O4an2UzHSecbnA
gjWL0ORgMX4mQMrSRdl8YCPUGvm1pHoo8NUDzA3MxO0Jh2588ap2m5HhAaZ2nVKRXs3iroyTnfSo
i0mE/MlZ94eeWluocS+Mh17A0zHPsD5Eltxiq91T7frm4PUgmeThE1M86XKxgnP8GqTyV0M8cyGH
4BQG9Vl2xqlSzlvVdRoxaIun27gus3zOH822ve5X2GIXwVUD3SeGSWidAGz8tPsa2o05wnIC8Bsn
EdlQ2XqLiqOYS0dD3DjPTUptj40C2GHepcPkKzCqD23QC74SnjSJUL8YuLUSLb0zjFWe2lc1RgSx
Tb6SmN7pMd1gmPuZhhEPnYzlx/Lbfd42uyrCva3nvGVNRgDKag59xu0k++GVSjva81zrnASygmQL
2Aj3Y7hk/vFgee1zHCbLauzehOGxE1Db0kweuUCeQ1r2am02kqnq3c1tjTIO89ZJwKmk6wZC7qHG
4zeRbrjsdXVv9uY95KcaMQxPrPKbp4DHqkaTeuz527w0H5Ig+dIteMCs8oFNYDvg4aRk5NAkldNB
ycVDSmhVtvlPbgYmf5uIkjpfejvVuQchmcJqA+RVBtIRXPNlMZobKHZ09GbUEwrqPhnPaYs4rX7g
NLlnEBbm4lK4bKATHN1CgBoz7zlVATEOnecC197ap6a1Zw684OjXsnEGDoKUfLL74Cgzivt0j7Uv
tvqaVJf8FXnyZpfIrImjdkgGxnpQM6QvfCFd96O1ircozq5YV3e1jo47jPVj4QseWgL52NvaY0L2
OJ0+ugnMedv5BItjZdwaLUlOIi8ufvJAD3C30AiecJrVjWWrG18tZTaDvOWOgtvpimjBRHVay3zX
6Yu6DYplZlcnZeQsjj6Xjg9RFiJ68YA5cRlRAIawq2BkqRiwHgDaauCdssRPvTaMNQS9CDNrSz9Q
3F1iLpFlRmIFA9hrGE/OlvnYdmTzF4eDfqI77osJ8qJLkwmMZwuHoAZkLOBnxxHEQNtN721oIsyP
2QEWUBZtO/gsSgHYLbVnsqL3IEkXhviTrWapRRbhwXCL02gxRqBoh3BjRkwbZCwekY5iqmknYsoT
QB/fe0nKdQCUAWaVOpY0D5V+9cvVgNC1TQ9ae8KyTECGOVaW0hnE6LPOumlNHKXhcDpuwsC92NlT
Ghh3DOu08wSkRfPDF64Nd5GmRQV8YyBwGpQ7O4LhGPkGz6VsYfZFAdDPP2kDrXmdDcFStSumMuu+
CQZYAQbAQbYfjAzNLDw76UQ5nv8NPCHkxQ20ItjzFeYFtpg+OqbxeG6M9q0EwOt2PICaVw0vOiMX
SnOp3wgGpe9EYL6RjcV15+yYLSVLR2iQspjosEx53Lt1JgH9RC/05bF2YrzW2h+M44uz7UABcit6
mwa11XkXiIaAcyPlvyV5zUQggV2IDJPXzuMUgm6o4wsGKjBFXfdsSh/tmUSTEUePve+tHdOERt/h
Zont6KkUmGJGzi+VIJY/z0QTeSmH8qWimdgL1kxuT5lG8pjcTjrwzRGtBffgQn4X2gEOzj70OBfx
wK4KfA8du89FfBSllS6DtnhQZZqeAshSRpYBG8RQtzEHn4zP4B9LywN7HUC01HQA7CV43gnW3Mhk
vTTv/QznCkbXqAatkjP1xY+R3fVR9JYxLqCBjEm9gE6WmbcwthGCCCZ1/vE8+cAn4pKNSlO2d70p
fulTtE8E5B2DyZuNvWNRQq0HWUNPpxgQHEjRxOgWG6IOjzRbMAvNfqB0Npya9FdM0A9ZhNcR1SC3
nEvZh8YiLXSKXJ25Zx6jd6DTP+1EVQuEON+wRgOEseN3e9I+RBpUm2lqyk1HXabJRh6CJgd/I6pX
diP2wIKWiCnHsqnPuqkdK/wRKrdvrhj0tWZ/EYIh20L9Ek57571iqmYZtPhWqBeRTzA7CUCJeZ9+
xWbUnMx6pTnvumOeTQPYNbYl2EWZByBQlS95B+Ktih2As/ZDJ4DEt4F6QcJ8jnvmbIEKfibgQQ2c
S6QOARQ4hrXU0IBFWVPLajXxMXXHVQh0/WpPjDsm8O6EHfm5Kh3SaDtytA9xWAqR8hMIh7dhnvSO
/kc8H+uNSDtLk2H8xNhMjyAZFzWQWREz0p8kTb61s0IGsRcAPch4x6s8DF7jKr32sj+FNHqRFr5r
jOGOjkvO4QAhmVapkgAW7IFUTdzQ//x10BXlcTDn5FFfPBIR/9mz6drodkPtlmLaf8xfZR3Lg6Er
RU9Yx1dNCPkYRUV77CA5/vaRxFYNgCaBF55zbfmT8I9K54Wxy5CwHcFQIJfUb6pkwd4a1bQYgqWo
tPIQWSapjtl12mvk5QbdSph2EXZpKWk6fH/0/ZLJgUOAiL40a5emIGxqsvzLvgqqbdMQrUvPprJm
ecyoLmXuuCsKVZcQv8tdnMfp4ziKQyLR8boueA1bBAuVvWtTWoAPM4J7GG06EQiGunb0OGkUMkVZ
EbIuGfVG1Y6xyaeuxz3OGLSEi7JoOjIf5Wcscf7j/81/lKBbVKPRyODHcATHkEtNVk+JB0crt8sH
2jm/UuLjmzxO0NxUuIkon95FdT6eSka+uzz88IcquSMaU6Bhed9WJWfbsoEtgulcjTmrSdM+DZVz
9TXnBS4N8MBXRHxOGmJ84do5mcanMpK3mKbvqnXZctTkCPuNRkzEkdpLoFdfbgQZoOnoDEhytBYe
Va0rQfE50Mp5Em4KGeJ+a5ZZ7/wM++7SCetMx+fPTpNPImKz2KhTi57sVHWzpr2x2mAyQq+r8h2V
2b9YoABhD19FXrScZyDg0y8NsGbeNFnEkvzhThuMbE1Wyjeim5NW8DSD/ZB+aoF9yNr7CddwRilG
lHG4TfRtWFswlt2XNJAvsCCq4atV2BamBKwB9pcuBlKnYRlp7btc4FnNApMJJ3sKrALNZ/ZO4bGz
5DH/BX6PGTAY9MJ68grzyW+icym1TRB64EVQagnw+irgXyquk+UeCzM4B7n7kvj2h5TlbuyLXS2D
L1g4QPv6lI4ca63RhgDgFpdnmg2/ENl2de4/Oe2Ysc2EwMl9QZCvuouM4ZZM1GPmWLuCujlqGqV/
8ZvfiDs6VS74GF4a3brZqboANiimuzJXB34G2ADFhejZpshxok0ez/s0e8/Z0HfDBG3/6LTlA1tO
d1HqDJZ4x77iLCWd5T+Xioh1Mr8ddVs/a+4blXZslzEqQFYJU2PjRuUJ0tfjWfP1R0cLkew8SE3o
kQCUSwUFSK8/aKm5q3r2m3Gqbc0BJmHqnnIttDbMNpHuOZkjZNks9M2LGqqzHtKKUDV8OlPJOhhK
+h+C53psrvnwlsP9irP6rh5whHV9+9To0RVfCdB+cKepz5VPrdwj+ZutWXIllfjusYmUmyn1VmWy
HSXaT9UptbFwkwmAPqtBAfDiVEw50mvtcWZkjSHHXiv8KB+GiO6wtVya1LrDNXDvZtM7rDw8Rs4v
itLLtHLJIraHmkNECGKGSH9JTIyQp+AoqCy5AQK1AeJPRYBpbgWJKdsZGDqVN6L2d44pPr1Uezdy
8Vin/4Oo81huHFiy6BchAt5s6T3ZJCVK3CBk4V3BFICvnwO9mXkbhUipJTUJVGVl3ntu9F7qQEzb
cdMr2pvZOBXnreahKu3eARQBukVPx1Ph11cnB/1TbKLI/YoNVsQEdBdjMA35dvodZUPF4ScQs6jx
VoHWPNPS+6crwU9JmwUXmjxgWg2bXyfKfI6Y+T6Q7TMP+pwjP6TqoDg5xAZYWvAalv0hju0rTsFH
O7zFIAUZgiEQUYdZPph312B0YTbxi65BMVJJmKjyJzPPTZ/eKfjXtiP+pTLf9QmHeqv/BFusDtor
atvf2qOzM9rph4/e31DRmdrJW2SykjD/g1iQwpgCmo/mjPyauh3fQgF62PH3pSwyApdQ9lk6KL8w
fJd0vxAhcMNOzzqGgPairYQCfzOGZMvEVu1nhgoNzGV/IbNx4qm5v0BTd6MRE+XgRA1DHHC4asJ+
CaZBG0UwbyRE7pASEKNpjmFLsrcEgEtM43W0SeoFnjT3yuhEfAv0yoYlxCYmt/LUPUL6T0igN+mD
vIa3zcZDFz+0d6Yxwn33JzNlrcw7GwwAL6FJnID1zYawjylBvGvTsvThOOCPrst3degOKUxWJc62
DjRNz1cXTlK84BtMIv0yDh3yzfEAtHZR6xTCjbsxc3XmN/la4VaELndoZLSRvMJjv1Y5tiZ2eNCm
wIioO/QlnNs4v9gJQgDceWljb/3CPZfchksXbmzyM/R02GOlhlmu7DqOVwgFz2oWvepF/Uj4lbYm
tz3c3AnkEtretiVY1R3lVXJYtRtRLkYLqRqV3appEou3TTAEb7M9ird86cThoy5ekoCpZ0kDl46c
vIqm5/RqYM/NEW+0jt3CxCOr2bCOkcYtaueE2emmR9gVzT34h8WsRLRFTuGHcIZzJqzr6FgXv8rh
5YWrRkd84IX1E8XlvdZ+SmAJVsH5oCWBjy5e8DV62tmt7oG7iUCYQ4O5W4l4S2pizjtd2YVSw2TZ
bduu3zCXOlmRPDoCZwEqIIxJz7JLPkwXn3lsQ1Kw6XMHrv3p6Ki+Vc+kMjTMi1k1225gVtYM0a1x
3ffCec1L69Otc9h5DKSQ7cGtr3dOp7x4VGO+rp1QPTNk9JvVkKrLuPh2k/psK+IMfg2tcbGoNG7A
AvZ0jtEO+BKbj+5dA9t+bYfgjvjcT1+1enwtpksY2+HQ9drcQHYzJ2CQdKvfoUe0DMsyY8HKeZFe
dMeLaVQF/6w62tcjf5um6ItcJBUvJeONAXdkwYbk0TjwIvek2dxOg03OcdLdizGY65n5k0XmwFGL
qp1W0IURPR3DNRjzpAxPXgGxRIct4LwKgZ8xjyi3EmCTRXGvOkI8LPtVKjSHVYVr3VuHFvFySXXp
2u6eOzYKb+Paedkv9/FhEL+97R5lkz5HHxNV3vqbyIJp13r6p6KX+xBbPHP0ZgN3CuIMPbu50+Vv
bdetBy6MRM3eqZZw9iaNhu+fnkPRvArkjEvLYnOxnEMRexvZ53SXrBXwilfLKHexou1QSx6UCtC9
EweQ5Zam4pFP/gBLdSFeL5wFVQ15X15ZzWbB4F+cQUK+iGkXDGOytUtwBAPvgJ4H17hRPyFF7uGb
eS6/mrYL6cTAgTlCHdChM+IE9+6S8qZ1TbPoNkbgoOyfFipTZ0wyhpsgPsEMoCqO1IeppGBsp3AP
gxWqLbhLikF5951X1Xc/FKM8oYr6BMlAcBKCNJiMueCkhvarRwpZXfGk/VOUAkNPR4ck4C0K444w
IBiETlgHMxqEy6BJz1VmfOc9S9WQoOHw9f4eIlRyh96gXrAYzqskzQpZo2qGUtv6v8pofffhdCgc
ldvgtRtJXJ6KEoJOFm9TlAKKsPcgkwNgwCGRJBNtwCVaUAZcmpFO/82Oml+jG+5NScDDmBN0YefJ
VWbIFHSbBpjTfgfT99UhHtDcduYoizittIWxaMbyVHrVpvKhOEy/OVIRY2vttwu9daaN6Oo6xC1N
ylyGlCfmIeLHqaifnXDL38dSkzi/Wcv9WKrrMGu+xgZK4QjdEpo4BNaUdPBQll/M9eYCuAmat7Rm
2ia2KCwZ8zCHgNuZrzWj/MyFq85EjvcPqYAh+W9oQunn9BuXNaYgyCDpWkvaQ2FRkpHVCGgPWiwS
Pt4LgNeGea4rl0ZkkP3mbKPWyGrg8v+ENUk/mIIgTpujlo3XLEfZaptXetEUtSlFXsaLwrCpnsFv
g37QeGu8ESvpj5/orUAnNDsjEnvGpvPQq44ARqDl+EypU3S3gpSpphlOpNcBPXaPne98xyN9vT57
jGgHfPGXpo38j+48Q/CEoBkFAZNalb8qlnO0i5+oUxeB3Xw0Zfbh6/WLzqgWtPmq7NjvGgR4nPGJ
ZLAITun7tFroNWjCspk6CUxrrOGnsQWVTaa/OlHNttyoB5b3Re91d10idjQSKlulwrWezP2+vuAC
O9sOGSm9AkoBh8S6c9KHHe0TwZxDVYMYdhX8TSck5NW7DqF3puXyJBB91P95lfJF9/67yqIvXU3X
rk5Q/JSdozo2v5v9qRI5YOWajpHTKG95muyY4Z51Dzv16NN+zXTUlcXT7hk/hn71jHOP+RbOxWbS
SfiXsGdFaEpzI8Luo1Vscum7+oMtI3PVd1unZ+8oKe2D+J+HyparSPnpBlxCst+nJhdlXfYbgDk7
i328U5tXPbNeOUIB6RkWXjMe28a6czP/K7yXIdW/ZcWOlabNO42YXms/PDQEM9WnvSv88cdn3eJ9
5NTLrsXtRdxPYVqzSme4GgUDVCxeem0ym5lB/kWFu3WsMx2tL5kw7jFQ97aumMF8+lY0/S4vquG8
dSlTJ7/s3scRA4za/fMDXjHEFjRR1aWh4R3zY+1lUM1nytjDDpML6IivRqQv1ajdWxNvlK/eqmmZ
UEGbAkOi6PPKF2/0biLF0Z7Y8sVlNBXXPe5RmqxzkebPuFoj5IFEk/XP2ggBrC4GfbjlTbUzNFr2
VfcZcuo3AN/OtIzsEMPZD5F+d0jvsENG6vwGxUSX2dS3bsoDT9N8W2nJNWM+4YZg41gKvSJ8hr3z
m1ZoZjpxc2vr1DGhMJrsfBGVcx+q+I3uwWkkTsKNTgx3Hz5xPvjCLrVXvVjYW4lB2/uF84H86Tfm
2FcPwQ1JzdyWjBpsI/jEL/LSU2Sg9kMJWVNUN2wM5Arah17pnnqasXxpHcFzZFv52q4OO2B0ykQy
oIBQu3ccrsdUlbufSBq3NEV0mSyJKP+opyvZNKkgdMHoDGk3HLiPQS+HyX7wWrAB28YlVslJT9Or
X3FLlpoPSdlEUqMfp3V4rJOlQpvDypKPwE92WLZnKgevWVEGvFWOthlafxe7tBCDCAD9GrNZSIMa
g4Md3hPdk6CeiFiohktnOUzoo0bMHMsaZr2pznAOmfTFLDGPkuwzEeqLWgdfUeKDtLEyQjdG+Z0b
BsKG4F/axu+ywaEQeKkySy11m+H0VGvuoKjAaDWQgtaZ9XIYXTQven1K7mh93zLh0OAP5YuvghpN
N0HRIilwoaXgAh1GfGD2eRQmqjW5HDF7d95bqz6Kul2kir/LKiTE1q60jMtgqYeoJvYnanA7kDRQ
NvuIS6YdF71U2XCcRaM5mIjFOglAnrvDth/bpWpWc79y35o6PXVKtiLrw8uG9xZ9PwnOuE5dh+yl
9tcTFYcGHQmovDnwT6OUKy0hob0jkUph7qrHf1xYIrqKKdyy+xqq/BeOOUp2n+Ny+q0mAFUp+uq5
N6pgu6nKwAtRgXj5ocno2jvpZVLgez3TPEWjmvJGNIo11JEiqlgqDSZdiKylex5NuY4DTrppqX5X
uXOe8LFKZua8WZMes4qXwq6eUqk7OArOK16CvRYSZIuQl8l+Gm0aYpE8ZG4zN0axXnfMgklZV/qo
4MppkFsWW4Zi77as8BxUTwt/mBJ2D33QvpO2e0kqA63vO6PCu0MJPejExLTxDknJWmNWQ7TXidzU
p6Mp35livbiwUmoCaS1GT+jSb0Z/yNyKC1l3V+i51p5UuTWdpRdGl9K0X2ykCpPJntydwV6SKMmI
qL/K3P0xW+/HujaB9qHBjfXbEgaUjB9WEN0NiwgXBu3uvK8REVqQBi12HFMkpwzAM4iJZ4EGVqod
7GXBTi6M6h4zKPd87RqbzXc3jB+V0D7x0SyIysUFP+V8WF1GGoy+HWrcE0EsP9sKlhbURbqODy1X
f1CP1xitE+CPOvU+M2vNdqActsiiYRKSqOPn1vtger8WQzbnxbaxF/ljhcSlrq7qt2F1LT2P1CTt
yT0kvb308HXDIAN92vZiNphQ4AadCj2p2lNJGrDt1b+uCo598G+jjTTNErve6AhNxWhUpfFVKdB1
J/FVawEaKD6HLy0f6BlCvqnkdnDMF9eYpsTkvWjJr2QUpIpHr+LACl15tHQPc0ZxQ9N/K5Rm2/zn
R3CoA5BveK+INVtg3zPmKYSwwY0O4pupdNQu1luuhlcV58aMJWGexrigcClnGouwzH7anNBBpg2s
d/gaApmSKdlZYH9GCokOUKoRoC7qSTObnuiV6LtFXTcbu/Kjmf7WgCHK37Mxw1xHv4RAVRbQjTip
pBXkajC/hnikCAXmrEaoa4nKa1K0kCalOvhKjayMZBfpw9MGVo1smHc3QKnlDPZB1afWqR3R8tGY
M1UGl1dtKOgKkynpRw02TjG84qDx5+jkGSi8a0FX78pfnLPBPxJ6Qp+ZYq/ntxbY48qg9rasMdwm
AKEvYQVOrM5+Bllp+JTFWi+gO0rKfoSErlj0ABtZh8M3R61NTjGBuquyEsZlqJwCSQMrdjJ0Z2p1
HkzEJ4rX54sxVY2tWUgatvCfzBZSMBdJRxwUreHRNR+9SHaGD1dNSwgzShz5nusfekZYd6B27owh
4lkLlBM0J3TZpvliMsxgNqHT7c7yR+a4SxpxX9zGASNlfxtU1tZKlHYpRP3ZQiir9I1p0nIlgSbf
YNA5gpJHW9L4H5UHCg1sYpkP51RLt2KwrmFf770WqwcyCSrsrQ8kEEkH3Ge9Q3Vg06xuun/CMZ8q
UhKzB6Q5Ok671EoGqyAxRp6bIIeR3m8V8T32EQ0i0d4NXzvKWHsFuB7NFWSyL07JnCqpOmtpZcpb
z/W21uW0JRXaprXyq0iUu0K/07ElaF4lfW8McVPD8TcKi3omwLNDvdrWI1qiUN9lg3kUofPS9sbT
CswNg6Bl0PnvMhGfTl68t/54VgOFUN25UB065XRHRMDmkIqR+GNkqXPcxcQSm8zZ46jbdm11yOn8
hsNA5ZW3BWOEcVkSzwEoHgG50mdLVAEYrYKz0J13K0kOddXcYM9+ZVCq7dLaJDYm/IlfPCuZfJNW
CVyUDvKckNp5lyWvJGGi20DLYmmkEgsmcXEpuE3wih6D6NqGfvNvbIhmjFL3zb2JIf6BW4TbVMde
Z4A85aRDGN4AuIyd5VdqDRe9tomj4PH3LbCcYSZK1me3QlPiEzNcAyxkgBlw/Vl3Rlt17U2Z7gST
Gp2gc4SUJBwJJ7Yq74v2BdBX5ItIIMQ0ARrjnVL+/bkbwHcPw7c5ndlMRwufRliz1kFfP5Wyo7ws
zl6en1GD/RHxaPJnDmukWrXKpqZ5b8CXPLgTd+jvgzY9LDSLsfmIT8TXuPU8Y5GSgKBZ5UG0iGKL
PqtXHcccOLEIe4IprxftW3L8+0DRF8xppnnrkXHhmV7MSU8FPpHanSF/ppvfhXKDsQalBt3GdTK6
4SwRKHkTrdIwiZLCm7HiLv6eq8JDXDbWgRPlq3CnNBY77Ha6EMre4mbfj6ZNoiDOub9H//2gTt/x
32/7+4JHj25mCegVbuzDoJg+WEU0LkWccO79/+fo/waTESkgH/7/vu+/z2ExgbUM8Rm3LeTxOmgR
Ow1kbraTk0/raMcx8+Erf1+uNGntQxVygmIoRIv5dQ3YOhRLz4m6uTJE9envA/PxXpvVuUQhYHTV
UmITXjcpHb+OgwTd2kSnftVza2+SPDr0CISR728p9NDITx9Uk8w1Q0UuNT1SasXfJl2Ed3t6aLAT
tx1/XtxGoeT0F8LFwSJMz2YMjg6d2KNMqv/9rJ0++3voZ6658EZk5SHyy2ANLIx/rZsGUR0ipGf1
9zjoOqI2CjR3WagsSVxzd601XCoD4Bu+ULhqtcOG/J/HpVhRqcXzNMBbqo1qoq4tnV8QBBO9QRkD
UlhpO7aj7U6jJ5eKjWP/Pp4+ZMwAt4YgBt00WkHmO3+Cn2QMRMxIIwDX1Lpt7GZLNwfbAhymPDlA
eQ8Rf99VHxmUVY7mbP/zUIjy5BnlfnK3pbmmn4TtOxdCDx36XgupMbGJAxocVm2ADdZlfYaJA1/f
NwaG0Gl9/vtA2uW4M1XCiUpPHCRyj3WZO8/OTTFhheYoDv/51CNsynSCYD+UXnRqRnmjYElxJPHo
76k4Gv/3Mw98WSHccyN0sY7jyjjj2TfOf5/VFTHono6luKJFpqWps4+0ylmFbSpXoeroj8qiAYU4
uj7G08OhW2aWiB7ErYgTxVA++3s6hw9IOFaag6LPAa3L/qsIm4K2Xaeu4eBmd7OD3M92j4xteqik
NpRdE2FE4vYbs7Xzl6hVTJj8X7R5OOyBcHhx3Hdm2M7t78sIozfSzDN8wiJfSaPWVtTMaqkMH0Jn
GKqq1bjzc8nu75W8YM34gXLQpHjU9LPLKRF4SoxvtHPHjzzEc9I09byPxuTUlY4KoTk0t3Y8MmYT
khXY94I9sFEGovQ7upiF0i3DZOsojXWjaaZuDdxRM2mE1m2YPtio6pU+v416+KDrE68Ss0g2OFQA
aiqhfYhrMhkyl8P730NdF9PRlS/AuSJws0qilVWKSQQa/GphkW3/Hhlxy+jcwvTZFgiGU8yJjO5C
eIzpeHVNl/AWx832RiiQFhKn0Pujt4FtcA9qvTkZFHMnQPLRqhVwVc1BkDuQGVsnR6PmBEaEVsRn
MRk4V5EyA1fSILuKti+Qflwu9s7XegcYrXGsM63dao6AXIN99nT5+zQaQvgy05P4ndtjb5zR+QSb
iWpMOyEvq2WmFas2Uaqj2vTiQj6GWAzEw+AprmYGKVXvqHazTQeqGtkxDzn5Hl3+/W2g97XrQnNl
pZY7x7FXfCRwmlAf29903FDb1KV2pxoxVlHuEqCsOSxuJirrZJTDM1EZgtABuY6utA5/z+ccKcF3
WsUusIP6XwQlpsxznxGGJv4lg8vQyZAMZsrU4J3Wwk819Vd1RowdgAvI3G5/AX6Fr6oJFnFGoRol
On1JsKMHVXEwhlhpSXy5JdFAW+ouzepiwwKwqoOk2asmpdffhwYF7d52E25ZeAw2ldXR7kHOj8Ph
74GX14Lls2JGKrJ4NUw/+u/nW8Go7z3jM7dMUk3+npJ0HqgsfY60CWELRi/PZQPiSjUxNetMSMgq
o4dXur8de2eouMRugDWAMptwpu3ewZD24DtVFUKlHgCWrqCRmcxCBL5dg70g64OMMBZ9Fphxz6VP
srltflQmykOEmTS91R8cFhmRqz0hAEX5RSARUy4dnDKzAmJtKWXBdRZX2YNnGKJjHRL5S2LvTOnN
d8aSsyTAllz92NJ/6v2/pOetzOjvEOYKbjxhowdN8Wgz5l5pkm/HBD55F5uvPeUUCp9PQuMAzenm
WVemGohdTajE6LZ1csHHeCFWlRI2t+F7FP+yBrX8YLCaqUH+nerZ1TOociXD66G7gy3OOZ1VL8RW
f0NIzYT/k1EzO1n+ZIN4DohYC+srtz1CfgjKHTzn4ndbw6OhrkJtHf2tVaM0z/oXtCQP2Trvkeof
U7taWR12guioxd51rKN/XUo+ycDZN6/ULy9A3KZdWFXthLVUwLojL1dcbNW/Vd6xY2ZWMnBDwZ6B
5HULOjvJDQPIAu34pkk4nlohXW0nvqlTV6NPOiKxx/gtHfxV1QSfdkZnKwWgOjNgFEChR1WGM2jR
6FjmVf1ZEqwM6XdvJjBlcpDBZuxfg6a5erECEp0YlkJ8AFXZSbtYNarcBE3xUKrxXW+Jmojq/m6p
3roAxceycBZTULpw5I2zzLmzsruXaSdkmvi4xmVhZCuGNmd33BmN2HhZztm4RqrrHyMmARYpPI4g
7qLqLqYGamGM9zSnTjjbF5qNVhXjvwheCuNtSNdpZRCILfZaCdFeL5EdxK9SD/cD76xkvt2EkG8y
lzUJiUmhaa9hGJzHVLv56GyQ+aUvhR2eiXujW6Giv5AMriNErbN29H56yq1kUC7qkP9UNP9YJg5B
A6l46m7l+SJux5qMj+EjtxhuNEGzsCSmizK5B3G89WAlOaNHs0FdCqQGitJcoBxuoFEhJ2eS4Bm0
zBMjTOaOKo9FHIttZganyCuwNHX6s2D3nxWdRb4uOu1CrW7pmV4qsxd8FqP+VCUXCpEVnEG15LvB
1JCMzarCfzrLuH5miTMFMDHxC4pZp9J9aloC4YbaW5syWPV5+SyqiPAlw31Aqr6g9D2Xdv8wh/HO
SSUt3TNAxW/d065wrj6dDFsXvgc7pnAsreE38P05y/FZCcQpha/Yvg6i20ZteYrk8ELWVDQbh0eW
ac/GGsYZ+asccLBUWvKfmUnOkbJbcSls2ed+ArscSYp56g4sPo3zYYyDYmGoEECa7sWwWoPZNnr3
GNo9Nk14PDHnnRJtNLx6hy4xrTItsJDVnuAxO9R5E0e+V+9x692lh0oIlgeuHmKtKCnp9eklKt9W
f8lVeoFOpS8cj066n9dHtteT4wttp+OeWJfATubSLw+ayhTlWgQcwInb+A7M9Fgb2jWhyO482oo9
ky9b4ZqKVdYElreZzFneUuqaNgj+YeX9dUr7m5wn3nN3GQmkYrFSftPd1Y8Bzg5XaAP+5VnU5dVB
ceVN4K/DehlZANUdMoYWDG9gu/lkvWjVQxlyelvsPzPwpi3yMxq3Sj43LVZhEpe0WRcm3BripRzT
W5Ia9FM4L0xBY3JR6BSsKsMJfN7trXNXjHejNfRwMg0xhlaYN8bBXNdFsE2b5KvKyIvve5MWrXUL
cafueg54PgnFIMSrp5HGD9ta5bn7RvIeWp94l/bhT0rU7MzTaTZPHRBByUJQuvCVr5HzPxsnfXpp
Mm/J4HZndnZQ6ehkieuvmjdYXu91Xf3o0jaXLcIxZyQ5M2VgO4tHnf+2KTYiyj5lr11KXbw7Pft7
ECZHM2jeHdEIQtY7WPgJww8yJA0LAXwkx3wdin5V+YRHFSnstKj1qjnTUDh7xm3ANx2gGAiYCruI
2RhjDnKeSO+QI0vHLLcJE3J5Y49B8V9vQCV+MXbVQyoBXIQ+yEem5UucUMglh0l8uWg8DATkiai0
0CwX4Sbd04zCi7Eput+MlLyE46lfEuZeKJjZ/DSZZwaoAog43AmsC1Ir6qUdL1pi3hZ6rpAw3KBN
IwbU5MbYO+CVDC8lcqAIURga1zgmJzccnaOa2lOTq7kPkN6wR/K7KuuBzwvqdAV7yENjGOfah6t4
zBqT98xh3WswQYfjsP17IKIQoT67CtoohHz0fTKVHSRzkyfRnbs6TvdmxHJAS66ZlWNHZPGIJKlI
nTmjsk1U1e9IJcOC8WdrKxUArfStdgG5F+mPrXKf1OknMVVonZvgWjl5ME+mnz+24Y6hMx1LjcAx
2jc9bK15iCVlprXje6v8Rp35Q/AIISy4va123yuMG0eh2HSL5Dr1xgNIIlRmGUpJxUR06Cv91Sdk
jNOpveXXw9ZB3ynM/sXFaIYS8BLG0tt1cdNvAJxuEpEku5Z+UBlVykWyh4I7Nk+unaxT1UIcHYnP
lF62byMYT0mjwQzIculIkBoKrqiW0c3NNYYMIjzMwun1Zu5ULLnk0hX+rOGQ9s1X1QbcAB0BYFqE
sDvSMnFIUu4WOr+oBcz4TbE0Zu8kc/UqM58RcwPIjrHb+G7dn33tRwM5y8XEWELxlNcEGse+9rtz
EqnEJjZSgdIxYC6HH82h1p+FnquR3pUlDJGJcVGsVeOfYlUMOHLbzRDaRDHhZDB6HziUjQnXI8eA
sB+yhnJhp8Q+pt95QoaIlY3E0afpoqz9tzoknEd1SB0pldRd6KJm3iI2hIkigbaKaYSJASz+xczE
j1WgxLu1b67tEb9H6NmgBU2P2U4bVvOBBLJFNDrYkgZcQYPRvUclRnmaFOkrZKBZPt1mxc5Kjdey
bNN1JDE79VDtaGiBPeqdbCpUQ4wdTrJBrK0uhlZ1FllXzUkZRxQV5ohVqB7RaXxk+qBeNaecjfGD
6GdeImCWdaw+03EkOQDJRmoUI0E09Q415Yz9hBkNR38s4fnegX6lDe24raqMBvmQVbOyKDxUFWwZ
rZNsmUA8YHa3HOfq4GINSxXj0MC0YwPfK1h7+OQSqiXM/GeNIpmhVzosKnV4ExUeIqOG799a/+xJ
RFX2Qcohl1omddRyPmB9YFY80OqQ1s7HZLiAhUp9+yJrg6UBljKSGdgKHWcaNBzGoQO7eMXth+bu
mFh6+wQ3dM5SZcMEWHn3hAR6b1ESjikO+7wydobO7oyX6FFq3pcJX38O9WNlC8DDUdP8sIUQEBAc
Q43wQk+EPZEPZLX0ZkoKmKQsr1wYuXr3L9JpClnBMxhJcQKu3GPf9Q+s9ZcgVIy9zRFkkYJXWvjD
8APF/5nqbbv3Pe2om9DHmwE2QkGwyC0QJqohgLuhyTWmwdccg+47UoNbD8DLk7Zcuojxsa3VS0dG
cqUN6Ar6auXFEEUjYW36ooKPiSij7nndMfXQ233xjSJcVlUQr6ds5LxW37qaAKIykKwuENMDA9gU
zbF7Y1Hnda0bzuk6tnOSaX+a1O5X2FJ4Va0In42zdbxK7rIu+GzrSJ3LLYnXyyRzPi2j3lfdlHgW
/mLm34FS8BeIMOl5p+CfRSyWts/2ZnlO+s9UZQyQk7CWVn2v2lG9gnhde8hHOu/LEGz5Mk8Qodv/
GtMOb6isAPzi+GvqF6v29qFZPyMCQpHln2s55WKz8LDk4qOpU3OYRITpYqjwzcTYjQ4qwz++mdx4
8yKgz9qZo26Ro6bzOk+8hZ8UD6JqCZ23jY+SDl+Tcp7Hp/MYUQpuwFDerYbQgmYo96ooOUpWNexj
SPXU1acKARWJ3N+6Et5MS1m3cflgtbqGpNMsuiC7RE13co3JtFpaX8VI692om1Oaf5MqfLSe/JEB
DYCZoetyYXmRsVd4cbgunZTsGpxQsWArJpnewAji5Ggc0D/MGTmGy7GmSEbK+4Iybp/qzg86d/Lq
TDKWHEEWYhuEYm4W5sPH8s2E6jVTocUkveTn6SBjihIbVlGF3ZyYbnY59l988L1C5noFj2JUZ8ZQ
RTvZRME+bBFAJdRvvq4oG6aWyjVN2PRwfK1jy9Y3YiTUV1IsBMrYr0asqZxH7OIcYjwhaiR0lga2
p1k0cB6tckbOTa6DjIkwZTXIEbaGWT2p8Ma5q5b9NsxTTD6ZpJY3cpzWrn/th4yDkxlTZkBFenML
mlYag/UWQMfayCoqDm8/wplpCSn2k/Ke5EqHfe5k6ViYnviMnnU47GVdxpeij39jrfqsTHdN8FNG
exJJm+wYtEmFGJa2Nk3wHOeGgcIdPIi7K0sNWdz4VmothCsfHvvY1xy8P6oR3AtNiCOSyDffxkwv
GGUn2dHg0DDzJD2zHJRJE0YfjcqQkyE/0CcV1khQsJmg4bJbUQMdoRoIGxTzhrLPbBGugVhdDdyr
pHz2v3XpweBkIKWOlbVIXHFqGgWQilJeKTEZgEzR5on6hTYBkVZA1GHQwNTBjVsXHEWfpOG96zLj
vA42boYlzWm1s0+TyYrc7xLMDGcGpoRBRY4bWfKrBlnvctDKdqNLaTEbqp82ba2NsLacUoY1iS7a
G2E16yHY5EFVvXPMcuZKmZLF5ihkEeEdyBQi6ovCqS4KEeakE0tuPQsDfWD/RqUbLx0aGLPOpX8h
M+q4QSm8deuRSFZoMR2altNMat9ZizZdwTkniB2sfnUEMMraAohmiEPRvxyp5egdMfMyvMQ6qW67
LlqEz2xLrNuKuhr1kkXQjv5xOpUorQRtvuJsd6R24TM7ayJ9ROz8W5s1YAWZGpcpMxpwY7G+zTKj
XDGheQRFAxUq6Iy71TM/bMOGk1Nh4EbyrXtt9cMOOPNXPxRyK+vmWNRrPw+Ia4v/BWV9t3DixlBr
4z7eWYb7Ho7BG55hDLJTSmArxd21Ojl5HGfSRhfhVljmanSIXUDdI9LWhN8ICjrSUA7i2Fsg+8e0
PgDpw3nL4WlQYyKgwyPolnVoaMpCJ3M69ZRTA0MkB96k+6GzAMwM285tVnjDoXrWJAIZdnmp8/rA
/AZjvNVxcBCID6YRvT+CRqPBV82aqbS0JHFHPsE6chxWpWacKgP7oBPerf9h6syW20a2LPpFiMCc
wCvnUSIpUtMLQpYlzEACifnre8H3Rne/uEp2WSVRYOYZ9l579F69YfLZIShuHt3bBnl3rvWt9PsW
ZjUPbDiN6XoKqFBqEs6JVvIxunkIhgz3m/yb18JNz6nO9rYsYRk4jdi00ygX2spNxCVh7Ig1fA5A
DwpCQZ2atxVghwblahy0JweDShPQOahMbGGCc23nQ7m2I3T4k50+DQq3Veobu2l2A3KKg2n9hhbl
gDNAFzlq+WvDzzUwgQ3YuLVCa13qkCFR5qwsU+W4QeEbMn2BD6gdzITc8SKumu2YVa+o1dgaGn6O
3wCurOG1OFVdbx9zqtIkFZgNJmKmUv2W5yOMETdPVkOhe+tkvr4cEcldFtDP6k1DcUS6pd7PhLYR
+VJxDOymuGSeedBnm0Nac/07PpqcfYjAD4fx0dE95gRVPTJrNOd7pD3BqF5i0tZXniLdSXejK4l0
/ZKImWyJEG9FhEZxKnwzW7CoLuh/xUdbRavanzmlEYE1xMMdu/yFQ4SjIISHg3YLV9Jsz/E9Rn5Z
uJlvEQ9ElZYAoW0sOktptccyonFgHo4vNbwgjtpZ+Temakku48ZM9U09NpdCGRWWxHTfFB7u4sJZ
GcKNWR5y47Vx/ZbITZJ3KL+I1Jo0H9gPm+Wl1zOiTisiQ5lzMtSYgHMOFpHJHTuuRSTYBViO3Bk+
sdzEWA1UU4TJ5F06Hds+3Ue5zcjD8+OTCSoh6oOVFcWztpHlcd8a57pKXjoR8YW7U/OB+8kHW7gN
VRytpvaZa8Y/hJq9s0mBWLhvXlo89ES99fgEoGS9RiFxRNX0yDICUUUA2qjoxCFPS7nTGLV6Nu80
KsOQVS7uh7zYuDnMWY+/LCeLbi+ADeWEg7+Jx5Q4q9AygBKNIHrcsb3gMEr2Y5mDpnUcCKt41tPS
/Sh8/VdWBXvruKM1mu8Q7+Y7MQgBQXqmkPF3Ml0VFRtUps8ys2k27f7VsZJ45VWIVILBgxwuo+/B
Nt/yTNKvkjofzNyaYhXhCVvYVviZliP+akM6m9EkQo6HibBMNcNxmmpvx2/xtB9ZZtateIGc7a71
BI5WXSYCRKBLucVMvyv8cJt4Eh1AwIAgwVDP7VMYG+Z5PETwb2KvZlTIeWllmn4jtfCvlvgm0JfQ
ApTBMtYOSIGK4z2hdfex9PQtyg6T7VX+4AmBq9wpcq7gsVDJ9GxbooXeGdrZxy74RIqgQFnsHN2i
vmHkw1yv03yM1qk2kj+Jy6VaKK1adtA6OVN6EuHj9iZ8GvSImLPnRqhHKpHzqfRzdCheMYmdCvtT
BhcjLj8YrRYHwtV+hMhBbLAKpPjleay6NVtnoi1EtXJ5ufRJeCTx0XFk3kDx0KPfQy5i5QzWMhQ4
s8Cd9VelPaGwJfDN7feeHqCzAHCxyloFZzIo7XU+Fk+M19EJNe5fPXSeMEUYp1ga52LE902yerCK
rHPVTyxDEA5sdB6Mup/n4daL0rG4KFB+/jipw+QfGmn1e6Pt//R9bh7Ih3pNQrkqgm5EnmyMW3x6
BqpCY8CxBCPIVckcGeyoFZfgW+nmr6ZbhOQ7GNfeHE5Ojfcj6OcfcTDCnhopA9GDKYt+zO3EZ+aQ
G8+hOhQiXXtGdtXG8dwRGZ4bb1XYIXwNqhTvvUB2MR87L2ZLUqKeYHqxzHiXqerYaJG3Z1GIJhCF
nudtOQZeAR2utRpBXtfWvO8jY2tUDPxs4E8Hj+dfxl2wDt3hEmnpJzZSfF999SdQDWUIZ8NOpslr
GiZktfWccjHhPRPUknU4KFyLA04w4ObnIez2tXDc1Ued6OneKZ0CJw06bB3lp+Ff0eKRPd2CeU3R
fsuVQUW0Qg6ab6jdUfZw4A5uzfSR93ygT4vQgoiJWxX8nTF2uymsTiZ2ioWjuNlV5DrrSlRnNDlL
TeCczByWRnjI2Xb4CJCYhf4hH9k/ofX5nqz4NFTOl4xpb33Hz1dmC0KmjYcGm1D2kME87EEcycwW
oEt6NDApQ+CaPjg6SAi0NYrzSm47xm1Gg+SmSdLZwji9IvyaNuwi9301nMKwtbYEg55dWGQ7Soin
WrthqLx3+C4elmxgOPs8fU5gvGaRNi4lDxOjJpb9KHNKYZ2Jklv5RpTvbSUYjsA/8ToR0nI5dxtV
F7o+9Hucnjh4Z5e9nzVH3rzMKePoB54jK5FWg2RpJeSyas96FG2IZy54r8BJ6VvUMIKXxRLmBg64
t6tr7zrVwwc+zJc5IpyeFtU8dB/Nk8NTSfq12Xb9yp+DnQn1/W08Ai/jHy+pvyaVdC+B3PUIvFa2
NNg6CHVjTveBV+k4kvZ7HzxtX9hPHFjdVmP9QTXGrgMh3AYa70CSIn0AtqvSr740eAsbCCrHWIro
WWMTTPAHOqTcfpWh84PalE7S9N5GI9lMIdiaGi7HXvWOfWXVVTI4+0YcBtE9QO9b2086PNCxK38Z
YoyHyCLnegrKhLoAgGLfvAyuLdcVoRI7Z9CmlRtDagosPAx2YUDPNupuHdV2zqF+a0izXDetZq1G
ByeBDRdDMCYIveoQTdMliWpt3xgnv4WV3Hv5SynQMdWYHysvfO7jAG+OK+ASY9TME4S9rZOc/FIP
TkSCPDNYY5BqwfhyfAJrs+Zt0HprPxALdY75BEvSCklWc/wTZmIlGQqNRVAib/JY3FSDQNTV/h1F
jRcGhVnQJjc/8u4S7s1i6ClMAgrTvB6XhsBIMQ3WN3HZ22xiiF3W5rYv7Oc650jMaSKHKY+phmES
TTYpEUn262Zcxo54osguV73bvkomItAJVnaokIxHkOIaVYJNhhK8qJV/1lx97U6mYN00cUXqwU9g
x9Utg5cHwvrdtVNjDXwUr40GXQq2ICioQgBST/xnLWrxsqs1wWCkkCZIY5OSNswIEgYj7BeXvt2w
JcmLVUDQ38rUq3WbGd2pg3rDU2KsY0BLaGExisnmqQk0quwGoH2rUbTlXbEyVPLaUe0v/dzDTBk6
Dd7k6aXsLdqnoCKwpGpvYdGSLSyID2GzD5tu5aUst3jBFlGfc/8V1RvN+jxW8D9CM9v1GO7pZb6s
fEjWsD5zeHPM6qP8y7MYg2csXZE4dxR3MbDEAA5qhzaehRxn3FKV1MS6B+AYcUmz0QLmOrT9CiCL
880Gz1XmdHT7aWdJ6W8zt+iXpQ0NqwhZjgEef48rv92m37EPpB6z3r0RqANxEp/MjupqYv6gWzuw
WgZls8ShajufUQ77fZpOUTqBlQd3onpcuZMYTkFY7kG2R7vRmtDY6bDQe72ey1EiwduQeEWgH/3I
ginH2bhsUenE7CuWJvSmRSIwkkVDzrubXB048EjESzZftOuIFPEVJiO1UpK2OCCLfiuy+ptUQ+T0
2H1BrjqwDNoXkQIK10vyof3o0ZjVdwTxYlW4RFka1L1dD+GA/a62mLxsnfY9juXG98m2eCtD7NmO
R6U0upa+UqH/Ww/hTeXRWyWUt+6m4lyX/rsbqHAZMphVUuEj63nmDLPMttLBJwYNNV21tU78bXYe
maQuUdxz4/ssVRGQ9pBqt3VlQ7rz+9eylR9EXlTH1GzHtZ9cyFM95xk4mrGQ6b7qcm+JrocKsuTf
AlOmDz9VVxt9MdIfbt5hZsbHUXaJEaZuJtpyZk0jioI8XNVdXO2ZigeFtsmNMZg7HgaqsOeWnVF9
szufDw2D9l2RPj0iHNLj9BB6yYHUj5bfudh8Vcuyjp/6DqZBynpQOM1uapPo3LfiN7RNjzvT/mUv
AEYoCkAS+2u8VPRUteavIwKMVtCWOSrpf2oNxk9lniYdH4qV/enGOedh3XXaCorNs5zXHSiSX7DL
XYchOXeRuYeNsRR+frHzmpoX9apRmV/akGz61ptrgXtT4APTNzannSI6KR76HbFRz5pyoXdnzsoG
D7xkQ7orppSVG61x2L71cQTr1jnoDd9qqm3a7I6TfE2887YAB5EjdIBTelAM15lWHRJX7Qhb2Bde
2KyhS7rpfejiU+2V9yn0LqIXb2QBvUIVpK9pD1myTkYJ/YRlIZkQ1M72wfOCp8ysruDpj/oo992g
/qQ0hQ3aNGrMb6iExD3r9YubMZc1sRgVp/m/m7/CJo9OSkDyx1OT6vFfgRIuEhkCex1xs59+ti7/
IzW+V9K6A0ZFwwElorXG+4DrSTFnb1NKlGJ6dXzj7icRuexF9UO2x64wxhcUhlfdDx+kEjx103tq
VSfPKJ6V9lFb/sl185ueFb+WaZAY1fE2zpY6Rq+A8TK746SPLpoYj67EEWfrqwR1NTq86zAF76BW
Gpy0cZv+exWzGXnmKMJ73GONyV1PN2kEH9Ws7+YAs7COd7wq5wD/fIF5Qive0EOsOFKeoVWDYrxB
hdsVdX+wcdAHJcYlEoBMv/uTimo/fx0om84+FoiBfBBkaoD2y3fVOIzKql2Uld8DGbCGRyz61ICV
wLU3st6dynOel3sCpsB9R89eyQDMxQpa9N4dWOt18Kx1Z8TQyHEX67Du+vA7i+isbXMpbOcY+uRO
Z1z7Dl+sSp0UzAJqBE2XNz8n+Y6fkOM3z5aLCDkVxTWfzBNyuchNXrJQO/W2a5InmDHGTi55xfIa
IsuTH2eXwTQhKOFLN0b8A9Ghihlr8yOKGr69rjUA7vYvmYmrVSb2fUZC9NZw1H44FY6R61163lIY
QVJ6NR8ePDghaXn4nsi17Yr+iYvmUwzaIZfFeWK2FU8RipjmY8qtJ+ldeF2OaeQ+GYV/UWb/3dEs
FVN37EEtNDiLvNna3d7cmkGvEzLy7ZYuMqjC5ikJB1RJq4oOSuotcXXyYXbTxRZEpznxRmH2iBq5
L++Zld37UO0m23ht7b2Vy990LitGa5cwNGXl6fusllJnH6FZUN5zUAznyBpBENhPgZHr88ZxSWnO
wlNCbJzn6CzEcftSacejBlhBDsuKOfbCKoKCFWTDMAAVaWrCp9b3VYKKc9rLKcCZkJFIq9gA5EG2
NKuPKWN2Vvipu2/6jlOSt9Z+6EbjMBchVhl/NPKrbTv0YR5CZyAv1NL6N1Ecn06MPoUVaJraJPhR
e0ZC37WztzEPqptT3mA0P5XJsKHbv9Radsqd/BaiIG2SlWUlbFbD7gZs1qmtrWyBCJvOebQM1uni
LbbNQ+d1l8EprnAtPgMkaKhRFsRxbOlJdzDMk4XJuJRYwYVuY5phD0YMMp0jFu6dG1KezP87T8gP
jPKFb+3rydiKsbyMWnW3fes8y1rxNvh76fkLcDijBxJQV8SPOy+h1p8tby34hmpLPWpSsqXdLYdW
XbpassbJ0Q6ZpJQaxltmVLsGRXGrrqzOVriDPs2Gezkogl85z9eGHCh+OVGZ0l4W1pVB/6Kvi6cm
My6xVuw13hhj15xtLT4RY/wMXY0eYY7pNm95hCQqg91sx5u4Ns6pgfIamkrBeSJyn51/+R2xgGTU
H0DzpPGNjlJzXmVvgcKtd1CSzvTMSLOIJublCHpMJ2Rq+Exo5xch6axdBqh8ZNlC67tE9MhNbkD2
QgvBa5D2COr40jzr2PsYSOt4wqgumBG5nxrJXli66+QDETwyRvzsyAvZEvA6szWbh8+PkO9PT4Zt
n4hnjt0X0zH2HqQuw3QJSudHRCbfaHHWYsdIrTPRdvu8A1+qx+e6uJW69+u1is5/SJdGpFNEUbe6
Wbslp2VMzItXj6eG9JU9wzdiVaP6SpgQBuo6LbZp/EhYCa4jvzOXys42Vjo7PMy63DquRdnFWqrz
a7FoWSEtJ79690KJnYcUs5VjlG9uwrJaJoicmJL2rzJ3b+WgPUPES1PaihQs4aIeB5Cl7ww8zp3f
E2XEJ1Ltj2nCm6hy3v8MbJQAWqO1N4JotSUkS252Q/RLqJyB2E/jc9o3+lpqNS6f1nxrJvNZN0BO
ULzITZC31cLo6RbKFnK7Uu1LZExfoyS1S+8wFeQB9fOQP83/TABz9SX6PD3fYDHiatBaB7mK8pYm
k2jds36VoAvgmyNjG5knBnrfWXex9h6lcM8cOzqabBiy+kQKJiKS7Nq6jsvzO0E5nvR+j2CJn4MZ
kxfTTrh47Yz1dfplVBhckL0CXoiFjdUn6G6mqW76YLVLEkkFFO6NpbofxtY3ErG0abTOZvvS84Ss
pKUxsW+QdluMwaMxXmDcCw9jyZgqFH96kKuLuIIPb1bwx4VycJODmS3j4diWbvLGFG3b2c2jFvUR
wHe/tC06EBVPBotPwj7KxPuK8DItHDLGkdKWIYC1+pLl2JsJ2wW+CiTfLNi6Q65f6G9COp+NMD7o
W0HDpkl18NpLRgDuwpXVZUgjuZGqvFr+zEf1ILfmhv/hWd3fmbZ61Z29TlQbdSCTVdIHfkxcY+eg
yZ9gDj1Qo92KaqL9doPfEUh8MknwcZJeckj+kuqFd5CgU/T91K79+xQ0gHdo2SoYVXO/tw2kX2xB
sCIdbMQpti9DM3sjW+hVMvQ2lkEXWNUQVSEIELBg1MshictTHneHIEYs0LOsWdRYqHBp1YSG8aNd
k5PEUjMCwZCEb6KCrGu6sKuhR8E9XQU+wlxK+NLIfx0j/mncINx6dgEGqe1uyknHA6kKvz2faZk0
pDwrOzmHE8eArTMFd8kv4V4IP/OSW4zB9o19S7FUifoblhn6Yc39NhOtRM6mnoh3dDZ9xc1bK0ni
SXqJ6VN2Dc3Gsm5Ce61hQtrgvs55oNyDMkQKhz29YXs4KZoItpvWE7u28IAXFJpx/OtotrvwPj3N
VPu5VsfvCOa4EuuOuvVQ4cFfDAlSv4LZ9UWPIfNnSK/YUNzaf8K5Vt8aCp6bdQgm2tMQzOLOQqF/
MjPj3uMqYy6DR7WpOEq8ViMBIbfXzqhv9C7o15HihcupH5VTrBFptkQAhPSOXb0nUYL+ufzLXG8J
OeZLNW64auKspIhkE4aVOduMbDSi3AKrU+ef/OCHNeiHZzn5CYmvAaZzLIIhUhT0ggjFLQhz+NyI
EeP8phS6VCrYCrioYPIfhDgb2zhfOplx7Q14io3sN7ALYO+gOlpzi3PX55O3cDTOvNhNL41+Hqpo
ZlWaEAKXjl3efbcuiIcTagspLIWiM+A/5kCmOS3cpWlw2NhGurGyrriq9iulaVm2UV2vRYUzu3RZ
E1m99oq4/2BZg7OzTbTxRfpN4kL0hbLuyAE0l+ChjvmbWIOwZTnDVJc9K/I41ESguB3DRQXNtwoT
K38GJANip2BMH7is1Fw3HtdJOyzRLa7Qs1WnSHIAET7+6WTuw+uKExGf8tV02lcsYzyrvZec9SIn
FJFtfDva5ophWrFoBZSR2HafLfaCW7tBed1W5IyPz2NCXneS2iGc9Z6ZH9ohXP3+qGCLI95jtH+y
WmVtivCLq9dadYwR3vUsf7f1kjyCPt/ZEclRo+lm6zw1P6uqwfftrzG/dadoa0UNW4bIfHcb9Zbb
bIjDMT9LDbBV25UmSxxc8rGZmFvdMKKVJtNNOfJ2+GfJIzVZT/6S/2gu+9Tv1kIGJ70g0mVsDO11
ECxmjFY2p3QvWUUvcykubW3fcxiO4y3quLKU5rEO7mW1x761bls33Q2avQ0NHUyQzcYWVbPjZLA3
BueZz3cNMTTQ8T5Auvyp5gwugusZKTQeqit3fEGMDoshDLh2RzBZmccdl96jzrsyAG/y5lYpNjn2
NLwn+oiin9paNESA0a4/c0jfIQtcg8yX6yLj4RnHayqxhKshvwApeotz4orgiCrcdYswF1zrJhyj
AI2C26Hum+xneuLTYJcb6Wkfoe8nSzPNoJ40A7Qfl8bVlWeZS7Ku4H03s569stMPHAU/c7eBzmor
EF7GrfdUoD9ZDENMfkZ9zkzvj2cMv5n+LnLF7qPfuD4zxO7cFwVXYge+oAWbxLzq0PaoFwc8G+GA
2Cabpf51h5qKCMY8eHIgaMfWCN4/uiBTYb74KWLrUdMoMAfRXoo5hDbOHyjQLkz8T5lTPdfdqUkZ
GfVJtgetZVc7r1cbEt6e5ulFxSZxbG9G5ZxzxdkdkByG1nMqy/P8CatgWEVCI1y0vjLmPFWFi9cX
M0Tb6MepC9copl5r3/iN3Rv2q/dY4xCXEBGpGs2XTvfeEJ6x+5ExjIAAdluHvhDRE5zubLoK94h9
7G7o/p82h+1o2WfgDefEmjCffPojzhEiCH2hf+lR8lVZ5sYugkcQIYAtIexSQl4TR/4hxAn1kWx+
UD29aLW3Uuglxqq+SIKwKiZo6G5YsJbtpz3l52F0n+qZn5Pq4HvwJcU/0O9nN8I8rEqKP02rbrnv
XTGChIsVirZvpmk8iXn2A5Y/XyXxt8eXZKo5iGdAGd/77PKHvymOLu7W6pZP2Q4WxMKsixNSlT3q
N1hv5qr18Q377Ywr4fls9DRZES8F6qGQe3I2boShEWHfl9qVpSxgC/ctBLrlJ9MK1OoLDIgHfqsT
632Wb+Ndji0jC22pNKSYrv6mG5gn9HT61OofNH7LMW53tpG9jozDgk8jZMhYOPQ8oZkwBARp57o1
t4Jdf9QRbLIm5txpt91cZw7uSdTZsxkxnBJcYYYiA/Jz1L1LkeQ/Xup8tyVW1wQJe5Ecu6irtzCW
vvuWSVoWOTcnCkkDcB5hLt9EzNpP+uz7c/tWKucnT9MHiov3otp7TfpW4vxh/ap/FZVcZl1wRzvn
EYw5/ZRSPWUSOf9Yhr+wdHedb8NPAUpRe9PDalzSI+4ZN8aCdqNEg8nwlGG/x+Nc1QYbje46IP10
mvSGO7BdjXH06AsPj+aEVmD8UdCy8sIEp6zFu9A0n1U343wQaUd0Ix1V+wJp5NbNokeZUlLLPHhE
qf1jwVo2vGDrgfJrdbTQdod1KI3bi28CLeDFHkq/JSjDwAlS++9+WHyA+ooTuR4JBkPU9BZFKC3m
zxVBKfapo0uPAySx3WHZD6wuYz84O+Ff32TL5PyD2bnDboQzsgZgQN6QOdMzfGNRvYGWf2kdBHsG
iP+cqXSDPAgXQMUbjnVNgEhQ6vR7Rc4JEtKWxnQIs6qLxqN8A+l8GjLaeBGjXte4J7GckgFfWi92
GD1yVCpZzLstb7x2WfuK5Rp/M0zvtB8G5i1ED21CUWTbCEaNKnznDXIb2vRsOZnNo8ArkLn+TUOG
Huv4rqK6PIoy3WiQdjub9yCIuKc4a9a5mpWWDsC4KOF1p3rWG6YTwFxv9bxMMWyx6UT6Cdl46UX8
H60Ajsk0jevOgazXJqxSw/qrIJBzSXbgbyv8rZGYH2Nqvttl9ajSaNXxDS6tHjNTlmyhXJyQKBtI
muKPiHEbX1vPa6aZezNkL5jo/omu8jZELdIIrYDG5DyG8OAk8Uchih+hR99NNh4MJZ9D0b+sKjWr
x6hocZLx2hQB+v5WIcZpkF4An1r0An+gsoCu+UGM9iracZnjCdPkNQf7TgiUszCkHbGc4K4ERDq6
GFiFxQ3QN4wr3FfOlVdGT5cwZCHr+yj4Ex62rle7vKge/qCWsQBJalazY8mnLvE1KDOW9ZSEu6gU
b5qff8RdLpiM8q32vLqs5Y0KgWFraO96SsXeADG0ix+/nrEV3PBcco+iGjEoogUW9c7V1oahgQAv
zn3cCnIXYoYFoHUifXibCvNNDNU1YbRYka6gJy7DlkoaC82Z866tJbfGu0wJs3VHdC8ZGi/TMn4R
2tAswVez2RWSoW4eO2ScXcLocyzfY3JgUN5f3NDBP1aHN1gXGBrYBPm9OIwSWUnc05ouulhdylD7
E406KxbjIpzp4jvpUXPXdpk/JzI5Dyp97nodbEaxkbCiRmu8NQZokMb7MyUI4KI4PKR9/Vw79Nh1
Np3sEDJD25cvoQ4cz1yHpft3CtselBs2yUjQgynYVtAM0JvcYIGdu9z99W3zKS3sVzPsXr1eOyGs
XCO/WmtS3h2W5abd3zsbghcj3kw2F5otBGx9+9WLvd3n11Hvb7oW7thOc2Xy1FZcR2TItiY/sZEH
PrZZjR3TiR2vj8KZVWmq5czvprtKqr1e1mieup1ZHjjob35HwV8rlgltfZKJfK5mjFYcQ/FXMKBL
4jjwZ2UP0/d+m8T5rGPt7pd/0gjJr53dwrK7RHGwCwbrypx/kw/TCiXP2rHaVaRmTq6iqiPHIPsx
6vgHPEIIadL5ZPO6tc1pzaj7LgnUto+ezC8mLqFFDxnJ6TBD1uW4Im0Q7XD3E2n+7NRy36UnjoEo
Nh6yRESYh8wptz19U4RCf1DymsjxucpLiAt9xDWyDFinV1rIuoOneTqnDPxdP3mPiGhf5EpfTzjk
eH4aMJasXW6846uFY4LidOxDXo5XyxXHPmWq1xCDoCbvbo/2U2a498TVt15kP4hm+ZNYNiai7pVF
E4WaDRGw05wdZfXWbKpbyzc/SI5O29OfXLo4s5ktz/65hpICbykn5U9L31sAKo2FSJe3Vi7zs2iJ
nRCCHnxiMeNfUPmidWsqTijtMXb2vSqjR5CwYBXSAhvBD2ro9oyjUAeLq06Q0wNFD6aJ2gbzi54R
cgzjj6BhoZdVLyJqtlGBrIujTa6cuP2ZIJrvtEG9RqVlLmWHoMep4OC1ibZ1k/g+1dAD28kjm8md
tqoPnk0R1nsy5XZVkTG9D7J8w0b1loyYqAY2V0TjJNaxRmRhyt74Y5eGt7BltA/0JlixQrT5srVq
W3VbS7OTVZxV0d2O2ugZlfb530ce6IOX/MK0+WQ5k3O25G/fDeHdVaIBU0T2xb8PmwCntQJDxPGV
hXfR4OIoBCGLwOz12CfL2NZeEGzqdBBOc0h6xYeVGrd1BFy4mT7csK0O9v/+4nOmrcccMqDmvwc5
8p3/+7N//ynWV9Ri3ZwXDVPiv381HGN+8/8+/vfHbQTeZoBZn+AwYDZcy4PjePzC4o/Ib/Ea1AW3
miZBPqOUk+BeZvjz/N81QUOjkCHdqMyhPPz7xSNwbD+QrDvPTBiiRhBjDuSy1Qcc9v/95T+/B9wY
HUm/+/f7/37rP3/j38dUA9kK5DEvyOBhz///f/Tv81oxWrqpBK5PNTLYVHE929GXLAGvVJP6YhjW
X4boG1EWZCmMprfTASHA6/RZxj63XY3UvMKz19GWLTt/6EAnYYNxm/oERQYpVsaC2ftWNF7H2kzk
MUPbv4RpDKr8RYy8o9lbJtx88zSY2iOBqMV0yd4zaU5WTaFdcy8cV0HkI/4jP2AlWjT3iSrVpmXa
eiMW41uT48Hq+xTRCVMqn+C0Y0ysyimPfFbNmrZGKZscezJLj00ikczxl2Py+Jg3luRouBve3zWO
MM7Vanwjx7BbjfOgaWStuI0xpG2jVmH5nDgnQ4YxChKcnGiITHZuaGCJLzKOZsdwQZ+dhjrRcRn6
0a3s2c9K4VbrUMwS0NaKIUShORQhtJ/UKTajNJHgzdxVNA7jPmuHfsWIBuWFj3ljiPOXWOHOaSQj
KEOJbFVx6JyoqG2emNqszCfQsBiijOo9FYY8CVIYTt5IJKFGTxGSLHRBrGc8DexZhTOKd1UxLXPe
BvC+F2oobeujqaMjLr1zUbg0/AqG6Rz4TIaarTbpwGLbs4zwaWiiv/AL2ULaw47nkly/mGVP1jT6
BdyXv5a4mDFT6UBlGGaskBwVd+1dFUYcYXpE3QS3i59ITEwSL8Fa2ZG3dGaaRz2Sjdo74qg3nbvV
iJc9SNsIjn4ovE3VO9mBZcgOpEd8TCwzX3k1Wd9+74UkH7DBGhOEYEj6KW8z1/tKEGuMzYkf2En6
hnwlb4gOJSqTvSJYQjNyHpWZ9uLmrD5QUgTSyU4wB9Ej9aOBsQ1rjJNOxc6jjHh3za+cfXNHXNit
1mr3rgK5GlUZ3VqlOXch0AA2RFDluv5MVdY8wkBb6HKtp8xNhpgtdGlHIaYbbAA1UxzqQlWjnQHN
GhhuuYsMJ79osnxYf2Hqa2ejtPxp0aQW/xrb7y5d5chI37FYyhGKI7uFJV33NPgIr00/FVu9z0DI
2dJDbzpoy9hMC2QJbDqCUqWbvGbp7EwhBZvuJTfX+pdkkvzmwibV2QN7QL9OpIkxOC9BOXEfWbmB
cIAPJwzb2yiac4NIJn9p7cy8TKJb//vDpInfeLbCExzbj7iYnC/BZp7H2k3YzDISzQwC5gJWqlcm
138Yr/DOIoL53IdJ+CDloFi6Sor9vw9ZUGsYqmx3PXIn03qU5K556XisvP7Jm0pCaTm7FviMxs+I
Qp0zY7x1ZvKGTJ8fjTeM770E++gSjGWGBNx6DuIX/Bx1Jq9BV+rH3tLPzAu6Y6ol3fHfv7EF5yRD
Hi3jxHoocnEeifuWUyOlk2lRYxExSun6N+tYMsfoNp5S4ZRE4lQOwXqW2Nc9bdz/UHZey3Ejadq+
lY4+XszCm42dOWB5RxaNSEonCIpSw3uPq/+fzFKrJHX/E7MnCKQFi6gCMr/vNbU/LUw9zR/lLDE6
erKklNiCKWyHVsqACI8C7+pRnuVNkV7OFEUxl44DiH6yCns92SBEDZesGfKuKa/ifHh22Kd74XCv
BFn8RYAWJ3wwXuBkQ7ow1G2vFfqpF+ngqZgzHicKJuzWXAB+ADADK+PJRNMYYSlN+6iM7P4Q0LRw
ydA9Ajnes11r9X1nhi91YVcHxUKTJRTCLHOcXKpKvbaWA0t45BxAGy9NZ9IO8mAZU34w+40bDKwD
AjD2Xt5Vd2Djhq0SYCc8KHq5wBLL+JDrE2eBGp2JQHcklxBRIZINCUj7EIYOofDUSddaTIrIGmN1
NYQwh0Li0qteAeVgpS0K53NYCc4BufH8OHht/OS7fXjoaihKtbh7jsPmue3YvhnAbhZjaqL7Bo30
HfKAv2DHXh28PhUv4Hs/TJOTag38NFonhkxXm1ujEdLDjb3qMqATg5IDuLP7U+Y06n0qrMgF/bhX
7acCh7MbpSdmleB2aikRirZsFwJvbu50mDrbwuJeRASQsiC6V03d3tQYdeyM3r41TWU82/Euisaz
U8/6a5exQgzapl90FQKpqekFyLPgcG2C6VirPvn5wOrTbVRa6rNqwNsiizIfqtFUNw0eGhhBW+oa
h1KVNKSqKHx2RWPBAE3JRfj2Pq7qdGW5CS5NrBTRoOz8Q5N16JJ7OoGswAurNexDCNWeX25C1vgv
3tCuE8foHjUXy9ByhM4rq4FWY1tsECQ0q/SlHqZ4M+dZsK7imZ9djF0Q+Yd7ZUjH97xxLyfBjzW5
rd9mvd/fd62wdvBhgMCh+9z3ow2mF8DKTSYWP0L5a1Xn+bgFeTlvq35UzkHLe7/OyukzwNlFMYPM
AYf+R9so9a2ZGXsrys3T6JIb7HFjWlTQI5ZDUaEFhynZBhr2uKxVBMgj8ucwTEEum8jFNDXpPtWw
DdRgUnfvp0q1MglQvxUsHwav/Kwgdsx2UsSdbCK1LjHaJ7sdTVyMCAPHQkGrKGvCnfkbFJV1hjnW
3jHMGfAGCnMLksqYKPaZCv+rbbdBh6GqKPVhjHlqXRASEHTXMa2Hte/0wHnKqj5qEZxTyz12cG7R
5jXQDyfrPfcRvq7ZYCxnDSPdXllDJ9GhbLjzArUPAD/CL27uSQKARVy6RdZ98aLpy9Qp2WvhErPJ
lcB4YJVu8EhMlJOIORPS9de5ayqr3FeIkLCBsuug/9xZw2YSKKyhh9VVGcOBDIp6yjSVg1VoJ1mc
HAPmkRYAppzjY+uT5uiL+tFqYLROROllSZ3Ba2WJwqLY8gnRARZRySRgbZsl+7IN40Vp2E++XQH2
hEIA3w0NZ1lExyJckRlDnI0sUoPTD4x5pUSwtxaOgzwNzMTZjbrvb9CtT4UxzYAXmfqEmqqQLkhq
5DCVZl16MCr0sgpXfozI24h00xHuabZmHVUa4w6xKKyouQkLv9dcUrYsIVhb33iWDy4P567l0Fv5
Tp/LfGnZlfsJsDiKNo395OhVC6lGhSvkWfG2Z1bQD9tojLuvvm4g8eea+hHW1cs4VP1Bzy0AmrOh
vID5F97uQLIIPgavI6K8usr3yAjs8h6Y/yNCCcGr6WfVVhtd1qTCuq7h1Y5IYKjybwi32EVWDyF5
uIccO5d1Y/rhUtbJAwQX0i2qme5j0SUASLAzNZeYP8G5SrCX2bGHjzogCPBBsKlZc1eHoCEbwvaV
LTBZUFAoQfvBRmn/FJvQrYbKO1QBQu5+nvFI1AkX5HM2L1OzMc5dbk1ELaG18CtxedlpgcnmdHwx
kLRfOcRGzzpiEefEIZQHZfTGHEz3C6uy9qVXC53Nf2Sf7G5cqhYiAmNcGi88SglE8iFu/UHpnsE2
ToHYjQ7BW9i6pFl1FqV11Cg7y4DpNQbIZExASlax0qbHiZj3cnDwzSk9ghcDuZp1i6/xGlVO5xxA
h+SvJV3H4qKy8gwJAlc7OMOMdW7W1TiYIwJNLgAUbg8CugaHvI51OMr+NKsoPPB/83InWrcgij9H
ehic2mn6Q8ud9GTW7GZBA60tF/ROXMTTo9+AJlam7N7oMLSeMmcHg49ncO30Kk8cAr/hALIvNgiY
DWis2JGhrPtgLG5JPMw7okGPCBO1Z8QQDARkyC3MnfnqsRT86CvTXegnSO+00JuaoWt3XuugrNBP
05L9GcbJnZNvtdkoN+yfnzDh7BA1zjNyyBrqMygXFbfyUmiioZHthMZaLjx1r/scd/AnWOKmh7Zi
19M2VfSqm9mhM/ry3vEJLDfwbrcVcCa1moyz1/A2cTLjQK6GAIuNMGYbDu+qM/lbcA5vRp6NJ9gA
OA5n+jpIMRgtDfVZaYdgm/j+KRnJb+Kxelt+yVBe8sllPxgsjvBJV86htULpN/naIX3UxZBKmgEt
zMmpmzvDC3dtuPRdzABvIjXeKK2LixxmNUEB1cnsWChZbe0+Bx0eoqQ9m401o0U+DfaRlFK2UnAB
3QyatWJ3+MExneKxHIdiBcc1342piIyQip9YPOhGCqs8RqxlCDJr61Zjj/aFYq6gkrAfHXzjxM4W
ryt07haph402MvNbJSrRSuy06TTU9mauq+ncaXtEdMFZE8TRO+xE0wosV5FOsHjExgSVGCJU9fg0
hgMgp9AM13Xdrmezx/pNZYVsq4lgORfTrciy5KrxQRfQzrInVRgiko9SyLk0I4KNIGtgrCvNoa6B
uTZp7i7nadC2LE8I4LvRXR3WPKJUQeVN4Lk4tRchAQwY0iFWexxrrHhyA8e0qGlWmqdFSyTSCUUg
9bKspsRZjXk4nowiQTYCjxneJZZz7yXeKStYJutliWn2DEI0H8cNSfD4aPhDA+hBQPWRP3kx0EXT
Sz09OW2TghsjH1U5qbNvLBeCwGzsvch8aBHnOMmD43jJAalw8zCyNe06NhAmaMaF7aE/rwK7WaoF
fJo2c/kpYl6UOeWxtKP6seY71wvcT1ErwBzQb1ryVo1XKXSQN95sfVash7xn29ZClGnzeADTka7h
HWmr4ekLZvPGrd89NwkholVhNuFHNCM/agg4LJBailZDFeZPxoykih7r82aycbQr3eowae3n3of/
VjS8MDNxMHl0KH3CzVFw4AjUEEptYjcbUrJIFHiZ+hw5rXMi5euebCfNFm3We0v0Cesjm5D6qBiZ
uwptzMbwOsofRo/UicpbxBJP1aKH9SHnlAez1D+RAy4xHeHRi8g1RhjpIY1nBcA6W9NhjOwDPjjr
GWjBKlCaYVl3DT+6Xh0PkFdRJSk3ymAnp1xfY1v0XBvZM6ue6EktHPfGKSBkDyDjOs8guj530b03
hPrGivThMGXFHjI36uaV5sADTGewdQYra82dd3E8+idURD8GvTGisNQ2O0IgzkuoTycMNAQIdAYi
quXHCg4EK6f5Xh5Ks7OJXYe37WBG9wV8bLJL52jqsrNhLbPANnZGF3zqJyM7yQMgJygJeIrBAQcd
j+3OuM5jdtFQLLOt3frP/BeTI6skJGFZotwUwHCHucpvk7QYNyFKR4tZK8NzZKrzzq751vX2vca3
+zkGFrxA6YYcGjyddZJDaahGhJXNrEXy3c24HOylDXgU8xbKIthivB6DyTxEAXhUvRhJLwIzvqs+
FwQCT3WDvbptIICUWEawKR2t3XUjbhb8S4mkJ+3Ka9XHDibb2vDHYWPgeLku8/o1c7IQJmgNRjKM
b622Yl2Z3PhmEtwGg/ms4kK00kaF8NWoVbdgg5J9OG0SzdB3Zk5EFuxEvcmjXl8VdvLOdyzbm8SJ
iSF/8BWMYbsRVq/azzwdzWRvzqCjm9CwF/jAAdFwqngDw9Xa66oer5D4yJYIuOkkL73p1ajjDyg+
9rtxVIRuxADNE+ZCh/DLyUrn19FMStY0U7P0nQwbTBcBA7DvFXTZ7kDcTrufHcvbD3X5EPRYvOrT
aG+8wD3BohmOyqg0O4x6IM0ZvoJiNg/P0u2DLXiSZFHB2VYKZbjPmuqDHqHQlUKtXzsGr4BJBwwN
twSapYYkRR4b+6lPShTe1PG57b2bntf1smVRsxp5p54Vs6wWZeiR2HXqrzCyhgffnkAyRFE53zVj
t+5mVkx5arIzhFXRYq+10l3now089g5CGW5H3aqLUTMh/rNHXtS5ceq+XkdQoYMybPYAK2Yv2g0o
k96oygmF90M2sBrThwJFQ/NV8SGNAvISlkwxesVAWRZgAdT7ysuEH6Lf3EV1Sng3KVDKGTA/6Qv3
AXcUTIfIfaOtoQNCsx3viCk7mTxyEQDjjPA4g8atp9s8j7V7g5QnCgzpUcPlx6gU7WhVxSviotEm
6IoNEDCMVHvtVKkN/yLkSO/h8t1ZzV0XIIzftGjYT01/F9h3mQ0AdoxNWBo+qiegItuVIux0kaVR
DhrRpCI7yoea13aHoZqR8xUrhCoX3gvs17bInjy22ZQdHe8LMo/xQRbGrsSBSjXX6oiqK3vAQ8T3
eRdZjbNLM+O992GLVa626mzw0DHph8XgKuGGNWt1AvPr3aQZqH1hhRvWWguECwEEjQDLLs+AZAxZ
PN9EoxG9KibLJCXmGw4/I3/o82DJUlp5N9VFPufePkVW+RKrU7zc29lzf9KR6ALYjLIuKCTuU0lG
S8jezHprf65RLdM74zgK8ScjMe6rfvhkV0QWitAMVoSCQbsYBB3iXdHhOlCKlRse6guShvPS7at8
mQGAhpqw9GMFLaVwDNfKwDc4w7C+G/IFycMBGroHaLPZOfEUrXKYt3F8zIjc3bP3CBE4cYoVEAXe
bGRjsLyfvONQlLgptgKol7T7UZ2zg+qBvJPvZ6yyN4NjGEQsal6uUTJu2r5EmXEahp3jkhBofKcE
ZWbnr7w5jgb5bLJ/6UEVL3WDbPbCdvBUjvTeOIAqIkWUgAJQUgvUTK1bOwJzZy2uu1ujVWBmpWXA
Vg0PSujPzcqzW3xMM1S1Q72HTqQsE8Jv+yIrkD374MzBBvmu6tx2bURINnsY2Vah8Id5cZUQRffz
ZD1lJXTYsJ3Ab1VopMZ+ESy6Pnlpx4RoYI14XIRAZVqQuklhkxGjhd02ZKDziBjtgpr1XcQeFKI8
WUkEg+48pb8n/1zsIjd8CgLQ2I3vE/arzF3vR8hiTcQrlDQroCmFLWJT1QH0sIYaunZ29dLddyAd
133qGssqzuNVi4P7HjAJtIq+NRHFxEuhs8CTjOF8S5AwPg9kT0edvdQYILaHmM5dkY/drhfvj3bs
925ZE2D3EVCuXBWnEHEL3Xi2t9grrec0aA9a9iaXMIPzNA+ISetjtsHTZ9vZk7N2htzYkIQH/u1n
X+ISsd5J9R4R6EDJzil2JYs7zZmgJsww9EmhNDyP8V/0cyGIvx0jFzsp2PhrZMXDlVl5YLEB7Cxt
rfDuAla+RzMK1nWvh8cB5RIIk5PFBsFDkFYEvB2P3dCgpf5J6Xe2yna7g+O7BKkwHabjGJbeWZ2+
8vuY4GCUJ9cJ7QPhRRhoFqamLaISK1J+kK4IQAcIsHS7uCb1L+OIQUmipsm7jwZYYdsf81OoY8dx
OWjOuBxb8EKzNd1mtdftbM/VToGnvmUD7AyT1DhKVK3DnSn8nVYjEaaTnLgr2YnzviVoq0F5R8AG
k2u53GIF1u5iG0CLG2DJHAWkcUiMtDuFrM6NEmFah+42eDOHDbJ4TRvOS1eV01G3x3tdwc0VbHy9
cKrSvCXxat52BrrgOLwS+UCfZdPMmPvY6VCdc6FiNGcP4N7Go3y2QaqzDCe6+f23//7X//73+/g/
wdcCxQfyOnnzr/+l/F7gMxEFYftL8V+n6J14VPFHK4d97/bzoH9tVw+rf9vh9Lh++rWD+Du+T8h1
v/1dy7f27afCKkdMdbrvvtbTw9cGUK+8OJ9A9PxPG3/7Kmd5msqv//z9vehyduoPXzHJyH//1rT7
8s/fddWQ/6LLf0jM/63x9i1jHNi0Jpre/jLiK1jrf/6uaLb3D9uzNI/Yrme7jvX7b8NX0aJ5/7Bc
27Y9T9dkNcTvNvzn7672D5d1AOo0lmPopq55v//WFJ1oMrV/aK7r2p7p2IbmGpb3+58f+6cbd72R
v+Wsc4uI1TIXNFT199/Kyx0WH8zkz9GYzTMB0yDEgwAq7e9vD1EeiP7/RSLDdMYeKc/YNz+4HgGO
SW+9F+KVr2VsmniqQ4hRza8OAIiboenyZ7a9sDAUvcNPwO52JuAJAAC5dSdHl2lwGV2L0Ur9w2hU
4q37RvVsr17EAlCWGe0bS1sUeCbzVW1U62nOBm+jsi/YWoVfP/3UQbFy6wlsB2SljnyMCLYqYV3t
QZCZl6IrMGGhYVxKnojOjrb2qubYJMj+IR5Sy9ZoXPFYyp70NvrL8Kz5NpmmDdkiaJE+gBK2SBwF
XydxphQDLwMkF9CxDHglIkK1CEtR93f9RN2lVfQbTSf7AGiH/TNUjLpxlk2BCBEOzo1/W+q6f5tF
9qfBnsKdrEICkVZ9wrpkGMFtysprZwWEoZxFVk3YZNxe5htn95NlVeFOzmkXenmEfZw7FQwfEvg2
rPtGDYcV+c34IKMN8kwelA7c5txZ8eFalGeyTrbK4n86rLFRTau+X+066S/X+KX4yzX8EWJF1pJu
Y9MdFQRC2bZgkzZokbuxCUOx4xfiaIQalqBFyu0k6HupXoTgV6uqXyNkHsGqbpJbvRVU08ozXipj
8tYOW9S1LMYhWnlO47cnWRRJPPjkL78MigmHXAbpdmW+COXiDl2TG0g+t+wP0sMA4hAryJKHdg1o
lMhWea/EKqlUuFZLPfXRfmgC+zHqSuJoOnKlKorSj7JLpmKBqoYVzAr/CwjtiGgqGaBYHOSZPJia
w6qPQAF3M/yhXjbKukLYvXzvhhAoNrjX8ddhyjAh8qmal8brZfKxf/bx1tvKUI5WaONJncYQBlbT
XcI7QVGPpxiLXhFBJ9yTqxrwxDHOVlWnF5+MLOLjK2GBsBuQiNkPxp2FZTPvScAac9zqr33WndlK
+189oeGCxNAbOKsKGEX7bVABFG5nOS4inJXxeQz8eRX15FKyqXTdG/J/+dkPtIca2dd9KEIm8oDT
eLGtXf3PfrLSpV9V9MreJxB56Qem+Fs/2UPpQUvdQHG4zHe5hpyrFXM5fUR+3dI2xqiZd/Kg2ZqD
yniTkM5DZPBGVvpqsUbQw8b/2SLMhusKbOfWgTQf4Ecq6wYbvQneJyXCEN8rG91ySNSkyAtdK79P
dr2obejvReOMKwyGXjABnc7+bI2XQ6eyV2UpeLrWdz4OBUGSAMsQ3TIhnARyS92L4W5f5mBUxCRi
aDD16MjCwjr3jklaySqilUuiOQtU+11Vuk8Occ4PqUou2UZtAo6v6t07AsxGxt1+z9hKYKeTfMoq
k9BOVExHBG+tEyFDNjlsk99CoV4kutrJEBJ37IZzEfr5vjEgvdejNz+Ly8ke7TBeLpeLy8Wp9e1y
VVr9cLnul8uFuXrwSyWawXz6LToiyVf5sS8fFGLJMkliBbL8n/8xUDcmG+Yk533Acu7GVGZ7h7T2
Zdj13+j5Jqampn+S/0Bedskx7tK8CmC8nbvOSo6ugQKoNmJBIRVrgVVMzeVUlnOR15NnhNaRVEqh
Vv/Q/VIpJ8IO/WznZjbBGPLddJnYKX+Yh18JeMVGcPZ7bpoXzOo6jolDsXWiHR39+TaB7YU1FXsk
Vt7AlPMEfsFluOiues6Diskc2oOfQ6sf3noM6ZLaH95GThSTGtEU5OHlREXs5r4fAPCOQ4yhUFI3
z7HaVstRRaabbHnHd3VMDyVai5A93XgDgcM6p6MdoY4PAdAUXA4tLvIvfVMvlbFFSql2nJWlduQA
2MJBT/Lr58yaIMbMfn6Zs+7s9DD52bc5E6P+NqfqNPkmU0Nnq5pRr36e28JZDt2MtfacJg/olt6N
pu8fK3JvD5U6lHeDy+5WtMmq0UVTvI3BcsqibFBYey1wtgdRJEb9ZxN5qOutsxgZEWS8z7WJWbUX
ZvOnOWFrXSIDdbo2EGGaPgGQQkrC0H5sCESDKhrkCFXTDfQ4M36tbPrBKqswPn4+iwMbnM3sToC8
g+HX1usI2TqLfmFK6KZSogGyjo1Ae4deM/DpD2kT6Q9a56AQnhuX0vxTSbRde34fV6cwwNyUp8k0
vYKLqu8ttFzuR1VJzgNwG9+DNC2qfbVK/6aGUZ3oIzv2YtRP8/gjLppm4K382m6Bk6vmBzwqbvGf
Dz9PFeJBtpZldyj31ieVVfWiRzXgs6krKy+Z0IXXlZggM8wW1HqND5Ne43dMBznSCdz0zkQxfTUC
g1lZOUgUDcnpFQZeHcgqb3LIQxXOieWpf7CyFkYDVdf6CLHHSw8QeUQFNBgbcoBsMFwbAQADYakD
/knEQOHvQcOet7xUgnM3ZeHZcSw8vSbeCY0oyjrZqqruF9NJ+921yusT58Au/NCPY3iWveTBchDB
tEoNtLmY4zp5rKFzUrKTvM59vd4vk6Al+KVW2dhe5yDz4ByIXx0iN8hWfYiKj7xP8jZyi3SXJPJC
lurgo7zD8hb+eZtDKybzIEtO8iq/E9evwZ+3+KcZ/zrHL1+ev51HTvHTzJ0mch5/XvmXOf76leRv
QZO2JMOTWMsZfbCzPHjI74FA9k/XKn4/CGRk1bwbv3cjSYreCcqqa9kvIFFwTlRVX+e87BY/jMXN
bp/14fu1qmRvflvrmBIErYmGkpjz+1WL3PAuf8j1qnJy2e161XiOUXuafD+H9Fl+Ssb4L1cNk+SH
q5IRt2+jvvn2t7UAqG7UWUGIDXefb3/J9895mV2vw2+f8VL+5fPJPytqZ+TXuNL1D//++a4f+efP
KEuml33BX0vD7nSthr3zoARd/0gKEAnbMixho4f9Y83CHq1I90kpI68U+lSfkT2rjllm948VoJUt
/3J9cWllojRwnAc58jpRGDLvQF5VTiRLfqO7+z4aP8m3LCjqalOqxrN8J6caxKPlry9uwszJMczq
amOW2rMcJrvIeny/5sPU3kFLMj9UEQK9KV+3Vosx9+4AjA6iOAn+UdAo/el7t7iLplci1ES2HUNb
TnWydcZMrz4HWKCZo6lXS1ednKMtDkmA1ICewosyNQOxRg9xNMu22/5GQ0VnMXIPYK8r9tFMp57I
5D6fx/m2FJCisvaWwDTT4wVg5CNcQWJvDrakG4XQjyij4As/3p6mCWINO6EsdOfbS2XqWOopHR7l
XOZQzMc4yd49N4PFaNes3gIdsTJZTsasufciB2WKrAm3wDZZnoiiPNgI8GNI5mFS60f+TaYaa4EM
bJWHpsz66blRNNYNmEosKrgeh0wfjRcLdBr6xvEHXFW9O2No3qwUcWsnzpIt4oQNkt+N+fLLILfC
Yl4MUtm83Q28nbk7GcbvN+zjyzs3dqfHLO738gYE+JNug0bTyOFzn0ijoPaYjd+6sVLZxyJRJe6O
OoFvwA7dQ0m5fatFJgK3w/GkDQVbH1nWQ8CT31vLavB2l5euN/XVTtGEY3iNRg/aFspDFZvkGbni
lyJ9KRK/eCcLB5aNbej52lWvsuBRdnVndTi0pN/YYl5mnZrIP4RuWB7iyUVhAcOwD1aglgcHxZcb
3WqND7IVdXhYY15gfEBhrzx0ojiL4r8fi/RPf+PHQa88Dtib4kuHLmxW5/250HRlUxqGv/NI/57a
PsxBsEP5nsFDCdcX64th/CGjRvBTMB7ojFc5GoRB9+voDv+uFZv05jHEjhBxcsxsfTeIVuSS9A/X
Yj2UAHFF65wJ6UfV/bEVHe8fi9dW2VmOteunZmzy5eQk+Umt/OiogCVEvBSMQ2baj/HY21/UqEeV
sVdfK7Ni82LCYSs9NTq6RYtM4uQHsqsSpi8a+Qo27HP0qPqJdxOItbPARKdZYP4Rx942aqL2baqh
FnuDpT64BTJ+YCzUA+ZGyiEftAarCqTGrsOLvNwUyWD+UaO4Bj6vfdMM57FODRBoSao2t26omGs7
xhvRHkub3bOSH+EaubeNXw/syflpDgiTamZVvP1djz48IdKLHuNQZe+uj6n5mE4fa+ToV4WO3CrB
gvSsCdufn3uMDlIeps0d6PeJPr20Zk9YXmbs2Ex/S9vJYo4IMuEVvqzLuMInJcBOpobLIY6Xc9lN
18pkVUBpxL54OLfm5NxJpEqpdGf4fO6dXHSKNlmSy9MmaH8oibZG85w72fbXcRWmtis0c9yqXcKz
YKlHGh6QCl97V8c72tWBk8lfwbV4bbVF67UoO8dhR7L2ErVsUWhArRdwcew27crIYlLyoojQc7sS
VrobCT2+Fq+tsjOeQN86/5/Gal1gARQQv0ml94OtzJFK4EecKa62lmV5QPdinTmOveukNW0uwCGy
obY6d+vbwbMf2lgKEDrcRuJdhJPLbuhnE/MRJwFlVCAWJeqdOJhXmZrSTT4K6YbstvlIlim5cwOg
I9duc9nW21G+8X7qdplNDI8D9dtF46pbNWFeSK9oAFLevAmVii1sEueIbWm8jHBvY+8iK71qiZMc
7AEJkcoAS7clTmapGFawZOBVgwD+VgNQftOJZluwT7QgtDdxDXqlzGJ9j6qyeXbRmSCSSrC58901
asz269/1UD/7HYsN1VCaBxNpe7Lg9W051u2DrCIGNq1KB58AwJtqunBT44GFo/H/HRBX9pMaaui9
2Ah/ScBwjJfpfnAiXPhEENrVY/MhGr6geZU9yZp0aBB/rn3euVQhJB6tEGfDMEb2EKOVljx0Y3TZ
U4l0kxiNRcl4asPkjBeIc2I7wa7GGcrXFhOT7Q91ltjkRLnwg9Wy91DsamSVLncwsvx92KVuyNgd
l4ZCytpmrdv5LJ1BUJiP5BX1O6IFu2qsCV+KqiBT39HQ7SHrGXBFfu5fhtWlv2zU0chXVNfax2ir
Ye/l5fYhrDRsb8UBYQPw6n2zl6VLl0ma4opWVZwlVo2owXWIPCvwxBnnjHHKlCx/yOl8S578lCzx
tF9yJYbJ6sq0AUSoJHNU1/45V9LajTE2yoSnYIpdaBNt5jF4lBi0pkCT5QpJk2c4SJhR/kOt5evh
eCPbes1H3i0rMEYQOLZfhl+LuMW7ZnaZw8/S4NAqLRsXsz66YdQctbZHLU5jO7fD5mMlGy51slmW
K3Lr5Ga7RYU3Oy5y+FihX6SvbDGBHheoVsjTFDxNtrSKlNc7zaWR1ODhxKUuA+ep3vqRrm/zVilu
5OPXt0p0Gb8XK7y7j3aGAohsnXuh2iha5VNdtl47/93YXzq7YipVhChK6GJLZUJfwJ40dRHMJg92
fQ6MG2TBzVtFz+OTryNJK0qpSBHIelnUlOHbiF8a3BHQURlpN4SJPmJxa98SujDvAGfgGykegUiH
I0vnycUdq0R70o8410SPjh6YiEujQCNXj7KbVvveRo5y/9pNLiavs8luYrZCzAY4DkLd0Po4NvHd
riEXr+EhfJQlaQStia/7tSjPrgfZ5VqU46u5Rljnz1HXxixV08No425UPmRGd+y7oDiN4mAXGpwD
E5iKOer5qQfDSo6tJjB5qUDO57bBWwGAgWiRneRAeQZKJ94MPgaKsigPl8EpPtcntMAH1Kn1PA1O
ieCY1SGh5grwX0OSYS9L13q7myHty7I9NrsGcc2d7HLtJ4lq1yL0loPlR8AFxbzX+ku3dp63//5J
QJL2pyeB+Pm7jkF83+Fx4JDT/eVJEIGITVUIo5Dci3iJOHQLJCjRHfFD08yFqu5ZwuFnoebq5YAU
4Leza11DBH3ficMvddeibJX9fKxtspsSD6QJS8dFYZQR0GiDhXdZZP6+ye3RQhZSnKrjXZij4of9
y7zHH2De53kEwV2eykp5CERzog8tikfi9FJpI6LO/36NPnvEPl3kAsO4RgxelA0lQ+DEcfoE1WPF
WSKhcJONxTNm0d7WHKvV2Jus01V156ZesCxi7S7Qizd0Q4uNjxb8mA3u4zzXd40QISmnxj9ag7/i
SQFkNpwQkOsARPog9SPbfi5xeVsPeo9GhOlj6ui7yjqAFx3ZGqg1dOpCLZk2YY/+mK4SoMdTAr0W
pOxhzTcGuOUcJRagpMnSSPElSEdvGT2HnqmKZc4dKo07TwWF6iGsYwY4Ouje9OIaerLMnOI9jcvX
Bqz2Yjb5fbZxd25CnOJj/Y5Y/vOYIqIKCWA5IrjukjJubTTrcjbmsEV4UN3hUqoVI2+AAhOgcHwY
LO9+Hu1hOXf6rg6UEaqwkJ8AS5iSuaqVLl0qVXxr1m0CTVqvVnVIgBw4TbDI2JzjLGAsB6t7C5QW
XR+xhIZmcVMYrbnKM7deznggNMZObTCFy8AvvWGV1S/os2pKlDPUztjpXg2mbGjYEntNc+On5XGA
v2YnaNUPdo18pkdIIvBqMhPRmz/D0PWLMVpbZbAFo3PiTbTWCyRetSjt9sEqSJHVB6awygZgrbWB
qYtPLuQmDGCHePNaSRpe7DU63HWL6kCl/OFXg7YPUajRggT+YFzC7yCoPThoshfWY2TBUlG9Mtn6
inGeE+Xd7tXkZIJ+DVr72TIQ8Ggt+NfJC8h6JBdq4z0xor3h5RbrGZSKHfQQ1AGhCb98DYYUKFAK
5sbWZkxeUvveyWJsA3vQqxWiuBO2CSrMv3U2ADPLkvis27OFXdkn02c3k+AzXnWsTA3Fe2TxrRxR
b7HWxXg/50H04HdYQasipcWT4KRVjfNcqA2c6fDWa9pFYZEwa/CSSzpUciHsWNveKJCImIddE9bP
aF0QJ0bgBUYTqFNESTZx7MSLQFODVWuUz3gDW9tqCINNMYPKbqzQWmshxtpqFa5TVx1ucJtV9kb3
pVXfTKsCFZcp2PD48aZq4YEi6ogyjrvpYcwcVK37f4yd15LbutZun4hVzOFWObc6uB1uWG7bizln
Pv0/AHlb7a619zkXRhHABMSWJQqY+MLJxzMT7upOrWqsuZv4G8fou9qbTQoIIg1IY8RTe3byNnq1
9ZyDe24cTO3zHsV7o9eB8NYHder6Q27gnVK7WbZ2ChMvrwZ2I34bYJsTSIQTwgTrvOxWHjqfZhyH
G0+I3Ki6cKxBYMS1t2qRK6u5gtOQY2if49H+aGHEYdapux1QqhwE1blna3OGKm/q6gOUsvHU6eDt
xpAT/1Yl/95Gubeu7P7k63H3OJqciVRoJ7RzUqz6Ae4ayzXv4ofuo6ZVJytsxwPUl3NVjdqhNOZD
LeTd+HMmOM91JnIj/RkvDtzbgp0T+AanCSR81ZQFgJE433C1qABoa5+UHumtCqGJBX4LeCKGfHP6
btjrEae+vXYMZ3019p88OzU2lYUjZAorA/IoTnj4A+zbGWluzneEv1T+RcMRBkUEzp6y84xDGttL
C7RnPaOkaU3fe1OrMWbBciSfVxqyvbuKjxtQy1Q9OySWLLN9QhZf2ztaNa3buudXXBfuNT5PVK/X
Nq4aTkevRcLfnCoNR8k8bnZuBn92SrjfiM+HMx791EEXIehQDRZXShujBSnrSg+H0bPSnZ3nXy1j
nP7p3JObIRwCfRELRS8MeYts72uM9jJ6ztVwibOgf4TN9qaLdg8xl5VDvhB9zVb/5KKxaoWN9zX1
+pLher6TYZiwWeXUfgX+Z+1wE8Co6Ta6OXijBafeLqwjglJwlcToihTewtYS7WqgWP4A+w+1StGh
4wa5dJDiP/tRlT/rgGrVxrV3Tq5buNcilAHWfAAILS5lMSkgre/Vj93/FiPb3gV+mELLdkEBtRCX
lCxaz6UOVjLXcO3psQLVRNEYVveA3qe3VMepWVtK7LLUF41hNcL4Ketqc2vUe4xPosQ68UPGQ3Ye
1LPWpcmrYZVIrccTkixm/Arzex975fyoilozC6A7bH1EfeLXpWzTG8t8RilnKdtcrYJK6JJlCrzs
Ic2sgWRNFH0LTaRbSAiPZydWkg0P2e+GqrfbFqNTIUkUz1vdV8EMiaL3hKvavd4iTPWzncsaH05H
QWuBYlJH5eRpdo7ZCN8VjzTXMegs8yivUiMCHvE5GIP5XQO0TKh79wBnTKjLUbqBiLxexrui4AC9
TXHnQ9a6PfU+erWLKu6+xiOKQGObIwiIMLiNhGkDPWkylqQVnSPOxZyqpe3vKywA116lpDylSgCx
CpwoWSBI0h4/tCGS3x6rDEo4b4IKyhU6ZnJk14tdkRsgrWUISFgCTFkWErCsR/myiKySJPDoHGRR
TPbvq+rPVQSnkPuLASCo3XSQBSbZvJjmoiOm90I3+kJKEzgRO/vi2M4B6d7Kx4YUH89bR4FCwtGv
eDDCE+MSUBIWu64WkDXkXfOVOVr+72WwbnjOh3UwC0yXRbABdNBVLX4X/t4R62oRhyTBEPgJHA1u
IwchqTapn2HA/DJm1/0Jf2KJhxN7pbptto4XKW8ZlkNYU46oNdpIqiSJ7j+wWsZWt7T9A3xk++hM
sYIZpBk8WgaWHAOqnJ/jBOa/pvXtz7GKV7lOsnjhYhmu40P3oy7nHIpTHm+nSC/R5J/2GCr7X8Zg
CkkHjmBRDNg0QYoGy4Qb09fWQ7TWaMqfUYb6joZmPWYFybzFRTPaJ7gu4fhm7iuxntZy1ZSuKt7v
S9mKy4p3KES/6SroVkIz2gGFhoZqgzBK0TELBCm1iFKKoAsOM55PCxkxirBUHds1h0o8H0RVFmky
II5J9x7bzQjtgwCmnDVND3KWyvZ7stLxqZCdPUi1bZNh6nifQCmMYDUhXLi5t8Wx+rng5PAoX9ZV
kafngTzXHZb2WWSERxuA9z287pJ002FxhOiQuAcvRaTOaL1xJ/8eGYhfFim3qrrI+0KbCEsLQZ3P
U2Xml60zv7voqYBpbF7xBqx3pHnCrYtS5BeyPLcAAxPGVWRk3tFyuvJxUFqcIcXIQGAqISJmTwO7
yiMG0t6qLDzzu9DkH/Bp+OqkAW7PuuHvBOz9k27oFxmgxWDs825qL67TDyAFUXCVUzZd+dDqdvmp
14xg70WIAaHCoXxt+3/kwLIxkKOa0QIK8IN7ClyWr2W/qdUq+DxnvrNKMII690j3HB2tgRMYWe5L
n+OgAE6n/jWiSdt1NsdjrBqXrVWPj5mBUsyIsvIOYYYeyW9hhtznzvdA60AAGtWv1FI4JECaJCwL
fa0PHWozuqZS2M1ajwP9NZzzL3J+ckVrkyXH97osOffUHf/BxWB3P48xiyWriZ6MAWGtqIfJlzjl
U6GZ7XcACmfTG2P8TtxlxJlUsEBW+7Gxp/pbJ1xrKqSIXkaNIxyAoTrHfgp2LVmfHXj09aeeoxxW
x57jlFA6I+2tgpEUm9r3og7B1LTDdPTrub7m6mghjkRA2A3HIpryvebXoBaHeUbAN+4furqNHvhi
G4u01oxvZs2XP7WM6mqF8OlGK8OrVXS0eN8uhsnNH9Gbb8GhYXrfkRr9lkf6Gxyx9Cnsc/WkOiPi
kWKA1tWveBcmz5nuPfiNVpCN6VFzn1w4AgFMVWWZY/sNsZFCXsmiHGBug6xaNzA7kGQNmrdMDfbB
JNBJUGbE+PZXYHtvtZWHX+BxGsvK7bVHkXPlF0fFCozDuIOqqsHOR/D4Ab8MPv+Kf7WRHth3UaSd
yjGqNtiYcHwEdUpH5DF3n21RhIDzsfBD61K2WeLoSAnyepV7s/uMGc4SXYdsnfjp+Mg3FxWPObO+
zGb2GnNeA5m5K/kdbqLyVXbIkMLvhsfK7fwNXjjTUePsGB0W59JpVnXBbaUvbe3KVnN4HJXAvgKg
kpVbS6BXD13boQzZoikjgvgmeGeo2mguUZPteCvNp1LTLhGUOuEmHDSgRo3P93kGx00PmZuihCJG
ycJJ62ivsnNYtKhCRMvGjsIdiF34sDbeNXULB7jyxefT8IPXwJnVRZs2IQLb7hcLq4ifvVtuMVpF
5bJ5jWDNInhYBRstqNGQ17GGMMmdX3RRFFjXkJWu/aWiNvFFFm0VdOrCghi39WFokG2mR0a7LNN3
voYOtw/qFLmB5kcesC6ITeUfK8Mvy7Xgq3jTxu8rHjW5U6LlYPTHjMXSogG48NyakfPsle7S5Oz+
UdasnHNSQ1X8rayOTqEeHNfDHFzEylGh84a2fPckWxxb65ZTkek72VchXYlsEyCnyE0OWVon67Ir
p2+m6wnmovVJz1oO+Ns0WUeaOlw9TXtTTVSh7MAeUeRXw5cEp4wtom5IpohqmEX+Beg+C2FR64Lo
xUzbU9bCgZZNWPpVK/6nOnTM6CwCszrovKeL22xu1jx7HMqK0bJAG7BawGSuWN8RjxOatnEapEtu
vZODIEdRAmQmS7SstHynIi6NfiXjNTfxlkk8RKSQqdpzN+8TD0DxrTdSqieVPaisyWLMoBskgX/W
srC68qlolx2/yGjaVhzV27X61vI/No8KydoqPbQI5cL3zBTc6JEVxEc32SL4UQjkvkjLmXlno1Jq
6Y9nT2vbNwvHz9nrkq9OPFabsMqmfQJh89kdix8yQLMDfLdqbQQ27KcHvZmcdY7/9re0H/DF8xeo
qW0KE38jtrXmp6n6rM5z/Fmra7TXsBoAZ0O1RD54HyZTh7sq1dRx/ZXOmm1H5msPZsNmb4u7lKNg
w9LncYw4+ai9eKXhHSKhVqgNbfngWdBq7Ro1IBbn3IXHUewChJx2nlxDO8urvKuOVqMjf/CnaWiV
5txar4jjNYjJ40W2wN2tvqLxvC9mU4MByMZ1LoDteh32iUGQZDcjRUdUzRjrUJGWeNcrO9LKo8f1
9N9D7uPQMljFyH8dLBXJsUgLv1SNOUH1DoaL4wz+iaOVakVCyHurAN7Y6ltnlBgrmSAk69wE+O4l
Z12oZaik8gaO9vL03BcZp+ypjYeYbETQSjvN80WLugJyqYGiqVd0Zz1zlbWPv+kTeagBrW6z/ALp
+0cLj/JX2OP16UVZuOhIrLloRf00G34a4acOn1WFT4anGOYjOozNJh96B6RuYO/jyLN2nmlFlxEL
d5JcfvaMxXyOodycfcXgJjSjbalsI/w5DpCC06MsmqBOj27ova8aWkyWyYmTJQeV7bKvs+hst2H/
NFrxl9ioym/YiCboPnnTEWmY+mXydKTOafdxuFxpmYG7Jrp+rz4SFrI9qESOxnC8HUsNFmg4puII
qLRXy9H3pEGmkxQIkYXuts26tmYMUjQcRnhCO+2l0lKcchlQ23OzVrUSy4+phDIxOfPTXAbjoTWH
fl3kvvYd5WwvqaI3b/RTRJUtH5GbOHzSNRQtA5QG3+TIehj9R2Aqrbrxg7jazVNEeqUs5xOSTdGr
F9c/E1ReLx6E5VejVB7zUvUeZB+PjJ0SBuajO/DZUlq/2CS4UVtruf9xOHXFW8YcyRQ3Y7jAVqq5
+FPUYA6njluvmzNIuQD7EGOhURYgkRFTGHnEQoIGQdHG/+lOKhSSsgHbqnu0vJKBZY1IvWUF1Zan
U2uuZE9njg9Dhahfhrzv7zaDZ2HkpP7pPgvc/HVakwkv3MA+oOZh3QpZ1RuHfK5snGw//33ZcX6/
rQf94xAZJ8fhQ/p7LsQ5enX0rnxV6segLdHBNv1ml+Y9EMh7PZd13ExNxHCMZveuXjQ9dZAHjzxr
WfuPz4ZR24tZ64291KUB+h4e8PnTb70oF4/PhRehLK6eG/gSywKVMIQfGwXA+38KswqC871atX2E
xvL46UN7PuoKCyMKGev0qBh4mPJ9aJed9zZ4Vf2pMTcfmu8vdw/tGn3ZeXZ4lE0y4v5y9zZS4pfS
q1wEaPgL7u0fYi2TpKuSRspGdtzj7hPLNkRvPD53fcVzMoD7/2+BhRBwU1JWJ/f7/vDuyI5JGTsB
zcBn5s+7K68+BMPYjrdtnf/zof1DbDHBI1Mnkpp/v/UyTA1V7hYYcXGsoBnLtn+Lu7dh3mh1VvHf
3zI5h+UEuwEY/v4+o7z68PaSyf2c2ZW3/d/vbmDjFOvCZNj8j3e3UtqlEVoQ4v+8a//2xrBL0dl8
WfW7/wU54mNwhL50MHp4B/z9yb6/FXKYZ5fhzom9Tx/aZee9beyKea2X6RMbZmzPC6w7MjPWzl0R
zNMicNtwM8452yOE+86yp48Gd1yRtGmXQsAIVy1Rl12JGAll8IvfqcXOHJKu2sqOIPuVuHxVNLNh
R5Hg3HKYRmP/cdIyLAaWOwrHIXJSOZ+cQAGZxB6VZTQ/j/rGs2GQSDkFk2O6o9UpEEHlZcMJUIY2
jFnAYnGbNeyiqVyYSL5tIQoNGFlZ0UtX+d9D0I1vulG8uTZLPqMM1B1ggGaL4lTyilLydcpm/41f
AIDvqzl1+s1sBsWTUpT5U8IWRM3M+ixr0dBFFwjsh36aPVKbc6lswh7ZqihGogUocCiWSl6BPL+W
P5miSOMTefTmUVaQtRgORjZgUSwml23zDIPdzbDwkq/qBjgWub2KRpaN4PXZ1ef8ClXb4FCpKJB5
SJCo6LAK8855p4RPlu6Do2ariUnVHD7JthY9PH4P+3gvq7JjQD3HUJz2IRWjkPYqz2pZnx2sxlC9
8aNxC5sVqxpZ9ycQ3Z1SN9skqaMnOUEajZcYI08IrDR52qw+1JO3DCwf/1ZhtWWJXGXZOO1RXnHU
gP9q0OJqcq9/iLFdP15lNf4PvkhqyiH34Nvge+OHuWXguxhEO05x5vFN/nMP73pltGPEp7yPS84Q
ehXMTmq4RzwavKOjFp/gCyNO+qfpXYhs5FvmHe/d8squavCcfVvwgWWWey8yL++rt+D7azr5bO/s
OdnLjvuw//6aVWciao9ywcLrrIcZDulx8nL3QRUFWiHKsUs4ExM1R4i68PrOQ8LB53qwJnwF/8TK
ECWJvwYOYJ17bDb5xbljjScD7vEY/mUbCzWYpewg7z0i2hVhLT6b/BH3QMzU1Etjv8lXvs+LvWC0
xevG4zyVm7vH95U+LsYmtrd5yIdfrX1hENzkgXKFZdh9H2NdKD+HtcPRLn+Rk8TxPtHBHeR8OmE0
ir9w5vgJlQVHWd9uTL6GP2BIEmb+6dY2QW09RKX6WnUjvmDYxaECiJTB+t0fBDbzZFoT3N658DK2
2+63XsGIYBKwI3ml/rm6tw16nRyRpgFGTawuMVCVMn/CNKffJI3dHtDgNzgZEJd5FHecILU7RGbb
c5Elw1NW78HpG48Ygw1PoZ1pu3kM0e/2exQjis6boG02436uzf4pdqbhCtZHWCgFGb6okH/H0uWU
eWbz7Df4rSJDYhxjUTTwyTd54qrqy9g8QTXDDQybtGVdYNvbi+oINj1ltby7D5IjpxaRPBLexjFx
Hfav0WiuZIcsPgQXSo2dpBwiu291EnjRITRQn/ozl+xNcbevFrcY2fChX1bNBJUybElQOBej300r
L438NUEN7zgGGUkzv8yVhc0Z4NrUa8gHohiNsatWIXwcVKh9A0n6bPWuV45DTXzbxeZ87NIge5gM
F+RM6yjkbSzDhGSopYgE8Q6m/P8uZVUWrV1lD0DYo73SFm+34EbMUPCoI51hrgOEpGOs9r6MmhWy
W2MiGSBfJwvyaxPnCMp7EQmmJrpU0MIv0RQWl7yEQMzqrQ0OokNz6t8djTuF2gLJsuDgwQu6xclx
6uigEGeyRhuhQJPhCZC+6zS092+XshUJbbT5W3HEeLv8H7Fy7LtQkCD2giMXV7f3NjuMhWJ0v8j9
R1sZKYvZ8M4TrvYrzFqKDa6b5reKLA7qm98bKxjXwDvSA0BR+xn7XjLJtPcl9AuUnKHBoe121r2y
Xc7FbPDVc7uNZRXOAagdMCZ5+a913VPsQ+wa4Gl6qM8yRtMc8E73Me/qhpjz3vNxyrnNEQhlY4ZM
7qBfGwXIRV6NDns8NMVlW6XY/s4qe9QrRZssckgvV8yKKjO2gKSK9nDU/hlndINubb3n5Wu2j/NK
TsJ/brcG61LiPc+PnVgz3X7xkF/4/dv3oe3WUWdLhPCs/T1MXslfOXkVlwo/sh/G3rvv4wYLL1iz
wyNE3sG9Q469TfNhbhnoWTX2jZnaHJsGbI1muuVrhcalcNwxSfg6wcafCutcVoW68wGVHGpNN49l
6bTbLjC7B7R7o3VXmdqz7QAa0Kau+2LP4y/DCcwfbaVt0b8HswcGSokmNAK1iq94XyrnAsIEq9/h
DQhntzW1ODxNGK6uPdaVCFPrSHsP2kQKn/M7IwFxL6uOaAuHGTtNO8RFBG7oWpmmrd732Rntc4hB
mFf5yPsX/m2EHObVnrfHVO7nbUSO6IGGy/jlNkKvh37ZY/6xcQvIygs9daK94bqY1gpMeIFV7FVO
47rfzT6oHm5hrt6Gy5GUyfZWB61d7Do/mBa3aeW4iEPCpLsNl3MMvo5op+uTppQvNlfRsG1tYOba
LB3R8nZ6wPfyNmeSopQGGufYdRh69nHt7LXBbbC06uyrQVIig7v0dGuae33rV/EAkIaTEaXJvY0e
ZPpRFkbR68eh5FyYJM1ONrVjZ1ULQ4jQ3kPejRAdcti9za8fwmRANkrM1lkqCIoBR3CAh/nGmUcf
XJja6YsyRVQsE0SxYdDeEqOfd7KpZxuFQF9fqcc6dje3quzBSghWmT2zwdKUZWxjzgkVJznlZQ2p
XW2sFZaMfDgqmMWaAQDbjCME9NsK9xJxqaZtdOqAi+zjZDehJLCIS705JZiCvqIc/4+m15jhDEb4
Wrfpi6ZG40MrarqDohpia4+yZmEIy0nHoz2neyNCAxyLQQRKw2Ei+ZfOJJutiT1PVB7r3la2foAU
uNHG2Ae4o/tYWtaPcrY2do4YAyrDzsEgo3orcqUG24Yoo2ySnTLsXpVXsUgk30fd4z5Mh4xqh9iT
eA05zY8BQZ5NOSXlqVaHnP+2StmYve09ZqNT4UZrld+qOT4jfuz8k+CwjEbh+MPXcb4KIM69KH42
rkPkRM5F6RaHMigvA/5V2wK1hKti6P3VNDE6iDiC2lSiTXbo6TDuE+GLBYJcO/ADY26tTsvggJmF
hxGJi3acqWnBOnI4DbNRMVli+qEH2C10aKhlHaIgjlk+2ApChbUZ2SvHKPSTLKw/V2XHqZVlB7sq
Ii/btaCaNSCWCGbIkKl3yLqbb2QbZgzZ/XhRWHrxSqomO4I8Fx5mZfHqc4i5N12Mkw07BvmWaul2
7nsMNFK+MZhiDYe8i/vlnMbeBSmU6jTOobkCxTx9N8fPKE/HP8LW05ag4NpL2iTmSROZZZ0Pz5vv
AlkhIMvADg2V7iEnCBOsQcRw1YktKmrxfhH/6GuQn7VOLnnuWv08JbjoyoFTt+RNnt7MPkORMjCV
U2tp6cXsJ2spA5r5MoIxEGYB2oNWIYDeDPGwD3TUXzFAPbk4jhyQqP6sKZ12lUWQcSQ3AQEMgAtc
7k2l45L8cUDRRiJCdmSWFm4r2+UB/mc8wo36GQ3PdToG+MzIjsHwr2lRkUEWP4qyaRrUYlVzsraW
L3gbD1RqH5ZxfBt173CDFXpq+VW+smz2e55BEDSdnRwpO9jLxhsNSNW7u8kC/kuEtY+MgIGl+2zy
sj0efN7pPrT20ZicZoDm9xedPPzI5pp37/6yOrjJB7CSciTGBos5gDOc4Bhzti22QV4GdCIXOHI+
oBiW/F0g44t35oi2cq5jdhMjH/xG3vZHWtsDycwRMbbY6UDch+1+mmbO9HtQRPlgJye/1eeXMXNB
JszjCGKZqo3s6g5J93Qlq62VWic9NP6RNeAoKBEXfNo5tHoRAKwXYeQC7tx9kDXPJL/auj2QSbd+
dEsz33OCbJywPqGoVONk4EZ90DsNm3XaB9wEwAuKy5KdSLewXI+PUzIjGSIa+1L/rGUgM4O0MJ6j
CRPgEpeSpdGoxrOuNf1Tpb8C59SfZQDEIxBQLAj2t3jNifdlR+ZfVv2EOZQzZM7xOfUusZ9HKwPX
HX0Zd+G88d3hOIL93jRlMOE3UE5HtmnYgVjttqg77FgMIyhBncprGXQvZLis1k6n7nW9XVfJ+F0D
NbMPRh+pncl30r2Hiii/nOyMpiTPr/IKlddb3L1JQ5hjHw3IiSQFUqh4ttTnGnVQFZ7yeXTIEZp9
obH7HNGbEYXskFeZZ8zHeUaq/0+7qYQHSEr6FhC3/hz2pgI23EHuUFSbVOuOth5mgDsr41m2BehH
aYlRYskD6afMeFAAwypxC5gAczu98bm1+rMHKegpQ2nlKWlzoPPeg4Ve975rTfXUClTAaHYqj0iq
sqhB/h3TMsEv9z9NMkLGyjZZnYZ4VzV9umqSIN4WQZp/tqsvWJ36K+hK2bLwi2pY9FPvH2ILpgRq
lruhAhqaRk540XtOvBTUPV/w2cWKJ7eitzED8luV2Ju0ubfMVD/6mduQCzj1SV/jlhzY4BvgGuDJ
7vS54UTACJNzZxTfBnVSTjy7m0+ARcw2/1SJa3UAuDbgDmaxYv1khxxvAkB7DPu5+YTY0aNb5T2Q
e/r0sfyhj515luOQ8edgqUOcX3ZGZqwsKiPXcDpjVm1osmVfoDuatqtazeIXQLacnQWO8drZbNJH
FDa/5o3/0yzD6S3FUdsYNP1X22NokRQcB0MISa2RBx2kAQ4TG1NwJ6xd19fDzzg3XrTSab7bdpEu
sJLpv+Cs7sI9LIxPfqljtVFG6fME52VVa7NxHTUnxBCsHi789HTbsR66U6Y4wT5DnnjVpulLGbs6
MtQUiZXyVRa/hbIK0EHHlsno1rno5YhiWHcpR/3hhAxHnHhfCyVF/tIUUsUYW/X7QrXftwkBg/2c
mF+H1mkeqjmpeBAgAp/VaLWLwplwHctG68j/KlimzMAbxPRrPLeU1vLhp5jjGv33eSmjQ3AyO91x
EJMd3DldT/nwWrtNfpJL1WgK2ACwSeoyvnVIoKUuETWCMGJtK4vea1/1Ws9Z1E1Yell5y+oLYzSs
yLSHokztS+lqNsz0PvmaTi+jX/PulLF2GVz7ocLo9kUWk25u+wAnCFlDvnNcEmXsZHxaWD1y+oG+
lL0+T8zrHAV72SmbVCe6ZHmpXGRtnAsYFENmbgsjRmdX65HScdrxMppttHZiPGd9Hq4XstvjhVP/
RF80mfqmqs20k22ykCGNXaAwM73dm9PC/D2SFaoL+KxEMsFLU30hY+TrzL5n4kzk9xs5ye0l5GXb
wIDQo/6LZeLlEhVxCwpmDF9BRp8mu/e+Iy8PFCXNu0tghgje6EmzDFMUs6pYKLGr+Su6iOWutY10
G8xa8QWxszXECe87EuVYRqPDeipyE+lWH8tvIbJkl4twVvyd3oTNVztetvVgIzBsdWxsalwqRLX2
rf2UT86L6ffeUTOA5sn2pMCSoyE3fY3hN14ttDLBt/n2V3vKWPHEsNjD2DZfanARHTYdX8mQBJsB
6eKdHB9WPGbi/ivpM2+HULa+lqOBHp1Sd/rlRqq29XWxi3DDzD6EhY1wO76qQ+7UD50oZggmRxQ2
APaLMNnWTbjOwL49VDjXCUxn6R7Lig8LYn8hbAVEpUMn2sqZ4nToWedGxnyyZtyj/kwsezvUb8+j
2iCfr13zoVN2paCNze2UNKtELCZUZR62/N59NyUVTRLKzLwJf7PSkqxStpNmvKqC0HbrlYH3uhVD
u2Uv9fRx7G0aFZeandLWF9k9yleWl7KwQAnuI889yJvJHYUXllPfbqfsa2UfAqBqTY4vtvLm5bhE
s4dDNMxQh/h7IL4w7t2lBfFmwZMTqkeVt8sxUEELgJi46oNbX9kocq6OHZjABCieUi9Vu9U3MioR
bd3UjIdZGz/LpltwZYSPdpM2xzieSTW3rhdtanQ8l7fupBy7hyB5lHMOkRmdsEC9GsjbP7eqtlIE
EECfpvhRc+yjrOWFTl7P1F9NgVzPClbjQwkjKsDWCiSjb615tM0HTRSlJLVJ1tqAhmO2kF2yLvvv
1Vu37LkN6tBT/j1ehsquf40vUv1TZJaAtNwheJjLLHgw/dy5CEBdFpn8ZtIiC9XUQuQAp2Zn9G5g
LnCSCYRteLk27MoCvUT11qPminEgXXuW4yrsm0w2aXRPJZZvZBW3Bdg6PVTA7QSescP7z7zGoO2v
I8uU9VRzXiarJGLM69hNYHgrdOY5mNt6pTksJOu/VwTkHJRAAj4mWyn10JzCsml/X0bmMO3zotoC
EaF7srOG0/mUp6Yc3YRRu0vNCe67aJPdt0g5UcUa86YqfJPM/Rd6tW6iavtOipZzDxMigO6yrQcD
ZYIs/wAmb4uiBQENmk0k2AE4mU/lUJpPFvrQSciWS9YMH5iTEUFMkhGmCOt7oCZKo5L0FAP6SfPO
SludZacMq2oS0jlnnjz78EeZg3h+8sHg/Oc11MTUN6FKTv/ehmjzsXbm7CKnGSaWrlWfcsI58fxd
6i1QlYhjGtaSYEYARTULU9Dec9u6NmOSXYISSvyUmvO61LGnl50jT+zzFGtPcWwmnERbzrvYFNf0
debG1roWlHoZOxAra7JQbQNseZddZO2/xdvzgPioiJX3IV+Y1C/3EWHA4mFkfUFE8NFsM/Iuwfwk
A+Td/rn3D2Nk5597N+X8+l/3IufPxfzy1ga0ac44/zzJkXK2f4mXf6vs/DveKISONtYBq9zRrkls
/X4z73/wvwz68wbd4zU/ndddMby/KYubut1iWU4k7FQICsrgvOKRfsEeMRdI2vLV1laJaPVJJl/h
OL3IWhRo2TGKYdEoRuy88i/dNlVrrWWvlkGkdGqzEWlA9quJjvknv9RT0IDaGgvUGtDePMC2H1gO
qhn8HZ6EQAhlnyyKZvzVDcp0kjWvFmImiV7eRrfqiC2QnpM/E5P1rV6hInOQldrA1CzoQ3ACM6tq
jEZLBIVb7ZOPigwnyvmXCmrbAfF3ILKiCguc836jCo6yavAFSuuweM1nzT4bpuB4k+z9EjgIXlSY
s+08MWqIqytPnfAp4zPwaMWQhRG2+AKz29mWbDjWcrJE3AIJ0/Lijrb2aR7g8InJmr9voRe3oNvI
EqWImiGvDPZdnCkJXr/U+eXs8VMAuHkvay3YY/zWK7QrvCEVnhSiLiXRa9McNujr4K4KMREDHr5a
Q5TWCzuZIjxr+B62xWgBCR0UcYbHdyts2kcRfJOyEE1ywJiW0RGfJeu5c0sLf2gynvcBbYaxbFLC
r+2tsBbOBHCixXc+jIx2+7/ZNZomnnd3aW7HQY4bprl4HBqodKO49ffz0BzmyFTSEOvGuMJNrNiD
kow26BNHQLuVeufGyrdO1VMwBKgKndvmIPsqEYDlkaatkE14VEJsAW5V2cMfVy6TGusNGR0bcXQx
UjO6pOIq08lwJjujw1HKNTvYw0KiP8gaZ9h04nKECXwrsDoLT6ENxXQwuqvs1BStEgRefY2jUh+v
5GBLOICisDy9TNhNgvcKyvWYjPnKBp/2mQXRQ0ay+xHEe/Dc5L831KOSVYcoEkadYn9dhHa3mrWy
2/8ZVOOrgOSYFzxrunFr/jDIQh5oNXUhiynVQFp77D/ZJGy2WQYSL8xLPmZBnJiXeraMy5CYT13u
mftYdsi2tirMbVuVcOydDmFp2ch69al2VHMPmg6h2/5PTNKCTZxcmMtFWDnbyIEWUAv1KlnNG9yP
pT7VvXrvlcFlpHPU6KMkmdums4lsvsMwxR2OlMPqEomrQLTJXkiov6/+f+OUQv1/KKKYxt+KKI5q
Ow66QLapqWijmI7+QQeB59MMP9DMDpMCMBCu/6KonAIl2r68yCsEJ8oLViNQzUcsrf9uj0Xn2Fic
nKMdcI+X7XLkmKoZ9s7dVtbu7TJ2JC14INV6kO1a4MTaQl52dZ0eDDs7f5iyNYx5Of4fZV/WHDeu
ZP1f5vljBHeQD/NS+yrJkizZfmG0l8sF3Bdw+fXfQbIklKrd7TsRM7xAbqy2qkggkXlOhsIfYnoD
xWOwzHWcSBF7MsmQYn9jU6Z5yjL3hMy3wLk3Ca6GN0GuNNfDwQMVb/irMkX0lDSZgR3cWO5T7Pgf
LAYY0lyXoFzTFwZ4/J/ZAFgDZYrK74tpNwIv2tSRr2k1swfCDhZK+YZWgU3sHKyqMU5qTaiD8HuZ
Z7E3W9ACsmnddpu7QOmu9BZoPthud2cry7ezG8lkqEAzLqFIoUJlgxtqi9ZBORtq2tIlNnfMFEfi
TAEdPE6ZOtRizHPSNL4OlmZlBJLn5tgdXBSxgkquAjs9SOvUWJ/aCYlCgu6qBj3bNBWo/IJx15ny
92mLHp1H7q6RMz9naDwiA4iiDL9imtAFGx3yU2KSvIUj8RzAkpbhNMdURm9iFUA3eyRo8vrqVgnT
ylPoZN7JLD4rPNM6aIsHjT3fSDrx7OA8dIbHdb2YbAivlEBNSfIWp8PJwp5FbYoii9lwBlh9C301
iwCTaUvw1fZyWxRgYPbmRx/Cm7QQ5e9lvU7asT7aJRp0aQQCnMtIKfqe1cexdM6Z5wKR4N2B5DdT
FekmnFKQG02F65ZrXiExMZWunW6UC6CH0fyXeBqYt5RnYbSYX3QOTpGCAGAC75+9Reumb2j+pkId
x8ZFwc7CRKUydugSKt9EoTrwP6KiQMcWBxC3hMNXl1RjOMohdcbCZvZR6jkERXNkiETWgpKQbK7u
Q3OyKWQcJPaacKssO/xOZm8yJMXkAL0lLUx91dtJdMQ+KC0W6ESNjjRHaTsKmOWlQYv7/oI75xse
8Io56tZxbod248xut62fAAQJDSvLyUQxy1GqB5e/qUenvKitwu8QPbh4p3aPN0zEQCeYyIuKo2v4
iZEhxSGtqePjdR7OwfHIcVA44qEINCkWse2C+6xBCYZRpt6qJmwpqsdKtJQZm7FHBRfpLannBC5F
+rTQDhpDEwoO0EAMa/WJjeokUaPHUc6D3NdPnrzQiC7KptXNA3o3Y+B+YesaeY33mODN/GACdgVg
NP4jiRy/j9E9VYESUVqQIghXST+0YGizvUdkwBtQgXJdIthcnKwWxO1Gpd2TTzl43tZC9zUIyx1w
cAorvu+0ysIprbxn4I97LQNrJE2R6coXKfDU7Lpyz73BqgNel3ua+aAIPxt56J7VtJ0KMLBH5bAm
RYS23SUDbx3WlmmJLrOpOCIFiUZumtfgUjrqKIrrANJDExJfWZAHaUCMDjcaKqGKMnAHPeG5kRdb
awgeyE5FVB5Kpkxs+kRqTqNSfjYlG71wGZbiE5irjDsXrVKfTY/9zCZunmmGwgg00IOc/kRTQHkM
AGIQ7nG2xeEOwGPG4BB21h961Q3nFrIJJDeO6wG3zcPiyTHZzWq6H9CTI1D6fBC+q2/m93zbVl/r
MJy21y9s9a6PmsTa5kbwOgHmyd/QKuHGUVShqOblBKlZkDQbsLzwhc1t45hMwPWJTBzT4BzFPIYV
M4GwJTU0n0dAbL0IZz2pUulpg4luSUbKZ7bxvdTcVkLoRzsrO3Rj6z6QZswAqLux9mn0MvS525O3
bp0q+ESKhgP1QiL5H2hKiiLggBBovXvyAk2ofo6G7Eg6ElHwBswheO+/BaLgLHS9tQoksgkEsEhM
HeJMlA918cP10uBYS5RQugSS5k/JPNHpq7zG4+NGQVPyUMY3MlCF6qvYrz57RXEfRZq4y8c6AIFr
UYm7MHC9ZdnjkQNMlc5ZkTBAQSYKXat9DOQlA3DEurjz6rY/R/zpSkRyHMyyrZaUyYJCkz8peunl
o2dyDk8y0s4R3u9BCsBQFtsQRUZbojOrRAKqwhjgQZLcrJXgNjRSl7wvnlOwIu6USJl1Y+CtUOUG
Isff+L8HVw43QWTwQjcvwbEPyP+Qu2P2x62qjn0qikNcXwdGBBDRblN34NMCUWVdAfmD930ZfdIc
hjNJHQccQBDrT+DS7E9+DwAYJPPlXGfi2A9faHJj9jtZFOFEBOy+7co1+xDNCzLyHE+4TX+ieY4z
UNCDfqGJEqt4NzItfAuqTGg0KwRa0Xz00GcAWpIVrtowYmegoQGmQI/wfp6SBszP2B3MQ5HVG+FN
xTy9Vc9OBc9PGroMLjF6LXJPoMRzT2Su4oyg+UQ/wQfFzdRG8+4f0g6E2XGVdsDf0nQcFyt2Zlim
Zd0ygom+c4tgRId/LFdkadiZB6M493kcgWQxNQ/cNc0DidUlkVY0HceqAqmqnN9Yd83kZMCfhLdh
RxiSEc6c8U4g03mogjbkcGVFw9lXfQh9PA+WE853v3IhY2V2e4dbS2V+9eHInfERvPJNlq4LLF2B
4YFOlGM3VdiYehFjy1pj57Bnw9ZIwXPYLogtM20c9DRKVV6gR3G29HWUr7HmWdWuRGaVN8DBAPbA
GPvyMGfUmwPplZCmdpyYIITF8dRCl5Z9jB8S4F0c1FkjJ4M2AV4dw8QDS7eNphWgadCYxKbeom84
AgZX7ZcwICHKYqvj7VxIIamxYYDlrJ/HZZsz0Nca+ADyXjYIrJvIHoAcgHbvLDG6YTtZwBcbR/FS
pk2LfxCBQw4nOQR9WuZH5DbPLcCE97Oyw2nHAi8fvnFl9gk/Ogd4+NVYrm0Z0JZCYNUjEWvrtbtr
i/aFDOkytl2tLzyZ9kJ8EpEDHhSIIu+kuc3Dv/8ybB+kf9cJOfwygPkI8j3w+IHtFF/Ujwm5sclQ
ZcLBTAOuPHdLDGU3NGU0VQxqiZ9ra51ZP0g+dSBVI2UYeC2Qk7r+QrJ240Y2JKPLjV3gS2dlw9Ft
tBaD+0OJlFutp9+dOgq2NoCe77QYG+UWh48ojOg+VZTUAnyOfZeGTYmVmERVJiFqAIN95vafwr4C
yggHC/qC4fhxS9ZCli/hCwsbGWeKnbfQpFDB6H50QcIWSIvZCAzCZc2Tx84GoTwa/LHUTYMSaBh4
vOydvl5XYY4lKsnoQiaztZrT6DYELV9L4J2VqGtxw30BYC3lchsiq9HvsCSaBsPFkb7tj8/95LV3
zMjRtizBrFHam60bT3g7Qmz9aNZHNX7qXX4o2aTtgVudO2e8m+5AzyR28xSFRdG21oS+0IKh2egA
BfmK/MudiHj3JNCbc+5BaYguO8ijsdKXvdEDVB1Qgy8AF1xhN1Z9HYCdsyX3qMc08gCLJ93BWBuc
B/xmFiQv3QGpcKF9TSp7azLsHG/4Koi5gmREX0FTJetDa/bSbPONt4rs7Gkyjj0IT3iC9g7gT6O9
IwaIMWAG3XWXB6m/ISFdMsGsfYuWZCWiUT327ulGZo4cUMgRYN6UIqfcG+9ZgwMOsPQ0ejC6yyHS
sBmmYRebEWoAMDfDIp5HNKVLzoEXDQpxJfHN5GMAUgkZICvDogCW4HtsGnIlBYXWUh7SAHIqSVHG
Pl1vSGl/6lk4dV6QpjZ0D+esPl8jE8/Q5+RlBgD23nxoigqbi43fYnG/ICFtb//RkLR2DQx+AZws
UL4u9YABzCLphhdgCv8ajaJB8Wg4vGihtk21un0cQzt+MXqUacBmytn0KQpTgJrBxvZ942zxKgWM
G5TAXSoOzEBWlrT16DbbYWLdmqZ5ZwEXInK8LU1BwJEvE8a9A00zzm5u7o9JN98cz26yoZtzvCrp
bi2bLjc3TFFvW3A9r7keZmcf+6UMIMEPFwK+kdXLERQqszCStH6pDdpoaUczMqYRalfAi9sDVx1c
UmAEfI9HWnSlQkY2FE85v8erMv6MM1oN1bUaO6IH0zvmouXgl0ed1Kauwv8kzRCIvVKXmhOBu6ZO
wWVu+Dh3cfPhOzm+uwgO6JJVMQF3LtNQrVZtAhy4EGcIsYXQJdbRigJUrpWSuwIAk+CN7IczaSMr
Bvz2O8mIm4N0RPlm8KWZkvMI5Vp16PTnr14e2nxx+R+AwNFU1qRfib+CgN4CSJvBD8UuaYro5NlD
dKLR1Ik2WQVyzoupAdxaCsodE8U+qDRNU8B/SFUVD3p7BqpncDT2FQjFG+TrpCPFsAAL1oPX8c1x
FnL3DrgrYCJo0uLMSlGcaUQXHXVrmwGnnIsbxY1xFiR70aMIJsica39lpndVvCkF8AhV9N/FlJFs
Dc/vfzT7v3wm9z2SulcHDKill6D7hlKAds3YsTF/RkaJXKXKCtJovphI4dnAtZV5zCuxzGDmKo15
bTUnJG+CNQkKZSV5iI1O0INWASLKS6dhYYZj9gMvqz2yv95rDfixzY0FPmzz5AG9als0lnZIuw60
mQCFwimY3nuA2GVgJXQC31mSqrMFANBatMpjhfdmT9NbNXIjcAIBkXaYnch+Qhl7vhha21sk0ZBi
8Qb9LLwaUqxZ2qTJ8d9XdjfA/kxnjoP/c23dBM2mb+o3x1ilh2RDzMfwlNQJjhVSAVqCKsOxisTw
oBEzShwa0pDUdKmkoZoqF0D2JIsaRHFrC/uOfKHikPXN9B9j3d5U+VUDf2NS1ngAYGAP545oYWVI
jfqAzzac7iewooojXbjEjKTRaEqI5drF332RSalSkX7WzFYksNO/GhAtSuCp4thP+VnWGPB4OY21
uxYcuXUt9MDYh43Aqe664WQEUwocaDl3XX4RdqOoNr0Toqj6XUbWpXShEV1IS766sRCeKK5i3IRU
U69D8p8+BQB6E7S0d0ju/vsXxDD+luBwAaFqMNPxXcC+m7dL/yFu9CnmSGkFfm+FwGuRSZT5eS6f
2DQqOCqWGRAG1uPgvZFDzY/wSqocqVLP66uH+1SBa5o81ftgVpM5KvNBRZ2IfE33maP7ETM3HpqY
gDbPNglgc18nQOpuQctS7Mo+iF7MAKWMgNv6jjo7sFD3vn/n2sl0rgukV4kbUXqmVvhXNQlng1oh
cQRa29orUZk/NOAY7qSI5DRSMpdO79T8xqaVB4EylIa84B9C3bj+4y0Hp1+DnDsBo2c2AvpNeKgm
xEXP3LAGxCsO4mxL/LKMPtma71rUfxbBBhn5fi2A7bkgF193vBN5XJyL2gKZ2y8SkbKwu2UHtIA7
IfkqsfF9RfNcfmzpdE1Oo8LPj8F89PY2VVoyLiQTpsPDPxy6/z3X5jouSPJsAMQ5Lv5CN4ns1DfM
lAsg5qI6EnBMUxpv8zSPlwbIKR7oEiDD/+CWzT4xov7UWy4WQmTX5egoBRE55lU/BscejZqggjCE
i9yBPzX3Vlo291424VAzd1ZCDy6iHo3G+Fd1AHjC2ece7anf6s4NlpHnJCe9i+IntK1/zitz/AYk
2B/oQDppFhAOAQgNDNM+RWV/wAPv4MkLjZLC8NAljstsSMP/xoZFuT87qjgUFi3i8obvt6GIk0ij
1SjvT9Ob+6tYN7en6RyQbHwn7tb//kwxzdviCYZHCfjJUPmPEwdUjNy8dSLmoJQ2D61j3rCfhQ3A
MA7Evl4X3VPhoO+mwIp9ZYmke0JLCJAYgZ9MSrqIpMeqUk+tXY2V/BPqZo1jkYTA0JT+dLF9ONno
hqEZmG3wJ0R3xoocmh6lj2gUVuZF1zoAIjFQzyNDlCgEQKfT+DXJW7dcNkn7lWtoX5iawNgVNsPu
Sfj8GPZZireIztE5/DalEV06oxSg2wKU6I1dFCX6JYKyFjKCmpKLmtJIhclClPwvQHJwucGNIcVK
WntjDiboiECKNxqevkojcEKYkg7MQEvOPNU/TkmrjP/gC5Dbh6Tpd5kZVGcjab21wVGHBlDj6kwy
oCADVgELou7kD48kokuuo8uARkDer4eF743Az0eL5Nbrkkk/eDWOb9wOfQrKksxbJDawd74EnMPH
mhBb1JP9h5lZcefIS2fwdmuUKF6qWi+/UwoaNVLbpVjTkBak7MA7II3h1i3ykGB87sKhuLtxvolK
WmVHviqqUtzcUylUAIrcyE9Exkoxjz7+11AAOwYTJkje6kUiewOp1D0prQqERcfKdJEeJQIYusxz
4IKgd1SXDXrhObEfGuC9hgAM/4r0AjKmH0cFGnMX4JrLv9KItE37pdJB5eoCG+5ZmDl64PzQO9I0
d2qA5RbC3+a6Yz/HbZxuNdawFWk1QA0fUOto4M8JLQBZhnutd86kpIsNSrU2FM+l1Nuoe41SL7wn
lY86YbQCoo2QpqnIObIjTPvDMY5/W4HNcIJj+3guOUD2dWxfroJ+/PUY52Hzv/9j/D+0TkYJ4NTL
kz2T/gWDce/zfBsNI9Yz8ZilaLvKo+HsTCjAD/10O8uAjYi9q9KAanGbkA/JUNI+nJVWRiSRA3Fg
l+5e5xbKa6wM3URRxjp0BlggQEnEK9igy2wDeHT558ka+au490Qw+EvUTjVHz2qB2C5HDJ352OjK
uS5h3M0G3dMs6A/q9FGdKkbES1jLjqvOuDqVrPkwxSuyG7ISMNFvJmhNQwugl5Xmvh/ddZSi2GLh
oBN9lZRetip8tLptQ2xHz0MVyLbA5hg1tt5sJ9QObIs8The20WNf04ZoZggqXm47bL8nrMQ9+2zJ
zkSsYqqj32TrhIIHPoLNw6kXT3kcPuCB164LHBiAqQL59xo4kEcaqQvJLEr/NzKTX1ESn/RaLI8G
lKkRoCUT4LXYeqHa5w+vNtowfThDQvEqlikM4PC6o1u0hrn6IgmQ8rYaD1G0MMbGs9t2ya4VrJB9
WM2rXgLDuWdde+D92Lx6kXbHRDB+mlhWPLe9g2oRiJPK6U4NzwCGIp1SwwTabGj26NyF1vACrGGw
MEYhHKZWOK7LJAieEq6zT+gqPcdklZQShNfTl7OVVrTrNurbVeEUqE9As/Mk206DQAJSBNxd0nSQ
MhplDLRBokqvbA0jvrbN2PC5BCTzvkx8dwdoRT/6K0qB62o4C8fX9TM19SVm36BvBO1973IShTHr
nUWNHmFlO/cCIo8DsDFPHNmAP9L3EaRJcwnSZIiDAzcgVldGc5hriiDL6mTYq3wB+tXiMg/68msQ
JOhIlA/IXPYH9aO+pgOlWSQfhDRVMs8f+kMCbtxGthHpDG1tKKMu11TSk7sacFN5KDYAl6hnjKar
ih8SBh5ARRwrE5tSlQUBWVVMw2esaV4arWVoTHVNmg1dcjVre5vdOVM769C+eNHlSfj60ZJmOGo1
PgPwvUPSqY5TfZvkYGHB2eqqZS6gfQxegWkStdH4yW86yhKCdC0CHvDwLaTcokw90qiYTAC6pwDs
TShzSHZI8X5rJqQALwy8WmANa+LWa3qUAHdOu9FYOlmvLW/mqTHDUQEm+wRCLkv+zUsnDxZt4lsb
YWgiWl/NW/Rzko0y7L3E3uB7flFgrc3ugAws/IDtJmM4hjaKDlfot2pPzJsccyNqsOFlDd4sRutD
RYQYV0ML1cgL9L3Ha3JykYhbuz5YiImAwukSDyRCuNDoH2VtlwYrPQ6qhZ6FPZYNkr0CBZreYZ47
4Aj796eIYd8skA3dtV3Xsi0TLyXbAfT9x9eRU3CjiIPJv5vwoTe6iEH42BboiRTy4gYg4bBiA0Ia
qgsP2tdoRPsriciY3Gh6FUZ5zGFQ7fiK58bFj7TK73fTMvCmbdv23a43QXHSdHm0jHWnM++Ggn3L
k8HcCmOa2pVVIoUNGN70HIN3/TiyfEmzzgwBTWjXWTE7z3NSyQjoMTK3PfNM1CDICPOQQhhJvgQD
RGPeJQCXmr3J78pc3ZU+jq2Z2/kGQGMGTViDSl76UVNdnrqQTP28caqTrgEcZS9ujLHJB/sk+V1+
6O+WKhiLQDOppjQCU1i0bafY2A2u5LIy+xN9/2P5raevPnrSN0HR9icSkfI3cvUrkfYqDsnJ8z1+
Th3WFEjaOklhHwBntQjtqT4hNwjqSxr6gY3/pg68b07NrQNx7JKCLlekuqk7du2iBho+GV7ZoC3n
Eoy8Yz785w8/jNudowEYJ4Ph52GiU873QYb08YdRh/iOxZk/3WcSHKvwiuGuBocavbPoQu+2qB21
5eDFQNmfwN+yAEnKbIdfeza/4JRdFZUgEJVvPtLqpj+gu/o6JinRzwBKrMZ7RUGavSEQNboQdNrE
gJ82xnd103TnGzEZ1PaZdAqBTVmx5i5s4+5Mhkr8bzHJ6u1+syHIppZtheYWql4dgQBzBpCnAPnm
mSZz9aupWQw4nGgE6JrCQTITTXor0s9uHr6FACouohQ0uiSielnfLC8eypYUc1SJGCrdVG2tMrNQ
jqCz7j4Io1cwOgXbgeo3aOOC0gZClolei4IFW+5XAOBRWxfpQgra4FhUB/IehgKQLWmvtj3vJvNm
Ry4ABuxPQ8BcJK92BfIYUpRaFf2phMiUKair5R9A3ixm2diVOOALsP72/ZRQ0QJI4PqpKH5QfwB1
BjQyKzjX/as5j5FDduOyWJPh3BCgGgnIR02V3+i3r8LXuo0niXjokks2Hr+JwdZDc0fUvyb0xa9p
xkhBDJnKRSduHzW3U8BoqClZU9hLCJDgYW3bd82msKKdY6JD0Us16yg0P/zUY2GD4hwkXC0QkdlT
ajxhE+jsE1aHmxAAWN/0+hvlXf/R0fS0rw7Y7m8dNecbBbaLwlyBdcs+plkNQgIcX8+nyXRUzD0c
nTVgoFInyni94qx5PqqmU2tp49ZZdiQPMvSjRu8WaD9xFwVeaIDRrlrj+80z+/KEBy7ApoBWPdax
9towN3P35HDziqC3iIl6kQ0AIW5Dkq0DIPkM1Esrq41Aw9Jkn1AAUDmguB7CfV/Hn+qxbZyDC1St
PyRSgdX78WvKTOxRUMuDEjd8SdnfvqZhbreCd3X0UlU/k9bK7nnusiV+js1fY9Gu+CDcn+ABRE5t
0obn1kicTYUukoNlNfm9rfdXtiCicH9awDCcbTNROZvBAiQf2QKkFdQKaFmeOtt4ahjam/u8+dvI
Q8voP2uxIM1XYN8uN5HDx4eRiejgddEPMJCND8HkDPNFG6a1OzLz7Dsa1p16ZLFlAbD3xWhnP8iM
HPzant2ViEa6GGd3mmWBGB8oBFoz8UpWdxH20rIZ/xpqAGZMu/wlLQwk3u062pdjGj6Bj5LPh40i
sB90HuUvTdEloBucLhYOqEoWSZhkP35jUYyO9th1gGx+t7ASPbu9y8cYvgYywg6EvXPiRz0brx6m
k35XGKa/o8elkt/YBm9mZOG2gDfWNBBmaWFrbHI9me4AGHUZKdnvRv+FnQao7T+sEIzbUwKwE+P5
i2M/0M65FrI6N0sEUTtYF4Lh+nPeyopVLVnjYV2+lk0XrbhdsT1YscrXrho/s5o3D5bLg8+D/ZIm
XvGqmUZ253TAHiWfwijyXTqAeYZ8KIRIJ4YaI4Two34OgXKB4HNXvwCwGU0TKf+eJWgUAd2u/Qw0
KG2d8yE58XxKTzH+PdfY6LNn00N+MgN7z68CaZHR+0U+fVYgQ+YIbV1KHwssEKeirdBgGJbfrbAe
vyRN/peVO9ODpvH00U/rT5ltj1+iltXIcYfdhqx4UM5Wcenwx0iY67AfxdcmqvIV8N/q89jk1pk5
WbQyxzr7ob9yTfO+R1zkq5qF9dkow+gAZDyQkIFzyeuWgSzsCWRhjy9bVCQ6XQo0HiYnJKGLNXey
SDNYVCaSjkmnVyvD8dtDLM9ZuJsuApcFZyBOopHtXcbCTDvTIUzeNkiJMYAT3crefWcTspYysmvz
xgT8uz+de0082aWwngH8EO9DewRmatXnX2u/XyZNHX8vHTNfsbEdT3iNxg9mxABCLxU1H688y7i5
eJbwHGofuSrWZVO/cEckCfI+fqTWRUBanrV4KL9EOg/XLJu0U1KK6hQKHXV4oVa/StMC3AU/0Wd7
9t9NRWv0iznNMflYVdTgX6qzcxi5+7Bv7F9FbN0MQIc6S6a3wf/dxpn6JyDtMmBhR0sUUgW/ytD8
4hd68pq5jgdIywBLRJxWHzQ349vGivRHlCWxRWoX+Y9I0xazk+d+qbTs2ikuSzRaZjmYesr8ucvE
2dH95L7p/ew5mny0nFZGvOvktPfCYAfIRiAMouLt2ShCfdFZQPAwyqJ8AZrK1i1NcLI4ATqcueCn
EHDjqI4ZrLVT9V+x04eFlNutlx7H/NUsxYDllBT1XQhARRqO4HRdlNlYbWiqjTY/NVX3Q9MH4yjc
yAO5zKgtRGNan2mqVaa2qHF29Tkwq4u2ka3MalrJ6Y2v0pJvKTOc3NUA7+5n5VYzzZ9ZmGFty5CO
OdPlXQGIKuTrZeZo04cCWJNjZq3CXsvuRFsXaC+e6u3Iu+IRRVIaMsW69T0BLRJD4dsvrB5fgLk9
vJKTluHhNUinkjUXpzLBfw9e8O4a/29X34O8BnFBVmjlF8366ZWZdWeX9bgOx1w80IhXQ3c7ijqv
e8ixDv6DnQ1MMvD+JSj90gwO4h9LhOt0mvTdgOOJVy1JXpykMh7wZcufge64JnE19Nmx1EqxjCfT
elVOXE57N3zRQTD4kAEmFF9cnF4A+Hlk5Vefe/0WzIn6PE0tdnRZ5j/Fnd+f7crzF8jlo/DUmbpl
K9LqNHFXfMYveENy1Dhe3G1p1sdIrLy7Y1/8JRH2senRozzlzqbVNfalQ/Zl7adoxcv62HrwLQ81
M9KCR/Zs4TVRsR67u5z3wRmV3cmWRn1YX0ajHPVBGgDG+k1G2lHKaIRK8XY//7l6YFK85gED8fgU
fMPOo1kBV2o6a57enVo9i9YJavRB/RvtQtCR/gRIJweeZGA8ofrM3TZAKdvh37p4tL1sWJBJ43hL
3eDBN5wiIloY62ezqrtTVTXRGnWBc7R4wJ/J6MBgXrQswUnrgBNH+fy25Tk5XZwg5rNCychEedwo
dPS/bvTwidV4FvCpx5F57n4Gw2r0lAIJ6hSDPmWW65D3SIE9pYOWnMhe84Lx20e5srd679ae4ks5
xUf6Tl/UTpjuwOR8QmO/2yxbxnZ+ZCYP9IDyfQaM4nh0djQFPXq+qwGJOT+gxOSX99K1MiakxsfO
vXL12nBYinbS1qFhgxrVdZ5c00NLN6qaFyZA2WtUEC79SjRPDmDpnvohQ1Vc5MR7Jqdkm+t6sCAt
XWDPW7AeBnHO9pmFwzgwIHstQKDrbhelcfcQBXX7kOHUeldjJ7ugqVJUU7sRTl2f+8hqHzp5iXAe
j1RP6KzIlhTAXwOr8ijW8y1IFuZAlQwmF/eRt6CLZTTGrpX3mUNJBRnL+0SAz9p7pQtYzyF6yt3S
QIEkf3UqP3oiERIUOPxzgNFI00ZMxslos1ea3ViQFxjGf2sR8NieY+TIamdiGM9t8QWtds19rHvD
A114w/iyCzq8urgHEnvR1UCSapt6QeoUUK+zYWx+6UN8mxMpITHIk8E9Gxh8S6Zg20D+2GPVPnDT
kyUXSgAebVBkH8WPE7K3ez2Mx01fxuXrbywA+mHugbg/bpguyleR8tsYymKUMTzcBR2y4HisOj0D
w1id+ADWs4CXGDvRCaXIeDom0bJpjPZzWPb6vRm0P0gcxUmAD60B7VBa8QScx7GIQVz0eyfPctal
b4NzAeVV4cLH+/jMQNxdAb3viDNJ8FpVWXQmubqQ7N2M5MqMvJwo5ljTvEW6cQ1wHIZGdRkemTz0
8DBz3RdFAcw/Pn5B7VmI08LYuY+dPnrqcvfUecP4ResjH6hz4IUns3IEtDOZVS4bACURA9+QPZWF
5f7sh+bk4N3+BUC5DFi2fn5uQbR60mtvWMeBFeLvdDGd8m42FVoOMBMw2hxCpND4kDWfqjGYFh66
GHdloANVwEhBoAD2XXNX38z9mKFKqo6nXTLgG+YNPc5eBKp77xjqHzemDgINmgYaL+5oxNtq2Bfc
/U+hA6vQ8kHumaDxYx5JWUIyOQp5C62y+yj7g50TJ4AXHfyFAq4hVJrB6VCvPKCXHt0ZzF8r9Qx3
b+M4ZEXD2VzC3thjmO2ajVggafVQd0Lc1Xiv3eE4XdzxyJ2WZpQmO+wx+DlFmcxGS0a5bUQVutnE
rzTSijx5zQusO29G/24X84Ates25RLmKl4hqh44RoT3puc22WMIloGPAisgap8uIZJaUOVJGI2VH
o8I2ipcbO9b63c7T0cjKp2I1csd7pEO7+MMsxybio25KUv+RjvDe/Wx9/NY2vn+0UNy77KvB3AA/
Cghk8tLW/K+uiiqc6ngXkaajcqUoP5lSj/KhBqQiA4iZe0BZcqPst6PXdMt5nvXIcrdjhYOwd38Z
Mm+r6pigOhZ014gbGdtJhqyDwr9v83JYJvLVC5iyratPWJFNdbBvxrbAKRnkEeSRkSUvY6wH+xrP
o1nOC3ZlX0p556f2uvFBCuwvIhsQPvXQNfdONQCR0MyLXZ87OPRTc47DrHu7cOQuECOl8IwIW76k
/oW2tnDvVUW5FLYwP7d8zA/BxykeMCWAXLBC74byoqUpGV+0unbWSgMt6gCVA4S41iRPpg90Mnzg
184cmsOIQshl0NrW66Dn/QqY9c0eDIfWa+rb9wXj1ifwKAKsUdR7svJrt8FhYeABb6QCdlPEcDYc
puvImJxnDRAw+EFhJ7WiazEN1HLgPgduE+DdOvATl5eW4yGWSBf/3YU8aArKiXRnlEO+1fo4WaTc
sw9dG7eP6HjX753UXdEMaKnodmktf5P0U7jCIa0O8p5Ri3/nQcY5YHyXzC7GbTh4xtqOwnqdync1
ujajp0BfuMI0H0mCPJ65TlO3Qi8idFOesLXt8WEftpovXniJLxvaqDcglce5ip5XzdbI0d6D7kDM
h1TLHhpDP7ZVH0nieciiJLnYhHhYglto/K7hrPoUgaGxtET+UJp4+C76QeNLZvb+Zp6TDRrtZpsI
3Z4PsclxoFHp+6wQj4PRGXv6jEVuAXPYnF46o0qLpTn2Jv4Y0NJ/kPBD+5Q2w4twgQJw+bKmAzg/
UQ9w0tIqWeidO24A9qufSJb6JZLCNCTh5KaABSr4tSEpQlQx7VHHuB2cscaZNy565dUnbBxr1B0k
3b5t/VlJot+ZKdm7Q9245hIpJQ1H3R3gwiNQoOx7Mf3HlGWus8wus59By4w9/YvTJU5xQ2nWTMAn
jjMGJgwzeTTyKD+0nZUtaKqJmD9OgBPGsToWCySbFWbwMzR1UHpIrzoJhk/WtCZzkvwXcbB6B1c6
ysmxPLbZEbs9c4fWtMtIsyM0GXWTsaNRWDJj9/8Z+5ItR3E2ynfpPecIkBgWvTF4dkyOcEZmbDg5
IgFiHoSevi9yVjgr/6yq3nDQaIfDFtL33eH/o59llQOYEZPbfAktCEpOZQA3PfhdbaWw5wtCuy8m
glX17g/4yOvnWweIfcwXN6mgYEh3vBR2FKi+3JrFYhKiBJ4a/zyz0OgqkNeiabX/XjSdvWWs6fzb
2FtrH+abDk/8U5NZ6Z1UZIoMYLizmq95DtuLOqz4tR54e/X2Xp/lNcTZKu+IjLo4BcvxCKvc9Ibf
z4fRot45qYPuJFOPRdCokvhKKA7UFQkOPQcOQbzf/WMdJ9Z9KMdiawaYi+lrhiqBTaWTCcRHtXuG
qr5zoSWZHkinz0DFlcfAk83KZm34YOUhYIpjMO36gsMKabFhv/eCrzJI8XAxVWXVso2saRaZSjAs
0e82zlS6y1wBqck9776ZGso6aChe12yYMfpIZCWwgeoIwhdLwEhndPlGFhCWQ8lZgkY8VC8dmNZ3
poRn+ASRBFFvTdEMVx1FNGcZMOjul+FmxsYZXxIfmh8tQhONwF4Pu+FLV3bZoZnyYt0W4/y21CMt
TM//Eab+nwwMXXQ6fQfqYGEQekhp/z2RncI5ZBx9K0HQMOMwSty4qs3PdJFlXeB1W7sJLOhtQNPV
XIDBfAD7ebozJeVY0yEMYURpBnjLKIgRk1XhOXoPBB8OcAz+RVeMoiUxDpj5UEH8xp3AWK/yTVUO
wdan1H8BlOEjUGTyq3L9z6CDNS9WmZY7CF8AD110f+ogfQjkmxn+oUO4zBCaGXiypqQPzoUih7Cw
9WfSAwTHcjiRIGQLaXOFB5BpGJL+C9xHw7OLPc1ehbt5WXkLAC6HVdiAgDXPgP0jgzdCLHhpMpep
qvUKPEcvvysDuBSOM/SR0rH110DQVa9lDfuUnOfhwRQ9AOTCGRZ4c8bANYb7eN82wx58HmvnQ4T3
3qn5sCa69Z4RBw2ht+Gptz6bH1ANqQI2rywa0E3FZbcJlr0/YZ5aFbDwQJ4AJwdGxvbJrVw4DSLv
tzPFZOnXWvnnQuCFkD0BfVro8ZAv4vxZfUzdqfpO4I9jbvy/apYmgPpCuIGkjO7cpPmh/ZI9tyIt
z7MPyHQFa5yoJ94MxRYkDx87Uhf763db5ME2mEpQJZdvf8tbD8jd/EEugdnWqv7r6/x73pv4ASTc
fd9mtkdtO/z966zTMUtsR+JRK0GFNkIQMCuFZoSRi4C2gDze1CPM3S+SEqZsxpi7X5rhavS1m9Js
Y+og2VGDRtRUK7mQsppSWjvdzWtTyhZSl7m7XRpD97peb7VwsKiOprsypLBru5fpbUmpd5+DovtM
wAePwmQodyn4fouGKiTAE/g18t6GCKqEOapbS73vob+1NQAMg96YHJEdZne4u9ro3cAcpiGbpj+C
PHThiYNXzXfQrsXx8YYRMaMKjLq9QoGd94nLdoAqao0s/VbTHnLZrR+Up+stWMcHwppgZ+pmCS95
CI7q8vTz1rHDdQrlLahlpGmPlDiazKWZfYZACWTh+0WqZlikZsydEFhnQbu5VTMjRnMrD0aLJqvb
WNq0j35ruM3E8UWM0446Mb7KT/OY0geHE+ci/eJnaeEr+F52LdkLP6GHotO/r74O/Q2mga8rRGVt
4L2D0GX4g38T3E7sSlft6NMTfjEkkkjVdSsOpfmTI6cxh14a9F6HAxubsvpql0WyJ3USCzgZNK+T
UMWpKaFCP6bZ45QwkHk0Ak7wdH8RIdU44CQneDIrpDbKT5BQqZ89GJC8+LP/GSeM9s70TMLaQ1BX
zTtFbfJS+rDb7mqSxKa1rcIKWrxQ3Dat8PVzH3MEQUyjmS2FvZROAgHlVrzuVMIYp4UCD5xWMBtR
bhOXpGfXAdlgO9vKsxHtXVoL4kIQvCDZpodYCsCiMBw2Io9GJvK9zkhB3pQh3+srlvYPput7f6dv
XejiJdYJRzIXSY5sWN1Cv9PCpUIQ5meDsHi4RjbGO/Q+t+Ows+HxBf9NKDkuZWspX5UdSVXCqLgd
sU1duGgeFurHFviIJbsIrFoG1eQe0bfSnrN7g+lQkOy4Vt4kBsYa3HZGgaOHOrz9qVss5GHN5q1G
WPDuSta1T9pe7JLf66SxkTdlMgY/+5iOgQvhlts4M5cbwrRyQqp5xxuI/dq6TtYjyGs4lzF1gkWD
uk9FSCKTzC+mSw9V0M9/6pBOapOAmbxnHKY9mz/SDh2Ls03GrA9XFiKy7ouS6D8yEq/thmY4zyG2
eLC2iKY2u/NKAgFpd9E/Mcq+hYSyhdPDOHcwOiamUo9MHZbept91yK231/WLJw9E9pOpBSECdAJ3
rDP4RS+3Vr3IvZlbc+FWSw+Od7nV/NLZVLo5pOFuzR7SAbCHfs3chCMLWIt7Bo/FDzpQOyfgzZny
hH+AxZepTYVunzrwaZFe1B8sFZR3NbSGV9fGiuKBBN2GyLQCn+VtxrSz1qZ1njl2jW3j7EyrC9fQ
FWd8Q/yarKFiyU7dcoG9pIDY3XJbziw/gYKfJVPexNrL2YkwnTWx37t+7KZeHplKt0WIDdRSDJlL
/9xVvtwt+leOloj7Fxakg01jqJJ0Z1fq5TqLGWteuOFe9l8Ln/M7zwXapYHtYu0jNAjt/5G4cqhr
FYAb+LupGF7tLqnXYugRP6A0fXL9BqeWAVKRSlbFXVLyxxEOhmdz6X04nv8ywKXJ42STnwN6H6Im
dif9TT5DCAkqo/f4rXinq3ygkQs2l7wsCkheqfkqKQjfYoirmJ7X5mVwBY/aW9VVddCUr7dgfRaw
h2wGmGEF3vKP3gXOIKtItJYLY6HC3Q6Ny5+Z3dcPS2tiWvtmfOrCaY0vRw7USTVe8DkETzqxm3Wm
GmctKOHPHpwgz5Blt2kqnpVb8Wfh+80a3JWfHaiV3GNlzHYKuaQIvJfkowMOYFSJbhE5RCIarOIV
XB6me8K78gBA/Xi0lHupF06skb0Nh2I6hqgyJVNvqpZeZqH7e5UpsUVB932u63L5T/MA+vXLq70P
MlObl7xVGVIvWd7i8n5+mfYPc/yhannH5p394R2blzNTLwOBWYQectY4MU9zeeJFAdufsWziSiHn
YS5Wk6R6Y1mZBHAC2LEVBA2f6mb0t0DcwHfMdBIyF/BDtbRz7PKNmetaT4g/w7x1SaAIkW/LNPtk
poLbDUDz9nYcGH9zpAfOTdWc+5FiT2UHeWTqLd1Nqwqu4A+8znukddsCWSMM6LJRR5Vnjac6qedn
ycfHWZfiLbF8K1YA8B0sTvmr6kRs+ttTaG/qysJ7XoZP+JprSBxVlcqxMRJbbbP61BUT5JNl1sAB
j8l+Vbkh3+fE2Zs602r6mYu9jLgNu9X1SQmTxq6CCsNf0zH2ks5WEHezxe77Uspt1RThCWL32GWA
wn9EBio7IPqo9r4GdLMhROysLIA4mZ7cTeeH4wMvJjx+xTA/yWWDoly1z3B4Anm6p+1wKBZj8Wox
Fu9yC0bjVth+qHDoxlMYOJfd2Kov/75VY78hFaFg79hk4eQFLgGe1l+YEr/wqUIXiFrPrjmADXU/
syO2dOXZtZEkqxWU+lpeZm4aK0I/ObkH9j9+ZebiVLAZ8xqBPZD5lidZBe0GB84G13ItOxHRW7sp
m/aKNuNdP9pvoQA2nhQ8/coOItPya2dxEaugsO+q2e0A5PmtHVQb2KMn4z+1D8v4yfPJL+N1PqVf
oc+5zB+G8n/aW5jfvfz7Z2oT/+/wTxvWEh4Ijws8zscpnP0WfAiyJAeKvYCHmj8k21Gz4g4ILSjP
IRtqtmvm7r0esFCE5wMRjvej+JxSd34bZH0sLSEvwAbO4BPASdnUixT4WnuUFwTif60vdHntn3rd
DJXbCZpoXOq39/6mvg4auK2B1vOxTwg8DdajFTQ4oQj31SfJsLbKme9MEa6oX7oZQRFXl+Ul15Bk
Nm4JEwnxnejy6DaIug3fmdb3QRQBrYtu22uv0Ud+xgyCzHH+AiR5sBHIjK9heTN/7F2EH+ArWt93
PaivFAd/CE0gKzla1m6E5sIa+3QkL3N3wCms/aWbGV6CwrmbKji8Ea8+TNBog2VjKKtvXZV2bFOH
83efAMwVcoA2ZE8/DUyILylY94AFlumTdhU9ep5wgNtDQ8LepmLu35QP57Ggqn8OxIn8UzupXwc6
qU+PVhfasV6A2Ynz2QxkxZxukCKl+1zK/j+Y/RCP+fs3i9nQDsQh2XPwS3UhJuL8/edqVX7rhdYc
nJFqKY/Ncip1PKiZFDCgjpgDh2u4iuLUGTayOplmc7GW4q1ubgRw3taGFWUFc/NllsZuYXOHCOYc
Ld/c2Iy4Vpr21NWYtkSA42ARHdclEBT1UOOowbrgfnBd/16DVngfjqW1t3PrSS0lU2UazYWlzjNw
jOCzvfc3dyHrxSbwuwLG8Rhl6m7jpwPQwe51LlNr2uHRCMyHhcP2b92t5R1ovAMz122AKdqOur6D
2/RmOIyVxSYUb9my8YGakGWfBWXtgQCX38kGD4NwEZ7B4+jnJe09Cfi7XV2yPKFbPrmMbkzztSWF
hUw8KrgZ1H0qnOts1UxiB7m46zyBGGl6AHLqU5NW5VZoXp1UBru5fLkbndzSCwZDr7MKPxFZuYhD
mHbTMxhGaC21E98VEJ/emwYm2uqk+zEgd2YgDqbDdYhpNhcaiA2Q23IPzMR8NJc213BbVUFzsTqW
bsuWF6DiLM3XFnOLaAY6WfY8Q0RquW0X89ZlkGxTvr3WsQqCmgUOdeaTuP6B+XABzkwfZyRvkDZc
PkHZh7Aqh5nU+vpRlxQqMXAt/QGbqir7+NcIpFasMm4GnDzMMPPRmWL1PkHQaRWFVT3bCmts+mDD
CDZYSeZPJ3su96AkwhSmnZaDWYC3eeMwmS40N58Dr9dD7/3scqU0iXRUp6XZjKiuNKf3aa59VFdc
+1yLV47TMk/HQEPjxozWzMPdfH8jBdvIM9/DoedoLflRxLHr7QghkQ1f8qOdp9yVH2JfMZhEKKLq
OLl+yBl374sSnq7/PqhpsbNrrsCTbrK69S2yZYJlqcMf8ChCnnBhVN3iZ6aYebC8LGWw/63ehN6W
kaKz4US/jOwthkW8VTqCzEi6tfhMN9mybPsuQjhQ+X+S+O482VS/mOougbKsU7U/e01Zf+2lPDrf
ehXvcxmZzPe5TC+ElmGEHM4fczHBCwEGqPCnTOJgBBsZ0gc2XKpqaq1vTIKSJfkB4ZAvv/EYBgDJ
kO/Rd4btYPq7SRtGrU6s9ZXbMJROfkgx1GvCE/mJHU6dcd0ma9vSSxBxkb64ikXMiXsn6NrWJCdb
+reSZVf0DmO6vs1+tr3PYLQ0kBV1d/nUZR9yROUGsCpgIIe8BLZZCh8xfAOGNr6dWioX0h2Vr9vY
dDGHAz5CGsTUXXdet/LtAGTmMn0qwjJ46urm0IQsOw81pP1gDy92sGTNz6au13Krpta+NyUv8BZV
BmhfLP3NBdCBeos0KolI14yIzf3nJPBfOHCu+4+k2MiU5N/hIAN3jDovXiodVJtZJuQYUElOhV+S
tWb9cPEDODh7LE2+L0KOfx/ULIOaoCP4HkDFAZpYRzzR5yMOPlWzMmXsyj53TTZeW00VT2qsW0zh
4YDVAGMmHEFRsYy8lpfKZaDrBANCREsr9M+AsYXgQ/yp06T+NE6Zu88Rc4rtRV6Vpu53orgGmFNP
j3pqfqSLnKrvjdiBDZLte9jBfzrppa8ZCrpRiOAVZnofOk08PyBu9YERgN9NJEu5cD6ilL4WWdNs
nKFJD/XICfIff/VIy+KgK8le3Tk4QvTa3mmqPytqZWchSHZOBdzjcJpiiEr+VTenGp9OrfELX7qY
BoBWvCnMnkwNnjTd8Z/muY0x8+jKbfcBuBoMKkF05OHR6+kPU4Ju3/gM/OITLKcoTAnJ+EwTkmwc
Lx9i0zg6fn2e6pd0HMI6CloxRUCb4oSzjPRzCuUTTGZKZsZlslGF9A7nsp+TuaIZYoQRs3VHg3rn
ThJ26rbwo0779Ll2e/rUKh9W4hM82zqcrlZlPrNDmhP2/FtnD7jHpxqdvaEcj/Wg653AkdWplXw0
QJ+2zts7FurTWFR+FvES+bnGKXhEFxyRgQEFdT7GAR/E5gYNKidQvGDtNhxMP9PAYIBnJr4O7afm
rmjd023QgDdxndzUmW5tB/GPEuQ9FXZvAStfpjpNf2gsfBAphRd9ATYIkinku+1bl0F2/C3xIDES
zmF6aT0yxgygwEcrJe4mcxvnRCdb7TXA6ns7JeHJ8dt540yj/+glqo3nym8uIOM4K/N6TBcvI5/+
+HrDHF761vv5eqJq+KVR0JQ1r8dV9l87YNtb6EVAvmMHtP/2f/8P/DUYdT03cAJKXNhu/C5SBoPg
zplguvyi+AXtkCQUUFq4GwDwxOKZzBtbOeWdqbs2hxzJXEa6jQNEOL2HbmIXWU3lXccJ5IXiSTss
SqGuaq86d8Q/owUHRePfEo+LUlHLJXxFEvw0Xdm4sVyMyKYWilVLHTMCR6bOW9SRTOcADdf5rnWh
80QAzcOJq0SO0kshmFJ1kGWB8RVuoYbfQOISZT7iLvPyXdCJaQe3XmQQTN0vY6Bb/Yfhv/Q103Vj
dp3EzAuYZwPVfUfG3APmNiH+eLDaHEnu5WLuzMU0iKzHlnvpAh1uKCve+tyab73NXWo63ipvU5g6
czHThFaHGU1zABgghCU06zZz2WfrJijne3Op3u8G/wLEv7oz1ayef3aYgcOHDJAqVr81mGKIrQHy
iNA5MyPCAYTzWz81XPoe8kCmxlzMy/k1HPluU976m7vblGY2knhij0hysr0xtgw/a+7xrBdBdgiM
ErOpM8wuz6g3vzebBnO5EbxgGKVjGY59ZDRjiYedQjNK8ovSrGm4ScCaolQFfHxlsQg4IcvAkT+C
OO2iXwuDXbyb9xlu4ypa1qd/j3lQWEf+djZ1GeIeMOlAEIk5+G2Gv0U91KC6TpIAqmkcoi7WnEfI
HWUrkAXHqIbLx6EO9gOWTqQwxBiFs3xKucafV1FAsaTLN5rX6coNgFxuElKthVxXbnXXy8mJPa/o
AbFjWJJC/1645Dmfpd4lVrhyBExusrB/q5vyMxhTw9rR1F77+biBJXAbA5pTRQlr1nx2kCqcYH40
OmPUcFcCC+d/8T0CxfaxBgGjD5GEqIYX3x/EqrbGOgqH8lzgLBUBrQcZlKo6JX2A1O6UyxXYqGvl
CZw5muoAk7HvZeIlx2nwaWTl3F0lbqjAmLN3RI18pVmaxTxwHwKOEkz2Bhg75fum9AfQTRx/C/eZ
C3ChKrZLeB+Mfg7HIjjGlGR8moaJrqEUxVdwQcW+AlC7CMcz5KZqywZigkOqs8FjwHH7fpdZzcWV
7XgIfmgEelfN4HkIs7EEtJhhT6fsSzCRIrYzAARzaMwBjSkOZTgdkZqG1U/gZRth9+I4N7kLUZTa
3qgKdKfB6fQjC0AbHNk3MULgj+lAbuCGBmLN11BJK7Z7G7lR8hmcZiv2xuSO9DryiiA5UYvBZy1w
9sJKRtjB5scGqtSRWznJxqVjdeknojdzRsWKCrhdJ8DKnHG+vXhs5nGYnejQIziQZHictuqbE2Tw
vcXH31k0ATygdzf9oODk8NIDcbSfufsCY1NyEanLoia3y31TeOSSpNj4gZV9xhzFRnc+Pc9ukd+x
RpzFONIzIEOosqAlnLbFsNU4MJ97u3Weav/JtJleM9Q8N5BQu7RuwWLEOKu9Gor2pWLJJQuT7Esy
qXnllRVIpDXnCK0EKqYFPngoJ6xEoeu3kbN0g0Acw06ymJ9Jzd4mGFZ86QCIXXVQm8WZKOyPI0W4
mS9TAraLDJ78DAgAWfOqaw5I5rKz09U/zMyiz+HBVIM3UaehD90XwIdNgxmdAi28btkQHLAF5mc9
lPBUMu+UZT/CsPPOo4XoWTG6kHACVuDzPO07wHg/CmatoV2WxbqcmwcXwPR9gVTDltQzvLhmBvcp
gncHDkXcJj77jijzBbal42tedV4c2KBj2nDaPAxZaW0yYPeeqR/aKzgRFN8a9uqrgH7PfesHMMvJ
M4dCMm2gwOZBZvQTHboTVBaT78oZYXvcjm+lhxMHdO/GR9K40475brJrROY/qMLB6S1kBHCAARyQ
snorwvaUZTa0ruo+qx4yysCazLMkqlJwIdd9CO3WYK5AkM2G6sH0MZeyDcOdW6hvpkS8RN8R6cQ4
b/SHESIXuySwm/t+8ub1XKXhGQtQH9Gu0eeJtd0qhITss7ar/mmcpmvJVGWiyeK5BGFRJpZ8HvVg
3UsYlkCMy6siyP1lYNTkyc50DrFKgI+pX6+tE8HjvoCm58G0Ynl3DszFRh4OqWt4IffPkKktIJ8K
BTM4rldvtNSQ8w/H1xpskD1h87A29QynkXIs60tCYRY94skfm/owVM9pWMjnRAfTafAaO/Jk+ZyX
FaSmaZ0Cqkboc+M2UIAGSvorszWERVvr1WkoXcOrnq9HN5s3XpZYR8S+rSMUj63jb0XTkIUDLKez
EMv80uXWOUOC42TqzEXKNAqAxwwW147ywBZBpsae2DHoehDxKxwjaiUeOMI69ezwJwcxqydBBMJW
CPRvTDGBmtaTJYGPawO3iMHNLtIIQqNqLRkgtBwEJg68OKxgam/dNX7+lBYhieHSMT33Cb5qY9mm
H3B688BHzuyPM8LeK2eups+OA80GK5u++dAkgFrVUeDsYe+CZGQXkE/3RV3TS02EPIDpnq0Ns67y
xT7o8PMIEvwArES624XTfJqBH1s7nuOsTJHOeDSbu15WSF6ZW3NZaM0nETBxqHwvvvWrtLeku+wC
ce9lsCnf5oL++B0ymWqX9B5MyxzrAdw8aIv3Xhq1C8rfFCHNAY3vhXg7V21+GLOSRSr1ySer48Vq
1mn+6BZB/ehLla2GsA/X1z9Z15297gmEVmoOgmuqvPEOdSP8Imn2eR6nl9Sr3GcvGPwDL2QQCxzJ
P0MLA0/2Hw0+8/QjwdNbVJZ49rthfA7nctOEaf5qQVvsxBi0hyBzlb1WugH7XJfjempp9iJS/OMX
x7IxG18aO0lAJEJpWPzPzB0eM/hdJnjYZMnCDUT88FnmqRWPdkAfJm3lWxB58TQHinSv06TcT0I2
EfDTcgXxTQsCiny27nwCn810CpxrEdqmT3zK+JOvGhkBybU4DZB811NiRRYEU+/LDhaYCRv6A+Wq
3YyTHDZTB/B8V3oIqlOr3ZviiIztaoJs3MkU56q4Z/MkoPSCvjLf8cn3LljW+nPZSvAkM/JhdJpP
DZK4cIyiiBKB2J5Wq0lCpnKE4J2Vl68Q1PPuWUncSzuI19nI37WleyEsf3W4fHOE7ezxwbTtE/X0
HR1qa2v3wOeQNXZW5L6Gx/RzZlduDKeuYOMFVfoiW1EeHQHH82Apmi4kOVKe5c+mELihDyQKT/am
A9bYcBtWLcC1y2wDcOCPYe5uzWSmR6DdS9pycmc6AMFTr8OelhtTbOcyh95Bz68vZ0b5fbDqOyt8
SrKhg+JUwrcKWtWPgzXHbpnn97ml7Edz0ZBjiKQP7+GQyp91ZQIHIjXAJw9x8ULHeIDEoQjUzyJ0
kr07WQUe9Hwh+DpMjKfHMRy+1FIC+mC17M7NHEgdA3QBySZRi0MxyKOpM60WdNbaIEg3b1gb5ocU
ZggPvj3ph8If6BHfoMOtytR7qffgpynS5R9l2IBAr7sBp5+QfAts542FFaQUEOKM1KTal0zYNPaq
MH1cnjKgTaT3Eo5iC2y3P1XLXdcot1+ZcgbL6bXy+2Z162MazOVPdaGDHXQ1OUn8p35mftNgcdLv
w3CsgKeDuWwCePXRany9EgNOLXqp66q23zMPAgIBARdMZ/Uaz5j+boBo1p25G2v6865uhI1VDxEX
Uxcmla1WU0oozAjDOerKIX0o2+lBDvb4Yi4I2EJsiNgQyoCQkgHJFc2gYq0ZiX/B1zlEq9iRAIgZ
bF0A2irYnWm6z9lwoXARe+vw9Vr1eWh9kCSFYkWZjc9pTxBNbnOYJ4e13hDiNLBwfMSasK9c8a1a
7DHgVZnegTDFr3emaC4Q6Gy2Vpp+u1VlS99b8Z+6yaEsI7cX48YORvUQDmm/mfu0jExxzgr1YO64
SGicZOkU3+rcZQRl6RAVdBSbfJS5t4J3e3WYJL4ZysEp0AlD+LtiBbgVnaUIjXe1qkUJT6ilCPlf
SDf1i0XUUoRc4sHBY/ADB6FoTZXnYmfN3U/1drYs75NyCr0bUR1hS5zvxmGIpYb+5/Wwu4AHzR2S
9ZA77AKcJrBJAdvaIfCrgVIUcLFNeurB4ZHQL3m81lXYAQIV5Ay7dpor0N1ci+4DmXw1fTIcn+O8
D4Mu9pxp17FOIdTm9x+zKk0j2mfuqYWJ3GvoPfpt338cSSOOzKI0Cmyr+ziAuBINsGU6mlbRQPRJ
Tq8spNPJgz7PtRdOcfhLEMfcjyNMLOZZKgiMP5iPBMQwG7D9B7O4mgKdH/IRocDEpXxTauKsJXfU
Ry6dnQNrna+E5P3Kz0l19hgv91hl8q0CT+ECE4WL6eGI9K2eu+AlAI9mm9mNu4NKc/pMfB9kIi7V
1zZxjsE0Oq+J22YblbcT/A2z6dHCDo0Ayxznw8B3ZSPdD6RUcDkJLHaUk3Y/wNL6XMuwfTSlyT+p
pvLXre/Nd9BneKSsnp580ZDHCTK97sjLyOJVAfIY5B1ATVdIpfhQoJbQwegbGkFWFzyrGvHkIIEu
oywA+OH5VxtChhGiJ90aqRaxgnvz50RPXhQWPF83njtEjes+ImmfboDjdqMSxqmrTMeOhkaighDG
arCS6gT6ikv4kze2fI2cPI/aDHq5ZeAccLlX2QtPMhWZ1wfNqu8L+IXVG5CO5JoDgglxQiyMiqY0
Sj1rikINTBFRXcRkohGkL1ciKFQ0TVjpBmCddW1nUZrin902IAJB1yRWI8DdPWZJ03RaM5mD1aLL
j6md5qu5619ZqkccWhwftCES5zZc8oov2IjMK7xiBgJxka8mpn+omSeAvuHhh1P0Uz4GD/BaAhjO
pUEMY+htC5mASY8yBtD+qbHpQ4nwwD4Q32GGBmVHKfJIjVW6qn159hn84902gn7SU4U3if3OK/eO
nWidaGaQFMjotsZTcd1Y5Cwn0NECF7lCp44y2AusekgwzRa9LytIF9tq00Ouf4P0/RCJDBR7a/wW
DiMW/QLb4bA81QX7iOgOiNq9/R2ihp9LbD8jJW0eNU0J1dgcSdWAtUjQdwjVlxrpnEqulMwK/Gzr
aaXTY++A7mGpul835fAK6a0oKIJhBbhyd1BZV+8oEoaRhr/TBPeIYzuBgQOrAQXoV+T1fR91DeP4
kvawvG49f1vT6SEbiYyaCnsKqXW3o6HAM7CFzEVO7GdLzmHEJsjfZvgQopLWyGI1zkOnxtcOjoDb
gef2qkq1gAYduS+83tsWxQwAVzrsXNhOFaQ+8HDY8G5o98WCbiuXSzF4ANLhcRmpvNsmQ0+f1cRj
OGBDDxCkWFjNfveFn73WqfVsJXd+Iz0QVaQTqZ4coX60alqw4YCOAHxaim8LfL1l/QnnC3vbARq+
HjRAJ6xBlAyiz/u5d5Yojic/+a7c4vR/SJJc/oBcKCRnoAFOunOb4H9q6eTBb0Z1ZnkH9EX4ErgD
+U5lIPAbqOYToxoSPQoCc10fyAdXqTViinLdViXB0td84E2eRjBfDHcljCvivsmcWEDl5LhkU589
cOPS4oNKeudDMbMOeEsoQifsK17T/dQv27AM3PT1JJmIMocmL4Mzr8MwcbeTw/mauJP73LM9NNo9
xGzacl0sjFKxcEv7HqDQQKQrmCk4G43Y711us2KDoAFZceXAkTO0yiN4eMhNNGJdMaj+yhRer+bC
i++Zp8sDrev2SGsNEgjQFyp0X6AEJHZk8WhBXDuDrd99LqfiIaACJA2sYV0eD6Lo9/PUz1EZlhAD
mLwlyJh/7nAMdGfYtThgHnm5t6ger0oBSkJrl3AgddyPWTGefSUeQ0s362FyWFzmEOkAr0WCaiTl
ak5T/PyhLUFxvqv8slr5jeaPObJuIDnuPImlXRwoJNUepQJBFhmDTwX0wk6Ig0YBqCR3hVPUka6H
Lm4cCOEha3cOIKEzeV4NCoy92DYS+ygS6MuAT3Uqh4pENhwetl7VPMNUKAahLoXQaJVEVgaFxrwh
euXkjK1D0CG3uYevUepjuVqgHf0ilAmOUhmBdJHGc2L1x+sFljo2GBr72s3V8f/RdF5LciJb274i
IiDxp0D5rmrvdEKopREucUlir/57av/xnyg0s2crWlWQudZrG+H3F+uX7n+oqxlO9v09mR3SL/vK
IMTGC/pDLZqbyFtr5xG5hIQMGXkV3t9cj8LCvlpIXgcSvPnCN27rMjoxwCCbUe29IW9KT+HSv0jP
sB/LhW2i8AV7NNYej3oQKKHm0Ws6xKJLdct4mff1PL72qiowH9TfsJm8O/a52WFIfoKereKiwDmU
YmZGmpBdhOkXt0Z35COh7ow5un6L1Q7PlsR0ezZTEvZHJXBS6bjGOhcL3vSoHMIybgzxz82y/CHb
yuY4rTY+zfK9uref+5jxj8w7Q9wuHelXxFodVlaJN7fY3snp5pv7Xw26fUrbRrxb0xDZpcwPczD2
Rxl69nVanZO3mkEsSWx6WgnQk9L9ENhsI2SgVE8H9vpI5s9Hmatvv6f6cx77CFMi3UJAUGsfjMAU
UaP85ujNLcoLMfqRDlJgOp5CYN9PW47WHwQoV2300+cdp6nLLI9NPRQvgIM1BvfWfmu6rI4N84dI
0BXtv3giVLR89hz0pvZkrSf3/o9yjEO/zXdzOThJW5qo7jMMiytRBzFwSPHknPN5zpKUzmduAIu/
BM0rDzQgRmIju7Ty5WXLyULITKDBIN+JqYyLFrQVLh0py/2XwLOuxBCP5zEI210+edNODPLfOA9w
YPn4Lic8JbOjz31mT5F2HCL3uybG7pRy4qsy4vGd4fKGLzkLmfzveXLXpA50yrYUEFw3zYBzbvk2
45e/T4CHjuymqyu56h3fcPg8mHBlnut3n1GCBYPzNMj/OhaqiIUIrLZVIqlKBfasJjfBG3eo7hIn
HjhKjIwtjMJpTeMJzTyTadNc3Qoes1DBo7Lq6XG6hyPXjbAPrRHutUXs4TIHD1ubIpadpzfu0HDv
TfSr5VPBsHD/JWhsZ9crE8D8/o/hur3xmRNLhzfkxmKiD8yMEV8wws3RdN5Ff8cfsr+eR35q2m7v
5NS3jz4mIOTHe3MbP1ey4B5XDl/MrRIfCrmqnw7U+GHK7mUYdVB+AivIJO0yNiTCykxUKe+N+x/K
o/eg96YXC7MTOucuov3QiFhGvG80y0EUIOw6Wk7xGWLzejQ8xZ9mPzXmkH84nglZ5xi/CuyVH8LY
kMBmYx25OYftanrmkzAxdYg+XS9iWsZXMY3cJ6Xzy7XaFXCjiXO1OW9evcUZUPrRbesysjxnfh6r
bknw28yECvgN32GwHDLtZ29lmXbIJDI4D63fiX11XqfB2yKyxCBh6j6Ps3buyJQd/Rv7LKxPPgEv
O9MXqPNzJizjeRBhtx+mpd9p1Vxtc64fClU6O2+7z4v0hOxTyZ3puPPe4ZC4cnEMaXHr0ZhGOlXi
y5aTA7fSv/fYpHednq0vZ+bQoB/ro+8Y0inJKvfSNCQyFe18gHc81dxLF8KWonpZTEKqsvWU54Bh
OtVDEvb5hjg/8HeZ6t9K1Fc3NIp3kX6RRohAzCe0xmwBjNbDIP7VgzecupqKj01AJd9/yUq7iUSu
gr3SgXMjmbiMy240IllvOg5dRrwqtL90o576tdgP0p4e/NLJIxKs88eAUYRTnWIgNzddfvxCPAg4
L3qNgTfFSy6CAOFjU15aPWnMG1Lf6vvvUrN0EzcYGLFl9Utiuzp0Wbqy8bPKD671r1mJfQxB/Xck
sKXYFgkYDLmDD7oN35Fty8fOS6OcxcKq7BtPl3FTQqQ3s6XXY2YOjXRB3stWvC/WgqbDWOoXF3XT
4DSMnmG7nMuuVpfZbOtkrsLsVy/aH8UHX9f9lIyr6R9l29q0u1IB4cntk+rMsx2U2d9629V12v4R
I4BDvhbFox9mbeL3groFDz+1T8TILJnxTO2vp20I0e9bihrHialTKic4mvNM9/TszKdgdtczVkR5
tif/2ijzpV+hCvJ6iqZMikckHfOrW7fntOSa65zcicU4nqyl8g9O2uzSkMQoUjFxOIj+7PStvZvK
iulhe1zWUnMLQ3cPRHFeCOoqSNTjd12AoWMzEdv4KR2/43Qk8utZdqC388jDjZp34NQCGFu99c/W
yo1cHT+h2XNNVv68q5413zpcLpZL/wGdVhgTMNzuqAUky1PPFRah0Dp6od9dm4LQndLHR5HzHLv+
9pRp5iyMBM6F1FFq5Ee3vZCgFQ1bu8bTFgyPMk3fvGqT1NKSY8jHuTxlQ9mcW6G5yrbNTnpvCxi5
G+voAETT3FvSiTPv8HpM339nLSKfpttk8c0yMbIQhtgnnbdAPeyPgdrTQnEobEeeRFY/3wW4O7to
KMy1JFEoAynXdE02SV4Cmi/Z9AZc/LRo5jOf+e5q17ACDD6c9+ror1N+SitvJ5SDfdRYqBOSJh/M
nFb35deLiurNrofhiPPlfum3JAsHJFNOOCLnPPuxENwcAsepkgYA0ZqAF62cHNimD6+LGaz7sdFG
kq95e+M4zYm0kBNES6oSAg4+DRfDSLeG29nKfKTJ1VjtLEHxQ97BYJmr8VR3ZOVADXGXU9Wyzy35
KEODKwW4Vqx6SQb8g4NaLqoA9xJBeqNq+LVIy9fCS/1PapKuftBTx+xl2y6wfrrKD5JQw2LTq0kl
CzfpnqqppvxZcpAJr2JeDSuzvq6ajFPP6YjsmRCD4nKjf4T+IWDmpCtXOgzuSMZ2/z8xvkqC/qJt
cti2flE3K6LB1OXeUbOKbB3uN6WdyMzSMZoByuclzXER5lUSGMMV3zuDef+LRS49b4PxuGoXIazY
hSMuJStvLMB3/3nlBDkF8v9371RrusdTTzsNx+vT//69mIZs5wzVjmEYTdi9rIAjhMaCDVFyH6rT
YA27ZXXYRkBPnnTmB0+cIQQJE/92bAh8QDIFAwGhvPUpz3M4yycy9+cnGnBA5GuT6FSzm5N0Mafz
YAXiqZjVq782cVbMZNy6+J2aRZOygbR+n+V6hrhu5kMvWX8rw2Ii3YohmitmgFxOXlTeO5CnBhGo
gWI9WTqipILBIswkv+d/iJvtjlls0k0WmZTDGbmuT7JtnisC5C+BGz4vYSMPeL46hvQ7rDWWanhb
2wkEb5xiz1y8VzkPa2J6bf3sbs0cOVtfxas5o6MIXPKFa/GfReEn3P/2vbEDR0oWTjxOY4r9YZP7
UvCl+ZBcjC4s5iw197gk8NwOaScpKo3xaHsNb6ST3WwLPwytEimHtN08e+X6p87S+WGwXD4dG42e
A7dWlS2tjsWK5zpYxv2kQHzm0H2A8Oyuyu3T55aoTe7D9BforTw04d4eSHGvLaq5mpAkSDLH2FxO
ULLOqR0LYNtCXs2GHTrDY/6Qe7O5CxFDnnK3aeN6zLczNUV5RPrru1AeBPEkAEm2mmRqsWxnYoz0
adzCuBWZ81F6aHSLansn8gEmsVlYPB3iskJy5zACR0RJ9EdjavODtXCpTM1zus420I3+bpewfgnq
qeTxhRryFuPXrPT3BN/ye/FX0P/BiZVX6BvoFa7BT1ZNTn63zE5tH/Q7Q2bbQ4WslcQkgJZxDK3Y
qjL9oLnXBqRu0cjDcJatKnbSrbsdwU1LYtPIVUoDkhkZyMOSFjjJ779bFdfAjOjzYI/9Pk/1RfrT
mAgkizsm34m7h5p7XGpIxnhdEyL3xNmazLfQ6PqjU22kY3TFgwr4mQuvv5adX57q3HbBCNv9mKeQ
9N5EbZlSu2lhU7b6KQa0yR+I7J4Aa8JvXRaUz48Gg+LOCcvPTA7BJ1zOvi4+FkOYiR58Y6+m5dc8
mh6QwBfi+h5Cr/xSCylAoYPnCzgMnpD5+yJXH7xowbyvOzfmLStiMfCVCiDQmZfF7uLc8mLD87Mj
IAyFBDMEgTCx+5MyXyWbGhJr6L2IkLX81CqUwT1z41i17vOGlvyZCMUij6d1I67AF8TSm6Qbuylt
Wv0tbKf8lttlcWtHJ2EBHU/N1vl7epy+bKOqrpNwqiv1A+s+68f8fj4a58IBxOq0CpLZml7VJJar
HKDt74Jh7Q72vkHCRO/MPqQJ6MMO1GemBmJHC/XE2BQe8RJHiANMEs3V/On5OCtGFeTX0m0LEqAZ
kE10kHd+FreKJ/fBllFqF7ZHe7RMO+qc3jhKr/7dKTu46XEIb0NN4ydRbIfgbu1ZXe84myb1JIol
DEiVIMvBJNZyKt24ctstQRRg/b9+s871BnxqqoqlWT1mfeefSCIiGHdyjahJp/EAr8A9uPj2zvPV
9jSPqDZpkGIU102wK7NmN1MkGrXEhe4pfHYiasRffXLbiiV4nMeqj7V7j42ZnB1vGn/yus0XAlv2
20YJnNBtGw04eWph0D7eNvLY2nPBif3DGWwR9Jrq8zDpF2tbSXKfA+e0rE/kNcQW52I8GjxZTMcz
8Lf5xFML4FEOvDVZX0clVpe9aZR/a6D6o7RqRBngyuxAef0w0WN2Y4z81YP08nD96BxgNGflwI+w
XTfQ5qPT+0f8Oe5jCYuS3KVOixBAfMO9ZrK2+mRZWb0Ct03C1DVOMwIhVB4g1WlBxN2hnNi21WyH
TGl4vVK6QHnzdXa2BjOe2X0vrboDZK8thWAPqzhOXk9pSdlNF6bkiwxycNneIYV0JuCqYuQtauOU
eX88y1pfU33wyfGOJ+18eTRxIA7rTq5JQrifVw+pzzM6FZvJxS8gegf51GwVHIxo6n2I46Sww0er
mZ5rZO/0PpfVdd3WYucVdhCv6b0zrTqT1O0cfQ/cW/aPAwe8a7kJERPzgVAEsOay36uSatO06R8m
kpeLqpeXsYE/V8NpW1zz5AYc8oUMdoUu5Q7dM6MYB+bT1lZXsYEjbQGyH2GQ2FXeO5Wb2YiqbXpT
pAJF5jTUe2vJe3D2cHjoZ/m+ZX/1KOYTQ2FzntHKQ6/cdXvCJ5VSPErPHs5czFQNuMY1J75q141+
QmQV88Zg/x04xOJ1BXM1ZNsdhmU9bNJ3rzzx9OEqXnCb1rdIWGhJ/HT5Yq4IjwIkIoIyQVQnt1Oj
n81m/OOsqkrcOUOygDLtajW+vHoao7sptgqhWvVYSae52eFwsBfjn3YdfbD8IkgWnRgdYQmY6GOe
TZBQw0V0TykxwYntyW595xocwztbC1bNENz1ZJwPdjRRbxvXqo86sbSURxboywQR8fdabgx68qin
u/vrrqHFVBivywAYLrY8YjATZxJAx8hoMQwS3gdgKzjLvfJUVQp/7ui/qHyyT0bl6KhLqar/X5v9
OgVcVWuh41Uaf1sGmAS/75s/yTtSjSKkl4V9dwzzaPTEKxxDGG40lsZ2DAD7Y2fFvBtUaCfRnpIY
0MvEJ+N5j0Pb48JJy/qLTPR7rCxEUCF9crrHCmPQ2PwNF8X47M+PpBwlvS5K5MCv3lADkVRDtjeX
v/xp+oQNtzwhIE8pVLm5FvNaYzJsw6TCO1A4gd44xQa4yHhuUZnmW8A766dir8grTnRB1RKAKLHO
Pte/O9b/TV36Tb+on9T4Wxjv3OopbZ6GMkROYtQH24LCqAhgEwuM6pyu+nW+i6z0Zha7scjdpOvY
BIp0Zdm4B2BU2z9s5qgtLJ3expG9vLVLFUnTURdVZsahKMLgkKpmezf7kIxTfeiLXp0AxI1zWFUv
vOnBXo6jcebf8zmuL0Nhd0dlLozTUqhznWpSIgfBLFHxXOND3DV2+yZLJrZys9NIzd6ZfNl/fBRA
KmtciOFs+5onBPYu7vE8ZvduunVbeLYpXAjy9o+EBojM8uiUVvOy7I2JcSWrlE7qMX2gMoC4bxpO
I7J8B66GfAW9zuXOehWq8gnxIoerncke6PSltJdk9Nwx3mTIbVFnf5TDymXhPbGLsLxno1B4aahd
XTV1suIiONSWv9uWoEzcgo1qCxckL9SX4RbGQ2XyG7jYh8rr0qNMB33UKcgJjzibTUYs8a3uLIbt
XGWXoCj3CkXutxkSul+J2o3lunjHvG6fuejEEWuAOqhyeVyFjEO6U977jaGspag1poQQHkoNt3wm
YXvkCJgzqizboEBv2W+nkKimA0PwnxTaOarLTkbdrYRXTHhHZZyR6xGFQx5Q31CviZVTbBN1zfxR
6dSGNqNgzdN1Q39TkvbORx9aD1V4b/56ybL+Z2HxYuwl9HJd5nibPRGt+XZZyBwks9bbL1KBdeuT
1mLnmfMXvYjbfas6tuS7NoH6LQUd5Rnbr+mafjRW4A1hml094Dl0E88BL8IJUL/C4A6ILsQRFewh
Lc7Y/auI0ebRkCWbr+c/j0p/2BX66VEPe6Cfp4EfHUqNKQiwos6tMSLdzV1POEK/KY72qXl9d+2F
HMawZ9/xEhcIDimiAk8On6rRsmLbH+kDNX4vFRyUJVQJwoBZh5Vtl8KHm0p9tgSy+AE350Rusm8a
H5xzB2mYj7WznhHPPzHhukyh67HRFC2FXaT94NS3wXAyBLI2s3/LCtM7ml2QZJ2bsgSnr5SZvHSW
gryxOyJqzPoyl+Slp8gN2JDTABm+s1jsuR4HeWHZtybfbmrWv73G+o/cHy6qnZ0eHJktSZlDnVTb
yhTrU/xXy7DatZv7en9uZpeToqQ92M0sgsqMf+ZPJcsToVj0rKFPQDyzq0fz5kr/t7MJk+V2+pSq
fRN99p7jBIiXO+qiy6PsoGCI4CEinJc1XUrU2Vv+HATMZF2eNVFDOvkps+XFbSgSNvmNnM1vaaX1
gRZhuPBNXEMf5AboO54pE0dFvy+MCjV/4W6Jxh4Qq3EO4yHYPrOCJX3M0j+5w/OuJNNUlUIE0XXx
a6wKli0EHQmStDNynekK68OrC5pgmMq89KUVjRb3GNUcVHG/1E5DPmHjchc3E6BCCQneb06MR1Yn
jv6vaNs0UVTvROSxlSQLkZRUjN5jLewuKprnRfW/Kg8pp4RHQWvrUFicIv7xCpzd5DMkdvXLr4MK
M6D53oZk0hDy81bXZFiVGwxaj2kusolbj4KcHdnqWNWdhWJtQghSiEhgR2tTy27uvf2MmRZRjhue
hMkbrUC5CtFkYCLTtQqlJmIPFdoqUWI2/DdF8TTOQxgFJGbcT5gvTv7IyrpEpvh1dFmTJpYaib3a
Fdhp2e4Aid/Stpr3wn1etpGUhazrEWoEzwhAz4jvJalf03ypG8CuwOE/7AtQUp9XBYqaJiu9A3EC
ZSAkQtbOccz8iu8BMda6abo/db7ug3B9rJnuMXOXSVXZj1M4sTsEwX8Na+1gjGaCLylp29E8rNM+
JHQ5Yv6IcyImoppP5qyLrox9Y32dPVorhcvJMGvvj5nCu9vzeVpg7Dt8dwn4+5vCeDFVRvuChSRG
NPmn8kSwz5txt5g8Fw6HLNfOsiai6qM1bUSEWudJLigZAAafyxz5KCA2JyvlalgCj6PTfugcdYGh
+QuMkjRJb3JjCFKX9dnYk/H8X+oqHHvKffQbz4WTIGSNL+xv3o5WNOsXpy63XQgWzqbPZwyyaNom
/bhopygBr84V5W/AFVl1tIpL1qIIR6X8Q4VJFhvhVl//94uY64PoODaWNDVhdNxrlT1w9B+KIYiL
gXcOBc7JaL2P1VFGBMm9EcBxMRtoScMvz7WjnyCqwhPhTzHSKHbwobao5pmRCDF+NPV48Eb3s1nc
X5Rv7XPf+tWbTkMlc/0QU632hQz5t+OpA7LYt3Z2zGOojo6vX9LFA0N4qDSs5PJR+8iPerfxDlpN
t9ro37zOVbyize+wR/7ANKhbg9nN4aNqw+atmA6cH//1WbgeYFE/4Y2YLOejGc4HqmcP2rLR42yN
2DFW1i56VdH6P9gzi9j3k3nydgQajNxLYouDubJOYgIhRWnBLiBv5BP9TVEeiLQYvmnR+RwHHtpK
yAuqN54begdC2T5lqu0exu51qJZO7QEGInStzWnocmvv2vNHkTIu8oPwwuqMlixtRstsWTfct3LX
dK3BhLWcLP7EAaK/95De1Fr9wcR5DEm+ZbjPi7ewLxTAm1c+NDiCoqxs/w1vLv5V/p7uxlgH9VUv
daLuiFZvpOPeGYYgsX0l9iDZ6KXy7U+Bjh7qIMjepmxfaeN1QQq8XzvKt9O8jUyz+jOZX05pqmdh
7ZC/oBGy1I2gK8WHgYkZTAmnlBl+1kX97MnnThG1XpfmD06HPwsiv8NUkb08bMHjULug8K5H32De
xZa2c46d5rsKwt92vvH1TanaY1NisDK5LbYJVKP/kAqMf3KH6kW6WEeb2bfwqnQrvExrXJVRkOjh
FMfaRf/SUJeGN1Rvu2GlgIGSlepU9d2wI6VsST1xDMWEAVgF/J1xSe198qUPWbfdUhdfCkuajOk2
Cz1ycXqn9K5Lt82xn4/0p/Tlwxa4C1j5at2G1bIRbmkPQnRG7VQmQaatD0etvPeQdNGzuZSURNom
bogfqYejmd9XFg9MoKG9zeuT2qNjG5iL1XWE66/z7Zp29q2d2zxaR/aBtBfALyU2JCarbQQARoGJ
K43u5Uh/D8J2D1tafU1l/apnh3KQEfZcSqYrOmUTPZP7N84/SFnJqLJMWppdEO2tbv4Z9jjEDe+R
qXab4XwY1X6mGCdBohzwDXPG0MeBXIPiL9H+axqy/lg8gtgt4NqyNoxZPd2jcsaz9lGH+Q7qGS6v
bx5lpFLms99jmgSAFDv3HiFtkZ0r7CrfW+FA1S7jrbMs4zG1EfdNk4VV26yfOLuSqv41tChG6+kO
t2YmPA9OdC4kZ3lUwMTLJoZk6tSX5dg/BWl+/GSQtcOrTVXE1aiN6XD3EyVh/buS3u+ma+rL0ljy
0gSFTyvk8oV8O4TOWbIXorf2JouMCGbjVfnlM7dHvTNXzhm3H96rYAwfe9fP7jLD6TKCzySOYZcn
C1EH0JD8nBZ60sw5R+irFs7nUpkkxvJHBLbFDz9vF1D7wAHScHOnxPA8jrFfZO3JHZu4rXL2HnM/
3tNTbWt7Kvr6BoH1Z+z78pYv5AbZ/1q9ffTzkj1mtQvl0uUdclb2X8v7Bjvxj7WaY645KiOGbbqg
ovsDoXMfAOvPoXCdI/YikTT0McSQVaw/afOa2/PjRLs6MNXax33pngNJhaVtGHw5Jrm3rvVZC0lp
IBagTvci6mDtuIp647GU+0nmQNeIGFheoQaJRfqowQVOYPLZzcPon0rOoXKuMM7moffC3DruXKMS
XKX7gpSfx6FIZYKwwtjpZQniXGjgbj99QuCnvipn9QhaZ1Wei/XbwjDztjamPDWZHgFLaRCtqRvf
533WP4bZmBCBYcWNW0Sqp2fUtFZ/ly/WiviCxhU5MUiXS3/yG8H0DVSciBg1mbVPJwYGu8Jz6Wfm
PvQNlGBjh1r5forkvihiJSLTQaLZGfPv0Oyf3cYaTx1GdkrASpILny3S2okCLsSBoqjlOpptzB2J
sde+aCu7zm5YHdptOlrpSAg244ivmstYOOIsC8+Ot9o9pGDl2MIFG2/D3ykERQokaxWTgR3S4rXq
HHGz41JVM6rIMYEuaWKwotItEX/9ogeMv3fg5EngY7CjXtK+xyOFCY1eUdCuf1EaNztqhHLu2iyx
NmQ7Aj8Peyb33fZ3HTfzFTfEB+TiafLFl2WXn0tY/eJ/9OP6dVia8JiN019ZvMJQLbzgkkKZkR2P
JMlITkWblI132zKKAwenL3cesrLECsjGMivCmgPkAQCoZYzcgH7qeaN4PDfRT+sDSrvqUrCIV+1W
UEeQk/tRSZyFuHeCl9lznXsRESAKNxO6prclqE4OsMxNQ9Ais21hpPyF86Lv/vmji/LBbj8H+qi6
ZuuflFa/Ky/9FZo8SMLbXsFOv+UcMpeUnhMNqT0kTg7LlhINCilRo0cbF8FsSPDnViDP1Zp91vbn
d/Nu8JkCIj+Z3GAnwlsX5N+W4HLtc/M/m7H7qSzVD0ktu9npzhspDxhh7w4cszu0Yf1qsbeccwJ4
Qa7zRNILebLuNQm1PYMCrtdRWx0GAKW4XzjqLH/tDtVHXggM6LkqHyVewpP2/a8mr/Xz3LV/AS9I
u3ItI6JLk/Rb0KptDLE5kfobaWWBZqIoSr2lQ/eDXBilnkraTv1WafWLzrzvtZN73WT+Q5871cle
uy52GpL07tKpfMqwLd+peaugjcnNLdL/5WpyJId2QmG4ieQssfsQWHt+hi/PEna64hvhVuJ24EVG
d+pEZz3V6HdfaZKjinWhM6RAE0nudn6sxdQnwdZ/mtmyROEm62RozB8jwLEuOiGvhpFN0YLZcW/L
5tBa1GCgirQqn1m5HYnQSDFYBXDITQBCAwGaFuj/t/tLewfkXH+ueBzHHfFyjKVTE1OBvR6dVDDe
uP+z5qYRjXrFBTk8sQq4jTMyc8AlL62/lPsMhNaaluPUIKtVQ/kelCAlwCUWwclDfcpctfIEcnvr
zENzANtdpvJJzvcsWFed+EhGpAJoRurwMwuVsc/sdrn0trPygvhdNM0rKXiWx/rktAdU9bxU9pJd
UpXtWguIHUIn25cBdWQstu05TO8vsK+jYfH5MusWVTxdS6O+WO04nlUppqj1yi4KpjDGPgstbs/E
ia/AwdI/uUv+GFboQtaAJSLTOlqL8g+zw631bUHMmvdaiPVHGsMh13AYFSx4bUr/UNfbi03XYVyt
LD50C87QrbBLkvFqCl9HjQ7VdtOdLjuaKodrsPT/WlGe9QjhZat+vdaNIs2l42sw5HdpaBBKAZdE
ZBl6/2z5vTmNAWCYPWyT32D6xea++A7mrtbjr1R9CwX5u8CsJtb4PBKO8dCDJ5AwKHCyy4rvGxe8
9sDIiKxtoHqiRQ53Mbx8o+sWSeClF+uxHj2b5aXnaPLcz8zP/QMz6ZMn9iJYQNGc8Lkp1iTohm2/
sC2DElru0eifzcr/13hKx0bd2HHQ3nKflkCCXQvXrLCBh48U5X7T83dpbOsHBzSB92m/qzYEIK4y
Y5IG/+vsbojIXXHyZXyZOhbRut2ZVu69qdFzrpk/X81MHIzOBatw7B0lgnUsGtUf8mz+097TPNaB
auGuq1C5BJTTbIS87HQVbBdTVDNXC08GyJKHajd36XfwiOo1jGQkfYR2m/ofM2/3bHrBW7uU4w8E
4M4ahp1jwA/MJi0Ezlq8u6u9z0qEWJUA/yA31ze3ayWn4Mps5R3CpkMSWIN7plbOHjt/SB0WR7u7
dwtPGRpD5b2vU++cCmdDEcCWEDJ8Jh15vKIZ0UKhA6yBz/dr+UV/3Xip3Ilehypn+lzEkUCK7FJP
xnuZnj3Rk8RQG8uT6aP+qvIxB22y7AQNJAtDLw8q8GXSM31HyATATOavCXTwYs9djjCnCHZW4HIM
GVZc2m2WlK48h7pcEGnRmClteZjNuYRbvAvGWowwQ8VhUgt8HVluM//Y9sHptwIf3nDuBYN8njY3
E/HrK5ZkM30IcrKZ68Zr4nJhjwxaXNKF7yzHBbnqWvj1LrUweC790Cb8+BOiiia4tdDpvP9IREm0
8s+BXZ8KvapLK23v7A88AV57dsDCdclgx4dqPzQ20BhNkHt3pkzBcyrE/ebLmvbdqUU4Bq7lQ6WA
vtX0QGEksQ+0xyyn3oU6hmxfuPDjwh6WeFhXk/KKXvYXr1YJyPIAJv3gw5jfMsezbtZjK4R/HFnY
yXL72Xw26FE5xZ7rarms6/BqrfeiN2dEjs+oHaXhr36RP0jY1rNTFO9C33VzASkljHrnwNHi3Dkh
4oCFoxstxHHVhBVFjTeRG9uH+yrDfBEOwX+WSxCz7QjnWRyGDdyhR1md/B9P57UkKRIl0S/CDBnA
ayapRWn5gvW0CLQmAvj6PdSu7cOUWdtMT1VlkiH8uh+nfmVLCC6/OyTHGe7i1a2lqi6pXW+Uaap7
ODfUK0LC4ZBydBgsX3G9hqgnCzkqzWAyow0kdY2LMVXZvhmdZFMNeDTNAkFs7sPjov0+Sr2WNDrb
/8s0vZBZcjdBP7nbzDDnCyMHSZeByQWSskBTGvgG5q49OnJhpl1n+b0cvWrLyc1GdhM+W9FLaqUc
iZti3oBs7nddx4uS+lw6pryIcmpEo0Ib1hF2FysidQ+b2q6sCwEiVrvVHkGfRcYEzC7Pytc4BKf8
ShKc3TbFnPWDavkJs3Fh25lu3j7NzhTfvRN2w71bMEuwLNuKcDkXJxqP9t5kv/YsteSAQJyjHJ2c
0k1+pQu36zzHIojnGoMl4bA49k/AsPz9ko3Nm9bTdy8X/cB1lqxkysM0cLpYskQei9I6F5UvUI+7
mhFvf9V6DC+tS6ugK+pp5/hOeLHLRSLBei3HnbG+jAUbKOcdudNOSfuMVXwIjY4oy96KxAo4+/ky
J9N3Vvox7o5hOMd+7++9WDxhmHfp1H4a55TBc3W2zfUbSpow8PDnp5mmFczTHeTP8TFFQ9+nDlbE
jqkYXZ0cIiYn6XEFwBZTGcNFR6xkyCKB0CbFGaVDnKT+9qTrEWxxKdvNszJSEmfuDB35UDjbjGKd
OzkxJmMCM8YWWfLZmRCDfw5/Y1BPj54mruHWrYH7luKXkbYHx3dhdibJoxOPDZr1eA95oh7GxOYT
LCV1OPxp0uBAZxU/e+RV8WtiijbS4mwPPIpFodXOZCb60NF6sLf8sIkqjBXl4jHLHQTOVBc/iWmQ
4XfSHcucikRvLHdBnzikZ+PJwgwcuDN+FG7UtCV6FLUCKreS+IFY9WWJi4ndGRvC88TwSm6zWKWP
sfFSkp17mvu0eDKgSe/b3Ju3dQgaJT5402SfM4Xwsf7rwR0KKuidLurE3ywhD8SIfXkYeAj2VmnH
uOowMUrIFK5h8jz6/iUuS8Eod02tLy1Oi9Cp3LdC1vmpDUrSdwSdiD55/TmwuixqeNVPtoeCkoe9
vNuqJP66gO8eZr2jF/Iedjp7ZmKtn82gYFTm3WyJlya37Wvlo1sPvGhjUFTr4J3xh+3jPkXV9Tta
m8v45A2UJ43S+XQNQiBDKMB1vEhvXMAPDA3R3co/cHS6MClwruMcJ6dGTvdxUeYB+jV+2wypJGmc
+tyluXjhJxqOaun569mrZwbdY9DzySntmr2oRxQAVzhsvaH2SfaxB81cIzYysKFxLFxEpD0zeJBt
HklPkeyXzzn/LdclLSL6G5+NOCGn2fvjRcSAOfC2HWXRLRwnKAsuKw7588QxzZLJTqaCNox5/Adm
Mt1h2N97Mwcmnz5Fbg7ZxRtkGImiwa2S+REmxRf6JO2T7Tt1tJDgRMX+SoamfgsDx97gMnbOKYdN
wmjDGNEqC3iWQ3iD07fK2+qIxOeeQx07fGzNi8KHFlmh/axRgM7suMa2lBzPiz6k5rsSFqbrMDz4
ZXuutVUysa+9Vb6/21oVl27AuxOs9AzO1eUZHy5iWMOvWbBD8xetS9+PMQF9rzlVGYC7dOnuveru
SHYGhjfKnevsnhajPHd5wLwqiaerqic+0HYq3kUmhqMgfRhNxSeXBvKhOR5Vu3RuDa4XHIl7axD6
3TM8CH6cMo6GY8ltasvh5qgWcT7w3rGJ1Cd7Yb5ZzxxKrQQ3HXGqDeOrBzMPpjUdVsGjTSt8V7Y8
EG79J7HsnCT/rlXZcM3IohsSDHnRZxiUFE2vaSGff75YvKvYkYsH7JMhGzL124utw1OmgnczN5qj
nuwPAjbZm686G+GE1H2/i928e/750pdGdphxwG6L2NmnhfGwuPlbUxZHXgsyA8vfseyeudQ5m6oa
/0yL9A+1W7wkcsDmX0G1ZmqJ3C2SF0IU9050lK5LLNhO0aoDA2u9CcahJXAbVufVneGJERtAr11+
mxHrJ/X0ESOZ/uwOzd8EN5wzcVmNCZtKiEkuxsktvFLn4s+i3KvE/+OsbzwXiuWYmsH6EY/PTCg8
Ti9Dy2CIacSwdLsegytBSpoDhmFyI09GA8P4l7jwLgnEc5zL1S/J1GaX6yBhTOGDDA78F/zmVzDJ
xIWRU3eiZY5bA1N7cZt3/tp7nS3z00hpzCORaYah3C5Y98r3AnfELrdEeJB1ypQgCA4O9p+ocJoS
6SpcvSrTrVIjXqq0sHZOemhFWN4E8PKdpuQLwyaz9rKcQWEaVEgvzEobRV1mvKjIL79y7zwz5HFF
RnOSKHMiDWTfjPkRAJOOPKsPI6OGk4nuoV4yni4KNxZOrVe8mHw7U7/CYCfalLrpg0e0XpThhRMU
SjyvY6hexqAsLiUhXFnWv4OUvPaA8n6DOXyC6I6QOlFqbvU3keYRZXnlU8B8IDI6WFm+ZtnnfPNc
Fh8ccs2NBGTQc8R4LsO8OywZuvNUhpt+MKZn3XZbfOoAy/phi0Zuw+ejgHlI2jvLvPVaLs4RsYLY
Tc+9xI/Dx95uxEX0zrhvjWSfNBWIMolC36LTREk3sy643iVmB9yO9l5YHWfIxcRUO01i15TNbyJf
JEBLEMIqbcYNSpN5MIP6nzeTaC4HglftnP1TgrEus6NkO40jyDHfXHNO6SuL30PTMXlK4ySyWp3v
jSp3N06rduMAACeH4LX5aRpa0mHA74V0CznAmMff88TqjN65dfmtoooU/6nVIErGjEtNAxVoKx3b
2DoaQGFmMLJJh3S9wfsnmq4hH4xGd+wRQa1+pAmuT5JP8DXuWRuYH5uR9M6EaaACoZ7pBO1OBckJ
FvQrdFp1rWiRiBjCPfRiCAD3ByaB54xy2PQNmla702z2e1oYszcaIusDowkP62CI0tWHX7XA8uUN
MJcWtUaYZBUcBtu5TJn+6BZDnUp303as/pxESDVM3o0wB0vYokIwns0Ngs5yQ3h/5f4rNn0qIIQk
02aBkM8QrfjoCEPgu2YQZMrkzV8Ya9E90LL5anMbDAQAjJbdInQZ39DNyfGAONTidh9iZvRuS/lE
IYaKzDLucYTXbTSPOK5UI9nGXKqKZuOzrfV0q81Og/SgHKrAYKv62f9t9lxycSPjFfZ3etaHXvjB
ZVGgZxvUL87vCCnYlvY2hr6duZx0MRQHF3rel9GmB08se9GwfwSqvzcD5t65I73u2Tt4OcHDODya
VpAeAoJ6KfoLxwYDLgfjXj8ok8cmcSOkLeccYDbtckQun7rLL53bPc9uA8NroGF8ToTBlWxydibq
dSrk6+gNgnpcTnGDmL9HYA1qcinDUpjlpsybH6ay/70YYlPPvX8ikrFjMmTsGbGDWIL/rmjDnHNs
UCU/U8ZdXqLaRgVWztnjSrEM/zEjS5CtuHXpwjoWugPBV/W33k71wa9CNtUMrXlUmK1UzoV21kji
IFw2haOLE4docbBI3T7rUL7XON0LDdvIGeSh7UmlB9n0DXftNvumRtcT1W6RvzFe+dvg20MP2y2V
YTzxc6y4AeiVDuK7CRbrGbTbB0WwLiTb7prkmhK6aeCndpwcSkUhzhn21E1gNt3OMF/CFgM2eVO6
2qatUScxvjzccAS8Me+HzzQ1SK7AcbxPatLwFhzYeLbLxwpQwGy2tJwV+bkESgaMkdiUFsFR0XqO
xFtcx4W7YIZ2S/AjfKkt46UNZtCFA4G0cuy7o9Uav4amwuViNmF89q3m3rbhdLViIPU5cqlnzpDU
B4v5cMA4euw8JvF1sp2bWh+5ZS6EGMPy6MUVfTZ4fmkH+ke3Vcoz4RbnivkUUfzrQPjnYsA3IiXq
dkri08v+SkV/bGszfYFMFY2en+AaWKJAT3/jbtp3i/NR+Q15jdbhcKTrU85OCUEiFlHJoYeoszm9
EevD2FYun3XccARXcXMM13gt2g0yEiUdbG9GzITO/YphZNxaHxKXoIqE8fphksZVpoW6c07t5sU6
MN67In1SXwSH4iINh4OmbRxlkqG+i4Idiu82ONanBYrguuBQRzbjpGCUKppqRCCFHAhBJnWOMaxy
5xe2GIAXo9ltvYRpwDjVd8tujIvpeljCy6HZ9NgqSERZR/KOza4Hfqt9V5H4TPqNGbvWzSEZarfC
e/L3XJG5ABMBpwzEqO4c+DA/aRw0tCbM209p9ju8DmbklDOO6kaESBLx0Wh4gAIC1ffM4szh+u7R
iIMGksJzkrXmpnMxQIc1kSbZgtgc3UdQHm8kmwRSgZivTAxOWe7tKcRwcc3mBIwVFqyl5YxiEwRF
/rtYTPuS1CjumcGlvuYpBuUB46sRVASXNZmdlWUne/kUNsjWoPtWll2P6uNZ27qvNeV4sMSKdAuy
MLtBJWHI5RIHo85rb7NvJQ2GozHHQjbZ4imYWXtBlIpd4bDUjRtPMZeQedL+75cSPdheumNgmcuu
ynjCJl5lOuCt6yKbR8Wgi/l1UJ7s2cqO9K+WuABgB3AGN3aEuvzr4AFm4bo27+qAoGVcf3MomE6i
7HH1koaqNTWSRZfesXawNwNXcHAKQbYj75zLvRgV+hEW9LpEBrYTGywYJha/HnZ5Wn3ZTDe2seWC
ya3rY1Oug0Iwe6Jy4u0M1I4xCw5lw55WXcL8I5oxZIaPQa1CFy8w1NdAI/emhtno13Ap1PjbJ1UC
w8KWR2wxZ7WeiYTN4AIGA3O5Rpv7YCz+tWbJR5M2NoLQ+HJwJo7bDoAYLsx2FexrHVFusW5fwaEc
MI2UZh+i/JWvXOgaAhMccOk3eWqhALpEJSIuHp9TtQK+wocwDlCXMpJmZcbZxcDHfiza4V/mMaIi
oPvirGRoHBLQUeRcHAkvfvESVlGQTt219pSxo+vphZfEOxde/uD3AfP3qiXPN8r0tU/h2qkqcKIi
gzIeV1BJk8ZlPSofQEO8KmV+MCjguO62m8VIxiP4GJrsgv5eNEEdDVX9MqpJRyYOupRRHHwN490A
OrbtvOZpErVzlDm66hwLyUZaIpRSVhOZbAWZnQ5R2zTWrhrtzc+fRgdhtACIF1ZAX+dRfkFNPpej
+5mhF0dGFeS7tGJ+W3fzlwrs9qFAb+eqylCpnukQzctjFafuOZbxZyL6bm9X6UhEuPoH5FUd+h7b
4jAWHY18S7fxg8DEbr56vSBdDLyZENGQ6P0AO2lyQ3r/HM0KxkvIbbpU1pmwBueKAhCX42efQnyO
BCQsYg2S5AY3t2wichQ3zzSMo6zo4Z+REhWyfdC9uP+djRcvX1wSX4omzvZtW18aN6YDsUeHU8MH
xco1frJl2lW2ftV28DIVon5RXXqYBvZ3Io7lUbAQgSDCJy3G8GNyiTNkgG63qKvZxteSh9qzXdoG
XAY75utIT9nWxzjAJ5JCAIqQdzUolKHBh64Lv9/3S3JwbGc8Eg7GFji5x7kL3tLRb8HeKOZbYe4/
8UEAE9lpTLbVSjhSAUdtI7s2df4sxFCgEg4vU5d5GKpB3xGu7KT0j24He3VKuM0o5wVvxHLOk+kw
MVDio8KgtIc40iFW1zGgxyZsmogZQLnjybIw2XPlUZYTRLlW6T3ITixpX2GPfpulkt7moj/w4Jan
HOtYrimKRmSOudxlkuG9vYU6E9Iqxc2UPvDxqtSOFDIpBZ/BHtaeaxxMD1o73JK6zwYz903lTF4I
ROzKvvKAzxtH+gfcfZMDBpxgUSQci5rAO5hgaTbWJGKmbF7HLig5sQGA6sPgS9aF2NOR/p079ZvL
fOAyJ34TWZ2Lqj7BW/epU2YEuvVHgPUOCUgG5IjI2busTk7Kja+S4c4hrYxZb1Xa5erfsf1xFyv6
b0UhEZ+DJDlaRoUWjmjN8pueGbBDh1I9xkb/jz1XX7X0/tZMCQm3EerKM/+rSrhCYTN9rssOHgug
oMawIZLkrJnGBA1leQzlDlnK3VPvBbtozNGO0JZzNLY9XOCEao+zaSPCecberHNBfo3X09SMEIRY
F1XpPmWtIOva+xZZBoxwHkCc9caF1QV3STPOh/ayrBvKKF7nFsoxzPF/I4bZwgE1EJqY24COEtac
HlB390UWxFFuyE8SQYT+ag5YP7owZcuCm96+doEQKa9Y9k5bxefEBnCdVE6GkYg5GEaiYZzFzlRW
QSKuP8Vt5oJJan7DR/5VDmn7Dlo4Y1cyH8xqfgpyYjm0yLQ7JWZkxCQmEgHEsM+5K+ESQQUb1noV
xHuTSgdKkky6dgNcqvZcJB/tWGS4Z8dhkw1+CH0rCIkyM3rpPYByieAt8nuzPJJ6Nh8C3R0oAvqv
7+wBjYLaU0aqG99bqNZ0GcsigZOXHTOkUy4WS8Je6rXio4nzq2oxQNAi8s7E9lc9tuXRruIwQgf8
A2QDdXRk6tnhjXEa6pr7keubKRK59SzzOaAXkCzW+0RPmWtnBEeL0T5ow3itTBjYJesEhzxWlKqa
juBnRvzUutmQsELGJ2Sces1umYWMRNg8r8MFSoH2asI92XEJIuLFM+PSFyNbpIEBWdHklFxNU0Gg
D0wts9d9yRRuL/1LO3W0GLYJt0QLP9wsrHPbATTUmL1sq3k3etIAS4eUErifzKbNKHYCseUDf/Om
imEVrQMeW4LgiBtl2S5Lw5zxjyV3ScXRDDM35ZuxRHKYAXJp7/c4iE+mk48lsR8YC+BJhPruQP7B
yj0JkoQXNZ6CCU9Fr+ubayTAfmm43kPRQqhZ35DE77pDkJYHiLfcgdVyMAtkg4olZWNZBYpbiMK1
EKmYkP54NRSEFbOworSNb2piPBBr4wDAt7/GNrD4YbCmQ0NCEv8NB4EOcwF7XobPfcrqqEirP7lb
8V60sH+NWB/K0HgVGZJhoBJkfkc9CMk/pF2iekiw+Cm2Li/DhGjRLYzQ6uNairlmuZKFpsDTyLOn
zsQ8H0dPxAeWnaNqmvgWz/lHynK9LKrA9cWFoD/CZZdH2+wOVhDskiA8L4vxMHoNDnbXwPVfsBVY
83/4dndJZ+pd02S4HtpmvlHLjDOV/XSZ/U/zgN+da8zQ4A43xWPc4CXQgEuPlIFHULfV1WWPPMAt
+reI8OxAQd6QsGsjwdzaqVR7Jnv+Xz+q0zzjFxhHO7iNwZ33Rx+qOj3nfvg7U8bT7LbfvYuCNgz+
S6kZmDutSULdsLvHsWyyNfuKHBXYc9SEjEYTDssEBkF6EniihR7YoNczHQte3D77Ai3QEYFVamWQ
fdSj3JkCXkaKeCcFv3rttZzsx+FBuCbUKIwKKHgS7acYojCnIdbHATmuPWlzKXeyGV+ydB63nBtX
hxgHhSoISy6ZWMEblihrghqX09awdUPzca5mLMwhWfuAcKohQDqbRcfuz5SI7IdISIzUuSt3QhhM
AvWn9toGb+jyPtq2sx1G7F1FLFpSC2tXVuIcUOpWXEFbHNcAR8H0EJooLdBKp2suP4v32NT/mtkn
BJcsMomi4Exs50dZP8LF8UniWTxZdQVOWbi/PLdNTlNTP1c6sE6Ispzd4vYWsv3vWlyIxCsxnJkB
qSWmi7tRlQ9uy5YKyetpMGIkSPGblSjclLraNNchTn75yv5lOuQF6Sg4YQK++FlGdtgOP7zAvQpr
eitqnJIdnpO4dH/PlvtH2WtSLehRvKW3JneNv7ZHtCzI83cPIsQmmye0CuWbG3pw2lnfpdF2xNRX
Z3eF/8YiD51RPje296B3zKgtjbMazC81Dem5sdqn1HYEtmtGYH2O2h9K5C/d7MpM71U1fBd4xE3c
lZPAJhIGhMAbDisDCLJrccxZlraS5TRbrGZv5vUf2WN1mQzcJIHPL9onc0aCXpmnhPGgQSUKwmj9
GpS4zsiGu1wKDibBqmiU2A+WjAerbhmwBHY/RFbsP/WzUPQ21P19tKADColZ25Cc7ZtE3JZEcboF
C79RVSmfgSOfzGRc3rxiPPkiZSsSbCkiaQ74on+1QE21kwbHcSWp1SXPoazcAMd/Y4Lpwl4b55hR
606ntzgMHhuMHJXbc5iagJPXxD+Ily72sbHCelt79fjWsnWGf5j3JJQUVGZUGn8ZHO2pZb1nvn8L
k1UdRAGKlF0Nz9xvzzU0jYcqS8vIy2PrvIDkzGr32ajS/qZS1HoOMOZRV7rakvOxgBJ2Yl8GpMZJ
1DG2KpK7YRb1huv4YxHT7AxzIDtmXnUgMbgBKzBcw24KbvnUTbzVMSRNDk6rGsscNYSkJ6g6N0cs
OyPwOL+kvdNiSLowNelLXJKORRQsGKBgYA3a+oH3mtMWkfTBsGWL/RTZ8hGEDR1BjJ22GeNjtw/C
HdAfyRqA0w+0CI/EVyrx+gaeOWw8W/NkLak4jTg/5hl2ZlGkO6ZTj11ap5c1OIEC9hCUWIfHJfgn
a/RyxSSAoy1ozgzbylWnQ7HJEoz1Lj6ACPT/aHPdjHXIgTAIb55Bdt0WtKDaRRECQwg599UjDbVN
nuwcBNytrbp2HxoopM4CSLtZPgyG4si75At8ke+ZCGICD6W543Kw3D2v/CUNhNgYUlOFd7NXQkEd
mN4Mg3sCGWVytVBWUoZPVQFT0Uhzxa5EVm10mlNcafzllid2hjDYbPLxPYb/jUME5waH9RvIpUKv
L7+e45M57n3eq3UhbHY+PwnnDLvnXsiWvADswrOflHu/HDQ4lUzfOILSm+hPHD/J5El4M9sUzgjJ
+2q5E1sGLS4NfRicYL6r9YvVGZxS8XAffv7YpmBOwnWK8jPlGDhhbKua/SsbnW+JKothDFsRJkb0
eqMlq4JY6RKh4IvRTrdUi1OjBoW7fG5uQVr/3xfZlldMAeqEzNfclKqSdeZRo7tpGu4RPgzTvlsT
OTKS3/5WdPKKzao8Tn5bRzqzUQKIQz7xpgZV10NSKpwj/MyC08D/fnOronCJy/aZlDapXHze5Zbb
ZBLBTeP+g2eI3FWy72X4ZROLpVC95VDONc0I9K+s5NdJO7pownB8ElPK4ui/WVMbPwyeuGCbYPao
7cjgNrJpdPvbGHmXlpFx8LTQZekmZrMtU0FOwqL+9yqIocBHu7B58+5b+TX4zlWOgA57w59Ed3Qc
kJMcf4/p8u2u/NWwXE5Di3EFTuXq6/8KzfIrxMwQlTov9l5LHswfb21izXvlOuGm6j1gRHGKY7eC
tKfUbS4HWPrYES4y5+cN8A9xlPnou1I+PTlxXIGaHad1vu1iYrGcXew4FnF78kstN4YhDAP4Fax8
vB1t1wdnY9bvgqPC8efJwOXY39XvOTHUPaFfLBkfeqAzEbSOakcuIuTh2noQMKk2PfoFRLAY8aET
7nVelmo3WJRh+NXcc11EL8PUBwya4BEo0VMzruytbAkPsSBNruFrcVSmJpDR8y9fLBziYG/RXqGa
XYIXoMsSDljxUh6LAhaoaOTwlIJjhu3w0fhm/+Sp8Hkal55fdrn5LlaESoxP2i+Yv+Q+3Nt1J3II
cWYWw8xRArOGFnrO//9LjfnrVMPDwQ9Ik2AAPWXuyvM0MBXPOjCDKbf0TZ5U4GnD+oFW6OwhaA3W
hoJSokWqp0XQTwAQdKwa89XI++KkvAWvEcmlYnGvymqbDfWLak8sAAfl5Bwhm/Xn4YMSHOPGSM+m
125p9lJZwwldo2mne72AmURb/yIYAyAYf2nd/PW4Bk5edebdn7cGL+AemiuWGvzJgOfkmzFON7/q
D3ZPHDTwe6p4/N45i/WLGlsCXBb3lSFlblniHYB+cTBiB81sy3sBpM8J59c1Dsuhy9kkHsonBkU4
P1rd/BImn/T7x0lnnwzrLT4Dr9lcZZvMl+xNHb4JiNwNAeYsOFeUrO9KEf7BdO7CM0OvQwNmLZyq
UxwM3X3g+dUw4Y6uS3BTgR41PSK3BJIQFzvvpUjwTeDnpyagwhKHZTVnB+61GRwTTIW7uXLXOJqi
4jFttwE0SbijBmsJNSo5EEsDZBF10+5dq186XyAaJu6DJ3t726H8Ro5T/NZ91bLW2vzPZuc/GdCI
3Wjl8EKSvDAATABOm947OPb7XDjTZu6AFA1z/p0UhBxod3jpzQwD+Vibh6T1wl1pJFZEb9b4QsBo
A7GFqIWHgwNiW08e5cVopDgSlq+3FZCNFxIHxF5Dd2fkVrex9CEfmmAfqh63iGDwVBLLC5KFeIrr
3qFwe5eiw0czDpgxdWsyDaenNKq8bz/BO5HVdBN5fXajWOjgoMduysKkN0UihZP+wcvb/qEDIjlT
/Ijppv5M5k4wnu6qKKUyoXHUeR7BlKh2YerRi/5WAyWOSons6TFDOSVd/kyqf2H0aXI5dtvXtKvm
a7v6Hwb864ki2VjFHpt6HQoCPeVFeUpA1c/qI8Qxl4s9cz/SxlBkUhJ12tgPyeTrtV3sl6CZ5egE
vwy3ssGxmRZmDkFpqEsg86Kn+l3PksLSpcNwLdwPu7PGxxgX+M11+BAoJz8uPl0arSMa+gT4pWCB
GGffAXMvDf+HIojQUoYEYfnwh7N6npw2ORST/ZsAQjst3X5ieAbWOiz2rVy9m5RA7KD2d3SAzj6Z
o/495jUj2T8MEQgn87EwDDzpZoJZnkazG12SaG0LK5HPJ7Z0g/Duwz/breAqXDxc0biE1dZi7bvJ
gsib+8t2nBZcElh+2Zal/a4N9whyfOfXTfGcNhj6qA27CPOtiWEQhRP3F85HjNUhxm480zsw9d5a
ZOAufHNIDUYHbCnFJdT71TO7aQqbESCyWllZha3yl0VO77X6lznB+EAm4NpMnd77eHg2de8YZzpb
BwTV8sN3XA9EIUXsarXCeuhesB9AeGSqNk6JwFDohv7D5LPScnMNqmFmm7BfTDfLot6GM2Uo/IRV
NnQ7a8b1VxBx3wZp30XVrP8jx+EcPL8mKTfM83GAphhhEyIGB6bl5PnWdQJmkHOUuyZ22W2kbn5Z
dRYeFmCreiohk4DcD7sbn+EH7TsOz4LRcHNxseEjiw1mr7mKZ88yrIJz3DG8hXYHcoQREk/on0z1
yUNjBv5l8t+WddkfR43lwK///rhkNUPPa1dROgUT7vizhuGC+CTWynjUBjuHxwvU73QAWXqoDMCe
aY0A3er20VTuOj3FIlDH7N9NRSakFc1ve0n1X0rIwaEEDtuuU9xyoHxAGM4y8gcwvsgpjMw8jr+6
/U+TxDur2n2aCFzYq0ldjQtIBINkvvRZD0XDimE2UCaln94MFZon4AlQSUlxl4wQaZ5kwQSmxF+1
C72bsGPsx048JmPxbbo2v63gAtBwpSeUDMA4G4tHzC7JvWtwK/oI9sEQMt0tNxJzcJSQUHrwSM0k
2bpe0Bd+bTL9lCz85LrDQZLg4YlK/GaIewO8Hs/bM4pHUqCU/jih91O8STWzW76Efgcaj5DbOTeG
J68IdOQYg/Gpwh4kTUuwP+M+RcahO/OiEW/tMotV2akvwpqwkJEsMosKyBUz18H1yRWOWFnyhvWE
Vw1sL4NdUZFRGYs1ANrMBJUQ7SwLhdjGwnQJaYcDWhngYvKohsdN3Eq5HJjakqfWBEkH8jwbm1rb
KHPME2d6AvQVAr1uZ3uv8/wbbTB9kIn/oiwywNlY3yeZaI4gHXb3ckZ7qlbmUKhZ6OgEotVD9O9j
X1mHup+foOHRYma29UnnqxE/hT98h7yZP1qkfGHJVBjecQ9j5rn6Vpufm5oPTmF4u9zBPVqVUAVF
haWu5wVIEVVJOK2u0lZMW3xpQFxMVSF0AvGOaWhsRU7HBVkRWp6ySDmviBWouB63LoRxsQhva4yc
1bylj3JuS3GazEiT7l1xgDr9hI3KkZ09dRD2Y59VjgOw65jnZPjTyPTTXkqHFK0DhSRx95kWGJYq
+FitzYwthRlXNjG8kInJZkX30TyY1tMwMCWzXf+qm4Yjgf2L1WU5h3VZbSfqtfaeVX0lrRXA8P1O
85Qe3EjIwF8nxPMGblZ3ALUAmaRbh/h9+YMguBFRHg/cx4odqRP5zuVC8d74ct/7K/CjE9alw51K
SMeUuNQCBs6h8R+IggaBlnfcCFu9yxrKsrnzsY/xuG1dK2SSVVh7A1cQEAiUx26klDNs0LxEYTCJ
452SS95H3hjQaeDmD8EwbQwHsEHda64ZQ/NNsOSMF987ZYiduw6jxEaHs3OqS2MbdiQgKosphDUW
qO1ygG3gtwWTlY5wm5HtVTN5D1XhP5Hxq04+iY8jqO+D9nmKapY924HX2lm7AMxU5HPdwC/y6NCU
g95Ge0JINievjfnBkc63J0iEjIv3xA0S6BgCvuYu96hDk8Mq0G9U2U+6RcGnWIl3+AnQjPi6LphE
l8vPH6VvmnwS4iCqVq+eCVYRRvFwLRNUh58vhVP/0yHJIcwlrx4X9n3X5bfAF8VbZZM1wdp+JEHJ
UM2fHos0+2WmhORk2n/aGr/XTP8PWZ2p26LEL+S8aVJPjD+2X8hHnxvf/xB1Hs1tI2sU/UWoaoRG
2JIEwShSWfIGJcljhEbOwK9/B9q8xbBkj63RkAD6C/eeuxHKJrQXQq3f96bvsImAQKxvlVjmvQX5
GrDApQf6yEQXFn3pRsi1+5NC7ZmkCngZ0lpW8dF+BCV9i5i1Ony0aRkfTZeciW4OiezodSS+2peB
EYqIkia60kb/h6vXpS8j44O7r9pPi36sJKc7CW1YCj39o0acTBmtyWDoORGJLQjYoFCGL+WwSdA8
njH9MTlNWL452Ye+RPVq/XkzVvGB7gzVyVq/6rGvKj2PTwMjfDRZOCVI9cajKS6xXiavZNJlD7WI
LgYHXlam87NUDTohXb0AcUHzgJnswUGDtl9cABycCdpWCvs/A2EZ4BM4FDT2FKXksHoVMwzgDsDF
sJSVlnPTl/SoWUqnKTeiPfzmaF9Am82R/DCr1oiWIxhqM5eucSrdMbkpIpFFGUI2h4sSWwxzMkUK
hW3MCBhQtBzkot1Z9jxaUVacTRJEkD406xhgjxYvfJhDEq9mj/cUjefGrguIhkyX25CpZp3r1FT8
PHP1tbB6DFSdy1Na4C2cHT4mmNXttgkx8yFrdjZWmDsbb/R8t7ZehMri3dx2oBPYGSCBq271VL9N
ZkuDYzvyKQKqHHR2xap/7F8GKzc++pGIFTN796aTg8b2XJrYAyeuzYiQNuVi98S0ZGOuQUbASm+/
iiweNGyle7T0cmXMxizEwFbatdXdymS9ganFv+queEZV+gkKoHihTQRX+6BVrOPNCXuwa4VQBgsi
YzZe1r5ZlQdvrCp0xv3z09y3y7VqqNMsc/wzpDggsBIaftp6CBJGCB/ID1idzS2whUFdhYC7KOP4
S2cOi/Kwy59w3+zI8wmB4w/Cj7RBnafRC0o2IQeEOvLEgQM5sUY3yQwURPO8sTpjvAiHtM02S/Cq
oRcY0vKJVF3KODUum1Zwfw5kxh4KnaUg8d+9n7UdEThyOFhsTJCp5d1+kN0frVm7977XTr8Us8r1
OOR4d/elMu2DEbE9gndnIT3pxnOp+Ag1bTYxLXfYqOxk23qCmDQzOjkeP9moJfvOG4ojObE4BOZZ
iwPL0okyzTlKKVU2KbKgLYrLjcmxeVq/QFwAWVInjwT2IWAncNFxW8aXVmN8bQnrvfC6EuXoYN6n
2ORPQlklqanPWO32hnn1uj4+OgnS8LIsbq7Us4vgEjpRFwPjlua1FR3WR2xcdOqKYS997j6J9P5k
0bXYo9tcu25Awmch/7UVowa4NqfeeS6rYjplCHD9jvIJ6qxlnnuLgPKISDo/lh6WgMK4tNK+2hEx
Q0LcGXf0OeBI4rqRUZFhpS08z5q2JttgAcrjdtZboudMQab3bl5ImTUVHWHMcRWj89tYLW+pJ1cM
uil+mH386Jor740e+qKOoYpMEqqZ47yhQ4CbKZYvIsTbw6iVgBfKJX+AHQYfaTR8x46dbepme6Qn
47NqSbDTuwFXYItyKz3T6VJfl8bjVPenusoeVnsMvuixPxh0FmfJR30IY7LHBCU7g3T9KkYn3oAV
YnawQCJSA8RCbHFoFJigMwfBh9d8TrjiEArp7i2pIwx4A/RkHrQ9f9TTCKXkvUTJ9ySlXqMP5iLl
vx+AXh6CjGigM9lx9nkuXhW8q7OXOtZlVOUE945416QDzlyHNpccf+j35ffv2CQOpfjJiIqI2EfE
GQLAn5ER6dccenB08m8Uef682BTN+riB5PlPyVl/k4YIUqcFY8D8icNuDnAiNBRSRC4XjPcuhQhG
2yy4HTHD0v6329aU3FHOO5yqBIRWS8OvPhkbFWdRFVecCtaTih4yno7P7H1kACac5KyQNM8SsR7u
BeNUYBbfZhNKmJ61mB4KO7D18Vw7QJ4VImdaMWQxWQ2QtbsSxYhHH/UV1Un+odB0+WBBWcAX0iL8
rJbnrrcPYZO5W5GI62IqK6ilPBmpIa/OGq1ooCljk4UtCRAh5W+n7mia4OOGK0FZ2NesGbzdwDaQ
/dRH6038v1dDuncd2sssi5ptiQ7D91LGZaoAHGGZZeJHskTZop+Lnl7dQm53ckdO/Rzs1VOk6WfJ
YOhjoiRkDyOIJvHM/CPUU5e6gDwAj07G18bRvpIvgUMU5QtSR0XSUWbDhUc9vixecu2GiYyhtAH9
P7uHOsqrUzOUqOR0zWbj70KD1EY257TGjYrAr68vqrJvJoHix8jqDrKcuue8jpkX6shYEPgfoA3A
REsilKkugroI1gt7MveY1nWNadLtiTlYBPLltryG0/KXcmoAopQdspSLqOkQgg690xwEY+diiqyD
ret3Ii7UNVkR2IMxvk2ySg+/v/X74kztE4Edie+55IT3IeCM3wCdnG4dUX/3Xg3259jF+GXglbGh
CdNjNvK4XPopD0gGOdSNccIn2zwWBajKRmisEYmoSaMENbsRX0dnnI95nhzTojAfaM4JV53dv1TZ
uJ6g3uOTA4WZB9XyJZl+X5w3mCz7fsqMoxdO4IVGD9B04aZb22IchlhJ3yyc8jfynwn0bB6qEjmj
q5GRjhQ+uo2pxhReN8W+6sqnurWsi7TRhMVZfIstAy1hVADFbUYYNoNbPcBPIUmjFs8g39pnwlLi
oCX1fGadcelGo2BQMr5VDFTCqvfTyfm2liHcY3OdHkFmF77VUeZ5mgQuR/btwfGS9zliYFsZS3pJ
YCXAQGSwI0rYRr+/9/uV1To8XkOQRIp88+h9LsK/wGRBIGWh+9pUJEPVn0M7pA9sIOKXZLLqXUXI
OaBHOzCSZU/YieAkwZ/ei7X/MJuXSEXiVA+Jz0MZ3v6EdMVlxIWlg1xJ2y03BNTPJ9ssf6IezguZ
V1+xp8tz79kB6WlQPxdRsuvSSCDTemMrPOw108oRUdnKJWboskmiKSH+delJpkP6B9jlmV42aAma
+tIrvjuMHQ+WxgFV2aOKwcsl5uwbsd7tEAI/k99YPagZ/WvSuU9NbtNRduorSa3x2vP39irUhC8J
yMG7nhugyMIUWatRHOBgY1n5D6HVcqwj0PirZxS02n9l5LisJ//13dK9qqaaD14BR0nryfvr2LSV
tuU911k60B5N4Jm15amyUg23VMctX9iMhuStlNK5Z7n7USZzxtKkeDfCDD6eAbnS7JGFo3fZGqY2
vnBjgu9M30i6Wr4NL75lNUegtI3bGJPInZTpm1sbn4k+0tyXVnuPaecCkMXuxktlc5nD5RLqkXjk
3kAYPLTsm8vP2bWL3TySeWHU3UMDyPQEU6m+YSNbgnQV+FLhXBewxWdPV/0dGNqxZD53qWfZ3WM+
Co6WCEiMbUz7qmKnIDwbWqcxh8OuITFpxyaRSXgCt7X2MM9QhLfhQ7zchTHiJUAjvIldYe3RTUNT
AHN7+33pFDAjZH5q33hmixV2DbMDWbSfpUKWONpZAnthSfA7rb92y0FcUt0Jmr54GnKkz1aq3mlq
ALC61GpVMm8nwcCAXu8ts0Zmyxebw+Ni6AbNOIzQa9vik7VhH+QMhcMNGkBn54wEWsBpO4TjivNq
9LfIGpnRTKuEYpwnOCMOJnoa4gGt8qFYPHFy0ffsWsjYm1/+cBalSZBW4o02rvbZekQ+I3V6bStb
TolBS+MCHtr/KjN1w2sQBTU4JetKbTWrsQgJIKJBEA24c+FkDPodQ+F7iYuW3rp7j9Im8AQfruHE
+4YxFIJOVsxsgW2Ci3BkTXLrTcPTL4IgMSRHFvttMKNxtF8qNbCHlvKRcUx8A0yxKxxR7PNMy7eq
iKpbgvCaYg7ATYO51Wzsh6l2h23KSBcxbHFQokPbgSV1IbNwtmV9wABJimwm4pMc6IeAMzU7ZJy6
b4VJzYiKIY6bg+VdHLyFFjBFiErJTc9Zfy9tz8QEDmU+Jz8dM/bz5PZ4gVImQVpM3oaW4kRJ579V
Sb8aU6XYZZIEjUy/lFHLgz4iCc+UJQ4O2esJfMZNUaXtU2yS6lAnYf8w1ukhMdTEtbYqIwzxWRpW
4ScDYDRUa+kFxiKKneZFs6L4Ni2wJumQVp4A+yRvwb3TC0lCT76VbnHI2zY6TFP3TcFBH18zspkx
uD54Eof14D7VvXKuGO2GbbykjE7c/KfLIJIOcJJ8UykiRYz5yAhj3OlckRi+7hlEND8sjcTHIKVl
pOoNBW8wZSxT7vAWZ9MDvddHqs1tECUP0l2xlAZLBrLPBrggsv2XDwvmZrI6NjWrslxvt6ZuYai2
rJAN2TRRAGDkYsNWPQNuageH4VONRTsd8M6ybLhKy/HOLUlmOkUMp419trKYsFNSM+859k9C6YsP
G6nFk60x4uwGBAGZbb3omtn5BiSXTZOviE17zN9dJj7UMGYX/HLLTMR9G5XUBPus/3alPHvazDOy
RGpNrhepqaV+isZcBSzncUx1srwvqX7Ok1K9Ig5bnhftb9Y66evvC4Q3QOxOfXcBm/5OajD4Xwfq
j/vvr4iQ/S8VWk3YG5rwgUfthXg+ZEfjqJ8YAqavmJWgF5dZfhBENrx2YBTZHk7JPpUd3HNRvE0K
szElikETDS8uFexWCib6G8xq+ZlvqTPHZEbEzsK4OmP7XWV99lqyrrwLjyZ1LvLXwWWr1oY9W/2R
B9LgMCX3Uu3Z4pdsd9tnyzx6uW34bavZW0LW61cSYneoSaqn0lhONLj6vWkaVDZLclcwWl9bbfiq
zRH5SNtVr1Oh8Qkh2dYIxTwnwsFDnN7NjKhepx+ioztYMy4kkul0SDTvLaFsAemNiEoSW76vTs9N
O2Td9fffgpQtNJ4+XMwo2aJQv04xetcUzcf7mLDx9SZHBYVOzBjA+pwUqm6vGn0m6l2y3NF5GHJD
fFEljI+0G3d7ASDYeIv3PIwjHNMsNp8GO/4pM+1HRpn2LDW2i13It6/n6Y/DkTMM3X8castdm371
UVb0Zs0G0PvqFLPcflqysfDretlTC0X3aUnMjehrGcxl0gWtKG6aWZt/U54uOhPQc9MIPGV7kXjG
f/XEM6+2H1Pe1K/Ryl5dzy2em7b4HkNoO0wJC31Ov0BW+0AN4LMYpXEd2f5jrkDPM/zoqmKbmD4u
XSu/2LI/FjMUmpxx5QRr2OfHvlVFWH17zBOQ2ivno13zElEorTdLWJxbxdgVz390X7fnJnos04W7
5CntAIbReJ+odJg0zPpzuC5jjGbiMYAV+QrKtfQdfFRvYzb8UEZycrAoIdmFjYvLCK+NOE0W8EjC
052/VZN863qqf5RCq9gwmQv+sUjy2Ofa8lSS352Mjodw+/7KI7o/gNvRTpjmllM/VBL9dD6fc5iQ
dVTZ+zaULsuDikyIsk2fs6xDlqHONq30a1pdmqwv6c2j6lspddGYBFNjEFeZVjTmUd4cJpb+P1oE
ftnsoKhWGHhY9MxqX4+8AymB2sC/pvre4rqEr9O9ZAzlnpdpeDAVcqOSDARWa34zwjtQKFkfwtrJ
A8tVLQdUPSELDcEILAs9fQzzxzZQ1o5W1wdWsrD/osB2HNqfrCEwi7io/mbR4ZrIFbxe3ZXtzQc7
6x9NB07v0kIQ7qLB+eNN1tlAxhBtEKluYzOPUQpo4jJVVrKjmz3jkAuPo5OjJQkZuqVFD1soQ+oS
6x7VtxFe8KRvRVF2f5G27PpsuMWLvjpNQBmYufYmCX7ZxI8LtCBV0+pSiLtXdn/9xcnmcOdQ43+m
mfTjdnF+pnUg27la+VTO6DwyhoYbgcMycOvFedH69AvqjfnTGeopRUDylo7mwt1qe8esY0jCP/TD
uZQohJLlhwEPnAS7gE8N/lIzui+AEyVXZFu/eEl5nW3Se40aYu6ipzvq1oMaU5fNIftxtXCQyX4m
8HZ5sqp5PrbriiX0oMowHCzfswbwlFNtG6q9KyYrHua82ecoTOUVohX2f+3FyD3UGfowHkYg+myZ
uV56BCPWKH54+FjBmCSkvGSFtleIr4+KjeuTMdIQQv5ufxp1Jw/uoLfSffHa1t4Jzf2ns/RhioQ7
QRVIleHnba1RodxEZH21ZAehMbktRETchVtoJ4PFLjI33mTtCJVv2yDf/6kkDjGnfJJWPLzCvosP
MRvCYGxG57VpSmITN1GVdoca4ukRYswOrNF6ONuXxOEgmwrxiNE6DIADi7uWJ3Lbg2e7aUXxt40G
CmqT+zi1ENmI96llPgo3Ngq0T+XkxhHxNAM/yBJnQtYrvBtJdbCLZEtAg3eMLW+HSGViYFbuIM3e
FURbsEy6z7jxOyw7m2stfmsj0zxSS+TnOo5BUelLYHGF+X0MGX2Useb3UQLtoEq8k9VIVnXiPUmK
bg/tj9oRehMXznnRPY0DQjwZrUksxOIPaN0O1QKVZhz0VRw0hoTJ5e2pHnviVlznLbSbvVrX/Fq4
Evh1BrdukVISWyd7XL81+BUQmCbmdcubIU2o3G9z4qXAD+RAZBgTI/erT7ZV3jmud4Du5CGPnCfK
sG4nh3jyvVLV9Bktsl0vbk9OthasxfJlVsRBAiltMTOvT/jKeQ55ZOcQYBCQy2M9l925XV9+v+q1
ZPVW51swC4/ERywoFgHZlqPRQ+u3l9Pvz/371f9ffn+v0+lLah2HYdH/yWpBGzYPdH5kxnqFke51
HqdVWqfn2XZeRGpZu7nLy4NmeG9Njk6KQSCAV6bPWsaWmhCerTdaxH7aqBjMlsLCNenLXUwOYorE
tfIixubAt+HzovSsuvES29afwiEz3W45WCQozkMCSh9ni2JtxrBnsZW8RMUijr2pPhGOHsxqekwH
D1qxM4oDpuKCaROAPrZtOacBA6rxUq3hyf9/sdvsFbKHrAecEW7d3xtZgD61FRhKAlbUpN8mLo6S
C8O1KnUikUnuRpc+JUrldB6FSRHn3mN25lutABpRxe7EkErfi6ksd0ioMkSMnwTrot9xWlIECxBj
yEWubd2Z1DW0MroaH2ugwKVZ3SBHjr7sy2QPLABPUQ1lTE6eveFGfkFpCisMPy560sBBP7x1OJOV
KyAXNi9t5ZTUtuJad8MAPmLGYimm06zzpsEVYqwlrSLfdHFy8YZ4OBah8K5oDjEd5/q7m7bXqI+a
W9jxUjH33qKkWfYJo8xAOPg8pD1YgWcRrDGjfaGAnVNf09csjW5Mg6JJudS1XWpEiHuMkTwVDO4d
/l+4TducJxCHKw7k8jkKw+ExGrXvKUsxzHn9uEs7k/fLuY0KY19GFGyCfp6KBfYBXg2fNA9zFY5s
Mz3TXmJL/JO5MNYWw9wykSZ3FoTsbyIS/PtDUVpW0Cfhy4jmCjqti9CctOq6IyQJ6U4cTZeUqVwn
cuL0RA3jRXPaE3RmE495TISylkzVZVALONUV21caqqSaZV6bZOXfsUXbM0oiu71sYoMYhUFEwsav
gST0FipUiRDGiaWxQSwMM6VEuWRZrW8uq8I3BI7R01gqWcCVmme144BncuSEzk64LG/wvvGTda/k
OhoBuG2y1iBgRqW7hg67uM4RnZI8jvIJ+RGJpIQSAk3sHKQvDKtIZwsh5U6jg0yhqPuta61GjMJ4
9/SJs8X07gLLLfnYrQCW2uMwByfMc8pprw2f7aYZ/MWrrAdZuUFpessNczyKXtcDkl6oz4EVKBss
/BcEuDJVzpHmFCuqmpnAwV1VSDIzP7KVMjnVrKu6lvke+gQo7s5+HKK3kMkXsnbLoApsjrZVe1ek
0je3rNJgeS6sUCCjhyvLjGcrJT52ExXb3lDDy+KQKLdpqRWwv33mNilSxYzV14nQMEP6t7PwY7QI
1xRa9AeFWIV7oVTP4dWTsnzWMV8/dHlzEnj5tilKQY71A9oT4avYKI82KxJDmivjoiNXNWMTkDfe
Saj/iIEDrCbhQZlAyKYWBmtHm1V14hza6X+hyeaAEdkWczkEToJke5OEExRMGmsw7+F3DZmyQq0S
y2L7bcgbNH3BkFccmpQPAUgVhRQv5gzPESdZ7vfWOAXj0iKVjetDO+eYANt+r5SYATppG687UY3J
90Wkf2jw8K0n6+1Zo6ix7GdYrSxkRfqU86NBTTTsev4B8XgtVPE4S6DemOFH8OzOZ2yuNWWD+I2B
V7IFKLGtwSeeFZMTgvhmghTS8exY1nJNXdoPN8n+68D5WXb7iWJeQcNsPjKw7ehkydps4H+Umhsw
WhwPDvL/imTlU7QMV7NNx10Zua9MTa2rMSHuGaQLyAFb2N50oIYVwJx8iNRkbohPsy+1R9NgN9Rn
C5veBMS540HUNy5ePhk+kBy4N206X7rC+it0KCWyz1cRG+w9FKcE4PbhjSj36UgW3XPEA2pvjyiZ
qV/TbdihFTOjcNj37gqd9ZLilFraodKA+LPmBQZdqwo+TZwyl1HGFilodaZZRKFaVNolJqNdVeVx
GNnZdVra4UQTk482AvjnJO92WGBjMWghQ/Mx0thuaTVy8jJJiW5KmASq3GKmYvX/KMbS72g1ek/S
Tp/sqLBPQ2SsFoPcb8q0+nA+9bbIv0cTfbiJBgt8gXYX5KbEGFzPRSLKvYGTGcY9UYwLzWO8TGmA
5GBBd4j+2NPzep/3lXXk6PZbzF++ycTjYoXaRxZVOveSB04dVXoSD85rH2u1LzobCeMEbyLTmumZ
60pRXFTJK8l5R6qM62xB0RSeizx8Fn8zdON47IlUr/P+Xg50LfwFJRJ1yKC9bCw9/HQtLJUdixR0
C1oQgXcAdHBQCK6KLiGhQ8asfiVTrmj8NBCtBzZm3qUsbQRwva+ieXk0Wu+kkSkIpmpOsD1bzol+
rvX7qXpGXBjvnLUS7/T2lavz6NSG/tJNHQMwvbpa1ah/cwv3XRZ/E17o7poFGmgElX/jdCtv2M3n
vZ2hLSig9AzhWbQk3iQ9F9U0vbsN0+22ZV2VEje0h09p+FOnb+rKljsRA8qxiKcDq5iEcDbnuwVr
cd9TuQHzWeRTB2GnXcZ01zg9a0iNlbNXjb4jEbVO/aMzLuzS3BbL+piR8pz3RJeQy62NRXtytR4q
AeFzgZ702xFdxHuLzNjHeNxije5f6c0wLLspm3dgTMRAWcgIXP3Jptc8SAqQDip2J+EUIvQmbxQ1
dsegq7PXSNvB13W3201sbLZFlGAHzBfjWuncN2SA6VgHBvdoeXZyciJthoMztm+Ly047IdJ67l0c
Bj3slKqMjjkZFpuwsAFejNMTVA50+UNzT5XpIi1saPK61gq62PmXh8MnKPNHEHZE6g4Qj0rxAgYK
oXuHxtapORGWibWAXu9tZ1GXovq2bHTLug7PWqvbi0jY1ETa9Nixaj4Ng44UzsvusRMx3PQGkLxR
+jYl+lNK7lBt0cSUkvZbmjbKDmeidMJnzhW74bqoz+Sf478poX9nfVp+FQhS6Wa7moKCFvLoLl29
n1BYHGyNCRLCIqJzcNdzUnvDoZ3GJRhReBP3Jw55uVh7g5y0LSnluF9Scfdm6s2aFQ4DfMD2Hlp8
/Fag5F6WaKn+9AxuxoTMmGk+zh0HNuwUgJ2ojHeLjo9FZtbJTcS3S0hsVmOayzXySrg5kc20rl8L
7ctkWonq/0+Wg4CU69zb5RksIwJpERTMW97zrcnZHsS63q+qYxK4FiAdpGhsimYY9mzA4M2uyvow
f2gpkAiqW5XYFVasubXPRU7l4tla5Od9zX2GrhLbHnq8qDVJT0tr82GGft2NJIAw6Vn2s+n8EYiQ
9mNLOknsjkE4F3t3ZsWPduZU4a8ObEYn9SLNB1y65sPgNiJQsHGzRX9xIDAy1LxV+cLsTlkfVYoe
uhPO/IxlbJPy82mq2tczRlhU96E54v+xp+XCfxxMa4eYtV7GD8MG8hh16qfFEMxRrFi/EnxR5sDZ
IaAg4ktMOpLlC30B7SOkn/4stDHcF12hbwBKE13pOD8AW22rC99qJMSkV5s4beBIy04pX0twRXGa
O4eJzjeR5JLP3XjtUIoGtWAAnTrTux3yaKDdpQmbzCJw9PSfp9mfUTo4j13Uj1vgN9bGNi1YDLqR
nFsHqUHnsWpo8x9y5V6QP+Iw8Uy6xjK8E3KCqxsAmstOZ3UcvEUIdClbxvzAth1WKqXMvmquhdAj
eD8CqIZDvl1srqVk2LxAIkiA5RPkUsQlm0Wj/ohYlvqQ2rhiNRxhk46dvSnt6mHACraxSg0IhtO8
F4sZo5YdXpkzp1fagenRc14Z6AAWNkzj2hEJC2/Z4I7N6JKg2O0YRN26Ns9JWrKPqUM+HA1ssTWm
PxWSz3surTstDgQnKFWYtrEIWl51zdRqmG7byk91PrtUkXbsA8l0QdcTrqPa8Q9iT3PD2tTbSJNK
ukfutnsin+EfEYTs2Qfpmyk7CcQYIQM81OJRHPH0kQBZWIMFmQ27IEKENYRME3T8YL/Fpj411cnI
KO7nAh7CDHMLRAeb9IGh3dVAtbdL5sr9Nv+lrXyMWyDZiIBnqifCuihJRmHU137pyiP188lyJoz8
tgQ/hJjoCe8LxMzEdXdDtvyNSbFnEQBsASYRvhDpzog96hfwzTAUTBn/qdg0h2yatktrMkpv+r8o
nz41WYTYsE9E1cvbDEQJINC8nw39vyoUYQChHJUeyxgs9TrKm4trIY3YW1iDzukwvHnGTMkqZ0RN
UAXt0iZASzjdzXHH7hY6nwhRmIuCQKrG6h9B8lhxtYwMKYA/uUp2NUJ5Z9DuAP6fe4owPiWoujpV
1BznydluHpcm1VguIOOgcRO5Q5wsIm6B5nw7GlZ5SIbulLtqvhIZxVUZxXhfpcRS+Bci+Exroxz0
l51ADl6tDIkJ9hxwEmRiRMjbmElDSCX28qdGU06wGKoFghZV0i+HsvdQJTbGY6bSNzNdq9KEZY3g
z1Rm6vpTE2Ol11qQjJzPW9ZdpIDpC6IuA9U4c5WEgTlslL9mY9B89KuLcEqTc3kA5lP6dEvOxuQT
3o8RFIrf+EyaOOeENOCrBGoQ4LlBlAIpXWIQt8rsSUSyQxchlgMy1dh3HPkPtXOzsy35U7JK32Td
9BmGeYWRmVp9MjD6KpthY6g/lYBujxhDKGCWRKCmZi1uLxEm21oth0bmsMwWzUeIhxjDW3wEEoh4
1hIUTPJ+Ee8hZv/NUsBY7Ge6d9BwPy7KWirpjEawwJpIuU9CKLd0TaRB2xtPg8L9wyQ4Oi2oMUUv
cfxZ81MVIcLSqsHb5/H4FelxsMRZtPfcEM006X1FiveVZNkzXlcOKd0DVNlD5iomSO2qte82Dr4B
BfWGeA15ZCjsgoNw9X1URDZDcWD4whyNoG+Ts9457dmYUA5b/aXFEzYnS3YcUxsgdHmttOy/kZUO
ZhQdeSH3T4ymSqXVVU+ZHdW9MftaId6oXSF6Ikn08YVgq4iLnTKhHWdgvk99bmOZ03+gvNR72JpI
ylrg31M4YAcpyb7zXnG0M8TBLLWrFysJdEG7iuUKgwkUK5ntE92x/D+GBsCDPAcS4CPNt4pQnQye
t7s+hTgzT86f1FvH4+V0HUt6D1K7Pi2j/JZeX+7TrgG0OKoz1uqNxfODvT0/DgY9hj5g5RjFYwJM
VXXQpvGlHCYgbjOKhgTKcaCqaWF7EKTw2o4egJKdRMCG1bnA2EGSr4+Pj1DS8mKbfYzuhjhKxISr
EVf54Ux6orMgfQwzMu1wFJrkoWzpOrDMLCDlpwWHv6Et09YW8ARsnRRNBLzopsKFqS75aFLWzTVM
jdfZaX2C3Mhf1l37ULvqH3SxEtIsaIuuSY/FVJ89DJtHNRbR5fdFb/VvQTjeXhvf4WkAbQGs0oUL
xXRDAJ7pCt3v3DdkFZxpU652Qhf3pHWSgHsu1TMMVCE5cypf3hLAtE/NnB2zeHmWCf9/qHZZM+hE
AlOZJ1sos5syqbV76ZVnWZABq6FCKVch2OOSfRLp+m/k7OLp/8pFPWOf9DZNjX021LpvhbTn3Bql
dV8c+7styG1vCIOt1OesR/t4hQSvAuSM4yYYhuFPvlZ9adoiM7W1Jz2d4QLbE/gF5KYQcyYUDixW
S9t1dkAytmDW4vNY8C0zbCE+kWXstjexkc5MvKedESp3axmOs+0JyIrWz3QWZDyylfojDdRdMyqB
lqQ1+JZvJPcY20wZH6p22Jj7hqGfRPiQupZHdPkxYQxVZS0TgnR5ihl9bnWR/8uS+N/crOjLDPlS
U+tXqw0vxrTIr6FNgko7JYs7Ukjw9MfUBBjRcwjPIyHcI/OpxdCCWj320K4LnEEViFmGgiM76vxa
5TPcwVf8xs6LnUQ3gd0iHdEYmmXJZawj1uhE5ztkwwRtgnsf9Ntyzkg4Em10rBszDQwEtNVkaCyW
ooi0Rbzws4nvd7pOiYSSR5MfaO0UkD1dXt2kUxu3hPAz0lwDbNfZ845lUMwTNU6U+LWlr6pmcWE/
QgSPhI7oMJNQRbiBpkTOhCD5hAwBphADh0JR5STIlw2rhOopYtQMnqMojxH2LUfo2V5ZFjPgwUER
n2b5sajIrM6neU0BimOe9/ppCoWJ1USZTIXAR/URkhyHU2YSqPNm05Z79gXTnuv5VrjVh2TyfO/H
ESxrR3xsbWpiFzX9y5RN6BZSD7WoDuWrNzQGBQuzpuZ/RJ3HctxIu0SfCBFVQAEFbNv7ZtNIlDYI
uYEHCt48/X+ad3EXw+BMxEhkd6PqM5knYW4fEX55dyshPchFJZQ2DpjNnGDWrEjPSQeOt1bm4ghY
z0tO5cHwi73nM8MbSOLBUA+fiZgoNk/eBgv/aSQ1OvzMc1ce4VVIMDNEGebv+UidEE7VFbZzT6IK
Glnwu8l+ND12wlbu67F0XrXfHMahOMLXXrYpoRjM+VbQavLVAOkGP3Z5nMr5VrXlD6l+oQ4HEjox
JF7a5BbFpCsRR/TalR4PFsFZydKy3qp6imQVrFThAJC0pl8xjowKQ/AZKdGPvBdbaiL4xJPVXCjh
N/biYqgdkm9OG/yHZdimaM4+kXn5ayaPwbbqCEwUSXSaenrtAc+48ST2z5nuxyG200mGcQPfnj+y
yIiFyQwL1tZ2dyCBfg2ZY13TNkdihabIdewXCmpM4qq5+l19ENBzNiIaEV1PwzePJeWqyYCZ8Mr6
OEfOhKWJE+OBaEOoAGUNdIDiaWHKeo+0a9gH28JoCxq1DPDig0WVg633MgrPocs9UMGq3BB1dWiL
lOSPKuRVITEbzxaEGI+GGJSWHVNitwaNHrvGXSQ0dosl6K5+GmCFb7JbX/wlSyOD8tVKKuS8utYz
q2tKIdunIm5RLAb83KhfvLPMQhaifoTUyJXX0Br+Zcng7BGueNdeGLTeMN9hNJN+3GyDpiEogTjM
XeS7n0Ebnq3m4Yb9fEns5FAi/bl4J0dJvcPJSchK2/nMk+TwBhP/KDqeo6r05TuulGQdVg6gruct
kvk1zwtJKSN0N9gIIt4N7cniErywNX3aDvBQ2iDUfY5RTOeQlSBHDLuidv/BXoX/2plxP3F0reop
lHusH9e8x15YahuuvMOkeeh+PGUmt6li9TtUmuj58dJm/LludKBqdxBMtlEBQ2baDA0ol5CTVcfA
O+L6M2YkuZZAlQemoquypkTP5jcE3Hof4wReD7EcbhxmW9A4/aN94uRirAN7a85Q+uv5XSMEo0fy
toWf/nWx5m09cClou7yt92Jh6n/MFovPGInEEkw/E3/01pg4MXS0n0FOKkar3Iln1HkmkNxS9PGr
FvNLyE2w7of2m2y4pmE07AoSG09E7W2DIqVJhIPNH4rdumA4x0P4rqA2cpp07Z1p4a22G9iaSpMQ
iz1HDGedaUyB9vzp2OZNLt53QhyTAxmXFqh1GnONVZRgZ0JeAsREcsiPnQnalbQg0nBiETO6UDhn
Av1wN8jdpI9JWC7AQFBwgsRjVq5GfTRcirNGlsyQObyz1GSsIkcbPqNN7ojIz4R0DJuy8XgROKju
1PbxFr8G63j0g6dpMPFhiKsTWg0H5lbOitSwyNkxHWEEXmfTo5qDI8vectNmI7H32Hy04NH1UnwG
TaFgnEfm6D//TVeJPIxjek8ka92K2scOMeEPAXOixQK1N7VkomWfAbcHszqe+tJlAxEUuoGBU7Zb
RfjSaIU7U6Hls8d/mXH8k8/x0uBrYkEdMTuYPCZkJcBW/MT4gKV3CV38gckk7SfKGlav81dhKdsp
b3a3Cb4MGPZZdUqsZkZnAiYqjuxdYTpkG19rpSd9vH4WLD5imqsnvWMuiNkTLnIZ1WtnFaIZW6Gd
QFI6oi2EFc2MBDJDwSeZ4Icq2Jp0/mnx3jMY0xqzePjaBdGP1Cb7WUiF5Zau8dCNHcSmgXSiMsrv
Ds0c5pic8oKpMOe0/WsZ8NGF5Z+WiRCLinA5FVqOp+nzC9qNqi/YyeDKMXVdTP82TNB0VePd3ZYH
EHlcuEc3hXjTarx3IF0D/QWPp8m9d5tNsU+gO0kr+XdCgrotKGDYzIp8wrSs38hude9M3rDzkVPM
LpEOkyvKMOPtku0XABKRP+DKDAgY65j+6GFkC4iTPqMJQf+szBbqp9NTm88py28lHQIqmVscHV0P
pybsnljWBzmo3nrQbDuY7l1V56YnJHY732K1VOJp2STSZxKbdI90fMZV5PN7VQQIOqQsL+yfGKeM
Nikd03NwL78zpFxgDBwJfPw0hMT4PemOPfcPIpP2ve7QMyOKcKIOKY/PvCgMEuK6idKqrIW9MGSL
FFC+ndIwCaAyVlpPR79laATq1tmkSfYBz1ghn8kJQmTzywwnxpCWtDgQ/MaDwt56dGWUp0L47xiF
KTYnpNIoF2kC0uDch8Wyj1wes68vTGZvS6hRS9EuRi75412hxqPdnsmhaCs0QfFQR/g0WXenVB07
HuM/S6DPRPUE0MXEvsVMO/SIsJdnroS1q6PEOk/GwBIfON9734ovSTjyuQIBicUCV0TKOiCMzj3+
4tVIkGLVBi/Pf8oi/vcUlbVDNF+xo/8wOlM39hb7rGLUkuvc2ZAyhegajtxejinWVf+ZJqya/uT1
oj/VSWEdSKon8yDrz3Wr8T89vxNWzJE9Lf2edTaPEZc/wtWbv2jr7PYK6TX1i5/9MrrcuI6oziKO
6ZJIdHKc7lstUMJNA7k2eWBfZpHsl3F6cMr9nplFU1/1yVvFgqasmj1pU0yiYrCuE5uzNRCFFoY/
QILFjRnal+IF/GR5bcgStFubIwdUIC8dMimLxiiEeIycwmUei2d536jmoZynozh6MIWPIUQA1pZE
cKykG2F6agjLHEBrbZAcYYjSDk7qiMG7n1VHPUfsXyBXxEVsg8GiGW+XajFPjmL7f835YvcvMRaA
vV56ceg0W+gi3Ocx9ucBk9ZxqbsjS4f0PknxrvHen5GQtuusYErJ2gDdRPY3qWNQbilrosluxa10
8zdbL3+IEJNbK43r09cX0kewq/ndiM8iibdS0cOoscWoQYbE2s4wrdcToyxDhHCv+zPhBjYETg2R
IBiYxnjm0HiCXYsL47SC3uV48MBmpnvcaOYCynrZiTL43SwohAguq7cyhm0fWII6G5D1zqYR2BfG
W4VF7x+D1AznQk4vdcHsIqyG8sR9WUIP57s0rprDQBbPV66XXzPJd20smmNsxee6kzunU/FhsRDz
KCt6AfM5bIJafrM6bV2gh8/b3OsJbiuyl4gojE0j/Sf6pVvWYdsOO033xOqCgU6TWdS9/9WuUx/I
Jw5Ro41vUUlXV3pesEYiV+wb2VIlMLrZjEl6FbUuj14f3e1uIHoiS+XvKEzmI4D1U/v8Y0pSUmmC
y02ThiFVrGnuCzE79+EKeyAkUmn6GSVudTI98yn4WRA6ajS+IAliURFt7VpvbeEPd6QztFn58M4l
h9A9rcfXjF0jDNeFgaT5FSeyufZ1BnWAcN+VqUEccNHznpj2rVC/GpkXO8w0kBNi53cjfErquMVE
q5nHVUjiYMJU37sseofWyra6J402U6y2bKf9qWyXQ7OhkbOc8l/YkkUwAtdfWR2u9Nz28JwNIwLG
51Q5icfbrLyDFzTDoSl5YArMCuTNRoh1yFG8ugNSVTIbZrCnOxw56dVXFaxlok52co5/WQ1xx+nT
7+yZGeEDeI0vtpL7BCzhLhyOGemG6UKwwIDUgsFUfXKz31WumWuXA6zr0WrXDAkgZ/XdY64c6u6e
OJ2EYSbwhLd05tVlZAPDoJyjRyQISmDLOmBhuAmD6mpwypsO/j4XIetetS5kbcQSX0Psr/l1ShrF
OjdSQd+LqvMXoTnvAP0YDL8KTxZhV928a4vhO1un7gpynI7fIj4+muJdKEMP30kR378sX7VCgt4l
wAKKAuV7qMxHH/IXGyKLojGf16lCe4CSJFqNBWYVv6ggrneYafxav0cm+yCXwDm2lozvLPSCdSl6
gd+J7o01LEm+DI8hCan8XIloWY9NOHJmDweMxYx2A5bayD/J6ooI+egZOeiFbG6VE5Fa7EffOy6y
9t5auCYrO4Lsa2Z1FYFhPV7ru5eLnnl6x3rcYT8zeeM9N2o69v30XwZ+OdXUGq5yxoM9scl38e/g
TcSq6BxDlG5biKVIH5na1INaL2Bir0n3H+mAxYkf44DlcTyxxvqch+cMOP5FKrfRtNxlM/4eI7od
7XcoHJKaJ4fmbB34dgIuZMZSiuVs640Kby9BqSSZesxvluaMNgsmSBJ/77uPxkaSk/jMeVJ3rFi2
ss5cgK0ww/PIszqzkXlxCnteiZStITw3G3EksGun4exmoQpQi4KPSzcN67eO0E+49y1LP7pqjCNE
SD/buLzsNZu9YeOgqCMNgH4Z/xTY5BFBITbScStK9b7UsX/2NQquzA2vEa/2yrYXfFBF/5FgLF2Z
xGWDyYBZqVn8kLHewQvru779aZNADXEsrvZClgc/YYbq8Qds6vJFPYPWipH8ZzfuUXTMw9Ft7V+Y
iuWLhYqtoG46QA6HCzL1d/T2aeFOt8m/ANUpV02jt6FWpOxo58a+aNPb0v8UafHD7xGShaMTHIII
MeISAHtQ84snXGdvgLVTJDkM1THXHnIr/rVErUdmL31zRk43WJAWfsVkb3IPoskUlNs4AhLFB3A6
h0G0qd32ObdNDiYRT2ZrWN+gQWCgc5haVhyP1zYgbsAP85eWIugQD/0bOn6uTB0Bm7VZhFe9C0fB
z6JtA73xFlINHYep+uXnPtAzMvp2yfxnGgfrMEZkNDB2wn6cjfAcxX8ttOO4f6b4LSfpcwIjG6YV
1YtF5Gm/bwaOacuUPzRL7X3r5g9jaQexA/hm5TZEFCJzXYUof4igTYEmo+biQ4XR02v3bhK7Rx4Q
Z1UPoKKkel0cb3kdwWYDlM4tPkFOzkrQ7u7OAimCvYx8RgO7VzE5x2wOfkN7Lw4WewbLld9Zsyrw
gWjIK0yJlhPZH40uHsuAn09VCGkUS6lzWv3wOtd9n3qJ5S3MYLs+iQ2EkgQssccU0Zxllz8H1j9u
nuabWAt99fHWwxG1mbKPhOhW7t7zgd/EUIgl24L0+XuIKVuPtY3KrUFDFLHPYojGSsWD07RtMvvX
TO91cHByj1i09z1uurWpce/BS0fKKRW+A/BxD6KhWCOmfbjhifR2PjFP1HVIHVfsJweO7uQlm734
BCu2wpmw7RxcqSg3ePgSIv9w6rO7MWfbHfWTf3qLBIm7GXCMrT+3YlW39muOz3vWlThkhWEbOJi3
xHtmxxRwgfzlkUS8WPhhm6vtFSdTrAEoRFegGXKDLh9dCsa/KZMbK+bdVLD8V7UXEk4DQntWVopS
HsWXP+ESYUuZ5Pna7nQOfzSfj/U3MGXVz4RZXjMDt1vi5ZmClkOiqMV4MFMbrt158d+RlRpKO6xu
gDjJl6yXbwMTnI5x8ZCMFd1jSy2LBg8o9vw91bOzd1hlYXBK0m3gabTl5GNbnOXQmOpfS4UbL2sV
FvIlPYfQp3DMYkwhuHXbB5KrDxPAKgQ/8hQl3EpRXpzYr44IwH5YNrFLDJj/4lRGwqOVt3ZmFd5G
otYF0abrlky2gyct+zEWs6IXgWdWm3jPPooodJU416ejW3gtgCCNVYFQBJojO/pV9bhgZiFfwtJZ
Lp2H88euw0s+/3YFT4ufo13OLNSWBIUzSug9jiHHiK0XZ9hipEsIpqwoQjJvIWMlu4GflcQyC30h
9sZ9hB1mraJwf04DioBsBBM/5MwEYsJdNooSxuqT6n3uIkKvTMQ3iCe6kRxQA/QJIdYrw1vuedUP
axvjj4/IMkZHiwanlluBA+zRW6jQyuD7PNjVIQJDazcFOKrM/5GgRV3JNrLuA3zkc8Q7qRmgb4pB
sf8e1nRuGBEr4+wGH1t7X4a0KYoVDEqlBw6JmyAPbtPWBRmGATJMOHPiIilt8ih32YTMgLkCh62V
ZTZ2EjMZ7/ExJ4S3pP3bXJtTZxK5aWivt3Ue4mqy/N/QUtrojVAcArTC+Uxk2z/uKr3JKjrIZubH
N21xSKOCfDCfUPnJTAefoJbKZP/SSXHbuBuGhSHr+AVk9ZYP67zVIuJjkNjOFq1Gs7KTAm8Nn5PE
QLERs13t2PDurUT5F8ppfvSQkC60AVcOZ/Znf1mcX+J2s7gRqMfabhF1a0JDaRqN+2HnCQvA2P/e
VfLN7lW/FgYH0ZhUe9iSOxd0C1sFmEdB3THsjMmNy7wXenVKqA4/QR29mbx8zyew2i4DCla0H1nb
wX8gP21VxBPbi+61aK3g3i+woBv2dqKud1rSbWNPT7iA8fQDiviE684qzE3knolPQnQV4x07/hxR
Or7GKv3MvJYOFoWBliT0QVs+eY1NtOdEAA1ULIp4OJsb/KIkfj3t8/Mz6cPt+vDAovio2gQCwJSe
rIH4UACLyCD4Q7WGQ4H3ETRTmAOJGAEVB0mzddlANtzbByH0bYJjM8zFS2IFqO8N2vO5mQiZr0ku
IURn3yn3ZlfBPm/i7KcPSy2G3bvmxPJpasI/FeyglayAEFq5gwqfbjJA3ndUIW8L2nfm5z7EOWkd
KgV+pTC35gmm0jEZN9iXl21Gj25soV5gJL3F4GquSN+2YbYgcwScKx0vPPTO9KFGhwcT+9GF04iq
QmvIwIX9BhAiW6GMlhdCGYEeP8Ml43knK0sTdI1ltjBNdvn6Uru0ZfXS0p0Y5Du6Sq+z0NtnDvRB
6ORPZkuLyGIDuzkFPrk4it0bIXRDUg3rgHd27ZZV9ZhlcKcfte1+/gi0c4bzi+vb/Mtm8Lzj3BGA
WKDVyNM3Oy6xd+T6gJe/eAPL6K3gyIzHrHC+FdJpt6Mhx8K4rMAztObnuNO/mcW+YbZ/R/nbsK2G
ahbMKrugWBSkdsQPdhjTBkmjxtTIJyy0BcCVTGNZSn+UOimvLmc2C8zzFOtV45XWpu5goc3Qa9Rw
kZ4sH3VmMw1A3aDSNnzEY222TknSnfGdX6RAcE+50+96JgYnYFQX1b16wZ4rXzTvWBdcVP/NBzII
qlK+zlkf3MEqmbtT7qwmXVhj2cvFYvkItnBN051tq9gzL1HGUz9X28HmKm7t9idyNe8Q0FzU4aCY
Fn94QSZO0npmIhIcbACazYa6HePOzPif3rS2nKM9a+9IuDZMqza6kIEcoTWZeC28CQNSEMUbvBzH
IHB62ix8zwPKnk0kSTBKDKz+AMilNXNcKeirnLEw/xIiwdVAemRHQuzKffowIDX70PTunl3CtcGH
tG6kNW/hTnqHUk2/U1SiQZiI97QRwLufsvwyxfjSDf2aZHd9Y3t6Bhe1RuDLQwYL70Ah9xI2pPQV
I28GrAiKWVEAqC4mykY3+Z45/NIjnuoIfDXRYZV+U3W89o1X8/hCYCe/LEkC1ujDwXKZotKIXr5w
UJWH4sAtSHAd0FywqnB2DQTKKzV1uCfN7DVP+E+uWh551CcXIHvJRS0oM2oPc6k0pjkXNZNBx0DM
DioRXtwgmbbNFN3MEN2Em1TrJER/PIbJE/wJGGMuSIV23bORo3t2KLAgsyXgYVnLNn1DdLitXzrE
qwcI4b8UzhMyKtx4q2qOtDC1/rHNg8edIhjvzTJt0OzRYtvOSxsO/xQRhjj+r3Ys7A+HknBvpH3z
rIwhyzzCjRMWnIg7TuUa722X7FSU/XUpxo+aAJ/FGX02ON9iIrpXwdTRdCWhS0fvP7DzfAZA9VdR
TFWPSLtJCNrWc8kL2vefXmeLLY/3wArZ+ztThb4WJEV1GTNWpwx8IE4NyqW6eAULwBk/6WnlZba4
zeOfWvTZo9TEePasmYjlo/W2W3f5DPwMKnUk5LXVAuYTE8RpFPe4qkvakjBF7+uHa2tklRxXO6JI
9Ul2TP0tYfdHfLZoKkc80hEbDc+T+xzRJJLG4co+yp5I3CXl2CGA3taoYnndJwcOmnFQ/bIAQp9Y
UiFFQ4osv/KvxMqo/WJacWQEVN4Th44cyfZqka3ZaZecu6DoYz5646s3Wq9Oze8s2Q4zMkBqBAIO
c1jzHIQW+7ToN0bI6djV14yLdVcofKAqDF+G0YfAmNKUwStjNW/H8PeFZZ8SMiK1oyjrYtw9KiJw
aKFDT4lgFcwT0DzjuWa9Fq3zBTB9OObBxdTdd8AGtzHs2i1LvALeUPXf5LFc/soVSNVWwWcGHk07
EcVIgR26mFWS+DdbCDwks2JAHW1HqBZvXVbxBJ5DCrxL1stpK1NOQAeRMaYl9BpTXNfQ0kakHZF6
koRillntPuTcP1DjH7xee1sXMcAq6t03H1/rXXEKv2WCJIsxNVuIfzxh+QmPjDBWd2rrfvflRoxn
90NWPYJEIp/c1N4wWOkunIE0+6qVO4mI88jax8Ch6dxdVzuHQptvSVXGp1oEbzOx9ecESDeSKCaX
YE6B3k3UsnwJACque7pkprvi2rMCarMR3m+l6XMTVpSCaQOeb4DccfynqXHsxYm6OwbWObdusWcR
UqJCx/NtUmeFJdQ5eFn8pmvgL6YkdMQ30PKnoIGbHfxth55WLxbZa1Z9SqZCtwxgwR6p/SouSGcJ
KxilwTRmb4pY7pw5+e/GDbAKdohsaupDZvvd1Y4q6+RI9HCFENdkSbE4Ikrb6FR3R390qWcYeHRc
utqKcxKE/k4AB2iKmvacpNV/lojTsx8AKrdH59QTKJMjBNx7A0P60SPKqJWnJAwIjwwajnQfG6Ka
Wbc06El2tSuatxl8EmgFqrSh4bwjLXhjGdnRsLTUZcTP2SkrdoWYJfI+2x58YgUkZl22lVqTznaG
v9m8Lv3TKl2X9skwWduRmiBaP39t54wYTin2VYbiri5qMqwtAiDzMnrHk/06VVbxMA7BmfXvtmW6
zg1EPpOl6lcEXKg/fC8g5WjApjIjUVNN7V0Ne5QtL4Je1bg4T1/Dyyr3ab4mIpFTB4WPACdp+1Ny
94PogpbqOPSevWdRqreqalKEYdfGtM4lHlvOu+f2OscxYthvphpqFDbW7JHwS26YCf2NUMBtcrf8
KMM8OGuYfw9ehX+07R/TMkMAy2YyWacneyoT4AdJl/9TIJjf4+NFUS8GdJJW9tNDTwrFjGhIAZ5D
ZhV4RgbMWW13u0UT1pWjlQaUYaFNz5xX2/bbW8CKvm9QzkeCIKtFs7zywU74dRCcvlYDX98FbaJY
44L8A8e3HIl2ss6lqn2yh9HhyUmfgKBGJzX+geoG2ZmddyJYC41+PGw5Qlcy10/UdLymjpgOWACG
s5id184e6oM/+yOML4m2DflB43d4SWdNjigPZDGjOxxx/08Cg/Tk+jtySYoAPXQ0kaIhk4HwwIn9
1eDgoWGX+8ea6YSJj1iLkBcbpj/aMt0uVxTw2zHgbGW7wRDELZK3sA2eUn0AiF//2vHGvla/A4Fa
XzJ63KdPr1Q7s7GwSpQ4DAf/WVEPBMp2t2M7HhyYxoeFi4m/jikUULxVF5FkGqiX0tg1eshSXDB9
oNAzwS+lWJ5IgH1pOHyMdkpMsoq/MUmt9mc3R1REaOBL3cNeDH8V+LX2tmfdIuQoKAkJB+tJ/XoU
1pjdVO3tREM6udPqo+WnoBYZN8Y6J4kmHNUDg4kU4/DgFXcwxW1CiFErg5j0yDOx1tpCE0H6IJRm
D7HuiPHVBICkg9WAkPmGMpITOieWTTa4LMaG/63Sd2Pq6MhJim8OYJQNl22rssWnayPIlNUpvqiu
9fZViaEvf6IzIRsxzW6jF9zhaGDinZMNcGNl9yLYBJ0Y0Lx3hbDXhUBEr8joW5Eq9K2GQbBumzLk
U41YsjT+QbLES7LuR2zYNjcWiwZljIXPsAou3VLCoeM7f4emNl717vI2RzLYCcs6xXXBsS3xZPh9
MTxZbJsxGGMYdYQRg1WxrBDif/K3k7Cw8N7eqALixxRGmlfCECPhAa6q26i8S2quRJOBBnP0EqVh
ceqE5R0xoA8LLsLZ2aWZeg0LfpOy0hVDUaNfZ9aPr4YfXvmN2QsUCytWn84NUaKzF0X1GyzCfKoD
V62tGeZdwqDi3KeE6+nYpvCoyeoKGptFXwYICF4j6XIpy3s5byJyuC5gkpZnsY+gQnW/54noMJFY
t75y8h9W5u41cuaVj0Ts5NeV/hhSeoU6eM+Npc5tl5GwN6nd7BNXWeEhX/uj/5YH1bj3Ulcfae4x
RtThKcrlvyRzzKEWyVO2Dt2lWcr2xa4Hcvxie1z/Pwfr6zuO+H2s+dixcv+sCHCh5BsfgaT4S0Aw
LkkMlCYVNccSEZFfX6bO+1GOZC1pMFenuv2P2Vh4REEQn1u/3zBBzrFZRSSx2eiu0IiAhqjlMSL6
8eqNlyFerE2BEo/LM16DHhluJMc4R9eLf0RP3VgwR8BKPPzZqce6q2MUcK6kDmDKScSiUoAl7v95
NQuwfsEPPfFJSTmAEecTDtlbDKrxstDpTX+CyksPoY0Ltg3yb9CjTmHhTztmnCutiAT0atvZtREi
ihrjKsSq3x7ieuaOLm17h9HYrsrPjCb7dRpaEtGm7qaJSw6fBvCFe42cWszx5LWb3aBQAGgzMXu0
zAv+qJ+zqOZD4ukf+SS7gyVa/ITjgGp/RBzUt8GfFtXbzckVaKjnl76BOxMC17SlhmuFmhEQ3EBu
HKlrFLgCAQ1yI4f8nW0zz/XZbEwAQtTtwRWB8uDjZxk8sdLlU+3v/TnQxwYU3qV7fumn3r0k/XjK
s8I/2gLsoeyeIk4tOBUMd9yomv88OCoHD5AXvameMMKU//wy6j48W6d34lDf0mFpP4hic18cq+EW
cQw5zV5+84ByHJt+moiYcz7K8pmLMLn4IvLufbKJXAUIVyB+s6JdU62tiUDivks+yygK8dxQYNQ9
0SytHXzv4dDUCXMaEMNp2R28Kv0Zj/MZ49ebncpvadzYG7vMgaXFmMfV2cHPiv2u/fB7uA28Z0UD
N3bo3M1cNPD1biogYHdSyN296GeaLT2opvgIM+O9HTDH2DZlfhTN19wd/8sMPhCnK3+X2nwSuwJG
xm5uqsFPO2Be/LRSNFJ2+BEtrLooAy2EnIhXEoDDKyo+h1agemDENMckkA+nYNuS8ipy/UVqHT1f
rgl8C1dzbt2FpCumyrK7qNrKUDJgy8e/NU4liViVqgDt/jz757mdX/MihzsGrKspv/PB/Vtb5ZuU
DUHNyChM+M+CxLALo/oB1Mi5BDRmWmKB/pl4Jjm5T9lRS+QtG/hPngYKNCIX+gghBNc/7Qn8Y2u5
tjPT8G4hZKJPixc6grPrVRnqmfYp6uj+mwl+ZqRMHzzUDWG55I3sZz5JIBTrqwvFbV+GEqFSCSrY
H5wdj3iymaN2OfSDDaWKrIXWG9xTNG9FbYZjBZVHQbe3xipkBl7+ZEaHRNdGJVJyw8lifO+eJ4Hs
AJ/552ysmcM3TLcDOnbFlHFFkNgPBk1qM7WAp8jgeQ3nbvjIUyfYcxLiXjG0i8arGCmXIRJ1ZIuO
YM5EYAKcyX4ItzyPASKYdaUY/UJcoMOipwpgdvgLXPEIK1+k8xoHy3wrsiI6jmWy8SPOY+zs1I2B
/e606BUmZixHF/NthcIDKz+ipaKpMey0twIfdOKK/E9ZNJ+wyF64PZNDmh/tceBnygIc5TzsPrNb
SOl3ovnwQm0N2Ur7gQvwGA8VSk5xcghiPqiwA0a5FD1erXRPs5UdaUR2iyjEPs+dHyWEMdQ3g76m
SbhNZ98/GvS5ZoCmIBdi93wHacEAyyiVbEnH0rPWfaYg3GT0mo0NzDdPWdqFTbauK3/BYzGbtZ/W
DzMMzHYDtQtqc2M3DKWm1i9AFiC09YnYO9reZrLPD0x6IqKluXr6HlqecIgOauuguZK39aOtK3OQ
CPH4ZIC3L1PgOksbbDGLR2fE9SXw2e/nQRi9a0r5MSHXuScIl++JPbb3eRyOLVO5Ln1COpYhOy1z
9KJAQUVzQeaA4piSePGJrCP+uee59z1DGlWpDwhJVZDLV43z0rZo6Qq3qM4Y7zw+xIhYBvhP7DFa
EFSML5OuN49+2KEKJFNvcuwXn4XGnsETdaBloclLocWBBlql1wRJxysY23WCk3OjWt9bRww5zrpI
nX0wNq+1/qqnSGAqDBWb6Ku9WDpDB0hAhbc8VzoLpqKywHyapG+lWGLeflvwMZXZvQ/5+C2l98Y3
GncNeM2oQv3C6co/9S5t76E3dad5Ejd8nmQ0N+W/r6vZWqIrjlMFPLu/xIUb7Kqw69aKvz+w4vnU
sJTGhfoxY+vZ1HRBmT3kJ57ClZ5KkNmJj8TCQd0etLi+XOPRLLnggpqnts11Bw2UpFGb0IQLtz52
SAG785oCkVplCvAJ8G5s5305vgAI2ZXONBxNePCHUlOZzCMSnOR3ObqADGe2rY968cwlKQkfZGIW
oRyzuIVDZxrvZO7l554Bum2bH1lPBFyNYi7PMdsjHwjZY/evaL/LVyAAFErk6+z9gIV711OZ4eCs
Ri670Xrwl+GenqC6aby18vmjk/RJMNNNF2h/uxRrTcwHfsc88RdUKqh1Tzm2Tvhd+obGNZjyrV5g
BzU+3VRry7NwM4bJocRTxdaLYGfhnL/QE03/7uMymUsRnhAsmW2EqhN26vhtYDPFJLQHykr+LUL7
4NI4lbcNeO8KmEgHRYQQ817gkJM8xn6Oa3biEfac/DT4kN0D08Ezm1gCCw/nypzpn32EBhOMMmxs
Zfh0uHo+daiD2zH0T0QXK+Ylx9EWFyed25tVC7r5pnhnppAgDh6DU+LgKml9lgKeYTrFZ1VMw7Lz
UBHCo0UwZtgBoIDCW6uraf+1fVicAatqPO76QDyElIb0s60cWJLZhBj/j6TzWm4cyYLoFyEC3ryS
AD0pUb71gpDpRsF7VAFfvwezLxM7s7vT6iZYuHUz86RfEyZdZNMdZo+Bx86K5oSluQl9AZylwZ4e
Zo0BWkA0ZG+zJWpaFmxlG5x7iinPZQ98BR9XdymkmsPADTYD/MM3FjHfo21XRxtvKjpeuwfqcpMD
cJaUGmfKr9u/ZTwsVxN6wdZ1UHrz7FD0bONdvTrlFv+07ln1eBY2qtp0vmOTuqs45jc/DTziExxN
PNrDke2ifR5TFv1djN/PXj2W/7ktJVo4jxZ0MpsEUeAHhGOfkbGjjmyXT/THTOlvLASyD/wWP0Rf
rNhPkOlSI10qFI+xWq9GiPSArJkdzGVfLdpy4Pl3seznCl4fr52aamObNNYZ8D/GYsM+0J5pRf0C
o9wakUFmoi5l6I/sjY22xdfWHZFw5w8MPbse5yF5b0ZjYQX1MaVbQqrgZ2AN+2TQzAwrAZaq3sZr
RJGLvND8NaNe8532UkjY+YRjth8fXONloUX12vPGg3Q/wYXAI6Otxd1Y/yj3SpCn/d6/NDU+1zlN
N8VQmuj+XNpRGQanDDUS9mlFiLNeOTz//QUAecYKhnWka1CxE6QzryKzz7YJINhIC3A5MXTTYcAx
HlmOtqNd3Lom7Tb2ChInXcAS2Jh00BIoleaMbZnG0Lvrt8lTniZ0bffyO+GY6ymefKC7y2MkpjhZ
yzDR6DmnvZ0tu/+8IuzZzBONfkdpS8gCQPvnyjUuGDFMLJGVuqW1Mo+DkQ8n2EQ4hC2ykAsXyUMa
pxdoBn+Qp8kMAbOA+0XpdKvr+m5mix76VOxxzWbmnksHS7HKTzAsCDi256pP4DVMUPucKd+btv6J
f07bt6LKN2CQwEt2a08pN/ls2zk8D7H5AWis242NpW0HGa+S1dS/UPuC6nHiv9HOmcGNmk2hgkDF
qWxQ+gy6WvohjDpFxqJLHprs0/VtKNpq5Efx/Mf//tJ3ZGFy526k5XCyifQxlsA9lJAZ0pkZW/Qk
OlysWishASVLM///l5gBa1Hmrc3xflUZGlRqQRpt5XsXY4Yjw8iQRLnHWiKhqjy5SFdjWWc9k3Rv
8aMMtC6WWHX5UpDTwW5GI24zQvD4D4ddT8EPXtSTw/i1sXweplnj3QOg0T6KBsOU5gAvH6f6V5/1
+VqLkc3TosUhXLpj2YunCucCS7isOA3u0mGsGepD7LP1xT6ATaF791kIPZarHMy5D3mDZM6mS6pH
wyWU0FWEbjvJcqFd82IZN6SrcnT2qA5b0MGZSeluMJpRuDyRXBGOi+I8dad8sZlEg0w72YyedKAS
+ccKyrWNIFnelx2Ws4ZfRyCHU6Em8B16G4F49AQ8FVIhOL5vRYtLPREuIqpmnigRAbDlE4+by+Wr
MOpPvcOihYx+Gdsl2ZseOwFUQjey3O9My1D06nrAU2grdKjIqRnfRZPMr4QudoHRMyd2ThZxYevv
ntL/9BUPHYS16jKOZvvsVrfUhUWm5dad+pkkmvudWczNDc5TpStz5xvjX8NcvF1VAopunRlsQJ89
Qd6ly2mqEnLy3IGKuf50wL423NzXyjkayNhWNQ3tLbRKGxGQ9+XR6iRq5xI/Bj22jWGZydBAWsSS
U6pX1mV1xLm1ERX/wbCT+onixG/qtd1Drh7sZXZPjc4sDzz9hJGbIm8RH10x/oGb/Ivxb3hkqOrr
YOQSPlY7wwqgFa87B5OYFAbs5AhzZm1M0T88lyUMqNCDLvFdciXuPxtRhG0dtO8VRiNtI1KcUEAO
TFwx14X9MLXqJVez0jiNjHzRLMXN0T0kNlrDUTj32Ry3+9haho1H0jIvuYrV4x50idxlaONhE2vp
XoB0oAph/d0WJlCQZdgbjXzpa+jWS9deFUMbkfdu7d+d1tLUVHz8J3EFNmOg5tFjNDramy+Dg+bG
3uoB3OrdEO/9la0TdwrjVdEOAGmbPMwmhStJ93/hOvW3OfvojWE8q5J/GqfLQ0G/4yqWA6wLkIU6
vdJPfGYHuBa8bKdZHEdp3dyGJ5EqxmAvcSrjHi8AKVokCISmyJcVqj0sVHb9J6bq2gQraGY9se7w
QZRP18qvJs7Ewt91Y2veFmkY3I+K+ywowa2N5F9hsV8RmglLzBke+5QGqHwK0kd7xiDfJwIJe5rT
R8eIp31SgiZZTP/YmjEgaYzmGXXiPNPtDeMM6nD5XuQ56G90a0yabkS2BnnRTJO9mln2p12XRV7W
U4nX+Y+eAS1lzjPvuynhGNH9BmsO4zI8IPYy7Nq2WiLMe1+KV+KHn6L0NjyCioeSP0CfMrcj+IiB
yTrfZoFGjcW6pFgaa3p08B862mEibcUezW++k3KghQXzUsh61t8tnL7YzN2LMfRULkzt2eudKzB9
eask29BhOsb0n6zgVgYd6rJxZ1MDnhNVnioMxwmX4pGGrWXRjh0skJTL6M5SFMBRUuBeGY1QWRG3
a3ts9rYsvijbgc85wiuwu61GbOjaukF5Nb2UGSTtj8YMCBGI1+fEKjVKOe1AqGKPFp0yN+0ABQr8
zQaYLi0oCmdj4LDV8isqjiEWs6RurKhZbEZ+vbLOJE51ssJte+YWgcJtVuppSl/Btq411XDraJM4
NhbohdgSapuiSIE3t6PWT3+I6xMoJ28hBBV1K49zsFPvuZegZdh8OAfHwaNsthRDKVHq1zZASGud
jyFog0PfLfmxHdmTwvK7NB/gVwDwCkqPzMp7I6KR0SvtUe6mkcfwOQV3dXYaQHPyJZmGY44CU9G0
k6MwXMd0BkdU4MMlw7XcoW1izKrYs/73t8GAiVcXMKbqXP+pnTRmYW6Mj7Px5Wqt+Qij+m8hMf/r
lArAo4PcqHSgWWm9KMxK6bgrBwv/3dLqVzmToCusm2b71TnWuz2Wv4eyS8dDP/IMjit22ClbF+Br
/5uOdNm4rMvvkuAOcAQqoYDZXtUItQmqy/reb34qIBQYIaNZyIFV7PtomO6dD3Ttf6G81g/yTas6
5xnnhvfgq+VMktUyWvNhcJDeVaM1B1/SJj+0xonSJL4IDWW4yOTuLp8s9j/WezAPxmvWG+LGvfWW
LezvqtnbQgsjltWihyBBtdwjM+cMBHRbsR8hauhelesfVZ56d8pu4gcNzValXvugKnxrtroR/Wgx
9nbsr2rA8WW+9AfWZmunz+LjEagvXCo7h13sYoXcOZDyeriJdAuZgIR2iTF92YLpRLhq31Lps20U
lzcWH0NI/YG/6ZBXTv9d4eilSFbbBjjBkpoec36qTAXhTfmkMyU2BDNt1R3qzcI63MKbzM+UJbW5
+h3sYypZjTUkBoSwlutgpuNd6XX2uNBFieeO7EK18fAg3FqnxVOUs/TIaz6wuhVo/5hYhHiZWh6i
/+iBhY/NeYJy+ti5bUg8pLnFLlvBiT+RetLyR1Aih3Jk72V4s2Ix2T3BzkODKVuNG8NwM3IScj54
gJS35bZkQLnEpFXyXCOsY+tcDcVaUI2tmky4+lvWw5+4kfrRniN7TtsDnj4FimOIks5iITQbfMfG
dqLr4moYAKKMZVUGndOYxD+WY34Yeoa5oL43Q/zXtM2Xsmyh6RRYuWqmRkZ7HIasH/VJe0K0vQ2d
ueupw1PC+K75VodBJ39qfSy2RZpzZ9v7bIPwHpU3VZVRoms/S1rGG3oZbqiuLwPZ0MgvgDHYMfZj
3cxeB/1Hz/VLPPB27zQ2Rm0/huj9FXGt6qSh8iBvG/FuaMznAqrq4vh/syQe91eteclpENnODMpK
YbyMbX2n9+Uxq/JnrXLee7gAfLcx/HIjfUu6ZSBO5b2qhqogVfLgVsCispmC1CnI3S1z6Peo1zk7
dVrXHPpp4gwMydRSh6pcGttnpLNJZaDOspQg3qxHYzm/0jbw1op83gWUspOaQAYxXD8PVVt6+9lZ
5dvpLa590iw9kVqRUXmjyOR5SvsuUry7c6Vt/Vr7taDt4fUpVxLCb+JPZWTLCdCEDMDQj+aKXKmx
dbZ7VpSPTYVZe7SqP2Pfn4nBHSZXu+DkO2V4EgmWFk8Eg/d+6in2ToKwrGBgGwLk+HjaoLBnOzoq
Cb167qtz9DnoQcIt0OhM7Kxz7nCT6F5qTAF0+l49wO6byq6JpmD3gtt3YUvOvoFbiAHGoI7XFix3
fa0M+HKGmoLDYa4IxnEFwui3FTI7WKYdHM0b67wEyFHP9ZiLFe5zCFq9tDF8q/pQezrHrOp2bS8/
5yZlT4svyJT+I5UNiriNc7L9yb8A7nTt8aSl3N4AMJ9yX1Q705Dg7E1Wb26rGXut8oKDpbHUzuMF
GoBZ/rqUCoRe4T4r4eAdIfdYeulOusXZqjFWWpgNKolXNxiZ8anNwTKybavFOxA0vXtrKadLFzYX
2zXW5NDrJO3Z39h5vo+d7p8mdNiOACmCjD9XMff2pcbFTs8BBmTu8SyeOtPY1T28R2UU2KEElxEd
bofGhYBf1PrkOwC9Kc5aVK6SFZz+R1t4K1KJGVnKgm+QGGc6ReiZK2q6eAUxEb/uwM1xC4S0b5FV
1dBDxsB8zBcqmpPlwU2y6V3OnyzN32yjLyI3IxfhCVlHbbrmOuVTa2ufeUpGToIwF6iHDMrOrxCo
7Rhinigt4C7YtHlUZN6XMxMtyBCcR4tNEO8rf59iBs+Kh9rWPQrO5oJdKskGDPXXJunuLAFmDVVc
9Ka2IQbGwpwwAOLImrV3nquWEopueE604Bs2fb5dJvISrsNVD8tlAHMJ3TH9O9fGWcMYxzpnepHe
jPMccyvt9tcyEZRtUouD6y/w9xm0q8L613WNiLTC+/Lt9sOHO53a2plc90M1dyw+9DfHbo+jcPex
H+8DNP1xwGUiTUlMv2Lz1r+h7e4r37/wAb1cp7Kk5PTYJJzNiXUWkM1AM3nv8LiOeey8xVNMCTPk
/vYwdsweUCBxeOTB3RobIuzTU8mqvtOT46SPX5WwQTQsLyolFD7Vhwq5v2Eerzt1MAbI+H5zsfky
t+V85SfZklSiqmeepkvQT+fFK84lPUBV9a63RVSM6C+C6yo1Nz9m/ZryU4HdeGcF85Cn7j+yfFQ1
nHE/Jmi+9Y9W9bQELO7Z1P/adHZvbUolodOB+neqgJGwfm68gcd+Oo5TF3Yx9skqu7v4CLQpPqB1
blMqTRo0LEwp30ibD4U0jrIt30js+kHx66T+n7arH1pERoztr+B376s9AOL2Rm8Bo0vyb6R34q9s
Nt6DbKg2xs4b+n3l2Vdh4vhK18S7m831Fvwn1Eteg53v/3cRiafm12iN1yZLh52mBTuBZ+E8oEdp
9qkGUuxoMLK9fgJD4HmRI60usvvA3PdYAaFt2K1lhTbVszu1NriEbNb1c5qCuJqwaeLSx/GPz3Y3
YlFkDQMhdWKzGWbzRGB0tj/y2mi3oxjxIiz42gPByeqQBMb8QMOTJynNgrKAqsN6yyU9RwtLxwTC
tUxu7eYvOhFU6sVqw8U91B29Z01B0GDqjoFp/5vd+ts2BPJQm/xakqpSjS3UvKCumnZPknAZr2D1
w4H1QqNxI64TbrOZ1j/HGpVURfk+6fO97OU/wkksXuqKG42zdurMbG7nhghX/8TXCyG6iAF1jDNs
bh8VDfvYra2X3xEcwxVb/RianfkUtykpZleiLaXWm4t0PfegfhHvLTZX7LSX9tLoxI26oD2ls3qq
jd6OJmKOqPlzEeb8iGjH2BtmGEamo57gTf9JNcqjJYZnNwiODfIKy1brMAba36Re8xxgzVmYEkWI
+2wFe8Zqg3gL5sciO+HgRtEy/akvaNHz9YbDRBu/EgjHFG4hOFl3Z1JTVNQTO6mGgL5vATvpQLBL
KYxtvLpdaoR1chzqQSsBgzuclqiEwa9eY0krYnm29eYlSXAouyt+cUI/yLHhoCk5bIQrGssHaiP0
zoCtRfJ+M2g9MRkSFsOKtFU268ig8imQD+ZPyCqvVqLysCwKgGiBE7CMuxUJ288hy6m1B17roMKB
NWOyAHCAmGtZcaSQKTsyXbGpXsjLW4yPzPnJjKu572jFkNq0c5tBw0wVR/kweiGvJGfzbWRw6/lq
vI/t+KWtaacUXFrnjte6FO8iqa5lkD6bk/xwJ9ve2uvq1qbsa8Oz/xQ71Eul40fsYDeFr/NVGpm/
wZR0dbIJSZlA6tAX30Mc//OKiau1/2nDyd5k+lpZbJUHAcrFG1rt0BnUU2HHB6Rofpm5/T6V1uO4
xP7eFQU3RZ6fRDpfuRgeF6pyRpPJL6iAzqOx8/Z1442xCl55+a9EE9uwkbsTeqbpdAQuySDGj0tE
c1QE2mzwCL7i4uoQBQaZW2xBlCFaxJBOUVn4POoVE8MIz/oOUIRPM7Q7WjT0MXO3RdJHdbtsy4Kk
aeDpO5P15XYssaIsIge5yO8ZJN5IETX/51rl7XbxluVSdPC+SL0FbZceaTZVkbKsU5mMu9o1xDPq
5ENAoRZyulWuBOkEvE7zz9AvmieaPb1I+xT+3sp6v/Ag31IHF5FRP1p2y/dRWKHZaMwBOkWEM1va
qbzS6DYdW+LaToE/CpDIS1ZqwV45HB4EQFiLZdfAXFhlob5v5gD2WbXWpVRlsjUqrb+wi+eFyuqM
hyy70wIoI3b+oeZCbLU1tlP2NCRRIqrneLHeBxS4/YAiwnsg2OM6Fjs8MajMXFiKAESHpd9ThVi9
svNRXlKsFol8XVqtwb1fAxCeylPVEbduFWOxiS0idZnzvPzRc57iBkQJFyrAh6y5WEHGbhAhIPwW
KUv6zld/Rw17bh7cgkldV0njPIr4K+kHc8+VmXdJNHY4XVdkTedqLFebf9BgUSeKK6nA37HP31th
HK3K470yf5g29O7Bf3cC5geBZZ2feI4yXtnEGj7ygi2Ospx/isBZWLnpnaDDKR9SNHeHzmWZu1cz
1j8cRQ5sKbR/PuifA8btByvXeOCX9D0NBElQwqmZnj/Mxp1Trl3ZDh7NLGWZz5uM3I+VlX9de/5p
decvw8avIfUz6V5jqu6dWd4o6/OJSdKeOqvXpsjk1sm9nxj+8zY178DcObyRM/FhZZjWYidcRuel
HY1DavM2xVUKCmtOzjASnudsuDewuoialxxD4MGnYMi3BrjgKBUnNXraVvc4vwRQeGvQI1aR5A0L
2R2JDUfTxPbXg84JfrlrP3SXXbaX0B7KNiTyWlwP2Zz9cXueMUy+pEviUQtdbw6njK3wwtslSUlg
L+hH0YQxnN03WNLJiE9etywsIl3EVawRRIiWzXfQQ5Px/Rpakgp2ziR/snoJHl0TwhVK4VVnK030
qCYU7brnQe+2PXgkLg9Ypcaq5k7c22/FeEsggYc9bUP7Drrpye8pS++0+Uk32U2ABNW96u6uSJ+l
LMHIceSa1W/Do7vVF/Nl6Uk92TjgJdtfWPNUVhFPFYn3Hburtij7p9YDBCBzFILJDrpjefM0Lbn6
IqCoqrtLcroHtRCksokqbcfZo7fexuJgJN6WOpbVJiAPQE6jDGdJp+mnztD/dMZEy2WLPmwBYtLN
4AJ94t67Rb3jovEjKvG8aFxDTceL+rUzQjp9+qxNTOAt6f2Y66bndVCvLeu6TAHnlN19QQ55zQwu
msvI2B1DqAxtJesr1NnzINrHdIpffXMwj7Y5xNtER3fuCvlXaQFVon6MTKqYWS06mb2l3Od+Vx2B
Y5G3LQlQq2ZT2hkgZFN2UcwLr9VG7ymYSSC1qRNVbvFV17lzznWltsEyhDQ3wv5zC/6XIMyzwRSv
OhWkPmyXrVSDhhzT6euno5+q8VdbmzniVbImUUaDBWiqj7EaMg4r8VW0fHTGwOO+dLspLc27pGVr
7kztYf5J/ruYUhtb08VUZtk/6sOrnWX7xrk1tGcYXf0+t0aIrXEMqqUhDa0pAgezUEetlky8ZcoY
AilfddoFtOdNMqSEcz2TnS6wu49z3oYcjrvRdcpD7w5tSJHxknPk9Q5nJydRjZsrg9UEoQ2bR3Pp
UpcTsGwuQBBxMbm6eaL64XXi9bkxtexvNyM4cN/E6Un146KOdnXT9CQ/KWk9mGPe30UwF/StNeOR
q1yhcX4lppSR8ZiklX8QafPMdf6vNTn1k74t2t5HBKm0fZGDn8QrBN5mSY4lq+2LY493nd/CDZPY
KxXMb7PbfLHim3eUBRynxLyhk6MJ1uok7OkpoQhkb4tVOA4YkMyywXpdIAkIq+d5mciWu6b2SRFD
F6V+/XdersbCagDvDqsVB3B4c5EF72UQbfC4kL4DJCJAANBGDDx+CYaRPWM3YoB9JSmYKmFdZRwQ
rl+oq1K82TZtwW1Ya8abn05L1OYOKO7+WKaGEerdxtJW+HnAdCkVk0OQwWgZGkIrrlitU9o2KQiu
ytUBPDEw7XQZ0oIGMsvm3Yd9yA0bFwsX3+82TExcLU4J4GV2r3U2UFkP3GQjbBDgDYECmXf5Q+EL
ZtbYi4TiMjDOkPlTsRQhF4BRpLsCtbxoJ2OtVYBgoXOA1lk0Kr3kSsCG37dHmNRJQsf2iIutIXm8
r/X2n3CGDCi4/PF87VJa9CQlOkbxDE/LOAyXprKK0G+tH50RAHB+dyv0LGKwWHND2cesUQxPdxcu
LYynxEfGfdP7VyyHz6N6yGaSfCCjI42dJtRhy4CjSaEFO/15erZSPQqogrustQYoimfhcRzKuWP2
SG9QnJ2zYzEX9cnJkAkjM+7L3oJO4BF0TLNsiNrG7nf++NUP4FitVv2IiTTBgvtwUCYI/oGlNy+d
XpQEJs2zC+BjK7EdQJUdv6BVMo5Qdb4T1QNL+BZwXDXTaoLfJp/RPWSefsgxIwzjLF8zZ3juLNCC
vOKxk2BjQMR9CB+mNtg7lm3+zFwMBY8LS4pW7F5sjwtpjrt6h5XiIO1G2+PKyzu+OGm6/MkS/M6A
WSXvV5cqFrwwSAa9sweX9bM4xg3NawN9pj6VfnC115IWt2N/ZMiFTpFRX5NjmXPzCtRPt6DDEqss
RSJNchr70txYPaMhtBpFzTa7PktyfRKBPMsi+2Zz8etVM6RhicvIz/VnJ4FOALCPzVwwvIw5LeQF
MlJRQhoE5A9UFQoXAPSVxFfZz1gEX4QbKDjEAc5w0T+QlNy1bmY8mMufOJ+7/RTjktPIW4KUhPbh
2bsKrMJ//vY6ShIolhzyiIxH005elC+JnAK0KSdP7fk2bCBRoCkVlJSQXBy2mSSX2TkYO8loXDDe
bD1/ogsHXhbIo7vDevJC4+XrhNNu04riDtTUuIp0epx6VGWuMovg3RgUXJgQdbxsAPdR45hBYd4Y
muGGqqpgKOSCJO4Iv2AqBz42Oq/sIa25YQevWslRWNv5O8cvNdpk3Q9NyQYtcH4UtCIqHDKT0JM2
QNeg85Ab+hxIUDr9pm6eORNrePKA7jYsCjYJ4Sls0ZumJ1DYyeXD792vxZ2Z6DXoKik43iSD2Tm4
7ni3MZKYOa8tWefkmFmANLS/sJq0iojLaUzHGtaX9eXsD7tgUTjTBH+npc4+B5JGmwn8Tel0KXVV
iQxLNyW0gGchjr2AtR5kfi+LtXNpL8+ij+sw0ft7KolAOqCbuIjzWnb8Kj8QP96VhG2S2ORyW/h/
e+qnNq4HzkP2ENuC0mDN1ZTwCyUTEuN/eVaPKe6p0A9Y8rvZ8qdaJIgSiycbKwg0uMb542auPGSX
nEOWdXzpRF0KG7QhtXFsiGWFOdeAnUm0x4MS4STBWTgToFjdwLRY8Tlxy4g7CJgtIOGtGrzm4DUv
dl5+mGXCDsBkQ+o59ptOqnZnmO96mcfXnOb17Ki5Dt/H1t57NrCG2koQwWhJTQlZ7XQR7L0cTro3
prfE4p3PHoKAQ/1HV71/zFZCdq+Ch2WuaPiEE1u26CQ024ZGhUA/FFloZROfZwM+hZcU3u2BfaZf
IrFy1Fi3htwUzgLMHU3rhCLo33UCKhvKWgjUYFWbLAgErkKrCSz7IO//weCqZm23aToCK0f6/tAx
n11Kx6OlmrhNOsUrlZf+5o3jwGOLB9Muk8y0eU0T0d3MYVS3ojmVCh5e60meBwifbd8RUaX1llIE
ZJ2seyTGf2OmvigG6GNvfeowWsKSu1e4cpUAkyIYjDol4KXzb7K4veo6ppk0ZfLtiOlbhviUPVgR
hBMwAv1vliL1O2YLIWckbZV9ytLYC3eZiUokQzgaTLr+uoRzKMpr5EKUqZfsQYMg0gvxYTT3yQt2
FhjathoIm81N/tjXWE397rHUURqsIdTIT+sAE0Ll6jPgA1rNOqxNCZyiJRm5NqyATi/jBsUaBtdE
SME9NX1T+RN4JI4H/3eIy2DLTfRjaXxy/8RHQwdCFPNUsJ2CsmEOycNigNtVT9ib0xXgZsUDv4b5
leOSRrTubhxzkDbq6SVfMC2QnbAZimhTtSZuA+VYnQp+aJaCOEunqQciaswEp8gjFrVx8kmOoz6w
P84d/5+AiIQDin+xZRKjmZBKk4FOi0wTD41TTxgTeHi6ieMAY3CyQX+/6GtpB4f7w1wVNrF84iUO
A8p+CibaHcsF3Fha/VAb+upWw9Uj97zFNEYCoRbwv8d6iJqy388I1Ya7soMt8QXf0X6Yxvaoe8Nw
GLSFZTrNDgUhuXAwQQJLL8922jSMp1gOt6Xh/ZsgjH4Mvfcup799YQdk1rJzlfT2LvUwHmspw3iy
KBe4VvY6+3daHc4EHeRx1PlGS5F9ph+9xNMxMAVrsuflmCmoQ7bkkjoSARGvON6OltkJMs/+fJnG
UFKVNSuICcOqAsEiqBrmDX67ExkgqPidDZibrMS5crtH2l/YSs2rCyZ12Tt77Wte885MJ2+5SAOQ
ODOCuZ5qxslWcbM1GszOeAtQgBIVZjhft1y3H/VhmlcUsrGFXwKsuzP/1MM7I2g4JYAAFfR1mIa1
sZBymG6BaV7gQIxnr1Uwtn09CCsPW5VuZ7SDsrM7Td6XUTFQZjHJhsZYqTrz8lGP4Iqw+qUYxZw2
qrT6ZQIJFRqKCI50jA97xtOVS+KMQjtmWdWHRsuCrwPPuYxtsh/6/KivIjAbqGAXOOqiTHEaFSKb
KqpHfQKVTLTxnifmaSYA5DQsIS3z2hEQCQOAeWsqM77bM46AnkBcD8/0KGBe21PLRBwDb8vjY9tT
i9TbEF7oeMMiiPd+8JnniIUCfBF83QetpGYC/W1bDmLc2nKh7QrKzJgBpxLAf0AXYmzE+4BViS7L
JS5peM22HsTXF73Kg5cUjToNeMM4+ISozLM/FX2pkS/bL7LHawIZqBc3IieyPfXYriZCdppDSGc6
Tdn4TiLAhVlYsRd/tDv6F0r3zeJddxxzYOKWn4als7IKvOxfy0AEKbreI9zQ/BbbELXKIRrUwrzL
ZBQ41X4IOiSq1XjbVDBfqFJIXGxKKUtQrVVfyeS4K1yIF8BAomAuq4+kUd7OocaY+9cZpfy2mKDL
Fr3D/NF3xyI5giEhRvSZ8MD56xxgST7zxaTuhJcww6zO8ejVK6OCpV5O0N1AJuHR686dyfNgCZ5e
paVQ6sSFcwadxftLN8TeXCqLTeeIAaMw6I/SGWKcgUWG7CqcZf7zmNB7kWGhBPAyhFbB5nD91tWa
AsThtc9k/O5pXLeRRV/NNm6ieqRTjHp2UqfG8F3obGekHEcmgoKGmwQ2N9XXxl0UeAiV+YaCQZGd
g+cgplulq83+4PW8YTogvhNgkn0srH96uWANnLiSUrSlhoEbh0us1EJ3DjBU0SUFYA/UMQ72kr1d
5ZqHyRuv+OHxR9OzFzKSNSR3JkrsB7rak9QvVug//gWX+UvOFfBFzkDQOE8mhQP3isgWAFG57V3m
MsD+hz6z7DXlSoV6Mjw6wiaHRnjEch4mrZyunLhMgUx5TeOiw9c+8CHaKUo6jO+Lhtivp4fAjLXQ
YMHqBWN7KAsUdS2OGuwgYQuDZAu/AKXLWJ0mUBfMmkEaBl5QONxaTf4EfTt7FAhxsdlStDeQ8ia+
AdTclAff9M2d8r1z90rurzrIRL65jYleC+VaIA0Fnb3tXB5Gx2cXJJydg8gMCXydc33OCYfgDBYj
Fk68iCYZRHOuo6/wIwoy90kv0VbUMvCPwfYrGW/MpmzDnnz+1ndcvsSK4ITWdcfBx3LiMIyEacl9
0WL7zJ6m2Vvl7IB55J6ZaazU/YFhOs0Iv+sBoVx9fJMxLvp+WdLIGin5ouwhRN2j9mVspr3yjCZy
NWbGxlXfdp4a4WLjfeEnpKvPlKxjicc5donPArF+nrOXHC45f8gz2Gkv3jkBoWFeEiHFJETNE0JX
/FJkILdDSsxtMddYiZG5BC2KkEglmmEMRaUR3bEyBJvurGChC4J223aZv+9tGqp6A5y2Msdn5aTt
SY7E5nobngSjEJVh9M2quS7CqSo+iSy/s5kBRDgF19qE4k36jwV2/Wl5/UUfYCOPMLUpn0OEYp8J
yM0iGiSH8tzbSJ0sagHtDkRXsEmifr91TjPzwbPR1jDY0KmN+TQvmxCbiMm0injLW2WazJ9ZuNym
cWFvJm/61+PV3y52uS0w2j/MhJfZQWIkEKsXRS/Mo1P9VawmI07NJeKwD6IyMQB0l8ChaNXa+t7q
cSlp2uCmTcVWf3SLBQOAl7eAdhLSTDmOKKsXP4IIOAy9gK4HyJCtg3+jwCq5WSQaTYcPLZ+Luz1p
8jg5tvwfU+ex3LiSbdEvQgQSCTulNyJF2ZI0QcgVgAQS3n99L9Qb3DfoG11OpSLBzGP2XntHmmvH
MdZVBP8UtIe6P3m2eVBe0bIL70F4g86gc75JJO7nVKLFKXyqGW7KtcUYaCF13lc2Vz7ZXY+mmWaH
URICndb9DVEMR4QymSQo7OC185mN8HmoK7dAO78DYf9YYU6BohmHDraxQSjzkZlIPFCDIBndzBYe
Ntps0tMaqSHGs6UHLt6e5ghyOZjOaAMT/snkbpCV25wY/0BaAJW0JapX49e52IWTbjuijFYTPvnA
tSSq7hnnnIeMLSQEq2iNbM+0pjT/Zh1l3JSM2T7usmiV/9IBuJ8jeaqzlixk8/7K3c9Mvh0ZL+R8
+Af7SPZHsTFYGhwL1vfKx69WFrjtKuCLQXs0A3cJA9gTFqDxZpvMloS6B7FPZCh/ZmyBj0QKmSx3
06sRUQ0y9y14vMVQXcs6/+tMlCQGFBk4zfMNpQT2RKa2LFPnDUjOK/EdVJW9M60Nx4YOmaFBQm+y
BifC2rv2dsijRtTO8Q08xNEo22ydYpo6IGiJVlXKllAt1FPDJOq59H4C1ECbJInYVxr1dSYBkpmr
P5KVjK+ThisDOr3xiY8ek+kEVQ7JXMyRFJ+AvXFvsFrd+2X2WsEBOdJNoAkCILejHH2LycDA59sB
Pp6ITc8kowzEk/fCcAu8SGB/sGfCq+y2HXtKopOO2vTnLyKFUis/5/Hb0h8/mPUzwyXicBp20W4m
WMYGGYqJrtrSxoC/YLbVeCcqnn7deU2zJoXZwoaYvvGkMcFsmFlkIv+VhZ3vWrP9JA4GmGCAH2fs
6kPSOH+mqaNRC3pn5U845TQ5BAOeA0btoH6UKlH5pOfIACYHiyM7Dw0WWFuUu8LGVt43rAma1Fg3
7TQB/qt3zOE4rEAvbxnXbGgSbQxzS+opFap0eVwqOOwk5IIP62s5bDPeLokQjeq3eAWj669Kj7nk
crIfGpsGf1YSHSKaHfYKY5vB9jWnBfFGbG7d62s5OsV2+PVy7+YgZLkVdLRivDhPjpVYcMRHzvNW
Y+FiQzuofD14wCcjL2YXlABAJBt+0woLw6XPvRG6rFxUQsasgzEpkH199ob6abSleRhGzHjU6gwS
OuZUSfhqBeJbpI66sjJn7D14jExJg2Fbahd3DdDGSYrmNrn7skBaYdtcQpm1H7L6sUzILk0qHkK/
EF92NST7LokRc+RfPfiwHdXJsVzat7EhU7gii4y7tE/etccJY8Mfw0UTkm2F/rCOmC/l5sPkxRAI
2RKn8Muu05S9TkAQlqXKsPXz+R1wq75vA+CxfX4fjWV7q5GfnypB9kxJLHFdNGgmhzm/zHo8mnkN
PL2J0hspDm8z0pRnMpRhSPGk7xOvxBmMEX5lmeFKR41/doqMRJ2UbIsuMal12zBDNWYc5nSAZIkw
aY3VJN9bZuOcXUwjfLbTzjsWwSIkTdnpdq74MytNakNzX9RcA9YMqC9zi31tpel6GnkfAz3ctYk7
nVPL3ifavTVVJG7FgiXAO+twnK3wgudoWyGiCst7miMvX2WxF9x3ucNGdfpRPtIBZREr7JNoGEew
giECKvKnv6TDPjUPI3HsbbTuBIXMhciP5oCJBA8IalQih9zhCfLQ8orxdpGo9G6bxs5qu+hORiXQ
CvzJQe8BKF4kVS7E7tRtH7hUbahxNYa70vhidXoYzIrsS8aCyDtszkJ9j6qE6hnAkz22x9qxo4ex
6fV64Mapwcgw5gPLn0GKtrSik5rlYx/b7b5nuuvR4iLkQ50/+nvW3k/AiiRZVIP7FOcEB/YGQZXt
trHMaRe5Zssu+mRzGd03/qIbRaorvP7GqA8DZOpegwW9lxuQt6nieDnPkXRuU06SsUsqDjVZdGC4
iqPRZqhA77QAlcXK72wLFWmYrqZoAQaa1O/taH6ikitRUbHfdIfMvvpK/sbKxHwW2AinNHQs6gYz
nW8EnDc7nEafSMWAiTjWJ4DuNTdydzfzLwDrPK10MTDMY/xI/V+ic1SGPIApJGtb02r5hjZW82yJ
7RzcUagC4cGdcJo8iaYn5KmovAuKBX9NUAaCG1ecQhMcYaHuw0EYl2We5JPzyAIBk/oqCcfmYbJn
VLWui+e1ffK8Vp5zhuVrx76GNuA1h6hajMNwc5KJNIKZcTFO4S9nQgc1BicbQMhpUBgcyE29Nin2
YkYpoymmAxPjTZQ6f/qmaveAm04la3YbUhZ9ZLWTfcuyqtGbOUt+WCM1eCbz9OIVxmueiHub/JRj
BEaPIpNUiCjcBa4eL545k7UGpnLDd0y2h47e6iJglAEUlKzknxQi4iYfehY2tqKOHH+NELB4MxMh
zmWzg0nCjrLAsgPGorXSxfVS3lu46lzpwQhSebZWLHb0DNRvJHMZ3wTZJAEWrqaW/q5r7afK1Fty
RvlKVccmkUDZKm4u01g++1DDIUPP9DPAwodQQtYUgCgaFAJr1D9tVhOLbbpc1VMHvS3OXyzT8E9d
Sh5yEbx3y5xtGhApTUyTzHBikp5Km7W8ecF4HZJB232M07LHA8OoRXUdXfVg5W2zpqvbBzk9Efy5
+0r62SEkacT04v6k0xJ7jUCSypx9K+LyDrJZeWIFS/1GRHRgU9ZF9ckOJR/c1EMCBB0VM8FGuLFN
vBUSWXLL8eyXe1E0e+QJ1lN+Z4q+vjMQBmk/eqh789UvCEwMS498OppaH8j8BuBzuMn64YesQW/L
DXiPWuZTWaSI+0xFT0EpPx0bGFftNb/w6OUpX1RQEGrkoaRCnkp5Ymf3GbLLRtgzBisYxC/RmMkL
/BFkmkO8y8Ya3ZTu3mXEOx078w16AnMOwSPLGMB7MB8jYu3uiNy4S8FpEJiMqEr6x7loDnRaiwqF
9XxP5jAm4y3GOGb+Skf7kiEwE4vwql3pHJyu9KGpL/6Q4QevIsVZCWfN+qOJ6WC81/FbGuNqsFpk
Z8Z8qM+q62R0t7suig8UC/NHyRW/qpvhiRaCPp2QBgIoCkaQgg+VzuMj2TXRJtCus6qLWO9pSNWq
6xmVZ6jqbVyyFu0Ga9jIEQ8BQ0UsLeU+wS6xqvpu2BG7isJ7agq29jx1XiCHo4eNge5aOJtyNt6J
B2AllNLX+LUtD9mUHIFnVodGxjk5pgyD8vSbcJvwnGGjbaNp3ARcsNJoutsit+zcb1o+Yy3t+c0V
7qfgkNEqfrExdjeARU5B3F+lId+EzwNTdejs0fcQJgjXmwEV/qDGlHc1OiJQH8Y+bukCivobexva
EzPtt0FJhTAS6ID+8Tea0NUUNTiCUGZospdNGYghF1VjeemJw9mmLr3LWDM2blkS6rb/IvHrkYr4
uW0SbxsZePCHEOt52VB0+ikx4hzy3VbY4mdo5+g0Wfoj6tRT2UUglU3nzrJpJqFy/CklURADyW5t
wb8csj2eeFw4JzvDQcdzvYMX9R7lMF6TEmuOBtYxY6Daq95g7SHYdGGBgBHY423jVE3II5D3AXkY
phO8mxP57fhUtix7mcu1kIUcWBNYhtpT0daHyqmHSzICicNmNG4gISjBr5Ob/g2gnige71l00yea
A5NmAOdT6WeQg/rVqJR7nXzzgc+Rv0Mrd/ZF1K3ajgffdgGE+Olw1lP5XUvQ+4j9Ax1Vm9hl1jsn
y4A/qB7DvlF3nu2QRWTCJaIhCb1f1kaYJ0ZpLoXYJgZEBuSgf+PqB01l8O5I5dGwxd8Jck6qhfIn
7rXiEQCqsLC6ygjOLNE0+OZx8mCa0Ze4wyYavBoBoSMG4qdFgr/BmvGdrQOmYHdFy4UzdqAOoNiB
xR6beK9j2FTKNAjEyzxwdAqstI6uvPzYZ4du60wdp15g3o0+iLmm5bNgYVwsdXKMPIaXFROqXE6/
IuKLQXbZ0X5GB1MC8TVLp0LWPuO4i1MW8371SToo+9S60TcrHLDF9PJCPua5Fgx6A6d4DmI0H7ng
sextRec37lkSvYAXHk9BRvKJmYi3ub3HSVXv9Mj+ITW4e+J4Ytlj0+D3CXoU3lwRL1sMFr/j6M0r
bCZyDXP6OLSAOPsB64rtmztcJHpneE2HENBkAAOof+/OMamKVnFRvhz2tpU+AO9DG+0lbFyIfWGT
wz3XWfPVKVk76orRkJ0naHgGRq8Se6YnkmPmsfqrTWryrAUUziybaXWFOyHrl6caF8C692N8NUbP
IZyVbHbagi3T2B159d6z1DHv61lwczGkQvDRkebxEdNgnw03SrBCW/3aiV/THE5CnfgDhF36w7EA
fAfLIqxpTLVH9GKBqyimxo6TpLzvaWiqKQNWHyJ7NGbUMVxLdhofgFcViFjsDFI2RCSD8WBTGxzl
FlDByjdf4GniZhj1oUJMf0qcv2RPdq8BuznmXw7pvSWqByKk9rV8tj22E5ozc0V261ammCdbO5jJ
1HFObfE0FLBdRkr+AcgQamQk6lNBb4ciSe48MhhOtW7A7C3jhxqNXMiSPLSplGmFtqqU7KLzAMsI
o9bIT/7KtlR3yjpyHmabwhy3Pdm51M/Zwdbp0SC5eNtNWFMWeGoPdpspTvg+2WcSdcHRYNPeEFn2
jJTuocMcAJqj++OrKb9ir6lXMXrXrTGUWM8m69LF72O3CFAjzPzoNR/9eQAMgSX3DxsbUj+CHayB
AFpIM/If+9b1xsI/yQCLUAQlZL5tx5JEVF6glgELw0lr1tdphpHqMILD/kAaGEfqWnNcrgIYkxR4
2Ztu5301jx+LiIg5c/mokuIia7PaZUTrMsFSq9F/szIT9RMdpVu7yVM/Gb8pe8a+VOneIbVmFyqP
uIuhPU4BTPhpSPSh9mti11Psal6R8crk4SPJacOBO/E1DWskp4QzREw9DpWN/0hkT2TPOl+4jed1
+ZpVyQCAy0jWjjITHFgrTeEKmKfZErdCnIadPNo2UbwFRz34IBa2tFpupF9DPTJs/SAhKt0ZrsQ5
WcFfSyNp7kvRPOJDf+ujuj0EJVxN1Po5kRcrNCJHv1X5Y1yyiOyAplSkvh7cDP1FZvk3dE/7Svdf
tQ17bVQkUFm5wYQtaLtjnzL4cC5T48f3RQhYF+ndrh8uWWx3l7HOEm7I1RD9i6Qt5ydZegGs7kke
YBi/IP0C4adHtaVr0MN1aMY/vkkEXdaRVmlY6HsCVlTsl0V7ydLmlopw3iJk7g8eEddw228JXNYD
U5/XEhpHS27OMI1o1yYU0+wseW8yPnHkF8gNOG0Tj7/+MdnD71K+HL5UEqtSdgCXyIwefId7yWHn
nmR1snfEwBTe7otNpr2Iiw6x6+RqZspxfxwTPut5DuorUM3dqAxnr0FcbpQE5jhnEWPjfDGw5fpR
G+on0hXWuLx9ZRRJkEH53c/zArbH+F44RGhl0qkuiT2+jHapDk0mE1LgGSp3LP7OZEG92grvW96m
ryZhXB28I74a3ntJpnHlGJi5W1RyMXuBsW6qrWlIccr8v6LCRoGxmm7ar/vr1H5FRXgpEkMDijAz
QhAReZLNxMAq3CJTKmH39tbKjqoXhfByk8SJfJpa2zk0BtiNNCEiY4wekHtOQKQZUnFvbcGHmUeX
DJZzxLG3sJyzpv3wBVtSP4QkHnbdeCvKrePr9trMMcPv1Nsz+NtoazCOE6aQtaj6DAtGnm+Aumy6
dILj52fvTu7jDo9JmOqqeCdT7E0Cuh1rPBasEazjsGTk2IIZXHuxi7VDJ3sYCdWRPYKz1fjQ2lJ8
h0vcWx2guFCR1++RfFnrRvChTGf1xJ2bHhT518Aoxa5qkYIRabitB4IX0J6Ee5CGK4zrvGvQuJmu
+eY1/GB6+khsrXP0sM3z4NqnuWRKm0eIDxHrkszVwXuoeh+krXvoGZ/3Oq92ZWf81QFTRri6f0L8
U4cih5U80WHuRdze1yKrzi1hdmQUo8SIMG+vce0s0h0TFKQVnIwIeo4yPvze8B5opZW9tmSonlKl
yKeWVPg6JFPAmE/0bO7BGyCr0tkdwJ60xCV5ry2Cu19Wqod8kuE7rOQCJVc1Xik+JZL7mMQYF9BZ
nJje84wsRDnxuI2z0dmZRokChGmsB0bMQYOM8UDcR9jvtt6oEi4iw1ojvwcB6JLNOHXOdwcacKcK
EAPsJS9tRv5I4H8lZYMk3oduZDZFQ6ibx/ICqSOXBf0kI4O9LxyGVR0sgEpGyR2S8Ms4Jg/CCmI0
NkgTLJba0FUsGhGbQLSKfrCgHZilfQlR027G0Gl3cRODvh3zxyRT0GHHctx5DA+8oPDOxMcBGdYB
ixdSqddpoiISeyYk7jPDAWswX+cBzyQgxnA1SJQAbWo94dar+XBM4DlVgw4pBP7GyhPqCno4uGrV
yXCCTVIF716Oy92COkY+CHVcDlmnZz0sBjffj2ZmUCK1u8zi6J0Cae0WL0RcktIMgOgTjt+xFnmA
xYyiRmgKDjtP15ZBUFUe4OOaZ91vZ4pJHov8x9Ptc5lWqOlnbH6RFe3MrKqPTqi/SqM0101cfAcZ
xQ9gl0/UL9nUDRu4HMXOGm3mwuZo7NrUAU7WZTc4wjwALY63ptN3hRwWyTu9kB/skEY/qtoGteJg
hu4Jlw7IJSYTrSJymfZoGzbJVoXc0aMgJSSGnEp7FlzjiTWwtThh49nFJCRpjazoneqPMGmBN8Sb
Y/3gAAlew6tuSBnT0ab1vehAixWsCZxrWkCOdhNJEqTJ/4Nrxaq5NNaOm74JK1z0HPl+tvTFsTN+
I+mYXVaFCLTbd0/yEnoJc+KaOSeLspLDKbTWUtaHaJZXr2BbRFMzbO0u+K7Cm44sOgQhzXWk93Ih
kZhLOHgWhEcgU+5B9WW11lXMpNKJSWy2qg3MjYoFxF9BLjwfDkJYLZofjbQtmxRl0C3wRuYcGqRA
AtnCbXpsOB5rJQu9CpDjEl8mox3AXQRzao1lF7st4RgTmQtOvGk1wCRk+fghKmABVnNvhbGzQcwx
bQoL0sowEgTOrR9vp3A7qezWp3F+J8yMqVhHEPiAJiNbCFFWq07pSIL0PHX9KdOIy2s0R6DULjjE
UQGzsd1y79/xoj5ZhcHb1nY75YyHMexOAnvVIaXgt8mk4SUq9BGS3akOilNU+eQiODMkK43T3554
k2KO1W5I/wDzgQbYcbgEVo23cAz3lTFiM26zd6QvDgkQkvYEKuQQD9mhzPOD0NS+o7DMdZ/Vapf4
IFEduUSQRqlBT1USJ9s3Hz2TCmS5wCEqxUgJDF6KSC+m8a3bAYU8PQNsYfA/iXmXTMZwDdiOd0aE
VweMOMPVftfUy1tGfv1KhA5FCxtxM8Bm6vvWxuw9Dgf164eesZ/V9EwlmTaLsraVHPu4soKqGnck
rLH/TaqzZEBe1965NQgfBUm5ovEDNxsQD8UMRBlEi2u3uqaGBqEuxXdXFCXqaXWPrE8d5mgktrYy
f8etmzNSzTq0nFwiJJrp9KtK5MdM0gNPBc2O61j3S8oQ3IHcXavGfakRlq2wsHxOPWWCwtsxuckf
xBSPpuNfvak5lEU0bMNuDHeEz2AcpsTSZweuIzv8BjAImOK5AlnpBsNwFM0LsGGmC4Z38FwvOAbI
ySZwYDjMtq7Uxclp5BNisAOa1Ji5yGgj+wivHfOBNShVuR/j/KczfAK27GFfLFN8FQ2X2YDbr9PW
2A+p/kmDKYSC79ElBu4q0w5ZzDJHHOXKO99jVost8tzWYOv60j8p00tfgB/guSNhdDu1jof1atMP
PSITyHlrNSVwlSJB2x/mtzCE/NURV/KRptHFqwQk/KFCELd8QwOieCYrYq+CRHHLj4KZgoXrHI3+
bLoJ73Ftngufz9w0YdWykrpgaI3AupyHpbrSuLpHi38qJ7lOSJtQKeLNsWEwJzKXzRKCnB3peEi5
ouSEme0TE1yGBAjVfVZba8dguofecAeSIAdE0CTGgbxYunchJqh7ZvhIL08bi7yybFvrQq3AzM8h
7C6i+bvA2AERNf81WvyZfiCLfRS658BC7zrzXBiEoh5FEv7AgysfWfPWcL2xUle5X136AaOqCNJP
KQckunbtgy/DemW43vOivd8QDzus5wSraz00P44SRNvPb3EnmbK66ZkADORand1uvIZUAL9KzgS5
vGCq5HEQBRk+YKPnIpoWXXqwqZNljCPNZ9R31gMqkrBkia9yBEpRjPsCd4AkViRDv9Ln1sMUha/I
X09SqacJjtbaz9rlVuu/ZWM7RziloFPihpPXQ8JHaeZD1nuOOh7alsdMVj1lG1lipBXLTUD3Jopg
2lUBctaOcm/Vpz0vcKERuPjRcVzkqYFZ3ZdNibka8PgGXB2CJdyjOPmn8xxKLOKz9Zn7Y3iKB6oc
YdQbkXUpDgmO07IkrFdX+TGyyTGIg85ZT+g3GMWVyUEPPlVAlT2lIbkHgIFevNYQu7qVgKZyUiuE
L8uFq/+ZNtB5bX0KZlDKHkGuZ5+ckBOiNiICWwZvufT+IJ2lYiJF0kniR7+lqhrifpdCwTWC7Oam
6Yh1d4YviVUzscx5pytfbnt3DjCdmPMLQ5efMZBXhenrJKhpnHio11Pu+LCkIU6XIXOrmZD4tdfh
taIgQbNtTLTCxUzo50uRwRJGSeNcey3sPT0lWAHD5WTK66Oy0r9dCRtyBFSGce6YLMdUU7/VAxic
YfZh1KT3quGFQ2n9lKZBDIvJRkJcYK3PkHit2goIS2SY770aub0NYJ74Rsk55rrIg4n89C68kq2w
GQM7PVhBA0UzMy6cnFTey69nIvgSPskQgQdRk3Kvs5KH1qM4izz1Fpr2s6PI39KMghs5HcsWVF0e
jfU68QiyRJFOHnb3ZYJ7BDU54ERDNCD86TFti2Ldz39J2frJ4wk2lgwBxHUPWboQAUyi8OIu/kiK
AZt+vOVhU0f6GKrMGfUqToon58Ee2RZY0j1OBXm3nYe2JIzrUzsHoNcdDPoAIzYg6xg2emQ3d3nS
b6IGKGky9OD3StPfMCEwqz0CE7LuJPpjtOXYqct7gfULvSFjZKduS9Bf0Us3mUhL5XRQbXgxKubd
PLYjUET1A/rF2E52/OsUT23dlGsEeEdk1bsCcjb3kH1nGmwQRYXb1IYQQ/Au56qTIB/2nWcVkt5i
6Ar5gU1AhG3s08bBTl8AAmwFUvKc+bnvKa7BRbMnyFFkNC03ZfmHtbZ7JnObKCKXjiL0AHWilEpi
72e0gx8XcQBaz2wr+vJu+Z9M4by2pFFs8NZ3Kw6felXWwX3S5mu77F9Vx/DNBW9qV/WvQofRQqyI
neJlaBl7BFEycs52rEA9pDQF08Ua/ckWu3KGptxeIQkHr2lQIyJRXFsCXvY8hJQ3MxarJLbfcCag
QGw9ahlU6tqf3lCzX6YKw5JZEh5sJzT5MwpRaeVfpJ4td1gcbT0uLHY8wCRD+pd0IqJiFMYvuFR5
rGtCEjtT/Ga5C0UXQ3/nvVo13XwUEI7XAoCRbc/B76H0DVnkpkP8Ap2bjdHycmtlQWOgmy+GRG5p
6RksGsTRGgUEpbltd3YACCO0GfgIzVJRxNZLB90I8P2r3cSMopHQQIm+xZbhMhH1mTZOD64RE2eW
0PPxDm1i2go78L487aRga7AZslb9GMIdyyh8UwWiphHndBMl4A6akVAzE4X7ZNOzllb61UEGahsQ
VRAibOWjfTBwotkKlSk6WRrZRh1p6pkMpvpbY2JZl0KhnbdASkEsuAu9iE9HVUiu8eRUJuhnYmGC
U1GHwLMYQXjdBa/gbywhqAFWQPEj7Bv+sUOm2CBOMUs3eJOACsLiwAjud1hMv8Hyj4kUM+4K9Iwf
/3QTCk0e+nsrGZ4Ztq0xuz9Osd8Qilx7iwE34JHJ4dRmzgqiulguitlX8bYxkUZkCZwH3+1Zhoj2
rirzF0FfvhK1aW16zOZBzdMQ4s4lW+WXa1ID6KCKZ5fNePnR9Zjfpq517/usG6Y6YuyZp2cXPKkm
aZ7xIc1ij73F9h+aaXaYY/VPVmk92SD+LLYKoKx0U/0mVvU1dg55dbVDoEFBRpoU3iYrl6yHOX0m
aA/GMvGum7kVnG2fE9x8k/UC2y2mYtAJsxkZpJ3sM8slmtSG/K3JY6zBBlrGG6ny7z1L4ZUgToDR
h3bNEwsUe50nxpsOzB90C22G5NPIhYHgscGUNarPv0WAyZvEEiSRtbiSNU4jn279nidHjgid1KNh
cUN5g4I7gzbXQI1qevM76oW/Xj6iRCrFOZzC+7z8ZIZ7CWEkwp2AFG/63W60mgfHb957nbnYmxkD
RM7wh/mV4DrEvJs0Q0TyAWnVDE9Wc5AfDJad9OosFLASBxPvIdL5nY5eaPrZoVuZQAebPM0K5V7f
AewUFtvjTtw3IwxIafeY5qZD7s5XwQR4jjlMl29r6OMvAqT37eC9IqJ7CRB+ARnGqN59dxlK4Kp/
omU/oumWUEW7Z5qkhwhrJdt262dI3tIcav6inez+5rgk+Qj614opxTEPyi8mQYx/0K+4iXuH4W3c
7s2B/h6VIPqyIPeu2pvVCRvd7d+P/v2H1qRb1mTiNXc8aqREscIwDN+7sqQZdlYKIev//eS/P+N5
72j0rIu/GMQDZfMnisVW0fuKxXI4MGJxWr88l3Nz/Pd7/vvrwuWPjAIoXT+J6vDfL/z7fd7odtyn
yLD/7+/596X//d+E2HjfHpo7tld8oCwUG044PAkbe5CLYHW15I6vzaUGGSY9YL9je0EdOKGnKZ4N
IRClpDNmLaSYEbyNs5Weme2iIxwl+jaSazZDyDKyDKF4lLZdbhyfOp/CuzzKBVIXWSn+KoxCE0SM
qK5wQXU+cVEYdmn0opXwQraYFl+WfBLeyObIFGq6qAzZaB8X+LvmPV5fqDBj+zFbmMWD+YUx6XhM
rLG8W/KZCdqBudd156L2H4lbWXINqRUiD9uvFTyXYAoeOla9ZwOrznryOVJzsXilYI6ukqg6JrhB
UB/FPqHbJ+pUsU/b8a9raOat0QfP+1+ImpsyD5vNhBdyjfGRDViIgtmwi/eSEe3KAuGCB8zD1hTx
bMuoCu6NETWI4yzSROXg+6W0wgjyIBEzrTwTGy6uHLjZ7XM/sj5bqpfE2DFN8TACtRvUuycDwPdD
W7xms+0wzu1fsZUy1SDMYlP51OpJM6O0NZHzYv9ncmsIcsu5IpAIfpRLeWvKMGFcG2BxKQfilRNj
Wg15zI7EZcdmugiHAf+6+x7Zby5lCg49fPUnuPfSoFSzaoItSFuEdDQiLhqqx6aP6G3C8ImEpF0d
59aKELm/7GQ51HQpjg3sXd/5zhBhHXtBZNI8Gr+2VT92LTPjwZ3YFAxESfrV+FzUNUmKs+rXNp/W
yZrY8gA1V7kLtBnLam9hsKBWowUD9BC+45pglwa1HTF581fZO2CNJy6Ln7xHlur68ReakmvdGwxk
vkPNq9LyBXkN4k+8c5xUEY5y7EgvAfq+NVPJcCet50m746pJq3albPiFDcbQMVlEyegZbftvqtwe
6MRhyrrhorPRurVyPMZ2eUeJjkyGaeva68vnBStaJQBX0KswgjNP8fLdGuBGcUa9sd8cLjK/hrHX
3SymEqnCRDrbWXDIMVbTBLm7SPk1vD0muOxvN2XiBCdLS+/i0pjasy2PMVycHZt/Pndmbxwmtz2o
2ig+0yd/sVegCa3Wk5Vh1JwAxU2cyKmBCNYk1zUZz9J2ALwrB0RJ86YogU488OGtW/4zddzn4BOL
/b8f/vuFwQ3JbBvbfvPv51CMkILppOIgBlCC/35ohC1RGuH8pn1ZXdpy2me9xxDXbFJ5C6fhLHCm
3s1zL2//fiqT6RLQTJP4389NcRLsea3Qai5/ykRtdlNuTXIPWbtlocsLH44dcnbn0pLBM6iSE6dm
YeD3TBfgzmpYRGiBAqIKV3741UknOPiF+UhMBcYCn71zWAv2RAz/aG+cHccTt3wTLiZmtC9Bv/Ta
PeK7VmQYRlV0s/r6O5UjQt9AL5mW1ta29MuU4f5MHWuG4dE9Jr3JAJvAdNlFFoVciL0+8JpDN7Es
7OLoUXZfimXX3uzFk3Kj6hk5JBmkAWUM3xlZFT2uzq7dmCnchMRx/zRBJHdzaxikuhk5ZwaxhCmb
jc6kSTDUrvJLbLBJ9wQI4hngMSCwbHgTsuI54jumII7gR8XZr7DZK+YKly+p1y6CCT4HrBHWgndr
nfvFaxTFnOEdiJ/gU3b0dVxkU81GsQqhXtWYawTrNydNMD4OBkZRtGUrt0QlPlTGNsqWx9ROjqGW
7n1cJmj88XBsBvRPYoAVL5Ubb/zBe5wrVT5kwSNrJCAKMc4OESZfvSr/2HJIb2F/IsyiWpVkjRzL
yn3Jhzw7DF3/bffyoavyiw+67y7joOX0KtixN6xxEeXmhLQwdmtt7IEJcIIMuX6HNgc95BPT8fmA
JPfSFy4ubZtnoK8Df1PVzz4qa+l13q60reYuzZp1vszkkVqfLME40qRXRtLfbMlDVocy4K91anGO
EyUPYzE+om3+1bO/zZnsMfk290bYnXFIgPsTL7mezk5JuxNEAziqUn8EKbuoKtwL5dUnmcrnDiMO
ZrlBM4WZng1b0rN1wcQBi5i2qIIXu83aDVEG0qMV1KTorvJ+aFHVbIaBwZtnvgqRJGSZJXpXYoCX
nv6YnBh7OecvKkUocJYiSS+Wi9G90BuG9yW6fC+FqasOnKsrq1ZQPAMM+SS009nGVAyRwKxNjDOC
dpI2F78YaNO3LmARXnQT9Whz6T2aEkB3dCvk1nUhoBGTwJWiTmlHPQRk/TJxHc1Hjnz3f6Sd2VLj
vLqGr8hVnodTIAkhCYEEGpoTFz15nmdf/X6k0KTh73+tVbVPXJb0SYbEsaVP7wAsE3HHVoHjMljj
2upJAyRduK/N6UtvISDRxdzJuWIn14XyosZoC4yG/TMxGm1lDsiRWaOTXWeBt0u00FoN/mufjOoO
ayjUZ9hw3jRiH0JlmwDqnkF+X1ieZL6OoXiF/a/Wqdd8q8zkXL7LPIqVRTQXe38k/TzX/jf4gUc9
wYO1b+1x2cSJfRGOFbAHE5dPgEfLwEVXJUZaSx30VWt3xk1rsc1YeoDF7BAtkyltwOTMjrNEi5Bn
c8V6PGcLA8RAhxEovJ4JHemFEaA5Vwytjla19zUBw0janWQoWwbdxQAO0GtzaxEZqJN4tVSWych2
kf0AyNZAhkvMLf7NAOowGYlBJwcpchGOD7QyUcW7skUUCkG3Ye8pxW1RVLDswLKSq0XypkRyCwGN
67ntV4jXm5jRRi/IvgD/J1+mqiHSGG651H28jMa6GPg4LbgNTN+mYEYVMr4p0YFfhEniXAbeg+Z9
mae2fbQRteZunYR40IXWsRSxhoekxH+IO+CHOozPc4KQustnCR52/uKa8KjmRoAhITehmoIhpF8h
20dqMTCZtqlzY0NdzplTFagb9mW6BrACPZjpEZIDDYQi0EdrpPNQAyoVtNbr2UFHBailES8s67bE
inXvDczMDKseV8WY3QU9m0WqMyI3lH+fTbaClQ7ASRV7v4R3LrwA8GRZ/ysaYcJpVfO9gDxOmslQ
oRBpV1blqVdaFN+oKMQs1G68mHnVXPpNaF8MGj8RAzHJy1xLH7wAK8/SxZkr6erFzGLoEsDIjdrV
sHLy6a5ybgLV/FbMqbluE4SfyfGkgOPsgAuZzbOptY+ZVli/BuMBKbn8Z6Cwi872vPnY+nW0GGM7
uq3eezdWnn3qPVbt9HVwymcT34O9WiO9pNdpzF0fTi+ImeE3UmXf06IjQSAiSGBYGyVCOx/Yn7uJ
MLJB38ZfAKbWH00sVJbelCRLWVSAgyFrY8RL3WqNR3IAOfgOnz2iuI6WtpaQfIuc+n6ENlgH5l0y
Zs29rGmKFaRo8y57r+nfYmTzFLKKsRUeBLEV6FulLNJl7FvuQdapXt69eH0HEB/fEzCe3/XRGn62
ifFTc6vsCdQJwPB2yu56Zt+reQhGPGYZp3JRF4Qe5B28GMkFcK3tx3HAppT3Lfo/l2rU3ju5pqGq
094XcfbphM2EU80/Y2STE9b3/y0m8KO9H0M+QJLIZ2dcmdvvKU9L2wr8n2XmfsXJw/2iTilu0rix
IDvk4Nlg2sGqKmzrMJSkImSngIyf7DTp1ldzyrwvaV4rV8xQv86wD+3VzD7ECNUzyqDtjV4Ld8/h
mcOkjWfAe90UluYOUcll7GFXc2qIUCbp3NnfyTB5UDUWKalaO9dal7h3si6cyVkFrvF2CdmgBpl+
7c2oa8iQQFyn9n1DXuI0XOdyHYjGwvUIgBhylVaEKtcV/kQJWh0RnoZhxXtgwA3ycKqczASP6+Kt
xdbTZGsmQA+baq0PFYhl37/uokjbtnyNW3lmNxEbmK48akX0R8yppY/9an36Ihz9qBpKczCTEd44
6lLrcqzbg9Pl2X1QPck2eXDa1F+1FdjGc53sBApnWp9C3jppeZzc58FrjibMXg8Bjk5lhpBJgBQR
a6pxhflJdBSKMfvWVkA/iVYTUSTI6xk/PfhTrCFAOqh1bjz2seoeRYl1l/EIqtMFD96cSrJND97a
ZEm0aRDpPvWTbTzS/ugnxpSRem3PR8xz8XC56NW0PcjDDMF+pah+h3BOyxxG95EiGp3GXGcdSAS2
N/y7f+shB+Df6u/Y7kX2BL26hgwWvmht/oB8xLgAhxEtBwySHkK7azdAAkEdemr2UAywBQoHGBIF
GW/6ZPb6li11GS+7t8xNlkCS8gcsKt+6R4jTroycHw/mDtl+ttUHK1cN3Ev1U0n+s+8l+eG+l04f
rug3hcaDLL23yX6dixOxGPMc+V5Kf1/hv/czI/KaHTdChXf30lCm7IAz/XDJ5pn6bPD7jZBk/OXb
z8HUsv3t9PmmcBz9FSCyyoTNth5YEysIArU+LrNWfT1bQ3yjK4a5zTKvXGIxlB1UVK/+OaJDVhlw
tZtu2F+pnlKWo8Ctv4bxnH3HPewFhGL/0FTshaewi1Z8D/rDh4ARbcVTQBcZygpah/5QK9VpBHO0
Xz4FGGN5GqFva39vxo1x2QwRJE1Ury/EmVY7b2fnOrK//6j7z3H/ufU8MsSU4h4FHGxtNO1XymRi
J++P95L89kSJtLi2k/fHe+m97WM/GSnvDxGJQRi0YyMsF6E56QCISJizO49FDvNP4B9Dk236xod5
M6b6Hl0L9jjVIXj03UG7gF2UvhrpdKuhsRdezEu8brCKMjJt12pN8xq4INOZYGaPeW2rV2R6HEDP
1bDSR3awyBVgqQj1d+U3g77Pq9G4Sj+ObQbq29j9VagbwX6q1Okqhn2mOs3w4GL+vSoi+O8Fojb3
eK9ZJJDcGC5Og/x24b12OmoJejWWt3bewdaPcJQAmFk/h9ylidbGP8RgHnSNByZX+FD7LXZgbjSc
BnMaP/rhWQ1bJpb7ypoyvoRKd9lEZZEUZGeiJ2RcTRAWRX7TejzB2NZZA12fX2pgC3BzqLdSdlRI
o57qW1FviPop7E71BVYfp3gT54RTvDNVqBkW00uju9HCtRQMxMX4YpxzvBwfhDRzHurRiPsz3gjb
ZNNk6ivvbWhKs+3faJAbHgxz3HmAol7gnr/VT0GtPiBEfKqfJ1Qryr5RbsYeffeB+sA0plN8B2z1
VF9X2qlejt+IejnOx3h53Y/jn+MRUOhhU7fJWlwcCSYE/sUf+5eLyD/2Y33ZlW9/1Pki73/UX/45
Of5f6uWH8Zfr6jUy5OR+owuzAbmDHUB165idue2UklSv04bfGtThxLPobwFRqgTfeuW/B9hsQn3v
dVCZkINZqVUgPzExIj86dBqAMNJ6k97BeRnQCtVj9yupRO1rpCELU1hqeOPCIn5qzR+mCHciPb7u
3Khcyt5gBW60OJkfUHxpt3JU2bvQ8fP6y6ggx99GDeMmeGZUy0HaE35DcqxLn4UBHOLbwHSMWxOl
nkttaJvXpqifm8SssAPwbHJ9CBnI+nGYAAj147OWzdOqLwbMmtNseM58/DHYN3tVIPnBIgvxB7Xn
8ugN07MJWeK1qSKS8B+vNP/zSqa4kuzwfqUMxjLqV+oxL/mnoeMD83DCbyAx0JmNWXcoE0xUz4Br
4Dpm9C0BEeJi+/gVmw5c0aYmXU/chg+dC9VRBMQDSkoWPhanniBQMaPn5XAxq5m5z1t147v4bl54
LYAF4LE/fARk2B8oxi+hg5Y+W9HaHoxteh1lRnTj4vCwg9WNEG4VwpIbUca3UJ94/ctI4cgiDee5
4Y+RlJxEOSBivIs811iDAoO2HmTRojIc8xEB1RRh2zD/qcWPWVqYv6BOPMKVBVERCbPTmnVbDAj+
+lNvZS4soB4pmSKwrz8D48G1u3DbmkHOR2QUO1jNaHXV1k3MA1KUBruDqpq4P0JyB2C9WEA1KvlA
MxtzgIUsoeQ6StaNCmKrpzUWKL5TnKw7hRSrqWqV/ejq2SapgfBk0XRXSkvuJkEFd/LbrazT6pbF
6FDx46N1IevkwfYApxexcsAzdbqTYbJ+NPJTd1JCEWDeqdgGipFfVyxoAHe6+qM2KW/FaiiZqopW
C5jfVZ1ZyrY3mtciSNp9E/gjxIsQILAWIm5lFVazZ9txuhxjx1oYoujJlnOlmhhE8lLN1iRCfvB7
ze4AvOR3Y5O4q9TFYqZCPEj4RNCiT+1etfJuI0M+xckIo9Kv/diENgT2X/61iqL4R2we/iipen4q
FVWjHEWk/Ddl5Hs/2fYeKdtECSOyG0XVXid2MFCh6phUtxHriifXjbKDrEjK0b1mowMxHtEkDykq
PWxe+9P1ua560VIjPfUZw+7adFqn+mbq5dNgzMZdUfAaVpHV/3wmW40S4X2knv9bXIKYIWxKJZoH
MsR7KKzVEUkL+0LprOIbJkVLRWfjQ7XsdWZZ8WuLEie7VE6DR4CLdnNRk/ZU3XSLVXwB/vxDd0Sa
ljKnkVYWMjdF8mprKrwcCxnp1K6vy6poD9kwdlu3CR5lSR5cPVAw+otBviRqe5B1XaVu6zY0d//W
KUuErGb6C5W7YFf4eGYjvpuwpmwFbFo3pkvZIjkn8gzSL/pspoU5QT0fVSe3jsrIbneAhPbV0AT2
0R4Ka58q+vWpMVatIw+qHxPJ3+2neEU0Ks1s7e1J49vF+sYrUg/0pGfturQV9pGK8WTAXsE1w9eW
lig2yGJf2OgJ7diHMZ8yfTSesmG2dvU4tEi1UnS4k5bxbNDDavstifNp6eYwF2evgBeGqR0CRRRt
uLYYZYhTs59QSjLd6M92MKHatk7Aw9tZiRqXNSmb1orHizbT9UdZrMqAot8bjwVPx1MrGcB6D/M1
RKdF7ZZso/u37gw6Oa3Nt7NzHSj1P+vKjz3Ocdix+ttKiQblWLa+BlbW/BlGrrFD6Y2F7+T8VEJK
jSiJtgwB01ObTkm2yT9TtJFxE5JFPsrs4MyB1ahHOWd3QuER8rsUSceQ36Xkd0nO4N/7jQL5FqqF
nexwqehv+fkp6f08z+4N0p7Zek7dWzTYYuwJrfhQlE6yB/Sw0EDzkcfm67luRkO5kK3OnCYH9rCc
S/A2ylLWycP/OAjo20OAZfF1aM71Nis9DvbUtRejnTVbWRkjYIFEE26fMHaAC8nK80EG9mRNMTUe
UkSmMU3EPPklbAAAqlbnbEw3q7DmUatTZvBjBIgEB6yZ2l42Hf97ywrHEInBNtHmgyyJRKAsVUJJ
hQ2rc5v6oST74fmpHkSk8aFfGmeYT/qh9thZgAp6R/9ewgJgj8cMjkB7vGVn+NaNU0zjjpdntEiB
l3xB4fs1TCz/J+pneCU3b50sJhGnTmpaDNfof6AXjjGSvCRSsuXKFkX5t1aGXpKbpij/2HNRtsYi
+NyXH/u9PgA3Tqvkz/6IhTC6+Fg+9ZfFv10sCLFAyhSMiivUSuzoWovSYRP60bJK9eIWHm4B0hLl
lQvZMGYpFEzqNKcubhtUiaBDeU6/yaLk1FBGQKTYEK+x9YtAugWFG1wXeDVv5ZkKAul0FgiIUh4m
doWuThxfAhCZDumIFjpuBtMhcCwoF646ns48UReLViznbV7TbXtVpf30ksCzRN4gftad0bjWUzNd
pj3+NqIeOZd6Waimd2XN7RcWVmVw8dWXqVsmoo94PNrPjuLObLe7431dpWjJJgM+lZk6bPw6JicW
N/19CRGcmWtoPP9jmMI3H1V8LD4PM7OX2zbesB2ryru09CF75S66irnij84fQ+DSrvaQ4JSwNKKw
u5lrpNRkrPE71o2Ct1glQJAjba3vhZKK2YeP6CBA8WjNq+T7yF7Z5zoZEbLM38fiIGMBY3yba9Ik
wE0d21vB9A/v4EdgTSNWzNqz0zb29zFBT65zEm0P4EW7CXVMCGsALl/S1jzIVbgZlo9NHKTs1kDH
jf2+uinFBl3u5OxminV69spT3/o+TTbe2lmv7meYaDeAujKQpcV94Dbuth/ZMrWYfB0Hva2uQKSE
x1HUFaEeHtUGfrw8k3HyTLbWiIvta3J2lzDjDzMqcVjm4Be9s3s1ntjtY/MPre+DJluQUx92FX5a
ZgZC6JsSFpAehhEdHxP/aQ/pvedZjW+DrnN+YM5ybylO+yR83hexbtdbGdp2PkhOEYoZ5W3bFeot
bu/QBgHObkwc0K8yjApeENS/DZDbfEADMSKvBb7NzmYUKA2WFq7mRJCkuXeTzC6enLFkid7PPt7K
TfGEVvePstHTvWxEFiKL0ie0+ep93ZjfkDIrnwpuj78OIFvzMP6Bl1i6dzPYYwMuMtigKICj6wL9
NG9u9oE4GGnZ7M8NvepDIHJIBw+Det2Oo77IszT+2rGn0kZgMrsMkp6qKsNdambOjakZf0QUSEvf
qJ6B3QisfSDdZacWSJFXPDJMn88CyrTu+/P2U70eweIvKlh+rErAZ1dG+dMnfYo/Wh6xHT9F91qL
hpBisbjEOxaDlaSu2fdqJ+yQRIw8uAYzlnFWVVwRqBtzN7yfdC1Z6xGIejnMaUDVCreKqSCq5WaL
2DXv4yEHBGCoykYeBqcCc5a2yqU/m/6mmNmhRs7BQ3Kr9zelOMiz80HW2SACavYPfsd86ndukGep
4sA4xRxqYaE0zgboYG2iXiuQ/ORHwUJiRvGCOnnIc7QSAC0Q6LxHn/vBKiMZhRQ5JslgEUNFeAls
TR7OG5KlYM6tydkGQB0wY+QxIX//8uwv9fIJIbq3hQroAxPqoFTMoxs2+N8O2k/TMqxjzbdwdDRg
MDW2fbKEEBwy2A5m2x/jZSPbFqf4Er1Wz3Icpg3WuErRbALHiEFAq2s/4eFxg/n+Q9/Z7eM5gJ+H
e+sPPe5DQ7zFkSPd+jFi33rVOA+JiX6zVwTKTwTp1NH9WVsYLME5Nh/arFQwOaCPkjP3l31gIDoP
YOFYO6FVSh/os+DzevdO7htoYzytpiRE1FJuK4QxcIPRwiNBbhrUaqveucpw2oj41ENGyDq7/M4O
8qtRh9Nm1EbraCRpu4JjhVY+LP5jWIT2XdAlmDyl1lFGeB73mOwg62SHqU6LK9kaDI191+Mqk7lu
ipG1CJ5Sc/xjdBks+8pgMbrseh59VrpROI3323hAOIKpVeFX81NYGAmKykiaIl834Vuto9oZ+/YN
CkTTcz6BiDLnJyUnymkseHjQHfahoQHlS9mWQXYPfn3cN/doR9X3sm7qIQXKomw4x8k6FabaPTg7
ki2iryye+/7reHqcDeHleSwtQrIvVMcn6OWKZ/k/wroG9cek5QFaTr2s9X7cCC18cmH4nZVxpz4m
Hqg7+cXTCQyi/yMwkc+ttDh4aAa/Xg7gf6/1AZk2sdMUwLVe9HpYL05fK/L/h96Z7oapj3YywoFC
tjOU6k6W5IFVJCRvy6lOnU4NdOpKEni2099YZTk9F/AjWbd5R8Tqgn2VsSiX9YaK2Us0tN21ZyZI
eRNm+Y137ETYjAgjAlfUNyrG4mmuddcVUPdPYXI0WR+r4CTAvnTXcvCUlHU9csnA+uaGePLErv39
/aQMjVMNc5rTifqrHoYHR8vLx9ISDA436a/rsvWOfaz/YO6VfQ977xE3g+JxitS3AF0JvKNpm58C
vNpRV1HqddcfA5C+eZSXOK1p5GJHAfy1xU4J1yGxrWgj4rJ1ejhAcksEY9t/tIJSg4klgl0R/J/7
KnXLpofYhpQj/3/6noeS100n3gBRBQudF/SEQu+qhcazQNGnePINi3VW2qQ3shXx5mPkKObdYGb9
I4lhRF7opGA3tgNtVXKfUnQAipzGkK1yjObDGMNsIwmn4DpTxXOPfpkGZn7IDdw4sv6hT0Fw9YGi
AyahVdFgencmu9uyten1eg+HbScbvUnpH3QckJMyKQ8y4DyajDiPJlvPo5mwUBZIiHmLyFTDYwTG
KbBsfuZiL9nNhCHHoGHFIBt/R0B6bu9HnIyPOfc4BlmDDqeIDh/HkCUZcR5jHNTmZpqSV2BwWzlV
zfT2e6gq9oNTZSl+UnO/DuIuu0/s2L2QEUXx00CU55sGneiSeel0O5Kz3CgwABedQ2I9bKbTWEpQ
/3WsXIf5LseyyMHj7wSrVItPTzrAT4igpBEQvbyHo4MnXIEsMTOh88NRxnQdLunyoUff5l7WyTj5
DDzXAbB0AeMWcd3irVneBTrcxSRUvA1CBMGXaUIKMp6qr4Gb2CuggY2QLKm+1np8i/hTewQS4e9U
jX0yWQ+w8q17L7qHs/O5e13H1qEf26MSTLfQs9K9/JIHFxagbaflWt4fSAw6YPbY5ZWtam66uJfx
+JKt5mT2hwm7TNkoq3BhguURpPvTHYTi7F9Hk61FO3Y3BnYtpKKOOLqgVpc0b4daFKVCmWbwYH+v
l2dJgN6sF05S4v6tg+yfFqPDKqk9yjC2Ny0DijFjQvS8xrb3bSQZO0XsyXWYAU95sCzDQT+2SUZW
tFdvDIA4TyB12o2SkOGWv8V4YO3iFp2/PP1wh5qPenbbrSyKMVoym8dy7Bq4Q/rpV4+69tsYckiw
YOlCmY7Qr9Ivpf1DJtOsWp23mgO+U6bfMEpxF3yRoxATMp6mFIaJ0EPY942aoOX+89ypIOeJFo5I
0gExJCcCCZmM9AERJDT5TQchqdDGnQAB1xQjDmte8nsrDjLGs7utU7LtLEuR1ui7GHDLqf/QFAdd
V9HtCiDcyU6z6KmkJeJiKKatZZxseMbmJjvI0/N1z8P87dpm0m7dmm3tj9eWlwjQZd/kLuTguirw
bEMMbLCt9qJBC3DHyqvYyQbL1xESkqfeiFxqFOprWZJx8ux8QOC9WnoZCvh+EtNNxpxOFbdPNw2q
2PxyYwvRgrCDcgbnOtnWgFNRpSnrZBsh2INPqIfi5x/t5yBzhkKoWaWF8nUBENAXNoGesAn8XCZJ
tDOx7lj5xdRvznGmGpWQTkUXR9oLisO5+R919Q4f0pYJePigCg9BZ5jfDp+KJoQjoaX+u1meyRiy
qF8T20Zv5L3xU99zkbdXua5L7skQyQlDHKBOhqR6wX/Luqaq3xoghr41yLp/bTiN8nEoGVxYARsz
Yjw5FLByYO8Nln0Vzg6kqIaiQXpdTFeBNHvhMD0FYlIrFIu4/6nuIf1fQqJmy1IU4xJ9I+8tqio1
0JCsuGbmkk7RG2tDrJEmmUFRi/6PukjkTfAzbPaO2/xrfZnP7pI1OOP01nJIsYJSZxXThHN5QO9M
XdlJ+dYe2h7YiHN5SCDVOemjEyjj3vSDKkNlDtmdIVfHfVRN+T7MAKeizXdteOFj1M796nSLilvQ
HvVk3MmyaE1kq7x3ZV0pYiBYkV/xjU0m03hjdGvUerc7lUKRyytFpq8yd5ZT3xmYxok3WR4bK10J
lY0i1sVYDsKqmMpqIYvnhiD0mAbJSnmoxJL43Cz7ZT26I7KhNXtw24qOyWWCwNanYDkAsD3/j2vK
vrLh85U+l4sG09wpMhI2jgZ8mNG8tI6FOPRl8VTlWbGTVbORZMvGwO9FFstodm5RE9me4wM/fSrx
zDnF9zhFXbhzEOOf9vtPi+R/Lcun0/Ofjgo6+l6eapw+qc9/pfxo5P/dcAGokQGTCN4lpJAmA/Ga
qS6mVdDa+QvVfRmBIbFK5ILi8Fz9KRpfJhkdj26zHMMsvrDDqNnyWKr/OLRww0i4pXBNRIP7HqK1
Pbn6c7TszAOpv7IL3APKCrELy4u9Gznlzor0dmAFeSfn1GWU345hhVOmwLeJElorWCtN9eH8+y8q
hNMCZfavznWnR0lW/dmg6gPJzSZmJSyjZUyBtOBNmAxDGd436VQ+5JH/0iLUcKuJlL45OC8+5r/n
UlBQkhBhMg4vsvQeee4n2s6lIX7gRxxy45gpVCX5q5ZPBnmQjwLfwiTl3HB+PAQ2DVPduMvTY0Q+
M86VMlAOc244DyMbGiF75cHFRRnfk6BcZ8wg9OoAiDWyo5dJgW9fI16JWd2zIzZ2Abv1osxOur8R
dDBZhcgFL7hTjGy29LZFMQrltFPl1KD8fIUyqyc7WVHtbm1MksXjNoFqua/FGe6ICL+Nc7oyqwG6
yKdKGSgPpnh+Nz0gDBkt6+RYsse54dP4gWvCy3PCdVWz+i47dzoamvKrEWBw/IMe0DCYH7mhOhAE
tXb9LwF22CIYks7/Q0AiUk917HZORzJPh7AytdVj2TtXcqkcjn29djGkPxUrHXgb+qHOTqvsU1gh
Ft4ybJ6ZbSOQ3AglckTP5QDMVvsLclHprVv4LtILqM+Lhb+tz9Ha0HhVyhW6DItQMr4F2s/+xuxd
W9pWr+JhZ+sZKdPMYzOFL7i4pV6rrH4HEanB5VRUscmmitDT++N3R2Dai7dbV+RMrswOzHXURdNz
kLa7sFHcg55a7h6/1F+yumnMAA+cP6OiuvYOzoSAJkq/2GqL3E7gsMyvqmlzTtmIKlVUyXWLjErj
+rGGrL+RJbn4EVGy6twx/h11rvo4loKO5frtyQ2zDWZYFvqrTMlxCxV3dBWzqX8lp3SDBUm59B3Y
Ydz+58NpSqjDrlv1Q/pVNvwx0ztPDMUAPE2AfOp9sPWVpLjty764lWfgUp86bHavz/WjaETT8Vi4
8wtqhdkDjvYYGWk6yXxRVIdY2XX9+CBLrdGBHGZexO7OeC/jAyDZF0ml2mvZmHVFufLZTr/yhjx/
MCrLP3c3UlQzyVS36O7XrWZeoA1mWQAsahP1pracf2G0XTwFQ2ZeN1lkXslGLQQ2wGymXKMvXT61
sfnCNqCKnJRpf4G/KmvfR5Bd5Aip4RpXshEJSPzuwPLPbg5V0gtDIJyhucTRrDy2FhSBSOmjHwkL
EKZXP227/V6Ofv0lR357IfuYiMee+oRmXbHniSBPIvoY5s+e95JdaB06Q9p3CIvKl1mzxisHWPqe
+QCCR4nrkmxq0r0yJLh549L9hNr0Nwl2QtmiNvVfH/tmavPWF4qUd11YkbYyJl5uvaumF5XTG0/w
1XJm2k66lEV0Uvj3PD9ABMUznrpgl4Or+BKU83T7t04yqg7xbdUMFOhMr7mT9+9gK+MuqtCukGv/
6Xfx/Kt4rzqlMS2L57rocL7938c4V7VOOcko+VOShw5kIB5LartA2/su7evkMJlKfMiMwMTJxYen
I4qywUlYQtYKzApZJw+jxw6s3gw4NBGGU40UCf+fB8pN0KOWbq0kDqphabvvY3gRk5Y7l+c6x666
Gz1tv05Gf3RmCMR4UlpflOOIPtKXEXnGu9Q2HwM9Cp6cqFRvnBaUuWzUkPNZDok9L2UxDH0YT7bm
3cji+3jVoJqMF4kRXN2M5Hia37+Nl/l4jCB/mG/w5QW1C1r9VjfSjczjypQs1DxvAXHDvjrXhbr3
JUOycysjZCeryuEcCYaBrfTeojVgjUfxjE+KNlbL1utnJL1aTBIFLE6C3KCIv9WNAgInG851MkSC
5mSdG6p/9v00XoFdLjtv1mWLVr1z5SP6czMO5s7rVHBlpWeTHx3sFBzph2Z96szb3ld3TayoB9fT
IByCGL2L4h4zbh+2s8QtYxcCnkw0KK31Z4NnTBgeuXxr5x5+ZnVfGr/kCQapmWlA0APmEwms0+06
TCgtUXV+6Ne/q2TA6ZcgqlKDPNm87jFIcp3LMMIgWvy9UV4GuLnj1HY7G9V9Eyj++vR/FUM+r/DI
Ja0ZJbSKkFN0ZTb3+Hb76wFM2tUbNSzAhgzEGQ5gtUACtArzqE5PnwbFKta6qE8EEuBjfZ0oxine
993P8XKc9/rcGYv1x/FRhXW2ah//bIVsbzeH+F5GULvsAkrrosYRK047bSdFfW2w6kCVRDrNDX/J
0rl+jLO3rpY5MIWU4733rzxXW6rQp1GKg1bBvl50pduV+cRHXSFDhJbB6QFVuLs596KDlk7GoeW5
LavPnU5FdCmveGxoayODpFayU15i+XiTzlZx64l3IPZ6xe0gDq6trcPCgrL+Xp+71qGGC3yTVMa8
BrveLwaBYreqctm5sfqlD/rP9bOhz18cbMI+xcv6SIwDiL9fMJM9jXOOH3UoqnJ8RMADs720TCCv
eZvuXOT+X6YMxy2Tzbn7PsxYL/W9czMbtbXF0s1eMJGMH+Y+xOnTYcsiG6or/H2MX50W72J2WF7q
GQUn2V3HlAD+O91TLSmvxN73KkQQG5BGXF9NYnpwKgJLQecfBdJrEnrNfkjRyoGzOL3EbNJcyDrb
iJp9Jxoq0SDPZJ1slXGyh+wr65S0+5H1kFzd2rg4vwZi0Kd7oW70qQp/WJTRRLJZRoji6e2iGwZe
BL87yJ+eKar+Moa4kmuTRDsRzpQetWWZI1HaQb9sXavc1KU3PrvPNryv59rU1E0QYn8p8yree5CZ
W/OdlwzHebQ2zTzUuwQj0nuI59q9hlyymsaXBuLUOMTDZ61YlaBBZdVr1WbTLkdG6V4eotFDIy3A
fDXyAmR9kszZMdWZr21ebYva0PUntRgxj0vKdIPKvPEELhEBxgt+UxrSdYU3P+jw6W80DQfJCLP2
FwDsK6Qomi9phlFTxrNm4TgZK0S0usG1AOFAqPO6Q1B5qbVhsq9ZEEE2Y/UYw8ySKex0woagMfVq
LbPUSCdaSzMCLSKLURmwlQpP5JT0nsqyO9SGfSEb5cF1gEZ9HM3yIPmdR3ONBuyJ2H9JuxCp/0F9
Dr1+r2n85oVLV35XkurEVQ1pSVm00ym/s0ej3Yi4Lnazu3N9FDWIUoPGRZj0lI3OWMMtWvTiVjLt
PDX499gq/Eq5M1XByouGoHkkJQwX0+sPMoXtZHBX4Hgg+SvS3wb7Tgt0W1EtENtZhsrnNI6KsZOt
Pjw/zJHt1QAs86pDX/MIXQe5qNlPNiNItWMNG2cd9C4oRNE6i7oEv9+2Z20hS+ysu1cA81uenMFw
JPWh3uLfyk+uQ4QizTHJCcVwMlgOl1cAfWVRXiJFFVNHcf3eHbGFL/D6RPMIX+AoegzIL7MujWPw
+170bMFsRXo6d5ZuUMfPpokal+azdEWD2XhA8WCBFnj07KDhfJPWiNfIXoHSINltoHQlW8XgEcZi
j+qsx/sS8xh86uhle9Wfg8MMRyUob5p9hifudR/mkOajx85xg6MkEjYtOULEBDwEOQSvsMm6JX8a
okCiOFmxufXr4kdXOk5zSU+IAm89i5alUOHZuC4JuqHsyUQpW+CU/YKogXKtFbyxyWO8HZy5QHpO
D8pFUNRMQcXh3CrrzA51OmvMysW5VTZkg89LIrFwEJQjhKOwtBmGLlwZZuVeguAk311V0a05KTX7
HWmx0uamPdTsuGGchpJBG0PYRNmf1UL1VFVJzSYpnaY4eOvkYM2wmkUnHoTeRYD1wCrWeNu1YfNz
rqfxIYiNapXUmVjYBP29o4ltFwFWY5/+AhCo/4rhHLrIJf6USjVZm9FH48BxjPKZn9OJCQaw9DQY
QkjVyui7co2JX/fHYGlfIewUK6+sQNB4Ti7VHiewhF2BlQS0xFM4b6wgTy9kUYJidLTnNa0z7yQA
RoNYiqQvHWTjpw5OGdh8lKZ2oZtYaGB4/gNoIz92DbXQOy22fgVN3a0Hw4Y2AENaWxdB+UM28rom
Qhw8tvs0+ylM424tK/xco1ZEW2V2ipZVHwedUiW7O4eKgZkBMvGoHBsPWmD1ajznT/JssNriqQk7
hAQ+nslWNJaLJwspL5xU2uJQoPh8Ufh3KeYVt6qTWsI709z/H2nX1d2o0mx/EWvRZF6Vs2XJk/zC
8iRyaKBJv/7uLjRC9pnz3fTCoqurCsmWUNO1a28d5De7Wi+/TCayh9AxB3V1CZ4qxYxAriydY10H
DNhuoERUOiCG+5d00NT7QlLzU84pHdlyKZtmdsF+2hinnW8LBATVrFzkeh+CA1PWdd4fPtgehgvf
yn+BaXFTJGBci21PP6nWYJzoLA5y45D1IBK+22vdU/C01sDI0U+xfHCWPrGwx4gsdyG0EkFfWRfB
dVAToLpDttfliEyhy6o5D/NiQ0PPbxusg9meRnTwpUclPbhhPeSgSUr0IQdoiZ8sibPF/bEDXMfy
wKiuMHEKQzW6eGiPOary2UeOOvmsCKGBeg3JxW5ONjokKjaDHYaNGaCGRDyXSQBLFCeK+I9J8oJ9
McymupSBi8A0M54UvC2w/GTFUmDd9QqE/RyPWumPDx5VI3blWKBrQPEJNhTx3c7wP8WPfPNs+Ohn
gLJwtXQVLUaX+zM5oP2mhFCH3h8GsxZPORrKAATOm+85d7aRYqRfWGikKG703SYFUOOldvoXctB6
BjryPMCtBszZOyNI/zU1GPPFk9G2W0gRg2FcaZZ200E2UA3AON0MtqTN/4Udc/d0GyUJaExEdXMh
PzoAzYSW+N85Vq4zAoBqWJqAEzOwt4QO1XL1k9sG5Rm8ON4nvflEVj9X01MJdbExpulBlh4oXrSk
WX3AXbGSKSgjnqTfp9AA8wG5ie9f2qC/1liV/pAncatBRO3PSZOqo6X7c0JT1qBegLHG0rkGuWOX
oLsvtPtw4efDsKOhEb0UIBL4IuIcVYgsBgWk6/ZfC6e+eaV4PAehuxJjSQviMTC+dcckAi9nwMFA
KRqOn57RKKchydIdUS6KZww9CGuaGH0C+YtGKabphH64KIZmpmmDd+H6w8R0FcoAuYvbBfAGvX3D
gW2VQDAltLMFqGcHMLYCK0a2SgcpV4mFBo1AaZdCO1X7RaO/BfEA2AAGrQcoiPjHUGVz+uJg/dYf
/Da7jN8qDYLQq9KF9tX0zet8ADsSK7I3twh8TaHpN48lcSi5BRr7RxIQ0UULCjB9idsItCv4PyFM
OAfpIWhGcQv9wYM3/IhZPxsdyDhICkVX6LQOa1vRy21e9c0ZYhHYgAyL6IfSv06upYoFDjYc9PgI
HMXSF2F5pQOITqHp4XPJoFFeXYAMAXHGHubkETZg39K4CUwkPMDGOCwHxvul3ony2ghgH9GVh+WF
ARYbYUXlHIuTflNyjV+NMi0POcCWFEoB8nogFCsOZMpR1d4YeECe0yQFgdhovB6ZLMvpl6ne9ss8
BJeSoTsQr6qSU2d69U95Ar4z8TOok1MjLfKELP/0YfV3wwCbBLj47Y3DvdSbWXYGFT1s5c/RA5V5
s9wvsyeW/hJALp5HE1eMYgwhIx0oTB36dO5DZM3DE1Idz+oC2PrWGMb/L/0bIWMMGc8YgKbpo1H4
oQehrrDbTLYB4hsALhRjaMgi5fC/SeQp7b4Fe/kV9arvqlvUb/LEBsv7WxKK77mfCbLcpzJImzRJ
+z1T0yewGvefHctEG4WR5FvwU2uXLgW/Y+RH6Y//kwcD/vQiOIDt/5Zj8tAkTBEack9G0zy+jhBb
w5sKbEIzA7gaNPK56ikbYmeDxgqQrPI4OgU2yBJ4jE76nKGuY+Vp+52BcTASBfqAQdO+NAOn+FEn
+PGxrIB/mjLlzMFHIFGKrdUJNO4qNnSJ7pnwAWEveLY4pW36qwpLdgHcx9ypnZcsgWoz33T/2PCK
vTI8b62cLmy2Toq1bxolV5oPPLBuJ1jyPzWZyY5WjH1ImugMdIG3oN1UIzeHnCWP17xH2SnrwJMl
M4Ouo1yUmhIfoLTl4iMInZ0gG8y3HC+Fy5eCNd3tpZD93UvpuIVFaVb2L6HtQ6wYcaEiNXAUfKzz
pHl8KVVR7nzc0RdBjb2wAGCal1TtIKkXOJe8rcwXnuJnQgTukUZoFQGxNijpt0oIV70BrNFNymqM
rNpG3QBIaGG5kVgvVWh2QAzhgYti2ZAXz07YrCh0TJf3//lStTfoW0o2XUqwqnlCT/ChQoPHUSvz
p4e7a1u6gNjZzvhVowngnPHdbOxmM96p1SaD7A0DpZtcNv3HJFGkNTE0G5AAMAQplUUFHgfSQUcw
02LPOmbtd05SJNirilIN+m6Z/ZpBNBmaDnZyKS1I+A7oXN03vscPvY2bV6t63ZWnqTFTlah7H25D
12QMTyyw4duAne6GliXnXx46l8+BXKWkrMrOAEOAgLsE06lCi5a889PzL+hs4lEEpIXxaixFt6U2
PEPyYdVGRgQp2PtZrEU3mzzr4jwGz9vdJv2gNJV9zhtwpVWyr1Otw3bR9Gm6KWQzJdrQm3EIZuPH
oWmAcXn8icEqqwZNKgD+euQ7a9qjynxoXxlCQUUEzWAgi/OhFwi4z+RGm1bSzTK87GTpzTdQdiXL
RmX8dWjEnO4mAJaDWbSJwI4Ueur+vUevDMkPqwAGsNOM7sEjdqLytUdhnnL8zQOqaD30kqE5DMjC
G0sclHSHWvvUaeLNwabySZOIZDk3jfK4evDkGL2fm0YyLqvBn1uEkKLA/dVZm/iq7Th2+CCxi9sP
AKDFJ/RzSDk5pv5MKgjtRuiaDplzUdEW8RXkjPZ8aPz+jPqCO4bXIGt8CE8zUCK7cWF/itFMogXQ
xfU1vd7YqW9cNAM6E76SLvCqjQtQlsZFYH9vmbCoRf+hYVzILe37eVtn4kwjEAbkmzYFZnqclFF+
EL8OaK86UBDoA+09NIfeKCN5NfjF+dcLkwd06KB+LC9MQ0okL+xixXmmROj6z0Z2097n68Bh1d7k
pXIETASqU00knLld+io2NGBUavRqz+g0MXkNxj/9TKNYN+ybD0Ao0EdQ1V1dQXVsrRVYjv01g9aH
9XYozTMU1HErdtyFqpj4PWmEt/cs/XZgUIfd/2dbBRTzKojl1tV7ZxpSKg14vL3dv1CzVwMJzLWF
PZgZtX3R4W8TU2dY7rT6GkLPAgoEf7rFqHmsvqdSmgCthtQ4hoeqx/yo94L4HSWDZdh74GpNq3bH
k/hJ94ZgPJCdho7UUEAp8TiZyN7qHgjbQl+saQIVNXlvU4dhKQq/nz8YDdVF+tp/+pCBhgClzFlR
h8cP12YRuM206qvqJtWmAofAEx3KHqTDCUoF6BU8uSqW+tjgsAuAg9NPk9cAtvunytFLSF8MIcqq
78J1D1rVlHdM8C7n5Ps+byssdOZYOV+6ogUKWx6wTzozwzRA2Q+j1rH6E52VA483ge746O5LHydo
Flh5CBWZpr+aIshvnM3ah5xTYspZ2fg0ks2M9FMIGOUeAnD9Wbd6aEebIV+GchioTne2sMLYF/Vw
pdF0wB14V/lte5hMUzhloxxmGsT7DOFWWhrzBhdY4atQPet6UB5DLdjRKLBgwi4aPxYp6l7SwcK+
0ejVa/GORpMpg1eHqwcQcrvl4Xn1GPSX1DJPiGoXVDfklWgI3bw9lC6eDOxR7GUTcA76O3nMwhT1
B2mdDuP8NMYeEehIFXBtks2PPZRV2yTEx4IMD6c0tmS6Mf04NZ43gQpVpUj9lvvGEg0L9osheYlp
F/U3lnsOOK0gRB2VgfEiQHKy1GIzPJSKnx4glYwa9z2kY7n3C2DUwLJ/5fhZnoVl4W8gkZatUH4H
RKhQqxmob1vQeefFbUw3ialfdJoYHTWtw6O8n6IYw0EZJAtdnYZ9+ioP+rOdDfmpS8Ew7kvCJ7dC
+1Lch8bMjvQaTe+Djq5MX98VtmAvAzeypWYDY25UNnvpQWW2aVoDPdZyloXgMq8y67X2Mg1LZ6jT
eOKNpugQ2Na+ZL39RCOjg8pWUDTaQ+qQo8IzBuSVBe1ll83pSvfUAG2zWecB5AVCpWRVM1ffOBB1
+opO9DlRcUGrOQEuoTY2CdSuyU6ldLJjv/vBTv64ByToDviHnfJTHpS1ss/Mhu5K92V6Nw0ox7wa
HzwyMVPFPU/roE4r/xRKgB2y2k2G8d14YH7YRMOgjn8oXuQDiDnyV/KF6mV1RWp6o2SxINyodLbx
kBrr31vqAHX1h9TDcE7xlDPXS5CiFB0oNQWaojsVlTlRB+aL0bdslflgxfaguvXUZRWe0i3suknf
RvGsf/cNIyCy73nJt2/B3+FaqjHmzfW03QUcfQ6Ast58u+RVt38QWKlXY3awFKASCf1U+k20dtsw
XNEsJG84UKqgGaLZCpsdPoTQL8KK/Rcs0JdknnKMaCiZQ5E5aJgDhwDdEhA/52jzmxupqNZoDngN
QZJ8oEOa+2DypNMEm8ijkfwSP3+dTORhQ5F24UVJhB7w3Do2TX4gkhgij2GNMJex4rkLsmmtgw2m
uP2k9KIa3f4S5DDVBEshNEVzXdVXggkIsjo9Y9us5MBIhF4xo122unfKZWWV6maE+2lQ6I6b9IXc
9CIANbFEB2pNWC2NtFqBzDtE1xEEispV76CWZcVS6VFW/bgGit7Q7/Q9Vf3qWNloQ2JdlKovroVZ
rMfmF2ZGh7qCSg4FeaidrqB3VK8oCEo/txzkrHb+1pA5sM44YrVa7wnnwXzI6WJteqhTD8gQsvGQ
Ax7QQUdvNBJyZESF/PGmEdmz0tU2Q6EWM02SeQQK1DKhdgqeWAkSpmGkNPZmeD+cZsl5iiVnAhH/
D2Jj1WIbJ0YdGM8mkYCGQ9xcGRYLz6mPYqsccWAdrtwPi3knLGNDtrgBL1RTQrEs6drmGslDyAd0
ztfFiQIYFK5XXWVqoI3AZGW1Y0qapBxJkRaQMe9vKdnQin0nU2rYThr5bCBuCM5zFPdnI5UVIbfQ
SBZsKqYVaEQErmsktfpgHCmy5PQ0Eabak24CogDxZ/Nau28glagv1HecRgYkB5pEbGjY4RO5MzTI
iNCQ/C2Bxxb35q93A7j7NXUbQOhpo5ksvqb+8GMkdgOH9UzLk+4Zz40l1AxR4Hckb1tX7+yuDt/q
CHJ2BvhudolR/DUQO0DlvtQgGld2Dso+oHttI1XZZTH02VtZQMVvcHRN+DPNUfVVG6Jflh+xkd61
RYP+0vNlp7B0B82wsgMiB0hfmexPNM3hNimWEGgAIi/xbkUmXwRsnSbllUpOk516iv7VNujQorQL
9LDJ1iNy04vUxnZa+jPFrenYdCmU4wPvGd/OqJ2RzYNiWbW4z5CNDqJqFpqmOyj86AD8r74GMW7U
eK4DYt3srGeDe/UmTxxIqIMn7dnrIVRflL7588HRrVzrGYQy9SbugCSIWyMC/sg39wmWxNj5LMw9
+iVuZ9HdRrMf/GiWydgPflOWKjBAntRGe7CYgtG5c/D0qUBQTAnS8pfVPmOBYfxOuuRzAkTbVy+J
w0VuDeGZY72xcUAts9WsNgF5XhA8RItG47+M9hlNHcbvPos+a2j9w5aWtU8zBp03LbV/msa2dVXr
hxaFgBmgEec5BtMAVAwcb23EdncppIpJkevWe9ew9L2NTvwi0KD3wSdcter31MH7iIHznDm5tq+F
iiX9HTbIVEiKqjw4Tox6d5NllVjLtv6wV3PvFkRu4Lp4yOMEZTqTyJg5oLTtc+f1v4lY1DPQcQo4
UHVUE3x91Lj9TasTVrMSynZ+fbz7T3Zg66qjDo37D/6KzHP3p9VPH0IjkfFnAz1VksGjB0mcWrxO
fRLYLMb9BHWOrYiz14bhkRENjRje3aZmiLvd0FwXpRmAAOgWrCrQNYQUQ3GkG3QMBNGsK9AuQ7Ol
F0CEQc7SDZpmVfxejbMUayXNz8RsPiWlGYFsBASqau9vVW4bn9D0kexQrbzZy0SB0DBoEic7/R3f
+2cyD73/3HA3fszMTwDZ3PLc/TOZp3K9OeR+IzS+yn+kghZOaKQ0xshGX3BsJFsKFMFdD9/NRKkY
ZIA1e8uZw9aKsFHCrDJAMpIg+g723aUA2P2XVaTgaffjr1NQBfZt9Dyyx6CAS+AVfRJjbyf6PGVQ
m2sDyJIC2TO3ar+aaxCafquYverlAwJrPex6WuZXMPVIBSkneRoGT2wHngUbE1zsz3UIORUKShx0
uMggVfhnCvJqlC1D+9C63qWFQvlVr2x9z9wGHXuSidY0ncsAdc1rGPc6+hnRhzqStcLO3tvpmUHm
gaaWvao1KMYBB4SujBTdABPHIteb7Ix2pR+iDo3tZG/Q27/VS4HOAUnFSAel1aJzcG7xpPO7isv1
/WRQjAeLCblViChB5TCC9G0ys+v8QOSKokfZAnpz7qGSHJIgGAeXotCdA5E00iwNm0rTP03OU6zp
cfejM6hxmrMT+9jyteNgBTwlf3Hc0tvZCVr+oMnLX8yYF5euAmJETpIJ0MuraYv0lBlR+WJ1ZbRw
I89dj/6prW7wgVahF4PZPkpTdPCoR5oEAVXy7AINOrdUYIsbPGkBKUyVVsiVSJUVc9ZpNUgHM99a
jGMii8ldKHcHumUuRgKpPhTHYmTtgSBzi59kyHsEpaccsSUUHj0QnS/AF9V+74MlkQfxLnGhiqwC
KgzJ+6PtVpAHypiF5xV05HU2vtJ2ALmHEU3DgmztengdBKdxO6M9a6qypEkygfHpFkDxCTYlVhBj
h+QC7pGt4wOC2EslLuUQVTzZkmk6TG5kUx33EEg3zrJuVphNAxxiejGgSbBtujJV1/chq+PgZ+MA
rmo7HH0gnvOtBVHG3GVZ/ZxAO2fdiwyPnoDYHyqf68u6iKuXjuuQbqvq7oeRGvNRRCMEWXVYu9/U
KmvnKPPWz2oWVmtTBTUWhWsCnNMouhazvDeqbQdAwOfQAOmRvH81SYo2UcPHdmSTo38CAup0P/LB
TQdapD/+0k7+Xg67gu3htcQ+pjJG5qJ71YeYv1yDri1zEfn0B//7tafXdPen/MDL3l7T/bof3sP9
vRW14+GxRvW2npIFQKdWzZGIFHWoiaMijSExME6zTsWGp2CAniqKty4UYrGPDln2emX7EZRCJCuI
m5vQP5Wz0xBfKlzo7kyz1M+oSOe/xWZd/hXtH3xtShpYWjWrKDOsDDAbzscF87h2vhunBfM0MfQD
AMzEK1t5PXRVM/2giuEIWiL1pwu4nupr6k8bJxDyho4mpvJMH+iEpnK3+YuPkQAni+1Sf9Whb30R
6SZu+EahvlglEsgPDNktNVR2DQTHXxga7umf88Ff2if/93non//BX+YXOXvt8IiNx0Y81EEZjQGF
Sc0APTCLIehLn26dL2DIoOHUKQDu5tE0ds9A8GcOibL8iTzuOZpBf3VrsWSKm74akL6T7bGZChVA
lDT7dW426SskfoqwKJ9Fz96cPrX3bcYgqSVrTBU0L/d+LDCURSWa1VkH0LssOUVugxqDHIJy7zZL
seCdTNa3nwGoLBlgHsVzRwxNhedSntWDzZ6hkeFBrre9nUHvhz3/v/0+ZMGy3P3rdXNWr6EeLzb0
wdZsABdRv+sONAzigc9aI+whmYwvBejB/zE7Odsp4K+xue20ge/pGcYsgnjVozo3IlFdXhcHIKSw
/SOffshFLaGMx/orDaCvVgIo6DyGDzUg/fQoFdsAZVC4YUXFAXf/L0WQiGEmwJu/VfLodBvGoXMM
7doGsxLEBJnV81kQo/oq5MToQ9MU50fJiUbjRBNAXg/gFAiQMyh40UHZBWninphmCii4q9FPs9HM
TZ2bt/nRU2n6hZ+maCqUE4YXyEpD5iob04+/d45v+ZtbonGO3O7ZRlueKu7h9nHRHAjOpAmehSCv
262w/2tdOtdV0DvWq2+sTtF+ivJbIbx1AOmWN3DNK7PIxUKIA5WwKphu7V0QBD2EDzLc4QGjcFD8
t99UoR8AqbjiZ8TFQzcW5wB/x3P0W4HHJBaAHyZqd2p0NjwXZffGh8H+ltuqWMShYux0PDl/VkUI
xRvYK6u3Vh70Atc0DFL0B+Hh/EvBFHOrtNB3orSFBeYieTmu4tmBLhe1if3NA8XPeDn0Y4yXozxY
jNwuZ3jeeLmEdd0ObTkgiiF+46bvIyyJFaCrJTFyBAqTamf1NRY1RmfOTXHrbFAbO9j7fv9tvFXo
+ETs9bZ5HKpB/W2i3LkHjPcReVcy/wRNdyDyknnIRPeue+rpTkYmE14oXobzQYpsD7JtnpeoXj30
149t9IGpLiOlkrp1f3ru2dRVP7XaU2t96/X/8KYJfQq5Rcu8fge2q6mhn5IJcBIswUnTQEcKRfy2
Ytsm0esDCsOybh9w7G1qqG6MY4IZ1u4AhLEvDhPyMAm6m98IUaQZmeuDH+XrWYl88mpTApkTVZpP
iq44y9Rv4wOg/FBPMjSAZJI+vY3JWAszPmQhINKuGX4mEx2msMlWeq6+gCBaNKddDIj6GRu/RJlf
boDE8tCFGTY/IhbiGVqOpVID4O/O6NJrmr2PQePemqK7JGlRzVt3CL55uvMZZKvDb7s5VoxBg6Zm
2iExIVIKdLMB2Lpdv2BPO1mirKKCFSMZNn0m7O2g6MGxBz5uVXvhY0Y7xLoq7frfjnkcRPKPjAKk
fyD0ztS9oYDcUXbvONiQIqqBcXsOdWvzAj1t9apaWP7JR416yNVrIBvvJZf9fY4eNGhUJ8ZIB59E
sXcCneo8EyieAOpljYpOlgYOprzrNxMJVwtM8LwOSpR6JCeXIT34Hw8sLMMr5WikB/F01SVYoYqk
22QD9jXmFE9XyGLtqnCfn50ST3Rlw9wtl/22cQtZpZqJC8C45aX11YMiG22LBDBU5kAmkoZgrP1r
UK/UDmQK0cFLIGw1Ngwg4cDxTHtgtBs27aGR7QGsLUHd5JK59mPYFOulYbAZFIhelHgwXysFVt2G
gk1o0bhgNdWd6kXVwP8gzKr7gR2wOd2vB4uf9Bprfl/qGJkZ1vyOF1RjeJZizY8nfX0Mj7IWn0jX
HsOrfPjuFEq5QbMJds3KeMBxPFdYj7b6pkDXPFlTkPIuRNKBCKQUOZ/R/OhKXh/HUWOwbQwCoRxa
76oVx79U1dnnZhK9P6Gpv/u8n/pvfIxQT2epq9QQgMMnJzHAbN5ZVbalTw1zvfwIOPxlFA+L5Cz3
1GxLzq3Pxlny/RBPQ4pvS+tCo15wZ1k3rbNKtmCaql+tKG3WlZ7zNa1Ss60rrc7dSg9B1loIyPKh
uVusAyyK1rRyzbZ9DuBshWaxDVTS8aSblXG/bGMP6k/YvhlZhohk5MPExGk0TUw2oi7C7uw/UhF1
kSM1opPEuNw4bvMo+8olDbEpWYrL0Phlp0a3JtPDIW+7Iw2lR6q0HfTD4E8mlbiMaZza1q9Bl1RM
99meZkFT/UrUEhb6eHcNbl34NQV5pCEVTYM47Q64pwZfbP+NB+CyIC/BebKgoeyaBEsAuMxHagt0
K8QbMKepFx3Nskcwkh5pRIcWgNyFkvNyRUNwNrOL2ZeQTPUgwSxHUY0lap11CXiYkIMOCn4oZn7e
ejsaqgG75bUUNZ2rLWTWW6stVwb0ZFKI5wLir0RQNE3Qw0cRIepSQLnWQI7La0xJw3tScJHrRzdx
Hl5sZ0e3FztFQSAVxGkQjZvyehVL5uOlIT8ZzViCB6r3L1QNLfA2xBxS7IUF+da+fTwAeST2DgjS
8sLB7zXNNtxvwGwtveMSNIy5w0G3cI/j8kyNI8HB7VKIva2Bsk3axhSsLZV9134hzUSsF5OFyjt7
SfqGZPMt8EyFLZTPJ5HDXoX+asuCUTOR3ChA16Hi3Gj10yh+KPUQ7dL5Zapgu51MtRcnC6jd2MvJ
puCXc7wKJaIJuoriKqBGQ6IS8ixPOoOQmvxSoWaICklcsDUNJ54vF9rHDxMj2c9knHi/PqShDNP3
dcpPE73Z2PPK8mLoRIPdGjSr9azsFX0dSAwT2SJ5Ju4T+KIVSvBGN44CqN1ZacTlCcTZzTnsm3xG
9xmIluLP6oDokrrdNPcb9nCznwKCVjOt8uorUElsVZtKtA86lh4V5kG5xrTSz71b/CTwhVu+Vn+J
aU0t2vuF7q9vhCc5uKcXCrBXswI/cEv6xk/ffRrSl91Iauhg2+XNhSbGw/3eQS6UZUrwcPOgaRDN
OIsb5x1T+npPazpXokJ9w7OwBxk0a1ri0QRrDXePltgDeUzrPyyIociSt816mrj7TitEoL+yc+Za
aClD8+SYl2Y9O/CmvIboNLQmoqUB/RlHeiyYDoECrVgQb/FCr/31O3vTup/boc+flTCpVgo27Q+Z
mw77qCvYysKq9uL0PJyjXFa+OSLaEp9IFaVr7vn+9zxFl47t8xiCTajyTeFg0n0M7/EVOPlt9DMW
XKwjt8oWQQxxFTfInDMfvAVJrUCRAfuaoUhnA1QN92SjAGxdYu0TSTUWGQD59AX5JtAHNoOSbzUz
bbZMS9t14VTFletuNWu91PrZ+yH6NFrne+x02CepOn6efFu0ElyjykLDkma0ew3SX3MPe5lPgHlf
aI96COP2qTKsC60jaU6OaM4HuxDN0eg+1+B3fYGGWihUyToO7f1qZrILOR/2D+IDBc92ZYS2SPIg
X9o2lnbyJdO4n3yPH4UKKOIeP13mHk9529pG3TkEUn4mfcFSONzozWU6GlKA7fqfFGZV3F/mWuot
0UbB1pBiSo50loOK59hJ2yBtuVP/Yxbby+r6f+A3ZaEzisg/WcJ3Nwy740AUdv3ZLbQBt6MKVEFW
uKXiTTu4B6xq2m99FCpQXQ2MJyv1A9BKcLFhttOfe5TCAQREkI8g1YjFpeZgOvej2Dh5kgejHEz9
lNXanOmMHSYT2UGLOSwNG922NBERuQbNeD2DMpIClR0Zz0BeMjONRulb8JXl2tFolo5AOagR/bBs
E5WDRwFs7bXKf1VtF34HmhNNF05nPPssSvZYvqOUF6rBd5MtdQX4ZAoMupLvuJY5FDgMqX6scA+Z
253QFrrTB6tJdCoA7g67VtmJNKUS4UjUa/eVRnQIfRW8wP8SZGmCrZt+YHN6P3ToOgB4wWfhruiv
NU00sWfs0FK7n0z05yG3BHD2GejV3BXN6pKUZHC8Uxva+Y4iK6HvgYUPHdwqQAxKVwCmyrQX98Qg
cNElsW5sbMHVDeSQ8MtaciL0zzm+q6glxa9BEoOxuw1z6MwH3oKGzEuxMRknCuSE2uRTmObL1un6
rwVqetsc1ZWFkMM0g4ymlga7AGShUINv3XkPFq99lJryKabyMuDj6ZzMAWd/5iggz5mLFj8E0Awd
YrNEkNaUw+K2b+VVv10p0GSSVlNSd+EOgiwrrx/Ug+ek+KzJswcXOvU9M9z5brgCzWy5N6127lTG
1eBleRF27ZxSVYhZ0Lb8m16X4aKFQtE+KUE8YqMnhOygbGg3JSCrS6WBW9FbV71T+BgOKn0xU7uQ
f4PaV7jA43m0Ly1sXmVo7safDBt1ABkO+cVrVNDkoZO18bWN4PYsE6mOopPB9lGWxD4qUoG2pzG7
n5HN57aG5zHpWUKdbI7K2S2QbHR4cKRTaAiECwCI/WVmx2JRWHq8JmxLYAtnP+giHKEuRMxv9eVK
t0V9JhGAobTqRW0nyUMACvXhrMeX8ZyLFF2wSndmha2uXLTZzRVPdoJBdkM91SyYDyXvz/ieAa0v
/cIoiMGTmPItDWnC8wF5pFiHms+qtBtjycVzhgMoHdxdPBjmCVIp5anxsaOVO86apdg7KB1Qe+pl
hsVBATqUg+6i6Vn6jrY68PSZxxN9BVYF6+SGwjwxswnTCL3/oIrgRu08YRnmXBLbBom5H3dzsOc7
AOHBVlv9U1gr6pFMiTuoW7QHgupOejRQtL8oXvMLAkv9nvyZp7f7vop+0xx5aSVXQX7goX1eZsRG
QX8ss/DsegmUW7vIBwUU0/0NxYteM59MnS1pREkCp+wWnlm2K7KZTZRdRLe2HBfhg+oaSwVMYcvp
FVlQ0vQZOlajwVBkHyW2k2tjrfupOBnYyXkKChs7x/LMR7V8Zrg5kE8pHu5mZAQqAz01hpouaDjO
dIFdYjMJOrUy2McO9M0bmdWqFacHU5HyW1ZKQIciV+Z1p1j7QO6YR/LQMzGsWw7WCUgv28cMtOfD
gk57s3wBLN+GFpn00yL7mNMWfOmxW8g4Rg0INQMln3W2rp+xylAPvPd2aR0q3mgr1QCMd2pzJA8j
jIyzMkTBvO8GsdbkkCaiKgJfeGJVcxrSBDDrY7rJRGcyJXBLzdGDcqmCPpNs3geI5HkKeqeo7k/j
wdALbVawYl87trYj29Dqt9lC1PEOyuWjrz9FybMiKLIFpYspycDC/kSx79NRTkWp7C0evFCIwrO6
F9nLRLRoLpcjQz5rk8jQNDR9a8kBx0QDnpQgIheapQOQFEAfZe6u7xwpUETaRKVcp98zj9JFDzJF
coYyTmnGaBrf4x5sk6O8HsWi3ocuYc98RsNqfsSTaH6kMzqYQ6fN0yATiw8Tk3OW+N0hzw5TELni
f3RLNA69SpsXRSUWk19VokkoiaCkBWqbXYr6xq7V0Hk1o7HWaY45Tj1Ya4YHYjdIwNc7udZWiigo
+Cg7g6K4bSv4J9+t4ymlVcrONed0sQcvUMbqC68PWvAAIjROLGVzoz9oLMdeVJHO995Ky8F5oLox
Hw9kNXQ9L9DJAWOsCNeZP5zWvuBov8OBjBlwQ0G2Jyu4rhxn/ng6y1hlP2mx4mwaxiOocCbg+MKu
tfuELi0+L1NXrGg4xMJ9ojOPYYvKbGMwnsGN7Fmq3xJklICMlAAKpAIdZl1xsKtoXVBZolFEefAz
UwfQw3HnaHgBmTQZIXkOPjGa6nEvn4/GxNXmQ6Zp1tqEYPpCQSsU+kxPEKbCQZ5ZPkvVGe5kX03f
7TZkcwVUFEdHF4ILCybCevEhTlQqMnR+vDGU8seUj+yVnBy02jjigm7v4wpkGoPkZacL3l/J6GdB
HPThgomqaMsbKkVtdy3+blDXlPUAOrgF35V2228nE53FsmxAZxUIvo7Sjfd5v53sU8Bku7vRZHK/
iq950ToyzJ8kiZhLXcQGneFbyMqOUokPWogQXsS/4T49zgCxhC4RN+1BVidydMgkt0NpgWkUaqF/
xnSG0vA7Y1HZ9UxJLH+JHz2/mP03OVJ5iY+JKSZV8nIRiSTDo9SghlDN5c0TgJnZi255GXhzc4Hf
QtThi7oG/DcPr4F1qvXAvM4hFQWloj5HF1LtqeXWAMXMVasdvg26AEg4OUyywrhefd+Nb54glyq3
LQ/RfzmKvUIOC1xLhTrihxwTiPLCMf6Ltu9qlhRXuv1FROAFr+Xd9u12vxDTc2YECI+wv/4uJdVb
1XV65rsm7gshpaO2KZBSmWs1z2UDznKwaZtbHGFU73M+31gUEdKdsWzNNePtn14yeIdcjtFjY0cu
2kLG1NumNTbPwMdAn4KVZd7FsAJs0bAjwpcyB3+EMg/h7ChnEoGa4irXAUhBl6FxkJJOZYjDXSFX
jjl1j1OVT59Qp77jpjF9S8XIDqKbASxF6/82loCsD69mgzR2QxGBVdDrTKA84zR95Rmm9eT5MQ7v
vARlzmH6MnUs+9znsXforNLf2W7hfHMHFBMqA/A+Y13NRHghz8DOAB2mtmbK01SePK08vPljf2dG
9R8d0OwGoJg7Tgg0fdPBWwEXOczjJvEdf01TYGWjRCWha+d14DkSJdARYLjIyNGyh+6UtN6h6mZj
QkY3sXCUztxroAgVjkvwRU9zHMPdBCtBxRDXACinJQktThwvLw5T73y/X6rQHPCW38mCZjdLH7Wk
QVa4OCgLLUfBfHyxLQfYY2HzwowerXOZRGXzMDUvg5J5v5G5oyMOY4tfpNdW7QsZ3/nexYt7icMK
uy72vdXjNS/YOhR59tBOsvVOCQNyHWah/Hp9+cxBht4GarOm3uuWbUM3sp6oG5v6si3Al21DG0tV
kmmFKHdJNFtPsn4Drk2DHbbi3Uw56FNQ9FmjNzK+UnVq0s47rVZYDMydnAOyJpn8aq0VVejyFZg+
jZ0VpukB5On8UDu29Sm0uvdu9vM/UbH0HQVvwydtEGa19SnJxvegRceXSNpNUWboQI6AorVmpog2
kzSKrQZI1bKlRBbtrOhqCQ3gKtgO2ovUjtMhwmDabPq+iTJ3KQDlp3aqJLvfkMoGsDoA/zhpY9q9
BjKbu9WyuWW0xSUDAGygHvcjGt3RBWHTtai56sZxJwML37CyDc9OJZo3Kyg+UZHqhMajTafknpIH
SX0j78MkPA9yaN4GO/tERbBZ0fF1G4BLLfS9l1bmwYZGoI8NNiYAX8FniNGdFuSSgBeZ0xP9YekP
Nqu/GiBfxLqKGgd/up9/8eV/ISwBXDZ42VWj/6jkTFpPvS61giLQlKJ2ypeMtYJGOvJyJ31nAPqg
VFlFpQ9353wXNVs4ZNVPoT9Ny7rkmFfBaytd88JlW10ie224DBkA1ibouEJRHbDVWJCQZpGB85Yf
sjICnKNvslWtdpYeTlBqNwye6DI7c3l2ayRYFQSrmWQwM2zT2gQdwPBJSHZMqf/NHzU02X6IumlT
1H2C37/Flq7/ku8ZkKd+mMiqb5IYR8H/o0GUZMmjDPGPRrgBiNBFXftjHPk1Anh4+osrGbC8wakR
9JP5mqoDNIn3O4oBUnEkWW/WxpNn4HWslCQSqfS2ng32R+0VzMWRc8AqkshsUfdeeOE1LskmrwJ0
5cTSI0WiuDZAo0lJF+yNvO2cG3/5hZtP/hP3pn4LnsTvdjMbu1yVeFSq5ANEV9cRyQyqACENzd2x
+151rbEjuxuT1s/FFtXxwBdX+SscynlnVKB7Z0GZLbXRQ3NuBJRAyMhEX+oQ/Rt6+jsTV9oKJzTc
k1mQTagq8edjoDhvvFGAG+d+eDMfx9eicPyTbJyUb0hBF0tR7tCoTCZkkZy5erkierD+PyKIGf4I
kbHhnWu+LpfQPpaeO4JoFiIjysqT7CMUumUBzjqnFpmrrjDiI6kjb0qeExwZVLWwFn+ZlmwbqZha
xtDqErfdbczaBSrizV1ZvYlG4G3aClnSSNCw2gnxnI4lMOx9d1g3g+kdSAk28/xg5GmwdpVtPgA9
aCiBn2ZX2JJ/uJLtVAO+Owda7KHvrQqF6+B/yxTEnV9X7qMDzmLwfpvTjmTYGKGfL4+C4myX5ZFk
dMltcCqAURrWQGICVoZyxmrTfSwst1n1sagOvcp1Oc2EhCir2EYjJk2MsXMw148TpcQUvBIpkf57
AqGxc0ZnMfCXcHQdblgl2GaZFyPYpZqufRxGHHFyfwaMJZ49q6Zo872ltmECOPhs1ReHwsqAn6S2
YXQJjCY52DiLXtWJd5WR4s5feyCGMPwSNZYIW3TCQQ9GWiJzWBgPdQxobHSHCbCm52sS0QUI5cCX
aGP+5wyMS7A9wkxraeplqC7IYwChLsak/jWUdgP0BJLjqZ0s8ZwWAH7Xf9Sh4fh3iOboLGy73Ngp
KnxwyhedSUYXvwrphC46O23OmhUJtY3204rFsI4OzBGtOt37b18D6CQbhyXlmtyKiONJt/gtY7ot
6ejST2MJ9jl8U69cw3HsJyeddrjLZISzrNZp0+BMTiVAEpwqjytt46Oc8mwZ7oq0Wn4XT4RjBaRZ
fo1S5Pb31mfGUxiFbDWjEfmpTFlwMXiVbOhAhM/IqaSj+y3KTW9nG9hIJG6XfQ7D7IUMgBgVoOag
tp9i1Y5Inr1ayCvPvPGnIzbF2aPh/O2miZvgG3QdiPI6gArrEhzj85Ijz61G/7tGQoYvqKa1/7gN
9nGfu1gf9/ntZzEDQPrGOHRfuWUwvZnSe20V8npv2Bm+oL59jvty1vKIB7+V5xGwEvOpdc7AFRv2
+G3iN4lgRNw+qmBOlTrn39yEnMZkuLn5b27SNDiozyOcXc9VND+VVQLMpLb/lDYeLqO7TkGJ/pK2
vP80owNoNYCj6LxYSHSMpzgJ2S1aJEePeK5ma9KiltnU0VC9fhONDHhfobhERRsC75i10llyiJSr
S/0cVBVgJ78mBFVykbKCpCXu8iqJUEoPOWUUTT/3hg25fSjaohoBx6+IzpVsmVKUNLQDCr8EAFLH
CrW5wTYyveDiBX1wMXGOhT9dMhWHsWzfbJEHFyv3ebO5UbM82NqZaE51FBjgaFeOdHHUKG1Ys+6q
0dwsjhTDprj2z7hk3Xv92K/o3mSj45R1uDXAu33q5nZjYWWxvJD1e/XuXbu8ZvW7F5RneGZEgdxq
w+UlrUMsPjRfhraBo6+cO3J78z6/99LxyNNVPkL5kMJRL359i7x3xAqlUfFYvdqlM+ztnvknpxHs
5BeSLSOakoJkUx9hl2QpGxyTv1tY/uz6prNc4CNAdjOkuVcAPAkHdogLMCozxAkNrG6ky5CkdLm/
U+y170hVp7u7T0SfYPkwueQ/8nJCxUxs9I8Z/nUfwT7mnb3e29KM5JNpXpV5BzSKAFQMq0HJSEEX
mmZDkq5jv4wWX1KgQxbk0Tk38JAz2AkpG+ltPu5hpmnnbehOFDoVqCwvJhxSrJaw6DbrWqBbR53M
L7U/pzsBzo6VEdo5yu9tFEDcDMmI5ot5YVSrRgq21TJ04YMck9Q37ov5nyKLjHMieXEhAV1uHJah
JSUqgUeAr4Z0/1B9FDK9+ST6hrX6ECDq8rdkeONDNqHD3gMXOTO2z0tx0PngxKwOeDB1F1pEkDy1
apzSJ8FnWmloeVdZ6UZ4c7u9U3zE0PJYxfCb6DO3xurYJZ4JhA/bfosGsTx/g0GAIisdzLOR1Yuc
HvJyxoEKyT/stbwJ8qt9MefXl4Kyr5T8w56e7xSf+2sv9FH8ohAZDKz01uDgs48OOs0/R04KaADZ
3U4917ZvjEn7775a+ztfR+FE5Lb/D/f90JJvG4yHFMAYD7EnpufKly8Rn+U5mr3xmS5lUYit3QYm
OKFsnNxWbZVfgCB6Ia3hwotGOAd+cVAmeF7MBoel2wg96JtiEEBAr3y29VkwAls6xGIzK+fxQvOE
e8l2cAeVHxzybpUqDanpoqc91nQnG238LdndxFkEZJ6P1ffe76o9+S0Rb9STWY2X1ImSbWqZwfIp
lkD3n43u5sThqnQ78xwVn+mUzMriodz7jvFWBZ4FymT1mlOX5cyLbKaW3WizapzwTvsp++2Zmorn
5bUF+EXWeKdsCpcAE70jKT5FRi3ITWSSh0z4w0Z5dPFkHW6O0JYXsQpNmrj3DTwqQa9EhWjAgeM3
1WhMgMBXygx9EKpxRV901Rp5kF3dxvFSztYF+M6stA353dnoO+XZ3waPjOMUoa3XSAvkkz5GhTCv
Mj1KsAXZmVWzCXG8+eSY/lItS7Wr2eCOyJoBD1AXv0bztM87G4zCqorWREHYcZDtsJIxEKXXwwhY
JMOIe6DeIbdQpXKkmECdgjbBanyL4oPq5h4qXmI1yRM5hO6feYjvbl9nK+Qp8z+9Nn9GkUDzJe/8
eF85bnq0Rx6+/saiDXDE3wbDk86/5rLf14MfPhhuimzix1RncnvR7ZklogfK65L8NyLl2Jqg8TQk
cqujM6Lm1rUb/xJ3ln+hUcttVYY7n+LZLcKd1pocQJ+ihTPJgI9ZYwmlnCMABl2HH96kwJl8eKiz
5iFSOUZDJTSXkaqowXfGO6n6CC1i4P8pN4EyJmHgBcgfw4RcDarD+TWST8lMbadMQkp2ksuYsflg
Z+ElM5L0HERNes6jWZYrGmrhhA3vKcWX6cOMDHzl8M9eVmSinufDhUYkIxcvinEjbYMfbTjNxUlL
9IcII2M8XlNLTugj86d2bfpCOzQRML5pRJ7enDbfbd1SkCo+oBv845j6LgRNWyeLNyzDTkPbdVEq
dp3btytKSuk0FuWu7CTPDjwIH+/kd7ZmkKLfiTxQI4QzT0AeRu3sH7Nh3tIBIgPlzPVkUh8o4vx5
XxUoYKADRS2/O19Efd3etoQ4NQT4Qlp9IbeRV3v0plwj3YWb8OYfAKZT7yPXEiDIVVN9fKlDoagq
HI5+aOTH3vT6SwdDsKNhhKrQ6ygc0AeymjoUKmdILQEKEmrfHgAaqc1v5lnBjonT50fStiriEkLP
aQQYDqDXFRYiqnstNv8QHLgXvnP7GSurGYqNjihVsP/bj0dhOM48SpllOI6QYfDuATDnZIeGf4qs
EaOmwKqchI7SLGoS6jkJ6ZIV2bBHA99FiyjM4qai0ugfZf2Mrrvldv9oo0Ojqf3nhyPh3ScCuHq/
z5z0stix1rCBYDDPKKALwARyuUnx134WbdLYcdaU3S8of7+cDSgNd5izvhUqDulk9oEcpzX6tIGi
lc3k3Jw36QMDWc8oegutHLyqPEQldAFmoMskGFJxamQMgPeh0fCrLMGy+0ZLdvxX2TS476XTW0+1
AK9UjmZWAFUODSrF52brmGX3FVWDLwRu347pI3B5ym9gzryaonqkQVtj12ybxC531yxUpzICROfp
t+2hFrJ4Jq7PmlX92p/74EBKlg/ikIHRcB0O4PqscDCLI3XxUKXYtqyV65y5QDRRpKGs6vq1ZRVX
Vycfx1Vjx+Vpcsr4zQJkMmpN43hPU2nU6L8DhybN6GJKmYMptr9aiNAAKzND9gBn0+X6d/5Ki1Rt
/DaWJd91shs3FSC10CylkPashD3H1CiSlugn6esjYHI7IJErhWnM68hi5uMEBprnQV3AtpWhKBEI
FUXbS2PldNGw8QewV5INuenwFJlkhcviByTEjhSFbOniZNdbkCnQi4utk9UgM00HfDqkcv8U2IBR
q4XJxI/B78YvHsMy3AEPyoOTOgFeoYIBs3AQbxUA6lYgf1qcCE+zKZMfVsTGL3MRzKsMcOVH6vGi
tpIIrerHrje/DW4PiEyaAmLuOpVBNh/VlNpSUN36rY1Re0gninSYmODAPsqG8HhXQ0sWd8eYfezd
2LYFCrABrrCxTRcnW6oBVILf/kzT3u3tz6LsbqdaS8ZxmV21jWolvTPWU8ND936zMKtcq5VDkyH3
nYJdzIycdo1ehQHVnpjSZQ7AOS1UB+yHSNumynZS1GVdMubPY75v3B5tGzzbVtzqviVAitlNmTAP
McidP9tjgDM5VCtUiQlMdb9AoYk9pQ9u7KI0SaVFgWi+RVll942FY7SzDMAZRpNcPCVP8EceHQ97
S16e68BEQQwNpZtg6DbxZmzt5ngjux+Cd6cJ1vdS2xxUBU1Uleew52jViprjjSwSRry9nuXjQLo7
Uoaaydw5MmzPaEZJ77scNslcNOIngOVHTnxKUMZa+uniod06PFzODf4sqlp/bM10j0Zm1JVTGTqo
hh/m3htPpF2K/N1WpvvcDn/aFCk4Ep1hPC1qqnf3lU0FXF8UXtcpWmx/2izV7BSiUWoA3Xzrk7Fa
WTg12NHm2Q8jZ9sKYe5oW56mINSkqdaSMe2ltbFbd/YnvKHpXdGOFbLi3DsMnKNfTU3H2nWBIl5l
yzTv0N69TMGw8Bn9mhJvgWFwDZCCoqNM843Ppf/quWmFKmZ+Ky/b4BWVruWNnDyVvZbrYB9yLWro
TmjbvIvvKopzAbmOM4jqDc0N/bmOWXTwenB/F17bvNDFAGndIqsVjXarLnbSXGXggmhv7DiaVVdk
QsbaV8e7uwcZR0bjH7qgTob+Mo1uvZza00uafuX0WuUeqgyTuFAFIurFrMoF9PuWtDWfVQnILwqK
kvZFvSYtMCYMJPuQSdZpKcCzz2uO05r7+kWvGjftbHcPlGsihy7C18QMwE/2UeW4BALp7xJD57DI
S8UIhxJl1zz3N75ixTJaYaKIE8ilNKULDob/AiUIivs/LPowrG4swBn6V+OG1lnHIItGUWb9GiMK
u+Tioki6/uH50tjfYzyAvbY9jQJgrjGqljTEA05IQ2u3zHucenG81FE8J6cJ3UetnD4nfr6pVLtt
PzfD0TYYqNwnNn7jCVilayc3H/LCX8xIPiWmDwQsgT7JAX2mg8LYDEAc99bgTcoAg5wBTuCtsXGO
B7w1fqSpn9b2kezJlJx+2mNHXVzAUmihJt3ZNJVtfAunut4VLvhaRZuWb8UQ/YdIswyT/Z31OX+b
UYt7LGWS72ZeVu8lwMbIwKpa1JVWInjIax91DDI316T4CO2moEl2u+J3oQUyK69uEF1Dl3VrnmdV
SmNX7xbQFb83oGjf2UCYPoRi4u+O806EqaYVmztTiSfO41/FXlpfxQgSK9RpCvKLmIJIFZvErYlv
nKxisOf6aAM3/a5Djbx/HeH7/F+y/y92gEwDqEjTGADm5H5gosQC7aT0VA0caYMIz7udogXJWh7B
WKpctfREpum/+9Lz+vrSit1hOqWdAAJ107AvNAJ2GPsSKxmyNNcRybSWDxxkRr/alS2ynHdRyE6V
MFrcRKrHGJ2v6Hm7mBJnzYCQZtaOoentmIfxW4TfPpY4iXWWshcvWCGjjZFe/Nz8zs1mfGs4cDdM
PkfgMlIHjMMXWhj8qyPznPENOCwtcHO4swa5C1AMmxwohp5AGUNeNn+IFAuRX6APawvZ7jIAah6o
pbpjijX3jdMHXmLot9V/cvlURHjMtJmVoYnXcN+m2LP3VYIlB2HVjYAqeGnAdU0odXQJ1JPLEm12
pql2IP8ZDKFrH9gRhzBUnSLBi+UY7SuqKJNj6E/uiqZ0SZIxXaf13B6cwgNJ+b852KNjrGYjQSd9
agYncKm8ES+kpoPkmSlXwECpDwthpOKYJFv/py3JZe0aAFbaF6DRomYnuiCfhiUXy4szTV1vsPZg
Ok021PsEGJviRTnIRqAuuDFB562N01oiabbAh7JkehsbVAQHY8VeEqtI9y5qEM9eVpjgLAI2XG3F
4dsg8QRDhUf0o0WpXAjuhb99M79Ytt19Dzhv1pFyt8zu6p6jKfBigix8a0QyfEuTHNSbCl0PaNT+
jvpEOU+8Jz2ajTbakmz8GGmtHv27HY/LfmvNAaC5/WCD9rbkIOfsbfIz60KXOQvwcyGV161oSEKy
M53iTYsclNZc/CxILyOgQlRj8cD7rZPPNrB+uP9mz161ibhb76mv2EMFGxJ8CtZR9SWT7MOB3Bs3
qjaeMOp9MLFynbRguVjyhToLaReGf/CiaMlBLolIlXUMllzjR3aS7EqbP/wP2ckKyR+KR3Zh3OKn
pmGvjhZ4V/jrYgx8LNPxjaoKENytc+S1t0Ybsg3QrKIXurhjgW9BX3qHMMGZPcnMOTlWWI2DVhNm
jcHk08QrAJiqIC1Q/Y+u6SOoP7N0HcXuvATVAVjVXINKr45emCoPHi23PKBb9qUfJ9QPB20Hegju
LlOdcUYd7iLSaWrlZIoqvvwqojhIMCNz/eEUeyqRrcKSg85af8RYHD4+B9Uck9lHDDDVAHsDz8zV
rFBkWpCjnBs3E8Z6GfZop5Kcn4rUGdE0DZOSgGVoaGZ1aoD556cjudCFZM1PZxIJGyiM+P90t0MP
wooMFeFnA8yB4UHP3SaT8kLzygPF5VwHYEyAIV28wajZWlvfa2hO6jIoh705t6+6SMxShKuAgenV
wX2GnY6qGSM1iHS6kzE7DzfFZDQ0zQC0tMqaKso6YmVF+xLqin0QlqkCM7IL1IimOv6d4nf3COyv
193yCB7XnacQE7hnePtRtc5Rwxv6joddNlvz0gRHzXIRl9nFraelf45s6WKBmxlAe8aNnELiqwMU
JhWSLjok3YFCjlO6hAQ5RYvSz6pm3dkvU+NATOOmizokOw+fy3TuwajhoYmuB/UDKbMZjbdelERb
0tZy7E5D0Xsr0o6FsJ5B9r5flMq/MnwQprPgmWjLKZpQHBV30Szf5Ctkv9BZKfrziOLeM41aNWVG
lu7BzfRGcmnLW4s72Z3r/2s47f+Pt625kdCn+0db+iG09u4Ta4U1O+aa58xbOwzFF/OE9gDVl0UX
O1V9WKZCiVvmbb2Y3DRwkUIClbTEm/NsB8ilUb0w8N237RB073OIYzheOAmWIGXxrC3sIQMJjZyO
HkfzqZN4pdjYFnKbOBbce6IHNBs4wacdDX3U+KC92xUXmgLZfrFjyo6BOGZrD6VEgSzAdZG/mVej
gw5FpgB3S9/HcQZpaE4jZwa6Y4s69q0bA3hilaOAaMhs1E0DjRRs11tuFu6XDJmiYxGiinHg5fQd
R51bhnT+l6kX4zFCG4mWh0o+KDnZB2KQm9QV5Z5O0ts62APDPn1YTtIlStE3VlXY2xBcX+DZ8/Pp
5OTFN5aMcbuVnO0tk/23dRRl3i5vK2d106ZFTVx4ayBH3GGvywrsR2lKl6WJi7q9aJ4G8ae6Cd2j
lw7uk6mIrY0GmJdJ26EBzI3ZimRYYLm7ppiSNdnJQoAGG03uydoNTHdXOywS2zYqD5ms6stvYi2i
vsOr+y7WFBXF7tpF5YW1u/L7Eu/UKK36s9OgX37HgIq1bvHXWZMwUJows4OrUeBwEAMtXje+2stN
8Ou87iIGiR0KGCfl88RN+dw1PAaDlWNtAPkmn0nhz9x/cNFqSaLayvGuMjKOIzDhoKblw26IuX9A
XVO5olBaAWC7fR622QNIoVUfWJzHWxS2WhugkCMWc2r/oQr9zRI6FYZ8xgqhXwVY5xziNARgItFd
j0gr4lirs86O6vXPXA/wTe08bEhmVAoFYFH3FYq876U05wCnBxZHN2woBskGv4Rn3Df+z0dvY2C5
ME0chQYdUtEKulSsOncSe8MT44NKTz/QiLQu2tZWMeNPwI0G53YZ5werAwYX6r0GsRaha687w873
pM76Rrx6kXHB0YV8IJGIAR4T1c6OdCSqWZkf3BoLHu10F6jK8hkYOLO3a1neb6vQRE99zyLrtQrY
eG7trwGOe/jppsxjbvjfSdf5uzAtPH7SJSfYD/XYmo0oHqJKEyoa8cCbUKCWC8UpFDFMvy0i0pLc
SqLm9HPrG9YDVmY48s1QYpuEsbcHJng8LuW5S/FuCso7rPyKb/pIF1XzQuytkn1vRt9Fd0bQTSez
y/JNbXNz7VY1aoqbso/OcRxiaE2OdxVE+IBnP8hQ6IzvtM2RY1xsSPZfPmROUtHGi/mNzb/4fEQn
GwrDy/xLFlnNvsPx8YUuudwMs++fAxOQMVh/svzSqwtP8nbe9UVU7FJpp6smaiSop5XfojJcQJiV
Exp2yGkRkn7KylBsEHiuRv98E420ZE0jtMQXu7kNQKyg7njjW3leuyrcydsyYE8Xmwh43HhZAZhw
bEy+C0kYKOEyDLEmOaZWD7Z0H8ewMTP7C06WUENDTrNyWuYMyERn5gIaCViBK6+a2jMHNicarDAC
CgCafboYDOZaDVwUJKRNYAGhnFYNyenG4GZIAVKUlm8png4/ORHIpcovjcJWc/0SNRtIpvsXmqMG
LV11aCPazYTERpqCMNysSDiA7WWPNzIaLjG0u2PG1o40dCGFaU7AzqmLfCfQTIH/TNdHg3jqu4C6
w8s/NTKkQ3Ay2Vwaat0ulb5X+tEG+4nbo+ygWZs16BsD8z+orfG/gBV93szlHD1GJU+OQYkG48kO
yqeqkYAjwUnmV2vy/0hs7v2dPrFsGv62s+nG10WK/t63TNHWC4CWYXM92RQtEJjphe6JuWzR94L3
v0S53UrWKFalKV0M2aGQgIal/YpC1mQVOjze6A0lbfZ+N03b3lsbyljXvCx2qlRGFc5ca0L6IvnO
Had6YMb0ao4h0EGtGYVy3ujmx8ZFJrfEqwwvCVQykXYCLQEwjsri2ADo9W325OJrTRYOQU2lzS1e
HCkBPCqt9v1dZHVfsqULWZB/2hVP/oTeNb0s6NEJmm8sOZzC1jaW1u9lqaBtrHhme2+oXz37gNaq
6TELE8BbzKrPqc7teefi0G5FGpIRZAVNWQm+Boa3yJ4UC6IFeluiB94fsrmt7cVtMQ6CX0J9AF9Y
2IT//EPj2VtuJsOwd3UHJj8jestmM38P6z49FIVn7yh12jafSAyePzSEKmsSx8ZbYOX5ex3Y6SHu
BrSs5fzPupXmlvle+0qXrh8fuFFNDzRrwNN2cVP7Le4ksldjnyVb7dCZmXxldn/jAAYAsWI461hN
9uexMO0/fND6bUAENF5i2U2P7jia63ao8z/H9Is/Z/YfsYtSSiODQVADX8YTZrRz1dOFLuYo5DKi
KTY07XlWFz3tAdN6yJL5SHKyIOXd9C6c1dh4oN2FIpvUEW+lSH+UAJzbUOGfrvS7qwgEs7iBpWYa
L3ZkjGo4VazzUW0YxY4BHDiPb6pBYI2tNToYxSEbIF3Li4vT8t7irwSMH+TcRO/+deaPf+H3WOwq
O5mfTNcF50ge+rtmKIfLMi383n6si6cbi9SLAe/h8asDaeYGwMPgsO5WN4a86VUXcJ9ssiKROM4d
XDTBemW1W+aAj/+LpWl6vE5/vXNd+fajE4AC1ZmeZNtJNCoyF6A0uPM1nltfb4qNwfyU9MXf1mgY
jK0Bomsc9IaMRrR7M7jEipf2gH4xdeeVNvJrAyra1C1DUi0Odzs/7bTKgS+Nmg0v2SA3Fw2PNR//
6P0IrQBliB2SUH84G0Tv7cab5kXjkWH50xDdKUikGemXAuy3ADdr0Ivh8Ca4JCC1WAuAhq191wwu
JFvUyIKoNgyrAjtOcSYtichkGD10XdCQhIHln2d/zo/a7sbkH+8k4xxhLPVByKbOZXXM/PKMU/j8
AuCp3DL4OXElP8+2zc+jutCILqQogyItV3p+50I2v5NlIrdXoVH2m/9z39/FI5kOBdjAdGU003yg
NXk3Tq9jEeFAVa3QlwU8rdPBt/WKJZh/aLA7vDBLrrEtnE62X7tfo7Y+BL3RAu3N7F6CoHwhBOw5
DPKj0QlzgboG9Ye3OAE6D0DYbnPnVOQ9P4tYODhdRe2EhZzjdizrckNTuoxKkaRfgfmWPtUz+q9W
LjDIFrNl3g9vk1e3J0AAzz4AxtMEmKS4pFmZoT+lbrcko4uVsxL8sUo9o4bman7jWQ8t3GsHkCRk
tahIquMtehJaFMVxegN0POMfaR86zwEe64+ObaxpVtul+0wj0Hg958iynvPRB+QTGtn8NQvjcmcl
AnOJVf0hF2gVIWsdqpv4xuoHW25VhMqP3DMpG7+SD5ZZnytwwU5INnxymVudB2TUNoTiquRg7sg+
2UoeqgQCcaAkQ/iUT474BCoxeNvo4CY4WNv0ljiF19/bVyqOjj8OE+qe8awF7NhPOO8beG8jTQBy
EXUlmpuRab1B+14wvhfkb63TQUjW9YBqvHP34vBzYM3+Ke9Audj3Uw1IAfTBoxcGU3Vpqk9I1Vcv
NOE5jpz7vJ9QowkdOdVZV68z2V6dSMbDN9uw3yNQrD6hYhtIS3E/L78+M7QBGzbMn9wBxImDVV3l
nu0+sEzMn2wl/9W+yBvxyfRWhDqHN/Gwrqdx2hGAHcmSwAFVF1ibVwtOHWkYr9Z2WI6PiwzAbsO6
KN1pR9B2i4nVX/0oTBxkP9IRjBBeCnYJqcCladtLFzm2xbb0WL0Vqd0LLDWbeNVhaXUitYNV4mu/
09vkf4+h4zrCxq6sTXC+V8zPFjbTkVd0D5qB4kNERBKTqvZQosYbO3RAoBSE5DiwvRd9OP4aixwp
DHl/xLKtqN/IpMg2NvXmjqqsSKh23rRLWjy3C4AJqSkpFpt/nt/54L2dr8I2BpCtA+j+NsBTz1Ij
dGZNp0DU7Jip0e+0/0d2FJmiULy+581KIr+1LGvuVzgRclQ4xQuBzKZeq/+4jiI7I0eHt14TkQdN
tVtTixnQEQPb3t9J+1EsstERfrfmcgBXtkrwhMIWQ77S/yv954JfD5zy+Ode/q9J5uYVmMzUfzP9
I9Mlj6IJuUH812sZfR+UL3ktAXC8t+J4Jdm2AEfcnESAclRoOgpqMy4rVMinc3zGkrn8ClrcFWFo
1twfD4ZluttlyqpPMnLLxR00mVcz7T4nVvW1bVHmHaRr204FuO+YcxnN2Vt5meF8BSaZsW0ZkziR
wRl/xlmyCrIei7XQqb/Y/NsESpevgk/OJemcWydmmXLfTUO+DXAiIR7ylDmPgNlmayeq829ozn13
Rtf6u0LJZVC2fBXw9C0Oy/Y9xh53jRoP/hqngbnjo22gK7AEKm1alaCwcfmLjpPX8r3sS1vHYQFo
bAK7fXfSau3XeRSjZksAuKh0vSNWONM3WbTrThocVRFm9QCqKV+toqZvuainjWVy/4g3Rvz5WuMz
O+56qBV7uiHqow8c9DMo6EExEFjVuE7z4a8Ze80j96XY1+McvnnTWCygzm2arAOgEf+ITNRASd92
n1xRhSghzG9tZ6D1/QHuF2A2JXJtUEs7Nice4GkLuQ7VfGlemgInAl8zSuZMEwCWTjyBqwdlo8Ys
/hdl17XcOA5lv4hVzOGVVA7Obrv7hTU9PcMcwEx8/R5cyoZa497afWERN1GWJYoAzj1nXbna9ERA
0M9RYfbeM9qhghm8BDVu7pqQTMMgs13+YvFOf+XVA3lUISOFQaND0yeG4LffaIodMGvs/irAzQ/C
TOeXkimJn2nF+II31d50rQ3ZXwhY31MsZ8oS67S6vcTGahbh0zOa2RlCngwSwGil6dDB0PaNso/m
z54a2ZtDIfasauuhB1scDZfApQVnOf+sQX46XDXryBqmDpkWTEY39JqYYd7HZei8uaGWrxXb0U6K
G4NnCAzc2LJQzDesqz4QHfdnKDo2L6Gq4/nYJC3uS+ZAS9vAboHs+Cu5Ud6hxQZ8KjW2JKgLsK55
5FsgXN5TXBEO6Aw01BYaw6m65JKDckfkxqLjMPfG2h8G7E8T6TV6OJLtoAMdwrFZFK9pHPY6yEQx
14CcFQ6x4O/W0ijZkmOh0m7tFH1ZeZeNns9MthLY6IXAZWFx6TgWGzujIND0lePPDS+xWJ80w7HY
UAUqGJbG7nKRubSfoXtjHeVhVsqDO0fzTprozAqt6zBp04YEbdjkVvrioIBI5SqX7KWdvyd4j0fg
1SzwsHbe7JxBiL5R1Sw+0qgRJsO1AWVUOzTF9w6aKcFqC7bUJPGcsw2A7nlK+ZKyjCzV5FjQNNZV
bZYL52puYrK5UK1yFkIxE7RDVzaiNBsnEHI7YZ0ENFzIWPX0g7BVnEEaAuy7yB3MtjwXxrjHI3S9
SocE33CvzjHLF+NqStD/H/NkVShD5LBN5J1bbNyqe1NL41PbxFDNst25Xs2RXgX/cVFUVnxXHczW
lugh6eITdhczdV+o1UciFQI2IcDvxCax6nE1gNH3PHBzOOJZA8KKuZ1/cwpjEYY2jHJfq+P0nUJ7
z3DPbT9cQuuiLL5FlipDO62dv09DdqkqQ5NSLb6F5lWorYbTVahTtX+1XqnuuJljPaeu5/eqN61V
YtT9noaZN64ytxhe2QTxjygDUojshQhLx7jfkw6KCNMSu1/CBhDG+WQ3vPm2WvFZLUxRzUtsMP9C
BzTImhqMd66SWacueZl6yzgP4kBndNCn1Dz3EaCxER7Y/FtHM1yC2YgvmtE2bEsZSqaBeI+iNb2n
6v1nLEWQb7E10I2l6svFwCZxWfYo4xx7OBDzPuQjnpyhqohXhgMug566LMW+Co3VXsWNgun6+iZG
DpmoUqIK5RbNABYVWYvOlDm5B4yl3w346ccjiNgtXZY70wKkFzrkjBbMH22U4ruNRfAx0hePV/HC
3VPOkv6Zs3gop8ACa+dTDjbIApCv59aZtmbJ/ZkS5VHSPVGxT9vyShzuxZvKtbr1AF2iAx26oXNK
tDl8jO18wKoSOA4WNzloiJWxvR1xzJU+Y8lOCdJ2W0+WilTHvr6SLJ1IT/dZnNytW+3TqYl2ssxk
KfZebbHpS/M+MZnjIJV3uaYcaWrHqrK6c+f0QCM6qIodb5p41FddDKhiMCEB9IHXCT2DrnMKzj1x
2zUAvWuWUxrTAUwr9lEO6ayrUvs4G9qwNm39knGVHOlldbEqaEDCLiwQ0FYTD+sMmMA1m5ruSRP4
xjk2H7k6QkxZmArQqpzbKb+HTDqWhqsGqPVEJFDsFwmTgZV7kSADvkoCVflyFQqjqxhdeb/AJx3x
sugqUwsoj2FFFR4AwUJHVHQK0F9brie/yDShvR3f+UQ7fTWkWBZFS2yXh/MqVys801pg//a8NFrT
L3IqfpHpZznEs94KHBnKimzy95ocMoOCKeSm1B8dI5az79M+9se6KI5lhfcai5pZGiR4cFrNaKI6
5TyuTpgmVKckjgpr7wyjeUh0sG0ILzniGpjYJ8rT7OaS11ZxpJ15JggoeLm6ZepMoFC5r40KfG34
fVuIxSVfZz4nzNc1EKRK0k9J2OkVw5JLCbrlWLvGVF7kJegssnNsuVuKt6Hhcgkq9/u16fd2+U0m
L+XdXJscFPj7te0M4rvL33ZzOcpYrvl5uator8KikxJCznZpQnKzYtfZbrdbhtRpdNVK5EJ7C2o3
otNosd62IpHrswh56fCfbqdGm0Dxmkx/NaJriA4tUDCcRcki+0EmUriAAruCXpE2v9LPIAeFVCDY
pSwpO4I/CtQORuFsjBm0LuWc2RuiTSQCReJOzPu/sIWqLTyL5IsmPuw4pl9+Z+hFsQadHSAJbYO5
AY1td8mgYPCB/MQSanEwxu6VEEGhjW2Q2WTJiXMvfcZc45UQRDf2sWq+tIt4qtMZ2CqRdUT8V/Uz
a/jSLurkkMu9y1jXoEfHUXZGnXcB8eMZVto9OBCViSAYgj5OSzljehTdD0Ipd6rjaAXK4WhHsU2Z
RvvKi7qAvJSqQlKLnHSYOIi2y+mvWHPyQBV3RzoUVReA1rl4qMUtcpo4O8yeV/od3SNdxzWDqozr
7e8ZvaXlS4Zhonmdly2o9ZXpLnXRqlLNNbYcxZkjbJGK9SzVgGQsnVEcnX3l/WNcqyhndUzqEDid
Kf+nhDLeiQ5jFaq7PGqPNJp7e4Io6KeXjIUTZycm1BtpmPe6urN5d7yxZ2V6h7nUa+1Z6VNdtc52
TJQ6WIbCZkf1GCSjij5rnmdP5OgK7YAGR+dMo9AN2Z2DlRCZRIUUEwy4MummECj7BD5piIIGjXjQ
vGmeWtGrO5nYpmVQzzqk2PJ/UcAmvQGltItOGQwjD79Obs2/04gSMjb54ClhT67oA7ZYcp2eaLa1
AbGRu7K7WQMsKLRstpnRInOQE69G7VQwmvUlOioxaSPHQrNJp8v87XcWzgaLRj7WRy4pFKKhj8kP
jcHc9obdrliPx18873bxGvSSLX6tWmultQMmleSn8TgPQwwuGHCHDkwH9VDvBQ50xO4gDAkCf3PK
jZUTcy9gnVve9dFU3eFhvA8uGCxbgQ6gAFwssIq5iILZApqYbAPktaHCI6AZiaU4q6SKLtHkJocb
5h1b0akHeHJqF/mSTCaKkwcTYqyQdGkxVQLqa3IUSHnWILvEdOoD4EUeieWi4RUUjMZdU9t4mXxc
0GO3MVAex+R7aeCpY6Bt/oSnlvDqpgU6phtY+iX4GrArCITKaFlQorjJC6qXcoXFPZRBsTVUR7De
60azDwFQrD+RjB7H52RLRmpQJhudSYdsdSaHCyKnJQN0MShDbhn9xzLkUPVxtnwZvfRM/7nkqHT3
bh+/V7XB/+kSn4E14x/LRft4mNfpa9MX9hqbX82pA4vn0bTidOMBZPYS2+DRoqT5X6+KlCUnH93k
1SyhxxFGY/nxTzHc/gqulzdY9mjGHqJFH1BAOrv9t0ojfTwWlN9n8s1HRg7rOdBNPPXQ5z8px3AL
Vr7IX4b0HXE07O6akKnxl+/M8vURkWTUuCq0HMV4aIvIX8Yy6fLFwh0W2/7NOgxNTLmcUBnA3NVw
wPAgOrBMeWgatMyc7A7YgVb4yUiHpyHBDZkAUgS9IpRUxjVv7aJ1H8qWwEpI5NTNkDIIjEVny5Cg
D3QaZwLWVeWAlZdo1rsFeFFZQ2XFEap2y7ugqcBi1anjbOj9sMQ9RVN4pPnk0cPY3US2hz5hy4Sq
JPafXfSCCz+FUtJVDZ43kI0W9yCZrjIH+4mLqkGJBaLVQkuvCFZ7SHlU57BZLyYPPepiET+EA6r2
G7DFzv6VkVLoMCsNdkeLWtksvPhkJHL8uFGpoowtp0gX3NFpsxmVHkIxQOe5wII4HcCtOrYez3TG
86i4GoZW75esMY6qiKCwm1i8hn6bMetvslP6VyVHHQReXmj3QFl/XHBwXPyYybG4mDmrxlGa6Ey+
JmwChFABweaDZc4eGL9zwVoMfYjTwPH/nKe4s3904pTGMghr5437L77rRaD0WKqSi3py8a9ysm6F
5YEkIBt+/C7LgDcLgpyWAWUenVFyAR7yJXkuFOfAzXdatpDLGdg2xuJHnrkHN6m0vXTcxEG2lG0K
Hd8t6VgWP+R41L0D1KDUvTTVTRIkhephQQpfH/rSLN+Fq2+Ii2/sPhuq1WITqCM6k8MrgOPN95Ni
rspqigGSjbkEYyrKJGXtX3YlZl7HC/DFijFH29zCWRpPrcKA8Cu8AcLYKrX9FdqFJzPkMdC4nK4A
u4EoRAMx2Y6rK5of1KR+ZzpDHRQF+kfIKEX3Eg9YRlfF5OlKf1BoF9qfGXYJqnifWAk+Sy9VqVac
qzV+cltrvRgpRlRUGqvfXxa5Wn2eluXXqxmeolsB97BasdjkxNLMumZtAwAf3E4ZaSzywCdpHxfv
3IP63EinFbqCgWsvmBow7OdsugaP+3QoerU4Nm3+FE6O6vlks9L+rQpBuiDDahTeuCHeqXq2uocl
WHEgdKIp92SiWLoC/soaTdO4IF0VnXnLFShC2sVVskEZl6tAWueQD6Z2blw8T9RJn+5MPoaPqZKF
jyam6UaEHnQy9VXSPmBe4usigEygDecHIK9iPwSiMAUiVc3BqTm2K3LTof698OJAYQi044YkSg1N
1z5oQ+GTr2id6M4zobMpwIYLPNHEAxdv0RyWpJ9Qx7lMQQJi1D/JtsQRotE20CoKWDwmoaLCkkK4
xhSiZ1TmBhJJpca0/Gm4Xr4Zuxyrms6QH62mh0QCYFV0IAzWmDEAsQiTNbjmbUhHKDuKpsAvQmQp
WZnC7LlDF/ww+YPQTgkzTVUPXBnS9TSCMM/pU64egNoo8aoge9+GzeRj2b05T4mSDCuH9e92niW7
JbAwtHSdsLHAx7XQVfyP6mxla9FzAxS8r7AEYhGmbj6Gdg71MQi/AWf0YbMndw56E2oFwxxhwWfA
PBFUHn13oBQ6FGW5xbvT3NGIFQZ/CJ1XGlAhtAawU1Iqy1XI5JSasavF5ePm41JAkV4uL0uDmogH
3Gg/Ls+YgY8XdoGWy1OtRsm35mg658t32Uj4joj56UD8/boBrrc2gWAP2VpSuZQxMpDOFpEASiw1
oIlBPnNJlGIAXovuEpa39c5OFezvtdVbzl0Qc46NBVJW7JRH3PI2Q6wBqi2GYdaWQe7l4OgUQ2yy
HjwjaZ+sytWfS/QrNVNZv2Ux704OVhKXGsAuhEB6OwVWXVXtdTTDxzBPoN4qDuDvMqG+isPQqPt+
6POjNFFEMbTqZshBTG41A3ocZdpnhpMkA7rKy5hDLY1ZYKnAhsudZVvD3RhvbMi8nmlAB/JNeq/s
ILD0LiMngwFe5ahYC/RySGmRB09wIOANo+LffnCKHaiOQc/7UTguDRDWf17qfy88mO6+Ldt7KENn
3PvWNA17sMv0Ze405ZtXJ/ZhtOouiPUkelNUUAbpaBrbkHdq7T5ok9g4kFcbnZfRApUQOW2fg3b5
mw6E9YPT5Uu9tresQ130/6mXq8N0SnT7J9rq0VPAB7T79FlZBwZ6wNHvIRoUFleO7lZvNOqjK9oZ
qNFB8TgI7mi8nFL6gOlgYCr5zJ/msmV+3WeQbCiKErSBMaSiPg85kPp3g/vsVIp3JnMpLGQOp9AF
UWoybUBoAnEqMlYAd6Ij5KMS2Ra3Xb20mHOfyUSlEgU9AjxCo5sltStuKKtvhvU49JuBWT8NwV29
0F0vfNi3JcoepCHTMMWBZnZCi6fhpWjBL0+NOHAyhgZegWbHYMmw7BCch59+Cgc8I+qWTBpX7/MI
KSZAO6oTGW6jlgTLgyIXVSU/XY8qczQ+YQ3MLtYqVplUP0Mrss9AKLmhp3xzriCCRLOACP0qi+d2
JjFMugW1Oq3aOHJ+QMYmT+ql0OKRNZKIj/uWg4YV0As2ZmKdfjCOQlIMgtc4Awj2coapa8h8MpaN
AVxBBrJtGUgOOsQiTw4pJO/Rrbckxzl2mqaEnymE6l+V/vJ6ldLg0uaAnlsnRGvGMqZ8Ri66xhar
YgUmghXwgMeqgHStXw3m09AZE1gpWHVXOEp5N/a4AfqN9d0uDcByhIn1anWnt128D0fLCqJ47taN
4PqPS0tg5/pvgjxwP+BhVNprbb7Yu0+7ilYgii8gYbYfK7tdP6IdJn5mU2WeEiSAsC1+psM0cPC0
zeDcp2ElIjJEUDxgRfsZO8Y+hOrThRutAU3+uTXN6yF5iSqNvCmksa+C89+H5G0FXobhKeJMuaWF
bitQeqIjspne02qqH3gcqi+Y3a06NN29lUk4HEPDYpC7wxBqHcU67tx2F3am8WaP7XvB3EvS3HKh
BGO8YeFvhHzkFAFFMynbhlebQogIYhsqOqdCkpCG8lDaRQu2r0vYBHqk0ac4yqA4CtEB4Zf5jFhC
ZZUkR7+dihC0NoT7Et0ioWi4kwcwFl6GWtGNgdm02oq80iGH3ITiD5t/fpUubegsHfHWFNrKE8Wz
TjVOaJFiggOaCRVUOhvx476xBmfyAQedsIYshFTJQ2PpJpslYsixlBG1KMSNlEsFi2RWS4NZQWJP
zibPpz1R/cXoxlXiTP8+aJCOjl3Tue8g0bNrnGLahWCseijiTAsA2ep/eABXEKmgAsUpO53174C3
eUFmpe69McXA1odCFrR3lE0JlapvEJu7B/Cr+Bu9hOA/BP/Gk+1VBZQPVWUzh/iaxK56jyfA/l6p
RywK0Zug5+rRmIbAJWZq+UfXg8uPEVCzy7tBf+/yZ00eGLZFinwPluTPFKrSkDoEE/VlGa6l3ckI
Jx+3gvreS7LcT/pkfmfVoEH3OKl2iefN7xBBPOCOwJ+57VT3fRyDXhFQgncjqyH4DlTLjoZfhFE6
i9NLGBXPIczopEIkRFx0qRZOv1SiRzHt+RE4Cr1+ZYad+3qBGQhQxsfRma17/BuUO4dzA/2A6Ewy
SyxQQELOuq/7VLnTObgMQh9kctYz9KeKRwssUi13zGcyZV1R+4Y+lUeypVqqbU2g41YywVbjFRek
KnTweA2JAA29JEX21oxOFlQh3r6trXTGmsaeklV36Jqt7sY8gaAqfq7XUrYjtxnYZVojBhOY+AQv
5OXEOw7xR80voYG5WYxLgHRB/xjb9OILQTY6WCwajhcmVHD/q5CRj9MeXPNixYrxyjynYomKDkqB
vd7KO0lzTOKNthdV2zEFH4yMvcmPwWvv28CDbWJRjpGYI0XTOC7v52L2TjKfzDTkjlVu8YeinRw4
TquZj3U3avemURRBnPLibzbrwehm5Y8uscrbCExO4l2aZXw1F2Oyw2YW4JUCaNhXSrKrmnpegZrW
uBqCbtd4xXbexWuV6mXY6ZBlu8kl7zjY3haylCVj6RraSwqmgu31IcxjYzfG9rcbu4wt0JkM5tTu
qFYGRJRknObqQ5CLwtJGZ5QbFShs6cZVYVkTs5Ai0Ht3Xl/Wc8VGCS1XGrm+09Xou1zWJLt05mn6
nUb0eENntM+CdXptJ5zLU9CY6psLUkxBs9CijpZbDcAdejtBowhK5cvMapk0kedmUiWHy/RKJkrB
tXBKnQDctC0+Pbn1kPP81cZaz1sCWs5d1BbhKuc6gMJQQgrazkmO5J2BxuFxm778KQmSlOZTpkH5
qxrz7WS3WrBQ+PQsN9Ebn8XbTBD+EI8P5+zNg47ZkRh8Fvu6ai0HbF+g9Jm7BkybXfi6VFDL+reK
NZ5KgrKbwUlPpEFpM7zZ0WQeqRCwDuq2RLeYb2RJBHxjne40KDLcGb8fqrYOMCmYTtKu1pBxTx3M
+HPubW/sNISKWrItwEzl05ASnKYwNZ+xKlqh19ZYkZHc7uR0dzQsmPJvPE7p7sZOw1StAjf3Lq9E
vlbbda9eibRTUgNllk0V/TItE/RHn3QzzFPt8+Aaa3R2X5TdyWnl5ikyp/o0OCaU4UHpNwW5PqDV
VMQtwXiy3lK5JSa3mH1uFXNNBRabgzKhgTJ6M7P91PZ/LZu/v28Ng51ZXaUMIgpyf7ibS+why/FI
e8qUjaXwSzhUGcfjRZanr+pnzDu1l9Go+gOeJsF6JYbGmEz3ZdlC+xmjyum1Fxva8NqsLuFZ073X
7gS4mXClDpsCu3HiPTh2tBf8wvSbyUu6NXm7OPpP6Rylw8RUsRDlYeaPsmk68CelM/Wt4hqP8lFJ
PlpJW94Bnp4bY7olGz1D3cQ5mCnvZkdbKtGTWkxaZzLOm83YR/N0us2w3NELYi9CEhjcDVeZBwXU
BUlgJfw05Jl5JiBBpUT9yTHDF5045r4KjpUdtJ1PzC3RtCwOPE/QfgyqC0iOgzpiJT1YEL/EOBXb
oX8dxLq9N91Je9vqIFpu3KelCDamK913xQ7zTSkqCqWvYV1pLIdq3ofKN50t3PiF56nbKS5/ECv+
Fel+o1lgHpgKnf3UapP7c1kbAe4S+ZYJ+AAdzDoDz43TnjEbzJ5Mq7IhLwjuyZahg0jFtGNX5hoW
S2mcz1D0owKaFYOx4w/Jo1G2m9TkGYjSAYsIk6g/ttpp+RyTiT7Mt2OCP1Cw1VzBI8hsNQakGq3x
Ub6HZpfV2xkLE/7Nm0vvWcUHqGsCyryhDAqR/yH8GV1cF8s/ksxLFPPwBCFKkm3559Cp2lTAIbSJ
tZk6oASqvHaBsMCKijGa/2aVtjJB2ff3YEPLA0ueaBMPubcea1c7GfgIgka1z7ZNHpqPnms0IEKz
mx8l0l2RbhX6bXqqd97abjTDnz2QT4/go9/OWCE+01nZKwm0QUDBSGez8NLZl16tfVbCAQ/pAgrO
CCJOeHCs5zUrQGOSFRnJDQ4BB01uAziNuhG7rOZ8vjJRCKUZrAM3kACQdyO0fPLWGYKCmPIBrkSz
fukUAH4IqmPPg1TJ1RjtdP02TM3Cnx1o4qriEAsyXjqQ9ypaZrtpN56iIgsigSdMxIGD3+mcQmTc
EMh/AFzbezr7tFMUxUt7Af5HGsk6LcfdWtjJNI/oFEYP2KU2FNXnoDFnZSUnl3Qm56Q8xMI3+F2w
G3czC5Xz0wx7oesJwKngjxNfCpZx8nKlPh2trjQ2PbvP62S8AyBdU4/53JsroJDxvyLcPuH9e3V8
heSLuZPofrIvEWNvbKdi+lfGX/UHxN68pC62UgF5TG7m+xYoSciTQmVarFcQ/YRpge8/0aEcTjaK
wLz3sPBN1BUo/fNszABnxHrHp5e4KSiBImQ+9Juxw710sU9Y2lhJurwW+wsQWgW6rgIPxCepHkv1
NgEL0AffHp0l84M1WM0hnPCrFZCpp/T0Mw77kZa3iyHjtrf0JNDEPrPxeXDFZjFUIrCXAVwFjcip
im1qGjppjU1kkC6awOJjlUzGUKCsRw6usRe1aZudLHATBoITLi92EyZjcwDslwsmhZkEKcd3jGhV
dcxiVk2ZgWJraqznIY37k8rjX/jJA2OyOEBsclfH6LaKBG9rHGXmbXxyBrV8vIJ6j3oAe9P8bkbP
euPVb3mlNyeFTZjfCPMwQfcTYu6XKKd9BrRKtMzx0whSDMhb7ws2YUWrzuNnU1WyNSbv7ppsXpyx
J8/cDQZ6pIKMu+h2HCa0cPm1paev2Fhv3Ay3OGY6Bw1EZscBqrwbk/fFI6TgvEDppuGtZ+O/VT9a
vyKlDaq4Rz+T4da4wyTKz3hCF2WZZuFrFTHwXM2qe69PHlQ+viiJOTqkKURJ4C9lyTlm9bm042od
TXmz7lnSHSfeO/ehixYR0nXCC1qV6hh+r1WF3UZkTEO3tQZWSFv9x6zzcIfJR3tPB6OygIJO5sXe
GKze1K1WrPBV/jdxVCw+QFZi19g1lJ9YOb9yXrx0guPj94BITYatl6nz69hlNwHJmGq7PwQotVFu
XcBQgtrUw5cwfHIyLpYOWPiSDyVa4tzuPkwxcnjS+3HfaEdyQoEqWtlYMQG7u+e9uM2UQSRMs9fk
rWzPj7uIB3Pldcqz2ZtAw2GDdssgOhSeZ+2nqTTlD4+N5XrgFvg680i7t+0KE0Ihk+WNajAUdvlD
H1m5TrpxBtNCC7GvOmNBjN9NY9SwP1pW+Y/KmN0T2vys56zN+g0II6J1WdnWc1dU1f08RkdyQk8Q
n3mzXOJHCy3vqaJicVfR9fmhQBudrbXdz0j1xkCbGuxLD6qxV1Iot8VNpkPCtQWuIAvtXyJWcbz2
Kha6oZgdTNgJ4TlPA+Ih556jP+c+CNrwQqMkhEpabrZ7IiWfEr3eZ8mQBkRPnuiD/mz7lGZVLdCf
Yf5etH10jKG4Q2AAOvRFCPXoKYMcCQSx8dUWEGeJWJ4HVzl8ZpB9gRh0k4sM8wk33GQtObwkF1cj
yMHo8JWtZNq/KnB2m1qE2ZJOjMaUBjDLu95mJrQ4tWVDcFaVAWAJwAJp23DWQiz/pU6G+xG2C2sb
nO26x9myqVjF8dGtx/opr0PrWdSgJN2exxM0YqBPLPYpayBwtlQj4mr6pIPUJTt3HD3voktzTiqs
Q3pNtqc+TaWCereDNs+9LlZTyDsLrxxSsMyVwZ7IJa8M/v/nUiMpvQzKjXkKsVsbfI2dBY2CWG+d
VWgK9ls57kKveRzEIQIv/VrREENDctzYqnFuMLdHLZC3gHBIDKWN6st6FIftWdABM+Xv2PbK85BY
+iMkbX+lfJx/4K7UBa3HL3azVn5aIB1QouZ1BlUsFnFiqMBV5fQO1ecVF2olY4R+TKyexme1r6Z7
BV9yvxek5U2BjlmROVmJvnNt2914ijq9F4q7ooCotJXAHYc3MO2Yj6BuAdvkNL/rkH8/sLpgq0j8
rpSQ4QnGPrNPU1Vo3/QS3ITC3g1ucbAVp15hBxPkXAXTsUKia70elNmMyUk/jHuX1/ozek0G5RnN
fr0fMaU6N85gvHnhWs3y5G1Ce+QdU/IKO3QJNjEgULhtB49tQsFOwsAq+nsSpuzxG/pYLklJUTZo
hiz0A+NpsSq8RD8aps2f82R+Ioj+F3b0n80/vrATFL8tvTt38LDUm2H+bUERwOrDxqdhU6TRI6D0
WxrRoY6VYIrd+KnKJ0zKM8hkm0U8nsiZoQV0lYVutFuGTdds0WSprWhIxfMUpHk0bF1DeRhQnFsa
cMqisN2M8VMMIRPsSoW+O/TOI4AA2h33VEwXe0v9nkLjMujbGNxSYd+95Hp4mCdN+z7PYb4x3LTc
UZiZv8eRnr8rluVh94F5KzJ7A3+XVXX0hPvKUGr/e9Uqs5XtYLnJI9g2o3VU2eNjFc5on67S/5yl
Zn+x5Z9n/4c4tx/3Xt6AV6XV46dmuDeZFz/n4vklStwIbHw82tAwNrvkSc/uaZBY5neeNSGeHrB1
bmjOO6u9dkujMAKBFKR5xhOd3diSspu2Lu6JZLdrGx/Wr+LIJgr3St9uY3WCLBxt04vCdHZjo8KQ
oX1jIwPtSsKBIoXin0eth3kNiGxLIgQDD0HQK9jnUnxBwcYb67jNGskvK9QBE+xEu6QtoHoQgHeC
zDTnGagrGDkeABIwIkFNAg2VWpln29DLqlUJBamApSDZXiVeau7Hkp+rbDRObd7ipx8kIET7Qaa0
Y2cd/ABx8DkkJ/F7kMkAxyeN6NDZlnESSVQHHZDjqvOaAv3bWml5B4UkKCOhYgn5hG3ddtHBEA31
I8lU0ikdKMTLIDUBhRUVGySIuQr8qs5tiaGr0OuSdcM6VbxqDU6jbIUHa9DR6iD1uY9CBpCZOgw7
z4JrrdZv6NvW7shJh6k184Nb5t/yuMVDsawyYq02W39RAJRDQFU683Mqln3p0CXf8KZbD64ggy/0
xD5Vg41tEPhjccDSkb11hrIKZI4dohFvnqtuI21cd38NLt5CyvooreWj9dCK9WM90+2TNplLafLn
n6UjC1uXo2Z0K1o008EJg5VQNMPSClsc8vbJsAI1w0ukACdVon1XddaleydnmP+G4djvlmW2SAug
XREDDyN+4nMXLHZYV3hotZFFfoq1thAyPb7RZTvA5+q/MblBE0fDhjczwb6l0fXsSc8xxcCDm31W
0He7U9w+OjRR24DiWXE21eDOD0octqtiKsdXDroy3yi05K9yiB5SE8+Qfj+fqs/L2FnKlstAZ75/
G/TqchnulZfL9LHjggB9UObRB4XlvtfyKKDnBzNp7AMN6WEDgqf/GTZaHAX0wEDBtRhSblmpGbCc
+mvnseIF+IgymAH73yeQy3lJctXYhiyDzp3wYu1JvTOH8gEzp/JlMUG2xkT7zINM50rJ9jS8Scez
rbpyMucCOR+yuYOiER44F/S9ibarjd7zAjh+zLB09AFBYJOBA60rdP21jGIbGG0xDAdjGRZYYT6y
JL0MmaGA0a8u55M6vLRGOT7WLNPAcgjAX9xBkQS4APUJPDTakxEO/8xgmzuSye4qkAJYzkMMqtsC
qEgNVAAmNGDIS0WAqspLPj5SdgVJlZ1p4utJPooSFTXHAMxYXCRNQIeImde3yI7aRw9Su3xdd3qz
c6Eb7rgtlhRDfViRkFfE8suQBGmkVxVS3XJIXhn8x9wBKluAduFJTNxEG3NTuLlxkiDsBZ1N47B0
GZ6YJiuQbjqj1F7k0/CjiMRgy3iyMW9iK2UEvlemyxBp+ygkfTcl6RWBzMtaXr2M68SPgBx+FKL0
2YmO6sySPaQo+pM29j1Uo3Cgs6Yy3GOnbvWK96BNkBFaZazH1uzROKFa0GYRGS1UMoBGl0HCmGVR
Cji+Behc6TEQvFwq3mZ45VwZGy7qzqJuhEeEU52bpl+BguG+zIAISGO7OeeCxifCvQEt1W9Jxco7
01Uq7MpnxpsepsrGaKx2Q1GtFs9fJAEU0e9ah4EAyZg2FqaWx7TB922rYxgZbYuWPmCKNFdptwpE
Yda6WjzZghOmd4xznNjsHQtrysq2CrDNV259MljUrVN1at5EaCmoZkRoKkIhN6uszLowfFDQetu2
A5S27ev8XfWUpzC1wn+UpFh7kRb/jF2eBz3LjMdWSfWtOglVITfW7yipF0kzkqLsklTaLX+v2tFg
P1Ws96/MEvRCrmvo56/OXMj9/Nmb6YD1YbL/91C5F+h1g422agQKnEwDFs1xt9eOBKEm8HaM/pxd
r3nhAqsmBxuxzw0MS7ge8gr83hYIXPym1urDgt/uUNToo+iBosGaf1WUTFUL6kGuW6FvTHb3P5x9
WXOkONP1LyICsXNL7ZtdXto93TfE9DKIVewCfv17lNSYGj+eifi+GwKlMkXZLgPKPHnOpvBjkO8Y
IcTGYlZtzdyy5/sl6CzFyik0Md8vwbhs7dBGma0jdfcNgYF60HR+pdF8Q0Z4GDa38J5Pt3DyEG58
C9dk8SJCx98Xc49aBppYReS+mscsTPJDnnQmGI9bJi0UVtoRiszvzaFz7yhPy36NMkp2VxEkn6WQ
QmeLDRmVbGf4+Z/m8N1xGL4Josi9XR5beJGh8ej1Es1EaD8nAtpCuvFTGv350ZkIbJPQkEfLYr9M
0y53mY//Ub70OlD6oe1MgEH9cs5hLI3UFOGBH2zWdlwmKKPhlPYDSG0etciwQD9VrwvmQRvTA64l
GvD0j13XeEQ51AWBVMt/jGn95AMR/gU0hva+GCt7i+e89YcmQCeuHFKXQT/Ptt1z+h4JdsQRjU6O
uyalw7EAdd40AZv1rqRISoetcPliJ3nExX+EBOWimGjkIKrMTBGuaTE16VHvIC35zwvQGhT6foE7
3zTBfrIe23FDOjekeCOK5ouop+E0K7+/D2f9nPzv2XnItXJ2nrVz0rjaVKnfoG4/tGtqj10EvDPA
R9M19cLqpNvNdUs9YuF5Z6RTimx19Fyjh8Va1aJpnmKzmrbcTZwVPUndmkH4Mbb6teMn7KIBBPGg
ASyIbXyFWxQKEw8tJbFSNFhdXP6FTABcWw8xfXfyPg9Xo3ImIy0AhploV3d9sxo0gKOKrEbzggLB
xHGYBXrNowuhXmi4zJIzzZIzUnA3589iWQp+vxmGEw7sGXnGnYt81h+N6bpo9UVu22uEc3V9xwoo
4dvFyS7Kx5vHUHlQ3XLjn4Mt2k00WejYTPT+xUaB6NHGewWNBmVCJmsIuD/Uxy4s+peuYtahyXs7
4H3ng/YxZxsr4/XVEZF86VyU1T9ZjiVaiD5ttVQqSggIqJW7zmoCk+W/taptHzutbtaAO7dIZWjf
NRIJGwNA2aq/wk7/jRcp482MXNzS+955yPEUOhR9Z+6bKb4FJ577z+Aoam7BeGW2LTwmPD18jKp4
T7JnJHbm18Nv3QbAMAp9+8U0dHdbGimbxdL+xd/k5lPKrf5J6EkRIF2j/XYDbYq930j8iKDUXfPV
TAxtU0Bw92wzLzvz1PQ3rbTd19ZSYHExhL/9IKxG73eegGbX1jsLvLwFvqaAmJ5D/dgqLpOOOEvU
oXk/IxsNochCrmQh/8Gs2Rmos2jdDQXbs9D7zmr8VmIbv9w0x29qyPA789HocShBB/HAcatc6wl+
t5D2+C3x+vOXMaKnExJtudTm4GHMQYDsN7dgwfCrd2L8ETQgNEErr9UXW2WruW7HkPbI3ZM0kd62
oMm3s90E3YFqVgeE4lrIbEuju4BEd05CJcD7OvK2MrSc6kfKTKA4IZ+ZyOR73mrImKtRh6z4NmmQ
QaHJsKnFI2aP9Ld79/d15p1p1Ch/nSstcHPIgsrAL6DSkOPNwKz1LAez2EPqmu2RE+yfsjyHOrbX
t796I0iH3vm1uGaZhvzQaLK9Zbfdtg2FOJhq15yCBht0HFq5pWGd9FCFMSJ2AjKcnSCdaAN1Cj+z
B35D2MZm9iCbxGZs15hgW70zLgveGT9Z0EsH6G0W3aESHCVMN9F/QM4xIE6/zAKwPO8m+VLg4+10
0YAszNCS6+JrgAyA+PPI1/JisCCC9Cag4lpisQ1Ex/XrXJrz9QrbWVECGGTir1RJ46RDfGj2JZf3
gLk2lzi3gILXe7trynlTBTjGukZ2/Jm2WEnF1o41WM+0HVOjZU550hx59kYaQLQ2u5QK0m5xxREW
pbK4GM1bbIVAuSscPE3SGc3FxVcaLHO1iqY5234js92wOKhnvWLDNkfU2NzmiNvtPpMuiNwSNs7D
gWF3idboneOlLnjIIvHVk86zHFu81TrILHGv+6O1k3ANwon44kasOOfh2G0g6j67clWJIVcHMmIW
idX6Xo0MlJs15xyzQTHyeMNwYz5bkodsS6cu6iNt8GG+bPvmHLWhd6iG9IHrjrXmskwe3NqvjkUe
4+3GKptn5MCQCnWk92MEqSX+DOHv0E2+1p3TfP0syEEifw5CLbO6iKKKA67z4mrFp1zm3SMNctZg
xy7GfAOG/HZNtnA08itNwLUUw80VT1KIUnbdFhDgZOVoIICcH/gGSH/XaMJl8xsDifORLfE6trGb
snlabFWRgzq09r4QcWUZVeuZuLLA3cbTNfkaYr+19fW6Osp+KB7xP4+iuYjbPwv40pe8yVGnBb6q
fKkrbjg7vYqyx8kr47PLs2MPpprHVh0cJvxHoTfZJmYxsvp6brios8GoR8WL4cTsmA/hze89nhwW
O5qwwC5pF6BnhDTiuefa1QVybJ9YMr2aaHRZ4WbMv0MS6USPDkDfjnE+Jd+jzIV8iDvmV80KjT0F
oSM2veYS2agQ7yHfLfWnUM8OFdTwS12n1m9n0tDwPEa/Yg+sr1zo1msWRgP4Yv3ywvW8PZaCTzt/
cPhTaHK2wu6o/5ZX2RVwFfuv93AUtG7hYZgPm0yfyks7CmtTJfmprET7rDldDYCIwCHV22eysbq/
Nn2WXOaR7sYXu5yuNPrPILvizUFY1V5/19e0CnT7zcKb9ZTNgpqzbdHgHDQGBbLei9dAGVR4Y0b1
ib4sTj+iUvKJra+yCjycqnRV59AJNZTP/KpJMVqE0sw8btU8+d/0I9WaNDZrYE291LPRsFRYZ2ju
WWehDnQGoR5n3fc5dijvtsXPTVzrzDSG7oO4K964BFqdbBS7+C2xwgOcYuy69WL64KY3JSgVIJ52
uy6tt/h8+Hw04Zvlm+F5zq6TAlqX+jRY7Q8OoYLdwpvR+tEOXCjRwVR6W4t9Gd4Rscz8GjTVI65V
cXc2ih45GkmRSTX2bGjEJiuYD/ELlP7oD2cqGxQH/fXyT0+2xY+2Ex9sFLusJ6Ad/4heVUWLOnhT
iIym64xoDtSdn9DJxX1C2L8ae0TFCSez5X3KL3/hoT37ZHTilp/4FF5vvzko7gYacrSDVhhPXCTd
qwaBDEA8QNjMmgitTGIMUjXsclSwkH50NjQbl2j9iE3ugeYfs2oNp/XYU2r2HfDUUN5V5syLb2u0
XVl+dcRYr5sIEh5tXW/r0h/+0DTxQ/fy7mrrfvncif5K5qYeup3mpvXWUKTHssl/iNTvrsIbyuep
bK9kXrwKVEXIq47G7loprwFeZF68+ki2RxO0cWtR2wfUat03DdIyO1B+mDsG4sW3Iu4PtNtlWdmt
CkPLHywkWh7Qu9quaOI90pk6e9e2jbnDD34XWR2ybny9gy4qgCkNsUkBwXJbCtQ8gEPVqxZaO1Cl
GB9G29uAAdM5kd8Sa/A6OaRG/ZVMH9CUy3IzHJKm0atgo43WS4OGAZ8VG9x+08dWHDLbywES6uy3
BnTBmzw3+G5Qw7xiSIeiNA3SPTiPRvVNukbzSJNywmtVEnqvVR8bzyK1d+RkiBg9IiBcmy+ADmJx
KNQFaDbLQhfSCD6fnVtm16sSUutHWlJdwPPkuGmgWo36pyJJQb9NgbIxOhGWfoK5m5JmmIynDZhj
En2XdVaxovGcFS9RtZzHd0Q2y3IAsYN3KPqeZXjiOHXenWugTp6tSSBph1Iw2U0bgOTCM9hndkOr
PrVbf9up1Gy0eAwu63Ne/+EaNrI8HnQ3mVr/3f/DdWn9f/obBXq53z8PKur6eojNFI3WqfSgMWhn
9T5F5XvnGzz8CtTMlor6DHp1QO+w/pJ4A4cADdDBhBMwhH6xosTHC8d/RNqQ17ywR9pxuXE/dUEV
pcUhtcYjbc68JoZgMstMiO/RjFnqxwYvSWcjTbJfLV7McaPNvhuTKUAFzqqHyUqTk4y0fIt2M/1L
WMQ/6E0n7avZtTc9sW6zunoAmfcTtIbGh9p9SgqUqRwFaSzCKt4WY6utZ/widqix194mh2LKgvn1
p9UMKXvAyXV0jiKvhN5c8Qp+X/3aePkbpY15KPS9Xk3AJqnkMovcbhU1Ar0IavhfQW7+EhcehMsV
ZAzdtM0j7k04AKqxyWSMBgkaLrPvE5aCllEEHQwT3UdxW0A8pEmKbWeW9d4FfgGq5x1QTXyD6m/y
q0SPwaqWo8ADxbP3qJ0n+8oBNOcfrqxo0tm1HfxHWyTJY5lozRFSTAUy9V7zTIe25c7KRtp3t9ig
yrLCq1tyJdOHKHR8tM/YbuKdTkUVXbRt5vIuSvdDIEel+mW76YMH3OdXJoEYRF8NContxRPglKMh
qDu6bVb2/paGH4JQFbKRlroL0jzvMMWJf5xkhDZ2q7U28ZhnYCBGr9plPjWY5wQJsFMbMrqJkR/7
qv4S15p1FA7YDhqz1Z67MkY1wcrYz7htAyLlGnj8Zzu15ttURvGmhrIB1B2FfbR90CyUpq09483j
LijhrgBUsxYzoBlSpt7eFclfhE0u0HOPN6ZSc8k2Q5IJnUx+YOb7a7Zljp9uNaRgVnakoWYYA3RL
pVeqyCbuWeSollFl1onq+gA+fj2gOfLSoYO3MtG/dxcUAmxloGg35iDmvyFrCp/hH2g8jmgOeuaZ
Ybx0drQFaUX5NRddex5a1HhpWHDf34o8K+bZ0smKVd5XqPAVXfk1MvF6ptZAsth4YUzbUFDimO3Z
ywG7lhJ/b4C4ogAlIBlYZVkcPM3uX2NhvdZyiH8kWseC3rfFFajE5pyMWjXDlOKGo+mqld9aXuF7
kfNbZNk7r40NuNISaSNrewQu1A/86GdRGuBKVxSCyMSl55QSpXSaoc9yNtI0fCuhceCuYV4CyNWL
3Wk/SA27h7ZNn/XQhSibiaZxkEKt9AnZbM3g6TMbwj+pubP1wBvyid0AFH81Kn9wErFVak06agOO
+YA6OYSphrj61oEpbQ3GlRyiJ370NcJvnuxZqTUgIMUzsZn08lthhM9e1vbPFC6F2wdkX8Ijs+IU
jju4dWIsq1ZVYzRIZ/t4BVRoOrNtmksCnumAitRMDWmWStg06yhnmv3v2Aqqr8cUAi1rDeDvVz3U
gehqxv53bgUjE+FvbP6RGmlF/iVxBmuTmPha2YXlntqmTreh47Z3QZo7BzncSgMnq1vQ8OHbSnzH
vnSQP8sbZ7WwJBcl+g066bZHIl6e7CIGOZCh9OlxCyPu0ZEXeO8s7qNMyB8EWS5PjYhq1MgT/5EO
bIgGgAbC3ZR2NxPZLdF3G19CYfXDBMBEb2HsF8fFTmtwHVU8w2UucJ5YPPHxpu1U0bUZ9XBHhWWG
9OW6UkMqOzvATq1plorSNJtx7zY7Kef/jiVnk+vGl2UpWplil6VoFu3T4c4HSeYlb8XrR+YMK3vO
NOEeF+oNOrt3iyelAiEnpPWG1KwC2T017nALAbUJQwIzEoew9HZztk+l/ErdibB3TJr1YqOEoO/h
11PpmrOnCY9VkJ1WmcJQ25W1TG8ZQ0ovVqN9kECpLUvQ2bL2SAiez9YlR6ZW+f9Zd7ngv65NE2Ai
/X/+zNjWyK2XOajiDZN71au6uujq3p0NnYbKqHCvplmvIQvcPJAHmawaomZxHEE51Ald7HvgBnwk
W09SbSLVSpY6tJ1e73kMhB65LJfop2zPdAd67LRAhywlS8TtEuSG1N/tEvNHAdXKbXmKIB/HQh8E
LT/SxzX+/vTLJ6Az9ROYavnZrcxTtH9kYBZYPtW8fG6Jzfyx6JODzBXIN6MAUyr9YjQ/BpweP3Aq
8mELVAJKDdbAz1BjbpJ1xkL0NqICsUrR9Hr21UxfZpl+oDEd0LEN7phxjR5VICjJpY4Hvb3QbJwn
4wqN/uG8guhLo734A3hnYo1FASk/o2k6Wlthaq3QHzicixFttAHJQTckHk2neSbxpDI86PGkRTcH
kjvN0jp0RjZZG+cRPSx7MtHhbilyJr9GG6Chgqa/Fdnulr475ZD3oCvPYtW02qQ1sZLlgwZCi1y1
31s1MEC2bJKVJsYe7H0FuPTkGIptn5c/NTA9nKwkLMPVf5yS+DrFNEP+k0YOSbULY7APdeoArmLf
NCJIWgJMCtPFfCDrLD+xOOhTNG7bye8Ccl0mZkerZHUwlIO1pZk7oYnboouwxKw/QeMitIdtzJFp
CkcX+kiqqRNIVuD6k1ju8JIqHpYto+syCBzkfYM2BxQqo6qUO5q10MmxtcdmDIomeemFNp6GqDjS
a7kHBIkdxL2YTrHMoDLR9g9JOP4aXQnmXxJLhqgNkthJA3BmJJNpXRjgLJ/HOsQ4j2gYvAxm1K7T
dkQWXbqoTamzXtk4qv7zGdn+1Q+0C0fp+nLTxrV8HpjTBVqUJ794L9d5ZOrfhcPlOnaz9oKNs46W
ZWSetNEcvmldthMlS351kCEOkBZvX0ZQAe8Ea0cA+rT+OU1CiFkrF9SBPl2trl1/rYdpH1hFPzxM
nXUkOIyU2dvQyenNFJq5sVLIZadOhldoHXcSBhaSb+CqmV0zp5hdi8Yb16Xd6dUPAHvi41QYRWA7
5XCtRR3vfFE3gW5DjoG2yF1j32axIREPpm1rENnA3pwmYiOU10lNLBHoTwLt+DBJtYW5RdAufLmQ
l4+3iEo8QiU4mZnoCehQodS8LceSr4j6EfQyeuWUoDzXwQZZluZ2ABfHqWp6y12Tb8bAQkXICNvG
VyAstRh7cdty5d7+yxOiX6nt2AWvSMXO7P1hp5dT8V2PA5a6w3d8W9mq1yGp/OaNqCVOjqxXfhNv
gI1Lr9DpfBbWWF4cO8t2Wmgm69EUwDoXIxQEdZAvvrtyS+cvhmWmu7T3nh2dvbpdgURLLVLIXuNZ
3tYmeoLuHut0+nFMQRXe3QLcrg2lrY3Q+ZlP487W8kOlxVJ7AR2Ln+9SaxBnORSKbb4vkjO4xKZN
p4iGPNB3BjWqG2euGIVQIgg6J3G/VIUvHplo/iIvXqXGjjejNQcxIw0Dxx/vgto2ks/eFItj1ENs
W9q1f8og086Qhzp5eJ09me9nZHPBlABqX47GRmDR9vOQHHVNu4XQkGtGvA09/tumiNlxPpdAipZB
MhlHJvp0T1fIGw1Q1SQ5g8iBB1pWTjhDR37J43TdmHmypyEwKuXO4K4BPiHMQvsRQjcDFDZpqOXZ
BdRq1TmFOjZZZjPaIyD1mj3bjcte6QLWoI3zBQp1ASaw1ydf3UcHdTmx2wVC3g+nSl0gdQr+ysDc
qZDnxBwHahV5bplhrfHHAIj3nxPkQraZYY7GFYBXegVm2oVm7o6EblkBqju3VRfHu2XIMZVWsnHb
8VvY1wYKK1GNB1cef23GBDTP2GiRXfPNarHTRqvQh4/+i72V/hOghMnxIwQmszyIbSXx2SCsDE0v
omEO9D7GLflA1e4842nIZ55Z3Bu0w+yZlcyaYh8gOeRGttDTbeTegGSO0w1V3mwDfABJWCEfM/F0
n8bDcwplg42Pt54nLcFWd86GhXOhjtylYZSoETvJPmmcJojACE9PlCm0v+tJC0KEj0+ZsPfmGbzP
QcTdCPM8uN12xFjJU4ECJPRFWwtkeOiosYy3OhXTQ8TdHzLt3IdqcmKAMdBG43Gz2YG+MdqSJwXq
KrC8BbpC1kiRmc7pVnCo6uwnQwJwZs+fs7D0EMVXHS92amY2zsdaWSdlvXsO89HZaiKTM+U4YOq3
wKrX+KboDHGAxqW2glpY9dUdoasYxWL6ZQ/g6XF8B6RUBlC5ppH+bAujDDTT4m+Qt+jWYWhoj74L
HOcI2d0jSP3xsZsEdaMO8taayOOn1nLClWHJ+4WliRrh+8K9mWU/a7Wwh0wVNNhGudVkFl54L8ZV
rzISnVXu0QlafW3Matjh/qztZMeHN61LTrpqvQLVXLliPhKWhtGHlxBnn0VmJspvvgm0ZO/U6FNq
gK5B788zgfugBAwau06IHdnoYOX9yhBZdqURlDLro2v2n0c1cTs86skAAp2UFRfTZqB1AG3iGjcP
7+SqQ6nZvIOUg+ae+hSg7LXvlAY6DPBocpmsA5qhQ1t6RnGh02Uh9IvE7ClK2j/73P4mwbKg7ce+
qHYiQ1kZ+xdofU76lJ8+TM1DK4TGmVlbxiEHE+kJXFW/GiNGl3HjehBW9UV/pBbk91kaeSicrdFU
2OHHQOupAebOs+5axtlz0ZOBW3n4tQJZCv0zull1BT4fPD+oAmyG2gWyXbm26C/bQCVSvDglvyY2
GqCJw8k2kY3nakgQNFMNDZ2JA7E0pRFqBKPm96skBq4/kzqEViDS+wUJsO4c2iba7hUxX2k73Zlm
+8Ywv9i+rI4Jj+2L1uNdogNkeJ25IYCXhgB1Kp3iTQ0AjPLBq0oLStQTQP2oCt2c5zH5Cdb50EJx
ZOA4ITZ8EBT2Ll3ZgNIiGv1tkeB5rUnVrEUzs5OjhfveK4Zj2xnehSboYPfoOvXSxtyWPt6LJz2K
9xBoLh6Xg2tVDf5ZXHxJ/zkheu6vo54X+Cv8HSGcqnjUitLedpEEcc0/J1Dn5wfPdn6QnbnImQSJ
iZprBZ4aslUqnhaRZWY8tPcXJTN5lU268WSmnxcT2V1be63w6zh8sLc98m+W5vS7+Zp0Fa2pzVWe
SJCzqIuiscVDH2zP642ONpEVLbgcjAQFCdDZgl7//WeiMxHZ7CB96+2DfTJEey59H0lS9WMunwiA
JZ9n18xL6h14vM3joA50RgdUTc1jDiaef7d9cKEhxVLYMvxs+c9s//oJ3B7tsHjE75Y1l09m9T7b
DB4q8mKSxlWzXePac9xZmYX3MrJxBzZNzwEhmwAkHj3WXJg7+BvLSDat1pa7IU6TtYlS0gYUU/lr
lfnxGV9m6HOqYQJs4StIy11pOC80mNq+DMC4KU809JmrbeKMTdCLh6s95sm5riBWHPZK5Qihqahu
oYaOd7kl1IDY6xxKl8Lt6rMrUzh9tA9XhlZVhC95OSHdBQUlCr+7so0KwCcfmnzpykz9zMuVKZRm
//6ZP3zwFgwfR2d48Cs8wXbCLKGjUnMtANdXerFA13Ohs8HmgFQ304CWDOlk27Lng4TSMcORHFq/
BGcQGOrtxPGOs/vslMTcOLR9csxwq+yP5L1cZ/Yk47zacg1ZQN4X7U1Y2BxSAbbi+EUUwNX4WcKO
vULQmg7o8N1q9IOIELSh36+hVWFeO9vtXgTIFDaVofMtDSGfCHHaCVLE5FuppfTG0eelUvwXHtDe
5EP8Te9fIt60j4WMDjzCkuhQTNmVLilz3IB0HTIO6LD+Mzft6mLqOjja6LTSoc7IuX4q7b6CmClm
B61N+nXc+NEqTcDBf+dtJaO5e1+GvNHX0wzBEv2+4IiCX48cVVJfHO5d5r6MUhj9eQrjF9q1QrIM
fMgmEvdemw0v73andNPP7B/8B6E4K32Uv4JafVglLb5QvEPVV57HdFu808kvc4vr314feeQXD+wv
hnMWgjIQtPSLmYZtJevtlGYZmKrL8UQiP2glFVUABZKfOmQ2tossEGh7E2w8xny12Ojs3/WDaNpw
+5/cc4EyXXSGMoB00ftQgtTs5Pghmo8cMHsVTftEeXG74AduRxjZrfmlbMN5jpLk73OUff/fOFqF
PFXchKrW2qzqFu8tbRfINgl/mdahU4BCZlQ8aIXQvyBvOGxiOYEcDi8cp2hw6y0w7NoLkDBIFkKh
9rkYuIE8wF1kxET2AnXLPmgNALoaVh/7RY90Ph2iLgWBM/Kc87hx+JpxsOLOijnC5t8sz/HOaf8t
Uayo48jlcTAtBKlhCcaqlSNTeQZhafy18L9JRYoq+mzNO1NxKoo/Q2PCdnK0oKDAXL4hcGjkOQBC
C4ttCTjazwzLCkMKDhIIzUSa6ufrSjAH1+6egP9ZoT3iRTs9Ll0CZHcb3u1AKtUEczMBGcnnPSKE
rKMZOIphjetgXbjEClDlmMVJT6AkH5RmVpxo7FhdcaLDZzaa6BwQclega14tziMtMy+2rDNFKRY3
cxHeLkEB83ieA0Gjy1JwJqnLzossi9KZ9f6BlgmyzRf7uDgolL2VwaDWSe70Q9DZ/VWXT9ggX30c
RuZuAOgAF4HcOF3uf3PRn71rgGjcaV44fsdeOkNv1jdbmQvJ493f3iDv879FjjCRBRIwm2ABAEHs
tI1NVBKqpnQ20M4avw/NsC4KbGESkLocpiy52S3Ix+uuW872T/zRswY2W26FAXOcYdtrg/jGvW5F
+54O2H7cxfTh7A9hfAUbmhmg0Tv+UeTsRbqd8epCH/5AkairzpHkYIMNZp2n9XCWdlifRTe8hiK6
LhKsBkp+G7Nzyw3V/WgislH+GG30l6hSYIMGhwtUkW6CqRTQo/lwIwEuJgcBVjzH6JAsLnz9jDbc
l26qYzQf5+xMJs/g6ECM8T/u8wZwFm2ckEn927lMp3iPOqoO+jdQHM2zFLz4RW42L+qQy7zqhxDl
kwsUPPocvx/i9ComR993pnybecGk0MTRscVx4QD7wAvm5+0YdJrbbhcXOiMSsFHFT5A+pcX9FAKo
lgP17FnsDqI+VXaXF5+titkVGGA1RYZZuWrmbt2Smc6XbTyzohKwq7Bb1Ztl/i4jcFvt3qIu0m0n
UBQ/pKQ0Rin6etPn2MkU2IaDVmMlPICKLAVSGHW0HDiyerKj0X2t82JFZkDLqktn4E/AFTpBK/xx
By0QfUOztEb+voaONdwRNABsaI1112bzQhTZtVwc+rGcAkvm4KKd0j+oHDJXOajgQWMqoTiSoZRf
eXxzN23WkOsBFzSigUT/g0L0g8DT4ETnsZd4SFGoEgytNDpVCCSdAKmnlp78jPtXbjo+CikaPzhj
fgo95l2Zal1WDjQy1BPt3d1QVWALnpEPz/e5JU7NZXp1N0eXoTjQqXx2BbqeiltW+ef13uMiIK7M
ZEIepdY2rgdlDp0YJT3TBQ+fO+mHeeywP+POta+kX2m2OjtxP/+2KFf+ezxF1L5fPyS5AwVHk7+E
Zc3RmAWhHtv0L2TCF8nYZ1qbQaUIk3TQBvkgoF9xmUotepFmb+xDkJrNHvjDv5QWuv7e16GYUXl5
youWdd30y+39ash1uW5s3L0bqwiPjhJztzw0UlbW1xCKcWBYEwAucnP8g7y4G/rHdnQHPIL3GIAY
obfsrbSRr1J5AdNEE3yKvDFx/dPILHlQqxSCG/UxzS2eKo7mACj5woDyO3jSiy50cKucI50wlSt9
9KCFMtldtEvMMbrQjLDNctVr+qbRfQdNqkC0JkcxovhDTPER2GAr57fPO8jCJb3x2gJFvk18jyNd
mBdn8B94Gy/O/FeNgQ6SYkAp9B7j6a7xmv32SksEPOIMpdkI90o6TWtTP89nrAJzaG7LTQ5Smtus
si0ufhRl26FyXPBvdZEFBfYiqza2Pp5mqq3OjwNNc+wTsXDVUZmD5RwqoDQrxwFAfBCST4ORPQ1J
Opvt9yDyMri8BVXIbwVTk8ljYTf1E/JALbSP0XCLJrT6qVEHD02dK1Affm4z0GdxLW3gO0C5ZoR4
ClIu0HD1x9CM+i+s9qa941jh1p7s9g8vyjfkIKsOteY2xw5JRVoqkh55HFT8IJvovniDPu1dUwu3
CXYf69Tr9Q3ll+csNjQT21UEaCTe3bQiXc9563lOK/sM+DauqBA6aKudS6dvV2AcytbUQyqYIsDU
+sittpPzBBJC7UIM33RGROAKfYoX1ehYvJOOL24WOMnXnSiyNfnSxOJnSVkeu8I63rGOLwtPxvio
G2I8kAm40G7noYh/BIeuH9Su0+7EpFuzxpHp8wHkwwABE7MYBxLCD8fxya7D4RU1vxWZgc9O8L0H
6w2xlEGo6rbGTEfWghuO1qBZKGLMa4RhUq8gK1sfIES5ojls0ZJLLVV7JokmqYVY21kzN9ryYYjX
zGi6h64rxqfUq0b6MGSmD5NGaAmkNZYfiJu1+8oqbFz5BGoKOzTtdeNBDFz61XUisdosgaSZGiYa
9x9khJe9qHmkjmOacitnVw5FoJUuUnphrJ/ipCv21GEw2+bj3H1AZlM1MDSdxPdjqItZBvZzJ3JH
b2CA/hl7jyb4HOQEuLnVPkgvkh5FLTlE4ZsvftHdrB395ujpbb4WZWsdgLUY15WDWhJK3YsrrYB6
yM2VIsmLFuztNoQoyt2CYkATNd08F6+/L0u3Wu99LRr+r1fm9NA1aHGbW/SMKmibbTzLnEBjCh2j
WZnIFUYJgaX2zq8WpW0GNRffUtC/H5YFKKyocbdWnHy00ofJXqB51jW7zdCBT9jmlrGvqg4ks+CL
qAvHWDl6rjhn/5akmYkkVMdeM7LbLDpWb0I2ix/F9hEHmFk5LxOJ5YBmzTX9s5PnchejJ2nWbS5Q
FnpIWfXMvA4JL9dPNgUr8idScJ5qtKD1VTnisQEJZw6u+s9CaRJPk/KhtLqXSfxJVf2ok50iWE9e
zHqakHECArWGCvM1B98jMOQy+QlXIrlYXGMgh2dXPU7kNWuaaoW7T/Jz+J9VP7jSquSaOt9nWMHY
bTWk2/2qkQEbZb3vc224tuoA6stu5zCGXr8KTWLgXfC9R2CUOvBrXZeDcECVQKFko/haQjaYQhc/
n8WPwCqxgzn2aFkuHDOI8O4u11Khi7MC7BQAitxmaJjFXX9qjWZDXJEg6m9X+dCae3rgmJ3UDo2b
2AEN6dAY59z0K8BRSn9Fls+CtAKI5hhQCK1Bgr9kjgX6D3A021kyrQCZgOBRapQQk12skwsS5oLo
m6vMwE7dhiCfqfzvjKBiEg//R9l1LUeOA8kvQgS9eaVrL7XsSPPCkMYAdKABLb7+kmitWju7G3f3
MAwCKICcFkkAVVmZs28akUSKp6froRIrlEAcfAgf0kI8SzA770opwIyumrO5Mw8sF8mllEMRUa5C
h6pba2FyqyfnY6jreMokH4bLcNd6dTa6xm/4KsaNBdzfOteoiUidEa1LZQA6vDqQ3lhempHP52pw
yoGTnFMd8OfPPoYSuQB6VZzovLkO82UsE0Gs3Ezf1XCXkUB2+4N0pruFf7EG9zg2c1PvCszIYKFW
B9XgEQd8RytPtVeP5s7zxLdroz9l+VYiPMviLM9+2eatBRWG3YVlfcqeHUS9z4qRHWiH+VDW4vuV
st2zpBfzyjLg+VlZ2gHYEYGt1f+H/iW0pOo6tw+scdltnWlNMLmTvYG065BGJK3aWM8rO7T0id3O
lQt0rovU3H0jqntVp/qpM3UoMK1okzOfLrbgPumRJlk78XXoP3pcr3Hpooapl0zf5sBDH7phedKk
e9dSjR6Bqu7uUry7qvpS+meVrY0gyFw4REIRCNSrIQZJI8HqCWyh4Lv7KCqMcgqNnUurKqpWRr00
UcX/7KvgzljQ9fHCuyXJer16IhMoKGnuVs/qjGfDP86ytZW62HNBU8mtBvHD6LD9APuP68OXDhke
736qU3PTVna1a4RpnIF84mEBSsEfOrkQBSlT4Ujv3pSlhYUr3Cz/NL0QBQ0DOMls8jGqMs1kZl5G
/esGOmRt9HOZPwvRgPkT4tI3RpnXR2OYHcjKZPXbAEyQmMA9fLXIDZsff5uQRx3cTSV086i2enbJ
aiRjjPZR7QpVsfOgpnstqtarsQawx//S10cmMMTRleQjYfiSK8QU1rdcUPN0AUwV+QTWJN+ErNXU
5t7GYU/N2nqxHWdATwYDeXh+4ERKJpxZEpxwSkBcnaqDU5llwmVXBVebemVMvHhMr4bCoW28dNDs
srNhOdhO94IvoJmACgEOa6TBLYfp88DSBpr217LqcrFUlWtvqnvorbqoIS42n0MMBNI1vhjMfTk1
r0OrAbKLX+4Oukz3yjs72qLa6FYmE8QKoGjF+CuT5MPKEvZ9vipbKSst8xYQAMKlm5HudVrHsv82
FijIq42yUh7e9Yok51W8OF0Tffi9CUTbwDKofOI2/yipNjrSjWpTPvHP0n/0Q8omufjZPy3/pV+K
bagaU43SCSeBemi7V2gWl2VI/Le6woMGH/CSC5K/MzA47S/olmWCHjMiE1YCH1wXqJTZDA9sMsDt
H6qkWJUFq+pMIVGnO8hwvpYvGc+qLNY+X8rc8bDwlxb4DEUNp4rgy54P2FUseWN+65DdErkZMlaU
CpDmknPK5/HOARIRkcdpCxCY+e3aSVnV2iyjllC+c92sPo6j/K2DzwQ9ddAFuP6T7xTL/loFCnG5
LXK/CVTdUpLqYqst7hODpunFFiwKG6bT+aEjYVd07Ssy3/rd0s05XGx+81r05rtX+OS8aEZxnqXM
gmY1k5OlYzndZXvWUPulBWXQZ+9S6z56w7V06Y2d7h7ZQB08ODp/xdsxNe2rpg3GjssVjLC4zavn
Lr+00ZfnweunszvNv93Vima9G01M2ruPvpgk29dl7ZsSJDarvqOm/xKkFhHeBZD/cmZDhAfxKnvd
Z7hd00TMaOt9uzpPtKkK9AwJWMpscWwa+lYhXyxeNFFZmC9jXQ1bCtaBbTP1IIJYz7w0/zgDIPcf
df9/u+sooEUXOwlEKHSpZWSu6cVZXdsAqJpYbfi+t84gYbUmFBNXmDvoeH+YsbH4MMvJAqKSUVbH
pS/hmcTjownm7kcn10NVpBqxomUENEMVe5I/IGG/uHP7zHzo9Oq/O7W9/gRMfx4plzZfpH9HlmiA
MBkcXaLttxxplZA2hkNcWSxFirVAabKdKhoV8e+0/qPDPFIDckhGVK6dlMEfnZSfvVmvcu2ULz0S
D9HhclW3A+mSU8F/qYxtpi9JZ49YvY8/VZ6mOuS0ckDMttSJkpOY+0q7gwFmZ7j21mzOdqQfBqqI
AJgy+GOEzunqxFrt/xrhDwN1CVX3l8G/XaL0NP08IZPI7MvyzpMUuqkjf1AHIhY3JJUJFJnO6wcC
VrYbpL3fXC30Hii/tM+dnaqDwD20Sh3oF+km+FnCRTffamSPHlWrA2f3zkL23JdLAIu06/uZwjHt
8ger1bNNZmd1BJGXj5swxkc9NbJ7NUQDbpJY7w07Vgb/cs+eBAkIsUt9ozoYgHNd71ldRN1zw1z7
z3tWrarXv9z3vOQ09OpZHDVr0aK6Li/cNgXyMc+fpWwtdXp+aSu74dKmmG5U26dlTcR7QSAJpFiE
Xd/UdlMJUqkr7TDl7AU0Xv7JAWbvLDsw/60Ob28tAQN8KTUSn6S1pBYoyrKDc/Ra+uynLP/e9s9+
yok+t9jg/rPftW3tJ8fBfCD0x6CitnRdnPB14cH6EZAtme6/NFzomhWT82dzCcRiZCra3MaGUs2F
kDhdV+m2pe8/+IndlN1QYSD0vBIN133FtkMx9B9lRk03bCH3HF/aP3sbM5KfLoe/RrgMWJmY/wiT
JmJza+BKqzxEAftifykabo6kbX+NUuWtH9uyKPbpGvniwHSEH05kXStwQ6voWqt11dlgiSpcD34J
aXuJuFPZZ3BxNhwpb4PvA/vajBRMU6zEN1FmxWUQXWm1SXodSdVchluKy0iqRHnlABs5PUyObR1o
P0beQqHx0AmN3fTrYShbdlOa84Fjwb+XzHWmDYSBy7Ar3TlWJjbV0UWdekWpJ2zAQl4VsasadGQu
YW8FSR5o3v816qXhc1h1kUHiL6POVF9IF5VhVehznLZSHgoo4Ax0aA8S2MTLQazF/6yr/QZinsp6
xhrVs+Z0p0qqmzpTfb/YXcf6w+Za1EE8GvIKgbTeJhrQyHMd+70PHy7UaKCPzUFVGqjTQrL66DNm
g+HOixmjlb1TdRUWNmWkule2WcfZagitNVR+Of3sqfroAtTzrMcWFzCkasEq39NPcy6eSnw5tqrU
UG6c1BlXZylE0Uays2sTCINL1dpJmQ2GoYEqlf6+tEIf0VqQF4BmpDG4APZMU3SpvBj81+UuNqYF
weLM3F1ujZEi3SyZ+5zPeXZoJ5EBUoYzdYAKEfuzTpm0dVMjYrIask/r3KFby2NQi/uXof60XU30
yv1rlGsXdU1VvNZdi+pMHzCzgB72fuLA3pQr8Kde4TnqDHDpYrpU4mtkJqTMPmxUszoUC2dfuhhF
+WH3pfPV8NJPpMZlLNV58CZoOv+bzfWe/riKMm4kGKIgGgRQnpn9IJBi3xq6nt/aDS1u1Rmk2fAn
Naomvja4a6tvV2niL4YZXBvU2VhO5aEb24Myu46kGrM6RyoEtGdVvbJQ9W6GL7cNlLIqXQ94cT8u
f7VVreryooVP8GqsTETW+ZsJCYJFjz0j3q7spZndKhGd7DYe7fIXsxRv0AQsz8AbuA9IiIbYAKzS
lDu7oWAiou6YvVhEzqGujc1Btdoe3gN7os+eP3Q3/zl2ag5vmTOVZ73M3Yc68y+X5AuxdyBXAcS7
7t61pTLuSm36SczBvmuNBeCIFMH6GqffIftzqRdrvTc6Q5hrhYSzqv+Zto59J536q/06zrVe2atx
/l7PGYcEZdZFTQsVDzOtx0dGrH5vt64dVIM+PhoWWDd8UDCpRlWVLmZiCeKDvJNNj5kxgPHC6ME8
ttovZW3HGjXTWLVWWNl/GW1OR+2cgV1K2Q4uW+4vgkYegozOxq+Ml2kVLpEa34MgKQLLFL0T3WTe
AX/4oMSxajhNNpbvYKO5WgIJ/XK18m13+5HqVM79rVkwUM1pLoSNHAlG8hzpOidjSUGSZs3A1iCZ
Vm1Ulwas+GAeO9Qd4t6GO70qhBqpvCeLe/RWlcD98FFao/uQOrqU1M75s03tsddS2xdpmFdYmF69
lSBE4fumEw8XfyTVnUoVlUWtmCjw21R7MN8+5Ks/UzUoz6aqX7teR/t7vd7/nnoI/hGLluClhYNU
uUo7sG2oa0w6wnBgjfs6/KwE+D6Hvph89vhyV3+vu/pgjQop9I41JesdX6sLLIVnQlw3XJBBSnvf
OWu6Fmtcp4/jwtgjkj5f5LDwk6pqkcsbl7TLElWsM1IfSwpmimsHMBwFEwFTjKqC7HMVOsOMLIB1
yI5O49ZxdShcrYP//XpQ4GWP2t+u1036EIMJgYEKpWeP3aJ/vZ6R9/ws7TSSFDw1xQT2S5U/pA7a
NUvpzzLc3iQyG7gsvhhdE5FmqEaADSMHIWdxniZnvFF3RphtRtYivcv/3c+N/CAHKaAhiVu7/ABA
8Nn68KAKWptBtbzP2r0qinZNZ3GwEVH/dYABxttMS/cdm3KBEGxxZn4x3SjbPy7l5OTjUperrL/T
+HEpdWutzQ4VltdBt5TNhZRBX2kYFLXCzPsQ+gDu6cKqALnTHF4ii174FT6oFvBtCqdMfHS+VBqD
CL0OcpaKiEEdeM+LS2co64KEus1skD38HzsXHcl3lQuFuuuA6swpwMp4vXrGnOJYYrVZWfl8M5dO
CDeGczZrQF7UgfrpQXNzwHHZxJGxumQQgc3x/ZhUma7J7abPNcSjq5oEs0VHcM5P9xdzNVinPwmj
MW7VePo6MuJSQKbppbG7XqjuPS0S3VLH1zq7tOxtqhvIo/28qyEdppsZL5FHoRlyrc9wozqCZcdr
1fVmLzcHDyXeyQkLSnUJNQC4kL/esGroxudU9x0Ey3dXL+rFdbp6X691f3hNISCg72RFQPzzNzPV
4Q8nrar7w04VQQ6EOJFv/lCCZ+qgpNQcr/zQTmPMd7rgWm49smxmc75Xdvpi2l3wp40zjUbkTiA6
tIEWKDdmzkNJvfngDbkEv5VFgCW3EX1BTrqm7QsdMZmM1W8t8iy9m0/rVqTdHFRG2p6EOr12xMcL
oBNwUUaXfFuVaquSbr+UL6fmyrzh2gsi93OaIlSz5ud+Sc39M1V3XKwu0nzTAgZo0IeKRUNenHRk
ftnQGKD0gHgEwTw7kL0qfmkBRinlgWrnq9GXMnD1BIzOay/Vbopx3snG+VL1p8mlrKy/NJU2ZraQ
egPfVDp/UlPU7Nj7OvPGg1STiZo0Puuuk9hnveTldFAldQDFmrdzoW9i8OJUl4W3t4mDheZ6SKGT
fIuIuI0vQusmVEORjEhQhWaww2OCXJcQNBSjFSjLTq+tLSaVX3+MgFhJCwY1ElwHvVqMS7ld1jDd
ZWDV4Esg4zRhzRsTDy+JOg5/mwHZWeC2cAuXS1ZgodtarQZJInULqidi+93RKdxY3ev1Kqpf38zg
SuxMxH/yELsbY+8Cs3VE8nx5VGfOMGoiUGXf6Mx4kEMXAO6qi6Bg2ViA5PDvpvhZ2igVThOq/upw
sb8Mxa1c33l6semFblsR/DbwYJohaIy1YLFFAe6mM5SH4b/2u42OdZsHIAREyaJSEgho6HEF8PG0
8hY03+c8AD/9UbfrbwKCxXS2AZnwz3o7JnrHYq36BZaAAFi6HIBDxiFLSLq9Jbb4tsNJ5uyKpdpa
xN4XQ5eITEZe/dMYvKghO/iUItdctksJxBx1oZzKbjQKfmXhxbNNEjg2YrF1OISpbBtoPrlpjGLD
CTRkKvPHNAITn9JtPlqHCT+nsNsDH+udyNvEbfVta4JriYHlqEg0p94z34rsytpqAnF3KbZ5U+/o
YG3MBfvfrNs6LN+ySsROi7SQwY/LUAIoYFLjIN2IQP/Alo8cIgf5BI2x3t9h1XaayyUqiB4v2riT
HCQEdXTHXQJ2Xhm7XZUMxfIwiOlUuBmY7FhiQdfL1CY8JGjvm9ilblKMMpCgenNyQCAHGYMcY4v0
xWipeLzeD4IxN6R4sHL7mCIVqrXlDh8yCS79xrC2ovbwgzhH2ykSrPO2Lf5uTHeTTrgx6GiBFoJW
JBYag50npavFEzQGvEZuOL0dLR4g0gvItbujvAiBqAV8yQnNfEk0F2kVYtyMTrOtPYSyjWxXOVPS
2HQnPXsDzGs8jlHujeHUyF1vTIDCATDBkHhQTuDnTaFmCH+h1Hdz7yEwlO2kg5B3eoJySixrKxpz
M64529au3FANWqcCk6y9HGrqJyQft2UK8TikoM3uELktfFT0Eaywie/72yKliZ/PEe3wQMxmUg3t
LmXyDtNKUkCOK8WMmtf40IEp2IHso0U9UExtqOCxnoLB0LWRWI6HosUVUy1BTnM4CGNTV5gP4ERr
MyMZ5QgJvvQs/DmGalpSCIKJu0N2/uM8L0k1I9kfqVIQCoudvt1JCDaV4h1UARvPcRKz0TcexGCG
Mh5dM3ZsiBbILil4tulnoHBLI04hApfiFxNGFa167365AaVQonVlnJrNxoP6q+ig3OCOsWkskQeq
JlCzhcOc4FOMiYIBCJUnfYdc9pFGAFXHxUTikhgRXIIJMiQzvOMujesU94CEgT4TST+zDeQ+44rC
sZ8u+GkTcC2GY14mLZJFNMQXzKKPLQwEXazYycG7MrwyDTICRpQyLMOHxGHQcCjZHgBrMFLqkGIj
ketob+C03OiQa06aFHB1iZ2IVkF1DE9izcQT8pl/LaldhCa3dmlv3BiiTCMHGYvSz91N49NIzLOO
pxmC7ma2yTXEbXye3Xig+YPCTDBwMNJRmx4gzPDEMn8OBIPbBBisM+mL322mPXszOWmLjHyvfOst
OP0BzbTAhAYBRmBjd7bv8PCe+sWLYTffRT9nYK2VG3whi/HdrKEkr/kWhOXrHrg6ftvw6YCtVGw7
0IOrixvo5O0nz9hZ4A3HJqsCvg8LT4vNXuDwo7T0l8wQ942px4DfjEjon15taN/UfRMKCX4+s5yX
UO+zF2PdfzZQouHCvXenDoG21P5ZS4QhrCh1jR30pQJqsVsAGjZd4ZYx1ichJrEbuxLfNYOIOKVZ
aAnMPxAh7OPCmbdQHL0b7O61ZUXQ9AUi8mN3Y/VaUI72e2fegmrLT6jV3Un3cRIAiJLuhYHdIHBp
dQPYwQZBpzrwfPGYddYQmPy5gEpjwDLkKBruS56Vp34GprHpd7Xh75ucnefRrqNGEzG478pEG6c3
gDwOVtFnIchThgBCMYHs9aNja0nPRwhV3wLrCDFaM4H4auyk3UnmIxLIq1UHvoN4nIPHGbkPY+K1
842tAyU9w1FmmH5SUfrLncUBr+C3BcKJlbBuoLAOLdjIoPkNlezbPHk/gISMLHAWzeP8CBX41Xce
DC5NZMu3nWEeC43t56k42Sn0vctJ3lh2LPR5PzgSUkP0AGLcDUfsBJSIebKASj4X7g1d+KatF6g0
9C81BJ0DZK1EDZ+jHvsF0u8KzPvG7Gmh0y8hM+7qYbiZNHxs32jLD6Da2Wf1vK/09hUpeAFy8eA7
DtK6egfnzOPo+VXA63FnimfWewBwt5gjDfytav1UMidx7QaQYZ6UTom1En8nxKT4SJsvCPI3kG/R
N844vlIPtEdLD+mupUshqwShd7k8Fjk9pZzsuAN9CeTqvqZufzAhCaDP8INpc37PSYyI4wAUWfa7
yeQ7exukDRlHv8FCoOufdZ57W3/63vCfyAY2Dhn5DppJJ9DhXQ0bAK7M5dQY+dHQyXZsrd1ijsd0
ELtRC3Yer89jVp2nuQkE9V+Wwbv1HD9CODtmGr0rJzh5/aCy9RMf8MQWgv0QQ3nbMNBSl5WMnAYC
iT0mCm3VLIb+NX6rm6o2Ys2j78AQZiBWDcQylIHtolXLvhN5aqGZEqRO9+jgIz4Y5CQxfdTZeDe1
pxRLuqAu5u2Ix62urcOS2bves5Nm7jdLAY2yfDlC4wORj+rVM724t42TZpeJsThhOZu7YhifNb96
d7EPYb8peouXcvD2zC6+WfaC74K77EZjwYwBfQp3ii3MbWnvByXggkWD/EEpboDKBPOuEcwUIeDt
mOGRxSYh1ZCpArgFtBLekPAGVk4a901hxLJss5DNNuZ9f790INTIgcUB15x4g2sZaSU/mQXREArd
yyCtKN5ZA2SlBdfikS7PcHjetgTYf2JbZzCR3yA3sYhoOQYt0U7FYH4XKdLrQMG/E8W8T0cfIR9c
Eexk+kMDBpS8QpKNcdDn5xwoJD33kY8w3LquH/vc27srYWtp/dqQLo2tbk5AC/nEZyQwlMux6cH4
P/WbiXb7aiHntkhyPDKON5hBa7dnJsaHevHe/Lm5w/IA3LS3NXIjAnwV8Cki7g5ghVsHT4sgIvAM
rBax6ATVDbQ4OchQg9a/d4XAO4AlcneGPMZtJ6o4h89hgUhQiteSlX4IjhVIV+fPTTruJ9s4c5q/
Wg0ojeY0GdbfKzPxTfHkE4dEudZAGtH5kXPwQ1i6SGoLIHVLCxn+Lam1yZZlRvS82kKMovGM1yqt
3sh3C5IuTJ++t7Lb631/lky7cSDcW2A9YQAcE/CpqcBgtjw0PVZchvPGvQZLTQZcIOicMbsD63rM
K+kECJgbAU/HcwpOGuPY9zwq+Klb4F0B/xjkw6ao01u8LH4PQgs6J06K9WcDZ5iMqMQ9zTuI+ey1
1sfa+dyk+r5zloSX21o4OqYtGQFMC8KOog9AcfgOWBRIoa3fqaxv036v0fyuFO0t9FjAvTZk8NYU
YE7HRtbU7py0Orej9ZSay53pg0yfLmdMGkkrrc2AOT5omFUiLBZb83BDey+0LeirTitdmEi/Q9vv
m7XMe15TELQ00L4btqVd36Rlu+lNdltZEOI7aQbPAsQtqlOG209Hwr+ZFr6emQGK1tlpEY6twL3K
xmVbAXuCX3cleqhk2FR0enJTo78tU2drQSSrKnr7tW2yasP9NAT1AKr88XYENxM8RgDMT/DOCOfN
qAYoNiSsajZ6A0afyh3Zvmr6ZO4t6LZULnJqwB/MWuP7jBS6qhm7TTM+l3kzbtiE75aGUGrWiW1N
OlCGAWhwzruxSWy9msKOmNkZLCS9F1RSP/pehqAoyfKzshM1IP0mKypor9nYQaUpWoy2BzBv9KDJ
AQoiD3qItQ1h9+WoxlKd1aFmBJQPlQjzGRe6MoWw1MCWZhjJFvlXJ2lFbTW+22682AT69obh7cuh
BtesN7HtaICq3s8abLy70MzEBnx7Rdw4VihyHWLX5byRc9fssXAu4FleLTlzbMB+hz1ojFyQvk33
9bYDMmVLadoNAbTj5JGsh44tHDeYGmG5ZOO9Pza/Kr/DXm2yoUOH9OWhlGcPsa/DPGTmyW+gzs1n
EzmKRvNmdNp9201aUBPH2eh4JEkLgBE4A+bn0oSXnIyRnRbTSwEAzWYcATKSvhQH7s6QG8GH1mu4
9ZbzUYMyuoW1eGb8hK5Jc8upA/VDMxd7aiP7YADiEzHH9q4jU+xn6UlnbZvQJk+x99XfB5NA/Nbd
5l2dvTqIuAZilBvTFf2rxsVv7E7lubjVh8zaAmTcBCWSzof5VwWda+J+m1ugtdj4m/ai3etaZt9m
lYkZGuvFsXlFirUWcEjEhqkz2ZhtnfzV1ie8QR7AqpoNYmY20+LQNeaPesgekalHXmwLiesQ7tI2
cyrTF7tDlF6fKnCapW3IM/7eILHypM1UO7HJkKdpWVc+qfdiuDa+Q6rBn7p60/MfveQ50ttM6zQb
xcvEs347r6UMNH/gpFlPCfJLsAsqtxeztWqRUAPKwbsTkxGQiFpLnRPn9RyadAa2ea27Nqgzz9GQ
/8kSZXo1UGe+Z5SbcTDARA2nT1Ys6c8GhEBtliGNLncDqUO3050saL0wbA2RTZElS6+1CL+Yv9u6
1vds2gJW3CYdLUH100/v1DOa0JoN76xZrbE1oMq5NZA5eldMIxRQXCd9N80pGLnZ/NI6QPKkPvuP
OnC8iS2y5oCXTjvZPZb1Q0USLavZvTpggkYKlKEh90Ky+7RcQT7QcAuLFeztAPwzAm1+DzaTVbEE
i37a6x3wGE4qITm8tBvPj7IWMCoJWaT7JRUHADesk4CP/r7K5ptB5mTXWta2d4aTSSeop2o6yD2G
np6rir17SL5ySNc9GnwuzimV32dbet/S2cccM0xmrC31/OS7w44UEDXLxPSIFxr6Q7mHGu0XVE7G
nQ82u04roKexAL//BDZJ79VAQkcCKSFQKbgU8X+sePPBxeQF0vDtMNtO0lVph30/z/d2Dd7rYQ5m
5Dyw+X7UKZKLqmhdjywji5z1rc4CfLED4qahC2neuQMfMRLPcyuEntCmwGYc5F+xq1V7KM9F2BMF
Y/m7a34Bvh8urYcwTgfO03gqjaRBvjVuNqz6l25470ekrcP7pOUglsAVLFMEGUTRUqBlSjg0c5CJ
+tpjC8CjCwXrrvo1mVWEjOUA2hSRZ/+YtALs6ci17N8HrHKQ8BY1nhYgGSTo4Qxw0p3dvEE2N0Am
u0jBhl83WE2DiWy5zabfALqC/ppii7R1tBvDdIK2eNL9sOhii/5wre8iw1erRY7zOXeqEOtXLFd/
glQEDpgpmDCOMdiQRP3V5Do8PQiEQNddgj821X+bZuJo92M7gGUbVAfgFmTVPudYmni7deZHDsLS
xwQKHaSGnj1I5GrrO8AtgUlkSNw2XAA/InjmtAZgXFEHjqEFGqJyHfK+wKjkOI+E3Hu0AdsO36Yu
ZuSdBddeb30zsTjX+3trgLsZc5kxZ2DzZMGKF8wawCWxEMO9Dv0rbbByae8sG/JzEjtkxIawmODT
o4bfX6R1pHc0HkBX0+N/DpB7aLZg6OZm4uL/2FebHr6/QoDXB3qyJTjhcSfws1RhCtdMay4hePcC
godHQ/6lQyGaCV9E79yC7SwwQIvbTEeGsNMIotGhfhu9b7VlwOHyu+9B2jHgk4618Ng9QGIrqOEo
KGYskVqogFMwZJBnBrkDs70h+ok9Q6kBO+8hxJwAxTdw0bQZ2VVQqp7Fu8VPgmA3RPHbTAR+0tsG
RrQskw5+W46ZD+liWIdgn/fLmda/8BymEq4IIAGki1x4Mxwc8FTVNGyMV2lPEYeGgH9LMyzhqwKE
ZPgCVUY8NPAatlaM/NeQYAk7tj+phZV+BP24xC9BYSe8qJrOvj9EsjVjJFZGNNXhSBhDzT9qvQOe
lqNe09hrpnhJy3DBQ6Z7eG9aLRyMZ23Kgt6swgbsYpZ7qrTjxEVYA/yaEQvcOxX+RH5UGRHX6rjv
kLmLfyALRtjwyVue0+XbAtyLpj2siAfInuHXw2qJspUcNehiYeHN0oukLx1o3hjIY8DydMkjD9CP
1kY8jwHCj5SNJmz9IsZX62bUQPnjYrViGPrw3ZcagxJlAwitB4aoNTevoOOdzPW7wYB6DFJisCy2
wbC3gNvxDGVn7zjYAiVoSphIrHvlkKUPZ3syjxANHh6RMbG/1MMjnzBWOBtVnCCE7nqW9+xa9am1
7+mkW8mSggoNyfDTawUG3qAfiY/dQGMh8mv/UvUN0FERqGGavUxlvqMi9YMsxcMwB0hgDi0NXmub
incEa+FBSVkJWTj6VDXLg6f5iYHk7mDZQfIjSwA3B603008FF/wuTR9BKSDuRTWTkNPeBa1Wjnhv
1/c7HRxyIU+b1UfdpUlRQF8T/l8Ap0b8nUCkHizLEVTGeHyE/t7k+KVB5JHjdWrob75kO9KmL0Bz
cMKswKP8BpDF3+3KWWHmqQlfrv84LM+FHhjOLfbcse/bEdQC0nZj5fdQazSfbftM8hhze1xi3USx
LXSx22kNkKIVJfyt1VZYxZrRvNJrM/LdzPGtXTCiXRrDbnA8/4n43g4saeytA2Ylwup5AfqKVRAd
nO/bcXj1GC3ekHVdhEjbzmcfNI3IlDDKdQ9n7eTYwgdNj3Cmhh4y/Xn9hvyPIGM3DRAEA/7+1rOj
pYGowJFlFmFPnh1qIwXzbJldzB0f2yAe1mQG4GzY1ySLWzLPG9qUSLu/N4r5oJOM4edewgE5iwUb
7ibiRD6c6n4GPEiBWPdkfl/goqT0tYMbf7Yxa2urgjfeUUwA2Y/FGyJ4AcoWJHzdmWQCWa1gwQaE
rmzepY8prb0n9dkE8yCcGHB3EvBmNpjkKHz/VmAsFpxX8rVwx18IcTTFeSQ5yPBWCQ6O0GTSdHMe
uhMQ+6Vm+QF4K+m3snbcIB9SfTcCARQ2jhQRA5XYzSx9B84ycgTIrt7krLf3Os/yIJs8BlD0uPdK
r3wqiXbr6qlzxqogj7JbO2UHE/xabJb6tq/eifj+P1yd127jWraun4gAJzNvSYqKtixn1w1RLlcx
58n49OejGge99wa6DZfTsiWRc4w/8jJLNv8mx+itV7P4kSLC8rwWyntfQ7S6XZT+NYzjpJnJCRd0
KMhCoEuF0lySdUkmWOkdWKl5LxDdN4GVv4I2aKIOcspY5lzsohm4pv00+iSQ3R93UT1F/VTJsa40
dZdXDBqr2MG17UtwdB5UFLOx8d4sTGDQHO0cedO4xSHBmhR48m5aof+bUtOjC+ILCiK65nVtHwyt
9us1WYNlrUKNFZR451HsnL76HLLa8kxzTI/kDmI9ajhmOl17rOH3XgvXBqkqysdxi/62Q1STJy0r
G9+sS/GustWm0k0ReHSAL26L7g34zl/IJofI6Mlvb5T3mtN6CnHvUuNmZxcCrUmYNPk7Gx4eLa1M
v8rrm53nniGBfOs487cjkGBV0gKA4fQMC2RjHQGv+6PSmLtVlSFYHafiNP+xZvLGGoLTa3KiCLFl
CSk7b6lK0sPq7lb3HZo3QhU6ob4tUYZO40/nNowy9KyGduc+NKZ9iob5Ud+Q9tLQpwCTZuTVC89B
mhOpmkdr55tVJLjJboeGKUgIoW1XFo95BBC9FHBgae2LgoOBDKoAfOUwZfHfXktOJLn2/hiNSzhY
1xZ6el8x1wvFBUiNXjrAuRm0Py3iv0TPMFnN8yMyBTC4nEEl0nZakoS5FpH86olOgWa2aVoUPSXo
xMkUuK9i8wCR/ybG9qOJTJi9YUt00EnMVp1ih7kyD00X7pF+zs2LDKSq0W2dvbY2aLmJr1NL4s+U
skjYnazcCqWT/N3+RbX5xZhDVTR20GcJl1YLRHZ/M0gyv5MpPllCoaon/cP6fCDq6ToVLhdCPNck
AfAGF1T92GF69uca6+L9Y/cfAEjTMWYQnBOxRcyHIo/DdAJrRWxAeMaWUhmlxVetmE8slqe0yVlV
hcZJaS8vWkr/Q95zkU6NQnqdjnQ5nxCUTbJfyTomMUKPVYRx1bPAkvWOwTEDREi1h6HW5aMGF1Z3
jr/kxL5IDnSeOetIRG3tlQVoVgThZYQTEkI7Xt6MQT3V9dWxR5J9JYa7apoQ2qrhrMbrMaqLIK44
ZtTeovq4y7wVYGePb2CrjHDLV9E8qzDCKTM1cXC+6WT5GaKoec+qf2QXux9FmynnwTALX3e14pb2
NNIjKD/3dvLu0lwJmSXcs06asGyV+plbdBdaUzz52Pf+IsocqXeqzq3mNPu6R0ivzhHXYaG3F2Ud
qFyGwkCtATZjjmPkYdGRl8W1nXNt7JnIrQdLVBzKkf6acO5Y+efCenaziuSotvF03JlGjlCNGMBf
IrU8MlbjTynW5Bg7roYoPRtui44InV6QUBn1oIVx6xFpT3UXwJ1SyhC4quWtyfuYPdXuocx/UUHl
y9jyjLliGLtIDSaWczbP6xDoee59ZGfOG2lg7oEW+uNK0IlfTnkRLBZDlOwy+dSomCtbmncDvVCb
k7ahMPf3powU93pwnjVtHQ8GkVGIZH7fEaENZK7qXj7ewSUqsaC+4QdiOFiS+Htk5tWi7Rp1eV9t
vXtt1AP1r9b7nOnzoZqZ9IVN/xkXjyWm9apOjm9QjHYYFHlQhPoPUF35UBaD16Qx6D5JxsKjdQM6
VcW/Iu3526K6axubOMDwot2YybQIk3NG1oI2EhnZ4Xw9JJHdXk0nPeVo+UNZI3eJs6g8/feNLcrq
P/9cR/68Ca+tD4N2NlrUFWkl/oGk431u0pDu1EMnqwGvVsVdeplZ45bcs1MafEl+gFKnB/K0SPlj
0rNxWoh6DRMN/g4w5Lei2ud5Mh/MpWsDd9TenY4u59oVOVy6u3oLvRkPcRaTndus+eMo5d95/MLY
sZBUrKdO/uHgIfQVN+O4R2Nw0tNs8Xq7RVg6gCs2wvHmoT52CVzoRNWT3zqsL2rJwrC06nBYGlBW
V81vtXjPVe4VSd3ND6NtvQnLrfAyZ+u1oGt8Sjv9QRrNK/wfRpvHRls/SdMkKbex/JReturJWmp5
4KEk1zx3fEcS7U2QtjTaqwUdZs4M/ORPE04iXe0UN40T6NZF6F2/N0yWAl7gWzDKqO9jmzjFcc5+
Z4ObXlcio714nTjicivFN4FGxNXr8lkqh8iQw7HnyvhY8WCyxchbNls5O7pIDjNB5DvDQitc0e5E
4FB10fOCN5meMm9toW5rsm82sV+3vSkz4K4mr39zH+XsNsnCYy5FCvZgjsyfpU3oV52581lf7VCq
WUOI6nWemTJyMzefpL3DYeA1jY5uC4KNQEju/2xNNdgN7Q5PUlWe+nUV+3Fz/9aaPZ/v75VO8c+O
HIt4Lp2Ud9fZMHC6WRs9qUJ87PTJqQ5dydrZhRXZD1okHlyjr/eDHIHHYu0rSayjEh+mGrmwo6qf
2srGqdnDjusgDXtSUnbgvb0/jWI5d8ZrPlrAvUlbvFEcE5RtI3fZ6JZPtj40dDI/luUCDJCrIG2i
PZs1kzghZinF0V3i5V321GKOIYZxsN40yqyKWnmXayKvvAJ+2WNuHRrWFv7jgCyOszrHovlZcoNW
MmyZLVvOM1qxf4bU8o+xnva5hRUqcmT31Oh8W+20TyIyWxVeoozOeN6QJmTp41IK48QCcNTuaS3V
Mu/u0cw9BdBMBQmbP6Ld6/1j9igIaW5hEalF/p7t6TYklJKOuKEDfSxXz7az/tgYzWflFqfGXJHn
zT3Qg9YMO4YlxqYoeo9oSLjK+EDzteYlJKlADJesoBj6qSX/TAr2TB+jUsQgYuwSuFG7xMJ4m1Qi
yWskE3N0UtgqohaVwnRrKGqM4vyo0nva4+2z/ww8pGTVI6NCCgcIgEKi0V/mpN7lcr6Q6vFYkkSo
aU5Yqi49AM1uqWkOSEgxT7NwTf5EoA65Sz+FLfaaXu5HNwld5ceK5RlG5DHK5ZnsyWv7gSvRZqjF
XvWKGVa8ymX4nFpjeRR9dzYnJbl1bf9maHZzRXwGiMxJd6pmFz9uN1TcMvNXxR4v0yojljv7JPv0
wrG9L7vkNBDg5ZLSV+VEzafdrm73qzLvE/QKEiPDXFXjrqrxmTZzOXtuNHCqZKKgMcde/DZZnswF
Zn2yIQrM2dxTQhWHRZ7aAbap7kFpSZIx8QqnoqmCjESsYB2/2EW4P6Y4USfpzwYwBihDtjkhUM+M
Tv+YM8wLMMJSPoqGeJB66M/3fzU2E2GfFQjM5tzg6MSuGE228yCF9qcgKgbSpEVexkfmsnuYkzWH
dSeHe1XMi5EqDnemZWeijQjnTLOPCRre6dqV3yiLvFor/JlkuJRXQNWXviZfMzLra63zIS5YLp7j
5EvKa8PrxbH0XbaobAaF17NX6vRWVWg9DDxhKJuB6lhrsLyrbc7T/coyKKNNioNyAfEBNmsifpyA
xiF/mFwfHm8/dkmwRFt5e1i4P9TZ7qi+CajLCpx+OqS1fTTYclBh+GbXEFsMPIWsXQyqT6Xehozs
UjpsMnAkR9H91czP4xSd8pFPymjx6SQQO06a9YH+6ENH8PO7w1Mbz39U8bt24h2kasBByKPXTRku
soqqGVIOe26hlf1RpFUHxcqbiQsVAuhaZ5QuThCajJ3G9G5XapDZ/X4V6r5Dxm5mK+TYL+1QC64h
qwkozdyJJL1g7w4jIfbuMJwjXR5wmTM3oOtCaaSOky/5i5yNzk7OVf8Y0Sngxi8jTMdGUBJi5xNL
5bXRS6v+AuLhf0knPGUE4MvaXdNQK9zRSKDJgLz9I5AWmR5sULupgvpcPWA6bgFD0NdroNhcEoTw
ZJpfKpSSZZJtp+Osy3yMqjvREVNiVfs+IjFKR4CGMIf1fDezUanba0J7ptKiq96oFPaSDDnI3qpB
nuZol5bxOQFHs1eCallnpVaHjpldVmf2DKSYVa4FI9bLeVD3kkEmzpIgq/CD8hrZ9IQVpYWj9pLY
CA1Gk2Dp6qQldaARbieZg1QRHyIHslipjuhGdlnb7qxZnkp9PbcudnYiwjcs1uURMbnLUdIQZjwG
pYEOcyocwa6QwZIPhXowwPhDK852rQrqYYn2omL6GnBTUrlOOgaIyVtv8kID1KGVg5WjPaD4I4Mm
9qyNanf6vVhPjvDap7Q+Up+WE4ZUzQdreGIhYiprO/XAGg5+2vXZrSMaDZ63OFcZ+XcUa/RZd0BF
4QkUH7Ie0C5WoVsCEI0Pln50OrRtDeHFGZHScrfCfmvGe23o3qi8RAJwqWbfTM1ApdHNcVEUGqi3
zuShM7l9LjZPLffy7XEuh2jXAwCbCu2ERXwmtT/UBnGMaFvKE6XlKmGFMNDtu7B7oZw4+umJU/2M
AevoqIO7RzRmP7RIA/1xGF4qNvFl7pdAmxPjOo13eamun9DbpxdpdgbB2PIBshchkPbNsuE5leIT
MB1vsQH4MrEJOO6TW02+aqiEMafbCwf9o7XsbVNO10brjaBZqcOlwf1Y1uz3Te4ygpFk91ctQsVE
v4MepAu60nX2hjb9GK4h3ldVJ2wgR+HRcZ2tWX+TdJyvUYXTiop6W4IEDOV+XsENrA6pZ2wRDMFu
K+LpIUos+zM2pT/oDdKexVxCzVozDp4hnIwDQQNyE3mxH5PPq5JEmBju1dJmj2XXAKIxn6VFgskp
NhAk0oFNkIbf6oFbsNG9mT5Bd8gTJV0Jljfx2H/UCyDR0c533PujIRSTV5q/F/ufNXyW3ZUkP72N
SW75WVEBZNpM0N23rWr+KhhKx8KreybFhVutz7q7dLvGCJG9pO5bnASd80LejIh2mXYyhn3UHWpu
b5m5BPX6NLofTfU4U0vAf1uRIU+XTf0zfQIGgUr7bvE2DN4Rfw3xMugut6iXCP1IiUDpqe1PmvuQ
IrdJw2H8a0E85MxkVXY2x2O2nEYOSuRpJOAvoeGeJsQ1hvYxF45+dRLxKpJG+2d3f3o7sn4WlxGe
up7ubbaTBiiwQf5oO6fIUnzVXtGzaXmQWKPXaLGvPDVF6qc82qlTSLQkSWCLWT+37K9o/wW/NCo4
9NRaILQTwrpVR1XN+QI3sQSmpAK2K+1woRaM13RcLPSi9Mo5XtcDr/yMQE5uj4vUhgMdWOe+7oj+
6EnBLXjFCuVVURfyi/voC66bUzg/x7Qcpt1TLivtw125G6rOPBzVTDwsMslPah53LP00oGUjkJgu
XspYnR+7pNzbRvIwOun4scy6PKVObfq6UN5IbR2ezHxOd1mJlyctP0eNYut3s3qtnLc+mbx5GRFS
3YR63E76BDTf4XrapBh6x1EI/pgiz+wfDcYyYbcoxT2njnNfMER4Olyvo9f93u7y72mef2pdpXco
GV8rve99o5qcMLehINbZaKgqUcK0w0ypxfkcZIgiAcI/RPWosrJ0VuO12aDs4aoYRyCkNM9OxC3r
Fc7FHnGnClCE7CAbGToQYIzqAwIyxoN2yOZQQ0Rfo8PTFeO3kRu9j1til2zkWQlN1Xkj4YGIbYzs
fcmHnRN12TmVVuXlzlDvOrtuw7KFSDPRYYx0w51RdHkgEOH2a9lDSR9edooE09XiTXAmpfLdlO9q
4iDz6PyXFW66e1BZUXPQOwPuRZrCW7nJIvjz6/Q7WUeey9sAa/lnUNMPnXmuVknBogjBECy1lilD
VSp1QLkd8ZxV9LN2JG7mjjq/O8wgC/qZsY0uHX6jG9YBP6r4deeCbdDsJxfN4Kr/2j5Ovkx+NlNV
+Iky9ofOBErpKfRF/Fzc7Dh+S6n+bY2eWNtHLl2MG3Lw5Yo8pjRXVJ16fG1NBno3HsO4rLIDgkr0
6MkKvNolrY+EDMIna6gXhKLVIzJ+4Rz6/pRlru80C4yb4m+MY0beQdNJFlw9kJTUryMGRKhTmgp5
3YBta2GK72zgvlW9MqUCPyAxMfSLbTrorRo1kNZ5CBahxGd7aS7N9pfHHSm08+yK0Byz79XJbxXq
uavi8ups1xa4dJpQF0HKuX0jvGIQljfrhk3afzIcuR/7ppbbXuO+mFDa8/jmRtIOyxGgsVfL+a1Z
loNSye42r5wFJoGwEIXVbuR8P9lRxqXSDO7RyIlmUh4c7R/dllaQdi/CYeiizoV9D81fxGm5RoqL
XFR/RfhmyWy3OPHfdTSXfcfW6XZNd5IzcAj6OC9lBcCDytzr55VIabP6TSo7m1dH0WUr1beUS16L
Y4POeiXdw8KF7pT/TnE4IrDiOS4XABbjR2HyjmSyi5JLmnPyzeVYPEvttY/zX6b92XevUutCCuDR
j42IyRD2rrGn4A9w3D9t29JN6XiG9a9DxtzGeUhyxCGCHwBxMltAa24hfm5xJq36NcuyH9oaEdJv
WNJov9ucGmVclqdE1GBt7Xwju1UfcyZ3VMcqQD/fa52sFR1utME6CsTfUSzuscmKau+2DvSN2bAk
EJg75mowqbE8Wo0oXzsHhCEpL1U2XKs+yUJi+91dqk49u8R7M22jMAko0o+Q8wHKhskYII0NuNXs
Kl6B65BDTMPIoj5Q3kqIf1W2np1Zm93YH6v1XDXMiMNWV1vtItt4Z9GUVAU2z7mh3VylG8JBTN2p
by16Cu35UnZwXWbR06aeGTa3ZFp0FMYLGKrmda1y+USSDVB+pT5GPXo4tTTGL0MYwh9o+TmbhTW9
1eMcmhsRGk+fkgevgL8vY2VHXmqAemsHF8TMrvoaAoS16QKjQwT72EUX5VUbuScweY0NfoXix4Rg
8cU8nmfBgzjX3a9CdWeiqJh2CtvYpa31EUXISUa7fnDr1Y/qxD5qKG+HseQ25zC7Tr3xlZPuuTTA
Dzi/npWEW8uqMmbgWCLZs2nOoMcodmBEocFr/YIfZl1ui5FBr/yQ4XrQLSqqZQ18y6Dvag+FVCCm
5+hrsV384/rJrr5XhKwxnK517etrruqsbjqcIEqRNV13VRx/xHYy3TrgyVtSJT27DwBUu5CXa0el
gjBxsm7kbCLFTSyJUML8jDW6V7VdtVZeX8wHtK31OZeW+hCN8tirgNC5/qqrWvtudCpX+PCs6CNC
2+lb06xvZUVYjcRM+F31M1faCgXiosUhLw5B/6AifdmAhPmKNotUBBS1HjpPa6aTZUC45hacKzDw
Mp93pewDzqErovFrMzWhazpnff7dTOatWYdXvfk3rs55TCsUGNVhbpOnwgzRtRcHF1Ws2RMi0A6x
c0qRTwRprtR+yiVM/1VefRCP9KbHziutzS8VhIAVMS0jibRs2nAH/H+oanUnyBIVN9ialle53ZJA
NkvK3t311V5KHqHpsiKBtrPiUbOT9qR3GpEg0xhahvuvLqcfFJJjuIwjRbMjw4A53+hHf6p6HhVp
Lm+t1t20rNuWCKIoYMnF8m9Wm6O12V8X41+6zg+uRWWnyNadDhQYV3Zo1oP03a7zFZXVXZKIauKr
gwe5jqNENGecCy67MJrLhkDGEeewMFc423Y+8HQoe1xvfmZSj8P1msQDBnbxLob8bea3eo+lMe2j
cmZ0zieoBAKqZyLY6fHcLwkA0/YIJeyLcXwhLfSdzB7PWGFGIhNaWNuTNqHvG7nOHwmsfJPIp7gb
1qsjgszsJcYDorKnaqh9CRbwgF6TrIrZsVB1z/uqg9m2EvpijYX+2yn5dE1rCKulbI5jzQxoPqqb
aLpTTgtxT7uhdxS/nnSCLFKtOSodube8pLO9Mg3TLkUMwxa7PKXO5OBQGuncKHeA94I1NqYgJxkt
/bFtWUsyhfllPajN/Nux46+1jH7ProuMZXuddLF6SRunRgPc1kHVmuZr7iDGSTjXddX9k8kE62H2
K60njmZE77xiK/VBDtzFRqT/GYE3EovDp3U1nL+YOrlaE8qhH8lACxwOfCeolv2a7uNvoA57fEVl
xgP3E1uCMjhe+gahwcCKKzVw0cscP+iWj3yfqma/tMiFY3jHe0CYt4M/NkGeSh9m6IKdaQujZ5zW
cAMgj47renIBl6ng+7p8rU8zE0taLxdNQwTQpaxDtmgYnlxoNsUxeTxsdp0urvRT1+r9bhpIyZOr
+YnLVyImoPdOSmlzxmnGQ6Rw156WRfPKuV32qjZh1liH6aPIOiTn93/GREmeZ5mhs0NXjjaENkNc
MAhuzHkteWKpx/3Pp9bSVE/3N3EbPYMQtSeFNJDb2MfroZjxpxijkt+07Q2azPkkV/E9GtESAyuZ
+qU2gFS2b7h/ma5ySmrtsPx1rUWe6xbpOt0ugIfxdUrL5Dpsb+7vLXrzLc0oOtw/Kbbs2vt7Vtqr
QTGSH/jfT9y/QS+W9kjf+ef/+UH3L2vlU0HM/uN/f85/vgcozBt6k47O7T98/9L7e0qP0g4ewMDX
//9/o/tnFWn0J4o+/sfX/vf3sKgrEGPpXP77oft7yTCrHulM2PG2v/T+S9x/LjeoLNTkVPrZaoOb
3z84dsN0ducUJuZ/PSJ0T9dnF4v3QYebs65EywmOnll3zr0Za6euNgvdv3/0P++WDid+Uo2IYvrx
0a1t2G9znnFt9RNm05kqHT22X8tWAaWRy1eOtB1tyajt71+mEZlfjYX9Htfp7zSy/2SIgM9KIayw
n4dfKSmZnYduMDoXk41nDvVvdF62N/cP/ufN9i2WWeWHWYse7h+6f8X9a//H995/dLPMJIgoyYNV
r5g9Or16wd/9aSpR93spB/R19MU92o4j4POtBHSGT+iW8yHQRbxMZm2e3Bq0FPpFXKNeGR+qQrO9
YtHjr3RF7UknSX2WPFYfpvN6/zCqjvnYm7kb3P/ZDxA5BLAv1yrNq+fITl7uH0f834Vy1VEv5tmL
UaIinN0CYawljbPMa2Q7uoh+13LXxK34jjQOLkm1KsNUml/V2a38+ydStw+Nzhg/x4JBN6NgExkH
eFZq1r4a5+m3Q6td0Br1eBFjXzwNus4JTOPP82BN32NZN18F5gozyX/pBc8TiVp2CGf8bFjNvIOW
VW4Z2KGnTTMGhlbtw4GTnewqeSWAkmQvsoZ8i//Y1CZvmgJTuFBWItiaGETczY1TWORsj5i6PaQh
YC8ZGBuQgv5U4cneoWL+xIxIewUCJhqXtqYe5CpJdVTofPE1amLAMYA4nKkbvTK/tXZGGVQnJ79V
279GQttBvb5nC/RAD5jpC033LSU9jJR7MNxAR+TKXmRmhJStCMume2uFeSjoCs9ixvna+IuDHvHn
j6HQ7te9NCiDYFX90dKCSTEudOyFzURBlkZfgwXJirZT762HLimeOczNIQ2yETwQ6R3NhVWIK6D1
5K6lqTOY5RTSYNDt1Xzug2lsg5kWbadLVmQR3XeVNE9DVeFNuhq5exlVqaN4mP8wXeLJhF1ny3pP
hjI7lQ4KlwrM24/z2osng4b2EtKqZPxkvqpb5ZriWGWhgzUb2nCwuZUWyZPZOYEpzMQ3Soz2ESg0
axRmlJgrdnnM0hYOdkpYbGw1VCzRB2MffdoDs1Au0dbhoemwiGeTX1frzV2A6Zu188iOH3wkkL5d
+7k6sIXgviBh8zIgsQilDNu7hkCeFOpJ1jyJPQAPWrDaaW+7jykmmrZca1SzznOH2SVSux0cdhhb
7muqwGXNrE+5MweqWK+9W3huy3CydRFKe5xC+PhDzPKKpER61IUeFhYAnZyFzSQ9OiNYM0iT2rV+
70z3/9fV/NcVlDbpyL5hkbcF3P2XRWx1TRUS7N3y0ileqkWcavePksUfFUeeF9f6Z2HpqeczLaFC
HPWX0kGfKCQuMf00wv5bbVL4dJJtDqDeZ5e7ofWwU4z9xBXprT9uqmO39YdxPtgtJc+mYFZNV43t
rnzW+hf6pY96ubzXC5pfEu6XdvruLPtrXPx5Okx+glR5SjIsuHYpvAZSVG+dj0HLQqXaWRUCWUZF
+qC2BPFebKguYlwO3HdUWOKkOwxd98+WSW8fRDpXMFB8tuhYIkecQ7tsMot3op0I+1TpyaYNT4Fp
3zqKE1Anfkt5uH/JgC7Vb7HrAi9uP346q4Ixs0FCdImXUd85baz5izMXPAC5xa+65q9DoUu48Jqy
y+UvWkrcBrW+XdBUGiJlpL5wqeaVyd9lctv+2cqiesRdffvPF3OEnMyCRf3+Sa1wmsC0ymFft138
SpcNLySHve/+WTqS2kNuDynOeNY5txHJyTG5ugwCzw6d47aXdBltjJhDRBlKEZ3c7T2lp6O9w/5N
Qq6bJvpjalToZIAXkPYjRBTf1IUWrOQpndpuTk2SKqoQvwx+7uFm6REbZmYiEnT19SuJpd+Oqvq8
5VFkqrISmSa5gycOqYzLCvbEy2Ot03ODvLORzvcwmd/xpiUuqMVpu5JYkmifqBkemv5pId0AF96+
VoYHcUkG4BQTNV1k7RRcD4JmLPep6UmjyKqQc+yJbpknUeYHm3Q73BhnZbiKPL+5DodxiUO/dawt
zeJLY1qmPfV3J0bOEMZJEg8o7xv0f7n1jlaHfBLA7dy38Q4KO0dSLZgBWh8p5jnrfmL9DY2VL6eH
tUyeB9U+LH1+6RquLRd/8ISf2UMj/qOvG2Ip4ifK415oZQc/yLTHRc6BqTxrJZVBr7OePNUbVqem
3dFe0hdTA4iltGciOp/2vQ8dR7pSVoGuJmx2afkjfGcWDN1olsFi3feC8Edf9pjG64SCduOp1O2M
M3sKZuNsDszR3Bmo7Q5apLectgczty6rrv1x1eJKvtsZkLZAlh5paAKXr0I56DBKVHCBZpFr7NT7
WOmJm7jaOn9b1GYJykfJuITssRMM5p9GQrvuuJ46E9MWd41WhZpS1uVlJmVmiIhN5TyLmjU0simY
4mdNyMibe+y+W0oYoZdkYbSvhhntrLbxhsb6cK3ejzV+akuQ//wvIYUiy6BulHwHgS3yj2xe9nHy
WyWdLs+vekmtQ8dCEr0lGeaGpjqDdh5xrPyZU5blElB3QWtZkrCziXoRaqN1lD861IiLLhzH6q5O
zm70b03jYByPEadtSg6IMD/0fHm2lGM6Vgayytr2hm6LoO3Ryi5BWqrEHRQwP84xJ/YzdASCtYbz
yMxf6iYmICWhmL4z9d0y790uP/Vp7nE38QwFtgS8dmq0S7cylHMPE2AHlIIoTvMkxOrn6AOGiyV4
DZW9fnDXh36F+SAPCao5r6wdZ/B+FoO/8udLRDnRvJnWd7MUh1SwwsQIf6o6dO2vKO2YiFEcM60q
rRMU5jklqbWO/7kKz6+GNIGTI8YDFJvFaYPerYa4Vsg7i2ACkNHnRRkOY825fCvyBl+lfXAJxXC3
uSY6u5bjoVSKqQ3puczN5z7+Zuchf6sDcIGXYTpws5Mmm6uKAaGM4e1kEmzu90Eg5s7oNZtOintu
LOCjicvf9RcEF9mSYmklybBpXhDxB5GsdoMLdMcvR2NBCj/EmHhxssxXluLWASC3bKt6M4WVRL0v
51OsP4pu3qnRVXO+leW5Wh97x4+0FxMPSX5RC0IOyjkQiOi13RZTR49QoOLDKWPEWFpIUFfQdJhr
Z3x2b+lbi1u2UBW0TYcy+X0q44Ac1Jvz1hRGUHLYJgNqctrdCeV5NZK/TfphaumuQobiPPcAYHFK
P4J7mRv3HC/ds0MUHllxZMx36a8ov63aAUyBkHwYtHHLXoiPBUj1Yrihicw6jqJgWongRLeIDm0h
MD2qCMOznKelTj4IWLyJSFyNDud2G9aO2BMTgkDGfTTUJ0zfO2fEx2fVQNbVVaQ05CDTQ7+IYXdF
z492spyLr3ZtrlHcMSgrDyY+n02xA/+VNvE5n5KHScu/VOSRulk/lwkLRPSB0MGPMFkVDgjOCv9k
34xiJjIivmwXhdY+024boEwmcCA5GDmOAEEDmtegBSmj6ZQUlen1hv05DeVhrZegN3S07fiDePKo
f6Aetk/37OWPJA97qqLxAodRRwZS9A0Qe0wr0YzIpFbluZJiD1KMnFOzDsA98GXKx6po73m2IOB+
yrHaSAk7nfTPVlx8rWlxjlqEHq75bmuSWqP5Cl6Fcyl6kBbPrxgJgdF9lzUYOfj0ssQakSkql3Wu
gL6M3txm3LpnXzP/JNxJMsf4bbUobjXx3cNudSi13f/H0Xktx41kQfSLKgLevDbQjbb0TnxBUKQI
bwqmYL5+DuZlY3dnQqJaDdStvJknW/vSzXGQqv5CiA1tybvFMyxAo6z22qC1RDqWO1dLThVxF0pU
w7V00r2NvdTXUC2b8bA40OVM/a733SvIZNBRHr94QlMSW9MuqlT9CnnlCTe2odTflsSs4u2q80s2
W0RGn3RE+YrlvRPUKXTq7upN7dFy+98FZkW1JbOc5jRSO9aurAGxEHSHnHY8IWA5Lfpd09U5+5oP
Pb4SLiHWB9ooyPQl4Hdsc3Vz5Y/UUxSPUOtuaFU7eWw9lHz0i30f33urgVoU63fxt7xQrnfjTh1B
q9mn9HtOw8Cep3ovMB11FcvlrHq2NdCNmLZ28ytyauiedFW+9yXW/tH8GIgtagCLWYeUn47WwSCh
TUl8w3I6LznT8bgF/1jPhVniRZqZH11Nv9cr9mELpviZYweljsoXdrxF9zgL3EJ8iYpB41NLTxZw
6DS3RFj3HOsmku5oRGXDDQ0Z2vJf6uJ3ZBj0ZzauBjmMwJxZPDHnuNb4axDpT5P6JwdguH2ONkot
wYC+uM3Zck9d8CHNS3AEHTSrp54kDm7SaJzeJNdqKcqjljKYEQ9mzD3H8MtMiqZjFs6+irZgVUsV
eYbN20iNfdKwX0NPqQSDp/Y+FwRawRAUXHXNdg58O3mcWFwKUVHgd57dBFcl+3WJk6A+FXAoNLKL
7N0HdkJiDAWNtWiCO0NiqyuoDgjKOH4n5PMa122LJkjMXXfnQ45jqEmqRyg5e6J337BiPvzigoBL
OCb5bQykFw3NFgvGFjH565cYtEi8nHHnp/2LoRn3yED2QeIG97kbKSPB6F79UPd70OPxqMXEntkA
JnC1YyeLUlOFur8USPU3qXMdQaF+tG39qsmVWEkq0sv//9GQ7HPEtLlZ13CqVr47ICeKBv5F+jBh
9tuSZV3HHGY2z6pw3zvXPFIgEsYlL/xCbJTH3STns78CszWHaKVokoxQs5fYJXM1sAPC8mpzKUz7
c7qcXJkcYvwvVUtrh8BiG7eBl1X4Fx3/3fC5q1hGjtusnSJjMM3d3OIFFlNGLEpZ+0IV793s03da
WOxFgFuqNKMGbvni1QxUqztggXloLbYjpZu9TVn9kZIZ0/Khucv4DQaRtCej99xrrXpCCaK+yZIr
EgjLRGeSStaejQCCbgZ4aNRNQuI4JQtvMybghvfN3CEvJdh1G6s4dLU17IwWLTGeyFElLugDg0sr
huf7uTVuOjStvszeNNoDZE/srWKScbyg0jGFjzFP+bIaHfCT7OS12g/tps9DMp4Km7tCuR5yNlZd
/s+oVDB6+mPbbmudT8HrE7CHM3/OGWwAV/C9cvYjWS1wpjgZQ0Ie4dpEqZheu46Tzn/SUm7resbA
HF+dNT4ow97N8cxpfbIqnde1/AfIPKNhOyhWO/K8v+Wq7TLn0fI/3dgNlenetco7pJK2W8sM5k1+
VkUS4kp71mYcn9OpqeEypYqgtbYfFZlbHmOpJWTm5L5wv+rcYomNSmu9Ls4rU1ipBLiUP4VX3dX2
pz5/L83EA9q8TJp9NPzXdk3CDnHfLN6y/DFO24AC8gOdtUGBm6da5A5jZjCi2q/4utnjcl12YVmw
FKHFiqkV0nsL8UwbWSZNSdTm393NzDhraL2MjeYZBxE3ggxkdPMSlwB6Fv/Syb8g9TPUNSNIuuoy
VeYDebldMWavesI5DOM3kivGXttQQV5LVAyN9ZHbe5BR2ahMN+z0z71LuSOf08DJW/IeysWzM8m7
yf82EaCmt0rlN362nUslbbuj+GZ4t/grgn55mZbnAQC0hKo3M58unnbzPd76w6225wBow9X2r0bh
HXXjOMM2oKz37X83wtJemta/6UP7PlCuZ8ZW2KCeTeV80bKS+Fq1Fz11Rmwk7ezYJ7xmrPYQU/mx
5GWoBE/bXrf+rD3XwOSir2VgMB1IqyePMf1b5/aLs+7NF+6rseFjphFXhVeAJFjXr77lzGHeeUCy
DLb+6hEJOXkS8YTXqcGwWoYTkwDFn4G3YnBzrtgcYHzo/V1u6lG6aGiNFsePIshDyKXnds+vhJOb
6Di/mTP9m7uDnhFwl803hwwQRms/aeUxtbYFahGtMn+v6zlgNbPXSeqN04fNQeSLXx0pKJbvsryq
OSThGki+QZZ4GaYmpKUCw67+Y7rNuad0EEDlLJPQ7pxPO0uIBxssGCFKLbyn4qw6SPKlKJqbAjRz
7ydatz32ffbk+VsrDugXVt7/L6H3sbcxuZxI2keWSlHb/Sw1mVjr2TFyiEfGs6oeVqV26Zba6rTQ
GM56Z5181uhUH/yaW5bfR8eo2JxolK60dGyoO3s69SXXEwQ7jLvnYTotY6RQB6eFfBmzX82a2R/c
XYpBflyGzxa1En96QBb0YRELRgFWOSnHdm0uoIymg8Mg0+WgrMjn5+2/xEMd7aurnfAvQ1k6Djb2
MaR9EcVOvFeDT/tY3TvP/dzuze7Hlq/PJG2AQO7L/DfdETXrEWmK4dyVPCGtVzghElbCSDT9Num+
NOQaWJJQ1KhBopfc+rvUOvpcqM9Sf0pqEHLpV80LXp/25OJnw75Xj/xJ9qODWQ/dHbJh/9Uq52bJ
nKMZQ+eEiZMI5JhwTTUC1gnhMJFB4NLjmSb6Y3HMhiyay5+2/aemPwLU0EyXbj+8NFkZ6jpgXMM5
NdP0kliotRoHqsUr1oGyxcPCOd3B07PpVMUg9zGX6R3W0d7Ix90qyz3LXBpEGaP7CugZOfW2Cp0G
vZEAirJkaEGCMpz4n0legu9q0bXv5mITwJx3jcfQjkO28hu88064EAIzv2ySIzW9U+hWnA7f9BYy
Kl4Tfmidu/HUmbt4/iOg2EPwkHT2eDveQGffHoMqBizMI1ZBTLBbIvQmZF07gFssf7sBv/FcP3Js
0vhjRdvCLGn8x459+DIlJ2vyI5EOu03HICqKYYU8ue/sFudarPdTzt9abq3HJS8iG8iSAhKR+cMD
Wumjvq6YnxqUWl72oj5rAncCvlIfRmivvRbx4h0LXaCoNY8p3gtQ1YzszZvXDt/4Sw5Tlz4A2DJC
6YJ54tx/LG1S7hAAd+3SsyVweJlI9a6nIpqNPEwr73kQIt77NqevEnY4xQOhRbNhbZttG8C/NXcT
YdTI6s5wnxpUG/UjgRO5wZD6q6wpbG1SM8yHPnJcXoQxsXveO1b5toxbOGs8eQx6uGQO9mzcbUFm
3H34g93d4GTPvAl2Xur/sUR5p3EXzVz9TnQOz+CDY//2Jeeg7h/d+slz16sb2j6fS99f+8F6cdBk
9WYKhFccbTBuA65NskRYTkUgyy8XAQCmUuTjBNdsn6omRiaNNPx4yZsnj+ebwz9wqNXQ4CNm7Bhg
kZxy6hzykqEM795qH+rqR3I6DvVf27w5fIKyfWmKJDCaWwH5sKyPslz2GcFW2kV3hnD+Sg+gDT+I
NSAQiT0fz77HEGDG/sHE+5qBEpTlyl7mHvc1niKAPQygGVtqbLG99ZYaUGNwhLZuHqS5flATC4KF
6Ob6LGyTfCc7ObbPZfri4qiGQ57CDxgzbNoVHochfh1yND/YcGOS7qv+I++gO7I9irUrddk7pd46
40HPimh00SR1wmP2gyZf4BjFh7QM3xfNjRr9MvZ/+5o1W/PtLRRduhjcxy+vfspqzLVjfleUxSG2
/mnTGvZFdraF8ToW6migJLbc/rgZ5u57vhWrtm8K+Fe5nlffx+JHZjrhXBvNi42IVWBbGnHi9Fkd
TmboKe8ma4/1cRXqAAfJitO/IKIF+zG65AI+zv7uzN9+LDgE/WCU3p6cAur8Trd/LWVe02V+8rDR
eKzB1Dp8VdwCbZ6C+r0fsgsx5CN8fpCf/s6F83VbsmHjB9B5ooJkRZPQk0DjrydnajZdzrhZQTyN
Xy2becomdGddPE6HOsesRWAkTshkc1KmhDlzbeS+joI1F6d8+INPOkimakfd9hNLbKxeC5JedXIE
NbM0ecZnRbS7VNfcWiBXAcWh/rhdrH0+s4p+8sAdV8YOYFzYIosV6gsEM+ktg09AOkFR4tFIT4vM
Dxqhj97FNGayuvmxOHkti7G7f9StivUQqDLyFDNGNb34tkCPL5iFavwPkAS6MiHI+6bDAtlihZaR
bju3g46ZWMBtHRsum3xHPw23wHdKKp3I2cpexI9tIt9EOlpaNUpdPLhuWkEksf5g6fkAPWedwXMS
unJ4+w1o/gc8mMUjdYHOFsFLAihugF3AYFZ8B4TCtFEiEtdixYxghZlR/KvwqHDVbO8rvbVPxuCc
KPmMEnN4XK3ufZg0Yq+bp1QEFXq5n3wrsjJbIgwJhlnNChTppHjlpaOX/PCN85ha9sGps3PtlS/j
JHgCzX2iqI0UGA89VmpsRRzvpWiOpfucr/Nl++wKLCbgqUiKbBd0WM+Z8ZzbXyvvSAc9xCvyFwaP
00g4MiUZ3aTzsZrmwyLLUzznR0e8TFztOpJhVvkprOU8kL1hQ7ZLyyaa/B8mt6B6KeGz+/ihnUYP
Zg3bPloq13Ryy8dEV2/VTOW498T3IBxGFl0eUlnxg66Bfci8xZw+FJnuBBepibVbG9dHzeFewRDs
MD/E65uoOrBmOjvdlJU4W+yqP6XyThXZvim7Y+1TCuX/aob7p8scDTvnzqcsndwEKD435WLX3uto
moNVXlEACLY0kTQeiPRjD/ibbNYtAiM8myvlDE3KkVtuC/lgGeEeKxYzHtvdnn1OjEbFl3dQJkuA
H1KR7w7fEq8uUebNsMu/qTyK7LQBgrkRqNu7BceAtTMBmMjxo24xLdPHhi0dZ/fcAayBs5zgwp7E
z9AtaHQsG4k0CcP7oaP3t9Uu7UpRBhZIRcOTPx0oAQuGDbIDJ9wU+N6L6Wls2mNVN/fp/Gp69s4b
WVgXOGECkSw/g1dTGzsnzwuW10YXRHXB7kygBHpG2hTbEbnYDGwlIrS75ds5+Fey2cMTxeK479RM
l619LlF6WIxqy3EizeTLsE0sljLma+GjWpv9+LMi2eE9xU94dgT1JDkBadbN5MjSTO0NNT5MvMBQ
sdGvew9s0LGsNDAjhLvKJqHQcwUJarlPJN8AoDhc3ghE3mprhlHbHqyVUXbRkr9DN770nfvlL9Yz
i7os2C85HuYN6lOnobE8Q9A+9pX/m9GA2erqKnDbJzyxrZOHbGOvYvSf6rk/ug27VbilYef2f1DS
dPz0bcpnYvjDjfXVySWs3LjlZXMez3N7HHJu0V4NSaU9mkkX8tFzLjEc6dNhlncWIAsTuZ6+PKJn
6mPqhkAjfVZn9sHFKWAzTsshSDd2kPjhmoxHZq9RcDeC/DSa5oC9LyKhI8RvCWJLCSJOXcngxzJu
NVbmNWYOUrlypvOhq+/HEfG2TptbLjySBKqlR4+xuXJpKCvcF6fUbtIpyzsi6kRGjWTCNlG4j6b8
wtrBq6q3WEMZIExrnEtFvSwkp/wIw7W88FvYzwaErRhB6qIjSATVgqo15+JYTizcK8d8SdametGA
LWnFgvKojPOScQLjP8QQKBVHv/bUlSILbTxWodCX5ZKtxXTO7b+rtlaXuirRKTL2RJXWdDfdHuoA
0bne9zRG3gZtooVNPGMq6XmjcBKpIQ9Xoz1C2QDUUTj7ztdYlwNwz0yPdyG6E3yBMxWsVwE6VeRW
/R1D1e6d4YiFv7vomigOjD74fpkLqsk4rBayqN2ljwSFbt3omTSdKmY1K91DCUgunUrNQ+OaLyyi
fotajjz81VNp6pQ0EH0r+qU9cPdzuLR0r3ni3CXj+OTJ4d+AqSkyfE0PJxtXp8/ZvICwRFUvfhc3
1S6GVV7Y4b46s5gim4Klij0gSJAlOVdGlRNgq59H1tB4enxEIC2YjLm8irgIs7R1T/RBnVWdQzut
0pOXzzPgM1T0kVuvb31SB/uKnedbDO6jHy8783t2yj9GxxGLR5qt1GK8sznawx6ubk1OQBjjHv5W
HXNMkce4XRxzuroDl37Tm3/SyT1rs9YBDSg+WfoDzW/MiCYMi0u+8ddc3Hhftzn7Fli4dORGeYsn
ONYTfL11zr29+NAy4seya//UmWqPE1XbV7NGa8jI0e+HZelu/WTc46omteaMxkcfQ1w1W/np9Opb
q50vwRJNV6SKXSYsLvim0q7FzHLJ9HO2S36GUkqeQmIYC9pR2HvsQA9ghl4TmPAYSE0RejMBPzNr
f1xJptnFGKg187sPEvhaUjq0y60xR6123bBexadnviV0+kZdAxOs6rndQhjiBZS5gZ285xX53l23
/HG8z675m+nf0/qTZr8Wsjj2XcIa1JpjuHcYPqDXggmE4MB7OOWEy1Ty5dplvI9JYASscFbyFOGg
VWQ5WKjqhf5mD8xzCssHVRLtqUpZyYyTeWuQDBpZpMA+2BzHWg6QMElI9WKwOgxGRcjKn+98b7aD
qeDOFJv87GurtRHvvpvJReW4LsmPo8O97vrunOCnulBM+QkLtTvKrOSXX/ko6xUNC/JR08RbKmXf
dzQeGtXP4NCdITXAMeBkWmzsutfoEaJsOmmUIUnPBdiPV2uaXRpmvA9VUNwZJ7EK+RrgwNGKYp87
IAS79ELe8OIU7T/wC0eizv3eh3OyVz0XSdE+DT1HvEWi1Ch1i9aMlgu44namm0OQSFMynjiRcAxx
NRARm5KhWEj3LLRmPQjJrQSvDblfQ34a6+LApFA7c64edeMdiJe+RWi0A+FzDmZ3wiwr8zysEvcO
k7DBHU89OV1l3qgDnoimBUgrr27OH1fjFEnojd2ritean/vp2SzIPc0VS0x/abKjRwXpvlybPHRX
afCXi2PCXLL+RB4siL1kCUH0ybBroIaUrfptWvcjTewlKE1FSecw45NILkmXPfVdfG8tsTq+YcGn
QSJ/KVXt7XHsM9LxmRTZAOZ78YNkTju6nWHq1aZxEvrsnlfzoTI8/1RpL2MrexYMG0/Y5HnkvZHu
5xn+ADEjmkONDzsFZt13qMHzwCEsLfGUydKNLNeWYWY5MMNm+TR3cE02Bk3b2LdR5v1RFoA0HEjZ
F1LIugv/0rKMzzJeiV+iPfP5/7KLi9pqfGHr9zNC+D8vE6rFFoHO6pmbB2k4lZhIWHDnoPjY8WPH
LjAguYqLvuAJijdhehzbMZqqmNsOZSCWx3qgIuDVwVWfB4bOhmNMlf34IOr5pJn1sB9swnYiJe9I
SD9JmKJ1kpcB/gq8mTF2H2XPZ2MyQgocCFFSJyRWnDZ6LW8lq0O6AqbQnruVpbCWRauG/bBWQEcW
PTm4q7deErs9oCOisMuFS3bWIlYkcgK39MlOB0m5bSxmJObuzOlYn+V12M3eZe1wFVS8r5rYzI4a
aIlVcyFdDq+WVb04btvfTTZPHbfJPRd6J8Ai5x+kOMxZD/nManjNJsaTXzUanP6KFifGrdYpoLt3
1XPcV1QjDOtnir9+FqDS7dQwWOHCoJ6Z249pTxsJs8tzotDELLu4Tp7OGGVakb8S0GK+5aNR8i5j
2A6XVYx0tGy7tRnaSJE4RI5jJCGj5G+/knxVcmAhWQKlv5D4CfvUmi4Gu5RDYeE9GHLBxFzC7lOo
2jwXxxQ9+kw8Ebh+NoZOl/AUj/AtNXLofWE69yldxKXlbsUa/V2pM0F2WXa0WhKTzFVh6+AbFTpl
qvmYnuBABL0SEDBgCaL/+2/EJ5qLJ2/5EGMg7hBANXgX8+ocAS3j3zfxnvJO4W5GAstaHPuAT9GD
JLnuNKt6MLUYdobmP1Yzdjxsuu9D6423yn3rFw8IgcOPyT2Qmcg2K6guyDQ9EghlItSmvNALMITA
Lig7UFcHoDZFTmwsmzSSKZl8lc7wTupcYPaLHyZt+vKogdpkIy3gws6012jNLabrmv0633ymsXvV
muo85kSsm86a9+W2QGOOBPzvWHfpJC2uGyvPXpNxiarm57nRvnQ4kJA8WBbBo/vr67z/YRkxdLqg
25G5x8hQ7mNFyOIic53lAxiiwG5RcZc2O7djcTSyyguwKNMwxEQKh8Zo14tN2Y6us+UHstlvErlz
K0iyK9E9FmNV3q+Ge3Fx+9zZUGPNaegORHH7nWVTctw13iPPFgFlh77vquPDxwDIOiPJ8wjcHLvd
nJxDSciwTEYawauWEK+7SNIWWyDZbt+9WCuwILUMmNZbbTZnXKBHd3Z6SMtlF0ydCk1AQEu1xKdZ
nMa0vpIw68LeHI4ZimaHAQwqg2WVYW2q/VCxOduSTxomkKY+jR5KScn9mYOl3k05Fm6tOE894pwR
x9ahthWRR/gq8MtWvlRBw4fpsd9Nlv8xmPq+d8k9+Pewmjmn0irooUjXo/+WK/prGoAF5IyFBsi1
L+RB0IG4Q2NYIesXHYLhdmhgWGiixZLnPJ2wMYv+j4nlipD8xeQfbLkxD6E/GZbfRpAjbvwiGHOd
n7u6WPUcedPYHNjcc+UTEzH59OaVBL4zZt8wl+yxiWRruPz6OPNDtbLNq3PwFY7zmq86xo1Ze7Xd
9M4xr/+bTUHSs7nI0peS9+jOswn2G+XNHszkCqoMUFL2yWjMKGPdYGEm+0Xox7TwvTtP/cyd0s/T
nPP/bsT4xsGPPBj+v9XGKESv0swI7gPRLHWGQZSCCpgbfMAlBNyNarlvtzIVNeqIdKmeYU/FzzBq
E2gBzKrQIx76ClXX0us9gOlH6dOTapfNYwUbIEymYd8Lc0aJNEiLJ2chZ4BSVv5DuaoKV79GGbUe
m0Rxe0OyoG2HnHJaGfcailO0GiO3Y66Nzubd84U57OP8RRvzSwXR7mp5jC9lLm59E+YJ8i5i/90P
koK6q6EhvXjs1FiN4+kjZh0RHbAf06Xd+a6wo7xqIrNQz/32Uam6Sw8d1hFq5PHieNJCpex/1hED
o19aH37GSjMjsUHPB4pI3N8SzyVj5nHD9LSXVCFRVriWgiHfxL451bEDbzBhnylT8/kU+wm78OhX
12MGs2d2a4ac1UJFmJAkKzej7YhCGe7wgCMysy3DVBtxYw8mR10+xZjDfYwhEAePGo/9zhmx2kmP
lgmv+iZUfIY76x/NRbFPndT7//92Ul0zb/mwvQLGafVuNHRh6dLA8uyvr2LkIuzmYpvCOA3MU1HP
DrDBTf/Nm6+mASyZtCgpTk2mvC54xsbhRAfPepYjSl21dm+Ma2+5ztJfEtH1nb0Hz1TvJ0EioIMX
t634TAcXOkm2nAgKruKYYFtpglgbL2vmwWXOYnZyhhnSh3CZenwNiyEAa6R+4G5LN2J0vH+T/pma
GoBObXHArbwhLTx6FLf/FjVzHA0JfK11aN4FBTroZ1hs/FuMz4lOi6UNla+fdcG57mr+dUgHdPoB
AoQfvxXm+lJ2qMhpfnUyQOviCjJ689FMH36yPjtwcrjt/3EmsAsOfufY5n2UjPGPgv/tcQ6GFSE8
gle8gxsv6lBY3Y565N7jqu4a6xi12ryGZFBzjKmlVmJEmgqqOpB+c4YhcDAcFtQvvLsj77e1v6R2
/0JKhl1s5hOIgxnhzHdDozxMhyn8qzl9NB3/zlztKhw6UKbjG/hABsdUL5lRnNARa3NkiqJUZj6l
+fTiUzmwn3V0ipi2k2PCMmlsnJSFWPGFNMRVqJ3e60EDOSQNLMEw5nfL6gcg+6cnp0Io2hojDUm0
0yqSKDOMe18dx6J1gzYQA7JLMfBlcWe+qsLFUT82JBlB2r0iNsvIGCyeNRejMIfNFqXgHTiHy1hA
pSUt4CeQCJA534UpnjsOCnwJZFG7mpeaF1d8/GTDgVJMGWjDausKcddzrvOl33o2XFVqVwz4ge1i
mNcVlqHU8+/GFO8eG7iKO+jw6bPmIf/OS8yrOYYxq0o1jHCcLebFmbQP9varX6XwCeFmg45LmH4G
P+xkQ2FnvZBPQ923yoS1DzcnpjmLmw5l3yiAe3CuJtGEnFnJL5iheLratQ3LlCaTLuMSS1nIsRZ6
dmW9BgzLa7uoh64T92WOo6qi9NczbnrGbJIk/MYJuA1sQT2bOq8+j53cNswsm/reCVAUs4cskQ8A
y/nbUAQjQX/VBd11ihqtXCPxPxBqplUAg4Z7VKuNnNwgiClWD0Y9UB/Xk5h1PPVRabSH16QPwhSd
Yq3nbm9qA9WCa7Vfe4fEugHv2yRzwc52+Ut5FPJOaltnMQ8Ut+CH7bh4ne08VO7G7ciWR5f32c4n
YBRJWn76wXw0zDjZmwS9wuGp0DN1YW3yaXlq75Yr2uVMcn7bxJmdrI6z9pk46AH50MW8jEC9pyEV
k+jNRsX7wXwkxV2HnMUUEEyYHmHsM0pcVf4h/AqzumufEosTME47FHWi6DL5Sqtw0sGRDHH711HF
HbSvHeWS94kqr62YHlJT/+VuyreDTTGaEPF+V8ICz8Cdd+vRSToij/5z3kvFQpStIl7uIKFmfg/y
CmdCB9hFgJ/CGQY4oBI6eE2iBI4tvy1JMMB1lz0bOUUOlYNsJMGJ2Lq4e3MeysgziOJMKeAUzeou
SvZFaAFBXyszeeBQYklpUkTVy+w6U4nnp1l/LWnQU3ZXXAsvcpsa66UJ2qG1zfLej++mgdtmXudR
N8IHq9dmPfYjkWGUHtbEOVguApUIzgOoLHNAOvfTL29U2G3TItl1CsNB0z62MS2LhKslSHzj15EE
bFgGTfgdUBDAaFTr9JIm5NEc7zTYI1tVE6GPltiHluvuQUkM84ZbsXBMsXPi/Cfg72LvS2xug30M
SZrzdinK8aT49ekMQYNJ2zhaQctruS8i2+0fuHT2ouGbuP1jOpx3ibvy1iJqKQxyAg7k6NKRqJqK
2JvM7uoGdnFZFkE8mkA1SBoHpbuZIocWGM08OSE3VyOwoNCGqhR+hMsRNHFWWtRhpREhW3mSnqeQ
o5+4WTqcR8gDhON0xq/+g0uKFeqDSWtlw0p7hmiNI34a79APzp2U7aXtGuvU1eWbiOURxc0JebJU
C31DczfckDVae7Waf+Z2/elqpPYyo2+ortHVR1ddfFEt4Bnjb94+oKgL0Dpmqs97W9e5Z9q9dx5p
KIMavdHim3NNUHEP8X3eYQq8ulP5SfkchT/pLxcHVgg07+xAsB7MqQu9Aafwgkmu5yVx41G7t1SF
gr/CBtTRYnZtrT8Ni4vZIgdfOOnTP6eQp6Jko9AzF9N57V6FYARrsv4cayQemMzxuWsBVIOekwUV
zm05F7luMCLOIDuNRj1WeaFCIMx/zE3y1ecBa1ZqRFPenRkjOfYr559SIIfNJf0W1tarBkYgGvye
sqKkehg2amKzEKmS2Bp0pB+Br/hekW5xHUtenL+N6rAKGsl16RmkJWWIsFFB3LcxzrTMtaJSh4iZ
19VzOpccQj4WAKxUw19Isb09//WXZe8JujI6+HYAq81wcNvhOFjywcixqvlVcRvySaOUlSV9OUN9
9vnDqUG4rKv9S+HOLv2C9YfX5uYjD3Q+bl2lCrIJt9vR4H9Zf9Mu5XBupjFwcvuYxSyNFqsh6iKL
N0qoqLvL+va+KARzNybERrf8UMO3z73M/TLzsqLrGbyURGIG50/75g+IcOdhtax7Z8Tz3oK4V1wx
KMvk3dStthchj9NA9VdqkkgfrqGyKoAtyYMCoOUaeHjccrrD18+KsvxrGbJ9mvX0vvBS+1ZhnFta
gqCNbr5tDPSkzsE85xRPsFmSh17W0F7b90LYxcEQOOh8ZvUgBumU6PzhJ6oVnH7p0WbH92Tu3+vE
XKI0Z/mgd59G2UDixpgWgOggas7yg4TUfJpMhEYEqJQd+snN2MFPBbabRDa/Wjm/k0Cj6RO0pVWw
pLZRwRwfhU3rkNV0WpH8/AUcSXIJTI2SwcJD2DRd7SP1CEUsA/kYDy86jRfeRddT98jV8I5Ipha6
aYwLqFuDxh4Gap9MZ6d8Vw/KPP7XmxuukVrYuT3U4yNXmWsBkiPy48P2qOAhxzKL5bFvhaT4SO25
Ro9HO0F5aNkeUm80Xr14C6My1w6cMNYivqpMvrUSB4COLXxYcX0h34AyHWg1sRoJLa+Jyd5Ntyom
hFg6bM8afQ4tqdOCt/56LnoJVlcet5ypS8d5phsgaQm0JVfiRLtmxoTGbZmrGdTMQKtjbF0NdZle
OxtRUusjJln7ub8k87iAsXVNmMGNQWoIW0c5k1hgdp+qbdmaV5/YtR6GIqvvu1V/xLV4qcs1v6tr
1sFpjPAzEZsLHS9/Li2SPKM9II7PHCtVN7w6CWf1OkzYoZ3ZvnGnvk3lVESLv34jFAuEYOtLAack
ScYY5+AvnOv53LAnCfve/U1thjCfPrQjUshrZTdvfdJokbdiOepabGu9BRWhH89Zoj/A7MyOCbcs
IhD83atZo1mp7pG2UggTCGEj36bbf4yd2XKjytatn4gIIIGEW/W9LKvc1Q3hqrLpe5Lu6c+H1v7/
OnvHORH7YmmVJGTLasicc47xDaeUJ5Y+yJ7DC9ZFwIFSDGst/YAdwjazyKIVwIxo4wS62Fi+ex9A
yZdPzZBc8BQgjnCabRIP8VqO/kJVwMbI4nM0/52v/bQxgxLgDuRCS/OYaUDxRufMbF1HtsSnnSS7
Ar18hQd9gfw62o0jQyglCn/b97WLls3jkzHtAQDXSyyO7lpvzPnn9MmuGcdil6F31CsUVRI1cP3b
N1PSHHr0fhlEp8FaqzwgEQuGfiX75qzhUQstK94NmLxJ3EXR3+f5z9DPYbWYZOlpAWRC7D90ByHD
KMyh3chwXB+zrQOutZlkgIITs3vF3jPybA00HrzYdIwBCPdhQkqqsWvqIdzYXkekQxPUL/04WUyW
mvcwxMsZx/2Tw5xypRoWOYp9EgrwrzQJveOJ1ng3Vr/phSCc7tNPy0Zy5ZNGuBJanWErQ70mUvsD
Ex4dNlHAZHWOQn9KBIk8WW0R8OBOb2NXY2wAIpYShtP09K2SnOYNIUYYXaqFLXp0XSOYB8S/C9Gk
7crHD8AguJ9nc/rOanRxxx1bH7TChZzhnWunNc6VtFsEJjUm7vDseyXrCYCQCUn8No6CP0orNIIL
JV2ygISqNGQS6LbiB80fY5UUIWb09nNKJW3myLrnIJRjFb+H9qgtm9CVFMjRZ4EIGjfFWdPxe7oB
Q1OXneWiNnsPvYO4mp2V81PjfdQ3cp9aMHGlZ1+6KifdNAw8GjmKsKqOl97LPf0UJiwATcTZh6nc
CgZIclSaWS2NpP4jbN1f4vClMT2hfE9haDemmKjXMiIarRDvtkIEn+1DEYm1jQBsaTsj1XYes2/g
LjI1GHGHOFYJsWvWqT1EKwWcIii7OdDEbGj7KGijvvZsxHhc+yDw9kYCfmggHiWRDZZgPlckl7eL
JifK2zRNCNMpEbf9TBTZkqCA16+PzaVthx+ZykB26p696pzpOmLHeOF7gtKXZ6c1bPC1cTCIimDs
oHnmDRXOs2pAowTCwqXJx2uPxYYW9LxYYulIAL9AmOE10PIOmSbSy0kEOB3xCq/1Ogqhr+N/zJFv
kkEPeFLTqNmA6S0ihZyQJIithxoO1mhEsS/yDNvvzpwssVYB+/26BeRGkFy09bSbm1Gd9HwsNnpW
3FvZFlQz9IummKICHMfMPajZ13sB4cQNUUj1KA90d8encECzpLQpWpeEDu14VzWNLdacjN6+5S+I
FsRRp+seCv44YRkepjdwVH5SznwOzds57ID6Jm12SZ0vgxFhjBaobF2MdHiwWtPhsYrjJBr7zDnu
KUBMGHkV8rhES9cOMw02Nua1C6udX4ffoy+wQ+TiZyeido5M/4VdhD4MC+bCl/WupUdeNPUfz1Tz
HPHCN/SZ6HDramHmoISzOpRoWk9BE/hqq2VKIzZrxhcEwR0QhrsheQHT48R3S2srnCaUUm7Tnbuq
wnbV0oFzxv48elZHyW/+jCWKS9vT9m0bl7cSEzS+Al0Po2Mfhd/Kr1F4Zt2bkQYZXPwJ84TkCwUu
HTsFKy8DNJpwTTwPRa6ORQoAtBsISONAZd/frJ4CpwFk1Rh2RNiWX2AsQJxr5JhjrcrsVq1bPxl0
A2sxeJewygjD1ezvToPSEyOns4tcrXryyDwUchVqYmh07Vqk1cFrcda4mFqBpH24ZW7/FvY9icXV
zsOz1DsTg667yyCGtm554M+KLoGsXvDX4WZhQGrpiA4DguQPKiEHtfdInSnFRSjelVI3Xw1NGU9F
bVsXW+CQS8LkgrJu3AOsrw81G98Nk7Mv38tYgR3X+ueiqqDnwe8bqKlaQA8MXTeRUS0t8jr2MlXR
OtFIrvfG+pZatb43bEwMXWl5RzuoiIMJVnRz5rhsK8CwQy9jtgwnTJ+0MvB2kXgphwKw80TOhWLg
YImCDZC/ZuBXrjwzuQDEl7c8Tt4Q87x6lUNL1WFfw5e1AlPRzkkr3wCYwD9iLOtkWqwGM7Cw2lzq
3N04BWJPy/HiLekpbMpTgtL6niC+qX1FiNlfLQaLK9RLnOiybmvrGW2yOH5t+uYO6aFekp8Trzyp
Dwct0p/AHLjQZRWjcguGggfQilKGRi2THdG/+Sm8aWlBPCc2By4rlMzeGD71Wqi3crLLWWxEtkFP
lrFPwW5zftwBlgG3ktjOPqLvKWZpvewhTxeOeq5d0otRHDBTEC4cqLc8DZ5clYCpb9xTCj71LQtw
jFO7rXU3/wD8f7YExXNRdDMHvnlOmrrEaOP2r5KAnVWRymeb6oZpy2zz7WYXALV/pvDuwlSyMUCb
ZF8Dfw3mHA1cibgtExgUAOwGn6Xfp3FdMyiNZZiceNOAH9FCxiT/nCkCiyKbnmeCqqWVpr6MuhQ5
cb4QwmPE2A/EJwltlwUgMJPCUOvcpv+WNGhsEvrlG2RzBUwawJ4R38AmmupL3/gdRvXxW+v84MP0
PU6OkzhKkffrIBXu0cnLz6BClxPnxanALHSqY2quFGCYU8JUqwG99xNJssdRH7RTh2zt6BoYOuOa
Hgq+WTZ1Ry2IDmAzFkHSnEkHcU9dBQyaChRT6LpH0QebfnQZyCGgGxh5FTvLyKKdLfwU9xe0baco
iWlIIXtPL+TpJVfTkl9Bo9fIydnkMADds03+1saCzyFWmgA6IhKmEpCfaR2yof9M8KhTNBOoA8J5
IcyZN+8hMEN2g2wMmn1YJdibc3VpY9SMumBQYISoL12fosidgPbKkiqZsNqbj9gwx0yxiyI1Lio0
xklNsxbV5GWAE0NQ/LY8pZVPrBL2POINfFzbQbJTxYHgCNQt8WEKmvJgQZcfE488YSI0sSnTj3EV
AlXUPqDL4dkuzJL9U1ThSO8pN0ubVKHfaKbONYG1e6MpOTUmrrVyUoS9XYTjp0+z38Qrk82Nb3hv
sv1alV4qoWQ32BPSYxDl+zgj+cvq9BqGN+fb6NrIZl9lEKj6MKj2cH+IkCtSHFB++xrLXtspzd24
yHqTrBTvnC6+CvKEd7lIKiiy4Wec+dWSfgPQQfMuzDdUb8kFhWpEPhMKbV8DRUDW1V2ZdrYZzPFV
RASwj8aY7SAXYBDRhr2V8eeitIDIQQ+BxXGTqIHURzdTG8QGVY8vskMRfJAahDMrYgMyG7Vq1zk1
TZeuJkkwWcvIRcPVukBdVTMCdKdFZ+jb1rbA3doA5UvKuE4e4RhgJG0Z9PQVfmNR5zuC9izIr3P/
J9ARQXRjsFFIN7IgGJe6ETo/Bgzz28TISQ+wo73qodagUtVHZL608S/+mKxKvY+vNB2ijd2GDFwg
0NP4VKc06JnCN7TFZYwSImrfFOk62yyRV3MCT9lqzTOVCPBZW/yWDluPGh0LTfVFW1fhRmjRC3at
hneO5kon/a0pUXBPhkmoFhFkQ1ycSDNxnlEPCTpQcF45h1VrU9Xx66CH2YZw2LVDU4HPX7MRI34P
N13qSp8zOseNHyDalx3gH9Q0CicUzO9W7XqBLgj/+G9fynIz9ZhylmxAU8jrTrukA3dvOpHtityR
K2vEjpsMvnvSBNR7PwelmwQup+Ci1tZ97hgnBo1II4LpBb5mS18v02+wgEP0DMwplCMgPtmweEk/
45s+wWug+1tk7A60PAOSoQgCKCv81xMAcU6+fYa4mkbwnb6uc/HNDM6+ifneIgfjkV2+rGvWJihd
IZOT8icIYZK+Ws8G/ZwRaRlhzpRMfmitZyeV9D9Z0ofnmLo8ovv0GgzmC6lZ0y76th3DvMPfqo5u
m2AT8drwh+WLDTUvqYWSEKs2+D4m7JEtZ+PhbT8VPu0lbH4AJbE4ugMW70DXdjJon6QHu6ogQkUY
w4dZ9N3emUEezgQHuhwAvaNWOSHkNRatgRXVZP+xtsCJLxzBuRm+ZnNjz09kk/OuZPnD6qvv1Nat
p6IQ9n4ox3YprnpG4UEBLHiRguCpJUVyK2o0mMwP8/XY4H6LlKtISLXidK8bbMGjzJZPhhPka8Sh
nKKm8tSgVNpHDicWq1YH0EUadhUPLtOofrIo5iShM8Z+XHgNb+EEZHgd8EDpVu7O8FCXawY6EF5J
eUy+0cQPBwC1+8rU2sNkhZ++oWktxe5i0Bx/ByOkZ1peqFvqJtuowwXedw2dBditZAiNznbykGB1
Ud3SDVC/bLhwG9ngWUVSOy2zCiFUj2Nd9VKdU878fL83dczgzat8Yw13FF94pB8TffroLKw0OYq6
qbMzJhWcoBHV/DFzC75lWpwD1ZloBUjcHCI6MEzAO7S41P9d6GDWmS+ESeknpNPshjldKPZxEaY0
DIBvv1huFu293noZmvQPQ8kO40X1CdzlkBqSNsmswua3U7rJuN8gs8KfIJt1ZJmfdIuxuRkj1t+R
WWIf6i6IB90D+RO8m7AHmJRo+7HkUxpSRMCIA3AJR5v+p0hP0h7dM/N38hSHJD3lOZutPKhpB47p
H2qMES5Ln62azNGXYzTOBhWCTXAI6wdzalcD/dmbRzbKD9R77SJPgqfCxACi5xk+Lp/svMqm/d0R
47xyfA3Eg9NtGAgEPyTCWD6/GDRR37HVS9iXjhuXbPAnZVJ4G/q4wSBHAHN/1lyTwmMwv9PQ29f6
HCgSa4ce0xe2AlDjI2KZInlTjsTqOzhLJ8NPr8PpAn+AVqsZrnnJTtQDHnNsqn4HtQ7osOsF28zq
t9J0zKtblpiTnRfHSI9pR+XaKkQwKtH++IpBq81Jb1tn07cyOiSLysXLz3kxblN8yQg4Dzoaq2VY
F/Mpxckvv0b6kWv2ksO6nNMHSyWPhsv5HjDAxBDGJw7EhpbXNualjDmNwm7NFqmVfWpQQ1MRe9tM
ju5V8MLQO2aW1G8yPPTQOCR6K/rZxBgyjNbcC0ShhT12PwdfHir4NoFVYezdtSwTYJ3aY6nVwYUs
2OQ2QuxA6M/mJ7RZggo4DQiPkEePl0QCNc9H9qVB0/wEc4zuG9PKyc5wsKBS7jdBOqFxgeMJ7x+D
M8gYu3CMlTApRepAUJE5eX6xbJzAMux8utp5dpO9+u6nPtzQPNCp7pGak9atl/6vLtY3paoutPz3
BJkyaPVFunFGJ7qkNPU3mqvMdd922C/yka4WjfDAyYpzVrHd9Ox9byfGcx35wykWtES84iVztXJD
riM0P9KYOo0GQcXed60K0nWtCGCrwqHFd2TfGmZPShRmbjDuL71RTxsGgJDOdZzLaVM4y9rtFz59
5INhr5T7c0pSiENT4e+YWBErEBIBV9r3ulLTFrlgutJahTDSpzzXe9Ro83vsNili1+Y6kCqSziiO
9DRUbMUHzaTAoNBd6n5snTJpvhZltpc6uF4/tFHrm9RcfmCNP4TKnPX4jQaRObWm36P2MvTAFFPc
/1bFZs1CaXZRcypcmKU/fc282joZbVqsXtHBssF58mXXbKhFCfSo5YyzYURDNJMuiJvzA5y1ZRCR
h0v2us6MrB+GEKWZC8+5ZyBc5UOO4KLAcIh4ZjvT5ZgS9ekRcPstITJrUk55Sft2Il0qdo4gPba6
y8hurHWmQDbVkuX173leuqyQZb6eKmpChivuUVAb8C8M5oVmduSnRAz8HYB9I9Osnr0CiLL8iL6O
ja4R0xgaoDAAELsDgcBN0RKhbDMZzuuYohkQIPtWh7F/md8qGrwLPqx8yhvtHQiSgcQKJJkmy+wA
TP5sUGGdss7aQrANXycbPRJAY8ILI6LQQ6kuyaIuhHkqw5Kv6wwPtCyn3+e4BAq/rS/sYJmP44oT
7nQmk7W4eyCaWvQbqLPTfdLAZtMlySaaL+Fp6QpzFyhDh7a4rveQGVPlHMxOnD0JuLmJDyQfiwts
dCWG9NzjhYqFeMIO/R7KSb85DB1GiucshOckhE+DXc59NQzVU/th2dAfBOF9d9ZBYx8zq13QFKbZ
DYV727ZKvyLVttaB07QUM9YfCmljCy2fznUwaMzHvE/y7MIN47HXaFSCTFI9WtadO33iF7+rkAB5
YgDAzU29e2vLiX6O8RIipN57CZ10waCVkliS+9zJa2p7amVLyVqH74+/dpEh/6PVifKkzGiYoMLs
Ej9nD4Dz1gyAFXuaQT5DS+Bv6QYFxFlqp151r1NR0I+oHYhMjYVXPiVXdEjEuVKY1m0TcUicM4GH
w8RER3Y7J9Qxh2dxf+7dqw6icxlw6vyB1CHFeVo3GC3t6RiPUMs48ca7NK9GooiIF0rz6KvufJhb
OmYf4OsRS80ipkWaK2yVpJcxK6ywyuY1OmJpm8dApfCQdMgzGFNBX7Ip7qwZohXw4mDLT0JIA5N1
HOrRW02OH68L25vIqWcKn3Y6iCCmmpC5S2SDUfcc14RMKVWZF3p+ga0UVYGVrjvmlvsU2hqR95+S
6mJlBzZSDHzLrhGuy/zN6r9FWJItFlfyFOpYHPhVkKfC24A+BbG0E2JquY8NcuJSEOwQ4vbP00zu
u4yqgfP6B8nZh2bM4dT4L/YQ40VN/RsIv1/JOJ8ecrDjCRqV1Gx+AWgp8Y/W1wyyLj8GggW1RnEO
I3Nf6ON4HoYexLfTgBya/J2PKPtKJmPzNpkiO7QlZZPuZPZbk2RbVKUfMpPGkxNNb14v+jW6AUjb
AK4ODdtOzWlOMSGJyK17dZgGRNQ1DkQ/MLwrGLVmq2NaPlqMJ1ft3K8XTAUaSgDRQ17IAsKXCcnD
MGmxzFg9yxrpKDFtmv+5MMP2qojZ29VBuqsV6Hu0UHyxVSCZQhPERj6XqewfseQTYBiAdzVaAy86
pk3zFOG0xNdd27uC0DVyEqFWqf7WxCYpNNLyt0ZYQdf2sDzjJqFuTr2DbVY7VWo6ZtHw04v1eiVi
67NAyl2AJtioCBFX1yb1QlYDDQ5wRNhcJK9TJxbYR0gLt511ouPbc5KWXaVRngYj3rrApBAkoa+q
HbZYks4SWMRhaUSUj72jGZsMTSAfWBYhl9WqM1k/HIyrLXHmlCPyU7dIL0s9bGKdJn2S3RGUYn3h
PKZuNl7PtTuaR0ZapIMM2rSG1MHOV8uxa5D9emKrfYItgaEgYz1oRfddSfPmttY32uGvEdWij3B8
ND9FA+uCPy3ZOg5CDN3uNzqQ7l3pM2UbABxK8i2KGntlG2aHIYjuTmk6S5m0eFPS/qv1xq8+i0wE
C96lMbsfuqi/246/EiPcBrjSwpyyAztIn05ewpeQutOFbx2xtZkb/hnwjGYcSDQt5DY2NZ1BRNUS
rB52V5YZAQFNXKyGdz5gAQE6pMw56y1b5lb/IRlKs930nZnbj2ALRVONAPMY8sldhC7tx5EUPtG9
6Y5hPzXSNU9W0P326cQg2tN3Y9gDZ1ajtWGF55RXE6ATQHiIs1dj4jzjutippEcaFBb6Hz7yPgzm
brwYMA6sggFEnd+RtOZa1MmKDz9U13mTSyET8AE7qPZsBZSrDrrVVKMTKokBIdhwyrd2f7as3t0T
/8VgCdQDLxecqqmMw+fIxakOpXXVa1X5s2SsGQ0VNWXaTXcrUWcCSz1LciaMtzkiezB3uli0HfyW
aOo4seoLW0djmCN7WptNaB7HyPT3NUwWE1n1lUxWEqfIZglNVN1u5j81rIW7LGMG6g+MxEQz72k1
aFbQtUkKNbY63TEQGPom6iacBrFQy9JSOOe7ZmEAb103A7EKpua3NwmyisckJyLbYfTgsTV0kQFF
nf5IccC75wEsBEDVPCVa9tWH4ivNQSR47UvtJLPsFIqh6VXnogBjSr7JqmBOh/Aw3zlxuEM6gkcX
FkrJc8OeAkjLVOembHY1LtxFktMlkDLa5BHQmiINGZRX+rtIrY/Ga6N1GLYo0PhCrq2QgFshmEr0
mnHXetekgtORjjglk1DUAzUi50U85os2RkgS1HJcZbhlxQDjMjAs80QX4UfFLuOSxsZnV6LtRSTO
NlJtitH6aWiYrPKqOefKumO4weY+W6oUwOnKDr9jU2yx2Nfw0jzYaqH3GXo3lkRjpbvAiTCwzKCH
9IYn/C0LwQOQ9vaBbIrGemgsu6zG6vHNtoY9kGPgnc+Db32eJ7Jj+E3mAgl8o/hEu1+THrMKLEKi
DcpAFJCwJ6qU5b8z5I/BiXGoYJ8drO8uYOEO3E8C6vKF1tSI5wdqIXpcPvo0JBjjcG8xZS7iDg2i
NXC+41VCAZlTLabjr6Flu+UovMf4DAhoYG6EUIe3h5RN9kJXRGnHLAWyF4TmSlhkJcgU8ripgy0g
DrReR0wkGYeKF6ZBA5Y1nfgs14aoW7jWsqmLH3nfWnycPdxJEbo1GyaoaXgZEfTB2jeZG1ZQsJAU
XViPIDS1wZec/D+W8Z2V+qs3tn/gMXzyDLeME+5lZSZ8qNpTAgipbbVjF8SHqrVOrJQRUob8Hsfh
TUucK3Ozn2bdPCPN2yOPoJVwT5TFCUzP94XxJWhk0YK230HhDUgdxx6NxK4eR/TRnAN2aSX2heWj
n1UyogCw9iEYmVUbTcTNkGunedMnrHwkcyjHq3tnwJgog+auV8RqMHJRaf6SJAaGPgnWIQS5DjbQ
n/dYbrGq0MewfnVwyGk1pL5Obwc7fZnnKSc9bz9m+utgu09+7rDNi7FbTAHqNAuldh1s4gouAfkz
H0FmPZczgzJk3t7GktW0ONU9zgwJiBoOHxwNBrpIUr197CW8Y7U5YEspneLw+BeJLPUmbcA2oE0t
StCfqWHDwKi8iLAkYjiCZibKmOjHGrZFCysYMSxYRLajgFoJZfJnpt6xbS505djsz/GsOrHyox+a
7Mvie5nq7+hL47XXEd4URL1cNNqEUOFTFoK0csZOkFQ+ot5hAjA2wUoxf0T5M0MWqLdQhxguJ5m2
HjIMq2QIBxgNnDLdz0MzU4TEOKb6QRvJdI9MN8RDgdOtsj6rKpCgaSQlm+XKfYR5xE+RINkK2gNx
Dl/KZ4MNN6kf4zOO2h/myaWAY/FnMTdwDJc96akmHVYoaxGS6cCbrjN+KU8YPA2hHBfw7eh6T7c4
hckZjehGnMR+4Vu9jHIWMWxL5tJoQRPY6SsOPfLfrKtRSHlsGu0FMDtAG4dRsZVx8pyGxt7qFgEM
pflWGZ0BkmGWDY/TWfnNphgy+oRZ5DOMk8MSCQpwSGaui4DTMTJIGZ9bu7gUzrzhQkuj1C0evd/I
U8lzZKo1NbEFo4UTBelib/1vxMog+iJ8hl0izFU4ztGbNaSKxAHxXLFrLEAdTl3tLqPJIG5laI5+
b2qLKUB5lTBgmErx2sPJX5pe/uZinuE9IBX1cfG4mvghWnPWFoGJZT8acXPjxFxjn3Qr0EPZv25r
U+y9BnoDPtvBDNhI9loZn5ORWXCBYvH8uP1x8bjt8S8R1cneDNMzroEEHobbE6Mazz/gcTelagIS
Pf7n2t+H/XPc47oexMl+QH/193f853GPXzIfEkQ0CyiU4Y4PlfeD6AY8fm7InnS+6hcW8l57LAl6
QOcgVA9zpfLCO8YyqrC+1XGvRnAiawRo9SDyW9wpUMqGiJEBZ8gE5osK+sUFrcCT6WcwEuabDKfd
ZOxizkYlgtvo/FJUuNfHlcdFksZPZQegan75bv/cpLO0hwUgQpaL4Pa4w8yJFgLHkG7+PtSYYWFa
5oarv7d1wjB3mY+a4vGwxw8QtbOl938eGUQyFyyrI3HcNOCt+tNzmEZ0TgAN5XFb2P3PvbpvNNuQ
bSfvSGs/u0O1F0LUb+ZQNUgTCExy8E2+JaXrr2uDmebjXklPi5lym58fVzETAC8Ms5e2Ka2naGrv
xvwz2KLIvV7X0epfD8rhHxohVef8I2vL/tKLJrxCKcnfEBvMD7HHWF4K8SUMY00a5JKgrPjiWkN8
gUv2r389bssBxrO5BZZETxdl5ePSbMM/YmBq+HjEP7c9HldqHRTdsiHFY/4xsdZfSqYZC0JDVqkV
qp+OpZFUafdAxNopftex3zxu1yKE70Y24/uTIvmYAoSCHF6Mo78hlt7alsBwftZfVtCrn14ed1uh
+fn2cRBxD24ymR9pGwWkVKcW9H8e6/bfbtea7/gKBsC/E9jq+eYKx43KPfMNDFCyx4gBg05H4mSM
bA+6sDWKTZ0EwzEfEgYqcT8OkPqjCkxRAMl4vifDkXck2KtbpZMzMLZC6O4yXTsol5w3HKKcbx3T
+52J1yzoml9tiKYF8U1Fw7H3j7opYddGvfc+6ePODTJ4wB2nUtF29b2ZYH+1sV7uXFkm9wDj2aLU
PO/JTUsMPXb0RrXrPjV1gzTXis9obPN3jdH3zsntfG34ev4+EmHAol2VZyTT/qud3UuGm++6srsj
+q5uWbi4OHLNSYAkDcXFMdM/QqXJa4yqA3RFhGF3vmqb+Lc8G3XZ4+pQz6S3GAO0o8bkNUfyhED7
JNUwwYYsl1bkOE9+WYd3nzYtIeOpQoTO1Y7e1n3iE042Fo3Cfz/icefjtv89oigKczvobMbqEp0n
VQrDmflffy8etzlxlWbAXv/tnscx4SS55+/h/3n98XC9BBUR0KT/e9x//Kq/V50BRvfjuP/rN499
Vy6HNulOFK0aI323RlU5BC+ml4z06AJzK8j0NOQHZ/dTYBZXj6Hdi3QRP+D30HWZf9bze2JkdKVh
7uyaq11GNfnOZAEPmMiyylmhWD6nAJguGGt/6BoR1QqOz8WhTXGwBv3YK1lvfYuk5FadYlgUL6Hh
eOspgxiqdcOzPRr9ixySXQ1nOMMAPdSiOo7T5Dobmp3+HugEvjGkjDn+27RK2bBAI44vOvI4iBel
RK/K1cfgfBgmnoCbQ1p0EBat/rmOBIMdOF6cfhNVdJgex/990ONfLoG9zIYsVATpBsaduruD416n
tPjqtaJ+p0ygGO4Yr6FzrN/dXn/TzcR/qquuem6G+vo4Ci5duEvY360fVycEOItGqOmCAmk66HZ6
U3KcDj5GXaRcTni3hQrvkdZ9VUVvHh/XHke48xGPq/9+xONB/fwz/h7hdYV1SP361ZxbrGbigR+Y
LyYX1nZTVoSx/+d1vIb2FDEbyYkrBKX4K3aGBiNzUBG405SXenSAnBe29ulLk3AqY3ztszLYDY3W
0Sod+zdUN4iueSSxkCaWkHgCzpWH1z4E6/t4JGlHl0I6xstAq2XHcC7YDmbUvZPnsHoc4MYa9hAn
pObA+kthVdiXwJQpsX2I1DKaQKg8uE2rJvvizRfCJl4xZ0qFIeTf7ngcYpLhDq3CP7b4eBmgzo/Q
GfCs67IY+HJz9Z97Hg+uxLVNHe/89yf1aCPX0sc83k3+i69y+1fDiHrBkHd6llkv9mGoSFst/eZ9
LLXN44gompN70cBeE1nHJ7dKsEeqPPuFmexxgJbj9mwTXZ6cOLAuWUZl7w2W9cvXypWmtO4joGey
JgarPaBxN2+p6TH2mH/7FPZPJe7XlzTQ9G0lnRxBluX++N+nBySL2fEQ6v/F0xvaKD7VTvlfPL3H
L/cRq0WoRv6Lp0eh8a+nh4fZ+1FU7v//1Wu1un3vIv+fV68kTfyfV+/v0yPEKv2Fz+TxIv2/Xr1/
f3oGUB6SKSt6NGHuwaQS2JZ8OijIc5LY7W5QLoaTDmC7spOGZEkHuocqCVEPkvDZ14togzC7Xclq
hOWMnFxODiircQ8+5jmjq7DI0QcsRqWRNKCaM6rfbIV4MseURVDqNGkAU2zYITEuM5wKF1sLPrQU
c14wkbNehPavuHb3zjCdbQcSLfjQP2Ndj9sxsQxGptkKbSOyUbO91kLo60GsEkXmRqfzHDUC62ls
bYVZ3XTsa9T41HRgtxDB4TyBgmFBYiyYjacfqhHVytD9J58kl2XUl7/8pvxdaOOLbnf0RkZWvw6D
RgQzrfVAOEYZjh49uFcZ6TWl3bxhA6Ve0Ry1TVPQdrHmfSH5pWkw6HtHlMspYF2GsOAxaKFFMoUA
UDQbT5FqH/CwZitbYl/TFOV3uI0ZjK1qcuxJKGGiO3kHV2cTNJq/e8ipy6ylr6dg4NJfojdsMlZ3
yP8q0MesjWoePzoTw77hxkAYz3s8imVNBHrt69lCT5RYVY792+DtWyIKbFcstgRG6L9zTdwyaf3r
QHfNHCOiizzlKCc5d2gY8ovAg5KP62Rh+DNhAxRK2cXjIczxZ09gTZi0Q1FT8KQzaIIQTJ40jQHN
CFxxCb/zXEH4X9Z9/hWaKZI+Ku+ysm5m614yNTKPMFzUMv6zicJ/3pqwhYyTM7BJxXqER6yb+A/D
oT0Q3eg5xseAlGERZM5Idg514Eo2zR9Gs+Lg9+U5pdrclPmIJS5ofIYwzLyB4mEPAz3IpDpGKs3T
sW1t1wqMZ2Sbzr0LPHOl/xZmEe+z/BO2Dk2WGQblRu0SmOPHJL2vauIJIikADeSGixy1KdgCwlxM
m8G5qePHh7A7a/SAXoHa4m/h/zXJ5/VX2iC6iWzn3XRwL1ndkG50u7xFQ7KCucXLqxnxyq2IsfC8
CQhBQck14vDQnjWrdhbSZ6F3E6DyqTTPzIsXdivwLoFuWPCH0y7TxUr6M2mpwUhmdtOnGw7fcTuw
UulA+9OAMAPabk7htet6JtUxZj73TNe9tgsQvhpnvemXUnXxnhZnuoxaaawjuvQ0rVHghzUdEY/z
BPjZVZS6F/iqDF0r51UZYNTd0HyvHDy3EURZfSAdSap4wzgsX9lx6azSNGe6RufObXICyGvF7Djy
IZ8YQFLFy9h4ezOG2u2PcNjK9l7qOR/2iaFJ0+u/6DhyzvnwrKE/Fg4MH7a0fANaduEJqjG/+zIn
NDH/h7XzWo5bWdvzrezax0YZObj8+2AyJzCTkniCUiCRc8bV++keiqOlJa/tcpkHKHScQAzQ/X1v
SAgslEbSHcrqs62OT6MXfiNSFpKGQWGpghDSqd2XuW2eXdV5AbQS86RLdpUTdkueYjhNONEelggL
LRxdZ5vv3eMHhyn5dWjVKT83bjPWrExre/iOAeUmsGBsma73yez4bU7d/GgrCAJFIVhBK0LXbui4
A+k4SkX2sB7CHBlucF6LxIt2ZaAvO5JW4EBJQhXBfedPN0XjQBhixWjp+hVeZRjiJePBJOZJRJ/k
jYIeWxyp9/7c3umkOrbpqfFhimLDjBk3EDy4gsPaDwguxQgULUn9LnKunW3ZI/3VF0j4zTjc6KSo
iuTrmDbWrmtxA5gtBABQZA9RRkE/NjSfipY4X1v4n2azfbMn1qjFd0urvrO/IqQIEbl07ybvS6jm
8PXwXoZvgT1h2cAWGQQ8Ik28RW1Yb0pkPxnoB6t2uA0RD1tpLvAtte25+2iPVcziMcKdcWnmPfI3
Y67yo1G+qJgvw96D7KsEhFHhrhNQJ12Jha3B5wSfm6vInJZcMcOM4d1IBtmJsoaszwTLutWORkOp
HlBW+hyNXoPnLv+gCslVKHgrCygPEISrpBL8T4EGRtXiNbyysvpbMU+PldoTr3f7e6c3YXFYw7y0
HnMHjgpwZFJLtrWNVOAmo6VvoVA/6n2MVTBiYanzEjfTK4t+GE24IgJV301KQdqpQABcOM4F4X3f
4E2h57du0T5bo/YJxbdDmas3iBC8FphElBBb/MEH9M41C7hm1tCLhjZCSrz0Md4BfeM2U7giLZqh
ehbh1YUqjKLzvZIbz/FDR0c6nO1uMSjtHcD8Fy1IWc73WoeyEmBspwQ6NVxH3g4JjOe3QM0eLa/5
NAnujRC8gASzSXI2C8ToI8hUL3XdByereDLadAXnGKPhHrgh+v/RejThw0+a90D6O0Uv3WMBjZhY
hzX0Iuh5iiSVKqTqUYzxHS/eeEjppcH4bBZYfEEWDbcmZJ6DO8yPPSJ8K9Odr6duuh80/6WruXw7
0nX7fsi+de78kJsFoBacdQbs7EwVGHBuhmBn0YkXNBcMV0D4Y9uhDSDZNPzV2pobcg3HbV1GuCZ4
1hK8zTEo/TuzU3BnmZeD6RwT9uOaRTTUIfPhgpgOunoiwFt+8vL6ZOrBJvL08ArQ6nONQv92bKa3
0m5+xFpHIi3L7kh579Qkfa0FnDuECF+OKKZrTjNxh8qeSLMsnAELsBY8P4F2A/VuJYMtyp4bEyr2
XaGN3kuCskyIDjGMvH4HTYs7nBtAvIi/RrbjLP22nRYFWyVXwyAgQWQzDStEI2IzXDUQDtIS0DQB
WgyRsLLuE/xbGwV1u870tnqkCt4i4CRjjN96DXaLUSVQgGBP7Qr0cdbcRkZcCVnycpN8NElwd6gq
PEGLSvaRcrDZZ6wTkpyqyLuFkIyXBkLpHfgYu3ff7Fzx8MmALmNhqq56LtCANjzoc41JuK7fBvFj
7yCyo3j4Z1u9j+xIJjjJBGtM80TWq1r3mGQpBfFjNQOWVLTxK0YuRLK5Abci7u8CYCVsjjiX4TrW
OtMwMEgGvpdan9lHtM7Ojx4nkmKrTMXRL0/UN4ef1aqY8Z5K+1NbjDD8RyFhjQkNwNzytk9Qq7G8
1WRx39EytGejjgs7Bv99GozgTSufjAo3hmqsZqLe3Mf7enyes/Gqs4jqgDdhSQe8csQJo881pH7H
8Qi1CDmZ+hE2+VfDi74OWnDXJ5hQDQEqQK5N1l3r0S2ocKPqwZeAecLaFy84rx7ZTQ/D3ulLqJow
BmDTQZ1VnfLYwctHEA1iEaKABNlWgVXz6NFiEEPR8NzzqDyS8ESRlf3Ul9q4GyqE2TxcQTRwMFlh
4T1RwEWYaqKzLGOhAN01jnHjaNz9Lc2+r9X2qPot4dgEQOvXwVRh3unkDJW47NFRxBaDvMGgZJ91
T7vPq+gT6uRIi2i49Tluj42e+9a5d1mtgg0kTTVEzZud4pYUTet2JF6LDBluj4l2Z6K/B7h/jbAp
PIYWizwLSXTNLPaWO2Ja6RZLH6weyllYbaFWN+3QV+dyBVm8JAG6xibyuevhOamMj+AUL/wZWoEP
voW1gNaFmzLCh6Jpv0V6iHU5GhvjNLibTkH3nnSBC2ISnIiFsxc35CBHeJmnND503jLOknvbiFFg
h5K6gETM/8qvbZI6/ZcRRDsXf/k95v8yqnqzMJDIWfQQVbMWhXHUuImbAjr1YrBbTfytblpigErc
r5ysHU71Kuy2NeSzZWPGryb+notKI7cHFhWPOhPgNfeNXVjpm4rM3da1WSzNHolkp+dXNwzRgFzB
9EkpQr6xztpVWdQf51S5G1LQCDzyvpFfR/KHmQBUI3wXfB1KuNasM7BvHsT+EPilRXJvkXf1EWAP
arKD9SX2cmD8DUa/fUlyyiHmZ9ehs01bqAhjGR5QZt0bntWuJrGKh7z2w8+bakOkODwqYaNd8V2t
xwo5GDOvwaghHs6+w18JjFI8osYfuYD4LCNdpxlrYEK910iAoymm5a9R1H/TQAeuwgiVtQFI3uwr
q54VxFJPy4g0kPo2GnN943OLXjh6Q15TFHvX+QTOcEawbSCmRfo7qUGta87RM2GCND0BXK/ZKWz0
jQgC8WB37bKYuXqg22KrHM6PWuMRmC+LdO3w1GTRVeBKjpTXovBVMHCdj5WgZz6VDRpyCTaMZs7m
tAyxS84KwYTJkw26yJ89T3fWBG0iIhAVwVPvlVuttk0dcr0VQvNQjNxh65YDa/o2r2+rmd8Ezo/W
XriRIy6OFXBpavtGwUYI0NdzWpNyIdFHerZuQxKQZAVNlslA0tjjwX5gvZ6vI8tFRy/vrnyIpK4q
QiFOUW6H8Itfpya6hLp9ws59Bxg03lWYJl31gw1RsLGAYIQTjqBftAR0dlsaD4U2gotTtEfDQeXN
aNRbp1EekzSKthD+7lLuXSzSqxw/Nk/wSLBbzrHS0vxmC22Q9z+LeyrcerexiyUALqSH+xmT+rQ9
GKQLrcJYzqn6FFXgR4Jy5rMgxZmkAnTELwis/hMxLHi6KrohKZADs2BBjmHIMQmg5IM75NcVZ/hN
VKhJ1LiJImkFBxpREhsfnhDpfJJS+Naw+4NhkbIAtuEPTS5AoQpNTLPJ7e2QaHgCO8pV5hEvgyum
3frtW6ia6n0SDK+lAMllPpn8NIcJM/TRiQ3MAGd8QJqliD9Z5OhCU7eROmvBBzCHhfJJaZkTwvtj
CNdV4S6fPsVWVi3nJNcROY7Wbl0cy8K1vnQ5VtS+WXPV3ujZBDvCRWgBJCCEf6QlVg4YDWR7rYOh
6BhRqKzuQCn0QOMKaDrwFXBz6sJPuMt+cfrgxVNZzqpAOJY88j07WU0qpvKpAti4dK/Tnt1RG6XP
njm/sizcmm5DDK0qf7hz6WJ6R6yv50Y2IVsUBjGXPHdYNLL2hoGqkNLN44MKB9wO+vjkwtcUyv9K
u9OM/FsyRASdE2VDtOhBj2yhAHhIrTDaFzFsSTRfNZK8/Fdht/HPHpoHlA/gWiVxC9nbjdd5RqC0
NvNnowlubba4uBy46hrG9z4jUXRVII67NFUSpTE+8gpmA67rLlQdMEEywzOd43UsHtSa1b3ULpJK
hQWvu54KdrZgjq0kORml9tw7aHSb8MoWTQ/ysRxBRgbcJ5TZ/mKaIL0hLoCoS/hZmlX25k+5sjNa
d2vV8VMz4E2k68mhKVtOQu6P7Anxpx9OrVuwoeqI9Wj4a+h5dYhibF+MmF10/m0iVrAiKMoqhFwk
t7QltGAbbs4umYQCusES1bK8txaew7KvVaxVQQPNVVgBjvS+sxm8EY5tBSZPYT7tpp59U2q5N44B
kKwM18BQjxqYiAVhWNITGakkBav0vP1sj0jUKT5kRDvk32BDyopU8rIodXwmfbVFBkXNVXOpo1W3
hRaLqouTfbeD4ntiOY9KiyRqDquKXdWG+I+7aEG4uCpUWr17SQJsszTf/cFFh66TDhc6TtYTz5E6
QuivwkR1OcfxvZ9M0bKb8l0sfCvAl6CoM3UIInvF7YxQV4XUw6w5JHgKgNA5OTZha1lOBbEo3vkJ
DGSwGDujhXDGrzYtntpWx/1Ha76BLGTV3K2J6j7rCqygEGEL5DRew8j5lvXW18xXIQKbhAB4JfB8
+mmCBJQVX4luQxAb0qeoRhoh9ZZFPJCJ1RdMZaORiVcVPAo10I5cCUnGz9HA3DZF6BNBpWTeRMhd
hpP3OTHMcI+AVL0d0nRl+fhEZPVD2wSf49n5NKEUvelQUFsghzQsYKtzH7WvMCF0Nu48XyvumIK7
52mAwiF0yCR3EBPcex13DxCu2z6BFQUCl11C5Gcol/DATlEG9Fo8ZIMW42Sco3E09Jb2GPOYQ1Ur
sCJ8dKZtTCgd8oNFGJTgT8A9cGWjmY5FsjfcttGxd71yPabCLy4wH52BbUncsGh3488pTNTlEOlv
BisQ0CzPvosTlc3zW7WxX5gR+SCg0Hg1GtDxTlN7qMVFxw7Cdg42ChcYHb0pJssEoxS7+drDsW3O
ik2hQOApINHjFh9CB0JVMNO/YG+7N9grbedYhRYHYiJx+C5cbUyOZRQ8RijPrHisIGGHOGYzEHux
HSSurOVcc29WJgXH5Vonqo8MGqQg1pCu92NA+BP6RAITlk2Khr3xnGmIc3SJC8sEBEuZvDkDRNli
rm7rIHiBGL6J2EocWT5US3UgBgX8+07XuF0Zaetwne0QEue2aSET0cO7qn0kEU2W3OVkP6OvzOtB
S5nt9J7oBQK2tdAvCAPixSnUHgAatvGQmIZ5A3O5JH5wnZOpAIo+IsziPwCdfGstjUxGBMie4OEw
gmBCaK8Bg+R/x/fpGDhc9ba975L2NiyIuk45j1PFqx8zgW9jiTcvZ8CaC7CBik4aKm56QrwqYltN
9TUPEWfXSu/HmKovoNlRNAGFGyKv1BUg7jWhOO445UvIRsmthS8di7iF487GUsKicGAwJuNHb7Dm
7iwTpFj43RBQW5UE2+SLLSgymEKX9WuqtZ/sPj+ysXpMff175PHxM/iSkOzydZXGPPs1+Or80noD
c1r2JASvayL9XdXjD6Pni2YQYY2g/op6QZzHX42sQCYOHREisoK8tNQGFDlwANkB2LvOBmwmVNv+
0RTVdExspUTIIntD0hnf17DEFwDp4MHthBeIhqSWV7ELq821GaHkHqW1fbIApgxYRm3U0VuqZtAu
rBIIudbi+9GoprlzDBePmprABcl/2HEZyKTa1REcYCmuwW0EaEpy1w2hocbLTjmqyQxgcvJ2mVM+
z+QYuso8ZtmIhg1cOZ5cARqk2d7qMYtLIBk7PqZ4qscyZ5gJsaC4DrLWhd0CnIhFcdb8QJe6XowW
PrlBGlmrouBfCe/acBDqSXhyRHF3A4Me01oINKsg/0GaRtDucKYrLEwh3frBySIHGB504QGLJPjZ
01Wt1fhu4j2gZARDLfZsi865840QcYKBe6WnsLHVV7bhvsWpI+ibaEOZefZY4xyx+Pe//vv/+p/f
x/8RvBa3BbrGRf6vvMtuiyhvm//6N6CVf/+LpbSov/rxX/92TAgEpkG8FAA8WGFTM2n//lV4fYnu
/82rFTYzCtJSY6CEdbsCexhctfPs3dSJ2xAOQvxYK7wbWSXP8oEEOFcQb/GvDdzRrxV+3odLfReg
pSrmQFrZu7nUyzlytydsP9lXVmVe4Xbn3cxJ593g6hRgMxNyy6fqUu8it7e2YgiIsi51oFUuBq18
4UlM0OWjsxxvMz6XPeSccuzkTOhwsxN3VLw0fOsKXHtPvIKDPAtZ95LqzAPkmEVl5yDWGLdiX/vX
jiAxYbv9NlANIY86GWZWYppzFy8ohqMsX15gsvv3WWWD2ZGwiYwgIS/GyhaJ+OAkz+QBhkZ9CCGj
Dkn1az3KEyReLl2EhdFvQ+WIX+rETODff++Wib0o2akxNvNjneOpyUaJU3kImm6jmjGkpDJRoBnO
IVuBwuBUNssyu5jiaHh9Dc+D61nWnVtlx0sfWZnJSmAZ53nPRdki55G90R0wtv98nXM9/+0697jK
dQcmmWmiVv/bdZ6Rmg1jp53vujpLx/ILqp/pupzb+mSEsbef+3KtIenZIxgZ1wjwcZCtTak/VW5Q
73Axq0595mLneumilCECtXALAFp/tMhxss/H1L+0yoaqArqMbaP5FOZWtbtMqDbaG+8j3MNFznc+
imls5JsiWw7sixeuA4m6aZXx3ikbBWQBDO+inu5lVTrAYYujCGk0OUIhuEBU2zvJ1tBMMQqz61c5
AH7+RO6iJ/MRqf1W9pANQ71xIc/cyRr5HiyMVJeyKA+eDc2NXWK7l/0/3selR6MO7+/jUgeT59g1
Na5VKmkp1sjWRnLPI8JLbEas60gy01U0+BAsrYcrXANgprN4uLWQ9Vt5GWq1su48zOmjXQ1fFzWz
FEb76MP9GriTyBHnOjF13HRMLUjucmyO9h1w8Gi4Or/cNID4DXK9X8s+2JyxCVQtDTk9i+VxDekS
mLznvp+iLsGpinjp/nwqOyDZSy1G9goyn/s/j5zEGNlbjpZnv0zxy2ucx6MWaPwfpvqPw+Tkk4Kz
ctm4wPrFh5Cvf36j8vT8KvK9XN6a7Pm3t/L7UD8v8br5ZZbfh/3yLcmmyxvgO0riot5fXvfP39af
Z/y99v/ymzKMKtz7Htmwucy9B1Qz203lVf0BfUT76Do1tDU9NIB9kGOGfO+/Rvqh7HX7x6ywmK14
bj1khHXwyWWQMsf2MXcJ08jZhB3QoM8DOqABgXZkJNYKQAKWf8h3BBMbu4o9HDy3/jbRShdzaX6i
jmF0N0hR9wH418E7CVrpXSQOngPOvOO3Ak+aosNK4a6FUnuuk0XZcOkHI1jbBLrdVAG3rxENPk1Y
GyoBepZVhi4GQbEh++6JcqvBS+067E3m0CPtPBG40r3AICmC+9w4l/VJFrOCSNagKRV3RlV/ksVL
q+wsW/8fx6L4W6Hkoq7kWwEklKDtO46gFsRbk+UKatyKGFa5lEXZcO5zKWdT9t5b1iEWshsx3IlC
N7rJUaJ8Vrq3dNaNT0UMwXwyQlxU49L4hE+Vsy6LABSLKJoWV4YcpCe1GMRFIOrlKE1w6N1SVTaz
wGUE08SK3tRr+2jVNrzGETx7OJu5t5GV8hB2mn2MCCmgwuPtz0NkHYhCCAlo7YTngbL3GGTV+5Q6
Mi57Z473bWJ3jyjfguO2vWJrc5E9Ro5rIpQIuES24uzdIx3b38tGeWj7J5ax+UMZQ+zKQFZhjNmw
nBGjQ6NUV6qhF1vZOhuJtcNoC9iKaJ1q7X2y3GU/mZtExW4aNOewPOmc2yb/Esd6nyx7VjhXuZ2i
ExKp8b08aEGFypSNEwAKCQjtRr31hVTJfBhNJb7/Of7cViGSex5/LqPr9E3LdaQunZbMYZC9SmC3
PCTB/BPoDRQDl2tZ+7fTj5ESKz5e0OG/9LRiFX3eOD2FJUJK8YSdtu4Z8MRE0Y0T/cYXB4SR0MxN
DJ5/oihbZUM++Pck1vr9pd4VShTRWZnpUkswq9wTvny0ex+JTTmDGThoH41zg68q3BVZJw+q15eI
P4vH7cdbkA1/fbk8ZxUw98Vgq3B1Xhu1wS8lttsFS5zsEQx29TDnh1knB7ps7Omtyfmf91WYP1Ys
bdaWinui7HoZKVuDqpIj/T5CpE+MVIVfl6m1YCObcN5inlOcBrxXjOu5rhUSGzU6HPhgeuw6Cv9W
nqHqwB6rORcc0cZi4R4pu1k4Zr73rKDuL+K0NqB4UycPkxkX2Bikxkqdxvc61JC6XYHFIWS8ny+g
F9NwVOL2eJlODvj5wpeeQxXfE/1V//jCcoyJ9uEBvVJc1cT6VukIKTYZPoVy4XlesYqlrDwjox1A
YXSCbhd1wwllSYqyxWs90uvnTkiinKewwAGhwyPmPS+hP0Z6LgoxmmvtE3/2sUX2fIyKOQNR4h90
VCHqxaUsmx0FjagB9Mql/vd+v5cTHNIvQzI/sMHkXOaOxAu2GjCa82vJ7qjcnV9BvgxgA2fbTLW9
4/qDQT7k4XhKfcjwpljcAkpCjSvNjeF0PogWJbNokd3PledT0cSiFr6i6C4nCliTD6R/cQCT051b
MpJu28tr6DikgcOpooFsmpZpJ6ADzX3ZFaghsA6+kkUCBqxNzaVhTWq6xHmTGFEJTetcLjRID791
tmbIKBX7sXzpl0rkfP0PGwv1tw20RcSbLLqp4xvHn+u4f91AV0kNyq9I3Ps+byKiHjqwPPRF2Pgh
9jccYw8NtyoZkNuidKn35LbzD3Wos6k4txjd+tJFnoXqiGLexzB5NlWWA39pBM0hdrFiuj/1lS8b
9gRnatVClB3d+gWpkfxWHkZx5hiYJQSaeXWpNyOjvhp1EmCXOnlm0bd0I1NElGNUtNBWrDxBzh67
5kYejMJqbnDPfm9InEFYDAONsgVeYZqt7Fprpvm2iDEEbtJ+epENMwY51w2Z5NvACVGW673pBVQr
YW2ytNe8zb+NGMRUhpgqVHCruEz122vgMG0ui6ImFtWN7b2mIlwdeWO466Gw38tDR0bcgjUmC75h
dVfWRAhWFuWgoiYf2YOr+OsgHS45To0Z8jnaaHE/RqYYgzEbnoZnPbT1XB3hnrwmxBgfZA+UyXd1
7rs3skrVqvf+sjFx3eqI7vNrHXy1ptp9DsewIm+k4l4RGtPnLtde7DTTb/HZi5B7te5ktezlDM57
rykdXvpm1G9VuOn3aWLcgbucP1/mssryPJcr5oIhHd2XuXMnqzPUjoHQIpYZKQKKU1XqRrNn8zp1
fON80OY6PQwu5mcf9RbucQbRfEbY4Qi26NJZ9NEmKzmYtn6l1MCQUEkoD9Bg0zsnyOALedNnJYRb
D4812MZdNH3GDuoRV+DpTvYqmoLY/vDHXqNtTnfDaCd3XMOf5ODOMaEqBejvf8yFrD1zDSjbJyEx
eK8Av8baeFrVucsNvle56+EPMCKySHma0dsZidadm4m+jadMoPoS2/TWVS+YtAil+Qcs4JeAeIu9
kyIbjKo1db+cdvKuiwo7TnQ+QrXiri/H/TKFJUeKPmmtF3tbPCOwgGM2eQqynhs3pGtu3nH9IoCb
fvQDCwqAGeiE3bCqR10D+d0NIvnVc+qVj7JHnagPbaG0z0bkIYqelOM+jnPrxmyFMScRwh9/ngre
eQMKry+fp7h59IpJvYYICJZ/MSm41ypmMt0OWECs/J50IV5e4608ZH6j7q1Qxf1JATQj68oZyy1L
R79bdAvxLUEYjKHBwFA507lbmpyH5jZ62m01YDqqNfltqIb5bZREr4YdznhSlSQgnRm2i5+ar7Lx
XPfRRdbJoVONf6bh268+EoXniWT9R9fzyI9ucqQ8OPjoLZqZNDJ44yjSoVTm6UklmHiSZ1aNxM9U
JOU2B6poiJKsCgtFG0ju/ezHHhL9y76Y16oykauQnX6bKyGg28IkO1zqL90uL5TyQrJ0aby8jqyT
L9aP3QzDMVGBlhG48xAXvp7TCD2IfCSIaSAstKmIhL5XyvYuxSQL0S9Zb5XIiL336IttPbErK8QA
tWpLgFLidEqwv7pMZZBXQXtZDGQqrXZ5EuTDrdxYqCkpk8yep4Mp9hn4FyH1Xc4z4loULex4r4rM
yc5bmimFwm5q2nnHIvcpKUi8wHej8y5H6wjGW3M1HWRj6TV/m822fC6Q5ig7yAljfFlwk/Yx4WWy
Eh2se7mB+tNkaWDPG9mqZ+l0lViIUV9m+nhrskeRI1EoZrt8UNaS07aaDGt3Xnqdl2FydXVZ9tWq
/5xOdrL9rV4uBy9157FymDFswQR4Np6gWKB2kTbcDfbI1naYXohIsMxCOuZEYm68g/j8hrTr9BKA
9jvXf/Tv2LK8pKFZLz2zaE5R5ZeHxtbAt2T2Ldp1rWajYh/VjnXbQumxYmEnINrMcKMBWngv9c66
RS34rheHn2PNpmy4taJU/bNGNsuOckbmQEEUKb4oiTdFpNXGKtI1G34CMG7VqYvrSRwA1SKAOfUs
RWVLD+JY3VqR997TziD3Y3z295HhFBbX54nEaGPYt15NbGWhZ1m2VoEroW3cNoe+V6ZyIU/tvOVU
Np1PZe2sKO9dZZFwcnNIYv3F6DtUlP44RE4hO56HjB5WBUgax9MVskYBMfcJQXwHb1j5FcmvpvtD
nTeSY+c5VLPP//l9XsbKL1NO8Eud/J+lCCz+Pr+ci/0+Cia6ge06okts+SvlCPlxODbCUlXKPl0O
sm5K1W41q7je/NZwKcqzvDyVYiJZ6D5mu8w7iIk0MVFiFYStUaxeRjqg5vOFhXyMtkPOEFy7/Aiy
nIh2+QnlZ/W66b3P5WuT/eQ8f6qT36xsuMxXtYp1+OcVv+aof00lOKZB7hF3P13XDFb9qv7XFX+j
B2Fshd78XGHmd5EL+E0zYDbSbxGkTpjUpHQk2V9y/6cR79mkR1J7/pzFafXZsj310CgVhg9iUVY5
ROV54FUHubDLnie8/T53QOYOsXCMUhxuo44LsLVdzQi7uibkYd8Og7u4HpJlgTHr9walxKl1fnTA
w1EGjuf7FJ3F7Z+6Fui19cZ8NbNa3yqY9ZDE752HyEBlIKw9e++yJz9lBuaQ/QDKArO9eycsx9c5
LneFFwwvqjkDoE5ZWuRpXyEsmyvbcMIpTukzlEu4l32HArGQg3C7eC1cWA2a2xvrMSxx7tCMBBBK
Zp/ImzYPwfgJGRD9sdSV6FCmgAllnHFAQhO5zTzdqyJkeSnKGKXJfn2JAhj4yKF6DXBbOSkoHDs1
i19rbvUnNtVI51nhvdrbujCK3CASGt3romRTkm1anRuy5Iq2j3F/7RkkylVshMUTfCl1GUTjeKdF
s7epDW86JNCJDigu+5sEKMCdneDQkAS98RmZ2+dKNUk4H4HT1UIkw3vCJ8/+nKaZCqsy/YdpQO0C
oeIqWCB4k1y7Gg8fEBnOlXyLl6L8bG2Cei4qdc6V/HCyVRblp5NFz7LGnRoDLpqc8TME4z0Es+EB
0kl9Y3MNnetdi1h12ZnZzhaXJaZhv3TTqwoNPgHTLpUGbhoyUHVf1au0CYyraLLdT37p7XVfde9D
G2+B//ATNJzffoIkqlXV1gzTcVXXdTTxE/0law1boYAXMwKIsPv73iewkLEyWE8i6igPYe38SMck
Qgi2Tu4tiL93aAJd2gGGZftaKLZd6uQ8xphMazno/8M8CDwnO2R7WXwphnOKnNbBgIkwqlIgByGq
fqmvLDgMBp4v0PywApGdERV3T2WYyhZTk+NknWy9DJZ11QT6R46VDYOcEE4NqtBO8cXTWH4vvNz1
DxVLNtg6LcCnn0VvRiASglka7oY4tNm9oWyra5W5CSIHIfehdZqbyFN4pIpKE7vrG1knz6Yc1JbT
3eZWU7Nhyy22Gv5XWWqEBkvc+eYeigCwMzbYsv6jCp1f1hrJrJn7Qg++ycZ6Rj4i1hJkkGBF7fLe
rJA5KjZ+bSjPttugIYv110IWCbDwaMXBYyWLVhaZK0yyJyxU6DxJtVcj70+4vyjPQziscRlCHK1u
qoe6L89TKgrRTuzFEZtXk4D96D9NCe0QAVkxpXwF3D/OU8p3KaZEga34jzgNkZ/+BafhEP8wHGi2
uglN0uGp/dcrHqmNBpyD53zDKa8Urr3+wkUc/D5Tk37jFKZzwIXWFGbaSGJVqnU/e3GAEj8ioJ1V
7jLsId6w7gS2G5hfpzDAcdipvXtYpT0WWUgbX4bjlWXfk9cg4q97SyVtNDwZBuVZm8DSwO6ZTwW7
o2ePTLOXaOYDa6MMJQB9gz648mw1Y3LifoI3sSgG8VjuoOgCQ+e+9wksL/p3daLhV0GrnNL1EhjG
ohXxuPOU6oC2hphyaKfqgaeGXn1D0MvatFGkHRXTmTpwZpxCaFCPXWuqhNYcwJB25/ITSACpyhbZ
J1X81yqdgPLoEFJ1rE6Xl/WD1ZfvdZdlVxIP3caxB2hCcn0iy3Kcb4qF8aUs50HEFHS5inVA6NXm
ZnB4RNRpOt7G2oiigJLFP/Lgaurb9HsSOWSG0Ji9CTosCEmm4OudTdknVvE3dq7HP/xi/CzcZ59Q
mHmfSw/s4VaFYrKUPQoTQCpzzXjaC5pdehOrIKV56oEHn9PkXk3i6boo5m3pWfG9PCixEuxs7B1R
ZqrI5YAIA7rW4twlR8g+DUulodDUkyypijFdY9Hw+yQloFXyRuJl8JTb/PON3RNX8S9XuW05umOr
huu5WCiywPptaVVDpEshVlcviYHb6GjU2tGZyer5Yb/v5P9bVLXi/y2L8tCIBnlWYWCHDlS/lz3k
cJSoUId34mqHXOY66DrnB6j2YJGHjfcYQzveJIk/7Qff9K5zDESWMejgl04rYPz6Nlq7eLKyinQf
q7ad8VJpb2N042uUAdGBqmKivOrGxUFvvJYlywF2ZLLeC91vgRkkt2pbuGt7qMctPA/zU80ddmGo
XnjTunP8XIVvClS0T3FYTkd9EKx0UbwMksXzIGeKbqoRIR72f5i5qjfdOCADIERfmqoUcCl8P2VR
Kr/QwXKEToDoQOQbPFT/LcGmxN5y70NxUo3b61SFF1wgOfoym8gBiU9sqOa3puuGJ+D1CPYAhzog
2N9eN2Pz3hWhoU0U5u0eK9l+VaY6clKuE22rAvuV8/ZObsgMJ4q3jaiMEEhd//Ol4rjW364VpCtB
8hj4i7BI/x3RU8/akFjt5L+0wsCARXt4gheB7qNn3F4OY+7uUmIBp0sVFDnwNLOPFf1HX8gSyTYM
iUYgCmqex4/Ehy9TclN/r9dt+5cpz/ViJAC/lwHGzHWG2HGtuvoTTob6rSj1jW6cS0aUHqsB8UIj
d9WtbpTHLnazW3XCOkMZSrRV0+k9Ll8ZWnO0QvdK9rjUz6MQzR/xcbw0jGDPSRd3x2qsLZ5uQso0
H7heKOlq4a5m20GRvVDMB/zitCM+xt9AzCcAlxz3KgJreWNY2GLJvmbpHd43jqlRYTPXEsqaB7M+
2sL+GCfdHNskUW5yOCayWY9xh1nJduxiPRwVevO9yYgbV9vI/pDC62x1aZL92xrA9Hv2xPBRQbSF
HBkJfyGgxBmw989Zygb2Ut9+NFpV8UtjVjnvg+Rw0Yixt7mT9XGOMt2k1NUWo1YQ3MXUAjzXtEdL
CYOtlmPEh8ej9sg2JCVeABJUwUwQNUm1vbW97Eo2ykOIY5HXDtq9HO4rySsfUTnKNtPm+SLnlkU5
d6CivyyLWo45gSXmlkM/5hZOAhvSDfayMCPz0CUa/J7Gv5aHvvEt9P0m7zFXWATKOnOY4RPWBlhw
to4utCmUPVYfg89DLlNMlvLL4FDrcbSvEd03qxQRo6xNi0MYjfpubDHC7pC3QU0N2bhDF+jleHTR
Tt1Vqovcf9xeocC+Rc6vqPTphaw5tgAlDxu9yLOXVP+9uo2s9AUSDk4df+vNJI4K5iDKohL4fYA+
ptqX06FO5v9N2pVtt61j2V+pdd9ZTRLgtFZXP2iWJVm2HMfDC1fi5JLgPE9f3xuHjijr5iZdXS8M
cXAA2bEkAjh7+HFL7V7zBrjK4ziBmtc5nEZC6affTf3jQDnbeCenEFBrnwujUMHJ8FtsAYFrpUuc
wKoxVLVj3LnvIYrLE9UFLxprMcFfqQPSYntW4GRziv/dHLDvRdlNY4tksIKnKugf6MESDmw/ACnx
zEI4bjuiA790MIO9Glvtssf/88fUkg/Ds14V+GlyB3ZUkbkL86o8RpmRzcE0id8Kw58XVjS8erED
+dqPGU7hMHxiwWQedwXYU8+NUMBrTG5JrnYUgwEJz2BwpHcGth+U0uAAaVjIYbbOg/04C20ztALS
uQ6PqqX36MUB/AJifDCwkgOsULEg4V6D2ZXloXbqA+e5rpNwT6EuVGuw9LLP1EehcADSw4YY0po7
A5YZ1sn3mvpEfRBNbdYgyUHlObKHeH6ejIZ3mcfWQ2iDUFavNHmYGNFhIt0CCM8ONtQUZXyQF7oT
8tAQdsfsAFebqzA1aRzmg5WWeeOk7pb2Or7elkdQZEo4AUZ703OS3dVuqIuTPQ6e/z4+bZxopMyn
eWhqCn2cf3rJcz7NT/PEqgeDEGglJxkc6WNpIJczFaLKskmXSN6V2WAuoMgLB5yPHVOzrU0c+E9t
GxLpsEn63kBtYAWFdmxCgaC1Dj5damW4MfN6Ax6NdaD4mEJt1tg6irFqBLcljKDuKVGp3sfqders
OzuuAG/xmQXuU4I6l+YzcN7lCXMmD5WnGDUNeTrKMrifwAvH3VCslckllPzHmE/H1zRuyjECkI16
UCC2hVImqlhAGtNcAYOAXTHV/KjI5+SA4dcQ316PdUFZ+KOOsSyoa+DDRxEDGohn2hZPaByoQ8P1
1S+rvatz/qfF4WxjVf6b6kFWUI8V96HBTgKUMWhh2Lnp3uDLP1x7Jef3nTCLOYTOi1dJIbZgav9n
DXN7Gq7gf29m6tDICBSVgUvnoeRYK2vPzIYddgwfwG8SREcwOLqodgCRcLr1E5wmM3wHTiGKd6YF
Y28LDgZUgEvFZ72L6yM1qC6X1hA3M2K4zVKMLgm0Yjfct4uxuEex2G16kA8uhlM4g+wIiMMsglgb
FN9Y799T2ZMuVCQdK6PUhtjzUgMOeXsRo5xpSEl11Kkth0BwEXJWJawuatUHGgTu2Y8ZFH/kEqg6
WSmYbEIHip86eyHZJwOEzTXA1090CdMATz5W7amVOFq+KfEVJQdRhOahgagGu4uLV4Gp65hyfhWW
QLgF7kp4FUqmCWCPnmwKBU4yCQdVAUpND3SYKVuD1vQPdJYJEuXYN8Itzy3oCj2ex2kahAG1TlEg
s2BrRrKOOfgZW+yivupNDAN1WmM1EvMNFRcQY6pW5VtUANaRtrZDgz9EEn9gx9BDNrTE3ML2yHhQ
QDHcxE6Wz6kXmhDBg12BcY6+Kd/LFJj1SGxDW8NiByJK1TqA6cwG38P3WWHj1eiFL36GJgdAuxnC
+7jFAgFskbDfAm+6h91I9Emw73Q2qYQslA06maSGFf9JZ5o/0uhE80ejQuVtU0JwBzTqsrwH0/tO
ifxsD3tHtCRWVoaK6O79v2no8xR2qvA8GjIFjrdyH2TBKJZVRXhPW6S8DbuVWpn9qKZJGWGvzTQI
jsxAXwOKUfVPldQsUvBo+xYFNTg/LP5SJvCyCerKOPSQvtljIRkudRiKv4RYa6aZFnzLArgtarZp
Pzh2rq/BHrM3Ze2JkytAC6WUBLMxaD9+sQp4stJsja6kgO8N4RK7Q3UDTR4QMpZAQ7kLkXrYvENC
8kURwwOwUjhLBjB/qCOYSKpw9MgHc3jVVZiGpYluPUQxr8BUjKPbBuD4jR42zTaHyMQhBCV7WTqD
eFAqGEO5ga69eKn2UHVQKpimLLLqmMopI4Y6WtUK+8Flm5C+i1CPDKHhjMdnXrTQ6eyyPbVoK0h3
VItTOpxTw7BrPxb2phQ5CmXibE9pU7wdyn5TKvG28Nq7preyl8qFzpJvGQHOAFn+guOJuVnU3WcR
wcUzbUqYkcm4rSsg6UQwBg1K5pw+Ds/cNNzQbAzeEwzItnE4nHnWXdz1KMYAZtTowRP+e7Dk6PoM
xkG+PS8kLon78RiX4NKfxad8qxzy9TtYE+R/78aG58KWDB1diZpwJAiCLkXdwGXEtm+B/UxxkGdx
eLOjrrmyCTtB40Lgx1Evw7hp8Hkcfrxh8esNNf/L2YutO/hzOLbDdQenMObHE0aWl17UQDTjixUo
GjTHQW+HHQEHVtHuswWEX8A1lM08BWCB7ireAL84taF+pIw9FKNxutEk86sOagIs2S65qsEGyqy7
g46l3dKEpCt0+UIwNOVlPJSmHghM4RtUJkKv/fQOE8wF2PJRbLhrOLWFG5Apq09Q4/hSiTB+A1Dh
pTUs9slIc4gqKupFAnxk87kLAUy8tX/9v6ibV6UJ01RVTTc0HGSBbSQLFB//G2OcMEVZ7hZfTM/V
K6ioBkb2hi+SVArxG49054WZ+TjImC9jdEexv88r2x02bWIDyXppbQndFFGqzbGQX4V2Vb5UogYu
QwL2GZyvZgFc8aAzJx8hYNnNOA6odvTsAVROB0UYTXr41LJJvT8bS8k0FVbm3c7Ry1K6QUHXoceT
1BFCua+M3L0XooSmXto4G4qFte7eo161SZsKsD3ZkmbVx941oBAp++SgErdb3mhw9DhPZOROu2Qu
nraURx1BiXIFTU6xcQJM7gk4atBMMQ5DFkQaIKoAxi/MvIDCxHmZpHAdS6KftgEGh8uaULY0dkoR
SlqvOKpH4+qQ1n+oLgZ7AAmgQRJ3P0BjEi9GyDGmMbHHanwc0HdQr5YFfQDLaJyGcdOiku5omnxQ
jwkL4HF6xtf6adEdcNaMBwSz7EUNoPE7Jhcy9QDmysQGFPC5JruncdQ7YnfPKW6oo0zX9XKZm2N3
b3CAIKToujQssSWNEBg57UbPg+XIJ5Q0RLozSwjRLdqk0G6yXIy9RvRdGzL9FX+Fmmug+uftuqlr
4UOaOM838EL9qg0qYBua1uUbHU2R4PV1EyoQMAICqiiMpF0n9k5SrU4igOVPCo3y9+D4u46/JgGK
Kd8HsHwEFNN/DdgYrF3ALjVdUs/4e9N0NBOWvHd6ljvPeNeBVes60T1zPZxPOTyHlJHa9gfoamPx
+3eA2QlEa1jtLuwEvLB+n8vg4roqnEIK3wGO+zPA7lXMTppd1ubuZoprYQOTFoISt/U3G27z4KxD
kmurJfYaIIke71TVaPYGVBrqGc5+INySA8FDwSrBiTQQEkiiMThkXLf9ELgH6s6zUlvEIcP/vQkd
OC0ADK+WRtzT4Iu5aTKdtz2sh2BEJ6ee8nBUDwDIT2I/+4mukqeXPP+QNDEWp/tffx0DhnB1Smya
huZYlmra0DM0DP36qda3XtCC+/iWxjD8o7Og6aTopydH1F3yKFSkIiZ8+ixg38ZMGn5xUHU1nQUF
DpzrtS3c2xzPh8CUxMboLuTSktJW5z+DyhCGhvIaGycKVjWiaqYw3dFlmmhC2ky9FItRKFulRrhy
URTB1rIKvtXVHvIS3pudGfo8zZh/hAp8BFNj11qqqRTCUeNj49hY3vLmxbK9+tFUPWuVM9PCUWML
eR45F2VAlI7mgvoXrEZsX1zPZbXpkSswKH9fg8ep3SwULUk+cfFGj6MfDXoYuUKlHnoU/WhQz480
GvOj532DVIrN+/RJ7DdLu613WAXjQMyDQtvMgWncjWFU9yWe0NaMeOHw7gIeKWu8JexE3znl1CHH
wqDG3E3x83gijmuSkQ5pHiiNAVi5rvKiPBbyIlBPFC6OPigUwtl9ig/gTR0oRBfu6xf5FLITC9qM
kAsAlNIwx1xKo95zfHq5cxwg4Pe56cew0xqS22XTuY9pGna3vppCN64WOhQLvokEJRsmNP+5ZMkW
LP/oTbcAafegTnDf8Dq+UX0NmvEg/D1zK9wGMEV481Lz6f0ZURaxczClzjuLXeBYLXhQU5Mu2RN8
aMwTP/dDm6xcQjS0mMFRkudfWVSFWGD5EapCXLFRM1dQwJUcAXCJymNoBuVx6uCSMmCJApLGnsa2
jZauaxQ9nzuAsZbQle5vIlD37qAJDxlCWuA52Tqw88sMKAjZ/3ZGA/7EAo6Uz4Tfu4AITsi+xIMR
CJjzZrnqU+/L2CTMH+VMWEG6o9jPwYIjvjBSy5WiO68Djg9WrYkVg+fXzUOS5O2prm6p4cCB96FP
oR8bKT6ssFEvhj9o7++jpPruZsB0Q5bVOgGtPBxogChrAbcCSG5Esfk+WRRcT+b2WboZ8+VkkEr7
Djfbrx2EU8BJ+JuvdPqazzRlY+d5sZ2+vaev/6uYUqcQpNIhw3PVQV/zVzF62RDGvKVuFpBdlA88
iFm5m65v9rlcXRm0iDJE+dmxs2pjyMUXddCFySbFTJ59VmQGhaYM/HZyKfajlzrGmKcDrfle6rLr
GALm0GSPNoB72r9RINDkg+aitK1yiNFaDnTQIboPhJUu9w0XkCUVIo2KAyD9MvOUTRDi6YACDlSq
aqZAizIRCw5nybbPAWZhcL+BALI5VN0iL3gFNDzqB1KrTYEojXb69TNSN5yrHw3YEsdiuoWDIwue
T/ZV1T1ljdZ2cBi6Ccv+09BDXrHsW3M/XbCwMfcBxC0uYmUJEV5DhczsT3IvYmDHLP92zos8muU/
nNNiOHia0aT000a9Ns915//9M0IvA3L0uncHrlu06K1crAWOhB5S5qZ3OXS4NQ6XSwrBojpaqOcM
+Bq9mjHsXNxPnieAKkCFK82xUIYUG6TS6M7/SUzmefB43IfwOZ0bcMsF1qgdNKnLq+1A8R62POoX
FyFua7tU9BKTJFMuhlzchtCRnwZqckzlWeYyVhrPygF/7FCFs/QC4kLYFoi+5HtIcPN9l+ocRYTS
x8m6DHrygsU8UKK5KVBR+ZEzDaE7gS0+ND7/HJq6+8VMFy9JA65moVej2M9ekl6cesMcQldtggIH
7N3VXahk7xcfou83JvRZFeZdxikNnlRdPqNkanOBLcuYOU1j6N5r4qtQY6PeaWr4agOpN807DRnn
LY3cxtIRrmbTmIs5rodPPwbd5aqS31QGnjnyd5nmpia96FXsYuppCMj/L0Pja6vpxxxfd5pGAEA5
cwKIqzHJa58ugKyso9Z0t1OI7jzJb59ivW5qyzbB8Zv2cfxVHo34t+e8mmRqKjika2b/wXyt4r//
GtOk55+Rpd0n+o79rw9CSyUJL72lGXSCPb+6av7PZnla/rcccc74mP8/h4fVp+uED/mY8f0VF1+q
Lx8ay6QSIMPV36Hb8r2so+qHCJTM/L92/uM7zfKpz77/64+3tE4qOZsn0uSP9y6pGYUq1sUDRs7/
3nn7Jca4x0RU37/946H6Un0v/zLu+5ey+tcfimn+07FUPHUc7uiwXga2p/0ue3Bu9k8Y2VqQlDN0
Rx5I/vGPJIW+KrSqtH/CnMNiJkD3OGH74x9lWsu4Zv/TgW2m5jg4cMNeD0/WH788uOhS6Wr8S/xc
EYtpH5GW3AT0TFdhXoEHoukwW786wIsg/ZNIaNH3nKVYV6jssctB6cz8wVlrEjDecjA246Fw1tQL
gxZt7NUlgJx6I6juj70/G0tTUfLPxmrOFwGH6YXXZPmOLnYU5XgsnNsO6EI7S16uYgHJJoxBpdxj
DdpBeHYo9tMlypzLpuCxssP5uJM77MnLongP4oMHOwk08x4enS2AvWvdzPmTblXfwqRqj16HT7vv
L4Ebgzy9JBwZqCAlleY8AXWzMpygAuVftQa+oIrdxHq8IDRSD7VDV2M3DdQiQ2jtLrnlgh5aQO92
fMh1UDTJIUqNJxY936DPflSgDPw1CwUk/SXlPpC0/UhefJgSzyM144AHfOigJl3Am4CGFclZ0W22
AYch3FNf1HXK0vO7YOnBnlkKHOOEvgRAFjL19q0v74aug3uvY6SLTFunJcOSVM2VO+BnwOnCQh06
hw2wS/ICWBAuVt6DHpfgkKbCeQ3s5mP45mS556wZQHUaNCVvUV/jDxBcgAUzHGpXhcRs+V7WHrys
fITFjbtACdNoTiFIBTedL10PylMtecv4PYCOFtieU4wu8rOCE1WQQqhpDrp3+tUgmigymg0r0nTb
diyFGZCoe9B7w8sLxTLd6i46KNbw7PH9b26z2z5oNlxro2PBBPzqXMVYl4BEQWkWnmGQ64fveVt2
CwAcqnUeVmynaXp9k1kttM21XNwaXWDCEmVIT3pnw2JCCf0nuDkkkGd0cFaWwO4whfjiPGjL4DPd
Ree7slXEGJvusO7VN0Hkm0sNHBiYSyfG2vFdENqo3SaNsQZixts0Wl8vmkFK05YtKoVgxW8GkBo2
XgcWQ1Y2IOFKKK8P8Z8q9+PXyu21hc8VcTAq3d17DP5ZUGV0V6g8w4qG8CfYDRjQj4fK/VVtrJcw
lFwi6zs4pK6oBgb/C18b+XCKD0ixnWdvFioeuRu9wk1BHvs7uXIjm/DuBQ45tQblhtXpKz6e+IXO
TfI9LUHOZkO8G1AEgEB9yLVdkEQhdIBCKBSzdijG4NgflNpXM4v9jRUbAtZPUNmrGyWADq/yplTY
YIWSzh1Dq9EOADL63ESwbVfhjAb5T9uropkGDuhYrprKXAlfYIS4KHwlXgd8dl4M2KmisgXay7zD
0TxUuj1xn7o46Nf7In4DCxwqHXX3BD7BrZXkI12S+JH41rvU0bhgSlI3/oBAMeDQF2pJwb5qtPjg
F9xa4HEzPHuuujexy/zmo4TKB1g+wu+0XaoQfN2nQxEfhOO8pzbJsA94nD5dPArfnzYf9Ba1j+eR
HFwuR+eOAZq4aeKBpcqnz8U20NLgouabvv0dqjnRVpBHsu6I7EaRHsnwNIZnMt1et69TL9p/ub0e
izpOOFfAI1pyNqiPde6doJTZHWOoxT2mcEiJIenvprA5umLtuwqAJgmwXRSP9RSK1XRryxGdUrjL
SQGAOs4jpvioDEAjfv8aMGPA3r5NHnobpZcS0jf3Qi+KPRhu8K81q+yLFzY3Xse8z1DKFFtuu/HK
K2zIOu7gUhp+KeO0BE0gtTcmlNo/Kygnx5BvbofqofOG5E4xKwPOO/XB6636uTcg5zCYJl9qVlU/
Jw08juMClq6xUXqbwrOgmVsAXe9AffW1caGDGqtqt28Su3+Iw/zOkvHS7vylGg/uFseIydNQo9Yh
47UTAE0JV3h4t4X+q1Yd4XlqPZPGdVMDKkJhr+HbKsjEo+fY1a7iQwidZE+8Mj1Y/ObdRzv56RAC
7z7LAnlR5+AvYoWDt+LHd98QMMhqqab4BnINA70Gj64AuqmvXAXytO11rBkyl53qwcajPAVgM4Js
NtTEyj1K8wxwPOWpxwdWwqaCRR+54b6QWLNYQsrojmIKAM1hMnibqzhldIQyo7ypOzAhCswK/I//
ZDqKqWWwzvz63oJ/27IDPn2vVrGxDwtImcfp4D3D+PpoyQ+34Rp3ucnVJ0rVff6e2gywzjinplZk
fUsVQMWzWHuC/nm61DINtm9+BV7eTOEK1LTu7Lrd4iO5agOwLGfyDqKDYAR4MLcY7z72XucpnVh1
UFMfx069qV2i5FbUfG4njrpX+uHy4gBaFjAchl3Fp9zQzcB4kUNNI91XHU7LRNiDFDOlTGMpZqTJ
UW8h4EBDqZPi18NiRz0pod4uuhRVhCHqP+HhGeCwXyuezR5CcQJFw69eVh2G0JMoYajVoXyLgw0J
4q0MpzhpIoY2hZE8akEXHHVZkz63BsneFCJ/BGopOMJLiVEftXRZrj5n/p/GDfIVzrNMr+fhFah1
7pteT/ZNrfPrgVtqbcMMPkAB/K0PNhwq57CVShfw5PMOFKO76RJShxfxual173k/S/Y71938+pNs
fUQZQCUJXtLcxv7E1LgjNz0fP8idD3KUD4LbN7CoH6qhsO9tK4BpcQgTYvpEY0nwVifMvsfSRxzy
c9xGvDzHmwH+WATklvmdJZyLfIozz3qL3C8CXDGniuBdhg+3tnfP79rxTsZUUIugP2rymeOXKhLl
m5q66ULvNrqjRDwdQXdnHDNScJwchkrJPB98qGlKqgIsc7NZ0gBiS0QGqMWqa19lYkFNNbGj+wpu
fdRK5bIZVd5sBix1uhPG61BFc9vtjR18WcBW1FsoYMvCQQ6kdOCa3SuA0sFyyjCNb9CCLxuoCYOM
Bxoskb+mNmQBf/1XND6eCdNfUW52dR0qUpB0uv4rZjX8U/EdZH9TvEgzlJkBLaAlbQxTOJfA9ecT
NcJw0xqZ8gl2OumD6L80sbVzy8A7mGaBVeG5mbkqVoUBnLCp1xFWgTpkv1DhqQDlDH3P4D64KTNV
3xvyjskY3VFs6k0zV1lPeXQH35uTlgxi31oO9iBc71ZT6YvKU9SRQnUEm0KUw+hCKQMesnPqyIwI
dS+qXMF59H2aKdEJ+98Bcq7wOPL/2MLmkAPcJE+2saf/+EnxjEYoauezb0ZSwaPrzBUjwphZCrxT
6ZYoY2bmLVklypFsRqE8wR8mEqCrD8Lgt4oI+W1YRjOQwMsD72t+q8sLxUXAo6XTa3x+1UG9nRNh
ZwtXg6pGjWObDig13KopHE5RsX8GtUs6+KAINiloyXjKzX4z5oYg7Bx5He4a3uiPg546d5YldgXR
icLevpN9oGlc9JWyxXn7CTXffpnqSr4t4cC3o7ug7d/vIK30fjf1TndeawW7UC+L9a/f/xr76wcA
gmkmNw1oqOE4iF/xuH3LdyNIMhbfwioZStjlZGDS+71yiOz8LgOAcEutMWRpLhyNkrpfeGAQzqOx
LbOpP4Dl2k1rFds+sZUDi+GfvO5heTFNQx2UK0ydL6q0BYc4K4J5kA7Ki6EnpzQrIMmDAxLU1vCv
x+46eIu8ti6sNaIqUR9UOO4uk1SRVqpqsNVFkm9t02eHEA/NpdYGBWqlMBztS997lTP6oSX5H3sO
CY6Tzfxijfo4A6Ayj9+4CvPhDqpWAhBe4Iat9kaLTPeOMlBbbW+jAC6+RGIljitxWi16z7Z5D78w
5kWrqWdKTHU48UEPJoFAHyvv4UU/i/LOf+C54z/oba0vhGOXK4qdM6ouD4Exdk+55Gwbg5+sdNcV
i1I2KQZThBjquVj7WbTj9M7tietNMcWBV9BE9p7mGtneCaROtBJa1jz3l3llJ7e1JHTRnSUpX5mR
GDsN2NerOGVQpxxJqdMgQ44s5MjztJRBcUrTRTdOS6Gr4R+nLZ30N89s+y9vdqBPuG0YtmmY+Mpn
V8/syoRsKiQL3TeIgSw0zTJTGKvm2KGr2Kabmg15H9nMDVeDWlQwQDERe8IZdV8lBrA9sOZjOiV1
cg7KnNJpSmrSlACAHCOYnKxEUPW3gjPAWio3qm8zeOcgMrRg/MIvA2ErAxsNaIoO5scl9KOmfpza
1jML3mLrQRMgCFP3+ywaTpFmRREbSxBRL3DhGlEDCSJOF3ghujtINlBDlTTCi+QprZc9UDhzdkoE
/1sJaqfQeOvWAg8g+NMA6hKl8LZO+lWGNTt+9iY9UIwuBk4WOiAkkAMHpX2m9sXW9CuYYEw5dOc7
1fsM1HQyyPf+5uuOX23+LdVwVI7tF/b/+IZi9tXXnefAbszJKuVrWALijbMLGBoVNryv07pb0DNi
epbYDeS77FcKiAT8phk9U/oYXtmwy3zPpxiNHMTQ3TZv+CaRs8qn1DjXx/nHFxWB9aeFPzlsMMr7
WF4k8Bn6JHfjmkEuHLAFnyKeHYd3WbDntZTFw9cBSRc6qB4uStBW1iR1iAJcsDNzVCKpt5OMATmA
w09nHIATVwxoh1lUlsma1jbgHNQLfGbSDTW9OK8XeqSlG1Uepvvuj146eZ966eSdelWZfDUWUJ3k
MY3beDtkHTylfkjAkcCb4jXfhizUttSiztqOmm2gF3+SRlyk6sMCtqGwLp/FaVKvAuYtGrlyDJoy
nPd6bxzBNK93VmlkS0gbeK+lpcCexmfPw+AuPC9P125X+yOtgKgGWtgtocKtHIlk0IkuxUI282E6
GOAZV0Mx36nqZOUropkbkpeYcwd+U/IuM+C0idOUaDt1dPDRPuQKDE9k2hSnSeoKAjFTB84KoSsC
6EB0K1xI8zZFjtONEKu5IEvvVMV8Ix0YGGMlK+i89mvSe3Hr9AgxhfYU+v5vvgitj3gDbgGtAAcX
IA00C2UbZl6dgdWtaxdqPnRfQdTB5h7ydPCGNXlnHLBOu09BO8rmVsX/ZI3v7OBS1Dzg2LbchFbc
wuAKTbo02SczGfITNXSB9w23LHdFTV9LjIMXGPfUqt2keWiE+yeMQ4H3AuDnFmerfJSy7Htlmbat
sqPjq/GsKrIdf+U34DBNeYz0LZ3aXeaOsVCiG1qExQ5WyiF0yRa07ko/Np3egbOflaFQrhsHFqUP
dLhPlyyM77ymyG6p5UKKZxkxlOTHakAAi5xzfqrBQr7BavSGBx10mORdbHbQJOiLfSvPaSjO+5Df
AHlqf6rs7DrOWvg89IGA240GNvLvVnKGrIphyfjuIyP/pqbFTaaCPwBLJZxvflxmg+RSVn1ppl+B
vrAXiesW2yqubwMCHncStexJUDPdpWFSbs2ivMV+Dj6IlCybMQF+HXYCcdA6OKmIN5nj+DeV0sYH
KxjMpQWszwMYR7C0FgLMmbjbhXVWYoEVQfmvCfVvlvRDS1TjVseZ4IGkbQPV7lFXwooEUGtISBKT
PrFCyFkP6zp2dZib6lCZ1FHZhHmUD56NfPRMF2KpA+2IU7BzR5NAPU7rvJkFG9alg+VddUobc5u4
xSbWO/bEAj+FUyc3thD4ZE+VaYMg6GSnOurbU1C5O3wFhp8z2GXDRwsC17jQHV0gUw28etBUu7SM
NDAb0Fs4DSpEuqeux20zCk+foqyUHpU/Ntq0N5+atLGmffc5l0KUAc+mpWs01bbMvB4Oez8ug+RM
x1EMyZhK3zDiVk+9Y9vyUbAy3WFrAFt7HKAcVCdxfmCyRaEKT50dpGgO1MJ3zHu8gXkT3OZUmOWe
Y5SCGs6rVvflusUZb/E1YBDraOEOuwVJE9uvrPdeYpbA0d4U/S7t4+RJK4IxDsWzdNv7QbDEyRys
t+BzOItBwj/yODHvNV49mjJu4IBkFTqdu04UC0oWeu8PsMLOO63fNV1rPkD3UzxW6YoOnnipUYPO
j8B59GUPNSKZ5jUXaZ5Y5YHj/0bggqkfBS7kRwrfjRYYJraOlYNpyo/cRamgY22SOcnAvsY+Pi8g
ltrgiOKiQDlklcPqbjbFuC89pnQchI85SRSpe4DejPMoyr1qUr4hIT9RjF/JyqsHH8JpNxe6GAak
xzhWIlPIBPEEDu4Qpp8kMXwG5LupljbgVpDJYG2oLcDlyFeQzu7AVinjLcA1zqfcVFRASDNUdGUz
G3ixAV7Xx7YDzaBPUA9MMwDeZbO2odDfqPxALcj2pp88YxxIEcAcN24QWHeeI94CNU52EBv1NjXv
3BmVwHqpNnUVU2Us/Jg3xRQpVj/W2q7G1czud0arh7NB8V7qMA4/l8CKLjXdxyOl99yDOajNIjJC
9UUdPMjg1dJC5DI1tPD04TLVyJsGnIwOfrRw+EXlpfFvbXmBcFO6h4Hc3IdOzK1pwIF4Rr3Ubu3u
FtI3HBrKOtjBFHMaw78tlLCaMx9qgBfjckWHebANHEDu+9GRDRUAp476OTCxTOOQfJhTs8havoZQ
TLKkZqlHYsns1l2PyZHrg8jbFDtqekr+DGv2+mh6hfYZro1zgO6/1y6UkUHJMB56IxeHzNSe6SlG
IaiY7rC/FUcrdYBeDPmJ9ynqnLQhA7VSnWUazpKmndq0LaNePceB0tV+TXHVdNtpwr4ZKWJV3Qc3
ueBbCE/Hs0C3UXLvyx2TFy/OSgjv425IQ3jawQx5CtEdpVEGNemiVla5c12tXKPqLmaBB0Co7lps
maZCPJtp2s8EmM2HsPXcz05/9OFI9Ky6hrsb3CSZU1N3YJQGol0MSzD0plWygze5ewqK4MUtzS+h
1lsLz3S7G8dP48fKj3ZEOaS4kHGdqz+NWzhThxc8G2ZUDu1MJ1xSc5KQpQ5qXsVqEGizQd0qpQrl
A9VPV3j4qSh6ozldnHPTVY14ZuRcrKnXw9lHP2YXuR4cBrF1s5wdAifIlzB1T5ZsYPahwzYcUMc2
f8HBAZQ3fNPdNTiZfMxqULA7kb/wUOHrQI/grDOo2Uuug66NJ/uDzX1nHA7p8r8Mj2tlQXEslfjS
EMFe5LZyAX9gKQx5wTZjNwR/wEpAO5aDhr8DQBN9YlVzY8Aq0a698GjVj6JzLTjDSAV8H8XGRSeU
YtlIRR6KGaaGCob16NTph7TEeA5b7Hzg8qE497w/QZMHbFzNSZRFqDOxMiQqXnVAc0NnLrEPbmMe
f7OfNOSJweWiC+A6W3I2VY1BGg67yo9PCCtWkrxJmuw1c3kzj7H+gtqJgFE1QP+4jvemaxg7kFgg
POabfG5Q15hAXeOlMICmh1P0DMXPfN3ESTQeRAP7ma9tvDeXtOVyUzNbpxAnWNKGzGzS915ok6b3
Dj6qE6eX7uqyfiysWmyn+ASFAC1j7CT8A2EipjRHbR+DoTylcKccYN35GAbd0mogmaJrET5TIlZw
xFX0z047dDMHZ7y3odOOacpgNYcYyPY5LXiwulBXrgFv8KkKMa2ErioaU/LVcuqqOc2M5xRcx2VJ
ZJpU75p9xQL76HTVLdUlY9Hea0rYPvHCgMl8EMHWRAmdveL1/lJRghgsjeJWlDjgr+mAOIFr08nF
s3SmZVV+5AbWvq2u3uCp3T/DQDzewLED9QLZpDQwZ9p9pjUJKG8Ap+KEJL6b3svgEz82WafC7Va+
mZkJx2IGvtCMUuhSyTe+b0LctE3Vmyk+5dKc44dGMdJxviDt4fQ++MWoC8dAoV90peEsSUiOLnos
XoeYQ7tbStK5rWbfueEzNUhLzrdcfcsqB7IVMoFiV/N0Saj+ZonFr1dYusks1bLADJPofEaY/YsV
FkMl3oOcYvQqRAiqZl7fjcIQFZRksxI2q6gswSxCKkZkVqnNwzyq15M2xMCs61Gdom361KmUBwPA
2mSY250TQ2apnm5wGh7fM9XTlxdcEyKOuLEh2VvqF6KJ/D3LhJMQ9aQ5TYMvxtA8XV+8/Pr7Bnrw
f/m+YbqDQyxgspg8xbza5IVdWMaun2avla/HN6RpTOrGXQmt9BB7tYVBnNFJ8viqm5pVZryUJc92
tC+vnGMNg/MTNcKiKBe6a/traipdrR1UtzuNZwJhqH7PU8vbN4VtbHrNEHO36+BMEzi1t2A5GJ1t
0Zsb2AE/CewUl6mAHTBJNBm8BRmsHtgTPOvhsTUM7zpPAYwm9qqbr0nXaeh5PQM0EVCwtsnwwEjT
Eh7ArsPvbX8AbRUHCfCBSFZqaILWIM8iXEil3KOyPzdTr32gjAJek/M0iVIYt2FAbpn2DcwZ8YmU
TY3BtzCH0wWUoYdkDyXtRYXF5a0pRfQHUtrXQFGFVqFSzX27TswFdZWK+upkEJjoHWhZeZ7n/y9l
37UkKc51+0REIJzglvTelO8boqsNTiABEu7p/4Wyv87q6jkzcSZiCOSo6qxEZu9l1nwoYWDY9xAi
o00L6W5GrjEszuf9dJdNdTzyrQM4mTjl0JxAkxcwd5gaJmd3YqXZ0wVqgM1J1+OMfNalMTUXSPsH
O9/L6Xk02jc90zY8HpetMIoVqbt4Bwsl2J2W4HOzHhr00yonrTLfQAYzQm4XK6C+GEV0yXPa3Khk
9x4aIahH/X6G7p/GEGWwMUGGelnQK4JeGyzSJAcZff9UrYtQzU4OiOzpwn2F0YN1W6S+39cWfVc5
h7bxa+84TYcCPlx7G6nNLY7ZwA5BwfRgEg5skQ9t5pYmEAwy3exZJU4bFmDcfq0KeYakY/TTk+9t
OXgAjRCx4ABcfm8k+VJ6QfkW5148K5Ef2goL8Qdrkvy96yClbsM3kB67+DloXPO7VFLpP3gJtsyt
aUzxij7OoHNhxat7JLMvIckUtAd8Cy5+nDjfft+wOLvVgM13b5KEnkDJyHeeyfwDjKYh5tTViMQq
16hxckNlQAB4nVcyEsuyo+klzVx3K8wehGklIW7TOLAOgoxCAGlU7KUwWUPYdzgxw19VwPzt78sF
xacBWy3MCbeVokXvxDcWlACV2qU5e0T/VwKy2rtKYULdEuTGXCdottQU9qKCh9YXWjTwukcPrkg6
l9CqO0zSCkcvgnNPXlFoKPscexQ/cHcCB32QJHDRxfulrsxVZ7Nkc69SXg7feSD4x2dSN2qF/MAC
scrkaCF5e+6R+D/7RubhBDrSVUsdI4IFRtYuk8ozZ7rZmTqmfQKtNjNG3rfKVj70SEK7tYNVxupx
S4qy3LNckqUiNb48juPMGjeiLxV1v/WjW/4QuR3SYJJuGeNhbVR1/54bgJ5YCkK5A3IIoQ+Dlwdu
JCFUUr0La/zqgYOovzBVnkNwFI12KukpMoKlbtRVMbTXQ4n47UYXDZN1OxcG9SH8uqVAWIs9scxm
h7ES5RyivDacXhqzgP0pskcJQ/IJBH6knPStrtSXfGq+3ZmWC5P0Ermqex9dxHTrrXynN+B0llg0
7J063SZp9trzPjhFVRGc2umussCGMnMxLHRDl/MeSs2QI8Zhj87yKMW04vfDq2Uh0djTFzibwB6l
F82sRESsKpxsfB5L08QX18qu+hIbTyqqorOBGP1VQpR0R6DIdW+3a8dfdKKH8PA0xjKbrz7vM+yr
4P/TrxiMjsASF1+lC1v2wIMlfQoi8ZEQeLLjm1J8+4ceIjbJshPOq43T7DVGuPimnzGVMjf+UJra
NKVZ9+TEWNxLU9vgefmPAjHvHeMqOytADG/vW8WQI+kROL6dbjROG/Z+u8gBvjESxXGQBHLLfjOr
a3g+RkbTXiG+v2GMG89O6fbQgWMk7KZemejoKqsSsdCtLEuaedIIgLEFEBf60RZnkE6S6sNZqu0m
F5go+/UbZLFdrGScw/QOSnv7frSuqqAwUyqHlC1aD5lxbdKmL0gvH3vBXfiFNCdX43zqZpK9TCVy
HdNe+VbJBpevWguZ5yjOsIR5Bo6yVl6eBQRMgRw2ulOWbHTNvfreNSFucdYNrCD91BUs5WDVClBJ
1ik3LZgMwNcdYFz2owEWbzJ4pYUPB3lPyieXBWA4EDXue0HIjsJJWM2wpzbmN+wTS7eBN7ZP4MPX
2zb2P9Q7vZ0d+Mjfi7iwr1h8Ziazg0cdmOJ+NAvSTlx1KYvoK2mj6BbGshAznrWq4lvd2MYymCNv
yVa6mNoetLVAi5vrp3lDPWypBXYbHAabJTjRGSLAAVLrUe3uTQeJqJoSD97yMnnHu3dpSR4/OTYW
MGEV9tJMeXUYpoQggg+rpjbS75TZRYgpWEFDKjZWKhmGNUBb7ZWNvgp1lwyGy4D0mV9YZ+Av0ibA
+llF+18pAw3u4B9SBhbFxAr2D3DQQKb+tftuarNJusLu3qD4WEA8nGThTVHytzD+Tfk+NeW1Tmm2
0a1ajrKrJrF85AGaFTXsLLzLWBaWTfd5S3EE4jEOox45fbprLWbd6vrfd////TqQJaUbjyudp4TI
kR8mDgJr+lisi7GT5TudmNTF3OmzD0Xdeu98Hyt564Nq/kfnezFuavwgKJrPzJ7QvQ8th5M/5BC4
BbpDX6Cias8KEJFXCMAmD2wMyhMIwDPHMqv3Oh+MEBhleQFPw1qLHIfIxHdybHRtKMz2rfc9j8IG
Z4fvXg5jbVilZ1tBMMd4ohGh37PyNR4whxlJD125qVj29NHgtLyUFpJxQOcd7cAuXlPGm3UC+f7F
rZiNI/h60XDosnZ4tssfWTGWrx0ry53t+NM5Cc8C0yCdc99stroVDgyzIClrAEbNHvtj/Ab6YWaR
xkv9G9yKTvAInYnyooKyujateyzixF24bpZu4GZGYF1KXaQ0RHROswkjC5L3O45ab6nP7QfbzKA4
DJGEZePCX82Hwr6kyfungZEi/wH+s7w/fWTAZKOeZ0HT33It03J8DY76cPocwTKvjMArnr0ei+uz
Q3xn2SSZNyxjBs0fBZUtz4bFXFtdkjh2Vrqk65FZg/DWvQw2DSLvgIGtu86BULEHv5UycWAbTy1F
QhqNDfSg3f5aVZ44cw++WjUbrrqq5H27bI1SznVRNzhW8ACdNQAGp0EU5Jw9TGGfdElf+ggOzSxC
VAV+iMEis8BbomNDV1xBKKLPJgdlP4MgrSnZ3gUY4aWHZDICKMMTkHTxpspoNkva1pUTHGqcWdDR
muuX+PbK34RnJV85Tr2LlQmLMcyzqywYm5ODpNftInIHyizMZR8a4MvTQFwfI+g0QncuBVSJYAYH
/oyAsl8bKySngrwCB/p/d7Vu0WUken3I0Pr0Wy8CAL6njkZvHiEdev50sNXFe106hCNQbHtdo81+
7kdkCX0kZNkiJ0z8MtmCATJ5I0RfHIQYTrqk5Ik53H8qrKi4mDQ5Ie1kPFsqgVSX6aSz2lWTYQJU
HjyEWpsO6NQrCDjlFSf/7NLgD5LkJjQdM1yqBCzzQGTVTtcVIlhxWQyrKBPtzogMtTP40O4C2A6I
8F7Wd/c+/tRbF3GOOSYIMlst6eF+OZ1KEpzGt0kknjSMQgMn9J2TqCrseQCkuTbsixFKvvdzORhg
DRyJsN4R50RS1515NbYE9lTUF1PGsBJyxGVC9G6H2k1pKNs8OtRtFH7qllVyCG/sOHOMnF3e1MlJ
X+B2D6uc4awLiAYi7IzI8jNX1rgpxw4iIrqFplPyySEI205DA3yZII2THbS7dQ8fTMY7dtYliDsV
yF+k02z0y/66YEhxjeBXYb38X50jYJCnhD8r8jY5lPXwvYnaSfxd+LokoCD5BPneDyXk3G6lprAg
Gp9HH9pakKLmCL3CNFF4IwwWM3Or72TXj7c7XQceph2aHQNAX7FqS11fbG1OIqTbqCpZeLsnDniK
cJ0qYcfUWhu/GoYNhF/Z3vIj8PGMITqqrhgXMBmJr1BMgipFmcin0q1oGHXIW/Rt+iPDAembWxJ8
nXsJBgCULp02xS66qeuQ5nEBD3Wm9kVl+O9e0vyMPOm/lgEPQkeQ4olD1HAe+SAj/Xt46tN+wjUB
ZQ0CEDs8P7AwqQafouF5UpsIDJvRlSIe9QZoYgBWGlNnnDiCreAFWUDesHzjpruwEQz9pnvUdQKT
w87pNrFLxLjgjvDDhrVi3XQ3mTet1PbhMpmEtmrCnHVIM0KehPjQ0pIEzMEKBKMZzE3IAattcSFB
jtTRRJDVDWZh/GoooF0XRkCefzEcVc4yIayDVinzeL75908loH/E7KZPBcFN04UaoW/B1vbzKtOz
zIlLybyrySvICHsAdCIWlmMPPkkQ6WhP7CE20YtLirjrXCM09CWdABt31AYxqg7TovSgRTrJ09HB
XQS9J+dNnRmQpiiaWTU51HLXpbNOFDGybjCOyuIVVYK+3Hs1XtTNqVmpmdZtFhGshqCRAWOLScZZ
Cz93PixEE9gUf67T/e6az2rqp+sGRHJ2sWO8aThNSOPRedD5x8hC9ES6XrXRLWk11puo7tKZbv3Q
O3CgbhgIJ9gnahKvhvgnvk5imVnNuC7dTrxO9SbvvRlcCpAKLFTpe1982y/mheuHbRP0D3q/J9og
7KeS3htObXCFGKCouzWgi7tI4hLhlI5EG7xR4qjA7IfdDhAhfkFfWakkRIBQxT0I7DF7SIHwRVE3
EBZsIpP8h4k16AafvyQBNlnwIUeAy3WAk/8ETBwC0+joYGP/liCVASTaC3jP6XsJq5Ew6j3zzMw6
3ReOCRtv6H69IxoeeqaI3kRmlcvcoO0Gu5308c+RQd2a56Qb9kFhIHw2HUQ9IKQhf+urgy766bhI
hBof2oTWD0NcLlMrjV8EN/ihHlNQi6YioYVc+7BIAlAexaK2nXnlu/1aF90y/vVIXURAZZEmki18
G99yeCiY1zSymkU6ehIxh4pckbNCcDRtl3Koa6wW6AFY67hhTg18ecKhPO8W7RCWtUs2ujOIavwE
S+ilHq9HiLhvFpgr1e1H6LoBuj2EzK2cvoGIoC4eTvqnvLUg9hpT883G2jODfGixN8aRPpK42kSJ
IG/CFnIJ7ZZopbtlmQCLPLBeOukX2whH2bmu9xz59f5YOx7bUA/Xj4VPerzJmdg3yoE/U8Nhhla1
ySPEHUCzcRr3a02bDVDpwEr1BgItyGN/L+2+DGGcFj3lIMfNI6NnpxL6omvFsTjoJ7lIrX94ErTi
4msARwgNlmujfmZFlb33JjTdHSrn1nJYNEiBzu4kUD1A9+sxCrxo+/YMP12pqmxOPrT2ZiU0yb5A
8HE7TOd0mUnI2YzBW8Ysb5bRITlzmCGvqawna8iWn5GmgItz5BdffHA2mqh8AoY+P4F0TS8DvBIR
LYqR8OXto4CKzxHeV/yRF2OD9BTcBHTRQ0pn07Rgs+oi4Y59bhpzmSmbX4AuIXMOMNrVqjg7mRVd
wbGKXnUVRCFhrAnb+qU91VlOhXyBuHWPcLA5WgLBmNEFJt2Up8Rm3kZNugBJG8MAdaqTPUUgvzV3
RQ0jFh+uKW9GSS5p7cIhkGPLHtXVT2Tnv9oZCJk+a6IZh0/auSJ2g51tY2wFG9k+IGm3BHGNX//p
OSzHCi9AoYYL56KCwMCuTMVVR1d03ERHUEqDt2HSsBKvFGIv+uJ25NbXg9Xj0U+ruZwCczhywneS
D0/QsCIHyACRMDaN4RVyAQ4sIjkWUpYPry4TczmwftvdMJ5d2+UHeDFVswa81EsADvTK9kW6yws+
7HMLKEygFumDZ2GD6MHO7X00kgVgSc7PWAW7VlrdFz08SQQy7nGSrjJHjMt/Xy0/GQu6yG1hAwEo
FvLphBDMKX9m1JHVqaTVG+2xGwh2xnBGi5GmgYFnTaxzkCiyBiQ37W62n21TbRLZPo4S9ryVHRgb
jwpyyeC8cyN4QNNh63U4/dx7wM8ongkzStd3xItqCOglpIWz+J9cCNZc27GZxU0DVMu0j7AHJ5kp
AD2PKpHWWTeYoOaf//1jIH8idG8fgwvJMnP6z/P00fXD0ZT2iIdZvqmOY1G7SFzRoLhRwE0Lym5c
CTG74WHvLz3s1ucIilWfJwM9QjAmZvrtTyAHr1LeZbN//5Ud8mkJQxaX+D7+cj4mD4d8zk3aXURg
jJlmxyiLW+NhjGg9kwN41DWZsUnhm5pFjkxFBBXHX9V6ja+J+U/VMZG/qk1bpV+cbnbv3WSSzt20
KkNsJTXut6BB+mSB+MCQkxiSxgi7rnXmZU6SqxFXv+6Gqa5TIrki7ezMh+nu3q/kvAz//UP5S8zG
t0EyQIIAcQbEF9D8aWHPvSgpu6qhT4mMYEehBWqEgt5/lzH4d5kQtzEg3iJMk211NKqbWou0+dWK
HfWv1vtY3Wq5/UZZXFz+abx+nB6QWCDduXVtDbuy6gH1lgmWnD8ZtZ4CCxUJD+hU3xKVPgwY946V
NjPkRLonUUf1LA687slBYkaB/2UY1slxUvEyYgOx7SmfQIooIhtsLvzYHhA3QNGLKdillawOoyT8
xXX5rBoqtlKuDBaxTLw16PDVym0t70mN7lUH+wc5JqEPDuBD1rnuuonNahXLjD7BJveaQj1gHbuJ
s7b7ams2vHyDwZM5T/EHPTh2ae2SAF+DgHvtc9F4zxr48btrAd+RW1faRuTW1Q/6F94JYw4REXpw
fCj1zAmDnEDG1U5ixkGKboj9gwVU4sGWnf9uFePVwzn13bSrHzTpvTdbFCoMINH5AiEHqIR4XvvU
U/CSi8BSDywrh3mlkIgyDQm51CpxTmVpwPaR1skxqgVk8JUj917n0LVl9ME28GmxtQ3eb2jXmTuo
PvL14EEfI0g5lute0KPIXGPh+cN4tsCUAyquU9cy42yepb58bGoL+Rqr7J5xlrdDVfTkNaUGCxvR
GV/g6PeKf0n9DTGxAx0r+sPtiqWjeLKNgWNaV9hVha1TshOWmepSiuq9z2zyRmJ4q8AbsYJOIbRB
COtCXV/AtGpVg+6x1PukJHbX8AhKHjt16nHe3YzBkK0F1IMgHtCkM+C88m9OpcKkytWPofLhxusp
8ZRGLF5armHvZFXGBz92MeeZVfySd95zF4zqhwH7cqVcZ+nxzFoPAI3MuJ2ra8Eje2krs91RELwQ
I4jFUtWJeGiKDBGExC7e3WpcElHLXc5TBiVs4e+AhaW3iy5CyBgzPVyc5rqBUNJBW3/qYxYZbnWn
220wDbclHIZgcHt/jL7zU9nNqMnZxjICbHQ6mCJEZmptFbzoljGIPI/gAJWIwTjlDxsS+WMyfiuR
C5j1dWlerGos10bm+GvHiK0zDKHx6lW0em/ieqbHlL7/U1kmfxKFky8VvnrwM4NYERR76ZyQpAfk
oDYRKcqKLQIED6kOyE0Xewrc6foaO36QoX5V3esB1HvQpS6ycDhlaXN7xv+zTj9E/4S+Za+FDeSs
l/ruHKzg+BFS4s1RQhHWMrLkUVd5rtw2wFeezKnKD2BG54KWt9KNmYv9NkxM4FU9DQ8sWI9yb+VQ
M2tmTd8uoDhxtNkoT5405INM0p3e6likZeuKuPainTZIUBPKwtYKmlNl2+rBUvGHbmoA+agIXuyc
DmuBVGwRdCC2WZVf73sXdA590cUiH/D3c91yjhShfY4Ij89ZuoVaDXLSusro3C/wkpS/6kYPLzqQ
sRVsUDEAgTfxH97nyCX9sco6Ps6GPohPQBvi5STE/IRJr6CsOvKshIe2TAC4WWKuFdtu9FcecquX
aoptjUGwgpLJr9LUdi9NbbqnnCJd/R89/x6nezbTM3//hN/j0tyoV11dwvejjUBZjFQHCE2wN5vW
PfS+Nxx1jb4M4A+sjIxBnevPhsZj2GVrMIDvF+Y8qMttkrsg904oNLzg/OjW0VqX9MVpUneFiaKe
ETeB23orfTWDNPawSkoCQVfqQxYDitHw6oy2qZ1dtMq0rtJ3RgpIjopHA8tAFpxuEtNuUS/LIh6O
WdAsnGLEvm4K5A5FJeC/ZcBTBKJVDwnJzB1Cank4FNZ7jVz+Y0r8H6O0kqeatN1yKCOyJVHuHh3H
TkCii5uN4LCeQsYRggbSvVJRiIdclCu4rfMXr+yyvauQ/9XFHhQezFquXNZ9KV7gCwH3ZbL1uFBH
g5XFHHlHC5RUjmM46XCqiWs40zRgUTWGscFWQi5arcA/jONX6GZ04ZC3MIVzU/9JCeuqQ25FC5hM
z8GSBloeLpo2wKX/0AMZbD6XEbFW4LbDOlJIAFesojggLSQWhTCLZ6xl38Gdjn5Y1puSqjnDuYQ6
a+z6YmQThBtalLnnjnGyzZA8XICg7L6awlgmvVt8Iwb71QO/vbmddBgWiC80h0Y4zSwpckSlp+AV
YBNqxmqkjywB3DdoWKnhd7sbayRKVLxPh37fm5N1TgOkjDQaSKQ0mQsxu876iV3eEVCC/L2GVE7Y
gh324ouqnCFOmz8ObUrmEf4xZ5YGclmCTXlwk2KAByPQ3UPaJruod/ma+9w/IKUMoe4aKln4i0Gn
zAbGcogLCFIjLD0e7GoAXdji9kafxfIea4DoA+AiovrQg5J7O6M5UTPO7aRHt+mM1lf9h25mXrlw
hMAMZgwlnibdX93yHKpHefATS3v+4uAjhK5Y/RZDAWzBPD/Zy6yqj4zk0SyGZsU7gRhfbHrfUhP+
JqPMAbSLA2vbyDrFL2tVLzkvjoWXe98Kxn6URlc/0qoS/xENhjvpX1NVAIN4iyDDbLoOFCD+PMrJ
HmYyTOGgCgB7cK2dZ99WmHihILd12wAkWpZXb0WKaItnSHVqu8q+9BaB2hzqc3gwtUM3T0BNntmi
zzc6Nq+LaeN+LOpWj8tdlYpLMPpsH00H8qTuxZVNB/seCcA3OA1fUk1VC/yNcGn1s/HEV3tg/osB
1ZMZTBOLDQA+P6VsTNh4Q7ldKDF8SWh5bSCi+VBP9QlBfezY8CvaV1nET50JeIVOcvF8NBFF4vFM
p8B0qgwgph4maMLdeIw6cuVyswwr185WlLXYWUJLCXg0v6x/ASZoR+bauoLC9hcbJLPv9rqszS/i
3lVAnvTZ5wbdxRMehuiOMqj7ReH3T9Lxzppco+k4EH5i+6nKAI/2kgjKoLrmd3PokZgHn8pqQc0p
P2CaCIDBEfO7hKIQlOzdn9SvrlnkG6/Q2HJhv12T8wj9Jsz/BOnp38PTCDQKPRyf3G245yKAUKft
dbSH+KScqFvTtC9PDZi2MAr3yte6TuUSgYBiZdRN+ZpQ7w1u9d0ZgeL0IYCSjK4egslHOG+gejkN
gvYvDR2rjvZOYsqXlK8dOypeAy68HZCA9UwXe2N4ACX9pI/uZR0daeZWj3En2a4jdjvX9XEZn8Az
qR5tOczLYCShycTSkRJb8El2+5NE9r3OpLJbOLy2b4LX9wY9AuSpbgEaP52XXTPMe6tgl6AqgwW2
GyYWSthzpllR7eNq4Jsc28JtAXTqzsYLurYzpSCbV5ClGcOVws3GYjEUWX9lLIhmwi+bp1zCt6on
RL2aSZOHRTbYX61owvkJ/qMW0MnPoygJR3flu6BnhfYQhSqPU3iVcQBtIiq/wQ3twW7HMvvZAjC7
0aiovgHwOlL5RTtCcD/dRpjfLroNqJ1bm/aE+N2mcVd/jwvyOkE4qrRuhNrAST3wrIJkrcP+kIux
t1xAo1onAKCFbSydjgmwv/CNVA+BGW+wjY9/Qrxjk0Q8fUN6EHEpo8+PLGD2FpaMzrLILPrg10Aq
plAr/JF5M7z99HtNKjMcrdK4+mTkK4nNwLaPoSAaV9hvVhYb3ngV79KAyUNj5vaKIrkNM3Ej/gkW
VlE69k9DyDcOAOELVblArFuNJ5uKYT3alkBYUDmIubNkl2csXbKkITu7JunBlBVbgAeRv9gde4Y0
lvoBJPNS5U7ydcghZSc8xFDBFcZMU5XJOq5b+wLD0ATHYst9p92Xm/vOzZJHM3e9XnS7CYN2dxUa
flsQOQiGQvKLj6E5uN657eRbLYL+tfWHYUlLB+n3iZsgEeswlRE8Dqyr9qD6pzNTOukrFM7B4MDX
Y62LwVgfFKLP1zqS8gJfzgdr6hVwm60LOUCncSoinw0wgJF8Q0ZGHQGxwUchwM+/8wbGdKBAE6aA
t0y7OH0ZFGxIoMJ60iVa0nRds2SFWKa9Y3kPDnJMg5UjGswMJjPmDVHqMffgsmXWbfdFxuKS4dsR
h8JY5HnOk7DMxG6w2/hdjgRaV3HqPJnj8bYxMPJvmKifo8nKXUgyrlVRJgtdDIJWzQwDb9qtFf+s
roy947/Hfby/1j7PtoGZsEBqJYH5l+gR6UaoBnmV8dgFkPYuI4TJh2psT2ZX5Numq6MlFET4Y8Sx
LXGsgn4XoMrEEi/xve/gWmqDSCO2BeieivJRVAkLBbe9e/cC6cfboxk0X7a3vtOj3Ylg3UQSnjNa
56gcFVimjO0kQBA/akm2veL5F9m0ziyVWXmGF7m15jh3rGNOsnMMIZWZZ/D4SwFpIrgP3wa1Hc0B
DAAWF+Hh0JoU44RbpI80zkILrLinBBqwj3kHgN+kLafbfpfgr/25bRoHJDP9D6VF0CI+7z5AwrZd
LD2ejf9Byvxz94HwTeSAYUMfbcD34GY25PBLceH1l4z5CmSAZoes8ShCfVsro9nJ6XJrKZ0hmOnK
jjXQ+RkHfxYXLshV3njQWGYNedZ3n3DPn4pd5w4QVJOes4ZqAOQyVYtsFCBmD0gYY9Ppt2qHxC7d
w1yzXTRQm3uCet/kYoQPvIC1JeXudz0IKTwMoplamjbO/HpQA8udhZn49hM877DVZyfLEsl31XUL
32rwllQxn3kDAM8QvPhKpTe+BkQ2M9C73as55AiY5ql3kJljrCHJYW5yM08OLiChS2fsjG2QOM9J
hIAaA5B6jxBdsANlKlsaxdg9wq8dFHwoV/2IwPiTDr4g4FwA09tmT10euIs0qH8NAjYkvQ3CsbX6
PUhnmWgN9dqaWeltUDb9pOnYdPtJkWV0j2bkATUEkPeqdRAIL8F1Sp9HGX8lrk/2nZ1n21FkATa7
iDI2EfayTd/Ha2eKQVa2yUO3GoJbDBKKq+F03nwSzJ13MEoD84t4r6L9qcPLUsl+WSOesvbdjE7V
lZ3xc+zksDIrIigGQ76maawXKHvDHH6q0hddDAq2BBYlgwn0H/VOY1kzVXT1ohyuuYIdcDJpggMU
BH2d6e5+0XV5DPRDXu4xQ/ktzm3mQ5lPHDwWuXvt1Uo9UMwsv/T2VutZT7p1UKYLiYKHuO6bjQWP
sRe4eS+BW/MezJ4mlzrpHtiki8CdJliTIvfmxmjZC0NBIpMLGOV2gKTM9VtL/KFcB/CLvRV1a+GJ
TUSGlSvkT40r6MFdXSKM46EKJzUjI4eqI/Qa8e/2QI19Ewz0oDe4MEBIATc43Pa8lu/JEYAVq50j
OI3tTA7B487MIoCHEhAOkWXBKTOeI1ea7EWWFA/umH2sH3Hq60u3eJj6u6oI3hxrzwaQXgsJ2Zlc
JQtH/0ZpITbY+vvzzm7NtTe6+AMUyRgWUvoHmSf8yZDxQp8zh1KJTYH48KzLLfUw9IlYCR/epxo7
F+WFHRY5kAk5PrKXMjsLkwzPYBg83oDOwPPDxNA2zCX2xnRbRMo4+K3E8TKT1asr83M8xTrbTGy9
onTf4HubgTsZpKcqSqNNYDTNKo0DByADZoU+8MjfpbV08uZnCfrvW8mvCAZz6Gr878YwPtd8bCoB
6M3Cj31KOA++mdC70CkH4Jsn2BRFuHVKSJQNUFQwsIiXurWFckjFh3efhuWAs3qEP+cM7Fp5hAFU
vlcuT5GLauibKupFwyT5BidEMwxIPl4YNkkge3j+kqVdAHfn9lH3qIsUB9aUPUnBqhVQI+mGMFVd
1RR80z2QClsJtx0OAnPa/O5S1ZlQtzCTgsx9kgw410+uVR317BlTNHsq+vRoW6w668WHo4QB4qy/
xlPbvSTt+EPp97gowhfx31f/wKR/r/8TnxGZHwLs2t/yoLZrNEZs9nDzCba1QTq1SQvgzoPAaect
zzw4iIMrrO9iFeEA5ID2P8+aCIkr2UZLVUIJE3xtSFMhNrGrnB6+8Yn5mNM8WHiYqlaDI7OlF5WI
Ck/0MU0kyybZR8kh2VlBwyGFzufOw8z6TJ3gufRz66RLZtyHdpk95imiNsQroy3m7Xoel9R9gwjR
dwoyxEUEjXHMx7YPC4guHIfAQFYq7y9ItzbQw1DfXZg3vNUIoAHO2w4vGZJ0sxTmz/kQd0eeQZgp
9X1+rAMarTPSNZsap9MCZ8jFoKr2obfMcc9S9YWMVvswVCXMjGQbL70AWQWBte574MGcDZ/dOieZ
sa4i+T7UkEYunELg80CysyNB/ZXgbS8tQV+cwYlWUMgpV0hzqkviiQMDXeuNwVRK55VMCanOoePJ
mWbVBf4j2aaHAfwuKkHP1hcsn2Ch8AoKxBN1fpIaaH92FtZbZGjSKnhNeATtedusdz4d5AkpMSyl
Kh0WtttXyzqPnFON2Qmwqspf+vAqpSGEjCBkqnJ69SPzZIPq8JXEzYSXQbIxokLgwDMsuem/JG7Z
vvt+ysOqq5tFNqps5QFRN8MM0L0EnpeGtZO032IoRNVx1SWhsh/b0gl+uq1x+T/azqy5bSTZwr8I
EdiXV4I7RUmUZMv2C8JbY993/Pr7oagWNJzpvj1x474gUJlZBVomAVTmyXPYFO8bAKuIJNHEO8aq
2zRKs+rTANFKvXFO+VAPe9OWjt6UZxtlhNgpqbuVTAfd65S1w7aj92Gbey078Kx5UAt6NGoaS360
cf9ogz/8TcmJnI3luL4X2FsYNJsjQmq060GAQcCfTBnZOHW0piZ3gx9EF3EoS1k5STFtGrMplqTK
DVPb2BRGrpzBPdFjCrprsIvH0syKF5qrXpTKSR7gFZU/5ZLyOfcV616Nivo8GtUjzZ60baZRxBbu
dyS32Z0cgoqB6ujgW2morypAN3cSCWhnMwVm+rU3yRoXrVxtxVAazQe7YHtoql1/35rNsPKlLPuq
S1EILqQNTqrTnmnFselx+5NsN3A4A1/3Ky4Cf5eO/RsJr+g4j0likq6ZQ8TYCepvkpVn684bP1EZ
yR7KJPrE20l9Pw4Rv6SpV459X3efZZs7Ne1/6Y4kyS+eu/0ltTvtPAzW3kj0IHThmCWhp9NmODvl
0esv3WBZx2KKf1BjJKKHNOzghFD1XschIhGrESIRoGNZtynILH/mNabdgD7jsTYPTc10XNlR2kPm
T8UWNbvR7ZtaghHR1LLT9dTSW7ZJvHHZyJVijX0eULYquUF/X/SBc8zqERWuyHiw02bH7nOjO9qv
vFd4w4uaH71udI9TkxaumtvVtgq/ThXNXBE7nbGN6j96/bm3rf5THQfOXYmu/MoqE1pn45ZG4Yhb
OqzW3l7uw3RV8HN+TKW2eMzmM0tXHlNu+idhEs4ur9Nd38/YjjkCvH96LynVj5iScF5bxksVy92h
r83KFUMr9Ccyb/H3SMrMF+Q2+qe0zd1kHhUg0Fah37WbQR6ku2k+0GDxdpbEWrfrAvP7YlrCllgH
kh1KG1z9faZl1ic6tf4ovcI+DmUdHWzAlrCkDOk+1BX/3IdhDSpKi+8pJY5brdDKh8murI2TwnbX
9/6jw5N5n6d5ekKiozkG/Pz3oDnsOw3xgK06ytPDUDb5Bm1t+amdYtRY9F5+KZJLVRmgDuwpvSD1
Eu07varQm3SahzFsQ/JeSfVV9bKzXPJLjxOwBUpWf4uqVnNpXkkfNcque3oL5H1XtLFb5ioMFGRR
DwrYVdiRpfmR0ZeubWnKd5ONhSpX5m+7SJ8V3iFmIVb5sdekDXx7xR86PAsB98Kvfscn7IM4fzSy
sN1XY3Nv81PaIZnc7wYD+Lhs2eQWzEB9lY36h2qm0R+ZeaZxCRwdP+ZHk9rzVyvQCrfslPoJBsR2
WyZNfmcP1cmJqAl6vlQ/0kXeullNJaDMBxcN4+S3DN5s5WS8k5i2nm1h3MhP06QZZxVo9TpweuWL
jk4xORCbQqWjcMve1rJZfg8DY9r0tlweSVNaT1nd/6Z/lhslVXt2xLV5Ses2OmmhD7k1OMb71Jm3
L4bxI1IKyppTM+6VoGl3ps8rEiyelxYahJ8OnSMrJUvHpxHtcLoIK3lbZV37SnqCAgkR4fzibCPA
eVH7GnXOod7Llp8crMkxD8oU5Xf8X8a7UW7MB0cvnXXYzwyuQ+TsRzUc0ZGj5XIIHe8FDGr9aFXD
MYaspdf6lVZS7vWHJjmHcFLvqCA3G9Hv4PO3XJt9WB5EN0SL1g9IEbuB55VuiLq1Vy00/y+y3GVP
speTMm2Mk1F1iavpXY+mt+JvJlvJvjqJ9Zuqy/BYOrTv5lrwK5zvuUbsrIpOKtxQJQ8LDtY8dGE3
7oYuzp58FflSOW/rn6ZTwW/fKr8lShalHFqfSlmfNooSf7XHCtBfpjmP6XyAc6pfqRFfVM+UVGlF
IkhZT5VVbAKvch5F4Ixi39mRjjbqu62QBnqYDW4s8yoiLDEG89G+rn1dLDGVnQ+qoeun11Hyg42d
F9lZ8kkAAt3m/bnTgANGzjcr1pxzqLG/DurnSdNCV51UNBwciJ8q72g5tnIuaEJ2JyRngJ6gE+Uk
tXrIumR8KOZDuM/GNNuyOQ73BTuFtW626isKAN+1ahj+oD430bzHiwq77UpK0lXdOPmmJ/fN7TLx
p6OUcKPWJeMycB/Zy6MUrRPAgp/MyLf2Xixl8JZn/F6V5AuYmWQ92cCvNbkY7ybgum6qGdY2MrUB
isw439ryaN3Nsokd5KLts5Fb6V7YloNS23+G1LZKXs2iI4K3EUi66/rVrvt6lVl6+LlD52jdpYb2
GDsBW1SwEBBm7CJtog2UplPwPXCj92rZr0Agn/tKYwtIhuo5pc60KlV9ALeNTUk1c9VNDTw7kv0Y
aaH1m1oUwmBu4/n2k6/xlhyq8ndZksYjzVjTUZfoJl55yImgHkxqopR6XgTjL1IdJl97OYARBDjQ
3MtnkwAPjgjJdnACa6YbD3a1MSEpMYKQgqSfIjRfDNkhnDJ+D4UsrUsLBK8WON7TaPVPvumfoQvy
A/gyJRIscbvzlCq/kE+DpUcCuSYpDUxKJm9NsMxUn8x8jM4DeQ1SIU31KS5y+96J9Re+P+bLNNKx
DUPSn6RJVjJmV2IZ0fNfsotblx0FYMGZJGxRWXv3TfFTDMwgkDc5yNy1ZVXTYwxb7EpTmoHuU216
vNogwNupiQ32Yg4RDnYL0AZK0CJiKfoodmUj4wVYaoFJOFZ517bJ21miFfEGJnUD5tu+bqjDEnM9
5U7E9yqRuy0qUlCFG7CwSzJsR6nieGdx4GvgHFq66TXo9s5GZfIASKNLU0oxP39ui7zBWhdlQmrd
4y9zMCrwxcLW2PlRjekPyCNbhXOV7v02ManCDxAkyxk0g+V4T9VJe5TH0aBvIPAvAZ96N1pjspfY
WpaqP8E4MM4phAeautYduEwe0zQzOYVKv3Wkf+0gbjgH3a9Ryym0tmOxdWwSt0UYW4Cea97F5jMl
hlHyahRjcWise6q847ZrQ9DvpkyJooDtopeSr14cxN/Q15pJAqXmM/d7xW0iz38GixJu9KjyHkyZ
L0UI/rgNKcC3Ff2srcGjZR6KQ++oNJoZDtkBuAtwqYNlHrN+LfWJ+qjVT6Fe034hm7ARevyBYQlD
TER2quTgmWoPQY4ihW4xkQ/QYyRWw0nSLuJQ0oiw5m2r3Sq+/GarmralYKOWhyGp9Gtcryj3FPTM
uzg3nG0Rza2TlqIfm5BMi4Osy4sSmPVTT7OOjC7Ei251GyeWpcv8ou6BvH3VaOK6I0HgXYdGkaZu
NPbRNlULmhWyDlG4AkWsHaykCbXY/KftRTliWn1/5LcWsmPWh4sBuZw7Osm0MxzPPsWV9DmI8vip
hwVDb6v6xR/HCvC5TWN7o9wjAly9OFpvuB2yLdxhGSJM6O2UjtSM13j3Rg6oqivoyMoi85cyTdGr
n0bVIZQDKkKOH7+a0BFt9H6WQ5+9NAlDZx/oBegVvCivIfwQS8+yrctPPD+AsWAerA5uiiA3VyYb
zZMlTQAGO0PbG1qdrCHWM+mKj2s4TEGPwfVjfkpJJSDpZstr8vp4R1nZFTmPdym2DFIsAZT2wEQ3
Yq7qdP6uUIp2c53bAjrjaU+ebw7mDa/e5hPNosIbd+T+9HEqr0NgWjywxkHeiuCsT6hvDjoM3/N1
ZT/ONlVLYuw6dxi8tUVBeyeCNQDi6yqwvas3MRF8p6Zb7q9zw57CW0dJSPwT4imQXCqs8Q59yj2q
zd1DhxrUNg2n4s6OT6BPwhepdjtF7l8kxepe0mr4TKe8c871bNiXnU4zqzb0D20DK3PYOSdLk0Lz
amuU7+UExfDV1MHfdY9I3MqTC6QfwIbr9F4GR7u3+wexRlaFCTSAWbizM1oWrKznFS+k10WOkpPv
Q+4Ds8HPjOTU96II1BUoD+Mh9YxoHw72sWmm9LE14k+tHPuvcM6oR6TeEIFxBv+1iptmS6593Aov
4IHapUboHIU316vntM67Rz+0tc/t97pM/b0a5PK66I0KEj2zWtdSWe3qiCInMm8wgzoFgnmbyLD+
PE3mU11JS9X9EPDhVE+VYhuPpA9848mDaOOzyT/v2dGB8Q6O/1nj23bxkvwoRpLR6w+RPz6JUTRl
qAJk/U8xqvhHQ9ETlpRby+DzVEGnaQ/U6MSqUTNpWw9kyjoyJe1h9OS3gy4dLKn3HxYzL/zFMfH8
TyJosSd6q2yCkUrxjSP3I3lVejTQLsEihHwEex2offv3y3kdG0ajUpRPcB5tw74Zv9qT6a2nBlDz
qGTyWVZJd4GdXtvQH9LlVgVuOAb5vTggNfp2lmiGzc874xluIRYovMr7WZKnzmbo6LG+cYhg4e1b
yf/gpf/dp4Td12QlyL1eV61re5XUE8C9FuIYEizjlB1h0H07RLwqHJP5IM4WxxK3OG7i/kHIsjzN
WSDbxPrLPDFcYpYr/YOQm6WWuX/5Kf/yassnWEJulq/9GZh347650rLM8mFulllC/ru/x18u8/dX
EtPEp1S6sdy2Qfi0/BOEfRn+5SX+MmRx3Pwh/vulln/GzVLLH+y/utrNJ/iv5v793+Uvl/r7TwqF
V8XboZa7kMDxahfOP0Nx+JvxBxelKGZlif026zpu9Ti/rnIdXyd8mPYfryCMYqmPs/76Ey1XXWJk
6s7TZvF8XOn/en02M2y9ez3i7Xy54nXV63WW6360/l+ve73ix3+JuHpDD4RR9t12ueryqW5sy/D2
g/7lFOH48NGXJYQnmf/Lb2zC8Q9s/yDkv18KTH27HhG9XOnRWN+3Q2BtKhDxrhgG3UwLpWc1yB28
YLQMVy5tby3Zda7ukrosVnXl8EY5u0XgMPpg4gCv3EFEVB3VvBn0tXD73UbXE4dO9IqeQWHqJic5
0eO1AxJeqDt11Ky1TlHJhQrDpcwA9JLk9OmqbyykjoXKMTQWRbkSpzScxpIrTsVBtd4mLqbr7Fkd
2fO0COGPOvnuhbV00D3HcLOUNjNqUuSj5DR/ApW518usuYdQM3uSyL7cGU7zKHwiquSXu3XMaljD
lJQ9iTA1Rl03INlyFCGqJ/OKlPFqyqoiIClyMFx6pKyWhf7h1VW7e7QM1SOJ+h+u7Iywa6reDz/T
yMDN7AYTSKxxZcLvdhZj9NcDd0icN/fi0N9DTF0iJB8ImckSPnAnzAuKOOd9FaOMg22uWxUst3S0
aJAJ5NdTMSZLCG+/OF0O16DYts+gL8fdhzkgT/8M/2CFbzyx3UGDp0GqkbXSY92875TQuhdnCXJu
XZe15xs7L0ThmvdTvkM3E4YmuOtiH0auP9cQEeJQsL2F6dPsdotNnAWJ1e1hBvl9YxeLFLV9qorJ
PAqnMFlJv03lsT+U4O3BTFInRNvU4E9kuZlZOVe7cAq7OFsOwOvMkxhOghNanNoUU7wqepsrptV6
6K1DrWqQAU6HLRCAzg2jSXVWUE7Xj6tSIUmCzqfEtxYINWk7c9hGTt489r7cPFZKYR2tzn4RpsUO
xeqLkTY2ew1CxSEFjrw1db9zx3mmsF2vIVZajOI6tuWP1+sIh1xMX9K8qneCuUacwfV5eaOwuWGz
gZfaKVZX3/Vc0NjYM6ENSgmgHZq1A1V9QA33KDealiD1U6b1USolk3NPkqt/OW8UrZJdEe41VTec
GkU1V37dpes60t7ohGKpdWyyGxAGLQetqOGvJ5svTB9CbsmIhN+PbBiKPoRqkteL6YKbCEavVYj0
FVrC5Kx1De6gOrHNUzCDIhBNl7+lOQyQs7jcEhHQ6oyORp+66uEG9BOngM+3wmhNQX4HJYxBAmSd
v2OD4K08ZaZP5WjOAPJLeQqposLlDlO0OKBRlCK13HRXHulCSKzMcQ3VsGscUIt+A7NdDT1wUV9m
0q5t2FTROkD9KHBBCmbAQdJofeUD6cfqImzKbGvhOQrcmhztVowF+cfNOoMcPdSt5x86s+7vOtno
7pyeCvFKjCOEmU62ep+3+ZCtrw6ST+ABBqv9EaD3SOFe7ZAk8Yv1skKbRW9r3diCeT1Pvb8xm3Io
7SR1uLTzo0E8Lj48V3rxtKGbaHLJISgfnjAi8m+eSNeHTO+FsusDenLp8EMyQqJimibhK23P+S6b
9ZfFIXk/G4XO8jIWbprwrzNu7GLIDrrbgfz/UvetPa1IfNI15cDrk+qhdF4OmVe/DXW/WbXARGAG
IULYr3Mh2olcf6qmzTKNrLq37opSca8CEDoNh7RB9RA+61oYAgJWyo1k1V+1sU39Y5NZ/V0WZWxM
Q/rsoykpD7GW2PJTb5A7kAc7c0VMNQfGolVhdEBGt1TdyEPeC5MdqLnLy2gPYx7EA6kLdRASHhAv
7HnMKQ80s6oP4iyN/bU6he15sauoGd+lqgE/JaGODKh2pQyFsbP42LT4YVwOpPX4l4D6XkM3NFcG
ZneoO7C3v19N2Or5kkMuUZLhassHCKqsvutq/Xq1D/YsKUHHIBXdT+phSsJyR55afnbaFO52yTN/
qSjcBW3a/7CbrHcreK4evffYULOmm9je+lJxmaREYsRXKAG0NQS4iVOTTsr8vQYnZ391l2ZIRhKk
w5stp7EqH0pEJ+cZ18linT6Yk3plAHfS7KngqoW8Zl7RHIK9CLmdMq9Na22IEBIzhDc3ynWiWtZg
PoBZzzZ2jfYG/3XmLzOgT0SJy++BGUF1Z9TJQ1nF9XFA33tr0OfyImIFg+G/xsrdZFCmAfogqZW0
shQeSaJnoEYIjGaYmOEMI5Y1uHOFV3QbCK9lA3QQXjE3b6lDQuCgO5XrsY6rUydfVbPEKvl6MvAl
+KllKLzlLM4qvGmO0GKlA2iqFYQvnHale0n9EFFMfRBni2OxBbMXBIeyMyO6FUScOPSN9eagd+PX
RIVv6nuKqMsEcYmblcQlRggAEUlhYRG8XDuZPxToq/pcAmvSLL3YmCNwvNAcoq/0QaGQKH/1+QNQ
LAxR3+hb5WtpKICsYDca857+PClOqIT7ylcrky2Kn7J39pNJRhOcL+w8XayaNVl1GMj3/rNVvUGF
Lk6SkLzk5fFg9LaxU7yOzmzwWStnkro7Qf0TFNPBL8n2N3Y0veRl7l5Jhuigu1dblFR9FfogmhZ5
dzaRXRReJ1ZL/iksKbxiSbry+jvhDXX5w5LZmFEoZg27yX9RUkioMDg5CHqrfZLR4Dm0dmBu0X81
P0tTeC+ew0tEAvDzUISWsQ1qA1oavZNGKMQmo9yJ9+QpCrWTbsEgNr8mi4N4V1bEG/gEZc7JiN68
bzbhCevqg2ccePysrq/qFHz26GE9x7OiuZYkEEvq9bGRe6m/fx9SFPXP4jBl1oHm6OJsSkg8s1C+
rxU7fBIHB4BHEYPFEyPo3tRzqTcnrdPRRExh29mlbd9xk2XCxO//yUqTxp0laXc5dMPoJjbysWha
6yxCRtXr70172i0TVHOK99xB6aoXEzw5N2DuKsNrzPW6U/xQ5HlwXUSDwvshGCl8ik9hAcPfo7kC
rdn7xwYKnazBNvVbfV5+kuzCHRAKe5aStRzB35+3df88+pXqhr0R7IVtAHF7ByrqlzNz+gtTmeuw
Z6by2ZpNPej0bVxBfiYiCjZ9T5rxRfhEuB7RR+qktOw0sqcfx9T7Cp1ef3J8vz+N3gAKXZyKA7d3
SULq7T3gNqp894gYMfTyxi9XYoyWRLhRDQihxMQlJs2j0XOX2cJtVOPb57guIcZFar3IfeXvbkLM
WuaJ6jufAqNCXLB19KPdSSHYwUnmVByWsfCLSOG2YI99ixRjc4m8ukQoBYnRVXx4RkSQWEOcLZdE
rkvS3P94NRHJHjWAWRpkoqzWw4MFifQ6GqD/EsPOCbB12vDQ2ZO16uGg2N444Gv6FVBvOdza8+EY
FKlyqrIqMVEYZJHBflbHor/3VbilTCu1tg47yws6T9XKq6b+IIbiELf2k6x30Z0YlbBJXVpjgBYm
CB7yeeTovn+hMXOZUsLCcW5bY++N9RS6DtxvJ99Jvyu0f4cuHC8TPxEVQmcxfb7woAf9tg5TcEpl
5QLv6S+VJQfPNAKAq/SexUGLzAYEkeEdk9lm1wBVp0lC73AeUq1vHzJfPZa68zZB7YAwGGhrCxOt
aOnGmjqkAeZ4sLfZXZdbfyzxtAYC7zLriwgou3KE2SoY92I4NUULGM0MXTGU7ER7yorPaZy8Xa2w
7ZL0pWkdtKSJQd3kGkkbe5byhb0x4l8W+WtUhxDxnW1hbgAiXsb6QaNRDvkqArw5QESJoThooRmB
o8n99Y1jGSJnqG8DwwQj+FlTbKQjYR9EPdCm2DQg7WQAfFw3fT1tqcKj5mSHwUUO7VU0Fum/ecVc
HZVKEZtotv8s5tPcfztfRAQIEFwjliu8X184lzUABaPXAAjdQf1qawTQ2sYVqtIrk+adsy01Gzoz
fIgEjP5n1UT+MZox1isR3Zqh5Y6BNjyKQ6NV+rnw6o0KYdtjZtLkkUZeuhOfCRkRVMqM6u46simj
1ZIxrGLx53j3ik+X/gdvQkrsw9x2ntvPf7pMjo09tWqfDqeE1pu4qI7ABaOnAQDs0xC4STgX/GdL
LkcOL5DZH8J1Daq8dpOUdrhZ5vh9nqxGaNWu6wgHDIv/j+ss1x7+98/TdpPsagakvWViaHd5re66
SDUOjafxvpV0nXY3lizDq1cCK56pRceBFuBsdghTL7zXGBFe0pSzURqHXpJ5iogUa4uhNCCoti59
CJ+auBw3wijc1yuK8IEmpA3NV9UqtMP47S5djOB8VoWujXtk4jYIQoe6S1JDP4ZlagDd5p7f+Dzy
UF1j7Ij7u/CTyxntTVE2zf7tvcYbwgNZPumeH4j/YLeJDXtio6Fn8adNnh1IQtOZU6lXewbzjn49
TfPpS6caxUHMF7PEBOi6jDXfFGhR5vnC0XepfQdznLSN0oF+jr64AytR3k2KASPifxgKhwgZUS4x
q4nW2v89VqyUhP53y4QkuDKfC0mTXHGmA1q5nmWzrUgk41mc/YM420LBLq9JZtrJ5oYbSwxVYLxS
FgKYnd/jhEkcKqgEz4stAVqQeBpMxql/Viyf5jPqy7qegnEeoDVMpehZm81e2sbHkb20K4ZGSes9
HEkSAOYpf1UVkvBkgayz8PJGf11j4p3mMbKCZ59mpVcOMT83nfcYRN/MFAnkXV5YT7VnIrC+DGkO
OXQ+hCY7qXauXh+ysktk6sYdMjDD4wRNijFq7Qle4PHR0znUoYTSSRmqa6sruHkNkRnfTfbbBDFL
HGwtuU4VIzF/MOJoYwGlWRd2mZDrbMddroTapaDRatMW5Ml0w0BlerZ5kt64RW7W1xDhGFlgBVlx
dizU8XcLK/CR1LB2gcv1KEeBfFbaxg7d/HWkV+zSzK6xbaSzYg77RrOc0OUWOh5jSf3jGqnTrAU6
Xc9dcc3lwyQ+ei4RsJgCDPtJ2JPGadwS1bvddanlwwi3+ICRlVw/yLJc/grVsHXIItWHMIGNnTbv
LO1Q6vZA/enbktjSrxajMk7gbsV+UYSD+SYSYaJrzLLE4lhsyzIIYEarid+phCzcZ1Jor9B2Si9N
Phq7vNWLfZNWyQvk1j9UgI8//zVgCNGAq3zSMoIKaJTpk9Eg8hL82HJgamuzTD8O9XkogoVXBC9D
4b2ZC4Ous2/AWLt9a2jnNAYPNHj2F/Ctinf0FSRxaOKB5asqpJE0TaSfye1qZxFdD806rrT+lDd/
JLmhHwMonk50kvJfVUpIt9MZmleQiGGFV3c4kRIS3nEOEWfiUEFLCkT03fhhbIaNdjS7n6j8mvRF
z3FiOTEmidTSCl0eo9FHksePu5Q2aA7apATSfihJ2E88R9zOKDP7jyTR0xNo4ILUZ5impxpElAsz
pOKKSbWdOJuwbemKAwUr6eeyQPPT70c6AGXyq/MQ1qjxwQm8NnDRib16DbmrLhPyT2ca8F7ZdeZf
2jSaVkoeeq9tCxxJ6fLx1StDY+U0dfbqWShx57nvoJQFDaJk0LPbanQ0UTZwjoqloa8792nrUeRd
h8rcqJ3DVvNhuHhF8D+dmyR+6Fo9W/Jm7v7UWuAxWhUqvCs41tmc2U4on4FiH6kZnnq/3AjbAORy
Wl/d85S0y5VNNa+g09C1cRS12tiVVOyhT7E3MW27X9U4+lzTYnCRu1J96NMyWQl7lkLxmMKpeXBm
UC/tz7yaKV+8qWyQbAdSB1wr/kp3W72qfce7Bws4PRVScxF2X03LbeLpBokxLhLWzbbVgRM1UM+/
ht+0IBp+9ZOPJBW3tUtXNNMehbtyL+vQ8rIdBENvZuav8JvawH8iIqE3Gy9mBC3M25s1FOx0PiFz
vobCIqEHKiFrVM09fMJIqwEMlqOVnEHjWQ9ZKUmu5Bs8zd7P/IxUqbCF72eL93oWDfkZeuzWDX3z
EvD2euC7qN2LA03s+r0RQcRpIqa9unGI4Rh5l6JI7YOIXSLQ8iETZoA57RL/CXK/7FmpkmjjycD+
85rGsUiCm9TorORnM0TupI/DNx/B3c1UxR8j6rlE8rcRgicqiULIMIPxm+5LNHxkUG3uYLdJ+RVJ
cvDgzRuOOnBgA5XhBDODJiATKzYn1rwNEX7Pp79BCo2TA41+u3Zmh/A6ic2PJqnOo1RUNIXMe5oP
0+a1qQEPp7o6N2Gc/lQ7Er5a6RRPI8DEQ29L6naYCukzGaxrhEbTzyodIR4yI1qiMurDyixeqab5
d0rPyqkcZj1LXx/vfQv1z4yP7cr5mG+NUe3XIlYcNDn5DoWdchKjsg0neiq7PYKZ9SObS7ebKsqS
HvrGzWgNX5qaPFyukR2Z6mb8ZKnZWrRAw2/OdhjJvLXocrZVS1nZsM2eaVB0k0CBpzX0xnGDshK0
sp6PUoQ4BKYsHyW47Y8SWPOUuwinYGt1lZaC9kfKvZFKwewR4XNP+1+dZj666BXtsPS9luNwCef7
NWRfBjWcxGBbT+NC9nvymmy7qNxP4G4RvC6Rzx6tvbBfhe9vQrJIG07JGOirCRaOtfCKuUucOPPj
ehe9L3UTFtsPkqOkdbgLBx7B6yY11k1jZo9GkbDR1ONoV6lNsq7VkJ2mnNA438rTwdCrH7DsO1u1
kyfkpqzqEg9pfRG2xukmd5CG+iIcf2mT57l0+NGausSIKUlV9247DspaFB4XzZRr2fJDHTNAoXLr
9f0nUbW8uskIU8b89/NreVPXUGm+yrC0eWtuu7z9ZIdryC9Xhjok537sumATS7R6Wtm/DeO5yzjr
ydAlXbMTo/fQZr6PiZvZu12sKEbCLiLe44Vdn0Uw3+PFJUWo880sIWAqIMdkl8whLzxzU3ewxC82
cTbzZ55VQQwtYgwbXkL69d/mNXZPU5CI7OPSPw99bG1QY/gYs6zYQLy2oxr1y+xK81iWBlzU899D
DGG9oi2aP8DyL6LKdg0TJlvIOrxPvQ6F58ZGxve751flSlF7eVM33NkEu0BRa78A1HcPPtBiMKzK
SnAQ1H6Z3uk6PKEiSkyy/A72hVnd598nNXV8fiuVKKEybBw9o92tiEd0Qn3U0+PCHM5i7MPYv+1G
SonCJs0xHwPput5wt7Kus4WbnLBCZZH8G9hrDeKh6LdO5e0gZaP2KA5T01lrq6/9zWKraK+jhCj7
qzSTdbbFnb/uZyFYcSBbDd9qRc47GzwYHOH5fgjMWLuvhm8i4IO57ZQtdLapK2zLGuTkwD3VlnVd
QzjMTHHOqs+r5nyp9v16oICS7TRBLH3j4J3jJ6XX7rAsXjr8DAq95cvnqHsYlKCEUSJybQYanJqa
02dt6Q91plcX5NaryxwgTCJAHCLro0mEzhMBKxvXif+61rL8v6415s0XJ4yUo60GK8s06idxiODN
3/mK175pFzY5pEjq5OiHVk6ap65LnccuDeYcFXqBvd/rO08m+jomcUUtPlPeoi3acR5ztjK30cv1
xAx5Xl/YRn1wHgfWF6O2UF7DNHgd4tC6DD2ve2WsBQcxFK07zmSd6EKrz6KHJ40c/xIpJzEQQVCr
+/Qy6i/h3Pcj7ER7u7gDNVUZNIO5LfLIa6XmlyNmiBg6kN8utSw1X8oiiXsWYUqTBxevos9vXkOm
8+qu5zKpM1e2ZC/b+nIAyAKc/mOQdvfVlIwnYRKHAlannTXFKmSOhJF5RIYpIk422vGECEd5LAc9
ssqtknfmXmwlYvGIE6fiAIejt26gvl+JbYqwib2JOFtsy4wbm1hAp+q3ku283QQ0gAIZ0vrzB9Iw
mkWtQyUnpyudGO2uw9Wdj9XGMFQoMjsEpLcS/ZPbai6QTnGRbmkziLeCTn3xjr76c1BA0FDSQ7IF
abbNDUxeDIW3oOR49S4weQGnp0obXOfeOK5Lzd544puMfjXZLbqI0K38PBUwdXkKIld2pxifvVb9
5sG69CCcbaOuIMlTX8q0cp5GNdgJc5Aitqz19OEOamh+HnK5PmRyEa+F1/BraeM7EXW0+QKehQKO
uMB1ycG6uQDFxA8XCO3a3kJlCuqVNpfmzghilyFpFzFMDQB9o6K6SdwdIfC071pvDNe1EYY/Sho5
JhX+U8R+9W0PhT+kFnkM9Xt1EQEAKC3ILnztYZmJBHTwo1TYBDue/iWZUmOL3iFfKwMhp2RI4YcJ
+dp1M9hlOQhbhhYh9LbZbrE7YdVvS4CS5LkQgL2ZKoaSAFPOc+nTRRP0feERsRa+TEbrV8Wq9ZFs
Ewczb0lUidMqAoLVzIfFLWzj5AfrqScRJBy3S1zXQdzFHchCrzW1Mu+WQ9929bErgC69233QSHfa
ANHe+s9TWg7RaPgQkzfhsIsb50fnD/k9XMnquZK2YgA1dEALBq/jV3uZ7oRdWMRZM8/p4/9h7cuW
49aVZb+IESTA8bXnWZJbg60Xhu1lE5wHcAK//iaKslr28t47bsR5YRBVBbQst0igKitTsjP2Njdz
BNFwcNqhyPrboh/Wu9l/WzSC6GlfyNj3lgydU/pMQQcQJ/Td7Timr/MRhQon+vLH+QONwp8h7Ao8
rXYCX8Y2cQLRGBreYj29Wi3i1/kERN75PNPXwwoAJ/+Y8LxGSqdorjJDA59pTGhGyWsPPMK196hc
dKaDsOYnZIr9JwvPT+TwrPA0JU1zZBxASEh68it+58NCGK35j9HekZarnuPU7G1OaBnhSUZxc5xS
KOBYg1qqvMSpGBnt1xbP50UPEpe7Rvag8zAjnL5EPr1KD9wP4ItUy0yCy9EbVLlCRSW5A/R43Lu+
MrbMk+WDbwU1Tj7ow+IB6Ja1RI2Kh/uxl+zzH5OstjHAtmqXD20D3gNfMW9vD4HKIcSGDST6gxpv
kzoFf06b8ZIpP/ue8hSdlNi9fQK/ZoMeU0QIw+TPzdBfKH/2t4j3Nf5jBJrY/GWBLuCV36VP4KXI
7wno0K1NVLeeHSUbNICJRwJUlMJ0DyM4tmaYQ15xQD3HvNvwEexVHfh2txUv+mVZ2uxASIikgPCF
XpTmtytaVAEtSYsShgKNnd68aGepbp1Axw/QYmxTTG+4j8y6OEHbACcQCNDOQ/TQywfijbVgQu4E
DCvaRHZtahKzONES7+uQCaLtSy8xLPyaQd/vAvSIxiuQfESnyWXpnXQgZNoJUXzv9Dm9DYJXNZnh
KsNBa45wWhM6OADpBEDabVyZoIHqPZ8KOgB5V1aZBQekghXlT29GBzzYkDI3sFWn2Sja1AsGzgf9
Qo7cVTlOSK+pPL+DnJSFPmsIjHV1MgJQ9W9H4xrD7IiQUZtnpFrFpNWOKKnsE+PgIT6PSFXlpTTl
9S2/M3Av34woUJOm8Srslfm1TV+gBp9/R6bPXMaBmi4W8E0nNLCDIuwtANop6yYzgOczEn+r2m7j
mK13dFXoeCukS9JNASJFoIyseHbHBvOOMf49oB+CJnmG1rt9xtDETv8ywKzXHOj/l24E08fNDm6c
tZ2l4uUv8a62szgogWyU4CIrQe+RpQ3+SnVOksamD7EvlI0diBYjdxFU1riw3bw9t9ChepGovDQt
kpBIDkDtqasWxLIJnhVQWhngO6Sh7dr/fVJt2QDnFeqMJFUJ+lt9McBTCXgh9DPa6ZdNOxJhuxBJ
HAB7Mt21ArtxZfn1KZFKPQh9KUZnLasS7O56RBcA/u1YYtOpLUHemXcdasU0AqUj+DiA7DubUGq6
mZKxyY9Db34hE13cLij3vsnaeaaMG7GHZNkPqFZ2R3B/QtmzG9MeAvAllPaQwkaNaaiQb9dG8lAk
3c3hNLaj/EeRmSbwMul4wpHJWtdTD0EjDbO0BnTfYF8OD40phu7oApY08Bakp5sZ9L0AcFZd9zah
kRX6ZyfzLmUe1D2NNvDwTDYYfnNdE0JpLPJXScrVo+wF8qhO8MBMYLnEWIE91LWMIzmnwTTRUFnW
W/L6vlPv8lCES/L6eNWcXeV9RWexenTABX2FHEDZNE23LBvjrh7ALUaRpYPu7FoV5p7WYQ3+dKQz
qDV5meyGAzSFAKrTPxFwHMl9wqoDLUsRQEKCsM+oP9EoLkBEiSNnfaLVkLPqQGJfK9BoudCUtyER
7Vg9jmGTYE8hmllR8IhBExUP5m7AF3nPQaN7Rlc2Hs1NVD3WIMdYmAPEipEd34VI+EQLUNSuzCgZ
d11UAHChc6o4TlvLOBY1WPEwzFkp+AJohvSMlxL4WiDNhl4p21slbQIppDD/LVB4EAEI63xjFnW8
ELoEZ+gSXKhLcxlyQEE/thcykdOVILAxA3vYUAQ53A5ETjSfbLdFLKcDRjfvLmQ3pTFAkgYysujX
t04NdN92lQgfwsmwQf1FlFZRzkBkZYEjdQqT7zne5SBX0R4hA9xCCybduE0B4JM2QiAW4XQ7h4K6
slh3HcpSQROuguBFlK26u6UAlGGjLSCMjR0lDsgRS3tcg0S5WeEBy+/JkTGJmndpvYAgIzt4UGbC
gy9gWzvvgkvVQtcgd2IIKoTTtDQbL3lpB79ceFMefq39+jIMSMgvxum1woEPv9WyRQdJX/9I7fzZ
GdLitTPwX4v+ZfWE80C+EkUmH7q+RELAdiCqJsZppyKvO9RmMBxjFMj+/ORytD9+sqM/2RDVpVIl
8ixl9oqi/cdP7rv0Oalyc5kUdn83xcUGJGZg455sY2uXyvjKB3zPgy5lV9CB+GtQ/Acn9Pz3B9TR
rS0fEvM+BaHZ0kOL1mdHdi8atI35P0FthErnlH41LMN8iXovXTH80d9HWWhs0b+dHOI0kZB7TKa1
E0zloydCEEYL2/oGIY23H8PCj2GEUfSt40gC/vFjqCn4148R237524/RYA9y5tgnL7sRf8/1APkK
FCHyR1DBlg+8xWNFj+zAxAVYvsJTxYVM2G3JVSB5t6UhTRcTsEo0bPk4T0dftyeXeioaA9BjDlJk
b7LjVc+Fcw1LK3/AUQvAhNa5Qk/AufaRTsJABOlItiaKNOpXc12B5PgKhFH+oLVYaTpUclFPjB1k
E+zOPHWt/XaR+i4F/N01eqBL9ciN+wm5lYwjcao9IOeBao9l7k2wVK5I18G2kF1ACWQ6gQ0WMtPm
dzJLaA4eKIp0aiiqmJQ6VbX5gH1LuIyrCnyYarCbU68ZVOjC2r7H/hhk0GAZSfc3B6QREG2+R6ux
WZdtuIOCfbfkyJ/tqXiXpeC+AsOEDzJU4KzJC87rYE+Fv5xN3RISBAv0yIfrGTgwDUIswnDwt2Vs
QSsRfT7lxdJGaCr4W9NDO7zSF7ojLwOL26LV3roFdqYb2nJfgCTsbhL8kRFLrR4p13wkClvy6dHN
pyPN98jf542/Vql4w9FIBlhYODhqnbbgUKIt4LwbJOMYV9AJ0ZtFKpXTZY62W44uX5Tmb5dAGRDY
rLD7HYS7S2yDA6QQq1cAu1ZVFqQvKm4qtPrBTty0aRyAyaLOZruvNMOYFhLW9lu8xewf2L4NeIYh
93KT9G1Thm6RoYuRbhOQhnj3Rvou99oJYAc6LRZZLi6RhRdX2w7otNBlniAIo9XIc3ag6o5X3k+T
ki9/RA1eomuLhwwn+AcD/2kdd1G48GPPXvmFQIGz1md8LseHWuG/lMoaPcOZjcprIze8hwwijVew
7KwNvG+gmeJ0JyPDeY2UalhmYTvHBJqItI4NZF8KQNOFhJQkhm3mHBRoKz5FkbBpDTL3vO9OIsca
tCRHHgx4pDRf5KJMoWDViWul6hr0OwAq1TwW1xLE/SBr8ZfTCPbZZc17yHyHobepbffNm+JYTVPJ
9Lf5OoKcHhrs1g40adA70Hhtpf8pciYw90q7PuGfImfOctMRzYm8k66MkxfVcQTruvnNS39NNBQe
+zj3b8H0t4anWnoaoP/pjWggDIxHI1L/ulMje7MN73d/xBlJZEDguBm3skj5UYw+SHf0lxY4iE+q
GtXV6Vt+rDqVQegbX84GdN8cp5cPdvoyh7/ihwRcoFNfDq65rlwPCSKQmBwnKdhRMShOQ8iVL8h2
c/xtiFwC1Cpp3s3Ni8ldtSLifzosvX6GNy6UTTkkvgxL3NElL7NH9K96QDz+MtEdeN2CJTjls3VJ
EvJkrBIJ2hTXBwXa79GxANg9c7/dzBzCk7dPyL3y7RM8B9gtzRoXLFkksjXNuAW7Rn6NhnxvGGDZ
RPdSsqjzMdm0EL6HlpzP9u1k1hdTV3oNkQdHswPEQFd68aaVnyRyTpBZqBMQySKCHLm09xZ6yOZJ
aC/uVhLiZsqawkupQNxqZEH1pa1QjnRYLo45ZIhfoEc22xsFlSIIEtnrOm3qLxX2qpZVlp94EYKt
KFdAGmt7r6ejAyq6Ta/LFv8Ut3uGyEW5gvZeeh1MpFvojmyDtilto7v/mzijRHqhMME1PY7CWgZ8
At2+fqI526lX7WebCXVUJjDLZE2z3FqOA54oleDQr1h3E0iwA4jwGCDI2zQysbaNFrqYPH5xrNL8
lOZjeh9L9g+ZKcqPfXNb2LaiKDPwtjwHHqY07Cv2msXRcvAQQD3euZKtFGI1osnxgTvcuSYOqGA9
oK63FEETbIV0Z6knkE1P6F2wt855AJ9FMUB86Rqs3eIFcGmonPcNWwud+vJgd1rnox0arupVx//N
PkzZmo81JNhH0V3SYvA3KevLdVmI/AmUhXwHXcpgKcI2fxpEg6ZlL/IWRoBhMoVISlSgx6Rgi4PP
p8+HCznTKpk+pSAhi7B1GqCztcqjkj2ybogfBq8ddn3q+ibScG57qPCyzBbQIA73Nt9ajpT9P+Qw
StBdHXM2toc5HLJ90JuBCBXQUzVYWKZqvNhx2b20K3e0hxfTkC0Ep8ZsQcOo6jTDpGGuaQhV0gri
CmhloWE+llsVOcMVlengwe/cM5nx2wVDUQSQe5U2WNKHCloOIZgdeT1LvYa2ajfQroZ2kX61zu9X
JPzUIkaGBFoAH17D9La9vXzDca2bej8EkE+QAgucE2Re5nc1TWTIQccgQzrZYHfHGdIaNr2usuXd
2H6Kp3DTdiK6I1Nn+vVRiOYf8pHpNulm+31SO0710eqGfyj+/3dS3AEtBrYH/Gid9JEn9ca7gCR5
Kznw+ptqoqORYLd5LcK2fCzS8Keld12118QLH5vJM+gE+Tx0fx+S9xaMjJU834ZDio4zK4vqFYSY
Q1t3Fo/cn+4xiqjPuP/riHtFsRgyt/4ESAiD8rtgDz6z1EZ1cXMCEVx/GCTEcgLPl3fIL/OVAcDE
01RDSEOVdfPNr8VeWsDbLkrAuUFSAKHQnH+D8o747DKPLVOU2+Yle0PTPnrF25LDBMBSNzhvS6Kl
/BThuxu3cvhslJCNj/SdQg/eAjoHw+dC4jPpbtC2v8aVfAJNbADC0uXY5mJD2mAh0ipn1wPFRQ3i
5DUNm65ZkJOUwkgzrMqZd363k7SYiwQGXsZpgr3g2S8gG7zAjR3i/bOAVMd889H1X2JMAH4O/RTz
TdTxbiUmL9zHQaA+ezEYl4eyepZWmZwzMEQvRuh6fKawOE6NPTiC1WcI3iwq1ge7JGXhVqBZcYW2
Y3sdDxX+ryGF3q14mUH3g8aqtTvQitj2eoSoEHRB3WnNTW8LLNM/oaOiPfHWA3TV3tHdu/1mIvvk
WHM8UdyTydGAkRF2vFWjPdnJRM7/af9jfXzHP/w8v69PP2dAiI73tQfmbAJ0tW0sw7Xxhfx16UFk
q1h31xUpeN/rwUfpoki+NdwL0zWw7cj/NB1IRvSEOYZPCYReEg+qMAme0v9e6mZ5X26enoDS1x1z
Y0VqCHbpoI01kNUysPxsQ7Zm7ORdB+bTy5CZC94z8GLjVcrtyNqjNGrOuLHBz+yFI/3u7IFl/imu
+dsLOKnewmYYmQ4L2rI7gzXEfUp/hU3t+K/Vfg+j6WUY4b/YxbefTzgYQ4Hprq0c+5Tx2nuIZWw/
AO05oH8YX/TSPGUtmC0oUtq83bku98GVyHAo0fHNFIPqUDTguqUYZTjuopFA0zHUWOYY/QlgX3Y+
fIK5msOzIZxOoI24p2hadgzw3OJzcciU42H0gFqxQyPfZdDBfDYrlCRCL4zONATV37bJ2/hqQJHu
miu+Uq0FCGDGGbqeZLmg4TRZfAcyZnP2ZqMAEGYsih15aUkBwY0zDfWSKgMnHy1ZgF4n66L27EQh
aFGMAMkKsWSUN9EX2eSAiUMO7kS5lC6qJmjixdGGhlYqhiMzoVnU16J4jFA3utrZnEqhgKYG5fNt
upS1uQy8bm21HCqFURI8jDVa1Vik8u/V0IN2wmsBNO56sD/8O2Lw22Mz4lX/RwSQU0iL65LHX9bw
cH5fjTFPJ9DBBDlbA4mDlIrLbVwnTbvfJ8aGiPRn2+wHqT5I9usGLLBOYVhbp7ZRlWBgNUVHcH3y
aIiSyTwkhA1hasTgzKYbpuZ9EqF1KOrdRCMKfZ/I0I5wEhFaqRNW3nVZeoT8oHcFNNi7eow9o42r
OYMk1oNkee2vkd8e1+RsPSM4K6SsWu0kU1Fkl9LLGFhpMTuNnWSNlvpmQ9N9U1o4iTbf5tl6EqQ0
toD3x/dkMv0emyoQP2/pJxh7vzsK6AEvyEtrMNTgCpP1D2QaKgMdRIOX7uhHgLp2fXCYawIA8usn
AukPVL+MT2RpzRyqT9O3MIn7PSXgJAhyt1PdVXMCb4h5e8GL9oGc9CVDNRai74l4oC+YSFu0ffw+
XeZVtRIuA31zkfr7GO8BYHf9fRvU+aPDkuIxxz6Jj+l4F9Uc33GH2UuHCbkjJxDS046DKGFJE96n
43mVg8RVeWvfLZML51cCTTC8hFaA9E5g3wHffVqjqNwMY/wNNLhf3Q76PiAaCfa5gBqjl2XWKyaS
nyaqyvBXTgLQTLEyzITtHQ3Bt4xa7VAWtzT0Qj6gLuwswqrJNj5YCwbIIH3u0piD7TRDBUNXFlst
5aLtQNayD/bf41EzPLOgEd0ercsjIKwpkAo68/dHDrDy4mrJYxQ0bo4PycKGMoHeAFbNIsYzvO9L
cGkM4QNUvMIH10KVBdvjYNtDxvYBHAHI+bto/Rr84EQRLEys+7H7OinHSZZZIFxNH/4j9AY3WTqa
HbjRS1IsrUFLOnUDzT79CXXPkLztoN4d9mh60yc7PJdcyPhF7Z6GDTNXAqywTzFOHti2/DuMXhW9
AwXtIG//Glbr1QjI/B6mzzHzamSnDzU6W94+lFbrejAq9+kA4ASEybbtlKZH6IJlx9wy7K0CCuFO
DCVg7KXlX7sQqeuaOeUXFosvsRiqH3UCvbvUG8WCj4BAN6L80QX1F2WI4kteFwmkcVLvqhj+mCtD
ZHcQqHj7lNoaP36Ka8fJGnWwBvTHrzU331hjoDQ9HIHZIo6YD2ZoQ860Mn+z0SRNweFHFiQ2An+d
Ifd2hUhMeXBQnYEwj2NfyRbJz+1g958GC6+DwIHscDOBC+sWD+krQBqliV1qYzUP8+WlbyeIlpb2
vaNG98C1fLwL7MbGSlWCMvYk71BsH53FH8ZZPJ6MXEcma/swSt//p0zNkwlOktuN51qzJfh181tM
mQTqOW7rV9oj026ZNsqqh9i8DM092YfAvxPcB/Yhm750EWQHbuldSgNru80gdm670YY6D9TwXEVQ
qoBUhLWKUWeE5FwyXXgozSUFOMFz2tb2UhRoVm9klC3lZEabKXbsiwHE7XyxAiZOgbTXfR4ivUUO
Chkgt7Qs8Ee2IVuP/r+V6cQRhOmwL+sH0IW0TjpuykLi91eXBhKQUh2waVSfwZ7rQaLSMQ6dHjK2
qYPRe6lAXnN0fKj3Ca0dbeWTt+wkKPwnzyjAhFX9qBQ3XvWNn1ZvNxb4cVMJQRDHQnWxsDLrufbb
diU6ad8NFrQF0ibODygYgNEhnIJ1xaCKkFhhscwqkO9EWp6u0HedD7Q3gDwYmxaKfsloWuv/HEOB
dEkSsJ0IHX1bjO5E/rUo2gDHLX6iI2dfiumeGdOJZMjShKl77aMTJvkahm+LPpy++/7bPPChgOV+
tF8byDIsQHwkroKH/kb5wNgMoDE8sySI110trefS6L7m5Qg18xg8eNjVfQfdM1+MepLBfk0C+HY8
o6EnAbOmYT5P4zhPgqzqPKkpkdAC3MQI+/QY146xzKYhWSLnlB6jcARJO3naMFFvt+SaUhMJFCef
DnxEAa3QbZWlgUbw2ILwOrTA4lMQgkHDyGXzybCTallWUryqfLjzHPR6Lfrhay/99gdapn4K3/Gf
vYyDh9kf7bvUM1PoPklxwG+2OqeKs7W0fe/KEvkSh9F20vUjugylCoCtEegbp3HGUS5OnfFgUQXq
Q8y7W/hCHWjUmlCcb1UwbQkSVI7QKe8bZPRmhJCGD4GS5e826YKBgkSpKZjixve5hDqi9SjuP64H
bq/o7KftCfwbaE8xPWN1y7D0tvkIlnRgbnSSprABCiwdF1RlGh2tLzQphLbT+mabkuBiGa81jt2H
2A8qnJJNY8TvMFrNw3HI3Ts15Ak6d+MA6QIQJ8X6Qg4w2YUL7hRi+yEau+VVo7L+fAt2PE3snVbX
D2EQco/Xo5M34AJ/AUFMcJZl5fBFi3zAPuDhS8VYeFES55YV4Pcbl4OBbA5Bz9W0SOLQwNNF5Svg
iSBqcHs+jSyrQGa9pgdTS3ZbdfalyNp8Nehg8oQZKnALUwIgmMg5+I+HH62eM26BbBFt6Zrt0NX0
iBEr0JdJtyYRH95cZBysxAaqD9gMPYU08D7Eid4qxYoCndhCexCvPL5n9jDb5hW4qnYNZNpsscir
HHITlmXfx+lU75y4zfYFd9TdBCFIaMQl9ZcRco+eERk//KHeuSXzXlsvH5c0KXeTejdkFphHgk7d
cSw5T8pN90xPBLtod8gRufOkELi2+yBRawaFvkWuOxVc3alAl2qsl0haBWduDxZwNfpoD64NAfor
tB6AkPEtDqcmMJfIqgbeHCmfxftks4yHLfTRIG+Mcs4dMMPjXZ4O9Zm5UKiXLHchvgMKFDNu1KEM
zAcaudpEd+AtyXadq9sT9FRahByFEaUbswL8zgub4m2VIMvaFeuQSY0tP4zXhY2D5pgyEBLePgq1
Jfw0QNDsaLVRJbswSeRFglRh7ftDvKa/qFL/WZlxcYWSGzvRqAmD9lzUHXj/4KNLUJvD2gXiYp2U
wZsNnasPYWn4898iumqLczXxO4qnP0WQx8t1JIZ6fVtoCOU9h2zxmdZBchj0G8pLkGQCpUql+a+s
NP4ph8S7d3qId8sQrPVkl67jLa3GYscmKsYnlohtq3zrSzZYULIuGrWlsBQl9MzCwb6Zenb4T8tO
zKgW7gAaLlo2D4fiwAkW2Bgd36FrMFznztRuiIWMhgly6x+GQg+Jssxs6nB984YDkhJm8TPCa+Gp
h6bQQab4V9LQFsiWl66PRgTtTRzNESkq4BL10EyAPZSapp+GKBnE57Rq03kYqcE8R5XxY14JFY9L
EhVfaRRJx7n0rfnsTdP01BayvTOgI0Y+YXFx32TBhXwjkIv3jeLgDMAnglGjfsAGaxeCYOUpNiYD
mCK1IV/eM+uTC8JAmtc5XXNVbbwkXzVF8aOb/6zwzdsOCbDuXVj01yEvUtByZf3R1VxPgA3zXcLs
Clo64IuaQ9BNU3PHeaBRUmQMGMDY2tCwt4DhLtLgQiOaVGCDvkCCoD/SkJb0/O7BS5NHpWlPsr5J
Pxk6a1tUwt5ig9FD7kZU+xG9+xcKQVFGXKBBsb9NaHNpbtEIAASFXoQuXR7LeZEor/s9B3R5AYaJ
AKXsyl0kdQA0c2XbxoIZjoDIlgxWdjeF91VWhvfolsx2MeSNFibF1AxtdkXVXchLFwpWhyKI3Ps5
KG3wcGnwHZjXTQMwJZlOGu1uk26fVeiPsRJQ2AZp4azQcAUMSRCZ7Ojgl/O+F8iHGGhtGn94+4+x
ytadhyR41ZrbpMv6nYtuoWsknH9EMuXfCzNA5cArn3LQpf0tIG28p0CV1RyAF2+/qxQOXXqFDIel
Tx54ZBaxC037woqqs5cZ/IXJzRTm8UtVj/VljCPgtLW5KwaxTQEc36AYxV9uk96G2K0nyGRNU3mc
34wjC/A3EosS7X2QR/pw6UIA3kSvoPILR6PfrXQHmXfvggNPzMdgRZaAMexz0rLchlkBNTzHDiDr
msm1I1nyJHNsBeM2av8pkasymG3/lChjVZ5KvjgtkhoZ8Nk4aXc4HmL7fbCqBs12enoIsZt5+uSb
zRNKHv06ybDbbzQWwtX4CNnYeF163YVGngk2halN5dJSFvAd2tv5w5s3itAuXzslEFN66vv8wB+L
jRmAwTQGhTVyAWiE73WPSsZBq4I/kCvq9j64onAW6D1mvnbDI/lDcLutGA+mI03M9MSWmlum8bHO
YnXwdFtF3frFxdF3NIzcEH+nYX+yJmhtg4UD/Ix1OZwojCImIyq3bQey2D3AR93Sd/IaFU9lzL0B
YZaUi9gyh3ur96sLsC8G0KwonbpDVeL7WWlx0l8zeJQGDyAEBId5Zn/3pC+P9HLqmji4QAZt2wq8
6ZcNi/oNmPSa1W2rpye4Q9YeyTSApm9j+hwgaaRHZeKOr2FW7UG8Y/ywHOsE4dLpiwSzwNJDv/8d
eLOMndOZ/Q7tpUBt6kmeg77FxKz30yjKuym0i0WqCnHOdFdqGgMePUASaB692x3pFHKVD/mh4OBS
vJHMABYKXR+j88CuahYHcmT4eq3LzEaNn4VQcu1Mda7BkPbS/awGq3uJ2BiBIxesaEEd8BcJ/q9N
Yg3jhoLA2vo2h7m1/WJ9t6NsN9RF/NDVXFxZzgGMz0zQVzVJfM1k2ZzwxPlCzkmI6gyK6nMxutmJ
qzRbQRkXAot6GHR4Ay7oli6hkeARpj1qTOHxINyphXrcNRl75xsgcdmDrbz6kgE/umj7wPwsmtFY
lTUr9jRMUbGAOubwlFr6CAac7UKAGeZzmNQjsBWmv/eEnxzRdeousR1adKmUz1MeibNpqAAEuoAB
QEi2XRmlHx1KPdRhUoeZUS3OyFdCEy1qUAwDCmsFKhtxoOF7mKVXA1gM3GgEKpiab+jsAMNWVX4N
XOTUdcY8MZsBSKvOv4xBUZ7QEeeu3iNQkkALQDIMS1dHhC0o5SkCmkTl16h+W4MiDCjOgYsIHMl4
IJmfWhTT1lONHpCxrK1PaKW3PmUy2DTIUt5RRB4nHIiDYFwgOwWeXS9xpwWeNmpPwTZHY7ZUDTBX
mEozGr0m0pHN2i6HKV9WrrEZe+cLg6bWPgUd06LVzDDOFFZHGkKkhj85nXwbRqOKNzFalVdjLd1d
VUAwjM7qLv7VO1kO8YoO8uSlIZ3Wb8F2O4RHJHWSBVW1WrsFVXBS9Ju48Q2AlPPuIG3uH02gtubq
WBqCkmtEhZUmkJ1KZ40a460CBmhe6TbhzzWRKYIq4SoV2PawDEA3kffpfZDijTZO3kMdFjABQ3Ac
mf96M/WJC0kEOx+WUZt1ydITuVwlRptu5nEVTZqzPOb7eWyFePnWZXGhJcrcTe/V2OF8qCcDbzev
n6HFFiR14yGLj3k0pCfsdt4uk58A7PPnWJSgT8+bI9lpRhsGHDSqJlHN8IunweZTH0Iw2EMvJQ8N
tiCbox347y+XBUBR6xsNCN0hjY4yKpB2Is6vk6Ocx1ECJqPiu04aziNZuDHtQR/R3Utt6rlZL5Kq
844UUaAisWoklNAao3Gxo0KrpKzBIUVTBaRkD2jGChY0REusdfkfn+TxuruPAXFpUIUPusxBp/RU
58dWX+KRY9wpkQMzNOVHuiN3aXcjyIn5CN7G9zkRhZOfIqupAp/Pn7fkN5q+XkNKK97aWZSuSDd8
n+vusArfkxVrzOHcAYB/drIsXWUm48fRLX/IMO3QmtG9XaLE7k5kc33w6zl2diTnpCM6sDUgj/Ye
Qp4RHXSgdAavWm483MpUU++Jo6nqL/K9s9xGmYFMVKaii9GColJH0YhCaeIk2nniXNH6tdZt+d/X
Ivv7J97WYr8+kVZmRcGP6MXG4xMPozpF5y0heP33IY477Clp8Vi5ebGd+DgkLwriImPN2XaM4Twy
Ge7xaju0LAFih2zzrQ+Ayj6xrAPZ6FK4FfqZ9QVtBiApfREtThDg7ZKeejIAv/cT46Vq6/Jbwf0X
H1+Eb6CCnm+AJ51vfnOZ4eg9QyrjoN2Fnvk/lvg/j4EEGLq8wN+9djrHOdWjay+I6CEXmdg00Kmd
2SG4B2WXqjKdS4t/8jPzH+OJ8Ze/TQp91szsEP+eNCYVf4m4HZ+GAs2XXW6M93RpYy+DVubyZpmQ
iLt3Y70hT4UWfTU1m2VRWVsrxhnVHSz1YWrWLY2wLsN5yd4CV4c56qSE/gSd07uvQ2Ft0xBEsGSz
UaFcNK1XgBq0qNY9eur3oSezZ2VM26JmALVqu8nT4GYfovLN7oGxbV8DX/fslDhDvttv8b/byxr9
a1S9mgtfunoFyktoMqu5WFaDtvbUBc3jrX6W9aze9o4/Lm/1swElTGRhY39zK4p1dvQli+zxSKbZ
LpZliI4yqrlNRpieBK8ebx/d4YGzrWuhlrdlmrD/uDQ5lJXNS9NCJqic7zuXLScLHYLSnZAYzABJ
uWSV6y6NRuboAxjDy+zBE0rt0dfylGsbxTUshIIiECRbWmGeSwu8rzKA3QcNTXrR9wu2p/NKN9Nt
zTpOt3jfeEdyAgf2KXGy7tSjjX815h523HojM+888OKrlI3SrDb54JnelZkCVZce0nbFKSLU2oYw
PZLN9UFwAFD4HTnnML2ui1L45mYr2M/bsobyPy5LkwIDyaxkkCnOUdgG0bI9GK3JSZf2fdlQ4qig
KuyqxtZw9lWLnR3tZ/wIOAga0n6Ghq7fD2hEQmniNiQvetnw95Ke/Ainnh4dxNtwnL4GLY5EkWf2
JxCKY49HY08b6Y4ucVhAIjZttjQ1BMs6Xht6Co1vK4QlCP5533z6wz6v/OFDVBbEC88vhg1SHP1+
9KIrs3vz1YMQaxA68fe8S/plMyb+BYK/7Qk0HmgnVGXw1arPFOBAlXhZeuCUr8eqOhfQEVmRw91y
aEx9g7JzvXLrIT4HIsovYgL2AKWt+LvLHvvKmr5yNKWvoGNb6G1zuEWJGLkHCeFOvHPVa27achGn
PLovCte+kANHAPRWaIeBFrvZURngXw4Z+ijG+uBZAtSKzv+j7MuW7NS1LX/lxHkuougE4kbdelh9
n52z8wthO216iU4I+PoaTHJ7pb199o2KyCCQNCVYKxdCmnPMMSYIVN/oe6rTLQPKbuiG+wqewY0T
GfomzGP7xqrNu2Za1KYIJVFJt0a8McCYD0VgJLREvm8f4FXZU1LLNdGFilB3ZgeQn8+NZE/1dBgQ
WjqwxNv9Xj8NC3Zo4yCtdvfB/mf+TDYa8REJOXPjb92RvYv4sann27vm25AZIJHiOJb59jqsDUz9
OeV6WRlNf/Y8BHR6YPJvuhCvaySaJfdNFgD2K6HY0NeBWFquVT77TY00Pl3nnzkHCkBr8S3IQJ4k
PPVDuWKVZYUP/dB7BINS7FLyZlkGTvgDoTPAuPPsa5+8IUevenSVGtYxpsZTZQp5tBBd3YzcxaIS
5AOLqODtN8eOlsaYFz/Awf2k2OA+B0YP5z487xfPMM29dJG672NPdpcK3i11a1qfB7fba8/Kf5j+
eFBDUH0GaBMCXWA/9FWziHU3Ppi2SLehW2WHym+yG5fH0coKOv0ZSPrtUGb5d3OIX1SeDk+d7gfs
Pi1xCizlnvBky7Xf+fLZV3AHTqZOO+4Tn8fHqk7YsoxSBQps1hwTbo0PbWM9gKeDfYZGM9ScQrc9
QT+svAdN21eqx4eBV6ar9FmAtu6ubmIAqRO+MgIk14EAM7oYhUjOlRVjs+843dearb00Ed8AroFM
1mRgN96wRQ5lvE7tTNwi+UXcyhAJXnA4lPDXMyT8Q3uNL8oCdzzmN1SFHC4DkWkdOPGiN+QuMtp0
oyfQB/7Vxp3N82QBt7E+ONN7b24IkS0whvKWSrEXynNhx+drp1zirT/ECUg8fw4kEDBe4WFKNwZB
RLCgfh+YbPzYahYFr78R2ds4UW+WmRqObbEQbKJ8m4nf5iPZ0OFDueyj8dgA66osfoCEzYJ5YPGQ
uXOZMQsjpDHgHEg3hHGIhN2ckaDxRI1U5cXW2Xa6d/sGCHeEySJ2NGrOlkRH4cr6RSaudW/DaXb6
Q31XiY/1qd2+sLx5t68AAFoSewV+Ny9BmNr3fYRsqtmTJcKueed3RRDk5HvgBiVMAqWqFeBfaOsW
3BOhe4svRj52kGTatUjh3rSDY72MmHgj5cdf8QoDfUqTGadBsfEGKtUcRBlISJ56IqYrH/upZyPh
GIq8cu5JBixEEhj1dICouFEpRMf9v3rSNU0fEEXqyWJuvjQAH5EBVnrIvYjWRVS790CIpxv8M4KT
zhLwDUO8euc0Tom4QOxALVyZ0KN2QK/q2Nk3SBdthtIfI+QkxmtwdFnfUheZhUDMpk9sNPUqsLV9
I3VkbLuxaw9e1Q4nxNkhPu7L6r7CNI/0vE68YhnxKcwA7l3E96OqwRhW+uWkKuK+NoYpln+6t1E5
f7u3qDQ/3FtiGBDZnXK/KHUr7pti2Thxe5iTs6YiUPPtgdK+Gtu4Rx5Jsy91lukFPKugkCN3Ha/9
au0kYAyYKz2Ebde8j40FwtgCu9bW3/QQM1vGfYhvnSobmeAdHbHTOKl49dNBKNPfNBHEzv2y3zq9
Lw4GICFn7an+TGd0UKkEQ1noeatrQ1WFX5PGDBdF7fcbJ42cPffL+J4PU0rbAKpfIE9OSPEsn8li
cB0b8U2wvLZwYUCPPTr0mEqca1j/g49/PiWjEUYUAvDThG10H2PbDza6Ac5d5nPkoIT5uppgxY3T
tAurBTKwAyzok8cAkXaz8YXMQhM0p6ws4YHrsNdIkra9tJNZFyGXb+r+J7MeT/5WAIoIGStfPdZF
sUUqN+J6ePI2NovHbTEVdV4uU+iGPGeiMg+Z7UF23BjNV5P134c04LcINPc3YNNGxvpk71iBt2yU
j8jVNGyhxJbsh9R/H1bCb7wbC2S2g1obDLsbDszYEtHFZE9bWyqWZpru543v1IqMjeRDEb7MZJ9W
JiLRFbJLOQFXo4R1C8vq2DoQgXlihHbFS6LzNkjPuH2/ItRpjlELP00+2u0JSSaglyhAVH2CQGdo
b6ISSeXS7/WG2ulg+MmX1CvtbS9shRwWHBIRdWfZVBKp/DkDgwz3+gVVJrJ5t3E8pZZl0yD6O1lT
g/KjHvyXUFrISgRvobWuzkqHABNCX2rZSkg06gxofoTucYqVV7sB41u74HBN9guqrKcWOuNAyuxl
5d9c60vLBvXH3KqclVUCaNhjZcDwGj829KDhEYrPbebimaPTmD+UTp5C4Qx+czogRpVruHT/Krfg
FxLg9aeaDz2pPGaJdQKeisa69oGQEFzx08EufGft9rmXX0AP1m5McIFfSit0zqZ6tCa4Fx2oms7G
WDtLLx3EOsFKxcceJOSnMSqWZJJR3RCIGvo9sbu+jlAn5iN2JzFo+rgSCwOqZIdgOtBZlLFWgEnB
QyX2c8GaatuxdgHfnayY70LpvBl2ZENVLpN/9aYhr2WyoaKUBXOX1xbP8uXK8iAoWWsEjLRI3g8p
vJE18uVRzntegXAo+j7X5dRC5qz25aYrjB/kgfzgpMySBCo/McjTW6DZT9g7fvRm/ubcpM6cRY9G
YjwBBe2cbQP8gNqJByjFD+m5GnIB7iVl3CEJzV5WbWzDx5NHCzBGirc+ytYAKQpgPxII17Aw/q7S
6quMvPalHhC3N7zYvMeCh4N7sjHxf5TZHi+tDiw4NbL5/Wzt4eWK54EJfBepHk7zqeEo42DVWFOJ
rEIm0dRCB08DmTXYj12P3WCb2EjaAx3GK4CXdxDrrB/4WAYnJAvWS6o3FMgXZR1XN1nojLcB67F+
mTrE4ApAxEiyo4v84k9cQk5Xm+IxkmO96MHId6LDoI3iZE6Hax0VlVbNkuX2Ro4AhGvRnBsvko8B
ULD3DQ+Xpl3HwLWsak/kj6xv5SM8r4A3luqeDCOZX4CS4jdUqtP6rRfVMA8CvTrQquYxnsNpTDlt
aDER6T0V85GNK2CB3C0VW14iPAgH94aKQxI22I3VfOVMFwVXaLJHdMNZUisi8cahkqC3oFbudcm5
bbFCpVazt+sbuAzuqBFL12RRssHcFYbhjGBbzmokZNSHFosDuJKKLDzjtxWe6czQ5Qv4svXOtiQb
F3YVdnDAD2CCtwpsDAsoM09ndIigCnAIExyuxT/ZXbtRDzKhbtfi//9Q10v+NtRvd3C9xm921OA3
Wu076yGMIbJsQCVELuj0egDxB1tJp+wXEErIj9cGPwElfSWLv7pQ+drMpxGvRTr7/QJ5i4ik5YPl
8J+HiaufN0ZXoTuZK69XpUqvrly58FzrblQJ9m7TTVy7UHE2oVPqUpbpM5Q3q73hJPK2hTQkQyjo
JCbGTjqUAwMKxAjL5WA773WaztJsY0DU6DxMTwCw0arZ1CpDrsTPvtRDpkDL9b59vtaPJnK3xxwz
EV312jCAXkd7OrsIHmNlruLOW2dlEiznK/4cGF4qJG6Dw1vTtXMlsEuurHQ1D0WdY/Wa+zq+mYfK
lVWu48SoZpPACC4OSIi2YJhQB0+Z6jCf+Xn3fvaHOjLpuevneLDRjw7i59m1zpuGuY5KDde6Ciyh
y9TFEw96t+C+7HxwU8VgUqdiyLLgXtmQ0NaZfRNPFhXk1XZxy7olNVYuD+4l/C1Fpc3z3EkrKAUi
iQeeL0BEhWrEDXecC2hSqrdyZBfDM8s3V/mX2MeJQA0P0+bkJzm4mQIz3Pt1/0iAdIKhRxMWHZ6A
uf5aRRZUX1TjDbLMF+aADUHO0lsQ6Ll3aZL6F0xIayrRwRjB5pw77Vs3RBkifS0QeWVQNUvuhWAx
8IvoWOfutJ+vvNf251mWWu91dNblrvcax0O+MGXhv86t0da0godMqeyOMZbdgffaOzXteKQqiENk
dy2A+Dch5jKo5vXRksy67i4GGdMtWdGhrZtd5kh9plKfpNldLeSz9AWYNKaRqapvwFnhGXa0v9Z1
0qmXPDWzLZlQQ64KJF1IJPFQHY0ZV5ATjVo3W12vGvnK2WY9GKiv40VObu99qwdey+K44VSO/Oh6
7R11o48EXEQFpdLyw+hWBRredL6F60fIsKPUYP+6XKtEWN/2gR+frnem/DBZWKBJRE4qvjCybbw6
XBiG53/4VJUdAkZqg66KTOgQjOAAaazGmj8VDep3AUT3ikItr5c1W8F3RgXc+vWTdnVnHEyuX65f
HByk4P1X+f56d71gwY2MXmms+X8Y9OXkdR1u5uJYugcwbOgpmUbvfRsiCYYs+i9p036y8yL7lEKy
8eCbJhC6Uz307BxDtpcR63CAP3mzaUFltOdF6T4qEN2RkenZ1rL1zPqcOMxYGUwWCwUBvoeut550
O4iznkpeGYwbYEXAnFwF1kPt9fUtB+lVyzPrgao6C9ReURElR6rru6jcFYk0l3MHZkcPvbUJlbLA
xAmIHtbVXbqnwcGJmx3gFbEWVKQOAX4shmf1d1TVjXAl5n1Xb2lwZJsUp9QR36mRbtdIrCNCuNHN
fPXW0UCbJd6aBuN+pi+mW17Ing5Bmn6RmW+dqNRjebgNfbsDnQg+0Gj00R2QKitqpCoJicyFW4f9
gYrZWDo7P4GzjkzoFjQy48zxgSoMHxovQTWaO7oB0HqYh0j12EpiT6WTZzNxurvR9dVtOeq3UAfB
C6TdhzUUAYdd1KMYK2MF0i1gNNMgOJV1AQU+ZFC/gKfQBSVu0R7LLgF0zb6bqzso8KmqAl8IfDTL
9x03KNR2M07vis3PEPo4dqJcfADqOWkDMXHLuTdw22UUPlP8OjLFV9Uo+alEkG2nGkj8wEsbfJoM
KLSNNeBXt/lswMn5NWUAQGba/ZE5+U2bD/arStsBeqC2uPOcpNvyyu4PYeVl8FNkJlgD3f5TNkAZ
V0Cg89vUHRql7o8E3f0CzmD8RMNN6OT4aeQmUhKmPPKEG2C2sDIkn+Vx/wSNCnA5o/5qpqfs8zzw
EUaEQ20285B7T2bIjngfbZjMrqMl6beQiA4geTyA5hvpHcaiGN4KPwa6NLCfITtcAZRoFbumb7On
qnNPfmnFX5HPky9LwKMvyrfNs7QGhNacIfn6s6fOIUZBPaUXAbbtOObKSFMEiCKRP9GZiLxsPtN/
qPuTXWRaJubNMv8QZzM8ZziCGWz3Iao3x9jY8GCw0dtTeG1u9RElWzOjQprJzxgdGdMoedXsqL5P
84UYEdi9lF1Zbj3QDzzbRTnzWXk5t9aZw+s9UEgQ583lzGeFtTTq0xYE2nZgPE32HH4yZKkBpsAG
CR5lu9T2esLOL2MvAA92FWf/oayXqVqEiQqPQQbZEUBlMnkpRoaAi6VX1IA4obwk0BB0VunYr4Ch
Co9Xs3Bg8WaIcn/Zu8jm1ABqHFXRdZ9ibYs1WMr6zVwcQcTmejVuyfa7T0pb4w3SqE/USAftgzAM
SV13VKLR+sx6H8219PtokWNEm06JFh4vbmcL4syC/NBJc6u+UKkx82aXBkW9pCId4OQFMWfUXNwq
AGBzsmhAILZ0JykRqvvDGLPF1OHXMf50FaeC9mvZgXsyHtzywcisI3EzhFAn3WXItVr300MBjb5k
8kXrmwqi3Q+uHo8mxF/XmBz9Y9xE8bLlo3tqMuk8maBLn2nrlJAHsFCWqwiouRcyC/PKPVlmtOW2
7JBU732lJ6ZpIFxRwWdx15pme2yjjq/MKEu+quIsKyf43GWgXR3bMTmYRS4epo7UXmcSGjo24EJO
knn7LMc4XmN7bxEcPnHc6q+Ilupl5wbxbcYtC2KuI1hGHTlCRDl7t2VQZFGQYxQrC8HTDgy94P5w
zVVPZw62qlooDncBzubW6cyJv7C2h4o7R5rQdAAppoq2DQC9W9a6CMoqzEQtlhHg9/fHbYB55q7y
EVqf+NLmf0bcDqvGg9OV/pd53KV3UJabNLhuWWCyzzm4diGmqD/bY28uVZZqaOlFetd6nbEzEem8
0UgJXyIuN75WfX8iDu1AgL0zkfqzWeWQg0T+haHT4pNA6j1St3EW1SVkQzElfzJS9V53baUzYZrN
WosazEAuJkqkaBQHuuXQy/OTV9Vf5juePopXguyLLIpY7aBYkD4GRXmS0gg+pSB8OmBGmZ5CPXye
6nMTbws7jt2D54Mq5df6EYGMhbSaaofprz9jwd+fR+Zp6EO7cpvZZbKozD4dFtTix8m4aCsWb6Ue
oGtmQAeBB5NTaype6/wsH3bAttV33XRoQKyP6AXqqEgN1zrZ+M2mCu1uSSg3wrthD3znu164J3zb
td7w03FrAju8yImm9apsFTj1HWJrzVoozB6RYdk3ImPGOpnOIm94P6O6P7UCWAr6HGAltyl+PQeO
0MGmGf3ysa7FmwMv41tSNRs44vRnqwizFfBTw0VxDs+eJZuNyH1vaYvRWIS8sE6cGBHIUUxlBo8c
1jnRgaro4E9eZDpDmAJaruUIIVqAVzepr5CtPCXcEYiL6kAAAP0bxzvDkSMvwTT9CmW/2mNr7lKX
YUoujT7bu6aBt0SVQQO9ayIXgsVW+hbiqeC2x76UQZyuLMaKS5CZ/BiPsln3SijkeiNfHGqeb25T
/Bhk137icdJuw1AW+6hgUEqbBiOL0YHietKwL3Dtp6vQH8XKN/mwA4UgYdTpEAhRrUOf2WsqaiTv
3XvvBq7Dtl5RAC4+tA+jCJHanyXFHjENJBhC4eEOyiDvdZV/NsJ0L2Jv/SfNitDBq3ZqHKdQvC9i
cwXIojYe4F3Dt6CTqFxR7n+G0NUOsV4brzCoPIFIsb6L4YyZ66hIDUC3tztnafggQOjczn5EGnh3
cO1y4qbmcB/WkIa4Fj0QKOJ7dc6pEwEhzb1gmU0M45BqffKaOnrwWZufuiELl8To7f1Vr6STn6Qz
yTPBA78Gl28OUcJygcfW+gq+DQXMv53f+sobwPWCf0TOku7B5DUIh6apdojfbbsYjMaOreL72AJ5
tQoRyMLecPzsmlDm6dXwDLmY93oCYoAjc64n+1Gk4ToyRuQYtG22c3USbxDkQFyPj5gXESsHuw2S
QrI831lZ0b6QRdwm7jaFON8Ci61iOVPPt4bZb/9YJuJ5xMuQJcN4sLM9UMPFXgP1M/pKVf2xSK3w
+Os9ff9Vov/W+lvfq3E3DVVxQ23HaDzoAUFXSKFXxx4egI2oLedBABIGmWMxvsnwpux1+N0Zqx8O
4/xR5RZ2llEfnoACr+c+qiiNtRiQqUTPmzm49TY1Ygnf07QGUtOCR0+HPBidpWl+ueZMX/OqS5BJ
7IsK4j4uMq+1VzQQKB7Ueyb21Q6aDFibd8WjazYmfqe6BjdN4WxyBnBxklXlGUnwYg3YU/VU+9Y3
Sm00vG+YtrK3ax8zGeOVEbJX5eGfSVlrQBhXm2sxaPpqA3nkeJP7UXRiA1KvWP9M6HcpO0jTxeFw
4S7XJ1thI5NUofWlyWYDp38we2uBaEEFhAgeCYkVJtzCbnkiGZpiKrKpSK1Oh9xOasVe0X6k1j/1
zbwYkYtCgEDVEBcsE7CuhACtXfX8WCkTS82pXtceCAOG9rVSXDo/VObze+jRrsBwGxV3cTQlMKjk
BKZu5n4TyCFegVbDvTFKqP4Nhp89Rrms11CSGs9I+coPXpl527GUzq2TlmzZMS9+7WxxX+TS/YHE
fuAbA/UWV39192MF+EaX2SDyx7sC/AgBXDFBcWJtFwI90D/R40/1tiu8rV/Ws/pQMNjFLXK7j0JA
GOkqSFSUcbtlKgYZ7ghBomuDVboQ/DBuwWADJqoSqH04VxYVS/SRiu0g34uUeoi3w8fW4dcitaYm
0sP+Y185AqNTiWIFatsTa3yxD6YFFtCICd4dVRGfqUyHySSUo9inmZ+cLCw+ic8gVfp7yGR86+ne
vTfH7EJkCI7Qzhaw0XRDVkMxfkeWXnSLte1sRdX24MCqz2E1rVx/jgX+itlKNKW3Ubxx1vBQAiDc
1+Zz4oAbDs91eCfiBnzcmPzPyJFBDCrsYjhdtHMeARWHOGLj3LeyaZfSEv1LGjhfusDPvttVi+5T
HIrlFbZKZvbmBRBa7SNmQpAtwjMdNeBG0QPCJJ2VnEPL+JIboTsvKLvMKk4yjb/QMo02CBxZrgvu
dNmBFmuBi98gkuHLNbF5Ea+X6sP8bNR4VXiQoKf6tldI7ZjqXc2XV1Oqh0xnjhdDUC1A2DtukTRT
PPuQFxcWj78WIdKgfXCxXdI81heOBGpADdr4awppAGaCe8P2k3D7a8/MSsZbUTjPAiubMyiYxBmr
XnHGDiTdsd544k6SHJ002UR2UT3kedrdepkPQIuGMmgPn8uyDk1zR61Gx9pTFPHPc6s5eG8Nkj+O
WBxh1+K5BiQv4SEjWzqAuG7DtDBuqJRUgbf697/+9//9P9/6/4q+y1vASCMp/iVUcSsT0Tb//W/P
/Pe/yrl6//bf/3YD7nDGXHBYsADsI57H0f7tyz2C4LC2/lfcgm8MakT2g9vI5qG1VxAgKN5SEUbI
TYsquG4Dd+cEE6sCMunv22xAGq5S/htC5wifi2+dsZr3sZGOsyMyVrYZrbA0Y90OUDOWX7wxLrac
eOUgl+ou4qFKtrPKYJa0v5SRR3yJAYS5LjPSjKUrRGMKCISAmYgOURZ+rCPjqshXJn7jB8gTAz07
HZgo+rMzHfq0rTcSkx4Ymf5qzWv1AjL9Ysc6Eyt2Vng18Ei8m02oLxnTAFBTMBf//NW79t+/es9z
PfyyGEMM2nN//epBjycN3fjeQ6uTYYcgcATUlDWuC9eoXusMQZNpOaFH5EFX3K1vycJDzhNStU3A
xP5sVYvQOBQx/zCONieaDadXECs2Dow18Wue1PYqdTJ99iGJeaxK8GQMiE09jSB9xtfrvU2m4J8G
xnsyNUMojUT5cKLHzKqHGxWnzsF1bcy5SGnw/4ffZeD8/uW4Jry++HZcQEM85rFfvxzNs4oDOi8e
5kW6VzLk5Uv3CREKeQdF2e4OqfqPNB0mjTA2NOVRcbICXEvcDSW0iu04+AIfsFp7rBBgTcPEFIsG
Yg2MtS+2qs/+tEbES/FepKZ8ZkYJyaBSw3SQ7rHxb2ND1rcA2m8QsGcPcmLTr8BtC7qDLDxSHSjD
sm1bgv+RWqlDnfQbNvHyw2sG1do6cZG35xRLOKfS/egLsPaHAimPfQjODEdn9bIJkUUYtw/QrmcP
v9m61m3j2XsO5Y7flvakMGcrFhymRpKfG7sI2UkaTg8sf82T5Sbfax0Un9rpAE9hWbMUBGAoFInX
LTqkHh6KoBSfbGXVG8Ma5ZpaqbfW+dxbgrz3ZvY3uqVtrm23zT6Qy3etP83KVruhhso24//hF+EG
v/wimGlyC38Mitk+0pB9Z3qcPsxUmFnsAVQy0QPDKwrycWZ/0RbolSnPMKmerKCxv9AizDW6/hSx
sL8YcYAlmlFDCjLNzqQqO6vEknjsLA9Lp3UwKci2k9pbAhAgtHeqFOIyWXWkTtRAxf9YNw8WmVm4
bRoOlM3g8Hzn69E6mi63jnTm9plTLUQyAG2FQJG5c3m6vzb/zWaucGu1/ee5h76s67TPEIPEM+/i
W3S8wDVR/vXL1MPYJ/XIst0QAtfKlg4YqLsRuoI+0CN4W/r3etRQD5vQdVplt4jw1U9Xi9BwR2yG
7X6hoxASNTZwW0nfg7c+BptermQEyLuMH5hZVAc9tVKRDhG8XoPXR6fYNUHM/7O/0CxDUoRlfTX1
8Z8/rj1Npb9+XNd0uI+USNf2fQBQf/24wJUVA7bt0W4GrDqQRyWRW2xkAqilCnhpflHypfpuEADw
TnrlmQfKmkh1YCExfazRI9vZDiCui9cA2/9SvrYTAJbXy3/+JPgnOdPU9+HDMNPGJwkCx8brzOX8
91e2CQkz6Sdxs81V5h4UtBGXCIsgXKdZ9JIUAfg+gLLhfg1YuAswDtUj3OFvQDwDb1si4pfAlDmY
3Zl3sbDBeizgBCIzIZk4RjHeMVSUDBx8TapNMNgkKYB/bXmAe+ArIkvpj6K8BGxSCRKRg+13yF8n
XrUllkHq3g3zdlOYVXVq884/wGOmt23tjrdIRIlWNpQjn6dxujZMfozj+zi2AVobD56TsrxYUexZ
C9DldBegis48yuTBdvEand6FCun2kTqPxmONJMMLWVE1FQdVjTukenyheqqiRjoMXRWurJZ5y/kK
VNlMQzZW3y2UENGW6j5cjPvtVg1pc/xQV3SiOLVmtWK6grgOdaFLMSBdt3ZeFx/ryMZgtZwEHzrM
zn+/a+juJYuUm8FWQNNpH5mgfMkBk4VkjQUwOs/FCtBmm51SkBIfq8wKwQmijO5IZclltGwjK1lz
Z1jnYeNBQmLMhiXY4pKd74EH31exfx7d8MZzY5SmKpWH1qJpTQZiZFZgsxq5R8MtflwtNDN/gPEP
+tHKzQBeQU94Hfx960NTjsYIpoHAEokMLcXOZOHmVbbDRgCr7amR6pzMXeM9Hd/OVyqCYVMMw7ia
x0iqfZiO6Y1fb5MmAy3G1M9uuFhbgeWv5xFkWN05EPO5DupbY7ICqr3c0qjuWIaXJI8OnJlMLoF9
Bv1uGQ673Jyv00ahewJP9TOZ0zg9fJiLFqxBByqGMXcniCKC2NMt0KGKkDyYe/aJekU8MnZ1if8J
3RXVOTawV3DsXcg+cRNkIoZWvKLvZujDz45skhMHEQbUwruNHbvuPVht3HtnRN4/yHODdeuxWEBD
PVuAnrq4IxM4VB3gdSG9lNi2XNup226DDtRpEDbNdZ5v+tFN9q5hl0/5GO4sEK1+Qbi3WXmttI+Q
WOrvja77alVh9gVBoAiadq114VGQ3djh6C2oQXj9j67yjbsklNlpbCD9ThfANuDIp9it7IYLeEnA
2dnjX0EXycNPEikxoJrq821e6mDbuEb5Ap3B5WDW4cbOG+DoA+xZjfao0wobLYWVzxKzS7q3wNGG
hBJ8ZVhmmYuyT8xqGWISC61I3FGr5SXdykuMaEvF2AgQvIHK1DxUjd9whVDfhQfKfAD7b7IJbaxa
qFiJ2rwBfns327Y9klHAiyo3YeN8o9H80je2UBRjUwab9WAb2IAXzpHa5hoB2FeB8N58q9xoxYE5
CrzS0507+YhpIqiBkWzw0sTi8/2epwVgCs/Elu5DSdM9Oa54v2ft8RtgJ8R8z9PPYYNELrmmq+YM
cJ0RMt5UoqvQfWNxref7+qd7pk59Y/ztnqOsBjspnAw3reg32sjYVtXBvoQjAoBbVcKLbXQS2Nzp
dMhVjRg9NoBl4rNdQC3ckIBmixwaFrNlCwRbyngEiYrJCT511ICPbMKEP0P0Gqp5VGeCSyk+0elc
W3a2uUBcMRRGtooTvACc7CFtKoDXalBaYAmSPwBknj9UBeR3dHBHBvCQOmsTuNE1FUszs+/RmQyp
C+QO+ErHWmyoruHwjKlkCd2nYS+7fPneDeM2cYsghIJYbWJ3+QPEWNubwfK2V4uiGhQ+ppI7GkuN
bQDt+CXUR6uyPJIdda2jHtoTZt/sqU70pj4Nbvo6VqPac6fKV1jGplu37dnBzERxjvq6WWK3HIpy
zzMJLn9TFIs8Lofv8Qgxa7/5MeTjNw1utCcusZNK61AAAAOWj7Fx/a1lt9FdHyJpVnR28dm2OBxj
6AR0wBYzgv0lZQ5YR9uxuKcr94NkhzTtvT14ULYl95BLbY8+BIvj7462K/iEDDD5eJydE7w1Nm4Z
WYAOQx9wyKpgaYZw8BrNunKRhZjDpfyFR+YFfIGTr8e8jXmPLzmFVzRObPlmqOhbBRmrF683s6Wr
h/ChARnPCpyzJjBu4/u1kbJUHn67bqIifgfwFzDCcayfAIlANocF9+kv14MeIcDLsik3wVCCrhFU
j5saCY+rMAdfuOgsH+H5zvoCFPIi7OzmNWiQVxSDImNngrboKXC9Q1VMo9aBteQjWN2dvrNuRJJh
40o9kaoRxtXwEAZWefChnLemDoXYjnbKPwNHl4MNXDd7YJL4pzHwbql99FIBj1ilL3GJvQig3BB3
nK5UBBFYDVz/Ex67dt+bMWTG7Tr8HNabuaPDu7WtRnmwTAXsTVy/zDcCiMDCEPjiMshAnG1sVpdy
GhBRmoNMlHgaeTzsbOS9bIpWqdesHBZkYDgAI0OopDgi07y6DziY9ulSDUOmCnKd2G0Eh+/JA93P
ihoM1mwCzJrPikNkl4OXaRtnvfEsXfznp2uCz6NajTHP4a9CeAOCcNX8dUmoSC7g3I/uPQN03OGk
mEY96hThjQG+hXb0om0/lvUOlMvD0yhBKj190VmBJDKw/RRnbzQCxBtTezHilfSInfljNYCuOIHz
dCejDBoJs5cPrj6GRDEAfz34aaasV2qwIv/B6KFENL1NayNl9+V04DnWdpWTGmt6fSZBhwb+Lfb6
Zn6hlkUybiWSnJfUiaw6QBUGLCfPVPJ6FYBiWOM1LKW9xTLXOgAuuvARAnjMXcO4+3+UnVeT20YX
pn8RqpDDLZgzJ2lGukFZtoRGzvHX74Om7FF5XV/t3qDQkZwhie4+5w1JWJ6k+fDoFPxzQLaTw47C
97rWyOmo2biRrXYWpmuFOMVBtpI2/5mWrnqVpWVGnZDxW77MiBYHKpJMYVW87t/MmFRgrgMC7kyi
3T13Vs/utK9GfT843U1fGgD2gpj9rVkZyz0PffswlzGGHSSh3HNg6X/fTsJGUnwe/wq1b4MZomzY
9dkKf3UjWQlHtCuXNXKH9rKZrPCe2em9a1wbwHXPc62Ki5Gpt1+dc4Xoxthl60dZJ7YEHL1qkfVe
JmtyTJfU+CmNvPSZOGB4soT3o7NT2vTOzTZ62/A1ky/UmMWfXdlqG2A36gZwh4HsgB2/p6FibzLF
w5l9KVYD+pOBSMqzLI6Gvifhxi6qCKyXfC43xZQn76Gok4uxOBiwkU7ekYZ1d7Ua/GqN0zFZQ0+f
DrK1V50/zELUNzlUCTezoQLPSqvyjqLXm3ydLDero3xT2TI//Jj/flOyNau1x5tSkDNis5BUuwDD
57NMaT+S20sxJ9rnB5xkHswo2eXBmfotDR4qwfjo5Ejm1OdEj05yzmjpZGXZvK7acMORHh0LL34h
6D2/GUB7khYqhCypQ8EWDelJWXI142DMavIopeV0NuDr32Vb0Ho3xAncmyzpofpSoaPzKJFCfu9G
R7vKtjzMvmvCih4SifgHh4sO2XB5vIRap4vnXHCWQoioSdV+7k1Ev5c3F3QFBC0tdU+yNWed97XM
JP8jWzG75DeFi7fbheqb7XjpKlMvrV0nB+zditfZduJdoqjaWhbDVG0vbh18OKod8S3GlCmckFaQ
jWrLSxVG4x3zRileMSMutnk8NhvZOgRGdm4mnmiPsS2kUDd9lV2zHF1G3QvZuC8vKrqh3yBvmxJq
ZCIPutkRqFNaD801NdBRTZNMWxNMbK5WhakZGQhuY0FAeUKedvuorIRHU9Vo9zjrzQOhhwn/i2UO
lah3ZmQf9SAOiDOhBpIE+YvmDdm1isRVxe+0IDM+c2DTDLTTl1YratpTMJFew2a3eJF1qPp/s7C1
PcuqyBtwyFwOQpOcYNKAaOlFw9OX8aNGnigQONnIohyhl1uR9OqzrNEEe73JSpOtbBNTMtwJgzy6
yx7DiLtfVxJJkkVXtD0qpf3z7Izf4AW3Z1ndKuRw+YL2R1kMm8oEVgk2ShblZaj1V6NN04t8JW8G
SxaxeoHP5I3Ki2qtERpe80VJ74M5qhtDxSCbJ021zdvCWcuBfaEpz8OPx1/bVN68nmDWkINkljk2
9FuSxjtdTPmL7G7lc77S1Vn/9fbd0OQMZL17CeL6K8DxkI/CFTL2yBgSTLsnzgJDUdzjZ5W8S0Zn
S9pyvMjSowp1Yd8rx3EHe+DXcERNDXAyU7+C1nUQ5ehsUhNQ10TK/97Hbva4BI27qMsGR68r4NRm
Ddoe45j/6md43bDtHFxMPFFG6yEJtYtmYa1A2jNbJ2Mq/gwO7VBlf362q2b/P9vleJbmjMNfWmyz
fnLWVUQEvGshIkkryM+iZAx/FiWfuFg6g8mmM9vvt89WObYhB72uPXU8uGPp3RpD+ympsLYr0KOo
a3tnlWzD2LVdJlRXn1t2obJXEDtv04A4W5gN3vYhGK9rb30XtU+e6VU44KRfZNi/jEN365Slt+1Y
OoEi+5MNhhxGRbH7FBVIlTo7C44tSRKJkpTH312koEAyimoN73fcTEORTL7j5XdEXuKDzAY96mRO
yB7bZv1wssDgkGh4OSL3aKsu/zRU48Rsgk/IQQkicmK8yVb8FHBzQ8Q2TYZwO4bE6UplQDpI0wv1
IhJvo9XtdMe3c7pPUP3uYVZ+n/Q6OcqSrHc7/ddQWScvqq2M64lD280yEHaLUOI7TU7Tv1pJ12za
SjTbYSmaiuYc7DiMVrK1MGPvVtXmUTbKqrLv156hak+yhDg4WmRTVpwwnPx9NlXbRmFtP2EL2D4r
yaXT8+FJW7weh2yuD17Qqr5sk3V2qKDZHw0EhJb+ss5LLm3d6ec+zq6fA+1pVH1Z/NdAI7eweGMQ
4NeBMMX865XkgDjLg32hu256zdknwDDTCGGFzl5Rcv2UB4P9f92xw99qTkCqqyV6RCSNKMUCuaqt
l6HqrbMsdaNinVAB/kOW5AV807SKsXXcGdmAKmHvhs898dRlsJwmiFpl+XVjs9wkSAwuM7bCss7D
oIhnW5ARSnMMb+YvuvyTYjT81qawXfSe+PfJS1zXp9QwlIssTQOkgXHQvshS7Qz9uS7ceZfWhnqO
QoF9znJJ/rmzIq/btUn1VfZItepXD1mc0nRlmWWMB4vZorcF4nHGn8v3kAa8DlXq3XBah4C9NBQm
mXvUr+AkFYN3g1nxawTQ/p9zqYNNtNJD30bts6HN5pOJ1M+sN89Z3rXPDo/2fVMSRpEdZN2wMJ8V
Ev+PQU2hmE+Ot82di22NKzvRI5AhuXmVl8Eb8ZzAMAxR/Yk3vTQId0F1TEuLCVh7NAipyX6ylUzq
a48FxV7KCOSejf6z7Z6kioCnISjqywZZXlqx//6TBDdkI4Fweu4N+svnXahMYl0udUpIq5l4v7d+
9hsL64yy93cxDNVXgrOkQ/j4r54W6c9V6T3J+hrDTcJmTblXx6j6KjgmZWNpf+k7NjzoDXHkXuo/
h+dIcp9qcCj3Voeei9d6+M5BArXH5a5e6uSdrJOtst/Q1+Lfra43/Bpb1EG98gah75TZABHcChjh
yI4epxLqzVL1WS/vCrsNL51rNjvPSuZXMw0uCorEfy035IcHeYMD5qPGqbEte/guBnwSXdyJo1Jr
9zTgDBHJT07eNt6MMrk7DQRI+Ezt5SIbjFkXR+/vES5/6fWBe3RQqd6TT5vXejG2u8GttFc+SmU3
pGG+lsW0AVZhEbbxZbEZE45p7BTCOtKxBlf07TDE8ZNs9Ejn+hW/vJPSGtqrnLiOKwKrS1HYTOzl
xNoDIryIok3uHTWFTSn08eotSMhkxA9JtcJ1D8QzLddBaxrvyCOg35Jk5UrzUvNdsXOitUpeAeqt
jPe6bL5OlpHeQ+Kfr/8xSNEmFZ923b7keAgqSpywV1qHISlmfjHrSN4M85oVy97bhm1tM0XPdxOA
FuLjmDbLotGYnKyWxVcWW8yjVnMmqqdpSs2jnnrKCs779KHCEF/1nZWdCbn075p2kbaxspcoTQVs
LV6znotCGez27Gz0iuwlB/9XL0MB+JZrtiAakvTvpnKRM5Rt9+tlZfFfL0uvJh2KbaUM2pr8IW7A
/1xiA/GLUr181mQa67hfj5hZ11Z5lg1IKedXmD7dWUXF7CPP+C2zzrxhiWDvs6mytgmZz4++btZp
U0ffYwfF1rBs3XOM7NVt7PF3jJeGZWRQx8lbWrW/RmpB9hgpO6T/jKz0zHiMxDpJfMdP52kq2n2E
MO8fTb4bYef/rLHd8auyt98QO282RT9El7pSklOtjPrWs+zihUgLuS2nN//s5s6Xo5Ji+tqJOXpv
CcavcxS9rsIktapZxO9A/CfPcROIVZil1fdocKG0kTlLAlZUpWw+5sirIKg2AiMBpz+4dfGVTX+2
rkaTWBQq85DbJ/cbG04ABF30c1F1ToD4fs0zzVkFhRXdtTbQ966b2PvC0EgSATbCk2wYv5p2gWY3
aytupF87FoROs7xrUGnFaw9ealUiiLzXvKJ4VUlVgW335lVpivJ1QHv/1mINw0+2eJU9rNHdh/OU
3mWVXXvNKnZdcZD957C3dlWmpWvZShC/vaIF8SRfSla5YlyjK949yVIrDA9wJaLNcu4oqpWtjYEc
Oli8GTs0CjL+5TfZdyyy+ppFFvSWSDFQDo+yV0JX1z7Ni29GBCDEhL98rF0XIMEMgg1v0G9TMCFd
1Jl8KRAu/ijV77K7ornRbnTZ2MsiJDSnaIevhdFVe2xEmq2sxrRp3ZpxBnAs0w+FLqqNnLRXrGPB
j/HVzlvwx4Z5KOsieU4KE5FyEyRL4/SI8Rd9wFJYsVYTTX4u2yK9iakH0ZoPycoO626PZIFCgnQp
/z8Ofky1vNp/TqCFWB7FbQHVdKGntdCYIO+9xagqXCBoW76sz7VxXpfhYDy61fn4W7fWTX/vZrNZ
Oqjsky9TJP0PSSL+FSWt5zeOhjhsO5vvKjZjOeJ3X1TVEzfbroQ/Lw9R9gf9zgOItpFFu7LIwxMo
OMtiYLz1od1+EUZtXscsTEhjMllvWzAnOvRc4t63yfn/CXVnreo5wQk0xU6x5nnfTAPrDHxi1GeY
qf12TFrlFHhVd4LJ4m6NqFSe4gl1CwGh5ZvVd1ddjp8TOO9DVP9V5ujxjk47IEeF0VoZePnVKafu
gGbftI+Dpr1lk4KEGrrLX0gQ/cgwB/4Zqrj7GbyPStPf3NQdkd7mt6csiNo4rrQdMKju2IoZa6o+
x1YWoaNXdXlQcHofvyt2g3AfMTHMcfp9YqjBflLqcN02uvGWR627LyuCELI4GTwBEyWJH0UcnYy9
7jXJoziE/EozfB7WahGbb6k6ki038pz1lWJrxSNFu3h0dkhX7ytcYx6tdh22e4eI0GOsKBz2eanA
V2UZW9pkT5pJw+tmeVdgGTM8MpT+0ZpZoOY7V0VyZ2n1vDLah5oyPVpTL1B2Ya9h1bq0zmkc7Eix
gzxbZq4dEiH4HxqPVkvD1s7SUVeUnUWkGju1RTRKFlnbtN3cNXC0lrH5OMw73QpQiF5m1np93OFV
AS51ag6NW7b7YMrfEFofRx9IeXORFz7eX3excXOaeTz/u4fsJsD3+yTy0p0sNiWOarmwUIhfvHIy
U3cv3tyu0NgObiy+hgMT1I62VYjSk6yU/eQlLOLvTmRpB1mSjbaC2E6XDdt4Gf/ZNU6JRaUxubDP
OnnX6uqrnuPf9Dl3gw3VyRXWsYkCVjzZLYghGFQQg9dyYi3j4eNHUGUyKCWnzxcLCrSWK6W4JxzI
f3t98GoNjO483si+ny/m6MnBcpvy/FnfhUp2RKjvi3zlz7mjXHdXBMa0xxzOS+Bo4OIXbWl5USJk
pYWHJeC0QGj/rk5TYbW+LOvoAv9za5FKg6wKv8pQsrUKwOL8uJVd2zJVfNFiPiJb/sd0bRrt9CAk
tbC85LTMY4cdpyJZNifFhU/p6RstdtmbIfrlDZp3qEK+5bJoW4nDuUkUF9Xywi81hhWyXhtd41DV
KttYwFcfWgPu1V6siEXZmW8Z0QBZn2TeeJjFCBJaTo4GOTkSYOXEQNjQaqQC5KVsY+9cLxdZbFur
2qoBrBhZN1QVSWpy/KWv6qpJZCp2LrHTOpckbdadZ8wnFmGT2NjSYAdOj6MpUX87ydlny46yRYvw
qFl6i2XsZ7288wLt1zBZfIytQ+toFghMsTdqdtOkK2cgDalrZhd5mcwIdv5ykXeyLiJhtEa5tV79
qwFdRdDWy1jZOVb63aSWxfFf9bKHHEqaPNjWbJcfr/hfLybHarX3nQDiEpkj9ItJ8rRVFy+YT7dR
6UpaSreY1HY9rILVTS2Ln30GI1RXqqcMO71xYlS9rAj3vDo8OGWW7gYRpl+iIHmSXJG5CWK+FouR
8j89PESe/nePQKna9TS3aGF5yCV5XUvwqg3zs646G9PAWOyzykljmGCf5c8RtZ50e6OoLu4yiax/
dHYm1Vn3GfYdVte1d4Q1kQswkSceiZ14pPtqZ48Gf+FXk9XeH5Vl3uwA9C2qVdQVy6Wp02jDGVtd
y2keDZqDWHaCdOCsLpr1i5D9qEzqKk2DbvVZF7vCcR7lQgrVfzZpGtpRvhwpK39rl+Wmgfj3r+n+
s+O4vAPZIi9yRltzf9V9FvnVsbDLPm6OaSgazqBt1x4Zl9Evw6m8jFjPkNkpKvVUxQEykIKibOmC
Ru/WKEgBJOdT3spKu7YXBeTJiNdJjdCTMTTPVaTyLNEj5+B6CeGSoU6edPdDtsmaCnXNvUPkcfVZ
Z1uIFkc50GEtsepnAVbguXiW3eUlNTy27aqLYf3yGrLOFGoMQxJTYb1whz12wmBgsiy9EIxLLw2x
j72A8lYFhYbDtOZylS2yD1jOdtVoPaJ1S2/ZAFBc2xa9gT5ClurHwkr65jXIcDezKnw/PDd8yaxo
/KploJlrK2vJQ1c4cKQhAIkcu8+pgkHExjG8oxqEG40C3Dzh6OwPmTn9Bato5XgLXSXtBrBGhgdm
yYQ9lUbdqxKQxOuNGp6ig86gmibxQVn2XWpRFRtjnMbXsoG7HtnIiGpucnjMhKsTwZUAdZuOn1+a
5ddgzlCMasuTYenkcZ0pLckO/V2Wd/LSRE2xNxsDZnsYXux/LoTWIPqMPNayyNV3qtt8lY2f9f/q
O4+VWLBt/znH51CRuP0RA5KNnPuzXt591s2lG50jNAKXd/CvV/qsk28mmdGZc7Fc+aerm5vRrrJz
VAVCq7mggoUrpxMa29HNmk0dz8Ua/2jPAbWuFK37Wub6vURr/qaSSH1tOm32Z6dNT/2Qea9z0DVr
4i4O/wNazWawtwbb/42+FL3FOGxWgODImeK+1hDJFn/IRgte9HPAz4U997lOrBLPiZCfOkaTXINF
u4sMFFgGWZa3aEIORxCt7ckaR+8tCzA1TMfhKkvg1l+yXB1uj5IwCWy54/1Rsp19Nhfqkyx5CRES
G5JUbjjvql7AkRja+SYvOkDYTR4YKhAF6vLK/NVQg6hEX9p1N61qdTZ0pqUFBqkf8oTaf85QQYq6
xaHY5WmE8+Y/M8ME8ja5AfrSw3FoDf7Q3CC0YN9bQDd3s3Di/WQ6ut/0JdCS5WIQFblk+GzqAacR
dqXUdUaI7Pg8sj2lJPvGkan7tR3BzUHL/N6hEB8r41mNpmGdEdn6DuW40uzvNbIiazXJ9LOhlM51
6kmryYYKag0mRerXfrAArM9YqmaKu5uatjhmKNOiePJ5GwPPPpLWbeZVHOrFsdVsjApGJTigX0vM
Oe3utlWXr6IHBs4KXx8I7pWvGRucXY3v31q2Zs5oXeoh+0IwOm1X3TD7bhc1z+WSVIVSO/uWg2VN
H3oooPZ6j4Zyl6vHRgvmxyXJh9+L35XZzlA1U8ITUaHwJO+CuRC/FWXDv+rSZUTp5vhtySHa3G54
tlj7mjzUKAQZjykTG0eoNRSAKH7SrLr3RdVU35vefvVG1XhNutHcJ44ZbNOyD96VDJ0poDTfqxl9
pbyf2musZsZlJNu5quoxv42RUJtdGIbocYPygvw3BAetSTDGafTgri8XTk3VdTDMdRUT7t+AgWWT
3gxIZNMou7FE/yB8HR/lHPIi7AgQeLiF6wQuTZgzRo7otpjG9M0oS2SFSKQjgd/Fu6gHEY4mkrjG
kNauRSUQuGoCm0gExc8GsRQzswX6ZKA4/9mg2FZ1UQBuOlWOTFjeOB9GGCAsJ2rnZMOieB+67/ZS
HSB4f+iW4CBZgsoHwRzuNTVToPsPClZQtnKGKWFuhjAj8bM0yDrZamkcc1GmpA9w2GqF4Iqv4AF9
81oQ4q5jYm8/pc9NVSmvJdCufTOb+jatcuUjx4dYdpiwE1x3VWKe5cggB6ojdabRVH7ONJX87i/d
29bC8FpLjFtsW/qNiOSwDTMFueR/6uRdHYsK1Umv3k7e1CebhJNRP40uX0zGyotVp/rVK15lwSh4
QPgZoL/DWDh/OfXUJRv23enGbN0Mu/i/R1XLXWiUvd9MgbOTDfKtBGAf0CsPUdRcLAAdeEdK14gv
EwaXt77UQp+EPgHnep52TtU4G9nNDUgR2KbHuru0/n+PsvqoeutQmlcMvb/DxO7vsBHgNRqYwpFJ
On/Wd1FOonieXY6DdJMNSaqqZ0KsGPf+PZy/F4ZbOywhLse4ke0mwj649rtqqR+SQRx7O0hWzg8l
bNAq1dzyi9Mo9rr3wNcZoWgPDfL4e5BZxs0qm1+j+Y9+gB7+aYTdD6YLLw9REyl34iw8XGEhWR8F
uBd96qDIhrbHLzZN1LWeaoCBG/cifZcl/T7u9V2oRu5FlmT9UiV7ebMIdo/EL76/AP5MW7yUkx48
KdkzIGEoL8tlRn9+HVdjtJVF4KKLZ1w17ap4RsXH7c6N1k43a85Q7SHrvnJBAh5kY+SM0xbLuXwj
WzH3Gk9Zjui4bK0z5AsmcFyyUVbBtABqa043WbICYgxBcw443uT6ejHXSxft4B5A6ToFkL6SxU9z
voeqtyyPS5+mUtqVNPBTHXc81KM2vbguGkW6gmsTW975RYHVw2FifJuWkqxSdf0LmljpRfZv+Mru
8MRk1Vl6uMCInnphEsBnMg8yBYxCkGI6muF6dMULgC3gyNOnTJ8m1Wb3aEYX8lLqmjc0PKHhobOx
9XluPo11XwKu1JPVlE2Yiyg9kqjdR9ha3j052jxsnhzDekmniWxrmjk7k+j61nU8e2sW6UcZlwog
fVtZCdKTe9KxB1TPoicv4OGuDaiVuAS6zRY5OrSbDQh95niVd4oF3KgqUavRbT7WWBkyvCrLReHN
WxF/YpUmFEvkjCV5UAOs3ZrAXLuFThQ3WZDke2d8mrxlR+ShYxby+vD9puJo6PW8etOj4OTCFTzy
+x99YGx/FuiJPJeqER5CN/vq9eEfIg69XRBp3j4JFGJbHIdZJSO+RfObFU3pzl7QDG4zHuK65G+F
LOxGeLKZlj/Bnb+XleFtRXfXkwD0eaW9dob2zdN011dBhK3NLiDaqTh+bZAgUieAP0PYrfqBXw9R
ghyB/RaPAgiS6t3zVLQeyRPiNyogAJGI2AB6dpRjWY7NmkzHZhg61mU1jU8jsEVfFO2lIxwfErH/
K7Fy9LQqo92EhVZty1bJ/MEEYKqn/QoRHYBO0VfN7uY/2qrbYdZyaGbrZpS1evIasK0sTv3Gi+rc
16LpZ9D9UedIzXH2/YHuH/+L5iuSKrvYy9/7DDCJXnZbYyqeddBq/lDjpKkr72GerKy6YlmpWrwW
hPlHmn8gcrA1+M/kHg4ho9P8UNkmrC3zC2yA6gjkmNMJyta+GfeEDBRlWOlzngKwsr7pkT4D+GZP
6UWFWNHhq2VYmzJngZ0ylPWrMrlGNsjqOSRvZyUIso5FtwMt+ocy5PlrF/ys0AvbwUR7U4iOsk+Y
r+VIACmLFnb9mLJ4zM4aLvcVPCZ/yVxBQSe8AERy+JHGYX3VJgPnh/S163vtzXCOPQjKlRKIVw1e
yLqAa7seeQYQ8TQPeClezXk8FkLFdiDJrkOLwL0GRWYzJ3wYJHr7XQSe9BiFB69qN46OU0xQ1OiB
m8NTp0U1m8+22kU2Cit9392BfqzNehpAIZtHrXAVX42iDKRd9+LMBQnLqZgXz+P6KOLhUHdgc+GV
k5oFvq506h5X+XhVmDnAV3BdaHSS7Y8c9KJL0kRthzVGjwRtFNhX1wHmjES46Cp713YRQkGRurJB
QAqUZfbzDI/BRO/c14JcO3Isd1dDp7B1D+oDMWzfxIoBFId6jD3RHNlFRPqmmqrm2CWoRN7kbQXv
LfV/a5t1lYq8sPtdo3aHoiTQBTqSUXIWTTY/JggRRI8D3c/GedhB9siPQ23W2Nmb43rM5+YovEjf
Wp16U/WyOgIkn/mFRS7a0JyP180EyKTTpx+sVTY0mdl7asQincnOwGf1C4+2vk3wflsFpYPgfur+
9Yx4/dfY5QCHs2jk5/p33XZeRND5Ojm9Q2h0yKHF/Z9lw8cjvPlemjZqZSVCdWTgi3xRBOy9W50m
EWJpuEzZ4jWP5mqTdgCR6+5H5iSEMFooQBEk/s2sRO6tr4NDNrvKS4CaWTBFJ83o3nKrLbZxWX5t
81TZOEHDh4eKDVTn/qLaoieFT6Jaa4qXJuq/hbXZItsS2bvEJqFSDt026Ot8xftNTlk27ryIfwi2
956vZ1Z/qQr+WVoqXrOBvL5ecXQJsEWOs+1MQHlvi+acZQU85qR4G0p1JRYhbEx50MTHIIKMZrJt
i+BclxhzJ/wYVa2/l4H2EekOoZqmPqmcN1bd3PcbmIvWUdGxp0e90TykAkuPuq1+Cq0ofAz4DLX+
CSU59kczxoexSXGHCp/a3ND2yJHVYWetkXsrnOZFTcWXylQj3zNGjr5udo0cO9zWxoCYWgg2tfay
g66xSUjc5KOtvdnvEndaOc25bFPftSfbF16Ou2VWutuCdM+1A7JYh017za2OaG5WblGOgIfVChUB
nqZ7I6Yf+6K3PowihJFFyOkmVG8/pKuWCP2xUKYfngPZ3/K+WkOG15ExHHIyT34kSBezOI+ryQLO
V+ieuyIMPe45eaVk11DCS7PqFA8tz2B3NLcoBet+t9gaGan2JU3LEexqfTYn11vHZY9QcAI5VQzx
SV56YcUnsqOnNKvhHUEnBMbbv7gJBAsiS35mK+hg1j9jw/piDdOftd6SA4vMM2DsUwkL0ZmII5q2
W62NoH5vcFbaOHn6ioaidR1Z7v22Tut9GTbZPZvA4SlR9yS62Te7LN1kbOrWOsQsFABi7Ay0ASxt
Zq86DRu5ShcGlldusq8zNzyjwR3sm8GITrOXWYeAndpRRIl2jAcDhmaUz6ciToZ9juLbGWi4sdOE
mC59lIVsZqG1Ao+ptv2ACwy5Jm1Txolzz9ow2oT1peqg9ZjCJpmK280zBPx8nVeYukQona0WFOSq
TVTy5iaQeEsI69U2PLxRZlG9Nc2+V2zEVfPYfWtJ2q9qx+qQFo0QVOuAARkT+vPogarvc8XJSav6
4kOpyIl6STseSsu01lBesbTmcfkxWosRGbyWD2jFLeBksA/gVLE46YTxwQKGjQxUrY/R7joMy4SK
kZCFWDBxkY/QysA3F/PwQTydA1tS9R+ahz9zBkrqw7MaYouzW3+EOCbjBZVWH1DIRhQE0bMIFeOI
u4p+RWzHIyDhBGtZjMWsX3MFFtEYfWD5Xa7gJZlgusN2W5kji6xpHiObM3EQmv0VP9Dh2vC3nka3
3gI446zMArQuvQyqZepYF/baRJS8uzLXymub8C8bzFVv8y7LIE7QLRwHBOG0ZNOF6LXNUQdIE62w
lRliF2KPpraygYxvVVVpUIlu/nD7lBRz08NhUIsXcjrTto/Ddg1SyF4h/W/4vYYibGUNjj+JxNgk
hIB9w+p3eoFl98jqt53La59U075r4uA687cosX0Gs/iWRoG4E0jt/JRDBNsNRb2h+4h8ST7fbXNi
wS7qaUUgAXQdMoUkpjjJqn3crSAztFtjcXzq8ngFIz652UNXHLwZWyl0bBCcLudvRVcgqlzMuwoL
ks1Uel8AB6+7eoghvvD7D2YQv1PlCv4UG2wI7mrtDFrbsTdBEoV+kBJobWrc4wW32ziGMiQCBA20
Ib3bSnLVl0d3mBK4srOuXncIJSmITrBwC4gPBAQQngqsVedlDhYHBYlIloc2DuznofQIqlvZtumM
0h8KghqFF7rrBLcLvyGzvGmiEotpt+6PhmXbl1ho+IMmM7iFhnCZZvJAzdlC35wiPudGBUjXOE/o
cGyQ2IlPcDuqHRt/i3d2QySi2mtTchVKE5xafqq+E5Z/ms7c4TohrH2vGucoigkhT462adug2BWh
SFdm/NbYWnUPp1H3iah94+lNhnkQ0zG3/H7qSz9qQuVml013He1R8XPS9ZdGDAI35Ig/XPWOETrD
eUGYJ2nrO9FuwA0dwJ+iRm4nt3ALdDQNGU4EfnwUuFxVS67QG7d8JcZr25BtxDPGO4aBiz1U5l5Q
rdz1oZL6vaveTAI6G8OeJl9rlWPrFW9C2M45b5Uf9cgHNVqacTHLKt80U/JXY4DfqVFQRCb8XnR1
fE77YfSVeHL8EUnVlnUfVQiWFdXOjrgWBpspQCpd9DCluyDAYaLM1sJRfpijOZzMAPjWWEarqBut
VSP4nnSlnh0V0UMBNQiMTmNxcKceGWS3qM7moF3VmiOVAVTEwP9FR18YsCw7MpHZp3rEMbod2Txp
dd/sINluolGBslaJeZ9ZaQO0snxtm+JJUQG8oSbY7Jym+arhtrsyas3kF5by4/PM29yNsOTm8OCG
SLQvMdGuj5IN2nfs4ENtWqucPkovEkc4SirZq/lb0xhg5dgWrPlRwKHAVHI1jyNS6533NQ1yE4Ot
nlhHux3GFCG8xr6RKh2vIyDDnAfsNnXDL06ahZvR07FuEulmHkObw3DPP6jvxdYOA3UjnPQL6ufj
uiJktkFfSt2kEWjCQgmvc6b/H7rOY7lxZEvDT4QIeLMlCFqJEklJ1VUbRFl4n7BPPx+Sfa86emY2
GciEEQWT5pzf1BjKJ0vQhQxRhW0aGyf08p2SYpwqilT4cZjsicHlpwydMVvV7TNz/CecfQSajemr
oWnKvuZD2oTzaw6AYyzS+Nqxno0sEs2GS94khlcimo4Vq9rqzPRZ2dVGNO2L2ta2KQCbTeyinZW+
RPFkMb3pBr8AIbm1nOyaePHZttw2EOiBkbcu1N0AHe+wOKoH47dB/yarodIMWbHrUblcervaJWSe
NxHikbtwVoPOcdsNdOV8F3oWPUkYR4FIxVcNrbug6bvxrhWEhQrYN42u42vgeRg0GTaxpzCdtjjd
3HlULjEW9zvhz3wXK8j6zsbWycHIRATlQOs7LfLNbbqd9LAA5jPFHwnxGXiuvgI2EFC7aP2BKcUO
5ThI4yhBgA6vxK3JoXAZJAI9cv7tBII+n8x5ozKTNnt8EOh/fiCzMJ7jNL9iB7z4g6qFz3FnfLVN
8vDLUJ/SPouP5Ux3bSrAuSqyGbVzdlhlQj09YzS21bDc8JtGU+n3QqhzITilrDsJvQTkNeUI2ESY
rqMmtVcV1ixDY7WPwlpAQZhVgQ68bV1DL1t2cDRR/s0gpPaLwkp9KlKAAF5zxN+nP01jPJzk1mcR
2WZ/KlKgU3BqGKkdwu3g2/dzmbt7Hm59MnK1xsLOtHdiqS4zymanuGFgSAsWbR68JF9ezRUkA/p8
2jckGJGhORO9cDeE+i+x5rWnrCk/WrcggFKaY3tYkoIlsger2c1nNNj6+TQaPcKNTofxl60Vxcay
UGfRS/M4KKv7R72f5qU8MYqULIKmMLD66sNOQAWIIaq4PqGWDlOxwqx8JakS1lJueJIF01fmoUl2
sQi770JFbU9L3+7NfLT2Ld3hqVUzsIsJ09JN01ZvaSZ+dqLsH/dKbsnblCwWQo9zuLgowfTxPlyt
d+Q6Q265a3X1IeF5b9u6xGZ7LewpHE929A6pqaajCzR0TVldkJX1nPTDKKNS8zu1yY5CLCTcl602
ZldN8VKsO/nHSL5ZWr0qQTCD77ow9Omk1h/Q4BLcXTKF7gK9MD/J5rDYJGoY7pe8OYxdg7BCiQVM
mhxHAS9RYbIGDHYyTvIXIOZBXthZ3knb1YjzGu7iy81OS2qWv6GxSQQgSqRCoH+/VaXH0mo0ideg
vn8C6KCfYjjmfu3AY2t+uEv+g7iLy50NJ95c3XJZHVNH8B/PpyQ+ymdV61N1atdCVmVhIubBa74+
yv9rd4jr5j+OHh2v281jTHCx3Gs1DrCD/ZXFSe93Zq7bga2YCIyU2WFoCo+kDgdENWaHlZuiDDlv
Wq8Fnxk7DZA7igHE327+FSOgSwZw0hTxFOZ9csyVAu3Klx5PlF2fDNcyrJ8y+oETkoDYQdTF97mY
IgLlHTStHkOtRX/pEMIkHK64gZO1ygZgNOmEKF1uYVOU9N1LsdPG6OqQFQuLOyaT763qGvthDROo
llWcMKDcTG2rn2cNHe89RATn3rd8w97ggpcsqjdP0iDRWi0jiJTDeFQqO+PTcedLPCeI0jhKx6yJ
OKOHeEMz5KdQjREhFArTKshYZ24NJtmhYm0Wss4bZQKk5Rr6JvMi847iUVnX2cmrll88bMS4Aa0e
zbHESEhPxTYhRaaPwruM8WLsCSrXsMb8lCXE1mq76kUtIDViHg6tOK/TTZ9H1YuVknGuqhKF0nIP
0X7ZkoXxOAp1O2NCxgtBb91dsr9A/bfnsExNH/+3ctspS/OUIZxhaJXyUdPN7pypdY85IuxXjILI
SVuL+Dll8d5ZBEabwrw7Tlzt+QTKQ0gc/aMqQxQTUuV7H5q1jxbXAGI0zi+Kyrqn84agzpP4e1Qn
70SSfOwGza9DFF9tVI5/FzHxNMYFvVTslzxk+lJGabNpVTwqzM7+QWTeJRZAH+Wooj8QLLmRGoTj
0jcQrYiWbKuoy4468ppbpzCXQ4+19X4hdbAFpWlssbnuAqaP26oe073arPEOj4hUSaRVxL19AeiP
N0s83Er4JEZaJV9DpbZhgpNM0O9ZrVYreSUJVMNebt2ofhWd9lc5igYpRgiTZPvJwyBMnbqphw7Q
WG4RmMuucZoVkFuzmU4qEHORn5uiHs/WGr2bgfqORtscvKFV3vH5C2LPIKQKY28b9nkwRWn0DlLw
R4yq/rPZ6sqboVoKWsHqGLh9AbLRqpJd3k7u15b4deu5YOu7cD4T+Iy2uYmc0kAG+YD86NZFtvJ7
542G72SO9sIKwDi2ddLtO7hn98QUsN7JhP9u0UqzvPRXi/sa82nNuHpVXq9Cy+bBM4b4ajQhoQ0l
Ln/m9W9kBRJypEm9WVrbu4M2DndR4kAYbhYMBZZseSHE8GvWxXGZY3EfO+Fee4QtkhI8M6567R7Z
Q7ojmf/O+bEnmfPOyKXlm8/6Y7c8UjbKuizk4Z9nf7b9n5eQu218idd+HrEy5RgR+YT9sTq4PTar
EW83WZdbcrwZEpWDZP0fm5/7Pw+XbbL4V5u8jmybNVFuDbWeNqztcrTfyrJmUF03VYcpDOHU/7Qa
g8mEYN2fK0B2A8wn/q4/Tn2U8UwaULGUXZTFzUkW9TrMjmaF+Jism938nzpSfcwih/SpmvXoZmkq
n4NbGD4gougm2+rCpndPzXEv22Shwk1XkzF8ejQVdvYa0Y19noTqoXc0kS59tMkdZbe05HdY8D/O
Wv8C/UO3+pWqx882Vpw+yp3GS2XmWpC4dbS3anQVMXm3Lmptqpew8BKGvkl8b13tA4vWVY9ImU5L
GBeBjdr6tZoXlk/RvEHirfqagLjYp7jdHEiMwFqGnYijyFbTvWE7tDmxlLB8tquhezLTfO8yxp6x
LWKKtGT5EebYPmPJfy5bp9sj7vJetrlzgX6oBgrLLrqVyH4exZQyw1efs0mcEEMpzliVxeiHA+QG
RbUEhqfZKDwX6MdVy/fYMSKfG+3dCeg/l6JVv6K3Vm7j0S4DddFeSTf3LDH72rerbPK7pCn3ZluR
6VERZNJ0iHJMvbfZMKjvjTMCGBXZyqYgkpQjho/efmT8lda/jK7vWCkDaOwj62MZzRpbdk/c8gSR
gnqqfhDLn8+yqY30/uLlxVHWZAFRONp1UL+38njZJnr93bOG9knWBpycyTBNmC3OHjg1EW+rIhtv
ZRyW0GCTMVCicbzJtqRisgs46iJrHhZE56QpfiND8/cBy2Q5yGEMYFDWa8ii0P8koxVf5WW8Ggtc
FZ+WzecBQ4+2ram0+VG2NXy3T0IJL15HDn+utuglRq/aUqg4FmXzznGjNTxBty3bIiu5FiUZVNlk
VQOo27z6Kft12ZSMy+yrtabvZTWdu+o2ExV/XKHE708HqCQxrxLkChz0Na1T55B29K9ItvwHdPs4
pFuYn2vhl8/2fx9HiL8EDmnoO3m9zwMHLblPZONY2WCwjIJT9YxkoHk0plU/p0mmjWyTxVCpFQa5
FFGqAOfU52XVfIKa898dnwdr2eIcal19/WySW3OOT/tnm5sWv1WvZfbTJt7Gbbv0udJJGcc4kz22
PttsRQAiaL2TPEIhw/Q4rIya/KDogGGEjgFwWpsoP6uFeI8IBAUhc4adrGpxVSD92sO7dqzuPQ7D
FeSzxgrXg5MRt/g0xtheVse4r7FHA2eCVBNrr9h+N7wcfFtlEmFeqyZJ9YPegdwXY2+/T2U7HmKF
GZvcm09ddhBtPW8jE678IPDHDVsmJXZGdE5VtBiRtNx+w5ecJZgXf8iaVWjZfc0TyFrihvabYVqo
JIniKpuqPmI2UdTLk6yCmDJ9DGu+Nug8bPWp8d6sZFCQBEuUwPI8901janRQSyZ1sloh9YL+GpMc
ebBBd/EKg+Esd4YgOt6+6LzWgz/OBt9VXb+q60UzwXRXeF75JA/Eg4053dwjA49Ly0a2jYw8Qdyh
QuWxvveSeoBEw5A3yYFNjk2u7oSEO9c0jhigi/iGrS8HJ+92sTPkYD+jZF+iFvIWjde6boudp+CC
l4+r7uWItvJKlzTgpAQVqKx3JRuITuXqlz7KGN3nsni3tGlmnk8vh0J2zlzccM5LAt0ZHdH8fVAm
ki1e+NHkPXrDk1Fdvd7cy1pTj+2bYxzpHZPAxrjHARV0cnTdg76VaYepDOP3biKSlTekpKDR6Aet
jBw/JiewRvkcfwDpEiS52e8IY62xMZfpfHGfcXf3Tb2IDp6+RXwUY+9V/FoWen4wTOXFKNsvva6g
O+428ws/GhmOaiJenbN2UQxokSnJYz+ya6iGOhqCqGZV30U5vIZho75h2yIRN5vW9MJ7QVwra5ir
q0rD/Zk10EVrIbfidY5hV+ZzVEb5o0mbwuSEv+gt7fKfte0ahw7N3ktsoQ83M8U9F03xF3Pv7qdr
xpdhKrTfaArvMq+zWCy9dPOyYcAtyWELAVzCyjaejvpUtOKv47LdRAgBv5tpd0wA8v7UCoThlNcc
zeabblfnVlPLXaURpy2VtAzcMa1JeidfmPQ1+8GFyBALL96EMLtezaFqCQTYyc82/q5Gi733Om1F
55fudlaJEZZpXOES6BK0VUHG2ot+XdKxfBv7dGUX5vFJVvMGvVFAE08w7+3XsJ/JQ/VjA1fDmF6T
1lz5ZWm3AxWcHroGjRBLKQ9o25d+mtvtgaBfG5grrZyVuXFj6s+fX8hBkqDYAoIKUoVEP0mtfJPq
IiF4Y29M/YrFyi1a6IEMutpdFOoV1oYlqC9Fq991R6CJX5RXi9Xa+7C42lV0+k7uQ/rUO/cYBm4m
+1dP5/xuxo53L2o8Mm3deh8sY8YyEMe5dd+EEByxZiyc1pqK3uKtGYjcr7WBZPGtxHZM1tADrm+d
l+3isLbeRdXgLFYWe7mv9yz16oTt4VGrzeYqxuVoqpmKrIV+yJp8uRRrIdTxvKRCJ1xDre67YTe4
io2WkW5fJl1zWPPOxYaIzuqWvjYaa5FajDHzXJwLvbUv6qixN5zFEphJMiBYu9blLlmQwETTfrjI
yuNSRdNZJFUrwqjFGB/GoSAs2cW4Q7hWG0MYQjlMVqv1D5AEsDl7hT2TtQBORHUSOkcvrroc+3h+
e1TlHq2th1NiZZciH/4yq7Q6FkS8LsPQ/F2ggOkEmGg0/r92jKo3Pev8lM9jheFoxgY97WYDgBxp
kfUqiSAYNOkpggFmGL0YmTvt4gEypZar0QtfEiQBe1jw9wZeJdvkcS466C+y6jbmK4w7ogzr+Z/t
S9MhX9TaCrqMUctULtS28RzGME4pylSUAIyhWI55TRJ5bUtMek+EgCLgHLZ4K6zyvQ6b+CJrnjeH
K7QS+8V15yhSZa+MdspCuuzfVLvUn+3a+QJiRAB64YgGWCqL47usxC05pqLNlidZ1QRQDsh4+V5W
67lMj+GI87qsIuNZvCxj8vjDssm2Zj9p8+gma1YxEmId0USR1QSjy8DGjnwnq7Ft1Se4GPZGVnPd
sV5bKLiyJn+fiPRDbhftq/ztxYrzmqxUwTxo/d0rsGjW8S6W1RonTV5NLEVl1bMLZJBShKDWY+XV
knB4zWtCvCSWSa1ZWqn6StO1J5tkAYHkuaGvNqvuoNpkhiKcjnAXr+ZNGkXOdwDE55YtDDj4njpr
+UPc4mMmEvq17qGLkJSP75gaMtQzNdxgSFRfQHDkh7qyw5MwlvgchkpyIA9ZHipEPF/0Iv3IkWf7
JWbnZs6YUzou9sNFZeMvl00nrcbBzU1B3xD7SX4dScR3RPBZGGiRm17yqUxB4kTRmRTpPp2WN3sp
jQ1ynMA36tx+Fktf4e3baLzefKlDXrzIQrHt/IVoKBLZ4XcHhUd/yGCgu2NDPi1qBgBXQM/h0Klo
bPawWDwxnQHLL8e2a37gEaQcLa2Y36y+4bWbXjXMLz8wmfhZLq5Pgv55mOtwF9vx76YvspckTdCt
zR1lB01f/aitVGPSKnaaq9vvsb0nJZZ/MZZl3BlKkgaukp8jxfvJdF09mW3y20yqH/0Um6R3Gueg
gRgly+biEoDQ2NSmOQpMkB+82Mi+jSSJ8tlygSI1JCsdPuysmbytHpNeagAC3KpqT0Q+JeWHw6Mo
03suUCcmS6B9aZbIO1gemU+A73nQxMhjmg5gJbT69103hE/WNxfW92UstZuhdieI6M2GLFS0Uysi
YhZylwReJuK9KnPz1jFepumbLpgkXSthu4e56JE/nAAot5gaF8pBU8irwWlqdnDndeRBQuP0E6iH
esmJgG3RV7K3pV2uplnLkeERiU07+toUbntfdAZtmvQXh8Q94G5si8O1UMwJA2Mv/TmXOMxMI9q5
+Mr8WaDB1EL3sD7BgNYaYnEleavtrcaKT5FVEpVPancblarxAfLzx2il9R8TFUxyQb+Tvm8gf8cE
66sacYhR9BsVkbojNiXjTa205LUBpSJrsmgsoe0gzhMcW4+QRVjrIF0m7xxCVrkho6IB+0sPYCOC
FFfzl0Ez1ftMajXwdHLdsmohpHgpUu9Z1obVVXg0IGNP9vAkmwzYB3s8e5tt52LC6w2GAOUJgGit
ySZt9QhuBCau8oR19DkajMzMXZJDpYWr2mfd3+cQSKuZ1FdZqwotCnI3LHeyOrGyIV8tTrLm6Vp/
T5QchICDJL1s02dPOw5eacOi4WqyYFKy49PAS2k9IXKVOcgaXGwfJzh4bPc62Yd1p7IW00jgT4E0
cJRHEOoeT2GFCtTnJSM3PyG+mj1+c5GMlZ94831OCXfMlqbfuxAfiLKNT3kRM9JVIv1jCxtdaeZO
Nye2b/n4C1tm442Ypj8b1nRjnDDe6qn+GWcITch9hGhVH3FK7wBi1HyzNcxblAHHbnlsaejRqakq
Eunr3lEl04PXpLUPzVfG+xowTDsXJy9mBgEVLbnJAnGUKmiysAqy/7bpc4IXaOMh3m3ryW2OJlBe
oYf2t7nP48S4u1Vv3LNFodMH03KU1VTx+qO2AA+Rh2ijbdwZwGanSB7Hl3iY+RMqrQd7Pb2J2h1w
9xBBdLhtjdI7N1lkaUdv143T0YlS5ybQRr9MqQLNXAeAVpkR7OhiIc6znkFEML6iJceaJhSlD+q3
C7hBUwCw+e/rtf2fqlDCAGY/wCh9Vm5w6XT8PLr+UZVtwmy3rcZ4Jms4NlX7pQFg96jqIWctxT4E
uPEimyZjIZ3Xp6pv6E10l23zEp60kg9D1lqhDAdhtRVH8EdlMdjzSw045PnRBAvyODL/3xhOmbw6
Lp+5QDvLnnVzQ26XTLExRjdZeGq8VytjucjaFLrdJWndfaXnSeYv3RoFbhtnI/dWCaN8bmGAjdxW
uvtsM7zst6eqDHpD3V21BFbZbwcjpalTb7LgPULBYyBb/dkWmuN7m6jTE4o+6g0f1fSp1ey/Pg/I
WKegvNF1+882FztHMT0u2g0jghXICPnWZM9PepK+iskrLoyBxYUU+mmABHGSNVyBbHUjN708vmnC
FMd/tMnTrK760Yow2mp1UwDyKZ2rLNyWKKEDIQCGOm21qgDSJRfTjtsMjuq9TcP6HmY14TUvTfay
rUhKYpUpEPO4rGp/bkJ1w7sfHuXBpoEhVYVKsWEC/6lVWwQ53WwQ9Ul7b5f6JggUPqP32t6rDJFb
M1ZCX4UOitfDeHZ6c+AGsDMGPrUlkQpSSrPbuzq36UuXuke5UzZprqERvO+8ozaP9WU2p7PdxgPP
czTeO3OsT97U9qCC5qh4bqM6KOtAUcd623VOu9WsaAF4FOIrqhjO85BB0UiHMHsqTDWw7OZLZ4QV
fPjhKayHZ2uIUGyPyUnBS/gR9unOihE8yCxWOhUzAA87+8OU2L8WtwTB1h7VIYI5ocRgutVB3wrm
IH7H7KP0vnWpXmwWUML+lCgQSUNGc5ntAx8Du94Eg64q4wnExLvWOsk+YkAgwK0CSQekPAz6WV3Q
mhOaYpBcgJ3kKvt80j9Yd9HZgF7Y1oZ6Kfr8iPOe8tT0NfTYYXSPxQABzjDe025MWf65rJNBexZD
7N6XwtJQbVdOxDsEwUSj2hTlLOBMbdQJ2zDUiUnfzrgBePWQbfAmfm1YDD+rw1WLO+91FeGbITHY
c2PCe4yMJ7NL1Z2CMcqmSj6WZXkjI7RNhFbvKlu456HADYZAAJufxTyiAG8bzRnRsi8gLKZjqIph
VzsxplW6Hl6G8heXiU/IrRgbdJ9H3zENMreVoj0VzFULa1KvRs6Vx6ZYzhaCs1EMSKRQlqBaDbYh
oB46bWxPbR+2AV4547ZznOgpd9tlqwr9SzThHwBiqg+iBYqGutRXC/jHtdHNdyVNmkOBWuMTMong
ShhTgrxzxFNdVURJ9BH+1hL6UTMPTwAJDn2LIKNoM79s671XTN6xNOZmmzNvYGllxhsjgRvRDv3B
alZEYNRrgYk1/A6A8A+kmr6vzkkHkyy5z90afOBwvY86GxE83hu7U4DrZUKcNUp0EoBroSXBir03
GO0NG7aN+qPJ9BlendmeR4AGR2UNeBjdVc6otXVazRSF16gnD5LHCLOUGZIRySjUd734PtjKJc/h
+SKO4ufpFfTyn8U1mhP5N5WRMGvRXFNPc9VoNxOGh8lrT7rXbscM/I3T+EYZJ0992USnaGKGUWh8
v3OML0/e18jtjevbWxeErJwBTQoneceVjAlmRgzVbtp2H9vzD9dU3afJzYRPKFDEhEIfYIcOgls7
2M4xGmIcISLINFr5ijhUu0ZKvkAEKP0xTX51RY0lYGIeGMuHDMQK8lbtjhv6p82xiJkIw5N9wJRD
NNYrgRF9k4Iu24Zpd/fcDo6Z2xl8xEZ1jFv6wVQx/WUcOr/uiQm05SuapurTkCTak1gLx5wtUvVQ
O8pNrEdhYPYg9WJNZ4WiOD19r9UFUZa5PqCsXVJFvxQyDygxJCgKEcr4OVhj/SGQNWfQPvRliO+J
C6dJj8iBqBP0VI/p8XPUAeRZrqxIhE/es6nNCx6OxQY3gPc8VWP+vGOtEOrtDLn4ZfIIsLd6P5MV
jm4IqzB8igaEUqj24PDN9GkCebmJa7BZBGMBjKtweExB8HrJo53treqzzfArcsMCgTIDeKOr54AY
8B4uq3AfLw56+xDmN70GlUn8HiENJsB+g84DztfaDlFnZ2OWQvURmq4CtepBKPcKBiyaqiAfiV5M
FIUkFmr3PjfzbYrt7olQY+Ev/YwoWiFeYC/fiDR3Gws9+aM366BA9dA6OrZ7UsLBOylZ6J6sFafT
pP33zvWe6oRu1uwUurG8aQ4LCktCi7+NAFH3Td9/w/vAgBNsR4FSZ/PziFfRk0PwuFoJxFGu33PH
PYN/mJllTyF3cPw2sWonuhEBX0rTQDf6cNNVkCiKtCFQISKTrFttHRq3qTZWZos90PUKUJxnAbph
MNhBZj45JUkpvUJzC+nYe231LlGeStviQr+vZ2Huh7bx/sq9N7hMvSrCn4vdbuG8M5Z6K0RG+ZkY
g19aRXTScT/19UbttqzUvcMA8GxvgQMFd0JKSglZvPUQ7h2rIuihmltmgM/eZI2v+YhGkUMNMZks
EGb0VhaKff4smrFyHlWbmf/RbqGIYfN1sULmjt5ogWN0C4Cejeftwij0/NhDfU2j6/NZMm90NeJT
DE3jvLQpaVNmH7/yUg/KKJtPmJQeeoSirloa/bZWhyioOk/oFsuXkdUZA/FarOI5ZjlpT6rZius4
iPki0rXnpubVkbi2CVPdps33deSosZ87PEYwYUdFsP7oh5yZh5V8ZLmOzqGJ07wx2bupTFh/r0Xo
Pi9eDw9NaGnQ9dfc6bJTzPLglIdOsjUqCACwsZOzZZtXPTJgb3gTb5TwrRHEFfG9NBgV3Nj1kOAa
MRjefwTOtOIgMWD2mpGGKgws0bRWrysQmP8tlJ58EabCh8rDLsOIkdQKa5AaU+EJwiz4NTjInq+J
AGXRAz3EWh7DLTgSfZB5cKyjATTWHI0zK05M0VGgpvfx1CMvanXuzPlVjZcJakdobydUafx5rSJT
MGOwzcMycxegmRPn8Ep6pCcXDXSRZ1ZnEBmHcYaRAlzp0pv9VRH4P5Vmmm31vikXX2Lm4pXAb4E/
CxxMWuEULO5lyvGkn5O+ePFIzZ3SrvlYgBu947UB2rD6Ho9J/q6WuMR44pdbhbzcMkrgrKGCdsGF
ni4s3Tqeqz3LYmYIA2DlKdtQHo0GOPZqtSwVwJ4hSIG5Lc2TvAxOum9JG5XHIq3psqfe2eJOCDyE
lAIguGrxKxTTEqey+S5s36TLex41KL0tQAH818Zd1vH3kBwJn1MCrIdsiT9ipOAQH93NWMttHWeC
4L7ijQBobzONp4v+b66gvtX+YV0jzmIs9u3UMkyCCswc/PvUDJKQgMfZtkcn/lqVtfEFCXkUOaeb
nkXWIR+V20IQYKW3qvvGXI0H0m9qbxxSb4rJ1m+9dPGOcWJdUlJpfq4jqyTUEuE/A8S4fXZNfX7S
8vRtUlmlYniKjGIMZXg1aWpCdG2yjr8HFOjjoQARFW2/s0l4g+Wq7YdwRD7/6UdHuwPbdZHGVmYW
Aib9tLbi6st86LZVbnuvsACcF3V+W0DwvRqAEewy6nZNmn2pmRggX5kAraxJpsrqkusFcz7cVtNS
UfZZ78bMn4wc+Iu1LaPe8Ju6Gg6wI6q33my7wwRbxJdVPXM68MattYk7pXtmusz/I3p7q9fRr9lW
5n2V5ssZ4Y/XYQHsbbp29hIh5fISdVpLZhgpTGdw8sBq7WZfQwM3ItgZSobEXMHPW5ka7ohUsBOT
ZKyijbNMRcAq+sUgzkEvvi0KXEkBi30v7TdMy8SxWDEz9Yqri0FYHE3nJVlxo60xq0eAEfGKJJXF
rCcfimKEQfrfJtkuDy/Wz6491RH31RPQ6TZFlVNKoGeng5zW2ibahrtZNZgYxm9pB1IgvE9dlO8i
6Ly2MOAWjdMdoXLUDfG8e+hqSIyQxA0VJgsGN3VQ8l4FN+SOPswhSU4/ZreLTuCyrCVgssovkZvy
i7YauGQHuZktRJBgYfHvjW0F2tcVOgpCtbKfV0ghc9niVA3AraMOr4dwkynaGkegNQKLFZBV+eoo
5TZTI+c6/zKHERTzeuO69Ypy6xOfaGuZugQSqigbp6WYi4M8MnEEdwZZxOjv88V6EXmUFqvzxnaw
6ZW/MkNrmgQswmerq98+6tS9VBhxPB+S+3gEw/mzX5/fZCbOoUSNWuaAZZHJ+y83U5bIpLQwvpPV
omj2ca3o+M+sv6kE9xnhnXGQf1L+DC96iZNmRJxkaAJcP3/J8/IpgmO+PsbHE5aNEi9VhmRdrJU0
+tk21Xq/R2oFTyZAHw/sr3wboN2SoZ7mfApUvf0u8cCyGIFR9y38OuKpSI4UzWhjRtQ4OX282wUy
6f3AecVq9G2AuRh4XcwTtZEQ3Ymsu8tnb2fuy0jcZ7e0Bt26NSbo7TF1J71VnXKH5Z+I0Wz7fGhg
h3Ug1F20lY9LPg25VePxmW3kpnwLrFgPySv3G68ayhO+jh7oM7m5FhAReDeUfaOxikJfMFsAIgBz
zlnRLME/NuXZDo4UIJFdozw9Npd8AA1lJwf596auI0bdbVORfVkm/STv3OMuQS3dVFY+b+W9lncl
ExXrf6EhvrJiAOQzkWfILdn2eB1kXRZGjmNI18dANBF9HPubfPCPV1Pems+3Qe5piXxuGjDsW3kr
5I/Uh5b7I6JK94mgM8u1mh9itQ1B7vJxf83SGRaAV8auYDbAW3fXmlLAtI135QLRWejzTV+7Djls
F6nt7JdoAQmMHd9Ghc6JEm6HnpCVldX/+sP/+A1yE9sryO56rD+OfDw91GRwKB0MfSu7ADm+98iN
H2wAWdMth8v7uLkPOMU/vpp/gCr+fQcN0nhVAmty6XZGXOJHnbrxN6Uv1ODzDtMJnnTHhdL92bmo
w2uBieVO/pYhbF5ye1F3aDQOi98V8ZMYdQWYx9oPrZ+1PFNu/b9tXl8vCAfE2Va+CUOa75jCsHRZ
XwR9QtrJhGP9+fqsB9jNwgGm7o9IsB3kGzz11niYS4tlSROUzojxEY7hhFL+v99iV/kxjMEKe6UB
XGEFpHy+e0v67OorgNGo7HaVt6F7W7tl+SbJ6mdbRfRn7ZEsfXGC0GlGMCv5qxMp9JHyeFl8fq3/
eEUfm3L/0njjwetMX74Jj1OwFdgrH6IjQSD7Qhbs3R6F7uPnF/75Lss2WY3Wt1Adhl0HSG8fO8lO
7jPlyy6P+Dz/36+grMunJrce58j6Y/Nf+2X1X22P17ZubPvvrgdbORL8uXmM4MptcuAxVQ7IbbBB
OK8Dh+5BNI10FqqzvsOHgjw98wL5xEdbxxjUeSkXcXWYG7A+fNKJWCxqtRFQJ0pAKWPbn60Vq7pM
9bUc3f5/GDuP5ch1rVk/ESPozbS8V6llWuoJoy2993z6+xHsfaij2OfGP0HAEayiAYG1VmbudH1k
KVGp8kb2Mmw3LQQzKxy8O4E7GFDgjlf62JUbL8gfLMSLlxsvziqK8+u0lEXl8ph8OiTr4vrQIj8o
HkaRlNN0LXJqBHxJD8E8iasvBsmIZxyIWeGxa11g9WvxloBqp1ZkP9R2tvaWGpAoiX3LgGrwFlDd
uymwFD4XrAml+IgdHGhIOMU39JH6ErSEu0NjshXXWCTitofT8gSiXPbIQ/wjHdSTE2rJTh77c4To
96pymoOYZBRm7RrMbg577sbPvPkLoNW/AOUnRzGguPMix0xfT2gYM+h+jZ1zRyzOnmOW3ch8ctE8
26XiiVgmA1mRrSPHLb9PrXtl0w4A75ermCcWM2k0fWYSOzE2rgFcSIBKwAW8EZessRJ3oB8VXfCt
ATnR4EXpFWM785iJxRbxusV+sK3jQGAO/tw98Eg4igNznaAYNq+u5l1UoHgZPjdVmSdhsNS3Uou0
nRhf/C7XDPpjrT6MWlrvZF17FHd1ubUilzbNz1AbglWfZTD9AyH/u0FbJg5JfPtFeV7YsT3NUaRh
+0CM/1ZJzBR0fp12VwjZ9QOhacVJoHa6oClOPAt/cj9J5vsr7sQyxyw3hg/07xh4pj445cYAIA0t
hqWhcJLxEtjM4BsYArc5l0zcGfFYezK2R4PwYDdDN+Q/E6josMzoy52cH+hpvl8uwtIqcqLL/38o
1mo96KXrMtWLHyOK81p8KYvcXDkGyH6woIWYQSx0pcY8yGgsii7itPOSS2RR2ORVm7P4tf+G1c8f
SvE7P6wy5mPz1F4TFnDBIYg8Bh96sX7FOYLpWrwmYwYdzNob9G9wrWBP9tvokFW+L29F9znrTl/Q
gGCQxovndZx4UsWKbkmWumFMcDkoMEUqhIlNizDxd5ZkjpIU5Q9r2fnX52MPEufaZ/C6teQrwtN3
Jl6qcQ1fb4YT6octfohenlRblY9iWSYWdSInknnoaVkoijiC4Lz2AIAsnUWXpShyS7LcxqVuOcen
Y4P0pYGogzmMOVNMnA2BAOlBlMWbxxWP2MZP7fOPH3MlWwVSJ39YRopbOD9543cPoP1RPK4BTLoE
TU/3wG8aKDfEk/LvWXH0PFURlFMd7DzefIaCeCBFli3cJ0yIAHiI1qVh2QOKBpEs/USxc392Spke
518/Pckz2GN5Z+b1zPwwi1pHTRv8J/9570Ru7iWyn8vioHnUD70+n+DzUZKCY6M2n5URqlkxryyr
B3Hsv9UtXUTrvM4W2SUR92Mpipw47n+O+mE7I3qLjp9O9W91n0b9dCZvmvARmisbH0Tf9Iqj4Yyv
ohjnvap44UWCKQVwJjAiNu+TmW1JlroxQRMU+B19ilojO3cS060YfOn6oUVkXd0jQggX/PxEi5dF
vCfLy7K8VP+zbjlMvHei37/V/V+Hcsd0AvdnIdF+/cZGoY1l7bQWFh+uJZl3skv5g63i37p/qpv3
E9Ow8xnEOJ/6zGfoIueiSN0fuXH8tZgaxB5U5JZvtJhDlqLILQuypfOnuk9F0c9tIQxofyollAhR
ZgLk4+XE987yVjzCc1bUivKIKZttdVIkO9XJnpbpnWAqYONLWRonGLkoi5mftZCHRclIDHs2Hbme
UY9rMT1g/YeStYIZ+C9cbZ40TBkbgphdsnwEhAn52+bfptvlUbDEpn/pszwGS92nx0UURWvvVTEm
CxukVyeP+qax1Hhci/1vRIAB5qKof/bqLtjNb7y4KEsyT6tLWVyu/1kUDcurK4oehpS/07cofxpB
1I1JROyEEvEaLZP9vLCe28X9WY6s0Cph85YcDQwj2mQh+bBzXLqJY0UiFgZLUeQ+9ROT6FL34Y+L
lk+HdE4hbUftSlTgvQRKgWqA6IGlXFOI5Jg+XDmKePWTmLrcJEqSg7gyedSmyWGUrVWVIOguXvbl
js7v/gdj5oelwtJV5MTtDbIWi97caTZypRakJ1oYQJOiwpXdjU6OOwY2F2W4iVd0tlOKJ6Af1bB6
Ey/yX6tWKXtbpLNxnVQ4B9M0OUZQBIMSB7QmkrLCW7layq7hSfCf+cYqn3iHrdFAgIwJebF8GKri
7XXVPQvMtoEDIJDhrhFXVdyXMgHKpBbZcx6CMxF4cnW6wWMN6U492zM/XX5xUT/connrOl91sWcR
2fk1D3BOjo4+bMVVFqddEvEDlqK4sJ/q5l2daPkM5lx6iublL6m+r65NpPVWyBgiFeel7muThf1e
gwhwq4KYpQj0DALS7IjOJK2Giu9Ms6DpmVodhzBPNYrQbiq9p0BJ9so0hhyVyTX3ynoleo1N0h+k
Mdc3cpsQpNd12aoKeNVF4iS2vjYdAjwVYooucWTv5MA30i2UQQgus7PfYpUkaniwjpXqVQ9gsvA1
QxoL8DyxUC8K5Uvs9s9TRPsXDxrYL+Bvyg2scT2sHBRFXQLhURLhnih7WCBCs4i/hI4Fs6DeXIcQ
LgSLsIWdim9/7xjueI+L6id4x0OrK/lrn+qoasXutzRnSV6iA39yPZlI8aR6bp3R+O5grcez63o4
HJQadpyuW3lVWX4tR2J62ZLnL6ocm2sYdQivCqDtkrNJFkDHlDymRgF/kyxDZRTiZKpy4rgRYixu
/dSCKQkxgQ5FAT9S9lVm5rdxiIqbyIkkyTIL3rM0hVgYI7yRhd4mL6AfcofuXcd5tq/licovkQsN
ORKYODaTAXhlu+zcwiyE9VoG8Km5CInKMBhu6iQjJsipO/bDVWafiNTAveZgbK9h/RraIbh3UwLQ
Jbi7cvQNWk3pKKryBJFueBdh5cogPtMMvDWWd69gw77LeELvsaQo66HvPXYQNISmQ2hVbHItUyRF
0ZBdDV3X3JSocR7GKSkTwvZMni3Q1fRYGnw1iddKbqGK1uGd0QfE5vpehRfG/T1EwXibS0RzwPxr
8cwtxxeB4TzAMhOsC79ewXuqbS3F0DfDUKVwvBFMn2mKfjItQp0Ja1U2qqlG9QopeGgwUADPHT+/
FEDtLtWULEWez32UYUPtoDYywabl6ikd9VhbK7qmnESSDd4/lVlbSOvBAeXu+DHGZkgNnluXgFHb
7Nv3qEvfNFzpxIUD9+fd0sEzE5lItEJWwBLTjr9xd37100h9H6qIaAUIcZ69PiHsGh6sh1HBl2wM
kXEu7LQ9qW1YH+I4zG7cAgXIfy1/qXqJhyuJ9austc8lrEFXO4geOrOogL5K5ZewxXFkQfa4FUXR
gCv0Bfr1dFv2qxbhjtUwdQ+VGFG+kFiu6Tg82FRZErBb5ozNh4ON9JsVj/pZDFVWunKzHP8AOAyl
zgRatB0fnGKz/ILai/74/hjN45baWD9UTb1NZWht1i4Sy62XPCFUOGK0zyr2yqZ+BmhRfQF73t4w
HR9FCaHd+guidYChkh6ypqmHqLO0/PNBkf0s2/BxoRpIoDawHywWU1YCQXeBP629lB1m5TyG7UQ0
WDBZHKHBjIhm41KoulTvIdtU1qIoLk8Sy9OnyiImbLo+Zt8T6FJMC71wb/Z/5r8TR6m7N7MSzNl0
/WCdJiIvGRz06Xlm+k6HOUVkRVJ4Iwj3pSyetr6GQvJDpWgWLQ3gjk33QOAMEXhetyKuC0mFvGBS
Usu3svT8Q2t2HhzvfvEtz3eiPez8chersDYVo2RhsJZs1MKxBx4rL/AuzZR0EbwntubuPzS0bYyc
zKvnmuEWCEN4zvsEDcMpETlRp7PLRrLBhFEtVIIKvcH/0VEcMvdejm56xAH/L4fEdkd8hazsPw9T
Nxkkt4/9LZexBq4//TrRW5xkyHK1usT1hKPA7agbNQhYGCmvwZSkEExcRXFwXRgLA7cDvC6HGNen
5lyGuXy1dBI5FPTOfPga/MgcHNpYVfy8cNDEGCTpZL0ahOLDLCVaPx0qiuLENayjBwsi8PlQcbYP
RySqvm1yAjQ+N0y/ashDwI6PY2a+xciTErk02vG5Hor4bPcBAScKzJtNgp9RxluxjTJfeZJzv7vY
avkj9RX5qTMz+Un1y1vDBHvDNw3SBdJBvn6tBv+XVdbq2SS05NVOGApnTn6NYTN4DQrpK3hk70E0
6rl3dbPQvIs2IoW3MYC6L+nUsy9fo07RnxU3yF6U6Ci68M1JnuSqAn5588t4uLSeEl/7KYHcT+1W
elSSNatxxZxNNN5UFH0AmuLIce3fctShXmpjuwS5FL8mTgmPtqLVa1HU2qo7aKimbnLdgBF/ZRpN
+wUZK6iLjF7dBgAqX6sWWQQZvN5+wle+EgqWb8zE1Q89kpn33OyfCaFp3o38+2hX9ldDsutTkgdQ
J5lq816NBFLIlpHeIdGBS9dv/3iWWb8TsqVuxhAVcbNynxWCz+CwrTviPcmFfr0dkYYFL/xPFbDI
v42f6lTDIio2GS9555Rb9NpyGOas7DmRDPNUxc0A53abPasgpr8g/b4SjRJhbM9EYHwFyStfRZXp
VvgX7C7fi2IPm8RRcYZoLYplaOv3ES+dKIkRm06+ynC9qSCiz94wEpeQGb52LuGKARZdurCwmekV
o3vYbIjFg9YTatlt4XbWSbS0tetsdaUzeO5QOxldZh4IY4LXVi7aNRif4CSKViCbhCkE7VkUTYSI
0IFU3YsojtLw3eabfxOloU3uzNfpXQuJ73F77+AHnfQYJ7V8DVxgxL6LXFWXFncCfbbQTrSPuVO/
RGEtnwlW6B5VteZVCWGVLyL7IjqIengRd7lUJjdRJRIdlqPABMBQNiqCqxnqsYnpPYruIXC0e6o/
VlW2sxu7QLCw3EJjnp/NwcrOQQNYbiILzs+STFI1hQ3NrDxsQqeFdNwMqgdfsZACH4xnGMLid9ko
nC28mflBFMHoEFKvZq+53kNJqbXEEkzdlHZwV3D6EVWT9qgryzWB4kX8ThR1sgeOb+1UfB/vpqGd
U1synnQ/sa55ZBBgMXWrB/n3QLTkkU+bcmVZp6BGRM6eklGJ3TUWvIr43X/qli4iZ0j176JVlf2/
Ha/WBMA0ZvhQ9mN166WCcOnMhvqOqC6dL9HvVHZf9L4zXyurhx8oVbNL4msmzMZFTERcN35tC/tR
dO21+FIGmvNWVqm8scvQuMa5gwBLWcKWAi/sC3CknxLkV9swW9uEDV3knJfK7sPvjUKAmKHZ1YOj
N95JMq1oH8S+/ASrSrkSw1vjm5w71c8GvxFhRHoID+OgHbDZ5rDu5sajY8I5zutuQWyppKsoKTOY
ceGouuTMqRcz9zetq4anEnLyvw1zH9GcL7XgSAh+hsZ/I4+eHG5Eu0/c40WMFlo2lWYBnLCw9ONc
FM2qo0T9jlc7mHt6ivpo6JGxl80O7PYyhGHpZ5Pw8pPlG9I2VjIVWarOOhjE+x7RuqkuiqZbOzNK
hvuAjsumreXqhbdRJvTHtr6xdn6Em0f6UznPdhexJO0zY/f4ZNaZ/hNMImSROvM8Tx8vbRJZgFS8
cVsWRXkL1bo86FrRnQK7NlD3dXNkCRoLfiyCVZn4QGaqObRYbuu+h17/EgW69Fsi0nI+UZIqUMVl
xq8h7r77kmS9KWaVwHasjE++CTc4SxTvAQi1vU8mUnFZcuNzG4fGHnNA/GADBSLGuTKwnzGRme7o
vzMBfwN8KP1SPXSQiU5ihc0iPPJs/XcCM7LatM8e0hxV/aVtiFmGp7h6dmr2hE1bKA/EbTSE56Cw
BO7K2mBcc92DqmpoUPXWRGkgx6jFKU1yFjnLKnEBQoFwbSJoXdCv+aJYnfOcxs6bMoTSVW8dh2sA
fW/px+VJFBsN5rnUCpujGrYQUymsy45NTqhbVtnOiwcgfVV0vnxti9x9CcrxXTU89SZK4xQBbqnG
g+jqKNY5UAz3Lkp+6+3rOI+/6JnqvrgjvsTMqJ5yzbJe3H3vJtZ7yKdyX/dyvbfqzvuWqfuyK81v
ORFZSOYU5aHzuuwNmbt1awT2F/aRF0QeslvpSpDne4A3mtZXVnPd1BBkeJxR1p2QLP0esqOBlwji
NS3Qfgu5QwMyNd/ympelQ6WV2qYwG2PXISl4a6aEB2PYVGgjb0RRNOCwzW7ViNoWktVngp04s9cU
RDcgOLrCdpfdtCkxoeI925J2Ta1i/IIV4K3Jg+HbEEyBHjV4DnigoNyL1bdw7IZvfRkY636qD6b6
/+5vQ7m09Hdtl3EIT1tXng3h2z/jL/X/a/z/7i/OqxYdyG1H3+qpEa47NuyPeTeUj6qlq3tzqoMu
o3wUDSmb37lOdIEosnrMp7pPx/LlhM5KcvahyjdRJMaEtnSKSt7xZCR/62Tko51U3y3dRGMfOs6q
LMEbePmDlNQGgEkwX71Sdt7W4l3ftPDYbJJeyR5E0uvcr6x9VVdKVWxVP5IvXgEQj0lKFGBoly/1
lIiiqUmA7udyUmxatmtwPf7TKuqXojhC1MFtd04DAtqWqnmkpRwz6Y29/ZBzub63yH/ASOa8R+CZ
eKjy9Oi4YEnV3voymK3zXYOADmuh0z0Yto3gaATfShbLAd5X0MQAj49VLu001Rm/wsjQ7RtGFYSn
r8CyjuIcfkI4X1vUxhUlbOfmNgqOrmlsxCseVK7aC3EjBqoDmrZTq7o/qaUPZ/ckuCMUdWZxHcPP
AOey+RINImnh6t7aBFmBRG+tox7rOeQ6tfuYWJH0CEF0s1EPDjJi0TjC6aLBHQMJuaWvWIKAiwn7
ci8VSbtn8wctvvan0OtvUIx0X4MQJfioqduHoGqVgxzWydHtY/3meyqaGFI+vsZ+/Iegw+QPB/vI
wZ8kXYcdC+nfR/Rk9lrfeLciq6rHbEo0meWhn0GXOHXQ1AmKVBGyYdT5TYnBxUOZLG87J2tuor/o
hsDTFtHIAQE0yGmiSZOdkHm0ZNvo0YOsA121Kr5DOoRAhIEwmtbI/Q4dtPJmeE20L4DWXKMEUIXW
6+PFsoksBh1vnq2kC44ZVMZnRw+MI2aP7OQMY3dKir4/SnKQnxMtQ9jHbYNLVLlQPHWWfYnyAa3X
EiNJ0ETuLqxrGQUGudzZTtYDdIV0GQKo9o5/It/GodU8urA9wRtM7CAzDtFARds+jQ1SP4g798+B
AT1yo6/axsco5WXyS4UPeu33svba2zZc3vCefkV7pl0VwdBfXXSooKBO400x+AFMWPDH8W0C8OHG
44+osrcuemRveK8reG2CCWs/Bk/Ekv4JTHn8IUXaDwy/wMsND0O5Z6u7pObj7Hb6vp1GsEP0O4gD
y5F46NlQmQMknYSY/MiIS1Qb/btDrAFbwKQ7w43a30uE1Cc2/hHStfLqGEMDFTJvADuj/JBUCkQy
kPf1txC2Fhbl/SHVpeDZlRzrZimgaYUQvK+3QO4Mtzu0cTe86SZ7J0Xxnu2MN0UZ0gzaALl/CwgA
3Hp51x7EUWoYHUutU06ppXQbbInZCURQyFZ1igw2HAQ53Ho1V+kDhIiii8h9qDSnFlH5uWXp3ieC
n5ATLOOIuqKwwaHhwFsnKAbejLxGyrGWmtcGActT78oJ9BVckgS+beyWHUiPqQijnbMd6gydy6mo
6gOgJd3IjqLoxqWyAp0YrhB5ACRnWmwKpkRNffSecn3Iz70TFShYkBPJ0kfkRB1K4/SuVEKUupRo
rP/DcSOEUTkA9f8aWxQ/nNpCR+DISmj1oW45RJy/D/LxlMRv1eD7z8y57ioLLeOoumAr2lR7kh3L
3WudL63HlNtsOVl4N4vsIEriIF1znuomca6GIR2gLhpvTlMBKazT+mvbW8VK6yzve+1JzwCKnF+6
ouxSm+kAHvC1p6RqQAdIeZsk/IMx4wF2kPBHEZQhn52qfpvk7teR0eRX7NxnGRL3K0CB4poqhb+D
znRcRbpcXJcG0coC628/HUmerLbWcvNKiAzKzdMI4hDRcSm2Zm+trK7EZ/mfk3waWuoj8EKq+xoT
owph5nSSZQBRjDv5gPMrPG3sTrIuTe8hQIR0KIovUusDIVGtuw6T4z02p9lXyYgw0H17rgPpi6RS
bB8sTAVXS0a4JJSh+p+LUx1K3d01mBJRRwimskUXDS/I1Lo0iH6irijlZKd3qAKIYm1q6TaAFmbT
hAPm/aL8EQBccDK5fFe8Afhbmw+vVs6mvRwq9ykd03ZDqFj7qDYhbJhWnzzYGqQqISRu18Fou0NG
VC0MjgEx+8hWHY3YgRNkmsU7Sw5uaSwXu4S97l2GaxeLAdbr2CglDOtZ8sKv89fYvO2vkQkDijHq
+jc0Rd/cKjZ/5oZ7kjFkejDhgGuKyoil9EuW1yb0fRgZcGg0f/rBubhpmv3UqvC7pGOlZrYkgJ6o
IcNoUcPSoVowoPRMxqR7ccuugtOcDYRo7S0/P/sJUEDRmiLheXHbsVqJ1jD2EzQv4ZQTrUNtxrdS
0r9F00h4PNKHuCyeRFuo29icIFpiTR485LUs3UKUhMh7xhg8iJxI5MR7H1W5OC5VIocaqr8J0fGZ
j1paZSux9iGOqJWosyofukm7AncKOeh66becR+6Sa6Vn5skdVfqOIapUIJGe+sjJcRG5OE+UWDk7
dqOcZXBUYNYDZR+PUMWIBpH0NqxBa2nqU0rSUOyWYxRX+pmPOcx2/xnmQxfDCsGQicGX0VpkOtat
NeSbeVzR7MYhp/jQczQlaY0clr7RTAcg2DS81JVABEGwfjhQNMynFD/QT2R35+j661yniV+wnHxw
Ih5B12rkY+XXm3/9T0vvv+MqvxIP3ob5N0xXQeQ+/Njpx82/SbTMJ23y5CGE2BWo+N6obfmcTd1E
B1cvMfOIrGgRySAuv8jqdgN1Q/fDwSN0lZpux2oDObW+ulZRUKxLBCy8AKiZV6Xfjawa4NAjprGV
j6bvjnvLaX4TljtsYogV5eBnq0ZIR+omehQO/GBO1xz9uP5VJq6zY810tqEwDQo12CjmMFHZOj9N
CYnssFlJJRM5RLM6dPi2g42xQt3KLqNX9pkHQHgvetU6q5bXDl6P4bl0C4KLmxfF6xkMmB+M2NGt
lauLFYK/LIh6wqCzjbFuZbr63c+6i4TXc8iQRBygYMgnh18m4XSIwPsewBGzTXWicyApj2UdSXc5
ZMubo2d0L9yzzloEebmpqutbYFJxdJ3rFERcVmPWJcflKA9L3iYpoVxCN1W6iwYwaN/rEcRVUbdA
OcenqniqYr27dyyEaquECz1lS96NhIxAXhbyQ7wXKUdkBYUcZA+KxoLZoe5XPVBT3SHe0IhvrdKj
ADYlQ+w+lh04/iQ7W15nEPVPkmEtXoMx63dqBteYqEthYNiPqKxhMP2nrhlZSEBpqu4LVPQy23Af
kimBjsLJreJem9A1xTW8OD1rmPs4JUGs5Qd7sIaVKDKDaPcQNgoAQ9VctdRXpv41MGrtJKpsqVDh
JetH5EKrbCvqRKKproqbCM5G0eVDA4x52lDNJxbVhprh3x2y9ChOLOpcv1uZTq1t6qHEYz39SNEY
RHJ6NkwICKcqA7P6zbKkTef54WOWbzMAwfdaUYJHfOZ/+qBwj52iXSEijy89YlV3kdgjXP/QWhm7
pS4e2hQRN5j5I1kKJSCNrobmdXOKjMi4Y+w35mObwNyOmYv6kV9XqGjZbNrcGI2h0cjt/VxGIanY
lVmsr4nzpd3PDfU8LZ7Dyn4YHVYH7VjgKyoa/e44kfRgBGdvKmhB+DfpjfK9wWp5GvR42haC90H9
j8CMpV8fwXIUj0y9YiBLzky0K4I7gnfNLc+GzfxEjXngEWtcr2BFrh6yMvEedYxkj2qYPeWu159F
N5GwJFNXyALlB1EUfRVY1jdGQeS4OErUgaiIgSREV/Zw/dqRPecep5pzh5d7PGla881zS1hCpnrV
SlqUpMKVG9og/0U3GDCPeO79q+jByu8uB4p2Dkaev2wI6oPkOeYdsKh1R0Gs2Cq+jZZBP1p30aDU
kHvKOc4ZURQNEKbotyJmwYjyhgRzrF/jSta0dRsw/0atcVn6+thOETOrrH2sFuHOHoiYgM7Sf8xB
Q2yQZ4m2mgUz2tqqC3enORrM4fC3PEL1HDzqdQU2VIuwH/TYQ20tRlRo0jIRCWuXEbUs1DzVsWe1
kXvI4UmIhbgTU58L8fDf3FSEX+9rWqPlh7aGQ/zdJK3iIg59EjnkmhP816d6Qgk1UwijyImkE4GS
U8KmlsBJUQl1bbN3VDzefQjhSzY8+3Pg1RTnLbPsLt9kdcTMUrOLnYAPS8IaGaiDKCcC9dDqyVd9
Ah41E5KmnH4C2kQgj0yBPzIKiN1gg8QoAO/uSSRqUfcjAkflxL/xn6waOz+DSIUDo0qhfRTNbTuC
EBXZENoZKP+jEDcHxPk47WDZm6+YPSBBEsEzEtomLkRxFedmyF7Ok1VmD/cJcgcgzIAv6Ftp0CQg
ds3vodF/ubBFxFmx75H/2hjKk4eu4ylr2jeLy3oOkAPb1Yr+zR90Z9tPUbURw2TOmRkn2Yr/u1xt
kRN3AB+Wv9U9rpWEStpZbtRNGXn6oUao7WRqWX402SRERViuJLnZd7r5EvOvDaMHoQ+oQ+YO8wgo
JWtyG0L6UTI2YQmIeQKlpVPEtTXdLJFLIG3YFtCC8N1tlVMFs4VXmDi6tBwmvijuLx8uDBBlrpvp
VFAoWspakhIXez8Gt8I3fuqJL20145J1ZX+qfLObE00P+pOrTlcuGb4lilqcgPwWJyctIB0X2dR2
WmUrskJ6VeREElluQbSTAxvGFDufTXIsuVYA0GHR8a8PVu5Y6TFIIAKYMKLT3xSJ+MNLsUk0mGUU
dDPdCcM0TjGK4nJkAnMqsvWIwStNrGGz3BnxnC5FkXOUDnkrALxM3hk8gSTaFPa3JEaj+/tGN87R
FHsvngORBFOxw8WxG4PqIqpy10DcwbNZjQhZg1YoGphSy/1ts+xLrFQl6qNaCgZsQo3NWatRu2ME
yRcgea7pxA9R6MgYiEQUwwAWYiWQ/pQsKbszwpD1aqysFlUUKezPlp1tNGS66qwfVl6CtK6PPvVG
tgt2Mars7rH9/HLi/lnJJ2Jd1iPoxmYIzgGlH3Cdb9WkBTcaXZOs8FdwlOEoHXP/YhILc/XcZo2/
vVp1Q3JLFD4RqVMYGweW1bNc1GumjBwXOpbFvGiO0A1MW9tRfgR9rx7GDgUh00aT1vpal3W603HC
EMXetGixVN4uqBGi1NOV1Cb4RwgT3PDBZdIIH3RVMdeDMkhbV6qRhWnVHdz/0NONL5oeH9M8x36H
JFFQ6e9FV6BZOMQ76JeCrQHQL6ubi++V8oqPI8hkP8s2FYAMv7lA/Eo8SYhLV5JxvXohRhWwVGtI
2YJdV0wa0bVGFC4mCpzT6zFXO/SN7WqTQ1FR2dga2/5PZXFh7NZBKoXjx9a5eEMUrgMEttw0lOE1
RaI0UDBXtzLEt1oIOz6imUX7J3RBZMtEUq370bD3Llw3Ul4fatXnIsBDF+gmV1r3wYpXnU5cTPfq
2JPpEiFI1mPVL4tP9zS3KArcMZZ5TKO9Jg0AgSXi/ZtO2rOiGNf4H7+xePa39gB+P5fMCG4iwnTs
kbWnDjbHhh6N8E3+uJc6wyGyH3sokA54POULwbSoZ9goMMgpNzoHpQtmvvEgDLY9W0Zrq9HhnAL1
5Et/ahdtmbK/Tk+QGpr1NfbH3waN67TiQ1mwyZYs95apzc8igR1J5RVdK12LWNPQ4W/0LRRz5FDf
YBC9ZFGFAq4JTgwE9ybGnKDpgMLHSI7XZj1RisC1vOrV+qvL92IDy+sKXWb0QRNcODbnMgsngBNi
bNdE5QwwehnXppB2iVe5jwOM62Nh/8hjVPU82fs+tNKuttkIdkq7mRaAran5Z2Lldobj/5LgYV1l
PdrESj++OQUGCwyQivTbQiIRXiMtOGoKljwnlB9hXLDX2hBvXL99HhR7hxAu4SM+oViSLuNtZYck
RT+jQml2Y9E3m8GP851kv/pSmq6MMHG3ZZxin2nTnWFK2WX0GbCrsQwGivLg9WENNeVwbOTv7Pz9
tTNY7bYpn6oIqdYSvS7s+VvTyd+VuoWeBYIkW0P0uG5ficjVIDsK/TUqnsmK1aCyHuFfXTkIpq7q
oU9WoeUfDF2SVy2UXWaov0IkVugESULzFbM+KuRNGqK+YsMYKivNQdE8g7bhq+e0312vKCF1yn6F
49uoRpCvxf5PgnOTTaW+IKH40hIvidcFttTu7ECZOvk26r6xN9ja+qGxMJkRBGy66h/MN1CYmO9h
Z9yyHqd97Fx0lW6J0l01mdU/c3q4bVEdrvPq4o4NArLpsEee10RdNvUPww+Us7FXP0dp801pEJSX
6+Guh6z8m3Gi680wBCKNjqNPZ4ZOIZlsiBmG2NDjmViXWQMhWPi95SKtyhxRYEmTjnnPIsvXlWJd
77n28ia2MPgjKXDW8l2ZGO4j2ob1FtdOuO4L68Xsk42WNkwEEjS0cfyGxn28URwc3lVZB6uqSr4S
LwrIsWYP3UcBeklEb5olQsKTTiyR0f22kuJXyPwfoU6zV9XX1oSBrggicPfd0Q7UX5kU/UoC9WdV
aIgFljDzy+yhsHDv064ZdnaCsyBQiGW3Y+KI/MF7U7CC9glkf92QPclhcSsmQ1U6TI7Y31plIb3Q
8YN9QmWrVl/Be1due8mc4M75Q+uHqyAzsZZMgbqF1x8zhY9CQoyQCXkfXC/Mmqa3DpVjmQQPFoEY
qzzObkmU/Uk061gU5vcqYOPV63ffjpONLscHAlWwB7k1ei2dC67e7k41amYeVNWbggj0baOFMPJ0
bbQxJdToVakeVpKR9htXk37aMBv5bksgeqBtdUSl1Noy90NfPiPzhhs60fdYAfbGiCXTT1/SXt7p
qHrvbN8kfpiYlcDgMZOyN0fOwlO79nx74hD70mo+bOPx6zDW8Qb+mWe/HH9mvflVzYbH1lyriVns
TK+/jlBzRibMcxX6k4ppXjNorO2sgmcwU/Go6dUxcl3CtM19F0gbO0Dr/n0I/h9d57XcoLJ16yei
itCkW6FoJcvZvqEcyU2mgac/n7T2/lfVrjo3KguhYAmaOcccofrwo/zJqfrD6MBp1NVL3OXbFg5O
NnJMpF27xpINa5rhEGMcCKENY7Qmt5dZRQeuNUur4fzEVd7Ot3VbKkDcCc84/KExDSC7IrI/pm78
IJu6WLi59tx6GNl0ifneFtm3wk7Pqsd39GW/0HbhxVqbeUh2vSieJmTkQa6XD1WPeXmCD9OQwajm
+3gUhIhtSsYAcP4ssKN23jCAxEyt3UV9fyHTiAxBD3xcde5vK1qsKbjCkrFN1LsUWP5ioLzQhCLy
UpfYNuUHs5OXDGuehTEreyV8fzM6/u69aDHow21oV452h99+Bll+gh4Rk6NJGvueUIzyhG4YCp+L
bbrJGVmFIDugwp39rRfdIdPVW8+HovV7TSBh4PSZv/iNtmfle4RcVi363uWrj04GyfSlbW66VG3H
Mly321bJdcvXwiJB58/scFww20uo/xVWwG51SkCpth15anpLsNjoH7ISr8/eypinyLVKOHuVF/7m
ORHKGfw0OTavTt8dTL+77708IM/hUnXRh13QNyIhI7pB5e8umnr8ScshYDRDyoMg+nPm2GAigG28
pGxoDEVFM648S4dg3G8EfcbOp1suixPRow11QKKDVXG69K9OB6g85964wIfnnKdju6hdHAF1AeHI
KqKn0sl/q25sFkWXq2Xt9yRGIjpsYn036P6Da1FETjHO2TIa9lZLlV314Uffcd7Nvbl2MPN22+Fo
gd7hnJItsbhztJxpaB1iJQp3CsvdVzwIITpFQGgW2GEzWHzJLl8jkSczC7pRLHvT9RH8e95iSFWx
LB7bAo+oIdP0tWnh2dA2yQMB8F2Itz0XOCrJi/+jj31/MDAioxuzt17YPWliwnbT7z9Eh9P4pCXw
XvqPpvXX0YClaJuQUexn/jIHImgYcOQQ45dS1zh5KMJqkQZ1BCLQ63oBYp1ti3nwdoRMvroJ5j1c
wfuh+jE6auNJcXqW+OukyUFoJQlzCg/FlMOlTh4Mlp8l6iRYTeT3zEl9iJLyj5DReCGMnrGS9Ry2
HkEl8svAuc6bG1QSBolgYeKRzymPfVTvHYrFqJOnwWdoSL4IVldHBEQv1NovHkOLwI6uWRHm+D3Z
dACZN4wnz+dS40zLzOuvCYNczR0CpNIWH9X6NTNrzg4VOM2sn+2hGCnG82whPGowJ4e3ESV/A3h2
t7fLq0OWPeL3Nqpnu1Qrw7RHCitCMxIXbwenv9fUWO0SLbu3IgpyMmmlacuNBTJV17OioI2HDSJt
q3WKJYDQsxNHX/hb4Z2awdmLjZozgING+wP0+0zKbBc61kgycMe08lRU2JhhcS8WOWzb7WxHzbLF
EdNXaZDO9rHpfbip/a+t3RG1fEgIZpWA0Bg+wr3LqhVSxvt0EGKty/odk4W7Xs44PpdXi+aPWhBc
PfoGYv0yfq6ESyUEB8oDJFjUekTdWSbYTEJBl94G0pJNNKSrgtRB3ONMqELsz7THAnJQE5ntjrkW
1vRk6s6hTjkDY77hTBAqwVTy13bDYZl3OA4Xq9hwNokzfszjHcyZ5xxG6oJckHpVGHxPRImfUGJA
G5np1x20St10heDtVw1nviu3LcA95M1s95qxdgg8Wvi29ihKsR4wuL0uUuUCH1SkUBME6s3VXY70
j4yFTbP2WAe+D7H1ZTratA7NAbNkJKQ4GtKe5jn2dlSEts/RX2poByhMiE2M0a9Q43dJjEdSZv1Z
TicXzgjcb+OaxLoJhGhjL2jql8TTTVzl3GVGyulC8zlKXNv8BHD5JUO52g8ZU2uTwf1EVFFmGg8Y
9hVLqDIIKC1jqWelfX3CKgEjXpomg30v2wgbX1pjHLeuMXjUAWkVYDXX4p7SvaVGjR11t9cSjray
EYs2r57TXCJHcu4wxlzOJfWz6nxSfQEpFk4ebxSJ47h2zicHCnslfibD/66KOV1CZKs4TPuLK9W7
26pvnES38zQFjml8lGNi45assOhFfBGOjY0/iZIBcxC9Eo9D5l761kOWkRbHwesZoNQ6g2z/PbU7
Eu0L6ynsHnqhY9WNhygJYiTu6G64HGN5zG1xEIbDqRt15Dkxx2h091zRdQylVMs40e8JHHk2B1Ix
/V6uo3h6iEN7gAvoXhioEOCShng2z2+e/+A5GiQR8+rFV3Rj0HUpBTYFJvZ10TI1y+WEiy0x54uh
6Zk3xButkkeZP2Ob5zPsDLcck0FTxdZqTA06scFgVzORK810rMC7ayMMOwH94C6QDe73cE6ku1K1
/qblOaOW3tyEI557Y0gYXo4NWu32QTR033EN9d62dtQXrcwpMJS7sKkq6b7UWc92VNI2rsM5KVWJ
Hxjl4PA25CHkvhaEcHNlbRmB56U/kxu/xcwpp6kvAm3AGzD1zWnnTq+lSPJVaG5ywUBaokNFgxqt
HHJgStG/ZTK6ItR0/mHKr+Y7TcAFgVlJY4C0klenbVJEpJOTPY8jV2+bVO91pSg5BqdjTNgyHo4J
ifZdHw/lnyokIyOLq1MXxWuLIJG1P437KjO/cg3Bbpzi/H71G6q7bxhJzwzEy7UGR2VRc8avfM2l
N/Q5lZRqT3Ja+7gATxNwO3yuehlmEe5sJbLAGiVCzlQrbdH+5SFYSJL8lGF+0F0NU/O0IlkotBk9
Je02xmBjAWnJXTSl+aMsbKfyZ8Nx5SYqjQ/X0LbuPIKf+LB5rOqnLLE6xa/7B7+ZTypqta7N+DRj
OYyzb5YFpMHiQjCfm5gI1/uRqymnIoJD+QklBur38Ee+5Sn0iVhOWKMMgs6LwX3xjXE/NZiR4DNH
lrzVnIdGfEp+LCxRLknmmxvtGrkcV9Mht3Vc3xPZr5OEPk2n9q8q9cI5Cg0EUv11OXRWTTRteB5T
8D7C+DbeESv0nBmmtiQBa/OCkDRcqDqEPfTjj6+1Z72CbT+5RU+1CTHVnmGcEV2NdGKfZz5tKktU
aFHwcm5CsgXrrRvoNe+6Y37UBlyqAs4EgO1DyZe3kMq6aHkGZCist4G5pRGpYUn6z9VPxY8OsS2e
otnZGjkFuogI5WN1ogLAaY8e1jPxbq17C6IxTsIAVvd+HF2qXxbekMmPQlk5xsMlF3RqToOeJlXE
ogj9LW4IapjMkjwo9YQBab6Gw3WfusOBsQJCPy0/iTzqljSBB3V1bp2sR+Mzkt6n27cvrc6Bmdkv
ZF88mo5cioicQiKAcQEnSHa6axvOFmRdMMS3raW/9Z39pbkDuDJMt9Yiuy7VAWNSrv/unFgoJoZd
3Z+yGh9wFgBocFfzZuM9vDavnhYdZpwKsdQ+ZKYzA9y131U9rmtXe8mJJF64saUCVVJ46zZshpCj
hSqml6WPVFzoC1vkd2XYfUmBhCLuZ0wpoT81/aObi71VOG1gaj01lYR+r2NQPaaathTXfN7eN1ZI
wYmiT8vvuIi3GFfcNUm81jP7J/YacKqGKSBJqkQpJhtzqk6ZQ6BoU+e7aiAytderFazwz8xooYua
JHTbySrNGDynHfy3UGIcbK/4CPs+PruJhCSsDlIz8HdyjHiB6DFU1kPYIaEIw79Zak8mUUKjU8ZP
WvaBZ6K0ZzPQIh02ljJPE95jS6szvt2+25l+8lgqJusoAH+68Pplx/nHZAyvmURXTdoC7lcl/3Oi
TlOmjmUKPS+MPikhPglWjRduOaztavroq6suT+dCrhU+jMC5xHvchG1HbX5FKscNU7x4aU1As3pi
EgBvgibEH75NIkXWykORE6dU2g+FpwQTdO19jtRBr7GQ9uXRZAkXrrfpytILCoXJnexWiUrekrwR
wV9tV9+2lX+FVQXX0iwvBW6NnVuwuDgNaUt2hz3efpZqFZIfD8sJrbZR7dEZPZraADkd5S8qi+2k
sCWMyQZNUx1Qr5cDRyOc81lYS52ZKh5cEVoQqQI96OYxJSkxydZz5O5RUH46ov7I5/k84PPFWM05
coa8OhlubVq/9GUJB9OLNmaTBq7qIRxrpEWl8wnx0h2utfOmtq2Vjb0B1x+DPMo88EzOrmHWhy2Z
DrjoQwMfvR6Tdf6pyvIfRhfwxgVPWVhUdBzF8mjlL73IlgSo3jdx9xYPjMCvh+A8ETEFsURfRw4H
CvqJ05yHGxDxt9DtTiC35xCjfLoEdGh5baxIIdrnonjsYvO9GB1BoxdT1qKn8nxcnkTHhVEmjzeq
QKQDygAeV1u6sUdCtd+qLv2m+31CBdrtsM0nU3kOl+he3uzq0FThO+UBfIyYEiUEqD9oDHIag7CV
frKzlVeYW1hGwHrpZFEy1BH5kNqhdCvtRK/5OhZgu3PvrsnLlsvSdhQ9/eivixkrmlnk2VY2R1lq
DAh4gZWXad/0vYsJLYRIQm87zhq6yQLLSkKyotGL7oZE0TTinMBsXwuq1Ca2eLI3U1sYd1rOBKtG
icAkwqVR82IdeYaxmSa/3iGPSxbNRAbTaFjFgza1mMa7Wbu53f1nGzb0Kedlm4dLFwkHRvyVybWq
I2zcLUqyDK7pT+ObJxLMuAmwcNxxCmp/2pUuknRETh8OOLIh4J+6Vq9t+X/Ws0Gh2osQpA8Te1qb
lzlv2s1Ahd4ormFDAwCZdI/kC3/2XX5VdnH1mTW1E8bgb9zwzyWzM5hy4xMeGdeaFrpbqouInOP8
XesxVC0tSntHGb+h9DhpqLCLMPyyUtEHQETeEtsA4VuYOOuS/8lhWfLqu0RdS7ZY28cuHL7Q/Y59
83tooW9PLMJhH+5wYsYgHcSq881XP8P0215Xk3asr2+XXCcwlgN9SuF873sv+OdheyhJlphlMEzp
Ydadh6I6V6kYFmmuHmXE9Dn3vF1TCSBN95yZqMld76cZbUz8o/p+svNLeh0d+FoBbDg2e6FHKmgb
izPCJwUeVdkd+RhyWUf1yAy/W1JcK05raycHQaCOTfe2taJYYDYBs0N3cCQw3ApP1MxycWiMmlVq
V+cmHd7G4hq0OKbDJrSKP5XM7bHDaSMC3tZtOmUr8rnAThbzActa+bH+lkzu0Y/+zNZiJtuQh+bR
cFaJJ1ke08dCvYRWgruQR48WR1a0QGK9GDu8HMZyDDw/pXd2bbVgprpJE914zXxWa7xj6W6BWMaC
fCgj2Yse9MUZxIke+8nRi9e28PKV1ogEokX0hscIEnbP3KBm0gOIHiyDV9KhS+wQyCEgVR9cYc/V
YCJWN/mNzeu0ddYIhrSzbEOQKc8y9xazsLXuOZ8zSv5CAVWGA8MVLFSQuDNxV91ID6eRu+TJ3Asy
xzFQNA1PRo4hoG5h+TKUFbQqACu7+snSGu8Xqbb5BM5s5La/M8WuK7p+MUUMptoZ8Ml1s88ekI+r
TaktJKSHNi/jXZQO1wLafLeRuCxAKyPsTsbmXi8KBium/VVeR0/hRw3CEhiZRu3aHVowS2iyzV2E
NLCnGLmEDkelLAE7ex3dyXAa0NcFcFSqlS9tXNInxh7ONbGmr0H8krlXzMs4YHBGyDZNjEsF5d1i
bLL+UpOZvmyJN7oa8u/B5Y+RXQd5D24z4qhhKGBNaqlqlw41jh9cEeJahEHdJ/qxU/q6oKZcTC7K
6WQmsVzoZ78S1kbofb3GIXI316m7cDK5ik0CW+aIi0MUiXavwNszD4J7mo0vjoRkqnfPTM34/eUM
9QdENkza9C4vgdXpW/GpTR2iV4Y1Xgy4SNQyOXQu89O6AbSvrFFDFIsfZO4Xq7mzuBir9g2LnpW0
r/VniTRuHnZ2xkqaJ+WLdGZr65olbGZRTneivc6EGug0xG/A4XOzhro2J08c7cZKxBwWmhIIsFuA
QE402izHfinypghcQ4YBlisSLieq1yoNiGyTGEBdT8lzPvIW2cQpbOWNHQghrnkK9cEW6Wvn8N2G
Ruds0ySDwMRpj8znpXH4j2ubt0RPBBITOSxrjGQcb3i1fRticVYcsPoc91F50YFQOKLkIuRXWcVZ
i91329Du8d5GNa0JGhmYOlNlucx6Vo5XlUEaDVtB4068cEHEai/khmGxhUfM2h+OZUx4C1rZT90R
3UNhhqshnV4thepycIfnNkTrCQ2o2UiCaFiiu/OYzOyk/QlSgoB1oq/Kcvql6/V3ETNUgEPfxBgl
moDNneoH/2a+oim9H/ReI3zaQwEzeMRuSIQJdQWf1gShMwkb6UnYlBzJdojdGicSqv/qKKaO5WaU
5g6jknKmrLA55kRl/IyR/ambf8M4/2A9Q7gFRuF2fT+3jo4zTggOHX5ivsWzhems9RwFBSND3Gta
RCbgHpoaTooZs0OKTxoPqzbW3v1GeKveaAhcS7LyyOTPXeWzRzqeYKbD2CvQDSod+hzEvVSs9LUb
jH1EgCdGtuSyvUutcLpzQp3ZBq2PkFBy3Kgc1xpe8PCQHzst19eNd4/HBYWhPr0Mo7GdWx1UeGye
u4GJiKO6wIxkG4zKNygU85lPHx3jtnvPHUZk1p85JPce3T5NMFfFYRihGtEO9CMD6NjXqNm3Dbrx
c0QeiVYSZk2401K12k9TDu9WRK5XHh6zHm6l6H+UB6BfpUDwsCufOkAB8t58fH+lA/hhPQ8h7WGK
e8MKgc6ndlWvxe60H12iC4o0vWiiwj3fnjjk5qpclFBRlsZAz+dePfHbSv7qlvrqBp2KxVFbg7Vn
czXdVmX+BXeD9ErcT5n30hmbbvPAf5RyVMUp8Iudb2IscCEbLjMt3RY6gc5NaN3XrZ/elS3HtlUv
I77kxVT50AMZghu1b6/iTqlT5a0s2LNLbxSkbfSf01SeucKmVMHWQlTI55pSwgOp1lN6Fex29B2E
tkGQn6ufFJEVrUL6aOp+GMQ10Gtc2gl/AZzkUdmfpYMyV/sGa1cfWrRl+qpj7SROQ8uYbR7lt+te
vVkErVHTQqwb+FUMfd5E/tyek+uNDfpWwKS9u21y8pooI5CHKnP4b9trBE04bgvoj3ByTdZSgtU9
zcfFvxmmZVWzDoeV8ZT2ScpxoL+22EssDdN0g8jaeo5jL8Xsv0ZJLFC5gWmXbaFWTUgjUyh0EOmi
Gct6V4/t0+BW88ZMrWQ1NPlphDLG7JjpnNXk9YaTh2Bjr8/wER6Z1TKJo4RjjUWlj00F6PDKatr+
NFTeQy75QuWcL4rKaE6d31VkeK89LvpehSdLx3gD17FzE06A/MCMXTx+qd7ARdxlLJ/2xovlwCys
2o+qxskFRRelULHyG/dcMBFbVrNoA4rWVYh0cGDEimfONWhD/abNtAydoSO+8C5r+nGN8TfMxfDk
z9ExcuhVaMvWmVnFgdIy8BhD3RnkD1DkjL8suZhHud69YTWXus+AYZzoJZ+YfwquSxEO0o02/Y3k
B6ehZZwS2xqWnSyitZaTjFAb3p9rw9EsupexG8KFwAY5cCc9cNuJ9dmaf8TobRuLmOz0z3U4QOci
/65HtLW621H7aYQYySnaK6t6bjLIFB0Hl9k+oePY+w0MnyiMV2HS4OLRmwvXF99XxQmFOO4krW9a
QWi6BxPmdc78ZTVEzs6H8nOHUPHZuMaMR5XGtL3kC3DFT5sjtkRHVAK+rsfQw9QmzZ98hzm16ZJR
hBfInVNO58FiemCL8D2+h4HCqhKEal71JtT9oTlOfZZvoGXspiE8ExeC9AUsIjNGqDourxlN02sh
7d9mHo9C9GeqVGyL430WsgdHpwYhqF1noufovlZnzFHOThoLytm2ADmxtrXd7YyRHPRifNSm2Tj2
cIFMeMDrMtkWDSVu51u/Zmb1C+m0r1rZzeBcGRcDvjcTZWYN6anx4n3HLA3M7dMUXXcwCItNY29a
a13nL9u5DHwRc7QklxxnhiBirS+bDbZKOziTXMoz3UTfX33kDnFi4WiROK39Rnb/mYnsq2vimaPf
3Kia30UkhBeSt7525vYjsgAh0/Qqp0+ZoFlkPJmlFwUCizIQBia2Nl/z0AxriE+ssHdplz7z+z+4
X03V+MsIvACYFtC/9fWFpmir7Oh3bMeH1nR/q7x79ab2kSlEGJiphk++S3CWj6NUHdIOCOPK3mGO
qpEa7Ago2UQeeIu+mGtafp2psxtae4zSvoxQeUEt4Yldp1myQ55Pp5Yvid3ZDaOD+cPdZE0blzNI
RuWmYOEOHe3N6pM/zM0kyHM9bkodWhvy97j5lW77Ss4UaLQsz7VYGyFXTtZ03JX9bSEG3I/ll5l5
cNPHVe8lUOp0UZHLgO60usbPaBMEu9D4cc1fBpreKp794wglbSkNrBGgXie1DqfXj+9GezYWaRIf
q1IjtdIqDg5qtUzWxaabbH0Fbc6mulBBL52NocYIt7GqJoKlfjB5YRzWOP0zcdfQlEYoOkl3jBFe
+3XHCr+ZqvQ3Luur6VS3s6TG/00qp3BAcShvacKuGWiTejHm2N+DbARjS/a4ZyfGanTlU1w191ZP
EAQ21XyMZKkKuK4eaDl6b/voZLRCNePyIJl0gqus7ICn3gX6N6Z/Y8XEamSIMRLuBHNqU3datVLV
uZt1Yy+LYa2kFi3rjKKsarelNKhbwYQTmfDrjXLlxfMxKViAwriWK73q7iKP4PZIJ3YBxpHha+3K
zzXkysNbPjarZmgpAbroXjMo+pUsfyIGenVKGKUfaclSm8xPp6vPQu+2hZ9Pq86g3s27zAEPshAL
5TiyhOq+i6yvSuwji1WTnECXcdifD8ehFDYy98H/JSPlE/BL1N4LE5TNSAwcmpa9RVMaR5QRY2Se
EaycY6WfE9XD9jB2VZQXawN4wCmc+9H0r1QeytGqJkhxgutaNeZrOyZPMCwpR/GhsrsBoYZ0TnK2
HkMrfRCsKWvP7TdZM2/8yrgLuZIjFg36kgEZ0ZSrNAWNJLEzTZqFWY/WEhol97yIYqeCF9MWoOZo
uZMy3kyDsXa7jqoEsNEns2BRaflBjM1PmA4/WcusIp0XRv2Q133PSYPkLyzfzNj5SUb7tx9K/PrN
paXn1Qbze+ZlE8YKNV27E38ByTKwr2QDeKadrXJ+im33JXXHrW5auzqmVNU684D9DnIPAUen54Jo
t16/OPwZQlvVesUFA2uIwRdru+YKq6uvRmIbmH0JS5DDlu0AdS+OCxKXd+XrHPrLZprFJu6MZ58c
1rr23+P+yohP4oOmIFJAtCMFohgPdkHuaWkCcBfes46LWx+WZwyPBphXw2M9gMV0EWLY0nWOCMcI
tAurhwIhw8Kfp4Ps/WUy26QosQsTk4OFTwpjVm9te82DZRefTUtWmaa7eO1DSNOHJ18AL1s+sgLb
e1SdQcFmL1lymUDjkQANVzxnBHQiN8FezLaaT6n3Sw2Wak1q6JiYZ8dwyQzFNzAFc++rcHu95DEX
eJ1lZi9ELNGmI/UJa/tSW+3JbkYvYNZI201o3UKrrfu8d9qVhNOjPJiPY7c3e6bBEeOURvvGyYGo
R7DVhWpwkISXarr8tIp5eZ4b9KXuDgietTExKq5r86Y3+pdCBwLDFemqSN9oCLtb36EooVBUqFWu
Y0D8pBJsJ/RoAhyg+g3bj9oz1n0jDr3r4odSkQyZsWZjaOGWAJp9d1SV6I5GmfRHAIiZsZ7SttBH
1KLVqnFXtKJ6SIWWPdBWX/++bShb9I/4FHHZdEK8IMM4MoLG1tvNfx5mR20cVsQa1ufbJugAzCFs
8f7vi6QqSlnHvXFlz231AA5TP0AXe6x0zDtumyziXU+1r2//2eG6V06A6ZpPGy//fSGAdFT6ytR2
t/0gW4+XsSa+/vqqtxu0JdsYQSVjaz7ZbVvrtF0Aw87GxuW/2/LECwxMfc63PfDummC7pADadqbO
Yhz+c0Nvd/GEVHf/s11QG2Cloxho/Xd/o3ZwsRAH5qTm6d/NOdFqpwiG0e1Fb9vzciJ6Krbv6UXW
lVmH9ymZnk91CHGqrFR3d7vr+GV2zYCbV8mY9k9+E+V7swZLlJHquXJ03oUMhCBHftMF0h2PSmfx
vT11avw2iCDr7W5309xPNwgbxPKfF45CdSCrENDs+rZNjutcZvyz6+2tPL96Zeoijrd3UgmRjXPo
RQAS7K76utjSTmvB7W6C8vSofPO5qDU+h66frdpoH2+vY/BMoIymPtxeyJaQ+mrph+vbo11qBxOc
XlQ1eXm53dh53ayzhlMLq6w4DnqnxOtCFW1wexhGc3nhDZNtQwYzq/h1nyKZY1hXDLX+fZ2snUb6
AbkBpDDXXWclZyD2eF2qMb9nBH9lDlTVBYs6d1lGyfCQYam5bHFVeJya2glC1DdP1F5NECknf+lA
3zjvbPUaz/jZubntvsnRlotc68sP0VS/hMoil2zkqzekxfdYSWSDqfUjZ4jsuVf+dSMVRcFMhQlH
GQx6xcIx6/fhSEWzaA6gVVByC1xohJNCPyCamHJnYO+53MTMQn4ZROytbq5/8sa9uDD8vxKVvnsy
bj51egKqt9Z/N5ndLrI0n9ZJFRGN4hv1hTB5fDVzlyXoGrh82xZlFZLKWaP4Ger6cnvAiAyXRSKs
Vre7tweaBHAojXKNcoeX+me/KhpXDhSz5e1ud32B0jW91TB6OOr933uQ9VxCn2aOZqu6jIO5cfW1
Zhm4EF/3ub2+z0xwM9b28M9HvT0g27DfyJaZ1m2X2+uPmg7Pf4iZ95c1fDYU6dt5yIiLZAR6Ji2o
2Pa1nRIJWsVHTjNt1Wlj+oiJQRI0ht19FLl2Mu1KRcyIL7MXxn91YX9C8PZflWN6RCB3yGaVm4Oq
+PVek6W1d03lrWleB87/wmQubg1vKhze7BIrl9heoR7gB5qz+SLdynkfHbMMokjND76RlGvfKbDb
KdrhDna/tyG1OTwTa9ourTrTX2AUphgmxfe1nj3I2TRPVlVgtGA5itEEs8A+i+sTBw6DoqjMThmt
08bCa+GYZSLf9DUuKblkwFVkajpmttVtLAmrQAqG/70wiqPRT+YGZ5voaPims+FEcQ9ZhhCgZMHl
LLuTkE42FdL+rWWn8YVqhJLOcJ3vKL/DV8L56ejDF20XTQ+3XRN71kBl/rvrOLT/s6uFzPlBJ+N7
M3Q2q2+fPcKeSg9kn21UiLcpbsvAGbdtAJ6boa5UvFLEhS6rRmfqF6pLYbYkK6fhvDKTWV1uN8TL
uoGFncT6dte47mcMKHEjq7I3FUsbwd0pWDauPtHOTOrxn+fFKaCyZ4bNHUPwn5k0P4yqQPrh+t93
lY/tDTolukFvW5KiAsdSIQZGl3CxcBVeQtoZV7dtqvTCC9U9HH0cN5kJsd9tm6uspZqwZ7rdU3FY
nLAo297u3V4IfZq/TUnPg87Ma9xubGGHBDdzDv27DT5nwyjXMXf9/+3H/GNpYm13vm2qfE9i6dZs
y4YI9THPu6VuKtgVACjdWksFvx1xkPEKNSJ6TG3OwLLM9uxyWYAIcN0INpkF/9xv6wYDPnDcf/a8
3cU4H6jpevPvS9weKO2oOzuM1PGc9rCBUe3ZCCd9ewPupZbzITgw/z8bI9vRt5oBxH974m3H283t
AXSojIOvT57nCvp45ju76NqA1nFjnQbwn3NU1NBacA38ADVsGfLY5b1ZYVRhz+hxyp6Bo+XKX2mW
/iWJEN74NXj6bXvh+o/YfeiP/rXcrWtkMVrcs78s92WFK5Q9kTYdTrJe3bb3MR2R6qtXpjgu5kQj
8aopo8vCJnLWiJW2b12OpsXtz24iuVSOA1bmtra/bWrSjEdv9//587b138cHH+FaXmh//7P9dvd/
ttmmZ+yKOlspDwyV3KtpH5vTf250vb0kPf/rLOCLF7Frvxkp4gO9yqoPhnY/tqicT82VL51hdDvh
WGLjGWm88gsL1w884F9EaTA+Q+EhTY/1NDLwZWry5JXES0KNWTBhZWir1pr2Hi5b4ZRaS1jhrH9y
PE11XfxOFaaefWu+RXarwyAtPTp2pd2p161pDNiK6ozuF7qyom1YSFrrDmmXZxaflW+8k0+uPWCY
Xe6lic1g4s4QEsZ+XRdV/jroDNEmLTfWGhKuDycMeIFi1b8OTVTdGXWTr3UEYruyj4oXb5p2gJHy
01BWieopDPdFPKQPoYj+bm83mx6/YD2WZ7cshlMYMWUYr0+4fg4YlMy0UriB0onEBjvJrxRL0uPt
xpJjf/x/zJ3JdtzGtqZfxcvjgi+AQHvXPWeQHTNJJsWepiZYJEWh73s8fX0RlE2JVtl1alSTXAkg
gEQC0eyI/Te11QOvtT0kDjRm6TUAyaMwY2taqTJwOeVXYNpw4Kyzb5t/XkIVz6vqIc+zcv9+6UwA
C7a0odv2NdSAaVoO6Lb4F2qrSCGguQOy92ozaUCxAE89jF574ZIQ7A4tKyCgw/R4XdZa8zAP5FWT
wqof3YW8dTxl7VOZ5Q/APMYXLJqPPfHoazs4ULKKEAf7clmVHjSBlcZEXi5H+yH8lnwCIeOFlqTb
5/DEO3jKUlyudGsU5kyjWsVYS5+ozfcDaabl+CCDsxxY7v4U32sDNuICQepzz4lqf9dWQHzHyWkP
kehP1Zb6UEVsWU5t1pJdZI0h62WdexVPunYoPHhdOSx1ZukDIgom5KtNLA+rMo0W6OssY020sW3K
MKy+MKXXTt9OMY1s3Zih/emtMO/pwsBZwm5s9wrCEBf58zfezh+DvKFm8RstkIKzqerG3boDh30d
pnlxHcgpR6w3YHX+3Oe1fbdJWQIDuoMkHMwV87LRPe+8NpPmHC7LA3Ni+1aHVoXemHNZtS6Ssgl4
cpeKeK4O2qjab8CBVHu9AifYDaI6KVzwrlknwrs4KN1tNSCOYCYTPCronZjnDFDdpty5XTJQNn4Z
aq878mvBazEQkoqms29zrrUFIJueT7aINlWSQSACKXDDauZ24lqXwhb2zdIELJy6JjNMSHbMzRF1
F1aXrNRRV5DpnDs3OCc9j8BoHGcXVes0Fy6INVLoTfxcu/lpUyT2fSMqF05FiBzIkscPlcYCgizg
/ngmudSWRXUvegYv8namQ4+1rubWvCS3xIq7W2e3YwZDCQHP+CoJAnSjjK4kRZK5J+PsmGcJYwRw
mLwno52U5/Rv3cmc6+6FxfPZumkqrsoM+7tY19zbSUoWoce7qmvLO2n7YJlXufRg6N3ZOJLqzFi4
RHVL7ipA8B8r+fFWrmusEm8L7dsZ6kg3zzgkj1aABSHkdnLcWxCJ/bUj+uimctCsiBF626pN9UEB
y3X6ayJ7yQJCeOi9gNpHAcNiOZAVkPEQ+L2FM+0QnjlF1hzHaMy3aZ5192acvKhXbYivsT1GXxLq
KovpM0YX8hwPqaIzS56TuawpNInV3i9Cpg/G4NUq3s4p/MxYmV7+7ZzaAZeSZsUZlCr/zOhm/4yU
J/mt0SQhUSdFuEsZGxrcsDlUqEMfvxIEi43Wx7tsqvMekwILHh+uuquWf4/KMz7qc4gIw8rWPT4L
ueP9o8tiDIBBvd4uEGm3/YTjehtP4rwszHQb24n2AEn+00gt/GLHw6XVjuIB3kJBWrz9S9Eg7z+p
0NWKpsvKj78V/XBVa9HxWC/rlGXEJ7MpxJ0eNNVtOHy3EQ9PxuCYb0cM/7sjH8+p/Go8aZsAEMpS
DziLt/rEGAvjn4Sobm3V19RAECCWH5WfoDDpfdLR7TprUjlfU18LNGg1PFV/3Ku2UYZvThfBkrU/
a6eFHZ5BGbFOMlLFp2TltVO1H+I7i6dqp5FPHrrIsjRJP79YqVK9Y/T2XhVo1V71VX3Unk2uzO2T
VYVyxrfy6shshJ97v4nOZvr5y5Cmsc8mFuaMvC4ug8IoLtU3otD7jmTq6fv+KQiNvSdI3KtTfywL
2vRb2Q7t3hUaBz2yw154VB82Qp/Uo9zaunWOdknXw/1WX9/LtDPpjo9l1GFHtxFrGTCWiYEZhrca
4u9nRdHprE/Lr6YG4kt9Ux9tyNgFPClave8bTG+uj+/bqbOkuyRHx0ydDMURpaYP12G5kiRN2zp0
Vx45su+uQeDkrot50sHXVHC1kOsb/PgSIYPiMtSj4rLOZheOeCA2/mzm3x/YdwMCfu97KyHcDZlW
sVEnqg+klYvLdt/IkmpHO4IPcwg5TuBp5DjNPCykG4+YIdQrtQmVqTxpBUpLatO0oIxqcDXP1Wbs
xBsGSPO28k3zMs2tW7V7jNFu7Sw85JK5mB9ag1QvUwj3oI5qtv4JJ83lCqNs66YtlrdL+5nVn41J
X6GnxElkPOYtukLMR+VtGRlqgqWtiYsRX6UHM8CZ5K93a8m7JQyLdmSSpof3u1WXTLnbvEWguYal
f6KU0HOGi11XhuCipVj6mzq61FN/36zbCCaaD4RGHVUHlimjZ1fbmV48ZkZW7NXWnNdndJVQfDJj
6yfEutAC4/gSbbdp07KevZ1adwbKFOXrAKGCi5JQCOukwCb90CCfpUq/neiKCOx07Ulfj/jS1tr4
ErxZyNRivErxvzhHQP6s1ybvQTf5+dmfYB35/mU9pHet3F348GyalHR616few9SJZM1CfHyujnZO
gifGnN6HBujpzsJiZxo176GBNLYrmmTaqbNMc2Q5sk+SC1/L/PslOVc/6WmDfo7SKxlA+VNBkpDI
bQrtRG3O6fy44DuLhlVb3bZhsFU/6XfkxowF5+t+yMx7C9ZYGnvHLhNkPHQdcjFGVkecst3jWNvk
XhLDCcCFWjfznFnIDf15eNLAMLyfsizLTCeKxL7N0CpsWCfRcBNG/XCD0RJLhxng0CBkE8kbDGTG
+em9hNEHd2MisqMqj+tJeyIGiJZqs5EXlFlceS11ztjk9hpNEf/EF/ZJ18/Np6mAb08AANS+0Wit
OiKZvXDCL9FVHw3lFzyccnCCofQasGDbLp0H0X9M7mynffaFVnxJAxP4i1P/Lky73nYoE56zGukc
q8Wo8UDy3c+JVm9U0dojz2eOune9ZHjDzXrMSGI34/VS+cNK/Z4DSTEbnPopqIAqavVEMKal9lkL
qXJbxo73AHDgqIp2ifk4eDocRNMxuClWdNR/KIOxXrvMo/74DylzqLf/UObEVOo/NLCG7uKifga+
O+yCOrV2mZ4ue8AB+cZE2ONObQ5NWmzMSDfvrK79dnTxQ/Hdpp6a9Z6kUb6D7UyeRGjJvY5P+kaf
9eYCMPx4qI203SObjI6oFmcbF9283+d5eAACbX312rM205bXrqabQIQ8gVDO2YsfNBct65llj+DC
KIqnMa+jE/SycuTvsrE6Z2UOyyj57cNmj8gzNsNWt2YeQOm6HmfYEdhAB13uXGSG2AaTFp+TNvLW
GeuuW7W/9kywQBCdi3Nhl9uyG7GMCHvOEH6M8Ys/eW8XGA/CtXDVMqS9nuvq55YFFlRu1UkIiqds
5reDQxMZ26YZUCSQB1QRddQfzPKMBAIq+gkJKpTAdlkT2keL9c2jIz/UZpSNztmCuaTaUvtVCSMn
f0TSx0WZukigvstzxxKPo8jOdxGuN2slwA7T9a5C6P8mDgFMtgY4CyWE7i7tneN76Q3p9Ohtf5W5
694w28+obcA2H76gNs4YBvzlKqysYB8iHXTiRVlxk44kOTpNH76IUV8jAN0/6ag2bZBxNC6QTsUB
rc/i3VRr7X2jG3dhk45I6mCUNRf+g53goZIYbnreV/WIB4iYUe2fw0vmGJCxi/AKWvl4LszOubLl
h2WCW7TLqzmJHako1h+BYJ7B/wNr2VhpczAXwor38n3bxju9Y8qm9qnThggU/hz3+YnaVAf0uHlF
tt4+fS/mgqRy2zL/BHnTucrqoP3kDdr6vQDKMoRmyfzyfplWuPVJt0DqUyepA30fT5s0iwIoF1xI
7TO6YsLsOs4PanMoA2dXxBVoCB1vHD+0HzymdGejDwhAbbbzHG1RqtH3atNNy7uOdNclZKrgBob6
ru16+6GaQwhs/rUxJdaR1AUS/KH+FRiWfpI0FVMatU99xHHRnsO5grZMWX0pxS5YmurQDcUjWGCo
535gbgzdS67HubAvLfO5Z20B4gx2FQdkzKC8yoNlU6bXuhXrG53s0FbtezsQVI9iNo0ztYWUon3p
F8+quNoT24Z+IGj9/jpJVuqgIjpt27jDAJG0ax9DOFRv12ByAVy7Xh4hv3jrxicznZD6N2QHFKP3
evO+FQRvW6qvmlC5eD82/LD153mqk/uzpDqPnNN4Y47kqmUH+GfJt9+Tx6Tgzk/O86cQ9GM4HsJx
To8wG9OjnQbXfT4Pe+RY0uP7fvXtbV89kTAbQTZQ/H130dDTr9R2uwwvWQgwH3+GY5Db5VF9Ux9t
PaOpYmY9BmJ/HAgMPZ6+27bceF/qYX6ajPhQvl3m/QpDq81bI5HaffL66kNdi6BgWP36y3/9+39e
pv8OX8vLMpvDsvgFtuJliZ5W+69fHePXX6q33Ycv//rVBd3oO77lmULXIZHahsPxl6fruAgpbfyv
Qu+iIJkq/0VPTNv5PAUTfAU59Ro2Td3pdza47rsZAhrf1WSNdTF/+mQ6KUxxoBePgQyZIxlG5zKg
hmZ267P0d5qqWLswh4EBBnitKqI+vLz21kUD3rdeafHoE6hgEpDtwiS1LprFFm8f+WJcWHStp+SG
edaoJVkXoPKrE80I+9V7OXWAnBsGmmWMZHIVsyhqF/u68MajXeTTUX0Tf36TJVBOKQjjwJ1GTE2O
gWkcurgvr6oYKG1gzd9t+YV+sCN/3v39k7f9j0/etYTjWJ5vC881hef9+ORjewbHF8bulwYb16Nj
5uXF2OvZBe4W8jvs7Zb8htxTb+0ZZzJgGxPSIfLj2+6k8ZENrNvgqJHc3OSWbiN4M7VXfuw2SCiw
bwocGzipPkSw+v7Yrvrmpc6aHveZ6L4Grv8pJht+r5v3Wdr1dwLS1HUKllvt9fouORoBFEO1mRkk
VSahIZ4vz7HhHmzDrG0g7/f2PViLbL24RXamjhZl+t31p+q762tCP4x9A9EyMHA9DYIOsY52OLL6
/PcP2hd/edCOoVPPXcszoHxZ1o8PuvcKj4A1LF5ZERnRi+H5qScc5j4P1UbKAmIfannqGb8fHktk
UduiOH0rF7U9TGF0RE8ja2nOWdaBD5tS4XJn7jHNlDsHT+KH1dcgsORX1/xWqrKd16Em7qrDyj+g
WSW2g9ctT123mlvWwxcMYnZ6bvaHPre8WzswLtXxnFkOK+ZmBZMzcC4a5I3X7eAtT0Gb3k6sMd/S
B3y4YAb84Fr3BUDD9ZShW7rY0+XgutF5P1ZHtYVI4Hz5bf9wic8zCnxDVQSrQaD8CMxFbALrvQin
dlbxdqqpWc1mIT7ZlwkojwjpECTs4+laD+rbeTIMDN4G1pK8Tv6XUPvddbdzb+uPOur/e8BCztum
M8cXBRzWG+FhEhSXdo5hKmf/7Kry9EaghaCqxn/90P21qjt8Kau5icOo+7D57+PN7vZ/5Bl/lvix
/L/32+vt3xY4eS0vnvLX9mOhHy7Kz367rc1T9/TDxrbo4m6+6l+b+fq17bPuj/5blvy/PfjLq7rK
7Vy9/uvXl7InH8rVEGgpfv12SPb3wnB1evg/Rwj5C98Oy7/wr19vnhgntOMTROifnfj61Hb/+lVz
zN98V3cJpm0oRLbwGVXG17dD4jfDFsLBoVXYjmXZtMYC+bOI0cT7DcEVQ4B0dixbN3z7119amDpv
h3TbFMK36QwFY5H36x8P4dsg9vbafj6ocZ3vxjTb9hzb9SxD8M1wfBacfmzwhm5PLjE4ksokjzI7
I44hEO0/ffdgfjJ0ih878G8/4zlA+lhA9oQnj383dMYVlJ7R0MXGQDdnLOYVyy9oge2gnqz1JV1V
Tgb6vVh1ZXHioRIBVXyNI8LSHWpcpCyBzmERrUV/E8EOTopDObywEuCIlFVf5NxiuGTlmiFi6+Ql
/qglYJ0rlrqhsllbVoX3ptB27uSuWW4CDanvEXNc6Zaz/vu/+ZOH6RmWTp4Oxo7rmPqP/1JrSCHM
syk2HiSmURxdOBbB9Pr3P2IK96/vzDNs1gaF5UB+MD+8s9AIIhOnSR6mGecbEAwr1omx7mlgNKcQ
7DEDQ0Gs3sJ3vq8n+7nuHWYDVoFKoA7Z5Lqfr70gvPMAliJTMTmvffk18e5GO9yIIYf2hLH0YPLU
H2qZ7yDXFsXoi9tM75ytP4p11QRnffe81PAs0hWrsUx5n8FAdI61631xmHi6jFebzsT+oPHWHop4
ocP40fK2EXJkKQIOCWs1ODu0gXmh6yO9JMnP6mUYBBpi6A/NPcrkRxPHIhGAuu3HTaXf0C0S+aM0
5eRre55gW0Dt8Z1N0Bgs0x1ScJQd/uU62C4TYHr8NUUPykUp05Xsx7zft6aNsu1VjaTUPFTrwWwP
+IowSmS4GfsrrYIEor8aDXkYRHtDkZ1CVUOPDrkHaxsgGQPHeKPnV6MJDwhhB4QPU4PzEcBLcXZC
mHoz9HdQymCmFSet/9o26b7p0VY3BfJLIdB46MklqploR0DLXIajtbw6E4IXJdS/pLsS+EbYMJOM
qzpqt6INtv6AXjk3WxjQRdxw0/FupIlZmpgnos8gEvK03Rxmk3sFZvIEoZjd6Ge7wq/OSvM1Tfq1
h7hhoD0vUiIrRC7UakFTLcjGstLhrYykgZNCIghhoedyGTZlvZ2TZi+SmO4g29seUx4WIuBsHqP4
d5geK7f57PKCjQVj6VagfU5ewV5FrXZa08BNMLbFshocdKO8EJdPFiPmazEZO6ShVgksRksbr3F5
O0MwSOr9rBMB3XPEkLx/iakoZdvzHj7nUbNKDWoXJh79lW1Ma5ufR4tt5C8uWBQZVoMWC2uAizgl
b7teCMIn0kELIKWm+L0orXPG3R3zDOyTjU8CguwkUCIBkO8WiNzAqetKNPkTbZvk7SFmEl6c8DgO
MIK62D8OLUosw5JIIdQW1uXnwSTR601Gv5ViKH2g2f8wyTB+2rixa/To/03fceUk5LueMglNI/ZL
+hCdxVqTfHrLcv4Oj0JqIDJIIw02+T0mqu+wGeigjMYRLtdIqPq3ybjFj/wf+rSf9Nye8d39mD/e
z1DHIHeZ2GzS+ThBrBiRePTPOsD0CFKcAE0AG/YPPdxPu1HPItg3wV5Y+ocgdEEYrjJGJApY8YU3
/7VigCjd7u2P/UcBzf9zvPJDDPSzsOj/w4DGpqr9n6OZ9dNz+cv9a/OFl/UWH8kgSJ7zLZAxzd8c
x3FRCUNdli8+h74FMqb9mwDWziE4eLbJsPYeyLi/mbpj+Lqh+7JCE+L8EcdYv3k602l268w1iDT+
kzjGNOTg+j47t13d9lyiIYv6YliO4X0YfHEU66rEALHv+cjaZYPkMCy7EfGudUu+AxENZjKrzOyx
RQu/Vlnaw46pAUYhCz0aEP807QrMlL/2Bn1YF07nE0S4h64DE2dH7XrwxGdYGjawqSk4LUnkj2l1
1U/pveUPcAr0Ehahx+KrB3tfb+P17EpmX3Hw8pKQKm69zag1gmEjbVfdeRnrT3XXLTsYN0hBFskX
yOujiWZzDBPeqAGaBk4IWNY1zrrGZ5ZjDWtzQbKhWsAPViUcDvIbmvsI8OLMF1JuCXGLrafPe2MG
MeNazuloFcMuGYLbuQ6+aDaJDwfJQnBUFYRfqzk0rE5ufR2OETh7srZ5769F4d2i4AJNnLtofdgD
8XM5tncl/MaVNyNFhxVCpk17ree8yikOTaR/yi3nFoD8gcTIbTRDMp86Rm/P36GKI6CP81Fh+JAY
T3qVwfHpxMrovNtE156GmZI+REQf/fLWBNLhz3q4RlScxdzo2eVxigglr8m0SDwA5oebsB8WGAPL
0ndbCy8mRDm3neNuzZY/XjVcJw5C+CR4RwToX63B3h3GBnkFBgwBJRYeLXGC3nef5S+oH5ZFuOcE
YbQ7oAfbYpJ3w4NXP2ukLhrkLgbk4bads+c5iZ4F/svrsiJFKn+1r7lxdXd1bV+oX70ov9QQVw1Z
bhqjZRd33Es485DhzGxMt0etTL4qawqf3dY5yJuRVzci7sOVj3qw+RbUHngP7c413Fs7Tp/he7Pu
Hpz7LjrzvX4OyG2d2PHzaKFDwWCFrUOwWiZ451TOzMzXeYtEvU7IF7W+nEQ9ZxPOg+RAx5UX+ZtI
590z7rcIfMfPXWZyk2VB/F0jcFBZ9zl6rfJJENYf/G7Gw0o08LVQn6Th40AgNcwbw9zBktzPYjlb
muJxXgClG337Ngv9YRL6/RocYe7HZo5YJb2GYRsG4a/hfRgf7WwKhz4WX8PqxalZVpsCHiC237hA
8QbtFzIC6LZTOSxZZ8w+fZ7yeQO99Wq2EKpTTbAQ66Un+TB1EHmFhJc5cKBx9953PH0vcy+cqYGi
3nGFuXTjtWxCeZJv7Cp/TC3qstpBmgC6bvToa/2JbPTqVmI4dcjyeLcM41eZM16p6ojlt5QO8+5K
qK+1R1UJI15vOQMxygE0WjmNhFeoehELNzJTJ26cqH3q7+GTCPuOk9DVL0FuvjWVtkNWQb6XLBXg
YFzsStvLbIQro9FI8Lx8XpDNBHz6nAbV5+EZdu9gI6O6GHt5gyXC257e0F7ssxnN8JUGTX8r66Gq
xvLKlbzTRMLzY7HXfXQR5A7ZItUJWAsmqzlG8Ea1FvW/hgCZy0i7tT7NXvTWNNKYFox9VOHY7Uq2
s9SwD/Vsn3f4WcMDRH+cJiNvSVV3CeeUP9E14W5xxYGFlmQ+2COtSF4FhetneRGtrJ8GXBDGxX7V
JI/cuQDTwwwUHwjZmY0i2LpGTXOXLdkbjZsYwyMt+WzVDux/+RZlJY2p8qp8GvEO5FX8ipMMtOOs
2DqP3OC2xD8HVamtbzsXGlC5f6jTtlw3/mHk8qjTng+K2TUlwvVDlQ5rYebxXCG6ZzaH0Ev34eii
9DfyqOXdLS/OVCG2bSaIndpPjmC0kV3tIu++oEcx6mnj9DoygzFjkFa5t2hCPhd0rwj1HVSXjdfi
xWDO3Vu3dogc7WmiwoRpeJrryTrteWCqjmaCh2U11lk7l9dh71zEsp7Wwr/NB/tg1YDrHOF+on0g
ITIG51qOrIEIKFPl13PsXeQJchlx7Z+5viOlsZgJNT17Arog9ZwDOWzIyvVdtPKTJQbjQ9To6r7h
ubYtwwxWRhznwxrxMKUku/LlJZL9a4HuvwD5N9i0cPmgVAVV/buJUNOapn2sq2GlL7jE5nDV+lVi
a5f/6S15nm+4lusLuiyWWGSs/10sD65DLyvgvcFAjUqiPqQuZkgFsgVohSggIdccmyUKyOEzpGpe
nvywmvxSs4sIniJVANsE/x9i+o+TDFfnvhzTMHUXpXKDhakPNwbPE1CM+9p0/gWqvheIEPD+k+B2
GjzVEMNC8NygRK3nYvTX48TYqe5NtjzkBy+8MP3iFmJf0cv8w1OTa1sf2oNPOOj5rBOxbMad/nh3
WmiLESjya+BHF2EynuoJ44heM/o7XvLcabxS04AOHDm7zEHTKDCJr2QvjvIDgoYtE1wGO9Vpq8YS
1MmzKaOPPqYDMqpo79bNFZ0UcsxS6camkmaefdFnnG4X6V4gKw09nKAu9g4qmIKB/Uxfskb/67xv
o0uQdPZZLqMYPRu9jdEDlW8A9vT9Uw30NIslfLdHqRx5n8ahgyR/N6DneQ1eY0BDhzATk8I9is+7
pkngsifeRaBpT7K9t1X8GQuOtVu57cqynEPsyNaplae6aA9vgWnU6swF4zPZDzQ6l3Rm56BqSq6d
g47Hf2aR700GnJ6ZPKfR7G20itE68lGfqQeUDuSQ1NJRyIHCHjG/5r2i88zMVz7hMbHidSC7wszF
mBaBDGcj4xPEHD0MD1h2n6duKyb3AsbiA170dLshV0wEvMvUhKaeARqXBZEw/9J52bGY6QJUJBhp
9kse9DfqWshxbZEJ+oLjxt5o4GfLcyojE2jlPIxJehvLrlr+dDiio4JZCjCQot2oFp2NLxniYaTO
GR3Qjn6O6a8zD43sDiaSjGvkv5MDUCI7IJB118OIpkGu3av/psLNCOC6+gEVlsqustImJLPaceeH
/bVW2adQwXmHTcVyGETZrnKP6ueNlErZdV65Sjv9rEpqwmUZ7wZagexT9VR58NkaI9sMmgxGcnFG
1vccqAveSyh64aqGBi+OSZsZskIV4mPS9g4idRqKPOlgHDQD5wxZJ4akfBBo5a2CkGkAIL9uW+Vt
t9VQp/cJlFUgNhvP4VDejLGwQcbjwCcDFBnSMcojQIMGFwgZtIwq5jf/0Gb1D8sE9L6sR7o8Zii4
psXmj23WCFxcfpf2BQ7GbWqEsPiKC62jcU6C+jKW1q0fFi+9H6CHxtI22LRsywrq57ES5ZlnaXe5
nLXFvm9uixj8lLWMe9t1T/BWQByD/9HIaMdtC1Q+ULBmcLGQTxvRuDTGLaoZUiqOX2Pl/DyYnXtg
Aqe5NYeIcIQbVIH8LSYPX209/tq5pbcpYb6v0alZpTpqWloFI8vLGQdirSRgth9nuoXS1p0Tktzn
Glld8uaf/IDlCA+XjT0KubuI/rnOpz0pKGSVy4Y7iZzNEkMJquDcA5GPvyKWu+nzdNgk4IvLqXLQ
ux8h3qUdop/6bsocHgLWPCtBlhGZWfKBYGm+ulG6Kor2TrhVfCLK8iXPCgKlKP06RkWywYhJK/Fs
QxEfhaiXpYPJr66Cv+dXJw2wmRhvRvfRQwl3ZQflZigwxXUhEG6FjwtMk5j3E0ULf4i2osYgaBqu
cwN4lZlWJx3cWxR84XuOKPQYNtiNbChWxdwNgHraf8jsErN/7Ox9w/R1Ui2Aqkl4iA9DkZdFVYmO
1nPs4Mseg+ez5L9uvBpbaH+qHlkx9M/tOQEROcxrvY6uJ0xOoBqSBvMMBqtBrJpBf9Ri8ybMJpcu
ifTAPHmbggEGWcaTvHkJXDrptph8gExJtyJ9VtnM/0PkD/G/Ap1TBzYE3sHbZKYBw7weTuuifHVz
8zK3cAuaBwhMzlYf0nxFrAQvYfTPJuxuWsd8CG0aKW8Z96O4eFxapKLrQspw4OKQokHVoCg1eAa8
5LyiKRR9eZZp2rAG1XBRjdRGp0JSXfdW5hycRuj/rNtoEWuX8QkzuMg4LFh3Q+Kcvvp5HZ8QGfBf
AKNt+/myla1iSRCgiUV4tNs+PmlTzJaQSly5A+Ij8xsQwwiZd+Z3mqYhQcbkSNUXVS8i/go5c9Do
OsN8dhP12VdZO7pWPOv6ddt4Up6VVsI0CgnTCZox8tU7VYGy/Zw408ae9Ve9XL6KdA4QhmjuQY5j
vxtCVPSHgolnDR519rCdRjMlL6OvnoN6z4C3wkTMAeWpXDl0buuxAZWaaeZFPTes/sNFYVXTvwSu
7G2iNH4UdkRFBHG2tfTp2kD2dRPOpJYnMzxOr4GGIlQmX0PnTuPq7zs4lfj+IUb3DZ/JqGn6tuWw
1vWhf+OK/mzU3Ysa7pn5Lo5+G1iYcKKzHDPud4+dU/6e6+VjCWJwO5f0FfT8kMtC3OHyjL4XYTzy
BC9pNp80vSOk2P1G9koaaEk3zq/0sLue4hxPeLN4gAYOQlu+3BF2EIjDr5kVwSSW0QYTGrSGTBaU
Fnn1LCPl4fGMBE+lMMBp4MS5Vg06kY/DbtDOC7Plrv2HSM37S6Dmm4ZLw9VthzSlLj4Easj8gcKa
/OcgttbDkCd7dPCYTDRRiIjtHJ8Y5E2kcg9sdi+jmkV+ehJrvbVtXbRIDItUkaiQvUYK9u2JNU7r
nc15DPmajt7FbZK5BaxQe0nQtJ8KJqsRQrosOumrcG7xFi3pITsModqlffQGWHMLOqqzVB6Gd/5V
Prc5tFB0tsyL0ffrfQEme8XiO2J2oVwMiXOapJ5ylcg8DTs45AaQEdlG3Tr1t3FV3TRakwJFbHjc
LHessvo+mMHh6Bpn1SV1u5SOh/i+pTX6d0nFihtiNE6d0Vb9GAgCsgEBBKtgsqj/4CuOU4qxT446
K/L6JlwsoC0IyUklQ1hMVjLcjtZ0qWpxjsPdiXqnUmZds6jy0yTt+HBatHEXP0yyzYyy1vx9hTdY
mP0xCJfTKcIGmX4WaBzLfvu7uYuDPbs1JtML5GJmzxNzToPOZRYzOofomTbVVzmHswnITYk4lbNO
uQADkenpH+7E/WtsIUipOsLklgwWmT+s7II/YkyYvad8YeXTk+Ml2Ns1t42qiRza0eknHcjY3hPX
AQBhq05us2rodl2t85ICzhsrHTVXVLBYH0atpTSuSnOWqtj+dugTtH4H+iRDfqgL0DuxmotQkJhk
py2jFByAH9Iqck6QApvGal9a/nW6TMMGjNV5OlATUfW7mZ3YpaIDc7F7BtA6DbGrijA/0cVL16FM
EnSY5RlYHpoGzk5xZfX7ucM0tu8ZNLLRhhY8rfoQnHZkFbsmQoW0M8b9YuZg5YIA0QTZqOFVkyid
UgYMgempwzhj13O+ys0Csan41huXZqOZaILObZyTD3aPwBQJJn2Y/rkndW3pzau82bPG+xQ5ZrvW
pxlKmuus1fOYBgciOom8agZRLgv6SW0g5Tc+mZlrIsoFsLid8RS167DHrQz318TK31pUhJ3gqoTE
Lp5iD7fKJELOtNZRgbRwPdzUbQjWuJlP5rH0Cf4TfmUQnzQLjHloCnxOZKlBBotGWtw087xPSKUz
hyrPup7gyoNpzqh/XumtnP7xL9WA1mvy/4SwNeyFMGzm/MHCyCO10PtRo0sVmPdhcwRae6rOmOSD
gz50HqIKN2UxVcB6EA42c4s2YIjJk0p6DeNKvGRkeJXWTbTRYv1KS+YvY9ajNiEDJ3UtOXJqLjGc
GzUQfpgQhTXHfLOsTtoI7P0495sivagGGSokeFRGyYvdwwFPJGocWSTCv6rBALnBhCeh4TfMzkZh
EZjZFvniJfoqV8YZ6tsr1QyMoMWofTIeHY3KnSQlulUj79XLrHKbmGgV/n1TVIurP46CAtwBI6HD
OpUAFvVjpxDlpDoAkD1Nv+f47KwWPyZ9Kx0DChjCq9byySmnlrvNtfgGDuxlVCJO2YI531CD0Ehb
GPFQqTdXU48SXcwCyVrF9dTKJbGTQ23m+hpH0wfVpOuMYbNKBjp8nRdbmiYeaf0j6p6PoYW/ByoP
DI0oH0ct7hk56K3MDl6Wumj2leV/QuCsUSPnHETWgeQI7maIi6wCObbI6FkNturVqcG0gQ9S9uPL
sqQcb0axkeONrESxerK+T+oDWX2wK1R9dZUBOj4kzVAYL52aZESM2NncirWuMS0wWJM6i07dSLwo
KydVBTEUesY5oVnXDb0VGsir/03dmSy5jaRd9olQhtEd2BKcx2BMCmkDk5QKzINjdODp+1D1m3Wl
2rrSetmL1KZKCgZJuH/DvfdUOLFIWqV4N8ktHUDsGan7wWVxyWP+L78/w/+ntecl/dnWHUkuf8qw
/rbW/Mfl6P8ne0/LYaD6f198rsgn+f43Adfvv/DvraflmP8SiCFRSdm28MRDa/PvpSd2+X9ZPlom
YZMXKj3JvPF/xFuu8y/TFKZD5iMtquX63J3/s/R05L8Eu335KJksVFzUmf8v4q2/34zSt0kRZR3i
WK5t0j/Zf9yMve5xC3VN88S0Lzq4dfI8lsH0XIzRzur1XhMWctVds+DtScprZ/pEqZg5uPGWoboc
JPP/g16q5YC4urh0FNy6RFJT+cY2MOgwYpLXNlVTvpHJUK7srFk2kT+TSec2ZyGHe9cU48lN5w85
53A2IbLOKtkjYVlWcR69t7m2wODMZ5A4HDP2lnaG6zAz35a4OeQZdXSuk/rmdxq701yR6ZZ6T3G7
PJWKdMlY1CBZRfk0N022FkX3HKWDsyUFHsGIkfwE1kTbry19TP22/Iezzv57AfT7vX3UGyj08EQx
WP6juM3GWhCwWKqnLpLJ2ldRvAbT0DIoALZSEkxrWx4wz+6MJ4dEwqxzdm2HmSVo9BmqE9OyhJan
jsZV54zP7jwsYWPEu0nE6tawGczK5aQi+W2sYTf/xxf4n2fh/37tNjGEiJh9z5HmHxsFlrBzbwVd
89Q41GaSUMAjcvYOcqt1y+BRhEPMfM0nzySUdlHtejIBYB//dEZPMgSZh4Nfp++IPLx/EBhb9t/K
yn+/sscLekg7AvlbRPCfZWXfp1GWSKWenCpKw/QBKUQ+gPCXZreGy7Wt7XY5McCENO3Hr+whNdTk
OGIiRNHx39+mP5q6x4vxzYe2kmmzoNlw/1gZCJM6vpmL9skfe71j2Gs+fCLu3p3lKxXixvRGvav8
uQFK8SBukUEvumGTSr4GUdZdBMaywyBgupL1NN2V+j5NLXl+BAOAh3xh+t4epAVonbhs7IJ5iam5
Kr6U3eBt3ElTzhEHxu6aEC0Cbj1t/Bq1+dlFzWkIXKI100XvlPGjK0lAtqO8X3uZYM3vm1gR6+WL
mvW8qRe2hSyQ3//7e+M9fvf/fdXz3gQoKZBtOFz3yMF/v3f/Uf9P3FCkGDTpPZ83os4O8Vy/EVVn
bf3A3Hqq53c2h59LVILqK0fmn2I3zM33wfuQxCrBT87XzQjpzusgpeYXY3K2IMFIwIRSEbyVS3kv
OvHLFQb2b0nL38XvQRdfhcmgeJm3HL/EqRIs2BegNvvkaxJZJ5Uar3BBr3A4j2VgXMiiCHWWMY8T
13LUsNilzZBXDh8LUazR5FJtZ8M+7uRa9gqDJqRTt7wvhAOTPF0vzS4NyK4x1g3YlH/4cv3RQEm0
lEgzULxI1LW+x2j077VSR0RnVs2Of0f47fpmgogkbg9mrtkC1UhDdJWdtMuQZMpbuSbrI2MUbDxm
hbN36Px/GrQ9dk3/+Xk6tHPsUhiyMZ/16ev+/nJALTR9rvzyCR7LzRoswI3cApBl8u+ESGUbWRgE
asvFPtpp/8VMoueyD7yV6CzCagzL25lpE+YwJfEjwonKZPpPZ8PvccGfL9EXgeny3RO+kH+sy6ay
nmMkEqTeZSbOGvdBbid1Z9821WksqcDdjnUE+yiCWk0/uY3A0H3NAI6MznPsx94eunBxaQ0wp00d
X3GmGiswnKBjzOB9sDsi0rKPtsNDKSMTualOryUb9xCJTx1GyvjmomVUNr+e2ef9dkEssy5TE2vl
SFNiFbq4kQkB/8LAIP/fnzfrz+eNA5E1sPAf8irKBueP0tptC8vLrTx9inA0GQ8DTxoZyaqcwDDO
dbuxqho6N7nI68X5tDI8uGUTtGeCDFKGCKQcACKjKyVwspHThuiuHHln9vIPr/L/+BbRS9FseK6L
TcRC0/X3b1Ec5FFNz5c+9VH01GYDeW5DciZ3EP9Gx/A2KKmZ8USt4Jm0G9lmX8cR/Jysor8kWfch
EeLMtfySANUOr0MSafMfnrvf6ue/fYtAyvsmOeGeEwSUZX/URNoMeBEFNuiy5QdW2gpYWy/eR4QP
2oh/zea4nDrPIAU+wySXuoCyXX6l49SptTlW3lvm8hrjZkYDZExP7KqsS2PWzKQg17e28Qp+9TMd
3c8gG6H4GW5+0iyH/vsbjXTmz/rD4ffg8AgQlPMflcjf3+pUVzMZAn325PVNvBq9yEevkFxtI0ee
UkRkprpmqJmE4qakAETsdlJJ+RFn3rEyx/LQV6ZCwwM4dlI1gVaCGE2fy4dJd8deiTTAFIf1bDTH
zinn0HPbO/EF5i2OrH3TC3boDnO1iAxfKDf5l9hS1b6LRHvAYdxv3aBxoVFW8aYlg2Za6mDnMfJe
zUH6s1j6bzWbsWtil29ZlAVhOqiPKhHHmbhi2E5Ib/hawOjouQ6sXO1y2NNMBiO90rVYDrNrnIJs
Ti6zYd6LKvYBHMT6mi/ptl+g4onBggZktvIcv5ngL3fExrNQBRqgS+/cZT3OadZ0oqfEIl30a1MS
cJx1XQR7vYnX9aMRjwA2bBgvVyfIG8fUqXRPtJZ8SuHDpq03soLk6a81DsUutdQlzjNsctL7IKUb
JW5ICuMEvZUctrIoLt5gfTPHggCZ1oXsRkwqtBWqp3p6h090wfYr7yQyL2EXawTGmtxeEC5wDE1C
kBZyIVkoZeCrYlN6a5gTiIybUb/71XizHesUEyt9Xm6dwpxh2QRRLjZgQBqNIJTGUF4CtmdbsJFD
WBFMRJXif+OYqTYNi+y6JiOey/zqNa7ajXl6KeLAP7pJ/ZyLrLspm8nEaOyz2WreR9wC0q+gli5w
aWRQPgXSOoup7ehLqZEUUF+jT9uXZlCXFHYzgRP6mfRShqqZ0gepa7kmSMMmeYObd0gGjXTM/ZFL
NNVVoi9eUJKONvXYBMnv87mzzayN7sr2P5dykEe8XycJcPhImjij45of3MgmPuYVARZooB7AQ7JA
RRx9n6OBfPC4uDmRkhukL97GdNJrhKVmNfZDcRkHvCB4u3/lwSOq0TF/2EXkn6qJaYvvRdcyZe4K
CGPPMOClGnR96Gj17hCkfpSAYaRnlWfrkBA2FmIKJMUBh+wjoZ/XIDvn2Cv35owcL83Sv/AOvDUG
fJ9u6K6BLcfNAI1ovYzFy9z/1EFi7jsTCOQjRW5j8/iNwaJfne2Y8q+7Xf6LqK6f/Ga7qLAwAzju
Tz7XH/gjZjGeymo+yXhq13ylbgNc7XPn6odmvkRMn9+6uTuYthcKxhJ5B3UnY4QUjs2rjXJ7T1ZO
Fdq9f7LYnKwLj1JKu4j+5z7iE4Z8RRe7DeC3lwa0Jrx67sFaIFf3h6RSwFaKqA2Tuh9CF/f0Oppo
9Aye4lopc70dSAQnztMnIrol5/F3LtvikH2vjsEEAWpwAWdnRrlLGj/bIcoFAnOZi+h747bjsYbQ
6znmfITGA8hbQNJG970p0zzDZFEeipoE22RMfs9dEG40OFjS5hCAl/MWh2j5rNgODU6RsTSe/NlY
1lbavtVmcyQqzoVuj581czi2yunTm+ZspfmtmK//4nzk1HexxKSpfOPf0yRwEWEY3AYmWhmx0dtC
kWZuGyTnq9H8qDUvMM2qlwehpcd2swOLPG7T754icXYqSGM1gAYLQHQrNL9Phkjk5p674Fgsl7z8
PK1w5lQEeKb4wVdpa7SbxJAf5YjPX/XeWs5dtUoc67XyY3tjG8hvRvKDZzJ4YhOXbg/kwRgISo6t
F0zz381SfqZR+bKY3boJNNCtBNGHhCbEXqnYusVDaadvRZDHq4oSf2WZ5ffRNl9rK222QEM+iAeO
13C9UBqUkLCRy4WtBi2Q+d6BzBbxiBJEOh13HzULSttGi2yO8ytNI/PwLCynwN2Mabxsutq/+j24
KYRhlLDp05Qf+76+tfVySHuC/0lbflDI6gtnJtu5FMaC/9D0G6N4oWqVp6wh39rNsPgkAM3ykk2n
AZRskWD1bN7CxMX+kpnp3c8WETo9gIAk+ZIDrUZg3R5zWFeA+Dj3euc4eyPAAFlvhKhg+XEuBkWb
rS2LKzPq+Z5O1riZHPGLFhn1rXmlTTeZ6znkOOl2KyaiptndWyszyNBk2sFusIMvSTxbx0LN66xi
46aN9Bhp2wJ4RlHgj96LUwZnYmNvI0ujw6KJS29bNu9RSSYkbIXtIEeg3/2AszhJP0sdPJXz8lrn
Y7MbxohFaRRsF42+w1v7NVjBKHE+Z2hkY0/YqJ+NXIzGt4pzPXRcA11vQeI/kbsIj2APjMyEiQBK
1toryD2R7peKE490eL6rwCzCikhh9N4+b52FAW90NgCqh00WBUfbSbKtj6sYHTEIiCWltAAV3jvt
fUbwt8rUfQJDusYmhCwlqt/iJX8zBmk/UMu3R2z7eky464jVEy4peUVCcnxf6o2CvBUxUzK7QK3s
coIjQT4vccgmh/RMbv5MYHX/yHgbvK1vqSW0OTAuZAXyKrzxqy6jCSwwQxVrnskx5n6cK/fmL+J5
YqSR+QghMsK2QmUZR+Gn7ibrmj3+y7WPjHNq5x/BeMx7FivCBWNM3fYjZsm6mVrq9woFaToT3J2A
WMxYp82dfKvylnHJJ2+4fWxEGawGxvSxcHbDsAR7wSe8jaQaV56HAZ7c0WMBNPSIUa7YBoGRgCqf
sNqrFN2wcu+LWWU3M/6sONpCbRLOpxyn2KvH7L/K7uDMMs5ayvUsqJ8Wow2OahaguJerFzgdrD/g
U1M8Ei2ImOQ8ZE+C81XG/o4RE+NzCCpsvHpCV6eCo3cgoX4CxZg/JESlTYJWV47kTPNuG4Vyz2Oj
v8lRlDtkUSSDNfGHHYvpY2q5CbvJ/9H2k0VrOhwJDOZ9ZzPJrin3H/L00QVnUvYvjhWr7VB7Edng
CAyUrTlttXDuhgAU7DTxzSobg9UppPjCyrNtIxJxS/riHTaT855RFB6t5oiBuwVol5A6jwaHAFZ/
OYo0BfsBfUA0abMW5mh8+MoiEit7cCwLy3xSsOHpT71v/VB5e4fTNjN4fIsAL2DqL8+2McmDWVnP
hivPYlHmO9oeA3PpOvfLZB2PM0aper7z7QWtUtB4IEVhdFI9p77i7TUaYC5mwqyn385kRqH0MCBw
PSandW/zmh5bmkoIM+SBFFs/f4c05RziwPiMibvbJqUIrYQ+w1oOLYSVDSqtfjXGcDl13H1OHCrP
E0nx2gaGsXgkCcxB/i2S577orZ8FAbXktJ0gWRuvtEoZtsxq2EeuWX3xAr4IQeK6d6ikxfqRkiVU
vdwC40BuohuSNqg2dSI/C+tTpB0k3nSpt1rC5Knz/QC5FeGQP6z7eNz5tmGfYJVSdJTTdiZgNfR6
fie7nmxGS9qlc8sZUbUvRbPMtyBPTVY8i3+cYA+G/UwjPbdjiTfQWrWRNa4mCvXjmHEituyk9trK
4GX42YU8bdhR+Tjv3KXqb/MEtbIgX4FzaNfAJV83hjK285TuRETvSl2xnJy88PauUXwXQNqUB4qm
8QtF+W7/sge32JD/+bI8mIqit9RW7ud8MC+mHMtVYEOIJMMLbOdgtk+VXE4mQeSXslfBIZ2g5BbU
8qES/YLbTyHgnCpSCnt7G41p/kyARxLiMv6sRIrg3IjjZ2RBhEJGEk+BreQuXpqtYnN8LQhQCxGd
EftTTwd78Hx+Lq68aewnjgO6YgHtJYhmTHFdo18XrySD1aHUDLRcx23KS5QaTrVdHr28hHqfMB/6
3U8ROvGhEjHv1PSwMCFEWOveMt6NpXpFZnJ1nMF8MvZRXE9nu6Nqi+cgeeOe20blRg1qv2S+fDF9
fbB93i26tvwYk5xcjUPy7LvJJYvBPRdEXJs84dtCcsBVoq0veUIsFmXImshcLn+nNNlna9CAyvJO
cYM2x47s6tZM7MK7zjK3xP+QZ1FiUmrbpeD2H+sjc7Cb03HYCG44vzAFiuYKS4I232X0Ewtzd0qW
5DQ0hMrXo5525JNOG2vKR8RlBdo8QjBsNtlbUBV0tvN3blhqxwctFK6gYjxcRQcRNymJuVxTSSXB
Blh6Ykas+n06eS+tqsZ9sAxUmI03b6yuuJG54xy4YvjLXX8wHtHg5KSDBSkQ7zGqdQuGPj186La8
otr8DuiRdoZFK9nBuAfSCMVDxgxAOuuis7j+rPjsk/+yEp6zddDF8ySKb1HLK6Gi+wESRQMGVX/V
FKlk0YIiNDMD3JBzHoL4YyE2eRWnXk8GV3oYi4loJ8KU4pKDMiWHHksHj20/bnGW8WqJYKO/q8TR
bljN9zWI3SxgAfJ4VMzU3/xOIk7TOwS7eS9IGT/Eo9de9NyhRY3bbpvUWJSn6mF1CMzlJ2mX5Zdc
NduamTb0oiR+oqY33wEHsIEvMrF2c1b5VmQdfQdEtNum+0T1CEzg08K8pc0ZlJ8ASPjSxH9pr2kQ
YWXFObGmL92UJQeWvM995VWbourd0PEIpdR1fed8C1HjGPd8E9UJ4PlomPZoEe01uymA5Lo4yjIp
TvUMTS93yLfsd79bw0K2ryMFa5hRg23QfII2893v3JQj+NB0Di07GSpcBx6/MEGHB0HRheKCnZYo
9GmUkdjExnKuHMVJXkT5uRvn0xKr6lkX+bwOgPHuxdQwCAjUFy0YoguZ771qNIACRAmbAMd4KfvY
e8yzGBZGinEAIv5rmdN/u0l6U4lKQpikLKAxaBwFc5oQkVx3FJpwHunWz0sak7074jd7JIZNMzgR
UXoMW2g9b24k9kGf0qwOZveCcJbyDJkGtLB+1eh4xmiR2ocRtB8OCv95yPJfU1Z7GwIB5u0S9C9A
5synCQ7GThOEzd68PHTAJJ7JZS7JFubUnzLZbYkOpEVRdrIvvi2L7HZN01BbZaa56VJGQ0lKtxZ3
7RJOiVIr2M5q6zf9sNVG5TzZaf3V6GGu1e6UbvwueS5krz+I4JUdZnLjTuznrY+b7OTh2K0IAj/k
/eyw/yCVAbZwdGyd/Mao+ay7NvlmqHuhrTZEKhIdvNm6/g7qaTMCgjvL1lt67hamWIAKc3b0U2FH
6sK+/ftk8LUlGsQ6OG7DZdQv90QMtKquOtF8ZFdPTtMjybQjsLpJECgVd21wk8cTstw49uiJIlNv
hTKHdw/z2rqmtswQnIa6ken59x9N1w7MJD0SgJGqnX7/QZ8HGraqfnW+bk+OIdpTmpfPQDIt0kLR
ok+N86ayfj7qOBOrpjg7y+TduSyhVbAfCvtIdmsVoFpRafQDkOB0k7mAxJ3JZFNnvb8DowPue66u
fcmlGjnsVgC7jvfHuGGOO/dgq34Ly485TeNdx5x092apxR4rwF6UCmTy2BtbtHgF2bfkNdoZF5O9
pPMWFUB3L9U54dzYGRJ/VJFM07l1xdZASnxSmqG+HPiSTnP0wf4tJcEbu3nqFenBNNWN/DNWyVp3
69JXxAla2jmZEW0odHI6XgBWnGo94U2neMrBwg1Tvx/VQu22PLKxfPE2dtGXuAryMz64Lc3FDwK2
MnDZ/OFg8mdD/OJVfAbuLyLTznnrqLvrLxmBnc1rX7AmlqkyD0XCkFCXHY46eh1A39fe/ILw3r3W
Dnc12yYIkw+8cpyhkxtYLu6BeX8x+B/CZoo+OUTKUzQ81CXFX3A3uos5AeqzF0DDQjBVrXbcm/Nf
UT6I1Vzxy7mtqddu76JfocXCD11sgjhOSU0sf6UW3+0xUcWbPRsDkicXeo+uX4y2q9fzYtIWLGI6
lRuvIGERK/U5TefgPOtbU3Xyaoz+hIp76db+5L40Lo07VG08XHGvLqb/uGTeCPO8zDIJPghbJg7t
yHOVvMRpcxFmPK5lIucQWvY9x3x9nJonYvLMfbtgZJkBEj4Sml88fM2KIGzYz6RaOLatd+Nsvmv+
s5Garn+vOGoXt9YsrV+GZ2cPGNlGehDHZrPsNnYUn8kcYgX3WIySCYzhNndIolzgDQ/pEh8YdjCl
vAAlJFck6b39winns1rZRFFxGr3ZC/PI9dZFW8TbhNq+44g9Dpgd1uZScd8lrKJrIFkxNh/ONbbn
49hWIRkykOw8yw/TVkcrQjSZUWAJpgYqVil7j5Cp1HvgBbBzG+ik9TR+iCTtzm7lbA07sj7G2mCq
PxCGS0pCM9NEl87Eaoih+VoH+YfbCuuYs3Tc9p7FMFiUb0GUGseiqbtNuwwaMS2FN6E9865RHqxy
11j2c7u1tLttFunBGLcveU1GrBHxpVPxhhz70M2dTZADbTdls1dN5IfoYJ+soTU3CAGPqNViwOTt
Rvk4d6EOweKT1au0JlYLJhJLo2PkDmbMDa0BcnkjRiIgsqOANbZewE8wmiQDpFna0Fbdz0zLNnQZ
wodqsb4mWWWTpT6dKlzde9flchyXYkbRPkO4QSO9HRx5dXxYDLaUT17bsg1N+AinNvjeVgNJlMKk
8LHyJ4GqvaZpWTuCoG74SbfFYpIcA4kJNVzCdpy+m/Z8IUR1Wg1Ziwt5/KFTojGamckgQDeYKel6
dFBBjo571bW1FqPQF5No0prQrI4Ucw5AmjorxYvr5BuJwPbQj8GlcWUTisQ3VqVofmaV9WGPxpe8
d0I/RrovulHtAjd+Y8oVbHzOTywZGfd3y+Qj3wji3TdOFmPq0OnbwLohjGrOl8lhH2a34p1c8K2q
mDhmLksR0u5WtROy7apv+Jooda2LnLVedXXiEETaICmrgqNOLO849tnJCJRzBThwsSPEvY2XnrEo
SCZA2Xe36cRKJoKo4Wi4yKaHlxupfRPjLRGtwfU4MpkqA/niW86yDQi5Ye3c/gqmeiCayCw2k0lD
hsnuZ4zYZBM4wzXAZHTUiN9okUyxRk5AMIubvxvu+zRV/ckzuFRMAID0JHAGvSDUfoTKzapRPHvT
VxKHGQNVAyEm3lytKz9qSNJxyys2OO2U9kYP9rICyN6d27nf+7080RN322VUv4ZCpqdpEEyqZ/5N
KOdd2LnmGmiGOOVwQxuLtVQ9sJVX6lvgNNcM1d8G/OyhF9Xz4sUIJag33YXEf2WB0W46m842iH7h
PPtOlvqWEJh6n/AgJhWWuTLhs0JSuZpRjYsy+nSbmJOB0AcACpQH/WCPa8ehQY+LmI93mdZIT+1l
bSbgaPth9NaZIjpq7LIOC0B2G7zhpaRCwZUfBGGCjijBaNcnZNWW9YHvZrcJErIYdAeKkFCJv+ZS
/8KSc/K7oDo40Uvt+e6D+XNO0uXFScxvvkuRWsdPOnLQrtjjkZkxW2my3XkApkMurWrtcAhvltL6
zNijIYrtCWiaRnoa6s4moQ2VJc85rQdmg68RS5p1Mi4J58vEsELbQRi3MbIhEpPLQ4L4OjR8eCZ1
XLzwA+OVnsd227j+zhCobmVUE+nguc/WwxXeaNHsmofYWWOKsbT5K8JoAh4UzrkKLKLqHJNQHp1e
GObsasvdzhb0Az+TPysnJpbJKpMVHPLx0EKPWqHpZF8hsBC7eUk0s32dl4mO3FIvimV85eF+8kF/
8HOxqSa1OIM4Q/ToXMrIGra55dxYZ61JyTwaAZidonwjxLlb0R8kYdY3x8QWB7fsWN1vuurRc6XS
wt2VvKiJCqJg9J0z9wtUxzRtAtXuOFsctaeqCWl2l42XiE/lxvm+MiGgJyUD9uAmLDRjiKl7lKV2
429rDZ3Gr7561h3JHj4EzT+d+B0LBiAh195g0ZPMYE7sZPJX1W9FFMCiraPdYNcnA7TOGVJvMTlq
a43LpTTiF6xBKwND4keQFxfj99wZdXPVnrqcx2VxMUAqP1hXHvvMzqoUOV3ObjaXKTTjjvUCgSIV
AKbTICTGhQRzm6naa+/Mr5mwxw26QnLSGZaKuV5rggkMjg7+BmoA12f60l3zdoa9TGnMQ7G8JCWi
VjIvsnBJaOEZBL9OSxU66dJubKAGCloHQ2iObvBq+Bwwwj7AsBjRuzUbX/3AibHL9cePZRoxRbW3
3jBO7KrcACZ63ySHSWJR1KQVPwhvCFn49PsgqPnSl9M6cfKvPQuxc22wPWCR+0KOnbeKRtwWRqyQ
wzo2u6WuPjPxePOD0d3lXoyMfYK3IMxyH1XK5MdPG0dMTyXve0jq7/uIdbJ3UYZlpKyWo3NqB0jG
2NXCwEvu+T3uoisFMhBp37jXEVYq3KteWe/JRKboPE9gltZFj8c3XvSeIr7feFOxCx7zx44ND9ki
qEPyqMTs1zfbpiPoPQ0uNfDQNZpe6lmT3tCkqWiWx1s7gBlppuXDiZBVG5gOA1xkIljo3FW42Dyo
ZKfBPN90scDqOTb73uKQ4F2mVnLXYy6eLeeV7zkO5K5kt5H3J6ueLLq/AJJniuPWiJAc0MyslEO0
WOklO1Z8SKF65y8Gr5S1Uf41aL1jjyZkKj2b6PutIwqunT6LaXZXPAgEYsjoOmgPK+nYgQ08kxgZ
5iw6jSr+KMoF+l46HJXlfp+Fs2lLxmN5XrHJTt+DwOffKpkFEA6WIYShFPWcG1obtHEm6Z8oQkun
uacSweB4JVS+WREPzA6VbC2xsAdwY+L3YktwzEO0dWrS2QwYkTKf/8IORsC/IB5ZJlDMYncmcMc6
zXPM2UF8C8tpBnU1XuihxojT1HtFJn2ymJ/U0v3KSaJpPefdrRHIyguH973a4dVGldr0h6BLAz4n
lkNlgV/NNPFLgrahtHmgU/gxkedXhypZXmOr0zzNmzTvX4YFxX0X+XvLq71dmx8lzjZiQNCQLWSU
MTvdIeHSZKAQbG/BP8C1H3/No2xfUeK4Y8T3J2fPSMi4Iq6FI9OdK2DFSFQNVF6znL6IDNg6C+4x
VCpGSPWInqjK/qxpDdcOCXIhU6OB491ElVGapyGXMXHHXA80Cp8zUJalmd/s3EeNNSLojdt1O3mh
XSXTynUidFh6PevmhfxT0NIte5kg0u+OqgRa+uXuD7Hg8h0+RyM7P3RdmT/amwAeyKqSWcTjDHq+
ExyyNNUY/Id5w4T9ozb5uO1+17NKBUXckyPD+jsta5yu3IzFvFDl11k4N6mk4WAA0kkkptAKqXVu
FLnxT2XoTbfuCvuAOGDZ4z8/K0bBZD+YJCGodR/o7DGH9kN2PBynFJIqoL4zOPtcyt66YpMJV3HZ
d5gMTk7lHYcSsqmqwX6PE8EvdlXsbHy+zOz6b0W8iD0627CiijajIGM+seQ7y2N+maQSqHtmTju4
TF+aFDe71TbPftYhWVG0CLTFWRkLUkjAppDICbUWx4lkkmInpCmVWgikh0MLXChWxs62vbOUBRbR
IgB2Jcxm00JFYl86cg9NMiFOo4bYm9aqOnnKMbeIBMCeeUxtVRmIGyea/Zy18hqJ/GzEzbmJhP+R
KN4a5RjJ1WO/QrBadJZRdve9dAg9fI6hbGr+WLgQ1HBCJ2HjPhvaleHOxmoZxblcJAFxPrh1LTx7
m47HtsxyeljzNcv5wtbTw1bymIT3D7nG+JDeZHL1OcQQHMxu2HqJ+4uVBzyv1irD2sv/8vqIbRmJ
gSTpOTu25+MlhopKVIaJMS+xNy5z/Fo8xDfTw4thMWzFhbkYrEEcOdLm44KxmF2mQydCqsbnXDdV
iJnzjOWo2dFRsAuWRUmxgV22I5Vlb0KjpY5/bVkYWPIoBGDRetE3o6eYLUh4VCyAcb04sOrzjTKv
8LjS0PeTXY9cBoXpZ8M/NVd0kLncKhf3LOWrJCgRn+yblRNnmdG0T2ZW0z0WxME8hEOvXd/+0NkD
nuqYT93if1QCJzWn1puf8wJS+68iKoBBo4tZEod5oF98tfQbKFL71BnuGwfhlaGGt1JMAfumd1+i
tjhaWUpYcJdsXYQf28Xcy5pPa+zs1zgWx5RNJ5k+zUuez0eUcYfOMrblpI9BNb+rwC8OSvxkTjqE
YllQ4NoHprisG9KE2KKEpfrMth23v9iZfglp1ycHIwmlVbiHLmBhGxnLLmMaRgkQzMzFzLvkmvXQ
0EcQqRJIfaKwf/R++hM4xFfIuBtgjp+qxyScx+YT2SZ3tzv7CZ0/hKhkzYl3IcP6i93mzywYECaa
E005v0Q0Zh+L6ZxH2TKCwJy9MCtT3QsRU8OmQUi+4cGpWvXFmVprI/uOt3aa0JL6BNGk+mOmMgcl
RwDE4x/7C+gr/mWpDovNhqHNvo8zqRWRlb+a8iGRNawNImqmx/2udJb1FPMhJO1Ms0Pv4MUN5312
X/TZKaTPjx++LhRmWHqyWzoi1ddvZrH/X+ydx24cS7tlnygvIk2kmZb3RSe6SYKiqIj03j79Xam/
gUY3cAc978ERjo4RyaqsiM/svXaRhr9bw3wIEGM3/HBmxrow790roO+3YGp5d+mUS9rTvmFcNDJr
r/ZeqgZ86RGi/iAldVB37/b4OnSom+qIXatedS0Ds6ym2prQoYY87zAdmo20Ow8wafFZoK5iD5Q2
fb0JOyIBrSY8ZYppRGq+FMRgr5A9o9koAr2Vo4+zsmup0UeP7EUOEO8q15kHwab0528bT+CauydU
ybQmQfgn7M80wuHOmewH8jR8Mjl98JZGF1/szn5zTcNAT1NdlEBtknKjYM51T12ICA4sK6tQuX5g
gRti2NP4zHoqN40vcRVEzgPTqEtkOWQzSRYCkvcDoL69L42i3RHUCbVt4IRsET8QcRuzeSO4vRHU
eQQAr9OZnZhJOjqer7OQlAIyxQNosFNFiVQ/pGqqeOPyz55gcrBiKfnx/HkbvrXXgiZpxcbhsR9Q
IvSB/Y3wBadj4H+JlNCSRvaXQmGo9qyEoAdfsZcd3hK7vuQmm5gM5fPGaCkUiuKmgzHnch/qNeEj
5aZMU3yPk23vdei/jCVWY4/UvJX0+r9sGrIzk4YavCZpt4j/lYPGIg1q5MVpS0wsirGD06f3GnMz
w1AsKHnLyCyYYrRunPhF1PyyCA9BxHbNLHi8TsZWc3a3eVOxdZXtd1Pk4PhK68M+DMro90X45NfQ
BYgR25nq2mgPX4zaarv4aTPG0kPDoCEi95Eunt2sWM/1UiFnxmkkCnFdOu2pGpIH1da32Db3Sdmb
60p+N0l5R1L0jpVolyF446oiCxRGULLKIv+9kqQ+h0nDISpflX4krajj6cC9SqV/T9L2y3NUuhtZ
+VmyYwPrsef1pjBHj5b8BO+D6J9NMf00qXPB4fqAcnMH756cixaFGkemuwq+bdP6QiK196DeujHX
r+U+uan4aWz2IWktcF4m7d+8GagBIvKkF0JAGJfbrpPcUGo44UZ+HCyJKDAHJMJ3tM0muavYLJvo
/GWUvvZo4Gavss6hgana5KkhwOIv3h5oeCVwkMiaPsxLCTuBeav442rrucy8WzABhYb39uGz913b
nnNgPIe7cOzRAxIHLCIuZsgPfweHz0ccDx9YVJAGlcMnRcyti8QlHutDBFOZMata7Lc5s7IF+BLJ
PzKx72UZPSDZ+I29fV10/AgWsd60zX9Ys4wXnKLhyhnS29jxNXp/383IwMCpYIAPvpoQlpATGeeq
WToQdx+Kot/WaMIAx3Uboz4rrd5Lx6RG5jIN6+nq696AkwM6qmRS4lsZg8NsvPT8iGESPfe19cft
/IRaGYNkPORvuNFdhjObNKR/iGzoljlc11py8TmVTJ8t7zckq40wmS/7UnfHcsTf2xhoJIqQ/SP+
RypqmXfAtHKmbhmqHugha1O6F5GW9xze1Cqxgyc5IFtPcsQy9RKVmkOT0DRztTWjYTBf3VLdEDT2
e5buMsJE1tv+vFZmgJb92TZoxmebfLaaRGNS49kNpkhhW1ERbeyzOYmhzLgTYZ2hH4NEGNijUClG
zH8XyA4TflgsKPHY/+I/hoY0EnAjyoAEOSpQ4qZZLCcJnAUeTL1UEmnrrGSPgcuBgryNej5MZbYp
zWobimXFkWN5diL0Mqrp5g3OqRFa4gqpKGJ4f/xoKkYRFTnv++BWvwVNbpP47XJ5Nk+9N1Lcet+V
DMgMdryvRn85s71xpupq00RsHT9113Oa/DQOMIk536qsecG3wkLfbU521D44jfsH0kJK5QTtMfYc
5ExSdodCtpvUh2VTGR+ina21XVhoi861276mGCwQ4g3+tnU6UMd+f8VD+zl7wcGb+MwTmcO8KTUB
AFY7axIWgRMdu8tJLfvuE3p0ZHHtqcgG3MaihnGVeIcoHRnf1mxEksnZQihNNs0Y7JK0AyXO2hmv
GdltbXmZwgQinyjvU8sw2elribZWPeH3PzAGUCeCYOo9JJJVBbnUUf67N6QC5kE2MOdjnoTKicws
/eIydubcQhIXBC+9w8neDANqCfxtbfvDYP+xaH33lKNYfKxKRj4p606qsvGUevGpNHl0HW1/+km5
Sm0Oe6Cv7NkgzCRm8Z52QYBdy3hmyUnT5zCjxoOyM4JiPgxGiYGd0wIw+IAbsI9Oc8MUkK73D2FQ
KLhtyfPccACxHIVoTs3BAGAdR2O0IRGHcxcUVJvwA6FcffaN6jtiGB4vvWCScHA41m+/mvMdAvF6
RRArGen+sTO96FdkZLid2nZts9tfkw61L3r1ZwiD+jU3rCsHKVtn96DRJhsjN2gfxckvVNLpJl5m
RRGw6J2jGH1L0nzaACKGl8ivcYiDVTXOv+hir/DVWEeE8YIOgxhAjBCFRca+xxpDucHS5m2yrH6V
HXw1Ybbn0B7WvjP8LkzQELA59j5uzJKaCUUIeyGGw9BUeOG7qGUqdNLgbA6tb/2KYv2lUmDkZXIj
xW3jA15cG6IitilIUVmI/DhL/3muHsqavGFhsCYs8vSZ0ohNv+1u69Q5xBQI7KKZcto5SYYuDi+A
tvcQjPnKNKNhn3TylqfeAm1/7sPphWbsbPTQ4O2eJq8iv2QD0YWXIVTlyhb6oEf4C5DTzqJtvsRi
Z8eahSkKmeqEoDatjHcnjYpNNZTPNfzTYqh/px66RVcxnJzjUzL68aZo+RQL5iQ5P/vGy9TvqFhC
Fd1r4w6L1g5Uay2uFuJptg5oc+d8YsgteMEb5qWpxUCjDaZzZUhGE0EEBN77hrcAuJS3jmfnFIkR
WqlkDYTbFEg6jLWKjrUV6nVKYnAQxWnidLERz/Kqit+oDleD9qeNIr0Q80B6rkfGDqYxLWQSvoqs
4o+gDTeVaa57r/jpOnj7hdM9IE5F4MvshVUfVxa8RyvC87/UVGIKA6TnW8kDvW7Bp62xFGwtYMuU
igGDqcQo1ol+kiOBOgLeUOYMy4/Qu1g+rT+FWZ88t6+RRhhEutf1NRdlt0PL+GusEETBEDE691cc
DJ82YW1m9duLq781XlogTsVxrnDvdSZvkdfbb4o0ZEdxVvnFuDMSaP52oMHPVekrUzR/+TLuQIpS
KfIDJxco8eV7mRpT8Snk8xL3DHbQElgrwgFRvrqYR9wK8KEMo83kLfagstJ8cuJgkw2AlBzj08a+
houPrgGuG+NUK3xvBeW+qwISD0zFUL8YroQhH83YuFkOO0A3+jN8QH1gTN/jdWhq3rOMp6eJ3hDp
vKtpoPTz9hwfWBmJuK0TapFu4/uoSpd/GaQbxCI7+GvxJslzZIRC/DG43Vq7WGeKVSPaDuSwlK5r
Hbt/osHmWy1YcEGXwGPLiewYJTfqYO77+mxarb3plu44bNyXIIb3DNvhwc8aOn9PXqq5Z0UsrL3q
h2+NY2JXmwWjaXHMlVMiQUM5WyTWfPRISG29tj7nFpW/ilgxsDX/O4bzRYjGOUtL38o0DI6uNTJi
icRTbbbTfWCmMmAnPXZqujUSMxk8f7ZPC5mfXNZjmLDC6Ivq7zwX2aGg88mZih0rD42eGMSvujBg
/Vicq7r/xPSwS4fiLeRP3kfeXKwb3tm9tlgtoeFauSQDowEvyerZsiceDwjPoCTb0cWK+9skknBv
5YLOO+0uJSLw2EUOKyFEj9LM94n6cbx62S50n3mKlH6yo4SET5gsI+hBKzKXHI2/ssKQnpDMbCX0
60X9wMsY3aw64mJOzIilTdceyIrezSx0TmFOjkYSYi2uRsB8VsFHx43Zbbp0g8WAUnfwo2OW6kOv
r8OoFSMnMFnMYBGoTMGqNcFFV6a3aaolSJ1aB3+H9DDPbwzjEgatfJynaSeo1E6OuUHgZ52txH6H
crAtOWw/2Bh+GS5ztCJkHO2VQXVGm0VJxTI3wvs2RViS+Y6mjTUYmMYta1PkS+9ijP++LbZw9j5z
ZMhakampK6ubob12WyyXJDO2EXvQyeXFCgRtlK0JCWSWnBscWjYTpZ1Nv74dXHoYkco9S/343Md5
eJmq6R0Cdbhj7clBHbTjlh4MWVI5dodS6G8A4P15mBYCjTXstBt9sdg5pUlJaqDaBV1X7vxqYRcs
1nHhdsydeHpGkz8xFxPriio5GVTboHOfFAIZ6nsJl0VVEE49n06/mXcELRdnIw5/PKRmu57Yd9pw
6Ah9mLf7pctMNS51hpbM3AEURqSK6hjHKOLE14G/gNTAHvK4GMRCTOts9xgqfzj6ip8ptHhKicTb
k4VOlHm9dLdxIx5yFhFYS8NXi7ZtOzh8+hniIOEf1TapcOsU8YQdHeEvuOD9+JNzU+0nsDEIbZxD
3/BzBSw1sLd134VtNxwTstl6JNeyOmfXEs/OKTIQA7lUzpHi5SdUwYUMFs0wtwpkRBUgYSLOrF1S
6Y8oqC3QVugJ5ZxRrhnNDtSy2DUshQwDhahRFA9ZJPfzpBlce3N0UEnzbhuAh0Iv/IOkIN/Oyg2p
mDuo+ir+02EPW7slUr7UnIO9GDrqKWvE8R0JTlHNrL2Q3MyTI45TtAzNF6lJ7NPFJAmqNJdwx20/
DAsil9cfa9Qe4S6SrYw8ZrczpmNudY+1LRLixQi2NlTQbZpFvZLrAkEp6/07q1tsGcjiItsO8U9I
ipiyA/856v1Cg9hWVMF0Lv+mOyhQlA+yF8lscmIpA3qzN8tbSkGkM2NVj1zZpIMd7SZ7FV1R7yHV
/gkQEgBd1qeMzKMN14jeUNHqZ5fTaWt4D2EaOTeUFTTw2On4/KnoXDgusoaghvqMC69hPtIZMyhM
a+hPRoFP1UCvBbIsnHmZetgTbmLeCw+6a+MUTHW1+myAPOaM0D/r4stggama+TyMUboffWNhRbPj
KaBmKze41gFSVgJR0ABZ9UvqkIw3R80L0YHRUuxDeIpB/ReLpXHqvulRuNXRIwG6qFcVj/U6HcC3
NW1z8qOcr5JGqHooTPYJE9dGpaRhznZ0ChIxrpFKITPvTOeAaxpxXmCgfW5aoDeFdzJt7l7ZY+jx
i1I9um/IyxeHI1Gq0RDPhDtFEzt/hIxupZ+8LkTtMUTQQ3XfXBsLfkgjyezrIq5W1DTPnojNvWo8
9u3eVOEINZ2H8J5VAymmIqxfyWL+NdUsXUQSPBpkem8TW3ZbGPnbFoLsgzW/zfU4n3I2BTyK83xB
RITUXKlLBs92O0lEtdK36WG8+ODIbD6pUaF66OFgxQ559+bAuJXZ8s1rdXuVMd9PlgyvXc3IzhDK
2ne6otmt62JD3YuHOxmOxcSCViqZIf42jrZI41NM1ahKZZ2YehNbOMRg20eT9kr+iBHF62yP0yqo
KWDrKTTOMxyNTcfnYYvx7csKZhgv2mSLHNSn2HLwc1qieA8nzEW5fzXYuSfUOzEmzxuOHRK4RP1s
hsmZpfaedw3xSWCe7MB3DmCAxbpSUNLi0d7UblgAgrT1xjaGeZMxhbli21yxZBdfvHVLIxqvZowS
u6qshoM9dc+48CghCdw9eS0rTczKDsXkwIbGMS4pQeRPTrmt3PRL+nVxmYmnsvD1wyq3t1M5TUcS
d9Yj/z8enmDY5bBgVmAjvbcBCjBFHeI/2DQvpek9iX6J8hCCwAPXze6iqEJOZJxQU8xLEOKsxRqc
XgM0H4oN3kkSWELjN+P/sfSldxDECAAl6PwymE77LA6LS/wWtckZZcd4LHKNm0/PCa62Zl5huSh7
RDkcJjfDxEMpQG0jfufAgtKXVhWf5oLyuiXaLKqZgQmbkXUyxdVJICiDbslsNLC+QxvVRd+8Sl3a
+wEcxlwBp+2m1xZMyEamHhojYZ9HVe61UccXtCWkqTodV11dHPr2TQsDIastqGpGEtO4hug+/4xO
XtylfBN2JQ9sIasdo7vt6BSvBayfL3SLaPSr6Oh02WtQNKgoXG/e4te5LdajuU3lg8efL1Asbrs+
/PBnhds3992NVetT2pf6wmIx2LiOOCsmOfu2rsAgNuFR+zXib4LxWOpLUtnK3D/53RjulYF7xRy8
/pgvumMMDKsoN+TeQbZNLlmYnb2MzUwTMGiJChd428Dl2WvDQXYxfQY4yu0pme8Rc1qimddG1iaX
ISRe2+SNoOjtjrHf/gxFkZEFH6d7tBdbDE/I0vLY29e8yshTRWx/GTmUxn8vlWXx9o6oSlnV58dA
edkVpqZ3XHb0hqBQi+wlpTpmi+27SXd0hvxVJjp4Rnj5bCSLSqLwpl86m7eRC+C3DCN9cHv5gUC7
50EhASXPihEvRFEf8kUoyUmOOk2REOcsgN6RK+vaL7/8+ztkcKANEShtk+VdF92fClpZyCNCRI1+
6FjbAlnoXIqZSZ03eHebJ7M3v2dNPcndwWLCcvWOqjBbqzY4kx8rSYmx/gIICM6dmF/C2AeFkvjE
RFSNvPuQ6f65CkyUbaOdHJrlfVRlyDSwBM2sw/dJXKWrM2T700NNMPfVGaHFWsNLUxKuQxyZvgjd
0jUZ5c1Dy3wcAxbr4/xeemmyGG3knkUJqGNLoF4mGUfxZO2ZtsbrNC6LLZZnxZQlczZWof3L4Lm7
KeW+EQ7ThyjnPzIb2jFzZ6mB/4YMLuqhtDt1RfWQJwkxPliqG23svaH4DRF73oUDfYTM6vqYaQd6
I5O+gsL0gPARMa1nJpdkfMsMX5+wAz4aZcQWXFXnOevPfY9l3RsDjgFWVWtu0b8BZW/CK/IfQpDo
S7IK0wksO4XTDCNpbc6q3v/zHvTzsLUOlm2Y15nU0f3oPKRtg2jHDOe17MvslNjJWxaoCOk/Z5Fo
S2SwNlv8iEt0Y3ohsCvL2DfKBruTFtmudZx0g8O5Q4XRu/mvxvEwUXjTs1eP5OLVKSqwrmJLbVXr
giSJbe6MIINzjm1/MZJ0bDEn6tqdbPpV7yfTeXoybALDlCYOoijp5vXUYBGMgVjkWbOWlkBS30UH
4XLrIKY7ItXoVXQpE/+ubYyHgjdx7XkMmEmh8dbaYjOCKdbrHwvVn8OsXWUt0YupekBfyVcvUtoZ
GPVm7uAqViN8/XjiLYS80ld0WWElGA01EqIzI7qtDkAJmnW/HvoadaqenjCQXebIzJbAnxdDMfHJ
8Tvo2LyXlv4wVPEDtvkPKkE2YfmwnlKLsjYU+8BNDL7gUOEgnkE2SOcW2PJ5CnsigXLvnqmcSYgY
/wq/F0d6jXsGZnNtj8NHkAQGC2T50NiPjnEgANyAx0TyXeKm76FTnGNICwsM/jmpkvfIWteOzDdT
W8qDIS6KF/gemR/RHLtbd/ipGjTeoG92htJHiIYLBIOOXQQL9epfVe/mjFZnWx117H+jcT0kylsU
ML9cO3hjxDvuuSoZZMCRypNhxqcWIx1qcpSXbrmxWlCisx1mLDAbk4EjA+3Eld2vWutiPxPItGdm
cEuTuIK8Ydf3ml32ALh1J300d4Yn2F9xLxt16j7Zk4mjqGEsEaiXHMDCfqRoPHYie6oa4+IybACZ
Po0bIy72/7An/x9O+P0/pcxaLtyX/xlO+PkF5AFg7v9OZPv3P/wHTmjb/0XqGfGxAZeNhJoErec/
cELL/C/+6TKFQkII+mHJY/1fcELD/y/LcmyJqteyIeoKExJU859oWYPYWeEFDkGwvvB8Fxz7/xue
0Po/AYU+aHf+LADRgbRs27H/72iblNXCNJksbtoBLW0NzzMM8orZfMK97gtAEfqxJiL+KEwgsJ2s
bSaXLuqUBLGDS5RFXBWbfDJpjBwSI13dbaoMzYkbvwVExbZYmTaGR5yo0w9/sW5uYlln696Jt6Os
jv6ekuwvS4r2hJ/Cx76QXN2JOdYs+Bz1bojRqshoqRArzWYCyCioPmEzO4zduEkz0f34C4K76rPr
q0o1j3xBCVP69YuHhrsF5XDuK+uLnpWp12xZR7AixnbMGFq4Qj7m5Z2o2LvTDkROkD29Kk2IbVDN
8DU2LZprMz3FY5UROu6Z4IYpCcApocckh7fCZrUXXtE/T0s+Z6D1D1GY4Q6u6A86PdJNkO8ZDV2u
lZboX1ow9amHO0Y7TG/CanBuE96Y/Yi7aGcX2W/h+PqcDPoBjjdTQwfd3thT+1pV/EcLzKhdVs63
mtlaLlT95BE3VMY0RtnAoBgZwTlL2+huBNQZPmvYW2O7Gjrrk8K4ZolJH3zFSIytSrnyzcF/iDpm
F21I0mrxxX5n3C5gX23W42ep9rWere8yQdmiC1/dWolIMMd7iOCcs61V32qK/Wsn5HsTV8t0e+k8
JT+wnz+1MxSJibnqMgCh8vK9g8/ygS+eo6lma8yMneRIa9N5z3iFEdsKQdyJz/ixqKJi3yUO2z+w
vkgIMu9k+85OObHcGKGxDO7y+qps5gzUrqzIXNAmdSIbFDjRgeRuRFNhcrQNY1cSabT1Sq87FQXl
Y923+s5yHYVM4HbreSEjp65n3YfG3M9JKu642r4RNpIrVVBY2EuE5hCE7Pp0eKyYfTGIcn9wcR1z
M+++ZntmIat1e0HLQjzb6NRH3ZHjalXlw6KSeDHRI+r+J128f77M+j0jFTNiTbPIkF80FKxzh8cx
JBSsDNyUSUFm4h3N66M5ophycgZYxnAL4vqVWz1DAeXSzOFr7CqNKeVuOgWiv7QeDqXXA6j2muAk
83ttFQYaorDcKuV/xGi1D2UVsEKymstUF39oqqYtypz8KMbRWSezj3ImGvBvLQabygyQn+QMc9BC
yqdumJEtQEl/t2letIUGlcnlv1+iYgkGs0XGKhHPfPVoI01/bPQUPzKigGuaYc1afpfZBmrvLDkR
UlY/VMs/+vfPCVA4tElXX//zHwSO/sIwaZ7+/UvRFh0I6qTY9q0LgrdWLI7izLmXnlMShKA8dIE6
fQel4ET601JzfIxN9lm006yBvRSqBVilAuS7wC60Tx31jAEUSJUXME3VP4HVeIc89LL1JxRogaTQ
tLbpAAA/Q7+R1r7JmQi5G6IwsY5Vt0GGgo1B3Xo87bt51vhCU+9ul6beToPcYeJ08XLk35GH8yfQ
Puce0vYsKhD9kc4BNxA+kEheqnD6cmtRHVL56vVey6yo2lotGBw9BsWBkuQjhRa3Cf9SqrMisCEt
JLUo2FsUu863Cd4euo00W1IXI4hZAxIVrEUXv5vqAzix02S2kFMWN/1vqg0iAn1tHlmmgYNgbMQw
LThOQvz4yG23dY9hKUPXOcVnLWYCGlqfHt289ypb4Z+Jt+EcPPY6+2KXsLCkm2MS6l2e6tdEYOyz
fPkTx/BVUwBKAwg9PoOo6t26u091+WAkfD78qn20xrIj4hdKkUX+1zrykx2Pq3uIu1KgpB7X/Ti9
hzbwb/i36ybtvc2okp1KYL/EjfGBrfyHDWy0iX0Xsr7sHqopYBI1FnybpnHoPDA0YYC1A8Vq3lkU
k2H1UTuZc7Mw1fQ5fnXL0c4uguPOy8XWt5RcFW2O3nOOhrtg/gy13PiMOiTAYy5f57ywz4kx0OhN
Fb27+ThhBl07i6Gi4DPJyYXv1H0bCB/ds1VHOxXRlaTOSG9lgiHl8nuul1bQKkGpWJm6sVlhNTsy
mCywFQ8DvQ+3rLoZQTKuNgHaF3rpNeFChIB0w0tv6FcYb/1m1oJ9c9Fizx65GL2MPKkYxa/rmwcf
5TKTSBMH2WpUGzMaafdD1gR6eI2Du+ppYIIZrn1KEOA+lMPGrCQ7Nur3QvnLkx7PGz/Q9Wb0q+9Y
t+apk5x6boDWcnQmtQ2c8M1U8kKp0q3VrMbNjJq+HhjctJMAFWCoU/AQhm63r0o+SUUM/X+SDaBV
pLk4axJ3B2CeUK4eZQOjPqcYl/QvlpaFFbv7QjZY9aT1mnksB42xOhoJ3peYRTNOfedspj3zfPjJ
wNcvNQKEPXKO7ex19pHwK24Bim1UT0HqFnsZVC0CJJaW4PQG7zI4gENNvArrGud68WTG5qnwRH5u
I7AIOgw+HTYzk54yQuoxMOCJxDHIebXzevMSBXhmjYyZYmsjq9VpX6BL/SA8RByVzaq7YvgEQdV3
NmBc2D2bL9kc1tu+hxREohdmaF1sW8kIhYnBSQ/ol0RnGFvRWN6qiucaRQsC/9zU5zlAhVJKsrbs
Lt1liYX6Ab34L0wmf4QunrvaA5VUu4cuACjL4BfHt8/N5XQmBBHmgqMRP6CJxt8mZwRVOMhdlWzH
wgpWKb7/VcTMnCQn/IJOHb8mZXPtYka/cYjQO52rk1tAhiGl58eAhfTQpOIBoNjBHx5la6KijOVb
ZuElQ85oQIJC8Zxs3Nat18E4xqeatOhD6GLJbYiATHBAEJhemSsnK34Vnlc+MjxjFCd+B4Pbn7K8
QKecGofGORm1jM6uOs4RDzM0DHrZHhWVo9n3ZJnzYM8Q3V28P8NQh8c2DU5p7kArGmnI8nJ+xXRR
XimfNLFva3ZHyPSV4lVWPFiLXynLkM4y2eMkx6Hcm7+4VPa12w+cv/cxY28IOAvm0rqJFMJBOfHL
4MECSDdFaPdHs0p/l4RsMyuc+p1R9y9JqKh8gNHx1xgV86mbX7qkuXnE0905jvlwtW+t61UHBLu6
ctjAZd65qU3OofhL9lQAs8W8qpfEpyR0CZs8H7sdvmT2V1GPu0UBr1tyk9rOavYdwlUvDKcLxPjy
yrx33We09qLKZ0agxwxw9TFwmx+mMUgN2iO2onI/AsvUfZk/NyPqalHE6mir8sBWzHkpaDAfaO73
HtOhjHkBWUHDE0VJ/qLZwxM1ib9exQYTifiKZqt5yLknUcTWkoECdhAxZ+Ipg76BY8IMcSfAFCQH
FQGpNKEmNSyCBnN68Pze3/UtU8TZMa4DTo9ystTTv1+KnDVDFrUfM8bw2R/i53+/GFa3kLlGkuuV
AGLEUXgHhqnvODg4tqem3wuneWTulJ2E8nIHuyrfbYZy9YC4gcHG8ncVdf898bz56tFsuLl3xK2F
iLj2y1UEykcsNsCUCi8ONzLqd7JlXS8a5lI66ZtHN/LbS14X92Fym0cPHNq+qFnE1TkKpZIwBdwg
UNwakA8qIGrTnfy7Ys0Nbosqx/XBtxOO4UT5tW/caDeb8LBk3Ns3KKfM8NrGv6b5/d9vmhz9Soix
HSdRHN0QcCob/TtEwJr8VOcpyRg5aVoCnoQnt7R3rk0Al3IOVJrOsR7RVjnMW+hg4t/jgqOhNHwI
NC+57TIqmmOGUSR8q1c1ZNsUbyULNU8fJSDD55wdOz7G+eSX7jVTdnBjR4gSRIbB2jIVsKRXPwN6
MJiRd4ucqlknOaeKWfMEJCm0R4uja+8h9LqqjgqYRkm/GskQX3KSwP7zW7umL8jn2t1ptt6zdywp
1B7wsv/QHi9TjGm6xcIWRz6HW48bI8AneEbHBoLKY+Hl09gVf8ci+NU1gcmeqgyNXSznRy7ol7Te
pHGTHntitZnVxuWBAgCVYeL5D0FwpU8EzcZakw+t1d7+/TKNw7BHMQjkhVLAmKnqagq1xeITN5Hc
Yadmxevg8ddsZPjcLNM/IfpbHPgC6jkIXyTX1VK/h6nuXoBi3ZO+9W+eF9frXGSL56ZEBpdlcl8C
TIWZUtjPvt8Gj/gsV4OHxHmOeSlcZ3isTfMGYc3ZadthHqfn32T45duxzH5MQF+PlYTo6UirBWLB
mwx4aOtPgf2US8p9L6pfQ0PqbV5J/QhCFnKiNHFtJw1MtY5yOJulfiozGCF9wVQOKkwEKdQ2dkae
kQRFJWD3bb0VQ1M8ZShB+7CcriYqtCfEBjZoO33597tcw4GJeN4iNNv/Xt61Btywa3lKcGJ1+D3L
hEMqj6ITXMUB8EeAoTHSGpsIG+O44OFIHAUqk3wnAwdaEKR6L/3yTFo2el9WEEq/dwG1XCx5zuY5
Ls7sS5D5ImrKMDJMlqW3psIZqJgne5VwT2URoNyX1UfHzu9iRtkTCxtmnWC+hti6pVwlbJ5CiXWq
SjdRiGjA7VMcg93eTMoQXgJWhLx0CSjx/EulezIp+XHYslhrNbL7SbUSW9mrq5uBsWR6g/aNaqio
6nE9wEQYSZsCBPUZ+Nm5jZ1faZYj8ya0e5VVuBkMBhwbjZwrjxbwZCh/obv7zBrzHAVjdBii/isk
SGyR7rPK4j1cARsfaLF+e4Pk/DO7b4Y2Z2/k+uu4yDv2hfgQpMMPPb+rqmv2sfLXEEy2NYsEEnvd
8Ql4XNqjGZkJSc+AegWW/17X6BTr9K8Otbj0Ai01yssJQUibHC3VvGI+cmxOSZTrQ0fS3jrtKxZM
4521c4WekYihzlcgTYIBOiHED8pMnLhOxXRbWMm5bI6Sg1j30/NstWLLiQwD2+gOwxAN26pm3Byr
kAsd291Q1O/xfRwQYodz/iWSarG9UAeaodhaZMZj/sgk3g3zGrEgwzWMq1CMN+I8cBt1VPzJiEWi
r+jIWxZY3PA11D8E+fW0qYOUyspM7+wDCEBe1MW2ov5sqk/HHqJFTWVyBbnyUFf/TdiZLbetRFn2
izIC8/BKgiBISqJmyXpBWIMxI5GYga/vBVd13+obFVUvCkuWZQoEMk+es/faZjA64DUR0f9YVfps
6kiN5zTjZIEHiDHNl53O0dIwotVIOWCEeHJsgrtl7hJslsrmsvTtXs/pE6kOwbOu6tBj1oSYegFc
Q2xDyiCdi4iI2/Duh2yYDlOzzd8yOsWrl1JacyZORv5NjhSUwLURt+z0PU5QuqTZ/Rr79Q/Q4Mfu
DFprhbW1qf9MZGbbEGuIDW9vT1WkqhyddzWk9+sQO9c6fkEX8Y4jANvfsGSHRJ/CFdjs2XC9X74F
jydhgzyWo/Xqtc3LCnGRAyaQLIvQLs0E9tuuDG6lOtnQiSnxfEoyTkEWtUKLkcH0bgrBcwefHvYz
N1qh8GsoK7038ENrRYFLckXln2KWl72FlioeX+wEv8xoT9Hoad8+JqFjbLrhTBKqOaSkp6V84Aqj
aEgivWtEtKazeSxgchUJeW5tipm/kiSu0p0LCircKDFsuvYvDiaok90uaAezKsoo3SCPLWWYsIlb
OaQRlznuqDvIK9Rw2yPILSQhQ+Y64iIdi7Bvkl9QiUU4mEek+PrZN5NLXvYfavEQci7l7ZDtRWd8
IgBGqeQCJkg1FMjJdZbawN4ybDXmjJkEvTRZVPpTgiYZcaMItPzV8oEV2hTWPG0RZFBaUIBEdfzT
5//4UDLrcmllUX3WqMqRCUq5BQMW9BlSgWmTrjKNQCrEU0ramUQ+eicHfgGOSXix598LJLPjUsfz
3ulBn7a9gRTd+gTf/MbYbNf6oIxigULaZa6KOjEdw4qFa2FuRLhq+auh2qKY5MjZs+yMef6b+hzb
zYlyB6bZ6nz1cwvMq2zvDDv7biUqy3hFqMyUUnoKyZwqV7ThN9qkHgbbXCASOzuxZvkuwWudxUYA
/IS50tRjWsMZy+Z+Z8GXrkVkuZiBVWF6BxTNzyUClwSCBkZLlGKIhUpr1AIjjinLE828T1T/Sezs
3WAMP4SV/p47NMmLBtU+jgm+aTX6ZSjgNZbw6r2NURvPSAL2qVU8k1wza1Brq0LcmJnZH3O2VFom
dkvuq3TFi+H6n6Mo+2A23TgSdvXgFMYj+HTg9Iq89lxW42EEFDkptcWo6beD7jx2Q9sFiQ5aZWqX
lz6fPXB58bPuu59NljElwns9p9NLYmkKQKFXkxpJo5Q26Itm/qpz6w9v9iOarwMbGVkPK4mFtQP3
zAaKnFb1HXw7IjpTnsJZ44Wmc3126ulo5hp1mPADUANVQBR1ukvQoJyxo8G2Ss+DOWTnoe6JLcl4
rDfvO4EuTJdufCQpbFzILWO9Q1fRYUVsZuxJIJlSBpUIN/WZhsDaQ9mFBh00CUKrWsQ3ABBTOM5I
c4UOs7cri1ttgXMHbxeqyeSqY7kUZ50QhJxJGAelCa5fzqZia1iIqB4ylBI72fu/UQa8cLyDIBSj
91yK7ABdHouiOnurven7AKhMqK9KCatmaAT+jp5TtmmTosnEPKjV/NkVcPyWtu2OiXsojK6NugwB
1uK/2p9t5jVBi0HwkLQ3uQSGntj0ZArPhrsAXv+gNRfZav0DuOcfx9WXWxAVDpLWhmNAUuHj8O08
akynJhqPx59u+x40wqZqmsLYdj6WcasFmD24ZeNcyXIjdcA3D7bC7jVCPmcW7phBDyxUSxySQB3x
x+zYnevQ8uKSIQmYTeHS/NFN3OZObL4JI1hwTlBNG9dR4CHzRWAWxXXuLSDzpC8h7/P6HceNJtBb
zsGE7Rw3nttVKEeQsj0xBDc+nFrijx9dNJ3wosRygXzMcHr2/xQy1gLsQc5ezlhoKvXi09jD3yeK
CIN3xJb1EBMAZVHXT177UMj6d1XhfaHnAr6WPCXUbrGtPa+upoXcp7ex5uGH41mFsYXDWqxknNsA
z//ev7NpfnRmDIrW/JXOqBOnhjGkrgGClR3gDSHywJvN72zBqNuUayAt3iH3kgxMScbU+ZI9bG30
19fcptWmrzI9SZVzAjSOWA3wSgzlWwEjHnOw+VA760euX0jm3dlO+rUU7u+87rRbBrK/GMvhgNiS
pxo5fXcuz6pLUh3OoCzlRKRPKXLfTQSUsYTo2oA+gwDGVKO36FEyUjqaOQdtf8y4jXz6SJXBIis4
Cuf+RzMsJIAafVhntO1K/zVGtA9D5LOPIYRMvvOgyrM51ttDoOkbw8cN1wnTc45TYd/QqGDqb7zo
2/i6L5G3eeW3y710YzmXrB/E3pnx0A7Do5lp6W3mm3ddKdIjZePJlYhiM6xrqea9Jyjy2P6gAM3Q
e0bD5iDdfNamu9C+leahaDQAcyNHI1SjQ7xBKmJ08vYTQT7zJmn9RcwGuJ7ae0GJLffkCmlHl6iZ
gtx2mp0WwyI7pRHbkK6agIFoGhJxMnTVdkUDcmjbu1NGDo3H8hjFy/JooFU6E1AS5KtsMdqglyqc
TzSMgMTwPdhitLiP3/LBsU5L2dVhU2TP0MbJDRf+x7yqt7EEmjNo81uT0+ulSYXNRbzOcfY2gjG4
0XpisSVVcTWlSHHK/A4JBqugU+BJdfqwHZ0CGRr7DsQqLSnSSF+NJ0SBl2y1xgdSZpB8P2s4/aMm
p3BdariiNWAGFcOu6TjCaa71gN2O6Axneeomvbwfp52bA+meRnTSXlouO0jBMETzhjc1ro7d7Jzy
vIXPauufqU4FkdTo91rjVKKC263GMkeaPRKEVO09zoHpCoOz8TnBan73MpO0MDbTJwJ0E38y5zei
pzPGYtBpa9fRgrG03COOizc6/886GmX8Wt4tnRca+CtE78WNIcZK6IFl6oRdb4Gw9l+q3niMc2eF
DTucbZOY2E5HnUT4G7SaeITwiaLFRWt+8rPaCpTx0HQV9AHLYj45dNgUpMLj7HTvrTfbt6vSTy4U
gk5DmjRTytRMZ8JyppM5d3h41tcyKRwGAVgVdFthoJ+vbC+4IdyRs594ddPyUAPn3EaKBdgvs6Z3
2PlR59YR/ieXpubUg8oCkpy5Nwq36gNqrmQ/AH1EiGEdGUMBOWtHwDO24vJn2keTFnccrDfojJoP
sgKHkBTiYjnrOxuHh93kbEIf9oAZvDrFBNWXNdpShQwatF2G27ylNZDcZXSJiqsUPRbh7WPPffZA
Rxpa5j/NthXSIp/2FZG6sYXsGHQuTG8Qf8i/+yvrQANVNkwt0ziBM9lncwqyr57aY5bO+UawNXZj
RePbR5EJcPNJ9ybndZy7jxgMTkVu0BuoJjQ0v2hlpaHNZQ2bGPAHKdE3KhbtvprOICHWv+MwHjs0
KQmy8ZkjKiHAgSa6R44A5B9ZlnyIodHWGf3uWrFXaMK+SvhID/Mq9LNiA5P+XpOgCssqftUHQsHA
b+71Bqt/XbLY24O4OliDd3HhYEWnIMHixtbW2q9sgxgwY/Oc+VYe+qDL2FCaP0bvu0fAzvc5LVm6
Q70O5mvDQEsBntih6cM4ee0y0IFVfdUqM6pgoJu1Si4gaaK2sEhw0E3clDlcrNL5xvXMMhHZ3Mp3
Si4OJpklDqw1f/GQCybCUG9QX0Fap+JWqxsyWaz+CpkCoOHSPheN3h4dixWVt9rYd4ocjkFS7nmQ
BjK1PqGseVlbjuoItjU6bbl90OG0901rPVRxBM3iseVmojGosJq+6xprfFXcTyTv2BVMmBHhF4Fy
ytZWNI6h1ITaybb4ajO4tANOXRRmdrz+TETLqsLrg9SFVExniurIyzc8fXM2VvtPVhi3paZr1ASG
H+jLGiWDdO5xEZ95zWa/uCEb2afnE8Raj+DZ8DaRLYethsAaMoBFB0qAunbSUNEm6MyOapmYrAGn
LfvnVJJCEK/VyTRg1OfLcE+8/Dv4wh+JreYI88pUqXyznUfG92HaseDDiFo4FlAa4IUil8P9xVxP
HYocLZplCiaks/pRA36lIe+DBn8RZSjWiEz8gBa0D4tghl0PiOtHb/BCOiHTRQ4C4sGK0Gv2QkzG
QzC8AikLzbXHIZl0KFvpEDHrrQAMV+HiDu+FOWEGLMdglNx4s9aXO/NzA+50nTuFydaTWJ28DRNv
fDQHwejZNz2KmHPnNoQFoEuIdFqo2G+te2OA3CZjG7NO0wWOhnLalQXUJ/fEaDPfVTXPJm3CnVFg
885EfXat30O6RL5D4I9NvDtHXvsbSxc4uon0HHjzbPpAwbCPB+WoFZduNX2SV2odeIR7j4WU2ZC6
4/TMSG6Asq/zOnaN0XwDLWW/bD563CF7z0JR6AFYqXx60eNIgPmkTqoznjXYgAdDLht4jwdnqufy
lDqWc+U+CNc0/ZOCEYnKcVUYDJ2Swi6HMtq8kGHoVd4pRoJI23KBwzzydR66OJBVFY21Wo6mLo64
0VidjT+9qJn4k4Nrrtahd+nC53l57zU+aSwKp0DimQ/jivl6EYKl3l/EmdSBC0wzWls+zQhMdMyG
wXUutX/TdpmOrwXzrJYuwWQiSkzm+Qv9HqBOx8qP/KQlAnEM1m06jeb4lqjUP6wlsmfQFU3Srzc2
Bm2zJcN80LCBamb7y600KpkCm0nppVGunGPSuldGycbJgEys+7aLocT+TXDRTsIP3HWLTeJIbDwL
Pb+CFxFKYaA3HC+sa4Alwjp5GS2ubEuxEuc4nrs9lMrdmidXIETrcUFJhER6YROiO1D2FVGH2TOc
/PhMVYypuVodvFsVP1Pdj4vZP85tI9GwVu2+rJQPz3XOQlgtBsLSNaVqzF0qmdU7UI+BAl1/d53F
Fq8tTwCNOM5AUaA/b2mHoUZ+VRUdmdQe6I9p0zy0Nkw7upcHbOsLjY+RmSyAJXSCyEhvJJ2kXX/p
R+uu85s0WosV6jtXAhuchT8Uu3Lql/cgokuyA3zwzTRBaDu6BYsLjNEejcTBahOfOJ82Dw2twRdu
g8Q2qPKGkvk8m+RMst3RtgFuauRdo3PQH9dxLAJ6nRgy2jZ0FaRv0krC3nZjnDDGl4c1KywAsNc9
upIplFZtoxDhB2qrMUf1MuKAhkXk5lCfCoUQ3iwf6DMUkbEa97mfkAmpMc41y/b3zCQPCZV21yjj
xx57rLkdEVnSgCMWD+NOVLB8sCpELj39CEwe5LfJhtZb6k8wA0nnG5/57hqyXM5TCgIUmBGoPM0t
T1CfX1etum+hBgdOlaL31Y/CGFsoRzZiTauOoJdczGy5WhnjsWoLirJC34V0ainv2HYkRG+GTibQ
HDA49w7+sk8H8EyzDgE3IZkFzZCPPOvFaOpHS3qQa7uaiBORBgwqXmNkNETVBNMgCb0XFUDZzvgg
oCMsHSzodGSzg5H70VI6dxX2qoCQFD2w3A3d5DJ1FjruGmkDkFre2Wl2Hha/OK3lg1jIIOipRteF
+QCQjx0DRuciiC8KRgMY1Nx11dHzRlrHafGEIAWro682gtgCGdmcn2rOU2O30qmEar3Uin40+oZE
xcVX54KeYPffnobB2JOsAYkC2vDZICY7YMMOLRclMAOq6l4WF78HmVn47XC/ruWrPrXIaB3Nu6Cl
ZfVTHnaCJGMYJsksaFgS8ooHcs7a9nNailvL9uSrtcbOMa1N0BrZoh7WuvpN6x6tSf749wM5GaHr
uF6I74fcIy9JzxPUV5ynhXsTW7178/dPfz8kqgRvlDNq/ddf/OvTv99smV+mt5ENtx/0z4d/fWtT
wcDIuEjBv/7i77/452toovpzu3aH//Il+/++uH++9vdfjYrDKl21JfzXX/zrZ8Zj0R914qb+u28z
J/O/vuwia88QMfrTf/e9/3xNiDgOyN+icv3/L92//uu/n97My8SK+D9+o/Q5mCIpiP+X64N/eThN
ojj/8x8l/+/6/PO12ugefAOpQN/bN5OR2zdtNlbYhbfPl7g3TzFBQ38/KzCP3fz9E9Zm0wunslXQ
SiYNdxSng8Ia1z05selL72Rt0Pd6Ev39dOEkZVgIVcSgkMuM0g8ar6xuEGEditiM/8TZ44JUFu1U
/W4wVY7cQS/CcXpxu7m8H3Tswanj2heThN3zhCTGWgvv4PR1+i60NmzttfhsJeYm4gL029Qrzbse
M8e+gCwCdkm8uH2jYzpVkIBzo37KY4SftsFTOFfqBMmwu9A52VKoKNRNw3lNOUOBUaFdWrSwqp0h
Z3gqu4s1Pzl+lnznDEO0WmLdMIor/npG8bMeYWw+NUb74cbgSFjVvXiZ9pn+KWiKk2cnCb6TNi49
OItKM7MTdm7nNcJ3XdIKKUErsdezrG2dnXJ4pWuLvlPtsDga+96R8Hwy43F2CWxLKkZgRb3tiqo/
wlf8pvYxTzm2COSADFUbpBdzKt5TR36tupYf2jlLqHHTfA/NkCNXXp+Yz6BBzRmtV5nYLwxRCARb
QxyYn0K1lzI/VJYwju2KGHkrglsrC3zYWAh9AY9S/B3QfcZnxgQLcTgGHTcMmYM75VQoJ8tcfzDK
+JBjtHfYgPHMQ90S2MMZcQg5fe1x7QI4JyEsTLUHYtCYJ+W4OVApocN5hrGhke551lbaG7RL0eV9
5fgq9tjzzLDFAKPN7MFuDAFGUagfFOIC9nSKknFyyBkmjhyPMTZPpkxGDL2ky2lxd1P3bjqAL4qW
+cGydFrQgk/bG0O5Hph744Hx3+GUM7LsCO8Dk2uXn5lp5JfEqTlcpWdbZCfDdE8ZMwPY02QY03U9
U5bFJpqg2boIOk9R2luRMPQPVB/axZNDQO8IvdPqymAQDyqfGfk4zqlnvw1Jg2Zpct6Wqpe3rkBg
mdk4Xoe+BUGGEmRYXGYPeH92GPcF3v4NGc2ungPp7Njp2GT2BAdMIZab96w0jlPTt0dhlc8jsiAO
ihF6cCAnjfOzNJt+I0PWljaiC1LfmzeKGdlxST9d/OlaCFWfTd14rivOrGMHZLPzrRBe4QRfae+U
iR5Ri+/8GmSDUi623Q4NJCn2f3CQaty4CLVqeJ77etZ2FLnangEIWquekrGpvxprkadUSx6J/OSY
F7dBsRrWlQqirNlZZ1hSMb9WLLB+dhkcJ8LMjmihlz3sMepWZrIH0mceVDGKkKYZgsHxT98tM7Zl
OKeGAnXla015NgSPTE1CXF7aWF8yLcxKQngr8WxOmGqThhSzTOOUltT1s96QB5dJ/Q6KAseIdlUH
FDZk6An6YHkx+SEpM/BRpLdru6q/bwZxx71dh6Q0RP2Es8015Zu2MgX3fNzStsC86VD06MmgAHoR
jmoM5IBX1sFiFuU2dnKozfyzn+NghKNGt2xmyM7R1aEtqJL1XeS0S9yU+stz2sdG0IbRoMgWpqaA
/xnG/qh0yp8RQRWE7PxzGNovtyIDUccwyGSryw99nq2sN/S+fMb0y9J3N7X77iLL2FA3JtEFM4Nw
8l5hnqxfw9BrxwHTvuveDoDmlYPgdvTcbO9UfXeJi0dnLpfzQK8moNUHYyC595mk7jmxrNFoWd9j
3//qaQx4EyVYXs2AmMo5GPzWPi59diL2iPygcpYHO7vVkEefUJ++inl4K2Z2+hZG46iL18kcvzgs
fpVgu1E+FbsSaht0YRqiExJ0b0r3mUhoJNde6MywmqRzpfxmQLiCBqxFHZBGMJ4sB683NKWgMIm3
Qesgbdek9nfc3WDQMft7l0licXexI4iwkN3P9lIGp36DEP2h10m9CRpom+obWJv+XKEe8eRm57ac
CKqZkdWBWPsioB3WZhY/xYR500HxAONkgdk8pt4qD0YyPNVia5oCZOIZxJYf2x+D/TmXP4k2fcK4
x45VsjwiS8rw3mdmRX+4ZtRlgLzeu2TFBAomrqizhExuFfYqVxt97G0pgeQzx+iiOkHmMzYtLTSC
TNa0p83t5M+jnz6OjoN4Fdi0Kx1EBVp3P+rz61JUNJg0iwlsdsvoJX0vFIIbYvtcY+xvidGwmCId
YteBYZ7Ow7Fx4G+otXwyJbSNUjfeuowTg0Bk1Ztf7tR+dKLaRsqYBhJsr8wSGmawyXMDhQDu0oQo
dvC+mK/RX7KdCCgOhGkcnRX6A2QO12Jp3UvqEeitgzs7kIDEtfDt+dJiHDwkdX5qWfQirH8H1Zkv
YNmGYGWPCwxEpCU9ej6zKTG07o/RNsaB2Xd5Y8kzWcZ0M1wGAIi+dqzYN0Wi9EifgfFAFepGQnfm
0Tsqr5kBInAmNLiWHiDEneXLg+rtJw9jBROXpji1KycttTUmc/nD6YKTd4tkzBtT0kn82zLt0kNv
8pDOsQg6QcqXu+Q5qJj6RQdyF4GcuvGlOpJZ1+7NAUkeQlS6jshpPVhAs+VyfYdTbXFqbzKkEVo6
7QsoFa3muTAn8EgXTfuGGXoJ8Di3mNinCCPyrk8t/z53ZMjEPeYUMhc3MyczzmorDiRGcngkeH8B
P4yOdUXeyJG+gIDpZemLyF57MGUsdynr8tRurdl6Jf0SLXLZFOJWuoxCUIl9eGVqHh1fME9raD8n
o3Vjdsivu9xFPROLb2lrn4r4ogvle4d33S4Q1Q2gqUsryJIX2WYPZml/bGv8SvckdGUiIqRZBDf0
d5VjPzFVGfet6SGW7Jh4Z3Alo5gB20wE+wGaHNM0YZ2loZmR1bqvYrOONyM8f6EMQJ3IjNRwl6CC
35sb0ZvBGhwaiNw9e8zmuK+o5nq7ONoArKg5yCIZmv61jq3Ni8p/d7FaQPZL3CXBXJLTnI/0vyiz
h3079CdVT3dFbLNWzN7MgfWtNDngEz+GBrXCR7AO29LCixjlEuHXOLG/L7uqVL+qSvd2arS/Vq15
B0yCJCdZTrN7qhIGJbJVwG0GMHaI2qdU/80tgZrOfdAJb3ujemH+66MsBBj6nTOho23nw81H6d5Y
kD1a1WP5TjUsyKgVsNRTYInqicb3gYxSugKM+46txiiSYIO7uciGS84P2NOGntFdDWZK+0nEcJJo
s9Mm4f2QDd3ZKnnX5ITOuiC0TM10Fcrm4HWw5N1hZo9yJhqILrKXU/mUOh23zFoyixuMH2O07hHa
uMcZlK3ZjvYR292vnha/WAHFa3bn09d1E9CyEEWKLsflcxSjf4cQUCRVea+k/5A547tcTeM8VpRY
5JofbL+sznMXm4zn0cksoor3yrfuL70qyUDVIWBVwx/Dne8Ja3ZvNNOSkduDrqdCvK61nRyNcrzw
xoiTpx0XO2nvaTUigTcOjptah6x9zElExVJeasd0zhioEXS8tnSQ8BJZO/rrOHAzYjkMDj01pTZo
lN9NR1icnjivRuHcmxv6rp+s/VrJ+EDiwS+GFvN5FG3YMVWMYnYDqOantLJ1uN4sHFbby3Ph+fgC
2+Jqov89Z1kjz3//RGaxd/IYXm9fJofrLuk9M3QTAUPF0vN+67XTDezS8Wwy/PSp3OzS4ywxEBbM
CalrDwSNThE7yaEHjHVo64xKZTLcKK3pr+mGOv/9YDRCET9uJ2cKC8pYeJLjzhyMP3UPW6hWTbAk
8dY2qcbAdm1ge12pzha1zZmsWtJNjfVHlC3G39X/KLpJo/m1POQZ8uEyoxnsLQh8tn/SQJ/8jw95
SbC74TCt7tHtEqfovujatIBs8LgBEzcHEphBFOS1U1O7tKD6ddEOBbLzNImv3Bn91qbhHLJdHD+W
gCAEFhQOJAsk+aw+0ydClCxZSO00186Ni44884yvZV70IAYx3gOHJPsUTA4zxnNbTC0MzzY79XpF
f9Zjjt2DIg/iWPuL8CSPWZL7Grt+gQSKyQyOeaoHfx1Z8F2oUltbCKXO5zzRCPeXwUFpPM27nLzB
HcwiRoCGjeYhZh2zqXYC05pQmEAJnzu7YvyJw65AfJI7HIFLNOxpVn7lFcPaXne+NKzaTjZiOgFU
ckjG8cnXR3SeztLREGSBRUh1MuaZqQSltwc4qgl6hkwAtv9iyXgiWROTMr/JzS6JsmSDn7dfhpk+
0pH6QoAoKHTbtzrdwnszjToV3gqb2GuFr3CZ8vfq1JvimA0VIVtaTSaUZFf3h29HcSCyxPfAvQbe
Ct1kBm939cijRdoug7xnkx887E0+XgY8XegZR4JOmLof8AASHJmvdgjsl7KV/r3m3y4qUxe/7pEY
2XhwgEZcY2tkisydQsYDw9YFAYiJzngqrEfgRZDcZgLbLDAvpBcRu7iw7WQ9TkDykPbDWr3WkxN0
q9vB+IGSs00ZtT5HGjSUz2lifXXGjbWRh7ffc3RxWaytdZdJamdwE+y2Q/kkPPdVb1ZKC+rBujNe
kfiTWWBOZzkVNM96M2IO/EpIrNgJzyAeIclu0SIlljzhW6EbgISwThOWlBGhlq0xJ1f8dk1LJoVE
zchiSsIBSsOjliLP190ytN3hZ0BgHOhTfsxF1xxWv4khoyYcE0HaiXJQ5OEut4SKLmZ+cA3tKylj
RKWxLE4rFZ4sjecEHcozPAlqHPKwpXbr2I7LUs5cA/jwOV+2UHgiRAPHc9973QOu1nxzboV+1flh
PpcugjtCU0gbzgJn56mtwpvLx37idhwzi6uvs1EOYofAxd+6FRlw/EQcgKGQx2Kst5DGThgBuEoL
dISmwrnp3Nhu/zYbE1MmGMOmAuqkD/QhfWSg4zbutBp5J3JuS33xDQC3xC8546FqQYLGtMhyDqqn
pLzoKgHnY7rySMmDWoiaK/QKxY2k025ZO2sIWo49iJ4dCpr0ddTa6kaKx1LO9g48wE3ntT+ojZ5c
J5P0d/8wIOsQGnC6bOQ9hNYPdPDMmTL7o7EUqghLMTKvnHcmdHgUNaYg/VgB2vEKJKhOfjX8EW/m
xqMdQdRbPahTK9tSuVtiXjp6LFwkLAdVv+xXW6LwTSJN4M/Nhrij8DGiIa3jYzOvx05vrqmP1wnG
yxIlMr7jrOVFgi5cYOPbqA1z7ytOPXlZYaFj2suNH5gxi44u5S/M5x0y0R4EFijkmj7xJnVl/+Ca
zj17eA4raPAPptKZgFLYs+BWMK8/XJPxbSKZt1sOh2DTa75Bde4Xh4LKKUzAtFuCnXRqUjAKZiYg
xeGne1Si5Nwj3GN6oNDz1dbjYOjVZfApdS0dOd46Q4ws0i4CfDTfp2kBFQa1KxOMi4cmb9eb4DwF
pZ+scE6Z/Yy5j9RH1+OUcB2c1AeRV4hTg4xqaP1IrOlpNUVznIju2i8VQhTOSXA/Zwt2t00RakzZ
TzLFZBuOID3MgRg5OSn3FqZmjqmdgb/Ttm7orUV+BI6FJdBHfOG2euAB2YJo+qQz4fBbD9nPClKC
gn2ePf3cczHn3GJogt+rQNxPzSW1sOiWa1pU/r7bpMIw3if/DxXddTBZKuKakLuE/fhsGcUYDnr3
GTO6DlflkS8vCR8wxGPaXxpqtL3InS1HF2aWQdZKpBvz++a4zoYR8ySbNAQQolT9FopQW7/blkna
8Yi2OTNPYuo+FPv2C30dkK+9tl6diaxB2ZcBU9IADaIHjKN59eoZ85wSxFCtM9AqzDiaKA8aJdQB
r8+9VwDQitdIzm9OC5/OZeZEycFBm/qUPQdC4IwyRZPsoG0dxbzzd/aMLZelcg+0npSCVf4pekz+
61g+0rqYeIw4++EKtcHik2sKkssa76FuXYsGWYaoxoY2R2ofVi++KSuaiNinZJk5EYKsCIMm1tLi
2qsUZV+VR+OieAySFtGqxF8AP6069goVXILI3Z9Zx2Wv/7KzVobSsw4eP7int3fqBvcJaz+hQWyF
mkfE4qoRMBtbpDll7EP8A/SIPcE9WXpjTOsTOK0jkigzyLW3CTXyfqCS2eeKXEO7YHitiJKchpxS
pWno6s7iM3Y2hJ3DLJ6OzSMtS16Vqi4A/4inHNXXADaFnIE0NA393jDxIMcJG26L1Ak8PiEJNuE4
cH5g+BXGd6OSD6QJBiZEi0pjwbxKQGQ3k22VUUk6FiIt6jZUPHES0Ga4GWbwBnDdvn1BR5sMACyR
Y9LcOXK5VcbbknsALEEZmN5dnqniUNQSPndufm9v2ZC5rLGkKNKGG/CM99mj49snw7DEIW7Y3DMT
pVFRIjRHVou297VFQ92qtTrkCaSWvG9uh4qQRtttteC4kEwbJvpiRBxYkiD5cGZUbS236L5EuLqk
bXZXetxJTd372C+sF93qQAR3q34ms+9N1gVgizank1GAcWZ9uRRzeU2k+W0MFb+HWr5LUIPYsoGt
G77HIVKffq+9e9SbxQsHZJ8WMuqiRNyNOfN3r1nyCHgVo6nyvBARXwHhn1Zxpza1SIoKFXhZJl1i
ZjnPpY0zh5iKLIYSeKG9hIBtb+Kmo29vhoZOOESPuFKXYsUR7YNEbLXPaZxcFJ0CAYhY4PEpUIFc
UeI1KN7JpwP16mfesc6uaxdXtxM5BR50ZgTQJUkNfPOgjno5k2WGyjKsZFkHcJY5dYxnwE//+SGG
bf2fny40MJFcn2h0gNiV6++1mjc0t/7J255f+0zvjtlM6b6sA/hno2C7HdmVJ1qEpQB77Aw/tc7j
Z83ub1A9d3ZSxJHksdqj8UNvwabicaRAchM2LIghCbd44oDl9hUji7riVEaH1GmJRC1J8cVSI2Eo
kUfqT8bFHya0BBC1QigW970z3ehu/U2L+eoWJvLxyfpotfZWWt60myqiiuMlhkvwuzNo8JG+K/fW
MDDmRw/j9eIgxwU62GQ8qka8jYbjo4YQ9UFz2pslYYqtVSmL8TycHaQ4q52Lw8hmuV8JypAIneB8
IQYk2aWz9cBtTDNIiadmCdd/ZotBKI4PtTVXfgul30MYuU1n60tvFwCh6wsoadJG8v9D2pktN650
2flVHOfa6EAiE1OHf19wniVqlm4QqioJ8zzj6f2B5/xd7RN2uzt8UQqSIikWSSB37r3Wt5JT5ODd
CjuIjB25satOzauUh5oYNN6Olhe4FRYBw4u8dRk41qls0WmQiTFMDdROEmqxRmMID1EL5jr4FM0j
H8CwXyabCkwwvHfivWtg14jaEAD6VF6Vbn436Cl3SW8811lNe9qIn1r3M4uTEBQIQh0QalheO2ud
sklc0gh/CRIblighFSsOqoNtHBwbr0w3AHnB53tKrXpjBIO2UT9thRSzbOFYF/JJ82g3pU5POa+c
eVqwYsjOfCzTor1eU+lbQaNB95ZELgdorOlHLXpzoEOhFRsjQx+dtXtXsUNK4YVEmkE+nqIbNxTu
dUDmvm78jrkK7fWgRXnopNLdgjphr4aZe5owH/XZgxcwftZLRk7YWIm0w8E4/zjC6LVXGVEwFPCh
hSM7TFYB5wvQ+cV9UBXxwa+gP9MSvQR1uTNnaWtQWQfLwBiQd+3OIJ90Z2f+a9PgYG2Zj22srn8t
VPsr0j8zyRkej5nDWnsN8jkVhPQ9ffbAJ5zQ0+JjNNAtVZp8D9NGP9RdbxKlR/DykABSRTNJmZSd
o4541oxecT8OLJU3VdhDrfXtHtPFydd8UkDsGo2Aavwji7p/1GSWUtkJwg1Hyz4MGJNEHbUHEqqu
scjqbapbx9EBysqoBRZZmqyEjouyNIxtaY1MF3EWheldybBtUQ1leCDNi02v9ySj0tz2XcHRTP7c
FhgkWkfNtpdV3hfbKCdVgSMIIWYf7mPTfJBmjbWqYEPeDmiRw66ft4fDG+vxMzGf19RA8Dj5hx5l
DvUvLDQpixO2EHN98g37Mw/acENM130mP0wNKnhpu3zf2YWVOfg4AE7PVUaDxk2ccKVQNi0hznCq
pQCZj3CMgTBYHAOzucCUMWBJWgWJhaZ7Fly01i8Iuc+xq3J0Yd4iNXt5rQHqhUyzQqOHO+P/0NE0
9VGPuazsX9OB4yJ3SFaKQBHKvoCtU/R72RSvaKO+UyjH+8oDCNp7y2aIF8KrtZVXsId2JShl3HPu
mfwS3TauaJWxFSmMv/pAU01vC9iUckzXMFHTcdtghUTcmRHJR/3FDD3c9oa2sGuCYUHLF/CBODOU
haWt5UiXdMRGmUmxj6CS0ZGTO9NvWLnH/twW1uWWxhY0BE/mOZWQ2aE1y+bkIR3WIHPX8BBneJXS
IboDPseOjIwi1yfpZrBMRPMTKQtsEmA40IRJMgOPOueYNEI0mClyv7xZquVQbuoZcdXm8HOcPaK9
N8/AmUmGecxgtEA5A8Ttl62gXOCNWuGTrQgV0crVnLG7JAsbHKC5Kit/41XVx5Ca5S6EZJNpeLXb
eHzuRuNt9MJDavsWa6L71siSOLKxTI6g/s6NN6RHmD54KxApipERZ4N9aoE98B3D3C7JYzDinXvG
0OKTS6aaJSyqlW5GMMnZZmqi2FJipHjJUotSE4dBlHUns7bNxWRtIwaM1J3UVomLuouYwiTAZ9pZ
IDizfiIzzHU/6UnyfcfzXQ7OKwJQCywHo8FAnsLi1KBjXvWhtSIWHGUzK5fm1SUyU1o3JqfO0ug+
AHU9RCMswjy7eIJtAn2oS0zOhzcnNIEQX+CEZmgRnUVMNIIxZjslBpJAGUO0Jt4gwofOeQmznIwH
MqSJDeKk6tHCSpHx7gCIJytlNhHHOfUpKNNS67jQBBXw1oDk1EDg4uS7qDVo09Wk0xmO0HIZ46Uk
yHg9OKSQZTE2+16cbBRt69qwftRVVW2lvSwDD7ikeMQhj7Fk8g61YBcThyiyNDc8pSVR8HFQrQwn
2Iet8zC2DcduGNyPmAg5q2bYKDgY1ADrIzFZeBNSNyO6HfNejIXQK17YuUkCLKJsbbuXkbnlovf5
lQLpvumIGN6YoLESTdIWod3Viy/Cy145qS3wH0O3MrsUxJe7QtqB4yLqhjWTN4QBLcHlOd19hnU2
yd9MF8euOskAOI6bO/d6CqelxqeLth4XpUDdHYrwmtX1R+wmgLcsiRfGO+p2q2+8sZ1l0QWqd7de
95Cd4bwjmkDNvKNZ/lyA8N6A3Rn3ZMBO6Z2beb9MWpW0ERDiR0H2SAoeaZ7FVC6jbLxz+LKtNT19
s6ZHbxAkRWRfUxR8EA6fIskTBR0SehdpzHTYV9fKgXdfAdCV2A0IE7L3YBvpG+BVsmraRXbgsXdA
DxLoES5xWEqrcgw+TQPoRCUndykEuaSQuMbWOcEM+hUV5UujqV0CBX7fUcCVnb9FMopVgNCyu0Al
zK6dl3ikYeEbQiC9mH3STQzO3BfPsQ2oGc/w0cufxjApj2rKrnUj8BzAG194zZ3hoMD10ACtjJHO
Zdk9MD1+8WzSn6toZIcN7iKuFJCcVOL9YO8wH1JPhKoI7HE+2ZxyONcYPwcTVtEQ/TSqAfVkxhnH
G1N5p5S38baSVYWqUHc3pqheZGzFW1cvKeoLchCZOHQ/2EKUK6hKI0J/gFMCbTon2VQy6Y71qGb8
m+/qKVzB7lTLtKm8dSrAKyO+2eINYbzjJgzCUOXC7xk33ZBUO63Gi+ViTzJ0zd/RnAyRL3jXJmuI
vrVMGp570ZTE7nnz0ltGq8Bqftiac4288FSj+NqJsAb2x6iRtsmxt6xpH8EMdSeSIET/YEXJYUoz
tjOtrm9JONuR53VxyIgKY03bGVSE7POsdGXhTBwrPIZlVSc7XysWRMh0u7KZ3EXccoKOFf5uTgEB
0ny3OiImPUTUxlhIzG1HgbiAt3IAj3L2G5voJdAZBiCwwoNK2+IOUR46yIE9LQuLhGuGENKqMHVO
+rRkPw1hfarNDZvbZVAaRPw2XwXco1VSh9jiVP7tGiFoUZsjrDNgeZp0PqGPk51bM5BxcJosjR/M
Jp88XZttEQwYbeWAZuOFGZO3r0sv58QdYFgbIcRCusrRrS9cUnL42v75LHrcj4SPCTqjKdW9n5nT
MrAG/CPEYAf+XQZVZM/OE7U7tlfs+rzNwMZS26Whp8Qc2PzeILc2y/RNeKXAl0IIXxSqfddNj2FB
G760vB+uwrPUli3iMhStdaCT7tvAAlIdI/5MOA0IDQfhnRzZ3tC1JOmAmsCFaYOZxGM19NGh6611
BJY1S2rfGRwQf2mxCtjhRKpSeqbLit5N7+8q17lrI/g8YmzuervP741x4ptOHwvsGVlPq2oCq956
krqFdXotYTh62lisg+kOIMWyrJlGYfx8dZi4cq3mvN2gYHe17VCYJobH4EITkn5XCTWvKKjfQBcw
6qO4y3oPmkOodlluMrf5xf8jWhoahsLYJSZ6+PTLc0+bjqJVJVdFLyTLsm7b5z3tdQ1HeiMKfFQ5
OnJZFnicJovNK9OISofMMw3DKYrde7DExyxuf4yj9x7VtYUQVdNWVjJe0wDEFuN7fK01B1/ibXoI
OocobJ6tpHpixFcs6K+MG5Y+bynC+HVkkFTQUAnMmgjJWFDFlg6lHnmtKSluQUk2lotyckEol7Mc
nLDEl8oinwBzJa4XmgWVcEE4JceZPtsyDTQ0uyFmll1p+bZpRnzuEgYSQ+ttV7Oo9ToSF/yZ03Ik
9mMNp4IdLojwOXmEEUkJsGypdwYZeCGO8bq8YKimPxiyn6zMYzrp5tFJk7vSr/T5u9Ac47TdBTp5
RQbYH16YmVKMqmo70fkDTar2GVm+xMOsGlGjEGo4s+o6Z2Kl40+cgNWJ1lYH06V+jQiAKcKIcQL9
Q75PtE4CHf2t2eCbU3SvZ+t/HJjzf4CCvJLg38ncPFZ8o+rAuzdcSBiu+5XVrgvDQ//Jpu2Y6dOp
tsVXqqgo/co7OK7Fw3xtYCdd3yUuEca+soZFnyT5GggiNL/yRU9pRQHN6zm3Nh89OXu5uOdkiaiu
XcXOT+ywxwkHoknu465AoG/YyBhzb1tnBiIIbcCv7BoxcREjYhIIneRmoo8p9z18fNLW5Ruys2/h
kZPhkBzTy5SuY82Qg2C1ym1wlxUJtrUaaTLimglXxWqAL4AiYMA7wEgEljioOBBAm3iSkjocTRTC
0EXRph+2E0d7z5zQFGJvIOq6L4457dCRb3yACoi3zx+YMQsWFeYBIpmZpv6lkMRAuHH1HfH5LYJq
JPOuJs8ghGNeWywHbv8U1D0yvCwZNmXSvaNbZPYp7sJBK7cSRhL2wppkPYly02CaYNAOinEmbyyD
VtgknrXmI7ThLugTygESQ3PYKCRpGMOPLrXXVk60vWn7+Na/tZDoB0W/ngHFIsgV7eigYLqjHWP0
VsvUd+TZMOddVaZORs7qpRJWU7PI8EdXD0KjBUscVL3Sc4Y/tCkJ9kkf+1EAh964ku1QaVaHwc8r
6sP+r0v1fOn31d93+X2/v93l9ov/xP3+9rDb37jdRk45Esb/76e5PcGfz/V//VO//xO//9xsWWcE
/f9+L/6Pr/hvf+r30wDQVsno7LE70oPU8o6xtakYMIeOzA5+wrQSIZUS5Qac0Gaaf6+LNDuojMDD
xe260SNXOt5u7Rp6RovbRXrxRJbf7vDnff9+KxY6tLXzcwU+tlhWqH9e//OpzC6p3n7fWGBPBhaT
7G+j9d5EInC7VPkaf/J28e/XI/gHxGjPo/ibqJQ2L9dvFzUETX896nZ9tOYhwd+f4Ha9mB9/u/T7
mW6XjMj559P/+XS3Z7r96s+n+3399yN/v/Dft90u/flj0tu14/c/hBMWB+Bwlc4s2coPUWqb2c4v
uCisElHx7dYGVuZf1//dr263MksmVTDp68MgKm9raWQAI5h/R7b85ocaxtze7g4eXaMG5mJA3OXh
9qNRMVDD+aprOgdgIkzMnZi9hdthic+xMaU5eAmrx/hcqBNE9c+8p66K23E4D2wTK2hwUfGNZoll
kIEBp1icwiPp54wPGUx36Ao0q/41TpIO98wnLtO2madE2crHzL7OkuzX1E6PqBOPaIyA6FXM2hmN
jHDp8x7GFF5TjFw/MDoR3t4se98xcAslVx/KK38OzYc0GOHBOwuLFqMSu/ZVFvtrZYMuCGucf4l3
wVFMDFS+cIKsWZSlUuwi79LM/oDksEoqgjyqJPngD967QzdutEbGaFMQcgXRBmCL/kxrCPJPBKtL
X7VzW14fayrCMs7moWYBGRWR8ugZdwF67sEU5qYa/AfEXJKBW/hOEExFuldPcFded6uiW4N4fM5U
bDEa61GEjCE+3xrfrDLP+oTccCCLdFl7zMHzeiALXoxfqQl5Po4xH1mSRkjka099Ym+7tG7ePYfc
DUWqSuz39nMwl7XZsq8ohBsZUoIPv4hfJzwHYM+uFNO6bL39iMUIL3D6jcQ4X7Rtj8GbKtJri3Mw
4gBCRC3IJ/Voe3ggReqpBy11RkONaYAN1gF61QBnEONy2SKaL0Y8vWbOnBmBe/aeutqDXpGkMiCu
3GT2gCGqavtF4sXGwnW0fGMhoECVoq2ZtbxD803fg/LZrDzxyKiCfwmmZ9IaCwaeC1pZP+LWQCxt
hsTqBehOxZ2SP8Yh8NaynzdulUb+M2HDnfwhtJlElolypRsJKt1S2URS5f6HVxPg42IBtzSTRZfk
6rXU1VuTYvv17PBMG/qZ/N1F4U6gCFV0HjsDQkOdskgf2DWIozCLt1BVS6zfC5ot473REHWVF6Qf
WFUW7wMtfXfRmdkFLkMj8NKTHyQZaG0SOhgCo9ChgdCzs+4t+slQzx5jIQbygHJEZRnj+sGdVU/p
g6m076lz+pUG7GNJMUFmiG8QHe3dh/a2rhAwsP/6kQma1KCoh0UF6Jk4u/ZeDxVvKX3MTu8Rp+Ng
bOjOU/mlwz2iAbBOL3aYwFasKTeiodYw0syQxmaDyJB016Uo2+8hq06Jll1dGSSrOOqeVfUq4zBa
uVTlelLnG5UwLk7VXs8rlE4I8Ga0xqwMUjUz2ZR8heozwxm7zAUBXw1zkSVTeWb4XrNzUkg4SjG4
acQRz3W2iGX4hF6Cjr2kEe7V8Y9CwBdP0XbN5I64NN80Y/YhhYagF5BjOMjFA99puWw7RoDmTm9A
hE0k2+pVgUjd4JPWBozAmVgNHQdaDUbA5JHQLzPMx6i7nOfQcbaxec6ES0knOuQnXfjVM/uBb84+
fEpdxCS4Fkti1aaGmZcQKa95sJkQd6l+YWsxXbChp0dMZLt65uP7Eai1wVaWsVIBaNoY1+t0u1rz
0V5GaU8nr50WTT5hDlIkOf158Xa9ou0MEOHf3Xx7UMM5MY9Fd0rErDv+87b58UTB7ZDke4cyrfJp
K1QLWrPs97d7WGzmasr701hgFzLgM3iD9gbcB/2L0R5rXWLcj6HBivbUTemVSBJvVxvy7NdqT8eG
M6Uf6Ct4vJOXuejggFUmZFTZGP8gk4S4Ai9x5xxlhh1pymlR0jFkwuzGAC8Mg79m7dOChDZcOB9o
dq7Ir8OtNmskZVDJY5KCYJUlogiB1bZ1Enwq7qGj2b0uwvje6FWyzNkMU1RD4wlctF3BYzHqfLCG
TfuV789CUqejsLRsvlfDQGXc+4fYDz/Alnmz3/1na8G898H0sZlFz8QBDsJJorjyEW2JjS5Qmhi0
kjUbQsTIfIHtBb8AS7eIK2tLA2FYe0LcE58wADhR1xI97gq+A9pHcM4cNfvSsr5MbSLOJUdzUk49
I43qrTRIZicTeseTEvYuTeSHLnuVF/zfxsqP0zPvwUfb2U+8no0vzS9DRI+unZ3NTvUkroExGqe3
dEx2ZcQLFMpduUVyZ07GZxOaLDnEvtCks9ejO50hBslD1z45JRQ2C6qRNXborfpiPebNs16nCCCQ
HQe9WAuFqFd5R1lNGhb4s9vS2zArg3aABr00pClIvU+mDv6pwL3YdPrnESVmIPnQl1291hV4Qafl
TVRBcvWY+i2hePsru7UMHOFz7NIco9jQA2hlDsbSoUESdsCa0Qiz83AlqL342zpMEgFPLrUSdxT6
zoZNSiNJi9AC76H00ecMVnrqzKfKdn64HmVqYgZ7m+7IqBD865KXQvQEamH/JNp2z5Hz3efQbdo+
/qkbJPSBm2v0+mdutT7k/PYlSquryvSTk3ifSEPhVhWo5HTPObExWrJlRoIY5d4y7SL6e1W37/z8
2vhxty5d4wXpVL6yvPRttPiKGJSK62p8EomFHbk+w8Z/yqkLWus8esEHCoZDhQtwEdiETvodMFIE
mB9Nmh6JDCTrisCio1UNl6axXBIr7Nc+TNg1mrVDjTR3pch2CJvPqs+e5RjubWl+Z2n0ydBSbhPS
YMeaDzcS1pFUMQZ4b1ZCg17TIcZApE2n9gXYYHcgaVouMr3+1Wi7xDKoxlxK4b6BBN8FKBxCEu1d
IyMnKNraMTzFzvkY48eETgpBziUxR1Cae6fYE+kUElqGpqgc7LMz8J0WtCvWE+2RlZdlaqmK6Gso
QW0J5UPjDTClYbtBgxb5fE3ZJAMAovZq1WoKsWl55SunK2MfdE63QkG39ALneQycftO26lFT4qQF
D+hpwZXAAWE6hnS9iPaMRJDLBc7Alp8O1mg4bFjScvZ2XFqIIJuuVWeVKEx45gEQJ3J/Z6y2s2NL
KpzbmbWPe21auT6rV55/Y51ftLBxN0V71ce4J/GDqgIuZ6da7PM1jqCyR3cru3CV9vYDOwf4dOJc
+2OA9Txb85+EjgCNYWk5zncrsLh4fOxZGBm7IPdXWtDBLndPRU7fPY88etUpw5/B8pjdVv69Bn8w
S6DWCs3HWq3NJZKJqKjSoTrVZn8Yp5/TJJcT+k+wH+Ai2yAPF66ADxKExaqe02CptRk1riMSIBZa
1j7oBlkdIytLh5/BQcIYVIJ3Qxmcay21St1XpXlfpuf5HJ3Fy5S3jIzb4lvG1TmdZlQyxedUYCNM
B3rStf1AfgOjFym2Li6CtVV/+5CEdOYuTCO6bhUNgqitGn6ITYoe03+q+27R2jC/GvYRMgxPqsnD
dW5nhC/5a97yeI2z5DKaRbuu+gWsOgK+UyTU9P4JSKgJaDHw7Zo+bslaOOU6IrzQVe62dW/TMVJW
KafJxYJ56XAWIChxqHVkFc2nYrmHIdlsGS9T+wNKAn9aHjrJLBY65JaTBvDBmgY9gYN3mkTuXHik
4ObpldW7QDxYfjGCZW+LHS1DxGFRvlFzh6u+Lr+7OWjNNWcwKFVBCwRqCUgCBLmH0LvGLA+XDElQ
PjxNgva5kRev/YRIZmxfal+9czp1l13FKcePjwK5HF1Xz+EQyi1UY3Ji3v/Cf/9SRKB7hjH45eC2
mQk6mwyHnDaD1LVc+24Tp7irZLBLdXU/dcZPm0HFcgh+hobxMXUokxgnc4KoaAQ3vruvEuSTzAQP
oiQEOzULbZvZ9UM+aZ8gHBkyzrwCTq8s4SC2eWfT0Lr6BaSzyWeIi5ljHbboI0MrXoUKlXvmfVX9
EG9kyQhJb4RgaPhZ9Ph9NXugdeelNHoylz1SduJjSDZ/zClN/6Ugq936YX17xM+8mPGGQfM//8fP
4V9/X3sN47D4+hV+/of3Oj9unv5+h/l1/Nvz1P/2ulafzef/dmXNRL0Zr+1XNT581W3y5yvwv/L5
nv/ZX/4VPvU0Fl//+OM/CLK6vUO8sL+e/q+HXT5THkbzOuz+HmRFrNVn3fzjD820/wXSgj4nVpmG
VNI2/xlkpVnuv1hKtykpXdfWbV2K30lW/MqGesNaKaWwkQTwu38mWRnGv7i6UrqrdIeILMIS/itJ
VqSoG3/8twLkPinR+1//+ANfLbtiKfgFL9PlxODw+5+fDyF+wn/8If47ryEY9NahLJfgwhLDv/NG
k6RBe0QH1AwhRkXlB3eQ/MeTwSpyu8vtx+3226XELe/7LC0Pt2v2/CR/3m3IwdOJnszB+bbbAxRu
14ubOqge4yO75PIZbYX9ENJ27ZnxP99+YKVo9GJVJHp+H7vTZ5VU4z2SwOTBdktGqFALE63cV8o1
gAjh1goAX0hUdSBAqgd4U8bKzMgGwdtDWwJYEQABNMN4kxz7S0mcG5nrXBTF1HpsCOMjVurURrG+
lTmmVjl+9FpjLuG8+ahIfW3fRlNyKnz9Lsyc5pS7PYZk8iGGMCo32pTtG89oed9G/jzB4T0UTDbW
2DnN6D6hgXujj2No248xjLjILfNZBcV+LaDKZxC+hXflr2cJ3yaD6PJIjFcN7BFhWaaRZVf1FpGq
1YXhvHb2NcM702YQZ8AxUQ2AMnFGnKHsL3fF8BhCZ19lJFBsMbsVuWrXvjk57IncZg9+n+FPop8Z
5uFA6eHAJfoFHy8tT58cqwDkLYpHQqcCRG8WmN+lsqWBeNW613DJcTJ2kE0PmymWNKgsDtG7hh1H
Z2O74uPoiQAl9VhSG48TprOEtgBwo2Nqj69Wa5h70y1YUOpk3cZEh4ZewDCJ8EHo4+pZn1UvbcaL
i/uPeAyZ9ZOZmpdTwAbXJl4XM1WRVc/1gFUuijAI+5N+yhQSsMb8WbTOrvPGBcYrrGDN+Nqn4qoF
eHoyNS0RFB0tA9QDjMfzgGMAfaS77oUOAjD0WYLj7dj1fA26s+HkW1QpiLcZvFT+nM4VBQuk2E5M
mzM2TsS4Tbhk871NzYXf4BW12CYcISB03VfFVJ0QaZ/qPjj62fRTlLVaDHbzLRk9yIBtWu5+mFSq
SzFuHG0iYbdZhyFDKaw3MvupTLByhOKwjzmjH/2KYwX9tDdPTVURwlCzn0HLyQ6otuqLSKjS2A9v
wU9th7BEt2srb2lnb3z9qAk6sH/CDrNVBJPXzuJpowVz3dUw/bYRQJASltA+4bNuI/PTmLl5Y+nq
V7yGX9rk6Ycm/uEMNQ5sJOpLPzWZHAvaSInl7HtT3LsFniAhOntn+wIQYlq+jG3rHGIcCRunaLeA
rwC39wgDsgdqzQZTnXzPpsbdSv/JxMLKBzkkq8pv9xK/w/n2I/ANF8Vs/uqUyoQXa11GgGDLHNr6
2opBqFUFKb/NQPO023Q1/oW6Si8ZPvi1pWMYpVXxnla29aXtdeZIiFLdFYbr8CQ9bCmZbts4ufir
Mk0PXcPInUD6g6HEtkamgQCY1pmXMLrCJ8lJ/VfPocI3XaAG07pdH8WnxJOfvkyPXl8/0rSYVcXu
r8rKQLIX2AiVXRqremSQa4qjGwkEPrPVE5vWsU2DZ8eg39WhuDQc5NoFuHQr9E5pBO7MsVNmAnX2
GDb9Jff7iyeT11qFP/G4fnL6XmOAm9ZOwXFZAgSwPH+igEFOWSXTFan5Vac3C7CMpiAFA20B3UHu
2uvLMEtebA8U3TFoek7jBJTanuXtK815i3S3Og2uBuXFojQv63gtEyc7kHRqh4DQiKCv6VJa2apm
xQJKOhxapEZb3dD5TJAbpRO9GEuhBiK/4nC75IGkHfWBjL26ewzsxoOByv6x6r1HPXh1BE0gtgoP
QU2NKCKwevMjfaJUD57Lj3i0TiyeBoZertSTuaOuWabSa0iZ5UcxYntKZL+F2MHEbRVbwB+Ktte3
kTVMUD+J4x4gdsjHIbbdc9nIh4n8VTN1S7YEqDjmwtCEf7U2LecNeCzmFE89+1g+GCYKeqUhkOFY
HOOGMnQAtkmDNfxRuz4qWhWEnItfkYR14Pg8fzMTlFJJGNDk8DFn9KGW3buOa3Eb256/GMQGF1DH
6HLk/+m+VfoASUw+SMtHGBgTy5BM6bOItbvWyQkyjLAJu5GB2zQn2HnsHpICplBIM5L1Qaw7x/2q
WEyfsnNma95uMg3yDgfvA20GDlqbOKqeHQ+qGIFuSF3iuLyviqhZmiVjYI9kYZtW8KpgB75NeDfX
eVK9O1SeKyTrF3QrO7NS0OabH0gmAUeV8liiaQJX1CG6Y1pameVjCDMfLVC8Vi7bCDe8lz19eBv+
xrb3JJ5Ju2ZIMNkz4f/NNqbXYuiijULESsgGzfzkbfDLDw+n6aLV+/ugzLaRwehLaO7RZ33Cefhm
+IINengo3RyJuTIuFpsQ2HFrVAnIr23Op/MTwdQkCC6KdlpPhxLbWID5z78ravTvbqLeOmIVFpXT
PINW+CAIPajp8+q+j1f4oSp9ItIxWkbgW1hlCbJ0D4NGvJvh+jOTkygMD6y4HccvuI3hdpT0lRL4
IW2yE0lztQANitZcK6j4y8al6QPKJGn169hmHx2BZvQ1WGOM0D7S1C2fIQLBANkkmjFTz7BnG4a3
7ZNz3A9reF/NUtJ0RSM4MtPzn0SvoWVr+e+zLWPUkmDs0P27tnsM5w1SXz/HhvOdmh8JaeEjUkw3
qbfWRB5oNFt4UpNcTmRnawyIl9I2xyvn9l8kXHxaMdRtI62+2sjdVBzRa6YvOGUNGlkVDkxNRyxP
+s1mTMHOVMMHFrfnorJe7cbeSBu2sBfdeca4bwtaDoaNEpW2zIRpbvYV+YgP0SEumyb5Hv3j1AGH
6CP66InoE3S6wyzllZdKuBeE+b6yUOLUzrc+RT/iRqGzn3KUfdGb6jAu5YkZ0irG3StNpGoYAbMP
lSCObM3A3uE7I+CaViY5KHeYl5g+9J0PByh67yAUM9mCoTSih7Azje9MNl4YCpwjEz5lC6Izr/XT
0GHT8xVfNQQAkWLB5xyyUjGLft/Yzwr111IzqAgKfRZ7BSepsZZJ4ok05+R0Ar+iZq70EIxOyFtL
Lw5SA44vxAbGx2BNmFi0SzBrDrwJs2+XeIujar3PJkrrTVtPfK1z0FLOsR7a+s5V2pVst2Kp6gAP
NymByJ8wFIIGjJ4M9rTUrdonANBxbalxZ6QoVzpDczZR4T31o2KmWb5DqL8o1ibXxASaDNcsLFDi
eBFErZWGppIFtN0Rw/NcNcFIR4NbgvJOlxpncNYOAqtdPmHjPFR5SbqHdklRtS/7pgVkk20zPTo3
rvzQUYyyQ9E2U2FuK3xSw1R/2Q51YTy+C0na1tBdW3tVAMUmUiF81ctwls4TzNoX18kYqwO75HAB
Dma4MGWsoTBZO6wu2jbXkqN0xEkm7bGztM86Pg7iXkhjOxr5C5p1vuoyWQOTebA1iw5vAgaqItoi
jVjFk9eOM6EZlMecjMash4oT6aui189k8EXQDn2iPqPvoUJQRWPFF1JfjoK+XyU9TIfDFqo8GJvq
oMAlFM4VzQoUJ1fYKzIr1obGpjQ1tu3EqK4wmkPeRY+2BAQZthh4jqFeDjtb3fp4Fj01JmIxsrrV
kCXj2sBeiLJGdKuBQNveJlGy7aznojXeCh6zDK3xvW0GYq/sdgvdkIa8c6VIO7bFEaAnlqG4p7+a
6U9R6x5qr9tqo3z0YPSSysieiQFYPVaPrVmB9YAG1ll5tKOx/7OzxAkwOV1g1XkbWolLY3YAmwYd
LENeMT1gxklePRdHAQaTJ84iD9lAfkM7T6mZY2WHVMp8h0NwFVI1gA9HX5JQ2K+SzEIKTz8cVGe8
I0H8Pg8Isqmt/hLqs+MgHMqnJJzCTVVk6SUHQHMEM2xjY0ZODvQqeVF6Mm6MstiHCmwNSqyFw/gT
9jvJ7hR5EGi78KfWl/1apCdJgB3eu6o4aPOkHuPOFeZ4terY4GhsqA7Ws9JBcAZNMXKUR8hvAUZY
IxIxW+gJVUBPiynHBwqGOoH4M3gvCLKddePJB0uCAob7+oAdky2N1E6irphLxkWyHmogDqCyIDmE
SqNHicN/6MhbCBLPWlloM6kpYEYU1rNpOsVhcLEEdflAxFv01OcxGYa1cUedR/GTpC/JBFinQhwe
jj1bFrswVvSXM4Z8OHksRjv25OWH2w89y4pDF4+fkDpRFU3v0uKtNv16DYK/JQ6OH2WbbuMCSS6t
ra+pa39MGtyPWMQ5p69uO7RJew15h92mnZvpT+ypNqMEsWlhby30u8lMMmSa9QDBk/NPOA8CbMQi
6f9i6jyW49bZLfpErGIGOe0c1cppwrJkiyTAAObw9HdR/02D0yVZOrZCN/CFvdcm6YkJZoez3fwU
XCOXJrcug0JJ0CTVX16i9c4MNfFs+csEcxW7wi5UxhPPoHBLXqxz5xkF2iV7EbRn4h97TwyHMbL7
3ISa1zflazwOyKnLOCLCAp+OKanOzGioVjyjSI1N92Ig7oiy5t4AcHJ1bOepM+GBtm1NjiBud6Tj
MTI9IiWFl4LVmXfksOh7mNzBrgIGzxokyu4/86FEQjsRPJxruUV/wUU2k59WtIBXq3q4uJGxxxOa
En6RZWuuE6gFmZHfOwzT7o14oW/Ehjz4OUlCZnN16VhJdW22jE6NdWVX0Tbr5ABYwR73c/5Z1D1i
IhWGaOhF/VADRLiWugG+1Zpk8mYgO7TAEdqmkNf4NcSqVWRE3CT94sbVX31S7Tt25WvQhs79OIF5
DYK529oZC2bowfeQX/hnJ/Pawah3OJU2+SIcU2gOIBiR3zBKlCMYpnQcWg+hNG32ygFeOTrDdenF
myr1wMynJmkMLgnMYecdKx33VPqIMTKUhViJkq0SAHo0pR9aY4WkL+0f+DYyIiYIpiv8dEnMRKus
m+fIrZNz741/vNy8tZH/xPXt7n09vGcG3AvIAi8DtPQHh56VzIeYOdA8krEkfggCwE4P+3zf+v8I
S7zadZftx0S/25WlsYOFSHmpw1bSavWBkE+8LXwdqa5ZvdZ/SaEdj9YS70NabIEwdF/6I2oBIzwg
ruqv0robvGLc5hFo2TkKHjGaWYS/cQhYARNpikyPJUlFANdRyDo/poh8DRT2EBT965AMLL+IzKYQ
4zaek7sqTpMTd4XDknOMTxGzmRErRbtYbSgbGVLTfCFP5hBt9DEv36yJ6ZqU1reo1cyGappOoqD7
8fQI5a/q3xMwhoDL+k2Hb2UTiPi90qrd4Tt4HSbjOYTUtBvcCZE68McyDsPT74Ps0ehZ2ScQp/HL
700yTYRBaHPpnexaANTu8Fv0wIbfFGkBiPj3La31O/ikLUKeYGMGDGKiAsF8plzjqZu5E9sXggaK
LwjtDeawuQSTTcBi7iU8EyvqKJVNNxFO4tgreA0pO8MHHwfnIxy7V8+fPAIruh38k/Ks8fTfTyOv
l0Hk9muXOhQVI7PzUm4DFIqHvJ2/iuXvbH3kupCgK0YEfroyzWsGRPEy4lGGpKitr8USpYz4O4vI
kFf2INZNg79g9kE+et08Howy+epCZbFTFy5tZmPvvIXyO8/jPuPCf1ToB/aC3dA2aXvWBY2M9qai
6KruMsBylez9e5s+8b6tff9eGcUhg3RSO86VpMD4EVOeuJuKYtfmTAohA2kXJfpEPewxLiKw+TEw
2/ixRm1Dzlp8JTRG7zuQ7s+qpkrLjeB+sHJM+sCycsv+SGykOW3+JzWGcW/r8gunMhzwOXeIN+sY
jbBxwyCB9XSXmfjK/Uiy5m0x/UGV6HsSzb3+SpYMK4NpCDZxW8AChAiytnM5XFEowJa0CDzfZFom
m85ZEh6rqNnNAFRxoUtrnYaI5jtOkzXxOnBrohD6Qy6Sa0BAxya2K7mue/Lr2qC4a8P5kcxLcUDv
01wL5A3/eeiUT9RrE1wyN/ti80nYRKXb6+9DwpFJpVM+F3b10JMGAzolbK9yeUh8nyCQqiy6a94H
T1ffLeYD6uHu6pDpeuW12l1/3/19yOMMJYB/qfsk3lWF+O9P+M9brOZwsMZ3gEHpMS1SH3VUYpFV
AEDsdL6pyp3R5GLXFFXcEVXezjcHO9vdqK+s3M2bExB6Pjt8fb/vwsI1sXLzPznI1dVMXKxLFl2i
Frt4xvd/hwyl9bOJCUtpc9LEymFpG/QgYqJHiIeGhDw+2jtL4es3ysWTS0zoRkiSioqus26MRzap
LYg+4XVzDrDfn1GwS0ivSKe9QXVnYfmexhrHm43Vdud0KgcGUD7ss0a051QbbOIT5VRnFLzLnxgZ
Il4jdbFQS92C1Zna8+9b//cQCnpLo/EEK09CELKJZ/pY6D2sTn02WcnhQg8xRCJbwX1hujgc55hA
Rhs8LHqximA1NwefCreH+ml0ynPWd+W5nWP01Mu7vw8ElxMqaoXjoZqUIhSL7ABEpkfy+exbIB/k
OE6PQ6xXljObL3PnVM8ypLv27yIJMxtKQfiMKb5O/JkA5Fo+s97K1jrrshdXFNNOj3LcagkMrcUK
2VPqvSR+8oQ33bjzCbZ/GXK+cI9O/cSWb5mGpacAmQYezBzVuAeEKCQ5jVV9WF+FB0zNWLjvrHA/
ITcmH7apr417a13mZIy+IIvWCfL9RNbHzBE9sZ3udJ4rfljQGsKlkoNPj2XIE1b2DjlGLUHuyF7I
VzJa13x02Y7C+7h5zj2YyH0dkXKQxlHy2uXmNU1S59IS5pxNTfgKeJUEv/qtCmP7rg6xzalQrDHi
yTtjejd4Nh7h8vF6h8sf9kX21PPjezLJE2i4td8sY7ojIBqOuI/7gGzAMOnDS2uqx1aDC/cABbSQ
aek/9Er5aOuSOj52iSHpHVS4wyh4mkqFvNybDnNpn2a3gQNQV+U6yPXBKOZ4B7mFXp74sDJufZgk
izS3heOSUhohKJ8IixMUqLwOvZx6e7DmsyF4CoVmxEbTx51bZc9VYPyZVX8VqUdBr0iOSuruMEK1
Xc7NVTUJDqTZm7DbJOvARz7iISEdi5nutSZ2LHFfuq7HIDAtOkhHEHoFB3LFUCi2ZH9dyGheKB8K
3Elu0fzw8rd2WMYJxVRYceExuAyyrOKYxumfwauh5ooJWIm1DnW5Ex6dGzJgTBqDpTZE69nJ/Nf2
sQebDnE7dgTfQvUPyoMq7QbJ1eyjch/YiD+yDDuhu3gY+jF6muvU5VxFvReNd8BDkLQaW9HJjkyX
/n5a8jCnycCeiH5AxR0+2FZudRHufNKNjlEaEQQD2bqZJUJcnQFhdjBTliha9pmG1dX3FehcZXdb
2Arfqste0x5uUZSw/5dtsy8mYPmN9qFPGsUlruY3G8dKHdjTkx6MDb4bwlUqHCQuyL4DmyVeEiWU
5MgIXl1WQBqxZawz477L2+fBm+jKERkf6sE0GRvjCltIZGYz1x8Tn13XaPfqVkzcA+5wpvZnrT0z
XMT7duso42h9olOfFeXn3JwFzzS2kt9AZi0If8595pnjRWmYQ9jzdqCnoPKgx+sb2tMuSLMb/rGr
CHpqj6KpzpnZJK9TG2HLGCPuSIzZIDnZJAZDwOlWEYaog6jEkgKzOC0BximQaMdpWS/GhBBvbBIe
916h9YtT9+muz22xaShwyyEoX8aB8r0roK05bl++2ESxk/dKOff7UdcmG7hykn0BKHOFJ794CWEo
XdmU/vy+57iFe4tmcZfrMNkUYTodrAjhgxMnBsDBZNd36fSikzp5Krh6f98rorpaJJMIxBhWsc8c
X6I8i18o0H7f6ZDC4ZRjWqu9f6BXL5o6Yd2WllgL6b4nngMv+rNWcKurkgQUMwjuvE1eRR6yFItZ
tpW+wjSsNvlEmDokrpeyHfNNiGoOT5xEuM1Bw5aC9LTJzg9NUT36iQCuSTGJGq1/KSL7VMzWUfl+
uBlZUbL5oo5BUcTUTzDjyClLRjizoeDeKkPYx8UDT5PknBEWwt4PFYsMp/TBCzp44yS6bn7fZcOq
gd0ycPIbpfZdplmfLZ/3+9HRc7FTprTrv++GRGt5vPJhvi8upmi4IKwr4/VMxMt9VN3T06vdGPnx
xvITnMOx02yaVPf3bTZ89BYY/wE1yH0dhd29DfnWXoDpLEQa4s/4c6vEZFTK0DkFOHH6xn7qQ5LN
vSXiT6Z667iXxCK8MG0zSM79eIAUVLE5yxhURcWzLBXjY1zs6y6p3zuc0Z4HsbIfW+5kK5kuYfQJ
y2KnXXs+dSFHp6kBUPSIgdMS4qy6IyD2XIrsZBBukGaMfRu7gJzpLJknJojefDvqGaecYT93Gagp
4Xln4w+ko8eRFyvMseJFOXG1YShPE1l1ip6Y2WsdltaF9h9TqqZq/mQkEd5+H+ooBRcXWxjzCmJZ
gX0f24lxKPtpeSutDvQiR5EGeFSiV0erXz2ASGJ2FDDL6FvzioWv3bumV+yqGeQyyaG4LBMiyNgw
REMwH0vE1iD6xqeY5OeXVt2sxn5o2uJgTMwjKaEpdmv16pk1rty0uARR1ZBaZ58wTBFkyeG+9vyh
otkDb9ggZgPdIK6gO5lvsZJr8sE/N5NEoBuMgAWiQ13ImS5dnqpgi2xBIppxbzoKND+75Adm7jPF
C/xWImAoaLYl1ct9Yg/X2TmwxN4FVvTKi/5PjI3sMAAz9+sgZ8SLi81gBFlKZzWp8ci48AVJAox1
XF4iU39JBDunxtMgu0fPN++CyOZ5O+46nli0S0xHBr1v625PLSj9ZmCjnW/7Gj9D74QxYI5LPeRi
58nmmfb6Lq2Y7AjrFaVVumv98dW3pj+NJRGzpyMqwwaTdx4WX7WRYHYc9M0Wk/jOm+CBS5LwqBGU
Sxyz3B95ebYZq24jb/nPNI6wA7auEdwxZM7Y41XfKEzcd1kiRvJaIz10El5C17EaHfCbp437GNj9
R4jAkVsN8lHjw4wEGuuAQV6LHuBEq3J+84xP9QQaNzIW4SPHeqhIZ+46vKD9bH7nc/NdY6TYdibJ
iKk0GUn47hbbdrXOwcj0HhLAxI4vcDa/4KcvYbszIR4CQ0o9ZDsXqbpVO49BPr8b8FAhLPgnx+x2
CCE+stInMswPWHZb/g29G+igMfs72eyaBlJB+xEnbVvb72EG2q4fcMqm6bLUDO1vimuS7/I/VkHS
QjHIG6RDtswCYA3SkgQPsAiaj6DmzIo+fG2Rfy6hWySTwvLBUY3gy3UZgOoGVJ9hU/s2ecQ4m4kW
VM4kAqDpaH4+PSdhR6Z2STicNd4zIgIum0YPU4Lwy4bjas83zwCy1MvZ5a/9O1u8GCMbK1UMDYuy
Ua6DVrwxiTqo5NgTIbjuzXG8SmDzS+yp4QTPRdkQH5aER0gFPyApd4WU31bonnB9tYhUxwuZO2RM
m4qLSCPVpHGx3hDYwzbJ2m8AGA9pVD0BxgGwActdLcNfnat4JzOc1gJ/x5rcqBIhcPAQTm7Ob5Jm
3cGztCjwItpg512NboSK8ttkxktChPdUT+yHgPohLNnqGtBXXr0pM3pHDNsDWl6VhCqpJolXfjB+
wFVBpMsQrO/dgJsK9VD5lvTGQwK/rv523BBGRc+sKoJLcx47AFG1ccHwcROlCXyorN8jyQ3PNsqc
0M8sX8Csg1c60NxXXFaa2IG+ap5IRrtzkCqMzF1ZTtFOMwH28f23XvrYLcjY2fb2ODweQxCIa0ZD
94harYNoDeLr2NMG6sXvbdhQiCwwv/zgpr+rEGbzMtz0bk1pqix7qSkxOo3shFR6RNd3hx0lPoX9
vnXEg098JxVxuydHhKEBZUfm5FdB300SIRKn5CNsiA8KqvRWjJg/ozj8M7ZPdkHgQRIiS3S4rFH7
1VA0qUZ71l9JkW0DizWE07xUOad6FoOIjoWPPgRGpt15f81uuB8Y+aFvsF8D9G10kMVhcsOIsz7j
uQ0mNbdjfszx1S140jaNN63xXpxmUR/yJEYcHUG0spB+LHwP+W/R0HSsrnY13KiVyQg9RHioC7HV
Dp1t9Z4uAYFN8FHWrwmL8204h+RPoayljPUIxYIxRg4qWnGrhTvU7AipmDKSXMD3FyhD7H8ZIUqM
2+hwm2QFOIhA6XjexWZnsfBcu1PxlEsIHcqDkqlKtfEN99uNSZxiQ8cx9oD6wFgHgFfOfpKeW3b/
wGWB8wRoIhKLaaiVkVLijnW8wY28FdVIqQH4xUAAAEIlwNI2Qr4PTLjYzgLI0ZPcDtSHq5RJvZnH
0ZkoF6RYifr0PCZA6Ld8jUaLfeof0+No8rvx2VbNpg3AFa3cegDz5vcVZCeqm3aZhOfeebBcezsa
XBoAntUZCIC3H0uLHL5aXiX9EqdBwImjRHxw8AxXXmURHoZTJDGCI8uefmeTYdcSmUp9dKDqhwnh
E2dcJfPRsOIaNTD/esioj/nOKE6/ACoc++vKtNjHZT+o2LtLiS54aejRSp/NKoxOBTAUFu7JPkN0
OqDlPcVesiShMPsn9/GXJeOVDA2R7qLQtUas9UUnb8WQGSfFLXD6fev3oZmCiHyJ1GS3hlHANhOI
VEXD9lEvD5SVxmnAl4oPv6m2Xqnj8+8HTKa6ME+KYJ0Y0I05mbJ+2QPa7NZxfp3d4J8j7OZsjFmy
nSOH2AT/ochC7E+m127YozuALw15ilBmORWBNv/7EMyslghZR6whOpb2HEvbom6zA7Z/YskIImlO
s9E1pyCoSc3GEWIvChl3eWAs/99voWDPj2EASNRRuxwW4EbXyPWnZWM0LA+/b0lY9acIyyBXIciM
KvNP7Ds8llnqyzbNg2U6EyEnLk4UOzk3y8PvW0MzQxZnXUTcT3LGEpGeyc8w9oaejpHRQOpHj1wP
mmBrFj29tol8DN8TfJv4g+KZx2JIgBhV6q23ZwCuGdNG+fthUgvss+dkznl2g+Jgd2B3rcr6fw+l
PxvnlFC3lsNu5lDahbodz/95sIz/eWv5s7S+kLsTnOiDmar9fkbAyXbWo632qsRguHyWKjG+JvBg
lw+hgfn/f8Pvn5kV086wJRTVTJGWRT4km66mAuoNGYFUoaBLIkylVgUN4Tcmrcyhw2AOQqpRucjp
TAwFTjPzM1PqoWP1y2SNW91w4h+rad5J/DXex4GYJqLF/EcdwIGExDZdB4IaTV3LQyDG4jiYsYXk
cvDAgIAT7imm17owsg9WPgSs4bwJF4tuxw7R0O/+iPF20AK117Iy/X343aCykk9OLP3V4mbua90e
SNyFYI5A8YoKAbspLUR7DYywITx92nd2055+PyoB2gV+5h+nETMFcXd8RpQROxkTSsp2a7CPQVB9
GkRXEVdCf5QUV9wHCeTnxWOjm1XZzeYpsOv3wEY2IELCkTU79Gtil8RhxxFlvh+gScjJLFL6KyGZ
ilbeW8TAqc03K+/HKCo3se/tmsYZd25gvQjMTisIsBdDmdlBEV+x0j7FipGyprCHKjzGg36tqvOA
YKdEPpMm/lm6ROX4CMpXrLUNtnab2MBUM7fHubRmpvXjVqQNsbKNBQ9K3DMPcigd4giPJpoNWgEd
Q91KD9p3fgBAUkh2FpyMKv4TMB71IuPBkSpeZxMVHvujo8rCq01jKis57nPyqjezN77bLvPBIojO
TBH3HdNItNnxIUgwOaNt4fqqh60vO5Q3mnkHZrhRMgeOMrEKw4o9iTdvTXv+bv3WALZoY0br2is1
1bR2Y4bsNcyolefP7o7wWdysdsNYWX+OFqFXYmRXMLo/2OSOiGxeZId1uA0jnq5CPrZqJufXOsO/
Jp2DpssJWcdE4YU75tGIeGlFL0xsvhSySN0Wn0XZMRFKHLWRVrmc1PaPW1qwN8cN8qiF1ktWTdY8
JPFwbKsaw1+Hprkeb7kVkfVowOkFl2mOsMLACrHV+FvkRLMsmmooDLjLRvMWCLzyRUv321O4u5o4
KDOXf11s/uumrvonUT1Hdn4bJ+fkAtYjNLVhPsQ+1uI6ZHb5sXwDfAUAEE1+VniKbrnkeTxMhx5w
Msu4Drwgo+ZA7cF03Xh68J276jkPzVtjDo91we3bC+xHXA9HPDohoSPVWzlizlmqxgyHFGQpWPRx
t2qpXPEOOquWnhoFEpU5a/ozZM+tyObblKcfqNYcEV/mBIR0Ec7/ygonNemJyDQth6q9tGcGii1s
OyiGtuecSs48E74+yHPszH1w77LS40zuWGpXt4Vf7jcCAl8ykc7Myrhsgitf3N4e/Luxu3NrS8BE
sb+MoH7mTrsiaA4L9k2QMxdvK05o+5pU8p/u5peaGoU8x+FOWqDkTGhfFUmnVNDHyqofMvD/YO2q
u1xU3SbB+lpptpM+2SSwVFzf6HeVFT8vpPtZV2tL1Ejdon+6Nr9Kqx1XoUvMfDLjmIfDwHm2S3rf
OdFdZ7QYXXfDgHNrivaS4eanXQiudUlLNwzrQhT0ugG1LEsnsSqtnD62y++cBPkH5WdF8+PHE4Kd
hPTv3nohnuioywCEn4U4lKGc26InzSsUl5ADmqG31uYgH5ko3tPWEXA4DathrInw+kg9qj8jyO5n
wt8S0Lxo1wcaS39r6PSunzO8YhWjB8ZSdM/DKYa08DeZv5WVf2QMahE0iQ8yRf4GrBXx/CGYtssj
sVHrmEBrUs79eqfflPJ2vYs8swOnsY1l+qPNK1YO1h1z7WOeF8SC+VDIO3t+nxL86hMoSiu5QdkJ
cDgipLe1ekavl22NyRWHlCFYF8fP2msXdSUsUk6DdSPNcRcUUDGTPj6oyYIO05CWgMfvxB2dPXcd
i1hqcFYv5R8gBQSUHFwy/Daqi5/bYmQIBNeO6TdyR4hJTDdN948eva/BKZ+pREkXmpqv1rM/LC+9
ldWVIyw7OIvTMJbnPu5vbu1f1Ggxr2TpQvB5D3DM+kzzeiNaslQH+cGudNUTEhtroqQl1zkSc2Y+
zfA4LEzhJdTK+8uB0xAaxJgc48Vb3SCTlQYMLLwVA1enKELS5SvJ5gkPYNiVrwnNyWr5HVYcUHOa
ukeWcZ/1FIAhGPNT3bCWeBtshnu5bwZrauO/U+SvccaUe98r7mjqoc8vChUwCetpfGJos+lAuALV
/UJUbuw713/zreBiRu1xJON8CcSgFnfP8IQfIBKC7I+iyzyrj8j6pwrI9Pk8EQDrh/u0cSgiFq0a
2Pw0oT8tfHK46oBak+V/xRC6Mw65O54CTaLALL172yf2NbDIZCA/Zhlv4L4vgsdAeD/YKer1CGJg
ZaSpvsNXwHprbNCvdI8IUf81I67YLivZck+P/fJLTfrhT994NrNUC5tXT+LI3HJ6Si5gixEuU3H3
qosnSGm4gL130+nMQ5OJB2E0BOfkC9CDQnsJ9FVu+WmYeca3IBkuOLmHKih9AcMHmc8vy/Ud4o+L
V8pmY2uOYmuRrmGXHz3g6sxA2agC0ED0HlpnL02wAcsZyGqHfZbJlb/NfIGlm0uY6y9AVK07c8UN
W5BOkhwAqqHOAQeW9W/lRJTkOFZvk6AAtyjO6DoLk/K9LF0yMmkNtYN7uWViRNesh13WTEcwb0Dz
PfHOkcPnRAvW6zuJIPHjrMMDWjx3PBMg5bQUzNMPOjYq+jIAO972kq9zRHMdEu9J/nPyJ0wouI1C
3hTTQzuInlTUUvjK9B7ZiYArZIMmK7h1zGa8quImPeQ/eDcbs/0xZfs2Ex8+lXAvMk0JCZ2AsvVC
dNfB7yabSr54k+wb7EJ+Vj5CD+j6tmse8hrFUVb2b35evLCRZ9vOuINSGpWJf4oDvvGaftdkejIs
IRNKQHRnNbFv+51bXrTRbYJiGHdeVNcwac07m6wySLEJwWorJzYrnATqLs7vI5tbIUt0eXXtd3jo
yWnM55sw+7+eE7BPalgc22LgykMFb9TiONbkh+GgbDdzRweeWsyrjeZxYDF3oFyCKStgABp3TqSK
FaQdmAHqK2yY2dDKpWzD92TRLMezeSMsJljHviEOrtXvTC+74dPYoz8zVixnwQqj5cbvXe9sTlaV
cX4YHh2q6svgyPSejTJEGdvWn0WQH02xMBJjT5EmvWSQIwvlOdc5hPrk+9iszctQ8XXVDG0mD9xb
KxlBESnTTjo6d4q0FL87azd5mbXZHjojM1HaGT++uE1ThVRlrvGOKczFCPfQAFIkDk5CD5+y0mtI
11PeG5SRTZWUOMukhqRWQwTSzDxan4lSrySCd66X1uzPaSicteHpL4ONyJacK1wmyDEjny4/GUeO
01KCmxz9ej/pT5aAZy9jS2o4UHkkmv8JPA+szKOBVpKtXqTNR8M3d1asbrIk9hMm3i0snXoTE35o
FfJ7Xn4WwLxcmPn9IXxrqiinrm/XBiPBYmblaA9vtg8Ilu3fpQnJYfExFpDMUt9PZbdNYn7u0tN/
HVpT0jHHRy+xT03IonRic4OnmkzxlBVT3yRvHJPGtUqCpyVgTXnZTxHBwm9PhhF6q7FTH3RZb0DL
GJ4EXyjKb6aU7GF9UlW8On+uZvdn0jN4EmO8NXYycP42BAsDSi5qcAVxJTZQJgbERvGt9/TRQkZ8
5HIlVSvU4pp1I1PqENxNbTG/J1skTpu/NqGtwIp6AkJJZaixdvnkANPJUc6n8TOyvp5rur903bV1
WsTSEnZMbbuXuYK/LITAPThTqizDqGDmGZC3O3LPf0Ri8ExNOBYEGJfeMvsNXuJbWQh70/o8NxBY
rAAgb1sBC4C0FkIXsELyQ8MKOSVPXNwBgw8sOuVzH0+IbUVxFzviqSuYvbWF/qMD/ch6Bem5Hh6Y
OyPrD713TwwEi+iM7X+McdsxiVnMovk8MOdMs6haG3VAH9ACapjQz7NVDNEm1/4BInVMO8RvRA8D
c8tWM1rMx601gHgLA7ggYVNw2tjT3s2xPyDs38gas49VDn9kraDJTtJEWZFFtHTWk0WhhqHmExx1
iWObSRDlfYsLjckYmPKBIBkWd5+UMDQFNjdAqRCtd7m+6FBcwri6q/sSYVyUfRYauWUzWpdSHGc7
3pnusACmx3BV2MFLH/nmORVUd5lUB5FfvWVMiq8n3arUEccIF5fPbWKAy2d45aUXdhVvyUDFWPug
8rXXEboznFH3ZnfoD8kJ75dxIEiAMCS8OJ1mkKhdIPY2bSADtr+lAULfrsko9VAgdxUySOyJYFZZ
SvUl8pu8A0wlDDM5QW7Ywdlhdmd5LwWGEZCRgx//awNyligooE/XPPmr8Kbd8iFzSa/Gefps1mm7
SrDLrXJeVDSopr1uTLCzFpIyu2uPrimHDXzTW58QYU0ACzxVc59jGrgWvNbwIfFPRtLcNRZ9yezN
pzR24i/BfoDwnGrtlcSKBv6wblznHqqwQmfSf82Em2wywWS6NDpMVl1GTIC9TNNRGHmwO6TNPRhG
AYOJ2fxiy1vtlqjRfgJAajrmHnLVX8kRip11fiJpIKTlXvTRSF65PicbIxxeejy0oQUpQBf5fT8S
xZSUZOROSXpLxSj3PPWupAL8tI0/7xeFkTGicmnj7hAgMucnyfNEDtVlDjrg2jMvxbkin4j9vVQG
ew8jgT5igAQSButG8JUrx68U21UYkg2Xduslz96oo5V0lupnJlVGN180evkOvIui+WCGhyRthWIV
M2ZMPlYVxYdW+Z8tG6xLkqDYpfJHUgeUDfxhbpyqzP0psOmLev7S7gIrm8iwwaTPqNyGfhnnwHRD
8xlboNwScN89TenwSjBYSm4n2kedZICgmWMyfmJTOucsuXzGwQNqFzhiFBYkUckpPBfA2Xjt2c8A
jyKwl3aK0Iis7hw6S2/yNYVW94irAH+0iF+jiEiubHQ/iEKGXuXBmirMgGSXkeNmWgx+tfnhD+SB
yLl9EL5/MEbmKQY4FB/uFvNq+9Px1UfAUAy9wI7o9u/MKGENgV6YPLtA371KBlvtyrGAt5JsC3Ye
Lr4lpE4TbGDcL//4uL9zQ/oNUwl7r9pZrnD0YHqJGCLruD6keGYwSgEo9WR47jKfXN3JuXPG9kUl
UfyNHuhIMg950PCZ5MSctIL5RH817dFLu7jCmi9NZNS2GkIaCCwx5yCQGKoKUlDb0KD8QfSEAy4F
OJWzR3P8FnaTJJiFChEjrDRXagRCI51zplO8ml52CLqo3hP+t9hiuNDDsXTPUes/E+NAc2O0D1US
08oC1liNRoGbecvXe8SzUT/IgJywYRB3rUS4r9w536WFYFeT0FX1ukZF1ZZqO+K7Z55inE0bMX5r
hOXeq75sBu4KJjXS1mCT5iB2lCXOxEuUu7pESlm0wU/l+c0+bOePWXzQwuE8jtFuKtWdSgJd1mSt
p7sME8emcFGBYHB4ZxiLhzBk7U+pteuYkmwDnxJ0EMG4DYRrrMOMr7Xx4gwJ4jXNSWbP6+bgRNaD
g5psVYq+28TpVxoGzrlOmTE6LNRaEoTMiie3g6cIlcAEGXgmAxIEwIrt51qGSXNCnAn53udvHBAX
2SEZo0lF61fiutqAYI82PFdWAOYb+mQzgRfqbBRPlddUUZlNpG4hTWXxFBNoz7TpMDpkGEeFDc3J
xdIao6b0XPqnNsuQzjrJrmOuijjkOxNtS1DsCIt3RkeS27iUnJ6pu6ztYm9LPJgzY+5umN/t1nu0
zYwtXJHdRW61l4zqCAKO5QZDKrE2oTx7IQd/VeKUI2t3QW2YB9dwKTx9NuUJyUynRk5nPP7JJYir
w9zBMYyKhCQ3L2bqSgbwZnBJ7AnCcmLPkX1NXqLOxOSuUSxSEQQxzBnsB0E/gs4D5nyq9X4C3UVA
PUYBRe7IZDA1jDz/6E5VvTJrD1OV5nQs2vk5nqE62z0ttBLlez7g2geOfytRqMNQyw9u0KLBVeKe
vhlyYP8c1J548Cp1MjzW9Smg9Gws3ltwNudB0VGzd8wQpWuTFHVQBbLx9+ZonOZeqB14AJAgNsYb
P70Q3IMJsGPHaabOzp0X1MyCrBczhpZpBC/IL/m7ktMrmShoLWJ+h4W38l0SKJJ4eshMq9sq3Xdb
34iSo58ZKy+Ihu0sCJYDPvOBL36XW0fH8oZ91T/Wme5xCLBkjKjxqMBSIFNWDlQ8c774Ej+ciooH
vpAy+weUDZ9BH3/A+DY3uX+gy3UMJrXVf5F0ZsuNIlsU/SIiIJlfNUuWZUue/ULYLpsxISGZv/4u
+j52tyu6LEHmGfZeu+n+CDVEL06Mw4aVZU/GyraIDe8pavL22XQpj0Kv8oBtBndBqe7TSjibrjEJ
ziJjwy37ZD0ATdiPbvTRKJPvw4o/rYU3MbqQBnw1k+mWckV2AJl4MSmKg+goHGaLff/qjR3FXIDY
r7L3FvnE6JICPAK9wxA2IRuzZchNH0wzTqyFpXgS+34R2TXwtpCsrZp0IfQRLsYLiBc7tvCkhogX
4pUlA4BUUH7XCVGDuK4Ge2fL6C3htuerMKqtV7c3q2bnIBdPOVJ8bqjnMESSia8JHFpBVmTq7hwm
tkzz/NfRbg71mE88lqW5NXr3QOkJlsdhGtHCR6hjdEUztpW1at23zi7xeIPg2fhldrBchPV9DEsr
iAqq9th+NcgXOfebMIwsCO1meR5Jb3ZQtQ6EJQCN1iiDSbXKHE5tExTN2gnfe0/Ea5VjqR3MLKem
a2G2uzZKuFoedVHtO3Os7kd1muD2oamy433YSCiMNTC2gMudkTEgiCL9RsSX41eZ5yNM6Ge36d8A
a783UhvcGEwfR+LjNj5meotkCN5YdcqWAV/qQkHHjNJBBBrKe7/s7kb024eApe2dVQWf8eDQerOA
3joczGW1MSKCdwL2oMukngpIoYEke+o164JjGR54VJoLU24YH/pQSXGHuy5G3lY/eRQsB/YtJCAN
lbhjzYMENsPMDTWX0YZsExJAsy8dUahiUURV61LNhowrZr3u4ukwlMN7LMWfrIC9FQR4brUb1ADe
mIe0pk+AbmjmR4fYC5YQ3VtXWMahVwyIk9w8h73aF4lXbvucwBOSL/yVzExYEVXYY6WbsqfRmB5l
E50nDBXP/iC+zERQ1zloD10Runu/x7m2+HZwx/fm/EdALLMIDHNMftTVWkI/yFmYQY34OKWT8MdI
EFsIi2PXLadHom7bY+c2nxly/jO6GKf3H8aBqCJIWtAAN+A4GHDJ/BnpTn5jJ2/uhZ885kkKVkJG
SFtMQmvlckJTDNwTPJtsae+jnaJEj0zB25UhyMF1FHWiWpEvkt0n7vDt2YA7/K4yj73pIhxDYZwI
Ci6nqnHaL1ytybjl1EnMynmqRkfP+8C2/wG9+NeEyE5rUIUwHQBT2BEh5zI/hzpw9nNtyJWtI2pV
R92PkkCJHiwZggLCDyUp72j8zsGjHGd5rg0aJjn05t4P3K+0LqiMRITuo3Z3GINmJr5xtzaSVBw5
SiMyPVpPg05gFjK2ZHWgiNvTWwb+vJgMGqDBFuSCphGvXsGECtAwQq26+4pNXBSpInG0/Y5rPOhj
oo+e0zwbS06uSNKvuDSOftdHTDTS53kUz9L5NT3v5PTjT9HZ8U5RUFGjMlBvDPQneQhsPQe/H6D1
CbuSS4Lo9tk7JdLBHlx9Z5H/oitxbMT0XNXBdez/oD40zDMQkMrqIaILxrRwsTqLU52Qgs1Ea88j
V2HvC2HZY9whR/29y6oLWcvLWdKwHVBioaE2/pboMVh+BK1opu2Ihj8ZFLvL5j8ziJSg+iF+K4Ia
31F29+F0N1rOU5zy4Xqdf5cMUbIzI7wNg3T4Kj5MsgoO3cyaNoRywBCNrcJCoMWFuvIUsx8S2cCY
8plauWYVH1h/cSsj8gLbaOWL7iajmyW5mhBKE2ppE7bhhpDtaiNepXN+RNnCzmxiOCTjLL84IyNN
JsKt4zaMqLnGO4eDuQSqsrK/I43UKc2ZnUVp/p3Yk72pCg4mvtp6LK9RTfqFb7rGiqOMoKmB5N/e
b89z1SBrTkgR5x34mS3jObbL8rT8pSG9XqPJGJCsQmVRPk2bm5YYprzTQBoSygr3AUYfx0fSnoe+
f+HHeiDM59ppFeHigHVDnmw32FnEIO+y0v0pPAJB52zmElO0LBi8i1YBAHbDYVfNxUiQMxshHcQX
tL9/uonPlJv0LXL+l1PfrrIYG1KYQZAlCeWW8ZfbGaM45fnAndYyoXRNUh+aHChRUVAg2yFZ0oF5
MmP1uWgx+Qbh75msF8zpy6mgWo4l0R8FySQkG/gfdqgwKAbDVaQyhZYPZLhosnyfwWlpqCoRGA3F
kTkG+XYG/QMySjSDTfyvGvsYdwb43b69hSgfuoLzJZCd3HCykVZiopm2ipg3hRXuVWf+W05LuDJk
hrdqPaLhOVS1lewoC4I4+fG1uBuD6nsSXbMalcOrycckdQcIYP4VSPjQFjVbo6BbDuic+FCe2AoB
RQD2hjvJZek/8rviJ04S/3dgyjvyyQ4w2qmHx9+0RTxo0fu5FLC7afBQ+oD8E23JfgQy/Iq0bUPQ
/QYRCWPpDAyx0vx9q2x+RJNFePq4BluEkUIJtshpgpaY0C8efHCcZP95PDCOYOOXMK6BgkAqxCpw
5Zds3htXfo59cq1spuC9H2uQptl3t+RcBCMrlYmMwP1gxCQT2+2ONeh7tHAaY9JD9m3xlPcOim4Y
WQeIvQdQEbA/I38Nr6VEcGt/BCpAmMH9H9vBbx511Wfq+V+ZC+uK8CR510fzpQmAu+R1etDKfi+S
6J7YYt7zEpRNwaDPFsYzAr7XXr8GMZ8RXp8Ak1GDiD9E4xq+QDp0DyOuir2Xd/dz3f3Tcf45TwL4
SmKxojQ/PbaaQK30ejY4S6jnnXXJPlza6Rv4B3YIbGAimYf8LDQY5d4hVm+R/JjvVf/uwpzcQjC6
a2qrXut4Xw6Wdcpx2MacFIhnS1aNVhhCWPe/uko8EW3ylQh5zhpeR9dg+Gb38U4OuXPK8jdgNKd2
qt+J2wNR2KMidAbUSKSHAQWSLYtT388fK0WoOdybx1wPNlpFItl6soYpntuDqPMRvb7aQutcNCcu
QveOCjMs/yLSdI5z7b9qSjTOrv1kJ/7JZ5ybpflP2y9rBCq6renLj340cfiehUryh1npC5v9j1m1
l7G0o00euzsSgKKTTxoZjnnc17WHopPJJTYvZ2dNzsrOqa1s9VEW2fLoMX4OGFswWn5Dp/3EX+sY
6OaRlK77opcI1NA3w/7Rm77y7nmTvk34FChcfQoXekmntU5FMn9EPW+l7WUOnIKkwWOg8B/2BDhW
469u3mf2VjHfxsoO0mSn1fTuesXzotWdQ/d+DDR5i2nxPeC7WTvyWSF9sEjcIHFacsnYwZlkRs40
LzmUfoaJF70Zy7I/j2APNtasPhe+RxeX12FG1gC9qjqS/iqCor9LJFN6tLp7k4kt8gvnVSegHrQZ
vqadET0U44vyJc8yvZSQ+bL4M1r4/XC1eWQ583cd9lYmW/oSEBC1AnO/S8jbXDvUE5u+tl+7qEPc
2doULjVqvnFOiVTM+JDJ0hrQLMZxNyKZZLzhJvdu6NaXHI4G0lBSgywcspVDbihKmWClJoy5hVNH
exJs7ScPXjxCivlpTqIvPCr5rgmL+1TxX0h8thOzPWHuguc8jH+mpdhTgwvb5ol9TAe5C8kVRE4W
ZSwHKANGE7uH4yHbAV4WCnj+WXS2p5i43SR56y2oKxMWvOVc0NysI6qP4h1xgc90uqYeThRHV8Cc
3au1sw4XqoNkwryafFAwrfDPOS/mRjLN9EKUGba31aULkjYbwHkSw5PRHC2fGcPX8C3sYnKoIofe
rqvYySdrlTniVGvxxNP3Iopuw2ZBMSBrzDveBvhH/pfTdvGqKTsieB7arqFgjqEku/bHBLdsLYJj
lYfDzdPhpTRs8ln+Mz236Z+Q8583y/lUNVzgkRAHV/RPFedWlI6LQJTiZOo9b0cKPZMFH62eG8DS
6Svkvla+RAmtRrMlmmHKvnujc3YjgTUGDNFVJSZN5vr8ODOD2QzhnoBv7KE5nUxXFadgaJakHB4c
gCwqugwBomoSKkhJBljaukFIAqfx4lQ+ejNPsV0VGw8QxUpFqKV5GrlOLHEpXdQyeQChNhPesWQ7
EKMVs3ELbB3fYQUy1Q+uZXz6E+uruaYbxY9nri1glHxliKeyGgc3Gh/7LjEXzFvIVY1Sd9UzkF3V
tKEQaJzjiIZAB1OJwiyRtFQJojQx4pGd6iW5i1/QFj3i447Y4EaQXmiXEJYqVLQ7A+UsSafets/U
vCGAMHlIARAFsJWMhTYJG2TYFDG68gY8wkXokDzi0kGnUKHwGLo22KhlGtsgYqoc8TMpYHwyOLsT
eq2aBDpgrVQuxYPV0R518KEgliBOctmA6q6dtyVa1EOKSBPHgsE+MdcXUSfPnUqMY4brtqOl7Sk1
R8vaIYZIjmOmAK8QNdTbI4rKRr1zLXBuG5vUzC65ReqQdMJXVXWvYdcvqRP1FgP3uahgNUVZ+jKq
kgn15ByI+AJ8/JBWYDESZO2JEq9OEJyZX0iOoPvSptSPe/PQJeyajC7naQ4Tuk6MZyyEdqInOWAR
LqeGy1Grzd0o0A94tCIyst+d0PI2qrRvY+aCxhHibKjuo3P7nyhGYQer5JxHyUtV5C6wjuG1yhip
5C5vJkqHryTrrrNGvO10ak2y7SrvJPGiBrtRHtXXikJliyHj1Ujyc4zHk3zw6h1krl5Zgtgq9yoM
NlKTsO61p8udJ+WTjoMNboWsl3vZlHsDbuIqHnto4MkyBkl+SqKzrWjShxnrTN/7t4rGdWu1wV3p
yYe8Gr41NvSuJaRRCZ+ISu2tU8X4lweEaAevPQczJwdy4AfjC4YHr4yNyMd0rPtcfi1Wv3zor5Yy
n2xyoZEMK5aX2bz3Wi89MEW4JK6ZbKpuA0Ga98mT92Icjqzx+ZnUHc8kV1063ZxscXDc6m+ooSbx
MkHj8cS1QKKytCoWGBjAlKQs7gOmcqtmbi9R2cADSt9IczxmQ3sxwb/Vxm/ljwBWnDngqzwMYLwE
Ckeqvor+2RpfvMm4txuMmVB0bMVvhJolYU8XaaZzU12v0yD+xb/l7GKnvlaGeFwWWp6kHi/QJVPR
waQZUDXA2m+30jDvyh52puP01zmr5pWyrir0yL/GyNw14XNIAwNC0XueCN1EpwS5E5Hd1araj0mS
lugrJig9ya4fEuXw2gSAieLaE6+qJovUH7JjNocs4Odu2sZlucV99phq0tuUXelPnZfsLpJx4R7O
p6kPLiEDWTQUFbvlPGPNagXfQRrUx26ywmtvamxiIv/QTRsxjM/RIy8/6hIAYwncQFIAlTeZraxw
aCdbpS0onGTdPDnNeOk7hjkI+w49oLQ7E1M+eSbxqRwn5z0KuhdzdJ8mkd48YepD3KaYDcdYQYyw
D0nvBs81MqhzKsMO0UR7GpTq0FhBTZqMvLxYrWfe/Cx94ieHD7+D2QZxXKyldpsl5qD8CKzvDEfk
m8BzevJwqm8GaynBSprx1GraO5RS+0Im3o0R52M32OWHmgw0V+BL9iz2qg+alI3nRPpSh+l7nYjk
iuIaoXfovwimV9wogkLJdwvUckjsnVZ+pBPsa+4ddedXYf5mMuKYlv+r1RH9B8o7XSe1OtuNG95I
tAzYHeIZtiaGkzacIcaQXzELc6E7QTngclfJYCbJxg+Jaa6OjY8mDAdm8sLtkx7MidT2///j3Lqn
wERC9d8/EkoS3ud2+NGy3DiNfk7amt9Yj7Pjn4o8aDCcGtON4AEm6hXWFACee7Ad7cbUb2lmw8BK
cOqEvEYqzv2XsHCzJ5Wyk2jq8n5K5z891Zsefn1pLLrpnCHbYFHv21EEXTfHGL/s92yYEvSO5P3Z
5AUCqht9TXj9bH64+7Yuy40RI82oqCbAxlkr00hOjtFNECOXyjcqPiSFBACUte6b8lZaB5E0wUPc
fGCQjJbx+dOcT/dxkRRg81CIDwwQK7NDnub/1E6FM8fDCUnsOaJmFA4S/e8QWj8jQmsRMkILpxMz
pBfRoo/tvOLXs8ZPY8wvUdIzbUbpCeaBTsGCY+4Nuxba6aoWSbhB2/Bl1hOqPd+mWrCvQnpvSV31
+xxvEiQpbEt+vPwe5nfrzecgMx7j3vgxSN7blYIxi929mcn8V/nO65CjB7L6+i0yqz9A3oduMl/I
Y+7XuWe/24hE1yMiTyJlHTZpI4A0ZOBhx1BH9U20Ag5yVCL81xn1tMbIN9QOfPmY4UXj5F+GxYyQ
yjhJPWNlj3m9FXV9RLD2rrvxpwyjHYX0ynLJXQ0Cr9laiJWZAJA4aY7lhojsU+c6rFr7ADROBlsD
GXLXoPQ2ME+2xn5uy3+h6cPaXLKHQrT/FRIMwd83EsG5adMfxc7NMBr6ahxTCwWbqSD8NpPdu+1d
C5ay63xGHW0TSmgswJyUkQX6VAvElHTmHZDsaxCieJmjnzn0aC9wwxTJtaeUzefGX2fDALEXTlVc
P9jJpxUw2TYDlkEjBfbKH7xDRWEjPGpjI5efTkyGLXuQEpp1v/ElftLKBjPYMZlHBm0cHQc+q3Gv
lpH4orKwoPIM2l/jfjjMw2yv4qI26QXiAAs+LlcHjnI7frHR6ra9FZ6IkUWtDP+L0WZF8LHHbJR5
7FHq5lwCLsxw7oDf6B51Ya1tCqAuemQxcguZ1w7K3pgNqYYtkVl4yZPrnAOSm41fk8gmaRQb3VU/
ceCB1UPM3+ZHMbWUY4tcfPIYIjXXIaSixMr1UCdY9+hWnkJhfOJlPoygewdGKQOqmzDgd7Bscxfq
+FpN2XMt9YPDDAPC0HOaWPcpHutVZBFhGEnneflmHRsNru0Wz72JpNQswVWZCNkztA2wwclo4KRj
QPQ0BuLI/OytD72LGwYIW8qPAiEUKH3zlib10ZMjNvrw4rgl+J3s2YE0LGr/SWqQ5Nr7Qpz+FPlX
VXMbMcw1yYMm4Dqx9UcQTBcwVZhGDbGZO65USMbchdYd5MU1Z8I6C+ZyC1JpXtmuuQUF9AYtIJj5
fcQFIywKWzETAzQJfrsYrYvlmcesxPZtq1dytfaOMZAmO4NE4xtckVRJDL1vfZGAwCCVAGIRZFva
ne2Am3CVR8+mfiry6lf23YTGyGZRUzyYic17J6b7sCA1zg1f7EwBodA4DqlrAsq1deB64S6YOgXi
kee501dq/T+pBcA2i3B0bbCjF2520UN+x9MPvNT8dftk2V2Mx9R/6Hz8AzFDAgN7fSInss0K/KVL
MpSPrH8WySXWYusIiEgInNYjQEZsKZWwHxMYMDT36Skjispq4fPomHCowj7KpCfJfKr2lmh/iLPA
l6uZQWW8fHXJILQbD1US+jeSbN6bkavd4xUi6oIyINaK7QKig8woibrwDv4UYvuryk/8dZqdeHce
bEi0HiEZsxL6SvHbrNoXYSOUa/15P+Z8Z8N851oYfzkUWOtFMHajjOXRTEj12qlLRNMR4rSAlgWw
OFZmrHj2ZibVzvdjWA1mCHYtYAyThBbkmiNkcCaY1pTuXJudBqUZDti8e1GFKg8ZEBOzKG/WbEHI
Kod4m5rFK+b4O8JJgm8BFpU0XrmJfd6w2Sh/46bpd4GLBj3WbO7s9IITsr74fpveej940FX/QEwA
pvXM+qGrLk89IuxtCOiAZgDQJU6fx5jl/0gAtoqwkKgoXOfot3pIDRs/NO4QZ0KyCtLzQiA5KVkI
UgT9dzNlzWhUjNZMk2VxV8TyQSfFyRzGYl2S3lqSw3Gz8/iMhYa1t8uOCkfWPnHSsxvW+Yb0YEJX
pFMf0pIeHIaCuvooH1LC17ClIDyTzN6Y8KCctPyc8oPkZDyPcUQd6+5NEkNQBi4QFXuHnde/Lwn6
niOqm6rHPwVv5h5G1mkcDXkxbWbrs4flzhp/zUiVyFudLfQM/IwOoli20q0zI4oNxi/f7WlOYr9n
QYKsu1YzCBHgG7Q0sK+Swn0E57djQPw92pPe52g/74mWoX8B7w21kL0INK0VHiYWkvYc8GtE9d6I
LrXpoquYNnPlMYjjLhgolbeRA1+SPhUe09BSUPeCXYf15DYq3FeF/5C7gEa4/4lAGTjmY04Oxj5r
XyBI82UYr8rary51X/xjA5juIFcfDZVl97Io36TNxdfGeHbohNYeZtpN1MpvH5Oa7jmhJWntfNz4
tdVjC1t9baKR2IgMm0LhUtxFI1IlErUhQEzFb52GGHRGCGq47e593u+7Vv9IC6O1lYYcsRFtNbDf
tfftIJxAIKf/DAINV11QvGQi725Zoc6VTIpHn7xuqp1U7esSzZ9tmA9jY5iERcekzg/BVTRDdx0N
JGCTqKvDOO1NHQ/rFupTKPU/Y4AdHfvNX9Br+dj64zcQ1fTRqD/7Bt69wRZ/Ed/AVCRz3MyKjeMs
wQF4rLYEOKLasP/SwqS0rf0aVSSHL9GrGRqMV86waoe25m8saNY983uE2bHoxTiuuO9Kf5X1M97O
JPmNu9BgMNs8jFnzVM6+f+rKBWQVVo9zxYlfzDPITgOFnh0z9yfey4U3tDaMHrAEu+keG6hdKyj/
c3RDk78d55E3ImreEvVPWCyDG6FuoQ/hp8aHia/iNueQKUqfaGjeiGfJ9kRGfbZtmBWaKU5wwbZT
t2/ImtDGJagiwibyluv0pc7md7DOiL+sbik0F5+TS5mXD0fbdsW6UPGL3bvxVesNujXsOsyxNo7h
QTNl0dqKENFsZBGnbAn7UE1DhcENUUMwDs2xbOXwjhR2q8IhfeGKLy5T675Ctdr4Glpr2cdnQvDy
W+0H6jFCAaZcTzGyZX/ok4R9E64qjn078VBAybv997MxzmKWBXR4bXH571+by3+zY3XLtJzP//3B
xlMDCLZpgxt/4sJ0/Z3RaCAck209Kklx6DNVMChCrdakLnGKxw4d/R1N4wXMyEefkeDdJIOzKoPg
J/IMDewE9QdwT5sYLFPtgPN++YXkBL2kZkmuN8llWy6L8W0mUEc0mA8thqd5KOJ9NRqkgLp5sXOZ
g3SeOJlehZisj/cWh8mpMUi+MyCOTQXc7bJn2UNE2yfAOqBMffs6VIUJGy8bd2PlP5TFbcDv7RtE
+aXetqrMkAMy3jjK/Jbjj6ge665Tm8qPQ3qR+iEIOm/DEQVD2djGukVFkS37pokhuo88ElRv+COD
K8qSbZGRlZVqsAdEqYcjFlXiDIpDyf0VtckpVpX1xR83wcsxhQnt7i43PYHgqjROMdS4wCbmGzoQ
Q0mDCoaBcwlGqRtqE/1+5596h6VcG4OSTH1QYsRW3UDLl4/dmJmvdvWvRi+0l2LA6151b32Sq/OY
tQd0y6hOlLlxGkJT6rgOt6oyz41gFMEeg4m6zN97mem7VlrT1bZ9xTfMca/Q2QYWtVI41bBJBBsE
z1eg/cmGNOFwcEl8T/HAvR78EyGlaZjj1a8a68srMlZk3JR59NYmZQ7Mr4lfLDv4EaV+UzDyt432
+Tzll51jZLCJgao9uYlcTYtc9hhQs+Hdm9jDh0qsAEuB6Zrte23KaxM+kfwmj47ALlm4snmxlcPs
nz+7jqPTkGD5qUUKf0oiJq7wn62c0aasyNyXAXkNpC7onqA9d13MiRbYVXfu0/cgdf8MMdsY+VBD
sW3fwhQ5+9Dl4Bj2GCrTPbIPXgedudd54JNZVn0kU41g9IgHtGw81VX52JdpwhXlP6tw8n+ltZg4
ZPEoUZZRhRiPgvdsh5Hl3a6S554KDfXkwAnFKm3b2uyaLAIclxzN1PK+R/RmZPgy4gz67BkWyXum
WJLk+NZJ9YzibWFyWVlK3w0lxhRDMLsm4yXhRcDH8E90bGl4kJjgfCFPGy9Wb36l6EDOhMLftx6l
+gyai0MTaI874372h5jJa/pOakdNSA6CmJRlbjgnCwmMbb4DqmndSDZozfygKM82xuwbWzsLdiAa
+FwBj64tURKm16W7uq8HahMrwt0SNhtar55q2D9ZOTof0mo/TT394QNESJ7IXa7p1jvwD7W4M0lq
OVt4xpgp/DmMNjG+sC4NGueWAxmiVSn5tpkKr9zQ/+5/ZqT9R6e3Afv1aksCm4VpL1b7COXrKgn0
TdVav/kQYsbBe45m/eTVfYiDx9xXsOCJUb1Mcd8fG7dMHj0TgXaMJxE8fRXu3EY8IJKqKCv5/sFH
sLOD81HiOiY7Nl2gs53vuXyUNpl43VPEWgqnZPvPcDxCzAwPJyroWYxzd35BhW02+SfqomYvVHEG
n0gp62hOIMvDFhr+c9oQr3NRdweG48V2sqkUKubuO8duXR5zoD8pUvudciWxLCHb+awJrk7WNFtP
twgbeSyzgLADv8GY0PXSA8VUQJFGexto8yD8+9rCrF2RjYJu7GnQhrOdzfwCevBVpgx/2ccHd2Rq
pvt4SF5z7JYMvAQtZoajphgVMCGJIxWzDKI/DvPM+gbiSZyLUt4+RbjLkhIrdU6nwJ7rV0S1CynA
Y89RIY5DkQQR0LG/JMaq0WMa1NrmMziGm06c5xiLJfqZ4FAo/83NR6TIBVPjcQTK2IBH44cRBEWe
vjc/X/HcFjsRpTsyGO4sRhcH4Ti4VUBl1En7EiXlcW7krvb6r7ADF0mkBNjxLn6M4/ycBBzL1BBW
MN8G0iAlc7g6Foe69u4aq7nHXAezGMtdRpvUaFpM+R5YG1S6IQozfWoh06yztPlLTFSc/dJ7xMnV
DYtNr0cIhESe0w0AN4GNeHQi+2FK2CwOzcZdnNSkFxL2qvW47RskI+zIwUZvEwv9dO2XpHVEz76r
f1yLTOfJLN+dQtdfhOId58AkEqwGWgvesdWo6cpsePagDWi15GU8NlK6iGXic6Oqr8nGhhbiJIn0
HUP79yAwLywhj5FFZEMXuh9WT4HZuP0diWe3IPJvHWjpxuLJCc3ms+mSZ9/LvyIn3HEXb4du+JJZ
Zp+p8W5QsrfRlx26r/G02EOG8QNQEoiWKf6xdbXUvU9RBUBttCFiQcQLO/UiVfkbGS0uF3y4No9D
NiIutSCMhJhb6G3tLzSGDMFktVWma0Aj5smrkCS0CaF+ynG2TPHpiEmwDAKebdW79hIRAUWv06fc
yx4Bl9fsvqJXjKjpmfXsdmAodmdObnDw8xZvDVlBEZvatRmnR5J9rvZiZ9c8RJvaNR4kQ7EyHH8s
PUKHezO1i+i9rpk2FO4WaK/D13+x0R2vGwX7spQl2M6x/xJZt13oaWDQq9+6mV9qSsosru4tFLmr
GLCFxus7quHemsCTJ0efPobLEdNFK58o4NLDWBW4imhoM+J/tyXr6jWL3OHFKRJEp5w5ChdR3HTU
hJjwc0/ma2EHSJwlquCuQT5sIXygSohtFoMIDZpVg4YvnRmCdGo8FCROr/4bkE1oBTnb2V9rB7Vl
FD92TTazVB1RrBHN5Hfs9UIWhawSuf5iGyU6ykJxnElY2CYBlzVTlD/Hm08yaOp/xRIJxeaqlq5+
q1JVHvOe4HfRs/BuJDrlmM7AceMvGbrth0v26YpZpvGMCILaOFFqn6LdXPWLuYAyJ9o0Tn+OFjEB
1RFxPzw6FJIMF6M8AUHg49WpW/Xk4nvfTihFH2A+PP735ChuWvgef2E1vhYFdhd4K9g7qCB6kwU4
esbskQhv6xKTaO7C3LSEdyUpgPmXofyzLSqom1Cf0yh/zt1E74paspak0GEy1TK2mdjWk50ObC6g
EcpmXtumjS+qCEE7WfpAJC/Zdva64EVZs9qNN4y8ofdq95II0zqZ6Y2JTQfHqayuQATFfjK6FEhN
BUoZtffG89vyGM6MZWvf/Jgg7f6aARDytrbIrAGbyc7Q3mexs3dwpi9haUw/2+Kmi/4aO69W6Vtv
w/TGm33Xuz1UyMawDkNMnm4WAM6YN9op0bn5AadW9A9tOdBEksBJEzfDhzrsbyIrnY0QvSQw5ymu
mOJGM2pbCQuzn2zwOsb4mrFIZkmEb6UEI+RmFJPWOgAFVdU4dZOFJ9mmtbNkcFy0nggj0jk6SAtp
fDMaq8HZpQovgxYOFsCQs0yhfGZgwao+ZhRl1sAlDHuMd2QLfsFzWesqeElarP3dRF9jYWxt8xL3
ThDY7Caaa+0xdWIp+uR06XtlkgJF9+seun6+w2fOUjqar0NevwKmu00BSuhsvG8jsBHuALU/TMsJ
AhnwItsO3+XO7WA6tFP21VSIugz9wmqZHXiKWJ2n7FCirJiT98mqi3ukuLgiBHADw39t1ePc1fbJ
lRNnHcjNDtPozs9wLeN+LnTcnsIyM095z5sTNaSzp77p7DJWrFCdrKPOWx6qJavbz+bgEIdjjDSJ
D5M8XpZ/CciRnDuic+Ft+CXhOJHxKWRNzrENUsT1sfBzkE8x3gw/vtGXD6fKU4+YPHspO6bQCbai
yXyWSMPTiNMAv/mlUv2PO3ovHUq5lV+1kvBdYgVZpo4hZpve/JmwBpqV9Vo2PyB6XgtVM/Wwna3y
oq94GgnIS/k/dl3z0KBaGov8LSn2A+2qHcu72EfZRJIc0pZFZJe5FzRSeOid7jVny49gB4u3zcCc
pWhz1OAl69r21qaWxHybn9Kt7uKuQvQzt0TypS4W1wGnjYVMq0naSzL27IDrs4rcW00SoWOaaP91
CjcvZlEKjRDWLcozthOMxNoueQxmsU8aYkOSNMYIdsZ0cuqz4H/snceO5Mh6hZ+IF0FPbjOZPrO8
3xBdbRj0ZNAEyWfSa+i99LEl6N6VBO0FDArTPTXdVVnJiN+c8x0w25bUp1At5jnjEUMcrpKz3Vb1
LmCTdC06hya0mdpnEwYc2tuckAc3PPhJjMXfRu6CvxcbB0qNuMwiPMyY8CZB81pepJrPaU/4Bjsf
82Dpmb+Gn4eZhbfUzKiYcvqcasE0GJSCMTEp8uwdSMVp2GRJ+uG0BitaqDmqjRdbT3DzSEP3FipV
GxRr5C8Gobb1HEFzbTEbldsyAQIdZ1nBmAxpxZognw4Lr4fkBe6Dh7jPr7hAvbtREWXbSXkYuvRd
I2mapuaSLgobLQssT42ftUTuMNoBK/qQb6dUD+3IZamX4IocgIc1X0gb1cXzEhCNJMfPv4x2pMF6
m/LdIP+7UnLiuB3DzTARvxks9dEri28cqwpuY8LJ4xP2h43mFjLmDtpBkYYTm/suTcgwtrB19DLh
W4WyxDNunOK4U1tfDT+DJEMjKEJEdKzHGeTG/W6yG2AkTBbJo2zPLs/Kc1dDgGPIlN0CXhXEnYh6
eIkbv/6DoJdZmxm/p17xTiBzA8cgwSe80DksJiZZxZmTLNAzxgpZRpLQWZLApHmhI61y2BYDkAXf
ex3TQR1xyuYnBT937ySD+x42I+KKXHzP/jrwC+Lpvg2C5pp3NuMVaxHf4t2TRKh2tnajHiXjqU4l
3PZwejObKxKU6R0iGCSsXvY8Q/wSKxN5oK6T7//+0p0YNgDqLq9W7DknDauedyYqr1H98Hpt3P75
QQrvv37JPprzwfamwz9/75+f500l2lzBWM6FA7hs/v4X7FLGrev5kffz59/fcclJOCmdErnHut7L
kY55CUMpo2gDBAHV+qYCzW8RUPgvHzICB//ll+t//ft5SW6tPBbAcmgl4HZboFlb+7CM/cpxdJD3
QrPZtiqfX5yJjgB4vkZKb6J07SbmsE7lXzin45OZY5PPHWQ708pL1x+KDKQVVW1vPCt9UUnxtGAt
AoNjMvPXa0fQJB+dPfQsQew/y9IAcMra+bwsuOgQSM3nuVyDAH29at2C8uZ0OS4MzdixYRvE6AaU
CsYAajxJq1Q2uI6UhD1AzIFv3yEp/d248mcBfY/uuNoZyjjMq9BurtBqBIGGn8KYeRuPw3KTMt0N
9Sp2Tp+5NPy9RR5DXwPBHojKEN1wm+qGmejGV69pkw1RYSRsx9rwR9wcFXN11nOpRdpA/1uk0zNP
y7Msmxfdms+lDp/FApmowaUV6/QDxwkaD4LkpEX5bIO+SOfvsmE05za/yxogbwNVq6kfU48uc+aP
iAefdWx8J3IKhBICTAfoQKGOpaYOTr1pTpQR0Mp6491zphvMYtoAPf3oM3NvZPZbFoRXSNjdcQjc
F9MeNqZM8bS5JNHBf955kmzWAnGI4yHC0ChgbLZAfeP9HnMg9EQgoFjcxyINL+tXEnTFNxNKVAkD
3afKkn6HxxyljJqBCsviScjVH2S2x5L6CqDfGfsDN8P4ZUveH3NmgWtoPDgSmKMa1oLmgwmhx2Zq
O8bxjy7FLF4QY7ADwgJV+GMslme2VO2mDCwANl7D62CFUT40ny2e65miMGpD/uTRXrNwJPYOQ7n3
wpgeMVHYvDMxPBjp1Fz/fqDetYuokt7RDozyVC9ec23XDwGIuvP/p4f/L+nhjv8/xYf/+78t37/R
PTMKIjT8b6j5msptrf/Xf2aI+/Y/kK0AE2DEGQbEc5MFrn+v6eKu+48w9Dy0t67Jf8b/9t8J4o77
D4+NUygs3ycX1hPhfweI2/4/zMCxLUyKnutbxHv9n/LDXcHf/y/54ZzOMGKYK5mWFRAg7gVEnP9r
frhX1E4Jz66klGG9zRTxnAfBQ+1MJMKNhCmMI4lAKZD4bRtwkuIggL3qMDGRzLEYllXHOp+SNfNm
ALvTq03Qdj7iijA7Zh7iUlgGyR11FiliiEfTBGmyx3JmnNL3QknOMQJpC8Gmi9UzFhizfZeuQ/5W
wgB1iZG64NYkNtGBL9dXcMst60c79nY0ZyQrYPjdxZreHOkENNhMPhTs7DeabIlNldqPtIB8Dowr
fBsMyAiQ2xbIctgVY9EokzyGpbcLg9y9sp+egcAd+54IkVUmA7d+W9idf6AxwT4dTlCS1tqgqOPf
IWI9ai3cTn3NwVf3P0nZLJ7IJsgP2kY5Y9KL3gZXfwW9mRxSSQQMMPtEgzsnUGQ6Wno8p5lwLsza
wz130nsVZuMFSoFYhDjHcTCd47PlltcKwPhdW6/UGUQ30IgY9Y7Jd2WDHyTcC92mB9YC1Vi5XQ3k
B+oJ1pqB1X6Zyn6ESQK20bevSqXxm48EmCjKDXgu+Xsx/XuX2cZPs6et4s0LsNUs7tCAZJMzbacR
BS5lF9ihCWG2SR1zyOoG6yEjUw7g+iMYHX3uBYXWUOn6w1LQDn0CjOBFIeCHaOVvbPXoucp4Xtbx
e+06xEKi31LF1h4Wlxg3i0JqJGjdDPFGYV9qrsLBC2QQslmUcXNCWLbJeyUv+ksXIdk/quyjflzQ
mpPHxF1Kpgmstg68iCRBoC1ftFGTttgbGjDteOFqah70ui3HQPJVA6c+lgsrPndGOLFOc6FIZs2K
2A+MY67IADXGuXlqHKX2SP5Rz7iJETXt/BzYxR+7mb6xs59wVMm7OkuTY0NV2WAmhoEPYmNaHhRk
5y4IyCLDgabzJHummSm22TDu6O/0owtfY6tztpBszPfuCLAQfZL51LdllJKpsRd4flEU5zBCBoPF
Sp2QkdUSILQGnLFpUPsE/iZKNha2pfmEhuCsalwgiUtTnknvl2YAv+u8wHnEdot7DSV5XHaCAU3G
XbWA4eOVPcZafSphmOcZXdxCu20xMD1blrL2JRajxMe9Zs+wCDw9AzMK5P1QDiQpM7KihBwhG/nr
QKBx38hi3cHN+1qqqv7JLXrDwQIMy971bKMBkUDKTuLXLOv32YhcdsgordDywyIQv8DJ7JXJCVLl
rFCSpT3Yc2XCRjJ22SruBFqWHgJ/bYdqm8wBwmVb2z6Fc4kTvcWE2yRFcXBL8Vb384tlJH2UzS4J
ATWCX6+kXKsoQ9gX3i81APeqHVkAsB4aWJiixyBHpGsiG8j7wfc9pr+2Bdkb14wfjzAUX0s3PKU2
GD58UmI/+M6Dc7BqdhymWS07KGivjgcptUtVt93nvYVLJ3mvtGdEIauVM6O9E4tVcGHBQGhD3+4D
OKAAQH8Kq5pIbuON4QXXiRDjjyVmnpIi6pb1G3a8lxivJVNS90BTllGLkaSTePKHzZJhb/bsEmuP
1Z3CxXGMW2x5fr4cAyc9+QkI0kV0cJeDYCPc5NOuZH2LAQsqPXPEs1JxSAjcBraYDzFcDoRZoj9Y
tpoZhJJ12ZKC2nkw/hjCshJaCGvBDkGmb3MWTtadmEJSuWTFwuocxK8qxnkLkeAjz208EG4MZOkX
lTV/bLvqwcBoCIt2IbT0hmntaH/NZvmYJf5v5bnG1qr7d8MNWRmFnMq1z+Ij9i7SZfkM+pFI+kCw
mXcEGUO+jXkkbuihUtpkw3m2O3HvaCvejYtBnLj5FhbsDBwkf3851Y6EMWch0t9l+SNBWOygBgCs
5RcQP1xRnR0cFwkCP1TGdDBS44s1XrbOt54abC/bvDFIKUgtwpDzxD9OWCBajLnxxFCv5SQ4dGGL
AgJ22kmiAY5ERvGI5IZuOpm9Z8Q5jtfF3wVIbXBZHDsZvYIbuSMTQj0XL24vLn5mdFfsVbcmqJyd
tqdTKzOOalxKCdr2NYE73nU+/pyhhfdAPPQvkaMQN7hHtrQjXx1zol4G6ErZ/02MRpMWHbEuyvIu
topTX3r057aJP5XDCp6ERK1X/bTyfPzgPgPjMiLzqGAqPOslvI4A4eYw8YDq+jS9uOW25ozlQJbG
s1THidXclpwHRWcxEsyQILBv8G+QAo78rfU+WlI3QRaG/cYzGF/1LH+SF6pjxhcIQhlMjTxx4Jdm
2pC0Jz6CODsegaFmhAiuW+2cLoTkmHVYseiZQst5M1hD75RhkFDLnPdUE7qNaxlDTWo7oLJtD/h/
I/eKZoVCozh3Tc6dWu7MOEBqzAp4M1gho2Cpi/NksuWIFyAljtk/DN6MB7bwz2lXvOQkm/L/lCJC
OrYupLNn+RqkiL255J5yWUOx5nVXCVy6ZYxf9Ej66hS0kc4cDHxT9mfOlXkRvTCx/2IaJrnnZNRf
OarmCykQvyZG6puJrNxtqoOXcA5QERrlT+6OdhukRRsVEEnczKnOQwbnl/5kx5iZhR1/a4kJ6DAa
No37ig73OcxjxNy7VnjXygOrBFocS3Y8HVLtm+u3Dmc9Lv6EEuhN48+Pkoj5I94iVE0o9pBSpsm1
rgAjNmCMR4AtvuLLyPBhU+IluwzIDVoyUBEpDOyU85y+sT4qPHsVuRVP3UCCzAzW3QWjfB3p2q/e
l/J688aw86DztL7y1T7WPqCzqWMQTYpeaw3vDT/oPb6HfOsP1Q2U+7DTXofqh/gUNKusMucHc4JI
24XlSQXFfMricthbA3cR4ZfkzgvZbuugs1EIOM65BNhd0s0flsk1zqbhdJdSpQRW2/rYp0kV2ZP1
g4EIqvvYOVV1xZYjHQAJT3XEvKYogl2QWuOeINnTaDX+IR6GF+mq7yJTd+kw+nte118r4kPpJj5W
w7PdTiZqxPqP0DZpv+NwqVxDInUjSG5kCTSHtnNwifac7XiKSJpw6Ic5t9qawbFZmuW2QWIXtR5A
Z+ZrP4O2unZNXO5ck/oHuN01b7tbbjrMHHHxDu4RcS72xkwSLgX1OrcIlmEOBfhnKE/SX4mKpPFa
BbUQWWHpbkYYZTZl+JL6D11llcQ5cYDFbtwepxokdihXre/65+s5nplWE3BfweTwwjh9wBITFag6
LXb8HwFOwO1Y+Z9UNv7OQ9nIBZSbO+WYhNsLq4mMievCZkJYxwFDcp7HDdFtDAzrmDuxsF/KH+OS
cnz3HBsB6mRZuWK/5G2FMCk5kMmgHxuOmNkOlkiMQX7f+dBmKntAheHBzO3sWFzBFdaR448MWc32
NZsxZM50BpEfEJlL1gGYXtS846i3BjQ5rrUWGEyx3E0sk5uAEYDGa41tEXQcgzyHIekm7DpmFRm7
/bg1PnDkDok23gYUM0jqIl2V2UUJi/AscrWYjNv5fdsqsHhNw1LXbtm9OggF5n6LCiuIVIcdHfrZ
dGxrDZs1dz/GzpTki7LVr3BpscjEjFe7nj4LqiFU51YU+4jX07I4UpvPZDfUHmRRr7llcjjiKxrX
iQD2NePJN0as4moCTY1J3sg1FxYw+ea4dNkhtGZKDp+ILyAyMjI53g3RZ4xIlp7+KizvFLAD8B7O
via69tGU+uAxJgKJI8/aRhvtSIYv6LswQSzNoxeO97MP/GhU4xFcTscUlbuHUEuoJRBYGLVLH4gM
50RXFeWRq7p/aeFoBf3ItsFgC2FYs88dgUmyFK59GKpfkE3cu78fep3tzWq6oBL1D3X9E/wU8TcC
fi3auxcGN4/YB9p7dKbq/u+/KdOUB5n2DmN9xKYoz+6T+hdT5BrAiwmZc0reiI2kccBDT7xiDyYL
uesyh6vAgRQWHhWQYz3Q2NosSOKwrN+DX2TXkuGrGTtsQq2R0ATmhaAHJ29nduVrK912XztNexbk
bu85gT7DsSjvW1Xdi7ZqD7TCd7iFwJ/VBkEg6SB3QLpWEx6jOczU3mNnM/nvHB2FovB2XhPeo+A9
ZmRUuJNN4ieoomCSAUTncDj7NF6lHzZM7CFhovR6nLGU7nFTQHxoynczsMxTJWIim8NfRR4TGpgs
oET8QVwyI9lVLVw0RN37iojmg2wxNMVp/SgDonONtv1Ewxr1A/EyxAiAy5N0HOAeU4SE/kcANPNe
zBBsLAj9yCvJImxwBvQJGpC1PFbjRw54kw1qJ7btmN81Rg/aOs+cqArUAfdxv2vbH7MXG5Fblb+y
wfCBJkG1jgcPUoGR3pnY/Xiwih2JnmMk9XKUVWmi0jEncl7NqDRyP5omok2FceynOr+QTnNyXWM8
xRRW1BBouXNhPsUkprIjGhGb0QKHzUvSOt0d3OTcgD7Vm3iCHFYu5K/H+dXOnT+ooZODJ6xzgcB1
g3KKrQE7dmLwkKgDOVkDSi7UfF7kpnqJrIoH3plzIsQTys+YVcgBUEU6Q+BIMOqkqxqdh3rX+7EL
NiFGSFft2kHoKBjTZ+FgRSlM4LTmWKD+TVMUADYJ5V2J2ipxL+VM/JDvkv6rBS3MJC8ZFuQFEPXO
cLJH7paXTAz6DjEJADCTBoDM6Wofmu9ZAX6Ot3++n9tiH991M0aEIbetOwhn/j4Zy6h1qoyLk2w3
w8mJiRQfDnGKMUTS90ExyC5Tl4hM+6lyzIy1CTRDguTxMJredoDqwFw7eAkqKrW2x+0yq4wA81D8
SIol8lDHMP1s1D4zvYubdOEuxZKJTQkhGCIrIjmo+MKUmajwzRk8vkdC4Gqf7okK2arYeshs4WyC
6q0XeHCC2TNASTJAlqL56mf1HgTvI4sE3mTys/Q+gKibOwLtXsoGCU6NzFmTTrDi6hjVjI/+siZl
sQjFEkFQV1fdG8FhGDRfFqqBQ1OmrwbV/bEfCnU1M6rsqXwbEs7abM3NrDgGZuOzK55r307ImOsA
+g0TFygOrHNPhPXOMeZ+n4f9k2iD6ZGg0RrdYt9OxyA3g6MhHoDWsm/yCtQmjaCuXKVbNt6hJPF+
uVPYRdWMxEcBv40svzWiAADX64cem/zs1SaJ5sVDkopr6Q14A4WAJgT6CS7vdgDhyRKp/UmGw8xc
Sv5QTE6IfzL5dgLmWn1h7wOWzWUjoBHfJXJwI7ZmY5QF1vNMGAepfSdnQBgiCYVALeL/SbC/2Dox
AGIQj2qxO/PcnB3jSmdwrE+dGfggNeA7uCmc3V2X7pFd6WhKvlWK/n0ifDIye+oq2YRXRzRXoJ73
iY27q8opR7hDIvRxRICHC+tmlmZbEfoxadojbwHktdlExE1by1Pokf1XyBktf0LL1aJzyeYZ+iyR
cwORZ9ikTfUcQOrBe+yxpZvaR6pCnygvHVLVG98pA6lz186PWCbu/M4eHzJ8825Ak0f889ZnOnCP
kvo5rW4GNosjM5x2B/SBkMPJOQ1+wpDMLu9ZHl7Qh+UKu6JFW8MLfPUW+9nIlw5Rv0OABYCt9Vg8
+B4J9GN1l09BvrdmFpQTQ4PtYncX/JkjCruEY/QOne8HiAPjkkACjYlVP2e1SYjO+m+xoJGeya/1
25EHXlXfhfFbrT+WpcJK0lfxd9777KUzpOLTNL/5cb/s28mPRF8X+4VpA2ee99PzqIJyIny3CWRH
8K7NjlbxEKA8ATnRvVmEIuoxxtNvDiIqch4eDyjp3uAiH7sZlShjG+AA2CesqIyXe1MueGszyAwk
cB7IqQOMpgFwwVq/+Wc5jMMHWxSGTTGies7rU2mZkEPWd/vimtGcTpdJSzTWLlkMeDEPPoQ9GEI4
VhdqVGPNHlPTKyxXAq7QaCLVcdCfEBZJQ0ZkHss2lD6Wfs8X29n7kM28Hh+4Js5sZ1Pnc3aKfmfO
94aoZTTbMG7ErDb+XLkX3EavpYPujdPU2o7uhDQAHfyJCScG4feKKMYNxLOdH1p3oWBi1VOu7hCA
cS8ve0I7p91R+ND55Hc3AlIvPLe9iCQnbgGPqBNv85RbbOzqFwfwacn+/NoOFlWd/lV6CyKNXKA+
FBPgdNvYASOdr5Z9X0+WjkxlejtIJMujmdv6yioGPk0FVWoa93NoBBHLwj+WDcKCwj44hsxJc+PT
6pzkYIdwaNzAOyWxg6XSYhNUyxTwhQG4W2r7gKR6AYkuqefOY14j1neqb2n4z7VFGzFAgtovRYYp
23ZvosuWfe/SsvKtH5LcAN5SXqZ+/kogke8miViWxRhKmbrur/GK3OHsBDAVoqVYJKSBYU0o08O5
MjSgSwek8Ozt/Azdm++N0+Mg0vzQYDyNiDaDcQHw5S7M0BS3Y/LHI2Zom3lJvtchqRwcQBSercNb
te2XM6Tq7tC69pXhCvOQbPg99i6Ra7PqN5UgTs7tGD/nMviMc5Q3ucB/NVTuDTDmT8KoPeoL/Os5
zqcFWBufC0jyR+UiX/RH+12GcX6BhhtNWfKzWX1/FPByr8vyqUdXcJKeuepNAZwkTRriTU1g7HQZ
3D8JENboGBy5NmneTZAc04WKOg2HX9Jafrduz/FpNOzHafIq0lwg/wa7wqb96LrxXsn4T2PBUEsl
oyhUzLRWJqJGuz0qo58je5b+VswJ0inmkOsdDMvl5I43l+YL4hP8Vq9R9x3JOntXMUaWDukUrv2z
odaklxxu1Az6YKXEl6Q1fFAvG99sB/KDsdx8rLuUK+jzETZKM1seY3tNPpyXXeGmZNCVw0GT7bCp
Oh6wynO2gTQY64z5DZufuCvBpfqx/x2GrxoQSQ8Jx6n6luDjxcHJID8Sj029Xat3AmG30kb6OWLS
95geJ4U2T67aJWn2zbn/YwnXJ81FjZUE897s7PAwaqPaCuRTGTBTtMk4j/zhKt1HgTmwYvTrOClF
pK0+0ZBOeidQTXq8Ia+51Z1mFZ98QYFfFGm5zmCB2AFt3BMJTzuWz5tWrBI900RL7Prdi40Pe5/5
zmu8UjyLwr0GyBq2rjYBCS5gY5WRRkugXxYtX0EwzwXze+V67T6ZvGOwEGCOmJaOlywhP/tCmfQD
mNBKp8KKatUONUHHu9KfHuVcT6e+1QVO9vTQOYpxAGCCKBEAQ/LxSOjexWrZrfvekysq6y6hoU/F
3B49q7SY2eqvoWLIYUyEABWztTW9boUT5tw2IW+fELY2j/XvrCEDhFjRriDkXEBJH9N3Dznf1jQk
TJOqr4+YxgdmZeOuzUR1wA2P9w6tvalKbMOG4a8+KiMCpPedclQoGHzs2V0E9pzwXKLTlGOdclAR
sOHbstCnFuzyiAhS5nn9mhpsNX/SSiwHP6xekDf4J3we8mAiPyNotmTvroYtxeSfKuUW6dbUoLDK
Z5IuFXgvOpwY5+Bl0OrLH9W5HS2WUcx4tznUd2ypivdGfp4C+eq6JbI+s70ikTzjBVuN7s8dP7cj
MRLFIJ7LXO5lHjOxN67xKrARFtwF3zOfbQtFVSYIIuonrnEwzuDxQKcTG6cPAXaPIGxXM4jfHUWv
ccUnaACReu7suKiQq7XEcNbpEGH8H8cjypSU4NkAcnnyWbOSjxbJ2EGJ+LMqk4NOjQ8eMfzvj3Vt
OgdMMq1U5AXRvCCVFltnKLLPTIBVnuy9tfZQYx6Qf0lUw4zUh4rpC0C03mE43JQTu82uyd7ZyKAW
R0HXsBmioS+ybda75tbhh00T/qsc+XKqAqkeLPpNMmZQnrB0TsikfanfA0QLQ95+LYN/IuPqQjOc
XyfVnrOw+IEqmz1cQPa0x5BnO4HVr7N5unfnyHe6Z8kSwjLwWjKOS0aEbCzD5k032ibVO2CuJA3R
RhkJFkdJOo82OhI9F36Eg52HV3MdZhYNhPABG2GFb8qeYeQiyZpPaZi8zR3QdlsFEMOAmZIMemw8
/eS0yHGJBW3uisShrxtpUByhuOYhek8ZqcoIlV/NAD7BFLvWZemn+SqBFYTd78JAIlvIJyG4V2xB
/Lpt2fVh6iCgz6l1TZMVWlrfm6BltkqZFJ1dBm4vhc5sJqBkh4EzJjBv7brxdTKExzKcjvztOP5z
frL4GaiGx+qE2PljaMmrNPHU7BKnuLUGNFmW2ORXL4i2ApgyWiHCjYfs28nPcAK+/DD4UxUuCOPe
wYnFtVxX1v3YK4t5y8lZ2KaPlffi2fO9J7TcJyjAoHmOO4CZAK0dy4X/xJwJ3ZDH1WT/1og8NxmX
6sHwvJ9Tyjdc2e1dz1wDHaKiM3XvDAvZK7tC02OkmLmpsV/4OvYmeSmk/aqvxSvHl4JxUVNCGK8Q
0+0STMZbVK74vIT1IIxmuIwfowU+nVxAvB8d4l+/leUxZCXIWuq1H/x65wa8a8TCJsPpPxCO8fOx
MLYUpbvwgQ1u5ZcvHByPnLqnvJ+WLdFj5Kck1g/GvhglxPwlirHe97Hxxt4KmwMMD6dSLK39I05x
Krk2NDelRPGb49mOg3i+x5v46TftezC5B1jz2BwIHcIH2SHLShUzYol8p8TdVw33VghAxUFQ2oYL
Oi5QfG07Z7zj0dMmcL78tv4FNA1xvNLEl3nyZODsJR3DxbPHq4ceD4E1IQ3h+1g5hMhQ0BTMlVkK
DORGMXwnd7aau3sQnVj4iJivCt/awmit3InTRDewcuDLeEoA4egydNsEJFTpAJJdg4UfgvpC/LWR
BMutp1Zr3Nq8nTBkjTvTceEDmPk76pH6vDAxO5Vl8F3Bx9r4Qan2niWPrlh2vj+418KJvyfTyXfK
hlbMP4WgWg0ILavqbGv38rlfbdyiFQHr7uPigJua7BJ7lG09sFcIDbSbyaJugT9OO9vBhaUrMKrO
R+WGgC2sVwWtoycm6bA6mXRCKh3ZLEjzz84in4pRvXrrmr8jBABhPb0Hwy8nafZm0eFWDRYVNZPx
waikZoR6ooGFARuqB3CbEDVi+Zh1RCKS2ACGaCBUvZrJo8wlTJCUV6jOSHaMIXf2WSuI62T41Ofh
ve237wPlZdC4t1kGmL9awmpCTiMzQ5MasoEL1wvSJ+vqib3GkeC9YGfVjGtDEZKDXPaPhIvIQ0IW
CRnGsMmSlS3SwMtqYX8w8+6JN7LJ5AqcI3r5l2zRP20m3PD+Whbst7ZSz/MEPorzrsCuRnJDbs9H
8SY8aKBQT1CR5BjWWzb2o0WOfdzsVYgocoBTDIJsptYliO1geSCK7CY8WwDRoasSCibvY62zXTzz
ePQkM/WCcf0gvM9Muc05ydQNfnrASs1KdzpB65332ZORlDYFDLgu2duoCGwwfn/Tj/p4SY+eWjOG
9Bge/aE9+3poL1nrf8197hxshKwQMtkNgzxkGVrOW+YHf3hDMhEYf00oK6jNWQCVsHgeDHjNhAhb
GM7IYaSdjDSQo1XcgmjhpTfJNDFJBliScA+X0L1bYW5VyK6UYykbTX9P/42IX0/uvmUG3huMiRrk
U0wKFJkIhr8SVlCWWNObgzi2Tu+zydvns/sKVJ3No412ro1bvPcBpbRw/Us9ljWz5ZbdRXyHdIBG
q+0+y97f9UENpLCDNKRC/ZA05i2M2UWUCz9lJ+YydvGwg/6cbz4XRsbVTE4F4X9FZxRsuDEo45be
5yp/WI2LHHo16SUNqxbNSOwSdw2OuxhJjRSgMLOuvecbfJAUuBfffZHNb2tU370kJrwb8JMMzbXs
TBUNCQitdGy2RUfWbFVAxI3nElo0wmqHdd5GF8k9wuejFjDIR3oTXDrj25zjgCPVLLJrB7S4X32k
AUuKGUEIsVd0Pby1awEwDok6sqeOnrGEeJ2Ph043r1PWQN2cSPiB7vC1WHy2IVrsS+2TZ0/xpbXJ
dMh/UwiSHcY8BofPbiQUem8MMWqTAL9l8Ilwpz43xnhrnTY/1Pz2ri3HJRp9zgKrpN8xOrHjKZi9
fOPEBTDyasYeVtyqlIwItx4qIHDjg11o59RiKctCcrIFSmvdLOBYZr/h5qvOQHDuXSUeSL1KNk5X
WHuL051IZO/cmFjiACLIqcrezQm8FcZAhFC0PWPE/se5YTegwHXJl9BpVKRhtW/r6nEiWCgtsKQl
g9hmqLl40V2YbcXizbxAko5ApBe76i4ysdlDj+CE9XwZyf6NeLv8ztFJGTXs4Uy9hZnxIyCidJNa
cHE6sA+wGIY/bUf4wjQsL9UoSIbXjPZq3l8MiNdIuibZGv745SUuuZjNd9nTbC4e0x2CjXH1ivZm
xPb7yIgAj4DLnkByg2Mt7hnaaBu5tk78c+3060Y+h9kyqNNsLp/kghzdlCwZH2fxJlNDSnw6g/fp
Bgi3dAijRqyFRD3dowP0IplUXHFde+kN3lWVkX7Muf9gpskPIx7JBR8n5EqO4PpiMtqxM2AzQ/Uy
r3k5OnitWsZFXojyCxda0YNRdqRTR33DmNmL8zCKy/Howsqkj0BGvPAcO94uz7gWfGZFFgKxY+Lx
SoIZ6VE2nbqZumzp4WcE01qcGtg6K+urD82j0lWxqe4dI9bXUgz5cR6nNznN5SUbxHuX+p+i6Zad
9SnLtINOaf7m7fViOcPVEACeQI+BbKduqUQHxC2llrenB2RV25Cw84iHdIj8ZPpj6hxfc/jqTvwY
yC5ZhVQUpUntIr7GlUT8iXVz6xSMnPWQZ7MJfcSF1oRon8qzvJuD8pca/yRBCSV0KiTxeTU0Shus
qglUKgRRPryl4K73iVwQVXv88CSr3IgwgedkjNM3Bfhgo+Fn35pl4aLrQtISjQ1/GAb42kCwvA6P
SLqNGQqlt9pU8oCrFfd2NVoUV/lDnw4PMu7ZdFnOVwAfjxPsulTAtRsNQiI0NPghiwTDTgXlvkMy
Ryh0dw4kcN+pCA/eX6cJCuxU1/2BNccBmMOuBzx9wvqEYSvunqsqHw7Ozuyw+9qOxWfULA3EnRvA
8WkmRMkMmy5cDEezTYJ9pWeWpZOpqcU+QtqlVS8oU480KScHKxrCrsqCIXzog68sZnxVArmJShoS
6ASOuOt6HUaFBzwsKzVc54nBV6H6nYXi48G3u1Mf/AdZ57HcuBIl0S9CBEwBVdjSW3mpu7VBdEst
eF+wXz8H1MS8F282DFKiSAokC7fuzTw57IpcXgOdjHeufQir4gtvvL3LwumV3RPJx71iuTHiHZXx
SeFJSRjerODWMtdFK3CPPAhSKMSxsckYJeE4W66YVl8fa4BvyJ5gvtK0ZI7MduCsmCTkzJdWddkx
Qo9S58TY+2EAHI2gZRLnKdWrAO8ZsYX2qkbHVdq+xf7QIgskE4/wwBwaBJE76UOAy9VLDjGaHVUQ
zbJMWSITJ0oDT0QP2RsYFggcgj0JQ6lxO5FvuRbBF/7WeT0S1FqFYJnioMUGlOB7y73BpEFtfcLQ
K5Blsc9aUNp2RVo9Kh66c9Y5mKevsTkb9TyfDeRNJlSD82DOO9v26VCNlsOOPLk6XVOtEFbptSpg
qOFjjZwNwCwHCdDV7s0jAeTNmO9lDxp+UMMSahNZWI8H+455LiJQ5gJRb0EFN3u2xuSNzBY6PGKR
KWRRNsSFPmRD4+3Z8XwKf3olY51lHXmUypNfQRRbe0O95oAQWDnj5k+HpQ8n744ze3wfkgLIhGrH
tqRcOSMANdJuquds2hl4e5m8RXBcwLraGjIt4dL9wfDYixmIMYiiYjRYdv1q9AAS2Rrfbe4J3GDh
+BET6q5ZR1dGo/s92Mlro+WnZyJYKn2VHNxnUqW7F5jJ2GL9Qxh70dOy++r7sV+DO6f3Esc+di1y
Ia28pQGRfdgdkxaXM1FnAD5PB+nvB4nz0eyWSrNAuzalLXyAlB1ADhUkbTNENpq89LnjM4UthLzQ
PvxUXfhKsbPDLIBYNeC04kRhRaTAyqxQCI1VHezQa9Dyjw5GGeyxdEBJqKx9jNXrHDj+R1OrdNuK
U+w1wyVM6Jno0icwHhj8xk3C+1mR9jjmwfNUi3EnmeSL5FqFzB/IvwR8ZS6iZgysQeXz7vODGJIt
/AWoMHJxuCGwwhg7WkRZErcay8dqqiqIHtWbX/Tpsdq45NfwBlLkmDIvIOY0Jxjnv+aFk61rwml0
n7QnH0R0m+bLwGn4JA8gAujVZO89IaZRS5LUFBsNuyx6C1OIIrTHBM+1IPwzmhCPwO3A23Lvpr7c
+4nw1tJJjU1bvAHXM3dOIn+00DRQQoIVS1+dHEeq4wKH6zlHmPmW0hwxgDJ4TsbMsZG9hBGen2yg
TLQqdHvU1ltIeb+Uj9a9BdS9av03l9xRqh3S46dkWiNvGpBHK/tEPCIGa2ArDHu7knUDfMwUdZe8
IMQuQOAGzKDCo8f/xXmUYsTtPmFJQfTn63oE5eBvrZh60E+eCxAbRx0Dvjby69x46UmQpdyWYDpQ
3rp98BOOYEdH37jkde8cPXdmxyMuIc7rlRCc0Zt0qHnP5odk7tynNmTVpy2OthDFOd13+yAJuB1b
CJYJ5GK6ddNJZMF5UEb7wyr+VrM7bAeThnTlVec8Vd12rnEyD8GXHNwH+yUD4ZTK5m8SgHeuOirs
sm7I0nWnveHzXdAWWG++A9sO9VYSWOlZh+MjscHmfpon4ANKIQC3rI/aUO22GqCTIFJ/EWZWQVSA
I6rjqxlqDL+6YNrbum89J2Mesnyn51o8RzA8MwAdrzA/Yj4JJSHtUeE/VkNyymoGtfOM5kMS7uYV
OdLobKby7wljX7DFfWX8QVnzu5jnR2IbinM//k3iDsYUG+0kXCbrcx4d/DJ3UZ79NLzsdRK092JE
oGno3PUh7qiSGDz6P+bJDyv1qgLGG6pv9ozhQOxN7i6pq6e+5XMj0bltMTvB45qew2LCdijqPfxO
4nlpJKzNlG1sF/yGpX0V7Gm3QzniT9b1VzqJnUKd9ZLOYwRfnbWlGx7sJVTTHkF1BZa+pr31PLhI
QsYOZnmXBntTDR7dRednOmYtRN7qxYMPsDJU+Zo4c3+ym+5Q9Ul9qFFAAMyZ2VYV0c5TE0zENm3Z
i8jpdSETWvlft4q9E7jSP8JAfzxM42+mju22nIkx803rXWMFnmudnQDd31P/ZZeMHg0jVvTT5Iat
eoFj1NcuhE4uAvAecTkzrZhRWqs42CpCvk0MqFvbjczdMLsvYTK3O53ChC2AXjDPt+iH0UDFJEIk
lnEIJ6z+rmGsIymzlWXoYB+4hrNKL73ZRRjUZL7Ws7wbQxKvVJI1bzat4b1nO/EWXQbSNGBkazEa
uMjqst7PRvkX8+wVhQEi2pxZW86IqDaKB8cT7caK3Q19tz8MN9tt36Lm9xmyrozaJoREBNRhIocf
Cr7GSLwIbmP/5rNGb/D6TBezcB1ePYmlpCX9tqMOFTh1xoouG6sn559CcrYxF8yQSfTAmu442Twm
aiyKtuLQBvWfhEHlOWODCvLk0Qiblu9JPB6GsQmvFozSEcQLTCEMM7kVPXfEbYseB0OJEkVhCLm6
iNdSvllWAQCzJazi3ERDCc2keoDECOhIF+Q0FYi0GAKgNI8IwB3fkJWZbBYntIYUF7OKxS/Hml68
nk+UbrP8CLEVdQ71TBPnZ52WNLkLBM9Yi55ywjZWqBwzvD16sezaBMbquwbhCz5IzmCNdY0m5sVs
/oksoiFyrjA0tiZyJDuTn4OOtklQvuYImPZ1t67C6L1zWndvaNbm2SdvSeGszcEzKtUEhHy4X21r
vZn+X2UzrbG8cktoiF4Jg6nTZOa/OwDdUWCYx9D2HmxdxgdRuWQnMYNPlz7mRC7hHh4R3x+ARV1s
rj0RmVtbDcGemoFzL4hdt0XrmXgy2OWx9PZ5j2rZq57LHPSfA0HOQMKzCY3kalb8k67N+pbN1QJ0
iV9iRabE2HPGbRiYDXa7Ivf42WoZx3PvEtAI0UUsgY0Tk1LTxenGHaB95um7ZcYWJZf21kjQmBdE
dchyi0edoAUmanSD5lk6J+UJUnOtGPHsT3STKJEsSnxZbuo+fu09/Rkn7FXg7n0l2m9PN+NkPmGO
qH4NlSJ7oBnSbR40zrGP2THBX1wXcBXxtb+mcMDWXoQYOw/0c5YDypmgShqMVZWSbAlDm6FmB2OP
zLUPQURHpOp0S7uvfvTK2aVA22jb936glHyFyrKm74rQqqYowwlmLQZOpjQ2innmaEhN9Ptid4A4
Mj7wrjLRaZ7Q/n049UR6vW6jeySoNDtjHFFqOHW1PORy+tVJCzxkIZ4rkJoPjXZJW8Uaq5knq9Db
PIRyts5ECLKew0ctwCHRFCR31vFBc7eYg40etECLE2Q9mjStO7Llm5iFSqr9MM9YHlL9KzBAh7kj
LfLMQHOedu1ThigXPYQvV4i0TvOoqBPC4S2PbPvceKpeiB4/7ZLJqAUv8CiiDvP9TPq8rx4KNnlM
CCCkco66SBqljpva96ab/miCjm9EoluOVvXHYV60Hz2XFnqKbsLpA5x2qts4cc69kycrxSiTeYhE
RAfaymZKq2ODoEt4bhuodJ7W5GnPaGKThM6T5TLfcRCBMo374UCa2ecMm7sI5YTNmBsZ9xM6lubq
tO0HY2tzNSfp1iFRsPX/FpOHgBvQB4k/tfHLTVW/iWkvtpYwn8e6ubYdVibYS4wPY/ShI/g17BPu
gg32Pmvq9LWXDTa5ihhFhk+NDv+hdC8p2gE65n/TIToqMzimtEQB9pO/hmGlifTa6tCWiLJ0r2mR
PaPIwI1MQUpjMSOUkUhFHQ/Z1s1BAIncQVCkqZlrMUNxRWVpwYVYGVuti10wOQ+xou+Vo2pINcGj
gX/qJHbEVoVIJefqnI7yB44wJtam8Bf1CR9yP3oxSoLQ5Ii7IIthggLN3UwBr9GVKVpnkn4OMB7g
VC2Hw5+Hh2ZQ6qr8CAzg0ehhrAx9KF7GxbK10JrQBp1com2fEWDkR8thnzqgVXoWxcQOMLBnimfi
HeQUvE8MDTGD0BthHtiwidpkbgbWHDv1JhgVKeY1YfPNlH3OPciHEpU7G8/gT6f95s50+wdpCEHc
y3A3YbI7MJvrOTYEQwxFEm/YNzPi6JZO5AzwV5qpuyK++muEUEyxb7wi8lT3iWAQ70T9xWugVM0j
yQOzLzd9X/pHGhneqpNu++r1ZLcw0tn68cCoLQKO4nSVRE6YxQz8SfVILVKpLAeXR+5QNdbzsMlH
2uG0Pqyno0S8Hrt/44IuVhrUNE8fBr97iZuQ/rpIf+rSNu+G+JMsnXn1ziSBKppC1/Wj8h7Rcpvr
uyTC5JZHxRmHtI9IefqhRo1qpbT3Td5TSub72uqwt1ESNdECTrnzh+kCcepV9/45O6dkyzCH450v
Ya+y97qvCFlD8uKv+5hoNfoHAAeDn4WNlzWb90Q506foaX+aA/2G6Msa46cGZ9DWN3NGkXRrq2jG
bcXG+yKD8QlhmbJCGLqe9ye1p69S9W+MdbYYTX6XjcYYWIJZbmPauhTXcpHcZ3lZbYinMs4cpj/M
ztN9L+hYmQ0pMkpS6o/FZ0zW8jmroy9ZEUpYdvneTPJT5biYfewLX5DfakDWBzkxXLdO+mRPPk2n
4dgjbVAl3eqq659iyJZrf0i/lGwAGiat+VhV8O4HjEnK66/GK6E/9RUAzo+29eQjikS4ai4GmnlE
HpPYNWGkej7jJIYvZUhK3yFWBwtLLd5KYuj0RFR5EKMa5PRon+ZoPkxU0Pu5za1TnPcW5SZU+e9r
y89uN2Fc5ruiUASa+Nhl3YhVRSMLYqHId6WTosvKKvtSMuAdXRg+WJxQWUL0YDYuUDxph3bLPIof
kAxIGBuJSeoyDfpBJvLsNoV3SIv2AE6SKYw6NRq/cVujr4M4xSpmBWZyVkGTnGkZEeNRBK+q8oOz
ZeUG2tu2g74ht3bgJ+fbhQMa8/va7aaarZfYYE8QlnWBBj1nBEsptWKTwc1Ys6TcrvaBQrmQ4ZEw
hZiOcBkRfhnVTg8cxjGaxZZKjkZ1ZzfntLlAwj4PDlEY/kDosZUz5IRchumgw5CjRXmpSEbXq8aQ
9S52aGT7kSlO/sTuICj4bi0XBUi7HfYAGDaiPLqRzGnSk0eHO6tCyRY/oBHODq3h1Zc6kKeChJI9
5q5NhX8R+7dOJhaRFFJ8FKTerkFZd2bV6tU8b50u3Vukhx6HDkVCQJIuIhPnUMTIj22JDngF65ZK
MfABVESDcXaWo3k7rrdrfYB1GLwlRrnlnbpdRKNDlBz2Chc5MYOgho9ePG7DgOzjnZsj1pR2eMD/
tB6Hzj87Yftekdy+mzog7uRoVmT6UmzASzUM41gXHwofBPZBSj5E9nS2QSyZ2BRO/q7y0nmX2taj
HSh59LoPkSApoyvwIdD/7lU9XCGbWpgfTPJt5/HRb2nIsWUgBGYkoKCYh3uCQYgE75JH2MfGqYOP
BkKStl+IrHIoh7Uo8nqb9nw0E3qIZhkypmOSCYUQ3DTJ750mSLcg93IcdbwmpOc0BJT6PoFNu6hq
BrKAB/Hoy7HjixAYWxCraDHdpj0gMK9BuGOV7JzdNFpbAcHuYBbpcLLbUGy8YeAtLwnJQc5jsoFY
3BNqYOJth2xJsg4XQWsF8/Lt+5JEAIEf6d+yiI1iuSShDiVZIyGjGjfsfMa+9TXSAd1e1Y9QSJdr
y4WdP0SmNR9JyqhPznKR32JU7WhYu3bFDmoO9Kkq5vZENQB8+Ixk9i0WJunSoKm30rLSLSahPl4L
3NLr3uigBzHXn1qNuCJNfRRwnsWhp5KyY5ZzaXbWoyYlefKICSv95kUiiThLsJzIHal5emangHSq
phcvzVhC/kW8fMrkNQy6s8oCdJetVTPmdslen32MirA4jqWfqOcAzVidj7QCq2lHp3gHc2gkOaOI
3qpJvFA064PRp86zBL+9ssr6E8KNs6lQirPs0YSKOs95mItkhyjxxxzO49UHZrXJxrTbEXIEJNOb
JNpDgcdMpqD6sdMmGxQNfFIc1RwSQxo/J//tZjBWosaS6I1qD9EBlA9f8DuSkdiv/9IqBB+EuoYW
WDjuaAkmhwLHiBkXw1tKku0ODsAdHf1xg3C3fnLT+QloINFpucif+0V9TgYGkZa2Hb5O4/xTB3CW
gdvEJyOBtpc3NLl55QXjogBhiMvCT25ick82r2YMzeov5JVBbLPP85KTE2opvJtAkdI+xVXA6D1g
w9wXSMBnK2Edde/dVBu/0Ay7+8xU9i59XLLFjmZKrggjvGMuo4oIuTLfsjwh+qQ7o0bjfiklZ0mi
aoQO7in11ny+1MlLoF/r6oP8oYBTNFIDsynEqZ3nh0J27d4qyz+RLgiUAiC5C8Ye1lRItKaOkvAI
nV4+ug1i6pBXAEUGeIEf3MXOp8TjxkHPLpDH+30Tk2fGl3BjDOTH5CH6XVMmYCLcaI4oYOnEVaJM
H2NyL87QphAadwHZYwLNUejvJ7tMUviQ0XRwCnr3vpvIw2yOZM/GijY3TkFUl7ugJEYHrRsm04mI
kj/0zexHaTv5ZQrNp3LukITC+D25gelcVWjvPNl/8KhbnKPhaurs3y5qfmlVFREIWF2zLoJGlFwN
Py1PMcPT74uaTPVTFY1fCsf5Gq/cxWFSRLJOR3KWpjhvKsjrtoh2ONlWfTDcZbEDuTEfxOn7QkUu
qBwGlzEK351Mfk7M1o8OWqRVCGSYIvg9YEixNonpZSB80IkgWJJOPeX0oDPoq/GpsLB7M4IwGH6j
ZNPYJikwI0LRwjJGfm9HZ1qe0blV8oOTP5+SoDIZ/bEu2y7nUzTunKzZDoit3btf3+duO6JBW8Ek
A1caOWeoWc75dk3837UoDB4jbx7A2ae/GBDC1fMc3FbLhTZ/G0PmnZqIPkZpTgZuTkMyJN5YYeRc
MrYifKxBAGQVfiF3IFrWJ5JVyXvHy6xz03XjBXredLldG9sA2z+fxrU5MMlHvcbc1aKqzieyTieI
rbsZizXd89wKtrlFAHFrM8wJwvF3OVOQkQqKdaHyvO+L3h7to5FZxDZMLioQkm5Fghio7we1sYj0
WzE93efaaq9JTmsPEWex00TZfv+5WB4o7+uQM392LdnznF3EAAE9GXYutTowg2VmFqnLPxdN0JeX
qT4WUxFdNXInMo6SfeB0j7qmBADfDSG27YPLPxc6c4OLGIHCWMwrPfvnZBKiEU/+ZfTYfWbu9IdM
YfSwBdySDnJYgbWQo+oX3SmFnWeGM6qsefrAX0RSVGtwRO0rbc7gkI2BuhAg5l9CrLp1MapT3/cB
FGzIrGGcXoTzVAVzeE1ZHlHvRcdoZOKllv+QyWl8vd0MDqmgYRJF408vE90aN2gJkXiEvGIz4IM+
uc3GOr/g2m1pOo3RG/u6amM6tfWAidXYZRrhskl+5ckviUgokE7dWbkuyVDNvOeAmJ+VSTPRkNn0
a9bzmy/c5J1e9Vkw06ojDGfYVcWxbPrkD93KcTWWdvxqjjA+6saA11yDzSdNHM5fEFtnQRtzCPoI
Xkrg75OcUiMSADHpuDdEfFiIXxRjokUGiAwd9C7R35T15Wx1n0mtt8gj5Udh8JWujYq4h7r96TcW
Oq6aOGurpe3MZ/81Dsodp/F8mxB307UD5zR3kZv1rjg09pjeK61ombnVAcVVfnbUUyXle9wRL4NA
JWmNX6pL72rDcL/miiUk6c0PY1msW3ecXvIRPXI4Em4y+7w1danoJabmMW1DZJ1NC7FQoW3mfOO/
GHVGFkyWd58OlaqeFutDVLbXOuzfAbVIJi4VWhKTLTm4z/y+skiiIZRk27swZNXsSDI6kC4bvvNW
okp64+lSTlLsrGQsxVvq0LnvOY5b2Vvum4nOkKl9oQht5bfIMWhpB254vf2tGZSnfiqjJ2K5rNc8
ebjdCchK/OA480u9PL4VZPiFTIHlY3lAKw8nVF+O3n7fF2D8xm2kebg9oOfkbDQ6y7nc/nYW9rlE
gfAYJ3zQ7HF/++nEQP6B6dTT7RE80BQ4mhJjdbspaymI3gI4eXu6eDYFiwFD59tvEcLSw6E7frk9
nZyrqxiCBntwo9+YSN3ulAzCeYBz9vC/r4GtMMWN/P5lSCrCodFG/P36EyhLm5A28OH2dHOvUPMg
prvcHmmQ0b3nl4RXL0fi+/X5dfyYlOrudqvUc35BFs8WbrmHGM38kAwWo9zlaLuyTrY1nP397SZ1
iFzNsQ9efDmSrnQfamnb3wcdNEemhvYtUqF+lEmOpotHAHXQX6Yenc7t5uhhsr4dkttNhuNkrs+t
+D6utmAYH6se2+Dyt0HDtKwq2+/HNwrcOnX4RniF82jxvtzuY5NOeJkczMC31w/kzzpkBVLqruwQ
QMjWuVh25m4qBDds0tLPuEGkyDy6fjITjtI8dm+3W44pL5Uy2IWrjjtE/b3bjnJXatowKivsV68O
H2LH9e9NP3ReIbwcw+gz1cQ73X7teNFj3jTi+5YXmo8xXU8yzkz7lUn0k5PN0/fvWv4tsJvd9y3Z
t89QWdrve+azfLY553z/rh7GF4wS+fetZMpeLTIevl+AAYLKNcfw+3de1b7Fw+TfeTm6KOJtqh3Z
GXu/d8Z7zAikfwVVjYGTm4JuPIgXvTdJizZS3T4kqf+IFv+UORVak9k/zNo27iyDLG0MO+ahcUN9
z9QVIn6zWMtMAPgUju52DJv6vsPxf/ZC42iKhaPCMrRu6qa9n81SnQSJsLb1RivAuo+DLtsw8CJJ
YGF3JN6dLJiUay+ID1GNKRpUGik4/itR6uZKmWSNY5hHMl65SXUCYvkkSgKNFZtjlml1xGw03jOP
F0enkG/uBAQ3K1L3MJNAdLt1u0gGL9m5NWrhzHTGsyiJwljSgVzBqJ44D/NkhO4J14VJBpc075yk
j695cZ8PiDwcTK5sfbc+UCs2BAREocIa17GNDKWqCE3QnrsMaUhVs25W+9gVdxbyz8Ga7ItfZnjU
Q6/Y9wxfZxy8jCI460a+phVIA2fVdAJAf5KKuzmavL2DL3R1u9nMrnMn1D1To+EapYCH0jIEE41B
iQIHOwUANu/OToV316TWHvYyUKag9g9G5L0The3eeXHn3t2u3S5cDlFON/SoqWLpn5WQmHocXCWq
n9txarw+OEUUjubyP9x+FGpmvq1JJISMeXVpgxyrzRkSZuMcIu6OxdpUfoaDGgv7qhSYCsoJR4tv
e7BHJ7BJPTRiDMvmsO6bdrhPCW/YtWaCjj18aun2XNXyKm+fhdu1VNFac2nKb2437XD4YG5lL3EW
8o55+KUczO4wU9T6S9BxgMn83g5MfK3dTEJaWh4HXTIHTXCl+ZA/fIGZ3Zc08Gyb2IgxGtc58WU6
s9VaFpVLNQPgYKwadZmo9K1HIy310ZHyl9HXEJtmdFUR8Nj774vFfEFhke5MfFNUM92e+SsktL7K
kaSqv54PiaLr2OwmEcaszEfvPTTRJdeptYkj40AU4tOkjWhrW6WBuHd0r+xt2UpfCirYvfbRfkgT
9gxVH/sZ5UOCyyAVwbEJG2PFZuw50/XvPhd30ZRkOz9/gz6xyjsP2kvn74PQPCV5eKIrAgq9rM9y
fsSyQSZ9Iu5C+i1M5Ma7mWCQFZInxSIf5CfTyouTGamJU8j/3YbZVZz+uRmKbpyZNBdgUqtkHP99
V3v5++8f3h6qhTWIHnJ5KLRhGOB6bSMB/r7Hfx739ge3B+CcS1n1n1//+2m/r4si47H+udu/n8Hm
E9Kc//1s/zz87ZqFPKc5//u/uD317Xe3i+/X+N/X8+9nNm/H6Z+/uP2b3095++G//vnv5/l/x+H7
0f575+9HNMGJTL2FGMgAeQUF4gi+LNxDYXjs6Gaf/3Ux+g+xWS5j6r/knl/H2sSgP+eftKK7U2N1
KdYqzG5VbZ2phoj7LNUbdER5mux7z5PVGfhude6qPfsazEo5IitZ5js9h9W5Xy7KkYSUvAq/aG32
O69atpiZ8RUvG7E2D8iTKuwfgczFWaaDOPvYAq2+o0ybnOyE4IpZw/sQcZao2jyGjWFf2NcSyFRj
ixzCDk/iMnNHP32GWoQINfMJtZbheU7T6OxXFdMHP0EEa1rJtvQNd6VcK7vcLghFAGA/1tk6QwVx
TgYy6ydqoA1hCmJrFhF2lgJXSKXit3RsIU4sWXRmg3QEzcnObhsgeoDAt8nEZH5O9tPUJdgAedU0
Ak51xai4mBp0isRhY0w8B7L6gcsYefGYjkeinWj2WH8y15CngXX9fk7GA/7adkfG1W4WZrFuOUnF
SY9M3tEvbZwc7bFEn5VPWJFjtIqZ/tkKxzxO1RUJgHPAwLhNdf2MxTJFuHgGxs9kMyqytyi9b2iV
rsWsPtRMLEbamAkTHly5EZu5qx+jnkqWV0uUr7GNbPFWuGgVis7c27b9JCS8Yjpwr3Ve5HvXYOhr
+PVatqrapqaBq72WFxWCFAyoO0Y32te0qy6d7b1hHmtPdud/asZrVAfLTCdl+F0nm6qBmCAMR61L
59ov+3llIE2r+wuzeDK8JSyfmU4Yn0g3jp0t4VdwvGCnYRDJ7hMAU1sA/umKLhh+NqYaTPyIU1Ax
+vy+exFzme58GuULUeTadGjOfPfDHPphJ3GWKjZAJ1JXeamcJzMbt9tY6euZ0LLooe2RUkjLL48x
8peh9h8Hz0qfW4m8e8A+E7Az2vSIcnD1OUcSVY6B327N0DUPhBxwxmvJggmzv1Mj2i3UPfR+/Xyk
KnUeQuDvTKBpqwXGHtTkcxgWcp3CbXvFxY2R1ViD3iHgVCK3F6H+JZYfDXm1w1J+J/INxVEZz/0b
QE0SaIza25v0R50B6g5Wjv5qBcO5yJrwwcYuKYeo29tUTkqlDwhsxn1R8hfCYCPXkHiZRO5TtoCH
cKC+F03CkAu5/SE2w90/3/Ag9+iPzglN4GQ8GRhxQ3FPL7t7kSUba2ZKWL2Y+zjVQmJM3aMAs3/M
OvTp3sQbW9G2DbyOpdkGoE0IieLUblh81RCIZiPpPBBzjjg28JmPfPPT1u/wLzI0ZGLgJCQyTq0a
V23hH6CLg1uZJnuvxvgvkSts54N56e7j35vSEgyzFZ8NT1y8yNrGLd7oxA/jU5u1z1WH08XjiCGq
N1FhgipYJN9rnPdraXRMfpr0Z9FUmAt8ZttKd9jwAaZqIZ5iT7V7ckgeolq6q1aHLfg2OoroDN0p
tfdet+k7OnlJoI+FGLOdQq0+yMbDCuyipxf6SORCfE+aBa2RfB0o79WsqYQ1pnAadN6FeRBuQI2j
fGgItajK4oofHh1nZr00TTmfi6rDEGYCY8ucaOf0GR/M0vzbN8l7oq0foLeyrFTrBGbI2oJGZ+K8
32vjMRj8B2DXaMHwwvUY1VcUHH90wTM1IIeOAywPtfQOXA7WDPn60FhsFCOPvnp6SaMMlqxZviAe
RAZsh3/8MKBI86aPOhZQyWrrCVRAfRlbcY3DimPqJdjqcIbtM6/8woLT3LXECNwVsk33TVGxlGpb
oCjmmTT9cT7ei7gs8UDFeGc65C6IpgECgxXcR0n9M3XQyUvXY1GpmoPOBdhD6YIroZ247ZX35rfx
c+phphe2TefQF0+FjDScK5suJHmCQ9Ji3kAoSSojTFKyUy+AzOwOBz/LirNWUWNh7SNTqi0cQrSX
YNRq/mNXn0RM0aKqDi4RomSej7u+xXmHKVte/YrGWj1puW7j/mRiKNgmfBmQnWEcGaUx7MbOE8u8
/ZIClESfICEUkrO7JVTqoaHfcGAssIU6uWa0Kfe+Hu2z4zInGqb3QmUHuyqRlufSPrd8rOkshxEd
XWMTugHp7GBUpm6+RJG/K7LKOGvQuKsgNdgKZ7Hex25x9cRD78mRE604j3CRlYNAgdFwP0b1VR3p
TxdPBObi6Ir6rSpB/9G3YvonZuZOLvqJwD6OXkI0E2weNu/jp9mhFPaJ3eS4/ejmhjzZMKZMj2lN
SzvTmz5hFUQeODw2Sbs2fFiFc2LeA/jd21HeP8BaIP1UztFOtf4xbcLpOHucdRrSMbddKhPUIIfe
oxoPGsQZBgRo3tThufS64ZDSslsRTeUdW8e5yh6HfTq0HSoo8wLUNTl4LHOituzDMNOklSVIprI5
ZGH5EI5Vdczd7h4yC1N909wMnhdtvSD46TXdCJbS/O2nA9oR0s5WJfi5NGrbQ6XMC8QVwtVRfRDm
1UL2Z5cooPtDd2lZkHGa+PkfRIslEeKJs+7yDzzJnL86YiZ85HBhyq4mbpnpkRkcFi8qHcu96p2X
sYC2GqbuppaAhKs6y3dJ+04yb3mmyx9RCuh1VCfNVygpthzTPOYjikVTIMeJS1k9TGz3ju7ctkza
LQalhpMhFc2RqlUqveOrywcLTkDxV0cL7VOMI12i8b2TEtlWTRc2ETqheJMhTNQSiN3YodHOeAOK
rvK2SUykZwpRw0ytNywL7yDywn0W8S3qhlPjBMleFmUDcLzDq5Who2wMb+3H3isK7+wcznTPwzlq
1o3f8WXvaIlp20Pj7OYdIsJHVDGLTWTGRJ9gH0xSe0fTpwZ1wj4H/BDcU0ESRhLFu0zpa+Is+liD
ICEwjCdHArEKjTnemu4Vt2swTsZWDoWPqxsEuRN6y6wvfEIf+tMkuPxR9+Vvs8QekTqvNSYBmqoG
RCuEPiogA6+LEQwK5AXresBn63jlElnnr0YgfC+k97xqZsxrN6tSlPG4OTHPPltuG9M2BdeTu9mw
zTkCdZ8Vu2ypOhJ3axQA4Cq8uPuUioWwa5QaU7IuQTAfEPTQHe8xiyalI3di/h/KzmM5ciTN1q8y
1utBD5RDjE33IgIIHdQiyY0bmWRCa8Ah3maeZV7sfshpu9ZVi7Z7e1FW2ckUFQTcf3HOdxQZ6Fa3
myD14aL2i9DCMSjSZC/n+j5pYH64dnNHLkh5nssJqS+zwE6x4Z8YGaoCKvqiLYferjkEi6+5ncmk
L5z9AokBzKYXgezGA5NmKbvB4sC4jwmXrEN70IeTU0f1Hh7MPSszZ7Ms+duy1ryO9YKG6GExJ2Ti
yoUc23JCENF042Tdu3KNCuUsxjKHreCMeWCBF/44kQoyzWFieE+6UbV7qSkBEb07Yts3DgJbEQx3
Cgmsj99+1TVYstubbLaGR0XIM+D5XYZ39a2Dg25AZzVnhfthxOBZrWJLEsaNXd12+UU8eYJ8HdfJ
CARttSZg3lBGw7if7EoLbAbmSe5YQaJlJao4ZLyrUNVWGIW0Xns2Rx/BO6qSkTm+HDnDiR4CsEeo
tG/X2g603o0ZFT+lWtDROd5T3pRf/WJ/p6tuyRWxxvqaGyEp4rDq2etmpK1ulhFnLaquYDSGKNA8
VMKMa27GekL+C1s4N0vvOI3Ed/Cq9x3XBYtP02KFDoNtwpMVeoQok0/Xny19uq26mjVhvtYEWnIQ
jTjJdCbUaoItmI6kAXb49YoGRrYpDCpskozL8hYF2IphHrIA/OglRioz2yM+SXBL1D9LFmpFNYe6
BSVyJudsB8OyCTQdvQ74YTa7RrfuBsvVVzfvUQ0UYT3Jcp+RF69KwOymoSO1+jHalRvGeUECEksV
naLoUpnV1gJMOsVcIC6mim1TeuPVstVds0r64xavrz3Yx6FeDgZIEVIOY+88OuPjBJdqw7zROdc6
m2jwl49kJCHxRlWte+pBIyG4yXMZosieVlQ+VECnOFG3X1U/oJaNB7xrqum2jogq1pm4sAY/NMuy
eeZUBuQK3MS20XXozkJEcnuFJ2oFCJmufkoB0Narn97GAJy0CMjd8mfTM0TCgI/fc2xuuYq61vpw
IuLz+n4WdHeYbgix36Eoe+szfXUQfEvkkoc6igB/k9bK3x016sgVOAz2RY7xq8qEdiUugq1iQRSr
qucW3tTLUhJsKJXDDt2S7k1lu+/1nCahkPDPWe2tdKXFvLoS6Id6bnyCaoCEqXBwxiMX9vfU0GrM
slRbpqvYd1fam58V9bHJjHjnT8UlLdCGi8U81gv3t7N2Sg0Gg7YjzqQciK/RdYzFi2N9joabE7xD
XKBm9jveYLJw7J4ntEd75iqWkbXxgQnVBzjmo5nu/PPY45yBQp0/lIA/8lpPT0mWTpiXPHXfI1fq
pBwfEarwDHLz0CTKhz7dT+Q7w+vAOlXwX86oQYdxZO4YYbVAb/i/qmi4Q2CHtax9VO5UHdlaOgTM
uta7w33RFZ64Y6xNVuVQ3JB/R54SF442J08lMoGN7cbyKIHJoTI2IWtiU/BemHcRIe4wF0FnsVyo
lF5THbZDYk3PWVc6OxvHnpV65dFBDHGuibT33Jlph4kAV2b53iyLWxR9/SmeinvVMtMwXFWfSguO
p/AeTKXgmshsuIzMU0h0s6wQ4pZ7wuJSHNhGHjRpK6AUJc196Y6XoIH2eLbQpgnwRxGmnUpi1oos
7aZvtRx38BAqRVi5uXi73pgOljs1x9GC7QOKTRCnkP6Y5DTRvii2HnZPe2yejNSCe0BFFienLJGM
IJL2mrtes4PywUItwxqNtEJVNaidBB1wSvM7ZQgGTSkRHlEMNuxu3XbH6n6d5E/IOV0yV0sXWg+/
30Lhw/sGsI/0b41Cp9Ro1UcORNOID7rxbBep3E3A7zbdWfOWd003anIA3OdMVZ/TqjRrJdJMDx7l
CKZt63j9Q+Uur+RM7VPBXxQ30U1V6N8ZpDgNElugJRGG8Rn0k740twwy8XeN1hM6JxBq60RxyTOW
lAm8YkbmgR1zZ1DoyRBWIhAeuK00dfaVl8MPqtkG+wBqQaZZUBsWeE20u+SacrEzdthBozUuTcNd
2AclKJldltXjVppdf2xm5NOorJh4dCbqD1RvZzNedrwS/dWArbw1M4ZGZUmNskAMNBfIv2zsI38h
MbLtrxpY+kATyXfTZ3UI+qrC6IEBpqxN+EoRdGr4drtKEx+F1xwqMfVharY2wxfl7wuJ0tOYYDd3
0vmRFtSM6HECUnZTnA6pde4UogbmpaHecOK6/RvuYLJ1k/6pb1asipAplU/ClTIaD6VX7uesuClK
r7tgg182RWdBj/Wc22UwgS4jlso6hS8HbWwWvU8CKDPS1BIDW4DawyDdMbvpdazzebXuzAvyLgyl
scMcsaaNI9aWbmIOmctvtBnVgZfivkjkM8RdK5TL8lTVQiFihKluWQgH9VVV7zYVBOrKQi3vZIE1
5Ge052Q8a8ZHa7bHZfEngjbIlpAm+IM+i87c6DZoLGMM6Pqh/vAKjkaxB3eYtOk9lpJkt0VkNAfe
0Ml7hOq8mUPP8rxoglJheZEx+pI4K07Q5vQzl/AhkZEM3aU6pgMBp3Mr7zXL+mgGAAcLQm98CHBC
429aF3nWoSht01OWLgYC5OE4tINGsPfMX5ksVMCnhFvWyy1RfWjm23blKWhW0LsuNNlOf4/Qbe+W
tHvzCTqLkBuVi7Ug1R/zI1JsgmPrCOABAoq9iqpnKiDU+HP3zgVY3/Umbz2kjqsgt2bXscI6aBF8
ckswZWy5U20u3rsO0S7xrz5Ir56Ewd65+BCgw0GRSJDYZF7lrvOSZ/XVSp30pua7rjuTcdaxmsDF
7vdQI8jGskc2ApAXSQs3trED3K11MT6W7HYCd7BP/QL+yvUziSx4RV5Icxc7KAdUrOWc1tYdbmtt
F09LhS5xQ0iBvZMrJMs2IfJ1M53GrBOd5k+JeYfJhJUoGiF7xYkdujVzxDFTBEvSloESDF0y0zZD
iQwIThnqd1U5SAI8F1B9eyttep9qiCDjFZBwbIhWo4utrKqb5yxhzWSIej4VOk4HdMGhn1JrFzNI
tlSZ6CpcdOEMTpG0v0RUjC/UWAflTZ9AWCiJHfuQqnWfOzTemd3U8uoWpA5kxfiEOlrctRbESU8t
ryyrSJrJUVT8/qq6LuLAlHVyIhFmftUN5KZQMR9qQ8sfc0M//P5Fk4nczWelvf39Vd3rkpMFMjZO
w/27jC+VixPd56w7mesPFQKjzQDU8Lpo0fRiaeLS21Z/KVjNU6WmLxMLaT/KXqPF025MXf/SGeO9
1i56nzjnHPn9k6we07CXVnb4/bNOgZ6PVN3h2qNnfrbmejP43G+jxqhwUP6zTEZWn572CJbFf+Yy
zyP9CN+mepgjZ2RFxqO9kAmVOctz0SvvKPFi0qCSjhNhtwzbDp4sLgzQPlC8gP3ihrARSSJB0D/9
0eVQSVNoY717m2TL8yxb8yU1EE12aVMy/KLOoHjKtl6UwdvKubcsxbmU6Ir4oKLud50AYu6VBGV6
Na9e7sGDnM2s/mlLjPrcYO+M+wzwpeNJY0PyouvYArR2A5j8I8kRb4phBCbPKDuNY+uh0LUPbnif
cFFwSxpRmZ0jOBuY9lIsNea+5v7aCfcyqE4PGFeeI6dpw6my9VfLp+WpSpcjoQUO+bsGIsTugp8i
JqslUzuv7+pHqMwnIq/0o1NgQ7VmPz6UHuiyLmu01ym9qYzhBQ2mdtfBNSS3kPtc+t869SV7ZipC
HosGNzcmXkHP8TqLd8qyKizL0T1EXpbvVFL5ewaR6M06ZL8D3ecy0VpRfCfcU2JCyufWah8lbNJL
Kz4iOkCvtI6Ba42Dsfdv/NW56sg73W/YOySS1QFMwrgBtKtixrPmKG9LTEs/LBmTeuozaHQsaFN9
b+JvHFwKF3CobQcErKpHYtxTczq1zor+NTKothV2tCmZ92qMkeMq5e9saoFXWQ57wxyjgz3D3YrH
DIeGnk6hhojjtfOMHwlz9hSny2GcbeepQ4O3a0G+hZnWTgE+NsRgAmWsXxYbE2n/HtvT/DQI2OLS
WTxyX2KMxaWbEN41+Ude03oLi4P9+nBpEge9d4B4+iO3lbyFd8uqgYPxSILRC/wGoj7o52FaOcv9
4KmP2mU7UzbtGcGnfkH5pDMio0ts1WLvC4CQOBeQXCHxVIcG+0FqR8W1433mEYaHZKiDlYiQdNP0
55IZYlMqFGlWzrRTmxA96do87hyGIs9JX/xyasP9qkkBV37pv5seZHfX480vHbg0WQ1gZYw9UD5q
eRtRi2m5ZnwiWdh5LbdtP66Ko9j2nszkdk6sYMTn+dLZWn+X6jaHbw+jl2wvoABFcls26XNEottz
u0z9bYv6ZBLzNwVIdCWRqn8iO34ZzlqpNdfZ7xlZWPVZFJNxgafRlLVx60NxwyjW3P3+h8pIvcAg
GyG0qF6dQi/Po8k0Z6yxIKVmRUzP6l+CVBxMtmVfMeFD6+plubMdl5C7rPAgg/uwpRwdavR0Z1qU
1IanKMkSea36/rOEmzzVPzDzvCMpgnkv8vI4dScDyPq247oPohy+ZFy5R5Hs54FZXbyOpSdp3bVi
YM2XilcVMUqdWutWb9dY0H4cdgOqoXFgkS462qCMCQO1bHLHTjAnJs5+UnG+vvDeeFK+jU+4DiPR
eXBqw5qCZlvW1bGZxiuTUBRCM0FOM1IKk6NYYXWg5mIcUjPM6jkjJnsuLn5MB9jwVB4QtPPfqhYP
yD+UN7mMgmkNiCzfN7/qlFJAeNBVMmneYvoZQFONABjHQT+thacR+4LZSzldtUkRzlfdKyDoxFCI
6WgRsHvQkXLsnRHobl3QS/iMJknMskIbObczPo9qzPc5OAQG5AhPvPzeLh3KOYoT4fe8VMxnCh9B
UmF0QZa5vwRbhqtt8Im6NuoPLF0c9wvCItaeNPLogT1XR/bdiqvJlnqLExeJOTnGijaxLyhodD37
jJroULVLd9fgF4wlF+CU4kNOQcZZdBfefeVV3ZfrETcCBUcGfjeXxyghk9ynVKinYl32YAmWiGZC
f/Y/k1axsta51LRC2TfIpl7GlE3cDUgz75nttbVUbxgCrfulFh8Tk3dvLmtoQD2rA+QxO8vp6W8W
sLp+veUeSq7uoMyro05xjQVEJW6ENPKbcQUs6hqh8ViJI7KJrS1GHorqUW8ciKzC9cGqWfmdMQ2h
1kGChoYVETNV0Y87/n5JCDKQsE9PY14XR2bH5aWYCmOfCVXcCMkrns8F75Mb7dg4UqY5fG9s6Wys
QVPbtqBD0v2anqgjV8Fx3bNjL1h0ejQpsrTbGzSsSMjdBhwPUncX2cym6GV/tTPtWGRmtHWZ9W38
YqjDSc1fjOihUiuSsFCu/1rWvCbYdTJsylVRnuJnhKa6c0iX2jQI7+j+0lfqePjLODM3RQYJhiaX
iypjm1/PQWswEaZ3uPKim0RTg3/ozO7grxEmDVjTNRpml3pgmvzFBLnNpbMIFbK9ezEqvwDcwKAr
JVA3oHpJDgmVTrHkoJUr7Qt6bF1jaOx0VqgIb2+b3qioPaaBIeY4hxKsDUOyprpt7VWRjUQbOAJU
Go8Qh22e+l4Yp2pTMRc/Fcy4cx5x2jAFLKfTzVubeSarbYEOqiMcDzhS1js7fQZODdD6FhscmyRu
D6DfIZEiPYuQAaaIW/+iZcZHKwpcgDpNA5qhu75oj1m5OChqCDwirxoT7yaBShvCTQnbPnvw/Hok
o2Bn6SAUM+hz7B2IVmoKQIlWBmklm27jdW+B29w8YCl5A1eq+J4DYbYL7B1o57X9P4Wk3uFFiqry
38qhuKtA+XR/+wu4yr/8MXXUAzpqo0E2TGELw3Q8fv7nx0NSRuuX/3vtmJlfGCUnOCxQqCDrJ4po
OgC3ceWb+CB9U9zVepZxzt+ywaMPTGtewZVGPACVdwbtBS59eoLQ9aInJ7upOJdL47YHhrtBrMVE
QRMH2U6fuaQpZ2kVdGl378r0CkYy51zCZaokmWm+1r23zF2b/hffjQ+iXvEiiuLZHcbbYqKcN4by
tvR4xYoUMJvUH2Q7klCsEVAqhzfU8wOMNq08lbr9lItSP+dR+2r1RHO7sjvbFiNbo7llhtzw7WHS
64IV2IoigpiKkvaaiUfNoAlMGHUFbSTe9OJFRZ2B14AyxyrnO79M16BxYYWGyQjGrO0HhwXZmLPO
98cC1FpR/mi04YSyjEQDbBQhvpCHuSpDl/KiSWedcoEpQZ7fFcti45Jb6PtXRHkH3cQldQYKjLjJ
ypIZ6wS0L8OjyT5EP0BXJZI9ebHkUoUJdjMkHpVDwdOFXjrwLtSUDcIpDmK1T0Ra/C7R7BGq2P0E
QXWbu+4E0KfVd8oaQykI5i4b7jNntu4RsR/tqKPqL5DN1MIPrMK/M2fnVaF43OVWdIytTLA3MbId
RfxjmdlHW+9h88rs3WVbA8gUWNzqjsX9wsRKgLB2nOYXIxyFRaYM+lLciGpiB2OPl3bKSWAlECIr
RHac1qsIhPuGPUq0/dePt63/+en20E4atuMLQzd1mpk/Pt2IAqVBcjOHnYfPkn0bf4t2foC/tZ9k
Vx+HTLjHhlMvx+23b4m5hLIy7Fo33tZF+4Zh9kHp/lnTsDfrtbpx9egyIEViiWf0ZIZLiC/AZihZ
io3NEnVrMOLEegiSz45QQbMNxg/HDGte8uQme5oiwwhqJZxgWK3Wjmbj9PRcrmnQpNRAKYIc+dng
UNn960/CsP78Sbi+ZRgGSnFD6LZhmX/8JLp4PR1lyVivIWJvctmR9PYFOFMeMEHxdoCZ5u2gvIM9
YuJnmLajYFpn8MA9Wk9dfv91/uPn9J/Rd/WPg6f7+3/x458VA/Akivs//fDv1+RnW3XVr/6/1l/2
f7/sj7/o74fwIfyXX3B93D39+Qv+8Bvy5/7j7xV89B9/+EH4Oyj6fvjme/7dYSz+/YfzX7B+5f/r
T/4jbvrpX+dXG2t09H/88+//j19381F8/+0v149o/mirtlv+57+jf06w/v3r/jfB2jT/6vmOcNcn
2aGudMm2/t8Ea8P5K99bb/2fsH1Pt/kZlrZ9/Le/2N5fhScc4RNh/acEa8KtKfwcQ7eAFXm67nr/
PwnWiOCdPz5jumn7lnB8X+ffTIIZ/vS2RQxgUruE3pKrjPz0muZBz8UP2zGvRd3clqMtj3m8GlqR
+5j9GkvYUP4kdBxEV++SWsPOD3veLsgaYjNEMT0I9Oqed4e8sd1l+uBt9ZumNCDURlNYuljpBBDR
vKFAYnpqIrSSCmRNw+wbSLg9M5TWnT5nvdezoucLwPS/QGimqHBd5rokUY6qTgnHwxfo5xVj2txN
wbOQutgXc7zxFrM5YgmNtpUwkMnENLwzNCDasT4QxsbwMskZFjZivQgBu9Gq75DLN6BF7fek09SB
iQwZ8rjtA1yQNLC45AN4/GqbaCTkTM8Sr6nOvilUlv+MChnIQRkamRTBQjE+TWu0kxuTIexzva60
iZlh057cQtYEaCbJBE/ek9G9ZGU8nq1IR2X1yUrXOKGmBy9HZsjUzgBLG5qPaRjf2Nozd5eX0WOt
YSPRskw9DpFvov7Kyrd8GQ9enH3n/fhkAeveIOT+cAk5ZlyImc1CTVVM3x4Uhg3qlxji8Qf0CrJ2
hf9LGhVnJK6CqJqPvu0nrCF0cAcx1IYoAuc9DegFhf62OD9zK5WhLOK9JUV5Yp9O7Abf7bk866iq
Noz48y2uXiDa8cmogZHBjiVKxi1Rva9xud1wX+ewVH1nAp0Si5V0BrWmd48TxvBkTBSqb2x/QNIC
KgdmWSuREFEB4rTYvWcknW3GWb2SzUH0coNTzUF/vXhdDKPRS4iXQLToe1VQ03Nu2eB9lq31yxY+
Av82fkY4/sOQbwPpuoz+fqYWAnnejD6sCSKZpdlvkanqWnGiqzIhkOyolFDW+Pa2MWBcpD1rWjWi
etJGpBbAN+vsKW1yNHI42pBxVwjKrfdcG4j4GN1VwAGGyclcRqaQruEAmMg10os/cOsWMfwa25zP
U0vmWT+9JqWnjqXyb6Y2/vY8IwuWW2aryU6qwmRBiXHBNBLwKCzXp04813aWX1rF7iBlVnVnDp/p
1H7FHdo4J5kLGOIm4XhQGnXXsvcsMa6Z/WbqrRkYRXuqdQit2qSFTADXPnIc0a9ijs+cdsew4TXH
AhWWrMa3s9e7eN9Agc19c0hIK6yn8ZMu9A6ok4MBtgxU74ttscZewFTaC+3Ll81yTjvG0kvLkHqI
mhew7qxMDOXQlC6M5MiFbZtJDyqVmEEyacvGMOfy4BLyYtAdovOrcTQX3Hn14n0jVDswhCC6xCdV
0fKJeIwEvJMcO+5uBm3MVtT5FH72KNPa2zm6zmi0EWQ1z8Bh0cpu1UgX7MwxgjESmSzrxQbJeuyp
pziJzRBgb8k6SEdvX77pxILAHMAK4ZFAmmNOQ6VAKC6hYi82eKiwLsuPXMvfxmilTLiYJuLJ/cjq
IhjS+LWecY9Vg+Bb7gIuF/Dq46HY+RliibjE6i0So8B+yqe8Pt4TiFhzqZtdlwPbQ+Dvdsh6rVnT
DhYxyqKNdwaKn9jLA+otKlEE11SCQOYHtZ5mNfA1VCgl6n6eTnZnah6PdtK+WxI2glXj8Tc8OJ2m
RgDlYJfbluIXCDSI4lFzmAH354x6aFJoRhNpIPTy6oDs7IOnwzcuE0YdCZ2YKLy9NCOsWRwUrIDc
jeN69bnHIDbpCCIrlbmhmu+gxM6XTDHud4Zdo/WCSutzyQS1XMccZMLLnwyEoZbundDzN4ikR9/I
movX2MdYzRa1PLqIWLHkFhYvLipfBpBJ/DzYMNkLNHA7uOt5eD+YKbkIRMZtrAwVVqWg0KvpKWJV
tBnGtCR+FLLBbN43uXYzpf6MKAsUTasl4CubfVTW8CKTdiJKTHs18nJf8pJik148kwQHfLEDQdHw
Gnhgf8KtADXQH8d1z9M76BXXJC63GIFGV943jKLNaIqvQeuuSc8munO7m2U4aaZY0RxihaPBfNfU
Td0jySpk1W5Z84NUSyaYld7Zd0G4t6AEAkAh9yzSkj2mJF6XHx7eoFCLeKvnKL+rTM4FS7Au9YX5
I8sV2Fe1hCVoOJKtXSghlXfP9pdtqXJCsKFVUOgxAhPnca5tYmm86GQ0gEWK+YddQu7qhq9pzW4e
vbecERHKT3/PPhRjfTq0WzIQ0Zvx3GQS9DnCUhAaLoCPLP8hY+ORLiYKCCdCaVB2PI4OWmguO3y2
NUSckV3/sLXWVzjXQdpnfGIcBzyxoIA9QGqRIGLAdwuQA+7P2WiBNEg05QNJPpGUAp9stNNo/GJv
tRwN+Pl97vScxm/braEHNU1qU48HPD3N1sYns3WG7mr4/IZzn3wZuhf2tQMSeoSeyDPM0CLncIQ3
RGJGOGO0Sers3uRbualRvpNy/KyS1A8cXq5NPLewa6R10HJUx1pe7ZCVYFP01InbCQRz5citwxlL
btShLLhlhTMw5l7DJysaS8Suq8F5lDsv7i+elTxqi/Xtu+ldLdElwgSL2vaH7TH/0E2exDUzEQXd
g6ljoRLt7UidwFuASShma4p/zfLQwoxLD8bavjrChodGTjxrYvzAk/feOuQNRrkiVzGPPxPLv3Uj
SqZlmtBiJWRVAz1IaEHjlFyj1kYxOtYpXXTZvnEcbEeVEP2hH0HtO+CtUbOYbf/QRQ2DWg0jYVSz
oVdHpmK8NJb74jIDwcPv7KsYZp01szeMW5ZTTt1uYbmpMSIcejQAXLAMrkzQvNmAaqwG19UL7U7r
e87/1jiRTIZgx7fxrWHUmx0emjJ5KGYffHtHSgQlho82Z1uumWpTE7gMosqKAxn9GX19Lh+bBaco
Yj/4NYN9tsaJMax2ZOaAPI3PUYzdq6+t2vcW8bg3EhGbknW7skBMHV9pe0Fh+TC7/S7uYxz4g/hZ
wfJvPMKeZWqgufWuDbh6xnHvZp7eGl0+kUkmLrjJSMYr/TRo1URGcceByLCHcF8CL8HMQuKPWTpV
Z1s+2FzLW3dR9V5Du6YiJIhaRfuoFdqVGdvRlTyly/yj1HHl67OJjm79JEZo1fYkL67DJ1tEHXOr
OScy1cTGkKIlaY8QphyqpdbaOhb5rR1kZtt4wi7pXUtg8dYcj7eL9m5zUrGzi148sq/rhm6xnwbm
H2t051JdgDDHjC6ZVs1fzhqB43cPPgnMCIcDW8jvzFrpNJwhcAy2AveMkm+sjNuQEKlTpSVA1hR8
BLaPwCmM+lESHVCnHyV6tw2BvopdP546NtxlnO9bMmvTGrbeTFm8GCsSGnnrJh77X77Zhk5k8bpl
cKjr6Sx655MSjKo17k4RqZxkkBh8msQRjqZ/meSTsyb2gTP7WCwGVbp56Fw2vLqogtgybjgkLYRl
kD7poN2AAdNT9eHn1vcco4TzE7dn88CNUxTAAODMSufRBQmJyEAn4wAbfZKRI+AVSw+7Lj2kjnZh
vOgcYr36YSEHYO8P16DmvY+q9Kdv/o5Ues9qQL0UUhTQeYm1ZUZjOBCshmAtrxPJTDLf0e+YDBTc
UCx1tl+YLATEt+oYGejfkfXVagxL0/2ZIZnH4RhUY4RstTM+7Gx5hKMVoZdZvtI3PWfxHk+gal3O
xgasC+8X0q+4GDBV6d11TafoOlwwdleclIxcUiMz1NbkrHVSfE9FAVSDB+jYjVyLHSF6DjV/Thxg
nXM0aNVPL9K/BHNLBrP1uCtIKJkjvmyWA5BlsQRdkt94WZnsqhFzgg6GY1yBQ4bz6Xi1zseIKdLW
hn1mDwyHEdODgM+wD1DLAhJoSDLI812Vk8Oio5vACJaSRIP71ApmA2InmrEkNNz4UvnueBgAj228
iY9psLU9cUDFOWaZipl4b3bjORIzO0NLTHsb0/FoPqWVwB1gSBTfKHT2eemSXeItH9gKqK4b6sUa
C1OqA7wYvVeLylck0R37doj6WEFM596YBPjQ9lFDu5abRBcSPkc/wDsKJAvPQprfQtcGQbf+Y8zJ
HcuwOdXe+CU1uw6dQl4leMxg7PjwhsY9ylRjgNNysDbLVjqJHRb4nhGBw/DLsCF5DBQTQTCn589h
ZiYEf9FcxuAk0ip/VDlnAYCiAmml++jZE7aY4jkbITgay0iENihXSC7TArB1inoIM1l3yAt1SXzS
Z4uIvae4Mg5+6tzytlqSd5M/ZyPJk3bpimLEREQJHIoMXVM38G5g/7oIRfCA+CoSxN2uU3x11BJb
z10ePVR2aefuSIUKWmf8SePLOZ1VT4vHYsvJ5Gc7up+TNzkbM3OfR07ErMdqRRoi+0O6btJGos0g
o+yAC0zboooXTXcZBVo23+O9Z0GeQjJ0OC/1Ck/tApRujoCkQtg8LEKiiAI7hCcD145w1C5dlWSt
CciyVbjWZozCbcEAHLyMhwdpZ3eVHnYTkV21usOUe9O2NUlhiSNQerCGmQsf6xCFiMZ0MBG6GTC9
uTcyn4uga5F/FnuQ7AT+xLCM5nLhsWJubpvkC1Rp9D4QV4jHHDcDRT/U9YHgjlm9maX/Gb1a1ogF
vCErpZLND3ugwumc8d5o0Y+6rR/4xayOk0kzUY6kKNq6RVzSpJ8jg/mIWlaoUoZMayAMhixVdW8u
WCCJkErQL+oWownu6gXYJ8JEHvirnkQvtkXwcjLcdrM65Aq1o7WPs/zariJDXo/4wZSwcipa8pIM
i64Pptbe87lvOf8eiFZDkNRYSPpoMYiLxYMSOrl/aCdxuB7tDG07lhsShuURG8RdA2IE9P79SKZx
5zya03LF53+NxPAL84GXRA8kRULOsyG0QIs6LsS2tdXJ0xnoOFV9rAl8YgTdXdvIfyrSEQEt1g+L
e7Wo4h/6VH2iO9tWVQZiymJIoNELZamZb8E+fDaDZxGneETYgBCbdngVteWhbjZbPcrDZunP/mS+
9w0bMVqB+8GaWDWQfpQ6v3xqW1Jow2YazpNX3KNeOWl1flKjOmZchxY14eL3OIf87SwfashhzWDd
Dnn3TRV4I9zyHLnenSOZPbVZ8eLAyEnGq2+po2lJOlxoKbp239Rni3vQ9d0LZxyJvjVLuUhfboXL
5q5vJMnVy2FCrTjXQAnhZzVc/Jj0uh3xwrZOshwhrI3enEXUKFz80UdRua+GDR5kxqhG/buk46Fe
YWKgFlCZe5q+gf+LMAIbPECEMjqD4WKlcI6NvWtCB8JWvC/IrNiMNuWRqXlIOrn/WgArm1jTwRtG
bKQJbdwR3IlsDDppyNw+KDtg+wP/RkmdnrE9pgfo/Q/FlSO/DWZ3vtjjgwWdHKAwU7CqP/mO+5xG
2EBkX9EYcG1hzoHTnBEUu2Fl+qkn2tdocp+S07Bse468xfkaAIBE1XSJR38HVhjl21BcVgZWo4O2
8czorbZNiF3m+8SHj9iHftccCDacd3Hu7lgdf7uooJYcMH0Pioc/tYnlp/KLX4vOAMc1FcoO/soC
eenGtjYCLTUsYyJPHynVznXfe3wsxouzugOsOJwM7+p02JlNKqhAOnJf1H6otOQ+z9yfxdzeGCVL
XEPtJEoTxHH2m26URzH4x3zZFk7xPNlkd6N02rjAiKyy32PfvDM84zDaLHZXm1navUYCZV2sjwfN
q+l9VHrQbOuaad9L/sMDl8OOUpnuK4vCMUxKFWhLVdNHOJDgkoQjSPcezZrJpLLuER/Ia2M2YeoN
L0CiLrNzV6j6EsWU/Anpe6dc7KcF4GPvFS8LzoStVZUt33QoH2VB2rW3jY0WhwFdFsv7PZta9NLl
vZn9H/bOZMlyI83Or1LWe9AckwO+0ObOc8xDxgYWmZGJwTHPwDvoqfRi+lDF7iKrqyUr7STThlVG
MpOR92L4/fznfMd47ZuN2++rqbz3M/IZWPvBkSEowR38pTBwrurKfatTOqWyCkWXiiHOKAhBcD/U
xh/fMegjxzacytORKlJKi7Yh6Yo1fVxMnDnIUeIKu3Bm/uScuKNAiM5THmyNie+YagkgCZLm2OFR
+u6mr7p+vXCyj/NoHi2Gg5UikOnPy6uAthGjNJdMOHtg3Oeycg8jI8GmaIbHMut2hYlc1BRT/6Fh
x8o2XOMZemjsGJhJtdiBOJ80KdMYsg6wzrWHHqlsaPuESzZJ/0mlEDtNpSseoLhqWUnRcY48UEMr
YajJ1vZovVD1estx6E6B+wsJ5Swg3rCxbn/UktsMm88qdJgmS1J3a/ID3Zb3GI0GBOU2geG2+Keh
RhK54r/Uhd8l8bM9MBBEIr5+S1GFWhdFjge6/DJ1/ZEg3R54c2y7euIJxiP+PsWTAIQ/+Uzs5l7i
sFXafi4rl1OoQOPO1FSzXPPeKFfAKcObrgIwtSD97pqizs+c9Rzgisg5ax3FUEqIdQGBhxRSDlcX
B9RG0HtJssDCdE/KYfk6btmob25KBp7eA5TlKNi4oTeth7anmMB19aY3KSo3K1cdsA0sQGLia1Wy
q2GMkExvv9sDGmofu0hJTfkjbTp7z5p+k8zAshm278uem7dLxYdVx9+LrA/W/YgIbCXqK6soyjM3
g6DMSNY8MwzJoQ605vOQBvXNACvFqDwA22WuZcn9NQnzuWl4cgVSnjAT6Y2QfbhKKYpamSBToIGX
6JIcMNKEd4jbkOROJR+qW3dym8Y8wPIgXNNDU210blN/EASYbvJtIJMrE9ovADUcofUsaaJFyCOi
MWNcxDUZE8rf2ClALvRqviOOtRqBYl9lMqYViZpsQby+XMrdB436PwoybZFlp1uCKZJYM0Ou3b8U
OnIeDC7wcq7OzhTeDA8UIH/2ceUBDADnDaVVIgwZqDL7weYdUeE+xMqdrqsWsqyfZauoNSVVUPIz
xKHVK6gLVLDRV4GeKPhvzZNNCCB2fnZ0jXKaDmce5uDEQK01ZA3nLV0XzwA00kPRLVnDHp6JZQkS
GUgNjYw2dsMV2aUdLNXwR5XQEIC3Z6cqDrJN4MH1S4C+YPyVWvMrQ91t4SEAGKBJVNHdzvEc6UMm
PEqBb2N8iveiTKwdtxcX54RG5taQXbC64QVvGpfDyPSl8tBjepPHZcPMQZxTofb0EWkZ1KfPY54M
OidPcpOgvFl30w4YdV+mlFddRXdDxaA5dORTePte5q48NeWg+RAJTi4NLh5MwVvj9NxRSHxbomuX
yo4uPhlcHTD4NbW+ZS4tvwlpOPwM+FmWCguiB3xAlomxwDpkBcXMkgMh7no+gNEIaQ6t0nu7Gm5F
2a/DWrOg4AnPSdbAjR2JC6rKph7Lt7jqThbez0mE1AppTx1K8yG4E7HfwR6gnZIWAJpoFQ0mmW8T
FnLZlszOpXD1j7DzcSyoPYW2E6ZKQo9LZF3E3wzN9BJ3eGIy6Gv4w4bZK05uPJ+CtqoA5xC9b1Oz
P1Ukrw/AvsM7c5aPVgK7smPUxh8tzWPjxQ+Ulg9rLhhAgjmSZfQRB/mNXvbpUph4HXP/FtIRRC8x
2fKJXQrCQg2Tyd+4qkcBsoqbIV2AhUWfbgEZbIA3JBv8slQqs9XEL8UMYRIg6zqKOr2Y43EdWgCF
OzZHPY33bfpkxhGbsGk64YOniqcDAxFfSVfhJiPOQwWNvvq8vbQgCT9x71UDx+i4QvWGxu5TXNrd
uUYNvMBJ75tIXwCQDPyynR9uZkwVe5FT1c3WLuKkh580Maj/q3ru0y4yHtwlf9rnls2Aa+x6RcUn
XjLKCLX7CXCoP2Vz3/EH+iR/xE3Nb3DIRH3oLbw9gZjY8o38SHb2rhb3pj05gL7ehPLBnoY1LmjL
I9IOmsDkIl5VY0prBR3VnmeR6rU+Z05yy9HgJ2YpnF8GzAlMW59C4haYVHePwTZfpaD013OFQjrO
+suPxpcyXp7kDIHamxVtikQqardcj6o+YCAmJNuW33ii4DWWFC7JWPWkyYjLNiV7Xl3R+KuHXet4
3bXvsi2W2mhMaXcfTy3wl5WjnXdd2+V+nk3oBqTfimwSWJXqO/VX81oDn82OjX3LCazOkp907ASn
oD6alTa4yT0OeQ7LDxjG2IxC45ZkZINYrpZ7SqdeQo8aObe3sUmUYjtNzuMk257XcaY4hlu7gJqB
DQwrn6Wh/6EpEKGRiUupmCIs6Z6+RILKWVaSaL71tTPIhDsOfVsxJ/ZVlkfnGB9iiZSwdvOW5qcA
FrXJ+jvsKZCwTD7Kwd+WaF0EGd4plGalQc9yYXOI7FrRnJK6/ZG3qCYZIifCTQMjUqDJ0K29mmnq
WHU9FE7wtjkbY/aUvayyc8iGImvSLQ5+E8tph6004ijANbs2tMO1sBAeQoR5t36A64nSUX1T0L5f
a6N79qOQI32AS6RjeIpiXP92vmyruXsPQRecuOpaJMlc8nbFLhvwNOhKVhIibfa9ZPJSmUFGURrm
jp00uwOAGCudBv4Of95TbRgnWZjyKkrnZxlH+bqCCEc6KDwlcf7kh408VJb/0acos3T75FsauKBx
1i2pGuy5U+h9axhgB7947tPgzjU5FQ3+i5WwpHSmF+V0d1OuH71IMdbtiP32BP+6regDxSqKB79R
4AhO1XwDL6RK+Rh636fFxWgvCT/yaY+agTOrkE9YpfC8GO6VWpJh4ToyAB1NhEq9wuLl7HU/qCE6
GnHxon3/FRwzjwMzeynb/kyQ92ym7WOfFdesSHaKvEDV5FfLSrdhnP0oZf+LlNrXZFbfkKdXrZyf
LFR7ApJoWo6cq02F5NqHZnoNbaTB0qWTuQQFlZB/31aWycGNUwYzAf7tiqe5yQotoqaaWgqgpXaa
vCZB/qBF+DrO5SHy9RlqCVy5ZpCrxnxMKlIZTQa4I53UT4/v1YL/2cMEiBwS8xhXxb6vbsiqT52F
uS2TzODjaFi8nW2N88lekF90kKZsptdVVnJwlEv4nmZQv/KP1L7kBZrMAMufDh98ZhgKrNS2tpHo
IcXEUfzckMzoWbuc7KxXW9tjeU62jTL5nGUvGH6gayNZ6ybCzSYoNAoaJk051ViZyBWtbU9TFB+1
76Tm5cVLnWdRkJ2n1JCj6ZISb6dY3UIBo5rOFAO/zE2StM7alr5MtpL7tpue09lxbzwg9rZM8mO3
xPtd+othgi8bOL8btxk9LsdElzsb9yFCLaO4Z2fTJYnree9GBJPDQcirJ176lZ+Z015O45s3LaEq
L3AoEs4e2RKRCZ9dyg1m5yAXqsBMkl5lDBcQGPZj159TKF5gtsWjjjjHD97w6MVxt8ndpfsqriEL
SrGmCUruOhISAYtA5Hv2VANyy6R6WgfQCjrODqT5VsR5ADXVxmfiSba0dvTNYjjyqAhCaefuadkT
RsyWfimxWdeOjbmdCdXOKBJhteRQCpr8tViV3J3TUI5jQDt0kPdiHWIoqVO9C/3unRQz5bnspsw2
zu9p0kZByp86ER+rhkoYUwTpfjTJDoDMI7w4EkTkpmANzptk7XWu2sughdG76ut0J2MrfA7D9k2Z
JD+go+pNQEIZklKIWDQ+s5RBhmGB4OfEfiPQ/nZauAeZxpehgpPlE205W9Xoo2qX+74Js9ci/GmQ
Iz51OHa7aqYDbsg54Q50cZvl0HOEBuwBWHjbow+sq8EBdCJSumD5/ci1d9XBn9LjWGfbmjf2caF9
e0HnbUCCrSOf1uraKI/hGFSHQDGy1p39SCnGbqmcvgyOA9TSg+kdY+BCTsdVhMk72FKzgh48VndB
kpmrqpnmm90V40pVgXVuZ96mSWdmx3ApiKUlkXNcCLlr+EoG9mnGLPZRse+05S0WIWvFThvVpUac
pRdrPI9F+Swa1CgX+e2ELxcEBHn3eUpRzlIy+AMm6jGKkl06H7VtG8cyf3WD8WUI1IvdOQxPPNTN
0FaPYUmvnmsF7nqQLYoWGH9XOsa1Y3ZIk4aDiZdEm5Ap+aBlfEPG7vdjlJPygJYD5IhdUllHJayG
YA0bIFplFmUdgHmvmfDcw1+p2UnvzRc4UnQo4uFl86hnDPi8/WNnvJREECHAAESPGjbmXi5IawyZ
v03F8J516I9Ylen86u9JQfEAbJp6a9vTC0TwYRdU7ZNlEwDF35yALl6rJkwODQkNQtLTJnWMV9KA
rJFrdMUxmL5pymm33FfdDqT8qwyZksGXiEtacSYj6D+g1x4UV9vBfDM8/7VZuthQezGmLwp1Z8VE
AFIfIxTs6gLVZ2L3bCSQ9WtufwZ/uS8jlzdP1WMzGtx7N8x3sasMwnmk5BCCg6AHKG113Vpmdzwg
Ev41fnCDDse1qJCniRFScx/k64ygCyspk/IGSlFB0t+EpDK3J2oyC3lsO95wrKiZLPwJQdnArCeK
e4/AUzDkn6NJk/MkjyNbhomW88n3mkPhX2wmQsxXzedcLn6DyP4MTd7MVW9szco/jRYD9zIZJkby
5rlvUnmoVO5lxLZP1YQDD6yCmxEygarFdmK5ZO1cL/pOlGdPzXS4F1n3QpG1UaKD20V47xvgJs2B
+9VsHkTtb6WH1YEAl9ukzUbRX2SSg5sGq9qlLsj9kJdzlJc2+0Ay30wILw0ch3YGzyA7u0P186kz
ZosvCkPt2U4detBBqfee8GSo4pDXCB8hVw3GWEF7ZRJlR8UJajbw/lkxRKUEZMBK+jQAeNG7ynh5
WQ5bCbelsVonVKiyatxH0wB9PQnWUUw7hoTWMdToXA5ebx0Pm9YwvzH1l+shsH+JNPf3oafx/yPw
5NMcHhOD9gIX3QUpDiIDWQFi1LK19jh2ph1hOr4E4jERBG/kpBA6qCA+bVIPGs8zAkYysT7VSXcK
9WWYJpeWjOlWT8OBoxdDTEIyDI5HXYAlFlhwTNs9aTtDp6bMuA6ae9ZEDIul67KUaveGZpXuUmQ5
jcb3lAUG1h9+gG66LAWczG1+tXHM/Fdru4/YuDFyORjhME5smim8RKlqd12r95ao8qOd4l5xeDxE
8s100+Y1EmikGuQZgo3DOGGdZO3uPYdgiAHicxP5t6ZO42vKpnfTi/k6gr1mdG2DQxVvDQX40tdH
20kt6r7IuojCM/a1470pj6vAtc2rzBNSVVHkHnQbwVJgYQxFHEtKWWZ7Hj/3Iix8cAgcHXwMKCnj
RCYt66RqM98UyKiMpw2olo4MehcDfkEdXfu0M2ZLq7Na6YLTOSEOTuaT8QDhG/cIhSu+Uq/ZMrd2
icNJUvefSjE1deCKNC6+lZVFb37LIl/UJArJn8fYIfoKB9sOfsudEXn9EezMzuapd67QSxg8yltH
cirraETX6WnUCf2kkJMDciRs8uyAHVvymikdH7x25DLjESDA5O2gbtwChdfBzJBbLIdmaUOGz8zF
oALItmMWwAhQ4fZ2ZHSurOhLlF6MhxDgvvWaEuoyI1IQLLZs3A/V49SLO1Az4Y7d9MlGllpr8hvE
rk9BJ61NK1S/njHn8xQil8ql9dWCoNtywv+EM/xex7a7ZVjsWCwwKsWNZ24cm0GPKj+49ljIFFtY
VVvFdla8xBUm830akBUbOFfj17iVKIUYGtBy4SxRwIZCkIvwQS6tB3ltNYTC4xezCsK32M8fhcWm
2IrWXU9iRLQ2vcSSBj7B9nrmJL6lPZBVcJQH51my9WzsaGS6Gb7pmg6VKBUuuKx6aXt2h83ERAh1
g7us0IbeR6rfQpEGHlTMl4CovLBxwXGmPDOqtKustzrCIT3xibI/N8E6K7GkldN0bR1iw4qNhTvR
iQiFh2NEKEGqqG0zES/hcCB0B6c34F4DnU/PRRC5W6eAFp1SBLiyZ94UQ+neMg+cdm5TMi9sSEPU
o98YpMtNSltomCbv5mI0JuGPqQRkch9cDbzaK1awdyorx/UkGRrpCE5YgY3uxnSKz9wIpnWyZ7tg
mtR21iDiFY+/QRqPDnBKrDP2k55xjDmjScmM7uUBItEZdD3bvwWEAwRIxtG3KajKzRgMH+kcx+tO
YzKliw9tPl7zMHhwwpsIWW3ko3roJaMtxTG41YCaOrVNU4Snkp1BeLMMXvMoqwDZo5DYfXqnO/J1
MbyZE4pJrJ37svW/F9q5sn3HGGC5/gaqAwOJxg6VZETwylzvSWHgLqss9Ad7O1rFM/gSTq9JjkTK
tUQLC+Wl7RQ+d1PAwdgMHaww9O9Is94Dcbh36DXEHDzFZ8r5ksdQlg+0i3AcizV1cySi+tYob4Vo
qUBJkCXiMP9wPQaJWNElpjy0A7jZZnjt2wTc6/Tumt1ng9i/go9wQkL7bKrJORV1/Mz/HunoGb/l
0S9VYWNIU++bXVCvZzc+l6pqBkbc7hnMl2dieXC0tW/FWDKxW/s5l/iT+eBxZ668tjTWYYUUrIkx
I3hx9fEN9RjuyGe5+xxCtz/O6yjKD/W8GJpq45dlk4nOGHis9ArOl2t0rnn7+R+TK7C0FFTXjF+t
bLhaB06itv+L8ZVOzxQDHXq3a3P6i2b2Yf4patRhso3HFO8KDwISglUy4OIZ2EXV1DSplDUShed5
zvM7MawN/osvo892DvFBCZl/rZdjPQjjY51VW3tUuIf7oAIghY+sr9WhsIgLFBilC8c2TlOcv0dO
RI0pFh836l4oA1xQZkmKNyKiTCOr5QOQE6LYy57Da+9mb+tFTvLMDh7mf0pRmU/2r8dPzzdPiCqb
aB9vJqaMrF1QRxGfTeNb/X6wIBxRdXmmZO0+pnR6G5Kh2oEyujogQLHaGi8yrXadhKnHRn4zD/hA
UT8A72b5ulAWgauRJyEfkVljk7GtsiEegWXQr3iEh251Kbzwly9gXxDxeDdAbPoOA/VIWtbI2p32
hmmpR/2Yi0+jdL88wRwGTnVcAV062EOI8hvV95nsP4ravWs9PMheXzw2zvL9Kp9oJg6RCYsAybsE
qNIG2o9z6LKXthe8xmHttiF+BT5ZkAQ4a6lT/RHSAoDHsKcG2PlJSxafMt5t/sYqWuzNAHtZOFUD
E6bLPJ9xDKLlZb08ntyuhBod3AJZLjCkkflAd/dA2Oyj33lYD8LydVF8YG5sskivNcyOIcL3GvRQ
e2ejZPdGYRG/46Dsl8G39G5MWHyovJlWuclbUsNjrJQTb2lm5yMj3ak5R/BHZcjxR/+ZGvutmKNr
yKl+KHDkm3TvrCbbAzAZroRz5MotscbN6bqU9edUsPMhK3+0Tfz6rBv7Q2aGH8ZAGgIPAIsu+3ug
x48ej0BSgJx1tX1OqvorKJoGMKRJKhXsdpKaL5gNvL1fpi+RMVLOZQBNmBRoCJvtNyxeVpfpdHLc
+a01gdr3oETqWrg3f6RxMDU43IXxo+92rwpf1kYbCq0AXtdeg0KoB5yKwAIhaWq2qNogh92p6Y7u
50/bkDYuRiRqPUIzVdztVSQfrLQQe0+r6lBbUGKDyMJf7+BcLKNs3BTc0EWDqRCPqaDam5UemL+N
aJJvnmXeiMAvfa7yu0MgF3Nd/NOB2tXDPNg3GcOXP1ScIeZn+IERBUf0bDH5X3vvMJjGc1awqia8
aYDD39rAtsOEAaYMCdU0HFsBSy4rwjN0kYolL5pQL/ahVR5bXKBTj+V8KrFut9MhyG5jkT+Prf+j
tKQ6SS6Wgr9PotM9sG5cjtsURVEpuLLsj4E806br1Jsh5oQuj5aXGXsnNzZufANY0u15z3ResSSZ
Pj2nv8/G8UMhFeHhwQ/quiBqXHkJDezUUeZ9wjQ8OYZnncToJ6vKUOMhHsR3usWYIqFA7+jS3juG
Si5t8GFF7ryjtuIN5BFSna7WhQk0ldjcZjauM0oYtUHGltZ1TnvDTAQ9EbucWiL4VGSAg7q6L1zv
8V8P4f2/Eq/zWI9Lk0Dafx2xeyx+6M80/WO47j9+1c/Ppv1v/2aY9m/SNh1bkYcjFm17pKX/lrBb
/hEzjUWayDbJcLC9+Y+Inev9Jh0pcAVgc/k9fdcU3ZK+4x85yrJMX5ie6/mErP+ViB3/9l/Kv4W4
j1/8Zo6jhO+4kItcZVMf6/1DiBNOXuEVY4Qy4IExUDDtu13QFP55tkf/zIbvBZIPSSw6LRjvsR+c
e2WG+4YE9iYp8kUv47rnDs1vpCQK5kb+X8XQcxtmGI0AKqMrpcHRXYgkdTeRpwY70V9pCIzu2uz/
4PJ7i9k6//yKP/8xwfmnROj/JRHP5du3BcHb//oafI7hDPzl8rNpf/7pOvz3X/m369C0vN9YN5mm
57tEOuXyPf8e9LSc34SlfN5ywrYsS3LF/x70NPzfbMtUXBsWSU8uEt/8t7/8fhkaistQgJvA129z
jJKm969ch4AW/3Qh+og20nMgE0p+L9//T2ni0QM90ZYVfOA2G070wbl7/MxLnsN4zBFPzJRgHYme
ECsauWJWvuOqGKnTZmk2Q8Cdk08XJF0JIPMOrVFthqH8OYcNCXo6Ic48Bxt0mhPEnMtIj6mnkwwA
IYesKLDugxQaljeE57yNnqoiocglBndK6Ho6i+ERZ7y8m4Lk+xC9V3HNPg9crMAzQp14r1dNDyoC
EJa1NYr8JLsjZ5HoSJYgQlh09Lon3g1GyiTkl9sv/Xyoevi9thVCcUSjSNHDIQ0UpyasA4ibNbhb
lPqix6HYGOZTO+MsEGn6CF/KWHWIehviFSkMbKS3aDBY+wtn1XZxfQAUdS8C5Mi5qgCoJfErGLJf
JvYB2l/c8+iQVyDmSqGKxuCg+WRWLivVlejfylR/gld1jj0Wmza913UW7TonwUrtTO3Wb81PfyJh
n+9b/aPk+GgKK3hwJ4BAgSiuwmJXyMdFTotNsdlHlwqD49FPoxnfvkUgK9bwEiQWGtvcsOMmhKs4
50WRqPaFNgX+So+gl1GtukFXVyftXwyMoDtkfFbM7lvVcNxo/eCZp+K4Tfpvf7hp/gm2wvtnFyA3
m7Sk4HHtms4S/P8DtqJgST73UMHOBsoH1Pm5OpQ9B494rhv83/18muAkGKgaa0QDrDV+9Wq0vbO3
Y/UCcXs4YO+56QpDgqirYts4LQffOQwfvT78YRJ9zbvBZo+Ic60YA8IzhFJ8Xzz0Xf4rLhn7y8TX
W6xjyPcZWfoQa9dc1NGbcdeMcjMnvfk8me10ROTZp60PFS3fKtMQT1PaHqY0O3K5iwdBaC4dBOQU
NHm0xrIEtZ5Z+yQh7sBwtCC57fcoX8IQ9rzxJGlC3yqCjTdzjM1kpfbxLAdwVAmoMdJXe65Nmrsj
fM0DlKuNZ3ywG4KUlHD9JaRpVZdme58asgdknJUy2vyAA+1qCGs+5pI/swzstw4E3pmyMHZJZQn2
it7cxKtwdC37xVQeUjZXZEAKcVAJXUkTjl3adNedgXCTkHjEmYAkOzuElkyAEENLPrVFMd/QD8UO
Z8LXL8b4x5gXwOqkzO9C1hco884+1BYRj4BNsWOY+mxE7iubysdZjNYDShCZNAqHsiQvz5qM1G5y
0ZvtEXlldkzxHKaoDLlJGM6LsumoB9o6CsoLmsA61LAn7ow+lWtTNjvPrCaIXH197Bx3FzXjT6Ky
6po21TlNaDELlwCfNsOGIAcW+Gj5S1WYPwtrBtE49Neya5qLB7nvkajaU1LjN4bAEK1V7nGeLyK7
Zg2BvsspYcCCNsXHOnU/AhufCA68sy/nJ2Q//BBlTtt6bRx8NXhriS3gOBr8kKK0nEOfJsM6hGnF
fz74rqkbYVmevlsDB6zZgK0SmcZDHY3GJk8udRYWm0YuV2xeWOsuyWjG3JHRXXo2XimUsreU7w1b
UsM+v/oUSq49ObaXRNmcnWGOQh+XOzi1ybPNmhazGh68sCIGC5t30I67N8cJimAzFgjxmIZa4d3J
EEm+N61yVxZkDGzFHj+k24+6FIRqVBDmZ5UcnMYPwAL7FwPr7d2AMXkGl7VNqWyfWpvlXMgmz12C
YHhtoOnRPw9bqc02rNPZQWGok3VeHWctRzoKUclZ/nDEZ4fwlJEXWid5EF8COsURowUGxxYrr+ll
2Suui13lVsT3mq48DlYULuqacTJ9/8OzzXabNwYw/GaotnJkI9Jo4PT0HW3amjZhS9tQMkqqS9LO
vRDSJ+YFiG/rszSGYyXJcdrxwTXBXE+18kkbOKe6YqejZ6ulbpBVvJBesgXXGOy62rPYQdAKXQe+
88g1Ze9SA9fE0ISccUIKJ/zAfeoC/6OlZpyF7mhxmJf1iuAWbSzQXRJAuZBU+YsCV1sgQFy7hS2t
a/8OhTg757b9knt5f3EDEJNuShYMLu05RgI/CxDhMllTR1I/uNrfgRGrj3zcPypNVicphXfooZYh
uPOASQ3Ow3nXeCswdulWJwElOjbQtR5PN7EiIr0Oj9EeSih/WA5tZZMghmbtgbj5hajFtG8pLsYW
cHNmlGjENBz6rbmpy5Y42NwOuDLoIcyWN5r2oiMwbAVnifRMZ3HUS8wS9KQa10bLV0PRJKn6mqAG
PQSfpSKAPpcUXAx8Cj5dQjfLffQoYV5VzpvrJ+k1QE/dOfhaYZJBN2zyi5n3HfOB/TnJrL3Zj36X
6wtVBDvPDrmRm+ZY9n24NV1bH/PkuUzeKkx3uHBb94GUeYtugw2qmQWftqefeNxMZz/2drKQ8Nya
7KPM7eYYo2q2arDPPkCfjpcz0LO31HHu0aVnzF0YbvqloTKKphfGdJ48znQVPdrqMn0fO79+VrEW
J1KgOUENjrr4FOd1UyfXAGZ24Nh3fTJiv/SHd2G9VtrdSxP5xogya21ZsPEsi3bWxeoTaRw2VYIK
N0e8ImZr5MpIwab29AOwEmr2iMSgGgz0SMFXzQ1IQIU1XjBj6u850Yu6x3qBSNWznl0x/z4BFFP4
+D0WCtrc8sQOTon4BsojXBuurjaY+jNEGN4FcWE0uwpvOaE4dnaqhrSx7B90J6ErFSwhnNn8IuRC
84rw7E0HTnpX6lBugyIirlgDyKht/KlW814S89HFeJw6j/B9YfCGIIG19jA22aG+ElZ+xFslzl3k
sX1McIKoJCBTgQrLhV2yGS212e4MpJLBWSRevuMNoUmaX9LMwWrT5kS4keYKmoXA5hMXLmprzXf3
jQEG2Ztxlp9j2Di99cYLcT7BiQVj6zFKGlkWr/BHWTzivvlpJ0/UOzxHlmtsa4+UXA3eB07bu/SH
eIWCtsvnaeIxTjdzJAFTD0AjZxvQ7YBJeiyhIvOgO3ql8TJpPW9y1hFrUjT4AIr0WuZUkic5oGMj
NrcUtQOcDG55M1BWbgFOjjQxheLS+EZFDrRD34yt+aT60NmYttetkqTsznNSGXDbmPM0+Yk1jizE
e3qv9k0It2kULZ3ebCZXirIPXhZhcCJGSUYuolop6MZuj+JhrekvT1aFOQX7scKlVlGot269wiBg
Q/4ZFpE4sO4+6wGHjFVj7jRtPGM5vAfCQNDcBiZc2phpfoPROwXOFR8MnWTLI0n2Rb3BAvhYmAky
oXWviBmCaGksHlnOU4kfF0LLPmfa3EAgOdBPvpNRdFdl07WcrJclhyQ6urztnyDFH1IIAbEpn8RU
Xd0mE+tmIoTeutjEnLojmiKBtPKdSzF0bAPj7Vizzmq69lypEEkuBrKQQ6ku+7Tf8QK6wP2bWffI
8xx0LCM7/w4qIp+AeS9y48uYiVQnPLNsTN+z3XUcCoN0PYBgW9Weco6gpo4l9P7NHMLSAgFGdAtD
Fi+Rg6VDqNZp8JXn7rDHvcBS0swvFmdzWWmUZ8zYn7ZTkHiMvC9zICABT8cEMglUBVGpad5pnjmK
DA5zx67ATfJxE4Zdv41wfEJ2WqMi9htXEo4Msvy51fl4YgEz4utSJwRCQmXdrFjoxOriuHRKFdax
BltJD0tzAb0a7sasfIxmuMvNNqMoB/udxdQczZiGAhyr9InnmHnVKrdpf8vxI3d9Fm4AO9Jdnxsk
PJMXz5o49GSxu6rCcMepDGtVtecVwsIWGmIJ/SZPcShDpMPw1K9ZEByTvDqNrXri0PkC3IOu+q2B
blmPEEB5kCyvVKj7Bl5JXJty65ntHhYwxmsKLPB211u4dERnl/WSU6qT3YwJnwlBT6YDHAOwwRpi
Cz2fAkFOnHYsc1IZfWUDVTBg73mUZcaPzGWZHR3iiuiR2cgje8bXwMJi7dADAT50q8vs06DizjWX
2orOX2H+zbeD633oMIRqUrFQGowfwxgd6Zf5RXKj2WCC/ymAvisqkEKgCFWUu8ywYEuceTMgJwMO
UTyB6T//X5+irEUu+rucxCneR5Xi2Wp6ihOUKf7hEDULt05rt+rPKLBPCXWNFcDucRYrt4QGU3cf
umczPFU8yprwKWIqDNkkU0NKidYyBDTtaoJ/xH4k81f12sayvBj3i5HjUQhSZvPXn/f/Q8N+EFVq
FwRZGBf5H3UhHpJ/+EoXKNmfoGH/47836Wf+9Z9+xd/VTEd5RCHEIo6i2CAW/a5mIiO5FgISQiIm
BNhgqFa/60hS/uZS0sviiwMB+s4fZCRp/8ZlYgs6QTwYcgK99d+BZn9Cvv0dAfdn9uSfLj/UTJPT
Mb+hq0zXt/52xv/DGV5JLSVrVw0syB5ObtmTiJTxOXLEqwn1gwcLmk4PDFkF3YYUs9x5tBbpcCqw
O7jOwQMF+4eP75/oCssf+w93xPIjWQ4ymQkkwraV8OCo/VFWwANLfVjfRFujB3cTzRwkTf9Y+ead
O+cIoigZsFOP2ABwHISIHtS03IgWvHaNvx8T/x6wIPpb9w13wZnYwbSl2nTepVFKfZt0KEKC6drT
QfO/+bn/zDnk5xaeQApRjnBd5Uh7EY7/8FFC8YtUzFi/5bXiP0CDvqrJ0Re/xijHenur3O6RGtWv
VGrvHExtfqtnS+xaNslDFM+kIIkZ/0/CzmQ5bqRdsk8UZhgC05Y5z5kkRUrawCSqFJinwPz0fZD1
d9/bd9G9SSNZKpFKAoEI/9yPt4yYadTLFeSm+q32G5c5OXFGdrzO9v/zA//fS8/yRoOe42GNgum6
VmACx/vvPzDm77SbKy3W3si4mh3PrZvQ3RAF6h9yoELZzd6l6FvMXowOlRwyet7xIJllAdx4pu5p
sY30WfeO8Jm/d9bf3g3OLi6sYhD0Xzf6+0QJ+un//WNLhNb/eYVYJtInV0bg+S4Xy/98p7ua02Bm
MSflPSe859jn/3pRqKIHYDnLUf8/X5+8WJ6N5cWllQW7y/IhtmgkJVyCTF3/9x8Uo5ZnH5Afw6qa
UA3oyBP19uOpqtT070fPrz0/batkWgdAr0Gh8kee/wELCKnP+VYLO75XJTWipqbkM07uwfLy/LKN
KXKjlvKWnl17aMwP3Ss4VYOGUCrzhxaESTK7b5091OuVDe3i5OQuKQfuzgdmbRg7cxn/LEzQMH63
86Pa/I5drV0H1mheZZzHxxiy5s4P+u9mPFvn1MezNjCkJUjYQ96N/8/nlPnqB/aRv3Wb0ykGyn/p
lww4GobuWit24Wse+OzKUu84YqGl34YrhMptb6P8kqLK5WsKTbiKa/c4mVF/Dl2jPz8/YrHrzwh3
+XFx1AZGgWW98GXAHsJlyxKY45oVSZ/GJB9IVbTgzRbDV7q8WCWex02jMiKnz6/2TQGxPPORNcm2
wKsvN2a+8O+SMYlPzxdHCIlvTmCi1ZF1Io9i/reX3hHqpKabrht9S9uKw5LIP20CQUiUSfPTsN5j
lJzvLaCwvd32JVsOvmyW8Pf9vv6cDNvYJ/Y/CR1VoPDb4mM2OYJB6BEk99ziQ6DVbWaHMzfOzuID
9klIvBFxq3Fc8x429jlb9vaNFdQ7WOf6TbG+XzixEz1o2rfnl3JOqDBm6u70/BRnWHIYvCWtDxCB
gfj4GlrF+DoQ/cX8yMjy36/luXNTAwUOy59Ymn1ek4h/wDCH0/r5P2Ddo3ckwdNIRPEbiafu3BuE
HsaajXI+Dv9+1lLkduQc8Nn4BnuIVM3liWq78lQxR103ERZKvORoEV17N3IqgBjjrtMZW34oBXSr
Dv3++akyWh4Sy38Qgr88ahA9gsUnmKgFMT+h76m5Ir62fAiGdmeFk9onZFmxnS+npdQaQH2VIxtP
8jN0MiX4toLlJQwFb07TaojqDbdeFIljn8jwyCYqOmbxzxbr+Ymp/JJ4Nqmj75TeyanG86MyR63C
urFJCFVbHcTmWbeYKueqTU/zwHZZ+JKOgc55zZ0FRaj0w8ShaFJtd0wCQV47ho45BZQdVxIPTZUU
zmU0PwYz9hhgS/eqmt44+Hn51fp0efRJoTYD299vTgEXzokgE2Zuy5RwXyShPOWOw6DCFQ6SIx1Z
U2LhUHp+aFJ1wxsV5Zj3NeTOPnuVArPVWDEwLIkIaqDuu9qM0PPA2OOKrMWLHLzp0MPBBLfxTTio
pp2efkyMIXs3g7PlC30OHUhHTbU4by1ugdROEhypjFwiqEzXAmMRRZLMFaqwv+WF9M4EqsCtSH1v
GVTuDeocYXkFzht5HOtWFx50EFlciWSDk2hjzm2DP1wmKLyVF2J0UvjsB998Ha1ox+6+XkNCjQ9j
afaXqJLn1AleE+61D9ScgjWgv6KE5PeEFZWS0GM637XlhLQAIi4OaUq+C7TJDIY6hBfykpluvkpV
urYWHk5btRBtrH0UVzHeHIpYJ6s/+8Ks1vGQZ6vZrMZdZuZfNjnXEnLY0aawy6ZMQVmDvjVeDbhF
RovYTNQix959L4FQAwC3DyAbI/oxvWpjgB07BPP4FeTUSdRDRdmQq/cWngusfW1/iLp42Cu1sLio
IRhODofgIkpifLuxlRKWcYuHF2OjkLl8N5YXboIVl2pGPp2F0Ay68JMaJQ5ps/PesCLVGcaaMTLg
YCTThzGln7XwYozhATDHaLk8CB8f054Ul4a2UfW5vvj0Pr8UCYMfIa3fNV6Il8rHphVmGDWDpP8t
xdBdXde+c2vE78+XQlHy29LbCO9PEJ+o4otV4T3zyLJc6nmwwbtb8rOexvk98d2jv7iOTD28ZfSh
ZopBSTROzop9Dg3tszPe8zi2mLCJVzE3O7OQ08MddoBYzHMITvssRben14hexQo3KOVDvbqUHUTQ
tKNLsDavtDFG61KO/iVP3GzjBQhJIuydfRlqcTEHA0J79HtWS4ODzspLWYSHOGmGrxBKQAPjHb0x
/NG4ttwa0jdPfbyrdD7fkXmaRx+ML3Xbh8fI7cFlDzP8TFShmKZGA3JENlyGZFzXCL/zHDonNDdN
SpdWAvjs0VUvLxMNMCu7onNWyOk2lZ7LSjleySIIUB8D+qkt9boMcC2lXoZZxtXkdmUUvU9x+hJS
zyfGznsEAcOwtTmGYhMiJXDJxlgvGVcu/yZOw4xt5jLcGBUne+i4X5T7/YgyQlqTW0jMlGLeEEiQ
RK3camXZTFRg/VSycg5ligFRNDpaTEu/R6ua2cnY02nakROkuDWAHFL6b0aVuRewP78GDRfNSmoi
KtaCfWo7vc8RJbEvUwcAF/PedjQWSzulOLzku9h4HnZm3J3Nev4Ix07xbK+83TyE6QZ3oQnlO1h1
bfonjcz40sN0iOU0QVRii3/yqD2rXOGdOrN9oLzQe5AKOkb7iRjz7P9FvWzv4XheSJNdPH2PPK9f
YdL0CbV0QCS2hM/Rczz6YdbCnCZ0LrzJ8xiV29wY1TFnCZ5dOhXyOp43kEK9NdAKmBd1+wXrO99G
zaeM5itWyABlzHW3HLfObvVlWDGZXcX8K5KtOlG+eo4KizurapaGEIaIBikm02Flyu0BjdIv5bnl
hijycGk7iHdBXUJclJFFh5TzMfmZOIm6+FZLpPwiRI+hG8FSYY3GoOaViJfoikNJnk20OqPzvo00
SwVGtZXb6oCGZ30bjKihv6JXW8rs31N78o9dRE/o4pDdgWfSl2AM/6qaPodRex06rPlZuGjjztS9
xhX7ikqaV05TBYAteKHKJ4weObB7Mq8n7FrWhMm6AlKpYDhBxs8ScFmJrNVmTRF1/XtIzZXoq5+w
L5yTnWCx6iYpiYQwJQ0tcsJ+4hXvQQhRKxqxIZoaMdyb/yrRp6dmKWesStrT4rQP1uwxbZ7iOOVt
OqhV5A07U1ev9fOejfytOZbdoe3BSrcVKrq53ATUdlhYD+8OXoKTgNpAhq3+cpu54FEdh4A2QesQ
x6iX3sZi2UR2/YmkhnfME+jyVR+dlrMYQB+0tSUF6ZUXv6eAch76dBWwKK7TMfTPjfAO6UhC8rmt
aJe9RSy3fpY5hHLqrtiOQxgfIyt+sAv3ryNnwZeqFv5N0dUaFukvQlu/ofDUgXOrBuRuqPAADacE
E0FE7bSsFVQXw+nPvTlpSoq696lhENrm4TkL+mZfQmk8addOV7Wg4Pm5Vpq0gSzyGYZjbEInSlow
czSZufEFRtf/ejET8mnFmFBiPRkHh6zy1jCpa49a5tAEwAh5IY2/uD03UMo0ew9TEiIvwSe2w8Mv
ja0Cdc15x54V721DMwj1pvtIG9Gj0ZvAI+xYTCWBNnwxu2EAJ8Js4z0sAX0PKvrplxRoml5TXscc
Jy4hV4iHnm3f8e+BCPD3tVf5u2pZf4du1Csb53FMunK6KBpVzjH1exWHMcNP222cttmqoAwgz+yb
YKMoJ0+9Q0xY16YEhSXiL6penJ1PnQtULgAkvWRMEWC5oOMBkpjAVyAr/ikcTl1AiqUwhnVPgumt
VOF6TEw4S7I7+RYXftxS/t2J5kfVtPGONYMu7uZKjwl4xST5fD6OcjDPF8DQ3ks71vbRth26jOLg
MtTL6Fsn7q7RPFRicAZjPn/DNeLeO/kpLbv99p97TLreI9QyoXvBnbd138fXTFNRrefiQvJUM4st
jnOLozHPfyDPq11ky1+2ck4BPYtHlaSSEIDCr5nVbH2wL9yEB6ZsWoAZoGpOEU8KfvU2zoOI0g+S
x1wyrU3lu1OmzdqMpNoaRl6+1mb1fbKUD+j7FfjFyO5TFuc+rZNNmBFtifRQ3pzp7A3/uFLPP50k
OAJjA5ThGHjM6VNrNSC6msLIq1uQBUJviO4McYr1XOX6U7vtF9mu8sujph1xU3ZnvbS5lo6c1hbI
ARb7JBoZwqjyghJe12CJmTSG0LMPzz2C19afwrGwizDdPoeQa0t3BOBlgAj16DZLyZyjVlQaIjn4
0U28HAQFU2+MJu5f39cVZIiQNCw4cW6Ygc4h26n33qyDQ2xBDgn9ta1dpha++BBxBwhBseDWVXj2
eUPuJNoJqJa9AInqKsDTfcGvxN21nusfZNm+ceaNEZyyd3AlZOMbzE1RCkCOs/sGcHl29sPsxGYM
gCoVIpcYvh/9ZIO/LowB8o+uIyIBkCVnhzVZLbivpojgiTQoXhMsgA/hSNA0nntXTeHCXauXoW/H
mROXMqG6wtxkVo+WZSvrBADzl0rN4l05zRUnh16NZTyeteGPa5mJ3ZxK+54F3D0WAcVtkult37vN
oWiz8tRZYPLKWhbQDRkU0BqV7WlLYlkyX7XDwDfK/O2wTGItHu2PAQINM3GGHFSJR+cI8mish4Yr
EPRNWbreRuaactOqSc/g05+PF2XlYKpaW25oxEvXqW6iGyU75rGGIXbAYObszfSbzh1z05XZ366h
kP15L7ZZEfAcdqBYNPpIpc/rcwUsU4JtcUkqwrVmwOsmpX0A2XNi5gT8FVTiWXj61Ppqbwvbu8zQ
GF7oCGQ9bKxpk03+z9LqjwnRv0uoDftii+jYi0JdA9p3CXh0x8oK2ovujPC2kHRqRQBfRO69byuD
1uo/xVj4jzAjDeV2f5uoqV4tRWNBM0KtqBtVwRodnZ0tSkAu09LSCw1MJCkTVHfJkw2oQIau0w1j
6PdJ4A2nos0/PV/MKHa2aQh4yV6qUhKqdNdmHfvbXDLBj1sXCPyYtqfMBteXpARnn0IO3bZFKIsj
vbnvWQFki3gZrevOlDdrSePLxUiy/EKQ7cJl8RZnSu9dZaZvVHGhJORDgzmgD08A+cq1TFmec/pT
N6M9cD1aiXdJe765suIT5gZxUXokWeBMWbR2xUQK1Hn666bio68p8QGU3JIwPc3SAlBVLj3TpPWp
t1dvMIUz0szzJWNs9cg1ziWTVg7IGaBNzPbLEo7x25zbXeGkxSNP7UeJ23EPEyTZmHNYvdUEG+ja
cWlBK/O9bxfRO+xHNtlzfnpuCELAODwFWFUyYPhEWi+krDOWWKwzKolgIuYmszbV3p4PK4ksdqyD
6W71LqNLG4Q2mccpGKsfdp0f48luzgbTWD/p21PTTtm5rNzPqdK/hjLz+Ls9Zx06PTWOJdHqyguo
9xFSbquwe4Ugmq8Lz4Bw66fTqZnr90a79UEsONLWBkcXUalxvD/vljlJ6S6nK+tgpP1eVyTmjCj2
NkPog+NdlkrPK//RpXOlk4sDSyrfS/A6745nrtqgPsAyqP9zZ4IcrDHKX8L3pfzQLfKRcqUWnpd0
210msXINUbAzBSsx2+n4WPml/RgrxolQTAmgGLfWIQ+l6OtWKT3CXGv8zTTuBMSr1EijNQd/FhGc
PxuaFtiIT8WvDqmL578s96oS8i0T1G01LDWT092N+CxqK7m4guinVfTFLog8i0wq5Cc7RYIO+tI4
Td9wq4KogsE0T4BSo+kEvClYyQitpEtBgbWl4GTi6ZsK3GLjh2kcvRQkAV7whYcrP4zN76mTr5Ox
RJNuk2tvNNmJgWR3rugDjePAu9Beu4sL+jjauY1OwQICMJPmEkdGfjKsfI1kMZKLL62713w8n/1t
qrdzTALaMoJtUQfhtsnEP08XTx/emwEthfo/vbgdZ1pQaF8whG7YqrNZsvLWuHI25Tybvj03d64b
Qf9yFOCGnrWLosYWD9i19Rr3kDdpt1KeFqchIGSE3xz7TVZMW4BY/CMzD+p7TFblMUC/WxUqjK/O
bOxTK/1Kmy64u1Nwgss3QklL4J8QHAZCLV7KeZHesCjt5pyUuectCZ7qmBsiXUkRjnvLNL5yu/pR
knQ/B03THhMC135J5IubT22rYZzevYL5iVNQVh4lxi6p9dGvMBGkWiBczXn/HgBIItTYnwebArCS
p1vsZPZ6ziAl1VgwHhEEq0uKt6jzc44AZbRFweuvzRJTDRf6cNYXWGvo/SA15HRnkP/WSxGV9Y4T
63R7vsBDnm528Mn7RWssXi5KYKLpbC0H5OcpmcYAtFdKRDFaqZ6brudCG8L5MAepAr7vGidb5NbB
LZxtrel1LXxl70SEoyghWgORwOKCS3EalTPIVEAcOc0HU7V2JdUueWRNL2ry5S1NcOxb2WwRuBWk
kI3wnixP+S5XyUtTOGxSgKuxzbOvedObV0VFHjm84VhR13FgbfcPymR/QM8h/QXPzZ3vMpq31UZi
6oVaqdXd8PQ2HprhIlA+o8ysXwN8jsD74ld8mB+67EGdLevWFE3XypqbPT2CiqvaUyc7yj7Igcc7
VDl17tjnAwOHebh2A7kT2v78r02TAeGHUKLz1bKNYBM7DZ9GM7/Z/TUrOuvRyTjYjqHnrZRpdgdl
d7QsOi4MCTNEqJNBcaTpBSWz2zwPLLbC4S1Vfyf/7hHp/yoc8865Wt49L2+2ETOn1dhS6VVyXRI1
Z+qe/PGz9lNU4cM3R32epzphnfYcBARpnPOBw4ut6d4QiwTsekNOIzhUSYmz5ZxLrFRmCb7BwWLT
Sm28Zm7zd55QxsRcF4gIe0BcRpd869iQonwpBNIaK6AfxW9wsoEABIPAuuk4R2TVDaOG8oi3Eu9g
IelMrHR2SozmCnIHUFLZMqeI+3Dn2pAKK/KpOzXQgc5FMuBoifNjNNbZzuudgif9Cr2dhJEsYWNZ
1IqGyA3m4D+MtjHIaqr2gBVv1xntm+1VnD7U3yLUr4JTzJa/xRxXbZRHqCTmFk4oJkeJU0FtY/qR
vcR/m93O2hgZIkic6ebiZce2q6rPCiwqP6e/d93mTEUbthk/Na944wCYuPJGuYzx0cyOc6KN+nsd
FMCChzzYSDfBFqXS4YXSuV+gNpwjzI6fc1jAzRfzISreZwOmczB0RIFDee4E1hhKzNq1Fmhk6Wg8
cviV11nkbCzHcG95jc9EaeJJbEZcRDFQvKy4P/ca3dQQJnPD+e51M+GthfZPKm5NOCh5HXqCCRI7
qJDFP68UAuWcNAX9vd0yB2sJlPrxr6mLsCG54sObbfdQOTBQI2NJgxZ02gm3240crHZu5v9u4vxe
iXir7No4FB3Hrg6wC142s2Zz7ZKnZbaG/j9PTHxcfRrsEicaR0Qi6pIWmypt9zMD2Rj6wyphFLyL
ZYXzBYjHrgfmNPfHCVayUSGtZUBrITvNN3seYX0JP4Gl1aKR9NhbwUpF17Yrb/Ykt8ps5MNUA03G
GjOXYePo8z1IQM4uqn0uM2vmcVkX5B+GutwnVPEAR4CAoRPadujLMTbxNPL0ZUHad36JD72vD7CX
0kM/tB90E82vtYcDacp8kqO/Oqt7H8m2vBTN1B1G+ry2VkYSIspTaHckNDGYrhn/xN+NgAAxKG26
apdJkC1pVx1S1C+T1MRLFaac/lR2GrA/zp4nNpHFaYvNlbP7pykB22iUCtpEwnkbwdN9GewCfu6y
JQSMOW8qnFXYi5gdDpzQT0o2r1JO/oGUhMHbnP5yXV9vyt5LN2iHtKEUrgmNOMvWTU414JQErymU
6ZUcQvB/DmnqLAFoO2SBPI/tZKyjRdV3LQOHkw9LOAGIufbnMbkF6QL4cFS2HWm03iVMcJM+8R9+
Yp4qgHV523xz5iiGrggPhV4trLtmMWwan9gy8XJ9bWtmiAooN7amIeGKnRHdavjf6ZIb6GuDsyQU
7ftY/rujHMurOWPSnyqzOTVBfKC9DfdaY5qPqm4OYEbwjk8ZCdDYOeddw+A3PmtOvXMO5ZP0OiUC
k/oU8dP6TIdI4qGexukBEBpUHSvAwN//GHD3vaRF+GjZFr/JJ8XC99+t8QNCV3XOQR/CvOn/WEUG
8I/M2roLOr1GCxqPQfWtEzhvGy6IresO8S7FlHBLtHwTifMPSAPniNPuEJXK5k5TcHQqbHJSmex0
hjYgGhOM0NbYB2UAp3cZx0MMtsVwiF1tHkCb/KnUkJ4VyD7wYckxiep/jNH+py+jh1XF2YJmfW05
JO4a1c7nUlFr1TnDVQVUaeq22fXlVJ0o6hK7rsLJO+8Ms78GVfZRI2FxUomHozEW85o3dDiORmoc
xFW2+k8EuuXYE7TBZDio18LFkefU6bZxTXiSRdzuYz/ceWi5T9XB7JjBSVewSjvDqYwb49BQjaR7
CQJrKDD9qjHDtEv6emwa+mwaebDEwtuqa3D0jU2XpWfsLYZgE8l7m/rtPPvZ0B29xcA5ru0W2qmX
DdWmhlr3aDr6wxU+gxfksPa1w/JmJy3ADdscKa1mJ0RLgcJB9kvAjInTsnlUqMEvGul+Y7UZOQzm
6EczM0i8GjF0YB/eRB72013MXghsYqaovog8JOnIXDUNDuUm7217K2X5s/SAbahePEJPIZNPUXjl
VEIATIL7QQxJLy0sDbua9Ckhdb9yYWMtOtUaE1q7m/Ea7hlnIlsYKHx9fyuYJB6BgHovgqe6ICLA
9A8HrLIgIzAHrTmkpN4j9o+D7LwbJhggi0DU6AXRYuNS1ukaFdwwSQUOWfgffZHklzrGo2HkPO5Z
hc7GMMU3PNY3z66s1yEN/lYOrrx6ipkNp5liTWfUllZWfyLwF7ODK/HiGoC8lPL6S+m230cdYaxs
xGcwyhrSF8sggFOyYKE+FmU1XpMGrhWR6QNB4n9aqqoYBwIb9zMtD8+9SORz5vj35JGMLkK8No7J
N4O0N6Kb+cNtBrHqrHDknQnOTZEMZ959AAeoULvaoD0K7f+TKlc2nnMFHrJ36uOcQ5l1HFAwQ2NC
10QIxNOXgmUgey2G4Y1vQrdGR6G5py3jODNSfaGdfjpqnS4xgiMpJ3b2CkTKU5tpVAKGJK2iXVWA
KmPRTM9lBtOFSrfcT5euGXDt0gT9TG9wv4byQOGQD4GxUUPDI+DN9GX1I3LLZjejaa39pLSJUbkc
btNOv1IOz6ML9n1WvcVxAhvOqpJXyELeMfZrsZ8pyHiZsiR6kGw4Sm3OjyIkUb0kH5pkKlelwuuL
VR4GxdA713gyPmiYKb7NubmV09J8g65M5Wf/wMRt7xsHeEHKCfP+3LVko7Mdxtg9pUAPV4GVGvsY
8zCsTRDzmZ1eEO30A2dFAFLWO+SOHb6lebeb0kei5CdstOGatksfWZjpWzQnt6rNxYboXXSNSpbK
xAXnH0WBSyrCq87haDeMdGCvWEBQur60tiqWD8JKxgafBfAnE7yi4tC2sztl84uIzkM5BrfIhLU0
sx/eMT2Vtzj90StnAlza/bYSoMSEVPQxt9zyBwXUouheHaNvHmkLmLiqjmkWz+RvXAv7A83EYex9
d5Dk7iunapwT0Kl84zGTY1RTtni0N11evbfL9/Ejx4amHfDMDWeBVyvpLlKKCViNn2GrK7IbHBCL
Zw7j9Amj8jEYk4RUGUEnJ2SZQSJvvPitsHrEgRGDrcX+cn7pF9BHV+a3LKYJQFfsjDDeJZuqrJx9
o2vzpnwEubBqDjrrp58Ik2dRfrp0ntOUou5yIs9pUGLs02onkugn/ubpp255XNjmH6uk+ZzmZOti
snZefPpZyKRwtogmcRnQ9l+CqCMIlPjOR1D3JqAL+g2Z0tJ6EKXfesFhs1bduOONgUG0WHI6fk0b
MIbGtmwNBIZUY/Zv8cO0bjtSap1vGCVErIoFvhEXspUD1iYAnbDlKU+7YRVGayoEktPcoJpz2s0N
2gqrhpAOlTLnpra6qzF4dDhioB+DCKl4TvazFMmraMlONHg4t2llJOdIU7Kp4+Fvb6TDa2cH+zjK
ikNKAIM1PvjycVO9qWjO1yoaNxLWCXVEwbuYGTkox5uPngSEYxvT8LV7CnKQleI1Ejzlx4uRSrhl
t6n7mN68ZbxEpANb8WCgOpoUaJkmLP7KnQ6yR8VJa0gVmPjzrYUG+OLNRshzTNO7RvyF5bsuD8xo
h0Ne9JSJebRncyAmj7DM9dv+4cfvFVDTo+F1f6ZwMt8Ket/IbfWvDPqCm4CLuhIJnvUhd8UptdV4
hvd/dYFF4ASgrj5ckvE+6RvytYHnbLLZ08Apq+E6GgZ6gF0/Sn7bYdOIm8fzjx21Ha3D0W1+FGBa
TnFGAJYKuTuP0XsdMqd8pjioFNc3FheYTF2OOYkJ0XXKMEk/HWLDoxsbjOduRz2QR4m50VfoSyaH
+rjvrF3mIzc5tqhesoALRJhescOF22xpMkHx6WgKg3/pXp8jHd0WAhIZQ9xWtkfiBTUQG+LCmCpp
aLP8P6DD+isVievcy3mwFm6++1cLx7D3d1zE3nl5wciY7pOhvDwvrvlf5xKMo0BY9pmm8nJlRksU
c3kK12W8PLFE9aOeY/vgWnl5tYf+2zgGYivnyT1qdETK5xgVjHZ76eOSgwWD85IQVAuzUDJ7dO0u
elN9ml+DDoXCm7FyjtCajr5XTSsvg9nei645e1Jmp1Ij/nq6Z8hBoUENsj/GvbJiYCgu1N4EOyI1
QK5If76lWmOGYZdSJAGjIxN51gLH/JQtnYIvNXa+z8wG5v0if4gBuCDXiGKnnjnXaan5c0tgzQFP
yGv2hHzhLqwZKZ7jSiI8Qd4hmESrj+Agq4UBEN7qwJ5ng3vhFHJok9g4aWn+tmnDs8eMk2JYFoc8
0rg8Bh2s/E4eA5Em2yics/24ZAVrgU9e6vEgi9jeVjMexdGgraguIvez8dTb7FD1CTNv2mWxwV51
8rZl4FB9JKhuBYG0DVrrj0LYIGEKlv2pJ8PNyjDwGsZ28D2x8uyFJDbY0xUGELWKsaLiOKnvvh7l
ASFD71sWU9KNQ3DUuT5DF5ovtVO+V7hkMlXLE4LMMk7POdl0qwSM+6OazR4QCuEMFpPT0AfpyTfI
cYWFQwh+grLf5emDltkTTUAYIpJuOyT2wxz9zwHnxmdkRuroYt9g3E8pTe1DYQYC3mwJsOfoYZC/
qPkttnlbvFqFQdlCGRFly7vszuii3QXEPHeSq/+EVYGfoqOOngDextSkqgbq1gEnBpQeBXXLe6W+
dy4HJa91ks2Yl1vbrXamdI4FaubFGTGXMOwvD6Y3yZfaxcZSfYqxSNgTROU1qd8AEaevgzfuZ4TS
LcY0SVdyprYWy9HOZKDOb4FeviHYt1Cf90HNgNdpSWM9r8WgS2EoOZTJdMsG2w2Ham2nsXWEzLcb
hBn9K5kzIaMzKOB9Nvnm22jEcFaIpt5Z7tl0Z3ntbfPelS6JxZndd14XKZ4kd83T1kHv4ZlQAxde
nhkK8DiR/R54rZedoIlAELf6bifgnm2niN8h7S/B1U2bD2zpdIosx09SSqQwJTdQg/Pj3x8pQOQH
sg36A1uAX9KZpvtdojw81j2PMAbmelPsEWniFeIwJX3kwU9GgsPhuQV0HHQjiuPQZ2a9Kk3z+tRg
bQqo1ox1XOwrs3uYl6styTBCJNWDvN24cb8/j4Aa3uXZ7dPhbIZuCqSbUaKnqs8xHO/QFqP7pBcD
OANLdnDOW1uw91DIn1aS4ckbEJVHASXZC+0rSblgUYrhZp0cEOIvbkyTQO0RerRFZz46jpAJEz5K
bdJyXchy4glb1Ct/MYo1bBOABvD4mWjLNFNwYJVR/224nAAfdYzOK2VtCfPsubRJP9kOhpMkvVdI
2bc+giZZshcECfaHPYW6Pl+Ya/gbR/AGrQAleLup8MUFu1R9bogv2WTC28x5Y+O1dfQU3IfS3Flm
3ZPBxUb0tEnQOxqfdKHEvVTwNRzceTtDFLiYl5FqwvV8UoYa11OFB2patgOEkAX9Sj33RrXY/ZZE
WRo9Rrox3RAhzswyDGw8Z38iK2Pjm1a5V4X3urT+OJq9euvbYlUjtb74OqyvVGrxBsn+l5P1CBMG
+FCshOEJ1C3wWmZPOxGf57Qo7oUTforIti7sfKm/9euvEK/uVlllRMFEhy7C8r9yiLuf27ruEaVN
5hmOjbc8XbRjjg0Ob/8xyz1QxzMi2ayaE3+82Gmv+JoN5m7j8lJbGVu5ssNnCY2vcTrMNUZwcEzy
mYwhoheq58N9Fxnj3SrxNvspEc7xAWs7JB6d0YMmLEHNhyf3TAWNaxdzNz41JytFdRZmEWyT2v47
iuoPMFtj42O52ESd6Z7pGyIzHtbV4nhtKbUo37TlmQtXbPxDqVsEJi9EO5ta5g6578mX2JDDmvOH
Os3LS7x4vUiCv5ocMTHgzwaKVqw+c3SC/0XZmSXXjWRbdi7vH2kOwB3NR72P2+K27EVJPzBJIaHv
e8ymxlITqwUwsioiMyuy0gwBIyUqeHkJOPycs/facEbv6PPgeEb4B2anmw4tbVdoHcP8tFjL3Tzm
MSKd90lOIYOtojl8Bi6tbqX/m54H1k3WLA7GcurwDs7I38PXOOgdr4UGcsRbCSR7QfysJy2xEWIL
8cEACgkPYkeWD94qXIxojW6kHNwTypH6YPaC9seyjkY1bvOkYpCS9g56Z7VAttZ30CGsw4hwVWr5
hD5QFk+mQ4esDF9CxdY8wltmKHkH5hB6bUf8VESzQdeC8ZNF92LrtmZ4waaJE1I33aM51a2Hcxce
YzkgnRjluZvt7BgIhu0kStDbcYo3pmfjcdIVmaVYSOBtGl9TInciOBbeaJWZR1wWBIG+st+76R2h
3XeoXgpFjiGfXJPxq6g7ey/CfrqlLcrlaSx5XTFFMo/5t8ZEoZEzktkzgbaOvTTABJAEEdZKPmUD
DQiZj0cCHbNjb0jSqsZ8Os8VvW+9zDCOuBWj+Wqgr8bq+JgoNp8AyOztOICoHOmfe2TgLAuRm19x
BNAuAQnCLWENt15XT12QvqRzoJ/ahbbBUlwcYwRzCFtCfLXtoD+IAeyczzRnttWDpTKTGVU7njSI
bpu6hvpR9gCnZ2kSWvzVkmZxiunjwXB+ZZepH9HyJMcuykz0WmgZurm2F1LZzD2rz7jAhX/vKggU
YR1GF5gyX6ATaG+0dMPDlMDwAwBzCcHTXsGTpvtxgpwOs3b4USrHvpL+OGyXucy+tPufQ9R9HSrl
7hhzAW1QyXhjJ7GD2E2To1P7te6uXM2/VdM0ntNGfYM1CogGHPKXOZ9DepcVKivlPxpufqxV+s0m
u3yjW4V2GiLjgWnn9JziaJ1gYnhNx3PYl9Hw0gbq16zZ5otEiISSQP7KkjcAbe2VOFF/XxjWS8uU
KO6X7lLsGA+gQfCDEijGMDZdluc0tHw8PT8dYmYiIfZcQC4mbYrcGc7gtgBUgd7HgmddC/M00efe
s1Zu2kizXp1Zq8hsMSRa8jY946TpD7R6yJjTaoUUffrO8IAkbgb5mxFP+EF3R8czYiSOizYZnpDX
s3MwFoaXFjrHxgIpUNRjfoqhNW2TcYyOnc/0sB6ZZ/AMHw9MPJdkan86NcH8OBpyfLCQL5H/TH+O
2mfcl1WiP2sI2UhG70PKDQPx7peuWtSbLtnzratpT1HRvZoZbnD29doxDHL7WKRHck7KbaDy6S1U
Vc2lOs/nOSxpsDr+E76ut2RO9J1pFAQawTZ5HjI6LNRMryO7iUsICjlrJn/vhr64g1mDXbJIcFJ0
VHeopPKNSaG65BE70bid7vxHzeMMb/4AV6LPtP60Ctentr6omZ13NrXR3qViB8i6FKO91QxX67WX
RXYNKdqvfcvwMBgBMmAb0K/m2FdAAPpiiZ4Ud91maWaUfe1CJDmjU9wjx52PwFedHc1NJAdOapF3
bMAaWS/UZsY7wnQWogoe4y6g5S4GYg6zAK9Dwbz78lF7OSwZSUTAAxNMfxcnGr/TUZcP7oAMge8R
U+xKyyOD78GvB+ea6Ulz1Kba2jgJ+UBSBFTnKpke10o4guBJT+WN31BxyVrIGBKkKsJjUjQ7nsL9
jENiTpbmbNK5D5apedkUoInIcUmkMQ33FBLlpk6olXAK39YTkj2IFiUIZNsvdMKp2zG6IDpDZjMO
Zzgq91m63tCH1QP6gpBwX/cr9n+oX0nwCrh8OGt905A0yFowtGjRQmG8oSNvt4ZVfRP0Sfax4Wiv
jOPFySXCFkMXCQupdLJ91o6E0ajiBEfjuxqn5Fk2HRldXS7AHdk9K4atnevllAcAx3vg56esrLZs
woOXj8dv9rAKkFOHa+GjSaozuNJwwL8YOGT3dtolNPfZWAfEHG6aBkHwoEgyWyc2Yg7uZi38c+5A
WEFNfopaiNhCC+o96id1btNenacu6Twj2JOnc5SLJq1FIbaWlUORHKMISXpgOpm3fpRDJPXygfj4
rjQQyoyY1qnVynef3Ty4zraif8q+du5Pbu3WV9eKPoGncY4aqB0kF3BHSkUvpa669tYuJ5OL7LK0
3cqg/TmRrXcwpw5Rwf85BZYpLklgRgc7gsC29hlqcCnVx4fr50glBpCX0dNEOOlOIlp4jPSgfkgw
s5ROPt2tttxRxSkvG5qvlvjeJ3r0bbBqeTHKQmzsir6GaVVU/v7wXgYVMqGuZJLOPLkAXP1RsSV9
tTDS+bHKkdWU1QdZTY0q2uht62zlrX3uW5PZrAO1tK87PLeuyhIWa0QamqLWZ9Wyd/ZQEj2bhv0t
cOGQDBWMep4VDPyAL9+jLn1L9SZ/TGMd8D0jid89L2wT/PfJfUWPYlWW76l+OoZGD591OeHEabAE
DmqfZ3Xs5Ut/FnhecZoWMWokHfOAGO83XaM5QYDk3vANiuCw+VLGtM1DRpsbExOFyMtrFLOfWVUV
S3tMkDJwgbt4cCEGv7G52GVsRz7jftqQKvVqE3hNHlRIEgrQ8gdTImYb8PnbIM0zXzwOTak/9rG+
gwoO98UhFcSRY3w3Aye+rx9pCUxySF3OyelutmlXTyFw/5skPzSBfUCgXQHSVvToZDV17kybUYRT
8MTVXOYzeCyvIFF1vJ6cVDDw/BHQLTSWmVKq5Dzaujpxk/KQ1auNRsF0pyTXuIEVzacU4Bib4q1p
hvUtH5q3gIJvikespj1tcA1BCMDu5HtrBzeme4c+KJrHDsv1JTK7H53LfRUZJcN5X3/oZxi9Ua+7
B66/8N6lVXg3RvualsFz32nRKaVn8TKkQXQZNFIWxpiMycpA894sntgmRdhXCiuACc0qahJ7EdRu
suscFIHhQrCUs5WdM825lz4xuklGf/dDuyYAj52gHAZbHhPld5vhhZOVgVfimNtGSx/PdMPvtTnN
xyhDrZ/0+XMWiw7ZfPOM6Sc8kQBXbQploiUYj01SqKeIKdnJiRkDlKnmeuhuRw8TsUsi2gIiR3Cz
m+riVOk+v71YASRKQakgZn+JnPhJsx2HbGg84muPtfVjcR7TbNqkeUL5oNU+jGqCmVdz0+yEwyPq
Ym6JjQrqmhmn1jy3INLPQybKTV51zQHoO3TtpTzRe4fNgkRvQJNR3dJSA2MBcsZht3Gzg4Dny8gW
gV2Xt4p5FA2TjVVlAbpXCymO1c+3IQt+TthjKLmd7JH5s7b/eKgplwFPkxJTmdBbfQnKB4kOiJg9
szM34ExxN9i7CBDFI8bg/bg4vlISj18a4D3dhHfCsnrz2proeHv8tq35luBEOepJ5lyl0zvYQ4k6
rrULMxD9KipWeDxfnm1TlffxVZ/AqzF8kgeN8S5+k4noUCt5SJiGehRM38uUwD/dHSas5oulK9Ix
YUqHLapUwyspnUz9LxQMZEDDWdyv9q7ScTw/IMzSpmG3i/2hOI6YG/ln1L8VLWDGQ4umpn/BVoWS
Ohpvc72kawJujpnKXmJECZdelgFrv+tuMwFofptYRgtZB4oQQJFzgBmRoXzVfApSktSbRsdmgpJA
Vu0Em99HjIF2dCAlpWxvTjm3N3851SXqZpUMzM6HuCccA25hUTRlsieJYydVYZ/Xk7F8lJARyoOE
KdNGFdGb3Vsoizvp4qdNd5MKWg8MFUg7QmQRXTBVdeEhrsAAPIzTljnY5yhT9qMtU4tELzSbqR7S
Ai2CV9kYxZmylxIFwRtR3suluvSaHQDo+Ww0xKSTr96CiWJiC4Y8dcCZ+I0uDgihtVsbE5Nuzsax
UlEJat9+U9WQYYoVLzSlySSwUfJw5RCePrGd0E5NVo9MDKEpVstS6wa2/kTmLqinaZi9NnL0jZx0
iPPgV4qqbJiHNxoiTiq+RTfi+vlbGxNvpYJZPNFPvAZG663uS7yhwLEZshNJyZCEK4Av7wrta0pk
O4z2GSsAqxqZkhUuose0OMxhXz62c+jNTTpdwmVTatVbMtbVNitkfNJU/iZU055oTVYebvXpMlYo
TfFvPquwftYGZnyr1jSvW+uE+GF4rk0Cms35omNSQYdI/hIqwcPHWhT+KKRqH7En/GjmMrzQlAu2
QvYuDCks52nUfPFL7clgPvopEfY3Hjz2nYrzoUFcvM1LceojWzzTH4CtPeN4ge+EZ4bWpa61xLGy
gbtFM75mnh/zKSMunM0NTUU66j/G2jiEWnMKq0Y7ogCS5FQ6iVdI/9lmXdOxW4Hzwdk6ig20MEFG
XBq12PMWOdnad2tjszg6Cii8nNXnvI0z5Agd6wUm9z2NEQymaFi9YCh4oivsiOvuf/2tgTOvd4nb
yGMbT9PzRNxHHxJDY1haSuOif03HAotnlzwiRcYaV4xk5xq56fkseVvuuvkLEavX0NK1T7wVxWG9
dshvF7Pj0/IlUglILcPG/Bea3fLQmjb60opm3mz11zmCylj084XO3o+IHDGvVMRnZknj36eFRN4N
yE3gZ0UnNpNH3nR7gyKxPQRN5jx1aLyXeNCBFjTFNlmNUAXDly60cEujnUncglFSX9fPxVD8Fvto
vNsRqVVm7CxYda/WlAwo2mjCKd3qkE9QM8rOUpuWRJ7HaVmBP1RBCM1/pLmJSBM4JSHwNj3u0P6l
d7DmWnOstz2pVIDmqEwXVTmDhfyk+1mxl0YSHvIxzI8Tht+t2cnpLIbku6ZBRWP8TFqc5g6PHfZV
R1IGSdTsmzaR2tUkmGUr845Vd1hScn1YGE1XIBurMx0OJtooK6H/laWYUCvgT/eq94nBIfiVqOus
BhBkkJBAQnnaXu2JO1sbMRwlDLKOQT9oXrOIA+sy1thE5OFZlAyllvQ2WjiviQqMO1ORzwk6XJJo
oyP7XMSDC3NhpS/MAQ8INIj3YNa7R2rnzfoAr0nE3QotExipS/yfFq5YbBLgrROiBhGZ7OBfReRJ
e3V6zomPf8b4rPaR3YTnallxO2e4xJkzYhlBDe+OUXybHh2/ZgShRfHFteLIG6Ph4pQ95tmkqvck
meCTbqgeU6QUW8NxWSls5Ap+mNRLW4xdaUsyt4hz4hGXAe96MgQcCdMelvnoz2oo5bM7ueZz3iRv
ksTXcrIY5bf9sxEOD7CpKB4hwXkfpibVgGYMNPmqFJBzxCk9LWi/HXeKVrmsDe0186PmdWIuPRfD
YchkxOjcjg8m27ZroiP5LsUUHKMJHkmTik/CadRxsHusZ3TFSYB26a0V2otTRs157Z4KQ8tJThyL
baT/JEVvz1Bs+Kwh9t2ZxNSU9TIyWZhfAf5GmjMtvFsgwndhY9bTG3YkVI43IuigPcv+qU81jEMo
PsTR98W3vH8aMBw95BaBZ0NGutymZ7DJ42Ifdyhvu2yQZwUHOufnZFZcJpKETlpmt/VUWO7vH+mK
mxVL/zVtW4G/nt9hk+qoSvhMVy2JtBnim1gCfqMnRW84Fv2L1iTRvauLL1hEeKz9ZrSEcjeSfxGz
ZTJDAxecNRlXhMAHMkPli+Owbe9ShYqlscUVrW3zXGoNyXPkeFZNcMt5Ot3iEnk6BcrGaPz2WTHu
2o0SCgm3MB7KZYExcTNO5AOsfVcxC+PBZsQ31XQJ2oQMl6K3iveMZyp0ZoKcA+AaiOdQ4mbI+a/r
aU0YXD+iS4aRiBtJLn3edW8cMUPfGomNZpqC/IQ+5E2VxXj2p/S3dVKjjPa3zMzkYZ3P9suQNjIs
ZEMx8zMag08hMJ6TOdTYXpdSYoYjuK39hNzByq939USJ6tjp99KqPiea0Z7lwu6IJoIDC+5Cb7Hv
Pxgai4IMEeMM7m39uVcl2HpyalvnKcVrm1v97iL+W6Lg9+nSrFIthlxV0qAQfngQ40DaV1x7vqRb
bBatvAwKA0RbbxCUsyaOMOaKaTAPBeCS7ceyafNyQIYEzUMzMGIMgNW0E++529qPTZf+CBnQ7FNd
ISQiHbNwS6AhNILvqW+QGY1Pln3fMnnN5POqyUSP+PcVuSfpYZWGw2ovPUxbDKIy69oFtu2Vovw2
u+muqUb/SRgOdFknP8StiE+ZDfzIbcRRJUjC8JHxwKS94ErcUQxvGdl00bPtvM6jrn/B4s4IGz4B
qd0kgMjgh9/E4d5C/7MLGqN6qdnX7QMGuwAeYlRsmtawkWYW9fHjN7I7IjpCUdG2PzJGAyU7WdOf
hxeoSogQQM0/4eYnYMkp68Pv4oFlmC/6E8art9W66Eg2KoEzdQerzSXWdPaWk+VWhzIo2Pr202n1
2wKj8KbBBSQZs/iSpHOxUu1pWsZDWlSCYF/Uu1bKvKcLwv4A2iNhQEDK6CKBYgHxC2otcMJs4UmF
jXIEOIa4rOPudUq7TNdVQnFmM6VeTj0QWyrzc4QrAImL/4TZEiilm95Q7uHFQr8JKXZIDnOJXdUc
MpunH/Hbemq9zkUKDTTR8a0sZmiMS7qXoRFbSuaRDVYdLwrqIbyV1ff1K0hoqS7oSjeIR4pTXY/b
dHRYznlJJ5PB0rl3C5RBTU8vXNoPk6Pd15u6gNa0mRJlevGsM14e0/mYt1+VZibnpCXdtOpHCUil
10BEOMODD+f648TFAlWwnZAKAn+wRQXWJHWnjWR7sofT4l5XN3mS2KJHRMTnPAC3xUJMHsrSf8fY
96XPquqTMBCX0ZE4KpSVOKGkde8WoMywnDrnxTfq7ANZ0SJRWGrNEO2/vdfxQF1WVYgpPkE426YF
Mk6aEm9aqT7xghyPdFPasfwPLutHto3uxSgS8paXsep6spePqIL3pnDys9Omi3ZrQXQMdnut4sg4
0q6zzutJhCYCE3N6BlxHw3vxisOp+zZ0DV0PjY3zRtflcMhjDHSLZRLQ7pYI8HZXI6pDusAEvJ/8
1xZd43Vyq/hsY0r/+Iyu5iEuJW0MkB5vCsL7Ti9Qt9pNbhxyDG9bvxHmTYBxPElLPxsa7YLBcn+z
3HkBgna5F0vzKwNl893XjGqbNACxEDf+XEeiVd7eK6eZTi2ppns7T3ME2oxKE+sJExsGJlpAVsdU
ICVzbafMhSbaEoE+T8h+BtkekHSnOxBqBFzn8ZewhPCGI43xsx8QMSXT+8hv79r5J1ljT4vcytlp
FbMKxZpxJJUKEjvBuzs79nUGDClNpciCxJ7lL3GHvNQI0+/2oromGYB5KytcI/1DwrW6YRbzGgkG
NutqUFQtl7dou02XaAvnTBKDhbL6ef1b/n86kHBKrW5yIKDJogEu0c9Y5RDvsqTs4LsCPy4d+nsM
f2+wy7OD0jGmBGoennqzeFUIfspYlrfErMK908DU5yFqPBRkWDrf8XZvqslWn/GhPYgRhWTSu9PX
zuOOxO5homwwzPHUJ9wwTkhIuhgfUnTANysBHFYKkULdqa3zqqBC+MF+e2nVA5Gw6eCwfbBS4OAa
cNSdWh5VjjhKheVktDv+ngjfyJ2wyE2+V1uECwVyZN4megEnJRU3R2ey2WApyMGeAyoO9oFvfU5p
zJAVhqsa++IicbdiGA56+qBQh5yDxnluLVoavksWkTRF560S1Wacvtpd456dYWwObULkodboR9ms
TPtMx99Vq0OsaA53yvlaMQ0eWtV8mjKKB58ZtFf6JQrwOSSPCtqsbZQI/BfrEhK0CMoyv4Ns8DGp
QkhfrJ7dlahT3g9nDHfdmPRwRxjbpj2aATcoBu4f5FPM3OCvmfoPoWR9oanUHVKNAahWlD/pybo7
W3DTxcTzHoE+faV/ZG7shqcmgpNhP6OrBA6xHeKJ8rrAENXMbO59kEDVOO9GW35q3Hc6di1i5sar
h8JGEjnal2k5rZ+aCfu+UdIldvBxnVwIGnCGYv0JTIL+VNey29vI6WJNCToNgfvi0mJhF6eu3aAe
7DBynxKjdZ8KKj3Xp0xyXVKww1kznzKnRI9MVtYhmh1jHxQU2A1VPnorgyDj5SpSAR6ZaSLEK0X6
jxEoI+xuonk5zfCajnZupseuZ9MvZhMexGJ6m3J+Q3k2596o+xP3FBHG0eL6Rpn3Pk4MtCo0Bxsx
jRe7c4mIrEk0WNaGOpsdvCZoLw2q343IfKw5pZZe/WtMuBuSQrsKiBqn9bbK5Yjh2mRzkp1XvXxp
SwSMCH8iaUXMjCfetE5cV/n4GLDJDC0XqX+YHtZSElFxvKWHRM+rlc84dtNdEgHcYqoVX8VYXzHC
7KySuEJRxK9CKPOCu2YrSgTISByRVkDU813mGjrRpPliNtSaKTu4JWPvziyPU2zr+9Z36yefWBBF
Nlkbtc9MX7e4TKE8MyWOKsxL4eNqry8bMR3QP34h8jnGIsCJru2yKC/bxmwgjLOOHoJOimfNwGdg
yhreFlEsG65rOg0+Y0OdTmuJ0otn+GBcchpQ21W5TeaBvrUn3bh/7GjolX0OO6LI2brgfIiPbWA7
nw0t2Y8J6zb4nVvq/2TEwBTIn7EtivCVgPeNTZTuxUDOQRvGgcs0QtuyK9xDrACXLjGHB3QsCY3V
wmciZKfX3g3HB62IT7Vi5LlKRXl/n4M5DI5lMtxb3TE2VYbzet18u8SReXZOeCU1d3oLtYkstFo/
yz6wKQ1z40kyDy8Hs4JxMhiM6zUcQYxQDso2pbdi2FnntH1361MVn0pSK7FLhtbrmDxYc4Gvz8ia
N6GJ9jQyCEWDOjdvDirhs0KtuLFcVb/pZf7VFjz1TJDbq/x9azo6WLGJR3bShFciTzcmQn1k4E29
C1zEDhKj+W50aVwqBQMb169O6GqTe+DW4LYiLqLzwrgQ3DgTU3FtnXxrNnivssXnJUuBJDMhGbzS
o0e3DshOSV3GXWOrUJwSuelmEK/K0GT+SvwHZRozxibzerdUl2xJXjFGw0L7EZZ3o6pw0aZJ/DiZ
+akODHPRIGtH9gh0WbF/gj7axnqaQZuUYpsCIq9Eq5GTYhS4fMhB77gQHkduhqfRAkMKP5Ic7YXv
iIERLaFRYQcoIi9umLc09rIeJn64tWm3EhzjIjG2vjFlwmySoW+uvMLWL1g28pOrJ/QlnAgaNArt
3bisFeuJ1xdc2bDSCF9Sh+lVXifmo+ZiE8gZxVDo7ZtlVc6cuMGF55R0HOeBy7yV/j7vNOx6DGuD
DBtCW1obCyPwJVSRex7c94JB8X09hY34AkEBkyg38sUcIvKSQYQmk7Ju/UJbMGLq3yqiajWgm9FE
oPsoMh5saV4ssgJ9qh/px9+LrK7uzdL7dUJIuI5LhiV+4QoKF4I/mv793f86K6d4kkJ1Jx72GwAx
Xw3f0Q+OgbrBtJLxGlO/XXU3Bn8XFgCdzFh/MMunMZNspUHsfqJBtCvS5jNkMNrqeICDjdHlaFGq
hX/kR2+IQ0hEnjsSTQPzZzCVHVugrMD6wgkQIjkA6rLu9taTqYnRq8eeghmp0oInqNahuBVzx1ZN
Rt8yz57GIX2YVV1cdT56Wv8osv0fhrHID4zgE4my7XHVdlfAyy6BxlYX1vnp/44uuCTOpYsCK53i
d1ARwOdo3d+jJgZCjqRaLCCN0UXAaYLrcQxUgUiKdqgeSd1gNX12zW1LXfS9t1PPD0v9S2Kav/lt
+StP8ntXkiTbjAjxELFOn1NwIDgL2bNoww3JX7pLO5td4IRKRqtGxi0BMSYKTtXnrEkYy7akLbL5
37FriB/0URwDszafU+KLnzFBuTuNDSmtnCVv1aUXSATFReTWgiFihpMvnVJVzfXJqERybGdSI4UI
O2+IsDBwgbgvWLiHJ1NN2/Ljs4z4CImH2sxwZYt6+TQhAQXUnbVb/8Gcu859mMrb+pehzuQnE9W3
OK18kICoZ90sRDXeFs6CDBsXshEhzGGRGg9z0n4bS73vETswOPr9Q9+BcubSkVz/MPanDN57+cVP
fOccF1gI7DB3zzAh2k3lJuKo4yA6VqQLwZMovMGmbHYEdrSBqdrGMucIgEFoevT65TAkdw2N6r1t
bCJ2QsFuQrPrBaUuBA3ev/+1L/TPqot0T85OxTghTNN7HlFLFQIB3fp/WP8siKxpCVIHbJeRzrTj
oVZtNR1oBs6tESVsVYCUQpd5XT9fT3FaPpih7LxElN+nFUgXGTVt3tpDnSafO7ZztKJg+61X/bBU
xt1yqh3nM8SKANlcm3oo629rRaJKl7LEn38/fVQpKcEZK0X5P+O4vxxe/zLz718FUy7f4UdB0jdq
s7b57/XfwxpfuOh/+mSfs3+Ynrqf8Gl+0qpp/04pX77y//cvfyet4/H6+T/+68f/i9DuOn8gSP8T
oH2fpv/rfzZ/5LMvX/+BZzfcv1mS8a9rITxxlJKwxj/o7Lr7NxMVnUkv0iEC0NYJ8vsdzi51Uiht
KRxdGmtEJcF8TbFGTZryb2T/KVuYtqmIRFP/EZzd4Hv8gYRuG7rDi7Itw5RkGuq29Q+caxy8OsAf
i+5OxWAvsugzKhObNAgpokLwMLcQOEMfCLI+4XZyeklkxpS/sr1pNgzbXIRrabsPTGI5dLR9tYZa
KM3H0gtLA5/6u01C+v0Pb+6/wLfrf6aKf7xo3kxLwr1TyxvBD/UHDHqeioaFBB9wZpolF/3wYOZI
JwPGXjL42dSauS8D5PGmMzwG5G1B+bUKD7OT929eyL9690huJK5T8f4Zanmhf3ghpqgI4FG+RuDL
HO1A1tNUVwK3WEt6NrQyz66sXy4dnK3mYsjIc+z0yp1//fXLgO//T79DtBsWoDIJ3c34h9+hH/pD
A6NlsUVPFQaaEpGOdkNTCdImI9v8r78bKJ1/+H4GABqiBsD521w51AF//ql73wz8xKionHSzuy9I
3N6X37S+fqg1JDu6kUhYDIH1GguMyF0wfTdE7F/nps0uk84FYIlzNgzvob3rwiK+EEp8G6Ref3iW
8Uw7eyOd4M0MxIpUcfNbAYmwbHQ83sDaPCubEUnME6rH6LkXVXqqketfxtL9JHBrnfOqCrwkThi9
xnH0Iqolb5sUF4ZBh0lr7kHqH4a+6g6g1KKDDgnhmic3UBHZpagBFb5k2Ty9Dq29d3IijRon9K8q
dT+1HfjrVM8eqel5uAEMygkj2rAHj4C8WyRZ6gER337/q8NQdDaa55hr77Ea2uMQGsHNp3o9Gvlw
nEayUwRum21jhy9trOW8rlnhwfKxNsNIKOfhFktD3QhHOvmp0Z4GNXqwWYiXsbPBS1PqgaFujpY/
zfdMTjjCqoSpvTDpWI4D7ZboNuBP38tNp43hhfym7UjFttEVQ0rHQGw1WsFr0hevqaQZJMOjktXX
uTYyzFrq3cdF7qZN+rXsmStaA30kkKT5bgKdvHEDYCB4EuiJVQ7Y2a5KTsKo5E3a06U1obSgNSHD
sInzBzWWj3jeIx7mErJa2XmjA0UVVPZ8Mu32bbQ0zAQ13KJCCw/61Ioz6uphY/Yqu9Ng7raJAFDR
vOvl1H0qO9B3kHEOZulOL61NcDvwPH0TurVDGGb9WqDxu499aVwKzbhQvMVsdvSB8Gx3gfX40cFE
5OcpW4VHGQcZozmysvucWTwxaJ8zo5/4/uqXj1Hs7LhMNmwGw94AebRnL7vrl+J2rXDloH2WeveJ
YJTqLExkJbqGQgo7JIE1U+Fu/vqmM5aghALNFaMVIoFtY7nnHNfQTZ1UWAVz9s/3XEEyZBaVcbCV
2FxkGp86o+0vUvrbqe+PNtOyi+kE8Onsr1FJOhP8Rf/ep8bTgM2im7PhFQ02+m83evRfS6yDVNIb
HPkCPbFAdhil+JJeRdOwJXGIB2KmRiD4XN4QCZIT5fybYAh9WSP+/POQQ2ORPGJZpC8QnPznn0eI
iWkQI8wtnZR8J9mf3bRne4LF2VV47duGXoQRKRx8Peo9WE82k3cNutu+KJPzX7+58p9fjEEEC3o3
oUji5b3684uhvZFGOtvdjcA3tLVhi23G1snIIUPmNKFN3MpEl1f8IRJhsTNtEkvQ6dAUmVdBcUjE
thyMg6VnJXzemolBbBCmaXJfo+4N407/UZp9SsBj5D4GLg8DRJL+QBVNGGNxnWNhHiLURIOGqqmv
rPKlxjN4bbM421CvmW9NMlIN6+KXbTYIj83BfzcCAs00DIRHXDj+e142X7K5qB8JaI/+3bUn2Lz8
6ZclcQ8K3h+WHMdU4h8vPliCmswysiB6+8j2OYg9KBB65ZmVN0wesojW8rroxOFMy4H6HE0tdgKQ
NIV+RjQ4gz3wz40OguOCVrQfcDVREW2gtRNTOQ8Xci05StIt42tvXB0cis21Cm5M6zjK6tYFy1FX
iGOXo69Y4JZjWg/Tvwlxs/2bsZ5d/8aRlXdHMB0GtHqoyjsiA46mxCh260oSye7okzjq9WjRKmm3
HsephRB43/A16zHoN45JvxnhTeg3Gd6s8GbWyzmVV389IxjkcPUaHFBpPTHIwCFkx2KL068ALkgD
NhFT/FJMKOqbYTIeZ1W+l+aFIzcvOFC7gPngFQRAN19VeQUeUc1XjaHhehjZTazHONym7NZjEBlu
7XAD2MXRWLcxuVf8eXIvrBszvja5x8OtTO6JxbD1HgH2tG6+Wg5okjdH3az10OJ7Q8TssAWVz9Nm
7kk5W44JsYRNxuWtS38/UGtyVOmNWM7WJvzralDPF8sRFtfJv3AM/iUltFK/+Giy64uNaSS6WIpm
/EUjPHo9suI8awSfnhLzhLmYXkEa76P3ITtxoJLoDG/uPETVY+eVtHC0o2UepXm0m+Nf3/P6P61A
y0Wtm9JgDdKVtNYV9w97N7xkvYqNrt6iF9d2CFNhGeEBj1FzrUeIdT49Jemp0L1qPWaEZNlyjD5g
EmgAR2AVIdDyATfWUQuPIUgb+9ASuAPgpj3UPNeRfeOF2Fm4e0zYZr8fTXokNU3MR5ce1ny0rWMV
eapcjixiNrAczYh1//RxhOXp4+jViQPA59InY8wfnnMZu/+bsDNbblvZsu0XIQJ980oS7ESKVEtZ
Lwhty0bfJDLRfn0NcJ9bdcp1Y5+INEKUbEsimsxca84xSeHQiKs0RcaC3cCGf2iMQ6wOAB5SdYgD
2KqHlF8n2OeI+tW+MfYT9qpiP0Q7Btl+hbWrLPhiu6BeRpTsMg8C0FbqmIO2ntoqJp4wz1Gybx1+
EX4tdvSso+6jQ50hd/O8jGA2ilDzh+CVzmoCpuE/nDgmvP/P0ygglNz2nMALqHP976c124zeplrU
rjGQ4F+cvLWHPwp1F7kZyB2LDS2hmKYfIMZhQ8ZMb2xib2MgH4bcQuQQidUynMqwl8sw7HAERW4v
w7kPzyYjJ8y1EFQHo74PoYUMq9h2PBvAoxTbQQsZoFIYrRMqJzS1sHeWMfJShTMfq3AACz8TEhfO
KgR+m6R090J2VxlaTGvDIIaCMcp/DRy2jKHaBPbaRNdDjKG+BkoPiHG+j7jYELDIKPuN1mzIZVP6
MsgDZjSg8wGFgsbHcclaXCyDFN5hQJMbkjPbDaEcQmUuY/LD1gwbPoltYVnpLsNIoVBuMzMc023p
h4z8PlIfFhqRPOQxLAPqEMMwwpiY89tEIgh972YZZkb3D6lTOGWQ7In1Il8BlfumhP1OE37aSLUp
anx2y8gist7XI8RD2q9whhFPgZuaSPfDl7uK9v7CnaDwxdITwuNmgemITTJssmFDoxkU2kS7OQ4z
b2PHlGqXMd/HwDnGuPyem/QWQ5RJpgxdzvJEpSwsOIMTb1HIgj29j9wJGSWnjNPtLEPcRzWHEn/a
HOJSk2oZag77OZyX8MJlEMMep8ughEM2CVLdRZhhkbUAHmCDmozljao2fbUBI8COzEDEQD0YvAHt
UmSs5hoFLkcca2lMhuMGZTsjajbA4hkSY5e+sZxl1Bpf4pqEIkfFPZw4ocNypAA/mGE7hCzMOY6c
R5OfBHsbP9UyWB4z9BSdaTil28ongHcZGX9zkUPgamP5Eto4qGn696GHo6gPWePgZJqMEJIUo7uP
mWDyALJ5CNEcUmcBNQKdJjg7WvBqg7GaVPCUsxuRP7w2Dj2px/oarhNtr39+gjvLtvbfl5A8wCmn
mHbg2paN2PvPJWSPDgaILg67yrvc66z3w1QgNGWPCZZpSPdqnMx3gE/EbSnHeBAi+0FrlLz00bU2
9ChXumFjMagIhZBVnn1MQWBufI2nbUFupQ6CqjUtY+tEcbbKakxvcHv0J/pErADgIZTOqD/dPyV5
yW4B6eGUJsFhbn0Jy5CGmOen/gtbPgSdCRzcKHuvFwFgsJTs/+cANnaxcZmzMJCHDwugoWMfqOJj
qzT/1e9KkHw9QXNFTeE/KrK9I5vyjeL2f9rfe0v43R/vq0tIqcOUaVGzMv94X0cCzHJqupSbgdqt
J32IH2sPXUNcHhljcCgNIKdMi8tguvx7xMWBGTO7D2ZMBtNlVCxHpkuG7W+6R+ZMrf/XhBmhWvC2
TJgM5A9/T5jMmVm+TJtMl8n4r+kSMArTpbqPv6dLZkwaMsyV3bi3mmWuZBTOPmPQwU+W6TKK/zVX
Ml2miDmh8W6LpNtFhZcQIc4B8+jkROHioqj9Sbt0uBDP/3yVen8WZ7hKPfZsruX4JokG1vL1f1tm
5G6aqlywPyyqxj0W9OZOsqanNvnXvhvEFgDT9JG287ln77iLY4vY4tyfH+6Hri30BTMwrMla9vet
n6IMEoZFu8u0v5RprBtJ3hcKTxrTTZxf2OdkF+6H7wQPLcuJ//ep++fxBEfrekIufP9C1di/RxPW
iJ+lWxlU4qHtRLm992aBhe5Ldz1NRvsRaHJel9n4TijAz1qC15izKXrpBnM/EipYIUca/CNKqng9
jbDLTULg8kyv3sxKsx+IhSW/nWS1N9LxzLP/05WE8dbU4T+pzHxF3VT+HFV06uEwvbVR9XJvjDcV
ggH2oN4+AGnuzMp8A04ingJZtb+JwKWEDrgO2nSUYUyoZdgowBD/fOruD5D/fSNQTqPAqOMQIipS
X6p//3bqoIwVVS9o3LcqwMJT5ghTslK9YEJ7rMCf7EUs/JeFuEDKz5y+UFYByTukaB5LgFaZqATM
ZIIO2n5Sn6XVkbgBSjlR9PtBiBiXJP4RSBpF0oOqi4D31FhVfE5mnjyIuZIPfRi6BTVaQcGEpxQZ
TbbpdRKxU1W7F98qyyP+PIuUjT5/g9j/c/lD6JBckx7pXXIacpumYk3e6cGGuC37aDrQJ4F5rZpS
py/lfhlWBh6IzS7SUs45KUFkOUyx9SN2tG/yPdRfbWJfB0Jxk8yZ6eHzb+2uya+Fl2uXf37DMfL/
8eihzGEuKbWebZtmYP1ZFaBwMiJmoSOaGTNdQt08gGCRJ7CaOqoDT6xURLiEhzPxrfWdn+no57+C
jIkRJikFSALnS+XQhxViOswUqAvOw64RcMhst4w2Bg7v13TybkT5EI2ptPEZUSY2hWh+wS6CpMd1
9o2qcNV5Y/UsIr6j7yiMGoYxvfjRtZtCNf1qLMe9gMvzngAIDo8EjCCP5xUx21/OEjSC2cNYTYlL
oWvZvpMcY6yM2LqQ0dWfnA4HEHkdKCTj3twM6BhwuyXuCy04WtTZFII1ySh6tP6XlTRPFbnwv2KA
/9lAjpzppTQsy0tLaXxPP7XaNaY3nWAwpYdMj3lQtL69F27XUNNB2jXrJLkhaXNxcGjNudQNDiiu
Qi5Wfav39u86o+HkI/eGcmxWRKKAwwgGHABpNxerNCj8JxppsKIWB52h7ZMRzVSDEPAak/iznhFL
BRVQYLdJ2zMhGQ9axAQRtLY4m1ThNhIj1hpWl7cXGjsjQeZeQ+BbaUbkwC9vjzEmQTindreVpWm+
qc5+0irbfQkIMN+glUI8QxkQmSXVFGG8vmgZBpKi1ByuxtZ99lRVrzA24wpTHVZPmcFES9sX6Go+
qMoqWt1VmK4PG6mA1ZYuXE0dkPfZtPHimbhsays23oAc6B6EM89S8sFcPkoH6R3+wyX+53Rg8p9a
S7cFjykFleCPOl7ed6VnugbLEckGCpv9ze3Ym48w+SG8JmEE3fG5jJHPSy82r+2k5+t6iOwD0W92
2zo7uwKNbk4pYWsBnsJ//vH85dv/+yOPH89w6UbxE5i6a9h/7K0KdyDwSCsjDDrOayKSvRQVZvo8
aPZ1LHKgcTZCiQqVe+PgpNNZ95qBDM5zYP4aSMIJabD1W5U5p6ydmwc3aSgalymdIEiD1qrv8vaI
hvmF0JT5Zvndc91NOu5UV3sqU3k1AUN9WERb7vVBUneO5iPTZ7H1iJdf2X1Enr2TumzeRkxCy4GI
wq3f4q/1WAeOslEEs+AlLLoKPXbpx2uK7BT25m9rYgHWp0X13CeO3FSlisl2+iG7RfaleqyX1OK3
f3MC6x6Kfdq8T5k+I6Qt1xDbSQceteHBaM0BSqL/7mUUWd0ikIfKN8ozhs5yS6At94rPTqaeCmdT
TJiOMzQFhzjGTiWmrvtklkM9XVrvkVVZOBJ9AsuXzzukoKXScLHZus0xQcb6n1bL/2dVZxFzRYeP
GqfD8c+eGVxZ9N6EWiJbIYB+asr+yt4a2NaoaKKQ06l1d5qPf4gL83Moa3SxRX9IqypHA9g9gWzT
TzRsjRN4eA7//bLW6/7Q+ISVNEdPBPZXM4iA6PnJhecCp6+ER72iZ+McxoqTpIImJ+Qyhvu6fKST
yrLtU2QopSV6OOooXyMqgSzDq+dMC362vTvtuE+CDSsi79ob3WuUK3DJqvKvkTd4Vx6qal1qbzni
zyVzS6vkQEiD/aBUar31ZU07SSdtiTr0GVMDmbtj5m/++cZh4/FnkZSbWmeRsIACKSb9n7kLAxZc
CxzGK7LnQ9Xb/gnQEAYjYMct7Q56L7MxAKIuwUGbQGqkHd9UVpFYoeY34cl9XNXW8X5oEYrALQMO
I/Tpcu/U35v0gKsIn6ifHVmz9auiBI4/E1waALyYi7g8u0WxRcxbrHyf/lYA6uPNBFCyWxSGSX2Z
urLBlu1oqzI2xTtuFHsd13BlJqs9RSrIdw3x0lu7goJqtpX1JrJDHKHvjhDytis1UKQ2CXrJEii1
91f3Q+sQdOd0NGIiJiuYq77BKrzQX6OEVht+rWhTw+TdwhMU61SM5SlzXCQKkac2aKDK52phh5tj
dzTsGlFuxaTRudUNA/wnVg0X4imUUhQNPYZ6OWxHp7eeTJpga0Khg1s1+j8BBo7fqZugQNasW2I5
40OTGyy6zdG6uSTp0h6SbM1M+dSCgYAaIqb1MOjFW+X9pfUOGjwZKq+ZnwWpqWEeBNHB7SL3wdXM
7JiK+tuBzY4ENkLhkUbVBqaaiSSJf9DJ0tgZKe0wF0hFmIiYLENhAEvD3YSaxbmg0dilC6yhTxJs
8ctHen1DRNMSleimi1kFzh0qPt6Nzt+jA8DabUlgXIjZ1j3SpL95ipHbndlyGXGVojZVGEliCU7C
l4B1C8tca0mansWQkNrlYWZIxvJ3X5Oe0BAXRK/ePC7GQRIRvPxBn6x5O5AqsfcwGVEUR1uWDJ53
LkojeTAqSHcCWTVrE9TXY/Yla/TNXPb9LW/sn1rUITxt3hPYcZTUMKZHKnKR/OIgVG1hPtw/amzU
lHOpq5v2GERjfOEUDCRj+JwGJW9JNjqnifUg7kFhPtsevO+FZTvV6UVOqnrI8JVB2WwepNZa44qo
HKAYZY3TuWp/zb6nzoPEhQqNsqAI5bMRGeKfCWDKWVjfaSw+yaZQcb+bAHKuBkDMiOISc5dqFM7c
Zib4DY+DP15ZRNKlXdsxukGUFy/08aoLi7SNVU1PaBbrv2CkLFWkub02mZ6cEk+Cp16+YLpXG33x
mLhgD9tFS6Vqcm7Txg7jEts1oICK4EeIpC2iUGT8RUQYD6t1g8V8mh6LKh03sp0nFI6Ft4/h+xPI
FxkvwANwjYvZCg2rZ4fqz/qOZ3K5JUEv4g0oFnV9W+Fqi51s27fV4gkfnLXdTvFFo0mrQOD+WvJY
hD5Er1EPlXY2SejFgdCGMO07bgG8Jsp6pEqO62p5AeUdpR5i43XCFPLYp/AuB8JC73y3gWbXYw69
H15Q4K2lbccb3ywJl1j4prrmTcdOQWzQa3cPYgFfeDT2x74ltm1Wk3HQoA+vB93HXJuwg9HGGEOD
GcSbKOLKtDOP6B9TPVWxle8T4Pmsdbq93oCbbCnm0G+vcBvVKRmArlH8puskqViO7HMOTTl9AFL0
znQ3KTZhcgG4gdi2FT+2/LqYHSvYNGh4H8b/PhQkcaxU0RFDoBeXFBHHs5VV6mJb1TuUkvLL5fkC
FKOLkLb3yabNLPISfW65AIYfV0n9YhtNjQJgxYNW4BcORWQG6AQUppza+9RTx2RfMgFxY7Y6pBC6
ZqLT1gKd85nE8XRtWjnCeCjdK89l3U6CnLNEuzorE8sHzFsAHYAvhZXu/dz7fT8HjYPKIOAcAy4s
46cuKvc57ccRKbPeaNM6bgVF0MH87dfEQEmKiZo03++Wvru5DwRogPasw8I00BWgIOLsBFmmK23w
7MciL7+nwvUefT/H285TPGw4Cwe76Qa65d74DHADbmE1vg/B5Gw8oxT4ERr5EbCWTSf/OWvZMI1M
sTe/ql8K2fFcsK2blXGaLSS3hzyhwtnPaypcgLiFBwUKoLl0vJQNDRY1qTmvsRU/xs0UbXppiLck
ABrtJ3VYSx2W2d1JuhxAiFU022561Ju3iGocu8oQe+L8gBe52dVQlgEQ2D8J0au+9Lq7eMzIl2Hp
39v41DeaSylWBf0pLTIRakB6QrVA1K2AADq/yZ+YC3DyA5iVQNZ3XkDVlev2tXYHPcwbQx281EUT
gtvLqI32BVcg3UWgqa7VJqsJ9cvWMwgRZdpoHkaKMds5UCWVr4SSE2ztif5hbvjJZhbzfCrp39Bc
jadd2xS/KspDBQA/cuYQMVHhBCcx5DekxS0P4ZGGaUyI8EGN6sNNZ7Kme+sjLeEdQTOAtwxItRJO
8hTFTcR+Ash2xnuHPXnBIrbAkC0i0falUxtnNXXu1urQz6focHzC0VB3g2QzKq84p7l/ZLsyHLzK
4wHVLBYOwlAiB12s6bvVc5Up0ikz79FEsBj2JOWERtHTK3LgOwbNO2zM5hNcytPYKgUgY9KOHsVM
0lDG0JK4VAJwJDwdaILVRmo9Fa52IIca8VZLRqEW4foAFfkyLdO062iosW9J7PlfuaXezFQ0bL8J
NnK5Xwrgeg/QsCQmb57UeT1tZaogtratfmLtOawSTLoE6/ioVFoCNqZxus42UbqOiDdYtfwt7vrq
qErDIfwrIZw4SUgirr1FNtrQ5GDiAFfQvlvNFxgXsCZ9l2EEDtwnHSfWysVf2ykNFYgNypRynv+Y
YO+isdFof7U9NvlY8qgc5gFdAOX3qcqSNzcyrsrrgewUQ7YtpsVbPuJ1LdxZQyQkbNId1WuagiiD
aUNKQu7ALDVkjo2mTAkH1REW2FAYPeTYI/CzI7Sn7MGV07bLpTjF9AOvfWtrF2k/cQ2aH4guACl7
rCeiQLsGFjVPu3n2LGJj8ejtiDlcefjiwoa4RXMGflzDmvlk730wVNpT5o/cbdzNDRz3+Bt8JSZc
Ccq37dgx6vOUXeosAJrCc+CcGPH44vnDGVgke54abxs7L6TFrRPh66iLLUqHeeX6yn+0AYqxJfez
/Vgl47msvgeSSmpsq3DDOp1MJWOGpW4oTPHw4o89xoaL0nJrndmYGBzoHGyhKQM4SYnslhXvzYVe
7TU3H+nE45y7ZLh1xwFUThISSdXv5KjjKQ7cX25j1I9FHXA5tLgOOuPhfw4eQNS94gGVwewOhYEi
ptG7tzhxq1Ntt9q6LqEBR0b1nRtjxNKpKk65Lz5LPBbrNCFyzFI9YApUXcLGrEjiXbkb/o6qtayr
r/lHOy189pO5eRHjZztp5mOykK2zLvk5QmHcekOOscQ19ipx7KPFdbVumg6PKg4jtOnxExgQ/7Dw
b7SylfQEtN+RnU/XqMy/DUy7m1JL2yOWknbfVTgEsVqkkFSa8lUHEBnBwe5PosFqX4yduyuFX578
NLbPAIvHVQI19lE5GvY3dJ/IIyhlmtkEu0tuKzI4T95cZU8l9JSs/eUTjwYzw8QDkaL/uqLUq3d6
jw+D6RcWV6+TiNhXn4lBGUFDwrKUj8SGKle0J+gs3nt2Ts9ryK8TZJ1VYZLQ7s2KzalBGN3yZg5D
4h4djyBHEjcvSFWQmEMeV4FT/kxER4zQXNP/m7h5/ba9du2IJ6J1z9MC4LFs48MfDRWOyugJsqdq
StQspm/Ngr3tzVSOUmSExOlkJkI2fW1k3/O89MoCSZx3Z5fQelEvkL0HLPGB4Iv5MRFRtZ7HuqfM
x9vg/TYnEVygeNbrvJ4JFV8U3Va9YCqneu9ayn2uKR0CX/pWIFJAIpTbbEmWyUgBXVE2Yi7xEvcr
61nsSgCWwC/T2qD719DohGFAvnDstrCAOSwiysgo1cmWdYDMwjrJsZMXIOb1pSfdtiZ5W9ovnWjm
d2c+TIW59AlZygiwGkdDs4yjXD6SRLCs9NYbwxnZfIcI/9okbvP3IREZqSyJuogerBXpgAR3GK62
nftShUV/bUbgwphDu4M14oGRXv4RDO9zTP7qynXqbexSAumKmL6wbWELz9t8LwK+YecikUvdqPq2
IHqlIn5rBWZuE6LVU5oBOK6l6DdVPwehZ1ApyUjL2ojRKNibVMWWQAyS2aTxki81pFm3f+AOoBFu
+8DwVJKcg6rjWmV2ENlonej6qbCz5/6dhfinZrMZ3JDp7d7KSQKDGTE23F8ODsYaYnqcR9ULn4jD
+DX2sJar2ACpLsyOH7kdSDgpvgLQJ9It2zc4pRnK4waEfaPabX1375ikfB3TMn6+G8ACzy0u0+WO
408LiFFTUv7ysg5/syZ+lkX6WyYR+5Q8Tx76wMPHy8IfAJq/Hsd6ONdUFtxVq7M+tGv7yF1tspDR
rUtgAxvKGvar7N+IR0oT63mgiEg6cuW8Gqb2pbtMNTiRaMDieIg8jMmwYJrN3VLvq+TbTLJqj6dd
kt1lV1tnxq2BywVCUtO+iygbr5zYC92R9r1EP3oWIxvC+xcRaQYewoV4dPSbPYmXQrjprcziPSwt
bBeR7i/RIOgtpjFf0WbpH52pR70mk5+9zPVHeG9skjMwUugeT+2sGReUsMmRao7aZF06fVhk1K4I
XYLH2HgACLJ52pV5ceRbtkjF5v6VzGIe/22ARmixThXJLPeZ25Vr8qV7SHRTHKZEaXwooDiBnTwr
MolP9BYSiG2j9w2TimSt2pm2aZe92oslBZomzTBA3etsIWL1Vu9fnRoPr9vw97WJWlZfteJC0N6q
93tv3SdxdCC7gtq3+J1l0UPiZubWC5TzFPX4Nms9Y4OW5NbxfpAq6veenxyGhZlKaiDKN/4N4vwj
Z/gjQRUMIYACgNPrdKe7cV4PVEVXoNcFknqoFr1T1JeBStpdjEqZpYG8kuUnE9ZoqWnULQqNKICM
umPeyHQdeElP4gdkzBbmS5F3hwr96LvZwtwkXcpaG45JrH3nla9Cg3fqtPLWZFF3Erqvr9gE9EPr
/Mry0M+79BfFepAKceG+aPSKtlWcs6OHyBboiuSIEmFRjqOqiX55ka9detspnyGx92kJ3DZv2Pt2
2AFcWz3xyIfVbXO9PqlqAPBLxh7xxLq1miJqrPpy8K2BTU1PPI4LxXVlYlL7qGJohbb/Sc8muZCM
ne2kmBtkDJVc953XHgdtBoMrzPRJL4xnyE3zrVQl6+8WSV2s1yxqXL3YtY5iVRa17kUu9Ha2hske
qu+bMbf2rkfei8DGSplBOsd+CBxgxJlGgJU+I2khpzANi2WNnfTqRTOjszXBh3SWw5g3WONVYb8Z
wps+fG48ChxzdSU4TND3NKfPNMu+nQY/JP/FCu9yd2oTDQNqCitQn6OjmHwOev1bx966s6DWD229
hVeD8tGZQwp8PX3fxNh5C9HdBeQWklv6XVKO2kW1PjxFWsqupGgOJglAj1g8uoVG1D1SmJg3zmAX
ZMhkbF5jNb5OQf2s9fYrRlf7Cr+xe5U57spSm29iYH9Yt+SDKys9MatnqON09iAVvMdkxN+2OLcS
ZmTWY5+D1nsnR/NKZEL6D94B4yXAtdUFUGgVN/L/IGm6mCzzCkWjCEoUf9Xwbg/tQ0sh/He+NBQS
nyRizXwbx28qnX95BK7vDA0U9spZwkhQQteP9Bx4rwK2W13yMlQsxugWtqjWiF3LDMPc6bjmNzlP
AHJ9rOmjScEJqSB6JcC0X3AAWVv059j6koMof0aTPa+UPqdXeDd3Kj9+nmIV6+5B+ODooz7eYbnu
3lv8LXgSaWYNJaoTzOfehfyyjFyT8Xm5oFtu/w/l4F6VkWSb5BSPrTugCxb5l25k8knE+FnB/uXc
D58ENDpvY5xvE2E4D5pH7Yg3FoA0RUycHq9NQX07o6q/1ggRXYHiFQ/YF8B7ZD5QmxFxWVrB7Cuy
wjk004Kxi30qkoLpra6v91f1AE2uknJDTdsLJ2f2bwl/dQXpl/DgAbhDkteQlKRmnLG2jTf+qzxN
gUKAd4xEJLc0+UEktJQN7lko1BWMHe+u8zJWZvUAo6AB8dgtDiHstYlGgGcEtPAko4pLxyBfzlAQ
G2HHub2mrY3Kds52WXwkJl0lQiOg0KTCLtdTS0EFJkx3Nsu+P2MQq49pN+2JzfFZjM5qXUvgUsPS
rC7z2goLy4kPy7vXBOQq3d9CNflfmjbmr9pQqVuEQV7VGVXc+42yHDCUMRXEg3tkDbPOx7r+ZfoQ
Ra22Lt9Mfyy2iZ38DGj47itzrvfj4P8sDUCsQ9L5H75AHexrWn70pCVXvps+OgU8jMqAPAEk0VlF
ec7TH7zyDZAeOTNMD+dOK8abhbCDGTds48+oG6ZHia8GkNVoP+h8Q3iiw6NDbxBK04Y+Qgdt0vXj
Yxmk6HUBnhRIBAwJ87Dpb55Bl5VmmCKgkY8yUkweEDYaPM25gCyTeMk+v84VHO+BCE2Y6skj+fSs
cEeSjhrbNTZs8MUZRUx7orwB8cqw3hXQWl9P9WeXxLMzYnJAbnFaAijxvV1psoI1dSRsd3O5Rb+S
zvV81SHRvKJ3ZpE/sGPDSvbCCXw3elt/7yPWhilRpADwvqs2Jw2hTazHuQiOUx5EKPr8+t0a6WQS
8dktEywkEZETDo8KsIv8b5Z02quDm2gb+xJgY0b0ouNVVCxMi0wp9opcER6GjbG75MCtXo1sPWnc
g4DxP/yy9LetizgoGBx50+cPhQRZVz1sIPQmT0KPoVQRtAuESHsK4vgvsu2SIxz56ALw7r20B1b7
GfWwVTMh+ZdZcCbmESLmkMCbDLxop6YkgdRO4zzm10mCfjhMc8enhv6mmd17n2b6AmDtX9M8D+Ox
b9cNT+CPFiDOYxSl+iuseVx0nRgf7i+NlNyAti2hS3vVE8kQ+tkB/r/FHz/tIHqt06Uuez8UdrR3
U/LSOTHEQkyytFcyTpOw4GrY+7M9sWBtPwsqZju7LuK3OKLy01k107gQO6d2JDuVpeYcSG/V+WCO
3bjuUXrI6kTnmgWyDh0V+llNjFqwl5kzPQ9mssf9YqOBLPMfc9/TvEZ/ibAEklHao4TOyFEshO1f
8fwjVR4pSGU2UA1+jp1kU7qSc10+D17QLFjIYI8Z/6xo7IRx34gHxRolqmPSltCVS5vlx5BTeKGB
PF0lNdGVaUyveZybL6xuQoel6DzYLb3Iqdl5OaKJewSKgApOCm18tIaZ6KNMeyzTLj+NjokhGuJQ
PmDJnobP+4tADLd57Pdzb0EVXA6arTCBCV0caU2daz8tftiJ/U7Y7xWP7UOj1R0RRxRBxylsMt9/
i6BFr6YhsbjcWugqcLt7hHAz4OxmogOtacGxmGS6j1jD1ER0vceDZa3NBnv7wBrhPLjaB7GFl7S2
0m8CGC7TKD8dC21wnTm/a4oSJ3ZKEHbnOHq3/N9I1bhstBG/xejigTLI1t05hu0+Y1syaB2Z49Ed
kZypTswHYcPOwBfuvLAXcjeyn4ZtUL8FJK48w5trX+bW8Vl+zWKbS1+86LkNu1WvSeEeqm01DAC1
lsX1HVEamwMf8XmgopCEFqWHdAl7HMYsXzmLAsSvKaq63nPuZvIyxWRRjYK/X9dWABjSjwhHAQKq
VLQkybTzQ2JVAYWUQF8RcVaykEER4rWKpmQtj0Qm0jhAVcWWor7Ncx6EqcWF0i04f6WI7G51D7U8
/hC3USvFeoJlcHuMXHZcssSDbYnPPpvLk9t5n8J2kxdnWTC0rs+StTNzKBh5sCkbaojCj93j/eCo
vNioBW53/xd9xMVYq/UAKRUjjrcHhxGfJEDsDRPPhzAmsVNjwRaP1PNjFy+r7fxGTbF49AqMO2wV
ndWdX9bVnnnWvL/L2EVg7DW3sM6RpWC66rrgasjcQ0mvLUMOPa3Z/zdrlhnNU4pdgrbQ/JdW5eyD
SA+4VJaTnuJ5NjcCoQHaUjVSmoOVgi2upqwSWFuv+0XVfjpmQ9Mn67yZdk5VHboOZCH53mdD87IH
iCNXi9zMsOt0d6+Vfvej08+RRDo7lFa8SdsA/E3F8ojoTv2KamE+iVI/W0ka7wikQxIdAd9MsGzc
O9A9tMyj4VExF96LVZIr2i4orpl98UmLDR5jJkZPu655AioDGd/EMqhNbYTN5mupGd5X4HoPkfS5
rqE7sDoTP8oOM1TFXdlyYRwVOJZiz6JWrQktnI+EqwahTrQCEPUhps7fss7VsNJTgNzW7DyOTd9I
eguC8GmjIQS9mmFjUUu/oCjQ1lpOaUN2xhU3ZwroXUX7PnfevHsjORCUkyfhH3mPfqk63t8R5LHe
7DvH+bAzOezNeoZlEZU8NvWpWUdR1TOJ1/WjG/VnPcPOX07ey33q8Nl7r5PY2RjspY7QXSj3iYnG
bVShmx0JgSwpwT5OtvFqxKo73F9FrXnLeNSf4sGmEkcU8cffH03uqwG19wofCZW2UvmOzOTo2R/E
DnhuxsO+Sb470LeGr8YjXRnQOqWorjyzu3U/0fe2ZLXrlh5VUp3u1IA7P4C8wf4A0gIvkqreUQkn
pyC3iHj0aD2K0qKb72ETtNEg7oOMeyLPZSitHJ04FXxKUc1fbTcNRyey66swjvfypuU5WIUANjZN
7bxHgfWeE9i8lyYSK8H7Olcnbwjcx54kk0vF+vjS5J77UDjpEaBZi3Og0h8KNNnrNteL98JBAjrD
oPphDimOx3RiNTxLoEDQREd+zW3gzvOlsruK5DPjuRps81qINnrLmmfWRE7YAI7dZVaWPrKkVzs5
jAU5A7ysY3RjCqL5zphm44XH0++xwmwXGMm86XxbC/0u639EnK0pKua/xEwOJSuv6tGSwibqVRLi
Y5KG2eUxW8rOqa4RswN5R2byCDHu0nY9xcxM0EFz1dXzpnFnKgIO8xojQzua0WaII+t0PwA5tk8p
gbu7ahJf+diBuW4sNq7smHb9aGQ3cFWYfFMKgfeXYgQQS8xIpvUvKs3Ln75u3IZAJ4wn9vBULMvx
VMzqc2gqFlpLgnsG6N2Lxh8036NjKerq7CNTcGc5Pancnp5sCrHwdHAu/BdJ59UcKZJG0V9EBInn
FcoblVTyeiFkE+8hgV8/p3oidjWj7d7uUhUkn7n3XL+7A6dGRhcE8C3q2GbFIdkHrrtkJ//2JSmg
7katBsxuWaJzX5+dlDWvksMejS3f/ftSt1S+bcoN27vNvc94JtezJKziUd2hy8aG4KqtN5ukxs92
s+4bYVznfDHDyKVXrEryZpdSFx+6rJ6bxR8uwoi+nRveJUXvceNHBQYWvCcrc0+R3jeXf98NdYmY
QkuJGrU8iFWIn9zegE+NvQCdIzLC/9Mt/0Vc5rJ/I6I4PowqQU9ooDqXLmGpvU0ScugVwxgO/TRt
K8dIrlYxpNeoX47KrI+uKp77Es8R/VR8GRM2bxBZo43JFvOgdFqEStcVtOA2aLp6fiz9xXtcWI4G
Fj33HhmD98hmz9wlPaybVtY7oq7Mk1iM8dFcUBdYpfO79KPYjYmmsV3OObkygdC37fMXLQePhbhl
+GLLtK/6HsLJlLNNpAbL5vLmVrxVY7cv1S0rgU7leYRtsCntcaOrGO15jtMh06+eRvxBUMoKJHcs
f4csewQc7Vw9YSX/M+b8tB6PJcKRNCF+4d93/9hzeeTqqyobPWTKaXmN6TF3WkseymiXZ2mkrPC1
Ur9OM/RPbbDrp9xNVBgB5N2WJflUvuuqa8S7khSGOMlYqevI7ecs2blsSm3PJownzMgea6x/Xbcg
VVrDaTN33on5HCJDXVoPmbNEu8VjELD0h8kY1F0sSWIczYaEsbqQlypBmth15LHc4KyKj/BsOE5y
6PqFWMpl1k4lstZNDdIwlFFNqkrB0mLDUuwnArZM7KcXkzSaN0dG+uxUeq1iNJdOm8HtSVWol+Fk
3b500tAJrkCdGrXWphirZO9UHmmGZJiHoi2gUS1m1XIyWBCBrdze/Avey0X0hA4B8IvipLNapigq
nt7a3hsP/64s9vOkjvKC55jbDF4PSU7//pV27UZBdH2cFJ3J5V0nbw4X624uMjyxrmZsy4rP+N+f
wrB82NqPzfEfpLQXDJNCs5pMuO9ASxefjbiy2LQrsLJrCGDzS9ZbTx5oiIMcZ1Zac5+dbYPxajfe
kl+oDsg43sa1ZweiG1nq3QzVMLhL76Bsf9ew/M8GuR7R1gS1PV59nohorUOt37KEYISQ7bMyvmZT
cZGAEzzY9U3PfetHQYFSrZkFtskMnq+LuVUisHDXY/uK+cNfTqzl7ydd+ypQV6SFTms32ifRvWUs
ZOa5ZJ/V40jej755cEZvuGlVgiSpwrqa14U7vqHNwW2zHvP4IkbEWPOHxYC3rO19bmnk8x09b62c
N7BOJNfpfx7mtyw71IN/12NahfbI597/8iOuEsu684i9X/Zx/1aJD7M37lkBcuDEWOYICCzl0a/e
LdI9a0iG8AsghTcrVx2KRB2Gm4Fi+iJ6ot1l9bIRxB0MeUeb7hLoBPciesFZe9tEzrwTMe4t+Vht
XWo0wrhAZ1YB0io6bxWOzP/HxX3smq+O1FlAC4wFvKDEztCN33Y7H4g+EsXWExy/BaEWCxo+AP+6
H680w7/3fhShjdnClOx5SZ518Q6FYNflB+HvIx3KeoFBd4jCBK4nLsVhOXjWd/lZQB2v6vMAzC9T
JAfOB6//yMye1KM+7Pj4eUyv27T71lvAg2vTuUJWXLlE6CQ4BP36cTEA+2r0qohsTdbVvV2fpVYQ
3bhse6VRsRbhrWqADXdwhROARCeLGC0BIZlxz2Y7ZwQ8oHrT6wqDnLtbRLPhwREmHP99luFMNsKM
SOob8jguwz56jYTBJgj1ZkcTT9YD5x4/ulkRUhmTUAPaHdUjCd4YJUzGmlGWrlMC7dL6KREQyYtS
0qREeza5nujOC3PmYHGABacA5dIYGLeD1m7Ch0sEj+98sKmGrl+uzJFcOuZinzp+vWaxaEMiDMOM
51IndOhTAi2xT0B5f2VUyADAjpg2JXepBp9qoCC0R+/ZmIgzwpNRaMYaMw+8Hu4wxSM/+yWRbY0U
6o7J28ZIDNoy7Cy2oUJzP8xfoCm3wpeXBduJwI2j9HSLNvd51tm0yLNc+m0OaaLlxLezXUHyUniz
MsmxI1EcQX8iN5J3tJrTd4dn2rT8ohJ70r0Yy4l5bQfw7v4M2Z0HSzU95T5Afz4NbG5fxFKxRuEH
cslHVMMdWp1VMln30IHJruiytU2aE/fskGkgHJNq0/FgLzVojy0GzRmRKrIAZaYrEnI3SFkUaJP8
wRtJYXahrICjpwNnpCt39hwf6oq0gijB70iD1nfhHFWPk1PvE9KGCvQ6aZQFGQO6TJ6bmLRWtG1O
nCEmTQ8dLNNxhCzkVwDcyqCYOLEQuR8wn2x1FhBMPJcXyS6d9cqxKGNyN1Xzl9xo7alvfpS1xucx
nZNEnlJtOXS45Fx4xZm9PFio4V2HBOGBI7L05ZZN5q4u4j3B5axGdmz1DvAiNqItEWDNLyyNgfz0
9s6pMRBrB/6jOZ91/jT6akvu771YUR0ESVSEk4zCTpKybsd/FSZ/Ke37qXCR0OW8ZQMnNTiAOIEW
J4ZH5hVSy9dtQm0vJuZNfbeRtnvIzeKpXpB8xMhGubXQC9+SytYIS+JA3tABpXpNyBUaFiTeJIXN
mKWWhYsrt1jBMODs4CAtev4Y5eJtlKQNsMrSyT7Xl5EkM/cn17EpT++T/Vm15ZdacsLiuC2NhbNl
dP4kNNWxwOqraUduwQsrzjCpfxkWoUojwbKpwe+8zotmBT5A8aGtvjPzIxvh7eOLHIf6kiQe7qzO
P6JA3ViG/GC6EUrT4WQiCiDM4m4zpk216oeIZRfzOvLgYy7bpNwIn9E3uXGu0a7rsv3yGdLuRmIF
FVIJdyBTsTKY8rJ86dDgNDM0YjzGNwuhWaHO0by1G7U4+bF7d8bKNIovxQmE9nvbyTgcTThZpDzE
THE4izPRvM0RnRudggUGQ3Pbnc+aWquXe1k1J5GWz2053hdI7bj9T4mw780Yy7dRbbQJ8l05MdNy
7wpX/80tMB3poyTtsI9ixjVGsERZaEf+MRvn3WAaL1nWbh0XQfR0QYXoNd6f0v2tO7E+7bzt5Nhb
MRZtCK8qGCA3k58BQNoW9xY3USPq/VKVfy2vGLvCDUb4KAv1V08WfuEMBteQfkEdqzAE3xQ+pXEw
pX9dBMLVOCnY164is+EmhnBqRfuWESBZX6vKJNCn69lGa++Dm3Mqsh4YoKYnUA28djzMv7IomMB8
NQ+kqLxgrKSc4vwSCUC//hDd3HkJA4AC+HgRI5F2OKc1tFvA7Js6+bZi87Q0XRjHd4V0Qi9WKK/z
J990V/aQ7cus2aa6dqqMiLV0y1A1izZVy/lkZs6Bw/fB9XN8SEjmDbzXcvylFzzMBB3Vmvcy6u0n
WsGsYm8RbfRI+8tEd6rrdm27ckN+7EOv0pW94FI1p41u2esZdGnnAQ5ePP3g9xAM5x/bACge/c0m
vrMx3yaFj1Wi3ya9vVFuc3Fi/7Emab1CL9mDEpmiYqV5V1Ebuwh1LwbhAuVCC/wHxmzjPuszMLaK
RHiGHqQ3u0vK7ZueDAwwKkKXO7vXSZNI+6Y1WGKK2KEYWQjMj+BC35VleVinrEuTmDG/HlNJROu0
KPd5NdAD1ca0I9Wi3IruKIfaWY/ky4uCTRushbuYCSV5S7zcInRI8olqta0y1hsp/sEsQYaD9Lb+
gq9PUCmwYLwGONgMe9nUNvkYUYszVul7245uTR1ZEuzmZeoSaP3l0L0PWbSqa/9QG8+JqYIIeFQL
krwp3NeY+rO8gWR4otTDS2lQ2kh932rJRjbxxrf1Tde1+Bhy1tLjxSnldUJBM7jVLtPcBwTDiKQT
lLzdxm4IVWAkfMtp0bLyo7+xbQ0t/WuhsHp4nVWNFQ0Ti90GIO/vorg69OM195Jr5w5HmaH9kTzw
YOQhsYpxdBPji+VFPsIjcMHEo4YAGe7k3m+eUoYIpmRB4WdMMdFsWKn+N7n1s1zsZD209bzvkKus
llZ9qpFPeWH/xX7NRVc24LK4Jl5JZqXBMIvQ05gKCYBoDuiYOAvNXuksFxAQmhShMStpvBcBy8X4
TNTDsVhI+o6anwwbQOhM1SXTkod6qmyIbKRxoEYYyLcMCJhlwcLYtxRRkHW9DD0dzLriX1D2/FRW
9Vig2g4UGz0J48WLoUGYTU070t3ynHghc04vkbD2ttzuRmb7c1rvzh30P7RXFRgoAYRwyjm95jDS
jaPoETFU+tvgy+eoLd/0yXvMKxgnI8ItrpdJ44DqweqtphmZVmVf0twlPLtKJ9hq5clDthhWdZOg
jmdO31ckB2Y/aMll+NIx/rppvn6Ek0GYSA439P4qETh15o7NYzEz/22Jz9NtvPfNQOMZG3HIXUss
Rh86nsZCr8O6k7vbEoceW37BOBMaCBJpKxBCYfIr2jWkksCoTIXnjHiLpuV/bdsvt0DjrsVk2JvE
0+o3j3QunbXt+3vp9H8EGVIytRRA1iTTA6u4yVCbWkQ2mmSyMRbVvjn5sztqqKRmVN0FzyMVE5To
Kp3EmXFg4+q9+jLTEAzCChXtaa4FaAbT7MKe6gsJR8bRE7GHIxbVTOdpjUU2DdYNqT1+WVDOz74T
xqw6VlkEzCLPXm6rZDLLxYqN8PvEFBwuz/iW85fVt9dgkDhsKzplW6W/CaHBWDHIY0hOfY7lqCvT
j5LxS+CW+8ml0p0X+1Of272pt5d/i7gEkV292MT/sjUSyUdnWuUKKTMdhBLAgecziVKIAZ2ESsNJ
4xWxwO2YcEuWthkuWv9Voc2PrB9nOnp98pxF8vLv/8HGOA8m7WjBL6ic4nOQ6krQ9KlKLTpDRnWJ
hHQgtJvUQaDZSVrvTYvaTcf2LGCacGl0+68esneOud2QT3uEG5RYkX3E8eIykx23raneJkPOzGzF
k4vFh1+ePRZW1jPQcCRkRm4GsbAo3TRnVwHmjiiSQouhXahn4rs05NNtXhc4QlgbsqiCoW9/GmVD
UkYAvs9RTCW2efTE/GCUT/p0y6tNmnVXed8kcRdB7t8bmv6auxPQMGwXocaAbeyLgztg3YF6VwSC
taiDxkDpAPWTmoiSEWTdOFybsYYs6Nt5iBeRHes5HbByJi03ds28pGHOS5rb3gJyPjnzq1YqN8wn
EoxaPT7bUXWrRPJVJCJGJSj/Cr38JYSjowmf/irnqzYEFBDbHlat2f+41sZh9laz/iCN4TlP2O+y
1PnIEDujFEDUqxNhrLH445Ay4d26zGX7u7RCk+BrhTzkF9dhqTlAjirNlKhl4s0rBCAIRHwQ/gse
C8RZ5KLeVWb5wPKJ3CzT+pAE+0012UXjxGLR1gjzRTM/ZhTKEQdAwRw/1BS1nqmGz7T61fNaBTyB
8Q9jug4avHesT6DkzYeqsJvjzMLCMzUVaqKbQk1WoGgEPu/hxWV/sFLcYiPnAOjjfMPUhUbc5rFe
mmaQGs1r7VO8mVGPGx8ORpTPn4VtP7M3xz00flOHTOHy1bILpuu5UUdK/0vXf4mqZ1uukxUfkVoU
6I23Ixx05oVhvWksWvWm+vRK56XHGg6Dc9yZM5UFss80sBbzQrI9F8KT23br/CGxsd81FkeMiAsO
xqcqjd/HZHjxrYex44npFG9ZJtGHjCMOazulnCoLSJ0dgqSeEjvR710iEylvm22xpK9ACg5awpyd
uTKWfNbzrQv5vTFc5ojmpb79dzSz0JgKOygh3A0xG2G9/LRJ7ghTM+7WwMFZlZHTxmQLyWVc3Q8R
WRBVeREMdAks5FliZQ+YwuNY3SnPXTV9flwmBK6IADR7+pjwVip/OPexd4j0Zm97qApc694mlkPI
fJdo5auvNxWSfbUXAMkZqm5T9Wn0eGFIDsQSf46Hm7nEIXulJzZoEZ5/mywETYFZ2G6Gj6RIzqXB
MqQdPzgl1boYsmsZOegcLURKPi3sGL3HPlwqBCky7F2ba5fw3Tr2dk5j3Wcl2Z+DZr21nH39/K08
7d0e5r0aH+pCO0817o7UeYwL7StDU6bZz6PBAMIU3xEmAeWMcLJZx0eor6eJiWfTXqTR4m+ghjCn
50ToT6m3nIxoueKnOsUYE4NJ5xrxUj5qsDLkF5irWkdRrKU0qqBAwGBPfMft3vFQn2i7FbxQhYdo
mGudpzFTdSexrrhavrLcvmYeCltoBypQbb4vCb9dkYI3h03y7SRs5uUyqFU99S9O1V10nwg0z6ne
RLW8jvG5L5xrQZWI70IzuVbcguw+fqKmJB+2S+SPJUp877HARqacLWBfLEtCexQ5C2RAr4xMuzfa
HlRlpmlTcMiVHuX7vkoGFFQRa6X2Ti/Ec9INb7d/UuG+aM3ATInpme08On61GQbxgl2LhOn4azLH
j7JMkdWZ2cbV0JAopa0MAOEjqSh+kf9BBLpri4ojLyI/sKTF+PczyAKrZtU/SMSUBAkY1nRWI8+o
6PY+0yQ9ylbbE31+8ZR+7s10P8uJzqP4aikY9Mm8J2361AILa2MqlUwoyZjTI6YUD6zZ8OxkSFYl
6kkrqm+TTxZ0gR0RPNdnGOJ5aD1aSX8xzQwg7e2a9uwxp+EaDj3MEJ6MFow0GhxT33nNQ9JrUWgW
+i8LiAPkoZ2G9MaT6dVJmm/qDcZIy9/tJu8ovHL9DUo8uoYR3ECZ0F3lX2qUZ+WJ7zFNslXVN+in
BvpEhAJNt51ouSicFGwzi4F10V9qrrekKb/EQMkV5Q/wXjdDzzBLLKcqIkEnr45V+5YsYiDcgLDE
Oo2fGouLsLO+b6+R0OQfP4k+yyjd56r+dg0T+xPNyGS0WjAX5NbnS8JcfliJ2AuHQk7BWMeIX6ld
OYizH88F7wVyg4/Liqa3znIOfKB3uG73RKSVYTJElFYE/I2mvuIW36LoPiwLYE55G8tZnQjq0oSH
Jpk3ZXzwcU5DLK2PzupDs8YuMxqDzRDLP9u3S9oFzzW0Bgrx7Dx5HmvmMZBFXwIyxIRgkjUZ9LZN
72Zfpqz9E7jJcNUab8bE7gz85rZ1zU2n1axOLHMKAXK8oV5gEFgOb4D4/yYb04PAHxz27bjC5D1v
kFNNIbXecUQ8y47uZIBoNNIIP69pP5jQ9YGqKQc9A59PbkRJMDr9hYzA64i7ph7QvmnQrzZNxDtf
e/pJz4gW51QBelp7p2gEe5vpjNdw1jcUXmy2kfi4uk+eD59CqUBetwM6xFv2EEgGbTWPtBzkvX61
FjQ2ZgGJAHlXlaQ8TOQerBdCmkOrWQYGpujcLHrskEz6Diu6K/cZ6Czlr/3aVxuzOpKTBAHFIDw9
u7fj9tOQYxQSPDuv5AcuciuILDtoNRsBgUL3oG5RRIUONpUSxXPzL1loD9XAUVQyZUbSRhyCxdj6
QpTouOo7wl3bhSQh3mO8uHfEbdyrAQJzajeMuqynLCcdakiUt+n05UYuob2ap/F5cC0jUBVsPZcV
89G8uSBszdlXVREdhkL3trIY7+KlJiq14WHiCqAdDXlbNfO+0C/2WBtokHKdoT/rQOSHfbK1ERLr
+lAdu+Zjzm7OhJH6wK/5m7QCauYtfGIiR5EjWzE6+Vgq/Wv0CXsbNH6PmHfQaIx101PUWbH74IlI
D/XFKKExiWNtTUAnZlxP04i6nGHnZDhJWJA8mrJgDTzIrKlkrqf7053ts8w22XL4/N7MAdM00bg1
CG0psYrI/RXeGyt+XtwL+B0tJBEvCbXCgolZdngriyRwreLD6aIXdLhYeCUB6zTo2zkHUufHHiq3
ukW9FxPAjv5g6OmsaqJnHbZ39ZXJFUzCbv7tS8DfMbtnnWkvb2sejrWnAggUJ7vRJl5a+ofW7dCU
5S7JGtKn8WwEpcNzt5vW86RQ0AM6CYw6+dNJP5JN+WzO9oFqm17caqp1tNylkaFte20+dKR87Ygf
fJFAbYIpO4wDhU8Z03RpXX1FV4qsDZdZw4UIKlg9t7cclLEaKVtugAXqaryNzjYzsr00aLw0m/wl
8j27Ek9ODCwnZpWKOJySqiz19VDhOhrLaOdbUA7t/FUh2CcJSrw67I8t+Aa+TLSVOcPxqWAHsB5E
5WJNdCnWoIhsoSnq1MrGCwDObl/W0Ymp0Fmg064XMu/vnTHpeE5ln300HwydOEYz3hQ6+3yzIxt7
Xkemd2pu1h/+ciAfTBGYu9nDTe7q9DGPE4ZKegubjSeimXFUNtOB0BttvMRj1wV2RmogCjTWJIdJ
uS1aMGw9tyjwVDhv2Oq/vKT/ozx895P0Cz9BaGNSTBLWFgnrsXHO+PH1H5efLYxkfhgGxH7lUmOu
Z9SmG3iMCOyCVwU0yMb0qZB/QAa4b1Cdhv0S3gRnq3+/mgjiyiy7CTBeyp4NWCtZsBctP0QnnZUD
I3vR1cGRCW4sBJnL7eFUEt5WleIZ7eiXXpH2KUHSOm366Uk9ZQD3nuftTjTlKdKWta61TwjKthZ1
4jjB9jNN4kaWV7LGX622WSV0j3hZ6c1pt9ExT49tjr2XKDQwiOmhYIjIbaA+XLKOIlwDhsVQaVDY
bquYBD629OFI7AnUJSRHtA2+xKzrPBZl4gS2u8ITqgddgzu54lYRXftoLAof1QL7ybNLpibqvuu2
BEYs/HagtWP2mJXFs2UgTtRub6AyUbTz/IVRQMBslnzmi2ALjKYTp2X6sJT5Q98bL5G17Dy7uV9E
rRGMdKoznQvYIBONQRFNQBo4ij9S6P3L7Hwb4+CDR3OfujpGkJOzb7F8GMrCPEbccxEhAREz1aEb
TmOZXAie5bEq53NPikyXP0Lgj/nR8munhkPTR0eGRSgXXvyMXLYcr42duC+2+qiX5GI6FdrM5qku
y5MBJo/h3kZTRN8JBRzLdcdPyxw+YBPR+6WMYlrNB3DKtEjzkoVtY3/f6ROLcopauB6EFPLga7x7
qgju8T7GxwtYdWwuiwWBVKY6AaA7go7ECosb9Fuf6jiJKGKn80LtG2gfVk6hV+EtYUQe5PGEtJ87
26lt6rApek9JGArEg6lyHrmLX1K3FuQnvZcWs/g0ATImR+62ZGYOzsV9W7E1Cai7qmC3x3Sui65p
xTFdTqcGVsahIagVq86fIFa49+ZvcDT4vN2ntGM9xzoHdexg7twYnbU1pwkmFfcTgNlzOo4ch7dP
0xYmXIUmewG8zk6FAyDwOOEYcitcPG79hDv7YxgAB9cJSpwI2j6A+GWdRmsSTrw1Bs8ogHG06+r0
bFOCb4TnbStiXg2TidLS0yORIbQ0IIKct7TFWgDMflqBo2AGsvFkdDdp2kG5GbNnV7y1FR5og9Vk
/JF13YUyOAsQlHExJ97BUKzweHLzaHS2hl08Oym6QJXeA5VZIYy4fy1LTdC7En/V1mR/ly59mMSh
6PfjW6Zb7drozSxIW5iGcl4+UDw/FWXRscg3vguPFSLRJnzqYIptVVFUeM52rIFNKSteV1H7AggG
XRuuvSMBUOQyMdHkvtsuZcM9IMkSIpVyxgTGfHiZAsd0vrGpri3GXsIvdz6Wo8rUkQbMn43HkJZQ
z2C8WWh7s743k2XVZKRSxbHxnFrkBPGmvDGs+uSG3WqT1cCcRaPK31mZbrO3xPg6OGkKcbHFGQAD
F5XNUSoPomiPSL8fWbKIlBT6jHEilnUCZ0183KXxvkTea2OdnJiNtCCwOiwaQr2HHKNdSvlQH7p5
vvdqkt19yM84pB8w7N0myNHT0m78RfzZtcJxYfOpFUu9bcm/cgfv1SgvsuMSUhXTp1bn3kDpcqhG
75y7XlCMpUk0ATqTouGI0OyRMy5h6WvmZy1PNjMJ3gukJHrX7oGgvqO0eQy5qxnBe6Cb7lZ5z7nM
yMLwkFX0tf5pIGhKsprKQqq/ZnBJDqfVl7p69ozhrFQXuiN/i+3LPBCungWGc+JUZezVmqQOe3hc
WtG84Tyh7jfGhxG+JSEJ1bqO5Os05FffSI6IsY5LStUVD1kgjBK/K1Sx0OWaQTLKkFGe59qgiUwZ
oRQGtMXRxAaNB4DVtiPRYgIDMPr50V0cN/Sbu7aOH5RX4ArsXhq8XiGmKa7rKkNc4zDG9PsP2DUf
5P41yJ8DvFSOgo+ptxyMvavj+3PRe78QX7fyHf9EFX6SaQZVNa7CNsfPkgOWMjQm5fiLogPRNzyx
I+qKf3+MyF/nTDzhSqBmd6rzIo2/gZ0FzOHig9kGICZ1N7fmQHmPxyZRzUvkmUdUeU6JS9eYBO9C
Ia6uFBepM/BQ2RH8Hkg+htlUnP0pZiAYJJYkByE5uPZ8xEeehGOGqSAXGvI8clAr+RpXnReMxUHl
Cr9T88pC8DK32heaN7oSVEn+64gzPfb9KzKrT9W53zV6osW3fuR7YtBMazNztwbKuTINgITT1hmz
N4H2lFgFrgPXIA5o6r4SHvAIxgHP5wqodQKHGF6TsSvIZKSSQrYiV2n6mjVcmYnhP0mnpqTqt3bH
87U2WD0Ja/gZS++lcUwKnsTQqSWdTT6iB82wZwxd9+WzptcGa9VZzcMwTr8sRM46gBhAPjuNNEVe
Y81yutnZxnRNs7bkSUMTYM3uUW8oIAdig/CyTVcWahpdGC4xNDsNApfczvLQqd5Lqv/Jb3i2zrjB
AeHHOFU8p+N9SBseMlq9zSc65pg5ktV7BNzrW8y24Ed9K19XYkgOLctsRUe102X96DS5SV2eF0iC
4FOphKe1N6crYzS6oNEZDyIwXPHar2VZoRRs66uZV3eRjFgjA9pJR5dUx1xbMYbtViIr2zD68l2U
WWlNsNFwQxdiKSRzwAdOIe2bsMW5I/ETRaHLE7mTJR7TmVjppTrZfv0x1QpLoU61vohqz3yUfa1H
qo3PZrjooJLPGYdq1ssfZ0CfHelWTSzc/dA49JsSbSHee9bStocprqOMz7OrrnkANxrzZpXXgunK
NcZhYdDBcN8lIHP7j3HkEVtlPJgMi3K26s2K9ZD71bjWOXHsu5boxEBqTrM1Rv0b4/TtlBkzqkkI
JITmlFOy6kcmioDNKBCFddCT5MWGqslW2eDHzLneNPTYhBs6IT3srtDVLyc/RA35IIQPaqhgZ0G7
KJeczHWNnbZk4oWLJl1ovtTCzQ+ACA3wIM5sZXYcEhXGj8CUbK/R2dSUwlFzIWJW2zjSLYIbM3Gj
d05HLAZzjgEp1UakA3xkDyZ+P2SrYoJgJps7VfhvfSLiFZrwLrH9tbCrHuaht6xa4HE5lsF9Z4ZF
myIDEfFT4lvZOi31VWnzrkca2Xdd1qC09oCYa2qKUB8s3bpiiOaXsBcotjQIHi7zRKZeqH7ap5yO
/8jDZRPb+aNGktFW6DfbzjJoD50dwa4TCdMmrFpW/WQy0DomDYG2S2nk66whqV6mjtoNLtdC4lYt
XZ/1lY2g5j3TqmkGs3htxaymdTjALP4qTz1QwPtrU9o/bQmkvRwl/pBYXI3Ymnd9x22AMYV0ouEW
/23VKOzyhf7GkxDl2ksparbDiulCRHHHau5Qe4V2x8O9Dmd/hpl26+2i+WKVrJdTljoH6oF6bffE
BBmI0NwieRotBhjI4O0VIBvCB8iaDQoxsloVoMoMbU9pFUxQeAK368tXpIoDo1UoUWNsIfzrY7Qv
ZAao+H1Can7IBME91NthCuJ5HfnLckR/zRQjI9p68c3P2KxEaFvze5JXRcDcaVrH+oy1Za6Ojrbq
RRtvy3zgEpbQrkH0pXCx4vwZhxwbDjMjmTbKBpJJQVQgTYzSdV/DUALoQR/RY+xhQdveO4W9BLUw
zG2DxXmvdQB1G5aFz16zbEbXuNOWvPjjZNrA1bE+iU4l8aZs1Dkqs++kHRgdxfxuw6gYaBtkG7Nu
Nf//FrlPgS8IwiBwqnMhtOyaN/eWbOc32RBhaJJi+tfAeD39D4zNmjf8+ho+3ydL6GjFeRqfxiYu
9mB1GSlnIB9rt0+OFuNWJAcJqVZR1bwYbvEg41GELX9WKOpGu/z7go4eenkGfQz7bYA83HlmdVSv
4WO1Z9bfDOkam0uhWg4luTuncbHsewMfMrCp7E1Plw8Q2c7JTXPkhLmYIJfW5unflyV1yf+myC4j
6xH0duhCX0Fn1iyv3UKfqEq3fNIYNziNN3z69yiz2+/uVjDaUY/t11vImHYzMF0q+lWuuET4Jh4G
5YPcLOe7NgJ7VXZvFGQI9EfHeNZaN9r9+5Y48WYLGZnzcFisvS54yBgmQWtU6j3pHnbX7GYnF4xH
7bM+Z82+curpPAKXD8t+qE/lrMCzWf4e1RC6Vewt7312JEt7497aAnbVaWBbuneqPPClLo8DRoZU
4UqY5S6FqRPYjTke0R7bnG7le9eArgFIMtyJxXrwLVs7yxITXDVN2Vl06gZjlIKdg6ef/SoCj2BG
bzFx5O9ZlhNtkY71qkjokbvYk0919B9hZ7bkKJJF2y/CDHAHnNfQhGbFnJkvWGRWFvM88/V3oerb
tzryWqa1GpOiuisUCDl+ztl77fG5mpv8Y9IRyvcKU5JZF/NFJ1XqQNe0Z/4VKiJ2oA7ksWSriLHj
Q2jOTcZZ9ZiW84th21ALOu7WeBgMblw1uQYWZM5tYSK7GbUQqd0IO6QwaUN0pIbS+ybgBZ3HNXbj
fudqMeQzRYvcrTL32i38QkYm2FcLlE1u67g7EGJPhWwb9HIESCflWK2TGpQqsoF+g3OgYCA+JiT1
BfJHpxXZRZh+ehn++yzIGnfPpuOfnwuRzvvcZol0ijE9phmWbqGnzftATzMx2vgvuKkv8FCRFahj
AhJmw7K+wGXqzptt5CVgfNOnAvHDZqhaMrb8OQK+EUqiaLrdZJP/HIOlmYhW2FP68G2kMcCdHxHb
whsdgOm8GiG3tZExeRaa76Q8021lek31Ga3qJmtvmFag7wM+RQzzUvltcZNNScNpmOrHIH4ZA8fh
N0Wwowv+mNItHvUa2Ki0RrSmRcn/pkEXAVJ3o1FFnbOWLq070muVwmeePfiHdLFJjdElThr+eRES
+tZF6cofx2nrNNSUAwiZQIsPMTeao+V+VOFI0FZrRS8+XUKJBIVpFSErfjcjMB7fLaNgTbcJ6HGh
LdEvMvIrSV6bsNa77ainzhkPcLQSxozPbUmezWFAVP/kzSa2/TMM0iMOxMlzRDa8qREqVTkRLKE7
8/BmWRpQ24VxN/WkZNVNvVbUA69TMS2EufbdHQziZRA178iPyN4RUNqJRM6oj3IlrNp6qGLYLIl0
cZiYrle64vGeZmymRb4LeqqPxu2nVc0wAkvCBCNjIBKFHx37BsRhPOX5Le41MmV9pjhE1K+ZCQUH
s2K8PpB21Ioq3t4/nmT8kYkxvJlRdmsKv7mYqUZMYWDrz4JFY63VSXELh3PgIEkDgVbh+4DnNLEp
9ZjcLznWssx3g2YiFR/fXIxPz3nHGCXAm+yNkk6KoyXjmgY+psHBvxJf0G/9XHPR3ynQDUPabLrA
QnfVadmjWQ/HEcUz5UjOTNB3zpLb0Ri9BvDjnia0SmChzQ/2RdqrEfH+HKPeE8yr7UaZKj4eyhl/
+laVazCZxH7/1wCq21xmllLHJly8maX5rDvIWeam8QA84R3tbHs30qTfCxflIdoxY/IHfL/ojVwg
2N4UzK8unvOdbo9kVZdtv60T9t8ltoxUCXdlkR85yyY62zL/4veJeLaIDMCXhdPVd83sVKkyP43j
di4Jb+4B8LZX85WysElPsy3GXaD17iFX0sWFnreQGIbxZvklngrbhtVHiYwocl37DWvLUsbWCLIe
B8wbyD+mnAlVvjaDCgEpUqBw5L5muebG0mk1+EypkdRMxYVgimf09cnubnoqc9Q60qVntfh9+9Zp
riEorsI0aaZhZgrFVJNbBX6idY3FVcoos53JcC8kl0CREs7oBuXOws/MVNW+LWTPrW30nNyWHoDr
0oPSRBhz6ykPpj1bJ7gqpDepiln04kayu+SaF7HjjRMd8blj+ynTeg+FrwZCWtPAQImse469dNMy
1EJ91ROVHifFZlgYCybF2Mp2DPdwf4mKiTj4oH+0rHI8OVnVn3O9CE80IFeIPP1AbwkusqZzUFbL
WfP1E/YcsuLMAvWDGqK12SKB0XKGN3IKBxzFfMI4ffsdOSL9EZfEBqhP+FYUEGSyAGZOF4ngzRy1
v7kQeaOLTCII0uEElkvfTvT2Hn0kj+CNJuONwN99Nek7f0TBXZOn8DxG10EvQJanDvJMupjVKbP7
fAcJlKqhAQNHggEET7CIT4afBgS6hc9NwGVlJuN0oqcy7FM2OogVBX2MPmEqSLKPsgQr0QDmdZYi
2LpdmqzIkafjmHfZm95ZyKCHditqi7aSUY8HrOEaOSD61V8sXrTqxJZx6d93xlJXNV5NI0q3wuRd
kc6ojfN0dgrimLQAX8gYblncTlFpg52uRt4fVVLR+a9Q/J0neMVWGbjPg84tLDNL8wm897UERsct
im52V0AlU+5WJz2UqAtsl1XDNREXgPPq9sOsneKqiSWngtPVz98DHaSgrfDl95Ow91EX7OrlSx5O
KqLB1jiehBh8y9Qe4OtxYk51qeDmUopq8gBO7Ckt2Q9pA6Wl1dMOT5N2eMldATop+pgbvXlHUInO
swPAljk4fUjfmVbReCywHSN4Sdtd39JSkOOWv0uc72wafMQEqsMXoycp8d0ZUXi+P4skHx5tDjsu
o9dWRvlRpxmyRlKSfWP//05D6TQx6WsnCYfPqhC8kRG/ZqkNEqkxktDm5DBC8Xju8sbhSifCidaI
bHPorTRuLlVa19weJhfWDeTnYJQt8fHKvIwSpLfvLkY1YiCeQxb1uauZQFjgqFqatA820aBPdjPh
WMk7EEJN1sEUNzBCxH72QRblKfM/BjrdhdtCL3GCfG/wSaznKESJOxxjjQAvlypXLQekvymUiN7G
AMJLsCLEos6z3KF+gQKaFh//rKfLotoGxbjPWZEfqgjem4U7ctM5yn7GvQElQkRvmaVZDCeEJxni
re1JBofJjWPgh+rSiaQ4FUWL2AQhCl3aCrDOImVxi59+4lo7MZPJpfoGiKpBHGyUVS853XqSCgRb
X6gGyIOH5HQ/GNLHvD0RmzLYeX8q/YlWGUPPr3PJzKruDHExSuRRuGq+Tp2lf52Q0a0cNLxpXcL1
je83xNjaDQj7bmnouHQ1huYLeMG3aIrjD6nCnV0nu0Xx9KTgGbyOJMFbUF+f76/mxR05RsXL/RUM
aqDxzWtZ18NDXTcVpXSeMacsmTaGefXSxTmLsYNfLKQn8+i0NkPCBTGlucueKUiNcybDaMsOKkFN
lym0WeWxl735WtNdlnROT25oz+chTvRzldpqhZqiXdNWAsg/psmLFeq3LlLyp635awpZzJ+Prq1N
H3FHe5W2zhbRDX7cavSZy9Y1J2E55EgijiPCfSxVNfJwsz7en4G7ZJNAGtP9FWkrhfhqQ7X7G+We
Js2/Me/8YADq37ht+Qc/VP45N9p3AHr6Qoryz+MQtgx2yWcDixZfgRk4+3loXqbllUII8ODKpt/p
C2pJT+a/aAMWb5Y5LU6J0PZiJ0re0xKUEaCT6iLb8BXIJcWnBrGdlFPni5qSV7bV2LmQpURS1x4n
Q2doEC9hCa7kbTAP8CGsZVrjH1WYdk/h0H+3FlFzJGsLLWOiH++HZHmmyUUihHR6I9wW5vLMqMIx
l3CmXBevdapF62nWLe/O29diEn4yBO5eGhOvPI3V3oe4yeTQ5QuUZZaHT8Q43QsIo2W+lJQVKVru
XNvcpp30oZ30+CR6a3yawIfoLY7GJgNLpUftY5K2iRerON7pvoHkcCw+cguR6ASx41FF1vvAMPDB
GC35dSRFMWkjqCc++a2VKfo12cTW19HIEaQN3aMxGdal5zpgpKEIqUu1bouZI7i6zRSc4yXYjlng
9X7IFPW/Hbu0PHvtZ+K45DHkRvcIta5at8q4cgWe2KhOF71K6O4R0PNdZ9Ctp/TpkgT6431rmrcO
8AcSbbQZlpWmm0SKTtlC/6fTn01fna7+U1jL50gHifVbkIXm6gzT8LQumRr/CoBKmG3rcgjKldSj
/jT2TrSvEywybeIe8ypCMS3DjHYlNCnYa8cimIZT1zofaRGD74yc+tFI62jlFwktJhRywBoH20Mw
8qeIXuP/904Jk3HI9YALZshPUVWUhVS4uAMQhoUjfueQnUi4ytzYePGd8mOgHD51VexsuJ2JDQaM
fQ15/OrO+rOd292mGPqUO3j8Da8BBXyX0RysfPGHlIxfMkg4n8o0bXp8xAhLe4l/+tf59DPUyX7b
FKtoxkWvW3DgE8ekQ9YQgxwifluVGdLd30dzfE7ckUIKg1PCplYCF9E/nZqhJto1tmAmADVUniW7
g+saf9N30HCXYJz8/W8zP2dJ8+scoUtWAqKtldI/ZUl3OJSpU0a8U9hWfoDJf7BU0v4oKpxSEYD9
p2lwSYqV7beyRedsCdCapGfWVRm8M/wI1G1menwoK4OEXJn+KJMUKUSQuvvYIifJdCvrsZzHZNnQ
/CEH215ORfGvkHEpHEdZjg1sxhSOfg9E+9fnM8TZ4DCB6FduaxD/OxYHCvSQ5PYbe2/4PqkraCJg
JhDalnMngMeW71NRdOeJUeEM7HSVjbJeZQASMC7U2lbaRIVS/PtoaW5Tqltffbuq1iWxVJsqDTHb
yT7ZS8h/QThGOyes/tYbRi4WWuTV0GokvPoajdqGW1xhy5l+BQHmcdUctbl0V4PTuAi/xImYX//N
FvUSj7iNMlrMgj7Qhs3q1h38gb4uds6uWrbjJbDoEmctpYhubbNG95nOxGdpWFszDPVzZE7ldojB
ydYFtlDdTclkqHr8/wYO/d9fLYbx6ymnU83gXVlS6LphLyGX/zrlhOaZgyHwkwjbuLAYsc2MApeO
TBdtR8yAGGDZCXcg964mLDpPbye2QUtUaa4aBIf5mgZX9eSQibbzy4qRZsoEsq8ofZuK9bUcp/7W
QlBHdIKuM0jn99qJ54ectIJ1lzPHgc5rH9hBt2caeuolMGIa2YhWbbjGeLSLa9e2+d6q62iHgNF9
bZryGSpW9yNFpmnSg0suzRwbXxBbR/g6q/S7iVbPhODSW0uzwm+08zTRzVCheWz6jJH40LE9w9BG
1mxh3HAaXs02EA90d6jeG19/ig3LuI5IO8p6HaoGpGGhH+E7A4w1A+2g5lI79GIKgO/QtRwGxYRN
U+7B1jp9nw3RgGkhW+ZwpK5tokbMa8AS9RMWv3o948MQvm5ATM/aS9qaiG0iA/EE3tm0uJl6cwpV
VL4anW88tbW9oquo9r1AloS348poMHoVlVbtTTNMaRQeaBuNO6J52GaFYvAAksjNEDAFcTW9ZHuB
1zBgzXiOBDG3uR5KIg54hgqqu3LDVw/UKp6mVH6E2tYef3+Fyc+JXtIWQhoGa66hu5b8HHNdCmF0
6NoBVWf6Cwhk415XbhrwYdQxGIO7ofYEvF38h360TSDnPrRUgpu4q/xVJwLnUmjWOQKNF03Zl2BG
b67mD4gd96DGyMm8EZf8aWq1NWgeFnPyZ/JW968jASiZLruTFr0Lw3dvGPlFV7mcMH1x5APsCmVk
fmtiuBjOAfjOF80CGt4rklRHgPRMqYNw8/vzYS3ppf+zxtlCmrpyLFuH7670T184nVggIMeIIt1q
ye2V7nTQhh4rlHS01RAMX1wDNYwfdgPOWCh6AsniBUXu0QYRfXI41V5ldAPt+f49TIMJKZ8uLyiF
47VOzhe0Q/Nni00B4CX8jXFthXzMVjOVL7190IX9hm9Ew5nPnSfSjdd4TcfU2EIb0yDK3vwZelOc
lo+xzpddMzDFVaGTfuCFBF6VkOJQJc5TEH3Fj2fvfdclUxj45CUhCXzUZf53bHRqrTFZu/z+vN3X
/s/nTQhit7mMHE7bct/790LF5MXw/aTA6cLon/WpwSgdFN+qZkmoWyoNa8j8fWroR5N1/kw9dyg+
BjjyCSKdWK1s4Ci0O1X+yhf2ZxF/jdkrm6H1hmrDXA39Nu9yYA2toR5ozWK9dXx3VTqKOF5CiQ72
gGGn0aeZE2b5aFRwT7vdV6tukHsXxENNPZFvBm+Q/fq3yF4SL4Kdk0ZULHXLMgdZaTMZPbSAHv6V
T4OCIaDIdm7kmjvfUMusy/5exKI7GSYh4pLBo67b+RuVzU1LjPLmC+PSFfkJf1Lz1PXRpaRD8Iec
NmPZH/zveaYVZJmKnQr/NcxP12eZt7KeADqwM6p2/lyEFE5U56A6Okm6C5xYuTX7tAQWAqksnydz
L0frK7gleKSNZlJc4yr8/Ydv/PqlkUCXXNfiHUndkZ8igfu4qGtzgvwQ2+2+c6runEB13wd0LzYT
uRdeaHTjvkzjFn2m3A9T9/qHd/DLtspmIXNtw7JMoZShf3oHbasDcaSBtkpjPHkuaGZ8Vz7ICX6V
RPOzK6RFby7p91T4LLjh+E5B5PU2eSTEX4k/fEy/hk/bZIspoSvbcVxD3UOU//V1UB2SDTONCPwI
u3No99UuT7oYI1HqfE1ryO1oNfZ6HmVn+nQvwPWMdzil4LVjaZ0TbXYOkEbf7axP94ZEQgY/Mdza
xJ7YTHOPwANCBk4uiFqrMbpNa0T+bezfDCscEopBIfZsFYCxMamz/KfWyrW/VXVuGxm+kS/2ZTZH
+ApLxAqpeiTUW3F6GofuS7n04O4H14FLktmW6dkA955q1bibeA5vKaXtRZDz9JDrY/RlFmjytKYb
jvee8P2gRe1PqTLfG0QTnH7/Odu/7NbJ4eRm6EgYQuza1acAytGyazgCfsokCUgNpo0FhqEdeEPa
DQI2ufKhI1dxLsF41WhqQqdrjne6ZQNbYudPqDgR56Md1EmvnGLgYPep6NxGNzHfUg0AkWb00fb/
JSlEKWF0mdUfoSg3/4QrMGiip6rBpi+aADjSfw+TyAeCIx47VnUyqbLhaxuz6aocVAztEKnXNp7x
0erDVyfC1weV/IO7ZoDxsU+fqgEwEcRGpNC0mWJM3EcoVNUqpXG104SLhbIPXMpIdR6Z9MaJ0270
uhMbBMqIdMsw34ZaaJ5hQ9EqbhenFBtE0PszwBJCUpD//2l/uqw2/7saKcG9kv8oS7dN+amaSVqA
8hmzYaY2bvpoq+Z7nCnnK4mazZpUUOeQldGimEv2nHjoAIzLDjXT4IMjHsamY04luhDCaOdsfn+h
iF8XBEYcjmnTCBQsCp/v40rLffoSYbpSi0BwEjFqq84kciUa+03vTOYjfTRU9ZvORgGGranshuqo
lQALNS4kbIfG7PkTyokZFdGqHcCAk9aOgwusBFkp6Gdd/cTvzdZhXRIQPpnho4Pjxarn+NqY6HaY
0gXPQAshIjDhawoH/8MM4QPkx5++Fr/u4hSrGB+FTQFtGdanFHHKfpxvkIpX1RDvwh5tUNOSXmwR
unPUelzZeMWf7j8KnBIORWRDxE0btMRRcNZK2yANKhVXPTCvIwJ6wJzRzVDy75JmHLSc1N4m7MUe
DMqUhzoN5kNVOrBLYv9cJa3xIGbNvfa6UZxHpN2rcM7mD1a5A4zz9M0cNN0jhHt8IPv0g3iX8VEs
Byexv8GHCIEyDm+JHv5gipFfLfhxQPK5y6f+GuYzHN2yofueq9ca7t8BYl69CW2j8PKhr5lCKFB1
Ues/pI2+S8vCANvQdd/Y1EYXfKn7MrZpegZXjfjx319iFGG/XP2uYTuW5EzY1GafrzG+hIM9Jli9
4I73HpoZfwbwPmlnTPxzsKSZJ25+yhgdK7CVGzlr094ZC0BcMhqsB31TK1Peun4AAVRVwhvnNbIi
fMx5b28N4O9/icr48Ftr3DU6coK5DOjqq9rEVdeVz0OydmeMaaPeidfcRiMTdq7+lxhIewILt3I7
vTsNNm0xg1syGZGMnjNMuDvVymyTmsyTy74ydk2VIVYex/Kp4fTtcxc9TIDzBGKjZ8w+O/9kBuqf
SzyFwHn1ExXUQhodHhsGI0zMHWb9ut+sRef+qNzC2MZlLR8Hn+19JU56gPH7oeuX73+EBy0JsdHM
kT6tLWdsn/y+8M8FdFpGLd/tLLGBJFnWk4uojSJghg41eYXV6QAyCK1hR47DqaNVcE4XBQBWc+eB
NCj9jBTK3RVsuRkTWIvMwlxFKpYIL3UcoLgR0aXV0aaBDHCjizRsM8DEhwTqSkZ/FcYFBzvUgcXo
lBZG09LiQhT9prr8y9T6xhmJZ8Q+tOl2ZGvOK7tx4isJIXT1C5N/WW0eLOhrLBFtDN4qThdhC50K
rF04/+dkHaVGfujmBL5Co1fbvpys3cjQfCczI7qYhMFzsbknsRzuoV6j5FIQaT4dotrqX3LNs3Um
0SNQhRe2LN+dDiCv7Lyus8R5+O+h0Y0vf7jSjV9XU9dx8QjYpsO25pftFeMBy2AuV626MJrOShDY
6Ie0LhmChqvRVfm+zmX96CC1wLaAYRoV376n5r1kk3HoSHd9FH0VX0b2jyt4hjN7jiRU3CJJiFhM
TbX70SXtUxj284Xh1fxip361Uja5Nfybr3ociiOQSHFMMKs9EBTqozXgpe2XP/Ff5Ec7q+xNqEXd
bg6Lvx20ordav9Q61vCqzFFxjMHJn8zsFs81CwttFXr2TC+VYX4HdLWdNc3+ao1vQ5ePnlU1ais0
O0bC3u9yPSZ92UxAjg+kwEocO+xusyvceoE6xwF7gGwIw9xgkBUJPt3DjdNtTNUwsoIhvG9CE7EU
1UtB3xqUbdTf8lkJIFyBxobFyNaico1nZ613/fRsLM+rPm+pIYtTmc0pizOFJEkCyQFGY/48VqiY
4fLSkSKMFNKe3MBR7N/zRXmR5f0xYeC1cWvsSoUmAXQWf5EsO1ygAU+nFHHxKovyhaTk1psZfvia
nbV5DHtCARDL7mhEjExsDfCtYh4/wFo99INFS3uCbJ9Nw7iPtLDDz+zErxJQ8h/W1V9bpLZr8h9r
2ePpqA4+bSr0pDbjpre52DIBPiLBy9SmDpjYkWSXBli3FXfjG8OAF7JugDpNNP+0qvq7kKZ8lIBw
13ODC9iy8tcoEAe6OeV3DGZEBSHxtfy31oQvR6F0lKXc/eGbIn/ZoLI5BQlFe9RwFW3sT3dinVQK
DVhYuRoMs9xbXC0IiMziasDoKTbkNsETr+z1lG4cGiKQw+6PbIRVsWGPzaOmMj1HFf3S7TxsRxYq
sTx6sOzuViU7O9k57hbHpEzYz+5EvVPT8kjtXXx/DKHX3R+atXMLjwdbXfBFw+BZhSfuD8DU3EIr
2lGFVwzeWHg9fCP4ZYUXDV5beMHgycAruc0S7BB4aeGl1o6O2nB/hNbOHHdGOaERoI2NDnUTVU16
tXh79U4gGKl37rQz611m76xpl9ik1C2PPiSqbnnUoaeK5VGGXj8gwfXawcNl5a/NwqsXtp1HpASP
fPBSJL7F8gCwFvJHBJ4GuSLw3N4zSKokhYNbReD1AB8DL7B2PHy5PGZunNWO9puFKHddUITFOxKB
kBPzSBTAnOUxYRTLt0O3HcJtF26Zgvz+ojB/aeI6VKUu+zLTELpp3feq/yoGHdwQqep0QHOJ3Xud
BXGwZbVi8hc9W4hNdJKSAP/M70UQlceK3MwV5JSefX2UYFfiC1oJm7ZuU01vBaltD4VFp7q3fEYy
YX+2EmJTmBb4j79/38Yvu0qUMoI6ltYzRaZ9vyv8632Hk8NcW2cDoKTDJG0K5GoEVr7WRFUdmArS
YxnjPXjf/okF0d0Zxes8KvmI6Vv7Q3/J/PW9KMulzjB1WmiG+NwIN8B3E50J3T4pp3iVhmVxhlz7
Qxv4GK1UkNUMkX0bAUrz4hRwAXq/bBdN9YBxezcExfQtFgu6p0vwVzjzAwINk9lEY+9jG36WGc/u
V1KZHlXtln/qsbq/LgpMelgUdJIxhGnYn1a0NsjTJh+B7Q4zbXCCE2K+IZk2rclqImyFZR/kfW8e
3UGaR205dGIY2OZCV7n/g8Li/hdlFOc4ibdG7yz5NKKirV3AGM2zHKEGQTdWaDZXsRxYlpsr2VaE
nlvWtmqc9iiGpDven3XG8KUYmnZnt1i8Cjt+Z38z7bsCvlBZsqtgVEtaV+8fWwi3sGfjYWuDmdm3
aeqi5HBB9N+fEtLUHHRny343U89A+8diF5Qa1uXOtLA8lRbhyvTZlZW0CC9RdN1/Nk1xuWbIRBLd
ojoaC5sSmbDbjQpr40IIBDqMycbcFIrwVqGwWwV1j/CerfHt/jNkoO41PdFn+78/iGeIeX0BQA4q
ItgIHHC+4otv8HeuOyEchCAc7BJM2XKvpk+9iRHMP+oZABZc9QOuK9iJWddc6phqPRRGdUOmiNN1
hFuUurC0W6PzpF+0L4bA/NsXCmOI9TPKs2mVkqV9rKNk9ICpO7gsGgF4qxfkpRlL0hySWSEWxU27
C0RbIPVGLuqkAA3STj+MoXuwglk+Zz60QRnTaE9tKrBEw9m7qIExt2KM7UyS71MX+q/dxF/sYXDW
o9kgGZ1qE5UAq3bi6C+NqoNbLjTzTbof0rKz1wz5WRD5wktkEx4GWs+H+7O+Iw/t/qzMKuC3bQ8F
d+llOBkJpVVbqn1ZEkmbYwF8aM22P44Lt66jjXbM0CBiBZndHc4B0m+S+FtKub3tkf/s52Tyn5nE
vCM4OWdhjAvJ7wWdicZnxCyn5IApQEdchdgJ9kr9XXcpyptJXaYoxnSZ5e1FcX+8v6qmbF6rivYu
yXUtEW2GpDy3WgODHXCDsGYXrmXsEYLpxdExoBtxeGvdeXyx7Rn/j90UD42yif3Mui+9KIYD47Lh
wFTiP8/MbhwOuctFTIYO6z9/7WPflvOj6owfmmzIVART+/jPz9PmPPiFe7q/uv98cuVKRS2uBTkf
HB9jfeum0y2iY3AwTG4rk00VSxrCI+RyFI6GDT1VVP4hCXqc2fMS6cb3CtBStPw0uv8UfyFau0ge
q1blFwcR9G5i9/iAOsI4/3No+nmba8soAevqtbSndj9VPntToS2N3yWMlKXtgYYH5Jeyd8Yd06pr
1WfN2dUX0tmgw+0a+HvM99mXnDjbbBdVoHOoqv39BeA9zBbWXp86aXiBZBKYDgakoXT6SmpU9qrl
wRavmPpSj/SvsAXviRiUp1F/jIPKPdLRwp52/9FcmJKYDw5d9K0aFIKsShI3ehcNDouWtLFGL1+M
eyhPj25X/ueglpfKxdBSJXLYkXhIEFBV/EVkZfvElZkzP070jb00koZa4T7Jqutd5KcFsbnrI4ic
DEXjPYDoGG0n48/WBg4bsWI+qFAE+1ZxPzBzu7zpEGKitO4vbOx+OgzxnioBTYhhc3NKsAAe/Kp6
doiFR9TB5lflyDXiRkN/I/DdglvPdy6/0JtNbJYS8yZBozFR7vRnuc51MT3kJoH3DfJxJNaBTihZ
Nx8TfIWHGbOvJazp5NfxfLo/ux8oVNhkTYK078h5V1qUe3ADrLPSamLSiM495EX/qgziBTTLmVal
pcwVTaL56Nz95moGYUwMwVuZZe+VTQkXtmayZlMsVk0pw1szhkdRNPVBbwnjkRlDdGY5MAdaPzI3
rcIogRicvUuxRAdEek77QFRX6VQVqIoUaFJH16u0Aipyhj73pJtg6QibLVyCgnwZkeHN9HHdXPqy
Ly6aTIKLgx3XWME0Ag1cbsJ+GLY+2qCXaOjLPS38ZkXrw/FChroPvQRb42v1fw4dtj7wpT16Vgvu
sArq5U4Rtl6RZeS5812I4U49tEWZewBAmmtgZWBk2FkcZi18tumFfndG+ZMiXH7tpQ2dMJjCtyra
+yWfxqScidDNdP7noGXkVaysTK0cvgP7IChjKBLlAntJmEvNRX1kYuxDyLhQXXXWWoqci2IF3TkZ
PwhLD3GkN+EtIIHNjTTrUFqD/2RYJuR5bEiG1hM9Gc7jhbSjfD1NM3DhDsSKmvU99nxklQpUm5aQ
vkrTvlpPDhnf8eCLcxJneyPrpnWh9T9djdoAMDAylgBjFSqjJ0MEEP5i6R+KgE4SjrXNGNOcSTp8
j4YMomcknohIyDpf5WHjPzdh9V1PYue7FeQ/6j6AVNIDNMXWqk5S9epkMoEnZRd35Rjq6FPc4q+m
lsCanPALqYPdxqeMBOZIeFWdDXzA6NyzTKOj899DieX0GJeWvh7yGJ5lIH7Mtiyf5SjF3hCY7go8
BDuNc0OKk+ZwUZtPo5HJfRE507WiLeOx3wSm3mB+/MN+95d+HgunqaNxcUzKN/m5m43pjLjxDhNW
WMnyEtamxynV1zozYBUVCG27o0C1teL/CyjBpQg3HKQFjAxc3ZjOVRx/g4EAPLt3n4vG/KZbyfCH
ffB9q/g/HXfeIzWxbTC3d5V91+j8a08+R4nwnaJNV+ySV4ajpRfbIjQk9uf6FQPB6yjj8DioLvFs
rvr+SCjqoaZh5Fpjc2WkuJmoXleip7ScmZ5swhT1A8A2pqqYhRiowscqjadg3OGQ0JGesunPsgK3
E/h1vinxX0yUtjhjF0QoRa3eyr+U6yOX6FtFiA3ARdM0x5U72G9uap+gvYQPpuvKdeUA5w5KEltL
d/Zm+gjUvBEh4KEb75RNg25qzN2QD9PGKHdmNHfoffIvoZueZWhxBRqtpwgssJvq1fDHH2k5wS3j
m3CQPhLGYSIkqYRAi7u7f/7DlfGrMs02GDshDEC/hWxrmYP866xbiYgGTCsQgvIhP1qq34hRNG8K
s/SeoNt5DZm2fzCr0j0VLWzaaWRDsgyWVJgjHv2C6CmUPilky+2bD+f779+fWAqI/7kquBBsZSod
eZ5ymMP/7/vT2GTbYkbDVEFdOiuneJz1ptuEY0Wu3thh1GhzpkyR+gs1b7dVuViwjJTZXboMQEur
39gdYgqV9f61CBYYMXqj+4GUTkgok15495dt8RYRJSVMsEYtkbdPgfpaZ4IB+kgqTzt27j4q+QZz
H4kuju4cUVOoS5RVf+gSGb/UVLZNKcUHLgx0aeqzcMVG36WzpY8w+WQH5tLx1fYr9zyQcBnfJnh1
nh8Upzxp/Mv/YezMluO2sm37KxX1jrroN3DiVEVcZiaQPTPZUy8IWZbR9z2+/g5AdtkkHeKNWJVF
SjSVDZq195pzTFJC2NUe64M2/9jApjJg0xdQX4jwhuSTVfPyXr/7LJCDCj4RIesQjuerzF+OFdDU
0Jyh8q5aXBYnSartc4Rpgr00jBuYZTZSoA9HJsHTzh75VEqk4E32KqdkKBDqXhyDaZyObS9rZ67Z
GWFhob6qTEs/EfFgnGY7Iwph4TkZ0iR2+wh7mIYvUdsxWQSNuQuz0LijUQfpSVjjGkw6TH1R5ecG
J9LPj7uPq3JWySzUkGUIAxWl9W7sngY4pPm4ocMKyFUoV1HmVGPzNHkYY1ICvP0xV6/sHCvXJErZ
0srjtWDIfFPF3j3Lt+ho5zmxwVZsrIQHVF8fp11L9N1leTCQZqEa17GL2uS9//zJf7jac7G3dfa1
VYMtGS74bz+nYCBqG95ku2LOQZKSSRxYmIJ0QNyCwVr7leXMeCJeM7n5+b/7N2Jc1twaOhmNDo5n
8O5kLStdr7HssP5TzZWWhbgeGhXIgSqkW5hBztBW9l3A3pwKNOMwMNMlneAlTrV1Gxb1UapV7dwP
DaCtlEElDbrv1Epo3f78af7NNixZTUzZbT5g8D3vFT2DlJdhpVQck1Li2oaR37OwCm/1CYxdHWCI
irRqqw8jXWxavhbMIDpZDV+kdjh6U/vStuOxMgf9Ni65+BtdqZ/Yn8WYgPImiLpxN6LvJcDvO+Rf
68vPn/vHnSuTiyCSNg0Jhoq09931WgolNURUBUgJBwRTEvBCbTs8NLbQj8DyfgVeR1QAy9KkUo01
sk7llIXlCHEQQujPn4v28UIlEIdaFsIUXUZ+8/4cifXYZslKV1GdUrA7N3lij0+9j5eWd7UnMBZc
ppQn+9piftD5ljgEvvEkezZ6fbYijnFpGVe7nSebwv+V8AVpZ2as+HsrmDYq4yWvKRn0eXZ1lSeu
O7lqvpKHeEw7VHuB6MIX9hi8dadBpI9LYzimqflKIKE4tUVFfiHMCYebMFktCYv/T86yv335iGA4
5K0ZhyW/E3XDMIyTskpRbKjW92kyBOtnsrdQRSokBegS2Vp24VTAxK82y8OVhBnxWTFx6HitEbrI
GnCHVsUtSy/YHF1g3UvGiLnTeK0sLznFNIKrWgqJJ5m/7cNc7OmR2jtTAZUxyamggzaqbZVA1vBr
tRAbcnw36DcDXfkqyE/vR/nIJhumnijSP5F7iw8XGebDDOV1dfEJMEd5e5EZeToB+cLZymsJIZsK
zgbhv4DkY/cqJY6ZfQnL9QxSV/johpVa5C9EejQnecrxK9dJClWebO5miMIXu6vxlhvJiUnNTk9G
Gx4Vsa+GBPIyjnMBVizc8mKHg94wiSYOun3sc8ADdTEiV1lxY9qQaE8YtKepkFb82slSxb5mUK3W
hijEuZb8Yq8jtCeCpJXv9VSrbwgCHBy/N7hRzVsRvt4gZAU7LZPkLtW+9jQVzWsY1w+d5lmrDuYh
S8W6hrOhVNdQFMXWgtzQt/VMUqwfNDkWu5iUHEdtY2M/Qt9maqi9FppnMtpoB5y0aYrgLqDfxmW2
iYK43hnsI7zCpijqacMbGICMtzuIaHOTGVodJHFlulekQl/DhTY/Ger83V3OFDQ88/49rff7dUE7
xiJEFE9uY2XgT/TMa9ZVv8oZcEhG1ZIbG5d0Ugu3joYYxChx2PqgXknl0R4tzF5tVu3Bn3p3AznM
pH3al6QfsQhaoB96aH7Ld6jKp09uNH/TFQqBoteCtqqprGrmrvYvnQgRbYCdWxK2NLErK5hW2sBQ
baz9TSwXRHzxUWwzQtB2Sm7sggBieF3jDKoJNlzJkmkf5m/F/DnGnffds3pswc2o7pVKLbY54MhV
NLaY41WyvTuZSbbHHjNkqYw+maO9AYx6UHwrvuAnRINTsiU3TuoXLUwmEHC1sa90KGg/v9waH4Yt
s+JO1mVuriw0PiyQsCGNqR4SGWdzN9qwodcfQg+sYDf67aYOFH+HFSs6WR76WKsPrkOng3utxB0u
IXmdBiC2ioo0F1Ifwm3TFAbMSC4xVp/VzLiYGmY2fldWYHAto44VkCnn8Wky4n3X1PWN2KhxFe36
QflFnzfiY06z2x4ABBy9lilXPaT9QWLivOdYLndl15VQS0TtjqNHdnclq3RxpDHYAV24KQfuGFvd
1TYY8ITdi9ZtsVzLzxKCYSTV6HcAhLSfHO/L3fFtB0s/LVhQ6IbKmkJ7d9wYXU36gZVlKzMKUfMI
UrplhQX9spERZijDeww1BAD3ZDlIcXuPgZx1V9xld1M7qTcjq7ytLXXhtVfZOVYgzSAjjMEwVpFA
6UuWt8MGeOPoeZ+zQo2xnXYd+2lVFTmyZU+HrgNwb5cK2xXMgwLUeBgZF8UhUFB70zN1ZKxtW2vF
Axa8eAiqUs+3kDe+Lt/1kWq7VYGGIBVzfnslK1vCwmEBzupgn4SXz062uWt796bZNJFYe9Bg2cr7
qXVkw8xguxsadn0t4bs8tnkD5UvF6Lp8m+XF1gj99lLaPVd1yTI2ElGMO7NIzY2J32KbdUT/IK6a
voC81Sv5UJc5IPlkl4jePPtsJtz60wFbAJRr3JwI9vMLShwfLlm1ySNCdxCdDTt/KrrnSBZoALVP
XuTf6EBY0KjIzFQDCab+fh3ceaaZFbGGV7jQJzeIk35nhubLaOSvHBw/zg+hj3dh3g1rRofywTe9
Yc8GEZQohQ/2k5P947rXYpqmznpQw2S59a7PM3V2vEXJQFBqyVDFKW85BPXejWVPUGGQBOdR7sHI
C/P3B8NnIDhMRbkaiOmAFLWqwgDEtbhVNa16pqPt9iUm/RVLy+o51Az0fJNNcNeh8XXCkBuMKmaU
iYeJuL6CsKJ7VJWAYTypPJuS8loh1rprbGzvpV0lt/bVAA3zzEInd0xVVSCKTc26bjhlgMyscmhB
jJDsBzKh+3OYZwzxpeeSydLOJ3V3FWu1SX9StKsisxoi3iTzGkfDsx828qHD/vjJib+Ix98ew4h5
8d3RrurcMcT8dv/lhhF5wwxhKOpVit3RsSQEVkU1e4NQ1a7bCFGnguzWMaa0u4u6YeQwrtndIQMZ
G5gJpwNJZDukZM545I/4tkjASQE1COevJL+XUOkpyVYt1ORUZgNJcZ3A3cUGZC2nd58cG/NV6s2L
ERgzOU6FrHJaWtb7FxOWeVKq0JB1tep2fca4aNCeyyj010mc+aULjqd3R7tMtoqIR5blXfKizGjn
RgUWlA90qTFIQKbtBCKxL5V+jTHhydhovvmVcUhwwP0mWZBqowLUM3QQJF2Hms3kQwr28GZWia0Z
jrTbOg8fDYBtr7iMhhu2XIxzG6JANeLiItIzPM1pL6NER/gxfxmUzbTXE8+EYypzGzUilqY1Cweb
HtEFfVy4WWpKN0hkBnRjicy0t54IpfXsL5oxk4gmg0g3s91PaKf2yxZZDrYku5FJJ/5E3GB/uN/y
NnPhYzcGt8O8Qfb2mAnAfUetQG6Yt/kjPW3qSKKrNwZ3Zm4EWX9UGrvDgd+9tHLVIXwfpuPyEOQB
CJLg2qmXQb3U1fzYVpfOv8jKLWUTzKzc9udS39f+rVDOtnL2gQxdahNGIodVAIHPgBtezri8ve2a
wVcpkOAV68pMXKuq3wDqHLzUBlsRxCZLAEm/8NNfu7LFKpwV/ToqWWjPZSp3WnCvN3OpSwnjPk4f
qI6pRPrgS78X+6ye91Drj0P1WOqPWfJE5fpjOj5RUfJUSXj5IW8/Z9ITBUHyRqrSricSmJGpDdnw
age5S3Sz/SVNsdkBcnkx9SRwQFE0D+2ntyZV/rAEZbhh4NzEtqmy1/reqMy0gcV8jJdbMXHq7Zn6
wo4hQaFPD4O913iT9AOPDVFMIQOo40Sucn2spSNp1MahlY5VcaqnuQb7ZGZn1gGUbp297NxleN5u
LQtwxi01AUaybwv7tswvFaLg6TIsNU0Xy5urKK+ex8cAf/7a8LVy9Vk7bRLekwcTbikU8/Shbtjx
V2P/KMESIWnILHc+W9O3fh7j+TYUN1d3Ek3DXp7h7nupY/C6oybiGZZioE55yYGykkOsHxpCEfWD
WR6r4Oh7x0KeSyOMMTsp2Qn08wi5GYBQcqYIj1GTc2uea7fXDnZ8W5rnsbsVMXPW2767zcy54uRC
hckl6i+5mCvoL6m4xOLSpFfKHK5VetWHuchzb9SNOlwT+yoPVzO/i+xro8yqD+Ip41ajD5y9kFxt
CIO3iJmLpagjBtjggiRk31ULP76qCF4gmla9C1HgTp7ujOxOW0rJ7ihPQOq+s8SVowzLGfAkXVz1
+Jr0c8nM1pfKjMuPSoyLHV6s5iKWx6C51cKLVN/qGgnYt0xl0/A2bs5xeBs2Z8pvUNCfW/3UtCce
i/ZUx3MBoEA3ZfZHfakEBrd9oIWh4uoQVocgPLCPlfX7PmOGvLeJwo0+8Sd/NN1gBmc3WKFBYc1t
C+3tpSj1YWVXgY6/UA3y+yCPrU3XyP1mAFpwP45tdfZqm5eTGPfsjBK7PZvPqr5tCVrU27OGTE5h
J/2w/NHyQOCtdtKR3oyGba7hA7Y3UB5XUtJN18C26rPUtk6p4BYOUJ/cJJBSAWYiNgrqamUqsfUc
VSyyODNDZwFvzH8uUqLXxsYyt0j2wx8/LyMLDsx672MBdGKCem50UXRMWXnIwNLchp3uu41amzdj
/jKhXDxXWplcAJ7AfIi/mXqZPLdDXe3q9JMN7Y8bgfMeL5YzU8NWq7GWfPu2BrWFlir085UxGQ8I
PWz8R5Ojz/jvsEd4LyMJs6aqhPeRnYOsq3EgkOs5kjo9pMO9ahqPlmHEV/AuocFKUYvbjV60Btk+
cKwHAnlugRIkYPE/uTcpH1sAVcWVrLDRy6Lsg0Cf8VmWt+kA1bYNWreZKu6SlfqYeEqz0fUCMWZa
mBcySQkLsv0nA1s02El6R9GlDWaQLnOygXWeUOGWNHG1L+fkvJ/3KX+jDmSZioUGoCF2d2R2b9/e
SEwjClXgvs1IZE5uEtdg+Ja/bWU4sXBYxXls8RAhtd70MgJGXMjjKp6zlGBxSk5mvBhlWrm90urQ
VTvyBfv0GNnYpNXRewXUetvkzNJ+/qyXTv9td4UyEIeNaeCT5aCYl0N/aRWLsUhSiKs00p7K7FCX
g3sUNcG9V2kbpvnpFix+QE9syRtGB2iUakV7kcTVx4fheYYzMHe8ItPOXUtOdj3dPdNmKLM28Cl2
oILbPx8Stj1XQrzY4iVuXxDxSOJl8l/K9kXxX7SliI2CmLlAM5+l5NnUn9rpWaueLH0uT38SfO09
UsH4aO+T4BqNj3XymIyPcE+F/kDVNffeh8B/iPwHa7rHlmdk92IpSwBxmSvq7zT9Wsd3hn7NNQJV
YOMWeUpMb2ha9/Eoka6Qe98jM8weicrbViwxLnhU2P1oG2SLeFI/aXM/zsE4O3E54Qdl2Ykz+t32
MhsR/lRXWrqK5Mrbtiq5BZZBIGOtJcUpI+hjxS5djxL5kNVg5M1ydA3G24c8FeMxs6Rtha1/lZIB
4cQ9DcrPj5OPww6eHh2ijqlakLfzfsU4wWGzrQBgfIAo+pHUMTK9+yrCeeL1G73WMCij6T55iKLg
I8pntWMbKqpV9qKs8YsctqRMeBiwct1kLxBG59Y2LExzg/rJEf3RMcYztectevon1gvLefqXIzpI
idseKoJFgnG+15V4km0kEexrGBVIHL1KbhAKpU6lNCrzXpKr66QDHtgxIZrU+UbKnva8U6Gsm6ID
uBPo0qayR3FSdHVes1uwS9uO7ewgVeRNygjn7KeaxrlsjGB/pRtME9YTTiD2MxVPQakSaetuZE9E
lUKbDE4jc0SA5eCTj+hjB8/iVtMZoLO7qePyeHsqyymaddSX2Qo7ZHdo88i6sUWDIE++SUPtW4SY
xIGHBvGj2xger9ZK4Hb//EmYf3Op1ri70IoyTfw4FEuYk1qJks4kz8CRVdJyicbbNsa8iZ8X/p5Q
EfSDWEawn0kuvHLTYewSPVaN/y1QhupXEJf7mtzTYy0TeNHjWMG+R9yK2ui/5IS9Xpmal7ez/+aG
E0k+DLNOZkSnck+eF57vZs2NrNgUOu6poB6PYNSKs+238b5IgeqNs+umKVrCLIlnihMkmoi3iOkN
i51lNfJFSzT7QSoL9P5Y4cGzRd6DEOww1Jqd75a/1eUm2rTeTdRkDPiE161aiHRbblLR1ifIdO0N
mridAgmRY1E+CQAaShrIc7QtVq9QuWOQcuplpGajnJZbpg72nVmaI7br0v/kAwEBwcf+9gqvGmxK
AKNkU0B8UMMQg4OKd4oLmOtMLibfPlk6A/blq0Jvr6bG+mGupGP+vou8uYZmrjbZTc2us7eDveXY
aRxV2UrNXL3m2p47anPRxBLWQlAk60cAG0UP+Jct/5VgZTDiW0Qm+ToUhx8l+wdN2xtLxd0+7PaM
/anQ22nKXIaCPHmHCLK3t7NrWtlSXrP1263l4TF0PdJJNXfSSH92zdrVa1ea3Fy49uROzE1Q7YVb
QFuoEMNvWUfSxLYvdlQT7DxjNw27KtxbBtkne7Pc6+W+m/as01NrrphqD0FyCIl1bg+9f0y0A4UB
+keV01Er5sqnYzodhXWMp7nG9ETBRY3A8H/yES6N2btP0GKyTQvEhW3eKHt7Ymd1VBQj8TdIIurh
1oY6ey6VfcCIElgMjJUI3+sVwyU4m9z6re40tGEo7wIvjI+GIvJ9ZCYEhPtNeB95v+pBye0ZGhpy
HL6SkmQ8+Kqgo/LivZmHrxI0j3uTAPJ1IBr5bhoNbV0SBrstae2uxRGeUXbDqPsZek55yXNRXsba
LrdBiLFQJH158X39Ko9kiOn2hMHdak0S4+tvUVRMt00oyRd2ywM0sIX+CtomWRdZwmgpZWE7hTgP
1niZ0C3yYmF8E40Q61uRNY+qpMHnVSNxikQjYNPqppNWNgBJhAiA/o2vkdl7KxSgOKEKDR3uvM2v
wBO7Ye+kuXZkbHjJZF+itEK5MHsecyA862TI6GP4ZxB0qtlWvyZyG6bAmDLJrT2S5M0mFoQh2DVs
SECPdahqDlgkgOld1bC71+UXJZWemslMv4VW8Q05Ddhy1eMt+ayH/3gyI7Ey0RtoJvdiTAhvD4Vc
mRqrYasZYwlQAE8kX8DjhPhS/XVWWRtDq9iF0crntssKlI1TfUY0aLuBlqmbIknInhls5cbZVGbE
+hYAzi4wA+HKkMwuqT0+KjpGaMNXyNbD3Ric26QMzkVSik+OaXNebLw5pi2MVYoi2O01TRVbytsX
omQJPLpYZKtiUPQH0kIm7bfQNtL7SAOzLbIwPhWhdGnzb+jm4+PygIwovSH+TNmavdVdyua3eMgw
I9bGaRgUeM84kj36xGo0kp3dq2sx850ZJWO8ZL9J5KG8TrQGtPME+wk2zGIk9FXlFey7/DBVFn4I
7OS/jO0lsNBBKgkM5wka3n2UQqBFnTTuvKT5jZ283qm7QtkUY6Ce0xpcMEGKy7pfKy0UIT3y5FSE
4QPIFDfPx/s6jY+N1OX7QA2HJ4LKNuxaise0j18lQ7qEtd89LI7QzvuNbI76syWUMm+hv3vD2TTi
BgCRjXXqh0bf8nVfIrphpRB9XG2ENpe9VAjUK3biaq60ckbd6STmNc4gOWPqTpKjEZzSkOEwl8D5
EG9TyIInOd1MlhvHW+byabzFSU6pdHbVdoLIOm2Dmi3ZrSa21sTaeWtGOyG2PnJ1sSXrUxJbiqjc
MN5FIK8A4K4TC1n0NrO2BfFT8rayWD5tEbgjEaREDapla9db9nqleitst022tu1KS6mqG3hu182F
/bFdqgvwqnFvcFTTYbVL1Y2DUGL0nYaZH3qhTVeO5JsMsg3Gr3kM/Dg9TnWxzju3XCrLXQrwVsnv
Mp16eTRB/U1OwaD7JggNonAsvf513AoQ9z/vqFTjg/aAhg7lDrpAhqGzluftqZJr/ij5ow2DpDzp
8klDfijPJcqTBUG/PHnyKZJOyFJ85RQqgGjnKjqmwE6KIKYip+1UVKdSOY3JnnshwbzVqatOY3Ai
2HuoTmpwkoCrBacAWX97jOgREaK0x5Gvk7kSuCKoqUFWjwd0LWPxe8kFg+EDHQQVdXMHQY3p/kcT
gc7aVOYOgj6iX4r+QSHVbe4j6nSuNt3SR0je3EQ0PSoRtxCE9LiZQDm6lcNtUm6tYWsO28mYqw92
Q7FDW64OO3kpu9wLYyd4LPdGuS8svNk0kPuYm/hSUXugENQlJNYcpebQ+cfGP5rFXJV/RKlXTMds
Kcs6MtM2Z530XEN6Uq1jl56oJj1V6ansT0V6yvsTCdlxvwkh1/ansD8lKTTMU0ALQBBGd7I67qsn
G3k/1CFOhlA/1uipCYztCRM/KgE7bseqPfr6/NiQmsfXyVyK4GkfNXHox4PBOz0e2F2n1+z+aKDo
nijaKHoouifClmijfG9HA/Wjh+rxj8B6/6OHmv5ooP7aQ/23gap7VyPscOmhaKBSNA9LAxXDeS//
20D96KFooBTQ/cXvPZT5dz1UNe1xzNNAURIEVW1uo2igWv8YLW2UURxL/00PNRVzG2UsFU7IiE6K
daRa3vbRlX+pedd5y5nipwu6gKRD6xOxwTIJf3txVObZIwwcmDq2/V7cBC8tbdAdFasyDWLQx0K9
z1JCGIOhEAeQs9GZRVu5qeOg4NozkAihYmJu51A6BBb6LStIjUCLAvCyhhkR3jsSHXlIbjPCT9ZM
An0Hi6fBEZcnTm2Y9u0YwO9ucr9iu5Irsm+Tx4ULWj8IafDIgR/7k81ObBF73gmEQufIEoNnucvz
tZlKwdMkbFRvWMI/EaZr4sMykg7TmDUyhJixAWu928eir6nKqKkBs3brHzXiczbXmb8hy7d48TFA
VBtv2EjVpgbkMLIUmkvEjr0ULtgeKNroWLrj6U5GVoPk4LujPIgURBlkmM3ckLjk1kW/Qo2KW7Wu
rLjqUpHtDq2bMApS3Mx2LW42S1W2a7SujxvIdpFLxKqbqi5mnXnZvbEy9itd8BqUn7tB4CJKjwKX
gWYSuKXpTFz74XFMTtjMxRaAslTpO1gYfHmTQB7AAC1vciz+S3lEUlko7uZKiVOo58L0QJERZkjY
+LB+zI9QYiliaKjc3gBWRd/QRU5D4bokLadwish5AFgBLV/D5aE6iu2MMcIQt4/dNnaHyu2Waios
Xm7FXuA4Vzu69fLIlo9iuBHZhIabju5guPE4fxH+Uf68JwRo3tXKuZTSHSN3Kl1gMhTcqs5yqMYC
Du+MitMrjtE6ee5orUNkLIVGoxRIszaRsgmoYuO1GymfK3om0aax1ybRStq6IjupWRMABi+kLtdK
tw6VuSZzLnC5lFdtIsRlxBSNGxDvVOdthqWaCpWiA/hlIHtQd8CKSroTGHOxF+r7LhVkbui7EQfL
UsSkZ5kLtqNdqspc5kc95gLFHVvXVshxcCWF3EY3UF29dck5sZYaVQZ3NyJzKXspiUwx/gmOkKUy
0+m5l5uQ+x1Wq+fId3o6hNSJGgdjXIGi0tyE5ibmKGnnCpdiI1dYax4lC2sq8RtzQT2lhg7VxFwJ
cWjmukLVuBQ88rDahNpG6jcgKxOb3GyHqiO48nOVvSOpZHQ4tuqotiNUR7adgYPEdjqOEw6Jym05
NjhaYMJzeXCh7UFL5kqZV65uuNX4exWjSyFF6A034fDhwBnnCpaS8IWUrj24KhlopSvjro/csXQ7
jpEISY7bWpA8Ha60FoMRyzEJDW6dLEftBz51Ljkg5HpDSe0mExu/2NgYhzhMorngtbJqpKR6LrxO
P++K/qYpotuepWEyVKhZ//22KWpER/y0UQNO85nAhw0eCG9iFmShC3rJZOXbBLTPLaTIYEkqyfcR
14sEdeUGvJ10QpXuhlbgQ0i6UkrKLjA5PR298+HPh2b+lrkGTnOGVa7mhfdJrogvSsw+fi4RtNL0
rX3Fwve9L6yTbzzayZM3PonkKSILcamyedZMdLBz1T3pLm6av8Q5aVKvpLxpyks3vDZLVcOr32BQ
BstT52fR5dV9bdiXn79v2vy+vLvTMeLHBMPFXWPp9W6bORrTQapGplco8fcCyfyxCPhnB3mAVkmC
clPGx+WPw9L+/StF04f6hu3Fu0nN25VVsxIyev+prEvv1KnkhCSkB73os/iiMUM85IakrwJJGAeI
MtVu4BQZNXJwq2S8iyr9MA1+cF7o5UbQ+tja1hkEtX3tB7iK68a6MUzp1YrV9tLaUXavJTMUcXr4
+TvxN9gnSxGzGQjjAJZ+uuu3h5BdeX4SkYe7MtUghMOo0JpoXu+ahvkYzt8tf6SiQ8VKTcX6PgiQ
tO1zxBjpXMQUhequmyOgdqLZmclcwt5m7dZHV9RuY/RzxlyChKlgJyCJFLvC3DkaHWxIquBc1rQ3
p/1k7fEd98mBapND1x5kbS7bP5blUfjHvJyr5fgoj7U9V5KdwuEUZacaZ0jh+MPJ60+SOVecnMOl
fPyM3dmLz1ZcBYTYCQlN06Ai12YXeY0OTSoOnn/wg7kSfd92+54pfLq3U5aqu5ZZPNrhcK0lO6vZ
sa42bXilc+UQi8q5MPBZxlwmLy/YScNcublTwn1q7lKs6UsNyYFwtY4XaO379kB0dNviuZyrYGZe
4uk96tNRLvcRiK1jmp1wilLBcKLC7CTNeUSfrK7gg388ISxcETqdDgaJDzYfZcx6r0hIGcTc6K/9
Topp7lL9NvB6ad3lhXY/1FLOUBdVEa3jk9lWq4mo6YuHXPYuh+Gq+QTYJWpRu1hGG+ShaGZ7gJWb
gYnqbeur+8wQ9QPajuahJq261ermbE4ZV/pQcwZGqNtcTPmzVSZO1Orfmyp8yk3bf0A3WQF/nU2C
XoNfLvyep133S2Yqm9EEfDSwIz2LkjD1+qXyS5wgsNa5GTS9Wl4KZLOrqasktk2JBQ+lIVvHhl49
cJqarFf6p1w0j1Dj4SqomIPxvDJWCkoTpKLWnCcjK1ZhNhlfLS8/B9oT5CFSJ6e23ZeJf1WtXrhC
ZS3dZppxGVOpX1dK+ExiqDgxstr5dsVku5DgvhAoPqJaOnZqLz9VgbrHymSSA5GCUhtz5ihFYH5R
JTZn/VG7HeVOObSBPFyWh6gkkKLA4rixdE++ZxoZ3rZVdgjGUb6vS+WZ96ffj10K6SI0dsQ9KEdd
N+/JqyWluKiRdJuWPsee5rskrPz1lLTpXusRcPltWN1Xv3UjwnwLeNdleZBG39trq6gvp1VLSvoB
Z6T+XJgHVg76S954xX40BmvVyn74ZczlZ7lIk3MTDLfIZQsuqb28UdlKIu0P9ZTcVWQuCALRPNwz
XlzCcwq8NljRXahAt9U+z86pZ+Yn4TE5KvTcfGHf7zuZK9m3IR/3UJN9LBTGybaiTyG0izfq7d2A
Nh8rJDNrcJw4O95eAvuSeB901tmqk6Xbygw6h8Q/6D6G0r9a6IPJ8ELDH3cKOtYhQWAjMHEq3b6N
LlVhgeWqiDxT9HyDWh8mXqOADRvxgAVh8Itm1f6liOC3+XKJtq0VpE5k+AgqGYKnYYijqWrDq9Fr
5g0EyJui5OYYCAXzapk3d76QvthI/+g4WLlGatoQBmN89xiurSYT/awEhTlW6rNuNlxutYK+Mq+0
reERZFyl3v3URNpzq47bVMrkb4r1iyUTVlJb00gmFw9NXo7HNDEFWXBqSvQm4O8xDh8ZZgePtn8l
bzthhUXumBpHuBOr7NZuGeVnBMKsOrNFZmSY/UkOh/QIJgR5YvqdKJLhoU7D0sVqWhDnzQmqW5J/
UTiebmB8wlnSmewiYT5obTF9y/X8S9fAO8WX3NDlBey0tXXtVvNIkpz6YtVKLabLKMngxOM5aovx
ixn2udNLbKQNm74A3LXcS5cHU1Gjm7gH4fvJ3XK+Gb45UpDh6KqhcqcUqAXeMxL55W3R21W7YjhK
nqQnPeld/1swgWAlhK89gXTJYfW7sW32q6KFLPPzJ/BRvYLNj56Fp8DBainvl6V+HPq1gkxnpYUe
eFjf2DeiZN7Q1B5CKhUPqIEbOSpoS0vOQEv067BljQwYrVz3qr/uCP8CkmNtrPY1bRiPJOBydNrs
3v8GlTWFyjoWd0Qcb5dn/n++Df/jf88vP96k+j//y/ff8mKsQj9o3n37n9O98/C/83/x3594+/P/
2W7uNj/9gVP4rcrr/Lfm/U+9+a38u78/r/XX5uubbzZZEzbjtf1ejXff6zZplmfAK5h/8v/3L//x
ffktD2Px/d///IbRoZl/m4+k+Z+//9Xu13//E/H8Xz7c+ff//pfnryn/3Uv4NfN9/veP+/979+G/
+/61bvgViv4vumsd/wcWXAjB9LH99x9/o/0LQi1NGNNM/n/eq8nyqgn+/U9V/ZcJORrtjaqjpTBm
FxfpastfKf+ysH0rsooqetG6/POP1//mE/zzE/0HoWiXHH5ezbN5O70AF6SzW6Rq8vznf9EWjPoU
RE2T96CC8w33OjdCgYF0OVv1hXRtkonAIWPEsgKiyoohCvvxCxE2v+AeMD5ZAb0dtP/5FN5NgIq8
TSKr5SnAvt4gPL8hFAceCT3/DdqNYFUH0Y8D+M3x++bVLgajP0/+P/+td1tBo0q03/+j7ky2G0XW
dn1F7EXfTM4AIdmy3MjpJm1PWOlsaIKeAAKu/jx477+2S386vU7NzqBWZTU2EgQRX/N+72Nb1nQo
E3yZhVtZEp746PtX7Qw3wxv6H5WWBjgvSnxN3Cp1vntImqnktK78iUPnSviI6bMISHEZurAUS1dP
1j20efd1MtMvXcK9G+IgAXRVvxie84pfwivWLWC4nOoYYBKG/5SPsl8MLwOK5M2Y1U+jFtwxqfVq
lxhwrv/fHNDusvQpD2tD1dsKoeKEAmgBth1O3izuJ33xUd+ncaQ0qFBmju0mUpDN4OGVlDoaWrJ+
JoxiPEX1rr0xlQ0KtcV2aC6PjnBfUU9Aa9Vu20y7a1zS5fXXNLI8UrmzI820X5uMkju70bKpF764
Xvj7zsFgws9WMpRMHgMQJRsH/5ZNmwscdkoKMwGRxIhJLiY4RYh9SBX5FS5wOnaPpt7eDZwI+HJK
azN1VbHDA+dnmsWXqBgv60p/9lR2LYzpK0N8zHcl7I1pe5OtWgsnKC7MqUHNaTI3aOgKGbtY3txs
93Fv3RpBeRg9esdLEJuMp7p4Q8rqabLnWynlcwq3daPFiClkk7fhnJk/HD+RYaccgOhJgFFWVgDy
G7wb35bJRcyIyyZHybgZl+LO0/xjMNNnC3zh30ohL9zBFbvRXdrHpCPJsyfN2BYJAr3KhOc6SvqL
FXb+cdz9zGATEyD99OLhtUZ27NvVstEXMH/LdBYDIfUdEHlmTr+ptb9qOffNDoLnkpM3LL4JPRpd
/8xIXNwkNCrwqMzc8QnMxKVIkysoT4x2DYmxZSnhljQG64TboRDLNhC1ioKgH69wIDW/jJ7U8DrT
HDuFLE1HmVmouYy0tAkoufUKBCeY2a3rKPuilP6jLf3ps9zk75XY/752J4mpRXKt8l5MBz2ZrsXQ
JtBhAXFMjA6dG3OTYHegs2R60OUlzn1wRh3ccnXn9d2u/J9d7/17//eO4f9cHsnl3zc5CxyGhynU
RAtCngWDeJoCfw8LvP/kSF+Dy/+9qyBp+Pvvhzns5ZqQ00Fa6SMR5BIFNd8i6ESDn5uWb0Qs0qhs
+0+myX+/Y5rBiS5K9U2eaz7sQs0cAHDP6Zd2KdMImOqL4xfHZmZ7+fOdW0+n3361Ndl8dz6kUtRM
jwh1mGP3sph69I5LdVRYEdrFappnvS5a8jhWzqu0ZBslmNaqoouqFMhe1xwoTS0bR+G55jUHjLdx
MiK2/vNn++iur0/73UcrraJdxmKeDgizHjOn3o5ZX4atCcPHz5nFKH6a42d3/KMVRDjw/lr1srq2
+5wbzCDR05Nn0tAeqrb+ZGzsowd6cgrLxLFbazY5AmfT30y64JzgwK04k6ukOVRm/PDP7tnJWVul
JQrekXuGUS+Zehxg6ssZ43rabZWP1zpwXRpz4vjPrnZy2k52anlFUExsRwEZmevhMBbjnhawKEBy
1VvXFXFE3P/4z653ss3wqhZxxUmE2Kk9x8ppwmWhPTRGc2/AZoCeVB80y9//+WJ/L7f8tan4J5tK
D8LdM9jCD22cOpGraZgoYuQ6T1NN3vbZIn8D4f1mbzlNaJ1MDpqdGepgZEjDABn5/hodNUWDjxd3
NZncJ4R8VMzSeiMdth2GbwkdXKIGoDIcDgYyaLurj8W8WBfawh5bS+8yEeKo2jHnjNbHjb/wgxmh
n46TV2LwoBDpMm7QzSGtvjRy6+r49k8Nr1efab/ycqHfpA0RXx7smuLdXyMCrZ3PRR88IB54pW69
fJK0ra/Z727CyYaHj5EjMT9Uh8FwGeSIH9Y348+P8USS/9/neLLDCc1kRo2clCkQYjRNr36WWWHv
pzrYe47zmgWJvjEy9u861R6gw/YhDqZ5qLnFEUTvVlC6EXCdscygTVJCgvls6/17ovrfD3ayvwV6
nDPVhvA1yHqsvjglnSb/CS+1YQSj2qIofYn77ElUuKS59e7Pt+Nk4vK/Vz3Z6SB2VEMga3UwLQYr
4KU1bAi5Qxcw/QINFQ/JLHts+vaw7lJaZ78OxvDSeHkaaSACQkMvj1NhvcoO769F8FnTgkX2Fsnm
iKw3BPosX3hGG5vJx3W9YDrof3LPPjit/JN9lEmtRQ0DeJKGsigqaJxMoNUgxCkcpjs4vNJBeyiH
9BGHFv+TtWn9Prgx/ZM9dQYPYFaUyw54QkEZyR5Hn1N5MbNHAKjE+Wt2oNfFsVMlhee0OtqTc6nP
rCF/kC+x2cIGLDDPya/Xo7ReGzyTrt3itn836NW2UjwCI5e8icoT1D4Blbfc7mF2Xg2HGIandaBg
e25V4yfxxQen3WllYgEpbGaM/h7sGimw7cUPb/mf8InKPllmHz2pk62amfCKgDXFuJUboknWRGkn
jwuFYitGC8DNS6bky6CJYzFqd0NdH3LGtRavoQ8jrUumCY59wws3YsHdVV1UO2YSJgZGnbylIMaP
RuG8mgOOgL62ZiNOem8ocaw78YTj2KeC1t/vS97JGeAn5tQyej4dlNs5oVwCFK2txfiR6rAWbM9k
xiBv4aPs9sdPTbA/iHvenF3exT2TCJhLSNVweFtnzD89rksBlv1rnLmvs1g2Y6Ld2X4NrVYc39JV
e+JWrbvVumtpFTIzVWsPTV8cVfPZovngPDz19BB+mVjmWA6HMmDjGGX2COqN/LHqXlxSzk/Wzfom
/+Yk8E526yaNyxQL3eGAEH89yMon/MR4PxaJzXIytNG6TDRp0wQsjvhFRBYxYFfx9ow1fquBMuqt
roIHXfMuqaYxl8nPWNwZfX3DbEOroTmyYeW5+wkKx/zoeZ3s45PjLLEnE7IPFmI3VMc1Fg7s/Mlk
vjx0LTpqfooNL02FuClDFaP5q3zKBIuAO6IAPlYmUzFGjeB8uBaCs5tXoyS67rLy2JWk+Tq7bkdL
N/RQNINVn7CxSEt4zQwtffLGnszN/HUwnI7gu1mPLYiHZzQzEAh1epBzw8iWxdGn+uoo2/YQz/wX
fS4Rjo78Seud14kSyjatqBqMcYdvn4N3hyeOb/c4ITj787L4YMM6na+0vAG8uM1Rmbb92dx4l6iX
krBo/icP+k+J8fjvFXZS6zz5x//zYeHyb9XQ62/jvvpV/39Q3IQA8O4u/6/i5v23CpZN9u19XfPt
R/5d17T1f9F9sleGcwBr643w9O+6phn8y/JcShVoole4wDqg/5+6pqb/K2DamwlIPEMNxsToVPxV
2dQM419rPZ7pfXSiPgRc7/+ltPm7mNELzDf7r3fbZNuaZh4zsxzmbo18t8+ri1w22Sen/u92u/W3
n7zU+ajrk6Dvg7/wcIbL5RxC9Kg2ehsTLTby/t0d/8+qe1+4+Og7nARj3azbQ60ZhOYLod+YtPJ+
gAvz8M9++0m0xDQCCt1RNSFuWuUv2frFs12b9d2ff/vvTvj1Dp2ERfBdJNh0XGidMf9SAeeWdnCg
dbT3O3U2d+qQ2oI26xL9+XInsvB/70/r9U6STU/LAJ66fBvciMH8MTuVK7+LbAweQpmkLXBc6dE9
aTD4rhtz+aZNFdjYAZeUAu/r2ykwpnAalUejubO3f/5UHy2TkzCnWIYY7tYg1mVS76SYj0kljIhT
6CzO5k8OxQ8ucmo42gf6MPka7jtV37rnVe85Rw1r6SP6gHoTT+5nqPAPVuPbAffujRoKry+ENwrg
SLKiOYw5ZRNrn0FJflcD4fmZJzke6KUsUwreHRsHdvkWHhiNuoTDczu7jMULRh3+/Ew+utBJCOEM
JaKJCU7iRNsTr+c7eK1elBv29zqY5GZUwydvwEcXOtkjEDu0zrwwheO4HbKCMbjti+VOZNnXXroI
u5r6H36j9YG9ezBYAtHjjocSrzPPusqX4dlYSRWOfiiyBQADa+7sz/fuxMfyr7fsran57lKZY8XL
UDIR1o4ZMvkGr0qK16gA2m0Qe8+GXrzA62RcJAnCpNXw8ljsDTqJ5z9f/6NberKpLCMmeI3bgfY0
h1swl1ha18YNLfCbEiu5nKG9T27p74K2dTWe7CYpVuST3eucHiS+THJlr0mQIpBu5xcIKAeR18ne
ncpPbutHb/DJNjH24zgvLUQmJoy0MLGQqHpJZl9V1HK+KEbl9n++fR98q7cq77untwhlOllZlmEs
6B9PgfjSKOSycX3uSkgAq0E1D7b9zP7iN7E69/Atknx3tXJcAs2oOkLa3NUiNDs/qcFf5DmM7j9/
nRMN4F+r8a2m8+4KebMOMHcdJYo6SIOoctpqnxjLvEUX1ezX+ZPzzvaTEdJVR4NNLHoS5gxMXVDE
bmf6QXp6RFvQpdiclBQthIAsqHeilKzrVWQUqKx7NZJS3w1B7Jrg2QrjZ4CH8LYz+h6dYNaCMCmm
wX2gM4reJZ1sGjKEAcW+z/o5gjTd75Wv9LPeNrI8CuI8BgHgjOb1MhRMWjSlFWYoEB8YVoQdB0AH
UsYnt2c9yE+TpfUBnOx0QpMSlAz7Aul8Bcw+Vgvz0SKt2nifzgwVRxyRcR1Njr23e79cwnbI2a+y
Jdaa8wJeIEKuQs+/1ekYeKAwcT0+zK6Yhm1btCNSaVtjJsJ6c8eZGrORUaXpS7FrHQr/+6bGdelM
Fw72Wg5JcL2ZSiCTjOBZebH1/RrO6TphO19ZvYMBjXaXj1B7GDOuDtQ3TeeT9tMHb9ep0mPwqmFS
Q9aG+jQNxyxIn4DvmV/7sbiQ7WcX+WBnWgUD7/dg4StRAI/npDcICAMP24OOdl3hD+HYdU/C+qwV
Yaybwm+e6mnLHinqINSEbsdZTARNY7uvHR1FeIGjesNaT2n7tYF74QwGjhVx+cne8UE8p59svQEO
dKh0TOKruGT/zbsf9QjBWG9uMF686DrtmplNBHci+eTt/mizOjk+GeUXqOz4Qoawv6zXIvhgfVXP
uTnvalvB6zE+udT6K39zS42Th4fep2mSOqjW+ZPl2REjUL7EY/JLB8zxyTzKB6vwTYHxbq9CZGNy
EEO8MXMXgU8CQ27CyGDukh+dVXzmkR18sDreDu73l0mrsvaMjB6yXKyftIqdI6Ku+LLS7DYETygi
vbCvC5V4qKpAQphuf6s32mtrjcw3JFBwqVHGxZOWBDoaXApLAcq+xhpRFLdxrLxNrM8d1h3jHBHN
H7uAPxByKJAomGmYQFU3mVmACOwzDDDndN50Cyg5KyZOGCgb6DTGaTnpKmGeOfcRCSTY8OKdoOOr
XGfRKGvJf1DLhk66t0GD6WEcA4+IshIDOwFF1LFDKTIlJXM71QJhTqOZns4+Ew4+JhQ+rp5h32VM
bmpFkmHvXD0FRgO2I8lv6m4cz83UEtsRTcOTW2hNOOXJeCEgYuT6jDJ1cKc7XZZf49n41XZLu+l8
XI6q5Goc29VzHO3sklhdqJvxFGJpf7D1HBqeoxhDdcbhIbB6k3Ht4qc1msvWs4OBzvbQbjmIzpxS
3PkzVFuSIRTrpsNyUDEC19Y2QILZL1njvzJU3uA9XBk7BFTuzrZUvi3wMRaJ09wwMfyI5SktmdWb
Lx47bPqrG8OJefXMBtulYLmj/mefk4/Oz35c/ujS9hnDHDPyO0/e5bl0r8rVWH7IdUgKnHU7exFW
ZK4PssFhF2KaZDbWWnm8aSBBaKlxU0vcQ+hqY8cVyK2ozTuw32YoFotRbfUd71dYaObEoHDOaEm+
6BSlGjwpewzmrosEO1EbFm5k2DqDxS1uTCLzzywl4l0Zt/pLYaRJFCMZPCtHObxmI7Z9+ejpoRJw
6EZjsneGG6fkBqvWpcnH7/XMpGWXZK82M/yhNXTzt8nUkp4HpA983OEb/Tn4X7aPh2usw92xRX+r
qVQyJO0z3Lik/q5r7HgTYDQfWo17b499ui8TMwvziZ9qCr0O87Z8BUxypdd+c8Umn27RcDkb1gW8
Gtknuxn4c1SiSI4sxzbxvM6d/WAOIKVgEPCn2dkEYvVLmtoqan1DXBvzMG6Kpsm3eqf/Qsx3q3em
2hodFdvaaYxHXVo1I/ttAciEMZk+wDjM0xYdD7C2A2g8AFzOy5/GYH13XT3fGesKygezj7KSsmEB
xwq1YbYby4LTIOVnmhzQMahhRu1miBi+xiSg37TPUgdBbXeDubeDCoO7NKZxEcTBWWU1XagtY7XR
VB2HNTT1J5Uv8kzTMYFri0DSaWeH3pgkOJs2zcrIdlmCNDygpSg4kRIvpRDvB1w0xmzElDn3d2Yx
PlOXTCLfzYcrnEpR18ACYlMvV6MG098j9nz1LHQ50kzguExYmo1V7O/73jK3uaOJnVeN+I8agLHw
LsR2g+moWYPI3Tr2vHNp/NIb7eurziekAc53wUZbbxK8B8611XSXeVXJ5Z306LdBfoUYJv6aiuXJ
z5z7OeBhuflYR2SbJWqw8S4p6efFuvtiCw8TzJ7Q2XcQO8veDjZBARcbtQn2ST7rRVDtYKwucXd/
Dt/Ww+d3h9JJCmI4NFyrEoOe1pr0fSGwJfJE80+D85OUg67/7OctlQmovsl1VzII0daxibwjsz45
8T44wE9nUBcnmTLs69DAEDcy5yaPxI5fqlxPw1rHRrBsY4RARfNJuvFbLSPhrr5+jndH3wBjW6sG
yJQ9A7WYMo9H0UA0RtwOuLWJCxY/PtemgOtaDjxND8FXx0CLueKw/TG7//Nz+ygSXP/9u49hxUJZ
ZcERN9TWpVr8q1L5S5h6jGEvqBsz7bOI7IOoRT8J79FslSXSEBFy7HnXhYQ4ft5yuAITVTMB6J+/
Dpipj0K/k5VYtHXtpkbfrv5dpXdec7z3O98X3rLzslmTT6XgCA6rchTOwVoypjZ8Jedo6dIFLTyj
FCUjD7re15eWnXvOV7cXyrhE62kP925PVvhslmqyzzGWwrYDO2YPd9w1iDYYU8HNGJlfFXh3mWFi
n64Nk5WFSooSR9kO0gBGltUo2n3e40YZBkYxPhp1aRgXDc5UsCSKYEoYSxzAViRMUwRnDYQQPdTK
EUjBOJADfUXpJwZ1YeXSsxgC5fzKjjJ3xvKOwzxToV017i/Pke6ThYh2oFFk6ndmbS5fPcZPA5pw
RMS8pb2APe4G+QIVRbMv6mlJQJ5xup2NWGv1G63UipbCk0EFpYrLFkr3BMKQpBQ6YSQWsxUXbPqe
g5G5cOTGazwn3sYIgDHFwQLFusNGd3A3uqw5ppYB9TeyDYKibTdV0ts4Bga/22KkonVuJwWOvzKI
6ceMmV+qzdBwme2oGeMQ5YODuc2Izyt7XmUjLiGc0YpQH32LjHGQo4+jDf1SIc9HgbN01HsLA8dW
P4xKwrbuE4K4IsuJNOvc6QnApBi3OXiscBA8uATkIaZgaqMqeR/P2PS0PmIfL1NIaIPvDSc55Log
jWIC1k0H1C+00upc9sG8BSTTXUC7zw6zqoCQQ3aDLZkyOKYm56Evk3THCvpWWuVPt/B+Jkn1YxEE
TekkbspSu0+n5Jtdzj+JpAgtjSQJ9ZrAQbjmzzhp6rD29NeCmkRF6r/vZg1ys3sBlCQ9b4rlBs4O
K2o4l6NBI0kdA9O/0ZwxiRD1XRaKmzTY81VR5zXTrZj9aOnyA96QE2poScI2BR6YLDZJMD35whAh
edOPqQZFQMuDhzAxvVONRIVaXdshivHdiLqFh9PhBKXSc4HINtSk9xQzZnOWeSB5dQxVfM25xc3e
DPOxeqKgYvOWE1KD1bgjHLtPmAuhOfq86OgHOtcZw8kAwOQQ/Kq277E59VrmmiWhR9I+BqN71ur6
zxYfuagGGHjjiHokmTS+52qqzq2OM3XXTfqcg7mvqRRovFbnPbCBR8fGrcJOaiheWYl9dX7vgzYP
O8sFaNieM91VbEo1RMHcaJy8dhWlUk92lrCv/MndtiburIuB+VFw32J003EKEe3S+cwDddHY4w9U
z3nYy5npobhTodYIsdOtalrXZk2lRrJu6YAjFU2YB0sX8gbzxc2xMQRJOY8Mc2uBjOqlMUlFGJ7x
90nm+CB9E+1W8T7/8tqYnjH2FYx22kAikQqX+oRExJsItZaqCq5TJMYYmZVx/ELfy2HSSacAGJUE
F/ey99Qa01OGdGrF/utbmHyHfV1pUZ4G/Y20M/0sD6b6zO9xzpT5pG1QM0/wKv3QsKxLeCPaZk6d
X4rWL5hkN91Ykwzwrh1452fM3XurhUZUmmFmGg+528GarJwLJxOweQpN7copg2xX6dMeM9lHZ668
0GmLhVISOIS2jG89QWNj1uDP6ZN75WEkUNr12dSremNi/9fHpbtZHFLeedZ01gS3XPMEFCQ8VbeG
meA1tCTQj3vnzHLdX4a33mfH+O7UZYapDSPeAFJtPgKznoLI3NeH23ZcaDgY6ZemG33iQx2dc8DA
ZQZc16mFojai5m1XsS4YZcKDsMGk3TOIJXMbNAXZ8QhZorobG5vH4wdHvWBEkTLG2aoVWsblAb7T
vMMTjI5/BX3ZLQMyr0W7aBrrqjOt75OowIGATo8rtoOgc2p4fw2iKfeyk6Rdqe1tZSrOamuIpra5
Kl3vUctqi4OB8bmWRZjmVdSo2d/koDCixXeuMUDHWF4jIXFQcwCtleR/HUmglX6BTmxHgXTwWk7d
UMsm6Jv9vFXLWhssilfUKBUrFticms/jxnmUvM4bv+rdc4C/ryRTR2dCPu54N45FugOflUzd+bVO
Y1ij9T0IQKJCIoP+WpcHJx9v88liH7LutNE785X9VPn+sW6oGpeyvU51cK7tKoLHNXajc9uhTN8i
zKtJVGcrUt5kMYzmqCir46c5yODvzut733qUWeIWjYz71AbOWeB1l102HkbSqmzECq+WbG2Mohdb
S4egkCy1+DpzAybhgpLFFRgPzwjSIfNgDuXUdnAPkim3oMGqcQL2OHHU9niuY0di3SwC61eRHjU1
fNWLHKvCNsri/towjO++YXRRBt6bfC0hvJieh7k440U82EHphsydvIw1hqhwdcJlEvuFyTC1kLV6
NeyfdLno0uFuClyYSgN1KrAeUbkwK2W01abCRPNaGvQIeyJP1BNdSNtkwOWjBj3IvYcTOqTPg2cV
1xbT3heDi9lq5VRDFTKBXiDm6t0sMrvpK3sPtpguqreJrURjzkoiHaGk+DK5wS4b80s/ccOmkrdF
Cbm5zX50sbrOi5TpskI8q9w/OIkHnrmxz3xIK4Pn3vTN9IVy8MZLvC2+nfZFPiTPqXRuetFfZCUu
5OmLIGNOFy0atOkGF93diHNaouMKEXRX3dDd5q4OyRmjhXh0bhft3tfSm7ix9oVl1FElOJVqm8H1
hCJv1R/rRN1Yy67DZsHL1XPJwd9XdMYEA/Q5IufaxF7smvmNlSVaXEzaBH55jmjC7Hx8QGJhnEld
i3TX2XVFB6mnOKuwxiB22c1TsnOCw8jKVPmd602hKgRSlvJB1tpe9GqvNOtqIh036yNRzta3io3d
iLsgNw8Qn2pdUfLxykiZy1mAfzMu/9UG696rQBuo5/+Ky36PccwZhxurYj8sZhjkwd6Y832DT4hc
R03dnuQ7IdnOI8o2YdWNrKg24qzbxksQsRNsE5Y/CziaU0yt0cyaSXB0MwsoTtk8yrJa8O5wx41c
NDQ7Ix8pkwdlXBgCqhzpYuxpW7l63qwQgwpmWYDlRzGeFXGHAlmxRCxQWtVD3rrbXiNuQhmcaTeB
CfxYW/U6C+Y8TTjrBfrZc425zBa/qMbNb6nEYe0CJ214VW76tFBbmfK1mIxlzdjTU2uwibR4kTkT
0wydT559NZpsq+ablvlN8xLcdri2ypoWF+x2ujYKcedIFRo9s9FACysJExEv9FzsMyj07Ni9QZXA
S0NrvC3oYuB/fI7BLwKKRzEOZpQHGnglyM7LEgqhVkthz1VLOLk4WYeTVklc+a0FVGHVO8s90BMS
7kLGOjxJW9j6V6NXLX5zmr+3reKu0XxCFjPmSM+dZVvo+rzDlREIeGlPxwF62DZFCpUEwReRjtda
476mpveNGdtt0+obWEq7pDRYdZ7+0EOdKDqGSANQRlsM1r1d1iHKQFU5bV10k4SqcUrVtfU3su2n
SAkSUA9TtCSm/hVX7REHXbwxaT37QbaxEqtHx6HH+2GqMEY3hySaJfUk1wXKMuvdZaP6bd0hKler
4qg/2N7ykmr6V+LS2yIl1tJ1E76fs69M0eAU47bfitZg74K7XnZV+hyYxU9YJ80j89W4rRkKXA5b
/q80tg2MVhgg8lW1DRoz2Bi69pr7TYJ9WMxKnb2DhyV8yATGGUPMXGoRUxjneMBX8+BfaH3WYmUn
szmc4UjukspxNkAlvo5J/jj57WVpavdD0x6NaXyQYJjjeojsIPuO0/pPoY9fKzdwNsqgqoRYgaKg
KLwwX+06E4t6jl+p4rpPhAdXfCKcXOUNs5Ddeer1QdilzSuEZoah6gw+kFUd21Hou55X+1w3cmvX
JBrIFotGVKNBT3CzjOVZTNvaEAO1qyXYgIA6WmlKJIoTW4Wks83vgpn5dlOywXX2nV0PiKHJObpB
fdMkHv6LxyoK8NUq9C6Kk2kLYKMLmdF/HXMf8KDWXuajfUMZ6K4TxYWtmDQ0hx9o6y/cyrhcqvSx
KZ1L5Gl3ImGShLuHKka8MON+468BbWDEr4mX2GFrOzdynuAatQnvrip/Zn0ReYN31qUdHpuufyRs
+85vIqqdaek2fnyPRz6fz4UuFQ/Jg3RR1HcSn5tA52TWsxLXDA3bdBujwxvUqfJmQCMYGl2rbVq9
MC70oa9fl7ToNuiHn83WuMs1Z0P+gJhuvF389HbKeE6BOJ9wcUr9BiAn1rhpeW3PTPwlczQTsRoc
/tgTRIB7IiUlf7dvBh0GieZuqtkOHSw1W4MIZlidJ9VWzvlXxXkEtTckfOVAF1dBgqtRgPupruHD
JPYKc8NSK7eJH5+7+BZrpLRdDTwoHwmTBCBBwwW9NpnVK0oYI1xGcRfnwomK2vkVpxTlOXPWfblh
LPNQED9SCThPrcTArdi6kqN8wF6A+uw4AGmtqL5C+ZFvE9ns2yNIr9jaS460FFemcuDHa/kjiTu2
IEAEIthISIo6Vlz1mF20mTpPih9u/EPkGAu2Jv5O9TbQ1EXVqq8Sq4bqBeDpxk3uZMJGE19wulG5
Ma99rCLMsSWm46u73VavqCePtDacG3p+hEOPXtNtWo/wd+7Cup4u16NpNPUfpK4kWLJHBJLt8JjY
L3i7Wmq66uo0HH3ScVwVKq075IDYnEJftf1fBhwrjRyUNxH9hGg+1+LrtgtsjhMsB5xbx5Kh1/ww
YPTlaGzpxYJAq7aZqIiQBu9R6tfoyLfV8ituJhIYZmqnp1T/gZY60hWDi4KowejP5eAgQKWiriXX
KnkpFheo74tFTgegg6SLcLaoJambrLCbmjFgSsoH0OjOY5djfd7P+i5Iq+u+yN/OIisZIoZnQ+WU
BuRXTWw5CDKSpPnIDMt926ovEsxTVNoWI/X5/C2ZwSSDpkrOMTd1LpFgOec8AD8s4rqNGh9ttzsU
YUcYCLInu6MAfCny5h4hUkQx7TC2dAVz/1ZkzWtlDXqYpe6jlrpnrm1dxJT2ArfBimd+RaRyiW/J
tenor6Iw98yanmW6c4Zo7FvjLLvWTY5ypI00+t25Mw+PaljIitz+vPaNLWRz/g9I7/Xwo9ObY4NR
UKiMZIw8f434JTVHa3GetGIIhc44rKD5BomvV9epb6aoYibe8LShCTKCZqQ4tdzD8k4Pjl11h8bJ
CTyh2kV+acsbXZhYuceFOC8SsminKooHEAs6hk7BGLH1nM8gCqmIzfl2KdcpCyUeY3JTMBBR4WCj
nAHS8dXl2rZYcGSbvOacAtJG8QN4/2whaa2NHewt9QPuRmdODiswGZnIgHeKX2yBkzggQXrK13bn
PJUOz8hzUx1LrmqfMZD+w6x4pC8d5dRsY7J28q1KtNr6BbwODZ1p0qLYDEo35xveclvie5rbRWRQ
WndIm5nnjlS3UO33ZztZommkwYGEqHaoZJhAmi+K1jfzh2ZIjYzsCh2JxghTrMtU29kkEKyMBirs
uQtsvdxaiLsnLjfZPkk2NiNRZuFjf99pOSwrOokuY08Kh/O+2zVyrFWDaV+29MauALsRzy9joEs6
yrGn+rHammkF7pbqYDNBsUbz7Jah2dojuGe3S4OMIMlzs4V0O51076pbJqvtHjODw+zIA7ONB9dL
B2+XdL35WnpFz4mZOGk33OWqwiHHVtb5IrG2Fl6Jo2WVinqPGtFe6xM9SBgMSu57w/SIohdcLw5u
OhlYj9V8s00/JJ269Fu9f84z0hHSh1xmN04+G+m9HugKc6LBjRvuWUA3lAXvKzKJxTe3lDNmfSML
XRrRRB1rXjtSeT6d61oHgbC3rDr7YvorrBUbqbrlh702/cIx6vRXGS7/3kMwF4P5vADXoOoEjxhJ
m1t0WKFhDh9j34wqnQpYhWNkyfCFGSY1CLuNb7um2POX24ZNowfFg94tGC0WtUcOMHWeM/9cZoO6
VhY4dRZqwzLODwW6yWknFq4Sqf9L3Zltt41l2fZX6gMSUTjo8UqCDUiqlyxZLxhqbPR9j6+vCUUn
M03zZjzcUfXikREjwyQBnIN99l5rrtTIxoVC9KepeTNyJCJxC1CQxhgTwI0LXLpj7NWwenSmzhZD
00U8A+7pXAVKdE0076xLH3NLHd56i9YbbxyU8fKW7dCO9nXhjTaHg6b1bRjHI5KWuTnLTVmgaq3T
W7meoGYvZN/vpnto6Gm8ivvIjjR8yqTO1MssGLiZjtHIk0fGT8SZtFoKRaXdsahxv9K8HbJSo2M7
jEKJH+u08ayQXlGhBhuTUTWlAHDukZ+XjthmryKVq7zjKEe6ghKBEF+0HedWDliktA9JkWpLOWW2
sijqImudIclJh5b7JOTMWICTWKDGjoZbS2367i5og0C9zmPJMiiAvY7kRg7g+kqbZ29bOSli/a5N
6cLe06wi6NHXU/MileBO7HN4CeZ3mzA9PkpMVkYHXfOaaw3PMa/w0SLzKZY5G70Vcqb3iKaaPDvQ
VAzGN3uSoSwnqhxVSwBQhMcYpVkwcZl6KvcpF62y6PTEIhYhD1wlL3n91lHDL408QHwxQTgW5pHF
VEGB6hAdgE8s6jUdhXJhDrRI2apRIKW1eln5IluyaeiPRSe0ncjrfhVodWxxQjXk67YVoA7jWtng
5y++TcGYUnAPauVtypxqehGPer1KhGSHV3UkRYG/tH2pfWwzeYSapQT0Mk1PsLmT9xVtKi2wp1XU
tvXGirqI3KPY8jlhm2n+VRP1+BSM9GOWRjIY8tavFOWpCEd6MtbIY69UpgAs0XkOuNN6m1RTQ4Vh
CIa9+N37PeKqQSWHxhLXiUnyAk1RmzNdmbJ8Auyaj55mSyZ8HCXVFz7xle9dULakwTey2xkEbnnZ
aB0mzxqeVVunv+N3NJcWkgZ7ZJGWE5e2kZRLqFwc8VP6YtKmtWP7ISrMXHVMxaZsLQlKZMRpSAUk
RiU0+9cINUX/XNehaXK6KpqoWpSGmVs3Spm22apsC0bIsaUFd9AZQBAkQdcNuzQX6bCeJBnlyaTJ
qONykfmkGAyDpS/J/YAcGcjMFmCvzi/vDAStxNG+NNDl0odAk+CVCFa8sPM8cisHLdj3iOCTbZbq
c3eA/S1d/ktLyIKP5yVshaFj4/NBZRfuwGjt6RgFy3/ljKErNtA5BgviQ6w/GZLyxhZJD0TciUK8
ml2z/lfBdImWMX9xNgVuz5us6JhL5Iglo1VOlfSvhEm73shDjqspWcUiepca+n/aoBc7nbbOxixh
S0Dm+N4QJPMxfvuPnCdnmTqPIZXOt/fw5f+A7WRGFv/3n8iaf3OdzEaob+Fnz8n8//8TpaP/ppJK
pRoyySy6MXtX/0TpaL/JALVkC3ck/pE5MPsPy4n+G4cnTSYxxGY4Z2mzGvUPlA7/DVAeC0qy9ruD
RflP/CbH8STkeclQPOfgGgZD+FeOxGRTIcmBJojSzcyXyEzWvhjnQsBY6KN934T08geZXUMeOayY
yX7w0pXc2vImSbyntASOPU3F5WhHZ8ycP+rOuBzz14KArBiqjlfnw2D+aSydIqdjmsHERqoz0G8Z
sk06ynYhmFwWzqd7df27OOGzX0X/mLX/LVqYP41mAcwi8NMAttTj2X8hNSAxdVvaIiPLXdrtKwEc
Y1k2lerYcrQddL1zyOpKV+m48ii7itplshNR6TD/6/ysuCRJYEV1FC/7cLjWozDYl3YWHWrCSfkr
7AcaKz298Xh00mqyFgpXWFVDGLcWo7qMD+syemVhOdy0fVg/hAmNWqaWtz7lCkk7HEwwvSsL3dO0
G9Bfl0ayK0macHtTrVeeSp6Zr7xl7VBedoMcfwk1+4p5Icdo2buhd+vYVuEOFUmnWdx8HQjNa/JL
DbEOdXtzaGsSOXC3PGq5HLp5p/dLDSYoZ3EBREng1Y8mjp3BSK9coNvqp7xatSlQhryvHD/pCYQL
yUSFV4g2Z6SPWWDKRw0JJNk6FO04rgy/eAkky0NyWT/LaLg7vewpitN3SE/RuvSK54mxJIhDwQwK
dQ99kVuJmzFxoiJQYu52vMd9QRKjUT3nkC3WPcCepZUyFepT9TIhou0Qh1JwsOOvSZBEVDH1miGc
T2EkEidSqZKL4GqwkPZmUjQtLCW70wqk5aGRM8OciKOJs62iJF/lbHItfKFNqK2kEXx1MtZPlkCb
xGNC50Ov9jHagHVBEvWixTK5HkxkGpyNBxO8NLsBrdbiAc0whQ60+cFixMw0u92otlbdysW0zBiZ
LeTGcxqjpavWMuSeQoMKjN4FzVbLdiYfKt/UdYu2vtUDa0FCgc0QrB2WSnXA9g5xMY+/Vsjd0B01
puV9yfrwe5UzJbGM96AqLxPyGhJ5WJqPZQkFmxDn5yCN9QVfp7vQk25GatDwNmSNecztRO+TIb1t
Lrs+k9HxMOJW4nU1VCBhVA3eJJqeoqYr3DLRooDivyqT1qEXv7KM8DEoaDE0Wf9ctbGxycfmKaJs
4orZ7/wmupt6Gi0ykp2Wg0Kubx+r9/2sUpjnlKDC00jZhbY3OMIObwjMmQ/e7X1cFzdWBRlUG6Z3
I8ozpn00hgatIod2XTW7th5x1ubdVsiZtegyobG2GApAJztQfVzNe1rpq4cy71/T0HhQUwWZi/6A
EoPzfgyw6yGFKszTnz4bWvAkxvLSMv2VL2HeLtRaLGQzsml91yClGIPjOngp/eSRDuNrWcgF7fp7
P5gY4Ewr6j92+WYvA9tEIL9E0EObWkOzrtFnJrVTv1IDy3IA7NUrreIL0U86JHZeXLRlf3+QQ1m7
LrzHPgySu1IRlyCtBArWUllx6HvJVPtRoxuKPdsgQLP0WHUdc2YrfkYT8cD5kBl0YD8isaQfVVuQ
QpO7EMyTo2rkIvaZ/zSjs8ygckaeQjQkV7TqCieAdrgMBQoJO1IPiYhGKvUB1Zj5ONNxaqkdnLzy
NFfALZbIcl6NgSU/jdq7XD8Fmal/FaYqrbsuXuHwF6uIM9ZXdeAwHKRsS2F2T8V7y4QpWea2Xl2G
hGHJmTDX0L9oMpQKsV1dHFN1RYZjV11DsILOK8c2dEQIm1AS6bPeTBdGNbkIMcTXPiE1N+x5WsMi
uLBQ+XGEYPqcaExfsoF054wUxzVzQsahHomVNto9EszLh2bVqfqaw1N4mXuCWT+MJQZqkXnpS/62
TmTaU0onu8An01toht7KRv7M6Yoto6eXEtAcc2O/f5twb1xSbMNuj9ifRffdVn15j8d+HQLkRF7n
X9eMMmnFhvaW7smu4gLs/JAFV0SCsw0Na0AlHA8C1AvLOh6/w2sLl4WvaitajlC/yPVc1LEq4JfX
CDQLlVNaDx2gLwNHMJCWEGetdZEwuipjBn3sacyYyxszHQcnyGxrlZTRdxKAiVaQHF3N0r1qgdGP
6EI6YGsv1CjbGumFp5DfLEeRfAGI68Xw6jtrUGjOj91B1XUOeWyAkz+1jmjMVZLsaVho11NjPPhs
ea4FqNauLIMppW1eEpZrKM2CqTDkN9W78fIuYb9BcFjR403qcnAio7GW2CmROCokO/vWRia0zjE6
VAHABHn95AYHgUs71JhpjtJenaOf2oZOVZjpN0o43hqdX6+Nmt7t9JQNRsFMJqpXZabelrV31XmC
rN9BeW0sBsUZcp9l0jV3YE8RczeuXeRPcFCveG3ZG3oltMM9Yx/1QJMV0xUJkdl+nzm4TIlY1Lwb
FEZrpQgJic1tgE0yBDavKA50DfpFjZqTVotNEd4ho4buTBquyRDdE/ay0hjT5+XwZHnZk57P55O0
2OXEwmTcddDGTmjCqAjrgr+jfx26CXRuEy/b0qJ7MD3VRhRtM5G4TcELw9cC2WG0qUkdDRL6BoyG
zMfC/z4psP71wX5Ji4y9frry+k538QXtPWS/WtR/+3W5RJggmsAfyyXNkm1z5r+Tg2V/0Fg+FWdF
SQaH3eYxKyHg1SOn+LBU75a8vrWXZMqNPkNEGtNYkCgbIx63niw5yBehp1yahkKOqp+C/+yCixZp
yaKyWwYF7JToA+NLvbRWmiG+1kagXJeaeefxpCteRvlpjfWhG+29OVZAZRSft2098qjMjQFTcGwr
6LOsc6lbe1ZEeBpRjBP04iqT/VVO4BAPykroPcMnz7zLRn+L+GEvWEzhFLnkr/dbVVXGhRnWjyb8
HmiJ5buZP3nRSBujTMA5q3IIPqc7jKYc7UwRUIOUBJozfwIebTrDGDB7sYNHmHwOXVAauah1/CYo
HLara5XzW4qTwjP0VUqMhC1b35JahxaIC3bZVatUSZ7Q5NeIKdLLNm2XDCNuVQXw7dB1riLbL5aS
XMRTqh3KSKMEDDzsJrzDtLq/lopVznTMbmPJRaBPB9CPmJv31lsZI9gAtE7fMd1Cy75o5jdxSDB1
kE7bTA6jbTslOTShwZ3rML0H2uJnm1Yqh/U49Lxw6Pz3OSOASIJLqDGUpn313eir28CyEYMLIuxy
hI8Ctq4v18WWevU6jxhHdKWGAHu48BMKshaSL6rMCxUt4doamSF6ZPD2pYY+Cabooo0ksi+AxpCB
1z3PHxMXcyDAtEjlluEuVXZKQpFF+KFqv/G6mJaeHj3XZfyMXHwTNyryiSvUsqitfGoAhqgomPgF
Thft9dZ/8gZ5qzfhZVn4T+okH7parxZVw7eSg12mx++wmxaB0u4sgXi8Mh6zsGR4iO2jZHJK29kk
dtzYEqv6EBiOXHvXio5mL5epOpAl3BCLsLGR+q+qdHztR4rD2GDKKPoE/Q4XQEV/sUgzdkNljJ6n
DrkdOUm0lR5kr34lkA95fCa/KmZ26fusCK9jiMvy3pIII210ycKshza+Lbur2EZ9Rnou2ZlZnL/p
AFldouTQtQ7Tq9pG734A+XMIDO42oq90qugUhIxYQU00eobw3ta+RTqK+jLgLcIUYekNdCE18RZz
83yELZd9Xt1LE5JoucNjOAS2a+TTbTblGUoVnBjgNzXDqJzOJ30tqOsbvYMRkvVDtymNzpXLKHmQ
/EcKAMUMAzptEbj0tF+RlukjXddJaUZRkfiIOlGIXVOaGtxlvmjvR5d+bWC4L8FRI8dZKLX3Je9N
z1Ft44JGJqlz/Kqw8L1lottPAFJuGSAmSyXQAgeAIVMYo+e5re8Sq76lcm/RQpK5Wpn93hr10GkL
6XlOKl3oyresDL+rdUY6rs9iKqLsa9xe1nETsyIlLIha5eLQFBdmc5EbfbBuQxlVygjpaEixnKhF
+GqmHgDYQr3OOCNjonFqjiVDZ9xPWQS9X+bwR66ebGu7kkYzepeCw0y2k7SCc0NzW2gVg/Gh8TZG
F7/VZg81ydZXv964jyhZvx+qOdwqkKRNTaXD8KPWm+uvygGyGRfr32MAYVUZlEOaewSdYFZrAuNG
GWm4F8MOH36CntGj0zsmhzSu3yhO6pUk/ArTyPdOjx554vKFkCg1kTO8V9Z3G+8DRw8q/VJRvyhz
XfTr739k4/74/iY9AQ7oBs4bxTiSzJu2lI+2LCduLOw3o2PKoTTja9KlCH9Cp9pinnAtnU2gMjHo
hEOxacvszEX8SWPih+8wq84/vfskg4JsLEfi1LiR6HWUgzZYNyKGQC4s6+bXv3gW3//4ooWJ/vcP
Pg6lbgUvlLiiAggC6oOivMxq6SXIkA+Z7wmHmY9P+//UtPuBJ/Mz4Pb8Pf7ib//vIGWrwhDYA043
9i5fsjp4+a+bNnt/yX/o7/3+X/7Z4jN+0xVE9NREdOwYhv7V4pNtONo0lzDpsOxUkyX3R4sPboxm
CiHzqoI3YyHU+avFZ/6mCgFuxkSmRzKAYCH/2Xr8o531O+XnBC375+ZKcYzesiy9tkJadK6Ftoh6
B1VM59B1XmLUuWLiR0rGdcgpWu6Mp08X6Y+v8LmjdrRS/7S4i2OsFsnU0SjLNSbfAVoV3jtaRjt5
bF7CuLlKeyJ4BOcJY+2Jcq335R3nnzPgqvn+fVozf3/0kb+kCqc5Y4O8G61VVwPK5NCPOaiSrTmW
qzakt0ZkU8nwxmve23NRDj/3msDH/nE3aCNRqjmnQBeH0FZJ/JUaFStTSqhzGZD3qdNo6jIQxfbX
1/cjnvXvjeHvH3nUrQ30XhqlONO2UdNz7OI4eaHpUfmVqG0GBlFHcwDlpvYG/7VCpS0stAqaeZUk
DCayZMJshFz9OeuJY2xtweGz0OuW2VqPqj3SoypH9xjVrhqPFLD427/gCFDofAbeg1EVb7WcBZwU
5ek20DxjpUrIEdXBJBB2NNfF1GBoVBLqVoFmES7gpLb5Ykq05i2JApSNAaf/HWm+qLRElVzSmhwZ
0QfGUzEkXupYaj1eN4WB4VCWGfmVvl+5I57Ew6QYcXqm66ueWhYzf+DzDg54t29Vn6TT0AJxLqdO
QKn6NUUP4i9zr7JJ72mvSn0w55iD4EslV9mdUBKk9FIXbUQTP2ES1K8mOeVHtr0ncVYnGmFXtQSZ
EuX7ZaLlv5j0CcV9nA33oxaPKi2VHikZoO5kTfhueQHdKbuZ/0asi2bj7aaqyL7++jHRT62FI/d7
YoD6jkOP9BeLpoySDQw1C2I8pVJax5YABhLYrwoDhmVsl+OVRQ+f1M2A9HM5LpQ16GN/01X9sNVt
PVu1MvpmC474UqgNyXuFZ2B8jRmLzkfRLo20Pa2I1lGyjMEg6rTyHRAFroBSV78qjK7vRG0MmNpK
/CYlIzUTK1O81vpIve4rjpFpy4gSrwOUIdo2eUgEimrlyaGOlITzfmSvwmZql3q4p/puiLutEdGN
2qy3YfCqNgp99qKxr8sR/5YE3uXMcju5p8zX99OjIgrdhIWfSdiTe+Mg2535XsrklM8n++eqjqnF
K6KNUSEk2K5iQ2puFDtmiDLFVXSm+uEd8tN97cj6aJVjW+M/iN08wH4W2PsW2F+bYkOQi2DbROOe
mvacIf/HKuev/cU4qm4y2/CFFDJQTONUDR0J9AUc1SnqF5UKF4R0lxe/SIh9w3bOKdZIEKBrGNbU
RSel3D9YnM1C6oMBTEeYJEgI+IsyKC2qf+cHuVms1FRkTxDbSJ6O6jDdtKlS7vF3Dvlm0rQhXds2
5thV19XxojWk+OXXS+LUm+m4dqS7ZZthjr2j8m97i6AgH8FnoBD4Kl9yYLzCa7JJvf5+CO4GC6pW
cm7KJH4s5v6+pvO///QQxQKvUSC3ktvC+0l7E5cKR+EWfzWOlYL6Ocss7CKq6+nZpqr9lbkxkque
gCcp2Cl2saat9HjmKpzYGIyjl6TBMDuOW8/fKUa01BWSH9N7ZMbPfmSRCt2uCqhBaWrsu7rcaKiU
z3zsiS3XOHpNMlLJfS8MVbfHyZrq6S4ZvzcGgi8CTItqnj36Dk5Q9KH1GcbiCe6IMI7elFWgy9lM
KXcbNKHgstbq7Fph3kX3dSEL6SIm/4re9G2GP+nXP/NEMWAcvVj6aQQg16AUS2ehLjql1ptDL1Kn
74OD1Sor+OKHmtnWrz/u5CN9tMuPiY9NSUWfzphgH8/rpVdRh6RgVHoXt9gytpL17P+stdexIoIT
Oc6vP/rUI320L5ZZKnUNYb7uqPJLjZoOAIhfhnt0MDYG2Xu//piTN/Fo7wMY0cVZhwxVIpJ81t0i
nFvFCsGkqrGSczrzqLgCRgd+Ep8zEJ9YIvrRFmhKiLlEZZuunYWbEWpEQwKf5BV75vPI+uKNPtKF
ACrUwFBnvZy5pCe2+Y/AzU+7ROXDYmyDyXKVXnMAEN4a9bSSSRDx1f7dnuJV49lnKqBTl1U/2pHU
KJbbUDHZkQwa+vTt0PPjdSUQWO1QDdV4hqLlqGLGsJJzdvdTl/Vo50nSMlbRCwS7WHvCZ01kC+Ys
jAAQZZf5UC7T8AWthAPnZFkb2ZklcuqiHu07ZTPA1e8mydWn9pJp6UqYIBE63UFJudcasVSV6J9e
1KMNh5720LRWYritVS81n6wSunlZ5F9ZykBHKnVkkawtqVgLPTiz4ZyqT/SjHScPUXvXiWVgcDWg
AbU7tHYrs8y3Lf7eeOAYBlN4GOWFAENR43P4Z+tSP9p5TG+U/DC1TNcLZ/UiO07DnC7xd32TbGjF
rgtSaVUvuRqxSf3Dzzzac0xVzQoeW0SjqU8s8Jvkaytm9Cukr8uKf2VayJojIijU7AyJ6+TlPd5+
IKlVvBk1N/YI6wV90gYN4mGbOTVt2XJyR99eZXBFspGJn/lPX5cfZINPe4HRmVqnIw5nKFEjVUX6
gdpBN7StPzWAIKA9NQbBuyqjrHJz5vKeWJ8fJ85PnynBkLEbLKj8ncNmwmLDKxrBCx6XYVVXuhMz
5IHW4IDKdzop+YdPkna0FXWtrDcjYB13yocdwnkH+GLk2w4yvyVHjqu+ofvcU9Ub5vWZXzovjp+c
oT8SST/9UtCFihGOYe/ObhFzAIUjN8+SKFaBXq4xwRCf166JK93oNmYGS0U9aJqHqTHPbYXz7vOz
L3C0K5m5CIc6rAY37Ojld9CgtAithRY7QWLs46Zxi8FyajVa2cldJG8V5An17FtMN2Dw3F9fhhNb
47Huq6gzWcvGunFFYa+TEJFxl95XOPLSQSzskZtt5edaMyfKP+1om4qnZhgURSdMVZFxEVkEyn6v
EFVYsbJKTYzms3s8shxM/f/0uTraofxOyUIvmpBpZcYmw8pYwvlsB28ZRy1TQWLZk2ZrTD321fbc
DnVqCR3tUI0ljx0KlcEdY8ySCs7CUkLd2RkvMJXuw0Leh5W4sGuYmVWz6gNx9+tb+QF++9kDdbRP
WQOaWMb1vStB80MBs1ZkoJnEWEHqSC9rxmuVWThhrLi1ljtCtjbVUD/EWrDxSYQ/8yVO3OQP6uWn
ZVV6vVeC71DpNuaEcQ7LhBOMYksuPADX83ZB3l0YgeSgiD33+jv1kfOz/ekjqyojj6LlWIEtekkU
2NKegt2gS7ea5K1Ik1xXCM21PH1s4uzca/7ETZ51np8/k1juQuIkrLlmH61Bz3G2mPZTEexM5jsp
doLYePB8f6mV01aN1X+4PatH5RM8Loztla66XSSzGXS7jiGiHIc40nq8nqoTkwxcFR0OaFJuxvTc
MWpeLz95tNSjvSoqtDSqi1y4mf6mFMmN6FFxlOlFwT6phdoNYCMG5sWlqfkbY0i+WKbZnCneTj3W
6lFFFSZh31RtKNzSTp6KWFzAjbvJ8/wBuCk2T/NWhNndwIG66GkmMu3XPPNABXaDJffcXj1/1s9+
/9HWVeclQ/bWHNwpqzeGiU4AC3GCo7GaHkQ2PVjKeIOn+RAWoCbLbi1l+SWjgH2mV1/PLKxTt+Bo
K5MGpbTI0Bhd3s6OlvbfDWrk3qQrWsX5YgzUzeijShXDutMwH+fp9Yha4MyHn3rcj/Y0XJzNOJIk
uTOVN8kewS5o60Tpt6LL1qNoMMw0y97yVqVeo5j8R2lCH3O/H1cZiCgpSgp08RKeDXm2yMTWSk6q
ddZ2jpjzsgpWPNxA0Z5L4zlV7R2DyecBTlWNpucWDXnzdgYnsscNj8LL5vVEjwYXjjOKYQNw8xrr
1LnH/MT9PQaVp7ZsGlKKQgxDDjLd1zR/bMv4Ws/ASQ3D0m+QGeX4u3E1am29qFPrDPHs5C8+2suE
kkYUYEq4M+zB9XlNNBNEKtNaR5F2nzCVn7Ri1xZPRTp80avh7cwzdeoHH+1lNu5ynAuWzUnJBtAR
rTu7eUbAAyBhJFU4/qbGAnEvtVGg7ZIGHJ/cPpz57Hnd/mQ9H0uX9KGXPaGbwS6Vx82giNlpjx9l
WJQpMe4mI+0E46g1eBstL5ZRYF0LdAQVOJEzX+DEO0s52tSIYZjqNgAqoSFu543ppIKO0DDUdyle
3DCVt63ubWMVcFkanFvFJ3Yx5WgXawtzjsmuPLc079IKfkyU3HRJcpCF/Y4zy5kTuiRt3DSD5wTC
c7CwfYvQ/BTYZs/87lNfYX4YPr2rQ/bx3sOew1cYH+OivZdzaCMMUCbLuresbKVL4aHyE1Z0uY30
5ksLQgk70iU2x3N16KnvcLSZ1UEVGNZY2G4iTQ+jrLoG+EOyoxwp1PGjq0yc8h2rG3+nXK16LFPY
oi6aRtubyblMw5OL7qhYE2ku47imJ4FKEyX5aC/SAERaq+20kuNPnlGaJt/DptgGU+Ja8ELO3IET
T94xTj3LCZ1Vsd5ySA+XJL0yO8GHTje0Nr0FguAFIsm1CKWNNobnTtAnrvgxVN3ydGMicspyzRk0
OhWOV42bMJevK5He0gp9i2rDwYm1jIp41RZukBGpULMYwOGcK2HmbeUnS/6jL//5yZvq3jaxaLhK
RQOoFEjDrxTdcL08XBtaflOAewTuuMy19KbmFDKWwaq0qV1TyB+Gj7FKTc9VrPaJ73K09WmN2WQI
W2pXgx0Mkf8QT9VlJ8DzmtpLizA7kQUsHvomkqsO47LOZcfMG6o9wpgY+XiS8qSKwlFCe4eD7UyJ
oZx6NI6qPGvsQ8BTduWqVXCFtHkp8ey3cbhMTODEpEwHr7O7u1CHK9My2aUYVHDEMXRkqdOwAIiB
PRQ6jao6JGgSR6yd2TZOXa/5ufp070wIWGjV+GJRSVMJe/jkhRcKIBPTSBwfA47ccyFi+9waOfW8
Hm2UCcLeOIvDyjVCDYdM9oIMDnlmBlb4i44zopUYh/rd2vK8O7qY644Ov7ARM0bRuUfkRMX10e3/
9JMVRcEG2+YtHLLyKenDTSEPG02LL0PVYmBhPfmBvxFWtW4slFlYBM9sD6c+92hz9JJQ9vEHdW45
5huUmMuwAEIILBHrTrqUTCQjueQoPhraQl/HiXDOfPD8BvjZ+jzaELsSKGLUlWhP69e0128YQi4N
XkqFaLao+FwhQDyhspSDgcOWcVno/pnt6UQP5Nj2pdCKiLxIH130tlsbBAgM4fewu+kkRPINFl5j
uD/zI+cH6Cc/8pj2OuEKs+VOGV0Jn4Hciw3Uy21EKn1VzEaufhWOvPllYGRo3FzRV27v9Xddq52Z
7J7AzZJI/uNKakRpdQlIPLdr2d4mwwFutFKH9DtJ0PZinLILGmPLHK4gA2/E0yGAXekgpVN97j6f
eMDko70PaMU4KJVSuwPOKUNnO4F0S67QJvXrXZyDJchgJZRi75ECINLxzE0+cjr+NX89DlTwU4Ms
wWJs3VhhvFF1EJ3Hqn+aBFKgpJx9Sd5VOtQ3ARCCKewvwITi9W7UC6mjIB+t+CpoNShJ0+9lyH8k
t/t/S2f7mZP2f6GaTtFY0qe1dA9Z2Hx7/6898Pn3PP0spvv4D/+Q0v2G2RO/P2ZUHLM4P1lAv7tl
Jes3A2+mLSOxw3aAY5MH6w8tnSH/Zmm0FtBZCwarmGz/0tJp9m82AAqcnZAuoAAwI/lPtHTzMvl7
/eqajqyVd44l+G6EvRlHm5XcqaFhFEG/TNr8ux6oXQPb90aD0M9ZAru1eVDuCm/yLz7+wDpbbItK
Ty8zdvVl0AU98Mdc/yJF4eucTXSmPUSZ8m/fD/WhymUzTZAN+BV+XOZxbFhJ5nFcDIqucdHIZstU
lS9xiarXY2EAgVBrb/Pxjx9/5IoKkCeTnsoer16IbIfSzALkVMwlMYPehVJl6oOiGXRu8aHMgDuC
WOR4eoZmeVMA9WIWXB24b7SPR7xAQWJnbtOZ4FWHNx9KiJsbtb4D9Se7QUpQltqkMhk3EgKiUu83
rR6Gr7UXiRk0ma+1RHvNdb+5ssxlj57tUvE7PEgKIv5GywKOqTRv66lJv9BbvDbgljD4qoWxMUlc
XgytMeAoKeLRBXyxz6eeBDecuks9COKrMlRxfXbiOY6MkOAC5PRZaap7s589TL7+RWhge1ILSK7Q
un1oZDbkpyn+kpKsgw6/N52ikcVaLcmfzs0+PFBapvcI/fWl3qoyRruP31bNQbp6j2U/StpntdSG
a8N4GsPQ3wFwhUvUGvaNzcwchbi9tstQepU0vL2o1L/hffkua037YAncZ1PfQIxTw3UBYsHHILD0
4zKDraCm96nsx/fjyu6gQ8IMgYilSoHTGZDMJqNK1xBObvMy67kJ/i3RCONWBEpAdpJxn1jddFNq
mb/MhJ8clLzIcPJm1qZGstnZfrBpA3m4blJpuB4kpIxymZNZpasYe0Nxr0pVsksIzWHezz/GFAhX
MIDtK6UzlAcjKr0ro5J+/6dWlsZDIKc7c/R3gFzSHKqX3S+pJ6EhOhkuI+4sPr49c32XDGbHQI72
ENVTRdXDGyHv93ZsTZfx5NdXH3/gteqXvRReDDUBEMuCnWRXNHmxTWnUXRg0hBeE641PydQoTGEp
Y3U9SUC3mvfaAGE018bhOo6kcYF0ckEIs3UBHbYG6EHHHF+c7kp+8a0R1kQWX5IxI4hTQHK1F76L
gkN7I1tPEUDvFdwjpx5tE3WgdhdHWnxV7ACXVodRLusDt2eif6VuQUlkaVkQQyMt+szkf4Qx8GLy
GjrRptwyRZfAlan3rRVNlDygJfAVGTeZFo1vI/8DWPf0lcg8R+uwlKR1I9+C9eh3GOS6VV2M6cIP
hzxeR6Zcr4c4NG+Kbk6rL29CThw3RholF4WeXfil1Fwr3hRfaJDVxKKjiBa+cqtDgN1/3Ds8Q+9G
+IC00TsgC1YeMv5FZMeZa7f1pVUU5l7NjIu60eRDO/9hZ4O0aE28jKpIpb0XjNMGVufo5CZir6at
kpeoK1jJVXkvD9E+svzSgTwoPwwNXhFLishrystrH/Do66e3y/Xvm/JnEbLy73shWmxeGRjYVBJD
Pk47nyppL+5GdKmAABvh4dmK+vxArA07j2peaP9D2HktuY1sUfaLEJFAAgngld6bsiq9ICS1Ct57
fP0sUDdmrnQnWv2AIEtSNIskMvOcs/fawzW2w+jqMZfCx/ikVVJ7K53ivQjzcqvf22lyr6XpOlcf
fdvCBF2/jSL4xCOh6j9G23+Om9x6dRImw6Yd773B4ViV98PZTtLFv/8i+h9y33nXcVzLNtn9HN02
UZr/vqpjDI9b6NbVcqrcdJu20WGQGrzukMAyNClyW1r5dKpgY92AyCsgWtiVy074xFbk7sUPWjYf
1UWvfsHYwIwjYx1gXsLK658r8jSXXtPoa52YX3I3kmgfNa6zq7ocaFqswx4OcVY+HulghKjHVqAI
3W2TGsZrwJZMAoWvb2yYgBj8x69ZkRFjI8LnugWdvaqcr8kMikZVc39chAasR5aeuwjqNDybXeve
0TX/SLPE+FKxlgoRfWRBqH/oBcZQWZDOZeUq+jKE35gH2Bgfo/7axdQF8NzcN4olDa1zA94ywbg+
sY4unWpq3/pCZ+sI0/Ik7GRmK5IymYl0noLxLuhvlW0cW0NZ70lfTyvhjM6ZgZHKhAYVjoUUuh/c
B3JvlkHf5DHsqOAQOh5Wf5+G3aIiopP85aBfJ2bfTIuu1eqzF0P+izyoWQn+o5aV0XHibVUY5l7D
AHlq0mTczB6x+yR7egAhAJrOThU4xXY8WMBf6AVkhAhpyWgtgg7PzbHMWuP7GFbtMrIB72c5WrJR
9+U6C8lU7udHGos8e76fnGf618p3UH7nmGKvZT/PlfWB7zBqylvQpjajKmdGfkGtEPDBIG4SSVO6
M8BALjucaFeZFKy1yRVVe/XW2Oi8VKg9SXsePJhYnegAYK9upP4SYWhfOrAadr1T6i9FgpnI0Cxt
hT/0qHm2eXMsPE591jariebKv98ZDwzI78cxTjrSEsIERG47fx7H2lJpePQf8uZ6G3gWzSNEeExG
MJa34dQDXTark1kkeIJyBxeXoa1Mp+52dg1gNcKEPi/EpKxL6wMyFyM1r/pQYWy+RyE0o9YfXk1v
HK6qNhmKQ9MIDSYh1vDVyBp3pSD9on82n60urrZ9odRGAy4Rxar93urcPc7YpHuOHnfD8KcTiePZ
PA7+8Ap1tTon2GWFH/5lUvXo5f72lihhO5yOZzyM4sxr/r5WdJkVxcic8qUFYQms35CfPMLCR5Xo
p8dFmuif2lJ775ziH4E1/IhvcjwmumvfKycBM+24Wxy0pOChGHLbQWLRxTGeKqs5+zI8B33h7XuV
4sbVhuZvH+n/nLCVq+u8Bss0HYv//igToTYHwD2gJ/TD9G00G43hT18COd00LBwHkgCt1RAGqAVi
z7tn+KMXTUAIgAm0a6uHtceCaIe7uBPNxm4gMI91+VJPlnWMPMfahPj4DygnxeHxyMhoewdk43j7
xwY+jN14dVXyZNZjeJdV/KYhjFtVdaDeHZ/GcFHdgtot3kYgT6RThRTscPsEenuI/P1o7UI3/TTq
Kb1mw5eRWmFtoNECgdvURzE/Mpq43/z7bfCY/v7+mYOwAWJjWHiFhHL/2B86sw/VaMTJknOGHx/C
wJsO0hTvMRFTO6HAKuQVlP3HI9+FgBClhrfRE8aGdm+9EXYQX+B4c8jp+k9H7z8yJgGXlDv9MhaN
Ade3LVZJk1jPiSY2Zl2rFyWraBWOtIy1dKzJCajgP2M7BcEPgEQGiBACBeXDbStGKGl1LvJs08uo
pdngyfgvLf3/z7feZWIkTOVA/VLWo/j/r72+9wHOWKhFsZSiqM5jg0AuDV5/UOrLKG8RWGcy3gyt
Jc/GEJlncEzJ1nVqtpAhck9jGH15LHpdYJvnJq/UnM7RbokwuFheFR3t/3uJtTA6aqP39u+f4UOA
/ttnaAuQR2BJSLKB7vTn9x6ZWdeAkk6WgFm4Bys6fUMwhPdBtz7AzMM5FSyyqOCe6qzLnyJY9UU+
NLcKzclTbhrZgqyDeiexdaomS09OLdTWgiyIiziMnzioq5UaO3PtuULbYSzMl48TXB8X8TYCGKwB
qYHs3uSHxByPkeVGz0PpfbNmgIPOASDAoXGys2BbO3LWNNfAO2llP2HJfKn9hJ4d8By3tj/ITwc1
3tbVlXg0akGzeBoMAcI0fcTTzStMLeyVHwvruZGZt8TmSzTv42ZqJvWjwi57elzsZObT1Khlat3Q
do+7GLRy8REO2ReImf02S9PgSFGuL8fEEScyY/92cz3mIn9+MA7ELZuTgBTiT7FjOARxYCrI9Vbq
OWtncszXWPr7Yex/dBVBQjQsqlcnkD/sfvjaiyBETqX7q8Lu5LuXEVfgBaucpiUKwbZ7HqNS7ixb
kWADm/3fv0OG+XsDn4MijkKws5KOisUr/fPIyymwJ71Oi5Z+6pAUgPPopGDjntRb5fXJO0zUYzuU
O61Jg20KMkIDwnjJukyteg/kC0k81b23I8YvcCk4MN0TLUluRV3nC7e2smPohmrTNSGO5QzFh5dA
Q/IyPbt50OYINDCZZOlRfR/t8VDEKDFVtJNlmi0hp6stdxoK36YL97ymelnLNn2RbdMzTTc2In2T
RJZBeCir7TCJq1GV6mxw+joPRoePDQzlCcRJfSaDFT4mJERrGNXR00M6D8gCPLL7IukPpyzu1Bqu
5QTyJhjOGYB58kfkJc1UfG99YghqzXpp5osbY0kKI/ox1XewnvW9VslIGFBAGEpO2AneJmMz0nKA
wGTWywH+AsLI8GKWIniSU59sU8uAh5MdyWfsnof5YiUBvHfJ8XHq7QlmfF9fo/lC+pWzCgaCZVLP
wh1VUXKmgHMyzSNsVoL0p4TcVv8AJNdOJCoSYWlL+x525c7LtfjMpmisiz7LX9I+h1PQ0jdwpnwd
9TCrp6Y8aV7nHkAr/+dSJKm208b0RMmWr2BCVLei6OutbYY5m6EQK+LwiuuESBd2IWPRoJt2Zmkm
1zDy3xrgiid/J60e6XAWR19GgntWIaYRFPeQn/s8wsEC4FsMY7IzKIk2Fjz7j7Iyn0IirsMEQLFm
uuUyrpyfj8N3zoS7IwNrY+pVuZvaEZTKtIkVx1Qrj9znab61Hc9Qby2JBEsiGfNLv3l0IZpsVNvE
gTkVUB7tBq8sPgLo5jvHjO5J3MJanPLVQOblumDNAyGcWO+YFN4E/YDFUNp4QOd6ldPouHK8mH3b
1fxkXU2WvPiAh9DmET/oynyPqugg5sWEHuUqK9VFSK1+elwMggOi7tr7jvlkuaq7NIUJtDccviRR
k5yaOmmPkdJf8sTJV1rkVGs3YJwNogYdb9KNX/NJ8fVyJrn3SVZfDpXf7E2r+R53dX5l4E//oZzR
yn4d7x5fEKbgEA5ysGtttglNETyjvO7vcsbruP09y2sGp42Zfx/mJIxajtELszuf0l772pUyeG5l
Xp79GIQY78a6rh1brkMnzFYI46s7lNjyUOTG5+OZY4NqlmIAzAAG52ihaDxObs2BMPBNmBi99pwE
Liccd/ySEy3y76uXNZ9Mf19o4RIYnGRsxV5u/ilJzVwDHi+Z7Es6fv2CURvcjkmFp7xvfvpBSEET
WwYlPI+gYxSrqmzxMKMCWmnN5H40WJntIZQ3LUzQ7E5Tup0YN6/cPsteWou3Ak7H0QzbvUWRffLH
zj93nAI45OeXsnGyC0KrckWoI7gWnUiKtCeVx9LGYAmYOzp0svrA0Io7YqqgGOF/uUzp2ACw13wi
I1qCTBvrS5BSEAnUUBj78zdTX7bwVL+aFbFAlrqV0qfhU4iETCTQ1Uf0N/nx8SiZH2lgC/79TX1E
v//5prqWxZkamKJu/9kQFqpkvxU5SbGTw/9ad8ziQ3jCOno2/tRWmd9LW7inR0cxq7R3aY32rtY8
FO1ONcgDGToJFdIxJytgWfCTs4mZegkcKr89SgZikIgJLHzjL5OqP4bR815mu67z6GazlYk/JY+F
Rm9VFmTcxoQfLIpW5JfO2xLHSib33BEFXbYuguVoRPbZmHs6QYiY4lcFk9XIhmrX+vDsGnloFkR8
D2o/24tE2/giyG6kEf6tTfOHw29+xVRdvMm2UAKe5J+p2lUjNRHVUEhyFPyvsC2rhWmkBiJJHhl+
09KMmC5NWYn30OsFQPRwOsJvri9IMIIF2SYhfGdZw6fhMmJsZbhAkudTJKzuLSfZ/Yku+m6s4gtJ
r/YMnHCXY1WON3IXPsBpFQdfJLDFKOgzvbKOcHbxdRtxdrOGNNs8fjY1sNN1MsBW5kiKShg0IHia
+IWXUJ3qkiPdNjA0sSvoZw2997NRJDUVhXN3PHIn/WF6Cr0CcEnQvI9uRcyc62SHou26ix8m3QUR
3d22Uha4+dnj550NnjKxMaQXSQRRRI+dw+OmhHq9k6KsdJTw1kiFHpbvxI+THANJkciPgBODo4Oc
N8uNFuW05XG8gQXP3ZtHrO7qV/0V+k+SkTncco+YL8p/gOJJf6oHdR38yT64GvN7ZWvFR+J1/cJN
oxt+J+u5njqgJ8Ps8pr3HeNSZk5/RrptrTvfcBfNr3WBN7s/EC7TLH7dQZaiX6aMNL/4qUsTVbV9
tRmNWuwEeGVAmf34FS3wl1aIuekQ6QaYxJRdws/IrVMwjVoNE32YB09JNP6l+pe/D1ct6h+KZ+of
QRVhm+xBv1f/mYqyIe0HoP542DV8/R9+gJJumELvYhtvhe4Ph0qv7R2TIhZD37oZRWduPKWmTSIN
+9X2vbcxqh0g6FjHPVohF1EZ6ghaqjfrzaNLHCR+/DQ/S4B3B11WfExltTEtjbcv1jL4hi3p0ip2
waiC4//3FU3/Qw/8+B0Bj80MG2ZxRPr8IfumlzfOTPxkOeSFWplSrALfYs+zmpRfq0u/c3ei2Hg0
HzWAz/2YHqY4y275JNDR5C3I7Aqq0jZB1AjJyId8KPouoEslcOZ6pXx3ynLadOKp8OxZUe/YT2au
bbUsArXnBs9piU3YqjONaZcJyAvK2a/5T5CU4bbKOw/2mukdJ9Pqd3ij3knwS5YtCrhTpRfiBSbI
rjPHljsMTya6rznOzzoq26cwY+QTm65/hi1EcWGigiAeJb3pURsAG2TuAUCQdJlpas+gruhCJHH5
YZm0WFHeY1Xs8m9hILKVj6l6UWL2u6jG/p4MfXhhdlldrDr6p6nb6wiK6SlmnLemX2IdVJlP1waw
dW8md0ebnlOTrCVYg9lLztu2zRKdhDkOqHhXyLZo6TLKQDY73cle7DYsr4FL6oJWq/QOd5NweiMP
JLEoU7lhsw4XXknOVhhY0Zdi8vdRXjnfEuIZNj6YxKW7GvTc+9nlJMMlVfbVGctXz3x9lOQcKhd6
G/ArzwOJsLWDvSgINO4VVldrvq/TtnyqXD5oBwkbimhyr//9O+fMt81/76LcVoycwbu4rO7/24D3
89Fpc7tMlr2bcJbIP+Zw+X09tPRKfThbDiUo76C/cQ3T/MyG4SBkCtG7JMfMmGJr2WZNfc0hBR/o
HTsbm5C0Fyv1z72Ek6LrxXteIXtpqli/a7XGnRU46lTOQMzOJkVqSJ2jEYlsq5thcKtimJ5Bbdkv
XoCC0qxKa1MaTbjLTR1WmF4dvYEw1ce3CHsczYTMHQ8tCz1Rp+lLQE/mWc/09eC01tugc7KuDP0z
KYnYSpJce4M0zAzRQpzaN7r2RrrOeTJoZ2Ov6I9FFAVPfeWCiE/06RtkNr5zffxaWSG9d4eoVT6t
sdrnTomEIi5AKlp6sWCY4N0jLfbubdWItdD1S1WHMSHgonvNI74gbjWU58dSzKU+9I+LDguySbvu
JYm04DbcyCywjhWHfqjtBRzT+WnkmX9zRRlzx+yPD5xSQBkOExclwfr8vo66Ve/7ALrjZaRVzbk0
SJz1axGt46Ex721b/9OoDgNrFruPGrK2UwR75sRXdcpzbyvo1jAuALXlS16hio2v6QRy3Ten6jRp
GazG0r5xGiZxyPOyv8gAdCLr/uf1mwpqOGRpizOJ+z/HPqIR4bYirGQl+RraRrosgzG6E0gZ3R0Q
zfteDAlHgzS6y9qN7tUYxiegb9fH33j8qOgGZ9lGLs5SldCGgRa6zIaI9L654KdWwH/Y2z8ez0bd
O430YrYEaBbbaarkpTSf22nvN6O8yepLP3/83KPaHfS9c7CuVnUtEB09ummP5tofbTbaJ4CK2OY2
pnCql9C3VjZwH9/QAMK23dFuR3qzcZBypuJAE8UDfpsBvLbTaPaba9j/RL1dfQIhawChLJLIbTH7
2damTmL1FpkhbQ/agvydemeoTG6t3FGrpL1VfWDs0YR+0zJeOuMZeUtrCLypM4X7rJwaBqNNyTeP
luijRYK09GIaUfbi6i0oWCoc7mhC5wpm/VCB7ZKCpHPuUQjvE6/sS0ZtduQPySHzfNpDrQmUIgn3
aBzkexyXL5kRfaKXvvm03X/AKL5lbbz71R4DOsf8N/aepMihIFpirSV1sNESt/jwFNFvQdYeAx2E
tNM7TP8mDKsaRv2tadUl6Qzd+L3AAJfT6vrC0cpaZZ1YtnHlvxhAlhfEn2MAjC1zb9ToOVlm45WE
0kuijvthOXF/g5d71fo2XldNdQIHR1fD2aKw0o9JLNRxGif9ORD2T9GZdxrqS8Qk4VOsVLINXdMg
+7LVd8FoFzBNrXhfahZalNIjCC+s15Oa3Pfe1ryF2dE26DqrOehNlF6jGWUohvn4W1v0tkjFOXSJ
ys9aVFuwZu321ShqucAKHZEEEdyLsR/2fQ2JqOcefiXi2j8h562IQuapw6HW0K29buiojdXg9YdG
6f+5wEsQ+4LQGDGfGGrGCEzkc0yo89NxvoDLzTm6G3JVavGKyXZ19TWpb+0uGVaeZpmnruipL8O7
CCmx3MysLr7bVBcHRvqvR5lwiVwJSKB+/Kk9/5VKEbjTzNtqKdQ59kwTfjbhpZ2Q8cUfpb7DfxMe
u8bKN7VIzXuoKbUEQRy/V2mAHzkqrDcSlIhepmObUVFtzbb1zl63D/O4frOj9uTKtviu7M5flqHb
XkkTVye6m2Cq0iH/zlR/oduevfeTJl+5VjAdjZAlRFHhvmUFy/dQ/eOJdN2q2H/xtSB+qk32pb6v
jqmvpiXS+vCC5OaJs/uWfDUSTTwJ/jK3p3Uf56emq+yXijjjF1U4wZMeW9VTwnu9GyrmVY+nnkur
Qo8ID+N0Xu7ahEaqPz21Tqw/Py5RhcnMlMX58cxFyLLRNWWtwrJ8bj1iPwVG/GUo9HJtNkV/iQKN
tuB8GUuascQstwe3MO1dENboviOzfOmG8hBqDaGDqZ+telm0p18PW4Oa3OZkaVMA7fMSL6N0jiPr
zauoLLEvu8rgRujpnuR4/DUcnubcM2nSSRyLYc6ZJgebqxe5OKgngtIDMk3yotYuAa3mTV6mNBXj
0Dk/LmSuDhGBIdSw39xUX5VtVH4yMrmBMvE/vFRjzC3ihUcwnGYbJiSmXr9MDPYu7TRMF7Lre9w0
emN0624+t5mlyk+VQZoLIwC7piagd1uMz+Ys1gLgU1FVm8UxT9zwRG4ddMyE+WhlqmZLQT++yqyC
+Ui60WZADvs6tZO1jkzRbWRhf5aT/c0sa74oLfzUrOGYMQ0QbUxuSSPgDo214HWkNJW6dtNBk+sc
+5oyjj4sxFYR0pnUi69tb7eHAVDJTFdf59q0akOXQBVjIltuphdAXg75Bg0mgceEb4oCxYNN80dS
0oN0Kw+u4z1VMeaz+o3tDMJWKw+Rr/p1Nlg2K1216yBQFWH7Q7gR3DSn3rlSjQuZF+GmdhpCnPIU
Ror8NgGMKyt7AjxPMJ2e94Q149LIvklkoRSgPhoiaa4IJLWj4pwl+AbQuH2zRt1YBfRY9wikEAFO
nrnF/ieXoTHBtqjIi2xZp0v4z0OX/6RTSNGCzBzfXPnugrhat3VwNfPhG8rTBH4VSXEcF0FCcyZD
hscD7Wmoklfp28kWyPYdiP5wDEft1nUhX/8y/weDtTgIigAyMMmDGFu6sQ1qV9csXWQ/TFFcSWXi
nqHeJisnluEa/VO8yLVWXxW6Ny3lE3o2tsiadGQd4vfa03p9WeSyuCSs8Qtyx8SCpIBXgIbkOwgy
D3qh9JVREy3jGbA3S0UTOmlQdkFA7b6lJdoJZVvvasTejaDuHgXNT+7B71a3Q9fcS3Xv5Lgxh5LE
RWR/C8K99AUmoSXbRbFMxbR2TQLrR9+M10OMuqQgtHUlHbzEzURAXhmdc/LmyAS330IS5kmEBMPL
hriqre7cpn64UCO0ZtpsCROpTlrFpsnqtR4kx6JCWlYX0LvN3tKWGgkfcxe/Ud6zHUJh6Sb2x/Gn
qodjDHfGs5xw2wTVp+7Tj2VCcSJmx1t5tsYGYjrrgujNA7zDK3MgWFiNfOsbdMbCbO+88WxteiMW
MU1b4fVHZHjQ++1+QYRPCyCeNoTNJ7oqi5rA7gbLciMprnqagXEXfW1AQpVuPqHP8YrlnJCMs/04
Zq+9EYyHBNz6sbUMYkPNid9NGcter5plS/ds6XvuV7f5dGyVLvNEPGVOhKcjUt+aFlqGkIFBTsVe
zs3NcKcUKFsSLkJEEU7D5FHmP8OS8lCbkNGUIV8HAsZZfhw9JJy6aYhuJVcLtczPgZTD3M++ZYNY
FW38Wbly2k3ejfpixx2WETJi5AcZgygW+RdJytMyUuRkcDBgvUDzl1NIAoS6tMFTNJXk3Bctfx3n
I1ZWBpN0nibuxdZqxy2T/C1ukHAxNpW/8btCbhompos2J+mosrX8lNSyIzPxi+OM+Sq2WTEza+yf
4yFeQL8l5MUzVnykauVNWbasC5ozqbORXQM5Pv7sXaA7XdXQXhvCvRqRD2K55GjVloKxU3nLE2PH
CYhvWTvOLOOMF1e6azXKs2MHycoU06Gv5hTyGrZBJeXNocM1D4XYb4n3zcSatI4vAXPoZWTYhzL1
rwaFwaLqSTeBwbxNmW5tUuV6yznKbTnG5X6ghlr2nsAkRlAKaS+pMojCKFnujefYpYHfmu0umTBr
gt+E9Em2eRKJoy/ms0tRUey1EaMWaN1u7b0aKVZTtirSB2vyK/sDRNvy0BW0fMYmchY0EFsv3ZA9
tjBse8uQFgcuybdNS9uLyRaKWYKXfc67tviMtA3otmKR827mk6l2sk1Ww8AQOcnHdwd23bJ0+42Z
kwlslEa19uIvtcnoHZK5vfJIIwYssgUOZ5FUN/lL6T4C5429XlWXuqjVUpPeuGSgVB370TgEgjlE
ZZPYWiHCGCJ0OXmMBqj0yYk2A2j8dVF+enbpbltKJOgszj9D2XdnvVT7Mgo2Y6Q/+x5560zTP2M/
OmWUbCFENJFB5WgLZwXVceebzluPAWthBuhV46DUiOFummXjJ8+2h4NCR5QGIbr8lltgbuKwL5fm
wBiewneV1sQVFInpsRaJctkCpq+N+m2mXb5b5JoOPSGA/hj72wT25SIK8jsRIPHCcLYYFkrOYeHP
aShgSFe6WkTgzDnn9lc3KD6bPLpGdd0zAMSCHcWbxCVHoXWmReNlyPNyzhRaYGzinjAVMvLKzaC1
dFfbeOn27oGz27CNcv97OCZnJHf3wBtveMlunCFe7GbWkvXWq8Ua2DYyXaoaqk82DSwoPuNs95s+
JenSlV/IC1nrmFk6x3svan7HPrRftdz/kUs2Hh2JP7ckiGbU+j+sjMChiPi3sGzWhFW0e6NBtlPW
GBxd75Ap6znwkdE4g02bzDdYZlkGw/TAR/qkcvls6Jo4BV50CpHqxoj2cmRwOj6wngUNiskd3cI2
6j/rsDgosx3PrPfWk2oIw0kFPHEDaZcqrZZsJ6JF7fBdyBLbfISutYBlGRAYW0fnKvSOPYpD4O8c
1UDk+auZV74sE1IB9CBdpqn+NUB3vvCGdSgEQeudX/G7phEA87pZmGXpLkNi4VoR/uR8ac2I1KvB
QbiZeNmN+WnbnE7pH5SY9H0Dd4l+rDDm7nxr/G7UatHGLZxOM2DCopWkuFSd3ASUgvzxCDiDNsy4
Y8HallPwXiJFWGq17a6i3NrkHja4iZ7bTje5A7IUjKAwOXGx8xiMxVbFqlTGW1UnH/bg1ot+oH0Z
CfT4Uf2RAq6jhdkUK5D0fFqS8OyeWSaYM7eeoMplARt1Wq2kJ3fF4GJLJxVhPvB/wCrSDk47rW1n
pDeQ6ogKsBA7Pjj1ovaXHoPCgsTGtTHW0MVypJd57n92TQxJlugiY1p2zIzXrNGSuSPCL5Fk42ZI
1IXTqDz5pn+i9FyVGfOeMCTA0HHpw/UUHoolrc0sVNUe25e0DHpfJVm3IaD3LO1/vS9Byzorh64+
6pb4nHL/K7dssIb8b8E6I7ca4f/CjBA14qvYdiXSSBNbkirpEbPix4BVCGs66uFPaR3JFCQZ0qmI
WeDI6nuT3NI6Z1aBXoI+IN5aWb5binieSPGPA4OM1jkknNBO2igOe47IfwTMDxc2ZdjC7p5DRkYL
1HBHQ3Q/K1KgHMN31sCaaSJHa58gX1Ai1hd34lhji+F98jSCrODp74uYJliVimcLkW3n6AgPPRIG
tZJxHKysVVAaPifnTq5Rzi+JtNePfl+0q9TWdEKbvj7+CWwDY92uBQleNfHSdAA6iMnpZG9Iibn5
dO0QE+NBHlWxz2pSHAct/+HZzJhqvqN6IoOFiKZmoVJ9N9WWoqrl3BPEzWer6YxdJm2LiwQ0vvPS
FJl/ZQm2F0p9naX2Ev0s0dzoC8o4aZ4bUYm9g+528Xiazz8jUZEPfp+HIrin2H5eBgUQyunVX4aN
9v/MTVxbGIYtLdMx9Zm48Hu/T6uYBHso4LijTTrsXeEsY8m4H3VKdngIQJKuip+IdrC0PFgTgxWR
7ZyNO8fB+GPq+b4KVXio5hGSZquV5uoXAPbmhjUwf07qRmegjaHDG1y5cQKrPlSSX9xwfYl2iKcl
rP1fo4jePZGnrB/BWb8UueZeggmTdk6QEFkFE6jVVs0p5L2tc28s8qKcMN5AwJeO/0x8K54FUcSH
YNYK0LW+51OFyDUR0V4rGnWL2XyclhgNAsLMRTKk9f2Ce0QQ1IplYqzMj+oxOImKothWEBj2QxNZ
WzOujF1haR8IEYZL287qC8uiQ91/sYsuP3t18p8LydvnsJFq9+8tePm7SZPhqhJsGsj4mbK6DpLf
3z+hgUm2HEqfwgByU05/6iPry81Y9Ki+Jk9uw8YQrB+0XSI9XiV9Io+CpWLVYnZknySLT7SYiKWw
dnYIpLOfR4uxlcg93wb3Tgubo7zVZz9wfGzLAPoDYsrylBASwfpq7obBqs5hPHRrr6vVBh0YJX0l
xcnI5KGwGg9miNbubb9igdNjHamoJg+EKjh/0zo+KLz/3ZzmrYAMjyOAYYJCK/HHW9F1rtUz6MuX
GD802RzLaOpeyjQo1tiZuk2PTuLSVvmHE5O01KQ1Qm5HttvKHW9D2Purh6Ur62x393jqGOV4DKU2
rFw6wNxdeOWLMm8oOv0zMTvxcpjHAMpjBlrlWn5+PMUqvTFN402NdLz6PCQhayrcleehYySFnvjC
AUQgeswq2DA4+X+mOMbv39JGoKO2vY1N+AsdptR88mPNvEirka8mDqe0ajZYBOlq6uPPVldEvJr2
WG4raS+KWUQztH5wGsf4EaJnXhywBbOHp6m0f2TrjbuH06AcAQMOvUsZ0Hk/y6Ik01ZXRbjXlPSO
jwv4VyZ9mJwAV7fDxsl6tYmJ+XoHOGN4jPpS3/ycuy6jqvV/ikLdc4jpURYlHwOlK9PEUT9NAI9J
ucrifcsGQucyzI6pSED7Sjd9Ss1wUTq9+zTphzAU0VPBorFmZE1i0Cwti6KWxozGfuHrAR2+kuUV
21RAp2Fei0bEeGiRIFf2fWC+JSMyjsQekjshmcbGTG0wpBOtndCWt6j2u5fRrrsXhsyLcEzrq+ja
nV9HyS5Rulzbjei2ZLlVqxAfx9VgUkgOEevL46k+TOu4EPpV5KO2bSq10WVfnlw17m1b8+9D85lr
kVj/WocI5EVv/3iNdlrxETtdccsdIm7G1hIfY0Bj0e+N6ChSnXSnvP/n10RqSrzTLxuBwv9l+ufH
hQXnhxegkdCk27APoObTse+sROnQBs48Gy1V5t661vsCnv5NQKt/E35wTYv/Q9h57citZGv6iQKg
C5rb9D7Ll6QbQpbeBv3Tz0eW5ui0ejBCYxNkplStyiQj1lq/i4PPMhG3TnYX0ZT3umqKl0jyFTBz
DPBdV9+FlP2nKKjgO6X2c5urLzopXVsZZuQvLjfXct0p947GoFkZyzrrykFsF8KMXlpPWQk8ZteF
8+iMCkPPyT9H82E5Q+NBIP3E/EIReLxzXac6egkt5NgSkm6r4l0OpHqb5CBeZVcEu3SoOug0kbEN
aMMOywBfYLfYBCRiVVVSv0u4d5oIfsZQGIzKf/TGUrsL4ST3umDLwctuNSxajJb7GMs5eAZdICzM
VFVKNBy4fRtGPRbds0BrlDm3UzERYhjQeFlNkxyiBEib9vBYSeOeQQHfFR7OHB/fTBJVNZaEFK1x
YDmrtKwp8prAY5BD/KIwKrLwZpbIFEVvo1M9iQIlXuBq/VuuFhN4cCOiraf+XPs5HMbZvykffdqQ
+dKuXIY/SVutBUF7a6r7aKMXsTg1SaJj+27STud6vNMgmG99mQxXvRlYnsWr/tnvJocGlcyeVfwP
aoH1dxXAwsouM9O/kApLknL+c48JgrDjv7BcE800PAlWT0u07m2iYCBTJv0WS1M72nrhMYMB/jFQ
bm51k1hYR4FpJspHmFdZxZPlL8wf54dETrXS6+xWDFl1Vfxkx5bqyTeJLFw4jLD5j5HS2sekl4cP
gLvy80MjmmpNwsuXFB/Qo0o0y1w5ab/rJnqE9GTPWqoYk33ScPV0K63CuSpvdK6jr//LCHnxw/xr
tyElxUJ55tqO81+CEoWfvm/UNP2qpA2E0aHO03yIJmZeFIlLdTT4YXfUvaJfIXJJ1soDRNNtGT6m
ajiRXmU919qwarGEf7Ts7iRzzXxd3uczPPQZs6TGdPcLV3lkN3akeuiTKrhGs9G9vk+E3e0t5TAl
VPCbb+0maXBRV74JGq5p/rWEB1sxXV7FQZx9j3ybDN6ZUaxD4o1N89Zksjzbg56djTKc9orQzH+Y
Ky0Gh399Tg61ibSAbalS/oZcdS3UDHP+nELH0L6NoUGAbztz7CAlPpEsCWsoQJPmDdYtG4kEGaIW
oWqfDg9lVG5hKdkrD3cg4hU1aA42EoSeLKNjRZpZPXOFu07/NbixfUhZaLZ9rLwdG3Gws/IyPqei
tWElozlqLR7VAK7foWiIYMzU6zQXmYKymRJhm2bltEMQ2D2nyTCTYUDKmA/9iwu3eEj/9Wl4MNFR
ZqG8Z0b016Okp4bF7zArAWsGuTGMgvNyqHr1++zPa7Kr8zWDPGkdQg/VWyPhV7atvNUAY49KD6xd
3UH2yGJiTMOIR23hXxl8Kqcuhss307lM84dtV/XTctHRkGIH6KvDcskYuD7hbUOqbU+p/sHCRDR6
DrBhPVC76nc8bIpNbZTufaLkupThcHNcFVyyJpoBSV+Ea+l+7gCBD8smm4eEdYkpShn9w+caEpa0
UwI9Z1U67Vsq+jJYwXVTIfBRltqviunnp9YBJTNJsHxkLuDt+sbTtmVdRbsM8x2CpIJ1HxjmqRv1
T9PUzy3pYBw60daXZrhXbTCec7aLvfCsr0vlQMspHqPjUlSYlRPD68N4We+JPLP6jIkB6RB2D3Zd
R8mqc5PxvBwCajdAKWN4rAZNg+fqtbuC9W27MPJ1I7j1A+kDgH/eoSXJhe+mLteAXGQEpp6+CkGD
brEQqU16sdoLsLMPAbIbWjD9maxrk5Zo+yxky8yZDa4kUuzXrK+jY0B6+HqRFneQ0o61LL31su4x
GcZvyxtXxsx/EZYmHgvuhrUfVepTZY9fTBT3B6NN+VhiqJ6nTI/r63Lo+waIKgM8IV5FDTCAiLUr
fBYjvaW0JYHmu4nlVrZGmdmt89hukYEFRGWm5Ht3XWhzF2VHKrfhmEmwj43llMMlk9UGcZ92pm52
rpFZheR6pN2mjoHjvZS5aeGYBA7CFWOUDkXcyJqt3w/tPSuw4/5H+/M3oYOhwexhIaXlzIaIf8v6
Ju7K1tHYLBcRTFkaBPu0pLrOdDRZphy8x5qEI0s4+Jx3KPrPRlJBbBZ1cpoGhQZhXhmtDlEg2vEZ
5quCTVeV2mbhPrMrngHnX91hcp+6yn5LOm/8UkL9woVQMVRHwFOWxIEUmr+Da7QdU5LrV7rVr0je
JvW2mKKzDo3zX5qWeaH4z4XEhkrCouoYppT/1Zn7Ik8S1ecwGheBkMp1uPsfLN/g50Ij9YD778XU
nkFhB/AIn0fAp7fL7OJ9jPP8HEwF0454eKgw33pqoZJgL0NoS2QQdDnvnWHkOdfWNn79/7+0v/J3
ZkKwZiHCxHYEITranL+mCr4NfJKjU2YqggquR3K1tF7BpJen5dJyvWLfwyBdQ6rTL5bj/ZDKanZa
V47n5dCE84gld15N8ulPhAZV5ymp9D1lhLpPVbAeOyYS60LV8UPfkRk5WMCnTi6usRU4UHGSX8uV
K3RvBaWl4ds31B09indzzFR/7AP9iHZipjKS3Rn2dxn31t0uihYdoc2Qvq/raz2M0TrR+25dz7Im
FANik6a5DjeCy962XiNqq6vmYl4txL9iJv5byT9/jiT3GdQgMKz/rssMxeZgCCtF5DXfdOlkzZPZ
csOzQIhsYWQHEdjdmtDtnszeoXyKiWE/eFrJKparF2JfBKFnjGYcrzqozBIfDMtYnq1FbDfBF4X8
aj3FPXjYb1ln4FgPeVEl67wYzX9MM/5fv5HUoabq8Mv439+/Uc4QKesrqOIfe1HfiHOdgwRPIVR7
HCYgvaddvOZZPhLKLLbJTCvmq16n2WOIM+62Ngl/rctJnMxBk59lUZxdrWk20sHfaVlQQ7lrgSp+
ywnZTC1/elfTP03j/usBdeCfWdY8nSFckgL6P4vmsJ48PzKYEhhN/NkamEKkXeeeAxs6gyahqXtJ
ACqQ77uuNzZVAu0g8Fr9LEoHW82ED7wfzkYbybc8MOuNMxbOHYU0eVICyFz06cXEjZXfTo//sbbo
fy+qDnUtDRwCcts1MAj6q0gZg6Zmk9OsVYmyufRNKlXPYX4mu1XfSHePaQaqQ7O+CUMQ4RpINatH
WU+nCnNUbPCB9ewDbek/Rjz6f9qEscYbrBceM2DDc5BA/605TNCbeCnoKXB+1B5avtwc9tW7dIhx
6bSxOAWDTxdkZ+3JgsD+8R3Hyl/LToMXkVj2P+OL/v6a+Se5qMpB9tmF8Bb6ey2rTNsJ6VIgDaJH
grxs3bq8qbe5z7TNmfoXrVffNd05JWn9MMCnvZKWbK6ntP+n6t9Y7NL+96bgWJi0Wh7TL0u3Hetv
z9zO90PcxCqACSpCzDqHW8f30LfFrmlQebX11J3qILgFnabO6CWsc6Cn9s5LQ+vRTXF90RiQp/h9
bLJI87dR66lrlSN8mRm9RoZBo2HpX2RDcC/KtnArC6nuy5vY9IMHh5skDzTMYqghld+Zr84E/rZc
pkLHBbvP5gIk2LGfMU2Z5jLdL91dZ9rvv7dlZEXSRnJNTAYuDV1FbZUXqL6QpWOMjyt94TKq0dKQ
W1PvxFYRK778WbDpHoAPQ2LVd+W2FpgQWJm3DmBGf/PaDk8ayn5cRL1sV0gMC2PZzirabNyWFem4
1QjF6sOoiOLYvY5J6921+ZC1ickCw7BCVo8yE49GnNHWNz6f64f4ITDcZxsoZ/aEYswSw6XbFnU5
MshabCGMBJU7reR5dNPwoKno6vQT3EAmMnIyG/Sbuv7i2u2ThSLqNo6F/gKcxiqIYznWIe4GaT0W
tJqr7aQP1zzz4cD7vRy3QmsK4qInBhyzfc+kk6FeDbV8jugamrS27pm2ytugftULxlIA9N4lTmL9
UGq1DwrfwFKX4uqqMLzXMAN3H4P+yTXDXZ8K5yH0vI1rR+a5Di1z34F85U7zM61ji9gC3X3Ariw6
oXXmngPAIThvxB5INRCbLLNX1ynA7akJ8otyy/xi1tPvs/DSiPAymXgsrSY/Q3aI5u7i2+V0HQoE
6pEZwYVtCWwHa36yAj1/2i1H9rjiyUtwI+pjPBCaPO4PTjhk+xK35JGW8W51o9i0obROmM/IU0Xw
HpMikzAY7qxpuKIGlIculDkrmichCuBrtwyGSDOqd66Xu0dzJGo+UFa6FyPJbW4kg21suIwINdd4
rfGDhgRaZXsU2MksM+jj9gmTkekJtUANG5bx+ly3fDx085mwxsex0orD8pIuGrR5Tv82ePGnqSys
Xel1WBZhgXtt6qq4eg3DAksxsUojOLay0nLU4D7qG0F1v45CPDaLUTZE+3Hoid77MPvy/QgeaJ/0
18HN8BFO5VtUPcs5ttKMKwbzXlQaNNfmeJtGZ9jYGUzrpPTOjNZ0XLE4jMIyN4VdJRiZWBrDHg6t
hSYz68eH5UqTIIr+rN0JMZOazRCgFvu35Yydwz4WvvbsKptiyfdeEjjsm0G24WGS9mdjaeLr51GB
KXdORpaklomLllTmuc/t9Myszr8KE6dUg0CQb/Q3Y7Lpxn5dFGbykOGX8qTMXIC6WtPdVW276lLa
J/8Kg1WdmSF65appOtyjshTne4x0jlBB99Xcq5BHix1NNkLrKuBQbKyqgZUfxxiXTrqh4PHL4UEa
nYaRGvsdnWZw97svTjCNp0gi3YakAoq4XFNNF6t+bH8s3iGZRwbPykzktS5MKn+rkzf2V+bmKawC
26ntrbK0B9rq8bS4uHVi9yHEkZVPxj0yqqdRwh2o08fctF4/3kML+yVYFNK462/s2hg3KU3pijtW
7noL8tn89+rByh6H8SGdxTEOzIVdZEtocvNlMubhFY1luqmTUd+S7dZcUxh1jIz0l66W6XOV/xxl
xsI0U2eb4UeN82QIXq52rVLiu59DrBg7715SEd4YHFQ7f8DBKp4Z23U0jBeztH7qbguNkkde+AdE
VHCB+rF+LJy0vBP9hijy6c+rwjXCa8lSXH2DkmKt7JxpeqxIUlh6/USlG98Kyz3e3NnBJC93TfX6
2eOb/4RDx8qhqvvS1s8h1k/PicyiDV6Cw5M2DtE20pt252tjvK2TiU5+aRRUU5D0mYl9bvVrP50Q
30zt4DKh63p/Z/te+/Hc+QMAlVkO8NnmJ7DowCIg73mrDzlbA9J8gvB7IXqd7rFysXrwC8IK5/LZ
6kdKDEKsNmaeDVcchIht1CUf5DC2X3L66bWXe7MrGAfnf848y7RYZTrs3oLcuMapF+yh7+crCVcE
LX9To6IeIrK0x/LZ943gMIj4IeP5vhAomVwSg9bNcMtdXDdwGtnJX0pPYDJHmYk/H7RegCY7hqsO
5/QXs4v1gGHywyjsX16D9ZcfFP0FkUG7ReKmrZbL5Q3lNy8u1hKH1IEDuepCPbm44Gp1OIormuJ6
HWaUOHJxS4NyEO4FgvV0xAqAyI/2VflkfZW6qe4f+x9mMtrhf/9SVVKFqy7H6NGmEbgOLDrjajk1
2jdA+m06xeZFS2XwFhXeD7cLzOMHCtxgvLJymXgHbal/m0+0xEzvvi+LTU7SXh3Y7WtTt2i2JDnn
AjPXWQPbV7KdVibMurXobSqzPJhwqsrw59DK4htNOrpeTYPPFcd1eS9+1daPsO+rz03U6Ye45uHp
Jg+OB6jxlgH5tcu96cWxQgteUlyS2lql05Upp7HVGiPYqrZiCKzVUGHmwits42EzxAoylgPC0Prp
u+HDOE1G6Z4zq3XR0Y2vpLZsWlHlJ5unnAHpn9PRg2VVac6nj+Zg6RP6zJKnAJUMK7VS7UEuq5nS
vBB6HAkCgZD1fkTKs1p0covTgBLmeLfKr1Wc6W9wgInqatjRh7MKhHqQOggTlk3xNpUW5Am9MHqW
bs2aNnlDaI7WoYVIbzN5zQ53yoLuqc/10YKRJbiY7Ei/jbapPbbNSpMgE1WIEYYo6/AZQC9eIYzz
LvZSilPI6+eM6aFdev4ZmejKLYP+lM7QUdgPBmtiRTXJUOMDBvsDiDXOZ999H7vERafpwqHTWMqX
y9RuYL8kFrPtKdXFKsHHZm/7UHIR6TkbbIXzU6AnP5dhH4L332O/wnCGsxaljHYMneBT+AyWB8w6
F3OKuL8nmyvlDfdxxDnOsTvmg4rE1FIxWVsuo9oZHj196g4lkwY9TbNPla79igZcQT5uD7hQMD5k
OuAjnEK6190bk+xnqLeOf66SYlhNFOp6VMtTXUKy6lxx9SMRI7ktxi9NKthwPZ3ytnd3C55SpApv
wSxMPi57q68PkWFBhpmC8nksum/eULvvOnZeGXXcaTkk89kYde9tHZpX7LjiB88PflahOX4K2EC5
i1tjL8ty/OREjDK1yECkwp8C5/pWGNcwLqJrpSfbj3Fgh/3FF7oGoBefjQsqhnX0ME7aaSiwX4Ox
eQ0n6Ih05OhS7KC6x1V/LLCLgayQJW+Iw9aW0XqPDaP5w2R0074swujFx/2LxcC+4Oxu3QLdCzFq
CB+rNC2P9VhvEWDq19Ju9CtZHNp1uYxzvos+rb4ikM3vedTmuJqWVMsmVMjlcnlDqMcPtHt0u8PY
2/7aDMbsOyHKSs+Mb9Mw/KwZ6i0me8iu31xap6c4G6obBZq5gnQf4yY5C2Mxeau2lbJN5uJFfShx
zF81o61BkVAm//Jx2lZJbyKmwStN3IrczndUcXDda4wwcydcqakwTjyoH/0TVYHaataor32RFDcU
i9bedwyqfFV0x6AvEHIHQX8t2rLZF4HWX6mrmn0oBmeX6MP3iafsSlk8rZPGqL8WXnjXeaJeuyjV
YckaUO5SOgO8M1/CUmSbDKtaTExmWkFmZ5s217ici7PlXdmo6YBZqti1TJ62eB11c2WPtab09TcR
2VjfY5+r+7XxBv16Y2X18FwXQ3uoMZlh+kmr484dDjpO7D1VclqultedITGJJJz/CODv/z110QSR
rT7/nUb7GtiedrLHxiVBtRmJkXaC83Jw5rMixrJmvZxGmvz75y8/o/LUT9H3MFZmA4vFyqJMhL8Z
CitnF2SsXSWM1fGp/FAkj1DmlO3a98xJyDaBHrGIQZoJpqlogq0bOfWjPx9kNuTkq2KgmBXVUxzG
EDtV+M0vZEkooLkdGZ/vtBkIDLLy92G5pHTs101B6mXq+OatNtLHJtMIPLFFvY6bUpxxmgu2Uq+6
Pbuz+YqvTEAHW2wd4WVXyrLiFlt2vwYGzrb5VMUADi029K4VbAPLHL8kuMLz7IyvMisPjM1a/JV0
EwppVuJN49s/3AYxmNM07xKANsjG6jBYrrZesCCpZa+JVnln+JKPkNXDy4Iy8RTsYX5z7+v6eKvj
YLphPj3erKyBCVt5D/N/eWo/2Ik5nIgzFm+trt6syBN3F/DkWgfZVx9BHpIJ+4dlxb/qJAlfk8DG
waay9ZPZ7TzHGV6d7sGyovKdzOP6FnbRCx/tVkMd/bNUtAszXjS5xt2WibbzS6xFHFm1a+AUBVGp
915km/bbLE1Q4czqU1P30gOpRBq2kQPUTDrisCppmAJ4fEmZYYU5k+V7o/xkYVu8b2bTpVQpqCBJ
6G6XAfoE4nAee4iykLyxZMqGYRXkI9SZDElINMjse9PTQACmvjZCfi/D+j1ME5oiHKZoJPuACVRW
PQf4Kz6xIaARr3pt77pu9AUj0gVJWF7G+AYUwQO29mX3aibBp37oxR26ovX6gSDpqO+PUKato1tE
Tzmg9t0T+8WxAyuFjZ766sFBb0hMi8D6NADHhHfnPxGMXrwhce/Yay16qigPP/NY+CsxOQXreeOt
7AKmbN0PCVhGmcPQS9TXcOwPbl9pb1rDqMCg/FgHZfkrkEK7w+xBXzCfQU0KSJ7QtDvNNq+VGl14
gtMjaDsrK5Z7X5XwNvQBzg/IvugovcqA95g0h7gQV90swrsZD2iunI5GYFTrzmspMLELOiUtP8zN
AoF2oQoOcjZRiBuYKjUrchqY4R5opD+0Uo/3SY3aRc7j+0bftJ0VX5o0Teekoq/cq1jc6mHHqCHd
xUNzmm3L3pIsQT89TN2Z5Tl8MxzYk5EJJW15t2y0b30h80sAR9idy3V/PgQDCSOOBl888eiPvHBo
9gk/mqlCpG8XDasYn6CNR88jDjib2C6yI24KM2BE6iLUQrPs9m5P6B6CHX87lmO8H13ZHnKQoteB
aZ1Oy/cN500sQfIxu2vaeB2Q+O7Qj07HoujtU1BStBWusctHLBgMkqiupTNY24Gt8JkUG3cFG/FT
nITlzZ3vh3S+H8R8P+B3gRNXBBIAHue5Fp3g7IJsEND60OAONkZNTA+nBpy3+Tu2lx3+VHdLiZcb
5blbrJlVgmi0igHK4c1F+dogFAWODpymqOusJ8MXqPSL5MVxdRDHyKv3GHnTa6d5YYB8y+JQDc3X
Wnn1i+e16cFiTdvT5R9CGNf31suoh/S8/BnylcXtz1ok3YrgyGBvEdC5G4oQZi1JaD8yuXEz9NqR
lX1VaPk2nudllwnY+JZAu1pLL8nef2/Y5GsipxV3e8xp7quKfj9K7Od8Mv3nwNNfMrbraxuI7loU
lli57gWXzOFd5HV2sW0oKpVfa28YQEGNat8WJ23lZz2hUPDVzUx/HsPmqVXSfSG24xJlTvrmK50V
QOlPYdU+yhmSTElDXvvmuK0wi3vpnHbtel1x7uhvUWTXKK+LRsCgyo30HFgo4IWM5VW3w2YdJVrz
tPAPNeEdirrf9/CEK0ZFzLnwmG1kNGLvlpe75dJc3GY7UrO/FXY5XDHjCHDnN20UuEWBEXDhcq9O
3hb7zOo6VE27YW0FCJ+9IvhO+r2oW4xicyZhEh/63cL46pLku4MvrIxhHsajyZOJfStpYXxgGJd9
GIZnqfkjc7uO4dmkXcgr6Y5TVL8M7S0u0W7iSHNjiKuOwaBVJy7C5VWiqIOktF8ZCMSQRJ0SOMQK
rzhkl28Ty69IWTfsso2g4pGoZ45Kvuse7pUWER6bwB1wIoinS9Vl2qY1En2TWom3y1HSSBjpHZb1
k2G+Yz+Bn1/uiN2cv2k0Hb+t3iPBjo3oB5I6BLPJNWgZei0HngINtzar2Pnt2D15NzSRPp4j9nbZ
Ejq7zB9VrWFzb4lNZLGTjwN8AsgO/PS+Ut/rEUKDqu3mAIg3vA16d1SwJb5qEfZcnYkXJZUh3FLq
nuVQdOSLN2Nrb5dLXPxOg4LB0Jo9fnqLmd5gBA9ZauxaMK1nXf42+1AaSo3Fl6bQ4ppUnHWam/11
qmEhEN3kbRbTv8jO5KlZLNxl3yVXUPAKZmFIBJon46egz9PTxz8LTZTFI17ABHDraB3ODg0lt+XG
rUsgxcXpmY4tYbQ5P9nZmCUXhb+z1qP4m0BeKU17qNttcv04tUSSXFMdl1e/Z7mtIiQZQZQZHx40
LLUkn4wlqdKPOnO9cG1ONfMUoxZzxHv9qEnVXjErPbaz+/5y8GJdbCX/+PWf1xqoEte0DHe1xgiV
4TogQAcVciOjwdoYhMntJPvqhgW9obCJq3M2GPWGSfm3sjHDyxJ10FmqPIE6kPww08VznTBR3FOq
feEi55q7JTM2UeFEMSnJZphfas+jJZg7/cGsYclY4S9wEJ+qgmQqljL/xVLCaNfJSCbE4rkzGS4a
4jAoNstlo0/JAdN/f2WHfr0z277DsK8lRKAu6xPqI9b1scsfyz72T0VsjPiGB903uurtlBj2Jwx5
1K6ZYbA8lGyGc3Pbz8SWPwdldA+ZjnJkUtr3tLH8n1r8vY+GJ8UOdWrrZFOyKJ8jnQoGYuNqwkeJ
nRy7nd00jOzPQxEdNA3umoqIwZ5db10sEZ4bBUqcIoLGvRKpWCI0BEM2mjCGqcsBpvCjpmYj1nR8
TRT/5I/xpp1Y0cNSZLbyk0yd9KGRdXPvkRew+wVnd671HbuPMc6dr3+flnCbE9jV18AtrmoatVtb
6O0qGZV3iloN6AB7L0yQAsiTLS0ZOvjZjqFSex3/2pNSdH1Li1uNGtrBXiQXwK7nsB49HuwLTnbq
DghNFsfUWb+AH1Bb5m14GdoquiS1/83NazrSVo3b2tGtVXIg/cD4WXnusyO06bWxyj3JjD+Xr09R
Hj256G/teeI639ePXskqG27MIUYrWAr77Hiq+abjmb1SBBC+wwU0uFGc5NSTCrGJHaCXGXVIiDV4
wDbt3CmD5gBt5RrfChx83aZDp+ri6pfRVym3OC+zX5IYAGIEv22Kl8NF5ag4ZBKEnycMidZZZVpn
H+7vc+PRX9qBetRKP7xkXfCu83u8Ua4D6uJ5tFxp03oYiuwt9bUWdhj8RTf9Hrpe/MNPofqPiXiP
zHjaWghRUE/L6lbjGG+r6GUh4feV9S1yhhF3dbRzSVHK81TBN3T1xr/lvtttrVF2T3laSlzTp+4t
1phoNnkOmpGa6RblZ3V2HGD8uQ5c9rNavlaN3r/qmvZdZN5cNUQ0s90VSzaSOsYf6DMGlvbKeMYl
gEl81ed7ZZHQ1mBsbKUNOJjjzVEWyAnX3dSjPp9fXN4OdOleCkYfK2tq8NT7n+Sa5axA9eW4LSS6
Sor0BzLhTJTi1Bts2HQU8xFjIWYu86t2H7q7SbVvieFX19zSMPMZ2FTsWiGgmi+XN0bNqIaVsivo
sJX0ToWbbpd3//yRpAfMrQfx2sPgexghjh5FjvA4R1kHPZnXXHNor3yNe+gwhMBoWHzGWlDunXJq
L/1s4LCcZc1n0J+G0AkPoKBw3faiUiynxFgi+UJ4hBwQnW8AGP+aohA5qpAxfDmIH+ArKEKj0oGz
nQToh+3wLDwju/w5YKxVY5Pg/FgGjkGmzURvlCdVfx4L0zj3jm2u5Wi3ybsRmu29p2zYNC6ah2U1
kYXC5LjAR0Eb2mOnIrVOA26SMIx/LCZMuYrNY5Qg14AKB5VUtvV+2YcgRiaXPjXQbrdX7HbSrW22
4TMzsmOOiOWykEXDsRlwITJ6RLasCh7CM/XehIN76IxTY2XGWrKofx6E9VAM+cQv8c6acgocHCVG
+pXnyGOh7kdm64PWfg0K2RySwjeOTtsde2k465rO4aQS+IahB0ShjU26NlVTf3aDFOdVzd5Mdomz
tJjKR7fFYHh2pMCFDK+eHjWCM8TXXvfqr7CXeBYqPbjG7L0PUvCZp73pH03igLYLa2ei+1mZNgjG
79kvPfy2NcH50AM6TI6GCX1Jpc6xBze0JYn8jGplFZdmf9dH7Bg8B1bpsncuA3Cjd3FwMYvvohPe
ubTdcwvddMUEVZ5Bl7+lqhpBTLgqCQTCgMSq7nr01YcsigWM561xgjpp89i0Hv1yi3EQsGELKKDD
JvsmCn7Fqi9+Mt3+1eL/+sraGO8qiXkW4//2KiyCRvNVZECM/UiOmGyGvLABqH7mfXRsQvDg8Hs5
3gevPn5oZJRWYFwP8c5M+1s/M16XralH5NeayvkcyLzddDiKXGpB86GP1rCWRfQ6DH27/wC727SL
zoV5arPafmtGnFARh3kkPBnnkO7riEoZDJzp2JmVjel6BmlfGeh95v83v2CDHjMG2Mm8JS6vxfI7
++SwhuYT3hS8lHU/dnBdi3Dm9VTbmh+7C2IpX+Zp8xE5Ge6382U0+slVxtR8ptqNDaQHnNVKFA2z
FpaJp/XUG/ghz++6ThqcTUWNAvauPxeY+3qNF33yMGU6xgOKSSAI4xRhyLaReKUntpO8en2f7a0q
K4+Ak/YjST7TKvexNrQD6wCRTF+nXe9uo9oVydZ0sfTthNz2rfkuZt8+bz4sZ51rxgjpjeQCiPcG
dWN6VI6dPFTSDLDa84PPIg/zbZ7Ki8/g6JrrPrR0Ahg+e7jgrXtNGOem86JXjSQIrL7000Jz+PDx
0xxjPLCtmZRu8fjQheIBtEe8GfX4ecgS/7X2Y+CIoF0ZNs5Nns3Dk5b570Yv8nDI+lNQLzNHkUfD
Ho+VV+WOc8CPEv0xt4dHLKvdWotWwL09LvgBBcUM/i1nnV19aV2Aq2VcNzl6cLO182CL26JQAFlZ
xVM4rSgL5KVMhiN+IfWmnWO7QgxEQ0fPHxtd04/NjD0zH0aGMOWvrY2TCjSBLz3Jf6va16f9YtUa
Ow1sWp1ARzfPMZQcNNy0rHjQsd2OijlK5qHV64mHgPUyEFUBCzqYqkuUa2e38mH/Sti5hzr2WJfL
OrnkDTd12RgHu8v8k6IRr9BrXZb3MihLl7JSt9KvzZZ+yJ9YETQYUpBaTq5CrNW4bbhPBepYNs4X
V/eRKi0k4Mg1p7XzgZU5WLEWThZshdt9ikOdFdH9Jsb0Cf8aFCGmPBIRhTuZQqKWGcFPEyvaHfSI
YSXLcbxpVQMdIU7KGOV4YB3NikiwERVPJ7Lw5OUJbNCCarQWunFMtPB3d+q4U7//uFU+ZFYo1CJm
C7Q7/4exM1tuHEmz9KuU5fWgGnAH4MBYV11wp0hJ1B6KG5hCocS+73j6+QBGV2ZWm3XPDYKkFFoo
EnA//znfGZOh3slJ+psmKtTaZDbEmFTwDm0ZnMNA2S3RUh8k2uN8T5I7u1x/rxb94sH29Yd6IOll
Bfjtl30SIvywX0J0ve1TbiX0YBPMU3mJrnf2ZKU2JqjvteexPmEgH54BCWJInOcmXvFMb2X2Frt1
jckhTLk8FHIbTL529NroOel5WVt1v/MbQ56WobpDfSuY+nA60rn6nCXV9xGs9r2RREgghZ5fNMaF
bB3r+gDsIj3ZhQ0ooZIPWiaCb7WtsbVntzAlDBVnNsViw/IqN1wXTQNIJSh/FAL51GQn+Mz86Ckx
gvzosqbay9TDFYU4ul986XpCHR3OfZSdQzEP9IsJ/Dw/xwaaU/utD/vH64cnGPaJ5oAWKpS2kpOq
jwDpr1V/jdJeQUB4+4AQvQlp2K6F/RNoD06do+96yb40Zvb3jJ4iEVJSU1RPW0017ms/kN6kVMtp
BBAGo77k+tmcDTwyX06k2D+vaQBsCe51P273VrAveSY2E/S2TRTr/sHI4tckCLU75B4afPPJo9Ob
jHvfMWbqo3l+AB6iE9iwHMxOd+gYr3pSp5fC0S5O1o83iDqYRfqifBdESVbLIchbtb1m5IB7jchi
V9MDniwqcVj7rII5czyWlnFcsk29y4TIYzZJu42HflE5uXFranuuAPldbYujhQB4XGDszH4ry8/3
mkf7tU4lyzJ9sHTA5IxXY9/lrTyPNbq0G8DpOeM+xpixDZuy3FQARkCK4AiSYbDtfY9ILgP1qxRT
YiE6BpW6azD/fPPUmGyLoPuVp6RLgH77AKZVId+CHEW20BxCn5YYn8jw7M1qIrebQKVZRhE6kIow
94GA94iXWmq99Voa/QwSnCgddXCqYE64ZJU87Ka7htc8JAHaXiAB1qfaKqyNX7KKsGq7OS+HQNe/
C0YiLMkBQ3JyjZtjKLHe0UQ+d4PfKmDgnABTyvgW+6Qe2aOxiSpOfQYblLIFhW2NxY7pGx3ucWre
u64O0bqyH5a3Fv3LXBmz/r72NsqiqUC13rwzm1+QX04b9T/9jJ4cy9B62gWcCTQHEPXra8zXtWiV
SrATXD3lup0lCV+kyaFOoAiUnK5XDeH20yQLeQgrQM39MJEUZ092xL1fP2gB7pXlrlEAZVoi0oEf
GOewgQxLv9Cqrnr7FW/AETEeFbgcNwv1s2YfstUYDz6gX4n18twUFb9TnLZ7npq6cu+VkTJEX1yJ
id09tqXr/ukufwDtCnPu0zxBJGKt2yeUmuWdHZ2mqvx9eYXmWK+YavRIY1lE1q/yexKbDrTS/KGs
HGb6vWy8YzTq22T26izQTjSv9pCGj1wA6MfjPMzEWiL0OVDNHEEm0h0C90Jz0SeizL738bUoN1Cn
qGh/CNuD6Dqvmnqf61eS0ChEW15+jrrEf2S4utNK+bOx4KJEpvwv41ocm+c2ZKCZVYJRc0LZBT81
OaqwlPB5ohAiq5mmdAxWRrTquuS5yBBkqcSyjoOddbvUM9q3bki3jBzj56DOkidgnTjLcT8EyHxX
61QUt/7penlJZ5ZA28PylA7x4WC+Uv9aoOboDWWiyaPs6dA05mRJZVBX4BdDhFafPPVeE/zQ/Jkp
0MkZhON0N6G0gO1N4lVVLM4y16VNUsmByALL3T8Oi51huZv15os2V9wZfglLb8YGU6PlP7eUMe3D
suOKb7b2LhBcZlUE1pJAg7xMIl/VNU1rC6zTbfCEVA5nDCLtFKwlmbgbK0B9PR7EBoXhELU0v3cC
bsB8SnKD1FpnYRRsA+q4YGtUBdEgUKH4PotyQ0HbxNZgHipzrjgVsZfva5o13uPyufLyfJfnQ8Kw
JXwyVK59SbCZNTvtlZGZGCswWqHlzyKV5slIYwIZYSIwoXdonU/VvC9518w2hIAsj1MYXDYKmI8+
6YxDmDXZXiSm9kLg/yFqTAPvRJazwQ9ccvW1TxJEZeaebcQ9sXNs351JJoDI8USyucv3rh2Yz6X3
XtSd/kWnyM+BP/qdhnWYlWtdrjNg8i/LLepoK9QMDNdHS5T9askHtjbnoMocH5LU7p5UwynCSuIL
L1UNQyRDWn+wv1WFKw4LKT0Q6QMmh/F49ZGVuCx4x/snYLAWrRZi/D7FWEz1QXOhgLTqrrUzCxVw
Leik4HoQ6EdC7tomzqP3oGupOvWc8pujKuesAOdU9gjzzS6oO2E9sltEJ1NN6tDrVDzZPm9Ikz6Y
HQb24kLGEr81+wbVVWIdFEYC+x6Xlk8e3O+iZrt4tjRaLnbLLV+qZNczPF375fS9s9vhtnSScO8F
MZzOKGAk2lVPXoHfbKzBYKOGqBtS9GI/JpKqqIxBBSUuxkOeRsZDLADTcrKTXiP2NeC0dc3V4hi6
FNQuJ6BwUB9tZdMOwnz/MXXNWzXlnzqlevcR0WoMvzFvlwzTd2wq79C05lMzRdopCboUaiBfUE/c
/BtMjs/cZNxNJnAdxCp4DEHv7BnQE3JV+oEUcskOL7yIxOqog01+Lm0nnW1+UFNgHQa2sZgA6SPU
WBfDyY3Tz7hzDrBc4m+e12K5Gar8pqD2d1VbFrXZszDQWNNHq3shnjtKFeJhINVUBuZKxHOx9kzS
Hx2Cz1lUXYix3XZmJ14SLY42tdTUkeF5SiAvNdcD8FL6JduCUTgGkM0kXetgt9X4hAK9i2NcVQKU
8rm3kuYSFsCKdALKW5wp8kUL6Q5Og28AZGiT7Yu7ZW/PCZ5NVP+kZV/97CZKjflHUyk6bauQlKW2
p6rjyU/q+DlJdN6YM5bleuqzW/GySOJlEpH69nBULJI4jblrSJB7Qy/bYxs2zqsdj1sc4uN328di
iblNO2qtBDGQOUyAdfNi+061EfQOnlhEBc8mTwTFjxfdF/FbmoSvRRoN71NTRZA/o+nJdJJ6243h
zuvaG9VZJkVa8ruFMwURugnuOGMGd61nNGxg7Xyf6Tm9QACi7jQKj56DGIMDqORvQ4vpS+dit9Hd
6Y7rxGM5lEgJJKceUt/BHaxUt2+lFT4l0CjZOdwKgqjr0SXS6Gfa+2Krv+oEY1HoYKw6rMFtmu6c
cbhDUEx3OMDprm0d4gRRTTx3Gsr14DbqYhP7WScjkfgyBdyV4v6/lVpFa3o1/Vz+Fvm/Hu8Z1YFZ
CpkA+BQwL6lE/IinMOrLt87oz9L2PsyGlo/Ec+SdLmDV6EZdsivDxJjZHQofr44Nq058rSQtO+Rd
/CqEmySzwhCP7reIquV1lELeoTDB2w7UVm3NQLxpgcEIJ6zs4Ayl1RnGbxZIhK7L+0PXNNG+EILa
O3xndy1KUFSkd+UQNtvepBtrnC8WMkUqxZdNdjcU4jh04iNIiN+JkrcnzsDsGw1XE9Vob4bVmJQ4
UXLaW0326rsTUDjkK5I7Wf5oYF9exYkYbroc/L0ssvoceelD5NXVZazhzqg2rTcaRtyNVibONnYH
60ay8V4PoUdSCvF8XylTbQu3xt9g229G6VRnxJL6PIgi2TGdp7fY/VqSK3KOr6SA+1e8fLwTMDQP
cNQeEkqyzS05XspIvuKBLR70BO6DEO6nJcHDeD6+w0UH+UMW6YS2K3TtPFkF+uQg94lRGuiRCEZa
R8UFCLx5jpHgVFd+8eZCxooQukjcyxd2rTRPOCa7NRjQ6zRPp8MiyfsRptuIjhOf7UA4rxaTvDKP
ozf0aye3h10+dZxGCXzfi8Bu18LJSe2EyUULVPAO5NrsYyLOWv3rRpxtdSP2XyOtae+DRq/gTLXs
/jC9UaS8MhCQHqKxeXedWd5ysWz6XuScr6ty3K5zsaTKV2FpynWlW/3OZoyxG4I8eapZpbrSvyvm
HndgRcW5miaxWu4atG0eJqbbG3UEnV1mNAAlVKkOnsAQSYlwu6ehrnpmjs/wMzXzL6k9jlzs19c8
zvVcZIac5yLp6ecuSdNNQbXYs/TyZxUzasBa8l05AYu6GJWmLDFNdHHxtDw1WOC2GPKOnDvrhw5N
7izN5JXpnXyZ5Iz/61pecFo4+2iads/JCs8zXZrPNX+drdJsZ0exHsw44qDnkAJ2E+TKZYlMsCXx
DvEEYi6WId7iKOswHGXWk9ZYx6Tuhnu4MNaTDUGC+bOOSboG1NsQXrjkmYnHBnVYZ55/HNNwvLCs
V5ums1yiSg0cY653e6UcJv02jMiqb8eH6+jMg/W28fNquG0SxC9cD9WetYe9Y909bpeQBQjiX3fb
ZmpfpssCwjASnHPRxPxhyfZGfhbPtEKyQik+CDJs6Br0zZ8d20zpNiGC5Rc++0g+sE4XXy/WpnLt
hCGL0VnpxWwlVyFBu1MkgSzSJn0tLquRA+/6Jf2ki57f24N35AmFGydhAFb7iiynGX2XTgD5ZZQ/
ueje0lVKxjyX54W/5ZUwm6rJuZMVmcMsGwFx0uMwgtzZUaPrPGo627fC4uzY+sf0uqv2cR450rb4
hvmN2QfRg07+BoO93m2z1MT4xPDp9Xorwr60nN4NUcWrws8xTyaV/Riz4L/2gC0/R0IUeIPGNYEv
wvVi9NaJ2Vp1bPzyOc/1bY9XFZiBPW0424U/i6mDXFd2/Y2iWhvR0+WE0eXfBI1A27RhsLuo1Kwg
N9fnp3VMYAHzlceIfGxDXE1uBsPbVUZZv04YQY9ONdQswy2xDntA+5Eot7ble19VKR4LXT37xVg+
m27yE5xA/EEk6mc/lDvaMPp3zU5vuLqZb9EI5YtRIzP5IYjWgYo20DyTh04GiNijS0inGfR9ltsW
RHFAHfOSxYuH5L7DDQjBDeapwTVrRx/m7/3chuwGlXlwaxcedJRexDBh5GeHfVXNdD9rebGH5krp
XvfmsxvHHvl4hag57aWQTrIK7Cl5ZTvNM5dl1X1LRcdBRA3c3rbaaCy8n0rXq258ysVX5WzhWx7z
uy+Vk2WvLfWql4kJ7iN69Ymckcgr5ZsraJDXhRadjQWKUMYpNtAQHm6IbW9jzUMhmnDGw/XcQq11
dLtUNzrsv/cQIU9+7gyr+WL92ffvXuuzsBsnIrprdigTOM0C70sqOpRaIxZPg0K9j5NewV5BhA+B
ztP4R8ZAn4sT2dlgXJyfS/D19w5elVNX1MFWz3vxvYvUqm2TfM9uGKf93MqobJjEgye7g1wuE8TJ
ZO7LxzHN9bX0uvjoV0+wGeWL54cWU6zO3BBBUvvKj9jVh2N8Nh1+VyNT7YNZ9cyQzOJ2SjJt4xUk
q1eGk4w315sew+Itch0NOWDEqrD6iRsNJHaZ7RsKfOAYMqudz5m6GFtiI3eqLfS7klH+vifkfr4+
gb3C1K8ijJc5PuFrMsgq63NlS3NbzIel4q+HiazLg4sSc/w3A34s9Gx79TlOwXiXajG2eZf+yD9m
SQ0TDyAQTHLmyFPaDlDYWKRi9mdw19aPqYzYORVOu0porz1dfzLqhFbeiAVpyd3UwUQFU6B3G2cR
rxMdGjSclkMfJGrlV4M8m2biH2Jmmddby0aItEvNirioHwInME6CxSWxdaqjlnObm2HRCoJxli2L
m6Xs0tNBnvs+ZPbISHFblB1Srg0Bfgo8n4KzKV2xY7J+eBj5XK6mL13Rf6Oigc6+zFfbReZbzjud
J+pNOagfk0VUpLNa61HmSbJ24pxrnSnvwkjX17rNBCmXhBYMbEI1KQxqg6biUaaSsgVjxp16o+av
M1f+1IeouUn9uNlEaR3uE1nV6IdxfU6AqbHPBjASCsNb88W1u5poMGtrdvmICyctt9Ov+UZG3+nX
GDcnrknZ8shfP6TRerB8zvLJyF+Mfek9zw2bJ2TK7IsfJCiaTMW32DhrTg+RtZe5NpzJtmDNQoR6
5yVF7Bew/73rROoeTaxgpqG0dygoLMb+gCout1QBaDFSWye/dzQIHhEy4701FyDh1K/PkiamF9yA
AZilLrglK+Wdmiz/7rFfPi2HKBTUXOMHAhNlHrugILxVeuaRJAxaZMPKvcKy8BIrsOSNzbleC9zk
drkbK/2bN9DRsq1slm/AyLJ3M/LwZ2GfHHXNOyazbYSEZrsawcO8mH0vz4XA7BFVZr9PWvDK7uz4
r9PuNWlT97Hqw2qT6rVzUF37Fk3FcBMbToRcouuPtD/AFUE0F8N2oV2hwCY3vCBjegAqWjAt/BcI
tdu2obtzUZOVikCZkhnn9UjRBk1rkgZryQu4WMMRYxgvOjNFj/a+j7KDlIJnWa5LxI19VxW/uyTk
vo9aT2Qbgts1Ztrahs+wF0ENt5raAAQv3/Fd/e4l/Cx90j/qFb1eQU/IgxgmvX/Ex8owfRnmO1rH
w8sn+L0VXW/98al60Q73ss6GDXGr8o0w8SaaGQ9uI+xtUg3JsS2SCvmu3/gGOi5JgR6qLzwk+jPR
wG1YsmkGvAbmz7/db81i+1SnQry08b3Wuu1GyUZeKjXCLAimz3zUOV8Umn5RcV7faFC+d5GBSYe+
ouow6H2yausZ1VO11CobyNJtcZvowTRzx/xt3rLIpeAmetNLVYLr6cbbsEyjtyCEMScZBTmiKfHG
5jel68dvBZAiIPpAiZfP8srsR+s52b7ooX+bLugnY76ALIfG858LXjknP+5+PVTI5rEJGOkn7sQu
MzD9B5IY8Xn5/FgxHrhmw5qAlyPcl/YJZtoaXw2dtmLC3B/3d7ZtdRh16ChMHaaSrHvijTk/xoLw
e18l4HGrgRILor3Mx5HtYkQfRpz4Dvuy6tedTeoIunb3lNd4eIRV81YZqt1i/VgOTeSk2FJIDEZp
PO6y9uM6ceyDLliNReP8hG5uoiR/lRE+L56q/rnEg7vqdREetAF/iTsftF5am8nykWNITsUZS4Zi
NO7DVKqjQJOkuh4vR9926ns80fYNbve1EsOAoNsZ25Q09o1e0iWJdW32yKlI4fuz7RMAPlSjpnfX
y12ie3XFpV+A5narXR4l02lIEAVxH+cMMez6XSvaiT9DtGEN/JA7UX9xo4wpd4gSA9Yc4iJnokpk
hDKh0CzLy9oUwTYKqGA2G9Gfl1vBctfm0iC69AH13Ho06KY1/WTfuI91qUs2MRw6WUwnu7xxGPas
S5mzt1m6UklMP8TkXfdV4PdYv3LjfewuYrKd75E1MXmxHxog2beK6T4BGoI/q76Kg93yoBZUwX7U
MPXGRQktEtN5WUXTSneTbCdkMqz6ps5vUnMkkpy47PbN27DojA3+faY6ppxh1XNSrB8YFdUrgQns
PdYcdchhg67Dwo7pwG7NadsR5S9NTplNmtqPOdDFXVCV8qb2vPHWFhVpwUhOrxDrP4SpaV+1yd9I
IfzSxvcpUEHHPCNaTOL+zc0BTvSpez+09kB2cx5m+y7sj0EdG+K6K2PuwRuUMR6LGYUQNRbTViYp
Y1WwW2bMf6fRPo3GS+ejUPC1ZB/VN6OiuAWpaFzbXZPchLWira9PtjFCxZM062zvF1TQsVv7YYQx
eYQWga1JR3kzFWZ9uSpDhbBX3TSBioDOTPwNcFEz39V6jLcqyeW+8aFYCtGVJ9LNPHvUFR2IkNIn
Wmv6rs4N4KUhWrVnm9mFep9wW9QQws24qz7CzDpaPXm/lgnWPs+KbD/2/nDEm2Vf9LEO151hlz8j
eGJVhrPMTdwzPHG6MoYwP5Ldc/Z6Nlono3mcA/If1ah7mwnPwGnQMVONYjrWCmuWHjOeg5cUtgVh
CzU0T8L372Umh3euUmPl4GueN80YC6sbsoRk6R3fvS+l4BefbzXK/Ew7KhEn+zwHAV/pOjwFbeA8
AHqwXpCo/JzEEkmyCk3OE+ukT5EU2i7b+YYd3saGGI8CLgcdN+O4N9ouvyLS8EfJc4+R5lp2SBH5
rh/8/H6gAzqEMocP9pE5Gatvr9toVgh/Nuz85+WgY5glefm03FEk4cjwGObOL+fpYkongco7Y+fH
YlyZS6AZ6ZuRAi7S7Z/TtoL9Wsummjpa+W5XoXyrCiM/aMy1uRJzVyLCr2PL1U9R6Z3pj1Q4a7HO
cm2EN10efW1EljF/LBdlOqX0c6mP2WrUxvZqMGy7OVJIXHllz5nYJQo7jqV3yjgF6HOdLFVBr3Hp
mvdDN5WHTjUQTX3lrZfpvRYr66QiHCnL9F7YtOaadbBxzYG+zsmfU+rluRrvFywe+R15mw/labnH
xojSnwVZe13XKlmZAJf4XyNMRgJ9cb5bgut2hykXsNV7qonvy1QymL2jiUb4giYggpKFNPdt1qLG
zlflhFihnaRPFTT8etKL95Bqr52XunftaLrnsYuiw+g49TEztHJTio5RNSpSWRb+W2dTTB2aVF/A
7XIeQa1tl8RTKP1d2zXFbZ2EF20a1CHSdDiOXt1szAVRGxg2FwE7//16F8bLPHCnZjTL3TvKQ7C3
thJbZtBa++uSJje6p0XopnvDWVO0212FbgBz/CJTiMqOqtNLmKVMgvYU5T0U5GTYF/NLIhNWF2zg
EQ6vswZpHv12vumg/569+cBk3dnLpH7tXI/JhYpIDrumD7mfwvba6Nl3ZvF9I2r2Gknln5DZyGPJ
SdtAZ1gnDmiuYd5mpIkpIH+kEjUJTduhweu+sqLyMDZau69VTrtSnF3CxsxWhRrNA8GhF9uZB9Na
E9CLSV+TgRG5IoyWhYxnxzYpzJVsIErgDpgn1O3kbSAZFRVTr7R23q5msDEMkm1QDvbK7/3jMgMw
GlyFJLcwEBlTbmwzLcFO2Ju38xZAy/XiM3S0R99uvA/De2Ujc4utJ/ppieaDfHD0kqjQ3zNYCjfX
S5o7UUzX1Syzajaqn7ypLgEpzVe+7k0z9fm6K1X1kow9nAa9sr9MEpOKPN3EfHOTcS0kw9WM1Wk5
dL36dQvk2RMS47TP2SdYtw4FZ2c3txDO3XBu4p0TIEXfvba8QA7LdteKCxPYNZVBPC2/kzkwLmbe
RmS/HHUabfkWCd86mwLkgDkJ2OlT/6vEkTJOsHIsQa9PCy4H5HwDLu5ywOjj7QkL9qt08H49tnxg
VAmhWYwZ6zbov3Pmwb+uyuwUZ4N/t2x2c4WD1bAI2fbhZpkdDSK2HsKEwPFsDi+T/rUODBMftYus
6NrytNzSW+t5hMNSbWlEdU5xHqo1uVrjTSTBV0MtyRe71zWJkk1mTQPpRaJJkYWjEed+T0nQHHX2
QiteL99TttSQ1AkYIL77tu0Yn2RZqPAW0IR1lXbaEZpokKTf8zkVy16AeE1Wi1OZDrAtghTQyJSe
yBdZ+Wq5yZmMyZd+Q0eSvO1gxaDF1OfFHlY62ci+yBy26dzg4KrYppYjGOceJkW4qx62A1sZk56B
nqaw+VCL4FST5T8xYAyEvW+abEcMCH2wlRp/qaSJ8YHRkKt2va53dypomxu6zdDVy+5unB8K5lI8
n7PmppkknM0KkIhWncuwG8/1fOjaZD5YAKlpf98O1lhxtWPAkJnWh2lo+SrXudr6IZ0gOhXMp7ye
uOhovKkW9mKoY/hlW3cRqdmdGMEx650FnTBuvbVe4c2KkTOeYOaswvksQiDMP2OT+PApv90t9/54
XDMGejQNtcKiQxqucObt1igpZypiB78vQwcN3fxzAPMYF5X67LgRRDxCotziUpbSnnFpRJo+asp/
WIxBFST/PQDlZoc3IaUSt/qmYz1CNv4cAJWsHVTyOz2bgNrwbpedmYsVFr9iO7g+Npz5r9ZEo7ui
1hZYd55a9zSXMTSdR6ICl+S67mCaBnO0Rotg8gP7oTKKhuWsZ0dZyuApUHLEsWG85XiEVoVdEPIl
/0V3XekwpMZe4LdsOOwJNaZkXnfqXbaBrpFthlTmtwvpNTIYbPL6PyLbziVmBuP/Gbeau5zrvLDA
ZdZywoP4ot1lqrtljOC9Dux9d3rqDVj2w93iEXfG6tFPEFkWg6HdZ8eMKsLCHb7Vlu1taDv66Tta
eRPPwJ2mjJH0xgx4lePQAWho6a2taeeCAcVTqYKP0jCc6z1Dx5DhEE1HJOODcRAOt1i7Xpd7y6HD
ImdNUCeXeyo1KKHK5jaGEK5WkgwPxVD+biBdRxEcfmQQmucRGnUqEucWg9tAwxBWsuL/znp4XcyV
o6nWc6CqGDuCZqxKDy/6ug80qIIZuqUZewx+KV01jQnOpbLanYB2JqY9q7KE17Vlnkr13kvCMJvI
5Rs1Vm+jSzIo6CLmD5ywmOylGY4u3XqYJkc/mqb7RrQ0IR5HsyRLz/62cdJv+NadG/JX6W4G/66G
ofP3dk3NDTjm6jI1Q3VpO138b4Um/w1taDoCALOpTFMXLteZv1IZw8EQCBm8WCh3oPk8KI41nLLb
Ct/mJVEv4TxToTWgOokuWUdZ/C2ky+7kjI59m6WeXKWGe+jn0t7lpF9QIXcgrCdXy2OtllB9WN3l
XtcQkUYxXW7l5sB8BR/sNYw1yLy8JrQwEU2g+rD3toNKCVERUDR7LdoLrbtcdfTE6zeFCd67FMWP
Lk+ZTI8D894sb9HwMSJF82EUkbpVTqxuAGT9yU/s2ag4VgSEkkgOoywnirh2Y39qYT4g1xasEOdc
WuMzxkJ1k5e0AVxVK3z9kXmhBy7espEwr/iiePDsFR2E2bbAA1ZDj3gXdlnQZ+WNz7gjNk2fym0d
FPq+gRSzQGP/43P4v/5XTjvc6OdZ/c//5P5nXowV08zm3+7+8y2Mw+LrZ/jxn/N/+9en/fU//fP2
aff8P37CYfu4/fdP+MsX5Pv++rk2H83HX+5ssU034wOZ4/Hxq26TZvnm/AbzZ/7/fvBvX8tXeR6L
r3/89pm38CD5auRus99+fej48x+/iZnD/x9//vq/Pnj3kfL/XuLqYwyzj//2X74+6uYfv5n634Vu
2kKXtiGFYwjeCf3X/BEh/o72Zdh498jIK2mav/2NHHwT/OM3S/xdKkbYAAkslHmGDb/9rc4xGfH1
zL9Lx6ILiK/Ie9Pgh/uvH+0vf7w//ph/y9r0kmPHqv/x20zF/ANUqXSLr2LCSQIADAgdxOhf34Yl
SFo3rcds4+MbI9vxWebVJWLxUUnx+adn5de3/vO3MuCt/rXAQJF9B9OvLMswXNvAvsVvXHx+PEKz
5mcz/o9pGNBjrJDizSxkswL9QjTCeVAMQR+cwMdK7UZgpfRZBq+TSe2Zg7wuaYdMsT3DtIeqOq/0
K/nTSuij05SbHZygDi7efEgkaz5btse+wPRb4GK5lYlGjUiv32eFk+6yohOHNjPSVyIynB3ocOjh
PfS5MM/jvw6uQ8eGDdZAFrp4xfwwV0dExJcQ56LccG48gnD7II4YEFveRxNp71VgRxeKLX9XE8GW
CY1nD6fdP4x+aCBw6C+MKfJD7wXT2mh16oFjxcnKioObqI2GnQlyzyo74zmopH3yXFQR2A/ToVQT
Fcua0RyG0UrW5GeMx4U7RJ8cJVAYlM2Oa/IsUMZJcuurfDpPXa6vKljvB7oe4gfdNC9GHIrTwJ9n
w8B3hpb04lIDqV+7tJptBO6Nm8lhHrUMpQJE3ZtmEyda8SCpjZ8vKqaeJUfBhHUVTkO/tyoKMLnW
JQidatLFXgntyRaZeSaj6x4qK3sZ2i48xtG8azLzY1qNyd7oxXM2xPpTWpnWRntyDaERxqmMJ6aI
WpOfjPSlU3kNVr5vzzbS1DGyanUY4eL0BEi7OefDcgf6nD81e03Xn43KK4/6tmxd/2wMSj/Xuo6S
LoFvKSClW5GGhy4PpkshwGxapoCnMRj1c0Tbc4FtUPO8U9Fa1SrqWV/apd6+1nX2HrmyO8U4iU6G
TritdO0DvqD+se7j4rGPyP9p5g2O1eKmLal+NHmjHXVGELmFKbZmYbmnYkbdlQXYS30qDuPApSmf
a5CKMrAvbOP3gv4Xt0zva99V9yzT1H0REyKyrR5NpUqoxrSlfnJzTzsgTh9rrlGX5dDW5U0bZiyC
//VQ2EljY3WzthgnEVzCbHwha63NUZTwG9+BAleZH6jt+iQ8fJYExe8cv6L7tIEoT0RfiyxwhoHz
VIf5pxkD7nIhuGyvu6XGiA44vnnrgTjftFIy4WMESNmH853xzu1iEPVK7Ssqw+QQsflEygFEwP47
P3dxZm14i4XrKjctHCPxbTR57sGpB/vUtM/+FDOWaWR4Nlup74whegkc70lL/P41jARO/RIxYUQu
18Oc9lIxjnLH+wPxOMfS3wtK4aTjjg9hPY4PaTBtwfCzoBoacVux6oIvt7SksbHJaQ/VfK1dBbhv
b7rOu9h9Odx4WchiWUEcnfD0jTIiAZA8ZcDP1lZiv48h9Uieb+4tB2XKmHA3BjTyDiMql27SJdu0
BwJbmNLbuLn4Lr7SINUfU6TjjT9sgoHGwhpY84qtmRHmzbqOPG+TtgKQa/2j1NJwm8f9k076YuUK
X9tjeN8RtnnJ7XB4xxPCu77D10bGdbrQ1fucKiozhaAociKB/zSV2iG06+hb7GxM6WoIin5zE2In
/dNheSyqaAzgau9TV2Lqx0xvmOzqaf5IX+IDPV2kjsI2gYlFj2Xehl/8vg9Jp5OS7qxwQ2RwB40U
i0CcUwdF0H53DaNgY8WAEh6H2Hhi3x08N0G658xT72Vcdxv8gcx2UNmETe63GPBtc3IEWp43ZxUb
9bkXXn02p1ydWK/UPf9CibSvB6LM/4+oM1mSE2mX6BNhxhywJSHnoeZpg5XUKiCYxwCe/j9Zd3E3
aZK6W1JnJjF87n6cQgHul2tcyci8D5ZLFr15tN+Rlihm950PXAISb5vmRvrkie8KO2DUYnO5Z89k
oHlNe0Bwf2IGJBHODUbIqDhMv4vlyXFibjXtFKFO+CfCpS2zJ3kDKkdPPNcwhC7cfIvwN7IH1rmW
zq6akPjAUTJxaSu0RHyU56Ic3kaPPm7Mgn7gWO10GkTmhK2LpJ+h0wKIMtPXehoOVtr7n3nSsPGt
oIlyUe/rvnr3HGPcKxuWgZoqypshOwxwac81JRQXTc8fY9AjBxAj6yXJmCSkozpqjjAffIGvLV/N
fkeXkfmQQux+WBdFrtVytiUB9ml1/tIuPb05oypP06xnGwMa9hv4jRqgkG7DyU/ryM/Bk6W69k1u
t3jJkm7Y2wMzHbTZ8ZUBy0uBBfSvV65pUKq6fq6dTkVrBa+AXOO5NQc/iimppOnPw/Wf2fbfeYBX
Es/zTza3OwZzxMv0+S9CwBf7msPF210Zsa3GvjSq7Jl0NERqxAOSSN6bJ2EE102hPS8LGoqYfO0q
V5vdFPzgkcYsA2kbOA85Ye7NWf4+1chjOCTa64TR472l7qxwoCDblTOeYi+tDtpQyO1QLPW3opxn
pCh1GqwlhOd0Tk3+Ue3U4ytIMW2bqazFdchP9dr1dkoyc5fk+7lU5I+/L8qiwkLp1KAJWjbJyMCB
z8exvZT3l9XO142rDCrMrMTYNTitF/NiOjN3brxFs93VYd35zcVleSuNMf8yIJazLGBNcI3lr3C4
QxjunryPfeHe71x+f5RNc3Exs4POApNbEzGTO+K8tZhsAShrDsql2qcoe+NYEoREtYVQ3xq99uA7
Rvg7NLXu7RwzJWu/U8NVjcZF0k7T1+I6t3725BZ6fnD87l0QR/uPUfURfpT7VhKjgBYBCovihF+h
35Z4QmWW63ts7fSrj95mcXrrMNsMwuN8yqgPqxy66mhSakTPUIKVM5vL6YgaUnAZt4qdYLgVEhKE
8emURzRmP0x6B2wL7zZ64TathzDDpp4FZX9wMipRmZL0B7d10z2DXKaI9C3fcwLGsz4t/bbpDf1k
de1wxtosok5bux1pHtxCGmrF0ufOv5om8ZXBDkmMMWXY8vuCYeZtskyeU8NIN/qa+JdpNL0L997+
klNjH7M9dgaTOK5w7fu93aWyS+sTAPBXLaqPjLEk30Mn3/KFrIlRZHeWIy+gD7vItlXFloWPhgR3
y5PXFo/WUI9HHLF/f39W2vnjKuFCzCt2aN02xBc5xwcw4JuFMczbWNE5wKC5vUo/949Oa9Th1HdH
kj/jsz3ibrGnyvxT4NyJy8b4GW3FpFsU5PyYqdctFP4yKdsX2k6RxvFL3lIv93etJ7yj72lVMA7I
W7VKikcGODOBkNX60zfqKqX0OLa1GSwq272u1KdbHWhInZqETbvWNp2aTAoxXgLGs4wrFa06A2Mr
fcO8CqLZAfDXLbl6MrycTjLsPrUjrJsNNJqTG41aKwbRs6V7ONn6Zrm6afkx9u5l4UT7VAGBepIL
5Pga7F/YkfQy+I6+uL0l0Pu4/0s3rZ/77g9Xi+JWtGa9mwu+ZXgNitv9jb3NbdXgQGxyDocjppbU
ns9rt3zxFDe7VXj1wV7FuQA/S9XgrKLfW7eS+kXYi3f49YD9vizWnHAqcFem7vm+VFSBpT65fc1d
H7skj4YFfB0Tx/zNBu8TTKU6JnBQtv7qajzeYNepjOouDftVFBOauACGRUwvzDoyRPIF4IKCobST
t7yFVe3DK4NUZN8cy4m8amyOfJjZgYRZbdwP9B4Ea1I5HYOh4Q/hbxL4CTLD6vjP5vBUVRzLu94W
u7nLce81yw//CoS0LvtjkD4OvMkUT7hv9C1kv+WUOsA0UwMnt+5WGNxI4hz9zMCXlpQIlqRlojKh
TPmerqB/pS3fccxYoFRB48iizC5WOvzYk1HduBAFscH2RDVAxZysBf55fymd+WbO3nL8/1/Cs9Ox
5pIicjr7WMUZnKKuKw+VxkXJ7FyOp7w0pk6aGdxAmOHPOdGSPWwwXSUfldvrm0L+RwaofEpL4yGv
tOzDup+HsGEMxzHBCGZaFxCJM1e0POwGeg56mGnbpW5cNhnOB0OXOk9UZ24XMynCyraN56alpx3/
pvr3QTP2ny4dQIBjVTgyA25DL8+6j6amdTUdV1q3Cg1qJUXXm94GXpPqff6U8JFts6aNgwm8NQkz
XKMdhYdjbRWf9bICfLNIgVcdwdNsuXmTNd/Ya+5jOl8yy2pBuyzJulP3ByCd++mpawgGrx6RL58F
EUH8mo9om5bdqN3YN2uYmC8ueYcdnhj30qgUi4zeEZXJ21ZGJBEszr8cBfQ5f1k82P79UpLRY/R7
qGxc6tMSg5fIxz+TWF6m+9U5ZiELjP7oMp37R3/nzrAL9ceuCz1gSEX5Jt+ObeWkWejFg/aUwvMN
m9ZcH/HXN7Q62iMwwtjW9zhXybDFZnYTZi2CegFw4HnVugebTypxAbCkcQyJOvLwu4K6co5tjzxT
NuVUuHZlI85WLNEsM/ujUaRQs4Un2ZmM7NRDm9oVPrn0sZKn0aShXCxUGKtpp6/gkV2S3ZS33vcL
3X74rS1gLGDvtJymIkklOcokoOyVHBlug4ju4+qajWP+WMPDO1iCeHBWOuJhzJzjOHjeSbqIGY0e
fzpEIL5XJnYsbv+xWfF7euNxTez5YI4YNpLV4FxVFYB1MiiDXgoTxmitSE+yg5FZHHWabNwlc1dc
u8SfjiJx21cKmvbcbuWjGmn7appiicBQ4P4c0uW1VUSl8YqvB0OURWQPWRO4dqv29WyG7vqt3G7d
VLrz1gv7uercmWAPy05a0I2+UqhEVNnbkAI0qKYoULUS7WNyhgPpIn0jFs/k4mdRoKEZS1D/gMx6
91o4RXPOTbJGTpSjTqSxTv7TxvGRK4ydJzRBOfVVc85l33tH+zKQJEMeSUFr+HfbYEkSVikq5k05
bp3OwK9ClsCeGyNqTPvdsImJMALa2SkXm841MX+xUu8Zpbw2EO1BJt1MV18Zb76ZAwA6rTFMiH+r
RfmsuXEH8Ur8aMaF2Hc7fTBI7KqzsWKtKXMAhHGudjWNJjFrVVAbL6vhsmyoM0RtRreS0GWeLp/j
1YrVS90Wl1I4UQn618+XfyZsyK1fJDBaDS1M9ME7LGOiQuxD0GTs78xe7pBrG5luuJv4cE/CHKMy
28yvs9sUh6TOu4BYS7tYkLNKvQuoMsXUMIVpB/m15KOSuCVCqUguWoNkowcJn2nrfun+9I7OO7gK
/vClxUlcSi4x+kezFs/ZCg6nJ+HdWvhtPNGYYd9fQWuSLR7NGzwwTHqAhUAom2GXNj0DAOK9dgWB
olBAkApOd5uSnYYUiEsu4v5ZkG1vemo2htxEA9catz7+vth+1hxr1fkHp4sE7DC8vQ3aVWOWEYag
89z7r4tesARP4ls17hOex0+NIqcNbuxtaftnxBrsIHp3LJtkiQYnfshm882c/IORa/kBU2CUQ686
xtxvA9skXNCgCGYVMs3SkEGto9Ee/uuG7FtfbOBfRvcqM3XzZvFyB/koSh0DUibPs0ZJ6USayfx2
nYWJIlwtzvcs+CsB41nLNraU/R2wdZCJLrGZG0mgZpT4RZHrp4cPxPCHYJwSJMXPgFzG2Zoakvm5
oLibEdmhmdWTatuvNfNulZSP6dI8+xzuYFPZZ5VIlgecg/AUEm84EyHNofxoz8447UAFfjuN+s8k
XIyXOZi69N88JP8qvjEBAferaSx0EZjpfoyTCHB/tfGcEgHpnuONyZ4JY8Wv3dUvbs2KlXoov4Dq
JRVycEH1xnpNJ3c9+ojrkaHzAbqFl21Mu79POOhaL9DgMRmfEsu8FU0m7qT+QF+6MtDKu0PDHaeN
GurnfPkjKqODhT72AXsRD/ACXm+2eWtLa31WDg29sqGgZo6hLffdCrEfz6zd/pGejoDYCRqX04vf
Fkdq0V+YUQD61WBLprocN6rpFgifkvB+dadUftONUBLuSf+uyzgdxyr5UbNrbyqaGNH4g1WCk+pb
ArNpzoSmKz4pRGJlSdN3Ty8e4XlSLKznNpQSCLOJ/zil/neOMXbb96LbWJq9W5b8R0c42tQrNBOZ
eTRVus+4iFDhahlWC4bKcdtO4BZA2bAeSOO7qbL6qir7RdNt84yNEUMUTAqtFUuY9jgUNCyRE7XV
AWnalv23e8gZ3fPVzEDj5PazMOMsVMTYAzND3rkrKpvOh4VkFvbnZJsfpBOrcCUSH1CpRKxfi4PW
1XB5NP2+aMzxwopQr36xtTo3C3LMxe2Y7Yuq2dej3sMYhJSI3fUpNvpLCyE2mLS6gHf76ihANURF
/uVW86+zHgpqhRB4/b2VnJzF/K8RwN2HQfMCEFP7cSnPgDfx64+AUPV+SQIIYHpEdTmLRjcF+QwJ
VQJhIxPEMC4Dr6x5xg4/IltZoQ270gKSAuv8UJV6y4JQLsRxk8cC1TAo0rEC7g87wCvqW+vF4TLH
8cHUW/NUTm0fmeAQNsmi4z+fXsYpBTmJPBHUldR2udxx0uUGZB5rf7rUvVifs2o0gwGfwKy1zZdP
/YFroBRX2pg+8UlkeNaNPqhNbIGOrbyDqziQCoIAWn+vTIvHDSZaBglz9zVaFyZSXOIc8AA1EZBN
bA87r2zN0J8cgdMQFKBi0BbWs8csL9aTMNMLrk0DjAhcycG8mBnO3Lcpaf1t3HmAJBwnmHBPYV9S
UKKMgp5spwycZPqrIyGePaAjD132bqHjHHiI9pmv4H5b/nrysSIXfQ0H3UHK8zi0HWubjIulc0Xn
/3qTOA2hwpKs78C1wBodazOn/XTr9GkggkCQrmBittP8dWtA1opANpTRkORXffG2qKE9kYr6NnXb
Ut69lIpTw7QdJzw9htX9DOb0kg/aNRHsLJzy/6WF+uflw7Bhc3E3aBbPY1oem65P8Ft1A64ChgAc
hreYEcAREzgULk91BwWKTAaJxdX87uIhPrfqiQ6qfz6JeNezEcaXHzNr0kBzhRO01nDuRGOcaf1i
XrQucShnbY28uXOx7Jsnt4OyXvTjY69l1H4XY6DujUaARlgf9Zn0oGN/z0Vabe/eHmWCJ55XHEUp
gL2qYqAMFcrYovYQadJmvKZNs+td6YWW15eBXimYdHm5G43mzJzdoMeMFc9ISHskmK1wzmP5y/yd
vdKFPuVWGa0mSbOxlDAzTdlsmwKKqbS/Y6l3YVqn39R/GUGR9Xu7H/3j4Jdd0DAcTiXc1AH/9G4g
sEekXz1OAneFIu1fMv0CIcYoe+S612xkDkUynaW3rVJcsbEhXvgqugYffZ3gQNdXjSUH+ksAABmT
90i1TzrcqLUbeKjHWj5YquEKYkt9+3+/mJSJeTWpue+YkKw+xw+TMiJVkWLp13KmRtXqd6ChcYza
mh5WeXriKo+eE8O5T0RPma8bxF5XHg3pCxj7FpuAqd6nRBkPrTV9Uk6901uybETF8aOajC0TY+ze
wT/K27rG+9TtRx5+ZRztdVgu/qIfflFenGGTk5nC7pF9dys8k4yt2f9BqYnxPWDYddw88uL0jyzi
R3fGhkv1xduwVKclUUdv1rtPlO2/dVGKg3//0Bl/BWtvwrLKnynjTQ9LDwu77Jv00Y1llOnGG6Y8
cbY5FUWO+jH099zMyIiAiHITbtgTjVzT7H5jit+teEEPwxCTOU6B4HZaMIytec2YJVHdMj1lTuOH
8I/qcO6hDTgTE06mUPpOv/9Z/UJBG1VqOViFIyrvcLSLyHMyN+TixgisMAna5Gy+rigPCaeWU9mV
p7R1MHbVsSC2ACakGiTuzdkMRhNOq5eZN6tMLinOmn8UUxKNXJb9ABh2bzHjDWIn00+FoLm7s/Ai
qFX1L70yrI2qHgQJx0uGNeTkVPPeWci4aJWOqZ2r18YdhYo4El+GOBUbR2CZXCVDFY2YQWDb85tM
ubQVcVOfbKyH3G89cP4JrkJuRlxY87g6YmEIYBxcVqOdkdn8Nhrr+54I6NcVYsu/N+Jlm8StZ8p9
o9wiJMTIR9J38WE2XkfimczAFeto7JJgSC1kHUM893coszAYU8tltI64qskPFERWS//bxBi7U4J6
xHSgYrazxH9YWYbtZPNROpWj3wxT7Eyn7J+Fv/TP1oJUuGA1Ofz+tDZg4kmpPgWnpmYQzv1oz/lt
xhZNhbdYtO8MMfOx1+2PHNFijhnZiqq40DwLENu8ei7SUGzsoA9dPBJDR0NX+oYxEri5auvo43JM
NNY5D2te2ANH22imXhyccggbfJkAgqvn2lzWixJ3Tvf9E4MQXVJQOdStOrgd8Yw2JfvRA+g8/11T
MV7bzITKyeRVdyxi5HdKfjUBVaGY5lxkJfDdpjxi7UzxsXrGxWFQm2JJJSkFdXUguP9okTS2XASa
upN6MDlpya1vWEO7glflt+I5teYmNC1DHj0bvNQ6oEzSxCJyLhHg0ItNlmVX24Yjrk8tzkaJl42Z
q3fSYYPyhuJDwQvv7RxffYyOOz6tnc6ZQSEYkmjYER5xTo2ZrbcpB4XhcQpH1HvEPV+c5Ki4PfoZ
5Au9lnTgzhX6goaEwJn4YZ7n9MFI+g/Q7CIyqdTYIIdFhjVPn4Q9HzIuxizDnTgamrnReBAIR+H/
VbSzqzd8qN6Gsl/CKcXXJFh0HDrerk6ba4cSC/Oi2D7kQGkegrTOc+D+leAaolF1CzQiInmjS92f
5sr1pkSO+q2/keW2uEymyWZopn4PFAaB6+jMPdW/8NkIbft89uBSqLarrEbbkpw8raoFeTdqXPZS
NqumcZ4B485h6bYBYJV4r0Na2Ezel4ko7guDMhqcqfxRG11n1tUkGuXoIAcJv8cvrb00p9Ew1YEn
mVWVRr7Wzkw4DfGty5wp6oCWBnOSHwZn6MOKMrRtXL/mBBMJ3aDVzOi9T/QtHipICqlb1pdM11vG
89USzcN0o9PKBIznLNvWzeW1j+lrsCtt4ERaHfy1vq7+QtON+ENC0EJjg+a9aNt5Rbb21PiTtFWJ
lQMbE+DigoS9X14tb+GztWySjpzYwqVDIS6YM6h1GU58W0MKuhAXucFvqBRgTCsoBkj7/quG9LFh
8iY2uqwXCq+I7HP0gQk4BZregCK5S3CZzB9pSkiukHOYB61u4Hh7HzjkNpv+LLGgwGb6gtAb0PLi
Xemwrm+jrUeWi4GVARaUd1J1qYcZbAhiHLS3pvG8nbijvsv8m9IV+rNwfURjb14rZkCB53AZ6u6f
senRiiilfwKdANooLmfOxNUQpYFC7rwmXe2DSLP5brmTdcwGSH6L8Pptnrnv7HxgsXo2Ja9bdvHM
zXDKQfvKlPbOyXdCN8tPYnFfRQN/XUzmjeY8qnIop0sXe9i05rxvFT4FcZ8kTtRg3AZG3ShRm2yl
SnEwwYb39hjodf6+FreawXeoXISFXJIB0EmolKl/mNhufkj5bkuFtjjZG2noC/ipLoRSZD3YctmW
eaSv/J6B05RYSXBL4MzUnmt34hymuRvVcsTqHMyvsG1zIs+lCDhHNmENLFOVfHfiuSlelsLoseuh
64iY2QlSEumOhRiZE+sb2XRliHV2Ydq5FP/VDJrWgqVqQbg7Y2qoQ89ZvIscreLcqLiMpkoahLmQ
89fG3JWMIw8sin8prfpITZ07A5tWCJK9DhtYsyhuiHRu63wb3hAZyrTpcZg5xjpLj7OuSsPSgPgh
p+ro+y0fOvfDgiYCD+IXjKP0gDnilakS8Aok42V27AdbkG2wTer4VOoa29+XugSauVTddFoypQVL
IfuAug9zi8J3sSrb2Io2/efy6DD4Sau9AKE366XHSXT+LMblRIvgsqmZj0ZA7JYHWautw3UgVgCl
1VhFpmITliNfPa+/T8kyyt6cePwjpnzYau6c4QvvsFtLzEYJQLBN26dlMANSyuhlfXQwggdoHkQf
+BB9Ft7AxV71oJXaV5tYw9FqsD+41Xzs/6azKU4Jh7soLXGvWHHm7Wu/oqAEF3vcU4+QlZNx/H2p
krgiDjF+tcJHruKCS/6gG4/yPnZglnFo+Q9XuN7cjvAfLXcoD1vI73E3P2R+MWpcLyYztEc0n24e
gFYVmtqhpGi3WHDNptnS2aCLYlnBboOb2Jkb2NBW9TOJ5gXOnPMhK9Z0p3t0B5c7MeWnzARJ8sxm
MUa6TIyAcVWOox36meuuZiB4D6xaTWgp8ycUqcjq62praeODxEiMTyghxqqHzkpDoVJEKlPoCWfH
md3t3x3TnJ9M5Ke2t5eTE1vbkYHtiz9Q47BUdnvq+FY+G1+Zoy174BSvC2yzN6syduxK6slchy+9
E8XZb9M5GAV4x5qEmlwh6aVWUgTt2nxJuo1X17UejPsLok23cYwpDzGZUubHkSvqltW95j2zsBJ4
gTZOblSuu4pGXAbS+lfHACmsSjimkyxYYO/XgSqvsU9MAlIC0q59/xS1KT2mdak/Fro1hFayvhLC
H4K5co0znWpQvgQpFg5gMItazQg5JQBlR0vY1IYOKodIJMY249mZkFEnnvRQzUKdEEbn0++PRvTT
belrf2zRuMdx3Gf12mPpmEYEKRbWGE7+ph/weo+clEsORuai/XGsbrukQ3qfsoUDNS5Uf8TZm3dH
Wk++VQQedQwcUBznyR/KMySQ9Ej95T9LuOZWiXiXQ7o96y2qsa1lr2PXplsdFEAAbMFzmZLGpmP9
BcC0GbX+yeKdxkjo31KeqZ0c3v15NEOSgFxRQJOR2WbCOuId4OomMRDkEL50JW8aG0BW4jAe9GUK
ptOkautjcbJ7KJBDAQzPHcKy+1IlyYKRxz+5XDm2YFCobREVkLtZgwXXVdgtIG4JsArIRIh3xI6M
mkBkMQzB6GCHUIa+q2tavNsCQk8SA7ocW39P5xayNUGVEDvWWZjjfLLhbpS91Nm2vIUCWjNEtQQC
Ms7lRu81CH2ghtxUBk4Jb24Yq+VgTOnnAlmA2rhGv/iJ8TZxjN42Qj5rmnJALd6/kzilNnpd5lfb
fC8N03y+J5HLuN00WfpNLTA/IHK1n5X4V0AT4dhGGlOjKFEobV/V6m1xSXZOGX+0orTt0FFQsxmg
1Epotqt6pBweSnCZMT3MqgPhEcIc7GN2A0O9icsQUVM7dDx1gXLrv+B2O77TnMV4Mx04MQPJpNnS
D2KyL9NfABcmYtQRy1IVWQ2DmcHjf3dcljH0GYRhEavQbaB7BGCDmh0+XBYA2RxdND+HctOpPlZe
ku9XwgWNSdVbM7hYuI5OPs67ogfR3FZXBrMB6+FNwlAMZoqk9uYsAbNWpCkVKRIoOhHhMBGY6cyo
wfJrxr8gXde6Gq9U3DwkS5FshZ7xufp8dKCxdk5DTEUkcXIfYODkV99sV8eyQgRP/Xsj1Mh/T2Bv
N5fpj9OwNzkc+NNe766WLf7RaJ7f9FeXZR7sLZtslTI+GdDXA8fADinrPX1XyZRBh8NPv53dXp1X
j2FHNg97wD5xlnlnu/stSQiESo7UGZxU32ySvOtOPd2W84o/cQWVeGaF5jZS5cPnYhv6C2/RrlpZ
0pI0Wc+wPc82tTo71yi/63spKONv6MQa+A6dNbrTVYKopn5m4MiHIVu7qyS1s054//WUiGc+2QwF
4tHAO8AJv0BXj6rEpmh1trR9oWYi0L6/HYA4TEURjXimN6D8MOk6U0hXyBoaSfrUrDWhutV9qAYq
yVp0P7NmwekMOAQL1CbDMmBPGV4atVTvstDF0xb2G6DQyTqP6euImDoliI5yRp9x07kIm0I8eXHN
vc9Tb0XPnAlxpn9qALlGjoUQ5fnexRuKz2zV7cj0CMssVf4+Dryz/SijukgedPM9Ty3vkGkdJ37M
c6WvnsoBt6GsxR1mqIfcf8RhXnNrV4Bh42O7z6EHyFBG3UU0ijURDsTpHdb9N11SNSM11UXEBkKN
54mALH8g3jlgDS3a0rwrW5sBrcNGNtfePpH6Q0zo6GjJUob2ZJGVVv3zKOWbq8P1Qq2edhQMBD4M
5FDGaDCTP71R4fThcJANufzCJXBzjM55rm2q0d9Oy9XAhcqpsMWloq03dDtGdOJH9QN8fEPRsOzO
+iZu3fLqTe5bLfN36iHF411Ea9gegOP4kUOwHVcuZUbZ6p0wc70TdiaA5O9lTjnHMGPckqCuSzu5
5qW4z+QSxjltpBobTcxR3FvtDocj+WYSsRbt37RVqdbuqNnlcE0CGKQAbQCkI6g7ZorFIBWf1e8L
D6pzSWvvnzUPIAUd1ZFLOziB2Xf5degNOOuSqqzSNfD52G+ir4c7Xv9K9Vqyi5P2hmHMOuImGQ65
idiG/E9R0PAau1Jem6E7jrK5Nqm39/TJjFx6wUne32zuhE3lsKj1n34FRpLY3G6Fl06F4RC5eUNJ
kvTrDWdYVg42ocxkNlofM835ydrSO/TW7F/Nuv9v9LoHh/wuAzVU3AR8buhLrGG9qWe4eke6XquZ
2/mjs8yEWNolD4TNEaFo89vcS3ol0Jhzo14DPynSjTKZJady5QSblBeYhe8TbD7asFOGaWl2wl/o
bTKOHX396PraIRdgeubS/Fp9e4rEoi7tALoDGU0PhJcR70LcykbQ8isN8WXLoU1jZdhOSfLsJGO7
hX8AwAFUVDfPOUM2Mz5mnhE41YdRmPbNs+qnWtbXGOU4keN/s2VsyHVgOYe+vnQ1Bxs9/rMafCq4
Ur8WNtmAI8M/p+/2tVdaN24bW9vPy0gCY7jfOHaiyh50q3cuelGhP4u7DURqd8gsR9+l14ICBghX
/H4v+jXUhztMNQdlkNOUjjdx8qPMov7USFVglKZ1Sp8p73ufqaiFLKKFhyIu0z1PA8XoM8cOWXrL
A3zB49iToE1F2UcoSlXgLhkMUXkvpBxqps5iqPn9avKHicnBBZm90R+ZC2e7fnCbgDsEfpnVtqI2
3VcW4/+1zFRIDELum9zcLQ33MZQ4OMMayOxeFGk4UfvHqJ6QonCS42TR6DMNjAvAGwadW8hzJdm0
CgKLrIeqCTqIVhFvPpwUIhWxjvBmt/URBe6JRBk4XdA1yTojxQ0pyzmGggiKVpAxp3zFs3JzJD5/
0il6kFnlp8mBcjMZNswIZ5ubdFwUTsQxogn1kmmmk7qkLrSFpkbRn3J90iM2kNOcJD4sAp1DQaw9
2TjFj1zPwXqTk6WPJLulNsKMN8NW7FIw9maDDUa/y4tJLd8N497eIBADhvvfjpILz+cfFXa68+Yy
DgcTggl12t/+OhKmMHQ02HiKcfnU/5Uo8Zte9BzGPBUCk3G4M2qU199LKL072mY1RoO3P/FZXO61
7MJ3rsA6kPl71m1PHoCFVRzxDPKwyFj+PaTFY38XB0EdFDDAE6YuqdC+eoxZ6GYD62iafog4f3A9
43nScJGa8ZfuujnTUcAftNRYcLTXDScjtV3vd/wyy7QtFqG/mp4au0Gh/5pdE5jWmbeueQAyDpr1
XtWcZ9yfcZvo/gzLDRjGs1grfW/xPWSlHenqTgbs2j0D9GX9cC3FaYkJlexZBivOTz1zF3qa+UvU
lgjZpXcUQLxXne3B+12B9zTA504ThnnmlMMcSdP8dFsazKjjKyOtUg21UTWzXlV8D+4w8S5UfzVO
yXqcjrspM9yAighGIhyLBU9TSITlIUvxvvl5/zEvHHKSIeleXZ+3fuig8IrYwIMvZJTODXc8o6qf
pY/+0i3QddrcJzkskgeRddFqOOWu7+3I4NHeEFYmJMuYcTY8OM6mfMxieh/nqoJaw2O8SI9Rt23L
fWJWr51Q5Dx9hALCBEdM8xgihwNFz3Fk6vLJ9f40vWmEcKHaqPjqlgVjtas4OPKrmFAAbJmKbWcQ
80Eq8cZXwmPkn8a7tsV7MGKn2mv+gk+wBoA6Z+YPwPBkMwH8DE3Ot9u6dY2garEhGklDpXG1bpfZ
+6CSArmZYvUFXiT1nJEs3H4nVINYn1+5Rz8Ym9pxn8kcWNt+TLNt2WLcAgRchtL+WN2ZjwiDOQCq
l3kASEuX29lkJSGggcK/VgeosRi8Z33cU9GLSQSBesPukO3dZH2QoscrqHPw6XCr93DzoQfou3Eq
34xEvHIcTfb0RiZUqNk/yf84Ooslya0oiH6RIkRPsBUVQzNsFE0jZtbX+8hL22O7q0vwbt7MkyUa
ea6OWxoGkvIS7dKV7gg5Vb9WFuHBaoN9gke5G+OcEGUpLtpai4D4W+lRa/SCQg3wZazh+VqZtic/
+TTbGf1KodwFHI0oN83XlMh4e9Jk7UGIjh4yabpTgPhZ1Rkac44cU8zHqYeiueYUEInQxPuIgLrr
TyAMn2KSS0fCPuourAgp4MaMPDuGXQNaYHIqkQLo7DlRL2l0hsQeUEtT3NCJqiP63wNExiPVcdiN
B1blOQ903tF4OVdKgVvOXscOcfKMWYn8+2Dt1XiSTsQCU1cIrfMwMIkTEolxytXpXdcl4dki89N1
FUdRie+1bwrPLK2XFe/KM30YdJCv4D+64WTYpkyeS38L55bgqg71mBR9Nyj2bRB/5cDwswg/EREa
pbk40TxqN8uZZOMpTUwdXQ8mcdMqzwoyajD2jFYQIB2r1R5myZqh1UWVaycSXG/6rrZb7EHvZ5oV
AfWLcYKaTbGmPxhJdRdxUMomwn6sQf9QFrdOCXQoFd0xDQecdfUKTbcDarzI09CbeW37wjdVtKYm
F9q5eRcKRoEkNyklsLWfKaMJzRgSeMgDPW9Aib5bqF5eW6ERUNW2+r1RJNw07LVYwkpqre8g4WL3
Wl4VC0pFi0TiWkq7J1k2PNTEhxiH4gBeJ7J0yMtDGgXvbyOs+A0REmot4wyghHdwTBtzUibP2hjD
MdSjl4WOR7exot+iP2w8JJkNiJWWX+WQOxTaMN0tG5wwtN6zWHwosJUdMlSyHw+vs5Sh7pEXdzI9
BxAbW05fVLS4mWwzpopVBGUwPT1UboHt49y3kZ9aTeTFDY/LoTFnvNlsRoz4bgOEwh2Wfqs6fxC4
NofgWLqGw/Q9E0Xm7WL6ch/9GIkwdwqGV2ft7dirjFQ469WcTQv0unQpIs6H+KyrOkKvsEMBsguL
BKUghpzwfTSVL6X2nd3S5HAGH11Vo6FuoeFMtM0xp5xhb5nql53OvqmR3uFsVEja87TAWAWL3ztU
PnBQmp81eSXFUoY2lzcNZnr5iIvwrZHz2NEMWXFDepu9r2WmoDCR7WfM/vi8284tmXD8e9/U84lF
r4MNAANOrVH6SZUb5GkBH8Uf434K8vY+svnczIB33JM3eSZtqA79P3nOfZOruKgguBcMJNgOpn/h
+KqqKpzY9VQ1w6cUY9Ud9ORIQQhaCAFTFkTmPyUN92NdvRloFoL70gFnyuEmlUvdXYiksC83/rKK
OX7l5aWwm0+XIwuveiuKPU6ZBlkvYs3LFnFXNqbPQedcc80HRN9ezWUJ5nw6lg0yHr9c3C3avh1n
Mg8TXpuuso+RpvjzalPDMdf+inHBTxN+qxGf2diOzeU3yYR7LdIXI21/CXk33qzi45sSf8awSemg
Pic79m3qHpr0YdFZJ9QPmTn+qoMx+AW7KDX6xBp7a5YFB1dTInUUfYMDF/tN0YrXmKeAZqfsc5Tu
zRxROHKWLoaV4ApIMX1NxBTJ2qRuqYIqjrCEcGNZBb67XvWhAD2Jbis2ZvPiFRWeoQl2IAelo1R8
91rbc7dJ30y3COV9gdUGNzzGA0SubYOiURZt2o8Zm1sak/q7aUlP2zdCwZdJp8v41P8DAtgHDOrI
FwueXKN2GavVU55yfBRdouwy6pNnFmuunHDoKie+p7B8MOUVXXEiRJStLN4gd9+UzOI+EI+sJGf/
w1gplYma6tRHue3U4w8CO5rDAiCsWHZR3IYBmYPrZNV04tDpFS6oKiJT/ZbsD68yQh32OOLxhVev
LDn9S8wvbKP+aUZ36Ic1cZCszwjaOFFMVifsDi82KNShEZdxil6rlQO/jYgxT2+FWK0gj3Qf1ncH
eR8/g8LOoJnZhmv61WKTE4l+13fSoex4IWtpPPtNN6LAZZBvSvTaFA/NVvRjsm9Lv+SyeBrorXth
n1I7lBdKkngmN3nP2EwEud20vG2Sa6z19COkJ4eDP1/orK445jKv6hPzZjVYy2KWxpqg6ce2xa9m
tpzNaAnA0DXRtoSryTExc3sKOXi3VJKnqjIpTwfhoqtco4yY37WGIjXYwLUa9YnAaFC0pIcHHtV6
beleHK+E7VIdVmATL/vWwAKsDVN60qtx2KUbN5S4wR4Tc1AYc39OTIJP0RN4VGtvsJgNYqlGmeEC
pujPQ2dIMAyOlVss8y/j3wT3Fg02K6fDanDkajQGj7yoeIZp06smqZQctcqybyDzYb/gyTRE2q0q
ko+SCjqHyrH8wHWiMByWrVsVFSpucaGNx2KpNVhOJPfMdZQhNbpt3WRtpo6CHxfX7Sc52INZcQAY
rcFnKRZeVLmOnCTiMbxVqrv0xdjePIQsJlD4HZxDDcHOZMf2FNJb+KFpEnWkzPRygRkuwjShdiad
YGrXnHuutwbBmVBirIPTVF8B+yH7UyWIQj78G4WRHNve0lgA6GLPWciilA5w6K4rp9+kCVXsC/Yh
ppFUtuTeNzOdS7V9Xngoj7oYMAPjrM8yW/VEITjbmNYBvVd3NeBZx3B5mFnJncsk+qDKsHDWqU7u
RCqZr6pDSkTnPtlSim2mzx3ZiCa6syCHZ9YBH+YnYpxr0xF+mzPtpOWq7DS0KfqThBuqieQDMTI+
N30/FtLEUyvzBijJ9+HGfkTkwdmW9WtAfcwL51AnjhFHpXnEiSlLH4bAI22B30nn5BKHTXpWK+NZ
NXAx0D7/wN3RnQyZpglRaJv9B/6otV7ydf3VCk+YypY8Ko1Lnr+p7fxFn572GUeWiWxhsgouFcUz
BtoVpAGzAKFAorPdZVKQtQyz28lM/1uupguaBcpRRo48RIXwW3bGzpxmL4slDbhqzKvNiuw6ytFx
0bC/S7UOxlN+jUGt7qSpaI7ywKPX3HJaTEYEVOcPK/9s+E28N6Fg+DFbEtwtgMem1l/k/JZFRhEk
OVM/h0sqikiJ3fTWT6ZGdU2IV7upMOKNm9k4EIQodpXqxKf0+kAThOlpVHmgQMS7QijncsXhIOWN
hNK+NcjODT1AA1KhnmxNCCmHKk5LRzXkG5uj/tBzZz5iZyC7Y0EyHwYLjBUqgyGAKPVYkzQKy4MR
RaCBWQqLaNlHIzOBYhMwVLtvrdavcraiD9D94MR0X/GaMtxyAlyUWukrDo7tl7f0eyGr0a6R+tDN
4mw640J9BD2vnfpU2esrHk0tth/6LcrH4cZ0mP3kQ6Er3zr0McoHCyqytzixniiXipWfhNncsXkF
iaTAU0rxTJ2JS5Kpz9OA+EbR7b0rlOY6IA6smblLOGv8hOwKnNY2a59foU74AUOxOkdin+eY89Q4
gmzR/PIaIo6am6xl46RxEzgh7gSZnCUI9nWrLj1qtR364kChW/xCqcPZtTYFjYS4Td9U+Pt2SFUZ
/vzHOV+nUyve4eAgNGXc9qFspxAcVGsXhuh12z6NwMIb3TZ/umVEHDdqXGakzAczBQqDBxbFkqPG
eo1qoTIPs9lRyw5i7mJ79aBEQb82/7So/dQm2Dajsn7Rzbh44Xb12CZSujpGH4gs0tGQDIDSOp5V
i2S7p1vIy63Fs0sy62vYov+JqvSH2tQvwyc1Qt0RvZkMdFQ3XJSjuSNSFrudzjyctGF1mAlP+QYr
cfjbDOH8CzsEjoe8rCxfzPrRrOw3m+hnQn9jMcUQrQtzZMk1sSlabjaLFdR/KbvYfWSjpDEIF9bH
mFghKHaKaeDebkJOC9dwbz/iEoNazPJzcx2CPcd6eE1IQaQZ/2trRtrOMhIJxL29Oo33MY1GtBcY
dlDMpttXtONFjTweZ1OQwrUpPgdv4PfqKrwh7TrYXPgCIPPArmzo9qWPzFYI1ILRwCsmZL8Wy5GT
NdfEUHC4mKVTqzGc223oZ7juPQ0xATsJe/BZK51xYu8jR4Z+XyN1Hzaf9AHoD6a0POZYoKGT6vQg
Z16ciac8jD/lHtG3M2iXjSZOaDWtrrL+0yjrr60r7jrbliO+cQZYqIga7d99RtNlVx/CcnladOqB
DPOwADc8D412ygu8aTMK2pSOmMMRAfarhkGnsgfNX0XNsQblkCSUp84Z+7bVvA91Y6BXV9axzP/9
7/zUZ7W8oKj/cgWYrtbkPf85OIoAEPOdPQxfplGdgOOge+Bedts4YUugVwTouOp0Zlxi+kzLaXhZ
AQvABEa2wOF20TJ5h/31Ra96w1cTJiRDnn/hSrGCkpSE1nL5ZW65l0aFO6gCFxxFbIWzI1rcjCsZ
BotVt4dCXU3fyKX3XOg6NY+cPonjEmWgj8it1UmwdG8kkljSL2hoicyPNuC5NvGU2WuCUXscHQUj
k54pCJ5GyaJ12GejvG/zEbOmPvzCvQFRl5ivKxYXMcaz20jaI8ZcNFU2dl6OE7mBsvKiKmLfRX3j
gHKmq21EtW+J+ntkU8AB55zt4db+NYhNjH7P5PtknnSp4SuVNL0ZZnyz/7f+xqzTBaMWYaM00LLs
tcvSZ4x52HOqNHYt9uluAQvamWmacvNYAd8SWaewsn44TWOoBYzno01zI7WkFVorv6dSkp6s5LtE
4vMo/cs9aqLVCw5+NrTpIVSbnxTfzA3xY0Dw3MrZsQwMSjY7JtjmKxcxZ61kwL8yIr8lDd1lLG4x
BUOYpgzsra3WQCSTAOpNx1+54JFTm4i+Cr2rAhnbhjlEX+z/ZHfVS+IoKx2zQJ1CJ45wuc2W/MUW
y/SazU9UDPKypxn70lYEPGoq1XIcgLGVjztz5uRsFaSSyxf0B/0c1bPsTVI+uJC3b0TR44DF6QuB
dW1nSE0Er6555vGiOwMDqFeaH5bKSjVmWNgrVMLKS3jF2rNW84rviROXTXZVX60SnuAMcoNLydXA
CAYQcYbeE5yZGPyw52ol5vw2P9RWNftUQ6xeyKIdCXjaZZT8YN7RTgqxQkjyogmmSj8NEs1Bmwe8
AxQyLHAzqVpykFUXDzsNZm0tfKXZr95PZukmI9buRDZX7oUsC4asPk8VcwBB/JQY9I7cO7IHm3oE
JKgAWV75MPIIC4UcuGyiljhfjlFL4iBKir95SgnpLvZ+0ZPysor8k5agYmfH9XRUWSAtcj2fcyX8
oecG4+O9DhfzIpvgaHkJU/YWUakjiHwlq3QflXg9zFUNrV5akHf/zTFu5ELA6UUocGemEwik1W5J
oLUpWMGgaJzk4UFpoODYJAtcESWta6Zh6cGOO4bJ2GF0xjG4ZkWwGmjAFcjDoWkOXbgiuitJ78bJ
oPsc4wUX1AwaaBDpiSEBSbxmQn81phXKbXItZDVGQGOtzY4poSoK93+TRdaxrbTx1kzqjkt7OCwS
32/OUeg+tNPWBCVOC7gQRytfM0sxThwovJiWn33RLypgpW7xYZ6zXtiA4yVgFDZ2Fa/48QFqhHQs
O006wrVhwVyFlacNmP/aNW249tB2wnZxVfy7h7XiOaFKwg7mESZOjCR6Qgm9L6RY9vMSD+6qwl3v
agvJIrbnPc2UrJwYz/yR1ZHbDzLAOZKwmEKHfxzB4aq3LPNJmXwDlc+CdsVK5OSE+FwLIcqT21Y6
sW9ig70VoEPE+TT62jxh7PxJQvCaeiVqd+lXsLpGRT+PIOpFBwxgrZSMoaKH4tYl5vGLMHt2GAlV
9zlTt6bUzW5UyFnIqMF+XQwGHmF9vhHCJD9LQ8dPY05sVNi3WfnzXBTaY6K3+1RNoreljNRzVpGZ
+v8vw1axdra9VS9u/1QwanKiyvJDz2MHm7VEAVk90uWYgvlMNONI3Wt1HGLrQtckjoeKuaCowuhY
hZo3Eiq+rKX0RU/sP/gXSdCLA8VmK2zo6h1U/erkS/eVSHriIQzy8h2NZbkttJL3CChHtWVsUdeh
D5R610DmfTHZdLq0Oh3DjgcpRjly/a6t6dUpj0Tn9QqOrGVZRrfmAEXwTZEdiLy2D2818oekWnAQ
Gt44RvJDORKul4fY02ZFOs1N/pxVrEB6nQTUYPKsnilm0TPpQsjLZEI6rWPev1omy3xWbQYrkGrC
eFTYYXFp7FHdxqUUS0yrHjtm7GUubYZPWtvrLW8myuiqyi1Ggc9+azaTKynEWWi8ZM1bYn0scRQU
1nOELgE2Hio1J4SKAB6Dom48RG1xHk3rQlHDXleSoK4+5qrYy+OKXQeQI+pYhCW3sZ6nMMTykJC3
sxe3IUnVcR40+TaTDJzMnc3ZrqBmrYAvO2GOmDrbIRj1UmMCWGfLM2I8Ieqx59krK/azwoqvo6wU
6sxhbklsUW0yzi3pb3YE85vSLc7QUbRjRa9hfxIjlqnoIK0mTu3kqORXpZ88CsjxaRKLpFzoOPfa
qRtJFGAVQIA6g2IlWxh5BZ9ITQ0wmW82ClgDgAOj+bHBxD3T/jfdtBS/U32dkm+r1/1GlfZNyQjI
+lMCaaUsH5KFzETL6sjpexYLcb4K2jHTubwiFLYfseBOXOLar4rngpZ7Y2EvMTBCYZ4DresN8C7K
tjvXlAwzehDL+JIa45Hv3hO96Y/6mzyv1C304N0H8lPLnYU9ELv+RQE52usRn/kmvUap+jREL0KU
O7hYvkEtjvRdQ93bEz0okzd1eY/A+5jRhD7KGCExLzTs+pmptOY8N6wJq9oP+3/0xbm4nMEgwKif
cFXNXpbVuIMrzJrfpvWUN8AaCObQlTzC77KlF5P+kii7ADrIU6L46afFbkPPaifq8Taslst4H+Gp
wntsN8PWGRasyCG5xXgBF5V+x36sGbnnU9pSM55kLhuIN8CBzoh9W5LbXa/hJCjvbHNIbF+x1wYZ
2XhOQLP8Qc7N1Tc7GCc9236qiU/UxUlBSoMvwT4J6T3G9zE5pTH5jXYm9DUITN96hQrCQrb3k+pW
6MVlXj+HKcCFCN4Tk/us0AaECkJvclEfUlNQI5Y8mZTnCIKpCGAXDJa7FSDDigV9bQCcdj8hUgsl
jPian3KdrwdbYIHbTw93ZtZ+4uDwSZUFlJm/0FSxG0F59RPdPAycuhEALVuVL53VM4xeeFB/SWWc
VHqDInFhoy8tApNE4akj4dI25r7nZ1mmp4ENkBUVnN82yc7NrMihCtDXyvAcw0JLNagfaMiZoQd1
fKyTEymzvaFx/prfcZ3vI07/wDM462iHCsvGaHxHzVOmfFHCuuuLRxmRN7Of1f6vE8mvxjVbpj+C
IJNcH4G9CUY0o/+q5RNFD/iJ2v3Ar8p4Yvj1QGG4OdWH0qECMAOxy1EIjrBhZLdwaLng5PBaNmAR
zgnXUmaYLO/T3USwLUp9iYypaj8M3fCRl0xGiASss/fLtBy05LXPf3B8OyR8ZRbCSX2Ti0vdjzz5
CETQp4oOmm1AhJEbXXx25XOBZ0USPaSuW96+gg+jEWi8yuIoY1ENy7tV1TslX1i1XCDRc4O4WXYm
AuGO6uwWz3rNbn1p/TGp3DBX3M44WPmtjPblJozOGY79920NHmVniQ3l1pomLl24Y5OM5fWYzdnR
xAlf2LzvqPGw+NliwtINEctkxGL6hQ01SfrLhAWhmIKRlfa4yq4inXH/0ddHL8iAeRatrwE3Lrn5
rsDmUJKrhE+c7i1snymPRYmg8aASW+/2aWv7zfKzrQP78aPph9eeBJI9LR5wdE7hHrnHvYRHGPOm
R6CTopneo1l+L9I3ssiN3jsamvk8NLtJHf15YJIqwXq0fwnbCBtRNrKvg4UzpwJCOFHRJk4S8eoa
pt6c9UTQLlNrOhqTc8fOAuUByZgwKM1DE2FOjM/ZFXjJ0RxuNLm7Uh5fzOYgZeeeNK263ODykFUY
KOfe4ZP0W2hIoj32OWKimrhVr7rAp4OhYCMcMY53wQBEk1QlD/itfQHZAuwFlOs/TkCuwTYAqLfD
650VD983XemyeeKMA3lrc9hA3QohSgAcwbLYTP1jGVcPCdg/3tTulOAk0LBfZbdh5kkSdkeOua5N
IibSWqRKhhIWq0seHx7mJX0gzUxJSMnXigERROMCTQdjK2YST+BXimiKLQlCh8bHMmsu4VcnYlsP
Kcmp4oeiZZ4dQ1/HZppizVY5XxGYYN/Qu23yp8zPG3oixZfNco0NSFAC0+taTn+mz5U2s2SqsZTm
yg8Fyn5ZvjVKGpR17ugdqRGaMNuGHSi59RQwN8QUoD6OoUE05blVxg8wDBhKvDUKg7wLXUwgnlxu
Hhj0iwXNHiA73rJOV+CmSGCxfrdsAsHwS6V1Bwu3c58pBwv7yKS8yaRkVvU0Rk8SdWpSW5PENy62
9VQkPWntbve4hcON5d6WvBs06QWSBFspXiKWgyVs4lW7br6sY1wIP9XjS7tttTab1TDtZ7w+WPYm
oHtVggukKPZASBwk+l0LsItm+8JhYRLlw5EZ2U3VS0HsgJGYr/im3UV1kbfVfQqmIWCTwQguHkYe
4zM39dIdWdoORUcmKvcklb6OcOTcyoCm4jdLk20L/SZL75i1TKLQQ7lrlgM1fkcJcCz7fxSw56i/
Ds1P2P1o01vSot+9mLP8hFktiCN2L4ztfRx6Q0UYPl6+aRjgr/et/U+MmMm5TauRIt5qem6N70nG
4lihfciPOZ9R506NO/T0k7pWT4q4l9Nx6lCcRXHqtBueuY1GBej/3tbpg1VSkUP3sZX4EL+8Mq7P
WWjuONofy2RfC/k9MX4TQ3d7yrIfrO5qYEgqTRv32gzrk7oftTmmCncNK5ZsafhxOewPzV7rEagz
F5Ddsa5e1P6Eq3IfWTmmeiQzGJvWj15elHI4mNBXjDwPlKGEqRRzDkgdUAatfu1qIqhJChG29yNu
t8wM7yqP+7gwrxDDPmIVOkdmE1/5HqgoTjeq6YLp5lIgOBNFl6ytx5sqV109Sgg4Yj628yFEGa41
vFUhPPwMo/Y/KkFddkunvH1Xuz8dtE+EvjnGEuaN95yGqVmbHu4FeSqgsCaFDHO05X1JCFdXsbVO
EhJdeI13jybdWMpoHjQRwQBHEMECwFOdEr7dInaymjH+vDct5ybsBwhs/a2jVdOaMczNVHfynMIP
tm0noYdcGDZ9xeIhXHSF36SEESnK6luF91h1qFLd53r6ob4MD7R2YP4J5OUfo/ipHKoHtUmYQWyK
BaYtVGJzh+gnmN+OCP9Z8kuC8tSk2rFd3yfjOdd/pxCTogRsB+4duLcKhqq50kFsPUx26cwWJd+h
9KtHzYneQ86PL3jUnyekEBYrv5KEsUuAVS8wAU8IaoATXgyCjTZxYJ1tBBEs5hzekculkMweoVMP
jEQ5N7F0gQiVW/MpNvXPlWmMExN8Ip7rhky1kkrSkLoBdg9ywhGfcxehvyxub1YaneYle8dNxekU
YqfOmV83n/XHBcvisnDeAe2HfURKX7krPNVqzhV+KM1oH9Y4QvzMsXWjJIR0bZnM3033FK4ZslD1
BAoXW6iGuwCzniq5dEtRMLMeG6PdkcgU4tyK+FDNy4HYT68RgVgl7v0zg8puqZS9BLEwvbVQ/vN9
A111qcUZjqkfFRwIQyv6pk7yZqIUsKI6AB/dtfp7b1/tuHMgmTkm037FEcOuJd6BrHBGi5LdvtoN
/EmR7e0eE5/d7HsWlE1ne3G0bac7AHfSz7oZpVI044HF3EmpKZjR4p1Y9qvo/FpFFd4OFlLHvr16
NazKTSs0ICUI8WFwsWjFPh81SJzfEinoWlef87J8AnXqywx/hU7CkstdhmpkjKDL1OOsH+TKxu/J
z5Jmyd5c9hb1BaY0+DaIK818TsfxOQQKtM2bMvTXzqXKA7kcyomOaQ01eQOBDgddjW8I+RwCJ+o5
b6OpBYJ26B5jdZ+/p9uP2t/BmbFWjqH3NcDe6sgVw4smE69oTaZc47YOj5sjRBm/DFM7iW23GNG1
yPQ5zF5tPoiVrPZCVg2f83tZpDzLF9dCwUsMTCCMS92lJmobpsZRSziQroe1v+ZgHjPjPi6Qalnt
29JbDSuDeE3A42etTrZU7VSrfetYROkk+TpgTUQNyrqg1Ye5SRZ7FXpwynN4kS6rND5Nc/mYUJ+s
coyyVnpTwOXGTbevzCkYIjJTqNhJ+NkSIzGLgTIz3PMm3zXwjd8WCjCEHG8C6901yXHuQEfRS5e0
gUL8x0o+AFZS13akC+UwTKwV9XvXPbbtw4Z/gTAs6XdTu64MSLgWcijsM8fkmL7vGXJcRBKIRX8j
SzejgrFu+WXIBAyQKduArSqLKFzYcrq+2jr+mwFLVg7WWMalK+sVSCIMdKlp7XlC+zOnCY5xVERe
67B3l40Uxy4v4bOpymErioq5B2qeDYhBgUozzpS+VorYRRpm/PglFBzKFQgjD0zqbrtLjbdR2VlR
eaGOizfGJbbOGUcVu6ZJPZiGL96j6ZYtIPFItjPCh9rwlOP32ePWiYa/thYclFgLxgYBz19Zmgl2
gQBlVlcQoofZj7KgbH8K/M7jEDtKVvtd/YD99mBp2w4VV9sEEsEBWuzkUBMwZk3pkYnRtxFkh+qW
9DWwNhzwiydmGtJF6UZte1fkPetKqPRHYi2nhjdZlxQBRxygdC5bmHcO/PiVFQ2vWQCh9GCE52TL
vcrTFYsB0AjryMkrEZTJsVoECOB1+oeBOCxLV4XEAg1tHAntO5tdVsJKhTXrpEnyaTRVDnmcU9fH
SDlqEKdkNjkJwgoyYdDHdxZvutN2fgfWWI0lz+ST4V5j0VwGbbifoAFHgCsXGjDHD7UxAHvRYmc4
iby4bZ09q9EdSETWsm25VmAiQuOT7AY2QUgXef02zDhAHocqOhlsoFj1uGVz6iyih6Tq8yxoErIQ
b6HWM6xT9i66oNgOMjog3yhosb8WffEFIvZz1k8GE11ehnuV5I/Z6Ht6+VCFGSkq82tl1BvLcm+z
hzUrKGLoLBVldPGhRkuDvdMbdxuqGtdbbMcEa7hRlpJ399WU/9VStJcKQKEHPDBloQSdzTGJZ65l
PEbdU1aQxK4Rl82AHWRa/BkSMJSfLP6s7MPUVjdgKl6I4N+uCFQTKs9wGxUe+n5tfUWKfAAu5BRA
PSn5nFSvirxMoser3dZtlos4BXKJAtxz3+/N5KxwnBzBClbVjOMVGBz7TCgrsbGPWRKwmgrE2Hpr
p4CYH3fNYIFxtb/yZHle1T4YyNzVWThcsnI86xJnMEO05wqIpzvpIxClQX7S2l8xjmkAGeAYqnCj
NCrMfVtWxmCkJcaxJ9FdQS04bO37INtkFnFMgEpQmGC/ZEIfwM+yLoamhzgTZtFB1NN+7PmCjUXT
GWRisIodeYlBS2Wv3iJZhRlnZ3hWqPvX0e7wKcZatpsj/YlazOTQEIlOMGD4S1qUTpJZ+r6L1ae5
7aYbvsvSx88VoUHCtkr1iCcqHk6MPPQikmEpKYbviuIXrsLIs7z4SpoKZUhDYtHYoKVsb0PsCreo
Sa+Wll6jcdZ3yoBCV4wWeqSGR4fmFxig+wHD6mFl3aQXmuXZ9vKW8wEvyHav3eYnKKgLpkTmmLGI
YYm/zYIkqhu7+RkqbDwJqWs9WuILBKzXciK82FvNcJJSRGPYrgfd6AJzZewz88R6SVEpd4NOzatR
dZ5hMDPYveYTK7/NiTHvwcmQWR/Hcp9w5YjOJtxgv7FveBxLoD6yIr8g579SOIEVijYIyFpDhUm0
L54Vg3Gcr7taLcIMM9630uy/62ZCfQtrOPnmC1PC4AOpDmokUD9JRsWtu3DemdhodHncqX0y3LY0
Q53LpDAgq8NFMKg37B+zeQT2XAEPHmSeicWk/6Mdrr4CjdeMEDY+z/4QWERvrsuVRb6SrqBjp/kP
//dwxL8Yu2WoDbt5JqCl5Ir2gMT9HcbtQ2+Y9U8OwhnC1kEMSnEYc8429B2xTxKxv/AOr36pV6MZ
yGawLZb0bgHzmhRNdbrwoxUAi3ZLw0/VTqjc1bauMcJob4CMdzqPar0/xZRYTK3EadV4rX2IFPYk
/SkhqYeSTwoqFzuAWhxt5NcKQqJ+SwXU5FUqmV5TCD7tkCLSqqVrJFHqfcUah5eJ9lJYowBeaThZ
jepOO2nkrmAtfqqss/fKKP1h9WY+ZVvjmGH4Xk8p7yS4MwDXjXdZLLwgCXLxaHgwRMRDR0uQYzCT
Tao8ufXKdqPLur84treDz8hrZV78WlYljxUP+5+FDi1L4jvURi4hCZTk+mThZduui2akqW6lmQ8E
gt3sWiN8mSRYXCKiRDo2TkkkgapGllBE8oon3DzqZHqHhOXy2iQ/pvquzBz53ZKXkNRelMWYd9qa
q86CjWrEzwmWGihmmx0oE73L4XYingFzacJ41u2puC6Kecnr7qjaGU8/8rhVraAbQiF3xgRXDihE
jLp9NgRprazk8XlvzrGhIDlko2OUBP9wIkx9/AUOnAfWPFVntX8fIYiH2vSda83eovgKw2HEm106
4T11tKw9rIiKdmcGw6pdaOjaacBENJEfl2HFIwxhzcACq920uEE0fSiyziN6d6ySF8qUj4o6+Bmm
12jMg9bU4Fd8t4YGaVLB1JT6CrYt2AGmKvG//RMAZ1u1PlolsVJGt/Rawpdx4wpEIS/oPbEjn/N6
oCP4ptET0g0p6SX4j6PzWHLcyKLoFyEC3mwJEgS9K5bbIMp0wXsk3NfrQIvRaCa6pWoSyHzm3nMr
7rU6m9Dfc22XT4wjHgJyULgEzLAWl+TibsT3Mna+6Y9zMCWmXOLH+h71H9IfmKJ+Fsv0ggfLSQZ8
NdsUnfZcYV/4suyL0iBddfYkPLCUyAljFW9mlG4hSeHrqUlOfAvnyVdbkMnBD9O0lzQo/Tq2Do1C
cMhmamoXI5EXtwEfLZstmKBpiv/K1A5xJG+dNvV6QgJM52p23VZVn/X8l6pfI3rPASxVRRMZMD8O
GFgr9eRieD4rH3lF9XCWHHujKa86ppkR3PvyMRXMWSr7tZUpysSp2RqYILWtLL5S5i7QGBmDs29N
iWVIexc2yHVmyKBFdBYgB5MldhHaCOZ/WfsDDYEcndtpRMpFfxHT+MUNuuO03Sv6SxoBwkFONfBx
Y7vD4efce8Y2acp2EJG4KMYVtM29lqxU+9PKt0WyM41N5hBEftOa19E+mjxU0YLd/i3seVdBEiPL
hmYlOWZMqyQatzjfhFQNBfRGOx6vmXKcxQUkixtWhVsNtTtpQOrFTdWN66A9bWcd2y//T30tH1YG
sxhWzA3F5qKnsIXpOsG9x6dipATKc7gk03hK83kdh4FrmQ+7PKt5jShi3usd1Ju0OBXg7icF/gtP
1Kg9hF8wYkyjGjgUwjsN4XSh7ki+ZqG9XsLP1IAdHK+BnJxotGl5AMPzXjJEQUNG3lAUM+Sw3CqS
drOD+gYZmK5ZPO3Iz6UdMI/LVM4+9hg2T/k61WlNKPHzn0R/I1qEXhDMWQf/xDMHB4nEhpdJGK3b
p58JOqVMe8Mtv9VoMVpEyqtGkln9aFDWgYwyX+y7bcn2Yp7wdRqMWSkDcpob5TiKckWRvQn1o5iY
aNjKfU5tzxnEv4omngjBOcMZsBcwe8nAXSic7siuOUUgOR7a/APGwjygSLL3SC4w1S0KPWTwLrMp
TCJuWSKog/7pCIbfnp7h6Ky+gNUsoyNxV8SlRO05dMBJiHchM1RKqrXN4i7PTqiebAN/QcQ7Eq71
0p+DaxST9pDwIDeroB3YFW3JXIHiy5DnXNq32CQjAhcWkQIrPi1yW6mhrfFEZu8qmB9n9gP3sn6z
qruKzBIIpStpHw14r0bD/oTAzA4QUe+kpD0Cvmfz+5qwqQNUtWFVDTH4N+EAHVsI0jFvFGJX+Uui
wstEx0X5KaF36jIuTuSbI8l6MssMByV7qZxN5avOPnNeETnYIjNyVZUI3FZxayAfJLBIAz/7SWQf
tWJ4DvXLWIIUYSiUqKi6aqAzGRWX/SOHeF2YSchptGF9uwqyBhoxr5OBEQZaRJMsIRbKI7VlvpyS
LqQ51FF7mSeddsA5dYl17uiXZjk86vkD7p/HPcPcGYRRjF+uktG3Pnu1/1Xq+gosOGpT8hXHlyZT
tglsJ7qLVdMF731SuEY6ns0q+u3V6M0iH3l0mO/wIQ4OJVWkoSeaLPE3giOOcxKLwJIEB2sExBtY
pGWWpFcTkL4mO+gWYLCV52vfahtR6J+QzW/dQsWkoovOVmh71pIpGd5tgYMucFySWhGp4LZLVibz
+b4ej5OTUOsMxf+ror6R8CNxDdoVtSk+gqx7CsSNgF7eUoQ5ivrVK+V3DxeZwNJzkdMhcqfmoVgY
8+yX4n2kfarKm1mFV/NL6W4N5rOg/c2kQ6BF33or71s1xnJsfwzS6KnzclSmH8lI2A+fDAf4RysY
NlHTWjzNi82XdUgPVD7IG8Rv6bXAxc3+lqF/Q0PTRzY2oXIfxvFahAh2HIbpVeXwCJs7Ql63Atin
I1e7umEjoy+Lkg9ZyVAYT29Dlr6ItrxLg+XLvHWF9tVCozDISzSEfZjHL0WA6tGgRpXDLoa7XYAn
MO2ZimUlr8rf4diacHrdbKP2rghyhLdEaVs2u+V4N0egrKt7gz1PbVDwi+iSOxG/o9tVEaio+iAt
3jm8t2oyvqDJ2zuVcOvjy6DTO9LkyL10NZUZv5zmVvKGj0CyiA275CwM2WlhuDiQe/4STOyIpm8K
Q4X+eN2BHLIZqsOXYwWuz5TmbFjt5txIPVFJMQVrt+IZgjsXLWTGCuUQ/9E5z0308Aq3vYy7JdT/
oSIosNKjwFPmS+QQAroJ65OW7OX2I3PsmxxvnemOBJx6NiZ/ujHh6Sp+Aoy/PEZoCSKO2bn8ufK+
eVP0JHdojZL4IExrK+V/XaH4y0vRx29R9TBw7BRArcKcyOrgglAVvoUxbQAbETManvL80tQeCxBk
bJbiWynk5zXmcbPG6wQnUnB3kqTXyVht1rB5sRJZXCSax9EIEpV1Fm5Wcgs0ADS35JXDG8e6BGQd
K4zB7BIFJLeYa8lbKtcCtTBZBQ8Ww+aRR6AxVtKr+uvUHnCDDUEQsnBV6rz04SACXcVHBCdspNUd
cojmL9HUZ6YagLYY+qtwRxyM8DZYEqGwV66uiVn4Jred1QDKa3KWlK1163Ld/cnYBEa2vFMVvhlM
txt863K9s6PKJT1gR4TxphADQ1DuepHt8hQ5JaRXQwnXCqMSh8UPNwqDgqHyifcj8nQd40f3+TyU
E60CmtDxmaKeX6MmzRo3CFb5Vfsrvib0+JcSNSaAEWkf76Zd+zI+MZzO6dqmFK7W9QdTAQc5c+9+
hO/lC6/boji+Orv6Cnp3haVlwqR4R06MJ1vPXkJ0CwM3Od/jJYMz0OdIiPrpAuKD2QmeJbaJ1JIT
i7NR+Y6DktG51f9J/Vr7HFje1uvZdfYIBcSLflS4hVQszwSduc4/Gg4HQjsSUyYfLEeAkPzmVyR1
mOdo/ArpDfY5q11l2uj1yXwQhEzZxdfWpfux4mZdNZsKiyjOctQB82lEDjwBbV8Vf9M7VAJ0yvgu
KENn7PDFxiFDeXGu+Mx90Q6HK9y4hW0jfuPZpQhaUSvw3POj9TPBPPyA/Ch4zsXs1awIsz0ZdV3G
z4TqEOOdF1RrqXzgqUEegIdzIPtZ3jiKT0u6Gfq9Hh4k+5BHB26/atpRFIcdc2Nfqg6ohNDBCPhG
+xJaHV8gZHiuzffS606YJFTCfa1fTL7WP/LgUMyWUMYGn80JYxT2e5Dw6vmssE4PT7X13dhMTseD
KeARrWt4ODvUropxnrQnW+Uwe5Hbh1Z5Rv1suLtoRsNH9VnqvmEfhXFJy12YXtqaH2FEsw4zR1yC
ltvj9DRC3oQ3OfFyw+9QBQDGoGpbQq7Nh+DvSvUujaccWr2JDFj5CTJP+qs6T5WB8W3acBXdOYkQ
SDNmw8BHMRi7KNZRsbFtSX8UlIpAgOzNE2VBqz9pBjom09aJwg/FSWtwYG0NqMpbtgd2ftLR4+NB
htY0u/hvdMZgSDWVbZASiEiH6qWZh3u7Vo8GW874qQSbJPXRdOrdts48td1BtRnqFw4KHu8AQwTP
GUlBLC6YmIXfYLKDCAUPjz1pKl6hvdgk7iY7S9lOjyF3p/kwvKmM5COUKWdD2gw6iU09Quy185ly
1uI1wIOmvfCIFNWBb7ft+M2noN82JRxLll2ctL5ZnWZelzA4GSiot3mz4yFGhcY4/Ja9RagTkl3T
LH8kjQTEt5moO9s1trXBqRp9GfLJHA9WeWhbX5b2NpGo2Z5TXbHdZE3tMy3axmUuUZDGMj34A8kR
bdx5JjcrB7Kvb+vwZ7ZcpeSyqG6ztbYr3Flrc8L0slWJB0p3RfmXaXtN3YPZCaCYzpe62+ggS/74
KPgOuSfrjZ26o7HWzDPcFr6ebjee0f5WKJKire5QmYGDjbbMEAv1MqjX8ezKYA2aNe0Xa1yp2JLz
XTW/TLItCHLdrgkBQ24SUBicQgmrgE2P0Rul3ImSk4UsIe1IljW+LzYH7RuBHwllKAgUxHol20i3
6h8t5YzzSzmot6zdWGmvgeU69UqmGkpxRq3qC8bD8JLBx+5P2LdYePMEBD/950z+RwoFyyUxSxSr
CpWeCimNxQUCXVxx7sI40mF5MlfZ9wjVCVNTPFBvDe0QYgajIMILG/YlJSsdUdiB3xcgtqSgXzUm
85Q16hvzTfqLuVHmHagICvhN1wNk2WbciOWDt4Y/Ork0/Za5fgE3NOMbfK00L/lcMH7vGiQ5Z49c
T6ZK6Vz0djl/A/0yWREHy9cMeJBPl5ybBi8sGyuUCi/dYO46RngcdqR8GTXqpsc40hfKtN1MhQDo
q7dFUNJLd4tACPRD+FhgC2yt3lebU43oCPORjIL5WahbVm6x2NucwbwgGZwCYjdJrlw3ymlilBbL
545DRp8eOstMYzMyktcx3fhJuW1ajo814IP0Oqw/NLrCVRoeQj6s93z0OIjVYJeH6wyJ4XgFc8Y2
pZbBAdxmtjJsrZo980SndpkPEF/qqFvThK8N5SDi7T4SNMt7OCHDHdfWvCGuHJUgV+FwXDxb80YB
uEucUylDZ+XE9vDOZdEtooUAiIPEZq2imOq38cfouJNzGmIqPB8pZ0BKp75GqdLJrlbh/lyHlg+S
pwI/QoBF6qliFb4wX6t/FKLrnrxjFHB8siAUa5uTdK01Ry26tDw4DLbzu/NVTK6okMjglruQKZUu
54FrNoz4SbfzUatJiR8hi3fOHchlDIGVC1KsDr+IcjQJOlP3lezzRyujTapvSlgE7PL/Dcqan2+C
Aceq5jNEJvmQmrN+NbCPgUNhUUnMpMHdvm6+0pjVxI4WCjErLh79negZ6iXuTHBBnf5elD9yve6b
O1EzPb+k2Qy/LZk31CcbXideC762dsfDQxRJ9hWdZ+RnbCLI+muX0xauiTwcUr7q+QotYtIZQpFC
uBJHKX2Y/DGFy2KFdVzZ7NJgzyLDpIfg0Q/si+7sgcozt+02ueVzUBsEF0hvDOzHHOWtl7DBr1Yd
ftkVu7rxzGkwMnQR2LrvwAVZgmLtOqpIBrq9AVlKCt4my0eIp09eq/2bSSuIsXRf+j98edADfspm
bZPF7nzZ1q4Fza5DeGj8tiYYaXhoxSHqjoyxEpnJJQglpGV+iqCgsR5M3rQnx8Vw4WbO8X3EfnnR
XkvjJ7e+p8YfcAS3FSNu/qEC9BfyDyAuEFHtXYmiy0J77zWwcRrfDPa1ve1ZcFOro9SYT9gxWXoO
XAt55urIx7FvrFTGGRveIa5Y7GUtNAbsTOjC5xW9QMm7ggLGWKpEdT7gx+JIQ59aA1/hiMT6Sn2s
uuk7JbW4VGfrtmAgd+a7tu+IVUoGN5sRRsJouEsWD/wGEhgdFHWJBcDrGtrUH+j/1pl8oUAVPfMf
LOErZsVF9Y+iJLZ+sFZw6/DmS/marLPU2aXVZW5B39IweJZJ5hRYlc3ADjH4wnrrCjI5LkRdsD3n
+koZtJMx7nFvU9EjbuycR5o8YUBFrvoOCc4cmAoewHs03HfKCbtCyMCkXzfZ2ij2DeKFYjjqZGkg
5CBObehOVXRRxruUoPutONeJEcE1alEjqccETcrLjAx+htkbWh6PGXVVSQsJhLkcD1h7iLHlveC4
46Wrzjx+1kBn6YMOA1CDTgzu1TZsTpFMRuXCk+Chs548WftyLFgFQJNaylceq6jYUtBSAcRXk+n/
u+6s+n16JDmSg4O/Mm6hlOElVzVWac9h2JOlwUJmZ2IWxLltbbRlfch82dXw8IRQmMjb5fQ5whQF
6qOkm5KFQPzjiDV4AVKRwt/xzO1QX+f8MQ0wZ+WrVBGXgKwGDi3NLStmWVrFZDI1wbiLHHkXVvFe
zMIPodOOFaHKNKdoA5HYohupNyZrVbOT70uax2T849IekgGpAqEw4p2UcKoyi7jwl9hGgzVcpAEZ
XrbTGbswJdEU310m2mA6aSXjE7SVBZTGYEtiJEoGHuMw5IQjubs8c6Vcr2ZdQlb90lbEYxg4gp1i
LVuEdktotOkQRH+F8bmur1N9mUZBn3Eqym8CaTje0dlFt4aTvSw+tWbeFNNXhn0brWfx2XLyTuRP
JaQ8SIqN+gWBjPJptB0468qzSz7nXtnIyAuGncFQrAKVkIqErz6jzoC9hv0otThWeFnq88zpr/fv
ndVBJtJ3LfFRRs0ua1BOYzZhZ0G4YdxCYgGTmUmThuuxMa52BjWIB8EamTln1moQBBjOx4yJDyve
pmeSLQFEDz2ho4Bb6/UlFuyyfvmQu5SzfH7G6k/RkDoREm5df+kQXNoqdfN+YPYFjY86ju+uZfYZ
Xlv5TVOxYn0/i+yqG8AKWDD+tPqJiX3Qf/aVseocRnvXEdhUVr/L2ifZWOjd73P0iujDIxDxnqE6
hjhp+mP/luk1487QAAayxITrtDsRFaroCB+byFIwytnYiZoEKcMmQkEf7kIZzS0Lt0bB8WPrDvU+
Xvo+El6o0xioCaezYhd+6LBxkcY2Z/c1FOSbjdSBNmdiJ5CyjLjZZWctpSPHDLY+RFck1bNr2dQ1
m7uGAS27x7+2YDfU9apv5ZxK5gzmitoDlVsqsZ2C86HVkAJqVpS1GyoNZVxgMxZD/U4g9ywlXFeB
RDM+sRwlQNtNjW1kZulegojK6r86jiaPXniMbfEaQ3UJHSNABWLcggm/ghE8SLgIEQJLbOdNOGs1
6m7TsdFXqdZb+z+D5z4hSZL+Bbp2Ks3UD2y+g1AeMDnSQsTtW4mUohQ5K1lbgaWlXPWiw2iobYKR
8VZn9ps8rp4GpxLxSfiYd6LUP3C99XRDvWdozi6bmnMl9J9GCm8kwW4cM9gqHQODeKb7WQxW86RF
G0AoWD1eyw43elB2B9kOX3IlTVz9TqGt11BwZ4kc3tZiMDbJzlU4+Z/ZWt89maZJoXn9lB0wY++U
uvvXBQZmctqIitVXUVjuMEXYE1RaTXXfZslHJYcaq5clVLA8Br2GyqayCfIdj6oCSaD5HTkzjaqc
UQqlUCdV57fOpe+kYnBfkuKFfgN/j9OV4LpC1C62Sdhf2e0DsmvZLywxbffRmo4Gjt11dirG9C4H
Q8ICPDmA2cDz2VI0dCQMqBUDP5Dputdbkick4GGKoZvMWxnYEASNNn6phUZO50wTDRAp/OF1tGi8
t03aHFLIaQW1K1571pD4dddIHGX05xNxZjopV30/Agnic1TUF1mPbllpvaUjFEGBjwDkw0Hk+V2T
xWFRB1Mk17ZCgnoSYnFvDo7MOqJW/DGMftGkwyoHEMiIEMJaQ+QNzpojG8Az2SSYrTlcwIqSjmxr
/S4aTgZDtpoYKiPg0y8tk6c/P0iFeVYd8c9seP8t6X0M7vW01LndVU3AioeM+uGcz0ayJ6V+n9lI
t0fBny/bGIxBi8T8Gxvj0MH5lazh1kJxXtkjp0rRHxQSN1LkxClfnmB1WzDanedLxXIoUbRt21jf
AAWxsBBYA6kLhVOZYqdhrJ8G2bewgreUU3cVIeDiR/SguL4Azj8ps8R7YxY7iADsD8u91oaeocS7
yiGlJQJJy2AwvBsCGav4Y+R5CvTxJCb7gY9U67ob4HSyLiQQbwG9pUqPz2PkbzQaOkoP32a7KQO/
1Rgza9ma9mN2LtBsH7bC+LrRt03HFbtMx2LyDSrmjN1dVPu6ZKtp5acmMrZpf2im3k/z9qJpOCkN
5xkrwalO3rUFBbms/TXUxpi/8i72Y+2l0bBhd0woctq1nkFZckyRTdrQ4iaKMZNA8iXkNkF/Jkh8
JCuqpJy59XnOzDFDIfQ+Jt/p8DknPbzxY6H9wN2EEzWvWla+UJ78oSMoaWauxYYQnxaK1IJ1ej4a
m4oCJG4RjVKJ99il1GoknMjGXxK4CYa0epElcKXo9VeFdqzlc1FiaV2NEZ4ltjsZa0ZAaMRkotNK
mI/PrekKOXEDqXDlaa+Q5hb/WuFH02J7olPmMPMkpGZQB9nKtIBMkFcrpSs4ZsO03IzDe2N/avYn
6DOixjd29KjSD0IPGPUM9FkoMvv82LYxQkN93Yrw2MQcMF22y8Brh91FXWItdeBEQbtNcsMrQJCV
glmlTJJZY0KMhQxAsoPSO6yCSWkjuJVQNE+FYq0D7eEF6Co4KNMPTK6V8WxFdy610IuNz6JAjdw6
jH7/wGCSuRNt4RpuiDpBw6lt1KDiVUPIDhprBBDUTsdqfJdt56RkLJczF+fwMZmDfarNe3XsiUUR
pL0VdHXs5NS9PgRfCnBpVhDHspvZnRbEhU3oNmQQc9LInhKQeRQQp6wcWadsE2JkQ7yEg2ARPwyM
kcAaCs1416nFMBKQyKKPzUPmBGY3vB7CCQcF2IHC2tBEMmgBgeKGTuuq1Lsl/kA3yZiuGvK65ncT
+VXl07kPdDA51lVl0d51WLMHxiBDS68hkKEHYsepeUWE5IdptK2Kgo0EnSyoqavOcDO2+aczW56K
8RrXZwPA3MqJ5W0osH8E8rkhTJsz+qrO5FAa0qFm/WHk9r8aSZA023cKkADjvqxaQL7Arp1wRBPU
V/oIjrMq+JPM4Y0wooMyqw8zmvdYUI8WSkviTqC6k9IiAYC3lGsBg1QtIQvbox/K3210CurQGwLp
XGydnlu49CGW3tQxPzu5tk3n5jKbjLTZ2TiKc5/iBv4pvO/ePEaY/ccRSA8kz2eBcSVEmhMjU9ZI
ugGstrOgaRc0vaOD2b88anMK+qU4i6FBg/xwZqgS3fCN1Y8phsJni7UBR2HaRTttsJkr/wqmuubg
sR8+q1G3kwp9bQTln9whG47Dl6nLPKrSCz1eRyfSSej0mdOZlvzUTAW8i+7z72QgJf/JrX2e4snt
ag2ImuwbAEoMUGtJq741Q/UuRHs2hvpAHiYhwe9jioZZVY/QLglUH7gixYtpWMRZgcyKUFYj/2rm
/p1FEaX51rTubaT58SiRPpGeZjbQkH3A0FmPnOVk3Qf3hrmskaNasnAfO9V71X90/XSa0/pR9PO7
rMYnQRoT/ntYm+mPGK8dCafh+CrRxiU1UyS8/OCY85M68wQlj4QPdwyp0vN4bUXVHZ4Za5ywZ3/U
HuFeAdElT75LNxkQsla58b56qKFOArdDxmtoRNqPPQaMHCt4MfG33LWrOm69MIxvneqQS0vSo2EO
lwzxOmtkmqEB2xt5wk+VKAaUgudRyh7d7LwWcvgwGIMrDOqg/exyxfqTBR5SK6WqKoAIM0KCzl1h
UZYhBjmPXGgvKmglWMJQNLpzW7LoT8hCZC9fZiaQ/PjUIyvOA/FjxTzycFzXrHgs+gn+rctQCNCA
Md7HRcg8P6At34fGenWa+K2xa68Ktd+mRZmTlOV7hGSAcHJvbJoThEvyiU3nbDjNdTJUN2YHL1do
q6z5UC9LBIs7PGg+EEHIsuUbhvIRdfaFJowT3T42ZXm09EVn0YSY8LqLrXsdluQ8M52VIfDXICbZ
RawvCPNKcRd0ZfsKXfaVy2ubYdjQxycMqLeKWLpSZE/pOA7N2a7TZ1spfl4OPKWoyRrlp8rcKBr9
tNQRg3TtowruQSB+KZBQNPYbffm6SVHHPD2ibSsfKJu+J/2EKPE6lPXeUNJ3lQ8JTCtCwm29dGzQ
qfxgDg7pxMM2yb/gY30pjNH3nwdSR2rATmnPDi2JD+qSEmGglK16hbYgetSZci6F4qaD2A7NeI7a
7t8kioueSV5h1v9LKZGOMR8NO2bP2aiRprQ2A9r/xvqC4HLVltmCQxi1MX4oVnsplOKkT4g34fhN
E8r18oOouYsK0sGbU7xTdn6krghV7c2cK2KvbGaWUr+1y6XqCA5lKI7wkeBAZG7nHElX9Eomm4PE
AQSRIcwUv0H50rBPreJ0sRHx5i32pvQzT+ACqX8ldj8oPPCwfkXvtdJhoIpoqzdw80AjX9OMSQ2u
uBApRotggFdWyb4JXyCsGwLEtuMWXFjLORhyGsDVULVeg71GZpyao2JoYzZU9mvNZErCTjdpPVYb
GCYwS8xsHS74lg5KY/tHMCylwpc9MoOlCJuCHjwYzIMOJYQB2rKCoIndkbmEBMQlnUbyxZCRyZE/
gFiKCO8bMZjjrfErmJGqgh6hRKL7FqdIFvjh7PADqiD5stM2TyqSjEJf9L9VM60HpuUVILIOfVbv
EDtfsw1k26Q5tjtPGQR9kiH1a3oJEqrGoTmA9dgNbUhPFsB2q7GYsG62CvRt+mZGHFOjoFMQPFjk
waWltZPKm8CKlfbPsbxIUHmaBKCt9Gkx1WvQxxqtgTIKL+kSEjJi2Z66bcL1MuH87XTE4KyVkZgF
GhhiGALYJvtRRp5KKPySWwrhyo7xmtEgysWr3lquxHKsVrs1WRVsA0eUnPbGDMNLkvS+VDNCG7o9
Ze8mOAu0ninHyvIGBLCQWzipMkZKrpH1bOa/WvhkToU0b0N1Pk7sv5nrJtXN6h9VNe7JB/G6xueM
o6/iQ+iZMi4SRYIFGiz+Cbm2Vct4WO02Zo2oDG5EzF7DguWp/Jtw586EXHEk6sYNuYTmmOxLjG3F
DgcDWUOZy38N4lWrd7FqHkO936PrVj9wtnl6+bv8a4ZlXIqtpEHAn19GmEAqGMSAAS4B3KuIOVSB
LAfeYfPDlbga2iP6xlWOrbn5nhA8ySHDY+NHFBR6fcYG5BbkPCBvqfNArTFXJ9AHEB7H3YJ2VdN9
b/600rUTW36lljwh/zv9m174av8Pu0itfOOPTeMPgQ0uTS7k5aotoK87cCbORK+syKnjhsvb+ERY
2SnCVIGds9k5IavIWpxTe3wCcELGUp0YHjNdDC3lQF4yqh0kCndZan2w5tSwX2352yJOyvcWczFD
vNniMtvz/2V3ln3xjusif5+Q0Cr6vY57gOsOki8LV8LGEq45X0xeSQedp4n8gAkkxfSAgKKIp7WM
ZL+Z3lr2T9QKLIue5ULzzv5Ap7MUelZAohDWkirLbJxeFckyBAVIphQ3CrNQo/YBpjB+VRBla2f4
dymcNHVRRAlnLZCS4e5EVOn3GUrZ6tXBYBcb7xKqfWzPrN8h1nCVNGiS0vkY4TCZcfILCG4tlus2
UkBj8NDgCYDrwi811mFke8uBQszqRkPnUcvD1kZcwnxVQBrQ5EsUOExH2fpxoEUNnvLB8mnDySJq
6EePASLFfgj2PWh2wQS7xOI3Q1MQwH0MFKFSNFFuoTRXj3Q+umzu2poBAuPuFhCePY6uzKRJoMGb
S7Y+IVTLGvcVMs9J9TOYMCbqHJ1/X0GAVsm+Y6jTvQ0LzRYAL7DDhkxGQWW5ZYQZB1NyIL3WyEJH
ltQ3E+ZrPNFA4qLlfGQMBqgt9WaZpSiiXAUBhcNdHTEmRG6LnNOLImAKMWNBTBFEe5XwDCYwWT2u
FDNBl5sClqtYD4RPPcX/G0BBb2MmbY4ft0wNUr9tiYwaiDiJURAMysdkZydujA1N47bAWBLohace
GKCxJqMZ8SqWMXM4rwG9EyNcwcfVzxK5tTArNHw30wStD1DNEKW7LNW2FX+E1GA3hniJS+tGCuiJ
lK6aLUQQQSfLhvWiKY2r5ACtyTOc5f9bCJ5wtCptO2Cbcgb9sDh2Sb/edwpmxJAoizInN2SAgiKT
nYU8FkkxTExiatm1wZPE1LKZQU4rfoHGVSj9mpzztY62AX2ET3gKXut6xS8yJnnTRTWMUWlNO7kF
H3qHDOJFHfoibvpoiHewspdVb2K9tuJflrIz6G/WIgXmDNXNz5YZM29+mb20WLqafME/u8z/EPVP
az3H/x7/CTCZQy08Sf5Xp3Rf1svE2AgwoFf8NDByeMk60gyM4qOvb6AM/3ceoY4xAV3KOn04tSgx
5MjzscnAd8b/IhXsYt8ThnXopLv2U6LHiuaXULrJM2JfbmAES4cJw1CY3gr7Ne2uhvQbBkBMkcAY
FvlkryLn1wEfkdiVd+z2Ztym6i1vX+P4NkTvavOPyPCs+bC690p7nRnYaqxdG4kopfgNFKQtf5T0
5D2aqpGVSo78exBXQ5yUeDtSTznx94RGG3ijbuHh2MrjJQyuYMcxkK9i9NAmakN1Beh9eCCs0rKr
LB6z+p4l/0wdangOOw9G6U3Q+Y0vUUS6rEdS8aQ8FcJkB9gkFtLTCvKDwsa2t//RtOm5H+YlVrjO
dRKeIISxcf+vC/eccr5OIh5xbNzC74mS/xpU+zkO4I6lkQ3vw+pf4h6KzFR72qQiAACAl+XbgFyO
iX3DhLAgn7nysIZFoGCsFPOIVp2c60iuiyEB9HEgSvMohaWJiDilBBvcpxw0LhZCT3ZY2aZsEpl0
0EkLvgaHEaOa3vT5e1EIAwwH48B7pRqrJn7tp/e+BWgHkyWnm7OwcBY9k+7sJbdpZC8zszDliWHO
lg5O6Zn1ph7+YvOTgXLfsqhd6juL6Y2NsBfRDMhspJioyxEdzqJCdyrcvKT66A2kr8Z6MVsn6XkG
XTSoGwCR9uylMvN2ipOcECKujIBI1eEEVJMf5liEL2P1zZUrmW8kuPGof2YhEIi7Ev/O2kNGEa/3
/wwNMrz+4OvU5pe8vfXlXzVBFL/Y9i6z1y3jl+A59qGXGpiJuXpbnz9INt1EcwyX+NTIATMDqJ9Z
hfReskJr5Zckei03YfKwu68ccQyAogHzZjekIKGoLvaWpfNFnSrTr5RXg8V9V94KapKMEtQRbyX1
QKS5pTShXfm2WWKbSLEJMFqZxo3XcWivRH2iowCJkzxSYCSz/FqWlNoomHD/hANqbudaDp+Dwh47
PzjNxShvM4o2O4T/wSy8zSk5Vba4OBTAhoTlImXkLbmmJqvqGqGN+WEgDi+dnlxaZJLGN5H0LrCI
jnc3y5hHRi92+8UPhDHcDN4LaevkXzUqtEZ7G53fGBRFyUokin+YSK275Kp352bpHsujEFdh3UJ9
52jnKLny1zTywnKf6he0+aOEAEcCFI6sUKdLx3DNw4Mm3lpsUXrFYo+qMUHqmYw7jEDM+OZNK087
XQQXW9CKdoOfoDW1BlyTpXReTH5zuxut/Ln8T0mkhzmq2XGjnqQTpVf3h6jh1J1OQBiApJM9Ed2H
ipd0xvIKaUlJpqMa23s1QZuhm/sxPYYjsXPTp6kq2xokBMFYnhhotRSNmFGF5ETlCOIZ+J9MOIEC
BgxMC0B1QwGhmOpbOxBsiul2Sht5ZnKFmn8GFP4TogEN/uPoPJYbR7Io+kUZASRcYit6ipIoipKo
2iBk4T2QMF/fB72onp6Z7hKLJDKfuffciEm3113i2Hxm1/NpZ81uXCxZ+GH7zt1yw1ZZf4iZbRoM
nFQP7M0v7+PHtrEhL8VP3kAKR9SiGB0/ZGNekOrjghjfjVCSWTJt4f/udfoaW5I1JUShMmHAWeys
IbkQ1XmcBnG0lnDRcLxPKasKpTfpAmhvytOULc0ax82SFzOqj5JLzY0x3fXTyetrcpWwawzJrbXD
K+mmz5r86gGbWeuiE5PBjozPfc74KpPfAiHbQBovXIRlvmbOzt4LBtxW7rEAmBUk+W5OnUNAiePC
nASQgR7dOwK+F5E6JE13sJhaejLahwEpLmAHI0o+SdRIyVAbRI7V4bAUNqunYd4nKnhxXJx4Vv4q
5SjupKM9rM+HsGNBWgzD61yzmQzZ+pMi9qwtfqQs5Ku78GCjisFdwDcA4RH7Tna4i5iLw3HcDKtp
6JGKNMhsiWyiLjN/KpI4Hbn0KPWtHaBkyefS6vT9kuuaB0xVsrB+sYR9cvtuZ8Y1WzgBGcV65EUe
EpQyJSvDlTZgsM/lg51Xn62h9zPY9MVxmS8Lo4WvNTi0w5P/1UPUm4iSugtbooot95xS63pkPHAJ
zE+NRWERwGukBQeqvwaZfsLe+DyYA2yqP53qx9RizThGxp+GUkfJW4HNNET+by74ktrqU1C6iR8X
nMdMflQN6GOUJBEvViIMjsP4per79C1X4uogzgtQrzVN9YSX6TPHNlLmpHeTf8UqkLUATgmnNb9H
H1KXq3nRdcxigVlEMD42pvlo89rh+jwO3nBuXeMcsSfUCXSR6kX281fdR2cMH5/VzYsnalHW/cWi
kgDp6QbdFer+aeQcs3LoonTW7HvubTVdWij7nvM6qHgfdL8ptLBKiffWUGe7zi4OfSBKgY3rZveO
j8XS3Tkzc/pSP8+u9QRX8uRayWli+dfCgW17skKNY82Uv4jnU9DMu1LnF6g8LmG4OQHnhggZ1pjj
S5xEt0CxNu17TPaSmXEBrj2nlfMKucGNsqnGZmMRe+F7OwvGdIaIJkvUQ4eWNxbhbiRNl8hhIOMB
0RMQqYeStSguAw52EBtnoyMKlFz6nouHTC1g4d1dZfyZ6dZnvolDe7a+iwDwU8FkqmdhUJrdPgkp
hL1rD26kSb9iPR1mVDqJDZYzdjdW2W2X3jAC+qLmV5cpq8M2lx/kTObJiKqzVZjvKp1Xc/LqanFM
2K4ryFZTiBjfulunxrPlfSZAwsCAkxsQ43JiHwqmEwTF3s39J0RM3kvl2zibGYAT+I3xaO3EUEVs
pgsAhtz8YbCWfdxdD/NBtXzBh3+BOx2B7aKDNDdR1+/nFhWhbTI9/LTnpxH9KKFEyLMjGKetPzw7
QfwMJ/QRrMqeiEsDMZKeAzSsCKC7mDjICEtG3m+VoIyikBj1Lcl8pCFk/iUZBhqgnhaVVgKaHcFz
kTNkgofiQlps9tzacl9ABo146Cslzwm/LNc9B446Zx3qfdBbMhUI2Fkg31wvfA4pcWFPHoHW/UvI
ueuq+JCzYeh7ey9FdZqgCcgF/SqKQ2bRnnnTfAhi71TWPx1S3rZysGtkx9b38SJgJTfcBzVaJ+cW
nd2wepT8Asn2TFoC9HbrWUU4JSr5WaNqLsH9jZnzNk/me2yIf+GYncN23oCQ827llD46bbrLehSQ
pHI5LgM6jOW5GR4Lp3mnkbQjmEWHGLkXTb+GCOZdZbmhG+J/5W8AqQAoI2sGlxCCpeI8e4dZfQYc
SEW4s7sLCcClfMB78lWSMFif2mFvNsc4BpjG1/FkD9e54NDegzCN06UqCjhSQBMEl7B+T5LvCJCa
w68uX6bxMfIxFC7TKTqWtAi+fZb5oUHqSvuab8r2AipqJtbP/u6xP1ZX0/qbqvgubs5J8tmML4xe
x5tZPM35ByuQkeLevnTentkbPV+lb56/y81Dbx6EOoruUILqqf2VFzwY078B/ybrVa/4aBk3qO7N
ku99A+aQAg+fSCd+wDRxnP1guEL2+pMSeTAsL3cicsf+zervrkJ89iEBPZXyR9kXk68tCvTFWrZF
tl4j18if5wSY1bXpP6iy7fhKWjfuMoor3IWe8YsEgXWpbrPNvIwsUA6meBGHjLKyeuMPr+MTJDpu
MzRJR1vce8XF9fBfPnQk5hXntMZai+mmoVsq/QCb0x9eic3cHGDIPxIot7KghKctTy6/UGNT9kLB
624OtEhRPElxgrHRzl99e9/oD284hhR+LUcEgz/BCnu4z4LjOD2CzqgRcrGJTB86rLB4UuXf2PNW
zS8yewc1PSMljE9e91B2j6YfYo2N7yz1Gyt1zHAzUf8GIHgC22GzurBcV2QYsp4nvQdZeg0TdYwu
kF6Wj5evdykPUYieFHRkiharyqHfn6jvDIyr9rej2He/m82BVzb4931zXwGe9kCTvIXFT6c+Z8jE
eng3mOV1BZFjN1ucmp7dwBlJdPJLbwFLsxsfvGGf+1tBDj2Z2f0hsi6heqSgz7BwOx6wh2+v/GfS
9oGzsNuvFMKweQ7qR3veYNusIpJNOMGvZcXIu/t11J/VX6v8QqZTVL4ysDeDn0y+dFTRrBd5BhST
Vy+4ZIKlkvzMnYeQtrkJwPlNX6X9MHZPzIYzB2bLCgZp42DKfOWhmRPcG1ezf2gllHtMvQv77jJM
SNyPwfwvck65ukd4VXRMVcnNeXIZ26p3upfQ/EywNDc8cSMD9iJDoPPkg75izsWY58nuPyd28/mY
bhSmgg4kEWuTO3NMV3b+u/TbyznBiweyyZBiOvvlw8RZD9U91uDxv/L2K4YUs1xuj4LjL3jzURGT
HIRaJt7o/CEbt5H7M47vvvxN5J/rvfR8vUZG7lKRX4M9uyJzM6ZF/tID4K5q7TaIvKp3GZwEtBl3
HaPDxvEuFkU0VsborGzQLfsueNLdoW8es/nea58781G5j27zmmdnr31PEGT5jnXnYT0x/WubngG+
C+cpSHf8TcbBaOLMKP6CEOyAuimoIzH0YZNROgwnwD8PkftbZ0cy2g0kpMY5FedJXoE80yKwrR5x
xr3y0RsYTuAfmHwksnqr5dUOHxps1ma2xbQ1teiCHtwB4dFbFP751gsDFBfjYE+OUfElmTbZGCpt
Zm4GO0qmSnBzf9v2PIbYD8q3nEEpl4DyXyb/sUr+tfODBbfGfM/qf8sDhsfUWLxvJvBU84+J4oDB
YnKvKcPusLjrs5fQOtryoa63s35k0zZiMpcvMaYBFVz88pinZ39C2LNu+neiQMCDI4y7N1l02vLe
o2g3D2bwxOIjYF7b4zIYH/UCLsBE2fWIv8e5AocCrScLSneditAlxtl5I9H+FipUyggZztOMrW4K
bhENQShjNJdEGy25y7SphE633iUX7mtRRF8irb+nLN30FDvm1P56VJprX99S3H93lWSGoVgutuT+
zgTIsaQ3zqNLeTz27ZvOB3T3oQFxJAQzrjy1JkSEHO2c0CvfJUu7SrxNTkhn3eUPpqxAUZmA2s0Q
ESxAbT6RWqQsEKpkDfneRq27oNfE8JvWFSIieN2eFTmb0m4RpAfYKNiy/EH5YBsWZQvqgNx4HEgu
2vzR2pseI5/eLhnj2ngwEjuhlUscsebhy3duVx4o9IP7jAkyevWd6Ouza/XrZLDW/y88idtABdjU
rD6j7ZwjwPW6KGLC4fJFm+Hj4WaFLD7320Ybx4wYFUa77tlQFeuoCujMPNFbVeOuc9T0CMfVNiD2
OwkD425CnZ8J9Otox3kznHXQR3JLRPN6LONu2/UciDKmgapm/zc3O7lNoZqVkiVuIg5qMmNwLO26
j3MoEIaLZdKOJp7hy6it+9yICGjMWubVQpxsiiiWpTnVIF06eZlcDGwyPPow8tXqpyDyd6pQ5JS0
JFkqhrq6rheyT/jRY/HupumzFPhZmoWN6xTFSLVR3qsUrWQZcoQsnzeU/oMinBvhEvfFUJM07v94
DMuNAoCcA1quBoDL+x4fhgTokmh5tQP765VHyzZ2kJe9ceJ+gF5Boom4m0xMMGzt7+PanvZdY/81
ShVEPv3YebZQOiqx6rURHWaiz7fZUKH6bhixk9gGuDZu5JZJZ2G82SbYzhkdQu/I+8gsL/XQVBeT
LzhrZXCxuLsGp/p2YNsQ5dPesyVpj7rkirdpOnWZwjYQoHtRsq6iDldE7WbXAlVQ29xmDEGR5Zg7
shE5NU1rHaEvXU1tWe+INdpMhUeo15BsWUYqBCfL1G+518mIZg7vFca2dc2/SjJh6L0aPyJjAX6y
avEFTxiVpRYvjvCfwLAUGBbJXSv84lHldU1Cpt4F1Xs3I6r0FMjROLeLQ08e16SVeIhhCgSGHI5J
TOkT4QCG7H9qLbximZcgJI+4arP+3mymh3TRPhg6QG9aNTtb0MH7FSnvOSNvvC/sZiDSEwVVR3IT
tAk8nBFT9hjzxNpMd8oazYTVALnjN6Y+iNzTlKvkqe/nD9VmxXZW8c4QtrXuABTii7eyg1/47i7q
CabKVUi6C1rOu6nkH3HbkZpotkAtA4OzJ2p2mefnfUx05KYKDHzRXngbc3xQwIw8VDWJ8azbGSn9
fBmZ2u2yimWy04sPOw2eKLyC+7EcgLB0uEfyWLDG6EwmfGDOBu9p8gAQzCVoLel7HnWVd/TIxKIG
Cc9w2BDmt+U932pjJeIUOn+6eKtd+5l8GbwBafagc5ddRoKNINIXs0jWmc2KyXETuY0bTOgpUnJp
Y1qpAhvDrEGsS0n71AV31Th068GEh4Eed934jLsGe+5X1ugiNpblZ2MN2V1REiphiwb3DCp/yPnh
isQWxEaaLI6CUZgiIhe5KQNeg51znol9UtMmOdqH4sLWKE1Q1Lt9A1atDraScR1SaT4GOytYJ7BR
7iuXHVmkx1VLGAcxiPGm0Q4uCv9p7JHIt2oCk4+0CpC2PuipQEebzLc4IqNLgEnfMll5SXL3lW/a
jpLtj8kzwNXZZjyqhzfg+xYWhPIJ4NXNSVrWx6qnEjB/AggzTokvgwyeA9qq5zTgM06SqeUBig6Z
FANTovCvlhi42omt5IgEAfRUv7LpfI2+e85yLMRJPkCP85/9HKabCLBgMbfgcEegmJEpvelr7y3p
olNgiXvmbsLjlPbL6qYH+wpS6NJjomvTYD1IUwLOr8kV5c11e/B5reF/Z7B9d3afHEuLxZdgNoFa
KHxqc24RU55jqY8Tq0/AFq8JZ/bKxQQUutam7NgIqCk8ySFimDShbSFEnreswd7IKi3r0isUf9JI
3PlbWcYnKRWfufk9MEZKJpfoesgOpAw3G9mMf8tzOuip5r/UUJjVQ+vG1iG2IAr0hLhUZNGtlOec
vZBb3cs04dEZfHgXuG0DCRLHB+sIjpM7y0Yc3CaWsWvm4m2BzkNYRuttGOMmFURzhFqu/XhZT6E3
myMm487MphSJxosDbdofHcpdR/7EcJ8R+EBJX9h5SW7fsrnJzh1SzNF+HObs6KfTd1T2krgW5ns6
WLapmU/uQh46W6ipHL2YhdLJI4noSPVOJcdXkbMq4JJ+tYg6q+wlk4onftv4Nf46esWq/s01c9ow
qtzt0N6zwUXF3So28kgf3Tp4nqSX7xGye9yQZFvmm6n1Og5D1t46q+H3FWe3NthCklzqxzClErd9
ilH1wuZ66GwH8LzRXYMONlIE7Qu5bX/yWcF0FlaQhcMJ+jkY2D62N431hEU7s84HBExPHR2X5830
uTxfFpfMQFnoN/tA07mTRGetixy86YzcdUr+aMi4O++Dme1nYPFuCmm9xJ4Rncxh0+Frlx6uJK8j
U6yy8aaxlIQk2eKXq8/2yPsou866c8bgTczmSlscpn1EEGDvIrIuSzx/zsQ9NeGh9niOA8v+UMb8
XApb0ht3p0mWt5r8j2TUaEYi3LjiWfl9uAU2z1vGVndiD6567zs0/W0JfvZQJUaGHvSqg+zodFiZ
hihXPDzcCah2+XSCBm4YeheRu5SlmLfCBH8qxBvW/grjANF06Kd4ugrxkhfAC+y2+anbBbKjm3M+
ucPapGxMhIvMCKpZSdZXmju7TDUDwxvosyOG/cy7xZ4EdYQdBrns1Z8T3LqMGQLmrOvWT65xrsjZ
iqtbi2583f6PFmlwE5tro8y/J2xc4ZCATo/YwgzK/O2FfzX8dCdLak7pURzY7i7h3AXoEn22fXKx
Db6Wvo++u3fWnewTzFMvgRjUqvZe/QQ4KDkvv5NXh4epAyPHenzhMwf4olJGow5bEN4kkTy5qb+k
4AGaHz3CAdiDJI6DB0NnBLP60ieHxToVuv3UXf+YJa/Mdn+jUO9joQ+kv+0dVDXKeDFrDDNjN7A8
dmp8x/2vk/z5qcXgq2elVOLRTpepgU8qaO9lt9x1X5FQ8M3gs0gsnI5ZWfKoJvjFU+CzMic/SwPb
0nh4wDIYx16wrE0NC7b3tMWUAKCZVZGOpmNI+dv2NOS15NOwVPMwOqhVkrB7dYiDJ4KA0Q3Gun1H
kQdRZjDxnbAOYAd50EsKcQZNZaqgFHrCYprsf3vLv1YMNAFzSms/2Otych1cNFhiFQqzdZ6lT07A
5DLJDYv/sxOr3JEPs63R7BiE/NkpKqOKizxJaPJZ95J6Q66uPf2CncIiEVox4TZ0nMhIArtuSHEJ
zR3VPnglyyJ53mc3akHYqlucHAY5itLGUq+mN9uuL1m149rfGM3w62VwtcPHbgbEol10mJ3u97Jw
7p2ZpPA67db//xPl8tvMZXIOkunNG0q6pq7m8rbwzudIDsYA3D6IcbY2xm2Y/c9Qcs/WTMXvmNPO
fsFVUWPMnYb2gPyFL6yjHzLAxSbpNapC55AE2KiFkC9tgY3Gmgrqr3Mv0N6Fbd+uTKN6jSpKu7iS
JJZm1bVuwQSZuHOqnvBBVySk80gcUCKFnuER+5nnmMrKLrm6tK3ocL7yiXY7+vMdb9g2FsDDiG6y
JdtpMWDBqinco+vVI5SoQm3JAT+0oh+PdhVhXdeouhuXWaaPDCMeThC6sRhUw9WY+SrMnQsOdh6Q
pttASFzce+Wkge4a85bmc6apGL4DxvNhhGqp5iiIBHI/mMMFzq8+vASuVkxQk22r8gQte8pmOtaI
YAFqeO5rlxpv/ojjpiCjqfXyp2EJtgmy/r3ljOKPjeall3yQ9vSOaJoKh70oAIDzYBjfdrgo2Fv3
lBrRaxIxGxzDGuF0iZkf0g873kFsLbrPu0kjxgnCFzsV7yLAIR6HNoI4ky1xbXvfTkg1hQgDKVIH
WHMMYJ8wpFi1WZjsFAZM0Tn3IfRHBhCoKxvl+3dTujhyZLE32hl2WnUlZXllWPNn2dKMklnDTMc9
qqLfqXEAWpj25rqHEo1CHaWpQnmDvrGABJAKbHHQv69mSQwnu4iOu+hmLog04sUQKEuSEwLv2RAJ
H2XqY48Po20CCRi1l+dvdDndV21fHPOq5hDmrBjbE4hK+Aoyxo89Rfk9PhQCYJuDzZd4SphANCl4
VtKpekwUTrTXc/YzWlTEoYv9YCqOcTb8FsRWrvxakiadPqVV9mLKxlqn1htaq48urq7da/5EVbLQ
amDvTxGyJo/EKYaV28FDWm35BAjS4V0QY/2lYxTi729eu5rBbWavZesBm07ShQHNLcBMGb7dV+EU
d7LxtlPivFbot+ZE/HgN8mmnL3eFRGkxG9z4FZEDecwJXQ0fZsm0lfB3sBGNGPZt5xJT0iPIMiYq
C5vkdSXIvMippjV8WkbdgvWa5debUD66BTTYwbRPdjt2q2PSRFfadfCnYRzdh5a99apEwg3GRhBa
bEXiLUZBiFmkhzHJKOuztk2cNIOjNvDXJt4e0mGs/M3vmZYryBKiJsiyVyFiF72GwHoz3LLfBktQ
YoPDcM6oOaz+tbeiE5e8ESJV0B7LRruxO4S0oImyaRGqOYxm+kIR6wBXeDTafayRufmQ65s8kHsz
i+BYdSQ+BWCGF3EcXlKMPd2hdRG4CigmHV3LUMY4dZzuMov2qULWJyxCD6jcGG7lP4nSzHzrk+7D
36EzvnKylszOxRIA/yTJ5qupzCvwWFqGIsJSZKL5cprHWoM6c2OM8RmOqnaELSicmehYOT/3GVU1
EaUsoyJ/b/E9oVQWB0FQtjHCEk6p54o6/urD6J1ujj9D3NFhcI92RnmobdQxwiQgOUq5+4aF5lJu
Q5OUkynkZw0o2lhA8KVn5CfU+JJ19WMi5vMixGvDkddAM5D0aXSIxVNdkZlXFM4xCftr4/O816rP
TyRlr0plscX2PAQz42jcFRWy2yyNqTR8IJFOgaihNkf+mGRM1am352Z898m664T9PC/xrkpGLzgM
sQ5wrddW43IkFHjYJKkInuxaKnseLMpakskyBB8vMo9iNP3ROV60BliN0skcVt7yk3y8bYkmzS9Q
4vBLWhlMpLzTm8G/1B1nRFfbhDgY717IFeRYn6QS4Xqu7+0wuc/H/osjBsdaiimD2cEeN+QeQd13
EOhTGXrhymv1mc8i6sW7TxC4g3GYJSkkRuyTgG7yZXBICR8mI11SmKHMaJ/CSm6nJVYjr14nXTx3
LQaT2LCwrpq3IDJovRQvpkurbV2PV48wI+banC4TX5aqbP9h+KzXZGB+o7y8Nh3s3qnA4hBLos1m
SZWTKCbb2eBthK7CdfdbleXZEurgeALxTknsC7S+Z4XWZnEHtCsjsFHPkYkxZB7d5tC827Gcj53E
JlwMIBnAukKFMGLG0MNz52V7p6oxFtZU5H2+eGJHLNmEOjgortfCCr58mwGRP4YXYe2nWF5RUvwR
fKE20wCv3mvJCbTRYUdkm9w5DE5ESIsb+CN0puq1x7N/ncdvT4Xs7AxGw+kSHDKymdVddEvsGGNT
lc8MmBl1d+ZIfjNxYkBPUqYyOjxzV4G9yD3oHAbyrbqS06ro/Y9o6qjEYpi3maG24cYiKRjxIKVE
RYyKNQFDHUBhMREmdSOBLmAn39py7TvZmV+DThrkZItRkNF77TpvZhg+M9V6IDT4Po9t7mvOGIbM
6w6M0mhxLTl9/ddouWL6/K91cgIiOOFNNt5ZA6tr6SFRa6P0+KQJYdhtH4eCsD4MOPGdq/RhqpAJ
tS3rEdPlDKZCXWaIKwAPkCYV2MkAxc/KEAHkQZKgCG7DW0A3k2XJUyTs4dhkC/tGr2Zn+hJJcXOY
EynbOSiFXHDG+6pRozM0Nd9k3H+lhvfmxtEKfuCI5okHUNVAfWI01eQ76OUtloAz4Ed/GsTm4i0e
T8iN1sxUPzNkDi2Cpw6Lo7RTYmdrn1KaymXuw2IdKI5ho3JfBjE/OYQI0ECDpHaXu87aUchpmCax
vS3Q5LQOcQgNsQOg8I9Bl/yTNP5IWU0Cpga2U74r1UYRFqZzJK55kOaknMW/o0xfvdb9UwHPIF17
W2DoL8rXvldYzam+pQY803dwIerMJ0tj+QtpJvArimUniveP7T6kUdPFwOHInVll+cavrCt+WDwJ
6MKKGeYB3q1EEuQUD9Yx4ZPeji44yQiLokoWViHJilOM+a1z4GkuGhnS3P7GGacZ4gd/hs1uBMja
Kt8ot+SaLoNnJTfS+Bvz/s0N8ktBsrzU8hkUcfJoDcSeCA++azmBRE2b+WJFAfOecJm+w5+NjvPE
FQVY1l/XefBuj/l7kCAknQJGgAtoLw9TKJlRc6sJdMo84B+4nTl+hd/iq6DCTBIkH/OYfAJ8t4L+
3zxnDTp/9jEkwy4UMlA1FmHPT5qHkoyR92T53HwVkOkCGdE65m3RvVrsZ5wSKrjuSkSsFck/NXOk
jd2k09qv2J8UNjVP5cB0b/qyWV7g1zS57y2hHri+QjY/OC2IuW52qQdS25pnNsTph1MzFPSUd9Zl
hcZChHIdmXvdQ+7M/TJ8rFvV3lGFy31poddKE9z0BbJk9JMIr8kli/eagDE+Sr6fgVVbh7ZgRDmh
sIa9yX7SnRSgSxsLPfJXOEgkEk+UqqK4M1IYVdk4WUhbjxrBL0NLtMsJVkUGp7y1zVorUOGllv5d
UHUNG7OUGz3e1iXbZV/7EOwkO2Er51+3bCgVpJGMBkyPmohctPGGucUgOUZZDz1q+qkQfBbl9CWX
bK5BgPab3ReelR89uQZK3kyuM9akOeGB+6SarqXEfdmPKNT8DOZcYXtMQComkPta8TvYZRFt0AjN
ze+gjKMDcNUMWZ6YHlDvBGiNKNR09CApeTLttkHe3QI3zzaZzQKhEATIz3xBm6j8gFFwK0sNpqpn
TsC7UomIArYPFy/dWRFRwIQNa1TegHJpJO7nmX3DKifUN3TU3tcWQEoFsLB3LlabuVvbYzkqgL5n
3KErM8NfZzwOjWVuK0UEj0uF6TbNGyJ+gmi6q0hxMtTznhHyR+a54MLwm3ljBQ/OZCVqFj9BMBwt
pxAUlWzE9dw/trQIQ0rr2ImRXD8PBFQGUwVSBmaQeE3IXL1KRI+BspPLZlmTzP1s9+57HTIDMwVg
u2ByyQA262Ojx0PvggKG71qsx788jL0Vov6Ags7EtMWKUbyKau4eWjKxsYqOu9YSewZzZzF17aph
hojtnnxAIstWtgDabWE650k0N9IbLp5vQekK0AN7k7m14rk7WjnSyZLV1lYtoo2ixy0y28wtnKRh
p6dIMgc57CH8WgCYVtbCa8IE1WqSRhu/JN/SrQ0m3KNYN6yP782O0U6JKqGuj+1EYmY26qW95enM
0X3EyUD94OSEVQ+QMHyipvK6ZAoBNcsyWaKM3mNmWJjkbTLAw8i45gWPaUURmXlKY5FNn5sysJ/d
brxzQvJH3RSlNLNQwnI8FL8Ed5FISjfDfq+Al+R67qbK02JtNUG6GTI8CwMgF2FJfXZwnE/xeZgc
uXckKYsOQ0ZmSa6xN4kpptb1UW12jnhOzGqvoKANWNWP0VS8mV2uD5lbntwA8IwlHJJ6TIuoitHY
EKBB2MjEWiusxSeTvL82h1qo3OpLRD4YqTp4VUBnmAjwZqcNWbgdX4V4nGCWSg9Se/zT2+BdIsP9
1p5B+DW6zmrASIPEYPICgPV9PG2cZN4PNMKENclhVWBAiH0DBTW8UWsx+mRgbhF9Y/ngqF4jaRYE
5GW2vNGR/6uSeQTTiT59rtny5APRsp/tyD0hbzYiOOK2mLHRIKpxvqUO0LrI+RyT0zhxTVrR8ATH
l/VA+NS3NgxX38BBpkPAVpq95nxzptojFqp+I4DZXaHKu5R29jwIsmSMyPzXutUzuVVMKXjDuLKZ
x7KjDZg4QB4CFuyny5I7WN6eufqKnekStUjXO7u4TKP94kyzZvwFi2ZwzdfeyQ4U8OytNY7KGmUx
PzYJHujMIeyjGyEgBVfX/Fz3/kuj3wWZlq47n0gmkXeM7mBaADjrFdPdzpv1PmfZGjlEeDYu9pMK
YqQ0pyOTppAtPbnBTBfpRsni6V2SREKmYouhbpRAKOYRyXC10zM8PXnXsW2zAs2NSeQ2Wbn9OO1K
AGkJ8m1yn/lAAMI0GCSy4dDyUM4gGc38I2J5FGS/od8cij55rDmK27/U5/72emYdmt1UI45S9x2D
twyuVFOuU5blO6q2ljIJxUYpNkbqPMdx/i/Iw3e2gHA/NLtdH61TsA1p6LWa2ZcxJUMeFvIj3IeA
CL3SP/tCcn5iqbPkxkWn2VCnjsVpLl/HCi+kAXO6KV/bwbVRKcNR9YkmsYiODhSxJazJO6v8l+Hd
KamBnG5Arzg+JDD3c+RKJsqjkDlMCqC1kPynAkec1HdO/tnE56zXDOgws2KA6anZyWldx1h+yNRj
bvttdtaeyPqIBxwZ0NxDhI4jcyWXg6lWzC5RAPH7z+W0ZthyZ4DiX2aBFuTzlqZuoDVt6KzD2F5h
YrU2MaPi3PdBDbAQruJ9QawtTF5G5W5PW8nYih0Uu2+YqCgJ7QFSJHWh/UVCzEqzCjRooDE7revS
XNloXfJ05dRsiao5+u4cxsCFvxvnub+bMkZ55DToFTXNeUiwfaUkllMBwpqMCJFFrJCJ2iG/yQFA
JhbP/a7xfS5td1+LW4VJttUeFo94WxFKlgG2S3sa9Cp9XBLZfYSyo0HzpLJjj0+Os+1Ew9LxGYcP
IfIDXXwa3tVhOpotmakqJ5go5p5DJ23gGDF/w8KAd6zqd9X1FuVL6W9dq8QuCs8z0Cb9dYBKxg/T
zZKruoT7ubh+DcAtk0CkCw84YYAJNCCns8/0hGumODF7xlldn5TzDwFa7iiXVFi0kSFHW0IQidXi
h/dToqlx8y5HNj4HoA/IJKf2Zlbdhww4FlPHe5KddSsTH2q+SWcE3KSS0lhFFqPVrIrZdYvstbet
rSuKdVd0L51BD2NNYAHtYFHO7xwJahIbYU0+rr+uktJ5lYShyaaNPuwSk6jbg0RgmSsubY5sZ8z0
fJodlMLadXtUS3Z3zMkQBfcCj4e0b1pIn2tYW+IzTHp9tTSgmXagxxnfuWyMfnp15yR8/v8vKMOn
e00lF3jiNcvG6NHwBmw0SPufQgXOUufjiS1JfT+b0Ji8IihO5cCua1I6PbM99u9aLzR2SjQOsQNQ
OGYP97JK3uyqGS6iU9ZaW5N3CLUmyXN0HmOnUqiRqoqABz4FhjHZsfqPujNbbhxLt/OrVOS1kWdj
A9gbOHG6IyzOpEjNQ+YNQikpMc8znt4fVdmns9Llap+wL+wbhmaKJAj8w1rfKtH+8EbZ4/6Zvnpa
ury01rDXQVc8nL9OWMVgIcZV/tkvHCZv/jSLS7b9/U4T82nFbvFsN+Gt0Vj2TdFmWNz46Y8vz4lS
JJ1U7irqO7ZfbVnReMbhNnMQlDeMDx7OqJQmz8iHtDq9DwTvEEvNybOyC/KWKn2ya2Nas+8unsI5
v7VM7V6z7aoeBnieH19mYsOcv8T1kze6WlgydL98zPXj0c+3Q4FBd9QU6M2IQB5TuAdf9VyPTbmz
oq+GZ9Ubcl2ibrorCvjijaVbjvxVOIb2mxxLhrVu695GHiKTfGTC1jZRcKVbgOpDZ9UXwhvqy3ZG
7lMTFvcQDYmzcHFi3OkWxYFqzK9DY8cnxm2EFNiTepfM6Npr4Tnixk1q7ypu6mtHgkjjnp/qCNi1
8N32ssWvVacDjVpQT89ROb+WTlhdM/3rb6tsuvK44tqa9fQcbBq4IJC7JutyNlxYY2Z3m5J/tXQN
57msEPxmOda4uayTjWuh17FQL9AIGc0BusxFBIJiOyEqvzPIStTwyEKzLHaNbEeOHbhHRdKWm1gF
d+cFx1bboXecwu6LttrmUGFthcc07oG0hU7Ad1ppnDrO5AnDxeOUpC3xluN+alKJKirCIZQZX9N5
4DPFNQM2GOqZIL2qPfhydUcUSwc84SrJAJU31L8kKwD8/rjJNBKhOcncDb3vUQkOeeHL4aDifl4H
swsanyPoerTlawCs7WVE8gck0D5ZMcGFTFFZ0mnfOkV4rEbercyjmn6l/DLlOJH2ZVGWyECUWLuC
oMK0rr6MPpkBcoSKPsMAnbhWhQVg3joaCQMQEn7JMK8BYcAzNodvytzYOdXhxRzp9cyKeyVs1W6G
npdz1B74tHgTTgNmqKh9saOOt7+bTIdQwUCGjxIvZqhu4kKVdbOz4Lzp87I9ZIQ1B8XJM9GpU2oD
wzGgBNTsytemfU7slpSqzIy2pRciEur6SKNkQ+c6CBOBzCzrFXX5bTvkwXFUYLHdlBI4q6c9Vw21
1wkAtlC30xdUfvjlygjydyM9EGPzi2hlfZ+XmJCaFuCvclNGjkIuBmbVl9PEdbwY2upgwY10M3+m
LBS0KtJAIFaAreB6tqtGScM1mQcNZw1v1JXHx70rEdipBN4SyU1tod09EIn8ieEYVUDSfunA0CPQ
ZR4N1NOow9upg/3UdLpYhewtWQmLdhELE3I5Mt9yzMw7aSEcDDgeXoXMr1InXhoTcmnbMYZjDG2F
NSxi7WYyRsZZFSIampw1fzbeV/baKpW6pL3HhGtIvap4OXapHe1ad2iepQV7Q2CycDhDwBBy0qN7
BtSos7UddkGu6aeDvqU+caJqy1AFmYkl4o2aYndbjTbb2l7U5WkKwSeZQM7AfdRsdj9ucFNAhJpz
lHdf2dcg7Gc3fYUFiktqOkEYa1MkW+ebpmWjbswoy1G+uHtrAmhNiN+xSJF0Rl1/YGdGH1nGNcGO
vTjaIrrpysHexrpLjrA+24uwqov1x6e2kSTHi9mGCGXxJrmYAU6edZoMLFqmg7mWxBYazT0Wwura
dbD9mW6Kf4yj9Vrb5jVR3fiXdFsf2vONqFJIUEJuoypz9q5r+jskKPEbpACsXHU63Uo0B5uhsd5a
4bwmdVYdPE+1GEk8QcpOnlCTNLuQSnYJjKi9J+R92MiybVnyQem2CxUcFUqFi0YZ5pUnLXhTKWEo
nRdPp2yUYC7cdTM67nvuIxpN5GSsag8KatD6JFfN1ryWj6iZIobgr5I2cjAadVAyK05DRz/rjRa1
9oCLC+CGc9nCxoxqmp3ORCeXjDnzKa8hhFiJB284SwMVFOmCRntfq6hbRWGBecdAjpgbiAEN4Hxd
7R0KJ7AfS/Kc+pwjMPcn6DAxPo3ZZ7oVSuBV3YAztqiRNQWNuOn8s2aEsFthrAuVMWFyYhNtHOlQ
oZkcWpxQh6Ty1l3uD+fT2kUutGJjbSeHwOiTg+hT/m5G2yOR+zyODjE7c2YWWw6nby0smNMoma6q
JgOxn3Dhc+2C8Hmv2yWF2915pVle+8qlEQyp45NgTxMQHlTKoqnYBGUjTiVt2V1W5vwq4VWoFqcL
d9Dy0Ep/PLgGSXItRK+PG1YIpKowrXUZx18GzGJLIBl7aJwArkn5Mp/l2Po3bWceHDvu787Qoy60
OhRelr9t40PHSfZYMithP9jnd25FmkkeDdeccA8z5smjaVcStx2THHK5Uk+pw+wb4KTONzwedCph
Pi2Jl7a4CMW0cpxk5DKyWL4VlbAus/NNG8UPE76kTSdCv4Mvzdc+vhsPGcCu2L+hy8vPDtd7Bm5A
+6EBnD5uPr7+8VEr569TR/X9y9c/PrXEOYRIdgRse7XP4reqYpIeKe2zZHJPDQRa3K3xtpDmauyH
HtYwZ4Aip6EheVdiQZEoKHzePq5bXs8qwNI/++FpzA3k6HNipis3PScoNCI8mXAHTx8f8QR4B7Np
wP9w8ogpwQ615Yk9e2GHeXqEqq9mH7XubQOKXdifDMHIzGnO754PuNP5hrXyvHYDPBJRn3fHlHls
FVD21F0NQTWPvas56byr3EExHXuac6Ss7m1cbNugf6qVOeyNOhn2zM0FyKfU+dILlyqw83yYHrE+
6tR/VibP81CKFtxEeINqjFL4/Ap+fNSeP/34qJaMctjWgCrkcZZnO2TRBTshyxlUNTdpkuAbnvHr
RegvAiep+DutuPq4ARmKx7axD5MQOyvwyy3GUQfIf9DuIQ2WqWNd1uebuKrrjZCsthwn/+7F9rhr
nDIGmSO/23HZHv55U+Jy3bqxSYpz7fbizDhFagd9gOATTmu0MayRu8Z79URDjgUXFGyi38cokI+a
ARkXgfN+0SOt1sPsGpb4N8LG7ZDkeHiEzMp4iGZsl1EI6Dgb6ruzwqajkR0Nvzv0k3COHzesV6KV
PVdQVeYg+wavWBGW0LHFlhAOc4J0uS4tUZVMmMkmph3IJIpZtd9Teq66wRCkXD9fa1QTe1Qw7iXL
272b0f/Kurgq6/4UYybgPc3ZNBnxPU3DxJDGuUJlDI/NQF1hp6F/N6HiXMiW6YCVUo8Lw0nPbx/3
PvFyVkGkIELueKmYr94GChRRZjcgiTouacA2jIKQkBlX64l5CaFewoF4aljPcz+5hzpNPRTwdGo4
LMGf+YrUNR2UT7GwSt431Dk1BMMMCcKatf2+deHbj1jCDZqspZlD+9UgvJZEBNEqWq65EyfhFeT1
2om4HxIUHj2DJn/6WqGGWeDriE4KRMYhqsUtv/gU9+60kxMkfZ9FDoqUVaozyE8NY6kaUuvKh5m5
yptLdqOEdocMPUqYlVmkAClqgeMiNG+ZlCzNUr/FXkVP03vW9ZiQ2+QnTUroRuAQxmcxbQkt7yYu
iHrIxpq2SlhHZp9kAJ0PCsg+ORvQABNpz0vmm/LVjhkoDexw4370t9ZYyWOeundxdBe9+7NtrLy8
HddgmqJHwb+xymdBOjd5aauyjT3OHA46Jn9fOG/Cc8+peWfTWx7eB4l87p2c7XYq7wsX+lRINOp+
PMcGK1ns2w5zUSbFlY7o2uycHBGqunATJ7QM2YwBd2KlJpGwrPqmAujhkhEZe3Z9dD0E2U3kCshZ
Hc1w1t8LiYte1OQlApDMsYAxDgltZZ78LJWnSiLKm31/HZ9PSZKhnYciHFErxiA8RLCXZP41Da0Q
p5jnLnvVjUe0KAU1KXrSOdziDhCrITTK3QgCyIisc2BCOz2nhlgbRmXeBX5/pkMVNCo4kk8IC29A
Ymbbwuwgw3RBdD/0GiVGFW0H32Xc3aftejB19GCZX4Tq5V1eF/EDGOBDBXX4omxJuUbQOd2Hk40U
PRi+zxbUflRrcs8mDomNB76fV54qr/O7jdeF09JKYZt5XsHsIgqt+5luGmATa6FyEPI+C1GJ5hWj
aqdgv258H8qjHcrmqk0NvHPp+WRCdbaJIhHfukPB4DIUKTYRKDEo3Md9GHXjBhlWzDTACx6lD/sB
yHOwbgZ9NbLeuIV28cU3jf5VinNTS7/unMcFsy+fvKZjHEoduGqN1Fn3aHDAxhOT6pVGgWu/J92l
H98JEO1/v7Z+XEJLAzvdMOC9TV1VXDV50pCQ4Burj0+zKS2vsicTJOAqIBqPys9kamlcky2Rg3Jw
guectCF39vGCdmrT2FmzK11s3HivCCigAqHBgGEoAzc+ifMNmpBpbda0elgYge7a0Dlqto+3cWY4
t4W+cZG5MfsecWTYFZsSWcmtl5FQCCESEQpqSARlTXEj6vkxHYzhnvPWuxjBgPROGGxzYQV32riY
CZvmnW/n7175oC18XYPdWvtkNCj8zkXneOZQehezAb8LorRx7RcBKskR96QOzaes8Nno5u21rmBH
FbkwtkaBMqW2BHrgDA2n2Zbmpvenm3jq9KXrPocB0mU5kf2jm4SMUzUSoUJDzFyQHB9r+lbFwws6
RH0399nag/W6NrXtr9MmTJ44pR/IMnS+jTVhItoBTDGxLUHHUiH8Qhr4VCid4aImoDgY8uk2MJod
0vF8GdFCbmpyBu/DGiVXMAzNGkczZ+e5wWo1jPRn0cWLK4A/2jCYT4x42bVGmhDOMMKRZPZi2yoH
Y11E9CtUUHQI2PNcyKdGM2AvBtmw0J2YnsEURZNVX+Zx2ICYQ3BZxTEalgimLVBcCcBEeq+iae2d
W4/NSqdutTICcCRnYP3Ry/D/ZNFXssY2ng0MARsQPTps8ciOjwhnyaUe5bh0iscCyR7cECIcqqaB
IORaw0obvbcNFF3HPOHXGlVS8z6HtmTzAcM4+/mtGarsFQFoyZgoYtTvFdeCY2DnuWdbYa1uRYlc
AX1msw2NUB7HDOq+CkL7Cs2IXDqOjVCljR9ofQ1gcXZ1NAre7bJ2CDxqivBy8OLXPGOhP5bgcJn8
ghFqaEi1m97xBBcnbTfV6tNv//b3//i31/Hfg/fimiYRF0Lz9//g81ee+zoKwvaXT/9+jF7roim+
tx+/9p8/9sdf+vt2dbv6yx843q3vf/2B8//xn3+Q+/3xfy1f2pc/fLLKGXtMN917Pd2+N13aftw5
j+D8k/+73/zt/eOv3E/l+98+vZJN0J7/WhAV+acf39q9/e2T+fEE/f78nP/6j2+dXjJ+67/X3beX
X376/aVp//bJUN5nVznKVpaSFrMb1/302/D+8S0tPgtlOdrRtk0xiwXw0295QRIK9yY/Kyk9ClxT
a0+7jvz0W1N0P75lm6YjPcc2GVYo6Xz6x6P+w+v2z9fxt7zLrjH+tc3fPnmffit/f3XPD8pxlEK4
J+mtBdWTJH2A77++3DI+44fN/+YPE015WWqM78GtjV01C9RDIzC/4NXQ4ZvveE+D9J5+enZ+/Bc/
36v91/dqiz/eawWhSFs618tQ663JGKro9/9n98DL9/PjyoawqWNVnEFxHXynQ09O2F/fg/Nnj8GS
0lZKMMgR1h/vYRqSibMKj2EeWF54E/APmi106n99NxwD//ML9NPdnJ/Kn14gexpQr1vczYQ4sR4f
zMUj+Ip/8Vj0n96Jo1zpaMuTimP05zvxXIZ8jJH0suy2ZraN51cuJxdgCOLjXz8aS//5XXls4B1b
a/XrSy/AEaOhTjX6X8xoiMIkPL0szxcdY2Uvr8Fm4LJEoAnwvCEQB+0rpqpFarwawatArSKzkSXz
0VeEU8TLFkb6IJ8Ndj8dkgQb7UVLzG2lL9v8mE53ZjRujPFdc13ofcQbbCMLDyuiSxQlwaeZfs5Z
LEEzWkRGtAvndJ3H1ZKxY0o6CjNW3/s+1aTYdwgFYSHTrl/bbvEylPOdQ7BzA78iBN8aNt1aqLce
xFsyPw9w4/xLRMHMK8OtM/UrYfXMC59LFquDQFE4Ec2G5CcjPCDSFgRhZmM3tvudNIEFblqEN0e6
/kvGwCRzkcvB81GYLEGgN9JQjTbJPwMOfTCzDlUPBQ9+XnRKpMPZZxlHyBq5u4NeChMx3sco4vzm
rcgfLeeIsQwEEfTD0iZcXvOI0FjiEY3rV2mu8/rYKeDfX4MzMwwbbA9zyzCW0mousO3xR9n/9BHu
72Xn3GnlbbAgs8fC1BRBmbHhuRkEHJW2eWAYh+EGqAM5cOK5x1VhVVDIq8PgvDolA9WJ+B008r4D
JqTcjvqrXdykzsMYPwsbYxniaGjuA9wBf+oOmc9utr2ygaUmVb0zzYBxG2nkw7NK0EnXr/TmJIMm
Egyk8aqQiDUzthkcRIbpLSosg/55glpN5FERjZU996beDoa+LmKfLrt+GcYbFK+MGzjtaeshB7iq
8S4vhlgxObZuLRq+EIosC+ql0eFEH811lCHxxDWA7WzsbWYpHKtZe1DAbmdfLTP5XpsPjTdxUt0T
OSKiU5D0e7xOK8u4r3GLTjWJMSgD0B/Z4CMDZ1lmxdITqwKGtKitdytEHBOiwLY6FAIknrsY0PsS
/BHFgrMxw2prjhh8zgKVCsNTPrF6SNdIblg5J1i2Zir/lIzP9tasGbiJ7r4s5CHrN32N6N5lWN7f
iaA7REB/6sG+VmW/NqLuNumaq5FsHo5OiDDsw10DlV+1t13q/6bfMqxdxX28GHlz2FlO/vVThKI4
T94C8FAQ2wLzmxOPzFHY5hLBSgaxDemYyB7PvUwdqt0UT6OFwjqxU0K7ztZ1ZGbJYFyGUb/CvYfG
LdxpDnizO5YUZkbp8sqgpma1bVXRFwucmTCZjjBY7Tos9AOoZwPvUMbBhUN6qTTqOuzfqsZ3w1I/
eKHvQ+RHHzVyiM76YM+04jhctBXtTLremtwsg3kUtSyB0N912LEqcMILTGIHXwWPrBV4xY34XImO
X+XYtZcFS3bE8Ct2q1+HnMV/1y9dVtfA6Yv40BcHht+wBQ9zcuPS1Fn9QTnyCvktD5EoTgu3l2K8
MM/L/jwNn5slgB+0L6QKNmj2e5K+eIMPLoAyRvFDdpNEvM38dUke7vmvhGzqrfHu/DIwbnaSb13v
gQohGS1sD7oNbr1RrIvKvIhpeQVlOrlF6C5iCPewcf/65P6nV3Xrn6f2X665Aw6uQFgZrO5m2wOm
cS8//v5/qej8l+Xk5r0412TNryXlzxXl3/9/qTndv6w677o6ynmsfyg8z7/yo/R0rM+gcD1XCyUc
Kk9NCfOj9HTcz0KbjsnEAO+c41lc8X+UnuqzcEw6He16UitTUtf8o/L87FqWJT3PPFc8sL3kf6Xy
VPYfKyhDmra2XfI6fqk2BAvYCm0cCe5FkD7qyHOvQEhnBTZVF/xqqEfGc8Z4bY8usXAuTXzVpUyZ
2nzudkzpsvvErv1N149ciAa/2lZp0Kws9GSkfdYz02+jhQcBJoGraD33gLpd85LAMbXQovwWGEa8
YjDmHZs+s7dzWtqvcEfiYxwYemmILEd9GRaPQW36142R2Ae0LP09C0lO87ORbhIXcxnBFCSLqUBs
a99L1zW0D95adWXtNdP1i9QJEYDH6GI3s8Oo4CIMqvkQlyoD4N9aCwTo4oXmMd3ZXq7euObP7w0b
KWip2bwAFy2RmScRl3GCB8ZshhjYD1o0y8CRwYOaZuCoJbXhe+cYwBIMkJSJDZDeIbNt35hSU0TF
YXkQTIOf8j6GKZmz27xwTPgYg2RNQF6GvZ8dZ9qUusEB7U8joI6me6HdNbeJlzSXTSH9ewdv1tGO
bbF2xggj3whlf1mNhrdJaw2lU8dBeYckHnNsmYJYzdnRPxaWKm4KdxoehWiJ91NRcukmXHKbSOVL
7BrBg5eYBHtqchbcKrV29tzkpAR1ULxkFI4bV40RZFH2qdLPGLe05119V7vJMkVVjv4yLW/LceLs
65EVxxBKH4fOLHZ1VzUnOvDklLQTphal+70hM/2FJyLYdQOyAVy1eDMdI3iQk93d+ZOJ8DDVbIui
vBtfi8pq71Baj/miaHGB63oGKVLlnD/RaGY4JpR360yNXOusdHbgi9V7751VyYHhlocIg/ihLbJg
VRW8Ktoh+QCTq+U8iXIesAzBgQ9UKZ6kyazHnRV+CwezFvRDjGSpX689swKmOqKEK8bWZS8+DZcM
I8lX6hzz1RR1vK1k3iMyZrfYjA0RHFHDssd2Ffnyc3Gyxzq/mS2CrAjc8dHGzt6lVeBdw5PIQBpU
ybBkMA/1yYOHQRYW2Ds1tNfMaUjTLroZEGIc9Xu/qrCu5234JEzLJ0PV9+LnlMOO4hptK5ctUD4q
wZuVlrF7Yr2Zbe3C0xe1Ho0F8nlmUw0x8Uk9wnUzcaZ4HqDMVEG6ahmtEE8VNMs2CtN9PSbkKYoi
9U5dT3arw0SSV1pnbyJgv8hgbr6ew8RdBQ32u1mMGHEGm9MFnHTCrYZSHmo76a61QyCjDPLke1Pm
6auRuCWTy6l68VwyATzsCReD19gcPwAVlaz9Q+wAPPYmMe4sLywQFviDQfYg0hPc39ZOlcF0wt0r
XqLWcxaNM/irrJvHK4m4FWcb+RiyJ67LpNbaiNJANZ+Z81PYZMgOfAA2m7RtrDUpX+BvYtNrT4aa
4R3DWU0RvzWh85WpXbiPPVF+EYHugIxADbj0YyP4mjEce2XJ4V3HOUdv7ffTl9pXgEiUTyB2Pyhi
jhs/Ljc1WvF92RbFrpsLli8NGo4LBeV9N6Zk7w5oUNShzmxIToVpJ3tTjRz+QTfg+mGu+j7nqt3r
LrKwCJ2FcLKoCn9pTwYaR69lf9q0I9PmgZUDJgWZkuWtMm0sDCH1YRp1chSI8C4HLN/UGo7d4mWM
OQ8hAzYRA1smaQ1R35Sk+TbFN/Z5Lkk45Nq+qCEgdRpoTUdaVhH07Ctc26wXHqD4t2JI6+/dnMZH
ZlSM3THcH2bMGVuBQ4LavE3rAGiuHe4SznZqwTKW0G9bVBSoA0E1FE3CfouURWixzKL4ULe5/UJc
G9uT0g5Vves7g3WqGc3VvWWQJAnqBQgv5rVYZCdRDEA9hyrFf1KFPYIrt4+oUnPEa2pfzRnUHFwE
3RIlg75pc3OgLRgFcQ95bHgPVYTQP7mo8nRw94mDuxrKfC/sa3Silf3gzqn4avJ2yxdjn6I7CvvS
OJKpAa82pc4meGnkmmL48DYuSXtM6z0bRpycYxT69kZPfiuvdYLLThpRZTAqTWzzqIvzMxmpeVAX
boouP4kipLQdzLFF0HkNxTFZYhaIpvAliw0yypokTTVdxTh3bOF6xHYLNKJGv2a1MphHQASs1WRj
FTgXFAqYbGG4TL/3zCgr0nM5CtLlQEmdYefDrM8Zb4weYtA27sZxxmLElx4QI5VbLnz0IfSTr+gQ
OcV0XRK8mT76y8Ixx5XRFBkC004343JCNF9gievmQ2tY1Yo9lnwCo2Ld0xzYBky5Rt+ZtSC1IG21
vLRgJMBeg+qAtyURy8npOKOHsf1iJDOC2iQMaK/qXj1UKB8fnFhgvcucoLvNrdk9Fm4cPqI88NgJ
S2OV11BclEzclwAdyapz8/6ogF8qlCwR2Mk08+znHqT2myXRVV80Nmkk0YzIS2DukQtfGdmjGxgS
0obTPrh+lR9SXouXauzAxiK/728sPEmHeRjwj1p+Vl/5VjY+eL0OSX0rB4+gPEP1O79IoLLH7BGT
qgke5yLUVyJNq7ug6as3/MNkEEjtGLs8n/INeTLtLa9rzs5ABTYLW5eMpN6YyH0IutQBhmZr/8DI
JLt369qEeIJ/lVxgzoV3MMHoT6IGUhr72uqUT2704nulCCG+BhP7Xdd58CxieH3LEV/0JDJrreUg
71FsdLt2ajIAvziNr7LJadMvvDlS96LH1rhNwM500AI9447QStLucZoPWB3S/KBjnE4xYXnnnGB4
KOwITASZOJLvpbLnpzk0s80UmMxMHJUBQfZMrorzPFyZuK98Gkj6S4PRGCHl0IPeaxWW9D9ph2Ut
H9tw08sINoUZd+6jG2ubFqqPfWMxRxMRv4z4MbXk4zytCRxTbxO+uytkOwSjhL3Bm2FM8w0tk7gM
K+owoNMKldYM9qbnFLjC+m29zNYAsscZ6qs8m527NNYpeh8HsmsWQ9CPibvaBpVTI4k0wman6z5A
jVePt6GIhy+9ETLYyDXFBwhVjXRcN9OBp3leRC1990WBV/XSslubFQGpfY9u0uYbuGf9OQ7Xcm+Q
A7AM4LJhb4c+ffRUyNvTCnIqC5KWdqayoPjaisRD6Lsb6MAJW+R0WlFIsUgHyIMQSNjvtgq6F6Bt
7lsH6mxBVVIcEWtFl4SCsReeWde3fahvQlwfoCEKipHZdv3LiNISvkkXcnHCabGvBZEkOrHcNZWl
jfEC/uiZ2bEDPh/vPDoC4kKK5FqZoKjy0Cvf8iCg+GRJu6uB4awK32LzzU6e3BgXx1Bhk8ppuz1D
Iks6+9DInSd/9sJ7q8pAkOTVl8Y0CF1nX/8dboPJRC5LT1ndAwhQZ3NynLQDzHHqNry1ZHA5nbFt
qRHZNHczHMzBhHofCfBhSTYuESnFqJ9lJR4KhUfpohAhV9uAxgSxWFYb9d7iNHWZDnUMV60mvkIl
2jlEbTKTPohyk4GAt5TVVFK19/oU6Rz3ROGhM2RxT5wwbllSN4PvqTmjQWpjAxOD5im6y62iec4r
By9qnSEfxWB0b5eFXigz9pFEVtU31t/OKmTzejtNKSixrkRHaY9O8Hsj/3+30SbAKyrf36KXXzvt
8938v7a8kcwq2G/9L9Y3+5fsJXp9+UMfff6NH320Vp9ZktCoWsKlVf6pjdbuZ0sxrmaNojCL/2GD
4352pO05fM+WwqW8/GcfrT9roYXJesfxhCtZHfzjX/uxO/l91fbnGxzz1w0Bf0OwuGF7I1g0ac2q
6OfhPe1JE9VNE6+TPruaYUr77smOiy9VMuN8CYmZ26GquO11d4tFiZpToFvg3XOr4+FE7WoQbhCm
/2KjwBbqj3sL/itTaE9oFlU8TvuXxRI+xUaNLgvdYeyBr2zjkeQpiSeP7mgqx1vLDl5UF3+P4cl6
6c3YkLjlTC/TiLl7HB59VsgXjCsvKif4LoPkxfZBaY24RzDTyQXUtJaMDrjK4fanV/5PVlNMSP7k
P7cdhiL2x1JM/TLGYq1jiiK34nXgqnllu9VXVOCU0U3J/H1A5FzgVA/C10SQewfuj7rHKU9xzcy9
P+Flo4UfjyEWCVTJF31jHaQmHKDzngfTug7lvIhzwgRafTlFyUEP1lqGoGnM8rIrSX/JqK+zKac3
i3HmZSOEYtt/DBMfz2DxkaBG8tUc3M/a3kDUXLdDgJWedeFqsDpQte3a9OLvTswTJcwRzhSYTx9U
BaQpv0uPWDwW9pAtqrhknB2SMfAiChKOo3rTKriz41KlyLPs3YiTh9y4bz2JzcKeMcC5wbMwcCQw
tD9ltLQRuFeUuqAY7J3ZgktRcod6HKu+xNdLjbxU4O2tCltu6C7CikMvC0kYRO2HDAJA4BJUxwPY
I1y2qW+uP34CzML3qnqcCi6LzKTJS+uaY+7m937TcsXFOTeF+N0/ju2iy76OdrX7iJggAvTUJcji
QnGwy+jZEefsJ/MR/eljoRu64Llc9JaNYaS7tQcowtO8Faq8j/H904+W5mEgy2DRdVy7yZRoK/yO
YlbNhV3FFFQz3PUJsXumg7dG5i+dXeGgh+CowM70B9SDEy4gA21L3W+Muq23LuOPiwnt20UW9yXq
+fkhRGV7gXH1BZNeeYGRLl9E3hNqo0vttF9pb52td07vOK9TIh4A0ajUgObXcshfBriAOJWGcmEn
4GTgk5HczH+mFeJ6pAZEsIiH/Jx2m0fG1jzLCB39qj3DX3z8LZ5supvIYU2BTTPQQ7kexPSFGd1F
goaSN5vnbNs2e/eC4Uoq71rjdCp7uDMslvuj9h6tFCkGRebGrftqaQEx4ANvJdN38BIeBkTON8NZ
PuglAQLeJONB499e+OZ4CR5pUSt5hmlzHLhAAilQ0u+1DfwzDG4zQWIceqYS0TOPlGRYUE7BKlI3
ZjCTtOOFBw2Am2IME7+UpEPFbILwdNvwXzn11f54n4/4Dz2/3DBEIRHOt7Z+NNRb2LMGMNWpIA8g
uA1DD2YY79W5oMu1U45CF8OVnobz1E3DVM4PqI7z1WjYj3bdPpZmt2HYpqGdYsKea/FldohKAYaI
iXOCjIXpRy+C4rrUMS69QFfYAQZ0nS0jCitv132hx9WooD+yjHK68qrtm20xzY/FOXnTDYAennmT
2ZehQITvo98i0KG5wmI/cXckXGLSg8+n2MHgxlyMqr7BPfDkQi9azHBZ5rjlXV7X2BBIlh3gHbNG
5dfUMD0OVvKUpMOpL2t3SfXAef+bnuNuhUWHnzCSl2SeoGdXAEDtvAKAARx6ZPQRutGxdeIr3rS3
hp4AVbNFgpF4rEWLOco6v7TWsU6bjhI8f2EXtfWCkAYnGdHVJIeaLPE6N7KVa5iP85DVW5m6/SIf
HwFKwWqylp3kDJVZ6hhXyL0QP0J2iv4Hd2e2FDmWbulX6RfQMW1NW/vWJznOGEAAwY0MMgjN86yn
P5+o7mOBQ+NWZX3VN2mZlZUhl7S1h/9f61uL4ThLIREmFowFjqCafV3n2UsQqt9BSApxxidVRV29
zwU9SwbI6LLDY88bVgw0Kd1o4wxLBry5ymz+v4nNcR2l7FnOD0op0tIRIiWuk7wcJE5/ZokqMnIR
3w+cBCzlP0QW6OuQklZPmZZCFk23VlVPxIutapYiWc0PedIS/LjMtmI+Z87g/dGXdiJJHJoYHsJ8
bza8Ws4yHFCS7kInj3WVjOoJvxyrQsCNV3Zz38/iRgskzb3BfhN1+ZJyrlkRvEzduNYvwy66KS3e
puCPh6/U3WKjQWhGSnJpMZp5ncSxIYMv8DwbyPIrH+zG+7xKUOs/ZowsMvzjZswTcEr5D3Vr3/dc
IUn5pzqO7ul1ypU0l/i19rqPiTAPyOCeljU2n0m9KkICGAoqz++PvfTTS4o7HDbM4VZk/S2sD3xI
7W2RwSQhp6zhm7boVq9Mo8D1n7VwOKubeWpvl3W+GJtbg5XJ0PxtMAavIp0e3NQhIgAMnBn9k1No
KgZ+GQp69s4Ajin0bXsfSFjZPs5BexbE8H01MT/4WYPduTcOrT1ddDFDtlUDToqlkroUBgMXtlrR
9VfFW1CqSwRvPqFufn6Im3M9wftPPf2nCO2ajFbzYqCWgsrMx3HCh1TyYeZkVpCHw40mL2IE52Z3
2Qt7PULPkvFBVMGLpaNcNzFRZNAPlvZs7QebtMEgj8WKdvF0r5vcwhhZ5hm2fA92CfX4hMdSBuXW
1ZGzGexV6J5WAEhc4flJvx+kvHFGfghmihZcl3VApSs28czrnzqAe4E/bt+Hx0yVZpNlnE1bqB9z
rrItZfL8Ol8OZ4HZFJsiJPCyyQ+zM5SbXBaBp+BfpJRqSL5jX0Ecipc2RD/GfHcSFOkGGe+fKDF2
dVC+QWxlfAHKW3X8gW3JIHwfEJxQeBsaRsO4xqeGQ8GSDvCZDi+QwTftl01JkS7WMJfDP4uhmu+G
snsKB65bpNFLP5W3XIwsXF5JqvORREGjtrHdG9R0tdv3C+sVQzY2XkRRAP5mDEtiVc3GvMoi/3kA
72BUjiD9YeBbiiZvUV8SMQk2sojzNbsUVAsZwHZIzdDVgPI3CAAi9cfX2Pa+v4Mxrn6m07QEiqHe
TDIfpNBbQ9nzKlBvkv8/iceMZan8i6HVPc1GV1252Y3UTXCU0Qu+HQqw/E0xZ9OmqElnHhlICS4e
qImj4Q0Dsgq2cNQyqlVcdg9Zw5UmB295TIkKDfJvqmbQ8ugHbXtKFZQuwLzg1dpAZqSAWQ1bK54k
phaMKWNMO5WKKBaKX2QrEQ1aY6DJ8qE4G8bG3lKSPVcGwV4aC9DShRKxoXnkBZPOjC1yDYdtP2KB
JIkOzYJIaYsb3ZUmiDYBJ66ta+ZBnPPoauW6QDvGmyUPAc/o6v3+JjX/CDm/bgKivTYuGXk9hFBY
LSS0JKZ9q/f2H6fvyFlo233dg8xMrduEL8SjDnYxxc3i6r9VcV5vVQuDTEP/z86lDnZ6ImFcehjY
OLMsY14OIAmGBCctule2KNJb1h6jdlEwJNZAnmVdks6NiL1vIFNNDVmTL1WPiIIKU7OFyuJh4MEz
rhhBZvoYwSwDy6bT5O/8FCkRgBB9lL+JyQmaNyYN5ueRVcKIeWMcJ3hbSdTSA7B2FN4gGqDqRVRj
EzKSvPgBv/D9Y4Q38jJM5PXk7R+zEwNaWP+sQKRuG7jdWkOdIab6Y1Lhzpfzgg2qSFpEn9CMuIdd
voZRzkfHoLbg1wGOlP+0BbFqPu8i1wGQoBvKxrTYgqJgHh3dx4LIpYZPvk+c23GZZiPJv6F+zSJD
a7/sYZoRWr8ZemZt2zVvMLc+8enehEMIVYe9B+uHS1QEI5VmAwMT92mVGwn+N25fReKRnStUhqZa
aTMzaD6nFwh5z82CdX12f4yAMSaTjz+yE0YnWmYX3VXpYV18rvP4T7J8yn7dx7TIMnQJ3LXZsEuV
JFaltAZ3+mwioy/vXCypW80N8LFoyaVtFjUHPJ7Mgm6fDDVuFaAouHSPxrKCpp0oAUE8jCPUW3O+
aeAkJFM9EqkgFveiu5kDn/MT5XkjxUEXT9GiKWJgu/Bntw7+pnJG7uPDSNkU5YZy6xI6xC2PzNig
juYtdkvqxuHj+5+mawAbpUzO349PKgbr4OpJQTP30fUNILwldJhu+alNToJb3D9LECzYcZi0y5BN
FMYIwlMi97wrCPQM4uwRDsn7Rtgl6o7uwT8EJ7A1GTgsmDZTb3tJOIELbiX40zQ2OnZV3mDfJy97
nF3wAgFBSNq9048XY85i7FgWX5NitFrapZ4NS1ERXBWticsgi5+CFj6TSrVb6LCbRI9egp4TDdEA
O7uzzq2Jf3CYKdjVTHd9DPs+5WDWDNGLxQLn2+2BtRCRVMnsDzn/bbL0xAtktNbgLm0VXIiQBIUV
3hPAnZLNTZOSS2KsU2s658mxEWieFvbosAyj5S8zVj3cz/c47nguy//Sd0LsNEfOGzk+jT0rVdaa
TJ8AVIGBlT4z5LtbKTBjdENLj4fzG5I5cHG18dY7JiwYEwG7TktlM8LmaLMUoA/7YV3nsOsoGgku
WWH7QsIXp3/gkqvMAwfFBbBRrXW85VQu2TCmBVstoLWpM0E5UiNp7E68ER38ZeO9BTIO06HVwm0m
9fyg0hq0drLrokWJ6aRiV7fWObUf94KSKLLJ5GYcLGhNygAXqxH7q7BIRLKiIc+aGGBXsSO4YJTa
ycZtGmouBNQzJgVxy8A/3DzyIvy+O21pkgAIelKiQVZqE40eG5PJkZ91paHpa0XBeVZpA/tjY/19
6UN8VbNxHWVajrIQgSxS5b8rSakm01IZSUxl0VzpoiSvatjUUKoO+JqofAdECLo2JchgcQfVqVfO
yQu1+maFZiDlOK9WRc+AeP9Z/2+rkf8/yX4MKnj/92Llffj2v1YvNOdemr8Llst/9H/qlYjHqVPi
ERNokxeJ+P/oflz9vyzXQoZOO0M3bf7d/+h+DPlfnOotypxS/Usr9L9lP4b+X2i60BAt4h+bbKV/
r1x5XF6jhWaZroI2pSxDou79OMhwFvWsVXPBrqAnFhDnd5iDCAdf3FwxlOZDsJzqYWnvws4lhSgg
cchxCw2FCGrYoZgttipixVwXgZmVWHWyTjv1JRzXVJcfaQlKvZakgovN7OOPbA2p15M9FF5tQ5dI
Mars0qpC52spXH4iookW+9tBz8kDa1mHcsPhi5ApDj5KI1EA/gDOzS1phzqbB2Gc/fXGvyhSCvOo
Rsnvs12X86ykUGkjGfz4+4o4m7iiyD2t9LFVdnROG9K5jViZv2DP5Vv0AM16cBaehDv1HPfQlra4
4K44PFdn6Fz+pc37V8H8i1/0xVvF34B+3HEdZtnjqQNIAy6gKs69sDZAfcXTK92kG1+vOvi41YGG
tVp9/wy+eEWOie/Scg0q84Z7NI7INck0TkuE5upCkpV8ltIPdNlwGC6yjf/gWrbL96JsYejH+vjc
r8qqhovmdU1KcmHYXPkquCafk2Zv68sTd7Z8uuXfpgw+DYldROHycAH9HT/Mwahm0qTI33zfnjWm
r13iwPypl5kOHRhrVNmHG8VOZBfqCz1AaMG5wbZuntJoXZb8hc4ehfJGIpcAj0nq8QRlWOva86GG
AUS81R7LDzlFvjadUPiLpTz+6ccjKKQbYpsGFpWPQ3OErd/ZTpB5ge2iGtHYF6QhhXBUpzN4mHXr
lJeTFmY/jOgncSUZZTk7237/vpaF6sNvMHUkjEIalrAtS+pHCxkPtSCTYGBshBNsnIAFaspucKCx
L+jPxp4qdGvjafv+qp9G5HJVVnghcIqJTx+lZZVJ1+IAhe6BSLyLKvKUrObAVp6WZtqGJ27yi8vh
C8G9YyxOeACHHx90Tk84Fm6QehSzlhS8nwjDYe/5XkWd7vs7E59GpIlclEoyUw2dLhaIj9dij4oe
hwKH1zkE/ETl6KJLOZ/j6galBhJt+gYM2Te7dUgjb55rUlsAArSnFMZiuaejF8uS4dA5M03BonT0
Ys2obRvXShMvI39cgEQwarV1OI5F5i4OwofJeY/t8ei6/6LA+9ushhtttq7hgj19/0g+P30WVzp8
jDHdpUh+tEIgpKubIeDpu4jR123NnrwC538DlFUejDR4+/5yS7vs440bDvYc3UV4y8s2lwXhLxsQ
oGWrk5IM9so+D/2DRWjOYJ5HVn0+At9JYnVfgA79/pqfvyKuqZjVJW1Mlv+jl24NdU2Fs409WJnX
NTIibB97mTr/YG7+RbP71czM1+8v+dVtSvqsy00yrK2jMd0BM3Tqpoq9QeYPIxYU9adKsmsY3rdC
B68ectanIXDiXX5avEzDkXy8rulI4fI6Pz5crPfBSPGIGw1LJJMr2GnYD9B/JkbzTKzRv32P0uAy
5EjwMZnHI0crTTvGsB1hnSm3tZYyeIMEbLF5lvdyHU7RW1TijUhnFCjfX/n9jR2NIlfSj8ZXiGCB
zd7HGxVzHMaTLQNP4itbE6qC9uTcMmqHMipemry4JKJCOx/FaxzA/bQjoX649bMZJcGmdrTqijh0
iDYdwSet8TS1UID7G9wjLlGR1lg1V3Ka/A2nLd0zUDX7VgNXYwiMa0BaF5rt+4cc08mOR+DBM3Ce
28m56gqfblXmXiDwPXXDn4YT6ncDJbdkGNOGlsu//+urAasLFnQKay8AQr+yJyqTw5Be68guPNyy
F7Ua8dFQpebPOPGsP42pj5c+3kGWFDCyUPMrj+KTYWJBirU1lBi1vpHkDXz/Xj/NRVzLpNvO9EAZ
2rSOZsWoGZoSKjSJhovQkGNuPU18tP0h8jffX8n8tLpzKce2TLHMRQ7Km49PVIumCZfMUPF+9afC
nZ+sIiFPufXXiNxJc5aHLinvtGGmOyabO1cjITeiZxnD0KKxmb9mwHQQurA8r4qqqSlkQNpsKERs
7Kn9XS1dMyZWsLm0Y3DQhGJAz2X3LyILIJ2EhbYBhsR6as8/vr+1TzoK1Aou9lwUFIrzkWsc3VoM
0DxrW5B9wRRT+6ywIJWj8vpM3o5tdRcTpbpJQh9iXOlf10g2UfIdfAVHborFi7nkM1swbrdBymf1
/W/7tOzx02jxSdOQlsmR5GgmJmwP3wFhnlQA4GzSj95plm38u/sJLrIcCx0XV7JhGkezYOfa0zj7
JmFkfvlb+tjIHFqM1HjE1hrLX9/f0ecTjFQoRFzbhIXFX+zl+/nr0+xRezXEf3E1F6OTUyPqxLfp
OJlP0wfhVe7K4NwO8nSPpPY1g+dnR7bF7tYAA3Jq0/rFPKEMNB+6zV6RHePRrdtmOUzCHyuvkbjn
h8V95rRTumnEDJa4fSZ9BtF5pM6E6u6+fxDvj/XDnMyDcAUnbI7XzFL60Zyc2aXQNccgvmpZefoa
ZAU0v42fynrThvAYCveydW2dviqJmYYDw7IM0cdbvwJTBNu5ojQPJJEmGJFa8DS6h6IN9k1iKEKG
zPKQBCnawEmdmSVJUu144rN5f1Effj9bEgoHHEi5B/VpSybnruE4mZTePIW7KrGBMw/mvU6iEUYD
tvi0JZYmYr0TveFV5aL7prRuUTrC5RpRVW3Lx4iqcAXGedWAbbNT1A9O9cLBda+rfiXsRUA+TmeO
ll7zJEj/c3Z9WtyjmbiCALKzRb43UCpbxDKIiXjleii2dm23ZwkxNT2QsY2iQEVlFtttw9+ulKbo
u8H+ploNTnXp8GmPLm0uwgr+mJN1PlB0EH2y7zT95zzTdu3gZ2613r8sO93caR1Ui8z2T3yBn2dX
FmZqI3wQHKXRiB1951ltA00kc96z4Higc7hQtYnWA/0lHOfmAhMUOc+Ei27sHjdMIZpNJifm4sFs
twmRn3HbRVsVq5+hmq7IYStXVe9cS9B/m5jmBEwZoGIE4nWZf2i6h96JtzXdnPXYjeBCianpk+Q+
G2wApil6+xMjfRnJRyOF4wpnWmNRxn06RIQok8tUytwb1ViSa1OCu59XTrcfg1juRNvB5S7cn45f
24cspbNtRgZifnD7dgL1uY3Q7aAqmnEF4BrP9PMiMmhgL4bwwaxPrKmf1m82oC6TIFUNhGDQGz7O
T9C2dboSdu7Zk0LFlFlXBcEPpMucWRXujIX69v3j+XxwXq4o33e/NiU642gigDAQZ+OEvJcMcMKS
L12zQN2RmJus57jlkrRCZUcH/Quc0SUNG6nLf3DPylgKOGAhFv3bx3u2Q8MPa6jInlYE4M1qXkgw
aDexHv6TS1obuRu5JzYUn9cB7lphdiNNSQFvPL5r4qxcOpEdhSM0XUSn0wmYtPjccBjD4gnF+1nZ
koDA2XOLYp20RDYUfZ8/FKW/P/ECjM/j0+RsyfxPbQ0k6dFuEb+k1YUdQvogJyxS06UXGtYZDRZC
4P9MBDI5BXEXcQ5NW+yt9Npq/ZsTP+HTQsTBFpYEBku2WBy9jlbFIqLlZZlD7pXsM6yqfzPGCG1O
YKFg6OrzNGrvOnc8H8wowzjcBxv17NvTUwLuZ1XJWa7GJcZWqT8qZLtk5jHnCLLrvv+VX3waS2HH
4vwiHIN62Mdh0ivhtzN4S8/wka0zDn+mcKEh3Zug6uRBK5yr7y+4fGtHE8eHCx6Ny4ggl7nSuaAs
f1Rhu3dqc58hdLOm2ftPrmTSxLBYiSmVf7y11MJzY4dcqfMQIhHXM5V3joNa+8QZ8HNBhRdNjZmJ
xQLmQvnk44XQltey1vjUUCn97mt17qT4v28hM6itFSE60LQb3TDFpnbdl7nKV2PhnPoNX8zH1E3p
EOicBJcX+fE30Nmbc4ssBy/xjYx2coibqQbNZ1xNjDi0H+eqtyNi1LdaPf3+/kGbX12ccwT7LZzG
0POOLt5PvpHkJQXjtn/0A2AWsWqJ5VbqRmXF76wOt4E7/u6Eg4FpmRN8/amMrl0DxRkJtYAZzJEj
xNiqR101MEBn4V80ww8ApTSFNSDh8uewNGFrMT85wfxkhETiBO60cfLwkYyj7vz7G7K/GKM2JB+W
N9A1n8rRbREKisSKh1lq2t62Qo4QdQ0dFSb391f6cuygKmdxcg2BkOLo+5vdknHqQ97qBVNmllyO
gAXR+wX8Q2+3e6MhOs9SP6FI1p49zE8udJQpHfNTP2T5Go6/S1oQFDGYBDg1Hf0Q9oSxrJGMErND
Inpon6Fb6ZfaSSKRU+qu62+aqik8LSeLueTk0vVvcRLFF7VtBiREaeLEAvbVD6J+g7uZJYV14+gI
F6LdLQsRZWRmoAAMpuYlqdg7nXj+y59ydNtIw0HbGCzW9IaObtu3ZYhsKc48DmELUHWnCQPjLaGR
nGIbNf8ee2D07G4695DJkAxikMyjmsmVRYW1d8jExN61MhU2sCXV4cTP++LL+vDzjmZLPzR7t8pC
fD/2rVPPl++PQEsh2FTDjxKh+CQvR+MyLk5tXz8fZVwWBSFZFRyqW58wQrU+jYS0cOVKI/221RsW
K2SyduIvOLV/alcS5NG357TNQOZiaZp89xC5828bXyHgnPlpEkaAOrif14MBgJOw6JR4UH/fU1hQ
RtsdJM1/YdMGqbIT29Mvll5LLK1JJn+OwMd9yRgoQj0F2PsLDTFzKVHHlEly5pjTw5SeqWkkVLW/
jEUsT+z6xZcvjHa7ZDGQljoetdqAm6fFfMq2i4JIYRHRA1cVwJ/5WkX+jd7Kp6x7LObbOU/kiS/m
q/0XW01WIVpb9tIY/rgI1IHdcSySKetde2cq/8a3WhJ+CjsE+kv6O7cdudbO7hGbkkqxE4FOxNRw
psX1qe2n+XkOFabDJLqciHWdauzH3zJEvtCToUy9JlpCzI2dHfbN1h97hIONWo/zphuIqLenBBzM
IOwDJ8DdIiiFiHeTd9f5+OJW8h/RZbs4vA3r4V6T429mH86bQ0zML6OQc5NAnEdpR9sGFXo01yF4
xyDNG7bj3Shq4q5U+EOnKLsqsvDn0P/5/vs0Pm+fuEvKTMwgcN/EsTNmnrpeOtKnlxLzw1KpOoTs
jLC0vsfaQiSz3BYNdpg+SX/ps/3MWyCtTABvz9jlkev0Uxqahg5mBmprT3ByKsS9ARNqzZileZhv
E/5j66ptjBL+2bbS/HFVuMPT9zfyuRnjMv1RqedF8TdUqD6+Loerp10BkR91CNvRKavXM/KRNRTY
+xHKJzkhB7/vrzuBoA/mhd8FSILG+9i1WMERA58Yy5bz+Uui8+xYkm0Vc5A0jgaQa/upGvqMSNL2
Yhn1Z0WECx5/eYMWfVMKee5XyGZ65r6DvZpIGaQyUhN4P6BqyXvwS3aR79IgGRZO9LAt4kfhIhaS
JMx5xGq1Oz1sq03o+hZwHfdW1BM2GwdmsR/p4X0WXKIZe2lp+J9P8cGsLbC3JAANZaTfkK1REdKJ
W4UsigXFnkn5K4UpsLHN+h6vcnfRufpz1urJzsRqGddEY7IdbdYWWZY0vNQ/vd+DISN/mKKJ7l9b
JjXlYTSmbdk2iALpJJ/11pbMtaVypsXgFcJmO62VxkEh4fDJYT8jta6MNr71NJtXoaFyMuPUawFr
VhTB78HPQ+ggNtEu86jwcLovLCR0T7Nb0UrhqWDsd0WI4DxOkSfZjaiW1K92G4caYcDu4LU+MCT2
GgTEZDDXeFztA5iVm3QISlJmu34rExt80ei+soaS8NXW/tmwMIQDaMg/pGrtHzPEMy3ZMf951eAr
EAHrtLnsYFcZeUhA9WjBLR/8sxmRxtVoAlYmulsZw+Xo9r+snoxvOcAoJzjXR9ndPoo4vImhslBH
HgMvp/WOEaldzbJ/833tsU9Nx8tNlpvZmS7yNFDrMHJwj06QM4nxsYh7s4wZTLVL8F1LS8OJF4R4
XV9lHezoNDYvB1UgLBQrVYGQ4XsdoJca5+EQjXuCNASjDOBqICZadlL+yfRO7KSEmDK5abhpyTsn
w9xEiDnE+Ieqe0fTq/U8gHqb+l/ITZEXUvDbJjbN16y/jMKs3ObRvB4FZgVLlFeYYLxZoSjPbBTl
eiGDrbOffCrGpgXWJMBtOzRTsM0BwPZ6yQasem7iIvEKS8ZnMW6D8pAVL43ERlLH1pleuTWepF8z
SZxUQcM9+Y+rWBPtLuhtd6MCw9lphmHs4x2LWr8XVYOu3aWdVCOULmBrRL1RbTNdXnc6PZAOk3SR
W4y7/mFOqUzq0V5LoksrQc+MAk/fap3mDTZCDkbv1QijZwus39Oidl8a1u9Wtfh05jvfHfcJMScO
vmCCZc3HIBSvIhSInqNgWuU5VRNj5ayiXNUPsheCiFr0+Xzo2SYYQ3vPs9z0BkiAsbO8BL7IPd0j
fL8hU6WZjE+TKbODor26jq2Muo9CddnmxniI2nETOxYZecS/U5PO5KGdDaxEqbsdH6q5GXaGa3sd
aiTGovNMFEUCvWe8KBg7u2gYo53Z9xuyeuWq8OPnqU+CXcnB5yKg5bDYAAIrvQfIFJ51ET6/Acr9
ltQPNkh5+py280Zf6IK5qnTU/bHaOGjez+IK6BlOKXmI1Lroupmko2Ez27626iuQtkDG5Bp3NaaM
tnzJRYhukPrjFkOQsdbb28gv7PMmAiGE/wJorqGLTWT7z36ID8oCHXE9kOVA/3tHcVqPK2dLeDqa
e3+sD7NpPY14E4RuFDtr7L0o7JgAalHvR0DVm0LHYdWIvL0aqCutNKdbd640rscipVyrZ7dN+jNM
4TumEHIunN62rnqKkbs2Qd0u8eSERdJvi4nZtc7I48xy7HcdagqywRVjJBnuQsBxWxAkxipwul3Z
+u0maSILoP88E9EhYBt05LJ1GE/RlYPQ07WfA75mL8Hbua5nA7OTq+8zGpkUPAC+RxLJ8CINznN5
2ddvmptuAMcVCh52YJjZxp8jsY6m+klQTl8FTUAMq6bAiPDfjRUE9+ofv9ylneVv/GAGp9ptgURR
viPYBicF9cpZsQUJFCF/8Sv++GQDyG7YNkkFdbnObq2ycfFQikXbjIrE0R4URwQ/mv/UYOpofo+2
F5IstS7t1vw1lKhY2FF1V5GDQB5Ogob6PSrPGxdrQSfM6jEJxDVhltnvotB/qJ6k6bLb9OCPdnnF
pGb27a7SIZdgYyeAN7b4rvk4a8I9t+PYsBmnBB9bxfCcZmIjcSZqiYaXb9b8DdSNp94RUAp6EnJi
Kankz+TbdDEIg7x5hnlx2xSAieks35LpINdWFd2PZlNd0qIGdETND/8Ek1VTI2y2yYpdoxjTNpZv
EQudQ+GIZx/rrRY/zJ27gvTvXmJwwzsoIQLkUaHBjAGJOFlGjFeWeQpO0X0zZOd22+ck3Uz1ZUcu
LEzzeZcZk9yc2AItG4qPR0EDDaMD+1rplOuOG3PKrWOzWsw0NoGpBC3kw3okVOh60si3xTo0XySR
c2VwmtiQEeZQp075fGEEFjVyZSW1ja0GROU14Vd6LZxTv+/zgZhGnrCQgy7dfmhuH7doUN1tF55I
4hH/TAk9PRg9J/NENrca6+UsMGsOEHBWSMqfNHt8cpDEc1x76xr4mkvq5PfPy/riedG+BLeDsBL9
53GDI68cVAadDftBc15kO2iX+HY7wFJaDyWjPCv5iHZzkZOrWYib3moeQ5nt4Z23V3WMFSlSkCNj
4mG6eHwgSGHcGy4JkWkV7A0dpTgejWSnt2yYLXvEOEbhzE1kcGl1gI9cdCUyX7wrme3Fo/WKR81d
q4n+mFAQsYbsrgKaSY4lW5uBjp/CeLyj/GUMNwLCU0pcZ1MQgtViR4zJV3mYk+rUIeiLXTUiWxYd
ug9LR19fDkl/NUaNhZK05JV7BsbYTT1Il/DU8q027QyGDmkZsOCaddywGQ3F2YT/2fSDdGPmKDwj
Z0mq4tR0oqZgfy55UJZGCMSPArHCSfXjj6KaMQAmgWuOdyPapn67zSzHOkSEfa0BewlP86nxqMg/
uIHlboc+RPgfwg2N/Km4TMOyuJxMznWZT5SJdlV3ZA60Wcd0XdtMzY39HOdS34cDnJi0ddbCCk04
8Zm6d9oWKtDYn7ndBNgNfg7wv+5hsU85dnKmTayVMrDVTS3gAtArfsMUDQtIjemqGeeHzumNi7ov
G/YPTXwnm/JPa1/BlBqfJ7spYGNWN8ko1KqTIAVqo1vWkcGLdahGfYRqhE6qR9czvjVa/qEKS08Y
HE+//zC+OIajZaVgtihVqO2hsf7w1kGDlChC/dAbOhKaDLdT+9QA2DA48xnhyOF+yOc/ZegS5mel
JLw5FrlEI2laSr/FduefqIN/cRSnMY/8y4RsYdGUPJo4SNQs9bozieZwouI2Ufj+idHJFntuzb4/
EOdNauqgbq29NZXtVV/lnDPq5kdXpjooGjmuy6icOEsP0VlZ99a9tKJkm0Gygru/spokoAaGYXV2
FW5egvzu2GezzVAdmTwLy3hJD/BlE/3ICn092lN9YSyb0jFJXolPrC7qMCKDjcSqE3PmZ/UtWhqO
kMDaUUFgSDoa667jx5zP7dDLjOK1IgrOy0nVWFUKe5iBRytpWoOjnOBAkDXnjhWWD30w/2ADa18S
6njBssqy6QLPSSKNfHedc6Rh5XwZAuhPmN/0vviR1m58f2IMLe/k42K06PNt9P0cy6mBHp/HrcTO
GtHBha7YzeZ2+ANFC3tQjt+EAEIP7Lu1j7UkruWhUdQmMxcelvz5/c/4XMThV5gMYToKCyz06PG1
iW0QbpMlnk9xRTRweBqVnLmze+I6772w49tFSEetiGIRbMOjypU1B7T2G9YSLnkV2ETZooZ+cgvx
U7OHpxmsHXFhGq1idg6li8V1ApOxRcoAZXgcNkmf7BzOwdJctEq2TUWlGne5kFtd9vcae1dUK9SN
OrQYaC9XRawHK6G0G6uIYIC4ZBvDKVrborit3rdPaJRMnjAl0JjQsn5fCRzr1aRu/v3nKw1aJ+DT
lxF69HwzGOYzbzCm+txTqBvVT8pYB2ILT6nKvmhIozfi+2cGWNSfxyYDJpkW2+YcE+I2tXcF6fVE
KdJtubZBWHUd0UsmUaMzYpmoWqjkAW6+7+/1c02WBpUNbZaMVh2h81Lv+Wst1Hobpx/hM54q6hd7
ri44xb+W6MpLUvy0gDKeG+M5Wlzy319YfC7ScWXGlEEnkO3Tsd42q/ymc+ck9vrB4oRGda2StKFs
R1PbJEFeEidLbpO/zX3dEyZbKINfFGd3mEqfw0a9CI1eMfw4z5HBKVnjJ6MWtVG2dYtSjS4iqrWj
En8SQo3CwRV5jV7fpSEKGz8hFTyS98KNfhTGO9P1bl7AKlWFfEIn776BfDlONSUHWsut1E4My887
TfRL7ISR0WKYQWP68VVxoO9Cvewjr22Hl06Dt8v88/1L+eKdfLjE0RpZVjkJdtUQ0Sr0XClouTS/
A3tp0CJItU6MgOUzOppdPlxsud+/hh4VlAl2V7ccFcsf7FZv2Dh7bF0Rx2pv39/XV5ciCsHFDuXQ
Cj1Wn40c20Oy3yKvcuZLdMgHNgMPYsrooFR331/q/c86vq1F5eeghqVweyy7mxq6Y75YbmsMtoEd
046K/jR2Y+2CAi5bwNlXJ6h0mzKvbZRB4dTsL1j32waoOQv8vifV+qJs1Z/efIVa1xP8iz6GDmO8
qpIa0RapAe1VW5H+11t0gbryF8tSDlKIkar7V26mSGoI9R3A2W4dEWcTmUQdTynHE3JIIEjMDM95
rBfcc8+cXayJg5NbRcDwyiQHc41wuN+eeCzLB3P0WJhQaYMg6KfGcrxo1QT3gmqkSqYyHcMl1IXa
XC/hJBqL5MqXzGyNFqL5MtW1A61orRMEvwZyvOE5QizWupeu5yxQuNBQp+AWmiNzc7ZUU+rIG2Fc
L7lnVDMa9BEg8ggo2MVCVte5HlIIc+cN4TFPsWxf4Nrc4XcOKOLRlzANhKfLaj4V6V0Db3URJMie
mSgeUuLnEOV8/yS+mvRtmpviXQbE9ufoO16cZSHuewZjRy2kaHv2dmX9K7fSehPWZbjpei1adVZx
HU8mN2S1PfXw/qT86qsZeFFu64uljNOrfrS8V4VNkTvKQg8fzbYHi+0ZWUxCxZxuWxk/23PAiCG2
dYsZ6nUCpngOtHCj6lFcLnSJfhL2bTjcZDAgDtJBYy6RBsaluu8B6AJMgFBrW8GwV4X0dKetroVO
35z/w2IDmKbtbFHA00LrXI/pXbT2hWzazsuqqzHGctcSNlGiI6FjgBShqNr1xJF+HcJkhe9Q74LR
bM9aLfHs2SCPyVIXnTM03oRhpX7C0zftcpcbMBIxbfS0cwA6Decm0IFtIzHei27qzmiTkJEsTC+b
NGcXVH64Zd//BNxnTd0nWssgsTDb+0uFMldY1Tm/UAzvueN1i99oAz33Ocnm18DMDmZfQtOIsavL
JnDXtGlfLZ9SeSsM2mL/TdmZNMdthEn0FyEC+3LF2hubqyhSF4QkytiXAlDYfv281lzGkkOKudgO
2Wazu4FCVX6ZL5dhjVOawOB8gwdToUE0zGB3qSIHN84XetpNct1uH36RmgdjwNaLaBXFhak+nNip
PtaFfM5WhrdducCX6G7d4gO1OLvGVpk/9gYHSrSVPebrd8pQUl+2G0RxlXpKjlxUIcoP3cse3SZ/
dLL1baqcH/Y787N3IHZhszlEQxfnjBF00mo6Wmjedqq694e2Wn2mQT2wWvvdLAjINTg+kKqRV3TF
08J0tUdoDpjM3YxFZWvoUu8XKsD6MekF7drT1kDGLSpgCEyk9o6RAjWlipl9n6j11pWTC5Ms0Fvv
ZHKpENXHLwmJ6Zu3GZ9/qimFuX4UuwXbFnPgoJZH7pnO96zhREDoQynG4zK6T0RIsZNNB6CkfF+7
8oE3tUgGIN3Rj2ql92Hk8yQazn62KofTRvILNsn4XKRlEVJYfUdMYffrjvLwzCw/4yuJseFTacMu
Ie4Yzvh2a824Ymoc6PTpTTM7FRg3edAyAIOEguaEoTQFFoi5vop6N3WgtprJzn4q4LrSEQ7RFkcF
e1ldvwHRIpRiOVdRUV2mYLyhrY4SUKDFr1PVJm4+ApYrxR5aNn+M4eOEiR8et0AsboR3Z22QMWw8
vLWunh3TQQZ0Rol730WgXtd/HDlVkWdxGTeZcyd2ZoJUcIYUHz9v2O2rYfpaobodV7t5skxlPUnh
DHHZK5e1fiTqln8otH84GGH8xbXLp6Wjq3Yzx/M4dly6qM+R1Kv+TnqMjNcJyJc6dEaymtQ1jY1q
JoLWGSJv12ZsjGjtvC25cayTIqVzUexvml18awbmEuMju/BvgvY1/EMAqpZ9DVO+TJKih6UcP/jE
i2goeO+pMTiJ1slPVtnjciCM6u8gOZLNol8I6C2Kqt1/6rm2kKBIE9NXah8yZfk6ACSNLQUDD1K1
52uGBQo/1YKG9hJTdY7wEp1U6wNPe4FGg2mXiZFRlNWxWNqAogH0WuNm7c30Zw5K7qE0FtQrZXB8
zg8nd8pZD7ZE3Pqmy1R86Lb6qOJMuQMTfVFpnKXA25+NfrqzB6jBFVT/iXJaXypga21PsXyd0OP/
nmzoIOb51AS9jttcy2Yezzvitw403l+BVme9+840EMMxGJl46hW/tAF8dY5GvaKnX6nwO6s1lJqd
jkCfcT1NNWDNNp3C6TmzAr36sIT9AAfhNI1vdDSf2KvOEa0OOvkZtAfwqo0HvyS1BPsHaLxg6Ocb
UCY9agacQsuaHwrxrGTzfrBa3AJNZUV7MeiRCWHtrR07Ae/Bbzzg2zO1mxWrR4jVNizK8qMizQjK
o45qBCON/2ciU8ln+piVW1AMtTzROL4fdO/doTl0cht5Fi37H+iEgXlLyOmbxji5lPcrwVfDWN5E
ObVYM/kq1LY7aMXCBMmdDgJG8UkrlbNsYBt7w0NL+UVYSAVrfycYWW5OQqFYUDYVYqc700aEuajQ
LB40Zwp3nNC5zX8MtXqlfzuspjSS29BgZKiOxqLa/rzg5dNlOyb6ZElfBXQ45E+eRwstRZYA8RSq
h+CgBb1aAtGWx9LczKOwjpoSzUv64RXGXdtNP2p9hbTpoR+Yq/fgtjAu5M1PYYO6qQYP/NqUx41V
iWgx6XNm10q1o0UiqK8DVZLO74gjzeY5NcmJeqwDgC2ByUwKHup1ZxfonuCN9AGmfw6A2AKWAQBO
ep11YPFlzfxelKaLuwACdI2obrXGs0e44GZ3hS+dtQP7THx+bKD1kNK6k2i68pprzhzUc2HFMo0s
T2EYv8tHI++0eG+QiPtG/ywz+b5rDE6BylXB3vOAKuQez6K77tWohnxsAZTFB0fzDqOeyuC2JEGg
rJjffahb/yXLskf6/azTWH+TcPw7BPgQWvp1bPSLKFV+f7dYgE/D79uvYqPfB+xmPEoe/IUD4tmy
nU+GPlLC1ZryPACpX2XthlLtn4dq2gN3oOYz5UHAxdz6WcddZSniqyRXa6vy0bZ1sDBVG6tacapG
Ww2ZRYMJW7JHIoahzBnCqRldAy6nsygrdDtYXdqGigl3tyJdkGWK4T3QRvm5gylMyUge96NgUqI4
pG20+92BdQMghYuvFBdbppRr0TgAewEmEghkCFZq/0ZJKZOzxnvYNBFv2FsgKXVMO/HXZMqDsrAf
2ATlmKJg89Hb5qfRxYroEPChxZlxn3lKy1weHGOI3Gp6WHZyVo3tDEmrEXZxJnYPG/oNqo3N+A3m
FQkgBTHcLbMUq0ExMscFopjmxZ1VqF8M+lSCXNEB3aY94hMutMzIDovNtnUtZwjxO0JO2npqIADT
gw27mxu7jDse/7DUWIM7farjHv0xsHPMNCwkWjy1uZ4QOxkwXsOtujMxiQSVKjtALssPM6fYzRvU
f8qOrRyB4DDfdLAwWNvgUWP147rjNsTEoWYXR7lKp36mpm7yqT8JUpXJ4yRqSF0AoXib+X6rnxah
qur3hGGpVGMTGGjG8qDaHT1sFvdz2mLhg1t1Vlhdo6m0zim2CJZCRnZk6Oa7ZjfXgBzylV0PMLe2
7wPDkDwDlyqam30iEsPQIEPykrnCNLHvY8va59jdJJRs983Js9pXmEEknZs+NI1TxC7cMZpWMrYD
1u4FSm3irjUl6w3HO2I0J0Wo8YjFIEYhTHLCtP5sde9uf3NTuAt734x11ab42oYyOdgPJjPPTGrU
nnBmYiZtNoFu9mZc94V+aEb6SqyteC6N8QlYtoLHpvpotYmdp1vOwa7niCsp5deAvbPzZFHrtcrQ
yPVboZptwhB0QBRNsxoRj8JBRd/apMDVjndB+sdjn83c0qzC1VXmBO8iezuuIb+s9e2Q1e1yrjVO
WJVOB32r3BXr2B5ksWt/OXDd+pR+OXqaOkqDSbwegQtswL+FBn5i27HlTmPAOx+ptsU6TPAEYJMX
yAnfLKptuG1g7/lQjhzNAT0uYufTn3gQ3h4nfSUCCodLDsb6fNg2zjO904M8K8anvEXurL+AfJlC
hYvtL+fm/zikcWLG/4UAi5P7NzmhoDQ5rxENYjbxXyfRfdGxQXWmB8yTlMMRxeZtXb63lU0pGF3j
bDIga4psQNH3aljDBQXgNUE/AobnKvf+Np/9TZRCHwOT4t7iHAQ6f7Xzp9vKrXDbZ3vCuF8GNN3V
UMa/fIPGbyqld7O98nRiXIeC86tz9GYJkA7VEAnRAao3ZNc/T9x4jGf6F2IvXzMNC4pOb3lUNYN3
UjYobOkK87XbSnqkhcTpMBn3+NVoAiEFGIHp+eLOUPFAkNFx2ILqVXPayPe6bh8dd4ArQe1xllPb
ynYmZ0WA2cwRcPDltFgYjzV69Ua3np692buQKSxerSXQkcSvxK+5ulP1q+7V8urk3V9s8L8NCvks
GDiTozH5PH7TsnaHWvXKHZEBey/3q6owOYvVvq1WE/8AMXrK3kaN4sA/yxb/8bI/Eeh4vsFhECv4
9000rr0zu+2Wg+rtCt/spUVezHaTRe/zJJ8d8tdddm8Ujv2XL//32xfMiQk1ibzILdem/yLFrk55
o5yJnOhoA+dmYFLUTvV6MeaNkZBZnrdUOFGfM0po3O/03LxyXJDAHOvV92SrB4NbwDVIt1M+cmnS
7DVH0EJtxPXHxsCTozqwbQbCc9zAf9XXf9O9+K1VkyZhJgqqq/3KENFd0Sm8wTQ2GKj7isjOzHeV
g8vUPapV/Ke9xxNp3vJoq+yTaWTsJHn0zv2LTZXE0VGXOVDZooZD6doHgwUXm94Ps03T4yhUui4B
hddyqI9Ujj1iz+MIoxdwkdNPTDZV9urcMKu2ntpJ9ydTyZ8EfE/2p7RH4SO/y7MyqlrxRVnh7eXm
8HW0U159T2kObpSvsLqri6BFzQcFRJGKvTswCwYIBCvjYVXT6gPZk/lg9zvi977K41y+TdlQn6tq
dMIC9CbI2/wCsFa5y2rlfpacwEoTBLTjKhS3eSt9EsuNaq1zl/Ew9NlOfQeMWgZd43wUvXVlWD4f
eqmBotTtJtpVeexT/mshxXd7EQw4q/mtW1FcGVUn9aZ/bnZ4ramzzafdQYe1aajVCkUcyvpaFS+l
Srwwg8dpt4AO/793ieYQK9OAeRk2aeNf7hIag/gdiiKNJdbUkGeKb2qDdzcOhO0LXN7+belSG5hK
f37dnzOpf8mrQMVgz9o4R7lHqAP49+2pVJ6RdsWUxqa2F7Ep969pP7nI6VvvN9rApL6D3zmWAPSZ
xj33nujvYUpgF/Yo+l3FYSQym3hSeVbSPTs4eRXCLu8Th7ygz7lF+pWkRnoz0meFg9R1BzR6mTem
NP13TdmMeKdK0ccKEBJnmdgwSOaDbKkRpKhWXTCQMtxOSt342xzpt5EFb5ykF28bswsTpV+mCKtM
JVqf58V1Mx3VdngrVGOLJne6WEr5Y59a+Zcn8u9PPM1l9MoNDfTC+I2uBqpa0llkupT2qOy7p6IF
FD28/fn7vH1dv3yd/HQAELw1lvpfBxbZoBUIDzeQx5w+3574xuhK/0ZT/PPr/MebIRyGudwDvUXU
8JfxHx42QUlg7cbpaqmg9LmLZ3DCf36Rn7HOf78bXDYE6El+kr4AIfnvizN1JDA91MW41iYjBtYE
/pTmlq3CjbY47PcBcraRo2acvm7GB696QrQu71rhmWTZiegxVICHQQFWY2hkBgtODlXWfOesuCbo
6cOrt3qNbxWY6wq88geV1gp1Nb1T42mU/2mxqW7d/UBZ7d9uPOe33eUtRKpxUtBwFN2yWv9+c4gP
Iu1V3YzpQR/9UuTPdr/m4VCk8jpU714zWkcup3eqDU6K4ub3ZQ8KtN4OmzM/NrPOkQvIUdw4wx23
bH3Icpw9cgU3wIMDAcjVAhRFfModnFC3pSVvZXJS0BnRt+ZhrebaV23ctKJ292haceZovWo8DV5q
hfNcP6/jZvtlxxzJyrhhbad6KkurQvY2B9CkC46FlgOCu3cydGqcq0yn6iOH7p5yoSo7gtrbcfvO
P2bZW6ei3GiXpAQumTOve5+hDYTIJGhUOtO7yrijgnJLMAfroRzK16mrMXHs1ocEhtqodRavmr0D
KaBG0sw66sGNgTYBgWxHl3VubqeiYBmqFfNNWP3B1L2npTS6qz5U18xWskOfCRlZzm4GjskZ26n6
SOx2AxHH6YN+1tJTMY7f7eyElax9WYR2VjxOu1aGoEb8iQ9uGJznpnDpCx0GP1UV5UmX88WhLQI8
ypSYg2fFpie+uS5bDqYE3c2csnGIzecHCgq+rDBY971yzjujk8gbRiMyWq0MTE62QbECbK3B954t
3Fu+cVMLEN7EjcHzZV7VD7RI5ezeSjoMFoRjYX4uh2G444n4Jq0JNdPrlINZDqG3uNmdpIgzzlTw
0kXBDotVG6aqeQN1jDJxOCheVSd/F8NOuVJmUVmejnQfDTuNX0sD3SV32a8yMtRd6h4sgM4Qgl6a
amhDKkbw2zY2xWZsYO4X0V5Ri89ISCkOrh2Hhj2fs7SMJ7e1Ir2jI7Urtezr4Jxz1/U16IePdt98
sxuWfKVfZ9DMi7xU0sC8NpvDUbdBsOInTjEiKk2wZx2Vp83cfYJE8JBKyhGMyR58SA1qWHSmG2Bc
J6Yz6ZFDKeQDPTRZMA/e+EKRyFeD69/wtuZpx4fGW00WAuQns1PWkOf+J1lUIrQtJ4L6Nx/41c1I
4rtOnNQso3TnOQhpvAvSrH8QKix9BMRpdrJ7p+8wHa5UTCxOup9mjQkGtfNDR6MKJ56YNHp3bWwm
G+Nn7Gz55/lWETiDBWf2wKSwddrD7oxNRE7knmN38zkbXMjaehUVbTFGSqPkj4akgVqjg0Tty0Nq
9hjxzb3z3dyrzzOc7dbSXz2sti5CJ7aZ17nIInZdBoM2hNtBoB2O2hjvNmXk1bIF06BvgbK32G6N
dwRUzV9SyzgwiSojVSl30BOOGztZ9mXEbH6S1MutqsGeGfufv6huB5bDITpUGpj5FNi+nGypChR9
lpQjlkyyAnbAXWAkzVKwP7S5C2ih5R2pemSvaR9OPT+p3Mvmpa/26+wO20HZ0+WYg7haxrS+9ESW
fKPRrcPSu25QsuFFJqe9s2UPwTCJ9cuUi4hnyFA3o7QWldV+GlW05M7D1YUffW2K7WFsdT6CfpCR
yJaj0Iz64nWLB6DDuA0aSY+T36ZbIFV/2KuHqtrtkAQ8VqNhL8wDivxLusjHribjlpN68D03jT2j
7322onQdcRw4AFwwQp02sqZ384PHurVNxNigW7+B49aObAU2RsGkFTqdbmAdPcuqvflBirtSf9yL
uXvHietz7kSNpSczZs3ZKM9gybCtwrnflra60iaACpX1JiRWB5s/Y+wSPPJKgObSeXnS53l5HFoW
ZMpVWq3ZTpit7pWpzO+6SRhX1RQXYR69ltRVulW3+Sz5tG1jlNgZ7fuqx7Y6fjFmtYrw+nBx2VPz
7OT/rLWgfdIxmVDYGiLnVCELrN1XV10O+uDQPuPSppK3XNVsiD/9+bFv/741w9sDNcul2uvG2vzl
sQ9S3NM2N7dja6W6d9u2Mcjs/otX4i7gxPxSI/acNBcye56S7GlHOP2KrmxP7IqijdFbktZSD9pN
qxIsr1NhnlSle5/IPvj2/NKqyKOORdbKKvFpsRvfDgS3/UFdQz5+72ysK5+Uxsq/roZxmdGpKONu
zrvQZn/WlolGeAJdtXS3k65lW6JA52YvwvDAoTSPEuU1GW/j6U7nVG8AM6ta82iI9WiLTA80QSR8
V7juF2ZsZoHxH8XXiVy3+DQs1peJKE1kyGk8DEZqcUl6aoT5TcaFvX5dlXG44KbP2KW/iIV2MJE6
txAi/avLkqbxn7+Ln2itX7ZgeNNRT/j+UcF+takvU88QBZ59LJStPMph3+5Gay5CZ6o1THzTdM63
9LlhWeREL7aTxrJO26p1dofWOu/Se1XN/rQw2tzqjKIa2pf9PrVb1qXVORe5HuuzMh5HjdkY83hQ
9FN+8Vjiw3mn1XWj++Taj3zaf35fvwtDMAwNnqVgu3BO/2q2mXCsqXsv7DifzJbjzf6NMSS2EHeg
dIFyMHX2gPdQpOkv2ab+RRL5/foGBGdxBgDvcDP83CST/2NgMrDm1utO8GWrOS1RjSAr9bhQNB5q
a3+5Pd//slv/zxckeOlxInBUCDb/fkFaTh1mHLygpGIiVtqivzLyBOlgMeZhg3/6G0TjP1/Q4REM
/JTQ9q8w0Kp1KcZc2LgTcTi6BhaIZjY334A3KCjYxffGhPHP3+jvJxKg2QjsuKewBf5msRX8m4Wy
z1tdroeojT7n87X/TVT6r1fha7spWYgzlqP/+5N010yxZqtxOC5nb0NTIjvYDAv+/FZ+vzgNS8fw
5LjccOZvrATSgIQpy463ohrAozxkQ5U6gFbT7rNqKoKFQicGJtdaWV7//Mr/8b1BBr6FhhGeNMK6
v7492IFpjaXF7MQFs/fqp4tJ5YabecmkqlG/Y2j880vefuS/FxgEAuImODlpI9R/dTUREqXAaXLs
eGFfs5hb4rBYBM5iVn46DH85g3OZ/cfLwQG+ZVxulO5fE/1dYelTkxp2XNt6jkVonyk+nh43UbmH
sZztK1Gr5XYF7c5+z0ByTjTWocjts88qntEAHOZ3VmQSn/ZGiXtZ7+ca3dXPVWJ+RMKRTeyyEhdr
779pvUJaUNX7SzUZFiaPtiVu2n+edPOuZsLyUOlqd0qBqKc9XSFCkMMl7szpa/auLlMsOunm8DDf
WOYLF3io6k3l0/pODIGkVrBo7QdqVUW/vDKHrlMUQc1kNWAwSceyujKLMo3YqNB2dZZwX5/Mx1Zy
sOpcJlN2IyJdEc8zdyVnEkltLbNO5tXyWNiNdueu7DF62bGrcpYH4/aXLiVA0PY6llUyPE4n6xCh
DQsDfUv6wi9eKOStlbb3+zq736qsShTc5U7ZDC9OP3zFzowopOdsusdRTyyBLEwLOE0h2jM5OnyK
s6ccykM76vej1l163ZJJnY81jiXPuttmL1bXDScCH979uvZsQSpqr8AZOuefovJcmjNBPM1hX4Os
vexGGuUdjdMrO5fI2ecunjDnUYJnh+bQXNxVoznGQWAdu/5CwpQ6FjAHwa2Rt+wX+5DS7Bi7+aMu
cYYoxmQGO26MYByWB92Qoaj6M1azLfwpMXdj8a7oGHn7kSp6jAJ4uOiMJD11UVfnQRk3endttTwV
GTkpJq88cWj+iDCkQawn+xrNtfqiWtnbhkwW4c28J6/9vTP+cRx6RrRKUI7XkHWAHZUJA+eliZun
yBxIsHobl0DlWRZEzn5Se7FanIrcs8bBG8uEKjonmtqKWS8puMRq7STf7epAkPRiDykF7iN3XY5L
ODAcQPquebfuFCgOafsgpbndiZrLY8Qgytw8GiUeUogI6A2Vp8XLbChxTllQTOczQUgLSXeGC8cg
7I124e7IxPZlKDvtmDZ8P0JP6soWJHaM7LzJT/SK12FV9TMtWIV6GVL3dYNBeC7oOwv1AvfMIBgA
N2LNn9ttMRKKo7+pefWgjWv6Ur0wRB0XSqYXK9kFrhsXrVsXI2UdUBHPQsFO4ebtI5XveLLatnkg
WkbkTilq89ju+xoUubWETpaboUrZB62A1rGrm+aO6uhL4REALgjwnchR0QFXGicrN37wJ+mdoi0s
Fm5AByRS1Fp7CQF6fAGWiflwZpLS9J28m4w9rI35U7FiBqK08YeUuvMEdyBRpHpeKYA75O2Lpiv9
ucFI9PNGcidQE/QYaIgA3hR3xq4kXWkggcs+o87HeZHWbh+mTiFFaW9qaBTdSuYVu07NYIozLaf0
yuSw08xYuer8XPFCV9MUhxzDJj8G5WbTlS5ab/nMrlEfO7akoWNV9V3RjCeEJ/WVNpgvzg4YviML
FhprZvvGQLzca3LtU24n/c0t0G60ryspm4iuMTHaF7y8ASE5msRkRGLKHnp1tiOgMU/1xmnMVeDI
8om9FcXKbr3JqTjVltDVadfaa+VSMY1MRBU5DfThnHrrqLU0+rCZEKZFpiXZXh10Sc/RoBFwp72s
UOsnNIpoK9P23M5T4edeioC87FO0FUTxDfOYlpoZZo3aUbLlcX8UaxFYa0P0uUQfzMjRVpokMMuB
Z8NHQVCvUCOj2iHbmeZdd7NwAnNkMELEoLP1pF+UItKpcnLmWdDXdJsMzUwLZWY/We2SY7qwMhBl
rNm6oKsQc0ivArdYmfAvWx3r5sSAUDcZu+qOFS7FZr4VqCsaQAQMWQ2guF0HwOhVoSisF0BTbrCa
4zOZYlwktCS1rqkEjOEbLCvHQRRtcru/YI8SvJhKzmbmyhVU0D9vrJp5D8I6AREANqVaHzYgkqMt
5nPKwsf7CTgomw9CdPnjRlugVb1RU6Yf97VJutVqOO56nHm7mRQtJGm8rTJWY20j2YhflXF3v32k
PaFwMmZlWK8oZM8t25dX3Gki8lw8nw3Wjjx9pohL+WrZ/mj28Ejx34VjP6CBWMWrqhEUSMG1Z4uJ
pDk6EeJ9WBfqHOVEG/hjg+/fyp45rqNi1LSEq1J87AyvIoEdOCpFeZkXrhuUtFsH6/aVJ5P6Wqdb
UFe9GgPc2IJlMx0MZ2t7U9IgadIe6tfDwGsU4mJoDPlyvqfY3bVPdj2+jxUe2+Fh03cRmq0CAVxM
iTWRPKyGubmMlMPOvfVIPtNNZgybBDjaiAOLylqVfWt0tY0pTM5C1xbUYMovnWmIwwCUgkY9wuv7
9OY2M+BK3lGlCWQQrsqfo8at4UHUu5XrbzPVRj2oBc2cPnRhAShpuKRtZ4VRnsVV5cU6UNkYA5zw
U4XuMAU7aEm07c50Wu+8lG6IS5rD5cYHuEGkj8qeEeaYYgjZa+1JWSbyYFVLb2uqWmHatXT5gomq
X2we5PGWs0GqoRNzmo5A9FiHXnHpSa5VmqPrZ3MHc19oJXhYgJzUAu8rz3cW3K5hiLr/U/9Y8qy4
Csd+2+zq24br8zuPlVev7ZpPsLHpIq6LZCm9z2XRaYm9s7/xmoEU4qY1jwPXMdknlQu857HB1Cy0
5TAc2y0dcB5/7245+64d3zDSpI9IkPIKyAYirBtnOPwft9w+MUAzw7mrh6gmBMPoFhexJDPgsjIm
rrdbYYMohLaEQ9fLG/mAhjqFjiILFjVlvuRiuFTZ1oQgAUN6+NrEng0cTvOIH2WX0z0mbO9crtic
FWs85hgO0LkE9Ow3rmnrOA7rRsjQfl5M4DB5Z2wPy/DoTbRs7ulJc5yrzLP7suntr4/rsuVf2uJh
6FEzPXu3zupWfsyW9yaw5HTaMmNi7hEe5WGAmnTBPXzEdF1AE8bAzv1Ak2Gd0kDm7Dt5dltJiLg/
2OpiXaas/+y6p4HgXMg1O+HPbym5nPm86Q40zqOQlxHpJMDA18VATJ7KlCxJZz+06XzRbei2WWuV
X4BRycGM3AUGbQMNxq+EKEH3aJBM6Cab0CyJzJxYx/SDJfDxWDdi8zBXD4aznKkPWiEI0LzbrlXo
3Y8rOYUCJ+mZwm2sh2gDSp7TCgdsMTRA4LbkNJ9KnBmda69YB9lwtqI/sIbqPmGRUC4vUhrZsxxa
/+d6jqO5jXtaWZrKS7xecruznXKl88RA/cXhtkPGHwNiWuwRViNwDCqMUeAT7FZz1Kp0gQ6lQw2p
U6Ck1+i66eZjM9qa4k4xynejYTPK5UzhAlqmTvr0oqL+MuYIHcGTb9oXniW2i5GK9UJbah0tH8rJ
6FaXmsvLL6EI+6utvVbLsJ5tq2XR9m4El9axo7ps37DT4nPLPEbboGzDcqVYbUrTA+2y/XXU5+FQ
jd03s6lfeNw/721LD1jFQ2ioWL7wx37aaEPPmG+D6WpZRivjmb9vVASbfmtLza8L+ggVnWqkUixL
IA3jNG6fb1vusmWX1y3pS7rLMXJW3KtTbv7oeu/VXPpk0SC95gRwHxrJZKTC39XraXnOuF2pgRR1
m2hNc5708Y5o3rfW4VqbDEGvKe6b0DRkwSSluc2ixjn8uWjmBh+N2b03S/5j3S0nKPN5iytaQT26
XcmEWmzLjBevHs+15FKtKX7TF/ao7DnOHGCPkK/nI1PO2qVjshmPTu+hekvMJtn+2SoJ+GBxZool
szete17GDHwrVasHwwDhbaTlHO8ZsyWl1PDYt+Q04Xmy2yJQNUzaBM0Ex3CdX7ceZuBGXSIuw5xb
2+qc057bL5W0RNLtdn+h/fqGKHm32zG/2mShTrM0OAZ1bG2tUfyT2fbDlkormhBo/LWvbLblP27+
62QbF15FZionkmk+7uWs+D+/52KZIGsT+6huW7qs4f+W8jSm+NfbAbF7mCeIMOODkcJ6msXyl0zf
73kjtCkLmYy0tWtSOveLGGDPJSe43LpJf8WzVxtv9mC1sVmOkZsu+NC97I2BlRdC8aA9nr70of/L
cR0f1W/HdUulLe02N3eJE/86zx4bPevwS6gxx2s2NWZO88iOxXqxjCUCsj4fpltn/WzSAKXdUr3L
Zom3lMtLqJE6eZSw1DVWEuqE8Rnrrw09oGFq5NmhlOCIhvwLiL87cL3F41Bvj3lvDRTB4raV5VUM
nfukppSGpTAxFa00HoG5/9CcLDYFSHXfzgq/gJIzuIv+zybaMKub8tVu1le1lSRgdGN5KvqiOyI2
Zwl7+qM6URZtjcr32vDGYzmPb32aVk+GLt/b7FLOw/xZT4lC1IwcI7JLRmyqdRULvd1DT8tqKj8r
7xMu4Sp8yXJhE66m+lGsU+D1rUrFbWVy5rfuBjefz9VCf2Xn9odxrL1wKZeR+Ei2BgxnidWs5Cwy
KwXmlcJVwqx8yUfhXHX3ltyk34TqYR5u6krv+0KddGf6aJbKpW7LHRTAC8MBcW5wEhNsT5PFq/jo
7fIfY+T6L5TtqmM2C/WRXcDU26/12H0GHnEdOSs/Vvt23L3yUTX38UG2+dEzcpYOVz7rub7F08J5
Rlemq2YVzRFrQYbRiubD2kkpblwJh819syfjMJuhxbOdzQGAGRuJxEZrJJ0dtbsTK/iIXptmvS5p
Fg3N3IZUdK3RxjyFSzmPqXR9kxwRghWDZ7Kb9otXmuzwhvEdirlxhATwDgUVNtW8mdHSYdvT2wXM
jtqTJSsOhlmnCVRqOpYFIn0pcfNxgDRXFUk/t7dHW2+UI1bkqP5UcKe+WJujBfq3bsiKzysOmftc
WSm7NbBd3TSIncYKTPFdkFv6Z1r36osGOz7GQy7O9i2vY+1s5QYeDAcWlfa8a/Z2hLuU/++aWugW
R6Zsedx2+761uAfslOV0wTq7m+PI6YBgoqcoVkJ8DMo815MxMZxTxrm9WuujttwN7bwks2s3sTcp
26HMmjawXUYlfWdkl3bTL5QDaffC1RixS+X1fzg7s+W4kWzL/kpZvqMa89B2qx4iEIiBEWRwEim9
wChRgmOGYwb+6H7H/bFeUFV3S0EZ2bctLTNNJomIAXA/fs7ea2v1WB0wQehrp2BU9X5XUFsEJL+3
BeElLKjYpU+OPmkRuvzSI49McMLgyOYgcdVwHWM0B1fyYhkz2Ck4qaoDZGMguWDWbpKSc9r7l3/b
lGS5IyBNZ4/BaHQpPHFVSp84ozteqoxXh7x9TZmQrNuhLNZVOD28f7Wfq9jvbxaqO31yUi5MFrPL
HmilNkljZzoSF2VknTJ6N6gogZCSX9cK6bjGwHixNu5sMEZX2hQ+tZ6qrNEFjqvRqqrNXKtikw5x
tWJKnawqDQ9K2dD+UVQ45FGvrvPJHFEus5G2U3xjWOlwyAg3n0fRb4iuTTb0QZA44gMIRmJMU3ei
sCFe2qSEsCsOlZlXgcIbibofuj2ZzmzPirRoJNgvRBZUeE24wfh8Yu6y4fP7nw+CmDd3A05TDxUv
WiPkU5dgzgxRbgSNBFviGKpX7uisizLGk0HuxHVP3jDEccCAhIkbyguzThwvaOXWUH4rMGKK7edh
5w+TO67hif0cyN7I/HsYxQQx5ghRui4GDVfni/rOz6vwrk0R+ZuT/gpq4Ae5T8xk6b7hGJ61I0fO
h1prxwfTEnXg4ov0O8s66aNlfm6ATa+LqufHJ/phqvDtFFiOVujvvjRl0j01JyeG0SU8q9yHzK39
RnGuajl/imBTnMfFZYAWiklJroTHibG8T3btFFgpQozRqeSTPkCPB4WZweLXx91ousOhNl9mgJAQ
71Lt2bSYRdZa152ivrEplwttS0L1eRi99Br6Gj0PKeMDI2KfoNsSAxGLS9dr3d5q87upimq/Ss1o
mw0mzoZM1tveZL5q1UzanZD0q4YQbH1w5XkuW22t9c0XK+ur27zI70177K6xAIQrCeNk69K6mx1B
B1e/siSb5ZA5JF3EMzKNnGKVM9dR16MKpu06Zrda4wx81nJz2Hs4ljbG6G4xVPixYkWBLuz6YMbW
VUwbfgsMlO+ySw+Ipq1zUmkHxRjLfY8MIXHC4mDgwkXPYNGWd8ezQ1gQ/nDSv6cuDDkdh7rfAq6D
C4e6qDRMxafAg5LIF5e4abO3heNuUr9gSLaj8a74Xlu+hInnrrJCHQ5txm1ASCOA10x86mmIXwml
DQ8TPEgOhfKeW3n6xDmHg35ufCvgEl4Bv6RjbKgHa07PuOluorZyd+xU+WqwtG7j6Urg9tm0tsvS
WaP49CfbKh9mo76ijC7bNjk6bvcMSgw7cGG1fjn1CHyN1tqNsnWJ8MJK21nXhR1jWbGuUlyEgYxV
oKMjiDMiFxFuFdaJVOr7KCsNvBskusskuh9owVpz6a10W9wO5YRqITde4yVbwyk1RrBXExF08DPp
JCoMSHLGu9sPHvC3UxlU2g4juiWXkiX/YrU39TrqVLMaAweZpA8dQTJqpuBrTbUA96h5+yhCZ1Oh
EOWYZ5+WKjzKS6YBuX7TTwPFqP0hzP2tAhuIu4oMma+Fwenl1NRsIhG3VQR5ppqOTd8SeG4VxRVK
CGHGN8DzN2IqERVl0Sc1BQ3ohGH+gWafyeKblQ9drgtK5yd+Cobu7/tgYiW2EeY5cEhTKGS/6JEf
e+O2WzDurl5gk8tN/JF1uQb0S4tjZqTAjV4YI70VSiWtoKiV2wEkWWn9oJFh7XIYuqRJjSckQvqI
ORj9Vgo/APfZmOJCbXDjuGMDjh/ld+ZaK1shQ2LECQ2GtZSbUnXGa4Oue9nFR5x20Vq3afKFNAnW
sj5HsX2TRJq67+nx1ukAo8GFdJzICtWceVt6Fi3S7A6Z3oRzqneQ+bo3iA3NvakYp352mFZFEhuX
9TA606Gpyzu2JNrqA22mov2BlX0+GBg48oiQBgytd5A0xW6Gl73S6+E7XdpgkoLuBiT3abbwsnRN
jQUc2BB5BMla0+R92Ou3XlTox8x0n0Ci11hKu2nP/PFIAX4jPA+XUiRu1cVY7jDEFoiVfVg6NU5f
69kdBxonRW6tbb1n/ADeGAKGfj9oiroRkYppdsBn2wONUKU4ECCRB0L5cHb6dlCMfcbGE4xu3FnO
SL/fHKVjFowu2B8KsufrEbbAXBW+U7fsYuHWxhzIckHWyMv7j6tuvX008AjpKmFBxGKRyXIh/1WL
nv5Xro9BOVcs5K2B6asIOR6b80qHpI85C8u804VyY0j86wVLi0uvLzDB5/rMQf14MDlp2zQG5Fi3
d8BDbzrLUTd1SVCn6W1dTWKRJkZop3l9v+sTZ6AKpHHXVsiYRpybK70Zt6UiPnlTWfh6rRIroM8G
lsqWe9+1Dt3QlvsZ88nKMsDOAazcpWOa4UEpqKza4tq2y2BvKLa6LhZpY9mSQTGlY75nslVunHp+
ZA/s92ZWsvKlyOvql6ked+HUPY8jHn1pZkdH06vrJATukCSKs0+6EuaSDvdbyVCGunZTgqhBBdbY
5biP6oRkbNHfedp820uvXUaKVGgKykjIikbQ5I0NBQJbf2gozgNwy2NdOUiG7KkKUna4DD/SDcjZ
naobB7RTAxqchd5K23hfOO1taXkNxswi33jYnNc0X5FMJQqzZ8O4yUpBX1AtaHK5HCYKDMc5cU7h
IQPUQUdwqfpxHkgyHw8SUAE+bvVkDICPp8raRpj6OTCbTDDMZE/ODW08Ub/0Tf8qjCxbYSg6KWHd
7sI7t2gxjuiiwjByFGqUnw2AOdd92q+HRd9j0Zr3NYFGq5a8YbejD69FZKcZyLC8iXI+KvLCz4gh
pMzXRlCi9tckLcJtEg3HYbGceHGp+zY2ksbEkicXTIctmCo0z3UK2wVxkbllSKnNBRGwCf/RowmA
jmGCwRBfROjiPJj6IInPXSbFtUfmnW/PXruhsmjvSZc7FDm8McqHq7ZgsjJ2qTh55QtfhMnBfbR2
STHukUNxl1YMIfgezeNgzEQqTgx8KqfbzPbwyfb8MDTMg14h5qQLbEK4CLTO69eVOcVHAzNUmowB
tw5hjL0d71VTCUZkYr6iVCmN4/A86FoWKJ7kcBomKmRXIIlxp39KybndTyDJXTU29npmn0SYZkQE
mp/KUGMM1LWcAGIoyY4bb5kgI050mZRIJ8w44qH9m+BXrZkeAnRFG06Rww0Q2uYCOtHOpcfH0swQ
GSwn3mcwIoNmKr8yOczW3uDJHZa4NMKjUgG2JGfOxiWFjjPPxY9BVc+eOz5H1vw0Dc5+6Cby5fL5
FQcYBbAe3dfey6THp1YTxaNldPdOoucHM8MXn9e1fhhwYGtUVhxzjiNC1UYxYPMN60bv2BA4hLy/
nr09XSAQoG/JYc/DCXKpx8pUa1T1Bky06PWBIxQbbWGDnJSGAOyZ0Tan0f+BBuwP1kTAOSDMAMBy
zTcwUcwundrwjAZ5gkU6D0NU2Ai/gChaAeaXXZbiTu4kW0zaJt+VAqFzPPvMD/Ai0zbtn2QEXEGz
GCSVMHdA/65qoENrm3p0pQpla/VYbxMU5F7+WMOwGBOSr00CB8P+u6qn1ioKo3sXrkNa6UHXNIj1
u9haqaPydWioJpZS38geMd1GH5yul5rl9+Mubx1ZtcPpnjCtS3UYdu+0hkgyAs7hJIewcEsxvZae
ghngFA0OaCZ1PL7/Hf9BVArDkzAzDfY5bqdLbFxt2GFYe/UQzG6r77KoIl5iclfRFRJvAvus9FFR
mAsCEN00nrpqYQyshDMlq9pDZEnzZYtD6omfkbHVsV5Nc8KgAj8dckbTb7zos9ow8lF2IrS3bdOe
KG3aVZW363xGBoRMh3nBfU4i9hIDSwr7uhyLF5k5ajCN4Zk+4gz8hD+JEOPRYmjs1tT+eLdfxnkK
mtTpWVVyWpYq7u+KCTEhh5xci+hGT8Jzi1B1W+Spi+TeBAU7aIQfEKyo25AnprRtGWmA7K4oGAIe
c0wWTenL7p6zkBpE8cyyaCgz0R1fcYOLDyRef3i+QKjCn/MWixs0td/LlHSkikf0OgRJ3uxmLzuF
oxcHmtO89mZS+PXYf/Bl/+GCpg0Ul3YKURP4jH+/YKbOKm10jhMsK7459JIp9/QE2733abgVevf0
/s31h24VJjI6QET8Lk66n+kXv3SrtEKoHNHzMRjAfK/c1kW3Mn0Oy9kIcMShqZliqPk9qNYF8432
74MV7G0hSDYN/1CPuQxjL/sj0qtT1v52BLdddXuzV0Nw9qRihrY/NvGdLijx4xJUCRrzD8YEf3iY
TddZoo35tOHSLqXiL29dqrKmjdCNgZrk8coWa60rlT1v/8nTB3VPdu5mqozn9z/wP58X6Qb9vO6/
+kW/XDSKtNrCLDIG+CmW2o+qrrKl5v+3r4IOc2GmGrQi3/j/2W2axmzEGIwWzb9xTJi0ctO+fxH9
7QmPn60Sn6Y6iD3ty16jgpULjUc2BnY1HM06/IZ/lzGL3hBKJbXmXpfX+Vzca1FoMahPbma7jbZa
ZhhBalIIhdUQsYIMKxwX674PxUmb11VbjA9hbWlr9EIQtcLwgyPAH56wpWOpamioACT8PLb+8gWY
YyiHtlaGoOaGGrGnrWIC4llzQBghkMGCln+EffzDPW6jnGKXXsZSjnlxo4k+Je4oGYdAASUEvuWL
mccEznb2fZwFavHsJgQQoyv4yCiqO5dvFpMe8UuLORYnO7vHxWmHighv6EDCxoiyDOkjehYFyVXu
lkG95IbM+NA6nfKy75nE4Ad/kV0z76XtPTOORwzUj+RDW2I4JRTkwWRQ82JKK66qOfvUzONyZlGH
xylj/8e4RSlOQgXBBWa8bxKv3oxNdEVaT3gGewqRnvOMoqnP3BzrSGu4/WMiiFsIIjQK0itSGB0S
MrVxY8px9AWJKH7l6skKuFD5OYM8SomxVwptuqkwT99Nj0B+HL+JSKIjAKdezWHKI8vAILBstr/W
nC1ahsIKwtDRV4rq0qjqVLBIIGhXZTNatEFMco5CV38I869QeBK218gN4OT0awAa5ZUCoo3gJP21
6NQnORm7zEmGsxJVzo4JKMNW27hrybU/qrXuHE3D28QEGAVabZCWqRebtkyi64oYXVw1YlekAB3Q
Fg2HyiSMICzm64hj6n6Uc7g1zNdK4xTKNEfz024o12qizbtxQMqvdWc0heVdgeV+AwxC2ZcM4xVa
ibAawpVnp49mjw+ywBq8Sqz+Frh2tVfVfOel9bTxGGBblXv20IXSEk83SEyzn+phmU53HY3Wa9Ua
bked6MTImzduXanX2TD2Ky8kN32xzTMo54RqS7w/Ip/XSHc+6y4nHa9Sqfoa+1OrdusGIdCmdq9y
sFxaNG9IRB59mTf6wRFEjtAZqfq7SAv3EdKNTdKwLDlo31c6B0sNJdm+QosTpHgs0iav1unI+UHV
GZCZs430jHMZCoZu3BWDGsQynneh5no8v84eDSLQktrYxnUOotlSyp0T2muDUKVrNZ02mlAMtEdd
uWfBQmmoorGsAL40hFlbjAzWvS5Kno5Jecx7sWfnTQ/u4EDrgd6mRCcHwh4pDDZ9J3FslnOamLxw
b2TDj8QK9Ss36eIzEygPOQQimzRHvjw/KgnG1rRBiKTPBPNEtfgkaMHeKvqpT+1sU9HF2yixVJ70
e8n56ipMUMOkHCIbZT7DYOv9wdYkxn7kI7STnpNMKsjMyS83h2kPHyoYBjvc2/doadimx7jfkgq0
BrtqHomukNsCyZZuVtDAtPHbSP14mCItPhlZ4Yf2kj/ggGRL+kJbydyWTBOHeqPHJnd3WFEkRqtW
FeFnfKN7ffD6m84LgaFlxDG5DqNmYoiadW1lVpAiYKOlIvA05Q1ZwjK64xlG88XWvR6z9LT06ovY
EFdEQp29zi7PcbruSkbPHW2CXVurPuSKEDXaSJ5f7HXQHxI2ipliHhXTfJvXdrhpNSBDxG7VsCZt
j9dkHkkEiE84pM3EEvt4CZYPsVwvjGxzW3+0e1+WDAzWOPrQt2K+ZwNIWnbEXzaP2EjBRlqdDIqH
qWPZFPnIPUS/iTRyQrfiQanWYBvrD7bzN6yD5boL+MSBCUK7+fK6dTb3ozc4Mki6bocRFJAGssUo
KZL7LhHrzqoDBTPft5DhlzMjlRMDXVKs21tV2cRxo9xPqtVcp5oNzjMbyoBABiJn0q/20JANX1lk
HI0QxJwIsfg89/MhBO4UGMia2L3aT5K2kE62LKbcrgZs0NqbOn6GXHhtJrS+OIO/yKj98n59oRnL
xvjrcYu3jd/B4n9k2yGmuNg40xwGQGZUkjSn/nmoOUPgJs9ZbqZnzcUIm4VooEa72PYEcclGl9ts
yW0thx5N5uzeeWF4H7FzIVsCtq42BWVXHt/FURrS+W3pBESIXdMC7TRUDTdoqyYw7C8e8tIDLWI4
fup0NDujhb4n8FcNg7kpCh1cnhV5q0JkzpWhIeCyB6YNqeJA+LJJB4lbRxwr4xEJOu54cjaA+35P
Df3oIb7+BGP34PT2C/j8/rq0vfFoDea2rVk/OnjzWUdAbwQpOlAUx1k3o3dX5bZxcvr8rgvVccfU
fdugqGALxUfIM5Me4mreqrWE7Ie6d9+E0FvZSVKWuGGjjIIYodD7mqgcGiGsJz4CPXgVJtILj8Z3
YXBMjvX8rNfhU2+Xd5NFinoldY5tQMlrvoA7sy91BL86Q6ql8cMNcgxp3qB6OhRkGsZO2+w7S+mC
shIlaqBDSWqSUzkrb67pmtL3TARpBYQrjOgYtxNK6bVlVoj2xmrYCki9G23qnlAs2evQaxmRm8ON
kcOr9ZCeQHLsLARP7o8JcRztOoCDSjlxTq1ux5S3V2ddfUK9DOFSFTpb3WmJ8dmnJE74vWI+kuOr
khZIzTk093NYuPuP7tS3Nyq8Bxox8DFUbFwXdZYkSTjpMJYGWVJOcENqkE2m6fqRquxjM8UgXyXa
2qbTYUmd76xdD5GYD0mU0ANWd++/GuuyLud5WTrcBrnBlOawUX5fpYS0as+0ehkgo5GrPgYjM+vf
vVB7dZL4oBTAKm0JRtuoNMEaaUcQqd2bqPc65O3NS798s7j1a+U5DetvKS7JthqA9AjrDkTjJspq
saUneS7y6oluMjpdTUFmxQ6QJfK7K+bnVuho6Z3yKm3h2zgGq4pjEpJTp89qXL6kojDW6pMthYlP
knRHtYmfLfp8kCKw/khs9HlHFHe7z/X2VXXNV9EkD+4smjUJZ4dU46l9/zO7lE1cfmRLCf/Lwp73
YYvah4V9XMByyCsb2mlpdEZa/vn9K705cf+8lGs7qoVnbPmifr8U2Tscz4pCBiJyvkEdXbehw8ez
9DF726XdS+MTYqmy6XqwrQPW3PdfwOVpZLk+fLWFqM8sCKPj79dvgA17cxzJACExxw4q9qWweckV
4xbbBPcLyr42jB5sEnHev/Lyzi6WcyTxGBzpqDCA+Xnf/vIhEwYu2UTqMoC4z+mvUfcgC7ChgMZ4
/0LaH96jCURGNTyOei5Hvd/fI1yCmlQsWQZ5Lm9kPT3qZfK5tIDFqbENZcFo17KS3RZDobJCQdcu
56NwLgGjedccUXw5kQyVwY+9Khrr7KAzXJbb6YNWqv6HTwSLKf5WjqMuHo2LJ7WC8sZ9h7PVdpqz
TmSbiRnC95J65xZLHWSq9RGO/0rDtMFQl/TNDBWglVMNE2j8eVTcaU8q2Ebl6MVb+YrubEaenw6A
78ADGfptHWG3a5Jo3MNjMk3tg4bom0+aCZrKv9DdaURDiLi4m+siq6LWYx4BbEnbtHb2GhXL2l/a
hzGKc59ME5QBIjfPM8FAZzcRtHWXHFqx1a2XPIWsFuXS3umO0G+QzGowmhDsjv2H98TlWXh5pUs+
Lr4N2ILaZRuVUFmp0rTrQfKgZWiscqVOlhlo+N3X8WZ00+E8pjW8je4JwcCeitregnXHgsXBFM0Q
e1Re2NqKFL7RDg/v37GXbaF/vTg6fnQkABNdPpQV+Is2pHwnMQHaDAU2iPOx/6jZd1lP/fyiKGCX
KGQMpJdfFt7JJAWvxDa9FDHu2L1OoSBtIQ/PTSq+t5ayrRBZRWzkg7noXOR49/77fLP6LS9Bs1jx
bdvVqWcv7ngtBg/KmtgF2GoZZHectj0X1G4VQnIwm4yiwznHLRKwwuWQMoYMwD54CZfb4/ISaIWY
tDtRbryRZCW5HVX1MHeBMxm35tSQG1wuGIkhuqob9OAzYl8GCHPsZ1PirJBrWlsrf3KM6SOx3psO
2s+X4mkGiCibs95lf0YdiLHVq7oLihiFJjQe4h9T/HD0tvPt2CpfdY80nIbMWVVDkC9ioz6C3kE6
HN0mph1vtKr8DphxWwjyRssM/f3SAehIa9zWUm7aWempaJ0P48X/9BkaNDFtLPIWn+ayAP+ylDM2
zmNpJdxJ5HzuBXMFomX7jRR4Coq5PEmNEfHgcTrqxFWCns0yTkrEvfb+d/mHx4Zvkjm+RdPc0y/X
T1TSCqQosw2QUOygRcEZUYL/n0sQWqHZP8u7pXL45Z12DpSoQqWFlmT919QMV21j3rx/ieWe/3Vf
5C7gVkQmqDJZ0q1LZ/egONLSGrcOLDM/uXHSYPDQj0WY7+ux2fR2f7TE+MFevLzsi2tC/IRyoNom
q8HlXpw6TsTWQxXQpWCQy/I1Ic/HiBn6Oli+3n9/f/iW2Bso4oHSeiiTlpvpl4+wqpUUzTaRCclY
/FAk4gQn/++a8dnlYcZyEywVjU1J+Ps1rEERcU4NGthkVCMBSYIcvPKKSjzy1W7yTu+/pbdfGZdj
N9Fc3bZgyV3cFULLGkBPCqmsqftCJ/EqrvFvKAZOM8JKQeiSmqwR+fj+VVGUvfnaNIvZI/12kmUY
wC6b3C8fpVQTL6clUgXEOoPwDZPpOBSm9EdiSDU7Qzo/D8c8Yk4+OGDye8/dGEjyGfmjZ0d/JnbJ
5KjbOaWlhU31UGIFXfWdg6laDneMfaj84yy9qiP9GnMzWCScq5sG9eQuKpnvm7ryoNEMKGbVgehT
eL4atupN7WXzvo/qV4wA9U3nhOsaUAldWa+8TsirQr99itEfbK2hi9Y5GsrbMtKI8lAelTS0b+ex
xDyphHcjAEmfQe7glzYdvSgiuKYrBSjR6j7tpynotBYkLmK2sUvcvaLWK12JdN+MlPA2dER3aCcs
yZb6kEX6puQb9JXBAIlVh+LYYS3wclM9uWWsnbyOrvssRvvrbCmvBuYf8BQUhqGbbWsBp6IJHQjn
UjGCvuU6sSaeUdMzlBzcmzRXiXDzagxLjUt8nyoijKU4siM0aFE0jGuF17eqBxW7SQuOTc8U6Wez
WIDQFpyjxX6zHEibxVWq49bI++GQeIq25aRdEI3oe8sMzl3Q0sC5rsF/Mwd+6U3Tt6lZ07zA6FDz
3diC3SFviKsxMNBl9PKCCisaYaMIuup5JRowUUuwJuY+cF9j2UECAPrlM6CN1zHhpGtKN/gLjWwP
xZCsQVrwASQSy7QuPo0mfdvZ8ODMp73Y1XqQFk7Jh0eAue62t5xlghqIQxCWKGAU3KArIDtYhG0+
t2no53tjYRQs8Tb0M4Zdq3p75sDpbsI7MGhuca1VUrnpFBPbt60/o8fgY3NxyRpFD1kbx/fUbYVI
s7X2SYsZC4wdrkNlobDDrd44el5eZ254nUYkKzVWZhxBpOVqsQWrQDM60X3HRBGktm5JsCk/HJXB
GYZmu4s8kxgYGLYnMA71znD7nWysh3lulTsD4ALz8/QJv6i2JopH9zWruC2FZQQV59GiN6KzmgUS
0/UaBoh6dth37QHov4esZFMMIdMPDpWIWBO55mkeMGbpcg8prTtj6fySethmTJHvaddpSF6WVNmo
BVQEAWPuGHYMs37lxOb395eQyxMH6ySuIyShP3dv7VJ4Vwhm3UVvVYFrV+Fm7ixtpcr+q9txZ75/
pT8sVQQVLKIFeCXU3hcrMs9TXaYuV4oy+aNzDYVZMt1ju6iG1WcV7l+nfKQ5fbvRLBydZQ8wTUt7
A4FJnbCXCd2rwGizzM+i4U62y3PSIJnwFqg7Cdg1Dtk1ymLgAkgW8HMzZJwg1tP12Bf6RzPSt9us
DiKckyihf6DBnIutD16NJ+Hs5IHmYqL1pvBr1Vx35JDUU3l+//P+w6Xo+VA2c7ShFXW5ow9hXhgi
pAfJuv7sTOQO9cbOJLKAZ/z5/UvpPxtav5cPHFbZRi3AsKruuBf1X+XYVcMeEAfNgu6Iy+oxiSac
l1YeLQE+yLe0elVETrVT7cEXVqsGQzHQ1wGaX4f2V9Mo0EATo0JKdIbvqfpSYi3dwZeFKDlMkDt7
WV95ZvrFGrL2QBrM4GcLuCtVF8Zk7AaZRC8o7GImin5R3MV0RNVeKj4b1peKKY1rNND/BFBE+N0N
La72B3bA12ki8Ty1wY4q4gyZYvF4ApWLeE3Iu30NGAOGFflZT1EEDKKa/WFAr5cqzFcKRQ2K1lyp
tfU1rcoowIV8hp+YrfDVAk9UP0Nefp04V7A2a0OQq81BwdABLCK8rZwyodG1ymy7Ddox0VcpBlsc
4uJ7l9g3aIINIoUq7zgb1k6i/R16EVi9bRMbgWPETXM7UCUpL5HoAikScyMqSDueSOv1AnLJuibd
t+6AJSCrdqRMVKchLqy9jJwjGSWk6NAW2Vi9S7gWdyM+sE96CgFKtTOCFUWuctLJHT8XmY2wevgs
K1sPGlR9V2RA2vu8ZkjE2v/kjJJ+ZkpWmRttFrv5Y4U2mRN99Tppkb4rRJit7YS+RQ4ZuVTvkiFK
dliutFVXYWLx0jI5UKGg6aHlBQWn2Cma+a1l7T2aEu/dZ62VyoNTspJrvX5t2RXeabU/FYbNIyQN
5Vp004Mb4aIOHVv3heNPuhUx1saNYN3hTG/2cWm8Is7srirbQaFJMPzOGPO7LMKNkjSje9TrCSuy
5vK06A96BbMpqpEuGY4jtwjDD6BgwG4KzN79lJgo5EtMk1+JZWoDJ69uW+qfK70Z9o3C8FC6YUxV
kyLSKW9cJmA+RcRE31uaQaoj/kYxVN/GU5CjlRvSyC8wU+2NQrmDKrowZ48ojcRxMOG8NDO1cerQ
rWHHIgaPYx8foA03dubR0LocqjacCGP2tiW0o43aFQ9xS3QaMCcKIqOTa9x+PIW9RhEQyx+siOhd
M1ikgNqCiAgtX8TFntNUt21qfTdrkcSJgVNKUchYIKmJfTwB+afU1Bl8NSc5zD/CTnvySplfl7XK
MQseNIgSomSs7Huay3kTM2sgzc3YFVROhZ5bR55PZdVizVk3cpSkrACnM13F23aT8q2Z5GPWGNYN
0lecERGwofeXqH/1c35bosj5Y3xEmwM7HvR+4/dSOTSg92P5TYOWc/U6tXiSJVRQqFj2upziKwFn
ZTfWaodcPoJbbDaESIAfLtSS/+TWXSMswotSsVfLJifMg8xwFjMl0KQ4o3uOV1OtGSfbWiFD+MIT
zqfcKEE8u99ojgMnbuqdqWhMW1zniLagWiWITPaVkSZrhY+M0g8bo557p3Hq5ZVTxs9O6/5AHPbD
TuSGshKrugGYgWHpqVRNgB96y5irBkuQTA1x0OITKXnOVSRZa4cqyk9Vvu8BK25HROdX84ibIe9f
LfoC+9mYHxQXEEruFmjSGxSykfdDbZu1YmTl1RiW5a4Z49s8cbSVMc3NzjP2wlDEddl9ptvwyWqq
5nZwFGhXSn+Km8RZowxisjCquGWVKMjHDl8wGT2jlnrX40jAD4oh3UddM21MpYF4lcXFTex9Hb3n
wqi/JFRljlfNezvS7yxVtNdqosOKM2y8aXnm3upwTxBhqeuycpObkMJ71vOtyVncNzvnOgtFelNM
3oRViWNymdQNtRdi/Epxt5MdvQyI1EuEHyxrrV/1LpSeDreh3WRtwMCIKZ5nNUeALB4IHOHis+qJ
FlLTpSneH6aim08RAJRtoavbyanlIVfdcKv4TenIvZkL/QPnqPWmfAFMjmABRYPtWMBDL+/YXBTW
7NTobGbZkKYle8JMiPAZet6akddfzVaMK4nTd21WiUWlboM7Afcd5sqzwfO1JTc4M1PchEVDLA4K
qKDAGE6+judtavazFoEwLdfukGHuIDajA4M7lndkDTd3oikOzoAfQjNH74C6wrtOFtNxET+AI30W
3hiBCI5XZWbezD0I19l2m/Xc5bHfGARD9tPYrYfUBAipFNB7GBYKx9RWZLt2flGON2EjbHJcZkgd
1bE1OSQ4KUYewMasDhPnwp8rwP/4Nv7P6Ht5/tej3vzzP/j1t7Ka6jgS7cUv//kUp3H1/TV++Y/l
r/2fP/b7X/rn6T54ePcP7DZ3m8s/8NsP5Lr/fl3+S/vy2y82RRu30233vZ7uvjdd1v68OO9g+ZP/
r7/5t+8/f8rDVH3/x1/faDi1y0+L4rL469+/tX/9x190EH9ZJJef/+/fvH7J+Xv3//WfxX/9Z/SS
vfk731+a9h9/KZr2dyDnGHNg/C8jGoPDw/D9X7/l/B2PLxoE0IM/myzcm0VZt+Iff2n2322aY4QR
qB7Z0cxc/vpbU3Y/f0v/O6WojvCNeRd5q9iD//e7/+37+7/f59+KLj+XcdE2/OCLE4XD/g5r0aHn
gp+GsclF0dloctaUXrklRri6JoHncZRKvqmHGlYh7dWN6NESyQEMMrPGXaqpHapReqIFvOUjiWeR
Z2UndteR5NGrUO3h4OAXCH75TP/9qn99lfScluf0l53HMXA0GS4553wcdGq8i+cYpi5Ya0UcxUjX
Q2/ObRiPAbf655mYnlMnk69wQRDUImeqIgSInu5VvltGw33HUWWjxW64yaGHaB0cOwRDr2S5RoHM
9MfazGEoSBz9bkb2RI4LvnTXumTLqLNzj+WNmf7kHnDe4rq1kudkEn6WpM2DmbWf8xqWbfq/eDqv
5raRdYv+oq5CaKRXgmCmqCxbLyhLtoBGjo3w68/i3Kr7ojMzx+OhSbD7C3uvzZpmUqw3Sb49T3AO
UfuIDXkWZ9ugvg5AKUYxEPdd9RboCV2s1d3qPlighdjVxpw9MAcEAPZuD7hO5WfY/gfbBD/PnpvA
8hWThS4MjVjff6njR/BXUD/ovXOn4NVIUPqGY2+rK6lNz+vddd0nqAUJa6PgGScjcsfmr7EM1gU/
BbAjvPyI6KjyYP0/pXb1xPVZHWDH/C1cMI+2IgFPObhtRF7D7McXbYxueQVxHo0iTijem2Wr0u4z
DqanFd3GfnAVWrsMQk4dkP1Jv3w2jZ+u+JNkdXJpSCgF9uRFulnaMBYQnbSVAKq05ls65eXe6435
9N8PN8WmN4mAUWM9ULcFzT4eRvRAceA9DGnwK/ecU+6TdGlX6CzgqkWWy4ssR/zYQp+ndcEKPAFU
rBP3l/IINuQh+W7FGBkTB30ikVTBoHINpGlOQzUFy3NTStJjSx4BKaD8ZHX7F4wyoarWLuvtXWeP
0D0qTWskm59FrZ9c74ecJMT+DoAeCFwdi4XnPv1ym8pGWDdW28kHBlg8mrFJsGbTHVqlfqth/DEd
/S+R4z5Y41/gzudNAfSJqjAIiYC4HY25P7hu60ZjtnypIWASSY/bgH3xYUHf5axDS7ibv/jexjF9
/DD1SL8YPFrrsC/jZU/V2p26uX1DWE9Con8wYoyGVt1i88J6vjrWHosbWZwInkKPoFXkG5STKx7a
h6EmDmCcQjO3GLwm7EyklO8pWTvUpq9p6dlhbGVf8Oy3cbW8kW6JCBb8lE7RtXhB94F9G8ueFmdC
0kEnVR+zuTHRZB8rLkxsvUE4UD7ieUMWVRfDvvcxJK4ehjjKLVTiJ9Ka2429kjEOZugPggUBaWt6
4TzYqSVLIUCZY+iwTASBAJtzBclPzAyNJu4jRom5BRJ+KcRmXcQ5KYkrFzATvOlfvczPVgJQrTF7
8+QOz9f7Q2Aa03lBQ8uezmUv1X55IgfT14pNM2LtlH2NcM9uf9K7HJvUqshXjBpNyh+IHTtTUdMW
SN39xDoFVXZdTO0SEFX8KwcrzEcsWLb3ZaCISkzzcw6MrxIqAmUmmGdCbJONHggRFUttRX2uT1bx
5dLNCB8NUT3qDYXLgx93z86boqmJ8I//uNznmdl8WOb84bTqdcj19x3tyJwpGmK3DmVgPKtuORGD
3kZGoM+VAwBtxT4zOf3bcBfwjn32G1lZjrBXfbCM3y2GVWxAjGDwm7ujq/htcqvc+D278rFBwKWH
zEVe00YM/5BV6WXb3UPT1UHEHA8kMSH7lsFL28p/2iGzSN+JTX2KCGHV1jER6Esz8kCXFsAbM4QT
F1F+1YX7l+yHYELGNBnZe9V4yb7TGWOEBL9q26OryhF6wqL7fXdooj77Mayq2ddFf3GNGAEMcFcE
BwNpQ+RxFu5IZwysZLFziiJYtS0ucfIO10FHaG/qwxQs+Km4mnqPHQYaVhukW9gELPrgfvjbFDtl
kZsbj93NNhXt8zz1SMXI5y3ztQGfBUgBMeFHJXMSjvOnwEMJXdcBX3PpHEdugpT0xtKFMFtRWGfz
aY5Xwh6PJZ03rmdvjcrS+CWTY+CDDu17Qeqy+LQCd8QkDUugCfCQxoAIrZGMAddu+nu1+W9kfNxi
6pU5FED2TuXO8BCdV+TShJNTfDNrhZk50xsmj7QQRPXW1R+U86jtjOTvJPv2UJWY/dR0a4iYIHPk
sODr58is7XBNCVRd/vjSawGP9eSf8vuSb0CiPH+xhF2Z/CsraCtVZYBNsgtMtcWxsaKRZ/q60jVM
LIWRqY9R107ngd0wCxSJM6K3MS1ax7wLnhlTc12+FH5d7FxlY4ade1gjknQbcv+Qj3dEHyVBmMKB
C4G5PVJKXGaNV9VJ2atTqV/jBEOTDsCKetZbINh/Wq3REzYMc2LUPcLDoNoXK4wGSeCsm5APjrt2
n1f0SpHPvDmqvNE7ButCppbDPZhWKX5RwoBR34otE0tyW6oeQF2CjJ3KnqnSGqcHm0sD227YEcVO
oKmdPzYDWoV7F0sexfyiGxex1UISfdzdQcJk/MV9398alg0RYS1/Y5v70oYf0eVB/GZX88EgaLYW
pFpnWu46j1aLUJn7dLohgp7RSNZDISTVw7oRx8OXt/yEtfDoeelHnBGAVTnVx8gSOGoCAo0GgHEG
8+DIhh3EFoGB03iPlK0BgKAOE78WD5SDsuBKeIrDzuGLYxRwhdbM4YT2x42cDN4wkb2zEXnPM/mI
CNo+5NY0RowYngsfYbRfQ3W2cJ7SOoEkyT3Vn12tigcKz6+uBYPMs4mdVmbvd5X/riqqf2Ix18vS
W2c9rBkk4HSvROVcwEM9TB1pvwbUjdq2sScb9vPCzf68ti0cLlZmYV/ZR2Vl8pD7PmxDM4vM4ZEq
rn/670eG6CgaIUO0ar7p6Y4j0exeEtwmPj5NXYyPrX9xgulrIO9pcfSmGu8vaDzEQBD2MenP/30n
x4BhZtktVCODPK6BwJrR7QdRA+eav7o4BkhpqFs3/yxVcHC8E4gdqEckJU35u+UIovbsfR34xJmD
LMzET+DE80loEIHj+qri8o9o3Js7ox+viIKxRRJN0kAWv1i/OsOnnJhr+t+WvInOx5zX8pVafPtF
Wnv00Kg3VfySQTbmGKg2PRlENnkpDJWieNEjPmPncSR3+TGAxkJCRV1P3NcDbNbZOCU2swhpWBgF
/BOxllcyi4wNHbKzzb30MSvmdtcEE3q8mig+yypvRToRrk20nFPOf8SM6F6OxaPT2U+zW4qtW06H
sgYmko79rzwJU9//Yd1dnrLxX13ePaYOTwBuPrLpyhTztO29EhdCh+q47Qd5ju/D3J8mvnfHeHW/
AxVfGGfIzWD3wWbt8gtjmF3lrjQcU//TiS3U89t0H6v4XKqMl5IIxe5fG77NSgZgTQDxZpasBCeD
8hdU5OMEeYMuhKPHWTricvoXpcBOkom6hm0eHIzOFzefgfiOoMBtYlaQOSemkO5ke7t6CEAh9thl
ZpAPnf81tBV1rABVWwZpCnxRNi8NJBzuE1aRw/BcpcmXf2f6ZfZIUk2rL24DypvfNlwAeqOpVDyG
19ZwUzQoQGOAbEcsuJkjJMEfHK3FlvDQpaisK7qiiZpazxEiQuaLLVHaWpAVdedEBK1bHw2Yc7u6
jh+AsCLmnRmjIvBKgNfyilLg06cyTutDqpz7gQZ7T9uMZCciqhWfSu3KKyH0L2LEVwt78jdyqX2H
Mm9PWsOeMUCDrXllAJn6LHgs1nKVFw/otLa21XzX8ywPtfKXna9Ii1Wo8RF38wb1bA+aU7rwb2Jh
IpjGiinCkvVox24BubYSmBSmPzpFoZtzCvDsfnPoQ45rAW/OOonsWONbKhdgxvxj8AZ/STgmsT6/
lQyI9/Qb3sGf/K+swrBc6/K1iuefpB83gEuPHec+BJQTBBGBRAXa1Zp5ATlAtdga/d26L5+rhNH3
2NQc/332BIOBMlGsdTQUr0stU3o2JKPsS5mWTvDj4pTIKgbDal+OgQ+8Ov82BwS8edhJAo98tzg1
QHc/yoQ3FvSqXQOV1paJZjuP49BIg7v9H+PXigHAz48SCnpkVSrFRTOeVY8vManVP+KoDhPmlo0I
Yn/rFtleMwQDizq4O/pQEjX5HATHonYWfhHpMM7ZdNsT3V/IQO7TwzJ99ps0KgKjjoo1IbnG/Cwa
fhVNwkmvXUO95mXHLPbeIN8uGx178d6bL3JZp7eOes/syf0UUK2CaezDLDN2Q2Pc5qxfrkjUBIyY
bdMohMQDyvvU4y0grMCKvfcqJau1grM3s+HNYsaLqXs1lqp8S6uZPiEdzGPfO+EilfteTmG1dmDh
PYt4EWxOQcuwu5vpeS34T21AbBSiewoCTO0vS/rTz9fUTeUpkP3NEBhAsLYRO8pWx9Of/mRMe3vx
L41WH1zTMB4q4peW8qQhpjd84cIZ70uo23IAuFrh1ZAiP7kFDuxyqdbHhCzfzTTY36bZWIjj1Iel
1tdK/MlbqvGybn8ahUNsTsUTsKUoAasP4NTPrl1JJHmbUqSVCnJ4IbEn+FmNjr8bMG+3P0PTVifH
K97kSpE7jz64Vp1fhwb+ClrIcmsfmgJAVG2CloljPw/jtpvD0R5j1Pra3svkVPlqgZGQPwtZ3Tzh
kjXVz8UesGrIGwp1ADw+uz/wGywrN0tmvdXkdAbkCjB2ibdMOiA91R05tGjI8P3T9nPILVHyxqk6
P3XiXsF5eoya/kVm+rODA9LProXvIfuxJl6IqNtNojeMSn4rb95C+ZhutCwXi8DIjTMAaJHp73Hm
8SmAzoYuTNSwM6yj2ywJThHnVCrHI0Th5tRYEAGhwq+WzoGt1DbGTFPnLiVX/TGXEKPSprrVVmJv
lBMvV/bd9gZ0LY9bTyyM+MxFxXIGF0Rn+QtKl4xGI6bpJzawC+HzHDBV62hp+z0R1gufEjjmYLHa
Hcq1bS2Zt8O7+K7s4swj8U+4PrsdjtbJZjXk9khXDP7TMffHrnMM1nUmBdKi5Xnsahj2mRqesvtz
GUhSERcSDtz+PaPWEaPznrclbyQWTV46m43UQvHS5Q6lUf4EHtgOOZz205o9ZeVkQuLOttRnd/uf
ssIybustZyL1hY9XldHAlImUuEXCtvsJXH9V3NOgKHno8L2/DEMeWRb/9QoPzUO6jsfGsW75KE8z
1JUtJdxDnXMRDiTwrk7MPRhX78y97BAB+gbcDoZL5Dsg5MEAasGgwyvzz2EIfsCzsWaieAUz8153
+s2vxC2nkKUUKm+rYJG/Nt89iRtbiDDwwhJsJe506JVB5IhUn+SFvVcwcMOCHebGDPIKh4Y6dh7m
CA+dS1hpDFXKz891PfPA3IUsXqmsi5GMXzEhi7IipGTkvgRKsPwbDOx0szu7u8zLD0jn/9ZsFPcE
eiZsw+oT0W3BNl+aMwDtFTByfA6Yl8ELOAgy/So7P2EIAdPBdWgWbrQOfA/SQX8PDs3cOlJC2Loj
f6/u5E7qZA+LYhdzDm+UjpHGwOreLLY4INzqUO2KbmvI4uauIPWsYHmgj+pKkjkybmKYKUezFbu8
ZhQEJg78A0mU2oQpFEz2T9Oy1ExMec7Y04QLl+xGTw4TRDw2Q1eF63ofORHuxD4PQLfT6lvVfg3D
8Ff6IB8sKsrEgGvkQjyOBe/b4NziRl3Y4vBt6l64nfTrUB3TBCQ5UpBXICVfAPDvqdV1sHfs6cWX
6Zlx6V2CNEykVpvPNeBSw+YrNvvBV61ynoMAQ2Wakk7mL7iJe2+nhAXitsOcODH64nbnnm6SJawq
LDd90CB0XzAkG3esV2fOj4+Lw1rddICH2xPPQTZa9tbMxj2Itm41YuYXatzgsHuYPMg7aUvYgRD6
tVzT9kAezyWb1atMDynjGfCNOHmK2Ps9VUNNNBiJuOPAMimn1A9JsSWjrujCsrhbd71ub0/w9tz3
RjZ1lJsWWQNecppHJHupX+L1WH+qGXJRtcgPOEtir9rqwxxMtrIjsB7nLF1aACPvznHZ4k6Y7jwM
UM5IuKyzlY1HeNYxKBbCHINoahjkle7yIxx29hmuBgPUWl26ICYJ7mScvOvaEUNgweRwzPRm1u4x
XVjMIx6Zt4VLIk13D6gILK72xpIZDIbd0hc3p7eGnSASIxwSEoA9YKpFe+mGbDuYzkd6Z75TGzu8
/yFG9z9DIiCuQUCmTaR/s1z7BjKXXqt4jS35GZSgpszU+RCQstwp+UqQlm0JuP6TSLbNaO30APfQ
Kliv9+Tu4PjmaXSh7fosrdzgzXXz58zn65I4285hFZq2cs9nvltlehUDpBSAMr+UT3U1xGHC9+6v
C0rU59oZubcbGwSXxWdRWnzSAEajHLCjocD1j/iJ50yqfaWtrS3K4kFhjNmOHLW+q/DsTR+tyeRn
cKo5SmJ2xplYsFRtW7/7XkT1ZBCjE9qD/YNt8Ga1/R8ucvPSLu1v2QfPLKq3dHEzvBRtRaAo0W+4
UDV9zQSrHHBx/LM8UHZWPr+t5I+HvWpIKmWYWEIYQgiOTMF13A16PySajXPDlUiuxKeHDvwRAdw9
6/3BKLq3LqX4t/DKhzajUjwhuQnzOFheZP3MqgDZZoc0cl45yvSExR7E/5HS/lytBX28VSQH5dW/
wErhK3GYKhKIhF9b/mknsPBG9hZr+gnQPt914X2Wi/kPAz/zKKf6QljFrlmTB2OsHxBVvXCq8FqQ
SZpQRBBVV8eu3ixGixQr+c1UZNhazXLyO9LVtckdhpEOC0vZsR/Htk6S1rtDjRkjh94nBfEAHULw
p6H88bPgATNuiVia4ebsjGgXYAyvsbmXfWVsF5oKLuiR9tOBgUzkDoe0devcQpwq6fDy9BsZ0ITh
orvJ7iJoAyi0nFM2yOWBcTtDMdnv6ll9DGXghvDwrB2xLXu+kSflQDIikqNxiEpNhnY/KsSVSUkM
spbBWc7snipQQshmkl+xaz3MLaFLnsX4ROFinXPkusq+dov8LqEe0qq5W6Z0+uSOpF0Iu75W8Lb1
NKEDbe+wCMv4mn2KpSmrjtou9ku9PJjWHFJb8k1Nosqv1G5Yl1dLtk8rwp7DjJZqMzT+a4/Pflv6
9CJ1n1+T0t5Ta3EX2AGhj11oDV5/XgO99zw2vIPl7uVcfmHNhqRqD7fc29tN+sSwewXSUbThQHGo
ZCfPCQv9axm072YhHoKRAY0OOMDdIt/osmQ/X7OkZy03O+5Eo+nRSI3tnwwe754ozK5aKxravgw7
C4C/4TWR5xLvOa/+Ligayac2ZJHfgnxe7XOn0nSf6XrYpEv/AyCHFKqVmapV73rhcTuPEhCdR3gq
wS8GUQD2DQ2gfU/VgIMkjEc9purSJev34kkFur/4Y014w6iEWAvGB9TvP5y2fumQg9swLXVLqQ51
33a7sZ0YDcaQnggrnuEaiW/trCnTfIYnC9ERXG/NceqqL9kZK5IPZ9+uxTZt7LOpY1iKTfwxtpck
c1CF4ctPVsCUZbVcG8sgmMMR/ZYdiLUNgvUF7ek3aThRMqfDsTCtt2EMAr4DB3N0x90y2Dc/WwJ6
4eIlFS4DHeEdVrLuxrz/TtfpWmgItpQ0kOMGcqwJDLN9PrJswPvd9B+QFQDyob002Jr5jPE2zjg/
5ZJcsNkgoyno/7LGSmkKxbTvhjwP857JfulvVghnyPgsQotqa6RiiLeewZHU46lCOJHtRJ2MW3TF
CtIAlehiFfHOawicmZfxLwcEzKYaxfpA5xdX3WWpqmfUTmBmM4U8WI76Nhf1vsalfo9rCg7Cm79b
H5zg4DoL2i357Q7CPBmTheLJDv1BQfYPdAt9z9wF9V8D5zcvZNrMDPfD3JXv8UFVhUUuDEspa5i+
k0emToRjV/W48QR3WwBbncqzaCLXzx4md3ptex3qDhbcIDRZaImBUqew33svP+kezLldLGfirbWd
PqfC7LdMqJ/tropDrLU1cVIbmI0k8yH8LvKJ9Z/9ZPVUuWg4oJmM3k6/t66+ee+5GGkeVpmpi2rd
MbJyo6XznJNzyb0SBv1khOQpEW4CCgBusNCnzkSUlLjeKakASYQtTOBbyST6liTVVgdldyWouD5o
6wpGt9/0wTq/1pkRPOZGsOPsXV4DpPyPcVpcJuY1vRint7UV3q3O5Cfm9vUj4dREzoFCjYmPQOXW
179n1GdT4yx/2jIHspIa6bmqEvPZ9IfvZYtxxWTPV5Pt61XG1ZWp3jmDgtM/qWnDXKT7qsavYGlv
qZb6qQaV+khI43ecut4v5N0oGF2jOTSMvkNXGu1lNg4yLr3fqB6XPUO6ej/ZbfqWgfkvrD1iVPdL
+AxkvKYi48ws4QuVBpG+WBkOhujcvaGekSj2P5YT/54Gr/6IzXzdWoS7HV3d4FE24oPZVsh3JhVc
Az6HSOZN+tqmnsO20pkYaCzJhU0K8nKCTt+HvCJYWn4wOpW3qYaFGAM83Lbs1bQXwAUbR+DqtSwP
uUYNp1RTMFya+q2vRfVh44Lg6g0YclvFXwDY7ZslsmUriolTlZzjN2MeDPib0x4aSbnNnSl4NrO8
eUanNpArwZ+mUxGHI+JTGWdRyepp5ztO/VJyMe67UVbh2BXfiO4Qm5XiFvTMytmmXRjU3SYfReJC
ose4+PpEZH2LsQyUyaqOiYm+f9Xm3lhRIpr3KAhWb/S9/ueY879srEHK+sVTj4gq5WqthqI69C+O
/2MKJw+rgWBd7WRPte0PoerNPz7VDyMhQ+2dkg0NnHAWc3yoG92yQirdD3vFaJmL/IeZfrBxCTba
3PvuaOgapEQihLcBhdf3X8yJ/gGI6nE0lAhZfMIzTMw85EFXqVKPPXPi0hLGcR04fPJBueSLm/6p
8fx7NTu+jAGFbGNmW4Oy5wh8ExKNU/5JXPquQdbFc9UAFE9/d4MrX4MqcHej7b/mCW1TSlb7DW4k
sDqyEZx5SB6CtH7jqa33uSapoOAhB57dD+d8HDScHuM6AyuIUiCbFp3TJV/TZTuSrZ4NdvO+gDJM
BqRmaSeP1j2/20f29zjb/d8WNlKPdHA75Wm7a1vB6Kjyjp5cs8t4x05MzjYbJr13OFQLH7DQMF7h
u65R0vlvnd8/T5lqr0Lqi8rSKcya+c1Cf7HzTM/lmJe/nDzeuXR0+1Kub0FsL2gflzdUzMBMA0Uu
al5UkVUERegVdFNu0GW/6bPrrnzoM198L/6nNBgnLWOTHXMUm/ZYlQfkqmmovaU6DOZ5mmMMsoqS
IJ+q4IVwFeYp3R0UFW/8grSczlteSP44dEBO92mXTHuTxIqmm419Z8WfwKn6B44D1laFW23TNiBt
aGKbIdpgjIpE22e3zXCOGSc6jt/9neEvCRXZl/BPram9KGUGETsPSHWle/G8gu0LQOggnWgFx8Hc
9t56YlNB5N7kYz3izxhNDEVpERrmKC5zG2cgSKg0mYoVxDbmqk4PVi+G0NZQCnJbsJeh0qF9AnzR
teSkzxAPXCMAk1oT3sOS3kyTKbJ436Jx7pkA1DEFG+GE8M6ulaUORsP2X/TzrTKpZN0RTXSJBHeh
8FFVmh+qbGLFV9yXjBoFBRUWK95nJy8ZCc7j72Ju7G1RGo8cyThecv9ms2Y5jQwcHTD/h9aExrOh
crxiUOaNaPyCEVTBLE7xq+4/UpSl+abFVA4YpH9mh8hHmHBgkRbRbHud1CdaJ7Gbgv7S3v8u8+3q
/36YbH8JkxN8+4Q1vRnJenX9hMXSYE53zocH/FHQ9gQ55TtmXS+FwGG2Q3uEHrJRifHPNksorjar
xTw+Sqypp3XumlOiOhvaWncvC2EeK4IATl7GlGKweZrH1ulODssjFv5LilLdxdAuerBVCOu703//
8Smpu5Phk4bGfpuviUbca8fn/0KO2JP/CWCv7Brna3BtSv9qOso1OPRWVx7mJUP+IDKeBaS4oSLG
KVLgO89FSR5rDDql4445BeuAgcFATe01Me2LLh5a0yL/gJ1rMjbpNffWbt8Y7XUcGvJexaSeiM4p
eUYiUXBU98s4Rd1ovOPDbE7m0ASR025FTxvUMlbcJKi9yiWOiqlKw86zpsPol8Zb6Vxbiheme1XN
FisAIjUsr7zUnWxNCcIqay5KsMANFmC4rmn+DADKN0yr5VMQxB/QNl/qpBM3m4Hme8CKXkPmNEV5
6N3gz52QhVtCXXKjDjvRndI6W6+Go4v7QuvZM0GxD4nJrLy8l7PJ21pxjJPyBUig9N7hFHGDLdOb
cmgjYsBHjGhGlCVoyrq1wAbhsr9BT31l0rzApVl/19qhsTPb9sh6ZGCHV2jW7FYTWU7rRJY8kmch
N5Op1X6UTr4dsG4fVeY/g0dozkz4WOF9OXW+03arHoa42oNsm++Yd4/rpdNXrzF+AsKm+Y5fbEEe
cgCw2aYL4PU9LGU2RLnMqPJJByrAfZ8Cjy7MMYKEUf/0Otp2tpV5Lo9Tmj7KzuJKZ65eeF3oDJIA
gZz8HuoOeKjE/pJl6IQANNy9s5R2NHoSAbSEuowl7CKEYr9lc26sDNbNru/Omq3HrgBsvB0WU+yy
pJf3JEON7CY5aMdDAF3a48aMEewgxNWMBSryFaQ7h64y45Nr06ONFNzVwso3NoP9Egccfs8yrnn0
a+dfI1wn7L2MUVDap49tQoprdY+LypKAMfOIOSTQ9EHtYJY7ULkkK7hnN23+LXbp7DXZXaCkpn3F
yuMJrs4lKQqQ1zxbkOHFIUgNxpyuespm8WjmQHYSKzNvhX9pswwbn5mcDJLzwqwHLTRm+ZtCQ3Ya
GPTdZVXgFfliIfJDdmiJGHg2Nws5z5LpU69Pps3tlHfus2LOGJKpevR5x3fWgOZ9ap0yLJlLLNyo
jR7txwWRk9MOS+ik3vwIy/Cy0pkdTe2jMWi8OYQNTRt5XzcaM1g85bAjyyGZzkjK2hEspW7etOOv
kU7iw0SI1BE/GaMdH6CDSS/OFOuhRVTDVDamiyeplD8fAXV+826R2OfDObwCuY2bJ23ivcBX8gAG
J47a2nmwZrffkkvP8q3rHpYivUsd8X54CUWgX1vpfijrkhLJe0eBLjd9apJ3iXNlNyQ+IW2wvkNA
0p8EtaOcK02D5e09jzq9DbAXLx2hUlvtca2lYgVmpVMuSekePbMbWHv4ikgJEs0UpJLZY/d9Fz/a
VQumahEQlqyzNAhISvsH1ArdqUrXg4pjaOwqlme3fvIKAz+MHC5qxq5r+Gjt0plA0dmNkAU7+8xe
ngtBZ1dm2B4z6I3XqrEj4RYfNW89NuC/sjehU9kMRNjAY1kYsJQkQN/hP2a7Ccnh3lEKFN8ygnyw
rIdmpEjoA4tQLuuncJsO2XosDjkQLKvJKOsN4wg6SuJnIVfGLZuRAAj46V6/hnVWs4cXhzhdm6NN
uBQtLVKegE+eghEdTZ8iSwfTpyxADyTfknxtBnLTWgkE6oaILsnvmSEM2Sd4ft6YcDMA8qq3Xmtx
mCyStfiGB9E4kSs4Jn3oZYa49KbzXJe0hmZJVwK9dyOc+km3E1o1N2MBzoLOj++6Yt6GY2uSLxFU
13ye0/fnwDFKBDMOjxQulEjpwtl4q3nX+X/nui+jNR75pBnz9MjA5EL+jzknt9ibv7T15gfEPt45
Atz6ogfp1tB9Wul3agXZVyKRlXLZ9Zeula8TKwSOCaM5e2n3ikcHn+4UcDn08Z1Lj6WFvc00LPGW
L6EKK5GamzUhmoSynVUSsWfKGd/tariAQtm7TsdlLLNPHEmEG07opxJmtK36afCcRxSxoPgUm31K
kxPMwDeIRj/12hIMlnARKnZ5THnoEXxjPcL2lHut5Iey2S1ZJij6WrEgy/1f/SBNrN4MODvq1MwC
1dPHciYZiLYuC2pQIc6NYDdnj3/Vvy3LQGTakP1yyJfZGd195sT1L4OK0MUGcrXTP48y5aD2CtIV
FoyDEvS1kfLBOiLZWiUyO1dxvU7jk7J786h78Ueudb/13A7juWz2FV5paihaO1hdBwdxZJexK1vj
+r3Va3PN/PQBp0i2Adnv4G7GraUUjhj4DSmXhtE7Z0IM+LdX7yHpSVz2rPqkcvul6EtjJwdkVZn5
1PlGfSDa6u8sLka6zg+QDUtAOrwIjuD1bFYZWxjTOnpFiaTs/mNFCTMf/vtL107JHHUrZMExkma7
IFyLagaMKf8tl5cKn61TfGnaNr03oV1oil9EeUcKFcNSJN+x38ah7ERLtefGKCy9R5EWDd3Eh+5Q
krpfgKl+x729nBwDhv1/P1CdgLSMh4nz3gfTPfIZECWYHeK8wShukcmQmgGFxf0HprH+FE/3TFI3
thhtl5smqjov3vl2emNq/xqsWbpvW0y6hWAHi6n/9N+P//51pgD31dc0s+fg/xBt3538//8l//1t
Xa8MbFWys9ekZoMSPKM6Y4/FrEkEHyZhpEyGYRnwp7gblsrPUSC08pAoNMt6cXr9x8ti9o9x+RaU
S8/2oQhl7Kxcfy2rZeLjhPq2mX8WLiqgRITWrE59K9/9kZbCH852BdOvRPNopeVGWOkvPKYDmWTj
cPT1oy3tdVcUU0cx0rTIOwrmM1VXXGx599x56Oxs/2qPLPaSBio7n/oXuxPzsPhoKhhXYDmcuC/9
vqgjnOossPr2VQTlHcUJhj5L5IMWkz6PeUuQ/VgvW5KY0NnY9ygczvP/MXce260jWbp+lzu+qAYC
fkpPipIoQxlOsHSOJHgEvHuynveL9Res6r6Zp/JmrupRT87KKjkCCETs/e/foGfVN/5QdNuiew9I
mFo1Trpy2x68xzVN3k+Nyiewb5mSnpqq3zj5d2mOzIobuRlhum7DweAs6JN9lHf1V88Ewkd0MdMz
bAujf4h08tRYUQdpjR3ODcUWZo+/NURAoHtmpnela3z7bh7usOnFGbExV5Pta4e6PPU+jUog7GTL
7kYFh8f90hDCoDOYrA1zNmfphfadXdO8YhfdjJ2/SvKQEMAEHmDjQwdnarAOlpOK8nxHtCrPiYEx
AJVQjGY/PbqQ7c5EU0KfqlJSBrwRWaKhotJGuAIOMmW/vWmwc11raflWxBR8ejGMey8ut1NcWrd2
+UAEQb6FqHMuYsDLFC1J1pNzS16OCfLpnoNMvE39ySsM5qRl0j1YfhJsghyOE53/h5EbzWOagX90
5UEi1duSLvQYmW2wdnJV9RHekGnae5QlmBwLNkcBOX+f5/m3AkwY3qlDcEJGxdtAx5l2S7w/2xUx
kKfOcKm9XDaetOirYyE1WBFWt9QVjyZxi2QRE48Bzao81XyeuwoDaJsoRsxF0CzobHBWjVq7yTdh
DYt+Soc7TXCe2ggVGZ3p+H4gGrDst7A0uP/WYDCym17aTjMPMdmRUWKl+wkxL6bQLcinb8T3VcIp
42JVUeI1SIoLAHKLB9kqIbGugKK3tGUzb8KR5i6NJm/FMGwZxyCPxLailog5YQcZUrG4CFwCNQJx
V3VJDEjSQ2aHk8izKku6x07bZpM3b8t6OuUDIlJabn6VuuDCARDGGkVf2LwqCy99tGq696SHj6q7
rXMaw/x9hkvRpNMrWgWJUTII5yJpwaSgoiaH3ilg+0IHWYheuwXyjra+OX4y1yQKLvjU9WbCAiQm
9YuUc1mKQ2aM9gY8n98j7juiQA5orR6gEv9wqjm9N1MXJQE2yUWknUTpvUMqnFEI5B/SL9NDXsml
ghZSzLl2ss+grDndaw4vgSY1/JF1Lnn3KPGgtjBpLp30ASOcfAHpsLh1oxm18nDpe/RDOr7A1IAw
tn25bjgpIlCOFdzhjG9RHawHhcrMj6UXW3tj1p5y6A9an8CDGVEFar57MnUA3BRLkBs5uSXxGvqK
WvN9ZiSzqOORkRMeX0DU+Zs5gNH5xn0+SnxvvOoY2UguJk3D2sRvEXp33dEZWVhYWuwmNxhhw2bY
18wjyqKxfcD8+NYHgqK/JHtgyPwR1HBAL1hne6LpWLwwxNpYCe8FifNMAnv/g/AKXogOEko80DzX
BJq6s/nhu0iX0gD+Ue9/WZj+rHt9vDGoXMCiBuvOozZDrJF9j/Ecb5kymKtQg/9h5zSesQ0mQtDh
vWqFoiLJ0VRYEhfiDd7t5oatjHMucMiwS43ijlTL60+JiCvK6pKkGlwbM4NWijBl8ERWdWMMVHzJ
fG8WxUWbUTNJQT1OxWIx4QMobruc6BO3I57LIMU5nf0NyTcwh3rLAIodAZiIgB2cN0RQ1SG1G2Pp
9jJcNTOep8ix9k6Vd2tUFoSZ5zmxKmGAB1F+May2X0KQ0ZaafpCaZh23o8mBBV/fKGhj9VZjskNv
uqgBnhahkiik5FQeZfRo90RPQysjXla05abozCetDx+LIf5yGJZt4C72IxAQXNFdB21gLTtADbdj
6ltKMpoE1OQRE9RVPot9wORtMRlWvCEzBtav+SAhvKP5n4KtZxU3UKHkKuhoCgaTbXB6i7QUYQFT
XsKM4DoH+FGlIV9OyORdW0Jy8pV4YlaHWtPM/YAS2mun8LEMnyacBYyQ850E8OwRjKtMhvTGPfZG
VR9lF+xrQ7yaeKetAI0LoKQvmWnRZpzQVmG4jNuPrkf7jCFuP6T+tmlNIJoaVWcQBFsGaj+9msAi
aGzJpkOIyoQoeSjnQWfWTMScqXwLPLDyKDKf4sm8NXVx4m+ZTjoeyw4bHn2Y3uJmLhYw1eSNb3gP
MJfqfRdqDGnb8FFUyBHQBpdEF6ZEiykmZkxaxD6KJ6iPSXdjz1i6x0nyaYVkuU5GsLkikVFEqmXU
mA96rnpqTB+3QWlQ48XF2puKn2btnDrw0RsfG1q8dOSq6OynQUTMS+scN/p0vG0IPhe59WpBTt5J
XSy1kjhj0Id7JfZyHEMj3ad51gPG1t6UnnGgMGjPOGoqpL7LUHhHOdBHEzRdIUHRiTWOV5XFaDoj
5ok40vwUQsEhCyrqWVdwUyvNfjYtoupF4OvLGeqU7tjK8jxGVzybx8rkjOMzhgfy8Cza6rtMZ022
pl6vhwiY8dBoFfexjHdBXZgnS9epd8RHmI0OpF44aqPv38qgBz4P4g3RCP6KNSuBoOt7w/WfsKW0
d/gYb3iFyBBIWVuTFp1rpBwHQFwwgZzDMdzjmpV1LGJCrxZsmOYNnPNxgVFqvk4TEBuXRpwFxGjF
dRqaEH0y9iSufENQnAnCKVhOFr9Dmv026r9xKpXHVoUVeVH8BKvkPShltzPkeurzacXODMTnuMkW
iseyUjGIZlivsUzEtTKYkRhlSMAMdfBMeEIRK80GGZeAkUkaHpFvoQml2mLyDa5Yci4n2OGBbqHI
m6JkYSq9NuQv1y6pAfTBp7Unas/DvGtJGh6zUwit9LaVt9YbA5GExB+4aXmz7ADSpaUQipkDljRE
72LUQ39bOg8TJ8DGitn4rNEgQk0jcRxnhfdWs9xFYGQnkeCfMsTSWpt3OOTkR78+0lck+wKKU9GG
zbb0x/OE3JLAXzM+JHX64kxMbhvHNde+V5fPrX5bprvSiOStDrUCcNskWrxJ7/pxmEF4wduobuWN
hMKwnhOrYrwUBjAIxPhAwseqHGO8LLEFsDXigtp4vpXFLJCLFslm1PqtNjgX3cP3rs2r9xpKyg3Z
Pm0Av40qYm8PhrMMqwvpdu16du2vzG+dhcyzboXU09oxQEKcUMgjHCMQeWTUsD3TfFVVymg5KZ0V
RLpWEVrvZagBGon62YES0XdM4+qbNBuHhRzJKPXRmJKHk+wrXVRrAxsWE/VIWbb+oZ+oX1NzekPW
Vz/0mn0/43a07MSsOIzJTauqDUhJzPRC3spuhl/CqboEOy8PuJy7qxk4huE9RXVEPK4emfVWmtB/
YrNj+623sY+WGo+rfjXrZGmMyhvVtsyWe2ytwxkn+ED0zRY/nR2M0ie8uUkGMfN9znh6r5skWw6F
3AHchGAlGeT9AHupsH3TOjSOTlsoSgX3qY0KpCZBt4ytbUobe7Sa1Fq7hXEThtEbqvRkEc4+fMnW
RVhBgcMRn2c3xtBnN9f/MrFg7Dh5lubIuqoaipp4unPY+1dFCFJZxnl/C2V5WfJ/x3YcPVqRf0ra
Q2XEwzZojoieOB2d9ga6lXNGGektMdJZ2mbt7wbS3XdZkeqrsPhKM0QJswMt0g/d1zDAVoaWd2fp
c7qxjeJ5+G4YXW9x7zhPnKGrWjDadTr/p4yrjEl8Yx3L+OT09g87BxqUDJYBQaKHxjZOoNbBzawF
0YPd1voes7T3MjS3c4VrEBm+4AqkQehFplMqQy6M8t44ZPiLz62n4csRBkc9zV4qs3wYBiSMM0HA
A7jICjLcj8J2Nk3JaMHBS5RIxSa7nWBQwzcAd0LuA1hFPCz6s2hVBLp/axrHLmWuinr3hQrWhPPg
vcVgKtANYfcmoXZKRrPe+Lp57wTWfA8HH6AsICMZcC1f0uQ/RjMeK9iXvtWpehEIHwI198+pmBA4
RPNSdxtqRiu+09r6hWOM5befXf3ZDie2N8e6G7CBXkxwIbdaGnHBBjbcTcWeW8VyE5GruayS+VXP
MuMWRBeONDIi14goa1LibXuGrsuBhz4Fqb4Vc64/MqO9GQBPDl4Y3CoIWuNUeC9aEsarmsNdVDT0
USu0p1HgngOEVi3g8W/4kdXUu889vCjcWZwtbjr5Af1AfmhT+45JHrTzMdrBQnnVbZQciA+OLi8S
VjcusZT2e2OOaI09+yUvXJqCdhKHPgcXoWUkjHY2x33GgA6zO3EgVO3JKc27xnkIp/pbDt4TWpOW
t74vIqx5Rs0nDyb0UApzdCznunzru8Zme/64jgBjO5WHHhfteTkMyB3GeWawmQGQXr9y/ScQyKaS
dnxNFSY0EvRN3+2BCV3/M0kzgsYihBdiaEGQsgzhwdiwySbuh13l5wFq6aFLKLihfpLloX7++puu
/8TqdxYaEvjJY7oft+91EaExyoPDKKaHEagLJnsCmKnV9Q4b+h3xNo/VMPpgGjzDxQQsQJlk+ki+
qyfT0ckLFlivrK93nOT0G3gF+RYySbmbmo/JNsHmCRxBBncu4CITPpFTFoa9sysU0HT9Z3BJZV1c
/zMldbDH4YZUEixovD6cb67/zIHakeEJYGcCEubUb5EDsakx2u5mqlHQsBOxx8BgutHNEsVb0u4l
6T28dski6KELVpCqLLemrAD/H3RleYa1otnVStqGf4vlzg2INoG2bnmoSvfc9dPOKkaiPud+F2Dx
spCVKzahHm1THNnX8NCOZYrKXSPXY6nLAkENqkFW0RsMgdNIx7vU/OYxmBwkL42FORf+axn1Rz94
u5QzdYHFMJE1ni6A5HqVg0PMaoBDsMWJo1v9AUolrkXoIj3UP8zAVm1c7KYYsp6dr0YBcDp1gkPE
QBhIMUrPFVECLpCKIC2ty3gtKgZRaYk0oa9KhAqDe0PY9Vg9xn4A7Zp5d9Nr+2TEtabkLVSGVf0W
x8ZznTG7SdC/0c+dZ9eDQ5c+53H2npZAe3GhsiiIjO8j5CFDgvGheGbzQYGWvZFui3I1oqTMVNfo
Z3yfQTPrw3V14feSk6Mzvp69ddnTEZhzue5szCdGe753K/PNMlCitHF/tDlqN5Vu68Tn6C+R1pvk
TrfFugJiLiP0ZcyJHuzMhW1rvY1e/VG7tbMaXEqmOdNP8xyc8aPeEktS7ujIauqcHvE7Ljno8fo3
RuCEVHThNhmYnMTuDE0A0p5V5ZhfMZOwyFDwZf6S9CHwllee/Sj+iYjj07JblLWc+DU6AsPGHL/F
vqCBkrCuG1CMEO7ERnhyb4/Fsz04ci1xPzsYXvwc4u++YcIPRabMWuioywkHHmI4ZLjPoWYYaCQg
v4BvdyOTfYZKGCYfDUbBG0Xr2dZYnQXODCzdO9yMiPOGHPgElafTnFu/CXeaqNBW+6gWTO0lnzkp
p4zv7UPzU4s0f2dh5Q6w2x71rq73Y9BsK1FTngyLao6KpZM5DwWua3s9r0643PtKap/t7BqyBqzr
ZYldWB07K5xe70YxcHcHptJXS5Z/yQnoVt3KRn63v/r4/M4XaPcHRj+/+4Y/sgr6X+gEZAg8Z/7t
v7x2/skJ6PBVN1/Tb22Arj/wDxsg8Tc0RKZJOISFo7Lluv/PBkj8DXtqH/t419HROeGK/d82QJb/
N+FwCCHHEAZZjjr+lI282gDxJfyBmNnjmUzuIZGE/4oN0C8uQJar/KoBziys/DEdcpUP5s+Px7gI
lWfQ/+26qGVbS6iZiy8ju4+Z8UA9bmRIOAJKYKZvv7k1f2Do80d/z7BIkvDx9THxIPr930tHRGfV
CHIU4WkoPgcd96uXSXyO+U1vD3/xx4xfUgquV0follABTMLVrV/+GsOnSiMLCoY873Q2v/AClti4
QaBXvaTzVQEydGLfWE8MT/NCHrICapP+aOooheBq/fm127/mO1goWXVbkNBpC8Nl0PuL55IIa+bH
2FegO5ifav2IRS0fDQOEOtqUgtOl+GkD51dEHU1sLD6JD0G6C/ThhOD/JXeD23T+gWCHaBnH2wM/
LXDHPMSJfSjS+KGynTtTQyTrO/dZ7fyYwuI4kxtYSXFTjf4DcEGf1i84P++M/rnBkoZoo2qu1vBf
lxyQy8LF7BXFCiwjUifhfy9k/8M0jWWE5kiJ5ZBKxxF5ai9w2BZBew8zDZowiRpWu0pQLWk9po1G
jgKD2+3tRdcRPU4my7CFNb+wWVUVmoMBX5lClvSOoJ5cQ8RPTnqHKdEicYhdIl9cnW/diLRYtSwQ
DQMqbsv8dAASS0ZJMTwneqbV1HWrBC+KiOALDdGHZ2hrwUUpZXA5fjJ+5USA74FrrbsDCO0l3j9I
Epp7UuAX2aQtYkoqP773Omr72sBccQZie7ERqvKoUMDSQDF2MOED+enKrhYT/6umvougHKf+ZzyT
fRJgRUGrWr3MtIzq/uFb2bYXlNMLyHrLnD+Fs82uRcquJuCdmpXHJtiPsba54176EpMGCI6MBGmp
eZcSh4CCN6+VL1xzkJ6Gipkd/bSr5LNf1rgfpxdcehYGlw5LipEp6VMId2wCJUv4yuUEkhFCYeLu
zVQgdX2MBxJYaO8wEV8S77cOGQB9CmyZq/Iy2Z+Q3AgXMQGXEI/yKNRHsEoeVdwtPYjl5QDoRspF
3jM26foVeepIsOnlrA2d1srEIM+zkNF5CaaH82JmvcygranVrdDiL3MGeBFV0KB9ZvNRNpchPvr9
Y1o96MzS6WaCdF6MkcnIl3y+6r6E7OBAoC6Kzx7pjUFQsavRc2GH4A/3eJYKebF5egXPiSYFSOBF
my+EjOBHzUo0OP3DL4PH7oByJU8NXPmE59KQ4+1gSm6iv9SAjfwJtyM1XCcOXn1tqHOGPxrlKR01
kZA9EJDZPTbFvcYb6QSPLIkAxZ3ikI3X+C5jTQ4DY6cKmY6xUcvENXhRqPpdDKpmFylJXK/R/d7I
kX503vl4qdkpkkfQ7ArA2uNG69CUuUIj+Yp4yg02QHkECx7Dbr0Jt6We7SgFCXhZtpm2seiwS97Z
WnA9YbayMyZPaU67GOIWxauQfNUs4rwBh8F9hquM+y9Dbu3qExnNCmt1hkPmClK5upVVxLA7QytU
cDN1Gz42d2IO8Hov71AsrPWgXiVWdqxs74Udbe2U87nUxp9Gjf6ly2/bejybEhkWBDWS76lW+NVC
wE0BrId27+sM33YzfrI+n1d9VTfKdcmLX6P5K21UtArENZe9+ErnYZlmF5qgZV2OK9OcVj1yGHIV
wXzhfH3iDAV4sC7ag0dmojqbxvHBtZ4QHzJu1omA4kMNXwKGsIuzVJ33FLysKRNvCRhxstomyIlp
DbeNiqWCi2SzLv0wX/L5OkZAEV4vemUs1b7Y51iEsLx6J14U3KGig+9SshZdhX7hX1t9pTWP2XoM
xCVJPyLaOdwgNlnh/Shq62D3zt3csQ2x4QUlTpzNBafMMXpD2blIcnZAfrl6UXkPdNNf6qiRaz6S
Op2wiVlYImedEk9ksIE56a5mDWPWAo7fMLmYBSpe3sWs+nTHYhGML9X4UvMSxeylIv+aeAFdd88k
E58XeBeg0Gof11Gkjz072Ogs8KSNRuY9mJNIcFAPi4jEYQcsZi6KYxGiuJiIAgcw0ar7qgtxpBAb
inFyaaMiXeguQ+zCpF4ON3U2/qyVr5ErxCYDkR4sSWBe1rwhyFt1IShWw9NyeSiwAeIp3wkgLAzK
MCP60iHiMftA1IRYlxuTu48Sfk4nHuuE2zPcSwdC9GSvSqTIQ7hWexCo4nJo510bOnuBUU0BK5MB
22q0VRguNpuIn9WTS9nDHCjE7IlQ+TFLXkgf07qY2tqCKUDExMjIYKr99xKtjN5axy5XrVeqlna4
/dcr57+sif/nJpv/Cytnj8yk/3/hvPmPf6/l9FH/tnRWP/GPytmhPLYdAF489pkoYLL/f/7LQNP9
m0O1SuVsYvIqcIWkzPyHgaaDSyZur3xR4GqDBaz478rZMdSXPLxNfINgQeSh/0rl7Cjjyd8YU1q2
Qeiao9Jy8PgkCOuXYs7prdRxLBh1FA0UMez7zez4S2zMXjUJq1UXxFp2HGim2z6IGCFmX0wkXlFX
Mt+GrRhYDsd3yKKdmIHnMF89fNw9Fipw4THKy1OJggt8cfzA/WeNcTDntoWFXzURLjqSa29ZHcb0
VA7Y5NwFvE5V94U2/WFq0m84+0d3xF669vNbDTtKSpPqZEpGVZgCo0n3n32EA9jeUY/EYw9Onl3w
eMCYyHrtfLkXePvFhrmtPA1+iz1QXmFkObrRe6szYgrC4mKk8mJM0F/Ub4unn2ZT/1U0jArQ+/1d
tgkf0C3ydXDhpx36fcNgaVrbkNGsvPqSvTuMKEHD4sMnLXkxa+Z5lOLoxs4J5gN0K30nBuAa0sE7
5hHeCYpbuIjn5MNlh43IN6L6IzpYMtZELtPd6BPCgEeaM/YH0rCndj5Grn6sGTuskt58LLFxMZUU
1zC+MBgreDDeSX1XislKRtYnNswGZgbxu+0HxA9iLFNzog7lPC39Pr8fkRnPzlYp5PtwPOaIl5HD
fkRaBxplOlA4tIOT5h9FSu+Tjl+uZpznTDyLqFrZMarXqYU8guMF9cqIeZ0B1GVwSa5evECCgDOE
lDri+mY+l5YgOyncGN85DFqHYKF1zaelrrd2jQkNy4hLVoVzdKOu3sFJ6jcv7x+0dsY1bPHXZ8VQ
waC7EwQ8WSou4zfNJLcNCX4MtBqWmLVxXeo2ITTEB1RGa9c7Y6e96ySWNVbLyQjHs2qYHKVyutXL
8Vl9NxGnjLxNXCX8LNr7HIpuLS7xQH2SuQKRXcuJqH8hG/twMFczNOsjLLjl8CAFieZKCl/ra3dy
H5q0+qA0OQufL6fORDpL8WPUWmgj2iIv5YdhB0i4tOgJ/5YPWnRJfnP+0ZruXqc4yRwFMFXcvTHC
uUFSUISjv2YStiIal0cQcANp2YMl9Jyh4JaKYBIL2Fbnhok2zhsnY7BPwuNKr1+ZY/lgF81pJrpW
JjgIkHSO5R9dy+Dgj5krJ40wnfJFTgUfsgoLaZzgDixDYocqGyMk8vaQj/Ft3eCcxDThvzJD93S3
c5PiEKiuQE9cVASJu3JCvNqj6kyJ2NP5xjW2ByXsZRZCYYsf7qA2oEQwsdVpr4RPmzlH0DCsrlun
ZfoOB/QvDLnBLf7pVbYc4ktcEvnYhV37F6wB8Z2ZlZQMTKjZjWCuHHH1wgy21LGgdIwUVk0p6Ggp
0CPLWcLnXeLG9W0FdJkAKc9qV0tIsVjFLp/el8VBr8Rrge841TwPODHWqN2e3Upbm7V9205RuwlJ
hOVph+cmz3m3+bkuJmECCG4551G5mtFArGrvvq7IxBgiNnLbY2/LA5z51KcstexnNr86ATOMKvpO
+uCZAIezgSk6Dov4LqDTle2baMNzUHk4ZMxpuY61bE32+jm1T52OMXuTzIjxxnLhw2RGeUBR4oM0
EryKJeCMsUoeIUg1+xhXh0C7o/oFZw/FrWFfapmf8gQJV+h5H2qoGKYRZg4tF2LlToflUH7ja+20
FbwYlrWLRu8lLeFUab73XHds0XNM1cV/WAXmGkM1rMZ8ke7NUZm6ePlr11EqZgnXUjvA/KndIWgn
hcS0sovwSNhIBvKrK/nY2nx2P23fBxtZowxvpZDwsoqTzb3hFfkyC++56FTcmnxuqBN5ZjwZTNvg
yKR8oiHn/nhutrZMm7gGpPR4tIYzK3zkxm966T4jumWFx6fr+WhE+aXyEKrTb4RNcTKc5Fuvgmfa
AGvp1HBzfb/DlhKJgEdu0GSF307Ps/Ud/liBGZqntUcTClRpscrUCVXU8iSyDlP2lqPZ6VdFNvyw
J4weptj3Fo2HU4glv50Gu8tUD3H/k7uuM8+1upou5Uz32Ua8+rUxIQm7obt1SnjyafCYNyn9Pi4M
Xo0dmO5SNytQXSOGYLKNWx9Dp4UVxt+VkR47POHGNH7s9ehNC55wUMuo+nVMZcJvLQZmsBKsGdtQ
/+5rfYl4FhJaoMOaaMLvqpy1hdl2T1CSV67yRhGWhWq/Tm6yWIj1ZI+nNIdOYvOJU03D1r4fbqtQ
Pl3Xfo9YCHoNxfIokRWWN15kfFyvbrTTvwgcd3+F+mw8YMhABXojpw7KyC+ngd5pMYQwAp9Ml9e6
iFUTCa/QA/pnT3Q6iY0e55lOE84wDO4duUHXQ1ZyhoW8qGWAHY4wzhkHvkx1XO45gTF6EIs2YXOG
m9oSmmLrLuNb+aG+sysMToEJ/8WMP0E7LhbC2sJBg5LVZR8lY654EucY22STZEzcLRWLvTklBjMq
HSbVstPY29UHkJNx7oV+NCMOJLfhwB6J6lpKU9vMQ7UeB/5S25/TqqWWyjF6xb8DIe0LPzcxnNV1
tI/jrjD7hd7Ge1dgHyFxbVtFUwLVyiUdicAGUqlgz/JPH/BP0XRrKP44E3CMwWlbTU63iyhj8OY9
TRQ7WNmc//zM9v/oIZEJj48y9bVriF8Q0qnQGq6kFvR+vbfWcHhYmMZdaxSn3i0+Gld+YKwgly1e
EgSvhUvD4vyJBRNATBd5fhzjZvahKjH1/cZcdotWLzbY61RbM+OlirHxCzAQmcmCQCRGYYU51wcx
P8cw1g56+NpIg2h5RNHqGHZQci6uzwCP4XeJD6l6VqrAwx+DA9h+LAP7lKQG9JAGV097o+6ujPkp
6Qzn1LfPnaqWWsPCKJ5WFgpwP22nqr2NnXondIuSQ9WQXbrT+mElKBAiKFBgkSwNfm1R8cUhORMQ
RIHAqV5AESxSlPtlRo02NcNX0WjQozN4MSjcK5pTjM15ukXcXzQLN0kt7GkeG6QEE6Y6+Ga9DxJn
GtO9Uc+vKZyTKtBcibbJwqe98/SzoqmMkvJN4pWLYK8/Yj5/Rt8rlw9VzwL886eOq9I/HcW27fls
wNe5BLOE31dq3MBw8A0NRMCSp7mVF73KL81cnqxcnmhcsLyB899rkjMAbitQlFOebXR5vVkcg648
wYQ5mYF3i0zO1tlrxhr8rKracxDvhZ99lyJHOxbbe1C4J3Y6WvI8xPZex5cuwqC4/Uiq4ojgCdet
hH3bf0x0OBXht1RM44zNt6r4BJ5Mvos6/LbGhLNX4JgLdp5aK4YtwMZk8sgkRjFp1aeUrIVVG6HN
YZCWIPAt5JKcmIXfyecpwdkx8JAOe8G4/PtuLsqXdPS3oinvNTd7ALxSJCh8TuiGrL3UIPAWxExf
K0cLuuoqK4Z0pyP866yyXFdTdxG2PMa+tb6ec5bPXSgHvMYgJqwdG/6ttN0aMzIkEBFFQUsTsfS6
5xmCAQ6m9dZKw7PWhj877XV07F2EWsOqJXY9DjXq1CFwgvufL1MqqlWeAI6LYiTHtHMOkw+aWwEu
DqM6ZNwCY2ztHHXbGjU8fQWHNibhYergvcCnCnpqELNImZuPPxXFsNdDOHI6lumMwdce9JFlA9oR
uMDrmtnqC4ujltK15LCI+G1wvGg6Jb87CtbYIz+7BueZ9KJvM+d0ulYjJa4Rdu8e04nSZNL4B6/8
J63BMn3G3CgWO7Vs1Eqq1NmEff1FrT2vLC7OyMnqdSq4zxx3gZ1+jzOll0gNqEXNcx+6mM2Gt4aW
7FKtPOYxJd2U3EgvvYRBejEg9rejql0y41Cn0auhPvMYNm+5Y2PpVWwRBP3U2hy0mkLKj2mc4smA
upRc4p4/pIqXa6c9p6Cx00Sh6CBT//YnDU1aWkOpd6gIpnXcTO9pMOPlEN0ndf7tYMND+20cRJE8
Ur3BAlGtvB4Zt2nLSpmxoN2ZmBBSJ/KRyDt8HpsfTqJhkV7kwypRFsTCGlQsMq4W4FUm3Lkszy+1
4z5bmrVTNUHA84WPQo2i3RbxZ0VFSNoAe012zAjKxDF2nXSJXPrdd9Um31LdHt14S9r8NQq85+t6
iFHN2iWGUB0qATdE6ODll0FVA7FLKaQejTnkLwybTeSgKDlqf7hpW8w5oEBT0CK+ssJLwROPiVdY
dgQ6DV3y2iJRBtTnYbeWmqcYb6oQuq43VbBDXX4ap/RHrb5NVXyTWQ0L5LW5J49RGl+yxnvm7H0W
GXcGb2hRPMZY+0nNwzaRVYKtMrV6FT0S6LIc40ZXwmn8c1Tp3ZYvrg7TG/8BDnHnR98Y32bQ7MKE
H6xyql61u6BNYKpE1R5ZxqmY5mWImY7iwWNo69yYTYR6CjM2M32Rvv/MtO1Y0yhct4iZkTqMkOIy
qgscUQVOrkODz6E2mt1T7ALghn74XYQQ7rMpPtoGpfm1BE3j9Kllmstz9Z+RRV7gv6ocML5uSrKV
p59l07wYvTxpEjHA4L4i0IiL5k39ucyaT9AkCFHHk4li+zksMMMKJ8jAGi8KPnHfA786VGmTUszY
xSF6IkOaXqWrwQm4Pi+EZTvqUM1w8nRK9T9a/u+Md5gX4xt3kec6jA9GDZm/zDFCDBKPA1x7UhgQ
4WXU3dUud6bz9fJ9Vrk7chYhtbxJ0pgtEBw8Z5mNnMbLSj3deo6+FSKU6vRnXXzvW2jwnemRnD22
c4NOK59XTcU+aE3FpYzlqaurkz0drCY/NaD6sDMXrl+cmh7YqbJXasWqZanVxQl+1bdGEBVyGA+l
ng2aXPKX+B2s4nQOTwYOrKr1a40oZjSnv/YVwncD8cWC7vEUiexjLDsXUQ8oHPqTb9uZ7jP1UYXJ
4R/2zSdKTfXpGtWvQQvdRQnbnWzF+pPQVqr/oB5WXubdOSq4ReJlB6COzR8BDFlLxTfr3CRY7T+l
a94O4O1rImZ9DU164K98qy4glSKXKlWvwSMN1CatFockNiBH/Ygd5nXviI30MnRomfvS2vmC29vF
/rNakxNnhFoxTYH/sj2X3mKgyUsv4oc9QFpWO8X1IQtjbhYBETd/XjMIVa7/Cu74NlWiDeopwON+
XzIUZolztI4gCJEZZzhM9LSCsMOQiIz1pemXm+vRPdFI6EN6yXOGZ8RzbG1UaKvrS9lJd1sF3Usd
Mq/y8TZak3JnqSbRNuFRaizTdiYwLKy2EKznv7gA81cyAP2Io4M+IJVyfXKPfrkA3RxCmnOmkaoV
vB5G2cTcg1Cta2cKTvRZj+5ecPZd8dveGm49pjih0JkPi7+fpcOQpyunvykbagO8qI7Xey5fY8gb
jD3dQyrQ4aoz0OqdZTym3xbfZA6jsWSgxOS4X6oHmbfjUQaQ/Dyz3Y34gasX7c8fmOkpPOWXJwbe
QnAcce44qOgKWv0NHAdLPkdsy0wnV8dEmnz2kbux1Klq89K5alu4Qgt1FEDQtHfNZO1Ks7gkXfyt
TmH1Cqriaw6NYfGf7J1JdtxYsqa3UhvAO+hxMfXeSSfpbCVxgkNJJPq+x9LetDZWn0FZ9TIjX2We
mtcsQhEi3YHbmP32Nxhims+DojiQAgAe6VUeFMKJG9t3zk1WX6kecEsIX2uacUFbMMU5dNrOxKou
hIhKxl0x38iNJc9/vZCcvVP3d37IvZTlwYuVcDUMkj+FFxGSX/UGtf5X6GQXqTotsraQhKpd4tdP
mZtfIyfYp6GN72JzzBrqkFkFL3D9rHDcOL4DAlvS/JuDfZfgpUoEyogtBZedFJdlxT+I1lujWi0I
SBX0PXOd2yEx39f/qClwkqqg4mMPznp2kU8sX8tDaLudmuxYurRwtYP1JKLecdeU7n0UlsN6FGKC
jX8HfOY+RIQWtDE22NbTFEot0aA2xygvKrhIzBjr+Hw+yrZfL+6w59e1GbZlHsZFVXlWOohAsFDv
wozf4bhzs9Z0OdX91o7a/Yj5G2Pb+KsFxGOc2u4nD6Z1aw7cgot3rDKflo67F4jK39QWWBth4fSe
VfXsTdNdYnP89waXupbD29aiG5Iezmi8WeatxMGYxq1sFrlDpbzwowO2UHdQB2jJhrsy/yk7Xup0
9AFXBFGbyecAWguenMyQ9bMtHT9OQKgEWGODQj59dPvFZcv3aMUQp/ncN5lcFWEK2GfIq8Y/YEsk
J8hoYd/Wi/OVuI9BF88AmfxU32StUvmgEX5fgTqXgSl2l6Sx2PmFToWyjoKa4N5HGlTcvDCZXmr5
BVIeyF2hE4iyy8kRwDIgEMjIxR44JBMkjLSXtZpfC1X/qXKqW/xHT7IA0FTfznH5iviZes5Mvlj0
94nEkCRfbeCeZPVGA78G27LXfDj9188xcvviuoi/lTqFJCuu78RaWE9sG1hjn4yhzX66MarhxZku
UMNeCCB++VNJ8/pw0HlnlXynO1oErFohMmij1yLMrvJ+pYolYRXQytkWtftgWTUZseTebpsAa/oq
HLfu6JwrV7tpQ84nuVM6Or4+ix7KorgjTv0d9OuaadKP8fzkeoqSKj2st5byuJRwiUVG7Fv3WQYg
pVvTnVl4v5LOo8YKkWuJdYNQrRxm7TrB7WT/8CzWakoju32x1G8pW+VXawlPMJZHhdAazqM5IeZg
nKRDQC4ni2gAjkk5KSqX/7GNhqtL/xTKppmb9nsBl2G9RLEE/Vqrq7XS0A70rTsMd6E0YP/0B2le
j2N3atCNy8G8MBwnGCI6EliryC4prwl3vV1390Fs7PI++Tl4P30wfBU2Jym+C95zIG3RIxARfyMr
MPsJv1KKV3lG4zye6Hre5QbuSko8/N7e4zp6MJbsLqNKQYfzlXJgFXPxs6jy55LowU2rPzUIKtiM
QXxaZ2hSe9ksiPJ2lCnFWmAZufnD7qPzestURnO7ZNGdwJhSNmmq/PBiNKbyKPtARXunG47rt10a
Cp1Q9qk1Pptj/WkHOAvId9WX9tkvnmoC5nZr44WL1gMetSWeA/hrdbiizpCS/HU3aNiI4CrcSmuz
vkonoiZFsXA7zMFVar6SEcSEUTFq5a9/fX+ZulzIf72/bAtkiiPVMy1HLvS/u79ILLMLHxtrJqnL
xU3aEOpDcdBM/dXuwKUyZiVa1h6mtHmpp8fFABN0EAdtwlHBXGtNSkEZBAp6VLr6vtbqnSBHQe5f
A/0j6SWCTKf866dObHanFwGAMhfeypCkm5ZpFmW3hniMsIYV51kMu4Q0jqJ3Usegv1/0+S7xGREZ
4+hjdgiAswKP6CIugsLWTvcI6x+eB9lRYBlUPszEDFCldVIl867Y5GshoiGFFu2zbXEOIVl/Jd7o
LUi5Bca8OSwVCFsMcuYkgE0KK75ygKExd/WzrqLncARrMlshNHvvxDAQ4wVgVyvo3CycNAbrB9Nc
sLceMv0L4flzgfGCFjYHy+q/smM29S6egcx3Z61BeA/A52C4tvU8EpEs+fhjx/3FsNrW1TXycJOf
NPtVxndzMDxr1ptMRdeZquEkmA32v6mk+VYuv3aFCJWaDovjQfUStAynRsGf1X0JvRnrqXKnvJIc
NWys2pivUtbJa+Hcmd1Tlk638pC8jlCP3L0OuKI5TUTRnv9eEUYMTIbBOwdkhuI63CtIQcBI0dTB
fvGZ64TOSWDhjpnrjFuTYL6yGrTJeo1D4zXu78K5eA3L4EetHlowiS3BDUB5RrUzI43yyO2gWBtY
wU4YgCoSsUdX++2mLzUv0jHLj7hLj8SKkZZgXNDqnUsIhm1dHuTfx0ndq4JhDfQ9prAA04LwDfg3
ON/K3PmWOaw9kBw8vQvn6lvNc6S7u3rggbdJdknL5nGdK2qCLgYxqybTeTd1pb/iPnlJwd1BpwQI
t3y6BLDuFUqehpdhijglXZ61sJbCMvtkAoItesG5AcharoiuwM6xY6CVtI9TzqHDsstcmqWBJnHd
FwnxZjapTP96Xzv/XVmq6NR82dIi4PvHbU20X6yHmNiiw+IqjIhKXChBYqz0CDbUmLHXv7weywHk
/HHz5fr5ZXoRQkTj2SdXsEZ3BQODl0ZbYP303b6va7o6CkDKtBXukBJ0rXfkT0JEXrE231c6p5it
97du1p/rwjsh+L7Ixb2WeJ2fXDSTViU21XLK0nhHxNaD3Ega6sPGqx8yk3FKqJwXuSXXPteTT5PX
3lHLrfPayKw3EQkAN7AvMI/TPnOfX/qvH6D9l2RjiCeOB/8FdjMccTqyvwxWYhtFaN9yG3am/eo0
e6+C5QHHiSgTpisBZu1+/kM55PlpCW0L2LIrw2rXLE5lNOzWMYoMSauwO6DThkJpPs+uhlhqedUa
5ho5ApwNsReg4mxVTRgHAtojyT2sx5kg9TJyYW0sWfpbIPgYR4Jti18jtJYBD0W8VrrUfGV4b2IG
kZKgh6ZskDG5almX//qJSCjuP94UtuO6MOGZNhGL4Riy5P7+phj7Jva0gezmYM7OlnOMF9wO2KCX
vuRuZBogbjgvQTozbh7658qbHv9Ao4IyYYh/Amy7SBXFsSiM14ie3UMu65LaRqk4I/CqFJnjCzPc
Gu5qnd1Tr62DOozPoDHaz0033C/4Hmx6aZKijDp+xIeuziDrUXWYE9QLBjH/ZjGsA5p/uCRtie/V
mbUZioXx1wFO38ifWlw2esEGkgbF9eandsqPgtYto0WPYhuvenSKXazAm8dwtE4WrmEK4tuKWa4A
nDQHUsw0OeHgIWRcdDt1cxeV6ZefZ/+mNTX+CUuQD81r4iH6/w0vP9YbUodntOrYHP00tPoFzgPA
DjZWPfoxgg82g8foxfGvbT8dEWU9pSGVIqmApHwh3wnz9N8sIZin/7yGPBNFBYolWGVAh/+4hpKe
Ylj1hPbGA8l7aXlZ2wpB1JVFOmHLrSvIqtAWckrktX1bcerJDR/88AkftO8lRoiewKzl7L5Yc32N
yZsYRvsiiIiAnaQ3PJTqsihOvMICDKqxwDfjKtj/6YKz+MsgvSEslm2yRGd9WgflgaxS+et4GD32
7s+1uVq7k5UOMWjmDUjsLqg00pA0Qq4KUiE4d+TElD9QvQPHIyDSKUG4t1nbMhcGBAZm0Sa2g5eu
A1g0VHuHBfp9PgJlTSm4Z15cpv5Aqhr3ouAdWTJ+MLmgBGJVyVeSPmo9VuO4P3fMCW2wyxVyXduT
vpDz0WpNApgpbNZ5inRXGCGRlFLgQRV/6Yb9vmD7FbFzsV8BldZcVNhK/1gJB5nWXZfS/yHDhnAB
BZAxS+Mk+MRVD+jJaRb98UfCDByrEp5pifRZo3wd3VOCdVTfaGesbraFP0G7bimb1d6Kg73ALa68
qBW8LGgZZQCe4NiEautMhvrWFRhtxqmJ8tB6d11cxeyT0bnepsAKacVUTSh/fWADJctEg3GiQLyS
SEoo95h9WWH55WCZFNHbd9by0OMU3MEXWRdNJIOHzIre5qi9FTg/TanL2vQu1POvwhyfUJHs5Owx
BWe19exIQtB9BUYt4561c5mt9NOO7T9g9YhIHG4/LHXCHMKFhNAo+rJHDilNTz6mwmzwo+coLOUS
rIPgLqpggOchaYAL1fIKTGEy8t4TLYKBHYeXIRyTes4gJJ6H6G/kGZx8viKZGNRLd4LD8m/G0XgO
/fMuZBKNWgdpkG0aq6Ln705ykFIUpIDiWzm8kwTOO4dSwK+X7ltAB2nvZfaCbbajjTd4EJxMDdcZ
zXrBJPJCxu41Yp1MRQEnsLjIJKvvPurQf3QAnidB7+Wcrw3Gf1m1aWRwJEMLgZNlr8hgSsCvSg8e
lo2MQ2XGZBsujgwJ+SC6aWN68hgFZFnLD+oIJao+ZeWMzKn6hWRQyhQr+pLBqXwC1ZovMDrlDlj3
bcFGZW/Lj/v6g6e50c++Ibk0ck1etbCdIiKkdsFAeHYEat0WOR52cfdBSidTLsZDQQt92p+MXQUH
mjVROAzHhemE2/Bl/YdwftCM8MccN+822N62mgTxK95lFec2tJ4QcMqYW+KTeJuCQRA/znjI09aF
Xq3YFlVUCrPBD+qn0eHgWN+8KfeMK/bviiGkqPrfPkGAKThlTiA4nmxxZVVX8eae0XtAedgUwjAi
nftdDqcwKg8ObK31kJK31hc0VrG3t2rMEPsXw41P2ZI94ott7gUF0ViA64rwgH1Y1M8IYYkUM170
sfrzVFfIaD0ScRmDV5la29LP3r1qpKBLntNWTiwZwmmqvxlQS20ogvGyoG2N0vvUr85to+4Ttqo0
yethnDPRtGznkkvdRyUOIpGewwxY/plxHZMWJhOCfZl58qEIOxYMzGeotY4SDRklelH2zMYrKIPx
GmLjyZdH7Ycyh/aKrxJ4WD+v/z+C4gfb4hQTOM5T4TusZ/7Tbau1DxoBxn8OT1KxDrIxihAKGk4i
8uwSTQYSHGs8J7l2VtqxMRsPccnI829MKr74Ol4QgChJtE9jwMiyrVGzyDyQdSFLedCDp8Z/llpb
PhzK8KtXcKhGU3JLk/mmGM/IFrEgMrmTjh+Z8asa+W5CHugY0lXzpbHD55UwnLY5Og66Nczd+EqZ
fC8UcVv8ev5AVyaQYB1m2pN8aOIFXptmALJ1fthKf5+5ZuENcUE6MeO20n4S9FDHJC7Xf/1X5eap
fqcC7dcfbNMJvY1/Jx8/82XJC3nayfYGLIvDiqbAAL1MIRtgdl6gWq8063RJ7jpbO/6ZGDJPkXlL
ile/3Qy4WAd7BvF0GhSEOhb2kOIWpaGmuyW44W8rymCYvlAryWBWJlid3Hrr5BKbNkTkybmqKblk
DCzgl7Ajgh6P4opkbaE0rlgNsqRHvGYb70bAMbkQZEwk/z8Jl1/Shizct2Py0gRo0oRGloB2m5O9
XYeh64Ugi1nGi4qXV+Cju4LkI8g1E9bKrd4FbVyxOGSH73LVFtLrz/FxSe7TdtotcVRtTAOgSnZO
WzzbeX83D8sr1dI+ybsHo2FU2kEy5IdKpSk/OGn4pR3e5JzVcnfJ5Nqdig5WPPboclbIgwtkCa8I
0got9pZ5Y5n8rZX7iVT+u1s/k3cHOvxRlOkhHPzb345TO9u1zyoW60RAxM7MEY8bwqQfk+HnNPGD
O7RHCXt7KvDB5weWMxuwYr7k4h9D2Df8CPmUMfZRBCOKKQaKMJ840G7kiBWMMfEi9o56zFceqYxo
qyH6TSROVfEj5WZvKY7kWcruQ+j0YuCJvTYw/19T/avsi66Znz7DuCz+Xufh0hL835UhT5/V//zP
n1n86+N/7EooX/xD8fHXv/6/ZSLqPyzTsk3HRBLiqr/TV3tor3XLVrSGFjADWpD/oxIx/P9ASmD5
uokSxEBdwsf5m77a8P4D2iLEKIyOdAXJ3fl/UYlY0jb8XX/muAYqLZ1PZqPVtk3vL62pTz4KubLt
uNcz3KbZp/4+KLRPAr/BHF3tkDfeS+GnMivEQip3qnqTjdW4seEXICrBgrYJufxCh1UPBaDHqmLv
WfjaLC7Umngqzp11cpPAOkPJx0t5tZSsMzLXsvPY+u8lJdx21DWMsTGOoNvX/l3n5Hr//B1NV8Hp
JitM90zD/8t31CxyUoY6H/GQ6euzXqRvxDzfRBjnXQyX+JIV5PTzgoQjqr5jmjJaI1c+xYWPhF4b
bz5kGciP09Z+ImCmKc1rC16m+00rSYruwdTrU5Rr5SNo5KEdYoymcuuaVlWwc3rb38ox6vicZI2x
OBtYjNWlm7DWdMRPuLO0Yzl0/anPnMd+wktBc/vxZjCa8Iy9FQQIvTuGYTbeteQLqgkHHJzO9G2U
hVhf+ZF3O84o0PK5qjYBdpLEPATasZemhXAgj9DHBbFyN2DEmdTNyQijn7ov3oipz3fQubS0QAuo
wBTpUli4U1qNOJuQiNDpGE7Rwf/wKiS5uq++uRMhOsVo+XuX/hgHCh0NTmlvM/JK4DJSQmBqO+7W
n8r0Xe0KgxKfyxjS0egemnnM9nNevbaG/RNLjukKffWb34GFhgO5g7z8qPWuCFW0c6qfUj19JUGx
fQ8R+gW18R6K7lqLSS2Vl7gY5M+kRvAQ+suNuRpgjbhrTU15tjOv2hHt9cOYIWIrBSvAJKDaa0nQ
RIKDlVkZHzvd/DYuuPz6JKBqNgvYczFHY0LOKJi0dXKdmMSQiZAconJuDzW+HrtluW9i3zr7cY7R
ZE1WaGl0UEltDMPdBZJaideZTZseYePHqIJ0wb5/Yo7c7HMtvPErIF4CGreOl3pbD7526H8b3bRE
Kz48L/5U/cAQB29lo7qZc0UFuc/L+gWAnia1NeSF97eL1zSn1REz6oRHlNWQzdPB3/udUGHckSsT
mSeD5vKu1eJLaZVcnCMZ8MZkXlICJS0XSwWzcKwzEYBq1/nUxzBmsQoXnmTLQBh6D5JzNbM60orv
Pr/lEZzBMDGfAweGKijZ9yarCBhKytu+xdMWMq6C+Dh24jOy0XGYjEfSM9PBbhkqD5iOjsFDATTC
9LvA1GRE89N2BKssKTbpLQqcfo7UoWn5NWkqGuTc+jEvpr31C2T3rsZKXR/QZIiporMcp9queMR8
cWWmX2aqejobJvO+VdyNGaPDOriUtpNcCh+nMYd3CnOQ/7uHJR8xUZ518jnm/m19Yq1Z3fa+Ezys
T7KPDZqCDiE21oL5MaLQZK6EByn0agSurE7tdwFiSQzKNBPRBv2g7vBGJaTkFPWTLe5+8a43COps
g+5pMvGb8wvmbH1mnyfXe6iX6lOrUeR0TlPeRjETVw1jUr2P+j+bMuSs2o59SehiyULCn3vqWHdt
GPzSVdWdK/+c4w26K3WyPWcVwkJYkr3VDozylybered16JRHL57qo/w3Q7c91Hoe9IMeU91sQQ8Q
EI6xD0bKUWsh8BebXDLDg/4Rv+x5b0fUkIy32zO+4RnOtxqc5sjdNGoi+EnzKWDCcry82V4VH9ET
PMPb9Aj2Y/1NFSL3yEnwW9BbNICN94weX+0A1l7yqHVhZbU426QFfpLGvmVGdsLmOZ87hfEWr8hV
FYeHnj5pITJxjSXUQfFitslqLfRE7VZCbzEcB2+a9woq824KOiDnxtjNIumwhgqMXs6DImqBS9hA
u3V7uHN77mYGvT4p4+3SvhNApSFdrtqruRJqNa++WbzlqZGuNS3gR1RqvjLbeNAS8lDrwOkPZpb8
WJdD1RRPCB/rW/KD8O1qUlh9E8YCjD3WzwpQ/rUszef6cZeUWU9pNMw1/Ompd7AInuij2Jq8Hddl
NtMQWGSnhHRhRzFNobNfF/w8yN7OkmtfZTGMNI5Jjv0Iu+QcCwE7xyBZ+9IGuKyR78a3OfS2fLgf
IjZXUVQMuJsJWwd5rEZXxEdSz558rWckIO+tjhWxER1cj4QAhXk+an40nfLSfeopuM+Rm9/p8vtR
Zl5ipxv3RGzhmK7cCzGBMSZb3tv6JIra248OsQ5MjA6WCmxx0wOZ4UN4WIVBYmugZMEy3uNNSFds
I+7Sptji4uoP69mhjTOPbyjPSe4TwuNXpzbTMs5ePPbHsSLZI8puy9wvd+lkTvu2L6NzPDIEzaf5
JpzMhZGg3uwqqxz2jT8cWBUN/oJF9lC7GvPU3t+va4s4QCTs8F87hhSbWAuN3ci+uwWEbDjRt+Zc
2ZhhQ5tYv5iCKXZ0S84Dpq2Eqyqb10PI32TpN0Fst5CpbZStBkmC2SR/PZiPnTKiPT5ruBMsIaEn
OQmEfc6bsO0D2TsFNglLjS9SyJCJvxLCwt9bio9b6XlzAo0smUPgnb8WDRwT+CIkinhhRsS9bT7M
ZPlRLyXY7EZOg8p+tvaO3w9QqduMneK/Z9lQ7P1iwqeA8M6ugthDRkHHmNO+KyxlnTtw+S0TUAgw
eV0fvYrfKLuoI1AJSeGxQMx1dOuiwFTasE+hN+/MtK3JnAMtSYrgtpDrIDeM96DIvpkLf1Xm7aR5
ETEPP5EFQtJ3SqLL1J6rZMCFWseegCOI5HkYTaXDQRgmRrCzwRh67PnQgFhnXE5/L3WN6Zc5TzuT
0QHjjz44NuOhzPXHMK370+IRtc05WhyMLIOjl+LV7wS/ppwkg8WrMVUVCbOGxWq/4MESdM0JBtp1
cXIw8jr8HrI79wxV0w06GO/YO3F1m5gECvgt9QssPC6n4k3V9ieEFp/YYeEqVB4LzfkWkt92N9qD
2MEnp2oOMszEeAUu0C/yiNFTl4TIy4PnNNC6gTVMueIGuQfS+aZCEOb7c3RtPAJilctGqVqyoAI7
eCZFBYY4FiouJ8iTy8mLbOMRcKdiRmx651xdyKiwXxMT7V9Up7+AjFzqieUNsYT5CNb8XHQufEcE
a2R3kgpiIdKWAr1f8H6wFX35+q+YoZzyGjfiKa9v1z/xZYWL5UvWl/k5CU3sHrQaz83cegOgdM+L
nKgVXOR0DIaDn2uYgnTJE1Hq29GLMCEkbdeYYFj3uEJbnUV3QHBCKZ7dogBvvOETsgfPoeIOn0L2
T9hBMrBztTMn62FqOTeSpqG9t0fMtlHIwXvkpPKbAaKD5d6jVxo3quNF1FK56dGnhmiDJWNB0nKw
wmwHvT2OSfaT3EOMMas52qqqvNFy9aoWm98QP7Vm65PFRB6Kpk0/qqajByEFELsHYz5l8fBr/aNS
w67cNrcmaMUeY+bjoGyCOxt82oJoPjYNf8OQzRjiIN/KcTH4CTrN6T0qZErtj+fQImQzDm+xQBmI
Ns0eVzf2tSbOYCcRCFDqEe7NVj5v6h5T+kK4v+ubSDVM60wz/e7KJaqKhO9qY6fsRZcF7ngVajjm
9NC8SbOcUFEUcBzgkUCKpQHxrJr6ZrRvNXBTlQNmOTahs4OjYArK120tstlILYgoTnFZrC8lVq/n
xiVTSX5bqH0nd2fABxBdrzFsLA0fb/y3CAnktmHOmgZvnj9NTwnsD+WH+BKPONs2Bp+ZdOxwM5IL
vNVVatw3KbGj41L9dkpiguappNYlKjsIMYlbgfulJuazwuS9Sy39PCcwIfuOHLk/bWbtMg/Osi7e
6SmzgnnGDNCZnpjJh9j17LpBdvgghxpbMcZMlrr13tIT++g748uofDzra8qqTAUYnnc/0q757lIJ
35K8/DyjIzkYIUbAPe2Qbot7UYq+K0Z9ftKrcR/Aptj6Ge1uQDyuPg35zlNY+mVoinrPmp5ANGkq
wpmYQKJ0ttEo9XwzjlhOSdMV1mCPmZToVDSO0nfrolFJ8xgvAfEN+ZLvevnw+egzgY2akyfNVKiZ
17Cb4cojIsmGeT4ADD4PGLzuLax6MZ3heOoL/HvF/Vivqt1gdMsuDlnWUYt+F4fl1V7YckCXfU8f
j2nfnnKfjTe7Y7MHW9vTPpQkQEU49l8t5Ma37jj9rvyEwtb0YM13nJGMmqqbwJ7fWY04X3Wpf2Nh
3YPNt6Mu5DOTj+STszVWkGjyDkaEV1dMRZkoQ7HThvt8ru8tvMROgxsTkekUzWO64J065Uxt3Ky7
c8el3XGUbHuP87Krp+/E9F4dL1/21kTdFyBo25AST95vGngXPes/ylbHegI9LE6b3nOnJf2hLEEt
rDL/FloTG0/hHIkG4wGXzvFQuQVfekJvExA22nqMkNa72cKV6aBVsAbCviQ1ArvmZmxfQsW2Hdv6
vZ3c6ahMhMuVLz4GDKtS2ARbna4bDQVkpwEK/9GspjPhufxfOcUA5rGPc4aeK8zJQ7fn8Od61IzN
dJeprrspW7ZdlxPguEwYfzUlpvvL4CHPDD5I+GvpxjwJ8bGPXj5E+zxarutpSa4MqxzRxKUY3LPK
eY+mUncDxTtXAhq8msjNIYXDTDQx7Yk5OLvG1KOdZjHGy4yhPzQEAKT6+GNOuuZAyzZsTUZ/5yYp
YTUZSEaA/XmJKurg10CtI470iwTS5QZt7q5Y4v5UWsw97KEMUOIYbzpydFisS/oU+fgaQ8hi2/BT
s4qyBTchFWQWDY+HKyrcrcEgOtGta5vM5n3esE7XxVollTqgruSgHEIU4oSYrY3murf6TOE9FJuM
zDj98WieNut6d/Kwe8L+KGGbmVLFzrp2V2qeDbIw/4yQtAu1klRPscYw4L95c3FAng3kJHfHoPEB
Dc6Rhpqr9ufPZajJljFhYagku+s6leCBymS3qRIK1tk4cAkkm9zJvvAT430tdn5QqEc9XJxxS/Px
BigxtB8wNte+B43BByKo+48zeYQwB8BG4nS4kROr3+fToB+xvJWJMvlBDY5Zy3cG+nc0J+0+gCRT
++MThgcTijKsofOGSi9L3T1BDfbZB04oFRpCW9e260neDIpQh97+qrLxPkFMshkDpR0XfC3WjJ20
gQ07A/ocKygtsTSuCfg+Uer0WZTLe/LeF6nqodyXYC7NLmjI2k4XurOBiAqo4SnXC3Sj2msee8le
mAr7pbUBURIHJk/bOKx+rdW2gXqIvbHdWzdpjo50vY3X041YjK1uMHAOS9oPb0o3ZsYd4DjUL85C
QQGtzoG0k/OGu5bMF7lasVLZmIrk7UJzfi90NLi2Z3dCbzZiXWjjLKKghgGYeSN+aLbN8zJTtC74
XhhtmZ0TeDwEu64nqjGYDwNfANNYyiAY6/4lIxet9y3MoOWPvPZeswwPYadXHFIjfWgFfGgWdimR
MzQI4CJgESglUtypMj8/W4QNLF71s1+oKvuWwy/tXKyimrKj1Bk/1kdC3o2DI9SzEbDTw9JHD/o9
mqmx9F2ELwlp8fZzqDNAl+Xg+u6vkSOJv96jzOAkxlnkaClawvWkIDLkg3yGmYv0uuIsXAOcbSCK
6B8p9Ybi21g1hIW4EM04nEA85uk6tUl50qISjqf7Ebtmuw3HLttpnfVz3Wu0ZEQk4TaYh1/+qOHY
CpZmVNYv36+/lrl9ZZEe7DoEKZn0X32BmDMZFOieA6XNzPGea4YP2yxnSH/VbgrTHxNwANHA+z4v
v/oI9kCUp/sJuquXt8y5JjKdxXkbC38CvJedlta49syTv3Vq8hqLlCavKJpzHJClfojLINli+ocz
f1CggD517fTS+cXbtBT51uuqL9Ntjgxy6ZhwTrPHG20yHqd8mI6lBzaSg3YWkwyMp4zAhRmdbdZV
95HWvtJS3Zl1r927iTGSjuJM9CLAmFkbAw+NS3BgOJeB4pKTYqW2pNoF/TY3FoaVda6OGftoyeIG
ZzvrB6EuMVs3kWHjb9hTGhi4AtcCD9Kg9ekxvp0l+Tr3qiLKIk9OhjNbJ6/pfpu4SDpwesmiYkEY
/hOIH3Bv8uot2htpTCfPQgzjZndBgEAiX4KLGvuPZsZCXA9PSYwVL1/eime0TSltDshEbrATZoIj
Sahot5lZj/t68J+Z/RMzHLstUA7DJTvtdmampIGJD9r40kWddVsH+q8xi7B5sg4sWKKosXHv/Mbb
VAwn+/RVt15rq7tBivsI4y/aih9AH2NJpqtPzGJ8IuTUD5ugQMKlvwdmb2IvsJxKBxyRDFF+x2NS
VNcx1reTsXxLByiMsTZs0BeDGFDmNXW+N2fjV9NZl0az0bLqybsSH7xyqO/Lxjd2kROfkOLcWJF2
j6bxObHRHRYheWWle2NGMUPNfhw2Y+39pJHdRz5nvzO/eFBtAlU8hXPWQ1TpzkO33NsUDxsHV5oi
680NZnMB6ptyJDzdG36Q+IIXImoOLX4z6uq1jvTx3Lfj2z0dy96Nuk/CSB8JICv3xJ2ja/TKu9p1
cMaBHZwMrxOhbxsPchEedv1NZ/inIRo/l7AFxmtIxc1Je1mCb02tQ3Z03ARvWwchd+x+gZDdmpH1
3YjVcE4S7zTVLMq+KR98MkWZVFaPlJmPYTy+uqH3q8IxhTb9hmr4zuCZjdUJF+naSZ6suieohGPd
1cAgxqy7x94Z7Coqd4ZleoCmFN0MhHambV9Nb7ombfsbS5djXGYvlRV/NPr4EJSOQR3EaiiGfmvl
HfPgLLllOn2N5bwFIGMYhB3OGLAUB8RADEK5dlJ72ZGj4u0sC1YadJoH5ObeeUjK+2RIMD8swt0S
1v656wPWAyP4Jh/No4ryt8Cof1pjmxyQgx7tJKNwobloB0whi3i8YIXalw9mUcznolt+cb8Nhyqo
Xhy9affJvT1pwTEwSVTBtbvjWSCgYYLcWsm0I1Z1IfGnWS5jHB2StkfOSfjrxmmqs0bJhS+1jR1r
MFvQt74vbPWNIURJF+n21i6QoKOVUduxomTxa/cQuurDxqU3rrERR7P7QLPvcJIQnTCo6qKBVGzG
vjOOI9qI7TT4xa7H411ZIyFsPFY3fNcnw7k0lknfbBWnMNO7fXFvZj10XpvfN9kpNVg13Pthe50s
NYnMe+POlkGB7HwDdDxwahID3KOiMiG7BNbgP+C8jSBgRq/4DEUF0CqqcoqxiLSHXN2qPniu4EBg
np6khCxAFaur6IOkipQAUO3IXOAx5G29VjSYVx9qVTHV3iFSeXSrm8hGkpB2NfORi068oBb1gVLa
9yow0xsH3ecMS+e5Ye32qnla/8WYSGmB8zDu/bl/NtBGbT2NDxDFmfatGbCO10M32XeqIq8KIdA3
pX303K5vpdGfrIUhY07MHzclIokh2eX5bB9bH1MT8iWyh6SNf+BgDgOgqXZh4H9bvQ9CxD5B26Ai
+CQ9IuIORFefo3iJptwWe9ETh7TaQiacuH3wwumtXxH9LwvAVuGF7KzvgUXYIzftrT97MZBeTqAx
DHlOVng7Lo2Borq0nJ0xIQHOPX1DFpZ1HOdMbRej+0BRjIx6+OKCLA6DzZyAXBNEH0wFNu1Ez+Aq
6Hs206x8tpbdOo6iMt1pOpYhqQDzmt7SZwiXAB0w3ATnrYwYsowr+ginoY2ivZERnhoRe7xObdYJ
FhvE39vT8kRYCTMTTN/XZBi0P7gk4Ba3FuBGAmISKncPe8c/hTJDmn0siknQHlyDomAEZf/DY8hp
x8jeMnrnUs33zcAaVY3DjTUTD5TrE2E8gOnGDpRo25sUcBNhQofqf3F3JsttY9uafpWMO4cDwEYb
UbcGJEGCrRpLcjNByLaMvu/xOndUg3qK82L1bWZmHVvptCuHtyKOlce2TELgxt5r/etvICkGQCOu
rF4DLWdhO/17QovtbH5YtPJ5segjBhNuC0ZIO6UO0m3ufESYNFL6DtqllDAoseW4UVnR50LPA++b
ef3t7wPu34oeJmNcdNIq/JWxDHNvU9cdPOBszcRW3JQOJN8Q+drZseiHRe1d+0LCv/ZwJ+mfNAFe
P770ctpgKBJhaO8cSFIj57DEPSGyIa5Ykzd2nw/m21bHONkA6Fba6heDa/MVj55LRDwJ6olDETpZ
R38lCM7JEq9nSy+96/AgqoS+KxsEUr2KoYNAOME5Be+pXgf9XG4Hy6ZHa5hZJL1wn66VMl4IErUO
D2EITcnOOjZ6LadLidWvJdOdC9xxMBs/carbNPhCIws+pNQfLdU6mLO1pyJghICdnJenbQMUgs2D
I9BEjhkMZ9ucn43JsI85GsWNlibm0baAvU1z7w52ebPEWJOxlGcXspRTO2gXnEXdHM2RDdAQ0y1z
d9KsMk6261yC24xkNE2O/5y84v9/YvWvm9DC/56XwiHVIUH67SnGHqH4bd9mz8WX9ltiyvUF/mSm
GG8gtwvMKx0CANg4eEbGl7b7z/9QLOONY6oMuh1bmAKGPpSJPwxMNecNpvwCPgXLEl9+wV/9SU2B
6qICRjuWYK5lCk3/J9QU7TVtwzHxQr2+kLB0pGWvvJ8Y1TKE75JgM+caAvTyZcKXKrWMg4Sq40n7
LEr9DJEWp6TqKW7r+29u3Q+2iFdUX/P69o5K7AE/IxScVzuEGxBa65LaJVXZj0Fu7VtdHArJj2mc
/VgGNz9/u6un0bdMHPl+LuaUkmApkC2L73ekqLO6hGLVpbEw7luNGB6OysY9FG1zr+O2UxjFS91o
W7L3/CTXThgtAHIEvrOY52UQR3hEJ57XS6UHD7GDOm0g8XLRic2j9bC0c8a4rHs3p0BJnXnBc50T
0ostUopqY2NnNghTsVlQe84YlgyFewi1BnEShXqAtl7xe/rHOD646c1kL58DoEE6nMEM79qTKZLD
qCd+Etl7+e16ahyYxW2rvNu5uJE5enYwiwOzaV/TQ6Zn3a5X63tbO42IuUsNf6NFuTGT3K/xH9c5
FgNAV6gdHt74u9o2Dmn0voWH4yrqUb5oa+tHYzEu6ux8JXP3F4fDjz551yDyghQdWFavSd4IWfq2
iAwIfcWlMiYwNkGY+4m0u5VFp/3zz/3Hb2ZaiDtw/7WcV6tcgeyL2alJ9uVce65LUBtBKUlzjNN6
E+TR5ufvpv/ooXItC6DQYo0hcvt+ldlJbNImaRT1jL6It9pL321SZh6r4KAIF0l0HmzxDFjCc4Zg
nNLm2MWZrwTLu7CbolVtaSda6M/jIs6zka8H1/3aw0X/+WVKRtZfngVOZa5UFZb7mrEVBVFpFtjf
M8t3tjnLJWugoZnRxVzyDz9/K918XQpcHzwHKh77HYI/Sf37thQg9s4IKExcDBawLoLOUbWmLy2s
8oVYypTAVmvAqHP0GMeQhjVeenUn0vZG8FDO87hLnGGrgsRr6BcFM6KKGYI1Joe2PdUtwyjD9FNM
3iBtHUN+DSo5BuWLZGtOTepDKV5RrCAqZ+iAxQFQtAd56zjQTki5fuHEBwdEyBYW1hGEE/VQ0HIy
oZnQuKQUO/24naV73zh4JrSuImQsQWZkNEVe3YWe0mBeleBqoddYE7zvCWkzR3EQ87Rt6vjQ9JGn
Ts+1Qey7DBqG0qpMu4oXS4t5Jxaku3ACCs30Sd72pXifkmeTjaQKEFrngBlPeu433KHMHrY8qv6C
HlFAUElRe0RQYO0wBBI2V2H8zlXupuqjqY1ElH1kGCQHrZgXwpq6WMRR4a1EPU4PDY+q13tvaKdt
quZIjz1lWTaon1Zl3Kx6EdzrRQTVKkBM1u8TvEHCkTEjP07YxF7H5HesrHUhwMlEuB2xUM0XH6OI
Xo/8tmMCPLv3Fq8aJbgZLsmaDHt+5NxXel6Je5VIsT/EMJEO3mJ0x5jpdzo+6z1ymzmL9Auc7dpn
FDUS5jaeAj3ZlSHDqxpiklLT6+JxcbvM+G9MIxImbUZ6ZAIQaLkSHasSRHLKcwZQDoi7qz5kyMaq
uj2CqyECgHcG7azifpDFSy2f+FOXb5YcLibxN/ITIFPKy1BYOCH0NJRNMa4iYd8fhzI6uE1x0pTx
gjYZ0IlPSjpvOe3GBfAgOUAPD5zzN10WnLrWOJA16jEs3TVw/kOj28s9vi9ZgFZM1szwqeFzs3rI
n47uJ9zu1CTSOSBTY0Hj7TxWHVgb8cQDUYxzKPx+4f45X90wY1Q5eBGxx86IKz79Xl9BBwhJm++n
Sx0eg7g/KmXgTQYGTcQwtnx26WK9XYrxAuH21mluQMgObWW/HUd+aj6EtjMhg3f7oifMg5/MydRN
q0ybsCYQOgjXPBNzREjYrMC8iMCLb8n93MWheZAWL0k1M8TnBOvFgVbf14JuS7buKvrTRp9kqPCl
/EHdQCPxeveydGZnts0v5Nva1arom95ixOAvx8LG3fTNcJRKVpiDW7VKDkWw1et528XGeV7cUzEu
O67tFPEkMLE+6HDYk8l5FB1CrfyurboboP/N5OB3xnmoG/0xgfEvl4AZkZcyEWJR80kwEdNVxRt4
tJlKMmcAfyGLAoDATsl/0dEY84wxTlj3bQr9Pj7oRnxAWoHnSeAZ5qfMQNBU1ze6KQ5Z1fkdbWpQ
TDusCpGX0CkD586ERugpISe6PytMltJq7yn5cJTLxSQOBG3Y1C27yIjurAnaGHnHmT7ump70Az4x
F2EKw4qdU0UM5noogzzrLp+BM3gW8SGiWXZ9yVYVZZvIYvsiCgJ2pE5IjVon69TgDGqYzQb6oSS5
Be3EfnIQgmhszaSbisFzAfraKTrYevhW0Y1zH+FPV/B7pg9yqy4MjOhs4Ht32RkBwW0wDscWjx5e
upjBJ9iIKfW2SyH8TCFDVYezk51NO7mLuQ9OivVMGt27JdNuk9RwY0V+ps9o3svmhYFD6icFv3hV
bTbPCuvKiJKt0SEwbqbLlCDR05M7sqcwU2ueo7S8NSF5KHsx9EdQxxIJQCgvIZ8uCWYkeakgJBsu
YWb9ouK4CrC/O10ppyGX2+JaqbuvjSsGY7YWLezcDUEhJ3vJfQdPwVRPDtiPr1U7AayIPScll6Pi
10ToD44T9k5uM4bbrXUxMGsT58oMtm0yo07CUw8JnA0k0Sfxdhku5Czv7W68xDZwH+ttdDO/xFPc
jJfdwIhQr/Ylo04LVdmUzLtWm3cWobMqiUhdulxQGXm6ygaCpSUSeV91st8VDX/7kFp/OfTlPTBV
FYmfg8jfeqXy17tRHSHHuZshivcEvPCErFyHhykZt7barS0SYkCF17HK9gYZNXOjnXyKUoEQjtpA
7r+DbfrNMK+77r18ylOmCGZonknThaPE2aMY+B4khxQi8DDw0jP/JeGly3gEsp4cXAhGgHkECeo9
5ySBzaVgJ5hGTyGHaRyULUHUhOWlvrz1ci8m/WTTPeoAQnBYdp2WbVRSjwoDY14k8Wq2bGqFKTxe
KpU4jtFGbUl2ifttOFNOw8wKOCaZS+/0qNsbYbdnLok+UP1VkfmXmvZ6cwW4ik2WhfEaucjsIFFr
mzkC4Za3EGkwzhi3Jk95h04xGDau03OTl41b577lpHf2vOySCWsZyEJoIhibvx2DEIG8YE4PyyBk
Lcqb7zDx70NEWjEBN8VH+WTLn/vnBaEs914/HSgvXA1oCAMDmd3xbTlYLSR/MhSm+o/BPRii6ECv
cG/vf/42sq7/69tAcLCpcSnHX9X9TR0uUws4B4TIppuZfuAmv9Kx/6WM5nPA9ER1cdPVyByRzcA3
B5Hi1k06FXDY8iZiutxD6wp3kAUp7alJ0/hQImHCbdFreDbVmtDTAjU2TwJM15VhkJnEqPXnP/aP
lsa3lyTPzm8uqai42D7gkqBP7BvVRC6Jw69lnfQlo5UdftHKXbvm17cZ7EAzbCAOy3wd6GdCcQw6
NXQ3Y0k49DBu0xCXlo6dKg09KDNeXRW3goMIkuu26C0K/2QNyPyLPfdvrsNVCRY00Pu8dhWh9dOG
HKXhxqUuh42wmRgWNXrgxYzi8WPvsgyjIsp3kW1SMo9clKOdsv/5zddfmQiAMLAgDN0wMQcit+bq
u/zN3S+VZojCwYXm2TIIy3M/CqZLScfguuNFLoaZmD3EOOu5xItF4zTAlkc+lfhO4xbf74mJaofB
g+7ly83bgPD880t8ZZXxlysU36+Ppq0qR8NAjN6XBNn0Zsb1rGzfS3FLycwmx81IFq0/f1OAqb8+
jPRhJnpZYQKKvYJaGc4rtkXNhGdXixM0rqM0QEZ97GXtaacn+YkE7PpBNwGXUNCbv8iR+dGmY6k2
uI9qgamJV49FqUxGjSUCF6Bj1DVsxRTLRusXp575o7trCWiRwiGDjE3u+7uruX2Cf0HMpqMhyKAY
Qjft9xHmehanbRPem3l8YPbmmzmCjjHclnzuttOtFwUx8TRuZSntIk2tODRGEpBD/s4JCfsaTV8J
rUdJ8Kvmr3Y/rpIo97sqOlRxtDM0Bfb2ByN56o3gaY6nrdxpjCk9SfvEKQ046mfAbOMgHXFmrcG/
OLzv88FrY+IQeFNZbOQ9OxSJfxMhzPJ7M5vdbIRkR18kO5qJRas18OJTfaNAYP35IvnRzsW8QKOu
B5kAAP3+3ul2ZaEf4t6p1XBswmJzLaxTlBM4wsom6hdv96PNm7mEariomf9qNbA4Np2mqiA/MNXP
sFw+u03zTEDj3RyO2xgZhk1jJneQRa1vIlosa3KxbeewFdgEpGRuwoEQxgVW03OpQUUueL4jWmy5
65l2j5Bq2QzklUdO+sEAz6i0eO3QZwfq1xi7DieVTG4EC8tZgQHeqO1ecbjRqrGCBI39CjPhNkep
ZPiyYR9scSjx36XPGuj15A4xKQWTT2L20PXjh5BE03FSvkaV4nFyn9gn6XLDXQt1BpekfVpF67S7
dVQ4PRzqMxO0KG1WpORdFbrj8GlajEPgaOhf2CspAeT5LxeoVrunn998/UcbgoUFPaJEG9WH+Wob
ito5ymAoMLLgRlcJzeq07HKeh6B7lCHmCwwfWIC7TsEfSuCF6GRn9nFZNGZXPGfTIK6Oq3QFvxUB
hnFWWwRLIrz/+YX+6IG2NVvuGChFNPVVsVKmYTjBnmVMVQdfNLADPclpAmU+eg+aA60FSA9bhl9V
eELegNfnqo2cElxcVfHJkU/LNyfJaGJcutS88RWkMQFrUDy0aoJpM9WtQbBqEt7LcqOvRiDrARew
cUXAahkKr4/8uos26NBSb0FMKRe0m+cfSs4+q+dksRGCuxxQHJOwA1djhT4QAf+1z3KoivH+DkMM
hLIPGoagymCenXlPNug+o1yDJk6xSEImvyR4JhcT7sxoP7p9yOGbskKVeeAqoHVF5IpVW1rClWgU
T3KmsRaDtgQIBW42YgotF/M0+K5ebjEcW1myyaGtl/gZE2gf+RsuExxMWruXLZTg0CQedD83MAQH
Dg3LbzqCQ+BVS8vmoFMepZVLnZuHK36oB/eyAZT7rkKzZCTWSu6xtL0j9JRkkDselCvgT7pJCNTD
7tJExjpviQONL0H/UdYtZbJR8Iac8czWef+EDFUz2ZqKdhjidh9a06amqZA4mcILkpg4RigT6DkW
KJESW0lhcagwNuDxyR0iBZhQk4wo1RNqqYDZN6IPURkHuU1YDxGZp1aV+tbowEoCPrPA9RXhzwNQ
QE9jqM+7gWXvNJ5GwKfTPVTUl+TEgQIBtDXWWoP7I/1x53rahfbgyQ4mdbl6gEsr/ZJNqAeUwDOX
ZYe15jZhfXU5iwFkj9Po6ik/i68q4Y3yX1mUjUvZ7HOI/mwLPXMDURi+3KXIVvGGALkHtu0B2SVN
EXvpwLM7Q9VCEdyECwDJeu4GjyZ4gwZnI0+mAizTzPqtotoPTqPcEVHtp9q2nMNdE8MmxUMlTYZt
Y2M8DLARMNiQH1MI3IkMcMPAQrA2+sV96PvqQ9i8Haz+qJNNnLVsi6XA8nfcBgutm/ahzln1V0o4
4LuLZTd09/hWukfK/c2kZI0GNmauLlPPdkHcJ2TqIG+3P99JrqjUX55oCiDk4AgsXON1bRCIUOTk
GUKvz/3CMfwhNv1Ms4g1CbwkLjaEXmGjuktV4XdjeKhbcYBWfmrb6SBIAMUp6IVmOXiOteFFPkUR
Z4lLUrUsFCUUJ2uIn1/zj5p4eHBcq4ohlnjtqyblF50rLznWPy6TRTXzUM+sLPBHiQx2Yf+LGkD8
qGtzVMuyHNNgOvR622u1snYjEs/Y3hmVY5MyRQUuODijgqm3dLqZI85ylWNUdFDxZ2up6yUWmybK
kwDtToH8M+h9JU8Bxp0nhbZXIiRhyRJCTo5gA8bn0Urhtqs1qMhdZt/L+FFRo+wKou2kvIRN/vuN
/EcGD7+cke9eystz/tL+D/myn8tqbmIoBtfc+X//7vx2+/D6G777/vZ/Xv8aLFUm1X/3G4+YhA6H
sBfpyND22e+v/cd3/r/+5W8v11d5mKuX//yPz3/n76DLA+3vB+lv//Vf5W8PZf6v//Xby2+3zb/+
d/E5rl6+G6TLF/h9kG6/oaNzBbMqy8b8xZDW87/P0S3+Rg7Z+HPMYAibYjn9OUZ/I23xhAuvwwaB
Q8j2f8foivrmupjJCMWDkn/JeN75R5P0axnw72fbFryRaYAxSDsJJl2vzfHxZl8s4puIp0DfazaQ
KM3kqC7lbd1Nj440QxziYW9ID0B7mG8tHZ9Aq4hIpoHaNNeki6Saeicw7PLSyNohaltNiY0BUFOQ
+WmhEtTT4bNRkuSJ54/XQJ/kGwgHCA1x6AvnvqraCyXh4s2ptI1wfUw+sTaYTM8Z3TvYJm1Q7MFM
C69YxvvC3SsDO+4wfsxjLYf4duiGcUaRgFN0iL56FfXwupKyQjAd7MxkmVeNXuOoENrvsiLD69+o
VulocpnQuAvEnJ6C6TP5vyom2VFDZhdcpaoo502FU5OuvZVSvrVQi5lYhEvuWjLasFtTK8zQ5OrP
tQEVaIJ03ff1VlgTUs5C8yoF2xhnTjYVMiXiezEyDW0eYNPdT/00oBHrkGQ12lunrh8HBgDBWM1r
zGvZ+8sbC6oe1dWuHFFj6Fb6bNYFckfcHTk5+fGwHQU9jedxVbfhTVBEaHjrPaYEpHsbMcJVoZF+
N2PTgIT6m9X+oxnGq3Q0VozB3IJFywIENICM/n19N6dtQb/zwcrTp7kk2LGDjrShILa9PBMcfHDR
gnD+WiadPLFQBTTUTr/rsFOU12lOAjLI0lPFkGuXZ9bvcujrTW1Sqek3mK0NmI8xylBuM0PqgISG
e3Id+fnQPV6ZQ8j2CDqTxLsihllOVhNUtxU13jB/cav8XWpXJ9McFeRntUAwjVyl1cTVboM0QUWG
pwdE1RfYTwQw2aWWm0q285pI+2AY1pmAOneHmiXY6M770oCmNE4be4QyW/cDGsCOsWnbNWuspg45
HgCrLGaB5pVYuYl9DHK45TU2WMFYp8jajolxmgt49aaITrOKpKwP7XIzTkgfxFgRca0Pm2AKXvKh
uik1xF9lwRSEj29ftzPjQI0l2E+8+sDDhMvC5z6vjsVSHCNoy1ZT4/1EzE7KsulaiOVRLV+4s2+i
zDk7AaZCOhq+dSTC52osczjf4qNI568VnvI7u8eSBQJL1POM9zUT7sGotkrOzGiI+ns+EjTZ/bx1
rBqtd/VlagP3mBPcI+ciz4GBi0nnxLWkfzGcmcOZrjvGwS+bVmLWPg7tUG4qW/nYaBy6gcXK1eEi
lxWzrCkdL1xrv3YGgtxSffisqjwG45A5HuAA05lYe69ZPNox1EeMQqUAmYevR8K3sW3YEBaMc1gI
CDay6d5oy03gtDWUu/kIZwVFCzTGlVrk7xLNyn0xZbiJNd2LTiw9sVjyue6rNdig5vd5P+wsVf3S
qoS7G1GDRbEJxVFr+3vYRkdXywKUEiPiF2Vg0hyVH109qbag6ggaAlSbhT5hNxHq762xOPziofue
m+GozAvlVAa9OKi5475OPRODM2Sh82HKi3OYdBi8K/Y7tGFntRMbMePhYWTKWzYKvAWG6Ov14ble
wT8qA87x56Zsy6/d61P8u0P/l8XCf5M6wAF1+fsy4CF6+W33nH+Kn789+uW/+YNCp4k3ZLXYhFnw
sUk2HNvkHxQ6zXrjaMLAFUc1dWpQOSX+8+wXb9AQmlDkOPgdIu5YCH9S6MQbFdoL5beGgyaYvf1P
Dn739ahPLib+B+SnAxAYfwnSi4gEErCs72L80bBRTN8jPmW/smG6d8PB7Y7QP0Pc2I2nIEpBgiDw
0h0tqUofnH2eKv2kJzVO/TTISYbKdUJXVmLgo8zxuM4UiCPzcsItliw+enxylD6yT6oocuBfmE4W
rJbm/RRYpAu5gE81MXp6Ue6yPNoWJYPHoG6bA6Su5mDLL//+bTSwE5sBpIVQI1Pk+i2/f19GbEZV
VyBVCTKpuXywRXTTlLGy7baatEwIEEogw8aSsM5bSGz88+sXC5YHZ3SVeTVNq69PcI7Vrs2xpl7I
uW2cAXlIT+KT/IIZ6XyIpuZDPbmfknkbV++CCH+BSbVv4SEpW8YWzaE38G6trfhzrRtIcx1PVd4X
OqmnnPcRG2QTo6hZghLWkF4e4FmPvs4uhtlgQkRITUhrbMReofQ06ouqkscp/+/1S4o9glokqD/c
eTm2VhOvbZXyyOnd6dJVZ7PMvgyIXrEc77W7UNtFSaduo1S8BfVH+N4s75NwsS9KNPiO2ppHgk0y
PD5nPDztEnvKucIBZ8lo7BUtuVitW52HsnkSfZDcZSbCaLNc/BZhgh0ApDCy3hEPEmMTU7YbhG/P
kcAGZ+jvzJj9WsvjEo9qdB2RGuzQ6kYy4ADoPBNEr0X405ntPa41a+EW4qEf8t1CgvOqs5aEEyd7
z9Ff7R1rdm5KVTV3U2vfCLe+i5lU7/AtQeOUIwQdQhWzZTZnlYyVt+kSvB8gN/rR4pp+jAwNQPRd
GpnGzkk0hGQcREmjFBsoWzks6EFOriOUAVP16GaTfrDn3EAbGVGLYKaN0uRr29cG6MWGbh0Ipcw/
1tU4ruew39lufzKzfHhSuI7Abu9EOlpnG4XFykWCzkRpDhinE11c1sa+5vTcaFS2jGJNFEPNg6up
1XHoB2uHHPbBqctWOsGXxAO7ySehR59xAMLjRlFajxbDPNiuEqx6Usrt6dOoTeGNmKvV2AJTtJH6
aQ76m2Roc8+NPjPKb1EBAkFN5J+RAWiiTTfhO9wl0xQ9aW5xrjT0M0Q7464x4NhSKM+dRTpCX5OH
AhP/LmZasFLz6LHIOfQazYQcpSonaBvtumMSHYUWSlGdT7YZBsUv7OIx12uikOHAPMbkx2FSQCxl
X3WQT8PcazToRElpYc5UWT16Bn3TNnmMZw8KwAh8cJmJJcZHjZF7tFR7jddMyvTk2C1WHqj2zLzq
fXyeZwTgiNe6RN9rTBzWSe3sIiKo/dQi+SN39a+Nq2/LnmIIjy8dOmgPKEepOCQtLfgQJFul6G4K
HGd4TdywHBhdKxbu5C/Bl9AG8Qqs7B2u0wjP9eKcT1a2TXG1XMVivnfChNWn2YhkJ3XrqA6dywRT
JTe6k5Wpn2r1zkEDdYyNXPWREPmRnrDXtJcxiQocpPXj4iDVy3pU/k4SbVi6q4STAkpFsAkCXOJE
oXWnpXT2DubPKw1aNbb2OpiqGnC3+goxZ3SjkHCIcTrUMxfRDCsm+zirRbGOStLxitY1t610zVbd
kYZKc59Mtc+3agFfoYCJsBkHiBVxCbfXbpqLYxLrqhtKi2LDvizp1r2lYUTYwdbCPpIOWPDN2bnX
5gfq3PrJogweVYQpBpYvs4IFCO5KF/wcPqtWohwslHWrcYiU/dIpyAhi1dNE89j0xIlMyDpTfAKC
GIWKNvER5QgJetw0mbmivNEHZ0Jy3AT7olJOVoQKzaoJygDJ8+qhF7cadC5YO/upNoE/Oqs8u52h
bpc8wh6pNvDja6x7HTf9uR0OVcDwNCqEtO8x1Y3jZJoXV429VvpEBiJSutZ92MAFix6RpSUbrV9o
sTQtPDRJ4uOuMtqGemPWFQKcSbntrPAuGqFLLajt7XZAGmRZ1WWZx9MyKNVdaRFn6lbg2sgVydnO
X8YJYwVHeFbA/a8mF6AuUYGae72GUxSKjTXwcQRxFBEGy+erFTpky1F/4ZgbduJ+Cdz4VtHcXYnZ
107ActzYyMDsmAyz0rCm9eQUjq8LZfD0ILbR1WLSOpo2srY+9NPKGdZpyEruZ4ZteRngapRJU+qm
bY7ZguCzCFDrhGFyKAcRMn4hLdeWKTtzLjw1Dq2dqE2ymZY52kH4WgdpEG4t7vgKcjgJrMpdqU5g
4olyE1IO7XVB40s3+uAuJlop6W9gaoHL0dNRVNuuP5duy6Wek4XUzs5NB7z0HH+SqHGAd16lfh3r
ZgDS1G1sj/UJSkCxG3EYuFh4rGLH8SnMvETrcOdJnPseYu9+MMhNnDQE+VHcws80CFOoTS9PWFRC
J6ElLdrO07S63lcDJbvWLB/qGiJr2KbG2baSt+2SOVt1KgFxDdxiMUFcJWaBDd8yPg7TgtOSbTzZ
oy77EJVEBCV81CCP9qFmnXHjXAiMbu81c0BKVSYL9nrNgQyldRJm8algubWF/ayxI/i29oC4eoXH
ff8UYodzk0Xq22py3omgMe6ifDJWlj1/haCgbyEbYXSPCuxEAiy2SDb643x8yAYT+XDC+drEBfWM
ecYVV32E/D6yOxJgqeczk9PKywdC1jJjQhXHbp3hYKBWbXVQkvkpneHngeIwumrxCsZyuVKz+E6H
FbQjzPns6C1CagY1Z3yiEXv35b6nHlBKK2SQOIYbInwrH2Zpcehdjt5pMo81IeLHGGarZ2gx9M4i
iL15ZnLR6U1OlpnjV2a/7y3BfKz+ZFpRhbeS+WyapX3QRXDEMyTfORCcd87S7wy8Dg6TLKdwB28O
k2Yjn83NJdrapfLoMnFDxq2NzaEqXbIvk6oie2AxD3PvmIdKaYjva8BNhBtX8Fmt8pB0jrt3IFlT
lezmYnoZZtIrs6xG+kta06gVMQMI8gU65c5o8AK4vjnmGPCLnWI6h2J8BOjIN1VuYxKllENxuH6J
HVEcxrg9DbYVbFP5uwwzC4SwkMGM0g3ZWdv7PMXRAOKbk66GNsZFU37RcDk1ELRjiaVTyTEkaTTH
TldWi/wKFhitnVMcnNS56eCOrqCPH+2ivER9d5NLC83rl9R0P4R9/SnUF4La4/xhmYd6PYQyAw3D
cOmfRd4V86dG+hvoJEf19aEedMYwHahCszSXeGRAT5jZU5iTYFnU8SelFOZxygyopKSIZ4t463YD
ouy0rLZ5ThEHDL7KE+dLFE6ngUN0QySfWJOP4F9/p1XLuh/HDgkJwa8y8JmF/lQnKOeVBJVfWr1r
cUNaGZoTbwK7lzZKqJBjlI26+VEzoQIFcf3J1jFdCcrpYw2ssoKcB1Qj2/N8BFiI9Ybs4dBY2eiL
lRmLyis+0876pnADC59FQA1HseAdcq96wUVMk1ZuqHDw08popTs1wXkb5WY+svdTVcH/kd5kZenu
AlPZmXU2Q0pf9hjfupDPw0OLtPyozdt2snPPIBic6CNV7MPlpu6xdR0g913NHDWhfM26or3JhuRR
HTpK0aXqPOrp3ejuLPCCWz0Jz0RWDd7sUtFgPH1rf+0KrKH1hYFFVVa4ZgBOOojNt1erLcIELoVG
cgMUHQKp1Irk+wXbHRxpZ6ZVVxxlrlIMzAr93umHac22xzMTBGsNn5EOICsauQlJJbzCmj/9Dryo
NTCjMZ1xYI9W3jJq7PEYUAyl8lF382fme9kanYrf5NoTfZG+1poJUEcNJi/WWAheyvkAOX8gIY64
847NV3NJvqoASrRSgKSWOseHu8udnhmdjSI/jheA4EbBeCvuO9pCZ+8ao4XRWMiUv8upqCoGuunB
Hkuan7lY60VXSd+DhwYai9fYDVtzzhs0AHxp1QOida102lF2gdZWGFpAJ4/JTV6ExsYFITdJe2dl
6O0p0wFfXQk5mTolWJgdcAGdPVIVzWFhroklrxWdyslt19aMRnuRLmZmtNXlsxKo5T7X0wvVbbmZ
xs/yRvUlr3UNVextf15iNLR5ARaHw6yZu3A9QwxvW1GCROYqQB0E6kyu3tEyJk9OftrnkmE9sdvy
D8vr9+mH2hg/dcLaabhurK4o9JK2LTyg+rxg6OBZqb1dagXrJmfX4RbmdWP5xYocMEoTFI8IB6jZ
JjP+EZxS2mM2SvrM9BxoUGDW3OQKqjH1yZDYcpVTXI9NtkWyepl7dhEb39Fay038d8d2HeTOc0fB
gtBE7VfGMp2agoB7Pu3rN2N1fDdbNzV/sFYQq20yr2Rk7geE/YYMwY7aOcGEy4tRa6zyCtMOQW2m
fFIzPuhEfnhsi/gO4DBYWNxxs2cZDUiTw+6hxjyQhmBG2PAOd0177yZljEMTGoDhiUCIfW4b5e8o
9z+Cu34JZL2LU0Y/X+Lnn+Jh/03gLrSZP8W7yoSftu2+90K//qM/Rl3mG9gssCnhrGKFjcTzT7zL
st8IMjYFHDY5PLAc3ugPuMvQ3qio6QwVJjBdmG6Bn/0BdwnrDbMxDZQMm3Mbuan2T+CuK3H92zGX
wyhNN+HsqC7FOor774cWjZ1UHKqOuxOmGflRyzIEVKc2SEn9nfpTOaQk5xVfKJzL0h78zp76FRQa
lzFugs9c0lPDZGwfNhq4WjdPcZS+K6exwwYdokQYFIcGxwkB0lWnM7MlZTrHFengWhEp6BS6dDsE
4lNDDb2JWsweKWQxTJgDEa+tEBikmS37QG0Bdaqop3VpjccC8vtmWMx7rLI1KOVhfDe64fPUwT+Z
jag/hRiwEX1ID4Yzyx63Fj/Syvgx1Ez2DZxUi5G2Shf4WuH4SNLlJBYP59z33yyEH0yEgKC/J8AB
TWuSFo1GlRmJqgN6fn93acUn6kBd25m5rG1y7V0/kxmEZdp7vTS+GANlfjZYH5Qg/D8cncdy20gU
Rb8IVd3I2JIAs0hRVrI3KFuWkUMjo79+Dmcx2TW2SaD7hXvPdXjLx1BUXvpkwScUXE9X4vBgBfbV
cfULqGTBw+cxmafAm/twQRGjNItz/ONNK5Kj8+gSdbogdlBkDJfTnq+iZU1RY+CwKggsaX9I0Jm0
QU2AGsy3bfkK2gwzvLauXlKOhHc0PSDwmN7ZejdjdProBX+UXWmF/iKO8LmJjePcDoNx+b0K8R30
BCF6nXHtpf6NMTXDxETF2+U4/6EEoGAq2xNZEqdai5lVRFWdkqIIW1Bie6L+KMlQTNvKzq/OTFSj
ZBEZLQOydQWs3CP58yomZm5uGgBLtgrcl6u1h27Ks4J9Yg8vqUBBAiBBuPV7a8Ke9kzIJUsu3vKp
jW8rtqYTUWof1ZTkN+CREHGWHdUNdWcA9bQum9McNxs0ROj8UnWqCvIolgSMME89S+ZIkvi+cX1I
tYM3FVGP0Khfk5ChDlLNBQJEYyevhNDrY2Zr92AYJJbAFmDy5hCJncCRT1iD1iu0Oe5b5jFAdPPZ
wglcMhsdRXIXml0xVI63xOyvwkQQlOiexyKucpwtsOkBdz2xbKMIrENDoeuRZf+B2JLgYccHZQpT
Ry/xHiAQLpHc706ZdoD+9bZmsNH9YUxgbfqJ1NA66HdT3SdPAPSZlBHOpuvm4ge8uq13aAj6OQSd
3CQ1WR6GOaACiq2nxnSPjaaZr8yRLSJEBAYMbL7JKhoPfV4BjinzH17MFCeDlZg0Txkd/7Onuxdd
9/Wxb+rxiXyN67BOb5Y1YNPp84L8Qjrgwa1GrF1A7jQJobRIB0P16abwx+66ONX7aA77qs8WWnAb
X5pyToFdvZcdLJNUO1PI0C7AztDme03mWO3NcegLDgkvtt/5HTvX1AneNRMHy5tYWNp8S2YVyK0T
nyr4mUA0h0O/UgXEKVKRAvQeePQZOLBG1OVe+AsKMZrarWI578i1Da28vw4Fe7c+mV66xr67Fsms
tSRBbW2yw2T49bauy/XYjtLc2zxOG4Efe7Uskvesl1E5jLvAq8AbObndYAHR9/lAyePZgy95sdfi
Z9yxlCX8s9h57vJ/7MzJS003pOH8ALiT7pWTWmfUau3GI9Q7XD19MePcAvrnV1hf+l2T5eNJKQCk
iZRdlJb2I5ZG8QgLdK6By9i+9i7FMlhRCUsxrWdx8voUqnbrFmFuOIi+QH8Fo1nsEEYMm1bVP3w9
P+BkCX68Tn4YWTbvjbZAybBYIJCcq+vIIBo8473A6gZziMCBvvm1OBm65OwA5NDc11VyGWwlSRdo
IbCq5hVArtrAW6i2Pqk9m8D5iS1jhp6Eax79U7hUxqZfhbx70DeNlACm1qB5yQp3oP2jM6jwgYKQ
cXnlqVJTm4rVmZgAzBzroqubs820LXXVvGGe8Atpfh7CFSMK0qS8cla1c31GAIHTw4FfXWx7j528
E+iXysgYAjTWtxtnaMdi810U7duMADjiiElDfzA4emitL0CsrCk+m4baszGyyVEjRDrwccoFYefD
bQ7clerNKY2w6sunoOy3dux8L2ZmI8NFlCioxQmhaaJs+JaOPvYTPF+Ui+xRDmWeeK+lWRzjKb2a
Ct+JSu2vXCgSchUoyyz9toUywjKthjsKCKINPIzFrhzBRMVuE+Wxo9leeF9eOQMTt9IB/QecHwTU
5Qlu4j+4yEbodvkRJjsCZ1DHe5ZjJzWXTwbrfzpj6e8bUG+MS+MdAMJN9lCjwk7/XAYwbTkzwo2U
oNxrvL3Z41RrgRMN5bjXCVWuAvAZVBzzhWduGfdWlMzGb4hSL6mZ/itF+q5hRdGm+i/dkswXMTn0
XNmxqifYp7ZDTFP7m/645+yjbWI7QSgRiXZYgrkFCOmapFWetBsDPbDmpwYIEhsblm+LPa7sMOg5
dWfgzYT8acVw6N2puZgpJ3TuHxeEj6zJ7c8KvHM0MkiKK5BGEGtqB3iL4irkDH9LM8jGtUGgKIog
HsSkHXdlx7rBQIkdlRm9j4MjMpn0tpV1uxWLG+yJpLmZmhYOsdL0ARunVWo4tOlk80vrhrtPWOt9
1cXjzkyQJjyxHhF83MCvDZPQKmHekgqoJ8bK55ph5hW0+t5WgXeabfDZOO+MUNRLjxPKPdodOxRk
8Y9IBBTgmJNImXI1nzyr72BZf7V28Pb4g9kF2SOtTa7SYr62q/nX5PaKrGr+AmH0MY5gpBbCJrDi
LlS9p+yxhnMxIW4JwQCCZa/tU1MPP7XCYOYxX8gD2e764fc6j+PFs8oUE4TVRE7BJ43Pvsgx1Mc9
QyGNeCbKLLpb0Y3e1ucx7QZyrYu8gBnWKLwITF/IxjO18UVcm71h+HuQaT9vMeqPG87Av01nYP1G
J1swCd8MeK83oxOorXZ4uJgoVLvBI86xJ9aAN/WFMLHh1YlBvuX1UQ5KfZQKvjFstqfeg6NfoM/Y
DInDyCWXaJMWdaIqz+6uXL+XcT44cFQ3mFvfG20jnu77E3sKYqSyJCNCymVfm5N5R+/2bOVFv4Ul
+biyPRI8OpwAE7BNjgj5c2zqsJoEsl6XnZPhpB9OzVsZLPq5T9351M3JVveogtoaf4FGOnOuReyx
t/iMk/bVbpbppNP5aDfpVfaeDEnLJoe75TCr+g5DQwGhdzHI25uCO1PSP4TfbRa3K47ZRDvsIQXp
zaV8bkaBQNlYn3E6kZwyIEI1uzff7p7Wgem1oflo4lodoNaJtBsO4xyf+oKBVB3H7Fo8G9Z0/Zvj
tjvZjWFFuqvYjnJDbONVUEY3n4tmOdyyF9uygVjIPirlE4kmsDX7DzETp4Gkp6MCU0LPJ5YM9ei3
0dCWCMKnNt0gN75SRxPz7fOlwfmfLgt9PXL0q9e/oiFTeIinD0tiDDCzIpIx2OZyxVes9aQ3rW/t
OdbYsnUc/9QnjE9Auc2x+ZFiVQptziPgVUu+KVhIb3zchI/LD41MkPxrPJJHe16qvasH8BDeRkgW
U1X51aXjQ9FlshQck1D5dryd1ill6OlS2CT9EbjbA2evI8jJCHimBMt38Th8Jk7LEhwgETRirwo5
HANZ/O1Xa9mlDmSQSeMAWKpfXU3AiLMAfP6fVuGnr7O3IF1fMffq1kKpp/v9avftPnFtTtpYffpU
SujQ+aJ79i8MjHyF/cR6rdPfjp6519b5ytovO0mYFc2pg3t+glB+ywL7bDc17Dm+tkbIau+ACyx7
cbBtHyQoy3VmRi/cVtZB+OvPrFoYNlr1VhEELQse7dbq96K9MTz5a5KKGRb2d60RM7tWclWSjxRk
vbFxAEE/D/AsWJSSHZF51R7zE9E4cfpaPqbS+Wj/NTqjf/JbvMRAuEj/HIMGUim1ONksWwvUHoco
+3xbucXdNwrwBxZ4WwcPlF/JUzEoJzSphkKX0ZcX8FPh2y2S6ZQ10P9pGH78P+H2neYQV3URmUZt
sO+TOxab3wVf/82X478sf1f+cnbQv5PQ8olxROwSgVjP0ma1LXvooN4Q77LClFfQYgDE0uCvnpN/
sHjZu8Ye9cjSv+i8omUYuYFXqvoNYoP3xE7EtqMsvQAfQrm/6m5jY+ZvSEvdBPIxKZwhiKMip0xe
TnPj4t1xPBCGormaY/IjpePCK06snQ7mOWoVba3P1RRm9fgIYCCBaKYVXL1gOsnSPDlQumXH1giQ
WxLl6zZfUKCsnXajxVpx4ljJzYy9hiOhbe+VXZ+B119SM77kk/7ROg4qOdI9x7oJpzmBdZBDQ7w0
/tge8sS4eCplyArIbNNSUR0Sd32eSAk/KU/vDTQlJ6oWve2JKQrpZ4OoGppHZlb9cw4ULvGkfbFm
/60ZDbGF3Mixt3qhpymvR9CUZJJ03KWasTQEx9fKI/rP84scFaQbnBRJJ5tFG9Zpsi0OC3L/SmN8
ibOAEN7+3pUGcgYioey48DZTjtxLetvUUGddBMwDM2z0eBQyUg8z2Q2nchlGgnzGH2k87/zZDlCo
xLeuTJaDufL6OoLzh+To9YFseZoDBp4exC82i6PcLHPHU6iqezK5b11nmdepfLWVY7P9YVCSjlwn
8fwoDgiqqIsCV+oy52EHa1vUv2PYE1ErWlSh6iEQMe2Dhb90s7qFu+cNUKEe7ZesnO1razkLOP+e
WNoZdmD35Qw+MCfb/BRBy3q9S1ADdhSXZazeWQLt42z+p6dhIkVOMMJxaO19+WsYA5dejkyRwM52
rbIFBrKGoeqGtcW0HV1JQkLnRhUaFACOaBOMBZnN43+sgIeH9NBXE10/s59ab9LG/+D7ZCBaANv2
DBaeRbyzOEf3eWKn+ONfJa6RegSg7BHrRZPWP2XJyIrALhC0cPDS6LHz0vVP1KK/iuTDrAvzYOp2
W8EIOuIuYwWffCuu1XTRGUmv2bfUcDOBjpq3YdU/Qak+xwgX8fllfZRA1d0E8L/RVsd5xNrxWTVp
yzyFRWVZR6mpY+4jVDwGu86ta4Me9vdznaeR58x+RCLwVzwBDcQF+E19sJ5NcRAmwijiRv5HShun
foRr5DX3pi3kLU3GJ7PtfO4zeKksNZElVOXRy2KDkGkiOeiiu/sCmxP0jZoO1CNnh3HURi7DE6Xc
dhngY1v9clhV+iWa+M11ew7SsXofCIzaEIt3aImy3mbOel+dkQyHlZ+/W4Ec0D3xkgmsP+XGyhHz
GgzKkthMz0vcvmkPItZaCr74wvhXjZRmTeMWO6IgUD/XDaLx3DiXjz0G8zcGNVMVM1cjGIMsJcDz
U9tGOp1C2zeHTZbyv66wf2krju+YK1+tB1gZBLNxdKtpa1mgEibV/PXcLDtOwcMXpIg6R1pa7qyh
+DNo9haj2erdRA9JdpTtLxzFwWO+5/kPLbtFciLu4YxUqkYjXR0MYZB+DJO4PtsdJ3vu4uMoz15m
c4TV3USFSP42il9GlVlzWfSfAlPaLh56ZlWAGTco7eS+NVjd12Z6Wxx6d6MlRE6qT0w2FOOMl8iH
ewPRmF8mFROMROxWC7BgC2683IjZoPAKFm9DemhY0XYAromPyyS/dRXfq5wBVFMBB+pUwGG9zgd3
8EIyGn4hMuV0XqoverE2TGv/3ZDOaRQGr0QAS6b23h3p7BYfXceIqG7vWpzktfcYJtgI2AmH7W2y
Skd3OQ+j7s4FDrcfJrP/U5v3n2WltqBC5Jm4B+Zd4KvKGs1M2ROIXaJPTkC9DP0SeUmHtEaZLErV
8MlKyyDhAIV3UvtF1FbrizmTU+mTSrhhbx9R8MNLDdo/BPndmU7fVMxGqB2pp3Us79RGxB1sXc+o
ANiXXwmHS+Xlw0Yr623uZjKW2YypCvt1NtxrYXWhyD3MYubFymG1FJZ7jtmEEMEiZNjH6g+5wB4O
WOrkrH/iXT21680kOn03dHwwecfaedWnlG4NCeW3QHiBQOwBXuFnO9SWJn4gIcNt9AnIYjJACqc2
px+ZH0OW7YKUJe/4IjJfPhuPJWaHjL5oUoiaxphsi4b23MuIUCmVDUK42VsjKh+j+Zo6RZ6Yn/JL
gZk0esufOBiqiNjJ+9DHrx57+Aeuk9X2DM4diwqZ40MMZM2DPZYQgoBjblulytrOzCt2o5HhhKDi
R8jFLtZvfMBjJFQF1vSvqptbhSJz7mtaiemf5bRL1IuFapik7Ai1eDi6aqLLXZlwFfo71WixyT5l
DIYwfzvIL7dJJlKiPbQwjQlHJz0KS+NIYfW58WawwNZc/G6407dpur5hjn/jt08V2bcN6PO2OsxW
/llJBYelV0OochRhCM78rryu9SxZETIS6+EoBfkYsGgE1KpTJC42O2XbbtoQtcaXXybsqyz3m1qi
O9d1fYuNdGYOtiSP84o3q0tprpVzS7VtRUODwikouVdlDz9+7ZY/Y/qtmbwHQ0owX00pywbWOA0q
uE6++skBPx5ZmpAXPjFDqCZw6ghtB6cx991g/nGVpGgltPnx4manKZUX0zOjEdsFA0uas0lrBlae
R4Pf0xSSKTH6VAb1qOAkkVwqtcjRRTApAUlO+zJlKlxOnmRyXiUeYU4zH5cx9NcOx8DGcXvW4Yoq
dm2isq1vS8s/mRPyXdKCtk0s+l3vLYeiy0iGcQ0V5UEnInoSsjM5U6bV58NJ8d7HTXqvZOWdUm3+
RdwwPrDqQJT4fPpV5qcUNQfCTPGncBD/EB79rxuC4cdwrn1cI0Uzs8InsAV1pryUM+gRWGlg3kzH
eUHJuCsNX+6GYfiymOc6iVQHM3UPDw6VT8LzGeHLdz0Pfz1BJxH8fz5KhG6JlYO7molEcUxOUoIU
E2Vnh9QgZ8qdWML3YoUnEZcsclaDNgB+LQI2l2F3rk5jSUT78OCv9e6uABnninxHJUVkyuLyO26T
r8ZwkrAvVXIyVO5v3UrauzUAN96r5qk821TN51qiQu1A4zOGbUKX7hHxCiXZY8yw0DRlolyAwetT
jNgozRI0yDnuVa9lWjEFaDGUiWa3cSZ1TByTAm4Eu99VHFkTU5kxX0wieDjk0dGpnfBJyuJtGyMB
Dw8t1cDUaDeu7isYiO1AkNrJ09ghFoohTz96zEQEW8Nay02Zr1QUi1K72eChaJGA1bKCx9z/s/K2
4dgo6nDW5ofoimKHbPcnxD9uJNc5xxAkSINwj4M9E3lUGYcS6d+mW6oUbOiNkKUXPxA34u0+0QY2
EZcTiOGCzEeKWPzHMV8O0AEYFKKABy/m5NlayOXOAxOOHpF8WGTZtNjASiAWfQyS81Ko9DdDE/TO
gfkhW1kAKaQqnRBLIwt0/86eK7ddSUaWfFG0TKfBdnBrIxr0u/GfmTnliaZ/DwqfmSo6cmE3clvZ
2gef3wFJFV40m/5vi6yYVDLtG1ErZKTj9a777C1ZeW01absF710E8S9I036vqQE3q2xkJI2YV8VC
G+u6nIqsRWEMAmXMYz2RkpFf0nXODkFGim6ReOdROss/d6LZLZkha1GxNyPZBWkf0xDtZH/10Bqb
1KDzJvSDvAyrPNgmbvFZYqklofVmZPZOzQyZnQWD06P30lrREfgcp8tdVXKhbIgfArG3dTZuPRgI
Lgd+Qa3r4pTvnm3feZi7suQE0plGKY3pRdCoM07+Hc9GcKiE4rCVX2V5G5xsfuzOHgxILOdlwMBS
6Hh9qlnENR4r13aumqO3hH1tk0nar08z8Kq5Y5oj0jQjwgrdPU71YybLfxURCVtvRlW7Uv7ZgAGY
Ni/jnipphzeUZnvwP3q8Kvt0yvl8TY8xkZt0POvjeeVw2VqLfTHqqbqaQf3MyP1Rp6CydoEWJeRs
YgdgrF1ZbiTikrF32gynR3bF5LS/nS4OQmvhFm5d8UkC4eAI7oXFAXqfQkJf/Q0cXS9cnf4lMeb3
WeTGvki+7QAX5ciE+E6m3+sqrekAgtcymLsPcT9FGbMUFFnNDyeGsoGjGsIbazAC4fn6rM7iV/Y/
/WRdNgnplpyMtj7EqUC46DU7vaoP3RbkDZskppl9/ye3rORcOsI+BPIxfoi9iKiZZ7cmkFnOuLAa
b9kQKny1NInBE8HbRtN+KdHkZ96HYSjEXjzKpwah5rbB4oZBuSRGpN4xE3CICWKJzZKwrn2SZLux
ZwEa8sk5ErxYrBkcLhaE+HE2wBGsh4C8m16x27CaZJcMZGZ5Y/6k1/gvVREau2ANdgCQfq6OF4p5
rK9drI1N4tXvgc5enLGwIqdCZDs7sO1ElZ2Ru1JHjGzwUucpt4dDNmFzLLMEP9f62iJNRbPCHMXo
6Bs6yYC1TGoWVwKsuZEjGEH2mYGckz1aHwt4Cc18kYT2aH1lLph5x9KvLnsSZHdXVu/FXT0JTSs2
0LSE0B3ITaF0j/slC1UNtqIC/ScIG3pcueFaJJcxe+B/M3Zyx9j1yoOy9R8wNKy0aufWST6wfpk5
EoBbmHVNfohdO/s8iIkblgHC7Gp4Ri1skDMjzLAyoTJW2WcrHf95aFELpT1IjGoGpp7WgCVyTZKH
4CremH58yymun1r3h++Z8UmtfrZddbUPgsU8ZLa89w8ZwRibPQ/CuU0ECIa+fCfZjVmzpBiPew3C
3nkkJM8mZV1NElOVnJBcMq6fbaraWG/MpBWRN8230pbEK6ts4pA27wGr2asamm/0RIsTTJGalw6N
b3Z3yte0nmAA5y/LUBLVNefR5LI5d4u+uBgUDKG9xHNYwNHLlbCp6eePikvsidL7J8tO74AblEbD
7T7/t7aYWDSTjiZrtZprwExnxMq4z9lPbvia9Ssh6tbGdBjR5IV5XADmISn6TgmE28+dns8EXn7W
Mh2u9t4KulcPNPoRoORx1HoJ7R6sr1BWgkOGLYrtforFe187/m1aQRantIbANYEbUfNwtFrOciRI
qJT659RR57akslqhDIRCpugrkgLoT+tcxi3UARXmwuK5yV+7zv9KEh6gbC3aiPH+Q1zMBs+uSbSr
cmkxuR38HaiZcnsfgnSHa9YMUYCwW5yyX8Va/raHtKeQH4+SFBo2vODzxz9ymdxdUMgHXimxtpnm
NEu03Ik4/QUi+IBDvz3Np0rm3RN+ybrBVzA1TRLOAcUgV32yRdvMFH9kUUZaLMM1LtcJLeshjjtq
RsygwHXRWY3EhkQxQH8cXklwmN3yzVzi48wE8LTM1m8oPmhahxb5X08OcI/E41InRBtu27knc9N7
kbE7RpxabVij1Y3MKln3PL+RI9PDQFbegyD1J7fddo/kPixbxda7XNArmjnn52TQW3rVrobhu51x
qhh0NndEDwjbxLB/rGO5Vqg6yEw+xOST5r1TEy3t/WKR7fPKyH9x174EKxssOMtk2RYN6BDia7fI
8b2w7XGbm4COHj2EQaPwSRT9X7SB1Y1HJPtQOD6wb2+HfMSHhCDA0rRgaEa8iKFWSLv/8LLnmLxS
1knIVpazUTbl1jTIRSzH+VGe3H2FGDMgtK7yyqeG+QuzRCcP+4qolWBKgnMS9Ohm5hrxiZ8QGDP9
YD0g91X1kOquhXtw2/TVqxJ/M8aEGZaK1rRZKzpYo+CxD2qo6xl5cguclnEndDDsU47x0VuRxz/+
JIPq58qn9gg0g9QkwdBguj8Fyy5uh7emmfcz18QmJ44xymkh6VE1C0qbAu3UWO3LJD/YP/jbtRqK
kCjXJPE/7I7tbWMP3rYZ9SeE0m4/LwULf6lNCjlXsdBCRUX2bL4j+odjekr+LYrmpkGHezU8AkVk
a9AHQhbFYkBZYvh4Wcu0d0GsWaeOJ5mEuvHkpB2dZQaQ2pNLsGsN4zXGozGbcQ9blDjhQWPPaQz4
c9KffjlDdU5ZFq3+QoYv+S+yR9Kc2M6TKPNqM2W63nGHY4kyvB/Krv/MRUPcMwOuU/uoGNVepjNR
e152a/ySpCuZ5OCkmI4OvX/sdG7iFGJTVho/Y/4zDh7cF27+AGia/3QAG6owF9RgqMOF236ahTVf
gnLSdyQFLus3cw4t6wawfL0oA6lCbPMOqUKEtau7XdcPfzMht+NkwM93nPPcN69lxi5UQD+F0fBD
JsWtcjmFhslYtkSR/pHe63FOliWi3NY71tEj85coJkx2C8nqymgiapy8h1FUfnTMXjwk75r0MdQF
9EHMd/DbWMtb7c/Oucckvbpdu/dWUExLcIsVAXI5WNitXawcZRacTrzTm1xblJiZ/nBTOmc7yBl5
5kiTZWP0u7pikl0XamCr9tZlK/I50h+xJqFkIBH9yMAo3beJR94qRvHVXM9VahAzXiM97l0ksxLh
ig44iR1BBVUE4+d0kfM0P9mxpIl/7E3Lep97sIuXxUvI55K3puU/uYwKEb1uOy1eO3d4Umm57hzk
RdsiEwJJU9yFktrIMLp3f3DNbd8ZSDusNkpXrEizB37YJVeqr4OviT3UpvfGcoc3hfNL6B3xqe9V
xo9EZEJ35idfAgb6tk/Qu6CoRY3xx1eczuZqM3IRGFiK2D/xgLF2evxdKvwdYi/j7CfBZzCweUs+
p8yetnU3nqUxMx6ebMqCOMNwptory5xDFlv7esJikjv2uokL3fP0WD8M9yIXX0QiwWEzBBuzaM+4
MG9IBR+GXBtMFrObbqRJh8aXQSF+4okAOcHTB6EK/X4NzJ232u+t6TnI5XVQ6z3PKnQylfGHtJvg
rLCu7GxnUffB7V066W5bBxJsUUlYMIeUhZdpXY9JB4cpWfYVbcwmdmPvqWNcUyztehzhNAZi8rcS
BdaLb7XWdgwY4xg+06XJTmXYFOiQCJLdj2NxS4z6EjSGf2npr2Q/Z6ExEcIVLL+ZCs/c2322W0w2
61RV5CZl7F/t5meb5WrDSqOMJocHXHc1VEEn3jctAdez/U+KFaNBTznPzsI/KlQ9pvjhty5D4Llx
QnVhTUJss/kQE8XmbhxRD6WePNRObrJ9MH4l7Hsi/CBfI9bizdQhpE+WZ94cKA9umZ3nbr3Ao35e
fX1IqAdOFwTY7VtVU8v3MfOQZn2kISEqf7gm/0LBGtAOQslEa3ASc8qzBNaAJv9ZVANmqHg6uBUb
Zm8PSH654/N9SQZy2p0AE0/KzvTUCQbTiVd1IRohSPoOGLTC+FlA3BspTEyZH+qmeF+m9Uw8lbp0
LE6hmxuvKo7tvVmCc9CSiKW0vuFgvzYuc11t+a/xdDeySUYY2R6UXZ4r9mtbO+lfZ9pZ5COfFbf8
Tw9VYD994Mj8QJv2K4AgCpfbBcKG5p9+7M2KqSWNWDw7xMyxf2n8rdGKPBJut0IEt4n1WhE4OXmN
+m9okevjnHMTcjynxDkHeU5YOqcD1YAOnUD81l0OQWXgjQxqnxzOwH+dYsLUchsUVZ/Bn+axemHr
iI1jtF6SGvjj1FWM+WKkCJl668Vn4hTOueptb9vZNW0h8PRBoKMnyMNEukd9Zlw1W5+06opdUeZs
GOSHuVr1jkD6BEmMM18LMc5XWy2viZPfRVBQ5mpnl7JWOtupPjrKXKieH2Hipn0ejfwzjlfMOBo3
eovWhhFvuxPFTDDnlP1YQdmE6FYjQ/inJQbEliVCRn1A15QKBytWtn4xFyX8ca8StwP3UBj7qlH8
Jk1w7koyv5+5C+ouQNPfYBUY6vUQe1WAgIO60BPmqS5NUl2V/NdborgQwIs2UNGo+eQF0HZsbBYL
1yX44YMrQSQ6IuYyKQaEfHGQETDKWI2z7RgQ8eaYFW5TnDUDndYcQ5PZWCgNgTlufgxuK7lLZn1A
AkQXVZQRHw+mcCNDZeeya0i4xSzhMqtc8r+LGxs4o3+7/PRR5Xd7cMVW2JD8GLZTAZ2yR0daxeNF
dtOnQ+JjGDMHjSxcHsaM4G8tFyvEtVvoSd5k6XzWtpcS52eRSP+wcAJY6xigI/Xz659BlzthkDX3
RCHOQK6OTYRpZKXA6WQwXCWTSNidmluiiO0I/vffSsTg3Ux5FABl9IJODzuJ3hllfCe9ud3WHk4e
3wTWUgYjpVTq7/FgHlEKqnMBimbN3AMj2Vs7Gk7Uc9L4gZKnwL1Xfpwc/dzEfYt+FSz82LDJSXRr
7lfUnEWdqH3XMWieyupmVCMsQ/LQW7tVp47mY+cUxVs9sco0ihL8PmaZc2qS8zPStFMeZpcg0N8z
vtd94cwGvNy1pPLExDfZpkOIKR78vO9ZEq01CEtoOHpJ3udBopmm7bza9lcDxOBGIs02aFvMlOaY
0v506vZI5bz9/3dz6t3LdHy1QLtEKwS/p8b5w47C2ztElLBe3TFQs6///6myv6qWhVKJtCiKzdXD
ZPdYew+ER7bSOw+xO7x2dVkdGDaDJrUZNXiBired29URgZEUJGPXk+hEQeiigHHd5WaneG0HdAgJ
VuNLU9b6qgLA1ajn2IIue2AN8r5azq42LH0GclVf85l1HxyCxxSF7I0MVcdoJzxtBZ8ZwniCmlN1
0FAJqg0Guhd46DCZjIkRq228aNixFrk41ywdD1Putk+taAjAwOC+VR5GYcSDkVj5Ub4Y962D4kmv
KDUaJiwURswePbXwVJrm5xo3YBkoXA/TkDOCmNFOE8xJgSXZeqSCMy2uD9lQIy+nCIVhxWK9F6hj
l7rKzytYoomIhymZjfeMZY0yPrOczFOnQGfaEBW8IcAIHDHDydldzc3a+h3uxj+y1FfPUvExHhkD
jtO8hdBzjgtW+VYADiszpwWUlkvfLdWb5VEFETzbhJ0Vi8vgsr3DWWzCeKocWP4+eU9MVpgKBeTa
NvPdwwO/For2q3bEzsMLaA8Cn/Ls68j87GPxaj7aNX/mW2M5C0s59te9PfMdUqqTGGu2YW+jRkjd
QkYelMZt/x95Z7Ict5Jl2195VnOkAY5+UJPoW/akSE5gFCWh7x1wAF9fC+DNkvLas3yW4zcJI5oI
UUHA4X7O3munCVXXwn0DB1CseWaKVyhTR0uLuEKC+C4sjWbFVAk1t03GhaYbKy+ycD+XCUtxO6gP
1EhS1Ckiv0buHXey/zSAnvDaijAceggoEceVP9nOtgyzYx6ip9BhWW6HeTnU4/8LM6aaEf/jg7n9
+vyhvvqlvEi8pmtZsYzw6+KSpfVn44TqiHCV9G8aH+umROpnYYpZa4IZLSmgFN8b7wS3y4ItFR7z
LvSZl2tMHHvmfsqk46EyyAWNscm7x5pb+EDA4bdmKn7EU+nu7LK6kRkZ02X7NFWxu6dCf8Tlx+Dg
U/9Tn6REbnK/sLYJTTwsF+Yxpf+2TrTpo40BE5cmcfJNTA1Os9rzSOj8KYs8PkerXqO6B+OZl+Ya
emu1pkmrb4OUybdWh92un5iP26WRH+15lR6H452PyE/mlxAKwbYNWeRrIrsmqcQ+O0XubqzbbwDJ
MksLMLqFw1Zp5v2Q0s4WotsXVmJc61dlVd3F0cV0AWMRntsJ8oilJQ9AVNdlJkvyjNPPpC5Odc5K
PIWPeGo8UHPIINZegwBAJcYJ9lt/rIrhEthxeKHF0G+6CDNtVvbxgZLSfTROIVyH7JcIvJqERtfA
iz8AE5nINZvBirVPvVjaHoh7fQ+0IDrzy7J0SYSzrwiex3ZqkqPtT/AjgHwrVnYkRl/8OKtRyvFr
pFr+SbYwLRblPY3QTUicwbRDEe5HpsXJOazei8CwjxqB04bUjfuJCus5HZJfQ2Ixc0XWNvSau9P7
4KkN5yVrzL+akcqbe7314PO3jp/1xkweMV2uWLsCMnACZxvnyVNaes4Jg+zJNuSdNoliPxqSMmOk
slMvKKOWBvLsqiHKBc6oHrrm2R7g0SasGoos3LklqyZUWxRoUkaMMiMdKXGlTwCYV5F5W7fbqhUv
YaSGk+HUeyoI5OF2RbN1WsTkqxgRGL1F3dqOGHmEEDBIa9RiE+KJWDBTo3L0NHbyPOp3vmTG54BA
5apyXqeMTi5QOLVGOhBRoSLxJaVGhJCooeJykKH/OAwTCstcgV2ZTJ9KMjiCjjxiLshL7lbTY9vH
PIYHNM8GgeyvTVV8ehH6XE3E4cGXpvHU5s6dL7Ijj9P8RquMii9eD9fYalZt5L17HVEUg3oPBwV/
NuV7D7L2B6IJUBUKD1FSUwosay6oQpJnRszixSrV0ReRtcULdS1Go70Y9shCPXmSHTPWyd5kEyF9
U8pzgZxh02mD7552tsPReSxIsV9NSUyhepxp/xW1PeZuSEdMsNH+YLuruo6NLWianlbQYYwZwJJK
owRR8kRmbvxQTnw5gFQ/vIZqPIWZfCVa0zu0zki//z3qmuB5DGE8x+m9UbLIMyOCZnOVaSdglWsv
o3BeuOPLlAQEOxAcNPXjbeeIR6v1G9JyKQ1njWD4LhYRkb5VMTbw0Gb6SUSDc6ZgLH0nXROEOO6N
Un4j5Fpbx6H7MxblvRU673IzSuoyrYpufAPd0oShfGUi/ezNH7kWPnmhOy/+kldCjse16VZiGzBp
Ow8GIo/JSlqqtGV1SnW+Tb2azp5HbzprHbFS1EZTd9x0chx3qXTlXuAqQlivE0pGthQSgrpj5AbK
HbVXbrPympbJm1Wy2pwmvSVaZrp1rfhouul08Ovxo+5pHocROQJ2MDmbJGOSZzXph+fwuO5LGLXU
be29z/x/ap2ngrvyJXoeqaJvMNjZr7Z3mdAUrLnz0Da74pMn10NXynqXoMx+r8sUjYl9ROMwnXIF
mdgIyTJu4wvr57xdm3D1jm2aP+sG2loRpvQbd4Er7hx0ldS+zfjcVWj4zSeGX5TClbkDSMCkHpUN
DV1WcpiGrVnGw2jDygK8VN23u5EYnTPAmlu/qPIPLEho2tIyvdFq80lYbrtRcCSkN7zMwAOcDzRw
qtYfz4hKj0Cz8P72EJ7cLN1pfhnviRdt1oajbcVY4IsZ6/1EQwGzSlkcRhHxlxh+RH7m4lwHxmF2
/UHzGwyR7rNbi35fBcFHg4hwG6Wfwzhex6IoP0F1v1vS2xa0ll+GyK3QElKxUn5l30hyggyEKrWi
GjnRVUTIz7Ooc6BgB+m8QC/tk4nZB/sI95dgYq2atxQtgIMvmoUt1vBcTfre0aln+VAwGuaz91wX
VPEj54dmJd6GNZC9a0qUtFluPATV9KCBgcLf16CDnTXsoj1jPaZy2WlyBU2hXSNdpjAw2sauRV9h
5sp4sHpWHKOI0X8R3US/uFsrMAX3cddvZceFwW2cPFYW2kjPs1c1faxmHO60Ok32ovL0Q8mcFxAC
K78W5buOxM7ovlMA+iUz9ZiSmbOh9EK6AkHRO5aK1YM+zuUvHxFZQd/QCMbg3N5JQZ6miFGdoNwt
D6503tVoxBvT0so7kFfnLnHUJtQQGHeBnz3FunZr+DHacBcYTJMzFxpK6fAXiuSmZ0mz7d/bLo7O
/Qy6jwhmsqOYAplBfjcF/wssCdwSI2DwAKL91TVpf0AecdERKKvPzmaBq2+kBPXY4P5rIu5fJb0L
7cjynNvWhO47Ll8jk+mEbvXq1BeqfHW7Zm3OuRD2ZCT7WgCRdfI2YLHpUXQJ9WEtf6kUAU9hjTC0
QvXqD1XyqZn2rVNZ4c+CXihFO7Sx8I60aDQvg+Wdq9q4F3pZv9NUQ9GUqGjfkqqBFgYZYhYGzSpx
C/PZHT6UywoYeaVzqlmCP0wK3gLW+EuHckcfKOc2+ikIEM0l/bmIvG+2Fvjg23WL6Vt/Ku10IM2q
cM5MLEZUOGev78K9KLv3wTPLK3E0ND1rP9kj8cgeyuC7HaIHiumnMqm3Vyj/XpOI7hRBEwSHK1Tq
RqJ7K6CA+SbO+KSUJnOTA98Gk655iqRwG0SKyWXlezVheWb2gSzdO1gtTcEsgGXuMnPRfCYzLe7k
kz//lOrB/HHoYkZxg/EtRmtWdlu/v2Vqot1U7fA8YYw6Ivw2cFIq1ttT9xoyEh0rSfXUtujCCj+W
myDTv7VpeGsOAMFQMjUbqACp0dg3os12btVjnU6fnMz391PV3dD6qQ8qLoBoTgNaPr599DYNTixG
fd2N/RUgYHur1T2hVj05Sz5elNItn13R0JHEVrLnqkS4pxHLeVdr4b0L5mpnmgljLUsnlEwkuI1t
uC3V5lxt2Gfu3dz9NgYV8e5e7x1nY2qYZg05A6SqI4mA8o8iOcgIX5PSviwv0mbQAWbwaxi0eJZT
vEFCBcMqwDU498GY6isiPWl5eJBBos+pysPb+qxkxp+4+0EMrb2vqkrOVfgUkZRrIle0W5YB8Nlr
82rqYc0KhXJSrz83M/tp6jvotehkVi2RRLsRlBItGNYxLlI7gDtPgaQH1VAy3QYsuhV1lkNGLBQt
n67faU31SHL7Rz9alBNLNBXtOIHRGhP8ijHBWnmuvTuKRqDUwvFcKpfCd4D5qQ4+jbrnV/Kand2k
IbOIZBVZ9j5FY64GVa+Fv6FZXG2oX9+qsr/GjIZMAEFGOjyC4LCIHaLVn0nKsrgqqkPXimQlLKoz
6DAp2qphh6EWuj2QVqr4WO8qRK22Q/8qgRe9aT20gC1aTLr2IDTsCosALizWn/gdV1mNBIUOzriq
I0RJMmDe4mjWz6yE5GaqHA5NVN4Hfjvu4wFLeKqR5KnhjFWQ9Ll1vAP9zgZ1mCtWIu+wBFbeNWDy
iIWs22vJ9BOUgbe2i5kcJN9Muh6HnHjnVZ0ELR5T55KYVYdVW3B16vVO07xfeU6OguP6yDwd2uiV
0xpUoMjUQPyQhLG7LQ2mY5mW56vG06/lWHWbYVQvCNiwaBnrcrZAeuXcJqEpGysUDq073hZmfxkT
5gzwBIJdmY/3Ic7XclQ0k1vMAu2wCCNX+URMxtAjoxSEYlzyzj3q0tnZrmqedJuWil21SJ7EXOiO
66sLFlcQ6yCZkxxJLpZ7zTFQbGAOUvFbNveiQQaYKw1hEMv/aC+0FBZm1oKoz/Wl9bE2rQLaPHSg
TslhHcfZT+F3n7mF0zyQI/NURApTmPSQG5lDhJXJJaP/SBrsk6il8bIqc1PX3AmDjL1djL+WdXXH
wjBaNcr5FtYRQS2N2FOYQtOcEdjZu8pci5hapi+r5EyTjCqfGoqNZAliVbG1BZx/Hpmh7/V+fIK+
yINZReMqKVqeibL45sNT2fa1MSDOeNXrimUhGgwLI8rGTKmvKJSoK9/FDJybaOZQZtMeGIr7VFDz
8DzIwCqENKKAWNGLQNtUXUxhI/yD44hOgtouQg7R5++gRnFw0qFy+IJCu/RXjegYn4EKwfdnxbEO
waJnY3yTjsZNlLOSTVa9CNHrglGfyUFH257tv0HGdDnqHlxMfZ7dcwu3hza9EzbZF/xiydDfDi62
M92QT0n5ikr7UVhWu/VCAEFOhkYkTl+qslzZ9XhTebmzTc2zkef3uYheJz2nQ1R2+WooB7R+Ha0/
V1m7UCDYo49cbS2Fss8Mt5EEBNZ2uVoriyeUYqxmFnI7pnIj6QPS+JPA1FXurDLbROCb3lc0v/FD
6jvh4iU2nEOQjFRnmuI+b+EZlG2AXqlPVo1JDcDoGFCodhc9jLCMuwwq4PDRGRV66gohQYEdp0rw
YueT+8CoCMwwHc1tM0QHxk6ncWlNh0Ozqch0sGMnPAmaW/FgUNAWOl2z2tUomfnAcRKWbzKImTt1
0U2pI/9Cc8ltv3FqBvHpKivAA235g5FdXVmHvibz5S+1CaxnQrsnjbuNQTLqSiZ7lmxqj+qVODy6
tKRdWXT/Inc/OOY7ucLaDZ6PXRAhhMkQWW3c0XwvqmjHvDjZoa6oNt0pLzNvM2UoCpt+Lkvj2t03
6X6wyRVxCDaik0uVQctwkcKckwNPTqPD5+SHL0jJ+m3fej9cuJMbzBC3hTEv29+8YTxGdUfVkT/o
moH+InvrtnUjmHz6cLGK4tG3sx211vcKUKZsjRd/zikLa/1T00yiWZvcXQW2/QPrAIgEm641ccKD
Tjp8Gl8o58zxgyQHaWqrVPmJqijMkF1X2E8qFyim0eChMW5aBOaCeacsVX3EF2JinqE01a0SCtfU
2klZ7tG/rvrevDOJD8lZfcFF4uvHsV87SHL7MD7q8zfQtz4nM3cpuIucnKshFxYgFpnfM2kFUJX+
yBuEgWaaPOU2Q36nwnfVFN7JRgQY5/GN8rxH0cUHNURMRuVwsCV+CEsbr7mPjiHJHo0RT2KbqyuI
ur3ezGoG/oMipMyKniuGE6LohGHDX0V9eSjrDi2TAQe2hLtoYfqqReusWuTc3DkaFvN8l5WRcRjG
4pWVBVjNt8KuwRjOZtFRd2noZtaNp74rc9JPUW69mKjB+1bKTZsM44rCV3VsMtQ+apqgNuH2MwwX
OxqFANOlnz4NU3QXNfWzFdp0f7HUUIRFGPqCJd05KXPQDrlZH2p885SyQdj1ZkiBXz+3rfciCVu7
uHrJ+kcLGNSb9ZzBSPnG2k5mcldAbTXc/GdM+2NdO9lIbzbXmT6htw9UeaxnvpLKz+QgcZzcaupI
1LxTBzFrmd8HKQPOjN0dfRq+OL4T56Akyj6IKaz3cyr3Ji4SxhWagU9RV+6Czr4rWnOuJIN3ytJg
rnuk/LmT10blL1YKDR6NqAUTM4MSRravU74aJTr1IKAiq01EUhi1/5wnR6N3Hl1WAXaWIAUO8akr
TBGpOxvVyZ+vJDZwZDEP0Anvktkm3EXus8lcjTkS+jScoUjABSIes822U9bifNAIA6cTSsVlSylh
2jCVf0C/BZ5mkL9C9T2R925jPNkStjwStvugyh3ucFwqRYyfN7eWVUpGW8PNQAdlIV2mwriryG/x
hHnh4RzQjCMYrjP1Jz/vNrnrgHjNeUqo2ORXNmaiXDWwig52Ws6jMqYUm7JWwVFJS8vIeGwNcVQQ
z7irhePtNYm+cSjeAWRhsNGAc0XUba0oE8fEJyh+2U9rkmsYYe44VN+0xITvOdQ0QRBeyPJNdTXq
l6ih0xrm3zAZrEGyXVoekWs4iSwxEtlsUn9iKdV8c03tqiAo08zK3+2SR2lmsgQsvYBYLYa7rHfj
nZMP9+CNO7pru4ZSIvEU6p1l8rUF7I+iAFuoTliTkzN/Hpw3nmvMOZLho+0xYtrjzs30g+YSkVbY
BGb0IPcM46OOtU2tJci7NUbKiMtQSxkgS7krDHi3ovBZprNwiIMKBVlO69bBfd4YJnCDAdoBhEE8
fP1bQtTXGvi/RwPEWouHesC5K5tp2BVkmXthfUEYzEokS59LFRy0nBGzLzDc8gWLyRhQf89YHWZw
XC7v+UTfRWTtrJ7uHiejhi5caj/RKhzT3NvRKcdYXDrRqqqSZ/7lVVWiXUDqyx9rBrEUaQzLgukh
KWEmVXg3YFyBmsKE39yg2h22tca8w034y6rM5Ddt9TujdICs1hPzVI+LArnKis4u39zIZFan8hEv
ONLicfmlZeFRm6Mz1Kfqe8tz1XU8LthJe3G64T3QKVJozEk4WI/m0a3hrKDbZFJLHIB94w8s1bmx
KFt1JlWaZgfW46RTNC/dkGVAHD9gJrrJYoDncQckA/EoyyUczhzeeo5EL20UfHT3IYrsyWVRoc3P
dSaDDG2hdrJ6Y4DWEp8am8az5clLNqLtL0rv+9hpUJEKAFbcAEVZzWqmkblBFO6MwGWC5zmYySNr
kwfDXUh1l06kRC3G+poHDwqpnzO3ZQ1d+C2wENhhnmARUn4rBagCw4x2eTbNRFHEKY07vaaz3JbS
4GxsWU88CPrmrtDg5fmJ9wIm9BXxaJ62ROfBxmugQBkFrNBsevcm98fomCYzaJiV8DPnadJHQqIO
LuKPdhxfpcU9TtFTrgPBTYTev7TK21hRS/A1dCooWSQ+JosSHnCWhDh7g+ptSwBYBf13DQDlJH2L
NUsbG5BjW/7LYtbN+IdG9dWq8+hba4BufJwsK0fmBWV8BGgOQcrqlyaje56wP2xnQNKcTmj/eGxp
8nYYg5vJL7MNF9anLYNPxzO+yan6GQ9k20nqDEPEP8OzIohuuiS9wvWhcWrFb41pr8y6fY4dNPF+
1TGn6Po1j4GG51n96YbeVUVJuxZD91SS5aMswe2GxtQS6ZsTY3knSGjtd+UHVSw60TX2dy7NzRTH
2xKd76w7/163tBAhu3zrPWvYaKiDdkyXqI6bzaqlLTGDAa4lGt4t9Q97IKKANkHIgrEmONySD6JK
mRyOJuOeN/30MnlJg/nQHC5vAX0IMgBSQx0yrPY75VDOd/S4n8VvM3mjYBxCYAuO6vtoQWIxqrE6
pu2wIVxo2jlJfm/IRtI4pY8/5DQsfMQJWY7LBQI6fWYrfJio3diCxwS6uRX4Bw55xQNhgahgm3tq
vLBFMqzxaWyda6dPN6GCh6H794jE9ozKI67wBocjw2FdFgjy6Am0+OWOKea+ZMqQoxfwzBwhoRQj
1EQcvM007hWHegyWdJABI9WdsGBNAXrkXnbOr0xl56Tvyj1At/No/bBBMSOi/2HQQCDQjfeM2DRh
VhnhwXwueyoz9Ryl3Rst6AIf0k1vH0mDu00qcKxe19HCMOJdVFnfKGEZe9erbrNC/jCLscGarr17
eNQK2BE7XM6PUV/tYvsXbRXq3lyN8wUXCO8m7tBdtuOFr3gce0QPI+gunEwrJBf7zqHIDcfBxNx2
hJKBuTl/HeivQOX71TV6vqrL/Ic7pi99OFGZGiv+IrYGJGgMj26SfaSWT3siSyjKwd3Z2wkxdK59
L2tQ7c743rHStVqx6zF84ymcvuXzVV2igw6NiSTbTZnb30oGEboT+dZhyrmTYV+sZmNdUCuH9t0s
0GumG6ysgDoStFmwsdIky8/I2Y6ZVcgzdS4KkhaGrLxiUdMDMc6G+8mvICbEHRlRQYb9dop3duAc
PCo6XWlc0ZH+FB7FqKKkBuEyTc/mb73u7G5lGs1rJps9Aaq0f6Yx3TQTY+1YvHGRohHNffKsNmYU
fPbSp4AhsTkXg30aRHYT2vS/MJy/2y6g+6I8zG+xo0eX4kqP4mHbRwXm9qseRi/LuQP46Y1tMlRI
lkA4BKZjjTAQYcADYLFm1/n6JyEQMycO8J0Tw8EIrPaYuFBQrXa2R9Oxr6P2V16iTSxq54A2tIH6
S8dwwoOGW6gQcFy0CzaNB1/Dp1nMfrheqm5rWUO3S7L4s8isuwY+EzaO7p6uJhSdtrN3ZoZTDIE5
OqbQ5VE37D2SgFQ0nKRiGgrIPUkyte5SKCzaoJDxjGhumvJAvEGwzguow4Bv0fGZx9YragD1+Cxq
axTrSp918Mwdwhx1mnqt+zBHzUdP1dUY6Ucebs0AgKJWlGh6zY5Rz5Ky2aFhWyCL/xGQ9P+v/B3/
38bwnT+yjw9yduX/uemKjw/5ZwrP/M5/pvAY/7AMYQkf6ZhNpdsgakf9bOV//5fmin/QE9QNzzFs
F/SoDXsU47eM/vu/PPMfYOpd3bU93XYAJfzGktr+P0CRkvvrO5aHdsP+T6ik/t8yeoWBZEDX5w+y
dAM46d+i1EpHjiQYJ+rqTW9ZG9bnkR7weRIJGbQaSB+c0mA8l53Liz5yxRKdwUnRjEb5/Z5ln5oP
/D57+alykCK3Ul2Kvq8OcPqZMQ/FyDg3Qza+fmzzST8n3AYstOtx+7WJVPPsapj9WCpz+I8fv96U
YZZfKxQ2m7iukx01/nbl6aN7WV6grPb913Zed8zrBLVtGinjOUtLvTwZeJQuWkyrDKsK5bX5jbVE
WXsqPEMcZyvv3z9HFsgcYdA4bw7K+T1+onIz8vtSOumaS4z1Unmxf1q2lhcB9kNyV85Hq6rDR6+s
5qLB01tO1Oct8BYcWM6x63jXyW4420T73UyC4q/eMwLCJuumpHoPKHiOaRw9DaHnnHnUhhsqKuX7
PIkmXDt5kB7pDIMWqHWY9vlZU4l3Yq3nx9iRlz2pPf0/k8HEfI38JtvaXEOuZbsGl49uOJ65HP8j
btm10fX7lmtcHR4Wu9wM5CmdX9pOANwkKFyeKllQgJp3LpvLT3EOiZYM1nbFXVCdlheR6dUpS0Ns
1sv2Hz8u235ZOaAfYtSa4aDfwD6b63W3y0sHbOOWeTXfLc1qRSTDyZMdGehJfMmppe59nH1ZAfMT
2YNOv7o7zn7R96QZUOIZ+my7SclE1e0dCoPi2RHTLlHdxyhTa3b0JljUPOCWLKouNo2cCyw67/J7
c9lXFJW9tyrxbdn6ffD3uZotiIENYpxQSXMk9BJrwJzqhCYDFbbNeh4f8T+3jU7BOl+2vw4tZwUt
AVA9guW/TjXn83+/afnpj3Mkbdsj7L21rjkU59o+v2att+Gut25lgbyNnnYq0YN5qKCVh/G7BxFO
ClF0O07qpzMzVmSFYHmcgpj9jnP+/QKjwv1j03UrlnpjO6yXU9Rk8lSKKuYsFhJl3NvynegeMgGy
PjhJaP2nfn4RmgUIwaXw7yQ8It0COyRZLwly9268ty2A/F6Msf7fc4NNwTD6L5cuI7JnMGV0PNeE
IPz3S1ea2tQI3ZiOVTpW28AX+YX+rNuulh+JlOFHuHrFxS7jYFuVDFDRvLns+/vpHlqtdlV7VXGh
Ncn6J4yi3d9PWt65fEZv1Sj9tJak63kcsCayi6cpvRjLoLHsW15yRYtmtfzIpLC9RFZrHuIqv/w+
ZdkP8ZXB5vd5Xz/NnzrwqctWMTXtRct7wj6h71P7bm9y/NEGGd7+pjOAa35tLkdQ5KekUP5aNurK
bG/o37Y3y6aW+dYRae+dqeNuXHb9Pph2cG7zAbbM732/389QbjCFg+y5HF0O/P6AUeAQo5Ca7pYD
Ze8wMaazQy6MMDeN23hU4VX/bYy9t7Kv/NtGGu5zWPxa9rKcaa5uzMpx2YxzgoaqicibZbOxJGXB
FJLQ2INgy5Vw78SAfXhqajR3XGraKnV7dzvLyTYUIN275ZyqRfBvF9HJsUr36mU95ViRGt1RU+L2
a3M5Iv0R08n8MgG/hmcJWDuAehAUvn5ZXrz5J1cZJG/arCVXKvcc2sYYWoJUnXMR1FeIZM11KqN4
9gCTRNUz8G+XI8uLRF4/E4I5cxgNOFal+/61bzTd5mAISUkz1qN7NM47oHeCHI7SeOphqyEQYj04
bwEVoxlS691l2ZzXa5sA5Nhh2Qw6p90bFHkQJnKy6N5YYWS3Vunc2IaJqRUtL7P8hiatNUHpglpV
3PW0/Nkpra9zcqMt7pYDf5zXxTda7jd3ESWpS1PhdCAqgORpvcsOOqW77bLp47UhZMqyD8umYfJV
ItawrssmT9uNofdo3xRiqCyYgvPyUvei7gmmKfFtR0+dMUF4i4VCxdnE00ucdWj1bWRucW1AXFBF
GW3ijvK26rHEVLH+HdFDe+gLt7ntlPrrxQiJFs7S27/tdvOjDuXqZvjXsylsilqUN8v7M6XQZ0p5
GkUCVFoz3Ssy0cTilsos6tN0NNi1HAwLbD/UubCmudL963AZZVxlvAV6V/Z13l+75nNoD91HDaMU
ao8rymH19RI6bIIsVazTUZrGJhV5CkbxZPA/NwmKPCctjYJNZrgIhKvpDlM9vBHikx+WFx05Kn9Y
BRl33od5pr7t5q+1ljo02cCQ264eKbUiusvpgjm7uhHD0XJ7h6X+Uyyt4GfRyZ828GREXcgo3aGJ
r0FiFOek8cadILfvEa3oK9iOtYnG8XZ56aXb3hqO2YEGzwIK9Rzgj9fehvPL7wPLvuXocgBB3Z/v
KFmuoS4hNukD1Ua5rlsnJKMli+ydYynWrm6c0BTSjRPxRB+xzvQvGqPyRncbzN0OXUF9cEA2mrSP
q4w/5LxvqkvnXIKyMwmW5eR5Xzeft2yN81uX90cpHZt//3QyaHuwOPjz+UT2gOGizLYMw2AdwEyd
439MrajUDabyc0rObkA5tEJPNxnfafjZ918vhjL2odUgHrBoSBFybGhwIpkfeX6XJRjPbI3nkJUf
vo7TnXxpVSPOvz+iialll1RTll1WwlK+8DxsWlV5m2ByPKHcxOw3v7R1094C8L3Nh9ZCahTKr13/
uz8ucPSi2UFM8a/7RlgUXb/ANaLgVmCQu+10NJwWJtvtshkb/zwwasCwNdbhjSn8W5GW9jGs+ke9
N43z8kJzSZxbsHLQ4ecfLaZUdCDG7k4DK7pf9qU6E6TkTuuxiY2ROW7ToKCiP2+W+QyXabMX/tf1
pRCAXafCid58gUdq7ElnCa0hfulpVoimjd4EFsJDNdDTWN4+1OPFdX7oYyQfNSHl46C7mx6szV1k
suU5xKFYto4ncj4DF5bEro+zcz647CrovZOE0BXHZR81GNTAzYjKdH7D10se3UuVu9flH4Bol+9N
vy02y8HAserHadMEsBmhHlKgtQVtxOXD4igxr6Oy75czfYEfnAH4zrO1d6ob9kVLdPsRGg1Qo9ZA
FI9o/pEiWHObGcMJYgXxoNyxH/+3c5e3mqL5PnmGuynKPt95Vi5eLBQD+tQlPzxLPFv+GFOuiRXk
T606NW6a3GXjjFiZz+D/2BvK+iQA0kydbO3nuXc3ZQNZnhqokWUzNktmgsWYfXcEGCPlyZ+BkXwH
bpS+lDhvtgUar0s1v/CLwJ2aD5hx9D3RE2b9WNc2TRrLIw1qktg1pvQ0FQF4Y9HKiOfr0gdyJtOH
xo+/FUEZnJctQ5v6uw6cczirftIc6J833eudnT/yWDxq0jK/hZ7WnfD/kNo3b+rpOGwcI6lxbEQ3
rH/qs9UD9r3zek0/JSYU+F+QgS840fvHzOnK9ehlzmHZlGnbnvGLkncD6wWjQ1HdDKHbEHtT948R
qIMdzW1rs2wK7CwrPaekutxSy43oYVTeu3C3uer7Ptr+fTsiIWnfMUVBgv/P+zaF6bptbM/aeLmN
4am272hfiud5y2H+fWcDlXsOA+PrmCC3bDlW8Sz+OiZH8z943/KZeJHN53/3vvlfX/6F//33lt+M
h3t1qzsdlJQHxPHV97THtgi40L7GLMcurCjMzahi6x1ZEd1o3fgMY28GknrQS0ZovAHti12gO+YL
JJm75Qxsgz/wHjVPQ61Z+7G2R9JKIsh/tE9Xyxngck9u32evVNvtrVk1z1OsoM1b/XDWmkTb6Qxk
93bqgw8fa+vVmuSLGKjLrl4Dr0RfpdvaswMZ45Uyqw6EbBjuE832ETDnExHsfIxDa+HrY2qMx78/
ptItPub6+2PKBqqf0huSzrNcX+Pd/Tef5ZOL9fVZnla+zPcQn9UiEdrkScbENTPNa+Y7j1HK/b/c
ycwGbkF9Njy+CvtRJHDHYWwEgi4QRO3Y96NLHSfmM2B9hWxW/2tzObpsIkah9Fjr/Zx2ER7HiX6M
sEfw1rguwClFORAQ2hAPywsdPNRy37HoMzia9qPNWHeiNYDyodKsx2ZoGJeY0el1UD4ofFWPTZy/
Jb2YPvqWhruXp1g3mkhcmpYGwXIgBVfVa0J7mfo4P5TOkO6ZWfqgW3gczu+0tBhftQouDqSR69fs
gUKv5tb6dZlB/J5pmOy3eP4yeCqeXsuBuiGLQo09msWkOECAZiTXEmat+EE+4Gf+Aq9QPmg+TpcI
TPE552J5TNEv+rpKn7X5JVGKBaFZPDpBwpZdX4EhBLfLCV1B5jMNa1JC5oMliNI55Ko5LZuaBupa
iT1YITdpxR3PL1Ynoe58avRDLETLH0UBalvjoOLv4Fj/Q9l5Lceta+32iVjFHG6lzllZ9g3LYS1G
MOenP4NobbXt7f1XnYuFIiYASu7VYsCc3/gAl1jV1xi6eQbh9ocVZOqdgOr4EOpVtfXNJlkXbpa/
6HH2Rc6ww+HREM2RB7LuZZrwwcvbSP8KCfbjKLCUf2Xo80DOCq1e//oZuh6cE/bYz5Nww5fBdO7g
YRVv1DT2xybjndicu9YYQPSERrScdw7f8AtjZ6MMvG1iLitoSGyzNhVKNnciPUtaeZ1isZclXXTE
SY5cdgoX7KQWQTa98jgneLFrKgqA4MvIpohzbRtqzf4WTw0+8Ovg51xKJlF7Fd22AyLHm9Tn+qjH
t61I1H+5rPgX2QwG2LRebasFCfCPmOK3s8swxbJyihwg/yYotgu3t5A8KpLvVIhq5ywzvIucmdn+
awmaj81T563rY28HrfLdtUJ7Z7bcPMjQ+RdMRcr7TFWi9eC2PL/B7raWTQzjTw7LianuJNukJPGq
F6ap3AnkHMfITxAbut71NErZ89iXNiRc3ZPqde0lYweW75gLk4xe+lsPv4hejnlW0l5ULa4fQCTW
D914wpBEWycYKnePNgZW5xJ6xgUvA/CdvT2sY3wNLrKpLRJ6KHIOKqU6FZQFs8ZpFKfiGhU3tJu5
VzitxgUYD9Jw0C+yF4RA30h4cE+cB4GNgbXz0nQtu7qT5huV+hHgF7AqA6NflJZI1gEJo+dCV/61
laL6mSfVZtC7+osXGPYiEZNy8GphHRIl4BoYZMkXHf6cnFp52T+tIqxnt3OAOFJJBFWnbC6eQj06
XKLsZ4b7aBUvTM3QV7qX9Dun1tehFlXWTnZL3VgPWMlQi1wNaII5CocxGalI/5hcGmpt7TSUczvM
LK6TtXJYmeXo7Ctd9zGjpvE7AcYe/whsSeqPmDwCv+SyHx6t/4jLrmWGr0OiDtuu9i3ecOaltzON
eaggGCB2HVCNX8404m24KkNLX9Wd/01Q//vPiF4hiXzrx8RHx9VfxE/ToDkrygfdXZE53XEwLQAD
Qzlh9fOxqMH3teHL+cPH6Pq6yGU/fdXiAr3kivTTqFT9NaY0ywiq8Z3EZ75Tk65Y5KY5vnsFT8AR
wPfDX6bp8zRsTH6d1g8h1hCQiGTcGexsh3L1DbXh7E9k1q9oUigvE37/g7rpZR62lOJppOf9JMt/
Dj61pnEyBG9ctKNFWxjWpZjceO2oFrouivr3A/JE/FsiEL0jDpGXuEwvEGPqf/GqXZRBY3+fdIqy
OxcHpkFXcN4Edrk3VdEe9AKKRVwZFD8PWICgXal/hujbYSPU/9pB/aaGuf7W52TJOxGF5zg2lZWd
DZvYSkZcTvXxq2v9UFPVfbcaLd+MsT+sEL+PX+Pipwz7IWKa38IDGsS5KK95LCGmLxW7r8FqqNl7
laonXwmqR2SRYNOH6KXQLfHu1TGviRQWAx2iC/4BGRwvKqdOdOWLDeVXru4CefdBsTPTqd4pw5uA
Q8X5HjZF9lhHyERNbTB3Q1wYb7nZryenVp/YvxUPjdI/WlFivkW8XG+jojUoE81eNMO0dn0wxUsx
21+bjoUpi65p8TlC5LnJTP0f2aurjgR01qXd0aCaXcZujVWAG1JCa+vYY7uXcRLRyVnGOwp/SZ+s
Srygx7LZRW00vhfhz4AL9SvobwhHaUNN1hxug1AsdLSLuy7tx/dk/PE/Z02+83Eu6BeGFiqvYK6V
e6Oqg42OU8wD8sFwjTEvN7G05QcUQUqpTGjBR5F9TWSCmhQ92inD5DyUfuY8RGMF/KDXKGki1EHB
OPdNey/HsomNKGeaDoozASLjVXvf2B0sWkxe0Dugdm5CKh1K/kpf0fEmd2GZez/sPlpyz+Drzhvk
EnSz8wPCF+9Z9cYYI/FSxYOyiNQ8P+UiULedUxebiee1iz2B8bQQZL6nmvrK/qX5b1ycLV65wSVh
Z99nXrDPdK3ZKrn6X0fj5+j/nKd05nuFTclTVLZvrT2Vjx1W2EfwS3iW6KPyJYup427mytQSruSD
Mbr/JGOifIHEFC6UVB33fhsHLyN6fTkf8Zy9NGrX5i8H3k6TrgIH+V7hlOEG0kpP4Z/qUrPQn8gD
LAeLYgyMUKnuiqIKPcDkfMnV5gdJ/OrB1IBcqDAqAEuELuWHvaR9psfUH8QTz8IP5TyfO55AbahM
WDal2bte/gD5YH6ZS9gj9zSkDf87/MBctIaBX72MzY1vUEwT+OgT554ctK3646guPADxNS5GMkZN
ZmuwYzvhvwZb53rm2zq5WEd7oIv8vkgbfWMWY72/NVxzmv/d1dhY209zI1fkcWptp372HIp+uCgE
j/yXvmBuhzhFj5P9OHerGZyP3AnpytwNqCrGNg56phy19MpbVZUJkXIe1RExblzFxdXPztIXPvmY
HEICN1Weef4ZTR78uPZQUrL5m+zl1NEy+6eA2iI5BmJdvCQAIAIdk3vgRZjIDG31xLsEDkNczjey
izdKeGyt/FX2KO2qntK5IKyj+mMvY15Yp1vcEHiWmXoQKZZRr6qxCi7XFYB7V8g9cEivNP3O8hL1
HKn2o4m/xTulWzaE/1i9OCJz17HSwswMWv1Yj02xzOq8eHESgakl/L6fBu+M8q9Gw0/rtpyHsenC
zvrHcgosdfCHU7G0cJVeGxV/XkoUWgeHnNado6nDq94Bdw+iBKzt3BVjiygi0aiun7tGBbIhBsS+
kaOdCeC6SjV9L0eLunnPs7A6o88YXgcSK4VZ908+bOHnuSisV3kDLBskb5OdZ6eg4peWqRCtNGH7
+Yq6tHkWfItLqpupcMbFY06uTGGBf2UqnoAcVI86WwIyHOEFvgsT3jTloiDIsuWkYM8oR3MNqyTY
d8sgHdLHJMaUHci4htH2f145p+mtxVn0UUYGgeWZSN1+I19AA6qGrvMjKxTVfS7ehkgfHq0kfOpD
vcQwOnTCrecFGItkBU8q0wx36UlVHjJg3b/EFG5Dp0ilIk3ONvlAT/rcyIHKNNVDbVj3Mq51JUXq
U7DrYVA9D411mjH9M4c8ew5AilJFOXprOYiTUrxNh9kGah4dE4DIHSB7CJZ9vI/w7QAInj9NrRXv
ZUhps48jGbt1fc+FPXOb87cl4OZV4MRYNXXVsx712pcqaYqNq+XJypy7gdbtZwTMczhk6qFIsVbP
wggLrEBV78pRHU8liueHNFfe5HJgdkCJEmS8JxUiVY59KMXecboHnD/vZtnLvtDT56FqjMuYTC/y
Zu6g/N9AtmVPeZ4lF7m1nezl6H8vkrOoWIfyAIaqCS1z14qexg2t3a0rj+AImdeYHgJitjVtLeeC
heJbepv8f6/941TyDH/EHO4qy2JWf0jQpQXGDiPCmXnpDi5GQUizlpMo9K3N3TBa+DJ4HfplgTDG
mKqxrlnIoGzIqU758XpC/O36NRXDj0UBkTUeA1itFka+d3VUgO8ZvV49idCdTiCYcF5PB7a9xEdI
xmszHzc2dLdb/Lo0bPmb7x2uY0YjoAMUbdGf+p0mO3IpjkD5qhs1H3MEjx+G2cjHmckMIG1KzI08
6fV8hk6yfwz0xyhBdF01fF8ST0lwniEFjXZrkeEJfLz25IBsqqbcallg7KJ57i3uqFpyEp35M0xF
vDHlOW5TbD7c+zIqXXZUP3+EPKxbGI64OEeL2+zrat5p6lViUG147cufQBFoeqrRQvQ2LqOtRYaj
U9PmUbRD80gR8jlGj3uUIcMpg6NpBg9yTIZCiL1LuagJUyxZqtY5swEt/liAN1vzKBfYUGGWjePW
y9tJPn+KHfMwE3NZHfNtrIERjguvOWJh+B4NPoxD2ZvNWLEXpupf9iOHrw/CSzg184iMyUZQPIb3
mCrSZQCMgQrT4ddhOZvK25Z0LxW5Ebqw61llTJ5BTolCt9yHaQxQ4PMHy0M5WpsUs0a95ywb0OQU
lbX7cP4tfdh4lBayY4I5GA3l+/8WCO3WXlk0R4OysQ5LAQamiQr+JocRI0dkzHYE8g3Zj4EgrsY2
Ai0vg3L84+SARHcTr75yIsj1V2rhSJ8FY/EU5f5hIsVx8mHMPzVZCPZUGeOFkgnMLbvieZoq9uvl
4IAzBfymYOVZVv7UWFl/0XhiloPyZGiFEIfZfbWRMTcJg2Mkklc5KBf5CsX3SvXehFB9ZFbLyxw2
+2xX/zJCR0Nt/ltGq6uta1zOve2+f87/5RzNf+bepsmjz/htI17Ghetczy17199DL+7dVpyjUsR4
25vVg9yF6e364S+hyYUYpsQdllzz1MZpMQ4iJHty54bX178tlOeSZ/5cKCj6/du55Gk+Z91OL3+s
ZZXX0/9+rmH+JX4PyYXyXJ//IFCEX91yfqac95g+w3Km7H3+C/5yvv/1afzlXP8fH1A3qGLv2eE3
bEvXVuOYoOai6sn3MrGyMZhbygdIBbfphyT7R47JiJUrkLXC3lnLLqagOZLr8Vn2JvJUT1UGDq0I
wvb6hFqy7bcUDdpA7sYIINm4K9hMBwerIrrEAt441AnfRjkiqXPXgaYh6c5jKzczOT1ttP+spIhu
WpE2Qgo1Bym2r484QB2TCVwLUh31mOL/E+mN9+CEEU3L072CdxE1Ev+JDdSIL4sC+ZecIgcqG8PY
LqxtduvmZXNjevm+8IrxKHtgq9tLmUV3eqO7D3KR3vAmQZr9+y00UDGwioBH3suYXNnWgvKnpHBX
t9hkPvqBf2yx3jvLdJQ5jc+yJ1NVnz05ptT9dUymjuYevITs/PvMa4qrSx8bFYlE9Fyn3fg1cmc2
ujK5e3wx5neM6DntvF/jswGR703J0XD1+FQLFVKF0mBABMf5JBs1CZPrEXYOzTJozOL+z4F5clFF
PH1b5rdfFsxx2S0819tPIaqLv513jnk1dGDUqAf5i1ynBWmHA0nHXpqH8CCfPHU31dg0co0e7WXA
G9PHoYzGsUCJJGdFaIuhzM0LrlE5ITAqJD/UC2z4F7ogyThVJGNoaNhUqWNz0dmOi3kFTZ2m3n7U
1RYg22cwEwr7LXm78rtG7bdRxoX7rhURj1PIIfIlMD7okjJ6HZNnuR5iVEQmvOk3DW8Lp6qwec8U
+h6FTewsRDW1a0ST2G41tWOvE0f8LHhd31yHh2ZsdkqoHrtcd+01bNxZ4gTS7jrclIl/xN+r6BOQ
YNfzw1lbmsYAUjvok0Ou9xGkI6C80u5MxsQokoM8UkwdAECuJu84BlibqoIXr6s52zqBECZ7YX14
zsLeO9rNl19CVA1CDaqG5zYbra2cNQC/REqg4mZj9rWzaJG5FzCtKUtt7lVABaeg5j5oGUF7bcw0
w3NSR676x4Cc7GrKMbGjdKcbPRBbGYNdYB6VcSvPISO3s9WWjXOVa74Cl4m2Sai+KLVqHGUT5Io/
3hXO+F2PFB95FwPXmDysRqoCkwGIyDzgfS6TXSXHCN2uoQe1NQ/QDnvShT8Fxx5Z5BHJS3CU3Vsj
p+kx9ZbztFvjNMICi2W296j1KlKGaw3rwhw1lQbBlce1JdVB4ZMc7IePQT4BXLiC+luKJ901f6Fj
pnmeu9dUh+xaCDx+6brpb90/1vqMahRjI9ILkx25vemJZLGO+q+NNyjupycdsuLe4R59J0dlrE/r
fUIp/FmGgsk2lyAxSHT5rA9Doz13qDFv80VfQBWJ1Xx/XW56DcwCXpGa7ovFBj58AzZ8TqJ08pMN
KWkRACkEtjnQvQ3MR3I0DTokWBP5MoRYBLsgFotYBq/d39f9fsKEfNQ9Qlz8RpJIMVaamSKxGkbw
udrQYv0r+4FVjuep2ESaJS7XUOtgmyanyOSPlUFFNAZDu9eQ/7MzptQ/QqTwqzIO6wNuftW1CQwc
MYGmj8ushM0G0wJHEbs036Ysc7C0cvtV6XTGmz+BozDrYDy6Ua9uMbet7lKX3SCotSbp29Q65Ww+
4LZQRd+DuXA3L0h9T24CxUqp171uJs8e0iM3GfeyMaP24+h/xm5TWmPAsDQPvqm2ctdSpWTh4b77
8wlRn6g9L4xrjZR8lJMNyedf4mQVBFADP4Nw4B1j2y2+BTHJWU/XkheN8lvMHCKb7w7MWB3bjH2a
1tmezb5x3dS6cdaEjz+LT2q162aiY2WIb2SjT2GsP6tapDxA3R1XImvwPJx35m0fyT60IP+oOUP/
5lyub+sq18ke+TF1ZLzLyzUNf3araO7e1uTAEN/cE1taCA7xazihIZsOVoRsoxFd99zmXf2ksuM/
d66NUT4pkMPmbALjZaDDIqv0jcq2+A6gsY50u3gIXKN5wJyiIUWeb+QvGrPVvdOs0MI5nt/BHKg5
rTsz3cqu5VXXRdGYNk+FUWxkGC3IxyKNd+4DmlA0+alu7UNjeAsbN3gE6hU+llY3rUpkFgsZk00E
FGWmYCebWwyZPETCwT3KVbHrBGTnVSAk/zmRHxoKxmihTuU3MdnoLsz4quBGc4s1qfrv1OEhiW0N
MABkWstS1MGBfbsQBsGoBQfZZ+MdbHJMAm1sM7TtMuiYop62t0kAyJBQ5ibKvNskNQxy/jjmk8qZ
oeBWnPNw4S3E8LU2inYP9qwPl16U7GWXOnreb8z2BYFAeqeJMrvIBiJAdhFAUNjMAUIxx6fKanbw
Jx9wei2to53lAMWpc3ONBDOJWttEVp1sxIxbAkQ5fnXwF4b19aXI0mTDJuVHOItfWgejNxJzHSbA
7IyCtdMNo+Vbp/pbTEa1x65V3BMY0o2c0XTnpkK/0OhaARF46Pjd/2hi391YSQeFN1gDm3Kc2vjH
7l8brv3scU5gqrMq+2pn6PrY1T2A8YDZrP2jDkZ1lA38fjwF527oBdHCAs2HFDBt9n1KJRxV4r9e
cEG01JSrDqu46uJDBjxmdDrv6PYHHlTTY2iNqKCzDGRomXTBUg4WplFCII80KNwO6uZ5gRLYHre4
SJ/usMYCgQF4hucg82vrVgbKbo/fVK+CR7IxP/NAMb8OHs+QVPkipMGk8aJEDq7X8wKU9x56mBQ7
phbDODtoVBQt3jHtC/L5n12oY6Tw0zq+jsZyVHatQjleu5+TIdfUD0EfB3stCP7J1QhTE7UPloNb
as+tb4b7McaE2J/ppW7t5BdPdbZyMGgJBXV7VwyN/ShDIol+lkaWHGXPxR/NYsk+S1UsvbmSkhyz
IUmGbZofnK7O0oU87Or1pKYGBlHzKFX+SEwilRtDwi17qGL7gFl5RoVN+U0+n+sU+913cxw0W3XB
VvQlzQzYOT3AH9ye5jZs2BqK/QIV7DyUIaDueXydDqlPYQl/e+12piteeh/wpd0J7zsp/ztNa+2f
Xg0NzjTsnJRVSXLzc25WVoiFYdzJuaXRmi+4CGR32A0fZmOjfyhk2rKB0n0leUCplj92cJ6TfhNl
LjTI2LfPtUmCOu2z7sG3a5KcVGUhaqa+yrD17qhnUYhHW/fRlaON0PXrqK9kABlqozxGHZUSWKZV
KyWyFRjaPRhftgNRzUTZj9yvd5bhG29/myFCC6zIhGZYboOn/RsfALmJebNcNnI/3MIbCZlLS4Xs
7wNyA33QXuUiHpJCgF3zDD0MPxZYEflOjHaUu1GmhyvuvpblX+pw8p66bFql8hof+P4uVXEvj+eu
MuBMjpk2jNnfFhmG8J7qRv1l0VBMr0panYt+rB6suqgf4L+a7CuKbhGipw7vy6D6776SYnAr1/Q+
NxQ2SY2ljAHzqR5k7HYexBYB+j6mJEB0qf6q8QavVX8XYlx69iAz2negqClly/ujAu/5fB1QCuOU
DofrItw9+nNvOOFhSKcNVBM7Wo5DrW1rL/zS1JUTLY3Zwq5KcIOWk6/rbKc0l0Ybk++az0yVGj/N
JdO2oPw8xKtrHM5yumyCVnsdxLShQkBs5Mch/5GqGmEHRJ5nI7vyH2l0MJbAB4lrTE6W82RMfgRy
svY57/p5yr4xr7t9Vrd1cok8V/a95pK+iQA2mXplH8IWDlQwjmzU3vrySM/t/C5yx3Ilu0MAJ/Y6
J7ofxNCceKzrttR+PKlGSe7ItK3uZM9NqoQKLBxSC6MckUHZ1BTd4PnnGesqS/oTAJbudF1tOF8K
8I33KOeQ9+AU8161l1qtPQokKxWRDp+/DE8koZd1UbrXWeziv7RJqpAGnJRH+L97OauLQQNOuorj
ZOXiO92lIN9s27jYEJUuYKO0gzvy6j2HzDkk45Un1n2dtkcZl02hgEzxhqFZkxXW8QRqof3moK3S
euZxKQNf7cghS/0ZSwZRP4i5kbG6HpO1nCKbJE3AkiRAOlzYMTaMy0F9LqNGRehRw//rB31vhCAw
vDjvX8fUfC1zw/5ZgNijKEF8+Z9Ti95+VazM/sm7KXu4zcfUwNB/PSsWvt3rPDWfz1r991mLpvfQ
0uYYAk3ORY9NyE5Vly0xB+DZdI7lY9RsilSBrPEZs72+Po7INo15hpwmm6gExGEqBWp437kYkFj2
2IE8DpPhrOIEsXKKVcBRWLALoBZC1JKH3gi+21Az7FtaWKfXoNBUdsbm6SPw2zv2ArAPmhfK2C+r
W/xx7djT9oBU+P9/HUn11t51mr4iq6PtIYpTkNzPtaMODE9nUrdD0IG7srPHpImzR6MvfdIaOBXI
rhzQdCg5rQF9S8Z4xskeU23P62H94MydvHD6XYwGCWMFunJWGkB+1NtUWcopckCoyqOmelyC5h/l
5RnVX3a/uv109Olwsgd8h28/CdKpjzikGTe3mFrDt9aqeKd64XPY69NRNpVJvcxdSXFvOczil3kA
7xdK4LlMsT8AN/XaHYdAvS6Ja8XeeFP4hOBbPdY2ylnwJAd8cXa+1Vm7KZyGk2zs1htOUU6eAKkw
22G/xe0yWKoRznqTz16k3M7LYrPbj0hy7uTOX+S33d4X3LuNIE4PgxLa8P25DrW5af3S9TN4rk6E
jldO+du8W6wi3aBPmKrc5nbzid0Wp55msk9IqjApZZNqV5l2+BT2uAo05fD1uk8xb1ZM84yAB4Wd
jH3OqFArPHmB12yjUPR3eThoFzMzxJ0Xiulr2VAGrGsQMtIGkmTZKQ0sGp+d8TsqNBE4G457dLx/
ZKcGCXSWRyBO0vOkkgYc/PxwC8mjKY//hXZobP6Iu5DM7xXfeNDLkNptRDnkJXEdtvoebvYsvqE0
bDPmqVjbXlXeVxbeSin+RRdsJnCjjRV/ZQqvxPBZR5zrmgkmVqV3kFNkQyFhjKSxX+tpgBjHwA1C
L3iHLWd9VTQLqow4QnmBTUSb6qWx0KSiiskyJqeFVEqC7ypdvEnYcOuayt5Gfv38545bVH6FdjOu
Y+CHjxRrYBxQT/oronr/vgex8OBpXb6KczM7hnGbbyu/DtYq7iBjN/GCLkzr58j1dH7kAAD12eCO
1h6o9PP0VVyfwayoeznI86m6ivTxe1O72q6bmwDRNcj8+dAep4+gEKl+7fJLMwySsQC8Il4hjPJU
yfb/vq4gkt1VM7X5euhVX8j62mjC0eyh1Q7WUdkj9+Pz0ro6eYXHYq/dyPCQBbnei6ulZ6cKuu9e
wWuqqJPhUqJo3/tuwjfeLarvwVKOB15lL/DatvZY8w5km4JxRZVCf+hUqwM8/CXrxm7v9ex1c2ck
BIXrY/A2zVeGZhGGkMjllNtAbB6LSW130m7C9at4T1VhvL91ZcyeB+SRbAQ22vAdE0yZu8gA6SX7
f0zqJ1hFosr2bKUEjxD1/oHz5O9kb5rf9lFS4DAxPchI33XqPoq9dzl0nQR9ZRWP2L3f1kQGrPC+
CtjUms8qmxgGGjnz6CR7qu3ZJ1/D+3j+GTKERsbZoEV+E069bshknqu5kUfW/EBHPsu8DmAIUTp3
U/JO7RuQa7+yzxG+QmcsN5stYqUffywfkRkvnGxEKz/PvS53DeMSmr23+zibE3uHKKYGxMBngM3c
PMdmucYuTOqLlXH6UBorrtAOty4JpechPIsoQ0frBiZ4MPWnGavaQZBMOk7sceKi4+bawuJGtpQl
OV5t+adsGj9EY7NMxPVdioP89JjwCr7mujfrPEb2otuch8Q6/y57skkdDQtfeTj6HdVhengYMU07
3qbIo1jHigcGD/hLLbbuy6l+N/FBeUpxuR4r13iw514Xps59j9BmIwerRrF2QuH1rhvq+6IQQIt5
hICF5HoUCdu9t60si34tYAgVNmhoTEIfBuDI55Lr63Wyx0vY3k2SH4kcTCLngZeQFE11+dT50Ssc
Rw0WVtJSXaANb16YJrtx7oVZ7J3dOtMOGd8C9BSZIO3i9Uu+ysHiukzOEaH612XmWK2dzOfN19K3
JZ6xvOg2lM37FXhLeaibyuwcjk37LzF5KKc7GpdjL/P0hZwtGz+gEP7aLzKV/ZgW2tdt2EEqQ+UE
+Qu06LvIaZOji9xk44yUwM09Q0mSozwK5u5IBoP7F+Yw2BHzKcvgbWLH9up1tlwXd1Ty4ULrUJTJ
4ts8eZSFQI/ucq5+peNbeyWfBdCTgcmcoiAsMldgqYYDlJbhoGsh37jPbgYFKqPo1Z6xgw2g8XnE
mxt5ZKWZaCkX/s8ay4dslo54vjYqyBEwVZwypTjYL/NzM03eudHVZ6iMHR6xuXeWzVjHxcHRky0V
ifwPl7HOxFJItNwXfgnWnv4csiu06+Yz/W0ttbcLxeiBtJzAnxaLCW3GixNmL4ZAS+1blfKCpvbY
tdZ0KYqM55YRQ4NyBKpMPe5Pu4dqbLdp/YATUrUthz5ft06sPVeF/lPOQHq4J7km3kOB87Wi5cYe
MHbNToPtmBuM4+sNdt4waPrK2+mGT8287F8PZbQip5jBu/M+Zv11vu3UbLeHHveP3ydOALWW+AdA
8yePs44b6zvW3vlRNm7RfRzdYl3dolaoxeYW+mOu55fT2jb173J5xB47ufD5nLfT6XpPyWfycZLM
70/10Nb7vi60S4MweFHnfrKUXSRo2kU4fYEIs/x2C8mjCtqtj0r5FKJmB6aZT3zeFK+sC+GrFzkl
EPMlgLe7e9mVAwDTopOrGAt5cmMUa4EXGmV+mbKN4vhizbweb36MLd2Myru54cKWLATJ2IVaNoWO
kzzDciK43V025BixOsHXMUzKtUQYCMctN6o3slMF1WCELb4vJdVACB/7Elm6N4TWcGiL8L0mq3TE
v7d79oswwBWuF5synrrnaBjtdS6cbCFHs9bIjnrqf5ODJZfHg6ZE37Sqj8+6Ysdnc256Xsq4/NuY
Pn0OyKOhGrNNPPK3LbveBA1BHoUD1q8T91N5kspIKN+Xp8L2cK04+HBTXWAd2/i9yMZg76ZOsLfn
Rh79Lfa3KRjvoSwEZvl/Lx3aHi2Bri/TtlV2TRkEe/amMRb77Mqj1ux8KgvnYdmXc2Qj5tm3JdeY
ipsoRfna3W1Aro3VETiW26L6GwzY1Cg38i2cZqrZBL6SgzoJntmsWNm0Uyn2tuaKvTya5hE8dFem
Qw23p9nwftW2W5QOJIpFhkXmCaXZvKsmqsTBfTYEhVBkj6M2PiskEL8kjmYs+2TWrfZ02Yy/a1Ov
RGjXBXtTRMliqAfvMZusdQMjfl/NTQxdrtjKvtWrHZl0vQeBr0dbR3blJC20/WIlJ10Pqzp7Nexk
3GpaSTowLXzy8H3iUG6g8ioyJVl2KWsBF8fy98Pck6HbPNm1WjyPFbsr9oVwt3Vhta8ULGLME80C
o9rsvgAG470hVr/1VIEu8epTdhHMzUc+9x9eqk3fRAMdWw+H9EKu6U7N6vAyQahFKK9joN4H6oRL
Qny4Zk3x/52znzQQMuHi2fZB9mQcvjGmsBSP39eGowF/DNJNkPjjU67W0x69bnwnVA8I+5CcKemw
9qOiIvkJquaVzYWI9C3kPdlNJs9YVahAqIFPzXuIoMYqlSosFUxlnolmI8bQP8mYPBJCewtMDy5N
SFGxM996rLkpTc89W/7wmoo+293iwEH6g+K7azmhAMCy7XQgwWaleA8B/muoiJKKjcKgx0iwBxMy
i2qbKEw2gal8QVB+NmPFhGZaRFg0Q5ghy+DjHKqho4Otq78UOQhTNUTAZE2NjpcUFRuyexvtOki4
sitHZVdtUNu0uZ3E/6KhKHFWzPyNha3IQoo6XVf0CwqJYqAgSD7xdfg+RG511rI2ees2Qz/lb7Zm
KkuVx2RurT8mh/ohSZ6gOBU9kolL+ifdoiEZsNN76sr7MYBuUXhjsSZzSnrNa6wrASMNAIVnQQzO
SBIwwqqyeOzEAVaex0q5/gWheRliL0SOi1o8sIrohXqtHr8MYkEQDPe3UXkkY7mvoIBwkD4meo7r
UK3D5R+ANLtdkWG+HQBVqcIpulMshb77szNzAZ1pqg5kPvVt02orbI5hMsmYQLsEOLjwquscGdQs
UHMdE/+I95UD4F7wRw8+Cz7P2pgxAkU9PQx22C4F7nsbVTjhkeKhZImDDwjnII2Odq2QNYdCGO2a
JGKDET+fVSbU9GnKcvtOJT/x3VOiJYjn4V/PMY7N4MXUGUA7lz+hdBGdk5tsNjFJxGOs46vXNWG2
sD1eNKoigW42ktkxeVDejWlEBZk93/tcvhFUefunxnBHAPgCS67ISHAnQcODkUNlKue4aRQMJML3
KIuTnezJeJgl9i7mzRVaTA56xbPiR4oZkscpdvEoGaihmeqyS3DPeTZSR7lUWXcKVEvbhDPMJ7Eq
Xp7l4S9NmL9lHu/NtxDwMmtPYZkzSxv2GEFN5zrk2uLGSr+21KiNl6E7PtSwIHbxPCqn8G7FBp8a
UpPQUufcuM4WK4ATW6CjSnIsVJFuTM9my9Zs0Ky4WCqYzyn+g5eDeEh07avsybgoIxNPNMe/D+vJ
v06zugFmcZl1azmvgzd87tA2czF3n0wrEFvg+drKxD3oPR5xciXD/j1UfFJXkTmdFM+rjqiHlXv5
ep90LkRwi79/OLxLI5jErv1/lJ3XctvItoafCFXI4ZakSJFUsD1O4xvUbHsGOWc8/fmwIAsajmfX
Pjdd3Ss0aFkCu1f4f+CAr/SefIXcxqR9cjT+KGL13EjqNAVath20+AfUOGSn/Cr4rEFlfZgo63lO
QHi9n/vSPE9GpF+U0fjUmBCmENwn1+KGcXxpqfTYrbkCbyISdrvuFz00Z9gnCXEw8ad82b4DUjo7
S9450tInl1vJNdcSvlhs4KdPdU16qXPAmXbdMQAkeUk3aYH+G3Q32rmtOts52GpPaLiyo91UDZTu
aUN26DJLeew4kBFlbAsKNnXjqxkb50HJ4h+9QZCrDbLkYw0F0SmgIPMMTjbcu3ABAaYaLi/RceYk
nlmwzy9rmeXkU1+EspYBtKz4jnqe54qG86kwoY6WgigTQt6DosXxIR8DfQL1+VnlInxW7b6lKmJM
5suwDDKTwTPAprLjsN8V4ELC+6MRtOyc8M5cUJAGereeZdbCPs11M7iL9aF5HiXS/CrbzDbbZQ9K
BVxKBbtjuRxwsuU4pKqh8OyxFuG6Du3GvVOS9jvkdPalAhci3+m9Y19krXEcuej8AF+E/Oih+6x6
fnYTBPBUu0yH1Cm1gzmFw3NfN8OzzGLC/Huqn5Q7kQWVGti7XJ0mCMKj4bQZirUXFt/zJsnPN3Ii
TY+V2ZunwJvfFXb5rdHylstxYHxySmgHIHSFEq7zj3XlNdcAcP1TOqX6M9kx66CEkfGRegKqILJ4
OA29RqK5i8OdS37hm8xyGsnX2SaDZ++nzGhgDbeAp/e7UnvvJeMTHOjNF88n1987AeDMyxIwlgLe
uji+rzOr+UIRBTTmlGI+yRKiE81J3M9em5XPBPB+iE9t2LzDatc+iJGl2jHMl7zuZNlo3W8ZBffQ
3ilP7ajH7+JJzSiTaL7KSoa8yX0qAQ3zPlB6D+RS07uky+CRU+SLpT/RpEACnzDX0YvLpfBE0z6a
U+ucXSNN9qLNQ9V6ygP1vaxWh6fUbfqPoZfBFJVTyWaqmvWuoyTnmNHtPPnhM0VGj4oaeyeYQ8vn
chn0OQrvNZozd6MN8OaOGGj5bKjxeG569WuWg+kioir3vHOqGd/sKgVB1YySk5VVFeV96vCUatpD
QwL/NxH1/gQkmeuGF6+FSMOk4MfvE/0OxtvmIoNlmfaJuzQwKXl8Abb6y1Cr/ZEqoWbfZcr4DmSB
6V09ZZ/yUvPoR0IkA19c3V1gBbDDv8rKOoMjI9HP4jQvnqIscR8y/x/upEvqA7FIrskxIMxtDPG6
DEDH1jCtASq3gxoqAb4BDVVvTblzugDVaiBih+hmr1M/Kf0EnQW6tQ/iBZfQn9g9N4oeWOrcheh9
yJpIoXWKG8bcRFX/IJcPuWfMRuXyJoKXYWqJq5UwzUZWPr2rnJqmP8ioD5lN4/Auh7jpEdKz+3Zy
IqDd/B6yZ05EayqxmGkatlLF+GJzeAnN0vqU0wb+POnKnyJWZwKBlEsYd7MJ35WWh/FBXWL4OWhf
9zSL/g7uG+U14SvSmijstPtdzEQuaGsyE6WLUlZv4NUWd1ECgwJ3RXvfGcUA8wwDHJ4vM60b3y69
fiBCH0cf3Hp2vHuFX5xrZNdfw3qqzqnfT+/K/iM5rP7ZkRMdRHUxzNMzX78wJ15au/nYlHmkngk8
1ue4CkhFFsZw7CjK4ZvJjC+0qZ6pPwiugxaVu3bwh3dF5391abT8SqXkdKIphT+81ou+hg7M70mS
hbQmJu1nKDh35E2jr27hTVeIgloKl/HywCmAfYhC2ikKPxp+kh0mOJGu81iQ81pm6jJssm2Z1rlX
7rY1/q6Z67uZw36Tt8+JAsdcO1TZ92aM97o5jd8IZsWg+UG7WS/c8w5/8mmnmBxbKTiIm6D/mLRU
1oFOT7WaaJui+ZDBTSJKEWkDxGKplT35FDH1RBzjuoJIbcjr94rbtjvdCKo7dyBFKoNDXeFeHR2e
OVV/wYWYfadw7WOjtsOnoqDsZoSt5eToRg0BCThbZfxjdu3kc+x4AV9781InUxlfjLkbThCneXet
Fkd3HgB2h352gnd1cWjA4Hy2Gy8hZWZP2hFaCpjjpix853Q5QrWPv1SjUhDGw0EGDY7wi23375f/
yPwuj/kuq+v8Au/FECrhh7yditOQtX9Aj0BaozZPjbv8WksKS4ZXxSy//aX/M8sVc8C6znhIamtO
YQPsXevH+m1fNuV3npOcB+g0Qxo7/r6EdbytzKYEB4euZkeprUdrGWSWuKH1CBCjCnR8ZkFnP0Mp
JMLNsHeze3hP54vI35h4qu2cqJ38oca69SjaNya9Bhl0bWf6cdMEJhmUceYV26ZztyP4rD5YMCmO
hT2fZWX0k1scVoUBNCgnqeK+oaLrzAs/fpjUU1tXxWM2U0+daRQ0+3QJjxDfIAR5iilIT+PDGD2s
K1FE5vQFkAxKt4Dv4pifdH8WydWxq/pH6NQEnWJn/ACk6nDy/cg6T/AfPfu8vA5tlYbfDKeBnwyf
NK7eJ2XF39sw3KV+8mfVTT2Jcr//kBjuj5xYylVEFtHVJ9d2z7Ka4mr44NvAADVAqN5VYxO/1+3/
UIervtfr3r/TyM8eZGlzqtwphpGco07330ePHNCt98kyH4dcuWqtCVWZf5cZdfRliGfnYjUDf/Vl
3+29QLMu5Iyb4wKdCaadwkm1q66ql1TXXqvJvybusw+kxMUrYH4vW9gyLc08+1mU7VXNL88a+IL7
oh9nooIR1H8JDaHefWNHnyfTqe+yJZ9J/Wz7MPuuAw0wWCdU1vgm2OlcomSYlxvSttxkQfM8lUm4
6rTF6l9Nb9wrj5xmGS7xlPDqKc6T4ykub3ACYMndFJsgKc9h8SCzvDDI4cuaA3/xwN16vjr5RZR+
61E1uClXX8vgFmEpfwx00PdB8l0boBnJ8yl5Dio3utahyvshs/MvFFs+yy0AmL2vDr9qn6I4p8A1
gH4cIIL2oXaABdbSCWThgLc7SHPVI9y1/Zfcgs6lH+xPPVB9z10//S5WBjzl97EDCp0sLS7VMDR6
7lmWfULxkKOV7yenpYtx8lYr0q310W7Dd3kAYFlM1PFst2b8lFdBdKfMhfWJQxk1n+WY/zlWH/nO
s/5y4+lTVbv11zoC9wxI/nT1VkfVOBO+iZ84Zr5413qU8p4OisU7S4H0iOydOZdfkjyLP9KsHEJ6
F8M3bfGFlM2gitK7/J+yo/nfgVPlSQNz8jGB85qCOhQNf5FqHhTfZks1Qeks64vj1t79OCZ0R6W6
fqgms39Ou145FYEzEgBIygcbdP2jR4HIe3hMjb1l6f4XJ6m/U4VV/RlS9r6i84C8ToG4EV0MOOhJ
g0Ntt7dBYL/2ozNcFW5QJILns6wsarcqmm7KGJ7JV5t1veoyAzZOUcHTBfRMCECALFcj2cUvwUdo
Bi+l9tYKQUxi4K8pfLIptnOj/FEWmzikNOEpnEGXaDJXP90oxHg0ev0weuB4u8tujlXB46JrUXiu
k7hvSTC0cKrxbfKYxq71OSji5iEK6NiZiEN+To2qureN3jmI1gPS666MZ+8k2qit3V3Ae+Iq2sZx
3+mdq79rPHCUo7BI7iEZV+aysi5Jo4eP0Lm0FqA8lAaFzp3X0k2aJ3n/EJT1owfAVbDvjFJ/9j1K
QarofadpEcEOhgSUjBh0y6fVKrfK9wQHnWuUNzRvzwqwmEpjxGcxFl8uQdMetF/zuO1ikMS6G3rd
PtgTqG68isL81PPrvycD2D6Sa6X+aAlizQMMbDH4zHc+QAa/OfHYvpuC/o70Pbh9k7Xweg6ufhZj
havexVBB0SuBL3zwSxqowcv40TpVeN76LeSkvMhNiJ1W+XZ4fpVnQ1dfvdi9NxNTu8owNyFpnF8s
AzPWufS4sN4t2tlqAbK/nb5x3PTg1+t3VNtlO9lcLUBvqVTVO2zZCK5V9j4e42wvqQUZZrmXb3mJ
X6/FVLIVazJD1mpmnum+d89FFJD2da1mN3SW8Wh1jVefptFpd9pAsYpGLvfRTyBrJ6rGVIyS3Rjk
OpXFdXq1uejR7f0CqBd8hlEz/Qd+XlUAm6fbFpRZQLAdNwC9zVNkNOzPx2LkD1cUtQrNwugV2rng
tPvcRc4nqd6qk4avB8tcV6J7XYlusZSyL1BTV0vp/ny1rCOIZqmw8O6kJzcEWm5qovFZ+m+NdKiO
nhF6B1HaWZZ9ABRLdOvAH9fe0IFLlVZd2+/7R9+OfhOl+CQOJBa5Z+ZXy3C/8XL9rUtgICz95mXg
aEeQvHkUca74tko8WlN3sd82RzHTCwOoIdGDNjwcWwoJODpdbwMyt+s3ARpRyRrqSuXSSyrrjV6m
tHv4uynIbM4RLRBjhKIq8CqbisPePra4zkSaDbgM1CBO4RBNkakXwQ7SqdNSmkv622ntFrQVMu4J
X4MwWe0ERchccIcESmhbimxDIFI0iqnSJHT2YiLGVLP51Az600Hauo3MCN8Z5vdcsAdlpZbfty5t
ye8ExY8Vm9B6sZYW9L/530jYY+3/kx1JK3SaCwyG2kP27LQOpQ2GQ00Csy6J3MeeGBe0Idllkw+V
Bd76oHfD0VATSL9ejbcNtGWXxZf4SUYFxc+Nc69zd6ZKlDNzMv9pmO1yTzaLJu9lmbcjxZjLLPMm
9b62kz/pdBvp2Vlk8JTtqRUOL7kfwEsNsW0YPAWdqX5Ic4gBucTrl7JKtA/1ogjV6qFeVmLhmpN+
gEYSIKzFQQZSGruyI5fdjymUgmk/rkEQu9E/JYHhXIoyhGGhyvT+Tq2M6uCqKskLanXASvTqM0kK
QrwFPC69X1GYJdg065SfTbwi2wh0zS2KjQhvkG4E88ammWlfdDSqwRFX0o8FLmTLi6UwFozEn6vZ
ne3h4AQ0EYRkHNf3StrAs21l1kVeIb+C8/TiCWpxCjIP8tK5eQeJbCbFdO8XzkdZYQpHvE15wXRw
Qh1Kxg0HVLzn6Z1BxdKDWP9qU5Bu4Vufem99VzbyQhTDZAETpXb/AsLRY1Gr9OQ5ydNWYL+IikW0
xtCXZagMyZOaASjpR3FLe3zSPkxt82PN72n5fN9puvUs6T2T7xKYw/g7naCZgamaKqR5qUfKJurU
cu2TSDaxbXbewi4Rgo6EqQxZO/0xq4p7kgL8ZPm/VwN6bGUphfsyk2Etz0+Diui/Vh/eyOoKmDDF
1DgPBuUTyGEcBJasgCxDeB/XoP/rcs0ROLTDngJ1BIyx5X9tMpX4gwwWlCagi2j6KaWMaJXZNOqY
Xp08iUVomNETvcdnGil8Tm1jzN8KDeUcgQV4k6999WoYtGTJL9Xr0kk7/9ADBrVvFC18lsGYgug5
CQgJF45uHW8UeRpmxxCauVuPAfQTQhhkMV53Uuhe2sFOCjjoa3jLbtoLCff5IuGtTOIAEsdyUcQk
YM7F8D1d+DtkILJSrzNZBmr3vVAoh7mRyzIz1eoRgjka4QYqt3/lX09FvJ8SIjqUDQX75Rjy3fGV
wzCm0++ZlcKOroP5RPN1+k5z8v/ZwvVhMS/geykD91GZTepTspLUIhzSw8XX1V2Zt/R6xWNKir0G
Y9RccBNksGrLuNatdVDpblhFIgcstsePzvIa8tyHdbm52aX11e8MGlz+7qYtuAvgxicUfFrQDL8+
Z7MrzKC8G8hm7EUrikZz37kUTp43yNZisMlSZ/FlRXZdllblR5f1TSSorsGC78q1dVVk0mAmMtH6
ngnsb7n3hhy6sKy6KH6oP9Z2qz3WGUxiu7kCXQwM3L3qGsgWhQ72Kpyay1rrtfCUjTpFcT3B44Po
ZQtTVY197cZ0FC6GMoxFGk0L3M3XcC5qvkbYTBTrjuu63GscYO6MavTOWjsGH2zX/+iWQ/p7YVre
nT6OBWVYUfr7tLDPkmwhDhnFD7wLydFCFHDM1DI9VQX8lkU7KtdRy+0vMwDoC3gmyLgKcMXG587M
348Ohal6FMMtkFbz2c1hORSZDH6otu9MoGlbIAVWuWb7372BJKEYaFN7cC3XogGFMJLQ4lhFSKMW
5yXQ/3/KZEbgn1iSFLTKWgx913oxvKl0vXHedtUJFp41YO8kXJdvAbop+2Pox5hmacLWopQQnix/
6tZo32aRan+MFaXtYr6JxRGd7Lfp/rnfoObkEoz8pJnuS2BUoqOyTFQHdjCZ+q1z9Bs/PI+UolbH
LYz6K79Na6nuWzdrTLi9iLqtDVrcZOqb0Xjnkv+A8mWhoKPTtH4Qgjoho3tDWGcmxBWowyyOYiPq
zVCW62Arn6c+NI4jMVOC2gx6ACOPzIAW/4fsf7ULKdkCKcM+yXZB6/6APNU9UtGSPXYNB4edTGUw
KSQsNOj5StvLHje5zEQ21z7n7yy4F9Gtv5i0kQ18P+lLEnI8Y/OV2SCP5Di1S2NTvVrcOUiFgXPn
TvOhMlKuCpQGAmHCjMIVr9jJVAayCmCsAB5cLNpN/ktj2cZb0jui3nb9V5keQGyvRtTCbcbiKx6F
oWUXq//OIVRV9kDezNdwIfuOs/4C4SElYDCUzte01ObyLFOx0fmWP1gVFTj1ALkCLbipel3VEPns
aKAt7pam7Isz+Mal0rW3Q/H3pWhvZJub7CImN7IUijpSC/Bri0L16SSH0eefz9y2VtwaLuKMGhRn
QcGwFOM+yEBcr1o3f6LKY4FSWErFqllfFW9li03XWPdNM7qAgC5mi0h2ktmi1MIRJJ16B28yIaCh
9whMJ3YbLUi0ybWK9eZlmgbjDBR2ueQajZAe0iYGTUEFXlxVJuD7w0LRKNvJHa7b4zidbCP9DyjT
aIyak7K1DC+WTajQVBTWd6uP6B0zB9l5QcyTz6dEM8z0fgvn7S8+uGgBX7QBBuVfJIM5LZgjJoUV
1POjWdfbv3jb8VaTKnG2i6kHPoJY3V7rxgGOdki6dRaXig4n7rJep6Kf7dgsd5u9YnU/WitOj6IV
+Woi63qAjGK/Tpfd6Vdor6Mbw9I8RpfOc4JD4MIBOi4hj370aCJUJMZRa/rFyEnkiaare0ANl7CH
LEFrnM5uylF8kRcR3SQgZ95V2mBdt8HyLarV++QLxTDB6Ub+r0tK3K2ruIqJh39IAdvqv8kVzwE/
QqdLdpgTYLEjs+d3wLHqU133lNPqYR0/0/fuHSJ+goc3Qo3Uw31qAjIuNpBHxc/GMujkFh+DseL6
ia/IbQWS1SDJT+v73K0s8kVknFbOUnltA8fVPGxv8TeEpB69kYcpVuL9zZfDXHCZ04q+OkxqOT4Y
PAA8gMreeWSFL+BCUXVfzCM5H7QW58X8IGuqCtxd0SXxXbyoRfZGLeajGpSnNB6/iTZvqF4pQRMV
RKZ8AW2SGXWdY0Nx0YLQNE8QfesR7TN8SxYJpyZafXZiJoMgOtFLlu9dU4f+TNGoBKUjBMoOTQmu
Mpt1PbiS31rASxfNm2nh5jFlvuIlDkpgNrtGpV07dmh2MJfGiQVuZp2JbM4i/zLSen4jDxeHzasc
jYwmshTc+L8rxGTznciNkBfoy7vtYYNVxvc0IX+Tmp9GXdJwEERLfRCNLgMcXItMLeavYjFLzdCr
3b/KZINwqTIipvtmT3GYUtA9Ji2G4wo4NI5988dWnQZAC9W/pEsahhT/2CfDfFTDMvrqg+CwKzWi
ywQecooHoH2EcvSrEgTmJewam1hArHzqiy9eujARcHlYxpDjkb8M9CH8qTapcSer1cYhr2jtRbAN
tjjKmkT/i/emFtm6+WajJL67PmaTxeAxnBSa+UVkQS/p362P9UYoy3brXJSp0vX3E+zGSulAQBZ4
nXY1lmixzGSA7ecbDDzzUeSDXfy0e+Pyj+mr02ovrtbf990e88ZGnth61jdSVZTRLh/nzd6/dFm9
xy4IaFH8TXcovlKU8WNe68FjSI5u72Z6+Tu4OSTQbc16MMfc/kiT9b3Ic1+hX90d3QOEPdQCfRug
NaFrmMJqhwv7gqxS/u7H7rvKBRgXOIfmSa00KH8Wud10zt4vh+FqNb+ljpEclDxWLzK4QaNeIihE
s93tWlSb5aZOAPl48dls1j22tZg7RjS+bLy5b1sG23PfmFdJ4O5DOhj2gT46sLXELv2eRn4I7MYC
tRyZDOVkO5fBrbp8FcpaNPWikVmowWl167NtYbYdMB3b+t+3FBuYWagmUgmXbH7bU7dt3jxVPsqN
zaqeba8/k3jbZUGnX1Jb1y8mVy1jL9NW1e0MtsDCgUp7MZAhX6xEvy1lVqnKi4ksVz+x9rXxYHaN
cS9uImoA3OAq/OoiQqexaqrs4DVUKcL0lqJMqcyUmVRiyqywqpdqTVmu1qUUbm4+vuyx6jbXNzuL
ULa62V4e6czGqerrgLpr6kM3s0C3yeI7Zr+fKKeBfZpoKam4oYmufqyUAH33WnS1l0GEWjRWxQ7U
W1D2RaATTT7mZv/tjefmQ52O8WK47v9m55IuxSulKQYlLuPXNiC11TjVO/6ci0caiSm1qPma3G3r
nD9S4oaRctxkb2xkB9h61h3ExJMSDZnKMPsUy/JW8WFA4QFp0/2ZdVN1ctsmfSSrR6PQ0gQoy16b
5/ZA0jF9NGq+7cfsLAttkUyOy/FW7NQ0yOhFNBQQkMuJYzJqlbIq0DZ1d9dC1v44RoSqB2u09tsH
l9n66eWzLOELNzUetg/75sP7OaWUcdRChr79i6amqrpDnp2mYdIfdEh+mnwcqvJI46x/IPs5XbO6
K+CfX6YyUBA9XYtNKGvR7MrYGN8Y3fjIcnUEE/tlNxEaRlBWuzfub6Q3m6z+gdYRklH7rzrQjSdj
6elJZmo0ZDCXokELGKBVUQoZZw2A0RuhGLaL7EaxycRk2z9Mtbt2pqugdNycYgkGu55fBnqRg5Z0
O2tC/TNNS2q386usWG2mrKd0YzMHqHI8tLaW7HU5p/3ytEY/X8DbfKLhZjnnyTGu66yXw58c6LYl
zXDWmeC9bd4PORQXNSmch4kqH34XbLxlGgwtR8O+BOY0r9PVhhhmAs3oT2uZrS4m8N7NbrFu0vjF
+nbHKKvK6WjTcik2bpJVdPwtWwI0PdKE137y7I7GsFyjJDaqARIOemeGXrT0wqe56+a9ntJhGsKA
DD5aVswP/RRY1pFIS0ug1qS5IrANUP1gnHvIuhArtW5JVQ7953UT0bS51V1yY1xQItlYniGKMvvd
BG0HwLBll2hh6ZvS6hzbIwAHy9B7RkJlHJXbDSQL7U6Eb6Za02lIfTpnNJXo/OJTFMWLd8JNDGDA
3oJOYBEa4xPHPe0qZqJ88V/ctoea8Kvdt0FyFafVX6xvtu9bMKJhNzhSKEg2PZtL/QIFLt8ofx9I
JuiX2gpeFFXm/rT+7y6ipQLK5FtHfNa5bCe6t9IxMa+202snY3mRF2nLi71Z3vGyltk2bDJHvgFE
s/psKmvZaPJKlxqgbLfJf7WNyP4HkzeP+9U2bgrK6tAlf4nyjfGvp7/a4tZTlW8zkdZD6u+8oUv5
Zfr5g/n3H9SbRw41nbK5Wzq7PAVxhc7n7mJBqJGCXAichP060IeCcFuL5QQ7N3xHi5O4izrSgfdf
t5O1qGW2PWLb582+N08UmxvZzaO0rnSOVg3Cw/I5t4/wr48Uk/UDisubp2+PW//9N49qyNSDMaA2
ZhDtDMWs7iEptq/2Em+Y1bE/29YAeASrbTAijfYoWYtx++qh9hGav/ut1upMGP646leJWDlGv+4e
6HlR77gkUAPia9Hd+qscaJx+ZCpDsRxOqmXQ5XdE1rMckTY9dXbhnZ4O9eo4bXsULYzwR7GstcKy
95uTzNadZNM3+/cUwNiwYO2NyqGWMCY7JUNlay+z/y7TqhDgTbExRv9/cvlft76xu1n+vz7lje/N
cttKhcNvH0WqerDj4EigmyZntQccK7P4tgCcugCmLd9RAQyCthfTGy9TsUnAprqfB+/jnAB6teun
lJT24iyDbUEm3DTAPm2ydVdy0T1MVbp7kL2UwNEhMJInNPlfhKTyQx5B9rCcHmVolvPdWgnMMaym
Dkf/U2TdoqhizjwHy/oPx2bo642IhlyCsVujr73Eduu598kigRGxKMVClQBvA4bJg41CzEQhM0FW
Fq+/b7m2Eb8qhi6fT8aQfQcfhYDuMmiJ2hybxv4K7D88OEpOYFcUZT700VGaDFapoYTp6iN6v7r6
FSRHXWWEvxFvVc6j0k8LtDDoUaHlnBJQLU4AJmUPHeebh0CpiEmm2Y5iO36XRSZauupeTES2qgfH
S+78wdZ3YuNNCrSr22bisy3FcZ7L/zRJ6h5FnqgEoTqDIu8hdqhQNLy0e7JIl3XlXF5VQNefXCrJ
nkQeNEP/oIDWfSMXpWq5ELJF0E9tDrXTW9oC1aofGhpODqvhsqljWRc1CEEE/nvOaEsXiWLLI8nS
NUG5peYLYF7yS5vtjdnmamX5M1yE7Snsywp0gKC6Kt3P2WgHoEVBhvTRrjL/KFqx20zeyFqOwS50
wcaomfSzNspR13t/XaptYD2Lwi6aDCTxfDrKclMYlXkeUj142ESqE88PLpSOpEV3SaG5FwmAyUwG
CVR5S7RKZpvixi4w3RmAz8VQbG5ctm22XTmghCQAw5ImA2knN1ylPAof8wB01mNpawAYDRDD6z6A
FJTdPXeVnhJxyIej0nnmJako0NEL2q92MpUBjg7qUl8HMaQa6UW2+RU1xDJ1PYZ7keUKWbHdpt72
orf6p0b2of6guJTRueYr4CqDv5Ql2G76shSZbuj1sRimv7TJsGpg1DARxWb3K9mr23+3XZ9I2Jsv
2OW5UNd1B6+J3KPAugdZ2T6UefBdVoL+TlfKsw2eHwiVQMln3B65iavhChSf0ITwjm731VvsA43q
UVWxxos4VFUcnau4BZskseff0hleOyctT1DYJe99+mmfI18nHk6H0u/g1Rr7Jmj4WPDpfHJroAGG
XPs9Sdzp2JugVIkZN4NdUYz1F7NpO+qsDprVQ7f92q8jieYimghcinAIjZ+55DdpZeqFg4OaqdVe
jN5o/jHlnnP2Gzs4WxCtPMhgvM50rYnaHQXTcLgGlF0sCm3Q2xRcqtepk7UQDpSuum/BMml3Qc1V
841epiH9EBdI3fehboXtTmRVMHM6FXO14stPhDMd6ju900qAB9hntVG7dD5bQ11R5w4z4aNXeVSi
RDq/qwveVd7b0ZEqH3sFuBLZCniVWKn/QNuAiGS4Ab2iSySGb5f21zcIWf+fTV0SyOqh1cI/ei+j
fMschk95mxbXyvdCyAmXqQy1zV/1m3XSd8WVnFm7h/OYqvRXQ1HIsvSBaErpV1j7Rex08OgTXLpG
KDiKaX+r/lCsyvLO5QKK11ajQX/X7MMWWsbRapgvmsnSHdqxaex6EG8ZXDpPK6rzT7Pg7Ymh7BOD
NXnUoCvdrVQks5CZLMPKcDKnDcE/4TUpHbrHQBvPaQdCL1wlq1rWK/eJmL+4yi6vDCliD6TGT9qU
/2JvO+D8pRbYPFo9XmQwrd6jvaSh1prCzCTjR7Xo7EZ9MdhMRQZBApabzbpeSCa1AWSvdTvq8168
PUs3zLvV6F/3vHnEtlw/EACG4wVATBWmlOGcy5V5uR7LTIZBLtPbOnlVN8sVupab8KaWWbrsIzNQ
ibhcT+kfQGwZ6/7iJsptqxsvWW4m8Qy1glJ0MI16LcG1peRA1cv5KsUGMnOiiKiWbWreyVa7xxuT
ZLL7l/IFI9MHZb9u1C71DHM3mbsmBhktNkKLP2qt78DQWFRvbeUpw+/uuKSq5WOIiWyxfYxpymxg
cRZnEU4xEKKRGVHcLZuL8ObDGVam39UVyAe1lYfGXRnFgMKbEGU8Z43dXnwvjoYfIqVNiNpyw6JL
0rTT8QCFeKsHz6KjLqu7aGbvnSelCfuMMipQby5+WRmPEWUWj20JVE5JY/QbshaFEknYkzKwZ3V9
JWuJhN5ltelCI4RWldfWEFhwUEfxBXzknUUIuQS2Vm+ucDQ0V22ZbctbtdhEWjrC6GRElNGqZPZu
3zNx3H9JAgeC6+U1s71h3ryZMnkf6VZQ7ja9Z5SfwK3PTmClBw8gaQcPMrtZRinfuXHbzXdp5EOv
sNnIzB/IMR42H48CV3OaQP1g09Wj48yD3+Y9cJS7ltN92w7qhUyfCkhDq5wazzzJSuT9q3KTyexX
S+K0ALtt6l/Z3Mhk/+0TbL7/XbZ+LK2D08FQKTClDAWmSYnmSiBXwryUG4EIoj6JRAaJFcf5lU7Z
eRVvAWA2cSGFeeqLmnoBrb7ILcFJI1ohodneKXLD2O4i2+Xi5q7RkgncpTmHyjcXmTc3l+1iU7uh
cXXVo0hk0JMUvDLw3JyIi9hNMDyMs/qcVwnduv8SeBcHidDzdlmQV4EPkn94ahWf/BHwNvn3mtVA
srwK61W2/XxE+2or8u1n+irfRLCJ1ie9gyAKMH31qqfQ9e7XaaUG1VmmQ5s+hMDZ3I9OPdJTtFiO
TmUpezD2KdWo/J9Sv1ymQGXYe2MqhnWn0AaAdlwKsMQTjuKoOhOZXBjuZ/+e2378Ab5iBWzktLsf
lxprkXVGe5cUdfosq6SxosdU8Z9kBfV2+Rj29M57k/NI97TzKDNTMaYL9Mzs6jmPsB2/yN20p1lC
SwsYlNW9894zVFI7CwVx1lHdOihT+6AtS964H0zdSd/psCF91ix1l9Z291HTR/+3IFThVMAobVM4
bpTxk7ikgxM8aMlscKFCSX0PeKvDWB9Ea/rzvdvR71+A7NjvtMZ1HkBScB7smBtpFNPOwELElm23
by1E01EFBrKM399trqLY/GSmW0pxnyXWB1nZy6ab2Y2tljiQ+uju/c2WZqRdEhOSrkqOjE6uPM4R
SDBWRWdWCDhqvohkGDRI7w2KA45iC5Qp/UIyBWqY9FTbgLwyHg0jbp/dyAEuwgur97DYhn4X7lsF
3mxLrf5IglmDWuJ9BnuYdXJDtz1mKQiHdBZMTzKkICnBhJYQ8+70RjspUzddh0K7gLtufbaL+hyo
fvEBrBn+GDqo2CP7s5uG1nM3a5/FRqEM8KpMIYTpvWZ9Hl2vPLWmTunUsgP8pxT2top/r1rq8xjM
yTlfEiIygFeVgCemPah8j96LaJD8zI0JNfwvHqIIrfmhdJwOzrdXuR71YDrbBCAtta/pYyxy69G1
+ROrAaDoU7M5rAAA0t3f6u297evDg4AANAsSQFrl7v1E7xK4jAsmgAgzF5Bz06UzfkMGMPLZeSw0
A56pQj1RDghheVRQ003/Q3KVoVxmflpXOhQuULDamRLs25FCqOr75FggvJIDct1Z50Dp6Ve6prrg
INN4WctM1I0TulA4ilHBVTJJNWX3RihGm49V9RDj3a5zM/jYGHlx2va9eVZXx965yoz91CbFdDTj
YbqbEo9DyP8xdmVbjuLK9otYCyHGV2M8O51T1/TCqqruFiDmGb7+bgVZSbZP9Tn3RUuKCMnOwUYK
7dg7HVEFje9F3ActF6GDxo4cemAZsES4y8c5Ed25K/jpfry4yPphwocuuWiqxaY6AAdCtPmw3of5
DQjh316Qp4EFqQCAxsP5Q9Oox/PoGH0GcDk8b+Pfxfyy/fcQEyo9y/r/Pc4LLWBSltcE/cDWM6CR
87u3QAsWDMyzPA1feOOkuzTO+MFGvitwY8vydRyEAcxzH8rYeqMUjlSZTp/mDMVM4MJq++iQpmaG
KFTsUZke9SAujRog6krJUcqW7C1FOB+77VOF8pArjVjVx0c8kYAbU873CF6Yf43mMG9RxR2dVyZO
6pHNAJoHFD7v7r7qXpLSxLmxb6ezW0BPbW5Ny+/Cg2iQuUJxUtttqMva+ArRYOsASmYRn6BK06K2
Oy+2tVKtmuKmAymtB6pzjNbGVOJY/zokB/4HQZGZ9kAYxqomCjwUIDkcodTacFTRD87ZzrPxavSt
OKHiGYJvg7jpZSZuaTUae3PQcQh4t1FPs+IcoteXO3NuuFHAUpAjUU3lUmlZtIPtZyMqdpcxlWNC
6QwIQkWqRZGjaHaRhz06iKm7Y2gBE4476asBYCL4bFV3GeNlr9a3D2appJhj1VBAio29kxnWcTVR
BDnJBkaoEoKVBQPy7Ney5GirNrrUqfhkJ9+R70JlmCu8G59ZuNVCnLy9bnLAYzvovhzSNnDStuOo
q/ecB71ElddYehcaUVzcx8kBJFreFrR03r4d+/lUmSle4JBpLS4LmrnS8eTD3illlhswpfOQKkkN
cgysDX3LDKHYEkUM+N+Knalno7QE37JmHKw2csRpgb+SpJYMmTPu29I8meZoQ3+qARX6XhOe/Shm
aCNs3CL9FEauOJMNigo2gGaoYEUCa+vYOgt6IlVxbCQojNBmKJsaoM9h474IvICOhQ8RahzxSZxA
vXCt3T0um6HRPc/TZ2i5/etF0Yc7Ior5MJYj1K79u5ng7JTbtOACKnegtQAEOb9ohix2KFOWQG78
spGjBhdEC0A+Yqix4rq4cCaAtBnTwzCEYbXhIUigJ+oy1TVLDvb1EaSGCpLVNDOO6NRdG6kgWsig
AqelYmjIJ5AFdB4AQm4/mJvBjVJ8J4jEx56R+0Uq8Od+bzioq3BP/j6mHveK+QRuAGwSG+OXu4Ti
Tlxy6xAx3pw0HY0Eph3EFFrXnCb8eCfqLUbyUyQZIzdG1evSvZtOQTGttMbTcviUY/n15US00wsk
6cNaDie6HKMe/VmoF73fC66Of7VRSOH20du94N2UdfjbwPXlf+sWjev5lVm5APd67KA5QKgI6Hj6
9GcyzapwAupWhLxb/6AfouiPSZ6aIHS/HePyD/8V5MoIrqf+DZDNqbi/ju0I4BLsm45LNDmWmLuJ
udw1YeKcBztroPYB3QXBxQEY5ZF/fh9qUsTts8bMb0ZYo1jH0hMkHV0gwhzuIb+AptdRLbGMRR6F
i3GKDVDTjhIpnLDBY3ANz8FvUS9jrU4QRJOWeKNPzJ07VN/zOvTbqYPcNSrc+w1XxPpLt2ohnmCD
kygFn+GRRhouqy6TK1kP9W10yZj0pfQdbwi3Y6hVO9A0ph3uMIdQ86mok8o5qZfjz7ezRmjhrY61
FHT1rgRnkGcpD73jlOAfhnzqOHZVEOnu+JgxL0QeHyWBeWiAbcyePhNz8NCEFgrpFJ0wA6kPQwnL
pS7KXzZ8M6O2tUM9CJEN88j86bY16ngUKdqo6NF61VCPbHfDNUQzsDYqYjDPUDxq6wqrTTTppa/n
TxBC7i5gm4GcpFIcaYYx/hFn7evUm+OrDXa/Xdcnjg/G9gJ8N9rXAc/aM4gZAQhICqAfEy1OljEZ
qaGY6T3QhMwuqFWS0a+qInra63i8PFHX0efoCRUHR1S+44JYeT1liuvmTzz5s7Yu9tjEc++5tV1I
vyGP1hTcANgpqZ0d2OxlUEXIWuNRA6rN5bydhGIbNRnKiel4TSdzbJIgqP52PldH9cXnnVGAXy9k
mrQDoIf/ug0wG33PjbQ63NkXos017m73QLQOd1PI1sX7vOWgo3N4bvi8qKYTeEdK7CLFPIFGIq+Q
jVZWGtvKuPjJuDZZDHaaJXLxU6hD853JHA+ytrZko4UmVKZAglQtR2Na6MN7II9u1aY/6ZAvRvK+
bWagDdTtpa3A0W3dvPVWW2hm3dZlmo6rYZznQf2FGDB5aqZPcz5Yaby4KIqZCSaEGTad2F5oAXfZ
N9v1kr1RufUF2APf0FAYjItvYHAqccwBO6BR7TgaGBsqsJ5St9XyncbEeHYhYyMBGLjg1OOCvR9b
I2oSzpS626hvaRjmcc83SW1651gCVq92S8vGCVdVwKgWk+NLYG8yGxBX3JhUj9Skrhfvxhz04Kst
L4DOzUfAiHXjRmaj/NxHXncZGxCI2LNwgxj6HoDFDs0VWdDmSg7qkQ03GSMw5C4+VYi4CzPacRwh
7NDvBy19gIKivReqjCOmWg5FJzs12TM2fjWW+L09Jw5armLBaI8PEP7TaUQNLaTWIDt063o/azpz
22ihuICDns0osPVw92BNz2QDEExrrtQNCxua5zI/NR0Uj8wMeWZqaFjnoErBJuzHclOQO8DyqXuJ
ym6BCW8XRJ8y0BXDhzEko43TMl5iaRqtMuQTnqPga5y3vRb+TE37S9ZJ9gkM7uW50s3Yj0quf+r1
0d3PTpUE0u2+meCxvuQdGP9G9gcfUDROgxLkbrivD/+gUQMirWeZlPPOaQekmVU42cSoaaCKSZqD
0ItXG6gXSM9PEJ2ULNuEEAg80pDUFMHOlW3ymL3ZiCQC2lRvtpUzYiqs50I6PZgNGMAvmajPneIS
7RU/nE1UouuY3OT5nc0ruqpclpDawFB3b/S+R0Sl65xlyX8fk6eE1rNjiKNpDFAhaDQJtmJdBH2V
NNtlXDlODIFrbkMyWPldDVVtg7wZlousaxLeIhSBoJQgkvyUUNdSxZw0pmYZ1oqB6cNYhdPww3Sm
GfYBJajbNQ5CtqjKqcPnUDP1gHW4S1ru6v+JDvidzaTr/DzR9KDJmmpDCID7QLuYt3MNGhDPMqE+
iZv3HLtN6KH41PUURx/KZ6BQQuPY5fnJ1Vw+Bx9CJ3cwtx7YYvw2YdBukfqwrcrc/GQjDRVMOL7t
ahBjPQqk/Z4gcSE2qQdQNK+b5ImabJi1TRXa5n61aVVUbjlkpoJ8ipwt8KUehD2s8GbFWoUS9yho
bandyEQNOKLaABQB4FsbhAt9BxU8meyxcEHZR8GWl/cH0/aczdhX+gbkNf2lVNm+JtUuLLO7J1Y6
xacZ2VeVEmznAXy7kf5k08jJ05OXh39kwg5Mbk2XtlAbpg9dIcIa+Ocu3NSuG56gSDhfGK9gwy5v
vniqoXAa1oP2dXQ6EG6/2z+suKyVdKDggQQxING09t06S7wD/okgGWKk/Na3tcSTgV531jT8aVKU
9q0x63v58MLGA7jJcCdOP9z61lJbZnsJnk3kG4drPTnTttNHAwUjEnQ3ZFw9UPkxfIvyGAM2vkNr
8B2YJttHZCPaY2OzaAOOdOYBAwejPQynPOPtJfaK9hGH7/axyfBEAqa82JKNGp7F80MZOcukkmGj
uRkHkMELoL/3a1w76RAxFkO0iUGY+rg61td5tztZ/o/XUQ4tB6apBjEGCq4HZPXz8K8cisYvicam
gx3JcT/zqP9jas1XcPBkP7PO+W1AAt5mywWrpZ776djbf4oY1/VgrRSvtjnF+2gWID6uBnZzQsi+
NSPXN1EK7ggrVrlsF9mpro7aXZw1P2i02mlITRSWqLmgLpLrxba0QxAlKV6vcHKGbR1lmq/pNZL0
K8+XB3n7k2taKIz/B/8XRZBtNqabYRTT0SzywsceI9lRIpmSy6jOAUTHgujSDNZZMhVRXJ2MxP5E
pjU5jWrk3Gcux1WYylWTVxShfmsGf0lXjw4YD1Qe7p+UnTSs5vqrKuXG9ewvZk+i4VyH1LubutrU
/DoFUdhqGmMn3EcarmaVaHJmzJbS2d0upD9jFloPw9DdDxfSnxCavxRMjz4zmdszi/kz3UbUStS3
lNhA3d9QQBn7ZUj5cIxNlAMtFxhtmuKCVsOmZgI/iA0GmCUDmOeRDNLRLQADwGdMghFqm/fpBF0F
YHwM1YQcXCrYwoP2WA1X8A8NCQZkNcm+t6vkAgSgfossEBc2FWhWaTg5M7tRL+8hYWMhtemIkt08
1eRl4wGDVE+N58dRDDJioF9LYBBQl8yLc9MADolS6Vc9Z+JVy0f5ELHqGV+70WIa6uIoCyjTIcFV
+3Ff2AGE5ofLaEN7kdQVI5lCQisFFlNpNZKdGgkUAtTPsJ8FS/qJZ0O34bE5nMe++PTfL4zpYnlS
hWxV2Ua+XhTN9gPPyiocODkQBHWzbN4SSQuxq1AjwTy8x+70iyiqHAURSFPPWYQr5n8OP9g00BML
LedbslEjh0HuPHcAKbraOA9JqnbP9RBYqPFFUQm2y+TATZx383S/tyMQ+XuNBI0UlKjWpo3rwIts
sF2+2y0NwlYVV+LQIySs7xx1o7SrOsA5yOGkUbvPNWfYePVQ3UzQQQe2A6hUaMgKRPaxU92SMmW7
uM+1JYYCXaepAlQjT3j0TfrznKetX3X1HNTqIVaXQr+wuEbdzjqmXjcCk9z0kN+cyW3rBsLf5xhl
9HOYeL6j46JbmAwSClncoagXd2zYMli+VHln0zBxk0DHxKnuvEOkT1sL2dKTiIbxxN97NCQH2Ya4
BXhpHZN7nbKusNqo10roEOn6X3fmNf7uFfUhmpa3QjPWaesMMCL/eit3MTT83Xskm+F29lGvb1x6
+EFVo/ddvYESsx3iEDrqPmN660PdEhfG0DZ4ifICX70jqzdlpM8vZKtNA0RVmkS9Y6O/DDOolxtn
Knfk1EWebureBae2pqcvkjXfWJtM311suDYNSI9u4ObTAcO5mJmhA9BZ/pjNTjtwJVK7NkNodKg6
QyXbaqNexHv7YJjhz9UuSie6maXrPSB7AHGxgxJa2Eyol3rUrDZ8bIdeA0uIznAjbHB0a6cM8Ixl
21K0poaSkGw42EUGBgwVThMhJTpd6jy+5BRCNqU4l+GjNiTuH3mSpQdKNa+Z6Pg9J225+AruDfAP
qYw02SksKSW4mmmcFYq22RKuhe0duGLHNg1RKwg4sdCj/JGaFqS9J542n7zJyBYT2U11IDGRqz+E
eMiBRBG0BVCayT+lrMkfUzsZT0OO3zAqfFBg6Iz1Cd+ogMuj2vycTt6PZCqzwjd7gEBXbzFBkqxz
3MAJK2xboQANXieSDl4bzwxjXGkiF7faIvXbH9RXQpFryfbO0eR4GjVm+Insw8ijnVlJACDedx3r
7gIyMhKcxk1qb9MKuHeKKQ1nXLYnk83m3RzGX7spys5TBbksqGrUyWaMjCkQJCpHrpHkHVqlIter
Bh+nCygqgXpP1Bc2qOEfHAU8yB1TgLc5jq5Qg+vEXjkqK8QFN0tasV/dbgo92ya9lQZoJ0DDPtlb
bpfjeY7KvSVqD7pxHXZSnmlVWxtXomBVtI35oZjLQz7hvDl1fLS3Oq4LDs4AECAN8yLSH9gA6lEI
y+a7dph7iBCredSYx86x+ocP5gTJTcC9B5+zIj3irzDd8NmNtqDmBF2Abl0nVoR/iaHB+x/tb6Fb
jH7SW3hwQF1s84EOnLrEFZ62IF4OLSgN/NZNRiIP73sk+UIhdzzPts70zTXL+ZOsQhdXaVl5tApN
f7aMEhQUM/jgpigtfKeJVT1rN3WAVYEMvDX1y4iasEsbxwxpDwPc+16Kv3dfue0GCjj9pbVNsRnB
ibHzuqy/VK4LTKxyLDGOMpKns9vi5HocqSaYVjvN+J0NWnGgk6vARfD/CKaXxNfBdhqj6nT3VtaX
oJ7WAevqGvVfrOkhPBjZ2musjxsOxsJzMhbZKweXW+A1uR4YwM++zp6IL2POsMsxShv0jdPGRn7t
xb6Z+iaOHeOgaUJ+SSoNgGIINNm4P9pBYveDHWrEA0BSXg7kuJmWn+eshWhtE4FGEEIbeyTc6wPO
yJ+WIXPb/NzMUE1P5uwnVGY2QknImIBlqdy3d3biHoxHJZ+hmQZ+yN3YON25G2V/BmijX3qrrfb0
IsR9BJgWDAPqw6tndibnkPCmSv5OR7C/6xoktHhrhS9WYj9C02z6Nhis2pLdUnakOxc7FHPf7CFP
NSjYGIewrva11nRXW93Cd60WHxsDpHikGk+2JByfKIJMhrq2x9lH25CTGuH1TyaeI/drTNBfNm3o
hE4qfVg4YgCDnpM2GzsK+52etGDorLokD2YP1dZIVjVXTzV8SRSqbh+D4qWzw3PEQ8y2h7rZ92n1
d8YBU6JGql4ex+UOpVL9BnVb4H9e3dTz5jy6Ft69OVV8qE2nmJ8hM1ZsPN1lOzKWVl9dPyyVqvVT
tT6tRzHUW2aLboyurXW//iijCLAKaOwsBQp3pHjWKFGqkIzRHowDAuzYqojhvp5hCbqrd6AhdIn2
VQkZJZqSZxLQ3cg9uhX4ukDIdcEBjV2FFhnXjtgem7mrj8h23dI6MkGxrdxv3VAIZMjAExGr8A9z
KChW8C5oA4s9DVGgBmWMDPDtd+jsRChZu5ybgLVgXFvxsmsM9aghYO1dyF3csuAa87ulaZm7eTQU
ffkNcsPlzsskg+DpaKbnpZtEXYZsVunhLF3qjt8r19Jt1LPug9WueIgEuQowhz49l8Xc73O9eFhN
/7E8uRpaeemqNUeoYAOtohZaXg4Cq8nMGGQKfq2dxY7lC9HU/hRq7TlF6V65iZKyOzPXSfMdWXGZ
IELf68tTiSLFQzGOVrkhDzUfxkskWRO1SELrQZxy9rGZn/1lvPrv539YyulA/2VqIAAp9UQDeyfE
C2TYNA8asDIPBh74bBNGsttYhoj2qydWMTSUA7/Vs+UcaUZd8re55GT617JDFSX51tnerNln5PeD
1bS8lNZk7IDz6LfVQa8UWii2inDPHxtAUStCo3NqfslKgKZm10EaQjXje6+CHl61WcIAPa425Kcx
9eIRZALRGN/WKesyH8LUi41pjyzs6l7fAW9ruZVumfnkXQLJTWNaZ3kn65zOGlIfECw84GZUCXsM
CHJSa16EmaHgaSDtFm3tsG4uZFvEm3WUVBzaLPmRcKvch7JiV3MwxW5yQudo127+wgX/CW6j/IdW
DwrTbwN3yy126sMEhFlIkH3nCRjgEADVZ+wLJWPnoszBaO8Bk5/pP2drsl5TIBKfByveNo1mvZKp
NJqtHoHLlUZy1pFK5OmVRs48jj53e3mstdrGM7nWAk1rvKBT07Fxyo+i0vwWW/8TPcSlzNNAjzow
91ZR/tonsY3qSxt4HPVMt8Cs+WxZX2hA8XE2/DTM3L7QM3+sozSYGdTVKAIZZQgE9sa4ocXwPIWW
reNtcANefuZujoyQBr07XDxahxh1mse+LMIHs+BIJuiD/amx9D+LaRz+9h4LOZh/d7393QbT8TIX
ci3lLdGE/WEuc8d56zjeMhf/lOEGiBBkLBXqOcblczCEmQhW1LNpA/WAw3WGMnADEqJVE5heNj3R
hHZE3XlSW99Zn8xAzxXfQFQW/YAyDshQvTF+woHcwPdLxMHgAUctviRNrb2CWpH7bNbrF1B+eGdR
mn9lg1LRGJPmSz4V5sUFav5F59DOjpD4fItVNqN1N1k3VE9p41YvmpiRPQAPVkATGHYPj4msAyts
pV/oYRhY5dxdHNUMqpiqUBtJ6pEttHPmT6r0ihyJ60GVwRSj3W6WPkXh3vs4ZWN5XNeh3rq2HlnT
Mca9Id5xeYlLXI72+PaJQ6TK0hhHL+r2aS9bqKeP5YXGlgrmRi42SdcAnKyGZPuPOeRCNSl2WRZS
LB9mqznd2EOlrTUOxLtHPHyoXhFn6pFtZeljZldC2s/5cmen2N9NvbOZ6Ve1Sz23IPIekEw3kTYC
+n0zyAonKNMTV6PwYqiNgCF7Ga8xZGNRiiM/8Fb/i1mN6Ne6zvuE+9JwB035GNBBHYTvpg6kZjbJ
k0gciPOp8yw1WqF9Az4yu6TcFYBr2vIEhtC3CEdL97pdVPK7Dr2cTQHcKIQTywS7q9o+rKcRI+VI
/NL43UvHFGhXQwIi4i7+//FJh1zrzsAl6CN9coXWInk6sgKM63AmAzf3QqYpgH/4kjDCgT0ARXPr
gcJu/PepFJvj/92XbVscl+8AfI73mqzSbcFsiB5q7amIjcy6Ys8QJHXv7At33nuO6z1So/MaxF1t
+FWfxjcTB+Ltlpr9hgIgC4bEhta3e8/UwMWtZlLsCGkYaDJ7xbGAjOGy2hTKFDTahovLL1ATZG7c
BVTMRCVLVNHkWVaFnaC+XU3UozCHCqForONrdKmG0hN8hfW2APeMaKBAFyYBcsgJTt/gTyIbVdfM
746lnIRqa2zTTILahnJ1NOR+ZVf5zZMiv4HBIr8NA2QOWgEeeu4knrkplJuX4CjP8+QHxSFDC4eW
1cZZa8VxnUu9TNXnSHe/mpeFoE28zazZutCK66tqWvYSQ/wO4qB4D6t9mvNmw5kFfOi7I+pDudcy
qBoyrmvnTJZeIGSboayk1sC0Dxs5aLg2ZCMv2WjYaeXkm6LzfLKhBEurl2VoXEMn6W28TqxQsl23
VbP73dJgV+qCMmP20ZIAkZul3X4xXD32wzmdXtvY65DrF/ETxwZwZ9eee4VUdg6t9xlcJChiOYSs
vhUsdDYl7/PHiFnZI/hY8ke7sc8cR/cL2S182QZQQ4IgF6nZeYqWXHAdBcdQ/AwWo2ytJqh1AMYI
HNGhUOZB/kKe4mnvPqBgagK5KjDFalQ6AfCdzqKxAvXWIB7m76SjsmqmfBje6a+Qp5mRj8FPDT0W
VJgXQM7M7jaO8wl0URKZyL4cG59buGzujVp/IBs1pvLi7fSOLRczBeRgQn4ANQCISMEQsllty2pq
jSpColBCNZNiAVqMfQe3HsgEgQ2NmrnyZLlrTslER20zKXd9gROAa5cp6IQ78wHVTchKifA7S0Cd
rMXSfFjtcwj0o+TxTzKRk+Kp187iB1eTVhOFFSXfOY4NWQWV+spUEqyOerH0yIY/zr6QoAAmJzVr
LA290vhsFP2feBDlx7nLCkjz8W2hJ/IFVFsn0AfYF4F7rgsytf2hYeyRTKudeto4YR9PcXMGZc/E
BicQeQaRVQAhqmXWOY7g/cHR+f9aq6kkqkjBcLvVtPy84ClnC8VL9pR8qU1ccYkxRNq0T9zscQTf
sxGCpWWSef7YgeLyUTpOsaO4ctZxoUxxRWctcaBFsLahNqlc3C8mjJUdA9944MS4Y8GohrIKwjCE
EKOi0VjnET0GaH2fZYjarU9CAjwpjOZmiLHi20gvLMiJsu5o4yvl6EJ4AuVMzLxRMyvOjJrj2rXC
VeD2zqFx97uhi+lIdodV5q3IUEvb4dM78e+D1LR9ZWIHywa3eQYasH3WTVkDeW6Fe7JRI7Q/Jink
E/gFJYjQ9vSroN9UJHqQvTrRkUz0eyN7NYQxYLjzf8SCX3CJHVDQBly99CCD4WRB3YnmYNcx/+ww
/QtU1ovH2nDYK1RRkZXp+ee8zrU9iukhfTI9dgNELywi9kZ2+7qweYOgIb0CMiD2cwuZlMW4EH9T
KDVZFOLGe4T62+LX5qE71XlzNiweXTIJRcgI9YBfitCztpGQ8lgUcfylmhVovHSedWOIn9pe/kFR
QAKF+4RBUpmGvCpmUNV1w7WXI55JWhoeHZabALaUcr/ss9VmG9Cha4SN7JX22q7J3YesrXbSCDuo
SpdtcahE/pB7wwPYo0F9blegtVj3knVdzfqONoISwq47pnv5Zt1BtlKLy+eNNemQgaRQQO02ubCt
478yvBDXCzHBrCETNBO0odIXcpnV/rtYsvXQpgtL0J2Deb1k5tlpkeLlIyjGrQYoQCR6nIeec+fB
ghDNBjKl3X4qYveBHNRUrZQHpJqSJXid0app4N5EEYatJHWxEjU0PxTeA45Pc2P4OiCXaIw4QM0A
ChhLCQk1kxQQHaV9GFcjg5w4mbsRWolkXcaQg9w53RQfyVZl5Zt3mUPRZNShqBsgLYc8vcrueXac
HOs6u4GNbtZPZOvz5OgYc3T6kKVbuoai4Rxwm7OlQKeIkXXV3RcDh7itdLT6CLYf/tnrvNtY9Oyp
75l8cZJyMVeO3pwGcwSThopKp/LjpGx0bl6dGU9hWy6ThFbEGwgQZKm3B4+Sz5BW/4rCtW5jN6YL
ssOhfE6S6LWZ9fIrhLWswEa++TCrMGvqNpDP1Z8ELhkn7G5H3j5IZ94NQG1+C8FAHAyOxSBF3g6f
cja92R2QV6GIV982kWWeOtX0GdQdlp4bWR+HytHf2e6G7yF3S/0/lqcQ3NY2eMm9lQzmjRpds81b
22J3JnGsOtw5BP+z7Kr+YTVDKKk6jbXzSqYO2dCbXR3uJDxkKst9nVtfVj74hTN+jatrJRSSAxu0
50n4hTjjS7JRlxqj7ft2Q10KHJizBLbqU9VofbeftTZ6wm/fejBn5sd4ej+NykS9GNzqAkmP22py
efyE5xQkKd9DpW7iTka6yCwoGzVTbHo+jjLFjob0KtU0uEHR8QyXCn0qfFS31ofORrmt2Zya3j73
SVfs3cEV17VxqixCprzDEXGOzT9Fxoo92QrbxuGQAutCfqbrS7qqpHvNpAGoVK9lBHQCbj7JMWpA
cjhtirpamDpdw2O4KbFXTao6gqaouvW0J4CQQZhyxIcB7nBG5LoW7qbqayuMLZOZe/FUlYLp9u4l
issOIsDDc1cUh9y2sxvSqPmNetOYprc/V6NIh2zx6LO3nxtgmVcThQEF8tOxQuCm1UrUUMTY4soZ
dEIgclCOdVYsonELXYtpu9roDch0GnZ12wt/XSpVc3XbCA9hY/0cMgtX6BQMYJF9htjI4W6R5Qcw
uw6VbON0bFTl3qyq+VzD0R76SqLcvfCqA5e9eyjN5rWPgAylRsTejE02YUp7wo+aClm6BkzGcbSj
ItWRGGKoBTAL+TRAfe4AtQacOhNdPpHNNlKlOlN98VjanqQ0fxYqFCUo41WG8mA1XvLURFPy1Aun
e2zrA0RXOwHcIeyZEwIVnkg/a3rkzIBY680JlOpR8bAWg1DRiORvvpA/ZXH9ya5c+6m0Yuexmh/N
tGsTQBnwvw88yx/LcAgre1/zPPcptg5z56muBd+GZc8DGpIDlbMjrkvd9MhBtgzwdVpsi65jN26D
HrjtmhZSDBhqhcVuUYnGHbp527CUb60cojqsAbFHrWonslBwXGPaLpAsaow9VHaI+PAM7K57jN25
gkSTTDNjU8WiOQPbNB7YWB+0tGzO4DcBwsdQBxYaU0NxrTuO5TLld+7VlulPZYZShBRSIF2IvH6I
G7OrUOjyvGVvPRGnIxydr2WgmEFBKrzA5aFLMTWE+XDado5GA4ghNLK+ojQ0eilj+VnMnnPy1JbL
miWqA1AnN4+8vloO78YNdZkaDxUTvstlE6AoCR4y4k4St1yqAauTtoMGmERp5C9bY6q/Ao0jHbdk
eeTTAEBLIOPfw2iYmBEu0eMpxakQiYMSwvebmUX9JSvq/kK9tVltoNXLd7HMUBAJSGBupH8Df4CN
iWis86Aa6ml2p5R8S2ACcx5bqBqUZmAhwYN9lZ6CzlMZl4bGy/Q2gou65GrxuwG/Q1cGVB8otGSf
54rurxpQXEI2ZoUoHKGqQE+VBlLP1LvplOBzamSou18RL66M5x1EDwGgU+gLcijcfADJ7WTLqjn1
kzI2DtjhRy843IVXYJEfqJa5YdDXxM0JuLvC6QDerQSw09g+ezn4T8vRaoPZ5lDCVTYz04BLz6/0
3PcMlHD3Xs8eDcfAQTgChQIY06dv5HCgTAq1pXjfNi5o7qSi7ImQXEfJrOoWsdU7LzVw0ZuZdwKH
+UgD+ywSBqe1meLOBT2mKqUiI46N8SZnrMeFS1mcS1d8bFozBk/XaryLydSUuXdc4NuBc0E12nxK
LWc6RVU7g6MGw9UG7Q78RmhcyOLWRigV+V3capN1xY+F+73Mne7aFnl31ccJxyka1wkS7HYN6uN8
xO2zavBkzq+gnwWmPplQoi6A0KkjNNF4zUkgLwVS5hpyx9qPdvHUxP3O9SZIPMRa89JjtwDByWQ4
kg0oce2EW+oCBW5lkELo9CpbDQJJPIZuttcBhO9JS4+DUGL3PUKtsc7G+gEILID/uj7dtNxJDzoL
kVacntd0B6UpUDlXn+yZX+8yIDSsFABoHPXD5CKXU4EOBbfL2VDcUGszbJsq0rfD5OAP7I2JFeC5
P/h1YaPOTzPzY5pp1rOVu2IbFnGKDENtP1uJMJ7m/pUGFJAA2B1IQC+Cuq/wgPfA+qfguklmZfhM
qW6kELou9gh7k7ePqymzalDzptDhPeIstiP+UGoiCV7cZdyU7mvuCXlKjCwBgAA1T1AQbxRtyNtj
SeYugAtu/UoPKbKzPJoOsQfNJl0MOMRUIXSEkPWWE76aqNemxneLN+YRoAMv4B74Wo1ek0+QNMVz
scgM3xDDN+RtS8BQ5PjEbHN4cqycg/wxfWiZxw+oCxz8XLezndvoGdAIYmB7sLyHR08LT1k96b5t
eq+ek/UKxP7DNR39S16BIqE3NLaHuGf6HMbyDD1hts3Bh7NVoiy3SDVT1PQ3CDugEo7VDDAV2BKN
l2epoX6gT9gx08LsyzT/H2HXtdy4rmy/iFUACaZXUdEKlmR7HF5YE5nABILx6+9ia/bIe845dV9Y
7AbIPVuWSKB7BUCM3NjJjizJ5aWJ3GwRm1gzQ9AErJVCHMqaWZ8OGl4ehxAfui1ctb8P0lwe8bBd
5L1bw/chWtEz1femX0yGaB7PT1h6ONKzdaQn5v0x+/fwPFtlzkl02RJepXxjRl56mso8O9EZHbDT
BZUk66IVm0etXgHF6tjFBs2o4Vj2eY91LtBZmn6E2fyDI1tKpUCFs3gbPlZFPrd3p3BPB28AcGhH
p/Boht48u+WTeUZ4HwQLOdzXEdan7ZC+aVY9E620wXIbZncZvFfHMtxkbcf3REmlA+Xr0PIDD5zQ
FeWKeS4NgJtq7YSjnik/NFbvL3vcJJ9vQjPud7rfpPa6Zc18fbVLDpJnDwNC+MMaLzEQ1oekKMdF
PodgIfsPhQH50MZOJ7Q1ILEDaMYwH+hMALkNobA0X91zCSvkoQQLA0qZfyZSMh8ceajFeMEax93Q
4D1PZ4LhcWkoUJlRl2sDMOe7JUQ47EOWgvDKIJBYVL6C3g0OxI6mM/z2f3mewdd/5fFt7vUCKwEc
aShP23cvM4vN/dr7JYljrQYOZjMxRqKxww6mKLdAsg1HSn06QDLpSDMqL9/e8sBULdGxV8v7qxZf
LDSMo7GCMTNev4Yhc7FgAsSflpn7Hg7VAo2B/veL2XDTVT+DrO+pPh8+7CFRO3uAz1PI+3Z7ZwoS
yRB2v78HqEBOozRAV+Ds9xU35iEl/bD8j9vQgOfmElCAzocL06y2Y93Vl+npOJAwj1ejxgiMPkQ8
HBfPXivDXoG3zQ4+6NY+nnxrT2fYazlqXaGyCjUutaWcAz0Jtbbxlb3N6YoEHxoKGwERMQEpZyuU
P9zFjWv5FzuzKir4gmfQJwmrJDwNtb9CPdB+gGsQvibE1iTeZp6IaSEbQEixarpGplltrW5ERw8w
frihxg3wholrrRWYtTtqO4Rezg+3UXJDpZhG/j3vU6eCRpfdvLCp3WEH/gzDryfPH4rXDtzbdesV
Zb7SAK1U6NAf+WwkTW7SqWfJHfzLAHWkKaEVdQHLAO2kOdKFydpiFCg+47X5X6+rlZ8tewU1S+KL
SFfoo9R8d2OEUIhH0e5GH6EQC/TdzTMaYNX/mDxfS3cC9nYBXdzFNJe4HTkWZ4bmWj255YlSdMjL
2lsxbbsBhQDn5Wc66yv5aS7l09KCsRWUmty5uUMf2e3znv8Q9CGnCt3wyvhOH/79Y6fwNnX+0zgN
FHpcG30uP/wWw1fxOI4lfx5rwPMjw522FLrwqIJHzZSsKOShCgE2GlDNBRrk2TZYdu57DfdwRDRj
qgt4RYaP3Faon6vkm5RVUOIN9T51Vb+OpJQ7/HGn55DLZ5oAARTswczafxTFye6gkXtvslAzhQ4R
MJpCYrV176gMRQ4kUhYaK08M8SFtyhhUGAEw4T2OQ0iSN+0PGjSMGu92Ov07Lum6tJRFMDB7ARwn
dJrtqT+DjVgFcSrl98l853iU/XDxQFuUYQ3BSduIAKn246eJCyAFsEBZ0QYtlRE/+L5RZni2StBC
ZiB1RzwvLKliadgbiugQEbHrHosZnk1hzHpo3oMrFFDjh3dYnWtfYBPxn30jyt2n9Xjw3vtGQ+JH
Gwhog2zTGc2hDaen8Y+VOZgHHTSfcqjc97rPAtAHTRTMFKxX5jnkb456BIwIswtnpTz0c4vdm2Qd
sCbLd+0cWmbpbnjkp9BJRz8+KW37FOfNI0Umf7cT09ukWTY+WpGIl5XFq/dBe0fXiIyfhae2k1e4
H6VKhgBFUmPtw50a94PeZQV54+0Aqh4eoUkybD2URxf1aIM/SEl3AvmIYTkx5iHmwMHJWSZceku7
bfUZKNL2XJvYIxSgtuW8WTUGugVz6/TToc02AwuNQ2V2qGZ5rxVPX2E4mb6lOunQeFHpGm+X5C2Z
0AeeAKE52bnOv8RoagKHnrzN2vD7HHCugKZJObZL7oE8TaOpP2y7yNjb0hNLPiUX7Mv5ASqI/AAA
MKoQDsG1KRHJpN7Oc6BtgUfqbZzmhxCGltgswfHGhwvXlB38TMICVfZmcoJokiF+CIs/NsKMzk4J
kLPHdHGEb6b1UlWo7VNoF+xzSKP3yWyefA/j0Mo2WDlOy2pQ+lqxoQdnYWI7ZhnN1e9B6g3FB41B
G7C5Zn0UQjQuqp2Tk6MOlcTlCgql3bMdWu0+6gB6pTBuDf/S505AUaLs7jmpIVUwgZmGRlf3PFiJ
DFo8dLa/u842d/Bl+9O5pTNeQ0ovgZjECpylcQ9HJ9AjQdxEOQGYLwPGd964KvxQL2I4uh7pUDl1
fUQpoAtiyDUuKcfwDz6O8+Ee2gV3d4Vl7ChPM2jwrxDUnHc46IbwbcZ9acb9HjRXQ0ttPTX44P4a
oDDMK4h4wpxtAI5UV2kQFXZxipLWXBo8nV7zOEZf0g5/ug6M/LBb++YnEap1Rdk+jlny0Yv6eZxf
gqTCxuazMqsKWJKP5Ypy9wEoW+/wlCoOtzxjq0z2fAddDb6fbA3UMZ3e4iY29xZzAIGe5CzNgSlz
Kqpn08i/L/n76r4GJTus5QNdI3gkVzPFOygbSE8A5PDRAJOzzoDM2FIYoYnfhe9RY9ZbgxnlWppt
8pE50Trt4/ILpC7GBwj/Yl8150t7eo5Goz4l07hRdsrPdQjwYe2iuciMlp8N6fCzDd2A3VjYGXa/
/+ToDDvlFgZWZ7qSOQJ7w5KBzJFVS60iWBynmj/MgitfsW5C4Qyqb08WZO/WHHDFA4Qbo30Fa9iN
lWXVJY9cFhS86JYMNMCAPhgsD8+ZytHhdeE4Vpst1iujh1feHMFuRi792WZsIoexPOryFTThwMkh
QzKaReMafybwgeN86aVCL9vcik6tZGqvwjBao4MSfalbAUdK0/nh1BNW1J71Pij/91SZKAVjN4nl
2jzVDvm7yqpm6dW6WelZBE7OZDzOYmiM5I0Fl5X50Iou/BxPNE5TTdPONwAgP9LE+yU0eJtnD3Bb
z9P4xTf8n9LoiuswJXw/tNgYeX7WfB0avR58t3qFJEi5jfxhtl0V4n1SHzTeWeBR4l7QwUo6/Ryp
8OK2U/N1gn9AkKlpkxa2BvFm+u5A4/JBDnlzITHNJDO/j6GDGpxSbCPs3kPxPIGvROoX3gPFccXe
TDPtlpD03GWNih8nt2vDpT9upwYI5Fs0akAzxyLX+Gri8YG3kzqW4/TFZFl41UNRHEr4cQeGafFT
403fqRpCBzvL8TU1Ucm6F0wSaellhQYqPngA/mcj4JDcf+lUz95wdIYnfbkfqycKqqqTu962XnTJ
xcsoDWjMd2byq3/VdtL8Slv2q4aTxRc0bGM830bv2LW2fNB6mjYKTnqXuMWnxbPE/Og7APLmi8AA
2U6wo/iKz6MM6i5yLlYYg7dXmGjfVgbMaoXXgLLkgYU+6UGd6eB1ibUv4Lhd+mHrLygHolGCqmld
75re+z0P0u8K2mmQSLjnaHIa5rD7ndzDPV9UPYPWOIfyQp2rMw30Jfs2qQqwMOgH7OwOuOUUgqtP
fgPigm3ns1Af0/USXdKXVtnmogKgFzuPOH9M62wmk03GFjCN+DFXGbo7zA2/dFp8t0TJfk1B4ZXG
l7jlUGeHKjQqQk1zmbQEGHzM94YdNRfKm07xKQXOWYVGC7Spqc3QjHzpdxKmj2lmPobzIYuN8cBR
4PPtUjgLmgaZQxT2HHQTaR7lbgeJpnEsbQe/Z1x7myztGP+nfbcpezDpfJFhT5z1p7rtUDB2wECD
CgPflUVyRSXld+o+qBg8qV1IiQSTVRsQ4/0zh3cokTOUCTetnUNgOcx+0lvabvHfqnMwTekNTocM
3p9AhznJA4UdZCPPzLQWFNFVNQw9NuBxfL6qyiHjaqCAAK3lxNuABu5uKp4VuwENpYXr2M2VDhM6
M0FZA1vRMqlvuV5tU1eaF5qArnq+Myc8AR1QDGWQj7YMtCl/XyDH9GdawXTeFPEsBjdLwH06rWZ5
wFvsKAbuq/UO/d7pmmuB/a7L5Pe4TwIQBcDNY/otxjoCryZ5NmM4F0EPrjJRKNewHp/DBG24AK9z
Edx+lOT0mM8/2trLV7KAABvM6YGhoB8up+EqhTzoUFhBNYQhqFzFD9ZirYk/Nj+NjuQnfN35CRWE
dh06E/agc+42t0jYi+vVZ6/h8DjEgwIUTDTQqtI9V3E1ovtqQiL5T87OKrlRfnQxvUlvehSVX4WG
KGTrxt8s8PsCETNxhIK0dYqqBqKQVhN/qzxjX0NKN4i19h+MmmE7wZrkMTQN/MamXdrJZIUHjsgC
uKHA/cgZoIKFHfc1L1E7DauLmgPKwD5LQTE7A1O3ZlUARwF2tX5Nphh/phbEA7LY6Z+hnJ2sffy4
glCMeX/ibgF14NJq19ro811jjD32BuJ5ShjA6ZXJUZXoevA3krdbNSWxoRgS2aDX3pQwUQGNFzwc
/zPG/8g1tAGUcVJXHJy5QDo1FehYhR7EwYQ6Wu6H1kM1Ry62vdWS5tDs1MOy0J2+2vjpojxjVvXD
aHbFTkvwxFwD29BalStmDlCLmsO6BcuHzujA5ID1Vam7wMrq8sRDC1rfkwIB1/HGLSpKxZL7kfUC
h8nPoY4hK3IfjUH/XqXt+LXtVLfoXcs68yQV5zwboscBygP3lDXn69p+QqFr2GrpOUfuWPFLna9r
5pkvSZ8lL2W+buYA9qnTdehemqbYO0bmne1Jmy+TUd4is3PMl8KWn6I/Y0ZmZc8jWBAl0FPKMr5U
Y+U+Oj3qLyyLXrsubh883qHQOw/2ZVpC7CURa7CKv5mt5ywBszQu4HR/Z240ftjCmKtQfXSkvFNn
37PO/5yffLD++sHv8SBD82z+0IqoMK4Amy/NmJkvY+SGFIG8iZ3LPPZnJo3NkYn16wtDCewwjd6m
G1weaA8LoAg4tDe2VUrrt6ktxn0FNWAMDeOb0BmH7IHdAFePEA2PLOveJjMZ9lmRTUEks/HNNLBl
8XgUbazGwAYPrhvgVwEhtKd4wvdjX8GEGk4U8/inWJvxs8TbD8496t1KsvJ4PzDgPT6FIES86yjG
Q/TfeeyoErws4FVILywU4DqwiScL9bl/XmL33P0tNg0QNnaLIRDQA3lX/uw5YaqvPfQbV23SqgdY
1BtPsV0+05IrrvsyYI4jTxCwVgB4R86CBszY+AZHWXZ18LnuWQjGfjiv4eCXvkpD66wnYAo1SpXH
vrV/Hzgo98dUYUcLOsi4lqoy4M9HR5pU7ssxYrcL6FJlYQlkNN3tkUqP3c6c0sOeTu8LpE/P3U+n
deZjqhzz38uo+3wbejAuE/Boibz3POm7Y5mi0ZXHIgUxiUXbeg79oYnAdkHNgkadxGvRbo0/aDDl
aXEUI8PiKCimFF5iLtyv5hYBHTrSuJwUqr7FhN1nj87tgkZCDasnkaTxisKy0y4whgYYVYINQS+6
dBuZnXwqvSI+iYKdQKOTTz66gk9hpt1FgtfljnL2FOvDFGUfaAYs7Sb2rr0P+GLRwbDAqH3r1clD
tXbxf7GhEFR8EFajEXgNkb5BsziBi4lXHxLmbx1e+o/Md5iLx0pXr4BjhMHxnLwfwGh9iQxTLJMU
6vyWYbnHxNUuAAmJdzuTxcQgfJO5y7624adAwzRR9ulbDo3jIM0neWggtLdvI1OswaxvrjZkQANp
2+lX27F2rijFrzDv1sqsy2/jbCVb1AMDBdrqoLpMgBM6ZBbju87uznf10jsapU1Le9sb3S8nKos0
WwwMbtld4ynnBDBICpomym2gLHeXcJpBPFNV2w+TM11ajiVRGflyW08T9AFmNkuIB1nGpXgkIovh
+81mHCHKeqe68BK2Z/jXP8YzGYZmFFYeBjc5hz/X3+4mzGbz16ibOiDwoUkW3GG8BkdTrMwttSYI
721gsrtjNFSrO7SXzmpIzNzmUmjErd4Ce9EF8AcDfQarxUXSJ+zJQRn/3PNu57Xpvhdl9aV1p2Yb
RjLe9F4o3jzfDerBsb86kW6XWHdEhwkSspfIVWoBCaJo7aBCt2zm6hRVpOjg5ekuruNudy9d6VlU
gAYpdw/nuRIljd09RdPolr3iv1SO7R9a2TOvo0pgPQcvF3cRuqA42CCC2YvYj+pNY2cM65859jOl
HmHlKjbw4dS30Jun00Bp5MVWw8NoQTmXLklGbmJj50Sfb+FlLN/hcfaNJtJ/kO6gG8fcoez6er8p
5QtLFA/2FD3d7km5bkyhZdE/oiiSf8QVihcADf1oBdYRnR3aT7Zuhw3WAXI3dGN5Qf/HX/A6UT+Y
fuCtXX9Hpa4F7a6wHy3olT4YUNABl4x1L26uPqL5ZtjYHfp8qt/CR2NN2iWkWjJ5Xr3VqJHfVU8+
SW/TFDx/CyBvUJ5bxEBVL3oLIpW3mIYA5auDcfLtbS3HJ43/h6ur4/BYDlgvu8bE3qGoJAOjcPOj
7Y3DUwyFUcqPJuAhcZOLLRTA+DuWACUvsARVzqNqUDSn53s7vwluT32KIUzzkcT4pd1fEbe3QZn5
fN9x73bZLeeUzrqyWXio1LwmMIwuIM04UnXjpQtdpaU9OqJGNcnXQWyU+NxIWm6alP0AzMkLCcrR
/LCQycGIwdqc8UX3w90OgHJ/hffcoNIYeFH54oUbiCAGua0bdnaqUp6wlIQfnAuBFvydsPj7c9aP
UeCAo3f4K19LszyVEuoI8yDNl1UY8QWd2i7EmXy7uw0oMRirXDg8AJY9OyWhfegsaRZBVmsT2Lna
3Ax27V+Vy7GLkWx5G60gK7cs7aLBMwqjErq519EFdRHBLVMNYlV6Kl4ZX0napZ+bEXS4hQPEcm/i
cn8N0xzXshvQH/xy1Rmw48b7fx/PorJQGHFPhuEBJc6hDmW4wBhSLp/1aeksiWQLGyQf38j5CppM
AxQWpRG4EJc5ZLUFuAwNtEZaLFMvsUAhwZ1FKx9H7XiHqs4ZUEXVd5H3/Bq1gl0zBpVRL3XdDYVR
rJxLDI7RPEYHC+jsNRxk5BJAHX5lPrS8uxg6u7GY1EHH0EhFozSfW9+UoUMYCmzgY3d8idBi49DB
ZNC1CtOq2xsh1nl0Bm/HeTFowkTShyJxQElvnnPTUrvHDje/cbMC7IzaNiZ8f8CPK7c9LKt38EkD
lAV4YLjqoKlzP1Duz7Q4Bb5BDLxeQYlvCliLJoffMOtI9mn3A+UUDKlYCpQB5cl5jTzYKPS062yn
znu651mlgScHBMdgeQStzGk89bCp/DIAssBZHz57kNi5DqgXjnM6N8H4xBoJGmNzWIHWvfEGr1sZ
FaBRSWj0OzXzi+E5cwBDVDyNZuOthbTYsh6U/dQXvfHoxO6GIrC+7Kd/z49dOPzSfBqMlBNileLf
5tNF8/xsvj9F9/nulCXrvCthdTNX5Au/rYYFAIPfMZdtKJcLBhmPeVQIcAwWrQkwFcSD+KJjJmIa
uh+cHkSq38vA0n7QRSHQAErH3+U8Wqd+im9VAfCZIVo6T6Xx25J1AuQnQ2MeeqgaujIA1ZQ7R0Ac
PrLTLsaO6t+x7uNqh6e0WmjuYPw+P+wSLLAtw9lac3Wg4VFyjASEgOZokPg7LeZijfTBkaNyQu2E
7lmm4PhPOUQ5KUeTfZ0PSzYMekW5wePHEjC9s9Z4vZXeCz6g4jIAZYHFnvGlZTWwqgO+iBSyETLf
0hlDcEsxGsvBgaxbHz+MuQCAdtTVb4V5BTFELPsPd735nB5/XQR8nA8Rub/QxbTGmwftvGaHLjTl
BshVVOaHFGLsfQNZ9vmMDiFg0bfcULBhk/Tx8T74P+f+tymeXw7ruM1yAGR8rN3bCmSXhDXbKuGo
ckEA8tCzQq2zqoqvrQBWK/cL9RYr2JYM2vwpZjZQncMRGQjk3dR4fCPixnzwew8iMmx8rzsPLtxQ
coZyotU8J6p+YVGWfEs1PMaswq/PZdjVB5kaakkDIVYOJcvHdwtGD+vGckqwW1J9v9ITnMFiEVUz
1bD6wbBn+2YW5R9FpR+1GzURjENewJSFe05R/GhMpl8b30mXcVg2ZyU03wyDwR6wH4CSXGw8RLmP
hmJamNARjtk+7cGGFA0MwKNE97sqgtVUNbPVkozhYFs13lLgslGODrJ51gWeI+D7oA3X6gtEpaOV
SkYFNawEC/AC4jQrFHn/ie/jk+0AEeZkw5H1QMu4HE+V2uwHuGE6xUagpfWWmtV1LIfwUkEjGV9o
753S91ka0o9vplBXY5LhxUnGU5zW7LuCVt6jYzH/bAdPYaiiLxBKqo+mj70u7f45agNLNGfsHeut
filZP+11z37G4H8+iXBEyaXxh01qMP3iGD74uln+/b9MyB0xG6Uy1NBR5zuM0gP7tkcpo+hCqB7M
IQ1Y/cgOMvdfDZbCFC8cxhXDCh5sZWY/5V3uHqEvf20mVzxNbmE/OXV3thi+jxUpRTEYdW1hihvD
+cbLmgW05GLgx3AQPI0Ppgo9COIOYvnXAIU0hSZ3dguoBMXQ9ygfIguA0dqBWjJINYObxWu/L4pn
jT76PjJRx8syN3+unVw8pTygMcrkqQmVbz+VB8oZLB5XZq5itPgw/3757W6jYz1NsLuw2vyZp233
lKQrrBuzQxc3a0iLjbt83tDjy5YdKE8hIAl45OYDGMLg33SLeq7qDY3ZLfGcbAPY84gDN4A7v424
c0nwFjeedQFIrN5Sjq4bqUzozhVDiqVfJg82UN10G0rFwyyEB9uGZTUVAIPVRggJvwoIdTMs0RGI
5WXUQG+22Cb+sArI13X9d5e1OihGAFkiAdDSlIR8HcVcvUxW9tUARupH1TR7lD+7N2eo8xUks9QB
/UYNqYH0HDrYcE6CA4xaZ/odWm8SGizvNvPT7Vihc0Zh0sTrFFW9L12jBYCp4K+l8zSoY771iSsB
Phzto2frKKD5oJmas9/adDJAJ7sA6f+D8qqC22hqFmzNeYrNfjEAJtNM3Q5eF7/P7DkHecRuB1XA
/2/UnufRXZgtjrI2IdIy17OaAp4YaTpAOe9PFQws+Rgybfe4/6bBwTxQpk0B9CmcKjrkurQWfiX1
uXS12GNX4yzTzGm/vbtu2HzTLPeW2OmYWIqWQOVKkMlpWDQ+wKnKeIHIpbeRpgZMe9IoVKbevhj1
44ga+ZkOdpyLs5fVS+7qCvX6f/L4lVlYrvbx9p5DCbmG7msngk6Zx0qO70TrkzJ6TUvHvpjoKT76
BoeK7kzr8/u2Aom8Mx/ybrJfpflOaZE37laaTr+icL46d6VzwS5MPdZg7n+62sW//8Gve3XIzOnd
rnjzIt1uDbR2/T5UKSwTss5cG9Kv3vtC7yGOEEGmWgDvriLoT8z5tOE6cC10rulyUJtRqsXldeq1
ny4Hjn4P4YXoeeINVsUoHJSGC80Slm2y0YrePeXvhbTZU5Ob1alIajCS53zXWuWyscLhwXB78dZ8
o2zujvmDjwLAksIkdEEB8GvrNOF7DSUVaIpRRROOmt4xrUZI8uKjDrBm8Y75OG3utUyaoVy2sacR
jAcuFnXpVdCJNM8OlIL2wPa8urWYyRBpV+09oV6bQqhLYTfqQqkQqXpOTW4VLsD4AYypBTnB7cdy
79sxWAx0KqcQD23evH/K0cRP8e2UsnaeKS/wRrfc2820KAUIFf7kmN/jdsn6MfmeWrUXJOi4nyLI
Ix3CHIQA1uT2e8MhqN8q83sZuuPCR9Pv4uRaAyjUxBuQr4xn7QSw+VIAC9vpBWi5CDtAwImk1PbX
HCKKYxLZbxlDPSdFIw8AjXjT+jx/MVlyhSJe9c33oHgfxv54Lsra2WcOZChpAN+WGMDbr+4gFdhm
M38Ia9RLqvEp0ASZme+ucL0n/EPULsGPcp02nfGmeXu7Qx42ThB2+XiEAzQEZMNagROrTi6evBvA
8EGct2FxthkrNBWdvJLwlZljO0K78BaP6KJurDm+rQLhbwZA+gBmXlt74G+F0/TYs1w+gjvFsYJE
G+E+AKiEfEzDli+U7H4PiKyaHuU88NcVNBCFLgYqxSFAh84D3cpLNF8qaE7spMlfRsNw3jkw9Euo
3qAghabNqwDKxkpa973tK7VJ+zLZJLnnvncjaoKwbvuiIJD8oLTPlpQX9fBW6TC6NnUhTyAfOAtV
jeClGUa/ZZYwtiC8jUHv1fzZcH3zKMLsnaJQ28MTAxxqHqJDZfkHfPzs0dAWfy4gur8oUx+uYHhJ
7lrTG+en43DknevvHQ8Q9zm66U2CMgBDKvAabuG/5wnb6I+wOH1txkmfhj4R22TmqTCQed44vsKL
XHX9wZxDtMFC7UNmAl6tIPeHQFjPaUAsmhVKVfWWwqH3LrHjqjVc2rpNTkwawvRDcTXA1r3fdznv
y01Sgn7oQHMU6DNsNcJqXzDggRjKc9ce3CvI/7vlEVtzvsNWWmzbOmxOeAZXK6A35bPtwA/Wsabw
o0mNo+sDmrxQ40ZWVXOWI0qgoACCGNmF6pz7XnXoq6xZTtaYfAsdF+ubZHo3PP577R01qXWeP4Ux
Al+qjDnQIfhc7ocorcdDZQN/Vw74fIcBhHpH4ts7nzqWh69eLxWazoVecLM1LtocxC70wSD1ASx4
NR2g0D1lfUuh8psDTQPVdPHcQp1/ZcJj4aCMKD+05uSv0jh3n31ZFothFo/9NUBG+aev4nJhGg52
9jEAWENlfJFRaHwB9697KCW+RBTCuQZahn1qrSnMrBba70lbr1E3kYHJZL8yfC95Tw3va16n4Tnt
/OnspsUPyxTpe6p1vXJRY9virYEQXSK3y9NXE19k+NpPIqCr/b7yFlAJ64+tW7TPg/t7vlaW3gxV
xtZ0OWfyscZL56nolQnRFDTNnOuIguM17jpx7WAsY3SNc6CojkrQZCaIRFNotJgxeMLDC6uLd3TV
0LvQMxceHgv/3APrdX9paEicj40rbjcf4Nag8nptxjGk4sT0lk79+MGSwg4cp+wOUBBkV/lPfpzz
3p/8PD/0wvFjANo9GPT4e36LX7KEN9IDFutqOXQavmTCg+a21RtfUrxFgtgW8b6Y/yZw57ui7T+d
W1WPXyqsuOZsCZGkxzH0bn+3YexOvMBv2IZ6zGvrsQwENBMYAMbHL0UKDVbTejW5Cg9pm4CQNIdJ
FQL7Bc0cOH8jVD7oAP/jotYKZz1n3JouslunxFuk+m8XoeXhPIXc3RbeaGw6O4b+VZobj10dWUGP
F+BH5ZrrZEjbn1A+fanaIX9t0wSiC1kmj3mZTPtUinTdZGby4g91srDQ6P+ZWXLRVoaxsosYLRLD
taFejYOtO+cAcBdIaaCYBKMpnYMfqbpe0jCbY4O5gPIDcJcI01n7qG9dJ9WDTwqA5zcxDisG2AkU
bbOTAhLxXRmwpmrzfjhXdiG3lmUPwNg3/NSXvbnww/TiyUI95q4V7aBoz7clKqmPUMaOl3HlmG8Z
h5UUG5tfPUeD183L72OKC0PTbJ/Q4sITAkXkBW+hRTQ2kRcHrhyCCc8mmFDNYeZCA69uYW7Rdxfb
VOUFun/Mbi9JJruLBRPWcxFG2HrN0ZxPGex0rFpjkeZsBfPUM5h66rkRegvxmPp8S03AdxuAdO1o
MPbgzweQlbukUeEW2Eiy6BcNOuC9PP+gAZi1Ktwg34c63EFFVH+JedFvGyN1Z20XmBz1DdgQevpa
wNcWCiE8fMDGQlwFdsSU96cc7gZDJIFXFNkOIAso9+jh+VZvYkywfc6m32Glu1t4q1bFHjp182Tb
g7rN0PdLyw7DB8lGfkhN7a8yczCetIOViKg5ePq5uXQsCCZWPn5oQqkP34NzBI/Ln7CfLheNh51z
LCxIXHD+anSGdZ2pLgfKl201foyt8+oXwl67TZ8vR+lj85M6Hy28G2BXFmbY83f+uoeLyR7LXwXh
d/yILOaNT76OxEIYzLwOKYPde+FDwdvU3Z5D6wukkvlUz3LLYw56uZZGu+jK8J16VvcW1ieMNo1k
jOklCKttQOF99l8dMgrzebJlpp8nf+qwmU0N3cm0CYjtRoS2qoOq8txBR1HcaIzlAN7jjf9Gw1HZ
t/Bkn6lvxTzHm+f0PIfhsDNkAaoy1rSIY8c/0qHW8AY2MndYYW8dHlOmMEynLXebHQSzz59yt1Mt
+iuq8tnu75thQStAcyiigO4tq7E/dunKmPX7LQjtwFm1/kmi/XSYNJzclReDyGD5N4F/ytdesiqT
tDjdp/YxrHyqInV2/8fceS25jWxr+lV29PVgHwAJlxNn74ihJ4tkGZWkVt8gJLUa3ns8/XzIkqtS
j3TOzM3oIgUkQBbhEivX+o36MvWBTJDNdVO73Kk+s7FIomZIycPvd+A+LqeAh8onDmKm6YpKfiYN
qi1Wqs3R5tv27z6EErO9LrzGghvYCeLrxr8p9TC7s6Rlr6CW9B8co7wIVC/eaA6FlwmZrINVd+K1
XSZ3aocWWufKY+C+8/MM4RrP1zZN/1dgNObWFIm3G2uTMl+sY/DszCcdkNpJrdqh5a0NGf9VVlOy
KqNYvB71PLmoVZ9H5tEY70n7QJXFWmtjRHn4bg78ZoUilHN1xYACY2RcfThj74a6dHatqWd7tZr0
A1USIh/dx5706eTihRIkRfN0qtVptXLIUmTH/GM0x/ail+FZ61kuJkRqnd9uG2j1jZMBbzkPUmwr
fHftJAaY/qVPNYZbpbdBnEy7cJT+6tsG9QlC2+TEDPRB9fttbq+6Op92PTOeq2PbJ4gjxmlc1lSX
WpoznIqyYqNWomxsrxGJ06taHbJYO5bUg1T/0x5fN3JmzB0+iki5f+1TS2pnxrpkI3OE5b/1qaW0
wc5V44dssAbIVw7irHuFpNR9pI1XpOWAYbr5Sjoyuijw5dMGGKvmkfLj/UKqtDdqC1+TbG0rBlIr
0Tz57R//8e///Dj+z+BTcVdQWS/yf+RddlfgMN786zfL/O0f1BOX7uOf//rNNlHS5jVomZLQR9hI
+bH94/uHKA/Y2/gfuDu60F7R0TXMSJ4ciBl7m3i/7i18XxKrX7vxH8FQTq+YEGmHcgjStQh8uTId
hoZBvFd1SBt6oIEXCCXJuUAQY/a7P5/6ZLl3o9p4ZRj3wRTVaMHm9mbSdX/tU3yhdjCE/WlG9yBd
IZBmbHMTkQjqOQ9VnbYXQcnjTZgEvzdpds2Rx96NysghW6pauMgzjHTRk8xdYu1/fmZs92/OjGu4
SHbpQtehbz8/M2Kq0OT10vTST/XBl1p4BoJUi4QQvVVt4holLrDIlz2tq8UALackSep9QGFmGxfR
sHYXlW0cu7prFXcfULEK1uOk/zkWTvg4oq45aG5zG8yMY0lfUWHBuTPT8D6vQeKAm18WR+Gi3K0W
G3+RCFN7PS1+t4PI+2FtTtSbxnlkstTW12KK62uPGoKxGs3YXs+IW3QNbwF85Dv4dDkYDwS/Acj1
2ObIT0k1MiCoun6ovE3UIsYP+dko9QZD6TBaEZYXx5+fbqm/ON0Wxs3SQ5rN0y2bM/7iRvSBI5mW
N8iTPgzWkxczthlkupaGGuDnpREzpGz1bV1t7lXni92f9lSdwsbEa0TM/NsuaunF10xdIZ7+XsOP
/f6vlDWCAjrKZVs4ku25aVEQiRO8Mq2u19HWWFLNg0FcuTIyzNGaOlvbWtNA/ly2xJPHFptJ1Oed
4JjlR9eJDk996tNLY1Vl+/kz37a01HNQ2XVuQ/U1rvqaZW8t1igyyjJCtBr/cV4PWI9jej+f1Lqz
dKpVHklicEMnod7O7Wtw0Cffbm+catJMjHA95mkU948ewpx4lwXmW7Wk+jpcQTwziCkHTLcd9D9l
DF0XGJ/oA7ZSi5O0pjMsqaUGS4r1L+6L5TH7foDivvBcyzYkc1xBOWUZwL4boEZpBz5TUvc01FO2
yefBvAv6wcD0okkObpCLO9VnzMawEwLVeT2fW+ybRTgB+RmzVWZX5bUjrXYG3bFKlrXWtxPjaUNh
we9ssHnJmfxeh8Qs93MR/KX8prqF0qKWUhsNwXW5sFlebOkVuSW2gUeGIbavQLsZ7xfRtNBcXLTQ
yLLWdd14p3py3CdH4Ekb2akv3kqzlqckm+WN5pQShzTDx4QDiza1+q2pR+/zLt/6ouVj8Enn7qiT
OyMXO5SnCqNn1/Ww8i1Ezk9aFlsy+dYOc77bcYZPXg4iCE/2sgWwcwLA3vqjHv14bzXVWxXeqHjx
u5hGrb8IFVVfHI4GIvJyBQdx3hCl40HkURuXpZ/dK20aXL57FP2tAcyceXwKPyvEMzc/v0nQk3x+
l6AyJMimCUnCx9aRq3kxWGt2DNAU8MFuTLnujDHl2yJADCNsi4euQanGj+ZtnDnF2wRdobNb+2LV
jHn5Nm+dYI8QZ7IL+xA7KAzocKjA9pen5C28OOuI9OOE2dqXPlkX1jFcbINVF9zJBpmw9G0kU23H
HO5pm+r++hn1PUPLMK+6vva7y3d92/Vr/zKpOao1IZrpkGrIRmkUv6kntelK17PiwUtgQkk05zdT
NiY7tao22O541xuk+4Tn5A+lSayDVv5Bram98MZMFs6TjbPkly+awyWXmQXZUe3i58mjbnjOXpdJ
daMaZXfbBngfdchxrLPBzjZqA6mv6sZr/BC3lmXvLHTmozYAZV8wjZYXQcNu0BZUIEaLQAyAzPTm
CeE4TghlGdxFR7Uz+tfazkQgBY/glulHBOybR9O/t7tEbkpjnraqL+5MOFxxt7AGK/uoVtUGTKs2
FNvrW/WpDG3Qa2FZB5eAcjf0WbnpF9vGru6qM9Cl26c56ddVtbFd9kg98bTH07w0/rKKUmx9r3ZT
Xd5s3lpN2dyP2IoBnkp4d4EMW418xwYUrLe2ex1xICVM8bSpAZvxtEl11uSei73qbIb5sdfnP9J4
ckoMuJmBMNkPZgeoEK5QzS/CG7G8T78bV4VrebYL58axXMM0LOPFuFraIuJ9Z/a7Donsnc2xMNP4
0oSzdulkFJ6yQEjkOQdqq25w20AHW2dp6jwgPZ/vAidMUOsWAATa8ZPok+gNweoKl6oBYbE2I/Hb
oZKwMRcNcVkmsCiIRs8SafaNlnm7wUdyFZia8RaZzz+T0b3FUCA6eE4/3qsmCN6DZyrvKJd2q5y7
9fDzceNl0MFJkNLVdds0DVMQBr8YNmx+gcvkvt4JaI3apvbmfD0tIWnoWB3cpSgEuUQkEBfWTHCc
iUNY6Ft31LtLX+LgWDvj3k1RIjFD4ZxG17vUbiaeaPiSaesKrGy/77LwaNuzt9V6B0uM0R9wYWgH
hO/RkwUc4a+dInmdjHI6zmbwKXD8gURoIc/MO94NcZdug9DtH2KvKVfFZG58t/EeDGMTjX1IpakU
Z8Iz69CEZLlMIJBBLW5xYXmwcs28tU3NO2Lu8jvzMnFr5gZptmY8kfAs7gwMvNFqSc+4PrabZizN
2zIssiNUvj+qfpwv7uDOF3tpfEITUpFtsjILEFx542tvkSHj4gLvOFXgH363mnHfd4y1Ygrh8CWg
U5buobaMvcCdfqs+RAQ9rfTGHCnLaflb9NkyZ9BICmI9JqhT96UdvGqreaV1xSoVmvkuTV1cnC2Y
MD+/+qbz4hHwHPQVDbwhCSwsgbTu89DC9dKmaPyp3U2xnu2GxbZl+to4eeOt51h269QM0lVsNvGa
aL7eOsqXeHRz9IdWlaO5FEm/NGboculG+bGsrBLP6zJZ5cJ/0yZYsWKVGF5nXwuunjCCa23F6ern
B6SmJN8/057DE+0xpTNdXoVEtc8PqE0FaVCgC7t6HlEFzcz4opowChCAgsRGZJI4O9U3Jl1wI3Vn
C3M9f1U5Yb2pws7f1dWYvQIz30HkjA56I7PF1ms4TznuKh5aZ2vgURKddeleHKtwL62c3Eu9NE4W
/2UbSCoaGlLq5Amt6JL2f87RhPq77nlXtdRhWkgtz2Pyt2xQDeJW+HJN0kUhcvloGOMGjiI848Rg
h9fhY2PFWMp3znSHtah3wyUJ7gfZFTukHpNV1WfVK0hMsFK4aXqjRz9CFNm58Ccn2ahF1fTSwvkW
F5zv+paIAtX/HHWzn18N9+XU2nYMJo+4LAjJzSWsJWb5LnJNKRYNI/pvR2RW02LapF1Yb3k05L4g
27jyTNGBVfO0M0WPYN0U87UVrnwzA+i+aSaeZbUau223bz1n2j5tzSts4kK9ghTZQ6qQ6BgVtVc/
zFV4YpoHrXZZowLChE2Wb9TaSJrmYbLLYIuhqrlVfappChgkPM/Xp4I3Qm51ncm7DO2/cP33a6oW
rqrfbCcLL++AN2168N9vsuCJORg1OaJD7ZDfeEFi3BteVKwUc9DThz/ToYWJZeaPIS9NZ2jLSxYn
eznb451qfCuZ7rxsfuf6ZXv61u/kqCG6A3kVBxmDX12rF5N9oh+mnY60eNk4NtXoF0+OD/geA6m0
AWOly1sQL/GCF8oWLpBqyDDX22K28nUJAu6+bz2JHc14ypYbUZ9glrqzXmwdzUIg0W8acbC8CUlf
Z5OH8IbNwfJuvDZq8FJ2GHz9aNiGpX+jx+V80LNIrhB2WPfCRg8v3mjQ2TfemGb72B7dxzgOpn3Y
gjunCG8cgkZqq3J5Lxel6x5Co/3QBpoQT31qg117m152HYAndtMoBG4SIFZcURQ7A9il2yIxzUuq
lf3W1XGDjghLUA9ApmbWoLmRzl1R7YvWtYFYa56By8+S4WHEp3KFzJ3YdHjCodjSdw9tiTeEG2J3
qickfrLW3NYLRrU1fGh8k0M4EBHarNLQDFaSfD/gj47ZQryMH+mkvfv5Q/c3Q6BnECKaprQt3bHl
cqG/e+gMXEQHSqb1LvCqPbQheWMEjlkT7DOFUuttVtd73gmPVR+XhyGJUWkd6hSEJbJ2eAN+WQzN
uD6pztJDDw8t/WmjxfhHFhbMTrWkmkaT7g7J8ksQOvA1nja0ob2X5aGYrHIfOqV5CGrCosnCEhbG
xXhbQ1VizjxtO5BoZ9WMhpudhwJDeuSGIKDpx8h0PoxTC6u0WHRPNUfvz6FLo1adetuak3OShpfd
fGtmX8D0CqBa8lYqVr7o26MEWucOvjhVprGQV33oWlzwwUQzAjPn+YDylv2L2Mp9OSXjkWIiRnDl
8U7ybOPFlbBg8mjVHFRkXszo1AUzTqu2j45Ih6akrXnBvS+8fhUbNo5H0mkwZ0Mw2saSw0Ks4Ko1
Pk9LEFZbpCt1IqmlEw2W9FpkNZitobfX5FbntW1r/UFnWoeDWNNQ9DG816lu2Ljl5mUEwoEzani5
s+sX8eR2adzMKK/LEIrc6YU6a3HJZtRecpMSMZngDd7Jw6OJZPajcKMTyVSy2p2TP2lcfKdp8aRQ
ocQqVG+VcjMJJ7pRcijWVO+9hkpbGdmf1VRkmJJ8N8a3iyGCu1K7jW0RbPpUMCLksbz9tvPXz7tE
dytsxKY9AkXFXRbrl58/NT/EwVwrW/d0m+sFJkWIF5OBUFpdbEpnKYdAeHek6++MyRoeu2IOjjCz
h/W8rMZBcMFh66De9gwV5labAiyH62KlJN1HL7RPpgCSC1g3O40S4I8noWS3WxSmtVcO2qeHPrb8
k2pQollSmxkseYcSJ6Ii8kHYaHJjdfch1KNjg+/BEd1iGGKlBEkzo9aY43ViyfqNzWUh+Gw3qabN
B6cnQ+SFWoOiWNefpJt+3+RJS4L5W6fax29x4ID3vo+WWH9UieilUavf+jCgdFPEX7/s821z2iZ/
hU3ZHcMx9kDHEH8ANQVSKfFLbzLox6aF3WjXGn2xk9HGWMzb3SjJNwVT4K1HBefYpm24UjNKUgH+
jjfltK4conJDp2Dl6rl/ReDy99SGDUUQ6R710jMenKRa+UX+x8/vAsP5m0eWyaAlXcfyXMd8mWvr
6imd3Nbrdlmc+2s36sShddEC2FbCu8lsHRJMWhZ4dTnWOjbmEEQ3voFxX31U85nCi+oFK/LYOMZw
MopwZNijDps10wNkWJTmp+qEK1F4CpGNXEZR1URm0e3cKnkXuu14bUtOYYIaGkSL+eKlc8bYtVzO
QY9OuMp3Vgtb1ByDVe+M8xkVnc+NWs3EQCV9RpO7GZrz5GTNmZfqXahF0d4Zc7SZhzR9GA3cpJDy
jFaTJoxTasgENKf5AejVuDXqdbXQhdFh2oBSkceAGcSBZjsDs+RCOAePESytUufkLHM/gA3BKZgB
HIzg94qk708i0/sLCkJ7kwTqKQD2sQl8IwNCIrvt2EcYNuZwpcOwALWCCGct9OT81E/4tzcsP1j7
WVxvumgJpJechBFpZ0+vs2ObtGO2qea6wToZaZgc9dS9U1Ri3epmTR1M5Ddt25DrJLlwMfLAPPdI
r1cFnhiTj9g+9+MxC6R/ygMkk/pQD6GjZ/mJH5hzZfzsZMgJOg8RScRb78ZKAmgXtdvWN8my3ruT
ONYthVbbbR7DSvtD84tyIXk0j/Vs1hukJOd9QKEQzh+MHI2rfDPUXrIaGtIl67ipERvX2wtFl/rV
3CB1i2i1t8a/Be9Ab3ilw9Gsx6B6FTh4uLRhMx8lupA7QMQbFJOqk1iaiDnlSa3KIbunltlfJpG+
pziKQEbito9t+Iak7rTjRoVFVsfz2RL2dGYK5oIVw+s7dLDBDTKTEIGmiNH8+/kTJWyijecTMt58
tss/GuLKF0WNgAx7XXo2GPRmaj6W1vwAOITEwtLUbd6d1Gow3qIaJBAQCs7NWG11XO33c9BDlELg
aY9p5bAqzJSy+5JhGN1eXtSqMSNQqqGP2SNVd5OP5sYkp78r3JpArs3rbRXblCj0eH6MXGiX3SwP
0WxH54Rp0WouSc2Uuq+vvV/k7IXxd4ft2SYgUIIAR4rnQVjrFQGVbvQ5UIvod85sDWCE5ugcu/Un
C0c7O6+o8LikIa3JWVNaM06qcZelWbMY5kyk8jwgdMtkO0z1D0A4kVHGEuaU+71xbEfTez0jSgR8
n5uW1+KpXSIpI0nhqgbOeyQO4r25JMZVdjwg//2Lo7R+TB94nuvy2nQxy7Oo2T4/Sjc3Wx9jGGSp
R0Pbi9SKrvbSVFPv7oeK956fdOcpCcmU9TyoatUIML4sPHEti1pfC+giSlBi3eXD/YAI7DUOhHbI
XOgItjXrRzmj4lM0rYdEFg1ljRsbSN+NWiu7CVcidAVXUVplbwfUjCLwo1fRSRBINUWJEJWr1wNT
keus3zbRjrD7fZub05uw8eJt2ne8ViIYK0bJn8ZvpriGFZUqwB+/eBL+5paQvO64IYRLpsV7MRku
RBpYmje0WMuYKCrlAWaCS4NTF+lD0mS7HEWvUzmEzQp9CWdPN+qP7raE3n6jj+D3vUWjEB64vxlF
791ZHSokbKQc25wpFPv7SBjV3WwH9V1cY8Y61lwVyy7Wpd797sW/q6e/S5piKzAIgS39i2N8WUtf
JpES5oS95JN07vwX2USjGsvB88p250vp7pnelzbwo2pYNx041bZLgcEvDZp7YO86jvlbH8abxlq3
U3MdDFl6I0ZpbLn9eNmS+70s+jV5RfKwj3y0lq5TGttM/h1YcBiZRBfE3ngAIJv40VieqWbI1WCO
Bs5J2N+YwVRt/CCHSbfwX2qnyDej27XbxEG/RlZtdzAX+ZYwSA9FUl0Dy9/Gmm//Xzwv0uEkWzbp
EJ0T9Px5KZKky8dJQicG63pGNMU8WwXGI01l9OvBNW5nrRpuEjkW69R1gqsNA+7Q+tlb7NtC2GxZ
N25skVGqq+Zby7bwCjfKLAdc1dunyEsARnvWfVbCD7LHj0Vcuq9Gqp1DOBGLVNNpxrYVUQTjdZMg
ZQt1pj14hnb0w2ZbTam/wZYQ4H7YG3f5ML6LK5tqQ5t+tIwcBJhnfeqT4lqZwMNKtzhp7TtQbp67
Sq1fpCXF3+QipGszapqWhT7Vy0cFEVmOKhyaHeDgADs3fr9lWeNJXw5CLak+ak2LYNKAyXFychBJ
fdVBoSW2l5vbOViCs2SeDzkc7BvPSbc+E4iTsm6FRA3FSzsJvTIB9bTtYUitUwmV6aacwnRvFfkj
3AjnZNikiN0hWqU1kMpZKw+mJ+fbuvC4xR28f1vs2X8xbbR+HCiYqwrTdHTS8UABXkxFypDwzcLZ
hVqaeVBMTH22h0PoOLupkOlaNgY5dwdRRWMsP7au199GAqksx9shmpm9zZGQ3VSFwZS/dN+XohDL
m4HqQa9ftBlcKdrFlB7A3Eu7alauP20DTZ+OPYmsyLfwF5VHMRkoU0wdlsmd3p3ArCBvV4iDrY1i
XSHyJGxJ3swhb5hmPWZ+1qaqnfzQj+HHn4+b5o83AzxOqVOgkLrnEpU/f2jmMtfL2iYx1Qfo0CJL
44JVnEC9m8ltgZz2K0gR92GSEBFaZnGssyI8aQI/6Qp6R2dgnayoZ1bjYb1TjHu/6MNrGKXhFdrY
VQ+6vwZgIee86fpDyA2NNFXBbC9FT88ZM+3qoXqz+/kxqRfj86gIgrvgIvPaNCnXvoiKotmIanMu
mx0qeda6tbwtFKcMrIItzk1ReKcCraSRNPG5RcOTGpL9uZEpdmnCDo+6a0PPybTxbgYlfVc3kXnR
ojPvBiywJ3n+1nidvZ0dvHBMVPZ1iWl0glF9GIxnuLJpt1KLCPKMEHFp5gFmBgr5VD6ZEy7KE5DN
g/NS7cyGOD31ZVeto6C72CTrDoq436SNu+nMAoB4bRUPTYK4fZ2cF3GJrSTxtypyASy0cdeh3w7L
oWKDs+BZNN/NMBlCEDbMRHhNNAN7j6pG08AYgjuzm+Onpu7Cjwb4yF+8rsQShb28DCaJLmA1nsd/
Ly5DV8M60hj9dgmna9wkGZ4WmNr6t2WKU0H/0Zz730O31uDtm9oVAJl/0jrvTDoPoYZuBJ45e8eZ
2OeI4PeHmczVWTXj16WOXBtStJW7tU0Rn1AdApHaxWeMc+JzXE+PoAbjC2zkDiWgOly1OZUiMOQr
r6juf3HT/c3RGo5n6MTiknqfmvt+lxi0stDt5MTNPIjZWNcBrLhOugPoFS/ZBTdT7mN5JbO/piC8
n/K9nVECjitQkhN3ggbP/hijyxTW+E7U7nHQiuw6O04PRrIrjiA3tn5f5Osgc7o9aAVyjcP41o1T
B2+TrFxTY6zXc9/LvRRZvIlwnmXerCekOmio0rZrAS9/PSGSfhqWBgqD3LkFZI6IyZVqCoDaF69E
WHieFj/iErPxoUX8eprQJ6iThwCnUnfw+jtsqZxDTrVuUyxTKEcO7cbJ5zeGmWuraC5KZt4mA1eo
4d3kFNGSSna2eUWNJUFj4hd3mvM3535BZbiGIwxO/cu8Ar5GfVmWWb1Dg4RRFHP4OuveJ1aFvIOJ
A3iqe+fAD+Jbw0+NNXKB3t6TXvzKafruXOOvG+j5QXmRtWUVHtxMYXQd59xI5tPznJfrAb57VTrF
a3tGbBU7+mAzIucZ5NOHlqLZQYUBQBXSE8y/KZrEyRXFvUyhSDNPjutVIfF6EUkKmLgzmEki4AQp
qdlXDQZUTYq6hm9S1Vyiy2ESf/homu1Uvqtfkl7VmGR7ZFYuUTmKE7RzbYsuX7KSlYbssmlM+2Ig
U54hS73t3Ml7QH7Ce5jjbUO+jQmDedND+r3golOuf37j20vU+eIxt6nvLxWo5UF/GXbJMp5IrGkL
pQU5B3vMHtyg/jMbEeuLupLhKYShYcEuusBq0o/C12/q1OoOjWtbK/I70Z1d94/wfc5RJqHlR9ku
FdI86IMzHDB5oCzqVb/brZ1sGMBnqtLvQPKJVzl3ZZ9bH7LCji5JoN/ZcIc2k4dyC4Pu2xpowKlP
3RhiUtllmChADS8tTOzmgPShR1E8qHjZZR+sMRlhWZLvcBOjOXtTIG/mvH8VQoM+S5IkbmxhHORn
Cax3GhN5QlJGAuixSXrm56dTna4Xp9OliCNATxB/82Q+fyFTHu8qEBPEJ63DdJry5LZD2Kzrqhkw
PLOwqNI+jV71rhiMmPlHzBnu3XZHbhhyLdfYHOQj3BrGoKIySQO9CdIYiMDcA/oFhmTweeQB6vJg
WduGeHfj17X/e8a0alXMFWEYapTCGENeT9zpUTs6t1XSXFqB5ksdGFxV1GyiOr75+YHby+vg2YED
lJCGsAVVMoyIXkYiPE1FOfbcR85s74x86m7GAQ+YqksvbRVFuxYyxDoZZL+meInLc8nzGaMaA6Ai
SjbViHyn3ZbiVTI9znCz9uh9Zoc2EHdtMuirAQonhpIpbi3mgAWhTJIdJiS70cXBsYKOcAU1t4sp
D6ysILJ3U1cBOCIobKl1VJB78KmRcvrIHzTfjrO5qUdzDVxq/NjU7j3mRxr6whMwoCTqt6E25K8y
e2Uubmy5Z2cnC5LDEMsdFvBovFbh1h8LppxjLTAsizGF9WRP7ql4rGFqnQDEWKe2cutfBL/eD/ki
5saOqx5Xx2boeTGDXFhuMTzPdBdIsh1WJS8lcN+L0xFL+EDy12qVV7FBNhX45wVGonUx0a5gLx1N
xnmlFlXj202KolU+bJ/6sA7YloRL68iO8/vcRIfD1+xuJ9I+v1d9IAVhVjFn3BLn+5fOALmy0SzM
qOMCOrHT5fNdIhGOItDSP1rBCUV0UnVVb93JVPQbSMQh0miY9+mtLk/9ALxRLXXjfJt4Trz/1m9C
MkNPeNlvcpq/zN4abideISvcWLJXsHbsXZtp8gQBtr2EdphiQT/3b/Kg+1C0TXKshxhqFDEzQXgE
c7M0pm6ridh9M/U9RgkUpA915rtv8MlBZaI3m0sfjsUZJYM3Xq0LSk15vE41dzzlkKyBnKXFxbPs
Uyk9g6RKX1xQkEuSPVep3MWL5L9DERYOK9WjXwwqxo9zPpcamWO4tg671hQvYfhoZpeacLJoN01W
iPAOdKu2St+iZ1FjUwFvfmJy8s6pXgtox++lk80UOmr/WEJFfNQi/64Ron5vNTPqsZ6pX8xsvpYj
RT0/DnEvKxokuyo3XxtZN7xj5vg41UESrNKKK71QX71kxkLYsP9wwgidD90MHoMWQreryfLGsNsN
ibryVYgSp5VFFYb1rEE7KPbSaBGfH4r6luhqB/wHrRcts6JtEuT6ulwkbg3S5Qfu6mAbYyRoRGXw
SNpLvF7WmB8kF6Pp306VFj32RvLBG1HlelobjI5JrM9JWTZqYy9v8FtLVmp18MiYVVm/lvkk7iSk
BJ+p3Xu7C/vbIBOsQdutV6KWEaRwDeUIsvBP6il2OhCHhzHq1kozRZIgWvXzyps7EyRl5t1jzgUS
37X7P7RIu2m5r//qNH/jJJr3QZAhQOGF7ELcNNo24XV+bn3ycpaPdpGL9vSLj1M6t9THw7iTH6wG
qKWX+ekhaxwNxmAEkSLJg7s6ihxS3I1/dmQeHM0uyU/DLMcbxnR3j90H/AG3d7Z2Y5n3POvpRjRd
+Tq1cUbIuql4B+ToYwje8CNI3CO3Qx6uOn68BheFA6WqmdTOJ9+pHpAdr8+O6D5kTZhmyCVF4yky
6pGCHUvJ16UxQPHp528Rw/lhQusZIHUJB8mUGVK+RMXkTjj3rqX7WwjZw8YObZjKEULfStf0SfG0
ieD+OERJ3CwkwjYpSDFM+R7ULoMzhceq8h6bxcXqW1Mtq1KK5gSia/WtX/lc2eEXIyu1aiJUWj3t
o9a/7T2UMcAXo2k3LzbopXRBlQMdaheRu/5r881Y50VfqgUQF7rHXqngZZiybih1v099Mz7UmK3u
+ngiSijbO880/QfNTeurYzU65n3022Q71yJD8UgMwXgtJ15yQW7gm1TU059DL07wGUyoGtxTH0MR
FHs161TN0DkIiqtFsMFYWMIMwFSSSSlGj+Upaoitlrx6C5dljUUR6BDTre1TgiEL4kv4rcwKxzpZ
ZEAmpjTNLkdQfOUH05vClPm5X2TX/bbQcL1vQciPLXxsuloDk+mpRck1Lg1z30+WRKpIHCYM4v/w
I2SSE70y7pjyNIeG+fRR1JVx28dJsNF0Bhr4Me8Rk2gOVaS/0XvXYSqkl/kqsErQlQ7v57TFyycM
IkAqi1xSVj96XWG9h3mub/yhDQ59GEOCFwXZTMJTiAVILw1JG2+pzWHCI9rmRjX6gkktAndEZtk1
mxtjadQWN2+X2dWy3qfhacBw5qA2GPWMNk8GgYnfKddlKLS1GB1RXkMvQvVn01N8kLtW8Np1HK8i
iZ6lCDHqrjHUq3IBCT4tGuGQg1p2d3MWs8VJyOerzd/toxbTJPLDjRgpBoxWUG1Vpz1CBfv5U/nj
68czBCBgUkzCdRwC2+dBLe/KyGwCXW5B189bA/2xW2PuG2vljMFGz02Poh3Z15c+Yv5WmL65SyvR
HWyEYG9Uk2gTEi+aRsAQlWRKZ5/QWC1iRxKmKzDpJKsxZDupTrU06uD2ZtvdpFa6Z1ZGbXNpUJ88
c4aDV3q8GFf6tvlGB6G2gT833hlogO/VifiPZ3y4RvHjPhblVGPO3b5Y/fcl+lgXTfFX+5/Lx77u
9vxD/7682j3+dIfD9mH7codnX8jf/fy7Nu/b989WtnnLw3Dffaqnh09Nl7Y/3/p0BBD+li9STL/H
4oev+C/t9IU5+Pdf9I9P6nc9TuWnf/32sejydvl9QVTkv33etHAKXUb8rxTEr1+kDuZnX5C+55i7
P/lmx/ondB+PGf7C6QB2Ai4XwQrk4NRm0/mn6ZlUUAzgwCD1FpQrf++7c/l/OgU/P7ovZ/rpXvn6
w5+dyp8dwNPJWc6AJGz/fzoDtvFPA2am7lIoIxZ0Fmjpd2fA0P9p6TpoRQxhmS9I8fT3/j86A4bx
dFFenMv/xk0gzH8SWC+cryVX7LjG85vAtv4pqCC5pitB7zOX/2+cgv/Cefr6sKxJhf+pnqXoU/Pd
A/nLHb7caz9+wXePikn1WP72bNfl4Xr68m8P27+fPWvqTv9u40L2/W712b7NDzt/Pnj1sz7/re+7
nh3qsx/2ZcuXzkP0qX5ffwSopAaFz0d1fZ/xBP+vrmnr92n0/vtxYWGY/G/urma5beQIvwpuSQ6u
CJQlWZdUUTRFyyIVRZCcyt6G5JicJQjQ+JFWOuU1cs4ph9zyBn6TPEm+BjQ2ewCRtKbX2viyW7J3
G62e7m/6f77y2QCQrybMRPbFsNmfrp2E5efb/379IPYP3oQ/4EH0VKKm7BT2YUebT6G22U3HO8i0
TmKVTC2pCvSQ9PUlPNK/mElq6RDV8BBA4ks2Uhh+Dy6hsJkOwHYwMp9KDUC1pOlLnT2BL90kptDT
ICpUoXNGnQDK9/fogQDMKugudWYm7FgJSTbZF5j5ciNtOtqewuOpY62YaFCt38d9jJaNJ3+Dmn4b
knwfAz5CMwZDgh8DR+MZTpodtIAadZNZGjOiAphwgqTbHdDG6khlvBJ0dWKYMlKZ8kk13FHLsREE
j2YZS4h4pflIX7K9uWKQSL0NvjSv9Kocx2YSpB+DYq6DHhxhhpCvBXC3Ihr8/u1V7w+WY5KJCGbB
IchSDrWvBfQCEycpwrR1dmko3FfcXyD2IyFsEljxW8oklgNk7b2/o1Y6+KCzqba0KsoInXwpY3Jm
nJYFU+7DTVfDjjbTR3G5sOwRs5TZ82W2/6lUBd5fxqU2KE2iGXxQ3Of9gcwUGSd7JGCV/WKOqjtH
5iMBQ7yGhQ/UcswpvxHwTAZqzI3wjcDxDeYO4iOa8T6ypiLA//An2/v8n0IH09+d3aYmY1YXUmzp
q2jnOrln2ht2BKgOzdh1ADCv7M/tUOeYMWH3SEj9zb5SAL+OFKjl3ZfqCDHMTOUTlVlahD9IV9of
WzNSO/m7I3WPyiVXhwMBQx6pWN0Zy1/FLuWp/CURO0QFrHiEi3TihF0HIrItgb4q4WAWSlxGo/SB
UBJRnJVpJeJDAWW7MPC5GVUJYK+oOoI4OrCfeb7+1mCJnq08V6UlV8niWEDdruDR8/RBZ08gAIng
n8yDbuVirfPcoQ0MviYS6UTPVGwJkSw6ocD9EVH6QAVDnSZM6TAxa7/1/GOM8Eq2ky7rUArVWxjl
lIfyaCP2p3qd8hAEq1P8iUaf/5kG1+ny87+qFM1l9vnfycSsuKyph9VXJtclnkbnptihDLo3XZVg
7a1LWEDcN7OGFVLV3JdfBMELk6jgVOXMEei8FsAl5IGN48V2qDPRl+noTj0YN/VYNfP6Uv6p4XZ3
qI/Vm6xZjtX4jqsx9XX5Eq5BNGoYOPXlbab9clm6Okvpm6db5/8xzbf+R32qR9hqDfuW/Rv7h5sS
oSc6Ng/81AQOrYexPBVcOclbCcPox0Gk4ls1TZnzQpXDzdqwQ7ofMbrG/cTCm2MBYHuXJtMyU7ll
sfJbJNLwFxBwpmYl4zjcmCDfMQtyiYB3yclSN/tmEbdp5/dJi6NCDj/Q6vt60W9D0bBRM9zw375U
gTGbkciddHO47SC26zqagM2tc4dvBdQdyGZ0bVn2SM8lXCY6TwZREiF8L41TNwF1ICDZ/qR0wUmi
tnea6WQyp+yhk4rafg9uP7ZTFS/I2QjwGBn+xYDqSAAAB+W9w3W4JyDqCHE3YIqpRoj69haY2i6P
yxpV7y2lCrCpiX0z/u1AWGelpVITFchr3GQlrgDGbEfCQj4gwnxA/Vitc4ytKfbHp8LAl7sGwkNc
1z/gLZAU6EApXG9quwfxcieBbiYsytrlKOh6g1ltuYzTCWr1W/6b30JHUJ/8PPde3QQcwNqdErjN
LBK1AjiA9CjLXUm2qlVlQ350XQG0lAi+jVNINeUZkhD7uxpA/21EsSCSsnMtPSZVk5SfCNoaw+ou
OC+6jxnFJs+1A7yB9stBAVpXQ/+es3X+f71gWM0z9FBZs6puaIELune/ykrmVEmUHQbqQaEDKzMr
xu9eAxXK9f7lncDmLOPZ1KrN1df3OcszpVlsENKuRG+ymfpkqVQH1mngwrcL4H2aOQnlkLYq+/J6
Xt4pU1g6Fbc0V+tLdqjHKuFVb8TD/nT/vHTUQCKf9xf07meWt0oEtLvUVwSRKqcm6GbKTcbubbp8
d7woIwxQcCe4I2Bkjz2UxHPQX5qs0UpJjzv4yuWvOi+CE5UsLCmSOPaR2B+f8uG3hzJ/00vNkLJz
KGB4A3TsJcE7XQ2sWCaJ59fY2Cmg0iiKjNuiXIwXAI2OBX6D7rgMRmXO9OWRuoDSPMX/0T42KR1g
L9fRAeZJ8AQrPfO0WXnWb9Q+XCfKJX+fbF3tvO0SHJRfr67/A+e/GwOHOVIIoHs3Qa47Y/okUP6v
Rhc4r6EA3qCcMDPl0upehTYCRoXNfxBsVTB9p7MHPUtvnaRoRwDSwLxyHDWJ5qaTMp6h3ZydIG3Q
3Gye2xH4rU6WKmPILgHBZxnEwGceJPpN+nmROsZBq7R9hdB70EiLtrWvSrSdnJrG/AeN/fkyfaqy
VLddQxLJy1M47xNtmSQLpAWNviwPzBgjGY7rRvu1vQlj+jPJNUtfbi81bbeOgc7gvnKyEnLATBCX
7rEAGmMHDsZCGUKE9DKgr3DflQmghwmhev7Fl+7ZpIERoUTz0VmhYs5tKCCF9zpzFAyvIPkL9z08
VfRVci84lLiIhqpwinOhRCfM0BTz0vVQsDLLXxRRnN6qhaPAEhMbQwN4L3SSF9rJy0h07wzLX/QS
UwTZzIqA4DJ8LQDxozSeQiaMLu349LW8UZoot4dVwETQx1twZiWagi40RnmyRkkxlKhZIn17x4te
ocTVfEkB6NSeU6UOElHhJZLNpdOuGdK+cF99uEJHpeNW4S0Sf7pk0RhJYzqBx+MECFeoicItb8aT
CD6ilZO87UgkGKNbhbguYzrR6UiI+E5P+eWB7bcCAr4zxUNtdZZYFYZJXHk3C8qPM+cSy87tZ56f
THrMhZ3jOe5pyqPHZpWr/JoU2DGB9wHOFU259bBtxDJbyURkBCJNcEFpPGzESEsEN5HO3HymxFRX
XY8Ibi6CC11Wk9Y/uc3eElCKZhJN45wjJ4t8IJJLr8t3IzXRUzeuDI+xTdwexvOV8iqdLFTMKhZY
aLt/KNGwjncL0lumMMfHmEzaPlf2klm7x+l438Td+q/wq5Xyulk5ZpeXAEp1kSVFp02VhjpR2Rg9
yVbLKjSxPzxf5TCyXpqYd9yEAqki4hZdaawGKWEiNMd5ouZoFWWkJcojF+pWYdjnMUtiRUtypmdY
fN2mnrqH39SWgpFw/nuO7kmMxL1NlyZxWoAkfHRLt30GnHba+8oaa1Tc7SwSLnXdEflqgHZL7Dgp
eX+IxFTYO9Rqjf31SfGwWtr++HwTfw9jcY4RT5H5030Ux0jhRaqkMTEosTMAoWeR03BYYbmthCJR
TLxEErBIaWCA3YkdiWaGqAjODR4Cq2D7Qt8aDlV7AsE+PjEsJ26wJOCCXCNOMlM1rXi/TsfKGUiT
SDZdYz6qFk4PipnmbaCIZ0btmT9f8yGlDwapaewoQohdbfmooQERBT8TiWHqE8zkmnyOT2Yz04r0
2Mzq/0vdRBu/IBAw490M5Uzy471Rf857aFWcKG5vEiPAkeKOV+dIAN3q1VZ9tNUhlOO9VB2JQk9N
H24SElaxXrIo8UAisw3lJ2jm8f7+3rHEdpFH2jxBuh8e/ZYbhPFm3k7twWvBfqMD4LsEEgOdAkCY
o09rY32doqsyd9tkJbwLAnNeS+tsLzWvy7H/XTtBkFH8IRv2P86wMcYArFiHlID32EVmb6zMz5yw
gJPezdDOxdVcwDFC59kshn+ez63FVIGygCBGmChC9wMjK8HwvHQPTeD2OsEaNs1CCdpM7QshPUxy
p1N+ZhJlwigzwRAtgwzzJNKwmOPjk4wSNTwM186Cc/pH1L2yQq2jNYGTO0PzFbxTLuQQ/ezepwfK
LlUBs3ivVhwa8A6VP6/neCUDT7I4lhHuC/jPdRr3PHWWl2HntT/b9bREC20BxThH9/1i3hSJgF0P
lZOok9jZiES5ShsmIjHwirQA9mw6uiwx6o+a9NTc8tAwlEhIgbC6d21awhG/0Cu+kQfvVvurMU2j
ot+mLS4PJVzRS3RuNBRZorXrEnPbZrVqhPcis78oFSq8Hc1rkRK58uu5am5eofdKfe/ra/WzaUq6
eo/Sn7TBCivLYu1jSXCMaILcQlc78HCT/dbz00E3D2PdIg6J/PsHowsMhlseK3lIQN1ZgYW6q5aS
BB60kcgjnpeJyucma/sCHuMT8A8ivJpVxPdtWLIf0pyet5aPzHSKum9f5YUlRvKvpwCfpp7vWMqP
5maRwhFpERGGv/HaoUCisrofVHCO9QLxf//+j3yh7mmZzXTGwAabyA/3Jebsrw1W/L7Cqkq+n/EI
b3/g7QcrxOcbGjbFLdSibDtzjIvgaQmBb7xNF9M0+GNwrRYI9gxfHXN8dPj6QGJ651yVJjOs4x2L
JPCSIL1E4ouhl+pVbF5N5ka9yvPS0qsjieobArMcEeLhFsoCUD1Uq2LuOB+1aLZC9TPTP23/29p7
FY+zRJNYq+xP/wMAAP//</cx:binary>
              </cx:geoCache>
            </cx:geography>
          </cx:layoutPr>
        </cx:series>
      </cx:plotAreaRegion>
    </cx:plotArea>
    <cx:legend pos="r" align="min" overlay="0"/>
  </cx:chart>
</cx: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2.PNG"/><Relationship Id="rId7" Type="http://schemas.openxmlformats.org/officeDocument/2006/relationships/image" Target="../media/image6.jpe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 Id="rId9"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jpeg"/><Relationship Id="rId6" Type="http://schemas.openxmlformats.org/officeDocument/2006/relationships/image" Target="../media/image12.png"/><Relationship Id="rId5" Type="http://schemas.microsoft.com/office/2014/relationships/chartEx" Target="../charts/chartEx1.xml"/><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249116</xdr:colOff>
      <xdr:row>5</xdr:row>
      <xdr:rowOff>142870</xdr:rowOff>
    </xdr:from>
    <xdr:to>
      <xdr:col>3</xdr:col>
      <xdr:colOff>268257</xdr:colOff>
      <xdr:row>7</xdr:row>
      <xdr:rowOff>61499</xdr:rowOff>
    </xdr:to>
    <xdr:sp macro="" textlink="Settings!F6">
      <xdr:nvSpPr>
        <xdr:cNvPr id="5" name="ZoneTexte 4">
          <a:extLst>
            <a:ext uri="{FF2B5EF4-FFF2-40B4-BE49-F238E27FC236}">
              <a16:creationId xmlns:a16="http://schemas.microsoft.com/office/drawing/2014/main" id="{00000000-0008-0000-0100-000005000000}"/>
            </a:ext>
          </a:extLst>
        </xdr:cNvPr>
        <xdr:cNvSpPr txBox="1"/>
      </xdr:nvSpPr>
      <xdr:spPr>
        <a:xfrm>
          <a:off x="337039" y="963485"/>
          <a:ext cx="1792256" cy="284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72976713-B121-4783-B1A8-5228C6C50229}" type="TxLink">
            <a:rPr lang="en-US" sz="1200" b="0" i="0" u="none" strike="noStrike">
              <a:solidFill>
                <a:schemeClr val="bg1"/>
              </a:solidFill>
              <a:latin typeface="Gill Sans MT" panose="020B0502020104020203" pitchFamily="34" charset="0"/>
              <a:cs typeface="Calibri"/>
            </a:rPr>
            <a:pPr algn="l"/>
            <a:t>December 2023</a:t>
          </a:fld>
          <a:endParaRPr lang="fr-FR" sz="1200">
            <a:solidFill>
              <a:schemeClr val="bg1"/>
            </a:solidFill>
            <a:latin typeface="Gill Sans MT" panose="020B0502020104020203" pitchFamily="34" charset="0"/>
          </a:endParaRPr>
        </a:p>
      </xdr:txBody>
    </xdr:sp>
    <xdr:clientData/>
  </xdr:twoCellAnchor>
  <xdr:twoCellAnchor>
    <xdr:from>
      <xdr:col>1</xdr:col>
      <xdr:colOff>401539</xdr:colOff>
      <xdr:row>8</xdr:row>
      <xdr:rowOff>109100</xdr:rowOff>
    </xdr:from>
    <xdr:to>
      <xdr:col>3</xdr:col>
      <xdr:colOff>730250</xdr:colOff>
      <xdr:row>13</xdr:row>
      <xdr:rowOff>15872</xdr:rowOff>
    </xdr:to>
    <xdr:grpSp>
      <xdr:nvGrpSpPr>
        <xdr:cNvPr id="16" name="Groupe 15">
          <a:extLst>
            <a:ext uri="{FF2B5EF4-FFF2-40B4-BE49-F238E27FC236}">
              <a16:creationId xmlns:a16="http://schemas.microsoft.com/office/drawing/2014/main" id="{00000000-0008-0000-0100-000010000000}"/>
            </a:ext>
          </a:extLst>
        </xdr:cNvPr>
        <xdr:cNvGrpSpPr/>
      </xdr:nvGrpSpPr>
      <xdr:grpSpPr>
        <a:xfrm>
          <a:off x="479471" y="1529191"/>
          <a:ext cx="1870029" cy="859272"/>
          <a:chOff x="7330746" y="1122896"/>
          <a:chExt cx="1840940" cy="1037099"/>
        </a:xfrm>
      </xdr:grpSpPr>
      <xdr:pic>
        <xdr:nvPicPr>
          <xdr:cNvPr id="11" name="Imag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a:duotone>
              <a:schemeClr val="accent1">
                <a:shade val="45000"/>
                <a:satMod val="135000"/>
              </a:schemeClr>
              <a:prstClr val="white"/>
            </a:duotone>
            <a:extLst>
              <a:ext uri="{BEBA8EAE-BF5A-486C-A8C5-ECC9F3942E4B}">
                <a14:imgProps xmlns:a14="http://schemas.microsoft.com/office/drawing/2010/main">
                  <a14:imgLayer r:embed="rId2">
                    <a14:imgEffect>
                      <a14:colorTemperature colorTemp="6575"/>
                    </a14:imgEffect>
                  </a14:imgLayer>
                </a14:imgProps>
              </a:ext>
              <a:ext uri="{28A0092B-C50C-407E-A947-70E740481C1C}">
                <a14:useLocalDpi xmlns:a14="http://schemas.microsoft.com/office/drawing/2010/main" val="0"/>
              </a:ext>
            </a:extLst>
          </a:blip>
          <a:stretch>
            <a:fillRect/>
          </a:stretch>
        </xdr:blipFill>
        <xdr:spPr>
          <a:xfrm>
            <a:off x="7330746" y="1162705"/>
            <a:ext cx="493567" cy="601127"/>
          </a:xfrm>
          <a:prstGeom prst="rect">
            <a:avLst/>
          </a:prstGeom>
        </xdr:spPr>
      </xdr:pic>
      <xdr:grpSp>
        <xdr:nvGrpSpPr>
          <xdr:cNvPr id="12" name="Groupe 11">
            <a:extLst>
              <a:ext uri="{FF2B5EF4-FFF2-40B4-BE49-F238E27FC236}">
                <a16:creationId xmlns:a16="http://schemas.microsoft.com/office/drawing/2014/main" id="{00000000-0008-0000-0100-00000C000000}"/>
              </a:ext>
            </a:extLst>
          </xdr:cNvPr>
          <xdr:cNvGrpSpPr/>
        </xdr:nvGrpSpPr>
        <xdr:grpSpPr>
          <a:xfrm>
            <a:off x="7883064" y="1122896"/>
            <a:ext cx="1288622" cy="1037099"/>
            <a:chOff x="5143791" y="1260844"/>
            <a:chExt cx="1288622" cy="1037099"/>
          </a:xfrm>
        </xdr:grpSpPr>
        <xdr:sp macro="" textlink="Analysis!E3">
          <xdr:nvSpPr>
            <xdr:cNvPr id="13" name="ZoneTexte 12">
              <a:extLst>
                <a:ext uri="{FF2B5EF4-FFF2-40B4-BE49-F238E27FC236}">
                  <a16:creationId xmlns:a16="http://schemas.microsoft.com/office/drawing/2014/main" id="{00000000-0008-0000-0100-00000D000000}"/>
                </a:ext>
              </a:extLst>
            </xdr:cNvPr>
            <xdr:cNvSpPr txBox="1"/>
          </xdr:nvSpPr>
          <xdr:spPr>
            <a:xfrm>
              <a:off x="5150069" y="1260844"/>
              <a:ext cx="893379" cy="434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563159D-A97F-499F-ADAC-5D52621447D0}" type="TxLink">
                <a:rPr lang="en-US" sz="1800" b="0" i="0" u="none" strike="noStrike">
                  <a:solidFill>
                    <a:srgbClr val="0033A1"/>
                  </a:solidFill>
                  <a:latin typeface="Gill Sans Nova "/>
                  <a:cs typeface="Calibri"/>
                </a:rPr>
                <a:pPr/>
                <a:t>52,910</a:t>
              </a:fld>
              <a:endParaRPr lang="fr-FR" sz="1800">
                <a:solidFill>
                  <a:srgbClr val="0033A1"/>
                </a:solidFill>
                <a:latin typeface="Gill Sans Nova "/>
              </a:endParaRPr>
            </a:p>
          </xdr:txBody>
        </xdr:sp>
        <xdr:sp macro="" textlink="">
          <xdr:nvSpPr>
            <xdr:cNvPr id="14" name="ZoneTexte 13">
              <a:extLst>
                <a:ext uri="{FF2B5EF4-FFF2-40B4-BE49-F238E27FC236}">
                  <a16:creationId xmlns:a16="http://schemas.microsoft.com/office/drawing/2014/main" id="{00000000-0008-0000-0100-00000E000000}"/>
                </a:ext>
              </a:extLst>
            </xdr:cNvPr>
            <xdr:cNvSpPr txBox="1"/>
          </xdr:nvSpPr>
          <xdr:spPr>
            <a:xfrm>
              <a:off x="5143791" y="1590477"/>
              <a:ext cx="1288622" cy="707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i="0" u="none" strike="noStrike">
                  <a:solidFill>
                    <a:schemeClr val="bg2">
                      <a:lumMod val="50000"/>
                    </a:schemeClr>
                  </a:solidFill>
                  <a:latin typeface="Gill Sans Nova "/>
                  <a:cs typeface="Calibri"/>
                </a:rPr>
                <a:t>Iraqi returnees from abroad</a:t>
              </a:r>
            </a:p>
          </xdr:txBody>
        </xdr:sp>
      </xdr:grpSp>
    </xdr:grpSp>
    <xdr:clientData/>
  </xdr:twoCellAnchor>
  <xdr:twoCellAnchor>
    <xdr:from>
      <xdr:col>4</xdr:col>
      <xdr:colOff>282806</xdr:colOff>
      <xdr:row>8</xdr:row>
      <xdr:rowOff>105212</xdr:rowOff>
    </xdr:from>
    <xdr:to>
      <xdr:col>6</xdr:col>
      <xdr:colOff>588715</xdr:colOff>
      <xdr:row>12</xdr:row>
      <xdr:rowOff>93323</xdr:rowOff>
    </xdr:to>
    <xdr:grpSp>
      <xdr:nvGrpSpPr>
        <xdr:cNvPr id="17" name="Groupe 16">
          <a:extLst>
            <a:ext uri="{FF2B5EF4-FFF2-40B4-BE49-F238E27FC236}">
              <a16:creationId xmlns:a16="http://schemas.microsoft.com/office/drawing/2014/main" id="{00000000-0008-0000-0100-000011000000}"/>
            </a:ext>
          </a:extLst>
        </xdr:cNvPr>
        <xdr:cNvGrpSpPr/>
      </xdr:nvGrpSpPr>
      <xdr:grpSpPr>
        <a:xfrm>
          <a:off x="2672715" y="1525303"/>
          <a:ext cx="1847227" cy="750111"/>
          <a:chOff x="7299718" y="1106669"/>
          <a:chExt cx="1850864" cy="902444"/>
        </a:xfrm>
      </xdr:grpSpPr>
      <xdr:pic>
        <xdr:nvPicPr>
          <xdr:cNvPr id="18" name="Imag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3">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299718" y="1175438"/>
            <a:ext cx="502173" cy="563877"/>
          </a:xfrm>
          <a:prstGeom prst="rect">
            <a:avLst/>
          </a:prstGeom>
          <a:noFill/>
          <a:ln w="9525" cmpd="sng">
            <a:noFill/>
          </a:ln>
        </xdr:spPr>
      </xdr:pic>
      <xdr:grpSp>
        <xdr:nvGrpSpPr>
          <xdr:cNvPr id="19" name="Groupe 18">
            <a:extLst>
              <a:ext uri="{FF2B5EF4-FFF2-40B4-BE49-F238E27FC236}">
                <a16:creationId xmlns:a16="http://schemas.microsoft.com/office/drawing/2014/main" id="{00000000-0008-0000-0100-000013000000}"/>
              </a:ext>
            </a:extLst>
          </xdr:cNvPr>
          <xdr:cNvGrpSpPr/>
        </xdr:nvGrpSpPr>
        <xdr:grpSpPr>
          <a:xfrm>
            <a:off x="7889342" y="1106669"/>
            <a:ext cx="1261240" cy="902444"/>
            <a:chOff x="5150069" y="1244617"/>
            <a:chExt cx="1261240" cy="902444"/>
          </a:xfrm>
        </xdr:grpSpPr>
        <xdr:sp macro="" textlink="Analysis!B2">
          <xdr:nvSpPr>
            <xdr:cNvPr id="20" name="ZoneTexte 19">
              <a:extLst>
                <a:ext uri="{FF2B5EF4-FFF2-40B4-BE49-F238E27FC236}">
                  <a16:creationId xmlns:a16="http://schemas.microsoft.com/office/drawing/2014/main" id="{00000000-0008-0000-0100-000014000000}"/>
                </a:ext>
              </a:extLst>
            </xdr:cNvPr>
            <xdr:cNvSpPr txBox="1"/>
          </xdr:nvSpPr>
          <xdr:spPr>
            <a:xfrm>
              <a:off x="5150069" y="1244617"/>
              <a:ext cx="893379" cy="383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D8D178C-6A7C-433E-8C65-D80CAE01A8CB}" type="TxLink">
                <a:rPr lang="en-US" sz="1800" b="0" i="0" u="none" strike="noStrike">
                  <a:solidFill>
                    <a:srgbClr val="0033A1"/>
                  </a:solidFill>
                  <a:latin typeface="Gill Sans Nova "/>
                  <a:cs typeface="Calibri"/>
                </a:rPr>
                <a:pPr/>
                <a:t>18</a:t>
              </a:fld>
              <a:endParaRPr lang="fr-FR" sz="1800">
                <a:solidFill>
                  <a:srgbClr val="0033A1"/>
                </a:solidFill>
                <a:latin typeface="Gill Sans Nova "/>
              </a:endParaRPr>
            </a:p>
          </xdr:txBody>
        </xdr:sp>
        <xdr:sp macro="" textlink="">
          <xdr:nvSpPr>
            <xdr:cNvPr id="21" name="ZoneTexte 20">
              <a:extLst>
                <a:ext uri="{FF2B5EF4-FFF2-40B4-BE49-F238E27FC236}">
                  <a16:creationId xmlns:a16="http://schemas.microsoft.com/office/drawing/2014/main" id="{00000000-0008-0000-0100-000015000000}"/>
                </a:ext>
              </a:extLst>
            </xdr:cNvPr>
            <xdr:cNvSpPr txBox="1"/>
          </xdr:nvSpPr>
          <xdr:spPr>
            <a:xfrm>
              <a:off x="5150069" y="1575563"/>
              <a:ext cx="1261240" cy="571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i="0" u="none" strike="noStrike">
                  <a:solidFill>
                    <a:schemeClr val="bg2">
                      <a:lumMod val="50000"/>
                    </a:schemeClr>
                  </a:solidFill>
                  <a:latin typeface="Gill Sans Nova "/>
                  <a:cs typeface="Calibri"/>
                </a:rPr>
                <a:t>Governorates</a:t>
              </a:r>
            </a:p>
          </xdr:txBody>
        </xdr:sp>
      </xdr:grpSp>
    </xdr:grpSp>
    <xdr:clientData/>
  </xdr:twoCellAnchor>
  <xdr:twoCellAnchor>
    <xdr:from>
      <xdr:col>8</xdr:col>
      <xdr:colOff>279269</xdr:colOff>
      <xdr:row>8</xdr:row>
      <xdr:rowOff>104138</xdr:rowOff>
    </xdr:from>
    <xdr:to>
      <xdr:col>10</xdr:col>
      <xdr:colOff>21876</xdr:colOff>
      <xdr:row>12</xdr:row>
      <xdr:rowOff>4810</xdr:rowOff>
    </xdr:to>
    <xdr:grpSp>
      <xdr:nvGrpSpPr>
        <xdr:cNvPr id="24" name="Groupe 23">
          <a:extLst>
            <a:ext uri="{FF2B5EF4-FFF2-40B4-BE49-F238E27FC236}">
              <a16:creationId xmlns:a16="http://schemas.microsoft.com/office/drawing/2014/main" id="{00000000-0008-0000-0100-000018000000}"/>
            </a:ext>
          </a:extLst>
        </xdr:cNvPr>
        <xdr:cNvGrpSpPr/>
      </xdr:nvGrpSpPr>
      <xdr:grpSpPr>
        <a:xfrm>
          <a:off x="5751814" y="1524229"/>
          <a:ext cx="1283926" cy="662672"/>
          <a:chOff x="5131003" y="1216751"/>
          <a:chExt cx="1280306" cy="916441"/>
        </a:xfrm>
      </xdr:grpSpPr>
      <xdr:sp macro="" textlink="Analysis!B3">
        <xdr:nvSpPr>
          <xdr:cNvPr id="25" name="ZoneTexte 24">
            <a:extLst>
              <a:ext uri="{FF2B5EF4-FFF2-40B4-BE49-F238E27FC236}">
                <a16:creationId xmlns:a16="http://schemas.microsoft.com/office/drawing/2014/main" id="{00000000-0008-0000-0100-000019000000}"/>
              </a:ext>
            </a:extLst>
          </xdr:cNvPr>
          <xdr:cNvSpPr txBox="1"/>
        </xdr:nvSpPr>
        <xdr:spPr>
          <a:xfrm>
            <a:off x="5131003" y="1216751"/>
            <a:ext cx="893379" cy="4053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DE7EAAA-C679-420C-87DC-6D7A79A468EF}" type="TxLink">
              <a:rPr lang="en-US" sz="1800" b="0" i="0" u="none" strike="noStrike">
                <a:solidFill>
                  <a:srgbClr val="0033A1"/>
                </a:solidFill>
                <a:latin typeface="Gill Sans Nova "/>
                <a:cs typeface="Calibri"/>
              </a:rPr>
              <a:pPr/>
              <a:t>74</a:t>
            </a:fld>
            <a:endParaRPr lang="fr-FR" sz="1800" b="0">
              <a:solidFill>
                <a:srgbClr val="0033A1"/>
              </a:solidFill>
              <a:latin typeface="Gill Sans Nova "/>
            </a:endParaRPr>
          </a:p>
        </xdr:txBody>
      </xdr:sp>
      <xdr:sp macro="" textlink="">
        <xdr:nvSpPr>
          <xdr:cNvPr id="26" name="ZoneTexte 25">
            <a:extLst>
              <a:ext uri="{FF2B5EF4-FFF2-40B4-BE49-F238E27FC236}">
                <a16:creationId xmlns:a16="http://schemas.microsoft.com/office/drawing/2014/main" id="{00000000-0008-0000-0100-00001A000000}"/>
              </a:ext>
            </a:extLst>
          </xdr:cNvPr>
          <xdr:cNvSpPr txBox="1"/>
        </xdr:nvSpPr>
        <xdr:spPr>
          <a:xfrm>
            <a:off x="5150069" y="1561692"/>
            <a:ext cx="126124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i="0" u="none" strike="noStrike">
                <a:solidFill>
                  <a:schemeClr val="bg2">
                    <a:lumMod val="50000"/>
                  </a:schemeClr>
                </a:solidFill>
                <a:latin typeface="Gill Sans Nova "/>
                <a:cs typeface="Calibri"/>
              </a:rPr>
              <a:t>Districts</a:t>
            </a:r>
          </a:p>
        </xdr:txBody>
      </xdr:sp>
    </xdr:grpSp>
    <xdr:clientData/>
  </xdr:twoCellAnchor>
  <xdr:twoCellAnchor>
    <xdr:from>
      <xdr:col>10</xdr:col>
      <xdr:colOff>480058</xdr:colOff>
      <xdr:row>8</xdr:row>
      <xdr:rowOff>108411</xdr:rowOff>
    </xdr:from>
    <xdr:to>
      <xdr:col>12</xdr:col>
      <xdr:colOff>627984</xdr:colOff>
      <xdr:row>12</xdr:row>
      <xdr:rowOff>18146</xdr:rowOff>
    </xdr:to>
    <xdr:grpSp>
      <xdr:nvGrpSpPr>
        <xdr:cNvPr id="33" name="Groupe 32">
          <a:extLst>
            <a:ext uri="{FF2B5EF4-FFF2-40B4-BE49-F238E27FC236}">
              <a16:creationId xmlns:a16="http://schemas.microsoft.com/office/drawing/2014/main" id="{00000000-0008-0000-0100-000021000000}"/>
            </a:ext>
          </a:extLst>
        </xdr:cNvPr>
        <xdr:cNvGrpSpPr/>
      </xdr:nvGrpSpPr>
      <xdr:grpSpPr>
        <a:xfrm>
          <a:off x="7493922" y="1528502"/>
          <a:ext cx="1689244" cy="671735"/>
          <a:chOff x="7460153" y="1059647"/>
          <a:chExt cx="1690429" cy="930135"/>
        </a:xfrm>
      </xdr:grpSpPr>
      <xdr:pic>
        <xdr:nvPicPr>
          <xdr:cNvPr id="34" name="Imag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4">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460153" y="1162706"/>
            <a:ext cx="295426" cy="536028"/>
          </a:xfrm>
          <a:prstGeom prst="rect">
            <a:avLst/>
          </a:prstGeom>
        </xdr:spPr>
      </xdr:pic>
      <xdr:grpSp>
        <xdr:nvGrpSpPr>
          <xdr:cNvPr id="35" name="Groupe 34">
            <a:extLst>
              <a:ext uri="{FF2B5EF4-FFF2-40B4-BE49-F238E27FC236}">
                <a16:creationId xmlns:a16="http://schemas.microsoft.com/office/drawing/2014/main" id="{00000000-0008-0000-0100-000023000000}"/>
              </a:ext>
            </a:extLst>
          </xdr:cNvPr>
          <xdr:cNvGrpSpPr/>
        </xdr:nvGrpSpPr>
        <xdr:grpSpPr>
          <a:xfrm>
            <a:off x="7863679" y="1059647"/>
            <a:ext cx="1286903" cy="930135"/>
            <a:chOff x="5124406" y="1197595"/>
            <a:chExt cx="1286903" cy="930135"/>
          </a:xfrm>
        </xdr:grpSpPr>
        <xdr:sp macro="" textlink="Analysis!B4">
          <xdr:nvSpPr>
            <xdr:cNvPr id="36" name="ZoneTexte 35">
              <a:extLst>
                <a:ext uri="{FF2B5EF4-FFF2-40B4-BE49-F238E27FC236}">
                  <a16:creationId xmlns:a16="http://schemas.microsoft.com/office/drawing/2014/main" id="{00000000-0008-0000-0100-000024000000}"/>
                </a:ext>
              </a:extLst>
            </xdr:cNvPr>
            <xdr:cNvSpPr txBox="1"/>
          </xdr:nvSpPr>
          <xdr:spPr>
            <a:xfrm>
              <a:off x="5124406" y="1197595"/>
              <a:ext cx="893379" cy="419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DDE3441-A481-49B1-8CC2-6864455D8E9A}" type="TxLink">
                <a:rPr lang="en-US" sz="1800" b="0" i="0" u="none" strike="noStrike">
                  <a:solidFill>
                    <a:srgbClr val="0033A1"/>
                  </a:solidFill>
                  <a:latin typeface="Gill Sans Nova "/>
                  <a:cs typeface="Calibri"/>
                </a:rPr>
                <a:pPr/>
                <a:t>734</a:t>
              </a:fld>
              <a:endParaRPr lang="fr-FR" sz="1800">
                <a:solidFill>
                  <a:srgbClr val="0033A1"/>
                </a:solidFill>
                <a:latin typeface="Gill Sans Nova "/>
              </a:endParaRPr>
            </a:p>
          </xdr:txBody>
        </xdr:sp>
        <xdr:sp macro="" textlink="">
          <xdr:nvSpPr>
            <xdr:cNvPr id="37" name="ZoneTexte 36">
              <a:extLst>
                <a:ext uri="{FF2B5EF4-FFF2-40B4-BE49-F238E27FC236}">
                  <a16:creationId xmlns:a16="http://schemas.microsoft.com/office/drawing/2014/main" id="{00000000-0008-0000-0100-000025000000}"/>
                </a:ext>
              </a:extLst>
            </xdr:cNvPr>
            <xdr:cNvSpPr txBox="1"/>
          </xdr:nvSpPr>
          <xdr:spPr>
            <a:xfrm>
              <a:off x="5150069" y="1556228"/>
              <a:ext cx="1261240" cy="571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i="0" u="none" strike="noStrike">
                  <a:solidFill>
                    <a:schemeClr val="bg2">
                      <a:lumMod val="50000"/>
                    </a:schemeClr>
                  </a:solidFill>
                  <a:latin typeface="Gill Sans Nova "/>
                  <a:cs typeface="Calibri"/>
                </a:rPr>
                <a:t>Locations</a:t>
              </a:r>
            </a:p>
          </xdr:txBody>
        </xdr:sp>
      </xdr:grpSp>
    </xdr:grpSp>
    <xdr:clientData/>
  </xdr:twoCellAnchor>
  <xdr:twoCellAnchor>
    <xdr:from>
      <xdr:col>0</xdr:col>
      <xdr:colOff>65092</xdr:colOff>
      <xdr:row>12</xdr:row>
      <xdr:rowOff>129027</xdr:rowOff>
    </xdr:from>
    <xdr:to>
      <xdr:col>13</xdr:col>
      <xdr:colOff>57154</xdr:colOff>
      <xdr:row>31</xdr:row>
      <xdr:rowOff>158463</xdr:rowOff>
    </xdr:to>
    <xdr:sp macro="" textlink="$O$15">
      <xdr:nvSpPr>
        <xdr:cNvPr id="42" name="ZoneTexte 41">
          <a:extLst>
            <a:ext uri="{FF2B5EF4-FFF2-40B4-BE49-F238E27FC236}">
              <a16:creationId xmlns:a16="http://schemas.microsoft.com/office/drawing/2014/main" id="{00000000-0008-0000-0100-00002A000000}"/>
            </a:ext>
          </a:extLst>
        </xdr:cNvPr>
        <xdr:cNvSpPr txBox="1"/>
      </xdr:nvSpPr>
      <xdr:spPr>
        <a:xfrm>
          <a:off x="65092" y="2311118"/>
          <a:ext cx="9317903" cy="3674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1621E81-BA7B-405D-A1CD-78E9F99D797C}" type="TxLink">
            <a:rPr lang="en-US" sz="1400" b="0" i="0" u="none" strike="noStrike">
              <a:solidFill>
                <a:srgbClr val="000000"/>
              </a:solidFill>
              <a:effectLst/>
              <a:latin typeface="Gill Sans Nova Light" panose="020B0402020204020203" pitchFamily="34" charset="0"/>
              <a:ea typeface="+mn-ea"/>
              <a:cs typeface="+mn-cs"/>
            </a:rPr>
            <a:pPr/>
            <a:t>From May 2018 to December 2023, 52,910 Iraqi returnees from abroad were identified in 18 Governorates, 74 Districts and 734 locations.</a:t>
          </a:fld>
          <a:r>
            <a:rPr lang="en-US" sz="1400" b="0" i="0" u="none" strike="noStrike">
              <a:solidFill>
                <a:srgbClr val="000000"/>
              </a:solidFill>
              <a:effectLst/>
              <a:latin typeface="Gill Sans Nova Light" panose="020B0402020204020203" pitchFamily="34" charset="0"/>
              <a:ea typeface="+mn-ea"/>
              <a:cs typeface="+mn-cs"/>
            </a:rPr>
            <a:t>  During this reporting period, IOM Iraq achieved full country coverage.</a:t>
          </a:r>
        </a:p>
        <a:p>
          <a:endParaRPr lang="en-US" sz="1400">
            <a:latin typeface="Gill Sans Nova Light" panose="020B0402020204020203" pitchFamily="34" charset="0"/>
          </a:endParaRPr>
        </a:p>
        <a:p>
          <a:r>
            <a:rPr lang="en-US" sz="1400" b="0" i="0" baseline="0">
              <a:solidFill>
                <a:schemeClr val="dk1"/>
              </a:solidFill>
              <a:effectLst/>
              <a:latin typeface="Gill Sans Nova Light" panose="020B0402020204020203" pitchFamily="34" charset="0"/>
              <a:ea typeface="+mn-ea"/>
              <a:cs typeface="+mn-cs"/>
            </a:rPr>
            <a:t>Most of the returnees from abroad were recorded in the governorates</a:t>
          </a:r>
          <a:r>
            <a:rPr lang="en-US" sz="1400" b="0" i="0" baseline="0">
              <a:solidFill>
                <a:schemeClr val="dk1"/>
              </a:solidFill>
              <a:effectLst/>
              <a:latin typeface="Gill Sans Nova Light" panose="020B0302020104020203" pitchFamily="34" charset="0"/>
              <a:ea typeface="+mn-ea"/>
              <a:cs typeface="+mn-cs"/>
            </a:rPr>
            <a:t> of Thi-Qar (56%), Ninewa (34%) and Anbar (4%). Of those returnees recorded in Thi-Qar, 89 per cent were recorded in the district of Nassriya, while 7 per cent were recorded in Suq Al-Shoyokh. In Ninewa, </a:t>
          </a:r>
          <a:r>
            <a:rPr lang="en-US" sz="1400" b="0" i="0" baseline="0">
              <a:solidFill>
                <a:schemeClr val="tx1"/>
              </a:solidFill>
              <a:effectLst/>
              <a:latin typeface="Gill Sans Nova Light" panose="020B0302020104020203" pitchFamily="34" charset="0"/>
              <a:ea typeface="+mn-ea"/>
              <a:cs typeface="+mn-cs"/>
            </a:rPr>
            <a:t>62 per cent</a:t>
          </a:r>
          <a:r>
            <a:rPr lang="en-US" sz="1400" b="0" i="0" baseline="0">
              <a:solidFill>
                <a:schemeClr val="dk1"/>
              </a:solidFill>
              <a:effectLst/>
              <a:latin typeface="Gill Sans Nova Light" panose="020B0302020104020203" pitchFamily="34" charset="0"/>
              <a:ea typeface="+mn-ea"/>
              <a:cs typeface="+mn-cs"/>
            </a:rPr>
            <a:t> were recorded in the district of Telafar, </a:t>
          </a:r>
          <a:r>
            <a:rPr lang="en-US" sz="1400" b="0" i="0" baseline="0">
              <a:solidFill>
                <a:sysClr val="windowText" lastClr="000000"/>
              </a:solidFill>
              <a:effectLst/>
              <a:latin typeface="Gill Sans Nova Light" panose="020B0302020104020203" pitchFamily="34" charset="0"/>
              <a:ea typeface="+mn-ea"/>
              <a:cs typeface="+mn-cs"/>
            </a:rPr>
            <a:t>while 21 per cent wer</a:t>
          </a:r>
          <a:r>
            <a:rPr lang="en-US" sz="1400" b="0" i="0" baseline="0">
              <a:solidFill>
                <a:sysClr val="windowText" lastClr="000000"/>
              </a:solidFill>
              <a:effectLst/>
              <a:latin typeface="Gill Sans Nova Light" panose="020B0402020204020203" pitchFamily="34" charset="0"/>
              <a:ea typeface="+mn-ea"/>
              <a:cs typeface="+mn-cs"/>
            </a:rPr>
            <a:t>e recorded in Sinjar.</a:t>
          </a:r>
          <a:r>
            <a:rPr lang="en-US" sz="1400" b="0" i="0" baseline="0">
              <a:solidFill>
                <a:schemeClr val="dk1"/>
              </a:solidFill>
              <a:effectLst/>
              <a:latin typeface="Gill Sans Nova Light" panose="020B0402020204020203" pitchFamily="34" charset="0"/>
              <a:ea typeface="+mn-ea"/>
              <a:cs typeface="+mn-cs"/>
            </a:rPr>
            <a:t> Finally, in Anbar, 42 per cent returned to</a:t>
          </a:r>
          <a:r>
            <a:rPr lang="en-US" sz="1400" b="0" i="0" baseline="0">
              <a:solidFill>
                <a:sysClr val="windowText" lastClr="000000"/>
              </a:solidFill>
              <a:effectLst/>
              <a:latin typeface="Gill Sans Nova Light" panose="020B0402020204020203" pitchFamily="34" charset="0"/>
              <a:ea typeface="+mn-ea"/>
              <a:cs typeface="+mn-cs"/>
            </a:rPr>
            <a:t> the district of</a:t>
          </a:r>
          <a:r>
            <a:rPr lang="en-US" sz="1400" b="0" i="0" baseline="0">
              <a:solidFill>
                <a:schemeClr val="dk1"/>
              </a:solidFill>
              <a:effectLst/>
              <a:latin typeface="Gill Sans Nova Light" panose="020B0402020204020203" pitchFamily="34" charset="0"/>
              <a:ea typeface="+mn-ea"/>
              <a:cs typeface="+mn-cs"/>
            </a:rPr>
            <a:t> Ana while 39 per cent were in Al-Ka'im. The majority of returnees (47%) </a:t>
          </a:r>
          <a:r>
            <a:rPr lang="en-US" sz="1400" b="0" i="0" baseline="0">
              <a:solidFill>
                <a:sysClr val="windowText" lastClr="000000"/>
              </a:solidFill>
              <a:effectLst/>
              <a:latin typeface="Gill Sans Nova Light" panose="020B0402020204020203" pitchFamily="34" charset="0"/>
              <a:ea typeface="+mn-ea"/>
              <a:cs typeface="+mn-cs"/>
            </a:rPr>
            <a:t>were identified as having come</a:t>
          </a:r>
          <a:r>
            <a:rPr lang="en-US" sz="1400" b="0" i="0" baseline="0">
              <a:solidFill>
                <a:schemeClr val="dk1"/>
              </a:solidFill>
              <a:effectLst/>
              <a:latin typeface="Gill Sans Nova Light" panose="020B0402020204020203" pitchFamily="34" charset="0"/>
              <a:ea typeface="+mn-ea"/>
              <a:cs typeface="+mn-cs"/>
            </a:rPr>
            <a:t> from two countries: Turkey (29%) and the Syrian Arab Republic (18%).</a:t>
          </a:r>
        </a:p>
        <a:p>
          <a:endParaRPr kumimoji="0" lang="en-US" sz="1400" b="1" i="0" u="sng" strike="noStrike" kern="0" cap="none" spc="0" normalizeH="0" baseline="0" noProof="0">
            <a:ln>
              <a:noFill/>
            </a:ln>
            <a:solidFill>
              <a:prstClr val="black"/>
            </a:solidFill>
            <a:effectLst/>
            <a:uLnTx/>
            <a:uFillTx/>
            <a:latin typeface="Gill Sans Nova Light" panose="020B040202020402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prstClr val="black"/>
              </a:solidFill>
              <a:effectLst/>
              <a:uLnTx/>
              <a:uFillTx/>
              <a:latin typeface="Gill Sans Nova Light" panose="020B0402020204020203" pitchFamily="34" charset="0"/>
              <a:ea typeface="+mn-ea"/>
              <a:cs typeface="+mn-cs"/>
            </a:rPr>
            <a:t>Definition</a:t>
          </a:r>
          <a:r>
            <a:rPr kumimoji="0" lang="en-US" sz="1400" b="1" i="0" u="none" strike="noStrike" kern="0" cap="none" spc="0" normalizeH="0" baseline="0" noProof="0">
              <a:ln>
                <a:noFill/>
              </a:ln>
              <a:solidFill>
                <a:prstClr val="black"/>
              </a:solidFill>
              <a:effectLst/>
              <a:uLnTx/>
              <a:uFillTx/>
              <a:latin typeface="Gill Sans Nova Light" panose="020B0402020204020203" pitchFamily="34" charset="0"/>
              <a:ea typeface="+mn-ea"/>
              <a:cs typeface="+mn-cs"/>
            </a:rPr>
            <a:t>:</a:t>
          </a:r>
          <a:r>
            <a:rPr kumimoji="0" lang="en-US" sz="1400" b="0" i="0" u="none" strike="noStrike" kern="0" cap="none" spc="0" normalizeH="0" baseline="0" noProof="0">
              <a:ln>
                <a:noFill/>
              </a:ln>
              <a:solidFill>
                <a:prstClr val="black"/>
              </a:solidFill>
              <a:effectLst/>
              <a:uLnTx/>
              <a:uFillTx/>
              <a:latin typeface="Gill Sans Nova Light" panose="020B0402020204020203" pitchFamily="34" charset="0"/>
              <a:ea typeface="+mn-ea"/>
              <a:cs typeface="+mn-cs"/>
            </a:rPr>
            <a:t> The term </a:t>
          </a:r>
          <a:r>
            <a:rPr kumimoji="0" lang="en-US" sz="1400" b="1" i="0" u="none" strike="noStrike" kern="0" cap="none" spc="0" normalizeH="0" baseline="0" noProof="0">
              <a:ln>
                <a:noFill/>
              </a:ln>
              <a:solidFill>
                <a:prstClr val="black"/>
              </a:solidFill>
              <a:effectLst/>
              <a:uLnTx/>
              <a:uFillTx/>
              <a:latin typeface="Gill Sans Nova Light" panose="020B0402020204020203" pitchFamily="34" charset="0"/>
              <a:ea typeface="+mn-ea"/>
              <a:cs typeface="+mn-cs"/>
            </a:rPr>
            <a:t>"Iraqi returnees from abroad"</a:t>
          </a:r>
          <a:r>
            <a:rPr kumimoji="0" lang="en-US" sz="1400" b="0" i="0" u="none" strike="noStrike" kern="0" cap="none" spc="0" normalizeH="0" baseline="0" noProof="0">
              <a:ln>
                <a:noFill/>
              </a:ln>
              <a:solidFill>
                <a:prstClr val="black"/>
              </a:solidFill>
              <a:effectLst/>
              <a:uLnTx/>
              <a:uFillTx/>
              <a:latin typeface="Gill Sans Nova Light" panose="020B0402020204020203" pitchFamily="34" charset="0"/>
              <a:ea typeface="+mn-ea"/>
              <a:cs typeface="+mn-cs"/>
            </a:rPr>
            <a:t>, also referred to as </a:t>
          </a:r>
          <a:r>
            <a:rPr kumimoji="0" lang="en-US" sz="1400" b="1" i="0" u="none" strike="noStrike" kern="0" cap="none" spc="0" normalizeH="0" baseline="0" noProof="0">
              <a:ln>
                <a:noFill/>
              </a:ln>
              <a:solidFill>
                <a:prstClr val="black"/>
              </a:solidFill>
              <a:effectLst/>
              <a:uLnTx/>
              <a:uFillTx/>
              <a:latin typeface="Gill Sans Nova Light" panose="020B0402020204020203" pitchFamily="34" charset="0"/>
              <a:ea typeface="+mn-ea"/>
              <a:cs typeface="+mn-cs"/>
            </a:rPr>
            <a:t>"returnees"</a:t>
          </a:r>
          <a:r>
            <a:rPr kumimoji="0" lang="en-US" sz="1400" b="0" i="0" u="none" strike="noStrike" kern="0" cap="none" spc="0" normalizeH="0" baseline="0" noProof="0">
              <a:ln>
                <a:noFill/>
              </a:ln>
              <a:solidFill>
                <a:prstClr val="black"/>
              </a:solidFill>
              <a:effectLst/>
              <a:uLnTx/>
              <a:uFillTx/>
              <a:latin typeface="Gill Sans Nova Light" panose="020B0402020204020203" pitchFamily="34" charset="0"/>
              <a:ea typeface="+mn-ea"/>
              <a:cs typeface="+mn-cs"/>
            </a:rPr>
            <a:t> in this document, refers to former Iraqi migrants (including former refugees and asylum seekers) who returned to Iraq from a foreign country during the </a:t>
          </a:r>
          <a:r>
            <a:rPr kumimoji="0" lang="en-US" sz="1400" b="0" i="0" u="none" strike="noStrike" kern="0" cap="none" spc="0" normalizeH="0" baseline="0" noProof="0">
              <a:ln>
                <a:noFill/>
              </a:ln>
              <a:solidFill>
                <a:sysClr val="windowText" lastClr="000000"/>
              </a:solidFill>
              <a:effectLst/>
              <a:uLnTx/>
              <a:uFillTx/>
              <a:latin typeface="Gill Sans Nova Light" panose="020B0402020204020203" pitchFamily="34" charset="0"/>
              <a:ea typeface="+mn-ea"/>
              <a:cs typeface="+mn-cs"/>
            </a:rPr>
            <a:t>reporting</a:t>
          </a:r>
          <a:r>
            <a:rPr kumimoji="0" lang="en-US" sz="1400" b="0" i="0" u="none" strike="noStrike" kern="0" cap="none" spc="0" normalizeH="0" baseline="0" noProof="0">
              <a:ln>
                <a:noFill/>
              </a:ln>
              <a:solidFill>
                <a:prstClr val="black"/>
              </a:solidFill>
              <a:effectLst/>
              <a:uLnTx/>
              <a:uFillTx/>
              <a:latin typeface="Gill Sans Nova Light" panose="020B0402020204020203" pitchFamily="34" charset="0"/>
              <a:ea typeface="+mn-ea"/>
              <a:cs typeface="+mn-cs"/>
            </a:rPr>
            <a:t> period. </a:t>
          </a:r>
          <a:r>
            <a:rPr kumimoji="0" lang="en-US" sz="1400" b="0" i="0" u="none" strike="noStrike" kern="0" cap="none" spc="0" normalizeH="0" baseline="0" noProof="0">
              <a:ln>
                <a:noFill/>
              </a:ln>
              <a:solidFill>
                <a:sysClr val="windowText" lastClr="000000"/>
              </a:solidFill>
              <a:effectLst/>
              <a:uLnTx/>
              <a:uFillTx/>
              <a:latin typeface="Gill Sans Nova Light" panose="020B0402020204020203" pitchFamily="34" charset="0"/>
              <a:ea typeface="+mn-ea"/>
              <a:cs typeface="+mn-cs"/>
            </a:rPr>
            <a:t>This group does not include individuals that had previously been identified as internally displaced persons (IDPs) within Iraq. </a:t>
          </a:r>
        </a:p>
        <a:p>
          <a:r>
            <a:rPr lang="en-US" sz="1400" b="0" i="0" u="none" strike="noStrike">
              <a:solidFill>
                <a:srgbClr val="000000"/>
              </a:solidFill>
              <a:effectLst/>
              <a:latin typeface="Gill Sans Nova Light" panose="020B0402020204020203" pitchFamily="34" charset="0"/>
            </a:rPr>
            <a:t> </a:t>
          </a:r>
          <a:r>
            <a:rPr lang="en-US" sz="1400">
              <a:latin typeface="Gill Sans Nova Light" panose="020B0402020204020203" pitchFamily="34" charset="0"/>
            </a:rPr>
            <a:t> </a:t>
          </a:r>
          <a:endParaRPr lang="fr-FR" sz="1400">
            <a:latin typeface="Gill Sans Nova Light" panose="020B0402020204020203" pitchFamily="34" charset="0"/>
          </a:endParaRPr>
        </a:p>
      </xdr:txBody>
    </xdr:sp>
    <xdr:clientData/>
  </xdr:twoCellAnchor>
  <xdr:twoCellAnchor>
    <xdr:from>
      <xdr:col>1</xdr:col>
      <xdr:colOff>222251</xdr:colOff>
      <xdr:row>30</xdr:row>
      <xdr:rowOff>131720</xdr:rowOff>
    </xdr:from>
    <xdr:to>
      <xdr:col>6</xdr:col>
      <xdr:colOff>172358</xdr:colOff>
      <xdr:row>32</xdr:row>
      <xdr:rowOff>17016</xdr:rowOff>
    </xdr:to>
    <xdr:sp macro="" textlink="Settings!C13">
      <xdr:nvSpPr>
        <xdr:cNvPr id="38" name="ZoneTexte 28">
          <a:extLst>
            <a:ext uri="{FF2B5EF4-FFF2-40B4-BE49-F238E27FC236}">
              <a16:creationId xmlns:a16="http://schemas.microsoft.com/office/drawing/2014/main" id="{00000000-0008-0000-0100-000026000000}"/>
            </a:ext>
          </a:extLst>
        </xdr:cNvPr>
        <xdr:cNvSpPr txBox="1"/>
      </xdr:nvSpPr>
      <xdr:spPr>
        <a:xfrm>
          <a:off x="301626" y="5775283"/>
          <a:ext cx="3799795" cy="266296"/>
        </a:xfrm>
        <a:prstGeom prst="rect">
          <a:avLst/>
        </a:prstGeom>
        <a:noFill/>
        <a:ln cap="rnd">
          <a:noFill/>
          <a:round/>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chorCtr="0"/>
        <a:lstStyle/>
        <a:p>
          <a:pPr marL="0" indent="0" algn="ctr"/>
          <a:fld id="{6CD4E943-ADD6-4AE2-8D4C-815E74D3CAB6}" type="TxLink">
            <a:rPr lang="en-US" sz="1200" b="1" i="0" u="none" strike="noStrike">
              <a:solidFill>
                <a:srgbClr val="0033A1"/>
              </a:solidFill>
              <a:latin typeface="Gill Sans Nova "/>
              <a:ea typeface="+mn-ea"/>
              <a:cs typeface="Calibri"/>
            </a:rPr>
            <a:pPr marL="0" indent="0" algn="ctr"/>
            <a:t>RETURNEES BY GOVERNORATE OF RETURN</a:t>
          </a:fld>
          <a:endParaRPr lang="fr-FR" sz="1200" b="1" i="0" u="none" strike="noStrike">
            <a:solidFill>
              <a:srgbClr val="0033A1"/>
            </a:solidFill>
            <a:latin typeface="Gill Sans Nova "/>
            <a:ea typeface="+mn-ea"/>
            <a:cs typeface="Calibri"/>
          </a:endParaRPr>
        </a:p>
      </xdr:txBody>
    </xdr:sp>
    <xdr:clientData/>
  </xdr:twoCellAnchor>
  <xdr:twoCellAnchor>
    <xdr:from>
      <xdr:col>1</xdr:col>
      <xdr:colOff>247650</xdr:colOff>
      <xdr:row>1</xdr:row>
      <xdr:rowOff>85725</xdr:rowOff>
    </xdr:from>
    <xdr:to>
      <xdr:col>9</xdr:col>
      <xdr:colOff>167090</xdr:colOff>
      <xdr:row>6</xdr:row>
      <xdr:rowOff>158750</xdr:rowOff>
    </xdr:to>
    <xdr:sp macro="" textlink="">
      <xdr:nvSpPr>
        <xdr:cNvPr id="49" name="ZoneTexte 3">
          <a:extLst>
            <a:ext uri="{FF2B5EF4-FFF2-40B4-BE49-F238E27FC236}">
              <a16:creationId xmlns:a16="http://schemas.microsoft.com/office/drawing/2014/main" id="{00000000-0008-0000-0100-000031000000}"/>
            </a:ext>
          </a:extLst>
        </xdr:cNvPr>
        <xdr:cNvSpPr txBox="1"/>
      </xdr:nvSpPr>
      <xdr:spPr>
        <a:xfrm>
          <a:off x="323850" y="171450"/>
          <a:ext cx="6091640" cy="1025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r>
            <a:rPr lang="fr-FR" sz="1600" b="0">
              <a:solidFill>
                <a:schemeClr val="bg1"/>
              </a:solidFill>
              <a:latin typeface="Gill Sans MT" panose="020B0502020104020203" pitchFamily="34" charset="0"/>
            </a:rPr>
            <a:t>DISPLACEMENT TRACKING MATRIX</a:t>
          </a:r>
        </a:p>
        <a:p>
          <a:pPr algn="just"/>
          <a:r>
            <a:rPr lang="fr-FR" sz="1800" b="1">
              <a:solidFill>
                <a:schemeClr val="bg1"/>
              </a:solidFill>
              <a:latin typeface="Gill Sans MT" panose="020B0502020104020203" pitchFamily="34" charset="0"/>
            </a:rPr>
            <a:t>IRAQI RETURNEES FROM ABROAD - DASHBOARD</a:t>
          </a:r>
        </a:p>
      </xdr:txBody>
    </xdr:sp>
    <xdr:clientData/>
  </xdr:twoCellAnchor>
  <xdr:twoCellAnchor>
    <xdr:from>
      <xdr:col>7</xdr:col>
      <xdr:colOff>521226</xdr:colOff>
      <xdr:row>30</xdr:row>
      <xdr:rowOff>112969</xdr:rowOff>
    </xdr:from>
    <xdr:to>
      <xdr:col>12</xdr:col>
      <xdr:colOff>548319</xdr:colOff>
      <xdr:row>36</xdr:row>
      <xdr:rowOff>13671</xdr:rowOff>
    </xdr:to>
    <xdr:sp macro="" textlink="Settings!C15">
      <xdr:nvSpPr>
        <xdr:cNvPr id="39" name="ZoneTexte 27">
          <a:extLst>
            <a:ext uri="{FF2B5EF4-FFF2-40B4-BE49-F238E27FC236}">
              <a16:creationId xmlns:a16="http://schemas.microsoft.com/office/drawing/2014/main" id="{00000000-0008-0000-0100-000027000000}"/>
            </a:ext>
          </a:extLst>
        </xdr:cNvPr>
        <xdr:cNvSpPr txBox="1"/>
      </xdr:nvSpPr>
      <xdr:spPr>
        <a:xfrm>
          <a:off x="5220226" y="5756532"/>
          <a:ext cx="3876781" cy="1043702"/>
        </a:xfrm>
        <a:prstGeom prst="rect">
          <a:avLst/>
        </a:prstGeom>
        <a:noFill/>
        <a:ln cap="rnd">
          <a:noFill/>
          <a:round/>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chorCtr="0"/>
        <a:lstStyle/>
        <a:p>
          <a:pPr marL="0" indent="0" algn="ctr"/>
          <a:fld id="{AD12F9F0-5B52-4228-B8E5-301B944E2D40}" type="TxLink">
            <a:rPr lang="en-US" sz="1200" b="1" i="0" u="none" strike="noStrike">
              <a:solidFill>
                <a:srgbClr val="0033A1"/>
              </a:solidFill>
              <a:latin typeface="Gill Sans Nova "/>
              <a:ea typeface="+mn-ea"/>
              <a:cs typeface="Calibri"/>
            </a:rPr>
            <a:pPr marL="0" indent="0" algn="ctr"/>
            <a:t>RETURNEES BY COUNTRY OF DEPARTURE AND GOVERNORATE OF RETURN</a:t>
          </a:fld>
          <a:endParaRPr lang="fr-FR" sz="1200" b="1" i="0" u="none" strike="noStrike">
            <a:solidFill>
              <a:srgbClr val="0033A1"/>
            </a:solidFill>
            <a:latin typeface="Gill Sans Nova "/>
            <a:ea typeface="+mn-ea"/>
            <a:cs typeface="Calibri"/>
          </a:endParaRPr>
        </a:p>
      </xdr:txBody>
    </xdr:sp>
    <xdr:clientData/>
  </xdr:twoCellAnchor>
  <xdr:twoCellAnchor>
    <xdr:from>
      <xdr:col>0</xdr:col>
      <xdr:colOff>5953</xdr:colOff>
      <xdr:row>62</xdr:row>
      <xdr:rowOff>180735</xdr:rowOff>
    </xdr:from>
    <xdr:to>
      <xdr:col>3</xdr:col>
      <xdr:colOff>3969</xdr:colOff>
      <xdr:row>64</xdr:row>
      <xdr:rowOff>9469</xdr:rowOff>
    </xdr:to>
    <xdr:sp macro="" textlink="Settings!C16">
      <xdr:nvSpPr>
        <xdr:cNvPr id="48" name="ZoneTexte 31">
          <a:extLst>
            <a:ext uri="{FF2B5EF4-FFF2-40B4-BE49-F238E27FC236}">
              <a16:creationId xmlns:a16="http://schemas.microsoft.com/office/drawing/2014/main" id="{00000000-0008-0000-0100-000030000000}"/>
            </a:ext>
          </a:extLst>
        </xdr:cNvPr>
        <xdr:cNvSpPr txBox="1"/>
      </xdr:nvSpPr>
      <xdr:spPr>
        <a:xfrm>
          <a:off x="5953" y="11508158"/>
          <a:ext cx="1859054" cy="195080"/>
        </a:xfrm>
        <a:prstGeom prst="rect">
          <a:avLst/>
        </a:prstGeom>
        <a:noFill/>
        <a:ln cap="rnd">
          <a:noFill/>
          <a:round/>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nchorCtr="0"/>
        <a:lstStyle/>
        <a:p>
          <a:pPr marL="0" indent="0" algn="l"/>
          <a:fld id="{2993969E-795F-48D9-AEF6-FB532CF5AA01}" type="TxLink">
            <a:rPr lang="en-US" sz="1200" b="1" i="0" u="none" strike="noStrike">
              <a:solidFill>
                <a:srgbClr val="0033A1"/>
              </a:solidFill>
              <a:latin typeface="Gill Sans Nova "/>
              <a:ea typeface="+mn-ea"/>
              <a:cs typeface="Calibri"/>
            </a:rPr>
            <a:pPr marL="0" indent="0" algn="l"/>
            <a:t>METHODOLOGY</a:t>
          </a:fld>
          <a:endParaRPr lang="fr-FR" sz="1200" b="1" i="0" u="none" strike="noStrike">
            <a:solidFill>
              <a:srgbClr val="0033A1"/>
            </a:solidFill>
            <a:latin typeface="Gill Sans Nova "/>
            <a:ea typeface="+mn-ea"/>
            <a:cs typeface="Calibri"/>
          </a:endParaRPr>
        </a:p>
      </xdr:txBody>
    </xdr:sp>
    <xdr:clientData/>
  </xdr:twoCellAnchor>
  <xdr:twoCellAnchor>
    <xdr:from>
      <xdr:col>0</xdr:col>
      <xdr:colOff>1</xdr:colOff>
      <xdr:row>63</xdr:row>
      <xdr:rowOff>178903</xdr:rowOff>
    </xdr:from>
    <xdr:to>
      <xdr:col>12</xdr:col>
      <xdr:colOff>762001</xdr:colOff>
      <xdr:row>70</xdr:row>
      <xdr:rowOff>110122</xdr:rowOff>
    </xdr:to>
    <xdr:sp macro="" textlink="">
      <xdr:nvSpPr>
        <xdr:cNvPr id="51" name="ZoneTexte 30">
          <a:extLst>
            <a:ext uri="{FF2B5EF4-FFF2-40B4-BE49-F238E27FC236}">
              <a16:creationId xmlns:a16="http://schemas.microsoft.com/office/drawing/2014/main" id="{00000000-0008-0000-0100-000033000000}"/>
            </a:ext>
          </a:extLst>
        </xdr:cNvPr>
        <xdr:cNvSpPr txBox="1"/>
      </xdr:nvSpPr>
      <xdr:spPr>
        <a:xfrm>
          <a:off x="1" y="11689499"/>
          <a:ext cx="10602058" cy="12134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100">
              <a:solidFill>
                <a:sysClr val="windowText" lastClr="000000"/>
              </a:solidFill>
              <a:latin typeface="Gill Sans Nova Light" panose="020B0402020204020203" pitchFamily="34" charset="0"/>
            </a:rPr>
            <a:t>IOM’s DTM aims to monitor displacement and provide accurate data about the IDP and returnee populations in Iraq. Data is collected through IOM’s Rapid Assessment and Response Teams (RARTs) composed of over 100 staff members deployed across Iraq.</a:t>
          </a:r>
          <a:r>
            <a:rPr lang="fr-FR" sz="1100" baseline="0">
              <a:solidFill>
                <a:sysClr val="windowText" lastClr="000000"/>
              </a:solidFill>
              <a:latin typeface="Gill Sans Nova Light" panose="020B0402020204020203" pitchFamily="34" charset="0"/>
            </a:rPr>
            <a:t> </a:t>
          </a:r>
          <a:r>
            <a:rPr lang="fr-FR" sz="1100">
              <a:solidFill>
                <a:sysClr val="windowText" lastClr="000000"/>
              </a:solidFill>
              <a:latin typeface="Gill Sans Nova Light" panose="020B0402020204020203" pitchFamily="34" charset="0"/>
            </a:rPr>
            <a:t>Data</a:t>
          </a:r>
          <a:r>
            <a:rPr lang="fr-FR" sz="1100" baseline="0">
              <a:solidFill>
                <a:sysClr val="windowText" lastClr="000000"/>
              </a:solidFill>
              <a:latin typeface="Gill Sans Nova Light" panose="020B0402020204020203" pitchFamily="34" charset="0"/>
            </a:rPr>
            <a:t> </a:t>
          </a:r>
          <a:r>
            <a:rPr lang="fr-FR" sz="1100">
              <a:solidFill>
                <a:sysClr val="windowText" lastClr="000000"/>
              </a:solidFill>
              <a:latin typeface="Gill Sans Nova Light" panose="020B0402020204020203" pitchFamily="34" charset="0"/>
            </a:rPr>
            <a:t>is gathered through a well-established, large network of over 9,500 key informants, which</a:t>
          </a:r>
          <a:r>
            <a:rPr lang="fr-FR" sz="1100" baseline="0">
              <a:solidFill>
                <a:sysClr val="windowText" lastClr="000000"/>
              </a:solidFill>
              <a:latin typeface="Gill Sans Nova Light" panose="020B0402020204020203" pitchFamily="34" charset="0"/>
            </a:rPr>
            <a:t> </a:t>
          </a:r>
          <a:r>
            <a:rPr lang="fr-FR" sz="1100">
              <a:solidFill>
                <a:sysClr val="windowText" lastClr="000000"/>
              </a:solidFill>
              <a:latin typeface="Gill Sans Nova Light" panose="020B0402020204020203" pitchFamily="34" charset="0"/>
            </a:rPr>
            <a:t>includes community leaders, mukhtars, local authorities and security forces. It should be noted that limited access due to security issues and other operational constraints can affect information-gathering activities. </a:t>
          </a:r>
          <a:br>
            <a:rPr lang="fr-FR" sz="1100">
              <a:solidFill>
                <a:sysClr val="windowText" lastClr="000000"/>
              </a:solidFill>
              <a:latin typeface="Gill Sans Nova Light" panose="020B0402020204020203" pitchFamily="34" charset="0"/>
            </a:rPr>
          </a:br>
          <a:endParaRPr lang="fr-FR" sz="1100">
            <a:solidFill>
              <a:sysClr val="windowText" lastClr="000000"/>
            </a:solidFill>
            <a:latin typeface="Gill Sans Nova Light" panose="020B0402020204020203" pitchFamily="34" charset="0"/>
          </a:endParaRPr>
        </a:p>
        <a:p>
          <a:pPr algn="l"/>
          <a:r>
            <a:rPr lang="fr-FR" sz="1100">
              <a:solidFill>
                <a:sysClr val="windowText" lastClr="000000"/>
              </a:solidFill>
              <a:latin typeface="Gill Sans Nova Light" panose="020B0402020204020203" pitchFamily="34" charset="0"/>
            </a:rPr>
            <a:t>The information contained in this dashboard</a:t>
          </a:r>
          <a:r>
            <a:rPr lang="fr-FR" sz="1100" baseline="0">
              <a:solidFill>
                <a:sysClr val="windowText" lastClr="000000"/>
              </a:solidFill>
              <a:latin typeface="Gill Sans Nova Light" panose="020B0402020204020203" pitchFamily="34" charset="0"/>
            </a:rPr>
            <a:t> should not be linked to the IOM Assisted Voluntary Return and Reintegration (AVRR) operations. </a:t>
          </a:r>
        </a:p>
        <a:p>
          <a:pPr algn="l"/>
          <a:endParaRPr lang="fr-FR" sz="1100">
            <a:solidFill>
              <a:sysClr val="windowText" lastClr="000000"/>
            </a:solidFill>
            <a:latin typeface="Gill Sans Nova Light" panose="020B0402020204020203" pitchFamily="34" charset="0"/>
          </a:endParaRPr>
        </a:p>
      </xdr:txBody>
    </xdr:sp>
    <xdr:clientData/>
  </xdr:twoCellAnchor>
  <xdr:twoCellAnchor editAs="oneCell">
    <xdr:from>
      <xdr:col>9</xdr:col>
      <xdr:colOff>752475</xdr:colOff>
      <xdr:row>2</xdr:row>
      <xdr:rowOff>142875</xdr:rowOff>
    </xdr:from>
    <xdr:to>
      <xdr:col>12</xdr:col>
      <xdr:colOff>669372</xdr:colOff>
      <xdr:row>6</xdr:row>
      <xdr:rowOff>66974</xdr:rowOff>
    </xdr:to>
    <xdr:pic>
      <xdr:nvPicPr>
        <xdr:cNvPr id="40" name="Picture 39">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000875" y="419100"/>
          <a:ext cx="2235282" cy="683559"/>
        </a:xfrm>
        <a:prstGeom prst="rect">
          <a:avLst/>
        </a:prstGeom>
      </xdr:spPr>
    </xdr:pic>
    <xdr:clientData/>
  </xdr:twoCellAnchor>
  <xdr:twoCellAnchor>
    <xdr:from>
      <xdr:col>0</xdr:col>
      <xdr:colOff>29308</xdr:colOff>
      <xdr:row>61</xdr:row>
      <xdr:rowOff>123959</xdr:rowOff>
    </xdr:from>
    <xdr:to>
      <xdr:col>7</xdr:col>
      <xdr:colOff>732718</xdr:colOff>
      <xdr:row>62</xdr:row>
      <xdr:rowOff>123955</xdr:rowOff>
    </xdr:to>
    <xdr:sp macro="" textlink="Settings!Q91">
      <xdr:nvSpPr>
        <xdr:cNvPr id="44" name="ZoneTexte 39">
          <a:extLst>
            <a:ext uri="{FF2B5EF4-FFF2-40B4-BE49-F238E27FC236}">
              <a16:creationId xmlns:a16="http://schemas.microsoft.com/office/drawing/2014/main" id="{00000000-0008-0000-0100-00002C000000}"/>
            </a:ext>
          </a:extLst>
        </xdr:cNvPr>
        <xdr:cNvSpPr txBox="1"/>
      </xdr:nvSpPr>
      <xdr:spPr>
        <a:xfrm>
          <a:off x="29308" y="11268209"/>
          <a:ext cx="6110679" cy="183169"/>
        </a:xfrm>
        <a:prstGeom prst="rect">
          <a:avLst/>
        </a:prstGeom>
        <a:solidFill>
          <a:sysClr val="window" lastClr="FFFFFF"/>
        </a:solidFill>
        <a:ln cap="rnd">
          <a:noFill/>
          <a:round/>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nchorCtr="0"/>
        <a:lstStyle/>
        <a:p>
          <a:pPr marL="0" indent="0" algn="l"/>
          <a:fld id="{095C2F38-ECF6-4B94-80FF-F2CA6B1CAB5D}" type="TxLink">
            <a:rPr lang="en-US" sz="1200" b="1" i="0" u="none" strike="noStrike">
              <a:solidFill>
                <a:srgbClr val="0033A1"/>
              </a:solidFill>
              <a:latin typeface="Gill Sans Nova "/>
              <a:ea typeface="+mn-ea"/>
              <a:cs typeface="Calibri"/>
            </a:rPr>
            <a:pPr marL="0" indent="0" algn="l"/>
            <a:t> </a:t>
          </a:fld>
          <a:endParaRPr lang="fr-FR" sz="1200" b="1" i="0" u="none" strike="noStrike">
            <a:solidFill>
              <a:srgbClr val="0033A1"/>
            </a:solidFill>
            <a:latin typeface="Gill Sans Nova "/>
            <a:ea typeface="+mn-ea"/>
            <a:cs typeface="Calibri"/>
          </a:endParaRPr>
        </a:p>
      </xdr:txBody>
    </xdr:sp>
    <xdr:clientData/>
  </xdr:twoCellAnchor>
  <xdr:twoCellAnchor>
    <xdr:from>
      <xdr:col>7</xdr:col>
      <xdr:colOff>501519</xdr:colOff>
      <xdr:row>8</xdr:row>
      <xdr:rowOff>160867</xdr:rowOff>
    </xdr:from>
    <xdr:to>
      <xdr:col>8</xdr:col>
      <xdr:colOff>231166</xdr:colOff>
      <xdr:row>11</xdr:row>
      <xdr:rowOff>80089</xdr:rowOff>
    </xdr:to>
    <xdr:pic>
      <xdr:nvPicPr>
        <xdr:cNvPr id="43" name="Image 17">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3">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206869" y="1580092"/>
          <a:ext cx="501172" cy="490722"/>
        </a:xfrm>
        <a:prstGeom prst="rect">
          <a:avLst/>
        </a:prstGeom>
        <a:noFill/>
        <a:ln w="9525" cmpd="sng">
          <a:noFill/>
        </a:ln>
      </xdr:spPr>
    </xdr:pic>
    <xdr:clientData/>
  </xdr:twoCellAnchor>
  <xdr:twoCellAnchor>
    <xdr:from>
      <xdr:col>1</xdr:col>
      <xdr:colOff>13460</xdr:colOff>
      <xdr:row>70</xdr:row>
      <xdr:rowOff>27371</xdr:rowOff>
    </xdr:from>
    <xdr:to>
      <xdr:col>12</xdr:col>
      <xdr:colOff>683315</xdr:colOff>
      <xdr:row>70</xdr:row>
      <xdr:rowOff>58511</xdr:rowOff>
    </xdr:to>
    <xdr:cxnSp macro="">
      <xdr:nvCxnSpPr>
        <xdr:cNvPr id="4" name="Straight Connector 3">
          <a:extLst>
            <a:ext uri="{FF2B5EF4-FFF2-40B4-BE49-F238E27FC236}">
              <a16:creationId xmlns:a16="http://schemas.microsoft.com/office/drawing/2014/main" id="{00000000-0008-0000-0100-000004000000}"/>
            </a:ext>
          </a:extLst>
        </xdr:cNvPr>
        <xdr:cNvCxnSpPr/>
      </xdr:nvCxnSpPr>
      <xdr:spPr>
        <a:xfrm>
          <a:off x="88003" y="13279545"/>
          <a:ext cx="9142964" cy="31140"/>
        </a:xfrm>
        <a:prstGeom prst="line">
          <a:avLst/>
        </a:prstGeom>
        <a:ln w="19050">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7938</xdr:colOff>
      <xdr:row>63</xdr:row>
      <xdr:rowOff>181955</xdr:rowOff>
    </xdr:from>
    <xdr:to>
      <xdr:col>12</xdr:col>
      <xdr:colOff>674687</xdr:colOff>
      <xdr:row>64</xdr:row>
      <xdr:rowOff>6720</xdr:rowOff>
    </xdr:to>
    <xdr:cxnSp macro="">
      <xdr:nvCxnSpPr>
        <xdr:cNvPr id="15" name="Straight Connector 14">
          <a:extLst>
            <a:ext uri="{FF2B5EF4-FFF2-40B4-BE49-F238E27FC236}">
              <a16:creationId xmlns:a16="http://schemas.microsoft.com/office/drawing/2014/main" id="{00000000-0008-0000-0100-00000F000000}"/>
            </a:ext>
          </a:extLst>
        </xdr:cNvPr>
        <xdr:cNvCxnSpPr/>
      </xdr:nvCxnSpPr>
      <xdr:spPr>
        <a:xfrm flipV="1">
          <a:off x="95861" y="11692551"/>
          <a:ext cx="10418884" cy="7938"/>
        </a:xfrm>
        <a:prstGeom prst="line">
          <a:avLst/>
        </a:prstGeom>
        <a:ln w="6350">
          <a:solidFill>
            <a:srgbClr val="0033A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22679</xdr:colOff>
      <xdr:row>26</xdr:row>
      <xdr:rowOff>185964</xdr:rowOff>
    </xdr:from>
    <xdr:to>
      <xdr:col>13</xdr:col>
      <xdr:colOff>18143</xdr:colOff>
      <xdr:row>27</xdr:row>
      <xdr:rowOff>0</xdr:rowOff>
    </xdr:to>
    <xdr:cxnSp macro="">
      <xdr:nvCxnSpPr>
        <xdr:cNvPr id="28" name="Straight Connector 27">
          <a:extLst>
            <a:ext uri="{FF2B5EF4-FFF2-40B4-BE49-F238E27FC236}">
              <a16:creationId xmlns:a16="http://schemas.microsoft.com/office/drawing/2014/main" id="{00000000-0008-0000-0100-00001C000000}"/>
            </a:ext>
          </a:extLst>
        </xdr:cNvPr>
        <xdr:cNvCxnSpPr/>
      </xdr:nvCxnSpPr>
      <xdr:spPr>
        <a:xfrm>
          <a:off x="22679" y="5061857"/>
          <a:ext cx="9325428" cy="4536"/>
        </a:xfrm>
        <a:prstGeom prst="line">
          <a:avLst/>
        </a:prstGeom>
        <a:ln>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29</xdr:row>
      <xdr:rowOff>174625</xdr:rowOff>
    </xdr:from>
    <xdr:to>
      <xdr:col>12</xdr:col>
      <xdr:colOff>738187</xdr:colOff>
      <xdr:row>29</xdr:row>
      <xdr:rowOff>182563</xdr:rowOff>
    </xdr:to>
    <xdr:cxnSp macro="">
      <xdr:nvCxnSpPr>
        <xdr:cNvPr id="56" name="Straight Connector 55">
          <a:extLst>
            <a:ext uri="{FF2B5EF4-FFF2-40B4-BE49-F238E27FC236}">
              <a16:creationId xmlns:a16="http://schemas.microsoft.com/office/drawing/2014/main" id="{00000000-0008-0000-0100-000038000000}"/>
            </a:ext>
          </a:extLst>
        </xdr:cNvPr>
        <xdr:cNvCxnSpPr/>
      </xdr:nvCxnSpPr>
      <xdr:spPr>
        <a:xfrm>
          <a:off x="79375" y="5627688"/>
          <a:ext cx="9207500" cy="7938"/>
        </a:xfrm>
        <a:prstGeom prst="line">
          <a:avLst/>
        </a:prstGeom>
        <a:ln>
          <a:solidFill>
            <a:srgbClr val="0033A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12</xdr:row>
      <xdr:rowOff>182564</xdr:rowOff>
    </xdr:from>
    <xdr:to>
      <xdr:col>12</xdr:col>
      <xdr:colOff>746125</xdr:colOff>
      <xdr:row>13</xdr:row>
      <xdr:rowOff>7937</xdr:rowOff>
    </xdr:to>
    <xdr:cxnSp macro="">
      <xdr:nvCxnSpPr>
        <xdr:cNvPr id="61" name="Straight Connector 60">
          <a:extLst>
            <a:ext uri="{FF2B5EF4-FFF2-40B4-BE49-F238E27FC236}">
              <a16:creationId xmlns:a16="http://schemas.microsoft.com/office/drawing/2014/main" id="{00000000-0008-0000-0100-00003D000000}"/>
            </a:ext>
          </a:extLst>
        </xdr:cNvPr>
        <xdr:cNvCxnSpPr/>
      </xdr:nvCxnSpPr>
      <xdr:spPr>
        <a:xfrm flipV="1">
          <a:off x="79375" y="2365377"/>
          <a:ext cx="9215438" cy="15873"/>
        </a:xfrm>
        <a:prstGeom prst="line">
          <a:avLst/>
        </a:prstGeom>
        <a:ln w="6350">
          <a:solidFill>
            <a:srgbClr val="0033A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725366</xdr:colOff>
      <xdr:row>70</xdr:row>
      <xdr:rowOff>26775</xdr:rowOff>
    </xdr:from>
    <xdr:to>
      <xdr:col>12</xdr:col>
      <xdr:colOff>644769</xdr:colOff>
      <xdr:row>76</xdr:row>
      <xdr:rowOff>43961</xdr:rowOff>
    </xdr:to>
    <xdr:sp macro="" textlink="">
      <xdr:nvSpPr>
        <xdr:cNvPr id="53" name="object 19">
          <a:extLst>
            <a:ext uri="{FF2B5EF4-FFF2-40B4-BE49-F238E27FC236}">
              <a16:creationId xmlns:a16="http://schemas.microsoft.com/office/drawing/2014/main" id="{00000000-0008-0000-0100-000035000000}"/>
            </a:ext>
          </a:extLst>
        </xdr:cNvPr>
        <xdr:cNvSpPr txBox="1"/>
      </xdr:nvSpPr>
      <xdr:spPr>
        <a:xfrm>
          <a:off x="2383837" y="12532540"/>
          <a:ext cx="7019450" cy="1092950"/>
        </a:xfrm>
        <a:prstGeom prst="rect">
          <a:avLst/>
        </a:prstGeom>
      </xdr:spPr>
      <xdr:txBody>
        <a:bodyPr vert="horz" wrap="square" lIns="0" tIns="15240" rIns="0" bIns="0" rtlCol="0">
          <a:noAutofit/>
        </a:bodyPr>
        <a:lstStyle>
          <a:defPPr>
            <a:defRPr lang="ar-IQ"/>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2700" marR="5080" algn="just">
            <a:spcBef>
              <a:spcPts val="1115"/>
            </a:spcBef>
          </a:pPr>
          <a:r>
            <a:rPr sz="800" spc="10">
              <a:solidFill>
                <a:srgbClr val="231F20"/>
              </a:solidFill>
              <a:latin typeface="Gill Sans Nova Light" panose="020B0402020204020203" pitchFamily="34" charset="0"/>
              <a:cs typeface="Open Sans Light"/>
            </a:rPr>
            <a:t>The information contained in this report is for general information purposes only. Names and boundaries on DTM information products do not imply official endorsement or  acceptance by IOM. The information in the DTM portal is the result of data collected by IOM field teams and complements information provided and generated by  governmental and other entities in Iraq. IOM Iraq endeavors to keep this information as up to date and accurate as possible, but makes no claim —expressed or implied— on  the completeness, accuracy and suitability of the information provided through this report. Challenges that should be taken into account when using DTM data in Iraq include  the fluidity of the displaced population movements along with repeated emergency situations and limited access to large parts of the country. In no event will IOM be liable for  any loss or damage, whether direct, indirect or consequential, related to the use of this report and the information provided herein.</a:t>
          </a:r>
          <a:r>
            <a:rPr lang="en-US" sz="800" spc="10">
              <a:solidFill>
                <a:srgbClr val="231F20"/>
              </a:solidFill>
              <a:latin typeface="Gill Sans Nova Light" panose="020B0402020204020203" pitchFamily="34" charset="0"/>
              <a:cs typeface="Open Sans Light"/>
            </a:rPr>
            <a:t> This document was produced with the financial assistance of the European Union and the US Bureau of Population, Refugees, and Migration. The views expressed herein can in no way be taken to reflect the official opinion of the European Union or the US Bureau of Population, Refugees, and Migration. </a:t>
          </a:r>
        </a:p>
        <a:p>
          <a:pPr marL="1772920" marR="5080" algn="just">
            <a:lnSpc>
              <a:spcPct val="97200"/>
            </a:lnSpc>
            <a:spcBef>
              <a:spcPts val="120"/>
            </a:spcBef>
          </a:pPr>
          <a:endParaRPr lang="en-US" sz="550" spc="10">
            <a:solidFill>
              <a:srgbClr val="0033A0"/>
            </a:solidFill>
            <a:latin typeface="Gill Sans MT"/>
            <a:cs typeface="Gill Sans MT"/>
          </a:endParaRPr>
        </a:p>
      </xdr:txBody>
    </xdr:sp>
    <xdr:clientData/>
  </xdr:twoCellAnchor>
  <xdr:twoCellAnchor editAs="oneCell">
    <xdr:from>
      <xdr:col>2</xdr:col>
      <xdr:colOff>224509</xdr:colOff>
      <xdr:row>70</xdr:row>
      <xdr:rowOff>109904</xdr:rowOff>
    </xdr:from>
    <xdr:to>
      <xdr:col>3</xdr:col>
      <xdr:colOff>534610</xdr:colOff>
      <xdr:row>74</xdr:row>
      <xdr:rowOff>7327</xdr:rowOff>
    </xdr:to>
    <xdr:pic>
      <xdr:nvPicPr>
        <xdr:cNvPr id="57" name="Picture 56" descr="Background pattern&#10;&#10;Description automatically generated">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95540" y="12792608"/>
          <a:ext cx="1195889" cy="623844"/>
        </a:xfrm>
        <a:prstGeom prst="rect">
          <a:avLst/>
        </a:prstGeom>
      </xdr:spPr>
    </xdr:pic>
    <xdr:clientData/>
  </xdr:twoCellAnchor>
  <xdr:twoCellAnchor editAs="oneCell">
    <xdr:from>
      <xdr:col>1</xdr:col>
      <xdr:colOff>7327</xdr:colOff>
      <xdr:row>70</xdr:row>
      <xdr:rowOff>112959</xdr:rowOff>
    </xdr:from>
    <xdr:to>
      <xdr:col>2</xdr:col>
      <xdr:colOff>57574</xdr:colOff>
      <xdr:row>74</xdr:row>
      <xdr:rowOff>11418</xdr:rowOff>
    </xdr:to>
    <xdr:pic>
      <xdr:nvPicPr>
        <xdr:cNvPr id="58" name="Picture 57" descr="Background pattern&#10;&#10;Description automatically generated">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5250" y="12905767"/>
          <a:ext cx="936805" cy="624801"/>
        </a:xfrm>
        <a:prstGeom prst="rect">
          <a:avLst/>
        </a:prstGeom>
      </xdr:spPr>
    </xdr:pic>
    <xdr:clientData/>
  </xdr:twoCellAnchor>
  <xdr:twoCellAnchor>
    <xdr:from>
      <xdr:col>1</xdr:col>
      <xdr:colOff>26147</xdr:colOff>
      <xdr:row>73</xdr:row>
      <xdr:rowOff>177900</xdr:rowOff>
    </xdr:from>
    <xdr:to>
      <xdr:col>3</xdr:col>
      <xdr:colOff>433550</xdr:colOff>
      <xdr:row>76</xdr:row>
      <xdr:rowOff>30833</xdr:rowOff>
    </xdr:to>
    <xdr:sp macro="" textlink="">
      <xdr:nvSpPr>
        <xdr:cNvPr id="59" name="TextBox 28">
          <a:extLst>
            <a:ext uri="{FF2B5EF4-FFF2-40B4-BE49-F238E27FC236}">
              <a16:creationId xmlns:a16="http://schemas.microsoft.com/office/drawing/2014/main" id="{00000000-0008-0000-0100-00003B000000}"/>
            </a:ext>
          </a:extLst>
        </xdr:cNvPr>
        <xdr:cNvSpPr txBox="1"/>
      </xdr:nvSpPr>
      <xdr:spPr>
        <a:xfrm>
          <a:off x="111544" y="13565452"/>
          <a:ext cx="2181023" cy="404726"/>
        </a:xfrm>
        <a:prstGeom prst="rect">
          <a:avLst/>
        </a:prstGeom>
        <a:noFill/>
      </xdr:spPr>
      <xdr:txBody>
        <a:bodyPr wrap="square" rtlCol="0">
          <a:spAutoFit/>
        </a:bodyPr>
        <a:lstStyle>
          <a:defPPr>
            <a:defRPr lang="ar-IQ"/>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a:latin typeface="Gill Sans MT" panose="020B0502020104020203" pitchFamily="34" charset="0"/>
            </a:rPr>
            <a:t>This DTM dashboard is co-funded by the European Union and the US Bureau of Population, Refugees, and Migration</a:t>
          </a:r>
        </a:p>
      </xdr:txBody>
    </xdr:sp>
    <xdr:clientData/>
  </xdr:twoCellAnchor>
  <xdr:twoCellAnchor editAs="oneCell">
    <xdr:from>
      <xdr:col>1</xdr:col>
      <xdr:colOff>17317</xdr:colOff>
      <xdr:row>32</xdr:row>
      <xdr:rowOff>106321</xdr:rowOff>
    </xdr:from>
    <xdr:to>
      <xdr:col>7</xdr:col>
      <xdr:colOff>77931</xdr:colOff>
      <xdr:row>63</xdr:row>
      <xdr:rowOff>11878</xdr:rowOff>
    </xdr:to>
    <xdr:pic>
      <xdr:nvPicPr>
        <xdr:cNvPr id="3" name="Picture 2">
          <a:extLst>
            <a:ext uri="{FF2B5EF4-FFF2-40B4-BE49-F238E27FC236}">
              <a16:creationId xmlns:a16="http://schemas.microsoft.com/office/drawing/2014/main" id="{02F392E1-B086-4617-85DF-3D0C8B355906}"/>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590" t="7017" r="940" b="7896"/>
        <a:stretch/>
      </xdr:blipFill>
      <xdr:spPr>
        <a:xfrm>
          <a:off x="103908" y="5855957"/>
          <a:ext cx="4944341" cy="5542626"/>
        </a:xfrm>
        <a:prstGeom prst="rect">
          <a:avLst/>
        </a:prstGeom>
      </xdr:spPr>
    </xdr:pic>
    <xdr:clientData/>
  </xdr:twoCellAnchor>
  <xdr:twoCellAnchor editAs="oneCell">
    <xdr:from>
      <xdr:col>6</xdr:col>
      <xdr:colOff>738620</xdr:colOff>
      <xdr:row>32</xdr:row>
      <xdr:rowOff>173181</xdr:rowOff>
    </xdr:from>
    <xdr:to>
      <xdr:col>12</xdr:col>
      <xdr:colOff>767195</xdr:colOff>
      <xdr:row>60</xdr:row>
      <xdr:rowOff>8659</xdr:rowOff>
    </xdr:to>
    <xdr:pic>
      <xdr:nvPicPr>
        <xdr:cNvPr id="6" name="Picture 5">
          <a:extLst>
            <a:ext uri="{FF2B5EF4-FFF2-40B4-BE49-F238E27FC236}">
              <a16:creationId xmlns:a16="http://schemas.microsoft.com/office/drawing/2014/main" id="{97935A44-1EE4-B2A3-EBDF-1D6BE1AAD3B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669847" y="6191249"/>
          <a:ext cx="4652530" cy="51694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5443</xdr:colOff>
      <xdr:row>34</xdr:row>
      <xdr:rowOff>159721</xdr:rowOff>
    </xdr:from>
    <xdr:to>
      <xdr:col>10</xdr:col>
      <xdr:colOff>472965</xdr:colOff>
      <xdr:row>39</xdr:row>
      <xdr:rowOff>143392</xdr:rowOff>
    </xdr:to>
    <xdr:sp macro="" textlink="">
      <xdr:nvSpPr>
        <xdr:cNvPr id="2" name="ZoneTexte 1">
          <a:extLst>
            <a:ext uri="{FF2B5EF4-FFF2-40B4-BE49-F238E27FC236}">
              <a16:creationId xmlns:a16="http://schemas.microsoft.com/office/drawing/2014/main" id="{00000000-0008-0000-0500-000002000000}"/>
            </a:ext>
          </a:extLst>
        </xdr:cNvPr>
        <xdr:cNvSpPr txBox="1"/>
      </xdr:nvSpPr>
      <xdr:spPr>
        <a:xfrm>
          <a:off x="5443" y="6544755"/>
          <a:ext cx="7404350" cy="94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r>
            <a:rPr lang="fr-FR" sz="700">
              <a:solidFill>
                <a:srgbClr val="0033A1"/>
              </a:solidFill>
              <a:latin typeface="Gill Sans MT" panose="020B0502020104020203" pitchFamily="34" charset="0"/>
            </a:rPr>
            <a:t>The information contained in this report is for general information purposes only. Names and boundaries on DTM information products do not imply official endorsement or acceptance by IOM. The information in the DTM portal is the result of data collected by IOM field teams and complements information provided and generated by governmental and other entities in Iraq. IOM Iraq endeavors to keep this information as up to date and accurate as possible, but makes no claim —expressed or implied— on the completeness, accuracy and suitability of the information provided through this report. Challenges that should be taken into account when using DTM data in Iraq include the fluidity of the displaced population movements along with repeated emergency situations and limited access to large parts of the country. In no event will IOM be liable for any loss or damage, whether direct, indirect or consequential, related to the use of this report and the information provided herein.</a:t>
          </a:r>
        </a:p>
      </xdr:txBody>
    </xdr:sp>
    <xdr:clientData/>
  </xdr:twoCellAnchor>
  <xdr:twoCellAnchor editAs="oneCell">
    <xdr:from>
      <xdr:col>10</xdr:col>
      <xdr:colOff>491687</xdr:colOff>
      <xdr:row>35</xdr:row>
      <xdr:rowOff>65878</xdr:rowOff>
    </xdr:from>
    <xdr:to>
      <xdr:col>12</xdr:col>
      <xdr:colOff>740252</xdr:colOff>
      <xdr:row>38</xdr:row>
      <xdr:rowOff>162723</xdr:rowOff>
    </xdr:to>
    <xdr:pic>
      <xdr:nvPicPr>
        <xdr:cNvPr id="4" name="Imag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515" y="6641412"/>
          <a:ext cx="1772565" cy="674914"/>
        </a:xfrm>
        <a:prstGeom prst="rect">
          <a:avLst/>
        </a:prstGeom>
      </xdr:spPr>
    </xdr:pic>
    <xdr:clientData/>
  </xdr:twoCellAnchor>
  <xdr:twoCellAnchor>
    <xdr:from>
      <xdr:col>2</xdr:col>
      <xdr:colOff>288471</xdr:colOff>
      <xdr:row>0</xdr:row>
      <xdr:rowOff>54429</xdr:rowOff>
    </xdr:from>
    <xdr:to>
      <xdr:col>12</xdr:col>
      <xdr:colOff>277584</xdr:colOff>
      <xdr:row>5</xdr:row>
      <xdr:rowOff>141514</xdr:rowOff>
    </xdr:to>
    <xdr:sp macro="" textlink="">
      <xdr:nvSpPr>
        <xdr:cNvPr id="5" name="ZoneTexte 4">
          <a:extLst>
            <a:ext uri="{FF2B5EF4-FFF2-40B4-BE49-F238E27FC236}">
              <a16:creationId xmlns:a16="http://schemas.microsoft.com/office/drawing/2014/main" id="{00000000-0008-0000-0500-000005000000}"/>
            </a:ext>
          </a:extLst>
        </xdr:cNvPr>
        <xdr:cNvSpPr txBox="1"/>
      </xdr:nvSpPr>
      <xdr:spPr>
        <a:xfrm>
          <a:off x="1126671" y="54429"/>
          <a:ext cx="7609113" cy="936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r>
            <a:rPr lang="fr-FR" sz="2400" b="1">
              <a:solidFill>
                <a:srgbClr val="0033A1"/>
              </a:solidFill>
              <a:latin typeface="Gill Sans MT" panose="020B0502020104020203" pitchFamily="34" charset="0"/>
            </a:rPr>
            <a:t>DISPLACEMENT TRACKING MATRIX</a:t>
          </a:r>
        </a:p>
        <a:p>
          <a:pPr algn="just"/>
          <a:r>
            <a:rPr lang="fr-FR" sz="1800" b="1">
              <a:solidFill>
                <a:schemeClr val="accent2">
                  <a:lumMod val="75000"/>
                </a:schemeClr>
              </a:solidFill>
              <a:latin typeface="Gill Sans MT" panose="020B0502020104020203" pitchFamily="34" charset="0"/>
            </a:rPr>
            <a:t>IRAQI MIGRANTS FROM ABROAD</a:t>
          </a:r>
        </a:p>
      </xdr:txBody>
    </xdr:sp>
    <xdr:clientData/>
  </xdr:twoCellAnchor>
  <xdr:twoCellAnchor>
    <xdr:from>
      <xdr:col>10</xdr:col>
      <xdr:colOff>751114</xdr:colOff>
      <xdr:row>2</xdr:row>
      <xdr:rowOff>141518</xdr:rowOff>
    </xdr:from>
    <xdr:to>
      <xdr:col>13</xdr:col>
      <xdr:colOff>0</xdr:colOff>
      <xdr:row>4</xdr:row>
      <xdr:rowOff>54432</xdr:rowOff>
    </xdr:to>
    <xdr:sp macro="" textlink="Settings!F6">
      <xdr:nvSpPr>
        <xdr:cNvPr id="6" name="ZoneTexte 5">
          <a:extLst>
            <a:ext uri="{FF2B5EF4-FFF2-40B4-BE49-F238E27FC236}">
              <a16:creationId xmlns:a16="http://schemas.microsoft.com/office/drawing/2014/main" id="{00000000-0008-0000-0500-000006000000}"/>
            </a:ext>
          </a:extLst>
        </xdr:cNvPr>
        <xdr:cNvSpPr txBox="1"/>
      </xdr:nvSpPr>
      <xdr:spPr>
        <a:xfrm>
          <a:off x="7685314" y="419104"/>
          <a:ext cx="1545772" cy="293914"/>
        </a:xfrm>
        <a:prstGeom prst="rect">
          <a:avLst/>
        </a:prstGeom>
        <a:solidFill>
          <a:srgbClr val="0033A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72976713-B121-4783-B1A8-5228C6C50229}" type="TxLink">
            <a:rPr lang="en-US" sz="1200" b="0" i="0" u="none" strike="noStrike">
              <a:solidFill>
                <a:schemeClr val="bg1"/>
              </a:solidFill>
              <a:latin typeface="Calibri"/>
              <a:cs typeface="Calibri"/>
            </a:rPr>
            <a:pPr algn="ctr"/>
            <a:t>December 2023</a:t>
          </a:fld>
          <a:endParaRPr lang="fr-FR" sz="1200">
            <a:solidFill>
              <a:schemeClr val="bg1"/>
            </a:solidFill>
          </a:endParaRPr>
        </a:p>
      </xdr:txBody>
    </xdr:sp>
    <xdr:clientData/>
  </xdr:twoCellAnchor>
  <xdr:twoCellAnchor editAs="oneCell">
    <xdr:from>
      <xdr:col>1</xdr:col>
      <xdr:colOff>27215</xdr:colOff>
      <xdr:row>0</xdr:row>
      <xdr:rowOff>54428</xdr:rowOff>
    </xdr:from>
    <xdr:to>
      <xdr:col>2</xdr:col>
      <xdr:colOff>38101</xdr:colOff>
      <xdr:row>5</xdr:row>
      <xdr:rowOff>173289</xdr:rowOff>
    </xdr:to>
    <xdr:pic>
      <xdr:nvPicPr>
        <xdr:cNvPr id="8" name="Image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415" y="54428"/>
          <a:ext cx="772886" cy="967947"/>
        </a:xfrm>
        <a:prstGeom prst="rect">
          <a:avLst/>
        </a:prstGeom>
      </xdr:spPr>
    </xdr:pic>
    <xdr:clientData/>
  </xdr:twoCellAnchor>
  <xdr:twoCellAnchor editAs="oneCell">
    <xdr:from>
      <xdr:col>6</xdr:col>
      <xdr:colOff>58556</xdr:colOff>
      <xdr:row>10</xdr:row>
      <xdr:rowOff>180740</xdr:rowOff>
    </xdr:from>
    <xdr:to>
      <xdr:col>9</xdr:col>
      <xdr:colOff>761373</xdr:colOff>
      <xdr:row>34</xdr:row>
      <xdr:rowOff>91965</xdr:rowOff>
    </xdr:to>
    <xdr:pic>
      <xdr:nvPicPr>
        <xdr:cNvPr id="7" name="Image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47384" y="1993774"/>
          <a:ext cx="2988817" cy="4483225"/>
        </a:xfrm>
        <a:prstGeom prst="rect">
          <a:avLst/>
        </a:prstGeom>
      </xdr:spPr>
    </xdr:pic>
    <xdr:clientData/>
  </xdr:twoCellAnchor>
  <xdr:twoCellAnchor>
    <xdr:from>
      <xdr:col>0</xdr:col>
      <xdr:colOff>0</xdr:colOff>
      <xdr:row>25</xdr:row>
      <xdr:rowOff>32845</xdr:rowOff>
    </xdr:from>
    <xdr:to>
      <xdr:col>5</xdr:col>
      <xdr:colOff>731409</xdr:colOff>
      <xdr:row>34</xdr:row>
      <xdr:rowOff>145642</xdr:rowOff>
    </xdr:to>
    <xdr:graphicFrame macro="">
      <xdr:nvGraphicFramePr>
        <xdr:cNvPr id="9" name="Graphique 8">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13138</xdr:colOff>
      <xdr:row>6</xdr:row>
      <xdr:rowOff>65688</xdr:rowOff>
    </xdr:from>
    <xdr:to>
      <xdr:col>6</xdr:col>
      <xdr:colOff>26275</xdr:colOff>
      <xdr:row>10</xdr:row>
      <xdr:rowOff>39413</xdr:rowOff>
    </xdr:to>
    <xdr:sp macro="" textlink="">
      <xdr:nvSpPr>
        <xdr:cNvPr id="10" name="ZoneTexte 9">
          <a:extLst>
            <a:ext uri="{FF2B5EF4-FFF2-40B4-BE49-F238E27FC236}">
              <a16:creationId xmlns:a16="http://schemas.microsoft.com/office/drawing/2014/main" id="{00000000-0008-0000-0500-00000A000000}"/>
            </a:ext>
          </a:extLst>
        </xdr:cNvPr>
        <xdr:cNvSpPr txBox="1"/>
      </xdr:nvSpPr>
      <xdr:spPr>
        <a:xfrm>
          <a:off x="91966" y="1110154"/>
          <a:ext cx="3823137" cy="742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latin typeface="Gill Sans MT" panose="020B0502020104020203" pitchFamily="34" charset="0"/>
            </a:rPr>
            <a:t>blablabla</a:t>
          </a:r>
        </a:p>
        <a:p>
          <a:r>
            <a:rPr lang="fr-FR" sz="1000">
              <a:latin typeface="Gill Sans MT" panose="020B0502020104020203" pitchFamily="34" charset="0"/>
            </a:rPr>
            <a:t>blablalba</a:t>
          </a:r>
        </a:p>
        <a:p>
          <a:r>
            <a:rPr lang="fr-FR" sz="1100">
              <a:solidFill>
                <a:schemeClr val="dk1"/>
              </a:solidFill>
              <a:effectLst/>
              <a:latin typeface="+mn-lt"/>
              <a:ea typeface="+mn-ea"/>
              <a:cs typeface="+mn-cs"/>
            </a:rPr>
            <a:t>blablabla</a:t>
          </a:r>
          <a:endParaRPr lang="fr-FR" sz="1000">
            <a:effectLst/>
          </a:endParaRPr>
        </a:p>
        <a:p>
          <a:r>
            <a:rPr lang="fr-FR" sz="1100">
              <a:solidFill>
                <a:schemeClr val="dk1"/>
              </a:solidFill>
              <a:effectLst/>
              <a:latin typeface="+mn-lt"/>
              <a:ea typeface="+mn-ea"/>
              <a:cs typeface="+mn-cs"/>
            </a:rPr>
            <a:t>blablalba</a:t>
          </a:r>
          <a:endParaRPr lang="fr-FR" sz="1000">
            <a:effectLst/>
          </a:endParaRPr>
        </a:p>
        <a:p>
          <a:endParaRPr lang="fr-FR" sz="1000">
            <a:latin typeface="Gill Sans MT" panose="020B0502020104020203" pitchFamily="34" charset="0"/>
          </a:endParaRPr>
        </a:p>
      </xdr:txBody>
    </xdr:sp>
    <xdr:clientData/>
  </xdr:twoCellAnchor>
  <xdr:twoCellAnchor>
    <xdr:from>
      <xdr:col>1</xdr:col>
      <xdr:colOff>13139</xdr:colOff>
      <xdr:row>10</xdr:row>
      <xdr:rowOff>137949</xdr:rowOff>
    </xdr:from>
    <xdr:to>
      <xdr:col>5</xdr:col>
      <xdr:colOff>748863</xdr:colOff>
      <xdr:row>24</xdr:row>
      <xdr:rowOff>45984</xdr:rowOff>
    </xdr:to>
    <mc:AlternateContent xmlns:mc="http://schemas.openxmlformats.org/markup-compatibility/2006">
      <mc:Choice xmlns:cx4="http://schemas.microsoft.com/office/drawing/2016/5/10/chartex" Requires="cx4">
        <xdr:graphicFrame macro="">
          <xdr:nvGraphicFramePr>
            <xdr:cNvPr id="11" name="Graphique 10">
              <a:extLst>
                <a:ext uri="{FF2B5EF4-FFF2-40B4-BE49-F238E27FC236}">
                  <a16:creationId xmlns:a16="http://schemas.microsoft.com/office/drawing/2014/main" id="{09074B34-D437-440C-906A-A571159AF29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89339" y="1957224"/>
              <a:ext cx="3821824" cy="2575035"/>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10</xdr:col>
      <xdr:colOff>314854</xdr:colOff>
      <xdr:row>6</xdr:row>
      <xdr:rowOff>118240</xdr:rowOff>
    </xdr:from>
    <xdr:to>
      <xdr:col>11</xdr:col>
      <xdr:colOff>151100</xdr:colOff>
      <xdr:row>9</xdr:row>
      <xdr:rowOff>76200</xdr:rowOff>
    </xdr:to>
    <xdr:pic>
      <xdr:nvPicPr>
        <xdr:cNvPr id="13" name="Image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251682" y="1162706"/>
          <a:ext cx="598246" cy="536028"/>
        </a:xfrm>
        <a:prstGeom prst="rect">
          <a:avLst/>
        </a:prstGeom>
      </xdr:spPr>
    </xdr:pic>
    <xdr:clientData/>
  </xdr:twoCellAnchor>
  <xdr:twoCellAnchor>
    <xdr:from>
      <xdr:col>11</xdr:col>
      <xdr:colOff>190514</xdr:colOff>
      <xdr:row>6</xdr:row>
      <xdr:rowOff>78827</xdr:rowOff>
    </xdr:from>
    <xdr:to>
      <xdr:col>12</xdr:col>
      <xdr:colOff>689754</xdr:colOff>
      <xdr:row>10</xdr:row>
      <xdr:rowOff>124811</xdr:rowOff>
    </xdr:to>
    <xdr:grpSp>
      <xdr:nvGrpSpPr>
        <xdr:cNvPr id="16" name="Groupe 15">
          <a:extLst>
            <a:ext uri="{FF2B5EF4-FFF2-40B4-BE49-F238E27FC236}">
              <a16:creationId xmlns:a16="http://schemas.microsoft.com/office/drawing/2014/main" id="{00000000-0008-0000-0500-000010000000}"/>
            </a:ext>
          </a:extLst>
        </xdr:cNvPr>
        <xdr:cNvGrpSpPr/>
      </xdr:nvGrpSpPr>
      <xdr:grpSpPr>
        <a:xfrm>
          <a:off x="7955031" y="1123293"/>
          <a:ext cx="1267809" cy="814552"/>
          <a:chOff x="5150069" y="1261241"/>
          <a:chExt cx="1261240" cy="814552"/>
        </a:xfrm>
      </xdr:grpSpPr>
      <xdr:sp macro="" textlink="Analysis!E3">
        <xdr:nvSpPr>
          <xdr:cNvPr id="14" name="ZoneTexte 13">
            <a:extLst>
              <a:ext uri="{FF2B5EF4-FFF2-40B4-BE49-F238E27FC236}">
                <a16:creationId xmlns:a16="http://schemas.microsoft.com/office/drawing/2014/main" id="{00000000-0008-0000-0500-00000E000000}"/>
              </a:ext>
            </a:extLst>
          </xdr:cNvPr>
          <xdr:cNvSpPr txBox="1"/>
        </xdr:nvSpPr>
        <xdr:spPr>
          <a:xfrm>
            <a:off x="5150069" y="1261241"/>
            <a:ext cx="893379" cy="328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563159D-A97F-499F-ADAC-5D52621447D0}" type="TxLink">
              <a:rPr lang="en-US" sz="1800" b="0" i="0" u="none" strike="noStrike">
                <a:solidFill>
                  <a:srgbClr val="0033A1"/>
                </a:solidFill>
                <a:latin typeface="Gill Sans MT" panose="020B0502020104020203" pitchFamily="34" charset="0"/>
                <a:cs typeface="Calibri"/>
              </a:rPr>
              <a:pPr/>
              <a:t>52,910</a:t>
            </a:fld>
            <a:endParaRPr lang="fr-FR" sz="1800">
              <a:solidFill>
                <a:srgbClr val="0033A1"/>
              </a:solidFill>
              <a:latin typeface="Gill Sans MT" panose="020B0502020104020203" pitchFamily="34" charset="0"/>
            </a:endParaRPr>
          </a:p>
        </xdr:txBody>
      </xdr:sp>
      <xdr:sp macro="" textlink="">
        <xdr:nvSpPr>
          <xdr:cNvPr id="15" name="ZoneTexte 14">
            <a:extLst>
              <a:ext uri="{FF2B5EF4-FFF2-40B4-BE49-F238E27FC236}">
                <a16:creationId xmlns:a16="http://schemas.microsoft.com/office/drawing/2014/main" id="{00000000-0008-0000-0500-00000F000000}"/>
              </a:ext>
            </a:extLst>
          </xdr:cNvPr>
          <xdr:cNvSpPr txBox="1"/>
        </xdr:nvSpPr>
        <xdr:spPr>
          <a:xfrm>
            <a:off x="5150069" y="1504292"/>
            <a:ext cx="1261240" cy="571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i="0" u="none" strike="noStrike">
                <a:solidFill>
                  <a:srgbClr val="0033A1"/>
                </a:solidFill>
                <a:latin typeface="Gill Sans MT" panose="020B0502020104020203" pitchFamily="34" charset="0"/>
                <a:cs typeface="Calibri"/>
              </a:rPr>
              <a:t>Iraqi Returnees from abroad</a:t>
            </a:r>
          </a:p>
        </xdr:txBody>
      </xdr:sp>
    </xdr:grpSp>
    <xdr:clientData/>
  </xdr:twoCellAnchor>
  <xdr:twoCellAnchor>
    <xdr:from>
      <xdr:col>10</xdr:col>
      <xdr:colOff>72259</xdr:colOff>
      <xdr:row>10</xdr:row>
      <xdr:rowOff>26275</xdr:rowOff>
    </xdr:from>
    <xdr:to>
      <xdr:col>12</xdr:col>
      <xdr:colOff>689741</xdr:colOff>
      <xdr:row>14</xdr:row>
      <xdr:rowOff>124811</xdr:rowOff>
    </xdr:to>
    <xdr:sp macro="" textlink="$O$11">
      <xdr:nvSpPr>
        <xdr:cNvPr id="17" name="ZoneTexte 16">
          <a:extLst>
            <a:ext uri="{FF2B5EF4-FFF2-40B4-BE49-F238E27FC236}">
              <a16:creationId xmlns:a16="http://schemas.microsoft.com/office/drawing/2014/main" id="{00000000-0008-0000-0500-000011000000}"/>
            </a:ext>
          </a:extLst>
        </xdr:cNvPr>
        <xdr:cNvSpPr txBox="1"/>
      </xdr:nvSpPr>
      <xdr:spPr>
        <a:xfrm>
          <a:off x="7009087" y="1839309"/>
          <a:ext cx="2141482" cy="860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E7367A3-397F-441E-AEEC-9B1C22C10B53}" type="TxLink">
            <a:rPr lang="en-US" sz="1100" b="0" i="0" u="none" strike="noStrike">
              <a:solidFill>
                <a:srgbClr val="000000"/>
              </a:solidFill>
              <a:latin typeface="Gill Sans MT" panose="020B0502020104020203" pitchFamily="34" charset="0"/>
              <a:cs typeface="Calibri"/>
            </a:rPr>
            <a:pPr/>
            <a:t>From May 2019 to December 2023 52 910 Iraqi returnees from abroad have been reported byDTM enumerators in  </a:t>
          </a:fld>
          <a:endParaRPr lang="fr-FR" sz="1000">
            <a:latin typeface="Gill Sans MT" panose="020B0502020104020203" pitchFamily="34" charset="0"/>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OHAMMED DASTAN" refreshedDate="45323.654848842591" createdVersion="6" refreshedVersion="8" minRefreshableVersion="3" recordCount="3707" xr:uid="{AED12D56-D240-490A-A671-147B23B6DB24}">
  <cacheSource type="worksheet">
    <worksheetSource name="TblLocations"/>
  </cacheSource>
  <cacheFields count="16">
    <cacheField name="LocationID" numFmtId="0">
      <sharedItems containsSemiMixedTypes="0" containsString="0" containsNumber="1" containsInteger="1" minValue="1101001" maxValue="3604015"/>
    </cacheField>
    <cacheField name="MasterID" numFmtId="0">
      <sharedItems containsString="0" containsBlank="1" containsNumber="1" containsInteger="1" minValue="1" maxValue="2808073112"/>
    </cacheField>
    <cacheField name="PlaceId" numFmtId="0">
      <sharedItems containsSemiMixedTypes="0" containsString="0" containsNumber="1" containsInteger="1" minValue="5" maxValue="34171"/>
    </cacheField>
    <cacheField name="ODK_DateOfSubmission" numFmtId="0">
      <sharedItems containsSemiMixedTypes="0" containsNonDate="0" containsDate="1" containsString="0" minDate="2018-05-10T21:42:44" maxDate="2023-12-25T00:00:00"/>
    </cacheField>
    <cacheField name="ReturneeIndexRoundNum" numFmtId="0">
      <sharedItems containsMixedTypes="1" containsNumber="1" containsInteger="1" minValue="1" maxValue="131"/>
    </cacheField>
    <cacheField name="GovernorateE" numFmtId="0">
      <sharedItems containsBlank="1" count="19">
        <s v="Anbar"/>
        <s v="Diyala"/>
        <s v="Kirkuk"/>
        <s v="Ninewa"/>
        <s v="Salah al-Din"/>
        <s v="Dahuk"/>
        <s v="Sulaymaniyah"/>
        <s v="Babylon"/>
        <s v="Baghdad"/>
        <s v="Kerbala"/>
        <s v="Basrah"/>
        <s v="Missan"/>
        <s v="Muthanna"/>
        <s v="Thi-Qar"/>
        <s v="Qadissiya"/>
        <s v="Wassit"/>
        <s v="Najaf"/>
        <s v="Erbil"/>
        <m u="1"/>
      </sharedItems>
    </cacheField>
    <cacheField name="DistrictE" numFmtId="0">
      <sharedItems containsBlank="1" count="75">
        <s v="Al-Ka'im"/>
        <s v="Ana"/>
        <s v="Ra'ua"/>
        <s v="Falluja"/>
        <s v="Haditha"/>
        <s v="Heet"/>
        <s v="Ramadi"/>
        <s v="Al-Muqdadiya"/>
        <s v="Al-Hawiga"/>
        <s v="Dabes"/>
        <s v="Mosul"/>
        <s v="Sinjar"/>
        <s v="Telafar"/>
        <s v="Tilkaif"/>
        <s v="Al-Shirqat"/>
        <s v="Tikrit"/>
        <s v="Tooz"/>
        <s v="Amedi"/>
        <s v="Dahuk"/>
        <s v="Sumel"/>
        <s v="Zakho"/>
        <s v="Chamchamal"/>
        <s v="Dokan"/>
        <s v="Halabja"/>
        <s v="Pshdar"/>
        <s v="Rania"/>
        <s v="Sharbazher"/>
        <s v="Sulaymaniya"/>
        <s v="Al-Musayab"/>
        <s v="Abu Ghraib"/>
        <s v="Adhamia"/>
        <s v="Thawra1"/>
        <s v="Thawra2"/>
        <s v="Al Resafa"/>
        <s v="Kadhimia"/>
        <s v="Karkh"/>
        <s v="Mahmoudiya"/>
        <s v="Tarmia"/>
        <s v="Al-Hindiya"/>
        <s v="Kerbala"/>
        <s v="Akre"/>
        <s v="Al-Shikhan"/>
        <s v="Abu Al-Khaseeb"/>
        <s v="Al-Midaina"/>
        <s v="Al-Qurna"/>
        <s v="Al-Zubair"/>
        <s v="Basrah"/>
        <s v="Shatt Al-Arab"/>
        <s v="Amara"/>
        <s v="Al-Samawa"/>
        <s v="Al-Rifa'i"/>
        <s v="Nassriya"/>
        <s v="Suq Al-Shoyokh"/>
        <s v="Al-Shamiya"/>
        <s v="Diwaniya"/>
        <s v="Darbandikhan"/>
        <s v="Kalar"/>
        <s v="Al-Ba'aj"/>
        <s v="Al-Suwaira"/>
        <s v="Kut"/>
        <s v="Al-Rumaitha"/>
        <s v="Al-Khidhir"/>
        <s v="Hilla"/>
        <s v="Al-Shatra"/>
        <s v="Najaf"/>
        <s v="Ba'quba"/>
        <s v="Kifri"/>
        <s v="Afaq"/>
        <s v="Hamza"/>
        <s v="Erbil"/>
        <s v="Shaqlawa"/>
        <s v="Soran"/>
        <s v="Al-Azezia"/>
        <s v="Al-Hai"/>
        <m u="1"/>
      </sharedItems>
    </cacheField>
    <cacheField name="SubDistrictE" numFmtId="0">
      <sharedItems/>
    </cacheField>
    <cacheField name="LocationE" numFmtId="0">
      <sharedItems/>
    </cacheField>
    <cacheField name="LocationA" numFmtId="0">
      <sharedItems/>
    </cacheField>
    <cacheField name="Latitude" numFmtId="0">
      <sharedItems containsSemiMixedTypes="0" containsString="0" containsNumber="1" minValue="30.226946099999999" maxValue="37.1977073109"/>
    </cacheField>
    <cacheField name="Longitude" numFmtId="0">
      <sharedItems containsSemiMixedTypes="0" containsString="0" containsNumber="1" minValue="40.9747798" maxValue="47.891802576899998"/>
    </cacheField>
    <cacheField name="ReturneeFromAbroadIndividualsNum" numFmtId="0">
      <sharedItems containsSemiMixedTypes="0" containsString="0" containsNumber="1" containsInteger="1" minValue="0" maxValue="900"/>
    </cacheField>
    <cacheField name="Date" numFmtId="14">
      <sharedItems containsSemiMixedTypes="0" containsNonDate="0" containsDate="1" containsString="0" minDate="1899-12-30T00:00:00" maxDate="2023-12-25T00:00:00" count="619">
        <d v="2018-06-10T00:00:00"/>
        <d v="2018-06-07T00:00:00"/>
        <d v="2018-06-06T00:00:00"/>
        <d v="2018-07-27T00:00:00"/>
        <d v="2018-08-30T00:00:00"/>
        <d v="2018-10-26T00:00:00"/>
        <d v="2018-06-09T00:00:00"/>
        <d v="2018-07-28T00:00:00"/>
        <d v="2018-08-31T00:00:00"/>
        <d v="2018-10-27T00:00:00"/>
        <d v="2018-06-05T00:00:00"/>
        <d v="2018-07-11T00:00:00"/>
        <d v="2018-05-13T00:00:00"/>
        <d v="2018-09-14T00:00:00"/>
        <d v="2018-08-17T00:00:00"/>
        <d v="2018-08-16T00:00:00"/>
        <d v="2018-05-12T00:00:00"/>
        <d v="2018-07-16T00:00:00"/>
        <d v="2018-05-14T00:00:00"/>
        <d v="2018-07-15T00:00:00"/>
        <d v="2018-08-19T00:00:00"/>
        <d v="2019-01-21T00:00:00"/>
        <d v="2018-05-22T00:00:00"/>
        <d v="2018-05-27T00:00:00"/>
        <d v="2018-09-26T00:00:00"/>
        <d v="2018-05-23T00:00:00"/>
        <d v="2018-07-29T00:00:00"/>
        <d v="2018-05-24T00:00:00"/>
        <d v="2018-05-20T00:00:00"/>
        <d v="2018-05-21T00:00:00"/>
        <d v="2018-08-28T00:00:00"/>
        <d v="2018-07-10T00:00:00"/>
        <d v="2018-07-12T00:00:00"/>
        <d v="2018-05-31T00:00:00"/>
        <d v="2018-07-22T00:00:00"/>
        <d v="2018-07-30T00:00:00"/>
        <d v="2019-03-25T00:00:00"/>
        <d v="2018-09-29T00:00:00"/>
        <d v="2018-12-09T00:00:00"/>
        <d v="2018-10-29T00:00:00"/>
        <d v="2019-02-04T00:00:00"/>
        <d v="2018-05-11T00:00:00"/>
        <d v="2018-05-19T00:00:00"/>
        <d v="2018-05-26T00:00:00"/>
        <d v="2018-08-29T00:00:00"/>
        <d v="2018-12-10T00:00:00"/>
        <d v="2019-01-26T00:00:00"/>
        <d v="2018-05-18T00:00:00"/>
        <d v="2018-05-28T00:00:00"/>
        <d v="2019-03-18T00:00:00"/>
        <d v="2018-06-02T00:00:00"/>
        <d v="2019-04-02T00:00:00"/>
        <d v="2018-10-30T00:00:00"/>
        <d v="2018-12-08T00:00:00"/>
        <d v="2018-10-14T00:00:00"/>
        <d v="2019-04-11T00:00:00"/>
        <d v="2018-07-14T00:00:00"/>
        <d v="2018-08-13T00:00:00"/>
        <d v="2018-09-15T00:00:00"/>
        <d v="2019-02-03T00:00:00"/>
        <d v="2019-02-01T00:00:00"/>
        <d v="2019-04-03T00:00:00"/>
        <d v="2018-05-10T00:00:00"/>
        <d v="2019-03-30T00:00:00"/>
        <d v="2018-08-14T00:00:00"/>
        <d v="2018-07-13T00:00:00"/>
        <d v="2018-09-28T00:00:00"/>
        <d v="2018-12-11T00:00:00"/>
        <d v="2019-03-27T00:00:00"/>
        <d v="2018-07-26T00:00:00"/>
        <d v="2018-07-21T00:00:00"/>
        <d v="2018-07-25T00:00:00"/>
        <d v="2018-06-03T00:00:00"/>
        <d v="2018-06-01T00:00:00"/>
        <d v="2018-05-17T00:00:00"/>
        <d v="2019-05-09T00:00:00"/>
        <d v="2019-05-08T00:00:00"/>
        <d v="2019-05-19T00:00:00"/>
        <d v="2019-05-21T00:00:00"/>
        <d v="2019-06-12T00:00:00"/>
        <d v="2019-05-22T00:00:00"/>
        <d v="2019-05-15T00:00:00"/>
        <d v="2019-05-20T00:00:00"/>
        <d v="2019-06-11T00:00:00"/>
        <d v="2019-06-09T00:00:00"/>
        <d v="2019-05-27T00:00:00"/>
        <d v="2019-05-14T00:00:00"/>
        <d v="2019-05-26T00:00:00"/>
        <d v="2019-05-30T00:00:00"/>
        <d v="2019-06-19T00:00:00"/>
        <d v="2019-05-25T00:00:00"/>
        <d v="2019-06-10T00:00:00"/>
        <d v="2019-06-04T00:00:00"/>
        <d v="2019-05-06T00:00:00"/>
        <d v="2019-05-12T00:00:00"/>
        <d v="2019-06-16T00:00:00"/>
        <d v="2019-05-07T00:00:00"/>
        <d v="2019-05-16T00:00:00"/>
        <d v="2019-05-13T00:00:00"/>
        <d v="2019-05-23T00:00:00"/>
        <d v="2019-05-28T00:00:00"/>
        <d v="2019-06-17T00:00:00"/>
        <d v="2019-06-13T00:00:00"/>
        <d v="2019-06-02T00:00:00"/>
        <d v="2019-06-20T00:00:00"/>
        <d v="2019-06-18T00:00:00"/>
        <d v="2019-05-05T00:00:00"/>
        <d v="2019-06-26T00:00:00"/>
        <d v="2019-05-29T00:00:00"/>
        <d v="2019-06-14T00:00:00"/>
        <d v="2020-07-27T00:00:00"/>
        <d v="2020-08-25T00:00:00"/>
        <d v="2020-08-24T00:00:00"/>
        <d v="2020-07-30T00:00:00"/>
        <d v="2020-08-09T00:00:00"/>
        <d v="2020-08-22T00:00:00"/>
        <d v="2020-08-28T00:00:00"/>
        <d v="2020-08-13T00:00:00"/>
        <d v="2020-08-17T00:00:00"/>
        <d v="2020-08-26T00:00:00"/>
        <d v="2020-08-15T00:00:00"/>
        <d v="2020-07-28T00:00:00"/>
        <d v="2020-08-19T00:00:00"/>
        <d v="2020-08-27T00:00:00"/>
        <d v="2020-08-16T00:00:00"/>
        <d v="2020-07-14T00:00:00"/>
        <d v="2020-07-20T00:00:00"/>
        <d v="2020-07-24T00:00:00"/>
        <d v="2020-07-22T00:00:00"/>
        <d v="2020-07-12T00:00:00"/>
        <d v="2020-07-15T00:00:00"/>
        <d v="2020-07-21T00:00:00"/>
        <d v="2020-07-23T00:00:00"/>
        <d v="2020-08-18T00:00:00"/>
        <d v="2020-07-18T00:00:00"/>
        <d v="2020-07-26T00:00:00"/>
        <d v="2020-07-13T00:00:00"/>
        <d v="2020-07-25T00:00:00"/>
        <d v="2020-07-16T00:00:00"/>
        <d v="2020-08-21T00:00:00"/>
        <d v="2020-08-11T00:00:00"/>
        <d v="2020-07-19T00:00:00"/>
        <d v="2020-08-08T00:00:00"/>
        <d v="2020-07-11T00:00:00"/>
        <d v="2020-08-12T00:00:00"/>
        <d v="2020-08-03T00:00:00"/>
        <d v="2020-08-14T00:00:00"/>
        <d v="2020-08-04T00:00:00"/>
        <d v="2020-07-10T00:00:00"/>
        <d v="2020-08-05T00:00:00"/>
        <d v="2020-07-29T00:00:00"/>
        <d v="2020-08-07T00:00:00"/>
        <d v="2020-08-23T00:00:00"/>
        <d v="2020-08-06T00:00:00"/>
        <d v="2020-08-10T00:00:00"/>
        <d v="2020-07-09T00:00:00"/>
        <d v="2020-09-21T00:00:00"/>
        <d v="2020-09-22T00:00:00"/>
        <d v="2020-09-23T00:00:00"/>
        <d v="2020-09-24T00:00:00"/>
        <d v="2020-09-25T00:00:00"/>
        <d v="2020-09-27T00:00:00"/>
        <d v="2020-09-28T00:00:00"/>
        <d v="2020-09-29T00:00:00"/>
        <d v="2020-09-30T00:00:00"/>
        <d v="2020-10-03T00:00:00"/>
        <d v="2020-10-04T00:00:00"/>
        <d v="2020-10-05T00:00:00"/>
        <d v="2020-10-06T00:00:00"/>
        <d v="2020-10-07T00:00:00"/>
        <d v="2020-10-08T00:00:00"/>
        <d v="2020-10-09T00:00:00"/>
        <d v="2020-10-10T00:00:00"/>
        <d v="2020-10-11T00:00:00"/>
        <d v="2020-10-12T00:00:00"/>
        <d v="2020-10-13T00:00:00"/>
        <d v="2020-10-14T00:00:00"/>
        <d v="2020-10-15T00:00:00"/>
        <d v="2020-10-17T00:00:00"/>
        <d v="2020-10-19T00:00:00"/>
        <d v="2020-10-20T00:00:00"/>
        <d v="2020-10-21T00:00:00"/>
        <d v="2020-10-22T00:00:00"/>
        <d v="2020-10-23T00:00:00"/>
        <d v="2020-10-25T00:00:00"/>
        <d v="2020-10-26T00:00:00"/>
        <d v="2020-10-27T00:00:00"/>
        <d v="2020-10-28T00:00:00"/>
        <d v="2020-09-26T00:00:00"/>
        <d v="2020-10-24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10T00:00:00"/>
        <d v="2021-04-21T00:00:00"/>
        <d v="2021-04-17T00:00:00"/>
        <d v="2021-04-12T00:00:00"/>
        <d v="2021-04-14T00:00:00"/>
        <d v="2021-04-09T00:00:00"/>
        <d v="2021-04-06T00:00:00"/>
        <d v="2021-04-08T00:00:00"/>
        <d v="2021-04-19T00:00:00"/>
        <d v="2021-04-05T00:00:00"/>
        <d v="2021-04-25T00:00:00"/>
        <d v="2021-04-07T00:00:00"/>
        <d v="2021-04-18T00:00:00"/>
        <d v="2021-06-12T00:00:00"/>
        <d v="2021-07-15T00:00:00"/>
        <d v="2021-06-17T00:00:00"/>
        <d v="2021-07-10T00:00:00"/>
        <d v="2021-07-03T00:00:00"/>
        <d v="2021-07-12T00:00:00"/>
        <d v="2021-06-19T00:00:00"/>
        <d v="2021-06-20T00:00:00"/>
        <d v="2021-06-07T00:00:00"/>
        <d v="2021-06-16T00:00:00"/>
        <d v="2021-07-28T00:00:00"/>
        <d v="2021-06-29T00:00:00"/>
        <d v="2021-07-07T00:00:00"/>
        <d v="2021-07-04T00:00:00"/>
        <d v="2021-06-14T00:00:00"/>
        <d v="2021-07-05T00:00:00"/>
        <d v="2021-06-05T00:00:00"/>
        <d v="2021-06-26T00:00:00"/>
        <d v="2021-07-09T00:00:00"/>
        <d v="2021-05-28T00:00:00"/>
        <d v="2021-07-02T00:00:00"/>
        <d v="2021-06-02T00:00:00"/>
        <d v="2021-06-25T00:00:00"/>
        <d v="2021-07-27T00:00:00"/>
        <d v="2021-06-22T00:00:00"/>
        <d v="2021-06-21T00:00:00"/>
        <d v="2021-06-28T00:00:00"/>
        <d v="2021-05-19T00:00:00"/>
        <d v="2021-06-09T00:00:00"/>
        <d v="2021-09-03T00:00:00"/>
        <d v="2021-09-07T00:00:00"/>
        <d v="2021-09-25T00:00:00"/>
        <d v="2021-09-27T00:00:00"/>
        <d v="2021-08-28T00:00:00"/>
        <d v="2021-09-28T00:00:00"/>
        <d v="2021-09-11T00:00:00"/>
        <d v="2021-09-18T00:00:00"/>
        <d v="2021-09-09T00:00:00"/>
        <d v="2021-08-30T00:00:00"/>
        <d v="2021-09-22T00:00:00"/>
        <d v="2021-09-02T00:00:00"/>
        <d v="2021-09-04T00:00:00"/>
        <d v="2021-09-20T00:00:00"/>
        <d v="2021-09-15T00:00:00"/>
        <d v="2021-09-12T00:00:00"/>
        <d v="2021-09-06T00:00:00"/>
        <d v="2021-08-31T00:00:00"/>
        <d v="2021-08-26T00:00:00"/>
        <d v="2021-09-16T00:00:00"/>
        <d v="2021-08-29T00:00:00"/>
        <d v="2021-08-27T00:00:00"/>
        <d v="2021-09-19T00:00:00"/>
        <d v="2021-09-14T00:00:00"/>
        <d v="2021-12-23T00:00:00"/>
        <d v="2021-12-27T00:00:00"/>
        <d v="2021-12-26T00:00:00"/>
        <d v="2021-11-11T00:00:00"/>
        <d v="2021-11-15T00:00:00"/>
        <d v="2021-12-24T00:00:00"/>
        <d v="2021-12-25T00:00:00"/>
        <d v="2021-11-09T00:00:00"/>
        <d v="2022-03-07T00:00:00"/>
        <d v="2022-03-21T00:00:00"/>
        <d v="2022-03-20T00:00:00"/>
        <d v="2022-02-05T00:00:00"/>
        <d v="2022-03-23T00:00:00"/>
        <d v="2022-02-23T00:00:00"/>
        <d v="2022-03-24T00:00:00"/>
        <d v="2022-03-25T00:00:00"/>
        <d v="2022-03-14T00:00:00"/>
        <d v="2022-03-09T00:00:00"/>
        <d v="2022-03-13T00:00:00"/>
        <d v="2022-03-27T00:00:00"/>
        <d v="2022-02-13T00:00:00"/>
        <d v="2022-02-17T00:00:00"/>
        <d v="2022-03-04T00:00:00"/>
        <d v="2022-02-27T00:00:00"/>
        <d v="2022-03-08T00:00:00"/>
        <d v="2022-03-03T00:00:00"/>
        <d v="2022-06-13T00:00:00"/>
        <d v="2022-05-28T00:00:00"/>
        <d v="2022-06-03T00:00:00"/>
        <d v="2022-05-14T00:00:00"/>
        <d v="2022-05-09T00:00:00"/>
        <d v="2022-04-28T00:00:00"/>
        <d v="2022-06-21T00:00:00"/>
        <d v="2022-06-15T00:00:00"/>
        <d v="2022-06-30T00:00:00"/>
        <d v="2022-05-12T00:00:00"/>
        <d v="2022-06-02T00:00:00"/>
        <d v="2022-05-19T00:00:00"/>
        <d v="2022-05-25T00:00:00"/>
        <d v="2022-06-25T00:00:00"/>
        <d v="2022-06-11T00:00:00"/>
        <d v="2022-06-04T00:00:00"/>
        <d v="2022-06-20T00:00:00"/>
        <d v="2022-06-17T00:00:00"/>
        <d v="2022-05-22T00:00:00"/>
        <d v="2022-06-07T00:00:00"/>
        <d v="2022-06-08T00:00:00"/>
        <d v="2022-05-21T00:00:00"/>
        <d v="2022-05-30T00:00:00"/>
        <d v="2022-05-27T00:00:00"/>
        <d v="2022-06-05T00:00:00"/>
        <d v="2022-05-23T00:00:00"/>
        <d v="2022-05-26T00:00:00"/>
        <d v="2022-05-31T00:00:00"/>
        <d v="2022-06-16T00:00:00"/>
        <d v="2022-06-09T00:00:00"/>
        <d v="2022-06-22T00:00:00"/>
        <d v="2022-06-26T00:00:00"/>
        <d v="2022-06-23T00:00:00"/>
        <d v="2022-06-12T00:00:00"/>
        <d v="2022-06-06T00:00:00"/>
        <d v="2022-05-24T00:00:00"/>
        <d v="2022-07-06T00:00:00"/>
        <d v="2022-05-18T00:00:00"/>
        <d v="2022-05-17T00:00:00"/>
        <d v="2022-05-15T00:00:00"/>
        <d v="2022-05-16T00:00:00"/>
        <d v="2022-09-01T00:00:00"/>
        <d v="2022-08-27T00:00:00"/>
        <d v="2022-09-19T00:00:00"/>
        <d v="2022-09-21T00:00:00"/>
        <d v="2022-09-17T00:00:00"/>
        <d v="2022-09-10T00:00:00"/>
        <d v="2022-09-22T00:00:00"/>
        <d v="2022-09-23T00:00:00"/>
        <d v="2022-09-16T00:00:00"/>
        <d v="2022-08-16T00:00:00"/>
        <d v="2022-08-20T00:00:00"/>
        <d v="2022-09-15T00:00:00"/>
        <d v="2022-09-11T00:00:00"/>
        <d v="2022-09-24T00:00:00"/>
        <d v="2022-09-13T00:00:00"/>
        <d v="2022-10-05T00:00:00"/>
        <d v="2022-08-24T00:00:00"/>
        <d v="2022-08-31T00:00:00"/>
        <d v="2022-09-08T00:00:00"/>
        <d v="2022-09-03T00:00:00"/>
        <d v="2022-09-02T00:00:00"/>
        <d v="2022-12-11T00:00:00"/>
        <d v="2022-11-07T00:00:00"/>
        <d v="2022-12-17T00:00:00"/>
        <d v="2022-12-10T00:00:00"/>
        <d v="2022-11-17T00:00:00"/>
        <d v="2022-12-22T00:00:00"/>
        <d v="2022-12-14T00:00:00"/>
        <d v="2022-11-13T00:00:00"/>
        <d v="2022-12-05T00:00:00"/>
        <d v="2022-11-14T00:00:00"/>
        <d v="2022-11-15T00:00:00"/>
        <d v="2022-11-21T00:00:00"/>
        <d v="2022-11-29T00:00:00"/>
        <d v="2022-12-04T00:00:00"/>
        <d v="2022-12-15T00:00:00"/>
        <d v="2022-12-07T00:00:00"/>
        <d v="2022-12-09T00:00:00"/>
        <d v="2022-11-23T00:00:00"/>
        <d v="2022-11-28T00:00:00"/>
        <d v="2022-12-19T00:00:00"/>
        <d v="2022-11-25T00:00:00"/>
        <d v="2022-11-20T00:00:00"/>
        <d v="2023-02-18T00:00:00"/>
        <d v="2023-02-05T00:00:00"/>
        <d v="2023-03-13T00:00:00"/>
        <d v="2023-03-16T00:00:00"/>
        <d v="2023-03-17T00:00:00"/>
        <d v="2023-03-19T00:00:00"/>
        <d v="2023-03-18T00:00:00"/>
        <d v="2023-02-26T00:00:00"/>
        <d v="2023-02-27T00:00:00"/>
        <d v="2023-02-11T00:00:00"/>
        <d v="2023-02-07T00:00:00"/>
        <d v="2023-02-13T00:00:00"/>
        <d v="2023-02-12T00:00:00"/>
        <d v="2023-02-15T00:00:00"/>
        <d v="2023-03-01T00:00:00"/>
        <d v="2023-02-25T00:00:00"/>
        <d v="2023-03-06T00:00:00"/>
        <d v="2023-01-26T00:00:00"/>
        <d v="2023-03-05T00:00:00"/>
        <d v="2023-02-28T00:00:00"/>
        <d v="2023-07-02T00:00:00"/>
        <d v="2023-06-26T00:00:00"/>
        <d v="2023-07-08T00:00:00"/>
        <d v="2023-08-19T00:00:00"/>
        <d v="2023-08-05T00:00:00"/>
        <d v="2023-06-17T00:00:00"/>
        <d v="2023-08-20T00:00:00"/>
        <d v="2023-08-14T00:00:00"/>
        <d v="2023-08-12T00:00:00"/>
        <d v="2023-06-10T00:00:00"/>
        <d v="2023-08-16T00:00:00"/>
        <d v="2023-07-04T00:00:00"/>
        <d v="2023-08-01T00:00:00"/>
        <d v="2023-07-14T00:00:00"/>
        <d v="2023-07-20T00:00:00"/>
        <d v="2023-07-03T00:00:00"/>
        <d v="2023-06-18T00:00:00"/>
        <d v="2023-06-20T00:00:00"/>
        <d v="2023-07-11T00:00:00"/>
        <d v="2023-07-22T00:00:00"/>
        <d v="2023-07-09T00:00:00"/>
        <d v="2023-07-13T00:00:00"/>
        <d v="2023-07-05T00:00:00"/>
        <d v="2023-06-28T00:00:00"/>
        <d v="2023-07-10T00:00:00"/>
        <d v="2023-08-06T00:00:00"/>
        <d v="2023-06-11T00:00:00"/>
        <d v="2023-07-17T00:00:00"/>
        <d v="2023-06-27T00:00:00"/>
        <d v="2023-06-13T00:00:00"/>
        <d v="2023-11-20T00:00:00"/>
        <d v="2023-11-19T00:00:00"/>
        <d v="2023-12-19T00:00:00"/>
        <d v="2023-12-20T00:00:00"/>
        <d v="2023-11-15T00:00:00"/>
        <d v="2023-11-28T00:00:00"/>
        <d v="2023-11-29T00:00:00"/>
        <d v="2023-10-17T00:00:00"/>
        <d v="2023-10-15T00:00:00"/>
        <d v="2023-11-26T00:00:00"/>
        <d v="2023-12-07T00:00:00"/>
        <d v="2023-11-30T00:00:00"/>
        <d v="2023-11-25T00:00:00"/>
        <d v="2023-12-03T00:00:00"/>
        <d v="2023-11-10T00:00:00"/>
        <d v="2023-11-13T00:00:00"/>
        <d v="2023-11-14T00:00:00"/>
        <d v="2023-11-12T00:00:00"/>
        <d v="2023-11-06T00:00:00"/>
        <d v="2023-11-24T00:00:00"/>
        <d v="2023-12-15T00:00:00"/>
        <d v="2023-12-23T00:00:00"/>
        <d v="2023-12-24T00:00:00"/>
        <d v="2023-12-16T00:00:00"/>
        <d v="2023-12-21T00:00:00"/>
        <d v="2019-09-29T00:00:00" u="1"/>
        <d v="2019-12-21T00:00:00" u="1"/>
        <d v="2020-02-08T00:00:00" u="1"/>
        <d v="2019-08-16T00:00:00" u="1"/>
        <d v="2019-08-20T00:00:00" u="1"/>
        <d v="2019-10-16T00:00:00" u="1"/>
        <d v="2019-09-28T00:00:00" u="1"/>
        <d v="2019-12-18T00:00:00" u="1"/>
        <d v="2019-12-20T00:00:00" u="1"/>
        <d v="2020-02-01T00:00:00" u="1"/>
        <d v="2020-02-19T00:00:00" u="1"/>
        <d v="2020-06-05T00:00:00" u="1"/>
        <d v="2020-06-09T00:00:00" u="1"/>
        <d v="2019-08-03T00:00:00" u="1"/>
        <d v="2019-08-13T00:00:00" u="1"/>
        <d v="2019-10-09T00:00:00" u="1"/>
        <d v="2019-08-21T00:00:00" u="1"/>
        <d v="2019-12-07T00:00:00" u="1"/>
        <d v="2019-10-19T00:00:00" u="1"/>
        <d v="1899-12-30T00:00:00" u="1"/>
      </sharedItems>
    </cacheField>
    <cacheField name="Month" numFmtId="0">
      <sharedItems containsBlank="1" count="72">
        <s v="2018-06"/>
        <s v="2018-07"/>
        <s v="2018-08"/>
        <s v="2018-10"/>
        <s v="2018-05"/>
        <s v="2018-09"/>
        <s v="2019-01"/>
        <s v="2019-03"/>
        <s v="2018-12"/>
        <s v="2019-02"/>
        <s v="2019-04"/>
        <s v="2019-05"/>
        <s v="2019-06"/>
        <s v="2020-07"/>
        <s v="2020-08"/>
        <s v="2020-09"/>
        <s v="2020-10"/>
        <s v="2020-11"/>
        <s v="2020-12"/>
        <s v="2021-01"/>
        <s v="2021-02"/>
        <s v="2021-03"/>
        <s v="2021-04"/>
        <s v="2021-06"/>
        <s v="2021-07"/>
        <s v="2021-05"/>
        <s v="2021-09"/>
        <s v="2021-08"/>
        <s v="2021-12"/>
        <s v="2021-11"/>
        <s v="2022-03"/>
        <s v="2022-02"/>
        <s v="2022-06"/>
        <s v="2022-05"/>
        <s v="2022-04"/>
        <s v="2022-07"/>
        <s v="2022-09"/>
        <s v="2022-08"/>
        <s v="2022-10"/>
        <s v="2022-12"/>
        <s v="2022-11"/>
        <s v="2023-02"/>
        <s v="2023-03"/>
        <s v="2023-01"/>
        <s v="2023-07"/>
        <s v="2023-06"/>
        <s v="2023-08"/>
        <s v="2023-11"/>
        <s v="2023-12"/>
        <s v="2023-10"/>
        <m u="1"/>
        <s v="2020-06" u="1"/>
        <s v="01-2019" u="1"/>
        <s v="05-2018" u="1"/>
        <s v="03-2019" u="1"/>
        <s v="2019-07" u="1"/>
        <s v="07-2018" u="1"/>
        <s v="09-2018" u="1"/>
        <s v="2019-08" u="1"/>
        <e v="#VALUE!" u="1"/>
        <s v="01-1900" u="1"/>
        <s v="2019-09" u="1"/>
        <s v="02-2019" u="1"/>
        <s v="06-2018" u="1"/>
        <s v="04-2019" u="1"/>
        <s v="08-2018" u="1"/>
        <s v="2020-02" u="1"/>
        <s v="2019-10" u="1"/>
        <s v="2019-12" u="1"/>
        <s v="10-2018" u="1"/>
        <s v="1900-01" u="1"/>
        <s v="12-2018" u="1"/>
      </sharedItems>
    </cacheField>
    <cacheField name="NbGovernorates" numFmtId="0" formula=" 1" databaseField="0"/>
  </cacheFields>
  <extLst>
    <ext xmlns:x14="http://schemas.microsoft.com/office/spreadsheetml/2009/9/main" uri="{725AE2AE-9491-48be-B2B4-4EB974FC3084}">
      <x14:pivotCacheDefinition pivotCacheId="75480582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OHAMMED DASTAN" refreshedDate="45323.654849305552" createdVersion="6" refreshedVersion="8" minRefreshableVersion="3" recordCount="4459" xr:uid="{7185EEA2-F753-4B15-B873-29D166C13DDB}">
  <cacheSource type="worksheet">
    <worksheetSource ref="N1:O4460" sheet="Data-Origin"/>
  </cacheSource>
  <cacheFields count="2">
    <cacheField name="MigrationCountry" numFmtId="0">
      <sharedItems count="44">
        <s v="Jordan"/>
        <s v="Turkey"/>
        <s v="Austria"/>
        <s v="Belgium"/>
        <s v="Bulgaria"/>
        <s v="Germany"/>
        <s v="Finland"/>
        <s v="Algeria"/>
        <s v="United Arab Emirates"/>
        <s v="Other"/>
        <s v="Iran"/>
        <s v="Syrian Arab Republic"/>
        <s v="Lebanon"/>
        <s v="Norway"/>
        <s v="France"/>
        <s v="Greece"/>
        <s v="Netherlands"/>
        <s v="Kuwait"/>
        <s v="United Kingdom"/>
        <s v="Sweden"/>
        <s v="Italy"/>
        <s v="Denmark"/>
        <s v="Libya"/>
        <s v="USA"/>
        <s v="Switzerland"/>
        <s v="India"/>
        <s v="Australia"/>
        <s v="Egypt"/>
        <s v="Romania"/>
        <s v="Morocco"/>
        <s v="Canada"/>
        <s v="Oman"/>
        <s v="Yemen"/>
        <s v="Saudi Arabia"/>
        <s v="Malaysia"/>
        <s v="New Zealand"/>
        <s v=" Australia"/>
        <s v=" Austria"/>
        <s v="Poland"/>
        <s v="Lithuania"/>
        <s v="Belarus"/>
        <s v="Latvia"/>
        <s v="Syria" u="1"/>
        <s v="Iran (Islamic Republic of)" u="1"/>
      </sharedItems>
    </cacheField>
    <cacheField name="IndividualsNum" numFmtId="0">
      <sharedItems containsSemiMixedTypes="0" containsString="0" containsNumber="1" containsInteger="1" minValue="0" maxValue="79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OHAMMED DASTAN" refreshedDate="45323.654849537037" createdVersion="6" refreshedVersion="8" minRefreshableVersion="3" recordCount="4459" xr:uid="{555B1E74-29AC-4136-ADF7-7E17E1769EE6}">
  <cacheSource type="worksheet">
    <worksheetSource ref="A1:P4460" sheet="Data-Origin"/>
  </cacheSource>
  <cacheFields count="18">
    <cacheField name="LocationID" numFmtId="0">
      <sharedItems containsString="0" containsBlank="1" containsNumber="1" containsInteger="1" minValue="1101001" maxValue="3604015"/>
    </cacheField>
    <cacheField name="MasterID" numFmtId="0">
      <sharedItems containsString="0" containsBlank="1" containsNumber="1" containsInteger="1" minValue="1" maxValue="2808073112"/>
    </cacheField>
    <cacheField name="PlaceId" numFmtId="0">
      <sharedItems containsSemiMixedTypes="0" containsString="0" containsNumber="1" containsInteger="1" minValue="5" maxValue="34171"/>
    </cacheField>
    <cacheField name="ODK_DateOfSubmission" numFmtId="164">
      <sharedItems containsSemiMixedTypes="0" containsNonDate="0" containsDate="1" containsString="0" minDate="2018-05-10T21:42:44" maxDate="2023-12-25T00:00:00"/>
    </cacheField>
    <cacheField name="ReturneeIndexRoundNum" numFmtId="0">
      <sharedItems containsMixedTypes="1" containsNumber="1" containsInteger="1" minValue="1" maxValue="131"/>
    </cacheField>
    <cacheField name="GovernorateE" numFmtId="0">
      <sharedItems containsBlank="1" count="19">
        <s v="Anbar"/>
        <s v="Diyala"/>
        <s v="Kirkuk"/>
        <s v="Ninewa"/>
        <s v="Salah al-Din"/>
        <s v="Dahuk"/>
        <s v="Sulaymaniyah"/>
        <s v="Babylon"/>
        <s v="Baghdad"/>
        <s v="Kerbala"/>
        <s v="Basrah"/>
        <s v="Missan"/>
        <s v="Muthanna"/>
        <s v="Thi-Qar"/>
        <s v="Qadissiya"/>
        <s v="Wassit"/>
        <s v="Najaf"/>
        <s v="Erbil"/>
        <m u="1"/>
      </sharedItems>
      <fieldGroup par="17"/>
    </cacheField>
    <cacheField name="DistrictE" numFmtId="0">
      <sharedItems/>
    </cacheField>
    <cacheField name="SubDistrictE" numFmtId="0">
      <sharedItems/>
    </cacheField>
    <cacheField name="LocationE" numFmtId="0">
      <sharedItems/>
    </cacheField>
    <cacheField name="LocationA" numFmtId="0">
      <sharedItems/>
    </cacheField>
    <cacheField name="Latitude" numFmtId="0">
      <sharedItems containsSemiMixedTypes="0" containsString="0" containsNumber="1" minValue="30.226946099999999" maxValue="37.1977073109"/>
    </cacheField>
    <cacheField name="Longitude" numFmtId="0">
      <sharedItems containsSemiMixedTypes="0" containsString="0" containsNumber="1" minValue="40.9747798" maxValue="47.891802576899998"/>
    </cacheField>
    <cacheField name="ReturneeFromAbroadIndividualsNum" numFmtId="0">
      <sharedItems containsSemiMixedTypes="0" containsString="0" containsNumber="1" containsInteger="1" minValue="1" maxValue="900"/>
    </cacheField>
    <cacheField name="MigrationCountry" numFmtId="0">
      <sharedItems containsBlank="1" count="46">
        <s v="Jordan"/>
        <s v="Turkey"/>
        <s v="Austria"/>
        <s v="Belgium"/>
        <s v="Bulgaria"/>
        <s v="Germany"/>
        <s v="Finland"/>
        <s v="Algeria"/>
        <s v="United Arab Emirates"/>
        <s v="Other"/>
        <s v="Iran"/>
        <s v="Syrian Arab Republic"/>
        <s v="Lebanon"/>
        <s v="Norway"/>
        <s v="France"/>
        <s v="Greece"/>
        <s v="Netherlands"/>
        <s v="Kuwait"/>
        <s v="United Kingdom"/>
        <s v="Sweden"/>
        <s v="Italy"/>
        <s v="Denmark"/>
        <s v="Libya"/>
        <s v="USA"/>
        <s v="Switzerland"/>
        <s v="India"/>
        <s v="Australia"/>
        <s v="Egypt"/>
        <s v="Romania"/>
        <s v="Morocco"/>
        <s v="Canada"/>
        <s v="Oman"/>
        <s v="Yemen"/>
        <s v="Saudi Arabia"/>
        <s v="Malaysia"/>
        <s v="New Zealand"/>
        <s v=" Australia"/>
        <s v=" Austria"/>
        <s v="Poland"/>
        <s v="Lithuania"/>
        <s v="Belarus"/>
        <s v="Latvia"/>
        <m u="1"/>
        <s v="Netherlands (the)" u="1"/>
        <s v="Syria" u="1"/>
        <s v="Iran (Islamic Republic of)" u="1"/>
      </sharedItems>
      <fieldGroup par="16"/>
    </cacheField>
    <cacheField name="IndividualsNum" numFmtId="0">
      <sharedItems containsSemiMixedTypes="0" containsString="0" containsNumber="1" containsInteger="1" minValue="0" maxValue="795"/>
    </cacheField>
    <cacheField name="Month" numFmtId="0">
      <sharedItems/>
    </cacheField>
    <cacheField name="MigrationCountry2" numFmtId="0" databaseField="0">
      <fieldGroup base="13">
        <discretePr count="46">
          <x v="0"/>
          <x v="1"/>
          <x v="2"/>
          <x v="3"/>
          <x v="15"/>
          <x v="4"/>
          <x v="5"/>
          <x v="15"/>
          <x v="15"/>
          <x v="15"/>
          <x v="12"/>
          <x v="6"/>
          <x v="15"/>
          <x v="15"/>
          <x v="15"/>
          <x v="7"/>
          <x v="8"/>
          <x v="15"/>
          <x v="9"/>
          <x v="10"/>
          <x v="15"/>
          <x v="15"/>
          <x v="15"/>
          <x v="11"/>
          <x v="15"/>
          <x v="15"/>
          <x v="15"/>
          <x v="15"/>
          <x v="15"/>
          <x v="15"/>
          <x v="15"/>
          <x v="15"/>
          <x v="15"/>
          <x v="13"/>
          <x v="15"/>
          <x v="18"/>
          <x v="19"/>
          <x v="17"/>
          <x v="21"/>
          <x v="24"/>
          <x v="22"/>
          <x v="23"/>
          <x v="20"/>
          <x v="14"/>
          <x v="16"/>
          <x v="15"/>
        </discretePr>
        <groupItems count="25">
          <s v="Jordan"/>
          <s v="Turkey"/>
          <s v="Austria"/>
          <s v="Belgium"/>
          <s v="Germany"/>
          <s v="Finland"/>
          <s v="Syrian Arab Republic"/>
          <s v="Greece"/>
          <s v="Netherlands"/>
          <s v="United Kingdom"/>
          <s v="Sweden"/>
          <s v="USA"/>
          <s v="Iran"/>
          <s v="Saudi Arabia"/>
          <s v="Netherlands (the)"/>
          <s v="Group1"/>
          <s v="Syria"/>
          <s v=" Austria"/>
          <s v="New Zealand"/>
          <s v=" Australia"/>
          <m/>
          <s v="Poland"/>
          <s v="Belarus"/>
          <s v="Latvia"/>
          <s v="Lithuania"/>
        </groupItems>
      </fieldGroup>
    </cacheField>
    <cacheField name="GovernorateE2" numFmtId="0" databaseField="0">
      <fieldGroup base="5">
        <discretePr count="19">
          <x v="0"/>
          <x v="11"/>
          <x v="1"/>
          <x v="2"/>
          <x v="3"/>
          <x v="4"/>
          <x v="5"/>
          <x v="11"/>
          <x v="6"/>
          <x v="7"/>
          <x v="8"/>
          <x v="11"/>
          <x v="11"/>
          <x v="9"/>
          <x v="10"/>
          <x v="12"/>
          <x v="14"/>
          <x v="15"/>
          <x v="13"/>
        </discretePr>
        <groupItems count="16">
          <s v="Anbar"/>
          <s v="Kirkuk"/>
          <s v="Ninewa"/>
          <s v="Salah al-Din"/>
          <s v="Dahuk"/>
          <s v="Sulaymaniyah"/>
          <s v="Baghdad"/>
          <s v="Kerbala"/>
          <s v="Basrah"/>
          <s v="Thi-Qar"/>
          <s v="Qadissiya"/>
          <s v="Group1"/>
          <s v="Wassit"/>
          <m/>
          <s v="Najaf"/>
          <s v="Erbil"/>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07">
  <r>
    <n v="2101002"/>
    <n v="210100281"/>
    <n v="23647"/>
    <d v="2018-06-10T14:30:58"/>
    <n v="1"/>
    <x v="0"/>
    <x v="0"/>
    <s v="Al-Obiadi"/>
    <s v="Al Aubaidi Al Qadima"/>
    <s v="العبيدي القديمة "/>
    <n v="34.420203306499999"/>
    <n v="41.201458801000001"/>
    <n v="12"/>
    <x v="0"/>
    <x v="0"/>
  </r>
  <r>
    <n v="2101020"/>
    <n v="210102081"/>
    <n v="23790"/>
    <d v="2018-06-07T13:16:51"/>
    <n v="1"/>
    <x v="0"/>
    <x v="0"/>
    <s v="Markaz Al-Ka'im"/>
    <s v="Hay Al Shuhadaa"/>
    <s v="حي الشهداء"/>
    <n v="34.373790099499999"/>
    <n v="41.0633148386"/>
    <n v="18"/>
    <x v="1"/>
    <x v="0"/>
  </r>
  <r>
    <n v="2103001"/>
    <n v="210300181"/>
    <n v="248"/>
    <d v="2018-06-06T21:05:25"/>
    <n v="1"/>
    <x v="0"/>
    <x v="1"/>
    <s v="Markaz Ana"/>
    <s v="Al bor (Shishan)"/>
    <s v="حي العبور"/>
    <n v="34.366788054700002"/>
    <n v="41.974433247900002"/>
    <n v="20"/>
    <x v="2"/>
    <x v="0"/>
  </r>
  <r>
    <n v="2103001"/>
    <n v="210300184"/>
    <n v="248"/>
    <d v="2018-07-27T16:22:04"/>
    <n v="2"/>
    <x v="0"/>
    <x v="1"/>
    <s v="Markaz Ana"/>
    <s v="Al bor (Shishan)"/>
    <s v="حي العبور"/>
    <n v="34.366788054700002"/>
    <n v="41.974433247900002"/>
    <n v="20"/>
    <x v="3"/>
    <x v="1"/>
  </r>
  <r>
    <n v="2103001"/>
    <n v="210300186"/>
    <n v="248"/>
    <d v="2018-08-30T16:03:52"/>
    <n v="3"/>
    <x v="0"/>
    <x v="1"/>
    <s v="Markaz Ana"/>
    <s v="Al bor (Shishan)"/>
    <s v="حي العبور"/>
    <n v="34.366788054700002"/>
    <n v="41.974433247900002"/>
    <n v="20"/>
    <x v="4"/>
    <x v="2"/>
  </r>
  <r>
    <n v="2103001"/>
    <n v="210300190"/>
    <n v="248"/>
    <d v="2018-10-26T13:52:16"/>
    <n v="5"/>
    <x v="0"/>
    <x v="1"/>
    <s v="Markaz Ana"/>
    <s v="Al bor (Shishan)"/>
    <s v="حي العبور"/>
    <n v="34.366788054700002"/>
    <n v="41.974433247900002"/>
    <n v="20"/>
    <x v="5"/>
    <x v="3"/>
  </r>
  <r>
    <n v="2103003"/>
    <n v="210300381"/>
    <n v="252"/>
    <d v="2018-06-09T18:49:31"/>
    <n v="1"/>
    <x v="0"/>
    <x v="1"/>
    <s v="Markaz Ana"/>
    <s v="Al Tadamon"/>
    <s v="حي التضامن"/>
    <n v="34.364280129100003"/>
    <n v="41.981453092999999"/>
    <n v="24"/>
    <x v="6"/>
    <x v="0"/>
  </r>
  <r>
    <n v="2103003"/>
    <n v="210300384"/>
    <n v="252"/>
    <d v="2018-07-28T15:39:57"/>
    <n v="2"/>
    <x v="0"/>
    <x v="1"/>
    <s v="Markaz Ana"/>
    <s v="Al Tadamon"/>
    <s v="حي التضامن"/>
    <n v="34.364280129100003"/>
    <n v="41.981453092999999"/>
    <n v="24"/>
    <x v="7"/>
    <x v="1"/>
  </r>
  <r>
    <n v="2103003"/>
    <n v="210300386"/>
    <n v="252"/>
    <d v="2018-08-31T13:18:50"/>
    <n v="3"/>
    <x v="0"/>
    <x v="1"/>
    <s v="Markaz Ana"/>
    <s v="Al Tadamon"/>
    <s v="حي التضامن"/>
    <n v="34.364280129100003"/>
    <n v="41.981453092999999"/>
    <n v="24"/>
    <x v="8"/>
    <x v="2"/>
  </r>
  <r>
    <n v="2103003"/>
    <n v="210300390"/>
    <n v="252"/>
    <d v="2018-10-27T12:00:38"/>
    <n v="5"/>
    <x v="0"/>
    <x v="1"/>
    <s v="Markaz Ana"/>
    <s v="Al Tadamon"/>
    <s v="حي التضامن"/>
    <n v="34.364280129100003"/>
    <n v="41.981453092999999"/>
    <n v="24"/>
    <x v="9"/>
    <x v="3"/>
  </r>
  <r>
    <n v="2103005"/>
    <n v="210300581"/>
    <n v="250"/>
    <d v="2018-06-07T15:12:54"/>
    <n v="1"/>
    <x v="0"/>
    <x v="1"/>
    <s v="Markaz Ana"/>
    <s v="Hay Al Nasir"/>
    <s v="حي النصر"/>
    <n v="34.367794222900002"/>
    <n v="41.992720046999999"/>
    <n v="30"/>
    <x v="1"/>
    <x v="0"/>
  </r>
  <r>
    <n v="2103005"/>
    <n v="210300584"/>
    <n v="250"/>
    <d v="2018-07-27T16:22:33"/>
    <n v="2"/>
    <x v="0"/>
    <x v="1"/>
    <s v="Markaz Ana"/>
    <s v="Hay Al Nasir"/>
    <s v="حي النصر"/>
    <n v="34.367794222900002"/>
    <n v="41.992720046999999"/>
    <n v="30"/>
    <x v="3"/>
    <x v="1"/>
  </r>
  <r>
    <n v="2103005"/>
    <n v="210300586"/>
    <n v="250"/>
    <d v="2018-08-30T16:03:55"/>
    <n v="3"/>
    <x v="0"/>
    <x v="1"/>
    <s v="Markaz Ana"/>
    <s v="Hay Al Nasir"/>
    <s v="حي النصر"/>
    <n v="34.367794222900002"/>
    <n v="41.992720046999999"/>
    <n v="30"/>
    <x v="4"/>
    <x v="2"/>
  </r>
  <r>
    <n v="2103005"/>
    <n v="210300590"/>
    <n v="250"/>
    <d v="2018-10-26T13:52:33"/>
    <n v="5"/>
    <x v="0"/>
    <x v="1"/>
    <s v="Markaz Ana"/>
    <s v="Hay Al Nasir"/>
    <s v="حي النصر"/>
    <n v="34.367794222900002"/>
    <n v="41.992720046999999"/>
    <n v="30"/>
    <x v="5"/>
    <x v="3"/>
  </r>
  <r>
    <n v="2103006"/>
    <n v="210300681"/>
    <n v="251"/>
    <d v="2018-06-09T18:49:22"/>
    <n v="1"/>
    <x v="0"/>
    <x v="1"/>
    <s v="Markaz Ana"/>
    <s v="Hay Al Qadissiyah"/>
    <s v="حي القادسية"/>
    <n v="34.377490889800001"/>
    <n v="41.983374618299997"/>
    <n v="90"/>
    <x v="6"/>
    <x v="0"/>
  </r>
  <r>
    <n v="2103006"/>
    <n v="210300684"/>
    <n v="251"/>
    <d v="2018-07-28T15:22:01"/>
    <n v="2"/>
    <x v="0"/>
    <x v="1"/>
    <s v="Markaz Ana"/>
    <s v="Hay Al Qadissiyah"/>
    <s v="حي القادسية"/>
    <n v="34.377490889800001"/>
    <n v="41.983374618299997"/>
    <n v="90"/>
    <x v="7"/>
    <x v="1"/>
  </r>
  <r>
    <n v="2103006"/>
    <n v="210300686"/>
    <n v="251"/>
    <d v="2018-08-30T16:03:56"/>
    <n v="3"/>
    <x v="0"/>
    <x v="1"/>
    <s v="Markaz Ana"/>
    <s v="Hay Al Qadissiyah"/>
    <s v="حي القادسية"/>
    <n v="34.377490889800001"/>
    <n v="41.983374618299997"/>
    <n v="90"/>
    <x v="4"/>
    <x v="2"/>
  </r>
  <r>
    <n v="2103006"/>
    <n v="210300690"/>
    <n v="251"/>
    <d v="2018-10-27T12:00:38"/>
    <n v="5"/>
    <x v="0"/>
    <x v="1"/>
    <s v="Markaz Ana"/>
    <s v="Hay Al Qadissiyah"/>
    <s v="حي القادسية"/>
    <n v="34.377490889800001"/>
    <n v="41.983374618299997"/>
    <n v="90"/>
    <x v="9"/>
    <x v="3"/>
  </r>
  <r>
    <n v="2103007"/>
    <n v="210300781"/>
    <n v="253"/>
    <d v="2018-06-09T19:58:10"/>
    <n v="1"/>
    <x v="0"/>
    <x v="1"/>
    <s v="Markaz Ana"/>
    <s v="Hay Al Salam"/>
    <s v="حي السلام"/>
    <n v="34.371505609099998"/>
    <n v="41.974901279400001"/>
    <n v="24"/>
    <x v="6"/>
    <x v="0"/>
  </r>
  <r>
    <n v="2103007"/>
    <n v="210300784"/>
    <n v="253"/>
    <d v="2018-07-28T16:01:55"/>
    <n v="2"/>
    <x v="0"/>
    <x v="1"/>
    <s v="Markaz Ana"/>
    <s v="Hay Al Salam"/>
    <s v="حي السلام"/>
    <n v="34.371505609099998"/>
    <n v="41.974901279400001"/>
    <n v="24"/>
    <x v="7"/>
    <x v="1"/>
  </r>
  <r>
    <n v="2103007"/>
    <n v="210300786"/>
    <n v="253"/>
    <d v="2018-08-31T13:18:55"/>
    <n v="3"/>
    <x v="0"/>
    <x v="1"/>
    <s v="Markaz Ana"/>
    <s v="Hay Al Salam"/>
    <s v="حي السلام"/>
    <n v="34.371505609099998"/>
    <n v="41.974901279400001"/>
    <n v="24"/>
    <x v="8"/>
    <x v="2"/>
  </r>
  <r>
    <n v="2103007"/>
    <n v="210300790"/>
    <n v="253"/>
    <d v="2018-10-27T22:49:18"/>
    <n v="5"/>
    <x v="0"/>
    <x v="1"/>
    <s v="Markaz Ana"/>
    <s v="Hay Al Salam"/>
    <s v="حي السلام"/>
    <n v="34.371505609099998"/>
    <n v="41.974901279400001"/>
    <n v="24"/>
    <x v="9"/>
    <x v="3"/>
  </r>
  <r>
    <n v="2103008"/>
    <n v="210300881"/>
    <n v="249"/>
    <d v="2018-06-07T14:29:24"/>
    <n v="1"/>
    <x v="0"/>
    <x v="1"/>
    <s v="Markaz Ana"/>
    <s v="Hay Al Tammem"/>
    <s v="حي التأميم"/>
    <n v="34.368378021700003"/>
    <n v="41.995760453899997"/>
    <n v="27"/>
    <x v="1"/>
    <x v="0"/>
  </r>
  <r>
    <n v="2103008"/>
    <n v="210300884"/>
    <n v="249"/>
    <d v="2018-07-27T16:22:13"/>
    <n v="2"/>
    <x v="0"/>
    <x v="1"/>
    <s v="Markaz Ana"/>
    <s v="Hay Al Tammem"/>
    <s v="حي التأميم"/>
    <n v="34.368378021700003"/>
    <n v="41.995760453899997"/>
    <n v="27"/>
    <x v="3"/>
    <x v="1"/>
  </r>
  <r>
    <n v="2103008"/>
    <n v="210300886"/>
    <n v="249"/>
    <d v="2018-08-30T16:03:53"/>
    <n v="3"/>
    <x v="0"/>
    <x v="1"/>
    <s v="Markaz Ana"/>
    <s v="Hay Al Tammem"/>
    <s v="حي التأميم"/>
    <n v="34.368378021700003"/>
    <n v="41.995760453899997"/>
    <n v="27"/>
    <x v="4"/>
    <x v="2"/>
  </r>
  <r>
    <n v="2103008"/>
    <n v="210300890"/>
    <n v="249"/>
    <d v="2018-10-26T13:52:32"/>
    <n v="5"/>
    <x v="0"/>
    <x v="1"/>
    <s v="Markaz Ana"/>
    <s v="Hay Al Tammem"/>
    <s v="حي التأميم"/>
    <n v="34.368378021700003"/>
    <n v="41.995760453899997"/>
    <n v="27"/>
    <x v="5"/>
    <x v="3"/>
  </r>
  <r>
    <n v="2104001"/>
    <n v="210400181"/>
    <n v="200"/>
    <d v="2018-06-05T18:52:28"/>
    <n v="1"/>
    <x v="0"/>
    <x v="2"/>
    <s v="Markaz Ra'ua"/>
    <s v="Al Askaree"/>
    <s v="حي العسكري"/>
    <n v="34.484087335200002"/>
    <n v="41.917922220999998"/>
    <n v="2"/>
    <x v="10"/>
    <x v="0"/>
  </r>
  <r>
    <n v="2105006"/>
    <n v="210500683"/>
    <n v="22864"/>
    <d v="2018-07-11T10:52:30"/>
    <n v="2"/>
    <x v="0"/>
    <x v="3"/>
    <s v="Al-Amirya"/>
    <s v="Al Husi"/>
    <s v="الحصي"/>
    <n v="33.271725399899999"/>
    <n v="43.7984546681"/>
    <n v="2"/>
    <x v="11"/>
    <x v="1"/>
  </r>
  <r>
    <n v="2105013"/>
    <n v="210501379"/>
    <n v="169"/>
    <d v="2018-05-13T18:33:12"/>
    <n v="1"/>
    <x v="0"/>
    <x v="3"/>
    <s v="Markaz Falluja"/>
    <s v="Al Shurta"/>
    <s v="حي الشرطة"/>
    <n v="33.3638970664"/>
    <n v="43.794916757599999"/>
    <n v="14"/>
    <x v="12"/>
    <x v="4"/>
  </r>
  <r>
    <n v="2105027"/>
    <n v="210502779"/>
    <n v="324"/>
    <d v="2018-05-13T02:34:26"/>
    <n v="1"/>
    <x v="0"/>
    <x v="3"/>
    <s v="Al-Amirya"/>
    <s v="Albu Aifan"/>
    <s v="البوعيفان"/>
    <n v="33.3027930234"/>
    <n v="43.752279838299998"/>
    <n v="12"/>
    <x v="12"/>
    <x v="4"/>
  </r>
  <r>
    <n v="2105027"/>
    <n v="210502783"/>
    <n v="324"/>
    <d v="2018-07-11T09:46:35"/>
    <n v="2"/>
    <x v="0"/>
    <x v="3"/>
    <s v="Al-Amirya"/>
    <s v="Albu Aifan"/>
    <s v="البوعيفان"/>
    <n v="33.3027930234"/>
    <n v="43.752279838299998"/>
    <n v="4"/>
    <x v="11"/>
    <x v="1"/>
  </r>
  <r>
    <n v="2105027"/>
    <n v="210502787"/>
    <n v="324"/>
    <d v="2018-09-14T15:35:35"/>
    <n v="4"/>
    <x v="0"/>
    <x v="3"/>
    <s v="Al-Amirya"/>
    <s v="Albu Aifan"/>
    <s v="البوعيفان"/>
    <n v="33.3027930234"/>
    <n v="43.752279838299998"/>
    <n v="4"/>
    <x v="13"/>
    <x v="5"/>
  </r>
  <r>
    <n v="2105044"/>
    <n v="210504485"/>
    <n v="173"/>
    <d v="2018-08-17T22:13:31"/>
    <n v="3"/>
    <x v="0"/>
    <x v="3"/>
    <s v="Markaz Falluja"/>
    <s v="Al-jamhuriya"/>
    <s v="الجمهورية"/>
    <n v="33.350251614999998"/>
    <n v="43.773393547200001"/>
    <n v="2"/>
    <x v="14"/>
    <x v="2"/>
  </r>
  <r>
    <n v="2105054"/>
    <n v="210505483"/>
    <n v="319"/>
    <d v="2018-07-11T09:35:40"/>
    <n v="2"/>
    <x v="0"/>
    <x v="3"/>
    <s v="Markaz Falluja"/>
    <s v="Al-Zuwayiah"/>
    <s v="قرية الزوية "/>
    <n v="33.339314138399999"/>
    <n v="43.747196419300003"/>
    <n v="4"/>
    <x v="11"/>
    <x v="1"/>
  </r>
  <r>
    <n v="2105054"/>
    <n v="210505485"/>
    <n v="319"/>
    <d v="2018-08-16T14:29:42"/>
    <n v="3"/>
    <x v="0"/>
    <x v="3"/>
    <s v="Markaz Falluja"/>
    <s v="Al-Zuwayiah"/>
    <s v="قرية الزوية "/>
    <n v="33.339314138399999"/>
    <n v="43.747196419300003"/>
    <n v="3"/>
    <x v="15"/>
    <x v="2"/>
  </r>
  <r>
    <n v="2105063"/>
    <n v="210506379"/>
    <n v="121"/>
    <d v="2018-05-12T19:55:43"/>
    <n v="1"/>
    <x v="0"/>
    <x v="3"/>
    <s v="Markaz Falluja"/>
    <s v="Nazal"/>
    <s v="حي نزال"/>
    <n v="33.345650854799999"/>
    <n v="43.788615767099998"/>
    <n v="7"/>
    <x v="16"/>
    <x v="4"/>
  </r>
  <r>
    <n v="2105083"/>
    <n v="210508379"/>
    <n v="128"/>
    <d v="2018-05-13T18:12:39"/>
    <n v="1"/>
    <x v="0"/>
    <x v="3"/>
    <s v="Markaz Falluja"/>
    <s v="Hay Al Askari"/>
    <s v="الحي العسكري"/>
    <n v="33.361519999999999"/>
    <n v="43.804450000000003"/>
    <n v="20"/>
    <x v="12"/>
    <x v="4"/>
  </r>
  <r>
    <n v="2105083"/>
    <n v="210508383"/>
    <n v="128"/>
    <d v="2018-07-16T14:49:49"/>
    <n v="2"/>
    <x v="0"/>
    <x v="3"/>
    <s v="Markaz Falluja"/>
    <s v="Hay Al Askari"/>
    <s v="الحي العسكري"/>
    <n v="33.361519999999999"/>
    <n v="43.804450000000003"/>
    <n v="12"/>
    <x v="17"/>
    <x v="1"/>
  </r>
  <r>
    <n v="2105084"/>
    <n v="210508479"/>
    <n v="125"/>
    <d v="2018-05-13T21:50:56"/>
    <n v="1"/>
    <x v="0"/>
    <x v="3"/>
    <s v="Markaz Falluja"/>
    <s v="Hay Al Dhubbat"/>
    <s v="حي الضباط"/>
    <n v="33.357419999999998"/>
    <n v="43.795020000000001"/>
    <n v="25"/>
    <x v="12"/>
    <x v="4"/>
  </r>
  <r>
    <n v="2105084"/>
    <n v="210508483"/>
    <n v="125"/>
    <d v="2018-07-16T15:07:55"/>
    <n v="2"/>
    <x v="0"/>
    <x v="3"/>
    <s v="Markaz Falluja"/>
    <s v="Hay Al Dhubbat"/>
    <s v="حي الضباط"/>
    <n v="33.357419999999998"/>
    <n v="43.795020000000001"/>
    <n v="3"/>
    <x v="17"/>
    <x v="1"/>
  </r>
  <r>
    <n v="2105085"/>
    <n v="210508579"/>
    <n v="29700"/>
    <d v="2018-05-14T14:28:49"/>
    <n v="1"/>
    <x v="0"/>
    <x v="3"/>
    <s v="Markaz Falluja"/>
    <s v="Al Jaghify Al Thaniya"/>
    <s v="الجغيفي الثانية"/>
    <n v="33.374969999999998"/>
    <n v="43.801859999999998"/>
    <n v="14"/>
    <x v="18"/>
    <x v="4"/>
  </r>
  <r>
    <n v="2105088"/>
    <n v="210508879"/>
    <n v="31877"/>
    <d v="2018-05-14T11:15:01"/>
    <n v="1"/>
    <x v="0"/>
    <x v="3"/>
    <s v="Al-Amirya"/>
    <s v="Al-Ekhaa Compaund"/>
    <s v="مجمع الاخاء السكني"/>
    <n v="33.164023992799997"/>
    <n v="43.862661492599997"/>
    <n v="18"/>
    <x v="18"/>
    <x v="4"/>
  </r>
  <r>
    <n v="2105088"/>
    <n v="210508883"/>
    <n v="31877"/>
    <d v="2018-07-15T23:48:45"/>
    <n v="2"/>
    <x v="0"/>
    <x v="3"/>
    <s v="Al-Amirya"/>
    <s v="Al-Ekhaa Compaund"/>
    <s v="مجمع الاخاء السكني"/>
    <n v="33.164023992799997"/>
    <n v="43.862661492599997"/>
    <n v="6"/>
    <x v="19"/>
    <x v="1"/>
  </r>
  <r>
    <n v="2105088"/>
    <n v="210508886"/>
    <n v="31877"/>
    <d v="2018-08-19T23:27:54"/>
    <n v="3"/>
    <x v="0"/>
    <x v="3"/>
    <s v="Al-Amirya"/>
    <s v="Al-Ekhaa Compaund"/>
    <s v="مجمع الاخاء السكني"/>
    <n v="33.164023992799997"/>
    <n v="43.862661492599997"/>
    <n v="2"/>
    <x v="20"/>
    <x v="2"/>
  </r>
  <r>
    <n v="2106020"/>
    <n v="210602081"/>
    <n v="239"/>
    <d v="2018-06-06T16:16:50"/>
    <n v="1"/>
    <x v="0"/>
    <x v="4"/>
    <s v="Markaz Haditha"/>
    <s v="Hay Al Rifay"/>
    <s v="حي الرفاعي"/>
    <n v="34.143738003800003"/>
    <n v="42.382747823099997"/>
    <n v="14"/>
    <x v="2"/>
    <x v="0"/>
  </r>
  <r>
    <n v="2106037"/>
    <n v="210603781"/>
    <n v="23805"/>
    <d v="2018-06-07T17:21:32"/>
    <n v="1"/>
    <x v="0"/>
    <x v="4"/>
    <s v="Markaz Haditha"/>
    <s v="Hay Al-shikh Al Hadid"/>
    <s v="حي شيخ حديد"/>
    <n v="34.1530680511"/>
    <n v="42.381009810099997"/>
    <n v="6"/>
    <x v="1"/>
    <x v="0"/>
  </r>
  <r>
    <n v="2106044"/>
    <n v="210604481"/>
    <n v="23820"/>
    <d v="2018-06-10T09:00:02"/>
    <n v="1"/>
    <x v="0"/>
    <x v="4"/>
    <s v="Al-Haqlaniya"/>
    <s v="Hay K 28"/>
    <s v="مجمع ك 28 (( كي ثري ))"/>
    <n v="34.071823926699999"/>
    <n v="42.366215669299997"/>
    <n v="8"/>
    <x v="0"/>
    <x v="0"/>
  </r>
  <r>
    <n v="2106044"/>
    <n v="210604492"/>
    <n v="23820"/>
    <d v="2019-01-21T08:49:36"/>
    <n v="7"/>
    <x v="0"/>
    <x v="4"/>
    <s v="Al-Haqlaniya"/>
    <s v="Hay K 28"/>
    <s v="مجمع ك 28 (( كي ثري ))"/>
    <n v="34.071823926699999"/>
    <n v="42.366215669299997"/>
    <n v="3"/>
    <x v="21"/>
    <x v="6"/>
  </r>
  <r>
    <n v="2107013"/>
    <n v="210701380"/>
    <n v="152"/>
    <d v="2018-05-22T11:37:40"/>
    <n v="1"/>
    <x v="0"/>
    <x v="5"/>
    <s v="Markaz Heet"/>
    <s v="Al Muhamdee"/>
    <s v="المحمدي "/>
    <n v="33.5595164852"/>
    <n v="42.898607744800003"/>
    <n v="12"/>
    <x v="22"/>
    <x v="4"/>
  </r>
  <r>
    <n v="2107016"/>
    <n v="210701680"/>
    <n v="24113"/>
    <d v="2018-05-27T13:24:55"/>
    <n v="1"/>
    <x v="0"/>
    <x v="5"/>
    <s v="Markaz Heet"/>
    <s v="Al Salkah"/>
    <s v="السكلة"/>
    <n v="33.641821774199997"/>
    <n v="42.828208916800001"/>
    <n v="6"/>
    <x v="23"/>
    <x v="4"/>
  </r>
  <r>
    <n v="2107016"/>
    <n v="210701688"/>
    <n v="24113"/>
    <d v="2018-09-26T13:01:07"/>
    <n v="4"/>
    <x v="0"/>
    <x v="5"/>
    <s v="Markaz Heet"/>
    <s v="Al Salkah"/>
    <s v="السكلة"/>
    <n v="33.641821774199997"/>
    <n v="42.828208916800001"/>
    <n v="2"/>
    <x v="24"/>
    <x v="5"/>
  </r>
  <r>
    <n v="2107018"/>
    <n v="210701886"/>
    <n v="24114"/>
    <d v="2018-08-31T14:46:10"/>
    <n v="3"/>
    <x v="0"/>
    <x v="5"/>
    <s v="Kubaisa"/>
    <s v="Al Shuqaq"/>
    <s v="الشقق"/>
    <n v="33.593368497699998"/>
    <n v="42.620006993899999"/>
    <n v="2"/>
    <x v="8"/>
    <x v="2"/>
  </r>
  <r>
    <n v="2107030"/>
    <n v="210703084"/>
    <n v="21323"/>
    <d v="2018-07-28T14:39:26"/>
    <n v="2"/>
    <x v="0"/>
    <x v="5"/>
    <s v="Al-Baghdady"/>
    <s v="Al-Mujama Al-Sakani"/>
    <s v="الحي السكني"/>
    <n v="33.921173402199997"/>
    <n v="42.525710774899999"/>
    <n v="3"/>
    <x v="7"/>
    <x v="1"/>
  </r>
  <r>
    <n v="2107031"/>
    <n v="210703180"/>
    <n v="23827"/>
    <d v="2018-05-23T15:13:16"/>
    <n v="1"/>
    <x v="0"/>
    <x v="5"/>
    <s v="Markaz Heet"/>
    <s v="Al-Qalqalah"/>
    <s v="القلقة "/>
    <n v="33.642898913400003"/>
    <n v="42.822803868400001"/>
    <n v="12"/>
    <x v="25"/>
    <x v="4"/>
  </r>
  <r>
    <n v="2107031"/>
    <n v="210703184"/>
    <n v="23827"/>
    <d v="2018-07-29T11:04:27"/>
    <n v="2"/>
    <x v="0"/>
    <x v="5"/>
    <s v="Markaz Heet"/>
    <s v="Al-Qalqalah"/>
    <s v="القلقة "/>
    <n v="33.642898913400003"/>
    <n v="42.822803868400001"/>
    <n v="4"/>
    <x v="26"/>
    <x v="1"/>
  </r>
  <r>
    <n v="2107033"/>
    <n v="210703384"/>
    <n v="136"/>
    <d v="2018-07-27T17:38:15"/>
    <n v="2"/>
    <x v="0"/>
    <x v="5"/>
    <s v="Al-Baghdady"/>
    <s v="Al-shuhda?a"/>
    <s v="الشهداء"/>
    <n v="33.886378170699999"/>
    <n v="42.5222809236"/>
    <n v="3"/>
    <x v="3"/>
    <x v="1"/>
  </r>
  <r>
    <n v="2107034"/>
    <n v="210703480"/>
    <n v="23831"/>
    <d v="2018-05-24T19:01:41"/>
    <n v="1"/>
    <x v="0"/>
    <x v="5"/>
    <s v="Markaz Heet"/>
    <s v="Al-Sikak"/>
    <s v="السكك"/>
    <n v="33.629583566000001"/>
    <n v="42.818902129999998"/>
    <n v="8"/>
    <x v="27"/>
    <x v="4"/>
  </r>
  <r>
    <n v="2107045"/>
    <n v="210704580"/>
    <n v="228"/>
    <d v="2018-05-22T15:19:56"/>
    <n v="1"/>
    <x v="0"/>
    <x v="5"/>
    <s v="Markaz Heet"/>
    <s v="Hay al Jury"/>
    <s v="الجري"/>
    <n v="33.637210713599998"/>
    <n v="42.827926054300001"/>
    <n v="23"/>
    <x v="22"/>
    <x v="4"/>
  </r>
  <r>
    <n v="2107053"/>
    <n v="210705384"/>
    <n v="219"/>
    <d v="2018-07-28T14:41:58"/>
    <n v="2"/>
    <x v="0"/>
    <x v="5"/>
    <s v="Markaz Heet"/>
    <s v="Hay Al-Jabal"/>
    <s v="الجبل "/>
    <n v="33.638928848699997"/>
    <n v="42.818331500299998"/>
    <n v="2"/>
    <x v="7"/>
    <x v="1"/>
  </r>
  <r>
    <n v="2107061"/>
    <n v="210706184"/>
    <n v="226"/>
    <d v="2018-07-28T00:40:46"/>
    <n v="2"/>
    <x v="0"/>
    <x v="5"/>
    <s v="Kubaisa"/>
    <s v="Hay Al-Zuhoor"/>
    <s v="حي الزهور"/>
    <n v="33.586445616600002"/>
    <n v="42.615864550700003"/>
    <n v="2"/>
    <x v="7"/>
    <x v="1"/>
  </r>
  <r>
    <n v="2107063"/>
    <n v="210706380"/>
    <n v="41"/>
    <d v="2018-05-20T14:43:12"/>
    <n v="1"/>
    <x v="0"/>
    <x v="5"/>
    <s v="Al-Baghdady"/>
    <s v="Jubbah"/>
    <s v="جبة "/>
    <n v="33.912429527199997"/>
    <n v="42.544014333500002"/>
    <n v="12"/>
    <x v="28"/>
    <x v="4"/>
  </r>
  <r>
    <n v="2107065"/>
    <n v="210706584"/>
    <n v="5"/>
    <d v="2018-07-27T00:02:21"/>
    <n v="2"/>
    <x v="0"/>
    <x v="5"/>
    <s v="Kubaisa"/>
    <s v="Kubaisa Al-qadimah"/>
    <s v="كبيسة القديمة"/>
    <n v="33.591488100600003"/>
    <n v="42.610576298799998"/>
    <n v="4"/>
    <x v="3"/>
    <x v="1"/>
  </r>
  <r>
    <n v="2107067"/>
    <n v="210706780"/>
    <n v="191"/>
    <d v="2018-05-21T17:13:32"/>
    <n v="1"/>
    <x v="0"/>
    <x v="5"/>
    <s v="Markaz Heet"/>
    <s v="Mualmeen"/>
    <s v="المعلمين"/>
    <n v="33.644794433199998"/>
    <n v="42.812248790200002"/>
    <n v="14"/>
    <x v="29"/>
    <x v="4"/>
  </r>
  <r>
    <n v="2107067"/>
    <n v="210706786"/>
    <n v="191"/>
    <d v="2018-08-28T13:31:31"/>
    <n v="3"/>
    <x v="0"/>
    <x v="5"/>
    <s v="Markaz Heet"/>
    <s v="Mualmeen"/>
    <s v="المعلمين"/>
    <n v="33.644794433199998"/>
    <n v="42.812248790200002"/>
    <n v="2"/>
    <x v="30"/>
    <x v="2"/>
  </r>
  <r>
    <n v="2108001"/>
    <n v="210800180"/>
    <n v="308"/>
    <d v="2018-05-22T16:48:28"/>
    <n v="1"/>
    <x v="0"/>
    <x v="6"/>
    <s v="Markaz Ramadi"/>
    <s v="5 Kilo"/>
    <s v="الخمسة كيلو"/>
    <n v="33.421150003000001"/>
    <n v="43.247726750600002"/>
    <n v="2"/>
    <x v="22"/>
    <x v="4"/>
  </r>
  <r>
    <n v="2108001"/>
    <n v="210800183"/>
    <n v="308"/>
    <d v="2018-07-11T20:06:10"/>
    <n v="2"/>
    <x v="0"/>
    <x v="6"/>
    <s v="Markaz Ramadi"/>
    <s v="5 Kilo"/>
    <s v="الخمسة كيلو"/>
    <n v="33.421150003000001"/>
    <n v="43.247726750600002"/>
    <n v="2"/>
    <x v="11"/>
    <x v="1"/>
  </r>
  <r>
    <n v="2108008"/>
    <n v="210800880"/>
    <n v="25439"/>
    <d v="2018-05-24T18:37:03"/>
    <n v="1"/>
    <x v="0"/>
    <x v="6"/>
    <s v="Markaz Ramadi"/>
    <s v="Al Rimilah"/>
    <s v="الرميلة"/>
    <n v="33.411952504200002"/>
    <n v="43.285077782000002"/>
    <n v="2"/>
    <x v="27"/>
    <x v="4"/>
  </r>
  <r>
    <n v="2108011"/>
    <n v="210801183"/>
    <n v="115"/>
    <d v="2018-07-10T19:05:58"/>
    <n v="2"/>
    <x v="0"/>
    <x v="6"/>
    <s v="Markaz Ramadi"/>
    <s v="Al Sofeya"/>
    <s v="الصوفية"/>
    <n v="33.440310664400002"/>
    <n v="43.328953970000001"/>
    <n v="2"/>
    <x v="31"/>
    <x v="1"/>
  </r>
  <r>
    <n v="2108030"/>
    <n v="210803080"/>
    <n v="184"/>
    <d v="2018-05-21T17:42:33"/>
    <n v="1"/>
    <x v="0"/>
    <x v="6"/>
    <s v="Markaz Ramadi"/>
    <s v="Warar"/>
    <s v="الورار"/>
    <n v="33.432006243399996"/>
    <n v="43.278750676900003"/>
    <n v="3"/>
    <x v="29"/>
    <x v="4"/>
  </r>
  <r>
    <n v="2108030"/>
    <n v="210803083"/>
    <n v="184"/>
    <d v="2018-07-10T19:06:00"/>
    <n v="2"/>
    <x v="0"/>
    <x v="6"/>
    <s v="Markaz Ramadi"/>
    <s v="Warar"/>
    <s v="الورار"/>
    <n v="33.432006243399996"/>
    <n v="43.278750676900003"/>
    <n v="1"/>
    <x v="31"/>
    <x v="1"/>
  </r>
  <r>
    <n v="2108033"/>
    <n v="210803380"/>
    <n v="133"/>
    <d v="2018-05-21T17:42:32"/>
    <n v="1"/>
    <x v="0"/>
    <x v="6"/>
    <s v="Markaz Ramadi"/>
    <s v="Al Aadil"/>
    <s v="العادل"/>
    <n v="33.414050000000003"/>
    <n v="43.305489999999999"/>
    <n v="3"/>
    <x v="29"/>
    <x v="4"/>
  </r>
  <r>
    <n v="2108037"/>
    <n v="210803780"/>
    <n v="25800"/>
    <d v="2018-05-22T11:34:45"/>
    <n v="1"/>
    <x v="0"/>
    <x v="6"/>
    <s v="Markaz Ramadi"/>
    <s v="Al Katanah"/>
    <s v="الكطانة"/>
    <n v="33.429310000000001"/>
    <n v="43.306041"/>
    <n v="3"/>
    <x v="22"/>
    <x v="4"/>
  </r>
  <r>
    <n v="2108038"/>
    <n v="210803883"/>
    <n v="185"/>
    <d v="2018-07-11T20:06:08"/>
    <n v="2"/>
    <x v="0"/>
    <x v="6"/>
    <s v="Markaz Ramadi"/>
    <s v="Al-Shareka"/>
    <s v="الشركة"/>
    <n v="33.429220000000001"/>
    <n v="43.31223"/>
    <n v="2"/>
    <x v="11"/>
    <x v="1"/>
  </r>
  <r>
    <n v="2108041"/>
    <n v="210804183"/>
    <n v="23023"/>
    <d v="2018-07-12T17:38:46"/>
    <n v="2"/>
    <x v="0"/>
    <x v="6"/>
    <s v="Markaz Ramadi"/>
    <s v="Hay Al Malab"/>
    <s v="الملعب"/>
    <n v="33.422249999999998"/>
    <n v="43.320779999999999"/>
    <n v="2"/>
    <x v="32"/>
    <x v="1"/>
  </r>
  <r>
    <n v="2108051"/>
    <n v="210805180"/>
    <n v="311"/>
    <d v="2018-05-22T21:04:21"/>
    <n v="1"/>
    <x v="0"/>
    <x v="6"/>
    <s v="Markaz Ramadi"/>
    <s v="Al Jamiyah"/>
    <s v="الجمعية"/>
    <n v="33.430529999999997"/>
    <n v="43.292230000000004"/>
    <n v="13"/>
    <x v="22"/>
    <x v="4"/>
  </r>
  <r>
    <n v="2108052"/>
    <n v="210805280"/>
    <n v="29486"/>
    <d v="2018-05-23T21:12:39"/>
    <n v="1"/>
    <x v="0"/>
    <x v="6"/>
    <s v="Markaz Ramadi"/>
    <s v="Albu Alwan"/>
    <s v="البوعلوان"/>
    <n v="33.414079999999998"/>
    <n v="43.191429999999997"/>
    <n v="7"/>
    <x v="25"/>
    <x v="4"/>
  </r>
  <r>
    <n v="2402007"/>
    <n v="240200780"/>
    <n v="26028"/>
    <d v="2018-05-31T00:42:28"/>
    <n v="1"/>
    <x v="1"/>
    <x v="7"/>
    <s v="Markaz Al-Muqdadiya"/>
    <s v="Al-Arda village"/>
    <s v="قرية العردة"/>
    <n v="34.030412532200003"/>
    <n v="44.944478155100001"/>
    <n v="1"/>
    <x v="33"/>
    <x v="4"/>
  </r>
  <r>
    <n v="2402014"/>
    <n v="240201484"/>
    <n v="11440"/>
    <d v="2018-07-22T11:28:34"/>
    <n v="2"/>
    <x v="1"/>
    <x v="7"/>
    <s v="Markaz Al-Muqdadiya"/>
    <s v="Al Qalaa Village"/>
    <s v="قرية القلعة"/>
    <n v="34.014964209399999"/>
    <n v="44.915148972899999"/>
    <n v="2"/>
    <x v="34"/>
    <x v="1"/>
  </r>
  <r>
    <n v="2402026"/>
    <n v="240202684"/>
    <n v="25802"/>
    <d v="2018-07-30T09:08:19"/>
    <n v="2"/>
    <x v="1"/>
    <x v="7"/>
    <s v="Markaz Al-Muqdadiya"/>
    <s v="Al Karama Qtr"/>
    <s v="حي الكرامة"/>
    <n v="33.981959531699999"/>
    <n v="44.930711685399999"/>
    <n v="1"/>
    <x v="35"/>
    <x v="1"/>
  </r>
  <r>
    <n v="2601109"/>
    <n v="260110993"/>
    <n v="33396"/>
    <d v="2019-03-25T11:46:29"/>
    <n v="8"/>
    <x v="2"/>
    <x v="8"/>
    <s v="Markaz Al-Hawiga"/>
    <s v="Hay Al-Qusoor"/>
    <s v="حي القصور"/>
    <n v="35.318350000000002"/>
    <n v="43.779260000000001"/>
    <n v="6"/>
    <x v="36"/>
    <x v="7"/>
  </r>
  <r>
    <n v="2604015"/>
    <n v="260401581"/>
    <n v="33384"/>
    <d v="2018-06-07T11:06:23"/>
    <n v="1"/>
    <x v="2"/>
    <x v="9"/>
    <s v="Markaz Dabes"/>
    <s v="Hay Diyarbakir"/>
    <s v="حي دياربكر"/>
    <n v="35.668289999999999"/>
    <n v="44.082479999999997"/>
    <n v="8"/>
    <x v="1"/>
    <x v="0"/>
  </r>
  <r>
    <n v="2706006"/>
    <n v="270600688"/>
    <n v="18377"/>
    <d v="2018-09-29T14:42:30"/>
    <n v="4"/>
    <x v="3"/>
    <x v="10"/>
    <s v="Markaz Mosul"/>
    <s v="Al rasheediya"/>
    <s v="الرشيدية"/>
    <n v="36.403236683000003"/>
    <n v="43.088923375500002"/>
    <n v="4"/>
    <x v="37"/>
    <x v="5"/>
  </r>
  <r>
    <n v="2706006"/>
    <n v="270600691"/>
    <n v="18377"/>
    <d v="2018-12-09T22:44:41"/>
    <n v="6"/>
    <x v="3"/>
    <x v="10"/>
    <s v="Markaz Mosul"/>
    <s v="Al rasheediya"/>
    <s v="الرشيدية"/>
    <n v="36.403236683000003"/>
    <n v="43.088923375500002"/>
    <n v="4"/>
    <x v="38"/>
    <x v="8"/>
  </r>
  <r>
    <n v="2706010"/>
    <n v="270601090"/>
    <n v="18356"/>
    <d v="2018-10-29T18:36:35"/>
    <n v="5"/>
    <x v="3"/>
    <x v="10"/>
    <s v="Markaz Mosul"/>
    <s v="Al tahreer"/>
    <s v="التحرير"/>
    <n v="36.390944412300001"/>
    <n v="43.203798262600003"/>
    <n v="2"/>
    <x v="39"/>
    <x v="3"/>
  </r>
  <r>
    <n v="2706010"/>
    <n v="270601092"/>
    <n v="18356"/>
    <d v="2019-02-04T10:56:47"/>
    <n v="7"/>
    <x v="3"/>
    <x v="10"/>
    <s v="Markaz Mosul"/>
    <s v="Al tahreer"/>
    <s v="التحرير"/>
    <n v="36.390944412300001"/>
    <n v="43.203798262600003"/>
    <n v="2"/>
    <x v="40"/>
    <x v="9"/>
  </r>
  <r>
    <n v="2706013"/>
    <n v="270601379"/>
    <n v="18337"/>
    <d v="2018-05-11T23:47:17"/>
    <n v="1"/>
    <x v="3"/>
    <x v="10"/>
    <s v="Markaz Mosul"/>
    <s v="Al-Bareed"/>
    <s v="حي البريد"/>
    <n v="36.386359622000001"/>
    <n v="43.178266296499999"/>
    <n v="25"/>
    <x v="41"/>
    <x v="4"/>
  </r>
  <r>
    <n v="2706015"/>
    <n v="270601588"/>
    <n v="18331"/>
    <d v="2018-09-29T14:42:36"/>
    <n v="4"/>
    <x v="3"/>
    <x v="10"/>
    <s v="Markaz Mosul"/>
    <s v="Al-Hadbaa"/>
    <s v="الحدباء"/>
    <n v="36.3944150409"/>
    <n v="43.149699705300002"/>
    <n v="30"/>
    <x v="37"/>
    <x v="5"/>
  </r>
  <r>
    <n v="2706018"/>
    <n v="270601879"/>
    <n v="18369"/>
    <d v="2018-05-19T20:21:45"/>
    <n v="1"/>
    <x v="3"/>
    <x v="10"/>
    <s v="Markaz Mosul"/>
    <s v="Al-Khadraa"/>
    <s v="الخضراء"/>
    <n v="36.356890786599998"/>
    <n v="43.222789209799998"/>
    <n v="10"/>
    <x v="42"/>
    <x v="4"/>
  </r>
  <r>
    <n v="2706020"/>
    <n v="270602080"/>
    <n v="18346"/>
    <d v="2018-05-26T16:12:59"/>
    <n v="1"/>
    <x v="3"/>
    <x v="10"/>
    <s v="Markaz Mosul"/>
    <s v="Al-Maamon"/>
    <s v="المامون"/>
    <n v="36.308820134199998"/>
    <n v="43.108746307499999"/>
    <n v="10"/>
    <x v="43"/>
    <x v="4"/>
  </r>
  <r>
    <n v="2706021"/>
    <n v="270602179"/>
    <n v="18375"/>
    <d v="2018-05-19T11:38:27"/>
    <n v="1"/>
    <x v="3"/>
    <x v="10"/>
    <s v="Markaz Mosul"/>
    <s v="Al-Mansour"/>
    <s v="المنصور"/>
    <n v="36.320868980599997"/>
    <n v="43.114287554599997"/>
    <n v="5"/>
    <x v="42"/>
    <x v="4"/>
  </r>
  <r>
    <n v="2706022"/>
    <n v="270602284"/>
    <n v="24550"/>
    <d v="2018-07-29T18:32:34"/>
    <n v="2"/>
    <x v="3"/>
    <x v="10"/>
    <s v="Markaz Mosul"/>
    <s v="Al-Methaq"/>
    <s v="الميثاق"/>
    <n v="36.3297002093"/>
    <n v="43.2006129739"/>
    <n v="10"/>
    <x v="26"/>
    <x v="1"/>
  </r>
  <r>
    <n v="2706022"/>
    <n v="270602290"/>
    <n v="24550"/>
    <d v="2018-10-29T18:38:43"/>
    <n v="5"/>
    <x v="3"/>
    <x v="10"/>
    <s v="Markaz Mosul"/>
    <s v="Al-Methaq"/>
    <s v="الميثاق"/>
    <n v="36.3297002093"/>
    <n v="43.2006129739"/>
    <n v="4"/>
    <x v="39"/>
    <x v="3"/>
  </r>
  <r>
    <n v="2706023"/>
    <n v="270602390"/>
    <n v="18393"/>
    <d v="2018-10-29T18:39:31"/>
    <n v="5"/>
    <x v="3"/>
    <x v="10"/>
    <s v="Markaz Mosul"/>
    <s v="Al-Muhandiseen"/>
    <s v="المهندسين"/>
    <n v="36.368574914900002"/>
    <n v="43.137533608399998"/>
    <n v="2"/>
    <x v="39"/>
    <x v="3"/>
  </r>
  <r>
    <n v="2706024"/>
    <n v="270602479"/>
    <n v="20782"/>
    <d v="2018-05-12T01:06:52"/>
    <n v="1"/>
    <x v="3"/>
    <x v="10"/>
    <s v="Markaz Mosul"/>
    <s v="Al-Muharibeen"/>
    <s v="المحاربين"/>
    <n v="36.383662314399999"/>
    <n v="43.195627140600003"/>
    <n v="7"/>
    <x v="16"/>
    <x v="4"/>
  </r>
  <r>
    <n v="2706026"/>
    <n v="270602679"/>
    <n v="18336"/>
    <d v="2018-05-11T23:47:16"/>
    <n v="1"/>
    <x v="3"/>
    <x v="10"/>
    <s v="Markaz Mosul"/>
    <s v="Al-Noor"/>
    <s v="النور"/>
    <n v="36.358470120299998"/>
    <n v="43.185384131699998"/>
    <n v="125"/>
    <x v="41"/>
    <x v="4"/>
  </r>
  <r>
    <n v="2706030"/>
    <n v="270603080"/>
    <n v="18344"/>
    <d v="2018-05-26T16:13:05"/>
    <n v="1"/>
    <x v="3"/>
    <x v="10"/>
    <s v="Markaz Mosul"/>
    <s v="Al-Risalah"/>
    <s v="الرسالة"/>
    <n v="36.330282338799996"/>
    <n v="43.090138154500004"/>
    <n v="40"/>
    <x v="43"/>
    <x v="4"/>
  </r>
  <r>
    <n v="2706035"/>
    <n v="270603588"/>
    <n v="18327"/>
    <d v="2018-09-29T13:52:45"/>
    <n v="4"/>
    <x v="3"/>
    <x v="10"/>
    <s v="Markaz Mosul"/>
    <s v="Al-Zuhor"/>
    <s v="الزهور"/>
    <n v="36.376514429799997"/>
    <n v="43.183119943599998"/>
    <n v="11"/>
    <x v="37"/>
    <x v="5"/>
  </r>
  <r>
    <n v="2706041"/>
    <n v="270604184"/>
    <n v="18306"/>
    <d v="2018-07-29T18:32:36"/>
    <n v="2"/>
    <x v="3"/>
    <x v="10"/>
    <s v="Markaz Mosul"/>
    <s v="Hay Al Arabi"/>
    <s v="حي العربي"/>
    <n v="36.401060363200003"/>
    <n v="43.1184576928"/>
    <n v="7"/>
    <x v="26"/>
    <x v="1"/>
  </r>
  <r>
    <n v="2706041"/>
    <n v="270604186"/>
    <n v="18306"/>
    <d v="2018-08-29T13:41:31"/>
    <n v="3"/>
    <x v="3"/>
    <x v="10"/>
    <s v="Markaz Mosul"/>
    <s v="Hay Al Arabi"/>
    <s v="حي العربي"/>
    <n v="36.401060363200003"/>
    <n v="43.1184576928"/>
    <n v="3"/>
    <x v="44"/>
    <x v="2"/>
  </r>
  <r>
    <n v="2706041"/>
    <n v="270604190"/>
    <n v="18306"/>
    <d v="2018-10-29T18:38:04"/>
    <n v="5"/>
    <x v="3"/>
    <x v="10"/>
    <s v="Markaz Mosul"/>
    <s v="Hay Al Arabi"/>
    <s v="حي العربي"/>
    <n v="36.401060363200003"/>
    <n v="43.1184576928"/>
    <n v="3"/>
    <x v="39"/>
    <x v="3"/>
  </r>
  <r>
    <n v="2706041"/>
    <n v="270604191"/>
    <n v="18306"/>
    <d v="2018-12-10T15:18:47"/>
    <n v="6"/>
    <x v="3"/>
    <x v="10"/>
    <s v="Markaz Mosul"/>
    <s v="Hay Al Arabi"/>
    <s v="حي العربي"/>
    <n v="36.401060363200003"/>
    <n v="43.1184576928"/>
    <n v="3"/>
    <x v="45"/>
    <x v="8"/>
  </r>
  <r>
    <n v="2706058"/>
    <n v="270605879"/>
    <n v="17471"/>
    <d v="2018-05-11T14:25:38"/>
    <n v="1"/>
    <x v="3"/>
    <x v="10"/>
    <s v="Markaz Mosul"/>
    <s v="Mosul Jadida"/>
    <s v="موصل الجديدة"/>
    <n v="36.332734849200001"/>
    <n v="43.106746712800003"/>
    <n v="20"/>
    <x v="41"/>
    <x v="4"/>
  </r>
  <r>
    <n v="2706058"/>
    <n v="270605892"/>
    <n v="17471"/>
    <d v="2019-01-26T10:29:31"/>
    <n v="7"/>
    <x v="3"/>
    <x v="10"/>
    <s v="Markaz Mosul"/>
    <s v="Mosul Jadida"/>
    <s v="موصل الجديدة"/>
    <n v="36.332734849200001"/>
    <n v="43.106746712800003"/>
    <n v="10"/>
    <x v="46"/>
    <x v="6"/>
  </r>
  <r>
    <n v="2706063"/>
    <n v="270606379"/>
    <n v="21258"/>
    <d v="2018-05-19T11:41:11"/>
    <n v="1"/>
    <x v="3"/>
    <x v="10"/>
    <s v="Markaz Mosul"/>
    <s v="Tal Al-Rumman"/>
    <s v="تل الرمان"/>
    <n v="36.315616375499999"/>
    <n v="43.089658041"/>
    <n v="5"/>
    <x v="42"/>
    <x v="4"/>
  </r>
  <r>
    <n v="2706069"/>
    <n v="270606983"/>
    <n v="24379"/>
    <d v="2018-07-11T17:15:29"/>
    <n v="2"/>
    <x v="3"/>
    <x v="10"/>
    <s v="Baashiqa"/>
    <s v="Qara Tabba Village"/>
    <s v="قرية قره تبة"/>
    <n v="36.403925999999998"/>
    <n v="43.282671000000001"/>
    <n v="2"/>
    <x v="11"/>
    <x v="1"/>
  </r>
  <r>
    <n v="2706082"/>
    <n v="270608280"/>
    <n v="18365"/>
    <d v="2018-05-26T16:12:50"/>
    <n v="1"/>
    <x v="3"/>
    <x v="10"/>
    <s v="Markaz Mosul"/>
    <s v="Al-Amil"/>
    <s v="العامل"/>
    <n v="36.322807723799997"/>
    <n v="43.092368688699999"/>
    <n v="1"/>
    <x v="43"/>
    <x v="4"/>
  </r>
  <r>
    <n v="2706091"/>
    <n v="270609184"/>
    <n v="18332"/>
    <d v="2018-07-29T18:32:37"/>
    <n v="2"/>
    <x v="3"/>
    <x v="10"/>
    <s v="Markaz Mosul"/>
    <s v="Nabi Younis"/>
    <s v="حي النبي يونس"/>
    <n v="36.347534367100003"/>
    <n v="43.162493364100001"/>
    <n v="5"/>
    <x v="26"/>
    <x v="1"/>
  </r>
  <r>
    <n v="2706093"/>
    <n v="270609384"/>
    <n v="18383"/>
    <d v="2018-07-29T18:32:38"/>
    <n v="2"/>
    <x v="3"/>
    <x v="10"/>
    <s v="Markaz Mosul"/>
    <s v="Hay Adan"/>
    <s v="حي عدن"/>
    <n v="36.355206011699998"/>
    <n v="43.210945915899998"/>
    <n v="3"/>
    <x v="26"/>
    <x v="1"/>
  </r>
  <r>
    <n v="2706097"/>
    <n v="270609791"/>
    <n v="20796"/>
    <d v="2018-12-10T15:18:51"/>
    <n v="6"/>
    <x v="3"/>
    <x v="10"/>
    <s v="Markaz Mosul"/>
    <s v="Bysan"/>
    <s v="بيسان"/>
    <n v="36.4085196439"/>
    <n v="43.104609835399998"/>
    <n v="2"/>
    <x v="45"/>
    <x v="8"/>
  </r>
  <r>
    <n v="2706099"/>
    <n v="270609979"/>
    <n v="18384"/>
    <d v="2018-05-18T22:49:11"/>
    <n v="1"/>
    <x v="3"/>
    <x v="10"/>
    <s v="Markaz Mosul"/>
    <s v="Alshuhadaa"/>
    <s v="حي الشهداء"/>
    <n v="36.318806285699999"/>
    <n v="43.100253275100002"/>
    <n v="5"/>
    <x v="47"/>
    <x v="4"/>
  </r>
  <r>
    <n v="2706106"/>
    <n v="270610679"/>
    <n v="18363"/>
    <d v="2018-05-19T18:24:58"/>
    <n v="1"/>
    <x v="3"/>
    <x v="10"/>
    <s v="Markaz Mosul"/>
    <s v="Hay alsedeeq"/>
    <s v="حي الصديق"/>
    <n v="36.389431967900002"/>
    <n v="43.154928398199999"/>
    <n v="4"/>
    <x v="42"/>
    <x v="4"/>
  </r>
  <r>
    <n v="2706106"/>
    <n v="270610688"/>
    <n v="18363"/>
    <d v="2018-09-29T14:42:31"/>
    <n v="4"/>
    <x v="3"/>
    <x v="10"/>
    <s v="Markaz Mosul"/>
    <s v="Hay alsedeeq"/>
    <s v="حي الصديق"/>
    <n v="36.389431967900002"/>
    <n v="43.154928398199999"/>
    <n v="1"/>
    <x v="37"/>
    <x v="5"/>
  </r>
  <r>
    <n v="2706182"/>
    <n v="270618279"/>
    <n v="18357"/>
    <d v="2018-05-19T18:29:02"/>
    <n v="1"/>
    <x v="3"/>
    <x v="10"/>
    <s v="Markaz Mosul"/>
    <s v="Al-sukar"/>
    <s v="حي السكر"/>
    <n v="36.389961654399997"/>
    <n v="43.169686843599997"/>
    <n v="3"/>
    <x v="42"/>
    <x v="4"/>
  </r>
  <r>
    <n v="2706182"/>
    <n v="270618291"/>
    <n v="18357"/>
    <d v="2018-12-09T22:44:18"/>
    <n v="6"/>
    <x v="3"/>
    <x v="10"/>
    <s v="Markaz Mosul"/>
    <s v="Al-sukar"/>
    <s v="حي السكر"/>
    <n v="36.389961654399997"/>
    <n v="43.169686843599997"/>
    <n v="2"/>
    <x v="38"/>
    <x v="8"/>
  </r>
  <r>
    <n v="2706183"/>
    <n v="270618384"/>
    <n v="18397"/>
    <d v="2018-07-29T18:32:39"/>
    <n v="2"/>
    <x v="3"/>
    <x v="10"/>
    <s v="Markaz Mosul"/>
    <s v="Al-Swais"/>
    <s v="السويس"/>
    <n v="36.358557124299999"/>
    <n v="43.1623577051"/>
    <n v="3"/>
    <x v="26"/>
    <x v="1"/>
  </r>
  <r>
    <n v="2706183"/>
    <n v="270618386"/>
    <n v="18397"/>
    <d v="2018-08-29T13:41:28"/>
    <n v="3"/>
    <x v="3"/>
    <x v="10"/>
    <s v="Markaz Mosul"/>
    <s v="Al-Swais"/>
    <s v="السويس"/>
    <n v="36.358557124299999"/>
    <n v="43.1623577051"/>
    <n v="7"/>
    <x v="44"/>
    <x v="2"/>
  </r>
  <r>
    <n v="2706186"/>
    <n v="270618688"/>
    <n v="18320"/>
    <d v="2018-09-29T14:42:33"/>
    <n v="4"/>
    <x v="3"/>
    <x v="10"/>
    <s v="Markaz Mosul"/>
    <s v="Al-Baladyat"/>
    <s v="البلديات"/>
    <n v="36.383216780300003"/>
    <n v="43.162107066399997"/>
    <n v="1"/>
    <x v="37"/>
    <x v="5"/>
  </r>
  <r>
    <n v="2706195"/>
    <n v="270619579"/>
    <n v="31920"/>
    <d v="2018-05-12T01:06:52"/>
    <n v="1"/>
    <x v="3"/>
    <x v="10"/>
    <s v="Markaz Mosul"/>
    <s v="Al-Moalemen"/>
    <s v="حي المعلمين"/>
    <n v="36.389268720099999"/>
    <n v="43.197068406100001"/>
    <n v="9"/>
    <x v="16"/>
    <x v="4"/>
  </r>
  <r>
    <n v="2706196"/>
    <n v="270619680"/>
    <n v="18323"/>
    <d v="2018-05-31T17:28:19"/>
    <n v="1"/>
    <x v="3"/>
    <x v="10"/>
    <s v="Markaz Mosul"/>
    <s v="Al-Mothana"/>
    <s v="حي المثنى"/>
    <n v="36.370121572599999"/>
    <n v="43.177407519799999"/>
    <n v="14"/>
    <x v="33"/>
    <x v="4"/>
  </r>
  <r>
    <n v="2706197"/>
    <n v="270619779"/>
    <n v="31921"/>
    <d v="2018-05-19T18:40:14"/>
    <n v="1"/>
    <x v="3"/>
    <x v="10"/>
    <s v="Markaz Mosul"/>
    <s v="AL-Refaq"/>
    <s v="حي الرفاق"/>
    <n v="36.377004444800001"/>
    <n v="43.168636558999999"/>
    <n v="5"/>
    <x v="42"/>
    <x v="4"/>
  </r>
  <r>
    <n v="2706198"/>
    <n v="270619880"/>
    <n v="31922"/>
    <d v="2018-05-28T14:42:14"/>
    <n v="1"/>
    <x v="3"/>
    <x v="10"/>
    <s v="Markaz Mosul"/>
    <s v="Al-Baath"/>
    <s v="حي البعث"/>
    <n v="36.3335761401"/>
    <n v="43.1647369338"/>
    <n v="15"/>
    <x v="48"/>
    <x v="4"/>
  </r>
  <r>
    <n v="2706261"/>
    <n v="270626179"/>
    <n v="33244"/>
    <d v="2018-05-19T09:53:38"/>
    <n v="1"/>
    <x v="3"/>
    <x v="10"/>
    <s v="Markaz Mosul"/>
    <s v="Al-smood"/>
    <s v="حي الصمود"/>
    <n v="36.313855564500003"/>
    <n v="43.113232227099999"/>
    <n v="2"/>
    <x v="42"/>
    <x v="4"/>
  </r>
  <r>
    <n v="2706262"/>
    <n v="270626279"/>
    <n v="33245"/>
    <d v="2018-05-19T09:53:34"/>
    <n v="1"/>
    <x v="3"/>
    <x v="10"/>
    <s v="Markaz Mosul"/>
    <s v="Al-Moalimen"/>
    <s v="حي المعلمين"/>
    <n v="36.316155387999999"/>
    <n v="43.097394858100003"/>
    <n v="1"/>
    <x v="42"/>
    <x v="4"/>
  </r>
  <r>
    <n v="2706265"/>
    <n v="270626579"/>
    <n v="33247"/>
    <d v="2018-05-19T11:44:13"/>
    <n v="1"/>
    <x v="3"/>
    <x v="10"/>
    <s v="Markaz Mosul"/>
    <s v="Al-Jawsaq"/>
    <s v="الجوسق"/>
    <n v="36.326455383599999"/>
    <n v="43.149038874399999"/>
    <n v="50"/>
    <x v="42"/>
    <x v="4"/>
  </r>
  <r>
    <n v="2706265"/>
    <n v="270626593"/>
    <n v="33247"/>
    <d v="2019-03-18T12:32:02"/>
    <n v="8"/>
    <x v="3"/>
    <x v="10"/>
    <s v="Markaz Mosul"/>
    <s v="Al-Jawsaq"/>
    <s v="الجوسق"/>
    <n v="36.326455383599999"/>
    <n v="43.149038874399999"/>
    <n v="11"/>
    <x v="49"/>
    <x v="7"/>
  </r>
  <r>
    <n v="2706267"/>
    <n v="270626780"/>
    <n v="33249"/>
    <d v="2018-05-26T10:10:09"/>
    <n v="1"/>
    <x v="3"/>
    <x v="10"/>
    <s v="Markaz Mosul"/>
    <s v="Wadi Al-Ain"/>
    <s v="وادي العين"/>
    <n v="36.327541749799998"/>
    <n v="43.102768951500003"/>
    <n v="4"/>
    <x v="43"/>
    <x v="4"/>
  </r>
  <r>
    <n v="2706281"/>
    <n v="270628179"/>
    <n v="18330"/>
    <d v="2018-05-18T22:49:14"/>
    <n v="1"/>
    <x v="3"/>
    <x v="10"/>
    <s v="Markaz Mosul"/>
    <s v="Door Al-Sukar"/>
    <s v="دور السكر"/>
    <n v="36.3152504691"/>
    <n v="43.118680798900002"/>
    <n v="1"/>
    <x v="47"/>
    <x v="4"/>
  </r>
  <r>
    <n v="2706293"/>
    <n v="270629380"/>
    <n v="33265"/>
    <d v="2018-06-02T14:51:20"/>
    <n v="1"/>
    <x v="3"/>
    <x v="10"/>
    <s v="Markaz Mosul"/>
    <s v="Al-Nafit"/>
    <s v="حي النفط"/>
    <n v="36.317532999999997"/>
    <n v="43.123703999999996"/>
    <n v="4"/>
    <x v="50"/>
    <x v="0"/>
  </r>
  <r>
    <n v="2706294"/>
    <n v="270629479"/>
    <n v="33266"/>
    <d v="2018-05-19T09:53:36"/>
    <n v="1"/>
    <x v="3"/>
    <x v="10"/>
    <s v="Markaz Mosul"/>
    <s v="Danadan"/>
    <s v="الدندان"/>
    <n v="36.334240000000001"/>
    <n v="43.145218"/>
    <n v="4"/>
    <x v="42"/>
    <x v="4"/>
  </r>
  <r>
    <n v="2706315"/>
    <n v="270631584"/>
    <n v="33376"/>
    <d v="2018-07-29T18:32:32"/>
    <n v="2"/>
    <x v="3"/>
    <x v="10"/>
    <s v="Markaz Mosul"/>
    <s v="Al-Shurta"/>
    <s v="حي الشرطة"/>
    <n v="36.375080492999999"/>
    <n v="43.136613596300002"/>
    <n v="4"/>
    <x v="26"/>
    <x v="1"/>
  </r>
  <r>
    <n v="2706315"/>
    <n v="270631586"/>
    <n v="33376"/>
    <d v="2018-08-29T13:41:39"/>
    <n v="3"/>
    <x v="3"/>
    <x v="10"/>
    <s v="Markaz Mosul"/>
    <s v="Al-Shurta"/>
    <s v="حي الشرطة"/>
    <n v="36.375080492999999"/>
    <n v="43.136613596300002"/>
    <n v="2"/>
    <x v="44"/>
    <x v="2"/>
  </r>
  <r>
    <n v="2706315"/>
    <n v="270631591"/>
    <n v="33376"/>
    <d v="2018-12-10T15:18:49"/>
    <n v="6"/>
    <x v="3"/>
    <x v="10"/>
    <s v="Markaz Mosul"/>
    <s v="Al-Shurta"/>
    <s v="حي الشرطة"/>
    <n v="36.375080492999999"/>
    <n v="43.136613596300002"/>
    <n v="5"/>
    <x v="45"/>
    <x v="8"/>
  </r>
  <r>
    <n v="2706315"/>
    <n v="270631592"/>
    <n v="33376"/>
    <d v="2019-02-04T10:57:02"/>
    <n v="7"/>
    <x v="3"/>
    <x v="10"/>
    <s v="Markaz Mosul"/>
    <s v="Al-Shurta"/>
    <s v="حي الشرطة"/>
    <n v="36.375080492999999"/>
    <n v="43.136613596300002"/>
    <n v="3"/>
    <x v="40"/>
    <x v="9"/>
  </r>
  <r>
    <n v="2706315"/>
    <n v="270631593"/>
    <n v="33376"/>
    <d v="2019-04-02T15:23:53"/>
    <n v="8"/>
    <x v="3"/>
    <x v="10"/>
    <s v="Markaz Mosul"/>
    <s v="Al-Shurta"/>
    <s v="حي الشرطة"/>
    <n v="36.375080492999999"/>
    <n v="43.136613596300002"/>
    <n v="2"/>
    <x v="51"/>
    <x v="10"/>
  </r>
  <r>
    <n v="2706321"/>
    <n v="270632184"/>
    <n v="33411"/>
    <d v="2018-07-29T18:32:31"/>
    <n v="2"/>
    <x v="3"/>
    <x v="10"/>
    <s v="Markaz Mosul"/>
    <s v="Al-Ziraee"/>
    <s v="الزراعي"/>
    <n v="36.356994999999998"/>
    <n v="43.145344999999999"/>
    <n v="1"/>
    <x v="26"/>
    <x v="1"/>
  </r>
  <r>
    <n v="2706321"/>
    <n v="270632186"/>
    <n v="33411"/>
    <d v="2018-08-29T13:41:39"/>
    <n v="3"/>
    <x v="3"/>
    <x v="10"/>
    <s v="Markaz Mosul"/>
    <s v="Al-Ziraee"/>
    <s v="الزراعي"/>
    <n v="36.356994999999998"/>
    <n v="43.145344999999999"/>
    <n v="1"/>
    <x v="44"/>
    <x v="2"/>
  </r>
  <r>
    <n v="2706321"/>
    <n v="270632188"/>
    <n v="33411"/>
    <d v="2018-09-29T14:43:00"/>
    <n v="4"/>
    <x v="3"/>
    <x v="10"/>
    <s v="Markaz Mosul"/>
    <s v="Al-Ziraee"/>
    <s v="الزراعي"/>
    <n v="36.356994999999998"/>
    <n v="43.145344999999999"/>
    <n v="2"/>
    <x v="37"/>
    <x v="5"/>
  </r>
  <r>
    <n v="2706323"/>
    <n v="270632390"/>
    <n v="18389"/>
    <d v="2018-10-29T18:36:56"/>
    <n v="5"/>
    <x v="3"/>
    <x v="10"/>
    <s v="Markaz Mosul"/>
    <s v="Al-Fisaliyah"/>
    <s v="الفيصلية"/>
    <n v="36.348059999999997"/>
    <n v="43.153300000000002"/>
    <n v="1"/>
    <x v="39"/>
    <x v="3"/>
  </r>
  <r>
    <n v="2707004"/>
    <n v="270700481"/>
    <n v="17845"/>
    <d v="2018-06-10T10:25:22"/>
    <n v="1"/>
    <x v="3"/>
    <x v="11"/>
    <s v="Al-Shamal"/>
    <s v="Khana sor"/>
    <s v="خانصور"/>
    <n v="36.464740753699999"/>
    <n v="41.631055511500001"/>
    <n v="730"/>
    <x v="0"/>
    <x v="0"/>
  </r>
  <r>
    <n v="2707004"/>
    <n v="270700484"/>
    <n v="17845"/>
    <d v="2018-07-29T23:17:27"/>
    <n v="2"/>
    <x v="3"/>
    <x v="11"/>
    <s v="Al-Shamal"/>
    <s v="Khana sor"/>
    <s v="خانصور"/>
    <n v="36.464740753699999"/>
    <n v="41.631055511500001"/>
    <n v="5"/>
    <x v="26"/>
    <x v="1"/>
  </r>
  <r>
    <n v="2707004"/>
    <n v="270700486"/>
    <n v="17845"/>
    <d v="2018-08-30T00:13:16"/>
    <n v="3"/>
    <x v="3"/>
    <x v="11"/>
    <s v="Al-Shamal"/>
    <s v="Khana sor"/>
    <s v="خانصور"/>
    <n v="36.464740753699999"/>
    <n v="41.631055511500001"/>
    <n v="10"/>
    <x v="4"/>
    <x v="2"/>
  </r>
  <r>
    <n v="2707004"/>
    <n v="270700490"/>
    <n v="17845"/>
    <d v="2018-10-30T01:51:07"/>
    <n v="5"/>
    <x v="3"/>
    <x v="11"/>
    <s v="Al-Shamal"/>
    <s v="Khana sor"/>
    <s v="خانصور"/>
    <n v="36.464740753699999"/>
    <n v="41.631055511500001"/>
    <n v="30"/>
    <x v="52"/>
    <x v="3"/>
  </r>
  <r>
    <n v="2707004"/>
    <n v="270700491"/>
    <n v="17845"/>
    <d v="2018-12-08T09:30:29"/>
    <n v="6"/>
    <x v="3"/>
    <x v="11"/>
    <s v="Al-Shamal"/>
    <s v="Khana sor"/>
    <s v="خانصور"/>
    <n v="36.464740753699999"/>
    <n v="41.631055511500001"/>
    <n v="50"/>
    <x v="53"/>
    <x v="8"/>
  </r>
  <r>
    <n v="2707005"/>
    <n v="270700581"/>
    <n v="17928"/>
    <d v="2018-06-10T10:25:21"/>
    <n v="1"/>
    <x v="3"/>
    <x v="11"/>
    <s v="Al-Shamal"/>
    <s v="Sinuni center"/>
    <s v="مركز سنوني"/>
    <n v="36.465939840499999"/>
    <n v="41.707836447600002"/>
    <n v="180"/>
    <x v="0"/>
    <x v="0"/>
  </r>
  <r>
    <n v="2707005"/>
    <n v="270700586"/>
    <n v="17928"/>
    <d v="2018-08-30T00:13:16"/>
    <n v="3"/>
    <x v="3"/>
    <x v="11"/>
    <s v="Al-Shamal"/>
    <s v="Sinuni center"/>
    <s v="مركز سنوني"/>
    <n v="36.465939840499999"/>
    <n v="41.707836447600002"/>
    <n v="5"/>
    <x v="4"/>
    <x v="2"/>
  </r>
  <r>
    <n v="2707005"/>
    <n v="270700590"/>
    <n v="17928"/>
    <d v="2018-10-30T01:51:08"/>
    <n v="5"/>
    <x v="3"/>
    <x v="11"/>
    <s v="Al-Shamal"/>
    <s v="Sinuni center"/>
    <s v="مركز سنوني"/>
    <n v="36.465939840499999"/>
    <n v="41.707836447600002"/>
    <n v="5"/>
    <x v="52"/>
    <x v="3"/>
  </r>
  <r>
    <n v="2707006"/>
    <n v="270700680"/>
    <n v="27283"/>
    <d v="2018-06-02T16:59:49"/>
    <n v="1"/>
    <x v="3"/>
    <x v="11"/>
    <s v="Al-Shamal"/>
    <s v="Dokri"/>
    <s v="دوكري"/>
    <n v="36.470173343900001"/>
    <n v="41.738114581399998"/>
    <n v="60"/>
    <x v="50"/>
    <x v="0"/>
  </r>
  <r>
    <n v="2707007"/>
    <n v="270700780"/>
    <n v="27284"/>
    <d v="2018-06-02T16:59:52"/>
    <n v="1"/>
    <x v="3"/>
    <x v="11"/>
    <s v="Al-Shamal"/>
    <s v="Dohola "/>
    <s v="دهولا "/>
    <n v="36.490920780000003"/>
    <n v="41.80661594"/>
    <n v="18"/>
    <x v="50"/>
    <x v="0"/>
  </r>
  <r>
    <n v="2707008"/>
    <n v="270700880"/>
    <n v="27285"/>
    <d v="2018-06-02T16:59:41"/>
    <n v="1"/>
    <x v="3"/>
    <x v="11"/>
    <s v="Al-Shamal"/>
    <s v="Borek"/>
    <s v="بورك "/>
    <n v="36.4943673864"/>
    <n v="41.868792099099998"/>
    <n v="60"/>
    <x v="50"/>
    <x v="0"/>
  </r>
  <r>
    <n v="2707014"/>
    <n v="270701480"/>
    <n v="17694"/>
    <d v="2018-06-02T16:59:50"/>
    <n v="1"/>
    <x v="3"/>
    <x v="11"/>
    <s v="Al-Shamal"/>
    <s v="Quwasi"/>
    <s v="قويسي"/>
    <n v="36.453664677200003"/>
    <n v="41.758268147700001"/>
    <n v="6"/>
    <x v="50"/>
    <x v="0"/>
  </r>
  <r>
    <n v="2707018"/>
    <n v="270701881"/>
    <n v="27363"/>
    <d v="2018-06-09T16:27:56"/>
    <n v="1"/>
    <x v="3"/>
    <x v="11"/>
    <s v="Al-Shamal"/>
    <s v="Osiva"/>
    <s v="اوسفا"/>
    <n v="36.417222752699999"/>
    <n v="41.8828877304"/>
    <n v="5"/>
    <x v="6"/>
    <x v="0"/>
  </r>
  <r>
    <n v="2707021"/>
    <n v="270702180"/>
    <n v="27366"/>
    <d v="2018-05-26T14:51:25"/>
    <n v="1"/>
    <x v="3"/>
    <x v="11"/>
    <s v="Al-Shamal"/>
    <s v="Balif"/>
    <s v="بليف"/>
    <n v="36.428698603699999"/>
    <n v="41.700259534799997"/>
    <n v="17"/>
    <x v="43"/>
    <x v="4"/>
  </r>
  <r>
    <n v="2707022"/>
    <n v="270702280"/>
    <n v="27396"/>
    <d v="2018-06-02T16:59:51"/>
    <n v="1"/>
    <x v="3"/>
    <x v="11"/>
    <s v="Al-Shamal"/>
    <s v="Adika"/>
    <s v="اديكا"/>
    <n v="36.448735759800002"/>
    <n v="41.758444230099997"/>
    <n v="12"/>
    <x v="50"/>
    <x v="0"/>
  </r>
  <r>
    <n v="2707023"/>
    <n v="270702381"/>
    <n v="27397"/>
    <d v="2018-06-09T16:27:56"/>
    <n v="1"/>
    <x v="3"/>
    <x v="11"/>
    <s v="Al-Shamal"/>
    <s v="Nakhsye"/>
    <s v="نخسي"/>
    <n v="36.416859670000001"/>
    <n v="41.893854849999997"/>
    <n v="7"/>
    <x v="6"/>
    <x v="0"/>
  </r>
  <r>
    <n v="2707025"/>
    <n v="270702580"/>
    <n v="27399"/>
    <d v="2018-06-02T16:59:54"/>
    <n v="1"/>
    <x v="3"/>
    <x v="11"/>
    <s v="Al-Shamal"/>
    <s v="Sharaf Alddin"/>
    <s v="شرف الدين"/>
    <n v="36.429840782900001"/>
    <n v="41.8685884358"/>
    <n v="35"/>
    <x v="50"/>
    <x v="0"/>
  </r>
  <r>
    <n v="2707025"/>
    <n v="270702589"/>
    <n v="27399"/>
    <d v="2018-10-14T11:27:20"/>
    <n v="5"/>
    <x v="3"/>
    <x v="11"/>
    <s v="Al-Shamal"/>
    <s v="Sharaf Alddin"/>
    <s v="شرف الدين"/>
    <n v="36.429840782900001"/>
    <n v="41.8685884358"/>
    <n v="3"/>
    <x v="54"/>
    <x v="3"/>
  </r>
  <r>
    <n v="2707031"/>
    <n v="270703181"/>
    <n v="28415"/>
    <d v="2018-06-09T16:27:55"/>
    <n v="1"/>
    <x v="3"/>
    <x v="11"/>
    <s v="Al-Shamal"/>
    <s v="Bakera "/>
    <s v="بكرا"/>
    <n v="36.429188769699998"/>
    <n v="41.907139976800003"/>
    <n v="6"/>
    <x v="6"/>
    <x v="0"/>
  </r>
  <r>
    <n v="2707044"/>
    <n v="270704493"/>
    <n v="31742"/>
    <d v="2019-04-11T18:46:55"/>
    <n v="8"/>
    <x v="3"/>
    <x v="11"/>
    <s v="Markaz Sinjar"/>
    <s v="Solagh"/>
    <s v="صولاغ"/>
    <n v="36.332430000000002"/>
    <n v="41.89687"/>
    <n v="2"/>
    <x v="55"/>
    <x v="10"/>
  </r>
  <r>
    <n v="2708002"/>
    <n v="270800279"/>
    <n v="24809"/>
    <d v="2018-05-11T11:50:15"/>
    <n v="1"/>
    <x v="3"/>
    <x v="12"/>
    <s v="Markaz Telafar"/>
    <s v="Al Hay Al Askare"/>
    <s v="الحي العسكري"/>
    <n v="36.3920374"/>
    <n v="42.476690599999998"/>
    <n v="2"/>
    <x v="41"/>
    <x v="4"/>
  </r>
  <r>
    <n v="2708002"/>
    <n v="270800283"/>
    <n v="24809"/>
    <d v="2018-07-14T13:24:50"/>
    <n v="2"/>
    <x v="3"/>
    <x v="12"/>
    <s v="Markaz Telafar"/>
    <s v="Al Hay Al Askare"/>
    <s v="الحي العسكري"/>
    <n v="36.3920374"/>
    <n v="42.476690599999998"/>
    <n v="8"/>
    <x v="56"/>
    <x v="1"/>
  </r>
  <r>
    <n v="2708002"/>
    <n v="270800285"/>
    <n v="24809"/>
    <d v="2018-08-13T14:30:00"/>
    <n v="3"/>
    <x v="3"/>
    <x v="12"/>
    <s v="Markaz Telafar"/>
    <s v="Al Hay Al Askare"/>
    <s v="الحي العسكري"/>
    <n v="36.3920374"/>
    <n v="42.476690599999998"/>
    <n v="15"/>
    <x v="57"/>
    <x v="2"/>
  </r>
  <r>
    <n v="2708002"/>
    <n v="270800288"/>
    <n v="24809"/>
    <d v="2018-09-15T08:03:24"/>
    <n v="4"/>
    <x v="3"/>
    <x v="12"/>
    <s v="Markaz Telafar"/>
    <s v="Al Hay Al Askare"/>
    <s v="الحي العسكري"/>
    <n v="36.3920374"/>
    <n v="42.476690599999998"/>
    <n v="20"/>
    <x v="58"/>
    <x v="5"/>
  </r>
  <r>
    <n v="2708002"/>
    <n v="270800289"/>
    <n v="24809"/>
    <d v="2018-10-14T06:08:04"/>
    <n v="5"/>
    <x v="3"/>
    <x v="12"/>
    <s v="Markaz Telafar"/>
    <s v="Al Hay Al Askare"/>
    <s v="الحي العسكري"/>
    <n v="36.3920374"/>
    <n v="42.476690599999998"/>
    <n v="30"/>
    <x v="54"/>
    <x v="3"/>
  </r>
  <r>
    <n v="2708002"/>
    <n v="270800291"/>
    <n v="24809"/>
    <d v="2018-12-10T16:23:51"/>
    <n v="6"/>
    <x v="3"/>
    <x v="12"/>
    <s v="Markaz Telafar"/>
    <s v="Al Hay Al Askare"/>
    <s v="الحي العسكري"/>
    <n v="36.3920374"/>
    <n v="42.476690599999998"/>
    <n v="30"/>
    <x v="45"/>
    <x v="8"/>
  </r>
  <r>
    <n v="2708002"/>
    <n v="270800292"/>
    <n v="24809"/>
    <d v="2019-02-03T12:22:56"/>
    <n v="7"/>
    <x v="3"/>
    <x v="12"/>
    <s v="Markaz Telafar"/>
    <s v="Al Hay Al Askare"/>
    <s v="الحي العسكري"/>
    <n v="36.3920374"/>
    <n v="42.476690599999998"/>
    <n v="22"/>
    <x v="59"/>
    <x v="9"/>
  </r>
  <r>
    <n v="2708006"/>
    <n v="270800685"/>
    <n v="18305"/>
    <d v="2018-08-13T14:29:50"/>
    <n v="3"/>
    <x v="3"/>
    <x v="12"/>
    <s v="Markaz Telafar"/>
    <s v="Hay Al Muthana"/>
    <s v="حي المثنى"/>
    <n v="36.383201999999997"/>
    <n v="42.454527800000001"/>
    <n v="10"/>
    <x v="57"/>
    <x v="2"/>
  </r>
  <r>
    <n v="2708006"/>
    <n v="270800688"/>
    <n v="18305"/>
    <d v="2018-09-15T08:02:54"/>
    <n v="4"/>
    <x v="3"/>
    <x v="12"/>
    <s v="Markaz Telafar"/>
    <s v="Hay Al Muthana"/>
    <s v="حي المثنى"/>
    <n v="36.383201999999997"/>
    <n v="42.454527800000001"/>
    <n v="20"/>
    <x v="58"/>
    <x v="5"/>
  </r>
  <r>
    <n v="2708006"/>
    <n v="270800689"/>
    <n v="18305"/>
    <d v="2018-10-14T06:07:59"/>
    <n v="5"/>
    <x v="3"/>
    <x v="12"/>
    <s v="Markaz Telafar"/>
    <s v="Hay Al Muthana"/>
    <s v="حي المثنى"/>
    <n v="36.383201999999997"/>
    <n v="42.454527800000001"/>
    <n v="35"/>
    <x v="54"/>
    <x v="3"/>
  </r>
  <r>
    <n v="2708006"/>
    <n v="270800691"/>
    <n v="18305"/>
    <d v="2018-12-10T16:24:17"/>
    <n v="6"/>
    <x v="3"/>
    <x v="12"/>
    <s v="Markaz Telafar"/>
    <s v="Hay Al Muthana"/>
    <s v="حي المثنى"/>
    <n v="36.383201999999997"/>
    <n v="42.454527800000001"/>
    <n v="16"/>
    <x v="45"/>
    <x v="8"/>
  </r>
  <r>
    <n v="2708006"/>
    <n v="270800692"/>
    <n v="18305"/>
    <d v="2019-02-03T12:22:47"/>
    <n v="7"/>
    <x v="3"/>
    <x v="12"/>
    <s v="Markaz Telafar"/>
    <s v="Hay Al Muthana"/>
    <s v="حي المثنى"/>
    <n v="36.383201999999997"/>
    <n v="42.454527800000001"/>
    <n v="20"/>
    <x v="59"/>
    <x v="9"/>
  </r>
  <r>
    <n v="2708007"/>
    <n v="270800779"/>
    <n v="18309"/>
    <d v="2018-05-13T14:04:20"/>
    <n v="1"/>
    <x v="3"/>
    <x v="12"/>
    <s v="Markaz Telafar"/>
    <s v="Hay Al Uroba"/>
    <s v="حي العروبة"/>
    <n v="36.377371400000001"/>
    <n v="42.4566248"/>
    <n v="11"/>
    <x v="12"/>
    <x v="4"/>
  </r>
  <r>
    <n v="2708007"/>
    <n v="270800783"/>
    <n v="18309"/>
    <d v="2018-07-14T13:24:45"/>
    <n v="2"/>
    <x v="3"/>
    <x v="12"/>
    <s v="Markaz Telafar"/>
    <s v="Hay Al Uroba"/>
    <s v="حي العروبة"/>
    <n v="36.377371400000001"/>
    <n v="42.4566248"/>
    <n v="12"/>
    <x v="56"/>
    <x v="1"/>
  </r>
  <r>
    <n v="2708007"/>
    <n v="270800785"/>
    <n v="18309"/>
    <d v="2018-08-13T14:29:36"/>
    <n v="3"/>
    <x v="3"/>
    <x v="12"/>
    <s v="Markaz Telafar"/>
    <s v="Hay Al Uroba"/>
    <s v="حي العروبة"/>
    <n v="36.377371400000001"/>
    <n v="42.4566248"/>
    <n v="20"/>
    <x v="57"/>
    <x v="2"/>
  </r>
  <r>
    <n v="2708007"/>
    <n v="270800788"/>
    <n v="18309"/>
    <d v="2018-09-15T08:03:08"/>
    <n v="4"/>
    <x v="3"/>
    <x v="12"/>
    <s v="Markaz Telafar"/>
    <s v="Hay Al Uroba"/>
    <s v="حي العروبة"/>
    <n v="36.377371400000001"/>
    <n v="42.4566248"/>
    <n v="15"/>
    <x v="58"/>
    <x v="5"/>
  </r>
  <r>
    <n v="2708007"/>
    <n v="270800791"/>
    <n v="18309"/>
    <d v="2018-12-10T16:23:19"/>
    <n v="6"/>
    <x v="3"/>
    <x v="12"/>
    <s v="Markaz Telafar"/>
    <s v="Hay Al Uroba"/>
    <s v="حي العروبة"/>
    <n v="36.377371400000001"/>
    <n v="42.4566248"/>
    <n v="40"/>
    <x v="45"/>
    <x v="8"/>
  </r>
  <r>
    <n v="2708011"/>
    <n v="270801180"/>
    <n v="25944"/>
    <d v="2018-05-24T17:40:57"/>
    <n v="1"/>
    <x v="3"/>
    <x v="12"/>
    <s v="Zummar"/>
    <s v="Qasabat Zummar"/>
    <s v="قصبة زمار"/>
    <n v="36.655997570399997"/>
    <n v="42.598424950999998"/>
    <n v="25"/>
    <x v="27"/>
    <x v="4"/>
  </r>
  <r>
    <n v="2708014"/>
    <n v="270801479"/>
    <n v="25819"/>
    <d v="2018-05-13T15:14:49"/>
    <n v="1"/>
    <x v="3"/>
    <x v="12"/>
    <s v="Markaz Telafar"/>
    <s v="Telafar-Al Noor"/>
    <s v="حي النور"/>
    <n v="36.375954200000002"/>
    <n v="42.467551499999999"/>
    <n v="60"/>
    <x v="12"/>
    <x v="4"/>
  </r>
  <r>
    <n v="2708014"/>
    <n v="270801483"/>
    <n v="25819"/>
    <d v="2018-07-14T13:24:53"/>
    <n v="2"/>
    <x v="3"/>
    <x v="12"/>
    <s v="Markaz Telafar"/>
    <s v="Telafar-Al Noor"/>
    <s v="حي النور"/>
    <n v="36.375954200000002"/>
    <n v="42.467551499999999"/>
    <n v="26"/>
    <x v="56"/>
    <x v="1"/>
  </r>
  <r>
    <n v="2708014"/>
    <n v="270801485"/>
    <n v="25819"/>
    <d v="2018-08-13T14:30:02"/>
    <n v="3"/>
    <x v="3"/>
    <x v="12"/>
    <s v="Markaz Telafar"/>
    <s v="Telafar-Al Noor"/>
    <s v="حي النور"/>
    <n v="36.375954200000002"/>
    <n v="42.467551499999999"/>
    <n v="35"/>
    <x v="57"/>
    <x v="2"/>
  </r>
  <r>
    <n v="2708014"/>
    <n v="270801488"/>
    <n v="25819"/>
    <d v="2018-09-15T08:03:28"/>
    <n v="4"/>
    <x v="3"/>
    <x v="12"/>
    <s v="Markaz Telafar"/>
    <s v="Telafar-Al Noor"/>
    <s v="حي النور"/>
    <n v="36.375954200000002"/>
    <n v="42.467551499999999"/>
    <n v="30"/>
    <x v="58"/>
    <x v="5"/>
  </r>
  <r>
    <n v="2708014"/>
    <n v="270801489"/>
    <n v="25819"/>
    <d v="2018-10-14T06:08:05"/>
    <n v="5"/>
    <x v="3"/>
    <x v="12"/>
    <s v="Markaz Telafar"/>
    <s v="Telafar-Al Noor"/>
    <s v="حي النور"/>
    <n v="36.375954200000002"/>
    <n v="42.467551499999999"/>
    <n v="50"/>
    <x v="54"/>
    <x v="3"/>
  </r>
  <r>
    <n v="2708014"/>
    <n v="270801491"/>
    <n v="25819"/>
    <d v="2018-12-10T16:23:42"/>
    <n v="6"/>
    <x v="3"/>
    <x v="12"/>
    <s v="Markaz Telafar"/>
    <s v="Telafar-Al Noor"/>
    <s v="حي النور"/>
    <n v="36.375954200000002"/>
    <n v="42.467551499999999"/>
    <n v="2"/>
    <x v="45"/>
    <x v="8"/>
  </r>
  <r>
    <n v="2708014"/>
    <n v="270801492"/>
    <n v="25819"/>
    <d v="2019-02-01T21:05:05"/>
    <n v="7"/>
    <x v="3"/>
    <x v="12"/>
    <s v="Markaz Telafar"/>
    <s v="Telafar-Al Noor"/>
    <s v="حي النور"/>
    <n v="36.375954200000002"/>
    <n v="42.467551499999999"/>
    <n v="25"/>
    <x v="60"/>
    <x v="9"/>
  </r>
  <r>
    <n v="2708019"/>
    <n v="270801991"/>
    <n v="22924"/>
    <d v="2018-12-10T16:23:23"/>
    <n v="6"/>
    <x v="3"/>
    <x v="12"/>
    <s v="Markaz Telafar"/>
    <s v="Al karab Al kabeer Village"/>
    <s v="قرية الخراب الكبير"/>
    <n v="36.410675500000004"/>
    <n v="42.543175400000003"/>
    <n v="8"/>
    <x v="45"/>
    <x v="8"/>
  </r>
  <r>
    <n v="2708022"/>
    <n v="270802279"/>
    <n v="17746"/>
    <d v="2018-05-13T22:31:51"/>
    <n v="1"/>
    <x v="3"/>
    <x v="12"/>
    <s v="Zummar"/>
    <s v="Ain Hilwa Upper"/>
    <s v="قرية عين حلوة العليا"/>
    <n v="36.603630367800001"/>
    <n v="42.624661886699997"/>
    <n v="2"/>
    <x v="12"/>
    <x v="4"/>
  </r>
  <r>
    <n v="2708031"/>
    <n v="270803193"/>
    <n v="18304"/>
    <d v="2019-04-03T13:12:32"/>
    <n v="8"/>
    <x v="3"/>
    <x v="12"/>
    <s v="Markaz Telafar"/>
    <s v="Hay Al-Mualemen"/>
    <s v="حي المعلمين"/>
    <n v="36.367199999999997"/>
    <n v="42.432099999999998"/>
    <n v="4"/>
    <x v="61"/>
    <x v="10"/>
  </r>
  <r>
    <n v="2708033"/>
    <n v="270803379"/>
    <n v="18303"/>
    <d v="2018-05-13T14:04:17"/>
    <n v="1"/>
    <x v="3"/>
    <x v="12"/>
    <s v="Markaz Telafar"/>
    <s v="Hay Al Salam"/>
    <s v="حي السلام"/>
    <n v="36.388599999999997"/>
    <n v="42.463999999999999"/>
    <n v="65"/>
    <x v="12"/>
    <x v="4"/>
  </r>
  <r>
    <n v="2708033"/>
    <n v="270803383"/>
    <n v="18303"/>
    <d v="2018-07-14T13:24:39"/>
    <n v="2"/>
    <x v="3"/>
    <x v="12"/>
    <s v="Markaz Telafar"/>
    <s v="Hay Al Salam"/>
    <s v="حي السلام"/>
    <n v="36.388599999999997"/>
    <n v="42.463999999999999"/>
    <n v="23"/>
    <x v="56"/>
    <x v="1"/>
  </r>
  <r>
    <n v="2708033"/>
    <n v="270803385"/>
    <n v="18303"/>
    <d v="2018-08-13T14:29:46"/>
    <n v="3"/>
    <x v="3"/>
    <x v="12"/>
    <s v="Markaz Telafar"/>
    <s v="Hay Al Salam"/>
    <s v="حي السلام"/>
    <n v="36.388599999999997"/>
    <n v="42.463999999999999"/>
    <n v="30"/>
    <x v="57"/>
    <x v="2"/>
  </r>
  <r>
    <n v="2708033"/>
    <n v="270803388"/>
    <n v="18303"/>
    <d v="2018-09-15T08:02:48"/>
    <n v="4"/>
    <x v="3"/>
    <x v="12"/>
    <s v="Markaz Telafar"/>
    <s v="Hay Al Salam"/>
    <s v="حي السلام"/>
    <n v="36.388599999999997"/>
    <n v="42.463999999999999"/>
    <n v="22"/>
    <x v="58"/>
    <x v="5"/>
  </r>
  <r>
    <n v="2708033"/>
    <n v="270803389"/>
    <n v="18303"/>
    <d v="2018-10-14T06:07:58"/>
    <n v="5"/>
    <x v="3"/>
    <x v="12"/>
    <s v="Markaz Telafar"/>
    <s v="Hay Al Salam"/>
    <s v="حي السلام"/>
    <n v="36.388599999999997"/>
    <n v="42.463999999999999"/>
    <n v="30"/>
    <x v="54"/>
    <x v="3"/>
  </r>
  <r>
    <n v="2708033"/>
    <n v="270803391"/>
    <n v="18303"/>
    <d v="2018-12-10T16:24:26"/>
    <n v="6"/>
    <x v="3"/>
    <x v="12"/>
    <s v="Markaz Telafar"/>
    <s v="Hay Al Salam"/>
    <s v="حي السلام"/>
    <n v="36.388599999999997"/>
    <n v="42.463999999999999"/>
    <n v="18"/>
    <x v="45"/>
    <x v="8"/>
  </r>
  <r>
    <n v="2708050"/>
    <n v="270805079"/>
    <n v="17944"/>
    <d v="2018-05-10T21:42:44"/>
    <n v="1"/>
    <x v="3"/>
    <x v="12"/>
    <s v="Zummar"/>
    <s v="Tal Mus"/>
    <s v="قرية تل موس"/>
    <n v="36.629461213699997"/>
    <n v="42.598577791300002"/>
    <n v="1"/>
    <x v="62"/>
    <x v="4"/>
  </r>
  <r>
    <n v="2708055"/>
    <n v="270805580"/>
    <n v="25695"/>
    <d v="2018-05-20T17:52:01"/>
    <n v="1"/>
    <x v="3"/>
    <x v="12"/>
    <s v="Zummar"/>
    <s v="kirver village"/>
    <s v="قرية كرفر"/>
    <n v="36.688234970700002"/>
    <n v="42.595698133900001"/>
    <n v="5"/>
    <x v="28"/>
    <x v="4"/>
  </r>
  <r>
    <n v="2708101"/>
    <n v="270810179"/>
    <n v="17624"/>
    <d v="2018-05-13T20:13:28"/>
    <n v="1"/>
    <x v="3"/>
    <x v="12"/>
    <s v="Zummar"/>
    <s v="Ain Zalah"/>
    <s v="عين زاله "/>
    <n v="36.718336000000001"/>
    <n v="42.557048000000002"/>
    <n v="50"/>
    <x v="12"/>
    <x v="4"/>
  </r>
  <r>
    <n v="2708110"/>
    <n v="270811091"/>
    <n v="17439"/>
    <d v="2018-12-10T16:24:02"/>
    <n v="6"/>
    <x v="3"/>
    <x v="12"/>
    <s v="Markaz Telafar"/>
    <s v="AL-mazraa Al-awola Village"/>
    <s v="قرية المزرعة الاولى"/>
    <n v="36.442366999999997"/>
    <n v="42.629674999999999"/>
    <n v="5"/>
    <x v="45"/>
    <x v="8"/>
  </r>
  <r>
    <n v="2708128"/>
    <n v="270812879"/>
    <n v="17440"/>
    <d v="2018-05-13T14:04:10"/>
    <n v="1"/>
    <x v="3"/>
    <x v="12"/>
    <s v="Markaz Telafar"/>
    <s v="Al-Qadisiya Alawla"/>
    <s v="حي القادسية الاولى"/>
    <n v="36.382869999999997"/>
    <n v="42.449379999999998"/>
    <n v="205"/>
    <x v="12"/>
    <x v="4"/>
  </r>
  <r>
    <n v="2708128"/>
    <n v="270812883"/>
    <n v="17440"/>
    <d v="2018-07-14T13:24:32"/>
    <n v="2"/>
    <x v="3"/>
    <x v="12"/>
    <s v="Markaz Telafar"/>
    <s v="Al-Qadisiya Alawla"/>
    <s v="حي القادسية الاولى"/>
    <n v="36.382869999999997"/>
    <n v="42.449379999999998"/>
    <n v="41"/>
    <x v="56"/>
    <x v="1"/>
  </r>
  <r>
    <n v="2708128"/>
    <n v="270812885"/>
    <n v="17440"/>
    <d v="2018-08-13T14:29:39"/>
    <n v="3"/>
    <x v="3"/>
    <x v="12"/>
    <s v="Markaz Telafar"/>
    <s v="Al-Qadisiya Alawla"/>
    <s v="حي القادسية الاولى"/>
    <n v="36.382869999999997"/>
    <n v="42.449379999999998"/>
    <n v="10"/>
    <x v="57"/>
    <x v="2"/>
  </r>
  <r>
    <n v="2708128"/>
    <n v="270812888"/>
    <n v="17440"/>
    <d v="2018-09-15T08:02:29"/>
    <n v="4"/>
    <x v="3"/>
    <x v="12"/>
    <s v="Markaz Telafar"/>
    <s v="Al-Qadisiya Alawla"/>
    <s v="حي القادسية الاولى"/>
    <n v="36.382869999999997"/>
    <n v="42.449379999999998"/>
    <n v="15"/>
    <x v="58"/>
    <x v="5"/>
  </r>
  <r>
    <n v="2708128"/>
    <n v="270812889"/>
    <n v="17440"/>
    <d v="2018-10-14T06:07:51"/>
    <n v="5"/>
    <x v="3"/>
    <x v="12"/>
    <s v="Markaz Telafar"/>
    <s v="Al-Qadisiya Alawla"/>
    <s v="حي القادسية الاولى"/>
    <n v="36.382869999999997"/>
    <n v="42.449379999999998"/>
    <n v="35"/>
    <x v="54"/>
    <x v="3"/>
  </r>
  <r>
    <n v="2708128"/>
    <n v="270812891"/>
    <n v="17440"/>
    <d v="2018-12-10T16:24:06"/>
    <n v="6"/>
    <x v="3"/>
    <x v="12"/>
    <s v="Markaz Telafar"/>
    <s v="Al-Qadisiya Alawla"/>
    <s v="حي القادسية الاولى"/>
    <n v="36.382869999999997"/>
    <n v="42.449379999999998"/>
    <n v="13"/>
    <x v="45"/>
    <x v="8"/>
  </r>
  <r>
    <n v="2708128"/>
    <n v="270812893"/>
    <n v="17440"/>
    <d v="2019-03-30T23:01:15"/>
    <n v="8"/>
    <x v="3"/>
    <x v="12"/>
    <s v="Markaz Telafar"/>
    <s v="Al-Qadisiya Alawla"/>
    <s v="حي القادسية الاولى"/>
    <n v="36.382869999999997"/>
    <n v="42.449379999999998"/>
    <n v="20"/>
    <x v="63"/>
    <x v="7"/>
  </r>
  <r>
    <n v="2708129"/>
    <n v="270812979"/>
    <n v="18006"/>
    <d v="2018-05-13T14:04:14"/>
    <n v="1"/>
    <x v="3"/>
    <x v="12"/>
    <s v="Markaz Telafar"/>
    <s v="Hay Al Nasir"/>
    <s v="حي النصر"/>
    <n v="36.371630000000003"/>
    <n v="42.460619999999999"/>
    <n v="50"/>
    <x v="12"/>
    <x v="4"/>
  </r>
  <r>
    <n v="2708129"/>
    <n v="270812983"/>
    <n v="18006"/>
    <d v="2018-07-14T13:24:34"/>
    <n v="2"/>
    <x v="3"/>
    <x v="12"/>
    <s v="Markaz Telafar"/>
    <s v="Hay Al Nasir"/>
    <s v="حي النصر"/>
    <n v="36.371630000000003"/>
    <n v="42.460619999999999"/>
    <n v="20"/>
    <x v="56"/>
    <x v="1"/>
  </r>
  <r>
    <n v="2708129"/>
    <n v="270812985"/>
    <n v="18006"/>
    <d v="2018-08-13T14:29:43"/>
    <n v="3"/>
    <x v="3"/>
    <x v="12"/>
    <s v="Markaz Telafar"/>
    <s v="Hay Al Nasir"/>
    <s v="حي النصر"/>
    <n v="36.371630000000003"/>
    <n v="42.460619999999999"/>
    <n v="30"/>
    <x v="57"/>
    <x v="2"/>
  </r>
  <r>
    <n v="2708129"/>
    <n v="270812988"/>
    <n v="18006"/>
    <d v="2018-09-15T08:02:38"/>
    <n v="4"/>
    <x v="3"/>
    <x v="12"/>
    <s v="Markaz Telafar"/>
    <s v="Hay Al Nasir"/>
    <s v="حي النصر"/>
    <n v="36.371630000000003"/>
    <n v="42.460619999999999"/>
    <n v="30"/>
    <x v="58"/>
    <x v="5"/>
  </r>
  <r>
    <n v="2708129"/>
    <n v="270812989"/>
    <n v="18006"/>
    <d v="2018-10-14T06:07:55"/>
    <n v="5"/>
    <x v="3"/>
    <x v="12"/>
    <s v="Markaz Telafar"/>
    <s v="Hay Al Nasir"/>
    <s v="حي النصر"/>
    <n v="36.371630000000003"/>
    <n v="42.460619999999999"/>
    <n v="52"/>
    <x v="54"/>
    <x v="3"/>
  </r>
  <r>
    <n v="2708129"/>
    <n v="270812992"/>
    <n v="18006"/>
    <d v="2019-02-01T21:04:43"/>
    <n v="7"/>
    <x v="3"/>
    <x v="12"/>
    <s v="Markaz Telafar"/>
    <s v="Hay Al Nasir"/>
    <s v="حي النصر"/>
    <n v="36.371630000000003"/>
    <n v="42.460619999999999"/>
    <n v="40"/>
    <x v="60"/>
    <x v="9"/>
  </r>
  <r>
    <n v="2708130"/>
    <n v="270813093"/>
    <n v="18302"/>
    <d v="2019-03-18T16:22:38"/>
    <n v="8"/>
    <x v="3"/>
    <x v="12"/>
    <s v="Markaz Telafar"/>
    <s v="Hay Al wahda"/>
    <s v="حي الوحدة"/>
    <n v="36.374969999999998"/>
    <n v="42.432729999999999"/>
    <n v="10"/>
    <x v="49"/>
    <x v="7"/>
  </r>
  <r>
    <n v="2708137"/>
    <n v="270813788"/>
    <n v="33275"/>
    <d v="2018-09-15T08:03:33"/>
    <n v="4"/>
    <x v="3"/>
    <x v="12"/>
    <s v="Markaz Telafar"/>
    <s v="Hay Al jazira"/>
    <s v="حي الجزيرة"/>
    <n v="36.363750000000003"/>
    <n v="42.456800000000001"/>
    <n v="20"/>
    <x v="58"/>
    <x v="5"/>
  </r>
  <r>
    <n v="2708138"/>
    <n v="270813893"/>
    <n v="33276"/>
    <d v="2019-03-30T23:01:31"/>
    <n v="8"/>
    <x v="3"/>
    <x v="12"/>
    <s v="Markaz Telafar"/>
    <s v="Hay Al khadraa"/>
    <s v="حي الخضراء"/>
    <n v="36.367109999999997"/>
    <n v="42.455249999999999"/>
    <n v="1"/>
    <x v="63"/>
    <x v="7"/>
  </r>
  <r>
    <n v="2708139"/>
    <n v="270813985"/>
    <n v="33277"/>
    <d v="2018-08-13T14:30:08"/>
    <n v="3"/>
    <x v="3"/>
    <x v="12"/>
    <s v="Markaz Telafar"/>
    <s v="Hay Al Uroba al thanya"/>
    <s v="حي العروبة الثانية"/>
    <n v="36.379800000000003"/>
    <n v="42.459829999999997"/>
    <n v="10"/>
    <x v="57"/>
    <x v="2"/>
  </r>
  <r>
    <n v="2708139"/>
    <n v="270813988"/>
    <n v="33277"/>
    <d v="2018-09-15T08:03:41"/>
    <n v="4"/>
    <x v="3"/>
    <x v="12"/>
    <s v="Markaz Telafar"/>
    <s v="Hay Al Uroba al thanya"/>
    <s v="حي العروبة الثانية"/>
    <n v="36.379800000000003"/>
    <n v="42.459829999999997"/>
    <n v="30"/>
    <x v="58"/>
    <x v="5"/>
  </r>
  <r>
    <n v="2708139"/>
    <n v="270813989"/>
    <n v="33277"/>
    <d v="2018-10-14T06:08:09"/>
    <n v="5"/>
    <x v="3"/>
    <x v="12"/>
    <s v="Markaz Telafar"/>
    <s v="Hay Al Uroba al thanya"/>
    <s v="حي العروبة الثانية"/>
    <n v="36.379800000000003"/>
    <n v="42.459829999999997"/>
    <n v="135"/>
    <x v="54"/>
    <x v="3"/>
  </r>
  <r>
    <n v="2708139"/>
    <n v="270813991"/>
    <n v="33277"/>
    <d v="2018-12-10T16:23:38"/>
    <n v="6"/>
    <x v="3"/>
    <x v="12"/>
    <s v="Markaz Telafar"/>
    <s v="Hay Al Uroba al thanya"/>
    <s v="حي العروبة الثانية"/>
    <n v="36.379800000000003"/>
    <n v="42.459829999999997"/>
    <n v="20"/>
    <x v="45"/>
    <x v="8"/>
  </r>
  <r>
    <n v="2708139"/>
    <n v="270813992"/>
    <n v="33277"/>
    <d v="2019-02-01T21:07:22"/>
    <n v="7"/>
    <x v="3"/>
    <x v="12"/>
    <s v="Markaz Telafar"/>
    <s v="Hay Al Uroba al thanya"/>
    <s v="حي العروبة الثانية"/>
    <n v="36.379800000000003"/>
    <n v="42.459829999999997"/>
    <n v="152"/>
    <x v="60"/>
    <x v="9"/>
  </r>
  <r>
    <n v="2708139"/>
    <n v="270813993"/>
    <n v="33277"/>
    <d v="2019-03-18T16:22:31"/>
    <n v="8"/>
    <x v="3"/>
    <x v="12"/>
    <s v="Markaz Telafar"/>
    <s v="Hay Al Uroba al thanya"/>
    <s v="حي العروبة الثانية"/>
    <n v="36.379800000000003"/>
    <n v="42.459829999999997"/>
    <n v="44"/>
    <x v="49"/>
    <x v="7"/>
  </r>
  <r>
    <n v="2708140"/>
    <n v="270814079"/>
    <n v="33278"/>
    <d v="2018-05-13T14:51:10"/>
    <n v="1"/>
    <x v="3"/>
    <x v="12"/>
    <s v="Markaz Telafar"/>
    <s v="Al-Qadisiya Al-thaniya"/>
    <s v="حي القادسية الثانية"/>
    <n v="36.388269999999999"/>
    <n v="42.450479999999999"/>
    <n v="250"/>
    <x v="12"/>
    <x v="4"/>
  </r>
  <r>
    <n v="2708140"/>
    <n v="270814083"/>
    <n v="33278"/>
    <d v="2018-07-14T13:25:04"/>
    <n v="2"/>
    <x v="3"/>
    <x v="12"/>
    <s v="Markaz Telafar"/>
    <s v="Al-Qadisiya Al-thaniya"/>
    <s v="حي القادسية الثانية"/>
    <n v="36.388269999999999"/>
    <n v="42.450479999999999"/>
    <n v="55"/>
    <x v="56"/>
    <x v="1"/>
  </r>
  <r>
    <n v="2708140"/>
    <n v="270814085"/>
    <n v="33278"/>
    <d v="2018-08-13T14:30:09"/>
    <n v="3"/>
    <x v="3"/>
    <x v="12"/>
    <s v="Markaz Telafar"/>
    <s v="Al-Qadisiya Al-thaniya"/>
    <s v="حي القادسية الثانية"/>
    <n v="36.388269999999999"/>
    <n v="42.450479999999999"/>
    <n v="65"/>
    <x v="57"/>
    <x v="2"/>
  </r>
  <r>
    <n v="2708140"/>
    <n v="270814088"/>
    <n v="33278"/>
    <d v="2018-09-15T08:03:50"/>
    <n v="4"/>
    <x v="3"/>
    <x v="12"/>
    <s v="Markaz Telafar"/>
    <s v="Al-Qadisiya Al-thaniya"/>
    <s v="حي القادسية الثانية"/>
    <n v="36.388269999999999"/>
    <n v="42.450479999999999"/>
    <n v="32"/>
    <x v="58"/>
    <x v="5"/>
  </r>
  <r>
    <n v="2708140"/>
    <n v="270814089"/>
    <n v="33278"/>
    <d v="2018-10-14T06:08:10"/>
    <n v="5"/>
    <x v="3"/>
    <x v="12"/>
    <s v="Markaz Telafar"/>
    <s v="Al-Qadisiya Al-thaniya"/>
    <s v="حي القادسية الثانية"/>
    <n v="36.388269999999999"/>
    <n v="42.450479999999999"/>
    <n v="39"/>
    <x v="54"/>
    <x v="3"/>
  </r>
  <r>
    <n v="2708140"/>
    <n v="270814091"/>
    <n v="33278"/>
    <d v="2018-12-10T16:24:35"/>
    <n v="6"/>
    <x v="3"/>
    <x v="12"/>
    <s v="Markaz Telafar"/>
    <s v="Al-Qadisiya Al-thaniya"/>
    <s v="حي القادسية الثانية"/>
    <n v="36.388269999999999"/>
    <n v="42.450479999999999"/>
    <n v="30"/>
    <x v="45"/>
    <x v="8"/>
  </r>
  <r>
    <n v="2708140"/>
    <n v="270814093"/>
    <n v="33278"/>
    <d v="2019-03-30T23:01:21"/>
    <n v="8"/>
    <x v="3"/>
    <x v="12"/>
    <s v="Markaz Telafar"/>
    <s v="Al-Qadisiya Al-thaniya"/>
    <s v="حي القادسية الثانية"/>
    <n v="36.388269999999999"/>
    <n v="42.450479999999999"/>
    <n v="16"/>
    <x v="63"/>
    <x v="7"/>
  </r>
  <r>
    <n v="2708141"/>
    <n v="270814185"/>
    <n v="33279"/>
    <d v="2018-08-14T16:26:49"/>
    <n v="3"/>
    <x v="3"/>
    <x v="12"/>
    <s v="Markaz Telafar"/>
    <s v="Hay Al-Rabeea"/>
    <s v="حي الربيع"/>
    <n v="36.378129999999999"/>
    <n v="42.446640000000002"/>
    <n v="20"/>
    <x v="64"/>
    <x v="2"/>
  </r>
  <r>
    <n v="2708141"/>
    <n v="270814188"/>
    <n v="33279"/>
    <d v="2018-09-15T08:03:54"/>
    <n v="4"/>
    <x v="3"/>
    <x v="12"/>
    <s v="Markaz Telafar"/>
    <s v="Hay Al-Rabeea"/>
    <s v="حي الربيع"/>
    <n v="36.378129999999999"/>
    <n v="42.446640000000002"/>
    <n v="24"/>
    <x v="58"/>
    <x v="5"/>
  </r>
  <r>
    <n v="2708141"/>
    <n v="270814189"/>
    <n v="33279"/>
    <d v="2018-10-14T06:08:11"/>
    <n v="5"/>
    <x v="3"/>
    <x v="12"/>
    <s v="Markaz Telafar"/>
    <s v="Hay Al-Rabeea"/>
    <s v="حي الربيع"/>
    <n v="36.378129999999999"/>
    <n v="42.446640000000002"/>
    <n v="23"/>
    <x v="54"/>
    <x v="3"/>
  </r>
  <r>
    <n v="2708141"/>
    <n v="270814191"/>
    <n v="33279"/>
    <d v="2018-12-10T16:23:04"/>
    <n v="6"/>
    <x v="3"/>
    <x v="12"/>
    <s v="Markaz Telafar"/>
    <s v="Hay Al-Rabeea"/>
    <s v="حي الربيع"/>
    <n v="36.378129999999999"/>
    <n v="42.446640000000002"/>
    <n v="30"/>
    <x v="45"/>
    <x v="8"/>
  </r>
  <r>
    <n v="2708141"/>
    <n v="270814192"/>
    <n v="33279"/>
    <d v="2019-02-01T21:05:32"/>
    <n v="7"/>
    <x v="3"/>
    <x v="12"/>
    <s v="Markaz Telafar"/>
    <s v="Hay Al-Rabeea"/>
    <s v="حي الربيع"/>
    <n v="36.378129999999999"/>
    <n v="42.446640000000002"/>
    <n v="20"/>
    <x v="60"/>
    <x v="9"/>
  </r>
  <r>
    <n v="2708142"/>
    <n v="270814279"/>
    <n v="33280"/>
    <d v="2018-05-13T14:51:17"/>
    <n v="1"/>
    <x v="3"/>
    <x v="12"/>
    <s v="Markaz Telafar"/>
    <s v="Hay saad"/>
    <s v="حي سعد"/>
    <n v="36.381740000000001"/>
    <n v="42.437849999999997"/>
    <n v="85"/>
    <x v="12"/>
    <x v="4"/>
  </r>
  <r>
    <n v="2708142"/>
    <n v="270814283"/>
    <n v="33280"/>
    <d v="2018-07-14T13:25:06"/>
    <n v="2"/>
    <x v="3"/>
    <x v="12"/>
    <s v="Markaz Telafar"/>
    <s v="Hay saad"/>
    <s v="حي سعد"/>
    <n v="36.381740000000001"/>
    <n v="42.437849999999997"/>
    <n v="30"/>
    <x v="56"/>
    <x v="1"/>
  </r>
  <r>
    <n v="2708142"/>
    <n v="270814285"/>
    <n v="33280"/>
    <d v="2018-08-14T16:26:51"/>
    <n v="3"/>
    <x v="3"/>
    <x v="12"/>
    <s v="Markaz Telafar"/>
    <s v="Hay saad"/>
    <s v="حي سعد"/>
    <n v="36.381740000000001"/>
    <n v="42.437849999999997"/>
    <n v="35"/>
    <x v="64"/>
    <x v="2"/>
  </r>
  <r>
    <n v="2708142"/>
    <n v="270814288"/>
    <n v="33280"/>
    <d v="2018-09-15T08:03:55"/>
    <n v="4"/>
    <x v="3"/>
    <x v="12"/>
    <s v="Markaz Telafar"/>
    <s v="Hay saad"/>
    <s v="حي سعد"/>
    <n v="36.381740000000001"/>
    <n v="42.437849999999997"/>
    <n v="40"/>
    <x v="58"/>
    <x v="5"/>
  </r>
  <r>
    <n v="2708142"/>
    <n v="270814289"/>
    <n v="33280"/>
    <d v="2018-10-14T06:08:12"/>
    <n v="5"/>
    <x v="3"/>
    <x v="12"/>
    <s v="Markaz Telafar"/>
    <s v="Hay saad"/>
    <s v="حي سعد"/>
    <n v="36.381740000000001"/>
    <n v="42.437849999999997"/>
    <n v="25"/>
    <x v="54"/>
    <x v="3"/>
  </r>
  <r>
    <n v="2708142"/>
    <n v="270814291"/>
    <n v="33280"/>
    <d v="2018-12-10T16:24:46"/>
    <n v="6"/>
    <x v="3"/>
    <x v="12"/>
    <s v="Markaz Telafar"/>
    <s v="Hay saad"/>
    <s v="حي سعد"/>
    <n v="36.381740000000001"/>
    <n v="42.437849999999997"/>
    <n v="19"/>
    <x v="45"/>
    <x v="8"/>
  </r>
  <r>
    <n v="2708148"/>
    <n v="270814879"/>
    <n v="33294"/>
    <d v="2018-05-11T21:40:18"/>
    <n v="1"/>
    <x v="3"/>
    <x v="12"/>
    <s v="Markaz Telafar"/>
    <s v="Al rahma Village"/>
    <s v="قرية الرحمة"/>
    <n v="36.391392000000003"/>
    <n v="42.490565699999998"/>
    <n v="50"/>
    <x v="41"/>
    <x v="4"/>
  </r>
  <r>
    <n v="2708148"/>
    <n v="270814885"/>
    <n v="33294"/>
    <d v="2018-08-14T16:26:55"/>
    <n v="3"/>
    <x v="3"/>
    <x v="12"/>
    <s v="Markaz Telafar"/>
    <s v="Al rahma Village"/>
    <s v="قرية الرحمة"/>
    <n v="36.391392000000003"/>
    <n v="42.490565699999998"/>
    <n v="15"/>
    <x v="64"/>
    <x v="2"/>
  </r>
  <r>
    <n v="2708148"/>
    <n v="270814888"/>
    <n v="33294"/>
    <d v="2018-09-15T08:04:15"/>
    <n v="4"/>
    <x v="3"/>
    <x v="12"/>
    <s v="Markaz Telafar"/>
    <s v="Al rahma Village"/>
    <s v="قرية الرحمة"/>
    <n v="36.391392000000003"/>
    <n v="42.490565699999998"/>
    <n v="30"/>
    <x v="58"/>
    <x v="5"/>
  </r>
  <r>
    <n v="2708148"/>
    <n v="270814889"/>
    <n v="33294"/>
    <d v="2018-10-14T06:08:27"/>
    <n v="5"/>
    <x v="3"/>
    <x v="12"/>
    <s v="Markaz Telafar"/>
    <s v="Al rahma Village"/>
    <s v="قرية الرحمة"/>
    <n v="36.391392000000003"/>
    <n v="42.490565699999998"/>
    <n v="45"/>
    <x v="54"/>
    <x v="3"/>
  </r>
  <r>
    <n v="2708148"/>
    <n v="270814892"/>
    <n v="33294"/>
    <d v="2019-02-01T21:06:19"/>
    <n v="7"/>
    <x v="3"/>
    <x v="12"/>
    <s v="Markaz Telafar"/>
    <s v="Al rahma Village"/>
    <s v="قرية الرحمة"/>
    <n v="36.391392000000003"/>
    <n v="42.490565699999998"/>
    <n v="20"/>
    <x v="60"/>
    <x v="9"/>
  </r>
  <r>
    <n v="2708153"/>
    <n v="270815379"/>
    <n v="33346"/>
    <d v="2018-05-13T09:58:53"/>
    <n v="1"/>
    <x v="3"/>
    <x v="12"/>
    <s v="Markaz Telafar"/>
    <s v="Al Alolea Vilage"/>
    <s v="قرية العلولية"/>
    <n v="36.398829999999997"/>
    <n v="42.512819999999998"/>
    <n v="70"/>
    <x v="12"/>
    <x v="4"/>
  </r>
  <r>
    <n v="2708153"/>
    <n v="270815385"/>
    <n v="33346"/>
    <d v="2018-08-14T16:26:59"/>
    <n v="3"/>
    <x v="3"/>
    <x v="12"/>
    <s v="Markaz Telafar"/>
    <s v="Al Alolea Vilage"/>
    <s v="قرية العلولية"/>
    <n v="36.398829999999997"/>
    <n v="42.512819999999998"/>
    <n v="10"/>
    <x v="64"/>
    <x v="2"/>
  </r>
  <r>
    <n v="2708153"/>
    <n v="270815388"/>
    <n v="33346"/>
    <d v="2018-09-15T08:04:27"/>
    <n v="4"/>
    <x v="3"/>
    <x v="12"/>
    <s v="Markaz Telafar"/>
    <s v="Al Alolea Vilage"/>
    <s v="قرية العلولية"/>
    <n v="36.398829999999997"/>
    <n v="42.512819999999998"/>
    <n v="20"/>
    <x v="58"/>
    <x v="5"/>
  </r>
  <r>
    <n v="2708153"/>
    <n v="270815389"/>
    <n v="33346"/>
    <d v="2018-10-14T06:08:31"/>
    <n v="5"/>
    <x v="3"/>
    <x v="12"/>
    <s v="Markaz Telafar"/>
    <s v="Al Alolea Vilage"/>
    <s v="قرية العلولية"/>
    <n v="36.398829999999997"/>
    <n v="42.512819999999998"/>
    <n v="51"/>
    <x v="54"/>
    <x v="3"/>
  </r>
  <r>
    <n v="2708154"/>
    <n v="270815488"/>
    <n v="33345"/>
    <d v="2018-09-15T08:04:24"/>
    <n v="4"/>
    <x v="3"/>
    <x v="12"/>
    <s v="Markaz Telafar"/>
    <s v="Mohamed saeed Bashar Vilage"/>
    <s v="قرية محمد سعيد بشار"/>
    <n v="36.396619999999999"/>
    <n v="42.507989999999999"/>
    <n v="20"/>
    <x v="58"/>
    <x v="5"/>
  </r>
  <r>
    <n v="2708154"/>
    <n v="270815489"/>
    <n v="33345"/>
    <d v="2018-10-14T06:08:32"/>
    <n v="5"/>
    <x v="3"/>
    <x v="12"/>
    <s v="Markaz Telafar"/>
    <s v="Mohamed saeed Bashar Vilage"/>
    <s v="قرية محمد سعيد بشار"/>
    <n v="36.396619999999999"/>
    <n v="42.507989999999999"/>
    <n v="12"/>
    <x v="54"/>
    <x v="3"/>
  </r>
  <r>
    <n v="2708154"/>
    <n v="270815492"/>
    <n v="33345"/>
    <d v="2019-02-03T12:22:52"/>
    <n v="7"/>
    <x v="3"/>
    <x v="12"/>
    <s v="Markaz Telafar"/>
    <s v="Mohamed saeed Bashar Vilage"/>
    <s v="قرية محمد سعيد بشار"/>
    <n v="36.396619999999999"/>
    <n v="42.507989999999999"/>
    <n v="5"/>
    <x v="59"/>
    <x v="9"/>
  </r>
  <r>
    <n v="2708154"/>
    <n v="270815493"/>
    <n v="33345"/>
    <d v="2019-03-30T23:02:41"/>
    <n v="8"/>
    <x v="3"/>
    <x v="12"/>
    <s v="Markaz Telafar"/>
    <s v="Mohamed saeed Bashar Vilage"/>
    <s v="قرية محمد سعيد بشار"/>
    <n v="36.396619999999999"/>
    <n v="42.507989999999999"/>
    <n v="5"/>
    <x v="63"/>
    <x v="7"/>
  </r>
  <r>
    <n v="2708174"/>
    <n v="270817483"/>
    <n v="33423"/>
    <d v="2018-07-13T13:46:20"/>
    <n v="2"/>
    <x v="3"/>
    <x v="12"/>
    <s v="Ayadiya"/>
    <s v="Faqah Village"/>
    <s v="قرية فقه"/>
    <n v="36.466299999999997"/>
    <n v="42.546799999999998"/>
    <n v="25"/>
    <x v="65"/>
    <x v="1"/>
  </r>
  <r>
    <n v="2708174"/>
    <n v="270817485"/>
    <n v="33423"/>
    <d v="2018-08-13T00:12:56"/>
    <n v="3"/>
    <x v="3"/>
    <x v="12"/>
    <s v="Ayadiya"/>
    <s v="Faqah Village"/>
    <s v="قرية فقه"/>
    <n v="36.466299999999997"/>
    <n v="42.546799999999998"/>
    <n v="5"/>
    <x v="57"/>
    <x v="2"/>
  </r>
  <r>
    <n v="2708174"/>
    <n v="270817488"/>
    <n v="33423"/>
    <d v="2018-09-28T16:29:00"/>
    <n v="4"/>
    <x v="3"/>
    <x v="12"/>
    <s v="Ayadiya"/>
    <s v="Faqah Village"/>
    <s v="قرية فقه"/>
    <n v="36.466299999999997"/>
    <n v="42.546799999999998"/>
    <n v="5"/>
    <x v="66"/>
    <x v="5"/>
  </r>
  <r>
    <n v="2708176"/>
    <n v="270817689"/>
    <n v="33472"/>
    <d v="2018-10-14T18:11:04"/>
    <n v="5"/>
    <x v="3"/>
    <x v="12"/>
    <s v="Ayadiya"/>
    <s v="Qasabat Ayadiya"/>
    <s v="قصبة العياضية"/>
    <n v="36.485300000000002"/>
    <n v="42.42"/>
    <n v="5"/>
    <x v="54"/>
    <x v="3"/>
  </r>
  <r>
    <n v="2708176"/>
    <n v="270817691"/>
    <n v="33472"/>
    <d v="2018-12-11T16:45:40"/>
    <n v="6"/>
    <x v="3"/>
    <x v="12"/>
    <s v="Ayadiya"/>
    <s v="Qasabat Ayadiya"/>
    <s v="قصبة العياضية"/>
    <n v="36.485300000000002"/>
    <n v="42.42"/>
    <n v="50"/>
    <x v="67"/>
    <x v="8"/>
  </r>
  <r>
    <n v="2708176"/>
    <n v="270817693"/>
    <n v="33472"/>
    <d v="2019-03-27T17:02:53"/>
    <n v="8"/>
    <x v="3"/>
    <x v="12"/>
    <s v="Ayadiya"/>
    <s v="Qasabat Ayadiya"/>
    <s v="قصبة العياضية"/>
    <n v="36.485300000000002"/>
    <n v="42.42"/>
    <n v="10"/>
    <x v="68"/>
    <x v="7"/>
  </r>
  <r>
    <n v="2709003"/>
    <n v="270900379"/>
    <n v="24600"/>
    <d v="2018-05-11T15:57:57"/>
    <n v="1"/>
    <x v="3"/>
    <x v="13"/>
    <s v="Markaz Tilkaif"/>
    <s v="Al Qawsiyat"/>
    <s v="القوسيات"/>
    <n v="36.444421156899999"/>
    <n v="43.098562663300001"/>
    <n v="4"/>
    <x v="41"/>
    <x v="4"/>
  </r>
  <r>
    <n v="2709045"/>
    <n v="270904579"/>
    <n v="17959"/>
    <d v="2018-05-11T15:38:12"/>
    <n v="1"/>
    <x v="3"/>
    <x v="13"/>
    <s v="Al-Qosh"/>
    <s v="Tallsquf"/>
    <s v="تللسقف"/>
    <n v="36.5976809438"/>
    <n v="43.107703527399998"/>
    <n v="5"/>
    <x v="41"/>
    <x v="4"/>
  </r>
  <r>
    <n v="2709057"/>
    <n v="270905779"/>
    <n v="17941"/>
    <d v="2018-05-11T15:43:46"/>
    <n v="1"/>
    <x v="3"/>
    <x v="13"/>
    <s v="Markaz Tilkaif"/>
    <s v="Tilkaif Center"/>
    <s v="مركز تلكيف"/>
    <n v="36.487360602899997"/>
    <n v="43.117702640799997"/>
    <n v="2"/>
    <x v="41"/>
    <x v="4"/>
  </r>
  <r>
    <n v="2709072"/>
    <n v="270907280"/>
    <n v="33222"/>
    <d v="2018-05-26T15:40:12"/>
    <n v="1"/>
    <x v="3"/>
    <x v="13"/>
    <s v="Wanna"/>
    <s v="Dwanish"/>
    <s v="قرية الدوانش"/>
    <n v="36.505302"/>
    <n v="42.802909"/>
    <n v="2"/>
    <x v="43"/>
    <x v="4"/>
  </r>
  <r>
    <n v="2802003"/>
    <n v="280200384"/>
    <n v="23300"/>
    <d v="2018-07-26T23:47:45"/>
    <n v="2"/>
    <x v="4"/>
    <x v="14"/>
    <s v="Markaz Al-Shirqat"/>
    <s v="Al Fajir village(Al Tasni)"/>
    <s v="قرية الفجر"/>
    <n v="35.439460342700002"/>
    <n v="43.221402056499997"/>
    <n v="1"/>
    <x v="69"/>
    <x v="1"/>
  </r>
  <r>
    <n v="2802007"/>
    <n v="280200781"/>
    <n v="21005"/>
    <d v="2018-06-07T11:44:39"/>
    <n v="1"/>
    <x v="4"/>
    <x v="14"/>
    <s v="Markaz Al-Shirqat"/>
    <s v="Hay Al Jumiala"/>
    <s v="حي الجميلة"/>
    <n v="35.492468420400002"/>
    <n v="43.238031752399998"/>
    <n v="3"/>
    <x v="1"/>
    <x v="0"/>
  </r>
  <r>
    <n v="2802007"/>
    <n v="280200784"/>
    <n v="21005"/>
    <d v="2018-07-28T22:08:36"/>
    <n v="2"/>
    <x v="4"/>
    <x v="14"/>
    <s v="Markaz Al-Shirqat"/>
    <s v="Hay Al Jumiala"/>
    <s v="حي الجميلة"/>
    <n v="35.492468420400002"/>
    <n v="43.238031752399998"/>
    <n v="8"/>
    <x v="7"/>
    <x v="1"/>
  </r>
  <r>
    <n v="2802013"/>
    <n v="280201381"/>
    <n v="20395"/>
    <d v="2018-06-07T11:50:14"/>
    <n v="1"/>
    <x v="4"/>
    <x v="14"/>
    <s v="Markaz Al-Shirqat"/>
    <s v="Baaja"/>
    <s v="حاوي بعاجه حاوي-حضر"/>
    <n v="35.5443241121"/>
    <n v="43.225557385000002"/>
    <n v="2"/>
    <x v="1"/>
    <x v="0"/>
  </r>
  <r>
    <n v="2802013"/>
    <n v="280201384"/>
    <n v="20395"/>
    <d v="2018-07-28T21:45:51"/>
    <n v="2"/>
    <x v="4"/>
    <x v="14"/>
    <s v="Markaz Al-Shirqat"/>
    <s v="Baaja"/>
    <s v="حاوي بعاجه حاوي-حضر"/>
    <n v="35.5443241121"/>
    <n v="43.225557385000002"/>
    <n v="5"/>
    <x v="7"/>
    <x v="1"/>
  </r>
  <r>
    <n v="2802015"/>
    <n v="280201581"/>
    <n v="21004"/>
    <d v="2018-06-07T11:39:18"/>
    <n v="1"/>
    <x v="4"/>
    <x v="14"/>
    <s v="Markaz Al-Shirqat"/>
    <s v="Hay Al Askari"/>
    <s v="الحي العسكري"/>
    <n v="35.515882680200001"/>
    <n v="43.234802205100003"/>
    <n v="4"/>
    <x v="1"/>
    <x v="0"/>
  </r>
  <r>
    <n v="2802015"/>
    <n v="280201584"/>
    <n v="21004"/>
    <d v="2018-07-28T21:53:01"/>
    <n v="2"/>
    <x v="4"/>
    <x v="14"/>
    <s v="Markaz Al-Shirqat"/>
    <s v="Hay Al Askari"/>
    <s v="الحي العسكري"/>
    <n v="35.515882680200001"/>
    <n v="43.234802205100003"/>
    <n v="3"/>
    <x v="7"/>
    <x v="1"/>
  </r>
  <r>
    <n v="2802016"/>
    <n v="280201681"/>
    <n v="24210"/>
    <d v="2018-06-07T11:34:50"/>
    <n v="1"/>
    <x v="4"/>
    <x v="14"/>
    <s v="Markaz Al-Shirqat"/>
    <s v="Hay Al Qasbah"/>
    <s v="حي القصبة"/>
    <n v="35.522968028699999"/>
    <n v="43.234376739699997"/>
    <n v="5"/>
    <x v="1"/>
    <x v="0"/>
  </r>
  <r>
    <n v="2802016"/>
    <n v="280201684"/>
    <n v="24210"/>
    <d v="2018-07-28T21:45:49"/>
    <n v="2"/>
    <x v="4"/>
    <x v="14"/>
    <s v="Markaz Al-Shirqat"/>
    <s v="Hay Al Qasbah"/>
    <s v="حي القصبة"/>
    <n v="35.522968028699999"/>
    <n v="43.234376739699997"/>
    <n v="4"/>
    <x v="7"/>
    <x v="1"/>
  </r>
  <r>
    <n v="2802016"/>
    <n v="280201692"/>
    <n v="24210"/>
    <d v="2019-01-21T22:02:50"/>
    <n v="7"/>
    <x v="4"/>
    <x v="14"/>
    <s v="Markaz Al-Shirqat"/>
    <s v="Hay Al Qasbah"/>
    <s v="حي القصبة"/>
    <n v="35.522968028699999"/>
    <n v="43.234376739699997"/>
    <n v="3"/>
    <x v="21"/>
    <x v="6"/>
  </r>
  <r>
    <n v="2802028"/>
    <n v="280202881"/>
    <n v="21006"/>
    <d v="2018-06-07T11:54:32"/>
    <n v="1"/>
    <x v="4"/>
    <x v="14"/>
    <s v="Markaz Al-Shirqat"/>
    <s v="Tal Al Jumiala area"/>
    <s v="تل بعاجة 1 وتل اجميلة "/>
    <n v="35.510917827500002"/>
    <n v="43.235178636400001"/>
    <n v="2"/>
    <x v="1"/>
    <x v="0"/>
  </r>
  <r>
    <n v="2802028"/>
    <n v="280202884"/>
    <n v="21006"/>
    <d v="2018-07-28T22:14:46"/>
    <n v="2"/>
    <x v="4"/>
    <x v="14"/>
    <s v="Markaz Al-Shirqat"/>
    <s v="Tal Al Jumiala area"/>
    <s v="تل بعاجة 1 وتل اجميلة "/>
    <n v="35.510917827500002"/>
    <n v="43.235178636400001"/>
    <n v="4"/>
    <x v="7"/>
    <x v="1"/>
  </r>
  <r>
    <n v="2802032"/>
    <n v="280203281"/>
    <n v="29650"/>
    <d v="2018-06-05T17:01:39"/>
    <n v="1"/>
    <x v="4"/>
    <x v="14"/>
    <s v="Markaz Al-Shirqat"/>
    <s v="Al-Horya Al-Qadema village"/>
    <s v="قرية الحورية القديمة"/>
    <n v="35.594491143699997"/>
    <n v="43.241982059599998"/>
    <n v="2"/>
    <x v="10"/>
    <x v="0"/>
  </r>
  <r>
    <n v="2802032"/>
    <n v="280203284"/>
    <n v="29650"/>
    <d v="2018-07-22T23:08:03"/>
    <n v="2"/>
    <x v="4"/>
    <x v="14"/>
    <s v="Markaz Al-Shirqat"/>
    <s v="Al-Horya Al-Qadema village"/>
    <s v="قرية الحورية القديمة"/>
    <n v="35.594491143699997"/>
    <n v="43.241982059599998"/>
    <n v="2"/>
    <x v="34"/>
    <x v="1"/>
  </r>
  <r>
    <n v="2802034"/>
    <n v="280203484"/>
    <n v="21955"/>
    <d v="2018-07-28T22:29:09"/>
    <n v="2"/>
    <x v="4"/>
    <x v="14"/>
    <s v="Markaz Al-Shirqat"/>
    <s v="Hay Al-Khasim Al-Qadem village"/>
    <s v="قرية الخصم القديمة"/>
    <n v="35.486099598899997"/>
    <n v="43.237260114400001"/>
    <n v="2"/>
    <x v="7"/>
    <x v="1"/>
  </r>
  <r>
    <n v="2802038"/>
    <n v="280203881"/>
    <n v="29655"/>
    <d v="2018-06-07T11:34:52"/>
    <n v="1"/>
    <x v="4"/>
    <x v="14"/>
    <s v="Markaz Al-Shirqat"/>
    <s v="Hay Tal Baajah"/>
    <s v="حي تل بعاجة"/>
    <n v="35.526890256400002"/>
    <n v="43.228306314000001"/>
    <n v="3"/>
    <x v="1"/>
    <x v="0"/>
  </r>
  <r>
    <n v="2802041"/>
    <n v="280204184"/>
    <n v="29652"/>
    <d v="2018-07-22T23:14:07"/>
    <n v="2"/>
    <x v="4"/>
    <x v="14"/>
    <s v="Markaz Al-Shirqat"/>
    <s v="Hay Al-noor"/>
    <s v="حي النور"/>
    <n v="35.495645358300003"/>
    <n v="43.241441870700001"/>
    <n v="1"/>
    <x v="34"/>
    <x v="1"/>
  </r>
  <r>
    <n v="2802045"/>
    <n v="280204584"/>
    <n v="20517"/>
    <d v="2018-07-21T01:23:48"/>
    <n v="2"/>
    <x v="4"/>
    <x v="14"/>
    <s v="Markaz Al-Shirqat"/>
    <s v="Al-Sfeena Village"/>
    <s v="قرية السفينة"/>
    <n v="35.257086999999999"/>
    <n v="43.226284"/>
    <n v="1"/>
    <x v="70"/>
    <x v="1"/>
  </r>
  <r>
    <n v="2802047"/>
    <n v="280204781"/>
    <n v="33122"/>
    <d v="2018-06-06T21:12:03"/>
    <n v="1"/>
    <x v="4"/>
    <x v="14"/>
    <s v="Markaz Al-Shirqat"/>
    <s v="Sudayrah Aulya Village"/>
    <s v="قرية سديره عليا"/>
    <n v="35.443156999999999"/>
    <n v="43.295248000000001"/>
    <n v="3"/>
    <x v="2"/>
    <x v="0"/>
  </r>
  <r>
    <n v="2802047"/>
    <n v="280204784"/>
    <n v="33122"/>
    <d v="2018-07-25T21:23:13"/>
    <n v="2"/>
    <x v="4"/>
    <x v="14"/>
    <s v="Markaz Al-Shirqat"/>
    <s v="Sudayrah Aulya Village"/>
    <s v="قرية سديره عليا"/>
    <n v="35.443156999999999"/>
    <n v="43.295248000000001"/>
    <n v="1"/>
    <x v="71"/>
    <x v="1"/>
  </r>
  <r>
    <n v="2802049"/>
    <n v="280204980"/>
    <n v="33124"/>
    <d v="2018-05-28T13:13:23"/>
    <n v="1"/>
    <x v="4"/>
    <x v="14"/>
    <s v="Markaz Al-Shirqat"/>
    <s v="Al-Salman village"/>
    <s v="قرية السلمان"/>
    <n v="35.330249999999999"/>
    <n v="43.161439999999999"/>
    <n v="2"/>
    <x v="48"/>
    <x v="4"/>
  </r>
  <r>
    <n v="2802049"/>
    <n v="280204984"/>
    <n v="33124"/>
    <d v="2018-07-22T22:52:52"/>
    <n v="2"/>
    <x v="4"/>
    <x v="14"/>
    <s v="Markaz Al-Shirqat"/>
    <s v="Al-Salman village"/>
    <s v="قرية السلمان"/>
    <n v="35.330249999999999"/>
    <n v="43.161439999999999"/>
    <n v="2"/>
    <x v="34"/>
    <x v="1"/>
  </r>
  <r>
    <n v="2802053"/>
    <n v="280205381"/>
    <n v="33136"/>
    <d v="2018-06-03T20:01:35"/>
    <n v="1"/>
    <x v="4"/>
    <x v="14"/>
    <s v="Markaz Al-Shirqat"/>
    <s v="Awegylah Village"/>
    <s v="قرية عويجيلة"/>
    <n v="35.539661000000002"/>
    <n v="43.266058999999998"/>
    <n v="2"/>
    <x v="72"/>
    <x v="0"/>
  </r>
  <r>
    <n v="2802053"/>
    <n v="280205384"/>
    <n v="33136"/>
    <d v="2018-07-25T20:57:46"/>
    <n v="2"/>
    <x v="4"/>
    <x v="14"/>
    <s v="Markaz Al-Shirqat"/>
    <s v="Awegylah Village"/>
    <s v="قرية عويجيلة"/>
    <n v="35.539661000000002"/>
    <n v="43.266058999999998"/>
    <n v="1"/>
    <x v="71"/>
    <x v="1"/>
  </r>
  <r>
    <n v="2808028"/>
    <n v="280802880"/>
    <n v="23702"/>
    <d v="2018-06-01T13:21:55"/>
    <n v="1"/>
    <x v="4"/>
    <x v="15"/>
    <s v="Markaz Tikrit"/>
    <s v="Qadisya 2 500 Area"/>
    <s v="حي المطاردة(قادسية2)مقاطعة 7 محله 218 – قطعه 500"/>
    <n v="34.650852159700001"/>
    <n v="43.652580734399997"/>
    <n v="1"/>
    <x v="73"/>
    <x v="0"/>
  </r>
  <r>
    <n v="2808048"/>
    <n v="280804879"/>
    <n v="23301"/>
    <d v="2018-05-20T08:33:52"/>
    <n v="1"/>
    <x v="4"/>
    <x v="15"/>
    <s v="Markaz Tikrit"/>
    <s v="Hay Al Anwaa Mahala 420"/>
    <s v="حي الانواء-محلة 420"/>
    <n v="34.575039004600001"/>
    <n v="43.683130942799998"/>
    <n v="4"/>
    <x v="28"/>
    <x v="4"/>
  </r>
  <r>
    <n v="2808057"/>
    <n v="280805779"/>
    <n v="22468"/>
    <d v="2018-05-17T08:54:06"/>
    <n v="1"/>
    <x v="4"/>
    <x v="15"/>
    <s v="Markaz Tikrit"/>
    <s v="Hay Al Zuhour-422"/>
    <s v="حي الزهور محلة-422"/>
    <n v="34.590604122199998"/>
    <n v="43.671510781400002"/>
    <n v="9"/>
    <x v="74"/>
    <x v="4"/>
  </r>
  <r>
    <n v="2808061"/>
    <n v="280806180"/>
    <n v="25922"/>
    <d v="2018-05-21T09:48:00"/>
    <n v="1"/>
    <x v="4"/>
    <x v="15"/>
    <s v="Markaz Tikrit"/>
    <s v="Qadisya 1 Mahala 214"/>
    <s v="حي المطاردة(قادسية1)مقاطعة 7-محله 214"/>
    <n v="34.645780885199997"/>
    <n v="43.670324589499998"/>
    <n v="5"/>
    <x v="29"/>
    <x v="4"/>
  </r>
  <r>
    <n v="2808062"/>
    <n v="280806280"/>
    <n v="25923"/>
    <d v="2018-05-21T10:24:41"/>
    <n v="1"/>
    <x v="4"/>
    <x v="15"/>
    <s v="Markaz Tikrit"/>
    <s v="Qadisya 2 Mahala 216"/>
    <s v="حي المطاردة(قادسية2)مقاطعة 7-محله 216"/>
    <n v="34.649042665099998"/>
    <n v="43.661256459199997"/>
    <n v="4"/>
    <x v="29"/>
    <x v="4"/>
  </r>
  <r>
    <n v="2808076"/>
    <n v="280807680"/>
    <n v="28413"/>
    <d v="2018-05-21T09:19:00"/>
    <n v="1"/>
    <x v="4"/>
    <x v="15"/>
    <s v="Markaz Tikrit"/>
    <s v="Hay Al-Wihda"/>
    <s v="حي الوحدة"/>
    <n v="34.604528364700002"/>
    <n v="43.670922769199997"/>
    <n v="10"/>
    <x v="29"/>
    <x v="4"/>
  </r>
  <r>
    <n v="2808081"/>
    <n v="280808179"/>
    <n v="20638"/>
    <d v="2018-05-13T18:43:54"/>
    <n v="1"/>
    <x v="4"/>
    <x v="15"/>
    <s v="Markaz Tikrit"/>
    <s v="Hay Al Dhubbat"/>
    <s v="حي الضباط"/>
    <n v="34.6346683931"/>
    <n v="43.670680984000001"/>
    <n v="4"/>
    <x v="12"/>
    <x v="4"/>
  </r>
  <r>
    <n v="2808082"/>
    <n v="280808280"/>
    <n v="28478"/>
    <d v="2018-05-21T09:22:32"/>
    <n v="1"/>
    <x v="4"/>
    <x v="15"/>
    <s v="Markaz Tikrit"/>
    <s v="Hay Al-Sikak"/>
    <s v="حي السكك"/>
    <n v="34.596828872899998"/>
    <n v="43.675034993600001"/>
    <n v="4"/>
    <x v="29"/>
    <x v="4"/>
  </r>
  <r>
    <n v="2809007"/>
    <n v="280900781"/>
    <n v="25868"/>
    <d v="2018-06-07T14:20:49"/>
    <n v="1"/>
    <x v="4"/>
    <x v="16"/>
    <s v="Markaz Tooz"/>
    <s v="Hay Rizgari-114"/>
    <s v="حي رزكاري م(5-الطوز)محلة 114"/>
    <n v="34.886701491499998"/>
    <n v="44.642673919899998"/>
    <n v="2"/>
    <x v="1"/>
    <x v="0"/>
  </r>
  <r>
    <n v="2809015"/>
    <n v="280901580"/>
    <n v="25750"/>
    <d v="2018-05-22T17:35:39"/>
    <n v="1"/>
    <x v="4"/>
    <x v="16"/>
    <s v="Markaz Tooz"/>
    <s v="Markaz Tooz-Hay Brayati"/>
    <s v="محلة برايتي"/>
    <n v="34.905082507899998"/>
    <n v="44.608836692200001"/>
    <n v="1"/>
    <x v="22"/>
    <x v="4"/>
  </r>
  <r>
    <n v="2809016"/>
    <n v="280901680"/>
    <n v="25755"/>
    <d v="2018-05-22T17:54:57"/>
    <n v="1"/>
    <x v="4"/>
    <x v="16"/>
    <s v="Markaz Tooz"/>
    <s v="Markaz Tooz-Hay Imam Ahmed"/>
    <s v="حي امام احمد"/>
    <n v="34.881868760000003"/>
    <n v="44.62413196"/>
    <n v="2"/>
    <x v="22"/>
    <x v="4"/>
  </r>
  <r>
    <n v="1101001"/>
    <m/>
    <n v="7861"/>
    <d v="2019-05-09T00:00:00"/>
    <s v="ILA IV"/>
    <x v="5"/>
    <x v="17"/>
    <s v="Markaz Amedi"/>
    <s v="Amedi"/>
    <s v="عمادية"/>
    <n v="37.092389017499997"/>
    <n v="43.487856985199997"/>
    <n v="11"/>
    <x v="75"/>
    <x v="11"/>
  </r>
  <r>
    <n v="1101007"/>
    <m/>
    <n v="8229"/>
    <d v="2019-05-08T00:00:00"/>
    <s v="ILA IV"/>
    <x v="5"/>
    <x v="17"/>
    <s v="Deralook"/>
    <s v="Deraluk"/>
    <s v="ديرلوك"/>
    <n v="37.055043598200001"/>
    <n v="43.652203984800003"/>
    <n v="2"/>
    <x v="76"/>
    <x v="11"/>
  </r>
  <r>
    <n v="1101010"/>
    <m/>
    <n v="23903"/>
    <d v="2019-05-09T00:00:00"/>
    <s v="ILA IV"/>
    <x v="5"/>
    <x v="17"/>
    <s v="Markaz Amedi"/>
    <s v="Kaniya Mala"/>
    <s v="كانيا مالا"/>
    <n v="37.100904421599999"/>
    <n v="43.495156701900001"/>
    <n v="4"/>
    <x v="75"/>
    <x v="11"/>
  </r>
  <r>
    <n v="1101012"/>
    <m/>
    <n v="7835"/>
    <d v="2019-05-09T00:00:00"/>
    <s v="ILA IV"/>
    <x v="5"/>
    <x v="17"/>
    <s v="Sarsink"/>
    <s v="Sarsink"/>
    <s v="سرسنك"/>
    <n v="37.039314552299999"/>
    <n v="43.342922546499999"/>
    <n v="28"/>
    <x v="75"/>
    <x v="11"/>
  </r>
  <r>
    <n v="1101013"/>
    <m/>
    <n v="7833"/>
    <d v="2019-05-08T00:00:00"/>
    <s v="ILA IV"/>
    <x v="5"/>
    <x v="17"/>
    <s v="Sheladze"/>
    <s v="Sheladize Collective"/>
    <s v="شيلادزي"/>
    <n v="37.028460898500001"/>
    <n v="43.785392052900001"/>
    <n v="4"/>
    <x v="76"/>
    <x v="11"/>
  </r>
  <r>
    <n v="1101022"/>
    <m/>
    <n v="29567"/>
    <d v="2019-05-09T00:00:00"/>
    <s v="ILA IV"/>
    <x v="5"/>
    <x v="17"/>
    <s v="Markaz Amedi"/>
    <s v="Kani"/>
    <s v="كاني"/>
    <n v="37.083808304500003"/>
    <n v="43.524796335799998"/>
    <n v="1"/>
    <x v="75"/>
    <x v="11"/>
  </r>
  <r>
    <n v="1102001"/>
    <m/>
    <n v="21971"/>
    <d v="2019-05-19T00:00:00"/>
    <s v="ILA IV"/>
    <x v="5"/>
    <x v="18"/>
    <s v="Markaz Dahuk"/>
    <s v="Shorash (Al Jamyah)"/>
    <s v="شورش (الجمعية)"/>
    <n v="36.870482659399997"/>
    <n v="42.992015468699996"/>
    <n v="7"/>
    <x v="77"/>
    <x v="11"/>
  </r>
  <r>
    <n v="1102002"/>
    <m/>
    <n v="23580"/>
    <d v="2019-05-21T00:00:00"/>
    <s v="ILA IV"/>
    <x v="5"/>
    <x v="18"/>
    <s v="Markaz Dahuk"/>
    <s v="Al Sinaah"/>
    <s v="الصناعة"/>
    <n v="36.854205976700001"/>
    <n v="43.044588520600001"/>
    <n v="31"/>
    <x v="78"/>
    <x v="11"/>
  </r>
  <r>
    <n v="1102003"/>
    <m/>
    <n v="26054"/>
    <d v="2019-05-19T00:00:00"/>
    <s v="ILA IV"/>
    <x v="5"/>
    <x v="18"/>
    <s v="Markaz Dahuk"/>
    <s v="Ashti"/>
    <s v="آشتي"/>
    <n v="36.869398845900001"/>
    <n v="42.982650769000003"/>
    <n v="5"/>
    <x v="77"/>
    <x v="11"/>
  </r>
  <r>
    <n v="1102006"/>
    <m/>
    <n v="24801"/>
    <d v="2019-06-12T00:00:00"/>
    <s v="ILA IV"/>
    <x v="5"/>
    <x v="18"/>
    <s v="Zawita"/>
    <s v="Bagera"/>
    <s v="باكيرا"/>
    <n v="36.965668439200002"/>
    <n v="43.169657078199997"/>
    <n v="18"/>
    <x v="79"/>
    <x v="12"/>
  </r>
  <r>
    <n v="1102010"/>
    <m/>
    <n v="26051"/>
    <d v="2019-05-21T00:00:00"/>
    <s v="ILA IV"/>
    <x v="5"/>
    <x v="18"/>
    <s v="Markaz Dahuk"/>
    <s v="Baroshke Complex"/>
    <s v="مجمع بروشكي"/>
    <n v="36.850169232799999"/>
    <n v="43.036977761300001"/>
    <n v="8"/>
    <x v="78"/>
    <x v="11"/>
  </r>
  <r>
    <n v="1102019"/>
    <m/>
    <n v="23711"/>
    <d v="2019-05-22T00:00:00"/>
    <s v="ILA IV"/>
    <x v="5"/>
    <x v="18"/>
    <s v="Markaz Dahuk"/>
    <s v="Gali Dohuk"/>
    <s v="كلي دهوك"/>
    <n v="36.863874868300002"/>
    <n v="43.006124331499997"/>
    <n v="8"/>
    <x v="80"/>
    <x v="11"/>
  </r>
  <r>
    <n v="1102022"/>
    <m/>
    <n v="24628"/>
    <d v="2019-05-15T00:00:00"/>
    <s v="ILA IV"/>
    <x v="5"/>
    <x v="18"/>
    <s v="Markaz Dahuk"/>
    <s v="Etit"/>
    <s v="ايتيت"/>
    <n v="36.844704079000003"/>
    <n v="43.082330210199999"/>
    <n v="15"/>
    <x v="81"/>
    <x v="11"/>
  </r>
  <r>
    <n v="1102024"/>
    <m/>
    <n v="24184"/>
    <d v="2019-05-22T00:00:00"/>
    <s v="ILA IV"/>
    <x v="5"/>
    <x v="18"/>
    <s v="Markaz Dahuk"/>
    <s v="Khabat Kojar"/>
    <s v="خبات(كوجر)"/>
    <n v="36.856413552200003"/>
    <n v="43.002842736799998"/>
    <n v="12"/>
    <x v="80"/>
    <x v="11"/>
  </r>
  <r>
    <n v="1102025"/>
    <m/>
    <n v="8871"/>
    <d v="2019-06-12T00:00:00"/>
    <s v="ILA IV"/>
    <x v="5"/>
    <x v="18"/>
    <s v="Zawita"/>
    <s v="Kora"/>
    <s v="كورا"/>
    <n v="36.934219498700003"/>
    <n v="43.1507973334"/>
    <n v="12"/>
    <x v="79"/>
    <x v="12"/>
  </r>
  <r>
    <n v="1102030"/>
    <m/>
    <n v="26045"/>
    <d v="2019-05-20T00:00:00"/>
    <s v="ILA IV"/>
    <x v="5"/>
    <x v="18"/>
    <s v="Markaz Dahuk"/>
    <s v="Lower Malta"/>
    <s v="مالتا سفلى"/>
    <n v="36.851558218599997"/>
    <n v="42.9319835441"/>
    <n v="3"/>
    <x v="82"/>
    <x v="11"/>
  </r>
  <r>
    <n v="1102033"/>
    <m/>
    <n v="24093"/>
    <d v="2019-05-22T00:00:00"/>
    <s v="ILA IV"/>
    <x v="5"/>
    <x v="18"/>
    <s v="Markaz Dahuk"/>
    <s v="Masik-2"/>
    <s v="ماسيك 2"/>
    <n v="36.873031400899997"/>
    <n v="42.941639907300001"/>
    <n v="2"/>
    <x v="80"/>
    <x v="11"/>
  </r>
  <r>
    <n v="1102038"/>
    <m/>
    <n v="23905"/>
    <d v="2019-05-22T00:00:00"/>
    <s v="ILA IV"/>
    <x v="5"/>
    <x v="18"/>
    <s v="Markaz Dahuk"/>
    <s v="Naor"/>
    <s v="ناعور"/>
    <n v="36.858554199899999"/>
    <n v="43.012529631600003"/>
    <n v="20"/>
    <x v="80"/>
    <x v="11"/>
  </r>
  <r>
    <n v="1102042"/>
    <m/>
    <n v="23712"/>
    <d v="2019-05-15T00:00:00"/>
    <s v="ILA IV"/>
    <x v="5"/>
    <x v="18"/>
    <s v="Markaz Dahuk"/>
    <s v="Raza"/>
    <s v="رزا"/>
    <n v="36.850243524200003"/>
    <n v="42.9848694963"/>
    <n v="15"/>
    <x v="81"/>
    <x v="11"/>
  </r>
  <r>
    <n v="1102045"/>
    <m/>
    <n v="26053"/>
    <d v="2019-05-19T00:00:00"/>
    <s v="ILA IV"/>
    <x v="5"/>
    <x v="18"/>
    <s v="Markaz Dahuk"/>
    <s v="Shahidan"/>
    <s v="شهيدان"/>
    <n v="36.868549736799999"/>
    <n v="42.995022024599997"/>
    <n v="4"/>
    <x v="77"/>
    <x v="11"/>
  </r>
  <r>
    <n v="1102046"/>
    <m/>
    <n v="8373"/>
    <d v="2019-05-20T00:00:00"/>
    <s v="ILA IV"/>
    <x v="5"/>
    <x v="18"/>
    <s v="Markaz Dahuk"/>
    <s v="Shakhke"/>
    <s v="شاخكي"/>
    <n v="36.8762293618"/>
    <n v="42.979035324000002"/>
    <n v="24"/>
    <x v="82"/>
    <x v="11"/>
  </r>
  <r>
    <n v="1102047"/>
    <m/>
    <n v="21979"/>
    <d v="2019-05-20T00:00:00"/>
    <s v="ILA IV"/>
    <x v="5"/>
    <x v="18"/>
    <s v="Markaz Dahuk"/>
    <s v="Shele"/>
    <s v="شيلي"/>
    <n v="36.857583691499997"/>
    <n v="42.996507391500003"/>
    <n v="12"/>
    <x v="82"/>
    <x v="11"/>
  </r>
  <r>
    <n v="1102048"/>
    <m/>
    <n v="8372"/>
    <d v="2019-05-20T00:00:00"/>
    <s v="ILA IV"/>
    <x v="5"/>
    <x v="18"/>
    <s v="Markaz Dahuk"/>
    <s v="Shindukha"/>
    <s v="شندوخا"/>
    <n v="36.8462234223"/>
    <n v="42.969520178400003"/>
    <n v="4"/>
    <x v="82"/>
    <x v="11"/>
  </r>
  <r>
    <n v="1102049"/>
    <m/>
    <n v="7921"/>
    <d v="2019-06-11T00:00:00"/>
    <s v="ILA IV"/>
    <x v="5"/>
    <x v="18"/>
    <s v="Zawita"/>
    <s v="Zawita"/>
    <s v="زاويتة"/>
    <n v="36.906067604999997"/>
    <n v="43.146529996700004"/>
    <n v="3"/>
    <x v="83"/>
    <x v="12"/>
  </r>
  <r>
    <n v="1102051"/>
    <m/>
    <n v="8867"/>
    <d v="2019-05-19T00:00:00"/>
    <s v="ILA IV"/>
    <x v="5"/>
    <x v="18"/>
    <s v="Markaz Dahuk"/>
    <s v="Zeri Land"/>
    <s v="زري لاند"/>
    <n v="36.870283392700003"/>
    <n v="42.958675991299998"/>
    <n v="5"/>
    <x v="77"/>
    <x v="11"/>
  </r>
  <r>
    <n v="1102053"/>
    <m/>
    <n v="24187"/>
    <d v="2019-05-22T00:00:00"/>
    <s v="ILA IV"/>
    <x v="5"/>
    <x v="18"/>
    <s v="Markaz Dahuk"/>
    <s v="Zozan"/>
    <s v="زوزان"/>
    <n v="36.8595380545"/>
    <n v="43.005781165999998"/>
    <n v="5"/>
    <x v="80"/>
    <x v="11"/>
  </r>
  <r>
    <n v="1103023"/>
    <m/>
    <n v="7989"/>
    <d v="2019-06-09T00:00:00"/>
    <s v="ILA IV"/>
    <x v="5"/>
    <x v="19"/>
    <s v="Markaz Sumel"/>
    <s v="Seje"/>
    <s v="سيجي"/>
    <n v="36.913263880700001"/>
    <n v="42.885338192500001"/>
    <n v="5"/>
    <x v="84"/>
    <x v="12"/>
  </r>
  <r>
    <n v="1103024"/>
    <m/>
    <n v="8336"/>
    <d v="2019-05-27T00:00:00"/>
    <s v="ILA IV"/>
    <x v="5"/>
    <x v="19"/>
    <s v="Markaz Sumel"/>
    <s v="Semel"/>
    <s v="سيميل"/>
    <n v="36.857191169300002"/>
    <n v="42.907552820900001"/>
    <n v="2"/>
    <x v="85"/>
    <x v="11"/>
  </r>
  <r>
    <n v="1103029"/>
    <m/>
    <n v="24596"/>
    <d v="2019-05-27T00:00:00"/>
    <s v="ILA IV"/>
    <x v="5"/>
    <x v="19"/>
    <s v="Markaz Sumel"/>
    <s v="Tanahi"/>
    <s v="تناهي"/>
    <n v="36.862405809999998"/>
    <n v="42.903199959699997"/>
    <n v="10"/>
    <x v="85"/>
    <x v="11"/>
  </r>
  <r>
    <n v="1103034"/>
    <m/>
    <n v="26123"/>
    <d v="2019-05-14T00:00:00"/>
    <s v="ILA IV"/>
    <x v="5"/>
    <x v="19"/>
    <s v="Fayida"/>
    <s v="Domiz-Halat"/>
    <s v="دوميز هلات"/>
    <n v="36.794692085900003"/>
    <n v="42.917500035899998"/>
    <n v="17"/>
    <x v="86"/>
    <x v="11"/>
  </r>
  <r>
    <n v="1103053"/>
    <m/>
    <n v="8013"/>
    <d v="2019-05-14T00:00:00"/>
    <s v="ILA IV"/>
    <x v="5"/>
    <x v="19"/>
    <s v="Markaz Sumel"/>
    <s v="Marina"/>
    <s v="مرينا"/>
    <n v="36.910295444699997"/>
    <n v="42.7939173782"/>
    <n v="2"/>
    <x v="86"/>
    <x v="11"/>
  </r>
  <r>
    <n v="1104002"/>
    <m/>
    <n v="8119"/>
    <d v="2019-05-26T00:00:00"/>
    <s v="ILA IV"/>
    <x v="5"/>
    <x v="20"/>
    <s v="Rizgari"/>
    <s v="Afirma"/>
    <s v="افرما"/>
    <n v="37.135978924500002"/>
    <n v="42.659093959800003"/>
    <n v="2"/>
    <x v="87"/>
    <x v="11"/>
  </r>
  <r>
    <n v="1104005"/>
    <m/>
    <n v="8849"/>
    <d v="2019-05-30T00:00:00"/>
    <s v="ILA IV"/>
    <x v="5"/>
    <x v="20"/>
    <s v="Batifa"/>
    <s v="Batifa"/>
    <s v="باتيفا"/>
    <n v="37.176020260100003"/>
    <n v="43.011055521499998"/>
    <n v="9"/>
    <x v="88"/>
    <x v="11"/>
  </r>
  <r>
    <n v="1104012"/>
    <m/>
    <n v="8766"/>
    <d v="2019-05-26T00:00:00"/>
    <s v="ILA IV"/>
    <x v="5"/>
    <x v="20"/>
    <s v="Rizgari"/>
    <s v="Chamkork"/>
    <s v="جم كورك"/>
    <n v="37.138846008999998"/>
    <n v="42.617190277399999"/>
    <n v="3"/>
    <x v="87"/>
    <x v="11"/>
  </r>
  <r>
    <n v="1104013"/>
    <m/>
    <n v="8084"/>
    <d v="2019-05-26T00:00:00"/>
    <s v="ILA IV"/>
    <x v="5"/>
    <x v="20"/>
    <s v="Darkar"/>
    <s v="Darkar"/>
    <s v="دركار"/>
    <n v="37.1977073109"/>
    <n v="42.821097299500003"/>
    <n v="7"/>
    <x v="87"/>
    <x v="11"/>
  </r>
  <r>
    <n v="1104059"/>
    <m/>
    <n v="32028"/>
    <d v="2019-06-19T00:00:00"/>
    <s v="ILA IV"/>
    <x v="5"/>
    <x v="20"/>
    <s v="Markaz Zakho"/>
    <s v="Khrababka Sector"/>
    <s v="قطاع خرابابكا"/>
    <n v="37.148175876300002"/>
    <n v="42.747128957299999"/>
    <n v="20"/>
    <x v="89"/>
    <x v="12"/>
  </r>
  <r>
    <n v="1104071"/>
    <m/>
    <n v="8156"/>
    <d v="2019-05-26T00:00:00"/>
    <s v="ILA IV"/>
    <x v="5"/>
    <x v="20"/>
    <s v="Darkar"/>
    <s v="Hizawa"/>
    <s v="هيزاوا"/>
    <n v="37.180446202799999"/>
    <n v="42.809346829100001"/>
    <n v="12"/>
    <x v="87"/>
    <x v="11"/>
  </r>
  <r>
    <n v="1104073"/>
    <m/>
    <n v="33580"/>
    <d v="2019-05-26T00:00:00"/>
    <s v="ILA IV"/>
    <x v="5"/>
    <x v="20"/>
    <s v="Darkar"/>
    <s v="Grksindi"/>
    <s v="كركسندي"/>
    <n v="37.180950084800003"/>
    <n v="42.785288930500002"/>
    <n v="2"/>
    <x v="87"/>
    <x v="11"/>
  </r>
  <r>
    <n v="1104077"/>
    <m/>
    <n v="33581"/>
    <d v="2019-05-25T00:00:00"/>
    <s v="ILA IV"/>
    <x v="5"/>
    <x v="20"/>
    <s v="Rizgari"/>
    <s v="Bakorman"/>
    <s v="باكورمان"/>
    <n v="37.1384117088"/>
    <n v="42.597355643500002"/>
    <n v="5"/>
    <x v="90"/>
    <x v="11"/>
  </r>
  <r>
    <n v="1301004"/>
    <m/>
    <n v="6024"/>
    <d v="2019-06-10T00:00:00"/>
    <s v="ILA IV"/>
    <x v="6"/>
    <x v="21"/>
    <s v="Markaz Chamchamal"/>
    <s v="Azady"/>
    <s v="ازادى"/>
    <n v="35.529988672999998"/>
    <n v="44.840730999999998"/>
    <n v="5"/>
    <x v="91"/>
    <x v="12"/>
  </r>
  <r>
    <n v="1303006"/>
    <m/>
    <n v="24553"/>
    <d v="2019-06-04T00:00:00"/>
    <s v="ILA IV"/>
    <x v="6"/>
    <x v="22"/>
    <s v="Markaz Dokan"/>
    <s v="Farmanbaran"/>
    <s v="فرمانبران"/>
    <n v="35.935155399999999"/>
    <n v="44.955748700000001"/>
    <n v="1"/>
    <x v="92"/>
    <x v="12"/>
  </r>
  <r>
    <n v="1303015"/>
    <m/>
    <n v="6305"/>
    <d v="2019-05-14T00:00:00"/>
    <s v="ILA IV"/>
    <x v="6"/>
    <x v="22"/>
    <s v="Pyramaqrun"/>
    <s v="Shaheedan"/>
    <s v="شهيدان"/>
    <n v="35.731443499999997"/>
    <n v="45.137407500000002"/>
    <n v="10"/>
    <x v="86"/>
    <x v="11"/>
  </r>
  <r>
    <n v="1304012"/>
    <m/>
    <n v="21862"/>
    <d v="2019-05-27T00:00:00"/>
    <s v="ILA IV"/>
    <x v="6"/>
    <x v="23"/>
    <s v="Markaz Halabja"/>
    <s v="Gulan"/>
    <s v="كولان"/>
    <n v="35.174437300000001"/>
    <n v="45.981066400000003"/>
    <n v="10"/>
    <x v="85"/>
    <x v="11"/>
  </r>
  <r>
    <n v="1304015"/>
    <m/>
    <n v="25079"/>
    <d v="2019-05-21T00:00:00"/>
    <s v="ILA IV"/>
    <x v="6"/>
    <x v="23"/>
    <s v="Markaz Sharazoor"/>
    <s v="Azadi"/>
    <s v="ازادي"/>
    <n v="35.316260100000001"/>
    <n v="45.689178300000002"/>
    <n v="2"/>
    <x v="78"/>
    <x v="11"/>
  </r>
  <r>
    <n v="1304028"/>
    <m/>
    <n v="25759"/>
    <d v="2019-05-27T00:00:00"/>
    <s v="ILA IV"/>
    <x v="6"/>
    <x v="23"/>
    <s v="Markaz Halabja"/>
    <s v="Mordana"/>
    <s v="موردانه"/>
    <n v="35.168148000000002"/>
    <n v="45.990498899999999"/>
    <n v="3"/>
    <x v="85"/>
    <x v="11"/>
  </r>
  <r>
    <n v="1304035"/>
    <m/>
    <n v="22994"/>
    <d v="2019-06-04T00:00:00"/>
    <s v="ILA IV"/>
    <x v="6"/>
    <x v="23"/>
    <s v="Markaz Halabja"/>
    <s v="Sarray"/>
    <s v="ساراى"/>
    <n v="35.174547799999999"/>
    <n v="45.989626199999996"/>
    <n v="5"/>
    <x v="92"/>
    <x v="12"/>
  </r>
  <r>
    <n v="1304044"/>
    <m/>
    <n v="29692"/>
    <d v="2019-05-21T00:00:00"/>
    <s v="ILA IV"/>
    <x v="6"/>
    <x v="23"/>
    <s v="Markaz Sharazoor"/>
    <s v="Qaragul"/>
    <s v="قرة كول"/>
    <n v="35.3527111"/>
    <n v="45.628954700000001"/>
    <n v="1"/>
    <x v="78"/>
    <x v="11"/>
  </r>
  <r>
    <n v="1304053"/>
    <m/>
    <n v="21961"/>
    <d v="2019-05-27T00:00:00"/>
    <s v="ILA IV"/>
    <x v="6"/>
    <x v="23"/>
    <s v="Markaz Halabja"/>
    <s v="Kani ishqan"/>
    <s v="كاني عيشقان"/>
    <n v="35.1696168"/>
    <n v="45.983114"/>
    <n v="12"/>
    <x v="85"/>
    <x v="11"/>
  </r>
  <r>
    <n v="1307007"/>
    <m/>
    <n v="31849"/>
    <d v="2019-06-12T00:00:00"/>
    <s v="ILA IV"/>
    <x v="6"/>
    <x v="24"/>
    <s v="Sangasar"/>
    <s v="Asos"/>
    <s v="اسوس"/>
    <n v="36.249233099999998"/>
    <n v="45.0070804"/>
    <n v="2"/>
    <x v="79"/>
    <x v="12"/>
  </r>
  <r>
    <n v="1307016"/>
    <m/>
    <n v="4061"/>
    <d v="2019-06-12T00:00:00"/>
    <s v="ILA IV"/>
    <x v="6"/>
    <x v="24"/>
    <s v="Zharawa"/>
    <s v="Zharawa"/>
    <s v="زاراوا"/>
    <n v="36.224111000000001"/>
    <n v="45.066414899999998"/>
    <n v="10"/>
    <x v="79"/>
    <x v="12"/>
  </r>
  <r>
    <n v="1308011"/>
    <m/>
    <n v="24101"/>
    <d v="2019-05-19T00:00:00"/>
    <s v="ILA IV"/>
    <x v="6"/>
    <x v="25"/>
    <s v="Markaz Rania"/>
    <s v="Nawroz"/>
    <s v="نوروز"/>
    <n v="36.249443100000001"/>
    <n v="44.874116100000002"/>
    <n v="4"/>
    <x v="77"/>
    <x v="11"/>
  </r>
  <r>
    <n v="1308013"/>
    <m/>
    <n v="4201"/>
    <d v="2019-05-20T00:00:00"/>
    <s v="ILA IV"/>
    <x v="6"/>
    <x v="25"/>
    <s v="Markaz Rania"/>
    <s v="Qalat"/>
    <s v="قلات"/>
    <n v="36.254068500000002"/>
    <n v="44.8853674"/>
    <n v="7"/>
    <x v="82"/>
    <x v="11"/>
  </r>
  <r>
    <n v="1308019"/>
    <m/>
    <n v="24896"/>
    <d v="2019-06-10T00:00:00"/>
    <s v="ILA IV"/>
    <x v="6"/>
    <x v="25"/>
    <s v="Hajiawa"/>
    <s v="Tekoshar"/>
    <s v="تيكوشر"/>
    <n v="36.228222500000001"/>
    <n v="44.800332699999998"/>
    <n v="2"/>
    <x v="91"/>
    <x v="12"/>
  </r>
  <r>
    <n v="1308038"/>
    <m/>
    <n v="4705"/>
    <d v="2019-05-20T00:00:00"/>
    <s v="ILA IV"/>
    <x v="6"/>
    <x v="25"/>
    <s v="Markaz Rania"/>
    <s v="Bosken"/>
    <s v="بوسكين"/>
    <n v="36.238227999999999"/>
    <n v="44.920282999999998"/>
    <n v="2"/>
    <x v="82"/>
    <x v="11"/>
  </r>
  <r>
    <n v="1309004"/>
    <m/>
    <n v="4233"/>
    <d v="2019-06-19T00:00:00"/>
    <s v="ILA IV"/>
    <x v="6"/>
    <x v="26"/>
    <s v="Sytak"/>
    <s v="Tagaran"/>
    <s v="تكران"/>
    <n v="35.6662216"/>
    <n v="45.536496499999998"/>
    <n v="4"/>
    <x v="89"/>
    <x v="12"/>
  </r>
  <r>
    <n v="1310003"/>
    <m/>
    <n v="23771"/>
    <d v="2019-05-27T00:00:00"/>
    <s v="ILA IV"/>
    <x v="6"/>
    <x v="27"/>
    <s v="Bazyan"/>
    <s v="Bazian-Allaye"/>
    <s v="اللاهى"/>
    <n v="35.5807438"/>
    <n v="45.174729499999998"/>
    <n v="5"/>
    <x v="85"/>
    <x v="11"/>
  </r>
  <r>
    <n v="1310010"/>
    <m/>
    <n v="21279"/>
    <d v="2019-05-06T00:00:00"/>
    <s v="ILA IV"/>
    <x v="6"/>
    <x v="27"/>
    <s v="Markaz Sulaymaniya"/>
    <s v="Ashty 106 &amp; 104"/>
    <s v="اشتي 106 &amp;104"/>
    <n v="35.570737600000001"/>
    <n v="45.426149100000004"/>
    <n v="2"/>
    <x v="93"/>
    <x v="11"/>
  </r>
  <r>
    <n v="1310011"/>
    <m/>
    <n v="25874"/>
    <d v="2019-05-21T00:00:00"/>
    <s v="ILA IV"/>
    <x v="6"/>
    <x v="27"/>
    <s v="Bazyan"/>
    <s v="Ashty-Bazyan"/>
    <s v="اشتي-بازيان"/>
    <n v="35.585412900000001"/>
    <n v="45.156269000000002"/>
    <n v="5"/>
    <x v="78"/>
    <x v="11"/>
  </r>
  <r>
    <n v="1310019"/>
    <m/>
    <n v="4592"/>
    <d v="2019-06-19T00:00:00"/>
    <s v="ILA IV"/>
    <x v="6"/>
    <x v="27"/>
    <s v="Bakrajo"/>
    <s v="Bakrajo-Sardawa"/>
    <s v="بكرجو-سرداراوا"/>
    <n v="35.580094199999998"/>
    <n v="45.267819699999997"/>
    <n v="1"/>
    <x v="89"/>
    <x v="12"/>
  </r>
  <r>
    <n v="1310026"/>
    <m/>
    <n v="4464"/>
    <d v="2019-05-19T00:00:00"/>
    <s v="ILA IV"/>
    <x v="6"/>
    <x v="27"/>
    <s v="Bazyan"/>
    <s v="Bardaqarman-gopala"/>
    <s v="كوباله-بردةقارمان"/>
    <n v="35.644924899999999"/>
    <n v="45.035096000000003"/>
    <n v="2"/>
    <x v="77"/>
    <x v="11"/>
  </r>
  <r>
    <n v="1310027"/>
    <m/>
    <n v="25892"/>
    <d v="2019-05-21T00:00:00"/>
    <s v="ILA IV"/>
    <x v="6"/>
    <x v="27"/>
    <s v="Bazyan"/>
    <s v="Bazian-Surgrma"/>
    <s v="سركرما"/>
    <n v="35.589473699999999"/>
    <n v="45.1501096"/>
    <n v="15"/>
    <x v="78"/>
    <x v="11"/>
  </r>
  <r>
    <n v="1310028"/>
    <m/>
    <n v="5806"/>
    <d v="2019-05-26T00:00:00"/>
    <s v="ILA IV"/>
    <x v="6"/>
    <x v="27"/>
    <s v="Bazyan"/>
    <s v="Bazyan-Tainal"/>
    <s v="بازيان-تينال"/>
    <n v="35.614800000000002"/>
    <n v="45.103979699999996"/>
    <n v="1"/>
    <x v="87"/>
    <x v="11"/>
  </r>
  <r>
    <n v="1310035"/>
    <m/>
    <n v="24818"/>
    <d v="2019-05-15T00:00:00"/>
    <s v="ILA IV"/>
    <x v="6"/>
    <x v="27"/>
    <s v="Markaz Sulaymaniya"/>
    <s v="Diya City"/>
    <s v="دييه ستى"/>
    <n v="35.539433799999998"/>
    <n v="45.42201"/>
    <n v="10"/>
    <x v="81"/>
    <x v="11"/>
  </r>
  <r>
    <n v="1310036"/>
    <m/>
    <n v="21036"/>
    <d v="2019-06-10T00:00:00"/>
    <s v="ILA IV"/>
    <x v="6"/>
    <x v="27"/>
    <s v="Markaz Sulaymaniya"/>
    <s v="Farmanbaran"/>
    <s v="فرمانبران"/>
    <n v="35.5897164"/>
    <n v="45.405379500000002"/>
    <n v="12"/>
    <x v="91"/>
    <x v="12"/>
  </r>
  <r>
    <n v="1310038"/>
    <m/>
    <n v="24097"/>
    <d v="2019-05-12T00:00:00"/>
    <s v="ILA IV"/>
    <x v="6"/>
    <x v="27"/>
    <s v="Markaz Sulaymaniya"/>
    <s v="Goyzha City"/>
    <s v="كويزة ستى"/>
    <n v="35.560791999999999"/>
    <n v="45.485875800000002"/>
    <n v="20"/>
    <x v="94"/>
    <x v="11"/>
  </r>
  <r>
    <n v="1310047"/>
    <m/>
    <n v="4486"/>
    <d v="2019-06-16T00:00:00"/>
    <s v="ILA IV"/>
    <x v="6"/>
    <x v="27"/>
    <s v="Markaz Sulaymaniya"/>
    <s v="Hwana"/>
    <s v="هوانة"/>
    <n v="35.4999197"/>
    <n v="45.438570900000002"/>
    <n v="1"/>
    <x v="95"/>
    <x v="12"/>
  </r>
  <r>
    <n v="1310052"/>
    <m/>
    <n v="24254"/>
    <d v="2019-06-19T00:00:00"/>
    <s v="ILA IV"/>
    <x v="6"/>
    <x v="27"/>
    <s v="Bakrajo"/>
    <s v="Kanakawa"/>
    <s v="كنكوة"/>
    <n v="35.594844500000001"/>
    <n v="45.256459"/>
    <n v="1"/>
    <x v="89"/>
    <x v="12"/>
  </r>
  <r>
    <n v="1310053"/>
    <m/>
    <n v="5771"/>
    <d v="2019-05-15T00:00:00"/>
    <s v="ILA IV"/>
    <x v="6"/>
    <x v="27"/>
    <s v="Markaz Sulaymaniya"/>
    <s v="Kanda Sura"/>
    <s v="كنه سوره"/>
    <n v="35.537168200000004"/>
    <n v="45.3879406"/>
    <n v="2"/>
    <x v="81"/>
    <x v="11"/>
  </r>
  <r>
    <n v="1310057"/>
    <m/>
    <n v="4599"/>
    <d v="2019-05-19T00:00:00"/>
    <s v="ILA IV"/>
    <x v="6"/>
    <x v="27"/>
    <s v="Bazyan"/>
    <s v="Kani shaitan-Kani Shaitan"/>
    <s v="كاني شيطان"/>
    <n v="35.655087199999997"/>
    <n v="44.999535299999998"/>
    <n v="2"/>
    <x v="77"/>
    <x v="11"/>
  </r>
  <r>
    <n v="1310060"/>
    <m/>
    <n v="21243"/>
    <d v="2019-05-21T00:00:00"/>
    <s v="ILA IV"/>
    <x v="6"/>
    <x v="27"/>
    <s v="Markaz Sulaymaniya"/>
    <s v="Khabat 306+304+308"/>
    <s v="خبات 306+304+308"/>
    <n v="35.545172399999998"/>
    <n v="45.443978600000001"/>
    <n v="1"/>
    <x v="78"/>
    <x v="11"/>
  </r>
  <r>
    <n v="1310064"/>
    <m/>
    <n v="24260"/>
    <d v="2019-05-15T00:00:00"/>
    <s v="ILA IV"/>
    <x v="6"/>
    <x v="27"/>
    <s v="Markaz Sulaymaniya"/>
    <s v="Kurd city"/>
    <s v="كورد ستى"/>
    <n v="35.537738599999997"/>
    <n v="45.410511499999998"/>
    <n v="20"/>
    <x v="81"/>
    <x v="11"/>
  </r>
  <r>
    <n v="1310069"/>
    <m/>
    <n v="24257"/>
    <d v="2019-06-19T00:00:00"/>
    <s v="ILA IV"/>
    <x v="6"/>
    <x v="27"/>
    <s v="Markaz Sulaymaniya"/>
    <s v="Malkanidy"/>
    <s v="ملكندى"/>
    <n v="35.557938700000001"/>
    <n v="45.447536599999999"/>
    <n v="8"/>
    <x v="89"/>
    <x v="12"/>
  </r>
  <r>
    <n v="1310071"/>
    <m/>
    <n v="24901"/>
    <d v="2019-06-16T00:00:00"/>
    <s v="ILA IV"/>
    <x v="6"/>
    <x v="27"/>
    <s v="Markaz Sulaymaniya"/>
    <s v="Mashkhalan"/>
    <s v="مشخلان"/>
    <n v="35.586342100000003"/>
    <n v="45.385369799999999"/>
    <n v="5"/>
    <x v="95"/>
    <x v="12"/>
  </r>
  <r>
    <n v="1310075"/>
    <m/>
    <n v="23536"/>
    <d v="2019-05-21T00:00:00"/>
    <s v="ILA IV"/>
    <x v="6"/>
    <x v="27"/>
    <s v="Bazyan"/>
    <s v="Bazian-peshwa"/>
    <s v="بيشوا"/>
    <n v="35.590918500000001"/>
    <n v="45.141356199999997"/>
    <n v="25"/>
    <x v="78"/>
    <x v="11"/>
  </r>
  <r>
    <n v="1310089"/>
    <m/>
    <n v="24259"/>
    <d v="2019-05-06T00:00:00"/>
    <s v="ILA IV"/>
    <x v="6"/>
    <x v="27"/>
    <s v="Markaz Sulaymaniya"/>
    <s v="Roz city"/>
    <s v="روز ستى"/>
    <n v="35.588520500000001"/>
    <n v="45.4263634"/>
    <n v="10"/>
    <x v="93"/>
    <x v="11"/>
  </r>
  <r>
    <n v="1310094"/>
    <m/>
    <n v="4441"/>
    <d v="2019-06-16T00:00:00"/>
    <s v="ILA IV"/>
    <x v="6"/>
    <x v="27"/>
    <s v="Markaz Sulaymaniya"/>
    <s v="Sarchnar"/>
    <s v="سرجنار"/>
    <n v="35.580283899999998"/>
    <n v="45.383580100000003"/>
    <n v="12"/>
    <x v="95"/>
    <x v="12"/>
  </r>
  <r>
    <n v="1310103"/>
    <m/>
    <n v="5800"/>
    <d v="2019-05-26T00:00:00"/>
    <s v="ILA IV"/>
    <x v="6"/>
    <x v="27"/>
    <s v="Markaz Sulaymaniya"/>
    <s v="Sharaf khan"/>
    <s v="شرف خان"/>
    <n v="35.527146500000001"/>
    <n v="45.428749600000003"/>
    <n v="1"/>
    <x v="87"/>
    <x v="11"/>
  </r>
  <r>
    <n v="1310109"/>
    <m/>
    <n v="5809"/>
    <d v="2019-06-19T00:00:00"/>
    <s v="ILA IV"/>
    <x v="6"/>
    <x v="27"/>
    <s v="Bakrajo"/>
    <s v="Tasluja"/>
    <s v="طاسلوجة"/>
    <n v="35.595429699999997"/>
    <n v="45.2289052"/>
    <n v="23"/>
    <x v="89"/>
    <x v="12"/>
  </r>
  <r>
    <n v="1310122"/>
    <m/>
    <n v="28414"/>
    <d v="2019-06-16T00:00:00"/>
    <s v="ILA IV"/>
    <x v="6"/>
    <x v="27"/>
    <s v="Markaz Sulaymaniya"/>
    <s v="bekas"/>
    <s v="بيكس"/>
    <n v="35.592985499999998"/>
    <n v="45.399720500000001"/>
    <n v="14"/>
    <x v="95"/>
    <x v="12"/>
  </r>
  <r>
    <n v="1310142"/>
    <m/>
    <n v="21024"/>
    <d v="2019-06-19T00:00:00"/>
    <s v="ILA IV"/>
    <x v="6"/>
    <x v="27"/>
    <s v="Markaz Sulaymaniya"/>
    <s v="Slemani taza"/>
    <s v="سليماني تازة"/>
    <n v="35.566328599999999"/>
    <n v="45.440874999999998"/>
    <n v="6"/>
    <x v="89"/>
    <x v="12"/>
  </r>
  <r>
    <n v="1310143"/>
    <m/>
    <n v="31949"/>
    <d v="2019-05-07T00:00:00"/>
    <s v="ILA IV"/>
    <x v="6"/>
    <x v="27"/>
    <s v="Markaz Sulaymaniya"/>
    <s v="Sarchea 705"/>
    <s v="سةرجيا 705"/>
    <n v="35.529547600000001"/>
    <n v="45.480995499999999"/>
    <n v="20"/>
    <x v="96"/>
    <x v="11"/>
  </r>
  <r>
    <n v="1310144"/>
    <m/>
    <n v="31950"/>
    <d v="2019-05-12T00:00:00"/>
    <s v="ILA IV"/>
    <x v="6"/>
    <x v="27"/>
    <s v="Markaz Sulaymaniya"/>
    <s v="Srosht 333"/>
    <s v="سروشت 333"/>
    <n v="35.532958700000002"/>
    <n v="45.469792900000002"/>
    <n v="8"/>
    <x v="94"/>
    <x v="11"/>
  </r>
  <r>
    <n v="1310146"/>
    <m/>
    <n v="31952"/>
    <d v="2019-05-07T00:00:00"/>
    <s v="ILA IV"/>
    <x v="6"/>
    <x v="27"/>
    <s v="Markaz Sulaymaniya"/>
    <s v="Mardin 327"/>
    <s v="ماردين 327"/>
    <n v="35.535936100000001"/>
    <n v="45.474117499999998"/>
    <n v="25"/>
    <x v="96"/>
    <x v="11"/>
  </r>
  <r>
    <n v="1310148"/>
    <m/>
    <n v="31954"/>
    <d v="2019-05-12T00:00:00"/>
    <s v="ILA IV"/>
    <x v="6"/>
    <x v="27"/>
    <s v="Markaz Sulaymaniya"/>
    <s v="Hewa 311"/>
    <s v="هيوا 311"/>
    <n v="35.542950599999998"/>
    <n v="45.456982099999998"/>
    <n v="2"/>
    <x v="94"/>
    <x v="11"/>
  </r>
  <r>
    <n v="1310150"/>
    <m/>
    <n v="31956"/>
    <d v="2019-05-12T00:00:00"/>
    <s v="ILA IV"/>
    <x v="6"/>
    <x v="27"/>
    <s v="Markaz Sulaymaniya"/>
    <s v="Kani 317"/>
    <s v="كاني 317"/>
    <n v="35.547932899999999"/>
    <n v="45.476235699999997"/>
    <n v="10"/>
    <x v="94"/>
    <x v="11"/>
  </r>
  <r>
    <n v="1310151"/>
    <m/>
    <n v="31957"/>
    <d v="2019-05-12T00:00:00"/>
    <s v="ILA IV"/>
    <x v="6"/>
    <x v="27"/>
    <s v="Markaz Sulaymaniya"/>
    <s v="Gula bakh 335"/>
    <s v="كولة باخ 335"/>
    <n v="35.524397200000003"/>
    <n v="45.469476"/>
    <n v="14"/>
    <x v="94"/>
    <x v="11"/>
  </r>
  <r>
    <n v="1310171"/>
    <m/>
    <n v="4557"/>
    <d v="2019-05-27T00:00:00"/>
    <s v="ILA IV"/>
    <x v="6"/>
    <x v="27"/>
    <s v="Bazyan"/>
    <s v="Bazyan-mahmoodya"/>
    <s v="بازيان-محمودية"/>
    <n v="35.524413899999999"/>
    <n v="45.198104499999999"/>
    <n v="2"/>
    <x v="85"/>
    <x v="11"/>
  </r>
  <r>
    <n v="1310202"/>
    <m/>
    <n v="31988"/>
    <d v="2019-05-08T00:00:00"/>
    <s v="ILA IV"/>
    <x v="6"/>
    <x v="27"/>
    <s v="Markaz Sulaymaniya"/>
    <s v="Khwar kurdsat 134"/>
    <s v="خوار كوردسات 134"/>
    <n v="35.582733599999997"/>
    <n v="45.4378381"/>
    <n v="5"/>
    <x v="76"/>
    <x v="11"/>
  </r>
  <r>
    <n v="1310207"/>
    <m/>
    <n v="21033"/>
    <d v="2019-06-12T00:00:00"/>
    <s v="ILA IV"/>
    <x v="6"/>
    <x v="27"/>
    <s v="Markaz Sulaymaniya"/>
    <s v="Tavga"/>
    <s v="تافكا"/>
    <n v="35.598323100000002"/>
    <n v="45.3944926"/>
    <n v="4"/>
    <x v="79"/>
    <x v="12"/>
  </r>
  <r>
    <n v="1310209"/>
    <m/>
    <n v="32002"/>
    <d v="2019-06-12T00:00:00"/>
    <s v="ILA IV"/>
    <x v="6"/>
    <x v="27"/>
    <s v="Markaz Sulaymaniya"/>
    <s v="Chnarok "/>
    <s v="جناروك"/>
    <n v="35.598490499999997"/>
    <n v="45.402226599999999"/>
    <n v="15"/>
    <x v="79"/>
    <x v="12"/>
  </r>
  <r>
    <n v="1310210"/>
    <m/>
    <n v="32003"/>
    <d v="2019-06-12T00:00:00"/>
    <s v="ILA IV"/>
    <x v="6"/>
    <x v="27"/>
    <s v="Markaz Sulaymaniya"/>
    <s v="Bakhtawary"/>
    <s v="بختةواري"/>
    <n v="35.597186100000002"/>
    <n v="45.407039500000003"/>
    <n v="8"/>
    <x v="79"/>
    <x v="12"/>
  </r>
  <r>
    <n v="1310211"/>
    <m/>
    <n v="32004"/>
    <d v="2019-06-04T00:00:00"/>
    <s v="ILA IV"/>
    <x v="6"/>
    <x v="27"/>
    <s v="Markaz Sulaymaniya"/>
    <s v="Zirak"/>
    <s v="زيراك"/>
    <n v="35.597855299999999"/>
    <n v="45.4174559"/>
    <n v="12"/>
    <x v="92"/>
    <x v="12"/>
  </r>
  <r>
    <n v="1310215"/>
    <m/>
    <n v="32008"/>
    <d v="2019-06-10T00:00:00"/>
    <s v="ILA IV"/>
    <x v="6"/>
    <x v="27"/>
    <s v="Markaz Sulaymaniya"/>
    <s v="Kewstan"/>
    <s v="كويستان"/>
    <n v="35.589314299999998"/>
    <n v="45.3994122"/>
    <n v="8"/>
    <x v="91"/>
    <x v="12"/>
  </r>
  <r>
    <n v="1310225"/>
    <m/>
    <n v="32055"/>
    <d v="2019-06-16T00:00:00"/>
    <s v="ILA IV"/>
    <x v="6"/>
    <x v="27"/>
    <s v="Markaz Sulaymaniya"/>
    <s v="Kani Spika 130"/>
    <s v="كاني سبيكة 130"/>
    <n v="35.587736100000001"/>
    <n v="45.392476700000003"/>
    <n v="2"/>
    <x v="95"/>
    <x v="12"/>
  </r>
  <r>
    <n v="1310241"/>
    <m/>
    <n v="33352"/>
    <d v="2019-05-06T00:00:00"/>
    <s v="ILA IV"/>
    <x v="6"/>
    <x v="27"/>
    <s v="Markaz Sulaymaniya"/>
    <s v="Andaziaran 105"/>
    <s v="اندازياران 105"/>
    <n v="35.564679300000002"/>
    <n v="45.408196799999999"/>
    <n v="1"/>
    <x v="93"/>
    <x v="11"/>
  </r>
  <r>
    <n v="2101002"/>
    <m/>
    <n v="23647"/>
    <d v="2019-05-14T00:00:00"/>
    <s v="ILA IV"/>
    <x v="0"/>
    <x v="0"/>
    <s v="Al-Obiadi"/>
    <s v="Al Aubaidi Al Qadima"/>
    <s v="العبيدي القديمة "/>
    <n v="34.420203306499999"/>
    <n v="41.201494357400001"/>
    <n v="42"/>
    <x v="86"/>
    <x v="11"/>
  </r>
  <r>
    <n v="2202072"/>
    <m/>
    <n v="7220"/>
    <d v="2019-05-19T00:00:00"/>
    <s v="ILA IV"/>
    <x v="7"/>
    <x v="28"/>
    <s v="Markaz Al-Musayab"/>
    <s v="Albo Hamdan"/>
    <s v="البو حمدان"/>
    <n v="32.785397490800001"/>
    <n v="44.284177911900002"/>
    <n v="3"/>
    <x v="77"/>
    <x v="11"/>
  </r>
  <r>
    <n v="2301001"/>
    <m/>
    <n v="21173"/>
    <d v="2019-05-07T00:00:00"/>
    <s v="ILA IV"/>
    <x v="8"/>
    <x v="29"/>
    <s v="Markaz Abu Ghraib"/>
    <s v="1 Athar"/>
    <s v="1 اذار"/>
    <n v="33.303321347299999"/>
    <n v="44.185436330100003"/>
    <n v="4"/>
    <x v="96"/>
    <x v="11"/>
  </r>
  <r>
    <n v="2301002"/>
    <m/>
    <n v="7671"/>
    <d v="2019-06-11T00:00:00"/>
    <s v="ILA IV"/>
    <x v="8"/>
    <x v="29"/>
    <s v="Markaz Abu Ghraib"/>
    <s v="1 Huzairan"/>
    <s v="1 حزيران"/>
    <n v="33.3012386527"/>
    <n v="44.133815464500003"/>
    <n v="3"/>
    <x v="83"/>
    <x v="12"/>
  </r>
  <r>
    <n v="2301011"/>
    <m/>
    <n v="24038"/>
    <d v="2019-05-06T00:00:00"/>
    <s v="ILA IV"/>
    <x v="8"/>
    <x v="29"/>
    <s v="Markaz Abu Ghraib"/>
    <s v="Al Emarat Al Sakaniyah"/>
    <s v="العمارات السكنية"/>
    <n v="33.314019208799998"/>
    <n v="44.179388705000001"/>
    <n v="6"/>
    <x v="93"/>
    <x v="11"/>
  </r>
  <r>
    <n v="2301035"/>
    <m/>
    <n v="7623"/>
    <d v="2019-06-11T00:00:00"/>
    <s v="ILA IV"/>
    <x v="8"/>
    <x v="29"/>
    <s v="Markaz Abu Ghraib"/>
    <s v="Al Zaitoon"/>
    <s v="الزيتون"/>
    <n v="33.312751584700003"/>
    <n v="44.201018551899999"/>
    <n v="5"/>
    <x v="83"/>
    <x v="12"/>
  </r>
  <r>
    <n v="2301047"/>
    <m/>
    <n v="7709"/>
    <d v="2019-05-07T00:00:00"/>
    <s v="ILA IV"/>
    <x v="8"/>
    <x v="29"/>
    <s v="Markaz Abu Ghraib"/>
    <s v="North Khernabat"/>
    <s v="خرنابات الشمالية"/>
    <n v="33.329045868900003"/>
    <n v="44.194122182500003"/>
    <n v="5"/>
    <x v="96"/>
    <x v="11"/>
  </r>
  <r>
    <n v="2301074"/>
    <m/>
    <n v="31714"/>
    <d v="2019-05-08T00:00:00"/>
    <s v="ILA IV"/>
    <x v="8"/>
    <x v="29"/>
    <s v="Markaz Abu Ghraib"/>
    <s v="Shuhada Markza-Shuhdda the second"/>
    <s v="الشهداء المركز-شهداء الثانية"/>
    <n v="33.309053006500001"/>
    <n v="44.150024809000001"/>
    <n v="5"/>
    <x v="76"/>
    <x v="11"/>
  </r>
  <r>
    <n v="2301075"/>
    <m/>
    <n v="31715"/>
    <d v="2019-05-08T00:00:00"/>
    <s v="ILA IV"/>
    <x v="8"/>
    <x v="29"/>
    <s v="Markaz Abu Ghraib"/>
    <s v="Shuhada Markza-Shuhadda the third"/>
    <s v="الشهداء المركز-شهداء الثالثة"/>
    <n v="33.309303502900001"/>
    <n v="44.141111015900002"/>
    <n v="6"/>
    <x v="76"/>
    <x v="11"/>
  </r>
  <r>
    <n v="2302008"/>
    <m/>
    <n v="23729"/>
    <d v="2019-05-15T00:00:00"/>
    <s v="ILA IV"/>
    <x v="8"/>
    <x v="30"/>
    <s v="Markaz Al Adhamia"/>
    <s v="Al Qahira-324"/>
    <s v="القاهرة-324"/>
    <n v="33.384730182299997"/>
    <n v="44.383448081399997"/>
    <n v="3"/>
    <x v="81"/>
    <x v="11"/>
  </r>
  <r>
    <n v="2302034"/>
    <m/>
    <n v="22033"/>
    <d v="2019-06-16T00:00:00"/>
    <s v="ILA IV"/>
    <x v="8"/>
    <x v="30"/>
    <s v="Al-Shaheed Al-Sader"/>
    <s v="Al Hussayniya-207"/>
    <s v="الحسينية-207"/>
    <n v="33.541326612699997"/>
    <n v="44.410533412500001"/>
    <n v="2"/>
    <x v="95"/>
    <x v="12"/>
  </r>
  <r>
    <n v="2302041"/>
    <m/>
    <n v="24005"/>
    <d v="2019-06-16T00:00:00"/>
    <s v="ILA IV"/>
    <x v="8"/>
    <x v="30"/>
    <s v="Markaz Al Adhamia"/>
    <s v="Al Maghreb-304"/>
    <s v="المغرب-304"/>
    <n v="33.367844871300001"/>
    <n v="44.381984911700002"/>
    <n v="3"/>
    <x v="95"/>
    <x v="12"/>
  </r>
  <r>
    <n v="2302044"/>
    <m/>
    <n v="23999"/>
    <d v="2019-05-15T00:00:00"/>
    <s v="ILA IV"/>
    <x v="8"/>
    <x v="30"/>
    <s v="Markaz Al Adhamia"/>
    <s v="Al Qahira-307"/>
    <s v="القاهرة-307"/>
    <n v="33.378767863"/>
    <n v="44.390372643799999"/>
    <n v="2"/>
    <x v="81"/>
    <x v="11"/>
  </r>
  <r>
    <n v="2302049"/>
    <m/>
    <n v="24176"/>
    <d v="2019-05-27T00:00:00"/>
    <s v="ILA IV"/>
    <x v="8"/>
    <x v="30"/>
    <s v="Markaz Al Adhamia"/>
    <s v="Hay Al Rabee-332"/>
    <s v="حي الربيع-332"/>
    <n v="33.398022281199999"/>
    <n v="44.353749895699998"/>
    <n v="2"/>
    <x v="85"/>
    <x v="11"/>
  </r>
  <r>
    <n v="2302054"/>
    <m/>
    <n v="23978"/>
    <d v="2019-05-16T00:00:00"/>
    <s v="ILA IV"/>
    <x v="8"/>
    <x v="30"/>
    <s v="Markaz Al Adhamia"/>
    <s v="Al Shaab-339"/>
    <s v="الشعب-339"/>
    <n v="33.415615666699999"/>
    <n v="44.389566755899999"/>
    <n v="2"/>
    <x v="97"/>
    <x v="11"/>
  </r>
  <r>
    <n v="2302056"/>
    <m/>
    <n v="24440"/>
    <d v="2019-05-16T00:00:00"/>
    <s v="ILA IV"/>
    <x v="8"/>
    <x v="30"/>
    <s v="Markaz Al Adhamia"/>
    <s v="AL Shaab-335"/>
    <s v="الشعب-335"/>
    <n v="33.422279183599997"/>
    <n v="44.4146510498"/>
    <n v="4"/>
    <x v="97"/>
    <x v="11"/>
  </r>
  <r>
    <n v="2302057"/>
    <m/>
    <n v="24441"/>
    <d v="2019-05-16T00:00:00"/>
    <s v="ILA IV"/>
    <x v="8"/>
    <x v="30"/>
    <s v="Markaz Al Adhamia"/>
    <s v="AL Shaab-337"/>
    <s v="الشعب-337"/>
    <n v="33.409143526199998"/>
    <n v="44.388093304900003"/>
    <n v="3"/>
    <x v="97"/>
    <x v="11"/>
  </r>
  <r>
    <n v="2302060"/>
    <m/>
    <n v="24450"/>
    <d v="2019-05-16T00:00:00"/>
    <s v="ILA IV"/>
    <x v="8"/>
    <x v="30"/>
    <s v="Markaz Al Adhamia"/>
    <s v="AL Shaab-357"/>
    <s v="الشعب-357"/>
    <n v="33.425729114299997"/>
    <n v="44.396332227800002"/>
    <n v="3"/>
    <x v="97"/>
    <x v="11"/>
  </r>
  <r>
    <n v="2302062"/>
    <m/>
    <n v="24003"/>
    <d v="2019-05-12T00:00:00"/>
    <s v="ILA IV"/>
    <x v="8"/>
    <x v="30"/>
    <s v="Markaz Al Adhamia"/>
    <s v="Al Shamasiyah-320"/>
    <s v="الشماسية-320"/>
    <n v="33.382424723900002"/>
    <n v="44.3774598814"/>
    <n v="4"/>
    <x v="94"/>
    <x v="11"/>
  </r>
  <r>
    <n v="2302063"/>
    <m/>
    <n v="24002"/>
    <d v="2019-05-12T00:00:00"/>
    <s v="ILA IV"/>
    <x v="8"/>
    <x v="30"/>
    <s v="Markaz Al Adhamia"/>
    <s v="Al Shamasiyah-316"/>
    <s v="الشماسية-316"/>
    <n v="33.372837986900002"/>
    <n v="44.374540080700001"/>
    <n v="4"/>
    <x v="94"/>
    <x v="11"/>
  </r>
  <r>
    <n v="2302064"/>
    <m/>
    <n v="23987"/>
    <d v="2019-05-12T00:00:00"/>
    <s v="ILA IV"/>
    <x v="8"/>
    <x v="30"/>
    <s v="Markaz Al Adhamia"/>
    <s v="Al Shamasiyah-318"/>
    <s v="الشماسية-318"/>
    <n v="33.380460414300003"/>
    <n v="44.366404685799999"/>
    <n v="8"/>
    <x v="94"/>
    <x v="11"/>
  </r>
  <r>
    <n v="2302066"/>
    <m/>
    <n v="25619"/>
    <d v="2019-05-13T00:00:00"/>
    <s v="ILA IV"/>
    <x v="8"/>
    <x v="30"/>
    <s v="Markaz Al Adhamia"/>
    <s v="Al Waziriyah-301"/>
    <s v="الوزيرية-301"/>
    <n v="33.358793617099998"/>
    <n v="44.389716700000001"/>
    <n v="4"/>
    <x v="98"/>
    <x v="11"/>
  </r>
  <r>
    <n v="2302069"/>
    <m/>
    <n v="23732"/>
    <d v="2019-06-16T00:00:00"/>
    <s v="ILA IV"/>
    <x v="8"/>
    <x v="30"/>
    <s v="Markaz Al Adhamia"/>
    <s v="Al Biydhaa-315"/>
    <s v="البيضاء-315"/>
    <n v="33.395468529299997"/>
    <n v="44.392316858999997"/>
    <n v="2"/>
    <x v="95"/>
    <x v="12"/>
  </r>
  <r>
    <n v="2302083"/>
    <m/>
    <n v="22777"/>
    <d v="2019-05-27T00:00:00"/>
    <s v="ILA IV"/>
    <x v="8"/>
    <x v="30"/>
    <s v="Markaz Al Adhamia"/>
    <s v="Hay Al Rabee-340"/>
    <s v="حي الربيع-340"/>
    <n v="33.405383388499999"/>
    <n v="44.359334803400003"/>
    <n v="3"/>
    <x v="85"/>
    <x v="11"/>
  </r>
  <r>
    <n v="2302088"/>
    <m/>
    <n v="22874"/>
    <d v="2019-05-27T00:00:00"/>
    <s v="ILA IV"/>
    <x v="8"/>
    <x v="30"/>
    <s v="Markaz Al Adhamia"/>
    <s v="Hay Al Rabee-342"/>
    <s v="حي الربيع-342"/>
    <n v="33.410444766300003"/>
    <n v="44.348084185300003"/>
    <n v="2"/>
    <x v="85"/>
    <x v="11"/>
  </r>
  <r>
    <n v="2302093"/>
    <m/>
    <n v="7646"/>
    <d v="2019-05-16T00:00:00"/>
    <s v="ILA IV"/>
    <x v="8"/>
    <x v="30"/>
    <s v="Markaz Al Adhamia"/>
    <s v="Saba Qusor"/>
    <s v="سبع قصور"/>
    <n v="33.430463570599997"/>
    <n v="44.428639737700003"/>
    <n v="1"/>
    <x v="97"/>
    <x v="11"/>
  </r>
  <r>
    <n v="2302098"/>
    <m/>
    <n v="24001"/>
    <d v="2019-05-23T00:00:00"/>
    <s v="ILA IV"/>
    <x v="8"/>
    <x v="30"/>
    <s v="Markaz Al Adhamia"/>
    <s v="Tunis-326"/>
    <s v="تونس-326"/>
    <n v="33.392728171999998"/>
    <n v="44.379582991299998"/>
    <n v="2"/>
    <x v="99"/>
    <x v="11"/>
  </r>
  <r>
    <n v="2302099"/>
    <m/>
    <n v="22538"/>
    <d v="2019-05-23T00:00:00"/>
    <s v="ILA IV"/>
    <x v="8"/>
    <x v="30"/>
    <s v="Markaz Al Adhamia"/>
    <s v="Tunis-330"/>
    <s v="تونس-330"/>
    <n v="33.405676677400002"/>
    <n v="44.365907380599999"/>
    <n v="4"/>
    <x v="99"/>
    <x v="11"/>
  </r>
  <r>
    <n v="2302113"/>
    <m/>
    <n v="27254"/>
    <d v="2019-05-23T00:00:00"/>
    <s v="ILA IV"/>
    <x v="8"/>
    <x v="30"/>
    <s v="Markaz Al Adhamia"/>
    <s v="Tunis-328"/>
    <s v="تونس-328"/>
    <n v="33.397416731699998"/>
    <n v="44.380082256500003"/>
    <n v="2"/>
    <x v="99"/>
    <x v="11"/>
  </r>
  <r>
    <n v="2302114"/>
    <m/>
    <n v="27255"/>
    <d v="2019-05-27T00:00:00"/>
    <s v="ILA IV"/>
    <x v="8"/>
    <x v="30"/>
    <s v="Markaz Al Adhamia"/>
    <s v="Hay Al Rabee-334"/>
    <s v="حي الربيع-334"/>
    <n v="33.4011153179"/>
    <n v="44.351246144999998"/>
    <n v="1"/>
    <x v="85"/>
    <x v="11"/>
  </r>
  <r>
    <n v="2302115"/>
    <m/>
    <n v="27256"/>
    <d v="2019-05-27T00:00:00"/>
    <s v="ILA IV"/>
    <x v="8"/>
    <x v="30"/>
    <s v="Markaz Al Adhamia"/>
    <s v="Hay Al Rabee-336"/>
    <s v="حي الربيع-336"/>
    <n v="33.402868917399999"/>
    <n v="44.3419580869"/>
    <n v="1"/>
    <x v="85"/>
    <x v="11"/>
  </r>
  <r>
    <n v="2303003"/>
    <m/>
    <n v="24736"/>
    <d v="2019-05-14T00:00:00"/>
    <s v="ILA IV"/>
    <x v="8"/>
    <x v="31"/>
    <s v="Sadir 1"/>
    <s v="Al Sadir-527"/>
    <s v="الصدر-527"/>
    <n v="33.373228137799998"/>
    <n v="44.445511807400003"/>
    <n v="2"/>
    <x v="86"/>
    <x v="11"/>
  </r>
  <r>
    <n v="2304005"/>
    <m/>
    <n v="24655"/>
    <d v="2019-05-14T00:00:00"/>
    <s v="ILA IV"/>
    <x v="8"/>
    <x v="32"/>
    <s v="Sadir 2"/>
    <s v="Al Sadir 2-515"/>
    <s v="الصدر-515"/>
    <n v="33.360768931400003"/>
    <n v="44.446029987300001"/>
    <n v="3"/>
    <x v="86"/>
    <x v="11"/>
  </r>
  <r>
    <n v="2304016"/>
    <m/>
    <n v="24932"/>
    <d v="2019-05-14T00:00:00"/>
    <s v="ILA IV"/>
    <x v="8"/>
    <x v="32"/>
    <s v="Sadir 2"/>
    <s v="Al Sadir3-535"/>
    <s v="الصدر-535"/>
    <n v="33.360180109700003"/>
    <n v="44.455446003200002"/>
    <n v="2"/>
    <x v="86"/>
    <x v="11"/>
  </r>
  <r>
    <n v="2304024"/>
    <m/>
    <n v="25721"/>
    <d v="2019-05-14T00:00:00"/>
    <s v="ILA IV"/>
    <x v="8"/>
    <x v="32"/>
    <s v="Sadir 5"/>
    <s v="Al Sadir6-573"/>
    <s v="الصدر-573"/>
    <n v="33.395514314700002"/>
    <n v="44.496255684300003"/>
    <n v="4"/>
    <x v="86"/>
    <x v="11"/>
  </r>
  <r>
    <n v="2304025"/>
    <m/>
    <n v="23039"/>
    <d v="2019-05-14T00:00:00"/>
    <s v="ILA IV"/>
    <x v="8"/>
    <x v="32"/>
    <s v="Sadir 5"/>
    <s v="Al Sadir6-575"/>
    <s v="الصدر-575"/>
    <n v="33.401486162700003"/>
    <n v="44.499602308299998"/>
    <n v="3"/>
    <x v="86"/>
    <x v="11"/>
  </r>
  <r>
    <n v="2305002"/>
    <m/>
    <n v="24735"/>
    <d v="2019-05-27T00:00:00"/>
    <s v="ILA IV"/>
    <x v="8"/>
    <x v="33"/>
    <s v="Markaz Al-Resafa"/>
    <s v="14 Tamoz-510"/>
    <s v="510-14 تموز"/>
    <n v="33.366565715599997"/>
    <n v="44.413187647100003"/>
    <n v="2"/>
    <x v="85"/>
    <x v="11"/>
  </r>
  <r>
    <n v="2305058"/>
    <m/>
    <n v="23323"/>
    <d v="2019-05-12T00:00:00"/>
    <s v="ILA IV"/>
    <x v="8"/>
    <x v="33"/>
    <s v="9 Nissan"/>
    <s v="Al Mashtal-751"/>
    <s v="المشتل-751"/>
    <n v="33.322427211899999"/>
    <n v="44.516179921800003"/>
    <n v="2"/>
    <x v="94"/>
    <x v="11"/>
  </r>
  <r>
    <n v="2305059"/>
    <m/>
    <n v="23752"/>
    <d v="2019-05-13T00:00:00"/>
    <s v="ILA IV"/>
    <x v="8"/>
    <x v="33"/>
    <s v="9 Nissan"/>
    <s v="Al muthana-710"/>
    <s v="المثنى-710"/>
    <n v="33.318086792400003"/>
    <n v="44.463886143300002"/>
    <n v="2"/>
    <x v="98"/>
    <x v="11"/>
  </r>
  <r>
    <n v="2305060"/>
    <m/>
    <n v="24471"/>
    <d v="2019-05-13T00:00:00"/>
    <s v="ILA IV"/>
    <x v="8"/>
    <x v="33"/>
    <s v="9 Nissan"/>
    <s v="Al Muthana-712"/>
    <s v="المثنى-712"/>
    <n v="33.320357221400002"/>
    <n v="44.448464210099999"/>
    <n v="3"/>
    <x v="98"/>
    <x v="11"/>
  </r>
  <r>
    <n v="2305065"/>
    <m/>
    <n v="23330"/>
    <d v="2019-06-11T00:00:00"/>
    <s v="ILA IV"/>
    <x v="8"/>
    <x v="33"/>
    <s v="Markaz Al-Resafa"/>
    <s v="Al Nidhal-103"/>
    <s v="النضال-103"/>
    <n v="33.327747802499999"/>
    <n v="44.429534583799999"/>
    <n v="4"/>
    <x v="83"/>
    <x v="12"/>
  </r>
  <r>
    <n v="2305123"/>
    <m/>
    <n v="22816"/>
    <d v="2019-05-27T00:00:00"/>
    <s v="ILA IV"/>
    <x v="8"/>
    <x v="33"/>
    <s v="Markaz Al-Resafa"/>
    <s v="Al Edreesiy-505"/>
    <s v="الأدريسي-505"/>
    <n v="33.356451053999997"/>
    <n v="44.425188202199998"/>
    <n v="3"/>
    <x v="85"/>
    <x v="11"/>
  </r>
  <r>
    <n v="2306091"/>
    <m/>
    <n v="27311"/>
    <d v="2019-05-20T00:00:00"/>
    <s v="ILA IV"/>
    <x v="8"/>
    <x v="34"/>
    <s v="Markz Al Kadhimia"/>
    <s v="Shoala-446"/>
    <s v="الشعلة-446"/>
    <n v="33.361353061000003"/>
    <n v="44.281195008399997"/>
    <n v="1"/>
    <x v="82"/>
    <x v="11"/>
  </r>
  <r>
    <n v="2306092"/>
    <m/>
    <n v="27312"/>
    <d v="2019-05-20T00:00:00"/>
    <s v="ILA IV"/>
    <x v="8"/>
    <x v="34"/>
    <s v="Markz Al Kadhimia"/>
    <s v="Shoala-448"/>
    <s v="الشعلة-448"/>
    <n v="33.360768633299998"/>
    <n v="44.297004145099997"/>
    <n v="2"/>
    <x v="82"/>
    <x v="11"/>
  </r>
  <r>
    <n v="2306094"/>
    <m/>
    <n v="27314"/>
    <d v="2019-05-20T00:00:00"/>
    <s v="ILA IV"/>
    <x v="8"/>
    <x v="34"/>
    <s v="Markz Al Kadhimia"/>
    <s v="Shoala-450"/>
    <s v="الشعلة-450"/>
    <n v="33.366286110899999"/>
    <n v="44.289487164800001"/>
    <n v="2"/>
    <x v="82"/>
    <x v="11"/>
  </r>
  <r>
    <n v="2306095"/>
    <m/>
    <n v="27315"/>
    <d v="2019-05-20T00:00:00"/>
    <s v="ILA IV"/>
    <x v="8"/>
    <x v="34"/>
    <s v="Markz Al Kadhimia"/>
    <s v="Shoala-454"/>
    <s v="الشعلة-454"/>
    <n v="33.375858367799999"/>
    <n v="44.288195658500001"/>
    <n v="3"/>
    <x v="82"/>
    <x v="11"/>
  </r>
  <r>
    <n v="2306096"/>
    <m/>
    <n v="27316"/>
    <d v="2019-05-20T00:00:00"/>
    <s v="ILA IV"/>
    <x v="8"/>
    <x v="34"/>
    <s v="Markz Al Kadhimia"/>
    <s v="Shoala-458"/>
    <s v="الشعلة-458"/>
    <n v="33.372277716299998"/>
    <n v="44.279060972099998"/>
    <n v="1"/>
    <x v="82"/>
    <x v="11"/>
  </r>
  <r>
    <n v="2306097"/>
    <m/>
    <n v="27317"/>
    <d v="2019-05-20T00:00:00"/>
    <s v="ILA IV"/>
    <x v="8"/>
    <x v="34"/>
    <s v="Markz Al Kadhimia"/>
    <s v="Shoala-460"/>
    <s v="الشعلة-460"/>
    <n v="33.367125978600001"/>
    <n v="44.271078251200002"/>
    <n v="1"/>
    <x v="82"/>
    <x v="11"/>
  </r>
  <r>
    <n v="2306098"/>
    <m/>
    <n v="27318"/>
    <d v="2019-05-20T00:00:00"/>
    <s v="ILA IV"/>
    <x v="8"/>
    <x v="34"/>
    <s v="Markz Al Kadhimia"/>
    <s v="Shoala-464"/>
    <s v="الشعلة-464"/>
    <n v="33.379033342500001"/>
    <n v="44.285123055900002"/>
    <n v="2"/>
    <x v="82"/>
    <x v="11"/>
  </r>
  <r>
    <n v="2306099"/>
    <m/>
    <n v="27319"/>
    <d v="2019-05-20T00:00:00"/>
    <s v="ILA IV"/>
    <x v="8"/>
    <x v="34"/>
    <s v="Markz Al Kadhimia"/>
    <s v="Shoala-Al Doanam"/>
    <s v="الشعلة-الدوانم"/>
    <n v="33.363743210700001"/>
    <n v="44.252254147499997"/>
    <n v="1"/>
    <x v="82"/>
    <x v="11"/>
  </r>
  <r>
    <n v="2306100"/>
    <m/>
    <n v="27320"/>
    <d v="2019-05-20T00:00:00"/>
    <s v="ILA IV"/>
    <x v="8"/>
    <x v="34"/>
    <s v="Markz Al Kadhimia"/>
    <s v="Shoala-Khatib"/>
    <s v="الشعلة-الخطيب"/>
    <n v="33.358245912800001"/>
    <n v="44.294690211700001"/>
    <n v="3"/>
    <x v="82"/>
    <x v="11"/>
  </r>
  <r>
    <n v="2307009"/>
    <m/>
    <n v="7515"/>
    <d v="2019-05-30T00:00:00"/>
    <s v="ILA IV"/>
    <x v="8"/>
    <x v="35"/>
    <s v="Al-Rasheed"/>
    <s v="Al Bayaa-817"/>
    <s v="البياع-817"/>
    <n v="33.267769671300002"/>
    <n v="44.342884726000001"/>
    <n v="2"/>
    <x v="88"/>
    <x v="11"/>
  </r>
  <r>
    <n v="2307010"/>
    <m/>
    <n v="25221"/>
    <d v="2019-06-10T00:00:00"/>
    <s v="ILA IV"/>
    <x v="8"/>
    <x v="35"/>
    <s v="Al-Rasheed"/>
    <s v="Al Forat-893"/>
    <s v="الفرات-893"/>
    <n v="33.275924218999997"/>
    <n v="44.276316133000002"/>
    <n v="4"/>
    <x v="91"/>
    <x v="12"/>
  </r>
  <r>
    <n v="2307037"/>
    <m/>
    <n v="21460"/>
    <d v="2019-05-12T00:00:00"/>
    <s v="ILA IV"/>
    <x v="8"/>
    <x v="35"/>
    <s v="Al-Mansour"/>
    <s v="Al Khadraa-639"/>
    <s v="الخضراء-639"/>
    <n v="33.320205096199999"/>
    <n v="44.297554196"/>
    <n v="5"/>
    <x v="94"/>
    <x v="11"/>
  </r>
  <r>
    <n v="2307098"/>
    <m/>
    <n v="21450"/>
    <d v="2019-05-12T00:00:00"/>
    <s v="ILA IV"/>
    <x v="8"/>
    <x v="35"/>
    <s v="Al-Mansour"/>
    <s v="Al Amerya-634"/>
    <s v="العامرية-634"/>
    <n v="33.291441284100003"/>
    <n v="44.295133766299998"/>
    <n v="3"/>
    <x v="94"/>
    <x v="11"/>
  </r>
  <r>
    <n v="2307101"/>
    <m/>
    <n v="21446"/>
    <d v="2019-05-12T00:00:00"/>
    <s v="ILA IV"/>
    <x v="8"/>
    <x v="35"/>
    <s v="Al-Mansour"/>
    <s v="Al Amreya-628"/>
    <s v="العامرية-628"/>
    <n v="33.295588696599999"/>
    <n v="44.3055589668"/>
    <n v="4"/>
    <x v="94"/>
    <x v="11"/>
  </r>
  <r>
    <n v="2307102"/>
    <m/>
    <n v="21448"/>
    <d v="2019-05-12T00:00:00"/>
    <s v="ILA IV"/>
    <x v="8"/>
    <x v="35"/>
    <s v="Al-Mansour"/>
    <s v="Al Amreya-630"/>
    <s v="العامرية-630"/>
    <n v="33.3016733065"/>
    <n v="44.293997267100004"/>
    <n v="3"/>
    <x v="94"/>
    <x v="11"/>
  </r>
  <r>
    <n v="2307162"/>
    <m/>
    <n v="27411"/>
    <d v="2019-05-22T00:00:00"/>
    <s v="ILA IV"/>
    <x v="8"/>
    <x v="35"/>
    <s v="Al-Rasheed"/>
    <s v="Hay Al Jehad-891"/>
    <s v="حي الجهاد-891"/>
    <n v="33.262118123"/>
    <n v="44.290882232400001"/>
    <n v="2"/>
    <x v="80"/>
    <x v="11"/>
  </r>
  <r>
    <n v="2307163"/>
    <m/>
    <n v="27412"/>
    <d v="2019-05-22T00:00:00"/>
    <s v="ILA IV"/>
    <x v="8"/>
    <x v="35"/>
    <s v="Al-Rasheed"/>
    <s v="Hay Al Jehad-879"/>
    <s v="حي الجهاد-879"/>
    <n v="33.257251218999997"/>
    <n v="44.296594092100001"/>
    <n v="3"/>
    <x v="80"/>
    <x v="11"/>
  </r>
  <r>
    <n v="2309017"/>
    <m/>
    <n v="24121"/>
    <d v="2019-06-10T00:00:00"/>
    <s v="ILA IV"/>
    <x v="8"/>
    <x v="36"/>
    <s v="Markaz Mahmudiya"/>
    <s v="Hay Al Modhafeen-210"/>
    <s v="حي الموظفين-210"/>
    <n v="33.063845059800002"/>
    <n v="44.3599770294"/>
    <n v="2"/>
    <x v="91"/>
    <x v="12"/>
  </r>
  <r>
    <n v="2309019"/>
    <m/>
    <n v="24091"/>
    <d v="2019-06-10T00:00:00"/>
    <s v="ILA IV"/>
    <x v="8"/>
    <x v="36"/>
    <s v="Markaz Mahmudiya"/>
    <s v="Hay Al-Rubaiy-204"/>
    <s v="حي الربيعي-204"/>
    <n v="33.052740878999998"/>
    <n v="44.359177500500003"/>
    <n v="3"/>
    <x v="91"/>
    <x v="12"/>
  </r>
  <r>
    <n v="2310017"/>
    <m/>
    <n v="25425"/>
    <d v="2019-05-20T00:00:00"/>
    <s v="ILA IV"/>
    <x v="8"/>
    <x v="37"/>
    <s v="Meshahda"/>
    <s v="Nadeem-1 Village"/>
    <s v="قرية نديم-1"/>
    <n v="33.586585085800003"/>
    <n v="44.237565699000001"/>
    <n v="3"/>
    <x v="82"/>
    <x v="11"/>
  </r>
  <r>
    <n v="2502001"/>
    <m/>
    <n v="24198"/>
    <d v="2019-05-12T00:00:00"/>
    <s v="ILA IV"/>
    <x v="9"/>
    <x v="38"/>
    <s v="Markaz Al-Hindiya"/>
    <s v="Al Jamyah"/>
    <s v="الجمعية "/>
    <n v="32.555113314899998"/>
    <n v="44.223213121500002"/>
    <n v="7"/>
    <x v="94"/>
    <x v="11"/>
  </r>
  <r>
    <n v="2503001"/>
    <m/>
    <n v="25265"/>
    <d v="2019-06-09T00:00:00"/>
    <s v="ILA IV"/>
    <x v="9"/>
    <x v="39"/>
    <s v="Markaz Kerbela"/>
    <s v="Abo Akab"/>
    <s v="ابو عكب"/>
    <n v="32.606789800000001"/>
    <n v="44.051600503099998"/>
    <n v="2"/>
    <x v="84"/>
    <x v="12"/>
  </r>
  <r>
    <n v="2503062"/>
    <m/>
    <n v="25487"/>
    <d v="2019-06-12T00:00:00"/>
    <s v="ILA IV"/>
    <x v="9"/>
    <x v="39"/>
    <s v="Al-Hassainya"/>
    <s v="Al Jarya"/>
    <s v="الجرية"/>
    <n v="32.648237855300003"/>
    <n v="44.1076618293"/>
    <n v="5"/>
    <x v="79"/>
    <x v="12"/>
  </r>
  <r>
    <n v="2503076"/>
    <m/>
    <n v="22786"/>
    <d v="2019-05-28T00:00:00"/>
    <s v="ILA IV"/>
    <x v="9"/>
    <x v="39"/>
    <s v="Markaz Kerbela"/>
    <s v="Al Rawdhatain"/>
    <s v="الروضتين "/>
    <n v="32.620162499999999"/>
    <n v="44.0183933514"/>
    <n v="4"/>
    <x v="100"/>
    <x v="11"/>
  </r>
  <r>
    <n v="2503137"/>
    <m/>
    <n v="26068"/>
    <d v="2019-05-26T00:00:00"/>
    <s v="ILA IV"/>
    <x v="9"/>
    <x v="39"/>
    <s v="Al-Hassainya"/>
    <s v="Badat Aesha"/>
    <s v="بدعة عيشه"/>
    <n v="32.656821684299999"/>
    <n v="44.064133131299997"/>
    <n v="1"/>
    <x v="87"/>
    <x v="11"/>
  </r>
  <r>
    <n v="2503159"/>
    <m/>
    <n v="25063"/>
    <d v="2019-05-20T00:00:00"/>
    <s v="ILA IV"/>
    <x v="9"/>
    <x v="39"/>
    <s v="Markaz Kerbela"/>
    <s v="Hay Al Husain"/>
    <s v="حي الحسين"/>
    <n v="32.5963090678"/>
    <n v="44.014390768299997"/>
    <n v="9"/>
    <x v="82"/>
    <x v="11"/>
  </r>
  <r>
    <n v="2503166"/>
    <m/>
    <n v="21587"/>
    <d v="2019-06-16T00:00:00"/>
    <s v="ILA IV"/>
    <x v="9"/>
    <x v="39"/>
    <s v="Al-Hassainya"/>
    <s v="Al-hussainya-Hay Al Rasool"/>
    <s v="الحسينيه-حي الرسول"/>
    <n v="32.679608616400003"/>
    <n v="44.1639425101"/>
    <n v="1"/>
    <x v="95"/>
    <x v="12"/>
  </r>
  <r>
    <n v="2503168"/>
    <m/>
    <n v="21682"/>
    <d v="2019-06-16T00:00:00"/>
    <s v="ILA IV"/>
    <x v="9"/>
    <x v="39"/>
    <s v="Al-Hassainya"/>
    <s v="Al-hussainya-Hay Al Zahraa"/>
    <s v="الحسينيه-حي الزهراء"/>
    <n v="32.684036658799997"/>
    <n v="44.166796442699997"/>
    <n v="2"/>
    <x v="95"/>
    <x v="12"/>
  </r>
  <r>
    <n v="2503217"/>
    <m/>
    <n v="24137"/>
    <d v="2019-05-22T00:00:00"/>
    <s v="ILA IV"/>
    <x v="9"/>
    <x v="39"/>
    <s v="Markaz Kerbela"/>
    <s v="Maitham Al Tammar"/>
    <s v="ميثم التمار "/>
    <n v="32.618003100000003"/>
    <n v="44.043442322399997"/>
    <n v="6"/>
    <x v="80"/>
    <x v="11"/>
  </r>
  <r>
    <n v="2503218"/>
    <m/>
    <n v="24578"/>
    <d v="2019-05-20T00:00:00"/>
    <s v="ILA IV"/>
    <x v="9"/>
    <x v="39"/>
    <s v="Markaz Kerbela"/>
    <s v="Malhak Dubbat Al-Mudfeen"/>
    <s v="ملحق ضباط الموظفين"/>
    <n v="32.604641614400002"/>
    <n v="43.999633753300003"/>
    <n v="3"/>
    <x v="82"/>
    <x v="11"/>
  </r>
  <r>
    <n v="2503220"/>
    <m/>
    <n v="25735"/>
    <d v="2019-06-09T00:00:00"/>
    <s v="ILA IV"/>
    <x v="9"/>
    <x v="39"/>
    <s v="Markaz Kerbela"/>
    <s v="Al-hadi"/>
    <s v="الهادي"/>
    <n v="32.600657200000001"/>
    <n v="44.040420128900003"/>
    <n v="5"/>
    <x v="84"/>
    <x v="12"/>
  </r>
  <r>
    <n v="2701008"/>
    <m/>
    <n v="17776"/>
    <d v="2019-05-30T00:00:00"/>
    <s v="ILA IV"/>
    <x v="3"/>
    <x v="40"/>
    <s v="Bjeel"/>
    <s v="Bjil"/>
    <s v="بجيل"/>
    <n v="36.727823778000001"/>
    <n v="44.016086286300002"/>
    <n v="5"/>
    <x v="88"/>
    <x v="11"/>
  </r>
  <r>
    <n v="2704002"/>
    <m/>
    <n v="17752"/>
    <d v="2019-06-17T00:00:00"/>
    <s v="ILA IV"/>
    <x v="3"/>
    <x v="41"/>
    <s v="Ba'adre"/>
    <s v="Baadre"/>
    <s v="باعدري"/>
    <n v="36.723429837700003"/>
    <n v="43.2520512595"/>
    <n v="12"/>
    <x v="101"/>
    <x v="12"/>
  </r>
  <r>
    <n v="2704007"/>
    <m/>
    <n v="25945"/>
    <d v="2019-06-16T00:00:00"/>
    <s v="ILA IV"/>
    <x v="3"/>
    <x v="41"/>
    <s v="Ba'adre"/>
    <s v="Esiyan Village"/>
    <s v="قرية ايسيان"/>
    <n v="36.714843601799998"/>
    <n v="43.294486213200003"/>
    <n v="3"/>
    <x v="95"/>
    <x v="12"/>
  </r>
  <r>
    <n v="2704011"/>
    <m/>
    <n v="18058"/>
    <d v="2019-06-10T00:00:00"/>
    <s v="ILA IV"/>
    <x v="3"/>
    <x v="41"/>
    <s v="Kalakchi"/>
    <s v="Kalakchi"/>
    <s v="كلكجي"/>
    <n v="36.588096791200002"/>
    <n v="43.526276012399997"/>
    <n v="8"/>
    <x v="91"/>
    <x v="12"/>
  </r>
  <r>
    <n v="2706265"/>
    <m/>
    <n v="33247"/>
    <d v="2019-05-09T00:00:00"/>
    <s v="ILA IV"/>
    <x v="3"/>
    <x v="10"/>
    <s v="Markaz Mosul"/>
    <s v="Al-Jawsaq"/>
    <s v="الجوسق"/>
    <n v="36.326455383599999"/>
    <n v="43.147807382499998"/>
    <n v="11"/>
    <x v="75"/>
    <x v="11"/>
  </r>
  <r>
    <n v="2707004"/>
    <m/>
    <n v="17845"/>
    <d v="2019-05-30T00:00:00"/>
    <s v="ILA IV"/>
    <x v="3"/>
    <x v="11"/>
    <s v="Al-Shamal"/>
    <s v="Khana sor"/>
    <s v="خانصور"/>
    <n v="36.464740753699999"/>
    <n v="41.627578613600001"/>
    <n v="123"/>
    <x v="88"/>
    <x v="11"/>
  </r>
  <r>
    <n v="2707005"/>
    <m/>
    <n v="17928"/>
    <d v="2019-06-13T00:00:00"/>
    <s v="ILA IV"/>
    <x v="3"/>
    <x v="11"/>
    <s v="Al-Shamal"/>
    <s v="Sinuni center"/>
    <s v="مركز سنوني"/>
    <n v="36.465939840499999"/>
    <n v="41.713385327300003"/>
    <n v="130"/>
    <x v="102"/>
    <x v="12"/>
  </r>
  <r>
    <n v="2707006"/>
    <m/>
    <n v="27283"/>
    <d v="2019-06-04T00:00:00"/>
    <s v="ILA IV"/>
    <x v="3"/>
    <x v="11"/>
    <s v="Al-Shamal"/>
    <s v="Dokri"/>
    <s v="دوكري"/>
    <n v="36.470173343900001"/>
    <n v="41.738118462099997"/>
    <n v="60"/>
    <x v="92"/>
    <x v="12"/>
  </r>
  <r>
    <n v="2707007"/>
    <m/>
    <n v="27284"/>
    <d v="2019-05-19T00:00:00"/>
    <s v="ILA IV"/>
    <x v="3"/>
    <x v="11"/>
    <s v="Al-Shamal"/>
    <s v="Dohola "/>
    <s v="دهولا "/>
    <n v="36.490920780000003"/>
    <n v="41.808304577900003"/>
    <n v="50"/>
    <x v="77"/>
    <x v="11"/>
  </r>
  <r>
    <n v="2707008"/>
    <m/>
    <n v="27285"/>
    <d v="2019-05-30T00:00:00"/>
    <s v="ILA IV"/>
    <x v="3"/>
    <x v="11"/>
    <s v="Al-Shamal"/>
    <s v="Borak"/>
    <s v="بورك "/>
    <n v="36.4943673864"/>
    <n v="41.868206134399998"/>
    <n v="115"/>
    <x v="88"/>
    <x v="11"/>
  </r>
  <r>
    <n v="2707009"/>
    <m/>
    <n v="18048"/>
    <d v="2019-05-27T00:00:00"/>
    <s v="ILA IV"/>
    <x v="3"/>
    <x v="11"/>
    <s v="Al-Shamal"/>
    <s v="Guhbal and shorka"/>
    <s v="كهبل +شوركا  "/>
    <n v="36.505729519299997"/>
    <n v="41.957361991200003"/>
    <n v="70"/>
    <x v="85"/>
    <x v="11"/>
  </r>
  <r>
    <n v="2707011"/>
    <m/>
    <n v="27288"/>
    <d v="2019-06-12T00:00:00"/>
    <s v="ILA IV"/>
    <x v="3"/>
    <x v="11"/>
    <s v="Al-Shamal"/>
    <s v="Karsi "/>
    <s v="كرسي"/>
    <n v="36.377164634400003"/>
    <n v="41.687696773299997"/>
    <n v="25"/>
    <x v="79"/>
    <x v="12"/>
  </r>
  <r>
    <n v="2707012"/>
    <m/>
    <n v="27358"/>
    <d v="2019-06-11T00:00:00"/>
    <s v="ILA IV"/>
    <x v="3"/>
    <x v="11"/>
    <s v="Al-Shamal"/>
    <s v="Kolka"/>
    <s v="كولكا"/>
    <n v="36.371528912400002"/>
    <n v="41.725110782400002"/>
    <n v="15"/>
    <x v="83"/>
    <x v="12"/>
  </r>
  <r>
    <n v="2707013"/>
    <m/>
    <n v="27359"/>
    <d v="2019-06-09T00:00:00"/>
    <s v="ILA IV"/>
    <x v="3"/>
    <x v="11"/>
    <s v="Al-Shamal"/>
    <s v="Semi-Hester"/>
    <s v="سمي هيستر"/>
    <n v="36.371488765499997"/>
    <n v="41.712652812599998"/>
    <n v="15"/>
    <x v="84"/>
    <x v="12"/>
  </r>
  <r>
    <n v="2707014"/>
    <m/>
    <n v="17694"/>
    <d v="2019-06-02T00:00:00"/>
    <s v="ILA IV"/>
    <x v="3"/>
    <x v="11"/>
    <s v="Al-Shamal"/>
    <s v="Quwasi"/>
    <s v="قويسي"/>
    <n v="36.453664677200003"/>
    <n v="41.758255044099997"/>
    <n v="8"/>
    <x v="103"/>
    <x v="12"/>
  </r>
  <r>
    <n v="2707019"/>
    <m/>
    <n v="27364"/>
    <d v="2019-06-10T00:00:00"/>
    <s v="ILA IV"/>
    <x v="3"/>
    <x v="11"/>
    <s v="Al-Shamal"/>
    <s v="Melik"/>
    <s v="ملك"/>
    <n v="36.372352709399998"/>
    <n v="41.7071758473"/>
    <n v="25"/>
    <x v="91"/>
    <x v="12"/>
  </r>
  <r>
    <n v="2707021"/>
    <m/>
    <n v="27366"/>
    <d v="2019-05-20T00:00:00"/>
    <s v="ILA IV"/>
    <x v="3"/>
    <x v="11"/>
    <s v="Al-Shamal"/>
    <s v="Balif"/>
    <s v="بليف"/>
    <n v="36.428698603699999"/>
    <n v="41.698919140199997"/>
    <n v="17"/>
    <x v="82"/>
    <x v="11"/>
  </r>
  <r>
    <n v="2707022"/>
    <m/>
    <n v="27396"/>
    <d v="2019-06-02T00:00:00"/>
    <s v="ILA IV"/>
    <x v="3"/>
    <x v="11"/>
    <s v="Al-Shamal"/>
    <s v="Adika"/>
    <s v="اديكا"/>
    <n v="36.448735759800002"/>
    <n v="41.756054001300001"/>
    <n v="12"/>
    <x v="103"/>
    <x v="12"/>
  </r>
  <r>
    <n v="2707025"/>
    <m/>
    <n v="27399"/>
    <d v="2019-05-15T00:00:00"/>
    <s v="ILA IV"/>
    <x v="3"/>
    <x v="11"/>
    <s v="Al-Shamal"/>
    <s v="Sharaf Alddin"/>
    <s v="شرف الدين"/>
    <n v="36.429840782900001"/>
    <n v="41.868082333099998"/>
    <n v="80"/>
    <x v="81"/>
    <x v="11"/>
  </r>
  <r>
    <n v="2707026"/>
    <m/>
    <n v="27400"/>
    <d v="2019-06-09T00:00:00"/>
    <s v="ILA IV"/>
    <x v="3"/>
    <x v="11"/>
    <s v="Al-Shamal"/>
    <s v="Shyebl Qasim"/>
    <s v="شيبل قاسم"/>
    <n v="36.375917933399997"/>
    <n v="41.715414026200001"/>
    <n v="30"/>
    <x v="84"/>
    <x v="12"/>
  </r>
  <r>
    <n v="2707029"/>
    <m/>
    <n v="27403"/>
    <d v="2019-05-27T00:00:00"/>
    <s v="ILA IV"/>
    <x v="3"/>
    <x v="11"/>
    <s v="Al-Shamal"/>
    <s v="Ashti &amp; Heriko"/>
    <s v="اشتي و هريكو"/>
    <n v="36.452794037099999"/>
    <n v="41.707408143899997"/>
    <n v="25"/>
    <x v="85"/>
    <x v="11"/>
  </r>
  <r>
    <n v="2707038"/>
    <m/>
    <n v="27287"/>
    <d v="2019-06-16T00:00:00"/>
    <s v="ILA IV"/>
    <x v="3"/>
    <x v="11"/>
    <s v="Al-Shamal"/>
    <s v="Zorava and zirwa"/>
    <s v="زورافا+زيروا "/>
    <n v="36.472467276499998"/>
    <n v="42.0158882745"/>
    <n v="100"/>
    <x v="95"/>
    <x v="12"/>
  </r>
  <r>
    <n v="2708006"/>
    <m/>
    <n v="18305"/>
    <d v="2019-05-21T00:00:00"/>
    <s v="ILA IV"/>
    <x v="3"/>
    <x v="12"/>
    <s v="Markaz Telafar"/>
    <s v="Hay Al Muthana"/>
    <s v="حي المثنى"/>
    <n v="36.383201999999997"/>
    <n v="42.454825900000003"/>
    <n v="72"/>
    <x v="78"/>
    <x v="11"/>
  </r>
  <r>
    <n v="2708007"/>
    <m/>
    <n v="18309"/>
    <d v="2019-05-21T00:00:00"/>
    <s v="ILA IV"/>
    <x v="3"/>
    <x v="12"/>
    <s v="Markaz Telafar"/>
    <s v="Hay Al Uroba"/>
    <s v="حي العروبة"/>
    <n v="36.377371400000001"/>
    <n v="42.457237300000003"/>
    <n v="85"/>
    <x v="78"/>
    <x v="11"/>
  </r>
  <r>
    <n v="2708014"/>
    <m/>
    <n v="25819"/>
    <d v="2019-05-14T00:00:00"/>
    <s v="ILA IV"/>
    <x v="3"/>
    <x v="12"/>
    <s v="Markaz Telafar"/>
    <s v="Hay Al-Noor"/>
    <s v="حي النور"/>
    <n v="36.375954200000002"/>
    <n v="42.4674251"/>
    <n v="120"/>
    <x v="86"/>
    <x v="11"/>
  </r>
  <r>
    <n v="2708128"/>
    <m/>
    <n v="17440"/>
    <d v="2019-06-10T00:00:00"/>
    <s v="ILA IV"/>
    <x v="3"/>
    <x v="12"/>
    <s v="Markaz Telafar"/>
    <s v="Al-Qadisiya Alawla"/>
    <s v="حي القادسية الاولى"/>
    <n v="36.382869999999997"/>
    <n v="42.4505993"/>
    <n v="90"/>
    <x v="91"/>
    <x v="12"/>
  </r>
  <r>
    <n v="2708129"/>
    <m/>
    <n v="18006"/>
    <d v="2019-06-10T00:00:00"/>
    <s v="ILA IV"/>
    <x v="3"/>
    <x v="12"/>
    <s v="Markaz Telafar"/>
    <s v="Hay Al Nasir"/>
    <s v="حي النصر"/>
    <n v="36.371630000000003"/>
    <n v="42.459803600000001"/>
    <n v="200"/>
    <x v="91"/>
    <x v="12"/>
  </r>
  <r>
    <n v="2708139"/>
    <m/>
    <n v="33277"/>
    <d v="2019-05-14T00:00:00"/>
    <s v="ILA IV"/>
    <x v="3"/>
    <x v="12"/>
    <s v="Markaz Telafar"/>
    <s v="Hay Al Uroba al thanya"/>
    <s v="حي العروبة الثانية"/>
    <n v="36.379800000000003"/>
    <n v="42.463825200000002"/>
    <n v="132"/>
    <x v="86"/>
    <x v="11"/>
  </r>
  <r>
    <n v="2708140"/>
    <m/>
    <n v="33278"/>
    <d v="2019-06-10T00:00:00"/>
    <s v="ILA IV"/>
    <x v="3"/>
    <x v="12"/>
    <s v="Markaz Telafar"/>
    <s v="Al-Qadisiya Al-thaniya"/>
    <s v="حي القادسية الثانية"/>
    <n v="36.388269999999999"/>
    <n v="42.446785200000001"/>
    <n v="84"/>
    <x v="91"/>
    <x v="12"/>
  </r>
  <r>
    <n v="2708141"/>
    <m/>
    <n v="33279"/>
    <d v="2019-06-10T00:00:00"/>
    <s v="ILA IV"/>
    <x v="3"/>
    <x v="12"/>
    <s v="Markaz Telafar"/>
    <s v="Hay Al-Rabeea"/>
    <s v="حي الربيع"/>
    <n v="36.378129999999999"/>
    <n v="42.442621899999999"/>
    <n v="60"/>
    <x v="91"/>
    <x v="12"/>
  </r>
  <r>
    <n v="2708142"/>
    <m/>
    <n v="33280"/>
    <d v="2019-06-10T00:00:00"/>
    <s v="ILA IV"/>
    <x v="3"/>
    <x v="12"/>
    <s v="Markaz Telafar"/>
    <s v="Hay saad"/>
    <s v="حي سعد"/>
    <n v="36.381740000000001"/>
    <n v="42.4375614"/>
    <n v="55"/>
    <x v="91"/>
    <x v="12"/>
  </r>
  <r>
    <n v="2708154"/>
    <m/>
    <n v="33345"/>
    <d v="2019-06-10T00:00:00"/>
    <s v="ILA IV"/>
    <x v="3"/>
    <x v="12"/>
    <s v="Markaz Telafar"/>
    <s v="Mohamed saeed Bashar Vilage"/>
    <s v="قرية محمد سعيد بشار"/>
    <n v="36.396619999999999"/>
    <n v="42.514042699999997"/>
    <n v="25"/>
    <x v="91"/>
    <x v="12"/>
  </r>
  <r>
    <n v="2809015"/>
    <m/>
    <n v="25750"/>
    <d v="2019-05-14T00:00:00"/>
    <s v="ILA IV"/>
    <x v="4"/>
    <x v="16"/>
    <s v="Markaz Tooz"/>
    <s v="Markaz Tooz-Hay Brayati"/>
    <s v="محلة برايتي"/>
    <n v="34.905082507899998"/>
    <n v="44.6092061477"/>
    <n v="2"/>
    <x v="86"/>
    <x v="11"/>
  </r>
  <r>
    <n v="3101014"/>
    <m/>
    <n v="841"/>
    <d v="2019-05-12T00:00:00"/>
    <s v="ILA IV"/>
    <x v="10"/>
    <x v="42"/>
    <s v="Markaz Abu al Khaseeb"/>
    <s v="Awaisian"/>
    <s v="عويسيان"/>
    <n v="30.484694556800001"/>
    <n v="47.857077880799999"/>
    <n v="2"/>
    <x v="94"/>
    <x v="11"/>
  </r>
  <r>
    <n v="3101022"/>
    <m/>
    <n v="381"/>
    <d v="2019-05-12T00:00:00"/>
    <s v="ILA IV"/>
    <x v="10"/>
    <x v="42"/>
    <s v="Markaz Abu al Khaseeb"/>
    <s v="Hamdan"/>
    <s v="البصرة-ابو الخصيب-حمدن"/>
    <n v="30.456778641100001"/>
    <n v="47.891802576899998"/>
    <n v="12"/>
    <x v="94"/>
    <x v="11"/>
  </r>
  <r>
    <n v="3102001"/>
    <m/>
    <n v="1168"/>
    <d v="2019-06-16T00:00:00"/>
    <s v="ILA IV"/>
    <x v="10"/>
    <x v="43"/>
    <s v="Markaz Al-Midaina"/>
    <s v="Abo Shaoui"/>
    <s v="ابو شاوي"/>
    <n v="30.9429956"/>
    <n v="47.259065872900003"/>
    <n v="15"/>
    <x v="95"/>
    <x v="12"/>
  </r>
  <r>
    <n v="3102003"/>
    <m/>
    <n v="24921"/>
    <d v="2019-06-16T00:00:00"/>
    <s v="ILA IV"/>
    <x v="10"/>
    <x v="43"/>
    <s v="Eaz Al Din Selem"/>
    <s v="Al Khas"/>
    <s v="الخاص"/>
    <n v="30.966868600000002"/>
    <n v="47.300004883"/>
    <n v="13"/>
    <x v="95"/>
    <x v="12"/>
  </r>
  <r>
    <n v="3102005"/>
    <m/>
    <n v="1120"/>
    <d v="2019-06-16T00:00:00"/>
    <s v="ILA IV"/>
    <x v="10"/>
    <x v="43"/>
    <s v="Al-Emam Al-Sadq"/>
    <s v="Al-rahmaniyah"/>
    <s v="الرحمانية "/>
    <n v="30.9278035"/>
    <n v="47.296646010899998"/>
    <n v="13"/>
    <x v="95"/>
    <x v="12"/>
  </r>
  <r>
    <n v="3103003"/>
    <m/>
    <n v="25012"/>
    <d v="2019-05-20T00:00:00"/>
    <s v="ILA IV"/>
    <x v="10"/>
    <x v="44"/>
    <s v="Markaz Al-Qurna"/>
    <s v="Al Jelaa"/>
    <s v="البصره-القرنه-الجلعه"/>
    <n v="30.9743946"/>
    <n v="47.450920857200003"/>
    <n v="12"/>
    <x v="82"/>
    <x v="11"/>
  </r>
  <r>
    <n v="3103011"/>
    <m/>
    <n v="1241"/>
    <d v="2019-05-20T00:00:00"/>
    <s v="ILA IV"/>
    <x v="10"/>
    <x v="44"/>
    <s v="Markaz Al-Qurna"/>
    <s v="Al-nehairat"/>
    <s v="النهيرات"/>
    <n v="31.021489599999999"/>
    <n v="47.432720363599998"/>
    <n v="19"/>
    <x v="82"/>
    <x v="11"/>
  </r>
  <r>
    <n v="3103018"/>
    <m/>
    <n v="1240"/>
    <d v="2019-05-20T00:00:00"/>
    <s v="ILA IV"/>
    <x v="10"/>
    <x v="44"/>
    <s v="Markaz Al-Qurna"/>
    <s v="Hay al-juma_a"/>
    <s v="البصرة-القرنة-حي جمعة"/>
    <n v="31.022836399999999"/>
    <n v="47.425786682800002"/>
    <n v="2"/>
    <x v="82"/>
    <x v="11"/>
  </r>
  <r>
    <n v="3103023"/>
    <m/>
    <n v="28406"/>
    <d v="2019-06-16T00:00:00"/>
    <s v="ILA IV"/>
    <x v="10"/>
    <x v="44"/>
    <s v="Al-Dair"/>
    <s v="Al Dair-Hay Al-Amil"/>
    <s v="الدير-حي العامل"/>
    <n v="30.719388299999999"/>
    <n v="47.717997843299997"/>
    <n v="7"/>
    <x v="95"/>
    <x v="12"/>
  </r>
  <r>
    <n v="3103024"/>
    <m/>
    <n v="28407"/>
    <d v="2019-05-20T00:00:00"/>
    <s v="ILA IV"/>
    <x v="10"/>
    <x v="44"/>
    <s v="Markaz Al-Qurna"/>
    <s v="Al Sharsh Shalhat Al-Hassan"/>
    <s v="الشرش-شلهة الحسن"/>
    <n v="30.9527657"/>
    <n v="47.456105783600002"/>
    <n v="12"/>
    <x v="82"/>
    <x v="11"/>
  </r>
  <r>
    <n v="3104006"/>
    <m/>
    <n v="509"/>
    <d v="2019-05-14T00:00:00"/>
    <s v="ILA IV"/>
    <x v="10"/>
    <x v="45"/>
    <s v="Markaz Al-Zubair"/>
    <s v="Al-Shemal Area"/>
    <s v="البصرة-الزبير-محلة الشمال"/>
    <n v="30.398348289699999"/>
    <n v="47.7088830036"/>
    <n v="14"/>
    <x v="86"/>
    <x v="11"/>
  </r>
  <r>
    <n v="3104015"/>
    <m/>
    <n v="25463"/>
    <d v="2019-06-09T00:00:00"/>
    <s v="ILA IV"/>
    <x v="10"/>
    <x v="45"/>
    <s v="Markaz Al-Zubair"/>
    <s v="Al-Shuaiba Hay Al-Murtadh"/>
    <s v="الشعيبة حي المرتضى"/>
    <n v="30.429477299999999"/>
    <n v="47.679193790799999"/>
    <n v="1"/>
    <x v="84"/>
    <x v="12"/>
  </r>
  <r>
    <n v="3104040"/>
    <m/>
    <n v="23976"/>
    <d v="2019-05-14T00:00:00"/>
    <s v="ILA IV"/>
    <x v="10"/>
    <x v="45"/>
    <s v="Markaz Al-Zubair"/>
    <s v="Mahalat Al-Arab"/>
    <s v="البصرة-الزبير-محلة العرب"/>
    <n v="30.395292753100001"/>
    <n v="47.689292192800004"/>
    <n v="7"/>
    <x v="86"/>
    <x v="11"/>
  </r>
  <r>
    <n v="3104068"/>
    <m/>
    <n v="28408"/>
    <d v="2019-06-09T00:00:00"/>
    <s v="ILA IV"/>
    <x v="10"/>
    <x v="45"/>
    <s v="Markaz Al-Zubair"/>
    <s v="khor Al Zubair-Hay Al Baqer Al Thaniyah"/>
    <s v="خور الزبير-الباقر الثانية"/>
    <n v="30.226946099999999"/>
    <n v="47.764642346899997"/>
    <n v="4"/>
    <x v="84"/>
    <x v="12"/>
  </r>
  <r>
    <n v="3105010"/>
    <m/>
    <n v="1269"/>
    <d v="2019-06-20T00:00:00"/>
    <s v="ILA IV"/>
    <x v="10"/>
    <x v="46"/>
    <s v="Markaz Al-Basrah"/>
    <s v="Al Amn Al Dakhly"/>
    <s v="البصرة-الامن الداخلي "/>
    <n v="30.465855000000001"/>
    <n v="47.7781414349"/>
    <n v="66"/>
    <x v="104"/>
    <x v="12"/>
  </r>
  <r>
    <n v="3105013"/>
    <m/>
    <n v="24346"/>
    <d v="2019-06-17T00:00:00"/>
    <s v="ILA IV"/>
    <x v="10"/>
    <x v="46"/>
    <s v="Markaz Al-Basrah"/>
    <s v="Al Ashar Center"/>
    <s v="مركز العشار"/>
    <n v="30.518526399999999"/>
    <n v="47.8327375979"/>
    <n v="38"/>
    <x v="101"/>
    <x v="12"/>
  </r>
  <r>
    <n v="3105024"/>
    <m/>
    <n v="1032"/>
    <d v="2019-06-19T00:00:00"/>
    <s v="ILA IV"/>
    <x v="10"/>
    <x v="47"/>
    <s v="Markaz Shat Al-Arab"/>
    <s v="Al Jazira-2"/>
    <s v="البصرة-شط العرب-الجزيرة 2"/>
    <n v="30.580063200000001"/>
    <n v="47.785682453699998"/>
    <n v="21"/>
    <x v="89"/>
    <x v="12"/>
  </r>
  <r>
    <n v="3105026"/>
    <m/>
    <n v="24344"/>
    <d v="2019-06-18T00:00:00"/>
    <s v="ILA IV"/>
    <x v="10"/>
    <x v="46"/>
    <s v="Markaz Al-Basrah"/>
    <s v="Al Kaim 1"/>
    <s v="القائم 1"/>
    <n v="30.468351908500001"/>
    <n v="47.813220192400003"/>
    <n v="1"/>
    <x v="105"/>
    <x v="12"/>
  </r>
  <r>
    <n v="3105027"/>
    <m/>
    <n v="511"/>
    <d v="2019-06-13T00:00:00"/>
    <s v="ILA IV"/>
    <x v="10"/>
    <x v="46"/>
    <s v="Markaz Al-Basrah"/>
    <s v="Al Khaleej4"/>
    <s v="البصرة-الجمعيات-حي الخليج 4"/>
    <n v="30.505799700000001"/>
    <n v="47.781816134800003"/>
    <n v="2"/>
    <x v="102"/>
    <x v="12"/>
  </r>
  <r>
    <n v="3105030"/>
    <m/>
    <n v="963"/>
    <d v="2019-05-28T00:00:00"/>
    <s v="ILA IV"/>
    <x v="10"/>
    <x v="46"/>
    <s v="Markaz Al-Basrah"/>
    <s v="AL Mowafaqiah"/>
    <s v="البصرة-الموفقية"/>
    <n v="30.5218062"/>
    <n v="47.785439395300003"/>
    <n v="72"/>
    <x v="100"/>
    <x v="11"/>
  </r>
  <r>
    <n v="3105035"/>
    <m/>
    <n v="21641"/>
    <d v="2019-06-20T00:00:00"/>
    <s v="ILA IV"/>
    <x v="10"/>
    <x v="46"/>
    <s v="Markaz Al-Basrah"/>
    <s v="AL Qiziza"/>
    <s v="الكزيزه"/>
    <n v="30.539919999999999"/>
    <n v="47.752913995"/>
    <n v="13"/>
    <x v="104"/>
    <x v="12"/>
  </r>
  <r>
    <n v="3105044"/>
    <m/>
    <n v="1308"/>
    <d v="2019-05-05T00:00:00"/>
    <s v="ILA IV"/>
    <x v="10"/>
    <x v="46"/>
    <s v="Markaz Al-Basrah"/>
    <s v="Al-Baker &amp; Al-Ahrar"/>
    <s v="البكر والاحرار"/>
    <n v="30.499993700000001"/>
    <n v="47.812547130600002"/>
    <n v="28"/>
    <x v="106"/>
    <x v="11"/>
  </r>
  <r>
    <n v="3105045"/>
    <m/>
    <n v="872"/>
    <d v="2019-06-18T00:00:00"/>
    <s v="ILA IV"/>
    <x v="10"/>
    <x v="46"/>
    <s v="Markaz Al-Basrah"/>
    <s v="Al-bradhia"/>
    <s v="البصرة-البراضعية"/>
    <n v="30.5043407"/>
    <n v="47.8521891547"/>
    <n v="3"/>
    <x v="105"/>
    <x v="12"/>
  </r>
  <r>
    <n v="3105046"/>
    <m/>
    <n v="998"/>
    <d v="2019-05-06T00:00:00"/>
    <s v="ILA IV"/>
    <x v="10"/>
    <x v="46"/>
    <s v="Markaz Al-Basrah"/>
    <s v="Al-hakeem"/>
    <s v="البصرة-القبلة-حي الحكيم"/>
    <n v="30.4567041"/>
    <n v="47.8011762832"/>
    <n v="2"/>
    <x v="93"/>
    <x v="11"/>
  </r>
  <r>
    <n v="3105047"/>
    <m/>
    <n v="951"/>
    <d v="2019-05-28T00:00:00"/>
    <s v="ILA IV"/>
    <x v="10"/>
    <x v="46"/>
    <s v="Markaz Al-Basrah"/>
    <s v="Al-hakemia"/>
    <s v="البصرة-الحكيمية"/>
    <n v="30.526910300000001"/>
    <n v="47.8152058939"/>
    <n v="74"/>
    <x v="100"/>
    <x v="11"/>
  </r>
  <r>
    <n v="3105049"/>
    <m/>
    <n v="1275"/>
    <d v="2019-05-13T00:00:00"/>
    <s v="ILA IV"/>
    <x v="10"/>
    <x v="46"/>
    <s v="Markaz Al-Basrah"/>
    <s v="Al-Jnaina"/>
    <s v="الجنينة "/>
    <n v="30.541248849700001"/>
    <n v="47.795445029600003"/>
    <n v="6"/>
    <x v="98"/>
    <x v="11"/>
  </r>
  <r>
    <n v="3105050"/>
    <m/>
    <n v="986"/>
    <d v="2019-05-13T00:00:00"/>
    <s v="ILA IV"/>
    <x v="10"/>
    <x v="46"/>
    <s v="Markaz Al-Basrah"/>
    <s v="Al-jubaila_"/>
    <s v="الجبيله"/>
    <n v="30.546051274300002"/>
    <n v="47.809987037799999"/>
    <n v="4"/>
    <x v="98"/>
    <x v="11"/>
  </r>
  <r>
    <n v="3105054"/>
    <m/>
    <n v="849"/>
    <d v="2019-06-20T00:00:00"/>
    <s v="ILA IV"/>
    <x v="10"/>
    <x v="46"/>
    <s v="Markaz Al-Basrah"/>
    <s v="Al-mutaiha"/>
    <s v="المطيحة "/>
    <n v="30.484321099999999"/>
    <n v="47.829706550899999"/>
    <n v="20"/>
    <x v="104"/>
    <x v="12"/>
  </r>
  <r>
    <n v="3105062"/>
    <m/>
    <n v="857"/>
    <d v="2019-05-09T00:00:00"/>
    <s v="ILA IV"/>
    <x v="10"/>
    <x v="46"/>
    <s v="Markaz Al-Basrah"/>
    <s v="As-safat-Al Qadima"/>
    <s v="البصرة القديمة-الصفاة"/>
    <n v="30.495004999999999"/>
    <n v="47.817524915100002"/>
    <n v="18"/>
    <x v="75"/>
    <x v="11"/>
  </r>
  <r>
    <n v="3105068"/>
    <m/>
    <n v="907"/>
    <d v="2019-05-05T00:00:00"/>
    <s v="ILA IV"/>
    <x v="10"/>
    <x v="46"/>
    <s v="Markaz Al-Basrah"/>
    <s v="Braiha"/>
    <s v="بريهة "/>
    <n v="30.5131295184"/>
    <n v="47.838210379300001"/>
    <n v="3"/>
    <x v="106"/>
    <x v="11"/>
  </r>
  <r>
    <n v="3105081"/>
    <m/>
    <n v="854"/>
    <d v="2019-05-06T00:00:00"/>
    <s v="ILA IV"/>
    <x v="10"/>
    <x v="46"/>
    <s v="Markaz Al-Basrah"/>
    <s v="Hai al-kafa_at"/>
    <s v="البصرة-حي الكفاءات"/>
    <n v="30.4915877"/>
    <n v="47.799597721799998"/>
    <n v="9"/>
    <x v="93"/>
    <x v="11"/>
  </r>
  <r>
    <n v="3105084"/>
    <m/>
    <n v="602"/>
    <d v="2019-05-06T00:00:00"/>
    <s v="ILA IV"/>
    <x v="10"/>
    <x v="46"/>
    <s v="Markaz Al-Basrah"/>
    <s v="Hai al-mohandesin"/>
    <s v="البصرة-حي المهندسين"/>
    <n v="30.464642099999999"/>
    <n v="47.7885523952"/>
    <n v="7"/>
    <x v="93"/>
    <x v="11"/>
  </r>
  <r>
    <n v="3105091"/>
    <m/>
    <n v="24126"/>
    <d v="2019-06-26T00:00:00"/>
    <s v="ILA IV"/>
    <x v="10"/>
    <x v="46"/>
    <s v="Markaz Al-Basrah"/>
    <s v="Hay Al Jamiah"/>
    <s v="البصرة-القبلة-حي الجامعة"/>
    <n v="30.473545600000001"/>
    <n v="47.804901131000001"/>
    <n v="41"/>
    <x v="107"/>
    <x v="12"/>
  </r>
  <r>
    <n v="3105094"/>
    <m/>
    <n v="860"/>
    <d v="2019-05-29T00:00:00"/>
    <s v="ILA IV"/>
    <x v="10"/>
    <x v="46"/>
    <s v="Markaz Al-Basrah"/>
    <s v="Hay Al Risalah"/>
    <s v="البصرة-حي الرسالة"/>
    <n v="30.4988958"/>
    <n v="47.805932714800001"/>
    <n v="36"/>
    <x v="108"/>
    <x v="11"/>
  </r>
  <r>
    <n v="3105098"/>
    <m/>
    <n v="1272"/>
    <d v="2019-05-28T00:00:00"/>
    <s v="ILA IV"/>
    <x v="10"/>
    <x v="46"/>
    <s v="Markaz Al-Basrah"/>
    <s v="Hay Al-Asdiqaa"/>
    <s v="حي الاصدقاء"/>
    <n v="30.5150483"/>
    <n v="47.776653357900003"/>
    <n v="14"/>
    <x v="100"/>
    <x v="11"/>
  </r>
  <r>
    <n v="3105100"/>
    <m/>
    <n v="1271"/>
    <d v="2019-06-02T00:00:00"/>
    <s v="ILA IV"/>
    <x v="10"/>
    <x v="46"/>
    <s v="Markaz Al-Basrah"/>
    <s v="Hay Al-Husain 3"/>
    <s v="البصرة-الحيانية-حي الحسين 3"/>
    <n v="30.489516900000002"/>
    <n v="47.785207553799999"/>
    <n v="11"/>
    <x v="103"/>
    <x v="12"/>
  </r>
  <r>
    <n v="3105112"/>
    <m/>
    <n v="891"/>
    <d v="2019-06-18T00:00:00"/>
    <s v="ILA IV"/>
    <x v="10"/>
    <x v="46"/>
    <s v="Markaz Al-Basrah"/>
    <s v="Manawi pasha"/>
    <s v="مناوي باشا"/>
    <n v="30.5084310501"/>
    <n v="47.841061381199999"/>
    <n v="4"/>
    <x v="105"/>
    <x v="12"/>
  </r>
  <r>
    <n v="3105114"/>
    <m/>
    <n v="23974"/>
    <d v="2019-05-06T00:00:00"/>
    <s v="ILA IV"/>
    <x v="10"/>
    <x v="46"/>
    <s v="Markaz Al-Basrah"/>
    <s v="Mosa Kadhim"/>
    <s v="البصرة-القبلة-موسى الكاظم"/>
    <n v="30.451079400000001"/>
    <n v="47.798889589300003"/>
    <n v="3"/>
    <x v="93"/>
    <x v="11"/>
  </r>
  <r>
    <n v="3105115"/>
    <m/>
    <n v="889"/>
    <d v="2019-06-11T00:00:00"/>
    <s v="ILA IV"/>
    <x v="10"/>
    <x v="46"/>
    <s v="Markaz Al-Basrah"/>
    <s v="Nadhran"/>
    <s v="البصرة-نظران"/>
    <n v="30.503625875600001"/>
    <n v="47.812746660400002"/>
    <n v="9"/>
    <x v="83"/>
    <x v="12"/>
  </r>
  <r>
    <n v="3105119"/>
    <m/>
    <n v="23975"/>
    <d v="2019-06-19T00:00:00"/>
    <s v="ILA IV"/>
    <x v="10"/>
    <x v="46"/>
    <s v="Markaz Al-Basrah"/>
    <s v="Um Al Neajj"/>
    <s v="البصرة-منطقة ام النعاج"/>
    <n v="30.478805099999999"/>
    <n v="47.8369367775"/>
    <n v="5"/>
    <x v="89"/>
    <x v="12"/>
  </r>
  <r>
    <n v="3105121"/>
    <m/>
    <n v="885"/>
    <d v="2019-06-02T00:00:00"/>
    <s v="ILA IV"/>
    <x v="10"/>
    <x v="46"/>
    <s v="Markaz Al-Basrah"/>
    <s v="Al Khaleej2"/>
    <s v="البصرة-الجمعيات-حي الخليج 2"/>
    <n v="30.4940009"/>
    <n v="47.788857008699999"/>
    <n v="2"/>
    <x v="103"/>
    <x v="12"/>
  </r>
  <r>
    <n v="3105123"/>
    <m/>
    <n v="898"/>
    <d v="2019-06-02T00:00:00"/>
    <s v="ILA IV"/>
    <x v="10"/>
    <x v="46"/>
    <s v="Markaz Al-Basrah"/>
    <s v="Al Khaleej1"/>
    <s v="البصرة-الجمعيات-حي الخليج 1"/>
    <n v="30.4881858"/>
    <n v="47.7944062527"/>
    <n v="3"/>
    <x v="103"/>
    <x v="12"/>
  </r>
  <r>
    <n v="3105139"/>
    <m/>
    <n v="863"/>
    <d v="2019-06-02T00:00:00"/>
    <s v="ILA IV"/>
    <x v="10"/>
    <x v="46"/>
    <s v="Markaz Al-Basrah"/>
    <s v="Hay Al-Morabaa"/>
    <s v="الحيانية حي المربع"/>
    <n v="30.508137600000001"/>
    <n v="47.769794036100002"/>
    <n v="1"/>
    <x v="103"/>
    <x v="12"/>
  </r>
  <r>
    <n v="3107001"/>
    <m/>
    <n v="23517"/>
    <d v="2019-06-19T00:00:00"/>
    <s v="ILA IV"/>
    <x v="10"/>
    <x v="47"/>
    <s v="Markaz Shat Al-Arab"/>
    <s v="Al Hota"/>
    <s v="الحوطة "/>
    <n v="30.641924899999999"/>
    <n v="47.7734263312"/>
    <n v="31"/>
    <x v="89"/>
    <x v="12"/>
  </r>
  <r>
    <n v="3107013"/>
    <m/>
    <n v="645"/>
    <d v="2019-06-13T00:00:00"/>
    <s v="ILA IV"/>
    <x v="10"/>
    <x v="47"/>
    <s v="Markaz Shat Al-Arab"/>
    <s v="As salehiyah"/>
    <s v="الصالحية "/>
    <n v="30.514363926400002"/>
    <n v="47.873427110400002"/>
    <n v="8"/>
    <x v="102"/>
    <x v="12"/>
  </r>
  <r>
    <n v="3205010"/>
    <m/>
    <n v="16835"/>
    <d v="2019-05-30T00:00:00"/>
    <s v="ILA IV"/>
    <x v="11"/>
    <x v="48"/>
    <s v="Markaz Al-Amara"/>
    <s v="Hay 15 Sahaban"/>
    <s v="حي 15 شعبان"/>
    <n v="31.8449049303"/>
    <n v="47.1328791225"/>
    <n v="1"/>
    <x v="88"/>
    <x v="11"/>
  </r>
  <r>
    <n v="3205031"/>
    <m/>
    <n v="16825"/>
    <d v="2019-05-26T00:00:00"/>
    <s v="ILA IV"/>
    <x v="11"/>
    <x v="48"/>
    <s v="Markaz Al-Amara"/>
    <s v="Hay Al-Ameer"/>
    <s v="حي الامير"/>
    <n v="31.827514534799999"/>
    <n v="47.120044308499999"/>
    <n v="1"/>
    <x v="87"/>
    <x v="11"/>
  </r>
  <r>
    <n v="3205047"/>
    <m/>
    <n v="16807"/>
    <d v="2019-05-20T00:00:00"/>
    <s v="ILA IV"/>
    <x v="11"/>
    <x v="48"/>
    <s v="Markaz Al-Amara"/>
    <s v="Hay Al-Mahmoudia"/>
    <s v="حي المحموديه"/>
    <n v="31.846620218200002"/>
    <n v="47.1543487434"/>
    <n v="3"/>
    <x v="82"/>
    <x v="11"/>
  </r>
  <r>
    <n v="3205060"/>
    <m/>
    <n v="16844"/>
    <d v="2019-05-20T00:00:00"/>
    <s v="ILA IV"/>
    <x v="11"/>
    <x v="48"/>
    <s v="Markaz Al-Amara"/>
    <s v="Hay Awasha"/>
    <s v="حي عواشه"/>
    <n v="31.831813094299999"/>
    <n v="47.152594245300001"/>
    <n v="3"/>
    <x v="82"/>
    <x v="11"/>
  </r>
  <r>
    <n v="3304005"/>
    <m/>
    <n v="25430"/>
    <d v="2019-05-26T00:00:00"/>
    <s v="ILA IV"/>
    <x v="12"/>
    <x v="49"/>
    <s v="Markaz Al-Samawa"/>
    <s v="Al Zahra"/>
    <s v="الزهراء"/>
    <n v="31.349932970499999"/>
    <n v="45.292521758600003"/>
    <n v="2"/>
    <x v="87"/>
    <x v="11"/>
  </r>
  <r>
    <n v="3502001"/>
    <m/>
    <n v="10297"/>
    <d v="2019-06-12T00:00:00"/>
    <s v="ILA IV"/>
    <x v="13"/>
    <x v="50"/>
    <s v="Markaz Al-Rifa'i"/>
    <s v="Al-Moalemen"/>
    <s v="حي المعلمين"/>
    <n v="31.7132135578"/>
    <n v="46.111245599999997"/>
    <n v="20"/>
    <x v="79"/>
    <x v="12"/>
  </r>
  <r>
    <n v="3502002"/>
    <m/>
    <n v="9096"/>
    <d v="2019-05-13T00:00:00"/>
    <s v="ILA IV"/>
    <x v="13"/>
    <x v="50"/>
    <s v="Al-Nasr"/>
    <s v="Markaz Al Nasr"/>
    <s v="مركز النصر"/>
    <n v="31.541272894599999"/>
    <n v="46.124053434899999"/>
    <n v="70"/>
    <x v="98"/>
    <x v="11"/>
  </r>
  <r>
    <n v="3502003"/>
    <m/>
    <n v="24722"/>
    <d v="2019-06-10T00:00:00"/>
    <s v="ILA IV"/>
    <x v="13"/>
    <x v="50"/>
    <s v="Markaz Al-Rifa'i"/>
    <s v="Hay Al Hussien"/>
    <s v="حي الحسين"/>
    <n v="31.711529196499999"/>
    <n v="46.124556874"/>
    <n v="30"/>
    <x v="91"/>
    <x v="12"/>
  </r>
  <r>
    <n v="3502004"/>
    <m/>
    <n v="21965"/>
    <d v="2019-06-13T00:00:00"/>
    <s v="ILA IV"/>
    <x v="13"/>
    <x v="50"/>
    <s v="Markaz Al-Rifa'i"/>
    <s v="Jiser Al Rifay"/>
    <s v="جسر الرفاعي"/>
    <n v="31.7178490551"/>
    <n v="46.100760389400001"/>
    <n v="27"/>
    <x v="102"/>
    <x v="12"/>
  </r>
  <r>
    <n v="3502005"/>
    <m/>
    <n v="9040"/>
    <d v="2019-05-12T00:00:00"/>
    <s v="ILA IV"/>
    <x v="13"/>
    <x v="50"/>
    <s v="Qalat Siker"/>
    <s v="Markaz Qal at Sukhar"/>
    <s v="مركز قلعة سكر"/>
    <n v="31.8559248864"/>
    <n v="46.081313082900003"/>
    <n v="120"/>
    <x v="94"/>
    <x v="11"/>
  </r>
  <r>
    <n v="3502006"/>
    <m/>
    <n v="8889"/>
    <d v="2019-06-11T00:00:00"/>
    <s v="ILA IV"/>
    <x v="13"/>
    <x v="50"/>
    <s v="Markaz Al-Rifa'i"/>
    <s v="Refai"/>
    <s v="مركز الرفاعي "/>
    <n v="31.722572941599999"/>
    <n v="46.110010850400002"/>
    <n v="107"/>
    <x v="83"/>
    <x v="12"/>
  </r>
  <r>
    <n v="3504001"/>
    <m/>
    <n v="24494"/>
    <d v="2019-06-17T00:00:00"/>
    <s v="ILA IV"/>
    <x v="13"/>
    <x v="51"/>
    <s v="Markaz Al-Nassriya"/>
    <s v="Al Aker"/>
    <s v="العكر"/>
    <n v="31.027710880499999"/>
    <n v="46.218214741200001"/>
    <n v="6"/>
    <x v="101"/>
    <x v="12"/>
  </r>
  <r>
    <n v="3504002"/>
    <m/>
    <n v="25529"/>
    <d v="2019-06-17T00:00:00"/>
    <s v="ILA IV"/>
    <x v="13"/>
    <x v="51"/>
    <s v="Markaz Al-Nassriya"/>
    <s v="Al Aoeh"/>
    <s v="قرية العوية"/>
    <n v="31.033167288000001"/>
    <n v="46.273891712999998"/>
    <n v="4"/>
    <x v="101"/>
    <x v="12"/>
  </r>
  <r>
    <n v="3504007"/>
    <m/>
    <n v="25525"/>
    <d v="2019-06-13T00:00:00"/>
    <s v="ILA IV"/>
    <x v="13"/>
    <x v="51"/>
    <s v="Markaz Al-Nassriya"/>
    <s v="Al Emarat"/>
    <s v="العمارات"/>
    <n v="31.027024004299999"/>
    <n v="46.241676675500003"/>
    <n v="2"/>
    <x v="102"/>
    <x v="12"/>
  </r>
  <r>
    <n v="3504011"/>
    <m/>
    <n v="10260"/>
    <d v="2019-05-19T00:00:00"/>
    <s v="ILA IV"/>
    <x v="13"/>
    <x v="51"/>
    <s v="Markaz Al-Nassriya"/>
    <s v="Al Iskan Al Sinaie"/>
    <s v="الاسكان الصناعي"/>
    <n v="31.0134574836"/>
    <n v="46.282408152000002"/>
    <n v="830"/>
    <x v="77"/>
    <x v="11"/>
  </r>
  <r>
    <n v="3504013"/>
    <m/>
    <n v="10270"/>
    <d v="2019-06-17T00:00:00"/>
    <s v="ILA IV"/>
    <x v="13"/>
    <x v="51"/>
    <s v="Markaz Al-Nassriya"/>
    <s v="Al Saih"/>
    <s v="منطقة السائح"/>
    <n v="31.0441115454"/>
    <n v="46.223778697"/>
    <n v="3"/>
    <x v="101"/>
    <x v="12"/>
  </r>
  <r>
    <n v="3504014"/>
    <m/>
    <n v="10254"/>
    <d v="2019-05-20T00:00:00"/>
    <s v="ILA IV"/>
    <x v="13"/>
    <x v="51"/>
    <s v="Markaz Al-Nassriya"/>
    <s v="Al Sharqiya"/>
    <s v="الشرقيه"/>
    <n v="31.042429802899999"/>
    <n v="46.262052204600003"/>
    <n v="30"/>
    <x v="82"/>
    <x v="11"/>
  </r>
  <r>
    <n v="3504015"/>
    <m/>
    <n v="10272"/>
    <d v="2019-06-09T00:00:00"/>
    <s v="ILA IV"/>
    <x v="13"/>
    <x v="51"/>
    <s v="Markaz Al-Nassriya"/>
    <s v="Al Shoula"/>
    <s v="الشعلة"/>
    <n v="31.034963944600001"/>
    <n v="46.242300951700003"/>
    <n v="15"/>
    <x v="84"/>
    <x v="12"/>
  </r>
  <r>
    <n v="3504016"/>
    <m/>
    <n v="10281"/>
    <d v="2019-05-08T00:00:00"/>
    <s v="ILA IV"/>
    <x v="13"/>
    <x v="51"/>
    <s v="Markaz Al-Nassriya"/>
    <s v="Al Shumokh"/>
    <s v="حي الشموخ"/>
    <n v="31.029471706599999"/>
    <n v="46.244121658399997"/>
    <n v="63"/>
    <x v="76"/>
    <x v="11"/>
  </r>
  <r>
    <n v="3504019"/>
    <m/>
    <n v="9470"/>
    <d v="2019-06-17T00:00:00"/>
    <s v="ILA IV"/>
    <x v="13"/>
    <x v="51"/>
    <s v="Markaz Al-Nassriya"/>
    <s v="Al-hay al-askary"/>
    <s v="الحي العسكري "/>
    <n v="31.0569626851"/>
    <n v="46.266143804899997"/>
    <n v="11"/>
    <x v="101"/>
    <x v="12"/>
  </r>
  <r>
    <n v="3504021"/>
    <m/>
    <n v="10335"/>
    <d v="2019-05-21T00:00:00"/>
    <s v="ILA IV"/>
    <x v="13"/>
    <x v="51"/>
    <s v="Markaz Al-Nassriya"/>
    <s v="Al-Salhiya"/>
    <s v="حي الصالحية"/>
    <n v="31.0506383486"/>
    <n v="46.269343302599999"/>
    <n v="16"/>
    <x v="78"/>
    <x v="11"/>
  </r>
  <r>
    <n v="3504023"/>
    <m/>
    <n v="9448"/>
    <d v="2019-06-16T00:00:00"/>
    <s v="ILA IV"/>
    <x v="13"/>
    <x v="51"/>
    <s v="Markaz Al-Nassriya"/>
    <s v="Al-Thawrah"/>
    <s v="الثوره"/>
    <n v="31.027006973399999"/>
    <n v="46.228093038300003"/>
    <n v="39"/>
    <x v="95"/>
    <x v="12"/>
  </r>
  <r>
    <n v="3504024"/>
    <m/>
    <n v="9396"/>
    <d v="2019-06-12T00:00:00"/>
    <s v="ILA IV"/>
    <x v="13"/>
    <x v="51"/>
    <s v="Markaz Al-Nassriya"/>
    <s v="Al-zielat"/>
    <s v="الزعيلات"/>
    <n v="31.0154237044"/>
    <n v="46.263441754500001"/>
    <n v="3"/>
    <x v="79"/>
    <x v="12"/>
  </r>
  <r>
    <n v="3504025"/>
    <m/>
    <n v="10262"/>
    <d v="2019-05-07T00:00:00"/>
    <s v="ILA IV"/>
    <x v="13"/>
    <x v="51"/>
    <s v="Markaz Al-Nassriya"/>
    <s v="Aredo"/>
    <s v="حي اريدو"/>
    <n v="31.074394900600002"/>
    <n v="46.250142994800001"/>
    <n v="113"/>
    <x v="96"/>
    <x v="11"/>
  </r>
  <r>
    <n v="3504026"/>
    <m/>
    <n v="10253"/>
    <d v="2019-06-16T00:00:00"/>
    <s v="ILA IV"/>
    <x v="13"/>
    <x v="51"/>
    <s v="Markaz Al-Nassriya"/>
    <s v="Baghdad Street"/>
    <s v="شارع بغداد"/>
    <n v="31.038477412900001"/>
    <n v="46.2356561609"/>
    <n v="8"/>
    <x v="95"/>
    <x v="12"/>
  </r>
  <r>
    <n v="3504028"/>
    <m/>
    <n v="25526"/>
    <d v="2019-05-20T00:00:00"/>
    <s v="ILA IV"/>
    <x v="13"/>
    <x v="51"/>
    <s v="Markaz Al-Nassriya"/>
    <s v="Hay Al Ameer"/>
    <s v="حي الامير"/>
    <n v="31.036175809100001"/>
    <n v="46.220527480000001"/>
    <n v="30"/>
    <x v="82"/>
    <x v="11"/>
  </r>
  <r>
    <n v="3504029"/>
    <m/>
    <n v="10301"/>
    <d v="2019-06-16T00:00:00"/>
    <s v="ILA IV"/>
    <x v="13"/>
    <x v="51"/>
    <s v="Markaz Al-Nassriya"/>
    <s v="Hay Al Fidaa"/>
    <s v="حي الفداء"/>
    <n v="31.069730013600001"/>
    <n v="46.278741981099998"/>
    <n v="24"/>
    <x v="95"/>
    <x v="12"/>
  </r>
  <r>
    <n v="3504031"/>
    <m/>
    <n v="21208"/>
    <d v="2019-05-07T00:00:00"/>
    <s v="ILA IV"/>
    <x v="13"/>
    <x v="51"/>
    <s v="Markaz Al-Nassriya"/>
    <s v="Hay Al Mualimeen"/>
    <s v="حي المعلمين"/>
    <n v="31.067779245299999"/>
    <n v="46.249674558199999"/>
    <n v="20"/>
    <x v="96"/>
    <x v="11"/>
  </r>
  <r>
    <n v="3504032"/>
    <m/>
    <n v="24750"/>
    <d v="2019-05-23T00:00:00"/>
    <s v="ILA IV"/>
    <x v="13"/>
    <x v="51"/>
    <s v="Markaz Al-Nassriya"/>
    <s v="Hay Al Shoula 1"/>
    <s v="حي الشعله 1"/>
    <n v="31.034273341199999"/>
    <n v="46.238222611899999"/>
    <n v="30"/>
    <x v="99"/>
    <x v="11"/>
  </r>
  <r>
    <n v="3504033"/>
    <m/>
    <n v="10259"/>
    <d v="2019-05-20T00:00:00"/>
    <s v="ILA IV"/>
    <x v="13"/>
    <x v="51"/>
    <s v="Markaz Al-Nassriya"/>
    <s v="Hay Al Tadhihiya"/>
    <s v="حي التضحية"/>
    <n v="31.050157178100001"/>
    <n v="46.273353213199997"/>
    <n v="25"/>
    <x v="82"/>
    <x v="11"/>
  </r>
  <r>
    <n v="3504036"/>
    <m/>
    <n v="23683"/>
    <d v="2019-05-09T00:00:00"/>
    <s v="ILA IV"/>
    <x v="13"/>
    <x v="51"/>
    <s v="Markaz Al-Nassriya"/>
    <s v="Hay Mehidiya"/>
    <s v="حي المهيديه"/>
    <n v="31.03290329"/>
    <n v="46.251552429999997"/>
    <n v="15"/>
    <x v="75"/>
    <x v="11"/>
  </r>
  <r>
    <n v="3504041"/>
    <m/>
    <n v="25533"/>
    <d v="2019-05-08T00:00:00"/>
    <s v="ILA IV"/>
    <x v="13"/>
    <x v="51"/>
    <s v="Markaz Al-Nassriya"/>
    <s v="Nassriya-Hey 400"/>
    <s v="حي 400"/>
    <n v="31.080862144499999"/>
    <n v="46.240087203599998"/>
    <n v="7"/>
    <x v="76"/>
    <x v="11"/>
  </r>
  <r>
    <n v="3504042"/>
    <m/>
    <n v="10263"/>
    <d v="2019-05-07T00:00:00"/>
    <s v="ILA IV"/>
    <x v="13"/>
    <x v="51"/>
    <s v="Markaz Al-Nassriya"/>
    <s v="Sadir City"/>
    <s v="حي مدينة الصدر"/>
    <n v="31.0802066016"/>
    <n v="46.235693895300003"/>
    <n v="30"/>
    <x v="96"/>
    <x v="11"/>
  </r>
  <r>
    <n v="3504046"/>
    <m/>
    <n v="10269"/>
    <d v="2019-05-20T00:00:00"/>
    <s v="ILA IV"/>
    <x v="13"/>
    <x v="51"/>
    <s v="Ur"/>
    <s v="Sindaliyah-Sidenaweyah"/>
    <s v="حي السديناويه"/>
    <n v="31.041901284200001"/>
    <n v="46.3069539022"/>
    <n v="30"/>
    <x v="82"/>
    <x v="11"/>
  </r>
  <r>
    <n v="3504047"/>
    <m/>
    <n v="10295"/>
    <d v="2019-05-08T00:00:00"/>
    <s v="ILA IV"/>
    <x v="13"/>
    <x v="51"/>
    <s v="Markaz Said Dekhil"/>
    <s v="Markaz Syied Dakhil"/>
    <s v="مركز سيد دخيل"/>
    <n v="31.131677575800001"/>
    <n v="46.4355596726"/>
    <n v="24"/>
    <x v="76"/>
    <x v="11"/>
  </r>
  <r>
    <n v="3504051"/>
    <m/>
    <n v="23685"/>
    <d v="2019-05-07T00:00:00"/>
    <s v="ILA IV"/>
    <x v="13"/>
    <x v="51"/>
    <s v="Markaz Al-Nassriya"/>
    <s v="Um Al Dood"/>
    <s v="ام الدود"/>
    <n v="31.087265559999999"/>
    <n v="46.241235476500002"/>
    <n v="15"/>
    <x v="96"/>
    <x v="11"/>
  </r>
  <r>
    <n v="3504054"/>
    <m/>
    <n v="9427"/>
    <d v="2019-05-20T00:00:00"/>
    <s v="ILA IV"/>
    <x v="13"/>
    <x v="51"/>
    <s v="Markaz Al-Nassriya"/>
    <s v="Hay AL-Mansouria"/>
    <s v="المنصورية "/>
    <n v="31.030441920000001"/>
    <n v="46.215599115800003"/>
    <n v="110"/>
    <x v="82"/>
    <x v="11"/>
  </r>
  <r>
    <n v="3505002"/>
    <m/>
    <n v="24721"/>
    <d v="2019-06-12T00:00:00"/>
    <s v="ILA IV"/>
    <x v="13"/>
    <x v="52"/>
    <s v="Al-Fadhliya"/>
    <s v="Al Barid Street"/>
    <s v="شارع البريد"/>
    <n v="30.956201633799999"/>
    <n v="46.359501579899998"/>
    <n v="7"/>
    <x v="79"/>
    <x v="12"/>
  </r>
  <r>
    <n v="3505003"/>
    <m/>
    <n v="25436"/>
    <d v="2019-06-16T00:00:00"/>
    <s v="ILA IV"/>
    <x v="13"/>
    <x v="52"/>
    <s v="Markaz Suq Al-Shoyokh"/>
    <s v="Al Kibla"/>
    <s v="القبله"/>
    <n v="30.906636502200001"/>
    <n v="46.445979934699999"/>
    <n v="14"/>
    <x v="95"/>
    <x v="12"/>
  </r>
  <r>
    <n v="3505004"/>
    <m/>
    <n v="25437"/>
    <d v="2019-06-17T00:00:00"/>
    <s v="ILA IV"/>
    <x v="13"/>
    <x v="52"/>
    <s v="Markaz Suq Al-Shoyokh"/>
    <s v="Al Shumokh"/>
    <s v="الشموخ"/>
    <n v="30.888556274700001"/>
    <n v="46.450200042200002"/>
    <n v="8"/>
    <x v="101"/>
    <x v="12"/>
  </r>
  <r>
    <n v="3505005"/>
    <m/>
    <n v="9262"/>
    <d v="2019-06-12T00:00:00"/>
    <s v="ILA IV"/>
    <x v="13"/>
    <x v="52"/>
    <s v="Akaika"/>
    <s v="Markaz Al-akaekah"/>
    <s v="مركز العكيكه"/>
    <n v="30.911343312"/>
    <n v="46.476302391300003"/>
    <n v="5"/>
    <x v="79"/>
    <x v="12"/>
  </r>
  <r>
    <n v="3505006"/>
    <m/>
    <n v="9328"/>
    <d v="2019-06-18T00:00:00"/>
    <s v="ILA IV"/>
    <x v="13"/>
    <x v="52"/>
    <s v="Markaz Suq Al-Shoyokh"/>
    <s v="Al-hey Al-Askarey"/>
    <s v="حي العسكري"/>
    <n v="30.9011745066"/>
    <n v="46.449637276099999"/>
    <n v="30"/>
    <x v="105"/>
    <x v="12"/>
  </r>
  <r>
    <n v="3505007"/>
    <m/>
    <n v="9332"/>
    <d v="2019-06-17T00:00:00"/>
    <s v="ILA IV"/>
    <x v="13"/>
    <x v="52"/>
    <s v="Markaz Suq Al-Shoyokh"/>
    <s v="Al-Shuhadaa"/>
    <s v="حي الشهداء"/>
    <n v="30.879031632699999"/>
    <n v="46.464224314600003"/>
    <n v="38"/>
    <x v="101"/>
    <x v="12"/>
  </r>
  <r>
    <n v="3505010"/>
    <m/>
    <n v="9261"/>
    <d v="2019-06-18T00:00:00"/>
    <s v="ILA IV"/>
    <x v="13"/>
    <x v="52"/>
    <s v="Markaz Suq Al-Shoyokh"/>
    <s v="Hey al-ghadeir"/>
    <s v="حي الغدير"/>
    <n v="30.885581129199998"/>
    <n v="46.460596602099997"/>
    <n v="6"/>
    <x v="105"/>
    <x v="12"/>
  </r>
  <r>
    <n v="3505011"/>
    <m/>
    <n v="9258"/>
    <d v="2019-06-16T00:00:00"/>
    <s v="ILA IV"/>
    <x v="13"/>
    <x v="52"/>
    <s v="Markaz Suq Al-Shoyokh"/>
    <s v="Hey al-zahraa"/>
    <s v="حي الزهراء"/>
    <n v="30.901869618300001"/>
    <n v="46.458244977299998"/>
    <n v="2"/>
    <x v="95"/>
    <x v="12"/>
  </r>
  <r>
    <n v="3505012"/>
    <m/>
    <n v="8878"/>
    <d v="2019-06-14T00:00:00"/>
    <s v="ILA IV"/>
    <x v="13"/>
    <x v="52"/>
    <s v="Garmat Beni Said"/>
    <s v="Markaz Karmat Bani Said"/>
    <s v="مركز كرمة بني سعيد"/>
    <n v="30.880581782499998"/>
    <n v="46.572900687999997"/>
    <n v="19"/>
    <x v="109"/>
    <x v="12"/>
  </r>
  <r>
    <n v="3602006"/>
    <m/>
    <n v="2749"/>
    <d v="2019-05-06T00:00:00"/>
    <s v="ILA IV"/>
    <x v="14"/>
    <x v="53"/>
    <s v="Markaz Al-Shamiya"/>
    <s v="Hay Al-aaskary al-gharby"/>
    <s v="حي العسكري الغربي"/>
    <n v="31.957248249100001"/>
    <n v="44.5736161349"/>
    <n v="2"/>
    <x v="93"/>
    <x v="11"/>
  </r>
  <r>
    <n v="3602007"/>
    <m/>
    <n v="2789"/>
    <d v="2019-05-07T00:00:00"/>
    <s v="ILA IV"/>
    <x v="14"/>
    <x v="53"/>
    <s v="Markaz Al-Shamiya"/>
    <s v="Hay Al-aaskary al-sharqy"/>
    <s v="حي العسكري الشرقي "/>
    <n v="31.961764963299998"/>
    <n v="44.606344678600003"/>
    <n v="3"/>
    <x v="96"/>
    <x v="11"/>
  </r>
  <r>
    <n v="3602031"/>
    <m/>
    <n v="2766"/>
    <d v="2019-05-09T00:00:00"/>
    <s v="ILA IV"/>
    <x v="14"/>
    <x v="53"/>
    <s v="Markaz Al-Shamiya"/>
    <s v="Mahlat al-souq"/>
    <s v="محلة السوق"/>
    <n v="31.960626198"/>
    <n v="44.601623088799997"/>
    <n v="4"/>
    <x v="75"/>
    <x v="11"/>
  </r>
  <r>
    <n v="3603044"/>
    <m/>
    <n v="25790"/>
    <d v="2019-05-21T00:00:00"/>
    <s v="ILA IV"/>
    <x v="14"/>
    <x v="54"/>
    <s v="Markaz Al-Diwaniya"/>
    <s v="Hay Al Jamiaa"/>
    <s v="حي الجامعة"/>
    <n v="31.996962293100001"/>
    <n v="44.874578579599998"/>
    <n v="5"/>
    <x v="78"/>
    <x v="11"/>
  </r>
  <r>
    <n v="3603048"/>
    <m/>
    <n v="23681"/>
    <d v="2019-05-16T00:00:00"/>
    <s v="ILA IV"/>
    <x v="14"/>
    <x v="54"/>
    <s v="Markaz Al-Diwaniya"/>
    <s v="Hay Al Furat-2"/>
    <s v="حي الفرات الثانية"/>
    <n v="32.020060811100002"/>
    <n v="44.900365360499997"/>
    <n v="2"/>
    <x v="97"/>
    <x v="11"/>
  </r>
  <r>
    <n v="3603054"/>
    <m/>
    <n v="24208"/>
    <d v="2019-05-27T00:00:00"/>
    <s v="ILA IV"/>
    <x v="14"/>
    <x v="54"/>
    <s v="Markaz Al-Diwaniya"/>
    <s v="Hay Al Sadir 3"/>
    <s v="حي الصدر الثالث"/>
    <n v="32.004631944000003"/>
    <n v="44.942378208599997"/>
    <n v="3"/>
    <x v="85"/>
    <x v="11"/>
  </r>
  <r>
    <n v="3603067"/>
    <m/>
    <n v="24487"/>
    <d v="2019-05-12T00:00:00"/>
    <s v="ILA IV"/>
    <x v="14"/>
    <x v="54"/>
    <s v="Al-Saniya"/>
    <s v="Hay Al-Askary"/>
    <s v="حي العسكري"/>
    <n v="32.064008999899997"/>
    <n v="44.770014250099997"/>
    <n v="3"/>
    <x v="94"/>
    <x v="11"/>
  </r>
  <r>
    <n v="3603070"/>
    <m/>
    <n v="3367"/>
    <d v="2019-05-28T00:00:00"/>
    <s v="ILA IV"/>
    <x v="14"/>
    <x v="54"/>
    <s v="Markaz Al-Diwaniya"/>
    <s v="Hay Al-Dhubat 2"/>
    <s v="حي الضباط الثاني"/>
    <n v="32.007661261899997"/>
    <n v="44.922551677900003"/>
    <n v="4"/>
    <x v="100"/>
    <x v="11"/>
  </r>
  <r>
    <n v="3603087"/>
    <m/>
    <n v="21783"/>
    <d v="2019-05-25T00:00:00"/>
    <s v="ILA IV"/>
    <x v="14"/>
    <x v="54"/>
    <s v="Markaz Al-Diwaniya"/>
    <s v="Hay Al-Sadir 4"/>
    <s v="حي الصدر الرابعة"/>
    <n v="31.9950297195"/>
    <n v="44.956224859300001"/>
    <n v="2"/>
    <x v="90"/>
    <x v="11"/>
  </r>
  <r>
    <n v="1101001"/>
    <m/>
    <n v="7861"/>
    <d v="2020-07-27T23:15:16"/>
    <s v="ILA V"/>
    <x v="5"/>
    <x v="17"/>
    <s v="Markaz Amedi"/>
    <s v="Amedi"/>
    <s v="عمادية"/>
    <n v="37.092389017499997"/>
    <n v="43.487856985199997"/>
    <n v="14"/>
    <x v="110"/>
    <x v="13"/>
  </r>
  <r>
    <n v="1101007"/>
    <m/>
    <n v="8229"/>
    <d v="2020-07-27T23:15:19"/>
    <s v="ILA V"/>
    <x v="5"/>
    <x v="17"/>
    <s v="Deralook"/>
    <s v="Deraluk"/>
    <s v="ديرلوك"/>
    <n v="37.055043598200001"/>
    <n v="43.652203984800003"/>
    <n v="3"/>
    <x v="110"/>
    <x v="13"/>
  </r>
  <r>
    <n v="1101010"/>
    <m/>
    <n v="23903"/>
    <d v="2020-07-27T23:15:12"/>
    <s v="ILA V"/>
    <x v="5"/>
    <x v="17"/>
    <s v="Markaz Amedi"/>
    <s v="Kaniya Mala"/>
    <s v="كانيا مالا"/>
    <n v="37.100904421599999"/>
    <n v="43.495156701900001"/>
    <n v="6"/>
    <x v="110"/>
    <x v="13"/>
  </r>
  <r>
    <n v="1101013"/>
    <m/>
    <n v="7833"/>
    <d v="2020-07-27T23:15:21"/>
    <s v="ILA V"/>
    <x v="5"/>
    <x v="17"/>
    <s v="Sheladze"/>
    <s v="Sheladize Collective"/>
    <s v="شيلادزي"/>
    <n v="37.028460898500001"/>
    <n v="43.785392052900001"/>
    <n v="6"/>
    <x v="110"/>
    <x v="13"/>
  </r>
  <r>
    <n v="1101022"/>
    <m/>
    <n v="29567"/>
    <d v="2020-07-27T23:15:14"/>
    <s v="ILA V"/>
    <x v="5"/>
    <x v="17"/>
    <s v="Markaz Amedi"/>
    <s v="Kani"/>
    <s v="كاني"/>
    <n v="37.083808304500003"/>
    <n v="43.524796335799998"/>
    <n v="2"/>
    <x v="110"/>
    <x v="13"/>
  </r>
  <r>
    <n v="1102030"/>
    <m/>
    <n v="26045"/>
    <d v="2020-08-25T18:48:13"/>
    <s v="ILA V"/>
    <x v="5"/>
    <x v="18"/>
    <s v="Markaz Dahuk"/>
    <s v="Lower Malta"/>
    <s v="مالتا سفلى"/>
    <n v="36.851558218599997"/>
    <n v="42.9319835441"/>
    <n v="3"/>
    <x v="111"/>
    <x v="14"/>
  </r>
  <r>
    <n v="1102038"/>
    <m/>
    <n v="23905"/>
    <d v="2020-08-25T18:48:16"/>
    <s v="ILA V"/>
    <x v="5"/>
    <x v="18"/>
    <s v="Markaz Dahuk"/>
    <s v="Naor"/>
    <s v="ناعور"/>
    <n v="36.858554199899999"/>
    <n v="43.012529631600003"/>
    <n v="15"/>
    <x v="111"/>
    <x v="14"/>
  </r>
  <r>
    <n v="1102048"/>
    <m/>
    <n v="8372"/>
    <d v="2020-08-25T18:48:14"/>
    <s v="ILA V"/>
    <x v="5"/>
    <x v="18"/>
    <s v="Markaz Dahuk"/>
    <s v="Shindukha"/>
    <s v="شندوخا"/>
    <n v="36.8462234223"/>
    <n v="42.969520178400003"/>
    <n v="4"/>
    <x v="111"/>
    <x v="14"/>
  </r>
  <r>
    <n v="1102051"/>
    <m/>
    <n v="8867"/>
    <d v="2020-08-24T23:13:41"/>
    <s v="ILA V"/>
    <x v="5"/>
    <x v="18"/>
    <s v="Markaz Dahuk"/>
    <s v="Zeri Land"/>
    <s v="زري لاند"/>
    <n v="36.870283392700003"/>
    <n v="42.958675991299998"/>
    <n v="5"/>
    <x v="112"/>
    <x v="14"/>
  </r>
  <r>
    <n v="1102053"/>
    <m/>
    <n v="24187"/>
    <d v="2020-08-25T18:48:18"/>
    <s v="ILA V"/>
    <x v="5"/>
    <x v="18"/>
    <s v="Markaz Dahuk"/>
    <s v="Zozan"/>
    <s v="زوزان"/>
    <n v="36.8595380545"/>
    <n v="43.005781165999998"/>
    <n v="6"/>
    <x v="111"/>
    <x v="14"/>
  </r>
  <r>
    <n v="1103024"/>
    <m/>
    <n v="8336"/>
    <d v="2020-07-30T18:35:47"/>
    <s v="ILA V"/>
    <x v="5"/>
    <x v="19"/>
    <s v="Markaz Sumel"/>
    <s v="Semel"/>
    <s v="سيميل"/>
    <n v="36.857016745099997"/>
    <n v="42.857245550499997"/>
    <n v="3"/>
    <x v="113"/>
    <x v="13"/>
  </r>
  <r>
    <n v="1301024"/>
    <m/>
    <n v="24813"/>
    <d v="2020-08-09T08:52:04"/>
    <s v="ILA V"/>
    <x v="6"/>
    <x v="21"/>
    <s v="Takia"/>
    <s v="Takya-Azadi"/>
    <s v="تكية-ازادى"/>
    <n v="35.623867199999999"/>
    <n v="44.9548877"/>
    <n v="1"/>
    <x v="114"/>
    <x v="14"/>
  </r>
  <r>
    <n v="1301031"/>
    <m/>
    <n v="4797"/>
    <d v="2020-08-22T13:55:31"/>
    <s v="ILA V"/>
    <x v="6"/>
    <x v="21"/>
    <s v="Sangaw"/>
    <s v="Hazar kani"/>
    <s v="هزار كاني"/>
    <n v="35.183745999999999"/>
    <n v="45.324899100000003"/>
    <n v="1"/>
    <x v="115"/>
    <x v="14"/>
  </r>
  <r>
    <n v="1301035"/>
    <m/>
    <n v="3513"/>
    <d v="2020-08-22T13:48:10"/>
    <s v="ILA V"/>
    <x v="6"/>
    <x v="21"/>
    <s v="Aghjalar"/>
    <s v="Kani Spika"/>
    <s v="كاني سبيكة"/>
    <n v="35.693425599999998"/>
    <n v="44.891348299999997"/>
    <n v="1"/>
    <x v="115"/>
    <x v="14"/>
  </r>
  <r>
    <n v="1301044"/>
    <m/>
    <n v="21719"/>
    <d v="2020-08-22T13:48:40"/>
    <s v="ILA V"/>
    <x v="6"/>
    <x v="21"/>
    <s v="Aghjalar"/>
    <s v="Shahidan"/>
    <s v="شهيدان"/>
    <n v="35.745818900000003"/>
    <n v="44.8987014"/>
    <n v="4"/>
    <x v="115"/>
    <x v="14"/>
  </r>
  <r>
    <n v="1302014"/>
    <m/>
    <n v="29693"/>
    <d v="2020-08-28T22:54:27"/>
    <s v="ILA V"/>
    <x v="6"/>
    <x v="55"/>
    <s v="Warmawa"/>
    <s v="Kani mil"/>
    <s v="كاني ميل"/>
    <n v="35.305016600000002"/>
    <n v="45.677793999999999"/>
    <n v="1"/>
    <x v="116"/>
    <x v="14"/>
  </r>
  <r>
    <n v="1303002"/>
    <m/>
    <n v="23924"/>
    <d v="2020-08-13T17:12:31"/>
    <s v="ILA V"/>
    <x v="6"/>
    <x v="22"/>
    <s v="Markaz Dokan"/>
    <s v="Banwan"/>
    <s v="بانوان"/>
    <n v="35.932836100000003"/>
    <n v="44.964229199999998"/>
    <n v="2"/>
    <x v="117"/>
    <x v="14"/>
  </r>
  <r>
    <n v="1303003"/>
    <m/>
    <n v="23721"/>
    <d v="2020-08-13T17:12:32"/>
    <s v="ILA V"/>
    <x v="6"/>
    <x v="22"/>
    <s v="Markaz Dokan"/>
    <s v="Chawa spy"/>
    <s v="جوسبى"/>
    <n v="35.931398399999999"/>
    <n v="44.969087700000003"/>
    <n v="2"/>
    <x v="117"/>
    <x v="14"/>
  </r>
  <r>
    <n v="1303012"/>
    <m/>
    <n v="3613"/>
    <d v="2020-08-13T17:12:21"/>
    <s v="ILA V"/>
    <x v="6"/>
    <x v="22"/>
    <s v="Markaz Dokan"/>
    <s v="Qamchugha"/>
    <s v="قمجوغة"/>
    <n v="35.9077476"/>
    <n v="44.979655299999997"/>
    <n v="5"/>
    <x v="117"/>
    <x v="14"/>
  </r>
  <r>
    <n v="1303013"/>
    <m/>
    <n v="24213"/>
    <d v="2020-08-17T16:34:24"/>
    <s v="ILA V"/>
    <x v="6"/>
    <x v="22"/>
    <s v="Pyramaqrun"/>
    <s v="Sara"/>
    <s v="سارا"/>
    <n v="35.7270477"/>
    <n v="45.152467899999998"/>
    <n v="2"/>
    <x v="118"/>
    <x v="14"/>
  </r>
  <r>
    <n v="1303014"/>
    <m/>
    <n v="23923"/>
    <d v="2020-08-13T17:12:37"/>
    <s v="ILA V"/>
    <x v="6"/>
    <x v="22"/>
    <s v="Markaz Dokan"/>
    <s v="Sarcham"/>
    <s v="سرجم"/>
    <n v="35.927912200000002"/>
    <n v="44.962274200000003"/>
    <n v="2"/>
    <x v="117"/>
    <x v="14"/>
  </r>
  <r>
    <n v="1303015"/>
    <m/>
    <n v="6305"/>
    <d v="2020-08-26T21:01:26"/>
    <s v="ILA V"/>
    <x v="6"/>
    <x v="22"/>
    <s v="Pyramaqrun"/>
    <s v="Shaheedan"/>
    <s v="شهيدان"/>
    <n v="35.731443499999997"/>
    <n v="45.137407500000002"/>
    <n v="2"/>
    <x v="119"/>
    <x v="14"/>
  </r>
  <r>
    <n v="1303019"/>
    <m/>
    <n v="24554"/>
    <d v="2020-08-15T15:52:36"/>
    <s v="ILA V"/>
    <x v="6"/>
    <x v="22"/>
    <s v="Pyramaqrun"/>
    <s v="Tokma"/>
    <s v="توكمة"/>
    <n v="35.724629399999998"/>
    <n v="45.144054799999999"/>
    <n v="2"/>
    <x v="120"/>
    <x v="14"/>
  </r>
  <r>
    <n v="1303036"/>
    <m/>
    <n v="32091"/>
    <d v="2020-08-15T15:52:35"/>
    <s v="ILA V"/>
    <x v="6"/>
    <x v="22"/>
    <s v="Pyramaqrun"/>
    <s v="Asos"/>
    <s v="اسوس"/>
    <n v="35.7286742"/>
    <n v="45.141780199999999"/>
    <n v="1"/>
    <x v="120"/>
    <x v="14"/>
  </r>
  <r>
    <n v="1304027"/>
    <m/>
    <n v="21962"/>
    <d v="2020-07-28T16:31:21"/>
    <s v="ILA V"/>
    <x v="6"/>
    <x v="23"/>
    <s v="Markaz Halabja"/>
    <s v="Marzboto"/>
    <s v="مرزى بوتو"/>
    <n v="35.1819165"/>
    <n v="45.984470899999998"/>
    <n v="2"/>
    <x v="121"/>
    <x v="13"/>
  </r>
  <r>
    <n v="1304037"/>
    <m/>
    <n v="23077"/>
    <d v="2020-08-28T22:54:32"/>
    <s v="ILA V"/>
    <x v="6"/>
    <x v="23"/>
    <s v="Markaz Sharazoor"/>
    <s v="Sharwani"/>
    <s v="شارواني"/>
    <n v="35.3135756"/>
    <n v="45.692822900000003"/>
    <n v="2"/>
    <x v="116"/>
    <x v="14"/>
  </r>
  <r>
    <n v="1304044"/>
    <m/>
    <n v="29692"/>
    <d v="2020-08-28T22:54:23"/>
    <s v="ILA V"/>
    <x v="6"/>
    <x v="23"/>
    <s v="Markaz Sharazoor"/>
    <s v="Qaragul"/>
    <s v="قرة كول"/>
    <n v="35.3527111"/>
    <n v="45.628954700000001"/>
    <n v="1"/>
    <x v="116"/>
    <x v="14"/>
  </r>
  <r>
    <n v="1305019"/>
    <m/>
    <n v="6000"/>
    <d v="2020-08-28T22:54:07"/>
    <s v="ILA V"/>
    <x v="6"/>
    <x v="56"/>
    <s v="Kulajo"/>
    <s v="Shaykh Lankar"/>
    <s v="شيخ لنكر"/>
    <n v="34.555585700000002"/>
    <n v="45.248150500000001"/>
    <n v="5"/>
    <x v="116"/>
    <x v="14"/>
  </r>
  <r>
    <n v="1308001"/>
    <m/>
    <n v="24898"/>
    <d v="2020-08-22T13:48:31"/>
    <s v="ILA V"/>
    <x v="6"/>
    <x v="25"/>
    <s v="Hajiawa"/>
    <s v="Chwarchra"/>
    <s v="جوارجرا"/>
    <n v="36.244474799999999"/>
    <n v="44.775685299999999"/>
    <n v="1"/>
    <x v="115"/>
    <x v="14"/>
  </r>
  <r>
    <n v="1308005"/>
    <m/>
    <n v="25293"/>
    <d v="2020-07-28T08:24:06"/>
    <s v="ILA V"/>
    <x v="6"/>
    <x v="25"/>
    <s v="Chwarqurna"/>
    <s v="Raparine"/>
    <s v="رابرين"/>
    <n v="36.20458"/>
    <n v="44.821505199999997"/>
    <n v="1"/>
    <x v="121"/>
    <x v="13"/>
  </r>
  <r>
    <n v="1308013"/>
    <m/>
    <n v="4201"/>
    <d v="2020-08-22T13:48:20"/>
    <s v="ILA V"/>
    <x v="6"/>
    <x v="25"/>
    <s v="Markaz Rania"/>
    <s v="Qalat"/>
    <s v="قلات"/>
    <n v="36.254068500000002"/>
    <n v="44.8853674"/>
    <n v="2"/>
    <x v="115"/>
    <x v="14"/>
  </r>
  <r>
    <n v="1308022"/>
    <m/>
    <n v="5568"/>
    <d v="2020-07-28T08:23:56"/>
    <s v="ILA V"/>
    <x v="6"/>
    <x v="25"/>
    <s v="Chwarqurna"/>
    <s v="kurdistan"/>
    <s v="كوردستان"/>
    <n v="36.220599100000001"/>
    <n v="44.835959699999997"/>
    <n v="5"/>
    <x v="121"/>
    <x v="13"/>
  </r>
  <r>
    <n v="1308034"/>
    <m/>
    <n v="31873"/>
    <d v="2020-08-22T13:48:24"/>
    <s v="ILA V"/>
    <x v="6"/>
    <x v="25"/>
    <s v="Markaz Rania"/>
    <s v="Rasha merk"/>
    <s v="رةشتة ميرك"/>
    <n v="36.259437300000002"/>
    <n v="44.881953500000002"/>
    <n v="1"/>
    <x v="115"/>
    <x v="14"/>
  </r>
  <r>
    <n v="1310018"/>
    <m/>
    <n v="25077"/>
    <d v="2020-08-15T16:36:40"/>
    <s v="ILA V"/>
    <x v="6"/>
    <x v="27"/>
    <s v="Bakrajo"/>
    <s v="Bakrajo-Qularaese Taza"/>
    <s v="قولريسى تاره"/>
    <n v="35.596128399999998"/>
    <n v="45.370931800000001"/>
    <n v="6"/>
    <x v="120"/>
    <x v="14"/>
  </r>
  <r>
    <n v="1310019"/>
    <m/>
    <n v="4592"/>
    <d v="2020-07-28T08:23:32"/>
    <s v="ILA V"/>
    <x v="6"/>
    <x v="27"/>
    <s v="Bakrajo"/>
    <s v="Bakrajo-Sardawa"/>
    <s v="بكرجو-سرداراوا"/>
    <n v="35.580094199999998"/>
    <n v="45.267819699999997"/>
    <n v="1"/>
    <x v="121"/>
    <x v="13"/>
  </r>
  <r>
    <n v="1310022"/>
    <m/>
    <n v="5744"/>
    <d v="2020-08-22T23:19:12"/>
    <s v="ILA V"/>
    <x v="6"/>
    <x v="27"/>
    <s v="Tanjaro"/>
    <s v="Bardakar"/>
    <s v="برده كر"/>
    <n v="35.451302099999999"/>
    <n v="45.447999299999999"/>
    <n v="5"/>
    <x v="115"/>
    <x v="14"/>
  </r>
  <r>
    <n v="1310023"/>
    <m/>
    <n v="25300"/>
    <d v="2020-07-28T08:24:15"/>
    <s v="ILA V"/>
    <x v="6"/>
    <x v="27"/>
    <s v="Bazyan"/>
    <s v="Bardaqaraman-Piramerd"/>
    <s v="بيرميرد-بردةقارمان"/>
    <n v="35.6483603"/>
    <n v="45.065837399999999"/>
    <n v="2"/>
    <x v="121"/>
    <x v="13"/>
  </r>
  <r>
    <n v="1310027"/>
    <m/>
    <n v="25892"/>
    <d v="2020-08-19T19:18:03"/>
    <s v="ILA V"/>
    <x v="6"/>
    <x v="27"/>
    <s v="Bazyan"/>
    <s v="Bazian-Surgrma"/>
    <s v="سركرما"/>
    <n v="35.589473699999999"/>
    <n v="45.1501096"/>
    <n v="1"/>
    <x v="122"/>
    <x v="14"/>
  </r>
  <r>
    <n v="1310028"/>
    <m/>
    <n v="5806"/>
    <d v="2020-08-19T19:18:29"/>
    <s v="ILA V"/>
    <x v="6"/>
    <x v="27"/>
    <s v="Bazyan"/>
    <s v="Bazyan-Tainal"/>
    <s v="بازيان-تينال"/>
    <n v="35.614800000000002"/>
    <n v="45.103979699999996"/>
    <n v="2"/>
    <x v="122"/>
    <x v="14"/>
  </r>
  <r>
    <n v="1310031"/>
    <m/>
    <n v="21287"/>
    <d v="2020-08-27T15:47:54"/>
    <s v="ILA V"/>
    <x v="6"/>
    <x v="27"/>
    <s v="Markaz Sulaymaniya"/>
    <s v="Chwar Chra"/>
    <s v="جوارجرا"/>
    <n v="35.541253500000003"/>
    <n v="45.400801100000002"/>
    <n v="3"/>
    <x v="123"/>
    <x v="14"/>
  </r>
  <r>
    <n v="1310035"/>
    <m/>
    <n v="24818"/>
    <d v="2020-08-27T23:08:02"/>
    <s v="ILA V"/>
    <x v="6"/>
    <x v="27"/>
    <s v="Markaz Sulaymaniya"/>
    <s v="Diya City"/>
    <s v="دييه ستى"/>
    <n v="35.539433799999998"/>
    <n v="45.42201"/>
    <n v="8"/>
    <x v="123"/>
    <x v="14"/>
  </r>
  <r>
    <n v="1310045"/>
    <m/>
    <n v="23718"/>
    <d v="2020-08-13T17:12:38"/>
    <s v="ILA V"/>
    <x v="6"/>
    <x v="27"/>
    <s v="Markaz Sulaymaniya"/>
    <s v="Haware Shar"/>
    <s v="هوارى شار"/>
    <n v="35.6151658"/>
    <n v="45.414519599999998"/>
    <n v="5"/>
    <x v="117"/>
    <x v="14"/>
  </r>
  <r>
    <n v="1310046"/>
    <m/>
    <n v="23870"/>
    <d v="2020-08-22T23:18:00"/>
    <s v="ILA V"/>
    <x v="6"/>
    <x v="27"/>
    <s v="Markaz Sulaymaniya"/>
    <s v="Hawari Taza"/>
    <s v="هوارى تازة"/>
    <n v="35.579491400000002"/>
    <n v="45.448945999999999"/>
    <n v="5"/>
    <x v="115"/>
    <x v="14"/>
  </r>
  <r>
    <n v="1310048"/>
    <m/>
    <n v="21205"/>
    <d v="2020-08-16T22:49:13"/>
    <s v="ILA V"/>
    <x v="6"/>
    <x v="27"/>
    <s v="Markaz Sulaymaniya"/>
    <s v="Ibrahim Ahmad"/>
    <s v="ابراهيم احمد"/>
    <n v="35.558291122900002"/>
    <n v="45.464627499999999"/>
    <n v="1"/>
    <x v="124"/>
    <x v="14"/>
  </r>
  <r>
    <n v="1310049"/>
    <m/>
    <n v="25302"/>
    <d v="2020-08-16T22:49:10"/>
    <s v="ILA V"/>
    <x v="6"/>
    <x v="27"/>
    <s v="Markaz Sulaymaniya"/>
    <s v="Ibrahim pasha"/>
    <s v="ابراهيم باشا"/>
    <n v="35.562970183300003"/>
    <n v="45.453470500000002"/>
    <n v="2"/>
    <x v="124"/>
    <x v="14"/>
  </r>
  <r>
    <n v="1310053"/>
    <m/>
    <n v="5771"/>
    <d v="2020-08-27T15:47:57"/>
    <s v="ILA V"/>
    <x v="6"/>
    <x v="27"/>
    <s v="Markaz Sulaymaniya"/>
    <s v="Kanda Sura"/>
    <s v="كنه سوره"/>
    <n v="35.537168200000004"/>
    <n v="45.3879406"/>
    <n v="1"/>
    <x v="123"/>
    <x v="14"/>
  </r>
  <r>
    <n v="1310063"/>
    <m/>
    <n v="6143"/>
    <d v="2020-07-28T08:24:30"/>
    <s v="ILA V"/>
    <x v="6"/>
    <x v="27"/>
    <s v="Bazyan"/>
    <s v="Bardaqarman-Kupala"/>
    <s v="كوبله-بردةقارمان"/>
    <n v="35.649636899999997"/>
    <n v="45.0836866"/>
    <n v="1"/>
    <x v="121"/>
    <x v="13"/>
  </r>
  <r>
    <n v="1310064"/>
    <m/>
    <n v="24260"/>
    <d v="2020-08-27T23:08:00"/>
    <s v="ILA V"/>
    <x v="6"/>
    <x v="27"/>
    <s v="Markaz Sulaymaniya"/>
    <s v="Kurd city"/>
    <s v="كورد ستى"/>
    <n v="35.537738599999997"/>
    <n v="45.410511499999998"/>
    <n v="8"/>
    <x v="123"/>
    <x v="14"/>
  </r>
  <r>
    <n v="1310067"/>
    <m/>
    <n v="23720"/>
    <d v="2020-08-22T23:17:51"/>
    <s v="ILA V"/>
    <x v="6"/>
    <x v="27"/>
    <s v="Markaz Sulaymaniya"/>
    <s v="Majeed Bag"/>
    <s v="مجيد بك"/>
    <n v="35.570174999999999"/>
    <n v="45.442580900000003"/>
    <n v="3"/>
    <x v="115"/>
    <x v="14"/>
  </r>
  <r>
    <n v="1310069"/>
    <m/>
    <n v="24257"/>
    <d v="2020-07-28T16:59:34"/>
    <s v="ILA V"/>
    <x v="6"/>
    <x v="27"/>
    <s v="Markaz Sulaymaniya"/>
    <s v="Malkanidy"/>
    <s v="ملكندى"/>
    <n v="35.557938700000001"/>
    <n v="45.447536599999999"/>
    <n v="15"/>
    <x v="121"/>
    <x v="13"/>
  </r>
  <r>
    <n v="1310071"/>
    <m/>
    <n v="24901"/>
    <d v="2020-07-28T16:59:29"/>
    <s v="ILA V"/>
    <x v="6"/>
    <x v="27"/>
    <s v="Markaz Sulaymaniya"/>
    <s v="Mashkhalan"/>
    <s v="مشخلان"/>
    <n v="35.586342100000003"/>
    <n v="45.385369799999999"/>
    <n v="14"/>
    <x v="121"/>
    <x v="13"/>
  </r>
  <r>
    <n v="1310076"/>
    <m/>
    <n v="23598"/>
    <d v="2020-07-28T08:24:19"/>
    <s v="ILA V"/>
    <x v="6"/>
    <x v="27"/>
    <s v="Bazyan"/>
    <s v="Bardaqarman-Qala"/>
    <s v="قلا-بردةقارمان"/>
    <n v="35.651280800000002"/>
    <n v="45.068482500000002"/>
    <n v="2"/>
    <x v="121"/>
    <x v="13"/>
  </r>
  <r>
    <n v="1310082"/>
    <m/>
    <n v="4549"/>
    <d v="2020-08-26T23:12:45"/>
    <s v="ILA V"/>
    <x v="6"/>
    <x v="27"/>
    <s v="Markaz Sulaymaniya"/>
    <s v="Qirga 331+329"/>
    <s v="قركة 331+329"/>
    <n v="35.535665799999997"/>
    <n v="45.480612299999997"/>
    <n v="5"/>
    <x v="119"/>
    <x v="14"/>
  </r>
  <r>
    <n v="1310084"/>
    <m/>
    <n v="6251"/>
    <d v="2020-08-15T16:36:39"/>
    <s v="ILA V"/>
    <x v="6"/>
    <x v="27"/>
    <s v="Bakrajo"/>
    <s v="Qularaese Kon"/>
    <s v="قولريسى كون"/>
    <n v="35.597282700000001"/>
    <n v="45.348012199999999"/>
    <n v="15"/>
    <x v="120"/>
    <x v="14"/>
  </r>
  <r>
    <n v="1310089"/>
    <m/>
    <n v="24259"/>
    <d v="2020-08-13T14:06:07"/>
    <s v="ILA V"/>
    <x v="6"/>
    <x v="27"/>
    <s v="Markaz Sulaymaniya"/>
    <s v="Roz city"/>
    <s v="روز ستى"/>
    <n v="35.588520500000001"/>
    <n v="45.4263634"/>
    <n v="5"/>
    <x v="117"/>
    <x v="14"/>
  </r>
  <r>
    <n v="1310092"/>
    <m/>
    <n v="21021"/>
    <d v="2020-07-28T16:58:45"/>
    <s v="ILA V"/>
    <x v="6"/>
    <x v="27"/>
    <s v="Markaz Sulaymaniya"/>
    <s v="Sabun karan Qt"/>
    <s v="صابن كران"/>
    <n v="35.554011299999999"/>
    <n v="45.445644100000003"/>
    <n v="4"/>
    <x v="121"/>
    <x v="13"/>
  </r>
  <r>
    <n v="1310094"/>
    <m/>
    <n v="4441"/>
    <d v="2020-07-28T16:59:27"/>
    <s v="ILA V"/>
    <x v="6"/>
    <x v="27"/>
    <s v="Markaz Sulaymaniya"/>
    <s v="Sarchnar"/>
    <s v="سرجنار"/>
    <n v="35.580283899999998"/>
    <n v="45.383580100000003"/>
    <n v="10"/>
    <x v="121"/>
    <x v="13"/>
  </r>
  <r>
    <n v="1310096"/>
    <m/>
    <n v="24961"/>
    <d v="2020-08-13T14:06:09"/>
    <s v="ILA V"/>
    <x v="6"/>
    <x v="27"/>
    <s v="Markaz Sulaymaniya"/>
    <s v="Sardaw 140"/>
    <s v="سارداو 140"/>
    <n v="35.588731000000003"/>
    <n v="45.428782699999999"/>
    <n v="5"/>
    <x v="117"/>
    <x v="14"/>
  </r>
  <r>
    <n v="1310109"/>
    <m/>
    <n v="5809"/>
    <d v="2020-07-28T08:23:27"/>
    <s v="ILA V"/>
    <x v="6"/>
    <x v="27"/>
    <s v="Bakrajo"/>
    <s v="Tasluja"/>
    <s v="طاسلوجة"/>
    <n v="35.595429699999997"/>
    <n v="45.2289052"/>
    <n v="40"/>
    <x v="121"/>
    <x v="13"/>
  </r>
  <r>
    <n v="1310111"/>
    <m/>
    <n v="21029"/>
    <d v="2020-08-22T23:18:04"/>
    <s v="ILA V"/>
    <x v="6"/>
    <x v="27"/>
    <s v="Markaz Sulaymaniya"/>
    <s v="Toy malik"/>
    <s v="توملك"/>
    <n v="35.570284000000001"/>
    <n v="45.452570700000003"/>
    <n v="5"/>
    <x v="115"/>
    <x v="14"/>
  </r>
  <r>
    <n v="1310132"/>
    <m/>
    <n v="31866"/>
    <d v="2020-08-22T23:19:11"/>
    <s v="ILA V"/>
    <x v="6"/>
    <x v="27"/>
    <s v="Tanjaro"/>
    <s v="Zargwez"/>
    <s v="زركويز"/>
    <n v="35.415684200000001"/>
    <n v="45.460663799999999"/>
    <n v="3"/>
    <x v="115"/>
    <x v="14"/>
  </r>
  <r>
    <n v="1310143"/>
    <m/>
    <n v="31949"/>
    <d v="2020-08-26T23:12:47"/>
    <s v="ILA V"/>
    <x v="6"/>
    <x v="27"/>
    <s v="Markaz Sulaymaniya"/>
    <s v="Sarchea 705"/>
    <s v="سةرجيا 705"/>
    <n v="35.529547600000001"/>
    <n v="45.480995499999999"/>
    <n v="5"/>
    <x v="119"/>
    <x v="14"/>
  </r>
  <r>
    <n v="1310147"/>
    <m/>
    <n v="31953"/>
    <d v="2020-08-26T23:12:35"/>
    <s v="ILA V"/>
    <x v="6"/>
    <x v="27"/>
    <s v="Markaz Sulaymaniya"/>
    <s v="Asaish 323+325"/>
    <s v="اسايش 323+325"/>
    <n v="35.552672100000002"/>
    <n v="45.490912000000002"/>
    <n v="2"/>
    <x v="119"/>
    <x v="14"/>
  </r>
  <r>
    <n v="1310203"/>
    <m/>
    <n v="31989"/>
    <d v="2020-08-13T14:06:11"/>
    <s v="ILA V"/>
    <x v="6"/>
    <x v="27"/>
    <s v="Markaz Sulaymaniya"/>
    <s v="Bastan 160"/>
    <s v="باستان 160"/>
    <n v="35.593289300000002"/>
    <n v="45.430618899999999"/>
    <n v="3"/>
    <x v="117"/>
    <x v="14"/>
  </r>
  <r>
    <n v="1310209"/>
    <m/>
    <n v="32002"/>
    <d v="2020-08-16T17:45:50"/>
    <s v="ILA V"/>
    <x v="6"/>
    <x v="27"/>
    <s v="Markaz Sulaymaniya"/>
    <s v="Chnarok "/>
    <s v="جناروك"/>
    <n v="35.598490499999997"/>
    <n v="45.402226599999999"/>
    <n v="5"/>
    <x v="124"/>
    <x v="14"/>
  </r>
  <r>
    <n v="1310213"/>
    <m/>
    <n v="32006"/>
    <d v="2020-08-16T17:45:52"/>
    <s v="ILA V"/>
    <x v="6"/>
    <x v="27"/>
    <s v="Markaz Sulaymaniya"/>
    <s v="Qaiwan"/>
    <s v="قيوان"/>
    <n v="35.601466899999998"/>
    <n v="45.412934700000001"/>
    <n v="5"/>
    <x v="124"/>
    <x v="14"/>
  </r>
  <r>
    <n v="1310214"/>
    <m/>
    <n v="32007"/>
    <d v="2020-08-16T17:45:38"/>
    <s v="ILA V"/>
    <x v="6"/>
    <x v="27"/>
    <s v="Markaz Sulaymaniya"/>
    <s v="Naghda"/>
    <s v="ناغدا"/>
    <n v="35.590187299999997"/>
    <n v="45.393657699999999"/>
    <n v="4"/>
    <x v="124"/>
    <x v="14"/>
  </r>
  <r>
    <n v="1310220"/>
    <m/>
    <n v="32013"/>
    <d v="2020-08-15T16:36:36"/>
    <s v="ILA V"/>
    <x v="6"/>
    <x v="27"/>
    <s v="Bakrajo"/>
    <s v="Raparine-Arya"/>
    <s v="رابرين-اريا"/>
    <n v="35.5927437"/>
    <n v="45.333328100000003"/>
    <n v="2"/>
    <x v="120"/>
    <x v="14"/>
  </r>
  <r>
    <n v="1310225"/>
    <m/>
    <n v="32055"/>
    <d v="2020-07-28T16:59:32"/>
    <s v="ILA V"/>
    <x v="6"/>
    <x v="27"/>
    <s v="Markaz Sulaymaniya"/>
    <s v="Kani Spika 130"/>
    <s v="كاني سبيكة 130"/>
    <n v="35.587736100000001"/>
    <n v="45.392476700000003"/>
    <n v="15"/>
    <x v="121"/>
    <x v="13"/>
  </r>
  <r>
    <n v="1310245"/>
    <m/>
    <n v="33358"/>
    <d v="2020-07-28T08:23:37"/>
    <s v="ILA V"/>
    <x v="6"/>
    <x v="27"/>
    <s v="Markaz Sulaymaniya"/>
    <s v="Awbarik 405 + 403"/>
    <s v="اوباريك 405+403"/>
    <n v="35.548393500000003"/>
    <n v="45.4196679"/>
    <n v="1"/>
    <x v="121"/>
    <x v="13"/>
  </r>
  <r>
    <n v="2101001"/>
    <m/>
    <n v="23792"/>
    <d v="2020-07-14T14:00:58"/>
    <s v="ILA V"/>
    <x v="0"/>
    <x v="0"/>
    <s v="Markaz Al-Ka'im"/>
    <s v="Al Angaa"/>
    <s v="حي العنقاء"/>
    <n v="34.380254615699997"/>
    <n v="41.050227260299998"/>
    <n v="10"/>
    <x v="125"/>
    <x v="13"/>
  </r>
  <r>
    <n v="2101002"/>
    <m/>
    <n v="23647"/>
    <d v="2020-07-20T19:27:45"/>
    <s v="ILA V"/>
    <x v="0"/>
    <x v="0"/>
    <s v="Al-Obiadi"/>
    <s v="Al Aubaidi Al Qadima"/>
    <s v="العبيدي القديمة "/>
    <n v="34.420203306499999"/>
    <n v="41.201494357400001"/>
    <n v="51"/>
    <x v="126"/>
    <x v="13"/>
  </r>
  <r>
    <n v="2101003"/>
    <m/>
    <n v="23791"/>
    <d v="2020-07-14T20:13:31"/>
    <s v="ILA V"/>
    <x v="0"/>
    <x v="0"/>
    <s v="Markaz Al-Ka'im"/>
    <s v="Al Nahda Al-Sharqiyah"/>
    <s v="حي النهضة الشرقية"/>
    <n v="34.368278944099998"/>
    <n v="41.057757478699997"/>
    <n v="9"/>
    <x v="125"/>
    <x v="13"/>
  </r>
  <r>
    <n v="2101012"/>
    <m/>
    <n v="273"/>
    <d v="2020-07-24T22:03:14"/>
    <s v="ILA V"/>
    <x v="0"/>
    <x v="0"/>
    <s v="Al-Rummaneh"/>
    <s v="Albu Hardan"/>
    <s v="قرية البوحردان"/>
    <n v="34.406289203900002"/>
    <n v="41.094572269799997"/>
    <n v="40"/>
    <x v="127"/>
    <x v="13"/>
  </r>
  <r>
    <n v="2101013"/>
    <m/>
    <n v="275"/>
    <d v="2020-07-24T22:03:11"/>
    <s v="ILA V"/>
    <x v="0"/>
    <x v="0"/>
    <s v="Al-Rummaneh"/>
    <s v="Albu Ubaid"/>
    <s v="قرية البوعبيد"/>
    <n v="34.407377473700002"/>
    <n v="41.067313188200004"/>
    <n v="25"/>
    <x v="127"/>
    <x v="13"/>
  </r>
  <r>
    <n v="2101014"/>
    <m/>
    <n v="274"/>
    <d v="2020-07-22T16:45:13"/>
    <s v="ILA V"/>
    <x v="0"/>
    <x v="0"/>
    <s v="Al-Rummaneh"/>
    <s v="Al-Rabet"/>
    <s v="قرية الربط"/>
    <n v="34.423676999999998"/>
    <n v="41.039893889399998"/>
    <n v="10"/>
    <x v="128"/>
    <x v="13"/>
  </r>
  <r>
    <n v="2101017"/>
    <m/>
    <n v="23793"/>
    <d v="2020-07-12T15:44:37"/>
    <s v="ILA V"/>
    <x v="0"/>
    <x v="0"/>
    <s v="Markaz Al-Ka'im"/>
    <s v="Hay Al Askary"/>
    <s v="حي العسكري"/>
    <n v="34.388792874099998"/>
    <n v="41.022202437899999"/>
    <n v="15"/>
    <x v="129"/>
    <x v="13"/>
  </r>
  <r>
    <n v="2101020"/>
    <m/>
    <n v="23790"/>
    <d v="2020-07-15T21:12:56"/>
    <s v="ILA V"/>
    <x v="0"/>
    <x v="0"/>
    <s v="Markaz Al-Ka'im"/>
    <s v="Hay Al Shuhadaa"/>
    <s v="حي الشهداء"/>
    <n v="34.373790099499999"/>
    <n v="41.063287011500002"/>
    <n v="15"/>
    <x v="130"/>
    <x v="13"/>
  </r>
  <r>
    <n v="2101021"/>
    <m/>
    <n v="23794"/>
    <d v="2020-07-12T15:44:53"/>
    <s v="ILA V"/>
    <x v="0"/>
    <x v="0"/>
    <s v="Markaz Al-Ka'im"/>
    <s v="Hay Al Sinay"/>
    <s v="حي الصناعي"/>
    <n v="34.384036181500001"/>
    <n v="41.035055999999997"/>
    <n v="25"/>
    <x v="129"/>
    <x v="13"/>
  </r>
  <r>
    <n v="2101023"/>
    <m/>
    <n v="286"/>
    <d v="2020-07-14T14:01:08"/>
    <s v="ILA V"/>
    <x v="0"/>
    <x v="0"/>
    <s v="Markaz Al-Ka'im"/>
    <s v="Hay Al-Athar"/>
    <s v="حي الاثار"/>
    <n v="34.376734721399998"/>
    <n v="41.063077090699998"/>
    <n v="10"/>
    <x v="125"/>
    <x v="13"/>
  </r>
  <r>
    <n v="2101026"/>
    <m/>
    <n v="287"/>
    <d v="2020-07-12T15:44:45"/>
    <s v="ILA V"/>
    <x v="0"/>
    <x v="0"/>
    <s v="Markaz Al-Ka'im"/>
    <s v="Hay Al-Makarim"/>
    <s v="حي المكارم"/>
    <n v="34.384377220099999"/>
    <n v="41.023958609799998"/>
    <n v="30"/>
    <x v="129"/>
    <x v="13"/>
  </r>
  <r>
    <n v="2101030"/>
    <m/>
    <n v="156"/>
    <d v="2020-07-14T14:00:40"/>
    <s v="ILA V"/>
    <x v="0"/>
    <x v="0"/>
    <s v="Markaz Al-Ka'im"/>
    <s v="Wazeeriya"/>
    <s v="حي الوزيرية"/>
    <n v="34.381417021099999"/>
    <n v="41.039640758300003"/>
    <n v="15"/>
    <x v="125"/>
    <x v="13"/>
  </r>
  <r>
    <n v="2101034"/>
    <m/>
    <n v="33421"/>
    <d v="2020-07-21T16:46:37"/>
    <s v="ILA V"/>
    <x v="0"/>
    <x v="0"/>
    <s v="Al-Obiadi"/>
    <s v="Dghima village"/>
    <s v="قرية دغيمة"/>
    <n v="34.39781"/>
    <n v="41.189101444499997"/>
    <n v="30"/>
    <x v="131"/>
    <x v="13"/>
  </r>
  <r>
    <n v="2101036"/>
    <m/>
    <n v="33466"/>
    <d v="2020-07-20T19:27:48"/>
    <s v="ILA V"/>
    <x v="0"/>
    <x v="0"/>
    <s v="Al-Rummaneh"/>
    <s v="Al Baghoz village "/>
    <s v="قرية الباغوز"/>
    <n v="34.430121999999997"/>
    <n v="41.005760000000002"/>
    <n v="10"/>
    <x v="126"/>
    <x v="13"/>
  </r>
  <r>
    <n v="2101038"/>
    <m/>
    <n v="33779"/>
    <d v="2020-07-14T20:13:19"/>
    <s v="ILA V"/>
    <x v="0"/>
    <x v="0"/>
    <s v="Markaz Al-Ka'im"/>
    <s v="AI Nahda AI Gharbi"/>
    <s v="حي النهضة الغربية"/>
    <n v="34.372312000000001"/>
    <n v="41.044377099999998"/>
    <n v="6"/>
    <x v="125"/>
    <x v="13"/>
  </r>
  <r>
    <n v="2101039"/>
    <m/>
    <n v="33815"/>
    <d v="2020-07-14T20:12:55"/>
    <s v="ILA V"/>
    <x v="0"/>
    <x v="0"/>
    <s v="Markaz Al-Ka'im"/>
    <s v="  Hay Alzaytun"/>
    <s v="حي الزيتون"/>
    <n v="34.377398999999997"/>
    <n v="41.019220300000001"/>
    <n v="15"/>
    <x v="125"/>
    <x v="13"/>
  </r>
  <r>
    <n v="2103011"/>
    <m/>
    <n v="109"/>
    <d v="2020-07-14T13:14:37"/>
    <s v="ILA V"/>
    <x v="0"/>
    <x v="1"/>
    <s v="Markaz Ana"/>
    <s v="Yarmouk"/>
    <s v="حي اليرموك"/>
    <n v="34.374835169000001"/>
    <n v="41.987610246199999"/>
    <n v="2"/>
    <x v="125"/>
    <x v="13"/>
  </r>
  <r>
    <n v="2104004"/>
    <m/>
    <n v="267"/>
    <d v="2020-07-22T12:25:48"/>
    <s v="ILA V"/>
    <x v="0"/>
    <x v="2"/>
    <s v="Markaz Ra'ua"/>
    <s v="Hay Al Qadissiyah"/>
    <s v="حي القادسية"/>
    <n v="34.487081119199999"/>
    <n v="41.908332439200002"/>
    <n v="5"/>
    <x v="128"/>
    <x v="13"/>
  </r>
  <r>
    <n v="2104005"/>
    <m/>
    <n v="23640"/>
    <d v="2020-07-22T12:26:06"/>
    <s v="ILA V"/>
    <x v="0"/>
    <x v="2"/>
    <s v="Markaz Ra'ua"/>
    <s v="Hay Al Salam"/>
    <s v="حي السلام "/>
    <n v="34.487788904699997"/>
    <n v="41.925593544000002"/>
    <n v="4"/>
    <x v="128"/>
    <x v="13"/>
  </r>
  <r>
    <n v="2104007"/>
    <m/>
    <n v="23860"/>
    <d v="2020-07-23T15:32:06"/>
    <s v="ILA V"/>
    <x v="0"/>
    <x v="2"/>
    <s v="Markaz Ra'ua"/>
    <s v="Hay Al Shuhadaa"/>
    <s v="حي الشهداء"/>
    <n v="34.487615457899999"/>
    <n v="41.919976898100003"/>
    <n v="2"/>
    <x v="132"/>
    <x v="13"/>
  </r>
  <r>
    <n v="2104009"/>
    <m/>
    <n v="265"/>
    <d v="2020-07-23T15:31:57"/>
    <s v="ILA V"/>
    <x v="0"/>
    <x v="2"/>
    <s v="Markaz Ra'ua"/>
    <s v="Rawa Al Qadima"/>
    <s v="حي راوة قديمة"/>
    <n v="34.4707714993"/>
    <n v="41.920303755500001"/>
    <n v="6"/>
    <x v="132"/>
    <x v="13"/>
  </r>
  <r>
    <n v="2107083"/>
    <m/>
    <n v="29537"/>
    <d v="2020-08-09T13:14:34"/>
    <s v="ILA V"/>
    <x v="0"/>
    <x v="5"/>
    <s v="Kubaisa"/>
    <s v="Hay Al-Sadiq"/>
    <s v="حي الصديق"/>
    <n v="33.597444000000003"/>
    <n v="42.621088999999998"/>
    <n v="4"/>
    <x v="114"/>
    <x v="14"/>
  </r>
  <r>
    <n v="2108057"/>
    <m/>
    <n v="29580"/>
    <d v="2020-07-12T13:03:30"/>
    <s v="ILA V"/>
    <x v="0"/>
    <x v="6"/>
    <s v="Markaz Ramadi"/>
    <s v="Al Hooz"/>
    <s v="الحوز"/>
    <n v="33.421889999999998"/>
    <n v="43.290458644399997"/>
    <n v="25"/>
    <x v="129"/>
    <x v="13"/>
  </r>
  <r>
    <n v="2301001"/>
    <m/>
    <n v="21173"/>
    <d v="2020-08-18T21:02:19"/>
    <s v="ILA V"/>
    <x v="8"/>
    <x v="29"/>
    <s v="Markaz Abu Ghraib"/>
    <s v="1 Athar"/>
    <s v="1 اذار"/>
    <n v="33.303321347299999"/>
    <n v="44.185436330100003"/>
    <n v="4"/>
    <x v="133"/>
    <x v="14"/>
  </r>
  <r>
    <n v="2301002"/>
    <m/>
    <n v="7671"/>
    <d v="2020-08-16T22:17:28"/>
    <s v="ILA V"/>
    <x v="8"/>
    <x v="29"/>
    <s v="Markaz Abu Ghraib"/>
    <s v="1 Huzairan"/>
    <s v="1 حزيران"/>
    <n v="33.3012386527"/>
    <n v="44.133815464500003"/>
    <n v="3"/>
    <x v="124"/>
    <x v="14"/>
  </r>
  <r>
    <n v="2301011"/>
    <m/>
    <n v="24038"/>
    <d v="2020-08-16T22:17:06"/>
    <s v="ILA V"/>
    <x v="8"/>
    <x v="29"/>
    <s v="Markaz Abu Ghraib"/>
    <s v="Al Emarat Al Sakaniyah"/>
    <s v="العمارات السكنية"/>
    <n v="33.314019208799998"/>
    <n v="44.179388705000001"/>
    <n v="6"/>
    <x v="124"/>
    <x v="14"/>
  </r>
  <r>
    <n v="2301035"/>
    <m/>
    <n v="7623"/>
    <d v="2020-08-18T21:02:25"/>
    <s v="ILA V"/>
    <x v="8"/>
    <x v="29"/>
    <s v="Markaz Abu Ghraib"/>
    <s v="Al Zaitoon"/>
    <s v="الزيتون"/>
    <n v="33.312751584700003"/>
    <n v="44.201018551899999"/>
    <n v="5"/>
    <x v="133"/>
    <x v="14"/>
  </r>
  <r>
    <n v="2301047"/>
    <m/>
    <n v="7709"/>
    <d v="2020-08-19T06:22:42"/>
    <s v="ILA V"/>
    <x v="8"/>
    <x v="29"/>
    <s v="Markaz Abu Ghraib"/>
    <s v="North Khernabat"/>
    <s v="خرنابات الشمالية"/>
    <n v="33.329045868900003"/>
    <n v="44.194122182500003"/>
    <n v="5"/>
    <x v="122"/>
    <x v="14"/>
  </r>
  <r>
    <n v="2301074"/>
    <m/>
    <n v="31714"/>
    <d v="2020-08-16T22:17:18"/>
    <s v="ILA V"/>
    <x v="8"/>
    <x v="29"/>
    <s v="Markaz Abu Ghraib"/>
    <s v="Shuhada Markza-Shuhdda the second"/>
    <s v="الشهداء المركز-شهداء الثانية"/>
    <n v="33.309053006500001"/>
    <n v="44.150024809000001"/>
    <n v="5"/>
    <x v="124"/>
    <x v="14"/>
  </r>
  <r>
    <n v="2301075"/>
    <m/>
    <n v="31715"/>
    <d v="2020-08-16T22:17:16"/>
    <s v="ILA V"/>
    <x v="8"/>
    <x v="29"/>
    <s v="Markaz Abu Ghraib"/>
    <s v="Shuhada Markza-Shuhadda the third"/>
    <s v="الشهداء المركز-شهداء الثالثة"/>
    <n v="33.309303502900001"/>
    <n v="44.141111015900002"/>
    <n v="6"/>
    <x v="124"/>
    <x v="14"/>
  </r>
  <r>
    <n v="2302008"/>
    <m/>
    <n v="23729"/>
    <d v="2020-07-28T12:59:02"/>
    <s v="ILA V"/>
    <x v="8"/>
    <x v="30"/>
    <s v="Markaz Al Adhamia"/>
    <s v="Al Qahira-324"/>
    <s v="القاهرة-324"/>
    <n v="33.384730182299997"/>
    <n v="44.383448081399997"/>
    <n v="3"/>
    <x v="121"/>
    <x v="13"/>
  </r>
  <r>
    <n v="2302017"/>
    <m/>
    <n v="22005"/>
    <d v="2020-07-18T23:32:01"/>
    <s v="ILA V"/>
    <x v="8"/>
    <x v="30"/>
    <s v="Markaz Al-Hussieniya"/>
    <s v="Al Husayniya-225"/>
    <s v="الحسينية-225"/>
    <n v="33.545127182900004"/>
    <n v="44.390142752700001"/>
    <n v="1"/>
    <x v="134"/>
    <x v="13"/>
  </r>
  <r>
    <n v="2302044"/>
    <m/>
    <n v="23999"/>
    <d v="2020-07-28T12:59:05"/>
    <s v="ILA V"/>
    <x v="8"/>
    <x v="30"/>
    <s v="Markaz Al Adhamia"/>
    <s v="Al Qahira-307"/>
    <s v="القاهرة-307"/>
    <n v="33.378767863"/>
    <n v="44.390372643799999"/>
    <n v="2"/>
    <x v="121"/>
    <x v="13"/>
  </r>
  <r>
    <n v="2302049"/>
    <m/>
    <n v="24176"/>
    <d v="2020-07-26T16:01:57"/>
    <s v="ILA V"/>
    <x v="8"/>
    <x v="30"/>
    <s v="Markaz Al Adhamia"/>
    <s v="Hay Al Rabee-332"/>
    <s v="حي الربيع-332"/>
    <n v="33.398022281199999"/>
    <n v="44.353749895699998"/>
    <n v="2"/>
    <x v="135"/>
    <x v="13"/>
  </r>
  <r>
    <n v="2302054"/>
    <m/>
    <n v="23978"/>
    <d v="2020-07-28T13:08:56"/>
    <s v="ILA V"/>
    <x v="8"/>
    <x v="30"/>
    <s v="Markaz Al Adhamia"/>
    <s v="Al Shaab-339"/>
    <s v="الشعب-339"/>
    <n v="33.415615666699999"/>
    <n v="44.389566755899999"/>
    <n v="3"/>
    <x v="121"/>
    <x v="13"/>
  </r>
  <r>
    <n v="2302056"/>
    <m/>
    <n v="24440"/>
    <d v="2020-07-28T13:08:55"/>
    <s v="ILA V"/>
    <x v="8"/>
    <x v="30"/>
    <s v="Markaz Al Adhamia"/>
    <s v="AL Shaab-335"/>
    <s v="الشعب-335"/>
    <n v="33.422279183599997"/>
    <n v="44.4146510498"/>
    <n v="4"/>
    <x v="121"/>
    <x v="13"/>
  </r>
  <r>
    <n v="2302057"/>
    <m/>
    <n v="24441"/>
    <d v="2020-07-28T13:08:53"/>
    <s v="ILA V"/>
    <x v="8"/>
    <x v="30"/>
    <s v="Markaz Al Adhamia"/>
    <s v="AL Shaab-337"/>
    <s v="الشعب-337"/>
    <n v="33.409143526199998"/>
    <n v="44.388093304900003"/>
    <n v="3"/>
    <x v="121"/>
    <x v="13"/>
  </r>
  <r>
    <n v="2302060"/>
    <m/>
    <n v="24450"/>
    <d v="2020-07-27T20:16:52"/>
    <s v="ILA V"/>
    <x v="8"/>
    <x v="30"/>
    <s v="Markaz Al Adhamia"/>
    <s v="AL Shaab-357"/>
    <s v="الشعب-357"/>
    <n v="33.425729114299997"/>
    <n v="44.396332227800002"/>
    <n v="4"/>
    <x v="110"/>
    <x v="13"/>
  </r>
  <r>
    <n v="2302063"/>
    <m/>
    <n v="24002"/>
    <d v="2020-07-13T21:36:20"/>
    <s v="ILA V"/>
    <x v="8"/>
    <x v="30"/>
    <s v="Markaz Al Adhamia"/>
    <s v="Al Shamasiyah-316"/>
    <s v="الشماسية-316"/>
    <n v="33.372837986900002"/>
    <n v="44.374540080700001"/>
    <n v="6"/>
    <x v="136"/>
    <x v="13"/>
  </r>
  <r>
    <n v="2302064"/>
    <m/>
    <n v="23987"/>
    <d v="2020-07-13T21:36:23"/>
    <s v="ILA V"/>
    <x v="8"/>
    <x v="30"/>
    <s v="Markaz Al Adhamia"/>
    <s v="Al Shamasiyah-318"/>
    <s v="الشماسية-318"/>
    <n v="33.380460414300003"/>
    <n v="44.366404685799999"/>
    <n v="15"/>
    <x v="136"/>
    <x v="13"/>
  </r>
  <r>
    <n v="2302077"/>
    <m/>
    <n v="25396"/>
    <d v="2020-07-18T23:31:56"/>
    <s v="ILA V"/>
    <x v="8"/>
    <x v="30"/>
    <s v="Markaz Al Adhamia"/>
    <s v="Bob Al Sham-367"/>
    <s v="بوب الشام-367"/>
    <n v="33.439286322100003"/>
    <n v="44.3917032158"/>
    <n v="2"/>
    <x v="134"/>
    <x v="13"/>
  </r>
  <r>
    <n v="2302083"/>
    <m/>
    <n v="22777"/>
    <d v="2020-07-26T16:01:53"/>
    <s v="ILA V"/>
    <x v="8"/>
    <x v="30"/>
    <s v="Markaz Al Adhamia"/>
    <s v="Hay Al Rabee-340"/>
    <s v="حي الربيع-340"/>
    <n v="33.405383388499999"/>
    <n v="44.359334803400003"/>
    <n v="4"/>
    <x v="135"/>
    <x v="13"/>
  </r>
  <r>
    <n v="2302088"/>
    <m/>
    <n v="22874"/>
    <d v="2020-07-26T16:01:55"/>
    <s v="ILA V"/>
    <x v="8"/>
    <x v="30"/>
    <s v="Markaz Al Adhamia"/>
    <s v="Hay Al Rabee-342"/>
    <s v="حي الربيع-342"/>
    <n v="33.410444766300003"/>
    <n v="44.348084185300003"/>
    <n v="3"/>
    <x v="135"/>
    <x v="13"/>
  </r>
  <r>
    <n v="2302093"/>
    <m/>
    <n v="7646"/>
    <d v="2020-07-27T19:43:26"/>
    <s v="ILA V"/>
    <x v="8"/>
    <x v="30"/>
    <s v="Markaz Al Adhamia"/>
    <s v="Saba Qusor"/>
    <s v="سبع قصور"/>
    <n v="33.430463570599997"/>
    <n v="44.428639737700003"/>
    <n v="2"/>
    <x v="110"/>
    <x v="13"/>
  </r>
  <r>
    <n v="2302098"/>
    <m/>
    <n v="24001"/>
    <d v="2020-07-24T21:55:04"/>
    <s v="ILA V"/>
    <x v="8"/>
    <x v="30"/>
    <s v="Markaz Al Adhamia"/>
    <s v="Tunis-326"/>
    <s v="تونس-326"/>
    <n v="33.392728171999998"/>
    <n v="44.379582991299998"/>
    <n v="3"/>
    <x v="127"/>
    <x v="13"/>
  </r>
  <r>
    <n v="2302099"/>
    <m/>
    <n v="22538"/>
    <d v="2020-07-24T21:55:01"/>
    <s v="ILA V"/>
    <x v="8"/>
    <x v="30"/>
    <s v="Markaz Al Adhamia"/>
    <s v="Tunis-330"/>
    <s v="تونس-330"/>
    <n v="33.405676677400002"/>
    <n v="44.365907380599999"/>
    <n v="6"/>
    <x v="127"/>
    <x v="13"/>
  </r>
  <r>
    <n v="2302113"/>
    <m/>
    <n v="27254"/>
    <d v="2020-07-26T23:03:45"/>
    <s v="ILA V"/>
    <x v="8"/>
    <x v="30"/>
    <s v="Markaz Al Adhamia"/>
    <s v="Tunis-328"/>
    <s v="تونس-328"/>
    <n v="33.397416731699998"/>
    <n v="44.380082256500003"/>
    <n v="4"/>
    <x v="135"/>
    <x v="13"/>
  </r>
  <r>
    <n v="2302114"/>
    <m/>
    <n v="27255"/>
    <d v="2020-07-27T16:22:59"/>
    <s v="ILA V"/>
    <x v="8"/>
    <x v="30"/>
    <s v="Markaz Al Adhamia"/>
    <s v="Hay Al Rabee-334"/>
    <s v="حي الربيع-334"/>
    <n v="33.4011153179"/>
    <n v="44.351246144999998"/>
    <n v="2"/>
    <x v="110"/>
    <x v="13"/>
  </r>
  <r>
    <n v="2302115"/>
    <m/>
    <n v="27256"/>
    <d v="2020-07-27T16:22:56"/>
    <s v="ILA V"/>
    <x v="8"/>
    <x v="30"/>
    <s v="Markaz Al Adhamia"/>
    <s v="Hay Al Rabee-336"/>
    <s v="حي الربيع-336"/>
    <n v="33.402868917399999"/>
    <n v="44.3419580869"/>
    <n v="2"/>
    <x v="110"/>
    <x v="13"/>
  </r>
  <r>
    <n v="2305002"/>
    <m/>
    <n v="24735"/>
    <d v="2020-07-25T16:31:27"/>
    <s v="ILA V"/>
    <x v="8"/>
    <x v="33"/>
    <s v="Markaz Al-Resafa"/>
    <s v="14 Tamoz-510"/>
    <s v="510-14 تموز"/>
    <n v="33.366565715599997"/>
    <n v="44.413187647100003"/>
    <n v="4"/>
    <x v="137"/>
    <x v="13"/>
  </r>
  <r>
    <n v="2305123"/>
    <m/>
    <n v="22816"/>
    <d v="2020-08-13T16:09:36"/>
    <s v="ILA V"/>
    <x v="8"/>
    <x v="33"/>
    <s v="Markaz Al-Resafa"/>
    <s v="Al Edreesiy-505"/>
    <s v="الأدريسي-505"/>
    <n v="33.356451053999997"/>
    <n v="44.425188202199998"/>
    <n v="3"/>
    <x v="117"/>
    <x v="14"/>
  </r>
  <r>
    <n v="2306092"/>
    <m/>
    <n v="27312"/>
    <d v="2020-07-16T13:29:07"/>
    <s v="ILA V"/>
    <x v="8"/>
    <x v="34"/>
    <s v="Markz Al Kadhimia"/>
    <s v="Shoala-448"/>
    <s v="الشعلة-448"/>
    <n v="33.360768633299998"/>
    <n v="44.297004145099997"/>
    <n v="2"/>
    <x v="138"/>
    <x v="13"/>
  </r>
  <r>
    <n v="2306094"/>
    <m/>
    <n v="27314"/>
    <d v="2020-07-16T14:29:23"/>
    <s v="ILA V"/>
    <x v="8"/>
    <x v="34"/>
    <s v="Markz Al Kadhimia"/>
    <s v="Shoala-450"/>
    <s v="الشعلة-450"/>
    <n v="33.366286110899999"/>
    <n v="44.289487164800001"/>
    <n v="2"/>
    <x v="138"/>
    <x v="13"/>
  </r>
  <r>
    <n v="2306095"/>
    <m/>
    <n v="27315"/>
    <d v="2020-07-16T14:29:26"/>
    <s v="ILA V"/>
    <x v="8"/>
    <x v="34"/>
    <s v="Markz Al Kadhimia"/>
    <s v="Shoala-454"/>
    <s v="الشعلة-454"/>
    <n v="33.375858367799999"/>
    <n v="44.288195658500001"/>
    <n v="3"/>
    <x v="138"/>
    <x v="13"/>
  </r>
  <r>
    <n v="2306096"/>
    <m/>
    <n v="27316"/>
    <d v="2020-07-16T14:29:28"/>
    <s v="ILA V"/>
    <x v="8"/>
    <x v="34"/>
    <s v="Markz Al Kadhimia"/>
    <s v="Shoala-458"/>
    <s v="الشعلة-458"/>
    <n v="33.372277716299998"/>
    <n v="44.279060972099998"/>
    <n v="1"/>
    <x v="138"/>
    <x v="13"/>
  </r>
  <r>
    <n v="2306097"/>
    <m/>
    <n v="27317"/>
    <d v="2020-07-16T14:29:31"/>
    <s v="ILA V"/>
    <x v="8"/>
    <x v="34"/>
    <s v="Markz Al Kadhimia"/>
    <s v="Shoala-460"/>
    <s v="الشعلة-460"/>
    <n v="33.367125978600001"/>
    <n v="44.271078251200002"/>
    <n v="1"/>
    <x v="138"/>
    <x v="13"/>
  </r>
  <r>
    <n v="2306098"/>
    <m/>
    <n v="27318"/>
    <d v="2020-07-16T14:52:55"/>
    <s v="ILA V"/>
    <x v="8"/>
    <x v="34"/>
    <s v="Markz Al Kadhimia"/>
    <s v="Shoala-464"/>
    <s v="الشعلة-464"/>
    <n v="33.379033342500001"/>
    <n v="44.285123055900002"/>
    <n v="2"/>
    <x v="138"/>
    <x v="13"/>
  </r>
  <r>
    <n v="2306099"/>
    <m/>
    <n v="27319"/>
    <d v="2020-07-16T14:53:05"/>
    <s v="ILA V"/>
    <x v="8"/>
    <x v="34"/>
    <s v="Markz Al Kadhimia"/>
    <s v="Shoala-Al Doanam"/>
    <s v="الشعلة-الدوانم"/>
    <n v="33.363743210700001"/>
    <n v="44.252254147499997"/>
    <n v="1"/>
    <x v="138"/>
    <x v="13"/>
  </r>
  <r>
    <n v="2306100"/>
    <m/>
    <n v="27320"/>
    <d v="2020-07-16T14:53:03"/>
    <s v="ILA V"/>
    <x v="8"/>
    <x v="34"/>
    <s v="Markz Al Kadhimia"/>
    <s v="Shoala-Khatib"/>
    <s v="الشعلة-الخطيب"/>
    <n v="33.358245912800001"/>
    <n v="44.294690211700001"/>
    <n v="3"/>
    <x v="138"/>
    <x v="13"/>
  </r>
  <r>
    <n v="2307010"/>
    <m/>
    <n v="25221"/>
    <d v="2020-08-21T00:05:07"/>
    <s v="ILA V"/>
    <x v="8"/>
    <x v="35"/>
    <s v="Al-Rasheed"/>
    <s v="Al Forat-893"/>
    <s v="الفرات-893"/>
    <n v="33.275924218999997"/>
    <n v="44.276316133000002"/>
    <n v="4"/>
    <x v="139"/>
    <x v="14"/>
  </r>
  <r>
    <n v="2307037"/>
    <m/>
    <n v="21460"/>
    <d v="2020-07-21T07:55:32"/>
    <s v="ILA V"/>
    <x v="8"/>
    <x v="35"/>
    <s v="Al-Mansour"/>
    <s v="Al Khadraa-639"/>
    <s v="الخضراء-639"/>
    <n v="33.320205096199999"/>
    <n v="44.297554196"/>
    <n v="5"/>
    <x v="131"/>
    <x v="13"/>
  </r>
  <r>
    <n v="2307098"/>
    <m/>
    <n v="21450"/>
    <d v="2020-07-21T07:55:09"/>
    <s v="ILA V"/>
    <x v="8"/>
    <x v="35"/>
    <s v="Al-Mansour"/>
    <s v="Al Amerya-634"/>
    <s v="العامرية-634"/>
    <n v="33.291441284100003"/>
    <n v="44.295133766299998"/>
    <n v="3"/>
    <x v="131"/>
    <x v="13"/>
  </r>
  <r>
    <n v="2307101"/>
    <m/>
    <n v="21446"/>
    <d v="2020-07-21T07:54:50"/>
    <s v="ILA V"/>
    <x v="8"/>
    <x v="35"/>
    <s v="Al-Mansour"/>
    <s v="Al Amreya-628"/>
    <s v="العامرية-628"/>
    <n v="33.295588696599999"/>
    <n v="44.3055589668"/>
    <n v="4"/>
    <x v="131"/>
    <x v="13"/>
  </r>
  <r>
    <n v="2307102"/>
    <m/>
    <n v="21448"/>
    <d v="2020-07-21T07:55:13"/>
    <s v="ILA V"/>
    <x v="8"/>
    <x v="35"/>
    <s v="Al-Mansour"/>
    <s v="Al Amreya-630"/>
    <s v="العامرية-630"/>
    <n v="33.3016733065"/>
    <n v="44.293997267100004"/>
    <n v="3"/>
    <x v="131"/>
    <x v="13"/>
  </r>
  <r>
    <n v="2307162"/>
    <m/>
    <n v="27411"/>
    <d v="2020-07-26T12:46:30"/>
    <s v="ILA V"/>
    <x v="8"/>
    <x v="35"/>
    <s v="Al-Rasheed"/>
    <s v="Hay Al Jehad-891"/>
    <s v="حي الجهاد-891"/>
    <n v="33.262118123"/>
    <n v="44.290882232400001"/>
    <n v="2"/>
    <x v="135"/>
    <x v="13"/>
  </r>
  <r>
    <n v="2307163"/>
    <m/>
    <n v="27412"/>
    <d v="2020-07-26T12:46:32"/>
    <s v="ILA V"/>
    <x v="8"/>
    <x v="35"/>
    <s v="Al-Rasheed"/>
    <s v="Hay Al Jehad-879"/>
    <s v="حي الجهاد-879"/>
    <n v="33.257251218999997"/>
    <n v="44.296594092100001"/>
    <n v="3"/>
    <x v="135"/>
    <x v="13"/>
  </r>
  <r>
    <n v="2309017"/>
    <m/>
    <n v="24121"/>
    <d v="2020-08-11T23:09:27"/>
    <s v="ILA V"/>
    <x v="8"/>
    <x v="36"/>
    <s v="Markaz Mahmudiya"/>
    <s v="Hay Al Modhafeen-210"/>
    <s v="حي الموظفين-210"/>
    <n v="33.063845059800002"/>
    <n v="44.3599770294"/>
    <n v="3"/>
    <x v="140"/>
    <x v="14"/>
  </r>
  <r>
    <n v="2309019"/>
    <m/>
    <n v="24091"/>
    <d v="2020-08-11T23:09:23"/>
    <s v="ILA V"/>
    <x v="8"/>
    <x v="36"/>
    <s v="Markaz Mahmudiya"/>
    <s v="Hay Al-Rubaiy-204"/>
    <s v="حي الربيعي-204"/>
    <n v="33.052740878999998"/>
    <n v="44.359177500500003"/>
    <n v="3"/>
    <x v="140"/>
    <x v="14"/>
  </r>
  <r>
    <n v="2310017"/>
    <m/>
    <n v="25425"/>
    <d v="2020-08-17T06:23:31"/>
    <s v="ILA V"/>
    <x v="8"/>
    <x v="37"/>
    <s v="Meshahda"/>
    <s v="Nadeem-1 Village"/>
    <s v="قرية نديم-1"/>
    <n v="33.586585085800003"/>
    <n v="44.237565699000001"/>
    <n v="3"/>
    <x v="118"/>
    <x v="14"/>
  </r>
  <r>
    <n v="2502001"/>
    <m/>
    <n v="24198"/>
    <d v="2020-07-26T12:55:13"/>
    <s v="ILA V"/>
    <x v="9"/>
    <x v="38"/>
    <s v="Markaz Al-Hindiya"/>
    <s v="Al Jamyah"/>
    <s v="الجمعية "/>
    <n v="32.555113314899998"/>
    <n v="44.223213121500002"/>
    <n v="7"/>
    <x v="135"/>
    <x v="13"/>
  </r>
  <r>
    <n v="2503001"/>
    <m/>
    <n v="25265"/>
    <d v="2020-07-22T20:59:42"/>
    <s v="ILA V"/>
    <x v="9"/>
    <x v="39"/>
    <s v="Markaz Kerbela"/>
    <s v="Abo Akab"/>
    <s v="ابو عكب"/>
    <n v="32.606789800000001"/>
    <n v="44.051600503099998"/>
    <n v="2"/>
    <x v="128"/>
    <x v="13"/>
  </r>
  <r>
    <n v="2503076"/>
    <m/>
    <n v="22786"/>
    <d v="2020-07-30T23:43:37"/>
    <s v="ILA V"/>
    <x v="9"/>
    <x v="39"/>
    <s v="Markaz Kerbela"/>
    <s v="Al Rawdhatain"/>
    <s v="الروضتين "/>
    <n v="32.620162499999999"/>
    <n v="44.0183933514"/>
    <n v="4"/>
    <x v="113"/>
    <x v="13"/>
  </r>
  <r>
    <n v="2503159"/>
    <m/>
    <n v="25063"/>
    <d v="2020-08-18T01:15:43"/>
    <s v="ILA V"/>
    <x v="9"/>
    <x v="39"/>
    <s v="Markaz Kerbela"/>
    <s v="Hay Al Husain"/>
    <s v="حي الحسين"/>
    <n v="32.5963090678"/>
    <n v="44.014390768299997"/>
    <n v="9"/>
    <x v="133"/>
    <x v="14"/>
  </r>
  <r>
    <n v="2503166"/>
    <m/>
    <n v="21587"/>
    <d v="2020-07-19T14:26:06"/>
    <s v="ILA V"/>
    <x v="9"/>
    <x v="39"/>
    <s v="Al-Hassainya"/>
    <s v="Al-hussainya-Hay Al Rasool"/>
    <s v="الحسينيه-حي الرسول"/>
    <n v="32.679608616400003"/>
    <n v="44.1639425101"/>
    <n v="1"/>
    <x v="141"/>
    <x v="13"/>
  </r>
  <r>
    <n v="2503168"/>
    <m/>
    <n v="21682"/>
    <d v="2020-07-19T14:26:04"/>
    <s v="ILA V"/>
    <x v="9"/>
    <x v="39"/>
    <s v="Al-Hassainya"/>
    <s v="Al-hussainya-Hay Al Zahraa"/>
    <s v="الحسينيه-حي الزهراء"/>
    <n v="32.684036658799997"/>
    <n v="44.166796442699997"/>
    <n v="2"/>
    <x v="141"/>
    <x v="13"/>
  </r>
  <r>
    <n v="2503217"/>
    <m/>
    <n v="24137"/>
    <d v="2020-08-18T00:59:25"/>
    <s v="ILA V"/>
    <x v="9"/>
    <x v="39"/>
    <s v="Markaz Kerbela"/>
    <s v="Maitham Al Tammar"/>
    <s v="ميثم التمار "/>
    <n v="32.618003100000003"/>
    <n v="44.043442322399997"/>
    <n v="6"/>
    <x v="133"/>
    <x v="14"/>
  </r>
  <r>
    <n v="2503218"/>
    <m/>
    <n v="24578"/>
    <d v="2020-08-18T01:30:53"/>
    <s v="ILA V"/>
    <x v="9"/>
    <x v="39"/>
    <s v="Markaz Kerbela"/>
    <s v="Malhak Dubbat Al-Mudfeen"/>
    <s v="ملحق ضباط الموظفين"/>
    <n v="32.604641614400002"/>
    <n v="43.999633753300003"/>
    <n v="3"/>
    <x v="133"/>
    <x v="14"/>
  </r>
  <r>
    <n v="2701008"/>
    <m/>
    <n v="17776"/>
    <d v="2020-08-28T21:20:33"/>
    <s v="ILA V"/>
    <x v="3"/>
    <x v="40"/>
    <s v="Bjeel"/>
    <s v="Bjil"/>
    <s v="بجيل"/>
    <n v="36.727823778000001"/>
    <n v="44.016086286300002"/>
    <n v="5"/>
    <x v="116"/>
    <x v="14"/>
  </r>
  <r>
    <n v="2702048"/>
    <m/>
    <n v="34009"/>
    <d v="2020-08-19T14:03:51"/>
    <s v="ILA V"/>
    <x v="3"/>
    <x v="57"/>
    <s v="Markaz Al-Ba'aj"/>
    <s v=" Al Intisar"/>
    <s v="حي الانتصار"/>
    <n v="36.049593999999999"/>
    <n v="41.712780000000002"/>
    <n v="25"/>
    <x v="122"/>
    <x v="14"/>
  </r>
  <r>
    <n v="2702052"/>
    <m/>
    <n v="18349"/>
    <d v="2020-08-19T14:03:47"/>
    <s v="ILA V"/>
    <x v="3"/>
    <x v="57"/>
    <s v="Markaz Al-Ba'aj"/>
    <s v="Al-Yarmuk"/>
    <s v="حي اليرموك"/>
    <n v="36.044635"/>
    <n v="41.720289000000001"/>
    <n v="8"/>
    <x v="122"/>
    <x v="14"/>
  </r>
  <r>
    <n v="2704002"/>
    <m/>
    <n v="17752"/>
    <d v="2020-08-28T21:20:26"/>
    <s v="ILA V"/>
    <x v="3"/>
    <x v="41"/>
    <s v="Ba'adre"/>
    <s v="Baadre"/>
    <s v="باعدري"/>
    <n v="36.723429837700003"/>
    <n v="43.2520512595"/>
    <n v="13"/>
    <x v="116"/>
    <x v="14"/>
  </r>
  <r>
    <n v="2704007"/>
    <m/>
    <n v="25945"/>
    <d v="2020-08-28T21:20:29"/>
    <s v="ILA V"/>
    <x v="3"/>
    <x v="41"/>
    <s v="Ba'adre"/>
    <s v="Esiyan Village"/>
    <s v="قرية ايسيان"/>
    <n v="36.714843601799998"/>
    <n v="43.294486213200003"/>
    <n v="3"/>
    <x v="116"/>
    <x v="14"/>
  </r>
  <r>
    <n v="2704011"/>
    <m/>
    <n v="18058"/>
    <d v="2020-08-28T21:20:18"/>
    <s v="ILA V"/>
    <x v="3"/>
    <x v="41"/>
    <s v="Kalakchi"/>
    <s v="Kalakchi"/>
    <s v="كلكجي"/>
    <n v="36.588096791200002"/>
    <n v="43.526276012399997"/>
    <n v="9"/>
    <x v="116"/>
    <x v="14"/>
  </r>
  <r>
    <n v="2706006"/>
    <m/>
    <n v="18377"/>
    <d v="2020-08-17T12:00:59"/>
    <s v="ILA V"/>
    <x v="3"/>
    <x v="10"/>
    <s v="Markaz Mosul"/>
    <s v="Al rasheediya"/>
    <s v="الرشيدية"/>
    <n v="36.403236683000003"/>
    <n v="43.093517102600003"/>
    <n v="21"/>
    <x v="118"/>
    <x v="14"/>
  </r>
  <r>
    <n v="2706010"/>
    <m/>
    <n v="18356"/>
    <d v="2020-08-15T14:30:44"/>
    <s v="ILA V"/>
    <x v="3"/>
    <x v="10"/>
    <s v="Markaz Mosul"/>
    <s v="Al tahreer"/>
    <s v="التحرير"/>
    <n v="36.390944412300001"/>
    <n v="43.204468095899998"/>
    <n v="6"/>
    <x v="120"/>
    <x v="14"/>
  </r>
  <r>
    <n v="2706013"/>
    <m/>
    <n v="18337"/>
    <d v="2020-08-08T16:19:25"/>
    <s v="ILA V"/>
    <x v="3"/>
    <x v="10"/>
    <s v="Markaz Mosul"/>
    <s v="Al-Bareed"/>
    <s v="حي البريد"/>
    <n v="36.386359622000001"/>
    <n v="43.178171774600003"/>
    <n v="25"/>
    <x v="142"/>
    <x v="14"/>
  </r>
  <r>
    <n v="2706015"/>
    <m/>
    <n v="18331"/>
    <d v="2020-08-17T12:05:43"/>
    <s v="ILA V"/>
    <x v="3"/>
    <x v="10"/>
    <s v="Markaz Mosul"/>
    <s v="Al-Hadbaa"/>
    <s v="الحدباء"/>
    <n v="36.3944150409"/>
    <n v="43.151437842699998"/>
    <n v="30"/>
    <x v="118"/>
    <x v="14"/>
  </r>
  <r>
    <n v="2706018"/>
    <m/>
    <n v="18369"/>
    <d v="2020-08-16T03:12:57"/>
    <s v="ILA V"/>
    <x v="3"/>
    <x v="10"/>
    <s v="Markaz Mosul"/>
    <s v="Al-Khadraa"/>
    <s v="الخضراء"/>
    <n v="36.356890786599998"/>
    <n v="43.222736803700002"/>
    <n v="10"/>
    <x v="124"/>
    <x v="14"/>
  </r>
  <r>
    <n v="2706020"/>
    <m/>
    <n v="18346"/>
    <d v="2020-08-15T17:34:17"/>
    <s v="ILA V"/>
    <x v="3"/>
    <x v="10"/>
    <s v="Markaz Mosul"/>
    <s v="Al-Maamon"/>
    <s v="المامون"/>
    <n v="36.308820134199998"/>
    <n v="43.108543280600003"/>
    <n v="10"/>
    <x v="120"/>
    <x v="14"/>
  </r>
  <r>
    <n v="2706021"/>
    <m/>
    <n v="18375"/>
    <d v="2020-08-16T21:45:52"/>
    <s v="ILA V"/>
    <x v="3"/>
    <x v="10"/>
    <s v="Markaz Mosul"/>
    <s v="Al-Mansour"/>
    <s v="المنصور"/>
    <n v="36.320868980599997"/>
    <n v="43.114189748500003"/>
    <n v="5"/>
    <x v="124"/>
    <x v="14"/>
  </r>
  <r>
    <n v="2706022"/>
    <m/>
    <n v="24550"/>
    <d v="2020-08-17T12:01:04"/>
    <s v="ILA V"/>
    <x v="3"/>
    <x v="10"/>
    <s v="Markaz Mosul"/>
    <s v="Al-Methaq"/>
    <s v="الميثاق"/>
    <n v="36.3297002093"/>
    <n v="43.195901645299998"/>
    <n v="14"/>
    <x v="118"/>
    <x v="14"/>
  </r>
  <r>
    <n v="2706023"/>
    <m/>
    <n v="18393"/>
    <d v="2020-08-15T14:32:01"/>
    <s v="ILA V"/>
    <x v="3"/>
    <x v="10"/>
    <s v="Markaz Mosul"/>
    <s v="Al-Muhandiseen"/>
    <s v="المهندسين"/>
    <n v="36.368574914900002"/>
    <n v="43.137237786699998"/>
    <n v="2"/>
    <x v="120"/>
    <x v="14"/>
  </r>
  <r>
    <n v="2706024"/>
    <m/>
    <n v="20782"/>
    <d v="2020-08-08T16:06:17"/>
    <s v="ILA V"/>
    <x v="3"/>
    <x v="10"/>
    <s v="Markaz Mosul"/>
    <s v="Al-Muharibeen"/>
    <s v="المحاربين"/>
    <n v="36.383662314399999"/>
    <n v="43.193431042299999"/>
    <n v="9"/>
    <x v="142"/>
    <x v="14"/>
  </r>
  <r>
    <n v="2706026"/>
    <m/>
    <n v="18336"/>
    <d v="2020-08-18T22:50:25"/>
    <s v="ILA V"/>
    <x v="3"/>
    <x v="10"/>
    <s v="Markaz Mosul"/>
    <s v="Al-Noor"/>
    <s v="النور"/>
    <n v="36.358470120299998"/>
    <n v="43.1860369276"/>
    <n v="125"/>
    <x v="133"/>
    <x v="14"/>
  </r>
  <r>
    <n v="2706030"/>
    <m/>
    <n v="18344"/>
    <d v="2020-08-16T21:45:59"/>
    <s v="ILA V"/>
    <x v="3"/>
    <x v="10"/>
    <s v="Markaz Mosul"/>
    <s v="Al-Risalah"/>
    <s v="الرسالة"/>
    <n v="36.330282338799996"/>
    <n v="43.089793483199998"/>
    <n v="40"/>
    <x v="124"/>
    <x v="14"/>
  </r>
  <r>
    <n v="2706035"/>
    <m/>
    <n v="18327"/>
    <d v="2020-08-16T03:12:51"/>
    <s v="ILA V"/>
    <x v="3"/>
    <x v="10"/>
    <s v="Markaz Mosul"/>
    <s v="Al-Zuhor"/>
    <s v="الزهور"/>
    <n v="36.376514429799997"/>
    <n v="43.183302095599998"/>
    <n v="11"/>
    <x v="124"/>
    <x v="14"/>
  </r>
  <r>
    <n v="2706039"/>
    <m/>
    <n v="18247"/>
    <d v="2020-08-08T12:03:54"/>
    <s v="ILA V"/>
    <x v="3"/>
    <x v="10"/>
    <s v="Markaz Mosul"/>
    <s v="Hay 17 July"/>
    <s v="حي 17 تموز"/>
    <n v="36.368073493799997"/>
    <n v="43.083779382800003"/>
    <n v="15"/>
    <x v="142"/>
    <x v="14"/>
  </r>
  <r>
    <n v="2706040"/>
    <m/>
    <n v="24636"/>
    <d v="2020-08-08T12:03:57"/>
    <s v="ILA V"/>
    <x v="3"/>
    <x v="10"/>
    <s v="Markaz Mosul"/>
    <s v="Hay 30 July"/>
    <s v="حي 30 تموز"/>
    <n v="36.373105699200003"/>
    <n v="43.080789265200004"/>
    <n v="5"/>
    <x v="142"/>
    <x v="14"/>
  </r>
  <r>
    <n v="2706041"/>
    <m/>
    <n v="18306"/>
    <d v="2020-08-17T12:01:09"/>
    <s v="ILA V"/>
    <x v="3"/>
    <x v="10"/>
    <s v="Markaz Mosul"/>
    <s v="Hay Al Arabi"/>
    <s v="حي العربي"/>
    <n v="36.401060363200003"/>
    <n v="43.117440140600003"/>
    <n v="16"/>
    <x v="118"/>
    <x v="14"/>
  </r>
  <r>
    <n v="2706058"/>
    <m/>
    <n v="17471"/>
    <d v="2020-08-16T21:45:55"/>
    <s v="ILA V"/>
    <x v="3"/>
    <x v="10"/>
    <s v="Markaz Mosul"/>
    <s v="Mosul Jadida"/>
    <s v="موصل الجديدة"/>
    <n v="36.332143000000002"/>
    <n v="43.099938000000002"/>
    <n v="30"/>
    <x v="124"/>
    <x v="14"/>
  </r>
  <r>
    <n v="2706063"/>
    <m/>
    <n v="21258"/>
    <d v="2020-07-18T16:45:04"/>
    <s v="ILA V"/>
    <x v="3"/>
    <x v="10"/>
    <s v="Markaz Mosul"/>
    <s v="Tal Al-Rumman"/>
    <s v="تل الرمان"/>
    <n v="36.315616375499999"/>
    <n v="43.089962638999999"/>
    <n v="25"/>
    <x v="134"/>
    <x v="13"/>
  </r>
  <r>
    <n v="2706064"/>
    <m/>
    <n v="18368"/>
    <d v="2020-08-16T18:34:50"/>
    <s v="ILA V"/>
    <x v="3"/>
    <x v="10"/>
    <s v="Markaz Mosul"/>
    <s v="Wadi Hajar"/>
    <s v="وادي حجر"/>
    <n v="36.321125484900001"/>
    <n v="43.1254966435"/>
    <n v="20"/>
    <x v="124"/>
    <x v="14"/>
  </r>
  <r>
    <n v="2706082"/>
    <m/>
    <n v="18365"/>
    <d v="2020-08-18T21:08:07"/>
    <s v="ILA V"/>
    <x v="3"/>
    <x v="10"/>
    <s v="Markaz Mosul"/>
    <s v="Al-Amil"/>
    <s v="العامل"/>
    <n v="36.322807723799997"/>
    <n v="43.092169973200001"/>
    <n v="1"/>
    <x v="133"/>
    <x v="14"/>
  </r>
  <r>
    <n v="2706085"/>
    <m/>
    <n v="22450"/>
    <d v="2020-07-27T22:24:33"/>
    <s v="ILA V"/>
    <x v="3"/>
    <x v="10"/>
    <s v="Al- Muhalabiya"/>
    <s v="Muhalabya center"/>
    <s v="مركز المحلبية"/>
    <n v="36.266653677000001"/>
    <n v="42.709262386299997"/>
    <n v="7"/>
    <x v="110"/>
    <x v="13"/>
  </r>
  <r>
    <n v="2706091"/>
    <m/>
    <n v="18332"/>
    <d v="2020-08-17T12:00:23"/>
    <s v="ILA V"/>
    <x v="3"/>
    <x v="10"/>
    <s v="Markaz Mosul"/>
    <s v="Nabi Younis"/>
    <s v="حي النبي يونس"/>
    <n v="36.347534367100003"/>
    <n v="43.161804191400002"/>
    <n v="17"/>
    <x v="118"/>
    <x v="14"/>
  </r>
  <r>
    <n v="2706093"/>
    <m/>
    <n v="18383"/>
    <d v="2020-08-15T14:32:11"/>
    <s v="ILA V"/>
    <x v="3"/>
    <x v="10"/>
    <s v="Markaz Mosul"/>
    <s v="Hay Adan"/>
    <s v="حي عدن"/>
    <n v="36.353585000000002"/>
    <n v="43.213329000000002"/>
    <n v="3"/>
    <x v="120"/>
    <x v="14"/>
  </r>
  <r>
    <n v="2706097"/>
    <m/>
    <n v="20796"/>
    <d v="2020-08-15T14:31:05"/>
    <s v="ILA V"/>
    <x v="3"/>
    <x v="10"/>
    <s v="Markaz Mosul"/>
    <s v="Bysan"/>
    <s v="بيسان"/>
    <n v="36.4085196439"/>
    <n v="43.104616009600001"/>
    <n v="2"/>
    <x v="120"/>
    <x v="14"/>
  </r>
  <r>
    <n v="2706099"/>
    <m/>
    <n v="18384"/>
    <d v="2020-08-16T21:45:45"/>
    <s v="ILA V"/>
    <x v="3"/>
    <x v="10"/>
    <s v="Markaz Mosul"/>
    <s v="Alshuhadaa"/>
    <s v="حي الشهداء"/>
    <n v="36.318806285699999"/>
    <n v="43.1001554391"/>
    <n v="5"/>
    <x v="124"/>
    <x v="14"/>
  </r>
  <r>
    <n v="2706106"/>
    <m/>
    <n v="18363"/>
    <d v="2020-08-15T14:31:17"/>
    <s v="ILA V"/>
    <x v="3"/>
    <x v="10"/>
    <s v="Markaz Mosul"/>
    <s v="Hay alsedeeq"/>
    <s v="حي الصديق"/>
    <n v="36.389431967900002"/>
    <n v="43.158693434600004"/>
    <n v="11"/>
    <x v="120"/>
    <x v="14"/>
  </r>
  <r>
    <n v="2706182"/>
    <m/>
    <n v="18357"/>
    <d v="2020-08-17T12:00:17"/>
    <s v="ILA V"/>
    <x v="3"/>
    <x v="10"/>
    <s v="Markaz Mosul"/>
    <s v="Al-sukar"/>
    <s v="حي السكر"/>
    <n v="36.389961654399997"/>
    <n v="43.169555641800002"/>
    <n v="6"/>
    <x v="118"/>
    <x v="14"/>
  </r>
  <r>
    <n v="2706183"/>
    <m/>
    <n v="18397"/>
    <d v="2020-08-08T16:06:07"/>
    <s v="ILA V"/>
    <x v="3"/>
    <x v="10"/>
    <s v="Markaz Mosul"/>
    <s v="Al-Swais"/>
    <s v="السويس"/>
    <n v="36.358557124299999"/>
    <n v="43.162039116199999"/>
    <n v="12"/>
    <x v="142"/>
    <x v="14"/>
  </r>
  <r>
    <n v="2706186"/>
    <m/>
    <n v="18320"/>
    <d v="2020-08-08T16:03:45"/>
    <s v="ILA V"/>
    <x v="3"/>
    <x v="10"/>
    <s v="Markaz Mosul"/>
    <s v="Al-Baladyat"/>
    <s v="البلديات"/>
    <n v="36.383216780300003"/>
    <n v="43.1623780113"/>
    <n v="2"/>
    <x v="142"/>
    <x v="14"/>
  </r>
  <r>
    <n v="2706195"/>
    <m/>
    <n v="31920"/>
    <d v="2020-08-08T16:00:42"/>
    <s v="ILA V"/>
    <x v="3"/>
    <x v="10"/>
    <s v="Markaz Mosul"/>
    <s v="Al-Moalemen"/>
    <s v="حي المعلمين"/>
    <n v="36.389268720099999"/>
    <n v="43.197229117200003"/>
    <n v="9"/>
    <x v="142"/>
    <x v="14"/>
  </r>
  <r>
    <n v="2706196"/>
    <m/>
    <n v="18323"/>
    <d v="2020-08-16T03:12:47"/>
    <s v="ILA V"/>
    <x v="3"/>
    <x v="10"/>
    <s v="Markaz Mosul"/>
    <s v="Al-Mothana"/>
    <s v="حي المثنى"/>
    <n v="36.370121572599999"/>
    <n v="43.177421766000002"/>
    <n v="14"/>
    <x v="124"/>
    <x v="14"/>
  </r>
  <r>
    <n v="2706197"/>
    <m/>
    <n v="31921"/>
    <d v="2020-08-26T00:14:58"/>
    <s v="ILA V"/>
    <x v="3"/>
    <x v="10"/>
    <s v="Markaz Mosul"/>
    <s v="AL-Refaq"/>
    <s v="حي الرفاق"/>
    <n v="36.377004444800001"/>
    <n v="43.168104316600001"/>
    <n v="5"/>
    <x v="119"/>
    <x v="14"/>
  </r>
  <r>
    <n v="2706198"/>
    <m/>
    <n v="31922"/>
    <d v="2020-08-08T16:20:29"/>
    <s v="ILA V"/>
    <x v="3"/>
    <x v="10"/>
    <s v="Markaz Mosul"/>
    <s v="Al-Baath"/>
    <s v="حي البعث"/>
    <n v="36.3335761401"/>
    <n v="43.164727861700001"/>
    <n v="15"/>
    <x v="142"/>
    <x v="14"/>
  </r>
  <r>
    <n v="2706261"/>
    <m/>
    <n v="33244"/>
    <d v="2020-07-27T09:46:02"/>
    <s v="ILA V"/>
    <x v="3"/>
    <x v="10"/>
    <s v="Markaz Mosul"/>
    <s v="Al-smood"/>
    <s v="حي الصمود"/>
    <n v="36.313855564500003"/>
    <n v="43.113403177000002"/>
    <n v="2"/>
    <x v="110"/>
    <x v="13"/>
  </r>
  <r>
    <n v="2706262"/>
    <m/>
    <n v="33245"/>
    <d v="2020-07-27T09:46:13"/>
    <s v="ILA V"/>
    <x v="3"/>
    <x v="10"/>
    <s v="Markaz Mosul"/>
    <s v="Al-Moalimen"/>
    <s v="حي المعلمين"/>
    <n v="36.316155387999999"/>
    <n v="43.097372893500001"/>
    <n v="1"/>
    <x v="110"/>
    <x v="13"/>
  </r>
  <r>
    <n v="2706263"/>
    <m/>
    <n v="18401"/>
    <d v="2020-08-16T18:34:48"/>
    <s v="ILA V"/>
    <x v="3"/>
    <x v="10"/>
    <s v="Markaz Mosul"/>
    <s v="Al-eakedat"/>
    <s v="حي العكيدات"/>
    <n v="36.330536261200002"/>
    <n v="43.128121368899997"/>
    <n v="5"/>
    <x v="124"/>
    <x v="14"/>
  </r>
  <r>
    <n v="2706265"/>
    <m/>
    <n v="33247"/>
    <d v="2020-08-16T21:45:50"/>
    <s v="ILA V"/>
    <x v="3"/>
    <x v="10"/>
    <s v="Markaz Mosul"/>
    <s v="Al-Jawsaq"/>
    <s v="الجوسق"/>
    <n v="36.326455383599999"/>
    <n v="43.147807382499998"/>
    <n v="61"/>
    <x v="124"/>
    <x v="14"/>
  </r>
  <r>
    <n v="2706266"/>
    <m/>
    <n v="33248"/>
    <d v="2020-08-15T17:34:11"/>
    <s v="ILA V"/>
    <x v="3"/>
    <x v="10"/>
    <s v="Markaz Mosul"/>
    <s v="Al-Rabeea"/>
    <s v="حي الربيع"/>
    <n v="36.360072300900001"/>
    <n v="43.094591270400002"/>
    <n v="1"/>
    <x v="120"/>
    <x v="14"/>
  </r>
  <r>
    <n v="2706267"/>
    <m/>
    <n v="33249"/>
    <d v="2020-07-27T09:46:17"/>
    <s v="ILA V"/>
    <x v="3"/>
    <x v="10"/>
    <s v="Markaz Mosul"/>
    <s v="Wadi Al-Ain"/>
    <s v="وادي العين"/>
    <n v="36.327541749799998"/>
    <n v="43.102868076599997"/>
    <n v="4"/>
    <x v="110"/>
    <x v="13"/>
  </r>
  <r>
    <n v="2706281"/>
    <m/>
    <n v="18330"/>
    <d v="2020-07-11T16:42:24"/>
    <s v="ILA V"/>
    <x v="3"/>
    <x v="10"/>
    <s v="Markaz Mosul"/>
    <s v="Door Al-Sukar"/>
    <s v="دور السكر"/>
    <n v="36.3152504691"/>
    <n v="43.118090369500003"/>
    <n v="1"/>
    <x v="143"/>
    <x v="13"/>
  </r>
  <r>
    <n v="2706288"/>
    <m/>
    <n v="33260"/>
    <d v="2020-08-15T17:34:13"/>
    <s v="ILA V"/>
    <x v="3"/>
    <x v="10"/>
    <s v="Markaz Mosul"/>
    <s v="Al-Iqtisadieen"/>
    <s v="حي الاقتصاديين"/>
    <n v="36.361843"/>
    <n v="43.088819051000002"/>
    <n v="10"/>
    <x v="120"/>
    <x v="14"/>
  </r>
  <r>
    <n v="2706293"/>
    <m/>
    <n v="33265"/>
    <d v="2020-08-16T21:45:48"/>
    <s v="ILA V"/>
    <x v="3"/>
    <x v="10"/>
    <s v="Markaz Mosul"/>
    <s v="Al-Nafit"/>
    <s v="حي النفط"/>
    <n v="36.317532999999997"/>
    <n v="43.123897853999999"/>
    <n v="4"/>
    <x v="124"/>
    <x v="14"/>
  </r>
  <r>
    <n v="2706294"/>
    <m/>
    <n v="33266"/>
    <d v="2020-07-27T09:46:00"/>
    <s v="ILA V"/>
    <x v="3"/>
    <x v="10"/>
    <s v="Markaz Mosul"/>
    <s v="Danadan"/>
    <s v="الدندان"/>
    <n v="36.334240000000001"/>
    <n v="43.145285554399997"/>
    <n v="4"/>
    <x v="110"/>
    <x v="13"/>
  </r>
  <r>
    <n v="2706314"/>
    <m/>
    <n v="18321"/>
    <d v="2020-08-08T16:18:55"/>
    <s v="ILA V"/>
    <x v="3"/>
    <x v="10"/>
    <s v="Markaz Mosul"/>
    <s v="Hay Al-Maliyah"/>
    <s v="حي المالية"/>
    <n v="36.342420737700003"/>
    <n v="43.159211044099997"/>
    <n v="2"/>
    <x v="142"/>
    <x v="14"/>
  </r>
  <r>
    <n v="2706315"/>
    <m/>
    <n v="33376"/>
    <d v="2020-08-15T14:31:02"/>
    <s v="ILA V"/>
    <x v="3"/>
    <x v="10"/>
    <s v="Markaz Mosul"/>
    <s v="Al-Shurta"/>
    <s v="حي الشرطة"/>
    <n v="36.375080492999999"/>
    <n v="43.135761890799998"/>
    <n v="21"/>
    <x v="120"/>
    <x v="14"/>
  </r>
  <r>
    <n v="2706321"/>
    <m/>
    <n v="33411"/>
    <d v="2020-08-15T14:31:55"/>
    <s v="ILA V"/>
    <x v="3"/>
    <x v="10"/>
    <s v="Markaz Mosul"/>
    <s v="Al-Ziraee"/>
    <s v="الزراعي"/>
    <n v="36.356994999999998"/>
    <n v="43.144806789699999"/>
    <n v="4"/>
    <x v="120"/>
    <x v="14"/>
  </r>
  <r>
    <n v="2706323"/>
    <m/>
    <n v="18389"/>
    <d v="2020-08-08T16:02:16"/>
    <s v="ILA V"/>
    <x v="3"/>
    <x v="10"/>
    <s v="Markaz Mosul"/>
    <s v="Al-Fisaliyah"/>
    <s v="الفيصلية"/>
    <n v="36.348059999999997"/>
    <n v="43.144370210399998"/>
    <n v="1"/>
    <x v="142"/>
    <x v="14"/>
  </r>
  <r>
    <n v="2706325"/>
    <m/>
    <n v="33462"/>
    <d v="2020-08-08T15:59:28"/>
    <s v="ILA V"/>
    <x v="3"/>
    <x v="10"/>
    <s v="Markaz Mosul"/>
    <s v="Domiz"/>
    <s v="دوميز"/>
    <n v="36.308031418399999"/>
    <n v="43.196948966999997"/>
    <n v="2"/>
    <x v="142"/>
    <x v="14"/>
  </r>
  <r>
    <n v="2706368"/>
    <m/>
    <n v="33706"/>
    <d v="2020-07-27T22:24:26"/>
    <s v="ILA V"/>
    <x v="3"/>
    <x v="10"/>
    <s v="Al- Muhalabiya"/>
    <s v="Sheikh Ibrahim Village"/>
    <s v="قرية شيخ ابراهيم"/>
    <n v="36.285716000000001"/>
    <n v="42.650007219899997"/>
    <n v="7"/>
    <x v="110"/>
    <x v="13"/>
  </r>
  <r>
    <n v="2706383"/>
    <m/>
    <n v="22928"/>
    <d v="2020-07-27T22:24:27"/>
    <s v="ILA V"/>
    <x v="3"/>
    <x v="10"/>
    <s v="Al- Muhalabiya"/>
    <s v="eayan alwaah"/>
    <s v="عين الواح"/>
    <n v="36.246079000000002"/>
    <n v="42.653415000000003"/>
    <n v="14"/>
    <x v="110"/>
    <x v="13"/>
  </r>
  <r>
    <n v="2707004"/>
    <m/>
    <n v="17845"/>
    <d v="2020-08-16T18:16:13"/>
    <s v="ILA V"/>
    <x v="3"/>
    <x v="11"/>
    <s v="Al-Shamal"/>
    <s v="Khana sor"/>
    <s v="خانصور"/>
    <n v="36.464740753699999"/>
    <n v="41.627578613600001"/>
    <n v="800"/>
    <x v="124"/>
    <x v="14"/>
  </r>
  <r>
    <n v="2707005"/>
    <m/>
    <n v="17928"/>
    <d v="2020-08-15T10:57:56"/>
    <s v="ILA V"/>
    <x v="3"/>
    <x v="11"/>
    <s v="Al-Shamal"/>
    <s v="Sinuni center"/>
    <s v="مركز سنوني"/>
    <n v="36.465939840499999"/>
    <n v="41.713385327300003"/>
    <n v="250"/>
    <x v="120"/>
    <x v="14"/>
  </r>
  <r>
    <n v="2707006"/>
    <m/>
    <n v="27283"/>
    <d v="2020-08-11T01:07:22"/>
    <s v="ILA V"/>
    <x v="3"/>
    <x v="11"/>
    <s v="Al-Shamal"/>
    <s v="Dokri"/>
    <s v="دوكري"/>
    <n v="36.470173343900001"/>
    <n v="41.738118462099997"/>
    <n v="60"/>
    <x v="140"/>
    <x v="14"/>
  </r>
  <r>
    <n v="2707007"/>
    <m/>
    <n v="27284"/>
    <d v="2020-08-11T01:07:28"/>
    <s v="ILA V"/>
    <x v="3"/>
    <x v="11"/>
    <s v="Al-Shamal"/>
    <s v="Dohola "/>
    <s v="دهولا "/>
    <n v="36.490920780000003"/>
    <n v="41.808304577900003"/>
    <n v="70"/>
    <x v="140"/>
    <x v="14"/>
  </r>
  <r>
    <n v="2707008"/>
    <m/>
    <n v="27285"/>
    <d v="2020-08-11T01:07:36"/>
    <s v="ILA V"/>
    <x v="3"/>
    <x v="11"/>
    <s v="Al-Shamal"/>
    <s v="Borek"/>
    <s v="بورك"/>
    <n v="36.4943673864"/>
    <n v="41.868206134399998"/>
    <n v="115"/>
    <x v="140"/>
    <x v="14"/>
  </r>
  <r>
    <n v="2707009"/>
    <m/>
    <n v="18048"/>
    <d v="2020-08-11T01:07:32"/>
    <s v="ILA V"/>
    <x v="3"/>
    <x v="11"/>
    <s v="Al-Shamal"/>
    <s v="Guhbal and shorka"/>
    <s v="كهبل +شوركا  "/>
    <n v="36.505729519299997"/>
    <n v="41.957361991200003"/>
    <n v="70"/>
    <x v="140"/>
    <x v="14"/>
  </r>
  <r>
    <n v="2707011"/>
    <m/>
    <n v="27288"/>
    <d v="2020-08-16T18:16:33"/>
    <s v="ILA V"/>
    <x v="3"/>
    <x v="11"/>
    <s v="Al-Shamal"/>
    <s v="Karsi "/>
    <s v="كرسي"/>
    <n v="36.377164634400003"/>
    <n v="41.687696773299997"/>
    <n v="25"/>
    <x v="124"/>
    <x v="14"/>
  </r>
  <r>
    <n v="2707012"/>
    <m/>
    <n v="27358"/>
    <d v="2020-08-16T21:28:58"/>
    <s v="ILA V"/>
    <x v="3"/>
    <x v="11"/>
    <s v="Al-Shamal"/>
    <s v="Kolka"/>
    <s v="كولكا"/>
    <n v="36.371528912400002"/>
    <n v="41.725110782400002"/>
    <n v="15"/>
    <x v="124"/>
    <x v="14"/>
  </r>
  <r>
    <n v="2707013"/>
    <m/>
    <n v="27359"/>
    <d v="2020-08-16T22:42:36"/>
    <s v="ILA V"/>
    <x v="3"/>
    <x v="11"/>
    <s v="Al-Shamal"/>
    <s v="Semi-Hester"/>
    <s v="سمي هيستر"/>
    <n v="36.371488765499997"/>
    <n v="41.712652812599998"/>
    <n v="15"/>
    <x v="124"/>
    <x v="14"/>
  </r>
  <r>
    <n v="2707014"/>
    <m/>
    <n v="17694"/>
    <d v="2020-07-25T16:28:50"/>
    <s v="ILA V"/>
    <x v="3"/>
    <x v="11"/>
    <s v="Al-Shamal"/>
    <s v="Quwasi"/>
    <s v="قويسي"/>
    <n v="36.453664677200003"/>
    <n v="41.758255044099997"/>
    <n v="6"/>
    <x v="137"/>
    <x v="13"/>
  </r>
  <r>
    <n v="2707018"/>
    <m/>
    <n v="27363"/>
    <d v="2020-08-12T00:29:15"/>
    <s v="ILA V"/>
    <x v="3"/>
    <x v="11"/>
    <s v="Al-Shamal"/>
    <s v="Osiva"/>
    <s v="اوسفا"/>
    <n v="36.417222752699999"/>
    <n v="41.884285228099998"/>
    <n v="5"/>
    <x v="144"/>
    <x v="14"/>
  </r>
  <r>
    <n v="2707019"/>
    <m/>
    <n v="27364"/>
    <d v="2020-08-18T00:28:40"/>
    <s v="ILA V"/>
    <x v="3"/>
    <x v="11"/>
    <s v="Al-Shamal"/>
    <s v="Melik"/>
    <s v="ملك"/>
    <n v="36.372352709399998"/>
    <n v="41.7071758473"/>
    <n v="25"/>
    <x v="133"/>
    <x v="14"/>
  </r>
  <r>
    <n v="2707021"/>
    <m/>
    <n v="27366"/>
    <d v="2020-08-16T19:37:54"/>
    <s v="ILA V"/>
    <x v="3"/>
    <x v="11"/>
    <s v="Al-Shamal"/>
    <s v="Balif"/>
    <s v="بليف"/>
    <n v="36.428698603699999"/>
    <n v="41.698919140199997"/>
    <n v="23"/>
    <x v="124"/>
    <x v="14"/>
  </r>
  <r>
    <n v="2707022"/>
    <m/>
    <n v="27396"/>
    <d v="2020-07-25T16:28:52"/>
    <s v="ILA V"/>
    <x v="3"/>
    <x v="11"/>
    <s v="Al-Shamal"/>
    <s v="Adika"/>
    <s v="اديكا"/>
    <n v="36.448735759800002"/>
    <n v="41.756054001300001"/>
    <n v="12"/>
    <x v="137"/>
    <x v="13"/>
  </r>
  <r>
    <n v="2707023"/>
    <m/>
    <n v="27397"/>
    <d v="2020-08-11T21:11:29"/>
    <s v="ILA V"/>
    <x v="3"/>
    <x v="11"/>
    <s v="Al-Shamal"/>
    <s v="Nakhsye"/>
    <s v="نخسي"/>
    <n v="36.416859670000001"/>
    <n v="41.893844873200003"/>
    <n v="7"/>
    <x v="140"/>
    <x v="14"/>
  </r>
  <r>
    <n v="2707025"/>
    <m/>
    <n v="27399"/>
    <d v="2020-07-25T16:28:32"/>
    <s v="ILA V"/>
    <x v="3"/>
    <x v="11"/>
    <s v="Al-Shamal"/>
    <s v="Sharaf Alddin"/>
    <s v="شرف الدين"/>
    <n v="36.429840782900001"/>
    <n v="41.868082333099998"/>
    <n v="120"/>
    <x v="137"/>
    <x v="13"/>
  </r>
  <r>
    <n v="2707026"/>
    <m/>
    <n v="27400"/>
    <d v="2020-08-16T22:10:50"/>
    <s v="ILA V"/>
    <x v="3"/>
    <x v="11"/>
    <s v="Al-Shamal"/>
    <s v="Shyebl Qasim"/>
    <s v="شيبل قاسم"/>
    <n v="36.375917933399997"/>
    <n v="41.715414026200001"/>
    <n v="30"/>
    <x v="124"/>
    <x v="14"/>
  </r>
  <r>
    <n v="2707029"/>
    <m/>
    <n v="27403"/>
    <d v="2020-08-03T21:47:52"/>
    <s v="ILA V"/>
    <x v="3"/>
    <x v="11"/>
    <s v="Al-Shamal"/>
    <s v="Ashti &amp; Heriko"/>
    <s v="اشتي و هريكو"/>
    <n v="36.452794037099999"/>
    <n v="41.707408143899997"/>
    <n v="25"/>
    <x v="145"/>
    <x v="14"/>
  </r>
  <r>
    <n v="2707031"/>
    <m/>
    <n v="28415"/>
    <d v="2020-08-11T21:39:30"/>
    <s v="ILA V"/>
    <x v="3"/>
    <x v="11"/>
    <s v="Al-Shamal"/>
    <s v="Bakera "/>
    <s v="بكرا"/>
    <n v="36.429188769699998"/>
    <n v="41.911908200500001"/>
    <n v="6"/>
    <x v="140"/>
    <x v="14"/>
  </r>
  <r>
    <n v="2707044"/>
    <m/>
    <n v="31742"/>
    <d v="2020-08-14T23:08:12"/>
    <s v="ILA V"/>
    <x v="3"/>
    <x v="11"/>
    <s v="Markaz Sinjar"/>
    <s v="Solagh"/>
    <s v="صولاغ"/>
    <n v="36.331506699999998"/>
    <n v="41.907876799999997"/>
    <n v="15"/>
    <x v="146"/>
    <x v="14"/>
  </r>
  <r>
    <n v="2708002"/>
    <m/>
    <n v="24809"/>
    <d v="2020-07-25T16:55:04"/>
    <s v="ILA V"/>
    <x v="3"/>
    <x v="12"/>
    <s v="Markaz Telafar"/>
    <s v="Al Hay Al Askare"/>
    <s v="الحي العسكري"/>
    <n v="36.3920374"/>
    <n v="42.4765978"/>
    <n v="147"/>
    <x v="137"/>
    <x v="13"/>
  </r>
  <r>
    <n v="2708006"/>
    <m/>
    <n v="18305"/>
    <d v="2020-08-19T16:58:56"/>
    <s v="ILA V"/>
    <x v="3"/>
    <x v="12"/>
    <s v="Markaz Telafar"/>
    <s v="Hay Al Muthana"/>
    <s v="حي المثنى"/>
    <n v="36.380954000000003"/>
    <n v="42.454282999999997"/>
    <n v="173"/>
    <x v="122"/>
    <x v="14"/>
  </r>
  <r>
    <n v="2708007"/>
    <m/>
    <n v="18309"/>
    <d v="2020-08-19T16:59:00"/>
    <s v="ILA V"/>
    <x v="3"/>
    <x v="12"/>
    <s v="Markaz Telafar"/>
    <s v="Hay Al Uroba"/>
    <s v="حي العروبة"/>
    <n v="36.377371400000001"/>
    <n v="42.457237300000003"/>
    <n v="196"/>
    <x v="122"/>
    <x v="14"/>
  </r>
  <r>
    <n v="2708011"/>
    <m/>
    <n v="25944"/>
    <d v="2020-08-16T00:26:30"/>
    <s v="ILA V"/>
    <x v="3"/>
    <x v="12"/>
    <s v="Zummar"/>
    <s v="Qasabat Zummar"/>
    <s v="قصبة زمار"/>
    <n v="36.655997570399997"/>
    <n v="42.5980133829"/>
    <n v="50"/>
    <x v="124"/>
    <x v="14"/>
  </r>
  <r>
    <n v="2708014"/>
    <m/>
    <n v="25819"/>
    <d v="2020-08-19T16:58:37"/>
    <s v="ILA V"/>
    <x v="3"/>
    <x v="12"/>
    <s v="Markaz Telafar"/>
    <s v="Telafar-Al Noor"/>
    <s v="حي النور"/>
    <n v="36.383068999999999"/>
    <n v="42.470675"/>
    <n v="428"/>
    <x v="122"/>
    <x v="14"/>
  </r>
  <r>
    <n v="2708019"/>
    <m/>
    <n v="22924"/>
    <d v="2020-07-18T15:59:42"/>
    <s v="ILA V"/>
    <x v="3"/>
    <x v="12"/>
    <s v="Markaz Telafar"/>
    <s v="Al karab Al kabeer Village"/>
    <s v="قرية الخراب الكبير"/>
    <n v="36.410913999999998"/>
    <n v="42.542980999999997"/>
    <n v="32"/>
    <x v="134"/>
    <x v="13"/>
  </r>
  <r>
    <n v="2708022"/>
    <m/>
    <n v="17746"/>
    <d v="2020-08-15T16:59:08"/>
    <s v="ILA V"/>
    <x v="3"/>
    <x v="12"/>
    <s v="Zummar"/>
    <s v="Ain Hilwa Upper"/>
    <s v="قرية عين حلوة العليا"/>
    <n v="36.603630367800001"/>
    <n v="42.624629435199999"/>
    <n v="2"/>
    <x v="120"/>
    <x v="14"/>
  </r>
  <r>
    <n v="2708028"/>
    <m/>
    <n v="25808"/>
    <d v="2020-07-28T14:13:50"/>
    <s v="ILA V"/>
    <x v="3"/>
    <x v="12"/>
    <s v="Rubiya"/>
    <s v="Hay Alasreya"/>
    <s v="حي العصرية"/>
    <n v="36.804409999999997"/>
    <n v="42.088101000000002"/>
    <n v="340"/>
    <x v="121"/>
    <x v="13"/>
  </r>
  <r>
    <n v="2708030"/>
    <m/>
    <n v="24701"/>
    <d v="2020-07-28T14:13:55"/>
    <s v="ILA V"/>
    <x v="3"/>
    <x v="12"/>
    <s v="Rubiya"/>
    <s v="Hay Al laban"/>
    <s v="حي اللبن"/>
    <n v="36.808491991300002"/>
    <n v="42.090161568600003"/>
    <n v="220"/>
    <x v="121"/>
    <x v="13"/>
  </r>
  <r>
    <n v="2708031"/>
    <m/>
    <n v="18304"/>
    <d v="2020-08-19T23:58:49"/>
    <s v="ILA V"/>
    <x v="3"/>
    <x v="12"/>
    <s v="Markaz Telafar"/>
    <s v="Hay Al-Mualemen"/>
    <s v="حي المعلمين"/>
    <n v="36.367199999999997"/>
    <n v="42.433289799999997"/>
    <n v="4"/>
    <x v="122"/>
    <x v="14"/>
  </r>
  <r>
    <n v="2708032"/>
    <m/>
    <n v="25688"/>
    <d v="2020-07-28T14:13:45"/>
    <s v="ILA V"/>
    <x v="3"/>
    <x v="12"/>
    <s v="Rubiya"/>
    <s v="Hay Al Qadisya"/>
    <s v="حي القادسية"/>
    <n v="36.808158114100003"/>
    <n v="42.083707296100002"/>
    <n v="130"/>
    <x v="121"/>
    <x v="13"/>
  </r>
  <r>
    <n v="2708033"/>
    <m/>
    <n v="18303"/>
    <d v="2020-08-19T21:50:09"/>
    <s v="ILA V"/>
    <x v="3"/>
    <x v="12"/>
    <s v="Markaz Telafar"/>
    <s v="Hay Al Salam"/>
    <s v="حي السلام"/>
    <n v="36.389158999999999"/>
    <n v="42.462820999999998"/>
    <n v="236"/>
    <x v="122"/>
    <x v="14"/>
  </r>
  <r>
    <n v="2708034"/>
    <m/>
    <n v="25687"/>
    <d v="2020-07-28T14:14:02"/>
    <s v="ILA V"/>
    <x v="3"/>
    <x v="12"/>
    <s v="Rubiya"/>
    <s v="Hay Al Sikak"/>
    <s v="حي السكك"/>
    <n v="36.799306332500002"/>
    <n v="42.0937826563"/>
    <n v="200"/>
    <x v="121"/>
    <x v="13"/>
  </r>
  <r>
    <n v="2708041"/>
    <m/>
    <n v="22446"/>
    <d v="2020-08-15T16:31:58"/>
    <s v="ILA V"/>
    <x v="3"/>
    <x v="12"/>
    <s v="Zummar"/>
    <s v="Al Mafri"/>
    <s v="قرية مفري"/>
    <n v="36.609344219999997"/>
    <n v="42.571996969899999"/>
    <n v="2"/>
    <x v="120"/>
    <x v="14"/>
  </r>
  <r>
    <n v="2708050"/>
    <m/>
    <n v="17944"/>
    <d v="2020-07-19T00:31:50"/>
    <s v="ILA V"/>
    <x v="3"/>
    <x v="12"/>
    <s v="Zummar"/>
    <s v="Tal Mus"/>
    <s v="قرية تل موس"/>
    <n v="36.629461213699997"/>
    <n v="42.598467437399997"/>
    <n v="1"/>
    <x v="141"/>
    <x v="13"/>
  </r>
  <r>
    <n v="2708055"/>
    <m/>
    <n v="25695"/>
    <d v="2020-08-15T17:10:14"/>
    <s v="ILA V"/>
    <x v="3"/>
    <x v="12"/>
    <s v="Zummar"/>
    <s v="kirver village"/>
    <s v="قرية كرفر"/>
    <n v="36.688234970700002"/>
    <n v="42.595594372500003"/>
    <n v="5"/>
    <x v="120"/>
    <x v="14"/>
  </r>
  <r>
    <n v="2708088"/>
    <m/>
    <n v="28452"/>
    <d v="2020-07-28T15:35:43"/>
    <s v="ILA V"/>
    <x v="3"/>
    <x v="12"/>
    <s v="Rubiya"/>
    <s v="Salihiat alrawia vilage"/>
    <s v="قرية صالحية الراوية"/>
    <n v="36.742294729999998"/>
    <n v="42.084063974400003"/>
    <n v="33"/>
    <x v="121"/>
    <x v="13"/>
  </r>
  <r>
    <n v="2708101"/>
    <m/>
    <n v="17624"/>
    <d v="2020-08-15T16:32:07"/>
    <s v="ILA V"/>
    <x v="3"/>
    <x v="12"/>
    <s v="Zummar"/>
    <s v="Ain Zalah"/>
    <s v="عين زاله "/>
    <n v="36.718336000000001"/>
    <n v="42.555694416100003"/>
    <n v="50"/>
    <x v="120"/>
    <x v="14"/>
  </r>
  <r>
    <n v="2708110"/>
    <m/>
    <n v="17439"/>
    <d v="2020-07-11T16:44:03"/>
    <s v="ILA V"/>
    <x v="3"/>
    <x v="12"/>
    <s v="Markaz Telafar"/>
    <s v="AL-mazraa Al-awola Village"/>
    <s v="قرية المزرعة الاولى"/>
    <n v="36.442366999999997"/>
    <n v="42.629963500000002"/>
    <n v="35"/>
    <x v="143"/>
    <x v="13"/>
  </r>
  <r>
    <n v="2708128"/>
    <m/>
    <n v="17440"/>
    <d v="2020-08-19T09:22:56"/>
    <s v="ILA V"/>
    <x v="3"/>
    <x v="12"/>
    <s v="Markaz Telafar"/>
    <s v="Al-Qadisiya Alawla"/>
    <s v="حي القادسية الاولى"/>
    <n v="36.388269999999999"/>
    <n v="42.447851999999997"/>
    <n v="490"/>
    <x v="122"/>
    <x v="14"/>
  </r>
  <r>
    <n v="2708129"/>
    <m/>
    <n v="18006"/>
    <d v="2020-08-08T16:36:46"/>
    <s v="ILA V"/>
    <x v="3"/>
    <x v="12"/>
    <s v="Markaz Telafar"/>
    <s v="Hay Al Nasir"/>
    <s v="حي النصر"/>
    <n v="36.371630000000003"/>
    <n v="42.459803600000001"/>
    <n v="444"/>
    <x v="142"/>
    <x v="14"/>
  </r>
  <r>
    <n v="2708130"/>
    <m/>
    <n v="18302"/>
    <d v="2020-08-19T23:23:50"/>
    <s v="ILA V"/>
    <x v="3"/>
    <x v="12"/>
    <s v="Markaz Telafar"/>
    <s v="Hay Al wahda"/>
    <s v="حي الوحدة"/>
    <n v="36.374969999999998"/>
    <n v="42.428236400000003"/>
    <n v="10"/>
    <x v="122"/>
    <x v="14"/>
  </r>
  <r>
    <n v="2708137"/>
    <m/>
    <n v="33275"/>
    <d v="2020-08-08T16:37:07"/>
    <s v="ILA V"/>
    <x v="3"/>
    <x v="12"/>
    <s v="Markaz Telafar"/>
    <s v="Hay Al jazira"/>
    <s v="حي الجزيرة"/>
    <n v="36.363750000000003"/>
    <n v="42.457095000000002"/>
    <n v="25"/>
    <x v="142"/>
    <x v="14"/>
  </r>
  <r>
    <n v="2708138"/>
    <m/>
    <n v="33276"/>
    <d v="2020-08-08T16:37:09"/>
    <s v="ILA V"/>
    <x v="3"/>
    <x v="12"/>
    <s v="Markaz Telafar"/>
    <s v="Hay Al khadraa"/>
    <s v="حي الخضراء"/>
    <n v="36.367109999999997"/>
    <n v="42.454892700000002"/>
    <n v="6"/>
    <x v="142"/>
    <x v="14"/>
  </r>
  <r>
    <n v="2708139"/>
    <m/>
    <n v="33277"/>
    <d v="2020-08-08T16:37:43"/>
    <s v="ILA V"/>
    <x v="3"/>
    <x v="12"/>
    <s v="Markaz Telafar"/>
    <s v="Hay Al Uroba al thanya"/>
    <s v="حي العروبة الثانية"/>
    <n v="36.379800000000003"/>
    <n v="42.463825200000002"/>
    <n v="550"/>
    <x v="142"/>
    <x v="14"/>
  </r>
  <r>
    <n v="2708140"/>
    <m/>
    <n v="33278"/>
    <d v="2020-08-08T16:37:44"/>
    <s v="ILA V"/>
    <x v="3"/>
    <x v="12"/>
    <s v="Markaz Telafar"/>
    <s v="Al-Qadisiya Al-thaniya"/>
    <s v="حي القادسية الثانية"/>
    <n v="36.382409000000003"/>
    <n v="42.448608999999998"/>
    <n v="600"/>
    <x v="142"/>
    <x v="14"/>
  </r>
  <r>
    <n v="2708141"/>
    <m/>
    <n v="33279"/>
    <d v="2020-08-19T09:23:15"/>
    <s v="ILA V"/>
    <x v="3"/>
    <x v="12"/>
    <s v="Markaz Telafar"/>
    <s v="Hay Al-Rabeea"/>
    <s v="حي الربيع"/>
    <n v="36.378129999999999"/>
    <n v="42.442621899999999"/>
    <n v="222"/>
    <x v="122"/>
    <x v="14"/>
  </r>
  <r>
    <n v="2708142"/>
    <m/>
    <n v="33280"/>
    <d v="2020-08-19T09:23:13"/>
    <s v="ILA V"/>
    <x v="3"/>
    <x v="12"/>
    <s v="Markaz Telafar"/>
    <s v="Hay saad"/>
    <s v="حي سعد"/>
    <n v="36.381740000000001"/>
    <n v="42.4375614"/>
    <n v="294"/>
    <x v="122"/>
    <x v="14"/>
  </r>
  <r>
    <n v="2708148"/>
    <m/>
    <n v="33294"/>
    <d v="2020-07-25T16:54:57"/>
    <s v="ILA V"/>
    <x v="3"/>
    <x v="12"/>
    <s v="Markaz Telafar"/>
    <s v="Al rahma Village"/>
    <s v="قرية الرحمة"/>
    <n v="36.391159999999999"/>
    <n v="42.502434999999998"/>
    <n v="176"/>
    <x v="137"/>
    <x v="13"/>
  </r>
  <r>
    <n v="2708149"/>
    <m/>
    <n v="17846"/>
    <d v="2020-07-18T16:00:08"/>
    <s v="ILA V"/>
    <x v="3"/>
    <x v="12"/>
    <s v="Markaz Telafar"/>
    <s v="Al karab Al kabeer Al thaneya Village"/>
    <s v="قرية الخراب الكبير الثانية"/>
    <n v="36.400643000000002"/>
    <n v="42.529265000000002"/>
    <n v="25"/>
    <x v="134"/>
    <x v="13"/>
  </r>
  <r>
    <n v="2708153"/>
    <m/>
    <n v="33346"/>
    <d v="2020-08-04T10:16:02"/>
    <s v="ILA V"/>
    <x v="3"/>
    <x v="12"/>
    <s v="Markaz Telafar"/>
    <s v="Al Alolea Vilage"/>
    <s v="قرية العلولية"/>
    <n v="36.398490000000002"/>
    <n v="42.504868999999999"/>
    <n v="215"/>
    <x v="147"/>
    <x v="14"/>
  </r>
  <r>
    <n v="2708154"/>
    <m/>
    <n v="33345"/>
    <d v="2020-07-25T16:54:46"/>
    <s v="ILA V"/>
    <x v="3"/>
    <x v="12"/>
    <s v="Markaz Telafar"/>
    <s v="Mohamed saeed Bashar Vilage"/>
    <s v="قرية محمد سعيد بشار"/>
    <n v="36.396619999999999"/>
    <n v="42.514042699999997"/>
    <n v="99"/>
    <x v="137"/>
    <x v="13"/>
  </r>
  <r>
    <n v="2708174"/>
    <m/>
    <n v="33423"/>
    <d v="2020-08-03T10:19:07"/>
    <s v="ILA V"/>
    <x v="3"/>
    <x v="12"/>
    <s v="Ayadiya"/>
    <s v="Faqah Village"/>
    <s v="قرية فقه"/>
    <n v="36.466299999999997"/>
    <n v="42.542114423500003"/>
    <n v="50"/>
    <x v="145"/>
    <x v="14"/>
  </r>
  <r>
    <n v="2708176"/>
    <m/>
    <n v="33472"/>
    <d v="2020-07-10T18:22:00"/>
    <s v="ILA V"/>
    <x v="3"/>
    <x v="12"/>
    <s v="Ayadiya"/>
    <s v="Qasabat Ayadiya"/>
    <s v="قصبة العياضية"/>
    <n v="36.485300000000002"/>
    <n v="42.422117739400001"/>
    <n v="100"/>
    <x v="148"/>
    <x v="13"/>
  </r>
  <r>
    <n v="2708192"/>
    <m/>
    <n v="34048"/>
    <d v="2020-08-19T16:58:41"/>
    <s v="ILA V"/>
    <x v="3"/>
    <x v="12"/>
    <s v="Markaz Telafar"/>
    <s v="Hay Al Noor Al Thania"/>
    <s v="حي النور الثانية "/>
    <n v="36.375194999999998"/>
    <n v="42.464233"/>
    <n v="30"/>
    <x v="122"/>
    <x v="14"/>
  </r>
  <r>
    <n v="2708194"/>
    <m/>
    <n v="34047"/>
    <d v="2020-08-19T16:58:44"/>
    <s v="ILA V"/>
    <x v="3"/>
    <x v="12"/>
    <s v="Markaz Telafar"/>
    <s v="Hay Al Muthana Al Thania"/>
    <s v="حي المثنى الثانية"/>
    <n v="36.388623000000003"/>
    <n v="42.455809000000002"/>
    <n v="35"/>
    <x v="122"/>
    <x v="14"/>
  </r>
  <r>
    <n v="2903026"/>
    <m/>
    <n v="25112"/>
    <d v="2020-07-11T22:07:51"/>
    <s v="ILA V"/>
    <x v="15"/>
    <x v="58"/>
    <s v="Al-Zubaidiya"/>
    <s v="Hay Al-Amer"/>
    <s v="حي الامير"/>
    <n v="32.767458490099997"/>
    <n v="45.167236199999998"/>
    <n v="2"/>
    <x v="143"/>
    <x v="13"/>
  </r>
  <r>
    <n v="2906040"/>
    <m/>
    <n v="19555"/>
    <d v="2020-07-15T21:49:15"/>
    <s v="ILA V"/>
    <x v="15"/>
    <x v="59"/>
    <s v="Markaz Al-Kut"/>
    <s v="Damook 150"/>
    <s v="داموك 150"/>
    <n v="32.531612532799997"/>
    <n v="45.821034634"/>
    <n v="1"/>
    <x v="130"/>
    <x v="13"/>
  </r>
  <r>
    <n v="3101014"/>
    <m/>
    <n v="841"/>
    <d v="2020-08-05T17:08:31"/>
    <s v="ILA V"/>
    <x v="10"/>
    <x v="42"/>
    <s v="Markaz Abu al Khaseeb"/>
    <s v="Awaisian"/>
    <s v="عويسيان"/>
    <n v="30.484694556800001"/>
    <n v="47.857077880799999"/>
    <n v="2"/>
    <x v="149"/>
    <x v="14"/>
  </r>
  <r>
    <n v="3101022"/>
    <m/>
    <n v="381"/>
    <d v="2020-07-29T14:19:52"/>
    <s v="ILA V"/>
    <x v="10"/>
    <x v="42"/>
    <s v="Markaz Abu al Khaseeb"/>
    <s v="Hamdan"/>
    <s v="البصرة-ابو الخصيب-حمدن"/>
    <n v="30.456778641100001"/>
    <n v="47.891802576899998"/>
    <n v="12"/>
    <x v="150"/>
    <x v="13"/>
  </r>
  <r>
    <n v="3103003"/>
    <m/>
    <n v="25012"/>
    <d v="2020-08-16T20:23:35"/>
    <s v="ILA V"/>
    <x v="10"/>
    <x v="44"/>
    <s v="Markaz Al-Qurna"/>
    <s v="Al Jelaa"/>
    <s v="البصره-القرنه-الجلعه"/>
    <n v="30.9743946"/>
    <n v="47.450920857200003"/>
    <n v="1"/>
    <x v="124"/>
    <x v="14"/>
  </r>
  <r>
    <n v="3103018"/>
    <m/>
    <n v="1240"/>
    <d v="2020-07-20T12:25:21"/>
    <s v="ILA V"/>
    <x v="10"/>
    <x v="44"/>
    <s v="Markaz Al-Qurna"/>
    <s v="Hay al-juma_a"/>
    <s v="البصرة-القرنة-حي جمعة"/>
    <n v="31.022836399999999"/>
    <n v="47.425786682800002"/>
    <n v="1"/>
    <x v="126"/>
    <x v="13"/>
  </r>
  <r>
    <n v="3104006"/>
    <m/>
    <n v="509"/>
    <d v="2020-08-07T18:43:45"/>
    <s v="ILA V"/>
    <x v="10"/>
    <x v="45"/>
    <s v="Markaz Al-Zubair"/>
    <s v="Al-Shemal Area"/>
    <s v="البصرة-الزبير-محلة الشمال"/>
    <n v="30.398348289699999"/>
    <n v="47.7088830036"/>
    <n v="14"/>
    <x v="151"/>
    <x v="14"/>
  </r>
  <r>
    <n v="3104015"/>
    <m/>
    <n v="25463"/>
    <d v="2020-07-27T16:43:34"/>
    <s v="ILA V"/>
    <x v="10"/>
    <x v="45"/>
    <s v="Markaz Al-Zubair"/>
    <s v="Al-Shuaiba Hay Al-Murtadh"/>
    <s v="الشعيبة حي المرتضى"/>
    <n v="30.429477299999999"/>
    <n v="47.679193790799999"/>
    <n v="1"/>
    <x v="110"/>
    <x v="13"/>
  </r>
  <r>
    <n v="3104040"/>
    <m/>
    <n v="23976"/>
    <d v="2020-08-09T14:39:24"/>
    <s v="ILA V"/>
    <x v="10"/>
    <x v="45"/>
    <s v="Markaz Al-Zubair"/>
    <s v="Mahalat Al-Arab"/>
    <s v="البصرة-الزبير-محلة العرب"/>
    <n v="30.395292753100001"/>
    <n v="47.689292192800004"/>
    <n v="7"/>
    <x v="114"/>
    <x v="14"/>
  </r>
  <r>
    <n v="3105013"/>
    <m/>
    <n v="24346"/>
    <d v="2020-08-22T12:18:45"/>
    <s v="ILA V"/>
    <x v="10"/>
    <x v="46"/>
    <s v="Markaz Al-Basrah"/>
    <s v="Al Ashar Center"/>
    <s v="مركز العشار"/>
    <n v="30.518526399999999"/>
    <n v="47.8327375979"/>
    <n v="2"/>
    <x v="115"/>
    <x v="14"/>
  </r>
  <r>
    <n v="3105030"/>
    <m/>
    <n v="963"/>
    <d v="2020-08-14T23:54:23"/>
    <s v="ILA V"/>
    <x v="10"/>
    <x v="46"/>
    <s v="Markaz Al-Basrah"/>
    <s v="AL Mowafaqiah"/>
    <s v="البصرة-الموفقية"/>
    <n v="30.5218062"/>
    <n v="47.785439395300003"/>
    <n v="1"/>
    <x v="146"/>
    <x v="14"/>
  </r>
  <r>
    <n v="3105045"/>
    <m/>
    <n v="872"/>
    <d v="2020-08-25T15:50:18"/>
    <s v="ILA V"/>
    <x v="10"/>
    <x v="46"/>
    <s v="Markaz Al-Basrah"/>
    <s v="Al-bradhia"/>
    <s v="البصرة-البراضعية"/>
    <n v="30.5043407"/>
    <n v="47.8521891547"/>
    <n v="2"/>
    <x v="111"/>
    <x v="14"/>
  </r>
  <r>
    <n v="3105049"/>
    <m/>
    <n v="1275"/>
    <d v="2020-08-11T17:42:07"/>
    <s v="ILA V"/>
    <x v="10"/>
    <x v="46"/>
    <s v="Markaz Al-Basrah"/>
    <s v="Al-Jnaina"/>
    <s v="الجنينة "/>
    <n v="30.541248849700001"/>
    <n v="47.795445029600003"/>
    <n v="6"/>
    <x v="140"/>
    <x v="14"/>
  </r>
  <r>
    <n v="3105050"/>
    <m/>
    <n v="986"/>
    <d v="2020-08-11T21:43:45"/>
    <s v="ILA V"/>
    <x v="10"/>
    <x v="46"/>
    <s v="Markaz Al-Basrah"/>
    <s v="Al-jubaila_"/>
    <s v="الجبيله"/>
    <n v="30.546051274300002"/>
    <n v="47.809987037799999"/>
    <n v="4"/>
    <x v="140"/>
    <x v="14"/>
  </r>
  <r>
    <n v="3105054"/>
    <m/>
    <n v="849"/>
    <d v="2020-07-26T22:48:25"/>
    <s v="ILA V"/>
    <x v="10"/>
    <x v="46"/>
    <s v="Markaz Al-Basrah"/>
    <s v="Al-mutaiha"/>
    <s v="المطيحة "/>
    <n v="30.484321099999999"/>
    <n v="47.829706550899999"/>
    <n v="1"/>
    <x v="135"/>
    <x v="13"/>
  </r>
  <r>
    <n v="3105062"/>
    <m/>
    <n v="857"/>
    <d v="2020-08-15T16:16:03"/>
    <s v="ILA V"/>
    <x v="10"/>
    <x v="46"/>
    <s v="Markaz Al-Basrah"/>
    <s v="As-safat-Al Qadima"/>
    <s v="البصرة القديمة-الصفاة"/>
    <n v="30.495004999999999"/>
    <n v="47.817524915100002"/>
    <n v="1"/>
    <x v="120"/>
    <x v="14"/>
  </r>
  <r>
    <n v="3105068"/>
    <m/>
    <n v="907"/>
    <d v="2020-08-23T08:11:04"/>
    <s v="ILA V"/>
    <x v="10"/>
    <x v="46"/>
    <s v="Markaz Al-Basrah"/>
    <s v="Braiha"/>
    <s v="بريهة "/>
    <n v="30.5131295184"/>
    <n v="47.838210379300001"/>
    <n v="3"/>
    <x v="152"/>
    <x v="14"/>
  </r>
  <r>
    <n v="3105084"/>
    <m/>
    <n v="602"/>
    <d v="2020-08-16T21:10:08"/>
    <s v="ILA V"/>
    <x v="10"/>
    <x v="46"/>
    <s v="Markaz Al-Basrah"/>
    <s v="Hai al-mohandesin"/>
    <s v="البصرة-حي المهندسين"/>
    <n v="30.464642099999999"/>
    <n v="47.7885523952"/>
    <n v="2"/>
    <x v="124"/>
    <x v="14"/>
  </r>
  <r>
    <n v="3105090"/>
    <m/>
    <n v="23897"/>
    <d v="2020-07-28T11:56:00"/>
    <s v="ILA V"/>
    <x v="10"/>
    <x v="46"/>
    <s v="Markaz Al-Basrah"/>
    <s v="Hay AL Hussainyia"/>
    <s v="البصرة-حي الحسينية"/>
    <n v="30.4789195"/>
    <n v="47.829860799999999"/>
    <n v="1"/>
    <x v="121"/>
    <x v="13"/>
  </r>
  <r>
    <n v="3105119"/>
    <m/>
    <n v="23975"/>
    <d v="2020-08-25T15:18:52"/>
    <s v="ILA V"/>
    <x v="10"/>
    <x v="46"/>
    <s v="Markaz Al-Basrah"/>
    <s v="Um Al Neajj"/>
    <s v="البصرة-منطقة ام النعاج"/>
    <n v="30.478805099999999"/>
    <n v="47.8369367775"/>
    <n v="5"/>
    <x v="111"/>
    <x v="14"/>
  </r>
  <r>
    <n v="3105121"/>
    <m/>
    <n v="885"/>
    <d v="2020-07-28T14:42:01"/>
    <s v="ILA V"/>
    <x v="10"/>
    <x v="46"/>
    <s v="Markaz Al-Basrah"/>
    <s v="Al Khaleej2"/>
    <s v="البصرة-الجمعيات-حي الخليج 2"/>
    <n v="30.4940009"/>
    <n v="47.788857008699999"/>
    <n v="1"/>
    <x v="121"/>
    <x v="13"/>
  </r>
  <r>
    <n v="3107013"/>
    <m/>
    <n v="645"/>
    <d v="2020-08-14T19:27:44"/>
    <s v="ILA V"/>
    <x v="10"/>
    <x v="47"/>
    <s v="Markaz Shat Al-Arab"/>
    <s v="As salehiyah"/>
    <s v="الصالحية "/>
    <n v="30.514363926400002"/>
    <n v="47.873427110400002"/>
    <n v="8"/>
    <x v="146"/>
    <x v="14"/>
  </r>
  <r>
    <n v="3205010"/>
    <m/>
    <n v="16835"/>
    <d v="2020-07-25T20:51:01"/>
    <s v="ILA V"/>
    <x v="11"/>
    <x v="48"/>
    <s v="Markaz Al-Amara"/>
    <s v="Hay 15 Sahaban"/>
    <s v="حي 15 شعبان"/>
    <n v="31.8449049303"/>
    <n v="47.1328791225"/>
    <n v="1"/>
    <x v="137"/>
    <x v="13"/>
  </r>
  <r>
    <n v="3205031"/>
    <m/>
    <n v="16825"/>
    <d v="2020-07-28T01:06:01"/>
    <s v="ILA V"/>
    <x v="11"/>
    <x v="48"/>
    <s v="Markaz Al-Amara"/>
    <s v="Hay Al-Ameer"/>
    <s v="حي الامير"/>
    <n v="31.827514534799999"/>
    <n v="47.120044308499999"/>
    <n v="1"/>
    <x v="121"/>
    <x v="13"/>
  </r>
  <r>
    <n v="3205047"/>
    <m/>
    <n v="16807"/>
    <d v="2020-07-28T01:05:59"/>
    <s v="ILA V"/>
    <x v="11"/>
    <x v="48"/>
    <s v="Markaz Al-Amara"/>
    <s v="Hay Al-Mahmoudia"/>
    <s v="حي المحموديه"/>
    <n v="31.846620218200002"/>
    <n v="47.1543487434"/>
    <n v="3"/>
    <x v="121"/>
    <x v="13"/>
  </r>
  <r>
    <n v="3205060"/>
    <m/>
    <n v="16844"/>
    <d v="2020-07-25T20:50:57"/>
    <s v="ILA V"/>
    <x v="11"/>
    <x v="48"/>
    <s v="Markaz Al-Amara"/>
    <s v="Hay Awasha"/>
    <s v="حي عواشه"/>
    <n v="31.831813094299999"/>
    <n v="47.152594245300001"/>
    <n v="3"/>
    <x v="137"/>
    <x v="13"/>
  </r>
  <r>
    <n v="3302005"/>
    <m/>
    <n v="25976"/>
    <d v="2020-08-16T19:48:39"/>
    <s v="ILA V"/>
    <x v="12"/>
    <x v="60"/>
    <s v="Al-Warka"/>
    <s v="Al-Warka-Al-Shuhada"/>
    <s v="حي الشهداء"/>
    <n v="31.4740041224"/>
    <n v="45.284695794400001"/>
    <n v="20"/>
    <x v="124"/>
    <x v="14"/>
  </r>
  <r>
    <n v="3302007"/>
    <m/>
    <n v="27228"/>
    <d v="2020-08-16T19:48:41"/>
    <s v="ILA V"/>
    <x v="12"/>
    <x v="60"/>
    <s v="Al-Warka"/>
    <s v="Al Warkaa-Hay Al Zahra"/>
    <s v="حي الزهراء-الوركاء"/>
    <n v="31.461165896600001"/>
    <n v="45.2855598911"/>
    <n v="10"/>
    <x v="124"/>
    <x v="14"/>
  </r>
  <r>
    <n v="3502001"/>
    <m/>
    <n v="10297"/>
    <d v="2020-07-20T15:57:23"/>
    <s v="ILA V"/>
    <x v="13"/>
    <x v="50"/>
    <s v="Markaz Al-Rifa'i"/>
    <s v="Al-Moalemen"/>
    <s v="حي المعلمين"/>
    <n v="31.7132135578"/>
    <n v="46.111245599999997"/>
    <n v="20"/>
    <x v="126"/>
    <x v="13"/>
  </r>
  <r>
    <n v="3502003"/>
    <m/>
    <n v="24722"/>
    <d v="2020-08-06T09:58:21"/>
    <s v="ILA V"/>
    <x v="13"/>
    <x v="50"/>
    <s v="Markaz Al-Rifa'i"/>
    <s v="Hay Al Hussien"/>
    <s v="حي الحسين"/>
    <n v="31.711529196499999"/>
    <n v="46.124556874"/>
    <n v="30"/>
    <x v="153"/>
    <x v="14"/>
  </r>
  <r>
    <n v="3502004"/>
    <m/>
    <n v="21965"/>
    <d v="2020-07-20T15:57:20"/>
    <s v="ILA V"/>
    <x v="13"/>
    <x v="50"/>
    <s v="Markaz Al-Rifa'i"/>
    <s v="Jiser Al Rifay"/>
    <s v="جسر الرفاعي"/>
    <n v="31.7178490551"/>
    <n v="46.100760389400001"/>
    <n v="30"/>
    <x v="126"/>
    <x v="13"/>
  </r>
  <r>
    <n v="3502007"/>
    <m/>
    <n v="33795"/>
    <d v="2020-08-09T12:51:16"/>
    <s v="ILA V"/>
    <x v="13"/>
    <x v="50"/>
    <s v="Markaz Al-Rifa'i"/>
    <s v="Al-Omal"/>
    <s v="حي العمال"/>
    <n v="31.728400000000001"/>
    <n v="46.110399999999998"/>
    <n v="47"/>
    <x v="114"/>
    <x v="14"/>
  </r>
  <r>
    <n v="3502008"/>
    <m/>
    <n v="33796"/>
    <d v="2020-07-19T14:05:06"/>
    <s v="ILA V"/>
    <x v="13"/>
    <x v="50"/>
    <s v="Qalat Siker"/>
    <s v="Hay Al-Husein"/>
    <s v="حي الحسين"/>
    <n v="31.8552"/>
    <n v="46.073500000000003"/>
    <n v="35"/>
    <x v="141"/>
    <x v="13"/>
  </r>
  <r>
    <n v="3502012"/>
    <m/>
    <n v="33800"/>
    <d v="2020-07-22T10:36:20"/>
    <s v="ILA V"/>
    <x v="13"/>
    <x v="50"/>
    <s v="Al-Nasr"/>
    <s v="Al-Mustshfah"/>
    <s v="حي المستشفى"/>
    <n v="31.541273"/>
    <n v="46.125217999999997"/>
    <n v="15"/>
    <x v="128"/>
    <x v="13"/>
  </r>
  <r>
    <n v="3502013"/>
    <m/>
    <n v="33801"/>
    <d v="2020-07-22T13:55:38"/>
    <s v="ILA V"/>
    <x v="13"/>
    <x v="50"/>
    <s v="Al-Nasr"/>
    <s v="Al-Sadrein"/>
    <s v="حي الصدرين"/>
    <n v="31.53961"/>
    <n v="46.119104999999998"/>
    <n v="5"/>
    <x v="128"/>
    <x v="13"/>
  </r>
  <r>
    <n v="3504001"/>
    <m/>
    <n v="24494"/>
    <d v="2020-08-18T10:27:26"/>
    <s v="ILA V"/>
    <x v="13"/>
    <x v="51"/>
    <s v="Markaz Al-Nassriya"/>
    <s v="Al Aker"/>
    <s v="العكر"/>
    <n v="31.027710880499999"/>
    <n v="46.218214741200001"/>
    <n v="55"/>
    <x v="133"/>
    <x v="14"/>
  </r>
  <r>
    <n v="3504002"/>
    <m/>
    <n v="25529"/>
    <d v="2020-08-23T17:11:21"/>
    <s v="ILA V"/>
    <x v="13"/>
    <x v="51"/>
    <s v="Markaz Al-Nassriya"/>
    <s v="Al Aoeh"/>
    <s v="قرية العوية"/>
    <n v="31.033167288000001"/>
    <n v="46.273891712999998"/>
    <n v="4"/>
    <x v="152"/>
    <x v="14"/>
  </r>
  <r>
    <n v="3504006"/>
    <m/>
    <n v="9728"/>
    <d v="2020-08-19T11:38:36"/>
    <s v="ILA V"/>
    <x v="13"/>
    <x v="51"/>
    <s v="Markaz Al-Nassriya"/>
    <s v="Al Dhubat"/>
    <s v="حي الضباط"/>
    <n v="31.038316374200001"/>
    <n v="46.253982172199997"/>
    <n v="10"/>
    <x v="122"/>
    <x v="14"/>
  </r>
  <r>
    <n v="3504007"/>
    <m/>
    <n v="25525"/>
    <d v="2020-07-28T13:16:05"/>
    <s v="ILA V"/>
    <x v="13"/>
    <x v="51"/>
    <s v="Markaz Al-Nassriya"/>
    <s v="Al Emarat"/>
    <s v="العمارات"/>
    <n v="31.027024004299999"/>
    <n v="46.241676675500003"/>
    <n v="37"/>
    <x v="121"/>
    <x v="13"/>
  </r>
  <r>
    <n v="3504011"/>
    <m/>
    <n v="10260"/>
    <d v="2020-07-14T14:41:33"/>
    <s v="ILA V"/>
    <x v="13"/>
    <x v="51"/>
    <s v="Markaz Al-Nassriya"/>
    <s v="Al Iskan Al Sinaie"/>
    <s v="الاسكان الصناعي"/>
    <n v="31.0134574836"/>
    <n v="46.282408152000002"/>
    <n v="900"/>
    <x v="125"/>
    <x v="13"/>
  </r>
  <r>
    <n v="3504014"/>
    <m/>
    <n v="10254"/>
    <d v="2020-08-23T14:32:53"/>
    <s v="ILA V"/>
    <x v="13"/>
    <x v="51"/>
    <s v="Markaz Al-Nassriya"/>
    <s v="Al Sharqiya"/>
    <s v="الشرقيه"/>
    <n v="31.042429802899999"/>
    <n v="46.262052204600003"/>
    <n v="30"/>
    <x v="152"/>
    <x v="14"/>
  </r>
  <r>
    <n v="3504015"/>
    <m/>
    <n v="10272"/>
    <d v="2020-08-13T14:20:22"/>
    <s v="ILA V"/>
    <x v="13"/>
    <x v="51"/>
    <s v="Markaz Al-Nassriya"/>
    <s v="Al Shoula"/>
    <s v="الشعلة"/>
    <n v="31.034963944600001"/>
    <n v="46.242300951700003"/>
    <n v="4"/>
    <x v="117"/>
    <x v="14"/>
  </r>
  <r>
    <n v="3504016"/>
    <m/>
    <n v="10281"/>
    <d v="2020-08-13T14:42:11"/>
    <s v="ILA V"/>
    <x v="13"/>
    <x v="51"/>
    <s v="Markaz Al-Nassriya"/>
    <s v="Al Shumokh"/>
    <s v="حي الشموخ"/>
    <n v="31.029471706599999"/>
    <n v="46.244121658399997"/>
    <n v="15"/>
    <x v="117"/>
    <x v="14"/>
  </r>
  <r>
    <n v="3504019"/>
    <m/>
    <n v="9470"/>
    <d v="2020-08-18T14:05:49"/>
    <s v="ILA V"/>
    <x v="13"/>
    <x v="51"/>
    <s v="Markaz Al-Nassriya"/>
    <s v="Al-hay al-askary"/>
    <s v="الحي العسكري "/>
    <n v="31.0569626851"/>
    <n v="46.266143804899997"/>
    <n v="13"/>
    <x v="133"/>
    <x v="14"/>
  </r>
  <r>
    <n v="3504021"/>
    <m/>
    <n v="10335"/>
    <d v="2020-07-28T13:18:48"/>
    <s v="ILA V"/>
    <x v="13"/>
    <x v="51"/>
    <s v="Markaz Al-Nassriya"/>
    <s v="Al-Salhiya"/>
    <s v="حي الصالحية"/>
    <n v="31.0506383486"/>
    <n v="46.269343302599999"/>
    <n v="117"/>
    <x v="121"/>
    <x v="13"/>
  </r>
  <r>
    <n v="3504023"/>
    <m/>
    <n v="9448"/>
    <d v="2020-07-22T12:19:20"/>
    <s v="ILA V"/>
    <x v="13"/>
    <x v="51"/>
    <s v="Markaz Al-Nassriya"/>
    <s v="Al-Thawrah"/>
    <s v="الثوره"/>
    <n v="31.027006973399999"/>
    <n v="46.228093038300003"/>
    <n v="80"/>
    <x v="128"/>
    <x v="13"/>
  </r>
  <r>
    <n v="3504024"/>
    <m/>
    <n v="9396"/>
    <d v="2020-08-12T11:34:33"/>
    <s v="ILA V"/>
    <x v="13"/>
    <x v="51"/>
    <s v="Markaz Al-Nassriya"/>
    <s v="Al-zielat"/>
    <s v="الزعيلات"/>
    <n v="31.0154237044"/>
    <n v="46.263441754500001"/>
    <n v="3"/>
    <x v="144"/>
    <x v="14"/>
  </r>
  <r>
    <n v="3504025"/>
    <m/>
    <n v="10262"/>
    <d v="2020-08-08T14:04:34"/>
    <s v="ILA V"/>
    <x v="13"/>
    <x v="51"/>
    <s v="Markaz Al-Nassriya"/>
    <s v="Aredo"/>
    <s v="حي اريدو"/>
    <n v="31.074394900600002"/>
    <n v="46.250142994800001"/>
    <n v="178"/>
    <x v="142"/>
    <x v="14"/>
  </r>
  <r>
    <n v="3504026"/>
    <m/>
    <n v="10253"/>
    <d v="2020-07-28T13:36:15"/>
    <s v="ILA V"/>
    <x v="13"/>
    <x v="51"/>
    <s v="Markaz Al-Nassriya"/>
    <s v="Baghdad Street"/>
    <s v="شارع بغداد"/>
    <n v="31.038477412900001"/>
    <n v="46.2356561609"/>
    <n v="45"/>
    <x v="121"/>
    <x v="13"/>
  </r>
  <r>
    <n v="3504028"/>
    <m/>
    <n v="25526"/>
    <d v="2020-07-22T12:19:22"/>
    <s v="ILA V"/>
    <x v="13"/>
    <x v="51"/>
    <s v="Markaz Al-Nassriya"/>
    <s v="Hay Al Ameer"/>
    <s v="حي الامير"/>
    <n v="31.036175809100001"/>
    <n v="46.220527480000001"/>
    <n v="45"/>
    <x v="128"/>
    <x v="13"/>
  </r>
  <r>
    <n v="3504029"/>
    <m/>
    <n v="10301"/>
    <d v="2020-08-10T16:02:55"/>
    <s v="ILA V"/>
    <x v="13"/>
    <x v="51"/>
    <s v="Markaz Al-Nassriya"/>
    <s v="Hay Al Fidaa"/>
    <s v="حي الفداء"/>
    <n v="31.069730013600001"/>
    <n v="46.278741981099998"/>
    <n v="30"/>
    <x v="154"/>
    <x v="14"/>
  </r>
  <r>
    <n v="3504031"/>
    <m/>
    <n v="21208"/>
    <d v="2020-08-16T15:03:01"/>
    <s v="ILA V"/>
    <x v="13"/>
    <x v="51"/>
    <s v="Markaz Al-Nassriya"/>
    <s v="Hay Al Mualimeen"/>
    <s v="حي المعلمين"/>
    <n v="31.067779245299999"/>
    <n v="46.249674558199999"/>
    <n v="39"/>
    <x v="124"/>
    <x v="14"/>
  </r>
  <r>
    <n v="3504033"/>
    <m/>
    <n v="10259"/>
    <d v="2020-07-26T13:10:30"/>
    <s v="ILA V"/>
    <x v="13"/>
    <x v="51"/>
    <s v="Markaz Al-Nassriya"/>
    <s v="Hay Al Tadhihiya"/>
    <s v="حي التضحية"/>
    <n v="31.050157178100001"/>
    <n v="46.273353213199997"/>
    <n v="72"/>
    <x v="135"/>
    <x v="13"/>
  </r>
  <r>
    <n v="3504036"/>
    <m/>
    <n v="23683"/>
    <d v="2020-07-28T13:16:02"/>
    <s v="ILA V"/>
    <x v="13"/>
    <x v="51"/>
    <s v="Markaz Al-Nassriya"/>
    <s v="Hay Mehidiya"/>
    <s v="حي المهيديه"/>
    <n v="31.03290329"/>
    <n v="46.251552429999997"/>
    <n v="35"/>
    <x v="121"/>
    <x v="13"/>
  </r>
  <r>
    <n v="3504041"/>
    <m/>
    <n v="25533"/>
    <d v="2020-07-30T11:55:28"/>
    <s v="ILA V"/>
    <x v="13"/>
    <x v="51"/>
    <s v="Markaz Al-Nassriya"/>
    <s v="Nassriya-Hey 400"/>
    <s v="حي 400"/>
    <n v="31.080862144499999"/>
    <n v="46.240087203599998"/>
    <n v="124"/>
    <x v="113"/>
    <x v="13"/>
  </r>
  <r>
    <n v="3504042"/>
    <m/>
    <n v="10263"/>
    <d v="2020-08-08T14:04:31"/>
    <s v="ILA V"/>
    <x v="13"/>
    <x v="51"/>
    <s v="Markaz Al-Nassriya"/>
    <s v="Sadir City"/>
    <s v="حي مدينة الصدر"/>
    <n v="31.0802066016"/>
    <n v="46.235693895300003"/>
    <n v="30"/>
    <x v="142"/>
    <x v="14"/>
  </r>
  <r>
    <n v="3504046"/>
    <m/>
    <n v="10269"/>
    <d v="2020-08-16T19:24:21"/>
    <s v="ILA V"/>
    <x v="13"/>
    <x v="51"/>
    <s v="Ur"/>
    <s v="Sindaliyah-Sidenaweyah"/>
    <s v="حي السديناويه"/>
    <n v="31.041901284200001"/>
    <n v="46.3069539022"/>
    <n v="41"/>
    <x v="124"/>
    <x v="14"/>
  </r>
  <r>
    <n v="3504051"/>
    <m/>
    <n v="23685"/>
    <d v="2020-08-10T13:52:40"/>
    <s v="ILA V"/>
    <x v="13"/>
    <x v="51"/>
    <s v="Markaz Al-Nassriya"/>
    <s v="Um Al Dood"/>
    <s v="ام الدود"/>
    <n v="31.087265559999999"/>
    <n v="46.241235476500002"/>
    <n v="16"/>
    <x v="154"/>
    <x v="14"/>
  </r>
  <r>
    <n v="3504054"/>
    <m/>
    <n v="9427"/>
    <d v="2020-07-27T12:26:20"/>
    <s v="ILA V"/>
    <x v="13"/>
    <x v="51"/>
    <s v="Markaz Al-Nassriya"/>
    <s v="Hay AL-Mansouria"/>
    <s v="المنصورية "/>
    <n v="31.030441920000001"/>
    <n v="46.215599115800003"/>
    <n v="135"/>
    <x v="110"/>
    <x v="13"/>
  </r>
  <r>
    <n v="3505002"/>
    <m/>
    <n v="24721"/>
    <d v="2020-08-23T14:32:49"/>
    <s v="ILA V"/>
    <x v="13"/>
    <x v="52"/>
    <s v="Al-Fadhliya"/>
    <s v="Al Barid Street"/>
    <s v="شارع البريد"/>
    <n v="30.956201633799999"/>
    <n v="46.359501579899998"/>
    <n v="7"/>
    <x v="152"/>
    <x v="14"/>
  </r>
  <r>
    <n v="3505003"/>
    <m/>
    <n v="25436"/>
    <d v="2020-08-09T13:43:13"/>
    <s v="ILA V"/>
    <x v="13"/>
    <x v="52"/>
    <s v="Markaz Suq Al-Shoyokh"/>
    <s v="Al Kibla"/>
    <s v="القبله"/>
    <n v="30.906636502200001"/>
    <n v="46.445979934699999"/>
    <n v="25"/>
    <x v="114"/>
    <x v="14"/>
  </r>
  <r>
    <n v="3505004"/>
    <m/>
    <n v="25437"/>
    <d v="2020-08-11T12:09:36"/>
    <s v="ILA V"/>
    <x v="13"/>
    <x v="52"/>
    <s v="Markaz Suq Al-Shoyokh"/>
    <s v="Al Shumokh"/>
    <s v="الشموخ"/>
    <n v="30.888556274700001"/>
    <n v="46.450200042200002"/>
    <n v="15"/>
    <x v="140"/>
    <x v="14"/>
  </r>
  <r>
    <n v="3505006"/>
    <m/>
    <n v="9328"/>
    <d v="2020-08-18T14:49:14"/>
    <s v="ILA V"/>
    <x v="13"/>
    <x v="52"/>
    <s v="Markaz Suq Al-Shoyokh"/>
    <s v="Al-hey Al-Askarey"/>
    <s v="حي العسكري"/>
    <n v="30.9011745066"/>
    <n v="46.449637276099999"/>
    <n v="10"/>
    <x v="133"/>
    <x v="14"/>
  </r>
  <r>
    <n v="3505007"/>
    <m/>
    <n v="9332"/>
    <d v="2020-08-23T16:49:21"/>
    <s v="ILA V"/>
    <x v="13"/>
    <x v="52"/>
    <s v="Markaz Suq Al-Shoyokh"/>
    <s v="Al-Shuhadaa"/>
    <s v="حي الشهداء"/>
    <n v="30.879031632699999"/>
    <n v="46.464224314600003"/>
    <n v="5"/>
    <x v="152"/>
    <x v="14"/>
  </r>
  <r>
    <n v="3505010"/>
    <m/>
    <n v="9261"/>
    <d v="2020-08-13T21:34:18"/>
    <s v="ILA V"/>
    <x v="13"/>
    <x v="52"/>
    <s v="Markaz Suq Al-Shoyokh"/>
    <s v="Hey al-ghadeir"/>
    <s v="حي الغدير"/>
    <n v="30.885581129199998"/>
    <n v="46.460596602099997"/>
    <n v="58"/>
    <x v="117"/>
    <x v="14"/>
  </r>
  <r>
    <n v="3505013"/>
    <m/>
    <n v="33809"/>
    <d v="2020-08-18T10:27:28"/>
    <s v="ILA V"/>
    <x v="13"/>
    <x v="52"/>
    <s v="Akaika"/>
    <s v="Hay Al-Askery"/>
    <s v="حي العسكري"/>
    <n v="30.914428999999998"/>
    <n v="46.47878"/>
    <n v="21"/>
    <x v="133"/>
    <x v="14"/>
  </r>
  <r>
    <n v="3505014"/>
    <m/>
    <n v="33810"/>
    <d v="2020-08-16T13:09:53"/>
    <s v="ILA V"/>
    <x v="13"/>
    <x v="52"/>
    <s v="Garmat Beni Said"/>
    <s v="Al-Hadhar"/>
    <s v="الحضر"/>
    <n v="30.880875"/>
    <n v="46.576391999999998"/>
    <n v="29"/>
    <x v="124"/>
    <x v="14"/>
  </r>
  <r>
    <n v="3505015"/>
    <m/>
    <n v="33811"/>
    <d v="2020-08-15T13:08:41"/>
    <s v="ILA V"/>
    <x v="13"/>
    <x v="52"/>
    <s v="Garmat Beni Said"/>
    <s v="Hay Al-Askery"/>
    <s v="حي العسكري"/>
    <n v="30.882387999999999"/>
    <n v="46.568722000000001"/>
    <n v="40"/>
    <x v="120"/>
    <x v="14"/>
  </r>
  <r>
    <n v="3602006"/>
    <m/>
    <n v="2749"/>
    <d v="2020-07-09T16:22:05"/>
    <s v="ILA V"/>
    <x v="14"/>
    <x v="53"/>
    <s v="Markaz Al-Shamiya"/>
    <s v="Hay Al-aaskary al-gharby"/>
    <s v="حي العسكري الغربي"/>
    <n v="31.957248249100001"/>
    <n v="44.5736161349"/>
    <n v="3"/>
    <x v="155"/>
    <x v="13"/>
  </r>
  <r>
    <n v="3602031"/>
    <m/>
    <n v="2766"/>
    <d v="2020-07-09T17:02:29"/>
    <s v="ILA V"/>
    <x v="14"/>
    <x v="53"/>
    <s v="Markaz Al-Shamiya"/>
    <s v="Mahlat al-souq"/>
    <s v="محلة السوق"/>
    <n v="31.960626198"/>
    <n v="44.601623088799997"/>
    <n v="4"/>
    <x v="155"/>
    <x v="13"/>
  </r>
  <r>
    <n v="3603048"/>
    <m/>
    <n v="23681"/>
    <d v="2020-07-14T17:58:10"/>
    <s v="ILA V"/>
    <x v="14"/>
    <x v="54"/>
    <s v="Markaz Al-Diwaniya"/>
    <s v="Hay Al Furat-2"/>
    <s v="حي الفرات الثانية"/>
    <n v="32.020060811100002"/>
    <n v="44.900365360499997"/>
    <n v="2"/>
    <x v="125"/>
    <x v="13"/>
  </r>
  <r>
    <n v="3603054"/>
    <m/>
    <n v="24208"/>
    <d v="2020-08-10T18:50:20"/>
    <s v="ILA V"/>
    <x v="14"/>
    <x v="54"/>
    <s v="Markaz Al-Diwaniya"/>
    <s v="Hay Al Sadir 3"/>
    <s v="حي الصدر الثالث"/>
    <n v="32.004631944000003"/>
    <n v="44.942378208599997"/>
    <n v="3"/>
    <x v="154"/>
    <x v="14"/>
  </r>
  <r>
    <n v="3603067"/>
    <m/>
    <n v="24487"/>
    <d v="2020-07-18T17:40:35"/>
    <s v="ILA V"/>
    <x v="14"/>
    <x v="54"/>
    <s v="Al-Saniya"/>
    <s v="Hay Al-Askary"/>
    <s v="حي العسكري"/>
    <n v="32.064008999899997"/>
    <n v="44.770014250099997"/>
    <n v="3"/>
    <x v="134"/>
    <x v="13"/>
  </r>
  <r>
    <n v="3603070"/>
    <m/>
    <n v="3367"/>
    <d v="2020-07-13T15:02:54"/>
    <s v="ILA V"/>
    <x v="14"/>
    <x v="54"/>
    <s v="Markaz Al-Diwaniya"/>
    <s v="Hay Al-Dhubat 2"/>
    <s v="حي الضباط الثاني"/>
    <n v="32.007661261899997"/>
    <n v="44.922551677900003"/>
    <n v="4"/>
    <x v="136"/>
    <x v="13"/>
  </r>
  <r>
    <n v="3603087"/>
    <m/>
    <n v="21783"/>
    <d v="2020-08-10T12:01:19"/>
    <s v="ILA V"/>
    <x v="14"/>
    <x v="54"/>
    <s v="Markaz Al-Diwaniya"/>
    <s v="Hay Al-Sadir 4"/>
    <s v="حي الصدر الرابعة"/>
    <n v="31.9950297195"/>
    <n v="44.956224859300001"/>
    <n v="2"/>
    <x v="154"/>
    <x v="14"/>
  </r>
  <r>
    <n v="3603087"/>
    <n v="4024010"/>
    <n v="27300"/>
    <d v="2020-09-21T00:00:00"/>
    <n v="118"/>
    <x v="12"/>
    <x v="61"/>
    <s v="Markaz Al-Khidhir"/>
    <s v="Hay Al Zahra"/>
    <s v="حي الزهراء"/>
    <n v="31.196809471600002"/>
    <n v="45.526491897200003"/>
    <n v="2"/>
    <x v="156"/>
    <x v="15"/>
  </r>
  <r>
    <n v="3603087"/>
    <n v="4024010"/>
    <n v="27300"/>
    <d v="2020-09-21T00:00:00"/>
    <n v="118"/>
    <x v="12"/>
    <x v="61"/>
    <s v="Markaz Al-Khidhir"/>
    <s v="Hay Al Zahra"/>
    <s v="حي الزهراء"/>
    <n v="31.196809471600002"/>
    <n v="45.526491897200003"/>
    <n v="1"/>
    <x v="156"/>
    <x v="15"/>
  </r>
  <r>
    <n v="3603087"/>
    <n v="4024010"/>
    <n v="27300"/>
    <d v="2020-09-21T00:00:00"/>
    <n v="118"/>
    <x v="12"/>
    <x v="61"/>
    <s v="Markaz Al-Khidhir"/>
    <s v="Hay Al Zahra"/>
    <s v="حي الزهراء"/>
    <n v="31.196809471600002"/>
    <n v="45.526491897200003"/>
    <n v="3"/>
    <x v="156"/>
    <x v="15"/>
  </r>
  <r>
    <n v="3603087"/>
    <n v="4024210"/>
    <n v="1450"/>
    <d v="2020-09-21T00:00:00"/>
    <n v="118"/>
    <x v="12"/>
    <x v="61"/>
    <s v="Markaz Al-Khidhir"/>
    <s v="Al-hay al-askary"/>
    <s v="حي العسكري"/>
    <n v="31.2004484329"/>
    <n v="45.533442338900002"/>
    <n v="1"/>
    <x v="156"/>
    <x v="15"/>
  </r>
  <r>
    <n v="3603087"/>
    <n v="4024210"/>
    <n v="1450"/>
    <d v="2020-09-21T00:00:00"/>
    <n v="118"/>
    <x v="12"/>
    <x v="61"/>
    <s v="Markaz Al-Khidhir"/>
    <s v="Al-hay al-askary"/>
    <s v="حي العسكري"/>
    <n v="31.2004484329"/>
    <n v="45.533442338900002"/>
    <n v="2"/>
    <x v="156"/>
    <x v="15"/>
  </r>
  <r>
    <n v="3603087"/>
    <n v="4024210"/>
    <n v="1450"/>
    <d v="2020-09-21T00:00:00"/>
    <n v="118"/>
    <x v="12"/>
    <x v="61"/>
    <s v="Markaz Al-Khidhir"/>
    <s v="Al-hay al-askary"/>
    <s v="حي العسكري"/>
    <n v="31.2004484329"/>
    <n v="45.533442338900002"/>
    <n v="2"/>
    <x v="156"/>
    <x v="15"/>
  </r>
  <r>
    <n v="3603087"/>
    <n v="4025710"/>
    <n v="19555"/>
    <d v="2020-09-22T00:00:00"/>
    <n v="118"/>
    <x v="15"/>
    <x v="59"/>
    <s v="Markaz Al-Kut"/>
    <s v="Damook 150"/>
    <s v="داموك 150"/>
    <n v="32.531612532799997"/>
    <n v="45.821034634"/>
    <n v="1"/>
    <x v="157"/>
    <x v="15"/>
  </r>
  <r>
    <n v="3603087"/>
    <n v="4044510"/>
    <n v="29554"/>
    <d v="2020-09-23T00:00:00"/>
    <n v="118"/>
    <x v="12"/>
    <x v="61"/>
    <s v="Markaz Al-Khidhir"/>
    <s v="Hay AlKawthar"/>
    <s v="حي الكوثر"/>
    <n v="31.1968966853"/>
    <n v="45.529624633499999"/>
    <n v="2"/>
    <x v="158"/>
    <x v="15"/>
  </r>
  <r>
    <n v="3603087"/>
    <n v="4044510"/>
    <n v="29554"/>
    <d v="2020-09-23T00:00:00"/>
    <n v="118"/>
    <x v="12"/>
    <x v="61"/>
    <s v="Markaz Al-Khidhir"/>
    <s v="Hay AlKawthar"/>
    <s v="حي الكوثر"/>
    <n v="31.1968966853"/>
    <n v="45.529624633499999"/>
    <n v="3"/>
    <x v="158"/>
    <x v="15"/>
  </r>
  <r>
    <n v="3603087"/>
    <n v="4044710"/>
    <n v="25508"/>
    <d v="2020-09-24T00:00:00"/>
    <n v="118"/>
    <x v="14"/>
    <x v="54"/>
    <s v="Markaz Al-Diwaniya"/>
    <s v="Um Al Khail 3"/>
    <s v="ام الخيل الثالثه"/>
    <n v="32.002150127699998"/>
    <n v="44.899749271300003"/>
    <n v="1"/>
    <x v="159"/>
    <x v="15"/>
  </r>
  <r>
    <n v="3603087"/>
    <n v="4059410"/>
    <n v="24722"/>
    <d v="2020-09-25T00:00:00"/>
    <n v="118"/>
    <x v="13"/>
    <x v="50"/>
    <s v="Markaz Al-Rifa'i"/>
    <s v="Hay Al Hussien"/>
    <s v="حي الحسين"/>
    <n v="31.711529196499999"/>
    <n v="46.124556874"/>
    <n v="3"/>
    <x v="160"/>
    <x v="15"/>
  </r>
  <r>
    <n v="3603087"/>
    <n v="4076910"/>
    <n v="33795"/>
    <d v="2020-09-27T00:00:00"/>
    <n v="118"/>
    <x v="13"/>
    <x v="50"/>
    <s v="Markaz Al-Rifa'i"/>
    <s v="Al-Omal"/>
    <s v="حي العمال"/>
    <n v="31.728400000000001"/>
    <n v="46.110399999999998"/>
    <n v="4"/>
    <x v="161"/>
    <x v="15"/>
  </r>
  <r>
    <n v="3603087"/>
    <n v="4077010"/>
    <n v="25530"/>
    <d v="2020-09-27T00:00:00"/>
    <n v="118"/>
    <x v="13"/>
    <x v="51"/>
    <s v="Markaz Al-Nassriya"/>
    <s v="Hey Al-Rafdeen"/>
    <s v="حي الرافدين"/>
    <n v="31.076769222599999"/>
    <n v="46.264030067599997"/>
    <n v="1"/>
    <x v="161"/>
    <x v="15"/>
  </r>
  <r>
    <n v="3603087"/>
    <n v="4077010"/>
    <n v="25530"/>
    <d v="2020-09-27T00:00:00"/>
    <n v="118"/>
    <x v="13"/>
    <x v="51"/>
    <s v="Markaz Al-Nassriya"/>
    <s v="Hey Al-Rafdeen"/>
    <s v="حي الرافدين"/>
    <n v="31.076769222599999"/>
    <n v="46.264030067599997"/>
    <n v="2"/>
    <x v="161"/>
    <x v="15"/>
  </r>
  <r>
    <n v="3603087"/>
    <n v="4077010"/>
    <n v="25530"/>
    <d v="2020-09-27T00:00:00"/>
    <n v="118"/>
    <x v="13"/>
    <x v="51"/>
    <s v="Markaz Al-Nassriya"/>
    <s v="Hey Al-Rafdeen"/>
    <s v="حي الرافدين"/>
    <n v="31.076769222599999"/>
    <n v="46.264030067599997"/>
    <n v="2"/>
    <x v="161"/>
    <x v="15"/>
  </r>
  <r>
    <n v="3603087"/>
    <n v="4077210"/>
    <n v="24740"/>
    <d v="2020-09-27T00:00:00"/>
    <n v="118"/>
    <x v="13"/>
    <x v="51"/>
    <s v="Markaz Al-Nassriya"/>
    <s v="Al Iskan"/>
    <s v="الاسكان"/>
    <n v="31.038505004899999"/>
    <n v="46.242960423"/>
    <n v="3"/>
    <x v="161"/>
    <x v="15"/>
  </r>
  <r>
    <n v="3603087"/>
    <n v="4089010"/>
    <n v="24578"/>
    <d v="2020-09-28T00:00:00"/>
    <n v="118"/>
    <x v="9"/>
    <x v="39"/>
    <s v="Markaz Kerbela"/>
    <s v="Malhak Dubbat Al-Mudfeen"/>
    <s v="ملحق ضباط الموظفين"/>
    <n v="32.604641614400002"/>
    <n v="43.999633753300003"/>
    <n v="3"/>
    <x v="162"/>
    <x v="15"/>
  </r>
  <r>
    <n v="3603087"/>
    <n v="4090610"/>
    <n v="14120"/>
    <d v="2020-09-28T00:00:00"/>
    <n v="118"/>
    <x v="9"/>
    <x v="39"/>
    <s v="Al-Hassainya"/>
    <s v="Al-hussainyh-Hay Al-Abas"/>
    <s v="الحسينية-حي العباس"/>
    <n v="32.684531758799999"/>
    <n v="44.166087551399997"/>
    <n v="2"/>
    <x v="162"/>
    <x v="15"/>
  </r>
  <r>
    <n v="3603087"/>
    <n v="4090710"/>
    <n v="21682"/>
    <d v="2020-09-28T00:00:00"/>
    <n v="118"/>
    <x v="9"/>
    <x v="39"/>
    <s v="Al-Hassainya"/>
    <s v="Al-hussainya-Hay Al Zahraa"/>
    <s v="الحسينيه-حي الزهراء"/>
    <n v="32.684036658799997"/>
    <n v="44.166796442699997"/>
    <n v="1"/>
    <x v="162"/>
    <x v="15"/>
  </r>
  <r>
    <n v="3603087"/>
    <n v="4090810"/>
    <n v="21587"/>
    <d v="2020-09-28T00:00:00"/>
    <n v="118"/>
    <x v="9"/>
    <x v="39"/>
    <s v="Al-Hassainya"/>
    <s v="Al-hussainya-Hay Al Rasool"/>
    <s v="الحسينيه-حي الرسول"/>
    <n v="32.679608616400003"/>
    <n v="44.1639425101"/>
    <n v="1"/>
    <x v="162"/>
    <x v="15"/>
  </r>
  <r>
    <n v="3603087"/>
    <n v="4092210"/>
    <n v="14060"/>
    <d v="2020-09-28T00:00:00"/>
    <n v="118"/>
    <x v="9"/>
    <x v="39"/>
    <s v="Markaz Kerbela"/>
    <s v="Hay al-askan"/>
    <s v="حي الاسكان"/>
    <n v="32.59151"/>
    <n v="44.02167"/>
    <n v="1"/>
    <x v="162"/>
    <x v="15"/>
  </r>
  <r>
    <n v="3603087"/>
    <n v="4092210"/>
    <n v="14060"/>
    <d v="2020-09-28T00:00:00"/>
    <n v="118"/>
    <x v="9"/>
    <x v="39"/>
    <s v="Markaz Kerbela"/>
    <s v="Hay al-askan"/>
    <s v="حي الاسكان"/>
    <n v="32.59151"/>
    <n v="44.02167"/>
    <n v="2"/>
    <x v="162"/>
    <x v="15"/>
  </r>
  <r>
    <n v="3603087"/>
    <n v="4092410"/>
    <n v="14043"/>
    <d v="2020-09-28T00:00:00"/>
    <n v="118"/>
    <x v="9"/>
    <x v="39"/>
    <s v="Markaz Kerbela"/>
    <s v="Hay al-Usrah"/>
    <s v="حي الاسرة"/>
    <n v="32.583060000000003"/>
    <n v="44.037129999999998"/>
    <n v="2"/>
    <x v="162"/>
    <x v="15"/>
  </r>
  <r>
    <n v="3603087"/>
    <n v="4092810"/>
    <n v="13769"/>
    <d v="2020-09-28T00:00:00"/>
    <n v="118"/>
    <x v="9"/>
    <x v="39"/>
    <s v="Al-Hassainya"/>
    <s v="Al Amam Aon"/>
    <s v="الامام عون"/>
    <n v="32.687123488200001"/>
    <n v="44.1090922988"/>
    <n v="2"/>
    <x v="162"/>
    <x v="15"/>
  </r>
  <r>
    <n v="3603087"/>
    <n v="4093610"/>
    <n v="25957"/>
    <d v="2020-09-28T00:00:00"/>
    <n v="118"/>
    <x v="14"/>
    <x v="54"/>
    <s v="Markaz Al-Diwaniya"/>
    <s v="Al-Jazaair 1"/>
    <s v="الجزائر الاولى"/>
    <n v="31.9845082099"/>
    <n v="44.905953811899998"/>
    <n v="2"/>
    <x v="162"/>
    <x v="15"/>
  </r>
  <r>
    <n v="3603087"/>
    <n v="4093910"/>
    <n v="25069"/>
    <d v="2020-09-28T00:00:00"/>
    <n v="118"/>
    <x v="14"/>
    <x v="54"/>
    <s v="Markaz Al-Diwaniya"/>
    <s v="Al-Sadiq(2)"/>
    <s v="الصادق الثانية"/>
    <n v="31.976550975799999"/>
    <n v="44.9311598707"/>
    <n v="2"/>
    <x v="162"/>
    <x v="15"/>
  </r>
  <r>
    <n v="3603087"/>
    <n v="4096810"/>
    <n v="2045"/>
    <d v="2020-09-28T00:00:00"/>
    <n v="118"/>
    <x v="12"/>
    <x v="49"/>
    <s v="Markaz Al-Samawa"/>
    <s v="Hay 9 Nissan"/>
    <s v="حي 9 نيسان"/>
    <n v="31.308547281700001"/>
    <n v="45.3072568495"/>
    <n v="3"/>
    <x v="162"/>
    <x v="15"/>
  </r>
  <r>
    <n v="3603087"/>
    <n v="4097210"/>
    <n v="21433"/>
    <d v="2020-09-28T00:00:00"/>
    <n v="118"/>
    <x v="12"/>
    <x v="49"/>
    <s v="Markaz Al-Samawa"/>
    <s v="Al-Shuhada"/>
    <s v="حي الشهداء"/>
    <n v="31.304847132399999"/>
    <n v="45.303466217599997"/>
    <n v="1"/>
    <x v="162"/>
    <x v="15"/>
  </r>
  <r>
    <n v="3603087"/>
    <n v="4097210"/>
    <n v="21433"/>
    <d v="2020-09-28T00:00:00"/>
    <n v="118"/>
    <x v="12"/>
    <x v="49"/>
    <s v="Markaz Al-Samawa"/>
    <s v="Al-Shuhada"/>
    <s v="حي الشهداء"/>
    <n v="31.304847132399999"/>
    <n v="45.303466217599997"/>
    <n v="1"/>
    <x v="162"/>
    <x v="15"/>
  </r>
  <r>
    <n v="3603087"/>
    <n v="4116410"/>
    <n v="2060"/>
    <d v="2020-09-29T00:00:00"/>
    <n v="118"/>
    <x v="12"/>
    <x v="49"/>
    <s v="Markaz Al-Samawa"/>
    <s v="Hay Al Gharbi "/>
    <s v="حي الغربي"/>
    <n v="31.319483150700002"/>
    <n v="45.278095443700003"/>
    <n v="2"/>
    <x v="163"/>
    <x v="15"/>
  </r>
  <r>
    <n v="3603087"/>
    <n v="4120710"/>
    <n v="22786"/>
    <d v="2020-09-30T00:00:00"/>
    <n v="118"/>
    <x v="9"/>
    <x v="39"/>
    <s v="Markaz Kerbela"/>
    <s v="Al Rawdhatain"/>
    <s v="الروضتين "/>
    <n v="32.620162499999999"/>
    <n v="44.0183933514"/>
    <n v="4"/>
    <x v="164"/>
    <x v="15"/>
  </r>
  <r>
    <n v="3603087"/>
    <n v="4159610"/>
    <n v="25225"/>
    <d v="2020-10-03T00:00:00"/>
    <n v="118"/>
    <x v="10"/>
    <x v="45"/>
    <s v="Markaz Al-Zubair"/>
    <s v="Hay Alansar 1"/>
    <s v="البصرة-الزبير-حي الانصار 1"/>
    <n v="30.3636322929"/>
    <n v="47.719430615900002"/>
    <n v="1"/>
    <x v="165"/>
    <x v="16"/>
  </r>
  <r>
    <n v="3603087"/>
    <n v="4159610"/>
    <n v="25225"/>
    <d v="2020-10-03T00:00:00"/>
    <n v="118"/>
    <x v="10"/>
    <x v="45"/>
    <s v="Markaz Al-Zubair"/>
    <s v="Hay Alansar 1"/>
    <s v="البصرة-الزبير-حي الانصار 1"/>
    <n v="30.3636322929"/>
    <n v="47.719430615900002"/>
    <n v="1"/>
    <x v="165"/>
    <x v="16"/>
  </r>
  <r>
    <n v="3603087"/>
    <n v="4176310"/>
    <n v="24479"/>
    <d v="2020-10-04T00:00:00"/>
    <n v="118"/>
    <x v="10"/>
    <x v="46"/>
    <s v="Markaz Al-Basrah"/>
    <s v="Hay Al Shuhadaa"/>
    <s v="القبلة-حي الشهداء"/>
    <n v="30.450738477200002"/>
    <n v="47.807930523700001"/>
    <n v="1"/>
    <x v="166"/>
    <x v="16"/>
  </r>
  <r>
    <n v="3603087"/>
    <n v="4177110"/>
    <n v="933"/>
    <d v="2020-10-04T00:00:00"/>
    <n v="118"/>
    <x v="10"/>
    <x v="46"/>
    <s v="Markaz Al-Basrah"/>
    <s v="Hai Al-Khadhraa"/>
    <s v="حي الخضراء"/>
    <n v="30.5224816084"/>
    <n v="47.8092186461"/>
    <n v="1"/>
    <x v="166"/>
    <x v="16"/>
  </r>
  <r>
    <n v="3603087"/>
    <n v="4184110"/>
    <n v="33583"/>
    <d v="2020-10-05T00:00:00"/>
    <n v="118"/>
    <x v="5"/>
    <x v="17"/>
    <s v="Bamarni"/>
    <s v="Dhe"/>
    <s v="دهي"/>
    <n v="37.134396682899997"/>
    <n v="43.178753048600001"/>
    <n v="2"/>
    <x v="167"/>
    <x v="16"/>
  </r>
  <r>
    <n v="3603087"/>
    <n v="4188110"/>
    <n v="14085"/>
    <d v="2020-10-05T00:00:00"/>
    <n v="118"/>
    <x v="9"/>
    <x v="39"/>
    <s v="Markaz Kerbela"/>
    <s v="Al-Abasiah Al-Sharkeiah"/>
    <s v="العباسيه الشرقيه"/>
    <n v="32.608632999999998"/>
    <n v="44.033036000000003"/>
    <n v="1"/>
    <x v="167"/>
    <x v="16"/>
  </r>
  <r>
    <n v="3603087"/>
    <n v="4188110"/>
    <n v="14085"/>
    <d v="2020-10-05T00:00:00"/>
    <n v="118"/>
    <x v="9"/>
    <x v="39"/>
    <s v="Markaz Kerbela"/>
    <s v="Al-Abasiah Al-Sharkeiah"/>
    <s v="العباسيه الشرقيه"/>
    <n v="32.608632999999998"/>
    <n v="44.033036000000003"/>
    <n v="2"/>
    <x v="167"/>
    <x v="16"/>
  </r>
  <r>
    <n v="3603087"/>
    <n v="4188210"/>
    <n v="14099"/>
    <d v="2020-10-05T00:00:00"/>
    <n v="118"/>
    <x v="9"/>
    <x v="39"/>
    <s v="Markaz Kerbela"/>
    <s v="Hay al-mualmein"/>
    <s v="حي المعلمين"/>
    <n v="32.614955000000002"/>
    <n v="44.003959999999999"/>
    <n v="2"/>
    <x v="167"/>
    <x v="16"/>
  </r>
  <r>
    <n v="3603087"/>
    <n v="4189410"/>
    <n v="25344"/>
    <d v="2020-10-05T00:00:00"/>
    <n v="118"/>
    <x v="9"/>
    <x v="39"/>
    <s v="Markaz Kerbela"/>
    <s v="Hay Al-Ghadeer 4"/>
    <s v="حي الغدير4"/>
    <n v="32.604779299999997"/>
    <n v="43.9878141672"/>
    <n v="1"/>
    <x v="167"/>
    <x v="16"/>
  </r>
  <r>
    <n v="3603087"/>
    <n v="4189810"/>
    <n v="14072"/>
    <d v="2020-10-05T00:00:00"/>
    <n v="118"/>
    <x v="9"/>
    <x v="39"/>
    <s v="Markaz Kerbela"/>
    <s v="Al-Shebanat"/>
    <s v="ألشبانات "/>
    <n v="32.590609999999998"/>
    <n v="44.073480000000004"/>
    <n v="1"/>
    <x v="167"/>
    <x v="16"/>
  </r>
  <r>
    <n v="3603087"/>
    <n v="4189810"/>
    <n v="14072"/>
    <d v="2020-10-05T00:00:00"/>
    <n v="118"/>
    <x v="9"/>
    <x v="39"/>
    <s v="Markaz Kerbela"/>
    <s v="Al-Shebanat"/>
    <s v="ألشبانات "/>
    <n v="32.590609999999998"/>
    <n v="44.073480000000004"/>
    <n v="1"/>
    <x v="167"/>
    <x v="16"/>
  </r>
  <r>
    <n v="3603087"/>
    <n v="4190010"/>
    <n v="14073"/>
    <d v="2020-10-05T00:00:00"/>
    <n v="118"/>
    <x v="9"/>
    <x v="39"/>
    <s v="Markaz Kerbela"/>
    <s v="Hay al-baldya"/>
    <s v="البلديه"/>
    <n v="32.604500000000002"/>
    <n v="44.02955"/>
    <n v="1"/>
    <x v="167"/>
    <x v="16"/>
  </r>
  <r>
    <n v="3603087"/>
    <n v="4200210"/>
    <n v="9470"/>
    <d v="2020-10-06T00:00:00"/>
    <n v="118"/>
    <x v="13"/>
    <x v="51"/>
    <s v="Markaz Al-Nassriya"/>
    <s v="Al-hay al-askary"/>
    <s v="الحي العسكري "/>
    <n v="31.0569626851"/>
    <n v="46.266143804899997"/>
    <n v="4"/>
    <x v="168"/>
    <x v="16"/>
  </r>
  <r>
    <n v="3603087"/>
    <n v="4200210"/>
    <n v="9470"/>
    <d v="2020-10-06T00:00:00"/>
    <n v="118"/>
    <x v="13"/>
    <x v="51"/>
    <s v="Markaz Al-Nassriya"/>
    <s v="Al-hay al-askary"/>
    <s v="الحي العسكري "/>
    <n v="31.0569626851"/>
    <n v="46.266143804899997"/>
    <n v="9"/>
    <x v="168"/>
    <x v="16"/>
  </r>
  <r>
    <n v="3603087"/>
    <n v="4205710"/>
    <n v="8013"/>
    <d v="2020-10-06T00:00:00"/>
    <n v="118"/>
    <x v="5"/>
    <x v="19"/>
    <s v="Markaz Sumel"/>
    <s v="Marina"/>
    <s v="مرينا"/>
    <n v="36.910295444699997"/>
    <n v="42.7939173782"/>
    <n v="7"/>
    <x v="168"/>
    <x v="16"/>
  </r>
  <r>
    <n v="3603087"/>
    <n v="4213510"/>
    <n v="10301"/>
    <d v="2020-10-07T00:00:00"/>
    <n v="118"/>
    <x v="13"/>
    <x v="51"/>
    <s v="Markaz Al-Nassriya"/>
    <s v="Hay Al Fidaa"/>
    <s v="حي الفداء"/>
    <n v="31.069730013600001"/>
    <n v="46.278741981099998"/>
    <n v="6"/>
    <x v="169"/>
    <x v="16"/>
  </r>
  <r>
    <n v="3603087"/>
    <n v="4213510"/>
    <n v="10301"/>
    <d v="2020-10-07T00:00:00"/>
    <n v="118"/>
    <x v="13"/>
    <x v="51"/>
    <s v="Markaz Al-Nassriya"/>
    <s v="Hay Al Fidaa"/>
    <s v="حي الفداء"/>
    <n v="31.069730013600001"/>
    <n v="46.278741981099998"/>
    <n v="11"/>
    <x v="169"/>
    <x v="16"/>
  </r>
  <r>
    <n v="3603087"/>
    <n v="4213510"/>
    <n v="10301"/>
    <d v="2020-10-07T00:00:00"/>
    <n v="118"/>
    <x v="13"/>
    <x v="51"/>
    <s v="Markaz Al-Nassriya"/>
    <s v="Hay Al Fidaa"/>
    <s v="حي الفداء"/>
    <n v="31.069730013600001"/>
    <n v="46.278741981099998"/>
    <n v="9"/>
    <x v="169"/>
    <x v="16"/>
  </r>
  <r>
    <n v="3603087"/>
    <n v="4213510"/>
    <n v="10301"/>
    <d v="2020-10-07T00:00:00"/>
    <n v="118"/>
    <x v="13"/>
    <x v="51"/>
    <s v="Markaz Al-Nassriya"/>
    <s v="Hay Al Fidaa"/>
    <s v="حي الفداء"/>
    <n v="31.069730013600001"/>
    <n v="46.278741981099998"/>
    <n v="4"/>
    <x v="169"/>
    <x v="16"/>
  </r>
  <r>
    <n v="3603087"/>
    <n v="4225610"/>
    <n v="25229"/>
    <d v="2020-10-08T00:00:00"/>
    <n v="118"/>
    <x v="10"/>
    <x v="46"/>
    <s v="Al-Hartha"/>
    <s v="Al Harthah-Allatief-2"/>
    <s v="الهارثة-اللطيف-2"/>
    <n v="30.584495100000002"/>
    <n v="47.751093500000003"/>
    <n v="1"/>
    <x v="170"/>
    <x v="16"/>
  </r>
  <r>
    <n v="3603087"/>
    <n v="4239510"/>
    <n v="896"/>
    <d v="2020-10-09T00:00:00"/>
    <n v="118"/>
    <x v="10"/>
    <x v="46"/>
    <s v="Markaz Al-Basrah"/>
    <s v="Al-tahseeniya al-qadeema"/>
    <s v="التحسينية القديمة"/>
    <n v="30.505560899999999"/>
    <n v="47.819226100000002"/>
    <n v="1"/>
    <x v="171"/>
    <x v="16"/>
  </r>
  <r>
    <n v="3603087"/>
    <n v="4246810"/>
    <n v="24750"/>
    <d v="2020-10-10T00:00:00"/>
    <n v="118"/>
    <x v="13"/>
    <x v="51"/>
    <s v="Markaz Al-Nassriya"/>
    <s v="Hay Al Shoula 1"/>
    <s v="حي الشعله 1"/>
    <n v="31.034273341199999"/>
    <n v="46.238222611899999"/>
    <n v="3"/>
    <x v="172"/>
    <x v="16"/>
  </r>
  <r>
    <n v="3603087"/>
    <n v="4257810"/>
    <n v="7154"/>
    <d v="2020-10-11T00:00:00"/>
    <n v="118"/>
    <x v="7"/>
    <x v="62"/>
    <s v="Markaz Al-Hilla"/>
    <s v="Al-Shawi"/>
    <s v="الشاوي"/>
    <n v="32.4680207623"/>
    <n v="44.433188271600002"/>
    <n v="3"/>
    <x v="173"/>
    <x v="16"/>
  </r>
  <r>
    <n v="3603087"/>
    <n v="4257910"/>
    <n v="23948"/>
    <d v="2020-10-11T00:00:00"/>
    <n v="118"/>
    <x v="7"/>
    <x v="62"/>
    <s v="Markaz Al-Hilla"/>
    <s v="Al Hukam Al Rafdeen"/>
    <s v="الحكام والرافدين"/>
    <n v="32.494101347200001"/>
    <n v="44.429205661099999"/>
    <n v="1"/>
    <x v="173"/>
    <x v="16"/>
  </r>
  <r>
    <n v="3603087"/>
    <n v="4259910"/>
    <n v="25612"/>
    <d v="2020-10-11T00:00:00"/>
    <n v="118"/>
    <x v="7"/>
    <x v="62"/>
    <s v="Markaz Al-Hilla"/>
    <s v="Hilla-Jamaiat Al Moalmeen"/>
    <s v="جمعية المعلمين"/>
    <n v="32.47161715"/>
    <n v="44.414671839999997"/>
    <n v="2"/>
    <x v="173"/>
    <x v="16"/>
  </r>
  <r>
    <n v="3603087"/>
    <n v="4260310"/>
    <n v="7151"/>
    <d v="2020-10-11T00:00:00"/>
    <n v="118"/>
    <x v="7"/>
    <x v="62"/>
    <s v="Markaz Al-Hilla"/>
    <s v="Al-Jamiea"/>
    <s v="حي الجمعية"/>
    <n v="32.474262000000003"/>
    <n v="44.422477000000001"/>
    <n v="1"/>
    <x v="173"/>
    <x v="16"/>
  </r>
  <r>
    <n v="3603087"/>
    <n v="4271010"/>
    <n v="25430"/>
    <d v="2020-10-11T00:00:00"/>
    <n v="118"/>
    <x v="12"/>
    <x v="49"/>
    <s v="Markaz Al-Samawa"/>
    <s v="Al Zahra"/>
    <s v="الزهراء"/>
    <n v="31.349932970499999"/>
    <n v="45.292521758600003"/>
    <n v="1"/>
    <x v="173"/>
    <x v="16"/>
  </r>
  <r>
    <n v="3603087"/>
    <n v="4271010"/>
    <n v="25430"/>
    <d v="2020-10-11T00:00:00"/>
    <n v="118"/>
    <x v="12"/>
    <x v="49"/>
    <s v="Markaz Al-Samawa"/>
    <s v="Al Zahra"/>
    <s v="الزهراء"/>
    <n v="31.349932970499999"/>
    <n v="45.292521758600003"/>
    <n v="1"/>
    <x v="173"/>
    <x v="16"/>
  </r>
  <r>
    <n v="3603087"/>
    <n v="4273510"/>
    <n v="23495"/>
    <d v="2020-10-11T00:00:00"/>
    <n v="118"/>
    <x v="9"/>
    <x v="39"/>
    <s v="Markaz Kerbela"/>
    <s v="Hay Al Amil-5"/>
    <s v="حي العامل5"/>
    <n v="32.622619999999998"/>
    <n v="43.989449999999998"/>
    <n v="1"/>
    <x v="173"/>
    <x v="16"/>
  </r>
  <r>
    <n v="3603087"/>
    <n v="4278910"/>
    <n v="10286"/>
    <d v="2020-10-12T00:00:00"/>
    <n v="118"/>
    <x v="13"/>
    <x v="63"/>
    <s v="Markaz Al-Shatra"/>
    <s v="Hay al Zahraa"/>
    <s v="حي الزهراء"/>
    <n v="31.400419743299999"/>
    <n v="46.1806881535"/>
    <n v="3"/>
    <x v="174"/>
    <x v="16"/>
  </r>
  <r>
    <n v="3603087"/>
    <n v="4279010"/>
    <n v="21209"/>
    <d v="2020-10-12T00:00:00"/>
    <n v="118"/>
    <x v="13"/>
    <x v="63"/>
    <s v="Markaz Al-Shatra"/>
    <s v="Al Shomali"/>
    <s v="الشوملي"/>
    <n v="31.415689718399999"/>
    <n v="46.163976839100002"/>
    <n v="1"/>
    <x v="174"/>
    <x v="16"/>
  </r>
  <r>
    <n v="3603087"/>
    <n v="4279110"/>
    <n v="22344"/>
    <d v="2020-10-12T00:00:00"/>
    <n v="118"/>
    <x v="13"/>
    <x v="51"/>
    <s v="Markaz Al-Nassriya"/>
    <s v="Share Eshreen"/>
    <s v="شارع عشرين"/>
    <n v="31.048519000500001"/>
    <n v="46.257282930099997"/>
    <n v="2"/>
    <x v="174"/>
    <x v="16"/>
  </r>
  <r>
    <n v="3603087"/>
    <n v="4279110"/>
    <n v="22344"/>
    <d v="2020-10-12T00:00:00"/>
    <n v="118"/>
    <x v="13"/>
    <x v="51"/>
    <s v="Markaz Al-Nassriya"/>
    <s v="Share Eshreen"/>
    <s v="شارع عشرين"/>
    <n v="31.048519000500001"/>
    <n v="46.257282930099997"/>
    <n v="3"/>
    <x v="174"/>
    <x v="16"/>
  </r>
  <r>
    <n v="3603087"/>
    <n v="4279110"/>
    <n v="22344"/>
    <d v="2020-10-12T00:00:00"/>
    <n v="118"/>
    <x v="13"/>
    <x v="51"/>
    <s v="Markaz Al-Nassriya"/>
    <s v="Share Eshreen"/>
    <s v="شارع عشرين"/>
    <n v="31.048519000500001"/>
    <n v="46.257282930099997"/>
    <n v="2"/>
    <x v="174"/>
    <x v="16"/>
  </r>
  <r>
    <n v="3603087"/>
    <n v="4279610"/>
    <n v="9822"/>
    <d v="2020-10-12T00:00:00"/>
    <n v="118"/>
    <x v="13"/>
    <x v="63"/>
    <s v="Markaz Al-Shatra"/>
    <s v="Al-hawi"/>
    <s v="حي الحاوي"/>
    <n v="31.403907212699998"/>
    <n v="46.175491096099996"/>
    <n v="1"/>
    <x v="174"/>
    <x v="16"/>
  </r>
  <r>
    <n v="3603087"/>
    <n v="4279610"/>
    <n v="9822"/>
    <d v="2020-10-12T00:00:00"/>
    <n v="118"/>
    <x v="13"/>
    <x v="63"/>
    <s v="Markaz Al-Shatra"/>
    <s v="Al-hawi"/>
    <s v="حي الحاوي"/>
    <n v="31.403907212699998"/>
    <n v="46.175491096099996"/>
    <n v="1"/>
    <x v="174"/>
    <x v="16"/>
  </r>
  <r>
    <n v="3603087"/>
    <n v="4292210"/>
    <n v="33809"/>
    <d v="2020-10-13T00:00:00"/>
    <n v="118"/>
    <x v="13"/>
    <x v="52"/>
    <s v="Akaika"/>
    <s v="Hay Al-Askery"/>
    <s v="حي العسكري"/>
    <n v="30.914428999999998"/>
    <n v="46.47878"/>
    <n v="5"/>
    <x v="175"/>
    <x v="16"/>
  </r>
  <r>
    <n v="3603087"/>
    <n v="4292410"/>
    <n v="33810"/>
    <d v="2020-10-13T00:00:00"/>
    <n v="118"/>
    <x v="13"/>
    <x v="52"/>
    <s v="Garmat Beni Said"/>
    <s v="Al-Hadhar"/>
    <s v="الحضر"/>
    <n v="30.880875"/>
    <n v="46.576391999999998"/>
    <n v="2"/>
    <x v="175"/>
    <x v="16"/>
  </r>
  <r>
    <n v="3603087"/>
    <n v="4292410"/>
    <n v="33810"/>
    <d v="2020-10-13T00:00:00"/>
    <n v="118"/>
    <x v="13"/>
    <x v="52"/>
    <s v="Garmat Beni Said"/>
    <s v="Al-Hadhar"/>
    <s v="الحضر"/>
    <n v="30.880875"/>
    <n v="46.576391999999998"/>
    <n v="5"/>
    <x v="175"/>
    <x v="16"/>
  </r>
  <r>
    <n v="3603087"/>
    <n v="4292510"/>
    <n v="33811"/>
    <d v="2020-10-13T00:00:00"/>
    <n v="118"/>
    <x v="13"/>
    <x v="52"/>
    <s v="Garmat Beni Said"/>
    <s v="Hay Al-Askery"/>
    <s v="حي العسكري"/>
    <n v="30.882387999999999"/>
    <n v="46.568722000000001"/>
    <n v="10"/>
    <x v="175"/>
    <x v="16"/>
  </r>
  <r>
    <n v="3603087"/>
    <n v="4292510"/>
    <n v="33811"/>
    <d v="2020-10-13T00:00:00"/>
    <n v="118"/>
    <x v="13"/>
    <x v="52"/>
    <s v="Garmat Beni Said"/>
    <s v="Hay Al-Askery"/>
    <s v="حي العسكري"/>
    <n v="30.882387999999999"/>
    <n v="46.568722000000001"/>
    <n v="5"/>
    <x v="175"/>
    <x v="16"/>
  </r>
  <r>
    <n v="3603087"/>
    <n v="4292510"/>
    <n v="33811"/>
    <d v="2020-10-13T00:00:00"/>
    <n v="118"/>
    <x v="13"/>
    <x v="52"/>
    <s v="Garmat Beni Said"/>
    <s v="Hay Al-Askery"/>
    <s v="حي العسكري"/>
    <n v="30.882387999999999"/>
    <n v="46.568722000000001"/>
    <n v="10"/>
    <x v="175"/>
    <x v="16"/>
  </r>
  <r>
    <n v="3603087"/>
    <n v="4292710"/>
    <n v="9258"/>
    <d v="2020-10-13T00:00:00"/>
    <n v="118"/>
    <x v="13"/>
    <x v="52"/>
    <s v="Markaz Suq Al-Shoyokh"/>
    <s v="Hey al-zahraa"/>
    <s v="حي الزهراء"/>
    <n v="30.901869618300001"/>
    <n v="46.458244977299998"/>
    <n v="2"/>
    <x v="175"/>
    <x v="16"/>
  </r>
  <r>
    <n v="3603087"/>
    <n v="4292710"/>
    <n v="9258"/>
    <d v="2020-10-13T00:00:00"/>
    <n v="118"/>
    <x v="13"/>
    <x v="52"/>
    <s v="Markaz Suq Al-Shoyokh"/>
    <s v="Hey al-zahraa"/>
    <s v="حي الزهراء"/>
    <n v="30.901869618300001"/>
    <n v="46.458244977299998"/>
    <n v="4"/>
    <x v="175"/>
    <x v="16"/>
  </r>
  <r>
    <n v="3603087"/>
    <n v="4292710"/>
    <n v="9258"/>
    <d v="2020-10-13T00:00:00"/>
    <n v="118"/>
    <x v="13"/>
    <x v="52"/>
    <s v="Markaz Suq Al-Shoyokh"/>
    <s v="Hey al-zahraa"/>
    <s v="حي الزهراء"/>
    <n v="30.901869618300001"/>
    <n v="46.458244977299998"/>
    <n v="4"/>
    <x v="175"/>
    <x v="16"/>
  </r>
  <r>
    <n v="3603087"/>
    <n v="4294710"/>
    <n v="19976"/>
    <d v="2020-10-13T00:00:00"/>
    <n v="118"/>
    <x v="16"/>
    <x v="64"/>
    <s v="Markaz Al-Najaf"/>
    <s v="Aljadidah althalthah"/>
    <s v="الجديدة الثالثة"/>
    <n v="31.989874968799999"/>
    <n v="44.332541629600001"/>
    <n v="1"/>
    <x v="175"/>
    <x v="16"/>
  </r>
  <r>
    <n v="3603087"/>
    <n v="4296410"/>
    <n v="27228"/>
    <d v="2020-10-13T00:00:00"/>
    <n v="118"/>
    <x v="12"/>
    <x v="60"/>
    <s v="Al-Warka"/>
    <s v="Al Warkaa-Hay Al Zahra"/>
    <s v="حي الزهراء-الوركاء"/>
    <n v="31.461165896600001"/>
    <n v="45.2855598911"/>
    <n v="2"/>
    <x v="175"/>
    <x v="16"/>
  </r>
  <r>
    <n v="3603087"/>
    <n v="4296610"/>
    <n v="1787"/>
    <d v="2020-10-13T00:00:00"/>
    <n v="118"/>
    <x v="12"/>
    <x v="60"/>
    <s v="Al-Warka"/>
    <s v="Hay al-askary"/>
    <s v="حي العسكري"/>
    <n v="31.461714114999999"/>
    <n v="45.293687554100003"/>
    <n v="2"/>
    <x v="175"/>
    <x v="16"/>
  </r>
  <r>
    <n v="3603087"/>
    <n v="4296610"/>
    <n v="1787"/>
    <d v="2020-10-13T00:00:00"/>
    <n v="118"/>
    <x v="12"/>
    <x v="60"/>
    <s v="Al-Warka"/>
    <s v="Hay al-askary"/>
    <s v="حي العسكري"/>
    <n v="31.461714114999999"/>
    <n v="45.293687554100003"/>
    <n v="3"/>
    <x v="175"/>
    <x v="16"/>
  </r>
  <r>
    <n v="3603087"/>
    <n v="4317210"/>
    <n v="3613"/>
    <d v="2020-10-14T00:00:00"/>
    <n v="118"/>
    <x v="6"/>
    <x v="22"/>
    <s v="Markaz Dokan"/>
    <s v="Qamchugha"/>
    <s v="قمجوغة"/>
    <n v="35.9077476"/>
    <n v="44.979655299999997"/>
    <n v="2"/>
    <x v="176"/>
    <x v="16"/>
  </r>
  <r>
    <n v="3603087"/>
    <n v="4324910"/>
    <n v="23905"/>
    <d v="2020-10-14T00:00:00"/>
    <n v="118"/>
    <x v="5"/>
    <x v="18"/>
    <s v="Markaz Dahuk"/>
    <s v="Naor"/>
    <s v="ناعور"/>
    <n v="36.858554199899999"/>
    <n v="43.012529631600003"/>
    <n v="3"/>
    <x v="176"/>
    <x v="16"/>
  </r>
  <r>
    <n v="3603087"/>
    <n v="4335910"/>
    <n v="25358"/>
    <d v="2020-10-15T00:00:00"/>
    <n v="118"/>
    <x v="9"/>
    <x v="39"/>
    <s v="Markaz Kerbela"/>
    <s v="Al Salam-1"/>
    <s v="السلام1"/>
    <n v="32.5876564"/>
    <n v="44.000717458399997"/>
    <n v="1"/>
    <x v="177"/>
    <x v="16"/>
  </r>
  <r>
    <n v="3603087"/>
    <n v="4335910"/>
    <n v="25358"/>
    <d v="2020-10-15T00:00:00"/>
    <n v="118"/>
    <x v="9"/>
    <x v="39"/>
    <s v="Markaz Kerbela"/>
    <s v="Al Salam-1"/>
    <s v="السلام1"/>
    <n v="32.5876564"/>
    <n v="44.000717458399997"/>
    <n v="2"/>
    <x v="177"/>
    <x v="16"/>
  </r>
  <r>
    <n v="3603087"/>
    <n v="4336010"/>
    <n v="25359"/>
    <d v="2020-10-15T00:00:00"/>
    <n v="118"/>
    <x v="9"/>
    <x v="39"/>
    <s v="Markaz Kerbela"/>
    <s v="Al Salam-2"/>
    <s v="السلام 2"/>
    <n v="32.585974399999998"/>
    <n v="43.989406907599999"/>
    <n v="1"/>
    <x v="177"/>
    <x v="16"/>
  </r>
  <r>
    <n v="3603087"/>
    <n v="4337010"/>
    <n v="27265"/>
    <d v="2020-10-15T00:00:00"/>
    <n v="118"/>
    <x v="9"/>
    <x v="39"/>
    <s v="Markaz Kerbela"/>
    <s v="Shuihadaa Al Amam Ali"/>
    <s v="شهداء الامام علي 2"/>
    <n v="32.5719858"/>
    <n v="44.021081199999998"/>
    <n v="1"/>
    <x v="177"/>
    <x v="16"/>
  </r>
  <r>
    <n v="3603087"/>
    <n v="4370210"/>
    <n v="28414"/>
    <d v="2020-10-17T00:00:00"/>
    <n v="118"/>
    <x v="6"/>
    <x v="27"/>
    <s v="Markaz Sulaymaniya"/>
    <s v="bekas"/>
    <s v="بيكس"/>
    <n v="35.592985499999998"/>
    <n v="45.399720500000001"/>
    <n v="5"/>
    <x v="178"/>
    <x v="16"/>
  </r>
  <r>
    <n v="3603087"/>
    <n v="4370310"/>
    <n v="23718"/>
    <d v="2020-10-17T00:00:00"/>
    <n v="118"/>
    <x v="6"/>
    <x v="27"/>
    <s v="Markaz Sulaymaniya"/>
    <s v="Haware Shar"/>
    <s v="هوارى شار"/>
    <n v="35.6151658"/>
    <n v="45.414519599999998"/>
    <n v="3"/>
    <x v="178"/>
    <x v="16"/>
  </r>
  <r>
    <n v="3603087"/>
    <n v="4371710"/>
    <n v="32003"/>
    <d v="2020-10-17T00:00:00"/>
    <n v="118"/>
    <x v="6"/>
    <x v="27"/>
    <s v="Markaz Sulaymaniya"/>
    <s v="Bakhtawary"/>
    <s v="بختةواري"/>
    <n v="35.597186100000002"/>
    <n v="45.407039500000003"/>
    <n v="3"/>
    <x v="178"/>
    <x v="16"/>
  </r>
  <r>
    <n v="3603087"/>
    <n v="4391010"/>
    <n v="10263"/>
    <d v="2020-10-19T00:00:00"/>
    <n v="118"/>
    <x v="13"/>
    <x v="51"/>
    <s v="Markaz Al-Nassriya"/>
    <s v="Sadir City"/>
    <s v="حي مدينة الصدر"/>
    <n v="31.0802066016"/>
    <n v="46.235693895300003"/>
    <n v="5"/>
    <x v="179"/>
    <x v="16"/>
  </r>
  <r>
    <n v="3603087"/>
    <n v="4391010"/>
    <n v="10263"/>
    <d v="2020-10-19T00:00:00"/>
    <n v="118"/>
    <x v="13"/>
    <x v="51"/>
    <s v="Markaz Al-Nassriya"/>
    <s v="Sadir City"/>
    <s v="حي مدينة الصدر"/>
    <n v="31.0802066016"/>
    <n v="46.235693895300003"/>
    <n v="15"/>
    <x v="179"/>
    <x v="16"/>
  </r>
  <r>
    <n v="3603087"/>
    <n v="4391010"/>
    <n v="10263"/>
    <d v="2020-10-19T00:00:00"/>
    <n v="118"/>
    <x v="13"/>
    <x v="51"/>
    <s v="Markaz Al-Nassriya"/>
    <s v="Sadir City"/>
    <s v="حي مدينة الصدر"/>
    <n v="31.0802066016"/>
    <n v="46.235693895300003"/>
    <n v="10"/>
    <x v="179"/>
    <x v="16"/>
  </r>
  <r>
    <n v="3603087"/>
    <n v="4391110"/>
    <n v="23685"/>
    <d v="2020-10-19T00:00:00"/>
    <n v="118"/>
    <x v="13"/>
    <x v="51"/>
    <s v="Markaz Al-Nassriya"/>
    <s v="Um Al Dood"/>
    <s v="ام الدود"/>
    <n v="31.087265559999999"/>
    <n v="46.241235476500002"/>
    <n v="3"/>
    <x v="179"/>
    <x v="16"/>
  </r>
  <r>
    <n v="3603087"/>
    <n v="4391110"/>
    <n v="23685"/>
    <d v="2020-10-19T00:00:00"/>
    <n v="118"/>
    <x v="13"/>
    <x v="51"/>
    <s v="Markaz Al-Nassriya"/>
    <s v="Um Al Dood"/>
    <s v="ام الدود"/>
    <n v="31.087265559999999"/>
    <n v="46.241235476500002"/>
    <n v="3"/>
    <x v="179"/>
    <x v="16"/>
  </r>
  <r>
    <n v="3603087"/>
    <n v="4391110"/>
    <n v="23685"/>
    <d v="2020-10-19T00:00:00"/>
    <n v="118"/>
    <x v="13"/>
    <x v="51"/>
    <s v="Markaz Al-Nassriya"/>
    <s v="Um Al Dood"/>
    <s v="ام الدود"/>
    <n v="31.087265559999999"/>
    <n v="46.241235476500002"/>
    <n v="6"/>
    <x v="179"/>
    <x v="16"/>
  </r>
  <r>
    <n v="3603087"/>
    <n v="4391110"/>
    <n v="23685"/>
    <d v="2020-10-19T00:00:00"/>
    <n v="118"/>
    <x v="13"/>
    <x v="51"/>
    <s v="Markaz Al-Nassriya"/>
    <s v="Um Al Dood"/>
    <s v="ام الدود"/>
    <n v="31.087265559999999"/>
    <n v="46.241235476500002"/>
    <n v="4"/>
    <x v="179"/>
    <x v="16"/>
  </r>
  <r>
    <n v="3603087"/>
    <n v="4391210"/>
    <n v="25533"/>
    <d v="2020-10-19T00:00:00"/>
    <n v="118"/>
    <x v="13"/>
    <x v="51"/>
    <s v="Markaz Al-Nassriya"/>
    <s v="Nassriya-Hey 400"/>
    <s v="حي 400"/>
    <n v="31.080862144499999"/>
    <n v="46.240087203599998"/>
    <n v="31"/>
    <x v="179"/>
    <x v="16"/>
  </r>
  <r>
    <n v="3603087"/>
    <n v="4391210"/>
    <n v="25533"/>
    <d v="2020-10-19T00:00:00"/>
    <n v="118"/>
    <x v="13"/>
    <x v="51"/>
    <s v="Markaz Al-Nassriya"/>
    <s v="Nassriya-Hey 400"/>
    <s v="حي 400"/>
    <n v="31.080862144499999"/>
    <n v="46.240087203599998"/>
    <n v="27"/>
    <x v="179"/>
    <x v="16"/>
  </r>
  <r>
    <n v="3603087"/>
    <n v="4391210"/>
    <n v="25533"/>
    <d v="2020-10-19T00:00:00"/>
    <n v="118"/>
    <x v="13"/>
    <x v="51"/>
    <s v="Markaz Al-Nassriya"/>
    <s v="Nassriya-Hey 400"/>
    <s v="حي 400"/>
    <n v="31.080862144499999"/>
    <n v="46.240087203599998"/>
    <n v="11"/>
    <x v="179"/>
    <x v="16"/>
  </r>
  <r>
    <n v="3603087"/>
    <n v="4391210"/>
    <n v="25533"/>
    <d v="2020-10-19T00:00:00"/>
    <n v="118"/>
    <x v="13"/>
    <x v="51"/>
    <s v="Markaz Al-Nassriya"/>
    <s v="Nassriya-Hey 400"/>
    <s v="حي 400"/>
    <n v="31.080862144499999"/>
    <n v="46.240087203599998"/>
    <n v="7"/>
    <x v="179"/>
    <x v="16"/>
  </r>
  <r>
    <n v="3603087"/>
    <n v="4404010"/>
    <n v="29582"/>
    <d v="2020-10-19T00:00:00"/>
    <n v="118"/>
    <x v="7"/>
    <x v="28"/>
    <s v="Markaz Al-Musayab"/>
    <s v="Hay Al Moatnen 1"/>
    <s v="حي المواطنين 1"/>
    <n v="32.788030717700003"/>
    <n v="44.267977281199997"/>
    <n v="2"/>
    <x v="179"/>
    <x v="16"/>
  </r>
  <r>
    <n v="3603087"/>
    <n v="4405810"/>
    <n v="2071"/>
    <d v="2020-10-19T00:00:00"/>
    <n v="118"/>
    <x v="12"/>
    <x v="49"/>
    <s v="Markaz Al-Samawa"/>
    <s v="Hay Alnadhem"/>
    <s v="حي الناظم"/>
    <n v="31.323369461999999"/>
    <n v="45.294618448199998"/>
    <n v="2"/>
    <x v="179"/>
    <x v="16"/>
  </r>
  <r>
    <n v="3603087"/>
    <n v="4428510"/>
    <n v="25782"/>
    <d v="2020-10-20T00:00:00"/>
    <n v="118"/>
    <x v="9"/>
    <x v="39"/>
    <s v="Markaz Kerbela"/>
    <s v="Al thawra 2"/>
    <s v="الثورة2"/>
    <n v="32.634111216100003"/>
    <n v="43.991851296299998"/>
    <n v="2"/>
    <x v="180"/>
    <x v="16"/>
  </r>
  <r>
    <n v="3603087"/>
    <n v="4433910"/>
    <n v="24198"/>
    <d v="2020-10-21T00:00:00"/>
    <n v="118"/>
    <x v="9"/>
    <x v="38"/>
    <s v="Markaz Al-Hindiya"/>
    <s v="Al Jamyah"/>
    <s v="الجمعية "/>
    <n v="32.555113314899998"/>
    <n v="44.223213121500002"/>
    <n v="1"/>
    <x v="181"/>
    <x v="16"/>
  </r>
  <r>
    <n v="3603087"/>
    <n v="4435210"/>
    <n v="25437"/>
    <d v="2020-10-21T00:00:00"/>
    <n v="118"/>
    <x v="13"/>
    <x v="52"/>
    <s v="Markaz Suq Al-Shoyokh"/>
    <s v="Al Shumokh"/>
    <s v="الشموخ"/>
    <n v="30.888556274700001"/>
    <n v="46.450200042200002"/>
    <n v="3"/>
    <x v="181"/>
    <x v="16"/>
  </r>
  <r>
    <n v="3603087"/>
    <n v="4435210"/>
    <n v="25437"/>
    <d v="2020-10-21T00:00:00"/>
    <n v="118"/>
    <x v="13"/>
    <x v="52"/>
    <s v="Markaz Suq Al-Shoyokh"/>
    <s v="Al Shumokh"/>
    <s v="الشموخ"/>
    <n v="30.888556274700001"/>
    <n v="46.450200042200002"/>
    <n v="4"/>
    <x v="181"/>
    <x v="16"/>
  </r>
  <r>
    <n v="3603087"/>
    <n v="4435210"/>
    <n v="25437"/>
    <d v="2020-10-21T00:00:00"/>
    <n v="118"/>
    <x v="13"/>
    <x v="52"/>
    <s v="Markaz Suq Al-Shoyokh"/>
    <s v="Al Shumokh"/>
    <s v="الشموخ"/>
    <n v="30.888556274700001"/>
    <n v="46.450200042200002"/>
    <n v="5"/>
    <x v="181"/>
    <x v="16"/>
  </r>
  <r>
    <n v="3603087"/>
    <n v="4435310"/>
    <n v="25436"/>
    <d v="2020-10-21T00:00:00"/>
    <n v="118"/>
    <x v="13"/>
    <x v="52"/>
    <s v="Markaz Suq Al-Shoyokh"/>
    <s v="Al Kibla"/>
    <s v="القبله"/>
    <n v="30.906636502200001"/>
    <n v="46.445979934699999"/>
    <n v="1"/>
    <x v="181"/>
    <x v="16"/>
  </r>
  <r>
    <n v="3603087"/>
    <n v="4435310"/>
    <n v="25436"/>
    <d v="2020-10-21T00:00:00"/>
    <n v="118"/>
    <x v="13"/>
    <x v="52"/>
    <s v="Markaz Suq Al-Shoyokh"/>
    <s v="Al Kibla"/>
    <s v="القبله"/>
    <n v="30.906636502200001"/>
    <n v="46.445979934699999"/>
    <n v="10"/>
    <x v="181"/>
    <x v="16"/>
  </r>
  <r>
    <n v="3603087"/>
    <n v="4435310"/>
    <n v="25436"/>
    <d v="2020-10-21T00:00:00"/>
    <n v="118"/>
    <x v="13"/>
    <x v="52"/>
    <s v="Markaz Suq Al-Shoyokh"/>
    <s v="Al Kibla"/>
    <s v="القبله"/>
    <n v="30.906636502200001"/>
    <n v="46.445979934699999"/>
    <n v="5"/>
    <x v="181"/>
    <x v="16"/>
  </r>
  <r>
    <n v="3603087"/>
    <n v="4435310"/>
    <n v="25436"/>
    <d v="2020-10-21T00:00:00"/>
    <n v="118"/>
    <x v="13"/>
    <x v="52"/>
    <s v="Markaz Suq Al-Shoyokh"/>
    <s v="Al Kibla"/>
    <s v="القبله"/>
    <n v="30.906636502200001"/>
    <n v="46.445979934699999"/>
    <n v="3"/>
    <x v="181"/>
    <x v="16"/>
  </r>
  <r>
    <n v="3603087"/>
    <n v="4435410"/>
    <n v="9328"/>
    <d v="2020-10-21T00:00:00"/>
    <n v="118"/>
    <x v="13"/>
    <x v="52"/>
    <s v="Markaz Suq Al-Shoyokh"/>
    <s v="Al-hey Al-Askarey"/>
    <s v="حي العسكري"/>
    <n v="30.9011745066"/>
    <n v="46.449637276099999"/>
    <n v="2"/>
    <x v="181"/>
    <x v="16"/>
  </r>
  <r>
    <n v="3603087"/>
    <n v="4435410"/>
    <n v="9328"/>
    <d v="2020-10-21T00:00:00"/>
    <n v="118"/>
    <x v="13"/>
    <x v="52"/>
    <s v="Markaz Suq Al-Shoyokh"/>
    <s v="Al-hey Al-Askarey"/>
    <s v="حي العسكري"/>
    <n v="30.9011745066"/>
    <n v="46.449637276099999"/>
    <n v="5"/>
    <x v="181"/>
    <x v="16"/>
  </r>
  <r>
    <n v="3603087"/>
    <n v="4435610"/>
    <n v="24721"/>
    <d v="2020-10-21T00:00:00"/>
    <n v="118"/>
    <x v="13"/>
    <x v="52"/>
    <s v="Al-Fadhliya"/>
    <s v="Al Barid Street"/>
    <s v="شارع البريد"/>
    <n v="30.956201633799999"/>
    <n v="46.359501579899998"/>
    <n v="5"/>
    <x v="181"/>
    <x v="16"/>
  </r>
  <r>
    <n v="3603087"/>
    <n v="4435610"/>
    <n v="24721"/>
    <d v="2020-10-21T00:00:00"/>
    <n v="118"/>
    <x v="13"/>
    <x v="52"/>
    <s v="Al-Fadhliya"/>
    <s v="Al Barid Street"/>
    <s v="شارع البريد"/>
    <n v="30.956201633799999"/>
    <n v="46.359501579899998"/>
    <n v="2"/>
    <x v="181"/>
    <x v="16"/>
  </r>
  <r>
    <n v="3603087"/>
    <n v="4436010"/>
    <n v="34161"/>
    <d v="2020-10-21T00:00:00"/>
    <n v="118"/>
    <x v="13"/>
    <x v="52"/>
    <s v="Markaz Suq Al-Shoyokh"/>
    <s v="Um Al-Banin"/>
    <s v="ام البنين"/>
    <n v="30.881346000000001"/>
    <n v="46.542794000000001"/>
    <n v="4"/>
    <x v="181"/>
    <x v="16"/>
  </r>
  <r>
    <n v="3603087"/>
    <n v="4436010"/>
    <n v="34161"/>
    <d v="2020-10-21T00:00:00"/>
    <n v="118"/>
    <x v="13"/>
    <x v="52"/>
    <s v="Markaz Suq Al-Shoyokh"/>
    <s v="Um Al-Banin"/>
    <s v="ام البنين"/>
    <n v="30.881346000000001"/>
    <n v="46.542794000000001"/>
    <n v="1"/>
    <x v="181"/>
    <x v="16"/>
  </r>
  <r>
    <n v="3603087"/>
    <n v="4436010"/>
    <n v="34161"/>
    <d v="2020-10-21T00:00:00"/>
    <n v="118"/>
    <x v="13"/>
    <x v="52"/>
    <s v="Markaz Suq Al-Shoyokh"/>
    <s v="Um Al-Banin"/>
    <s v="ام البنين"/>
    <n v="30.881346000000001"/>
    <n v="46.542794000000001"/>
    <n v="5"/>
    <x v="181"/>
    <x v="16"/>
  </r>
  <r>
    <n v="3603087"/>
    <n v="4436110"/>
    <n v="9332"/>
    <d v="2020-10-21T00:00:00"/>
    <n v="118"/>
    <x v="13"/>
    <x v="52"/>
    <s v="Markaz Suq Al-Shoyokh"/>
    <s v="Al-Shuhadaa"/>
    <s v="حي الشهداء"/>
    <n v="30.879031632699999"/>
    <n v="46.464224314600003"/>
    <n v="4"/>
    <x v="181"/>
    <x v="16"/>
  </r>
  <r>
    <n v="3603087"/>
    <n v="4436110"/>
    <n v="9332"/>
    <d v="2020-10-21T00:00:00"/>
    <n v="118"/>
    <x v="13"/>
    <x v="52"/>
    <s v="Markaz Suq Al-Shoyokh"/>
    <s v="Al-Shuhadaa"/>
    <s v="حي الشهداء"/>
    <n v="30.879031632699999"/>
    <n v="46.464224314600003"/>
    <n v="5"/>
    <x v="181"/>
    <x v="16"/>
  </r>
  <r>
    <n v="3603087"/>
    <n v="4436210"/>
    <n v="9206"/>
    <d v="2020-10-21T00:00:00"/>
    <n v="118"/>
    <x v="13"/>
    <x v="52"/>
    <s v="Markaz Suq Al-Shoyokh"/>
    <s v="Al Esmaelya 2"/>
    <s v="الاسماعيليه 2"/>
    <n v="30.883621789100001"/>
    <n v="46.468149586599999"/>
    <n v="3"/>
    <x v="181"/>
    <x v="16"/>
  </r>
  <r>
    <n v="3603087"/>
    <n v="4442110"/>
    <n v="1296"/>
    <d v="2020-10-21T00:00:00"/>
    <n v="118"/>
    <x v="10"/>
    <x v="46"/>
    <s v="Markaz Al-Basrah"/>
    <s v="Al Tameemiya"/>
    <s v="البصرة-التميمية"/>
    <n v="30.524280854600001"/>
    <n v="47.8274366323"/>
    <n v="1"/>
    <x v="181"/>
    <x v="16"/>
  </r>
  <r>
    <n v="3603087"/>
    <n v="4442110"/>
    <n v="1296"/>
    <d v="2020-10-21T00:00:00"/>
    <n v="118"/>
    <x v="10"/>
    <x v="46"/>
    <s v="Markaz Al-Basrah"/>
    <s v="Al Tameemiya"/>
    <s v="البصرة-التميمية"/>
    <n v="30.524280854600001"/>
    <n v="47.8274366323"/>
    <n v="1"/>
    <x v="181"/>
    <x v="16"/>
  </r>
  <r>
    <n v="3603087"/>
    <n v="4442110"/>
    <n v="1296"/>
    <d v="2020-10-21T00:00:00"/>
    <n v="118"/>
    <x v="10"/>
    <x v="46"/>
    <s v="Markaz Al-Basrah"/>
    <s v="Al Tameemiya"/>
    <s v="البصرة-التميمية"/>
    <n v="30.524280854600001"/>
    <n v="47.8274366323"/>
    <n v="1"/>
    <x v="181"/>
    <x v="16"/>
  </r>
  <r>
    <n v="3603087"/>
    <n v="4442110"/>
    <n v="1296"/>
    <d v="2020-10-21T00:00:00"/>
    <n v="118"/>
    <x v="10"/>
    <x v="46"/>
    <s v="Markaz Al-Basrah"/>
    <s v="Al Tameemiya"/>
    <s v="البصرة-التميمية"/>
    <n v="30.524280854600001"/>
    <n v="47.8274366323"/>
    <n v="1"/>
    <x v="181"/>
    <x v="16"/>
  </r>
  <r>
    <n v="3603087"/>
    <n v="4448910"/>
    <n v="9728"/>
    <d v="2020-10-22T00:00:00"/>
    <n v="118"/>
    <x v="13"/>
    <x v="51"/>
    <s v="Markaz Al-Nassriya"/>
    <s v="Al Dhubat"/>
    <s v="حي الضباط"/>
    <n v="31.038316374200001"/>
    <n v="46.253982172199997"/>
    <n v="5"/>
    <x v="182"/>
    <x v="16"/>
  </r>
  <r>
    <n v="3603087"/>
    <n v="4449010"/>
    <n v="10281"/>
    <d v="2020-10-22T00:00:00"/>
    <n v="118"/>
    <x v="13"/>
    <x v="51"/>
    <s v="Markaz Al-Nassriya"/>
    <s v="Al Shumokh"/>
    <s v="حي الشموخ"/>
    <n v="31.029471706599999"/>
    <n v="46.244121658399997"/>
    <n v="4"/>
    <x v="182"/>
    <x v="16"/>
  </r>
  <r>
    <n v="3603087"/>
    <n v="4449010"/>
    <n v="10281"/>
    <d v="2020-10-22T00:00:00"/>
    <n v="118"/>
    <x v="13"/>
    <x v="51"/>
    <s v="Markaz Al-Nassriya"/>
    <s v="Al Shumokh"/>
    <s v="حي الشموخ"/>
    <n v="31.029471706599999"/>
    <n v="46.244121658399997"/>
    <n v="1"/>
    <x v="182"/>
    <x v="16"/>
  </r>
  <r>
    <n v="3603087"/>
    <n v="4449010"/>
    <n v="10281"/>
    <d v="2020-10-22T00:00:00"/>
    <n v="118"/>
    <x v="13"/>
    <x v="51"/>
    <s v="Markaz Al-Nassriya"/>
    <s v="Al Shumokh"/>
    <s v="حي الشموخ"/>
    <n v="31.029471706599999"/>
    <n v="46.244121658399997"/>
    <n v="4"/>
    <x v="182"/>
    <x v="16"/>
  </r>
  <r>
    <n v="3603087"/>
    <n v="4449110"/>
    <n v="10272"/>
    <d v="2020-10-22T00:00:00"/>
    <n v="118"/>
    <x v="13"/>
    <x v="51"/>
    <s v="Markaz Al-Nassriya"/>
    <s v="Al Shoula"/>
    <s v="الشعلة"/>
    <n v="31.034963944600001"/>
    <n v="46.242300951700003"/>
    <n v="3"/>
    <x v="182"/>
    <x v="16"/>
  </r>
  <r>
    <n v="3603087"/>
    <n v="4449210"/>
    <n v="10253"/>
    <d v="2020-10-22T00:00:00"/>
    <n v="118"/>
    <x v="13"/>
    <x v="51"/>
    <s v="Markaz Al-Nassriya"/>
    <s v="Baghdad Street"/>
    <s v="شارع بغداد"/>
    <n v="31.038477412900001"/>
    <n v="46.2356561609"/>
    <n v="2"/>
    <x v="182"/>
    <x v="16"/>
  </r>
  <r>
    <n v="3603087"/>
    <n v="4449210"/>
    <n v="10253"/>
    <d v="2020-10-22T00:00:00"/>
    <n v="118"/>
    <x v="13"/>
    <x v="51"/>
    <s v="Markaz Al-Nassriya"/>
    <s v="Baghdad Street"/>
    <s v="شارع بغداد"/>
    <n v="31.038477412900001"/>
    <n v="46.2356561609"/>
    <n v="5"/>
    <x v="182"/>
    <x v="16"/>
  </r>
  <r>
    <n v="3603087"/>
    <n v="4449310"/>
    <n v="33812"/>
    <d v="2020-10-22T00:00:00"/>
    <n v="118"/>
    <x v="13"/>
    <x v="51"/>
    <s v="Al-Battha'a"/>
    <s v="Hay Al-Zahraa"/>
    <s v="حي الزهراء"/>
    <n v="31.115110000000001"/>
    <n v="45.889899999999997"/>
    <n v="2"/>
    <x v="182"/>
    <x v="16"/>
  </r>
  <r>
    <n v="3603087"/>
    <n v="4449310"/>
    <n v="33812"/>
    <d v="2020-10-22T00:00:00"/>
    <n v="118"/>
    <x v="13"/>
    <x v="51"/>
    <s v="Al-Battha'a"/>
    <s v="Hay Al-Zahraa"/>
    <s v="حي الزهراء"/>
    <n v="31.115110000000001"/>
    <n v="45.889899999999997"/>
    <n v="4"/>
    <x v="182"/>
    <x v="16"/>
  </r>
  <r>
    <n v="3603087"/>
    <n v="4449310"/>
    <n v="33812"/>
    <d v="2020-10-22T00:00:00"/>
    <n v="118"/>
    <x v="13"/>
    <x v="51"/>
    <s v="Al-Battha'a"/>
    <s v="Hay Al-Zahraa"/>
    <s v="حي الزهراء"/>
    <n v="31.115110000000001"/>
    <n v="45.889899999999997"/>
    <n v="5"/>
    <x v="182"/>
    <x v="16"/>
  </r>
  <r>
    <n v="3603087"/>
    <n v="4449510"/>
    <n v="23683"/>
    <d v="2020-10-22T00:00:00"/>
    <n v="118"/>
    <x v="13"/>
    <x v="51"/>
    <s v="Markaz Al-Nassriya"/>
    <s v="Hay Mehidiya"/>
    <s v="حي المهيديه"/>
    <n v="31.03290329"/>
    <n v="46.251552429999997"/>
    <n v="2"/>
    <x v="182"/>
    <x v="16"/>
  </r>
  <r>
    <n v="3603087"/>
    <n v="4449510"/>
    <n v="23683"/>
    <d v="2020-10-22T00:00:00"/>
    <n v="118"/>
    <x v="13"/>
    <x v="51"/>
    <s v="Markaz Al-Nassriya"/>
    <s v="Hay Mehidiya"/>
    <s v="حي المهيديه"/>
    <n v="31.03290329"/>
    <n v="46.251552429999997"/>
    <n v="4"/>
    <x v="182"/>
    <x v="16"/>
  </r>
  <r>
    <n v="3603087"/>
    <n v="4449510"/>
    <n v="23683"/>
    <d v="2020-10-22T00:00:00"/>
    <n v="118"/>
    <x v="13"/>
    <x v="51"/>
    <s v="Markaz Al-Nassriya"/>
    <s v="Hay Mehidiya"/>
    <s v="حي المهيديه"/>
    <n v="31.03290329"/>
    <n v="46.251552429999997"/>
    <n v="2"/>
    <x v="182"/>
    <x v="16"/>
  </r>
  <r>
    <n v="3603087"/>
    <n v="4453410"/>
    <n v="9113"/>
    <d v="2020-10-22T00:00:00"/>
    <n v="118"/>
    <x v="13"/>
    <x v="51"/>
    <s v="Markaz Al-Nassriya"/>
    <s v="Ur"/>
    <s v="حي اور"/>
    <n v="31.060153968000002"/>
    <n v="46.243325555299997"/>
    <n v="3"/>
    <x v="182"/>
    <x v="16"/>
  </r>
  <r>
    <n v="3603087"/>
    <n v="4453410"/>
    <n v="9113"/>
    <d v="2020-10-22T00:00:00"/>
    <n v="118"/>
    <x v="13"/>
    <x v="51"/>
    <s v="Markaz Al-Nassriya"/>
    <s v="Ur"/>
    <s v="حي اور"/>
    <n v="31.060153968000002"/>
    <n v="46.243325555299997"/>
    <n v="2"/>
    <x v="182"/>
    <x v="16"/>
  </r>
  <r>
    <n v="3603087"/>
    <n v="4458210"/>
    <n v="24257"/>
    <d v="2020-10-22T00:00:00"/>
    <n v="118"/>
    <x v="6"/>
    <x v="27"/>
    <s v="Markaz Sulaymaniya"/>
    <s v="Malkanidy"/>
    <s v="ملكندى"/>
    <n v="35.557938700000001"/>
    <n v="45.447536599999999"/>
    <n v="2"/>
    <x v="182"/>
    <x v="16"/>
  </r>
  <r>
    <n v="3603087"/>
    <n v="4469110"/>
    <n v="25526"/>
    <d v="2020-10-23T00:00:00"/>
    <n v="118"/>
    <x v="13"/>
    <x v="51"/>
    <s v="Markaz Al-Nassriya"/>
    <s v="Hay Al Ameer"/>
    <s v="حي الامير"/>
    <n v="31.036175809100001"/>
    <n v="46.220527480000001"/>
    <n v="10"/>
    <x v="183"/>
    <x v="16"/>
  </r>
  <r>
    <n v="3603087"/>
    <n v="4469110"/>
    <n v="25526"/>
    <d v="2020-10-23T00:00:00"/>
    <n v="118"/>
    <x v="13"/>
    <x v="51"/>
    <s v="Markaz Al-Nassriya"/>
    <s v="Hay Al Ameer"/>
    <s v="حي الامير"/>
    <n v="31.036175809100001"/>
    <n v="46.220527480000001"/>
    <n v="13"/>
    <x v="183"/>
    <x v="16"/>
  </r>
  <r>
    <n v="3603087"/>
    <n v="4469110"/>
    <n v="25526"/>
    <d v="2020-10-23T00:00:00"/>
    <n v="118"/>
    <x v="13"/>
    <x v="51"/>
    <s v="Markaz Al-Nassriya"/>
    <s v="Hay Al Ameer"/>
    <s v="حي الامير"/>
    <n v="31.036175809100001"/>
    <n v="46.220527480000001"/>
    <n v="4"/>
    <x v="183"/>
    <x v="16"/>
  </r>
  <r>
    <n v="3603087"/>
    <n v="4469110"/>
    <n v="25526"/>
    <d v="2020-10-23T00:00:00"/>
    <n v="118"/>
    <x v="13"/>
    <x v="51"/>
    <s v="Markaz Al-Nassriya"/>
    <s v="Hay Al Ameer"/>
    <s v="حي الامير"/>
    <n v="31.036175809100001"/>
    <n v="46.220527480000001"/>
    <n v="10"/>
    <x v="183"/>
    <x v="16"/>
  </r>
  <r>
    <n v="3603087"/>
    <n v="4469110"/>
    <n v="25526"/>
    <d v="2020-10-23T00:00:00"/>
    <n v="118"/>
    <x v="13"/>
    <x v="51"/>
    <s v="Markaz Al-Nassriya"/>
    <s v="Hay Al Ameer"/>
    <s v="حي الامير"/>
    <n v="31.036175809100001"/>
    <n v="46.220527480000001"/>
    <n v="8"/>
    <x v="183"/>
    <x v="16"/>
  </r>
  <r>
    <n v="3603087"/>
    <n v="4469210"/>
    <n v="9427"/>
    <d v="2020-10-23T00:00:00"/>
    <n v="118"/>
    <x v="13"/>
    <x v="51"/>
    <s v="Markaz Al-Nassriya"/>
    <s v="Hay AL-Mansouria"/>
    <s v="المنصورية "/>
    <n v="31.030441920000001"/>
    <n v="46.215599115800003"/>
    <n v="25"/>
    <x v="183"/>
    <x v="16"/>
  </r>
  <r>
    <n v="3603087"/>
    <n v="4469210"/>
    <n v="9427"/>
    <d v="2020-10-23T00:00:00"/>
    <n v="118"/>
    <x v="13"/>
    <x v="51"/>
    <s v="Markaz Al-Nassriya"/>
    <s v="Hay AL-Mansouria"/>
    <s v="المنصورية "/>
    <n v="31.030441920000001"/>
    <n v="46.215599115800003"/>
    <n v="50"/>
    <x v="183"/>
    <x v="16"/>
  </r>
  <r>
    <n v="3603087"/>
    <n v="4469210"/>
    <n v="9427"/>
    <d v="2020-10-23T00:00:00"/>
    <n v="118"/>
    <x v="13"/>
    <x v="51"/>
    <s v="Markaz Al-Nassriya"/>
    <s v="Hay AL-Mansouria"/>
    <s v="المنصورية "/>
    <n v="31.030441920000001"/>
    <n v="46.215599115800003"/>
    <n v="15"/>
    <x v="183"/>
    <x v="16"/>
  </r>
  <r>
    <n v="3603087"/>
    <n v="4469210"/>
    <n v="9427"/>
    <d v="2020-10-23T00:00:00"/>
    <n v="118"/>
    <x v="13"/>
    <x v="51"/>
    <s v="Markaz Al-Nassriya"/>
    <s v="Hay AL-Mansouria"/>
    <s v="المنصورية "/>
    <n v="31.030441920000001"/>
    <n v="46.215599115800003"/>
    <n v="40"/>
    <x v="183"/>
    <x v="16"/>
  </r>
  <r>
    <n v="3603087"/>
    <n v="4469210"/>
    <n v="9427"/>
    <d v="2020-10-23T00:00:00"/>
    <n v="118"/>
    <x v="13"/>
    <x v="51"/>
    <s v="Markaz Al-Nassriya"/>
    <s v="Hay AL-Mansouria"/>
    <s v="المنصورية "/>
    <n v="31.030441920000001"/>
    <n v="46.215599115800003"/>
    <n v="5"/>
    <x v="183"/>
    <x v="16"/>
  </r>
  <r>
    <n v="3603087"/>
    <n v="4469310"/>
    <n v="9448"/>
    <d v="2020-10-23T00:00:00"/>
    <n v="118"/>
    <x v="13"/>
    <x v="51"/>
    <s v="Markaz Al-Nassriya"/>
    <s v="Al-Thawrah"/>
    <s v="الثوره"/>
    <n v="31.027006973399999"/>
    <n v="46.228093038300003"/>
    <n v="23"/>
    <x v="183"/>
    <x v="16"/>
  </r>
  <r>
    <n v="3603087"/>
    <n v="4469310"/>
    <n v="9448"/>
    <d v="2020-10-23T00:00:00"/>
    <n v="118"/>
    <x v="13"/>
    <x v="51"/>
    <s v="Markaz Al-Nassriya"/>
    <s v="Al-Thawrah"/>
    <s v="الثوره"/>
    <n v="31.027006973399999"/>
    <n v="46.228093038300003"/>
    <n v="20"/>
    <x v="183"/>
    <x v="16"/>
  </r>
  <r>
    <n v="3603087"/>
    <n v="4469310"/>
    <n v="9448"/>
    <d v="2020-10-23T00:00:00"/>
    <n v="118"/>
    <x v="13"/>
    <x v="51"/>
    <s v="Markaz Al-Nassriya"/>
    <s v="Al-Thawrah"/>
    <s v="الثوره"/>
    <n v="31.027006973399999"/>
    <n v="46.228093038300003"/>
    <n v="10"/>
    <x v="183"/>
    <x v="16"/>
  </r>
  <r>
    <n v="3603087"/>
    <n v="4469310"/>
    <n v="9448"/>
    <d v="2020-10-23T00:00:00"/>
    <n v="118"/>
    <x v="13"/>
    <x v="51"/>
    <s v="Markaz Al-Nassriya"/>
    <s v="Al-Thawrah"/>
    <s v="الثوره"/>
    <n v="31.027006973399999"/>
    <n v="46.228093038300003"/>
    <n v="15"/>
    <x v="183"/>
    <x v="16"/>
  </r>
  <r>
    <n v="3603087"/>
    <n v="4491210"/>
    <n v="10260"/>
    <d v="2020-10-25T00:00:00"/>
    <n v="118"/>
    <x v="13"/>
    <x v="51"/>
    <s v="Markaz Al-Nassriya"/>
    <s v="Al Iskan Al Sinaie"/>
    <s v="الاسكان الصناعي"/>
    <n v="31.0134574836"/>
    <n v="46.282408152000002"/>
    <n v="10"/>
    <x v="184"/>
    <x v="16"/>
  </r>
  <r>
    <n v="3603087"/>
    <n v="4491210"/>
    <n v="10260"/>
    <d v="2020-10-25T00:00:00"/>
    <n v="118"/>
    <x v="13"/>
    <x v="51"/>
    <s v="Markaz Al-Nassriya"/>
    <s v="Al Iskan Al Sinaie"/>
    <s v="الاسكان الصناعي"/>
    <n v="31.0134574836"/>
    <n v="46.282408152000002"/>
    <n v="20"/>
    <x v="184"/>
    <x v="16"/>
  </r>
  <r>
    <n v="3603087"/>
    <n v="4491210"/>
    <n v="10260"/>
    <d v="2020-10-25T00:00:00"/>
    <n v="118"/>
    <x v="13"/>
    <x v="51"/>
    <s v="Markaz Al-Nassriya"/>
    <s v="Al Iskan Al Sinaie"/>
    <s v="الاسكان الصناعي"/>
    <n v="31.0134574836"/>
    <n v="46.282408152000002"/>
    <n v="250"/>
    <x v="184"/>
    <x v="16"/>
  </r>
  <r>
    <n v="3603087"/>
    <n v="4491210"/>
    <n v="10260"/>
    <d v="2020-10-25T00:00:00"/>
    <n v="118"/>
    <x v="13"/>
    <x v="51"/>
    <s v="Markaz Al-Nassriya"/>
    <s v="Al Iskan Al Sinaie"/>
    <s v="الاسكان الصناعي"/>
    <n v="31.0134574836"/>
    <n v="46.282408152000002"/>
    <n v="200"/>
    <x v="184"/>
    <x v="16"/>
  </r>
  <r>
    <n v="3603087"/>
    <n v="4491210"/>
    <n v="10260"/>
    <d v="2020-10-25T00:00:00"/>
    <n v="118"/>
    <x v="13"/>
    <x v="51"/>
    <s v="Markaz Al-Nassriya"/>
    <s v="Al Iskan Al Sinaie"/>
    <s v="الاسكان الصناعي"/>
    <n v="31.0134574836"/>
    <n v="46.282408152000002"/>
    <n v="10"/>
    <x v="184"/>
    <x v="16"/>
  </r>
  <r>
    <n v="3603087"/>
    <n v="4491210"/>
    <n v="10260"/>
    <d v="2020-10-25T00:00:00"/>
    <n v="118"/>
    <x v="13"/>
    <x v="51"/>
    <s v="Markaz Al-Nassriya"/>
    <s v="Al Iskan Al Sinaie"/>
    <s v="الاسكان الصناعي"/>
    <n v="31.0134574836"/>
    <n v="46.282408152000002"/>
    <n v="150"/>
    <x v="184"/>
    <x v="16"/>
  </r>
  <r>
    <n v="3603087"/>
    <n v="4491210"/>
    <n v="10260"/>
    <d v="2020-10-25T00:00:00"/>
    <n v="118"/>
    <x v="13"/>
    <x v="51"/>
    <s v="Markaz Al-Nassriya"/>
    <s v="Al Iskan Al Sinaie"/>
    <s v="الاسكان الصناعي"/>
    <n v="31.0134574836"/>
    <n v="46.282408152000002"/>
    <n v="10"/>
    <x v="184"/>
    <x v="16"/>
  </r>
  <r>
    <n v="3603087"/>
    <n v="4491310"/>
    <n v="24494"/>
    <d v="2020-10-25T00:00:00"/>
    <n v="118"/>
    <x v="13"/>
    <x v="51"/>
    <s v="Markaz Al-Nassriya"/>
    <s v="Al Aker"/>
    <s v="العكر"/>
    <n v="31.027710880499999"/>
    <n v="46.218214741200001"/>
    <n v="10"/>
    <x v="184"/>
    <x v="16"/>
  </r>
  <r>
    <n v="3603087"/>
    <n v="4491310"/>
    <n v="24494"/>
    <d v="2020-10-25T00:00:00"/>
    <n v="118"/>
    <x v="13"/>
    <x v="51"/>
    <s v="Markaz Al-Nassriya"/>
    <s v="Al Aker"/>
    <s v="العكر"/>
    <n v="31.027710880499999"/>
    <n v="46.218214741200001"/>
    <n v="15"/>
    <x v="184"/>
    <x v="16"/>
  </r>
  <r>
    <n v="3603087"/>
    <n v="4491310"/>
    <n v="24494"/>
    <d v="2020-10-25T00:00:00"/>
    <n v="118"/>
    <x v="13"/>
    <x v="51"/>
    <s v="Markaz Al-Nassriya"/>
    <s v="Al Aker"/>
    <s v="العكر"/>
    <n v="31.027710880499999"/>
    <n v="46.218214741200001"/>
    <n v="20"/>
    <x v="184"/>
    <x v="16"/>
  </r>
  <r>
    <n v="3603087"/>
    <n v="4491410"/>
    <n v="25525"/>
    <d v="2020-10-25T00:00:00"/>
    <n v="118"/>
    <x v="13"/>
    <x v="51"/>
    <s v="Markaz Al-Nassriya"/>
    <s v="Al Emarat"/>
    <s v="العمارات"/>
    <n v="31.027024004299999"/>
    <n v="46.241676675500003"/>
    <n v="15"/>
    <x v="184"/>
    <x v="16"/>
  </r>
  <r>
    <n v="3603087"/>
    <n v="4491410"/>
    <n v="25525"/>
    <d v="2020-10-25T00:00:00"/>
    <n v="118"/>
    <x v="13"/>
    <x v="51"/>
    <s v="Markaz Al-Nassriya"/>
    <s v="Al Emarat"/>
    <s v="العمارات"/>
    <n v="31.027024004299999"/>
    <n v="46.241676675500003"/>
    <n v="12"/>
    <x v="184"/>
    <x v="16"/>
  </r>
  <r>
    <n v="3603087"/>
    <n v="4491410"/>
    <n v="25525"/>
    <d v="2020-10-25T00:00:00"/>
    <n v="118"/>
    <x v="13"/>
    <x v="51"/>
    <s v="Markaz Al-Nassriya"/>
    <s v="Al Emarat"/>
    <s v="العمارات"/>
    <n v="31.027024004299999"/>
    <n v="46.241676675500003"/>
    <n v="10"/>
    <x v="184"/>
    <x v="16"/>
  </r>
  <r>
    <n v="3603087"/>
    <n v="4491510"/>
    <n v="10262"/>
    <d v="2020-10-25T00:00:00"/>
    <n v="118"/>
    <x v="13"/>
    <x v="51"/>
    <s v="Markaz Al-Nassriya"/>
    <s v="Aredo"/>
    <s v="حي اريدو"/>
    <n v="31.074394900600002"/>
    <n v="46.250142994800001"/>
    <n v="10"/>
    <x v="184"/>
    <x v="16"/>
  </r>
  <r>
    <n v="3603087"/>
    <n v="4491510"/>
    <n v="10262"/>
    <d v="2020-10-25T00:00:00"/>
    <n v="118"/>
    <x v="13"/>
    <x v="51"/>
    <s v="Markaz Al-Nassriya"/>
    <s v="Aredo"/>
    <s v="حي اريدو"/>
    <n v="31.074394900600002"/>
    <n v="46.250142994800001"/>
    <n v="20"/>
    <x v="184"/>
    <x v="16"/>
  </r>
  <r>
    <n v="3603087"/>
    <n v="4491510"/>
    <n v="10262"/>
    <d v="2020-10-25T00:00:00"/>
    <n v="118"/>
    <x v="13"/>
    <x v="51"/>
    <s v="Markaz Al-Nassriya"/>
    <s v="Aredo"/>
    <s v="حي اريدو"/>
    <n v="31.074394900600002"/>
    <n v="46.250142994800001"/>
    <n v="15"/>
    <x v="184"/>
    <x v="16"/>
  </r>
  <r>
    <n v="3603087"/>
    <n v="4491510"/>
    <n v="10262"/>
    <d v="2020-10-25T00:00:00"/>
    <n v="118"/>
    <x v="13"/>
    <x v="51"/>
    <s v="Markaz Al-Nassriya"/>
    <s v="Aredo"/>
    <s v="حي اريدو"/>
    <n v="31.074394900600002"/>
    <n v="46.250142994800001"/>
    <n v="20"/>
    <x v="184"/>
    <x v="16"/>
  </r>
  <r>
    <n v="3603087"/>
    <n v="4491510"/>
    <n v="10262"/>
    <d v="2020-10-25T00:00:00"/>
    <n v="118"/>
    <x v="13"/>
    <x v="51"/>
    <s v="Markaz Al-Nassriya"/>
    <s v="Aredo"/>
    <s v="حي اريدو"/>
    <n v="31.074394900600002"/>
    <n v="46.250142994800001"/>
    <n v="10"/>
    <x v="184"/>
    <x v="16"/>
  </r>
  <r>
    <n v="3603087"/>
    <n v="4491610"/>
    <n v="25529"/>
    <d v="2020-10-25T00:00:00"/>
    <n v="118"/>
    <x v="13"/>
    <x v="51"/>
    <s v="Markaz Al-Nassriya"/>
    <s v="Al Aoeh"/>
    <s v="قرية العوية"/>
    <n v="31.033167288000001"/>
    <n v="46.273891712999998"/>
    <n v="4"/>
    <x v="184"/>
    <x v="16"/>
  </r>
  <r>
    <n v="3603087"/>
    <n v="4491610"/>
    <n v="25529"/>
    <d v="2020-10-25T00:00:00"/>
    <n v="118"/>
    <x v="13"/>
    <x v="51"/>
    <s v="Markaz Al-Nassriya"/>
    <s v="Al Aoeh"/>
    <s v="قرية العوية"/>
    <n v="31.033167288000001"/>
    <n v="46.273891712999998"/>
    <n v="5"/>
    <x v="184"/>
    <x v="16"/>
  </r>
  <r>
    <n v="3603087"/>
    <n v="4492010"/>
    <n v="24742"/>
    <d v="2020-10-25T00:00:00"/>
    <n v="118"/>
    <x v="13"/>
    <x v="51"/>
    <s v="Markaz Al-Nassriya"/>
    <s v="Hay Al-Hakim"/>
    <s v="حي الحكيم"/>
    <n v="31.060090237699999"/>
    <n v="46.277220867600001"/>
    <n v="1"/>
    <x v="184"/>
    <x v="16"/>
  </r>
  <r>
    <n v="3603087"/>
    <n v="4492710"/>
    <n v="9398"/>
    <d v="2020-10-25T00:00:00"/>
    <n v="118"/>
    <x v="13"/>
    <x v="51"/>
    <s v="Markaz Al-Nassriya"/>
    <s v="Hay al-shohadaa"/>
    <s v="حي الشهداء"/>
    <n v="31.069961183"/>
    <n v="46.270024445899999"/>
    <n v="3"/>
    <x v="184"/>
    <x v="16"/>
  </r>
  <r>
    <n v="3603087"/>
    <n v="4493710"/>
    <n v="17752"/>
    <d v="2020-10-25T00:00:00"/>
    <n v="118"/>
    <x v="3"/>
    <x v="41"/>
    <s v="Ba'adre"/>
    <s v="Baadre"/>
    <s v="باعدري"/>
    <n v="36.723429837700003"/>
    <n v="43.2520512595"/>
    <n v="2"/>
    <x v="184"/>
    <x v="16"/>
  </r>
  <r>
    <n v="3603087"/>
    <n v="4493710"/>
    <n v="17752"/>
    <d v="2020-10-25T00:00:00"/>
    <n v="118"/>
    <x v="3"/>
    <x v="41"/>
    <s v="Ba'adre"/>
    <s v="Baadre"/>
    <s v="باعدري"/>
    <n v="36.723429837700003"/>
    <n v="43.2520512595"/>
    <n v="1"/>
    <x v="184"/>
    <x v="16"/>
  </r>
  <r>
    <n v="3603087"/>
    <n v="4500510"/>
    <n v="21036"/>
    <d v="2020-10-25T00:00:00"/>
    <n v="118"/>
    <x v="6"/>
    <x v="27"/>
    <s v="Markaz Sulaymaniya"/>
    <s v="Farmanbaran"/>
    <s v="فرمانبران"/>
    <n v="35.5897164"/>
    <n v="45.405379500000002"/>
    <n v="5"/>
    <x v="184"/>
    <x v="16"/>
  </r>
  <r>
    <n v="3603087"/>
    <n v="4501310"/>
    <n v="24553"/>
    <d v="2020-10-25T00:00:00"/>
    <n v="118"/>
    <x v="6"/>
    <x v="22"/>
    <s v="Markaz Dokan"/>
    <s v="Farmanbaran"/>
    <s v="فرمانبران"/>
    <n v="35.935155399999999"/>
    <n v="44.955748700000001"/>
    <n v="1"/>
    <x v="184"/>
    <x v="16"/>
  </r>
  <r>
    <n v="3603087"/>
    <n v="4508910"/>
    <n v="10269"/>
    <d v="2020-10-26T00:00:00"/>
    <n v="118"/>
    <x v="13"/>
    <x v="51"/>
    <s v="Ur"/>
    <s v="Sindaliyah-Sidenaweyah"/>
    <s v="حي السديناويه"/>
    <n v="31.041901284200001"/>
    <n v="46.3069539022"/>
    <n v="5"/>
    <x v="185"/>
    <x v="16"/>
  </r>
  <r>
    <n v="3603087"/>
    <n v="4508910"/>
    <n v="10269"/>
    <d v="2020-10-26T00:00:00"/>
    <n v="118"/>
    <x v="13"/>
    <x v="51"/>
    <s v="Ur"/>
    <s v="Sindaliyah-Sidenaweyah"/>
    <s v="حي السديناويه"/>
    <n v="31.041901284200001"/>
    <n v="46.3069539022"/>
    <n v="4"/>
    <x v="185"/>
    <x v="16"/>
  </r>
  <r>
    <n v="3603087"/>
    <n v="4510410"/>
    <n v="9396"/>
    <d v="2020-10-26T00:00:00"/>
    <n v="118"/>
    <x v="13"/>
    <x v="51"/>
    <s v="Markaz Al-Nassriya"/>
    <s v="Al-zielat"/>
    <s v="الزعيلات"/>
    <n v="31.0154237044"/>
    <n v="46.263441754500001"/>
    <n v="6"/>
    <x v="185"/>
    <x v="16"/>
  </r>
  <r>
    <n v="3603087"/>
    <n v="4510410"/>
    <n v="9396"/>
    <d v="2020-10-26T00:00:00"/>
    <n v="118"/>
    <x v="13"/>
    <x v="51"/>
    <s v="Markaz Al-Nassriya"/>
    <s v="Al-zielat"/>
    <s v="الزعيلات"/>
    <n v="31.0154237044"/>
    <n v="46.263441754500001"/>
    <n v="4"/>
    <x v="185"/>
    <x v="16"/>
  </r>
  <r>
    <n v="3603087"/>
    <n v="4510410"/>
    <n v="9396"/>
    <d v="2020-10-26T00:00:00"/>
    <n v="118"/>
    <x v="13"/>
    <x v="51"/>
    <s v="Markaz Al-Nassriya"/>
    <s v="Al-zielat"/>
    <s v="الزعيلات"/>
    <n v="31.0154237044"/>
    <n v="46.263441754500001"/>
    <n v="8"/>
    <x v="185"/>
    <x v="16"/>
  </r>
  <r>
    <n v="3603087"/>
    <n v="4510510"/>
    <n v="34162"/>
    <d v="2020-10-26T00:00:00"/>
    <n v="118"/>
    <x v="13"/>
    <x v="50"/>
    <s v="Markaz Al-Rifa'i"/>
    <s v="Al Tifige"/>
    <s v="التيفيج"/>
    <n v="31.735530000000001"/>
    <n v="46.112045999999999"/>
    <n v="7"/>
    <x v="185"/>
    <x v="16"/>
  </r>
  <r>
    <n v="3603087"/>
    <n v="4510510"/>
    <n v="34162"/>
    <d v="2020-10-26T00:00:00"/>
    <n v="118"/>
    <x v="13"/>
    <x v="50"/>
    <s v="Markaz Al-Rifa'i"/>
    <s v="Al Tifige"/>
    <s v="التيفيج"/>
    <n v="31.735530000000001"/>
    <n v="46.112045999999999"/>
    <n v="3"/>
    <x v="185"/>
    <x v="16"/>
  </r>
  <r>
    <n v="3603087"/>
    <n v="4510510"/>
    <n v="34162"/>
    <d v="2020-10-26T00:00:00"/>
    <n v="118"/>
    <x v="13"/>
    <x v="50"/>
    <s v="Markaz Al-Rifa'i"/>
    <s v="Al Tifige"/>
    <s v="التيفيج"/>
    <n v="31.735530000000001"/>
    <n v="46.112045999999999"/>
    <n v="4"/>
    <x v="185"/>
    <x v="16"/>
  </r>
  <r>
    <n v="3603087"/>
    <n v="4520410"/>
    <n v="25063"/>
    <d v="2020-10-26T00:00:00"/>
    <n v="118"/>
    <x v="9"/>
    <x v="39"/>
    <s v="Markaz Kerbela"/>
    <s v="Hay Al Husain"/>
    <s v="حي الحسين"/>
    <n v="32.5963090678"/>
    <n v="44.014390768299997"/>
    <n v="4"/>
    <x v="185"/>
    <x v="16"/>
  </r>
  <r>
    <n v="3603087"/>
    <n v="4520410"/>
    <n v="25063"/>
    <d v="2020-10-26T00:00:00"/>
    <n v="118"/>
    <x v="9"/>
    <x v="39"/>
    <s v="Markaz Kerbela"/>
    <s v="Hay Al Husain"/>
    <s v="حي الحسين"/>
    <n v="32.5963090678"/>
    <n v="44.014390768299997"/>
    <n v="5"/>
    <x v="185"/>
    <x v="16"/>
  </r>
  <r>
    <n v="3603087"/>
    <n v="4522410"/>
    <n v="10254"/>
    <d v="2020-10-27T00:00:00"/>
    <n v="118"/>
    <x v="13"/>
    <x v="51"/>
    <s v="Markaz Al-Nassriya"/>
    <s v="Al Sharqiya"/>
    <s v="الشرقيه"/>
    <n v="31.042429802899999"/>
    <n v="46.262052204600003"/>
    <n v="3"/>
    <x v="186"/>
    <x v="16"/>
  </r>
  <r>
    <n v="3603087"/>
    <n v="4522410"/>
    <n v="10254"/>
    <d v="2020-10-27T00:00:00"/>
    <n v="118"/>
    <x v="13"/>
    <x v="51"/>
    <s v="Markaz Al-Nassriya"/>
    <s v="Al Sharqiya"/>
    <s v="الشرقيه"/>
    <n v="31.042429802899999"/>
    <n v="46.262052204600003"/>
    <n v="10"/>
    <x v="186"/>
    <x v="16"/>
  </r>
  <r>
    <n v="3603087"/>
    <n v="4522410"/>
    <n v="10254"/>
    <d v="2020-10-27T00:00:00"/>
    <n v="118"/>
    <x v="13"/>
    <x v="51"/>
    <s v="Markaz Al-Nassriya"/>
    <s v="Al Sharqiya"/>
    <s v="الشرقيه"/>
    <n v="31.042429802899999"/>
    <n v="46.262052204600003"/>
    <n v="10"/>
    <x v="186"/>
    <x v="16"/>
  </r>
  <r>
    <n v="3603087"/>
    <n v="4523210"/>
    <n v="24137"/>
    <d v="2020-10-27T00:00:00"/>
    <n v="118"/>
    <x v="9"/>
    <x v="39"/>
    <s v="Markaz Kerbela"/>
    <s v="Maitham Al Tammar"/>
    <s v="ميثم التمار "/>
    <n v="32.618003100000003"/>
    <n v="44.043442322399997"/>
    <n v="6"/>
    <x v="186"/>
    <x v="16"/>
  </r>
  <r>
    <n v="3603087"/>
    <n v="4626710"/>
    <n v="28473"/>
    <d v="2020-10-28T00:00:00"/>
    <n v="118"/>
    <x v="10"/>
    <x v="46"/>
    <s v="Markaz Al-Basrah"/>
    <s v="Dwaed "/>
    <s v="دويد "/>
    <n v="30.483625199999999"/>
    <n v="47.822147100000002"/>
    <n v="1"/>
    <x v="187"/>
    <x v="16"/>
  </r>
  <r>
    <n v="3603087"/>
    <n v="4626910"/>
    <n v="10259"/>
    <d v="2020-10-28T00:00:00"/>
    <n v="118"/>
    <x v="13"/>
    <x v="51"/>
    <s v="Markaz Al-Nassriya"/>
    <s v="Hay Al Tadhihiya"/>
    <s v="حي التضحية"/>
    <n v="31.050157178100001"/>
    <n v="46.273353213199997"/>
    <n v="15"/>
    <x v="187"/>
    <x v="16"/>
  </r>
  <r>
    <n v="3603087"/>
    <n v="4626910"/>
    <n v="10259"/>
    <d v="2020-10-28T00:00:00"/>
    <n v="118"/>
    <x v="13"/>
    <x v="51"/>
    <s v="Markaz Al-Nassriya"/>
    <s v="Hay Al Tadhihiya"/>
    <s v="حي التضحية"/>
    <n v="31.050157178100001"/>
    <n v="46.273353213199997"/>
    <n v="7"/>
    <x v="187"/>
    <x v="16"/>
  </r>
  <r>
    <n v="3603087"/>
    <n v="4626910"/>
    <n v="10259"/>
    <d v="2020-10-28T00:00:00"/>
    <n v="118"/>
    <x v="13"/>
    <x v="51"/>
    <s v="Markaz Al-Nassriya"/>
    <s v="Hay Al Tadhihiya"/>
    <s v="حي التضحية"/>
    <n v="31.050157178100001"/>
    <n v="46.273353213199997"/>
    <n v="10"/>
    <x v="187"/>
    <x v="16"/>
  </r>
  <r>
    <n v="3603087"/>
    <n v="4626910"/>
    <n v="10259"/>
    <d v="2020-10-28T00:00:00"/>
    <n v="118"/>
    <x v="13"/>
    <x v="51"/>
    <s v="Markaz Al-Nassriya"/>
    <s v="Hay Al Tadhihiya"/>
    <s v="حي التضحية"/>
    <n v="31.050157178100001"/>
    <n v="46.273353213199997"/>
    <n v="20"/>
    <x v="187"/>
    <x v="16"/>
  </r>
  <r>
    <n v="3603087"/>
    <n v="4626910"/>
    <n v="10259"/>
    <d v="2020-10-28T00:00:00"/>
    <n v="118"/>
    <x v="13"/>
    <x v="51"/>
    <s v="Markaz Al-Nassriya"/>
    <s v="Hay Al Tadhihiya"/>
    <s v="حي التضحية"/>
    <n v="31.050157178100001"/>
    <n v="46.273353213199997"/>
    <n v="15"/>
    <x v="187"/>
    <x v="16"/>
  </r>
  <r>
    <n v="3603087"/>
    <n v="2702065102"/>
    <n v="34032"/>
    <d v="2020-09-26T10:26:42"/>
    <n v="118"/>
    <x v="3"/>
    <x v="57"/>
    <s v="Markaz Al-Ba'aj"/>
    <s v="Al hamoo"/>
    <s v="الحمو"/>
    <n v="36.064193000000003"/>
    <n v="41.714970999999998"/>
    <n v="8"/>
    <x v="188"/>
    <x v="15"/>
  </r>
  <r>
    <n v="3603087"/>
    <n v="2808073102"/>
    <n v="27369"/>
    <d v="2020-10-03T16:55:08"/>
    <n v="118"/>
    <x v="4"/>
    <x v="15"/>
    <s v="Markaz Tikrit"/>
    <s v="Hay Alfirdous"/>
    <s v="حي الفردوس(البو عبيد)مقاطعة-5 محلة 428"/>
    <n v="34.594373940499999"/>
    <n v="43.665869990399997"/>
    <n v="1"/>
    <x v="165"/>
    <x v="16"/>
  </r>
  <r>
    <n v="3603087"/>
    <n v="2708019102"/>
    <n v="22924"/>
    <d v="2020-10-14T22:31:36"/>
    <n v="118"/>
    <x v="3"/>
    <x v="12"/>
    <s v="Markaz Telafar"/>
    <s v="Al karab Al kabeer Village"/>
    <s v="قرية الخراب الكبير"/>
    <n v="36.410913999999998"/>
    <n v="42.542980999999997"/>
    <n v="8"/>
    <x v="176"/>
    <x v="16"/>
  </r>
  <r>
    <n v="3603087"/>
    <n v="2708153102"/>
    <n v="33346"/>
    <d v="2020-10-14T22:32:00"/>
    <n v="118"/>
    <x v="3"/>
    <x v="12"/>
    <s v="Markaz Telafar"/>
    <s v="Al Alolea Vilage"/>
    <s v="قرية العلولية"/>
    <n v="36.398490000000002"/>
    <n v="42.504868999999999"/>
    <n v="5"/>
    <x v="176"/>
    <x v="16"/>
  </r>
  <r>
    <n v="3603087"/>
    <n v="2708129102"/>
    <n v="18006"/>
    <d v="2020-10-14T22:33:12"/>
    <n v="118"/>
    <x v="3"/>
    <x v="12"/>
    <s v="Markaz Telafar"/>
    <s v="Hay Al Nasir"/>
    <s v="حي النصر"/>
    <n v="36.371630000000003"/>
    <n v="42.459803600000001"/>
    <n v="3"/>
    <x v="176"/>
    <x v="16"/>
  </r>
  <r>
    <n v="3603087"/>
    <n v="2708128102"/>
    <n v="17440"/>
    <d v="2020-10-14T22:35:05"/>
    <n v="118"/>
    <x v="3"/>
    <x v="12"/>
    <s v="Markaz Telafar"/>
    <s v="Al-Qadisiya Alawla"/>
    <s v="حي القادسية الاولى"/>
    <n v="36.388269999999999"/>
    <n v="42.447851999999997"/>
    <n v="8"/>
    <x v="176"/>
    <x v="16"/>
  </r>
  <r>
    <n v="3603087"/>
    <n v="2708139102"/>
    <n v="33277"/>
    <d v="2020-10-17T17:45:42"/>
    <n v="118"/>
    <x v="3"/>
    <x v="12"/>
    <s v="Markaz Telafar"/>
    <s v="Hay Al Uroba al thanya"/>
    <s v="حي العروبة الثانية"/>
    <n v="36.379800000000003"/>
    <n v="42.463825200000002"/>
    <n v="10"/>
    <x v="178"/>
    <x v="16"/>
  </r>
  <r>
    <n v="3603087"/>
    <n v="2708141102"/>
    <n v="33279"/>
    <d v="2020-10-17T17:45:58"/>
    <n v="118"/>
    <x v="3"/>
    <x v="12"/>
    <s v="Markaz Telafar"/>
    <s v="Hay Al-Rabeea"/>
    <s v="حي الربيع"/>
    <n v="36.378129999999999"/>
    <n v="42.442621899999999"/>
    <n v="5"/>
    <x v="178"/>
    <x v="16"/>
  </r>
  <r>
    <n v="3603087"/>
    <n v="2702052102"/>
    <n v="18349"/>
    <d v="2020-10-19T17:57:01"/>
    <n v="118"/>
    <x v="3"/>
    <x v="57"/>
    <s v="Markaz Al-Ba'aj"/>
    <s v="Al-Yarmuk"/>
    <s v="حي اليرموك"/>
    <n v="36.044635"/>
    <n v="41.720289000000001"/>
    <n v="3"/>
    <x v="179"/>
    <x v="16"/>
  </r>
  <r>
    <n v="3603087"/>
    <n v="2702047102"/>
    <n v="34008"/>
    <d v="2020-10-19T17:57:06"/>
    <n v="118"/>
    <x v="3"/>
    <x v="57"/>
    <s v="Markaz Al-Ba'aj"/>
    <s v="Al-Risalah"/>
    <s v="حي الرساله"/>
    <n v="36.044508999999998"/>
    <n v="41.714508000000002"/>
    <n v="1"/>
    <x v="179"/>
    <x v="16"/>
  </r>
  <r>
    <n v="3603087"/>
    <n v="2702047102"/>
    <n v="34008"/>
    <d v="2020-10-19T17:57:06"/>
    <n v="118"/>
    <x v="3"/>
    <x v="57"/>
    <s v="Markaz Al-Ba'aj"/>
    <s v="Al-Risalah"/>
    <s v="حي الرساله"/>
    <n v="36.044508999999998"/>
    <n v="41.714508000000002"/>
    <n v="22"/>
    <x v="179"/>
    <x v="16"/>
  </r>
  <r>
    <n v="3603087"/>
    <n v="2708033102"/>
    <n v="18303"/>
    <d v="2020-10-19T21:34:35"/>
    <n v="118"/>
    <x v="3"/>
    <x v="12"/>
    <s v="Markaz Telafar"/>
    <s v="Hay Al Salam"/>
    <s v="حي السلام"/>
    <n v="36.389158999999999"/>
    <n v="42.462820999999998"/>
    <n v="8"/>
    <x v="179"/>
    <x v="16"/>
  </r>
  <r>
    <n v="3603087"/>
    <n v="2706315102"/>
    <n v="33376"/>
    <d v="2020-10-20T00:12:56"/>
    <n v="118"/>
    <x v="3"/>
    <x v="10"/>
    <s v="Markaz Mosul"/>
    <s v="Al-Shurta"/>
    <s v="حي الشرطة"/>
    <n v="36.375080492999999"/>
    <n v="43.135761890799998"/>
    <n v="2"/>
    <x v="180"/>
    <x v="16"/>
  </r>
  <r>
    <n v="3603087"/>
    <n v="2708176102"/>
    <n v="33472"/>
    <d v="2020-10-21T00:51:40"/>
    <n v="118"/>
    <x v="3"/>
    <x v="12"/>
    <s v="Ayadiya"/>
    <s v="Qasabat Ayadiya"/>
    <s v="قصبة العياضية"/>
    <n v="36.485300000000002"/>
    <n v="42.422117739400001"/>
    <n v="15"/>
    <x v="181"/>
    <x v="16"/>
  </r>
  <r>
    <n v="2702047"/>
    <n v="2702047103"/>
    <n v="34008"/>
    <d v="2020-10-22T00:00:00"/>
    <n v="119"/>
    <x v="3"/>
    <x v="57"/>
    <s v="Markaz Al-Ba'aj"/>
    <s v="Al-Risalah"/>
    <s v="حي الرساله"/>
    <n v="36.044508999999998"/>
    <n v="41.714508000000002"/>
    <n v="9"/>
    <x v="182"/>
    <x v="16"/>
  </r>
  <r>
    <n v="2702054"/>
    <n v="2702054103"/>
    <n v="34014"/>
    <d v="2020-10-23T00:00:00"/>
    <n v="119"/>
    <x v="3"/>
    <x v="57"/>
    <s v="Markaz Al-Ba'aj"/>
    <s v="Hateen"/>
    <s v="حي حطين"/>
    <n v="36.04616"/>
    <n v="41.722867000000001"/>
    <n v="9"/>
    <x v="183"/>
    <x v="16"/>
  </r>
  <r>
    <n v="2706006"/>
    <n v="2706006103"/>
    <n v="18377"/>
    <d v="2020-10-24T00:00:00"/>
    <n v="119"/>
    <x v="3"/>
    <x v="10"/>
    <s v="Markaz Mosul"/>
    <s v="Al rasheediya"/>
    <s v="الرشيدية"/>
    <n v="36.403236683000003"/>
    <n v="43.093517102600003"/>
    <n v="26"/>
    <x v="189"/>
    <x v="16"/>
  </r>
  <r>
    <n v="2708002"/>
    <n v="2708002103"/>
    <n v="24809"/>
    <d v="2020-10-25T00:00:00"/>
    <n v="119"/>
    <x v="3"/>
    <x v="12"/>
    <s v="Markaz Telafar"/>
    <s v="Al Hay Al Askare"/>
    <s v="الحي العسكري"/>
    <n v="36.3920374"/>
    <n v="42.4765978"/>
    <n v="10"/>
    <x v="184"/>
    <x v="16"/>
  </r>
  <r>
    <n v="2708014"/>
    <n v="2708014103"/>
    <n v="25819"/>
    <d v="2020-10-26T00:00:00"/>
    <n v="119"/>
    <x v="3"/>
    <x v="12"/>
    <s v="Markaz Telafar"/>
    <s v="Telafar-Al Noor"/>
    <s v="حي النور"/>
    <n v="36.383068999999999"/>
    <n v="42.470675"/>
    <n v="51"/>
    <x v="185"/>
    <x v="16"/>
  </r>
  <r>
    <n v="2708019"/>
    <n v="2708019103"/>
    <n v="22924"/>
    <d v="2020-10-27T00:00:00"/>
    <n v="119"/>
    <x v="3"/>
    <x v="12"/>
    <s v="Markaz Telafar"/>
    <s v="Al karab Al kabeer Village"/>
    <s v="قرية الخراب الكبير"/>
    <n v="36.410913999999998"/>
    <n v="42.542980999999997"/>
    <n v="12"/>
    <x v="186"/>
    <x v="16"/>
  </r>
  <r>
    <n v="2708028"/>
    <n v="2708028103"/>
    <n v="25808"/>
    <d v="2020-10-28T00:00:00"/>
    <n v="119"/>
    <x v="3"/>
    <x v="12"/>
    <s v="Rubiya"/>
    <s v="Hay Alasreya"/>
    <s v="حي العصرية"/>
    <n v="36.804409999999997"/>
    <n v="42.088101000000002"/>
    <n v="1"/>
    <x v="187"/>
    <x v="16"/>
  </r>
  <r>
    <n v="2708028"/>
    <n v="2708028103"/>
    <n v="25808"/>
    <d v="2020-10-29T00:00:00"/>
    <n v="119"/>
    <x v="3"/>
    <x v="12"/>
    <s v="Rubiya"/>
    <s v="Hay Alasreya"/>
    <s v="حي العصرية"/>
    <n v="36.804409999999997"/>
    <n v="42.088101000000002"/>
    <n v="6"/>
    <x v="190"/>
    <x v="16"/>
  </r>
  <r>
    <n v="2708128"/>
    <n v="2708128103"/>
    <n v="17440"/>
    <d v="2020-10-30T00:00:00"/>
    <n v="119"/>
    <x v="3"/>
    <x v="12"/>
    <s v="Markaz Telafar"/>
    <s v="Al-Qadisiya Alawla"/>
    <s v="حي القادسية الاولى"/>
    <n v="36.388269999999999"/>
    <n v="42.447851999999997"/>
    <n v="5"/>
    <x v="191"/>
    <x v="16"/>
  </r>
  <r>
    <n v="2708129"/>
    <n v="2708129103"/>
    <n v="18006"/>
    <d v="2020-10-31T00:00:00"/>
    <n v="119"/>
    <x v="3"/>
    <x v="12"/>
    <s v="Markaz Telafar"/>
    <s v="Hay Al Nasir"/>
    <s v="حي النصر"/>
    <n v="36.371630000000003"/>
    <n v="42.459803600000001"/>
    <n v="10"/>
    <x v="192"/>
    <x v="16"/>
  </r>
  <r>
    <n v="2708154"/>
    <n v="2708154103"/>
    <n v="33345"/>
    <d v="2020-11-01T00:00:00"/>
    <n v="119"/>
    <x v="3"/>
    <x v="12"/>
    <s v="Markaz Telafar"/>
    <s v="Mohamed saeed Bashar Vilage"/>
    <s v="قرية محمد سعيد بشار"/>
    <n v="36.396619999999999"/>
    <n v="42.514042699999997"/>
    <n v="12"/>
    <x v="193"/>
    <x v="17"/>
  </r>
  <r>
    <n v="2708176"/>
    <n v="2708176103"/>
    <n v="33472"/>
    <d v="2020-11-02T00:00:00"/>
    <n v="119"/>
    <x v="3"/>
    <x v="12"/>
    <s v="Ayadiya"/>
    <s v="Qasabat Ayadiya"/>
    <s v="قصبة العياضية"/>
    <n v="36.485300000000002"/>
    <n v="42.422117739400001"/>
    <n v="73"/>
    <x v="194"/>
    <x v="17"/>
  </r>
  <r>
    <n v="2808031"/>
    <n v="2808031103"/>
    <n v="23918"/>
    <d v="2020-11-03T00:00:00"/>
    <n v="119"/>
    <x v="4"/>
    <x v="15"/>
    <s v="Markaz Tikrit"/>
    <s v="Al-Mutaradah 204"/>
    <s v="حي الشهداء مقاطعة 7-المطاردة محلة 204"/>
    <n v="34.622505367700001"/>
    <n v="43.6737766396"/>
    <n v="5"/>
    <x v="195"/>
    <x v="17"/>
  </r>
  <r>
    <n v="1101006"/>
    <n v="5213611"/>
    <n v="24920"/>
    <d v="2020-11-04T00:00:00"/>
    <n v="119"/>
    <x v="5"/>
    <x v="17"/>
    <s v="Bamarni"/>
    <s v="Dawadia"/>
    <s v="مخيم داودية"/>
    <n v="37.0936533072"/>
    <n v="43.227898235200001"/>
    <n v="2"/>
    <x v="196"/>
    <x v="17"/>
  </r>
  <r>
    <n v="1101006"/>
    <n v="5213611"/>
    <n v="24920"/>
    <d v="2020-11-05T00:00:00"/>
    <n v="119"/>
    <x v="5"/>
    <x v="17"/>
    <s v="Bamarni"/>
    <s v="Dawadia"/>
    <s v="مخيم داودية"/>
    <n v="37.0936533072"/>
    <n v="43.227898235200001"/>
    <n v="3"/>
    <x v="197"/>
    <x v="17"/>
  </r>
  <r>
    <n v="1101037"/>
    <n v="4676311"/>
    <n v="8418"/>
    <d v="2020-11-06T00:00:00"/>
    <n v="119"/>
    <x v="5"/>
    <x v="17"/>
    <s v="Sarsink"/>
    <s v="Blijanke"/>
    <s v="بليجانكي"/>
    <n v="37.090544127299999"/>
    <n v="43.441732584500002"/>
    <n v="8"/>
    <x v="198"/>
    <x v="17"/>
  </r>
  <r>
    <n v="1303012"/>
    <n v="5031911"/>
    <n v="3613"/>
    <d v="2020-11-07T00:00:00"/>
    <n v="119"/>
    <x v="6"/>
    <x v="22"/>
    <s v="Markaz Dokan"/>
    <s v="Qamchugha"/>
    <s v="قمجوغة"/>
    <n v="35.9077476"/>
    <n v="44.979655299999997"/>
    <n v="3"/>
    <x v="199"/>
    <x v="17"/>
  </r>
  <r>
    <n v="1310059"/>
    <n v="5025511"/>
    <n v="21059"/>
    <d v="2020-11-08T00:00:00"/>
    <n v="119"/>
    <x v="6"/>
    <x v="27"/>
    <s v="Markaz Sulaymaniya"/>
    <s v="Karezawshk"/>
    <s v="كاريزوشك"/>
    <n v="35.577315599999999"/>
    <n v="45.431914999999996"/>
    <n v="4"/>
    <x v="200"/>
    <x v="17"/>
  </r>
  <r>
    <n v="1310067"/>
    <n v="5027311"/>
    <n v="23720"/>
    <d v="2020-11-09T00:00:00"/>
    <n v="119"/>
    <x v="6"/>
    <x v="27"/>
    <s v="Markaz Sulaymaniya"/>
    <s v="Majeed Bag"/>
    <s v="مجيد بك"/>
    <n v="35.570174999999999"/>
    <n v="45.442580900000003"/>
    <n v="3"/>
    <x v="201"/>
    <x v="17"/>
  </r>
  <r>
    <n v="1310152"/>
    <n v="5030811"/>
    <n v="31958"/>
    <d v="2020-11-10T00:00:00"/>
    <n v="119"/>
    <x v="6"/>
    <x v="27"/>
    <s v="Markaz Sulaymaniya"/>
    <s v="Qazi mohammed 110"/>
    <s v="قازي محمد 110"/>
    <n v="35.570269199999998"/>
    <n v="45.434958000000002"/>
    <n v="2"/>
    <x v="202"/>
    <x v="17"/>
  </r>
  <r>
    <n v="3304011"/>
    <n v="4738411"/>
    <n v="21433"/>
    <d v="2020-11-11T00:00:00"/>
    <n v="119"/>
    <x v="12"/>
    <x v="49"/>
    <s v="Markaz Al-Samawa"/>
    <s v="Al-Shuhada"/>
    <s v="حي الشهداء"/>
    <n v="31.304847132399999"/>
    <n v="45.303466217599997"/>
    <n v="1"/>
    <x v="203"/>
    <x v="17"/>
  </r>
  <r>
    <n v="3304011"/>
    <n v="4738411"/>
    <n v="21433"/>
    <d v="2020-11-12T00:00:00"/>
    <n v="119"/>
    <x v="12"/>
    <x v="49"/>
    <s v="Markaz Al-Samawa"/>
    <s v="Al-Shuhada"/>
    <s v="حي الشهداء"/>
    <n v="31.304847132399999"/>
    <n v="45.303466217599997"/>
    <n v="1"/>
    <x v="204"/>
    <x v="17"/>
  </r>
  <r>
    <n v="3304019"/>
    <n v="4809911"/>
    <n v="2060"/>
    <d v="2020-11-13T00:00:00"/>
    <n v="119"/>
    <x v="12"/>
    <x v="49"/>
    <s v="Markaz Al-Samawa"/>
    <s v="Hay Al Gharbi "/>
    <s v="حي الغربي"/>
    <n v="31.319483150700002"/>
    <n v="45.278095443700003"/>
    <n v="2"/>
    <x v="205"/>
    <x v="17"/>
  </r>
  <r>
    <n v="3403030"/>
    <n v="4907311"/>
    <n v="19976"/>
    <d v="2020-11-14T00:00:00"/>
    <n v="119"/>
    <x v="16"/>
    <x v="64"/>
    <s v="Markaz Al-Najaf"/>
    <s v="Aljadidah althalthah"/>
    <s v="الجديدة الثالثة"/>
    <n v="31.989874968799999"/>
    <n v="44.332541629600001"/>
    <n v="1"/>
    <x v="206"/>
    <x v="17"/>
  </r>
  <r>
    <n v="3502003"/>
    <n v="5007811"/>
    <n v="24722"/>
    <d v="2020-11-15T00:00:00"/>
    <n v="119"/>
    <x v="13"/>
    <x v="50"/>
    <s v="Markaz Al-Rifa'i"/>
    <s v="Hay Al Hussien"/>
    <s v="حي الحسين"/>
    <n v="31.711529196499999"/>
    <n v="46.124556874"/>
    <n v="4"/>
    <x v="207"/>
    <x v="17"/>
  </r>
  <r>
    <n v="3502007"/>
    <n v="5007911"/>
    <n v="33795"/>
    <d v="2020-11-16T00:00:00"/>
    <n v="119"/>
    <x v="13"/>
    <x v="50"/>
    <s v="Markaz Al-Rifa'i"/>
    <s v="Al-Omal"/>
    <s v="حي العمال"/>
    <n v="31.728400000000001"/>
    <n v="46.110399999999998"/>
    <n v="4"/>
    <x v="208"/>
    <x v="17"/>
  </r>
  <r>
    <n v="3502016"/>
    <n v="5233911"/>
    <n v="34162"/>
    <d v="2020-11-17T00:00:00"/>
    <n v="119"/>
    <x v="13"/>
    <x v="50"/>
    <s v="Markaz Al-Rifa'i"/>
    <s v="Al Tifige"/>
    <s v="التيفيج"/>
    <n v="31.735530000000001"/>
    <n v="46.112045999999999"/>
    <n v="3"/>
    <x v="209"/>
    <x v="17"/>
  </r>
  <r>
    <n v="3502016"/>
    <n v="5233911"/>
    <n v="34162"/>
    <d v="2020-11-18T00:00:00"/>
    <n v="119"/>
    <x v="13"/>
    <x v="50"/>
    <s v="Markaz Al-Rifa'i"/>
    <s v="Al Tifige"/>
    <s v="التيفيج"/>
    <n v="31.735530000000001"/>
    <n v="46.112045999999999"/>
    <n v="7"/>
    <x v="210"/>
    <x v="17"/>
  </r>
  <r>
    <n v="3502016"/>
    <n v="5233911"/>
    <n v="34162"/>
    <d v="2020-11-19T00:00:00"/>
    <n v="119"/>
    <x v="13"/>
    <x v="50"/>
    <s v="Markaz Al-Rifa'i"/>
    <s v="Al Tifige"/>
    <s v="التيفيج"/>
    <n v="31.735530000000001"/>
    <n v="46.112045999999999"/>
    <n v="3"/>
    <x v="211"/>
    <x v="17"/>
  </r>
  <r>
    <n v="3502016"/>
    <n v="5233911"/>
    <n v="34162"/>
    <d v="2020-11-20T00:00:00"/>
    <n v="119"/>
    <x v="13"/>
    <x v="50"/>
    <s v="Markaz Al-Rifa'i"/>
    <s v="Al Tifige"/>
    <s v="التيفيج"/>
    <n v="31.735530000000001"/>
    <n v="46.112045999999999"/>
    <n v="4"/>
    <x v="212"/>
    <x v="17"/>
  </r>
  <r>
    <n v="3503006"/>
    <n v="4929111"/>
    <n v="21209"/>
    <d v="2020-11-21T00:00:00"/>
    <n v="119"/>
    <x v="13"/>
    <x v="63"/>
    <s v="Markaz Al-Shatra"/>
    <s v="Al Shomali"/>
    <s v="الشوملي"/>
    <n v="31.415689718399999"/>
    <n v="46.163976839100002"/>
    <n v="1"/>
    <x v="213"/>
    <x v="17"/>
  </r>
  <r>
    <n v="3503009"/>
    <n v="4932011"/>
    <n v="9822"/>
    <d v="2020-11-22T00:00:00"/>
    <n v="119"/>
    <x v="13"/>
    <x v="63"/>
    <s v="Markaz Al-Shatra"/>
    <s v="Al-hawi"/>
    <s v="حي الحاوي"/>
    <n v="31.403907212699998"/>
    <n v="46.175491096099996"/>
    <n v="1"/>
    <x v="214"/>
    <x v="17"/>
  </r>
  <r>
    <n v="3503009"/>
    <n v="4932011"/>
    <n v="9822"/>
    <d v="2020-11-23T00:00:00"/>
    <n v="119"/>
    <x v="13"/>
    <x v="63"/>
    <s v="Markaz Al-Shatra"/>
    <s v="Al-hawi"/>
    <s v="حي الحاوي"/>
    <n v="31.403907212699998"/>
    <n v="46.175491096099996"/>
    <n v="1"/>
    <x v="215"/>
    <x v="17"/>
  </r>
  <r>
    <n v="3504058"/>
    <n v="4730411"/>
    <n v="33812"/>
    <d v="2020-11-24T00:00:00"/>
    <n v="119"/>
    <x v="13"/>
    <x v="51"/>
    <s v="Al-Battha'a"/>
    <s v="Hay Al-Zahraa"/>
    <s v="حي الزهراء"/>
    <n v="31.115110000000001"/>
    <n v="45.889899999999997"/>
    <n v="2"/>
    <x v="216"/>
    <x v="17"/>
  </r>
  <r>
    <n v="3504058"/>
    <n v="4730411"/>
    <n v="33812"/>
    <d v="2020-11-25T00:00:00"/>
    <n v="119"/>
    <x v="13"/>
    <x v="51"/>
    <s v="Al-Battha'a"/>
    <s v="Hay Al-Zahraa"/>
    <s v="حي الزهراء"/>
    <n v="31.115110000000001"/>
    <n v="45.889899999999997"/>
    <n v="4"/>
    <x v="217"/>
    <x v="17"/>
  </r>
  <r>
    <n v="3504058"/>
    <n v="4730411"/>
    <n v="33812"/>
    <d v="2020-11-26T00:00:00"/>
    <n v="119"/>
    <x v="13"/>
    <x v="51"/>
    <s v="Al-Battha'a"/>
    <s v="Hay Al-Zahraa"/>
    <s v="حي الزهراء"/>
    <n v="31.115110000000001"/>
    <n v="45.889899999999997"/>
    <n v="5"/>
    <x v="218"/>
    <x v="17"/>
  </r>
  <r>
    <n v="3504051"/>
    <n v="4838711"/>
    <n v="23685"/>
    <d v="2020-11-27T00:00:00"/>
    <n v="119"/>
    <x v="13"/>
    <x v="51"/>
    <s v="Markaz Al-Nassriya"/>
    <s v="Um Al Dood"/>
    <s v="ام الدود"/>
    <n v="31.087265559999999"/>
    <n v="46.241235476500002"/>
    <n v="3"/>
    <x v="219"/>
    <x v="17"/>
  </r>
  <r>
    <n v="3504051"/>
    <n v="4838711"/>
    <n v="23685"/>
    <d v="2020-11-28T00:00:00"/>
    <n v="119"/>
    <x v="13"/>
    <x v="51"/>
    <s v="Markaz Al-Nassriya"/>
    <s v="Um Al Dood"/>
    <s v="ام الدود"/>
    <n v="31.087265559999999"/>
    <n v="46.241235476500002"/>
    <n v="3"/>
    <x v="220"/>
    <x v="17"/>
  </r>
  <r>
    <n v="3504051"/>
    <n v="4838711"/>
    <n v="23685"/>
    <d v="2020-11-29T00:00:00"/>
    <n v="119"/>
    <x v="13"/>
    <x v="51"/>
    <s v="Markaz Al-Nassriya"/>
    <s v="Um Al Dood"/>
    <s v="ام الدود"/>
    <n v="31.087265559999999"/>
    <n v="46.241235476500002"/>
    <n v="4"/>
    <x v="221"/>
    <x v="17"/>
  </r>
  <r>
    <n v="3504051"/>
    <n v="4838711"/>
    <n v="23685"/>
    <d v="2020-11-30T00:00:00"/>
    <n v="119"/>
    <x v="13"/>
    <x v="51"/>
    <s v="Markaz Al-Nassriya"/>
    <s v="Um Al Dood"/>
    <s v="ام الدود"/>
    <n v="31.087265559999999"/>
    <n v="46.241235476500002"/>
    <n v="6"/>
    <x v="222"/>
    <x v="17"/>
  </r>
  <r>
    <n v="3504052"/>
    <n v="5050911"/>
    <n v="9113"/>
    <d v="2020-12-01T00:00:00"/>
    <n v="119"/>
    <x v="13"/>
    <x v="51"/>
    <s v="Markaz Al-Nassriya"/>
    <s v="Ur"/>
    <s v="حي اور"/>
    <n v="31.060153968000002"/>
    <n v="46.243325555299997"/>
    <n v="2"/>
    <x v="223"/>
    <x v="18"/>
  </r>
  <r>
    <n v="3504052"/>
    <n v="5050911"/>
    <n v="9113"/>
    <d v="2020-12-02T00:00:00"/>
    <n v="119"/>
    <x v="13"/>
    <x v="51"/>
    <s v="Markaz Al-Nassriya"/>
    <s v="Ur"/>
    <s v="حي اور"/>
    <n v="31.060153968000002"/>
    <n v="46.243325555299997"/>
    <n v="3"/>
    <x v="224"/>
    <x v="18"/>
  </r>
  <r>
    <n v="3504054"/>
    <n v="4788611"/>
    <n v="9427"/>
    <d v="2020-12-03T00:00:00"/>
    <n v="119"/>
    <x v="13"/>
    <x v="51"/>
    <s v="Markaz Al-Nassriya"/>
    <s v="Hay AL-Mansouria"/>
    <s v="المنصورية "/>
    <n v="31.030441920000001"/>
    <n v="46.215599115800003"/>
    <n v="15"/>
    <x v="225"/>
    <x v="18"/>
  </r>
  <r>
    <n v="3504054"/>
    <n v="4788611"/>
    <n v="9427"/>
    <d v="2020-12-04T00:00:00"/>
    <n v="119"/>
    <x v="13"/>
    <x v="51"/>
    <s v="Markaz Al-Nassriya"/>
    <s v="Hay AL-Mansouria"/>
    <s v="المنصورية "/>
    <n v="31.030441920000001"/>
    <n v="46.215599115800003"/>
    <n v="25"/>
    <x v="226"/>
    <x v="18"/>
  </r>
  <r>
    <n v="3504054"/>
    <n v="4788611"/>
    <n v="9427"/>
    <d v="2020-12-05T00:00:00"/>
    <n v="119"/>
    <x v="13"/>
    <x v="51"/>
    <s v="Markaz Al-Nassriya"/>
    <s v="Hay AL-Mansouria"/>
    <s v="المنصورية "/>
    <n v="31.030441920000001"/>
    <n v="46.215599115800003"/>
    <n v="5"/>
    <x v="227"/>
    <x v="18"/>
  </r>
  <r>
    <n v="3504054"/>
    <n v="4788611"/>
    <n v="9427"/>
    <d v="2020-12-06T00:00:00"/>
    <n v="119"/>
    <x v="13"/>
    <x v="51"/>
    <s v="Markaz Al-Nassriya"/>
    <s v="Hay AL-Mansouria"/>
    <s v="المنصورية "/>
    <n v="31.030441920000001"/>
    <n v="46.215599115800003"/>
    <n v="50"/>
    <x v="228"/>
    <x v="18"/>
  </r>
  <r>
    <n v="3504054"/>
    <n v="4788611"/>
    <n v="9427"/>
    <d v="2020-12-07T00:00:00"/>
    <n v="119"/>
    <x v="13"/>
    <x v="51"/>
    <s v="Markaz Al-Nassriya"/>
    <s v="Hay AL-Mansouria"/>
    <s v="المنصورية "/>
    <n v="31.030441920000001"/>
    <n v="46.215599115800003"/>
    <n v="40"/>
    <x v="229"/>
    <x v="18"/>
  </r>
  <r>
    <n v="3504001"/>
    <n v="4848411"/>
    <n v="24494"/>
    <d v="2020-12-08T00:00:00"/>
    <n v="119"/>
    <x v="13"/>
    <x v="51"/>
    <s v="Markaz Al-Nassriya"/>
    <s v="Al Aker"/>
    <s v="العكر"/>
    <n v="31.027710880499999"/>
    <n v="46.218214741200001"/>
    <n v="15"/>
    <x v="230"/>
    <x v="18"/>
  </r>
  <r>
    <n v="3504001"/>
    <n v="4848411"/>
    <n v="24494"/>
    <d v="2020-12-09T00:00:00"/>
    <n v="119"/>
    <x v="13"/>
    <x v="51"/>
    <s v="Markaz Al-Nassriya"/>
    <s v="Al Aker"/>
    <s v="العكر"/>
    <n v="31.027710880499999"/>
    <n v="46.218214741200001"/>
    <n v="20"/>
    <x v="231"/>
    <x v="18"/>
  </r>
  <r>
    <n v="3504001"/>
    <n v="4848411"/>
    <n v="24494"/>
    <d v="2020-12-10T00:00:00"/>
    <n v="119"/>
    <x v="13"/>
    <x v="51"/>
    <s v="Markaz Al-Nassriya"/>
    <s v="Al Aker"/>
    <s v="العكر"/>
    <n v="31.027710880499999"/>
    <n v="46.218214741200001"/>
    <n v="10"/>
    <x v="232"/>
    <x v="18"/>
  </r>
  <r>
    <n v="3504002"/>
    <n v="4938711"/>
    <n v="25529"/>
    <d v="2020-12-11T00:00:00"/>
    <n v="119"/>
    <x v="13"/>
    <x v="51"/>
    <s v="Markaz Al-Nassriya"/>
    <s v="Al Aoeh"/>
    <s v="قرية العوية"/>
    <n v="31.033167288000001"/>
    <n v="46.273891712999998"/>
    <n v="4"/>
    <x v="233"/>
    <x v="18"/>
  </r>
  <r>
    <n v="3504002"/>
    <n v="4938711"/>
    <n v="25529"/>
    <d v="2020-12-12T00:00:00"/>
    <n v="119"/>
    <x v="13"/>
    <x v="51"/>
    <s v="Markaz Al-Nassriya"/>
    <s v="Al Aoeh"/>
    <s v="قرية العوية"/>
    <n v="31.033167288000001"/>
    <n v="46.273891712999998"/>
    <n v="5"/>
    <x v="234"/>
    <x v="18"/>
  </r>
  <r>
    <n v="3504006"/>
    <n v="4848611"/>
    <n v="9728"/>
    <d v="2020-12-13T00:00:00"/>
    <n v="119"/>
    <x v="13"/>
    <x v="51"/>
    <s v="Markaz Al-Nassriya"/>
    <s v="Al Dhubat"/>
    <s v="حي الضباط"/>
    <n v="31.038316374200001"/>
    <n v="46.253982172199997"/>
    <n v="5"/>
    <x v="235"/>
    <x v="18"/>
  </r>
  <r>
    <n v="3504007"/>
    <n v="4788811"/>
    <n v="25525"/>
    <d v="2020-12-14T00:00:00"/>
    <n v="119"/>
    <x v="13"/>
    <x v="51"/>
    <s v="Markaz Al-Nassriya"/>
    <s v="Al Emarat"/>
    <s v="العمارات"/>
    <n v="31.027024004299999"/>
    <n v="46.241676675500003"/>
    <n v="10"/>
    <x v="236"/>
    <x v="18"/>
  </r>
  <r>
    <n v="3504007"/>
    <n v="4788811"/>
    <n v="25525"/>
    <d v="2020-12-15T00:00:00"/>
    <n v="119"/>
    <x v="13"/>
    <x v="51"/>
    <s v="Markaz Al-Nassriya"/>
    <s v="Al Emarat"/>
    <s v="العمارات"/>
    <n v="31.027024004299999"/>
    <n v="46.241676675500003"/>
    <n v="15"/>
    <x v="237"/>
    <x v="18"/>
  </r>
  <r>
    <n v="3504007"/>
    <n v="4788811"/>
    <n v="25525"/>
    <d v="2020-12-16T00:00:00"/>
    <n v="119"/>
    <x v="13"/>
    <x v="51"/>
    <s v="Markaz Al-Nassriya"/>
    <s v="Al Emarat"/>
    <s v="العمارات"/>
    <n v="31.027024004299999"/>
    <n v="46.241676675500003"/>
    <n v="12"/>
    <x v="238"/>
    <x v="18"/>
  </r>
  <r>
    <n v="3504010"/>
    <n v="4703411"/>
    <n v="24740"/>
    <d v="2020-12-17T00:00:00"/>
    <n v="119"/>
    <x v="13"/>
    <x v="51"/>
    <s v="Markaz Al-Nassriya"/>
    <s v="Al Iskan"/>
    <s v="الاسكان"/>
    <n v="31.038505004899999"/>
    <n v="46.242960423"/>
    <n v="3"/>
    <x v="239"/>
    <x v="18"/>
  </r>
  <r>
    <n v="3504011"/>
    <n v="5008611"/>
    <n v="10260"/>
    <d v="2020-12-18T00:00:00"/>
    <n v="119"/>
    <x v="13"/>
    <x v="51"/>
    <s v="Markaz Al-Nassriya"/>
    <s v="Al Iskan Al Sinaie"/>
    <s v="الاسكان الصناعي"/>
    <n v="31.0134574836"/>
    <n v="46.282408152000002"/>
    <n v="10"/>
    <x v="240"/>
    <x v="18"/>
  </r>
  <r>
    <n v="3504011"/>
    <n v="5008611"/>
    <n v="10260"/>
    <d v="2020-12-19T00:00:00"/>
    <n v="119"/>
    <x v="13"/>
    <x v="51"/>
    <s v="Markaz Al-Nassriya"/>
    <s v="Al Iskan Al Sinaie"/>
    <s v="الاسكان الصناعي"/>
    <n v="31.0134574836"/>
    <n v="46.282408152000002"/>
    <n v="10"/>
    <x v="241"/>
    <x v="18"/>
  </r>
  <r>
    <n v="3504011"/>
    <n v="5008611"/>
    <n v="10260"/>
    <d v="2020-12-20T00:00:00"/>
    <n v="119"/>
    <x v="13"/>
    <x v="51"/>
    <s v="Markaz Al-Nassriya"/>
    <s v="Al Iskan Al Sinaie"/>
    <s v="الاسكان الصناعي"/>
    <n v="31.0134574836"/>
    <n v="46.282408152000002"/>
    <n v="200"/>
    <x v="242"/>
    <x v="18"/>
  </r>
  <r>
    <n v="3504011"/>
    <n v="5008611"/>
    <n v="10260"/>
    <d v="2020-12-21T00:00:00"/>
    <n v="119"/>
    <x v="13"/>
    <x v="51"/>
    <s v="Markaz Al-Nassriya"/>
    <s v="Al Iskan Al Sinaie"/>
    <s v="الاسكان الصناعي"/>
    <n v="31.0134574836"/>
    <n v="46.282408152000002"/>
    <n v="150"/>
    <x v="243"/>
    <x v="18"/>
  </r>
  <r>
    <n v="3504011"/>
    <n v="5008611"/>
    <n v="10260"/>
    <d v="2020-12-22T00:00:00"/>
    <n v="119"/>
    <x v="13"/>
    <x v="51"/>
    <s v="Markaz Al-Nassriya"/>
    <s v="Al Iskan Al Sinaie"/>
    <s v="الاسكان الصناعي"/>
    <n v="31.0134574836"/>
    <n v="46.282408152000002"/>
    <n v="10"/>
    <x v="244"/>
    <x v="18"/>
  </r>
  <r>
    <n v="3504011"/>
    <n v="5008611"/>
    <n v="10260"/>
    <d v="2020-12-23T00:00:00"/>
    <n v="119"/>
    <x v="13"/>
    <x v="51"/>
    <s v="Markaz Al-Nassriya"/>
    <s v="Al Iskan Al Sinaie"/>
    <s v="الاسكان الصناعي"/>
    <n v="31.0134574836"/>
    <n v="46.282408152000002"/>
    <n v="250"/>
    <x v="245"/>
    <x v="18"/>
  </r>
  <r>
    <n v="3504011"/>
    <n v="5008611"/>
    <n v="10260"/>
    <d v="2020-12-24T00:00:00"/>
    <n v="119"/>
    <x v="13"/>
    <x v="51"/>
    <s v="Markaz Al-Nassriya"/>
    <s v="Al Iskan Al Sinaie"/>
    <s v="الاسكان الصناعي"/>
    <n v="31.0134574836"/>
    <n v="46.282408152000002"/>
    <n v="20"/>
    <x v="246"/>
    <x v="18"/>
  </r>
  <r>
    <n v="3504014"/>
    <n v="5205411"/>
    <n v="10254"/>
    <d v="2020-12-25T00:00:00"/>
    <n v="119"/>
    <x v="13"/>
    <x v="51"/>
    <s v="Markaz Al-Nassriya"/>
    <s v="Al Sharqiya"/>
    <s v="الشرقيه"/>
    <n v="31.042429802899999"/>
    <n v="46.262052204600003"/>
    <n v="15"/>
    <x v="247"/>
    <x v="18"/>
  </r>
  <r>
    <n v="3504014"/>
    <n v="5205411"/>
    <n v="10254"/>
    <d v="2020-12-26T00:00:00"/>
    <n v="119"/>
    <x v="13"/>
    <x v="51"/>
    <s v="Markaz Al-Nassriya"/>
    <s v="Al Sharqiya"/>
    <s v="الشرقيه"/>
    <n v="31.042429802899999"/>
    <n v="46.262052204600003"/>
    <n v="5"/>
    <x v="248"/>
    <x v="18"/>
  </r>
  <r>
    <n v="3504014"/>
    <n v="5205411"/>
    <n v="10254"/>
    <d v="2020-12-27T00:00:00"/>
    <n v="119"/>
    <x v="13"/>
    <x v="51"/>
    <s v="Markaz Al-Nassriya"/>
    <s v="Al Sharqiya"/>
    <s v="الشرقيه"/>
    <n v="31.042429802899999"/>
    <n v="46.262052204600003"/>
    <n v="10"/>
    <x v="249"/>
    <x v="18"/>
  </r>
  <r>
    <n v="3504015"/>
    <n v="4691011"/>
    <n v="10272"/>
    <d v="2020-12-28T00:00:00"/>
    <n v="119"/>
    <x v="13"/>
    <x v="51"/>
    <s v="Markaz Al-Nassriya"/>
    <s v="Al Shoula"/>
    <s v="الشعلة"/>
    <n v="31.034963944600001"/>
    <n v="46.242300951700003"/>
    <n v="3"/>
    <x v="250"/>
    <x v="18"/>
  </r>
  <r>
    <n v="3504016"/>
    <n v="4690911"/>
    <n v="10281"/>
    <d v="2020-12-29T00:00:00"/>
    <n v="119"/>
    <x v="13"/>
    <x v="51"/>
    <s v="Markaz Al-Nassriya"/>
    <s v="Al Shumokh"/>
    <s v="حي الشموخ"/>
    <n v="31.029471706599999"/>
    <n v="46.244121658399997"/>
    <n v="1"/>
    <x v="251"/>
    <x v="18"/>
  </r>
  <r>
    <n v="3504016"/>
    <n v="4690911"/>
    <n v="10281"/>
    <d v="2020-12-30T00:00:00"/>
    <n v="119"/>
    <x v="13"/>
    <x v="51"/>
    <s v="Markaz Al-Nassriya"/>
    <s v="Al Shumokh"/>
    <s v="حي الشموخ"/>
    <n v="31.029471706599999"/>
    <n v="46.244121658399997"/>
    <n v="4"/>
    <x v="252"/>
    <x v="18"/>
  </r>
  <r>
    <n v="3504016"/>
    <n v="4690911"/>
    <n v="10281"/>
    <d v="2020-12-31T00:00:00"/>
    <n v="119"/>
    <x v="13"/>
    <x v="51"/>
    <s v="Markaz Al-Nassriya"/>
    <s v="Al Shumokh"/>
    <s v="حي الشموخ"/>
    <n v="31.029471706599999"/>
    <n v="46.244121658399997"/>
    <n v="4"/>
    <x v="253"/>
    <x v="18"/>
  </r>
  <r>
    <n v="3504021"/>
    <n v="4834311"/>
    <n v="10335"/>
    <d v="2021-01-01T00:00:00"/>
    <n v="119"/>
    <x v="13"/>
    <x v="51"/>
    <s v="Markaz Al-Nassriya"/>
    <s v="Al-Salhiya"/>
    <s v="حي الصالحية"/>
    <n v="31.0506383486"/>
    <n v="46.269343302599999"/>
    <n v="6"/>
    <x v="254"/>
    <x v="19"/>
  </r>
  <r>
    <n v="3504021"/>
    <n v="4834311"/>
    <n v="10335"/>
    <d v="2021-01-02T00:00:00"/>
    <n v="119"/>
    <x v="13"/>
    <x v="51"/>
    <s v="Markaz Al-Nassriya"/>
    <s v="Al-Salhiya"/>
    <s v="حي الصالحية"/>
    <n v="31.0506383486"/>
    <n v="46.269343302599999"/>
    <n v="21"/>
    <x v="255"/>
    <x v="19"/>
  </r>
  <r>
    <n v="3504021"/>
    <n v="4834311"/>
    <n v="10335"/>
    <d v="2021-01-03T00:00:00"/>
    <n v="119"/>
    <x v="13"/>
    <x v="51"/>
    <s v="Markaz Al-Nassriya"/>
    <s v="Al-Salhiya"/>
    <s v="حي الصالحية"/>
    <n v="31.0506383486"/>
    <n v="46.269343302599999"/>
    <n v="35"/>
    <x v="256"/>
    <x v="19"/>
  </r>
  <r>
    <n v="3504021"/>
    <n v="4834311"/>
    <n v="10335"/>
    <d v="2021-01-04T00:00:00"/>
    <n v="119"/>
    <x v="13"/>
    <x v="51"/>
    <s v="Markaz Al-Nassriya"/>
    <s v="Al-Salhiya"/>
    <s v="حي الصالحية"/>
    <n v="31.0506383486"/>
    <n v="46.269343302599999"/>
    <n v="45"/>
    <x v="257"/>
    <x v="19"/>
  </r>
  <r>
    <n v="3504021"/>
    <n v="4834311"/>
    <n v="10335"/>
    <d v="2021-01-05T00:00:00"/>
    <n v="119"/>
    <x v="13"/>
    <x v="51"/>
    <s v="Markaz Al-Nassriya"/>
    <s v="Al-Salhiya"/>
    <s v="حي الصالحية"/>
    <n v="31.0506383486"/>
    <n v="46.269343302599999"/>
    <n v="5"/>
    <x v="258"/>
    <x v="19"/>
  </r>
  <r>
    <n v="3504021"/>
    <n v="4834311"/>
    <n v="10335"/>
    <d v="2021-01-06T00:00:00"/>
    <n v="119"/>
    <x v="13"/>
    <x v="51"/>
    <s v="Markaz Al-Nassriya"/>
    <s v="Al-Salhiya"/>
    <s v="حي الصالحية"/>
    <n v="31.0506383486"/>
    <n v="46.269343302599999"/>
    <n v="5"/>
    <x v="259"/>
    <x v="19"/>
  </r>
  <r>
    <n v="3504023"/>
    <n v="4788711"/>
    <n v="9448"/>
    <d v="2021-01-07T00:00:00"/>
    <n v="119"/>
    <x v="13"/>
    <x v="51"/>
    <s v="Markaz Al-Nassriya"/>
    <s v="Al-Thawrah"/>
    <s v="الثوره"/>
    <n v="31.027006973399999"/>
    <n v="46.228093038300003"/>
    <n v="23"/>
    <x v="260"/>
    <x v="19"/>
  </r>
  <r>
    <n v="3504023"/>
    <n v="4788711"/>
    <n v="9448"/>
    <d v="2021-01-08T00:00:00"/>
    <n v="119"/>
    <x v="13"/>
    <x v="51"/>
    <s v="Markaz Al-Nassriya"/>
    <s v="Al-Thawrah"/>
    <s v="الثوره"/>
    <n v="31.027006973399999"/>
    <n v="46.228093038300003"/>
    <n v="1"/>
    <x v="261"/>
    <x v="19"/>
  </r>
  <r>
    <n v="3504023"/>
    <n v="4788711"/>
    <n v="9448"/>
    <d v="2021-01-09T00:00:00"/>
    <n v="119"/>
    <x v="13"/>
    <x v="51"/>
    <s v="Markaz Al-Nassriya"/>
    <s v="Al-Thawrah"/>
    <s v="الثوره"/>
    <n v="31.027006973399999"/>
    <n v="46.228093038300003"/>
    <n v="15"/>
    <x v="262"/>
    <x v="19"/>
  </r>
  <r>
    <n v="3504023"/>
    <n v="4788711"/>
    <n v="9448"/>
    <d v="2021-01-10T00:00:00"/>
    <n v="119"/>
    <x v="13"/>
    <x v="51"/>
    <s v="Markaz Al-Nassriya"/>
    <s v="Al-Thawrah"/>
    <s v="الثوره"/>
    <n v="31.027006973399999"/>
    <n v="46.228093038300003"/>
    <n v="10"/>
    <x v="263"/>
    <x v="19"/>
  </r>
  <r>
    <n v="3504023"/>
    <n v="4788711"/>
    <n v="9448"/>
    <d v="2021-01-11T00:00:00"/>
    <n v="119"/>
    <x v="13"/>
    <x v="51"/>
    <s v="Markaz Al-Nassriya"/>
    <s v="Al-Thawrah"/>
    <s v="الثوره"/>
    <n v="31.027006973399999"/>
    <n v="46.228093038300003"/>
    <n v="20"/>
    <x v="264"/>
    <x v="19"/>
  </r>
  <r>
    <n v="3504024"/>
    <n v="5193411"/>
    <n v="9396"/>
    <d v="2021-01-12T00:00:00"/>
    <n v="119"/>
    <x v="13"/>
    <x v="51"/>
    <s v="Markaz Al-Nassriya"/>
    <s v="Al-zielat"/>
    <s v="الزعيلات"/>
    <n v="31.0154237044"/>
    <n v="46.263441754500001"/>
    <n v="6"/>
    <x v="265"/>
    <x v="19"/>
  </r>
  <r>
    <n v="3504024"/>
    <n v="5193411"/>
    <n v="9396"/>
    <d v="2021-01-13T00:00:00"/>
    <n v="119"/>
    <x v="13"/>
    <x v="51"/>
    <s v="Markaz Al-Nassriya"/>
    <s v="Al-zielat"/>
    <s v="الزعيلات"/>
    <n v="31.0154237044"/>
    <n v="46.263441754500001"/>
    <n v="4"/>
    <x v="266"/>
    <x v="19"/>
  </r>
  <r>
    <n v="3504024"/>
    <n v="5193411"/>
    <n v="9396"/>
    <d v="2021-01-14T00:00:00"/>
    <n v="119"/>
    <x v="13"/>
    <x v="51"/>
    <s v="Markaz Al-Nassriya"/>
    <s v="Al-zielat"/>
    <s v="الزعيلات"/>
    <n v="31.0154237044"/>
    <n v="46.263441754500001"/>
    <n v="8"/>
    <x v="267"/>
    <x v="19"/>
  </r>
  <r>
    <n v="3504025"/>
    <n v="4691211"/>
    <n v="10262"/>
    <d v="2021-01-15T00:00:00"/>
    <n v="119"/>
    <x v="13"/>
    <x v="51"/>
    <s v="Markaz Al-Nassriya"/>
    <s v="Aredo"/>
    <s v="حي اريدو"/>
    <n v="31.074394900600002"/>
    <n v="46.250142994800001"/>
    <n v="10"/>
    <x v="268"/>
    <x v="19"/>
  </r>
  <r>
    <n v="3504025"/>
    <n v="4691211"/>
    <n v="10262"/>
    <d v="2021-01-16T00:00:00"/>
    <n v="119"/>
    <x v="13"/>
    <x v="51"/>
    <s v="Markaz Al-Nassriya"/>
    <s v="Aredo"/>
    <s v="حي اريدو"/>
    <n v="31.074394900600002"/>
    <n v="46.250142994800001"/>
    <n v="20"/>
    <x v="269"/>
    <x v="19"/>
  </r>
  <r>
    <n v="3504025"/>
    <n v="4691211"/>
    <n v="10262"/>
    <d v="2021-01-17T00:00:00"/>
    <n v="119"/>
    <x v="13"/>
    <x v="51"/>
    <s v="Markaz Al-Nassriya"/>
    <s v="Aredo"/>
    <s v="حي اريدو"/>
    <n v="31.074394900600002"/>
    <n v="46.250142994800001"/>
    <n v="15"/>
    <x v="270"/>
    <x v="19"/>
  </r>
  <r>
    <n v="3504025"/>
    <n v="4691211"/>
    <n v="10262"/>
    <d v="2021-01-18T00:00:00"/>
    <n v="119"/>
    <x v="13"/>
    <x v="51"/>
    <s v="Markaz Al-Nassriya"/>
    <s v="Aredo"/>
    <s v="حي اريدو"/>
    <n v="31.074394900600002"/>
    <n v="46.250142994800001"/>
    <n v="10"/>
    <x v="271"/>
    <x v="19"/>
  </r>
  <r>
    <n v="3504025"/>
    <n v="4691211"/>
    <n v="10262"/>
    <d v="2021-01-19T00:00:00"/>
    <n v="119"/>
    <x v="13"/>
    <x v="51"/>
    <s v="Markaz Al-Nassriya"/>
    <s v="Aredo"/>
    <s v="حي اريدو"/>
    <n v="31.074394900600002"/>
    <n v="46.250142994800001"/>
    <n v="20"/>
    <x v="272"/>
    <x v="19"/>
  </r>
  <r>
    <n v="3504026"/>
    <n v="4691111"/>
    <n v="10253"/>
    <d v="2021-01-20T00:00:00"/>
    <n v="119"/>
    <x v="13"/>
    <x v="51"/>
    <s v="Markaz Al-Nassriya"/>
    <s v="Baghdad Street"/>
    <s v="شارع بغداد"/>
    <n v="31.038477412900001"/>
    <n v="46.2356561609"/>
    <n v="2"/>
    <x v="273"/>
    <x v="19"/>
  </r>
  <r>
    <n v="3504026"/>
    <n v="4691111"/>
    <n v="10253"/>
    <d v="2021-01-21T00:00:00"/>
    <n v="119"/>
    <x v="13"/>
    <x v="51"/>
    <s v="Markaz Al-Nassriya"/>
    <s v="Baghdad Street"/>
    <s v="شارع بغداد"/>
    <n v="31.038477412900001"/>
    <n v="46.2356561609"/>
    <n v="5"/>
    <x v="274"/>
    <x v="19"/>
  </r>
  <r>
    <n v="3504028"/>
    <n v="4788511"/>
    <n v="25526"/>
    <d v="2021-01-22T00:00:00"/>
    <n v="119"/>
    <x v="13"/>
    <x v="51"/>
    <s v="Markaz Al-Nassriya"/>
    <s v="Hay Al Ameer"/>
    <s v="حي الامير"/>
    <n v="31.036175809100001"/>
    <n v="46.220527480000001"/>
    <n v="10"/>
    <x v="275"/>
    <x v="19"/>
  </r>
  <r>
    <n v="3504028"/>
    <n v="4788511"/>
    <n v="25526"/>
    <d v="2021-01-23T00:00:00"/>
    <n v="119"/>
    <x v="13"/>
    <x v="51"/>
    <s v="Markaz Al-Nassriya"/>
    <s v="Hay Al Ameer"/>
    <s v="حي الامير"/>
    <n v="31.036175809100001"/>
    <n v="46.220527480000001"/>
    <n v="13"/>
    <x v="276"/>
    <x v="19"/>
  </r>
  <r>
    <n v="3504028"/>
    <n v="4788511"/>
    <n v="25526"/>
    <d v="2021-01-24T00:00:00"/>
    <n v="119"/>
    <x v="13"/>
    <x v="51"/>
    <s v="Markaz Al-Nassriya"/>
    <s v="Hay Al Ameer"/>
    <s v="حي الامير"/>
    <n v="31.036175809100001"/>
    <n v="46.220527480000001"/>
    <n v="8"/>
    <x v="277"/>
    <x v="19"/>
  </r>
  <r>
    <n v="3504028"/>
    <n v="4788511"/>
    <n v="25526"/>
    <d v="2021-01-25T00:00:00"/>
    <n v="119"/>
    <x v="13"/>
    <x v="51"/>
    <s v="Markaz Al-Nassriya"/>
    <s v="Hay Al Ameer"/>
    <s v="حي الامير"/>
    <n v="31.036175809100001"/>
    <n v="46.220527480000001"/>
    <n v="14"/>
    <x v="278"/>
    <x v="19"/>
  </r>
  <r>
    <n v="3504028"/>
    <n v="4788511"/>
    <n v="25526"/>
    <d v="2021-01-26T00:00:00"/>
    <n v="119"/>
    <x v="13"/>
    <x v="51"/>
    <s v="Markaz Al-Nassriya"/>
    <s v="Hay Al Ameer"/>
    <s v="حي الامير"/>
    <n v="31.036175809100001"/>
    <n v="46.220527480000001"/>
    <n v="10"/>
    <x v="279"/>
    <x v="19"/>
  </r>
  <r>
    <n v="3504029"/>
    <n v="4834211"/>
    <n v="10301"/>
    <d v="2021-01-27T00:00:00"/>
    <n v="119"/>
    <x v="13"/>
    <x v="51"/>
    <s v="Markaz Al-Nassriya"/>
    <s v="Hay Al Fidaa"/>
    <s v="حي الفداء"/>
    <n v="31.069730013600001"/>
    <n v="46.278741981099998"/>
    <n v="9"/>
    <x v="280"/>
    <x v="19"/>
  </r>
  <r>
    <n v="3504029"/>
    <n v="4834211"/>
    <n v="10301"/>
    <d v="2021-01-28T00:00:00"/>
    <n v="119"/>
    <x v="13"/>
    <x v="51"/>
    <s v="Markaz Al-Nassriya"/>
    <s v="Hay Al Fidaa"/>
    <s v="حي الفداء"/>
    <n v="31.069730013600001"/>
    <n v="46.278741981099998"/>
    <n v="6"/>
    <x v="281"/>
    <x v="19"/>
  </r>
  <r>
    <n v="3504029"/>
    <n v="4834211"/>
    <n v="10301"/>
    <d v="2021-01-29T00:00:00"/>
    <n v="119"/>
    <x v="13"/>
    <x v="51"/>
    <s v="Markaz Al-Nassriya"/>
    <s v="Hay Al Fidaa"/>
    <s v="حي الفداء"/>
    <n v="31.069730013600001"/>
    <n v="46.278741981099998"/>
    <n v="11"/>
    <x v="282"/>
    <x v="19"/>
  </r>
  <r>
    <n v="3504029"/>
    <n v="4834211"/>
    <n v="10301"/>
    <d v="2021-01-30T00:00:00"/>
    <n v="119"/>
    <x v="13"/>
    <x v="51"/>
    <s v="Markaz Al-Nassriya"/>
    <s v="Hay Al Fidaa"/>
    <s v="حي الفداء"/>
    <n v="31.069730013600001"/>
    <n v="46.278741981099998"/>
    <n v="4"/>
    <x v="283"/>
    <x v="19"/>
  </r>
  <r>
    <n v="3504031"/>
    <n v="4834411"/>
    <n v="21208"/>
    <d v="2021-01-31T00:00:00"/>
    <n v="119"/>
    <x v="13"/>
    <x v="51"/>
    <s v="Markaz Al-Nassriya"/>
    <s v="Hay Al Mualimeen"/>
    <s v="حي المعلمين"/>
    <n v="31.067779245299999"/>
    <n v="46.249674558199999"/>
    <n v="7"/>
    <x v="284"/>
    <x v="19"/>
  </r>
  <r>
    <n v="3504031"/>
    <n v="4834411"/>
    <n v="21208"/>
    <d v="2021-02-01T00:00:00"/>
    <n v="119"/>
    <x v="13"/>
    <x v="51"/>
    <s v="Markaz Al-Nassriya"/>
    <s v="Hay Al Mualimeen"/>
    <s v="حي المعلمين"/>
    <n v="31.067779245299999"/>
    <n v="46.249674558199999"/>
    <n v="17"/>
    <x v="285"/>
    <x v="20"/>
  </r>
  <r>
    <n v="3504031"/>
    <n v="4834411"/>
    <n v="21208"/>
    <d v="2021-02-02T00:00:00"/>
    <n v="119"/>
    <x v="13"/>
    <x v="51"/>
    <s v="Markaz Al-Nassriya"/>
    <s v="Hay Al Mualimeen"/>
    <s v="حي المعلمين"/>
    <n v="31.067779245299999"/>
    <n v="46.249674558199999"/>
    <n v="5"/>
    <x v="286"/>
    <x v="20"/>
  </r>
  <r>
    <n v="3504031"/>
    <n v="4834411"/>
    <n v="21208"/>
    <d v="2021-02-03T00:00:00"/>
    <n v="119"/>
    <x v="13"/>
    <x v="51"/>
    <s v="Markaz Al-Nassriya"/>
    <s v="Hay Al Mualimeen"/>
    <s v="حي المعلمين"/>
    <n v="31.067779245299999"/>
    <n v="46.249674558199999"/>
    <n v="5"/>
    <x v="287"/>
    <x v="20"/>
  </r>
  <r>
    <n v="3504031"/>
    <n v="4834411"/>
    <n v="21208"/>
    <d v="2021-02-04T00:00:00"/>
    <n v="119"/>
    <x v="13"/>
    <x v="51"/>
    <s v="Markaz Al-Nassriya"/>
    <s v="Hay Al Mualimeen"/>
    <s v="حي المعلمين"/>
    <n v="31.067779245299999"/>
    <n v="46.249674558199999"/>
    <n v="5"/>
    <x v="288"/>
    <x v="20"/>
  </r>
  <r>
    <n v="3504032"/>
    <n v="4730211"/>
    <n v="24750"/>
    <d v="2021-02-05T00:00:00"/>
    <n v="119"/>
    <x v="13"/>
    <x v="51"/>
    <s v="Markaz Al-Nassriya"/>
    <s v="Hay Al Shoula 1"/>
    <s v="حي الشعله 1"/>
    <n v="31.034273341199999"/>
    <n v="46.238222611899999"/>
    <n v="3"/>
    <x v="289"/>
    <x v="20"/>
  </r>
  <r>
    <n v="3504033"/>
    <n v="5043211"/>
    <n v="10259"/>
    <d v="2021-02-06T00:00:00"/>
    <n v="119"/>
    <x v="13"/>
    <x v="51"/>
    <s v="Markaz Al-Nassriya"/>
    <s v="Hay Al Tadhihiya"/>
    <s v="حي التضحية"/>
    <n v="31.050157178100001"/>
    <n v="46.273353213199997"/>
    <n v="15"/>
    <x v="290"/>
    <x v="20"/>
  </r>
  <r>
    <n v="3504033"/>
    <n v="5043211"/>
    <n v="10259"/>
    <d v="2021-02-07T00:00:00"/>
    <n v="119"/>
    <x v="13"/>
    <x v="51"/>
    <s v="Markaz Al-Nassriya"/>
    <s v="Hay Al Tadhihiya"/>
    <s v="حي التضحية"/>
    <n v="31.050157178100001"/>
    <n v="46.273353213199997"/>
    <n v="7"/>
    <x v="291"/>
    <x v="20"/>
  </r>
  <r>
    <n v="3504033"/>
    <n v="5043211"/>
    <n v="10259"/>
    <d v="2021-02-08T00:00:00"/>
    <n v="119"/>
    <x v="13"/>
    <x v="51"/>
    <s v="Markaz Al-Nassriya"/>
    <s v="Hay Al Tadhihiya"/>
    <s v="حي التضحية"/>
    <n v="31.050157178100001"/>
    <n v="46.273353213199997"/>
    <n v="10"/>
    <x v="292"/>
    <x v="20"/>
  </r>
  <r>
    <n v="3504033"/>
    <n v="5043211"/>
    <n v="10259"/>
    <d v="2021-02-09T00:00:00"/>
    <n v="119"/>
    <x v="13"/>
    <x v="51"/>
    <s v="Markaz Al-Nassriya"/>
    <s v="Hay Al Tadhihiya"/>
    <s v="حي التضحية"/>
    <n v="31.050157178100001"/>
    <n v="46.273353213199997"/>
    <n v="1"/>
    <x v="293"/>
    <x v="20"/>
  </r>
  <r>
    <n v="3504033"/>
    <n v="5043211"/>
    <n v="10259"/>
    <d v="2021-02-10T00:00:00"/>
    <n v="119"/>
    <x v="13"/>
    <x v="51"/>
    <s v="Markaz Al-Nassriya"/>
    <s v="Hay Al Tadhihiya"/>
    <s v="حي التضحية"/>
    <n v="31.050157178100001"/>
    <n v="46.273353213199997"/>
    <n v="20"/>
    <x v="294"/>
    <x v="20"/>
  </r>
  <r>
    <n v="3504033"/>
    <n v="5043211"/>
    <n v="10259"/>
    <d v="2021-02-11T00:00:00"/>
    <n v="119"/>
    <x v="13"/>
    <x v="51"/>
    <s v="Markaz Al-Nassriya"/>
    <s v="Hay Al Tadhihiya"/>
    <s v="حي التضحية"/>
    <n v="31.050157178100001"/>
    <n v="46.273353213199997"/>
    <n v="5"/>
    <x v="295"/>
    <x v="20"/>
  </r>
  <r>
    <n v="3504033"/>
    <n v="5043211"/>
    <n v="10259"/>
    <d v="2021-02-12T00:00:00"/>
    <n v="119"/>
    <x v="13"/>
    <x v="51"/>
    <s v="Markaz Al-Nassriya"/>
    <s v="Hay Al Tadhihiya"/>
    <s v="حي التضحية"/>
    <n v="31.050157178100001"/>
    <n v="46.273353213199997"/>
    <n v="15"/>
    <x v="296"/>
    <x v="20"/>
  </r>
  <r>
    <n v="3504034"/>
    <n v="4859011"/>
    <n v="24742"/>
    <d v="2021-02-13T00:00:00"/>
    <n v="119"/>
    <x v="13"/>
    <x v="51"/>
    <s v="Markaz Al-Nassriya"/>
    <s v="Hay Al-Hakim"/>
    <s v="حي الحكيم"/>
    <n v="31.060090237699999"/>
    <n v="46.277220867600001"/>
    <n v="1"/>
    <x v="297"/>
    <x v="20"/>
  </r>
  <r>
    <n v="3504035"/>
    <n v="5032011"/>
    <n v="9398"/>
    <d v="2021-02-14T00:00:00"/>
    <n v="119"/>
    <x v="13"/>
    <x v="51"/>
    <s v="Markaz Al-Nassriya"/>
    <s v="Hay al-shohadaa"/>
    <s v="حي الشهداء"/>
    <n v="31.069961183"/>
    <n v="46.270024445899999"/>
    <n v="3"/>
    <x v="298"/>
    <x v="20"/>
  </r>
  <r>
    <n v="3504036"/>
    <n v="4848511"/>
    <n v="23683"/>
    <d v="2021-02-15T00:00:00"/>
    <n v="119"/>
    <x v="13"/>
    <x v="51"/>
    <s v="Markaz Al-Nassriya"/>
    <s v="Hay Mehidiya"/>
    <s v="حي المهيديه"/>
    <n v="31.03290329"/>
    <n v="46.251552429999997"/>
    <n v="2"/>
    <x v="299"/>
    <x v="20"/>
  </r>
  <r>
    <n v="3504036"/>
    <n v="4848511"/>
    <n v="23683"/>
    <d v="2021-02-16T00:00:00"/>
    <n v="119"/>
    <x v="13"/>
    <x v="51"/>
    <s v="Markaz Al-Nassriya"/>
    <s v="Hay Mehidiya"/>
    <s v="حي المهيديه"/>
    <n v="31.03290329"/>
    <n v="46.251552429999997"/>
    <n v="2"/>
    <x v="300"/>
    <x v="20"/>
  </r>
  <r>
    <n v="3504036"/>
    <n v="4848511"/>
    <n v="23683"/>
    <d v="2021-02-17T00:00:00"/>
    <n v="119"/>
    <x v="13"/>
    <x v="51"/>
    <s v="Markaz Al-Nassriya"/>
    <s v="Hay Mehidiya"/>
    <s v="حي المهيديه"/>
    <n v="31.03290329"/>
    <n v="46.251552429999997"/>
    <n v="4"/>
    <x v="301"/>
    <x v="20"/>
  </r>
  <r>
    <n v="3504040"/>
    <n v="4691311"/>
    <n v="25530"/>
    <d v="2021-02-18T00:00:00"/>
    <n v="119"/>
    <x v="13"/>
    <x v="51"/>
    <s v="Markaz Al-Nassriya"/>
    <s v="Hey Al-Rafdeen"/>
    <s v="حي الرافدين"/>
    <n v="31.076769222599999"/>
    <n v="46.264030067599997"/>
    <n v="1"/>
    <x v="302"/>
    <x v="20"/>
  </r>
  <r>
    <n v="3504040"/>
    <n v="4691311"/>
    <n v="25530"/>
    <d v="2021-02-19T00:00:00"/>
    <n v="119"/>
    <x v="13"/>
    <x v="51"/>
    <s v="Markaz Al-Nassriya"/>
    <s v="Hey Al-Rafdeen"/>
    <s v="حي الرافدين"/>
    <n v="31.076769222599999"/>
    <n v="46.264030067599997"/>
    <n v="2"/>
    <x v="303"/>
    <x v="20"/>
  </r>
  <r>
    <n v="3504040"/>
    <n v="4691311"/>
    <n v="25530"/>
    <d v="2021-02-20T00:00:00"/>
    <n v="119"/>
    <x v="13"/>
    <x v="51"/>
    <s v="Markaz Al-Nassriya"/>
    <s v="Hey Al-Rafdeen"/>
    <s v="حي الرافدين"/>
    <n v="31.076769222599999"/>
    <n v="46.264030067599997"/>
    <n v="2"/>
    <x v="304"/>
    <x v="20"/>
  </r>
  <r>
    <n v="3504041"/>
    <n v="4667111"/>
    <n v="25533"/>
    <d v="2021-02-21T00:00:00"/>
    <n v="119"/>
    <x v="13"/>
    <x v="51"/>
    <s v="Markaz Al-Nassriya"/>
    <s v="Nassriya-Hey 400"/>
    <s v="حي 400"/>
    <n v="31.080862144499999"/>
    <n v="46.240087203599998"/>
    <n v="15"/>
    <x v="305"/>
    <x v="20"/>
  </r>
  <r>
    <n v="3504041"/>
    <n v="4667111"/>
    <n v="25533"/>
    <d v="2021-02-22T00:00:00"/>
    <n v="119"/>
    <x v="13"/>
    <x v="51"/>
    <s v="Markaz Al-Nassriya"/>
    <s v="Nassriya-Hey 400"/>
    <s v="حي 400"/>
    <n v="31.080862144499999"/>
    <n v="46.240087203599998"/>
    <n v="27"/>
    <x v="306"/>
    <x v="20"/>
  </r>
  <r>
    <n v="3504041"/>
    <n v="4667111"/>
    <n v="25533"/>
    <d v="2021-02-23T00:00:00"/>
    <n v="119"/>
    <x v="13"/>
    <x v="51"/>
    <s v="Markaz Al-Nassriya"/>
    <s v="Nassriya-Hey 400"/>
    <s v="حي 400"/>
    <n v="31.080862144499999"/>
    <n v="46.240087203599998"/>
    <n v="33"/>
    <x v="307"/>
    <x v="20"/>
  </r>
  <r>
    <n v="3504041"/>
    <n v="4667111"/>
    <n v="25533"/>
    <d v="2021-02-24T00:00:00"/>
    <n v="119"/>
    <x v="13"/>
    <x v="51"/>
    <s v="Markaz Al-Nassriya"/>
    <s v="Nassriya-Hey 400"/>
    <s v="حي 400"/>
    <n v="31.080862144499999"/>
    <n v="46.240087203599998"/>
    <n v="11"/>
    <x v="308"/>
    <x v="20"/>
  </r>
  <r>
    <n v="3504041"/>
    <n v="4667111"/>
    <n v="25533"/>
    <d v="2021-02-25T00:00:00"/>
    <n v="119"/>
    <x v="13"/>
    <x v="51"/>
    <s v="Markaz Al-Nassriya"/>
    <s v="Nassriya-Hey 400"/>
    <s v="حي 400"/>
    <n v="31.080862144499999"/>
    <n v="46.240087203599998"/>
    <n v="7"/>
    <x v="309"/>
    <x v="20"/>
  </r>
  <r>
    <n v="3504041"/>
    <n v="4667111"/>
    <n v="25533"/>
    <d v="2021-02-26T00:00:00"/>
    <n v="119"/>
    <x v="13"/>
    <x v="51"/>
    <s v="Markaz Al-Nassriya"/>
    <s v="Nassriya-Hey 400"/>
    <s v="حي 400"/>
    <n v="31.080862144499999"/>
    <n v="46.240087203599998"/>
    <n v="31"/>
    <x v="310"/>
    <x v="20"/>
  </r>
  <r>
    <n v="3504042"/>
    <n v="4649311"/>
    <n v="10263"/>
    <d v="2021-02-27T00:00:00"/>
    <n v="119"/>
    <x v="13"/>
    <x v="51"/>
    <s v="Markaz Al-Nassriya"/>
    <s v="Sadir City"/>
    <s v="حي مدينة الصدر"/>
    <n v="31.0802066016"/>
    <n v="46.235693895300003"/>
    <n v="5"/>
    <x v="311"/>
    <x v="20"/>
  </r>
  <r>
    <n v="3504042"/>
    <n v="4649311"/>
    <n v="10263"/>
    <d v="2021-02-28T00:00:00"/>
    <n v="119"/>
    <x v="13"/>
    <x v="51"/>
    <s v="Markaz Al-Nassriya"/>
    <s v="Sadir City"/>
    <s v="حي مدينة الصدر"/>
    <n v="31.0802066016"/>
    <n v="46.235693895300003"/>
    <n v="15"/>
    <x v="312"/>
    <x v="20"/>
  </r>
  <r>
    <n v="3504042"/>
    <n v="4649311"/>
    <n v="10263"/>
    <d v="2021-03-01T00:00:00"/>
    <n v="119"/>
    <x v="13"/>
    <x v="51"/>
    <s v="Markaz Al-Nassriya"/>
    <s v="Sadir City"/>
    <s v="حي مدينة الصدر"/>
    <n v="31.0802066016"/>
    <n v="46.235693895300003"/>
    <n v="10"/>
    <x v="313"/>
    <x v="21"/>
  </r>
  <r>
    <n v="3504045"/>
    <n v="4838511"/>
    <n v="22344"/>
    <d v="2021-03-02T00:00:00"/>
    <n v="119"/>
    <x v="13"/>
    <x v="51"/>
    <s v="Markaz Al-Nassriya"/>
    <s v="Share Eshreen"/>
    <s v="شارع عشرين"/>
    <n v="31.048519000500001"/>
    <n v="46.257282930099997"/>
    <n v="3"/>
    <x v="314"/>
    <x v="21"/>
  </r>
  <r>
    <n v="3504045"/>
    <n v="4838511"/>
    <n v="22344"/>
    <d v="2021-03-03T00:00:00"/>
    <n v="119"/>
    <x v="13"/>
    <x v="51"/>
    <s v="Markaz Al-Nassriya"/>
    <s v="Share Eshreen"/>
    <s v="شارع عشرين"/>
    <n v="31.048519000500001"/>
    <n v="46.257282930099997"/>
    <n v="2"/>
    <x v="315"/>
    <x v="21"/>
  </r>
  <r>
    <n v="3504045"/>
    <n v="4838511"/>
    <n v="22344"/>
    <d v="2021-03-04T00:00:00"/>
    <n v="119"/>
    <x v="13"/>
    <x v="51"/>
    <s v="Markaz Al-Nassriya"/>
    <s v="Share Eshreen"/>
    <s v="شارع عشرين"/>
    <n v="31.048519000500001"/>
    <n v="46.257282930099997"/>
    <n v="2"/>
    <x v="316"/>
    <x v="21"/>
  </r>
  <r>
    <n v="3504046"/>
    <n v="4744211"/>
    <n v="10269"/>
    <d v="2021-03-05T00:00:00"/>
    <n v="119"/>
    <x v="13"/>
    <x v="51"/>
    <s v="Ur"/>
    <s v="Sindaliyah-Sidenaweyah"/>
    <s v="حي السديناويه"/>
    <n v="31.041901284200001"/>
    <n v="46.3069539022"/>
    <n v="2"/>
    <x v="317"/>
    <x v="21"/>
  </r>
  <r>
    <n v="3504046"/>
    <n v="4744211"/>
    <n v="10269"/>
    <d v="2021-03-06T00:00:00"/>
    <n v="119"/>
    <x v="13"/>
    <x v="51"/>
    <s v="Ur"/>
    <s v="Sindaliyah-Sidenaweyah"/>
    <s v="حي السديناويه"/>
    <n v="31.041901284200001"/>
    <n v="46.3069539022"/>
    <n v="15"/>
    <x v="318"/>
    <x v="21"/>
  </r>
  <r>
    <n v="3504046"/>
    <n v="4744211"/>
    <n v="10269"/>
    <d v="2021-03-07T00:00:00"/>
    <n v="119"/>
    <x v="13"/>
    <x v="51"/>
    <s v="Ur"/>
    <s v="Sindaliyah-Sidenaweyah"/>
    <s v="حي السديناويه"/>
    <n v="31.041901284200001"/>
    <n v="46.3069539022"/>
    <n v="15"/>
    <x v="319"/>
    <x v="21"/>
  </r>
  <r>
    <n v="3504046"/>
    <n v="4744211"/>
    <n v="10269"/>
    <d v="2021-03-08T00:00:00"/>
    <n v="119"/>
    <x v="13"/>
    <x v="51"/>
    <s v="Ur"/>
    <s v="Sindaliyah-Sidenaweyah"/>
    <s v="حي السديناويه"/>
    <n v="31.041901284200001"/>
    <n v="46.3069539022"/>
    <n v="4"/>
    <x v="320"/>
    <x v="21"/>
  </r>
  <r>
    <n v="3504046"/>
    <n v="4744211"/>
    <n v="10269"/>
    <d v="2021-03-09T00:00:00"/>
    <n v="119"/>
    <x v="13"/>
    <x v="51"/>
    <s v="Ur"/>
    <s v="Sindaliyah-Sidenaweyah"/>
    <s v="حي السديناويه"/>
    <n v="31.041901284200001"/>
    <n v="46.3069539022"/>
    <n v="5"/>
    <x v="321"/>
    <x v="21"/>
  </r>
  <r>
    <n v="3505013"/>
    <n v="5198811"/>
    <n v="33809"/>
    <d v="2021-03-10T00:00:00"/>
    <n v="119"/>
    <x v="13"/>
    <x v="52"/>
    <s v="Akaika"/>
    <s v="Hay Al-Askery"/>
    <s v="حي العسكري"/>
    <n v="30.914428999999998"/>
    <n v="46.47878"/>
    <n v="5"/>
    <x v="322"/>
    <x v="21"/>
  </r>
  <r>
    <n v="3505002"/>
    <n v="5198711"/>
    <n v="24721"/>
    <d v="2021-03-11T00:00:00"/>
    <n v="119"/>
    <x v="13"/>
    <x v="52"/>
    <s v="Al-Fadhliya"/>
    <s v="Al Barid Street"/>
    <s v="شارع البريد"/>
    <n v="30.956201633799999"/>
    <n v="46.359501579899998"/>
    <n v="2"/>
    <x v="323"/>
    <x v="21"/>
  </r>
  <r>
    <n v="3505002"/>
    <n v="5198711"/>
    <n v="24721"/>
    <d v="2021-03-12T00:00:00"/>
    <n v="119"/>
    <x v="13"/>
    <x v="52"/>
    <s v="Al-Fadhliya"/>
    <s v="Al Barid Street"/>
    <s v="شارع البريد"/>
    <n v="30.956201633799999"/>
    <n v="46.359501579899998"/>
    <n v="5"/>
    <x v="324"/>
    <x v="21"/>
  </r>
  <r>
    <n v="3505014"/>
    <n v="5199011"/>
    <n v="33810"/>
    <d v="2021-03-13T00:00:00"/>
    <n v="119"/>
    <x v="13"/>
    <x v="52"/>
    <s v="Garmat Beni Said"/>
    <s v="Al-Hadhar"/>
    <s v="الحضر"/>
    <n v="30.880875"/>
    <n v="46.576391999999998"/>
    <n v="2"/>
    <x v="325"/>
    <x v="21"/>
  </r>
  <r>
    <n v="3505014"/>
    <n v="5199011"/>
    <n v="33810"/>
    <d v="2021-03-14T00:00:00"/>
    <n v="119"/>
    <x v="13"/>
    <x v="52"/>
    <s v="Garmat Beni Said"/>
    <s v="Al-Hadhar"/>
    <s v="الحضر"/>
    <n v="30.880875"/>
    <n v="46.576391999999998"/>
    <n v="5"/>
    <x v="326"/>
    <x v="21"/>
  </r>
  <r>
    <n v="3505015"/>
    <n v="5198911"/>
    <n v="33811"/>
    <d v="2021-03-15T00:00:00"/>
    <n v="119"/>
    <x v="13"/>
    <x v="52"/>
    <s v="Garmat Beni Said"/>
    <s v="Hay Al-Askery"/>
    <s v="حي العسكري"/>
    <n v="30.882387999999999"/>
    <n v="46.568722000000001"/>
    <n v="5"/>
    <x v="327"/>
    <x v="21"/>
  </r>
  <r>
    <n v="3505015"/>
    <n v="5198911"/>
    <n v="33811"/>
    <d v="2021-03-16T00:00:00"/>
    <n v="119"/>
    <x v="13"/>
    <x v="52"/>
    <s v="Garmat Beni Said"/>
    <s v="Hay Al-Askery"/>
    <s v="حي العسكري"/>
    <n v="30.882387999999999"/>
    <n v="46.568722000000001"/>
    <n v="10"/>
    <x v="328"/>
    <x v="21"/>
  </r>
  <r>
    <n v="3505015"/>
    <n v="5198911"/>
    <n v="33811"/>
    <d v="2021-03-17T00:00:00"/>
    <n v="119"/>
    <x v="13"/>
    <x v="52"/>
    <s v="Garmat Beni Said"/>
    <s v="Hay Al-Askery"/>
    <s v="حي العسكري"/>
    <n v="30.882387999999999"/>
    <n v="46.568722000000001"/>
    <n v="10"/>
    <x v="329"/>
    <x v="21"/>
  </r>
  <r>
    <n v="3505016"/>
    <n v="4878811"/>
    <n v="34161"/>
    <d v="2021-03-18T00:00:00"/>
    <n v="119"/>
    <x v="13"/>
    <x v="52"/>
    <s v="Markaz Suq Al-Shoyokh"/>
    <s v="Um Al-Banin"/>
    <s v="ام البنين"/>
    <n v="30.881346000000001"/>
    <n v="46.542794000000001"/>
    <n v="1"/>
    <x v="330"/>
    <x v="21"/>
  </r>
  <r>
    <n v="3505016"/>
    <n v="4878811"/>
    <n v="34161"/>
    <d v="2021-03-19T00:00:00"/>
    <n v="119"/>
    <x v="13"/>
    <x v="52"/>
    <s v="Markaz Suq Al-Shoyokh"/>
    <s v="Um Al-Banin"/>
    <s v="ام البنين"/>
    <n v="30.881346000000001"/>
    <n v="46.542794000000001"/>
    <n v="5"/>
    <x v="331"/>
    <x v="21"/>
  </r>
  <r>
    <n v="3505016"/>
    <n v="4878811"/>
    <n v="34161"/>
    <d v="2021-03-20T00:00:00"/>
    <n v="119"/>
    <x v="13"/>
    <x v="52"/>
    <s v="Markaz Suq Al-Shoyokh"/>
    <s v="Um Al-Banin"/>
    <s v="ام البنين"/>
    <n v="30.881346000000001"/>
    <n v="46.542794000000001"/>
    <n v="4"/>
    <x v="332"/>
    <x v="21"/>
  </r>
  <r>
    <n v="3505003"/>
    <n v="4878411"/>
    <n v="25436"/>
    <d v="2021-03-21T00:00:00"/>
    <n v="119"/>
    <x v="13"/>
    <x v="52"/>
    <s v="Markaz Suq Al-Shoyokh"/>
    <s v="Al Kibla"/>
    <s v="القبله"/>
    <n v="30.906636502200001"/>
    <n v="46.445979934699999"/>
    <n v="3"/>
    <x v="333"/>
    <x v="21"/>
  </r>
  <r>
    <n v="3505003"/>
    <n v="4878411"/>
    <n v="25436"/>
    <d v="2021-03-22T00:00:00"/>
    <n v="119"/>
    <x v="13"/>
    <x v="52"/>
    <s v="Markaz Suq Al-Shoyokh"/>
    <s v="Al Kibla"/>
    <s v="القبله"/>
    <n v="30.906636502200001"/>
    <n v="46.445979934699999"/>
    <n v="1"/>
    <x v="334"/>
    <x v="21"/>
  </r>
  <r>
    <n v="3505003"/>
    <n v="4878411"/>
    <n v="25436"/>
    <d v="2021-03-23T00:00:00"/>
    <n v="119"/>
    <x v="13"/>
    <x v="52"/>
    <s v="Markaz Suq Al-Shoyokh"/>
    <s v="Al Kibla"/>
    <s v="القبله"/>
    <n v="30.906636502200001"/>
    <n v="46.445979934699999"/>
    <n v="10"/>
    <x v="335"/>
    <x v="21"/>
  </r>
  <r>
    <n v="3505003"/>
    <n v="4878411"/>
    <n v="25436"/>
    <d v="2021-03-24T00:00:00"/>
    <n v="119"/>
    <x v="13"/>
    <x v="52"/>
    <s v="Markaz Suq Al-Shoyokh"/>
    <s v="Al Kibla"/>
    <s v="القبله"/>
    <n v="30.906636502200001"/>
    <n v="46.445979934699999"/>
    <n v="5"/>
    <x v="336"/>
    <x v="21"/>
  </r>
  <r>
    <n v="3505004"/>
    <n v="4848311"/>
    <n v="25437"/>
    <d v="2021-03-25T00:00:00"/>
    <n v="119"/>
    <x v="13"/>
    <x v="52"/>
    <s v="Markaz Suq Al-Shoyokh"/>
    <s v="Al Shumokh"/>
    <s v="الشموخ"/>
    <n v="30.888556274700001"/>
    <n v="46.450200042200002"/>
    <n v="3"/>
    <x v="337"/>
    <x v="21"/>
  </r>
  <r>
    <n v="3505004"/>
    <n v="4848311"/>
    <n v="25437"/>
    <d v="2021-03-26T00:00:00"/>
    <n v="119"/>
    <x v="13"/>
    <x v="52"/>
    <s v="Markaz Suq Al-Shoyokh"/>
    <s v="Al Shumokh"/>
    <s v="الشموخ"/>
    <n v="30.888556274700001"/>
    <n v="46.450200042200002"/>
    <n v="5"/>
    <x v="338"/>
    <x v="21"/>
  </r>
  <r>
    <n v="3505004"/>
    <n v="4848311"/>
    <n v="25437"/>
    <d v="2021-03-27T00:00:00"/>
    <n v="119"/>
    <x v="13"/>
    <x v="52"/>
    <s v="Markaz Suq Al-Shoyokh"/>
    <s v="Al Shumokh"/>
    <s v="الشموخ"/>
    <n v="30.888556274700001"/>
    <n v="46.450200042200002"/>
    <n v="4"/>
    <x v="339"/>
    <x v="21"/>
  </r>
  <r>
    <n v="3505006"/>
    <n v="4878511"/>
    <n v="9328"/>
    <d v="2021-03-28T00:00:00"/>
    <n v="119"/>
    <x v="13"/>
    <x v="52"/>
    <s v="Markaz Suq Al-Shoyokh"/>
    <s v="Al-hey Al-Askarey"/>
    <s v="حي العسكري"/>
    <n v="30.9011745066"/>
    <n v="46.449637276099999"/>
    <n v="5"/>
    <x v="340"/>
    <x v="21"/>
  </r>
  <r>
    <n v="3505006"/>
    <n v="4878511"/>
    <n v="9328"/>
    <d v="2021-03-29T00:00:00"/>
    <n v="119"/>
    <x v="13"/>
    <x v="52"/>
    <s v="Markaz Suq Al-Shoyokh"/>
    <s v="Al-hey Al-Askarey"/>
    <s v="حي العسكري"/>
    <n v="30.9011745066"/>
    <n v="46.449637276099999"/>
    <n v="2"/>
    <x v="341"/>
    <x v="21"/>
  </r>
  <r>
    <n v="3505007"/>
    <n v="4878711"/>
    <n v="9332"/>
    <d v="2021-03-30T00:00:00"/>
    <n v="119"/>
    <x v="13"/>
    <x v="52"/>
    <s v="Markaz Suq Al-Shoyokh"/>
    <s v="Al-Shuhadaa"/>
    <s v="حي الشهداء"/>
    <n v="30.879031632699999"/>
    <n v="46.464224314600003"/>
    <n v="5"/>
    <x v="342"/>
    <x v="21"/>
  </r>
  <r>
    <n v="3505007"/>
    <n v="4878711"/>
    <n v="9332"/>
    <d v="2021-03-31T00:00:00"/>
    <n v="119"/>
    <x v="13"/>
    <x v="52"/>
    <s v="Markaz Suq Al-Shoyokh"/>
    <s v="Al-Shuhadaa"/>
    <s v="حي الشهداء"/>
    <n v="30.879031632699999"/>
    <n v="46.464224314600003"/>
    <n v="4"/>
    <x v="343"/>
    <x v="21"/>
  </r>
  <r>
    <n v="3505011"/>
    <n v="4848211"/>
    <n v="9258"/>
    <d v="2021-04-01T00:00:00"/>
    <n v="119"/>
    <x v="13"/>
    <x v="52"/>
    <s v="Markaz Suq Al-Shoyokh"/>
    <s v="Hey al-zahraa"/>
    <s v="حي الزهراء"/>
    <n v="30.901869618300001"/>
    <n v="46.458244977299998"/>
    <n v="4"/>
    <x v="344"/>
    <x v="22"/>
  </r>
  <r>
    <n v="3505011"/>
    <n v="4848211"/>
    <n v="9258"/>
    <d v="2021-04-02T00:00:00"/>
    <n v="119"/>
    <x v="13"/>
    <x v="52"/>
    <s v="Markaz Suq Al-Shoyokh"/>
    <s v="Hey al-zahraa"/>
    <s v="حي الزهراء"/>
    <n v="30.901869618300001"/>
    <n v="46.458244977299998"/>
    <n v="4"/>
    <x v="345"/>
    <x v="22"/>
  </r>
  <r>
    <n v="3505011"/>
    <n v="4848211"/>
    <n v="9258"/>
    <d v="2021-04-03T00:00:00"/>
    <n v="119"/>
    <x v="13"/>
    <x v="52"/>
    <s v="Markaz Suq Al-Shoyokh"/>
    <s v="Hey al-zahraa"/>
    <s v="حي الزهراء"/>
    <n v="30.901869618300001"/>
    <n v="46.458244977299998"/>
    <n v="2"/>
    <x v="346"/>
    <x v="22"/>
  </r>
  <r>
    <n v="3505001"/>
    <n v="4879111"/>
    <n v="9206"/>
    <d v="2021-04-04T00:00:00"/>
    <n v="119"/>
    <x v="13"/>
    <x v="52"/>
    <s v="Markaz Suq Al-Shoyokh"/>
    <s v="Al Esmaelya 2"/>
    <s v="الاسماعيليه 2"/>
    <n v="30.883621789100001"/>
    <n v="46.468149586599999"/>
    <n v="3"/>
    <x v="347"/>
    <x v="22"/>
  </r>
  <r>
    <n v="2103005"/>
    <n v="2103005104"/>
    <n v="250"/>
    <d v="2021-02-19T13:39:03"/>
    <n v="120"/>
    <x v="0"/>
    <x v="1"/>
    <s v="Markaz Ana"/>
    <s v="Hay Al Nasir"/>
    <s v="حي النصر"/>
    <n v="34.367794222900002"/>
    <n v="41.990944452199997"/>
    <n v="4"/>
    <x v="303"/>
    <x v="20"/>
  </r>
  <r>
    <n v="2310025"/>
    <n v="2310025104"/>
    <n v="33479"/>
    <d v="2021-02-19T19:53:33"/>
    <n v="120"/>
    <x v="8"/>
    <x v="37"/>
    <s v="Meshahda"/>
    <s v="13 Al Dhabat-Albo Shanedakh village"/>
    <s v="الضبات13-قرية البو شنيدخ"/>
    <n v="33.650835000000001"/>
    <n v="44.237425452499998"/>
    <n v="4"/>
    <x v="303"/>
    <x v="20"/>
  </r>
  <r>
    <n v="2310034"/>
    <n v="2310034104"/>
    <n v="33597"/>
    <d v="2021-02-19T19:53:21"/>
    <n v="120"/>
    <x v="8"/>
    <x v="37"/>
    <s v="Meshahda"/>
    <s v="15 Masaaod-Al Anaz village"/>
    <s v="15 مسعود-قرية العناز"/>
    <n v="33.603543999999999"/>
    <n v="44.195069619400002"/>
    <n v="2"/>
    <x v="303"/>
    <x v="20"/>
  </r>
  <r>
    <n v="2310035"/>
    <n v="2310035104"/>
    <n v="33598"/>
    <d v="2021-02-19T19:53:22"/>
    <n v="120"/>
    <x v="8"/>
    <x v="37"/>
    <s v="Meshahda"/>
    <s v="15 Masaaod-Hatem al Mutlak village"/>
    <s v="15مسعود-قرية حاتم المطلك"/>
    <n v="33.730339000000001"/>
    <n v="44.193378571700002"/>
    <n v="3"/>
    <x v="303"/>
    <x v="20"/>
  </r>
  <r>
    <n v="2310037"/>
    <n v="2310037104"/>
    <n v="33686"/>
    <d v="2021-02-19T19:53:25"/>
    <n v="120"/>
    <x v="8"/>
    <x v="37"/>
    <s v="Meshahda"/>
    <s v="13 Al Dhabat-Albou Jari"/>
    <s v="13 ضبات-قرية البوجاري"/>
    <n v="33.662336000000003"/>
    <n v="44.183874262899998"/>
    <n v="4"/>
    <x v="303"/>
    <x v="20"/>
  </r>
  <r>
    <n v="2310040"/>
    <n v="2310040104"/>
    <n v="33766"/>
    <d v="2021-02-19T19:53:34"/>
    <n v="120"/>
    <x v="8"/>
    <x v="37"/>
    <s v="Meshahda"/>
    <s v="Salah Al Ajaj village"/>
    <s v="قرية صالح العجاج"/>
    <n v="33.651898000000003"/>
    <n v="44.117908"/>
    <n v="2"/>
    <x v="303"/>
    <x v="20"/>
  </r>
  <r>
    <n v="2702047"/>
    <n v="2702047104"/>
    <n v="34008"/>
    <d v="2021-02-18T09:54:22"/>
    <n v="120"/>
    <x v="3"/>
    <x v="57"/>
    <s v="Markaz Al-Ba'aj"/>
    <s v="Al-Risalah"/>
    <s v="حي الرساله"/>
    <n v="36.044508999999998"/>
    <n v="41.714508000000002"/>
    <n v="40"/>
    <x v="302"/>
    <x v="20"/>
  </r>
  <r>
    <n v="2702047"/>
    <n v="2702047104"/>
    <n v="34008"/>
    <d v="2021-02-18T09:54:22"/>
    <n v="120"/>
    <x v="3"/>
    <x v="57"/>
    <s v="Markaz Al-Ba'aj"/>
    <s v="Al-Risalah"/>
    <s v="حي الرساله"/>
    <n v="36.044508999999998"/>
    <n v="41.714508000000002"/>
    <n v="4"/>
    <x v="302"/>
    <x v="20"/>
  </r>
  <r>
    <n v="2702049"/>
    <n v="2702049104"/>
    <n v="34010"/>
    <d v="2021-02-18T09:54:23"/>
    <n v="120"/>
    <x v="3"/>
    <x v="57"/>
    <s v="Markaz Al-Ba'aj"/>
    <s v="Al-Dubaat"/>
    <s v="حي الضباط"/>
    <n v="36.040819999999997"/>
    <n v="41.710680000000004"/>
    <n v="4"/>
    <x v="302"/>
    <x v="20"/>
  </r>
  <r>
    <n v="2708128"/>
    <n v="2708128104"/>
    <n v="17440"/>
    <d v="2021-02-04T16:45:39"/>
    <n v="120"/>
    <x v="3"/>
    <x v="12"/>
    <s v="Markaz Telafar"/>
    <s v="Al-Qadisiya Alawla"/>
    <s v="حي القادسية الاولى"/>
    <n v="36.388269999999999"/>
    <n v="42.447851999999997"/>
    <n v="15"/>
    <x v="288"/>
    <x v="20"/>
  </r>
  <r>
    <n v="2708129"/>
    <n v="2708129104"/>
    <n v="18006"/>
    <d v="2021-02-14T23:57:59"/>
    <n v="120"/>
    <x v="3"/>
    <x v="12"/>
    <s v="Markaz Telafar"/>
    <s v="Hay Al Nasir"/>
    <s v="حي النصر"/>
    <n v="36.371630000000003"/>
    <n v="42.459803600000001"/>
    <n v="10"/>
    <x v="298"/>
    <x v="20"/>
  </r>
  <r>
    <n v="2708141"/>
    <n v="2708141104"/>
    <n v="33279"/>
    <d v="2021-02-04T16:45:41"/>
    <n v="120"/>
    <x v="3"/>
    <x v="12"/>
    <s v="Markaz Telafar"/>
    <s v="Hay Al-Rabeea"/>
    <s v="حي الربيع"/>
    <n v="36.378129999999999"/>
    <n v="42.442621899999999"/>
    <n v="6"/>
    <x v="288"/>
    <x v="20"/>
  </r>
  <r>
    <n v="2708149"/>
    <n v="2708149104"/>
    <n v="17846"/>
    <d v="2021-01-30T15:04:50"/>
    <n v="120"/>
    <x v="3"/>
    <x v="12"/>
    <s v="Markaz Telafar"/>
    <s v="Al karab Al kabeer Al thaneya Village"/>
    <s v="قرية الخراب الكبير الثانية"/>
    <n v="36.400643000000002"/>
    <n v="42.529265000000002"/>
    <n v="25"/>
    <x v="283"/>
    <x v="19"/>
  </r>
  <r>
    <n v="2708153"/>
    <n v="2708153104"/>
    <n v="33346"/>
    <d v="2021-02-04T15:54:21"/>
    <n v="120"/>
    <x v="3"/>
    <x v="12"/>
    <s v="Markaz Telafar"/>
    <s v="Al Alolea Vilage"/>
    <s v="قرية العلولية"/>
    <n v="36.398490000000002"/>
    <n v="42.504868999999999"/>
    <n v="20"/>
    <x v="288"/>
    <x v="20"/>
  </r>
  <r>
    <n v="2708154"/>
    <n v="2708154104"/>
    <n v="33345"/>
    <d v="2021-01-30T15:04:49"/>
    <n v="120"/>
    <x v="3"/>
    <x v="12"/>
    <s v="Markaz Telafar"/>
    <s v="Mohamed saeed Bashar Vilage"/>
    <s v="قرية محمد سعيد بشار"/>
    <n v="36.396619999999999"/>
    <n v="42.514042699999997"/>
    <n v="12"/>
    <x v="283"/>
    <x v="19"/>
  </r>
  <r>
    <n v="2708176"/>
    <n v="2708176104"/>
    <n v="33472"/>
    <d v="2021-02-19T14:13:04"/>
    <n v="120"/>
    <x v="3"/>
    <x v="12"/>
    <s v="Ayadiya"/>
    <s v="Qasabat Ayadiya"/>
    <s v="قصبة العياضية"/>
    <n v="36.485300000000002"/>
    <n v="42.422117739400001"/>
    <n v="193"/>
    <x v="303"/>
    <x v="20"/>
  </r>
  <r>
    <n v="1101001"/>
    <n v="5365512"/>
    <n v="7861"/>
    <d v="2021-02-01T00:00:00"/>
    <n v="120"/>
    <x v="5"/>
    <x v="17"/>
    <s v="Markaz Amedi"/>
    <s v="Amedi"/>
    <s v="عمادية"/>
    <n v="37.092389017499997"/>
    <n v="43.487856985199997"/>
    <n v="2"/>
    <x v="285"/>
    <x v="20"/>
  </r>
  <r>
    <n v="1101001"/>
    <n v="5365512"/>
    <n v="7861"/>
    <d v="2021-02-01T00:00:00"/>
    <n v="120"/>
    <x v="5"/>
    <x v="17"/>
    <s v="Markaz Amedi"/>
    <s v="Amedi"/>
    <s v="عمادية"/>
    <n v="37.092389017499997"/>
    <n v="43.487856985199997"/>
    <n v="5"/>
    <x v="285"/>
    <x v="20"/>
  </r>
  <r>
    <n v="1101011"/>
    <n v="5380012"/>
    <n v="7862"/>
    <d v="2021-02-02T00:00:00"/>
    <n v="120"/>
    <x v="5"/>
    <x v="17"/>
    <s v="Sarsink"/>
    <s v="Qadish Collective"/>
    <s v="قدش"/>
    <n v="37.100532016800003"/>
    <n v="43.385399420600002"/>
    <n v="3"/>
    <x v="286"/>
    <x v="20"/>
  </r>
  <r>
    <n v="1101011"/>
    <n v="5380012"/>
    <n v="7862"/>
    <d v="2021-02-02T00:00:00"/>
    <n v="120"/>
    <x v="5"/>
    <x v="17"/>
    <s v="Sarsink"/>
    <s v="Qadish Collective"/>
    <s v="قدش"/>
    <n v="37.100532016800003"/>
    <n v="43.385399420600002"/>
    <n v="2"/>
    <x v="286"/>
    <x v="20"/>
  </r>
  <r>
    <n v="1101013"/>
    <n v="5366112"/>
    <n v="7833"/>
    <d v="2021-02-01T00:00:00"/>
    <n v="120"/>
    <x v="5"/>
    <x v="17"/>
    <s v="Sheladze"/>
    <s v="Sheladize Collective"/>
    <s v="شيلادزي"/>
    <n v="37.028460898500001"/>
    <n v="43.785392052900001"/>
    <n v="5"/>
    <x v="285"/>
    <x v="20"/>
  </r>
  <r>
    <n v="1103053"/>
    <n v="5420912"/>
    <n v="8013"/>
    <d v="2021-02-06T00:00:00"/>
    <n v="120"/>
    <x v="5"/>
    <x v="19"/>
    <s v="Markaz Sumel"/>
    <s v="Marina"/>
    <s v="مرينا"/>
    <n v="36.910295444699997"/>
    <n v="42.7939173782"/>
    <n v="7"/>
    <x v="290"/>
    <x v="20"/>
  </r>
  <r>
    <n v="1304007"/>
    <n v="5710012"/>
    <n v="21960"/>
    <d v="2021-02-23T00:00:00"/>
    <n v="120"/>
    <x v="6"/>
    <x v="23"/>
    <s v="Markaz Halabja"/>
    <s v="Farmanbaran"/>
    <s v="فرمانبران"/>
    <n v="35.185482"/>
    <n v="45.980287500000003"/>
    <n v="2"/>
    <x v="307"/>
    <x v="20"/>
  </r>
  <r>
    <n v="1310071"/>
    <n v="5729212"/>
    <n v="24901"/>
    <d v="2021-02-24T00:00:00"/>
    <n v="120"/>
    <x v="6"/>
    <x v="27"/>
    <s v="Markaz Sulaymaniya"/>
    <s v="Mashkhalan"/>
    <s v="مشخلان"/>
    <n v="35.586342100000003"/>
    <n v="45.385369799999999"/>
    <n v="1"/>
    <x v="308"/>
    <x v="20"/>
  </r>
  <r>
    <n v="1310111"/>
    <n v="5701412"/>
    <n v="21029"/>
    <d v="2021-02-23T00:00:00"/>
    <n v="120"/>
    <x v="6"/>
    <x v="27"/>
    <s v="Markaz Sulaymaniya"/>
    <s v="Toy malik"/>
    <s v="توملك"/>
    <n v="35.570284000000001"/>
    <n v="45.452570700000003"/>
    <n v="1"/>
    <x v="307"/>
    <x v="20"/>
  </r>
  <r>
    <n v="1310151"/>
    <n v="5706312"/>
    <n v="31957"/>
    <d v="2021-02-23T00:00:00"/>
    <n v="120"/>
    <x v="6"/>
    <x v="27"/>
    <s v="Markaz Sulaymaniya"/>
    <s v="Gula bakh 335"/>
    <s v="كولة باخ 335"/>
    <n v="35.524397200000003"/>
    <n v="45.469476"/>
    <n v="2"/>
    <x v="307"/>
    <x v="20"/>
  </r>
  <r>
    <n v="1310214"/>
    <n v="5704712"/>
    <n v="32007"/>
    <d v="2021-02-23T00:00:00"/>
    <n v="120"/>
    <x v="6"/>
    <x v="27"/>
    <s v="Markaz Sulaymaniya"/>
    <s v="Naghda"/>
    <s v="ناغدا"/>
    <n v="35.590187299999997"/>
    <n v="45.393657699999999"/>
    <n v="2"/>
    <x v="307"/>
    <x v="20"/>
  </r>
  <r>
    <n v="1310225"/>
    <n v="5730112"/>
    <n v="32055"/>
    <d v="2021-02-24T00:00:00"/>
    <n v="120"/>
    <x v="6"/>
    <x v="27"/>
    <s v="Markaz Sulaymaniya"/>
    <s v="Kani Spika 130"/>
    <s v="كاني سبيكة 130"/>
    <n v="35.587736100000001"/>
    <n v="45.392476700000003"/>
    <n v="3"/>
    <x v="308"/>
    <x v="20"/>
  </r>
  <r>
    <n v="3502003"/>
    <n v="5286412"/>
    <n v="24722"/>
    <d v="2021-01-26T00:00:00"/>
    <n v="120"/>
    <x v="13"/>
    <x v="50"/>
    <s v="Markaz Al-Rifa'i"/>
    <s v="Hay Al Hussien"/>
    <s v="حي الحسين"/>
    <n v="31.711529196499999"/>
    <n v="46.124556874"/>
    <n v="4"/>
    <x v="279"/>
    <x v="19"/>
  </r>
  <r>
    <n v="3502007"/>
    <n v="5286012"/>
    <n v="33795"/>
    <d v="2021-01-26T00:00:00"/>
    <n v="120"/>
    <x v="13"/>
    <x v="50"/>
    <s v="Markaz Al-Rifa'i"/>
    <s v="Al-Omal"/>
    <s v="حي العمال"/>
    <n v="31.728400000000001"/>
    <n v="46.110399999999998"/>
    <n v="4"/>
    <x v="279"/>
    <x v="19"/>
  </r>
  <r>
    <n v="3502016"/>
    <n v="5285912"/>
    <n v="34162"/>
    <d v="2021-01-26T00:00:00"/>
    <n v="120"/>
    <x v="13"/>
    <x v="50"/>
    <s v="Markaz Al-Rifa'i"/>
    <s v="Al Tifige"/>
    <s v="التيفيج"/>
    <n v="31.735530000000001"/>
    <n v="46.112045999999999"/>
    <n v="3"/>
    <x v="279"/>
    <x v="19"/>
  </r>
  <r>
    <n v="3502016"/>
    <n v="5285912"/>
    <n v="34162"/>
    <d v="2021-01-26T00:00:00"/>
    <n v="120"/>
    <x v="13"/>
    <x v="50"/>
    <s v="Markaz Al-Rifa'i"/>
    <s v="Al Tifige"/>
    <s v="التيفيج"/>
    <n v="31.735530000000001"/>
    <n v="46.112045999999999"/>
    <n v="4"/>
    <x v="279"/>
    <x v="19"/>
  </r>
  <r>
    <n v="3502016"/>
    <n v="5285912"/>
    <n v="34162"/>
    <d v="2021-01-26T00:00:00"/>
    <n v="120"/>
    <x v="13"/>
    <x v="50"/>
    <s v="Markaz Al-Rifa'i"/>
    <s v="Al Tifige"/>
    <s v="التيفيج"/>
    <n v="31.735530000000001"/>
    <n v="46.112045999999999"/>
    <n v="3"/>
    <x v="279"/>
    <x v="19"/>
  </r>
  <r>
    <n v="3502016"/>
    <n v="5285912"/>
    <n v="34162"/>
    <d v="2021-01-26T00:00:00"/>
    <n v="120"/>
    <x v="13"/>
    <x v="50"/>
    <s v="Markaz Al-Rifa'i"/>
    <s v="Al Tifige"/>
    <s v="التيفيج"/>
    <n v="31.735530000000001"/>
    <n v="46.112045999999999"/>
    <n v="7"/>
    <x v="279"/>
    <x v="19"/>
  </r>
  <r>
    <n v="3503015"/>
    <n v="5538612"/>
    <n v="33805"/>
    <d v="2021-02-16T00:00:00"/>
    <n v="120"/>
    <x v="13"/>
    <x v="63"/>
    <s v="Markaz Al-Gharraf"/>
    <s v="Hay Al-Shouhdaa"/>
    <s v="حي الشهداء"/>
    <n v="31.295843999999999"/>
    <n v="46.233044999999997"/>
    <n v="1"/>
    <x v="300"/>
    <x v="20"/>
  </r>
  <r>
    <n v="3503015"/>
    <n v="5538612"/>
    <n v="33805"/>
    <d v="2021-02-16T00:00:00"/>
    <n v="120"/>
    <x v="13"/>
    <x v="63"/>
    <s v="Markaz Al-Gharraf"/>
    <s v="Hay Al-Shouhdaa"/>
    <s v="حي الشهداء"/>
    <n v="31.295843999999999"/>
    <n v="46.233044999999997"/>
    <n v="1"/>
    <x v="300"/>
    <x v="20"/>
  </r>
  <r>
    <n v="3503001"/>
    <n v="5470112"/>
    <n v="10250"/>
    <d v="2021-02-09T00:00:00"/>
    <n v="120"/>
    <x v="13"/>
    <x v="63"/>
    <s v="Markaz Al-Shatra"/>
    <s v="14 Ramadan"/>
    <s v="حي 14 رمضان"/>
    <n v="31.4359498874"/>
    <n v="46.172572526899998"/>
    <n v="1"/>
    <x v="293"/>
    <x v="20"/>
  </r>
  <r>
    <n v="3503006"/>
    <n v="5490212"/>
    <n v="21209"/>
    <d v="2021-02-11T00:00:00"/>
    <n v="120"/>
    <x v="13"/>
    <x v="63"/>
    <s v="Markaz Al-Shatra"/>
    <s v="Al Shomali"/>
    <s v="الشوملي"/>
    <n v="31.415689718399999"/>
    <n v="46.163976839100002"/>
    <n v="1"/>
    <x v="295"/>
    <x v="20"/>
  </r>
  <r>
    <n v="3503006"/>
    <n v="5490212"/>
    <n v="21209"/>
    <d v="2021-02-11T00:00:00"/>
    <n v="120"/>
    <x v="13"/>
    <x v="63"/>
    <s v="Markaz Al-Shatra"/>
    <s v="Al Shomali"/>
    <s v="الشوملي"/>
    <n v="31.415689718399999"/>
    <n v="46.163976839100002"/>
    <n v="1"/>
    <x v="295"/>
    <x v="20"/>
  </r>
  <r>
    <n v="3503008"/>
    <n v="5490112"/>
    <n v="9848"/>
    <d v="2021-02-11T00:00:00"/>
    <n v="120"/>
    <x v="13"/>
    <x v="63"/>
    <s v="Markaz Al-Shatra"/>
    <s v="Al-fatahiyah"/>
    <s v="حي الفتاحية"/>
    <n v="31.415756054100001"/>
    <n v="46.172971067500001"/>
    <n v="1"/>
    <x v="295"/>
    <x v="20"/>
  </r>
  <r>
    <n v="3503009"/>
    <n v="5486712"/>
    <n v="9822"/>
    <d v="2021-02-11T00:00:00"/>
    <n v="120"/>
    <x v="13"/>
    <x v="63"/>
    <s v="Markaz Al-Shatra"/>
    <s v="Al-hawi"/>
    <s v="حي الحاوي"/>
    <n v="31.403907212699998"/>
    <n v="46.175491096099996"/>
    <n v="1"/>
    <x v="295"/>
    <x v="20"/>
  </r>
  <r>
    <n v="3503009"/>
    <n v="5486712"/>
    <n v="9822"/>
    <d v="2021-02-11T00:00:00"/>
    <n v="120"/>
    <x v="13"/>
    <x v="63"/>
    <s v="Markaz Al-Shatra"/>
    <s v="Al-hawi"/>
    <s v="حي الحاوي"/>
    <n v="31.403907212699998"/>
    <n v="46.175491096099996"/>
    <n v="1"/>
    <x v="295"/>
    <x v="20"/>
  </r>
  <r>
    <n v="3503012"/>
    <n v="5482412"/>
    <n v="10286"/>
    <d v="2021-02-11T00:00:00"/>
    <n v="120"/>
    <x v="13"/>
    <x v="63"/>
    <s v="Markaz Al-Shatra"/>
    <s v="Hay al Zahraa"/>
    <s v="حي الزهراء"/>
    <n v="31.400419743299999"/>
    <n v="46.1806881535"/>
    <n v="3"/>
    <x v="295"/>
    <x v="20"/>
  </r>
  <r>
    <n v="3504051"/>
    <n v="5481312"/>
    <n v="23685"/>
    <d v="2021-02-11T00:00:00"/>
    <n v="120"/>
    <x v="13"/>
    <x v="51"/>
    <s v="Markaz Al-Nassriya"/>
    <s v="Um Al Dood"/>
    <s v="ام الدود"/>
    <n v="31.087265559999999"/>
    <n v="46.241235476500002"/>
    <n v="3"/>
    <x v="295"/>
    <x v="20"/>
  </r>
  <r>
    <n v="3504051"/>
    <n v="5481312"/>
    <n v="23685"/>
    <d v="2021-02-11T00:00:00"/>
    <n v="120"/>
    <x v="13"/>
    <x v="51"/>
    <s v="Markaz Al-Nassriya"/>
    <s v="Um Al Dood"/>
    <s v="ام الدود"/>
    <n v="31.087265559999999"/>
    <n v="46.241235476500002"/>
    <n v="6"/>
    <x v="295"/>
    <x v="20"/>
  </r>
  <r>
    <n v="3504051"/>
    <n v="5481312"/>
    <n v="23685"/>
    <d v="2021-02-11T00:00:00"/>
    <n v="120"/>
    <x v="13"/>
    <x v="51"/>
    <s v="Markaz Al-Nassriya"/>
    <s v="Um Al Dood"/>
    <s v="ام الدود"/>
    <n v="31.087265559999999"/>
    <n v="46.241235476500002"/>
    <n v="4"/>
    <x v="295"/>
    <x v="20"/>
  </r>
  <r>
    <n v="3504051"/>
    <n v="5481312"/>
    <n v="23685"/>
    <d v="2021-02-11T00:00:00"/>
    <n v="120"/>
    <x v="13"/>
    <x v="51"/>
    <s v="Markaz Al-Nassriya"/>
    <s v="Um Al Dood"/>
    <s v="ام الدود"/>
    <n v="31.087265559999999"/>
    <n v="46.241235476500002"/>
    <n v="3"/>
    <x v="295"/>
    <x v="20"/>
  </r>
  <r>
    <n v="3504052"/>
    <n v="5534412"/>
    <n v="9113"/>
    <d v="2021-02-16T00:00:00"/>
    <n v="120"/>
    <x v="13"/>
    <x v="51"/>
    <s v="Markaz Al-Nassriya"/>
    <s v="Ur"/>
    <s v="حي اور"/>
    <n v="31.060153968000002"/>
    <n v="46.243325555299997"/>
    <n v="2"/>
    <x v="300"/>
    <x v="20"/>
  </r>
  <r>
    <n v="3504052"/>
    <n v="5534412"/>
    <n v="9113"/>
    <d v="2021-02-16T00:00:00"/>
    <n v="120"/>
    <x v="13"/>
    <x v="51"/>
    <s v="Markaz Al-Nassriya"/>
    <s v="Ur"/>
    <s v="حي اور"/>
    <n v="31.060153968000002"/>
    <n v="46.243325555299997"/>
    <n v="3"/>
    <x v="300"/>
    <x v="20"/>
  </r>
  <r>
    <n v="3504054"/>
    <n v="5699812"/>
    <n v="9427"/>
    <d v="2021-02-23T00:00:00"/>
    <n v="120"/>
    <x v="13"/>
    <x v="51"/>
    <s v="Markaz Al-Nassriya"/>
    <s v="Hay AL-Mansouria"/>
    <s v="المنصورية "/>
    <n v="31.030441920000001"/>
    <n v="46.215599115800003"/>
    <n v="40"/>
    <x v="307"/>
    <x v="20"/>
  </r>
  <r>
    <n v="3504054"/>
    <n v="5699812"/>
    <n v="9427"/>
    <d v="2021-02-23T00:00:00"/>
    <n v="120"/>
    <x v="13"/>
    <x v="51"/>
    <s v="Markaz Al-Nassriya"/>
    <s v="Hay AL-Mansouria"/>
    <s v="المنصورية "/>
    <n v="31.030441920000001"/>
    <n v="46.215599115800003"/>
    <n v="5"/>
    <x v="307"/>
    <x v="20"/>
  </r>
  <r>
    <n v="3504054"/>
    <n v="5699812"/>
    <n v="9427"/>
    <d v="2021-02-23T00:00:00"/>
    <n v="120"/>
    <x v="13"/>
    <x v="51"/>
    <s v="Markaz Al-Nassriya"/>
    <s v="Hay AL-Mansouria"/>
    <s v="المنصورية "/>
    <n v="31.030441920000001"/>
    <n v="46.215599115800003"/>
    <n v="15"/>
    <x v="307"/>
    <x v="20"/>
  </r>
  <r>
    <n v="3504054"/>
    <n v="5699812"/>
    <n v="9427"/>
    <d v="2021-02-23T00:00:00"/>
    <n v="120"/>
    <x v="13"/>
    <x v="51"/>
    <s v="Markaz Al-Nassriya"/>
    <s v="Hay AL-Mansouria"/>
    <s v="المنصورية "/>
    <n v="31.030441920000001"/>
    <n v="46.215599115800003"/>
    <n v="25"/>
    <x v="307"/>
    <x v="20"/>
  </r>
  <r>
    <n v="3504054"/>
    <n v="5699812"/>
    <n v="9427"/>
    <d v="2021-02-23T00:00:00"/>
    <n v="120"/>
    <x v="13"/>
    <x v="51"/>
    <s v="Markaz Al-Nassriya"/>
    <s v="Hay AL-Mansouria"/>
    <s v="المنصورية "/>
    <n v="31.030441920000001"/>
    <n v="46.215599115800003"/>
    <n v="50"/>
    <x v="307"/>
    <x v="20"/>
  </r>
  <r>
    <n v="3504001"/>
    <n v="5688812"/>
    <n v="24494"/>
    <d v="2021-02-22T00:00:00"/>
    <n v="120"/>
    <x v="13"/>
    <x v="51"/>
    <s v="Markaz Al-Nassriya"/>
    <s v="Al Aker"/>
    <s v="العكر"/>
    <n v="31.027710880499999"/>
    <n v="46.218214741200001"/>
    <n v="10"/>
    <x v="306"/>
    <x v="20"/>
  </r>
  <r>
    <n v="3504001"/>
    <n v="5688812"/>
    <n v="24494"/>
    <d v="2021-02-22T00:00:00"/>
    <n v="120"/>
    <x v="13"/>
    <x v="51"/>
    <s v="Markaz Al-Nassriya"/>
    <s v="Al Aker"/>
    <s v="العكر"/>
    <n v="31.027710880499999"/>
    <n v="46.218214741200001"/>
    <n v="15"/>
    <x v="306"/>
    <x v="20"/>
  </r>
  <r>
    <n v="3504001"/>
    <n v="5688812"/>
    <n v="24494"/>
    <d v="2021-02-22T00:00:00"/>
    <n v="120"/>
    <x v="13"/>
    <x v="51"/>
    <s v="Markaz Al-Nassriya"/>
    <s v="Al Aker"/>
    <s v="العكر"/>
    <n v="31.027710880499999"/>
    <n v="46.218214741200001"/>
    <n v="20"/>
    <x v="306"/>
    <x v="20"/>
  </r>
  <r>
    <n v="3504002"/>
    <n v="5689012"/>
    <n v="25529"/>
    <d v="2021-02-22T00:00:00"/>
    <n v="120"/>
    <x v="13"/>
    <x v="51"/>
    <s v="Markaz Al-Nassriya"/>
    <s v="Al Aoeh"/>
    <s v="قرية العوية"/>
    <n v="31.033167288000001"/>
    <n v="46.273891712999998"/>
    <n v="5"/>
    <x v="306"/>
    <x v="20"/>
  </r>
  <r>
    <n v="3504002"/>
    <n v="5689012"/>
    <n v="25529"/>
    <d v="2021-02-22T00:00:00"/>
    <n v="120"/>
    <x v="13"/>
    <x v="51"/>
    <s v="Markaz Al-Nassriya"/>
    <s v="Al Aoeh"/>
    <s v="قرية العوية"/>
    <n v="31.033167288000001"/>
    <n v="46.273891712999998"/>
    <n v="4"/>
    <x v="306"/>
    <x v="20"/>
  </r>
  <r>
    <n v="3504003"/>
    <n v="5481712"/>
    <n v="24415"/>
    <d v="2021-02-11T00:00:00"/>
    <n v="120"/>
    <x v="13"/>
    <x v="51"/>
    <s v="Markaz Al-Nassriya"/>
    <s v="Al Asrriyah Village"/>
    <s v="القرية العصرية"/>
    <n v="31.122673117800002"/>
    <n v="46.234062045100004"/>
    <n v="1"/>
    <x v="295"/>
    <x v="20"/>
  </r>
  <r>
    <n v="3504006"/>
    <n v="5699612"/>
    <n v="9728"/>
    <d v="2021-02-23T00:00:00"/>
    <n v="120"/>
    <x v="13"/>
    <x v="51"/>
    <s v="Markaz Al-Nassriya"/>
    <s v="Al Dhubat"/>
    <s v="حي الضباط"/>
    <n v="31.038316374200001"/>
    <n v="46.253982172199997"/>
    <n v="5"/>
    <x v="307"/>
    <x v="20"/>
  </r>
  <r>
    <n v="3504007"/>
    <n v="5472412"/>
    <n v="25525"/>
    <d v="2021-02-10T00:00:00"/>
    <n v="120"/>
    <x v="13"/>
    <x v="51"/>
    <s v="Markaz Al-Nassriya"/>
    <s v="Al Emarat"/>
    <s v="العمارات"/>
    <n v="31.027024004299999"/>
    <n v="46.241676675500003"/>
    <n v="15"/>
    <x v="294"/>
    <x v="20"/>
  </r>
  <r>
    <n v="3504007"/>
    <n v="5472412"/>
    <n v="25525"/>
    <d v="2021-02-10T00:00:00"/>
    <n v="120"/>
    <x v="13"/>
    <x v="51"/>
    <s v="Markaz Al-Nassriya"/>
    <s v="Al Emarat"/>
    <s v="العمارات"/>
    <n v="31.027024004299999"/>
    <n v="46.241676675500003"/>
    <n v="12"/>
    <x v="294"/>
    <x v="20"/>
  </r>
  <r>
    <n v="3504007"/>
    <n v="5472412"/>
    <n v="25525"/>
    <d v="2021-02-10T00:00:00"/>
    <n v="120"/>
    <x v="13"/>
    <x v="51"/>
    <s v="Markaz Al-Nassriya"/>
    <s v="Al Emarat"/>
    <s v="العمارات"/>
    <n v="31.027024004299999"/>
    <n v="46.241676675500003"/>
    <n v="10"/>
    <x v="294"/>
    <x v="20"/>
  </r>
  <r>
    <n v="3504010"/>
    <n v="5472612"/>
    <n v="24740"/>
    <d v="2021-02-10T00:00:00"/>
    <n v="120"/>
    <x v="13"/>
    <x v="51"/>
    <s v="Markaz Al-Nassriya"/>
    <s v="Al Iskan"/>
    <s v="الاسكان"/>
    <n v="31.038505004899999"/>
    <n v="46.242960423"/>
    <n v="3"/>
    <x v="294"/>
    <x v="20"/>
  </r>
  <r>
    <n v="3504011"/>
    <n v="5285112"/>
    <n v="10260"/>
    <d v="2021-01-26T00:00:00"/>
    <n v="120"/>
    <x v="13"/>
    <x v="51"/>
    <s v="Markaz Al-Nassriya"/>
    <s v="Al Iskan Al Sinaie"/>
    <s v="الاسكان الصناعي"/>
    <n v="31.0134574836"/>
    <n v="46.282408152000002"/>
    <n v="10"/>
    <x v="279"/>
    <x v="19"/>
  </r>
  <r>
    <n v="3504011"/>
    <n v="5285112"/>
    <n v="10260"/>
    <d v="2021-01-26T00:00:00"/>
    <n v="120"/>
    <x v="13"/>
    <x v="51"/>
    <s v="Markaz Al-Nassriya"/>
    <s v="Al Iskan Al Sinaie"/>
    <s v="الاسكان الصناعي"/>
    <n v="31.0134574836"/>
    <n v="46.282408152000002"/>
    <n v="200"/>
    <x v="279"/>
    <x v="19"/>
  </r>
  <r>
    <n v="3504011"/>
    <n v="5285112"/>
    <n v="10260"/>
    <d v="2021-01-26T00:00:00"/>
    <n v="120"/>
    <x v="13"/>
    <x v="51"/>
    <s v="Markaz Al-Nassriya"/>
    <s v="Al Iskan Al Sinaie"/>
    <s v="الاسكان الصناعي"/>
    <n v="31.0134574836"/>
    <n v="46.282408152000002"/>
    <n v="10"/>
    <x v="279"/>
    <x v="19"/>
  </r>
  <r>
    <n v="3504011"/>
    <n v="5285112"/>
    <n v="10260"/>
    <d v="2021-01-26T00:00:00"/>
    <n v="120"/>
    <x v="13"/>
    <x v="51"/>
    <s v="Markaz Al-Nassriya"/>
    <s v="Al Iskan Al Sinaie"/>
    <s v="الاسكان الصناعي"/>
    <n v="31.0134574836"/>
    <n v="46.282408152000002"/>
    <n v="150"/>
    <x v="279"/>
    <x v="19"/>
  </r>
  <r>
    <n v="3504011"/>
    <n v="5285112"/>
    <n v="10260"/>
    <d v="2021-01-26T00:00:00"/>
    <n v="120"/>
    <x v="13"/>
    <x v="51"/>
    <s v="Markaz Al-Nassriya"/>
    <s v="Al Iskan Al Sinaie"/>
    <s v="الاسكان الصناعي"/>
    <n v="31.0134574836"/>
    <n v="46.282408152000002"/>
    <n v="250"/>
    <x v="279"/>
    <x v="19"/>
  </r>
  <r>
    <n v="3504011"/>
    <n v="5285112"/>
    <n v="10260"/>
    <d v="2021-01-26T00:00:00"/>
    <n v="120"/>
    <x v="13"/>
    <x v="51"/>
    <s v="Markaz Al-Nassriya"/>
    <s v="Al Iskan Al Sinaie"/>
    <s v="الاسكان الصناعي"/>
    <n v="31.0134574836"/>
    <n v="46.282408152000002"/>
    <n v="10"/>
    <x v="279"/>
    <x v="19"/>
  </r>
  <r>
    <n v="3504011"/>
    <n v="5285112"/>
    <n v="10260"/>
    <d v="2021-01-26T00:00:00"/>
    <n v="120"/>
    <x v="13"/>
    <x v="51"/>
    <s v="Markaz Al-Nassriya"/>
    <s v="Al Iskan Al Sinaie"/>
    <s v="الاسكان الصناعي"/>
    <n v="31.0134574836"/>
    <n v="46.282408152000002"/>
    <n v="20"/>
    <x v="279"/>
    <x v="19"/>
  </r>
  <r>
    <n v="3504012"/>
    <n v="5530512"/>
    <n v="24540"/>
    <d v="2021-02-16T00:00:00"/>
    <n v="120"/>
    <x v="13"/>
    <x v="51"/>
    <s v="Markaz Al-Nassriya"/>
    <s v="Al Mahaliyah"/>
    <s v="المحليه"/>
    <n v="31.052442887600002"/>
    <n v="46.236798131699999"/>
    <n v="1"/>
    <x v="300"/>
    <x v="20"/>
  </r>
  <r>
    <n v="3504012"/>
    <n v="5530512"/>
    <n v="24540"/>
    <d v="2021-02-16T00:00:00"/>
    <n v="120"/>
    <x v="13"/>
    <x v="51"/>
    <s v="Markaz Al-Nassriya"/>
    <s v="Al Mahaliyah"/>
    <s v="المحليه"/>
    <n v="31.052442887600002"/>
    <n v="46.236798131699999"/>
    <n v="2"/>
    <x v="300"/>
    <x v="20"/>
  </r>
  <r>
    <n v="3504012"/>
    <n v="5530512"/>
    <n v="24540"/>
    <d v="2021-02-16T00:00:00"/>
    <n v="120"/>
    <x v="13"/>
    <x v="51"/>
    <s v="Markaz Al-Nassriya"/>
    <s v="Al Mahaliyah"/>
    <s v="المحليه"/>
    <n v="31.052442887600002"/>
    <n v="46.236798131699999"/>
    <n v="3"/>
    <x v="300"/>
    <x v="20"/>
  </r>
  <r>
    <n v="3504014"/>
    <n v="5489912"/>
    <n v="10254"/>
    <d v="2021-02-11T00:00:00"/>
    <n v="120"/>
    <x v="13"/>
    <x v="51"/>
    <s v="Markaz Al-Nassriya"/>
    <s v="Al Sharqiya"/>
    <s v="الشرقيه"/>
    <n v="31.042429802899999"/>
    <n v="46.262052204600003"/>
    <n v="15"/>
    <x v="295"/>
    <x v="20"/>
  </r>
  <r>
    <n v="3504014"/>
    <n v="5489912"/>
    <n v="10254"/>
    <d v="2021-02-11T00:00:00"/>
    <n v="120"/>
    <x v="13"/>
    <x v="51"/>
    <s v="Markaz Al-Nassriya"/>
    <s v="Al Sharqiya"/>
    <s v="الشرقيه"/>
    <n v="31.042429802899999"/>
    <n v="46.262052204600003"/>
    <n v="5"/>
    <x v="295"/>
    <x v="20"/>
  </r>
  <r>
    <n v="3504014"/>
    <n v="5489912"/>
    <n v="10254"/>
    <d v="2021-02-11T00:00:00"/>
    <n v="120"/>
    <x v="13"/>
    <x v="51"/>
    <s v="Markaz Al-Nassriya"/>
    <s v="Al Sharqiya"/>
    <s v="الشرقيه"/>
    <n v="31.042429802899999"/>
    <n v="46.262052204600003"/>
    <n v="10"/>
    <x v="295"/>
    <x v="20"/>
  </r>
  <r>
    <n v="3504015"/>
    <n v="5699412"/>
    <n v="10272"/>
    <d v="2021-02-23T00:00:00"/>
    <n v="120"/>
    <x v="13"/>
    <x v="51"/>
    <s v="Markaz Al-Nassriya"/>
    <s v="Al Shoula"/>
    <s v="الشعلة"/>
    <n v="31.034963944600001"/>
    <n v="46.242300951700003"/>
    <n v="3"/>
    <x v="307"/>
    <x v="20"/>
  </r>
  <r>
    <n v="3504016"/>
    <n v="5472512"/>
    <n v="10281"/>
    <d v="2021-02-10T00:00:00"/>
    <n v="120"/>
    <x v="13"/>
    <x v="51"/>
    <s v="Markaz Al-Nassriya"/>
    <s v="Al Shumokh"/>
    <s v="حي الشموخ"/>
    <n v="31.029471706599999"/>
    <n v="46.244121658399997"/>
    <n v="4"/>
    <x v="294"/>
    <x v="20"/>
  </r>
  <r>
    <n v="3504016"/>
    <n v="5472512"/>
    <n v="10281"/>
    <d v="2021-02-10T00:00:00"/>
    <n v="120"/>
    <x v="13"/>
    <x v="51"/>
    <s v="Markaz Al-Nassriya"/>
    <s v="Al Shumokh"/>
    <s v="حي الشموخ"/>
    <n v="31.029471706599999"/>
    <n v="46.244121658399997"/>
    <n v="4"/>
    <x v="294"/>
    <x v="20"/>
  </r>
  <r>
    <n v="3504016"/>
    <n v="5472512"/>
    <n v="10281"/>
    <d v="2021-02-10T00:00:00"/>
    <n v="120"/>
    <x v="13"/>
    <x v="51"/>
    <s v="Markaz Al-Nassriya"/>
    <s v="Al Shumokh"/>
    <s v="حي الشموخ"/>
    <n v="31.029471706599999"/>
    <n v="46.244121658399997"/>
    <n v="1"/>
    <x v="294"/>
    <x v="20"/>
  </r>
  <r>
    <n v="3504018"/>
    <n v="5536612"/>
    <n v="24741"/>
    <d v="2021-02-16T00:00:00"/>
    <n v="120"/>
    <x v="13"/>
    <x v="51"/>
    <s v="Markaz Al-Nassriya"/>
    <s v="Al-Berid"/>
    <s v="البريد"/>
    <n v="31.0447764918"/>
    <n v="46.249576203399997"/>
    <n v="1"/>
    <x v="300"/>
    <x v="20"/>
  </r>
  <r>
    <n v="3504019"/>
    <n v="5496312"/>
    <n v="9470"/>
    <d v="2021-02-12T00:00:00"/>
    <n v="120"/>
    <x v="13"/>
    <x v="51"/>
    <s v="Markaz Al-Nassriya"/>
    <s v="Al-hay al-askary"/>
    <s v="الحي العسكري "/>
    <n v="31.0569626851"/>
    <n v="46.266143804899997"/>
    <n v="4"/>
    <x v="296"/>
    <x v="20"/>
  </r>
  <r>
    <n v="3504019"/>
    <n v="5496312"/>
    <n v="9470"/>
    <d v="2021-02-12T00:00:00"/>
    <n v="120"/>
    <x v="13"/>
    <x v="51"/>
    <s v="Markaz Al-Nassriya"/>
    <s v="Al-hay al-askary"/>
    <s v="الحي العسكري "/>
    <n v="31.0569626851"/>
    <n v="46.266143804899997"/>
    <n v="3"/>
    <x v="296"/>
    <x v="20"/>
  </r>
  <r>
    <n v="3504019"/>
    <n v="5496312"/>
    <n v="9470"/>
    <d v="2021-02-12T00:00:00"/>
    <n v="120"/>
    <x v="13"/>
    <x v="51"/>
    <s v="Markaz Al-Nassriya"/>
    <s v="Al-hay al-askary"/>
    <s v="الحي العسكري "/>
    <n v="31.0569626851"/>
    <n v="46.266143804899997"/>
    <n v="3"/>
    <x v="296"/>
    <x v="20"/>
  </r>
  <r>
    <n v="3504019"/>
    <n v="5496312"/>
    <n v="9470"/>
    <d v="2021-02-12T00:00:00"/>
    <n v="120"/>
    <x v="13"/>
    <x v="51"/>
    <s v="Markaz Al-Nassriya"/>
    <s v="Al-hay al-askary"/>
    <s v="الحي العسكري "/>
    <n v="31.0569626851"/>
    <n v="46.266143804899997"/>
    <n v="3"/>
    <x v="296"/>
    <x v="20"/>
  </r>
  <r>
    <n v="3504021"/>
    <n v="5522612"/>
    <n v="10335"/>
    <d v="2021-02-15T00:00:00"/>
    <n v="120"/>
    <x v="13"/>
    <x v="51"/>
    <s v="Markaz Al-Nassriya"/>
    <s v="Al-Salhiya"/>
    <s v="حي الصالحية"/>
    <n v="31.0506383486"/>
    <n v="46.269343302599999"/>
    <n v="1"/>
    <x v="299"/>
    <x v="20"/>
  </r>
  <r>
    <n v="3504021"/>
    <n v="5522612"/>
    <n v="10335"/>
    <d v="2021-02-15T00:00:00"/>
    <n v="120"/>
    <x v="13"/>
    <x v="51"/>
    <s v="Markaz Al-Nassriya"/>
    <s v="Al-Salhiya"/>
    <s v="حي الصالحية"/>
    <n v="31.0506383486"/>
    <n v="46.269343302599999"/>
    <n v="6"/>
    <x v="299"/>
    <x v="20"/>
  </r>
  <r>
    <n v="3504021"/>
    <n v="5522612"/>
    <n v="10335"/>
    <d v="2021-02-15T00:00:00"/>
    <n v="120"/>
    <x v="13"/>
    <x v="51"/>
    <s v="Markaz Al-Nassriya"/>
    <s v="Al-Salhiya"/>
    <s v="حي الصالحية"/>
    <n v="31.0506383486"/>
    <n v="46.269343302599999"/>
    <n v="3"/>
    <x v="299"/>
    <x v="20"/>
  </r>
  <r>
    <n v="3504021"/>
    <n v="5522612"/>
    <n v="10335"/>
    <d v="2021-02-15T00:00:00"/>
    <n v="120"/>
    <x v="13"/>
    <x v="51"/>
    <s v="Markaz Al-Nassriya"/>
    <s v="Al-Salhiya"/>
    <s v="حي الصالحية"/>
    <n v="31.0506383486"/>
    <n v="46.269343302599999"/>
    <n v="4"/>
    <x v="299"/>
    <x v="20"/>
  </r>
  <r>
    <n v="3504021"/>
    <n v="5522612"/>
    <n v="10335"/>
    <d v="2021-02-15T00:00:00"/>
    <n v="120"/>
    <x v="13"/>
    <x v="51"/>
    <s v="Markaz Al-Nassriya"/>
    <s v="Al-Salhiya"/>
    <s v="حي الصالحية"/>
    <n v="31.0506383486"/>
    <n v="46.269343302599999"/>
    <n v="2"/>
    <x v="299"/>
    <x v="20"/>
  </r>
  <r>
    <n v="3504022"/>
    <n v="5535112"/>
    <n v="9576"/>
    <d v="2021-02-16T00:00:00"/>
    <n v="120"/>
    <x v="13"/>
    <x v="51"/>
    <s v="Markaz Al-Nassriya"/>
    <s v="Al-shofah"/>
    <s v="قرية الشوفة"/>
    <n v="31.132791840500001"/>
    <n v="46.2356646856"/>
    <n v="1"/>
    <x v="300"/>
    <x v="20"/>
  </r>
  <r>
    <n v="3504023"/>
    <n v="5688912"/>
    <n v="9448"/>
    <d v="2021-02-22T00:00:00"/>
    <n v="120"/>
    <x v="13"/>
    <x v="51"/>
    <s v="Markaz Al-Nassriya"/>
    <s v="Al-Thawrah"/>
    <s v="الثوره"/>
    <n v="31.027006973399999"/>
    <n v="46.228093038300003"/>
    <n v="15"/>
    <x v="306"/>
    <x v="20"/>
  </r>
  <r>
    <n v="3504023"/>
    <n v="5688912"/>
    <n v="9448"/>
    <d v="2021-02-22T00:00:00"/>
    <n v="120"/>
    <x v="13"/>
    <x v="51"/>
    <s v="Markaz Al-Nassriya"/>
    <s v="Al-Thawrah"/>
    <s v="الثوره"/>
    <n v="31.027006973399999"/>
    <n v="46.228093038300003"/>
    <n v="10"/>
    <x v="306"/>
    <x v="20"/>
  </r>
  <r>
    <n v="3504023"/>
    <n v="5688912"/>
    <n v="9448"/>
    <d v="2021-02-22T00:00:00"/>
    <n v="120"/>
    <x v="13"/>
    <x v="51"/>
    <s v="Markaz Al-Nassriya"/>
    <s v="Al-Thawrah"/>
    <s v="الثوره"/>
    <n v="31.027006973399999"/>
    <n v="46.228093038300003"/>
    <n v="20"/>
    <x v="306"/>
    <x v="20"/>
  </r>
  <r>
    <n v="3504023"/>
    <n v="5688912"/>
    <n v="9448"/>
    <d v="2021-02-22T00:00:00"/>
    <n v="120"/>
    <x v="13"/>
    <x v="51"/>
    <s v="Markaz Al-Nassriya"/>
    <s v="Al-Thawrah"/>
    <s v="الثوره"/>
    <n v="31.027006973399999"/>
    <n v="46.228093038300003"/>
    <n v="24"/>
    <x v="306"/>
    <x v="20"/>
  </r>
  <r>
    <n v="3504024"/>
    <n v="5616212"/>
    <n v="9396"/>
    <d v="2021-02-19T00:00:00"/>
    <n v="120"/>
    <x v="13"/>
    <x v="51"/>
    <s v="Markaz Al-Nassriya"/>
    <s v="Al-zielat"/>
    <s v="الزعيلات"/>
    <n v="31.0154237044"/>
    <n v="46.263441754500001"/>
    <n v="8"/>
    <x v="303"/>
    <x v="20"/>
  </r>
  <r>
    <n v="3504024"/>
    <n v="5616212"/>
    <n v="9396"/>
    <d v="2021-02-19T00:00:00"/>
    <n v="120"/>
    <x v="13"/>
    <x v="51"/>
    <s v="Markaz Al-Nassriya"/>
    <s v="Al-zielat"/>
    <s v="الزعيلات"/>
    <n v="31.0154237044"/>
    <n v="46.263441754500001"/>
    <n v="4"/>
    <x v="303"/>
    <x v="20"/>
  </r>
  <r>
    <n v="3504024"/>
    <n v="5616212"/>
    <n v="9396"/>
    <d v="2021-02-19T00:00:00"/>
    <n v="120"/>
    <x v="13"/>
    <x v="51"/>
    <s v="Markaz Al-Nassriya"/>
    <s v="Al-zielat"/>
    <s v="الزعيلات"/>
    <n v="31.0154237044"/>
    <n v="46.263441754500001"/>
    <n v="6"/>
    <x v="303"/>
    <x v="20"/>
  </r>
  <r>
    <n v="3504025"/>
    <n v="5285312"/>
    <n v="10262"/>
    <d v="2021-01-26T00:00:00"/>
    <n v="120"/>
    <x v="13"/>
    <x v="51"/>
    <s v="Markaz Al-Nassriya"/>
    <s v="Aredo"/>
    <s v="حي اريدو"/>
    <n v="31.074394900600002"/>
    <n v="46.250142994800001"/>
    <n v="10"/>
    <x v="279"/>
    <x v="19"/>
  </r>
  <r>
    <n v="3504025"/>
    <n v="5285312"/>
    <n v="10262"/>
    <d v="2021-01-26T00:00:00"/>
    <n v="120"/>
    <x v="13"/>
    <x v="51"/>
    <s v="Markaz Al-Nassriya"/>
    <s v="Aredo"/>
    <s v="حي اريدو"/>
    <n v="31.074394900600002"/>
    <n v="46.250142994800001"/>
    <n v="20"/>
    <x v="279"/>
    <x v="19"/>
  </r>
  <r>
    <n v="3504025"/>
    <n v="5285312"/>
    <n v="10262"/>
    <d v="2021-01-26T00:00:00"/>
    <n v="120"/>
    <x v="13"/>
    <x v="51"/>
    <s v="Markaz Al-Nassriya"/>
    <s v="Aredo"/>
    <s v="حي اريدو"/>
    <n v="31.074394900600002"/>
    <n v="46.250142994800001"/>
    <n v="10"/>
    <x v="279"/>
    <x v="19"/>
  </r>
  <r>
    <n v="3504025"/>
    <n v="5285312"/>
    <n v="10262"/>
    <d v="2021-01-26T00:00:00"/>
    <n v="120"/>
    <x v="13"/>
    <x v="51"/>
    <s v="Markaz Al-Nassriya"/>
    <s v="Aredo"/>
    <s v="حي اريدو"/>
    <n v="31.074394900600002"/>
    <n v="46.250142994800001"/>
    <n v="20"/>
    <x v="279"/>
    <x v="19"/>
  </r>
  <r>
    <n v="3504025"/>
    <n v="5285312"/>
    <n v="10262"/>
    <d v="2021-01-26T00:00:00"/>
    <n v="120"/>
    <x v="13"/>
    <x v="51"/>
    <s v="Markaz Al-Nassriya"/>
    <s v="Aredo"/>
    <s v="حي اريدو"/>
    <n v="31.074394900600002"/>
    <n v="46.250142994800001"/>
    <n v="15"/>
    <x v="279"/>
    <x v="19"/>
  </r>
  <r>
    <n v="3504026"/>
    <n v="5472712"/>
    <n v="10253"/>
    <d v="2021-02-10T00:00:00"/>
    <n v="120"/>
    <x v="13"/>
    <x v="51"/>
    <s v="Markaz Al-Nassriya"/>
    <s v="Baghdad Street"/>
    <s v="شارع بغداد"/>
    <n v="31.038477412900001"/>
    <n v="46.2356561609"/>
    <n v="2"/>
    <x v="294"/>
    <x v="20"/>
  </r>
  <r>
    <n v="3504026"/>
    <n v="5472712"/>
    <n v="10253"/>
    <d v="2021-02-10T00:00:00"/>
    <n v="120"/>
    <x v="13"/>
    <x v="51"/>
    <s v="Markaz Al-Nassriya"/>
    <s v="Baghdad Street"/>
    <s v="شارع بغداد"/>
    <n v="31.038477412900001"/>
    <n v="46.2356561609"/>
    <n v="5"/>
    <x v="294"/>
    <x v="20"/>
  </r>
  <r>
    <n v="3504027"/>
    <n v="5516512"/>
    <n v="24885"/>
    <d v="2021-02-14T00:00:00"/>
    <n v="120"/>
    <x v="13"/>
    <x v="51"/>
    <s v="Markaz Al-Nassriya"/>
    <s v="Hay Al Al Ghadeer"/>
    <s v="حي الغدير"/>
    <n v="31.061467899099998"/>
    <n v="46.278157583599999"/>
    <n v="3"/>
    <x v="298"/>
    <x v="20"/>
  </r>
  <r>
    <n v="3504028"/>
    <n v="5688712"/>
    <n v="25526"/>
    <d v="2021-02-22T00:00:00"/>
    <n v="120"/>
    <x v="13"/>
    <x v="51"/>
    <s v="Markaz Al-Nassriya"/>
    <s v="Hay Al Ameer"/>
    <s v="حي الامير"/>
    <n v="31.036175809100001"/>
    <n v="46.220527480000001"/>
    <n v="10"/>
    <x v="306"/>
    <x v="20"/>
  </r>
  <r>
    <n v="3504028"/>
    <n v="5688712"/>
    <n v="25526"/>
    <d v="2021-02-22T00:00:00"/>
    <n v="120"/>
    <x v="13"/>
    <x v="51"/>
    <s v="Markaz Al-Nassriya"/>
    <s v="Hay Al Ameer"/>
    <s v="حي الامير"/>
    <n v="31.036175809100001"/>
    <n v="46.220527480000001"/>
    <n v="10"/>
    <x v="306"/>
    <x v="20"/>
  </r>
  <r>
    <n v="3504028"/>
    <n v="5688712"/>
    <n v="25526"/>
    <d v="2021-02-22T00:00:00"/>
    <n v="120"/>
    <x v="13"/>
    <x v="51"/>
    <s v="Markaz Al-Nassriya"/>
    <s v="Hay Al Ameer"/>
    <s v="حي الامير"/>
    <n v="31.036175809100001"/>
    <n v="46.220527480000001"/>
    <n v="13"/>
    <x v="306"/>
    <x v="20"/>
  </r>
  <r>
    <n v="3504028"/>
    <n v="5688712"/>
    <n v="25526"/>
    <d v="2021-02-22T00:00:00"/>
    <n v="120"/>
    <x v="13"/>
    <x v="51"/>
    <s v="Markaz Al-Nassriya"/>
    <s v="Hay Al Ameer"/>
    <s v="حي الامير"/>
    <n v="31.036175809100001"/>
    <n v="46.220527480000001"/>
    <n v="8"/>
    <x v="306"/>
    <x v="20"/>
  </r>
  <r>
    <n v="3504028"/>
    <n v="5688712"/>
    <n v="25526"/>
    <d v="2021-02-22T00:00:00"/>
    <n v="120"/>
    <x v="13"/>
    <x v="51"/>
    <s v="Markaz Al-Nassriya"/>
    <s v="Hay Al Ameer"/>
    <s v="حي الامير"/>
    <n v="31.036175809100001"/>
    <n v="46.220527480000001"/>
    <n v="4"/>
    <x v="306"/>
    <x v="20"/>
  </r>
  <r>
    <n v="3504030"/>
    <n v="5482312"/>
    <n v="24746"/>
    <d v="2021-02-11T00:00:00"/>
    <n v="120"/>
    <x v="13"/>
    <x v="51"/>
    <s v="Markaz Al-Nassriya"/>
    <s v="Hay Al Khadraa"/>
    <s v="حي الخضراء"/>
    <n v="31.042946248900002"/>
    <n v="46.274699394599999"/>
    <n v="1"/>
    <x v="295"/>
    <x v="20"/>
  </r>
  <r>
    <n v="3504031"/>
    <n v="5521712"/>
    <n v="21208"/>
    <d v="2021-02-15T00:00:00"/>
    <n v="120"/>
    <x v="13"/>
    <x v="51"/>
    <s v="Markaz Al-Nassriya"/>
    <s v="Hay Al Mualimeen"/>
    <s v="حي المعلمين"/>
    <n v="31.067779245299999"/>
    <n v="46.249674558199999"/>
    <n v="5"/>
    <x v="299"/>
    <x v="20"/>
  </r>
  <r>
    <n v="3504031"/>
    <n v="5521712"/>
    <n v="21208"/>
    <d v="2021-02-15T00:00:00"/>
    <n v="120"/>
    <x v="13"/>
    <x v="51"/>
    <s v="Markaz Al-Nassriya"/>
    <s v="Hay Al Mualimeen"/>
    <s v="حي المعلمين"/>
    <n v="31.067779245299999"/>
    <n v="46.249674558199999"/>
    <n v="5"/>
    <x v="299"/>
    <x v="20"/>
  </r>
  <r>
    <n v="3504031"/>
    <n v="5521712"/>
    <n v="21208"/>
    <d v="2021-02-15T00:00:00"/>
    <n v="120"/>
    <x v="13"/>
    <x v="51"/>
    <s v="Markaz Al-Nassriya"/>
    <s v="Hay Al Mualimeen"/>
    <s v="حي المعلمين"/>
    <n v="31.067779245299999"/>
    <n v="46.249674558199999"/>
    <n v="7"/>
    <x v="299"/>
    <x v="20"/>
  </r>
  <r>
    <n v="3504031"/>
    <n v="5521712"/>
    <n v="21208"/>
    <d v="2021-02-15T00:00:00"/>
    <n v="120"/>
    <x v="13"/>
    <x v="51"/>
    <s v="Markaz Al-Nassriya"/>
    <s v="Hay Al Mualimeen"/>
    <s v="حي المعلمين"/>
    <n v="31.067779245299999"/>
    <n v="46.249674558199999"/>
    <n v="17"/>
    <x v="299"/>
    <x v="20"/>
  </r>
  <r>
    <n v="3504031"/>
    <n v="5521712"/>
    <n v="21208"/>
    <d v="2021-02-15T00:00:00"/>
    <n v="120"/>
    <x v="13"/>
    <x v="51"/>
    <s v="Markaz Al-Nassriya"/>
    <s v="Hay Al Mualimeen"/>
    <s v="حي المعلمين"/>
    <n v="31.067779245299999"/>
    <n v="46.249674558199999"/>
    <n v="5"/>
    <x v="299"/>
    <x v="20"/>
  </r>
  <r>
    <n v="3504032"/>
    <n v="5699512"/>
    <n v="24750"/>
    <d v="2021-02-23T00:00:00"/>
    <n v="120"/>
    <x v="13"/>
    <x v="51"/>
    <s v="Markaz Al-Nassriya"/>
    <s v="Hay Al Shoula 1"/>
    <s v="حي الشعله 1"/>
    <n v="31.034273341199999"/>
    <n v="46.238222611899999"/>
    <n v="5"/>
    <x v="307"/>
    <x v="20"/>
  </r>
  <r>
    <n v="3504032"/>
    <n v="5699512"/>
    <n v="24750"/>
    <d v="2021-02-23T00:00:00"/>
    <n v="120"/>
    <x v="13"/>
    <x v="51"/>
    <s v="Markaz Al-Nassriya"/>
    <s v="Hay Al Shoula 1"/>
    <s v="حي الشعله 1"/>
    <n v="31.034273341199999"/>
    <n v="46.238222611899999"/>
    <n v="4"/>
    <x v="307"/>
    <x v="20"/>
  </r>
  <r>
    <n v="3504034"/>
    <n v="5481612"/>
    <n v="24742"/>
    <d v="2021-02-11T00:00:00"/>
    <n v="120"/>
    <x v="13"/>
    <x v="51"/>
    <s v="Markaz Al-Nassriya"/>
    <s v="Hay Al-Hakim"/>
    <s v="حي الحكيم"/>
    <n v="31.060090237699999"/>
    <n v="46.277220867600001"/>
    <n v="1"/>
    <x v="295"/>
    <x v="20"/>
  </r>
  <r>
    <n v="3504035"/>
    <n v="5536712"/>
    <n v="9398"/>
    <d v="2021-02-16T00:00:00"/>
    <n v="120"/>
    <x v="13"/>
    <x v="51"/>
    <s v="Markaz Al-Nassriya"/>
    <s v="Hay al-shohadaa"/>
    <s v="حي الشهداء"/>
    <n v="31.069961183"/>
    <n v="46.270024445899999"/>
    <n v="3"/>
    <x v="300"/>
    <x v="20"/>
  </r>
  <r>
    <n v="3504036"/>
    <n v="5699712"/>
    <n v="23683"/>
    <d v="2021-02-23T00:00:00"/>
    <n v="120"/>
    <x v="13"/>
    <x v="51"/>
    <s v="Markaz Al-Nassriya"/>
    <s v="Hay Mehidiya"/>
    <s v="حي المهيديه"/>
    <n v="31.03290329"/>
    <n v="46.251552429999997"/>
    <n v="2"/>
    <x v="307"/>
    <x v="20"/>
  </r>
  <r>
    <n v="3504036"/>
    <n v="5699712"/>
    <n v="23683"/>
    <d v="2021-02-23T00:00:00"/>
    <n v="120"/>
    <x v="13"/>
    <x v="51"/>
    <s v="Markaz Al-Nassriya"/>
    <s v="Hay Mehidiya"/>
    <s v="حي المهيديه"/>
    <n v="31.03290329"/>
    <n v="46.251552429999997"/>
    <n v="2"/>
    <x v="307"/>
    <x v="20"/>
  </r>
  <r>
    <n v="3504036"/>
    <n v="5699712"/>
    <n v="23683"/>
    <d v="2021-02-23T00:00:00"/>
    <n v="120"/>
    <x v="13"/>
    <x v="51"/>
    <s v="Markaz Al-Nassriya"/>
    <s v="Hay Mehidiya"/>
    <s v="حي المهيديه"/>
    <n v="31.03290329"/>
    <n v="46.251552429999997"/>
    <n v="4"/>
    <x v="307"/>
    <x v="20"/>
  </r>
  <r>
    <n v="3504038"/>
    <n v="5531512"/>
    <n v="25528"/>
    <d v="2021-02-16T00:00:00"/>
    <n v="120"/>
    <x v="13"/>
    <x v="51"/>
    <s v="Markaz Al-Nassriya"/>
    <s v="Hey Al-Ariml"/>
    <s v="حي الارامل"/>
    <n v="31.053281055100001"/>
    <n v="46.253512804000003"/>
    <n v="1"/>
    <x v="300"/>
    <x v="20"/>
  </r>
  <r>
    <n v="3504038"/>
    <n v="5531512"/>
    <n v="25528"/>
    <d v="2021-02-16T00:00:00"/>
    <n v="120"/>
    <x v="13"/>
    <x v="51"/>
    <s v="Markaz Al-Nassriya"/>
    <s v="Hey Al-Ariml"/>
    <s v="حي الارامل"/>
    <n v="31.053281055100001"/>
    <n v="46.253512804000003"/>
    <n v="1"/>
    <x v="300"/>
    <x v="20"/>
  </r>
  <r>
    <n v="3504039"/>
    <n v="5431512"/>
    <n v="25531"/>
    <d v="2021-02-07T00:00:00"/>
    <n v="120"/>
    <x v="13"/>
    <x v="51"/>
    <s v="Markaz Al-Nassriya"/>
    <s v="Hey Al-Mtanzh"/>
    <s v="حي المتنزة"/>
    <n v="31.0452754698"/>
    <n v="46.2350050258"/>
    <n v="7"/>
    <x v="291"/>
    <x v="20"/>
  </r>
  <r>
    <n v="3504040"/>
    <n v="5285212"/>
    <n v="25530"/>
    <d v="2021-01-26T00:00:00"/>
    <n v="120"/>
    <x v="13"/>
    <x v="51"/>
    <s v="Markaz Al-Nassriya"/>
    <s v="Hey Al-Rafdeen"/>
    <s v="حي الرافدين"/>
    <n v="31.076769222599999"/>
    <n v="46.264030067599997"/>
    <n v="1"/>
    <x v="279"/>
    <x v="19"/>
  </r>
  <r>
    <n v="3504040"/>
    <n v="5285212"/>
    <n v="25530"/>
    <d v="2021-01-26T00:00:00"/>
    <n v="120"/>
    <x v="13"/>
    <x v="51"/>
    <s v="Markaz Al-Nassriya"/>
    <s v="Hey Al-Rafdeen"/>
    <s v="حي الرافدين"/>
    <n v="31.076769222599999"/>
    <n v="46.264030067599997"/>
    <n v="2"/>
    <x v="279"/>
    <x v="19"/>
  </r>
  <r>
    <n v="3504040"/>
    <n v="5285212"/>
    <n v="25530"/>
    <d v="2021-01-26T00:00:00"/>
    <n v="120"/>
    <x v="13"/>
    <x v="51"/>
    <s v="Markaz Al-Nassriya"/>
    <s v="Hey Al-Rafdeen"/>
    <s v="حي الرافدين"/>
    <n v="31.076769222599999"/>
    <n v="46.264030067599997"/>
    <n v="2"/>
    <x v="279"/>
    <x v="19"/>
  </r>
  <r>
    <n v="3504041"/>
    <n v="5419412"/>
    <n v="25533"/>
    <d v="2021-02-06T00:00:00"/>
    <n v="120"/>
    <x v="13"/>
    <x v="51"/>
    <s v="Markaz Al-Nassriya"/>
    <s v="Nassriya-Hey 400"/>
    <s v="حي 400"/>
    <n v="31.080862144499999"/>
    <n v="46.240087203599998"/>
    <n v="15"/>
    <x v="290"/>
    <x v="20"/>
  </r>
  <r>
    <n v="3504041"/>
    <n v="5419412"/>
    <n v="25533"/>
    <d v="2021-02-06T00:00:00"/>
    <n v="120"/>
    <x v="13"/>
    <x v="51"/>
    <s v="Markaz Al-Nassriya"/>
    <s v="Nassriya-Hey 400"/>
    <s v="حي 400"/>
    <n v="31.080862144499999"/>
    <n v="46.240087203599998"/>
    <n v="27"/>
    <x v="290"/>
    <x v="20"/>
  </r>
  <r>
    <n v="3504041"/>
    <n v="5419412"/>
    <n v="25533"/>
    <d v="2021-02-06T00:00:00"/>
    <n v="120"/>
    <x v="13"/>
    <x v="51"/>
    <s v="Markaz Al-Nassriya"/>
    <s v="Nassriya-Hey 400"/>
    <s v="حي 400"/>
    <n v="31.080862144499999"/>
    <n v="46.240087203599998"/>
    <n v="33"/>
    <x v="290"/>
    <x v="20"/>
  </r>
  <r>
    <n v="3504041"/>
    <n v="5419412"/>
    <n v="25533"/>
    <d v="2021-02-06T00:00:00"/>
    <n v="120"/>
    <x v="13"/>
    <x v="51"/>
    <s v="Markaz Al-Nassriya"/>
    <s v="Nassriya-Hey 400"/>
    <s v="حي 400"/>
    <n v="31.080862144499999"/>
    <n v="46.240087203599998"/>
    <n v="11"/>
    <x v="290"/>
    <x v="20"/>
  </r>
  <r>
    <n v="3504041"/>
    <n v="5419412"/>
    <n v="25533"/>
    <d v="2021-02-06T00:00:00"/>
    <n v="120"/>
    <x v="13"/>
    <x v="51"/>
    <s v="Markaz Al-Nassriya"/>
    <s v="Nassriya-Hey 400"/>
    <s v="حي 400"/>
    <n v="31.080862144499999"/>
    <n v="46.240087203599998"/>
    <n v="7"/>
    <x v="290"/>
    <x v="20"/>
  </r>
  <r>
    <n v="3504041"/>
    <n v="5419412"/>
    <n v="25533"/>
    <d v="2021-02-06T00:00:00"/>
    <n v="120"/>
    <x v="13"/>
    <x v="51"/>
    <s v="Markaz Al-Nassriya"/>
    <s v="Nassriya-Hey 400"/>
    <s v="حي 400"/>
    <n v="31.080862144499999"/>
    <n v="46.240087203599998"/>
    <n v="31"/>
    <x v="290"/>
    <x v="20"/>
  </r>
  <r>
    <n v="3504042"/>
    <n v="5516412"/>
    <n v="10263"/>
    <d v="2021-02-14T00:00:00"/>
    <n v="120"/>
    <x v="13"/>
    <x v="51"/>
    <s v="Markaz Al-Nassriya"/>
    <s v="Sadir City"/>
    <s v="حي مدينة الصدر"/>
    <n v="31.0802066016"/>
    <n v="46.235693895300003"/>
    <n v="5"/>
    <x v="298"/>
    <x v="20"/>
  </r>
  <r>
    <n v="3504042"/>
    <n v="5516412"/>
    <n v="10263"/>
    <d v="2021-02-14T00:00:00"/>
    <n v="120"/>
    <x v="13"/>
    <x v="51"/>
    <s v="Markaz Al-Nassriya"/>
    <s v="Sadir City"/>
    <s v="حي مدينة الصدر"/>
    <n v="31.0802066016"/>
    <n v="46.235693895300003"/>
    <n v="15"/>
    <x v="298"/>
    <x v="20"/>
  </r>
  <r>
    <n v="3504042"/>
    <n v="5516412"/>
    <n v="10263"/>
    <d v="2021-02-14T00:00:00"/>
    <n v="120"/>
    <x v="13"/>
    <x v="51"/>
    <s v="Markaz Al-Nassriya"/>
    <s v="Sadir City"/>
    <s v="حي مدينة الصدر"/>
    <n v="31.0802066016"/>
    <n v="46.235693895300003"/>
    <n v="10"/>
    <x v="298"/>
    <x v="20"/>
  </r>
  <r>
    <n v="3504044"/>
    <n v="5535212"/>
    <n v="25527"/>
    <d v="2021-02-16T00:00:00"/>
    <n v="120"/>
    <x v="13"/>
    <x v="51"/>
    <s v="Markaz Al-Nassriya"/>
    <s v="Sharaa Al-hklas"/>
    <s v="شارع الاخلاص"/>
    <n v="31.058777803800002"/>
    <n v="46.257208607000003"/>
    <n v="1"/>
    <x v="300"/>
    <x v="20"/>
  </r>
  <r>
    <n v="3504044"/>
    <n v="5535212"/>
    <n v="25527"/>
    <d v="2021-02-16T00:00:00"/>
    <n v="120"/>
    <x v="13"/>
    <x v="51"/>
    <s v="Markaz Al-Nassriya"/>
    <s v="Sharaa Al-hklas"/>
    <s v="شارع الاخلاص"/>
    <n v="31.058777803800002"/>
    <n v="46.257208607000003"/>
    <n v="2"/>
    <x v="300"/>
    <x v="20"/>
  </r>
  <r>
    <n v="3504044"/>
    <n v="5535212"/>
    <n v="25527"/>
    <d v="2021-02-16T00:00:00"/>
    <n v="120"/>
    <x v="13"/>
    <x v="51"/>
    <s v="Markaz Al-Nassriya"/>
    <s v="Sharaa Al-hklas"/>
    <s v="شارع الاخلاص"/>
    <n v="31.058777803800002"/>
    <n v="46.257208607000003"/>
    <n v="1"/>
    <x v="300"/>
    <x v="20"/>
  </r>
  <r>
    <n v="3504045"/>
    <n v="5506712"/>
    <n v="22344"/>
    <d v="2021-02-13T00:00:00"/>
    <n v="120"/>
    <x v="13"/>
    <x v="51"/>
    <s v="Markaz Al-Nassriya"/>
    <s v="Share Eshreen"/>
    <s v="شارع عشرين"/>
    <n v="31.048519000500001"/>
    <n v="46.257282930099997"/>
    <n v="3"/>
    <x v="297"/>
    <x v="20"/>
  </r>
  <r>
    <n v="3504045"/>
    <n v="5506712"/>
    <n v="22344"/>
    <d v="2021-02-13T00:00:00"/>
    <n v="120"/>
    <x v="13"/>
    <x v="51"/>
    <s v="Markaz Al-Nassriya"/>
    <s v="Share Eshreen"/>
    <s v="شارع عشرين"/>
    <n v="31.048519000500001"/>
    <n v="46.257282930099997"/>
    <n v="2"/>
    <x v="297"/>
    <x v="20"/>
  </r>
  <r>
    <n v="3504045"/>
    <n v="5506712"/>
    <n v="22344"/>
    <d v="2021-02-13T00:00:00"/>
    <n v="120"/>
    <x v="13"/>
    <x v="51"/>
    <s v="Markaz Al-Nassriya"/>
    <s v="Share Eshreen"/>
    <s v="شارع عشرين"/>
    <n v="31.048519000500001"/>
    <n v="46.257282930099997"/>
    <n v="2"/>
    <x v="297"/>
    <x v="20"/>
  </r>
  <r>
    <n v="3504057"/>
    <n v="5534512"/>
    <n v="33806"/>
    <d v="2021-02-16T00:00:00"/>
    <n v="120"/>
    <x v="13"/>
    <x v="51"/>
    <s v="Markaz Said Dekhil"/>
    <s v="Hay Al-Zahraa"/>
    <s v="حي الزهراء"/>
    <n v="31.134141"/>
    <n v="46.437801999999998"/>
    <n v="2"/>
    <x v="300"/>
    <x v="20"/>
  </r>
  <r>
    <n v="3504057"/>
    <n v="5534512"/>
    <n v="33806"/>
    <d v="2021-02-16T00:00:00"/>
    <n v="120"/>
    <x v="13"/>
    <x v="51"/>
    <s v="Markaz Said Dekhil"/>
    <s v="Hay Al-Zahraa"/>
    <s v="حي الزهراء"/>
    <n v="31.134141"/>
    <n v="46.437801999999998"/>
    <n v="2"/>
    <x v="300"/>
    <x v="20"/>
  </r>
  <r>
    <n v="3504046"/>
    <n v="5521912"/>
    <n v="10269"/>
    <d v="2021-02-15T00:00:00"/>
    <n v="120"/>
    <x v="13"/>
    <x v="51"/>
    <s v="Ur"/>
    <s v="Sindaliyah-Sidenaweyah"/>
    <s v="حي السديناويه"/>
    <n v="31.041901284200001"/>
    <n v="46.3069539022"/>
    <n v="4"/>
    <x v="299"/>
    <x v="20"/>
  </r>
  <r>
    <n v="3504046"/>
    <n v="5521912"/>
    <n v="10269"/>
    <d v="2021-02-15T00:00:00"/>
    <n v="120"/>
    <x v="13"/>
    <x v="51"/>
    <s v="Ur"/>
    <s v="Sindaliyah-Sidenaweyah"/>
    <s v="حي السديناويه"/>
    <n v="31.041901284200001"/>
    <n v="46.3069539022"/>
    <n v="5"/>
    <x v="299"/>
    <x v="20"/>
  </r>
  <r>
    <n v="3504046"/>
    <n v="5521912"/>
    <n v="10269"/>
    <d v="2021-02-15T00:00:00"/>
    <n v="120"/>
    <x v="13"/>
    <x v="51"/>
    <s v="Ur"/>
    <s v="Sindaliyah-Sidenaweyah"/>
    <s v="حي السديناويه"/>
    <n v="31.041901284200001"/>
    <n v="46.3069539022"/>
    <n v="2"/>
    <x v="299"/>
    <x v="20"/>
  </r>
  <r>
    <n v="3504046"/>
    <n v="5521912"/>
    <n v="10269"/>
    <d v="2021-02-15T00:00:00"/>
    <n v="120"/>
    <x v="13"/>
    <x v="51"/>
    <s v="Ur"/>
    <s v="Sindaliyah-Sidenaweyah"/>
    <s v="حي السديناويه"/>
    <n v="31.041901284200001"/>
    <n v="46.3069539022"/>
    <n v="15"/>
    <x v="299"/>
    <x v="20"/>
  </r>
  <r>
    <n v="3504046"/>
    <n v="5521912"/>
    <n v="10269"/>
    <d v="2021-02-15T00:00:00"/>
    <n v="120"/>
    <x v="13"/>
    <x v="51"/>
    <s v="Ur"/>
    <s v="Sindaliyah-Sidenaweyah"/>
    <s v="حي السديناويه"/>
    <n v="31.041901284200001"/>
    <n v="46.3069539022"/>
    <n v="15"/>
    <x v="299"/>
    <x v="20"/>
  </r>
  <r>
    <n v="3505013"/>
    <n v="5481812"/>
    <n v="33809"/>
    <d v="2021-02-11T00:00:00"/>
    <n v="120"/>
    <x v="13"/>
    <x v="52"/>
    <s v="Akaika"/>
    <s v="Hay Al-Askery"/>
    <s v="حي العسكري"/>
    <n v="30.914428999999998"/>
    <n v="46.47878"/>
    <n v="5"/>
    <x v="295"/>
    <x v="20"/>
  </r>
  <r>
    <n v="3505002"/>
    <n v="5530812"/>
    <n v="24721"/>
    <d v="2021-02-16T00:00:00"/>
    <n v="120"/>
    <x v="13"/>
    <x v="52"/>
    <s v="Al-Fadhliya"/>
    <s v="Al Barid Street"/>
    <s v="شارع البريد"/>
    <n v="30.956201633799999"/>
    <n v="46.359501579899998"/>
    <n v="5"/>
    <x v="300"/>
    <x v="20"/>
  </r>
  <r>
    <n v="3505002"/>
    <n v="5530812"/>
    <n v="24721"/>
    <d v="2021-02-16T00:00:00"/>
    <n v="120"/>
    <x v="13"/>
    <x v="52"/>
    <s v="Al-Fadhliya"/>
    <s v="Al Barid Street"/>
    <s v="شارع البريد"/>
    <n v="30.956201633799999"/>
    <n v="46.359501579899998"/>
    <n v="2"/>
    <x v="300"/>
    <x v="20"/>
  </r>
  <r>
    <n v="3505014"/>
    <n v="5481912"/>
    <n v="33810"/>
    <d v="2021-02-11T00:00:00"/>
    <n v="120"/>
    <x v="13"/>
    <x v="52"/>
    <s v="Garmat Beni Said"/>
    <s v="Al-Hadhar"/>
    <s v="الحضر"/>
    <n v="30.880875"/>
    <n v="46.576391999999998"/>
    <n v="5"/>
    <x v="295"/>
    <x v="20"/>
  </r>
  <r>
    <n v="3505014"/>
    <n v="5481912"/>
    <n v="33810"/>
    <d v="2021-02-11T00:00:00"/>
    <n v="120"/>
    <x v="13"/>
    <x v="52"/>
    <s v="Garmat Beni Said"/>
    <s v="Al-Hadhar"/>
    <s v="الحضر"/>
    <n v="30.880875"/>
    <n v="46.576391999999998"/>
    <n v="2"/>
    <x v="295"/>
    <x v="20"/>
  </r>
  <r>
    <n v="3505015"/>
    <n v="5482012"/>
    <n v="33811"/>
    <d v="2021-02-11T00:00:00"/>
    <n v="120"/>
    <x v="13"/>
    <x v="52"/>
    <s v="Garmat Beni Said"/>
    <s v="Hay Al-Askery"/>
    <s v="حي العسكري"/>
    <n v="30.882387999999999"/>
    <n v="46.568722000000001"/>
    <n v="5"/>
    <x v="295"/>
    <x v="20"/>
  </r>
  <r>
    <n v="3505015"/>
    <n v="5482012"/>
    <n v="33811"/>
    <d v="2021-02-11T00:00:00"/>
    <n v="120"/>
    <x v="13"/>
    <x v="52"/>
    <s v="Garmat Beni Said"/>
    <s v="Hay Al-Askery"/>
    <s v="حي العسكري"/>
    <n v="30.882387999999999"/>
    <n v="46.568722000000001"/>
    <n v="10"/>
    <x v="295"/>
    <x v="20"/>
  </r>
  <r>
    <n v="3505015"/>
    <n v="5482012"/>
    <n v="33811"/>
    <d v="2021-02-11T00:00:00"/>
    <n v="120"/>
    <x v="13"/>
    <x v="52"/>
    <s v="Garmat Beni Said"/>
    <s v="Hay Al-Askery"/>
    <s v="حي العسكري"/>
    <n v="30.882387999999999"/>
    <n v="46.568722000000001"/>
    <n v="10"/>
    <x v="295"/>
    <x v="20"/>
  </r>
  <r>
    <n v="3505001"/>
    <n v="5531112"/>
    <n v="9206"/>
    <d v="2021-02-16T00:00:00"/>
    <n v="120"/>
    <x v="13"/>
    <x v="52"/>
    <s v="Markaz Suq Al-Shoyokh"/>
    <s v="Al Esmaelya 2"/>
    <s v="الاسماعيليه 2"/>
    <n v="30.883621789100001"/>
    <n v="46.468149586599999"/>
    <n v="3"/>
    <x v="300"/>
    <x v="20"/>
  </r>
  <r>
    <n v="3505003"/>
    <n v="5516712"/>
    <n v="25436"/>
    <d v="2021-02-14T00:00:00"/>
    <n v="120"/>
    <x v="13"/>
    <x v="52"/>
    <s v="Markaz Suq Al-Shoyokh"/>
    <s v="Al Kibla"/>
    <s v="القبله"/>
    <n v="30.906636502200001"/>
    <n v="46.445979934699999"/>
    <n v="10"/>
    <x v="298"/>
    <x v="20"/>
  </r>
  <r>
    <n v="3505003"/>
    <n v="5516712"/>
    <n v="25436"/>
    <d v="2021-02-14T00:00:00"/>
    <n v="120"/>
    <x v="13"/>
    <x v="52"/>
    <s v="Markaz Suq Al-Shoyokh"/>
    <s v="Al Kibla"/>
    <s v="القبله"/>
    <n v="30.906636502200001"/>
    <n v="46.445979934699999"/>
    <n v="5"/>
    <x v="298"/>
    <x v="20"/>
  </r>
  <r>
    <n v="3505003"/>
    <n v="5516712"/>
    <n v="25436"/>
    <d v="2021-02-14T00:00:00"/>
    <n v="120"/>
    <x v="13"/>
    <x v="52"/>
    <s v="Markaz Suq Al-Shoyokh"/>
    <s v="Al Kibla"/>
    <s v="القبله"/>
    <n v="30.906636502200001"/>
    <n v="46.445979934699999"/>
    <n v="3"/>
    <x v="298"/>
    <x v="20"/>
  </r>
  <r>
    <n v="3505003"/>
    <n v="5516712"/>
    <n v="25436"/>
    <d v="2021-02-14T00:00:00"/>
    <n v="120"/>
    <x v="13"/>
    <x v="52"/>
    <s v="Markaz Suq Al-Shoyokh"/>
    <s v="Al Kibla"/>
    <s v="القبله"/>
    <n v="30.906636502200001"/>
    <n v="46.445979934699999"/>
    <n v="1"/>
    <x v="298"/>
    <x v="20"/>
  </r>
  <r>
    <n v="3505004"/>
    <n v="5516612"/>
    <n v="25437"/>
    <d v="2021-02-14T00:00:00"/>
    <n v="120"/>
    <x v="13"/>
    <x v="52"/>
    <s v="Markaz Suq Al-Shoyokh"/>
    <s v="Al Shumokh"/>
    <s v="الشموخ"/>
    <n v="30.888556274700001"/>
    <n v="46.450200042200002"/>
    <n v="3"/>
    <x v="298"/>
    <x v="20"/>
  </r>
  <r>
    <n v="3505004"/>
    <n v="5516612"/>
    <n v="25437"/>
    <d v="2021-02-14T00:00:00"/>
    <n v="120"/>
    <x v="13"/>
    <x v="52"/>
    <s v="Markaz Suq Al-Shoyokh"/>
    <s v="Al Shumokh"/>
    <s v="الشموخ"/>
    <n v="30.888556274700001"/>
    <n v="46.450200042200002"/>
    <n v="5"/>
    <x v="298"/>
    <x v="20"/>
  </r>
  <r>
    <n v="3505004"/>
    <n v="5516612"/>
    <n v="25437"/>
    <d v="2021-02-14T00:00:00"/>
    <n v="120"/>
    <x v="13"/>
    <x v="52"/>
    <s v="Markaz Suq Al-Shoyokh"/>
    <s v="Al Shumokh"/>
    <s v="الشموخ"/>
    <n v="30.888556274700001"/>
    <n v="46.450200042200002"/>
    <n v="4"/>
    <x v="298"/>
    <x v="20"/>
  </r>
  <r>
    <n v="3505006"/>
    <n v="5530912"/>
    <n v="9328"/>
    <d v="2021-02-16T00:00:00"/>
    <n v="120"/>
    <x v="13"/>
    <x v="52"/>
    <s v="Markaz Suq Al-Shoyokh"/>
    <s v="Al-hey Al-Askarey"/>
    <s v="حي العسكري"/>
    <n v="30.9011745066"/>
    <n v="46.449637276099999"/>
    <n v="2"/>
    <x v="300"/>
    <x v="20"/>
  </r>
  <r>
    <n v="3505006"/>
    <n v="5530912"/>
    <n v="9328"/>
    <d v="2021-02-16T00:00:00"/>
    <n v="120"/>
    <x v="13"/>
    <x v="52"/>
    <s v="Markaz Suq Al-Shoyokh"/>
    <s v="Al-hey Al-Askarey"/>
    <s v="حي العسكري"/>
    <n v="30.9011745066"/>
    <n v="46.449637276099999"/>
    <n v="5"/>
    <x v="300"/>
    <x v="20"/>
  </r>
  <r>
    <n v="3505007"/>
    <n v="5531012"/>
    <n v="9332"/>
    <d v="2021-02-16T00:00:00"/>
    <n v="120"/>
    <x v="13"/>
    <x v="52"/>
    <s v="Markaz Suq Al-Shoyokh"/>
    <s v="Al-Shuhadaa"/>
    <s v="حي الشهداء"/>
    <n v="30.879031632699999"/>
    <n v="46.464224314600003"/>
    <n v="4"/>
    <x v="300"/>
    <x v="20"/>
  </r>
  <r>
    <n v="3505007"/>
    <n v="5531012"/>
    <n v="9332"/>
    <d v="2021-02-16T00:00:00"/>
    <n v="120"/>
    <x v="13"/>
    <x v="52"/>
    <s v="Markaz Suq Al-Shoyokh"/>
    <s v="Al-Shuhadaa"/>
    <s v="حي الشهداء"/>
    <n v="30.879031632699999"/>
    <n v="46.464224314600003"/>
    <n v="5"/>
    <x v="300"/>
    <x v="20"/>
  </r>
  <r>
    <n v="3505011"/>
    <n v="5531212"/>
    <n v="9258"/>
    <d v="2021-02-16T00:00:00"/>
    <n v="120"/>
    <x v="13"/>
    <x v="52"/>
    <s v="Markaz Suq Al-Shoyokh"/>
    <s v="Hey al-zahraa"/>
    <s v="حي الزهراء"/>
    <n v="30.901869618300001"/>
    <n v="46.458244977299998"/>
    <n v="2"/>
    <x v="300"/>
    <x v="20"/>
  </r>
  <r>
    <n v="3505011"/>
    <n v="5531212"/>
    <n v="9258"/>
    <d v="2021-02-16T00:00:00"/>
    <n v="120"/>
    <x v="13"/>
    <x v="52"/>
    <s v="Markaz Suq Al-Shoyokh"/>
    <s v="Hey al-zahraa"/>
    <s v="حي الزهراء"/>
    <n v="30.901869618300001"/>
    <n v="46.458244977299998"/>
    <n v="4"/>
    <x v="300"/>
    <x v="20"/>
  </r>
  <r>
    <n v="3505011"/>
    <n v="5531212"/>
    <n v="9258"/>
    <d v="2021-02-16T00:00:00"/>
    <n v="120"/>
    <x v="13"/>
    <x v="52"/>
    <s v="Markaz Suq Al-Shoyokh"/>
    <s v="Hey al-zahraa"/>
    <s v="حي الزهراء"/>
    <n v="30.901869618300001"/>
    <n v="46.458244977299998"/>
    <n v="4"/>
    <x v="300"/>
    <x v="20"/>
  </r>
  <r>
    <n v="2101002"/>
    <n v="2101002105"/>
    <n v="23647"/>
    <d v="2021-03-21T12:16:18"/>
    <n v="121"/>
    <x v="0"/>
    <x v="0"/>
    <s v="Al-Obiadi"/>
    <s v="Al Aubaidi Al Qadima"/>
    <s v="العبيدي القديمة "/>
    <n v="34.420203306499999"/>
    <n v="41.201494357400001"/>
    <n v="27"/>
    <x v="333"/>
    <x v="21"/>
  </r>
  <r>
    <n v="2101006"/>
    <n v="2101006105"/>
    <n v="90"/>
    <d v="2021-03-16T20:01:43"/>
    <n v="121"/>
    <x v="0"/>
    <x v="0"/>
    <s v="Al-Obiadi"/>
    <s v="Al Ubaydi-1"/>
    <s v="العبيدي-مرحلة أولى"/>
    <n v="34.429214239099998"/>
    <n v="41.226332525099998"/>
    <n v="4"/>
    <x v="328"/>
    <x v="21"/>
  </r>
  <r>
    <n v="2101007"/>
    <n v="2101007105"/>
    <n v="23797"/>
    <d v="2021-03-16T20:01:44"/>
    <n v="121"/>
    <x v="0"/>
    <x v="0"/>
    <s v="Al-Obiadi"/>
    <s v="Al Ubaydi-2"/>
    <s v="مرحلة الثانية "/>
    <n v="34.434649068200002"/>
    <n v="41.226006945199998"/>
    <n v="4"/>
    <x v="328"/>
    <x v="21"/>
  </r>
  <r>
    <n v="2101008"/>
    <n v="2101008105"/>
    <n v="164"/>
    <d v="2021-03-16T22:13:41"/>
    <n v="121"/>
    <x v="0"/>
    <x v="0"/>
    <s v="Al-Obiadi"/>
    <s v="Al Ubaydi-3"/>
    <s v="العبيدي-مرحلة ثالثة"/>
    <n v="34.436798528600001"/>
    <n v="41.232675224600001"/>
    <n v="13"/>
    <x v="328"/>
    <x v="21"/>
  </r>
  <r>
    <n v="2103005"/>
    <n v="2103005105"/>
    <n v="250"/>
    <d v="2021-03-21T03:16:34"/>
    <n v="121"/>
    <x v="0"/>
    <x v="1"/>
    <s v="Markaz Ana"/>
    <s v="Hay Al Nasir"/>
    <s v="حي النصر"/>
    <n v="34.367794222900002"/>
    <n v="41.990944452199997"/>
    <n v="2"/>
    <x v="333"/>
    <x v="21"/>
  </r>
  <r>
    <n v="2708014"/>
    <n v="2708014105"/>
    <n v="25819"/>
    <d v="2021-04-10T17:02:57"/>
    <n v="121"/>
    <x v="3"/>
    <x v="12"/>
    <s v="Markaz Telafar"/>
    <s v="Telafar-Al Noor"/>
    <s v="حي النور"/>
    <n v="36.383068999999999"/>
    <n v="42.470675"/>
    <n v="3"/>
    <x v="348"/>
    <x v="22"/>
  </r>
  <r>
    <n v="2708129"/>
    <n v="2708129105"/>
    <n v="18006"/>
    <d v="2021-04-10T17:02:59"/>
    <n v="121"/>
    <x v="3"/>
    <x v="12"/>
    <s v="Markaz Telafar"/>
    <s v="Hay Al Nasir"/>
    <s v="حي النصر"/>
    <n v="36.371630000000003"/>
    <n v="42.459803600000001"/>
    <n v="5"/>
    <x v="348"/>
    <x v="22"/>
  </r>
  <r>
    <n v="2708149"/>
    <n v="2708149105"/>
    <n v="17846"/>
    <d v="2021-04-03T17:41:30"/>
    <n v="121"/>
    <x v="3"/>
    <x v="12"/>
    <s v="Markaz Telafar"/>
    <s v="Al karab Al kabeer Al thaneya Village"/>
    <s v="قرية الخراب الكبير الثانية"/>
    <n v="36.400643000000002"/>
    <n v="42.529265000000002"/>
    <n v="2"/>
    <x v="346"/>
    <x v="22"/>
  </r>
  <r>
    <n v="2708153"/>
    <n v="2708153105"/>
    <n v="33346"/>
    <d v="2021-04-03T17:41:51"/>
    <n v="121"/>
    <x v="3"/>
    <x v="12"/>
    <s v="Markaz Telafar"/>
    <s v="Al Alolea Vilage"/>
    <s v="قرية العلولية"/>
    <n v="36.398490000000002"/>
    <n v="42.504868999999999"/>
    <n v="5"/>
    <x v="346"/>
    <x v="22"/>
  </r>
  <r>
    <n v="2708154"/>
    <n v="2708154105"/>
    <n v="33345"/>
    <d v="2021-04-03T17:41:50"/>
    <n v="121"/>
    <x v="3"/>
    <x v="12"/>
    <s v="Markaz Telafar"/>
    <s v="Mohamed saeed Bashar Vilage"/>
    <s v="قرية محمد سعيد بشار"/>
    <n v="36.396619999999999"/>
    <n v="42.514042699999997"/>
    <n v="9"/>
    <x v="346"/>
    <x v="22"/>
  </r>
  <r>
    <n v="2708176"/>
    <n v="2708176105"/>
    <n v="33472"/>
    <d v="2021-04-21T17:21:58"/>
    <n v="121"/>
    <x v="3"/>
    <x v="12"/>
    <s v="Ayadiya"/>
    <s v="Qasabat Ayadiya"/>
    <s v="قصبة العياضية"/>
    <n v="36.485300000000002"/>
    <n v="42.422117739400001"/>
    <n v="50"/>
    <x v="349"/>
    <x v="22"/>
  </r>
  <r>
    <n v="2708194"/>
    <n v="2708194105"/>
    <n v="34047"/>
    <d v="2021-04-17T17:42:22"/>
    <n v="121"/>
    <x v="3"/>
    <x v="12"/>
    <s v="Markaz Telafar"/>
    <s v="Hay Al Muthana Al Thania"/>
    <s v="حي المثنى الثانية"/>
    <n v="36.388623000000003"/>
    <n v="42.455809000000002"/>
    <n v="5"/>
    <x v="350"/>
    <x v="22"/>
  </r>
  <r>
    <n v="2403001"/>
    <n v="240300113"/>
    <n v="11193"/>
    <d v="2021-04-12T00:00:00"/>
    <n v="121"/>
    <x v="1"/>
    <x v="65"/>
    <s v="Al A'bara"/>
    <s v="Markaz Al Abara"/>
    <s v="مركز ناحية العبارة"/>
    <n v="33.814191911800002"/>
    <n v="44.657431670900003"/>
    <n v="2"/>
    <x v="351"/>
    <x v="22"/>
  </r>
  <r>
    <n v="3304010"/>
    <n v="330401013"/>
    <n v="25784"/>
    <d v="2021-04-10T00:00:00"/>
    <n v="121"/>
    <x v="12"/>
    <x v="49"/>
    <s v="Markaz Al-Samawa"/>
    <s v="Al-Samawa-Hay Al-Hakim"/>
    <s v="حي الحكيم"/>
    <n v="31.297467914399999"/>
    <n v="45.275513560900002"/>
    <n v="1"/>
    <x v="348"/>
    <x v="22"/>
  </r>
  <r>
    <n v="3304021"/>
    <n v="330402113"/>
    <n v="1587"/>
    <d v="2021-04-21T00:00:00"/>
    <n v="121"/>
    <x v="12"/>
    <x v="49"/>
    <s v="Markaz Al-Samawa"/>
    <s v="Al Basasteen Al Shirqia"/>
    <s v="البساتين الشرقية"/>
    <n v="31.3106507203"/>
    <n v="45.319009702700001"/>
    <n v="1"/>
    <x v="349"/>
    <x v="22"/>
  </r>
  <r>
    <n v="3304032"/>
    <n v="330403213"/>
    <n v="2061"/>
    <d v="2021-04-17T00:00:00"/>
    <n v="121"/>
    <x v="12"/>
    <x v="49"/>
    <s v="Markaz Al-Samawa"/>
    <s v="Hay Al Siagh"/>
    <s v="حي الصياغ"/>
    <n v="31.322629801000001"/>
    <n v="45.287345387000002"/>
    <n v="1"/>
    <x v="350"/>
    <x v="22"/>
  </r>
  <r>
    <n v="3502003"/>
    <n v="350200313"/>
    <n v="24722"/>
    <d v="2021-04-14T00:00:00"/>
    <n v="121"/>
    <x v="13"/>
    <x v="50"/>
    <s v="Markaz Al-Rifa'i"/>
    <s v="Hay Al Hussien"/>
    <s v="حي الحسين"/>
    <n v="31.711529196499999"/>
    <n v="46.124556874"/>
    <n v="4"/>
    <x v="352"/>
    <x v="22"/>
  </r>
  <r>
    <n v="3502007"/>
    <n v="350200713"/>
    <n v="33795"/>
    <d v="2021-04-14T00:00:00"/>
    <n v="121"/>
    <x v="13"/>
    <x v="50"/>
    <s v="Markaz Al-Rifa'i"/>
    <s v="Al-Omal"/>
    <s v="حي العمال"/>
    <n v="31.728400000000001"/>
    <n v="46.110399999999998"/>
    <n v="4"/>
    <x v="352"/>
    <x v="22"/>
  </r>
  <r>
    <n v="3502016"/>
    <n v="350201613"/>
    <n v="34162"/>
    <d v="2021-04-17T00:00:00"/>
    <n v="121"/>
    <x v="13"/>
    <x v="50"/>
    <s v="Markaz Al-Rifa'i"/>
    <s v="Al Tifige"/>
    <s v="التيفيج"/>
    <n v="31.735530000000001"/>
    <n v="46.112045999999999"/>
    <n v="3"/>
    <x v="350"/>
    <x v="22"/>
  </r>
  <r>
    <n v="3502016"/>
    <n v="350201613"/>
    <n v="34162"/>
    <d v="2021-04-17T00:00:00"/>
    <n v="121"/>
    <x v="13"/>
    <x v="50"/>
    <s v="Markaz Al-Rifa'i"/>
    <s v="Al Tifige"/>
    <s v="التيفيج"/>
    <n v="31.735530000000001"/>
    <n v="46.112045999999999"/>
    <n v="7"/>
    <x v="350"/>
    <x v="22"/>
  </r>
  <r>
    <n v="3502016"/>
    <n v="350201613"/>
    <n v="34162"/>
    <d v="2021-04-17T00:00:00"/>
    <n v="121"/>
    <x v="13"/>
    <x v="50"/>
    <s v="Markaz Al-Rifa'i"/>
    <s v="Al Tifige"/>
    <s v="التيفيج"/>
    <n v="31.735530000000001"/>
    <n v="46.112045999999999"/>
    <n v="3"/>
    <x v="350"/>
    <x v="22"/>
  </r>
  <r>
    <n v="3502016"/>
    <n v="350201613"/>
    <n v="34162"/>
    <d v="2021-04-17T00:00:00"/>
    <n v="121"/>
    <x v="13"/>
    <x v="50"/>
    <s v="Markaz Al-Rifa'i"/>
    <s v="Al Tifige"/>
    <s v="التيفيج"/>
    <n v="31.735530000000001"/>
    <n v="46.112045999999999"/>
    <n v="4"/>
    <x v="350"/>
    <x v="22"/>
  </r>
  <r>
    <n v="3502018"/>
    <n v="350201813"/>
    <n v="10289"/>
    <d v="2021-04-17T00:00:00"/>
    <n v="121"/>
    <x v="13"/>
    <x v="50"/>
    <s v="Markaz Al-Rifa'i"/>
    <s v="Hay Al Ameer"/>
    <s v="حي الامير "/>
    <n v="31.715143000000001"/>
    <n v="46.098461"/>
    <n v="3"/>
    <x v="350"/>
    <x v="22"/>
  </r>
  <r>
    <n v="3502018"/>
    <n v="350201813"/>
    <n v="10289"/>
    <d v="2021-04-17T00:00:00"/>
    <n v="121"/>
    <x v="13"/>
    <x v="50"/>
    <s v="Markaz Al-Rifa'i"/>
    <s v="Hay Al Ameer"/>
    <s v="حي الامير "/>
    <n v="31.715143000000001"/>
    <n v="46.098461"/>
    <n v="2"/>
    <x v="350"/>
    <x v="22"/>
  </r>
  <r>
    <n v="3502018"/>
    <n v="350201813"/>
    <n v="10289"/>
    <d v="2021-04-17T00:00:00"/>
    <n v="121"/>
    <x v="13"/>
    <x v="50"/>
    <s v="Markaz Al-Rifa'i"/>
    <s v="Hay Al Ameer"/>
    <s v="حي الامير "/>
    <n v="31.715143000000001"/>
    <n v="46.098461"/>
    <n v="3"/>
    <x v="350"/>
    <x v="22"/>
  </r>
  <r>
    <n v="3503015"/>
    <n v="350301513"/>
    <n v="33805"/>
    <d v="2021-04-09T00:00:00"/>
    <n v="121"/>
    <x v="13"/>
    <x v="63"/>
    <s v="Markaz Al-Gharraf"/>
    <s v="Hay Al-Shouhdaa"/>
    <s v="حي الشهداء"/>
    <n v="31.295843999999999"/>
    <n v="46.233044999999997"/>
    <n v="1"/>
    <x v="353"/>
    <x v="22"/>
  </r>
  <r>
    <n v="3503015"/>
    <n v="350301513"/>
    <n v="33805"/>
    <d v="2021-04-09T00:00:00"/>
    <n v="121"/>
    <x v="13"/>
    <x v="63"/>
    <s v="Markaz Al-Gharraf"/>
    <s v="Hay Al-Shouhdaa"/>
    <s v="حي الشهداء"/>
    <n v="31.295843999999999"/>
    <n v="46.233044999999997"/>
    <n v="1"/>
    <x v="353"/>
    <x v="22"/>
  </r>
  <r>
    <n v="3503001"/>
    <n v="350300113"/>
    <n v="10250"/>
    <d v="2021-04-06T00:00:00"/>
    <n v="121"/>
    <x v="13"/>
    <x v="63"/>
    <s v="Markaz Al-Shatra"/>
    <s v="14 Ramadan"/>
    <s v="حي 14 رمضان"/>
    <n v="31.4359498874"/>
    <n v="46.172572526899998"/>
    <n v="1"/>
    <x v="354"/>
    <x v="22"/>
  </r>
  <r>
    <n v="3503006"/>
    <n v="350300613"/>
    <n v="21209"/>
    <d v="2021-04-08T00:00:00"/>
    <n v="121"/>
    <x v="13"/>
    <x v="63"/>
    <s v="Markaz Al-Shatra"/>
    <s v="Al Shomali"/>
    <s v="الشوملي"/>
    <n v="31.415689718399999"/>
    <n v="46.163976839100002"/>
    <n v="1"/>
    <x v="355"/>
    <x v="22"/>
  </r>
  <r>
    <n v="3503006"/>
    <n v="350300613"/>
    <n v="21209"/>
    <d v="2021-04-08T00:00:00"/>
    <n v="121"/>
    <x v="13"/>
    <x v="63"/>
    <s v="Markaz Al-Shatra"/>
    <s v="Al Shomali"/>
    <s v="الشوملي"/>
    <n v="31.415689718399999"/>
    <n v="46.163976839100002"/>
    <n v="1"/>
    <x v="355"/>
    <x v="22"/>
  </r>
  <r>
    <n v="3503008"/>
    <n v="350300813"/>
    <n v="9848"/>
    <d v="2021-04-08T00:00:00"/>
    <n v="121"/>
    <x v="13"/>
    <x v="63"/>
    <s v="Markaz Al-Shatra"/>
    <s v="Al-fatahiyah"/>
    <s v="حي الفتاحية"/>
    <n v="31.415756054100001"/>
    <n v="46.172971067500001"/>
    <n v="1"/>
    <x v="355"/>
    <x v="22"/>
  </r>
  <r>
    <n v="3503009"/>
    <n v="350300913"/>
    <n v="9822"/>
    <d v="2021-04-06T00:00:00"/>
    <n v="121"/>
    <x v="13"/>
    <x v="63"/>
    <s v="Markaz Al-Shatra"/>
    <s v="Al-hawi"/>
    <s v="حي الحاوي"/>
    <n v="31.403907212699998"/>
    <n v="46.175491096099996"/>
    <n v="1"/>
    <x v="354"/>
    <x v="22"/>
  </r>
  <r>
    <n v="3503009"/>
    <n v="350300913"/>
    <n v="9822"/>
    <d v="2021-04-06T00:00:00"/>
    <n v="121"/>
    <x v="13"/>
    <x v="63"/>
    <s v="Markaz Al-Shatra"/>
    <s v="Al-hawi"/>
    <s v="حي الحاوي"/>
    <n v="31.403907212699998"/>
    <n v="46.175491096099996"/>
    <n v="1"/>
    <x v="354"/>
    <x v="22"/>
  </r>
  <r>
    <n v="3503012"/>
    <n v="350301213"/>
    <n v="10286"/>
    <d v="2021-04-06T00:00:00"/>
    <n v="121"/>
    <x v="13"/>
    <x v="63"/>
    <s v="Markaz Al-Shatra"/>
    <s v="Hay al Zahraa"/>
    <s v="حي الزهراء"/>
    <n v="31.400419743299999"/>
    <n v="46.1806881535"/>
    <n v="2"/>
    <x v="354"/>
    <x v="22"/>
  </r>
  <r>
    <n v="3503012"/>
    <n v="350301213"/>
    <n v="10286"/>
    <d v="2021-04-06T00:00:00"/>
    <n v="121"/>
    <x v="13"/>
    <x v="63"/>
    <s v="Markaz Al-Shatra"/>
    <s v="Hay al Zahraa"/>
    <s v="حي الزهراء"/>
    <n v="31.400419743299999"/>
    <n v="46.1806881535"/>
    <n v="1"/>
    <x v="354"/>
    <x v="22"/>
  </r>
  <r>
    <n v="3504051"/>
    <n v="350405113"/>
    <n v="23685"/>
    <d v="2021-04-09T00:00:00"/>
    <n v="121"/>
    <x v="13"/>
    <x v="51"/>
    <s v="Markaz Al-Nassriya"/>
    <s v="Um Al Dood"/>
    <s v="ام الدود"/>
    <n v="31.087265559999999"/>
    <n v="46.241235476500002"/>
    <n v="3"/>
    <x v="353"/>
    <x v="22"/>
  </r>
  <r>
    <n v="3504051"/>
    <n v="350405113"/>
    <n v="23685"/>
    <d v="2021-04-09T00:00:00"/>
    <n v="121"/>
    <x v="13"/>
    <x v="51"/>
    <s v="Markaz Al-Nassriya"/>
    <s v="Um Al Dood"/>
    <s v="ام الدود"/>
    <n v="31.087265559999999"/>
    <n v="46.241235476500002"/>
    <n v="3"/>
    <x v="353"/>
    <x v="22"/>
  </r>
  <r>
    <n v="3504051"/>
    <n v="350405113"/>
    <n v="23685"/>
    <d v="2021-04-09T00:00:00"/>
    <n v="121"/>
    <x v="13"/>
    <x v="51"/>
    <s v="Markaz Al-Nassriya"/>
    <s v="Um Al Dood"/>
    <s v="ام الدود"/>
    <n v="31.087265559999999"/>
    <n v="46.241235476500002"/>
    <n v="4"/>
    <x v="353"/>
    <x v="22"/>
  </r>
  <r>
    <n v="3504051"/>
    <n v="350405113"/>
    <n v="23685"/>
    <d v="2021-04-09T00:00:00"/>
    <n v="121"/>
    <x v="13"/>
    <x v="51"/>
    <s v="Markaz Al-Nassriya"/>
    <s v="Um Al Dood"/>
    <s v="ام الدود"/>
    <n v="31.087265559999999"/>
    <n v="46.241235476500002"/>
    <n v="6"/>
    <x v="353"/>
    <x v="22"/>
  </r>
  <r>
    <n v="3504052"/>
    <n v="350405213"/>
    <n v="9113"/>
    <d v="2021-04-09T00:00:00"/>
    <n v="121"/>
    <x v="13"/>
    <x v="51"/>
    <s v="Markaz Al-Nassriya"/>
    <s v="Ur"/>
    <s v="حي اور"/>
    <n v="31.060153968000002"/>
    <n v="46.243325555299997"/>
    <n v="2"/>
    <x v="353"/>
    <x v="22"/>
  </r>
  <r>
    <n v="3504052"/>
    <n v="350405213"/>
    <n v="9113"/>
    <d v="2021-04-09T00:00:00"/>
    <n v="121"/>
    <x v="13"/>
    <x v="51"/>
    <s v="Markaz Al-Nassriya"/>
    <s v="Ur"/>
    <s v="حي اور"/>
    <n v="31.060153968000002"/>
    <n v="46.243325555299997"/>
    <n v="3"/>
    <x v="353"/>
    <x v="22"/>
  </r>
  <r>
    <n v="3504054"/>
    <n v="350405413"/>
    <n v="9427"/>
    <d v="2021-03-23T00:00:00"/>
    <n v="121"/>
    <x v="13"/>
    <x v="51"/>
    <s v="Markaz Al-Nassriya"/>
    <s v="Hay AL-Mansouria"/>
    <s v="المنصورية "/>
    <n v="31.030441920000001"/>
    <n v="46.215599115800003"/>
    <n v="40"/>
    <x v="335"/>
    <x v="21"/>
  </r>
  <r>
    <n v="3504054"/>
    <n v="350405413"/>
    <n v="9427"/>
    <d v="2021-03-23T00:00:00"/>
    <n v="121"/>
    <x v="13"/>
    <x v="51"/>
    <s v="Markaz Al-Nassriya"/>
    <s v="Hay AL-Mansouria"/>
    <s v="المنصورية "/>
    <n v="31.030441920000001"/>
    <n v="46.215599115800003"/>
    <n v="5"/>
    <x v="335"/>
    <x v="21"/>
  </r>
  <r>
    <n v="3504054"/>
    <n v="350405413"/>
    <n v="9427"/>
    <d v="2021-03-23T00:00:00"/>
    <n v="121"/>
    <x v="13"/>
    <x v="51"/>
    <s v="Markaz Al-Nassriya"/>
    <s v="Hay AL-Mansouria"/>
    <s v="المنصورية "/>
    <n v="31.030441920000001"/>
    <n v="46.215599115800003"/>
    <n v="15"/>
    <x v="335"/>
    <x v="21"/>
  </r>
  <r>
    <n v="3504054"/>
    <n v="350405413"/>
    <n v="9427"/>
    <d v="2021-03-23T00:00:00"/>
    <n v="121"/>
    <x v="13"/>
    <x v="51"/>
    <s v="Markaz Al-Nassriya"/>
    <s v="Hay AL-Mansouria"/>
    <s v="المنصورية "/>
    <n v="31.030441920000001"/>
    <n v="46.215599115800003"/>
    <n v="25"/>
    <x v="335"/>
    <x v="21"/>
  </r>
  <r>
    <n v="3504054"/>
    <n v="350405413"/>
    <n v="9427"/>
    <d v="2021-03-23T00:00:00"/>
    <n v="121"/>
    <x v="13"/>
    <x v="51"/>
    <s v="Markaz Al-Nassriya"/>
    <s v="Hay AL-Mansouria"/>
    <s v="المنصورية "/>
    <n v="31.030441920000001"/>
    <n v="46.215599115800003"/>
    <n v="50"/>
    <x v="335"/>
    <x v="21"/>
  </r>
  <r>
    <n v="3504001"/>
    <n v="350400113"/>
    <n v="24494"/>
    <d v="2021-03-23T00:00:00"/>
    <n v="121"/>
    <x v="13"/>
    <x v="51"/>
    <s v="Markaz Al-Nassriya"/>
    <s v="Al Aker"/>
    <s v="العكر"/>
    <n v="31.027710880499999"/>
    <n v="46.218214741200001"/>
    <n v="15"/>
    <x v="335"/>
    <x v="21"/>
  </r>
  <r>
    <n v="3504001"/>
    <n v="350400113"/>
    <n v="24494"/>
    <d v="2021-03-23T00:00:00"/>
    <n v="121"/>
    <x v="13"/>
    <x v="51"/>
    <s v="Markaz Al-Nassriya"/>
    <s v="Al Aker"/>
    <s v="العكر"/>
    <n v="31.027710880499999"/>
    <n v="46.218214741200001"/>
    <n v="20"/>
    <x v="335"/>
    <x v="21"/>
  </r>
  <r>
    <n v="3504001"/>
    <n v="350400113"/>
    <n v="24494"/>
    <d v="2021-03-23T00:00:00"/>
    <n v="121"/>
    <x v="13"/>
    <x v="51"/>
    <s v="Markaz Al-Nassriya"/>
    <s v="Al Aker"/>
    <s v="العكر"/>
    <n v="31.027710880499999"/>
    <n v="46.218214741200001"/>
    <n v="10"/>
    <x v="335"/>
    <x v="21"/>
  </r>
  <r>
    <n v="3504002"/>
    <n v="350400213"/>
    <n v="25529"/>
    <d v="2021-03-28T00:00:00"/>
    <n v="121"/>
    <x v="13"/>
    <x v="51"/>
    <s v="Markaz Al-Nassriya"/>
    <s v="Al Aoeh"/>
    <s v="قرية العوية"/>
    <n v="31.033167288000001"/>
    <n v="46.273891712999998"/>
    <n v="4"/>
    <x v="340"/>
    <x v="21"/>
  </r>
  <r>
    <n v="3504002"/>
    <n v="350400213"/>
    <n v="25529"/>
    <d v="2021-03-28T00:00:00"/>
    <n v="121"/>
    <x v="13"/>
    <x v="51"/>
    <s v="Markaz Al-Nassriya"/>
    <s v="Al Aoeh"/>
    <s v="قرية العوية"/>
    <n v="31.033167288000001"/>
    <n v="46.273891712999998"/>
    <n v="5"/>
    <x v="340"/>
    <x v="21"/>
  </r>
  <r>
    <n v="3504003"/>
    <n v="350400313"/>
    <n v="24415"/>
    <d v="2021-04-09T00:00:00"/>
    <n v="121"/>
    <x v="13"/>
    <x v="51"/>
    <s v="Markaz Al-Nassriya"/>
    <s v="Al Asrriyah Village"/>
    <s v="القرية العصرية"/>
    <n v="31.122673117800002"/>
    <n v="46.234062045100004"/>
    <n v="1"/>
    <x v="353"/>
    <x v="22"/>
  </r>
  <r>
    <n v="3504006"/>
    <n v="350400613"/>
    <n v="9728"/>
    <d v="2021-03-28T00:00:00"/>
    <n v="121"/>
    <x v="13"/>
    <x v="51"/>
    <s v="Markaz Al-Nassriya"/>
    <s v="Al Dhubat"/>
    <s v="حي الضباط"/>
    <n v="31.038316374200001"/>
    <n v="46.253982172199997"/>
    <n v="5"/>
    <x v="340"/>
    <x v="21"/>
  </r>
  <r>
    <n v="3504007"/>
    <n v="350400713"/>
    <n v="25525"/>
    <d v="2021-04-19T00:00:00"/>
    <n v="121"/>
    <x v="13"/>
    <x v="51"/>
    <s v="Markaz Al-Nassriya"/>
    <s v="Al Emarat"/>
    <s v="العمارات"/>
    <n v="31.027024004299999"/>
    <n v="46.241676675500003"/>
    <n v="12"/>
    <x v="356"/>
    <x v="22"/>
  </r>
  <r>
    <n v="3504007"/>
    <n v="350400713"/>
    <n v="25525"/>
    <d v="2021-04-19T00:00:00"/>
    <n v="121"/>
    <x v="13"/>
    <x v="51"/>
    <s v="Markaz Al-Nassriya"/>
    <s v="Al Emarat"/>
    <s v="العمارات"/>
    <n v="31.027024004299999"/>
    <n v="46.241676675500003"/>
    <n v="10"/>
    <x v="356"/>
    <x v="22"/>
  </r>
  <r>
    <n v="3504007"/>
    <n v="350400713"/>
    <n v="25525"/>
    <d v="2021-04-19T00:00:00"/>
    <n v="121"/>
    <x v="13"/>
    <x v="51"/>
    <s v="Markaz Al-Nassriya"/>
    <s v="Al Emarat"/>
    <s v="العمارات"/>
    <n v="31.027024004299999"/>
    <n v="46.241676675500003"/>
    <n v="15"/>
    <x v="356"/>
    <x v="22"/>
  </r>
  <r>
    <n v="3504010"/>
    <n v="350401013"/>
    <n v="24740"/>
    <d v="2021-03-28T00:00:00"/>
    <n v="121"/>
    <x v="13"/>
    <x v="51"/>
    <s v="Markaz Al-Nassriya"/>
    <s v="Al Iskan"/>
    <s v="الاسكان"/>
    <n v="31.038505004899999"/>
    <n v="46.242960423"/>
    <n v="3"/>
    <x v="340"/>
    <x v="21"/>
  </r>
  <r>
    <n v="3504011"/>
    <n v="350401113"/>
    <n v="10260"/>
    <d v="2021-03-23T00:00:00"/>
    <n v="121"/>
    <x v="13"/>
    <x v="51"/>
    <s v="Markaz Al-Nassriya"/>
    <s v="Al Iskan Al Sinaie"/>
    <s v="الاسكان الصناعي"/>
    <n v="31.0134574836"/>
    <n v="46.282408152000002"/>
    <n v="10"/>
    <x v="335"/>
    <x v="21"/>
  </r>
  <r>
    <n v="3504011"/>
    <n v="350401113"/>
    <n v="10260"/>
    <d v="2021-03-23T00:00:00"/>
    <n v="121"/>
    <x v="13"/>
    <x v="51"/>
    <s v="Markaz Al-Nassriya"/>
    <s v="Al Iskan Al Sinaie"/>
    <s v="الاسكان الصناعي"/>
    <n v="31.0134574836"/>
    <n v="46.282408152000002"/>
    <n v="20"/>
    <x v="335"/>
    <x v="21"/>
  </r>
  <r>
    <n v="3504011"/>
    <n v="350401113"/>
    <n v="10260"/>
    <d v="2021-03-23T00:00:00"/>
    <n v="121"/>
    <x v="13"/>
    <x v="51"/>
    <s v="Markaz Al-Nassriya"/>
    <s v="Al Iskan Al Sinaie"/>
    <s v="الاسكان الصناعي"/>
    <n v="31.0134574836"/>
    <n v="46.282408152000002"/>
    <n v="10"/>
    <x v="335"/>
    <x v="21"/>
  </r>
  <r>
    <n v="3504011"/>
    <n v="350401113"/>
    <n v="10260"/>
    <d v="2021-03-23T00:00:00"/>
    <n v="121"/>
    <x v="13"/>
    <x v="51"/>
    <s v="Markaz Al-Nassriya"/>
    <s v="Al Iskan Al Sinaie"/>
    <s v="الاسكان الصناعي"/>
    <n v="31.0134574836"/>
    <n v="46.282408152000002"/>
    <n v="150"/>
    <x v="335"/>
    <x v="21"/>
  </r>
  <r>
    <n v="3504011"/>
    <n v="350401113"/>
    <n v="10260"/>
    <d v="2021-03-23T00:00:00"/>
    <n v="121"/>
    <x v="13"/>
    <x v="51"/>
    <s v="Markaz Al-Nassriya"/>
    <s v="Al Iskan Al Sinaie"/>
    <s v="الاسكان الصناعي"/>
    <n v="31.0134574836"/>
    <n v="46.282408152000002"/>
    <n v="10"/>
    <x v="335"/>
    <x v="21"/>
  </r>
  <r>
    <n v="3504011"/>
    <n v="350401113"/>
    <n v="10260"/>
    <d v="2021-03-23T00:00:00"/>
    <n v="121"/>
    <x v="13"/>
    <x v="51"/>
    <s v="Markaz Al-Nassriya"/>
    <s v="Al Iskan Al Sinaie"/>
    <s v="الاسكان الصناعي"/>
    <n v="31.0134574836"/>
    <n v="46.282408152000002"/>
    <n v="200"/>
    <x v="335"/>
    <x v="21"/>
  </r>
  <r>
    <n v="3504011"/>
    <n v="350401113"/>
    <n v="10260"/>
    <d v="2021-03-23T00:00:00"/>
    <n v="121"/>
    <x v="13"/>
    <x v="51"/>
    <s v="Markaz Al-Nassriya"/>
    <s v="Al Iskan Al Sinaie"/>
    <s v="الاسكان الصناعي"/>
    <n v="31.0134574836"/>
    <n v="46.282408152000002"/>
    <n v="250"/>
    <x v="335"/>
    <x v="21"/>
  </r>
  <r>
    <n v="3504012"/>
    <n v="350401213"/>
    <n v="24540"/>
    <d v="2021-04-09T00:00:00"/>
    <n v="121"/>
    <x v="13"/>
    <x v="51"/>
    <s v="Markaz Al-Nassriya"/>
    <s v="Al Mahaliyah"/>
    <s v="المحليه"/>
    <n v="31.052442887600002"/>
    <n v="46.236798131699999"/>
    <n v="2"/>
    <x v="353"/>
    <x v="22"/>
  </r>
  <r>
    <n v="3504012"/>
    <n v="350401213"/>
    <n v="24540"/>
    <d v="2021-04-09T00:00:00"/>
    <n v="121"/>
    <x v="13"/>
    <x v="51"/>
    <s v="Markaz Al-Nassriya"/>
    <s v="Al Mahaliyah"/>
    <s v="المحليه"/>
    <n v="31.052442887600002"/>
    <n v="46.236798131699999"/>
    <n v="3"/>
    <x v="353"/>
    <x v="22"/>
  </r>
  <r>
    <n v="3504012"/>
    <n v="350401213"/>
    <n v="24540"/>
    <d v="2021-04-09T00:00:00"/>
    <n v="121"/>
    <x v="13"/>
    <x v="51"/>
    <s v="Markaz Al-Nassriya"/>
    <s v="Al Mahaliyah"/>
    <s v="المحليه"/>
    <n v="31.052442887600002"/>
    <n v="46.236798131699999"/>
    <n v="1"/>
    <x v="353"/>
    <x v="22"/>
  </r>
  <r>
    <n v="3504014"/>
    <n v="350401413"/>
    <n v="10254"/>
    <d v="2021-04-05T00:00:00"/>
    <n v="121"/>
    <x v="13"/>
    <x v="51"/>
    <s v="Markaz Al-Nassriya"/>
    <s v="Al Sharqiya"/>
    <s v="الشرقيه"/>
    <n v="31.042429802899999"/>
    <n v="46.262052204600003"/>
    <n v="10"/>
    <x v="357"/>
    <x v="22"/>
  </r>
  <r>
    <n v="3504014"/>
    <n v="350401413"/>
    <n v="10254"/>
    <d v="2021-04-05T00:00:00"/>
    <n v="121"/>
    <x v="13"/>
    <x v="51"/>
    <s v="Markaz Al-Nassriya"/>
    <s v="Al Sharqiya"/>
    <s v="الشرقيه"/>
    <n v="31.042429802899999"/>
    <n v="46.262052204600003"/>
    <n v="5"/>
    <x v="357"/>
    <x v="22"/>
  </r>
  <r>
    <n v="3504014"/>
    <n v="350401413"/>
    <n v="10254"/>
    <d v="2021-04-05T00:00:00"/>
    <n v="121"/>
    <x v="13"/>
    <x v="51"/>
    <s v="Markaz Al-Nassriya"/>
    <s v="Al Sharqiya"/>
    <s v="الشرقيه"/>
    <n v="31.042429802899999"/>
    <n v="46.262052204600003"/>
    <n v="15"/>
    <x v="357"/>
    <x v="22"/>
  </r>
  <r>
    <n v="3504015"/>
    <n v="350401513"/>
    <n v="10272"/>
    <d v="2021-04-21T00:00:00"/>
    <n v="121"/>
    <x v="13"/>
    <x v="51"/>
    <s v="Markaz Al-Nassriya"/>
    <s v="Al Shoula"/>
    <s v="الشعلة"/>
    <n v="31.034963944600001"/>
    <n v="46.242300951700003"/>
    <n v="3"/>
    <x v="349"/>
    <x v="22"/>
  </r>
  <r>
    <n v="3504016"/>
    <n v="350401613"/>
    <n v="10281"/>
    <d v="2021-04-21T00:00:00"/>
    <n v="121"/>
    <x v="13"/>
    <x v="51"/>
    <s v="Markaz Al-Nassriya"/>
    <s v="Al Shumokh"/>
    <s v="حي الشموخ"/>
    <n v="31.029471706599999"/>
    <n v="46.244121658399997"/>
    <n v="1"/>
    <x v="349"/>
    <x v="22"/>
  </r>
  <r>
    <n v="3504016"/>
    <n v="350401613"/>
    <n v="10281"/>
    <d v="2021-04-21T00:00:00"/>
    <n v="121"/>
    <x v="13"/>
    <x v="51"/>
    <s v="Markaz Al-Nassriya"/>
    <s v="Al Shumokh"/>
    <s v="حي الشموخ"/>
    <n v="31.029471706599999"/>
    <n v="46.244121658399997"/>
    <n v="4"/>
    <x v="349"/>
    <x v="22"/>
  </r>
  <r>
    <n v="3504016"/>
    <n v="350401613"/>
    <n v="10281"/>
    <d v="2021-04-21T00:00:00"/>
    <n v="121"/>
    <x v="13"/>
    <x v="51"/>
    <s v="Markaz Al-Nassriya"/>
    <s v="Al Shumokh"/>
    <s v="حي الشموخ"/>
    <n v="31.029471706599999"/>
    <n v="46.244121658399997"/>
    <n v="4"/>
    <x v="349"/>
    <x v="22"/>
  </r>
  <r>
    <n v="3504018"/>
    <n v="350401813"/>
    <n v="24741"/>
    <d v="2021-04-06T00:00:00"/>
    <n v="121"/>
    <x v="13"/>
    <x v="51"/>
    <s v="Markaz Al-Nassriya"/>
    <s v="Al-Berid"/>
    <s v="البريد"/>
    <n v="31.0447764918"/>
    <n v="46.249576203399997"/>
    <n v="1"/>
    <x v="354"/>
    <x v="22"/>
  </r>
  <r>
    <n v="3504019"/>
    <n v="350401913"/>
    <n v="9470"/>
    <d v="2021-04-25T00:00:00"/>
    <n v="121"/>
    <x v="13"/>
    <x v="51"/>
    <s v="Markaz Al-Nassriya"/>
    <s v="Al-hay al-askary"/>
    <s v="الحي العسكري "/>
    <n v="31.0569626851"/>
    <n v="46.266143804899997"/>
    <n v="3"/>
    <x v="358"/>
    <x v="22"/>
  </r>
  <r>
    <n v="3504019"/>
    <n v="350401913"/>
    <n v="9470"/>
    <d v="2021-04-25T00:00:00"/>
    <n v="121"/>
    <x v="13"/>
    <x v="51"/>
    <s v="Markaz Al-Nassriya"/>
    <s v="Al-hay al-askary"/>
    <s v="الحي العسكري "/>
    <n v="31.0569626851"/>
    <n v="46.266143804899997"/>
    <n v="3"/>
    <x v="358"/>
    <x v="22"/>
  </r>
  <r>
    <n v="3504019"/>
    <n v="350401913"/>
    <n v="9470"/>
    <d v="2021-04-25T00:00:00"/>
    <n v="121"/>
    <x v="13"/>
    <x v="51"/>
    <s v="Markaz Al-Nassriya"/>
    <s v="Al-hay al-askary"/>
    <s v="الحي العسكري "/>
    <n v="31.0569626851"/>
    <n v="46.266143804899997"/>
    <n v="3"/>
    <x v="358"/>
    <x v="22"/>
  </r>
  <r>
    <n v="3504019"/>
    <n v="350401913"/>
    <n v="9470"/>
    <d v="2021-04-25T00:00:00"/>
    <n v="121"/>
    <x v="13"/>
    <x v="51"/>
    <s v="Markaz Al-Nassriya"/>
    <s v="Al-hay al-askary"/>
    <s v="الحي العسكري "/>
    <n v="31.0569626851"/>
    <n v="46.266143804899997"/>
    <n v="4"/>
    <x v="358"/>
    <x v="22"/>
  </r>
  <r>
    <n v="3504021"/>
    <n v="350402113"/>
    <n v="10335"/>
    <d v="2021-04-08T00:00:00"/>
    <n v="121"/>
    <x v="13"/>
    <x v="51"/>
    <s v="Markaz Al-Nassriya"/>
    <s v="Al-Salhiya"/>
    <s v="حي الصالحية"/>
    <n v="31.0506383486"/>
    <n v="46.269343302599999"/>
    <n v="2"/>
    <x v="355"/>
    <x v="22"/>
  </r>
  <r>
    <n v="3504021"/>
    <n v="350402113"/>
    <n v="10335"/>
    <d v="2021-04-08T00:00:00"/>
    <n v="121"/>
    <x v="13"/>
    <x v="51"/>
    <s v="Markaz Al-Nassriya"/>
    <s v="Al-Salhiya"/>
    <s v="حي الصالحية"/>
    <n v="31.0506383486"/>
    <n v="46.269343302599999"/>
    <n v="1"/>
    <x v="355"/>
    <x v="22"/>
  </r>
  <r>
    <n v="3504021"/>
    <n v="350402113"/>
    <n v="10335"/>
    <d v="2021-04-08T00:00:00"/>
    <n v="121"/>
    <x v="13"/>
    <x v="51"/>
    <s v="Markaz Al-Nassriya"/>
    <s v="Al-Salhiya"/>
    <s v="حي الصالحية"/>
    <n v="31.0506383486"/>
    <n v="46.269343302599999"/>
    <n v="6"/>
    <x v="355"/>
    <x v="22"/>
  </r>
  <r>
    <n v="3504021"/>
    <n v="350402113"/>
    <n v="10335"/>
    <d v="2021-04-08T00:00:00"/>
    <n v="121"/>
    <x v="13"/>
    <x v="51"/>
    <s v="Markaz Al-Nassriya"/>
    <s v="Al-Salhiya"/>
    <s v="حي الصالحية"/>
    <n v="31.0506383486"/>
    <n v="46.269343302599999"/>
    <n v="3"/>
    <x v="355"/>
    <x v="22"/>
  </r>
  <r>
    <n v="3504021"/>
    <n v="350402113"/>
    <n v="10335"/>
    <d v="2021-04-08T00:00:00"/>
    <n v="121"/>
    <x v="13"/>
    <x v="51"/>
    <s v="Markaz Al-Nassriya"/>
    <s v="Al-Salhiya"/>
    <s v="حي الصالحية"/>
    <n v="31.0506383486"/>
    <n v="46.269343302599999"/>
    <n v="4"/>
    <x v="355"/>
    <x v="22"/>
  </r>
  <r>
    <n v="3504022"/>
    <n v="350402213"/>
    <n v="9576"/>
    <d v="2021-04-09T00:00:00"/>
    <n v="121"/>
    <x v="13"/>
    <x v="51"/>
    <s v="Markaz Al-Nassriya"/>
    <s v="Al-shofah"/>
    <s v="قرية الشوفة"/>
    <n v="31.132791840500001"/>
    <n v="46.2356646856"/>
    <n v="2"/>
    <x v="353"/>
    <x v="22"/>
  </r>
  <r>
    <n v="3504022"/>
    <n v="350402213"/>
    <n v="9576"/>
    <d v="2021-04-09T00:00:00"/>
    <n v="121"/>
    <x v="13"/>
    <x v="51"/>
    <s v="Markaz Al-Nassriya"/>
    <s v="Al-shofah"/>
    <s v="قرية الشوفة"/>
    <n v="31.132791840500001"/>
    <n v="46.2356646856"/>
    <n v="2"/>
    <x v="353"/>
    <x v="22"/>
  </r>
  <r>
    <n v="3504023"/>
    <n v="350402313"/>
    <n v="9448"/>
    <d v="2021-04-21T00:00:00"/>
    <n v="121"/>
    <x v="13"/>
    <x v="51"/>
    <s v="Markaz Al-Nassriya"/>
    <s v="Al-Thawrah"/>
    <s v="الثوره"/>
    <n v="31.027006973399999"/>
    <n v="46.228093038300003"/>
    <n v="20"/>
    <x v="349"/>
    <x v="22"/>
  </r>
  <r>
    <n v="3504023"/>
    <n v="350402313"/>
    <n v="9448"/>
    <d v="2021-04-21T00:00:00"/>
    <n v="121"/>
    <x v="13"/>
    <x v="51"/>
    <s v="Markaz Al-Nassriya"/>
    <s v="Al-Thawrah"/>
    <s v="الثوره"/>
    <n v="31.027006973399999"/>
    <n v="46.228093038300003"/>
    <n v="24"/>
    <x v="349"/>
    <x v="22"/>
  </r>
  <r>
    <n v="3504023"/>
    <n v="350402313"/>
    <n v="9448"/>
    <d v="2021-04-21T00:00:00"/>
    <n v="121"/>
    <x v="13"/>
    <x v="51"/>
    <s v="Markaz Al-Nassriya"/>
    <s v="Al-Thawrah"/>
    <s v="الثوره"/>
    <n v="31.027006973399999"/>
    <n v="46.228093038300003"/>
    <n v="15"/>
    <x v="349"/>
    <x v="22"/>
  </r>
  <r>
    <n v="3504023"/>
    <n v="350402313"/>
    <n v="9448"/>
    <d v="2021-04-21T00:00:00"/>
    <n v="121"/>
    <x v="13"/>
    <x v="51"/>
    <s v="Markaz Al-Nassriya"/>
    <s v="Al-Thawrah"/>
    <s v="الثوره"/>
    <n v="31.027006973399999"/>
    <n v="46.228093038300003"/>
    <n v="10"/>
    <x v="349"/>
    <x v="22"/>
  </r>
  <r>
    <n v="3504024"/>
    <n v="350402413"/>
    <n v="9396"/>
    <d v="2021-04-19T00:00:00"/>
    <n v="121"/>
    <x v="13"/>
    <x v="51"/>
    <s v="Markaz Al-Nassriya"/>
    <s v="Al-zielat"/>
    <s v="الزعيلات"/>
    <n v="31.0154237044"/>
    <n v="46.263441754500001"/>
    <n v="6"/>
    <x v="356"/>
    <x v="22"/>
  </r>
  <r>
    <n v="3504024"/>
    <n v="350402413"/>
    <n v="9396"/>
    <d v="2021-04-19T00:00:00"/>
    <n v="121"/>
    <x v="13"/>
    <x v="51"/>
    <s v="Markaz Al-Nassriya"/>
    <s v="Al-zielat"/>
    <s v="الزعيلات"/>
    <n v="31.0154237044"/>
    <n v="46.263441754500001"/>
    <n v="4"/>
    <x v="356"/>
    <x v="22"/>
  </r>
  <r>
    <n v="3504024"/>
    <n v="350402413"/>
    <n v="9396"/>
    <d v="2021-04-19T00:00:00"/>
    <n v="121"/>
    <x v="13"/>
    <x v="51"/>
    <s v="Markaz Al-Nassriya"/>
    <s v="Al-zielat"/>
    <s v="الزعيلات"/>
    <n v="31.0154237044"/>
    <n v="46.263441754500001"/>
    <n v="8"/>
    <x v="356"/>
    <x v="22"/>
  </r>
  <r>
    <n v="3504025"/>
    <n v="350402513"/>
    <n v="10262"/>
    <d v="2021-04-21T00:00:00"/>
    <n v="121"/>
    <x v="13"/>
    <x v="51"/>
    <s v="Markaz Al-Nassriya"/>
    <s v="Aredo"/>
    <s v="حي اريدو"/>
    <n v="31.074394900600002"/>
    <n v="46.250142994800001"/>
    <n v="10"/>
    <x v="349"/>
    <x v="22"/>
  </r>
  <r>
    <n v="3504025"/>
    <n v="350402513"/>
    <n v="10262"/>
    <d v="2021-04-21T00:00:00"/>
    <n v="121"/>
    <x v="13"/>
    <x v="51"/>
    <s v="Markaz Al-Nassriya"/>
    <s v="Aredo"/>
    <s v="حي اريدو"/>
    <n v="31.074394900600002"/>
    <n v="46.250142994800001"/>
    <n v="20"/>
    <x v="349"/>
    <x v="22"/>
  </r>
  <r>
    <n v="3504025"/>
    <n v="350402513"/>
    <n v="10262"/>
    <d v="2021-04-21T00:00:00"/>
    <n v="121"/>
    <x v="13"/>
    <x v="51"/>
    <s v="Markaz Al-Nassriya"/>
    <s v="Aredo"/>
    <s v="حي اريدو"/>
    <n v="31.074394900600002"/>
    <n v="46.250142994800001"/>
    <n v="15"/>
    <x v="349"/>
    <x v="22"/>
  </r>
  <r>
    <n v="3504025"/>
    <n v="350402513"/>
    <n v="10262"/>
    <d v="2021-04-21T00:00:00"/>
    <n v="121"/>
    <x v="13"/>
    <x v="51"/>
    <s v="Markaz Al-Nassriya"/>
    <s v="Aredo"/>
    <s v="حي اريدو"/>
    <n v="31.074394900600002"/>
    <n v="46.250142994800001"/>
    <n v="10"/>
    <x v="349"/>
    <x v="22"/>
  </r>
  <r>
    <n v="3504025"/>
    <n v="350402513"/>
    <n v="10262"/>
    <d v="2021-04-21T00:00:00"/>
    <n v="121"/>
    <x v="13"/>
    <x v="51"/>
    <s v="Markaz Al-Nassriya"/>
    <s v="Aredo"/>
    <s v="حي اريدو"/>
    <n v="31.074394900600002"/>
    <n v="46.250142994800001"/>
    <n v="20"/>
    <x v="349"/>
    <x v="22"/>
  </r>
  <r>
    <n v="3504026"/>
    <n v="350402613"/>
    <n v="10253"/>
    <d v="2021-04-21T00:00:00"/>
    <n v="121"/>
    <x v="13"/>
    <x v="51"/>
    <s v="Markaz Al-Nassriya"/>
    <s v="Baghdad Street"/>
    <s v="شارع بغداد"/>
    <n v="31.038477412900001"/>
    <n v="46.2356561609"/>
    <n v="5"/>
    <x v="349"/>
    <x v="22"/>
  </r>
  <r>
    <n v="3504026"/>
    <n v="350402613"/>
    <n v="10253"/>
    <d v="2021-04-21T00:00:00"/>
    <n v="121"/>
    <x v="13"/>
    <x v="51"/>
    <s v="Markaz Al-Nassriya"/>
    <s v="Baghdad Street"/>
    <s v="شارع بغداد"/>
    <n v="31.038477412900001"/>
    <n v="46.2356561609"/>
    <n v="2"/>
    <x v="349"/>
    <x v="22"/>
  </r>
  <r>
    <n v="3504027"/>
    <n v="350402713"/>
    <n v="24885"/>
    <d v="2021-04-06T00:00:00"/>
    <n v="121"/>
    <x v="13"/>
    <x v="51"/>
    <s v="Markaz Al-Nassriya"/>
    <s v="Hay Al Al Ghadeer"/>
    <s v="حي الغدير"/>
    <n v="31.061467899099998"/>
    <n v="46.278157583599999"/>
    <n v="3"/>
    <x v="354"/>
    <x v="22"/>
  </r>
  <r>
    <n v="3504028"/>
    <n v="350402813"/>
    <n v="25526"/>
    <d v="2021-03-23T00:00:00"/>
    <n v="121"/>
    <x v="13"/>
    <x v="51"/>
    <s v="Markaz Al-Nassriya"/>
    <s v="Hay Al Ameer"/>
    <s v="حي الامير"/>
    <n v="31.036175809100001"/>
    <n v="46.220527480000001"/>
    <n v="13"/>
    <x v="335"/>
    <x v="21"/>
  </r>
  <r>
    <n v="3504028"/>
    <n v="350402813"/>
    <n v="25526"/>
    <d v="2021-03-23T00:00:00"/>
    <n v="121"/>
    <x v="13"/>
    <x v="51"/>
    <s v="Markaz Al-Nassriya"/>
    <s v="Hay Al Ameer"/>
    <s v="حي الامير"/>
    <n v="31.036175809100001"/>
    <n v="46.220527480000001"/>
    <n v="8"/>
    <x v="335"/>
    <x v="21"/>
  </r>
  <r>
    <n v="3504028"/>
    <n v="350402813"/>
    <n v="25526"/>
    <d v="2021-03-23T00:00:00"/>
    <n v="121"/>
    <x v="13"/>
    <x v="51"/>
    <s v="Markaz Al-Nassriya"/>
    <s v="Hay Al Ameer"/>
    <s v="حي الامير"/>
    <n v="31.036175809100001"/>
    <n v="46.220527480000001"/>
    <n v="4"/>
    <x v="335"/>
    <x v="21"/>
  </r>
  <r>
    <n v="3504028"/>
    <n v="350402813"/>
    <n v="25526"/>
    <d v="2021-03-23T00:00:00"/>
    <n v="121"/>
    <x v="13"/>
    <x v="51"/>
    <s v="Markaz Al-Nassriya"/>
    <s v="Hay Al Ameer"/>
    <s v="حي الامير"/>
    <n v="31.036175809100001"/>
    <n v="46.220527480000001"/>
    <n v="10"/>
    <x v="335"/>
    <x v="21"/>
  </r>
  <r>
    <n v="3504028"/>
    <n v="350402813"/>
    <n v="25526"/>
    <d v="2021-03-23T00:00:00"/>
    <n v="121"/>
    <x v="13"/>
    <x v="51"/>
    <s v="Markaz Al-Nassriya"/>
    <s v="Hay Al Ameer"/>
    <s v="حي الامير"/>
    <n v="31.036175809100001"/>
    <n v="46.220527480000001"/>
    <n v="10"/>
    <x v="335"/>
    <x v="21"/>
  </r>
  <r>
    <n v="3504029"/>
    <n v="350402913"/>
    <n v="10301"/>
    <d v="2021-04-06T00:00:00"/>
    <n v="121"/>
    <x v="13"/>
    <x v="51"/>
    <s v="Markaz Al-Nassriya"/>
    <s v="Hay Al Fidaa"/>
    <s v="حي الفداء"/>
    <n v="31.069730013600001"/>
    <n v="46.278741981099998"/>
    <n v="4"/>
    <x v="354"/>
    <x v="22"/>
  </r>
  <r>
    <n v="3504029"/>
    <n v="350402913"/>
    <n v="10301"/>
    <d v="2021-04-06T00:00:00"/>
    <n v="121"/>
    <x v="13"/>
    <x v="51"/>
    <s v="Markaz Al-Nassriya"/>
    <s v="Hay Al Fidaa"/>
    <s v="حي الفداء"/>
    <n v="31.069730013600001"/>
    <n v="46.278741981099998"/>
    <n v="9"/>
    <x v="354"/>
    <x v="22"/>
  </r>
  <r>
    <n v="3504029"/>
    <n v="350402913"/>
    <n v="10301"/>
    <d v="2021-04-06T00:00:00"/>
    <n v="121"/>
    <x v="13"/>
    <x v="51"/>
    <s v="Markaz Al-Nassriya"/>
    <s v="Hay Al Fidaa"/>
    <s v="حي الفداء"/>
    <n v="31.069730013600001"/>
    <n v="46.278741981099998"/>
    <n v="6"/>
    <x v="354"/>
    <x v="22"/>
  </r>
  <r>
    <n v="3504029"/>
    <n v="350402913"/>
    <n v="10301"/>
    <d v="2021-04-06T00:00:00"/>
    <n v="121"/>
    <x v="13"/>
    <x v="51"/>
    <s v="Markaz Al-Nassriya"/>
    <s v="Hay Al Fidaa"/>
    <s v="حي الفداء"/>
    <n v="31.069730013600001"/>
    <n v="46.278741981099998"/>
    <n v="11"/>
    <x v="354"/>
    <x v="22"/>
  </r>
  <r>
    <n v="3504030"/>
    <n v="350403013"/>
    <n v="24746"/>
    <d v="2021-04-08T00:00:00"/>
    <n v="121"/>
    <x v="13"/>
    <x v="51"/>
    <s v="Markaz Al-Nassriya"/>
    <s v="Hay Al Khadraa"/>
    <s v="حي الخضراء"/>
    <n v="31.042946248900002"/>
    <n v="46.274699394599999"/>
    <n v="1"/>
    <x v="355"/>
    <x v="22"/>
  </r>
  <r>
    <n v="3504031"/>
    <n v="350403113"/>
    <n v="21208"/>
    <d v="2021-04-06T00:00:00"/>
    <n v="121"/>
    <x v="13"/>
    <x v="51"/>
    <s v="Markaz Al-Nassriya"/>
    <s v="Hay Al Mualimeen"/>
    <s v="حي المعلمين"/>
    <n v="31.067779245299999"/>
    <n v="46.249674558199999"/>
    <n v="17"/>
    <x v="354"/>
    <x v="22"/>
  </r>
  <r>
    <n v="3504031"/>
    <n v="350403113"/>
    <n v="21208"/>
    <d v="2021-04-06T00:00:00"/>
    <n v="121"/>
    <x v="13"/>
    <x v="51"/>
    <s v="Markaz Al-Nassriya"/>
    <s v="Hay Al Mualimeen"/>
    <s v="حي المعلمين"/>
    <n v="31.067779245299999"/>
    <n v="46.249674558199999"/>
    <n v="5"/>
    <x v="354"/>
    <x v="22"/>
  </r>
  <r>
    <n v="3504031"/>
    <n v="350403113"/>
    <n v="21208"/>
    <d v="2021-04-06T00:00:00"/>
    <n v="121"/>
    <x v="13"/>
    <x v="51"/>
    <s v="Markaz Al-Nassriya"/>
    <s v="Hay Al Mualimeen"/>
    <s v="حي المعلمين"/>
    <n v="31.067779245299999"/>
    <n v="46.249674558199999"/>
    <n v="7"/>
    <x v="354"/>
    <x v="22"/>
  </r>
  <r>
    <n v="3504031"/>
    <n v="350403113"/>
    <n v="21208"/>
    <d v="2021-04-06T00:00:00"/>
    <n v="121"/>
    <x v="13"/>
    <x v="51"/>
    <s v="Markaz Al-Nassriya"/>
    <s v="Hay Al Mualimeen"/>
    <s v="حي المعلمين"/>
    <n v="31.067779245299999"/>
    <n v="46.249674558199999"/>
    <n v="5"/>
    <x v="354"/>
    <x v="22"/>
  </r>
  <r>
    <n v="3504031"/>
    <n v="350403113"/>
    <n v="21208"/>
    <d v="2021-04-06T00:00:00"/>
    <n v="121"/>
    <x v="13"/>
    <x v="51"/>
    <s v="Markaz Al-Nassriya"/>
    <s v="Hay Al Mualimeen"/>
    <s v="حي المعلمين"/>
    <n v="31.067779245299999"/>
    <n v="46.249674558199999"/>
    <n v="5"/>
    <x v="354"/>
    <x v="22"/>
  </r>
  <r>
    <n v="3504032"/>
    <n v="350403213"/>
    <n v="24750"/>
    <d v="2021-04-21T00:00:00"/>
    <n v="121"/>
    <x v="13"/>
    <x v="51"/>
    <s v="Markaz Al-Nassriya"/>
    <s v="Hay Al Shoula 1"/>
    <s v="حي الشعله 1"/>
    <n v="31.034273341199999"/>
    <n v="46.238222611899999"/>
    <n v="5"/>
    <x v="349"/>
    <x v="22"/>
  </r>
  <r>
    <n v="3504032"/>
    <n v="350403213"/>
    <n v="24750"/>
    <d v="2021-04-21T00:00:00"/>
    <n v="121"/>
    <x v="13"/>
    <x v="51"/>
    <s v="Markaz Al-Nassriya"/>
    <s v="Hay Al Shoula 1"/>
    <s v="حي الشعله 1"/>
    <n v="31.034273341199999"/>
    <n v="46.238222611899999"/>
    <n v="4"/>
    <x v="349"/>
    <x v="22"/>
  </r>
  <r>
    <n v="3504033"/>
    <n v="350403313"/>
    <n v="10259"/>
    <d v="2021-04-06T00:00:00"/>
    <n v="121"/>
    <x v="13"/>
    <x v="51"/>
    <s v="Markaz Al-Nassriya"/>
    <s v="Hay Al Tadhihiya"/>
    <s v="حي التضحية"/>
    <n v="31.050157178100001"/>
    <n v="46.273353213199997"/>
    <n v="15"/>
    <x v="354"/>
    <x v="22"/>
  </r>
  <r>
    <n v="3504033"/>
    <n v="350403313"/>
    <n v="10259"/>
    <d v="2021-04-06T00:00:00"/>
    <n v="121"/>
    <x v="13"/>
    <x v="51"/>
    <s v="Markaz Al-Nassriya"/>
    <s v="Hay Al Tadhihiya"/>
    <s v="حي التضحية"/>
    <n v="31.050157178100001"/>
    <n v="46.273353213199997"/>
    <n v="20"/>
    <x v="354"/>
    <x v="22"/>
  </r>
  <r>
    <n v="3504033"/>
    <n v="350403313"/>
    <n v="10259"/>
    <d v="2021-04-06T00:00:00"/>
    <n v="121"/>
    <x v="13"/>
    <x v="51"/>
    <s v="Markaz Al-Nassriya"/>
    <s v="Hay Al Tadhihiya"/>
    <s v="حي التضحية"/>
    <n v="31.050157178100001"/>
    <n v="46.273353213199997"/>
    <n v="15"/>
    <x v="354"/>
    <x v="22"/>
  </r>
  <r>
    <n v="3504033"/>
    <n v="350403313"/>
    <n v="10259"/>
    <d v="2021-04-06T00:00:00"/>
    <n v="121"/>
    <x v="13"/>
    <x v="51"/>
    <s v="Markaz Al-Nassriya"/>
    <s v="Hay Al Tadhihiya"/>
    <s v="حي التضحية"/>
    <n v="31.050157178100001"/>
    <n v="46.273353213199997"/>
    <n v="15"/>
    <x v="354"/>
    <x v="22"/>
  </r>
  <r>
    <n v="3504033"/>
    <n v="350403313"/>
    <n v="10259"/>
    <d v="2021-04-06T00:00:00"/>
    <n v="121"/>
    <x v="13"/>
    <x v="51"/>
    <s v="Markaz Al-Nassriya"/>
    <s v="Hay Al Tadhihiya"/>
    <s v="حي التضحية"/>
    <n v="31.050157178100001"/>
    <n v="46.273353213199997"/>
    <n v="7"/>
    <x v="354"/>
    <x v="22"/>
  </r>
  <r>
    <n v="3504034"/>
    <n v="350403413"/>
    <n v="24742"/>
    <d v="2021-04-06T00:00:00"/>
    <n v="121"/>
    <x v="13"/>
    <x v="51"/>
    <s v="Markaz Al-Nassriya"/>
    <s v="Hay Al-Hakim"/>
    <s v="حي الحكيم"/>
    <n v="31.060090237699999"/>
    <n v="46.277220867600001"/>
    <n v="1"/>
    <x v="354"/>
    <x v="22"/>
  </r>
  <r>
    <n v="3504035"/>
    <n v="350403513"/>
    <n v="9398"/>
    <d v="2021-04-07T00:00:00"/>
    <n v="121"/>
    <x v="13"/>
    <x v="51"/>
    <s v="Markaz Al-Nassriya"/>
    <s v="Hay al-shohadaa"/>
    <s v="حي الشهداء"/>
    <n v="31.069961183"/>
    <n v="46.270024445899999"/>
    <n v="3"/>
    <x v="359"/>
    <x v="22"/>
  </r>
  <r>
    <n v="3504036"/>
    <n v="350403613"/>
    <n v="23683"/>
    <d v="2021-03-28T00:00:00"/>
    <n v="121"/>
    <x v="13"/>
    <x v="51"/>
    <s v="Markaz Al-Nassriya"/>
    <s v="Hay Mehidiya"/>
    <s v="حي المهيديه"/>
    <n v="31.03290329"/>
    <n v="46.251552429999997"/>
    <n v="2"/>
    <x v="340"/>
    <x v="21"/>
  </r>
  <r>
    <n v="3504036"/>
    <n v="350403613"/>
    <n v="23683"/>
    <d v="2021-03-28T00:00:00"/>
    <n v="121"/>
    <x v="13"/>
    <x v="51"/>
    <s v="Markaz Al-Nassriya"/>
    <s v="Hay Mehidiya"/>
    <s v="حي المهيديه"/>
    <n v="31.03290329"/>
    <n v="46.251552429999997"/>
    <n v="2"/>
    <x v="340"/>
    <x v="21"/>
  </r>
  <r>
    <n v="3504036"/>
    <n v="350403613"/>
    <n v="23683"/>
    <d v="2021-03-28T00:00:00"/>
    <n v="121"/>
    <x v="13"/>
    <x v="51"/>
    <s v="Markaz Al-Nassriya"/>
    <s v="Hay Mehidiya"/>
    <s v="حي المهيديه"/>
    <n v="31.03290329"/>
    <n v="46.251552429999997"/>
    <n v="4"/>
    <x v="340"/>
    <x v="21"/>
  </r>
  <r>
    <n v="3504038"/>
    <n v="350403813"/>
    <n v="25528"/>
    <d v="2021-04-21T00:00:00"/>
    <n v="121"/>
    <x v="13"/>
    <x v="51"/>
    <s v="Markaz Al-Nassriya"/>
    <s v="Hey Al-Ariml"/>
    <s v="حي الارامل"/>
    <n v="31.053281055100001"/>
    <n v="46.253512804000003"/>
    <n v="1"/>
    <x v="349"/>
    <x v="22"/>
  </r>
  <r>
    <n v="3504038"/>
    <n v="350403813"/>
    <n v="25528"/>
    <d v="2021-04-21T00:00:00"/>
    <n v="121"/>
    <x v="13"/>
    <x v="51"/>
    <s v="Markaz Al-Nassriya"/>
    <s v="Hey Al-Ariml"/>
    <s v="حي الارامل"/>
    <n v="31.053281055100001"/>
    <n v="46.253512804000003"/>
    <n v="1"/>
    <x v="349"/>
    <x v="22"/>
  </r>
  <r>
    <n v="3504039"/>
    <n v="350403913"/>
    <n v="25531"/>
    <d v="2021-03-30T00:00:00"/>
    <n v="121"/>
    <x v="13"/>
    <x v="51"/>
    <s v="Markaz Al-Nassriya"/>
    <s v="Hey Al-Mtanzh"/>
    <s v="حي المتنزة"/>
    <n v="31.0452754698"/>
    <n v="46.2350050258"/>
    <n v="7"/>
    <x v="342"/>
    <x v="21"/>
  </r>
  <r>
    <n v="3504040"/>
    <n v="350404013"/>
    <n v="25530"/>
    <d v="2021-04-19T00:00:00"/>
    <n v="121"/>
    <x v="13"/>
    <x v="51"/>
    <s v="Markaz Al-Nassriya"/>
    <s v="Hey Al-Rafdeen"/>
    <s v="حي الرافدين"/>
    <n v="31.076769222599999"/>
    <n v="46.264030067599997"/>
    <n v="1"/>
    <x v="356"/>
    <x v="22"/>
  </r>
  <r>
    <n v="3504040"/>
    <n v="350404013"/>
    <n v="25530"/>
    <d v="2021-04-19T00:00:00"/>
    <n v="121"/>
    <x v="13"/>
    <x v="51"/>
    <s v="Markaz Al-Nassriya"/>
    <s v="Hey Al-Rafdeen"/>
    <s v="حي الرافدين"/>
    <n v="31.076769222599999"/>
    <n v="46.264030067599997"/>
    <n v="2"/>
    <x v="356"/>
    <x v="22"/>
  </r>
  <r>
    <n v="3504040"/>
    <n v="350404013"/>
    <n v="25530"/>
    <d v="2021-04-19T00:00:00"/>
    <n v="121"/>
    <x v="13"/>
    <x v="51"/>
    <s v="Markaz Al-Nassriya"/>
    <s v="Hey Al-Rafdeen"/>
    <s v="حي الرافدين"/>
    <n v="31.076769222599999"/>
    <n v="46.264030067599997"/>
    <n v="2"/>
    <x v="356"/>
    <x v="22"/>
  </r>
  <r>
    <n v="3504041"/>
    <n v="350404113"/>
    <n v="25533"/>
    <d v="2021-04-05T00:00:00"/>
    <n v="121"/>
    <x v="13"/>
    <x v="51"/>
    <s v="Markaz Al-Nassriya"/>
    <s v="Nassriya-Hey 400"/>
    <s v="حي 400"/>
    <n v="31.080862144499999"/>
    <n v="46.240087203599998"/>
    <n v="27"/>
    <x v="357"/>
    <x v="22"/>
  </r>
  <r>
    <n v="3504041"/>
    <n v="350404113"/>
    <n v="25533"/>
    <d v="2021-04-05T00:00:00"/>
    <n v="121"/>
    <x v="13"/>
    <x v="51"/>
    <s v="Markaz Al-Nassriya"/>
    <s v="Nassriya-Hey 400"/>
    <s v="حي 400"/>
    <n v="31.080862144499999"/>
    <n v="46.240087203599998"/>
    <n v="33"/>
    <x v="357"/>
    <x v="22"/>
  </r>
  <r>
    <n v="3504041"/>
    <n v="350404113"/>
    <n v="25533"/>
    <d v="2021-04-05T00:00:00"/>
    <n v="121"/>
    <x v="13"/>
    <x v="51"/>
    <s v="Markaz Al-Nassriya"/>
    <s v="Nassriya-Hey 400"/>
    <s v="حي 400"/>
    <n v="31.080862144499999"/>
    <n v="46.240087203599998"/>
    <n v="11"/>
    <x v="357"/>
    <x v="22"/>
  </r>
  <r>
    <n v="3504041"/>
    <n v="350404113"/>
    <n v="25533"/>
    <d v="2021-04-05T00:00:00"/>
    <n v="121"/>
    <x v="13"/>
    <x v="51"/>
    <s v="Markaz Al-Nassriya"/>
    <s v="Nassriya-Hey 400"/>
    <s v="حي 400"/>
    <n v="31.080862144499999"/>
    <n v="46.240087203599998"/>
    <n v="7"/>
    <x v="357"/>
    <x v="22"/>
  </r>
  <r>
    <n v="3504041"/>
    <n v="350404113"/>
    <n v="25533"/>
    <d v="2021-04-05T00:00:00"/>
    <n v="121"/>
    <x v="13"/>
    <x v="51"/>
    <s v="Markaz Al-Nassriya"/>
    <s v="Nassriya-Hey 400"/>
    <s v="حي 400"/>
    <n v="31.080862144499999"/>
    <n v="46.240087203599998"/>
    <n v="31"/>
    <x v="357"/>
    <x v="22"/>
  </r>
  <r>
    <n v="3504041"/>
    <n v="350404113"/>
    <n v="25533"/>
    <d v="2021-04-05T00:00:00"/>
    <n v="121"/>
    <x v="13"/>
    <x v="51"/>
    <s v="Markaz Al-Nassriya"/>
    <s v="Nassriya-Hey 400"/>
    <s v="حي 400"/>
    <n v="31.080862144499999"/>
    <n v="46.240087203599998"/>
    <n v="15"/>
    <x v="357"/>
    <x v="22"/>
  </r>
  <r>
    <n v="3504042"/>
    <n v="350404213"/>
    <n v="10263"/>
    <d v="2021-04-05T00:00:00"/>
    <n v="121"/>
    <x v="13"/>
    <x v="51"/>
    <s v="Markaz Al-Nassriya"/>
    <s v="Sadir City"/>
    <s v="حي مدينة الصدر"/>
    <n v="31.0802066016"/>
    <n v="46.235693895300003"/>
    <n v="10"/>
    <x v="357"/>
    <x v="22"/>
  </r>
  <r>
    <n v="3504042"/>
    <n v="350404213"/>
    <n v="10263"/>
    <d v="2021-04-05T00:00:00"/>
    <n v="121"/>
    <x v="13"/>
    <x v="51"/>
    <s v="Markaz Al-Nassriya"/>
    <s v="Sadir City"/>
    <s v="حي مدينة الصدر"/>
    <n v="31.0802066016"/>
    <n v="46.235693895300003"/>
    <n v="5"/>
    <x v="357"/>
    <x v="22"/>
  </r>
  <r>
    <n v="3504042"/>
    <n v="350404213"/>
    <n v="10263"/>
    <d v="2021-04-05T00:00:00"/>
    <n v="121"/>
    <x v="13"/>
    <x v="51"/>
    <s v="Markaz Al-Nassriya"/>
    <s v="Sadir City"/>
    <s v="حي مدينة الصدر"/>
    <n v="31.0802066016"/>
    <n v="46.235693895300003"/>
    <n v="15"/>
    <x v="357"/>
    <x v="22"/>
  </r>
  <r>
    <n v="3504044"/>
    <n v="350404413"/>
    <n v="25527"/>
    <d v="2021-04-21T00:00:00"/>
    <n v="121"/>
    <x v="13"/>
    <x v="51"/>
    <s v="Markaz Al-Nassriya"/>
    <s v="Sharaa Al-hklas"/>
    <s v="شارع الاخلاص"/>
    <n v="31.058777803800002"/>
    <n v="46.257208607000003"/>
    <n v="2"/>
    <x v="349"/>
    <x v="22"/>
  </r>
  <r>
    <n v="3504044"/>
    <n v="350404413"/>
    <n v="25527"/>
    <d v="2021-04-21T00:00:00"/>
    <n v="121"/>
    <x v="13"/>
    <x v="51"/>
    <s v="Markaz Al-Nassriya"/>
    <s v="Sharaa Al-hklas"/>
    <s v="شارع الاخلاص"/>
    <n v="31.058777803800002"/>
    <n v="46.257208607000003"/>
    <n v="1"/>
    <x v="349"/>
    <x v="22"/>
  </r>
  <r>
    <n v="3504044"/>
    <n v="350404413"/>
    <n v="25527"/>
    <d v="2021-04-21T00:00:00"/>
    <n v="121"/>
    <x v="13"/>
    <x v="51"/>
    <s v="Markaz Al-Nassriya"/>
    <s v="Sharaa Al-hklas"/>
    <s v="شارع الاخلاص"/>
    <n v="31.058777803800002"/>
    <n v="46.257208607000003"/>
    <n v="1"/>
    <x v="349"/>
    <x v="22"/>
  </r>
  <r>
    <n v="3504045"/>
    <n v="350404513"/>
    <n v="22344"/>
    <d v="2021-04-05T00:00:00"/>
    <n v="121"/>
    <x v="13"/>
    <x v="51"/>
    <s v="Markaz Al-Nassriya"/>
    <s v="Share Eshreen"/>
    <s v="شارع عشرين"/>
    <n v="31.048519000500001"/>
    <n v="46.257282930099997"/>
    <n v="2"/>
    <x v="357"/>
    <x v="22"/>
  </r>
  <r>
    <n v="3504045"/>
    <n v="350404513"/>
    <n v="22344"/>
    <d v="2021-04-05T00:00:00"/>
    <n v="121"/>
    <x v="13"/>
    <x v="51"/>
    <s v="Markaz Al-Nassriya"/>
    <s v="Share Eshreen"/>
    <s v="شارع عشرين"/>
    <n v="31.048519000500001"/>
    <n v="46.257282930099997"/>
    <n v="3"/>
    <x v="357"/>
    <x v="22"/>
  </r>
  <r>
    <n v="3504045"/>
    <n v="350404513"/>
    <n v="22344"/>
    <d v="2021-04-05T00:00:00"/>
    <n v="121"/>
    <x v="13"/>
    <x v="51"/>
    <s v="Markaz Al-Nassriya"/>
    <s v="Share Eshreen"/>
    <s v="شارع عشرين"/>
    <n v="31.048519000500001"/>
    <n v="46.257282930099997"/>
    <n v="2"/>
    <x v="357"/>
    <x v="22"/>
  </r>
  <r>
    <n v="3504057"/>
    <n v="350405713"/>
    <n v="33806"/>
    <d v="2021-04-06T00:00:00"/>
    <n v="121"/>
    <x v="13"/>
    <x v="51"/>
    <s v="Markaz Said Dekhil"/>
    <s v="Hay Al-Zahraa"/>
    <s v="حي الزهراء"/>
    <n v="31.134141"/>
    <n v="46.437801999999998"/>
    <n v="2"/>
    <x v="354"/>
    <x v="22"/>
  </r>
  <r>
    <n v="3504057"/>
    <n v="350405713"/>
    <n v="33806"/>
    <d v="2021-04-06T00:00:00"/>
    <n v="121"/>
    <x v="13"/>
    <x v="51"/>
    <s v="Markaz Said Dekhil"/>
    <s v="Hay Al-Zahraa"/>
    <s v="حي الزهراء"/>
    <n v="31.134141"/>
    <n v="46.437801999999998"/>
    <n v="2"/>
    <x v="354"/>
    <x v="22"/>
  </r>
  <r>
    <n v="3504046"/>
    <n v="350404613"/>
    <n v="10269"/>
    <d v="2021-04-05T00:00:00"/>
    <n v="121"/>
    <x v="13"/>
    <x v="51"/>
    <s v="Ur"/>
    <s v="Sindaliyah-Sidenaweyah"/>
    <s v="حي السديناويه"/>
    <n v="31.041901284200001"/>
    <n v="46.3069539022"/>
    <n v="15"/>
    <x v="357"/>
    <x v="22"/>
  </r>
  <r>
    <n v="3504046"/>
    <n v="350404613"/>
    <n v="10269"/>
    <d v="2021-04-05T00:00:00"/>
    <n v="121"/>
    <x v="13"/>
    <x v="51"/>
    <s v="Ur"/>
    <s v="Sindaliyah-Sidenaweyah"/>
    <s v="حي السديناويه"/>
    <n v="31.041901284200001"/>
    <n v="46.3069539022"/>
    <n v="15"/>
    <x v="357"/>
    <x v="22"/>
  </r>
  <r>
    <n v="3504046"/>
    <n v="350404613"/>
    <n v="10269"/>
    <d v="2021-04-05T00:00:00"/>
    <n v="121"/>
    <x v="13"/>
    <x v="51"/>
    <s v="Ur"/>
    <s v="Sindaliyah-Sidenaweyah"/>
    <s v="حي السديناويه"/>
    <n v="31.041901284200001"/>
    <n v="46.3069539022"/>
    <n v="4"/>
    <x v="357"/>
    <x v="22"/>
  </r>
  <r>
    <n v="3504046"/>
    <n v="350404613"/>
    <n v="10269"/>
    <d v="2021-04-05T00:00:00"/>
    <n v="121"/>
    <x v="13"/>
    <x v="51"/>
    <s v="Ur"/>
    <s v="Sindaliyah-Sidenaweyah"/>
    <s v="حي السديناويه"/>
    <n v="31.041901284200001"/>
    <n v="46.3069539022"/>
    <n v="5"/>
    <x v="357"/>
    <x v="22"/>
  </r>
  <r>
    <n v="3504046"/>
    <n v="350404613"/>
    <n v="10269"/>
    <d v="2021-04-05T00:00:00"/>
    <n v="121"/>
    <x v="13"/>
    <x v="51"/>
    <s v="Ur"/>
    <s v="Sindaliyah-Sidenaweyah"/>
    <s v="حي السديناويه"/>
    <n v="31.041901284200001"/>
    <n v="46.3069539022"/>
    <n v="2"/>
    <x v="357"/>
    <x v="22"/>
  </r>
  <r>
    <n v="3505013"/>
    <n v="350501313"/>
    <n v="33809"/>
    <d v="2021-03-30T00:00:00"/>
    <n v="121"/>
    <x v="13"/>
    <x v="52"/>
    <s v="Akaika"/>
    <s v="Hay Al-Askery"/>
    <s v="حي العسكري"/>
    <n v="30.914428999999998"/>
    <n v="46.47878"/>
    <n v="5"/>
    <x v="342"/>
    <x v="21"/>
  </r>
  <r>
    <n v="3505002"/>
    <n v="350500213"/>
    <n v="24721"/>
    <d v="2021-03-30T00:00:00"/>
    <n v="121"/>
    <x v="13"/>
    <x v="52"/>
    <s v="Al-Fadhliya"/>
    <s v="Al Barid Street"/>
    <s v="شارع البريد"/>
    <n v="30.956201633799999"/>
    <n v="46.359501579899998"/>
    <n v="2"/>
    <x v="342"/>
    <x v="21"/>
  </r>
  <r>
    <n v="3505002"/>
    <n v="350500213"/>
    <n v="24721"/>
    <d v="2021-03-30T00:00:00"/>
    <n v="121"/>
    <x v="13"/>
    <x v="52"/>
    <s v="Al-Fadhliya"/>
    <s v="Al Barid Street"/>
    <s v="شارع البريد"/>
    <n v="30.956201633799999"/>
    <n v="46.359501579899998"/>
    <n v="5"/>
    <x v="342"/>
    <x v="21"/>
  </r>
  <r>
    <n v="3505015"/>
    <n v="350501513"/>
    <n v="33811"/>
    <d v="2021-03-30T00:00:00"/>
    <n v="121"/>
    <x v="13"/>
    <x v="52"/>
    <s v="Garmat Beni Said"/>
    <s v="Hay Al-Askery"/>
    <s v="حي العسكري"/>
    <n v="30.882387999999999"/>
    <n v="46.568722000000001"/>
    <n v="10"/>
    <x v="342"/>
    <x v="21"/>
  </r>
  <r>
    <n v="3505015"/>
    <n v="350501513"/>
    <n v="33811"/>
    <d v="2021-03-30T00:00:00"/>
    <n v="121"/>
    <x v="13"/>
    <x v="52"/>
    <s v="Garmat Beni Said"/>
    <s v="Hay Al-Askery"/>
    <s v="حي العسكري"/>
    <n v="30.882387999999999"/>
    <n v="46.568722000000001"/>
    <n v="5"/>
    <x v="342"/>
    <x v="21"/>
  </r>
  <r>
    <n v="3505015"/>
    <n v="350501513"/>
    <n v="33811"/>
    <d v="2021-03-30T00:00:00"/>
    <n v="121"/>
    <x v="13"/>
    <x v="52"/>
    <s v="Garmat Beni Said"/>
    <s v="Hay Al-Askery"/>
    <s v="حي العسكري"/>
    <n v="30.882387999999999"/>
    <n v="46.568722000000001"/>
    <n v="10"/>
    <x v="342"/>
    <x v="21"/>
  </r>
  <r>
    <n v="3505016"/>
    <n v="350501613"/>
    <n v="34161"/>
    <d v="2021-04-18T00:00:00"/>
    <n v="121"/>
    <x v="13"/>
    <x v="52"/>
    <s v="Markaz Suq Al-Shoyokh"/>
    <s v="Um Al-Banin"/>
    <s v="ام البنين"/>
    <n v="30.881346000000001"/>
    <n v="46.542794000000001"/>
    <n v="4"/>
    <x v="360"/>
    <x v="22"/>
  </r>
  <r>
    <n v="3505016"/>
    <n v="350501613"/>
    <n v="34161"/>
    <d v="2021-04-18T00:00:00"/>
    <n v="121"/>
    <x v="13"/>
    <x v="52"/>
    <s v="Markaz Suq Al-Shoyokh"/>
    <s v="Um Al-Banin"/>
    <s v="ام البنين"/>
    <n v="30.881346000000001"/>
    <n v="46.542794000000001"/>
    <n v="1"/>
    <x v="360"/>
    <x v="22"/>
  </r>
  <r>
    <n v="3505016"/>
    <n v="350501613"/>
    <n v="34161"/>
    <d v="2021-04-18T00:00:00"/>
    <n v="121"/>
    <x v="13"/>
    <x v="52"/>
    <s v="Markaz Suq Al-Shoyokh"/>
    <s v="Um Al-Banin"/>
    <s v="ام البنين"/>
    <n v="30.881346000000001"/>
    <n v="46.542794000000001"/>
    <n v="5"/>
    <x v="360"/>
    <x v="22"/>
  </r>
  <r>
    <n v="3505001"/>
    <n v="350500113"/>
    <n v="9206"/>
    <d v="2021-04-18T00:00:00"/>
    <n v="121"/>
    <x v="13"/>
    <x v="52"/>
    <s v="Markaz Suq Al-Shoyokh"/>
    <s v="Al Esmaelya 2"/>
    <s v="الاسماعيليه 2"/>
    <n v="30.883621789100001"/>
    <n v="46.468149586599999"/>
    <n v="3"/>
    <x v="360"/>
    <x v="22"/>
  </r>
  <r>
    <n v="3505003"/>
    <n v="350500313"/>
    <n v="25436"/>
    <d v="2021-04-08T00:00:00"/>
    <n v="121"/>
    <x v="13"/>
    <x v="52"/>
    <s v="Markaz Suq Al-Shoyokh"/>
    <s v="Al Kibla"/>
    <s v="القبله"/>
    <n v="30.906636502200001"/>
    <n v="46.445979934699999"/>
    <n v="5"/>
    <x v="355"/>
    <x v="22"/>
  </r>
  <r>
    <n v="3505003"/>
    <n v="350500313"/>
    <n v="25436"/>
    <d v="2021-04-08T00:00:00"/>
    <n v="121"/>
    <x v="13"/>
    <x v="52"/>
    <s v="Markaz Suq Al-Shoyokh"/>
    <s v="Al Kibla"/>
    <s v="القبله"/>
    <n v="30.906636502200001"/>
    <n v="46.445979934699999"/>
    <n v="3"/>
    <x v="355"/>
    <x v="22"/>
  </r>
  <r>
    <n v="3505003"/>
    <n v="350500313"/>
    <n v="25436"/>
    <d v="2021-04-08T00:00:00"/>
    <n v="121"/>
    <x v="13"/>
    <x v="52"/>
    <s v="Markaz Suq Al-Shoyokh"/>
    <s v="Al Kibla"/>
    <s v="القبله"/>
    <n v="30.906636502200001"/>
    <n v="46.445979934699999"/>
    <n v="1"/>
    <x v="355"/>
    <x v="22"/>
  </r>
  <r>
    <n v="3505003"/>
    <n v="350500313"/>
    <n v="25436"/>
    <d v="2021-04-08T00:00:00"/>
    <n v="121"/>
    <x v="13"/>
    <x v="52"/>
    <s v="Markaz Suq Al-Shoyokh"/>
    <s v="Al Kibla"/>
    <s v="القبله"/>
    <n v="30.906636502200001"/>
    <n v="46.445979934699999"/>
    <n v="10"/>
    <x v="355"/>
    <x v="22"/>
  </r>
  <r>
    <n v="3505004"/>
    <n v="350500413"/>
    <n v="25437"/>
    <d v="2021-04-08T00:00:00"/>
    <n v="121"/>
    <x v="13"/>
    <x v="52"/>
    <s v="Markaz Suq Al-Shoyokh"/>
    <s v="Al Shumokh"/>
    <s v="الشموخ"/>
    <n v="30.888556274700001"/>
    <n v="46.450200042200002"/>
    <n v="3"/>
    <x v="355"/>
    <x v="22"/>
  </r>
  <r>
    <n v="3505004"/>
    <n v="350500413"/>
    <n v="25437"/>
    <d v="2021-04-08T00:00:00"/>
    <n v="121"/>
    <x v="13"/>
    <x v="52"/>
    <s v="Markaz Suq Al-Shoyokh"/>
    <s v="Al Shumokh"/>
    <s v="الشموخ"/>
    <n v="30.888556274700001"/>
    <n v="46.450200042200002"/>
    <n v="5"/>
    <x v="355"/>
    <x v="22"/>
  </r>
  <r>
    <n v="3505004"/>
    <n v="350500413"/>
    <n v="25437"/>
    <d v="2021-04-08T00:00:00"/>
    <n v="121"/>
    <x v="13"/>
    <x v="52"/>
    <s v="Markaz Suq Al-Shoyokh"/>
    <s v="Al Shumokh"/>
    <s v="الشموخ"/>
    <n v="30.888556274700001"/>
    <n v="46.450200042200002"/>
    <n v="4"/>
    <x v="355"/>
    <x v="22"/>
  </r>
  <r>
    <n v="3505006"/>
    <n v="350500613"/>
    <n v="9328"/>
    <d v="2021-04-08T00:00:00"/>
    <n v="121"/>
    <x v="13"/>
    <x v="52"/>
    <s v="Markaz Suq Al-Shoyokh"/>
    <s v="Al-hey Al-Askarey"/>
    <s v="حي العسكري"/>
    <n v="30.9011745066"/>
    <n v="46.449637276099999"/>
    <n v="5"/>
    <x v="355"/>
    <x v="22"/>
  </r>
  <r>
    <n v="3505006"/>
    <n v="350500613"/>
    <n v="9328"/>
    <d v="2021-04-08T00:00:00"/>
    <n v="121"/>
    <x v="13"/>
    <x v="52"/>
    <s v="Markaz Suq Al-Shoyokh"/>
    <s v="Al-hey Al-Askarey"/>
    <s v="حي العسكري"/>
    <n v="30.9011745066"/>
    <n v="46.449637276099999"/>
    <n v="2"/>
    <x v="355"/>
    <x v="22"/>
  </r>
  <r>
    <n v="3505007"/>
    <n v="350500713"/>
    <n v="9332"/>
    <d v="2021-04-17T00:00:00"/>
    <n v="121"/>
    <x v="13"/>
    <x v="52"/>
    <s v="Markaz Suq Al-Shoyokh"/>
    <s v="Al-Shuhadaa"/>
    <s v="حي الشهداء"/>
    <n v="30.879031632699999"/>
    <n v="46.464224314600003"/>
    <n v="5"/>
    <x v="350"/>
    <x v="22"/>
  </r>
  <r>
    <n v="3505007"/>
    <n v="350500713"/>
    <n v="9332"/>
    <d v="2021-04-17T00:00:00"/>
    <n v="121"/>
    <x v="13"/>
    <x v="52"/>
    <s v="Markaz Suq Al-Shoyokh"/>
    <s v="Al-Shuhadaa"/>
    <s v="حي الشهداء"/>
    <n v="30.879031632699999"/>
    <n v="46.464224314600003"/>
    <n v="4"/>
    <x v="350"/>
    <x v="22"/>
  </r>
  <r>
    <n v="3505011"/>
    <n v="350501113"/>
    <n v="9258"/>
    <d v="2021-04-08T00:00:00"/>
    <n v="121"/>
    <x v="13"/>
    <x v="52"/>
    <s v="Markaz Suq Al-Shoyokh"/>
    <s v="Hey al-zahraa"/>
    <s v="حي الزهراء"/>
    <n v="30.901869618300001"/>
    <n v="46.458244977299998"/>
    <n v="4"/>
    <x v="355"/>
    <x v="22"/>
  </r>
  <r>
    <n v="3505011"/>
    <n v="350501113"/>
    <n v="9258"/>
    <d v="2021-04-08T00:00:00"/>
    <n v="121"/>
    <x v="13"/>
    <x v="52"/>
    <s v="Markaz Suq Al-Shoyokh"/>
    <s v="Hey al-zahraa"/>
    <s v="حي الزهراء"/>
    <n v="30.901869618300001"/>
    <n v="46.458244977299998"/>
    <n v="2"/>
    <x v="355"/>
    <x v="22"/>
  </r>
  <r>
    <n v="3505011"/>
    <n v="350501113"/>
    <n v="9258"/>
    <d v="2021-04-08T00:00:00"/>
    <n v="121"/>
    <x v="13"/>
    <x v="52"/>
    <s v="Markaz Suq Al-Shoyokh"/>
    <s v="Hey al-zahraa"/>
    <s v="حي الزهراء"/>
    <n v="30.901869618300001"/>
    <n v="46.458244977299998"/>
    <n v="4"/>
    <x v="355"/>
    <x v="22"/>
  </r>
  <r>
    <n v="1101013"/>
    <n v="835"/>
    <n v="7833"/>
    <d v="2021-06-12T13:29:54"/>
    <s v="ILA VI"/>
    <x v="5"/>
    <x v="17"/>
    <s v="Sheladze"/>
    <s v="Sheladize Collective"/>
    <s v="شيلادزي"/>
    <n v="37.028460898500001"/>
    <n v="43.785392052900001"/>
    <n v="8"/>
    <x v="361"/>
    <x v="23"/>
  </r>
  <r>
    <n v="1301029"/>
    <n v="3770"/>
    <n v="31935"/>
    <d v="2021-07-15T10:52:35"/>
    <s v="ILA VI"/>
    <x v="6"/>
    <x v="21"/>
    <s v="Sangaw"/>
    <s v="Kala rashi"/>
    <s v="كلة راشي"/>
    <n v="35.3507794"/>
    <n v="45.164709899999998"/>
    <n v="1"/>
    <x v="362"/>
    <x v="24"/>
  </r>
  <r>
    <n v="1302011"/>
    <n v="1404"/>
    <n v="5093"/>
    <d v="2021-06-17T12:33:03"/>
    <s v="ILA VI"/>
    <x v="6"/>
    <x v="55"/>
    <s v="Warmawa"/>
    <s v="Zarayan Kon"/>
    <s v="زرايان كون"/>
    <n v="35.300752000000003"/>
    <n v="45.680982499999999"/>
    <n v="2"/>
    <x v="363"/>
    <x v="23"/>
  </r>
  <r>
    <n v="1304044"/>
    <n v="1401"/>
    <n v="29692"/>
    <d v="2021-06-17T12:32:58"/>
    <s v="ILA VI"/>
    <x v="6"/>
    <x v="23"/>
    <s v="Markaz Sharazoor"/>
    <s v="Qaragul"/>
    <s v="قرة كول"/>
    <n v="35.3527111"/>
    <n v="45.628954700000001"/>
    <n v="1"/>
    <x v="363"/>
    <x v="23"/>
  </r>
  <r>
    <n v="1308013"/>
    <n v="1396"/>
    <n v="4201"/>
    <d v="2021-06-17T12:32:52"/>
    <s v="ILA VI"/>
    <x v="6"/>
    <x v="25"/>
    <s v="Markaz Rania"/>
    <s v="Qalat"/>
    <s v="قلات"/>
    <n v="36.254068500000002"/>
    <n v="44.8853674"/>
    <n v="1"/>
    <x v="363"/>
    <x v="23"/>
  </r>
  <r>
    <n v="1308031"/>
    <n v="1395"/>
    <n v="31871"/>
    <d v="2021-06-17T12:32:50"/>
    <s v="ILA VI"/>
    <x v="6"/>
    <x v="25"/>
    <s v="Markaz Rania"/>
    <s v="Raparine"/>
    <s v="رابرين"/>
    <n v="36.241752400000003"/>
    <n v="44.881473"/>
    <n v="1"/>
    <x v="363"/>
    <x v="23"/>
  </r>
  <r>
    <n v="1308038"/>
    <n v="3761"/>
    <n v="4705"/>
    <d v="2021-07-15T10:52:17"/>
    <s v="ILA VI"/>
    <x v="6"/>
    <x v="25"/>
    <s v="Markaz Rania"/>
    <s v="Bosken"/>
    <s v="بوسكين"/>
    <n v="36.238227999999999"/>
    <n v="44.920282999999998"/>
    <n v="1"/>
    <x v="362"/>
    <x v="24"/>
  </r>
  <r>
    <n v="1310047"/>
    <n v="3797"/>
    <n v="4486"/>
    <d v="2021-07-15T10:53:19"/>
    <s v="ILA VI"/>
    <x v="6"/>
    <x v="27"/>
    <s v="Markaz Sulaymaniya"/>
    <s v="Hwana"/>
    <s v="هوانة"/>
    <n v="35.4999197"/>
    <n v="45.438570900000002"/>
    <n v="2"/>
    <x v="362"/>
    <x v="24"/>
  </r>
  <r>
    <n v="1310069"/>
    <n v="3788"/>
    <n v="24257"/>
    <d v="2021-07-15T10:53:05"/>
    <s v="ILA VI"/>
    <x v="6"/>
    <x v="27"/>
    <s v="Markaz Sulaymaniya"/>
    <s v="Malkanidy"/>
    <s v="ملكندى"/>
    <n v="35.557938700000001"/>
    <n v="45.447536599999999"/>
    <n v="2"/>
    <x v="362"/>
    <x v="24"/>
  </r>
  <r>
    <n v="1310191"/>
    <n v="3800"/>
    <n v="31977"/>
    <d v="2021-07-15T10:53:25"/>
    <s v="ILA VI"/>
    <x v="6"/>
    <x v="27"/>
    <s v="Markaz Sulaymaniya"/>
    <s v="Shari Spi"/>
    <s v="شاري سبي"/>
    <n v="35.527396400000001"/>
    <n v="45.457053999999999"/>
    <n v="2"/>
    <x v="362"/>
    <x v="24"/>
  </r>
  <r>
    <n v="1310202"/>
    <n v="3239"/>
    <n v="31988"/>
    <d v="2021-07-10T17:04:32"/>
    <s v="ILA VI"/>
    <x v="6"/>
    <x v="27"/>
    <s v="Markaz Sulaymaniya"/>
    <s v="Khwar kurdsat 134"/>
    <s v="خوار كوردسات 134"/>
    <n v="35.582733599999997"/>
    <n v="45.4378381"/>
    <n v="2"/>
    <x v="364"/>
    <x v="24"/>
  </r>
  <r>
    <n v="2406016"/>
    <n v="3762"/>
    <n v="11023"/>
    <d v="2021-07-15T10:52:19"/>
    <s v="ILA VI"/>
    <x v="1"/>
    <x v="66"/>
    <s v="Markaz Kifri"/>
    <s v="sar qala"/>
    <s v="سةرقةلا"/>
    <n v="34.742797500000002"/>
    <n v="45.065323599999999"/>
    <n v="5"/>
    <x v="362"/>
    <x v="24"/>
  </r>
  <r>
    <n v="2702047"/>
    <n v="2563"/>
    <n v="34008"/>
    <d v="2021-07-03T14:16:36"/>
    <s v="ILA VI"/>
    <x v="3"/>
    <x v="57"/>
    <s v="Markaz Al-Ba'aj"/>
    <s v="Al-Risalah"/>
    <s v="حي الرساله"/>
    <n v="36.044508999999998"/>
    <n v="41.714508000000002"/>
    <n v="21"/>
    <x v="365"/>
    <x v="24"/>
  </r>
  <r>
    <n v="2702048"/>
    <n v="3507"/>
    <n v="34009"/>
    <d v="2021-07-12T20:39:32"/>
    <s v="ILA VI"/>
    <x v="3"/>
    <x v="57"/>
    <s v="Markaz Al-Ba'aj"/>
    <s v=" Al Intisar"/>
    <s v="حي الانتصار"/>
    <n v="36.049593999999999"/>
    <n v="41.712780000000002"/>
    <n v="36"/>
    <x v="366"/>
    <x v="24"/>
  </r>
  <r>
    <n v="2702049"/>
    <n v="2565"/>
    <n v="34010"/>
    <d v="2021-07-03T14:16:39"/>
    <s v="ILA VI"/>
    <x v="3"/>
    <x v="57"/>
    <s v="Markaz Al-Ba'aj"/>
    <s v="Al-Dubaat"/>
    <s v="حي الضباط"/>
    <n v="36.040819999999997"/>
    <n v="41.710680000000004"/>
    <n v="12"/>
    <x v="365"/>
    <x v="24"/>
  </r>
  <r>
    <n v="2702052"/>
    <n v="2570"/>
    <n v="18349"/>
    <d v="2021-07-03T14:16:55"/>
    <s v="ILA VI"/>
    <x v="3"/>
    <x v="57"/>
    <s v="Markaz Al-Ba'aj"/>
    <s v="Al-Yarmuk"/>
    <s v="حي اليرموك"/>
    <n v="36.044635"/>
    <n v="41.720289000000001"/>
    <n v="5"/>
    <x v="365"/>
    <x v="24"/>
  </r>
  <r>
    <n v="2708139"/>
    <n v="1687"/>
    <n v="33277"/>
    <d v="2021-06-19T14:09:23"/>
    <s v="ILA VI"/>
    <x v="3"/>
    <x v="12"/>
    <s v="Markaz Telafar"/>
    <s v="Hay Al Uroba al thanya"/>
    <s v="حي العروبة الثانية"/>
    <n v="36.379800000000003"/>
    <n v="42.463825200000002"/>
    <n v="15"/>
    <x v="367"/>
    <x v="23"/>
  </r>
  <r>
    <n v="2708153"/>
    <n v="1685"/>
    <n v="33346"/>
    <d v="2021-06-19T14:09:20"/>
    <s v="ILA VI"/>
    <x v="3"/>
    <x v="12"/>
    <s v="Markaz Telafar"/>
    <s v="Al Alolea Vilage"/>
    <s v="قرية العلولية"/>
    <n v="36.398490000000002"/>
    <n v="42.504868999999999"/>
    <n v="11"/>
    <x v="367"/>
    <x v="23"/>
  </r>
  <r>
    <n v="2708176"/>
    <n v="1840"/>
    <n v="33472"/>
    <d v="2021-06-20T23:23:11"/>
    <s v="ILA VI"/>
    <x v="3"/>
    <x v="12"/>
    <s v="Ayadiya"/>
    <s v="Qasabat Ayadiya"/>
    <s v="قصبة العياضية"/>
    <n v="36.485300000000002"/>
    <n v="42.422117739400001"/>
    <n v="100"/>
    <x v="368"/>
    <x v="23"/>
  </r>
  <r>
    <n v="3502003"/>
    <n v="528"/>
    <n v="24722"/>
    <d v="2021-06-07T13:12:23"/>
    <s v="ILA VI"/>
    <x v="13"/>
    <x v="50"/>
    <s v="Markaz Al-Rifa'i"/>
    <s v="Hay Al Hussien"/>
    <s v="حي الحسين"/>
    <n v="31.711529196499999"/>
    <n v="46.124556874"/>
    <n v="9"/>
    <x v="369"/>
    <x v="23"/>
  </r>
  <r>
    <n v="3502007"/>
    <n v="529"/>
    <n v="33795"/>
    <d v="2021-06-07T13:12:25"/>
    <s v="ILA VI"/>
    <x v="13"/>
    <x v="50"/>
    <s v="Markaz Al-Rifa'i"/>
    <s v="Al-Omal"/>
    <s v="حي العمال"/>
    <n v="31.728400000000001"/>
    <n v="46.110399999999998"/>
    <n v="4"/>
    <x v="369"/>
    <x v="23"/>
  </r>
  <r>
    <n v="3502016"/>
    <n v="1209"/>
    <n v="34162"/>
    <d v="2021-06-16T11:54:53"/>
    <s v="ILA VI"/>
    <x v="13"/>
    <x v="50"/>
    <s v="Markaz Al-Rifa'i"/>
    <s v="Al Tifige"/>
    <s v="التيفيج"/>
    <n v="31.735530000000001"/>
    <n v="46.112045999999999"/>
    <n v="17"/>
    <x v="370"/>
    <x v="23"/>
  </r>
  <r>
    <n v="3502018"/>
    <n v="3977"/>
    <n v="10289"/>
    <d v="2021-07-28T01:38:43"/>
    <s v="ILA VI"/>
    <x v="13"/>
    <x v="50"/>
    <s v="Markaz Al-Rifa'i"/>
    <s v="Hay Al Ameer"/>
    <s v="حي الامير "/>
    <n v="31.715143000000001"/>
    <n v="46.098461"/>
    <n v="8"/>
    <x v="371"/>
    <x v="24"/>
  </r>
  <r>
    <n v="3504002"/>
    <n v="2346"/>
    <n v="25529"/>
    <d v="2021-06-29T15:09:52"/>
    <s v="ILA VI"/>
    <x v="13"/>
    <x v="51"/>
    <s v="Markaz Al-Nassriya"/>
    <s v="Al Aoeh"/>
    <s v="قرية العوية"/>
    <n v="31.033167288000001"/>
    <n v="46.273891712999998"/>
    <n v="9"/>
    <x v="372"/>
    <x v="23"/>
  </r>
  <r>
    <n v="3504006"/>
    <n v="3014"/>
    <n v="9728"/>
    <d v="2021-07-07T15:28:03"/>
    <s v="ILA VI"/>
    <x v="13"/>
    <x v="51"/>
    <s v="Markaz Al-Nassriya"/>
    <s v="Al Dhubat"/>
    <s v="حي الضباط"/>
    <n v="31.038316374200001"/>
    <n v="46.253982172199997"/>
    <n v="5"/>
    <x v="373"/>
    <x v="24"/>
  </r>
  <r>
    <n v="3504007"/>
    <n v="2345"/>
    <n v="25525"/>
    <d v="2021-06-29T15:09:51"/>
    <s v="ILA VI"/>
    <x v="13"/>
    <x v="51"/>
    <s v="Markaz Al-Nassriya"/>
    <s v="Al Emarat"/>
    <s v="العمارات"/>
    <n v="31.027024004299999"/>
    <n v="46.241676675500003"/>
    <n v="37"/>
    <x v="372"/>
    <x v="23"/>
  </r>
  <r>
    <n v="3504011"/>
    <n v="2686"/>
    <n v="10260"/>
    <d v="2021-07-04T11:41:57"/>
    <s v="ILA VI"/>
    <x v="13"/>
    <x v="51"/>
    <s v="Markaz Al-Nassriya"/>
    <s v="Al Iskan Al Sinaie"/>
    <s v="الاسكان الصناعي"/>
    <n v="31.0134574836"/>
    <n v="46.282408152000002"/>
    <n v="650"/>
    <x v="374"/>
    <x v="24"/>
  </r>
  <r>
    <n v="3504014"/>
    <n v="1024"/>
    <n v="10254"/>
    <d v="2021-06-14T10:46:20"/>
    <s v="ILA VI"/>
    <x v="13"/>
    <x v="51"/>
    <s v="Markaz Al-Nassriya"/>
    <s v="Al Sharqiya"/>
    <s v="الشرقيه"/>
    <n v="31.042429802899999"/>
    <n v="46.262052204600003"/>
    <n v="30"/>
    <x v="375"/>
    <x v="23"/>
  </r>
  <r>
    <n v="3504015"/>
    <n v="2688"/>
    <n v="10272"/>
    <d v="2021-07-04T11:42:00"/>
    <s v="ILA VI"/>
    <x v="13"/>
    <x v="51"/>
    <s v="Markaz Al-Nassriya"/>
    <s v="Al Shoula"/>
    <s v="الشعلة"/>
    <n v="31.034963944600001"/>
    <n v="46.242300951700003"/>
    <n v="3"/>
    <x v="374"/>
    <x v="24"/>
  </r>
  <r>
    <n v="3504016"/>
    <n v="2804"/>
    <n v="10281"/>
    <d v="2021-07-05T13:03:42"/>
    <s v="ILA VI"/>
    <x v="13"/>
    <x v="51"/>
    <s v="Markaz Al-Nassriya"/>
    <s v="Al Shumokh"/>
    <s v="حي الشموخ"/>
    <n v="31.029471706599999"/>
    <n v="46.244121658399997"/>
    <n v="9"/>
    <x v="376"/>
    <x v="24"/>
  </r>
  <r>
    <n v="3504019"/>
    <n v="369"/>
    <n v="9470"/>
    <d v="2021-06-05T15:44:07"/>
    <s v="ILA VI"/>
    <x v="13"/>
    <x v="51"/>
    <s v="Markaz Al-Nassriya"/>
    <s v="Al-hay al-askary"/>
    <s v="الحي العسكري "/>
    <n v="31.0569626851"/>
    <n v="46.266143804899997"/>
    <n v="13"/>
    <x v="377"/>
    <x v="23"/>
  </r>
  <r>
    <n v="3504021"/>
    <n v="2141"/>
    <n v="10335"/>
    <d v="2021-06-26T14:59:55"/>
    <s v="ILA VI"/>
    <x v="13"/>
    <x v="51"/>
    <s v="Markaz Al-Nassriya"/>
    <s v="Al-Salhiya"/>
    <s v="حي الصالحية"/>
    <n v="31.0506383486"/>
    <n v="46.269343302599999"/>
    <n v="16"/>
    <x v="378"/>
    <x v="23"/>
  </r>
  <r>
    <n v="3504023"/>
    <n v="3147"/>
    <n v="9448"/>
    <d v="2021-07-09T14:42:48"/>
    <s v="ILA VI"/>
    <x v="13"/>
    <x v="51"/>
    <s v="Markaz Al-Nassriya"/>
    <s v="Al-Thawrah"/>
    <s v="الثوره"/>
    <n v="31.027006973399999"/>
    <n v="46.228093038300003"/>
    <n v="74"/>
    <x v="379"/>
    <x v="24"/>
  </r>
  <r>
    <n v="3504024"/>
    <n v="2687"/>
    <n v="9396"/>
    <d v="2021-07-04T11:41:59"/>
    <s v="ILA VI"/>
    <x v="13"/>
    <x v="51"/>
    <s v="Markaz Al-Nassriya"/>
    <s v="Al-zielat"/>
    <s v="الزعيلات"/>
    <n v="31.0154237044"/>
    <n v="46.263441754500001"/>
    <n v="18"/>
    <x v="374"/>
    <x v="24"/>
  </r>
  <r>
    <n v="3504025"/>
    <n v="66"/>
    <n v="10262"/>
    <d v="2021-05-28T13:27:10"/>
    <s v="ILA VI"/>
    <x v="13"/>
    <x v="51"/>
    <s v="Markaz Al-Nassriya"/>
    <s v="Aredo"/>
    <s v="حي اريدو"/>
    <n v="31.074394900600002"/>
    <n v="46.250142994800001"/>
    <n v="95"/>
    <x v="380"/>
    <x v="25"/>
  </r>
  <r>
    <n v="3504026"/>
    <n v="2481"/>
    <n v="10253"/>
    <d v="2021-07-02T08:38:47"/>
    <s v="ILA VI"/>
    <x v="13"/>
    <x v="51"/>
    <s v="Markaz Al-Nassriya"/>
    <s v="Baghdad Street"/>
    <s v="شارع بغداد"/>
    <n v="31.038477412900001"/>
    <n v="46.2356561609"/>
    <n v="7"/>
    <x v="381"/>
    <x v="24"/>
  </r>
  <r>
    <n v="3504028"/>
    <n v="214"/>
    <n v="25526"/>
    <d v="2021-06-02T09:51:12"/>
    <s v="ILA VI"/>
    <x v="13"/>
    <x v="51"/>
    <s v="Markaz Al-Nassriya"/>
    <s v="Hay Al Ameer"/>
    <s v="حي الامير"/>
    <n v="31.036175809100001"/>
    <n v="46.220527480000001"/>
    <n v="45"/>
    <x v="382"/>
    <x v="23"/>
  </r>
  <r>
    <n v="3504029"/>
    <n v="2039"/>
    <n v="10301"/>
    <d v="2021-06-25T14:35:34"/>
    <s v="ILA VI"/>
    <x v="13"/>
    <x v="51"/>
    <s v="Markaz Al-Nassriya"/>
    <s v="Hay Al Fidaa"/>
    <s v="حي الفداء"/>
    <n v="31.069730013600001"/>
    <n v="46.278741981099998"/>
    <n v="30"/>
    <x v="383"/>
    <x v="23"/>
  </r>
  <r>
    <n v="3504031"/>
    <n v="2788"/>
    <n v="21208"/>
    <d v="2021-07-05T11:46:58"/>
    <s v="ILA VI"/>
    <x v="13"/>
    <x v="51"/>
    <s v="Markaz Al-Nassriya"/>
    <s v="Hay Al Mualimeen"/>
    <s v="حي المعلمين"/>
    <n v="31.067779245299999"/>
    <n v="46.249674558199999"/>
    <n v="39"/>
    <x v="376"/>
    <x v="24"/>
  </r>
  <r>
    <n v="3504033"/>
    <n v="3959"/>
    <n v="10259"/>
    <d v="2021-07-27T16:05:16"/>
    <s v="ILA VI"/>
    <x v="13"/>
    <x v="51"/>
    <s v="Markaz Al-Nassriya"/>
    <s v="Hay Al Tadhihiya"/>
    <s v="حي التضحية"/>
    <n v="31.050157178100001"/>
    <n v="46.273353213199997"/>
    <n v="72"/>
    <x v="384"/>
    <x v="24"/>
  </r>
  <r>
    <n v="3504036"/>
    <n v="3970"/>
    <n v="23683"/>
    <d v="2021-07-27T23:47:01"/>
    <s v="ILA VI"/>
    <x v="13"/>
    <x v="51"/>
    <s v="Markaz Al-Nassriya"/>
    <s v="Hay Mehidiya"/>
    <s v="حي المهيديه"/>
    <n v="31.03290329"/>
    <n v="46.251552429999997"/>
    <n v="8"/>
    <x v="384"/>
    <x v="24"/>
  </r>
  <r>
    <n v="3504041"/>
    <n v="1890"/>
    <n v="25533"/>
    <d v="2021-06-22T01:30:17"/>
    <s v="ILA VI"/>
    <x v="13"/>
    <x v="51"/>
    <s v="Markaz Al-Nassriya"/>
    <s v="Nassriya-Hey 400"/>
    <s v="حي 400"/>
    <n v="31.080862144499999"/>
    <n v="46.240087203599998"/>
    <n v="124"/>
    <x v="385"/>
    <x v="23"/>
  </r>
  <r>
    <n v="3504042"/>
    <n v="1866"/>
    <n v="10263"/>
    <d v="2021-06-21T13:12:02"/>
    <s v="ILA VI"/>
    <x v="13"/>
    <x v="51"/>
    <s v="Markaz Al-Nassriya"/>
    <s v="Sadir City"/>
    <s v="حي مدينة الصدر"/>
    <n v="31.0802066016"/>
    <n v="46.235693895300003"/>
    <n v="30"/>
    <x v="386"/>
    <x v="23"/>
  </r>
  <r>
    <n v="3504046"/>
    <n v="1156"/>
    <n v="10269"/>
    <d v="2021-06-16T00:27:31"/>
    <s v="ILA VI"/>
    <x v="13"/>
    <x v="51"/>
    <s v="Ur"/>
    <s v="Sindaliyah-Sidenaweyah"/>
    <s v="حي السديناويه"/>
    <n v="31.041901284200001"/>
    <n v="46.3069539022"/>
    <n v="41"/>
    <x v="370"/>
    <x v="23"/>
  </r>
  <r>
    <n v="3504051"/>
    <n v="2153"/>
    <n v="23685"/>
    <d v="2021-06-26T15:15:24"/>
    <s v="ILA VI"/>
    <x v="13"/>
    <x v="51"/>
    <s v="Markaz Al-Nassriya"/>
    <s v="Um Al Dood"/>
    <s v="ام الدود"/>
    <n v="31.087265559999999"/>
    <n v="46.241235476500002"/>
    <n v="16"/>
    <x v="378"/>
    <x v="23"/>
  </r>
  <r>
    <n v="3504054"/>
    <n v="215"/>
    <n v="9427"/>
    <d v="2021-06-02T09:51:21"/>
    <s v="ILA VI"/>
    <x v="13"/>
    <x v="51"/>
    <s v="Markaz Al-Nassriya"/>
    <s v="Hay AL-Mansouria"/>
    <s v="المنصورية "/>
    <n v="31.030441920000001"/>
    <n v="46.215599115800003"/>
    <n v="135"/>
    <x v="382"/>
    <x v="23"/>
  </r>
  <r>
    <n v="3505002"/>
    <n v="2483"/>
    <n v="24721"/>
    <d v="2021-07-02T08:38:49"/>
    <s v="ILA VI"/>
    <x v="13"/>
    <x v="52"/>
    <s v="Al-Fadhliya"/>
    <s v="Al Barid Street"/>
    <s v="شارع البريد"/>
    <n v="30.956201633799999"/>
    <n v="46.359501579899998"/>
    <n v="13"/>
    <x v="381"/>
    <x v="24"/>
  </r>
  <r>
    <n v="3505003"/>
    <n v="2286"/>
    <n v="25436"/>
    <d v="2021-06-28T12:23:21"/>
    <s v="ILA VI"/>
    <x v="13"/>
    <x v="52"/>
    <s v="Markaz Suq Al-Shoyokh"/>
    <s v="Al Kibla"/>
    <s v="القبله"/>
    <n v="30.906636502200001"/>
    <n v="46.445979934699999"/>
    <n v="19"/>
    <x v="387"/>
    <x v="23"/>
  </r>
  <r>
    <n v="3505004"/>
    <n v="2344"/>
    <n v="25437"/>
    <d v="2021-06-29T15:09:49"/>
    <s v="ILA VI"/>
    <x v="13"/>
    <x v="52"/>
    <s v="Markaz Suq Al-Shoyokh"/>
    <s v="Al Shumokh"/>
    <s v="الشموخ"/>
    <n v="30.888556274700001"/>
    <n v="46.450200042200002"/>
    <n v="12"/>
    <x v="372"/>
    <x v="23"/>
  </r>
  <r>
    <n v="3505006"/>
    <n v="2287"/>
    <n v="9328"/>
    <d v="2021-06-28T12:23:22"/>
    <s v="ILA VI"/>
    <x v="13"/>
    <x v="52"/>
    <s v="Markaz Suq Al-Shoyokh"/>
    <s v="Al-hey Al-Askarey"/>
    <s v="حي العسكري"/>
    <n v="30.9011745066"/>
    <n v="46.449637276099999"/>
    <n v="7"/>
    <x v="387"/>
    <x v="23"/>
  </r>
  <r>
    <n v="3505007"/>
    <n v="2596"/>
    <n v="9332"/>
    <d v="2021-07-03T15:29:42"/>
    <s v="ILA VI"/>
    <x v="13"/>
    <x v="52"/>
    <s v="Markaz Suq Al-Shoyokh"/>
    <s v="Al-Shuhadaa"/>
    <s v="حي الشهداء"/>
    <n v="30.879031632699999"/>
    <n v="46.464224314600003"/>
    <n v="9"/>
    <x v="365"/>
    <x v="24"/>
  </r>
  <r>
    <n v="3505013"/>
    <n v="2484"/>
    <n v="33809"/>
    <d v="2021-07-02T08:54:03"/>
    <s v="ILA VI"/>
    <x v="13"/>
    <x v="52"/>
    <s v="Akaika"/>
    <s v="Hay Al-Askery"/>
    <s v="حي العسكري"/>
    <n v="30.914428999999998"/>
    <n v="46.47878"/>
    <n v="9"/>
    <x v="381"/>
    <x v="24"/>
  </r>
  <r>
    <n v="3505014"/>
    <n v="2485"/>
    <n v="33810"/>
    <d v="2021-07-02T10:59:42"/>
    <s v="ILA VI"/>
    <x v="13"/>
    <x v="52"/>
    <s v="Garmat Beni Said"/>
    <s v="Al-Hadhar"/>
    <s v="الحضر"/>
    <n v="30.880875"/>
    <n v="46.576391999999998"/>
    <n v="7"/>
    <x v="381"/>
    <x v="24"/>
  </r>
  <r>
    <n v="3505015"/>
    <n v="2482"/>
    <n v="33811"/>
    <d v="2021-07-02T08:38:48"/>
    <s v="ILA VI"/>
    <x v="13"/>
    <x v="52"/>
    <s v="Garmat Beni Said"/>
    <s v="Hay Al-Askery"/>
    <s v="حي العسكري"/>
    <n v="30.882387999999999"/>
    <n v="46.568722000000001"/>
    <n v="9"/>
    <x v="381"/>
    <x v="24"/>
  </r>
  <r>
    <n v="3505016"/>
    <n v="2618"/>
    <n v="34161"/>
    <d v="2021-07-03T15:47:26"/>
    <s v="ILA VI"/>
    <x v="13"/>
    <x v="52"/>
    <s v="Markaz Suq Al-Shoyokh"/>
    <s v="Um Al-Banin"/>
    <s v="ام البنين"/>
    <n v="30.881346000000001"/>
    <n v="46.542794000000001"/>
    <n v="10"/>
    <x v="365"/>
    <x v="24"/>
  </r>
  <r>
    <n v="3602031"/>
    <n v="244"/>
    <n v="2766"/>
    <d v="2021-06-02T17:43:43"/>
    <s v="ILA VI"/>
    <x v="14"/>
    <x v="53"/>
    <s v="Markaz Al-Shamiya"/>
    <s v="Mahlat al-souq"/>
    <s v="محلة السوق"/>
    <n v="31.960626198"/>
    <n v="44.601623088799997"/>
    <n v="4"/>
    <x v="382"/>
    <x v="23"/>
  </r>
  <r>
    <n v="3603044"/>
    <n v="1"/>
    <n v="25790"/>
    <d v="2021-05-19T16:33:31"/>
    <s v="ILA VI"/>
    <x v="14"/>
    <x v="54"/>
    <s v="Markaz Al-Diwaniya"/>
    <s v="Hay Al Jamiaa"/>
    <s v="حي الجامعة"/>
    <n v="31.996962293100001"/>
    <n v="44.874578579599998"/>
    <n v="5"/>
    <x v="388"/>
    <x v="25"/>
  </r>
  <r>
    <n v="3603054"/>
    <n v="1235"/>
    <n v="24208"/>
    <d v="2021-06-16T16:26:02"/>
    <s v="ILA VI"/>
    <x v="14"/>
    <x v="54"/>
    <s v="Markaz Al-Diwaniya"/>
    <s v="Hay Al Sadir 3"/>
    <s v="حي الصدر الثالث"/>
    <n v="32.004631944000003"/>
    <n v="44.942378208599997"/>
    <n v="3"/>
    <x v="370"/>
    <x v="23"/>
  </r>
  <r>
    <n v="3603067"/>
    <n v="620"/>
    <n v="24487"/>
    <d v="2021-06-09T16:09:54"/>
    <s v="ILA VI"/>
    <x v="14"/>
    <x v="54"/>
    <s v="Al-Saniya"/>
    <s v="Hay Al-Askary"/>
    <s v="حي العسكري"/>
    <n v="32.064008999899997"/>
    <n v="44.770014250099997"/>
    <n v="3"/>
    <x v="389"/>
    <x v="23"/>
  </r>
  <r>
    <n v="3603070"/>
    <n v="1483"/>
    <n v="3367"/>
    <d v="2021-06-17T15:07:27"/>
    <s v="ILA VI"/>
    <x v="14"/>
    <x v="54"/>
    <s v="Markaz Al-Diwaniya"/>
    <s v="Hay Al-Dhubat 2"/>
    <s v="حي الضباط الثاني"/>
    <n v="32.007661261899997"/>
    <n v="44.922551677900003"/>
    <n v="4"/>
    <x v="363"/>
    <x v="23"/>
  </r>
  <r>
    <n v="2106019"/>
    <n v="2106019107"/>
    <n v="24315"/>
    <d v="2021-09-03T19:00:37"/>
    <n v="123"/>
    <x v="0"/>
    <x v="4"/>
    <s v="Barwana"/>
    <s v="Hay Al Rahman"/>
    <s v="حي الرحمن"/>
    <n v="34.087112533899997"/>
    <n v="42.376353000000002"/>
    <n v="1"/>
    <x v="390"/>
    <x v="26"/>
  </r>
  <r>
    <n v="2106038"/>
    <n v="2106038107"/>
    <n v="79"/>
    <d v="2021-09-07T14:53:06"/>
    <n v="123"/>
    <x v="0"/>
    <x v="4"/>
    <s v="Markaz Haditha"/>
    <s v="Hay Al-Subhani"/>
    <s v="حي السبحاني"/>
    <n v="34.112913704999997"/>
    <n v="42.382671374700003"/>
    <n v="1"/>
    <x v="391"/>
    <x v="26"/>
  </r>
  <r>
    <n v="2702047"/>
    <n v="2702047107"/>
    <n v="34008"/>
    <d v="2021-09-25T13:59:47"/>
    <n v="123"/>
    <x v="3"/>
    <x v="57"/>
    <s v="Markaz Al-Ba'aj"/>
    <s v="Al-Risalah"/>
    <s v="حي الرساله"/>
    <n v="36.044508999999998"/>
    <n v="41.714508000000002"/>
    <n v="12"/>
    <x v="392"/>
    <x v="26"/>
  </r>
  <r>
    <n v="2702048"/>
    <n v="2702048107"/>
    <n v="34009"/>
    <d v="2021-09-25T14:00:02"/>
    <n v="123"/>
    <x v="3"/>
    <x v="57"/>
    <s v="Markaz Al-Ba'aj"/>
    <s v=" Al Intisar"/>
    <s v="حي الانتصار"/>
    <n v="36.049593999999999"/>
    <n v="41.712780000000002"/>
    <n v="9"/>
    <x v="392"/>
    <x v="26"/>
  </r>
  <r>
    <n v="2706006"/>
    <n v="2706006107"/>
    <n v="18377"/>
    <d v="2021-09-27T20:34:53"/>
    <n v="123"/>
    <x v="3"/>
    <x v="10"/>
    <s v="Markaz Mosul"/>
    <s v="Al rasheediya"/>
    <s v="الرشيدية"/>
    <n v="36.403236683000003"/>
    <n v="43.093517102600003"/>
    <n v="6"/>
    <x v="393"/>
    <x v="26"/>
  </r>
  <r>
    <n v="2708002"/>
    <n v="2708002107"/>
    <n v="24809"/>
    <d v="2021-08-28T10:32:32"/>
    <n v="123"/>
    <x v="3"/>
    <x v="12"/>
    <s v="Markaz Telafar"/>
    <s v="Al Hay Al Askare"/>
    <s v="الحي العسكري"/>
    <n v="36.3920374"/>
    <n v="42.4765978"/>
    <n v="10"/>
    <x v="394"/>
    <x v="27"/>
  </r>
  <r>
    <n v="2708006"/>
    <n v="2708006107"/>
    <n v="18305"/>
    <d v="2021-09-28T07:14:43"/>
    <n v="123"/>
    <x v="3"/>
    <x v="12"/>
    <s v="Markaz Telafar"/>
    <s v="Hay Al Muthana"/>
    <s v="حي المثنى"/>
    <n v="36.380954000000003"/>
    <n v="42.454282999999997"/>
    <n v="11"/>
    <x v="395"/>
    <x v="26"/>
  </r>
  <r>
    <n v="2708019"/>
    <n v="2708019107"/>
    <n v="22924"/>
    <d v="2021-08-28T10:31:54"/>
    <n v="123"/>
    <x v="3"/>
    <x v="12"/>
    <s v="Markaz Telafar"/>
    <s v="Al karab Al kabeer Village"/>
    <s v="قرية الخراب الكبير"/>
    <n v="36.410913999999998"/>
    <n v="42.542980999999997"/>
    <n v="5"/>
    <x v="394"/>
    <x v="27"/>
  </r>
  <r>
    <n v="2708033"/>
    <n v="2708033107"/>
    <n v="18303"/>
    <d v="2021-09-03T22:17:26"/>
    <n v="123"/>
    <x v="3"/>
    <x v="12"/>
    <s v="Markaz Telafar"/>
    <s v="Hay Al Salam"/>
    <s v="حي السلام"/>
    <n v="36.389158999999999"/>
    <n v="42.462820999999998"/>
    <n v="13"/>
    <x v="390"/>
    <x v="26"/>
  </r>
  <r>
    <n v="2708129"/>
    <n v="2708129107"/>
    <n v="18006"/>
    <d v="2021-09-11T14:42:51"/>
    <n v="123"/>
    <x v="3"/>
    <x v="12"/>
    <s v="Markaz Telafar"/>
    <s v="Hay Al Nasir"/>
    <s v="حي النصر"/>
    <n v="36.371630000000003"/>
    <n v="42.459803600000001"/>
    <n v="7"/>
    <x v="396"/>
    <x v="26"/>
  </r>
  <r>
    <n v="2708139"/>
    <n v="2708139107"/>
    <n v="33277"/>
    <d v="2021-09-28T07:14:31"/>
    <n v="123"/>
    <x v="3"/>
    <x v="12"/>
    <s v="Markaz Telafar"/>
    <s v="Hay Al Uroba al thanya"/>
    <s v="حي العروبة الثانية"/>
    <n v="36.379800000000003"/>
    <n v="42.463825200000002"/>
    <n v="15"/>
    <x v="395"/>
    <x v="26"/>
  </r>
  <r>
    <n v="2708154"/>
    <n v="2708154107"/>
    <n v="33345"/>
    <d v="2021-08-28T10:32:07"/>
    <n v="123"/>
    <x v="3"/>
    <x v="12"/>
    <s v="Markaz Telafar"/>
    <s v="Mohamed saeed Bashar Vilage"/>
    <s v="قرية محمد سعيد بشار"/>
    <n v="36.396619999999999"/>
    <n v="42.514042699999997"/>
    <n v="5"/>
    <x v="394"/>
    <x v="27"/>
  </r>
  <r>
    <n v="2708176"/>
    <n v="2708176107"/>
    <n v="33472"/>
    <d v="2021-09-25T21:10:53"/>
    <n v="123"/>
    <x v="3"/>
    <x v="12"/>
    <s v="Ayadiya"/>
    <s v="Qasabat Ayadiya"/>
    <s v="قصبة العياضية"/>
    <n v="36.485300000000002"/>
    <n v="42.422117739400001"/>
    <n v="31"/>
    <x v="392"/>
    <x v="26"/>
  </r>
  <r>
    <n v="1303012"/>
    <n v="130301214"/>
    <n v="3613"/>
    <d v="2021-09-28T00:00:00"/>
    <n v="123"/>
    <x v="6"/>
    <x v="22"/>
    <s v="Markaz Dokan"/>
    <s v="Qamchugha"/>
    <s v="قمجوغة"/>
    <n v="35.9077476"/>
    <n v="44.979655299999997"/>
    <n v="3"/>
    <x v="395"/>
    <x v="26"/>
  </r>
  <r>
    <n v="1309001"/>
    <n v="130900114"/>
    <n v="4320"/>
    <d v="2021-09-28T00:00:00"/>
    <n v="123"/>
    <x v="6"/>
    <x v="26"/>
    <s v="Markaz Sharbazher"/>
    <s v="Chwarta"/>
    <s v="جوارتا"/>
    <n v="35.715917699999999"/>
    <n v="45.574336199999998"/>
    <n v="4"/>
    <x v="395"/>
    <x v="26"/>
  </r>
  <r>
    <n v="1310036"/>
    <n v="131003614"/>
    <n v="21036"/>
    <d v="2021-09-28T00:00:00"/>
    <n v="123"/>
    <x v="6"/>
    <x v="27"/>
    <s v="Markaz Sulaymaniya"/>
    <s v="Farmanbaran"/>
    <s v="فرمانبران"/>
    <n v="35.5897164"/>
    <n v="45.405379500000002"/>
    <n v="4"/>
    <x v="395"/>
    <x v="26"/>
  </r>
  <r>
    <n v="1310045"/>
    <n v="131004514"/>
    <n v="23718"/>
    <d v="2021-09-28T00:00:00"/>
    <n v="123"/>
    <x v="6"/>
    <x v="27"/>
    <s v="Markaz Sulaymaniya"/>
    <s v="Haware Shar"/>
    <s v="هوارى شار"/>
    <n v="35.6151658"/>
    <n v="45.414519599999998"/>
    <n v="4"/>
    <x v="395"/>
    <x v="26"/>
  </r>
  <r>
    <n v="1310046"/>
    <n v="131004614"/>
    <n v="23870"/>
    <d v="2021-09-28T00:00:00"/>
    <n v="123"/>
    <x v="6"/>
    <x v="27"/>
    <s v="Markaz Sulaymaniya"/>
    <s v="Hawari Taza"/>
    <s v="هوارى تازة"/>
    <n v="35.579491400000002"/>
    <n v="45.448945999999999"/>
    <n v="4"/>
    <x v="395"/>
    <x v="26"/>
  </r>
  <r>
    <n v="1310067"/>
    <n v="131006714"/>
    <n v="23720"/>
    <d v="2021-09-28T00:00:00"/>
    <n v="123"/>
    <x v="6"/>
    <x v="27"/>
    <s v="Markaz Sulaymaniya"/>
    <s v="Majeed Bag"/>
    <s v="مجيد بك"/>
    <n v="35.570174999999999"/>
    <n v="45.442580900000003"/>
    <n v="4"/>
    <x v="395"/>
    <x v="26"/>
  </r>
  <r>
    <n v="1310111"/>
    <n v="131011114"/>
    <n v="21029"/>
    <d v="2021-09-28T00:00:00"/>
    <n v="123"/>
    <x v="6"/>
    <x v="27"/>
    <s v="Markaz Sulaymaniya"/>
    <s v="Toy malik"/>
    <s v="توملك"/>
    <n v="35.570284000000001"/>
    <n v="45.452570700000003"/>
    <n v="3"/>
    <x v="395"/>
    <x v="26"/>
  </r>
  <r>
    <n v="1310154"/>
    <n v="131015414"/>
    <n v="31960"/>
    <d v="2021-09-28T00:00:00"/>
    <n v="123"/>
    <x v="6"/>
    <x v="27"/>
    <s v="Markaz Sulaymaniya"/>
    <s v="Soreen 120"/>
    <s v="سورين 120"/>
    <n v="35.580537800000002"/>
    <n v="45.429789100000001"/>
    <n v="6"/>
    <x v="395"/>
    <x v="26"/>
  </r>
  <r>
    <n v="1310207"/>
    <n v="131020714"/>
    <n v="21033"/>
    <d v="2021-09-28T00:00:00"/>
    <n v="123"/>
    <x v="6"/>
    <x v="27"/>
    <s v="Markaz Sulaymaniya"/>
    <s v="Tavga"/>
    <s v="تافكا"/>
    <n v="35.598323100000002"/>
    <n v="45.3944926"/>
    <n v="4"/>
    <x v="395"/>
    <x v="26"/>
  </r>
  <r>
    <n v="3502012"/>
    <n v="350201214"/>
    <n v="33800"/>
    <d v="2021-09-18T00:00:00"/>
    <n v="123"/>
    <x v="13"/>
    <x v="50"/>
    <s v="Al-Nasr"/>
    <s v="Al-Mustshfah"/>
    <s v="حي المستشفى"/>
    <n v="31.541273"/>
    <n v="46.125217999999997"/>
    <n v="2"/>
    <x v="397"/>
    <x v="26"/>
  </r>
  <r>
    <n v="3502012"/>
    <n v="350201214"/>
    <n v="33800"/>
    <d v="2021-09-18T00:00:00"/>
    <n v="123"/>
    <x v="13"/>
    <x v="50"/>
    <s v="Al-Nasr"/>
    <s v="Al-Mustshfah"/>
    <s v="حي المستشفى"/>
    <n v="31.541273"/>
    <n v="46.125217999999997"/>
    <n v="3"/>
    <x v="397"/>
    <x v="26"/>
  </r>
  <r>
    <n v="3502015"/>
    <n v="350201514"/>
    <n v="33803"/>
    <d v="2021-09-18T00:00:00"/>
    <n v="123"/>
    <x v="13"/>
    <x v="50"/>
    <s v="Al-Nasr"/>
    <s v="Al Amam Al Ridhah"/>
    <s v="الامام الرضا"/>
    <n v="31.543367"/>
    <n v="46.119889000000001"/>
    <n v="2"/>
    <x v="397"/>
    <x v="26"/>
  </r>
  <r>
    <n v="3502015"/>
    <n v="350201514"/>
    <n v="33803"/>
    <d v="2021-09-18T00:00:00"/>
    <n v="123"/>
    <x v="13"/>
    <x v="50"/>
    <s v="Al-Nasr"/>
    <s v="Al Amam Al Ridhah"/>
    <s v="الامام الرضا"/>
    <n v="31.543367"/>
    <n v="46.119889000000001"/>
    <n v="2"/>
    <x v="397"/>
    <x v="26"/>
  </r>
  <r>
    <n v="3502016"/>
    <n v="350201614"/>
    <n v="34162"/>
    <d v="2021-09-18T00:00:00"/>
    <n v="123"/>
    <x v="13"/>
    <x v="50"/>
    <s v="Markaz Al-Rifa'i"/>
    <s v="Al Tifige"/>
    <s v="التيفيج"/>
    <n v="31.735530000000001"/>
    <n v="46.112045999999999"/>
    <n v="4"/>
    <x v="397"/>
    <x v="26"/>
  </r>
  <r>
    <n v="3502016"/>
    <n v="350201614"/>
    <n v="34162"/>
    <d v="2021-09-18T00:00:00"/>
    <n v="123"/>
    <x v="13"/>
    <x v="50"/>
    <s v="Markaz Al-Rifa'i"/>
    <s v="Al Tifige"/>
    <s v="التيفيج"/>
    <n v="31.735530000000001"/>
    <n v="46.112045999999999"/>
    <n v="3"/>
    <x v="397"/>
    <x v="26"/>
  </r>
  <r>
    <n v="3502016"/>
    <n v="350201614"/>
    <n v="34162"/>
    <d v="2021-09-18T00:00:00"/>
    <n v="123"/>
    <x v="13"/>
    <x v="50"/>
    <s v="Markaz Al-Rifa'i"/>
    <s v="Al Tifige"/>
    <s v="التيفيج"/>
    <n v="31.735530000000001"/>
    <n v="46.112045999999999"/>
    <n v="7"/>
    <x v="397"/>
    <x v="26"/>
  </r>
  <r>
    <n v="3502016"/>
    <n v="350201614"/>
    <n v="34162"/>
    <d v="2021-09-18T00:00:00"/>
    <n v="123"/>
    <x v="13"/>
    <x v="50"/>
    <s v="Markaz Al-Rifa'i"/>
    <s v="Al Tifige"/>
    <s v="التيفيج"/>
    <n v="31.735530000000001"/>
    <n v="46.112045999999999"/>
    <n v="3"/>
    <x v="397"/>
    <x v="26"/>
  </r>
  <r>
    <n v="3502018"/>
    <n v="350201814"/>
    <n v="10289"/>
    <d v="2021-09-09T00:00:00"/>
    <n v="123"/>
    <x v="13"/>
    <x v="50"/>
    <s v="Markaz Al-Rifa'i"/>
    <s v="Hay Al Ameer"/>
    <s v="حي الامير "/>
    <n v="31.715143000000001"/>
    <n v="46.098461"/>
    <n v="3"/>
    <x v="398"/>
    <x v="26"/>
  </r>
  <r>
    <n v="3502018"/>
    <n v="350201814"/>
    <n v="10289"/>
    <d v="2021-09-09T00:00:00"/>
    <n v="123"/>
    <x v="13"/>
    <x v="50"/>
    <s v="Markaz Al-Rifa'i"/>
    <s v="Hay Al Ameer"/>
    <s v="حي الامير "/>
    <n v="31.715143000000001"/>
    <n v="46.098461"/>
    <n v="2"/>
    <x v="398"/>
    <x v="26"/>
  </r>
  <r>
    <n v="3502018"/>
    <n v="350201814"/>
    <n v="10289"/>
    <d v="2021-09-09T00:00:00"/>
    <n v="123"/>
    <x v="13"/>
    <x v="50"/>
    <s v="Markaz Al-Rifa'i"/>
    <s v="Hay Al Ameer"/>
    <s v="حي الامير "/>
    <n v="31.715143000000001"/>
    <n v="46.098461"/>
    <n v="3"/>
    <x v="398"/>
    <x v="26"/>
  </r>
  <r>
    <n v="3502003"/>
    <n v="350200314"/>
    <n v="24722"/>
    <d v="2021-09-18T00:00:00"/>
    <n v="123"/>
    <x v="13"/>
    <x v="50"/>
    <s v="Markaz Al-Rifa'i"/>
    <s v="Hay Al Hussien"/>
    <s v="حي الحسين"/>
    <n v="31.711529196499999"/>
    <n v="46.124556874"/>
    <n v="4"/>
    <x v="397"/>
    <x v="26"/>
  </r>
  <r>
    <n v="3502003"/>
    <n v="350200314"/>
    <n v="24722"/>
    <d v="2021-09-18T00:00:00"/>
    <n v="123"/>
    <x v="13"/>
    <x v="50"/>
    <s v="Markaz Al-Rifa'i"/>
    <s v="Hay Al Hussien"/>
    <s v="حي الحسين"/>
    <n v="31.711529196499999"/>
    <n v="46.124556874"/>
    <n v="5"/>
    <x v="397"/>
    <x v="26"/>
  </r>
  <r>
    <n v="3502007"/>
    <n v="350200714"/>
    <n v="33795"/>
    <d v="2021-09-18T00:00:00"/>
    <n v="123"/>
    <x v="13"/>
    <x v="50"/>
    <s v="Markaz Al-Rifa'i"/>
    <s v="Al-Omal"/>
    <s v="حي العمال"/>
    <n v="31.728400000000001"/>
    <n v="46.110399999999998"/>
    <n v="4"/>
    <x v="397"/>
    <x v="26"/>
  </r>
  <r>
    <n v="3503015"/>
    <n v="350301514"/>
    <n v="33805"/>
    <d v="2021-08-30T00:00:00"/>
    <n v="123"/>
    <x v="13"/>
    <x v="63"/>
    <s v="Markaz Al-Gharraf"/>
    <s v="Hay Al-Shouhdaa"/>
    <s v="حي الشهداء"/>
    <n v="31.295843999999999"/>
    <n v="46.233044999999997"/>
    <n v="1"/>
    <x v="399"/>
    <x v="27"/>
  </r>
  <r>
    <n v="3503015"/>
    <n v="350301514"/>
    <n v="33805"/>
    <d v="2021-08-30T00:00:00"/>
    <n v="123"/>
    <x v="13"/>
    <x v="63"/>
    <s v="Markaz Al-Gharraf"/>
    <s v="Hay Al-Shouhdaa"/>
    <s v="حي الشهداء"/>
    <n v="31.295843999999999"/>
    <n v="46.233044999999997"/>
    <n v="1"/>
    <x v="399"/>
    <x v="27"/>
  </r>
  <r>
    <n v="3503006"/>
    <n v="350300614"/>
    <n v="21209"/>
    <d v="2021-08-30T00:00:00"/>
    <n v="123"/>
    <x v="13"/>
    <x v="63"/>
    <s v="Markaz Al-Shatra"/>
    <s v="Al Shomali"/>
    <s v="الشوملي"/>
    <n v="31.415689718399999"/>
    <n v="46.163976839100002"/>
    <n v="1"/>
    <x v="399"/>
    <x v="27"/>
  </r>
  <r>
    <n v="3503006"/>
    <n v="350300614"/>
    <n v="21209"/>
    <d v="2021-08-30T00:00:00"/>
    <n v="123"/>
    <x v="13"/>
    <x v="63"/>
    <s v="Markaz Al-Shatra"/>
    <s v="Al Shomali"/>
    <s v="الشوملي"/>
    <n v="31.415689718399999"/>
    <n v="46.163976839100002"/>
    <n v="1"/>
    <x v="399"/>
    <x v="27"/>
  </r>
  <r>
    <n v="3503008"/>
    <n v="350300814"/>
    <n v="9848"/>
    <d v="2021-08-30T00:00:00"/>
    <n v="123"/>
    <x v="13"/>
    <x v="63"/>
    <s v="Markaz Al-Shatra"/>
    <s v="Al-fatahiyah"/>
    <s v="حي الفتاحية"/>
    <n v="31.415756054100001"/>
    <n v="46.172971067500001"/>
    <n v="1"/>
    <x v="399"/>
    <x v="27"/>
  </r>
  <r>
    <n v="3503009"/>
    <n v="350300914"/>
    <n v="9822"/>
    <d v="2021-08-30T00:00:00"/>
    <n v="123"/>
    <x v="13"/>
    <x v="63"/>
    <s v="Markaz Al-Shatra"/>
    <s v="Al-hawi"/>
    <s v="حي الحاوي"/>
    <n v="31.403907212699998"/>
    <n v="46.175491096099996"/>
    <n v="1"/>
    <x v="399"/>
    <x v="27"/>
  </r>
  <r>
    <n v="3503009"/>
    <n v="350300914"/>
    <n v="9822"/>
    <d v="2021-08-30T00:00:00"/>
    <n v="123"/>
    <x v="13"/>
    <x v="63"/>
    <s v="Markaz Al-Shatra"/>
    <s v="Al-hawi"/>
    <s v="حي الحاوي"/>
    <n v="31.403907212699998"/>
    <n v="46.175491096099996"/>
    <n v="1"/>
    <x v="399"/>
    <x v="27"/>
  </r>
  <r>
    <n v="3503012"/>
    <n v="350301214"/>
    <n v="10286"/>
    <d v="2021-08-30T00:00:00"/>
    <n v="123"/>
    <x v="13"/>
    <x v="63"/>
    <s v="Markaz Al-Shatra"/>
    <s v="Hay al Zahraa"/>
    <s v="حي الزهراء"/>
    <n v="31.400419743299999"/>
    <n v="46.1806881535"/>
    <n v="1"/>
    <x v="399"/>
    <x v="27"/>
  </r>
  <r>
    <n v="3503012"/>
    <n v="350301214"/>
    <n v="10286"/>
    <d v="2021-08-30T00:00:00"/>
    <n v="123"/>
    <x v="13"/>
    <x v="63"/>
    <s v="Markaz Al-Shatra"/>
    <s v="Hay al Zahraa"/>
    <s v="حي الزهراء"/>
    <n v="31.400419743299999"/>
    <n v="46.1806881535"/>
    <n v="1"/>
    <x v="399"/>
    <x v="27"/>
  </r>
  <r>
    <n v="3504050"/>
    <n v="350405014"/>
    <n v="25760"/>
    <d v="2021-09-07T00:00:00"/>
    <n v="123"/>
    <x v="13"/>
    <x v="51"/>
    <s v="Markaz Al-Nassriya"/>
    <s v="The Abu Athm"/>
    <s v="منطقة ال ابو عظم"/>
    <n v="30.981975211000002"/>
    <n v="46.3081693265"/>
    <n v="5"/>
    <x v="391"/>
    <x v="26"/>
  </r>
  <r>
    <n v="3504051"/>
    <n v="350405114"/>
    <n v="23685"/>
    <d v="2021-09-22T00:00:00"/>
    <n v="123"/>
    <x v="13"/>
    <x v="51"/>
    <s v="Markaz Al-Nassriya"/>
    <s v="Um Al Dood"/>
    <s v="ام الدود"/>
    <n v="31.087265559999999"/>
    <n v="46.241235476500002"/>
    <n v="6"/>
    <x v="400"/>
    <x v="26"/>
  </r>
  <r>
    <n v="3504051"/>
    <n v="350405114"/>
    <n v="23685"/>
    <d v="2021-09-22T00:00:00"/>
    <n v="123"/>
    <x v="13"/>
    <x v="51"/>
    <s v="Markaz Al-Nassriya"/>
    <s v="Um Al Dood"/>
    <s v="ام الدود"/>
    <n v="31.087265559999999"/>
    <n v="46.241235476500002"/>
    <n v="4"/>
    <x v="400"/>
    <x v="26"/>
  </r>
  <r>
    <n v="3504051"/>
    <n v="350405114"/>
    <n v="23685"/>
    <d v="2021-09-22T00:00:00"/>
    <n v="123"/>
    <x v="13"/>
    <x v="51"/>
    <s v="Markaz Al-Nassriya"/>
    <s v="Um Al Dood"/>
    <s v="ام الدود"/>
    <n v="31.087265559999999"/>
    <n v="46.241235476500002"/>
    <n v="3"/>
    <x v="400"/>
    <x v="26"/>
  </r>
  <r>
    <n v="3504051"/>
    <n v="350405114"/>
    <n v="23685"/>
    <d v="2021-09-22T00:00:00"/>
    <n v="123"/>
    <x v="13"/>
    <x v="51"/>
    <s v="Markaz Al-Nassriya"/>
    <s v="Um Al Dood"/>
    <s v="ام الدود"/>
    <n v="31.087265559999999"/>
    <n v="46.241235476500002"/>
    <n v="3"/>
    <x v="400"/>
    <x v="26"/>
  </r>
  <r>
    <n v="3504052"/>
    <n v="350405214"/>
    <n v="9113"/>
    <d v="2021-09-02T00:00:00"/>
    <n v="123"/>
    <x v="13"/>
    <x v="51"/>
    <s v="Markaz Al-Nassriya"/>
    <s v="Ur"/>
    <s v="حي اور"/>
    <n v="31.060153968000002"/>
    <n v="46.243325555299997"/>
    <n v="3"/>
    <x v="401"/>
    <x v="26"/>
  </r>
  <r>
    <n v="3504052"/>
    <n v="350405214"/>
    <n v="9113"/>
    <d v="2021-09-02T00:00:00"/>
    <n v="123"/>
    <x v="13"/>
    <x v="51"/>
    <s v="Markaz Al-Nassriya"/>
    <s v="Ur"/>
    <s v="حي اور"/>
    <n v="31.060153968000002"/>
    <n v="46.243325555299997"/>
    <n v="2"/>
    <x v="401"/>
    <x v="26"/>
  </r>
  <r>
    <n v="3504054"/>
    <n v="350405414"/>
    <n v="9427"/>
    <d v="2021-09-18T00:00:00"/>
    <n v="123"/>
    <x v="13"/>
    <x v="51"/>
    <s v="Markaz Al-Nassriya"/>
    <s v="Hay AL-Mansouria"/>
    <s v="المنصورية "/>
    <n v="31.030441920000001"/>
    <n v="46.215599115800003"/>
    <n v="50"/>
    <x v="397"/>
    <x v="26"/>
  </r>
  <r>
    <n v="3504054"/>
    <n v="350405414"/>
    <n v="9427"/>
    <d v="2021-09-18T00:00:00"/>
    <n v="123"/>
    <x v="13"/>
    <x v="51"/>
    <s v="Markaz Al-Nassriya"/>
    <s v="Hay AL-Mansouria"/>
    <s v="المنصورية "/>
    <n v="31.030441920000001"/>
    <n v="46.215599115800003"/>
    <n v="25"/>
    <x v="397"/>
    <x v="26"/>
  </r>
  <r>
    <n v="3504054"/>
    <n v="350405414"/>
    <n v="9427"/>
    <d v="2021-09-18T00:00:00"/>
    <n v="123"/>
    <x v="13"/>
    <x v="51"/>
    <s v="Markaz Al-Nassriya"/>
    <s v="Hay AL-Mansouria"/>
    <s v="المنصورية "/>
    <n v="31.030441920000001"/>
    <n v="46.215599115800003"/>
    <n v="15"/>
    <x v="397"/>
    <x v="26"/>
  </r>
  <r>
    <n v="3504054"/>
    <n v="350405414"/>
    <n v="9427"/>
    <d v="2021-09-18T00:00:00"/>
    <n v="123"/>
    <x v="13"/>
    <x v="51"/>
    <s v="Markaz Al-Nassriya"/>
    <s v="Hay AL-Mansouria"/>
    <s v="المنصورية "/>
    <n v="31.030441920000001"/>
    <n v="46.215599115800003"/>
    <n v="40"/>
    <x v="397"/>
    <x v="26"/>
  </r>
  <r>
    <n v="3504054"/>
    <n v="350405414"/>
    <n v="9427"/>
    <d v="2021-09-18T00:00:00"/>
    <n v="123"/>
    <x v="13"/>
    <x v="51"/>
    <s v="Markaz Al-Nassriya"/>
    <s v="Hay AL-Mansouria"/>
    <s v="المنصورية "/>
    <n v="31.030441920000001"/>
    <n v="46.215599115800003"/>
    <n v="5"/>
    <x v="397"/>
    <x v="26"/>
  </r>
  <r>
    <n v="3504001"/>
    <n v="350400114"/>
    <n v="24494"/>
    <d v="2021-09-22T00:00:00"/>
    <n v="123"/>
    <x v="13"/>
    <x v="51"/>
    <s v="Markaz Al-Nassriya"/>
    <s v="Al Aker"/>
    <s v="العكر"/>
    <n v="31.027710880499999"/>
    <n v="46.218214741200001"/>
    <n v="10"/>
    <x v="400"/>
    <x v="26"/>
  </r>
  <r>
    <n v="3504001"/>
    <n v="350400114"/>
    <n v="24494"/>
    <d v="2021-09-22T00:00:00"/>
    <n v="123"/>
    <x v="13"/>
    <x v="51"/>
    <s v="Markaz Al-Nassriya"/>
    <s v="Al Aker"/>
    <s v="العكر"/>
    <n v="31.027710880499999"/>
    <n v="46.218214741200001"/>
    <n v="20"/>
    <x v="400"/>
    <x v="26"/>
  </r>
  <r>
    <n v="3504001"/>
    <n v="350400114"/>
    <n v="24494"/>
    <d v="2021-09-22T00:00:00"/>
    <n v="123"/>
    <x v="13"/>
    <x v="51"/>
    <s v="Markaz Al-Nassriya"/>
    <s v="Al Aker"/>
    <s v="العكر"/>
    <n v="31.027710880499999"/>
    <n v="46.218214741200001"/>
    <n v="15"/>
    <x v="400"/>
    <x v="26"/>
  </r>
  <r>
    <n v="3504002"/>
    <n v="350400214"/>
    <n v="25529"/>
    <d v="2021-09-18T00:00:00"/>
    <n v="123"/>
    <x v="13"/>
    <x v="51"/>
    <s v="Markaz Al-Nassriya"/>
    <s v="Al Aoeh"/>
    <s v="قرية العوية"/>
    <n v="31.033167288000001"/>
    <n v="46.273891712999998"/>
    <n v="5"/>
    <x v="397"/>
    <x v="26"/>
  </r>
  <r>
    <n v="3504002"/>
    <n v="350400214"/>
    <n v="25529"/>
    <d v="2021-09-18T00:00:00"/>
    <n v="123"/>
    <x v="13"/>
    <x v="51"/>
    <s v="Markaz Al-Nassriya"/>
    <s v="Al Aoeh"/>
    <s v="قرية العوية"/>
    <n v="31.033167288000001"/>
    <n v="46.273891712999998"/>
    <n v="4"/>
    <x v="397"/>
    <x v="26"/>
  </r>
  <r>
    <n v="3504003"/>
    <n v="350400314"/>
    <n v="24415"/>
    <d v="2021-09-04T00:00:00"/>
    <n v="123"/>
    <x v="13"/>
    <x v="51"/>
    <s v="Markaz Al-Nassriya"/>
    <s v="Al Asrriyah Village"/>
    <s v="القرية العصرية"/>
    <n v="31.122673117800002"/>
    <n v="46.234062045100004"/>
    <n v="1"/>
    <x v="402"/>
    <x v="26"/>
  </r>
  <r>
    <n v="3504006"/>
    <n v="350400614"/>
    <n v="9728"/>
    <d v="2021-09-22T00:00:00"/>
    <n v="123"/>
    <x v="13"/>
    <x v="51"/>
    <s v="Markaz Al-Nassriya"/>
    <s v="Al Dhubat"/>
    <s v="حي الضباط"/>
    <n v="31.038316374200001"/>
    <n v="46.253982172199997"/>
    <n v="5"/>
    <x v="400"/>
    <x v="26"/>
  </r>
  <r>
    <n v="3504007"/>
    <n v="350400714"/>
    <n v="25525"/>
    <d v="2021-09-20T00:00:00"/>
    <n v="123"/>
    <x v="13"/>
    <x v="51"/>
    <s v="Markaz Al-Nassriya"/>
    <s v="Al Emarat"/>
    <s v="العمارات"/>
    <n v="31.027024004299999"/>
    <n v="46.241676675500003"/>
    <n v="10"/>
    <x v="403"/>
    <x v="26"/>
  </r>
  <r>
    <n v="3504007"/>
    <n v="350400714"/>
    <n v="25525"/>
    <d v="2021-09-20T00:00:00"/>
    <n v="123"/>
    <x v="13"/>
    <x v="51"/>
    <s v="Markaz Al-Nassriya"/>
    <s v="Al Emarat"/>
    <s v="العمارات"/>
    <n v="31.027024004299999"/>
    <n v="46.241676675500003"/>
    <n v="12"/>
    <x v="403"/>
    <x v="26"/>
  </r>
  <r>
    <n v="3504007"/>
    <n v="350400714"/>
    <n v="25525"/>
    <d v="2021-09-20T00:00:00"/>
    <n v="123"/>
    <x v="13"/>
    <x v="51"/>
    <s v="Markaz Al-Nassriya"/>
    <s v="Al Emarat"/>
    <s v="العمارات"/>
    <n v="31.027024004299999"/>
    <n v="46.241676675500003"/>
    <n v="14"/>
    <x v="403"/>
    <x v="26"/>
  </r>
  <r>
    <n v="3504007"/>
    <n v="350400714"/>
    <n v="25525"/>
    <d v="2021-09-20T00:00:00"/>
    <n v="123"/>
    <x v="13"/>
    <x v="51"/>
    <s v="Markaz Al-Nassriya"/>
    <s v="Al Emarat"/>
    <s v="العمارات"/>
    <n v="31.027024004299999"/>
    <n v="46.241676675500003"/>
    <n v="4"/>
    <x v="403"/>
    <x v="26"/>
  </r>
  <r>
    <n v="3504010"/>
    <n v="350401014"/>
    <n v="24740"/>
    <d v="2021-09-07T00:00:00"/>
    <n v="123"/>
    <x v="13"/>
    <x v="51"/>
    <s v="Markaz Al-Nassriya"/>
    <s v="Al Iskan"/>
    <s v="الاسكان"/>
    <n v="31.038505004899999"/>
    <n v="46.242960423"/>
    <n v="3"/>
    <x v="391"/>
    <x v="26"/>
  </r>
  <r>
    <n v="3504011"/>
    <n v="350401114"/>
    <n v="10260"/>
    <d v="2021-09-18T00:00:00"/>
    <n v="123"/>
    <x v="13"/>
    <x v="51"/>
    <s v="Markaz Al-Nassriya"/>
    <s v="Al Iskan Al Sinaie"/>
    <s v="الاسكان الصناعي"/>
    <n v="31.0134574836"/>
    <n v="46.282408152000002"/>
    <n v="10"/>
    <x v="397"/>
    <x v="26"/>
  </r>
  <r>
    <n v="3504011"/>
    <n v="350401114"/>
    <n v="10260"/>
    <d v="2021-09-18T00:00:00"/>
    <n v="123"/>
    <x v="13"/>
    <x v="51"/>
    <s v="Markaz Al-Nassriya"/>
    <s v="Al Iskan Al Sinaie"/>
    <s v="الاسكان الصناعي"/>
    <n v="31.0134574836"/>
    <n v="46.282408152000002"/>
    <n v="10"/>
    <x v="397"/>
    <x v="26"/>
  </r>
  <r>
    <n v="3504011"/>
    <n v="350401114"/>
    <n v="10260"/>
    <d v="2021-09-18T00:00:00"/>
    <n v="123"/>
    <x v="13"/>
    <x v="51"/>
    <s v="Markaz Al-Nassriya"/>
    <s v="Al Iskan Al Sinaie"/>
    <s v="الاسكان الصناعي"/>
    <n v="31.0134574836"/>
    <n v="46.282408152000002"/>
    <n v="20"/>
    <x v="397"/>
    <x v="26"/>
  </r>
  <r>
    <n v="3504011"/>
    <n v="350401114"/>
    <n v="10260"/>
    <d v="2021-09-18T00:00:00"/>
    <n v="123"/>
    <x v="13"/>
    <x v="51"/>
    <s v="Markaz Al-Nassriya"/>
    <s v="Al Iskan Al Sinaie"/>
    <s v="الاسكان الصناعي"/>
    <n v="31.0134574836"/>
    <n v="46.282408152000002"/>
    <n v="10"/>
    <x v="397"/>
    <x v="26"/>
  </r>
  <r>
    <n v="3504011"/>
    <n v="350401114"/>
    <n v="10260"/>
    <d v="2021-09-18T00:00:00"/>
    <n v="123"/>
    <x v="13"/>
    <x v="51"/>
    <s v="Markaz Al-Nassriya"/>
    <s v="Al Iskan Al Sinaie"/>
    <s v="الاسكان الصناعي"/>
    <n v="31.0134574836"/>
    <n v="46.282408152000002"/>
    <n v="250"/>
    <x v="397"/>
    <x v="26"/>
  </r>
  <r>
    <n v="3504011"/>
    <n v="350401114"/>
    <n v="10260"/>
    <d v="2021-09-18T00:00:00"/>
    <n v="123"/>
    <x v="13"/>
    <x v="51"/>
    <s v="Markaz Al-Nassriya"/>
    <s v="Al Iskan Al Sinaie"/>
    <s v="الاسكان الصناعي"/>
    <n v="31.0134574836"/>
    <n v="46.282408152000002"/>
    <n v="150"/>
    <x v="397"/>
    <x v="26"/>
  </r>
  <r>
    <n v="3504011"/>
    <n v="350401114"/>
    <n v="10260"/>
    <d v="2021-09-18T00:00:00"/>
    <n v="123"/>
    <x v="13"/>
    <x v="51"/>
    <s v="Markaz Al-Nassriya"/>
    <s v="Al Iskan Al Sinaie"/>
    <s v="الاسكان الصناعي"/>
    <n v="31.0134574836"/>
    <n v="46.282408152000002"/>
    <n v="200"/>
    <x v="397"/>
    <x v="26"/>
  </r>
  <r>
    <n v="3504012"/>
    <n v="350401214"/>
    <n v="24540"/>
    <d v="2021-09-02T00:00:00"/>
    <n v="123"/>
    <x v="13"/>
    <x v="51"/>
    <s v="Markaz Al-Nassriya"/>
    <s v="Al Mahaliyah"/>
    <s v="المحليه"/>
    <n v="31.052442887600002"/>
    <n v="46.236798131699999"/>
    <n v="1"/>
    <x v="401"/>
    <x v="26"/>
  </r>
  <r>
    <n v="3504012"/>
    <n v="350401214"/>
    <n v="24540"/>
    <d v="2021-09-02T00:00:00"/>
    <n v="123"/>
    <x v="13"/>
    <x v="51"/>
    <s v="Markaz Al-Nassriya"/>
    <s v="Al Mahaliyah"/>
    <s v="المحليه"/>
    <n v="31.052442887600002"/>
    <n v="46.236798131699999"/>
    <n v="3"/>
    <x v="401"/>
    <x v="26"/>
  </r>
  <r>
    <n v="3504012"/>
    <n v="350401214"/>
    <n v="24540"/>
    <d v="2021-09-02T00:00:00"/>
    <n v="123"/>
    <x v="13"/>
    <x v="51"/>
    <s v="Markaz Al-Nassriya"/>
    <s v="Al Mahaliyah"/>
    <s v="المحليه"/>
    <n v="31.052442887600002"/>
    <n v="46.236798131699999"/>
    <n v="2"/>
    <x v="401"/>
    <x v="26"/>
  </r>
  <r>
    <n v="3504014"/>
    <n v="350401414"/>
    <n v="10254"/>
    <d v="2021-09-20T00:00:00"/>
    <n v="123"/>
    <x v="13"/>
    <x v="51"/>
    <s v="Markaz Al-Nassriya"/>
    <s v="Al Sharqiya"/>
    <s v="الشرقيه"/>
    <n v="31.042429802899999"/>
    <n v="46.262052204600003"/>
    <n v="15"/>
    <x v="403"/>
    <x v="26"/>
  </r>
  <r>
    <n v="3504014"/>
    <n v="350401414"/>
    <n v="10254"/>
    <d v="2021-09-20T00:00:00"/>
    <n v="123"/>
    <x v="13"/>
    <x v="51"/>
    <s v="Markaz Al-Nassriya"/>
    <s v="Al Sharqiya"/>
    <s v="الشرقيه"/>
    <n v="31.042429802899999"/>
    <n v="46.262052204600003"/>
    <n v="10"/>
    <x v="403"/>
    <x v="26"/>
  </r>
  <r>
    <n v="3504014"/>
    <n v="350401414"/>
    <n v="10254"/>
    <d v="2021-09-20T00:00:00"/>
    <n v="123"/>
    <x v="13"/>
    <x v="51"/>
    <s v="Markaz Al-Nassriya"/>
    <s v="Al Sharqiya"/>
    <s v="الشرقيه"/>
    <n v="31.042429802899999"/>
    <n v="46.262052204600003"/>
    <n v="5"/>
    <x v="403"/>
    <x v="26"/>
  </r>
  <r>
    <n v="3504015"/>
    <n v="350401514"/>
    <n v="10272"/>
    <d v="2021-09-18T00:00:00"/>
    <n v="123"/>
    <x v="13"/>
    <x v="51"/>
    <s v="Markaz Al-Nassriya"/>
    <s v="Al Shoula"/>
    <s v="الشعلة"/>
    <n v="31.034963944600001"/>
    <n v="46.242300951700003"/>
    <n v="3"/>
    <x v="397"/>
    <x v="26"/>
  </r>
  <r>
    <n v="3504016"/>
    <n v="350401614"/>
    <n v="10281"/>
    <d v="2021-09-09T00:00:00"/>
    <n v="123"/>
    <x v="13"/>
    <x v="51"/>
    <s v="Markaz Al-Nassriya"/>
    <s v="Al Shumokh"/>
    <s v="حي الشموخ"/>
    <n v="31.029471706599999"/>
    <n v="46.244121658399997"/>
    <n v="4"/>
    <x v="398"/>
    <x v="26"/>
  </r>
  <r>
    <n v="3504016"/>
    <n v="350401614"/>
    <n v="10281"/>
    <d v="2021-09-09T00:00:00"/>
    <n v="123"/>
    <x v="13"/>
    <x v="51"/>
    <s v="Markaz Al-Nassriya"/>
    <s v="Al Shumokh"/>
    <s v="حي الشموخ"/>
    <n v="31.029471706599999"/>
    <n v="46.244121658399997"/>
    <n v="4"/>
    <x v="398"/>
    <x v="26"/>
  </r>
  <r>
    <n v="3504016"/>
    <n v="350401614"/>
    <n v="10281"/>
    <d v="2021-09-09T00:00:00"/>
    <n v="123"/>
    <x v="13"/>
    <x v="51"/>
    <s v="Markaz Al-Nassriya"/>
    <s v="Al Shumokh"/>
    <s v="حي الشموخ"/>
    <n v="31.029471706599999"/>
    <n v="46.244121658399997"/>
    <n v="1"/>
    <x v="398"/>
    <x v="26"/>
  </r>
  <r>
    <n v="3504018"/>
    <n v="350401814"/>
    <n v="24741"/>
    <d v="2021-09-04T00:00:00"/>
    <n v="123"/>
    <x v="13"/>
    <x v="51"/>
    <s v="Markaz Al-Nassriya"/>
    <s v="Al-Berid"/>
    <s v="البريد"/>
    <n v="31.0447764918"/>
    <n v="46.249576203399997"/>
    <n v="1"/>
    <x v="402"/>
    <x v="26"/>
  </r>
  <r>
    <n v="3504019"/>
    <n v="350401914"/>
    <n v="9470"/>
    <d v="2021-09-18T00:00:00"/>
    <n v="123"/>
    <x v="13"/>
    <x v="51"/>
    <s v="Markaz Al-Nassriya"/>
    <s v="Al-hay al-askary"/>
    <s v="الحي العسكري "/>
    <n v="31.0569626851"/>
    <n v="46.266143804899997"/>
    <n v="3"/>
    <x v="397"/>
    <x v="26"/>
  </r>
  <r>
    <n v="3504019"/>
    <n v="350401914"/>
    <n v="9470"/>
    <d v="2021-09-18T00:00:00"/>
    <n v="123"/>
    <x v="13"/>
    <x v="51"/>
    <s v="Markaz Al-Nassriya"/>
    <s v="Al-hay al-askary"/>
    <s v="الحي العسكري "/>
    <n v="31.0569626851"/>
    <n v="46.266143804899997"/>
    <n v="4"/>
    <x v="397"/>
    <x v="26"/>
  </r>
  <r>
    <n v="3504019"/>
    <n v="350401914"/>
    <n v="9470"/>
    <d v="2021-09-18T00:00:00"/>
    <n v="123"/>
    <x v="13"/>
    <x v="51"/>
    <s v="Markaz Al-Nassriya"/>
    <s v="Al-hay al-askary"/>
    <s v="الحي العسكري "/>
    <n v="31.0569626851"/>
    <n v="46.266143804899997"/>
    <n v="3"/>
    <x v="397"/>
    <x v="26"/>
  </r>
  <r>
    <n v="3504019"/>
    <n v="350401914"/>
    <n v="9470"/>
    <d v="2021-09-18T00:00:00"/>
    <n v="123"/>
    <x v="13"/>
    <x v="51"/>
    <s v="Markaz Al-Nassriya"/>
    <s v="Al-hay al-askary"/>
    <s v="الحي العسكري "/>
    <n v="31.0569626851"/>
    <n v="46.266143804899997"/>
    <n v="3"/>
    <x v="397"/>
    <x v="26"/>
  </r>
  <r>
    <n v="3504021"/>
    <n v="350402114"/>
    <n v="10335"/>
    <d v="2021-09-20T00:00:00"/>
    <n v="123"/>
    <x v="13"/>
    <x v="51"/>
    <s v="Markaz Al-Nassriya"/>
    <s v="Al-Salhiya"/>
    <s v="حي الصالحية"/>
    <n v="31.0506383486"/>
    <n v="46.269343302599999"/>
    <n v="45"/>
    <x v="403"/>
    <x v="26"/>
  </r>
  <r>
    <n v="3504021"/>
    <n v="350402114"/>
    <n v="10335"/>
    <d v="2021-09-20T00:00:00"/>
    <n v="123"/>
    <x v="13"/>
    <x v="51"/>
    <s v="Markaz Al-Nassriya"/>
    <s v="Al-Salhiya"/>
    <s v="حي الصالحية"/>
    <n v="31.0506383486"/>
    <n v="46.269343302599999"/>
    <n v="35"/>
    <x v="403"/>
    <x v="26"/>
  </r>
  <r>
    <n v="3504021"/>
    <n v="350402114"/>
    <n v="10335"/>
    <d v="2021-09-20T00:00:00"/>
    <n v="123"/>
    <x v="13"/>
    <x v="51"/>
    <s v="Markaz Al-Nassriya"/>
    <s v="Al-Salhiya"/>
    <s v="حي الصالحية"/>
    <n v="31.0506383486"/>
    <n v="46.269343302599999"/>
    <n v="21"/>
    <x v="403"/>
    <x v="26"/>
  </r>
  <r>
    <n v="3504021"/>
    <n v="350402114"/>
    <n v="10335"/>
    <d v="2021-09-20T00:00:00"/>
    <n v="123"/>
    <x v="13"/>
    <x v="51"/>
    <s v="Markaz Al-Nassriya"/>
    <s v="Al-Salhiya"/>
    <s v="حي الصالحية"/>
    <n v="31.0506383486"/>
    <n v="46.269343302599999"/>
    <n v="6"/>
    <x v="403"/>
    <x v="26"/>
  </r>
  <r>
    <n v="3504021"/>
    <n v="350402114"/>
    <n v="10335"/>
    <d v="2021-09-20T00:00:00"/>
    <n v="123"/>
    <x v="13"/>
    <x v="51"/>
    <s v="Markaz Al-Nassriya"/>
    <s v="Al-Salhiya"/>
    <s v="حي الصالحية"/>
    <n v="31.0506383486"/>
    <n v="46.269343302599999"/>
    <n v="5"/>
    <x v="403"/>
    <x v="26"/>
  </r>
  <r>
    <n v="3504021"/>
    <n v="350402114"/>
    <n v="10335"/>
    <d v="2021-09-20T00:00:00"/>
    <n v="123"/>
    <x v="13"/>
    <x v="51"/>
    <s v="Markaz Al-Nassriya"/>
    <s v="Al-Salhiya"/>
    <s v="حي الصالحية"/>
    <n v="31.0506383486"/>
    <n v="46.269343302599999"/>
    <n v="5"/>
    <x v="403"/>
    <x v="26"/>
  </r>
  <r>
    <n v="3504022"/>
    <n v="350402214"/>
    <n v="9576"/>
    <d v="2021-09-02T00:00:00"/>
    <n v="123"/>
    <x v="13"/>
    <x v="51"/>
    <s v="Markaz Al-Nassriya"/>
    <s v="Al-shofah"/>
    <s v="قرية الشوفة"/>
    <n v="31.132791840500001"/>
    <n v="46.2356646856"/>
    <n v="1"/>
    <x v="401"/>
    <x v="26"/>
  </r>
  <r>
    <n v="3504023"/>
    <n v="350402314"/>
    <n v="9448"/>
    <d v="2021-09-09T00:00:00"/>
    <n v="123"/>
    <x v="13"/>
    <x v="51"/>
    <s v="Markaz Al-Nassriya"/>
    <s v="Al-Thawrah"/>
    <s v="الثوره"/>
    <n v="31.027006973399999"/>
    <n v="46.228093038300003"/>
    <n v="20"/>
    <x v="398"/>
    <x v="26"/>
  </r>
  <r>
    <n v="3504023"/>
    <n v="350402314"/>
    <n v="9448"/>
    <d v="2021-09-09T00:00:00"/>
    <n v="123"/>
    <x v="13"/>
    <x v="51"/>
    <s v="Markaz Al-Nassriya"/>
    <s v="Al-Thawrah"/>
    <s v="الثوره"/>
    <n v="31.027006973399999"/>
    <n v="46.228093038300003"/>
    <n v="15"/>
    <x v="398"/>
    <x v="26"/>
  </r>
  <r>
    <n v="3504023"/>
    <n v="350402314"/>
    <n v="9448"/>
    <d v="2021-09-09T00:00:00"/>
    <n v="123"/>
    <x v="13"/>
    <x v="51"/>
    <s v="Markaz Al-Nassriya"/>
    <s v="Al-Thawrah"/>
    <s v="الثوره"/>
    <n v="31.027006973399999"/>
    <n v="46.228093038300003"/>
    <n v="15"/>
    <x v="398"/>
    <x v="26"/>
  </r>
  <r>
    <n v="3504023"/>
    <n v="350402314"/>
    <n v="9448"/>
    <d v="2021-09-09T00:00:00"/>
    <n v="123"/>
    <x v="13"/>
    <x v="51"/>
    <s v="Markaz Al-Nassriya"/>
    <s v="Al-Thawrah"/>
    <s v="الثوره"/>
    <n v="31.027006973399999"/>
    <n v="46.228093038300003"/>
    <n v="24"/>
    <x v="398"/>
    <x v="26"/>
  </r>
  <r>
    <n v="3504024"/>
    <n v="350402414"/>
    <n v="9396"/>
    <d v="2021-09-20T00:00:00"/>
    <n v="123"/>
    <x v="13"/>
    <x v="51"/>
    <s v="Markaz Al-Nassriya"/>
    <s v="Al-zielat"/>
    <s v="الزعيلات"/>
    <n v="31.0154237044"/>
    <n v="46.263441754500001"/>
    <n v="8"/>
    <x v="403"/>
    <x v="26"/>
  </r>
  <r>
    <n v="3504024"/>
    <n v="350402414"/>
    <n v="9396"/>
    <d v="2021-09-20T00:00:00"/>
    <n v="123"/>
    <x v="13"/>
    <x v="51"/>
    <s v="Markaz Al-Nassriya"/>
    <s v="Al-zielat"/>
    <s v="الزعيلات"/>
    <n v="31.0154237044"/>
    <n v="46.263441754500001"/>
    <n v="4"/>
    <x v="403"/>
    <x v="26"/>
  </r>
  <r>
    <n v="3504024"/>
    <n v="350402414"/>
    <n v="9396"/>
    <d v="2021-09-20T00:00:00"/>
    <n v="123"/>
    <x v="13"/>
    <x v="51"/>
    <s v="Markaz Al-Nassriya"/>
    <s v="Al-zielat"/>
    <s v="الزعيلات"/>
    <n v="31.0154237044"/>
    <n v="46.263441754500001"/>
    <n v="6"/>
    <x v="403"/>
    <x v="26"/>
  </r>
  <r>
    <n v="3504025"/>
    <n v="350402514"/>
    <n v="10262"/>
    <d v="2021-09-20T00:00:00"/>
    <n v="123"/>
    <x v="13"/>
    <x v="51"/>
    <s v="Markaz Al-Nassriya"/>
    <s v="Aredo"/>
    <s v="حي اريدو"/>
    <n v="31.074394900600002"/>
    <n v="46.250142994800001"/>
    <n v="35"/>
    <x v="403"/>
    <x v="26"/>
  </r>
  <r>
    <n v="3504025"/>
    <n v="350402514"/>
    <n v="10262"/>
    <d v="2021-09-20T00:00:00"/>
    <n v="123"/>
    <x v="13"/>
    <x v="51"/>
    <s v="Markaz Al-Nassriya"/>
    <s v="Aredo"/>
    <s v="حي اريدو"/>
    <n v="31.074394900600002"/>
    <n v="46.250142994800001"/>
    <n v="30"/>
    <x v="403"/>
    <x v="26"/>
  </r>
  <r>
    <n v="3504025"/>
    <n v="350402514"/>
    <n v="10262"/>
    <d v="2021-09-20T00:00:00"/>
    <n v="123"/>
    <x v="13"/>
    <x v="51"/>
    <s v="Markaz Al-Nassriya"/>
    <s v="Aredo"/>
    <s v="حي اريدو"/>
    <n v="31.074394900600002"/>
    <n v="46.250142994800001"/>
    <n v="10"/>
    <x v="403"/>
    <x v="26"/>
  </r>
  <r>
    <n v="3504025"/>
    <n v="350402514"/>
    <n v="10262"/>
    <d v="2021-09-20T00:00:00"/>
    <n v="123"/>
    <x v="13"/>
    <x v="51"/>
    <s v="Markaz Al-Nassriya"/>
    <s v="Aredo"/>
    <s v="حي اريدو"/>
    <n v="31.074394900600002"/>
    <n v="46.250142994800001"/>
    <n v="10"/>
    <x v="403"/>
    <x v="26"/>
  </r>
  <r>
    <n v="3504025"/>
    <n v="350402514"/>
    <n v="10262"/>
    <d v="2021-09-20T00:00:00"/>
    <n v="123"/>
    <x v="13"/>
    <x v="51"/>
    <s v="Markaz Al-Nassriya"/>
    <s v="Aredo"/>
    <s v="حي اريدو"/>
    <n v="31.074394900600002"/>
    <n v="46.250142994800001"/>
    <n v="10"/>
    <x v="403"/>
    <x v="26"/>
  </r>
  <r>
    <n v="3504026"/>
    <n v="350402614"/>
    <n v="10253"/>
    <d v="2021-09-20T00:00:00"/>
    <n v="123"/>
    <x v="13"/>
    <x v="51"/>
    <s v="Markaz Al-Nassriya"/>
    <s v="Baghdad Street"/>
    <s v="شارع بغداد"/>
    <n v="31.038477412900001"/>
    <n v="46.2356561609"/>
    <n v="15"/>
    <x v="403"/>
    <x v="26"/>
  </r>
  <r>
    <n v="3504026"/>
    <n v="350402614"/>
    <n v="10253"/>
    <d v="2021-09-20T00:00:00"/>
    <n v="123"/>
    <x v="13"/>
    <x v="51"/>
    <s v="Markaz Al-Nassriya"/>
    <s v="Baghdad Street"/>
    <s v="شارع بغداد"/>
    <n v="31.038477412900001"/>
    <n v="46.2356561609"/>
    <n v="10"/>
    <x v="403"/>
    <x v="26"/>
  </r>
  <r>
    <n v="3504026"/>
    <n v="350402614"/>
    <n v="10253"/>
    <d v="2021-09-20T00:00:00"/>
    <n v="123"/>
    <x v="13"/>
    <x v="51"/>
    <s v="Markaz Al-Nassriya"/>
    <s v="Baghdad Street"/>
    <s v="شارع بغداد"/>
    <n v="31.038477412900001"/>
    <n v="46.2356561609"/>
    <n v="5"/>
    <x v="403"/>
    <x v="26"/>
  </r>
  <r>
    <n v="3504026"/>
    <n v="350402614"/>
    <n v="10253"/>
    <d v="2021-09-20T00:00:00"/>
    <n v="123"/>
    <x v="13"/>
    <x v="51"/>
    <s v="Markaz Al-Nassriya"/>
    <s v="Baghdad Street"/>
    <s v="شارع بغداد"/>
    <n v="31.038477412900001"/>
    <n v="46.2356561609"/>
    <n v="10"/>
    <x v="403"/>
    <x v="26"/>
  </r>
  <r>
    <n v="3504026"/>
    <n v="350402614"/>
    <n v="10253"/>
    <d v="2021-09-20T00:00:00"/>
    <n v="123"/>
    <x v="13"/>
    <x v="51"/>
    <s v="Markaz Al-Nassriya"/>
    <s v="Baghdad Street"/>
    <s v="شارع بغداد"/>
    <n v="31.038477412900001"/>
    <n v="46.2356561609"/>
    <n v="3"/>
    <x v="403"/>
    <x v="26"/>
  </r>
  <r>
    <n v="3504026"/>
    <n v="350402614"/>
    <n v="10253"/>
    <d v="2021-09-20T00:00:00"/>
    <n v="123"/>
    <x v="13"/>
    <x v="51"/>
    <s v="Markaz Al-Nassriya"/>
    <s v="Baghdad Street"/>
    <s v="شارع بغداد"/>
    <n v="31.038477412900001"/>
    <n v="46.2356561609"/>
    <n v="2"/>
    <x v="403"/>
    <x v="26"/>
  </r>
  <r>
    <n v="3504027"/>
    <n v="350402714"/>
    <n v="24885"/>
    <d v="2021-09-04T00:00:00"/>
    <n v="123"/>
    <x v="13"/>
    <x v="51"/>
    <s v="Markaz Al-Nassriya"/>
    <s v="Hay Al Al Ghadeer"/>
    <s v="حي الغدير"/>
    <n v="31.061467899099998"/>
    <n v="46.278157583599999"/>
    <n v="3"/>
    <x v="402"/>
    <x v="26"/>
  </r>
  <r>
    <n v="3504028"/>
    <n v="350402814"/>
    <n v="25526"/>
    <d v="2021-09-20T00:00:00"/>
    <n v="123"/>
    <x v="13"/>
    <x v="51"/>
    <s v="Markaz Al-Nassriya"/>
    <s v="Hay Al Ameer"/>
    <s v="حي الامير"/>
    <n v="31.036175809100001"/>
    <n v="46.220527480000001"/>
    <n v="13"/>
    <x v="403"/>
    <x v="26"/>
  </r>
  <r>
    <n v="3504028"/>
    <n v="350402814"/>
    <n v="25526"/>
    <d v="2021-09-20T00:00:00"/>
    <n v="123"/>
    <x v="13"/>
    <x v="51"/>
    <s v="Markaz Al-Nassriya"/>
    <s v="Hay Al Ameer"/>
    <s v="حي الامير"/>
    <n v="31.036175809100001"/>
    <n v="46.220527480000001"/>
    <n v="10"/>
    <x v="403"/>
    <x v="26"/>
  </r>
  <r>
    <n v="3504028"/>
    <n v="350402814"/>
    <n v="25526"/>
    <d v="2021-09-20T00:00:00"/>
    <n v="123"/>
    <x v="13"/>
    <x v="51"/>
    <s v="Markaz Al-Nassriya"/>
    <s v="Hay Al Ameer"/>
    <s v="حي الامير"/>
    <n v="31.036175809100001"/>
    <n v="46.220527480000001"/>
    <n v="10"/>
    <x v="403"/>
    <x v="26"/>
  </r>
  <r>
    <n v="3504028"/>
    <n v="350402814"/>
    <n v="25526"/>
    <d v="2021-09-20T00:00:00"/>
    <n v="123"/>
    <x v="13"/>
    <x v="51"/>
    <s v="Markaz Al-Nassriya"/>
    <s v="Hay Al Ameer"/>
    <s v="حي الامير"/>
    <n v="31.036175809100001"/>
    <n v="46.220527480000001"/>
    <n v="14"/>
    <x v="403"/>
    <x v="26"/>
  </r>
  <r>
    <n v="3504028"/>
    <n v="350402814"/>
    <n v="25526"/>
    <d v="2021-09-20T00:00:00"/>
    <n v="123"/>
    <x v="13"/>
    <x v="51"/>
    <s v="Markaz Al-Nassriya"/>
    <s v="Hay Al Ameer"/>
    <s v="حي الامير"/>
    <n v="31.036175809100001"/>
    <n v="46.220527480000001"/>
    <n v="8"/>
    <x v="403"/>
    <x v="26"/>
  </r>
  <r>
    <n v="3504029"/>
    <n v="350402914"/>
    <n v="10301"/>
    <d v="2021-09-22T00:00:00"/>
    <n v="123"/>
    <x v="13"/>
    <x v="51"/>
    <s v="Markaz Al-Nassriya"/>
    <s v="Hay Al Fidaa"/>
    <s v="حي الفداء"/>
    <n v="31.069730013600001"/>
    <n v="46.278741981099998"/>
    <n v="4"/>
    <x v="400"/>
    <x v="26"/>
  </r>
  <r>
    <n v="3504029"/>
    <n v="350402914"/>
    <n v="10301"/>
    <d v="2021-09-22T00:00:00"/>
    <n v="123"/>
    <x v="13"/>
    <x v="51"/>
    <s v="Markaz Al-Nassriya"/>
    <s v="Hay Al Fidaa"/>
    <s v="حي الفداء"/>
    <n v="31.069730013600001"/>
    <n v="46.278741981099998"/>
    <n v="11"/>
    <x v="400"/>
    <x v="26"/>
  </r>
  <r>
    <n v="3504029"/>
    <n v="350402914"/>
    <n v="10301"/>
    <d v="2021-09-22T00:00:00"/>
    <n v="123"/>
    <x v="13"/>
    <x v="51"/>
    <s v="Markaz Al-Nassriya"/>
    <s v="Hay Al Fidaa"/>
    <s v="حي الفداء"/>
    <n v="31.069730013600001"/>
    <n v="46.278741981099998"/>
    <n v="6"/>
    <x v="400"/>
    <x v="26"/>
  </r>
  <r>
    <n v="3504029"/>
    <n v="350402914"/>
    <n v="10301"/>
    <d v="2021-09-22T00:00:00"/>
    <n v="123"/>
    <x v="13"/>
    <x v="51"/>
    <s v="Markaz Al-Nassriya"/>
    <s v="Hay Al Fidaa"/>
    <s v="حي الفداء"/>
    <n v="31.069730013600001"/>
    <n v="46.278741981099998"/>
    <n v="9"/>
    <x v="400"/>
    <x v="26"/>
  </r>
  <r>
    <n v="3504030"/>
    <n v="350403014"/>
    <n v="24746"/>
    <d v="2021-09-02T00:00:00"/>
    <n v="123"/>
    <x v="13"/>
    <x v="51"/>
    <s v="Markaz Al-Nassriya"/>
    <s v="Hay Al Khadraa"/>
    <s v="حي الخضراء"/>
    <n v="31.042946248900002"/>
    <n v="46.274699394599999"/>
    <n v="1"/>
    <x v="401"/>
    <x v="26"/>
  </r>
  <r>
    <n v="3504031"/>
    <n v="350403114"/>
    <n v="21208"/>
    <d v="2021-09-09T00:00:00"/>
    <n v="123"/>
    <x v="13"/>
    <x v="51"/>
    <s v="Markaz Al-Nassriya"/>
    <s v="Hay Al Mualimeen"/>
    <s v="حي المعلمين"/>
    <n v="31.067779245299999"/>
    <n v="46.249674558199999"/>
    <n v="7"/>
    <x v="398"/>
    <x v="26"/>
  </r>
  <r>
    <n v="3504031"/>
    <n v="350403114"/>
    <n v="21208"/>
    <d v="2021-09-09T00:00:00"/>
    <n v="123"/>
    <x v="13"/>
    <x v="51"/>
    <s v="Markaz Al-Nassriya"/>
    <s v="Hay Al Mualimeen"/>
    <s v="حي المعلمين"/>
    <n v="31.067779245299999"/>
    <n v="46.249674558199999"/>
    <n v="5"/>
    <x v="398"/>
    <x v="26"/>
  </r>
  <r>
    <n v="3504031"/>
    <n v="350403114"/>
    <n v="21208"/>
    <d v="2021-09-09T00:00:00"/>
    <n v="123"/>
    <x v="13"/>
    <x v="51"/>
    <s v="Markaz Al-Nassriya"/>
    <s v="Hay Al Mualimeen"/>
    <s v="حي المعلمين"/>
    <n v="31.067779245299999"/>
    <n v="46.249674558199999"/>
    <n v="5"/>
    <x v="398"/>
    <x v="26"/>
  </r>
  <r>
    <n v="3504031"/>
    <n v="350403114"/>
    <n v="21208"/>
    <d v="2021-09-09T00:00:00"/>
    <n v="123"/>
    <x v="13"/>
    <x v="51"/>
    <s v="Markaz Al-Nassriya"/>
    <s v="Hay Al Mualimeen"/>
    <s v="حي المعلمين"/>
    <n v="31.067779245299999"/>
    <n v="46.249674558199999"/>
    <n v="5"/>
    <x v="398"/>
    <x v="26"/>
  </r>
  <r>
    <n v="3504031"/>
    <n v="350403114"/>
    <n v="21208"/>
    <d v="2021-09-09T00:00:00"/>
    <n v="123"/>
    <x v="13"/>
    <x v="51"/>
    <s v="Markaz Al-Nassriya"/>
    <s v="Hay Al Mualimeen"/>
    <s v="حي المعلمين"/>
    <n v="31.067779245299999"/>
    <n v="46.249674558199999"/>
    <n v="17"/>
    <x v="398"/>
    <x v="26"/>
  </r>
  <r>
    <n v="3504032"/>
    <n v="350403214"/>
    <n v="24750"/>
    <d v="2021-09-07T00:00:00"/>
    <n v="123"/>
    <x v="13"/>
    <x v="51"/>
    <s v="Markaz Al-Nassriya"/>
    <s v="Hay Al Shoula 1"/>
    <s v="حي الشعله 1"/>
    <n v="31.034273341199999"/>
    <n v="46.238222611899999"/>
    <n v="4"/>
    <x v="391"/>
    <x v="26"/>
  </r>
  <r>
    <n v="3504032"/>
    <n v="350403214"/>
    <n v="24750"/>
    <d v="2021-09-07T00:00:00"/>
    <n v="123"/>
    <x v="13"/>
    <x v="51"/>
    <s v="Markaz Al-Nassriya"/>
    <s v="Hay Al Shoula 1"/>
    <s v="حي الشعله 1"/>
    <n v="31.034273341199999"/>
    <n v="46.238222611899999"/>
    <n v="5"/>
    <x v="391"/>
    <x v="26"/>
  </r>
  <r>
    <n v="3504033"/>
    <n v="350403314"/>
    <n v="10259"/>
    <d v="2021-09-18T00:00:00"/>
    <n v="123"/>
    <x v="13"/>
    <x v="51"/>
    <s v="Markaz Al-Nassriya"/>
    <s v="Hay Al Tadhihiya"/>
    <s v="حي التضحية"/>
    <n v="31.050157178100001"/>
    <n v="46.273353213199997"/>
    <n v="20"/>
    <x v="397"/>
    <x v="26"/>
  </r>
  <r>
    <n v="3504033"/>
    <n v="350403314"/>
    <n v="10259"/>
    <d v="2021-09-18T00:00:00"/>
    <n v="123"/>
    <x v="13"/>
    <x v="51"/>
    <s v="Markaz Al-Nassriya"/>
    <s v="Hay Al Tadhihiya"/>
    <s v="حي التضحية"/>
    <n v="31.050157178100001"/>
    <n v="46.273353213199997"/>
    <n v="15"/>
    <x v="397"/>
    <x v="26"/>
  </r>
  <r>
    <n v="3504033"/>
    <n v="350403314"/>
    <n v="10259"/>
    <d v="2021-09-18T00:00:00"/>
    <n v="123"/>
    <x v="13"/>
    <x v="51"/>
    <s v="Markaz Al-Nassriya"/>
    <s v="Hay Al Tadhihiya"/>
    <s v="حي التضحية"/>
    <n v="31.050157178100001"/>
    <n v="46.273353213199997"/>
    <n v="7"/>
    <x v="397"/>
    <x v="26"/>
  </r>
  <r>
    <n v="3504033"/>
    <n v="350403314"/>
    <n v="10259"/>
    <d v="2021-09-18T00:00:00"/>
    <n v="123"/>
    <x v="13"/>
    <x v="51"/>
    <s v="Markaz Al-Nassriya"/>
    <s v="Hay Al Tadhihiya"/>
    <s v="حي التضحية"/>
    <n v="31.050157178100001"/>
    <n v="46.273353213199997"/>
    <n v="15"/>
    <x v="397"/>
    <x v="26"/>
  </r>
  <r>
    <n v="3504033"/>
    <n v="350403314"/>
    <n v="10259"/>
    <d v="2021-09-18T00:00:00"/>
    <n v="123"/>
    <x v="13"/>
    <x v="51"/>
    <s v="Markaz Al-Nassriya"/>
    <s v="Hay Al Tadhihiya"/>
    <s v="حي التضحية"/>
    <n v="31.050157178100001"/>
    <n v="46.273353213199997"/>
    <n v="15"/>
    <x v="397"/>
    <x v="26"/>
  </r>
  <r>
    <n v="3504034"/>
    <n v="350403414"/>
    <n v="24742"/>
    <d v="2021-09-02T00:00:00"/>
    <n v="123"/>
    <x v="13"/>
    <x v="51"/>
    <s v="Markaz Al-Nassriya"/>
    <s v="Hay Al-Hakim"/>
    <s v="حي الحكيم"/>
    <n v="31.060090237699999"/>
    <n v="46.277220867600001"/>
    <n v="1"/>
    <x v="401"/>
    <x v="26"/>
  </r>
  <r>
    <n v="3504035"/>
    <n v="350403514"/>
    <n v="9398"/>
    <d v="2021-09-04T00:00:00"/>
    <n v="123"/>
    <x v="13"/>
    <x v="51"/>
    <s v="Markaz Al-Nassriya"/>
    <s v="Hay al-shohadaa"/>
    <s v="حي الشهداء"/>
    <n v="31.069961183"/>
    <n v="46.270024445899999"/>
    <n v="3"/>
    <x v="402"/>
    <x v="26"/>
  </r>
  <r>
    <n v="3504036"/>
    <n v="350403614"/>
    <n v="23683"/>
    <d v="2021-09-09T00:00:00"/>
    <n v="123"/>
    <x v="13"/>
    <x v="51"/>
    <s v="Markaz Al-Nassriya"/>
    <s v="Hay Mehidiya"/>
    <s v="حي المهيديه"/>
    <n v="31.03290329"/>
    <n v="46.251552429999997"/>
    <n v="2"/>
    <x v="398"/>
    <x v="26"/>
  </r>
  <r>
    <n v="3504036"/>
    <n v="350403614"/>
    <n v="23683"/>
    <d v="2021-09-09T00:00:00"/>
    <n v="123"/>
    <x v="13"/>
    <x v="51"/>
    <s v="Markaz Al-Nassriya"/>
    <s v="Hay Mehidiya"/>
    <s v="حي المهيديه"/>
    <n v="31.03290329"/>
    <n v="46.251552429999997"/>
    <n v="2"/>
    <x v="398"/>
    <x v="26"/>
  </r>
  <r>
    <n v="3504036"/>
    <n v="350403614"/>
    <n v="23683"/>
    <d v="2021-09-09T00:00:00"/>
    <n v="123"/>
    <x v="13"/>
    <x v="51"/>
    <s v="Markaz Al-Nassriya"/>
    <s v="Hay Mehidiya"/>
    <s v="حي المهيديه"/>
    <n v="31.03290329"/>
    <n v="46.251552429999997"/>
    <n v="4"/>
    <x v="398"/>
    <x v="26"/>
  </r>
  <r>
    <n v="3504038"/>
    <n v="350403814"/>
    <n v="25528"/>
    <d v="2021-09-02T00:00:00"/>
    <n v="123"/>
    <x v="13"/>
    <x v="51"/>
    <s v="Markaz Al-Nassriya"/>
    <s v="Hey Al-Ariml"/>
    <s v="حي الارامل"/>
    <n v="31.053281055100001"/>
    <n v="46.253512804000003"/>
    <n v="1"/>
    <x v="401"/>
    <x v="26"/>
  </r>
  <r>
    <n v="3504038"/>
    <n v="350403814"/>
    <n v="25528"/>
    <d v="2021-09-02T00:00:00"/>
    <n v="123"/>
    <x v="13"/>
    <x v="51"/>
    <s v="Markaz Al-Nassriya"/>
    <s v="Hey Al-Ariml"/>
    <s v="حي الارامل"/>
    <n v="31.053281055100001"/>
    <n v="46.253512804000003"/>
    <n v="1"/>
    <x v="401"/>
    <x v="26"/>
  </r>
  <r>
    <n v="3504039"/>
    <n v="350403914"/>
    <n v="25531"/>
    <d v="2021-09-07T00:00:00"/>
    <n v="123"/>
    <x v="13"/>
    <x v="51"/>
    <s v="Markaz Al-Nassriya"/>
    <s v="Hey Al-Mtanzh"/>
    <s v="حي المتنزة"/>
    <n v="31.0452754698"/>
    <n v="46.2350050258"/>
    <n v="7"/>
    <x v="391"/>
    <x v="26"/>
  </r>
  <r>
    <n v="3504040"/>
    <n v="350404014"/>
    <n v="25530"/>
    <d v="2021-09-07T00:00:00"/>
    <n v="123"/>
    <x v="13"/>
    <x v="51"/>
    <s v="Markaz Al-Nassriya"/>
    <s v="Hey Al-Rafdeen"/>
    <s v="حي الرافدين"/>
    <n v="31.076769222599999"/>
    <n v="46.264030067599997"/>
    <n v="2"/>
    <x v="391"/>
    <x v="26"/>
  </r>
  <r>
    <n v="3504040"/>
    <n v="350404014"/>
    <n v="25530"/>
    <d v="2021-09-07T00:00:00"/>
    <n v="123"/>
    <x v="13"/>
    <x v="51"/>
    <s v="Markaz Al-Nassriya"/>
    <s v="Hey Al-Rafdeen"/>
    <s v="حي الرافدين"/>
    <n v="31.076769222599999"/>
    <n v="46.264030067599997"/>
    <n v="1"/>
    <x v="391"/>
    <x v="26"/>
  </r>
  <r>
    <n v="3504040"/>
    <n v="350404014"/>
    <n v="25530"/>
    <d v="2021-09-07T00:00:00"/>
    <n v="123"/>
    <x v="13"/>
    <x v="51"/>
    <s v="Markaz Al-Nassriya"/>
    <s v="Hey Al-Rafdeen"/>
    <s v="حي الرافدين"/>
    <n v="31.076769222599999"/>
    <n v="46.264030067599997"/>
    <n v="2"/>
    <x v="391"/>
    <x v="26"/>
  </r>
  <r>
    <n v="3504041"/>
    <n v="350404114"/>
    <n v="25533"/>
    <d v="2021-09-22T00:00:00"/>
    <n v="123"/>
    <x v="13"/>
    <x v="51"/>
    <s v="Markaz Al-Nassriya"/>
    <s v="Nassriya-Hey 400"/>
    <s v="حي 400"/>
    <n v="31.080862144499999"/>
    <n v="46.240087203599998"/>
    <n v="33"/>
    <x v="400"/>
    <x v="26"/>
  </r>
  <r>
    <n v="3504041"/>
    <n v="350404114"/>
    <n v="25533"/>
    <d v="2021-09-22T00:00:00"/>
    <n v="123"/>
    <x v="13"/>
    <x v="51"/>
    <s v="Markaz Al-Nassriya"/>
    <s v="Nassriya-Hey 400"/>
    <s v="حي 400"/>
    <n v="31.080862144499999"/>
    <n v="46.240087203599998"/>
    <n v="27"/>
    <x v="400"/>
    <x v="26"/>
  </r>
  <r>
    <n v="3504041"/>
    <n v="350404114"/>
    <n v="25533"/>
    <d v="2021-09-22T00:00:00"/>
    <n v="123"/>
    <x v="13"/>
    <x v="51"/>
    <s v="Markaz Al-Nassriya"/>
    <s v="Nassriya-Hey 400"/>
    <s v="حي 400"/>
    <n v="31.080862144499999"/>
    <n v="46.240087203599998"/>
    <n v="15"/>
    <x v="400"/>
    <x v="26"/>
  </r>
  <r>
    <n v="3504041"/>
    <n v="350404114"/>
    <n v="25533"/>
    <d v="2021-09-22T00:00:00"/>
    <n v="123"/>
    <x v="13"/>
    <x v="51"/>
    <s v="Markaz Al-Nassriya"/>
    <s v="Nassriya-Hey 400"/>
    <s v="حي 400"/>
    <n v="31.080862144499999"/>
    <n v="46.240087203599998"/>
    <n v="31"/>
    <x v="400"/>
    <x v="26"/>
  </r>
  <r>
    <n v="3504041"/>
    <n v="350404114"/>
    <n v="25533"/>
    <d v="2021-09-22T00:00:00"/>
    <n v="123"/>
    <x v="13"/>
    <x v="51"/>
    <s v="Markaz Al-Nassriya"/>
    <s v="Nassriya-Hey 400"/>
    <s v="حي 400"/>
    <n v="31.080862144499999"/>
    <n v="46.240087203599998"/>
    <n v="7"/>
    <x v="400"/>
    <x v="26"/>
  </r>
  <r>
    <n v="3504041"/>
    <n v="350404114"/>
    <n v="25533"/>
    <d v="2021-09-22T00:00:00"/>
    <n v="123"/>
    <x v="13"/>
    <x v="51"/>
    <s v="Markaz Al-Nassriya"/>
    <s v="Nassriya-Hey 400"/>
    <s v="حي 400"/>
    <n v="31.080862144499999"/>
    <n v="46.240087203599998"/>
    <n v="11"/>
    <x v="400"/>
    <x v="26"/>
  </r>
  <r>
    <n v="3504042"/>
    <n v="350404214"/>
    <n v="10263"/>
    <d v="2021-09-22T00:00:00"/>
    <n v="123"/>
    <x v="13"/>
    <x v="51"/>
    <s v="Markaz Al-Nassriya"/>
    <s v="Sadir City"/>
    <s v="حي مدينة الصدر"/>
    <n v="31.0802066016"/>
    <n v="46.235693895300003"/>
    <n v="10"/>
    <x v="400"/>
    <x v="26"/>
  </r>
  <r>
    <n v="3504042"/>
    <n v="350404214"/>
    <n v="10263"/>
    <d v="2021-09-22T00:00:00"/>
    <n v="123"/>
    <x v="13"/>
    <x v="51"/>
    <s v="Markaz Al-Nassriya"/>
    <s v="Sadir City"/>
    <s v="حي مدينة الصدر"/>
    <n v="31.0802066016"/>
    <n v="46.235693895300003"/>
    <n v="15"/>
    <x v="400"/>
    <x v="26"/>
  </r>
  <r>
    <n v="3504042"/>
    <n v="350404214"/>
    <n v="10263"/>
    <d v="2021-09-22T00:00:00"/>
    <n v="123"/>
    <x v="13"/>
    <x v="51"/>
    <s v="Markaz Al-Nassriya"/>
    <s v="Sadir City"/>
    <s v="حي مدينة الصدر"/>
    <n v="31.0802066016"/>
    <n v="46.235693895300003"/>
    <n v="5"/>
    <x v="400"/>
    <x v="26"/>
  </r>
  <r>
    <n v="3504044"/>
    <n v="350404414"/>
    <n v="25527"/>
    <d v="2021-09-04T00:00:00"/>
    <n v="123"/>
    <x v="13"/>
    <x v="51"/>
    <s v="Markaz Al-Nassriya"/>
    <s v="Sharaa Al-hklas"/>
    <s v="شارع الاخلاص"/>
    <n v="31.058777803800002"/>
    <n v="46.257208607000003"/>
    <n v="1"/>
    <x v="402"/>
    <x v="26"/>
  </r>
  <r>
    <n v="3504044"/>
    <n v="350404414"/>
    <n v="25527"/>
    <d v="2021-09-04T00:00:00"/>
    <n v="123"/>
    <x v="13"/>
    <x v="51"/>
    <s v="Markaz Al-Nassriya"/>
    <s v="Sharaa Al-hklas"/>
    <s v="شارع الاخلاص"/>
    <n v="31.058777803800002"/>
    <n v="46.257208607000003"/>
    <n v="1"/>
    <x v="402"/>
    <x v="26"/>
  </r>
  <r>
    <n v="3504044"/>
    <n v="350404414"/>
    <n v="25527"/>
    <d v="2021-09-04T00:00:00"/>
    <n v="123"/>
    <x v="13"/>
    <x v="51"/>
    <s v="Markaz Al-Nassriya"/>
    <s v="Sharaa Al-hklas"/>
    <s v="شارع الاخلاص"/>
    <n v="31.058777803800002"/>
    <n v="46.257208607000003"/>
    <n v="2"/>
    <x v="402"/>
    <x v="26"/>
  </r>
  <r>
    <n v="3504045"/>
    <n v="350404514"/>
    <n v="22344"/>
    <d v="2021-09-22T00:00:00"/>
    <n v="123"/>
    <x v="13"/>
    <x v="51"/>
    <s v="Markaz Al-Nassriya"/>
    <s v="Share Eshreen"/>
    <s v="شارع عشرين"/>
    <n v="31.048519000500001"/>
    <n v="46.257282930099997"/>
    <n v="3"/>
    <x v="400"/>
    <x v="26"/>
  </r>
  <r>
    <n v="3504045"/>
    <n v="350404514"/>
    <n v="22344"/>
    <d v="2021-09-22T00:00:00"/>
    <n v="123"/>
    <x v="13"/>
    <x v="51"/>
    <s v="Markaz Al-Nassriya"/>
    <s v="Share Eshreen"/>
    <s v="شارع عشرين"/>
    <n v="31.048519000500001"/>
    <n v="46.257282930099997"/>
    <n v="2"/>
    <x v="400"/>
    <x v="26"/>
  </r>
  <r>
    <n v="3504045"/>
    <n v="350404514"/>
    <n v="22344"/>
    <d v="2021-09-22T00:00:00"/>
    <n v="123"/>
    <x v="13"/>
    <x v="51"/>
    <s v="Markaz Al-Nassriya"/>
    <s v="Share Eshreen"/>
    <s v="شارع عشرين"/>
    <n v="31.048519000500001"/>
    <n v="46.257282930099997"/>
    <n v="2"/>
    <x v="400"/>
    <x v="26"/>
  </r>
  <r>
    <n v="3504057"/>
    <n v="350405714"/>
    <n v="33806"/>
    <d v="2021-08-30T00:00:00"/>
    <n v="123"/>
    <x v="13"/>
    <x v="51"/>
    <s v="Markaz Said Dekhil"/>
    <s v="Hay Al-Zahraa"/>
    <s v="حي الزهراء"/>
    <n v="31.134141"/>
    <n v="46.437801999999998"/>
    <n v="2"/>
    <x v="399"/>
    <x v="27"/>
  </r>
  <r>
    <n v="3504057"/>
    <n v="350405714"/>
    <n v="33806"/>
    <d v="2021-08-30T00:00:00"/>
    <n v="123"/>
    <x v="13"/>
    <x v="51"/>
    <s v="Markaz Said Dekhil"/>
    <s v="Hay Al-Zahraa"/>
    <s v="حي الزهراء"/>
    <n v="31.134141"/>
    <n v="46.437801999999998"/>
    <n v="2"/>
    <x v="399"/>
    <x v="27"/>
  </r>
  <r>
    <n v="3504046"/>
    <n v="350404614"/>
    <n v="10269"/>
    <d v="2021-09-22T00:00:00"/>
    <n v="123"/>
    <x v="13"/>
    <x v="51"/>
    <s v="Ur"/>
    <s v="Sindaliyah-Sidenaweyah"/>
    <s v="حي السديناويه"/>
    <n v="31.041901284200001"/>
    <n v="46.3069539022"/>
    <n v="2"/>
    <x v="400"/>
    <x v="26"/>
  </r>
  <r>
    <n v="3504046"/>
    <n v="350404614"/>
    <n v="10269"/>
    <d v="2021-09-22T00:00:00"/>
    <n v="123"/>
    <x v="13"/>
    <x v="51"/>
    <s v="Ur"/>
    <s v="Sindaliyah-Sidenaweyah"/>
    <s v="حي السديناويه"/>
    <n v="31.041901284200001"/>
    <n v="46.3069539022"/>
    <n v="5"/>
    <x v="400"/>
    <x v="26"/>
  </r>
  <r>
    <n v="3504046"/>
    <n v="350404614"/>
    <n v="10269"/>
    <d v="2021-09-22T00:00:00"/>
    <n v="123"/>
    <x v="13"/>
    <x v="51"/>
    <s v="Ur"/>
    <s v="Sindaliyah-Sidenaweyah"/>
    <s v="حي السديناويه"/>
    <n v="31.041901284200001"/>
    <n v="46.3069539022"/>
    <n v="4"/>
    <x v="400"/>
    <x v="26"/>
  </r>
  <r>
    <n v="3504046"/>
    <n v="350404614"/>
    <n v="10269"/>
    <d v="2021-09-22T00:00:00"/>
    <n v="123"/>
    <x v="13"/>
    <x v="51"/>
    <s v="Ur"/>
    <s v="Sindaliyah-Sidenaweyah"/>
    <s v="حي السديناويه"/>
    <n v="31.041901284200001"/>
    <n v="46.3069539022"/>
    <n v="15"/>
    <x v="400"/>
    <x v="26"/>
  </r>
  <r>
    <n v="3504046"/>
    <n v="350404614"/>
    <n v="10269"/>
    <d v="2021-09-22T00:00:00"/>
    <n v="123"/>
    <x v="13"/>
    <x v="51"/>
    <s v="Ur"/>
    <s v="Sindaliyah-Sidenaweyah"/>
    <s v="حي السديناويه"/>
    <n v="31.041901284200001"/>
    <n v="46.3069539022"/>
    <n v="15"/>
    <x v="400"/>
    <x v="26"/>
  </r>
  <r>
    <n v="3505013"/>
    <n v="350501314"/>
    <n v="33809"/>
    <d v="2021-09-22T00:00:00"/>
    <n v="123"/>
    <x v="13"/>
    <x v="52"/>
    <s v="Akaika"/>
    <s v="Hay Al-Askery"/>
    <s v="حي العسكري"/>
    <n v="30.914428999999998"/>
    <n v="46.47878"/>
    <n v="5"/>
    <x v="400"/>
    <x v="26"/>
  </r>
  <r>
    <n v="3505013"/>
    <n v="350501314"/>
    <n v="33809"/>
    <d v="2021-09-22T00:00:00"/>
    <n v="123"/>
    <x v="13"/>
    <x v="52"/>
    <s v="Akaika"/>
    <s v="Hay Al-Askery"/>
    <s v="حي العسكري"/>
    <n v="30.914428999999998"/>
    <n v="46.47878"/>
    <n v="4"/>
    <x v="400"/>
    <x v="26"/>
  </r>
  <r>
    <n v="3505002"/>
    <n v="350500214"/>
    <n v="24721"/>
    <d v="2021-09-22T00:00:00"/>
    <n v="123"/>
    <x v="13"/>
    <x v="52"/>
    <s v="Al-Fadhliya"/>
    <s v="Al Barid Street"/>
    <s v="شارع البريد"/>
    <n v="30.956201633799999"/>
    <n v="46.359501579899998"/>
    <n v="5"/>
    <x v="400"/>
    <x v="26"/>
  </r>
  <r>
    <n v="3505002"/>
    <n v="350500214"/>
    <n v="24721"/>
    <d v="2021-09-22T00:00:00"/>
    <n v="123"/>
    <x v="13"/>
    <x v="52"/>
    <s v="Al-Fadhliya"/>
    <s v="Al Barid Street"/>
    <s v="شارع البريد"/>
    <n v="30.956201633799999"/>
    <n v="46.359501579899998"/>
    <n v="8"/>
    <x v="400"/>
    <x v="26"/>
  </r>
  <r>
    <n v="3505014"/>
    <n v="350501414"/>
    <n v="33810"/>
    <d v="2021-09-22T00:00:00"/>
    <n v="123"/>
    <x v="13"/>
    <x v="52"/>
    <s v="Garmat Beni Said"/>
    <s v="Al-Hadhar"/>
    <s v="الحضر"/>
    <n v="30.880875"/>
    <n v="46.576391999999998"/>
    <n v="2"/>
    <x v="400"/>
    <x v="26"/>
  </r>
  <r>
    <n v="3505014"/>
    <n v="350501414"/>
    <n v="33810"/>
    <d v="2021-09-22T00:00:00"/>
    <n v="123"/>
    <x v="13"/>
    <x v="52"/>
    <s v="Garmat Beni Said"/>
    <s v="Al-Hadhar"/>
    <s v="الحضر"/>
    <n v="30.880875"/>
    <n v="46.576391999999998"/>
    <n v="5"/>
    <x v="400"/>
    <x v="26"/>
  </r>
  <r>
    <n v="3505015"/>
    <n v="350501514"/>
    <n v="33811"/>
    <d v="2021-09-22T00:00:00"/>
    <n v="123"/>
    <x v="13"/>
    <x v="52"/>
    <s v="Garmat Beni Said"/>
    <s v="Hay Al-Askery"/>
    <s v="حي العسكري"/>
    <n v="30.882387999999999"/>
    <n v="46.568722000000001"/>
    <n v="10"/>
    <x v="400"/>
    <x v="26"/>
  </r>
  <r>
    <n v="3505015"/>
    <n v="350501514"/>
    <n v="33811"/>
    <d v="2021-09-22T00:00:00"/>
    <n v="123"/>
    <x v="13"/>
    <x v="52"/>
    <s v="Garmat Beni Said"/>
    <s v="Hay Al-Askery"/>
    <s v="حي العسكري"/>
    <n v="30.882387999999999"/>
    <n v="46.568722000000001"/>
    <n v="10"/>
    <x v="400"/>
    <x v="26"/>
  </r>
  <r>
    <n v="3505015"/>
    <n v="350501514"/>
    <n v="33811"/>
    <d v="2021-09-22T00:00:00"/>
    <n v="123"/>
    <x v="13"/>
    <x v="52"/>
    <s v="Garmat Beni Said"/>
    <s v="Hay Al-Askery"/>
    <s v="حي العسكري"/>
    <n v="30.882387999999999"/>
    <n v="46.568722000000001"/>
    <n v="5"/>
    <x v="400"/>
    <x v="26"/>
  </r>
  <r>
    <n v="3505016"/>
    <n v="350501614"/>
    <n v="34161"/>
    <d v="2021-09-22T00:00:00"/>
    <n v="123"/>
    <x v="13"/>
    <x v="52"/>
    <s v="Markaz Suq Al-Shoyokh"/>
    <s v="Um Al-Banin"/>
    <s v="ام البنين"/>
    <n v="30.881346000000001"/>
    <n v="46.542794000000001"/>
    <n v="4"/>
    <x v="400"/>
    <x v="26"/>
  </r>
  <r>
    <n v="3505016"/>
    <n v="350501614"/>
    <n v="34161"/>
    <d v="2021-09-22T00:00:00"/>
    <n v="123"/>
    <x v="13"/>
    <x v="52"/>
    <s v="Markaz Suq Al-Shoyokh"/>
    <s v="Um Al-Banin"/>
    <s v="ام البنين"/>
    <n v="30.881346000000001"/>
    <n v="46.542794000000001"/>
    <n v="5"/>
    <x v="400"/>
    <x v="26"/>
  </r>
  <r>
    <n v="3505016"/>
    <n v="350501614"/>
    <n v="34161"/>
    <d v="2021-09-22T00:00:00"/>
    <n v="123"/>
    <x v="13"/>
    <x v="52"/>
    <s v="Markaz Suq Al-Shoyokh"/>
    <s v="Um Al-Banin"/>
    <s v="ام البنين"/>
    <n v="30.881346000000001"/>
    <n v="46.542794000000001"/>
    <n v="1"/>
    <x v="400"/>
    <x v="26"/>
  </r>
  <r>
    <n v="3505003"/>
    <n v="350500314"/>
    <n v="25436"/>
    <d v="2021-09-15T00:00:00"/>
    <n v="123"/>
    <x v="13"/>
    <x v="52"/>
    <s v="Markaz Suq Al-Shoyokh"/>
    <s v="Al Kibla"/>
    <s v="القبله"/>
    <n v="30.906636502200001"/>
    <n v="46.445979934699999"/>
    <n v="5"/>
    <x v="404"/>
    <x v="26"/>
  </r>
  <r>
    <n v="3505003"/>
    <n v="350500314"/>
    <n v="25436"/>
    <d v="2021-09-15T00:00:00"/>
    <n v="123"/>
    <x v="13"/>
    <x v="52"/>
    <s v="Markaz Suq Al-Shoyokh"/>
    <s v="Al Kibla"/>
    <s v="القبله"/>
    <n v="30.906636502200001"/>
    <n v="46.445979934699999"/>
    <n v="10"/>
    <x v="404"/>
    <x v="26"/>
  </r>
  <r>
    <n v="3505003"/>
    <n v="350500314"/>
    <n v="25436"/>
    <d v="2021-09-15T00:00:00"/>
    <n v="123"/>
    <x v="13"/>
    <x v="52"/>
    <s v="Markaz Suq Al-Shoyokh"/>
    <s v="Al Kibla"/>
    <s v="القبله"/>
    <n v="30.906636502200001"/>
    <n v="46.445979934699999"/>
    <n v="1"/>
    <x v="404"/>
    <x v="26"/>
  </r>
  <r>
    <n v="3505003"/>
    <n v="350500314"/>
    <n v="25436"/>
    <d v="2021-09-15T00:00:00"/>
    <n v="123"/>
    <x v="13"/>
    <x v="52"/>
    <s v="Markaz Suq Al-Shoyokh"/>
    <s v="Al Kibla"/>
    <s v="القبله"/>
    <n v="30.906636502200001"/>
    <n v="46.445979934699999"/>
    <n v="3"/>
    <x v="404"/>
    <x v="26"/>
  </r>
  <r>
    <n v="3505004"/>
    <n v="350500414"/>
    <n v="25437"/>
    <d v="2021-09-22T00:00:00"/>
    <n v="123"/>
    <x v="13"/>
    <x v="52"/>
    <s v="Markaz Suq Al-Shoyokh"/>
    <s v="Al Shumokh"/>
    <s v="الشموخ"/>
    <n v="30.888556274700001"/>
    <n v="46.450200042200002"/>
    <n v="4"/>
    <x v="400"/>
    <x v="26"/>
  </r>
  <r>
    <n v="3505004"/>
    <n v="350500414"/>
    <n v="25437"/>
    <d v="2021-09-22T00:00:00"/>
    <n v="123"/>
    <x v="13"/>
    <x v="52"/>
    <s v="Markaz Suq Al-Shoyokh"/>
    <s v="Al Shumokh"/>
    <s v="الشموخ"/>
    <n v="30.888556274700001"/>
    <n v="46.450200042200002"/>
    <n v="5"/>
    <x v="400"/>
    <x v="26"/>
  </r>
  <r>
    <n v="3505004"/>
    <n v="350500414"/>
    <n v="25437"/>
    <d v="2021-09-22T00:00:00"/>
    <n v="123"/>
    <x v="13"/>
    <x v="52"/>
    <s v="Markaz Suq Al-Shoyokh"/>
    <s v="Al Shumokh"/>
    <s v="الشموخ"/>
    <n v="30.888556274700001"/>
    <n v="46.450200042200002"/>
    <n v="3"/>
    <x v="400"/>
    <x v="26"/>
  </r>
  <r>
    <n v="3505006"/>
    <n v="350500614"/>
    <n v="9328"/>
    <d v="2021-09-15T00:00:00"/>
    <n v="123"/>
    <x v="13"/>
    <x v="52"/>
    <s v="Markaz Suq Al-Shoyokh"/>
    <s v="Al-hey Al-Askarey"/>
    <s v="حي العسكري"/>
    <n v="30.9011745066"/>
    <n v="46.449637276099999"/>
    <n v="2"/>
    <x v="404"/>
    <x v="26"/>
  </r>
  <r>
    <n v="3505006"/>
    <n v="350500614"/>
    <n v="9328"/>
    <d v="2021-09-15T00:00:00"/>
    <n v="123"/>
    <x v="13"/>
    <x v="52"/>
    <s v="Markaz Suq Al-Shoyokh"/>
    <s v="Al-hey Al-Askarey"/>
    <s v="حي العسكري"/>
    <n v="30.9011745066"/>
    <n v="46.449637276099999"/>
    <n v="5"/>
    <x v="404"/>
    <x v="26"/>
  </r>
  <r>
    <n v="3505007"/>
    <n v="350500714"/>
    <n v="9332"/>
    <d v="2021-09-22T00:00:00"/>
    <n v="123"/>
    <x v="13"/>
    <x v="52"/>
    <s v="Markaz Suq Al-Shoyokh"/>
    <s v="Al-Shuhadaa"/>
    <s v="حي الشهداء"/>
    <n v="30.879031632699999"/>
    <n v="46.464224314600003"/>
    <n v="4"/>
    <x v="400"/>
    <x v="26"/>
  </r>
  <r>
    <n v="3505007"/>
    <n v="350500714"/>
    <n v="9332"/>
    <d v="2021-09-22T00:00:00"/>
    <n v="123"/>
    <x v="13"/>
    <x v="52"/>
    <s v="Markaz Suq Al-Shoyokh"/>
    <s v="Al-Shuhadaa"/>
    <s v="حي الشهداء"/>
    <n v="30.879031632699999"/>
    <n v="46.464224314600003"/>
    <n v="5"/>
    <x v="400"/>
    <x v="26"/>
  </r>
  <r>
    <n v="3505010"/>
    <n v="350501014"/>
    <n v="9261"/>
    <d v="2021-09-22T00:00:00"/>
    <n v="123"/>
    <x v="13"/>
    <x v="52"/>
    <s v="Markaz Suq Al-Shoyokh"/>
    <s v="Hey al-ghadeir"/>
    <s v="حي الغدير"/>
    <n v="30.885581129199998"/>
    <n v="46.460596602099997"/>
    <n v="5"/>
    <x v="400"/>
    <x v="26"/>
  </r>
  <r>
    <n v="3505011"/>
    <n v="350501114"/>
    <n v="9258"/>
    <d v="2021-09-15T00:00:00"/>
    <n v="123"/>
    <x v="13"/>
    <x v="52"/>
    <s v="Markaz Suq Al-Shoyokh"/>
    <s v="Hey al-zahraa"/>
    <s v="حي الزهراء"/>
    <n v="30.901869618300001"/>
    <n v="46.458244977299998"/>
    <n v="4"/>
    <x v="404"/>
    <x v="26"/>
  </r>
  <r>
    <n v="3505011"/>
    <n v="350501114"/>
    <n v="9258"/>
    <d v="2021-09-15T00:00:00"/>
    <n v="123"/>
    <x v="13"/>
    <x v="52"/>
    <s v="Markaz Suq Al-Shoyokh"/>
    <s v="Hey al-zahraa"/>
    <s v="حي الزهراء"/>
    <n v="30.901869618300001"/>
    <n v="46.458244977299998"/>
    <n v="2"/>
    <x v="404"/>
    <x v="26"/>
  </r>
  <r>
    <n v="3505011"/>
    <n v="350501114"/>
    <n v="9258"/>
    <d v="2021-09-15T00:00:00"/>
    <n v="123"/>
    <x v="13"/>
    <x v="52"/>
    <s v="Markaz Suq Al-Shoyokh"/>
    <s v="Hey al-zahraa"/>
    <s v="حي الزهراء"/>
    <n v="30.901869618300001"/>
    <n v="46.458244977299998"/>
    <n v="4"/>
    <x v="404"/>
    <x v="26"/>
  </r>
  <r>
    <n v="3505001"/>
    <n v="350500114"/>
    <n v="9206"/>
    <d v="2021-09-15T00:00:00"/>
    <n v="123"/>
    <x v="13"/>
    <x v="52"/>
    <s v="Markaz Suq Al-Shoyokh"/>
    <s v="Al Esmaelya 2"/>
    <s v="الاسماعيليه 2"/>
    <n v="30.883621789100001"/>
    <n v="46.468149586599999"/>
    <n v="3"/>
    <x v="404"/>
    <x v="26"/>
  </r>
  <r>
    <n v="3601018"/>
    <n v="360101814"/>
    <n v="2795"/>
    <d v="2021-09-09T00:00:00"/>
    <n v="123"/>
    <x v="14"/>
    <x v="67"/>
    <s v="Al-Bdair"/>
    <s v="Hay Al-sakban"/>
    <s v="حي الصكبان"/>
    <n v="31.972498870500001"/>
    <n v="45.410049754500001"/>
    <n v="1"/>
    <x v="398"/>
    <x v="26"/>
  </r>
  <r>
    <n v="3601026"/>
    <n v="360102614"/>
    <n v="2802"/>
    <d v="2021-09-09T00:00:00"/>
    <n v="123"/>
    <x v="14"/>
    <x v="67"/>
    <s v="Al-Bdair"/>
    <s v="Hay al-jihad"/>
    <s v="حي الجهاد"/>
    <n v="31.973435632000001"/>
    <n v="45.413404221900002"/>
    <n v="2"/>
    <x v="398"/>
    <x v="26"/>
  </r>
  <r>
    <n v="3601031"/>
    <n v="360103114"/>
    <n v="25378"/>
    <d v="2021-09-09T00:00:00"/>
    <n v="123"/>
    <x v="14"/>
    <x v="67"/>
    <s v="Al-Bdair"/>
    <s v="Hay Al-Sadrain"/>
    <s v="حي الصدرين"/>
    <n v="31.977928876899998"/>
    <n v="45.397140644700002"/>
    <n v="1"/>
    <x v="398"/>
    <x v="26"/>
  </r>
  <r>
    <n v="3601024"/>
    <n v="360102414"/>
    <n v="25382"/>
    <d v="2021-09-11T00:00:00"/>
    <n v="123"/>
    <x v="14"/>
    <x v="67"/>
    <s v="Markaz Afaq"/>
    <s v="Hay Al-Hussein"/>
    <s v="حي الحسين"/>
    <n v="32.0627755943"/>
    <n v="45.254619524100001"/>
    <n v="1"/>
    <x v="396"/>
    <x v="26"/>
  </r>
  <r>
    <n v="3601024"/>
    <n v="360102414"/>
    <n v="25382"/>
    <d v="2021-09-11T00:00:00"/>
    <n v="123"/>
    <x v="14"/>
    <x v="67"/>
    <s v="Markaz Afaq"/>
    <s v="Hay Al-Hussein"/>
    <s v="حي الحسين"/>
    <n v="32.0627755943"/>
    <n v="45.254619524100001"/>
    <n v="1"/>
    <x v="396"/>
    <x v="26"/>
  </r>
  <r>
    <n v="3601015"/>
    <n v="360101514"/>
    <n v="3392"/>
    <d v="2021-09-11T00:00:00"/>
    <n v="123"/>
    <x v="14"/>
    <x v="67"/>
    <s v="Markaz Afaq"/>
    <s v="AL-Qati"/>
    <s v="القاطع"/>
    <n v="32.053763984"/>
    <n v="45.233399760899999"/>
    <n v="1"/>
    <x v="396"/>
    <x v="26"/>
  </r>
  <r>
    <n v="3601015"/>
    <n v="360101514"/>
    <n v="3392"/>
    <d v="2021-09-11T00:00:00"/>
    <n v="123"/>
    <x v="14"/>
    <x v="67"/>
    <s v="Markaz Afaq"/>
    <s v="AL-Qati"/>
    <s v="القاطع"/>
    <n v="32.053763984"/>
    <n v="45.233399760899999"/>
    <n v="1"/>
    <x v="396"/>
    <x v="26"/>
  </r>
  <r>
    <n v="3601015"/>
    <n v="360101514"/>
    <n v="3392"/>
    <d v="2021-09-11T00:00:00"/>
    <n v="123"/>
    <x v="14"/>
    <x v="67"/>
    <s v="Markaz Afaq"/>
    <s v="AL-Qati"/>
    <s v="القاطع"/>
    <n v="32.053763984"/>
    <n v="45.233399760899999"/>
    <n v="1"/>
    <x v="396"/>
    <x v="26"/>
  </r>
  <r>
    <n v="3601020"/>
    <n v="360102014"/>
    <n v="22751"/>
    <d v="2021-09-12T00:00:00"/>
    <n v="123"/>
    <x v="14"/>
    <x v="67"/>
    <s v="Sumer"/>
    <s v="Hay Al Jumhoriyah"/>
    <s v="حي الجمهورية "/>
    <n v="32.152402788700002"/>
    <n v="45.001441919800001"/>
    <n v="1"/>
    <x v="405"/>
    <x v="26"/>
  </r>
  <r>
    <n v="3601020"/>
    <n v="360102014"/>
    <n v="22751"/>
    <d v="2021-09-12T00:00:00"/>
    <n v="123"/>
    <x v="14"/>
    <x v="67"/>
    <s v="Sumer"/>
    <s v="Hay Al Jumhoriyah"/>
    <s v="حي الجمهورية "/>
    <n v="32.152402788700002"/>
    <n v="45.001441919800001"/>
    <n v="1"/>
    <x v="405"/>
    <x v="26"/>
  </r>
  <r>
    <n v="3602016"/>
    <n v="360201614"/>
    <n v="25858"/>
    <d v="2021-09-02T00:00:00"/>
    <n v="123"/>
    <x v="14"/>
    <x v="53"/>
    <s v="Ghammas"/>
    <s v="Ghammas Al-Garb"/>
    <s v="غماس الغرب"/>
    <n v="31.739036483500001"/>
    <n v="44.602483103700003"/>
    <n v="2"/>
    <x v="401"/>
    <x v="26"/>
  </r>
  <r>
    <n v="3602016"/>
    <n v="360201614"/>
    <n v="25858"/>
    <d v="2021-09-02T00:00:00"/>
    <n v="123"/>
    <x v="14"/>
    <x v="53"/>
    <s v="Ghammas"/>
    <s v="Ghammas Al-Garb"/>
    <s v="غماس الغرب"/>
    <n v="31.739036483500001"/>
    <n v="44.602483103700003"/>
    <n v="1"/>
    <x v="401"/>
    <x v="26"/>
  </r>
  <r>
    <n v="3602021"/>
    <n v="360202114"/>
    <n v="22593"/>
    <d v="2021-09-02T00:00:00"/>
    <n v="123"/>
    <x v="14"/>
    <x v="53"/>
    <s v="Ghammas"/>
    <s v="Hay Al Tabqa"/>
    <s v="حي الطبكة"/>
    <n v="31.747449065200001"/>
    <n v="44.613278120499999"/>
    <n v="2"/>
    <x v="401"/>
    <x v="26"/>
  </r>
  <r>
    <n v="3602026"/>
    <n v="360202614"/>
    <n v="2792"/>
    <d v="2021-09-03T00:00:00"/>
    <n v="123"/>
    <x v="14"/>
    <x v="53"/>
    <s v="Markaz Al-Shamiya"/>
    <s v="Hay al-mualamien"/>
    <s v="حي المعلمين "/>
    <n v="31.965392189999999"/>
    <n v="44.600268475199996"/>
    <n v="2"/>
    <x v="390"/>
    <x v="26"/>
  </r>
  <r>
    <n v="3602029"/>
    <n v="360202914"/>
    <n v="24245"/>
    <d v="2021-09-03T00:00:00"/>
    <n v="123"/>
    <x v="14"/>
    <x v="53"/>
    <s v="Markaz Al-Shamiya"/>
    <s v="Hay Al-Shuhada"/>
    <s v="حي الشهادة"/>
    <n v="31.970687038299999"/>
    <n v="44.611288543900002"/>
    <n v="1"/>
    <x v="390"/>
    <x v="26"/>
  </r>
  <r>
    <n v="3602029"/>
    <n v="360202914"/>
    <n v="24245"/>
    <d v="2021-09-03T00:00:00"/>
    <n v="123"/>
    <x v="14"/>
    <x v="53"/>
    <s v="Markaz Al-Shamiya"/>
    <s v="Hay Al-Shuhada"/>
    <s v="حي الشهادة"/>
    <n v="31.970687038299999"/>
    <n v="44.611288543900002"/>
    <n v="1"/>
    <x v="390"/>
    <x v="26"/>
  </r>
  <r>
    <n v="3602031"/>
    <n v="360203114"/>
    <n v="2766"/>
    <d v="2021-09-03T00:00:00"/>
    <n v="123"/>
    <x v="14"/>
    <x v="53"/>
    <s v="Markaz Al-Shamiya"/>
    <s v="Mahlat al-souq"/>
    <s v="محلة السوق"/>
    <n v="31.960626198"/>
    <n v="44.601623088799997"/>
    <n v="1"/>
    <x v="390"/>
    <x v="26"/>
  </r>
  <r>
    <n v="3602006"/>
    <n v="360200614"/>
    <n v="2749"/>
    <d v="2021-09-03T00:00:00"/>
    <n v="123"/>
    <x v="14"/>
    <x v="53"/>
    <s v="Markaz Al-Shamiya"/>
    <s v="Hay Al-aaskary al-gharby"/>
    <s v="حي العسكري الغربي"/>
    <n v="31.957248249100001"/>
    <n v="44.5736161349"/>
    <n v="1"/>
    <x v="390"/>
    <x v="26"/>
  </r>
  <r>
    <n v="3602006"/>
    <n v="360200614"/>
    <n v="2749"/>
    <d v="2021-09-03T00:00:00"/>
    <n v="123"/>
    <x v="14"/>
    <x v="53"/>
    <s v="Markaz Al-Shamiya"/>
    <s v="Hay Al-aaskary al-gharby"/>
    <s v="حي العسكري الغربي"/>
    <n v="31.957248249100001"/>
    <n v="44.5736161349"/>
    <n v="2"/>
    <x v="390"/>
    <x v="26"/>
  </r>
  <r>
    <n v="3603051"/>
    <n v="360305114"/>
    <n v="24739"/>
    <d v="2021-09-07T00:00:00"/>
    <n v="123"/>
    <x v="14"/>
    <x v="54"/>
    <s v="Al-Daghara"/>
    <s v="Hay Al Mulmeen"/>
    <s v="حي المعلمين"/>
    <n v="32.136242439500002"/>
    <n v="44.936344474099997"/>
    <n v="2"/>
    <x v="391"/>
    <x v="26"/>
  </r>
  <r>
    <n v="3603051"/>
    <n v="360305114"/>
    <n v="24739"/>
    <d v="2021-09-07T00:00:00"/>
    <n v="123"/>
    <x v="14"/>
    <x v="54"/>
    <s v="Al-Daghara"/>
    <s v="Hay Al Mulmeen"/>
    <s v="حي المعلمين"/>
    <n v="32.136242439500002"/>
    <n v="44.936344474099997"/>
    <n v="1"/>
    <x v="391"/>
    <x v="26"/>
  </r>
  <r>
    <n v="3603034"/>
    <n v="360303414"/>
    <n v="25070"/>
    <d v="2021-09-04T00:00:00"/>
    <n v="123"/>
    <x v="14"/>
    <x v="54"/>
    <s v="Al-Saniya"/>
    <s v="Hay Al-Hussain"/>
    <s v="حي الحسين"/>
    <n v="32.070146295699999"/>
    <n v="44.767656880700002"/>
    <n v="1"/>
    <x v="402"/>
    <x v="26"/>
  </r>
  <r>
    <n v="3603059"/>
    <n v="360305914"/>
    <n v="24309"/>
    <d v="2021-09-06T00:00:00"/>
    <n v="123"/>
    <x v="14"/>
    <x v="54"/>
    <s v="Al-Saniya"/>
    <s v="Hay Al Waely"/>
    <s v="حي الوائلي"/>
    <n v="32.057930585999998"/>
    <n v="44.772994807300002"/>
    <n v="1"/>
    <x v="406"/>
    <x v="26"/>
  </r>
  <r>
    <n v="3603089"/>
    <n v="360308914"/>
    <n v="25861"/>
    <d v="2021-08-31T00:00:00"/>
    <n v="123"/>
    <x v="14"/>
    <x v="54"/>
    <s v="Al-Shafeia"/>
    <s v="Sayed Talib Village"/>
    <s v="قرية سيد طالب"/>
    <n v="31.9583001779"/>
    <n v="44.7502365852"/>
    <n v="1"/>
    <x v="407"/>
    <x v="27"/>
  </r>
  <r>
    <n v="3603089"/>
    <n v="360308914"/>
    <n v="25861"/>
    <d v="2021-08-31T00:00:00"/>
    <n v="123"/>
    <x v="14"/>
    <x v="54"/>
    <s v="Al-Shafeia"/>
    <s v="Sayed Talib Village"/>
    <s v="قرية سيد طالب"/>
    <n v="31.9583001779"/>
    <n v="44.7502365852"/>
    <n v="1"/>
    <x v="407"/>
    <x v="27"/>
  </r>
  <r>
    <n v="3603052"/>
    <n v="360305214"/>
    <n v="23680"/>
    <d v="2021-08-26T00:00:00"/>
    <n v="123"/>
    <x v="14"/>
    <x v="54"/>
    <s v="Markaz Al-Diwaniya"/>
    <s v="Hay Al Sadir 1"/>
    <s v="حي الصدر الاول"/>
    <n v="32.011688913900002"/>
    <n v="44.919243129000002"/>
    <n v="3"/>
    <x v="408"/>
    <x v="27"/>
  </r>
  <r>
    <n v="3603053"/>
    <n v="360305314"/>
    <n v="24903"/>
    <d v="2021-08-26T00:00:00"/>
    <n v="123"/>
    <x v="14"/>
    <x v="54"/>
    <s v="Markaz Al-Diwaniya"/>
    <s v="Hay Al Sadir 2"/>
    <s v="حي الصدر الثاني"/>
    <n v="32.006378062099998"/>
    <n v="44.937357457700003"/>
    <n v="2"/>
    <x v="408"/>
    <x v="27"/>
  </r>
  <r>
    <n v="3603053"/>
    <n v="360305314"/>
    <n v="24903"/>
    <d v="2021-08-26T00:00:00"/>
    <n v="123"/>
    <x v="14"/>
    <x v="54"/>
    <s v="Markaz Al-Diwaniya"/>
    <s v="Hay Al Sadir 2"/>
    <s v="حي الصدر الثاني"/>
    <n v="32.006378062099998"/>
    <n v="44.937357457700003"/>
    <n v="3"/>
    <x v="408"/>
    <x v="27"/>
  </r>
  <r>
    <n v="3603060"/>
    <n v="360306014"/>
    <n v="21734"/>
    <d v="2021-09-15T00:00:00"/>
    <n v="123"/>
    <x v="14"/>
    <x v="54"/>
    <s v="Markaz Al-Diwaniya"/>
    <s v="Hay Al Wihda 1"/>
    <s v="حي الوحده الاولى"/>
    <n v="31.995855404"/>
    <n v="44.943379650799997"/>
    <n v="1"/>
    <x v="404"/>
    <x v="26"/>
  </r>
  <r>
    <n v="3603068"/>
    <n v="360306814"/>
    <n v="23749"/>
    <d v="2021-09-16T00:00:00"/>
    <n v="123"/>
    <x v="14"/>
    <x v="54"/>
    <s v="Markaz Al-Diwaniya"/>
    <s v="Hay Al-Asry-118"/>
    <s v="حي العصري محلة 118"/>
    <n v="31.9853588892"/>
    <n v="44.933945314100001"/>
    <n v="1"/>
    <x v="409"/>
    <x v="26"/>
  </r>
  <r>
    <n v="3603073"/>
    <n v="360307314"/>
    <n v="23715"/>
    <d v="2021-09-16T00:00:00"/>
    <n v="123"/>
    <x v="14"/>
    <x v="54"/>
    <s v="Markaz Al-Diwaniya"/>
    <s v="Hay Al-Hadarah"/>
    <s v="حي الحضارة"/>
    <n v="32.015676934699997"/>
    <n v="44.9173569003"/>
    <n v="1"/>
    <x v="409"/>
    <x v="26"/>
  </r>
  <r>
    <n v="3603076"/>
    <n v="360307614"/>
    <n v="3209"/>
    <d v="2021-08-29T00:00:00"/>
    <n v="123"/>
    <x v="14"/>
    <x v="54"/>
    <s v="Markaz Al-Diwaniya"/>
    <s v="Hay al-muaalmien"/>
    <s v="حي المعلمين "/>
    <n v="31.991401403200001"/>
    <n v="44.895607716599997"/>
    <n v="2"/>
    <x v="410"/>
    <x v="27"/>
  </r>
  <r>
    <n v="3603076"/>
    <n v="360307614"/>
    <n v="3209"/>
    <d v="2021-08-29T00:00:00"/>
    <n v="123"/>
    <x v="14"/>
    <x v="54"/>
    <s v="Markaz Al-Diwaniya"/>
    <s v="Hay al-muaalmien"/>
    <s v="حي المعلمين "/>
    <n v="31.991401403200001"/>
    <n v="44.895607716599997"/>
    <n v="2"/>
    <x v="410"/>
    <x v="27"/>
  </r>
  <r>
    <n v="3603078"/>
    <n v="360307814"/>
    <n v="25372"/>
    <d v="2021-08-28T00:00:00"/>
    <n v="123"/>
    <x v="14"/>
    <x v="54"/>
    <s v="Markaz Al-Diwaniya"/>
    <s v="Hay Al-Naseej"/>
    <s v="حي النسيج"/>
    <n v="31.967074940900002"/>
    <n v="44.965272656000003"/>
    <n v="2"/>
    <x v="394"/>
    <x v="27"/>
  </r>
  <r>
    <n v="3603078"/>
    <n v="360307814"/>
    <n v="25372"/>
    <d v="2021-08-28T00:00:00"/>
    <n v="123"/>
    <x v="14"/>
    <x v="54"/>
    <s v="Markaz Al-Diwaniya"/>
    <s v="Hay Al-Naseej"/>
    <s v="حي النسيج"/>
    <n v="31.967074940900002"/>
    <n v="44.965272656000003"/>
    <n v="1"/>
    <x v="394"/>
    <x v="27"/>
  </r>
  <r>
    <n v="3603080"/>
    <n v="360308014"/>
    <n v="25512"/>
    <d v="2021-08-28T00:00:00"/>
    <n v="123"/>
    <x v="14"/>
    <x v="54"/>
    <s v="Markaz Al-Diwaniya"/>
    <s v="Hay Al-Zaieem"/>
    <s v="حي الزعيم"/>
    <n v="31.985894293800001"/>
    <n v="44.929391244900003"/>
    <n v="2"/>
    <x v="394"/>
    <x v="27"/>
  </r>
  <r>
    <n v="3603081"/>
    <n v="360308114"/>
    <n v="24307"/>
    <d v="2021-08-28T00:00:00"/>
    <n v="123"/>
    <x v="14"/>
    <x v="54"/>
    <s v="Markaz Al-Diwaniya"/>
    <s v="Hay Ramadan"/>
    <s v="حي رمضان"/>
    <n v="31.9799313135"/>
    <n v="44.900527446799998"/>
    <n v="2"/>
    <x v="394"/>
    <x v="27"/>
  </r>
  <r>
    <n v="3603081"/>
    <n v="360308114"/>
    <n v="24307"/>
    <d v="2021-08-28T00:00:00"/>
    <n v="123"/>
    <x v="14"/>
    <x v="54"/>
    <s v="Markaz Al-Diwaniya"/>
    <s v="Hay Ramadan"/>
    <s v="حي رمضان"/>
    <n v="31.9799313135"/>
    <n v="44.900527446799998"/>
    <n v="4"/>
    <x v="394"/>
    <x v="27"/>
  </r>
  <r>
    <n v="3603036"/>
    <n v="360303614"/>
    <n v="25509"/>
    <d v="2021-09-15T00:00:00"/>
    <n v="123"/>
    <x v="14"/>
    <x v="54"/>
    <s v="Markaz Al-Diwaniya"/>
    <s v="Al-Taamem-2"/>
    <s v="التأميم الثانية"/>
    <n v="31.979781151699999"/>
    <n v="44.942167323"/>
    <n v="2"/>
    <x v="404"/>
    <x v="26"/>
  </r>
  <r>
    <n v="3603036"/>
    <n v="360303614"/>
    <n v="25509"/>
    <d v="2021-09-15T00:00:00"/>
    <n v="123"/>
    <x v="14"/>
    <x v="54"/>
    <s v="Markaz Al-Diwaniya"/>
    <s v="Al-Taamem-2"/>
    <s v="التأميم الثانية"/>
    <n v="31.979781151699999"/>
    <n v="44.942167323"/>
    <n v="1"/>
    <x v="404"/>
    <x v="26"/>
  </r>
  <r>
    <n v="3603037"/>
    <n v="360303714"/>
    <n v="24381"/>
    <d v="2021-08-31T00:00:00"/>
    <n v="123"/>
    <x v="14"/>
    <x v="54"/>
    <s v="Markaz Al-Diwaniya"/>
    <s v="Al-Taqiya 2"/>
    <s v="التقية الثانية"/>
    <n v="31.970362453100002"/>
    <n v="44.8911874701"/>
    <n v="2"/>
    <x v="407"/>
    <x v="27"/>
  </r>
  <r>
    <n v="3603044"/>
    <n v="360304414"/>
    <n v="25790"/>
    <d v="2021-08-31T00:00:00"/>
    <n v="123"/>
    <x v="14"/>
    <x v="54"/>
    <s v="Markaz Al-Diwaniya"/>
    <s v="Hay Al Jamiaa"/>
    <s v="حي الجامعة"/>
    <n v="31.996962293100001"/>
    <n v="44.874578579599998"/>
    <n v="1"/>
    <x v="407"/>
    <x v="27"/>
  </r>
  <r>
    <n v="3603044"/>
    <n v="360304414"/>
    <n v="25790"/>
    <d v="2021-08-31T00:00:00"/>
    <n v="123"/>
    <x v="14"/>
    <x v="54"/>
    <s v="Markaz Al-Diwaniya"/>
    <s v="Hay Al Jamiaa"/>
    <s v="حي الجامعة"/>
    <n v="31.996962293100001"/>
    <n v="44.874578579599998"/>
    <n v="1"/>
    <x v="407"/>
    <x v="27"/>
  </r>
  <r>
    <n v="3603044"/>
    <n v="360304414"/>
    <n v="25790"/>
    <d v="2021-08-31T00:00:00"/>
    <n v="123"/>
    <x v="14"/>
    <x v="54"/>
    <s v="Markaz Al-Diwaniya"/>
    <s v="Hay Al Jamiaa"/>
    <s v="حي الجامعة"/>
    <n v="31.996962293100001"/>
    <n v="44.874578579599998"/>
    <n v="2"/>
    <x v="407"/>
    <x v="27"/>
  </r>
  <r>
    <n v="3603048"/>
    <n v="360304814"/>
    <n v="23681"/>
    <d v="2021-08-27T00:00:00"/>
    <n v="123"/>
    <x v="14"/>
    <x v="54"/>
    <s v="Markaz Al-Diwaniya"/>
    <s v="Hay Al Furat-2"/>
    <s v="حي الفرات الثانية"/>
    <n v="32.020060811100002"/>
    <n v="44.900365360499997"/>
    <n v="2"/>
    <x v="411"/>
    <x v="27"/>
  </r>
  <r>
    <n v="3603048"/>
    <n v="360304814"/>
    <n v="23681"/>
    <d v="2021-08-27T00:00:00"/>
    <n v="123"/>
    <x v="14"/>
    <x v="54"/>
    <s v="Markaz Al-Diwaniya"/>
    <s v="Hay Al Furat-2"/>
    <s v="حي الفرات الثانية"/>
    <n v="32.020060811100002"/>
    <n v="44.900365360499997"/>
    <n v="4"/>
    <x v="411"/>
    <x v="27"/>
  </r>
  <r>
    <n v="3603003"/>
    <n v="360300314"/>
    <n v="22326"/>
    <d v="2021-08-27T00:00:00"/>
    <n v="123"/>
    <x v="14"/>
    <x v="54"/>
    <s v="Markaz Al-Diwaniya"/>
    <s v="Al Mojamaa Al Sakani"/>
    <s v="المجمع السكني"/>
    <n v="31.981883123500001"/>
    <n v="44.972986456299999"/>
    <n v="4"/>
    <x v="411"/>
    <x v="27"/>
  </r>
  <r>
    <n v="3603005"/>
    <n v="360300514"/>
    <n v="2943"/>
    <d v="2021-08-29T00:00:00"/>
    <n v="123"/>
    <x v="14"/>
    <x v="54"/>
    <s v="Markaz Al-Diwaniya"/>
    <s v="Al hamad village"/>
    <s v="قرية الحمد"/>
    <n v="32.004091646500001"/>
    <n v="44.999002372900001"/>
    <n v="1"/>
    <x v="410"/>
    <x v="27"/>
  </r>
  <r>
    <n v="3603005"/>
    <n v="360300514"/>
    <n v="2943"/>
    <d v="2021-08-29T00:00:00"/>
    <n v="123"/>
    <x v="14"/>
    <x v="54"/>
    <s v="Markaz Al-Diwaniya"/>
    <s v="Al hamad village"/>
    <s v="قرية الحمد"/>
    <n v="32.004091646500001"/>
    <n v="44.999002372900001"/>
    <n v="1"/>
    <x v="410"/>
    <x v="27"/>
  </r>
  <r>
    <n v="3603006"/>
    <n v="360300614"/>
    <n v="22815"/>
    <d v="2021-09-19T00:00:00"/>
    <n v="123"/>
    <x v="14"/>
    <x v="54"/>
    <s v="Markaz Al-Diwaniya"/>
    <s v="Hay Al Jumhori Al Sharqi"/>
    <s v="حي الجمهوري الشرقي"/>
    <n v="31.991753191699999"/>
    <n v="44.921382210700003"/>
    <n v="1"/>
    <x v="412"/>
    <x v="26"/>
  </r>
  <r>
    <n v="3603006"/>
    <n v="360300614"/>
    <n v="22815"/>
    <d v="2021-09-19T00:00:00"/>
    <n v="123"/>
    <x v="14"/>
    <x v="54"/>
    <s v="Markaz Al-Diwaniya"/>
    <s v="Hay Al Jumhori Al Sharqi"/>
    <s v="حي الجمهوري الشرقي"/>
    <n v="31.991753191699999"/>
    <n v="44.921382210700003"/>
    <n v="1"/>
    <x v="412"/>
    <x v="26"/>
  </r>
  <r>
    <n v="3603007"/>
    <n v="360300714"/>
    <n v="24148"/>
    <d v="2021-08-31T00:00:00"/>
    <n v="123"/>
    <x v="14"/>
    <x v="54"/>
    <s v="Markaz Al-Diwaniya"/>
    <s v="Hay Al Nahda 3"/>
    <s v="حي النهضة 3"/>
    <n v="31.985893340699999"/>
    <n v="44.953046283399999"/>
    <n v="2"/>
    <x v="407"/>
    <x v="27"/>
  </r>
  <r>
    <n v="3603012"/>
    <n v="360301214"/>
    <n v="21945"/>
    <d v="2021-09-20T00:00:00"/>
    <n v="123"/>
    <x v="14"/>
    <x v="54"/>
    <s v="Markaz Al-Diwaniya"/>
    <s v="Hay Al Wihda 3"/>
    <s v="حي الوحده الثالثه"/>
    <n v="31.993009728099999"/>
    <n v="44.946743119300002"/>
    <n v="1"/>
    <x v="403"/>
    <x v="26"/>
  </r>
  <r>
    <n v="3603012"/>
    <n v="360301214"/>
    <n v="21945"/>
    <d v="2021-09-20T00:00:00"/>
    <n v="123"/>
    <x v="14"/>
    <x v="54"/>
    <s v="Markaz Al-Diwaniya"/>
    <s v="Hay Al Wihda 3"/>
    <s v="حي الوحده الثالثه"/>
    <n v="31.993009728099999"/>
    <n v="44.946743119300002"/>
    <n v="1"/>
    <x v="403"/>
    <x v="26"/>
  </r>
  <r>
    <n v="3603022"/>
    <n v="360302214"/>
    <n v="3381"/>
    <d v="2021-09-18T00:00:00"/>
    <n v="123"/>
    <x v="14"/>
    <x v="54"/>
    <s v="Markaz Al-Diwaniya"/>
    <s v="AL-Jamiyah 2"/>
    <s v="الجمعية الثانية"/>
    <n v="31.976561914200001"/>
    <n v="44.948463998800001"/>
    <n v="1"/>
    <x v="397"/>
    <x v="26"/>
  </r>
  <r>
    <n v="3603025"/>
    <n v="360302514"/>
    <n v="2885"/>
    <d v="2021-09-18T00:00:00"/>
    <n v="123"/>
    <x v="14"/>
    <x v="54"/>
    <s v="Markaz Al-Diwaniya"/>
    <s v="Al-Jazaair 2"/>
    <s v="الجزائر الثانية"/>
    <n v="31.987180695900001"/>
    <n v="44.902500910900002"/>
    <n v="1"/>
    <x v="397"/>
    <x v="26"/>
  </r>
  <r>
    <n v="3603025"/>
    <n v="360302514"/>
    <n v="2885"/>
    <d v="2021-09-18T00:00:00"/>
    <n v="123"/>
    <x v="14"/>
    <x v="54"/>
    <s v="Markaz Al-Diwaniya"/>
    <s v="Al-Jazaair 2"/>
    <s v="الجزائر الثانية"/>
    <n v="31.987180695900001"/>
    <n v="44.902500910900002"/>
    <n v="1"/>
    <x v="397"/>
    <x v="26"/>
  </r>
  <r>
    <n v="3603025"/>
    <n v="360302514"/>
    <n v="2885"/>
    <d v="2021-09-18T00:00:00"/>
    <n v="123"/>
    <x v="14"/>
    <x v="54"/>
    <s v="Markaz Al-Diwaniya"/>
    <s v="Al-Jazaair 2"/>
    <s v="الجزائر الثانية"/>
    <n v="31.987180695900001"/>
    <n v="44.902500910900002"/>
    <n v="1"/>
    <x v="397"/>
    <x v="26"/>
  </r>
  <r>
    <n v="3604004"/>
    <n v="360400414"/>
    <n v="24583"/>
    <d v="2021-09-14T00:00:00"/>
    <n v="123"/>
    <x v="14"/>
    <x v="68"/>
    <s v="Al-Sudair"/>
    <s v="Al-Marshad village"/>
    <s v="قرية المرشد"/>
    <n v="31.860279352399999"/>
    <n v="44.931567842699998"/>
    <n v="1"/>
    <x v="413"/>
    <x v="26"/>
  </r>
  <r>
    <n v="3604004"/>
    <n v="360400414"/>
    <n v="24583"/>
    <d v="2021-09-14T00:00:00"/>
    <n v="123"/>
    <x v="14"/>
    <x v="68"/>
    <s v="Al-Sudair"/>
    <s v="Al-Marshad village"/>
    <s v="قرية المرشد"/>
    <n v="31.860279352399999"/>
    <n v="44.931567842699998"/>
    <n v="1"/>
    <x v="413"/>
    <x v="26"/>
  </r>
  <r>
    <n v="3604015"/>
    <n v="360401514"/>
    <n v="22000"/>
    <d v="2021-09-14T00:00:00"/>
    <n v="123"/>
    <x v="14"/>
    <x v="68"/>
    <s v="Markaz Al-Hamza"/>
    <s v="Hay Hussain"/>
    <s v="حي الحسين"/>
    <n v="31.7160727182"/>
    <n v="44.970706466499998"/>
    <n v="1"/>
    <x v="413"/>
    <x v="26"/>
  </r>
  <r>
    <n v="2702085"/>
    <n v="2702085108"/>
    <n v="34077"/>
    <d v="2021-12-23T15:23:11"/>
    <n v="124"/>
    <x v="3"/>
    <x v="57"/>
    <s v="Al-Qahtaniya"/>
    <s v="Um jurais"/>
    <s v="ام جريص"/>
    <n v="36.27223"/>
    <n v="41.356059999999999"/>
    <n v="5"/>
    <x v="414"/>
    <x v="28"/>
  </r>
  <r>
    <n v="2702091"/>
    <n v="2702091108"/>
    <n v="34081"/>
    <d v="2021-12-23T15:23:10"/>
    <n v="124"/>
    <x v="3"/>
    <x v="57"/>
    <s v="Al-Qahtaniya"/>
    <s v="Raqabt alfaras"/>
    <s v="رقبة الفرس"/>
    <n v="36.176606"/>
    <n v="41.472645"/>
    <n v="7"/>
    <x v="414"/>
    <x v="28"/>
  </r>
  <r>
    <n v="2702044"/>
    <n v="2702044108"/>
    <n v="33854"/>
    <d v="2021-12-23T15:23:11"/>
    <n v="124"/>
    <x v="3"/>
    <x v="57"/>
    <s v="Al-Qahtaniya"/>
    <s v="Maisaloun"/>
    <s v="مجمع ميسلون"/>
    <n v="36.271999999999998"/>
    <n v="41.367502000000002"/>
    <n v="8"/>
    <x v="414"/>
    <x v="28"/>
  </r>
  <r>
    <n v="2702047"/>
    <n v="2702047108"/>
    <n v="34008"/>
    <d v="2021-12-23T15:23:19"/>
    <n v="124"/>
    <x v="3"/>
    <x v="57"/>
    <s v="Markaz Al-Ba'aj"/>
    <s v="Al-Risalah"/>
    <s v="حي الرساله"/>
    <n v="36.044508999999998"/>
    <n v="41.714508000000002"/>
    <n v="7"/>
    <x v="414"/>
    <x v="28"/>
  </r>
  <r>
    <n v="2702052"/>
    <n v="2702052108"/>
    <n v="18349"/>
    <d v="2021-12-23T15:23:23"/>
    <n v="124"/>
    <x v="3"/>
    <x v="57"/>
    <s v="Markaz Al-Ba'aj"/>
    <s v="Al-Yarmuk"/>
    <s v="حي اليرموك"/>
    <n v="36.044635"/>
    <n v="41.720289000000001"/>
    <n v="15"/>
    <x v="414"/>
    <x v="28"/>
  </r>
  <r>
    <n v="2702052"/>
    <n v="2702052108"/>
    <n v="18349"/>
    <d v="2021-12-23T15:23:23"/>
    <n v="124"/>
    <x v="3"/>
    <x v="57"/>
    <s v="Markaz Al-Ba'aj"/>
    <s v="Al-Yarmuk"/>
    <s v="حي اليرموك"/>
    <n v="36.044635"/>
    <n v="41.720289000000001"/>
    <n v="8"/>
    <x v="414"/>
    <x v="28"/>
  </r>
  <r>
    <n v="2702082"/>
    <n v="2702082108"/>
    <n v="34074"/>
    <d v="2021-12-23T15:23:12"/>
    <n v="124"/>
    <x v="3"/>
    <x v="57"/>
    <s v="Markaz Al-Ba'aj"/>
    <s v="Chaier khifas"/>
    <s v="جاير غلفاص"/>
    <n v="36.138890000000004"/>
    <n v="41.302503999999999"/>
    <n v="8"/>
    <x v="414"/>
    <x v="28"/>
  </r>
  <r>
    <n v="2702114"/>
    <n v="2702114108"/>
    <n v="34171"/>
    <d v="2021-12-23T15:23:10"/>
    <n v="124"/>
    <x v="3"/>
    <x v="57"/>
    <s v="Markaz Al-Ba'aj"/>
    <s v="Al-Thawrah "/>
    <s v="الثوره"/>
    <n v="36.249287000000002"/>
    <n v="41.479422999999997"/>
    <n v="9"/>
    <x v="414"/>
    <x v="28"/>
  </r>
  <r>
    <n v="2708176"/>
    <n v="2708176108"/>
    <n v="33472"/>
    <d v="2021-12-23T22:29:06"/>
    <n v="124"/>
    <x v="3"/>
    <x v="12"/>
    <s v="Ayadiya"/>
    <s v="Qasabat Ayadiya"/>
    <s v="قصبة العياضية"/>
    <n v="36.485300000000002"/>
    <n v="42.422117739400001"/>
    <n v="150"/>
    <x v="414"/>
    <x v="28"/>
  </r>
  <r>
    <n v="2708002"/>
    <n v="2708002108"/>
    <n v="24809"/>
    <d v="2021-12-27T14:37:43"/>
    <n v="124"/>
    <x v="3"/>
    <x v="12"/>
    <s v="Markaz Telafar"/>
    <s v="Al Hay Al Askare"/>
    <s v="الحي العسكري"/>
    <n v="36.3920374"/>
    <n v="42.4765978"/>
    <n v="8"/>
    <x v="415"/>
    <x v="28"/>
  </r>
  <r>
    <n v="2708007"/>
    <n v="2708007108"/>
    <n v="18309"/>
    <d v="2021-12-27T14:38:30"/>
    <n v="124"/>
    <x v="3"/>
    <x v="12"/>
    <s v="Markaz Telafar"/>
    <s v="Hay Al Uroba"/>
    <s v="حي العروبة"/>
    <n v="36.377371400000001"/>
    <n v="42.457237300000003"/>
    <n v="3"/>
    <x v="415"/>
    <x v="28"/>
  </r>
  <r>
    <n v="2708019"/>
    <n v="2708019108"/>
    <n v="22924"/>
    <d v="2021-12-27T14:37:35"/>
    <n v="124"/>
    <x v="3"/>
    <x v="12"/>
    <s v="Markaz Telafar"/>
    <s v="Al karab Al kabeer Village"/>
    <s v="قرية الخراب الكبير"/>
    <n v="36.410913999999998"/>
    <n v="42.542980999999997"/>
    <n v="11"/>
    <x v="415"/>
    <x v="28"/>
  </r>
  <r>
    <n v="2708110"/>
    <n v="2708110108"/>
    <n v="17439"/>
    <d v="2021-12-27T14:37:32"/>
    <n v="124"/>
    <x v="3"/>
    <x v="12"/>
    <s v="Markaz Telafar"/>
    <s v="AL-mazraa Al-awola Village"/>
    <s v="قرية المزرعة الاولى"/>
    <n v="36.442366999999997"/>
    <n v="42.629963500000002"/>
    <n v="5"/>
    <x v="415"/>
    <x v="28"/>
  </r>
  <r>
    <n v="2708129"/>
    <n v="2708129108"/>
    <n v="18006"/>
    <d v="2021-12-27T14:38:23"/>
    <n v="124"/>
    <x v="3"/>
    <x v="12"/>
    <s v="Markaz Telafar"/>
    <s v="Hay Al Nasir"/>
    <s v="حي النصر"/>
    <n v="36.371630000000003"/>
    <n v="42.459803600000001"/>
    <n v="5"/>
    <x v="415"/>
    <x v="28"/>
  </r>
  <r>
    <n v="2708140"/>
    <n v="2708140108"/>
    <n v="33278"/>
    <d v="2021-12-27T14:37:49"/>
    <n v="124"/>
    <x v="3"/>
    <x v="12"/>
    <s v="Markaz Telafar"/>
    <s v="Al-Qadisiya Al-thaniya"/>
    <s v="حي القادسية الثانية"/>
    <n v="36.382409000000003"/>
    <n v="42.448608999999998"/>
    <n v="5"/>
    <x v="415"/>
    <x v="28"/>
  </r>
  <r>
    <n v="2708142"/>
    <n v="2708142108"/>
    <n v="33280"/>
    <d v="2021-12-27T14:37:50"/>
    <n v="124"/>
    <x v="3"/>
    <x v="12"/>
    <s v="Markaz Telafar"/>
    <s v="Hay saad"/>
    <s v="حي سعد"/>
    <n v="36.385176999999999"/>
    <n v="42.4391958"/>
    <n v="6"/>
    <x v="415"/>
    <x v="28"/>
  </r>
  <r>
    <n v="2708148"/>
    <n v="2708148108"/>
    <n v="33294"/>
    <d v="2021-12-27T14:37:41"/>
    <n v="124"/>
    <x v="3"/>
    <x v="12"/>
    <s v="Markaz Telafar"/>
    <s v="Al rahma Village"/>
    <s v="قرية الرحمة"/>
    <n v="36.391159999999999"/>
    <n v="42.502434999999998"/>
    <n v="6"/>
    <x v="415"/>
    <x v="28"/>
  </r>
  <r>
    <n v="2708153"/>
    <n v="2708153108"/>
    <n v="33346"/>
    <d v="2021-12-27T14:37:40"/>
    <n v="124"/>
    <x v="3"/>
    <x v="12"/>
    <s v="Markaz Telafar"/>
    <s v="Al Alolea Vilage"/>
    <s v="قرية العلولية"/>
    <n v="36.398490000000002"/>
    <n v="42.504868999999999"/>
    <n v="24"/>
    <x v="415"/>
    <x v="28"/>
  </r>
  <r>
    <n v="2708154"/>
    <n v="2708154108"/>
    <n v="33345"/>
    <d v="2021-12-27T14:37:39"/>
    <n v="124"/>
    <x v="3"/>
    <x v="12"/>
    <s v="Markaz Telafar"/>
    <s v="Mohamed saeed Bashar Vilage"/>
    <s v="قرية محمد سعيد بشار"/>
    <n v="36.396619999999999"/>
    <n v="42.514042699999997"/>
    <n v="12"/>
    <x v="415"/>
    <x v="28"/>
  </r>
  <r>
    <n v="1303006"/>
    <n v="130300615"/>
    <n v="24553"/>
    <d v="2021-12-27T00:00:00"/>
    <n v="124"/>
    <x v="6"/>
    <x v="22"/>
    <s v="Markaz Dokan"/>
    <s v="Farmanbaran"/>
    <s v="فرمانبران"/>
    <n v="35.935481899999999"/>
    <n v="44.955341199999999"/>
    <n v="3"/>
    <x v="415"/>
    <x v="28"/>
  </r>
  <r>
    <n v="1304053"/>
    <n v="130405315"/>
    <n v="21961"/>
    <d v="2021-12-27T00:00:00"/>
    <n v="124"/>
    <x v="6"/>
    <x v="23"/>
    <s v="Markaz Halabja"/>
    <s v="Kani ishqan"/>
    <s v="كاني عيشقان"/>
    <n v="35.169750700000002"/>
    <n v="45.983210999999997"/>
    <n v="3"/>
    <x v="415"/>
    <x v="28"/>
  </r>
  <r>
    <n v="1310036"/>
    <n v="131003615"/>
    <n v="21036"/>
    <d v="2021-12-27T00:00:00"/>
    <n v="124"/>
    <x v="6"/>
    <x v="27"/>
    <s v="Markaz Sulaymaniya"/>
    <s v="Farmanbaran"/>
    <s v="فرمانبران"/>
    <n v="35.5898574"/>
    <n v="45.4054985"/>
    <n v="3"/>
    <x v="415"/>
    <x v="28"/>
  </r>
  <r>
    <n v="1310045"/>
    <n v="131004515"/>
    <n v="23718"/>
    <d v="2021-12-27T00:00:00"/>
    <n v="124"/>
    <x v="6"/>
    <x v="27"/>
    <s v="Markaz Sulaymaniya"/>
    <s v="Haware Shar"/>
    <s v="هوارى شار"/>
    <n v="35.615379699999998"/>
    <n v="45.414839299999997"/>
    <n v="4"/>
    <x v="415"/>
    <x v="28"/>
  </r>
  <r>
    <n v="1310047"/>
    <n v="131004715"/>
    <n v="4486"/>
    <d v="2021-12-27T00:00:00"/>
    <n v="124"/>
    <x v="6"/>
    <x v="27"/>
    <s v="Markaz Sulaymaniya"/>
    <s v="Hwana"/>
    <s v="هوانة"/>
    <n v="35.4992722"/>
    <n v="45.438715299999998"/>
    <n v="2"/>
    <x v="415"/>
    <x v="28"/>
  </r>
  <r>
    <n v="1310070"/>
    <n v="131007015"/>
    <n v="21050"/>
    <d v="2021-12-27T00:00:00"/>
    <n v="124"/>
    <x v="6"/>
    <x v="27"/>
    <s v="Markaz Sulaymaniya"/>
    <s v="MAMOSTAYAN"/>
    <s v="ماموستايان"/>
    <n v="35.5707229"/>
    <n v="45.438372999999999"/>
    <n v="4"/>
    <x v="415"/>
    <x v="28"/>
  </r>
  <r>
    <n v="1310143"/>
    <n v="131014315"/>
    <n v="31949"/>
    <d v="2021-12-27T00:00:00"/>
    <n v="124"/>
    <x v="6"/>
    <x v="27"/>
    <s v="Markaz Sulaymaniya"/>
    <s v="Sarchea 705"/>
    <s v="سةرجيا 705"/>
    <n v="35.529351800000001"/>
    <n v="45.480642000000003"/>
    <n v="3"/>
    <x v="415"/>
    <x v="28"/>
  </r>
  <r>
    <n v="1310148"/>
    <n v="131014815"/>
    <n v="31954"/>
    <d v="2021-12-27T00:00:00"/>
    <n v="124"/>
    <x v="6"/>
    <x v="27"/>
    <s v="Markaz Sulaymaniya"/>
    <s v="Hewa 311"/>
    <s v="هيوا 311"/>
    <n v="35.544204200000003"/>
    <n v="45.456991100000003"/>
    <n v="3"/>
    <x v="415"/>
    <x v="28"/>
  </r>
  <r>
    <n v="1310150"/>
    <n v="131015015"/>
    <n v="31956"/>
    <d v="2021-12-27T00:00:00"/>
    <n v="124"/>
    <x v="6"/>
    <x v="27"/>
    <s v="Markaz Sulaymaniya"/>
    <s v="Kani 317"/>
    <s v="كاني 317"/>
    <n v="35.547325000000001"/>
    <n v="45.4755003"/>
    <n v="5"/>
    <x v="415"/>
    <x v="28"/>
  </r>
  <r>
    <n v="1310213"/>
    <n v="131021315"/>
    <n v="32006"/>
    <d v="2021-12-27T00:00:00"/>
    <n v="124"/>
    <x v="6"/>
    <x v="27"/>
    <s v="Markaz Sulaymaniya"/>
    <s v="Qaiwan"/>
    <s v="قيوان"/>
    <n v="35.608514300000003"/>
    <n v="45.412889399999997"/>
    <n v="5"/>
    <x v="415"/>
    <x v="28"/>
  </r>
  <r>
    <n v="1310215"/>
    <n v="131021515"/>
    <n v="32008"/>
    <d v="2021-12-27T00:00:00"/>
    <n v="124"/>
    <x v="6"/>
    <x v="27"/>
    <s v="Markaz Sulaymaniya"/>
    <s v="Kewstan"/>
    <s v="كويستان"/>
    <n v="35.589292299999997"/>
    <n v="45.399595900000001"/>
    <n v="6"/>
    <x v="415"/>
    <x v="28"/>
  </r>
  <r>
    <n v="1310225"/>
    <n v="131022515"/>
    <n v="32055"/>
    <d v="2021-12-27T00:00:00"/>
    <n v="124"/>
    <x v="6"/>
    <x v="27"/>
    <s v="Markaz Sulaymaniya"/>
    <s v="Kani Spika 130"/>
    <s v="كاني سبيكة 130"/>
    <n v="35.587659100000003"/>
    <n v="45.392274999999998"/>
    <n v="2"/>
    <x v="415"/>
    <x v="28"/>
  </r>
  <r>
    <n v="2307141"/>
    <n v="230714115"/>
    <n v="21989"/>
    <d v="2021-12-23T00:00:00"/>
    <n v="124"/>
    <x v="8"/>
    <x v="35"/>
    <s v="Al-Rasheed"/>
    <s v="Hay Al Jehad-883"/>
    <s v="حي الجهاد-883"/>
    <n v="33.278001322900003"/>
    <n v="44.309610443799997"/>
    <n v="2"/>
    <x v="414"/>
    <x v="28"/>
  </r>
  <r>
    <n v="3502013"/>
    <n v="350201315"/>
    <n v="33801"/>
    <d v="2021-12-27T00:00:00"/>
    <n v="124"/>
    <x v="13"/>
    <x v="50"/>
    <s v="Al-Nasr"/>
    <s v="Al-Sadrein"/>
    <s v="حي الصدرين"/>
    <n v="31.53961"/>
    <n v="46.119104999999998"/>
    <n v="5"/>
    <x v="415"/>
    <x v="28"/>
  </r>
  <r>
    <n v="3502015"/>
    <n v="350201515"/>
    <n v="33803"/>
    <d v="2021-12-26T00:00:00"/>
    <n v="124"/>
    <x v="13"/>
    <x v="50"/>
    <s v="Al-Nasr"/>
    <s v="Al Amam Al Ridhah"/>
    <s v="الامام الرضا"/>
    <n v="31.543367"/>
    <n v="46.119889000000001"/>
    <n v="2"/>
    <x v="416"/>
    <x v="28"/>
  </r>
  <r>
    <n v="3502015"/>
    <n v="350201515"/>
    <n v="33803"/>
    <d v="2021-12-26T00:00:00"/>
    <n v="124"/>
    <x v="13"/>
    <x v="50"/>
    <s v="Al-Nasr"/>
    <s v="Al Amam Al Ridhah"/>
    <s v="الامام الرضا"/>
    <n v="31.543367"/>
    <n v="46.119889000000001"/>
    <n v="2"/>
    <x v="416"/>
    <x v="28"/>
  </r>
  <r>
    <n v="3502016"/>
    <n v="350201615"/>
    <n v="34162"/>
    <d v="2021-12-27T00:00:00"/>
    <n v="124"/>
    <x v="13"/>
    <x v="50"/>
    <s v="Markaz Al-Rifa'i"/>
    <s v="Al Tifige"/>
    <s v="التيفيج"/>
    <n v="31.735530000000001"/>
    <n v="46.112045999999999"/>
    <n v="4"/>
    <x v="415"/>
    <x v="28"/>
  </r>
  <r>
    <n v="3502016"/>
    <n v="350201615"/>
    <n v="34162"/>
    <d v="2021-12-27T00:00:00"/>
    <n v="124"/>
    <x v="13"/>
    <x v="50"/>
    <s v="Markaz Al-Rifa'i"/>
    <s v="Al Tifige"/>
    <s v="التيفيج"/>
    <n v="31.735530000000001"/>
    <n v="46.112045999999999"/>
    <n v="3"/>
    <x v="415"/>
    <x v="28"/>
  </r>
  <r>
    <n v="3502016"/>
    <n v="350201615"/>
    <n v="34162"/>
    <d v="2021-12-27T00:00:00"/>
    <n v="124"/>
    <x v="13"/>
    <x v="50"/>
    <s v="Markaz Al-Rifa'i"/>
    <s v="Al Tifige"/>
    <s v="التيفيج"/>
    <n v="31.735530000000001"/>
    <n v="46.112045999999999"/>
    <n v="7"/>
    <x v="415"/>
    <x v="28"/>
  </r>
  <r>
    <n v="3502016"/>
    <n v="350201615"/>
    <n v="34162"/>
    <d v="2021-12-27T00:00:00"/>
    <n v="124"/>
    <x v="13"/>
    <x v="50"/>
    <s v="Markaz Al-Rifa'i"/>
    <s v="Al Tifige"/>
    <s v="التيفيج"/>
    <n v="31.735530000000001"/>
    <n v="46.112045999999999"/>
    <n v="3"/>
    <x v="415"/>
    <x v="28"/>
  </r>
  <r>
    <n v="3502018"/>
    <n v="350201815"/>
    <n v="10289"/>
    <d v="2021-12-23T00:00:00"/>
    <n v="124"/>
    <x v="13"/>
    <x v="50"/>
    <s v="Markaz Al-Rifa'i"/>
    <s v="Hay Al Ameer"/>
    <s v="حي الامير "/>
    <n v="31.715143000000001"/>
    <n v="46.098461"/>
    <n v="3"/>
    <x v="414"/>
    <x v="28"/>
  </r>
  <r>
    <n v="3502018"/>
    <n v="350201815"/>
    <n v="10289"/>
    <d v="2021-12-23T00:00:00"/>
    <n v="124"/>
    <x v="13"/>
    <x v="50"/>
    <s v="Markaz Al-Rifa'i"/>
    <s v="Hay Al Ameer"/>
    <s v="حي الامير "/>
    <n v="31.715143000000001"/>
    <n v="46.098461"/>
    <n v="2"/>
    <x v="414"/>
    <x v="28"/>
  </r>
  <r>
    <n v="3502018"/>
    <n v="350201815"/>
    <n v="10289"/>
    <d v="2021-12-23T00:00:00"/>
    <n v="124"/>
    <x v="13"/>
    <x v="50"/>
    <s v="Markaz Al-Rifa'i"/>
    <s v="Hay Al Ameer"/>
    <s v="حي الامير "/>
    <n v="31.715143000000001"/>
    <n v="46.098461"/>
    <n v="3"/>
    <x v="414"/>
    <x v="28"/>
  </r>
  <r>
    <n v="3502003"/>
    <n v="350200315"/>
    <n v="24722"/>
    <d v="2021-12-23T00:00:00"/>
    <n v="124"/>
    <x v="13"/>
    <x v="50"/>
    <s v="Markaz Al-Rifa'i"/>
    <s v="Hay Al Hussien"/>
    <s v="حي الحسين"/>
    <n v="31.711529196499999"/>
    <n v="46.124556874"/>
    <n v="4"/>
    <x v="414"/>
    <x v="28"/>
  </r>
  <r>
    <n v="3502003"/>
    <n v="350200315"/>
    <n v="24722"/>
    <d v="2021-12-23T00:00:00"/>
    <n v="124"/>
    <x v="13"/>
    <x v="50"/>
    <s v="Markaz Al-Rifa'i"/>
    <s v="Hay Al Hussien"/>
    <s v="حي الحسين"/>
    <n v="31.711529196499999"/>
    <n v="46.124556874"/>
    <n v="5"/>
    <x v="414"/>
    <x v="28"/>
  </r>
  <r>
    <n v="3502007"/>
    <n v="350200715"/>
    <n v="33795"/>
    <d v="2021-12-23T00:00:00"/>
    <n v="124"/>
    <x v="13"/>
    <x v="50"/>
    <s v="Markaz Al-Rifa'i"/>
    <s v="Al-Omal"/>
    <s v="حي العمال"/>
    <n v="31.728400000000001"/>
    <n v="46.110399999999998"/>
    <n v="4"/>
    <x v="414"/>
    <x v="28"/>
  </r>
  <r>
    <n v="3502008"/>
    <n v="350200815"/>
    <n v="33796"/>
    <d v="2021-12-23T00:00:00"/>
    <n v="124"/>
    <x v="13"/>
    <x v="50"/>
    <s v="Qalat Siker"/>
    <s v="Hay Al-Husein"/>
    <s v="حي الحسين"/>
    <n v="31.8552"/>
    <n v="46.073500000000003"/>
    <n v="10"/>
    <x v="414"/>
    <x v="28"/>
  </r>
  <r>
    <n v="3502008"/>
    <n v="350200815"/>
    <n v="33796"/>
    <d v="2021-12-23T00:00:00"/>
    <n v="124"/>
    <x v="13"/>
    <x v="50"/>
    <s v="Qalat Siker"/>
    <s v="Hay Al-Husein"/>
    <s v="حي الحسين"/>
    <n v="31.8552"/>
    <n v="46.073500000000003"/>
    <n v="13"/>
    <x v="414"/>
    <x v="28"/>
  </r>
  <r>
    <n v="3502008"/>
    <n v="350200815"/>
    <n v="33796"/>
    <d v="2021-12-23T00:00:00"/>
    <n v="124"/>
    <x v="13"/>
    <x v="50"/>
    <s v="Qalat Siker"/>
    <s v="Hay Al-Husein"/>
    <s v="حي الحسين"/>
    <n v="31.8552"/>
    <n v="46.073500000000003"/>
    <n v="7"/>
    <x v="414"/>
    <x v="28"/>
  </r>
  <r>
    <n v="3502008"/>
    <n v="350200815"/>
    <n v="33796"/>
    <d v="2021-12-23T00:00:00"/>
    <n v="124"/>
    <x v="13"/>
    <x v="50"/>
    <s v="Qalat Siker"/>
    <s v="Hay Al-Husein"/>
    <s v="حي الحسين"/>
    <n v="31.8552"/>
    <n v="46.073500000000003"/>
    <n v="5"/>
    <x v="414"/>
    <x v="28"/>
  </r>
  <r>
    <n v="3503015"/>
    <n v="350301515"/>
    <n v="33805"/>
    <d v="2021-12-27T00:00:00"/>
    <n v="124"/>
    <x v="13"/>
    <x v="63"/>
    <s v="Markaz Al-Gharraf"/>
    <s v="Hay Al-Shouhdaa"/>
    <s v="حي الشهداء"/>
    <n v="31.295843999999999"/>
    <n v="46.233044999999997"/>
    <n v="1"/>
    <x v="415"/>
    <x v="28"/>
  </r>
  <r>
    <n v="3503015"/>
    <n v="350301515"/>
    <n v="33805"/>
    <d v="2021-12-27T00:00:00"/>
    <n v="124"/>
    <x v="13"/>
    <x v="63"/>
    <s v="Markaz Al-Gharraf"/>
    <s v="Hay Al-Shouhdaa"/>
    <s v="حي الشهداء"/>
    <n v="31.295843999999999"/>
    <n v="46.233044999999997"/>
    <n v="1"/>
    <x v="415"/>
    <x v="28"/>
  </r>
  <r>
    <n v="3503015"/>
    <n v="350301515"/>
    <n v="33805"/>
    <d v="2021-12-27T00:00:00"/>
    <n v="124"/>
    <x v="13"/>
    <x v="63"/>
    <s v="Markaz Al-Gharraf"/>
    <s v="Hay Al-Shouhdaa"/>
    <s v="حي الشهداء"/>
    <n v="31.295843999999999"/>
    <n v="46.233044999999997"/>
    <n v="1"/>
    <x v="415"/>
    <x v="28"/>
  </r>
  <r>
    <n v="3503001"/>
    <n v="350300115"/>
    <n v="10250"/>
    <d v="2021-12-23T00:00:00"/>
    <n v="124"/>
    <x v="13"/>
    <x v="63"/>
    <s v="Markaz Al-Shatra"/>
    <s v="14 Ramadan"/>
    <s v="حي 14 رمضان"/>
    <n v="31.4359498874"/>
    <n v="46.172572526899998"/>
    <n v="1"/>
    <x v="414"/>
    <x v="28"/>
  </r>
  <r>
    <n v="3503006"/>
    <n v="350300615"/>
    <n v="21209"/>
    <d v="2021-12-23T00:00:00"/>
    <n v="124"/>
    <x v="13"/>
    <x v="63"/>
    <s v="Markaz Al-Shatra"/>
    <s v="Al Shomali"/>
    <s v="الشوملي"/>
    <n v="31.415689718399999"/>
    <n v="46.163976839100002"/>
    <n v="1"/>
    <x v="414"/>
    <x v="28"/>
  </r>
  <r>
    <n v="3503006"/>
    <n v="350300615"/>
    <n v="21209"/>
    <d v="2021-12-23T00:00:00"/>
    <n v="124"/>
    <x v="13"/>
    <x v="63"/>
    <s v="Markaz Al-Shatra"/>
    <s v="Al Shomali"/>
    <s v="الشوملي"/>
    <n v="31.415689718399999"/>
    <n v="46.163976839100002"/>
    <n v="1"/>
    <x v="414"/>
    <x v="28"/>
  </r>
  <r>
    <n v="3503008"/>
    <n v="350300815"/>
    <n v="9848"/>
    <d v="2021-12-23T00:00:00"/>
    <n v="124"/>
    <x v="13"/>
    <x v="63"/>
    <s v="Markaz Al-Shatra"/>
    <s v="Al-fatahiyah"/>
    <s v="حي الفتاحية"/>
    <n v="31.415756054100001"/>
    <n v="46.172971067500001"/>
    <n v="1"/>
    <x v="414"/>
    <x v="28"/>
  </r>
  <r>
    <n v="3503009"/>
    <n v="350300915"/>
    <n v="9822"/>
    <d v="2021-12-23T00:00:00"/>
    <n v="124"/>
    <x v="13"/>
    <x v="63"/>
    <s v="Markaz Al-Shatra"/>
    <s v="Al-hawi"/>
    <s v="حي الحاوي"/>
    <n v="31.403907212699998"/>
    <n v="46.175491096099996"/>
    <n v="1"/>
    <x v="414"/>
    <x v="28"/>
  </r>
  <r>
    <n v="3503009"/>
    <n v="350300915"/>
    <n v="9822"/>
    <d v="2021-12-23T00:00:00"/>
    <n v="124"/>
    <x v="13"/>
    <x v="63"/>
    <s v="Markaz Al-Shatra"/>
    <s v="Al-hawi"/>
    <s v="حي الحاوي"/>
    <n v="31.403907212699998"/>
    <n v="46.175491096099996"/>
    <n v="1"/>
    <x v="414"/>
    <x v="28"/>
  </r>
  <r>
    <n v="3503012"/>
    <n v="350301215"/>
    <n v="10286"/>
    <d v="2021-12-23T00:00:00"/>
    <n v="124"/>
    <x v="13"/>
    <x v="63"/>
    <s v="Markaz Al-Shatra"/>
    <s v="Hay al Zahraa"/>
    <s v="حي الزهراء"/>
    <n v="31.400419743299999"/>
    <n v="46.1806881535"/>
    <n v="1"/>
    <x v="414"/>
    <x v="28"/>
  </r>
  <r>
    <n v="3503012"/>
    <n v="350301215"/>
    <n v="10286"/>
    <d v="2021-12-23T00:00:00"/>
    <n v="124"/>
    <x v="13"/>
    <x v="63"/>
    <s v="Markaz Al-Shatra"/>
    <s v="Hay al Zahraa"/>
    <s v="حي الزهراء"/>
    <n v="31.400419743299999"/>
    <n v="46.1806881535"/>
    <n v="1"/>
    <x v="414"/>
    <x v="28"/>
  </r>
  <r>
    <n v="3504001"/>
    <n v="350400115"/>
    <n v="24494"/>
    <d v="2021-12-23T00:00:00"/>
    <n v="124"/>
    <x v="13"/>
    <x v="51"/>
    <s v="Markaz Al-Nassriya"/>
    <s v="Al Aker"/>
    <s v="العكر"/>
    <n v="31.027710880499999"/>
    <n v="46.218214741200001"/>
    <n v="10"/>
    <x v="414"/>
    <x v="28"/>
  </r>
  <r>
    <n v="3504001"/>
    <n v="350400115"/>
    <n v="24494"/>
    <d v="2021-12-23T00:00:00"/>
    <n v="124"/>
    <x v="13"/>
    <x v="51"/>
    <s v="Markaz Al-Nassriya"/>
    <s v="Al Aker"/>
    <s v="العكر"/>
    <n v="31.027710880499999"/>
    <n v="46.218214741200001"/>
    <n v="20"/>
    <x v="414"/>
    <x v="28"/>
  </r>
  <r>
    <n v="3504001"/>
    <n v="350400115"/>
    <n v="24494"/>
    <d v="2021-12-23T00:00:00"/>
    <n v="124"/>
    <x v="13"/>
    <x v="51"/>
    <s v="Markaz Al-Nassriya"/>
    <s v="Al Aker"/>
    <s v="العكر"/>
    <n v="31.027710880499999"/>
    <n v="46.218214741200001"/>
    <n v="15"/>
    <x v="414"/>
    <x v="28"/>
  </r>
  <r>
    <n v="3504002"/>
    <n v="350400215"/>
    <n v="25529"/>
    <d v="2021-12-23T00:00:00"/>
    <n v="124"/>
    <x v="13"/>
    <x v="51"/>
    <s v="Markaz Al-Nassriya"/>
    <s v="Al Aoeh"/>
    <s v="قرية العوية"/>
    <n v="31.033167288000001"/>
    <n v="46.273891712999998"/>
    <n v="5"/>
    <x v="414"/>
    <x v="28"/>
  </r>
  <r>
    <n v="3504002"/>
    <n v="350400215"/>
    <n v="25529"/>
    <d v="2021-12-23T00:00:00"/>
    <n v="124"/>
    <x v="13"/>
    <x v="51"/>
    <s v="Markaz Al-Nassriya"/>
    <s v="Al Aoeh"/>
    <s v="قرية العوية"/>
    <n v="31.033167288000001"/>
    <n v="46.273891712999998"/>
    <n v="4"/>
    <x v="414"/>
    <x v="28"/>
  </r>
  <r>
    <n v="3504003"/>
    <n v="350400315"/>
    <n v="24415"/>
    <d v="2021-12-23T00:00:00"/>
    <n v="124"/>
    <x v="13"/>
    <x v="51"/>
    <s v="Markaz Al-Nassriya"/>
    <s v="Al Asrriyah Village"/>
    <s v="القرية العصرية"/>
    <n v="31.122673117800002"/>
    <n v="46.234062045100004"/>
    <n v="1"/>
    <x v="414"/>
    <x v="28"/>
  </r>
  <r>
    <n v="3504006"/>
    <n v="350400615"/>
    <n v="9728"/>
    <d v="2021-12-23T00:00:00"/>
    <n v="124"/>
    <x v="13"/>
    <x v="51"/>
    <s v="Markaz Al-Nassriya"/>
    <s v="Al Dhubat"/>
    <s v="حي الضباط"/>
    <n v="31.038316374200001"/>
    <n v="46.253982172199997"/>
    <n v="5"/>
    <x v="414"/>
    <x v="28"/>
  </r>
  <r>
    <n v="3504007"/>
    <n v="350400715"/>
    <n v="25525"/>
    <d v="2021-12-23T00:00:00"/>
    <n v="124"/>
    <x v="13"/>
    <x v="51"/>
    <s v="Markaz Al-Nassriya"/>
    <s v="Al Emarat"/>
    <s v="العمارات"/>
    <n v="31.027024004299999"/>
    <n v="46.241676675500003"/>
    <n v="10"/>
    <x v="414"/>
    <x v="28"/>
  </r>
  <r>
    <n v="3504007"/>
    <n v="350400715"/>
    <n v="25525"/>
    <d v="2021-12-23T00:00:00"/>
    <n v="124"/>
    <x v="13"/>
    <x v="51"/>
    <s v="Markaz Al-Nassriya"/>
    <s v="Al Emarat"/>
    <s v="العمارات"/>
    <n v="31.027024004299999"/>
    <n v="46.241676675500003"/>
    <n v="12"/>
    <x v="414"/>
    <x v="28"/>
  </r>
  <r>
    <n v="3504007"/>
    <n v="350400715"/>
    <n v="25525"/>
    <d v="2021-12-23T00:00:00"/>
    <n v="124"/>
    <x v="13"/>
    <x v="51"/>
    <s v="Markaz Al-Nassriya"/>
    <s v="Al Emarat"/>
    <s v="العمارات"/>
    <n v="31.027024004299999"/>
    <n v="46.241676675500003"/>
    <n v="14"/>
    <x v="414"/>
    <x v="28"/>
  </r>
  <r>
    <n v="3504007"/>
    <n v="350400715"/>
    <n v="25525"/>
    <d v="2021-12-23T00:00:00"/>
    <n v="124"/>
    <x v="13"/>
    <x v="51"/>
    <s v="Markaz Al-Nassriya"/>
    <s v="Al Emarat"/>
    <s v="العمارات"/>
    <n v="31.027024004299999"/>
    <n v="46.241676675500003"/>
    <n v="4"/>
    <x v="414"/>
    <x v="28"/>
  </r>
  <r>
    <n v="3504010"/>
    <n v="350401015"/>
    <n v="24740"/>
    <d v="2021-12-23T00:00:00"/>
    <n v="124"/>
    <x v="13"/>
    <x v="51"/>
    <s v="Markaz Al-Nassriya"/>
    <s v="Al Iskan"/>
    <s v="الاسكان"/>
    <n v="31.038505004899999"/>
    <n v="46.242960423"/>
    <n v="3"/>
    <x v="414"/>
    <x v="28"/>
  </r>
  <r>
    <n v="3504011"/>
    <n v="350401115"/>
    <n v="10260"/>
    <d v="2021-12-23T00:00:00"/>
    <n v="124"/>
    <x v="13"/>
    <x v="51"/>
    <s v="Markaz Al-Nassriya"/>
    <s v="Al Iskan Al Sinaie"/>
    <s v="الاسكان الصناعي"/>
    <n v="31.0087376"/>
    <n v="46.284794599999998"/>
    <n v="20"/>
    <x v="414"/>
    <x v="28"/>
  </r>
  <r>
    <n v="3504011"/>
    <n v="350401115"/>
    <n v="10260"/>
    <d v="2021-12-23T00:00:00"/>
    <n v="124"/>
    <x v="13"/>
    <x v="51"/>
    <s v="Markaz Al-Nassriya"/>
    <s v="Al Iskan Al Sinaie"/>
    <s v="الاسكان الصناعي"/>
    <n v="31.0087376"/>
    <n v="46.284794599999998"/>
    <n v="20"/>
    <x v="414"/>
    <x v="28"/>
  </r>
  <r>
    <n v="3504011"/>
    <n v="350401115"/>
    <n v="10260"/>
    <d v="2021-12-23T00:00:00"/>
    <n v="124"/>
    <x v="13"/>
    <x v="51"/>
    <s v="Markaz Al-Nassriya"/>
    <s v="Al Iskan Al Sinaie"/>
    <s v="الاسكان الصناعي"/>
    <n v="31.0087376"/>
    <n v="46.284794599999998"/>
    <n v="10"/>
    <x v="414"/>
    <x v="28"/>
  </r>
  <r>
    <n v="3504011"/>
    <n v="350401115"/>
    <n v="10260"/>
    <d v="2021-12-23T00:00:00"/>
    <n v="124"/>
    <x v="13"/>
    <x v="51"/>
    <s v="Markaz Al-Nassriya"/>
    <s v="Al Iskan Al Sinaie"/>
    <s v="الاسكان الصناعي"/>
    <n v="31.0087376"/>
    <n v="46.284794599999998"/>
    <n v="250"/>
    <x v="414"/>
    <x v="28"/>
  </r>
  <r>
    <n v="3504011"/>
    <n v="350401115"/>
    <n v="10260"/>
    <d v="2021-12-23T00:00:00"/>
    <n v="124"/>
    <x v="13"/>
    <x v="51"/>
    <s v="Markaz Al-Nassriya"/>
    <s v="Al Iskan Al Sinaie"/>
    <s v="الاسكان الصناعي"/>
    <n v="31.0087376"/>
    <n v="46.284794599999998"/>
    <n v="150"/>
    <x v="414"/>
    <x v="28"/>
  </r>
  <r>
    <n v="3504011"/>
    <n v="350401115"/>
    <n v="10260"/>
    <d v="2021-12-23T00:00:00"/>
    <n v="124"/>
    <x v="13"/>
    <x v="51"/>
    <s v="Markaz Al-Nassriya"/>
    <s v="Al Iskan Al Sinaie"/>
    <s v="الاسكان الصناعي"/>
    <n v="31.0087376"/>
    <n v="46.284794599999998"/>
    <n v="200"/>
    <x v="414"/>
    <x v="28"/>
  </r>
  <r>
    <n v="3504012"/>
    <n v="350401215"/>
    <n v="24540"/>
    <d v="2021-12-23T00:00:00"/>
    <n v="124"/>
    <x v="13"/>
    <x v="51"/>
    <s v="Markaz Al-Nassriya"/>
    <s v="Al Mahaliyah"/>
    <s v="المحليه"/>
    <n v="31.052442887600002"/>
    <n v="46.236798131699999"/>
    <n v="2"/>
    <x v="414"/>
    <x v="28"/>
  </r>
  <r>
    <n v="3504012"/>
    <n v="350401215"/>
    <n v="24540"/>
    <d v="2021-12-23T00:00:00"/>
    <n v="124"/>
    <x v="13"/>
    <x v="51"/>
    <s v="Markaz Al-Nassriya"/>
    <s v="Al Mahaliyah"/>
    <s v="المحليه"/>
    <n v="31.052442887600002"/>
    <n v="46.236798131699999"/>
    <n v="1"/>
    <x v="414"/>
    <x v="28"/>
  </r>
  <r>
    <n v="3504012"/>
    <n v="350401215"/>
    <n v="24540"/>
    <d v="2021-12-23T00:00:00"/>
    <n v="124"/>
    <x v="13"/>
    <x v="51"/>
    <s v="Markaz Al-Nassriya"/>
    <s v="Al Mahaliyah"/>
    <s v="المحليه"/>
    <n v="31.052442887600002"/>
    <n v="46.236798131699999"/>
    <n v="3"/>
    <x v="414"/>
    <x v="28"/>
  </r>
  <r>
    <n v="3504014"/>
    <n v="350401415"/>
    <n v="10254"/>
    <d v="2021-12-23T00:00:00"/>
    <n v="124"/>
    <x v="13"/>
    <x v="51"/>
    <s v="Markaz Al-Nassriya"/>
    <s v="Al Sharqiya"/>
    <s v="الشرقيه"/>
    <n v="31.044867277600002"/>
    <n v="46.259297235299996"/>
    <n v="15"/>
    <x v="414"/>
    <x v="28"/>
  </r>
  <r>
    <n v="3504014"/>
    <n v="350401415"/>
    <n v="10254"/>
    <d v="2021-12-23T00:00:00"/>
    <n v="124"/>
    <x v="13"/>
    <x v="51"/>
    <s v="Markaz Al-Nassriya"/>
    <s v="Al Sharqiya"/>
    <s v="الشرقيه"/>
    <n v="31.044867277600002"/>
    <n v="46.259297235299996"/>
    <n v="10"/>
    <x v="414"/>
    <x v="28"/>
  </r>
  <r>
    <n v="3504014"/>
    <n v="350401415"/>
    <n v="10254"/>
    <d v="2021-12-23T00:00:00"/>
    <n v="124"/>
    <x v="13"/>
    <x v="51"/>
    <s v="Markaz Al-Nassriya"/>
    <s v="Al Sharqiya"/>
    <s v="الشرقيه"/>
    <n v="31.044867277600002"/>
    <n v="46.259297235299996"/>
    <n v="5"/>
    <x v="414"/>
    <x v="28"/>
  </r>
  <r>
    <n v="3504015"/>
    <n v="350401515"/>
    <n v="10272"/>
    <d v="2021-12-23T00:00:00"/>
    <n v="124"/>
    <x v="13"/>
    <x v="51"/>
    <s v="Markaz Al-Nassriya"/>
    <s v="Al Shoula"/>
    <s v="الشعلة"/>
    <n v="31.034963944600001"/>
    <n v="46.242300951700003"/>
    <n v="3"/>
    <x v="414"/>
    <x v="28"/>
  </r>
  <r>
    <n v="3504016"/>
    <n v="350401615"/>
    <n v="10281"/>
    <d v="2021-12-23T00:00:00"/>
    <n v="124"/>
    <x v="13"/>
    <x v="51"/>
    <s v="Markaz Al-Nassriya"/>
    <s v="Al Shumokh"/>
    <s v="حي الشموخ"/>
    <n v="31.029471706599999"/>
    <n v="46.244121658399997"/>
    <n v="4"/>
    <x v="414"/>
    <x v="28"/>
  </r>
  <r>
    <n v="3504016"/>
    <n v="350401615"/>
    <n v="10281"/>
    <d v="2021-12-23T00:00:00"/>
    <n v="124"/>
    <x v="13"/>
    <x v="51"/>
    <s v="Markaz Al-Nassriya"/>
    <s v="Al Shumokh"/>
    <s v="حي الشموخ"/>
    <n v="31.029471706599999"/>
    <n v="46.244121658399997"/>
    <n v="4"/>
    <x v="414"/>
    <x v="28"/>
  </r>
  <r>
    <n v="3504016"/>
    <n v="350401615"/>
    <n v="10281"/>
    <d v="2021-12-23T00:00:00"/>
    <n v="124"/>
    <x v="13"/>
    <x v="51"/>
    <s v="Markaz Al-Nassriya"/>
    <s v="Al Shumokh"/>
    <s v="حي الشموخ"/>
    <n v="31.029471706599999"/>
    <n v="46.244121658399997"/>
    <n v="1"/>
    <x v="414"/>
    <x v="28"/>
  </r>
  <r>
    <n v="3504018"/>
    <n v="350401815"/>
    <n v="24741"/>
    <d v="2021-12-23T00:00:00"/>
    <n v="124"/>
    <x v="13"/>
    <x v="51"/>
    <s v="Markaz Al-Nassriya"/>
    <s v="Al-Berid"/>
    <s v="البريد"/>
    <n v="31.0447764918"/>
    <n v="46.249576203399997"/>
    <n v="1"/>
    <x v="414"/>
    <x v="28"/>
  </r>
  <r>
    <n v="3504019"/>
    <n v="350401915"/>
    <n v="9470"/>
    <d v="2021-12-27T00:00:00"/>
    <n v="124"/>
    <x v="13"/>
    <x v="51"/>
    <s v="Markaz Al-Nassriya"/>
    <s v="Al-hay al-askary"/>
    <s v="الحي العسكري "/>
    <n v="31.0569626851"/>
    <n v="46.266143804899997"/>
    <n v="4"/>
    <x v="415"/>
    <x v="28"/>
  </r>
  <r>
    <n v="3504019"/>
    <n v="350401915"/>
    <n v="9470"/>
    <d v="2021-12-27T00:00:00"/>
    <n v="124"/>
    <x v="13"/>
    <x v="51"/>
    <s v="Markaz Al-Nassriya"/>
    <s v="Al-hay al-askary"/>
    <s v="الحي العسكري "/>
    <n v="31.0569626851"/>
    <n v="46.266143804899997"/>
    <n v="3"/>
    <x v="415"/>
    <x v="28"/>
  </r>
  <r>
    <n v="3504019"/>
    <n v="350401915"/>
    <n v="9470"/>
    <d v="2021-12-27T00:00:00"/>
    <n v="124"/>
    <x v="13"/>
    <x v="51"/>
    <s v="Markaz Al-Nassriya"/>
    <s v="Al-hay al-askary"/>
    <s v="الحي العسكري "/>
    <n v="31.0569626851"/>
    <n v="46.266143804899997"/>
    <n v="3"/>
    <x v="415"/>
    <x v="28"/>
  </r>
  <r>
    <n v="3504019"/>
    <n v="350401915"/>
    <n v="9470"/>
    <d v="2021-12-27T00:00:00"/>
    <n v="124"/>
    <x v="13"/>
    <x v="51"/>
    <s v="Markaz Al-Nassriya"/>
    <s v="Al-hay al-askary"/>
    <s v="الحي العسكري "/>
    <n v="31.0569626851"/>
    <n v="46.266143804899997"/>
    <n v="3"/>
    <x v="415"/>
    <x v="28"/>
  </r>
  <r>
    <n v="3504021"/>
    <n v="350402115"/>
    <n v="10335"/>
    <d v="2021-12-23T00:00:00"/>
    <n v="124"/>
    <x v="13"/>
    <x v="51"/>
    <s v="Markaz Al-Nassriya"/>
    <s v="Al-Salhiya"/>
    <s v="حي الصالحية"/>
    <n v="31.0506383486"/>
    <n v="46.269343302599999"/>
    <n v="4"/>
    <x v="414"/>
    <x v="28"/>
  </r>
  <r>
    <n v="3504021"/>
    <n v="350402115"/>
    <n v="10335"/>
    <d v="2021-12-23T00:00:00"/>
    <n v="124"/>
    <x v="13"/>
    <x v="51"/>
    <s v="Markaz Al-Nassriya"/>
    <s v="Al-Salhiya"/>
    <s v="حي الصالحية"/>
    <n v="31.0506383486"/>
    <n v="46.269343302599999"/>
    <n v="3"/>
    <x v="414"/>
    <x v="28"/>
  </r>
  <r>
    <n v="3504021"/>
    <n v="350402115"/>
    <n v="10335"/>
    <d v="2021-12-23T00:00:00"/>
    <n v="124"/>
    <x v="13"/>
    <x v="51"/>
    <s v="Markaz Al-Nassriya"/>
    <s v="Al-Salhiya"/>
    <s v="حي الصالحية"/>
    <n v="31.0506383486"/>
    <n v="46.269343302599999"/>
    <n v="6"/>
    <x v="414"/>
    <x v="28"/>
  </r>
  <r>
    <n v="3504021"/>
    <n v="350402115"/>
    <n v="10335"/>
    <d v="2021-12-23T00:00:00"/>
    <n v="124"/>
    <x v="13"/>
    <x v="51"/>
    <s v="Markaz Al-Nassriya"/>
    <s v="Al-Salhiya"/>
    <s v="حي الصالحية"/>
    <n v="31.0506383486"/>
    <n v="46.269343302599999"/>
    <n v="1"/>
    <x v="414"/>
    <x v="28"/>
  </r>
  <r>
    <n v="3504021"/>
    <n v="350402115"/>
    <n v="10335"/>
    <d v="2021-12-23T00:00:00"/>
    <n v="124"/>
    <x v="13"/>
    <x v="51"/>
    <s v="Markaz Al-Nassriya"/>
    <s v="Al-Salhiya"/>
    <s v="حي الصالحية"/>
    <n v="31.0506383486"/>
    <n v="46.269343302599999"/>
    <n v="2"/>
    <x v="414"/>
    <x v="28"/>
  </r>
  <r>
    <n v="3504022"/>
    <n v="350402215"/>
    <n v="9576"/>
    <d v="2021-12-23T00:00:00"/>
    <n v="124"/>
    <x v="13"/>
    <x v="51"/>
    <s v="Markaz Al-Nassriya"/>
    <s v="Al-shofah"/>
    <s v="قرية الشوفة"/>
    <n v="31.132791840500001"/>
    <n v="46.2356646856"/>
    <n v="1"/>
    <x v="414"/>
    <x v="28"/>
  </r>
  <r>
    <n v="3504023"/>
    <n v="350402315"/>
    <n v="9448"/>
    <d v="2021-12-23T00:00:00"/>
    <n v="124"/>
    <x v="13"/>
    <x v="51"/>
    <s v="Markaz Al-Nassriya"/>
    <s v="Al-Thawrah"/>
    <s v="الثوره"/>
    <n v="31.027006973399999"/>
    <n v="46.228093038300003"/>
    <n v="20"/>
    <x v="414"/>
    <x v="28"/>
  </r>
  <r>
    <n v="3504023"/>
    <n v="350402315"/>
    <n v="9448"/>
    <d v="2021-12-23T00:00:00"/>
    <n v="124"/>
    <x v="13"/>
    <x v="51"/>
    <s v="Markaz Al-Nassriya"/>
    <s v="Al-Thawrah"/>
    <s v="الثوره"/>
    <n v="31.027006973399999"/>
    <n v="46.228093038300003"/>
    <n v="10"/>
    <x v="414"/>
    <x v="28"/>
  </r>
  <r>
    <n v="3504023"/>
    <n v="350402315"/>
    <n v="9448"/>
    <d v="2021-12-23T00:00:00"/>
    <n v="124"/>
    <x v="13"/>
    <x v="51"/>
    <s v="Markaz Al-Nassriya"/>
    <s v="Al-Thawrah"/>
    <s v="الثوره"/>
    <n v="31.027006973399999"/>
    <n v="46.228093038300003"/>
    <n v="15"/>
    <x v="414"/>
    <x v="28"/>
  </r>
  <r>
    <n v="3504023"/>
    <n v="350402315"/>
    <n v="9448"/>
    <d v="2021-12-23T00:00:00"/>
    <n v="124"/>
    <x v="13"/>
    <x v="51"/>
    <s v="Markaz Al-Nassriya"/>
    <s v="Al-Thawrah"/>
    <s v="الثوره"/>
    <n v="31.027006973399999"/>
    <n v="46.228093038300003"/>
    <n v="24"/>
    <x v="414"/>
    <x v="28"/>
  </r>
  <r>
    <n v="3504024"/>
    <n v="350402415"/>
    <n v="9396"/>
    <d v="2021-12-23T00:00:00"/>
    <n v="124"/>
    <x v="13"/>
    <x v="51"/>
    <s v="Markaz Al-Nassriya"/>
    <s v="Al-zielat"/>
    <s v="الزعيلات"/>
    <n v="31.0154237044"/>
    <n v="46.263441754500001"/>
    <n v="8"/>
    <x v="414"/>
    <x v="28"/>
  </r>
  <r>
    <n v="3504024"/>
    <n v="350402415"/>
    <n v="9396"/>
    <d v="2021-12-23T00:00:00"/>
    <n v="124"/>
    <x v="13"/>
    <x v="51"/>
    <s v="Markaz Al-Nassriya"/>
    <s v="Al-zielat"/>
    <s v="الزعيلات"/>
    <n v="31.0154237044"/>
    <n v="46.263441754500001"/>
    <n v="4"/>
    <x v="414"/>
    <x v="28"/>
  </r>
  <r>
    <n v="3504024"/>
    <n v="350402415"/>
    <n v="9396"/>
    <d v="2021-12-23T00:00:00"/>
    <n v="124"/>
    <x v="13"/>
    <x v="51"/>
    <s v="Markaz Al-Nassriya"/>
    <s v="Al-zielat"/>
    <s v="الزعيلات"/>
    <n v="31.0154237044"/>
    <n v="46.263441754500001"/>
    <n v="6"/>
    <x v="414"/>
    <x v="28"/>
  </r>
  <r>
    <n v="3504025"/>
    <n v="350402515"/>
    <n v="10262"/>
    <d v="2021-12-23T00:00:00"/>
    <n v="124"/>
    <x v="13"/>
    <x v="51"/>
    <s v="Markaz Al-Nassriya"/>
    <s v="Aredo"/>
    <s v="حي اريدو"/>
    <n v="31.074394900600002"/>
    <n v="46.250142994800001"/>
    <n v="35"/>
    <x v="414"/>
    <x v="28"/>
  </r>
  <r>
    <n v="3504025"/>
    <n v="350402515"/>
    <n v="10262"/>
    <d v="2021-12-23T00:00:00"/>
    <n v="124"/>
    <x v="13"/>
    <x v="51"/>
    <s v="Markaz Al-Nassriya"/>
    <s v="Aredo"/>
    <s v="حي اريدو"/>
    <n v="31.074394900600002"/>
    <n v="46.250142994800001"/>
    <n v="30"/>
    <x v="414"/>
    <x v="28"/>
  </r>
  <r>
    <n v="3504025"/>
    <n v="350402515"/>
    <n v="10262"/>
    <d v="2021-12-23T00:00:00"/>
    <n v="124"/>
    <x v="13"/>
    <x v="51"/>
    <s v="Markaz Al-Nassriya"/>
    <s v="Aredo"/>
    <s v="حي اريدو"/>
    <n v="31.074394900600002"/>
    <n v="46.250142994800001"/>
    <n v="10"/>
    <x v="414"/>
    <x v="28"/>
  </r>
  <r>
    <n v="3504025"/>
    <n v="350402515"/>
    <n v="10262"/>
    <d v="2021-12-23T00:00:00"/>
    <n v="124"/>
    <x v="13"/>
    <x v="51"/>
    <s v="Markaz Al-Nassriya"/>
    <s v="Aredo"/>
    <s v="حي اريدو"/>
    <n v="31.074394900600002"/>
    <n v="46.250142994800001"/>
    <n v="10"/>
    <x v="414"/>
    <x v="28"/>
  </r>
  <r>
    <n v="3504025"/>
    <n v="350402515"/>
    <n v="10262"/>
    <d v="2021-12-23T00:00:00"/>
    <n v="124"/>
    <x v="13"/>
    <x v="51"/>
    <s v="Markaz Al-Nassriya"/>
    <s v="Aredo"/>
    <s v="حي اريدو"/>
    <n v="31.074394900600002"/>
    <n v="46.250142994800001"/>
    <n v="10"/>
    <x v="414"/>
    <x v="28"/>
  </r>
  <r>
    <n v="3504026"/>
    <n v="350402615"/>
    <n v="10253"/>
    <d v="2021-12-23T00:00:00"/>
    <n v="124"/>
    <x v="13"/>
    <x v="51"/>
    <s v="Markaz Al-Nassriya"/>
    <s v="Baghdad Street"/>
    <s v="شارع بغداد"/>
    <n v="31.038477412900001"/>
    <n v="46.2356561609"/>
    <n v="5"/>
    <x v="414"/>
    <x v="28"/>
  </r>
  <r>
    <n v="3504026"/>
    <n v="350402615"/>
    <n v="10253"/>
    <d v="2021-12-23T00:00:00"/>
    <n v="124"/>
    <x v="13"/>
    <x v="51"/>
    <s v="Markaz Al-Nassriya"/>
    <s v="Baghdad Street"/>
    <s v="شارع بغداد"/>
    <n v="31.038477412900001"/>
    <n v="46.2356561609"/>
    <n v="2"/>
    <x v="414"/>
    <x v="28"/>
  </r>
  <r>
    <n v="3504027"/>
    <n v="350402715"/>
    <n v="24885"/>
    <d v="2021-12-23T00:00:00"/>
    <n v="124"/>
    <x v="13"/>
    <x v="51"/>
    <s v="Markaz Al-Nassriya"/>
    <s v="Hay Al Al Ghadeer"/>
    <s v="حي الغدير"/>
    <n v="31.061467899099998"/>
    <n v="46.278157583599999"/>
    <n v="3"/>
    <x v="414"/>
    <x v="28"/>
  </r>
  <r>
    <n v="3504028"/>
    <n v="350402815"/>
    <n v="25526"/>
    <d v="2021-12-23T00:00:00"/>
    <n v="124"/>
    <x v="13"/>
    <x v="51"/>
    <s v="Markaz Al-Nassriya"/>
    <s v="Hay Al Ameer"/>
    <s v="حي الامير"/>
    <n v="31.036175809100001"/>
    <n v="46.220527480000001"/>
    <n v="13"/>
    <x v="414"/>
    <x v="28"/>
  </r>
  <r>
    <n v="3504028"/>
    <n v="350402815"/>
    <n v="25526"/>
    <d v="2021-12-23T00:00:00"/>
    <n v="124"/>
    <x v="13"/>
    <x v="51"/>
    <s v="Markaz Al-Nassriya"/>
    <s v="Hay Al Ameer"/>
    <s v="حي الامير"/>
    <n v="31.036175809100001"/>
    <n v="46.220527480000001"/>
    <n v="10"/>
    <x v="414"/>
    <x v="28"/>
  </r>
  <r>
    <n v="3504028"/>
    <n v="350402815"/>
    <n v="25526"/>
    <d v="2021-12-23T00:00:00"/>
    <n v="124"/>
    <x v="13"/>
    <x v="51"/>
    <s v="Markaz Al-Nassriya"/>
    <s v="Hay Al Ameer"/>
    <s v="حي الامير"/>
    <n v="31.036175809100001"/>
    <n v="46.220527480000001"/>
    <n v="10"/>
    <x v="414"/>
    <x v="28"/>
  </r>
  <r>
    <n v="3504028"/>
    <n v="350402815"/>
    <n v="25526"/>
    <d v="2021-12-23T00:00:00"/>
    <n v="124"/>
    <x v="13"/>
    <x v="51"/>
    <s v="Markaz Al-Nassriya"/>
    <s v="Hay Al Ameer"/>
    <s v="حي الامير"/>
    <n v="31.036175809100001"/>
    <n v="46.220527480000001"/>
    <n v="14"/>
    <x v="414"/>
    <x v="28"/>
  </r>
  <r>
    <n v="3504028"/>
    <n v="350402815"/>
    <n v="25526"/>
    <d v="2021-12-23T00:00:00"/>
    <n v="124"/>
    <x v="13"/>
    <x v="51"/>
    <s v="Markaz Al-Nassriya"/>
    <s v="Hay Al Ameer"/>
    <s v="حي الامير"/>
    <n v="31.036175809100001"/>
    <n v="46.220527480000001"/>
    <n v="8"/>
    <x v="414"/>
    <x v="28"/>
  </r>
  <r>
    <n v="3504029"/>
    <n v="350402915"/>
    <n v="10301"/>
    <d v="2021-12-23T00:00:00"/>
    <n v="124"/>
    <x v="13"/>
    <x v="51"/>
    <s v="Markaz Al-Nassriya"/>
    <s v="Hay Al Fidaa"/>
    <s v="حي الفداء"/>
    <n v="31.069166239000001"/>
    <n v="46.283791055999998"/>
    <n v="4"/>
    <x v="414"/>
    <x v="28"/>
  </r>
  <r>
    <n v="3504029"/>
    <n v="350402915"/>
    <n v="10301"/>
    <d v="2021-12-23T00:00:00"/>
    <n v="124"/>
    <x v="13"/>
    <x v="51"/>
    <s v="Markaz Al-Nassriya"/>
    <s v="Hay Al Fidaa"/>
    <s v="حي الفداء"/>
    <n v="31.069166239000001"/>
    <n v="46.283791055999998"/>
    <n v="11"/>
    <x v="414"/>
    <x v="28"/>
  </r>
  <r>
    <n v="3504029"/>
    <n v="350402915"/>
    <n v="10301"/>
    <d v="2021-12-23T00:00:00"/>
    <n v="124"/>
    <x v="13"/>
    <x v="51"/>
    <s v="Markaz Al-Nassriya"/>
    <s v="Hay Al Fidaa"/>
    <s v="حي الفداء"/>
    <n v="31.069166239000001"/>
    <n v="46.283791055999998"/>
    <n v="6"/>
    <x v="414"/>
    <x v="28"/>
  </r>
  <r>
    <n v="3504029"/>
    <n v="350402915"/>
    <n v="10301"/>
    <d v="2021-12-23T00:00:00"/>
    <n v="124"/>
    <x v="13"/>
    <x v="51"/>
    <s v="Markaz Al-Nassriya"/>
    <s v="Hay Al Fidaa"/>
    <s v="حي الفداء"/>
    <n v="31.069166239000001"/>
    <n v="46.283791055999998"/>
    <n v="9"/>
    <x v="414"/>
    <x v="28"/>
  </r>
  <r>
    <n v="3504030"/>
    <n v="350403015"/>
    <n v="24746"/>
    <d v="2021-12-23T00:00:00"/>
    <n v="124"/>
    <x v="13"/>
    <x v="51"/>
    <s v="Markaz Al-Nassriya"/>
    <s v="Hay Al Khadraa"/>
    <s v="حي الخضراء"/>
    <n v="31.042946248900002"/>
    <n v="46.274699394599999"/>
    <n v="1"/>
    <x v="414"/>
    <x v="28"/>
  </r>
  <r>
    <n v="3504031"/>
    <n v="350403115"/>
    <n v="21208"/>
    <d v="2021-11-11T00:00:00"/>
    <n v="124"/>
    <x v="13"/>
    <x v="51"/>
    <s v="Markaz Al-Nassriya"/>
    <s v="Hay Al Mualimeen"/>
    <s v="حي المعلمين"/>
    <n v="31.067779245299999"/>
    <n v="46.249674558199999"/>
    <n v="7"/>
    <x v="417"/>
    <x v="29"/>
  </r>
  <r>
    <n v="3504031"/>
    <n v="350403115"/>
    <n v="21208"/>
    <d v="2021-11-11T00:00:00"/>
    <n v="124"/>
    <x v="13"/>
    <x v="51"/>
    <s v="Markaz Al-Nassriya"/>
    <s v="Hay Al Mualimeen"/>
    <s v="حي المعلمين"/>
    <n v="31.067779245299999"/>
    <n v="46.249674558199999"/>
    <n v="5"/>
    <x v="417"/>
    <x v="29"/>
  </r>
  <r>
    <n v="3504031"/>
    <n v="350403115"/>
    <n v="21208"/>
    <d v="2021-11-11T00:00:00"/>
    <n v="124"/>
    <x v="13"/>
    <x v="51"/>
    <s v="Markaz Al-Nassriya"/>
    <s v="Hay Al Mualimeen"/>
    <s v="حي المعلمين"/>
    <n v="31.067779245299999"/>
    <n v="46.249674558199999"/>
    <n v="5"/>
    <x v="417"/>
    <x v="29"/>
  </r>
  <r>
    <n v="3504031"/>
    <n v="350403115"/>
    <n v="21208"/>
    <d v="2021-11-11T00:00:00"/>
    <n v="124"/>
    <x v="13"/>
    <x v="51"/>
    <s v="Markaz Al-Nassriya"/>
    <s v="Hay Al Mualimeen"/>
    <s v="حي المعلمين"/>
    <n v="31.067779245299999"/>
    <n v="46.249674558199999"/>
    <n v="5"/>
    <x v="417"/>
    <x v="29"/>
  </r>
  <r>
    <n v="3504031"/>
    <n v="350403115"/>
    <n v="21208"/>
    <d v="2021-11-11T00:00:00"/>
    <n v="124"/>
    <x v="13"/>
    <x v="51"/>
    <s v="Markaz Al-Nassriya"/>
    <s v="Hay Al Mualimeen"/>
    <s v="حي المعلمين"/>
    <n v="31.067779245299999"/>
    <n v="46.249674558199999"/>
    <n v="17"/>
    <x v="417"/>
    <x v="29"/>
  </r>
  <r>
    <n v="3504032"/>
    <n v="350403215"/>
    <n v="24750"/>
    <d v="2021-12-23T00:00:00"/>
    <n v="124"/>
    <x v="13"/>
    <x v="51"/>
    <s v="Markaz Al-Nassriya"/>
    <s v="Hay Al Shoula 1"/>
    <s v="حي الشعله 1"/>
    <n v="31.034273341199999"/>
    <n v="46.238222611899999"/>
    <n v="5"/>
    <x v="414"/>
    <x v="28"/>
  </r>
  <r>
    <n v="3504032"/>
    <n v="350403215"/>
    <n v="24750"/>
    <d v="2021-12-23T00:00:00"/>
    <n v="124"/>
    <x v="13"/>
    <x v="51"/>
    <s v="Markaz Al-Nassriya"/>
    <s v="Hay Al Shoula 1"/>
    <s v="حي الشعله 1"/>
    <n v="31.034273341199999"/>
    <n v="46.238222611899999"/>
    <n v="4"/>
    <x v="414"/>
    <x v="28"/>
  </r>
  <r>
    <n v="3504033"/>
    <n v="350403315"/>
    <n v="10259"/>
    <d v="2021-11-15T00:00:00"/>
    <n v="124"/>
    <x v="13"/>
    <x v="51"/>
    <s v="Markaz Al-Nassriya"/>
    <s v="Hay Al Tadhihiya"/>
    <s v="حي التضحية"/>
    <n v="31.045411312199999"/>
    <n v="46.277832423"/>
    <n v="20"/>
    <x v="418"/>
    <x v="29"/>
  </r>
  <r>
    <n v="3504033"/>
    <n v="350403315"/>
    <n v="10259"/>
    <d v="2021-11-15T00:00:00"/>
    <n v="124"/>
    <x v="13"/>
    <x v="51"/>
    <s v="Markaz Al-Nassriya"/>
    <s v="Hay Al Tadhihiya"/>
    <s v="حي التضحية"/>
    <n v="31.045411312199999"/>
    <n v="46.277832423"/>
    <n v="10"/>
    <x v="418"/>
    <x v="29"/>
  </r>
  <r>
    <n v="3504033"/>
    <n v="350403315"/>
    <n v="10259"/>
    <d v="2021-11-15T00:00:00"/>
    <n v="124"/>
    <x v="13"/>
    <x v="51"/>
    <s v="Markaz Al-Nassriya"/>
    <s v="Hay Al Tadhihiya"/>
    <s v="حي التضحية"/>
    <n v="31.045411312199999"/>
    <n v="46.277832423"/>
    <n v="7"/>
    <x v="418"/>
    <x v="29"/>
  </r>
  <r>
    <n v="3504033"/>
    <n v="350403315"/>
    <n v="10259"/>
    <d v="2021-11-15T00:00:00"/>
    <n v="124"/>
    <x v="13"/>
    <x v="51"/>
    <s v="Markaz Al-Nassriya"/>
    <s v="Hay Al Tadhihiya"/>
    <s v="حي التضحية"/>
    <n v="31.045411312199999"/>
    <n v="46.277832423"/>
    <n v="15"/>
    <x v="418"/>
    <x v="29"/>
  </r>
  <r>
    <n v="3504033"/>
    <n v="350403315"/>
    <n v="10259"/>
    <d v="2021-11-15T00:00:00"/>
    <n v="124"/>
    <x v="13"/>
    <x v="51"/>
    <s v="Markaz Al-Nassriya"/>
    <s v="Hay Al Tadhihiya"/>
    <s v="حي التضحية"/>
    <n v="31.045411312199999"/>
    <n v="46.277832423"/>
    <n v="15"/>
    <x v="418"/>
    <x v="29"/>
  </r>
  <r>
    <n v="3504033"/>
    <n v="350403315"/>
    <n v="10259"/>
    <d v="2021-11-15T00:00:00"/>
    <n v="124"/>
    <x v="13"/>
    <x v="51"/>
    <s v="Markaz Al-Nassriya"/>
    <s v="Hay Al Tadhihiya"/>
    <s v="حي التضحية"/>
    <n v="31.045411312199999"/>
    <n v="46.277832423"/>
    <n v="5"/>
    <x v="418"/>
    <x v="29"/>
  </r>
  <r>
    <n v="3504034"/>
    <n v="350403415"/>
    <n v="24742"/>
    <d v="2021-12-24T00:00:00"/>
    <n v="124"/>
    <x v="13"/>
    <x v="51"/>
    <s v="Markaz Al-Nassriya"/>
    <s v="Hay Al-Hakim"/>
    <s v="حي الحكيم"/>
    <n v="31.060090237699999"/>
    <n v="46.277220867600001"/>
    <n v="1"/>
    <x v="419"/>
    <x v="28"/>
  </r>
  <r>
    <n v="3504035"/>
    <n v="350403515"/>
    <n v="9398"/>
    <d v="2021-12-27T00:00:00"/>
    <n v="124"/>
    <x v="13"/>
    <x v="51"/>
    <s v="Markaz Al-Nassriya"/>
    <s v="Hay al-shohadaa"/>
    <s v="حي الشهداء"/>
    <n v="31.069961183"/>
    <n v="46.270024445899999"/>
    <n v="3"/>
    <x v="415"/>
    <x v="28"/>
  </r>
  <r>
    <n v="3504036"/>
    <n v="350403615"/>
    <n v="23683"/>
    <d v="2021-12-23T00:00:00"/>
    <n v="124"/>
    <x v="13"/>
    <x v="51"/>
    <s v="Markaz Al-Nassriya"/>
    <s v="Hay Mehidiya"/>
    <s v="حي المهيديه"/>
    <n v="31.03290329"/>
    <n v="46.251552429999997"/>
    <n v="4"/>
    <x v="414"/>
    <x v="28"/>
  </r>
  <r>
    <n v="3504036"/>
    <n v="350403615"/>
    <n v="23683"/>
    <d v="2021-12-23T00:00:00"/>
    <n v="124"/>
    <x v="13"/>
    <x v="51"/>
    <s v="Markaz Al-Nassriya"/>
    <s v="Hay Mehidiya"/>
    <s v="حي المهيديه"/>
    <n v="31.03290329"/>
    <n v="46.251552429999997"/>
    <n v="2"/>
    <x v="414"/>
    <x v="28"/>
  </r>
  <r>
    <n v="3504036"/>
    <n v="350403615"/>
    <n v="23683"/>
    <d v="2021-12-23T00:00:00"/>
    <n v="124"/>
    <x v="13"/>
    <x v="51"/>
    <s v="Markaz Al-Nassriya"/>
    <s v="Hay Mehidiya"/>
    <s v="حي المهيديه"/>
    <n v="31.03290329"/>
    <n v="46.251552429999997"/>
    <n v="2"/>
    <x v="414"/>
    <x v="28"/>
  </r>
  <r>
    <n v="3504038"/>
    <n v="350403815"/>
    <n v="25528"/>
    <d v="2021-12-25T00:00:00"/>
    <n v="124"/>
    <x v="13"/>
    <x v="51"/>
    <s v="Markaz Al-Nassriya"/>
    <s v="Hey Al-Ariml"/>
    <s v="حي الارامل"/>
    <n v="31.053281055100001"/>
    <n v="46.253512804000003"/>
    <n v="1"/>
    <x v="420"/>
    <x v="28"/>
  </r>
  <r>
    <n v="3504038"/>
    <n v="350403815"/>
    <n v="25528"/>
    <d v="2021-12-25T00:00:00"/>
    <n v="124"/>
    <x v="13"/>
    <x v="51"/>
    <s v="Markaz Al-Nassriya"/>
    <s v="Hey Al-Ariml"/>
    <s v="حي الارامل"/>
    <n v="31.053281055100001"/>
    <n v="46.253512804000003"/>
    <n v="1"/>
    <x v="420"/>
    <x v="28"/>
  </r>
  <r>
    <n v="3504039"/>
    <n v="350403915"/>
    <n v="25531"/>
    <d v="2021-12-26T00:00:00"/>
    <n v="124"/>
    <x v="13"/>
    <x v="51"/>
    <s v="Markaz Al-Nassriya"/>
    <s v="Hey Al-Mtanzh"/>
    <s v="حي المتنزة"/>
    <n v="31.046486166099999"/>
    <n v="46.2332439666"/>
    <n v="7"/>
    <x v="416"/>
    <x v="28"/>
  </r>
  <r>
    <n v="3504040"/>
    <n v="350404015"/>
    <n v="25530"/>
    <d v="2021-12-23T00:00:00"/>
    <n v="124"/>
    <x v="13"/>
    <x v="51"/>
    <s v="Markaz Al-Nassriya"/>
    <s v="Hey Al-Rafdeen"/>
    <s v="حي الرافدين"/>
    <n v="31.076769222599999"/>
    <n v="46.264030067599997"/>
    <n v="2"/>
    <x v="414"/>
    <x v="28"/>
  </r>
  <r>
    <n v="3504040"/>
    <n v="350404015"/>
    <n v="25530"/>
    <d v="2021-12-23T00:00:00"/>
    <n v="124"/>
    <x v="13"/>
    <x v="51"/>
    <s v="Markaz Al-Nassriya"/>
    <s v="Hey Al-Rafdeen"/>
    <s v="حي الرافدين"/>
    <n v="31.076769222599999"/>
    <n v="46.264030067599997"/>
    <n v="2"/>
    <x v="414"/>
    <x v="28"/>
  </r>
  <r>
    <n v="3504040"/>
    <n v="350404015"/>
    <n v="25530"/>
    <d v="2021-12-23T00:00:00"/>
    <n v="124"/>
    <x v="13"/>
    <x v="51"/>
    <s v="Markaz Al-Nassriya"/>
    <s v="Hey Al-Rafdeen"/>
    <s v="حي الرافدين"/>
    <n v="31.076769222599999"/>
    <n v="46.264030067599997"/>
    <n v="1"/>
    <x v="414"/>
    <x v="28"/>
  </r>
  <r>
    <n v="3504041"/>
    <n v="350404115"/>
    <n v="25533"/>
    <d v="2021-11-15T00:00:00"/>
    <n v="124"/>
    <x v="13"/>
    <x v="51"/>
    <s v="Markaz Al-Nassriya"/>
    <s v="Nassriya-Hey 400"/>
    <s v="حي 400"/>
    <n v="31.080862144499999"/>
    <n v="46.240087203599998"/>
    <n v="33"/>
    <x v="418"/>
    <x v="29"/>
  </r>
  <r>
    <n v="3504041"/>
    <n v="350404115"/>
    <n v="25533"/>
    <d v="2021-11-15T00:00:00"/>
    <n v="124"/>
    <x v="13"/>
    <x v="51"/>
    <s v="Markaz Al-Nassriya"/>
    <s v="Nassriya-Hey 400"/>
    <s v="حي 400"/>
    <n v="31.080862144499999"/>
    <n v="46.240087203599998"/>
    <n v="27"/>
    <x v="418"/>
    <x v="29"/>
  </r>
  <r>
    <n v="3504041"/>
    <n v="350404115"/>
    <n v="25533"/>
    <d v="2021-11-15T00:00:00"/>
    <n v="124"/>
    <x v="13"/>
    <x v="51"/>
    <s v="Markaz Al-Nassriya"/>
    <s v="Nassriya-Hey 400"/>
    <s v="حي 400"/>
    <n v="31.080862144499999"/>
    <n v="46.240087203599998"/>
    <n v="10"/>
    <x v="418"/>
    <x v="29"/>
  </r>
  <r>
    <n v="3504041"/>
    <n v="350404115"/>
    <n v="25533"/>
    <d v="2021-11-15T00:00:00"/>
    <n v="124"/>
    <x v="13"/>
    <x v="51"/>
    <s v="Markaz Al-Nassriya"/>
    <s v="Nassriya-Hey 400"/>
    <s v="حي 400"/>
    <n v="31.080862144499999"/>
    <n v="46.240087203599998"/>
    <n v="27"/>
    <x v="418"/>
    <x v="29"/>
  </r>
  <r>
    <n v="3504041"/>
    <n v="350404115"/>
    <n v="25533"/>
    <d v="2021-11-15T00:00:00"/>
    <n v="124"/>
    <x v="13"/>
    <x v="51"/>
    <s v="Markaz Al-Nassriya"/>
    <s v="Nassriya-Hey 400"/>
    <s v="حي 400"/>
    <n v="31.080862144499999"/>
    <n v="46.240087203599998"/>
    <n v="7"/>
    <x v="418"/>
    <x v="29"/>
  </r>
  <r>
    <n v="3504041"/>
    <n v="350404115"/>
    <n v="25533"/>
    <d v="2021-11-15T00:00:00"/>
    <n v="124"/>
    <x v="13"/>
    <x v="51"/>
    <s v="Markaz Al-Nassriya"/>
    <s v="Nassriya-Hey 400"/>
    <s v="حي 400"/>
    <n v="31.080862144499999"/>
    <n v="46.240087203599998"/>
    <n v="11"/>
    <x v="418"/>
    <x v="29"/>
  </r>
  <r>
    <n v="3504042"/>
    <n v="350404215"/>
    <n v="10263"/>
    <d v="2021-12-23T00:00:00"/>
    <n v="124"/>
    <x v="13"/>
    <x v="51"/>
    <s v="Markaz Al-Nassriya"/>
    <s v="Sadir City"/>
    <s v="حي مدينة الصدر"/>
    <n v="31.0802066016"/>
    <n v="46.235693895300003"/>
    <n v="10"/>
    <x v="414"/>
    <x v="28"/>
  </r>
  <r>
    <n v="3504042"/>
    <n v="350404215"/>
    <n v="10263"/>
    <d v="2021-12-23T00:00:00"/>
    <n v="124"/>
    <x v="13"/>
    <x v="51"/>
    <s v="Markaz Al-Nassriya"/>
    <s v="Sadir City"/>
    <s v="حي مدينة الصدر"/>
    <n v="31.0802066016"/>
    <n v="46.235693895300003"/>
    <n v="15"/>
    <x v="414"/>
    <x v="28"/>
  </r>
  <r>
    <n v="3504042"/>
    <n v="350404215"/>
    <n v="10263"/>
    <d v="2021-12-23T00:00:00"/>
    <n v="124"/>
    <x v="13"/>
    <x v="51"/>
    <s v="Markaz Al-Nassriya"/>
    <s v="Sadir City"/>
    <s v="حي مدينة الصدر"/>
    <n v="31.0802066016"/>
    <n v="46.235693895300003"/>
    <n v="5"/>
    <x v="414"/>
    <x v="28"/>
  </r>
  <r>
    <n v="3504044"/>
    <n v="350404415"/>
    <n v="25527"/>
    <d v="2021-12-25T00:00:00"/>
    <n v="124"/>
    <x v="13"/>
    <x v="51"/>
    <s v="Markaz Al-Nassriya"/>
    <s v="Sharaa Al-hklas"/>
    <s v="شارع الاخلاص"/>
    <n v="31.058777803800002"/>
    <n v="46.257208607000003"/>
    <n v="1"/>
    <x v="420"/>
    <x v="28"/>
  </r>
  <r>
    <n v="3504044"/>
    <n v="350404415"/>
    <n v="25527"/>
    <d v="2021-12-25T00:00:00"/>
    <n v="124"/>
    <x v="13"/>
    <x v="51"/>
    <s v="Markaz Al-Nassriya"/>
    <s v="Sharaa Al-hklas"/>
    <s v="شارع الاخلاص"/>
    <n v="31.058777803800002"/>
    <n v="46.257208607000003"/>
    <n v="1"/>
    <x v="420"/>
    <x v="28"/>
  </r>
  <r>
    <n v="3504044"/>
    <n v="350404415"/>
    <n v="25527"/>
    <d v="2021-12-25T00:00:00"/>
    <n v="124"/>
    <x v="13"/>
    <x v="51"/>
    <s v="Markaz Al-Nassriya"/>
    <s v="Sharaa Al-hklas"/>
    <s v="شارع الاخلاص"/>
    <n v="31.058777803800002"/>
    <n v="46.257208607000003"/>
    <n v="2"/>
    <x v="420"/>
    <x v="28"/>
  </r>
  <r>
    <n v="3504045"/>
    <n v="350404515"/>
    <n v="22344"/>
    <d v="2021-12-23T00:00:00"/>
    <n v="124"/>
    <x v="13"/>
    <x v="51"/>
    <s v="Markaz Al-Nassriya"/>
    <s v="Share Eshreen"/>
    <s v="شارع عشرين"/>
    <n v="31.048519000500001"/>
    <n v="46.257282930099997"/>
    <n v="2"/>
    <x v="414"/>
    <x v="28"/>
  </r>
  <r>
    <n v="3504045"/>
    <n v="350404515"/>
    <n v="22344"/>
    <d v="2021-12-23T00:00:00"/>
    <n v="124"/>
    <x v="13"/>
    <x v="51"/>
    <s v="Markaz Al-Nassriya"/>
    <s v="Share Eshreen"/>
    <s v="شارع عشرين"/>
    <n v="31.048519000500001"/>
    <n v="46.257282930099997"/>
    <n v="2"/>
    <x v="414"/>
    <x v="28"/>
  </r>
  <r>
    <n v="3504045"/>
    <n v="350404515"/>
    <n v="22344"/>
    <d v="2021-12-23T00:00:00"/>
    <n v="124"/>
    <x v="13"/>
    <x v="51"/>
    <s v="Markaz Al-Nassriya"/>
    <s v="Share Eshreen"/>
    <s v="شارع عشرين"/>
    <n v="31.048519000500001"/>
    <n v="46.257282930099997"/>
    <n v="3"/>
    <x v="414"/>
    <x v="28"/>
  </r>
  <r>
    <n v="3504050"/>
    <n v="350405015"/>
    <n v="25760"/>
    <d v="2021-12-26T00:00:00"/>
    <n v="124"/>
    <x v="13"/>
    <x v="51"/>
    <s v="Markaz Al-Nassriya"/>
    <s v="The Abu Athm"/>
    <s v="منطقة ال ابو عظم"/>
    <n v="30.981975211000002"/>
    <n v="46.3081693265"/>
    <n v="5"/>
    <x v="416"/>
    <x v="28"/>
  </r>
  <r>
    <n v="3504051"/>
    <n v="350405115"/>
    <n v="23685"/>
    <d v="2021-12-23T00:00:00"/>
    <n v="124"/>
    <x v="13"/>
    <x v="51"/>
    <s v="Markaz Al-Nassriya"/>
    <s v="Um Al Dood"/>
    <s v="ام الدود"/>
    <n v="31.087265559999999"/>
    <n v="46.241235476500002"/>
    <n v="6"/>
    <x v="414"/>
    <x v="28"/>
  </r>
  <r>
    <n v="3504051"/>
    <n v="350405115"/>
    <n v="23685"/>
    <d v="2021-12-23T00:00:00"/>
    <n v="124"/>
    <x v="13"/>
    <x v="51"/>
    <s v="Markaz Al-Nassriya"/>
    <s v="Um Al Dood"/>
    <s v="ام الدود"/>
    <n v="31.087265559999999"/>
    <n v="46.241235476500002"/>
    <n v="4"/>
    <x v="414"/>
    <x v="28"/>
  </r>
  <r>
    <n v="3504051"/>
    <n v="350405115"/>
    <n v="23685"/>
    <d v="2021-12-23T00:00:00"/>
    <n v="124"/>
    <x v="13"/>
    <x v="51"/>
    <s v="Markaz Al-Nassriya"/>
    <s v="Um Al Dood"/>
    <s v="ام الدود"/>
    <n v="31.087265559999999"/>
    <n v="46.241235476500002"/>
    <n v="3"/>
    <x v="414"/>
    <x v="28"/>
  </r>
  <r>
    <n v="3504051"/>
    <n v="350405115"/>
    <n v="23685"/>
    <d v="2021-12-23T00:00:00"/>
    <n v="124"/>
    <x v="13"/>
    <x v="51"/>
    <s v="Markaz Al-Nassriya"/>
    <s v="Um Al Dood"/>
    <s v="ام الدود"/>
    <n v="31.087265559999999"/>
    <n v="46.241235476500002"/>
    <n v="3"/>
    <x v="414"/>
    <x v="28"/>
  </r>
  <r>
    <n v="3504052"/>
    <n v="350405215"/>
    <n v="9113"/>
    <d v="2021-12-27T00:00:00"/>
    <n v="124"/>
    <x v="13"/>
    <x v="51"/>
    <s v="Markaz Al-Nassriya"/>
    <s v="Ur"/>
    <s v="حي اور"/>
    <n v="31.060153968000002"/>
    <n v="46.243325555299997"/>
    <n v="3"/>
    <x v="415"/>
    <x v="28"/>
  </r>
  <r>
    <n v="3504052"/>
    <n v="350405215"/>
    <n v="9113"/>
    <d v="2021-12-27T00:00:00"/>
    <n v="124"/>
    <x v="13"/>
    <x v="51"/>
    <s v="Markaz Al-Nassriya"/>
    <s v="Ur"/>
    <s v="حي اور"/>
    <n v="31.060153968000002"/>
    <n v="46.243325555299997"/>
    <n v="2"/>
    <x v="415"/>
    <x v="28"/>
  </r>
  <r>
    <n v="3504054"/>
    <n v="350405415"/>
    <n v="9427"/>
    <d v="2021-11-15T00:00:00"/>
    <n v="124"/>
    <x v="13"/>
    <x v="51"/>
    <s v="Markaz Al-Nassriya"/>
    <s v="Hay AL-Mansouria"/>
    <s v="المنصورية "/>
    <n v="31.033617899999999"/>
    <n v="46.217652000000001"/>
    <n v="50"/>
    <x v="418"/>
    <x v="29"/>
  </r>
  <r>
    <n v="3504054"/>
    <n v="350405415"/>
    <n v="9427"/>
    <d v="2021-11-15T00:00:00"/>
    <n v="124"/>
    <x v="13"/>
    <x v="51"/>
    <s v="Markaz Al-Nassriya"/>
    <s v="Hay AL-Mansouria"/>
    <s v="المنصورية "/>
    <n v="31.033617899999999"/>
    <n v="46.217652000000001"/>
    <n v="25"/>
    <x v="418"/>
    <x v="29"/>
  </r>
  <r>
    <n v="3504054"/>
    <n v="350405415"/>
    <n v="9427"/>
    <d v="2021-11-15T00:00:00"/>
    <n v="124"/>
    <x v="13"/>
    <x v="51"/>
    <s v="Markaz Al-Nassriya"/>
    <s v="Hay AL-Mansouria"/>
    <s v="المنصورية "/>
    <n v="31.033617899999999"/>
    <n v="46.217652000000001"/>
    <n v="15"/>
    <x v="418"/>
    <x v="29"/>
  </r>
  <r>
    <n v="3504054"/>
    <n v="350405415"/>
    <n v="9427"/>
    <d v="2021-11-15T00:00:00"/>
    <n v="124"/>
    <x v="13"/>
    <x v="51"/>
    <s v="Markaz Al-Nassriya"/>
    <s v="Hay AL-Mansouria"/>
    <s v="المنصورية "/>
    <n v="31.033617899999999"/>
    <n v="46.217652000000001"/>
    <n v="40"/>
    <x v="418"/>
    <x v="29"/>
  </r>
  <r>
    <n v="3504054"/>
    <n v="350405415"/>
    <n v="9427"/>
    <d v="2021-11-15T00:00:00"/>
    <n v="124"/>
    <x v="13"/>
    <x v="51"/>
    <s v="Markaz Al-Nassriya"/>
    <s v="Hay AL-Mansouria"/>
    <s v="المنصورية "/>
    <n v="31.033617899999999"/>
    <n v="46.217652000000001"/>
    <n v="5"/>
    <x v="418"/>
    <x v="29"/>
  </r>
  <r>
    <n v="3504057"/>
    <n v="350405715"/>
    <n v="33806"/>
    <d v="2021-12-27T00:00:00"/>
    <n v="124"/>
    <x v="13"/>
    <x v="51"/>
    <s v="Markaz Said Dekhil"/>
    <s v="Hay Al-Zahraa"/>
    <s v="حي الزهراء"/>
    <n v="31.134141"/>
    <n v="46.437801999999998"/>
    <n v="2"/>
    <x v="415"/>
    <x v="28"/>
  </r>
  <r>
    <n v="3504057"/>
    <n v="350405715"/>
    <n v="33806"/>
    <d v="2021-12-27T00:00:00"/>
    <n v="124"/>
    <x v="13"/>
    <x v="51"/>
    <s v="Markaz Said Dekhil"/>
    <s v="Hay Al-Zahraa"/>
    <s v="حي الزهراء"/>
    <n v="31.134141"/>
    <n v="46.437801999999998"/>
    <n v="2"/>
    <x v="415"/>
    <x v="28"/>
  </r>
  <r>
    <n v="3504046"/>
    <n v="350404615"/>
    <n v="10269"/>
    <d v="2021-12-23T00:00:00"/>
    <n v="124"/>
    <x v="13"/>
    <x v="51"/>
    <s v="Ur"/>
    <s v="Sindaliyah-Sidenaweyah"/>
    <s v="حي السديناويه"/>
    <n v="31.041901284200001"/>
    <n v="46.3069539022"/>
    <n v="2"/>
    <x v="414"/>
    <x v="28"/>
  </r>
  <r>
    <n v="3504046"/>
    <n v="350404615"/>
    <n v="10269"/>
    <d v="2021-12-23T00:00:00"/>
    <n v="124"/>
    <x v="13"/>
    <x v="51"/>
    <s v="Ur"/>
    <s v="Sindaliyah-Sidenaweyah"/>
    <s v="حي السديناويه"/>
    <n v="31.041901284200001"/>
    <n v="46.3069539022"/>
    <n v="5"/>
    <x v="414"/>
    <x v="28"/>
  </r>
  <r>
    <n v="3504046"/>
    <n v="350404615"/>
    <n v="10269"/>
    <d v="2021-12-23T00:00:00"/>
    <n v="124"/>
    <x v="13"/>
    <x v="51"/>
    <s v="Ur"/>
    <s v="Sindaliyah-Sidenaweyah"/>
    <s v="حي السديناويه"/>
    <n v="31.041901284200001"/>
    <n v="46.3069539022"/>
    <n v="4"/>
    <x v="414"/>
    <x v="28"/>
  </r>
  <r>
    <n v="3504046"/>
    <n v="350404615"/>
    <n v="10269"/>
    <d v="2021-12-23T00:00:00"/>
    <n v="124"/>
    <x v="13"/>
    <x v="51"/>
    <s v="Ur"/>
    <s v="Sindaliyah-Sidenaweyah"/>
    <s v="حي السديناويه"/>
    <n v="31.041901284200001"/>
    <n v="46.3069539022"/>
    <n v="15"/>
    <x v="414"/>
    <x v="28"/>
  </r>
  <r>
    <n v="3504046"/>
    <n v="350404615"/>
    <n v="10269"/>
    <d v="2021-12-23T00:00:00"/>
    <n v="124"/>
    <x v="13"/>
    <x v="51"/>
    <s v="Ur"/>
    <s v="Sindaliyah-Sidenaweyah"/>
    <s v="حي السديناويه"/>
    <n v="31.041901284200001"/>
    <n v="46.3069539022"/>
    <n v="15"/>
    <x v="414"/>
    <x v="28"/>
  </r>
  <r>
    <n v="3505013"/>
    <n v="350501315"/>
    <n v="33809"/>
    <d v="2021-12-27T00:00:00"/>
    <n v="124"/>
    <x v="13"/>
    <x v="52"/>
    <s v="Akaika"/>
    <s v="Hay Al-Askery"/>
    <s v="حي العسكري"/>
    <n v="30.914428999999998"/>
    <n v="46.47878"/>
    <n v="5"/>
    <x v="415"/>
    <x v="28"/>
  </r>
  <r>
    <n v="3505013"/>
    <n v="350501315"/>
    <n v="33809"/>
    <d v="2021-12-27T00:00:00"/>
    <n v="124"/>
    <x v="13"/>
    <x v="52"/>
    <s v="Akaika"/>
    <s v="Hay Al-Askery"/>
    <s v="حي العسكري"/>
    <n v="30.914428999999998"/>
    <n v="46.47878"/>
    <n v="4"/>
    <x v="415"/>
    <x v="28"/>
  </r>
  <r>
    <n v="3505002"/>
    <n v="350500215"/>
    <n v="24721"/>
    <d v="2021-12-23T00:00:00"/>
    <n v="124"/>
    <x v="13"/>
    <x v="52"/>
    <s v="Al-Fadhliya"/>
    <s v="Al Barid Street"/>
    <s v="شارع البريد"/>
    <n v="30.956201633799999"/>
    <n v="46.359501579899998"/>
    <n v="8"/>
    <x v="414"/>
    <x v="28"/>
  </r>
  <r>
    <n v="3505002"/>
    <n v="350500215"/>
    <n v="24721"/>
    <d v="2021-12-23T00:00:00"/>
    <n v="124"/>
    <x v="13"/>
    <x v="52"/>
    <s v="Al-Fadhliya"/>
    <s v="Al Barid Street"/>
    <s v="شارع البريد"/>
    <n v="30.956201633799999"/>
    <n v="46.359501579899998"/>
    <n v="5"/>
    <x v="414"/>
    <x v="28"/>
  </r>
  <r>
    <n v="3505014"/>
    <n v="350501415"/>
    <n v="33810"/>
    <d v="2021-12-23T00:00:00"/>
    <n v="124"/>
    <x v="13"/>
    <x v="52"/>
    <s v="Garmat Beni Said"/>
    <s v="Al-Hadhar"/>
    <s v="الحضر"/>
    <n v="30.880875"/>
    <n v="46.576391999999998"/>
    <n v="8"/>
    <x v="414"/>
    <x v="28"/>
  </r>
  <r>
    <n v="3505014"/>
    <n v="350501415"/>
    <n v="33810"/>
    <d v="2021-12-23T00:00:00"/>
    <n v="124"/>
    <x v="13"/>
    <x v="52"/>
    <s v="Garmat Beni Said"/>
    <s v="Al-Hadhar"/>
    <s v="الحضر"/>
    <n v="30.880875"/>
    <n v="46.576391999999998"/>
    <n v="5"/>
    <x v="414"/>
    <x v="28"/>
  </r>
  <r>
    <n v="3505014"/>
    <n v="350501415"/>
    <n v="33810"/>
    <d v="2021-12-23T00:00:00"/>
    <n v="124"/>
    <x v="13"/>
    <x v="52"/>
    <s v="Garmat Beni Said"/>
    <s v="Al-Hadhar"/>
    <s v="الحضر"/>
    <n v="30.880875"/>
    <n v="46.576391999999998"/>
    <n v="10"/>
    <x v="414"/>
    <x v="28"/>
  </r>
  <r>
    <n v="3505014"/>
    <n v="350501415"/>
    <n v="33810"/>
    <d v="2021-12-23T00:00:00"/>
    <n v="124"/>
    <x v="13"/>
    <x v="52"/>
    <s v="Garmat Beni Said"/>
    <s v="Al-Hadhar"/>
    <s v="الحضر"/>
    <n v="30.880875"/>
    <n v="46.576391999999998"/>
    <n v="2"/>
    <x v="414"/>
    <x v="28"/>
  </r>
  <r>
    <n v="3505014"/>
    <n v="350501415"/>
    <n v="33810"/>
    <d v="2021-12-23T00:00:00"/>
    <n v="124"/>
    <x v="13"/>
    <x v="52"/>
    <s v="Garmat Beni Said"/>
    <s v="Al-Hadhar"/>
    <s v="الحضر"/>
    <n v="30.880875"/>
    <n v="46.576391999999998"/>
    <n v="4"/>
    <x v="414"/>
    <x v="28"/>
  </r>
  <r>
    <n v="3505015"/>
    <n v="350501515"/>
    <n v="33811"/>
    <d v="2021-12-27T00:00:00"/>
    <n v="124"/>
    <x v="13"/>
    <x v="52"/>
    <s v="Garmat Beni Said"/>
    <s v="Hay Al-Askery"/>
    <s v="حي العسكري"/>
    <n v="30.882387999999999"/>
    <n v="46.568722000000001"/>
    <n v="10"/>
    <x v="415"/>
    <x v="28"/>
  </r>
  <r>
    <n v="3505015"/>
    <n v="350501515"/>
    <n v="33811"/>
    <d v="2021-12-27T00:00:00"/>
    <n v="124"/>
    <x v="13"/>
    <x v="52"/>
    <s v="Garmat Beni Said"/>
    <s v="Hay Al-Askery"/>
    <s v="حي العسكري"/>
    <n v="30.882387999999999"/>
    <n v="46.568722000000001"/>
    <n v="10"/>
    <x v="415"/>
    <x v="28"/>
  </r>
  <r>
    <n v="3505015"/>
    <n v="350501515"/>
    <n v="33811"/>
    <d v="2021-12-27T00:00:00"/>
    <n v="124"/>
    <x v="13"/>
    <x v="52"/>
    <s v="Garmat Beni Said"/>
    <s v="Hay Al-Askery"/>
    <s v="حي العسكري"/>
    <n v="30.882387999999999"/>
    <n v="46.568722000000001"/>
    <n v="5"/>
    <x v="415"/>
    <x v="28"/>
  </r>
  <r>
    <n v="3505016"/>
    <n v="350501615"/>
    <n v="34161"/>
    <d v="2021-12-23T00:00:00"/>
    <n v="124"/>
    <x v="13"/>
    <x v="52"/>
    <s v="Markaz Suq Al-Shoyokh"/>
    <s v="Um Al-Banin"/>
    <s v="ام البنين"/>
    <n v="30.880265143100001"/>
    <n v="46.454987385000003"/>
    <n v="5"/>
    <x v="414"/>
    <x v="28"/>
  </r>
  <r>
    <n v="3505016"/>
    <n v="350501615"/>
    <n v="34161"/>
    <d v="2021-12-23T00:00:00"/>
    <n v="124"/>
    <x v="13"/>
    <x v="52"/>
    <s v="Markaz Suq Al-Shoyokh"/>
    <s v="Um Al-Banin"/>
    <s v="ام البنين"/>
    <n v="30.880265143100001"/>
    <n v="46.454987385000003"/>
    <n v="4"/>
    <x v="414"/>
    <x v="28"/>
  </r>
  <r>
    <n v="3505016"/>
    <n v="350501615"/>
    <n v="34161"/>
    <d v="2021-12-23T00:00:00"/>
    <n v="124"/>
    <x v="13"/>
    <x v="52"/>
    <s v="Markaz Suq Al-Shoyokh"/>
    <s v="Um Al-Banin"/>
    <s v="ام البنين"/>
    <n v="30.880265143100001"/>
    <n v="46.454987385000003"/>
    <n v="1"/>
    <x v="414"/>
    <x v="28"/>
  </r>
  <r>
    <n v="3505003"/>
    <n v="350500315"/>
    <n v="25436"/>
    <d v="2021-12-23T00:00:00"/>
    <n v="124"/>
    <x v="13"/>
    <x v="52"/>
    <s v="Markaz Suq Al-Shoyokh"/>
    <s v="Al Kibla"/>
    <s v="القبله"/>
    <n v="30.906636502200001"/>
    <n v="46.445979934699999"/>
    <n v="5"/>
    <x v="414"/>
    <x v="28"/>
  </r>
  <r>
    <n v="3505003"/>
    <n v="350500315"/>
    <n v="25436"/>
    <d v="2021-12-23T00:00:00"/>
    <n v="124"/>
    <x v="13"/>
    <x v="52"/>
    <s v="Markaz Suq Al-Shoyokh"/>
    <s v="Al Kibla"/>
    <s v="القبله"/>
    <n v="30.906636502200001"/>
    <n v="46.445979934699999"/>
    <n v="10"/>
    <x v="414"/>
    <x v="28"/>
  </r>
  <r>
    <n v="3505003"/>
    <n v="350500315"/>
    <n v="25436"/>
    <d v="2021-12-23T00:00:00"/>
    <n v="124"/>
    <x v="13"/>
    <x v="52"/>
    <s v="Markaz Suq Al-Shoyokh"/>
    <s v="Al Kibla"/>
    <s v="القبله"/>
    <n v="30.906636502200001"/>
    <n v="46.445979934699999"/>
    <n v="1"/>
    <x v="414"/>
    <x v="28"/>
  </r>
  <r>
    <n v="3505003"/>
    <n v="350500315"/>
    <n v="25436"/>
    <d v="2021-12-23T00:00:00"/>
    <n v="124"/>
    <x v="13"/>
    <x v="52"/>
    <s v="Markaz Suq Al-Shoyokh"/>
    <s v="Al Kibla"/>
    <s v="القبله"/>
    <n v="30.906636502200001"/>
    <n v="46.445979934699999"/>
    <n v="3"/>
    <x v="414"/>
    <x v="28"/>
  </r>
  <r>
    <n v="3505004"/>
    <n v="350500415"/>
    <n v="25437"/>
    <d v="2021-12-23T00:00:00"/>
    <n v="124"/>
    <x v="13"/>
    <x v="52"/>
    <s v="Markaz Suq Al-Shoyokh"/>
    <s v="Al Shumokh"/>
    <s v="الشموخ"/>
    <n v="30.9061211"/>
    <n v="46.449381199999998"/>
    <n v="4"/>
    <x v="414"/>
    <x v="28"/>
  </r>
  <r>
    <n v="3505004"/>
    <n v="350500415"/>
    <n v="25437"/>
    <d v="2021-12-23T00:00:00"/>
    <n v="124"/>
    <x v="13"/>
    <x v="52"/>
    <s v="Markaz Suq Al-Shoyokh"/>
    <s v="Al Shumokh"/>
    <s v="الشموخ"/>
    <n v="30.9061211"/>
    <n v="46.449381199999998"/>
    <n v="5"/>
    <x v="414"/>
    <x v="28"/>
  </r>
  <r>
    <n v="3505004"/>
    <n v="350500415"/>
    <n v="25437"/>
    <d v="2021-12-23T00:00:00"/>
    <n v="124"/>
    <x v="13"/>
    <x v="52"/>
    <s v="Markaz Suq Al-Shoyokh"/>
    <s v="Al Shumokh"/>
    <s v="الشموخ"/>
    <n v="30.9061211"/>
    <n v="46.449381199999998"/>
    <n v="3"/>
    <x v="414"/>
    <x v="28"/>
  </r>
  <r>
    <n v="3505006"/>
    <n v="350500615"/>
    <n v="9328"/>
    <d v="2021-12-27T00:00:00"/>
    <n v="124"/>
    <x v="13"/>
    <x v="52"/>
    <s v="Markaz Suq Al-Shoyokh"/>
    <s v="Al-hey Al-Askarey"/>
    <s v="حي العسكري"/>
    <n v="30.9011745066"/>
    <n v="46.449637276099999"/>
    <n v="2"/>
    <x v="415"/>
    <x v="28"/>
  </r>
  <r>
    <n v="3505006"/>
    <n v="350500615"/>
    <n v="9328"/>
    <d v="2021-12-27T00:00:00"/>
    <n v="124"/>
    <x v="13"/>
    <x v="52"/>
    <s v="Markaz Suq Al-Shoyokh"/>
    <s v="Al-hey Al-Askarey"/>
    <s v="حي العسكري"/>
    <n v="30.9011745066"/>
    <n v="46.449637276099999"/>
    <n v="5"/>
    <x v="415"/>
    <x v="28"/>
  </r>
  <r>
    <n v="3505007"/>
    <n v="350500715"/>
    <n v="9332"/>
    <d v="2021-12-27T00:00:00"/>
    <n v="124"/>
    <x v="13"/>
    <x v="52"/>
    <s v="Markaz Suq Al-Shoyokh"/>
    <s v="Al-Shuhadaa"/>
    <s v="حي الشهداء"/>
    <n v="30.879031632699999"/>
    <n v="46.464224314600003"/>
    <n v="4"/>
    <x v="415"/>
    <x v="28"/>
  </r>
  <r>
    <n v="3505007"/>
    <n v="350500715"/>
    <n v="9332"/>
    <d v="2021-12-27T00:00:00"/>
    <n v="124"/>
    <x v="13"/>
    <x v="52"/>
    <s v="Markaz Suq Al-Shoyokh"/>
    <s v="Al-Shuhadaa"/>
    <s v="حي الشهداء"/>
    <n v="30.879031632699999"/>
    <n v="46.464224314600003"/>
    <n v="5"/>
    <x v="415"/>
    <x v="28"/>
  </r>
  <r>
    <n v="3505010"/>
    <n v="350501015"/>
    <n v="9261"/>
    <d v="2021-12-23T00:00:00"/>
    <n v="124"/>
    <x v="13"/>
    <x v="52"/>
    <s v="Markaz Suq Al-Shoyokh"/>
    <s v="Hey al-ghadeir"/>
    <s v="حي الغدير"/>
    <n v="30.885581129199998"/>
    <n v="46.460596602099997"/>
    <n v="5"/>
    <x v="414"/>
    <x v="28"/>
  </r>
  <r>
    <n v="3505011"/>
    <n v="350501115"/>
    <n v="9258"/>
    <d v="2021-12-23T00:00:00"/>
    <n v="124"/>
    <x v="13"/>
    <x v="52"/>
    <s v="Markaz Suq Al-Shoyokh"/>
    <s v="Hey al-zahraa"/>
    <s v="حي الزهراء"/>
    <n v="30.901869618300001"/>
    <n v="46.458244977299998"/>
    <n v="4"/>
    <x v="414"/>
    <x v="28"/>
  </r>
  <r>
    <n v="3505011"/>
    <n v="350501115"/>
    <n v="9258"/>
    <d v="2021-12-23T00:00:00"/>
    <n v="124"/>
    <x v="13"/>
    <x v="52"/>
    <s v="Markaz Suq Al-Shoyokh"/>
    <s v="Hey al-zahraa"/>
    <s v="حي الزهراء"/>
    <n v="30.901869618300001"/>
    <n v="46.458244977299998"/>
    <n v="2"/>
    <x v="414"/>
    <x v="28"/>
  </r>
  <r>
    <n v="3505011"/>
    <n v="350501115"/>
    <n v="9258"/>
    <d v="2021-12-23T00:00:00"/>
    <n v="124"/>
    <x v="13"/>
    <x v="52"/>
    <s v="Markaz Suq Al-Shoyokh"/>
    <s v="Hey al-zahraa"/>
    <s v="حي الزهراء"/>
    <n v="30.901869618300001"/>
    <n v="46.458244977299998"/>
    <n v="4"/>
    <x v="414"/>
    <x v="28"/>
  </r>
  <r>
    <n v="3505001"/>
    <n v="350500115"/>
    <n v="9206"/>
    <d v="2021-12-23T00:00:00"/>
    <n v="124"/>
    <x v="13"/>
    <x v="52"/>
    <s v="Markaz Suq Al-Shoyokh"/>
    <s v="Al Esmaelya 2"/>
    <s v="الاسماعيليه 2"/>
    <n v="30.883621789100001"/>
    <n v="46.468149586599999"/>
    <n v="3"/>
    <x v="414"/>
    <x v="28"/>
  </r>
  <r>
    <n v="3601026"/>
    <n v="360102615"/>
    <n v="2802"/>
    <d v="2021-11-09T00:00:00"/>
    <n v="124"/>
    <x v="14"/>
    <x v="67"/>
    <s v="Al-Bdair"/>
    <s v="Hay al-jihad"/>
    <s v="حي الجهاد"/>
    <n v="31.973435632000001"/>
    <n v="45.413404221900002"/>
    <n v="2"/>
    <x v="421"/>
    <x v="29"/>
  </r>
  <r>
    <n v="3601031"/>
    <n v="360103115"/>
    <n v="25378"/>
    <d v="2021-11-09T00:00:00"/>
    <n v="124"/>
    <x v="14"/>
    <x v="67"/>
    <s v="Al-Bdair"/>
    <s v="Hay Al-Sadrain"/>
    <s v="حي الصدرين"/>
    <n v="31.977928876899998"/>
    <n v="45.397140644700002"/>
    <n v="1"/>
    <x v="421"/>
    <x v="29"/>
  </r>
  <r>
    <n v="3601015"/>
    <n v="360101515"/>
    <n v="3392"/>
    <d v="2021-12-23T00:00:00"/>
    <n v="124"/>
    <x v="14"/>
    <x v="67"/>
    <s v="Markaz Afaq"/>
    <s v="AL-Qati"/>
    <s v="القاطع"/>
    <n v="32.053763984"/>
    <n v="45.233399760899999"/>
    <n v="1"/>
    <x v="414"/>
    <x v="28"/>
  </r>
  <r>
    <n v="3601015"/>
    <n v="360101515"/>
    <n v="3392"/>
    <d v="2021-12-23T00:00:00"/>
    <n v="124"/>
    <x v="14"/>
    <x v="67"/>
    <s v="Markaz Afaq"/>
    <s v="AL-Qati"/>
    <s v="القاطع"/>
    <n v="32.053763984"/>
    <n v="45.233399760899999"/>
    <n v="1"/>
    <x v="414"/>
    <x v="28"/>
  </r>
  <r>
    <n v="3601015"/>
    <n v="360101515"/>
    <n v="3392"/>
    <d v="2021-12-23T00:00:00"/>
    <n v="124"/>
    <x v="14"/>
    <x v="67"/>
    <s v="Markaz Afaq"/>
    <s v="AL-Qati"/>
    <s v="القاطع"/>
    <n v="32.053763984"/>
    <n v="45.233399760899999"/>
    <n v="1"/>
    <x v="414"/>
    <x v="28"/>
  </r>
  <r>
    <n v="3601022"/>
    <n v="360102215"/>
    <n v="3362"/>
    <d v="2021-12-23T00:00:00"/>
    <n v="124"/>
    <x v="14"/>
    <x v="67"/>
    <s v="Markaz Afaq"/>
    <s v="Hay Al-Askari"/>
    <s v="حي العسكري "/>
    <n v="32.066068836299998"/>
    <n v="45.2406862068"/>
    <n v="2"/>
    <x v="414"/>
    <x v="28"/>
  </r>
  <r>
    <n v="3601022"/>
    <n v="360102215"/>
    <n v="3362"/>
    <d v="2021-12-23T00:00:00"/>
    <n v="124"/>
    <x v="14"/>
    <x v="67"/>
    <s v="Markaz Afaq"/>
    <s v="Hay Al-Askari"/>
    <s v="حي العسكري "/>
    <n v="32.066068836299998"/>
    <n v="45.2406862068"/>
    <n v="1"/>
    <x v="414"/>
    <x v="28"/>
  </r>
  <r>
    <n v="3601044"/>
    <n v="360104415"/>
    <n v="25502"/>
    <d v="2021-12-23T00:00:00"/>
    <n v="124"/>
    <x v="14"/>
    <x v="67"/>
    <s v="Sumer"/>
    <s v="Hay Al-Askary"/>
    <s v="حي العسكري"/>
    <n v="32.145112226199998"/>
    <n v="44.992849222899999"/>
    <n v="1"/>
    <x v="414"/>
    <x v="28"/>
  </r>
  <r>
    <n v="3602016"/>
    <n v="360201615"/>
    <n v="25858"/>
    <d v="2021-11-11T00:00:00"/>
    <n v="124"/>
    <x v="14"/>
    <x v="53"/>
    <s v="Ghammas"/>
    <s v="Ghammas Al-Garb"/>
    <s v="غماس الغرب"/>
    <n v="31.739036483500001"/>
    <n v="44.602483103700003"/>
    <n v="1"/>
    <x v="417"/>
    <x v="29"/>
  </r>
  <r>
    <n v="3602016"/>
    <n v="360201615"/>
    <n v="25858"/>
    <d v="2021-11-11T00:00:00"/>
    <n v="124"/>
    <x v="14"/>
    <x v="53"/>
    <s v="Ghammas"/>
    <s v="Ghammas Al-Garb"/>
    <s v="غماس الغرب"/>
    <n v="31.739036483500001"/>
    <n v="44.602483103700003"/>
    <n v="1"/>
    <x v="417"/>
    <x v="29"/>
  </r>
  <r>
    <n v="3602031"/>
    <n v="360203115"/>
    <n v="2766"/>
    <d v="2021-12-23T00:00:00"/>
    <n v="124"/>
    <x v="14"/>
    <x v="53"/>
    <s v="Markaz Al-Shamiya"/>
    <s v="Mahlat al-souq"/>
    <s v="محلة السوق"/>
    <n v="31.960626198"/>
    <n v="44.601623088799997"/>
    <n v="1"/>
    <x v="414"/>
    <x v="28"/>
  </r>
  <r>
    <n v="3603049"/>
    <n v="360304915"/>
    <n v="24966"/>
    <d v="2021-12-23T00:00:00"/>
    <n v="124"/>
    <x v="14"/>
    <x v="54"/>
    <s v="Al-Daghara"/>
    <s v="Hay Al Hurriya"/>
    <s v="حي الحرية"/>
    <n v="32.146584716900001"/>
    <n v="44.931777739300003"/>
    <n v="1"/>
    <x v="414"/>
    <x v="28"/>
  </r>
  <r>
    <n v="3603049"/>
    <n v="360304915"/>
    <n v="24966"/>
    <d v="2021-12-23T00:00:00"/>
    <n v="124"/>
    <x v="14"/>
    <x v="54"/>
    <s v="Al-Daghara"/>
    <s v="Hay Al Hurriya"/>
    <s v="حي الحرية"/>
    <n v="32.146584716900001"/>
    <n v="44.931777739300003"/>
    <n v="1"/>
    <x v="414"/>
    <x v="28"/>
  </r>
  <r>
    <n v="3603051"/>
    <n v="360305115"/>
    <n v="24739"/>
    <d v="2021-12-23T00:00:00"/>
    <n v="124"/>
    <x v="14"/>
    <x v="54"/>
    <s v="Al-Daghara"/>
    <s v="Hay Al Mulmeen"/>
    <s v="حي المعلمين"/>
    <n v="32.136242439500002"/>
    <n v="44.936344474099997"/>
    <n v="1"/>
    <x v="414"/>
    <x v="28"/>
  </r>
  <r>
    <n v="3603056"/>
    <n v="360305615"/>
    <n v="24149"/>
    <d v="2021-12-23T00:00:00"/>
    <n v="124"/>
    <x v="14"/>
    <x v="54"/>
    <s v="Al-Daghara"/>
    <s v="Hay Al Shahada"/>
    <s v="حي الشهداء "/>
    <n v="32.1357497849"/>
    <n v="44.930514798300003"/>
    <n v="1"/>
    <x v="414"/>
    <x v="28"/>
  </r>
  <r>
    <n v="3603056"/>
    <n v="360305615"/>
    <n v="24149"/>
    <d v="2021-12-23T00:00:00"/>
    <n v="124"/>
    <x v="14"/>
    <x v="54"/>
    <s v="Al-Daghara"/>
    <s v="Hay Al Shahada"/>
    <s v="حي الشهداء "/>
    <n v="32.1357497849"/>
    <n v="44.930514798300003"/>
    <n v="1"/>
    <x v="414"/>
    <x v="28"/>
  </r>
  <r>
    <n v="3603066"/>
    <n v="360306615"/>
    <n v="3308"/>
    <d v="2021-12-23T00:00:00"/>
    <n v="124"/>
    <x v="14"/>
    <x v="54"/>
    <s v="Al-Daghara"/>
    <s v="Hay Al-Askaary"/>
    <s v="حي العسكري"/>
    <n v="32.131914775399999"/>
    <n v="44.931632939399996"/>
    <n v="1"/>
    <x v="414"/>
    <x v="28"/>
  </r>
  <r>
    <n v="3603064"/>
    <n v="360306415"/>
    <n v="25568"/>
    <d v="2021-12-23T00:00:00"/>
    <n v="124"/>
    <x v="14"/>
    <x v="54"/>
    <s v="Al-Saniya"/>
    <s v="Hay Al-Amin 2"/>
    <s v="حي الامين 2"/>
    <n v="32.006298769300003"/>
    <n v="44.844773216599997"/>
    <n v="1"/>
    <x v="414"/>
    <x v="28"/>
  </r>
  <r>
    <n v="3603064"/>
    <n v="360306415"/>
    <n v="25568"/>
    <d v="2021-12-23T00:00:00"/>
    <n v="124"/>
    <x v="14"/>
    <x v="54"/>
    <s v="Al-Saniya"/>
    <s v="Hay Al-Amin 2"/>
    <s v="حي الامين 2"/>
    <n v="32.006298769300003"/>
    <n v="44.844773216599997"/>
    <n v="1"/>
    <x v="414"/>
    <x v="28"/>
  </r>
  <r>
    <n v="3603026"/>
    <n v="360302615"/>
    <n v="24523"/>
    <d v="2021-12-23T00:00:00"/>
    <n v="124"/>
    <x v="14"/>
    <x v="54"/>
    <s v="Al-Saniya"/>
    <s v="Mantaket Al-Jethaa"/>
    <s v="منطقة الجذع"/>
    <n v="32.1099683451"/>
    <n v="44.756531535400001"/>
    <n v="1"/>
    <x v="414"/>
    <x v="28"/>
  </r>
  <r>
    <n v="3603026"/>
    <n v="360302615"/>
    <n v="24523"/>
    <d v="2021-12-23T00:00:00"/>
    <n v="124"/>
    <x v="14"/>
    <x v="54"/>
    <s v="Al-Saniya"/>
    <s v="Mantaket Al-Jethaa"/>
    <s v="منطقة الجذع"/>
    <n v="32.1099683451"/>
    <n v="44.756531535400001"/>
    <n v="1"/>
    <x v="414"/>
    <x v="28"/>
  </r>
  <r>
    <n v="3603050"/>
    <n v="360305015"/>
    <n v="23551"/>
    <d v="2021-12-23T00:00:00"/>
    <n v="124"/>
    <x v="14"/>
    <x v="54"/>
    <s v="Markaz Al-Diwaniya"/>
    <s v="Hay Al Jamiaa-Al-Hawli"/>
    <s v="حي الجامعة-الحولي"/>
    <n v="32.007400569600001"/>
    <n v="44.870785841199996"/>
    <n v="1"/>
    <x v="414"/>
    <x v="28"/>
  </r>
  <r>
    <n v="3603050"/>
    <n v="360305015"/>
    <n v="23551"/>
    <d v="2021-12-23T00:00:00"/>
    <n v="124"/>
    <x v="14"/>
    <x v="54"/>
    <s v="Markaz Al-Diwaniya"/>
    <s v="Hay Al Jamiaa-Al-Hawli"/>
    <s v="حي الجامعة-الحولي"/>
    <n v="32.007400569600001"/>
    <n v="44.870785841199996"/>
    <n v="1"/>
    <x v="414"/>
    <x v="28"/>
  </r>
  <r>
    <n v="3603077"/>
    <n v="360307715"/>
    <n v="25287"/>
    <d v="2021-12-23T00:00:00"/>
    <n v="124"/>
    <x v="14"/>
    <x v="54"/>
    <s v="Markaz Al-Diwaniya"/>
    <s v="Hay Al-Nahtha 1"/>
    <s v="حي النهضة 1"/>
    <n v="31.984919999999999"/>
    <n v="44.938873999999998"/>
    <n v="1"/>
    <x v="414"/>
    <x v="28"/>
  </r>
  <r>
    <n v="3603085"/>
    <n v="360308515"/>
    <n v="22452"/>
    <d v="2021-12-23T00:00:00"/>
    <n v="124"/>
    <x v="14"/>
    <x v="54"/>
    <s v="Markaz Al-Diwaniya"/>
    <s v="Qaryat Al Ensaf"/>
    <s v="قرية الانصاف"/>
    <n v="31.999164970500001"/>
    <n v="45.015406776699997"/>
    <n v="3"/>
    <x v="414"/>
    <x v="28"/>
  </r>
  <r>
    <n v="3603085"/>
    <n v="360308515"/>
    <n v="22452"/>
    <d v="2021-12-23T00:00:00"/>
    <n v="124"/>
    <x v="14"/>
    <x v="54"/>
    <s v="Markaz Al-Diwaniya"/>
    <s v="Qaryat Al Ensaf"/>
    <s v="قرية الانصاف"/>
    <n v="31.999164970500001"/>
    <n v="45.015406776699997"/>
    <n v="2"/>
    <x v="414"/>
    <x v="28"/>
  </r>
  <r>
    <n v="3604009"/>
    <n v="360400915"/>
    <n v="25285"/>
    <d v="2021-12-23T00:00:00"/>
    <n v="124"/>
    <x v="14"/>
    <x v="68"/>
    <s v="Al-Sudair"/>
    <s v="Hay Al-Askary"/>
    <s v="حي العسكري"/>
    <n v="31.825473750899999"/>
    <n v="44.942785929300001"/>
    <n v="1"/>
    <x v="414"/>
    <x v="28"/>
  </r>
  <r>
    <n v="3604009"/>
    <n v="360400915"/>
    <n v="25285"/>
    <d v="2021-12-23T00:00:00"/>
    <n v="124"/>
    <x v="14"/>
    <x v="68"/>
    <s v="Al-Sudair"/>
    <s v="Hay Al-Askary"/>
    <s v="حي العسكري"/>
    <n v="31.825473750899999"/>
    <n v="44.942785929300001"/>
    <n v="1"/>
    <x v="414"/>
    <x v="28"/>
  </r>
  <r>
    <n v="3604014"/>
    <n v="360401415"/>
    <n v="25564"/>
    <d v="2021-12-23T00:00:00"/>
    <n v="124"/>
    <x v="14"/>
    <x v="68"/>
    <s v="Al-Sudair"/>
    <s v="Hay Al-Hur"/>
    <s v="حي الحر"/>
    <n v="31.822133939699999"/>
    <n v="44.944287024600001"/>
    <n v="1"/>
    <x v="414"/>
    <x v="28"/>
  </r>
  <r>
    <n v="2103003"/>
    <n v="2103003109"/>
    <n v="252"/>
    <d v="2022-03-07T19:30:44"/>
    <n v="125"/>
    <x v="0"/>
    <x v="1"/>
    <s v="Markaz Ana"/>
    <s v="Al Tadamon"/>
    <s v="حي التضامن"/>
    <n v="34.360897406100001"/>
    <n v="41.983145856900002"/>
    <n v="1"/>
    <x v="422"/>
    <x v="30"/>
  </r>
  <r>
    <n v="2702044"/>
    <n v="2702044109"/>
    <n v="33854"/>
    <d v="2022-03-21T11:26:58"/>
    <n v="125"/>
    <x v="3"/>
    <x v="57"/>
    <s v="Al-Qahtaniya"/>
    <s v="Maisaloun"/>
    <s v="مجمع ميسلون"/>
    <n v="36.271999999999998"/>
    <n v="41.367502000000002"/>
    <n v="212"/>
    <x v="423"/>
    <x v="30"/>
  </r>
  <r>
    <n v="2702085"/>
    <n v="2702085109"/>
    <n v="34077"/>
    <d v="2022-03-20T11:41:41"/>
    <n v="125"/>
    <x v="3"/>
    <x v="57"/>
    <s v="Al-Qahtaniya"/>
    <s v="Um jurais"/>
    <s v="ام جريص"/>
    <n v="36.27223"/>
    <n v="41.356059999999999"/>
    <n v="201"/>
    <x v="424"/>
    <x v="30"/>
  </r>
  <r>
    <n v="2702091"/>
    <n v="2702091109"/>
    <n v="34081"/>
    <d v="2022-03-20T11:41:38"/>
    <n v="125"/>
    <x v="3"/>
    <x v="57"/>
    <s v="Al-Qahtaniya"/>
    <s v="Raqabt alfaras"/>
    <s v="رقبة الفرس"/>
    <n v="36.176606"/>
    <n v="41.472645"/>
    <n v="73"/>
    <x v="424"/>
    <x v="30"/>
  </r>
  <r>
    <n v="2702093"/>
    <n v="2702093109"/>
    <n v="34082"/>
    <d v="2022-03-20T11:41:42"/>
    <n v="125"/>
    <x v="3"/>
    <x v="57"/>
    <s v="Al-Qahtaniya"/>
    <s v="Al-ayaine"/>
    <s v="العواني"/>
    <n v="36.170521999999998"/>
    <n v="41.345382000000001"/>
    <n v="31"/>
    <x v="424"/>
    <x v="30"/>
  </r>
  <r>
    <n v="2702114"/>
    <n v="2702114109"/>
    <n v="34171"/>
    <d v="2022-03-20T11:41:40"/>
    <n v="125"/>
    <x v="3"/>
    <x v="57"/>
    <s v="Markaz Al-Ba'aj"/>
    <s v="Al-Thawrah "/>
    <s v="الثوره"/>
    <n v="36.249287000000002"/>
    <n v="41.479422999999997"/>
    <n v="23"/>
    <x v="424"/>
    <x v="30"/>
  </r>
  <r>
    <n v="2702048"/>
    <n v="2702048109"/>
    <n v="34009"/>
    <d v="2022-03-21T11:27:08"/>
    <n v="125"/>
    <x v="3"/>
    <x v="57"/>
    <s v="Markaz Al-Ba'aj"/>
    <s v=" Al Intisar"/>
    <s v="حي الانتصار"/>
    <n v="36.049593999999999"/>
    <n v="41.712780000000002"/>
    <n v="1"/>
    <x v="423"/>
    <x v="30"/>
  </r>
  <r>
    <n v="2702051"/>
    <n v="2702051109"/>
    <n v="34012"/>
    <d v="2022-03-21T11:27:05"/>
    <n v="125"/>
    <x v="3"/>
    <x v="57"/>
    <s v="Markaz Al-Ba'aj"/>
    <s v="Alqadisya"/>
    <s v="حي القادسيه"/>
    <n v="36.037109999999998"/>
    <n v="41.715560000000004"/>
    <n v="1"/>
    <x v="423"/>
    <x v="30"/>
  </r>
  <r>
    <n v="2702052"/>
    <n v="2702052109"/>
    <n v="18349"/>
    <d v="2022-03-21T11:27:07"/>
    <n v="125"/>
    <x v="3"/>
    <x v="57"/>
    <s v="Markaz Al-Ba'aj"/>
    <s v="Al-Yarmuk"/>
    <s v="حي اليرموك"/>
    <n v="36.044635"/>
    <n v="41.720289000000001"/>
    <n v="6"/>
    <x v="423"/>
    <x v="30"/>
  </r>
  <r>
    <n v="2702054"/>
    <n v="2702054109"/>
    <n v="34014"/>
    <d v="2022-03-21T11:27:07"/>
    <n v="125"/>
    <x v="3"/>
    <x v="57"/>
    <s v="Markaz Al-Ba'aj"/>
    <s v="Hateen"/>
    <s v="حي حطين"/>
    <n v="36.04616"/>
    <n v="41.722867000000001"/>
    <n v="10"/>
    <x v="423"/>
    <x v="30"/>
  </r>
  <r>
    <n v="2702082"/>
    <n v="2702082109"/>
    <n v="34074"/>
    <d v="2022-03-20T11:41:44"/>
    <n v="125"/>
    <x v="3"/>
    <x v="57"/>
    <s v="Markaz Al-Ba'aj"/>
    <s v="Chaier khifas"/>
    <s v="جاير غلفاص"/>
    <n v="36.138890000000004"/>
    <n v="41.302503999999999"/>
    <n v="215"/>
    <x v="424"/>
    <x v="30"/>
  </r>
  <r>
    <n v="2708176"/>
    <n v="2708176109"/>
    <n v="33472"/>
    <d v="2022-03-20T11:25:47"/>
    <n v="125"/>
    <x v="3"/>
    <x v="12"/>
    <s v="Ayadiya"/>
    <s v="Qasabat Ayadiya"/>
    <s v="قصبة العياضية"/>
    <n v="36.485300000000002"/>
    <n v="42.422117739400001"/>
    <n v="50"/>
    <x v="424"/>
    <x v="30"/>
  </r>
  <r>
    <n v="2708019"/>
    <n v="2708019109"/>
    <n v="22924"/>
    <d v="2022-03-20T11:08:12"/>
    <n v="125"/>
    <x v="3"/>
    <x v="12"/>
    <s v="Markaz Telafar"/>
    <s v="Al karab Al kabeer Village"/>
    <s v="قرية الخراب الكبير"/>
    <n v="36.410913999999998"/>
    <n v="42.542980999999997"/>
    <n v="11"/>
    <x v="424"/>
    <x v="30"/>
  </r>
  <r>
    <n v="2708139"/>
    <n v="2708139109"/>
    <n v="33277"/>
    <d v="2022-03-20T10:53:35"/>
    <n v="125"/>
    <x v="3"/>
    <x v="12"/>
    <s v="Markaz Telafar"/>
    <s v="Hay Al Uroba al thanya"/>
    <s v="حي العروبة الثانية"/>
    <n v="36.379800000000003"/>
    <n v="42.463825200000002"/>
    <n v="5"/>
    <x v="424"/>
    <x v="30"/>
  </r>
  <r>
    <n v="2708149"/>
    <n v="2708149109"/>
    <n v="17846"/>
    <d v="2022-03-20T11:08:15"/>
    <n v="125"/>
    <x v="3"/>
    <x v="12"/>
    <s v="Markaz Telafar"/>
    <s v="Al karab Al kabeer Al thaneya Village"/>
    <s v="قرية الخراب الكبير الثانية"/>
    <n v="36.400643000000002"/>
    <n v="42.529265000000002"/>
    <n v="19"/>
    <x v="424"/>
    <x v="30"/>
  </r>
  <r>
    <n v="2708153"/>
    <n v="2708153109"/>
    <n v="33346"/>
    <d v="2022-03-20T10:52:40"/>
    <n v="125"/>
    <x v="3"/>
    <x v="12"/>
    <s v="Markaz Telafar"/>
    <s v="Al Alolea Vilage"/>
    <s v="قرية العلولية"/>
    <n v="36.398490000000002"/>
    <n v="42.504868999999999"/>
    <n v="12"/>
    <x v="424"/>
    <x v="30"/>
  </r>
  <r>
    <n v="2708154"/>
    <n v="2708154109"/>
    <n v="33345"/>
    <d v="2022-02-05T14:43:47"/>
    <n v="125"/>
    <x v="3"/>
    <x v="12"/>
    <s v="Markaz Telafar"/>
    <s v="Mohamed saeed Bashar Vilage"/>
    <s v="قرية محمد سعيد بشار"/>
    <n v="36.396619999999999"/>
    <n v="42.514042699999997"/>
    <n v="5"/>
    <x v="425"/>
    <x v="31"/>
  </r>
  <r>
    <n v="1305004"/>
    <n v="130500416"/>
    <n v="23768"/>
    <d v="2022-03-23T00:00:00"/>
    <n v="125"/>
    <x v="6"/>
    <x v="56"/>
    <s v="Markaz Kalar"/>
    <s v="Bingrd"/>
    <s v="بنكرد"/>
    <n v="34.614529064199999"/>
    <n v="45.316861840100003"/>
    <n v="1"/>
    <x v="426"/>
    <x v="30"/>
  </r>
  <r>
    <n v="1310113"/>
    <n v="131011316"/>
    <n v="5930"/>
    <d v="2022-03-23T00:00:00"/>
    <n v="125"/>
    <x v="6"/>
    <x v="27"/>
    <s v="Markaz Sulaymaniya"/>
    <s v="Wluba 326"/>
    <s v="ولوبه 326"/>
    <n v="35.534221611600003"/>
    <n v="45.429571228900002"/>
    <n v="1"/>
    <x v="426"/>
    <x v="30"/>
  </r>
  <r>
    <n v="2307140"/>
    <n v="230714016"/>
    <n v="26100"/>
    <d v="2022-02-23T00:00:00"/>
    <n v="125"/>
    <x v="8"/>
    <x v="35"/>
    <s v="Al-Rasheed"/>
    <s v="Hay Al Jehad-881"/>
    <s v="حي الجهاد-881"/>
    <n v="33.281126896400004"/>
    <n v="44.298101306500001"/>
    <n v="2"/>
    <x v="427"/>
    <x v="31"/>
  </r>
  <r>
    <n v="2307142"/>
    <n v="230714216"/>
    <n v="26101"/>
    <d v="2022-02-23T00:00:00"/>
    <n v="125"/>
    <x v="8"/>
    <x v="35"/>
    <s v="Al-Rasheed"/>
    <s v="Hay Al Jehad-887"/>
    <s v="حي الجهاد-887"/>
    <n v="33.280283134999998"/>
    <n v="44.294826463"/>
    <n v="3"/>
    <x v="427"/>
    <x v="31"/>
  </r>
  <r>
    <n v="3502012"/>
    <n v="350201216"/>
    <n v="33800"/>
    <d v="2022-03-24T00:00:00"/>
    <n v="125"/>
    <x v="13"/>
    <x v="50"/>
    <s v="Al-Nasr"/>
    <s v="Al-Mustshfah"/>
    <s v="حي المستشفى"/>
    <n v="31.541273"/>
    <n v="46.125217999999997"/>
    <n v="3"/>
    <x v="428"/>
    <x v="30"/>
  </r>
  <r>
    <n v="3502012"/>
    <n v="350201216"/>
    <n v="33800"/>
    <d v="2022-03-24T00:00:00"/>
    <n v="125"/>
    <x v="13"/>
    <x v="50"/>
    <s v="Al-Nasr"/>
    <s v="Al-Mustshfah"/>
    <s v="حي المستشفى"/>
    <n v="31.541273"/>
    <n v="46.125217999999997"/>
    <n v="2"/>
    <x v="428"/>
    <x v="30"/>
  </r>
  <r>
    <n v="3502015"/>
    <n v="350201516"/>
    <n v="33803"/>
    <d v="2022-03-24T00:00:00"/>
    <n v="125"/>
    <x v="13"/>
    <x v="50"/>
    <s v="Al-Nasr"/>
    <s v="Al Amam Al Ridhah"/>
    <s v="الامام الرضا"/>
    <n v="31.543367"/>
    <n v="46.119889000000001"/>
    <n v="2"/>
    <x v="428"/>
    <x v="30"/>
  </r>
  <r>
    <n v="3502015"/>
    <n v="350201516"/>
    <n v="33803"/>
    <d v="2022-03-24T00:00:00"/>
    <n v="125"/>
    <x v="13"/>
    <x v="50"/>
    <s v="Al-Nasr"/>
    <s v="Al Amam Al Ridhah"/>
    <s v="الامام الرضا"/>
    <n v="31.543367"/>
    <n v="46.119889000000001"/>
    <n v="2"/>
    <x v="428"/>
    <x v="30"/>
  </r>
  <r>
    <n v="3502016"/>
    <n v="350201616"/>
    <n v="34162"/>
    <d v="2022-03-25T00:00:00"/>
    <n v="125"/>
    <x v="13"/>
    <x v="50"/>
    <s v="Markaz Al-Rifa'i"/>
    <s v="Al Tifige"/>
    <s v="التيفيج"/>
    <n v="31.735530000000001"/>
    <n v="46.112045999999999"/>
    <n v="4"/>
    <x v="429"/>
    <x v="30"/>
  </r>
  <r>
    <n v="3502016"/>
    <n v="350201616"/>
    <n v="34162"/>
    <d v="2022-03-25T00:00:00"/>
    <n v="125"/>
    <x v="13"/>
    <x v="50"/>
    <s v="Markaz Al-Rifa'i"/>
    <s v="Al Tifige"/>
    <s v="التيفيج"/>
    <n v="31.735530000000001"/>
    <n v="46.112045999999999"/>
    <n v="3"/>
    <x v="429"/>
    <x v="30"/>
  </r>
  <r>
    <n v="3502016"/>
    <n v="350201616"/>
    <n v="34162"/>
    <d v="2022-03-25T00:00:00"/>
    <n v="125"/>
    <x v="13"/>
    <x v="50"/>
    <s v="Markaz Al-Rifa'i"/>
    <s v="Al Tifige"/>
    <s v="التيفيج"/>
    <n v="31.735530000000001"/>
    <n v="46.112045999999999"/>
    <n v="7"/>
    <x v="429"/>
    <x v="30"/>
  </r>
  <r>
    <n v="3502016"/>
    <n v="350201616"/>
    <n v="34162"/>
    <d v="2022-03-25T00:00:00"/>
    <n v="125"/>
    <x v="13"/>
    <x v="50"/>
    <s v="Markaz Al-Rifa'i"/>
    <s v="Al Tifige"/>
    <s v="التيفيج"/>
    <n v="31.735530000000001"/>
    <n v="46.112045999999999"/>
    <n v="3"/>
    <x v="429"/>
    <x v="30"/>
  </r>
  <r>
    <n v="3502018"/>
    <n v="350201816"/>
    <n v="10289"/>
    <d v="2022-03-24T00:00:00"/>
    <n v="125"/>
    <x v="13"/>
    <x v="50"/>
    <s v="Markaz Al-Rifa'i"/>
    <s v="Hay Al Ameer"/>
    <s v="حي الامير "/>
    <n v="31.715143000000001"/>
    <n v="46.098461"/>
    <n v="3"/>
    <x v="428"/>
    <x v="30"/>
  </r>
  <r>
    <n v="3502018"/>
    <n v="350201816"/>
    <n v="10289"/>
    <d v="2022-03-24T00:00:00"/>
    <n v="125"/>
    <x v="13"/>
    <x v="50"/>
    <s v="Markaz Al-Rifa'i"/>
    <s v="Hay Al Ameer"/>
    <s v="حي الامير "/>
    <n v="31.715143000000001"/>
    <n v="46.098461"/>
    <n v="2"/>
    <x v="428"/>
    <x v="30"/>
  </r>
  <r>
    <n v="3502018"/>
    <n v="350201816"/>
    <n v="10289"/>
    <d v="2022-03-24T00:00:00"/>
    <n v="125"/>
    <x v="13"/>
    <x v="50"/>
    <s v="Markaz Al-Rifa'i"/>
    <s v="Hay Al Ameer"/>
    <s v="حي الامير "/>
    <n v="31.715143000000001"/>
    <n v="46.098461"/>
    <n v="3"/>
    <x v="428"/>
    <x v="30"/>
  </r>
  <r>
    <n v="3502003"/>
    <n v="350200316"/>
    <n v="24722"/>
    <d v="2022-03-25T00:00:00"/>
    <n v="125"/>
    <x v="13"/>
    <x v="50"/>
    <s v="Markaz Al-Rifa'i"/>
    <s v="Hay Al Hussien"/>
    <s v="حي الحسين"/>
    <n v="31.711529196499999"/>
    <n v="46.124556874"/>
    <n v="4"/>
    <x v="429"/>
    <x v="30"/>
  </r>
  <r>
    <n v="3502003"/>
    <n v="350200316"/>
    <n v="24722"/>
    <d v="2022-03-25T00:00:00"/>
    <n v="125"/>
    <x v="13"/>
    <x v="50"/>
    <s v="Markaz Al-Rifa'i"/>
    <s v="Hay Al Hussien"/>
    <s v="حي الحسين"/>
    <n v="31.711529196499999"/>
    <n v="46.124556874"/>
    <n v="5"/>
    <x v="429"/>
    <x v="30"/>
  </r>
  <r>
    <n v="3502007"/>
    <n v="350200716"/>
    <n v="33795"/>
    <d v="2022-03-25T00:00:00"/>
    <n v="125"/>
    <x v="13"/>
    <x v="50"/>
    <s v="Markaz Al-Rifa'i"/>
    <s v="Al-Omal"/>
    <s v="حي العمال"/>
    <n v="31.728400000000001"/>
    <n v="46.110399999999998"/>
    <n v="4"/>
    <x v="429"/>
    <x v="30"/>
  </r>
  <r>
    <n v="3503015"/>
    <n v="350301516"/>
    <n v="33805"/>
    <d v="2022-03-23T00:00:00"/>
    <n v="125"/>
    <x v="13"/>
    <x v="63"/>
    <s v="Markaz Al-Gharraf"/>
    <s v="Hay Al-Shouhdaa"/>
    <s v="حي الشهداء"/>
    <n v="31.295843999999999"/>
    <n v="46.233044999999997"/>
    <n v="1"/>
    <x v="426"/>
    <x v="30"/>
  </r>
  <r>
    <n v="3503015"/>
    <n v="350301516"/>
    <n v="33805"/>
    <d v="2022-03-23T00:00:00"/>
    <n v="125"/>
    <x v="13"/>
    <x v="63"/>
    <s v="Markaz Al-Gharraf"/>
    <s v="Hay Al-Shouhdaa"/>
    <s v="حي الشهداء"/>
    <n v="31.295843999999999"/>
    <n v="46.233044999999997"/>
    <n v="1"/>
    <x v="426"/>
    <x v="30"/>
  </r>
  <r>
    <n v="3503015"/>
    <n v="350301516"/>
    <n v="33805"/>
    <d v="2022-03-23T00:00:00"/>
    <n v="125"/>
    <x v="13"/>
    <x v="63"/>
    <s v="Markaz Al-Gharraf"/>
    <s v="Hay Al-Shouhdaa"/>
    <s v="حي الشهداء"/>
    <n v="31.295843999999999"/>
    <n v="46.233044999999997"/>
    <n v="1"/>
    <x v="426"/>
    <x v="30"/>
  </r>
  <r>
    <n v="3503001"/>
    <n v="350300116"/>
    <n v="10250"/>
    <d v="2022-03-23T00:00:00"/>
    <n v="125"/>
    <x v="13"/>
    <x v="63"/>
    <s v="Markaz Al-Shatra"/>
    <s v="14 Ramadan"/>
    <s v="حي 14 رمضان"/>
    <n v="31.4359498874"/>
    <n v="46.172572526899998"/>
    <n v="1"/>
    <x v="426"/>
    <x v="30"/>
  </r>
  <r>
    <n v="3503006"/>
    <n v="350300616"/>
    <n v="21209"/>
    <d v="2022-03-23T00:00:00"/>
    <n v="125"/>
    <x v="13"/>
    <x v="63"/>
    <s v="Markaz Al-Shatra"/>
    <s v="Al Shomali"/>
    <s v="الشوملي"/>
    <n v="31.415689718399999"/>
    <n v="46.163976839100002"/>
    <n v="1"/>
    <x v="426"/>
    <x v="30"/>
  </r>
  <r>
    <n v="3503006"/>
    <n v="350300616"/>
    <n v="21209"/>
    <d v="2022-03-23T00:00:00"/>
    <n v="125"/>
    <x v="13"/>
    <x v="63"/>
    <s v="Markaz Al-Shatra"/>
    <s v="Al Shomali"/>
    <s v="الشوملي"/>
    <n v="31.415689718399999"/>
    <n v="46.163976839100002"/>
    <n v="1"/>
    <x v="426"/>
    <x v="30"/>
  </r>
  <r>
    <n v="3503008"/>
    <n v="350300816"/>
    <n v="9848"/>
    <d v="2022-03-23T00:00:00"/>
    <n v="125"/>
    <x v="13"/>
    <x v="63"/>
    <s v="Markaz Al-Shatra"/>
    <s v="Al-fatahiyah"/>
    <s v="حي الفتاحية"/>
    <n v="31.415756054100001"/>
    <n v="46.172971067500001"/>
    <n v="1"/>
    <x v="426"/>
    <x v="30"/>
  </r>
  <r>
    <n v="3503009"/>
    <n v="350300916"/>
    <n v="9822"/>
    <d v="2022-03-23T00:00:00"/>
    <n v="125"/>
    <x v="13"/>
    <x v="63"/>
    <s v="Markaz Al-Shatra"/>
    <s v="Al-hawi"/>
    <s v="حي الحاوي"/>
    <n v="31.403907212699998"/>
    <n v="46.175491096099996"/>
    <n v="1"/>
    <x v="426"/>
    <x v="30"/>
  </r>
  <r>
    <n v="3503009"/>
    <n v="350300916"/>
    <n v="9822"/>
    <d v="2022-03-23T00:00:00"/>
    <n v="125"/>
    <x v="13"/>
    <x v="63"/>
    <s v="Markaz Al-Shatra"/>
    <s v="Al-hawi"/>
    <s v="حي الحاوي"/>
    <n v="31.403907212699998"/>
    <n v="46.175491096099996"/>
    <n v="1"/>
    <x v="426"/>
    <x v="30"/>
  </r>
  <r>
    <n v="3503012"/>
    <n v="350301216"/>
    <n v="10286"/>
    <d v="2022-03-23T00:00:00"/>
    <n v="125"/>
    <x v="13"/>
    <x v="63"/>
    <s v="Markaz Al-Shatra"/>
    <s v="Hay al Zahraa"/>
    <s v="حي الزهراء"/>
    <n v="31.400419743299999"/>
    <n v="46.1806881535"/>
    <n v="2"/>
    <x v="426"/>
    <x v="30"/>
  </r>
  <r>
    <n v="3503012"/>
    <n v="350301216"/>
    <n v="10286"/>
    <d v="2022-03-23T00:00:00"/>
    <n v="125"/>
    <x v="13"/>
    <x v="63"/>
    <s v="Markaz Al-Shatra"/>
    <s v="Hay al Zahraa"/>
    <s v="حي الزهراء"/>
    <n v="31.400419743299999"/>
    <n v="46.1806881535"/>
    <n v="1"/>
    <x v="426"/>
    <x v="30"/>
  </r>
  <r>
    <n v="3504050"/>
    <n v="350405016"/>
    <n v="25760"/>
    <d v="2022-03-23T00:00:00"/>
    <n v="125"/>
    <x v="13"/>
    <x v="51"/>
    <s v="Markaz Al-Nassriya"/>
    <s v="The Abu Athm"/>
    <s v="منطقة ال ابو عظم"/>
    <n v="30.981975211000002"/>
    <n v="46.3081693265"/>
    <n v="5"/>
    <x v="426"/>
    <x v="30"/>
  </r>
  <r>
    <n v="3504051"/>
    <n v="350405116"/>
    <n v="23685"/>
    <d v="2022-03-14T00:00:00"/>
    <n v="125"/>
    <x v="13"/>
    <x v="51"/>
    <s v="Markaz Al-Nassriya"/>
    <s v="Um Al Dood"/>
    <s v="ام الدود"/>
    <n v="31.087265559999999"/>
    <n v="46.241235476500002"/>
    <n v="6"/>
    <x v="430"/>
    <x v="30"/>
  </r>
  <r>
    <n v="3504051"/>
    <n v="350405116"/>
    <n v="23685"/>
    <d v="2022-03-14T00:00:00"/>
    <n v="125"/>
    <x v="13"/>
    <x v="51"/>
    <s v="Markaz Al-Nassriya"/>
    <s v="Um Al Dood"/>
    <s v="ام الدود"/>
    <n v="31.087265559999999"/>
    <n v="46.241235476500002"/>
    <n v="4"/>
    <x v="430"/>
    <x v="30"/>
  </r>
  <r>
    <n v="3504051"/>
    <n v="350405116"/>
    <n v="23685"/>
    <d v="2022-03-14T00:00:00"/>
    <n v="125"/>
    <x v="13"/>
    <x v="51"/>
    <s v="Markaz Al-Nassriya"/>
    <s v="Um Al Dood"/>
    <s v="ام الدود"/>
    <n v="31.087265559999999"/>
    <n v="46.241235476500002"/>
    <n v="3"/>
    <x v="430"/>
    <x v="30"/>
  </r>
  <r>
    <n v="3504051"/>
    <n v="350405116"/>
    <n v="23685"/>
    <d v="2022-03-14T00:00:00"/>
    <n v="125"/>
    <x v="13"/>
    <x v="51"/>
    <s v="Markaz Al-Nassriya"/>
    <s v="Um Al Dood"/>
    <s v="ام الدود"/>
    <n v="31.087265559999999"/>
    <n v="46.241235476500002"/>
    <n v="3"/>
    <x v="430"/>
    <x v="30"/>
  </r>
  <r>
    <n v="3504052"/>
    <n v="350405216"/>
    <n v="9113"/>
    <d v="2022-03-23T00:00:00"/>
    <n v="125"/>
    <x v="13"/>
    <x v="51"/>
    <s v="Markaz Al-Nassriya"/>
    <s v="Ur"/>
    <s v="حي اور"/>
    <n v="31.060153968000002"/>
    <n v="46.243325555299997"/>
    <n v="3"/>
    <x v="426"/>
    <x v="30"/>
  </r>
  <r>
    <n v="3504052"/>
    <n v="350405216"/>
    <n v="9113"/>
    <d v="2022-03-23T00:00:00"/>
    <n v="125"/>
    <x v="13"/>
    <x v="51"/>
    <s v="Markaz Al-Nassriya"/>
    <s v="Ur"/>
    <s v="حي اور"/>
    <n v="31.060153968000002"/>
    <n v="46.243325555299997"/>
    <n v="2"/>
    <x v="426"/>
    <x v="30"/>
  </r>
  <r>
    <n v="3504054"/>
    <n v="350405416"/>
    <n v="9427"/>
    <d v="2022-03-23T00:00:00"/>
    <n v="125"/>
    <x v="13"/>
    <x v="51"/>
    <s v="Markaz Al-Nassriya"/>
    <s v="Hay AL-Mansouria"/>
    <s v="المنصورية "/>
    <n v="31.033617899999999"/>
    <n v="46.217652000000001"/>
    <n v="50"/>
    <x v="426"/>
    <x v="30"/>
  </r>
  <r>
    <n v="3504054"/>
    <n v="350405416"/>
    <n v="9427"/>
    <d v="2022-03-23T00:00:00"/>
    <n v="125"/>
    <x v="13"/>
    <x v="51"/>
    <s v="Markaz Al-Nassriya"/>
    <s v="Hay AL-Mansouria"/>
    <s v="المنصورية "/>
    <n v="31.033617899999999"/>
    <n v="46.217652000000001"/>
    <n v="25"/>
    <x v="426"/>
    <x v="30"/>
  </r>
  <r>
    <n v="3504054"/>
    <n v="350405416"/>
    <n v="9427"/>
    <d v="2022-03-23T00:00:00"/>
    <n v="125"/>
    <x v="13"/>
    <x v="51"/>
    <s v="Markaz Al-Nassriya"/>
    <s v="Hay AL-Mansouria"/>
    <s v="المنصورية "/>
    <n v="31.033617899999999"/>
    <n v="46.217652000000001"/>
    <n v="15"/>
    <x v="426"/>
    <x v="30"/>
  </r>
  <r>
    <n v="3504054"/>
    <n v="350405416"/>
    <n v="9427"/>
    <d v="2022-03-23T00:00:00"/>
    <n v="125"/>
    <x v="13"/>
    <x v="51"/>
    <s v="Markaz Al-Nassriya"/>
    <s v="Hay AL-Mansouria"/>
    <s v="المنصورية "/>
    <n v="31.033617899999999"/>
    <n v="46.217652000000001"/>
    <n v="40"/>
    <x v="426"/>
    <x v="30"/>
  </r>
  <r>
    <n v="3504054"/>
    <n v="350405416"/>
    <n v="9427"/>
    <d v="2022-03-23T00:00:00"/>
    <n v="125"/>
    <x v="13"/>
    <x v="51"/>
    <s v="Markaz Al-Nassriya"/>
    <s v="Hay AL-Mansouria"/>
    <s v="المنصورية "/>
    <n v="31.033617899999999"/>
    <n v="46.217652000000001"/>
    <n v="5"/>
    <x v="426"/>
    <x v="30"/>
  </r>
  <r>
    <n v="3504001"/>
    <n v="350400116"/>
    <n v="24494"/>
    <d v="2022-03-23T00:00:00"/>
    <n v="125"/>
    <x v="13"/>
    <x v="51"/>
    <s v="Markaz Al-Nassriya"/>
    <s v="Al Aker"/>
    <s v="العكر"/>
    <n v="31.027710880499999"/>
    <n v="46.218214741200001"/>
    <n v="10"/>
    <x v="426"/>
    <x v="30"/>
  </r>
  <r>
    <n v="3504001"/>
    <n v="350400116"/>
    <n v="24494"/>
    <d v="2022-03-23T00:00:00"/>
    <n v="125"/>
    <x v="13"/>
    <x v="51"/>
    <s v="Markaz Al-Nassriya"/>
    <s v="Al Aker"/>
    <s v="العكر"/>
    <n v="31.027710880499999"/>
    <n v="46.218214741200001"/>
    <n v="20"/>
    <x v="426"/>
    <x v="30"/>
  </r>
  <r>
    <n v="3504001"/>
    <n v="350400116"/>
    <n v="24494"/>
    <d v="2022-03-23T00:00:00"/>
    <n v="125"/>
    <x v="13"/>
    <x v="51"/>
    <s v="Markaz Al-Nassriya"/>
    <s v="Al Aker"/>
    <s v="العكر"/>
    <n v="31.027710880499999"/>
    <n v="46.218214741200001"/>
    <n v="15"/>
    <x v="426"/>
    <x v="30"/>
  </r>
  <r>
    <n v="3504002"/>
    <n v="350400216"/>
    <n v="25529"/>
    <d v="2022-03-23T00:00:00"/>
    <n v="125"/>
    <x v="13"/>
    <x v="51"/>
    <s v="Markaz Al-Nassriya"/>
    <s v="Al Aoeh"/>
    <s v="قرية العوية"/>
    <n v="31.033167288000001"/>
    <n v="46.273891712999998"/>
    <n v="5"/>
    <x v="426"/>
    <x v="30"/>
  </r>
  <r>
    <n v="3504002"/>
    <n v="350400216"/>
    <n v="25529"/>
    <d v="2022-03-23T00:00:00"/>
    <n v="125"/>
    <x v="13"/>
    <x v="51"/>
    <s v="Markaz Al-Nassriya"/>
    <s v="Al Aoeh"/>
    <s v="قرية العوية"/>
    <n v="31.033167288000001"/>
    <n v="46.273891712999998"/>
    <n v="4"/>
    <x v="426"/>
    <x v="30"/>
  </r>
  <r>
    <n v="3504003"/>
    <n v="350400316"/>
    <n v="24415"/>
    <d v="2022-03-23T00:00:00"/>
    <n v="125"/>
    <x v="13"/>
    <x v="51"/>
    <s v="Markaz Al-Nassriya"/>
    <s v="Al Asrriyah Village"/>
    <s v="القرية العصرية"/>
    <n v="31.122673117800002"/>
    <n v="46.234062045100004"/>
    <n v="1"/>
    <x v="426"/>
    <x v="30"/>
  </r>
  <r>
    <n v="3504006"/>
    <n v="350400616"/>
    <n v="9728"/>
    <d v="2022-03-23T00:00:00"/>
    <n v="125"/>
    <x v="13"/>
    <x v="51"/>
    <s v="Markaz Al-Nassriya"/>
    <s v="Al Dhubat"/>
    <s v="حي الضباط"/>
    <n v="31.038316374200001"/>
    <n v="46.253982172199997"/>
    <n v="5"/>
    <x v="426"/>
    <x v="30"/>
  </r>
  <r>
    <n v="3504007"/>
    <n v="350400716"/>
    <n v="25525"/>
    <d v="2022-03-23T00:00:00"/>
    <n v="125"/>
    <x v="13"/>
    <x v="51"/>
    <s v="Markaz Al-Nassriya"/>
    <s v="Al Emarat"/>
    <s v="العمارات"/>
    <n v="31.027024004299999"/>
    <n v="46.241676675500003"/>
    <n v="10"/>
    <x v="426"/>
    <x v="30"/>
  </r>
  <r>
    <n v="3504007"/>
    <n v="350400716"/>
    <n v="25525"/>
    <d v="2022-03-23T00:00:00"/>
    <n v="125"/>
    <x v="13"/>
    <x v="51"/>
    <s v="Markaz Al-Nassriya"/>
    <s v="Al Emarat"/>
    <s v="العمارات"/>
    <n v="31.027024004299999"/>
    <n v="46.241676675500003"/>
    <n v="12"/>
    <x v="426"/>
    <x v="30"/>
  </r>
  <r>
    <n v="3504007"/>
    <n v="350400716"/>
    <n v="25525"/>
    <d v="2022-03-23T00:00:00"/>
    <n v="125"/>
    <x v="13"/>
    <x v="51"/>
    <s v="Markaz Al-Nassriya"/>
    <s v="Al Emarat"/>
    <s v="العمارات"/>
    <n v="31.027024004299999"/>
    <n v="46.241676675500003"/>
    <n v="14"/>
    <x v="426"/>
    <x v="30"/>
  </r>
  <r>
    <n v="3504007"/>
    <n v="350400716"/>
    <n v="25525"/>
    <d v="2022-03-23T00:00:00"/>
    <n v="125"/>
    <x v="13"/>
    <x v="51"/>
    <s v="Markaz Al-Nassriya"/>
    <s v="Al Emarat"/>
    <s v="العمارات"/>
    <n v="31.027024004299999"/>
    <n v="46.241676675500003"/>
    <n v="4"/>
    <x v="426"/>
    <x v="30"/>
  </r>
  <r>
    <n v="3504010"/>
    <n v="350401016"/>
    <n v="24740"/>
    <d v="2022-03-23T00:00:00"/>
    <n v="125"/>
    <x v="13"/>
    <x v="51"/>
    <s v="Markaz Al-Nassriya"/>
    <s v="Al Iskan"/>
    <s v="الاسكان"/>
    <n v="31.038505004899999"/>
    <n v="46.242960423"/>
    <n v="3"/>
    <x v="426"/>
    <x v="30"/>
  </r>
  <r>
    <n v="3504011"/>
    <n v="350401116"/>
    <n v="10260"/>
    <d v="2022-03-25T00:00:00"/>
    <n v="125"/>
    <x v="13"/>
    <x v="51"/>
    <s v="Markaz Al-Nassriya"/>
    <s v="Al Iskan Al Sinaie"/>
    <s v="الاسكان الصناعي"/>
    <n v="31.0087376"/>
    <n v="46.284794599999998"/>
    <n v="40"/>
    <x v="429"/>
    <x v="30"/>
  </r>
  <r>
    <n v="3504011"/>
    <n v="350401116"/>
    <n v="10260"/>
    <d v="2022-03-25T00:00:00"/>
    <n v="125"/>
    <x v="13"/>
    <x v="51"/>
    <s v="Markaz Al-Nassriya"/>
    <s v="Al Iskan Al Sinaie"/>
    <s v="الاسكان الصناعي"/>
    <n v="31.0087376"/>
    <n v="46.284794599999998"/>
    <n v="20"/>
    <x v="429"/>
    <x v="30"/>
  </r>
  <r>
    <n v="3504011"/>
    <n v="350401116"/>
    <n v="10260"/>
    <d v="2022-03-25T00:00:00"/>
    <n v="125"/>
    <x v="13"/>
    <x v="51"/>
    <s v="Markaz Al-Nassriya"/>
    <s v="Al Iskan Al Sinaie"/>
    <s v="الاسكان الصناعي"/>
    <n v="31.0087376"/>
    <n v="46.284794599999998"/>
    <n v="10"/>
    <x v="429"/>
    <x v="30"/>
  </r>
  <r>
    <n v="3504011"/>
    <n v="350401116"/>
    <n v="10260"/>
    <d v="2022-03-25T00:00:00"/>
    <n v="125"/>
    <x v="13"/>
    <x v="51"/>
    <s v="Markaz Al-Nassriya"/>
    <s v="Al Iskan Al Sinaie"/>
    <s v="الاسكان الصناعي"/>
    <n v="31.0087376"/>
    <n v="46.284794599999998"/>
    <n v="10"/>
    <x v="429"/>
    <x v="30"/>
  </r>
  <r>
    <n v="3504011"/>
    <n v="350401116"/>
    <n v="10260"/>
    <d v="2022-03-25T00:00:00"/>
    <n v="125"/>
    <x v="13"/>
    <x v="51"/>
    <s v="Markaz Al-Nassriya"/>
    <s v="Al Iskan Al Sinaie"/>
    <s v="الاسكان الصناعي"/>
    <n v="31.0087376"/>
    <n v="46.284794599999998"/>
    <n v="250"/>
    <x v="429"/>
    <x v="30"/>
  </r>
  <r>
    <n v="3504011"/>
    <n v="350401116"/>
    <n v="10260"/>
    <d v="2022-03-25T00:00:00"/>
    <n v="125"/>
    <x v="13"/>
    <x v="51"/>
    <s v="Markaz Al-Nassriya"/>
    <s v="Al Iskan Al Sinaie"/>
    <s v="الاسكان الصناعي"/>
    <n v="31.0087376"/>
    <n v="46.284794599999998"/>
    <n v="150"/>
    <x v="429"/>
    <x v="30"/>
  </r>
  <r>
    <n v="3504011"/>
    <n v="350401116"/>
    <n v="10260"/>
    <d v="2022-03-25T00:00:00"/>
    <n v="125"/>
    <x v="13"/>
    <x v="51"/>
    <s v="Markaz Al-Nassriya"/>
    <s v="Al Iskan Al Sinaie"/>
    <s v="الاسكان الصناعي"/>
    <n v="31.0087376"/>
    <n v="46.284794599999998"/>
    <n v="200"/>
    <x v="429"/>
    <x v="30"/>
  </r>
  <r>
    <n v="3504012"/>
    <n v="350401216"/>
    <n v="24540"/>
    <d v="2022-03-23T00:00:00"/>
    <n v="125"/>
    <x v="13"/>
    <x v="51"/>
    <s v="Markaz Al-Nassriya"/>
    <s v="Al Mahaliyah"/>
    <s v="المحليه"/>
    <n v="31.052442887600002"/>
    <n v="46.236798131699999"/>
    <n v="3"/>
    <x v="426"/>
    <x v="30"/>
  </r>
  <r>
    <n v="3504012"/>
    <n v="350401216"/>
    <n v="24540"/>
    <d v="2022-03-23T00:00:00"/>
    <n v="125"/>
    <x v="13"/>
    <x v="51"/>
    <s v="Markaz Al-Nassriya"/>
    <s v="Al Mahaliyah"/>
    <s v="المحليه"/>
    <n v="31.052442887600002"/>
    <n v="46.236798131699999"/>
    <n v="1"/>
    <x v="426"/>
    <x v="30"/>
  </r>
  <r>
    <n v="3504012"/>
    <n v="350401216"/>
    <n v="24540"/>
    <d v="2022-03-23T00:00:00"/>
    <n v="125"/>
    <x v="13"/>
    <x v="51"/>
    <s v="Markaz Al-Nassriya"/>
    <s v="Al Mahaliyah"/>
    <s v="المحليه"/>
    <n v="31.052442887600002"/>
    <n v="46.236798131699999"/>
    <n v="2"/>
    <x v="426"/>
    <x v="30"/>
  </r>
  <r>
    <n v="3504014"/>
    <n v="350401416"/>
    <n v="10254"/>
    <d v="2022-03-23T00:00:00"/>
    <n v="125"/>
    <x v="13"/>
    <x v="51"/>
    <s v="Markaz Al-Nassriya"/>
    <s v="Al Sharqiya"/>
    <s v="الشرقيه"/>
    <n v="31.044867277600002"/>
    <n v="46.259297235299996"/>
    <n v="15"/>
    <x v="426"/>
    <x v="30"/>
  </r>
  <r>
    <n v="3504014"/>
    <n v="350401416"/>
    <n v="10254"/>
    <d v="2022-03-23T00:00:00"/>
    <n v="125"/>
    <x v="13"/>
    <x v="51"/>
    <s v="Markaz Al-Nassriya"/>
    <s v="Al Sharqiya"/>
    <s v="الشرقيه"/>
    <n v="31.044867277600002"/>
    <n v="46.259297235299996"/>
    <n v="10"/>
    <x v="426"/>
    <x v="30"/>
  </r>
  <r>
    <n v="3504014"/>
    <n v="350401416"/>
    <n v="10254"/>
    <d v="2022-03-23T00:00:00"/>
    <n v="125"/>
    <x v="13"/>
    <x v="51"/>
    <s v="Markaz Al-Nassriya"/>
    <s v="Al Sharqiya"/>
    <s v="الشرقيه"/>
    <n v="31.044867277600002"/>
    <n v="46.259297235299996"/>
    <n v="5"/>
    <x v="426"/>
    <x v="30"/>
  </r>
  <r>
    <n v="3504015"/>
    <n v="350401516"/>
    <n v="10272"/>
    <d v="2022-03-23T00:00:00"/>
    <n v="125"/>
    <x v="13"/>
    <x v="51"/>
    <s v="Markaz Al-Nassriya"/>
    <s v="Al Shoula"/>
    <s v="الشعلة"/>
    <n v="31.034963944600001"/>
    <n v="46.242300951700003"/>
    <n v="3"/>
    <x v="426"/>
    <x v="30"/>
  </r>
  <r>
    <n v="3504016"/>
    <n v="350401616"/>
    <n v="10281"/>
    <d v="2022-03-23T00:00:00"/>
    <n v="125"/>
    <x v="13"/>
    <x v="51"/>
    <s v="Markaz Al-Nassriya"/>
    <s v="Al Shumokh"/>
    <s v="حي الشموخ"/>
    <n v="31.029471706599999"/>
    <n v="46.244121658399997"/>
    <n v="4"/>
    <x v="426"/>
    <x v="30"/>
  </r>
  <r>
    <n v="3504016"/>
    <n v="350401616"/>
    <n v="10281"/>
    <d v="2022-03-23T00:00:00"/>
    <n v="125"/>
    <x v="13"/>
    <x v="51"/>
    <s v="Markaz Al-Nassriya"/>
    <s v="Al Shumokh"/>
    <s v="حي الشموخ"/>
    <n v="31.029471706599999"/>
    <n v="46.244121658399997"/>
    <n v="4"/>
    <x v="426"/>
    <x v="30"/>
  </r>
  <r>
    <n v="3504016"/>
    <n v="350401616"/>
    <n v="10281"/>
    <d v="2022-03-23T00:00:00"/>
    <n v="125"/>
    <x v="13"/>
    <x v="51"/>
    <s v="Markaz Al-Nassriya"/>
    <s v="Al Shumokh"/>
    <s v="حي الشموخ"/>
    <n v="31.029471706599999"/>
    <n v="46.244121658399997"/>
    <n v="1"/>
    <x v="426"/>
    <x v="30"/>
  </r>
  <r>
    <n v="3504018"/>
    <n v="350401816"/>
    <n v="24741"/>
    <d v="2022-03-23T00:00:00"/>
    <n v="125"/>
    <x v="13"/>
    <x v="51"/>
    <s v="Markaz Al-Nassriya"/>
    <s v="Al-Berid"/>
    <s v="البريد"/>
    <n v="31.0447764918"/>
    <n v="46.249576203399997"/>
    <n v="1"/>
    <x v="426"/>
    <x v="30"/>
  </r>
  <r>
    <n v="3504019"/>
    <n v="350401916"/>
    <n v="9470"/>
    <d v="2022-03-23T00:00:00"/>
    <n v="125"/>
    <x v="13"/>
    <x v="51"/>
    <s v="Markaz Al-Nassriya"/>
    <s v="Al-hay al-askary"/>
    <s v="الحي العسكري "/>
    <n v="31.0569626851"/>
    <n v="46.266143804899997"/>
    <n v="4"/>
    <x v="426"/>
    <x v="30"/>
  </r>
  <r>
    <n v="3504019"/>
    <n v="350401916"/>
    <n v="9470"/>
    <d v="2022-03-23T00:00:00"/>
    <n v="125"/>
    <x v="13"/>
    <x v="51"/>
    <s v="Markaz Al-Nassriya"/>
    <s v="Al-hay al-askary"/>
    <s v="الحي العسكري "/>
    <n v="31.0569626851"/>
    <n v="46.266143804899997"/>
    <n v="3"/>
    <x v="426"/>
    <x v="30"/>
  </r>
  <r>
    <n v="3504019"/>
    <n v="350401916"/>
    <n v="9470"/>
    <d v="2022-03-23T00:00:00"/>
    <n v="125"/>
    <x v="13"/>
    <x v="51"/>
    <s v="Markaz Al-Nassriya"/>
    <s v="Al-hay al-askary"/>
    <s v="الحي العسكري "/>
    <n v="31.0569626851"/>
    <n v="46.266143804899997"/>
    <n v="3"/>
    <x v="426"/>
    <x v="30"/>
  </r>
  <r>
    <n v="3504019"/>
    <n v="350401916"/>
    <n v="9470"/>
    <d v="2022-03-23T00:00:00"/>
    <n v="125"/>
    <x v="13"/>
    <x v="51"/>
    <s v="Markaz Al-Nassriya"/>
    <s v="Al-hay al-askary"/>
    <s v="الحي العسكري "/>
    <n v="31.0569626851"/>
    <n v="46.266143804899997"/>
    <n v="3"/>
    <x v="426"/>
    <x v="30"/>
  </r>
  <r>
    <n v="3504021"/>
    <n v="350402116"/>
    <n v="10335"/>
    <d v="2022-03-23T00:00:00"/>
    <n v="125"/>
    <x v="13"/>
    <x v="51"/>
    <s v="Markaz Al-Nassriya"/>
    <s v="Al-Salhiya"/>
    <s v="حي الصالحية"/>
    <n v="31.0506383486"/>
    <n v="46.269343302599999"/>
    <n v="4"/>
    <x v="426"/>
    <x v="30"/>
  </r>
  <r>
    <n v="3504021"/>
    <n v="350402116"/>
    <n v="10335"/>
    <d v="2022-03-23T00:00:00"/>
    <n v="125"/>
    <x v="13"/>
    <x v="51"/>
    <s v="Markaz Al-Nassriya"/>
    <s v="Al-Salhiya"/>
    <s v="حي الصالحية"/>
    <n v="31.0506383486"/>
    <n v="46.269343302599999"/>
    <n v="3"/>
    <x v="426"/>
    <x v="30"/>
  </r>
  <r>
    <n v="3504021"/>
    <n v="350402116"/>
    <n v="10335"/>
    <d v="2022-03-23T00:00:00"/>
    <n v="125"/>
    <x v="13"/>
    <x v="51"/>
    <s v="Markaz Al-Nassriya"/>
    <s v="Al-Salhiya"/>
    <s v="حي الصالحية"/>
    <n v="31.0506383486"/>
    <n v="46.269343302599999"/>
    <n v="6"/>
    <x v="426"/>
    <x v="30"/>
  </r>
  <r>
    <n v="3504021"/>
    <n v="350402116"/>
    <n v="10335"/>
    <d v="2022-03-23T00:00:00"/>
    <n v="125"/>
    <x v="13"/>
    <x v="51"/>
    <s v="Markaz Al-Nassriya"/>
    <s v="Al-Salhiya"/>
    <s v="حي الصالحية"/>
    <n v="31.0506383486"/>
    <n v="46.269343302599999"/>
    <n v="1"/>
    <x v="426"/>
    <x v="30"/>
  </r>
  <r>
    <n v="3504021"/>
    <n v="350402116"/>
    <n v="10335"/>
    <d v="2022-03-23T00:00:00"/>
    <n v="125"/>
    <x v="13"/>
    <x v="51"/>
    <s v="Markaz Al-Nassriya"/>
    <s v="Al-Salhiya"/>
    <s v="حي الصالحية"/>
    <n v="31.0506383486"/>
    <n v="46.269343302599999"/>
    <n v="2"/>
    <x v="426"/>
    <x v="30"/>
  </r>
  <r>
    <n v="3504022"/>
    <n v="350402216"/>
    <n v="9576"/>
    <d v="2022-03-23T00:00:00"/>
    <n v="125"/>
    <x v="13"/>
    <x v="51"/>
    <s v="Markaz Al-Nassriya"/>
    <s v="Al-shofah"/>
    <s v="قرية الشوفة"/>
    <n v="31.132791840500001"/>
    <n v="46.2356646856"/>
    <n v="1"/>
    <x v="426"/>
    <x v="30"/>
  </r>
  <r>
    <n v="3504023"/>
    <n v="350402316"/>
    <n v="9448"/>
    <d v="2022-03-23T00:00:00"/>
    <n v="125"/>
    <x v="13"/>
    <x v="51"/>
    <s v="Markaz Al-Nassriya"/>
    <s v="Al-Thawrah"/>
    <s v="الثوره"/>
    <n v="31.027006973399999"/>
    <n v="46.228093038300003"/>
    <n v="20"/>
    <x v="426"/>
    <x v="30"/>
  </r>
  <r>
    <n v="3504023"/>
    <n v="350402316"/>
    <n v="9448"/>
    <d v="2022-03-23T00:00:00"/>
    <n v="125"/>
    <x v="13"/>
    <x v="51"/>
    <s v="Markaz Al-Nassriya"/>
    <s v="Al-Thawrah"/>
    <s v="الثوره"/>
    <n v="31.027006973399999"/>
    <n v="46.228093038300003"/>
    <n v="10"/>
    <x v="426"/>
    <x v="30"/>
  </r>
  <r>
    <n v="3504023"/>
    <n v="350402316"/>
    <n v="9448"/>
    <d v="2022-03-23T00:00:00"/>
    <n v="125"/>
    <x v="13"/>
    <x v="51"/>
    <s v="Markaz Al-Nassriya"/>
    <s v="Al-Thawrah"/>
    <s v="الثوره"/>
    <n v="31.027006973399999"/>
    <n v="46.228093038300003"/>
    <n v="15"/>
    <x v="426"/>
    <x v="30"/>
  </r>
  <r>
    <n v="3504023"/>
    <n v="350402316"/>
    <n v="9448"/>
    <d v="2022-03-23T00:00:00"/>
    <n v="125"/>
    <x v="13"/>
    <x v="51"/>
    <s v="Markaz Al-Nassriya"/>
    <s v="Al-Thawrah"/>
    <s v="الثوره"/>
    <n v="31.027006973399999"/>
    <n v="46.228093038300003"/>
    <n v="24"/>
    <x v="426"/>
    <x v="30"/>
  </r>
  <r>
    <n v="3504024"/>
    <n v="350402416"/>
    <n v="9396"/>
    <d v="2022-03-23T00:00:00"/>
    <n v="125"/>
    <x v="13"/>
    <x v="51"/>
    <s v="Markaz Al-Nassriya"/>
    <s v="Al-zielat"/>
    <s v="الزعيلات"/>
    <n v="31.0154237044"/>
    <n v="46.263441754500001"/>
    <n v="8"/>
    <x v="426"/>
    <x v="30"/>
  </r>
  <r>
    <n v="3504024"/>
    <n v="350402416"/>
    <n v="9396"/>
    <d v="2022-03-23T00:00:00"/>
    <n v="125"/>
    <x v="13"/>
    <x v="51"/>
    <s v="Markaz Al-Nassriya"/>
    <s v="Al-zielat"/>
    <s v="الزعيلات"/>
    <n v="31.0154237044"/>
    <n v="46.263441754500001"/>
    <n v="4"/>
    <x v="426"/>
    <x v="30"/>
  </r>
  <r>
    <n v="3504024"/>
    <n v="350402416"/>
    <n v="9396"/>
    <d v="2022-03-23T00:00:00"/>
    <n v="125"/>
    <x v="13"/>
    <x v="51"/>
    <s v="Markaz Al-Nassriya"/>
    <s v="Al-zielat"/>
    <s v="الزعيلات"/>
    <n v="31.0154237044"/>
    <n v="46.263441754500001"/>
    <n v="6"/>
    <x v="426"/>
    <x v="30"/>
  </r>
  <r>
    <n v="3504025"/>
    <n v="350402516"/>
    <n v="10262"/>
    <d v="2022-03-09T00:00:00"/>
    <n v="125"/>
    <x v="13"/>
    <x v="51"/>
    <s v="Markaz Al-Nassriya"/>
    <s v="Aredo"/>
    <s v="حي اريدو"/>
    <n v="31.074394900600002"/>
    <n v="46.250142994800001"/>
    <n v="35"/>
    <x v="431"/>
    <x v="30"/>
  </r>
  <r>
    <n v="3504025"/>
    <n v="350402516"/>
    <n v="10262"/>
    <d v="2022-03-09T00:00:00"/>
    <n v="125"/>
    <x v="13"/>
    <x v="51"/>
    <s v="Markaz Al-Nassriya"/>
    <s v="Aredo"/>
    <s v="حي اريدو"/>
    <n v="31.074394900600002"/>
    <n v="46.250142994800001"/>
    <n v="30"/>
    <x v="431"/>
    <x v="30"/>
  </r>
  <r>
    <n v="3504025"/>
    <n v="350402516"/>
    <n v="10262"/>
    <d v="2022-03-09T00:00:00"/>
    <n v="125"/>
    <x v="13"/>
    <x v="51"/>
    <s v="Markaz Al-Nassriya"/>
    <s v="Aredo"/>
    <s v="حي اريدو"/>
    <n v="31.074394900600002"/>
    <n v="46.250142994800001"/>
    <n v="10"/>
    <x v="431"/>
    <x v="30"/>
  </r>
  <r>
    <n v="3504025"/>
    <n v="350402516"/>
    <n v="10262"/>
    <d v="2022-03-09T00:00:00"/>
    <n v="125"/>
    <x v="13"/>
    <x v="51"/>
    <s v="Markaz Al-Nassriya"/>
    <s v="Aredo"/>
    <s v="حي اريدو"/>
    <n v="31.074394900600002"/>
    <n v="46.250142994800001"/>
    <n v="10"/>
    <x v="431"/>
    <x v="30"/>
  </r>
  <r>
    <n v="3504025"/>
    <n v="350402516"/>
    <n v="10262"/>
    <d v="2022-03-09T00:00:00"/>
    <n v="125"/>
    <x v="13"/>
    <x v="51"/>
    <s v="Markaz Al-Nassriya"/>
    <s v="Aredo"/>
    <s v="حي اريدو"/>
    <n v="31.074394900600002"/>
    <n v="46.250142994800001"/>
    <n v="10"/>
    <x v="431"/>
    <x v="30"/>
  </r>
  <r>
    <n v="3504026"/>
    <n v="350402616"/>
    <n v="10253"/>
    <d v="2022-03-23T00:00:00"/>
    <n v="125"/>
    <x v="13"/>
    <x v="51"/>
    <s v="Markaz Al-Nassriya"/>
    <s v="Baghdad Street"/>
    <s v="شارع بغداد"/>
    <n v="31.038477412900001"/>
    <n v="46.2356561609"/>
    <n v="2"/>
    <x v="426"/>
    <x v="30"/>
  </r>
  <r>
    <n v="3504026"/>
    <n v="350402616"/>
    <n v="10253"/>
    <d v="2022-03-23T00:00:00"/>
    <n v="125"/>
    <x v="13"/>
    <x v="51"/>
    <s v="Markaz Al-Nassriya"/>
    <s v="Baghdad Street"/>
    <s v="شارع بغداد"/>
    <n v="31.038477412900001"/>
    <n v="46.2356561609"/>
    <n v="5"/>
    <x v="426"/>
    <x v="30"/>
  </r>
  <r>
    <n v="3504027"/>
    <n v="350402716"/>
    <n v="24885"/>
    <d v="2022-03-23T00:00:00"/>
    <n v="125"/>
    <x v="13"/>
    <x v="51"/>
    <s v="Markaz Al-Nassriya"/>
    <s v="Hay Al Al Ghadeer"/>
    <s v="حي الغدير"/>
    <n v="31.061467899099998"/>
    <n v="46.278157583599999"/>
    <n v="3"/>
    <x v="426"/>
    <x v="30"/>
  </r>
  <r>
    <n v="3504028"/>
    <n v="350402816"/>
    <n v="25526"/>
    <d v="2022-03-23T00:00:00"/>
    <n v="125"/>
    <x v="13"/>
    <x v="51"/>
    <s v="Markaz Al-Nassriya"/>
    <s v="Hay Al Ameer"/>
    <s v="حي الامير"/>
    <n v="31.036175809100001"/>
    <n v="46.220527480000001"/>
    <n v="13"/>
    <x v="426"/>
    <x v="30"/>
  </r>
  <r>
    <n v="3504028"/>
    <n v="350402816"/>
    <n v="25526"/>
    <d v="2022-03-23T00:00:00"/>
    <n v="125"/>
    <x v="13"/>
    <x v="51"/>
    <s v="Markaz Al-Nassriya"/>
    <s v="Hay Al Ameer"/>
    <s v="حي الامير"/>
    <n v="31.036175809100001"/>
    <n v="46.220527480000001"/>
    <n v="10"/>
    <x v="426"/>
    <x v="30"/>
  </r>
  <r>
    <n v="3504028"/>
    <n v="350402816"/>
    <n v="25526"/>
    <d v="2022-03-23T00:00:00"/>
    <n v="125"/>
    <x v="13"/>
    <x v="51"/>
    <s v="Markaz Al-Nassriya"/>
    <s v="Hay Al Ameer"/>
    <s v="حي الامير"/>
    <n v="31.036175809100001"/>
    <n v="46.220527480000001"/>
    <n v="10"/>
    <x v="426"/>
    <x v="30"/>
  </r>
  <r>
    <n v="3504028"/>
    <n v="350402816"/>
    <n v="25526"/>
    <d v="2022-03-23T00:00:00"/>
    <n v="125"/>
    <x v="13"/>
    <x v="51"/>
    <s v="Markaz Al-Nassriya"/>
    <s v="Hay Al Ameer"/>
    <s v="حي الامير"/>
    <n v="31.036175809100001"/>
    <n v="46.220527480000001"/>
    <n v="14"/>
    <x v="426"/>
    <x v="30"/>
  </r>
  <r>
    <n v="3504028"/>
    <n v="350402816"/>
    <n v="25526"/>
    <d v="2022-03-23T00:00:00"/>
    <n v="125"/>
    <x v="13"/>
    <x v="51"/>
    <s v="Markaz Al-Nassriya"/>
    <s v="Hay Al Ameer"/>
    <s v="حي الامير"/>
    <n v="31.036175809100001"/>
    <n v="46.220527480000001"/>
    <n v="8"/>
    <x v="426"/>
    <x v="30"/>
  </r>
  <r>
    <n v="3504029"/>
    <n v="350402916"/>
    <n v="10301"/>
    <d v="2022-03-13T00:00:00"/>
    <n v="125"/>
    <x v="13"/>
    <x v="51"/>
    <s v="Markaz Al-Nassriya"/>
    <s v="Hay Al Fidaa"/>
    <s v="حي الفداء"/>
    <n v="31.069166239000001"/>
    <n v="46.283791055999998"/>
    <n v="4"/>
    <x v="432"/>
    <x v="30"/>
  </r>
  <r>
    <n v="3504029"/>
    <n v="350402916"/>
    <n v="10301"/>
    <d v="2022-03-13T00:00:00"/>
    <n v="125"/>
    <x v="13"/>
    <x v="51"/>
    <s v="Markaz Al-Nassriya"/>
    <s v="Hay Al Fidaa"/>
    <s v="حي الفداء"/>
    <n v="31.069166239000001"/>
    <n v="46.283791055999998"/>
    <n v="11"/>
    <x v="432"/>
    <x v="30"/>
  </r>
  <r>
    <n v="3504029"/>
    <n v="350402916"/>
    <n v="10301"/>
    <d v="2022-03-13T00:00:00"/>
    <n v="125"/>
    <x v="13"/>
    <x v="51"/>
    <s v="Markaz Al-Nassriya"/>
    <s v="Hay Al Fidaa"/>
    <s v="حي الفداء"/>
    <n v="31.069166239000001"/>
    <n v="46.283791055999998"/>
    <n v="6"/>
    <x v="432"/>
    <x v="30"/>
  </r>
  <r>
    <n v="3504029"/>
    <n v="350402916"/>
    <n v="10301"/>
    <d v="2022-03-13T00:00:00"/>
    <n v="125"/>
    <x v="13"/>
    <x v="51"/>
    <s v="Markaz Al-Nassriya"/>
    <s v="Hay Al Fidaa"/>
    <s v="حي الفداء"/>
    <n v="31.069166239000001"/>
    <n v="46.283791055999998"/>
    <n v="9"/>
    <x v="432"/>
    <x v="30"/>
  </r>
  <r>
    <n v="3504030"/>
    <n v="350403016"/>
    <n v="24746"/>
    <d v="2022-03-23T00:00:00"/>
    <n v="125"/>
    <x v="13"/>
    <x v="51"/>
    <s v="Markaz Al-Nassriya"/>
    <s v="Hay Al Khadraa"/>
    <s v="حي الخضراء"/>
    <n v="31.042946248900002"/>
    <n v="46.274699394599999"/>
    <n v="1"/>
    <x v="426"/>
    <x v="30"/>
  </r>
  <r>
    <n v="3504031"/>
    <n v="350403116"/>
    <n v="21208"/>
    <d v="2022-03-13T00:00:00"/>
    <n v="125"/>
    <x v="13"/>
    <x v="51"/>
    <s v="Markaz Al-Nassriya"/>
    <s v="Hay Al Mualimeen"/>
    <s v="حي المعلمين"/>
    <n v="31.067779245299999"/>
    <n v="46.249674558199999"/>
    <n v="7"/>
    <x v="432"/>
    <x v="30"/>
  </r>
  <r>
    <n v="3504031"/>
    <n v="350403116"/>
    <n v="21208"/>
    <d v="2022-03-13T00:00:00"/>
    <n v="125"/>
    <x v="13"/>
    <x v="51"/>
    <s v="Markaz Al-Nassriya"/>
    <s v="Hay Al Mualimeen"/>
    <s v="حي المعلمين"/>
    <n v="31.067779245299999"/>
    <n v="46.249674558199999"/>
    <n v="5"/>
    <x v="432"/>
    <x v="30"/>
  </r>
  <r>
    <n v="3504031"/>
    <n v="350403116"/>
    <n v="21208"/>
    <d v="2022-03-13T00:00:00"/>
    <n v="125"/>
    <x v="13"/>
    <x v="51"/>
    <s v="Markaz Al-Nassriya"/>
    <s v="Hay Al Mualimeen"/>
    <s v="حي المعلمين"/>
    <n v="31.067779245299999"/>
    <n v="46.249674558199999"/>
    <n v="5"/>
    <x v="432"/>
    <x v="30"/>
  </r>
  <r>
    <n v="3504031"/>
    <n v="350403116"/>
    <n v="21208"/>
    <d v="2022-03-13T00:00:00"/>
    <n v="125"/>
    <x v="13"/>
    <x v="51"/>
    <s v="Markaz Al-Nassriya"/>
    <s v="Hay Al Mualimeen"/>
    <s v="حي المعلمين"/>
    <n v="31.067779245299999"/>
    <n v="46.249674558199999"/>
    <n v="5"/>
    <x v="432"/>
    <x v="30"/>
  </r>
  <r>
    <n v="3504031"/>
    <n v="350403116"/>
    <n v="21208"/>
    <d v="2022-03-13T00:00:00"/>
    <n v="125"/>
    <x v="13"/>
    <x v="51"/>
    <s v="Markaz Al-Nassriya"/>
    <s v="Hay Al Mualimeen"/>
    <s v="حي المعلمين"/>
    <n v="31.067779245299999"/>
    <n v="46.249674558199999"/>
    <n v="17"/>
    <x v="432"/>
    <x v="30"/>
  </r>
  <r>
    <n v="3504032"/>
    <n v="350403216"/>
    <n v="24750"/>
    <d v="2022-03-23T00:00:00"/>
    <n v="125"/>
    <x v="13"/>
    <x v="51"/>
    <s v="Markaz Al-Nassriya"/>
    <s v="Hay Al Shoula 1"/>
    <s v="حي الشعله 1"/>
    <n v="31.034273341199999"/>
    <n v="46.238222611899999"/>
    <n v="5"/>
    <x v="426"/>
    <x v="30"/>
  </r>
  <r>
    <n v="3504032"/>
    <n v="350403216"/>
    <n v="24750"/>
    <d v="2022-03-23T00:00:00"/>
    <n v="125"/>
    <x v="13"/>
    <x v="51"/>
    <s v="Markaz Al-Nassriya"/>
    <s v="Hay Al Shoula 1"/>
    <s v="حي الشعله 1"/>
    <n v="31.034273341199999"/>
    <n v="46.238222611899999"/>
    <n v="4"/>
    <x v="426"/>
    <x v="30"/>
  </r>
  <r>
    <n v="3504033"/>
    <n v="350403316"/>
    <n v="10259"/>
    <d v="2022-03-23T00:00:00"/>
    <n v="125"/>
    <x v="13"/>
    <x v="51"/>
    <s v="Markaz Al-Nassriya"/>
    <s v="Hay Al Tadhihiya"/>
    <s v="حي التضحية"/>
    <n v="31.045411312199999"/>
    <n v="46.277832423"/>
    <n v="20"/>
    <x v="426"/>
    <x v="30"/>
  </r>
  <r>
    <n v="3504033"/>
    <n v="350403316"/>
    <n v="10259"/>
    <d v="2022-03-23T00:00:00"/>
    <n v="125"/>
    <x v="13"/>
    <x v="51"/>
    <s v="Markaz Al-Nassriya"/>
    <s v="Hay Al Tadhihiya"/>
    <s v="حي التضحية"/>
    <n v="31.045411312199999"/>
    <n v="46.277832423"/>
    <n v="15"/>
    <x v="426"/>
    <x v="30"/>
  </r>
  <r>
    <n v="3504033"/>
    <n v="350403316"/>
    <n v="10259"/>
    <d v="2022-03-23T00:00:00"/>
    <n v="125"/>
    <x v="13"/>
    <x v="51"/>
    <s v="Markaz Al-Nassriya"/>
    <s v="Hay Al Tadhihiya"/>
    <s v="حي التضحية"/>
    <n v="31.045411312199999"/>
    <n v="46.277832423"/>
    <n v="7"/>
    <x v="426"/>
    <x v="30"/>
  </r>
  <r>
    <n v="3504033"/>
    <n v="350403316"/>
    <n v="10259"/>
    <d v="2022-03-23T00:00:00"/>
    <n v="125"/>
    <x v="13"/>
    <x v="51"/>
    <s v="Markaz Al-Nassriya"/>
    <s v="Hay Al Tadhihiya"/>
    <s v="حي التضحية"/>
    <n v="31.045411312199999"/>
    <n v="46.277832423"/>
    <n v="15"/>
    <x v="426"/>
    <x v="30"/>
  </r>
  <r>
    <n v="3504033"/>
    <n v="350403316"/>
    <n v="10259"/>
    <d v="2022-03-23T00:00:00"/>
    <n v="125"/>
    <x v="13"/>
    <x v="51"/>
    <s v="Markaz Al-Nassriya"/>
    <s v="Hay Al Tadhihiya"/>
    <s v="حي التضحية"/>
    <n v="31.045411312199999"/>
    <n v="46.277832423"/>
    <n v="15"/>
    <x v="426"/>
    <x v="30"/>
  </r>
  <r>
    <n v="3504034"/>
    <n v="350403416"/>
    <n v="24742"/>
    <d v="2022-03-14T00:00:00"/>
    <n v="125"/>
    <x v="13"/>
    <x v="51"/>
    <s v="Markaz Al-Nassriya"/>
    <s v="Hay Al-Hakim"/>
    <s v="حي الحكيم"/>
    <n v="31.060090237699999"/>
    <n v="46.277220867600001"/>
    <n v="1"/>
    <x v="430"/>
    <x v="30"/>
  </r>
  <r>
    <n v="3504035"/>
    <n v="350403516"/>
    <n v="9398"/>
    <d v="2022-03-23T00:00:00"/>
    <n v="125"/>
    <x v="13"/>
    <x v="51"/>
    <s v="Markaz Al-Nassriya"/>
    <s v="Hay al-shohadaa"/>
    <s v="حي الشهداء"/>
    <n v="31.069961183"/>
    <n v="46.270024445899999"/>
    <n v="3"/>
    <x v="426"/>
    <x v="30"/>
  </r>
  <r>
    <n v="3504036"/>
    <n v="350403616"/>
    <n v="23683"/>
    <d v="2022-03-23T00:00:00"/>
    <n v="125"/>
    <x v="13"/>
    <x v="51"/>
    <s v="Markaz Al-Nassriya"/>
    <s v="Hay Mehidiya"/>
    <s v="حي المهيديه"/>
    <n v="31.03290329"/>
    <n v="46.251552429999997"/>
    <n v="4"/>
    <x v="426"/>
    <x v="30"/>
  </r>
  <r>
    <n v="3504036"/>
    <n v="350403616"/>
    <n v="23683"/>
    <d v="2022-03-23T00:00:00"/>
    <n v="125"/>
    <x v="13"/>
    <x v="51"/>
    <s v="Markaz Al-Nassriya"/>
    <s v="Hay Mehidiya"/>
    <s v="حي المهيديه"/>
    <n v="31.03290329"/>
    <n v="46.251552429999997"/>
    <n v="2"/>
    <x v="426"/>
    <x v="30"/>
  </r>
  <r>
    <n v="3504036"/>
    <n v="350403616"/>
    <n v="23683"/>
    <d v="2022-03-23T00:00:00"/>
    <n v="125"/>
    <x v="13"/>
    <x v="51"/>
    <s v="Markaz Al-Nassriya"/>
    <s v="Hay Mehidiya"/>
    <s v="حي المهيديه"/>
    <n v="31.03290329"/>
    <n v="46.251552429999997"/>
    <n v="2"/>
    <x v="426"/>
    <x v="30"/>
  </r>
  <r>
    <n v="3504038"/>
    <n v="350403816"/>
    <n v="25528"/>
    <d v="2022-03-23T00:00:00"/>
    <n v="125"/>
    <x v="13"/>
    <x v="51"/>
    <s v="Markaz Al-Nassriya"/>
    <s v="Hey Al-Ariml"/>
    <s v="حي الارامل"/>
    <n v="31.053281055100001"/>
    <n v="46.253512804000003"/>
    <n v="1"/>
    <x v="426"/>
    <x v="30"/>
  </r>
  <r>
    <n v="3504038"/>
    <n v="350403816"/>
    <n v="25528"/>
    <d v="2022-03-23T00:00:00"/>
    <n v="125"/>
    <x v="13"/>
    <x v="51"/>
    <s v="Markaz Al-Nassriya"/>
    <s v="Hey Al-Ariml"/>
    <s v="حي الارامل"/>
    <n v="31.053281055100001"/>
    <n v="46.253512804000003"/>
    <n v="1"/>
    <x v="426"/>
    <x v="30"/>
  </r>
  <r>
    <n v="3504039"/>
    <n v="350403916"/>
    <n v="25531"/>
    <d v="2022-03-23T00:00:00"/>
    <n v="125"/>
    <x v="13"/>
    <x v="51"/>
    <s v="Markaz Al-Nassriya"/>
    <s v="Hey Al-Mtanzh"/>
    <s v="حي المتنزة"/>
    <n v="31.046486166099999"/>
    <n v="46.2332439666"/>
    <n v="7"/>
    <x v="426"/>
    <x v="30"/>
  </r>
  <r>
    <n v="3504040"/>
    <n v="350404016"/>
    <n v="25530"/>
    <d v="2022-03-23T00:00:00"/>
    <n v="125"/>
    <x v="13"/>
    <x v="51"/>
    <s v="Markaz Al-Nassriya"/>
    <s v="Hey Al-Rafdeen"/>
    <s v="حي الرافدين"/>
    <n v="31.076769222599999"/>
    <n v="46.264030067599997"/>
    <n v="2"/>
    <x v="426"/>
    <x v="30"/>
  </r>
  <r>
    <n v="3504040"/>
    <n v="350404016"/>
    <n v="25530"/>
    <d v="2022-03-23T00:00:00"/>
    <n v="125"/>
    <x v="13"/>
    <x v="51"/>
    <s v="Markaz Al-Nassriya"/>
    <s v="Hey Al-Rafdeen"/>
    <s v="حي الرافدين"/>
    <n v="31.076769222599999"/>
    <n v="46.264030067599997"/>
    <n v="2"/>
    <x v="426"/>
    <x v="30"/>
  </r>
  <r>
    <n v="3504040"/>
    <n v="350404016"/>
    <n v="25530"/>
    <d v="2022-03-23T00:00:00"/>
    <n v="125"/>
    <x v="13"/>
    <x v="51"/>
    <s v="Markaz Al-Nassriya"/>
    <s v="Hey Al-Rafdeen"/>
    <s v="حي الرافدين"/>
    <n v="31.076769222599999"/>
    <n v="46.264030067599997"/>
    <n v="1"/>
    <x v="426"/>
    <x v="30"/>
  </r>
  <r>
    <n v="3504041"/>
    <n v="350404116"/>
    <n v="25533"/>
    <d v="2022-03-23T00:00:00"/>
    <n v="125"/>
    <x v="13"/>
    <x v="51"/>
    <s v="Markaz Al-Nassriya"/>
    <s v="Nassriya-Hey 400"/>
    <s v="حي 400"/>
    <n v="31.080862144499999"/>
    <n v="46.240087203599998"/>
    <n v="33"/>
    <x v="426"/>
    <x v="30"/>
  </r>
  <r>
    <n v="3504041"/>
    <n v="350404116"/>
    <n v="25533"/>
    <d v="2022-03-23T00:00:00"/>
    <n v="125"/>
    <x v="13"/>
    <x v="51"/>
    <s v="Markaz Al-Nassriya"/>
    <s v="Nassriya-Hey 400"/>
    <s v="حي 400"/>
    <n v="31.080862144499999"/>
    <n v="46.240087203599998"/>
    <n v="27"/>
    <x v="426"/>
    <x v="30"/>
  </r>
  <r>
    <n v="3504041"/>
    <n v="350404116"/>
    <n v="25533"/>
    <d v="2022-03-23T00:00:00"/>
    <n v="125"/>
    <x v="13"/>
    <x v="51"/>
    <s v="Markaz Al-Nassriya"/>
    <s v="Nassriya-Hey 400"/>
    <s v="حي 400"/>
    <n v="31.080862144499999"/>
    <n v="46.240087203599998"/>
    <n v="15"/>
    <x v="426"/>
    <x v="30"/>
  </r>
  <r>
    <n v="3504041"/>
    <n v="350404116"/>
    <n v="25533"/>
    <d v="2022-03-23T00:00:00"/>
    <n v="125"/>
    <x v="13"/>
    <x v="51"/>
    <s v="Markaz Al-Nassriya"/>
    <s v="Nassriya-Hey 400"/>
    <s v="حي 400"/>
    <n v="31.080862144499999"/>
    <n v="46.240087203599998"/>
    <n v="31"/>
    <x v="426"/>
    <x v="30"/>
  </r>
  <r>
    <n v="3504041"/>
    <n v="350404116"/>
    <n v="25533"/>
    <d v="2022-03-23T00:00:00"/>
    <n v="125"/>
    <x v="13"/>
    <x v="51"/>
    <s v="Markaz Al-Nassriya"/>
    <s v="Nassriya-Hey 400"/>
    <s v="حي 400"/>
    <n v="31.080862144499999"/>
    <n v="46.240087203599998"/>
    <n v="7"/>
    <x v="426"/>
    <x v="30"/>
  </r>
  <r>
    <n v="3504041"/>
    <n v="350404116"/>
    <n v="25533"/>
    <d v="2022-03-23T00:00:00"/>
    <n v="125"/>
    <x v="13"/>
    <x v="51"/>
    <s v="Markaz Al-Nassriya"/>
    <s v="Nassriya-Hey 400"/>
    <s v="حي 400"/>
    <n v="31.080862144499999"/>
    <n v="46.240087203599998"/>
    <n v="11"/>
    <x v="426"/>
    <x v="30"/>
  </r>
  <r>
    <n v="3504042"/>
    <n v="350404216"/>
    <n v="10263"/>
    <d v="2022-03-13T00:00:00"/>
    <n v="125"/>
    <x v="13"/>
    <x v="51"/>
    <s v="Markaz Al-Nassriya"/>
    <s v="Sadir City"/>
    <s v="حي مدينة الصدر"/>
    <n v="31.0802066016"/>
    <n v="46.235693895300003"/>
    <n v="10"/>
    <x v="432"/>
    <x v="30"/>
  </r>
  <r>
    <n v="3504042"/>
    <n v="350404216"/>
    <n v="10263"/>
    <d v="2022-03-13T00:00:00"/>
    <n v="125"/>
    <x v="13"/>
    <x v="51"/>
    <s v="Markaz Al-Nassriya"/>
    <s v="Sadir City"/>
    <s v="حي مدينة الصدر"/>
    <n v="31.0802066016"/>
    <n v="46.235693895300003"/>
    <n v="15"/>
    <x v="432"/>
    <x v="30"/>
  </r>
  <r>
    <n v="3504042"/>
    <n v="350404216"/>
    <n v="10263"/>
    <d v="2022-03-13T00:00:00"/>
    <n v="125"/>
    <x v="13"/>
    <x v="51"/>
    <s v="Markaz Al-Nassriya"/>
    <s v="Sadir City"/>
    <s v="حي مدينة الصدر"/>
    <n v="31.0802066016"/>
    <n v="46.235693895300003"/>
    <n v="5"/>
    <x v="432"/>
    <x v="30"/>
  </r>
  <r>
    <n v="3504044"/>
    <n v="350404416"/>
    <n v="25527"/>
    <d v="2022-03-23T00:00:00"/>
    <n v="125"/>
    <x v="13"/>
    <x v="51"/>
    <s v="Markaz Al-Nassriya"/>
    <s v="Sharaa Al-hklas"/>
    <s v="شارع الاخلاص"/>
    <n v="31.058777803800002"/>
    <n v="46.257208607000003"/>
    <n v="1"/>
    <x v="426"/>
    <x v="30"/>
  </r>
  <r>
    <n v="3504044"/>
    <n v="350404416"/>
    <n v="25527"/>
    <d v="2022-03-23T00:00:00"/>
    <n v="125"/>
    <x v="13"/>
    <x v="51"/>
    <s v="Markaz Al-Nassriya"/>
    <s v="Sharaa Al-hklas"/>
    <s v="شارع الاخلاص"/>
    <n v="31.058777803800002"/>
    <n v="46.257208607000003"/>
    <n v="1"/>
    <x v="426"/>
    <x v="30"/>
  </r>
  <r>
    <n v="3504044"/>
    <n v="350404416"/>
    <n v="25527"/>
    <d v="2022-03-23T00:00:00"/>
    <n v="125"/>
    <x v="13"/>
    <x v="51"/>
    <s v="Markaz Al-Nassriya"/>
    <s v="Sharaa Al-hklas"/>
    <s v="شارع الاخلاص"/>
    <n v="31.058777803800002"/>
    <n v="46.257208607000003"/>
    <n v="2"/>
    <x v="426"/>
    <x v="30"/>
  </r>
  <r>
    <n v="3504045"/>
    <n v="350404516"/>
    <n v="22344"/>
    <d v="2022-03-14T00:00:00"/>
    <n v="125"/>
    <x v="13"/>
    <x v="51"/>
    <s v="Markaz Al-Nassriya"/>
    <s v="Share Eshreen"/>
    <s v="شارع عشرين"/>
    <n v="31.048519000500001"/>
    <n v="46.257282930099997"/>
    <n v="2"/>
    <x v="430"/>
    <x v="30"/>
  </r>
  <r>
    <n v="3504045"/>
    <n v="350404516"/>
    <n v="22344"/>
    <d v="2022-03-14T00:00:00"/>
    <n v="125"/>
    <x v="13"/>
    <x v="51"/>
    <s v="Markaz Al-Nassriya"/>
    <s v="Share Eshreen"/>
    <s v="شارع عشرين"/>
    <n v="31.048519000500001"/>
    <n v="46.257282930099997"/>
    <n v="3"/>
    <x v="430"/>
    <x v="30"/>
  </r>
  <r>
    <n v="3504045"/>
    <n v="350404516"/>
    <n v="22344"/>
    <d v="2022-03-14T00:00:00"/>
    <n v="125"/>
    <x v="13"/>
    <x v="51"/>
    <s v="Markaz Al-Nassriya"/>
    <s v="Share Eshreen"/>
    <s v="شارع عشرين"/>
    <n v="31.048519000500001"/>
    <n v="46.257282930099997"/>
    <n v="2"/>
    <x v="430"/>
    <x v="30"/>
  </r>
  <r>
    <n v="3504057"/>
    <n v="350405716"/>
    <n v="33806"/>
    <d v="2022-03-23T00:00:00"/>
    <n v="125"/>
    <x v="13"/>
    <x v="51"/>
    <s v="Markaz Said Dekhil"/>
    <s v="Hay Al-Zahraa"/>
    <s v="حي الزهراء"/>
    <n v="31.134141"/>
    <n v="46.437801999999998"/>
    <n v="2"/>
    <x v="426"/>
    <x v="30"/>
  </r>
  <r>
    <n v="3504057"/>
    <n v="350405716"/>
    <n v="33806"/>
    <d v="2022-03-23T00:00:00"/>
    <n v="125"/>
    <x v="13"/>
    <x v="51"/>
    <s v="Markaz Said Dekhil"/>
    <s v="Hay Al-Zahraa"/>
    <s v="حي الزهراء"/>
    <n v="31.134141"/>
    <n v="46.437801999999998"/>
    <n v="2"/>
    <x v="426"/>
    <x v="30"/>
  </r>
  <r>
    <n v="3504046"/>
    <n v="350404616"/>
    <n v="10269"/>
    <d v="2022-03-23T00:00:00"/>
    <n v="125"/>
    <x v="13"/>
    <x v="51"/>
    <s v="Ur"/>
    <s v="Sindaliyah-Sidenaweyah"/>
    <s v="حي السديناويه"/>
    <n v="31.041901284200001"/>
    <n v="46.3069539022"/>
    <n v="2"/>
    <x v="426"/>
    <x v="30"/>
  </r>
  <r>
    <n v="3504046"/>
    <n v="350404616"/>
    <n v="10269"/>
    <d v="2022-03-23T00:00:00"/>
    <n v="125"/>
    <x v="13"/>
    <x v="51"/>
    <s v="Ur"/>
    <s v="Sindaliyah-Sidenaweyah"/>
    <s v="حي السديناويه"/>
    <n v="31.041901284200001"/>
    <n v="46.3069539022"/>
    <n v="5"/>
    <x v="426"/>
    <x v="30"/>
  </r>
  <r>
    <n v="3504046"/>
    <n v="350404616"/>
    <n v="10269"/>
    <d v="2022-03-23T00:00:00"/>
    <n v="125"/>
    <x v="13"/>
    <x v="51"/>
    <s v="Ur"/>
    <s v="Sindaliyah-Sidenaweyah"/>
    <s v="حي السديناويه"/>
    <n v="31.041901284200001"/>
    <n v="46.3069539022"/>
    <n v="4"/>
    <x v="426"/>
    <x v="30"/>
  </r>
  <r>
    <n v="3504046"/>
    <n v="350404616"/>
    <n v="10269"/>
    <d v="2022-03-23T00:00:00"/>
    <n v="125"/>
    <x v="13"/>
    <x v="51"/>
    <s v="Ur"/>
    <s v="Sindaliyah-Sidenaweyah"/>
    <s v="حي السديناويه"/>
    <n v="31.041901284200001"/>
    <n v="46.3069539022"/>
    <n v="15"/>
    <x v="426"/>
    <x v="30"/>
  </r>
  <r>
    <n v="3504046"/>
    <n v="350404616"/>
    <n v="10269"/>
    <d v="2022-03-23T00:00:00"/>
    <n v="125"/>
    <x v="13"/>
    <x v="51"/>
    <s v="Ur"/>
    <s v="Sindaliyah-Sidenaweyah"/>
    <s v="حي السديناويه"/>
    <n v="31.041901284200001"/>
    <n v="46.3069539022"/>
    <n v="15"/>
    <x v="426"/>
    <x v="30"/>
  </r>
  <r>
    <n v="3505013"/>
    <n v="350501316"/>
    <n v="33809"/>
    <d v="2022-03-23T00:00:00"/>
    <n v="125"/>
    <x v="13"/>
    <x v="52"/>
    <s v="Akaika"/>
    <s v="Hay Al-Askery"/>
    <s v="حي العسكري"/>
    <n v="30.914428999999998"/>
    <n v="46.47878"/>
    <n v="5"/>
    <x v="426"/>
    <x v="30"/>
  </r>
  <r>
    <n v="3505013"/>
    <n v="350501316"/>
    <n v="33809"/>
    <d v="2022-03-23T00:00:00"/>
    <n v="125"/>
    <x v="13"/>
    <x v="52"/>
    <s v="Akaika"/>
    <s v="Hay Al-Askery"/>
    <s v="حي العسكري"/>
    <n v="30.914428999999998"/>
    <n v="46.47878"/>
    <n v="5"/>
    <x v="426"/>
    <x v="30"/>
  </r>
  <r>
    <n v="3505013"/>
    <n v="350501316"/>
    <n v="33809"/>
    <d v="2022-03-23T00:00:00"/>
    <n v="125"/>
    <x v="13"/>
    <x v="52"/>
    <s v="Akaika"/>
    <s v="Hay Al-Askery"/>
    <s v="حي العسكري"/>
    <n v="30.914428999999998"/>
    <n v="46.47878"/>
    <n v="7"/>
    <x v="426"/>
    <x v="30"/>
  </r>
  <r>
    <n v="3505013"/>
    <n v="350501316"/>
    <n v="33809"/>
    <d v="2022-03-23T00:00:00"/>
    <n v="125"/>
    <x v="13"/>
    <x v="52"/>
    <s v="Akaika"/>
    <s v="Hay Al-Askery"/>
    <s v="حي العسكري"/>
    <n v="30.914428999999998"/>
    <n v="46.47878"/>
    <n v="4"/>
    <x v="426"/>
    <x v="30"/>
  </r>
  <r>
    <n v="3505002"/>
    <n v="350500216"/>
    <n v="24721"/>
    <d v="2022-03-23T00:00:00"/>
    <n v="125"/>
    <x v="13"/>
    <x v="52"/>
    <s v="Al-Fadhliya"/>
    <s v="Al Barid Street"/>
    <s v="شارع البريد"/>
    <n v="30.956201633799999"/>
    <n v="46.359501579899998"/>
    <n v="5"/>
    <x v="426"/>
    <x v="30"/>
  </r>
  <r>
    <n v="3505002"/>
    <n v="350500216"/>
    <n v="24721"/>
    <d v="2022-03-23T00:00:00"/>
    <n v="125"/>
    <x v="13"/>
    <x v="52"/>
    <s v="Al-Fadhliya"/>
    <s v="Al Barid Street"/>
    <s v="شارع البريد"/>
    <n v="30.956201633799999"/>
    <n v="46.359501579899998"/>
    <n v="8"/>
    <x v="426"/>
    <x v="30"/>
  </r>
  <r>
    <n v="3505014"/>
    <n v="350501416"/>
    <n v="33810"/>
    <d v="2022-03-27T00:00:00"/>
    <n v="125"/>
    <x v="13"/>
    <x v="52"/>
    <s v="Garmat Beni Said"/>
    <s v="Al-Hadhar"/>
    <s v="الحضر"/>
    <n v="30.880875"/>
    <n v="46.576391999999998"/>
    <n v="8"/>
    <x v="433"/>
    <x v="30"/>
  </r>
  <r>
    <n v="3505014"/>
    <n v="350501416"/>
    <n v="33810"/>
    <d v="2022-03-27T00:00:00"/>
    <n v="125"/>
    <x v="13"/>
    <x v="52"/>
    <s v="Garmat Beni Said"/>
    <s v="Al-Hadhar"/>
    <s v="الحضر"/>
    <n v="30.880875"/>
    <n v="46.576391999999998"/>
    <n v="5"/>
    <x v="433"/>
    <x v="30"/>
  </r>
  <r>
    <n v="3505014"/>
    <n v="350501416"/>
    <n v="33810"/>
    <d v="2022-03-27T00:00:00"/>
    <n v="125"/>
    <x v="13"/>
    <x v="52"/>
    <s v="Garmat Beni Said"/>
    <s v="Al-Hadhar"/>
    <s v="الحضر"/>
    <n v="30.880875"/>
    <n v="46.576391999999998"/>
    <n v="14"/>
    <x v="433"/>
    <x v="30"/>
  </r>
  <r>
    <n v="3505014"/>
    <n v="350501416"/>
    <n v="33810"/>
    <d v="2022-03-27T00:00:00"/>
    <n v="125"/>
    <x v="13"/>
    <x v="52"/>
    <s v="Garmat Beni Said"/>
    <s v="Al-Hadhar"/>
    <s v="الحضر"/>
    <n v="30.880875"/>
    <n v="46.576391999999998"/>
    <n v="10"/>
    <x v="433"/>
    <x v="30"/>
  </r>
  <r>
    <n v="3505014"/>
    <n v="350501416"/>
    <n v="33810"/>
    <d v="2022-03-27T00:00:00"/>
    <n v="125"/>
    <x v="13"/>
    <x v="52"/>
    <s v="Garmat Beni Said"/>
    <s v="Al-Hadhar"/>
    <s v="الحضر"/>
    <n v="30.880875"/>
    <n v="46.576391999999998"/>
    <n v="2"/>
    <x v="433"/>
    <x v="30"/>
  </r>
  <r>
    <n v="3505015"/>
    <n v="350501516"/>
    <n v="33811"/>
    <d v="2022-03-24T00:00:00"/>
    <n v="125"/>
    <x v="13"/>
    <x v="52"/>
    <s v="Garmat Beni Said"/>
    <s v="Hay Al-Askery"/>
    <s v="حي العسكري"/>
    <n v="30.882387999999999"/>
    <n v="46.568722000000001"/>
    <n v="10"/>
    <x v="428"/>
    <x v="30"/>
  </r>
  <r>
    <n v="3505015"/>
    <n v="350501516"/>
    <n v="33811"/>
    <d v="2022-03-24T00:00:00"/>
    <n v="125"/>
    <x v="13"/>
    <x v="52"/>
    <s v="Garmat Beni Said"/>
    <s v="Hay Al-Askery"/>
    <s v="حي العسكري"/>
    <n v="30.882387999999999"/>
    <n v="46.568722000000001"/>
    <n v="10"/>
    <x v="428"/>
    <x v="30"/>
  </r>
  <r>
    <n v="3505015"/>
    <n v="350501516"/>
    <n v="33811"/>
    <d v="2022-03-24T00:00:00"/>
    <n v="125"/>
    <x v="13"/>
    <x v="52"/>
    <s v="Garmat Beni Said"/>
    <s v="Hay Al-Askery"/>
    <s v="حي العسكري"/>
    <n v="30.882387999999999"/>
    <n v="46.568722000000001"/>
    <n v="5"/>
    <x v="428"/>
    <x v="30"/>
  </r>
  <r>
    <n v="3505016"/>
    <n v="350501616"/>
    <n v="34161"/>
    <d v="2022-03-24T00:00:00"/>
    <n v="125"/>
    <x v="13"/>
    <x v="52"/>
    <s v="Markaz Suq Al-Shoyokh"/>
    <s v="Um Al-Banin"/>
    <s v="ام البنين"/>
    <n v="30.880265143100001"/>
    <n v="46.454987385000003"/>
    <n v="4"/>
    <x v="428"/>
    <x v="30"/>
  </r>
  <r>
    <n v="3505016"/>
    <n v="350501616"/>
    <n v="34161"/>
    <d v="2022-03-24T00:00:00"/>
    <n v="125"/>
    <x v="13"/>
    <x v="52"/>
    <s v="Markaz Suq Al-Shoyokh"/>
    <s v="Um Al-Banin"/>
    <s v="ام البنين"/>
    <n v="30.880265143100001"/>
    <n v="46.454987385000003"/>
    <n v="5"/>
    <x v="428"/>
    <x v="30"/>
  </r>
  <r>
    <n v="3505016"/>
    <n v="350501616"/>
    <n v="34161"/>
    <d v="2022-03-24T00:00:00"/>
    <n v="125"/>
    <x v="13"/>
    <x v="52"/>
    <s v="Markaz Suq Al-Shoyokh"/>
    <s v="Um Al-Banin"/>
    <s v="ام البنين"/>
    <n v="30.880265143100001"/>
    <n v="46.454987385000003"/>
    <n v="1"/>
    <x v="428"/>
    <x v="30"/>
  </r>
  <r>
    <n v="3505003"/>
    <n v="350500316"/>
    <n v="25436"/>
    <d v="2022-03-24T00:00:00"/>
    <n v="125"/>
    <x v="13"/>
    <x v="52"/>
    <s v="Markaz Suq Al-Shoyokh"/>
    <s v="Al Kibla"/>
    <s v="القبله"/>
    <n v="30.906636502200001"/>
    <n v="46.445979934699999"/>
    <n v="5"/>
    <x v="428"/>
    <x v="30"/>
  </r>
  <r>
    <n v="3505003"/>
    <n v="350500316"/>
    <n v="25436"/>
    <d v="2022-03-24T00:00:00"/>
    <n v="125"/>
    <x v="13"/>
    <x v="52"/>
    <s v="Markaz Suq Al-Shoyokh"/>
    <s v="Al Kibla"/>
    <s v="القبله"/>
    <n v="30.906636502200001"/>
    <n v="46.445979934699999"/>
    <n v="10"/>
    <x v="428"/>
    <x v="30"/>
  </r>
  <r>
    <n v="3505003"/>
    <n v="350500316"/>
    <n v="25436"/>
    <d v="2022-03-24T00:00:00"/>
    <n v="125"/>
    <x v="13"/>
    <x v="52"/>
    <s v="Markaz Suq Al-Shoyokh"/>
    <s v="Al Kibla"/>
    <s v="القبله"/>
    <n v="30.906636502200001"/>
    <n v="46.445979934699999"/>
    <n v="1"/>
    <x v="428"/>
    <x v="30"/>
  </r>
  <r>
    <n v="3505003"/>
    <n v="350500316"/>
    <n v="25436"/>
    <d v="2022-03-24T00:00:00"/>
    <n v="125"/>
    <x v="13"/>
    <x v="52"/>
    <s v="Markaz Suq Al-Shoyokh"/>
    <s v="Al Kibla"/>
    <s v="القبله"/>
    <n v="30.906636502200001"/>
    <n v="46.445979934699999"/>
    <n v="3"/>
    <x v="428"/>
    <x v="30"/>
  </r>
  <r>
    <n v="3505004"/>
    <n v="350500416"/>
    <n v="25437"/>
    <d v="2022-03-24T00:00:00"/>
    <n v="125"/>
    <x v="13"/>
    <x v="52"/>
    <s v="Markaz Suq Al-Shoyokh"/>
    <s v="Al Shumokh"/>
    <s v="الشموخ"/>
    <n v="30.9061211"/>
    <n v="46.449381199999998"/>
    <n v="4"/>
    <x v="428"/>
    <x v="30"/>
  </r>
  <r>
    <n v="3505004"/>
    <n v="350500416"/>
    <n v="25437"/>
    <d v="2022-03-24T00:00:00"/>
    <n v="125"/>
    <x v="13"/>
    <x v="52"/>
    <s v="Markaz Suq Al-Shoyokh"/>
    <s v="Al Shumokh"/>
    <s v="الشموخ"/>
    <n v="30.9061211"/>
    <n v="46.449381199999998"/>
    <n v="5"/>
    <x v="428"/>
    <x v="30"/>
  </r>
  <r>
    <n v="3505004"/>
    <n v="350500416"/>
    <n v="25437"/>
    <d v="2022-03-24T00:00:00"/>
    <n v="125"/>
    <x v="13"/>
    <x v="52"/>
    <s v="Markaz Suq Al-Shoyokh"/>
    <s v="Al Shumokh"/>
    <s v="الشموخ"/>
    <n v="30.9061211"/>
    <n v="46.449381199999998"/>
    <n v="3"/>
    <x v="428"/>
    <x v="30"/>
  </r>
  <r>
    <n v="3505007"/>
    <n v="350500716"/>
    <n v="9332"/>
    <d v="2022-03-24T00:00:00"/>
    <n v="125"/>
    <x v="13"/>
    <x v="52"/>
    <s v="Markaz Suq Al-Shoyokh"/>
    <s v="Al-Shuhadaa"/>
    <s v="حي الشهداء"/>
    <n v="30.879031632699999"/>
    <n v="46.464224314600003"/>
    <n v="4"/>
    <x v="428"/>
    <x v="30"/>
  </r>
  <r>
    <n v="3505007"/>
    <n v="350500716"/>
    <n v="9332"/>
    <d v="2022-03-24T00:00:00"/>
    <n v="125"/>
    <x v="13"/>
    <x v="52"/>
    <s v="Markaz Suq Al-Shoyokh"/>
    <s v="Al-Shuhadaa"/>
    <s v="حي الشهداء"/>
    <n v="30.879031632699999"/>
    <n v="46.464224314600003"/>
    <n v="5"/>
    <x v="428"/>
    <x v="30"/>
  </r>
  <r>
    <n v="3505010"/>
    <n v="350501016"/>
    <n v="9261"/>
    <d v="2022-03-24T00:00:00"/>
    <n v="125"/>
    <x v="13"/>
    <x v="52"/>
    <s v="Markaz Suq Al-Shoyokh"/>
    <s v="Hey al-ghadeir"/>
    <s v="حي الغدير"/>
    <n v="30.885581129199998"/>
    <n v="46.460596602099997"/>
    <n v="5"/>
    <x v="428"/>
    <x v="30"/>
  </r>
  <r>
    <n v="3505011"/>
    <n v="350501116"/>
    <n v="9258"/>
    <d v="2022-03-24T00:00:00"/>
    <n v="125"/>
    <x v="13"/>
    <x v="52"/>
    <s v="Markaz Suq Al-Shoyokh"/>
    <s v="Hey al-zahraa"/>
    <s v="حي الزهراء"/>
    <n v="30.901869618300001"/>
    <n v="46.458244977299998"/>
    <n v="4"/>
    <x v="428"/>
    <x v="30"/>
  </r>
  <r>
    <n v="3505011"/>
    <n v="350501116"/>
    <n v="9258"/>
    <d v="2022-03-24T00:00:00"/>
    <n v="125"/>
    <x v="13"/>
    <x v="52"/>
    <s v="Markaz Suq Al-Shoyokh"/>
    <s v="Hey al-zahraa"/>
    <s v="حي الزهراء"/>
    <n v="30.901869618300001"/>
    <n v="46.458244977299998"/>
    <n v="2"/>
    <x v="428"/>
    <x v="30"/>
  </r>
  <r>
    <n v="3505011"/>
    <n v="350501116"/>
    <n v="9258"/>
    <d v="2022-03-24T00:00:00"/>
    <n v="125"/>
    <x v="13"/>
    <x v="52"/>
    <s v="Markaz Suq Al-Shoyokh"/>
    <s v="Hey al-zahraa"/>
    <s v="حي الزهراء"/>
    <n v="30.901869618300001"/>
    <n v="46.458244977299998"/>
    <n v="4"/>
    <x v="428"/>
    <x v="30"/>
  </r>
  <r>
    <n v="3505001"/>
    <n v="350500116"/>
    <n v="9206"/>
    <d v="2022-03-24T00:00:00"/>
    <n v="125"/>
    <x v="13"/>
    <x v="52"/>
    <s v="Markaz Suq Al-Shoyokh"/>
    <s v="Al Esmaelya 2"/>
    <s v="الاسماعيليه 2"/>
    <n v="30.883621789100001"/>
    <n v="46.468149586599999"/>
    <n v="3"/>
    <x v="428"/>
    <x v="30"/>
  </r>
  <r>
    <n v="3601005"/>
    <n v="360100516"/>
    <n v="24287"/>
    <d v="2022-02-13T00:00:00"/>
    <n v="125"/>
    <x v="14"/>
    <x v="67"/>
    <s v="Al-Bdair"/>
    <s v="Hay Al Askary 2"/>
    <s v="حي العسكري2"/>
    <n v="31.967916735399999"/>
    <n v="45.405007185400002"/>
    <n v="1"/>
    <x v="434"/>
    <x v="31"/>
  </r>
  <r>
    <n v="3601005"/>
    <n v="360100516"/>
    <n v="24287"/>
    <d v="2022-02-13T00:00:00"/>
    <n v="125"/>
    <x v="14"/>
    <x v="67"/>
    <s v="Al-Bdair"/>
    <s v="Hay Al Askary 2"/>
    <s v="حي العسكري2"/>
    <n v="31.967916735399999"/>
    <n v="45.405007185400002"/>
    <n v="1"/>
    <x v="434"/>
    <x v="31"/>
  </r>
  <r>
    <n v="3601021"/>
    <n v="360102116"/>
    <n v="24288"/>
    <d v="2022-02-17T00:00:00"/>
    <n v="125"/>
    <x v="14"/>
    <x v="67"/>
    <s v="Markaz Afaq"/>
    <s v="Hay Al Zahraa"/>
    <s v="حي الزهراء"/>
    <n v="32.063236115999999"/>
    <n v="45.236726927100001"/>
    <n v="1"/>
    <x v="435"/>
    <x v="31"/>
  </r>
  <r>
    <n v="3601021"/>
    <n v="360102116"/>
    <n v="24288"/>
    <d v="2022-02-17T00:00:00"/>
    <n v="125"/>
    <x v="14"/>
    <x v="67"/>
    <s v="Markaz Afaq"/>
    <s v="Hay Al Zahraa"/>
    <s v="حي الزهراء"/>
    <n v="32.063236115999999"/>
    <n v="45.236726927100001"/>
    <n v="1"/>
    <x v="435"/>
    <x v="31"/>
  </r>
  <r>
    <n v="3603003"/>
    <n v="360300316"/>
    <n v="22326"/>
    <d v="2022-03-04T00:00:00"/>
    <n v="125"/>
    <x v="14"/>
    <x v="54"/>
    <s v="Markaz Al-Diwaniya"/>
    <s v="Al Mojamaa Al Sakani"/>
    <s v="المجمع السكني"/>
    <n v="31.981883123500001"/>
    <n v="44.972986456299999"/>
    <n v="2"/>
    <x v="436"/>
    <x v="30"/>
  </r>
  <r>
    <n v="3603025"/>
    <n v="360302516"/>
    <n v="2885"/>
    <d v="2022-02-27T00:00:00"/>
    <n v="125"/>
    <x v="14"/>
    <x v="54"/>
    <s v="Markaz Al-Diwaniya"/>
    <s v="Al-Jazaair 2"/>
    <s v="الجزائر الثانية"/>
    <n v="31.987180695900001"/>
    <n v="44.902500910900002"/>
    <n v="1"/>
    <x v="437"/>
    <x v="31"/>
  </r>
  <r>
    <n v="3603057"/>
    <n v="360305716"/>
    <n v="24382"/>
    <d v="2022-03-08T00:00:00"/>
    <n v="125"/>
    <x v="14"/>
    <x v="54"/>
    <s v="Markaz Al-Diwaniya"/>
    <s v="Hay Al Shomos"/>
    <s v="حي الشموس"/>
    <n v="32.001801389299999"/>
    <n v="44.864047244299996"/>
    <n v="1"/>
    <x v="438"/>
    <x v="30"/>
  </r>
  <r>
    <n v="3603057"/>
    <n v="360305716"/>
    <n v="24382"/>
    <d v="2022-03-08T00:00:00"/>
    <n v="125"/>
    <x v="14"/>
    <x v="54"/>
    <s v="Markaz Al-Diwaniya"/>
    <s v="Hay Al Shomos"/>
    <s v="حي الشموس"/>
    <n v="32.001801389299999"/>
    <n v="44.864047244299996"/>
    <n v="1"/>
    <x v="438"/>
    <x v="30"/>
  </r>
  <r>
    <n v="3603076"/>
    <n v="360307616"/>
    <n v="3209"/>
    <d v="2022-02-27T00:00:00"/>
    <n v="125"/>
    <x v="14"/>
    <x v="54"/>
    <s v="Markaz Al-Diwaniya"/>
    <s v="Hay al-muaalmien"/>
    <s v="حي المعلمين "/>
    <n v="31.991401403200001"/>
    <n v="44.895607716599997"/>
    <n v="3"/>
    <x v="437"/>
    <x v="31"/>
  </r>
  <r>
    <n v="3603076"/>
    <n v="360307616"/>
    <n v="3209"/>
    <d v="2022-02-27T00:00:00"/>
    <n v="125"/>
    <x v="14"/>
    <x v="54"/>
    <s v="Markaz Al-Diwaniya"/>
    <s v="Hay al-muaalmien"/>
    <s v="حي المعلمين "/>
    <n v="31.991401403200001"/>
    <n v="44.895607716599997"/>
    <n v="1"/>
    <x v="437"/>
    <x v="31"/>
  </r>
  <r>
    <n v="3603081"/>
    <n v="360308116"/>
    <n v="24307"/>
    <d v="2022-02-27T00:00:00"/>
    <n v="125"/>
    <x v="14"/>
    <x v="54"/>
    <s v="Markaz Al-Diwaniya"/>
    <s v="Hay Ramadan"/>
    <s v="حي رمضان"/>
    <n v="31.9799313135"/>
    <n v="44.900527446799998"/>
    <n v="1"/>
    <x v="437"/>
    <x v="31"/>
  </r>
  <r>
    <n v="3603081"/>
    <n v="360308116"/>
    <n v="24307"/>
    <d v="2022-02-27T00:00:00"/>
    <n v="125"/>
    <x v="14"/>
    <x v="54"/>
    <s v="Markaz Al-Diwaniya"/>
    <s v="Hay Ramadan"/>
    <s v="حي رمضان"/>
    <n v="31.9799313135"/>
    <n v="44.900527446799998"/>
    <n v="1"/>
    <x v="437"/>
    <x v="31"/>
  </r>
  <r>
    <n v="3604002"/>
    <n v="360400216"/>
    <n v="24582"/>
    <d v="2022-03-03T00:00:00"/>
    <n v="125"/>
    <x v="14"/>
    <x v="68"/>
    <s v="Markaz Al-Hamza"/>
    <s v="Mantaket Al-Giwam"/>
    <s v="منطقة الكوام"/>
    <n v="31.7277437031"/>
    <n v="44.972462835400002"/>
    <n v="1"/>
    <x v="439"/>
    <x v="30"/>
  </r>
  <r>
    <n v="3604002"/>
    <n v="360400216"/>
    <n v="24582"/>
    <d v="2022-03-03T00:00:00"/>
    <n v="125"/>
    <x v="14"/>
    <x v="68"/>
    <s v="Markaz Al-Hamza"/>
    <s v="Mantaket Al-Giwam"/>
    <s v="منطقة الكوام"/>
    <n v="31.7277437031"/>
    <n v="44.972462835400002"/>
    <n v="1"/>
    <x v="439"/>
    <x v="30"/>
  </r>
  <r>
    <n v="2101034"/>
    <n v="2419"/>
    <n v="33421"/>
    <d v="2022-06-13T12:42:23"/>
    <s v="ILA VII"/>
    <x v="0"/>
    <x v="0"/>
    <s v="Al-Obiadi"/>
    <s v="Dghima village"/>
    <s v="قرية دغيمة"/>
    <n v="34.400916164800002"/>
    <n v="41.190120842600003"/>
    <n v="5"/>
    <x v="440"/>
    <x v="32"/>
  </r>
  <r>
    <n v="2101002"/>
    <n v="1366"/>
    <n v="23647"/>
    <d v="2022-05-28T15:10:43"/>
    <s v="ILA VII"/>
    <x v="0"/>
    <x v="0"/>
    <s v="Al-Obiadi"/>
    <s v="Al Aubaidi Al Qadima"/>
    <s v="العبيدي القديمة "/>
    <n v="34.420203306499999"/>
    <n v="41.201494357400001"/>
    <n v="39"/>
    <x v="441"/>
    <x v="33"/>
  </r>
  <r>
    <n v="2101012"/>
    <n v="1681"/>
    <n v="273"/>
    <d v="2022-06-03T23:47:53"/>
    <s v="ILA VII"/>
    <x v="0"/>
    <x v="0"/>
    <s v="Al-Rummaneh"/>
    <s v="Albu Hardan"/>
    <s v="قرية البوحردان"/>
    <n v="34.407981887600002"/>
    <n v="41.093272599300001"/>
    <n v="37"/>
    <x v="442"/>
    <x v="32"/>
  </r>
  <r>
    <n v="2101013"/>
    <n v="2420"/>
    <n v="275"/>
    <d v="2022-06-13T12:42:23"/>
    <s v="ILA VII"/>
    <x v="0"/>
    <x v="0"/>
    <s v="Al-Rummaneh"/>
    <s v="Albu Ubaid"/>
    <s v="قرية البوعبيد"/>
    <n v="34.408396467800003"/>
    <n v="41.0643088988"/>
    <n v="9"/>
    <x v="440"/>
    <x v="32"/>
  </r>
  <r>
    <n v="2101013"/>
    <n v="2420"/>
    <n v="275"/>
    <d v="2022-06-13T12:42:23"/>
    <s v="ILA VII"/>
    <x v="0"/>
    <x v="0"/>
    <s v="Al-Rummaneh"/>
    <s v="Albu Ubaid"/>
    <s v="قرية البوعبيد"/>
    <n v="34.408396467800003"/>
    <n v="41.0643088988"/>
    <n v="4"/>
    <x v="440"/>
    <x v="32"/>
  </r>
  <r>
    <n v="2101014"/>
    <n v="1680"/>
    <n v="274"/>
    <d v="2022-06-03T23:47:52"/>
    <s v="ILA VII"/>
    <x v="0"/>
    <x v="0"/>
    <s v="Al-Rummaneh"/>
    <s v="Al-Rabet"/>
    <s v="قرية الربط"/>
    <n v="34.426671466000002"/>
    <n v="41.040136074999999"/>
    <n v="10"/>
    <x v="442"/>
    <x v="32"/>
  </r>
  <r>
    <n v="2101014"/>
    <n v="1680"/>
    <n v="274"/>
    <d v="2022-06-03T23:47:52"/>
    <s v="ILA VII"/>
    <x v="0"/>
    <x v="0"/>
    <s v="Al-Rummaneh"/>
    <s v="Al-Rabet"/>
    <s v="قرية الربط"/>
    <n v="34.426671466000002"/>
    <n v="41.040136074999999"/>
    <n v="35"/>
    <x v="442"/>
    <x v="32"/>
  </r>
  <r>
    <n v="2101020"/>
    <n v="801"/>
    <n v="23790"/>
    <d v="2022-05-14T23:27:34"/>
    <s v="ILA VII"/>
    <x v="0"/>
    <x v="0"/>
    <s v="Markaz Al-Ka'im"/>
    <s v="Hay Al Shuhadaa"/>
    <s v="حي الشهداء"/>
    <n v="34.373790099499999"/>
    <n v="41.063287011500002"/>
    <n v="17"/>
    <x v="443"/>
    <x v="33"/>
  </r>
  <r>
    <n v="2101021"/>
    <n v="789"/>
    <n v="23794"/>
    <d v="2022-05-14T22:15:04"/>
    <s v="ILA VII"/>
    <x v="0"/>
    <x v="0"/>
    <s v="Markaz Al-Ka'im"/>
    <s v="Hay Al Sinay"/>
    <s v="حي الصناعي"/>
    <n v="34.3827525584"/>
    <n v="41.031564518300002"/>
    <n v="11"/>
    <x v="443"/>
    <x v="33"/>
  </r>
  <r>
    <n v="2101029"/>
    <n v="799"/>
    <n v="66"/>
    <d v="2022-05-14T23:27:13"/>
    <s v="ILA VII"/>
    <x v="0"/>
    <x v="0"/>
    <s v="Markaz Al-Ka'im"/>
    <s v="Sadah"/>
    <s v="قرية سعده"/>
    <n v="34.369955735700003"/>
    <n v="41.0928104073"/>
    <n v="14"/>
    <x v="443"/>
    <x v="33"/>
  </r>
  <r>
    <n v="2101038"/>
    <n v="791"/>
    <n v="33779"/>
    <d v="2022-05-14T22:32:20"/>
    <s v="ILA VII"/>
    <x v="0"/>
    <x v="0"/>
    <s v="Markaz Al-Ka'im"/>
    <s v="AI Nahda AI Gharbi"/>
    <s v="حي النهضة الغربية"/>
    <n v="34.372312000000001"/>
    <n v="41.044377099999998"/>
    <n v="23"/>
    <x v="443"/>
    <x v="33"/>
  </r>
  <r>
    <n v="2101040"/>
    <n v="806"/>
    <n v="33816"/>
    <d v="2022-05-14T23:34:00"/>
    <s v="ILA VII"/>
    <x v="0"/>
    <x v="0"/>
    <s v="Markaz Al-Ka'im"/>
    <s v="       Hay  Al Forat            "/>
    <s v="حي الفرات"/>
    <n v="34.411727399999997"/>
    <n v="41.004786600000003"/>
    <n v="5"/>
    <x v="443"/>
    <x v="33"/>
  </r>
  <r>
    <n v="2101041"/>
    <n v="784"/>
    <n v="33817"/>
    <d v="2022-05-14T21:51:46"/>
    <s v="ILA VII"/>
    <x v="0"/>
    <x v="0"/>
    <s v="Markaz Al-Ka'im"/>
    <s v="Hay Ghaza"/>
    <s v="حي غزه"/>
    <n v="34.380577000000002"/>
    <n v="40.9747798"/>
    <n v="34"/>
    <x v="443"/>
    <x v="33"/>
  </r>
  <r>
    <n v="2101045"/>
    <n v="794"/>
    <n v="33946"/>
    <d v="2022-05-14T23:01:33"/>
    <s v="ILA VII"/>
    <x v="0"/>
    <x v="0"/>
    <s v="Markaz Al-Ka'im"/>
    <s v="Jreejib Village"/>
    <s v="قرية جريجب"/>
    <n v="34.369560800099997"/>
    <n v="41.1452121795"/>
    <n v="17"/>
    <x v="443"/>
    <x v="33"/>
  </r>
  <r>
    <n v="2101003"/>
    <n v="802"/>
    <n v="23791"/>
    <d v="2022-05-14T23:27:48"/>
    <s v="ILA VII"/>
    <x v="0"/>
    <x v="0"/>
    <s v="Markaz Al-Ka'im"/>
    <s v="Al Nahda Al-Sharqiyah"/>
    <s v="حي النهضة الشرقية"/>
    <n v="34.368278944099998"/>
    <n v="41.057757478699997"/>
    <n v="34"/>
    <x v="443"/>
    <x v="33"/>
  </r>
  <r>
    <n v="2101011"/>
    <n v="781"/>
    <n v="106"/>
    <d v="2022-05-14T21:51:20"/>
    <s v="ILA VII"/>
    <x v="0"/>
    <x v="0"/>
    <s v="Markaz Al-Ka'im"/>
    <s v="Al-Amen"/>
    <s v="حي الامين"/>
    <n v="34.379128563400002"/>
    <n v="41.000378237500001"/>
    <n v="27"/>
    <x v="443"/>
    <x v="33"/>
  </r>
  <r>
    <n v="2101001"/>
    <n v="792"/>
    <n v="23792"/>
    <d v="2022-05-14T22:32:34"/>
    <s v="ILA VII"/>
    <x v="0"/>
    <x v="0"/>
    <s v="Markaz Al-Ka'im"/>
    <s v="Al Angaa"/>
    <s v="حي العنقاء"/>
    <n v="34.380254615699997"/>
    <n v="41.050227260299998"/>
    <n v="7"/>
    <x v="443"/>
    <x v="33"/>
  </r>
  <r>
    <n v="1101013"/>
    <n v="571"/>
    <n v="7833"/>
    <d v="2022-05-09T16:18:40"/>
    <s v="ILA VII"/>
    <x v="5"/>
    <x v="17"/>
    <s v="Sheladze"/>
    <s v="Sheladize Collective"/>
    <s v="شيلادزي"/>
    <n v="37.029543500000003"/>
    <n v="43.785398700000002"/>
    <n v="3"/>
    <x v="444"/>
    <x v="33"/>
  </r>
  <r>
    <n v="1202106"/>
    <n v="455"/>
    <n v="27134"/>
    <d v="2022-04-28T11:13:20"/>
    <s v="ILA VII"/>
    <x v="17"/>
    <x v="69"/>
    <s v="AinKawa"/>
    <s v="Rustm palace center"/>
    <s v="مركز قصر رستم "/>
    <n v="36.236749209999999"/>
    <n v="43.993729860000002"/>
    <n v="1"/>
    <x v="445"/>
    <x v="34"/>
  </r>
  <r>
    <n v="1202146"/>
    <n v="3148"/>
    <n v="33151"/>
    <d v="2022-06-21T11:41:25"/>
    <s v="ILA VII"/>
    <x v="17"/>
    <x v="69"/>
    <s v="Banslawa - Kasnazan"/>
    <s v="Aweney Shar"/>
    <s v="اوينا شار"/>
    <n v="36.145628299999998"/>
    <n v="44.087964399999997"/>
    <n v="1"/>
    <x v="446"/>
    <x v="32"/>
  </r>
  <r>
    <n v="1202008"/>
    <n v="2518"/>
    <n v="13687"/>
    <d v="2022-06-15T12:49:18"/>
    <s v="ILA VII"/>
    <x v="17"/>
    <x v="69"/>
    <s v="Banslawa - Kasnazan"/>
    <s v="Ashty"/>
    <s v="اشتي"/>
    <n v="36.174243500000003"/>
    <n v="44.122578500000003"/>
    <n v="1"/>
    <x v="447"/>
    <x v="32"/>
  </r>
  <r>
    <n v="1202016"/>
    <n v="3149"/>
    <n v="25726"/>
    <d v="2022-06-21T11:41:25"/>
    <s v="ILA VII"/>
    <x v="17"/>
    <x v="69"/>
    <s v="Banslawa - Kasnazan"/>
    <s v="Chwarchra-Banslawa"/>
    <s v="جوارجرا-بنصلاوة"/>
    <n v="36.154289847900003"/>
    <n v="44.097748143399997"/>
    <n v="1"/>
    <x v="446"/>
    <x v="32"/>
  </r>
  <r>
    <n v="1202042"/>
    <n v="4125"/>
    <n v="21549"/>
    <d v="2022-06-30T11:25:27"/>
    <s v="ILA VII"/>
    <x v="17"/>
    <x v="69"/>
    <s v="Banslawa - Kasnazan"/>
    <s v="Khoragr"/>
    <s v="خوراكر"/>
    <n v="36.206029200000003"/>
    <n v="44.135842599999997"/>
    <n v="1"/>
    <x v="448"/>
    <x v="32"/>
  </r>
  <r>
    <n v="1202050"/>
    <n v="3150"/>
    <n v="22825"/>
    <d v="2022-06-21T11:41:25"/>
    <s v="ILA VII"/>
    <x v="17"/>
    <x v="69"/>
    <s v="Banslawa - Kasnazan"/>
    <s v="Nawroz-Banslawa"/>
    <s v="نوروز-بنصلاوة"/>
    <n v="36.154761399999998"/>
    <n v="44.121322800000002"/>
    <n v="1"/>
    <x v="446"/>
    <x v="32"/>
  </r>
  <r>
    <n v="1202068"/>
    <n v="650"/>
    <n v="21250"/>
    <d v="2022-05-12T09:44:58"/>
    <s v="ILA VII"/>
    <x v="17"/>
    <x v="69"/>
    <s v="Markaz Erbil"/>
    <s v="Sharawany"/>
    <s v="شارواني"/>
    <n v="36.152072670000003"/>
    <n v="44.042323690000003"/>
    <n v="1"/>
    <x v="449"/>
    <x v="33"/>
  </r>
  <r>
    <n v="1202070"/>
    <n v="1651"/>
    <n v="22076"/>
    <d v="2022-06-02T15:48:37"/>
    <s v="ILA VII"/>
    <x v="17"/>
    <x v="69"/>
    <s v="Markaz Erbil"/>
    <s v="Shorsh"/>
    <s v="شورش"/>
    <n v="36.206951500000002"/>
    <n v="44.019946045600001"/>
    <n v="1"/>
    <x v="450"/>
    <x v="32"/>
  </r>
  <r>
    <n v="1202032"/>
    <n v="647"/>
    <n v="13668"/>
    <d v="2022-05-12T09:44:56"/>
    <s v="ILA VII"/>
    <x v="17"/>
    <x v="69"/>
    <s v="Markaz Erbil"/>
    <s v="Hay Askary"/>
    <s v="حي عسكري"/>
    <n v="36.172508200000003"/>
    <n v="43.973400599999998"/>
    <n v="1"/>
    <x v="449"/>
    <x v="33"/>
  </r>
  <r>
    <n v="1206012"/>
    <n v="974"/>
    <n v="12948"/>
    <d v="2022-05-19T15:39:21"/>
    <s v="ILA VII"/>
    <x v="17"/>
    <x v="70"/>
    <s v="Markaz Shaqlawa"/>
    <s v="Sarmidan-1(Ashti)"/>
    <s v="سرميدان 1(اشتي)"/>
    <n v="36.4129364"/>
    <n v="44.302943298499997"/>
    <n v="2"/>
    <x v="451"/>
    <x v="33"/>
  </r>
  <r>
    <n v="1207004"/>
    <n v="969"/>
    <n v="13141"/>
    <d v="2022-05-19T15:39:19"/>
    <s v="ILA VII"/>
    <x v="17"/>
    <x v="71"/>
    <s v="Markaz Soran"/>
    <s v="Soran District"/>
    <s v="مركز قضاء سوران"/>
    <n v="36.655291200000001"/>
    <n v="44.540664399999997"/>
    <n v="5"/>
    <x v="451"/>
    <x v="33"/>
  </r>
  <r>
    <n v="1207012"/>
    <n v="1223"/>
    <n v="27204"/>
    <d v="2022-05-25T14:26:08"/>
    <s v="ILA VII"/>
    <x v="17"/>
    <x v="71"/>
    <s v="Markaz Soran"/>
    <s v="Soran(hay al etfaa)"/>
    <s v="سوران(حي الاطفاء)"/>
    <n v="36.646485200000001"/>
    <n v="44.542495299999999"/>
    <n v="4"/>
    <x v="452"/>
    <x v="33"/>
  </r>
  <r>
    <n v="2503007"/>
    <n v="3794"/>
    <n v="24743"/>
    <d v="2022-06-25T08:12:59"/>
    <s v="ILA VII"/>
    <x v="9"/>
    <x v="39"/>
    <s v="Markaz Kerbela"/>
    <s v="Ahmad Al Waely St"/>
    <s v="شارع احمد الوائلي"/>
    <n v="32.632272499999999"/>
    <n v="44.042276899999997"/>
    <n v="3"/>
    <x v="453"/>
    <x v="32"/>
  </r>
  <r>
    <n v="2702047"/>
    <n v="2260"/>
    <n v="34008"/>
    <d v="2022-06-11T12:24:21"/>
    <s v="ILA VII"/>
    <x v="3"/>
    <x v="57"/>
    <s v="Markaz Al-Ba'aj"/>
    <s v="Al-Risalah"/>
    <s v="حي الرساله"/>
    <n v="36.044508999999998"/>
    <n v="41.714508000000002"/>
    <n v="2"/>
    <x v="454"/>
    <x v="32"/>
  </r>
  <r>
    <n v="2702047"/>
    <n v="2260"/>
    <n v="34008"/>
    <d v="2022-06-11T12:24:21"/>
    <s v="ILA VII"/>
    <x v="3"/>
    <x v="57"/>
    <s v="Markaz Al-Ba'aj"/>
    <s v="Al-Risalah"/>
    <s v="حي الرساله"/>
    <n v="36.044508999999998"/>
    <n v="41.714508000000002"/>
    <n v="1"/>
    <x v="454"/>
    <x v="32"/>
  </r>
  <r>
    <n v="2702048"/>
    <n v="2261"/>
    <n v="34009"/>
    <d v="2022-06-11T12:24:22"/>
    <s v="ILA VII"/>
    <x v="3"/>
    <x v="57"/>
    <s v="Markaz Al-Ba'aj"/>
    <s v=" Al Intisar"/>
    <s v="حي الانتصار"/>
    <n v="36.049593999999999"/>
    <n v="41.712780000000002"/>
    <n v="3"/>
    <x v="454"/>
    <x v="32"/>
  </r>
  <r>
    <n v="2702050"/>
    <n v="2258"/>
    <n v="34011"/>
    <d v="2022-06-11T12:24:20"/>
    <s v="ILA VII"/>
    <x v="3"/>
    <x v="57"/>
    <s v="Markaz Al-Ba'aj"/>
    <s v="Al-Thawra"/>
    <s v="حي الثوره"/>
    <n v="36.035400000000003"/>
    <n v="41.71181"/>
    <n v="7"/>
    <x v="454"/>
    <x v="32"/>
  </r>
  <r>
    <n v="2708174"/>
    <n v="1820"/>
    <n v="33423"/>
    <d v="2022-06-04T20:26:39"/>
    <s v="ILA VII"/>
    <x v="3"/>
    <x v="12"/>
    <s v="Ayadiya"/>
    <s v="Faqah Village"/>
    <s v="قرية فقه"/>
    <n v="36.466299999999997"/>
    <n v="42.542114423500003"/>
    <n v="50"/>
    <x v="455"/>
    <x v="32"/>
  </r>
  <r>
    <n v="2708176"/>
    <n v="2324"/>
    <n v="33472"/>
    <d v="2022-06-11T20:33:07"/>
    <s v="ILA VII"/>
    <x v="3"/>
    <x v="12"/>
    <s v="Ayadiya"/>
    <s v="Qasabat Ayadiya"/>
    <s v="قصبة العياضية"/>
    <n v="36.485300000000002"/>
    <n v="42.422117739400001"/>
    <n v="8"/>
    <x v="454"/>
    <x v="32"/>
  </r>
  <r>
    <n v="2708194"/>
    <n v="2992"/>
    <n v="34047"/>
    <d v="2022-06-20T08:22:06"/>
    <s v="ILA VII"/>
    <x v="3"/>
    <x v="12"/>
    <s v="Markaz Telafar"/>
    <s v="Hay Al Muthana Al Thania"/>
    <s v="حي المثنى الثانية"/>
    <n v="36.388623000000003"/>
    <n v="42.455809000000002"/>
    <n v="4"/>
    <x v="456"/>
    <x v="32"/>
  </r>
  <r>
    <n v="2708002"/>
    <n v="2717"/>
    <n v="24809"/>
    <d v="2022-06-17T13:19:37"/>
    <s v="ILA VII"/>
    <x v="3"/>
    <x v="12"/>
    <s v="Markaz Telafar"/>
    <s v="Al Hay Al Askare"/>
    <s v="الحي العسكري"/>
    <n v="36.3920374"/>
    <n v="42.4765978"/>
    <n v="11"/>
    <x v="457"/>
    <x v="32"/>
  </r>
  <r>
    <n v="2708007"/>
    <n v="2994"/>
    <n v="18309"/>
    <d v="2022-06-20T08:22:07"/>
    <s v="ILA VII"/>
    <x v="3"/>
    <x v="12"/>
    <s v="Markaz Telafar"/>
    <s v="Hay Al Uroba"/>
    <s v="حي العروبة"/>
    <n v="36.377371400000001"/>
    <n v="42.457237300000003"/>
    <n v="4"/>
    <x v="456"/>
    <x v="32"/>
  </r>
  <r>
    <n v="2708014"/>
    <n v="2978"/>
    <n v="25819"/>
    <d v="2022-06-20T08:22:00"/>
    <s v="ILA VII"/>
    <x v="3"/>
    <x v="12"/>
    <s v="Markaz Telafar"/>
    <s v="Telafar-Al Noor"/>
    <s v="حي النور"/>
    <n v="36.383068999999999"/>
    <n v="42.470675"/>
    <n v="15"/>
    <x v="456"/>
    <x v="32"/>
  </r>
  <r>
    <n v="2708019"/>
    <n v="2711"/>
    <n v="22924"/>
    <d v="2022-06-17T12:11:44"/>
    <s v="ILA VII"/>
    <x v="3"/>
    <x v="12"/>
    <s v="Markaz Telafar"/>
    <s v="Al karab Al kabeer Village"/>
    <s v="قرية الخراب الكبير"/>
    <n v="36.410913999999998"/>
    <n v="42.542980999999997"/>
    <n v="3"/>
    <x v="457"/>
    <x v="32"/>
  </r>
  <r>
    <n v="2708128"/>
    <n v="2991"/>
    <n v="17440"/>
    <d v="2022-06-20T08:22:05"/>
    <s v="ILA VII"/>
    <x v="3"/>
    <x v="12"/>
    <s v="Markaz Telafar"/>
    <s v="Al-Qadisiya Alawla"/>
    <s v="حي القادسية الاولى"/>
    <n v="36.388269999999999"/>
    <n v="42.447851999999997"/>
    <n v="10"/>
    <x v="456"/>
    <x v="32"/>
  </r>
  <r>
    <n v="2708129"/>
    <n v="2722"/>
    <n v="18006"/>
    <d v="2022-06-17T16:11:00"/>
    <s v="ILA VII"/>
    <x v="3"/>
    <x v="12"/>
    <s v="Markaz Telafar"/>
    <s v="Hay Al Nasir"/>
    <s v="حي النصر"/>
    <n v="36.371630000000003"/>
    <n v="42.459803600000001"/>
    <n v="3"/>
    <x v="457"/>
    <x v="32"/>
  </r>
  <r>
    <n v="2708148"/>
    <n v="2715"/>
    <n v="33294"/>
    <d v="2022-06-17T12:11:45"/>
    <s v="ILA VII"/>
    <x v="3"/>
    <x v="12"/>
    <s v="Markaz Telafar"/>
    <s v="Al rahma Village"/>
    <s v="قرية الرحمة"/>
    <n v="36.391159999999999"/>
    <n v="42.502434999999998"/>
    <n v="5"/>
    <x v="457"/>
    <x v="32"/>
  </r>
  <r>
    <n v="2708154"/>
    <n v="2713"/>
    <n v="33345"/>
    <d v="2022-06-17T12:11:44"/>
    <s v="ILA VII"/>
    <x v="3"/>
    <x v="12"/>
    <s v="Markaz Telafar"/>
    <s v="Mohamed saeed Bashar Vilage"/>
    <s v="قرية محمد سعيد بشار"/>
    <n v="36.396619999999999"/>
    <n v="42.514042699999997"/>
    <n v="3"/>
    <x v="457"/>
    <x v="32"/>
  </r>
  <r>
    <n v="3601026"/>
    <n v="1082"/>
    <n v="2802"/>
    <d v="2022-05-22T09:28:14"/>
    <s v="ILA VII"/>
    <x v="14"/>
    <x v="67"/>
    <s v="Al-Bdair"/>
    <s v="Hay al-jihad"/>
    <s v="حي الجهاد"/>
    <n v="31.973435632000001"/>
    <n v="45.413404221900002"/>
    <n v="2"/>
    <x v="458"/>
    <x v="33"/>
  </r>
  <r>
    <n v="3601031"/>
    <n v="1081"/>
    <n v="25378"/>
    <d v="2022-05-22T09:20:34"/>
    <s v="ILA VII"/>
    <x v="14"/>
    <x v="67"/>
    <s v="Al-Bdair"/>
    <s v="Hay Al-Sadrain"/>
    <s v="حي الصدرين"/>
    <n v="31.977928876899998"/>
    <n v="45.397140644700002"/>
    <n v="1"/>
    <x v="458"/>
    <x v="33"/>
  </r>
  <r>
    <n v="3601005"/>
    <n v="1080"/>
    <n v="24287"/>
    <d v="2022-05-22T09:16:26"/>
    <s v="ILA VII"/>
    <x v="14"/>
    <x v="67"/>
    <s v="Al-Bdair"/>
    <s v="Hay Al Askary 2"/>
    <s v="حي العسكري2"/>
    <n v="31.967916735399999"/>
    <n v="45.405007185400002"/>
    <n v="1"/>
    <x v="458"/>
    <x v="33"/>
  </r>
  <r>
    <n v="3601005"/>
    <n v="1080"/>
    <n v="24287"/>
    <d v="2022-05-22T09:16:26"/>
    <s v="ILA VII"/>
    <x v="14"/>
    <x v="67"/>
    <s v="Al-Bdair"/>
    <s v="Hay Al Askary 2"/>
    <s v="حي العسكري2"/>
    <n v="31.967916735399999"/>
    <n v="45.405007185400002"/>
    <n v="1"/>
    <x v="458"/>
    <x v="33"/>
  </r>
  <r>
    <n v="3601018"/>
    <n v="1079"/>
    <n v="2795"/>
    <d v="2022-05-22T09:08:39"/>
    <s v="ILA VII"/>
    <x v="14"/>
    <x v="67"/>
    <s v="Al-Bdair"/>
    <s v="Hay Al-sakban"/>
    <s v="حي الصكبان"/>
    <n v="31.972498870500001"/>
    <n v="45.410049754500001"/>
    <n v="1"/>
    <x v="458"/>
    <x v="33"/>
  </r>
  <r>
    <n v="3601015"/>
    <n v="1089"/>
    <n v="3392"/>
    <d v="2022-05-22T10:13:18"/>
    <s v="ILA VII"/>
    <x v="14"/>
    <x v="67"/>
    <s v="Markaz Afaq"/>
    <s v="AL-Qati"/>
    <s v="القاطع"/>
    <n v="32.053763984"/>
    <n v="45.233399760899999"/>
    <n v="1"/>
    <x v="458"/>
    <x v="33"/>
  </r>
  <r>
    <n v="3601015"/>
    <n v="1089"/>
    <n v="3392"/>
    <d v="2022-05-22T10:13:18"/>
    <s v="ILA VII"/>
    <x v="14"/>
    <x v="67"/>
    <s v="Markaz Afaq"/>
    <s v="AL-Qati"/>
    <s v="القاطع"/>
    <n v="32.053763984"/>
    <n v="45.233399760899999"/>
    <n v="1"/>
    <x v="458"/>
    <x v="33"/>
  </r>
  <r>
    <n v="3601015"/>
    <n v="1089"/>
    <n v="3392"/>
    <d v="2022-05-22T10:13:18"/>
    <s v="ILA VII"/>
    <x v="14"/>
    <x v="67"/>
    <s v="Markaz Afaq"/>
    <s v="AL-Qati"/>
    <s v="القاطع"/>
    <n v="32.053763984"/>
    <n v="45.233399760899999"/>
    <n v="1"/>
    <x v="458"/>
    <x v="33"/>
  </r>
  <r>
    <n v="3601022"/>
    <n v="1088"/>
    <n v="3362"/>
    <d v="2022-05-22T10:07:06"/>
    <s v="ILA VII"/>
    <x v="14"/>
    <x v="67"/>
    <s v="Markaz Afaq"/>
    <s v="Hay Al-Askari"/>
    <s v="حي العسكري "/>
    <n v="32.066068836299998"/>
    <n v="45.2406862068"/>
    <n v="2"/>
    <x v="458"/>
    <x v="33"/>
  </r>
  <r>
    <n v="3601022"/>
    <n v="1088"/>
    <n v="3362"/>
    <d v="2022-05-22T10:07:06"/>
    <s v="ILA VII"/>
    <x v="14"/>
    <x v="67"/>
    <s v="Markaz Afaq"/>
    <s v="Hay Al-Askari"/>
    <s v="حي العسكري "/>
    <n v="32.066068836299998"/>
    <n v="45.2406862068"/>
    <n v="1"/>
    <x v="458"/>
    <x v="33"/>
  </r>
  <r>
    <n v="3601024"/>
    <n v="1087"/>
    <n v="25382"/>
    <d v="2022-05-22T09:51:01"/>
    <s v="ILA VII"/>
    <x v="14"/>
    <x v="67"/>
    <s v="Markaz Afaq"/>
    <s v="Hay Al-Hussein"/>
    <s v="حي الحسين"/>
    <n v="32.0627755943"/>
    <n v="45.254619524100001"/>
    <n v="1"/>
    <x v="458"/>
    <x v="33"/>
  </r>
  <r>
    <n v="3601024"/>
    <n v="1087"/>
    <n v="25382"/>
    <d v="2022-05-22T09:51:01"/>
    <s v="ILA VII"/>
    <x v="14"/>
    <x v="67"/>
    <s v="Markaz Afaq"/>
    <s v="Hay Al-Hussein"/>
    <s v="حي الحسين"/>
    <n v="32.0627755943"/>
    <n v="45.254619524100001"/>
    <n v="1"/>
    <x v="458"/>
    <x v="33"/>
  </r>
  <r>
    <n v="3601020"/>
    <n v="1210"/>
    <n v="22751"/>
    <d v="2022-05-25T09:51:48"/>
    <s v="ILA VII"/>
    <x v="14"/>
    <x v="67"/>
    <s v="Sumer"/>
    <s v="Hay Al Jumhoriyah"/>
    <s v="حي الجمهورية "/>
    <n v="32.152402788700002"/>
    <n v="45.001441919800001"/>
    <n v="1"/>
    <x v="452"/>
    <x v="33"/>
  </r>
  <r>
    <n v="3601020"/>
    <n v="1210"/>
    <n v="22751"/>
    <d v="2022-05-25T09:51:48"/>
    <s v="ILA VII"/>
    <x v="14"/>
    <x v="67"/>
    <s v="Sumer"/>
    <s v="Hay Al Jumhoriyah"/>
    <s v="حي الجمهورية "/>
    <n v="32.152402788700002"/>
    <n v="45.001441919800001"/>
    <n v="1"/>
    <x v="452"/>
    <x v="33"/>
  </r>
  <r>
    <n v="3602026"/>
    <n v="2058"/>
    <n v="2792"/>
    <d v="2022-06-07T21:27:11"/>
    <s v="ILA VII"/>
    <x v="14"/>
    <x v="53"/>
    <s v="Markaz Al-Shamiya"/>
    <s v="Hay al-mualamien"/>
    <s v="حي المعلمين "/>
    <n v="31.965392189999999"/>
    <n v="44.600268475199996"/>
    <n v="1"/>
    <x v="459"/>
    <x v="32"/>
  </r>
  <r>
    <n v="3602026"/>
    <n v="2058"/>
    <n v="2792"/>
    <d v="2022-06-07T21:27:11"/>
    <s v="ILA VII"/>
    <x v="14"/>
    <x v="53"/>
    <s v="Markaz Al-Shamiya"/>
    <s v="Hay al-mualamien"/>
    <s v="حي المعلمين "/>
    <n v="31.965392189999999"/>
    <n v="44.600268475199996"/>
    <n v="1"/>
    <x v="459"/>
    <x v="32"/>
  </r>
  <r>
    <n v="3602026"/>
    <n v="2058"/>
    <n v="2792"/>
    <d v="2022-06-07T21:27:11"/>
    <s v="ILA VII"/>
    <x v="14"/>
    <x v="53"/>
    <s v="Markaz Al-Shamiya"/>
    <s v="Hay al-mualamien"/>
    <s v="حي المعلمين "/>
    <n v="31.965392189999999"/>
    <n v="44.600268475199996"/>
    <n v="1"/>
    <x v="459"/>
    <x v="32"/>
  </r>
  <r>
    <n v="3602031"/>
    <n v="2093"/>
    <n v="2766"/>
    <d v="2022-06-08T12:39:00"/>
    <s v="ILA VII"/>
    <x v="14"/>
    <x v="53"/>
    <s v="Markaz Al-Shamiya"/>
    <s v="Mahlat al-souq"/>
    <s v="محلة السوق"/>
    <n v="31.960626198"/>
    <n v="44.601623088799997"/>
    <n v="1"/>
    <x v="460"/>
    <x v="32"/>
  </r>
  <r>
    <n v="3603049"/>
    <n v="1259"/>
    <n v="24966"/>
    <d v="2022-05-25T19:51:45"/>
    <s v="ILA VII"/>
    <x v="14"/>
    <x v="54"/>
    <s v="Al-Daghara"/>
    <s v="Hay Al Hurriya"/>
    <s v="حي الحرية"/>
    <n v="32.146584716900001"/>
    <n v="44.931777739300003"/>
    <n v="1"/>
    <x v="452"/>
    <x v="33"/>
  </r>
  <r>
    <n v="3603049"/>
    <n v="1259"/>
    <n v="24966"/>
    <d v="2022-05-25T19:51:45"/>
    <s v="ILA VII"/>
    <x v="14"/>
    <x v="54"/>
    <s v="Al-Daghara"/>
    <s v="Hay Al Hurriya"/>
    <s v="حي الحرية"/>
    <n v="32.146584716900001"/>
    <n v="44.931777739300003"/>
    <n v="1"/>
    <x v="452"/>
    <x v="33"/>
  </r>
  <r>
    <n v="3603056"/>
    <n v="1258"/>
    <n v="24149"/>
    <d v="2022-05-25T19:36:25"/>
    <s v="ILA VII"/>
    <x v="14"/>
    <x v="54"/>
    <s v="Al-Daghara"/>
    <s v="Hay Al Shahada"/>
    <s v="حي الشهداء "/>
    <n v="32.1357497849"/>
    <n v="44.930514798300003"/>
    <n v="1"/>
    <x v="452"/>
    <x v="33"/>
  </r>
  <r>
    <n v="3603056"/>
    <n v="1258"/>
    <n v="24149"/>
    <d v="2022-05-25T19:36:25"/>
    <s v="ILA VII"/>
    <x v="14"/>
    <x v="54"/>
    <s v="Al-Daghara"/>
    <s v="Hay Al Shahada"/>
    <s v="حي الشهداء "/>
    <n v="32.1357497849"/>
    <n v="44.930514798300003"/>
    <n v="1"/>
    <x v="452"/>
    <x v="33"/>
  </r>
  <r>
    <n v="3603066"/>
    <n v="1213"/>
    <n v="3308"/>
    <d v="2022-05-25T12:22:46"/>
    <s v="ILA VII"/>
    <x v="14"/>
    <x v="54"/>
    <s v="Al-Daghara"/>
    <s v="Hay Al-Askaary"/>
    <s v="حي العسكري"/>
    <n v="32.131914775399999"/>
    <n v="44.931632939399996"/>
    <n v="1"/>
    <x v="452"/>
    <x v="33"/>
  </r>
  <r>
    <n v="3603059"/>
    <n v="2453"/>
    <n v="24309"/>
    <d v="2022-06-13T20:18:59"/>
    <s v="ILA VII"/>
    <x v="14"/>
    <x v="54"/>
    <s v="Al-Saniya"/>
    <s v="Hay Al Waely"/>
    <s v="حي الوائلي"/>
    <n v="32.057930585999998"/>
    <n v="44.772994807300002"/>
    <n v="1"/>
    <x v="440"/>
    <x v="32"/>
  </r>
  <r>
    <n v="3603059"/>
    <n v="2453"/>
    <n v="24309"/>
    <d v="2022-06-13T20:18:59"/>
    <s v="ILA VII"/>
    <x v="14"/>
    <x v="54"/>
    <s v="Al-Saniya"/>
    <s v="Hay Al Waely"/>
    <s v="حي الوائلي"/>
    <n v="32.057930585999998"/>
    <n v="44.772994807300002"/>
    <n v="1"/>
    <x v="440"/>
    <x v="32"/>
  </r>
  <r>
    <n v="3603064"/>
    <n v="2553"/>
    <n v="25568"/>
    <d v="2022-06-15T20:41:33"/>
    <s v="ILA VII"/>
    <x v="14"/>
    <x v="54"/>
    <s v="Al-Saniya"/>
    <s v="Hay Al-Amin 2"/>
    <s v="حي الامين 2"/>
    <n v="32.006298769300003"/>
    <n v="44.844773216599997"/>
    <n v="1"/>
    <x v="447"/>
    <x v="32"/>
  </r>
  <r>
    <n v="3603064"/>
    <n v="2553"/>
    <n v="25568"/>
    <d v="2022-06-15T20:41:33"/>
    <s v="ILA VII"/>
    <x v="14"/>
    <x v="54"/>
    <s v="Al-Saniya"/>
    <s v="Hay Al-Amin 2"/>
    <s v="حي الامين 2"/>
    <n v="32.006298769300003"/>
    <n v="44.844773216599997"/>
    <n v="1"/>
    <x v="447"/>
    <x v="32"/>
  </r>
  <r>
    <n v="3603057"/>
    <n v="1070"/>
    <n v="24382"/>
    <d v="2022-05-21T19:30:17"/>
    <s v="ILA VII"/>
    <x v="14"/>
    <x v="54"/>
    <s v="Markaz Al-Diwaniya"/>
    <s v="Hay Al Shomos"/>
    <s v="حي الشموس"/>
    <n v="32.001801389299999"/>
    <n v="44.864047244299996"/>
    <n v="1"/>
    <x v="461"/>
    <x v="33"/>
  </r>
  <r>
    <n v="3603057"/>
    <n v="1070"/>
    <n v="24382"/>
    <d v="2022-05-21T19:30:17"/>
    <s v="ILA VII"/>
    <x v="14"/>
    <x v="54"/>
    <s v="Markaz Al-Diwaniya"/>
    <s v="Hay Al Shomos"/>
    <s v="حي الشموس"/>
    <n v="32.001801389299999"/>
    <n v="44.864047244299996"/>
    <n v="1"/>
    <x v="461"/>
    <x v="33"/>
  </r>
  <r>
    <n v="3603068"/>
    <n v="1473"/>
    <n v="23749"/>
    <d v="2022-05-30T20:19:33"/>
    <s v="ILA VII"/>
    <x v="14"/>
    <x v="54"/>
    <s v="Markaz Al-Diwaniya"/>
    <s v="Hay Al-Asry-118"/>
    <s v="حي العصري محلة 118"/>
    <n v="31.9853588892"/>
    <n v="44.933945314100001"/>
    <n v="1"/>
    <x v="462"/>
    <x v="33"/>
  </r>
  <r>
    <n v="3603070"/>
    <n v="1313"/>
    <n v="3367"/>
    <d v="2022-05-27T19:49:22"/>
    <s v="ILA VII"/>
    <x v="14"/>
    <x v="54"/>
    <s v="Markaz Al-Diwaniya"/>
    <s v="Hay Al-Dhubat 2"/>
    <s v="حي الضباط الثاني"/>
    <n v="32.007661261899997"/>
    <n v="44.922551677900003"/>
    <n v="1"/>
    <x v="463"/>
    <x v="33"/>
  </r>
  <r>
    <n v="3603070"/>
    <n v="1313"/>
    <n v="3367"/>
    <d v="2022-05-27T19:49:22"/>
    <s v="ILA VII"/>
    <x v="14"/>
    <x v="54"/>
    <s v="Markaz Al-Diwaniya"/>
    <s v="Hay Al-Dhubat 2"/>
    <s v="حي الضباط الثاني"/>
    <n v="32.007661261899997"/>
    <n v="44.922551677900003"/>
    <n v="1"/>
    <x v="463"/>
    <x v="33"/>
  </r>
  <r>
    <n v="3603073"/>
    <n v="1310"/>
    <n v="23715"/>
    <d v="2022-05-27T13:58:37"/>
    <s v="ILA VII"/>
    <x v="14"/>
    <x v="54"/>
    <s v="Markaz Al-Diwaniya"/>
    <s v="Hay Al-Hadarah"/>
    <s v="حي الحضارة"/>
    <n v="32.015676934699997"/>
    <n v="44.9173569003"/>
    <n v="1"/>
    <x v="463"/>
    <x v="33"/>
  </r>
  <r>
    <n v="3603073"/>
    <n v="1310"/>
    <n v="23715"/>
    <d v="2022-05-27T13:58:37"/>
    <s v="ILA VII"/>
    <x v="14"/>
    <x v="54"/>
    <s v="Markaz Al-Diwaniya"/>
    <s v="Hay Al-Hadarah"/>
    <s v="حي الحضارة"/>
    <n v="32.015676934699997"/>
    <n v="44.9173569003"/>
    <n v="1"/>
    <x v="463"/>
    <x v="33"/>
  </r>
  <r>
    <n v="3603076"/>
    <n v="1922"/>
    <n v="3209"/>
    <d v="2022-06-05T19:50:04"/>
    <s v="ILA VII"/>
    <x v="14"/>
    <x v="54"/>
    <s v="Markaz Al-Diwaniya"/>
    <s v="Hay al-muaalmien"/>
    <s v="حي المعلمين "/>
    <n v="31.991401403200001"/>
    <n v="44.895607716599997"/>
    <n v="3"/>
    <x v="464"/>
    <x v="32"/>
  </r>
  <r>
    <n v="3603076"/>
    <n v="1922"/>
    <n v="3209"/>
    <d v="2022-06-05T19:50:04"/>
    <s v="ILA VII"/>
    <x v="14"/>
    <x v="54"/>
    <s v="Markaz Al-Diwaniya"/>
    <s v="Hay al-muaalmien"/>
    <s v="حي المعلمين "/>
    <n v="31.991401403200001"/>
    <n v="44.895607716599997"/>
    <n v="1"/>
    <x v="464"/>
    <x v="32"/>
  </r>
  <r>
    <n v="3603076"/>
    <n v="1922"/>
    <n v="3209"/>
    <d v="2022-06-05T19:50:04"/>
    <s v="ILA VII"/>
    <x v="14"/>
    <x v="54"/>
    <s v="Markaz Al-Diwaniya"/>
    <s v="Hay al-muaalmien"/>
    <s v="حي المعلمين "/>
    <n v="31.991401403200001"/>
    <n v="44.895607716599997"/>
    <n v="1"/>
    <x v="464"/>
    <x v="32"/>
  </r>
  <r>
    <n v="3603076"/>
    <n v="1922"/>
    <n v="3209"/>
    <d v="2022-06-05T19:50:04"/>
    <s v="ILA VII"/>
    <x v="14"/>
    <x v="54"/>
    <s v="Markaz Al-Diwaniya"/>
    <s v="Hay al-muaalmien"/>
    <s v="حي المعلمين "/>
    <n v="31.991401403200001"/>
    <n v="44.895607716599997"/>
    <n v="1"/>
    <x v="464"/>
    <x v="32"/>
  </r>
  <r>
    <n v="3603078"/>
    <n v="1469"/>
    <n v="25372"/>
    <d v="2022-05-30T17:31:14"/>
    <s v="ILA VII"/>
    <x v="14"/>
    <x v="54"/>
    <s v="Markaz Al-Diwaniya"/>
    <s v="Hay Al-Naseej"/>
    <s v="حي النسيج"/>
    <n v="31.967074940900002"/>
    <n v="44.965272656000003"/>
    <n v="2"/>
    <x v="462"/>
    <x v="33"/>
  </r>
  <r>
    <n v="3603078"/>
    <n v="1469"/>
    <n v="25372"/>
    <d v="2022-05-30T17:31:14"/>
    <s v="ILA VII"/>
    <x v="14"/>
    <x v="54"/>
    <s v="Markaz Al-Diwaniya"/>
    <s v="Hay Al-Naseej"/>
    <s v="حي النسيج"/>
    <n v="31.967074940900002"/>
    <n v="44.965272656000003"/>
    <n v="1"/>
    <x v="462"/>
    <x v="33"/>
  </r>
  <r>
    <n v="3603080"/>
    <n v="1837"/>
    <n v="25512"/>
    <d v="2022-06-04T20:27:26"/>
    <s v="ILA VII"/>
    <x v="14"/>
    <x v="54"/>
    <s v="Markaz Al-Diwaniya"/>
    <s v="Hay Al-Zaieem"/>
    <s v="حي الزعيم"/>
    <n v="31.985894293800001"/>
    <n v="44.929391244900003"/>
    <n v="2"/>
    <x v="455"/>
    <x v="32"/>
  </r>
  <r>
    <n v="3603080"/>
    <n v="1837"/>
    <n v="25512"/>
    <d v="2022-06-04T20:27:26"/>
    <s v="ILA VII"/>
    <x v="14"/>
    <x v="54"/>
    <s v="Markaz Al-Diwaniya"/>
    <s v="Hay Al-Zaieem"/>
    <s v="حي الزعيم"/>
    <n v="31.985894293800001"/>
    <n v="44.929391244900003"/>
    <n v="1"/>
    <x v="455"/>
    <x v="32"/>
  </r>
  <r>
    <n v="3603080"/>
    <n v="1837"/>
    <n v="25512"/>
    <d v="2022-06-04T20:27:26"/>
    <s v="ILA VII"/>
    <x v="14"/>
    <x v="54"/>
    <s v="Markaz Al-Diwaniya"/>
    <s v="Hay Al-Zaieem"/>
    <s v="حي الزعيم"/>
    <n v="31.985894293800001"/>
    <n v="44.929391244900003"/>
    <n v="1"/>
    <x v="455"/>
    <x v="32"/>
  </r>
  <r>
    <n v="3603081"/>
    <n v="1019"/>
    <n v="24307"/>
    <d v="2022-05-21T12:00:12"/>
    <s v="ILA VII"/>
    <x v="14"/>
    <x v="54"/>
    <s v="Markaz Al-Diwaniya"/>
    <s v="Hay Ramadan"/>
    <s v="حي رمضان"/>
    <n v="31.9799313135"/>
    <n v="44.900527446799998"/>
    <n v="1"/>
    <x v="461"/>
    <x v="33"/>
  </r>
  <r>
    <n v="3603081"/>
    <n v="1019"/>
    <n v="24307"/>
    <d v="2022-05-21T12:00:12"/>
    <s v="ILA VII"/>
    <x v="14"/>
    <x v="54"/>
    <s v="Markaz Al-Diwaniya"/>
    <s v="Hay Ramadan"/>
    <s v="حي رمضان"/>
    <n v="31.9799313135"/>
    <n v="44.900527446799998"/>
    <n v="1"/>
    <x v="461"/>
    <x v="33"/>
  </r>
  <r>
    <n v="3603085"/>
    <n v="1127"/>
    <n v="22452"/>
    <d v="2022-05-23T13:10:45"/>
    <s v="ILA VII"/>
    <x v="14"/>
    <x v="54"/>
    <s v="Markaz Al-Diwaniya"/>
    <s v="Qaryat Al Ensaf"/>
    <s v="قرية الانصاف"/>
    <n v="31.999164970500001"/>
    <n v="45.015406776699997"/>
    <n v="2"/>
    <x v="465"/>
    <x v="33"/>
  </r>
  <r>
    <n v="3603085"/>
    <n v="1127"/>
    <n v="22452"/>
    <d v="2022-05-23T13:10:45"/>
    <s v="ILA VII"/>
    <x v="14"/>
    <x v="54"/>
    <s v="Markaz Al-Diwaniya"/>
    <s v="Qaryat Al Ensaf"/>
    <s v="قرية الانصاف"/>
    <n v="31.999164970500001"/>
    <n v="45.015406776699997"/>
    <n v="3"/>
    <x v="465"/>
    <x v="33"/>
  </r>
  <r>
    <n v="3603050"/>
    <n v="1012"/>
    <n v="23551"/>
    <d v="2022-05-21T11:18:14"/>
    <s v="ILA VII"/>
    <x v="14"/>
    <x v="54"/>
    <s v="Markaz Al-Diwaniya"/>
    <s v="Hay Al Jamiaa-Al-Hawli"/>
    <s v="حي الجامعة-الحولي"/>
    <n v="32.007400569600001"/>
    <n v="44.870785841199996"/>
    <n v="1"/>
    <x v="461"/>
    <x v="33"/>
  </r>
  <r>
    <n v="3603050"/>
    <n v="1012"/>
    <n v="23551"/>
    <d v="2022-05-21T11:18:14"/>
    <s v="ILA VII"/>
    <x v="14"/>
    <x v="54"/>
    <s v="Markaz Al-Diwaniya"/>
    <s v="Hay Al Jamiaa-Al-Hawli"/>
    <s v="حي الجامعة-الحولي"/>
    <n v="32.007400569600001"/>
    <n v="44.870785841199996"/>
    <n v="1"/>
    <x v="461"/>
    <x v="33"/>
  </r>
  <r>
    <n v="3603052"/>
    <n v="1309"/>
    <n v="23680"/>
    <d v="2022-05-26T21:25:51"/>
    <s v="ILA VII"/>
    <x v="14"/>
    <x v="54"/>
    <s v="Markaz Al-Diwaniya"/>
    <s v="Hay Al Sadir 1"/>
    <s v="حي الصدر الاول"/>
    <n v="32.011688913900002"/>
    <n v="44.919243129000002"/>
    <n v="2"/>
    <x v="466"/>
    <x v="33"/>
  </r>
  <r>
    <n v="3603052"/>
    <n v="1309"/>
    <n v="23680"/>
    <d v="2022-05-26T21:25:51"/>
    <s v="ILA VII"/>
    <x v="14"/>
    <x v="54"/>
    <s v="Markaz Al-Diwaniya"/>
    <s v="Hay Al Sadir 1"/>
    <s v="حي الصدر الاول"/>
    <n v="32.011688913900002"/>
    <n v="44.919243129000002"/>
    <n v="1"/>
    <x v="466"/>
    <x v="33"/>
  </r>
  <r>
    <n v="3603052"/>
    <n v="1309"/>
    <n v="23680"/>
    <d v="2022-05-26T21:25:51"/>
    <s v="ILA VII"/>
    <x v="14"/>
    <x v="54"/>
    <s v="Markaz Al-Diwaniya"/>
    <s v="Hay Al Sadir 1"/>
    <s v="حي الصدر الاول"/>
    <n v="32.011688913900002"/>
    <n v="44.919243129000002"/>
    <n v="1"/>
    <x v="466"/>
    <x v="33"/>
  </r>
  <r>
    <n v="3603053"/>
    <n v="1737"/>
    <n v="24903"/>
    <d v="2022-06-04T14:37:00"/>
    <s v="ILA VII"/>
    <x v="14"/>
    <x v="54"/>
    <s v="Markaz Al-Diwaniya"/>
    <s v="Hay Al Sadir 2"/>
    <s v="حي الصدر الثاني"/>
    <n v="32.006378062099998"/>
    <n v="44.937357457700003"/>
    <n v="1"/>
    <x v="455"/>
    <x v="32"/>
  </r>
  <r>
    <n v="3603053"/>
    <n v="1737"/>
    <n v="24903"/>
    <d v="2022-06-04T14:37:00"/>
    <s v="ILA VII"/>
    <x v="14"/>
    <x v="54"/>
    <s v="Markaz Al-Diwaniya"/>
    <s v="Hay Al Sadir 2"/>
    <s v="حي الصدر الثاني"/>
    <n v="32.006378062099998"/>
    <n v="44.937357457700003"/>
    <n v="1"/>
    <x v="455"/>
    <x v="32"/>
  </r>
  <r>
    <n v="3603003"/>
    <n v="1532"/>
    <n v="22326"/>
    <d v="2022-05-31T20:04:28"/>
    <s v="ILA VII"/>
    <x v="14"/>
    <x v="54"/>
    <s v="Markaz Al-Diwaniya"/>
    <s v="Al Mojamaa Al Sakani"/>
    <s v="المجمع السكني"/>
    <n v="31.981883123500001"/>
    <n v="44.972986456299999"/>
    <n v="1"/>
    <x v="467"/>
    <x v="33"/>
  </r>
  <r>
    <n v="3603003"/>
    <n v="1532"/>
    <n v="22326"/>
    <d v="2022-05-31T20:04:28"/>
    <s v="ILA VII"/>
    <x v="14"/>
    <x v="54"/>
    <s v="Markaz Al-Diwaniya"/>
    <s v="Al Mojamaa Al Sakani"/>
    <s v="المجمع السكني"/>
    <n v="31.981883123500001"/>
    <n v="44.972986456299999"/>
    <n v="1"/>
    <x v="467"/>
    <x v="33"/>
  </r>
  <r>
    <n v="3603006"/>
    <n v="2575"/>
    <n v="22815"/>
    <d v="2022-06-16T10:54:15"/>
    <s v="ILA VII"/>
    <x v="14"/>
    <x v="54"/>
    <s v="Markaz Al-Diwaniya"/>
    <s v="Hay Al Jumhori Al Sharqi"/>
    <s v="حي الجمهوري الشرقي"/>
    <n v="31.991424241200001"/>
    <n v="44.931376145599998"/>
    <n v="1"/>
    <x v="468"/>
    <x v="32"/>
  </r>
  <r>
    <n v="3603006"/>
    <n v="2575"/>
    <n v="22815"/>
    <d v="2022-06-16T10:54:15"/>
    <s v="ILA VII"/>
    <x v="14"/>
    <x v="54"/>
    <s v="Markaz Al-Diwaniya"/>
    <s v="Hay Al Jumhori Al Sharqi"/>
    <s v="حي الجمهوري الشرقي"/>
    <n v="31.991424241200001"/>
    <n v="44.931376145599998"/>
    <n v="1"/>
    <x v="468"/>
    <x v="32"/>
  </r>
  <r>
    <n v="3603012"/>
    <n v="1655"/>
    <n v="21945"/>
    <d v="2022-06-02T19:22:58"/>
    <s v="ILA VII"/>
    <x v="14"/>
    <x v="54"/>
    <s v="Markaz Al-Diwaniya"/>
    <s v="Hay Al Wihda 3"/>
    <s v="حي الوحده الثالثه"/>
    <n v="31.993009728099999"/>
    <n v="44.946743119300002"/>
    <n v="1"/>
    <x v="450"/>
    <x v="32"/>
  </r>
  <r>
    <n v="3603012"/>
    <n v="1655"/>
    <n v="21945"/>
    <d v="2022-06-02T19:22:58"/>
    <s v="ILA VII"/>
    <x v="14"/>
    <x v="54"/>
    <s v="Markaz Al-Diwaniya"/>
    <s v="Hay Al Wihda 3"/>
    <s v="حي الوحده الثالثه"/>
    <n v="31.993009728099999"/>
    <n v="44.946743119300002"/>
    <n v="1"/>
    <x v="450"/>
    <x v="32"/>
  </r>
  <r>
    <n v="3603025"/>
    <n v="1871"/>
    <n v="2885"/>
    <d v="2022-06-05T10:17:40"/>
    <s v="ILA VII"/>
    <x v="14"/>
    <x v="54"/>
    <s v="Markaz Al-Diwaniya"/>
    <s v="Al-Jazaair 2"/>
    <s v="الجزائر الثانية"/>
    <n v="31.987180695900001"/>
    <n v="44.902500910900002"/>
    <n v="1"/>
    <x v="464"/>
    <x v="32"/>
  </r>
  <r>
    <n v="3603025"/>
    <n v="1871"/>
    <n v="2885"/>
    <d v="2022-06-05T10:17:40"/>
    <s v="ILA VII"/>
    <x v="14"/>
    <x v="54"/>
    <s v="Markaz Al-Diwaniya"/>
    <s v="Al-Jazaair 2"/>
    <s v="الجزائر الثانية"/>
    <n v="31.987180695900001"/>
    <n v="44.902500910900002"/>
    <n v="1"/>
    <x v="464"/>
    <x v="32"/>
  </r>
  <r>
    <n v="3603025"/>
    <n v="1871"/>
    <n v="2885"/>
    <d v="2022-06-05T10:17:40"/>
    <s v="ILA VII"/>
    <x v="14"/>
    <x v="54"/>
    <s v="Markaz Al-Diwaniya"/>
    <s v="Al-Jazaair 2"/>
    <s v="الجزائر الثانية"/>
    <n v="31.987180695900001"/>
    <n v="44.902500910900002"/>
    <n v="2"/>
    <x v="464"/>
    <x v="32"/>
  </r>
  <r>
    <n v="3603025"/>
    <n v="1871"/>
    <n v="2885"/>
    <d v="2022-06-05T10:17:40"/>
    <s v="ILA VII"/>
    <x v="14"/>
    <x v="54"/>
    <s v="Markaz Al-Diwaniya"/>
    <s v="Al-Jazaair 2"/>
    <s v="الجزائر الثانية"/>
    <n v="31.987180695900001"/>
    <n v="44.902500910900002"/>
    <n v="1"/>
    <x v="464"/>
    <x v="32"/>
  </r>
  <r>
    <n v="3603036"/>
    <n v="1533"/>
    <n v="25509"/>
    <d v="2022-05-31T20:19:58"/>
    <s v="ILA VII"/>
    <x v="14"/>
    <x v="54"/>
    <s v="Markaz Al-Diwaniya"/>
    <s v="Al-Taamem-2"/>
    <s v="التأميم الثانية"/>
    <n v="31.979781151699999"/>
    <n v="44.942167323"/>
    <n v="2"/>
    <x v="467"/>
    <x v="33"/>
  </r>
  <r>
    <n v="3603036"/>
    <n v="1533"/>
    <n v="25509"/>
    <d v="2022-05-31T20:19:58"/>
    <s v="ILA VII"/>
    <x v="14"/>
    <x v="54"/>
    <s v="Markaz Al-Diwaniya"/>
    <s v="Al-Taamem-2"/>
    <s v="التأميم الثانية"/>
    <n v="31.979781151699999"/>
    <n v="44.942167323"/>
    <n v="1"/>
    <x v="467"/>
    <x v="33"/>
  </r>
  <r>
    <n v="3603037"/>
    <n v="2189"/>
    <n v="24381"/>
    <d v="2022-06-09T20:52:01"/>
    <s v="ILA VII"/>
    <x v="14"/>
    <x v="54"/>
    <s v="Markaz Al-Diwaniya"/>
    <s v="Al-Taqiya 2"/>
    <s v="التقية الثانية"/>
    <n v="31.970362453100002"/>
    <n v="44.8911874701"/>
    <n v="1"/>
    <x v="469"/>
    <x v="32"/>
  </r>
  <r>
    <n v="3603037"/>
    <n v="2189"/>
    <n v="24381"/>
    <d v="2022-06-09T20:52:01"/>
    <s v="ILA VII"/>
    <x v="14"/>
    <x v="54"/>
    <s v="Markaz Al-Diwaniya"/>
    <s v="Al-Taqiya 2"/>
    <s v="التقية الثانية"/>
    <n v="31.970362453100002"/>
    <n v="44.8911874701"/>
    <n v="1"/>
    <x v="469"/>
    <x v="32"/>
  </r>
  <r>
    <n v="3603044"/>
    <n v="1071"/>
    <n v="25790"/>
    <d v="2022-05-21T19:47:44"/>
    <s v="ILA VII"/>
    <x v="14"/>
    <x v="54"/>
    <s v="Markaz Al-Diwaniya"/>
    <s v="Hay Al Jamiaa"/>
    <s v="حي الجامعة"/>
    <n v="31.996962293100001"/>
    <n v="44.874578579599998"/>
    <n v="2"/>
    <x v="461"/>
    <x v="33"/>
  </r>
  <r>
    <n v="3603044"/>
    <n v="1071"/>
    <n v="25790"/>
    <d v="2022-05-21T19:47:44"/>
    <s v="ILA VII"/>
    <x v="14"/>
    <x v="54"/>
    <s v="Markaz Al-Diwaniya"/>
    <s v="Hay Al Jamiaa"/>
    <s v="حي الجامعة"/>
    <n v="31.996962293100001"/>
    <n v="44.874578579599998"/>
    <n v="1"/>
    <x v="461"/>
    <x v="33"/>
  </r>
  <r>
    <n v="1301005"/>
    <n v="3487"/>
    <n v="22080"/>
    <d v="2022-06-22T16:22:39"/>
    <s v="ILA VII"/>
    <x v="6"/>
    <x v="21"/>
    <s v="Markaz Chamchamal"/>
    <s v="Bekas"/>
    <s v="بيكس"/>
    <n v="35.538746300699998"/>
    <n v="44.831091184900004"/>
    <n v="2"/>
    <x v="470"/>
    <x v="32"/>
  </r>
  <r>
    <n v="1301021"/>
    <n v="1278"/>
    <n v="20813"/>
    <d v="2022-05-26T12:23:06"/>
    <s v="ILA VII"/>
    <x v="6"/>
    <x v="21"/>
    <s v="Shorsh"/>
    <s v="SANGAWIAKAN"/>
    <s v="سنكاويكان"/>
    <n v="35.510694299999997"/>
    <n v="44.837331499999998"/>
    <n v="5"/>
    <x v="466"/>
    <x v="33"/>
  </r>
  <r>
    <n v="1302003"/>
    <n v="3344"/>
    <n v="24252"/>
    <d v="2022-06-22T11:33:31"/>
    <s v="ILA VII"/>
    <x v="6"/>
    <x v="55"/>
    <s v="Markaz Darbandihkan"/>
    <s v="Kanisard"/>
    <s v="كانى سارد"/>
    <n v="35.117014282100001"/>
    <n v="45.666558520599999"/>
    <n v="2"/>
    <x v="470"/>
    <x v="32"/>
  </r>
  <r>
    <n v="1302004"/>
    <n v="3351"/>
    <n v="24251"/>
    <d v="2022-06-22T11:33:38"/>
    <s v="ILA VII"/>
    <x v="6"/>
    <x v="55"/>
    <s v="Markaz Darbandihkan"/>
    <s v="Kanito"/>
    <s v="كانى توو"/>
    <n v="35.112547979699997"/>
    <n v="45.6895516704"/>
    <n v="3"/>
    <x v="470"/>
    <x v="32"/>
  </r>
  <r>
    <n v="1302009"/>
    <n v="3347"/>
    <n v="29516"/>
    <d v="2022-06-22T11:33:33"/>
    <s v="ILA VII"/>
    <x v="6"/>
    <x v="55"/>
    <s v="Markaz Darbandihkan"/>
    <s v="Sharwani"/>
    <s v="شارواني"/>
    <n v="35.113314064500003"/>
    <n v="45.683343861300003"/>
    <n v="2"/>
    <x v="470"/>
    <x v="32"/>
  </r>
  <r>
    <n v="1302011"/>
    <n v="3899"/>
    <n v="5093"/>
    <d v="2022-06-26T11:14:35"/>
    <s v="ILA VII"/>
    <x v="6"/>
    <x v="55"/>
    <s v="Warmawa"/>
    <s v="Zarayan Kon"/>
    <s v="زرايان كون"/>
    <n v="35.302742700000003"/>
    <n v="45.6835041"/>
    <n v="1"/>
    <x v="471"/>
    <x v="32"/>
  </r>
  <r>
    <n v="1302012"/>
    <n v="3897"/>
    <n v="29704"/>
    <d v="2022-06-26T11:14:34"/>
    <s v="ILA VII"/>
    <x v="6"/>
    <x v="55"/>
    <s v="Warmawa"/>
    <s v="Raparine"/>
    <s v="رابرين"/>
    <n v="35.316022500000003"/>
    <n v="45.667348599999997"/>
    <n v="1"/>
    <x v="471"/>
    <x v="32"/>
  </r>
  <r>
    <n v="1302012"/>
    <n v="3897"/>
    <n v="29704"/>
    <d v="2022-06-26T11:14:34"/>
    <s v="ILA VII"/>
    <x v="6"/>
    <x v="55"/>
    <s v="Warmawa"/>
    <s v="Raparine"/>
    <s v="رابرين"/>
    <n v="35.316022500000003"/>
    <n v="45.667348599999997"/>
    <n v="1"/>
    <x v="471"/>
    <x v="32"/>
  </r>
  <r>
    <n v="1303039"/>
    <n v="1898"/>
    <n v="5258"/>
    <d v="2022-06-05T13:17:33"/>
    <s v="ILA VII"/>
    <x v="6"/>
    <x v="22"/>
    <s v="Pyramaqrun"/>
    <s v="Soose"/>
    <s v="سوسي"/>
    <n v="35.778832989199998"/>
    <n v="45.13531253"/>
    <n v="1"/>
    <x v="464"/>
    <x v="32"/>
  </r>
  <r>
    <n v="1304018"/>
    <n v="1881"/>
    <n v="22920"/>
    <d v="2022-06-05T11:02:38"/>
    <s v="ILA VII"/>
    <x v="6"/>
    <x v="23"/>
    <s v="Markaz Saidsadiq"/>
    <s v="Hassar"/>
    <s v="حسار"/>
    <n v="35.3522988"/>
    <n v="45.873252299999997"/>
    <n v="2"/>
    <x v="464"/>
    <x v="32"/>
  </r>
  <r>
    <n v="1304039"/>
    <n v="1885"/>
    <n v="22995"/>
    <d v="2022-06-05T11:02:39"/>
    <s v="ILA VII"/>
    <x v="6"/>
    <x v="23"/>
    <s v="Markaz Saidsadiq"/>
    <s v="Shikhan"/>
    <s v="شيخان"/>
    <n v="35.355944800000003"/>
    <n v="45.861198899999998"/>
    <n v="4"/>
    <x v="464"/>
    <x v="32"/>
  </r>
  <r>
    <n v="1304039"/>
    <n v="1885"/>
    <n v="22995"/>
    <d v="2022-06-05T11:02:39"/>
    <s v="ILA VII"/>
    <x v="6"/>
    <x v="23"/>
    <s v="Markaz Saidsadiq"/>
    <s v="Shikhan"/>
    <s v="شيخان"/>
    <n v="35.355944800000003"/>
    <n v="45.861198899999998"/>
    <n v="1"/>
    <x v="464"/>
    <x v="32"/>
  </r>
  <r>
    <n v="1304039"/>
    <n v="1885"/>
    <n v="22995"/>
    <d v="2022-06-05T11:02:39"/>
    <s v="ILA VII"/>
    <x v="6"/>
    <x v="23"/>
    <s v="Markaz Saidsadiq"/>
    <s v="Shikhan"/>
    <s v="شيخان"/>
    <n v="35.355944800000003"/>
    <n v="45.861198899999998"/>
    <n v="1"/>
    <x v="464"/>
    <x v="32"/>
  </r>
  <r>
    <n v="1304041"/>
    <n v="3902"/>
    <n v="23079"/>
    <d v="2022-06-26T11:14:36"/>
    <s v="ILA VII"/>
    <x v="6"/>
    <x v="23"/>
    <s v="Markaz Sharazoor"/>
    <s v="Soreen"/>
    <s v="سورين"/>
    <n v="35.317888199999999"/>
    <n v="45.696130500000002"/>
    <n v="1"/>
    <x v="471"/>
    <x v="32"/>
  </r>
  <r>
    <n v="1304019"/>
    <n v="3907"/>
    <n v="22998"/>
    <d v="2022-06-26T11:14:38"/>
    <s v="ILA VII"/>
    <x v="6"/>
    <x v="23"/>
    <s v="Markaz Sharazoor"/>
    <s v="Hawaran"/>
    <s v="هواران"/>
    <n v="35.329287100000002"/>
    <n v="45.691694099999999"/>
    <n v="1"/>
    <x v="471"/>
    <x v="32"/>
  </r>
  <r>
    <n v="1304037"/>
    <n v="3901"/>
    <n v="23077"/>
    <d v="2022-06-26T11:14:36"/>
    <s v="ILA VII"/>
    <x v="6"/>
    <x v="23"/>
    <s v="Markaz Sharazoor"/>
    <s v="Sharwani"/>
    <s v="شارواني"/>
    <n v="35.313208500000002"/>
    <n v="45.693040400000001"/>
    <n v="1"/>
    <x v="471"/>
    <x v="32"/>
  </r>
  <r>
    <n v="1305004"/>
    <n v="3366"/>
    <n v="23768"/>
    <d v="2022-06-22T11:33:45"/>
    <s v="ILA VII"/>
    <x v="6"/>
    <x v="56"/>
    <s v="Markaz Kalar"/>
    <s v="Bingrd"/>
    <s v="بنكرد"/>
    <n v="34.614529064199999"/>
    <n v="45.316861840100003"/>
    <n v="2"/>
    <x v="470"/>
    <x v="32"/>
  </r>
  <r>
    <n v="1305009"/>
    <n v="3363"/>
    <n v="6286"/>
    <d v="2022-06-22T11:33:44"/>
    <s v="ILA VII"/>
    <x v="6"/>
    <x v="56"/>
    <s v="Markaz Kalar"/>
    <s v="Kalar Kon"/>
    <s v="كلار كون"/>
    <n v="34.6379547604"/>
    <n v="45.305101619399998"/>
    <n v="5"/>
    <x v="470"/>
    <x v="32"/>
  </r>
  <r>
    <n v="1305013"/>
    <n v="3361"/>
    <n v="23928"/>
    <d v="2022-06-22T11:33:43"/>
    <s v="ILA VII"/>
    <x v="6"/>
    <x v="56"/>
    <s v="Markaz Kalar"/>
    <s v="Shahidan"/>
    <s v="شهيدان"/>
    <n v="34.627256672500003"/>
    <n v="45.323931930500002"/>
    <n v="5"/>
    <x v="470"/>
    <x v="32"/>
  </r>
  <r>
    <n v="1308019"/>
    <n v="3845"/>
    <n v="24896"/>
    <d v="2022-06-26T11:13:24"/>
    <s v="ILA VII"/>
    <x v="6"/>
    <x v="25"/>
    <s v="Hajiawa"/>
    <s v="Tekoshar"/>
    <s v="تيكوشر"/>
    <n v="36.228821199999999"/>
    <n v="44.800266399999998"/>
    <n v="2"/>
    <x v="471"/>
    <x v="32"/>
  </r>
  <r>
    <n v="1310017"/>
    <n v="3468"/>
    <n v="25571"/>
    <d v="2022-06-22T14:51:52"/>
    <s v="ILA VII"/>
    <x v="6"/>
    <x v="27"/>
    <s v="Bakrajo"/>
    <s v="Azadi-tasluja"/>
    <s v="ازادي-طاسلوجة"/>
    <n v="35.585259999999998"/>
    <n v="45.306694399999998"/>
    <n v="5"/>
    <x v="470"/>
    <x v="32"/>
  </r>
  <r>
    <n v="1310229"/>
    <n v="3409"/>
    <n v="32069"/>
    <d v="2022-06-22T11:34:08"/>
    <s v="ILA VII"/>
    <x v="6"/>
    <x v="27"/>
    <s v="Bakrajo"/>
    <s v="Malik mahmood 401"/>
    <s v="مليك محمود 401"/>
    <n v="35.550019687300001"/>
    <n v="45.354761698899999"/>
    <n v="5"/>
    <x v="470"/>
    <x v="32"/>
  </r>
  <r>
    <n v="1310003"/>
    <n v="3670"/>
    <n v="23771"/>
    <d v="2022-06-23T11:16:27"/>
    <s v="ILA VII"/>
    <x v="6"/>
    <x v="27"/>
    <s v="Bazyan"/>
    <s v="Bazian-Allaye"/>
    <s v="اللاهى"/>
    <n v="35.580818000000001"/>
    <n v="45.173604500000003"/>
    <n v="2"/>
    <x v="472"/>
    <x v="32"/>
  </r>
  <r>
    <n v="1310031"/>
    <n v="1638"/>
    <n v="21287"/>
    <d v="2022-06-02T15:12:27"/>
    <s v="ILA VII"/>
    <x v="6"/>
    <x v="27"/>
    <s v="Markaz Sulaymaniya"/>
    <s v="Chwar Chra"/>
    <s v="جوارجرا"/>
    <n v="35.542048800000003"/>
    <n v="45.401128300000003"/>
    <n v="2"/>
    <x v="450"/>
    <x v="32"/>
  </r>
  <r>
    <n v="1310036"/>
    <n v="2384"/>
    <n v="21036"/>
    <d v="2022-06-12T16:17:40"/>
    <s v="ILA VII"/>
    <x v="6"/>
    <x v="27"/>
    <s v="Markaz Sulaymaniya"/>
    <s v="Farmanbaran"/>
    <s v="فرمانبران"/>
    <n v="35.5898574"/>
    <n v="45.4054985"/>
    <n v="3"/>
    <x v="473"/>
    <x v="32"/>
  </r>
  <r>
    <n v="1310045"/>
    <n v="2389"/>
    <n v="23718"/>
    <d v="2022-06-12T16:17:42"/>
    <s v="ILA VII"/>
    <x v="6"/>
    <x v="27"/>
    <s v="Markaz Sulaymaniya"/>
    <s v="Haware Shar"/>
    <s v="هوارى شار"/>
    <n v="35.615379699999998"/>
    <n v="45.414839299999997"/>
    <n v="3"/>
    <x v="473"/>
    <x v="32"/>
  </r>
  <r>
    <n v="1310065"/>
    <n v="3623"/>
    <n v="23719"/>
    <d v="2022-06-23T09:18:37"/>
    <s v="ILA VII"/>
    <x v="6"/>
    <x v="27"/>
    <s v="Markaz Sulaymaniya"/>
    <s v="Kurdsat 138+136"/>
    <s v="كوردسات 136+138"/>
    <n v="35.593165800000001"/>
    <n v="45.4424177"/>
    <n v="1"/>
    <x v="472"/>
    <x v="32"/>
  </r>
  <r>
    <n v="1310070"/>
    <n v="2339"/>
    <n v="21050"/>
    <d v="2022-06-12T09:29:50"/>
    <s v="ILA VII"/>
    <x v="6"/>
    <x v="27"/>
    <s v="Markaz Sulaymaniya"/>
    <s v="MAMOSTAYAN"/>
    <s v="ماموستايان"/>
    <n v="35.5707229"/>
    <n v="45.438372999999999"/>
    <n v="3"/>
    <x v="473"/>
    <x v="32"/>
  </r>
  <r>
    <n v="1310145"/>
    <n v="2440"/>
    <n v="31951"/>
    <d v="2022-06-13T16:06:30"/>
    <s v="ILA VII"/>
    <x v="6"/>
    <x v="27"/>
    <s v="Markaz Sulaymaniya"/>
    <s v="Sana 313"/>
    <s v="سانا313"/>
    <n v="35.537284800000002"/>
    <n v="45.4622265"/>
    <n v="1"/>
    <x v="440"/>
    <x v="32"/>
  </r>
  <r>
    <n v="1310192"/>
    <n v="3881"/>
    <n v="31978"/>
    <d v="2022-06-26T11:14:27"/>
    <s v="ILA VII"/>
    <x v="6"/>
    <x v="27"/>
    <s v="Markaz Sulaymaniya"/>
    <s v="Chrakhan 322"/>
    <s v="جراخان 322"/>
    <n v="35.521512700000002"/>
    <n v="45.4399047"/>
    <n v="1"/>
    <x v="471"/>
    <x v="32"/>
  </r>
  <r>
    <n v="1310214"/>
    <n v="2382"/>
    <n v="32007"/>
    <d v="2022-06-12T16:17:39"/>
    <s v="ILA VII"/>
    <x v="6"/>
    <x v="27"/>
    <s v="Markaz Sulaymaniya"/>
    <s v="Naghda"/>
    <s v="ناغدا"/>
    <n v="35.590314900000003"/>
    <n v="45.393559799999998"/>
    <n v="4"/>
    <x v="473"/>
    <x v="32"/>
  </r>
  <r>
    <n v="1310215"/>
    <n v="2381"/>
    <n v="32008"/>
    <d v="2022-06-12T16:17:39"/>
    <s v="ILA VII"/>
    <x v="6"/>
    <x v="27"/>
    <s v="Markaz Sulaymaniya"/>
    <s v="Kewstan"/>
    <s v="كويستان"/>
    <n v="35.589292299999997"/>
    <n v="45.399595900000001"/>
    <n v="1"/>
    <x v="473"/>
    <x v="32"/>
  </r>
  <r>
    <n v="3502012"/>
    <n v="1371"/>
    <n v="33800"/>
    <d v="2022-05-28T16:31:26"/>
    <s v="ILA VII"/>
    <x v="13"/>
    <x v="50"/>
    <s v="Al-Nasr"/>
    <s v="Al-Mustshfah"/>
    <s v="حي المستشفى"/>
    <n v="31.541273"/>
    <n v="46.125217999999997"/>
    <n v="2"/>
    <x v="441"/>
    <x v="33"/>
  </r>
  <r>
    <n v="3502012"/>
    <n v="1371"/>
    <n v="33800"/>
    <d v="2022-05-28T16:31:26"/>
    <s v="ILA VII"/>
    <x v="13"/>
    <x v="50"/>
    <s v="Al-Nasr"/>
    <s v="Al-Mustshfah"/>
    <s v="حي المستشفى"/>
    <n v="31.541273"/>
    <n v="46.125217999999997"/>
    <n v="3"/>
    <x v="441"/>
    <x v="33"/>
  </r>
  <r>
    <n v="3502015"/>
    <n v="1268"/>
    <n v="33803"/>
    <d v="2022-05-26T11:30:57"/>
    <s v="ILA VII"/>
    <x v="13"/>
    <x v="50"/>
    <s v="Al-Nasr"/>
    <s v="Al Amam Al Ridhah"/>
    <s v="الامام الرضا"/>
    <n v="31.543367"/>
    <n v="46.119889000000001"/>
    <n v="2"/>
    <x v="466"/>
    <x v="33"/>
  </r>
  <r>
    <n v="3502015"/>
    <n v="1268"/>
    <n v="33803"/>
    <d v="2022-05-26T11:30:57"/>
    <s v="ILA VII"/>
    <x v="13"/>
    <x v="50"/>
    <s v="Al-Nasr"/>
    <s v="Al Amam Al Ridhah"/>
    <s v="الامام الرضا"/>
    <n v="31.543367"/>
    <n v="46.119889000000001"/>
    <n v="2"/>
    <x v="466"/>
    <x v="33"/>
  </r>
  <r>
    <n v="3502016"/>
    <n v="1530"/>
    <n v="34162"/>
    <d v="2022-05-31T18:52:30"/>
    <s v="ILA VII"/>
    <x v="13"/>
    <x v="50"/>
    <s v="Markaz Al-Rifa'i"/>
    <s v="Al Tifige"/>
    <s v="التيفيج"/>
    <n v="31.735530000000001"/>
    <n v="46.112045999999999"/>
    <n v="4"/>
    <x v="467"/>
    <x v="33"/>
  </r>
  <r>
    <n v="3502016"/>
    <n v="1530"/>
    <n v="34162"/>
    <d v="2022-05-31T18:52:30"/>
    <s v="ILA VII"/>
    <x v="13"/>
    <x v="50"/>
    <s v="Markaz Al-Rifa'i"/>
    <s v="Al Tifige"/>
    <s v="التيفيج"/>
    <n v="31.735530000000001"/>
    <n v="46.112045999999999"/>
    <n v="3"/>
    <x v="467"/>
    <x v="33"/>
  </r>
  <r>
    <n v="3502016"/>
    <n v="1530"/>
    <n v="34162"/>
    <d v="2022-05-31T18:52:30"/>
    <s v="ILA VII"/>
    <x v="13"/>
    <x v="50"/>
    <s v="Markaz Al-Rifa'i"/>
    <s v="Al Tifige"/>
    <s v="التيفيج"/>
    <n v="31.735530000000001"/>
    <n v="46.112045999999999"/>
    <n v="7"/>
    <x v="467"/>
    <x v="33"/>
  </r>
  <r>
    <n v="3502016"/>
    <n v="1530"/>
    <n v="34162"/>
    <d v="2022-05-31T18:52:30"/>
    <s v="ILA VII"/>
    <x v="13"/>
    <x v="50"/>
    <s v="Markaz Al-Rifa'i"/>
    <s v="Al Tifige"/>
    <s v="التيفيج"/>
    <n v="31.735530000000001"/>
    <n v="46.112045999999999"/>
    <n v="3"/>
    <x v="467"/>
    <x v="33"/>
  </r>
  <r>
    <n v="3502018"/>
    <n v="1531"/>
    <n v="10289"/>
    <d v="2022-05-31T18:52:31"/>
    <s v="ILA VII"/>
    <x v="13"/>
    <x v="50"/>
    <s v="Markaz Al-Rifa'i"/>
    <s v="Hay Al Ameer"/>
    <s v="حي الامير "/>
    <n v="31.715143000000001"/>
    <n v="46.098461"/>
    <n v="3"/>
    <x v="467"/>
    <x v="33"/>
  </r>
  <r>
    <n v="3502018"/>
    <n v="1531"/>
    <n v="10289"/>
    <d v="2022-05-31T18:52:31"/>
    <s v="ILA VII"/>
    <x v="13"/>
    <x v="50"/>
    <s v="Markaz Al-Rifa'i"/>
    <s v="Hay Al Ameer"/>
    <s v="حي الامير "/>
    <n v="31.715143000000001"/>
    <n v="46.098461"/>
    <n v="2"/>
    <x v="467"/>
    <x v="33"/>
  </r>
  <r>
    <n v="3502018"/>
    <n v="1531"/>
    <n v="10289"/>
    <d v="2022-05-31T18:52:31"/>
    <s v="ILA VII"/>
    <x v="13"/>
    <x v="50"/>
    <s v="Markaz Al-Rifa'i"/>
    <s v="Hay Al Ameer"/>
    <s v="حي الامير "/>
    <n v="31.715143000000001"/>
    <n v="46.098461"/>
    <n v="3"/>
    <x v="467"/>
    <x v="33"/>
  </r>
  <r>
    <n v="3502003"/>
    <n v="1942"/>
    <n v="24722"/>
    <d v="2022-06-06T08:54:37"/>
    <s v="ILA VII"/>
    <x v="13"/>
    <x v="50"/>
    <s v="Markaz Al-Rifa'i"/>
    <s v="Hay Al Hussien"/>
    <s v="حي الحسين"/>
    <n v="31.711529196499999"/>
    <n v="46.124556874"/>
    <n v="4"/>
    <x v="474"/>
    <x v="32"/>
  </r>
  <r>
    <n v="3502003"/>
    <n v="1942"/>
    <n v="24722"/>
    <d v="2022-06-06T08:54:37"/>
    <s v="ILA VII"/>
    <x v="13"/>
    <x v="50"/>
    <s v="Markaz Al-Rifa'i"/>
    <s v="Hay Al Hussien"/>
    <s v="حي الحسين"/>
    <n v="31.711529196499999"/>
    <n v="46.124556874"/>
    <n v="5"/>
    <x v="474"/>
    <x v="32"/>
  </r>
  <r>
    <n v="3502007"/>
    <n v="1382"/>
    <n v="33795"/>
    <d v="2022-05-28T16:52:25"/>
    <s v="ILA VII"/>
    <x v="13"/>
    <x v="50"/>
    <s v="Markaz Al-Rifa'i"/>
    <s v="Al-Omal"/>
    <s v="حي العمال"/>
    <n v="31.728400000000001"/>
    <n v="46.110399999999998"/>
    <n v="4"/>
    <x v="441"/>
    <x v="33"/>
  </r>
  <r>
    <n v="3504001"/>
    <n v="1486"/>
    <n v="24494"/>
    <d v="2022-05-31T10:38:25"/>
    <s v="ILA VII"/>
    <x v="13"/>
    <x v="51"/>
    <s v="Markaz Al-Nassriya"/>
    <s v="Al Aker"/>
    <s v="العكر"/>
    <n v="31.027710880499999"/>
    <n v="46.218214741200001"/>
    <n v="10"/>
    <x v="467"/>
    <x v="33"/>
  </r>
  <r>
    <n v="3504001"/>
    <n v="1486"/>
    <n v="24494"/>
    <d v="2022-05-31T10:38:25"/>
    <s v="ILA VII"/>
    <x v="13"/>
    <x v="51"/>
    <s v="Markaz Al-Nassriya"/>
    <s v="Al Aker"/>
    <s v="العكر"/>
    <n v="31.027710880499999"/>
    <n v="46.218214741200001"/>
    <n v="20"/>
    <x v="467"/>
    <x v="33"/>
  </r>
  <r>
    <n v="3504001"/>
    <n v="1486"/>
    <n v="24494"/>
    <d v="2022-05-31T10:38:25"/>
    <s v="ILA VII"/>
    <x v="13"/>
    <x v="51"/>
    <s v="Markaz Al-Nassriya"/>
    <s v="Al Aker"/>
    <s v="العكر"/>
    <n v="31.027710880499999"/>
    <n v="46.218214741200001"/>
    <n v="15"/>
    <x v="467"/>
    <x v="33"/>
  </r>
  <r>
    <n v="3504002"/>
    <n v="3974"/>
    <n v="25529"/>
    <d v="2022-06-26T22:00:51"/>
    <s v="ILA VII"/>
    <x v="13"/>
    <x v="51"/>
    <s v="Markaz Al-Nassriya"/>
    <s v="Al Aoeh"/>
    <s v="قرية العوية"/>
    <n v="31.033167288000001"/>
    <n v="46.273891712999998"/>
    <n v="5"/>
    <x v="471"/>
    <x v="32"/>
  </r>
  <r>
    <n v="3504002"/>
    <n v="3974"/>
    <n v="25529"/>
    <d v="2022-06-26T22:00:51"/>
    <s v="ILA VII"/>
    <x v="13"/>
    <x v="51"/>
    <s v="Markaz Al-Nassriya"/>
    <s v="Al Aoeh"/>
    <s v="قرية العوية"/>
    <n v="31.033167288000001"/>
    <n v="46.273891712999998"/>
    <n v="4"/>
    <x v="471"/>
    <x v="32"/>
  </r>
  <r>
    <n v="3504006"/>
    <n v="1687"/>
    <n v="9728"/>
    <d v="2022-06-04T11:28:30"/>
    <s v="ILA VII"/>
    <x v="13"/>
    <x v="51"/>
    <s v="Markaz Al-Nassriya"/>
    <s v="Al Dhubat"/>
    <s v="حي الضباط"/>
    <n v="31.038316374200001"/>
    <n v="46.253982172199997"/>
    <n v="5"/>
    <x v="455"/>
    <x v="32"/>
  </r>
  <r>
    <n v="3504007"/>
    <n v="1779"/>
    <n v="25525"/>
    <d v="2022-06-04T16:49:41"/>
    <s v="ILA VII"/>
    <x v="13"/>
    <x v="51"/>
    <s v="Markaz Al-Nassriya"/>
    <s v="Al Emarat"/>
    <s v="العمارات"/>
    <n v="31.027024004299999"/>
    <n v="46.241676675500003"/>
    <n v="10"/>
    <x v="455"/>
    <x v="32"/>
  </r>
  <r>
    <n v="3504007"/>
    <n v="1779"/>
    <n v="25525"/>
    <d v="2022-06-04T16:49:41"/>
    <s v="ILA VII"/>
    <x v="13"/>
    <x v="51"/>
    <s v="Markaz Al-Nassriya"/>
    <s v="Al Emarat"/>
    <s v="العمارات"/>
    <n v="31.027024004299999"/>
    <n v="46.241676675500003"/>
    <n v="12"/>
    <x v="455"/>
    <x v="32"/>
  </r>
  <r>
    <n v="3504007"/>
    <n v="1779"/>
    <n v="25525"/>
    <d v="2022-06-04T16:49:41"/>
    <s v="ILA VII"/>
    <x v="13"/>
    <x v="51"/>
    <s v="Markaz Al-Nassriya"/>
    <s v="Al Emarat"/>
    <s v="العمارات"/>
    <n v="31.027024004299999"/>
    <n v="46.241676675500003"/>
    <n v="14"/>
    <x v="455"/>
    <x v="32"/>
  </r>
  <r>
    <n v="3504007"/>
    <n v="1779"/>
    <n v="25525"/>
    <d v="2022-06-04T16:49:41"/>
    <s v="ILA VII"/>
    <x v="13"/>
    <x v="51"/>
    <s v="Markaz Al-Nassriya"/>
    <s v="Al Emarat"/>
    <s v="العمارات"/>
    <n v="31.027024004299999"/>
    <n v="46.241676675500003"/>
    <n v="4"/>
    <x v="455"/>
    <x v="32"/>
  </r>
  <r>
    <n v="3504011"/>
    <n v="1777"/>
    <n v="10260"/>
    <d v="2022-06-04T16:40:29"/>
    <s v="ILA VII"/>
    <x v="13"/>
    <x v="51"/>
    <s v="Markaz Al-Nassriya"/>
    <s v="Al Iskan Al Sinaie"/>
    <s v="الاسكان الصناعي"/>
    <n v="31.0087376"/>
    <n v="46.284794599999998"/>
    <n v="40"/>
    <x v="455"/>
    <x v="32"/>
  </r>
  <r>
    <n v="3504011"/>
    <n v="1777"/>
    <n v="10260"/>
    <d v="2022-06-04T16:40:29"/>
    <s v="ILA VII"/>
    <x v="13"/>
    <x v="51"/>
    <s v="Markaz Al-Nassriya"/>
    <s v="Al Iskan Al Sinaie"/>
    <s v="الاسكان الصناعي"/>
    <n v="31.0087376"/>
    <n v="46.284794599999998"/>
    <n v="20"/>
    <x v="455"/>
    <x v="32"/>
  </r>
  <r>
    <n v="3504011"/>
    <n v="1777"/>
    <n v="10260"/>
    <d v="2022-06-04T16:40:29"/>
    <s v="ILA VII"/>
    <x v="13"/>
    <x v="51"/>
    <s v="Markaz Al-Nassriya"/>
    <s v="Al Iskan Al Sinaie"/>
    <s v="الاسكان الصناعي"/>
    <n v="31.0087376"/>
    <n v="46.284794599999998"/>
    <n v="10"/>
    <x v="455"/>
    <x v="32"/>
  </r>
  <r>
    <n v="3504011"/>
    <n v="1777"/>
    <n v="10260"/>
    <d v="2022-06-04T16:40:29"/>
    <s v="ILA VII"/>
    <x v="13"/>
    <x v="51"/>
    <s v="Markaz Al-Nassriya"/>
    <s v="Al Iskan Al Sinaie"/>
    <s v="الاسكان الصناعي"/>
    <n v="31.0087376"/>
    <n v="46.284794599999998"/>
    <n v="10"/>
    <x v="455"/>
    <x v="32"/>
  </r>
  <r>
    <n v="3504011"/>
    <n v="1777"/>
    <n v="10260"/>
    <d v="2022-06-04T16:40:29"/>
    <s v="ILA VII"/>
    <x v="13"/>
    <x v="51"/>
    <s v="Markaz Al-Nassriya"/>
    <s v="Al Iskan Al Sinaie"/>
    <s v="الاسكان الصناعي"/>
    <n v="31.0087376"/>
    <n v="46.284794599999998"/>
    <n v="250"/>
    <x v="455"/>
    <x v="32"/>
  </r>
  <r>
    <n v="3504011"/>
    <n v="1777"/>
    <n v="10260"/>
    <d v="2022-06-04T16:40:29"/>
    <s v="ILA VII"/>
    <x v="13"/>
    <x v="51"/>
    <s v="Markaz Al-Nassriya"/>
    <s v="Al Iskan Al Sinaie"/>
    <s v="الاسكان الصناعي"/>
    <n v="31.0087376"/>
    <n v="46.284794599999998"/>
    <n v="150"/>
    <x v="455"/>
    <x v="32"/>
  </r>
  <r>
    <n v="3504011"/>
    <n v="1777"/>
    <n v="10260"/>
    <d v="2022-06-04T16:40:29"/>
    <s v="ILA VII"/>
    <x v="13"/>
    <x v="51"/>
    <s v="Markaz Al-Nassriya"/>
    <s v="Al Iskan Al Sinaie"/>
    <s v="الاسكان الصناعي"/>
    <n v="31.0087376"/>
    <n v="46.284794599999998"/>
    <n v="200"/>
    <x v="455"/>
    <x v="32"/>
  </r>
  <r>
    <n v="3504014"/>
    <n v="3972"/>
    <n v="10254"/>
    <d v="2022-06-26T21:32:51"/>
    <s v="ILA VII"/>
    <x v="13"/>
    <x v="51"/>
    <s v="Markaz Al-Nassriya"/>
    <s v="Al Sharqiya"/>
    <s v="الشرقيه"/>
    <n v="31.044867277600002"/>
    <n v="46.259297235299996"/>
    <n v="15"/>
    <x v="471"/>
    <x v="32"/>
  </r>
  <r>
    <n v="3504014"/>
    <n v="3972"/>
    <n v="10254"/>
    <d v="2022-06-26T21:32:51"/>
    <s v="ILA VII"/>
    <x v="13"/>
    <x v="51"/>
    <s v="Markaz Al-Nassriya"/>
    <s v="Al Sharqiya"/>
    <s v="الشرقيه"/>
    <n v="31.044867277600002"/>
    <n v="46.259297235299996"/>
    <n v="10"/>
    <x v="471"/>
    <x v="32"/>
  </r>
  <r>
    <n v="3504014"/>
    <n v="3972"/>
    <n v="10254"/>
    <d v="2022-06-26T21:32:51"/>
    <s v="ILA VII"/>
    <x v="13"/>
    <x v="51"/>
    <s v="Markaz Al-Nassriya"/>
    <s v="Al Sharqiya"/>
    <s v="الشرقيه"/>
    <n v="31.044867277600002"/>
    <n v="46.259297235299996"/>
    <n v="5"/>
    <x v="471"/>
    <x v="32"/>
  </r>
  <r>
    <n v="3504015"/>
    <n v="1498"/>
    <n v="10272"/>
    <d v="2022-05-31T12:01:11"/>
    <s v="ILA VII"/>
    <x v="13"/>
    <x v="51"/>
    <s v="Markaz Al-Nassriya"/>
    <s v="Al Shoula"/>
    <s v="الشعلة"/>
    <n v="31.034963944600001"/>
    <n v="46.242300951700003"/>
    <n v="3"/>
    <x v="467"/>
    <x v="33"/>
  </r>
  <r>
    <n v="3504016"/>
    <n v="1512"/>
    <n v="10281"/>
    <d v="2022-05-31T13:49:45"/>
    <s v="ILA VII"/>
    <x v="13"/>
    <x v="51"/>
    <s v="Markaz Al-Nassriya"/>
    <s v="Al Shumokh"/>
    <s v="حي الشموخ"/>
    <n v="31.029471706599999"/>
    <n v="46.244121658399997"/>
    <n v="4"/>
    <x v="467"/>
    <x v="33"/>
  </r>
  <r>
    <n v="3504016"/>
    <n v="1512"/>
    <n v="10281"/>
    <d v="2022-05-31T13:49:45"/>
    <s v="ILA VII"/>
    <x v="13"/>
    <x v="51"/>
    <s v="Markaz Al-Nassriya"/>
    <s v="Al Shumokh"/>
    <s v="حي الشموخ"/>
    <n v="31.029471706599999"/>
    <n v="46.244121658399997"/>
    <n v="4"/>
    <x v="467"/>
    <x v="33"/>
  </r>
  <r>
    <n v="3504016"/>
    <n v="1512"/>
    <n v="10281"/>
    <d v="2022-05-31T13:49:45"/>
    <s v="ILA VII"/>
    <x v="13"/>
    <x v="51"/>
    <s v="Markaz Al-Nassriya"/>
    <s v="Al Shumokh"/>
    <s v="حي الشموخ"/>
    <n v="31.029471706599999"/>
    <n v="46.244121658399997"/>
    <n v="1"/>
    <x v="467"/>
    <x v="33"/>
  </r>
  <r>
    <n v="3504019"/>
    <n v="2124"/>
    <n v="9470"/>
    <d v="2022-06-08T16:21:52"/>
    <s v="ILA VII"/>
    <x v="13"/>
    <x v="51"/>
    <s v="Markaz Al-Nassriya"/>
    <s v="Al-hay al-askary"/>
    <s v="الحي العسكري "/>
    <n v="31.0569626851"/>
    <n v="46.266143804899997"/>
    <n v="4"/>
    <x v="460"/>
    <x v="32"/>
  </r>
  <r>
    <n v="3504019"/>
    <n v="2124"/>
    <n v="9470"/>
    <d v="2022-06-08T16:21:52"/>
    <s v="ILA VII"/>
    <x v="13"/>
    <x v="51"/>
    <s v="Markaz Al-Nassriya"/>
    <s v="Al-hay al-askary"/>
    <s v="الحي العسكري "/>
    <n v="31.0569626851"/>
    <n v="46.266143804899997"/>
    <n v="3"/>
    <x v="460"/>
    <x v="32"/>
  </r>
  <r>
    <n v="3504019"/>
    <n v="2124"/>
    <n v="9470"/>
    <d v="2022-06-08T16:21:52"/>
    <s v="ILA VII"/>
    <x v="13"/>
    <x v="51"/>
    <s v="Markaz Al-Nassriya"/>
    <s v="Al-hay al-askary"/>
    <s v="الحي العسكري "/>
    <n v="31.0569626851"/>
    <n v="46.266143804899997"/>
    <n v="3"/>
    <x v="460"/>
    <x v="32"/>
  </r>
  <r>
    <n v="3504019"/>
    <n v="2124"/>
    <n v="9470"/>
    <d v="2022-06-08T16:21:52"/>
    <s v="ILA VII"/>
    <x v="13"/>
    <x v="51"/>
    <s v="Markaz Al-Nassriya"/>
    <s v="Al-hay al-askary"/>
    <s v="الحي العسكري "/>
    <n v="31.0569626851"/>
    <n v="46.266143804899997"/>
    <n v="3"/>
    <x v="460"/>
    <x v="32"/>
  </r>
  <r>
    <n v="3504021"/>
    <n v="1780"/>
    <n v="10335"/>
    <d v="2022-06-04T17:14:17"/>
    <s v="ILA VII"/>
    <x v="13"/>
    <x v="51"/>
    <s v="Markaz Al-Nassriya"/>
    <s v="Al-Salhiya"/>
    <s v="حي الصالحية"/>
    <n v="31.0506383486"/>
    <n v="46.269343302599999"/>
    <n v="4"/>
    <x v="455"/>
    <x v="32"/>
  </r>
  <r>
    <n v="3504021"/>
    <n v="1780"/>
    <n v="10335"/>
    <d v="2022-06-04T17:14:17"/>
    <s v="ILA VII"/>
    <x v="13"/>
    <x v="51"/>
    <s v="Markaz Al-Nassriya"/>
    <s v="Al-Salhiya"/>
    <s v="حي الصالحية"/>
    <n v="31.0506383486"/>
    <n v="46.269343302599999"/>
    <n v="3"/>
    <x v="455"/>
    <x v="32"/>
  </r>
  <r>
    <n v="3504021"/>
    <n v="1780"/>
    <n v="10335"/>
    <d v="2022-06-04T17:14:17"/>
    <s v="ILA VII"/>
    <x v="13"/>
    <x v="51"/>
    <s v="Markaz Al-Nassriya"/>
    <s v="Al-Salhiya"/>
    <s v="حي الصالحية"/>
    <n v="31.0506383486"/>
    <n v="46.269343302599999"/>
    <n v="6"/>
    <x v="455"/>
    <x v="32"/>
  </r>
  <r>
    <n v="3504021"/>
    <n v="1780"/>
    <n v="10335"/>
    <d v="2022-06-04T17:14:17"/>
    <s v="ILA VII"/>
    <x v="13"/>
    <x v="51"/>
    <s v="Markaz Al-Nassriya"/>
    <s v="Al-Salhiya"/>
    <s v="حي الصالحية"/>
    <n v="31.0506383486"/>
    <n v="46.269343302599999"/>
    <n v="1"/>
    <x v="455"/>
    <x v="32"/>
  </r>
  <r>
    <n v="3504021"/>
    <n v="1780"/>
    <n v="10335"/>
    <d v="2022-06-04T17:14:17"/>
    <s v="ILA VII"/>
    <x v="13"/>
    <x v="51"/>
    <s v="Markaz Al-Nassriya"/>
    <s v="Al-Salhiya"/>
    <s v="حي الصالحية"/>
    <n v="31.0506383486"/>
    <n v="46.269343302599999"/>
    <n v="2"/>
    <x v="455"/>
    <x v="32"/>
  </r>
  <r>
    <n v="3504023"/>
    <n v="3973"/>
    <n v="9448"/>
    <d v="2022-06-26T21:49:23"/>
    <s v="ILA VII"/>
    <x v="13"/>
    <x v="51"/>
    <s v="Markaz Al-Nassriya"/>
    <s v="Al-Thawrah"/>
    <s v="الثوره"/>
    <n v="31.027006973399999"/>
    <n v="46.228093038300003"/>
    <n v="20"/>
    <x v="471"/>
    <x v="32"/>
  </r>
  <r>
    <n v="3504023"/>
    <n v="3973"/>
    <n v="9448"/>
    <d v="2022-06-26T21:49:23"/>
    <s v="ILA VII"/>
    <x v="13"/>
    <x v="51"/>
    <s v="Markaz Al-Nassriya"/>
    <s v="Al-Thawrah"/>
    <s v="الثوره"/>
    <n v="31.027006973399999"/>
    <n v="46.228093038300003"/>
    <n v="10"/>
    <x v="471"/>
    <x v="32"/>
  </r>
  <r>
    <n v="3504023"/>
    <n v="3973"/>
    <n v="9448"/>
    <d v="2022-06-26T21:49:23"/>
    <s v="ILA VII"/>
    <x v="13"/>
    <x v="51"/>
    <s v="Markaz Al-Nassriya"/>
    <s v="Al-Thawrah"/>
    <s v="الثوره"/>
    <n v="31.027006973399999"/>
    <n v="46.228093038300003"/>
    <n v="15"/>
    <x v="471"/>
    <x v="32"/>
  </r>
  <r>
    <n v="3504023"/>
    <n v="3973"/>
    <n v="9448"/>
    <d v="2022-06-26T21:49:23"/>
    <s v="ILA VII"/>
    <x v="13"/>
    <x v="51"/>
    <s v="Markaz Al-Nassriya"/>
    <s v="Al-Thawrah"/>
    <s v="الثوره"/>
    <n v="31.027006973399999"/>
    <n v="46.228093038300003"/>
    <n v="24"/>
    <x v="471"/>
    <x v="32"/>
  </r>
  <r>
    <n v="3504024"/>
    <n v="1778"/>
    <n v="9396"/>
    <d v="2022-06-04T16:40:31"/>
    <s v="ILA VII"/>
    <x v="13"/>
    <x v="51"/>
    <s v="Markaz Al-Nassriya"/>
    <s v="Al-zielat"/>
    <s v="الزعيلات"/>
    <n v="31.0154237044"/>
    <n v="46.263441754500001"/>
    <n v="8"/>
    <x v="455"/>
    <x v="32"/>
  </r>
  <r>
    <n v="3504024"/>
    <n v="1778"/>
    <n v="9396"/>
    <d v="2022-06-04T16:40:31"/>
    <s v="ILA VII"/>
    <x v="13"/>
    <x v="51"/>
    <s v="Markaz Al-Nassriya"/>
    <s v="Al-zielat"/>
    <s v="الزعيلات"/>
    <n v="31.0154237044"/>
    <n v="46.263441754500001"/>
    <n v="4"/>
    <x v="455"/>
    <x v="32"/>
  </r>
  <r>
    <n v="3504024"/>
    <n v="1778"/>
    <n v="9396"/>
    <d v="2022-06-04T16:40:31"/>
    <s v="ILA VII"/>
    <x v="13"/>
    <x v="51"/>
    <s v="Markaz Al-Nassriya"/>
    <s v="Al-zielat"/>
    <s v="الزعيلات"/>
    <n v="31.0154237044"/>
    <n v="46.263441754500001"/>
    <n v="6"/>
    <x v="455"/>
    <x v="32"/>
  </r>
  <r>
    <n v="3504025"/>
    <n v="1128"/>
    <n v="10262"/>
    <d v="2022-05-23T14:41:16"/>
    <s v="ILA VII"/>
    <x v="13"/>
    <x v="51"/>
    <s v="Markaz Al-Nassriya"/>
    <s v="Aredo"/>
    <s v="حي اريدو"/>
    <n v="31.074394900600002"/>
    <n v="46.250142994800001"/>
    <n v="35"/>
    <x v="465"/>
    <x v="33"/>
  </r>
  <r>
    <n v="3504025"/>
    <n v="1128"/>
    <n v="10262"/>
    <d v="2022-05-23T14:41:16"/>
    <s v="ILA VII"/>
    <x v="13"/>
    <x v="51"/>
    <s v="Markaz Al-Nassriya"/>
    <s v="Aredo"/>
    <s v="حي اريدو"/>
    <n v="31.074394900600002"/>
    <n v="46.250142994800001"/>
    <n v="30"/>
    <x v="465"/>
    <x v="33"/>
  </r>
  <r>
    <n v="3504025"/>
    <n v="1128"/>
    <n v="10262"/>
    <d v="2022-05-23T14:41:16"/>
    <s v="ILA VII"/>
    <x v="13"/>
    <x v="51"/>
    <s v="Markaz Al-Nassriya"/>
    <s v="Aredo"/>
    <s v="حي اريدو"/>
    <n v="31.074394900600002"/>
    <n v="46.250142994800001"/>
    <n v="10"/>
    <x v="465"/>
    <x v="33"/>
  </r>
  <r>
    <n v="3504025"/>
    <n v="1128"/>
    <n v="10262"/>
    <d v="2022-05-23T14:41:16"/>
    <s v="ILA VII"/>
    <x v="13"/>
    <x v="51"/>
    <s v="Markaz Al-Nassriya"/>
    <s v="Aredo"/>
    <s v="حي اريدو"/>
    <n v="31.074394900600002"/>
    <n v="46.250142994800001"/>
    <n v="10"/>
    <x v="465"/>
    <x v="33"/>
  </r>
  <r>
    <n v="3504025"/>
    <n v="1128"/>
    <n v="10262"/>
    <d v="2022-05-23T14:41:16"/>
    <s v="ILA VII"/>
    <x v="13"/>
    <x v="51"/>
    <s v="Markaz Al-Nassriya"/>
    <s v="Aredo"/>
    <s v="حي اريدو"/>
    <n v="31.074394900600002"/>
    <n v="46.250142994800001"/>
    <n v="10"/>
    <x v="465"/>
    <x v="33"/>
  </r>
  <r>
    <n v="3504026"/>
    <n v="1515"/>
    <n v="10253"/>
    <d v="2022-05-31T14:10:14"/>
    <s v="ILA VII"/>
    <x v="13"/>
    <x v="51"/>
    <s v="Markaz Al-Nassriya"/>
    <s v="Baghdad Street"/>
    <s v="شارع بغداد"/>
    <n v="31.038477412900001"/>
    <n v="46.2356561609"/>
    <n v="5"/>
    <x v="467"/>
    <x v="33"/>
  </r>
  <r>
    <n v="3504026"/>
    <n v="1515"/>
    <n v="10253"/>
    <d v="2022-05-31T14:10:14"/>
    <s v="ILA VII"/>
    <x v="13"/>
    <x v="51"/>
    <s v="Markaz Al-Nassriya"/>
    <s v="Baghdad Street"/>
    <s v="شارع بغداد"/>
    <n v="31.038477412900001"/>
    <n v="46.2356561609"/>
    <n v="2"/>
    <x v="467"/>
    <x v="33"/>
  </r>
  <r>
    <n v="3504028"/>
    <n v="1487"/>
    <n v="25526"/>
    <d v="2022-05-31T10:39:19"/>
    <s v="ILA VII"/>
    <x v="13"/>
    <x v="51"/>
    <s v="Markaz Al-Nassriya"/>
    <s v="Hay Al Ameer"/>
    <s v="حي الامير"/>
    <n v="31.036175809100001"/>
    <n v="46.220527480000001"/>
    <n v="13"/>
    <x v="467"/>
    <x v="33"/>
  </r>
  <r>
    <n v="3504028"/>
    <n v="1487"/>
    <n v="25526"/>
    <d v="2022-05-31T10:39:19"/>
    <s v="ILA VII"/>
    <x v="13"/>
    <x v="51"/>
    <s v="Markaz Al-Nassriya"/>
    <s v="Hay Al Ameer"/>
    <s v="حي الامير"/>
    <n v="31.036175809100001"/>
    <n v="46.220527480000001"/>
    <n v="10"/>
    <x v="467"/>
    <x v="33"/>
  </r>
  <r>
    <n v="3504028"/>
    <n v="1487"/>
    <n v="25526"/>
    <d v="2022-05-31T10:39:19"/>
    <s v="ILA VII"/>
    <x v="13"/>
    <x v="51"/>
    <s v="Markaz Al-Nassriya"/>
    <s v="Hay Al Ameer"/>
    <s v="حي الامير"/>
    <n v="31.036175809100001"/>
    <n v="46.220527480000001"/>
    <n v="10"/>
    <x v="467"/>
    <x v="33"/>
  </r>
  <r>
    <n v="3504028"/>
    <n v="1487"/>
    <n v="25526"/>
    <d v="2022-05-31T10:39:19"/>
    <s v="ILA VII"/>
    <x v="13"/>
    <x v="51"/>
    <s v="Markaz Al-Nassriya"/>
    <s v="Hay Al Ameer"/>
    <s v="حي الامير"/>
    <n v="31.036175809100001"/>
    <n v="46.220527480000001"/>
    <n v="14"/>
    <x v="467"/>
    <x v="33"/>
  </r>
  <r>
    <n v="3504028"/>
    <n v="1487"/>
    <n v="25526"/>
    <d v="2022-05-31T10:39:19"/>
    <s v="ILA VII"/>
    <x v="13"/>
    <x v="51"/>
    <s v="Markaz Al-Nassriya"/>
    <s v="Hay Al Ameer"/>
    <s v="حي الامير"/>
    <n v="31.036175809100001"/>
    <n v="46.220527480000001"/>
    <n v="8"/>
    <x v="467"/>
    <x v="33"/>
  </r>
  <r>
    <n v="3504029"/>
    <n v="1149"/>
    <n v="10301"/>
    <d v="2022-05-24T00:21:21"/>
    <s v="ILA VII"/>
    <x v="13"/>
    <x v="51"/>
    <s v="Markaz Al-Nassriya"/>
    <s v="Hay Al Fidaa"/>
    <s v="حي الفداء"/>
    <n v="31.069166239000001"/>
    <n v="46.283791055999998"/>
    <n v="4"/>
    <x v="475"/>
    <x v="33"/>
  </r>
  <r>
    <n v="3504029"/>
    <n v="1149"/>
    <n v="10301"/>
    <d v="2022-05-24T00:21:21"/>
    <s v="ILA VII"/>
    <x v="13"/>
    <x v="51"/>
    <s v="Markaz Al-Nassriya"/>
    <s v="Hay Al Fidaa"/>
    <s v="حي الفداء"/>
    <n v="31.069166239000001"/>
    <n v="46.283791055999998"/>
    <n v="11"/>
    <x v="475"/>
    <x v="33"/>
  </r>
  <r>
    <n v="3504029"/>
    <n v="1149"/>
    <n v="10301"/>
    <d v="2022-05-24T00:21:21"/>
    <s v="ILA VII"/>
    <x v="13"/>
    <x v="51"/>
    <s v="Markaz Al-Nassriya"/>
    <s v="Hay Al Fidaa"/>
    <s v="حي الفداء"/>
    <n v="31.069166239000001"/>
    <n v="46.283791055999998"/>
    <n v="6"/>
    <x v="475"/>
    <x v="33"/>
  </r>
  <r>
    <n v="3504029"/>
    <n v="1149"/>
    <n v="10301"/>
    <d v="2022-05-24T00:21:21"/>
    <s v="ILA VII"/>
    <x v="13"/>
    <x v="51"/>
    <s v="Markaz Al-Nassriya"/>
    <s v="Hay Al Fidaa"/>
    <s v="حي الفداء"/>
    <n v="31.069166239000001"/>
    <n v="46.283791055999998"/>
    <n v="9"/>
    <x v="475"/>
    <x v="33"/>
  </r>
  <r>
    <n v="3504031"/>
    <n v="1207"/>
    <n v="21208"/>
    <d v="2022-05-25T00:14:49"/>
    <s v="ILA VII"/>
    <x v="13"/>
    <x v="51"/>
    <s v="Markaz Al-Nassriya"/>
    <s v="Hay Al Mualimeen"/>
    <s v="حي المعلمين"/>
    <n v="31.067779245299999"/>
    <n v="46.249674558199999"/>
    <n v="7"/>
    <x v="452"/>
    <x v="33"/>
  </r>
  <r>
    <n v="3504031"/>
    <n v="1207"/>
    <n v="21208"/>
    <d v="2022-05-25T00:14:49"/>
    <s v="ILA VII"/>
    <x v="13"/>
    <x v="51"/>
    <s v="Markaz Al-Nassriya"/>
    <s v="Hay Al Mualimeen"/>
    <s v="حي المعلمين"/>
    <n v="31.067779245299999"/>
    <n v="46.249674558199999"/>
    <n v="17"/>
    <x v="452"/>
    <x v="33"/>
  </r>
  <r>
    <n v="3504031"/>
    <n v="1207"/>
    <n v="21208"/>
    <d v="2022-05-25T00:14:49"/>
    <s v="ILA VII"/>
    <x v="13"/>
    <x v="51"/>
    <s v="Markaz Al-Nassriya"/>
    <s v="Hay Al Mualimeen"/>
    <s v="حي المعلمين"/>
    <n v="31.067779245299999"/>
    <n v="46.249674558199999"/>
    <n v="5"/>
    <x v="452"/>
    <x v="33"/>
  </r>
  <r>
    <n v="3504031"/>
    <n v="1207"/>
    <n v="21208"/>
    <d v="2022-05-25T00:14:49"/>
    <s v="ILA VII"/>
    <x v="13"/>
    <x v="51"/>
    <s v="Markaz Al-Nassriya"/>
    <s v="Hay Al Mualimeen"/>
    <s v="حي المعلمين"/>
    <n v="31.067779245299999"/>
    <n v="46.249674558199999"/>
    <n v="5"/>
    <x v="452"/>
    <x v="33"/>
  </r>
  <r>
    <n v="3504031"/>
    <n v="1207"/>
    <n v="21208"/>
    <d v="2022-05-25T00:14:49"/>
    <s v="ILA VII"/>
    <x v="13"/>
    <x v="51"/>
    <s v="Markaz Al-Nassriya"/>
    <s v="Hay Al Mualimeen"/>
    <s v="حي المعلمين"/>
    <n v="31.067779245299999"/>
    <n v="46.249674558199999"/>
    <n v="5"/>
    <x v="452"/>
    <x v="33"/>
  </r>
  <r>
    <n v="3504033"/>
    <n v="652"/>
    <n v="10259"/>
    <d v="2022-05-12T11:22:01"/>
    <s v="ILA VII"/>
    <x v="13"/>
    <x v="51"/>
    <s v="Markaz Al-Nassriya"/>
    <s v="Hay Al Tadhihiya"/>
    <s v="حي التضحية"/>
    <n v="31.045411312199999"/>
    <n v="46.277832423"/>
    <n v="20"/>
    <x v="449"/>
    <x v="33"/>
  </r>
  <r>
    <n v="3504033"/>
    <n v="652"/>
    <n v="10259"/>
    <d v="2022-05-12T11:22:01"/>
    <s v="ILA VII"/>
    <x v="13"/>
    <x v="51"/>
    <s v="Markaz Al-Nassriya"/>
    <s v="Hay Al Tadhihiya"/>
    <s v="حي التضحية"/>
    <n v="31.045411312199999"/>
    <n v="46.277832423"/>
    <n v="15"/>
    <x v="449"/>
    <x v="33"/>
  </r>
  <r>
    <n v="3504033"/>
    <n v="652"/>
    <n v="10259"/>
    <d v="2022-05-12T11:22:01"/>
    <s v="ILA VII"/>
    <x v="13"/>
    <x v="51"/>
    <s v="Markaz Al-Nassriya"/>
    <s v="Hay Al Tadhihiya"/>
    <s v="حي التضحية"/>
    <n v="31.045411312199999"/>
    <n v="46.277832423"/>
    <n v="7"/>
    <x v="449"/>
    <x v="33"/>
  </r>
  <r>
    <n v="3504033"/>
    <n v="652"/>
    <n v="10259"/>
    <d v="2022-05-12T11:22:01"/>
    <s v="ILA VII"/>
    <x v="13"/>
    <x v="51"/>
    <s v="Markaz Al-Nassriya"/>
    <s v="Hay Al Tadhihiya"/>
    <s v="حي التضحية"/>
    <n v="31.045411312199999"/>
    <n v="46.277832423"/>
    <n v="15"/>
    <x v="449"/>
    <x v="33"/>
  </r>
  <r>
    <n v="3504033"/>
    <n v="652"/>
    <n v="10259"/>
    <d v="2022-05-12T11:22:01"/>
    <s v="ILA VII"/>
    <x v="13"/>
    <x v="51"/>
    <s v="Markaz Al-Nassriya"/>
    <s v="Hay Al Tadhihiya"/>
    <s v="حي التضحية"/>
    <n v="31.045411312199999"/>
    <n v="46.277832423"/>
    <n v="15"/>
    <x v="449"/>
    <x v="33"/>
  </r>
  <r>
    <n v="3504036"/>
    <n v="1706"/>
    <n v="23683"/>
    <d v="2022-06-04T11:56:43"/>
    <s v="ILA VII"/>
    <x v="13"/>
    <x v="51"/>
    <s v="Markaz Al-Nassriya"/>
    <s v="Hay Mehidiya"/>
    <s v="حي المهيديه"/>
    <n v="31.03290329"/>
    <n v="46.251552429999997"/>
    <n v="4"/>
    <x v="455"/>
    <x v="32"/>
  </r>
  <r>
    <n v="3504036"/>
    <n v="1706"/>
    <n v="23683"/>
    <d v="2022-06-04T11:56:43"/>
    <s v="ILA VII"/>
    <x v="13"/>
    <x v="51"/>
    <s v="Markaz Al-Nassriya"/>
    <s v="Hay Mehidiya"/>
    <s v="حي المهيديه"/>
    <n v="31.03290329"/>
    <n v="46.251552429999997"/>
    <n v="2"/>
    <x v="455"/>
    <x v="32"/>
  </r>
  <r>
    <n v="3504036"/>
    <n v="1706"/>
    <n v="23683"/>
    <d v="2022-06-04T11:56:43"/>
    <s v="ILA VII"/>
    <x v="13"/>
    <x v="51"/>
    <s v="Markaz Al-Nassriya"/>
    <s v="Hay Mehidiya"/>
    <s v="حي المهيديه"/>
    <n v="31.03290329"/>
    <n v="46.251552429999997"/>
    <n v="2"/>
    <x v="455"/>
    <x v="32"/>
  </r>
  <r>
    <n v="3504041"/>
    <n v="1267"/>
    <n v="25533"/>
    <d v="2022-05-26T11:30:56"/>
    <s v="ILA VII"/>
    <x v="13"/>
    <x v="51"/>
    <s v="Markaz Al-Nassriya"/>
    <s v="Nassriya-Hey 400"/>
    <s v="حي 400"/>
    <n v="31.080862144499999"/>
    <n v="46.240087203599998"/>
    <n v="33"/>
    <x v="466"/>
    <x v="33"/>
  </r>
  <r>
    <n v="3504041"/>
    <n v="1267"/>
    <n v="25533"/>
    <d v="2022-05-26T11:30:56"/>
    <s v="ILA VII"/>
    <x v="13"/>
    <x v="51"/>
    <s v="Markaz Al-Nassriya"/>
    <s v="Nassriya-Hey 400"/>
    <s v="حي 400"/>
    <n v="31.080862144499999"/>
    <n v="46.240087203599998"/>
    <n v="27"/>
    <x v="466"/>
    <x v="33"/>
  </r>
  <r>
    <n v="3504041"/>
    <n v="1267"/>
    <n v="25533"/>
    <d v="2022-05-26T11:30:56"/>
    <s v="ILA VII"/>
    <x v="13"/>
    <x v="51"/>
    <s v="Markaz Al-Nassriya"/>
    <s v="Nassriya-Hey 400"/>
    <s v="حي 400"/>
    <n v="31.080862144499999"/>
    <n v="46.240087203599998"/>
    <n v="15"/>
    <x v="466"/>
    <x v="33"/>
  </r>
  <r>
    <n v="3504041"/>
    <n v="1267"/>
    <n v="25533"/>
    <d v="2022-05-26T11:30:56"/>
    <s v="ILA VII"/>
    <x v="13"/>
    <x v="51"/>
    <s v="Markaz Al-Nassriya"/>
    <s v="Nassriya-Hey 400"/>
    <s v="حي 400"/>
    <n v="31.080862144499999"/>
    <n v="46.240087203599998"/>
    <n v="31"/>
    <x v="466"/>
    <x v="33"/>
  </r>
  <r>
    <n v="3504041"/>
    <n v="1267"/>
    <n v="25533"/>
    <d v="2022-05-26T11:30:56"/>
    <s v="ILA VII"/>
    <x v="13"/>
    <x v="51"/>
    <s v="Markaz Al-Nassriya"/>
    <s v="Nassriya-Hey 400"/>
    <s v="حي 400"/>
    <n v="31.080862144499999"/>
    <n v="46.240087203599998"/>
    <n v="7"/>
    <x v="466"/>
    <x v="33"/>
  </r>
  <r>
    <n v="3504041"/>
    <n v="1267"/>
    <n v="25533"/>
    <d v="2022-05-26T11:30:56"/>
    <s v="ILA VII"/>
    <x v="13"/>
    <x v="51"/>
    <s v="Markaz Al-Nassriya"/>
    <s v="Nassriya-Hey 400"/>
    <s v="حي 400"/>
    <n v="31.080862144499999"/>
    <n v="46.240087203599998"/>
    <n v="11"/>
    <x v="466"/>
    <x v="33"/>
  </r>
  <r>
    <n v="3504042"/>
    <n v="1145"/>
    <n v="10263"/>
    <d v="2022-05-23T19:46:34"/>
    <s v="ILA VII"/>
    <x v="13"/>
    <x v="51"/>
    <s v="Markaz Al-Nassriya"/>
    <s v="Sadir City"/>
    <s v="حي مدينة الصدر"/>
    <n v="31.0802066016"/>
    <n v="46.235693895300003"/>
    <n v="15"/>
    <x v="465"/>
    <x v="33"/>
  </r>
  <r>
    <n v="3504042"/>
    <n v="1145"/>
    <n v="10263"/>
    <d v="2022-05-23T19:46:34"/>
    <s v="ILA VII"/>
    <x v="13"/>
    <x v="51"/>
    <s v="Markaz Al-Nassriya"/>
    <s v="Sadir City"/>
    <s v="حي مدينة الصدر"/>
    <n v="31.0802066016"/>
    <n v="46.235693895300003"/>
    <n v="5"/>
    <x v="465"/>
    <x v="33"/>
  </r>
  <r>
    <n v="3504042"/>
    <n v="1145"/>
    <n v="10263"/>
    <d v="2022-05-23T19:46:34"/>
    <s v="ILA VII"/>
    <x v="13"/>
    <x v="51"/>
    <s v="Markaz Al-Nassriya"/>
    <s v="Sadir City"/>
    <s v="حي مدينة الصدر"/>
    <n v="31.0802066016"/>
    <n v="46.235693895300003"/>
    <n v="10"/>
    <x v="465"/>
    <x v="33"/>
  </r>
  <r>
    <n v="3504051"/>
    <n v="1208"/>
    <n v="23685"/>
    <d v="2022-05-25T00:14:51"/>
    <s v="ILA VII"/>
    <x v="13"/>
    <x v="51"/>
    <s v="Markaz Al-Nassriya"/>
    <s v="Um Al Dood"/>
    <s v="ام الدود"/>
    <n v="31.087265559999999"/>
    <n v="46.241235476500002"/>
    <n v="6"/>
    <x v="452"/>
    <x v="33"/>
  </r>
  <r>
    <n v="3504051"/>
    <n v="1208"/>
    <n v="23685"/>
    <d v="2022-05-25T00:14:51"/>
    <s v="ILA VII"/>
    <x v="13"/>
    <x v="51"/>
    <s v="Markaz Al-Nassriya"/>
    <s v="Um Al Dood"/>
    <s v="ام الدود"/>
    <n v="31.087265559999999"/>
    <n v="46.241235476500002"/>
    <n v="4"/>
    <x v="452"/>
    <x v="33"/>
  </r>
  <r>
    <n v="3504051"/>
    <n v="1208"/>
    <n v="23685"/>
    <d v="2022-05-25T00:14:51"/>
    <s v="ILA VII"/>
    <x v="13"/>
    <x v="51"/>
    <s v="Markaz Al-Nassriya"/>
    <s v="Um Al Dood"/>
    <s v="ام الدود"/>
    <n v="31.087265559999999"/>
    <n v="46.241235476500002"/>
    <n v="3"/>
    <x v="452"/>
    <x v="33"/>
  </r>
  <r>
    <n v="3504051"/>
    <n v="1208"/>
    <n v="23685"/>
    <d v="2022-05-25T00:14:51"/>
    <s v="ILA VII"/>
    <x v="13"/>
    <x v="51"/>
    <s v="Markaz Al-Nassriya"/>
    <s v="Um Al Dood"/>
    <s v="ام الدود"/>
    <n v="31.087265559999999"/>
    <n v="46.241235476500002"/>
    <n v="3"/>
    <x v="452"/>
    <x v="33"/>
  </r>
  <r>
    <n v="3504054"/>
    <n v="2125"/>
    <n v="9427"/>
    <d v="2022-06-08T16:37:38"/>
    <s v="ILA VII"/>
    <x v="13"/>
    <x v="51"/>
    <s v="Markaz Al-Nassriya"/>
    <s v="Hay AL-Mansouria"/>
    <s v="المنصورية "/>
    <n v="31.033617899999999"/>
    <n v="46.217652000000001"/>
    <n v="50"/>
    <x v="460"/>
    <x v="32"/>
  </r>
  <r>
    <n v="3504054"/>
    <n v="2125"/>
    <n v="9427"/>
    <d v="2022-06-08T16:37:38"/>
    <s v="ILA VII"/>
    <x v="13"/>
    <x v="51"/>
    <s v="Markaz Al-Nassriya"/>
    <s v="Hay AL-Mansouria"/>
    <s v="المنصورية "/>
    <n v="31.033617899999999"/>
    <n v="46.217652000000001"/>
    <n v="25"/>
    <x v="460"/>
    <x v="32"/>
  </r>
  <r>
    <n v="3504054"/>
    <n v="2125"/>
    <n v="9427"/>
    <d v="2022-06-08T16:37:38"/>
    <s v="ILA VII"/>
    <x v="13"/>
    <x v="51"/>
    <s v="Markaz Al-Nassriya"/>
    <s v="Hay AL-Mansouria"/>
    <s v="المنصورية "/>
    <n v="31.033617899999999"/>
    <n v="46.217652000000001"/>
    <n v="15"/>
    <x v="460"/>
    <x v="32"/>
  </r>
  <r>
    <n v="3504054"/>
    <n v="2125"/>
    <n v="9427"/>
    <d v="2022-06-08T16:37:38"/>
    <s v="ILA VII"/>
    <x v="13"/>
    <x v="51"/>
    <s v="Markaz Al-Nassriya"/>
    <s v="Hay AL-Mansouria"/>
    <s v="المنصورية "/>
    <n v="31.033617899999999"/>
    <n v="46.217652000000001"/>
    <n v="40"/>
    <x v="460"/>
    <x v="32"/>
  </r>
  <r>
    <n v="3504054"/>
    <n v="2125"/>
    <n v="9427"/>
    <d v="2022-06-08T16:37:38"/>
    <s v="ILA VII"/>
    <x v="13"/>
    <x v="51"/>
    <s v="Markaz Al-Nassriya"/>
    <s v="Hay AL-Mansouria"/>
    <s v="المنصورية "/>
    <n v="31.033617899999999"/>
    <n v="46.217652000000001"/>
    <n v="5"/>
    <x v="460"/>
    <x v="32"/>
  </r>
  <r>
    <n v="3505013"/>
    <n v="1624"/>
    <n v="33809"/>
    <d v="2022-06-02T14:55:00"/>
    <s v="ILA VII"/>
    <x v="13"/>
    <x v="52"/>
    <s v="Akaika"/>
    <s v="Hay Al-Askery"/>
    <s v="حي العسكري"/>
    <n v="30.914428999999998"/>
    <n v="46.47878"/>
    <n v="5"/>
    <x v="450"/>
    <x v="32"/>
  </r>
  <r>
    <n v="3505013"/>
    <n v="1624"/>
    <n v="33809"/>
    <d v="2022-06-02T14:55:00"/>
    <s v="ILA VII"/>
    <x v="13"/>
    <x v="52"/>
    <s v="Akaika"/>
    <s v="Hay Al-Askery"/>
    <s v="حي العسكري"/>
    <n v="30.914428999999998"/>
    <n v="46.47878"/>
    <n v="5"/>
    <x v="450"/>
    <x v="32"/>
  </r>
  <r>
    <n v="3505013"/>
    <n v="1624"/>
    <n v="33809"/>
    <d v="2022-06-02T14:55:00"/>
    <s v="ILA VII"/>
    <x v="13"/>
    <x v="52"/>
    <s v="Akaika"/>
    <s v="Hay Al-Askery"/>
    <s v="حي العسكري"/>
    <n v="30.914428999999998"/>
    <n v="46.47878"/>
    <n v="7"/>
    <x v="450"/>
    <x v="32"/>
  </r>
  <r>
    <n v="3505013"/>
    <n v="1624"/>
    <n v="33809"/>
    <d v="2022-06-02T14:55:00"/>
    <s v="ILA VII"/>
    <x v="13"/>
    <x v="52"/>
    <s v="Akaika"/>
    <s v="Hay Al-Askery"/>
    <s v="حي العسكري"/>
    <n v="30.914428999999998"/>
    <n v="46.47878"/>
    <n v="4"/>
    <x v="450"/>
    <x v="32"/>
  </r>
  <r>
    <n v="3505002"/>
    <n v="4250"/>
    <n v="24721"/>
    <d v="2022-07-06T17:15:38"/>
    <s v="ILA VII"/>
    <x v="13"/>
    <x v="52"/>
    <s v="Al-Fadhliya"/>
    <s v="Al Barid Street"/>
    <s v="شارع البريد"/>
    <n v="30.956201633799999"/>
    <n v="46.359501579899998"/>
    <n v="8"/>
    <x v="476"/>
    <x v="35"/>
  </r>
  <r>
    <n v="3505002"/>
    <n v="4250"/>
    <n v="24721"/>
    <d v="2022-07-06T17:15:38"/>
    <s v="ILA VII"/>
    <x v="13"/>
    <x v="52"/>
    <s v="Al-Fadhliya"/>
    <s v="Al Barid Street"/>
    <s v="شارع البريد"/>
    <n v="30.956201633799999"/>
    <n v="46.359501579899998"/>
    <n v="5"/>
    <x v="476"/>
    <x v="35"/>
  </r>
  <r>
    <n v="3505015"/>
    <n v="4113"/>
    <n v="33811"/>
    <d v="2022-06-30T11:25:00"/>
    <s v="ILA VII"/>
    <x v="13"/>
    <x v="52"/>
    <s v="Garmat Beni Said"/>
    <s v="Hay Al-Askery"/>
    <s v="حي العسكري"/>
    <n v="30.882387999999999"/>
    <n v="46.568722000000001"/>
    <n v="10"/>
    <x v="448"/>
    <x v="32"/>
  </r>
  <r>
    <n v="3505015"/>
    <n v="4113"/>
    <n v="33811"/>
    <d v="2022-06-30T11:25:00"/>
    <s v="ILA VII"/>
    <x v="13"/>
    <x v="52"/>
    <s v="Garmat Beni Said"/>
    <s v="Hay Al-Askery"/>
    <s v="حي العسكري"/>
    <n v="30.882387999999999"/>
    <n v="46.568722000000001"/>
    <n v="10"/>
    <x v="448"/>
    <x v="32"/>
  </r>
  <r>
    <n v="3505015"/>
    <n v="4113"/>
    <n v="33811"/>
    <d v="2022-06-30T11:25:00"/>
    <s v="ILA VII"/>
    <x v="13"/>
    <x v="52"/>
    <s v="Garmat Beni Said"/>
    <s v="Hay Al-Askery"/>
    <s v="حي العسكري"/>
    <n v="30.882387999999999"/>
    <n v="46.568722000000001"/>
    <n v="5"/>
    <x v="448"/>
    <x v="32"/>
  </r>
  <r>
    <n v="3505016"/>
    <n v="2030"/>
    <n v="34161"/>
    <d v="2022-06-06T17:04:41"/>
    <s v="ILA VII"/>
    <x v="13"/>
    <x v="52"/>
    <s v="Markaz Suq Al-Shoyokh"/>
    <s v="Um Al-Banin"/>
    <s v="ام البنين"/>
    <n v="30.880265143100001"/>
    <n v="46.454987385000003"/>
    <n v="4"/>
    <x v="474"/>
    <x v="32"/>
  </r>
  <r>
    <n v="3505016"/>
    <n v="2030"/>
    <n v="34161"/>
    <d v="2022-06-06T17:04:41"/>
    <s v="ILA VII"/>
    <x v="13"/>
    <x v="52"/>
    <s v="Markaz Suq Al-Shoyokh"/>
    <s v="Um Al-Banin"/>
    <s v="ام البنين"/>
    <n v="30.880265143100001"/>
    <n v="46.454987385000003"/>
    <n v="5"/>
    <x v="474"/>
    <x v="32"/>
  </r>
  <r>
    <n v="3505016"/>
    <n v="2030"/>
    <n v="34161"/>
    <d v="2022-06-06T17:04:41"/>
    <s v="ILA VII"/>
    <x v="13"/>
    <x v="52"/>
    <s v="Markaz Suq Al-Shoyokh"/>
    <s v="Um Al-Banin"/>
    <s v="ام البنين"/>
    <n v="30.880265143100001"/>
    <n v="46.454987385000003"/>
    <n v="1"/>
    <x v="474"/>
    <x v="32"/>
  </r>
  <r>
    <n v="3505003"/>
    <n v="2051"/>
    <n v="25436"/>
    <d v="2022-06-07T18:59:12"/>
    <s v="ILA VII"/>
    <x v="13"/>
    <x v="52"/>
    <s v="Markaz Suq Al-Shoyokh"/>
    <s v="Al Kibla"/>
    <s v="القبله"/>
    <n v="30.906636502200001"/>
    <n v="46.445979934699999"/>
    <n v="5"/>
    <x v="459"/>
    <x v="32"/>
  </r>
  <r>
    <n v="3505003"/>
    <n v="2051"/>
    <n v="25436"/>
    <d v="2022-06-07T18:59:12"/>
    <s v="ILA VII"/>
    <x v="13"/>
    <x v="52"/>
    <s v="Markaz Suq Al-Shoyokh"/>
    <s v="Al Kibla"/>
    <s v="القبله"/>
    <n v="30.906636502200001"/>
    <n v="46.445979934699999"/>
    <n v="10"/>
    <x v="459"/>
    <x v="32"/>
  </r>
  <r>
    <n v="3505003"/>
    <n v="2051"/>
    <n v="25436"/>
    <d v="2022-06-07T18:59:12"/>
    <s v="ILA VII"/>
    <x v="13"/>
    <x v="52"/>
    <s v="Markaz Suq Al-Shoyokh"/>
    <s v="Al Kibla"/>
    <s v="القبله"/>
    <n v="30.906636502200001"/>
    <n v="46.445979934699999"/>
    <n v="1"/>
    <x v="459"/>
    <x v="32"/>
  </r>
  <r>
    <n v="3505003"/>
    <n v="2051"/>
    <n v="25436"/>
    <d v="2022-06-07T18:59:12"/>
    <s v="ILA VII"/>
    <x v="13"/>
    <x v="52"/>
    <s v="Markaz Suq Al-Shoyokh"/>
    <s v="Al Kibla"/>
    <s v="القبله"/>
    <n v="30.906636502200001"/>
    <n v="46.445979934699999"/>
    <n v="3"/>
    <x v="459"/>
    <x v="32"/>
  </r>
  <r>
    <n v="3505004"/>
    <n v="1961"/>
    <n v="25437"/>
    <d v="2022-06-06T11:10:56"/>
    <s v="ILA VII"/>
    <x v="13"/>
    <x v="52"/>
    <s v="Markaz Suq Al-Shoyokh"/>
    <s v="Al Shumokh"/>
    <s v="الشموخ"/>
    <n v="30.9061211"/>
    <n v="46.449381199999998"/>
    <n v="4"/>
    <x v="474"/>
    <x v="32"/>
  </r>
  <r>
    <n v="3505004"/>
    <n v="1961"/>
    <n v="25437"/>
    <d v="2022-06-06T11:10:56"/>
    <s v="ILA VII"/>
    <x v="13"/>
    <x v="52"/>
    <s v="Markaz Suq Al-Shoyokh"/>
    <s v="Al Shumokh"/>
    <s v="الشموخ"/>
    <n v="30.9061211"/>
    <n v="46.449381199999998"/>
    <n v="5"/>
    <x v="474"/>
    <x v="32"/>
  </r>
  <r>
    <n v="3505004"/>
    <n v="1961"/>
    <n v="25437"/>
    <d v="2022-06-06T11:10:56"/>
    <s v="ILA VII"/>
    <x v="13"/>
    <x v="52"/>
    <s v="Markaz Suq Al-Shoyokh"/>
    <s v="Al Shumokh"/>
    <s v="الشموخ"/>
    <n v="30.9061211"/>
    <n v="46.449381199999998"/>
    <n v="3"/>
    <x v="474"/>
    <x v="32"/>
  </r>
  <r>
    <n v="3505007"/>
    <n v="2055"/>
    <n v="9332"/>
    <d v="2022-06-07T19:12:06"/>
    <s v="ILA VII"/>
    <x v="13"/>
    <x v="52"/>
    <s v="Markaz Suq Al-Shoyokh"/>
    <s v="Al-Shuhadaa"/>
    <s v="حي الشهداء"/>
    <n v="30.879031632699999"/>
    <n v="46.464224314600003"/>
    <n v="4"/>
    <x v="459"/>
    <x v="32"/>
  </r>
  <r>
    <n v="3505007"/>
    <n v="2055"/>
    <n v="9332"/>
    <d v="2022-06-07T19:12:06"/>
    <s v="ILA VII"/>
    <x v="13"/>
    <x v="52"/>
    <s v="Markaz Suq Al-Shoyokh"/>
    <s v="Al-Shuhadaa"/>
    <s v="حي الشهداء"/>
    <n v="30.879031632699999"/>
    <n v="46.464224314600003"/>
    <n v="5"/>
    <x v="459"/>
    <x v="32"/>
  </r>
  <r>
    <n v="3505010"/>
    <n v="2031"/>
    <n v="9261"/>
    <d v="2022-06-06T17:17:05"/>
    <s v="ILA VII"/>
    <x v="13"/>
    <x v="52"/>
    <s v="Markaz Suq Al-Shoyokh"/>
    <s v="Hey al-ghadeir"/>
    <s v="حي الغدير"/>
    <n v="30.885581129199998"/>
    <n v="46.460596602099997"/>
    <n v="5"/>
    <x v="474"/>
    <x v="32"/>
  </r>
  <r>
    <n v="2904060"/>
    <n v="941"/>
    <n v="24967"/>
    <d v="2022-05-18T22:17:54"/>
    <s v="ILA VII"/>
    <x v="15"/>
    <x v="72"/>
    <s v="Al-Hafriya"/>
    <s v="Taj al-dien center 1"/>
    <s v="مركز تاج الدين 1"/>
    <n v="32.987007313299998"/>
    <n v="44.844125028500002"/>
    <n v="1"/>
    <x v="477"/>
    <x v="33"/>
  </r>
  <r>
    <n v="2904060"/>
    <n v="941"/>
    <n v="24967"/>
    <d v="2022-05-18T22:17:54"/>
    <s v="ILA VII"/>
    <x v="15"/>
    <x v="72"/>
    <s v="Al-Hafriya"/>
    <s v="Taj al-dien center 1"/>
    <s v="مركز تاج الدين 1"/>
    <n v="32.987007313299998"/>
    <n v="44.844125028500002"/>
    <n v="1"/>
    <x v="477"/>
    <x v="33"/>
  </r>
  <r>
    <n v="2904060"/>
    <n v="941"/>
    <n v="24967"/>
    <d v="2022-05-18T22:17:54"/>
    <s v="ILA VII"/>
    <x v="15"/>
    <x v="72"/>
    <s v="Al-Hafriya"/>
    <s v="Taj al-dien center 1"/>
    <s v="مركز تاج الدين 1"/>
    <n v="32.987007313299998"/>
    <n v="44.844125028500002"/>
    <n v="1"/>
    <x v="477"/>
    <x v="33"/>
  </r>
  <r>
    <n v="2904060"/>
    <n v="941"/>
    <n v="24967"/>
    <d v="2022-05-18T22:17:54"/>
    <s v="ILA VII"/>
    <x v="15"/>
    <x v="72"/>
    <s v="Al-Hafriya"/>
    <s v="Taj al-dien center 1"/>
    <s v="مركز تاج الدين 1"/>
    <n v="32.987007313299998"/>
    <n v="44.844125028500002"/>
    <n v="1"/>
    <x v="477"/>
    <x v="33"/>
  </r>
  <r>
    <n v="2904031"/>
    <n v="899"/>
    <n v="24859"/>
    <d v="2022-05-17T18:26:08"/>
    <s v="ILA VII"/>
    <x v="15"/>
    <x v="72"/>
    <s v="Markaz Al-Azezia"/>
    <s v="Al-Sarai"/>
    <s v="السراي"/>
    <n v="32.912141813200002"/>
    <n v="45.063214964499998"/>
    <n v="3"/>
    <x v="478"/>
    <x v="33"/>
  </r>
  <r>
    <n v="2904044"/>
    <n v="814"/>
    <n v="22361"/>
    <d v="2022-05-15T09:24:32"/>
    <s v="ILA VII"/>
    <x v="15"/>
    <x v="72"/>
    <s v="Markaz Al-Azezia"/>
    <s v="Al Shabab 1"/>
    <s v="الشباب الاولى"/>
    <n v="32.909701792200003"/>
    <n v="45.044925107799997"/>
    <n v="2"/>
    <x v="479"/>
    <x v="33"/>
  </r>
  <r>
    <n v="2901011"/>
    <n v="1115"/>
    <n v="18722"/>
    <d v="2022-05-22T21:03:53"/>
    <s v="ILA VII"/>
    <x v="15"/>
    <x v="73"/>
    <s v="Markaz Al-Hay"/>
    <s v="Hay Al-Saray"/>
    <s v="حي السراي"/>
    <n v="32.173155663700001"/>
    <n v="46.044382480899998"/>
    <n v="3"/>
    <x v="458"/>
    <x v="33"/>
  </r>
  <r>
    <n v="2901021"/>
    <n v="1116"/>
    <n v="18732"/>
    <d v="2022-05-22T21:21:55"/>
    <s v="ILA VII"/>
    <x v="15"/>
    <x v="73"/>
    <s v="Markaz Al-Hay"/>
    <s v="Hay al-muaalimen al-thaniyah"/>
    <s v="حي المعلمين الثانية"/>
    <n v="32.178909451599999"/>
    <n v="46.033313432"/>
    <n v="1"/>
    <x v="458"/>
    <x v="33"/>
  </r>
  <r>
    <n v="2901024"/>
    <n v="1140"/>
    <n v="24105"/>
    <d v="2022-05-23T18:33:15"/>
    <s v="ILA VII"/>
    <x v="15"/>
    <x v="73"/>
    <s v="Markaz Al-Hay"/>
    <s v="Hay Al-Wehda(Mahala al-arab)"/>
    <s v="حي الوحدة-محلة العرب"/>
    <n v="32.165371751499997"/>
    <n v="46.045025057399997"/>
    <n v="1"/>
    <x v="465"/>
    <x v="33"/>
  </r>
  <r>
    <n v="2903022"/>
    <n v="858"/>
    <n v="24155"/>
    <d v="2022-05-16T15:24:40"/>
    <s v="ILA VII"/>
    <x v="15"/>
    <x v="58"/>
    <s v="Al-Zubaidiya"/>
    <s v="Hay Al-Jameya"/>
    <s v="حي الجمعية"/>
    <n v="32.7650349675"/>
    <n v="45.166957107499996"/>
    <n v="3"/>
    <x v="480"/>
    <x v="33"/>
  </r>
  <r>
    <n v="2903026"/>
    <n v="859"/>
    <n v="25112"/>
    <d v="2022-05-16T15:33:33"/>
    <s v="ILA VII"/>
    <x v="15"/>
    <x v="58"/>
    <s v="Al-Zubaidiya"/>
    <s v="Hay Al-Amer"/>
    <s v="حي الامير"/>
    <n v="32.767045839799998"/>
    <n v="45.166708436599997"/>
    <n v="4"/>
    <x v="480"/>
    <x v="33"/>
  </r>
  <r>
    <n v="2903005"/>
    <n v="782"/>
    <n v="25387"/>
    <d v="2022-05-14T21:51:25"/>
    <s v="ILA VII"/>
    <x v="15"/>
    <x v="58"/>
    <s v="Markaz Al-Suwaira"/>
    <s v="Hay Al-Jihad"/>
    <s v="حي الجهاد"/>
    <n v="32.929269866200002"/>
    <n v="44.772432180199999"/>
    <n v="4"/>
    <x v="443"/>
    <x v="33"/>
  </r>
  <r>
    <n v="2903009"/>
    <n v="777"/>
    <n v="19397"/>
    <d v="2022-05-14T21:25:07"/>
    <s v="ILA VII"/>
    <x v="15"/>
    <x v="58"/>
    <s v="Markaz Al-Suwaira"/>
    <s v="Hay Al-askary"/>
    <s v="حي العسكري"/>
    <n v="32.932254191299997"/>
    <n v="44.771688482899997"/>
    <n v="2"/>
    <x v="443"/>
    <x v="33"/>
  </r>
  <r>
    <n v="2906055"/>
    <n v="1338"/>
    <n v="20872"/>
    <d v="2022-05-28T11:27:54"/>
    <s v="ILA VII"/>
    <x v="15"/>
    <x v="59"/>
    <s v="Markaz Al-Kut"/>
    <s v="Hay Al-Hakeem"/>
    <s v="حي الحكيم"/>
    <n v="32.545899594799998"/>
    <n v="45.864472577000001"/>
    <n v="2"/>
    <x v="441"/>
    <x v="33"/>
  </r>
  <r>
    <n v="2906071"/>
    <n v="1464"/>
    <n v="27276"/>
    <d v="2022-05-30T15:45:38"/>
    <s v="ILA VII"/>
    <x v="15"/>
    <x v="59"/>
    <s v="Markaz Al-Kut"/>
    <s v="Al-Umarat-Al-Mutamaizeen"/>
    <s v="العمارات المتميزين"/>
    <n v="32.517996958200001"/>
    <n v="45.801659012499996"/>
    <n v="1"/>
    <x v="462"/>
    <x v="33"/>
  </r>
  <r>
    <n v="2906011"/>
    <n v="942"/>
    <n v="24883"/>
    <d v="2022-05-19T00:32:55"/>
    <s v="ILA VII"/>
    <x v="15"/>
    <x v="59"/>
    <s v="Wassit Sub District"/>
    <s v="Al Uroba 1"/>
    <s v="العروبة الاولى"/>
    <n v="32.455738209400003"/>
    <n v="46.071413269700003"/>
    <n v="1"/>
    <x v="451"/>
    <x v="33"/>
  </r>
  <r>
    <n v="2906011"/>
    <n v="942"/>
    <n v="24883"/>
    <d v="2022-05-19T00:32:55"/>
    <s v="ILA VII"/>
    <x v="15"/>
    <x v="59"/>
    <s v="Wassit Sub District"/>
    <s v="Al Uroba 1"/>
    <s v="العروبة الاولى"/>
    <n v="32.455738209400003"/>
    <n v="46.071413269700003"/>
    <n v="1"/>
    <x v="451"/>
    <x v="33"/>
  </r>
  <r>
    <n v="2101012"/>
    <n v="2101012111"/>
    <n v="273"/>
    <d v="2022-09-01T12:28:45"/>
    <n v="127"/>
    <x v="0"/>
    <x v="0"/>
    <s v="Al-Rummaneh"/>
    <s v="Albu Hardan"/>
    <s v="قرية البوحردان"/>
    <n v="34.407981887600002"/>
    <n v="41.093272599300001"/>
    <n v="5"/>
    <x v="481"/>
    <x v="36"/>
  </r>
  <r>
    <n v="2702044"/>
    <n v="2702044111"/>
    <n v="33854"/>
    <d v="2022-08-27T11:26:05"/>
    <n v="127"/>
    <x v="3"/>
    <x v="57"/>
    <s v="Al-Qahtaniya"/>
    <s v="Maisaloun"/>
    <s v="مجمع ميسلون"/>
    <n v="36.271999999999998"/>
    <n v="41.367502000000002"/>
    <n v="3"/>
    <x v="482"/>
    <x v="37"/>
  </r>
  <r>
    <n v="2702047"/>
    <n v="2702047111"/>
    <n v="34008"/>
    <d v="2022-09-19T22:51:46"/>
    <n v="127"/>
    <x v="3"/>
    <x v="57"/>
    <s v="Markaz Al-Ba'aj"/>
    <s v="Al-Risalah"/>
    <s v="حي الرساله"/>
    <n v="36.044508999999998"/>
    <n v="41.714508000000002"/>
    <n v="2"/>
    <x v="483"/>
    <x v="36"/>
  </r>
  <r>
    <n v="2702047"/>
    <n v="2702047111"/>
    <n v="34008"/>
    <d v="2022-09-19T22:51:46"/>
    <n v="127"/>
    <x v="3"/>
    <x v="57"/>
    <s v="Markaz Al-Ba'aj"/>
    <s v="Al-Risalah"/>
    <s v="حي الرساله"/>
    <n v="36.044508999999998"/>
    <n v="41.714508000000002"/>
    <n v="5"/>
    <x v="483"/>
    <x v="36"/>
  </r>
  <r>
    <n v="2708176"/>
    <n v="2708176111"/>
    <n v="33472"/>
    <d v="2022-09-19T21:27:34"/>
    <n v="127"/>
    <x v="3"/>
    <x v="12"/>
    <s v="Ayadiya"/>
    <s v="Qasabat Ayadiya"/>
    <s v="قصبة العياضية"/>
    <n v="36.485300000000002"/>
    <n v="42.422117739400001"/>
    <n v="15"/>
    <x v="483"/>
    <x v="36"/>
  </r>
  <r>
    <n v="2708002"/>
    <n v="2708002111"/>
    <n v="24809"/>
    <d v="2022-09-21T23:02:57"/>
    <n v="127"/>
    <x v="3"/>
    <x v="12"/>
    <s v="Markaz Telafar"/>
    <s v="Al Hay Al Askare"/>
    <s v="الحي العسكري"/>
    <n v="36.3920374"/>
    <n v="42.4765978"/>
    <n v="11"/>
    <x v="484"/>
    <x v="36"/>
  </r>
  <r>
    <n v="2708014"/>
    <n v="2708014111"/>
    <n v="25819"/>
    <d v="2022-09-17T10:39:53"/>
    <n v="127"/>
    <x v="3"/>
    <x v="12"/>
    <s v="Markaz Telafar"/>
    <s v="Telafar-Al Noor"/>
    <s v="حي النور"/>
    <n v="36.383068999999999"/>
    <n v="42.470675"/>
    <n v="12"/>
    <x v="485"/>
    <x v="36"/>
  </r>
  <r>
    <n v="2708033"/>
    <n v="2708033111"/>
    <n v="18303"/>
    <d v="2022-09-17T10:40:09"/>
    <n v="127"/>
    <x v="3"/>
    <x v="12"/>
    <s v="Markaz Telafar"/>
    <s v="Hay Al Salam"/>
    <s v="حي السلام"/>
    <n v="36.389158999999999"/>
    <n v="42.462820999999998"/>
    <n v="6"/>
    <x v="485"/>
    <x v="36"/>
  </r>
  <r>
    <n v="2708110"/>
    <n v="2708110111"/>
    <n v="17439"/>
    <d v="2022-09-10T09:29:00"/>
    <n v="127"/>
    <x v="3"/>
    <x v="12"/>
    <s v="Markaz Telafar"/>
    <s v="AL-mazraa Al-awola Village"/>
    <s v="قرية المزرعة الاولى"/>
    <n v="36.442366999999997"/>
    <n v="42.629963500000002"/>
    <n v="5"/>
    <x v="486"/>
    <x v="36"/>
  </r>
  <r>
    <n v="2708139"/>
    <n v="2708139111"/>
    <n v="33277"/>
    <d v="2022-09-17T10:39:54"/>
    <n v="127"/>
    <x v="3"/>
    <x v="12"/>
    <s v="Markaz Telafar"/>
    <s v="Hay Al Uroba al thanya"/>
    <s v="حي العروبة الثانية"/>
    <n v="36.379800000000003"/>
    <n v="42.463825200000002"/>
    <n v="2"/>
    <x v="485"/>
    <x v="36"/>
  </r>
  <r>
    <n v="2708149"/>
    <n v="2708149111"/>
    <n v="17846"/>
    <d v="2022-09-17T10:39:51"/>
    <n v="127"/>
    <x v="3"/>
    <x v="12"/>
    <s v="Markaz Telafar"/>
    <s v="Al karab Al kabeer Al thaneya Village"/>
    <s v="قرية الخراب الكبير الثانية"/>
    <n v="36.400643000000002"/>
    <n v="42.529265000000002"/>
    <n v="7"/>
    <x v="485"/>
    <x v="36"/>
  </r>
  <r>
    <n v="3502012"/>
    <n v="350201217"/>
    <n v="33800"/>
    <d v="2022-09-22T00:00:00"/>
    <n v="127"/>
    <x v="13"/>
    <x v="50"/>
    <s v="Al-Nasr"/>
    <s v="Al-Mustshfah"/>
    <s v="حي المستشفى"/>
    <n v="31.541273"/>
    <n v="46.125217999999997"/>
    <n v="2"/>
    <x v="487"/>
    <x v="36"/>
  </r>
  <r>
    <n v="3502012"/>
    <n v="350201217"/>
    <n v="33800"/>
    <d v="2022-09-22T00:00:00"/>
    <n v="127"/>
    <x v="13"/>
    <x v="50"/>
    <s v="Al-Nasr"/>
    <s v="Al-Mustshfah"/>
    <s v="حي المستشفى"/>
    <n v="31.541273"/>
    <n v="46.125217999999997"/>
    <n v="3"/>
    <x v="487"/>
    <x v="36"/>
  </r>
  <r>
    <n v="3502015"/>
    <n v="350201517"/>
    <n v="33803"/>
    <d v="2022-09-22T00:00:00"/>
    <n v="127"/>
    <x v="13"/>
    <x v="50"/>
    <s v="Al-Nasr"/>
    <s v="Al Amam Al Ridhah"/>
    <s v="الامام الرضا"/>
    <n v="31.543367"/>
    <n v="46.119889000000001"/>
    <n v="2"/>
    <x v="487"/>
    <x v="36"/>
  </r>
  <r>
    <n v="3502015"/>
    <n v="350201517"/>
    <n v="33803"/>
    <d v="2022-09-22T00:00:00"/>
    <n v="127"/>
    <x v="13"/>
    <x v="50"/>
    <s v="Al-Nasr"/>
    <s v="Al Amam Al Ridhah"/>
    <s v="الامام الرضا"/>
    <n v="31.543367"/>
    <n v="46.119889000000001"/>
    <n v="2"/>
    <x v="487"/>
    <x v="36"/>
  </r>
  <r>
    <n v="3502016"/>
    <n v="350201617"/>
    <n v="34162"/>
    <d v="2022-09-23T00:00:00"/>
    <n v="127"/>
    <x v="13"/>
    <x v="50"/>
    <s v="Markaz Al-Rifa'i"/>
    <s v="Al Tifige"/>
    <s v="التيفيج"/>
    <n v="31.735530000000001"/>
    <n v="46.112045999999999"/>
    <n v="4"/>
    <x v="488"/>
    <x v="36"/>
  </r>
  <r>
    <n v="3502016"/>
    <n v="350201617"/>
    <n v="34162"/>
    <d v="2022-09-23T00:00:00"/>
    <n v="127"/>
    <x v="13"/>
    <x v="50"/>
    <s v="Markaz Al-Rifa'i"/>
    <s v="Al Tifige"/>
    <s v="التيفيج"/>
    <n v="31.735530000000001"/>
    <n v="46.112045999999999"/>
    <n v="3"/>
    <x v="488"/>
    <x v="36"/>
  </r>
  <r>
    <n v="3502016"/>
    <n v="350201617"/>
    <n v="34162"/>
    <d v="2022-09-23T00:00:00"/>
    <n v="127"/>
    <x v="13"/>
    <x v="50"/>
    <s v="Markaz Al-Rifa'i"/>
    <s v="Al Tifige"/>
    <s v="التيفيج"/>
    <n v="31.735530000000001"/>
    <n v="46.112045999999999"/>
    <n v="3"/>
    <x v="488"/>
    <x v="36"/>
  </r>
  <r>
    <n v="3502016"/>
    <n v="350201617"/>
    <n v="34162"/>
    <d v="2022-09-23T00:00:00"/>
    <n v="127"/>
    <x v="13"/>
    <x v="50"/>
    <s v="Markaz Al-Rifa'i"/>
    <s v="Al Tifige"/>
    <s v="التيفيج"/>
    <n v="31.735530000000001"/>
    <n v="46.112045999999999"/>
    <n v="7"/>
    <x v="488"/>
    <x v="36"/>
  </r>
  <r>
    <n v="3502018"/>
    <n v="350201817"/>
    <n v="10289"/>
    <d v="2022-09-16T00:00:00"/>
    <n v="127"/>
    <x v="13"/>
    <x v="50"/>
    <s v="Markaz Al-Rifa'i"/>
    <s v="Hay Al Ameer"/>
    <s v="حي الامير "/>
    <n v="31.715143000000001"/>
    <n v="46.098461"/>
    <n v="3"/>
    <x v="489"/>
    <x v="36"/>
  </r>
  <r>
    <n v="3502018"/>
    <n v="350201817"/>
    <n v="10289"/>
    <d v="2022-09-16T00:00:00"/>
    <n v="127"/>
    <x v="13"/>
    <x v="50"/>
    <s v="Markaz Al-Rifa'i"/>
    <s v="Hay Al Ameer"/>
    <s v="حي الامير "/>
    <n v="31.715143000000001"/>
    <n v="46.098461"/>
    <n v="2"/>
    <x v="489"/>
    <x v="36"/>
  </r>
  <r>
    <n v="3502018"/>
    <n v="350201817"/>
    <n v="10289"/>
    <d v="2022-09-16T00:00:00"/>
    <n v="127"/>
    <x v="13"/>
    <x v="50"/>
    <s v="Markaz Al-Rifa'i"/>
    <s v="Hay Al Ameer"/>
    <s v="حي الامير "/>
    <n v="31.715143000000001"/>
    <n v="46.098461"/>
    <n v="3"/>
    <x v="489"/>
    <x v="36"/>
  </r>
  <r>
    <n v="3502003"/>
    <n v="350200317"/>
    <n v="24722"/>
    <d v="2022-09-23T00:00:00"/>
    <n v="127"/>
    <x v="13"/>
    <x v="50"/>
    <s v="Markaz Al-Rifa'i"/>
    <s v="Hay Al Hussien"/>
    <s v="حي الحسين"/>
    <n v="31.711529196499999"/>
    <n v="46.124556874"/>
    <n v="4"/>
    <x v="488"/>
    <x v="36"/>
  </r>
  <r>
    <n v="3502003"/>
    <n v="350200317"/>
    <n v="24722"/>
    <d v="2022-09-23T00:00:00"/>
    <n v="127"/>
    <x v="13"/>
    <x v="50"/>
    <s v="Markaz Al-Rifa'i"/>
    <s v="Hay Al Hussien"/>
    <s v="حي الحسين"/>
    <n v="31.711529196499999"/>
    <n v="46.124556874"/>
    <n v="5"/>
    <x v="488"/>
    <x v="36"/>
  </r>
  <r>
    <n v="3502007"/>
    <n v="350200717"/>
    <n v="33795"/>
    <d v="2022-09-23T00:00:00"/>
    <n v="127"/>
    <x v="13"/>
    <x v="50"/>
    <s v="Markaz Al-Rifa'i"/>
    <s v="Al-Omal"/>
    <s v="حي العمال"/>
    <n v="31.728400000000001"/>
    <n v="46.110399999999998"/>
    <n v="4"/>
    <x v="488"/>
    <x v="36"/>
  </r>
  <r>
    <n v="3503015"/>
    <n v="350301517"/>
    <n v="33805"/>
    <d v="2022-09-17T00:00:00"/>
    <n v="127"/>
    <x v="13"/>
    <x v="63"/>
    <s v="Markaz Al-Gharraf"/>
    <s v="Hay Al-Shouhdaa"/>
    <s v="حي الشهداء"/>
    <n v="31.295843999999999"/>
    <n v="46.233044999999997"/>
    <n v="1"/>
    <x v="485"/>
    <x v="36"/>
  </r>
  <r>
    <n v="3503015"/>
    <n v="350301517"/>
    <n v="33805"/>
    <d v="2022-09-17T00:00:00"/>
    <n v="127"/>
    <x v="13"/>
    <x v="63"/>
    <s v="Markaz Al-Gharraf"/>
    <s v="Hay Al-Shouhdaa"/>
    <s v="حي الشهداء"/>
    <n v="31.295843999999999"/>
    <n v="46.233044999999997"/>
    <n v="1"/>
    <x v="485"/>
    <x v="36"/>
  </r>
  <r>
    <n v="3503015"/>
    <n v="350301517"/>
    <n v="33805"/>
    <d v="2022-09-17T00:00:00"/>
    <n v="127"/>
    <x v="13"/>
    <x v="63"/>
    <s v="Markaz Al-Gharraf"/>
    <s v="Hay Al-Shouhdaa"/>
    <s v="حي الشهداء"/>
    <n v="31.295843999999999"/>
    <n v="46.233044999999997"/>
    <n v="1"/>
    <x v="485"/>
    <x v="36"/>
  </r>
  <r>
    <n v="3503001"/>
    <n v="350300117"/>
    <n v="10250"/>
    <d v="2022-09-10T00:00:00"/>
    <n v="127"/>
    <x v="13"/>
    <x v="63"/>
    <s v="Markaz Al-Shatra"/>
    <s v="14 Ramadan"/>
    <s v="حي 14 رمضان"/>
    <n v="31.4359498874"/>
    <n v="46.172572526899998"/>
    <n v="1"/>
    <x v="486"/>
    <x v="36"/>
  </r>
  <r>
    <n v="3503006"/>
    <n v="350300617"/>
    <n v="21209"/>
    <d v="2022-09-10T00:00:00"/>
    <n v="127"/>
    <x v="13"/>
    <x v="63"/>
    <s v="Markaz Al-Shatra"/>
    <s v="Al Shomali"/>
    <s v="الشوملي"/>
    <n v="31.415689718399999"/>
    <n v="46.163976839100002"/>
    <n v="1"/>
    <x v="486"/>
    <x v="36"/>
  </r>
  <r>
    <n v="3503006"/>
    <n v="350300617"/>
    <n v="21209"/>
    <d v="2022-09-10T00:00:00"/>
    <n v="127"/>
    <x v="13"/>
    <x v="63"/>
    <s v="Markaz Al-Shatra"/>
    <s v="Al Shomali"/>
    <s v="الشوملي"/>
    <n v="31.415689718399999"/>
    <n v="46.163976839100002"/>
    <n v="1"/>
    <x v="486"/>
    <x v="36"/>
  </r>
  <r>
    <n v="3503008"/>
    <n v="350300817"/>
    <n v="9848"/>
    <d v="2022-09-10T00:00:00"/>
    <n v="127"/>
    <x v="13"/>
    <x v="63"/>
    <s v="Markaz Al-Shatra"/>
    <s v="Al-fatahiyah"/>
    <s v="حي الفتاحية"/>
    <n v="31.415756054100001"/>
    <n v="46.172971067500001"/>
    <n v="1"/>
    <x v="486"/>
    <x v="36"/>
  </r>
  <r>
    <n v="3503009"/>
    <n v="350300917"/>
    <n v="9822"/>
    <d v="2022-09-10T00:00:00"/>
    <n v="127"/>
    <x v="13"/>
    <x v="63"/>
    <s v="Markaz Al-Shatra"/>
    <s v="Al-hawi"/>
    <s v="حي الحاوي"/>
    <n v="31.403907212699998"/>
    <n v="46.175491096099996"/>
    <n v="1"/>
    <x v="486"/>
    <x v="36"/>
  </r>
  <r>
    <n v="3503009"/>
    <n v="350300917"/>
    <n v="9822"/>
    <d v="2022-09-10T00:00:00"/>
    <n v="127"/>
    <x v="13"/>
    <x v="63"/>
    <s v="Markaz Al-Shatra"/>
    <s v="Al-hawi"/>
    <s v="حي الحاوي"/>
    <n v="31.403907212699998"/>
    <n v="46.175491096099996"/>
    <n v="1"/>
    <x v="486"/>
    <x v="36"/>
  </r>
  <r>
    <n v="3503012"/>
    <n v="350301217"/>
    <n v="10286"/>
    <d v="2022-09-10T00:00:00"/>
    <n v="127"/>
    <x v="13"/>
    <x v="63"/>
    <s v="Markaz Al-Shatra"/>
    <s v="Hay al Zahraa"/>
    <s v="حي الزهراء"/>
    <n v="31.400419743299999"/>
    <n v="46.1806881535"/>
    <n v="2"/>
    <x v="486"/>
    <x v="36"/>
  </r>
  <r>
    <n v="3503012"/>
    <n v="350301217"/>
    <n v="10286"/>
    <d v="2022-09-10T00:00:00"/>
    <n v="127"/>
    <x v="13"/>
    <x v="63"/>
    <s v="Markaz Al-Shatra"/>
    <s v="Hay al Zahraa"/>
    <s v="حي الزهراء"/>
    <n v="31.400419743299999"/>
    <n v="46.1806881535"/>
    <n v="1"/>
    <x v="486"/>
    <x v="36"/>
  </r>
  <r>
    <n v="3504050"/>
    <n v="350405017"/>
    <n v="25760"/>
    <d v="2022-09-16T00:00:00"/>
    <n v="127"/>
    <x v="13"/>
    <x v="51"/>
    <s v="Markaz Al-Nassriya"/>
    <s v="The Abu Athm"/>
    <s v="منطقة ال ابو عظم"/>
    <n v="30.981975211000002"/>
    <n v="46.3081693265"/>
    <n v="5"/>
    <x v="489"/>
    <x v="36"/>
  </r>
  <r>
    <n v="3504051"/>
    <n v="350405117"/>
    <n v="23685"/>
    <d v="2022-08-16T00:00:00"/>
    <n v="127"/>
    <x v="13"/>
    <x v="51"/>
    <s v="Markaz Al-Nassriya"/>
    <s v="Um Al Dood"/>
    <s v="ام الدود"/>
    <n v="31.087265559999999"/>
    <n v="46.241235476500002"/>
    <n v="6"/>
    <x v="490"/>
    <x v="37"/>
  </r>
  <r>
    <n v="3504051"/>
    <n v="350405117"/>
    <n v="23685"/>
    <d v="2022-08-16T00:00:00"/>
    <n v="127"/>
    <x v="13"/>
    <x v="51"/>
    <s v="Markaz Al-Nassriya"/>
    <s v="Um Al Dood"/>
    <s v="ام الدود"/>
    <n v="31.087265559999999"/>
    <n v="46.241235476500002"/>
    <n v="4"/>
    <x v="490"/>
    <x v="37"/>
  </r>
  <r>
    <n v="3504051"/>
    <n v="350405117"/>
    <n v="23685"/>
    <d v="2022-08-16T00:00:00"/>
    <n v="127"/>
    <x v="13"/>
    <x v="51"/>
    <s v="Markaz Al-Nassriya"/>
    <s v="Um Al Dood"/>
    <s v="ام الدود"/>
    <n v="31.087265559999999"/>
    <n v="46.241235476500002"/>
    <n v="3"/>
    <x v="490"/>
    <x v="37"/>
  </r>
  <r>
    <n v="3504051"/>
    <n v="350405117"/>
    <n v="23685"/>
    <d v="2022-08-16T00:00:00"/>
    <n v="127"/>
    <x v="13"/>
    <x v="51"/>
    <s v="Markaz Al-Nassriya"/>
    <s v="Um Al Dood"/>
    <s v="ام الدود"/>
    <n v="31.087265559999999"/>
    <n v="46.241235476500002"/>
    <n v="3"/>
    <x v="490"/>
    <x v="37"/>
  </r>
  <r>
    <n v="3504052"/>
    <n v="350405217"/>
    <n v="9113"/>
    <d v="2022-08-20T00:00:00"/>
    <n v="127"/>
    <x v="13"/>
    <x v="51"/>
    <s v="Markaz Al-Nassriya"/>
    <s v="Ur"/>
    <s v="حي اور"/>
    <n v="31.060153968000002"/>
    <n v="46.243325555299997"/>
    <n v="2"/>
    <x v="491"/>
    <x v="37"/>
  </r>
  <r>
    <n v="3504052"/>
    <n v="350405217"/>
    <n v="9113"/>
    <d v="2022-08-20T00:00:00"/>
    <n v="127"/>
    <x v="13"/>
    <x v="51"/>
    <s v="Markaz Al-Nassriya"/>
    <s v="Ur"/>
    <s v="حي اور"/>
    <n v="31.060153968000002"/>
    <n v="46.243325555299997"/>
    <n v="3"/>
    <x v="491"/>
    <x v="37"/>
  </r>
  <r>
    <n v="3504054"/>
    <n v="350405417"/>
    <n v="9427"/>
    <d v="2022-09-22T00:00:00"/>
    <n v="127"/>
    <x v="13"/>
    <x v="51"/>
    <s v="Markaz Al-Nassriya"/>
    <s v="Hay AL-Mansouria"/>
    <s v="المنصورية "/>
    <n v="31.033617899999999"/>
    <n v="46.217652000000001"/>
    <n v="58"/>
    <x v="487"/>
    <x v="36"/>
  </r>
  <r>
    <n v="3504054"/>
    <n v="350405417"/>
    <n v="9427"/>
    <d v="2022-09-22T00:00:00"/>
    <n v="127"/>
    <x v="13"/>
    <x v="51"/>
    <s v="Markaz Al-Nassriya"/>
    <s v="Hay AL-Mansouria"/>
    <s v="المنصورية "/>
    <n v="31.033617899999999"/>
    <n v="46.217652000000001"/>
    <n v="25"/>
    <x v="487"/>
    <x v="36"/>
  </r>
  <r>
    <n v="3504054"/>
    <n v="350405417"/>
    <n v="9427"/>
    <d v="2022-09-22T00:00:00"/>
    <n v="127"/>
    <x v="13"/>
    <x v="51"/>
    <s v="Markaz Al-Nassriya"/>
    <s v="Hay AL-Mansouria"/>
    <s v="المنصورية "/>
    <n v="31.033617899999999"/>
    <n v="46.217652000000001"/>
    <n v="15"/>
    <x v="487"/>
    <x v="36"/>
  </r>
  <r>
    <n v="3504054"/>
    <n v="350405417"/>
    <n v="9427"/>
    <d v="2022-09-22T00:00:00"/>
    <n v="127"/>
    <x v="13"/>
    <x v="51"/>
    <s v="Markaz Al-Nassriya"/>
    <s v="Hay AL-Mansouria"/>
    <s v="المنصورية "/>
    <n v="31.033617899999999"/>
    <n v="46.217652000000001"/>
    <n v="5"/>
    <x v="487"/>
    <x v="36"/>
  </r>
  <r>
    <n v="3504054"/>
    <n v="350405417"/>
    <n v="9427"/>
    <d v="2022-09-22T00:00:00"/>
    <n v="127"/>
    <x v="13"/>
    <x v="51"/>
    <s v="Markaz Al-Nassriya"/>
    <s v="Hay AL-Mansouria"/>
    <s v="المنصورية "/>
    <n v="31.033617899999999"/>
    <n v="46.217652000000001"/>
    <n v="32"/>
    <x v="487"/>
    <x v="36"/>
  </r>
  <r>
    <n v="3504001"/>
    <n v="350400117"/>
    <n v="24494"/>
    <d v="2022-09-21T00:00:00"/>
    <n v="127"/>
    <x v="13"/>
    <x v="51"/>
    <s v="Markaz Al-Nassriya"/>
    <s v="Al Aker"/>
    <s v="العكر"/>
    <n v="31.027710880499999"/>
    <n v="46.218214741200001"/>
    <n v="10"/>
    <x v="484"/>
    <x v="36"/>
  </r>
  <r>
    <n v="3504001"/>
    <n v="350400117"/>
    <n v="24494"/>
    <d v="2022-09-21T00:00:00"/>
    <n v="127"/>
    <x v="13"/>
    <x v="51"/>
    <s v="Markaz Al-Nassriya"/>
    <s v="Al Aker"/>
    <s v="العكر"/>
    <n v="31.027710880499999"/>
    <n v="46.218214741200001"/>
    <n v="20"/>
    <x v="484"/>
    <x v="36"/>
  </r>
  <r>
    <n v="3504001"/>
    <n v="350400117"/>
    <n v="24494"/>
    <d v="2022-09-21T00:00:00"/>
    <n v="127"/>
    <x v="13"/>
    <x v="51"/>
    <s v="Markaz Al-Nassriya"/>
    <s v="Al Aker"/>
    <s v="العكر"/>
    <n v="31.027710880499999"/>
    <n v="46.218214741200001"/>
    <n v="15"/>
    <x v="484"/>
    <x v="36"/>
  </r>
  <r>
    <n v="3504002"/>
    <n v="350400217"/>
    <n v="25529"/>
    <d v="2022-09-22T00:00:00"/>
    <n v="127"/>
    <x v="13"/>
    <x v="51"/>
    <s v="Markaz Al-Nassriya"/>
    <s v="Al Aoeh"/>
    <s v="قرية العوية"/>
    <n v="31.033167288000001"/>
    <n v="46.273891712999998"/>
    <n v="5"/>
    <x v="487"/>
    <x v="36"/>
  </r>
  <r>
    <n v="3504002"/>
    <n v="350400217"/>
    <n v="25529"/>
    <d v="2022-09-22T00:00:00"/>
    <n v="127"/>
    <x v="13"/>
    <x v="51"/>
    <s v="Markaz Al-Nassriya"/>
    <s v="Al Aoeh"/>
    <s v="قرية العوية"/>
    <n v="31.033167288000001"/>
    <n v="46.273891712999998"/>
    <n v="4"/>
    <x v="487"/>
    <x v="36"/>
  </r>
  <r>
    <n v="3504003"/>
    <n v="350400317"/>
    <n v="24415"/>
    <d v="2022-09-15T00:00:00"/>
    <n v="127"/>
    <x v="13"/>
    <x v="51"/>
    <s v="Markaz Al-Nassriya"/>
    <s v="Al Asrriyah Village"/>
    <s v="القرية العصرية"/>
    <n v="31.122673117800002"/>
    <n v="46.234062045100004"/>
    <n v="1"/>
    <x v="492"/>
    <x v="36"/>
  </r>
  <r>
    <n v="3504006"/>
    <n v="350400617"/>
    <n v="9728"/>
    <d v="2022-09-17T00:00:00"/>
    <n v="127"/>
    <x v="13"/>
    <x v="51"/>
    <s v="Markaz Al-Nassriya"/>
    <s v="Al Dhubat"/>
    <s v="حي الضباط"/>
    <n v="31.038316374200001"/>
    <n v="46.253982172199997"/>
    <n v="5"/>
    <x v="485"/>
    <x v="36"/>
  </r>
  <r>
    <n v="3504007"/>
    <n v="350400717"/>
    <n v="25525"/>
    <d v="2022-09-17T00:00:00"/>
    <n v="127"/>
    <x v="13"/>
    <x v="51"/>
    <s v="Markaz Al-Nassriya"/>
    <s v="Al Emarat"/>
    <s v="العمارات"/>
    <n v="31.027024004299999"/>
    <n v="46.241676675500003"/>
    <n v="10"/>
    <x v="485"/>
    <x v="36"/>
  </r>
  <r>
    <n v="3504007"/>
    <n v="350400717"/>
    <n v="25525"/>
    <d v="2022-09-17T00:00:00"/>
    <n v="127"/>
    <x v="13"/>
    <x v="51"/>
    <s v="Markaz Al-Nassriya"/>
    <s v="Al Emarat"/>
    <s v="العمارات"/>
    <n v="31.027024004299999"/>
    <n v="46.241676675500003"/>
    <n v="12"/>
    <x v="485"/>
    <x v="36"/>
  </r>
  <r>
    <n v="3504007"/>
    <n v="350400717"/>
    <n v="25525"/>
    <d v="2022-09-17T00:00:00"/>
    <n v="127"/>
    <x v="13"/>
    <x v="51"/>
    <s v="Markaz Al-Nassriya"/>
    <s v="Al Emarat"/>
    <s v="العمارات"/>
    <n v="31.027024004299999"/>
    <n v="46.241676675500003"/>
    <n v="14"/>
    <x v="485"/>
    <x v="36"/>
  </r>
  <r>
    <n v="3504007"/>
    <n v="350400717"/>
    <n v="25525"/>
    <d v="2022-09-17T00:00:00"/>
    <n v="127"/>
    <x v="13"/>
    <x v="51"/>
    <s v="Markaz Al-Nassriya"/>
    <s v="Al Emarat"/>
    <s v="العمارات"/>
    <n v="31.027024004299999"/>
    <n v="46.241676675500003"/>
    <n v="4"/>
    <x v="485"/>
    <x v="36"/>
  </r>
  <r>
    <n v="3504010"/>
    <n v="350401017"/>
    <n v="24740"/>
    <d v="2022-09-11T00:00:00"/>
    <n v="127"/>
    <x v="13"/>
    <x v="51"/>
    <s v="Markaz Al-Nassriya"/>
    <s v="Al Iskan"/>
    <s v="الاسكان"/>
    <n v="31.038505004899999"/>
    <n v="46.242960423"/>
    <n v="3"/>
    <x v="493"/>
    <x v="36"/>
  </r>
  <r>
    <n v="3504011"/>
    <n v="350401117"/>
    <n v="10260"/>
    <d v="2022-09-24T00:00:00"/>
    <n v="127"/>
    <x v="13"/>
    <x v="51"/>
    <s v="Markaz Al-Nassriya"/>
    <s v="Al Iskan Al Sinaie"/>
    <s v="الاسكان الصناعي"/>
    <n v="31.0087376"/>
    <n v="46.284794599999998"/>
    <n v="200"/>
    <x v="494"/>
    <x v="36"/>
  </r>
  <r>
    <n v="3504011"/>
    <n v="350401117"/>
    <n v="10260"/>
    <d v="2022-09-24T00:00:00"/>
    <n v="127"/>
    <x v="13"/>
    <x v="51"/>
    <s v="Markaz Al-Nassriya"/>
    <s v="Al Iskan Al Sinaie"/>
    <s v="الاسكان الصناعي"/>
    <n v="31.0087376"/>
    <n v="46.284794599999998"/>
    <n v="40"/>
    <x v="494"/>
    <x v="36"/>
  </r>
  <r>
    <n v="3504011"/>
    <n v="350401117"/>
    <n v="10260"/>
    <d v="2022-09-24T00:00:00"/>
    <n v="127"/>
    <x v="13"/>
    <x v="51"/>
    <s v="Markaz Al-Nassriya"/>
    <s v="Al Iskan Al Sinaie"/>
    <s v="الاسكان الصناعي"/>
    <n v="31.0087376"/>
    <n v="46.284794599999998"/>
    <n v="20"/>
    <x v="494"/>
    <x v="36"/>
  </r>
  <r>
    <n v="3504011"/>
    <n v="350401117"/>
    <n v="10260"/>
    <d v="2022-09-24T00:00:00"/>
    <n v="127"/>
    <x v="13"/>
    <x v="51"/>
    <s v="Markaz Al-Nassriya"/>
    <s v="Al Iskan Al Sinaie"/>
    <s v="الاسكان الصناعي"/>
    <n v="31.0087376"/>
    <n v="46.284794599999998"/>
    <n v="10"/>
    <x v="494"/>
    <x v="36"/>
  </r>
  <r>
    <n v="3504011"/>
    <n v="350401117"/>
    <n v="10260"/>
    <d v="2022-09-24T00:00:00"/>
    <n v="127"/>
    <x v="13"/>
    <x v="51"/>
    <s v="Markaz Al-Nassriya"/>
    <s v="Al Iskan Al Sinaie"/>
    <s v="الاسكان الصناعي"/>
    <n v="31.0087376"/>
    <n v="46.284794599999998"/>
    <n v="10"/>
    <x v="494"/>
    <x v="36"/>
  </r>
  <r>
    <n v="3504011"/>
    <n v="350401117"/>
    <n v="10260"/>
    <d v="2022-09-24T00:00:00"/>
    <n v="127"/>
    <x v="13"/>
    <x v="51"/>
    <s v="Markaz Al-Nassriya"/>
    <s v="Al Iskan Al Sinaie"/>
    <s v="الاسكان الصناعي"/>
    <n v="31.0087376"/>
    <n v="46.284794599999998"/>
    <n v="250"/>
    <x v="494"/>
    <x v="36"/>
  </r>
  <r>
    <n v="3504011"/>
    <n v="350401117"/>
    <n v="10260"/>
    <d v="2022-09-24T00:00:00"/>
    <n v="127"/>
    <x v="13"/>
    <x v="51"/>
    <s v="Markaz Al-Nassriya"/>
    <s v="Al Iskan Al Sinaie"/>
    <s v="الاسكان الصناعي"/>
    <n v="31.0087376"/>
    <n v="46.284794599999998"/>
    <n v="150"/>
    <x v="494"/>
    <x v="36"/>
  </r>
  <r>
    <n v="3504012"/>
    <n v="350401217"/>
    <n v="24540"/>
    <d v="2022-09-11T00:00:00"/>
    <n v="127"/>
    <x v="13"/>
    <x v="51"/>
    <s v="Markaz Al-Nassriya"/>
    <s v="Al Mahaliyah"/>
    <s v="المحليه"/>
    <n v="31.052442887600002"/>
    <n v="46.236798131699999"/>
    <n v="2"/>
    <x v="493"/>
    <x v="36"/>
  </r>
  <r>
    <n v="3504012"/>
    <n v="350401217"/>
    <n v="24540"/>
    <d v="2022-09-11T00:00:00"/>
    <n v="127"/>
    <x v="13"/>
    <x v="51"/>
    <s v="Markaz Al-Nassriya"/>
    <s v="Al Mahaliyah"/>
    <s v="المحليه"/>
    <n v="31.052442887600002"/>
    <n v="46.236798131699999"/>
    <n v="1"/>
    <x v="493"/>
    <x v="36"/>
  </r>
  <r>
    <n v="3504012"/>
    <n v="350401217"/>
    <n v="24540"/>
    <d v="2022-09-11T00:00:00"/>
    <n v="127"/>
    <x v="13"/>
    <x v="51"/>
    <s v="Markaz Al-Nassriya"/>
    <s v="Al Mahaliyah"/>
    <s v="المحليه"/>
    <n v="31.052442887600002"/>
    <n v="46.236798131699999"/>
    <n v="3"/>
    <x v="493"/>
    <x v="36"/>
  </r>
  <r>
    <n v="3504014"/>
    <n v="350401417"/>
    <n v="10254"/>
    <d v="2022-09-13T00:00:00"/>
    <n v="127"/>
    <x v="13"/>
    <x v="51"/>
    <s v="Markaz Al-Nassriya"/>
    <s v="Al Sharqiya"/>
    <s v="الشرقيه"/>
    <n v="31.044867277600002"/>
    <n v="46.259297235299996"/>
    <n v="15"/>
    <x v="495"/>
    <x v="36"/>
  </r>
  <r>
    <n v="3504014"/>
    <n v="350401417"/>
    <n v="10254"/>
    <d v="2022-09-13T00:00:00"/>
    <n v="127"/>
    <x v="13"/>
    <x v="51"/>
    <s v="Markaz Al-Nassriya"/>
    <s v="Al Sharqiya"/>
    <s v="الشرقيه"/>
    <n v="31.044867277600002"/>
    <n v="46.259297235299996"/>
    <n v="10"/>
    <x v="495"/>
    <x v="36"/>
  </r>
  <r>
    <n v="3504014"/>
    <n v="350401417"/>
    <n v="10254"/>
    <d v="2022-09-13T00:00:00"/>
    <n v="127"/>
    <x v="13"/>
    <x v="51"/>
    <s v="Markaz Al-Nassriya"/>
    <s v="Al Sharqiya"/>
    <s v="الشرقيه"/>
    <n v="31.044867277600002"/>
    <n v="46.259297235299996"/>
    <n v="5"/>
    <x v="495"/>
    <x v="36"/>
  </r>
  <r>
    <n v="3504015"/>
    <n v="350401517"/>
    <n v="10272"/>
    <d v="2022-09-21T00:00:00"/>
    <n v="127"/>
    <x v="13"/>
    <x v="51"/>
    <s v="Markaz Al-Nassriya"/>
    <s v="Al Shoula"/>
    <s v="الشعلة"/>
    <n v="31.034963944600001"/>
    <n v="46.242300951700003"/>
    <n v="3"/>
    <x v="484"/>
    <x v="36"/>
  </r>
  <r>
    <n v="3504016"/>
    <n v="350401617"/>
    <n v="10281"/>
    <d v="2022-09-23T00:00:00"/>
    <n v="127"/>
    <x v="13"/>
    <x v="51"/>
    <s v="Markaz Al-Nassriya"/>
    <s v="Al Shumokh"/>
    <s v="حي الشموخ"/>
    <n v="31.029471706599999"/>
    <n v="46.244121658399997"/>
    <n v="4"/>
    <x v="488"/>
    <x v="36"/>
  </r>
  <r>
    <n v="3504016"/>
    <n v="350401617"/>
    <n v="10281"/>
    <d v="2022-09-23T00:00:00"/>
    <n v="127"/>
    <x v="13"/>
    <x v="51"/>
    <s v="Markaz Al-Nassriya"/>
    <s v="Al Shumokh"/>
    <s v="حي الشموخ"/>
    <n v="31.029471706599999"/>
    <n v="46.244121658399997"/>
    <n v="4"/>
    <x v="488"/>
    <x v="36"/>
  </r>
  <r>
    <n v="3504016"/>
    <n v="350401617"/>
    <n v="10281"/>
    <d v="2022-09-23T00:00:00"/>
    <n v="127"/>
    <x v="13"/>
    <x v="51"/>
    <s v="Markaz Al-Nassriya"/>
    <s v="Al Shumokh"/>
    <s v="حي الشموخ"/>
    <n v="31.029471706599999"/>
    <n v="46.244121658399997"/>
    <n v="1"/>
    <x v="488"/>
    <x v="36"/>
  </r>
  <r>
    <n v="3504018"/>
    <n v="350401817"/>
    <n v="24741"/>
    <d v="2022-09-11T00:00:00"/>
    <n v="127"/>
    <x v="13"/>
    <x v="51"/>
    <s v="Markaz Al-Nassriya"/>
    <s v="Al-Berid"/>
    <s v="البريد"/>
    <n v="31.0447764918"/>
    <n v="46.249576203399997"/>
    <n v="1"/>
    <x v="493"/>
    <x v="36"/>
  </r>
  <r>
    <n v="3504019"/>
    <n v="350401917"/>
    <n v="9470"/>
    <d v="2022-09-13T00:00:00"/>
    <n v="127"/>
    <x v="13"/>
    <x v="51"/>
    <s v="Markaz Al-Nassriya"/>
    <s v="Al-hay al-askary"/>
    <s v="الحي العسكري "/>
    <n v="31.0569626851"/>
    <n v="46.266143804899997"/>
    <n v="4"/>
    <x v="495"/>
    <x v="36"/>
  </r>
  <r>
    <n v="3504019"/>
    <n v="350401917"/>
    <n v="9470"/>
    <d v="2022-09-13T00:00:00"/>
    <n v="127"/>
    <x v="13"/>
    <x v="51"/>
    <s v="Markaz Al-Nassriya"/>
    <s v="Al-hay al-askary"/>
    <s v="الحي العسكري "/>
    <n v="31.0569626851"/>
    <n v="46.266143804899997"/>
    <n v="3"/>
    <x v="495"/>
    <x v="36"/>
  </r>
  <r>
    <n v="3504019"/>
    <n v="350401917"/>
    <n v="9470"/>
    <d v="2022-09-13T00:00:00"/>
    <n v="127"/>
    <x v="13"/>
    <x v="51"/>
    <s v="Markaz Al-Nassriya"/>
    <s v="Al-hay al-askary"/>
    <s v="الحي العسكري "/>
    <n v="31.0569626851"/>
    <n v="46.266143804899997"/>
    <n v="3"/>
    <x v="495"/>
    <x v="36"/>
  </r>
  <r>
    <n v="3504019"/>
    <n v="350401917"/>
    <n v="9470"/>
    <d v="2022-09-13T00:00:00"/>
    <n v="127"/>
    <x v="13"/>
    <x v="51"/>
    <s v="Markaz Al-Nassriya"/>
    <s v="Al-hay al-askary"/>
    <s v="الحي العسكري "/>
    <n v="31.0569626851"/>
    <n v="46.266143804899997"/>
    <n v="3"/>
    <x v="495"/>
    <x v="36"/>
  </r>
  <r>
    <n v="3504021"/>
    <n v="350402117"/>
    <n v="10335"/>
    <d v="2022-09-15T00:00:00"/>
    <n v="127"/>
    <x v="13"/>
    <x v="51"/>
    <s v="Markaz Al-Nassriya"/>
    <s v="Al-Salhiya"/>
    <s v="حي الصالحية"/>
    <n v="31.0506383486"/>
    <n v="46.269343302599999"/>
    <n v="4"/>
    <x v="492"/>
    <x v="36"/>
  </r>
  <r>
    <n v="3504021"/>
    <n v="350402117"/>
    <n v="10335"/>
    <d v="2022-09-15T00:00:00"/>
    <n v="127"/>
    <x v="13"/>
    <x v="51"/>
    <s v="Markaz Al-Nassriya"/>
    <s v="Al-Salhiya"/>
    <s v="حي الصالحية"/>
    <n v="31.0506383486"/>
    <n v="46.269343302599999"/>
    <n v="3"/>
    <x v="492"/>
    <x v="36"/>
  </r>
  <r>
    <n v="3504021"/>
    <n v="350402117"/>
    <n v="10335"/>
    <d v="2022-09-15T00:00:00"/>
    <n v="127"/>
    <x v="13"/>
    <x v="51"/>
    <s v="Markaz Al-Nassriya"/>
    <s v="Al-Salhiya"/>
    <s v="حي الصالحية"/>
    <n v="31.0506383486"/>
    <n v="46.269343302599999"/>
    <n v="6"/>
    <x v="492"/>
    <x v="36"/>
  </r>
  <r>
    <n v="3504021"/>
    <n v="350402117"/>
    <n v="10335"/>
    <d v="2022-09-15T00:00:00"/>
    <n v="127"/>
    <x v="13"/>
    <x v="51"/>
    <s v="Markaz Al-Nassriya"/>
    <s v="Al-Salhiya"/>
    <s v="حي الصالحية"/>
    <n v="31.0506383486"/>
    <n v="46.269343302599999"/>
    <n v="1"/>
    <x v="492"/>
    <x v="36"/>
  </r>
  <r>
    <n v="3504021"/>
    <n v="350402117"/>
    <n v="10335"/>
    <d v="2022-09-15T00:00:00"/>
    <n v="127"/>
    <x v="13"/>
    <x v="51"/>
    <s v="Markaz Al-Nassriya"/>
    <s v="Al-Salhiya"/>
    <s v="حي الصالحية"/>
    <n v="31.0506383486"/>
    <n v="46.269343302599999"/>
    <n v="2"/>
    <x v="492"/>
    <x v="36"/>
  </r>
  <r>
    <n v="3504022"/>
    <n v="350402217"/>
    <n v="9576"/>
    <d v="2022-09-15T00:00:00"/>
    <n v="127"/>
    <x v="13"/>
    <x v="51"/>
    <s v="Markaz Al-Nassriya"/>
    <s v="Al-shofah"/>
    <s v="قرية الشوفة"/>
    <n v="31.132791840500001"/>
    <n v="46.2356646856"/>
    <n v="1"/>
    <x v="492"/>
    <x v="36"/>
  </r>
  <r>
    <n v="3504023"/>
    <n v="350402317"/>
    <n v="9448"/>
    <d v="2022-09-22T00:00:00"/>
    <n v="127"/>
    <x v="13"/>
    <x v="51"/>
    <s v="Markaz Al-Nassriya"/>
    <s v="Al-Thawrah"/>
    <s v="الثوره"/>
    <n v="31.027006973399999"/>
    <n v="46.228093038300003"/>
    <n v="20"/>
    <x v="487"/>
    <x v="36"/>
  </r>
  <r>
    <n v="3504023"/>
    <n v="350402317"/>
    <n v="9448"/>
    <d v="2022-09-22T00:00:00"/>
    <n v="127"/>
    <x v="13"/>
    <x v="51"/>
    <s v="Markaz Al-Nassriya"/>
    <s v="Al-Thawrah"/>
    <s v="الثوره"/>
    <n v="31.027006973399999"/>
    <n v="46.228093038300003"/>
    <n v="10"/>
    <x v="487"/>
    <x v="36"/>
  </r>
  <r>
    <n v="3504023"/>
    <n v="350402317"/>
    <n v="9448"/>
    <d v="2022-09-22T00:00:00"/>
    <n v="127"/>
    <x v="13"/>
    <x v="51"/>
    <s v="Markaz Al-Nassriya"/>
    <s v="Al-Thawrah"/>
    <s v="الثوره"/>
    <n v="31.027006973399999"/>
    <n v="46.228093038300003"/>
    <n v="15"/>
    <x v="487"/>
    <x v="36"/>
  </r>
  <r>
    <n v="3504023"/>
    <n v="350402317"/>
    <n v="9448"/>
    <d v="2022-09-22T00:00:00"/>
    <n v="127"/>
    <x v="13"/>
    <x v="51"/>
    <s v="Markaz Al-Nassriya"/>
    <s v="Al-Thawrah"/>
    <s v="الثوره"/>
    <n v="31.027006973399999"/>
    <n v="46.228093038300003"/>
    <n v="24"/>
    <x v="487"/>
    <x v="36"/>
  </r>
  <r>
    <n v="3504024"/>
    <n v="350402417"/>
    <n v="9396"/>
    <d v="2022-09-21T00:00:00"/>
    <n v="127"/>
    <x v="13"/>
    <x v="51"/>
    <s v="Markaz Al-Nassriya"/>
    <s v="Al-zielat"/>
    <s v="الزعيلات"/>
    <n v="31.0154237044"/>
    <n v="46.263441754500001"/>
    <n v="8"/>
    <x v="484"/>
    <x v="36"/>
  </r>
  <r>
    <n v="3504024"/>
    <n v="350402417"/>
    <n v="9396"/>
    <d v="2022-09-21T00:00:00"/>
    <n v="127"/>
    <x v="13"/>
    <x v="51"/>
    <s v="Markaz Al-Nassriya"/>
    <s v="Al-zielat"/>
    <s v="الزعيلات"/>
    <n v="31.0154237044"/>
    <n v="46.263441754500001"/>
    <n v="4"/>
    <x v="484"/>
    <x v="36"/>
  </r>
  <r>
    <n v="3504024"/>
    <n v="350402417"/>
    <n v="9396"/>
    <d v="2022-09-21T00:00:00"/>
    <n v="127"/>
    <x v="13"/>
    <x v="51"/>
    <s v="Markaz Al-Nassriya"/>
    <s v="Al-zielat"/>
    <s v="الزعيلات"/>
    <n v="31.0154237044"/>
    <n v="46.263441754500001"/>
    <n v="6"/>
    <x v="484"/>
    <x v="36"/>
  </r>
  <r>
    <n v="3504025"/>
    <n v="350402517"/>
    <n v="10262"/>
    <d v="2022-10-05T00:00:00"/>
    <n v="127"/>
    <x v="13"/>
    <x v="51"/>
    <s v="Markaz Al-Nassriya"/>
    <s v="Aredo"/>
    <s v="حي اريدو"/>
    <n v="31.074394900600002"/>
    <n v="46.250142994800001"/>
    <n v="35"/>
    <x v="496"/>
    <x v="38"/>
  </r>
  <r>
    <n v="3504025"/>
    <n v="350402517"/>
    <n v="10262"/>
    <d v="2022-10-05T00:00:00"/>
    <n v="127"/>
    <x v="13"/>
    <x v="51"/>
    <s v="Markaz Al-Nassriya"/>
    <s v="Aredo"/>
    <s v="حي اريدو"/>
    <n v="31.074394900600002"/>
    <n v="46.250142994800001"/>
    <n v="30"/>
    <x v="496"/>
    <x v="38"/>
  </r>
  <r>
    <n v="3504025"/>
    <n v="350402517"/>
    <n v="10262"/>
    <d v="2022-10-05T00:00:00"/>
    <n v="127"/>
    <x v="13"/>
    <x v="51"/>
    <s v="Markaz Al-Nassriya"/>
    <s v="Aredo"/>
    <s v="حي اريدو"/>
    <n v="31.074394900600002"/>
    <n v="46.250142994800001"/>
    <n v="10"/>
    <x v="496"/>
    <x v="38"/>
  </r>
  <r>
    <n v="3504025"/>
    <n v="350402517"/>
    <n v="10262"/>
    <d v="2022-10-05T00:00:00"/>
    <n v="127"/>
    <x v="13"/>
    <x v="51"/>
    <s v="Markaz Al-Nassriya"/>
    <s v="Aredo"/>
    <s v="حي اريدو"/>
    <n v="31.074394900600002"/>
    <n v="46.250142994800001"/>
    <n v="10"/>
    <x v="496"/>
    <x v="38"/>
  </r>
  <r>
    <n v="3504025"/>
    <n v="350402517"/>
    <n v="10262"/>
    <d v="2022-10-05T00:00:00"/>
    <n v="127"/>
    <x v="13"/>
    <x v="51"/>
    <s v="Markaz Al-Nassriya"/>
    <s v="Aredo"/>
    <s v="حي اريدو"/>
    <n v="31.074394900600002"/>
    <n v="46.250142994800001"/>
    <n v="10"/>
    <x v="496"/>
    <x v="38"/>
  </r>
  <r>
    <n v="3504026"/>
    <n v="350402617"/>
    <n v="10253"/>
    <d v="2022-09-23T00:00:00"/>
    <n v="127"/>
    <x v="13"/>
    <x v="51"/>
    <s v="Markaz Al-Nassriya"/>
    <s v="Baghdad Street"/>
    <s v="شارع بغداد"/>
    <n v="31.038477412900001"/>
    <n v="46.2356561609"/>
    <n v="2"/>
    <x v="488"/>
    <x v="36"/>
  </r>
  <r>
    <n v="3504026"/>
    <n v="350402617"/>
    <n v="10253"/>
    <d v="2022-09-23T00:00:00"/>
    <n v="127"/>
    <x v="13"/>
    <x v="51"/>
    <s v="Markaz Al-Nassriya"/>
    <s v="Baghdad Street"/>
    <s v="شارع بغداد"/>
    <n v="31.038477412900001"/>
    <n v="46.2356561609"/>
    <n v="5"/>
    <x v="488"/>
    <x v="36"/>
  </r>
  <r>
    <n v="3504027"/>
    <n v="350402717"/>
    <n v="24885"/>
    <d v="2022-09-10T00:00:00"/>
    <n v="127"/>
    <x v="13"/>
    <x v="51"/>
    <s v="Markaz Al-Nassriya"/>
    <s v="Hay Al Al Ghadeer"/>
    <s v="حي الغدير"/>
    <n v="31.061467899099998"/>
    <n v="46.278157583599999"/>
    <n v="3"/>
    <x v="486"/>
    <x v="36"/>
  </r>
  <r>
    <n v="3504028"/>
    <n v="350402817"/>
    <n v="25526"/>
    <d v="2022-09-13T00:00:00"/>
    <n v="127"/>
    <x v="13"/>
    <x v="51"/>
    <s v="Markaz Al-Nassriya"/>
    <s v="Hay Al Ameer"/>
    <s v="حي الامير"/>
    <n v="31.036175809100001"/>
    <n v="46.220527480000001"/>
    <n v="13"/>
    <x v="495"/>
    <x v="36"/>
  </r>
  <r>
    <n v="3504028"/>
    <n v="350402817"/>
    <n v="25526"/>
    <d v="2022-09-13T00:00:00"/>
    <n v="127"/>
    <x v="13"/>
    <x v="51"/>
    <s v="Markaz Al-Nassriya"/>
    <s v="Hay Al Ameer"/>
    <s v="حي الامير"/>
    <n v="31.036175809100001"/>
    <n v="46.220527480000001"/>
    <n v="10"/>
    <x v="495"/>
    <x v="36"/>
  </r>
  <r>
    <n v="3504028"/>
    <n v="350402817"/>
    <n v="25526"/>
    <d v="2022-09-13T00:00:00"/>
    <n v="127"/>
    <x v="13"/>
    <x v="51"/>
    <s v="Markaz Al-Nassriya"/>
    <s v="Hay Al Ameer"/>
    <s v="حي الامير"/>
    <n v="31.036175809100001"/>
    <n v="46.220527480000001"/>
    <n v="10"/>
    <x v="495"/>
    <x v="36"/>
  </r>
  <r>
    <n v="3504028"/>
    <n v="350402817"/>
    <n v="25526"/>
    <d v="2022-09-13T00:00:00"/>
    <n v="127"/>
    <x v="13"/>
    <x v="51"/>
    <s v="Markaz Al-Nassriya"/>
    <s v="Hay Al Ameer"/>
    <s v="حي الامير"/>
    <n v="31.036175809100001"/>
    <n v="46.220527480000001"/>
    <n v="14"/>
    <x v="495"/>
    <x v="36"/>
  </r>
  <r>
    <n v="3504028"/>
    <n v="350402817"/>
    <n v="25526"/>
    <d v="2022-09-13T00:00:00"/>
    <n v="127"/>
    <x v="13"/>
    <x v="51"/>
    <s v="Markaz Al-Nassriya"/>
    <s v="Hay Al Ameer"/>
    <s v="حي الامير"/>
    <n v="31.036175809100001"/>
    <n v="46.220527480000001"/>
    <n v="8"/>
    <x v="495"/>
    <x v="36"/>
  </r>
  <r>
    <n v="3504029"/>
    <n v="350402917"/>
    <n v="10301"/>
    <d v="2022-09-21T00:00:00"/>
    <n v="127"/>
    <x v="13"/>
    <x v="51"/>
    <s v="Markaz Al-Nassriya"/>
    <s v="Hay Al Fidaa"/>
    <s v="حي الفداء"/>
    <n v="31.069166239000001"/>
    <n v="46.283791055999998"/>
    <n v="6"/>
    <x v="484"/>
    <x v="36"/>
  </r>
  <r>
    <n v="3504029"/>
    <n v="350402917"/>
    <n v="10301"/>
    <d v="2022-09-21T00:00:00"/>
    <n v="127"/>
    <x v="13"/>
    <x v="51"/>
    <s v="Markaz Al-Nassriya"/>
    <s v="Hay Al Fidaa"/>
    <s v="حي الفداء"/>
    <n v="31.069166239000001"/>
    <n v="46.283791055999998"/>
    <n v="9"/>
    <x v="484"/>
    <x v="36"/>
  </r>
  <r>
    <n v="3504029"/>
    <n v="350402917"/>
    <n v="10301"/>
    <d v="2022-09-21T00:00:00"/>
    <n v="127"/>
    <x v="13"/>
    <x v="51"/>
    <s v="Markaz Al-Nassriya"/>
    <s v="Hay Al Fidaa"/>
    <s v="حي الفداء"/>
    <n v="31.069166239000001"/>
    <n v="46.283791055999998"/>
    <n v="4"/>
    <x v="484"/>
    <x v="36"/>
  </r>
  <r>
    <n v="3504029"/>
    <n v="350402917"/>
    <n v="10301"/>
    <d v="2022-09-21T00:00:00"/>
    <n v="127"/>
    <x v="13"/>
    <x v="51"/>
    <s v="Markaz Al-Nassriya"/>
    <s v="Hay Al Fidaa"/>
    <s v="حي الفداء"/>
    <n v="31.069166239000001"/>
    <n v="46.283791055999998"/>
    <n v="11"/>
    <x v="484"/>
    <x v="36"/>
  </r>
  <r>
    <n v="3504030"/>
    <n v="350403017"/>
    <n v="24746"/>
    <d v="2022-09-10T00:00:00"/>
    <n v="127"/>
    <x v="13"/>
    <x v="51"/>
    <s v="Markaz Al-Nassriya"/>
    <s v="Hay Al Khadraa"/>
    <s v="حي الخضراء"/>
    <n v="31.042946248900002"/>
    <n v="46.274699394599999"/>
    <n v="1"/>
    <x v="486"/>
    <x v="36"/>
  </r>
  <r>
    <n v="3504031"/>
    <n v="350403117"/>
    <n v="21208"/>
    <d v="2022-09-11T00:00:00"/>
    <n v="127"/>
    <x v="13"/>
    <x v="51"/>
    <s v="Markaz Al-Nassriya"/>
    <s v="Hay Al Mualimeen"/>
    <s v="حي المعلمين"/>
    <n v="31.067779245299999"/>
    <n v="46.249674558199999"/>
    <n v="7"/>
    <x v="493"/>
    <x v="36"/>
  </r>
  <r>
    <n v="3504031"/>
    <n v="350403117"/>
    <n v="21208"/>
    <d v="2022-09-11T00:00:00"/>
    <n v="127"/>
    <x v="13"/>
    <x v="51"/>
    <s v="Markaz Al-Nassriya"/>
    <s v="Hay Al Mualimeen"/>
    <s v="حي المعلمين"/>
    <n v="31.067779245299999"/>
    <n v="46.249674558199999"/>
    <n v="5"/>
    <x v="493"/>
    <x v="36"/>
  </r>
  <r>
    <n v="3504031"/>
    <n v="350403117"/>
    <n v="21208"/>
    <d v="2022-09-11T00:00:00"/>
    <n v="127"/>
    <x v="13"/>
    <x v="51"/>
    <s v="Markaz Al-Nassriya"/>
    <s v="Hay Al Mualimeen"/>
    <s v="حي المعلمين"/>
    <n v="31.067779245299999"/>
    <n v="46.249674558199999"/>
    <n v="5"/>
    <x v="493"/>
    <x v="36"/>
  </r>
  <r>
    <n v="3504031"/>
    <n v="350403117"/>
    <n v="21208"/>
    <d v="2022-09-11T00:00:00"/>
    <n v="127"/>
    <x v="13"/>
    <x v="51"/>
    <s v="Markaz Al-Nassriya"/>
    <s v="Hay Al Mualimeen"/>
    <s v="حي المعلمين"/>
    <n v="31.067779245299999"/>
    <n v="46.249674558199999"/>
    <n v="5"/>
    <x v="493"/>
    <x v="36"/>
  </r>
  <r>
    <n v="3504031"/>
    <n v="350403117"/>
    <n v="21208"/>
    <d v="2022-09-11T00:00:00"/>
    <n v="127"/>
    <x v="13"/>
    <x v="51"/>
    <s v="Markaz Al-Nassriya"/>
    <s v="Hay Al Mualimeen"/>
    <s v="حي المعلمين"/>
    <n v="31.067779245299999"/>
    <n v="46.249674558199999"/>
    <n v="17"/>
    <x v="493"/>
    <x v="36"/>
  </r>
  <r>
    <n v="3504032"/>
    <n v="350403217"/>
    <n v="24750"/>
    <d v="2022-09-21T00:00:00"/>
    <n v="127"/>
    <x v="13"/>
    <x v="51"/>
    <s v="Markaz Al-Nassriya"/>
    <s v="Hay Al Shoula 1"/>
    <s v="حي الشعله 1"/>
    <n v="31.034273341199999"/>
    <n v="46.238222611899999"/>
    <n v="5"/>
    <x v="484"/>
    <x v="36"/>
  </r>
  <r>
    <n v="3504032"/>
    <n v="350403217"/>
    <n v="24750"/>
    <d v="2022-09-21T00:00:00"/>
    <n v="127"/>
    <x v="13"/>
    <x v="51"/>
    <s v="Markaz Al-Nassriya"/>
    <s v="Hay Al Shoula 1"/>
    <s v="حي الشعله 1"/>
    <n v="31.034273341199999"/>
    <n v="46.238222611899999"/>
    <n v="4"/>
    <x v="484"/>
    <x v="36"/>
  </r>
  <r>
    <n v="3504033"/>
    <n v="350403317"/>
    <n v="10259"/>
    <d v="2022-09-21T00:00:00"/>
    <n v="127"/>
    <x v="13"/>
    <x v="51"/>
    <s v="Markaz Al-Nassriya"/>
    <s v="Hay Al Tadhihiya"/>
    <s v="حي التضحية"/>
    <n v="31.045411312199999"/>
    <n v="46.277832423"/>
    <n v="20"/>
    <x v="484"/>
    <x v="36"/>
  </r>
  <r>
    <n v="3504033"/>
    <n v="350403317"/>
    <n v="10259"/>
    <d v="2022-09-21T00:00:00"/>
    <n v="127"/>
    <x v="13"/>
    <x v="51"/>
    <s v="Markaz Al-Nassriya"/>
    <s v="Hay Al Tadhihiya"/>
    <s v="حي التضحية"/>
    <n v="31.045411312199999"/>
    <n v="46.277832423"/>
    <n v="15"/>
    <x v="484"/>
    <x v="36"/>
  </r>
  <r>
    <n v="3504033"/>
    <n v="350403317"/>
    <n v="10259"/>
    <d v="2022-09-21T00:00:00"/>
    <n v="127"/>
    <x v="13"/>
    <x v="51"/>
    <s v="Markaz Al-Nassriya"/>
    <s v="Hay Al Tadhihiya"/>
    <s v="حي التضحية"/>
    <n v="31.045411312199999"/>
    <n v="46.277832423"/>
    <n v="7"/>
    <x v="484"/>
    <x v="36"/>
  </r>
  <r>
    <n v="3504033"/>
    <n v="350403317"/>
    <n v="10259"/>
    <d v="2022-09-21T00:00:00"/>
    <n v="127"/>
    <x v="13"/>
    <x v="51"/>
    <s v="Markaz Al-Nassriya"/>
    <s v="Hay Al Tadhihiya"/>
    <s v="حي التضحية"/>
    <n v="31.045411312199999"/>
    <n v="46.277832423"/>
    <n v="15"/>
    <x v="484"/>
    <x v="36"/>
  </r>
  <r>
    <n v="3504033"/>
    <n v="350403317"/>
    <n v="10259"/>
    <d v="2022-09-21T00:00:00"/>
    <n v="127"/>
    <x v="13"/>
    <x v="51"/>
    <s v="Markaz Al-Nassriya"/>
    <s v="Hay Al Tadhihiya"/>
    <s v="حي التضحية"/>
    <n v="31.045411312199999"/>
    <n v="46.277832423"/>
    <n v="15"/>
    <x v="484"/>
    <x v="36"/>
  </r>
  <r>
    <n v="3504034"/>
    <n v="350403417"/>
    <n v="24742"/>
    <d v="2022-09-10T00:00:00"/>
    <n v="127"/>
    <x v="13"/>
    <x v="51"/>
    <s v="Markaz Al-Nassriya"/>
    <s v="Hay Al-Hakim"/>
    <s v="حي الحكيم"/>
    <n v="31.060090237699999"/>
    <n v="46.277220867600001"/>
    <n v="1"/>
    <x v="486"/>
    <x v="36"/>
  </r>
  <r>
    <n v="3504035"/>
    <n v="350403517"/>
    <n v="9398"/>
    <d v="2022-09-11T00:00:00"/>
    <n v="127"/>
    <x v="13"/>
    <x v="51"/>
    <s v="Markaz Al-Nassriya"/>
    <s v="Hay al-shohadaa"/>
    <s v="حي الشهداء"/>
    <n v="31.069961183"/>
    <n v="46.270024445899999"/>
    <n v="3"/>
    <x v="493"/>
    <x v="36"/>
  </r>
  <r>
    <n v="3504036"/>
    <n v="350403617"/>
    <n v="23683"/>
    <d v="2022-09-22T00:00:00"/>
    <n v="127"/>
    <x v="13"/>
    <x v="51"/>
    <s v="Markaz Al-Nassriya"/>
    <s v="Hay Mehidiya"/>
    <s v="حي المهيديه"/>
    <n v="31.03290329"/>
    <n v="46.251552429999997"/>
    <n v="2"/>
    <x v="487"/>
    <x v="36"/>
  </r>
  <r>
    <n v="3504036"/>
    <n v="350403617"/>
    <n v="23683"/>
    <d v="2022-09-22T00:00:00"/>
    <n v="127"/>
    <x v="13"/>
    <x v="51"/>
    <s v="Markaz Al-Nassriya"/>
    <s v="Hay Mehidiya"/>
    <s v="حي المهيديه"/>
    <n v="31.03290329"/>
    <n v="46.251552429999997"/>
    <n v="2"/>
    <x v="487"/>
    <x v="36"/>
  </r>
  <r>
    <n v="3504036"/>
    <n v="350403617"/>
    <n v="23683"/>
    <d v="2022-09-22T00:00:00"/>
    <n v="127"/>
    <x v="13"/>
    <x v="51"/>
    <s v="Markaz Al-Nassriya"/>
    <s v="Hay Mehidiya"/>
    <s v="حي المهيديه"/>
    <n v="31.03290329"/>
    <n v="46.251552429999997"/>
    <n v="4"/>
    <x v="487"/>
    <x v="36"/>
  </r>
  <r>
    <n v="3504038"/>
    <n v="350403817"/>
    <n v="25528"/>
    <d v="2022-08-16T00:00:00"/>
    <n v="127"/>
    <x v="13"/>
    <x v="51"/>
    <s v="Markaz Al-Nassriya"/>
    <s v="Hey Al-Ariml"/>
    <s v="حي الارامل"/>
    <n v="31.053281055100001"/>
    <n v="46.253512804000003"/>
    <n v="1"/>
    <x v="490"/>
    <x v="37"/>
  </r>
  <r>
    <n v="3504038"/>
    <n v="350403817"/>
    <n v="25528"/>
    <d v="2022-08-16T00:00:00"/>
    <n v="127"/>
    <x v="13"/>
    <x v="51"/>
    <s v="Markaz Al-Nassriya"/>
    <s v="Hey Al-Ariml"/>
    <s v="حي الارامل"/>
    <n v="31.053281055100001"/>
    <n v="46.253512804000003"/>
    <n v="1"/>
    <x v="490"/>
    <x v="37"/>
  </r>
  <r>
    <n v="3504039"/>
    <n v="350403917"/>
    <n v="25531"/>
    <d v="2022-09-11T00:00:00"/>
    <n v="127"/>
    <x v="13"/>
    <x v="51"/>
    <s v="Markaz Al-Nassriya"/>
    <s v="Hey Al-Mtanzh"/>
    <s v="حي المتنزة"/>
    <n v="31.046486166099999"/>
    <n v="46.2332439666"/>
    <n v="7"/>
    <x v="493"/>
    <x v="36"/>
  </r>
  <r>
    <n v="3504040"/>
    <n v="350404017"/>
    <n v="25530"/>
    <d v="2022-09-11T00:00:00"/>
    <n v="127"/>
    <x v="13"/>
    <x v="51"/>
    <s v="Markaz Al-Nassriya"/>
    <s v="Hey Al-Rafdeen"/>
    <s v="حي الرافدين"/>
    <n v="31.076769222599999"/>
    <n v="46.264030067599997"/>
    <n v="2"/>
    <x v="493"/>
    <x v="36"/>
  </r>
  <r>
    <n v="3504040"/>
    <n v="350404017"/>
    <n v="25530"/>
    <d v="2022-09-11T00:00:00"/>
    <n v="127"/>
    <x v="13"/>
    <x v="51"/>
    <s v="Markaz Al-Nassriya"/>
    <s v="Hey Al-Rafdeen"/>
    <s v="حي الرافدين"/>
    <n v="31.076769222599999"/>
    <n v="46.264030067599997"/>
    <n v="2"/>
    <x v="493"/>
    <x v="36"/>
  </r>
  <r>
    <n v="3504040"/>
    <n v="350404017"/>
    <n v="25530"/>
    <d v="2022-09-11T00:00:00"/>
    <n v="127"/>
    <x v="13"/>
    <x v="51"/>
    <s v="Markaz Al-Nassriya"/>
    <s v="Hey Al-Rafdeen"/>
    <s v="حي الرافدين"/>
    <n v="31.076769222599999"/>
    <n v="46.264030067599997"/>
    <n v="1"/>
    <x v="493"/>
    <x v="36"/>
  </r>
  <r>
    <n v="3504041"/>
    <n v="350404117"/>
    <n v="25533"/>
    <d v="2022-09-21T00:00:00"/>
    <n v="127"/>
    <x v="13"/>
    <x v="51"/>
    <s v="Markaz Al-Nassriya"/>
    <s v="Nassriya-Hey 400"/>
    <s v="حي 400"/>
    <n v="31.080862144499999"/>
    <n v="46.240087203599998"/>
    <n v="11"/>
    <x v="484"/>
    <x v="36"/>
  </r>
  <r>
    <n v="3504041"/>
    <n v="350404117"/>
    <n v="25533"/>
    <d v="2022-09-21T00:00:00"/>
    <n v="127"/>
    <x v="13"/>
    <x v="51"/>
    <s v="Markaz Al-Nassriya"/>
    <s v="Nassriya-Hey 400"/>
    <s v="حي 400"/>
    <n v="31.080862144499999"/>
    <n v="46.240087203599998"/>
    <n v="33"/>
    <x v="484"/>
    <x v="36"/>
  </r>
  <r>
    <n v="3504041"/>
    <n v="350404117"/>
    <n v="25533"/>
    <d v="2022-09-21T00:00:00"/>
    <n v="127"/>
    <x v="13"/>
    <x v="51"/>
    <s v="Markaz Al-Nassriya"/>
    <s v="Nassriya-Hey 400"/>
    <s v="حي 400"/>
    <n v="31.080862144499999"/>
    <n v="46.240087203599998"/>
    <n v="27"/>
    <x v="484"/>
    <x v="36"/>
  </r>
  <r>
    <n v="3504041"/>
    <n v="350404117"/>
    <n v="25533"/>
    <d v="2022-09-21T00:00:00"/>
    <n v="127"/>
    <x v="13"/>
    <x v="51"/>
    <s v="Markaz Al-Nassriya"/>
    <s v="Nassriya-Hey 400"/>
    <s v="حي 400"/>
    <n v="31.080862144499999"/>
    <n v="46.240087203599998"/>
    <n v="15"/>
    <x v="484"/>
    <x v="36"/>
  </r>
  <r>
    <n v="3504041"/>
    <n v="350404117"/>
    <n v="25533"/>
    <d v="2022-09-21T00:00:00"/>
    <n v="127"/>
    <x v="13"/>
    <x v="51"/>
    <s v="Markaz Al-Nassriya"/>
    <s v="Nassriya-Hey 400"/>
    <s v="حي 400"/>
    <n v="31.080862144499999"/>
    <n v="46.240087203599998"/>
    <n v="31"/>
    <x v="484"/>
    <x v="36"/>
  </r>
  <r>
    <n v="3504041"/>
    <n v="350404117"/>
    <n v="25533"/>
    <d v="2022-09-21T00:00:00"/>
    <n v="127"/>
    <x v="13"/>
    <x v="51"/>
    <s v="Markaz Al-Nassriya"/>
    <s v="Nassriya-Hey 400"/>
    <s v="حي 400"/>
    <n v="31.080862144499999"/>
    <n v="46.240087203599998"/>
    <n v="7"/>
    <x v="484"/>
    <x v="36"/>
  </r>
  <r>
    <n v="3504042"/>
    <n v="350404217"/>
    <n v="10263"/>
    <d v="2022-09-10T00:00:00"/>
    <n v="127"/>
    <x v="13"/>
    <x v="51"/>
    <s v="Markaz Al-Nassriya"/>
    <s v="Sadir City"/>
    <s v="حي مدينة الصدر"/>
    <n v="31.0802066016"/>
    <n v="46.235693895300003"/>
    <n v="10"/>
    <x v="486"/>
    <x v="36"/>
  </r>
  <r>
    <n v="3504042"/>
    <n v="350404217"/>
    <n v="10263"/>
    <d v="2022-09-10T00:00:00"/>
    <n v="127"/>
    <x v="13"/>
    <x v="51"/>
    <s v="Markaz Al-Nassriya"/>
    <s v="Sadir City"/>
    <s v="حي مدينة الصدر"/>
    <n v="31.0802066016"/>
    <n v="46.235693895300003"/>
    <n v="15"/>
    <x v="486"/>
    <x v="36"/>
  </r>
  <r>
    <n v="3504042"/>
    <n v="350404217"/>
    <n v="10263"/>
    <d v="2022-09-10T00:00:00"/>
    <n v="127"/>
    <x v="13"/>
    <x v="51"/>
    <s v="Markaz Al-Nassriya"/>
    <s v="Sadir City"/>
    <s v="حي مدينة الصدر"/>
    <n v="31.0802066016"/>
    <n v="46.235693895300003"/>
    <n v="5"/>
    <x v="486"/>
    <x v="36"/>
  </r>
  <r>
    <n v="3504044"/>
    <n v="350404417"/>
    <n v="25527"/>
    <d v="2022-09-10T00:00:00"/>
    <n v="127"/>
    <x v="13"/>
    <x v="51"/>
    <s v="Markaz Al-Nassriya"/>
    <s v="Sharaa Al-hklas"/>
    <s v="شارع الاخلاص"/>
    <n v="31.058777803800002"/>
    <n v="46.257208607000003"/>
    <n v="1"/>
    <x v="486"/>
    <x v="36"/>
  </r>
  <r>
    <n v="3504044"/>
    <n v="350404417"/>
    <n v="25527"/>
    <d v="2022-09-10T00:00:00"/>
    <n v="127"/>
    <x v="13"/>
    <x v="51"/>
    <s v="Markaz Al-Nassriya"/>
    <s v="Sharaa Al-hklas"/>
    <s v="شارع الاخلاص"/>
    <n v="31.058777803800002"/>
    <n v="46.257208607000003"/>
    <n v="1"/>
    <x v="486"/>
    <x v="36"/>
  </r>
  <r>
    <n v="3504044"/>
    <n v="350404417"/>
    <n v="25527"/>
    <d v="2022-09-10T00:00:00"/>
    <n v="127"/>
    <x v="13"/>
    <x v="51"/>
    <s v="Markaz Al-Nassriya"/>
    <s v="Sharaa Al-hklas"/>
    <s v="شارع الاخلاص"/>
    <n v="31.058777803800002"/>
    <n v="46.257208607000003"/>
    <n v="2"/>
    <x v="486"/>
    <x v="36"/>
  </r>
  <r>
    <n v="3504045"/>
    <n v="350404517"/>
    <n v="22344"/>
    <d v="2022-09-21T00:00:00"/>
    <n v="127"/>
    <x v="13"/>
    <x v="51"/>
    <s v="Markaz Al-Nassriya"/>
    <s v="Share Eshreen"/>
    <s v="شارع عشرين"/>
    <n v="31.048519000500001"/>
    <n v="46.257282930099997"/>
    <n v="2"/>
    <x v="484"/>
    <x v="36"/>
  </r>
  <r>
    <n v="3504045"/>
    <n v="350404517"/>
    <n v="22344"/>
    <d v="2022-09-21T00:00:00"/>
    <n v="127"/>
    <x v="13"/>
    <x v="51"/>
    <s v="Markaz Al-Nassriya"/>
    <s v="Share Eshreen"/>
    <s v="شارع عشرين"/>
    <n v="31.048519000500001"/>
    <n v="46.257282930099997"/>
    <n v="3"/>
    <x v="484"/>
    <x v="36"/>
  </r>
  <r>
    <n v="3504045"/>
    <n v="350404517"/>
    <n v="22344"/>
    <d v="2022-09-21T00:00:00"/>
    <n v="127"/>
    <x v="13"/>
    <x v="51"/>
    <s v="Markaz Al-Nassriya"/>
    <s v="Share Eshreen"/>
    <s v="شارع عشرين"/>
    <n v="31.048519000500001"/>
    <n v="46.257282930099997"/>
    <n v="2"/>
    <x v="484"/>
    <x v="36"/>
  </r>
  <r>
    <n v="3504057"/>
    <n v="350405717"/>
    <n v="33806"/>
    <d v="2022-09-17T00:00:00"/>
    <n v="127"/>
    <x v="13"/>
    <x v="51"/>
    <s v="Markaz Said Dekhil"/>
    <s v="Hay Al-Zahraa"/>
    <s v="حي الزهراء"/>
    <n v="31.134141"/>
    <n v="46.437801999999998"/>
    <n v="2"/>
    <x v="485"/>
    <x v="36"/>
  </r>
  <r>
    <n v="3504057"/>
    <n v="350405717"/>
    <n v="33806"/>
    <d v="2022-09-17T00:00:00"/>
    <n v="127"/>
    <x v="13"/>
    <x v="51"/>
    <s v="Markaz Said Dekhil"/>
    <s v="Hay Al-Zahraa"/>
    <s v="حي الزهراء"/>
    <n v="31.134141"/>
    <n v="46.437801999999998"/>
    <n v="2"/>
    <x v="485"/>
    <x v="36"/>
  </r>
  <r>
    <n v="3504046"/>
    <n v="350404617"/>
    <n v="10269"/>
    <d v="2022-09-22T00:00:00"/>
    <n v="127"/>
    <x v="13"/>
    <x v="51"/>
    <s v="Ur"/>
    <s v="Sindaliyah-Sidenaweyah"/>
    <s v="حي السديناويه"/>
    <n v="31.041901284200001"/>
    <n v="46.3069539022"/>
    <n v="15"/>
    <x v="487"/>
    <x v="36"/>
  </r>
  <r>
    <n v="3504046"/>
    <n v="350404617"/>
    <n v="10269"/>
    <d v="2022-09-22T00:00:00"/>
    <n v="127"/>
    <x v="13"/>
    <x v="51"/>
    <s v="Ur"/>
    <s v="Sindaliyah-Sidenaweyah"/>
    <s v="حي السديناويه"/>
    <n v="31.041901284200001"/>
    <n v="46.3069539022"/>
    <n v="15"/>
    <x v="487"/>
    <x v="36"/>
  </r>
  <r>
    <n v="3504046"/>
    <n v="350404617"/>
    <n v="10269"/>
    <d v="2022-09-22T00:00:00"/>
    <n v="127"/>
    <x v="13"/>
    <x v="51"/>
    <s v="Ur"/>
    <s v="Sindaliyah-Sidenaweyah"/>
    <s v="حي السديناويه"/>
    <n v="31.041901284200001"/>
    <n v="46.3069539022"/>
    <n v="2"/>
    <x v="487"/>
    <x v="36"/>
  </r>
  <r>
    <n v="3504046"/>
    <n v="350404617"/>
    <n v="10269"/>
    <d v="2022-09-22T00:00:00"/>
    <n v="127"/>
    <x v="13"/>
    <x v="51"/>
    <s v="Ur"/>
    <s v="Sindaliyah-Sidenaweyah"/>
    <s v="حي السديناويه"/>
    <n v="31.041901284200001"/>
    <n v="46.3069539022"/>
    <n v="5"/>
    <x v="487"/>
    <x v="36"/>
  </r>
  <r>
    <n v="3504046"/>
    <n v="350404617"/>
    <n v="10269"/>
    <d v="2022-09-22T00:00:00"/>
    <n v="127"/>
    <x v="13"/>
    <x v="51"/>
    <s v="Ur"/>
    <s v="Sindaliyah-Sidenaweyah"/>
    <s v="حي السديناويه"/>
    <n v="31.041901284200001"/>
    <n v="46.3069539022"/>
    <n v="4"/>
    <x v="487"/>
    <x v="36"/>
  </r>
  <r>
    <n v="3505013"/>
    <n v="350501317"/>
    <n v="33809"/>
    <d v="2022-09-13T00:00:00"/>
    <n v="127"/>
    <x v="13"/>
    <x v="52"/>
    <s v="Akaika"/>
    <s v="Hay Al-Askery"/>
    <s v="حي العسكري"/>
    <n v="30.914428999999998"/>
    <n v="46.47878"/>
    <n v="5"/>
    <x v="495"/>
    <x v="36"/>
  </r>
  <r>
    <n v="3505013"/>
    <n v="350501317"/>
    <n v="33809"/>
    <d v="2022-09-13T00:00:00"/>
    <n v="127"/>
    <x v="13"/>
    <x v="52"/>
    <s v="Akaika"/>
    <s v="Hay Al-Askery"/>
    <s v="حي العسكري"/>
    <n v="30.914428999999998"/>
    <n v="46.47878"/>
    <n v="5"/>
    <x v="495"/>
    <x v="36"/>
  </r>
  <r>
    <n v="3505013"/>
    <n v="350501317"/>
    <n v="33809"/>
    <d v="2022-09-13T00:00:00"/>
    <n v="127"/>
    <x v="13"/>
    <x v="52"/>
    <s v="Akaika"/>
    <s v="Hay Al-Askery"/>
    <s v="حي العسكري"/>
    <n v="30.914428999999998"/>
    <n v="46.47878"/>
    <n v="7"/>
    <x v="495"/>
    <x v="36"/>
  </r>
  <r>
    <n v="3505013"/>
    <n v="350501317"/>
    <n v="33809"/>
    <d v="2022-09-13T00:00:00"/>
    <n v="127"/>
    <x v="13"/>
    <x v="52"/>
    <s v="Akaika"/>
    <s v="Hay Al-Askery"/>
    <s v="حي العسكري"/>
    <n v="30.914428999999998"/>
    <n v="46.47878"/>
    <n v="4"/>
    <x v="495"/>
    <x v="36"/>
  </r>
  <r>
    <n v="3505002"/>
    <n v="350500217"/>
    <n v="24721"/>
    <d v="2022-09-21T00:00:00"/>
    <n v="127"/>
    <x v="13"/>
    <x v="52"/>
    <s v="Al-Fadhliya"/>
    <s v="Al Barid Street"/>
    <s v="شارع البريد"/>
    <n v="30.956201633799999"/>
    <n v="46.359501579899998"/>
    <n v="8"/>
    <x v="484"/>
    <x v="36"/>
  </r>
  <r>
    <n v="3505002"/>
    <n v="350500217"/>
    <n v="24721"/>
    <d v="2022-09-21T00:00:00"/>
    <n v="127"/>
    <x v="13"/>
    <x v="52"/>
    <s v="Al-Fadhliya"/>
    <s v="Al Barid Street"/>
    <s v="شارع البريد"/>
    <n v="30.956201633799999"/>
    <n v="46.359501579899998"/>
    <n v="5"/>
    <x v="484"/>
    <x v="36"/>
  </r>
  <r>
    <n v="3505015"/>
    <n v="350501517"/>
    <n v="33811"/>
    <d v="2022-08-20T00:00:00"/>
    <n v="127"/>
    <x v="13"/>
    <x v="52"/>
    <s v="Garmat Beni Said"/>
    <s v="Hay Al-Askery"/>
    <s v="حي العسكري"/>
    <n v="30.882387999999999"/>
    <n v="46.568722000000001"/>
    <n v="10"/>
    <x v="491"/>
    <x v="37"/>
  </r>
  <r>
    <n v="3505015"/>
    <n v="350501517"/>
    <n v="33811"/>
    <d v="2022-08-20T00:00:00"/>
    <n v="127"/>
    <x v="13"/>
    <x v="52"/>
    <s v="Garmat Beni Said"/>
    <s v="Hay Al-Askery"/>
    <s v="حي العسكري"/>
    <n v="30.882387999999999"/>
    <n v="46.568722000000001"/>
    <n v="10"/>
    <x v="491"/>
    <x v="37"/>
  </r>
  <r>
    <n v="3505015"/>
    <n v="350501517"/>
    <n v="33811"/>
    <d v="2022-08-20T00:00:00"/>
    <n v="127"/>
    <x v="13"/>
    <x v="52"/>
    <s v="Garmat Beni Said"/>
    <s v="Hay Al-Askery"/>
    <s v="حي العسكري"/>
    <n v="30.882387999999999"/>
    <n v="46.568722000000001"/>
    <n v="5"/>
    <x v="491"/>
    <x v="37"/>
  </r>
  <r>
    <n v="3505016"/>
    <n v="350501617"/>
    <n v="34161"/>
    <d v="2022-09-22T00:00:00"/>
    <n v="127"/>
    <x v="13"/>
    <x v="52"/>
    <s v="Markaz Suq Al-Shoyokh"/>
    <s v="Um Al-Banin"/>
    <s v="ام البنين"/>
    <n v="30.880265143100001"/>
    <n v="46.454987385000003"/>
    <n v="4"/>
    <x v="487"/>
    <x v="36"/>
  </r>
  <r>
    <n v="3505016"/>
    <n v="350501617"/>
    <n v="34161"/>
    <d v="2022-09-22T00:00:00"/>
    <n v="127"/>
    <x v="13"/>
    <x v="52"/>
    <s v="Markaz Suq Al-Shoyokh"/>
    <s v="Um Al-Banin"/>
    <s v="ام البنين"/>
    <n v="30.880265143100001"/>
    <n v="46.454987385000003"/>
    <n v="5"/>
    <x v="487"/>
    <x v="36"/>
  </r>
  <r>
    <n v="3505016"/>
    <n v="350501617"/>
    <n v="34161"/>
    <d v="2022-09-22T00:00:00"/>
    <n v="127"/>
    <x v="13"/>
    <x v="52"/>
    <s v="Markaz Suq Al-Shoyokh"/>
    <s v="Um Al-Banin"/>
    <s v="ام البنين"/>
    <n v="30.880265143100001"/>
    <n v="46.454987385000003"/>
    <n v="1"/>
    <x v="487"/>
    <x v="36"/>
  </r>
  <r>
    <n v="3505003"/>
    <n v="350500317"/>
    <n v="25436"/>
    <d v="2022-09-22T00:00:00"/>
    <n v="127"/>
    <x v="13"/>
    <x v="52"/>
    <s v="Markaz Suq Al-Shoyokh"/>
    <s v="Al Kibla"/>
    <s v="القبله"/>
    <n v="30.906636502200001"/>
    <n v="46.445979934699999"/>
    <n v="5"/>
    <x v="487"/>
    <x v="36"/>
  </r>
  <r>
    <n v="3505003"/>
    <n v="350500317"/>
    <n v="25436"/>
    <d v="2022-09-22T00:00:00"/>
    <n v="127"/>
    <x v="13"/>
    <x v="52"/>
    <s v="Markaz Suq Al-Shoyokh"/>
    <s v="Al Kibla"/>
    <s v="القبله"/>
    <n v="30.906636502200001"/>
    <n v="46.445979934699999"/>
    <n v="10"/>
    <x v="487"/>
    <x v="36"/>
  </r>
  <r>
    <n v="3505003"/>
    <n v="350500317"/>
    <n v="25436"/>
    <d v="2022-09-22T00:00:00"/>
    <n v="127"/>
    <x v="13"/>
    <x v="52"/>
    <s v="Markaz Suq Al-Shoyokh"/>
    <s v="Al Kibla"/>
    <s v="القبله"/>
    <n v="30.906636502200001"/>
    <n v="46.445979934699999"/>
    <n v="1"/>
    <x v="487"/>
    <x v="36"/>
  </r>
  <r>
    <n v="3505003"/>
    <n v="350500317"/>
    <n v="25436"/>
    <d v="2022-09-22T00:00:00"/>
    <n v="127"/>
    <x v="13"/>
    <x v="52"/>
    <s v="Markaz Suq Al-Shoyokh"/>
    <s v="Al Kibla"/>
    <s v="القبله"/>
    <n v="30.906636502200001"/>
    <n v="46.445979934699999"/>
    <n v="3"/>
    <x v="487"/>
    <x v="36"/>
  </r>
  <r>
    <n v="3505004"/>
    <n v="350500417"/>
    <n v="25437"/>
    <d v="2022-09-16T00:00:00"/>
    <n v="127"/>
    <x v="13"/>
    <x v="52"/>
    <s v="Markaz Suq Al-Shoyokh"/>
    <s v="Al Shumokh"/>
    <s v="الشموخ"/>
    <n v="30.9061211"/>
    <n v="46.449381199999998"/>
    <n v="4"/>
    <x v="489"/>
    <x v="36"/>
  </r>
  <r>
    <n v="3505004"/>
    <n v="350500417"/>
    <n v="25437"/>
    <d v="2022-09-16T00:00:00"/>
    <n v="127"/>
    <x v="13"/>
    <x v="52"/>
    <s v="Markaz Suq Al-Shoyokh"/>
    <s v="Al Shumokh"/>
    <s v="الشموخ"/>
    <n v="30.9061211"/>
    <n v="46.449381199999998"/>
    <n v="5"/>
    <x v="489"/>
    <x v="36"/>
  </r>
  <r>
    <n v="3505004"/>
    <n v="350500417"/>
    <n v="25437"/>
    <d v="2022-09-16T00:00:00"/>
    <n v="127"/>
    <x v="13"/>
    <x v="52"/>
    <s v="Markaz Suq Al-Shoyokh"/>
    <s v="Al Shumokh"/>
    <s v="الشموخ"/>
    <n v="30.9061211"/>
    <n v="46.449381199999998"/>
    <n v="3"/>
    <x v="489"/>
    <x v="36"/>
  </r>
  <r>
    <n v="3505007"/>
    <n v="350500717"/>
    <n v="9332"/>
    <d v="2022-09-22T00:00:00"/>
    <n v="127"/>
    <x v="13"/>
    <x v="52"/>
    <s v="Markaz Suq Al-Shoyokh"/>
    <s v="Al-Shuhadaa"/>
    <s v="حي الشهداء"/>
    <n v="30.879031632699999"/>
    <n v="46.464224314600003"/>
    <n v="4"/>
    <x v="487"/>
    <x v="36"/>
  </r>
  <r>
    <n v="3505007"/>
    <n v="350500717"/>
    <n v="9332"/>
    <d v="2022-09-22T00:00:00"/>
    <n v="127"/>
    <x v="13"/>
    <x v="52"/>
    <s v="Markaz Suq Al-Shoyokh"/>
    <s v="Al-Shuhadaa"/>
    <s v="حي الشهداء"/>
    <n v="30.879031632699999"/>
    <n v="46.464224314600003"/>
    <n v="5"/>
    <x v="487"/>
    <x v="36"/>
  </r>
  <r>
    <n v="3505010"/>
    <n v="350501017"/>
    <n v="9261"/>
    <d v="2022-09-22T00:00:00"/>
    <n v="127"/>
    <x v="13"/>
    <x v="52"/>
    <s v="Markaz Suq Al-Shoyokh"/>
    <s v="Hey al-ghadeir"/>
    <s v="حي الغدير"/>
    <n v="30.885581129199998"/>
    <n v="46.460596602099997"/>
    <n v="5"/>
    <x v="487"/>
    <x v="36"/>
  </r>
  <r>
    <n v="3505011"/>
    <n v="350501117"/>
    <n v="9258"/>
    <d v="2022-09-13T00:00:00"/>
    <n v="127"/>
    <x v="13"/>
    <x v="52"/>
    <s v="Markaz Suq Al-Shoyokh"/>
    <s v="Hey al-zahraa"/>
    <s v="حي الزهراء"/>
    <n v="30.901869618300001"/>
    <n v="46.458244977299998"/>
    <n v="4"/>
    <x v="495"/>
    <x v="36"/>
  </r>
  <r>
    <n v="3505011"/>
    <n v="350501117"/>
    <n v="9258"/>
    <d v="2022-09-13T00:00:00"/>
    <n v="127"/>
    <x v="13"/>
    <x v="52"/>
    <s v="Markaz Suq Al-Shoyokh"/>
    <s v="Hey al-zahraa"/>
    <s v="حي الزهراء"/>
    <n v="30.901869618300001"/>
    <n v="46.458244977299998"/>
    <n v="4"/>
    <x v="495"/>
    <x v="36"/>
  </r>
  <r>
    <n v="3505011"/>
    <n v="350501117"/>
    <n v="9258"/>
    <d v="2022-09-13T00:00:00"/>
    <n v="127"/>
    <x v="13"/>
    <x v="52"/>
    <s v="Markaz Suq Al-Shoyokh"/>
    <s v="Hey al-zahraa"/>
    <s v="حي الزهراء"/>
    <n v="30.901869618300001"/>
    <n v="46.458244977299998"/>
    <n v="2"/>
    <x v="495"/>
    <x v="36"/>
  </r>
  <r>
    <n v="3505001"/>
    <n v="350500117"/>
    <n v="9206"/>
    <d v="2022-09-16T00:00:00"/>
    <n v="127"/>
    <x v="13"/>
    <x v="52"/>
    <s v="Markaz Suq Al-Shoyokh"/>
    <s v="Al Esmaelya 2"/>
    <s v="الاسماعيليه 2"/>
    <n v="30.883621789100001"/>
    <n v="46.468149586599999"/>
    <n v="3"/>
    <x v="489"/>
    <x v="36"/>
  </r>
  <r>
    <n v="3601006"/>
    <n v="360100617"/>
    <n v="25369"/>
    <d v="2022-08-24T00:00:00"/>
    <n v="127"/>
    <x v="14"/>
    <x v="67"/>
    <s v="Al-Bdair"/>
    <s v="Hay Al-Salam"/>
    <s v="حي السلام"/>
    <n v="31.980262985500001"/>
    <n v="45.408130402899999"/>
    <n v="2"/>
    <x v="497"/>
    <x v="37"/>
  </r>
  <r>
    <n v="3603049"/>
    <n v="360304917"/>
    <n v="24966"/>
    <d v="2022-08-31T00:00:00"/>
    <n v="127"/>
    <x v="14"/>
    <x v="54"/>
    <s v="Al-Daghara"/>
    <s v="Hay Al Hurriya"/>
    <s v="حي الحرية"/>
    <n v="32.146584716900001"/>
    <n v="44.931777739300003"/>
    <n v="1"/>
    <x v="498"/>
    <x v="37"/>
  </r>
  <r>
    <n v="3603050"/>
    <n v="360305017"/>
    <n v="23551"/>
    <d v="2022-09-08T00:00:00"/>
    <n v="127"/>
    <x v="14"/>
    <x v="54"/>
    <s v="Markaz Al-Diwaniya"/>
    <s v="Hay Al Jamiaa-Al-Hawli"/>
    <s v="حي الجامعة-الحولي"/>
    <n v="32.007400569600001"/>
    <n v="44.870785841199996"/>
    <n v="1"/>
    <x v="499"/>
    <x v="36"/>
  </r>
  <r>
    <n v="3603073"/>
    <n v="360307317"/>
    <n v="23715"/>
    <d v="2022-09-03T00:00:00"/>
    <n v="127"/>
    <x v="14"/>
    <x v="54"/>
    <s v="Markaz Al-Diwaniya"/>
    <s v="Hay Al-Hadarah"/>
    <s v="حي الحضارة"/>
    <n v="32.015676934699997"/>
    <n v="44.9173569003"/>
    <n v="1"/>
    <x v="500"/>
    <x v="36"/>
  </r>
  <r>
    <n v="3603003"/>
    <n v="360300317"/>
    <n v="22326"/>
    <d v="2022-09-02T00:00:00"/>
    <n v="127"/>
    <x v="14"/>
    <x v="54"/>
    <s v="Markaz Al-Diwaniya"/>
    <s v="Al Mojamaa Al Sakani"/>
    <s v="المجمع السكني"/>
    <n v="31.981883123500001"/>
    <n v="44.972986456299999"/>
    <n v="2"/>
    <x v="501"/>
    <x v="36"/>
  </r>
  <r>
    <n v="3603037"/>
    <n v="360303717"/>
    <n v="24381"/>
    <d v="2022-09-24T00:00:00"/>
    <n v="127"/>
    <x v="14"/>
    <x v="54"/>
    <s v="Markaz Al-Diwaniya"/>
    <s v="Al-Taqiya 2"/>
    <s v="التقية الثانية"/>
    <n v="31.970362453100002"/>
    <n v="44.8911874701"/>
    <n v="1"/>
    <x v="494"/>
    <x v="36"/>
  </r>
  <r>
    <n v="2101005"/>
    <n v="2101005112"/>
    <n v="23796"/>
    <d v="2022-12-11T22:10:41"/>
    <n v="128"/>
    <x v="0"/>
    <x v="0"/>
    <s v="Al-Rummaneh"/>
    <s v="Al Rumanah Al Sharqiyah"/>
    <s v="حي الرمانة الشرقية"/>
    <n v="34.394881995600002"/>
    <n v="41.076651039600002"/>
    <n v="4"/>
    <x v="502"/>
    <x v="39"/>
  </r>
  <r>
    <n v="2101012"/>
    <n v="2101012112"/>
    <n v="273"/>
    <d v="2022-12-11T22:10:41"/>
    <n v="128"/>
    <x v="0"/>
    <x v="0"/>
    <s v="Al-Rummaneh"/>
    <s v="Albu Hardan"/>
    <s v="قرية البوحردان"/>
    <n v="34.407981887600002"/>
    <n v="41.093272599300001"/>
    <n v="2"/>
    <x v="502"/>
    <x v="39"/>
  </r>
  <r>
    <n v="2107104"/>
    <n v="2107104112"/>
    <n v="33959"/>
    <d v="2022-11-07T13:21:35"/>
    <n v="128"/>
    <x v="0"/>
    <x v="5"/>
    <s v="Markaz Heet"/>
    <s v="Al-Husayniyah / Al-Jazera"/>
    <s v="الحسنية / الجزيرة "/>
    <n v="33.684565499999998"/>
    <n v="42.796123799999997"/>
    <n v="4"/>
    <x v="503"/>
    <x v="40"/>
  </r>
  <r>
    <n v="2702044"/>
    <n v="2702044112"/>
    <n v="33854"/>
    <d v="2022-12-17T15:36:00"/>
    <n v="128"/>
    <x v="3"/>
    <x v="57"/>
    <s v="Al-Qahtaniya"/>
    <s v="Maisaloun"/>
    <s v="مجمع ميسلون"/>
    <n v="36.271999999999998"/>
    <n v="41.367502000000002"/>
    <n v="4"/>
    <x v="504"/>
    <x v="39"/>
  </r>
  <r>
    <n v="2702047"/>
    <n v="2702047112"/>
    <n v="34008"/>
    <d v="2022-12-17T15:35:23"/>
    <n v="128"/>
    <x v="3"/>
    <x v="57"/>
    <s v="Markaz Al-Ba'aj"/>
    <s v="Al-Risalah"/>
    <s v="حي الرساله"/>
    <n v="36.044508999999998"/>
    <n v="41.714508000000002"/>
    <n v="5"/>
    <x v="504"/>
    <x v="39"/>
  </r>
  <r>
    <n v="2708002"/>
    <n v="2708002112"/>
    <n v="24809"/>
    <d v="2022-12-17T14:14:58"/>
    <n v="128"/>
    <x v="3"/>
    <x v="12"/>
    <s v="Markaz Telafar"/>
    <s v="Al Hay Al Askare"/>
    <s v="الحي العسكري"/>
    <n v="36.3920374"/>
    <n v="42.4765978"/>
    <n v="3"/>
    <x v="504"/>
    <x v="39"/>
  </r>
  <r>
    <n v="2708014"/>
    <n v="2708014112"/>
    <n v="25819"/>
    <d v="2022-12-17T14:14:49"/>
    <n v="128"/>
    <x v="3"/>
    <x v="12"/>
    <s v="Markaz Telafar"/>
    <s v="Telafar-Al Noor"/>
    <s v="حي النور"/>
    <n v="36.383068999999999"/>
    <n v="42.470675"/>
    <n v="4"/>
    <x v="504"/>
    <x v="39"/>
  </r>
  <r>
    <n v="2708019"/>
    <n v="2708019112"/>
    <n v="22924"/>
    <d v="2022-12-17T14:14:40"/>
    <n v="128"/>
    <x v="3"/>
    <x v="12"/>
    <s v="Markaz Telafar"/>
    <s v="Al karab Al kabeer Village"/>
    <s v="قرية الخراب الكبير"/>
    <n v="36.410913999999998"/>
    <n v="42.542980999999997"/>
    <n v="5"/>
    <x v="504"/>
    <x v="39"/>
  </r>
  <r>
    <n v="2708129"/>
    <n v="2708129112"/>
    <n v="18006"/>
    <d v="2022-12-17T14:14:50"/>
    <n v="128"/>
    <x v="3"/>
    <x v="12"/>
    <s v="Markaz Telafar"/>
    <s v="Hay Al Nasir"/>
    <s v="حي النصر"/>
    <n v="36.371630000000003"/>
    <n v="42.459803600000001"/>
    <n v="11"/>
    <x v="504"/>
    <x v="39"/>
  </r>
  <r>
    <n v="2708139"/>
    <n v="2708139112"/>
    <n v="33277"/>
    <d v="2022-12-17T14:14:54"/>
    <n v="128"/>
    <x v="3"/>
    <x v="12"/>
    <s v="Markaz Telafar"/>
    <s v="Hay Al Uroba al thanya"/>
    <s v="حي العروبة الثانية"/>
    <n v="36.379800000000003"/>
    <n v="42.463825200000002"/>
    <n v="4"/>
    <x v="504"/>
    <x v="39"/>
  </r>
  <r>
    <n v="2708192"/>
    <n v="2708192112"/>
    <n v="34048"/>
    <d v="2022-12-17T14:14:50"/>
    <n v="128"/>
    <x v="3"/>
    <x v="12"/>
    <s v="Markaz Telafar"/>
    <s v="Hay Al Noor Al Thania"/>
    <s v="حي النور الثانية "/>
    <n v="36.375194999999998"/>
    <n v="42.464233"/>
    <n v="3"/>
    <x v="504"/>
    <x v="39"/>
  </r>
  <r>
    <n v="2708026"/>
    <n v="2708026112"/>
    <n v="18308"/>
    <d v="2022-12-10T09:28:48"/>
    <n v="128"/>
    <x v="3"/>
    <x v="12"/>
    <s v="Rubiya"/>
    <s v="Hay Al Askari"/>
    <s v="حي العسكري"/>
    <n v="36.802461914699997"/>
    <n v="42.097154477399997"/>
    <n v="9"/>
    <x v="505"/>
    <x v="39"/>
  </r>
  <r>
    <n v="2708030"/>
    <n v="2708030112"/>
    <n v="24701"/>
    <d v="2022-12-10T09:28:55"/>
    <n v="128"/>
    <x v="3"/>
    <x v="12"/>
    <s v="Rubiya"/>
    <s v="Hay Al laban"/>
    <s v="حي اللبن"/>
    <n v="36.808491991300002"/>
    <n v="42.090161568600003"/>
    <n v="3"/>
    <x v="505"/>
    <x v="39"/>
  </r>
  <r>
    <n v="2808073"/>
    <n v="2808073112"/>
    <n v="27369"/>
    <d v="2022-11-17T13:10:30"/>
    <n v="128"/>
    <x v="4"/>
    <x v="15"/>
    <s v="Markaz Tikrit"/>
    <s v="Hay Alfirdous"/>
    <s v="حي الفردوس(البو عبيد)مقاطعة-5 محلة 428"/>
    <n v="34.589899899999999"/>
    <n v="43.665662400000002"/>
    <n v="8"/>
    <x v="506"/>
    <x v="40"/>
  </r>
  <r>
    <n v="1102003"/>
    <n v="110200318"/>
    <n v="26054"/>
    <d v="2022-12-22T00:00:00"/>
    <n v="128"/>
    <x v="5"/>
    <x v="18"/>
    <s v="Markaz Dahuk"/>
    <s v="Ashti"/>
    <s v="آشتي"/>
    <n v="36.869495999999998"/>
    <n v="42.982708799999997"/>
    <n v="2"/>
    <x v="507"/>
    <x v="39"/>
  </r>
  <r>
    <n v="1102051"/>
    <n v="110205118"/>
    <n v="8867"/>
    <d v="2022-12-22T00:00:00"/>
    <n v="128"/>
    <x v="5"/>
    <x v="18"/>
    <s v="Markaz Dahuk"/>
    <s v="Zeri Land"/>
    <s v="زري لاند"/>
    <n v="36.870590900000003"/>
    <n v="42.958169400000003"/>
    <n v="3"/>
    <x v="507"/>
    <x v="39"/>
  </r>
  <r>
    <n v="1104013"/>
    <n v="110401318"/>
    <n v="8084"/>
    <d v="2022-12-14T00:00:00"/>
    <n v="128"/>
    <x v="5"/>
    <x v="20"/>
    <s v="Darkar"/>
    <s v="Darkar"/>
    <s v="دركار"/>
    <n v="37.1976206"/>
    <n v="42.820839300000003"/>
    <n v="1"/>
    <x v="508"/>
    <x v="39"/>
  </r>
  <r>
    <n v="1104056"/>
    <n v="110405618"/>
    <n v="32025"/>
    <d v="2022-12-14T00:00:00"/>
    <n v="128"/>
    <x v="5"/>
    <x v="20"/>
    <s v="Markaz Zakho"/>
    <s v="Bazar Sector"/>
    <s v="قطاع بازار"/>
    <n v="37.141084599999999"/>
    <n v="42.688218999999997"/>
    <n v="2"/>
    <x v="508"/>
    <x v="39"/>
  </r>
  <r>
    <n v="1104058"/>
    <n v="110405818"/>
    <n v="32027"/>
    <d v="2022-12-14T00:00:00"/>
    <n v="128"/>
    <x v="5"/>
    <x v="20"/>
    <s v="Markaz Zakho"/>
    <s v="Bedar Sector"/>
    <s v="قطاع بيدار"/>
    <n v="37.146638500000002"/>
    <n v="42.647047899999997"/>
    <n v="2"/>
    <x v="508"/>
    <x v="39"/>
  </r>
  <r>
    <n v="1104058"/>
    <n v="110405818"/>
    <n v="32027"/>
    <d v="2022-12-14T00:00:00"/>
    <n v="128"/>
    <x v="5"/>
    <x v="20"/>
    <s v="Markaz Zakho"/>
    <s v="Bedar Sector"/>
    <s v="قطاع بيدار"/>
    <n v="37.146638500000002"/>
    <n v="42.647047899999997"/>
    <n v="2"/>
    <x v="508"/>
    <x v="39"/>
  </r>
  <r>
    <n v="1104064"/>
    <n v="110406418"/>
    <n v="32033"/>
    <d v="2022-12-14T00:00:00"/>
    <n v="128"/>
    <x v="5"/>
    <x v="20"/>
    <s v="Markaz Zakho"/>
    <s v="Kochka Honari"/>
    <s v="قطاع كوجكا هوناري"/>
    <n v="37.167133800000002"/>
    <n v="42.687587800000003"/>
    <n v="3"/>
    <x v="508"/>
    <x v="39"/>
  </r>
  <r>
    <n v="2503143"/>
    <n v="250314318"/>
    <n v="25850"/>
    <d v="2022-11-13T00:00:00"/>
    <n v="128"/>
    <x v="9"/>
    <x v="39"/>
    <s v="Markaz Kerbela"/>
    <s v="Basaten Al Naqeeb"/>
    <s v="بساتين النقيب"/>
    <n v="32.605558842999997"/>
    <n v="44.022902794700002"/>
    <n v="3"/>
    <x v="509"/>
    <x v="40"/>
  </r>
  <r>
    <n v="2704002"/>
    <n v="270400218"/>
    <n v="17752"/>
    <d v="2022-12-05T00:00:00"/>
    <n v="128"/>
    <x v="3"/>
    <x v="41"/>
    <s v="Ba'adre"/>
    <s v="Baadre"/>
    <s v="باعدري"/>
    <n v="36.723600400000002"/>
    <n v="43.251962200000001"/>
    <n v="2"/>
    <x v="510"/>
    <x v="39"/>
  </r>
  <r>
    <n v="2704012"/>
    <n v="270401218"/>
    <n v="17535"/>
    <d v="2022-12-05T00:00:00"/>
    <n v="128"/>
    <x v="3"/>
    <x v="41"/>
    <s v="Zilkan"/>
    <s v="Mahad"/>
    <s v="مهد"/>
    <n v="36.645490799999997"/>
    <n v="43.416543900000001"/>
    <n v="3"/>
    <x v="510"/>
    <x v="39"/>
  </r>
  <r>
    <n v="3502012"/>
    <n v="350201218"/>
    <n v="33800"/>
    <d v="2022-12-05T00:00:00"/>
    <n v="128"/>
    <x v="13"/>
    <x v="50"/>
    <s v="Al-Nasr"/>
    <s v="Al-Mustshfah"/>
    <s v="حي المستشفى"/>
    <n v="31.541273"/>
    <n v="46.125217999999997"/>
    <n v="3"/>
    <x v="510"/>
    <x v="39"/>
  </r>
  <r>
    <n v="3502012"/>
    <n v="350201218"/>
    <n v="33800"/>
    <d v="2022-12-05T00:00:00"/>
    <n v="128"/>
    <x v="13"/>
    <x v="50"/>
    <s v="Al-Nasr"/>
    <s v="Al-Mustshfah"/>
    <s v="حي المستشفى"/>
    <n v="31.541273"/>
    <n v="46.125217999999997"/>
    <n v="2"/>
    <x v="510"/>
    <x v="39"/>
  </r>
  <r>
    <n v="3502015"/>
    <n v="350201518"/>
    <n v="33803"/>
    <d v="2022-12-05T00:00:00"/>
    <n v="128"/>
    <x v="13"/>
    <x v="50"/>
    <s v="Al-Nasr"/>
    <s v="Al Amam Al Ridhah"/>
    <s v="الامام الرضا"/>
    <n v="31.543367"/>
    <n v="46.119889000000001"/>
    <n v="2"/>
    <x v="510"/>
    <x v="39"/>
  </r>
  <r>
    <n v="3502015"/>
    <n v="350201518"/>
    <n v="33803"/>
    <d v="2022-12-05T00:00:00"/>
    <n v="128"/>
    <x v="13"/>
    <x v="50"/>
    <s v="Al-Nasr"/>
    <s v="Al Amam Al Ridhah"/>
    <s v="الامام الرضا"/>
    <n v="31.543367"/>
    <n v="46.119889000000001"/>
    <n v="2"/>
    <x v="510"/>
    <x v="39"/>
  </r>
  <r>
    <n v="3502016"/>
    <n v="350201618"/>
    <n v="34162"/>
    <d v="2022-12-05T00:00:00"/>
    <n v="128"/>
    <x v="13"/>
    <x v="50"/>
    <s v="Markaz Al-Rifa'i"/>
    <s v="Al Tifige"/>
    <s v="التيفيج"/>
    <n v="31.735530000000001"/>
    <n v="46.112045999999999"/>
    <n v="4"/>
    <x v="510"/>
    <x v="39"/>
  </r>
  <r>
    <n v="3502016"/>
    <n v="350201618"/>
    <n v="34162"/>
    <d v="2022-12-05T00:00:00"/>
    <n v="128"/>
    <x v="13"/>
    <x v="50"/>
    <s v="Markaz Al-Rifa'i"/>
    <s v="Al Tifige"/>
    <s v="التيفيج"/>
    <n v="31.735530000000001"/>
    <n v="46.112045999999999"/>
    <n v="3"/>
    <x v="510"/>
    <x v="39"/>
  </r>
  <r>
    <n v="3502016"/>
    <n v="350201618"/>
    <n v="34162"/>
    <d v="2022-12-05T00:00:00"/>
    <n v="128"/>
    <x v="13"/>
    <x v="50"/>
    <s v="Markaz Al-Rifa'i"/>
    <s v="Al Tifige"/>
    <s v="التيفيج"/>
    <n v="31.735530000000001"/>
    <n v="46.112045999999999"/>
    <n v="7"/>
    <x v="510"/>
    <x v="39"/>
  </r>
  <r>
    <n v="3502016"/>
    <n v="350201618"/>
    <n v="34162"/>
    <d v="2022-12-05T00:00:00"/>
    <n v="128"/>
    <x v="13"/>
    <x v="50"/>
    <s v="Markaz Al-Rifa'i"/>
    <s v="Al Tifige"/>
    <s v="التيفيج"/>
    <n v="31.735530000000001"/>
    <n v="46.112045999999999"/>
    <n v="3"/>
    <x v="510"/>
    <x v="39"/>
  </r>
  <r>
    <n v="3502018"/>
    <n v="350201818"/>
    <n v="10289"/>
    <d v="2022-12-05T00:00:00"/>
    <n v="128"/>
    <x v="13"/>
    <x v="50"/>
    <s v="Markaz Al-Rifa'i"/>
    <s v="Hay Al Ameer"/>
    <s v="حي الامير "/>
    <n v="31.715143000000001"/>
    <n v="46.098461"/>
    <n v="3"/>
    <x v="510"/>
    <x v="39"/>
  </r>
  <r>
    <n v="3502018"/>
    <n v="350201818"/>
    <n v="10289"/>
    <d v="2022-12-05T00:00:00"/>
    <n v="128"/>
    <x v="13"/>
    <x v="50"/>
    <s v="Markaz Al-Rifa'i"/>
    <s v="Hay Al Ameer"/>
    <s v="حي الامير "/>
    <n v="31.715143000000001"/>
    <n v="46.098461"/>
    <n v="2"/>
    <x v="510"/>
    <x v="39"/>
  </r>
  <r>
    <n v="3502018"/>
    <n v="350201818"/>
    <n v="10289"/>
    <d v="2022-12-05T00:00:00"/>
    <n v="128"/>
    <x v="13"/>
    <x v="50"/>
    <s v="Markaz Al-Rifa'i"/>
    <s v="Hay Al Ameer"/>
    <s v="حي الامير "/>
    <n v="31.715143000000001"/>
    <n v="46.098461"/>
    <n v="3"/>
    <x v="510"/>
    <x v="39"/>
  </r>
  <r>
    <n v="3502003"/>
    <n v="350200318"/>
    <n v="24722"/>
    <d v="2022-12-05T00:00:00"/>
    <n v="128"/>
    <x v="13"/>
    <x v="50"/>
    <s v="Markaz Al-Rifa'i"/>
    <s v="Hay Al Hussien"/>
    <s v="حي الحسين"/>
    <n v="31.711529196499999"/>
    <n v="46.124556874"/>
    <n v="4"/>
    <x v="510"/>
    <x v="39"/>
  </r>
  <r>
    <n v="3502003"/>
    <n v="350200318"/>
    <n v="24722"/>
    <d v="2022-12-05T00:00:00"/>
    <n v="128"/>
    <x v="13"/>
    <x v="50"/>
    <s v="Markaz Al-Rifa'i"/>
    <s v="Hay Al Hussien"/>
    <s v="حي الحسين"/>
    <n v="31.711529196499999"/>
    <n v="46.124556874"/>
    <n v="5"/>
    <x v="510"/>
    <x v="39"/>
  </r>
  <r>
    <n v="3502007"/>
    <n v="350200718"/>
    <n v="33795"/>
    <d v="2022-12-05T00:00:00"/>
    <n v="128"/>
    <x v="13"/>
    <x v="50"/>
    <s v="Markaz Al-Rifa'i"/>
    <s v="Al-Omal"/>
    <s v="حي العمال"/>
    <n v="31.728400000000001"/>
    <n v="46.110399999999998"/>
    <n v="4"/>
    <x v="510"/>
    <x v="39"/>
  </r>
  <r>
    <n v="3503015"/>
    <n v="350301518"/>
    <n v="33805"/>
    <d v="2022-11-13T00:00:00"/>
    <n v="128"/>
    <x v="13"/>
    <x v="63"/>
    <s v="Markaz Al-Gharraf"/>
    <s v="Hay Al-Shouhdaa"/>
    <s v="حي الشهداء"/>
    <n v="31.295843999999999"/>
    <n v="46.233044999999997"/>
    <n v="1"/>
    <x v="509"/>
    <x v="40"/>
  </r>
  <r>
    <n v="3503015"/>
    <n v="350301518"/>
    <n v="33805"/>
    <d v="2022-11-13T00:00:00"/>
    <n v="128"/>
    <x v="13"/>
    <x v="63"/>
    <s v="Markaz Al-Gharraf"/>
    <s v="Hay Al-Shouhdaa"/>
    <s v="حي الشهداء"/>
    <n v="31.295843999999999"/>
    <n v="46.233044999999997"/>
    <n v="1"/>
    <x v="509"/>
    <x v="40"/>
  </r>
  <r>
    <n v="3503015"/>
    <n v="350301518"/>
    <n v="33805"/>
    <d v="2022-11-13T00:00:00"/>
    <n v="128"/>
    <x v="13"/>
    <x v="63"/>
    <s v="Markaz Al-Gharraf"/>
    <s v="Hay Al-Shouhdaa"/>
    <s v="حي الشهداء"/>
    <n v="31.295843999999999"/>
    <n v="46.233044999999997"/>
    <n v="1"/>
    <x v="509"/>
    <x v="40"/>
  </r>
  <r>
    <n v="3503001"/>
    <n v="350300118"/>
    <n v="10250"/>
    <d v="2022-11-13T00:00:00"/>
    <n v="128"/>
    <x v="13"/>
    <x v="63"/>
    <s v="Markaz Al-Shatra"/>
    <s v="14 Ramadan"/>
    <s v="حي 14 رمضان"/>
    <n v="31.4359498874"/>
    <n v="46.172572526899998"/>
    <n v="1"/>
    <x v="509"/>
    <x v="40"/>
  </r>
  <r>
    <n v="3503006"/>
    <n v="350300618"/>
    <n v="21209"/>
    <d v="2022-11-13T00:00:00"/>
    <n v="128"/>
    <x v="13"/>
    <x v="63"/>
    <s v="Markaz Al-Shatra"/>
    <s v="Al Shomali"/>
    <s v="الشوملي"/>
    <n v="31.415689718399999"/>
    <n v="46.163976839100002"/>
    <n v="1"/>
    <x v="509"/>
    <x v="40"/>
  </r>
  <r>
    <n v="3503006"/>
    <n v="350300618"/>
    <n v="21209"/>
    <d v="2022-11-13T00:00:00"/>
    <n v="128"/>
    <x v="13"/>
    <x v="63"/>
    <s v="Markaz Al-Shatra"/>
    <s v="Al Shomali"/>
    <s v="الشوملي"/>
    <n v="31.415689718399999"/>
    <n v="46.163976839100002"/>
    <n v="1"/>
    <x v="509"/>
    <x v="40"/>
  </r>
  <r>
    <n v="3503008"/>
    <n v="350300818"/>
    <n v="9848"/>
    <d v="2022-11-14T00:00:00"/>
    <n v="128"/>
    <x v="13"/>
    <x v="63"/>
    <s v="Markaz Al-Shatra"/>
    <s v="Al-fatahiyah"/>
    <s v="حي الفتاحية"/>
    <n v="31.415756054100001"/>
    <n v="46.172971067500001"/>
    <n v="1"/>
    <x v="511"/>
    <x v="40"/>
  </r>
  <r>
    <n v="3503009"/>
    <n v="350300918"/>
    <n v="9822"/>
    <d v="2022-11-14T00:00:00"/>
    <n v="128"/>
    <x v="13"/>
    <x v="63"/>
    <s v="Markaz Al-Shatra"/>
    <s v="Al-hawi"/>
    <s v="حي الحاوي"/>
    <n v="31.403907212699998"/>
    <n v="46.175491096099996"/>
    <n v="1"/>
    <x v="511"/>
    <x v="40"/>
  </r>
  <r>
    <n v="3503009"/>
    <n v="350300918"/>
    <n v="9822"/>
    <d v="2022-11-14T00:00:00"/>
    <n v="128"/>
    <x v="13"/>
    <x v="63"/>
    <s v="Markaz Al-Shatra"/>
    <s v="Al-hawi"/>
    <s v="حي الحاوي"/>
    <n v="31.403907212699998"/>
    <n v="46.175491096099996"/>
    <n v="1"/>
    <x v="511"/>
    <x v="40"/>
  </r>
  <r>
    <n v="3503012"/>
    <n v="350301218"/>
    <n v="10286"/>
    <d v="2022-11-13T00:00:00"/>
    <n v="128"/>
    <x v="13"/>
    <x v="63"/>
    <s v="Markaz Al-Shatra"/>
    <s v="Hay al Zahraa"/>
    <s v="حي الزهراء"/>
    <n v="31.400419743299999"/>
    <n v="46.1806881535"/>
    <n v="2"/>
    <x v="509"/>
    <x v="40"/>
  </r>
  <r>
    <n v="3503012"/>
    <n v="350301218"/>
    <n v="10286"/>
    <d v="2022-11-13T00:00:00"/>
    <n v="128"/>
    <x v="13"/>
    <x v="63"/>
    <s v="Markaz Al-Shatra"/>
    <s v="Hay al Zahraa"/>
    <s v="حي الزهراء"/>
    <n v="31.400419743299999"/>
    <n v="46.1806881535"/>
    <n v="1"/>
    <x v="509"/>
    <x v="40"/>
  </r>
  <r>
    <n v="3504050"/>
    <n v="350405018"/>
    <n v="25760"/>
    <d v="2022-12-10T00:00:00"/>
    <n v="128"/>
    <x v="13"/>
    <x v="51"/>
    <s v="Markaz Al-Nassriya"/>
    <s v="The Abu Athm"/>
    <s v="منطقة ال ابو عظم"/>
    <n v="30.981975211000002"/>
    <n v="46.3081693265"/>
    <n v="5"/>
    <x v="505"/>
    <x v="39"/>
  </r>
  <r>
    <n v="3504051"/>
    <n v="350405118"/>
    <n v="23685"/>
    <d v="2022-11-15T00:00:00"/>
    <n v="128"/>
    <x v="13"/>
    <x v="51"/>
    <s v="Markaz Al-Nassriya"/>
    <s v="Um Al Dood"/>
    <s v="ام الدود"/>
    <n v="31.087265559999999"/>
    <n v="46.241235476500002"/>
    <n v="6"/>
    <x v="512"/>
    <x v="40"/>
  </r>
  <r>
    <n v="3504051"/>
    <n v="350405118"/>
    <n v="23685"/>
    <d v="2022-11-15T00:00:00"/>
    <n v="128"/>
    <x v="13"/>
    <x v="51"/>
    <s v="Markaz Al-Nassriya"/>
    <s v="Um Al Dood"/>
    <s v="ام الدود"/>
    <n v="31.087265559999999"/>
    <n v="46.241235476500002"/>
    <n v="4"/>
    <x v="512"/>
    <x v="40"/>
  </r>
  <r>
    <n v="3504051"/>
    <n v="350405118"/>
    <n v="23685"/>
    <d v="2022-11-15T00:00:00"/>
    <n v="128"/>
    <x v="13"/>
    <x v="51"/>
    <s v="Markaz Al-Nassriya"/>
    <s v="Um Al Dood"/>
    <s v="ام الدود"/>
    <n v="31.087265559999999"/>
    <n v="46.241235476500002"/>
    <n v="3"/>
    <x v="512"/>
    <x v="40"/>
  </r>
  <r>
    <n v="3504051"/>
    <n v="350405118"/>
    <n v="23685"/>
    <d v="2022-11-15T00:00:00"/>
    <n v="128"/>
    <x v="13"/>
    <x v="51"/>
    <s v="Markaz Al-Nassriya"/>
    <s v="Um Al Dood"/>
    <s v="ام الدود"/>
    <n v="31.087265559999999"/>
    <n v="46.241235476500002"/>
    <n v="3"/>
    <x v="512"/>
    <x v="40"/>
  </r>
  <r>
    <n v="3504052"/>
    <n v="350405218"/>
    <n v="9113"/>
    <d v="2022-11-21T00:00:00"/>
    <n v="128"/>
    <x v="13"/>
    <x v="51"/>
    <s v="Markaz Al-Nassriya"/>
    <s v="Ur"/>
    <s v="حي اور"/>
    <n v="31.060153968000002"/>
    <n v="46.243325555299997"/>
    <n v="3"/>
    <x v="513"/>
    <x v="40"/>
  </r>
  <r>
    <n v="3504052"/>
    <n v="350405218"/>
    <n v="9113"/>
    <d v="2022-11-21T00:00:00"/>
    <n v="128"/>
    <x v="13"/>
    <x v="51"/>
    <s v="Markaz Al-Nassriya"/>
    <s v="Ur"/>
    <s v="حي اور"/>
    <n v="31.060153968000002"/>
    <n v="46.243325555299997"/>
    <n v="2"/>
    <x v="513"/>
    <x v="40"/>
  </r>
  <r>
    <n v="3504054"/>
    <n v="350405418"/>
    <n v="9427"/>
    <d v="2022-12-11T00:00:00"/>
    <n v="128"/>
    <x v="13"/>
    <x v="51"/>
    <s v="Markaz Al-Nassriya"/>
    <s v="Hay AL-Mansouria"/>
    <s v="المنصورية "/>
    <n v="31.033617899999999"/>
    <n v="46.217652000000001"/>
    <n v="50"/>
    <x v="502"/>
    <x v="39"/>
  </r>
  <r>
    <n v="3504054"/>
    <n v="350405418"/>
    <n v="9427"/>
    <d v="2022-12-11T00:00:00"/>
    <n v="128"/>
    <x v="13"/>
    <x v="51"/>
    <s v="Markaz Al-Nassriya"/>
    <s v="Hay AL-Mansouria"/>
    <s v="المنصورية "/>
    <n v="31.033617899999999"/>
    <n v="46.217652000000001"/>
    <n v="25"/>
    <x v="502"/>
    <x v="39"/>
  </r>
  <r>
    <n v="3504054"/>
    <n v="350405418"/>
    <n v="9427"/>
    <d v="2022-12-11T00:00:00"/>
    <n v="128"/>
    <x v="13"/>
    <x v="51"/>
    <s v="Markaz Al-Nassriya"/>
    <s v="Hay AL-Mansouria"/>
    <s v="المنصورية "/>
    <n v="31.033617899999999"/>
    <n v="46.217652000000001"/>
    <n v="15"/>
    <x v="502"/>
    <x v="39"/>
  </r>
  <r>
    <n v="3504054"/>
    <n v="350405418"/>
    <n v="9427"/>
    <d v="2022-12-11T00:00:00"/>
    <n v="128"/>
    <x v="13"/>
    <x v="51"/>
    <s v="Markaz Al-Nassriya"/>
    <s v="Hay AL-Mansouria"/>
    <s v="المنصورية "/>
    <n v="31.033617899999999"/>
    <n v="46.217652000000001"/>
    <n v="32"/>
    <x v="502"/>
    <x v="39"/>
  </r>
  <r>
    <n v="3504054"/>
    <n v="350405418"/>
    <n v="9427"/>
    <d v="2022-12-11T00:00:00"/>
    <n v="128"/>
    <x v="13"/>
    <x v="51"/>
    <s v="Markaz Al-Nassriya"/>
    <s v="Hay AL-Mansouria"/>
    <s v="المنصورية "/>
    <n v="31.033617899999999"/>
    <n v="46.217652000000001"/>
    <n v="13"/>
    <x v="502"/>
    <x v="39"/>
  </r>
  <r>
    <n v="3504001"/>
    <n v="350400118"/>
    <n v="24494"/>
    <d v="2022-11-29T00:00:00"/>
    <n v="128"/>
    <x v="13"/>
    <x v="51"/>
    <s v="Markaz Al-Nassriya"/>
    <s v="Al Aker"/>
    <s v="العكر"/>
    <n v="31.027710880499999"/>
    <n v="46.218214741200001"/>
    <n v="10"/>
    <x v="514"/>
    <x v="40"/>
  </r>
  <r>
    <n v="3504001"/>
    <n v="350400118"/>
    <n v="24494"/>
    <d v="2022-11-29T00:00:00"/>
    <n v="128"/>
    <x v="13"/>
    <x v="51"/>
    <s v="Markaz Al-Nassriya"/>
    <s v="Al Aker"/>
    <s v="العكر"/>
    <n v="31.027710880499999"/>
    <n v="46.218214741200001"/>
    <n v="20"/>
    <x v="514"/>
    <x v="40"/>
  </r>
  <r>
    <n v="3504001"/>
    <n v="350400118"/>
    <n v="24494"/>
    <d v="2022-11-29T00:00:00"/>
    <n v="128"/>
    <x v="13"/>
    <x v="51"/>
    <s v="Markaz Al-Nassriya"/>
    <s v="Al Aker"/>
    <s v="العكر"/>
    <n v="31.027710880499999"/>
    <n v="46.218214741200001"/>
    <n v="15"/>
    <x v="514"/>
    <x v="40"/>
  </r>
  <r>
    <n v="3504002"/>
    <n v="350400218"/>
    <n v="25529"/>
    <d v="2022-12-11T00:00:00"/>
    <n v="128"/>
    <x v="13"/>
    <x v="51"/>
    <s v="Markaz Al-Nassriya"/>
    <s v="Al Aoeh"/>
    <s v="قرية العوية"/>
    <n v="31.033167288000001"/>
    <n v="46.273891712999998"/>
    <n v="5"/>
    <x v="502"/>
    <x v="39"/>
  </r>
  <r>
    <n v="3504002"/>
    <n v="350400218"/>
    <n v="25529"/>
    <d v="2022-12-11T00:00:00"/>
    <n v="128"/>
    <x v="13"/>
    <x v="51"/>
    <s v="Markaz Al-Nassriya"/>
    <s v="Al Aoeh"/>
    <s v="قرية العوية"/>
    <n v="31.033167288000001"/>
    <n v="46.273891712999998"/>
    <n v="4"/>
    <x v="502"/>
    <x v="39"/>
  </r>
  <r>
    <n v="3504003"/>
    <n v="350400318"/>
    <n v="24415"/>
    <d v="2022-11-14T00:00:00"/>
    <n v="128"/>
    <x v="13"/>
    <x v="51"/>
    <s v="Markaz Al-Nassriya"/>
    <s v="Al Asrriyah Village"/>
    <s v="القرية العصرية"/>
    <n v="31.122673117800002"/>
    <n v="46.234062045100004"/>
    <n v="1"/>
    <x v="511"/>
    <x v="40"/>
  </r>
  <r>
    <n v="3504006"/>
    <n v="350400618"/>
    <n v="9728"/>
    <d v="2022-11-21T00:00:00"/>
    <n v="128"/>
    <x v="13"/>
    <x v="51"/>
    <s v="Markaz Al-Nassriya"/>
    <s v="Al Dhubat"/>
    <s v="حي الضباط"/>
    <n v="31.038316374200001"/>
    <n v="46.253982172199997"/>
    <n v="5"/>
    <x v="513"/>
    <x v="40"/>
  </r>
  <r>
    <n v="3504007"/>
    <n v="350400718"/>
    <n v="25525"/>
    <d v="2022-12-04T00:00:00"/>
    <n v="128"/>
    <x v="13"/>
    <x v="51"/>
    <s v="Markaz Al-Nassriya"/>
    <s v="Al Emarat"/>
    <s v="العمارات"/>
    <n v="31.027024004299999"/>
    <n v="46.241676675500003"/>
    <n v="10"/>
    <x v="515"/>
    <x v="39"/>
  </r>
  <r>
    <n v="3504007"/>
    <n v="350400718"/>
    <n v="25525"/>
    <d v="2022-12-04T00:00:00"/>
    <n v="128"/>
    <x v="13"/>
    <x v="51"/>
    <s v="Markaz Al-Nassriya"/>
    <s v="Al Emarat"/>
    <s v="العمارات"/>
    <n v="31.027024004299999"/>
    <n v="46.241676675500003"/>
    <n v="12"/>
    <x v="515"/>
    <x v="39"/>
  </r>
  <r>
    <n v="3504007"/>
    <n v="350400718"/>
    <n v="25525"/>
    <d v="2022-12-04T00:00:00"/>
    <n v="128"/>
    <x v="13"/>
    <x v="51"/>
    <s v="Markaz Al-Nassriya"/>
    <s v="Al Emarat"/>
    <s v="العمارات"/>
    <n v="31.027024004299999"/>
    <n v="46.241676675500003"/>
    <n v="14"/>
    <x v="515"/>
    <x v="39"/>
  </r>
  <r>
    <n v="3504007"/>
    <n v="350400718"/>
    <n v="25525"/>
    <d v="2022-12-04T00:00:00"/>
    <n v="128"/>
    <x v="13"/>
    <x v="51"/>
    <s v="Markaz Al-Nassriya"/>
    <s v="Al Emarat"/>
    <s v="العمارات"/>
    <n v="31.027024004299999"/>
    <n v="46.241676675500003"/>
    <n v="4"/>
    <x v="515"/>
    <x v="39"/>
  </r>
  <r>
    <n v="3504010"/>
    <n v="350401018"/>
    <n v="24740"/>
    <d v="2022-12-15T00:00:00"/>
    <n v="128"/>
    <x v="13"/>
    <x v="51"/>
    <s v="Markaz Al-Nassriya"/>
    <s v="Al Iskan"/>
    <s v="الاسكان"/>
    <n v="31.038505004899999"/>
    <n v="46.242960423"/>
    <n v="3"/>
    <x v="516"/>
    <x v="39"/>
  </r>
  <r>
    <n v="3504011"/>
    <n v="350401118"/>
    <n v="10260"/>
    <d v="2022-12-11T00:00:00"/>
    <n v="128"/>
    <x v="13"/>
    <x v="51"/>
    <s v="Markaz Al-Nassriya"/>
    <s v="Al Iskan Al Sinaie"/>
    <s v="الاسكان الصناعي"/>
    <n v="31.0087376"/>
    <n v="46.284794599999998"/>
    <n v="40"/>
    <x v="502"/>
    <x v="39"/>
  </r>
  <r>
    <n v="3504011"/>
    <n v="350401118"/>
    <n v="10260"/>
    <d v="2022-12-11T00:00:00"/>
    <n v="128"/>
    <x v="13"/>
    <x v="51"/>
    <s v="Markaz Al-Nassriya"/>
    <s v="Al Iskan Al Sinaie"/>
    <s v="الاسكان الصناعي"/>
    <n v="31.0087376"/>
    <n v="46.284794599999998"/>
    <n v="20"/>
    <x v="502"/>
    <x v="39"/>
  </r>
  <r>
    <n v="3504011"/>
    <n v="350401118"/>
    <n v="10260"/>
    <d v="2022-12-11T00:00:00"/>
    <n v="128"/>
    <x v="13"/>
    <x v="51"/>
    <s v="Markaz Al-Nassriya"/>
    <s v="Al Iskan Al Sinaie"/>
    <s v="الاسكان الصناعي"/>
    <n v="31.0087376"/>
    <n v="46.284794599999998"/>
    <n v="10"/>
    <x v="502"/>
    <x v="39"/>
  </r>
  <r>
    <n v="3504011"/>
    <n v="350401118"/>
    <n v="10260"/>
    <d v="2022-12-11T00:00:00"/>
    <n v="128"/>
    <x v="13"/>
    <x v="51"/>
    <s v="Markaz Al-Nassriya"/>
    <s v="Al Iskan Al Sinaie"/>
    <s v="الاسكان الصناعي"/>
    <n v="31.0087376"/>
    <n v="46.284794599999998"/>
    <n v="10"/>
    <x v="502"/>
    <x v="39"/>
  </r>
  <r>
    <n v="3504011"/>
    <n v="350401118"/>
    <n v="10260"/>
    <d v="2022-12-11T00:00:00"/>
    <n v="128"/>
    <x v="13"/>
    <x v="51"/>
    <s v="Markaz Al-Nassriya"/>
    <s v="Al Iskan Al Sinaie"/>
    <s v="الاسكان الصناعي"/>
    <n v="31.0087376"/>
    <n v="46.284794599999998"/>
    <n v="250"/>
    <x v="502"/>
    <x v="39"/>
  </r>
  <r>
    <n v="3504011"/>
    <n v="350401118"/>
    <n v="10260"/>
    <d v="2022-12-11T00:00:00"/>
    <n v="128"/>
    <x v="13"/>
    <x v="51"/>
    <s v="Markaz Al-Nassriya"/>
    <s v="Al Iskan Al Sinaie"/>
    <s v="الاسكان الصناعي"/>
    <n v="31.0087376"/>
    <n v="46.284794599999998"/>
    <n v="150"/>
    <x v="502"/>
    <x v="39"/>
  </r>
  <r>
    <n v="3504011"/>
    <n v="350401118"/>
    <n v="10260"/>
    <d v="2022-12-11T00:00:00"/>
    <n v="128"/>
    <x v="13"/>
    <x v="51"/>
    <s v="Markaz Al-Nassriya"/>
    <s v="Al Iskan Al Sinaie"/>
    <s v="الاسكان الصناعي"/>
    <n v="31.0087376"/>
    <n v="46.284794599999998"/>
    <n v="200"/>
    <x v="502"/>
    <x v="39"/>
  </r>
  <r>
    <n v="3504012"/>
    <n v="350401218"/>
    <n v="24540"/>
    <d v="2022-11-29T00:00:00"/>
    <n v="128"/>
    <x v="13"/>
    <x v="51"/>
    <s v="Markaz Al-Nassriya"/>
    <s v="Al Mahaliyah"/>
    <s v="المحليه"/>
    <n v="31.052442887600002"/>
    <n v="46.236798131699999"/>
    <n v="2"/>
    <x v="514"/>
    <x v="40"/>
  </r>
  <r>
    <n v="3504012"/>
    <n v="350401218"/>
    <n v="24540"/>
    <d v="2022-11-29T00:00:00"/>
    <n v="128"/>
    <x v="13"/>
    <x v="51"/>
    <s v="Markaz Al-Nassriya"/>
    <s v="Al Mahaliyah"/>
    <s v="المحليه"/>
    <n v="31.052442887600002"/>
    <n v="46.236798131699999"/>
    <n v="1"/>
    <x v="514"/>
    <x v="40"/>
  </r>
  <r>
    <n v="3504012"/>
    <n v="350401218"/>
    <n v="24540"/>
    <d v="2022-11-29T00:00:00"/>
    <n v="128"/>
    <x v="13"/>
    <x v="51"/>
    <s v="Markaz Al-Nassriya"/>
    <s v="Al Mahaliyah"/>
    <s v="المحليه"/>
    <n v="31.052442887600002"/>
    <n v="46.236798131699999"/>
    <n v="3"/>
    <x v="514"/>
    <x v="40"/>
  </r>
  <r>
    <n v="3504014"/>
    <n v="350401418"/>
    <n v="10254"/>
    <d v="2022-12-07T00:00:00"/>
    <n v="128"/>
    <x v="13"/>
    <x v="51"/>
    <s v="Markaz Al-Nassriya"/>
    <s v="Al Sharqiya"/>
    <s v="الشرقيه"/>
    <n v="31.044867277600002"/>
    <n v="46.259297235299996"/>
    <n v="15"/>
    <x v="517"/>
    <x v="39"/>
  </r>
  <r>
    <n v="3504014"/>
    <n v="350401418"/>
    <n v="10254"/>
    <d v="2022-12-07T00:00:00"/>
    <n v="128"/>
    <x v="13"/>
    <x v="51"/>
    <s v="Markaz Al-Nassriya"/>
    <s v="Al Sharqiya"/>
    <s v="الشرقيه"/>
    <n v="31.044867277600002"/>
    <n v="46.259297235299996"/>
    <n v="10"/>
    <x v="517"/>
    <x v="39"/>
  </r>
  <r>
    <n v="3504014"/>
    <n v="350401418"/>
    <n v="10254"/>
    <d v="2022-12-07T00:00:00"/>
    <n v="128"/>
    <x v="13"/>
    <x v="51"/>
    <s v="Markaz Al-Nassriya"/>
    <s v="Al Sharqiya"/>
    <s v="الشرقيه"/>
    <n v="31.044867277600002"/>
    <n v="46.259297235299996"/>
    <n v="5"/>
    <x v="517"/>
    <x v="39"/>
  </r>
  <r>
    <n v="3504015"/>
    <n v="350401518"/>
    <n v="10272"/>
    <d v="2022-11-21T00:00:00"/>
    <n v="128"/>
    <x v="13"/>
    <x v="51"/>
    <s v="Markaz Al-Nassriya"/>
    <s v="Al Shoula"/>
    <s v="الشعلة"/>
    <n v="31.034963944600001"/>
    <n v="46.242300951700003"/>
    <n v="3"/>
    <x v="513"/>
    <x v="40"/>
  </r>
  <r>
    <n v="3504016"/>
    <n v="350401618"/>
    <n v="10281"/>
    <d v="2022-12-07T00:00:00"/>
    <n v="128"/>
    <x v="13"/>
    <x v="51"/>
    <s v="Markaz Al-Nassriya"/>
    <s v="Al Shumokh"/>
    <s v="حي الشموخ"/>
    <n v="31.029471706599999"/>
    <n v="46.244121658399997"/>
    <n v="4"/>
    <x v="517"/>
    <x v="39"/>
  </r>
  <r>
    <n v="3504016"/>
    <n v="350401618"/>
    <n v="10281"/>
    <d v="2022-12-07T00:00:00"/>
    <n v="128"/>
    <x v="13"/>
    <x v="51"/>
    <s v="Markaz Al-Nassriya"/>
    <s v="Al Shumokh"/>
    <s v="حي الشموخ"/>
    <n v="31.029471706599999"/>
    <n v="46.244121658399997"/>
    <n v="4"/>
    <x v="517"/>
    <x v="39"/>
  </r>
  <r>
    <n v="3504016"/>
    <n v="350401618"/>
    <n v="10281"/>
    <d v="2022-12-07T00:00:00"/>
    <n v="128"/>
    <x v="13"/>
    <x v="51"/>
    <s v="Markaz Al-Nassriya"/>
    <s v="Al Shumokh"/>
    <s v="حي الشموخ"/>
    <n v="31.029471706599999"/>
    <n v="46.244121658399997"/>
    <n v="1"/>
    <x v="517"/>
    <x v="39"/>
  </r>
  <r>
    <n v="3504018"/>
    <n v="350401818"/>
    <n v="24741"/>
    <d v="2022-12-07T00:00:00"/>
    <n v="128"/>
    <x v="13"/>
    <x v="51"/>
    <s v="Markaz Al-Nassriya"/>
    <s v="Al-Berid"/>
    <s v="البريد"/>
    <n v="31.0447764918"/>
    <n v="46.249576203399997"/>
    <n v="1"/>
    <x v="517"/>
    <x v="39"/>
  </r>
  <r>
    <n v="3504019"/>
    <n v="350401918"/>
    <n v="9470"/>
    <d v="2022-11-29T00:00:00"/>
    <n v="128"/>
    <x v="13"/>
    <x v="51"/>
    <s v="Markaz Al-Nassriya"/>
    <s v="Al-hay al-askary"/>
    <s v="الحي العسكري "/>
    <n v="31.0569626851"/>
    <n v="46.266143804899997"/>
    <n v="4"/>
    <x v="514"/>
    <x v="40"/>
  </r>
  <r>
    <n v="3504019"/>
    <n v="350401918"/>
    <n v="9470"/>
    <d v="2022-11-29T00:00:00"/>
    <n v="128"/>
    <x v="13"/>
    <x v="51"/>
    <s v="Markaz Al-Nassriya"/>
    <s v="Al-hay al-askary"/>
    <s v="الحي العسكري "/>
    <n v="31.0569626851"/>
    <n v="46.266143804899997"/>
    <n v="3"/>
    <x v="514"/>
    <x v="40"/>
  </r>
  <r>
    <n v="3504019"/>
    <n v="350401918"/>
    <n v="9470"/>
    <d v="2022-11-29T00:00:00"/>
    <n v="128"/>
    <x v="13"/>
    <x v="51"/>
    <s v="Markaz Al-Nassriya"/>
    <s v="Al-hay al-askary"/>
    <s v="الحي العسكري "/>
    <n v="31.0569626851"/>
    <n v="46.266143804899997"/>
    <n v="3"/>
    <x v="514"/>
    <x v="40"/>
  </r>
  <r>
    <n v="3504019"/>
    <n v="350401918"/>
    <n v="9470"/>
    <d v="2022-11-29T00:00:00"/>
    <n v="128"/>
    <x v="13"/>
    <x v="51"/>
    <s v="Markaz Al-Nassriya"/>
    <s v="Al-hay al-askary"/>
    <s v="الحي العسكري "/>
    <n v="31.0569626851"/>
    <n v="46.266143804899997"/>
    <n v="3"/>
    <x v="514"/>
    <x v="40"/>
  </r>
  <r>
    <n v="3504021"/>
    <n v="350402118"/>
    <n v="10335"/>
    <d v="2022-12-09T00:00:00"/>
    <n v="128"/>
    <x v="13"/>
    <x v="51"/>
    <s v="Markaz Al-Nassriya"/>
    <s v="Al-Salhiya"/>
    <s v="حي الصالحية"/>
    <n v="31.0506383486"/>
    <n v="46.269343302599999"/>
    <n v="4"/>
    <x v="518"/>
    <x v="39"/>
  </r>
  <r>
    <n v="3504021"/>
    <n v="350402118"/>
    <n v="10335"/>
    <d v="2022-12-09T00:00:00"/>
    <n v="128"/>
    <x v="13"/>
    <x v="51"/>
    <s v="Markaz Al-Nassriya"/>
    <s v="Al-Salhiya"/>
    <s v="حي الصالحية"/>
    <n v="31.0506383486"/>
    <n v="46.269343302599999"/>
    <n v="3"/>
    <x v="518"/>
    <x v="39"/>
  </r>
  <r>
    <n v="3504021"/>
    <n v="350402118"/>
    <n v="10335"/>
    <d v="2022-12-09T00:00:00"/>
    <n v="128"/>
    <x v="13"/>
    <x v="51"/>
    <s v="Markaz Al-Nassriya"/>
    <s v="Al-Salhiya"/>
    <s v="حي الصالحية"/>
    <n v="31.0506383486"/>
    <n v="46.269343302599999"/>
    <n v="6"/>
    <x v="518"/>
    <x v="39"/>
  </r>
  <r>
    <n v="3504021"/>
    <n v="350402118"/>
    <n v="10335"/>
    <d v="2022-12-09T00:00:00"/>
    <n v="128"/>
    <x v="13"/>
    <x v="51"/>
    <s v="Markaz Al-Nassriya"/>
    <s v="Al-Salhiya"/>
    <s v="حي الصالحية"/>
    <n v="31.0506383486"/>
    <n v="46.269343302599999"/>
    <n v="1"/>
    <x v="518"/>
    <x v="39"/>
  </r>
  <r>
    <n v="3504021"/>
    <n v="350402118"/>
    <n v="10335"/>
    <d v="2022-12-09T00:00:00"/>
    <n v="128"/>
    <x v="13"/>
    <x v="51"/>
    <s v="Markaz Al-Nassriya"/>
    <s v="Al-Salhiya"/>
    <s v="حي الصالحية"/>
    <n v="31.0506383486"/>
    <n v="46.269343302599999"/>
    <n v="2"/>
    <x v="518"/>
    <x v="39"/>
  </r>
  <r>
    <n v="3504022"/>
    <n v="350402218"/>
    <n v="9576"/>
    <d v="2022-11-14T00:00:00"/>
    <n v="128"/>
    <x v="13"/>
    <x v="51"/>
    <s v="Markaz Al-Nassriya"/>
    <s v="Al-shofah"/>
    <s v="قرية الشوفة"/>
    <n v="31.132791840500001"/>
    <n v="46.2356646856"/>
    <n v="1"/>
    <x v="511"/>
    <x v="40"/>
  </r>
  <r>
    <n v="3504023"/>
    <n v="350402318"/>
    <n v="9448"/>
    <d v="2022-12-07T00:00:00"/>
    <n v="128"/>
    <x v="13"/>
    <x v="51"/>
    <s v="Markaz Al-Nassriya"/>
    <s v="Al-Thawrah"/>
    <s v="الثوره"/>
    <n v="31.027006973399999"/>
    <n v="46.228093038300003"/>
    <n v="20"/>
    <x v="517"/>
    <x v="39"/>
  </r>
  <r>
    <n v="3504023"/>
    <n v="350402318"/>
    <n v="9448"/>
    <d v="2022-12-07T00:00:00"/>
    <n v="128"/>
    <x v="13"/>
    <x v="51"/>
    <s v="Markaz Al-Nassriya"/>
    <s v="Al-Thawrah"/>
    <s v="الثوره"/>
    <n v="31.027006973399999"/>
    <n v="46.228093038300003"/>
    <n v="10"/>
    <x v="517"/>
    <x v="39"/>
  </r>
  <r>
    <n v="3504023"/>
    <n v="350402318"/>
    <n v="9448"/>
    <d v="2022-12-07T00:00:00"/>
    <n v="128"/>
    <x v="13"/>
    <x v="51"/>
    <s v="Markaz Al-Nassriya"/>
    <s v="Al-Thawrah"/>
    <s v="الثوره"/>
    <n v="31.027006973399999"/>
    <n v="46.228093038300003"/>
    <n v="15"/>
    <x v="517"/>
    <x v="39"/>
  </r>
  <r>
    <n v="3504023"/>
    <n v="350402318"/>
    <n v="9448"/>
    <d v="2022-12-07T00:00:00"/>
    <n v="128"/>
    <x v="13"/>
    <x v="51"/>
    <s v="Markaz Al-Nassriya"/>
    <s v="Al-Thawrah"/>
    <s v="الثوره"/>
    <n v="31.027006973399999"/>
    <n v="46.228093038300003"/>
    <n v="24"/>
    <x v="517"/>
    <x v="39"/>
  </r>
  <r>
    <n v="3504024"/>
    <n v="350402418"/>
    <n v="9396"/>
    <d v="2022-12-09T00:00:00"/>
    <n v="128"/>
    <x v="13"/>
    <x v="51"/>
    <s v="Markaz Al-Nassriya"/>
    <s v="Al-zielat"/>
    <s v="الزعيلات"/>
    <n v="31.0154237044"/>
    <n v="46.263441754500001"/>
    <n v="8"/>
    <x v="518"/>
    <x v="39"/>
  </r>
  <r>
    <n v="3504024"/>
    <n v="350402418"/>
    <n v="9396"/>
    <d v="2022-12-09T00:00:00"/>
    <n v="128"/>
    <x v="13"/>
    <x v="51"/>
    <s v="Markaz Al-Nassriya"/>
    <s v="Al-zielat"/>
    <s v="الزعيلات"/>
    <n v="31.0154237044"/>
    <n v="46.263441754500001"/>
    <n v="4"/>
    <x v="518"/>
    <x v="39"/>
  </r>
  <r>
    <n v="3504024"/>
    <n v="350402418"/>
    <n v="9396"/>
    <d v="2022-12-09T00:00:00"/>
    <n v="128"/>
    <x v="13"/>
    <x v="51"/>
    <s v="Markaz Al-Nassriya"/>
    <s v="Al-zielat"/>
    <s v="الزعيلات"/>
    <n v="31.0154237044"/>
    <n v="46.263441754500001"/>
    <n v="6"/>
    <x v="518"/>
    <x v="39"/>
  </r>
  <r>
    <n v="3504025"/>
    <n v="350402518"/>
    <n v="10262"/>
    <d v="2022-11-23T00:00:00"/>
    <n v="128"/>
    <x v="13"/>
    <x v="51"/>
    <s v="Markaz Al-Nassriya"/>
    <s v="Aredo"/>
    <s v="حي اريدو"/>
    <n v="31.074394900600002"/>
    <n v="46.250142994800001"/>
    <n v="10"/>
    <x v="519"/>
    <x v="40"/>
  </r>
  <r>
    <n v="3504025"/>
    <n v="350402518"/>
    <n v="10262"/>
    <d v="2022-11-23T00:00:00"/>
    <n v="128"/>
    <x v="13"/>
    <x v="51"/>
    <s v="Markaz Al-Nassriya"/>
    <s v="Aredo"/>
    <s v="حي اريدو"/>
    <n v="31.074394900600002"/>
    <n v="46.250142994800001"/>
    <n v="35"/>
    <x v="519"/>
    <x v="40"/>
  </r>
  <r>
    <n v="3504025"/>
    <n v="350402518"/>
    <n v="10262"/>
    <d v="2022-11-23T00:00:00"/>
    <n v="128"/>
    <x v="13"/>
    <x v="51"/>
    <s v="Markaz Al-Nassriya"/>
    <s v="Aredo"/>
    <s v="حي اريدو"/>
    <n v="31.074394900600002"/>
    <n v="46.250142994800001"/>
    <n v="30"/>
    <x v="519"/>
    <x v="40"/>
  </r>
  <r>
    <n v="3504025"/>
    <n v="350402518"/>
    <n v="10262"/>
    <d v="2022-11-23T00:00:00"/>
    <n v="128"/>
    <x v="13"/>
    <x v="51"/>
    <s v="Markaz Al-Nassriya"/>
    <s v="Aredo"/>
    <s v="حي اريدو"/>
    <n v="31.074394900600002"/>
    <n v="46.250142994800001"/>
    <n v="10"/>
    <x v="519"/>
    <x v="40"/>
  </r>
  <r>
    <n v="3504025"/>
    <n v="350402518"/>
    <n v="10262"/>
    <d v="2022-11-23T00:00:00"/>
    <n v="128"/>
    <x v="13"/>
    <x v="51"/>
    <s v="Markaz Al-Nassriya"/>
    <s v="Aredo"/>
    <s v="حي اريدو"/>
    <n v="31.074394900600002"/>
    <n v="46.250142994800001"/>
    <n v="10"/>
    <x v="519"/>
    <x v="40"/>
  </r>
  <r>
    <n v="3504026"/>
    <n v="350402618"/>
    <n v="10253"/>
    <d v="2022-11-29T00:00:00"/>
    <n v="128"/>
    <x v="13"/>
    <x v="51"/>
    <s v="Markaz Al-Nassriya"/>
    <s v="Baghdad Street"/>
    <s v="شارع بغداد"/>
    <n v="31.038477412900001"/>
    <n v="46.2356561609"/>
    <n v="5"/>
    <x v="514"/>
    <x v="40"/>
  </r>
  <r>
    <n v="3504026"/>
    <n v="350402618"/>
    <n v="10253"/>
    <d v="2022-11-29T00:00:00"/>
    <n v="128"/>
    <x v="13"/>
    <x v="51"/>
    <s v="Markaz Al-Nassriya"/>
    <s v="Baghdad Street"/>
    <s v="شارع بغداد"/>
    <n v="31.038477412900001"/>
    <n v="46.2356561609"/>
    <n v="2"/>
    <x v="514"/>
    <x v="40"/>
  </r>
  <r>
    <n v="3504027"/>
    <n v="350402718"/>
    <n v="24885"/>
    <d v="2022-11-28T00:00:00"/>
    <n v="128"/>
    <x v="13"/>
    <x v="51"/>
    <s v="Markaz Al-Nassriya"/>
    <s v="Hay Al Al Ghadeer"/>
    <s v="حي الغدير"/>
    <n v="31.061467899099998"/>
    <n v="46.278157583599999"/>
    <n v="3"/>
    <x v="520"/>
    <x v="40"/>
  </r>
  <r>
    <n v="3504028"/>
    <n v="350402818"/>
    <n v="25526"/>
    <d v="2022-11-29T00:00:00"/>
    <n v="128"/>
    <x v="13"/>
    <x v="51"/>
    <s v="Markaz Al-Nassriya"/>
    <s v="Hay Al Ameer"/>
    <s v="حي الامير"/>
    <n v="31.036175809100001"/>
    <n v="46.220527480000001"/>
    <n v="13"/>
    <x v="514"/>
    <x v="40"/>
  </r>
  <r>
    <n v="3504028"/>
    <n v="350402818"/>
    <n v="25526"/>
    <d v="2022-11-29T00:00:00"/>
    <n v="128"/>
    <x v="13"/>
    <x v="51"/>
    <s v="Markaz Al-Nassriya"/>
    <s v="Hay Al Ameer"/>
    <s v="حي الامير"/>
    <n v="31.036175809100001"/>
    <n v="46.220527480000001"/>
    <n v="10"/>
    <x v="514"/>
    <x v="40"/>
  </r>
  <r>
    <n v="3504028"/>
    <n v="350402818"/>
    <n v="25526"/>
    <d v="2022-11-29T00:00:00"/>
    <n v="128"/>
    <x v="13"/>
    <x v="51"/>
    <s v="Markaz Al-Nassriya"/>
    <s v="Hay Al Ameer"/>
    <s v="حي الامير"/>
    <n v="31.036175809100001"/>
    <n v="46.220527480000001"/>
    <n v="10"/>
    <x v="514"/>
    <x v="40"/>
  </r>
  <r>
    <n v="3504028"/>
    <n v="350402818"/>
    <n v="25526"/>
    <d v="2022-11-29T00:00:00"/>
    <n v="128"/>
    <x v="13"/>
    <x v="51"/>
    <s v="Markaz Al-Nassriya"/>
    <s v="Hay Al Ameer"/>
    <s v="حي الامير"/>
    <n v="31.036175809100001"/>
    <n v="46.220527480000001"/>
    <n v="14"/>
    <x v="514"/>
    <x v="40"/>
  </r>
  <r>
    <n v="3504028"/>
    <n v="350402818"/>
    <n v="25526"/>
    <d v="2022-11-29T00:00:00"/>
    <n v="128"/>
    <x v="13"/>
    <x v="51"/>
    <s v="Markaz Al-Nassriya"/>
    <s v="Hay Al Ameer"/>
    <s v="حي الامير"/>
    <n v="31.036175809100001"/>
    <n v="46.220527480000001"/>
    <n v="8"/>
    <x v="514"/>
    <x v="40"/>
  </r>
  <r>
    <n v="3504029"/>
    <n v="350402918"/>
    <n v="10301"/>
    <d v="2022-11-23T00:00:00"/>
    <n v="128"/>
    <x v="13"/>
    <x v="51"/>
    <s v="Markaz Al-Nassriya"/>
    <s v="Hay Al Fidaa"/>
    <s v="حي الفداء"/>
    <n v="31.069166239000001"/>
    <n v="46.283791055999998"/>
    <n v="4"/>
    <x v="519"/>
    <x v="40"/>
  </r>
  <r>
    <n v="3504029"/>
    <n v="350402918"/>
    <n v="10301"/>
    <d v="2022-11-23T00:00:00"/>
    <n v="128"/>
    <x v="13"/>
    <x v="51"/>
    <s v="Markaz Al-Nassriya"/>
    <s v="Hay Al Fidaa"/>
    <s v="حي الفداء"/>
    <n v="31.069166239000001"/>
    <n v="46.283791055999998"/>
    <n v="11"/>
    <x v="519"/>
    <x v="40"/>
  </r>
  <r>
    <n v="3504029"/>
    <n v="350402918"/>
    <n v="10301"/>
    <d v="2022-11-23T00:00:00"/>
    <n v="128"/>
    <x v="13"/>
    <x v="51"/>
    <s v="Markaz Al-Nassriya"/>
    <s v="Hay Al Fidaa"/>
    <s v="حي الفداء"/>
    <n v="31.069166239000001"/>
    <n v="46.283791055999998"/>
    <n v="6"/>
    <x v="519"/>
    <x v="40"/>
  </r>
  <r>
    <n v="3504029"/>
    <n v="350402918"/>
    <n v="10301"/>
    <d v="2022-11-23T00:00:00"/>
    <n v="128"/>
    <x v="13"/>
    <x v="51"/>
    <s v="Markaz Al-Nassriya"/>
    <s v="Hay Al Fidaa"/>
    <s v="حي الفداء"/>
    <n v="31.069166239000001"/>
    <n v="46.283791055999998"/>
    <n v="9"/>
    <x v="519"/>
    <x v="40"/>
  </r>
  <r>
    <n v="3504030"/>
    <n v="350403018"/>
    <n v="24746"/>
    <d v="2022-11-28T00:00:00"/>
    <n v="128"/>
    <x v="13"/>
    <x v="51"/>
    <s v="Markaz Al-Nassriya"/>
    <s v="Hay Al Khadraa"/>
    <s v="حي الخضراء"/>
    <n v="31.042946248900002"/>
    <n v="46.274699394599999"/>
    <n v="1"/>
    <x v="520"/>
    <x v="40"/>
  </r>
  <r>
    <n v="3504031"/>
    <n v="350403118"/>
    <n v="21208"/>
    <d v="2022-12-10T00:00:00"/>
    <n v="128"/>
    <x v="13"/>
    <x v="51"/>
    <s v="Markaz Al-Nassriya"/>
    <s v="Hay Al Mualimeen"/>
    <s v="حي المعلمين"/>
    <n v="31.067779245299999"/>
    <n v="46.249674558199999"/>
    <n v="7"/>
    <x v="505"/>
    <x v="39"/>
  </r>
  <r>
    <n v="3504031"/>
    <n v="350403118"/>
    <n v="21208"/>
    <d v="2022-12-10T00:00:00"/>
    <n v="128"/>
    <x v="13"/>
    <x v="51"/>
    <s v="Markaz Al-Nassriya"/>
    <s v="Hay Al Mualimeen"/>
    <s v="حي المعلمين"/>
    <n v="31.067779245299999"/>
    <n v="46.249674558199999"/>
    <n v="5"/>
    <x v="505"/>
    <x v="39"/>
  </r>
  <r>
    <n v="3504031"/>
    <n v="350403118"/>
    <n v="21208"/>
    <d v="2022-12-10T00:00:00"/>
    <n v="128"/>
    <x v="13"/>
    <x v="51"/>
    <s v="Markaz Al-Nassriya"/>
    <s v="Hay Al Mualimeen"/>
    <s v="حي المعلمين"/>
    <n v="31.067779245299999"/>
    <n v="46.249674558199999"/>
    <n v="5"/>
    <x v="505"/>
    <x v="39"/>
  </r>
  <r>
    <n v="3504031"/>
    <n v="350403118"/>
    <n v="21208"/>
    <d v="2022-12-10T00:00:00"/>
    <n v="128"/>
    <x v="13"/>
    <x v="51"/>
    <s v="Markaz Al-Nassriya"/>
    <s v="Hay Al Mualimeen"/>
    <s v="حي المعلمين"/>
    <n v="31.067779245299999"/>
    <n v="46.249674558199999"/>
    <n v="5"/>
    <x v="505"/>
    <x v="39"/>
  </r>
  <r>
    <n v="3504031"/>
    <n v="350403118"/>
    <n v="21208"/>
    <d v="2022-12-10T00:00:00"/>
    <n v="128"/>
    <x v="13"/>
    <x v="51"/>
    <s v="Markaz Al-Nassriya"/>
    <s v="Hay Al Mualimeen"/>
    <s v="حي المعلمين"/>
    <n v="31.067779245299999"/>
    <n v="46.249674558199999"/>
    <n v="17"/>
    <x v="505"/>
    <x v="39"/>
  </r>
  <r>
    <n v="3504032"/>
    <n v="350403218"/>
    <n v="24750"/>
    <d v="2022-11-23T00:00:00"/>
    <n v="128"/>
    <x v="13"/>
    <x v="51"/>
    <s v="Markaz Al-Nassriya"/>
    <s v="Hay Al Shoula 1"/>
    <s v="حي الشعله 1"/>
    <n v="31.034273341199999"/>
    <n v="46.238222611899999"/>
    <n v="4"/>
    <x v="519"/>
    <x v="40"/>
  </r>
  <r>
    <n v="3504032"/>
    <n v="350403218"/>
    <n v="24750"/>
    <d v="2022-11-23T00:00:00"/>
    <n v="128"/>
    <x v="13"/>
    <x v="51"/>
    <s v="Markaz Al-Nassriya"/>
    <s v="Hay Al Shoula 1"/>
    <s v="حي الشعله 1"/>
    <n v="31.034273341199999"/>
    <n v="46.238222611899999"/>
    <n v="5"/>
    <x v="519"/>
    <x v="40"/>
  </r>
  <r>
    <n v="3504033"/>
    <n v="350403318"/>
    <n v="10259"/>
    <d v="2022-12-07T00:00:00"/>
    <n v="128"/>
    <x v="13"/>
    <x v="51"/>
    <s v="Markaz Al-Nassriya"/>
    <s v="Hay Al Tadhihiya"/>
    <s v="حي التضحية"/>
    <n v="31.045411312199999"/>
    <n v="46.277832423"/>
    <n v="15"/>
    <x v="517"/>
    <x v="39"/>
  </r>
  <r>
    <n v="3504033"/>
    <n v="350403318"/>
    <n v="10259"/>
    <d v="2022-12-07T00:00:00"/>
    <n v="128"/>
    <x v="13"/>
    <x v="51"/>
    <s v="Markaz Al-Nassriya"/>
    <s v="Hay Al Tadhihiya"/>
    <s v="حي التضحية"/>
    <n v="31.045411312199999"/>
    <n v="46.277832423"/>
    <n v="15"/>
    <x v="517"/>
    <x v="39"/>
  </r>
  <r>
    <n v="3504033"/>
    <n v="350403318"/>
    <n v="10259"/>
    <d v="2022-12-07T00:00:00"/>
    <n v="128"/>
    <x v="13"/>
    <x v="51"/>
    <s v="Markaz Al-Nassriya"/>
    <s v="Hay Al Tadhihiya"/>
    <s v="حي التضحية"/>
    <n v="31.045411312199999"/>
    <n v="46.277832423"/>
    <n v="20"/>
    <x v="517"/>
    <x v="39"/>
  </r>
  <r>
    <n v="3504033"/>
    <n v="350403318"/>
    <n v="10259"/>
    <d v="2022-12-07T00:00:00"/>
    <n v="128"/>
    <x v="13"/>
    <x v="51"/>
    <s v="Markaz Al-Nassriya"/>
    <s v="Hay Al Tadhihiya"/>
    <s v="حي التضحية"/>
    <n v="31.045411312199999"/>
    <n v="46.277832423"/>
    <n v="15"/>
    <x v="517"/>
    <x v="39"/>
  </r>
  <r>
    <n v="3504033"/>
    <n v="350403318"/>
    <n v="10259"/>
    <d v="2022-12-07T00:00:00"/>
    <n v="128"/>
    <x v="13"/>
    <x v="51"/>
    <s v="Markaz Al-Nassriya"/>
    <s v="Hay Al Tadhihiya"/>
    <s v="حي التضحية"/>
    <n v="31.045411312199999"/>
    <n v="46.277832423"/>
    <n v="7"/>
    <x v="517"/>
    <x v="39"/>
  </r>
  <r>
    <n v="3504034"/>
    <n v="350403418"/>
    <n v="24742"/>
    <d v="2022-11-23T00:00:00"/>
    <n v="128"/>
    <x v="13"/>
    <x v="51"/>
    <s v="Markaz Al-Nassriya"/>
    <s v="Hay Al-Hakim"/>
    <s v="حي الحكيم"/>
    <n v="31.060090237699999"/>
    <n v="46.277220867600001"/>
    <n v="1"/>
    <x v="519"/>
    <x v="40"/>
  </r>
  <r>
    <n v="3504035"/>
    <n v="350403518"/>
    <n v="9398"/>
    <d v="2022-11-17T00:00:00"/>
    <n v="128"/>
    <x v="13"/>
    <x v="51"/>
    <s v="Markaz Al-Nassriya"/>
    <s v="Hay al-shohadaa"/>
    <s v="حي الشهداء"/>
    <n v="31.069961183"/>
    <n v="46.270024445899999"/>
    <n v="3"/>
    <x v="506"/>
    <x v="40"/>
  </r>
  <r>
    <n v="3504036"/>
    <n v="350403618"/>
    <n v="23683"/>
    <d v="2022-12-09T00:00:00"/>
    <n v="128"/>
    <x v="13"/>
    <x v="51"/>
    <s v="Markaz Al-Nassriya"/>
    <s v="Hay Mehidiya"/>
    <s v="حي المهيديه"/>
    <n v="31.03290329"/>
    <n v="46.251552429999997"/>
    <n v="4"/>
    <x v="518"/>
    <x v="39"/>
  </r>
  <r>
    <n v="3504036"/>
    <n v="350403618"/>
    <n v="23683"/>
    <d v="2022-12-09T00:00:00"/>
    <n v="128"/>
    <x v="13"/>
    <x v="51"/>
    <s v="Markaz Al-Nassriya"/>
    <s v="Hay Mehidiya"/>
    <s v="حي المهيديه"/>
    <n v="31.03290329"/>
    <n v="46.251552429999997"/>
    <n v="2"/>
    <x v="518"/>
    <x v="39"/>
  </r>
  <r>
    <n v="3504036"/>
    <n v="350403618"/>
    <n v="23683"/>
    <d v="2022-12-09T00:00:00"/>
    <n v="128"/>
    <x v="13"/>
    <x v="51"/>
    <s v="Markaz Al-Nassriya"/>
    <s v="Hay Mehidiya"/>
    <s v="حي المهيديه"/>
    <n v="31.03290329"/>
    <n v="46.251552429999997"/>
    <n v="2"/>
    <x v="518"/>
    <x v="39"/>
  </r>
  <r>
    <n v="3504038"/>
    <n v="350403818"/>
    <n v="25528"/>
    <d v="2022-11-17T00:00:00"/>
    <n v="128"/>
    <x v="13"/>
    <x v="51"/>
    <s v="Markaz Al-Nassriya"/>
    <s v="Hey Al-Ariml"/>
    <s v="حي الارامل"/>
    <n v="31.053281055100001"/>
    <n v="46.253512804000003"/>
    <n v="1"/>
    <x v="506"/>
    <x v="40"/>
  </r>
  <r>
    <n v="3504038"/>
    <n v="350403818"/>
    <n v="25528"/>
    <d v="2022-11-17T00:00:00"/>
    <n v="128"/>
    <x v="13"/>
    <x v="51"/>
    <s v="Markaz Al-Nassriya"/>
    <s v="Hey Al-Ariml"/>
    <s v="حي الارامل"/>
    <n v="31.053281055100001"/>
    <n v="46.253512804000003"/>
    <n v="1"/>
    <x v="506"/>
    <x v="40"/>
  </r>
  <r>
    <n v="3504039"/>
    <n v="350403918"/>
    <n v="25531"/>
    <d v="2022-11-14T00:00:00"/>
    <n v="128"/>
    <x v="13"/>
    <x v="51"/>
    <s v="Markaz Al-Nassriya"/>
    <s v="Hey Al-Mtanzh"/>
    <s v="حي المتنزة"/>
    <n v="31.046486166099999"/>
    <n v="46.2332439666"/>
    <n v="7"/>
    <x v="511"/>
    <x v="40"/>
  </r>
  <r>
    <n v="3504040"/>
    <n v="350404018"/>
    <n v="25530"/>
    <d v="2022-11-17T00:00:00"/>
    <n v="128"/>
    <x v="13"/>
    <x v="51"/>
    <s v="Markaz Al-Nassriya"/>
    <s v="Hey Al-Rafdeen"/>
    <s v="حي الرافدين"/>
    <n v="31.076769222599999"/>
    <n v="46.264030067599997"/>
    <n v="2"/>
    <x v="506"/>
    <x v="40"/>
  </r>
  <r>
    <n v="3504040"/>
    <n v="350404018"/>
    <n v="25530"/>
    <d v="2022-11-17T00:00:00"/>
    <n v="128"/>
    <x v="13"/>
    <x v="51"/>
    <s v="Markaz Al-Nassriya"/>
    <s v="Hey Al-Rafdeen"/>
    <s v="حي الرافدين"/>
    <n v="31.076769222599999"/>
    <n v="46.264030067599997"/>
    <n v="1"/>
    <x v="506"/>
    <x v="40"/>
  </r>
  <r>
    <n v="3504040"/>
    <n v="350404018"/>
    <n v="25530"/>
    <d v="2022-11-17T00:00:00"/>
    <n v="128"/>
    <x v="13"/>
    <x v="51"/>
    <s v="Markaz Al-Nassriya"/>
    <s v="Hey Al-Rafdeen"/>
    <s v="حي الرافدين"/>
    <n v="31.076769222599999"/>
    <n v="46.264030067599997"/>
    <n v="2"/>
    <x v="506"/>
    <x v="40"/>
  </r>
  <r>
    <n v="3504041"/>
    <n v="350404118"/>
    <n v="25533"/>
    <d v="2022-11-29T00:00:00"/>
    <n v="128"/>
    <x v="13"/>
    <x v="51"/>
    <s v="Markaz Al-Nassriya"/>
    <s v="Nassriya-Hey 400"/>
    <s v="حي 400"/>
    <n v="31.080862144499999"/>
    <n v="46.240087203599998"/>
    <n v="33"/>
    <x v="514"/>
    <x v="40"/>
  </r>
  <r>
    <n v="3504041"/>
    <n v="350404118"/>
    <n v="25533"/>
    <d v="2022-11-29T00:00:00"/>
    <n v="128"/>
    <x v="13"/>
    <x v="51"/>
    <s v="Markaz Al-Nassriya"/>
    <s v="Nassriya-Hey 400"/>
    <s v="حي 400"/>
    <n v="31.080862144499999"/>
    <n v="46.240087203599998"/>
    <n v="27"/>
    <x v="514"/>
    <x v="40"/>
  </r>
  <r>
    <n v="3504041"/>
    <n v="350404118"/>
    <n v="25533"/>
    <d v="2022-11-29T00:00:00"/>
    <n v="128"/>
    <x v="13"/>
    <x v="51"/>
    <s v="Markaz Al-Nassriya"/>
    <s v="Nassriya-Hey 400"/>
    <s v="حي 400"/>
    <n v="31.080862144499999"/>
    <n v="46.240087203599998"/>
    <n v="15"/>
    <x v="514"/>
    <x v="40"/>
  </r>
  <r>
    <n v="3504041"/>
    <n v="350404118"/>
    <n v="25533"/>
    <d v="2022-11-29T00:00:00"/>
    <n v="128"/>
    <x v="13"/>
    <x v="51"/>
    <s v="Markaz Al-Nassriya"/>
    <s v="Nassriya-Hey 400"/>
    <s v="حي 400"/>
    <n v="31.080862144499999"/>
    <n v="46.240087203599998"/>
    <n v="31"/>
    <x v="514"/>
    <x v="40"/>
  </r>
  <r>
    <n v="3504041"/>
    <n v="350404118"/>
    <n v="25533"/>
    <d v="2022-11-29T00:00:00"/>
    <n v="128"/>
    <x v="13"/>
    <x v="51"/>
    <s v="Markaz Al-Nassriya"/>
    <s v="Nassriya-Hey 400"/>
    <s v="حي 400"/>
    <n v="31.080862144499999"/>
    <n v="46.240087203599998"/>
    <n v="7"/>
    <x v="514"/>
    <x v="40"/>
  </r>
  <r>
    <n v="3504041"/>
    <n v="350404118"/>
    <n v="25533"/>
    <d v="2022-11-29T00:00:00"/>
    <n v="128"/>
    <x v="13"/>
    <x v="51"/>
    <s v="Markaz Al-Nassriya"/>
    <s v="Nassriya-Hey 400"/>
    <s v="حي 400"/>
    <n v="31.080862144499999"/>
    <n v="46.240087203599998"/>
    <n v="11"/>
    <x v="514"/>
    <x v="40"/>
  </r>
  <r>
    <n v="3504042"/>
    <n v="350404218"/>
    <n v="10263"/>
    <d v="2022-11-23T00:00:00"/>
    <n v="128"/>
    <x v="13"/>
    <x v="51"/>
    <s v="Markaz Al-Nassriya"/>
    <s v="Sadir City"/>
    <s v="حي مدينة الصدر"/>
    <n v="31.0802066016"/>
    <n v="46.235693895300003"/>
    <n v="10"/>
    <x v="519"/>
    <x v="40"/>
  </r>
  <r>
    <n v="3504042"/>
    <n v="350404218"/>
    <n v="10263"/>
    <d v="2022-11-23T00:00:00"/>
    <n v="128"/>
    <x v="13"/>
    <x v="51"/>
    <s v="Markaz Al-Nassriya"/>
    <s v="Sadir City"/>
    <s v="حي مدينة الصدر"/>
    <n v="31.0802066016"/>
    <n v="46.235693895300003"/>
    <n v="15"/>
    <x v="519"/>
    <x v="40"/>
  </r>
  <r>
    <n v="3504042"/>
    <n v="350404218"/>
    <n v="10263"/>
    <d v="2022-11-23T00:00:00"/>
    <n v="128"/>
    <x v="13"/>
    <x v="51"/>
    <s v="Markaz Al-Nassriya"/>
    <s v="Sadir City"/>
    <s v="حي مدينة الصدر"/>
    <n v="31.0802066016"/>
    <n v="46.235693895300003"/>
    <n v="5"/>
    <x v="519"/>
    <x v="40"/>
  </r>
  <r>
    <n v="3504044"/>
    <n v="350404418"/>
    <n v="25527"/>
    <d v="2022-11-17T00:00:00"/>
    <n v="128"/>
    <x v="13"/>
    <x v="51"/>
    <s v="Markaz Al-Nassriya"/>
    <s v="Sharaa Al-hklas"/>
    <s v="شارع الاخلاص"/>
    <n v="31.058777803800002"/>
    <n v="46.257208607000003"/>
    <n v="2"/>
    <x v="506"/>
    <x v="40"/>
  </r>
  <r>
    <n v="3504044"/>
    <n v="350404418"/>
    <n v="25527"/>
    <d v="2022-11-17T00:00:00"/>
    <n v="128"/>
    <x v="13"/>
    <x v="51"/>
    <s v="Markaz Al-Nassriya"/>
    <s v="Sharaa Al-hklas"/>
    <s v="شارع الاخلاص"/>
    <n v="31.058777803800002"/>
    <n v="46.257208607000003"/>
    <n v="1"/>
    <x v="506"/>
    <x v="40"/>
  </r>
  <r>
    <n v="3504044"/>
    <n v="350404418"/>
    <n v="25527"/>
    <d v="2022-11-17T00:00:00"/>
    <n v="128"/>
    <x v="13"/>
    <x v="51"/>
    <s v="Markaz Al-Nassriya"/>
    <s v="Sharaa Al-hklas"/>
    <s v="شارع الاخلاص"/>
    <n v="31.058777803800002"/>
    <n v="46.257208607000003"/>
    <n v="1"/>
    <x v="506"/>
    <x v="40"/>
  </r>
  <r>
    <n v="3504045"/>
    <n v="350404518"/>
    <n v="22344"/>
    <d v="2022-12-07T00:00:00"/>
    <n v="128"/>
    <x v="13"/>
    <x v="51"/>
    <s v="Markaz Al-Nassriya"/>
    <s v="Share Eshreen"/>
    <s v="شارع عشرين"/>
    <n v="31.048519000500001"/>
    <n v="46.257282930099997"/>
    <n v="3"/>
    <x v="517"/>
    <x v="39"/>
  </r>
  <r>
    <n v="3504045"/>
    <n v="350404518"/>
    <n v="22344"/>
    <d v="2022-12-07T00:00:00"/>
    <n v="128"/>
    <x v="13"/>
    <x v="51"/>
    <s v="Markaz Al-Nassriya"/>
    <s v="Share Eshreen"/>
    <s v="شارع عشرين"/>
    <n v="31.048519000500001"/>
    <n v="46.257282930099997"/>
    <n v="2"/>
    <x v="517"/>
    <x v="39"/>
  </r>
  <r>
    <n v="3504045"/>
    <n v="350404518"/>
    <n v="22344"/>
    <d v="2022-12-07T00:00:00"/>
    <n v="128"/>
    <x v="13"/>
    <x v="51"/>
    <s v="Markaz Al-Nassriya"/>
    <s v="Share Eshreen"/>
    <s v="شارع عشرين"/>
    <n v="31.048519000500001"/>
    <n v="46.257282930099997"/>
    <n v="2"/>
    <x v="517"/>
    <x v="39"/>
  </r>
  <r>
    <n v="3504057"/>
    <n v="350405718"/>
    <n v="33806"/>
    <d v="2022-12-04T00:00:00"/>
    <n v="128"/>
    <x v="13"/>
    <x v="51"/>
    <s v="Markaz Said Dekhil"/>
    <s v="Hay Al-Zahraa"/>
    <s v="حي الزهراء"/>
    <n v="31.134141"/>
    <n v="46.437801999999998"/>
    <n v="2"/>
    <x v="515"/>
    <x v="39"/>
  </r>
  <r>
    <n v="3504057"/>
    <n v="350405718"/>
    <n v="33806"/>
    <d v="2022-12-04T00:00:00"/>
    <n v="128"/>
    <x v="13"/>
    <x v="51"/>
    <s v="Markaz Said Dekhil"/>
    <s v="Hay Al-Zahraa"/>
    <s v="حي الزهراء"/>
    <n v="31.134141"/>
    <n v="46.437801999999998"/>
    <n v="2"/>
    <x v="515"/>
    <x v="39"/>
  </r>
  <r>
    <n v="3504046"/>
    <n v="350404618"/>
    <n v="10269"/>
    <d v="2022-12-11T00:00:00"/>
    <n v="128"/>
    <x v="13"/>
    <x v="51"/>
    <s v="Ur"/>
    <s v="Sindaliyah-Sidenaweyah"/>
    <s v="حي السديناويه"/>
    <n v="31.041901284200001"/>
    <n v="46.3069539022"/>
    <n v="2"/>
    <x v="502"/>
    <x v="39"/>
  </r>
  <r>
    <n v="3504046"/>
    <n v="350404618"/>
    <n v="10269"/>
    <d v="2022-12-11T00:00:00"/>
    <n v="128"/>
    <x v="13"/>
    <x v="51"/>
    <s v="Ur"/>
    <s v="Sindaliyah-Sidenaweyah"/>
    <s v="حي السديناويه"/>
    <n v="31.041901284200001"/>
    <n v="46.3069539022"/>
    <n v="5"/>
    <x v="502"/>
    <x v="39"/>
  </r>
  <r>
    <n v="3504046"/>
    <n v="350404618"/>
    <n v="10269"/>
    <d v="2022-12-11T00:00:00"/>
    <n v="128"/>
    <x v="13"/>
    <x v="51"/>
    <s v="Ur"/>
    <s v="Sindaliyah-Sidenaweyah"/>
    <s v="حي السديناويه"/>
    <n v="31.041901284200001"/>
    <n v="46.3069539022"/>
    <n v="4"/>
    <x v="502"/>
    <x v="39"/>
  </r>
  <r>
    <n v="3504046"/>
    <n v="350404618"/>
    <n v="10269"/>
    <d v="2022-12-11T00:00:00"/>
    <n v="128"/>
    <x v="13"/>
    <x v="51"/>
    <s v="Ur"/>
    <s v="Sindaliyah-Sidenaweyah"/>
    <s v="حي السديناويه"/>
    <n v="31.041901284200001"/>
    <n v="46.3069539022"/>
    <n v="15"/>
    <x v="502"/>
    <x v="39"/>
  </r>
  <r>
    <n v="3504046"/>
    <n v="350404618"/>
    <n v="10269"/>
    <d v="2022-12-11T00:00:00"/>
    <n v="128"/>
    <x v="13"/>
    <x v="51"/>
    <s v="Ur"/>
    <s v="Sindaliyah-Sidenaweyah"/>
    <s v="حي السديناويه"/>
    <n v="31.041901284200001"/>
    <n v="46.3069539022"/>
    <n v="15"/>
    <x v="502"/>
    <x v="39"/>
  </r>
  <r>
    <n v="3505013"/>
    <n v="350501318"/>
    <n v="33809"/>
    <d v="2022-12-15T00:00:00"/>
    <n v="128"/>
    <x v="13"/>
    <x v="52"/>
    <s v="Akaika"/>
    <s v="Hay Al-Askery"/>
    <s v="حي العسكري"/>
    <n v="30.914428999999998"/>
    <n v="46.47878"/>
    <n v="5"/>
    <x v="516"/>
    <x v="39"/>
  </r>
  <r>
    <n v="3505013"/>
    <n v="350501318"/>
    <n v="33809"/>
    <d v="2022-12-15T00:00:00"/>
    <n v="128"/>
    <x v="13"/>
    <x v="52"/>
    <s v="Akaika"/>
    <s v="Hay Al-Askery"/>
    <s v="حي العسكري"/>
    <n v="30.914428999999998"/>
    <n v="46.47878"/>
    <n v="5"/>
    <x v="516"/>
    <x v="39"/>
  </r>
  <r>
    <n v="3505013"/>
    <n v="350501318"/>
    <n v="33809"/>
    <d v="2022-12-15T00:00:00"/>
    <n v="128"/>
    <x v="13"/>
    <x v="52"/>
    <s v="Akaika"/>
    <s v="Hay Al-Askery"/>
    <s v="حي العسكري"/>
    <n v="30.914428999999998"/>
    <n v="46.47878"/>
    <n v="7"/>
    <x v="516"/>
    <x v="39"/>
  </r>
  <r>
    <n v="3505013"/>
    <n v="350501318"/>
    <n v="33809"/>
    <d v="2022-12-15T00:00:00"/>
    <n v="128"/>
    <x v="13"/>
    <x v="52"/>
    <s v="Akaika"/>
    <s v="Hay Al-Askery"/>
    <s v="حي العسكري"/>
    <n v="30.914428999999998"/>
    <n v="46.47878"/>
    <n v="4"/>
    <x v="516"/>
    <x v="39"/>
  </r>
  <r>
    <n v="3505002"/>
    <n v="350500218"/>
    <n v="24721"/>
    <d v="2022-12-11T00:00:00"/>
    <n v="128"/>
    <x v="13"/>
    <x v="52"/>
    <s v="Al-Fadhliya"/>
    <s v="Al Barid Street"/>
    <s v="شارع البريد"/>
    <n v="30.956201633799999"/>
    <n v="46.359501579899998"/>
    <n v="5"/>
    <x v="502"/>
    <x v="39"/>
  </r>
  <r>
    <n v="3505002"/>
    <n v="350500218"/>
    <n v="24721"/>
    <d v="2022-12-11T00:00:00"/>
    <n v="128"/>
    <x v="13"/>
    <x v="52"/>
    <s v="Al-Fadhliya"/>
    <s v="Al Barid Street"/>
    <s v="شارع البريد"/>
    <n v="30.956201633799999"/>
    <n v="46.359501579899998"/>
    <n v="8"/>
    <x v="502"/>
    <x v="39"/>
  </r>
  <r>
    <n v="3505015"/>
    <n v="350501518"/>
    <n v="33811"/>
    <d v="2022-12-15T00:00:00"/>
    <n v="128"/>
    <x v="13"/>
    <x v="52"/>
    <s v="Garmat Beni Said"/>
    <s v="Hay Al-Askery"/>
    <s v="حي العسكري"/>
    <n v="30.882387999999999"/>
    <n v="46.568722000000001"/>
    <n v="10"/>
    <x v="516"/>
    <x v="39"/>
  </r>
  <r>
    <n v="3505015"/>
    <n v="350501518"/>
    <n v="33811"/>
    <d v="2022-12-15T00:00:00"/>
    <n v="128"/>
    <x v="13"/>
    <x v="52"/>
    <s v="Garmat Beni Said"/>
    <s v="Hay Al-Askery"/>
    <s v="حي العسكري"/>
    <n v="30.882387999999999"/>
    <n v="46.568722000000001"/>
    <n v="10"/>
    <x v="516"/>
    <x v="39"/>
  </r>
  <r>
    <n v="3505015"/>
    <n v="350501518"/>
    <n v="33811"/>
    <d v="2022-12-15T00:00:00"/>
    <n v="128"/>
    <x v="13"/>
    <x v="52"/>
    <s v="Garmat Beni Said"/>
    <s v="Hay Al-Askery"/>
    <s v="حي العسكري"/>
    <n v="30.882387999999999"/>
    <n v="46.568722000000001"/>
    <n v="5"/>
    <x v="516"/>
    <x v="39"/>
  </r>
  <r>
    <n v="3505016"/>
    <n v="350501618"/>
    <n v="34161"/>
    <d v="2022-12-11T00:00:00"/>
    <n v="128"/>
    <x v="13"/>
    <x v="52"/>
    <s v="Markaz Suq Al-Shoyokh"/>
    <s v="Um Al-Banin"/>
    <s v="ام البنين"/>
    <n v="30.880265143100001"/>
    <n v="46.454987385000003"/>
    <n v="4"/>
    <x v="502"/>
    <x v="39"/>
  </r>
  <r>
    <n v="3505016"/>
    <n v="350501618"/>
    <n v="34161"/>
    <d v="2022-12-11T00:00:00"/>
    <n v="128"/>
    <x v="13"/>
    <x v="52"/>
    <s v="Markaz Suq Al-Shoyokh"/>
    <s v="Um Al-Banin"/>
    <s v="ام البنين"/>
    <n v="30.880265143100001"/>
    <n v="46.454987385000003"/>
    <n v="5"/>
    <x v="502"/>
    <x v="39"/>
  </r>
  <r>
    <n v="3505016"/>
    <n v="350501618"/>
    <n v="34161"/>
    <d v="2022-12-11T00:00:00"/>
    <n v="128"/>
    <x v="13"/>
    <x v="52"/>
    <s v="Markaz Suq Al-Shoyokh"/>
    <s v="Um Al-Banin"/>
    <s v="ام البنين"/>
    <n v="30.880265143100001"/>
    <n v="46.454987385000003"/>
    <n v="1"/>
    <x v="502"/>
    <x v="39"/>
  </r>
  <r>
    <n v="3505003"/>
    <n v="350500318"/>
    <n v="25436"/>
    <d v="2022-12-11T00:00:00"/>
    <n v="128"/>
    <x v="13"/>
    <x v="52"/>
    <s v="Markaz Suq Al-Shoyokh"/>
    <s v="Al Kibla"/>
    <s v="القبله"/>
    <n v="30.906636502200001"/>
    <n v="46.445979934699999"/>
    <n v="5"/>
    <x v="502"/>
    <x v="39"/>
  </r>
  <r>
    <n v="3505003"/>
    <n v="350500318"/>
    <n v="25436"/>
    <d v="2022-12-11T00:00:00"/>
    <n v="128"/>
    <x v="13"/>
    <x v="52"/>
    <s v="Markaz Suq Al-Shoyokh"/>
    <s v="Al Kibla"/>
    <s v="القبله"/>
    <n v="30.906636502200001"/>
    <n v="46.445979934699999"/>
    <n v="10"/>
    <x v="502"/>
    <x v="39"/>
  </r>
  <r>
    <n v="3505003"/>
    <n v="350500318"/>
    <n v="25436"/>
    <d v="2022-12-11T00:00:00"/>
    <n v="128"/>
    <x v="13"/>
    <x v="52"/>
    <s v="Markaz Suq Al-Shoyokh"/>
    <s v="Al Kibla"/>
    <s v="القبله"/>
    <n v="30.906636502200001"/>
    <n v="46.445979934699999"/>
    <n v="1"/>
    <x v="502"/>
    <x v="39"/>
  </r>
  <r>
    <n v="3505003"/>
    <n v="350500318"/>
    <n v="25436"/>
    <d v="2022-12-11T00:00:00"/>
    <n v="128"/>
    <x v="13"/>
    <x v="52"/>
    <s v="Markaz Suq Al-Shoyokh"/>
    <s v="Al Kibla"/>
    <s v="القبله"/>
    <n v="30.906636502200001"/>
    <n v="46.445979934699999"/>
    <n v="3"/>
    <x v="502"/>
    <x v="39"/>
  </r>
  <r>
    <n v="3505004"/>
    <n v="350500418"/>
    <n v="25437"/>
    <d v="2022-11-14T00:00:00"/>
    <n v="128"/>
    <x v="13"/>
    <x v="52"/>
    <s v="Markaz Suq Al-Shoyokh"/>
    <s v="Al Shumokh"/>
    <s v="الشموخ"/>
    <n v="30.9061211"/>
    <n v="46.449381199999998"/>
    <n v="4"/>
    <x v="511"/>
    <x v="40"/>
  </r>
  <r>
    <n v="3505004"/>
    <n v="350500418"/>
    <n v="25437"/>
    <d v="2022-11-14T00:00:00"/>
    <n v="128"/>
    <x v="13"/>
    <x v="52"/>
    <s v="Markaz Suq Al-Shoyokh"/>
    <s v="Al Shumokh"/>
    <s v="الشموخ"/>
    <n v="30.9061211"/>
    <n v="46.449381199999998"/>
    <n v="5"/>
    <x v="511"/>
    <x v="40"/>
  </r>
  <r>
    <n v="3505004"/>
    <n v="350500418"/>
    <n v="25437"/>
    <d v="2022-11-14T00:00:00"/>
    <n v="128"/>
    <x v="13"/>
    <x v="52"/>
    <s v="Markaz Suq Al-Shoyokh"/>
    <s v="Al Shumokh"/>
    <s v="الشموخ"/>
    <n v="30.9061211"/>
    <n v="46.449381199999998"/>
    <n v="3"/>
    <x v="511"/>
    <x v="40"/>
  </r>
  <r>
    <n v="3505007"/>
    <n v="350500718"/>
    <n v="9332"/>
    <d v="2022-12-11T00:00:00"/>
    <n v="128"/>
    <x v="13"/>
    <x v="52"/>
    <s v="Markaz Suq Al-Shoyokh"/>
    <s v="Al-Shuhadaa"/>
    <s v="حي الشهداء"/>
    <n v="30.879031632699999"/>
    <n v="46.464224314600003"/>
    <n v="4"/>
    <x v="502"/>
    <x v="39"/>
  </r>
  <r>
    <n v="3505007"/>
    <n v="350500718"/>
    <n v="9332"/>
    <d v="2022-12-11T00:00:00"/>
    <n v="128"/>
    <x v="13"/>
    <x v="52"/>
    <s v="Markaz Suq Al-Shoyokh"/>
    <s v="Al-Shuhadaa"/>
    <s v="حي الشهداء"/>
    <n v="30.879031632699999"/>
    <n v="46.464224314600003"/>
    <n v="5"/>
    <x v="502"/>
    <x v="39"/>
  </r>
  <r>
    <n v="3505010"/>
    <n v="350501018"/>
    <n v="9261"/>
    <d v="2022-12-11T00:00:00"/>
    <n v="128"/>
    <x v="13"/>
    <x v="52"/>
    <s v="Markaz Suq Al-Shoyokh"/>
    <s v="Hey al-ghadeir"/>
    <s v="حي الغدير"/>
    <n v="30.885581129199998"/>
    <n v="46.460596602099997"/>
    <n v="5"/>
    <x v="502"/>
    <x v="39"/>
  </r>
  <r>
    <n v="3505011"/>
    <n v="350501118"/>
    <n v="9258"/>
    <d v="2022-12-11T00:00:00"/>
    <n v="128"/>
    <x v="13"/>
    <x v="52"/>
    <s v="Markaz Suq Al-Shoyokh"/>
    <s v="Hey al-zahraa"/>
    <s v="حي الزهراء"/>
    <n v="30.901869618300001"/>
    <n v="46.458244977299998"/>
    <n v="4"/>
    <x v="502"/>
    <x v="39"/>
  </r>
  <r>
    <n v="3505011"/>
    <n v="350501118"/>
    <n v="9258"/>
    <d v="2022-12-11T00:00:00"/>
    <n v="128"/>
    <x v="13"/>
    <x v="52"/>
    <s v="Markaz Suq Al-Shoyokh"/>
    <s v="Hey al-zahraa"/>
    <s v="حي الزهراء"/>
    <n v="30.901869618300001"/>
    <n v="46.458244977299998"/>
    <n v="2"/>
    <x v="502"/>
    <x v="39"/>
  </r>
  <r>
    <n v="3505011"/>
    <n v="350501118"/>
    <n v="9258"/>
    <d v="2022-12-11T00:00:00"/>
    <n v="128"/>
    <x v="13"/>
    <x v="52"/>
    <s v="Markaz Suq Al-Shoyokh"/>
    <s v="Hey al-zahraa"/>
    <s v="حي الزهراء"/>
    <n v="30.901869618300001"/>
    <n v="46.458244977299998"/>
    <n v="4"/>
    <x v="502"/>
    <x v="39"/>
  </r>
  <r>
    <n v="3505001"/>
    <n v="350500118"/>
    <n v="9206"/>
    <d v="2022-12-11T00:00:00"/>
    <n v="128"/>
    <x v="13"/>
    <x v="52"/>
    <s v="Markaz Suq Al-Shoyokh"/>
    <s v="Al Esmaelya 2"/>
    <s v="الاسماعيليه 2"/>
    <n v="30.883621789100001"/>
    <n v="46.468149586599999"/>
    <n v="3"/>
    <x v="502"/>
    <x v="39"/>
  </r>
  <r>
    <n v="3601031"/>
    <n v="360103118"/>
    <n v="25378"/>
    <d v="2022-12-19T00:00:00"/>
    <n v="128"/>
    <x v="14"/>
    <x v="67"/>
    <s v="Al-Bdair"/>
    <s v="Hay Al-Sadrain"/>
    <s v="حي الصدرين"/>
    <n v="31.977928876899998"/>
    <n v="45.397140644700002"/>
    <n v="1"/>
    <x v="521"/>
    <x v="39"/>
  </r>
  <r>
    <n v="3603044"/>
    <n v="360304418"/>
    <n v="25790"/>
    <d v="2022-11-25T00:00:00"/>
    <n v="128"/>
    <x v="14"/>
    <x v="54"/>
    <s v="Markaz Al-Diwaniya"/>
    <s v="Hay Al Jamiaa"/>
    <s v="حي الجامعة"/>
    <n v="31.996962293100001"/>
    <n v="44.874578579599998"/>
    <n v="1"/>
    <x v="522"/>
    <x v="40"/>
  </r>
  <r>
    <n v="3603070"/>
    <n v="360307018"/>
    <n v="3367"/>
    <d v="2022-12-09T00:00:00"/>
    <n v="128"/>
    <x v="14"/>
    <x v="54"/>
    <s v="Markaz Al-Diwaniya"/>
    <s v="Hay Al-Dhubat 2"/>
    <s v="حي الضباط الثاني"/>
    <n v="32.007661261899997"/>
    <n v="44.922551677900003"/>
    <n v="1"/>
    <x v="518"/>
    <x v="39"/>
  </r>
  <r>
    <n v="3603080"/>
    <n v="360308018"/>
    <n v="25512"/>
    <d v="2022-12-09T00:00:00"/>
    <n v="128"/>
    <x v="14"/>
    <x v="54"/>
    <s v="Markaz Al-Diwaniya"/>
    <s v="Hay Al-Zaieem"/>
    <s v="حي الزعيم"/>
    <n v="31.985894293800001"/>
    <n v="44.929391244900003"/>
    <n v="2"/>
    <x v="518"/>
    <x v="39"/>
  </r>
  <r>
    <n v="3603081"/>
    <n v="360308118"/>
    <n v="24307"/>
    <d v="2022-11-20T00:00:00"/>
    <n v="128"/>
    <x v="14"/>
    <x v="54"/>
    <s v="Markaz Al-Diwaniya"/>
    <s v="Hay Ramadan"/>
    <s v="حي رمضان"/>
    <n v="31.9799313135"/>
    <n v="44.900527446799998"/>
    <n v="1"/>
    <x v="523"/>
    <x v="40"/>
  </r>
  <r>
    <n v="2101016"/>
    <n v="2101016113"/>
    <n v="272"/>
    <d v="2023-02-18T15:20:08"/>
    <n v="129"/>
    <x v="0"/>
    <x v="0"/>
    <s v="Markaz Al-Ka'im"/>
    <s v="Hay 12 Rabee Alawal"/>
    <s v="حي 12ربيع الاول"/>
    <n v="34.392088330299998"/>
    <n v="40.985045987399999"/>
    <n v="7"/>
    <x v="524"/>
    <x v="41"/>
  </r>
  <r>
    <n v="2101017"/>
    <n v="2101017113"/>
    <n v="23793"/>
    <d v="2023-02-05T14:15:47"/>
    <n v="129"/>
    <x v="0"/>
    <x v="0"/>
    <s v="Markaz Al-Ka'im"/>
    <s v="Hay Al Askary"/>
    <s v="حي العسكري"/>
    <n v="34.388792874099998"/>
    <n v="41.022202437899999"/>
    <n v="7"/>
    <x v="525"/>
    <x v="41"/>
  </r>
  <r>
    <n v="2106017"/>
    <n v="2106017113"/>
    <n v="23819"/>
    <d v="2023-03-13T00:37:49"/>
    <n v="129"/>
    <x v="0"/>
    <x v="4"/>
    <s v="Al-Haqlaniya"/>
    <s v="Hay Al Haqlaniyah Qadim"/>
    <s v="حي حقلانية القديمة"/>
    <n v="34.086748659900003"/>
    <n v="42.368359368999997"/>
    <n v="2"/>
    <x v="526"/>
    <x v="42"/>
  </r>
  <r>
    <n v="2107081"/>
    <n v="2107081113"/>
    <n v="29535"/>
    <d v="2023-03-16T15:22:26"/>
    <n v="129"/>
    <x v="0"/>
    <x v="5"/>
    <s v="Kubaisa"/>
    <s v="Hay Al-Askari"/>
    <s v="الحي العسكري"/>
    <n v="33.5881136"/>
    <n v="42.615735399999998"/>
    <n v="8"/>
    <x v="527"/>
    <x v="42"/>
  </r>
  <r>
    <n v="2702047"/>
    <n v="2702047113"/>
    <n v="34008"/>
    <d v="2023-03-17T22:56:28"/>
    <n v="129"/>
    <x v="3"/>
    <x v="57"/>
    <s v="Markaz Al-Ba'aj"/>
    <s v="Al-Risalah"/>
    <s v="حي الرساله"/>
    <n v="36.044508999999998"/>
    <n v="41.714508000000002"/>
    <n v="20"/>
    <x v="528"/>
    <x v="42"/>
  </r>
  <r>
    <n v="2702047"/>
    <n v="2702047113"/>
    <n v="34008"/>
    <d v="2023-03-17T22:56:28"/>
    <n v="129"/>
    <x v="3"/>
    <x v="57"/>
    <s v="Markaz Al-Ba'aj"/>
    <s v="Al-Risalah"/>
    <s v="حي الرساله"/>
    <n v="36.044508999999998"/>
    <n v="41.714508000000002"/>
    <n v="7"/>
    <x v="528"/>
    <x v="42"/>
  </r>
  <r>
    <n v="2708176"/>
    <n v="2708176113"/>
    <n v="33472"/>
    <d v="2023-03-19T09:12:12"/>
    <n v="129"/>
    <x v="3"/>
    <x v="12"/>
    <s v="Ayadiya"/>
    <s v="Qasabat Ayadiya"/>
    <s v="قصبة العياضية"/>
    <n v="36.485300000000002"/>
    <n v="42.422117739400001"/>
    <n v="43"/>
    <x v="529"/>
    <x v="42"/>
  </r>
  <r>
    <n v="2708014"/>
    <n v="2708014113"/>
    <n v="25819"/>
    <d v="2023-03-18T20:38:58"/>
    <n v="129"/>
    <x v="3"/>
    <x v="12"/>
    <s v="Markaz Telafar"/>
    <s v="Telafar-Al Noor"/>
    <s v="حي النور"/>
    <n v="36.383068999999999"/>
    <n v="42.470675"/>
    <n v="6"/>
    <x v="530"/>
    <x v="42"/>
  </r>
  <r>
    <n v="2708129"/>
    <n v="2708129113"/>
    <n v="18006"/>
    <d v="2023-03-18T20:39:00"/>
    <n v="129"/>
    <x v="3"/>
    <x v="12"/>
    <s v="Markaz Telafar"/>
    <s v="Hay Al Nasir"/>
    <s v="حي النصر"/>
    <n v="36.371630000000003"/>
    <n v="42.459803600000001"/>
    <n v="4"/>
    <x v="530"/>
    <x v="42"/>
  </r>
  <r>
    <n v="2708148"/>
    <n v="2708148113"/>
    <n v="33294"/>
    <d v="2023-03-18T13:08:57"/>
    <n v="129"/>
    <x v="3"/>
    <x v="12"/>
    <s v="Markaz Telafar"/>
    <s v="Al rahma Village"/>
    <s v="قرية الرحمة"/>
    <n v="36.391159999999999"/>
    <n v="42.502434999999998"/>
    <n v="5"/>
    <x v="530"/>
    <x v="42"/>
  </r>
  <r>
    <n v="3502012"/>
    <n v="350201219"/>
    <n v="33800"/>
    <d v="2023-02-26T00:00:00"/>
    <n v="129"/>
    <x v="13"/>
    <x v="50"/>
    <s v="Al-Nasr"/>
    <s v="Al-Mustshfah"/>
    <s v="حي المستشفى"/>
    <n v="31.541273"/>
    <n v="46.125217999999997"/>
    <n v="3"/>
    <x v="531"/>
    <x v="41"/>
  </r>
  <r>
    <n v="3502012"/>
    <n v="350201219"/>
    <n v="33800"/>
    <d v="2023-02-26T00:00:00"/>
    <n v="129"/>
    <x v="13"/>
    <x v="50"/>
    <s v="Al-Nasr"/>
    <s v="Al-Mustshfah"/>
    <s v="حي المستشفى"/>
    <n v="31.541273"/>
    <n v="46.125217999999997"/>
    <n v="2"/>
    <x v="531"/>
    <x v="41"/>
  </r>
  <r>
    <n v="3502015"/>
    <n v="350201519"/>
    <n v="33803"/>
    <d v="2023-02-26T00:00:00"/>
    <n v="129"/>
    <x v="13"/>
    <x v="50"/>
    <s v="Al-Nasr"/>
    <s v="Al Amam Al Ridhah"/>
    <s v="الامام الرضا"/>
    <n v="31.543367"/>
    <n v="46.119889000000001"/>
    <n v="2"/>
    <x v="531"/>
    <x v="41"/>
  </r>
  <r>
    <n v="3502015"/>
    <n v="350201519"/>
    <n v="33803"/>
    <d v="2023-02-26T00:00:00"/>
    <n v="129"/>
    <x v="13"/>
    <x v="50"/>
    <s v="Al-Nasr"/>
    <s v="Al Amam Al Ridhah"/>
    <s v="الامام الرضا"/>
    <n v="31.543367"/>
    <n v="46.119889000000001"/>
    <n v="2"/>
    <x v="531"/>
    <x v="41"/>
  </r>
  <r>
    <n v="3502016"/>
    <n v="350201619"/>
    <n v="34162"/>
    <d v="2023-02-27T00:00:00"/>
    <n v="129"/>
    <x v="13"/>
    <x v="50"/>
    <s v="Markaz Al-Rifa'i"/>
    <s v="Al Tifige"/>
    <s v="التيفيج"/>
    <n v="31.735530000000001"/>
    <n v="46.112045999999999"/>
    <n v="3"/>
    <x v="532"/>
    <x v="41"/>
  </r>
  <r>
    <n v="3502016"/>
    <n v="350201619"/>
    <n v="34162"/>
    <d v="2023-02-27T00:00:00"/>
    <n v="129"/>
    <x v="13"/>
    <x v="50"/>
    <s v="Markaz Al-Rifa'i"/>
    <s v="Al Tifige"/>
    <s v="التيفيج"/>
    <n v="31.735530000000001"/>
    <n v="46.112045999999999"/>
    <n v="7"/>
    <x v="532"/>
    <x v="41"/>
  </r>
  <r>
    <n v="3502016"/>
    <n v="350201619"/>
    <n v="34162"/>
    <d v="2023-02-27T00:00:00"/>
    <n v="129"/>
    <x v="13"/>
    <x v="50"/>
    <s v="Markaz Al-Rifa'i"/>
    <s v="Al Tifige"/>
    <s v="التيفيج"/>
    <n v="31.735530000000001"/>
    <n v="46.112045999999999"/>
    <n v="3"/>
    <x v="532"/>
    <x v="41"/>
  </r>
  <r>
    <n v="3502016"/>
    <n v="350201619"/>
    <n v="34162"/>
    <d v="2023-02-27T00:00:00"/>
    <n v="129"/>
    <x v="13"/>
    <x v="50"/>
    <s v="Markaz Al-Rifa'i"/>
    <s v="Al Tifige"/>
    <s v="التيفيج"/>
    <n v="31.735530000000001"/>
    <n v="46.112045999999999"/>
    <n v="4"/>
    <x v="532"/>
    <x v="41"/>
  </r>
  <r>
    <n v="3502018"/>
    <n v="350201819"/>
    <n v="10289"/>
    <d v="2023-02-27T00:00:00"/>
    <n v="129"/>
    <x v="13"/>
    <x v="50"/>
    <s v="Markaz Al-Rifa'i"/>
    <s v="Hay Al Ameer"/>
    <s v="حي الامير "/>
    <n v="31.715143000000001"/>
    <n v="46.098461"/>
    <n v="3"/>
    <x v="532"/>
    <x v="41"/>
  </r>
  <r>
    <n v="3502018"/>
    <n v="350201819"/>
    <n v="10289"/>
    <d v="2023-02-27T00:00:00"/>
    <n v="129"/>
    <x v="13"/>
    <x v="50"/>
    <s v="Markaz Al-Rifa'i"/>
    <s v="Hay Al Ameer"/>
    <s v="حي الامير "/>
    <n v="31.715143000000001"/>
    <n v="46.098461"/>
    <n v="2"/>
    <x v="532"/>
    <x v="41"/>
  </r>
  <r>
    <n v="3502018"/>
    <n v="350201819"/>
    <n v="10289"/>
    <d v="2023-02-27T00:00:00"/>
    <n v="129"/>
    <x v="13"/>
    <x v="50"/>
    <s v="Markaz Al-Rifa'i"/>
    <s v="Hay Al Ameer"/>
    <s v="حي الامير "/>
    <n v="31.715143000000001"/>
    <n v="46.098461"/>
    <n v="3"/>
    <x v="532"/>
    <x v="41"/>
  </r>
  <r>
    <n v="3502003"/>
    <n v="350200319"/>
    <n v="24722"/>
    <d v="2023-02-27T00:00:00"/>
    <n v="129"/>
    <x v="13"/>
    <x v="50"/>
    <s v="Markaz Al-Rifa'i"/>
    <s v="Hay Al Hussien"/>
    <s v="حي الحسين"/>
    <n v="31.711529196499999"/>
    <n v="46.124556874"/>
    <n v="4"/>
    <x v="532"/>
    <x v="41"/>
  </r>
  <r>
    <n v="3502003"/>
    <n v="350200319"/>
    <n v="24722"/>
    <d v="2023-02-27T00:00:00"/>
    <n v="129"/>
    <x v="13"/>
    <x v="50"/>
    <s v="Markaz Al-Rifa'i"/>
    <s v="Hay Al Hussien"/>
    <s v="حي الحسين"/>
    <n v="31.711529196499999"/>
    <n v="46.124556874"/>
    <n v="5"/>
    <x v="532"/>
    <x v="41"/>
  </r>
  <r>
    <n v="3502007"/>
    <n v="350200719"/>
    <n v="33795"/>
    <d v="2023-02-27T00:00:00"/>
    <n v="129"/>
    <x v="13"/>
    <x v="50"/>
    <s v="Markaz Al-Rifa'i"/>
    <s v="Al-Omal"/>
    <s v="حي العمال"/>
    <n v="31.728400000000001"/>
    <n v="46.110399999999998"/>
    <n v="4"/>
    <x v="532"/>
    <x v="41"/>
  </r>
  <r>
    <n v="3503015"/>
    <n v="350301519"/>
    <n v="33805"/>
    <d v="2023-02-11T00:00:00"/>
    <n v="129"/>
    <x v="13"/>
    <x v="63"/>
    <s v="Markaz Al-Gharraf"/>
    <s v="Hay Al-Shouhdaa"/>
    <s v="حي الشهداء"/>
    <n v="31.295843999999999"/>
    <n v="46.233044999999997"/>
    <n v="1"/>
    <x v="533"/>
    <x v="41"/>
  </r>
  <r>
    <n v="3503015"/>
    <n v="350301519"/>
    <n v="33805"/>
    <d v="2023-02-11T00:00:00"/>
    <n v="129"/>
    <x v="13"/>
    <x v="63"/>
    <s v="Markaz Al-Gharraf"/>
    <s v="Hay Al-Shouhdaa"/>
    <s v="حي الشهداء"/>
    <n v="31.295843999999999"/>
    <n v="46.233044999999997"/>
    <n v="1"/>
    <x v="533"/>
    <x v="41"/>
  </r>
  <r>
    <n v="3503015"/>
    <n v="350301519"/>
    <n v="33805"/>
    <d v="2023-02-11T00:00:00"/>
    <n v="129"/>
    <x v="13"/>
    <x v="63"/>
    <s v="Markaz Al-Gharraf"/>
    <s v="Hay Al-Shouhdaa"/>
    <s v="حي الشهداء"/>
    <n v="31.295843999999999"/>
    <n v="46.233044999999997"/>
    <n v="1"/>
    <x v="533"/>
    <x v="41"/>
  </r>
  <r>
    <n v="3503001"/>
    <n v="350300119"/>
    <n v="10250"/>
    <d v="2023-02-07T00:00:00"/>
    <n v="129"/>
    <x v="13"/>
    <x v="63"/>
    <s v="Markaz Al-Shatra"/>
    <s v="14 Ramadan"/>
    <s v="حي 14 رمضان"/>
    <n v="31.4359498874"/>
    <n v="46.172572526899998"/>
    <n v="1"/>
    <x v="534"/>
    <x v="41"/>
  </r>
  <r>
    <n v="3503006"/>
    <n v="350300619"/>
    <n v="21209"/>
    <d v="2023-02-07T00:00:00"/>
    <n v="129"/>
    <x v="13"/>
    <x v="63"/>
    <s v="Markaz Al-Shatra"/>
    <s v="Al Shomali"/>
    <s v="الشوملي"/>
    <n v="31.415689718399999"/>
    <n v="46.163976839100002"/>
    <n v="1"/>
    <x v="534"/>
    <x v="41"/>
  </r>
  <r>
    <n v="3503006"/>
    <n v="350300619"/>
    <n v="21209"/>
    <d v="2023-02-07T00:00:00"/>
    <n v="129"/>
    <x v="13"/>
    <x v="63"/>
    <s v="Markaz Al-Shatra"/>
    <s v="Al Shomali"/>
    <s v="الشوملي"/>
    <n v="31.415689718399999"/>
    <n v="46.163976839100002"/>
    <n v="1"/>
    <x v="534"/>
    <x v="41"/>
  </r>
  <r>
    <n v="3503008"/>
    <n v="350300819"/>
    <n v="9848"/>
    <d v="2023-02-07T00:00:00"/>
    <n v="129"/>
    <x v="13"/>
    <x v="63"/>
    <s v="Markaz Al-Shatra"/>
    <s v="Al-fatahiyah"/>
    <s v="حي الفتاحية"/>
    <n v="31.415756054100001"/>
    <n v="46.172971067500001"/>
    <n v="1"/>
    <x v="534"/>
    <x v="41"/>
  </r>
  <r>
    <n v="3503009"/>
    <n v="350300919"/>
    <n v="9822"/>
    <d v="2023-02-07T00:00:00"/>
    <n v="129"/>
    <x v="13"/>
    <x v="63"/>
    <s v="Markaz Al-Shatra"/>
    <s v="Al-hawi"/>
    <s v="حي الحاوي"/>
    <n v="31.403907212699998"/>
    <n v="46.175491096099996"/>
    <n v="1"/>
    <x v="534"/>
    <x v="41"/>
  </r>
  <r>
    <n v="3503009"/>
    <n v="350300919"/>
    <n v="9822"/>
    <d v="2023-02-07T00:00:00"/>
    <n v="129"/>
    <x v="13"/>
    <x v="63"/>
    <s v="Markaz Al-Shatra"/>
    <s v="Al-hawi"/>
    <s v="حي الحاوي"/>
    <n v="31.403907212699998"/>
    <n v="46.175491096099996"/>
    <n v="1"/>
    <x v="534"/>
    <x v="41"/>
  </r>
  <r>
    <n v="3503012"/>
    <n v="350301219"/>
    <n v="10286"/>
    <d v="2023-02-07T00:00:00"/>
    <n v="129"/>
    <x v="13"/>
    <x v="63"/>
    <s v="Markaz Al-Shatra"/>
    <s v="Hay al Zahraa"/>
    <s v="حي الزهراء"/>
    <n v="31.400419743299999"/>
    <n v="46.1806881535"/>
    <n v="2"/>
    <x v="534"/>
    <x v="41"/>
  </r>
  <r>
    <n v="3503012"/>
    <n v="350301219"/>
    <n v="10286"/>
    <d v="2023-02-07T00:00:00"/>
    <n v="129"/>
    <x v="13"/>
    <x v="63"/>
    <s v="Markaz Al-Shatra"/>
    <s v="Hay al Zahraa"/>
    <s v="حي الزهراء"/>
    <n v="31.400419743299999"/>
    <n v="46.1806881535"/>
    <n v="1"/>
    <x v="534"/>
    <x v="41"/>
  </r>
  <r>
    <n v="3504050"/>
    <n v="350405019"/>
    <n v="25760"/>
    <d v="2023-02-13T00:00:00"/>
    <n v="129"/>
    <x v="13"/>
    <x v="51"/>
    <s v="Markaz Al-Nassriya"/>
    <s v="The Abu Athm"/>
    <s v="منطقة ال ابو عظم"/>
    <n v="30.981975211000002"/>
    <n v="46.3081693265"/>
    <n v="5"/>
    <x v="535"/>
    <x v="41"/>
  </r>
  <r>
    <n v="3504051"/>
    <n v="350405119"/>
    <n v="23685"/>
    <d v="2023-02-12T00:00:00"/>
    <n v="129"/>
    <x v="13"/>
    <x v="51"/>
    <s v="Markaz Al-Nassriya"/>
    <s v="Um Al Dood"/>
    <s v="ام الدود"/>
    <n v="31.087265559999999"/>
    <n v="46.241235476500002"/>
    <n v="6"/>
    <x v="536"/>
    <x v="41"/>
  </r>
  <r>
    <n v="3504051"/>
    <n v="350405119"/>
    <n v="23685"/>
    <d v="2023-02-12T00:00:00"/>
    <n v="129"/>
    <x v="13"/>
    <x v="51"/>
    <s v="Markaz Al-Nassriya"/>
    <s v="Um Al Dood"/>
    <s v="ام الدود"/>
    <n v="31.087265559999999"/>
    <n v="46.241235476500002"/>
    <n v="4"/>
    <x v="536"/>
    <x v="41"/>
  </r>
  <r>
    <n v="3504051"/>
    <n v="350405119"/>
    <n v="23685"/>
    <d v="2023-02-12T00:00:00"/>
    <n v="129"/>
    <x v="13"/>
    <x v="51"/>
    <s v="Markaz Al-Nassriya"/>
    <s v="Um Al Dood"/>
    <s v="ام الدود"/>
    <n v="31.087265559999999"/>
    <n v="46.241235476500002"/>
    <n v="3"/>
    <x v="536"/>
    <x v="41"/>
  </r>
  <r>
    <n v="3504051"/>
    <n v="350405119"/>
    <n v="23685"/>
    <d v="2023-02-12T00:00:00"/>
    <n v="129"/>
    <x v="13"/>
    <x v="51"/>
    <s v="Markaz Al-Nassriya"/>
    <s v="Um Al Dood"/>
    <s v="ام الدود"/>
    <n v="31.087265559999999"/>
    <n v="46.241235476500002"/>
    <n v="3"/>
    <x v="536"/>
    <x v="41"/>
  </r>
  <r>
    <n v="3504052"/>
    <n v="350405219"/>
    <n v="9113"/>
    <d v="2023-02-12T00:00:00"/>
    <n v="129"/>
    <x v="13"/>
    <x v="51"/>
    <s v="Markaz Al-Nassriya"/>
    <s v="Ur"/>
    <s v="حي اور"/>
    <n v="31.060153968000002"/>
    <n v="46.243325555299997"/>
    <n v="3"/>
    <x v="536"/>
    <x v="41"/>
  </r>
  <r>
    <n v="3504052"/>
    <n v="350405219"/>
    <n v="9113"/>
    <d v="2023-02-12T00:00:00"/>
    <n v="129"/>
    <x v="13"/>
    <x v="51"/>
    <s v="Markaz Al-Nassriya"/>
    <s v="Ur"/>
    <s v="حي اور"/>
    <n v="31.060153968000002"/>
    <n v="46.243325555299997"/>
    <n v="2"/>
    <x v="536"/>
    <x v="41"/>
  </r>
  <r>
    <n v="3504054"/>
    <n v="350405419"/>
    <n v="9427"/>
    <d v="2023-02-15T00:00:00"/>
    <n v="129"/>
    <x v="13"/>
    <x v="51"/>
    <s v="Markaz Al-Nassriya"/>
    <s v="Hay AL-Mansouria"/>
    <s v="المنصورية "/>
    <n v="31.033617899999999"/>
    <n v="46.217652000000001"/>
    <n v="32"/>
    <x v="537"/>
    <x v="41"/>
  </r>
  <r>
    <n v="3504054"/>
    <n v="350405419"/>
    <n v="9427"/>
    <d v="2023-02-15T00:00:00"/>
    <n v="129"/>
    <x v="13"/>
    <x v="51"/>
    <s v="Markaz Al-Nassriya"/>
    <s v="Hay AL-Mansouria"/>
    <s v="المنصورية "/>
    <n v="31.033617899999999"/>
    <n v="46.217652000000001"/>
    <n v="13"/>
    <x v="537"/>
    <x v="41"/>
  </r>
  <r>
    <n v="3504054"/>
    <n v="350405419"/>
    <n v="9427"/>
    <d v="2023-02-15T00:00:00"/>
    <n v="129"/>
    <x v="13"/>
    <x v="51"/>
    <s v="Markaz Al-Nassriya"/>
    <s v="Hay AL-Mansouria"/>
    <s v="المنصورية "/>
    <n v="31.033617899999999"/>
    <n v="46.217652000000001"/>
    <n v="50"/>
    <x v="537"/>
    <x v="41"/>
  </r>
  <r>
    <n v="3504054"/>
    <n v="350405419"/>
    <n v="9427"/>
    <d v="2023-02-15T00:00:00"/>
    <n v="129"/>
    <x v="13"/>
    <x v="51"/>
    <s v="Markaz Al-Nassriya"/>
    <s v="Hay AL-Mansouria"/>
    <s v="المنصورية "/>
    <n v="31.033617899999999"/>
    <n v="46.217652000000001"/>
    <n v="25"/>
    <x v="537"/>
    <x v="41"/>
  </r>
  <r>
    <n v="3504054"/>
    <n v="350405419"/>
    <n v="9427"/>
    <d v="2023-02-15T00:00:00"/>
    <n v="129"/>
    <x v="13"/>
    <x v="51"/>
    <s v="Markaz Al-Nassriya"/>
    <s v="Hay AL-Mansouria"/>
    <s v="المنصورية "/>
    <n v="31.033617899999999"/>
    <n v="46.217652000000001"/>
    <n v="15"/>
    <x v="537"/>
    <x v="41"/>
  </r>
  <r>
    <n v="3504001"/>
    <n v="350400119"/>
    <n v="24494"/>
    <d v="2023-02-13T00:00:00"/>
    <n v="129"/>
    <x v="13"/>
    <x v="51"/>
    <s v="Markaz Al-Nassriya"/>
    <s v="Al Aker"/>
    <s v="العكر"/>
    <n v="31.027710880499999"/>
    <n v="46.218214741200001"/>
    <n v="10"/>
    <x v="535"/>
    <x v="41"/>
  </r>
  <r>
    <n v="3504001"/>
    <n v="350400119"/>
    <n v="24494"/>
    <d v="2023-02-13T00:00:00"/>
    <n v="129"/>
    <x v="13"/>
    <x v="51"/>
    <s v="Markaz Al-Nassriya"/>
    <s v="Al Aker"/>
    <s v="العكر"/>
    <n v="31.027710880499999"/>
    <n v="46.218214741200001"/>
    <n v="20"/>
    <x v="535"/>
    <x v="41"/>
  </r>
  <r>
    <n v="3504001"/>
    <n v="350400119"/>
    <n v="24494"/>
    <d v="2023-02-13T00:00:00"/>
    <n v="129"/>
    <x v="13"/>
    <x v="51"/>
    <s v="Markaz Al-Nassriya"/>
    <s v="Al Aker"/>
    <s v="العكر"/>
    <n v="31.027710880499999"/>
    <n v="46.218214741200001"/>
    <n v="15"/>
    <x v="535"/>
    <x v="41"/>
  </r>
  <r>
    <n v="3504002"/>
    <n v="350400219"/>
    <n v="25529"/>
    <d v="2023-03-01T00:00:00"/>
    <n v="129"/>
    <x v="13"/>
    <x v="51"/>
    <s v="Markaz Al-Nassriya"/>
    <s v="Al Aoeh"/>
    <s v="قرية العوية"/>
    <n v="31.033167288000001"/>
    <n v="46.273891712999998"/>
    <n v="5"/>
    <x v="538"/>
    <x v="42"/>
  </r>
  <r>
    <n v="3504002"/>
    <n v="350400219"/>
    <n v="25529"/>
    <d v="2023-03-01T00:00:00"/>
    <n v="129"/>
    <x v="13"/>
    <x v="51"/>
    <s v="Markaz Al-Nassriya"/>
    <s v="Al Aoeh"/>
    <s v="قرية العوية"/>
    <n v="31.033167288000001"/>
    <n v="46.273891712999998"/>
    <n v="4"/>
    <x v="538"/>
    <x v="42"/>
  </r>
  <r>
    <n v="3504003"/>
    <n v="350400319"/>
    <n v="24415"/>
    <d v="2023-02-11T00:00:00"/>
    <n v="129"/>
    <x v="13"/>
    <x v="51"/>
    <s v="Markaz Al-Nassriya"/>
    <s v="Al Asrriyah Village"/>
    <s v="القرية العصرية"/>
    <n v="31.122673117800002"/>
    <n v="46.234062045100004"/>
    <n v="1"/>
    <x v="533"/>
    <x v="41"/>
  </r>
  <r>
    <n v="3504006"/>
    <n v="350400619"/>
    <n v="9728"/>
    <d v="2023-02-15T00:00:00"/>
    <n v="129"/>
    <x v="13"/>
    <x v="51"/>
    <s v="Markaz Al-Nassriya"/>
    <s v="Al Dhubat"/>
    <s v="حي الضباط"/>
    <n v="31.038316374200001"/>
    <n v="46.253982172199997"/>
    <n v="5"/>
    <x v="537"/>
    <x v="41"/>
  </r>
  <r>
    <n v="3504007"/>
    <n v="350400719"/>
    <n v="25525"/>
    <d v="2023-02-25T00:00:00"/>
    <n v="129"/>
    <x v="13"/>
    <x v="51"/>
    <s v="Markaz Al-Nassriya"/>
    <s v="Al Emarat"/>
    <s v="العمارات"/>
    <n v="31.027024004299999"/>
    <n v="46.241676675500003"/>
    <n v="10"/>
    <x v="539"/>
    <x v="41"/>
  </r>
  <r>
    <n v="3504007"/>
    <n v="350400719"/>
    <n v="25525"/>
    <d v="2023-02-25T00:00:00"/>
    <n v="129"/>
    <x v="13"/>
    <x v="51"/>
    <s v="Markaz Al-Nassriya"/>
    <s v="Al Emarat"/>
    <s v="العمارات"/>
    <n v="31.027024004299999"/>
    <n v="46.241676675500003"/>
    <n v="12"/>
    <x v="539"/>
    <x v="41"/>
  </r>
  <r>
    <n v="3504007"/>
    <n v="350400719"/>
    <n v="25525"/>
    <d v="2023-02-25T00:00:00"/>
    <n v="129"/>
    <x v="13"/>
    <x v="51"/>
    <s v="Markaz Al-Nassriya"/>
    <s v="Al Emarat"/>
    <s v="العمارات"/>
    <n v="31.027024004299999"/>
    <n v="46.241676675500003"/>
    <n v="14"/>
    <x v="539"/>
    <x v="41"/>
  </r>
  <r>
    <n v="3504007"/>
    <n v="350400719"/>
    <n v="25525"/>
    <d v="2023-02-25T00:00:00"/>
    <n v="129"/>
    <x v="13"/>
    <x v="51"/>
    <s v="Markaz Al-Nassriya"/>
    <s v="Al Emarat"/>
    <s v="العمارات"/>
    <n v="31.027024004299999"/>
    <n v="46.241676675500003"/>
    <n v="4"/>
    <x v="539"/>
    <x v="41"/>
  </r>
  <r>
    <n v="3504010"/>
    <n v="350401019"/>
    <n v="24740"/>
    <d v="2023-02-13T00:00:00"/>
    <n v="129"/>
    <x v="13"/>
    <x v="51"/>
    <s v="Markaz Al-Nassriya"/>
    <s v="Al Iskan"/>
    <s v="الاسكان"/>
    <n v="31.038505004899999"/>
    <n v="46.242960423"/>
    <n v="3"/>
    <x v="535"/>
    <x v="41"/>
  </r>
  <r>
    <n v="3504011"/>
    <n v="350401119"/>
    <n v="10260"/>
    <d v="2023-03-06T00:00:00"/>
    <n v="129"/>
    <x v="13"/>
    <x v="51"/>
    <s v="Markaz Al-Nassriya"/>
    <s v="Al Iskan Al Sinaie"/>
    <s v="الاسكان الصناعي"/>
    <n v="31.0087376"/>
    <n v="46.284794599999998"/>
    <n v="250"/>
    <x v="540"/>
    <x v="42"/>
  </r>
  <r>
    <n v="3504011"/>
    <n v="350401119"/>
    <n v="10260"/>
    <d v="2023-03-06T00:00:00"/>
    <n v="129"/>
    <x v="13"/>
    <x v="51"/>
    <s v="Markaz Al-Nassriya"/>
    <s v="Al Iskan Al Sinaie"/>
    <s v="الاسكان الصناعي"/>
    <n v="31.0087376"/>
    <n v="46.284794599999998"/>
    <n v="200"/>
    <x v="540"/>
    <x v="42"/>
  </r>
  <r>
    <n v="3504011"/>
    <n v="350401119"/>
    <n v="10260"/>
    <d v="2023-03-06T00:00:00"/>
    <n v="129"/>
    <x v="13"/>
    <x v="51"/>
    <s v="Markaz Al-Nassriya"/>
    <s v="Al Iskan Al Sinaie"/>
    <s v="الاسكان الصناعي"/>
    <n v="31.0087376"/>
    <n v="46.284794599999998"/>
    <n v="150"/>
    <x v="540"/>
    <x v="42"/>
  </r>
  <r>
    <n v="3504011"/>
    <n v="350401119"/>
    <n v="10260"/>
    <d v="2023-03-06T00:00:00"/>
    <n v="129"/>
    <x v="13"/>
    <x v="51"/>
    <s v="Markaz Al-Nassriya"/>
    <s v="Al Iskan Al Sinaie"/>
    <s v="الاسكان الصناعي"/>
    <n v="31.0087376"/>
    <n v="46.284794599999998"/>
    <n v="40"/>
    <x v="540"/>
    <x v="42"/>
  </r>
  <r>
    <n v="3504011"/>
    <n v="350401119"/>
    <n v="10260"/>
    <d v="2023-03-06T00:00:00"/>
    <n v="129"/>
    <x v="13"/>
    <x v="51"/>
    <s v="Markaz Al-Nassriya"/>
    <s v="Al Iskan Al Sinaie"/>
    <s v="الاسكان الصناعي"/>
    <n v="31.0087376"/>
    <n v="46.284794599999998"/>
    <n v="20"/>
    <x v="540"/>
    <x v="42"/>
  </r>
  <r>
    <n v="3504011"/>
    <n v="350401119"/>
    <n v="10260"/>
    <d v="2023-03-06T00:00:00"/>
    <n v="129"/>
    <x v="13"/>
    <x v="51"/>
    <s v="Markaz Al-Nassriya"/>
    <s v="Al Iskan Al Sinaie"/>
    <s v="الاسكان الصناعي"/>
    <n v="31.0087376"/>
    <n v="46.284794599999998"/>
    <n v="10"/>
    <x v="540"/>
    <x v="42"/>
  </r>
  <r>
    <n v="3504011"/>
    <n v="350401119"/>
    <n v="10260"/>
    <d v="2023-03-06T00:00:00"/>
    <n v="129"/>
    <x v="13"/>
    <x v="51"/>
    <s v="Markaz Al-Nassriya"/>
    <s v="Al Iskan Al Sinaie"/>
    <s v="الاسكان الصناعي"/>
    <n v="31.0087376"/>
    <n v="46.284794599999998"/>
    <n v="10"/>
    <x v="540"/>
    <x v="42"/>
  </r>
  <r>
    <n v="3504012"/>
    <n v="350401219"/>
    <n v="24540"/>
    <d v="2023-01-26T00:00:00"/>
    <n v="129"/>
    <x v="13"/>
    <x v="51"/>
    <s v="Markaz Al-Nassriya"/>
    <s v="Al Mahaliyah"/>
    <s v="المحليه"/>
    <n v="31.052442887600002"/>
    <n v="46.236798131699999"/>
    <n v="1"/>
    <x v="541"/>
    <x v="43"/>
  </r>
  <r>
    <n v="3504012"/>
    <n v="350401219"/>
    <n v="24540"/>
    <d v="2023-01-26T00:00:00"/>
    <n v="129"/>
    <x v="13"/>
    <x v="51"/>
    <s v="Markaz Al-Nassriya"/>
    <s v="Al Mahaliyah"/>
    <s v="المحليه"/>
    <n v="31.052442887600002"/>
    <n v="46.236798131699999"/>
    <n v="3"/>
    <x v="541"/>
    <x v="43"/>
  </r>
  <r>
    <n v="3504012"/>
    <n v="350401219"/>
    <n v="24540"/>
    <d v="2023-01-26T00:00:00"/>
    <n v="129"/>
    <x v="13"/>
    <x v="51"/>
    <s v="Markaz Al-Nassriya"/>
    <s v="Al Mahaliyah"/>
    <s v="المحليه"/>
    <n v="31.052442887600002"/>
    <n v="46.236798131699999"/>
    <n v="2"/>
    <x v="541"/>
    <x v="43"/>
  </r>
  <r>
    <n v="3504014"/>
    <n v="350401419"/>
    <n v="10254"/>
    <d v="2023-02-12T00:00:00"/>
    <n v="129"/>
    <x v="13"/>
    <x v="51"/>
    <s v="Markaz Al-Nassriya"/>
    <s v="Al Sharqiya"/>
    <s v="الشرقيه"/>
    <n v="31.044867277600002"/>
    <n v="46.259297235299996"/>
    <n v="15"/>
    <x v="536"/>
    <x v="41"/>
  </r>
  <r>
    <n v="3504014"/>
    <n v="350401419"/>
    <n v="10254"/>
    <d v="2023-02-12T00:00:00"/>
    <n v="129"/>
    <x v="13"/>
    <x v="51"/>
    <s v="Markaz Al-Nassriya"/>
    <s v="Al Sharqiya"/>
    <s v="الشرقيه"/>
    <n v="31.044867277600002"/>
    <n v="46.259297235299996"/>
    <n v="10"/>
    <x v="536"/>
    <x v="41"/>
  </r>
  <r>
    <n v="3504014"/>
    <n v="350401419"/>
    <n v="10254"/>
    <d v="2023-02-12T00:00:00"/>
    <n v="129"/>
    <x v="13"/>
    <x v="51"/>
    <s v="Markaz Al-Nassriya"/>
    <s v="Al Sharqiya"/>
    <s v="الشرقيه"/>
    <n v="31.044867277600002"/>
    <n v="46.259297235299996"/>
    <n v="5"/>
    <x v="536"/>
    <x v="41"/>
  </r>
  <r>
    <n v="3504015"/>
    <n v="350401519"/>
    <n v="10272"/>
    <d v="2023-02-15T00:00:00"/>
    <n v="129"/>
    <x v="13"/>
    <x v="51"/>
    <s v="Markaz Al-Nassriya"/>
    <s v="Al Shoula"/>
    <s v="الشعلة"/>
    <n v="31.034963944600001"/>
    <n v="46.242300951700003"/>
    <n v="3"/>
    <x v="537"/>
    <x v="41"/>
  </r>
  <r>
    <n v="3504016"/>
    <n v="350401619"/>
    <n v="10281"/>
    <d v="2023-02-15T00:00:00"/>
    <n v="129"/>
    <x v="13"/>
    <x v="51"/>
    <s v="Markaz Al-Nassriya"/>
    <s v="Al Shumokh"/>
    <s v="حي الشموخ"/>
    <n v="31.029471706599999"/>
    <n v="46.244121658399997"/>
    <n v="4"/>
    <x v="537"/>
    <x v="41"/>
  </r>
  <r>
    <n v="3504016"/>
    <n v="350401619"/>
    <n v="10281"/>
    <d v="2023-02-15T00:00:00"/>
    <n v="129"/>
    <x v="13"/>
    <x v="51"/>
    <s v="Markaz Al-Nassriya"/>
    <s v="Al Shumokh"/>
    <s v="حي الشموخ"/>
    <n v="31.029471706599999"/>
    <n v="46.244121658399997"/>
    <n v="4"/>
    <x v="537"/>
    <x v="41"/>
  </r>
  <r>
    <n v="3504016"/>
    <n v="350401619"/>
    <n v="10281"/>
    <d v="2023-02-15T00:00:00"/>
    <n v="129"/>
    <x v="13"/>
    <x v="51"/>
    <s v="Markaz Al-Nassriya"/>
    <s v="Al Shumokh"/>
    <s v="حي الشموخ"/>
    <n v="31.029471706599999"/>
    <n v="46.244121658399997"/>
    <n v="1"/>
    <x v="537"/>
    <x v="41"/>
  </r>
  <r>
    <n v="3504018"/>
    <n v="350401819"/>
    <n v="24741"/>
    <d v="2023-02-15T00:00:00"/>
    <n v="129"/>
    <x v="13"/>
    <x v="51"/>
    <s v="Markaz Al-Nassriya"/>
    <s v="Al-Berid"/>
    <s v="البريد"/>
    <n v="31.0447764918"/>
    <n v="46.249576203399997"/>
    <n v="1"/>
    <x v="537"/>
    <x v="41"/>
  </r>
  <r>
    <n v="3504019"/>
    <n v="350401919"/>
    <n v="9470"/>
    <d v="2023-02-15T00:00:00"/>
    <n v="129"/>
    <x v="13"/>
    <x v="51"/>
    <s v="Markaz Al-Nassriya"/>
    <s v="Al-hay al-askary"/>
    <s v="الحي العسكري "/>
    <n v="31.0569626851"/>
    <n v="46.266143804899997"/>
    <n v="4"/>
    <x v="537"/>
    <x v="41"/>
  </r>
  <r>
    <n v="3504019"/>
    <n v="350401919"/>
    <n v="9470"/>
    <d v="2023-02-15T00:00:00"/>
    <n v="129"/>
    <x v="13"/>
    <x v="51"/>
    <s v="Markaz Al-Nassriya"/>
    <s v="Al-hay al-askary"/>
    <s v="الحي العسكري "/>
    <n v="31.0569626851"/>
    <n v="46.266143804899997"/>
    <n v="3"/>
    <x v="537"/>
    <x v="41"/>
  </r>
  <r>
    <n v="3504019"/>
    <n v="350401919"/>
    <n v="9470"/>
    <d v="2023-02-15T00:00:00"/>
    <n v="129"/>
    <x v="13"/>
    <x v="51"/>
    <s v="Markaz Al-Nassriya"/>
    <s v="Al-hay al-askary"/>
    <s v="الحي العسكري "/>
    <n v="31.0569626851"/>
    <n v="46.266143804899997"/>
    <n v="3"/>
    <x v="537"/>
    <x v="41"/>
  </r>
  <r>
    <n v="3504019"/>
    <n v="350401919"/>
    <n v="9470"/>
    <d v="2023-02-15T00:00:00"/>
    <n v="129"/>
    <x v="13"/>
    <x v="51"/>
    <s v="Markaz Al-Nassriya"/>
    <s v="Al-hay al-askary"/>
    <s v="الحي العسكري "/>
    <n v="31.0569626851"/>
    <n v="46.266143804899997"/>
    <n v="3"/>
    <x v="537"/>
    <x v="41"/>
  </r>
  <r>
    <n v="3504021"/>
    <n v="350402119"/>
    <n v="10335"/>
    <d v="2023-03-06T00:00:00"/>
    <n v="129"/>
    <x v="13"/>
    <x v="51"/>
    <s v="Markaz Al-Nassriya"/>
    <s v="Al-Salhiya"/>
    <s v="حي الصالحية"/>
    <n v="31.0506383486"/>
    <n v="46.269343302599999"/>
    <n v="4"/>
    <x v="540"/>
    <x v="42"/>
  </r>
  <r>
    <n v="3504021"/>
    <n v="350402119"/>
    <n v="10335"/>
    <d v="2023-03-06T00:00:00"/>
    <n v="129"/>
    <x v="13"/>
    <x v="51"/>
    <s v="Markaz Al-Nassriya"/>
    <s v="Al-Salhiya"/>
    <s v="حي الصالحية"/>
    <n v="31.0506383486"/>
    <n v="46.269343302599999"/>
    <n v="3"/>
    <x v="540"/>
    <x v="42"/>
  </r>
  <r>
    <n v="3504021"/>
    <n v="350402119"/>
    <n v="10335"/>
    <d v="2023-03-06T00:00:00"/>
    <n v="129"/>
    <x v="13"/>
    <x v="51"/>
    <s v="Markaz Al-Nassriya"/>
    <s v="Al-Salhiya"/>
    <s v="حي الصالحية"/>
    <n v="31.0506383486"/>
    <n v="46.269343302599999"/>
    <n v="6"/>
    <x v="540"/>
    <x v="42"/>
  </r>
  <r>
    <n v="3504021"/>
    <n v="350402119"/>
    <n v="10335"/>
    <d v="2023-03-06T00:00:00"/>
    <n v="129"/>
    <x v="13"/>
    <x v="51"/>
    <s v="Markaz Al-Nassriya"/>
    <s v="Al-Salhiya"/>
    <s v="حي الصالحية"/>
    <n v="31.0506383486"/>
    <n v="46.269343302599999"/>
    <n v="1"/>
    <x v="540"/>
    <x v="42"/>
  </r>
  <r>
    <n v="3504021"/>
    <n v="350402119"/>
    <n v="10335"/>
    <d v="2023-03-06T00:00:00"/>
    <n v="129"/>
    <x v="13"/>
    <x v="51"/>
    <s v="Markaz Al-Nassriya"/>
    <s v="Al-Salhiya"/>
    <s v="حي الصالحية"/>
    <n v="31.0506383486"/>
    <n v="46.269343302599999"/>
    <n v="2"/>
    <x v="540"/>
    <x v="42"/>
  </r>
  <r>
    <n v="3504022"/>
    <n v="350402219"/>
    <n v="9576"/>
    <d v="2023-02-11T00:00:00"/>
    <n v="129"/>
    <x v="13"/>
    <x v="51"/>
    <s v="Markaz Al-Nassriya"/>
    <s v="Al-shofah"/>
    <s v="قرية الشوفة"/>
    <n v="31.132791840500001"/>
    <n v="46.2356646856"/>
    <n v="1"/>
    <x v="533"/>
    <x v="41"/>
  </r>
  <r>
    <n v="3504023"/>
    <n v="350402319"/>
    <n v="9448"/>
    <d v="2023-02-15T00:00:00"/>
    <n v="129"/>
    <x v="13"/>
    <x v="51"/>
    <s v="Markaz Al-Nassriya"/>
    <s v="Al-Thawrah"/>
    <s v="الثوره"/>
    <n v="31.027006973399999"/>
    <n v="46.228093038300003"/>
    <n v="20"/>
    <x v="537"/>
    <x v="41"/>
  </r>
  <r>
    <n v="3504023"/>
    <n v="350402319"/>
    <n v="9448"/>
    <d v="2023-02-15T00:00:00"/>
    <n v="129"/>
    <x v="13"/>
    <x v="51"/>
    <s v="Markaz Al-Nassriya"/>
    <s v="Al-Thawrah"/>
    <s v="الثوره"/>
    <n v="31.027006973399999"/>
    <n v="46.228093038300003"/>
    <n v="10"/>
    <x v="537"/>
    <x v="41"/>
  </r>
  <r>
    <n v="3504023"/>
    <n v="350402319"/>
    <n v="9448"/>
    <d v="2023-02-15T00:00:00"/>
    <n v="129"/>
    <x v="13"/>
    <x v="51"/>
    <s v="Markaz Al-Nassriya"/>
    <s v="Al-Thawrah"/>
    <s v="الثوره"/>
    <n v="31.027006973399999"/>
    <n v="46.228093038300003"/>
    <n v="15"/>
    <x v="537"/>
    <x v="41"/>
  </r>
  <r>
    <n v="3504023"/>
    <n v="350402319"/>
    <n v="9448"/>
    <d v="2023-02-15T00:00:00"/>
    <n v="129"/>
    <x v="13"/>
    <x v="51"/>
    <s v="Markaz Al-Nassriya"/>
    <s v="Al-Thawrah"/>
    <s v="الثوره"/>
    <n v="31.027006973399999"/>
    <n v="46.228093038300003"/>
    <n v="24"/>
    <x v="537"/>
    <x v="41"/>
  </r>
  <r>
    <n v="3504024"/>
    <n v="350402419"/>
    <n v="9396"/>
    <d v="2023-03-06T00:00:00"/>
    <n v="129"/>
    <x v="13"/>
    <x v="51"/>
    <s v="Markaz Al-Nassriya"/>
    <s v="Al-zielat"/>
    <s v="الزعيلات"/>
    <n v="31.0154237044"/>
    <n v="46.263441754500001"/>
    <n v="8"/>
    <x v="540"/>
    <x v="42"/>
  </r>
  <r>
    <n v="3504024"/>
    <n v="350402419"/>
    <n v="9396"/>
    <d v="2023-03-06T00:00:00"/>
    <n v="129"/>
    <x v="13"/>
    <x v="51"/>
    <s v="Markaz Al-Nassriya"/>
    <s v="Al-zielat"/>
    <s v="الزعيلات"/>
    <n v="31.0154237044"/>
    <n v="46.263441754500001"/>
    <n v="4"/>
    <x v="540"/>
    <x v="42"/>
  </r>
  <r>
    <n v="3504024"/>
    <n v="350402419"/>
    <n v="9396"/>
    <d v="2023-03-06T00:00:00"/>
    <n v="129"/>
    <x v="13"/>
    <x v="51"/>
    <s v="Markaz Al-Nassriya"/>
    <s v="Al-zielat"/>
    <s v="الزعيلات"/>
    <n v="31.0154237044"/>
    <n v="46.263441754500001"/>
    <n v="6"/>
    <x v="540"/>
    <x v="42"/>
  </r>
  <r>
    <n v="3504025"/>
    <n v="350402519"/>
    <n v="10262"/>
    <d v="2023-03-05T00:00:00"/>
    <n v="129"/>
    <x v="13"/>
    <x v="51"/>
    <s v="Markaz Al-Nassriya"/>
    <s v="Aredo"/>
    <s v="حي اريدو"/>
    <n v="31.074394900600002"/>
    <n v="46.250142994800001"/>
    <n v="10"/>
    <x v="542"/>
    <x v="42"/>
  </r>
  <r>
    <n v="3504025"/>
    <n v="350402519"/>
    <n v="10262"/>
    <d v="2023-03-05T00:00:00"/>
    <n v="129"/>
    <x v="13"/>
    <x v="51"/>
    <s v="Markaz Al-Nassriya"/>
    <s v="Aredo"/>
    <s v="حي اريدو"/>
    <n v="31.074394900600002"/>
    <n v="46.250142994800001"/>
    <n v="10"/>
    <x v="542"/>
    <x v="42"/>
  </r>
  <r>
    <n v="3504025"/>
    <n v="350402519"/>
    <n v="10262"/>
    <d v="2023-03-05T00:00:00"/>
    <n v="129"/>
    <x v="13"/>
    <x v="51"/>
    <s v="Markaz Al-Nassriya"/>
    <s v="Aredo"/>
    <s v="حي اريدو"/>
    <n v="31.074394900600002"/>
    <n v="46.250142994800001"/>
    <n v="35"/>
    <x v="542"/>
    <x v="42"/>
  </r>
  <r>
    <n v="3504025"/>
    <n v="350402519"/>
    <n v="10262"/>
    <d v="2023-03-05T00:00:00"/>
    <n v="129"/>
    <x v="13"/>
    <x v="51"/>
    <s v="Markaz Al-Nassriya"/>
    <s v="Aredo"/>
    <s v="حي اريدو"/>
    <n v="31.074394900600002"/>
    <n v="46.250142994800001"/>
    <n v="30"/>
    <x v="542"/>
    <x v="42"/>
  </r>
  <r>
    <n v="3504025"/>
    <n v="350402519"/>
    <n v="10262"/>
    <d v="2023-03-05T00:00:00"/>
    <n v="129"/>
    <x v="13"/>
    <x v="51"/>
    <s v="Markaz Al-Nassriya"/>
    <s v="Aredo"/>
    <s v="حي اريدو"/>
    <n v="31.074394900600002"/>
    <n v="46.250142994800001"/>
    <n v="10"/>
    <x v="542"/>
    <x v="42"/>
  </r>
  <r>
    <n v="3504026"/>
    <n v="350402619"/>
    <n v="10253"/>
    <d v="2023-02-15T00:00:00"/>
    <n v="129"/>
    <x v="13"/>
    <x v="51"/>
    <s v="Markaz Al-Nassriya"/>
    <s v="Baghdad Street"/>
    <s v="شارع بغداد"/>
    <n v="31.038477412900001"/>
    <n v="46.2356561609"/>
    <n v="2"/>
    <x v="537"/>
    <x v="41"/>
  </r>
  <r>
    <n v="3504026"/>
    <n v="350402619"/>
    <n v="10253"/>
    <d v="2023-02-15T00:00:00"/>
    <n v="129"/>
    <x v="13"/>
    <x v="51"/>
    <s v="Markaz Al-Nassriya"/>
    <s v="Baghdad Street"/>
    <s v="شارع بغداد"/>
    <n v="31.038477412900001"/>
    <n v="46.2356561609"/>
    <n v="5"/>
    <x v="537"/>
    <x v="41"/>
  </r>
  <r>
    <n v="3504027"/>
    <n v="350402719"/>
    <n v="24885"/>
    <d v="2023-02-12T00:00:00"/>
    <n v="129"/>
    <x v="13"/>
    <x v="51"/>
    <s v="Markaz Al-Nassriya"/>
    <s v="Hay Al Al Ghadeer"/>
    <s v="حي الغدير"/>
    <n v="31.061467899099998"/>
    <n v="46.278157583599999"/>
    <n v="3"/>
    <x v="536"/>
    <x v="41"/>
  </r>
  <r>
    <n v="3504028"/>
    <n v="350402819"/>
    <n v="25526"/>
    <d v="2023-02-12T00:00:00"/>
    <n v="129"/>
    <x v="13"/>
    <x v="51"/>
    <s v="Markaz Al-Nassriya"/>
    <s v="Hay Al Ameer"/>
    <s v="حي الامير"/>
    <n v="31.036175809100001"/>
    <n v="46.220527480000001"/>
    <n v="14"/>
    <x v="536"/>
    <x v="41"/>
  </r>
  <r>
    <n v="3504028"/>
    <n v="350402819"/>
    <n v="25526"/>
    <d v="2023-02-12T00:00:00"/>
    <n v="129"/>
    <x v="13"/>
    <x v="51"/>
    <s v="Markaz Al-Nassriya"/>
    <s v="Hay Al Ameer"/>
    <s v="حي الامير"/>
    <n v="31.036175809100001"/>
    <n v="46.220527480000001"/>
    <n v="8"/>
    <x v="536"/>
    <x v="41"/>
  </r>
  <r>
    <n v="3504028"/>
    <n v="350402819"/>
    <n v="25526"/>
    <d v="2023-02-12T00:00:00"/>
    <n v="129"/>
    <x v="13"/>
    <x v="51"/>
    <s v="Markaz Al-Nassriya"/>
    <s v="Hay Al Ameer"/>
    <s v="حي الامير"/>
    <n v="31.036175809100001"/>
    <n v="46.220527480000001"/>
    <n v="13"/>
    <x v="536"/>
    <x v="41"/>
  </r>
  <r>
    <n v="3504028"/>
    <n v="350402819"/>
    <n v="25526"/>
    <d v="2023-02-12T00:00:00"/>
    <n v="129"/>
    <x v="13"/>
    <x v="51"/>
    <s v="Markaz Al-Nassriya"/>
    <s v="Hay Al Ameer"/>
    <s v="حي الامير"/>
    <n v="31.036175809100001"/>
    <n v="46.220527480000001"/>
    <n v="10"/>
    <x v="536"/>
    <x v="41"/>
  </r>
  <r>
    <n v="3504028"/>
    <n v="350402819"/>
    <n v="25526"/>
    <d v="2023-02-12T00:00:00"/>
    <n v="129"/>
    <x v="13"/>
    <x v="51"/>
    <s v="Markaz Al-Nassriya"/>
    <s v="Hay Al Ameer"/>
    <s v="حي الامير"/>
    <n v="31.036175809100001"/>
    <n v="46.220527480000001"/>
    <n v="10"/>
    <x v="536"/>
    <x v="41"/>
  </r>
  <r>
    <n v="3504029"/>
    <n v="350402919"/>
    <n v="10301"/>
    <d v="2023-03-05T00:00:00"/>
    <n v="129"/>
    <x v="13"/>
    <x v="51"/>
    <s v="Markaz Al-Nassriya"/>
    <s v="Hay Al Fidaa"/>
    <s v="حي الفداء"/>
    <n v="31.069166239000001"/>
    <n v="46.283791055999998"/>
    <n v="4"/>
    <x v="542"/>
    <x v="42"/>
  </r>
  <r>
    <n v="3504029"/>
    <n v="350402919"/>
    <n v="10301"/>
    <d v="2023-03-05T00:00:00"/>
    <n v="129"/>
    <x v="13"/>
    <x v="51"/>
    <s v="Markaz Al-Nassriya"/>
    <s v="Hay Al Fidaa"/>
    <s v="حي الفداء"/>
    <n v="31.069166239000001"/>
    <n v="46.283791055999998"/>
    <n v="11"/>
    <x v="542"/>
    <x v="42"/>
  </r>
  <r>
    <n v="3504029"/>
    <n v="350402919"/>
    <n v="10301"/>
    <d v="2023-03-05T00:00:00"/>
    <n v="129"/>
    <x v="13"/>
    <x v="51"/>
    <s v="Markaz Al-Nassriya"/>
    <s v="Hay Al Fidaa"/>
    <s v="حي الفداء"/>
    <n v="31.069166239000001"/>
    <n v="46.283791055999998"/>
    <n v="6"/>
    <x v="542"/>
    <x v="42"/>
  </r>
  <r>
    <n v="3504029"/>
    <n v="350402919"/>
    <n v="10301"/>
    <d v="2023-03-05T00:00:00"/>
    <n v="129"/>
    <x v="13"/>
    <x v="51"/>
    <s v="Markaz Al-Nassriya"/>
    <s v="Hay Al Fidaa"/>
    <s v="حي الفداء"/>
    <n v="31.069166239000001"/>
    <n v="46.283791055999998"/>
    <n v="9"/>
    <x v="542"/>
    <x v="42"/>
  </r>
  <r>
    <n v="3504030"/>
    <n v="350403019"/>
    <n v="24746"/>
    <d v="2023-02-12T00:00:00"/>
    <n v="129"/>
    <x v="13"/>
    <x v="51"/>
    <s v="Markaz Al-Nassriya"/>
    <s v="Hay Al Khadraa"/>
    <s v="حي الخضراء"/>
    <n v="31.042946248900002"/>
    <n v="46.274699394599999"/>
    <n v="1"/>
    <x v="536"/>
    <x v="41"/>
  </r>
  <r>
    <n v="3504031"/>
    <n v="350403119"/>
    <n v="21208"/>
    <d v="2023-03-05T00:00:00"/>
    <n v="129"/>
    <x v="13"/>
    <x v="51"/>
    <s v="Markaz Al-Nassriya"/>
    <s v="Hay Al Mualimeen"/>
    <s v="حي المعلمين"/>
    <n v="31.067779245299999"/>
    <n v="46.249674558199999"/>
    <n v="5"/>
    <x v="542"/>
    <x v="42"/>
  </r>
  <r>
    <n v="3504031"/>
    <n v="350403119"/>
    <n v="21208"/>
    <d v="2023-03-05T00:00:00"/>
    <n v="129"/>
    <x v="13"/>
    <x v="51"/>
    <s v="Markaz Al-Nassriya"/>
    <s v="Hay Al Mualimeen"/>
    <s v="حي المعلمين"/>
    <n v="31.067779245299999"/>
    <n v="46.249674558199999"/>
    <n v="5"/>
    <x v="542"/>
    <x v="42"/>
  </r>
  <r>
    <n v="3504031"/>
    <n v="350403119"/>
    <n v="21208"/>
    <d v="2023-03-05T00:00:00"/>
    <n v="129"/>
    <x v="13"/>
    <x v="51"/>
    <s v="Markaz Al-Nassriya"/>
    <s v="Hay Al Mualimeen"/>
    <s v="حي المعلمين"/>
    <n v="31.067779245299999"/>
    <n v="46.249674558199999"/>
    <n v="17"/>
    <x v="542"/>
    <x v="42"/>
  </r>
  <r>
    <n v="3504031"/>
    <n v="350403119"/>
    <n v="21208"/>
    <d v="2023-03-05T00:00:00"/>
    <n v="129"/>
    <x v="13"/>
    <x v="51"/>
    <s v="Markaz Al-Nassriya"/>
    <s v="Hay Al Mualimeen"/>
    <s v="حي المعلمين"/>
    <n v="31.067779245299999"/>
    <n v="46.249674558199999"/>
    <n v="7"/>
    <x v="542"/>
    <x v="42"/>
  </r>
  <r>
    <n v="3504031"/>
    <n v="350403119"/>
    <n v="21208"/>
    <d v="2023-03-05T00:00:00"/>
    <n v="129"/>
    <x v="13"/>
    <x v="51"/>
    <s v="Markaz Al-Nassriya"/>
    <s v="Hay Al Mualimeen"/>
    <s v="حي المعلمين"/>
    <n v="31.067779245299999"/>
    <n v="46.249674558199999"/>
    <n v="5"/>
    <x v="542"/>
    <x v="42"/>
  </r>
  <r>
    <n v="3504032"/>
    <n v="350403219"/>
    <n v="24750"/>
    <d v="2023-02-15T00:00:00"/>
    <n v="129"/>
    <x v="13"/>
    <x v="51"/>
    <s v="Markaz Al-Nassriya"/>
    <s v="Hay Al Shoula 1"/>
    <s v="حي الشعله 1"/>
    <n v="31.034273341199999"/>
    <n v="46.238222611899999"/>
    <n v="5"/>
    <x v="537"/>
    <x v="41"/>
  </r>
  <r>
    <n v="3504032"/>
    <n v="350403219"/>
    <n v="24750"/>
    <d v="2023-02-15T00:00:00"/>
    <n v="129"/>
    <x v="13"/>
    <x v="51"/>
    <s v="Markaz Al-Nassriya"/>
    <s v="Hay Al Shoula 1"/>
    <s v="حي الشعله 1"/>
    <n v="31.034273341199999"/>
    <n v="46.238222611899999"/>
    <n v="4"/>
    <x v="537"/>
    <x v="41"/>
  </r>
  <r>
    <n v="3504033"/>
    <n v="350403319"/>
    <n v="10259"/>
    <d v="2023-02-15T00:00:00"/>
    <n v="129"/>
    <x v="13"/>
    <x v="51"/>
    <s v="Markaz Al-Nassriya"/>
    <s v="Hay Al Tadhihiya"/>
    <s v="حي التضحية"/>
    <n v="31.045411312199999"/>
    <n v="46.277832423"/>
    <n v="20"/>
    <x v="537"/>
    <x v="41"/>
  </r>
  <r>
    <n v="3504033"/>
    <n v="350403319"/>
    <n v="10259"/>
    <d v="2023-02-15T00:00:00"/>
    <n v="129"/>
    <x v="13"/>
    <x v="51"/>
    <s v="Markaz Al-Nassriya"/>
    <s v="Hay Al Tadhihiya"/>
    <s v="حي التضحية"/>
    <n v="31.045411312199999"/>
    <n v="46.277832423"/>
    <n v="15"/>
    <x v="537"/>
    <x v="41"/>
  </r>
  <r>
    <n v="3504033"/>
    <n v="350403319"/>
    <n v="10259"/>
    <d v="2023-02-15T00:00:00"/>
    <n v="129"/>
    <x v="13"/>
    <x v="51"/>
    <s v="Markaz Al-Nassriya"/>
    <s v="Hay Al Tadhihiya"/>
    <s v="حي التضحية"/>
    <n v="31.045411312199999"/>
    <n v="46.277832423"/>
    <n v="15"/>
    <x v="537"/>
    <x v="41"/>
  </r>
  <r>
    <n v="3504033"/>
    <n v="350403319"/>
    <n v="10259"/>
    <d v="2023-02-15T00:00:00"/>
    <n v="129"/>
    <x v="13"/>
    <x v="51"/>
    <s v="Markaz Al-Nassriya"/>
    <s v="Hay Al Tadhihiya"/>
    <s v="حي التضحية"/>
    <n v="31.045411312199999"/>
    <n v="46.277832423"/>
    <n v="7"/>
    <x v="537"/>
    <x v="41"/>
  </r>
  <r>
    <n v="3504033"/>
    <n v="350403319"/>
    <n v="10259"/>
    <d v="2023-02-15T00:00:00"/>
    <n v="129"/>
    <x v="13"/>
    <x v="51"/>
    <s v="Markaz Al-Nassriya"/>
    <s v="Hay Al Tadhihiya"/>
    <s v="حي التضحية"/>
    <n v="31.045411312199999"/>
    <n v="46.277832423"/>
    <n v="15"/>
    <x v="537"/>
    <x v="41"/>
  </r>
  <r>
    <n v="3504034"/>
    <n v="350403419"/>
    <n v="24742"/>
    <d v="2023-02-12T00:00:00"/>
    <n v="129"/>
    <x v="13"/>
    <x v="51"/>
    <s v="Markaz Al-Nassriya"/>
    <s v="Hay Al-Hakim"/>
    <s v="حي الحكيم"/>
    <n v="31.060090237699999"/>
    <n v="46.277220867600001"/>
    <n v="1"/>
    <x v="536"/>
    <x v="41"/>
  </r>
  <r>
    <n v="3504035"/>
    <n v="350403519"/>
    <n v="9398"/>
    <d v="2023-02-12T00:00:00"/>
    <n v="129"/>
    <x v="13"/>
    <x v="51"/>
    <s v="Markaz Al-Nassriya"/>
    <s v="Hay al-shohadaa"/>
    <s v="حي الشهداء"/>
    <n v="31.069961183"/>
    <n v="46.270024445899999"/>
    <n v="3"/>
    <x v="536"/>
    <x v="41"/>
  </r>
  <r>
    <n v="3504036"/>
    <n v="350403619"/>
    <n v="23683"/>
    <d v="2023-03-05T00:00:00"/>
    <n v="129"/>
    <x v="13"/>
    <x v="51"/>
    <s v="Markaz Al-Nassriya"/>
    <s v="Hay Mehidiya"/>
    <s v="حي المهيديه"/>
    <n v="31.03290329"/>
    <n v="46.251552429999997"/>
    <n v="4"/>
    <x v="542"/>
    <x v="42"/>
  </r>
  <r>
    <n v="3504036"/>
    <n v="350403619"/>
    <n v="23683"/>
    <d v="2023-03-05T00:00:00"/>
    <n v="129"/>
    <x v="13"/>
    <x v="51"/>
    <s v="Markaz Al-Nassriya"/>
    <s v="Hay Mehidiya"/>
    <s v="حي المهيديه"/>
    <n v="31.03290329"/>
    <n v="46.251552429999997"/>
    <n v="2"/>
    <x v="542"/>
    <x v="42"/>
  </r>
  <r>
    <n v="3504036"/>
    <n v="350403619"/>
    <n v="23683"/>
    <d v="2023-03-05T00:00:00"/>
    <n v="129"/>
    <x v="13"/>
    <x v="51"/>
    <s v="Markaz Al-Nassriya"/>
    <s v="Hay Mehidiya"/>
    <s v="حي المهيديه"/>
    <n v="31.03290329"/>
    <n v="46.251552429999997"/>
    <n v="2"/>
    <x v="542"/>
    <x v="42"/>
  </r>
  <r>
    <n v="3504038"/>
    <n v="350403819"/>
    <n v="25528"/>
    <d v="2023-02-12T00:00:00"/>
    <n v="129"/>
    <x v="13"/>
    <x v="51"/>
    <s v="Markaz Al-Nassriya"/>
    <s v="Hey Al-Ariml"/>
    <s v="حي الارامل"/>
    <n v="31.053281055100001"/>
    <n v="46.253512804000003"/>
    <n v="1"/>
    <x v="536"/>
    <x v="41"/>
  </r>
  <r>
    <n v="3504038"/>
    <n v="350403819"/>
    <n v="25528"/>
    <d v="2023-02-12T00:00:00"/>
    <n v="129"/>
    <x v="13"/>
    <x v="51"/>
    <s v="Markaz Al-Nassriya"/>
    <s v="Hey Al-Ariml"/>
    <s v="حي الارامل"/>
    <n v="31.053281055100001"/>
    <n v="46.253512804000003"/>
    <n v="1"/>
    <x v="536"/>
    <x v="41"/>
  </r>
  <r>
    <n v="3504039"/>
    <n v="350403919"/>
    <n v="25531"/>
    <d v="2023-02-11T00:00:00"/>
    <n v="129"/>
    <x v="13"/>
    <x v="51"/>
    <s v="Markaz Al-Nassriya"/>
    <s v="Hey Al-Mtanzh"/>
    <s v="حي المتنزة"/>
    <n v="31.046486166099999"/>
    <n v="46.2332439666"/>
    <n v="7"/>
    <x v="533"/>
    <x v="41"/>
  </r>
  <r>
    <n v="3504040"/>
    <n v="350404019"/>
    <n v="25530"/>
    <d v="2023-02-12T00:00:00"/>
    <n v="129"/>
    <x v="13"/>
    <x v="51"/>
    <s v="Markaz Al-Nassriya"/>
    <s v="Hey Al-Rafdeen"/>
    <s v="حي الرافدين"/>
    <n v="31.076769222599999"/>
    <n v="46.264030067599997"/>
    <n v="2"/>
    <x v="536"/>
    <x v="41"/>
  </r>
  <r>
    <n v="3504040"/>
    <n v="350404019"/>
    <n v="25530"/>
    <d v="2023-02-12T00:00:00"/>
    <n v="129"/>
    <x v="13"/>
    <x v="51"/>
    <s v="Markaz Al-Nassriya"/>
    <s v="Hey Al-Rafdeen"/>
    <s v="حي الرافدين"/>
    <n v="31.076769222599999"/>
    <n v="46.264030067599997"/>
    <n v="1"/>
    <x v="536"/>
    <x v="41"/>
  </r>
  <r>
    <n v="3504040"/>
    <n v="350404019"/>
    <n v="25530"/>
    <d v="2023-02-12T00:00:00"/>
    <n v="129"/>
    <x v="13"/>
    <x v="51"/>
    <s v="Markaz Al-Nassriya"/>
    <s v="Hey Al-Rafdeen"/>
    <s v="حي الرافدين"/>
    <n v="31.076769222599999"/>
    <n v="46.264030067599997"/>
    <n v="2"/>
    <x v="536"/>
    <x v="41"/>
  </r>
  <r>
    <n v="3504041"/>
    <n v="350404119"/>
    <n v="25533"/>
    <d v="2023-02-15T00:00:00"/>
    <n v="129"/>
    <x v="13"/>
    <x v="51"/>
    <s v="Markaz Al-Nassriya"/>
    <s v="Nassriya-Hey 400"/>
    <s v="حي 400"/>
    <n v="31.080862144499999"/>
    <n v="46.240087203599998"/>
    <n v="15"/>
    <x v="537"/>
    <x v="41"/>
  </r>
  <r>
    <n v="3504041"/>
    <n v="350404119"/>
    <n v="25533"/>
    <d v="2023-02-15T00:00:00"/>
    <n v="129"/>
    <x v="13"/>
    <x v="51"/>
    <s v="Markaz Al-Nassriya"/>
    <s v="Nassriya-Hey 400"/>
    <s v="حي 400"/>
    <n v="31.080862144499999"/>
    <n v="46.240087203599998"/>
    <n v="31"/>
    <x v="537"/>
    <x v="41"/>
  </r>
  <r>
    <n v="3504041"/>
    <n v="350404119"/>
    <n v="25533"/>
    <d v="2023-02-15T00:00:00"/>
    <n v="129"/>
    <x v="13"/>
    <x v="51"/>
    <s v="Markaz Al-Nassriya"/>
    <s v="Nassriya-Hey 400"/>
    <s v="حي 400"/>
    <n v="31.080862144499999"/>
    <n v="46.240087203599998"/>
    <n v="7"/>
    <x v="537"/>
    <x v="41"/>
  </r>
  <r>
    <n v="3504041"/>
    <n v="350404119"/>
    <n v="25533"/>
    <d v="2023-02-15T00:00:00"/>
    <n v="129"/>
    <x v="13"/>
    <x v="51"/>
    <s v="Markaz Al-Nassriya"/>
    <s v="Nassriya-Hey 400"/>
    <s v="حي 400"/>
    <n v="31.080862144499999"/>
    <n v="46.240087203599998"/>
    <n v="11"/>
    <x v="537"/>
    <x v="41"/>
  </r>
  <r>
    <n v="3504041"/>
    <n v="350404119"/>
    <n v="25533"/>
    <d v="2023-02-15T00:00:00"/>
    <n v="129"/>
    <x v="13"/>
    <x v="51"/>
    <s v="Markaz Al-Nassriya"/>
    <s v="Nassriya-Hey 400"/>
    <s v="حي 400"/>
    <n v="31.080862144499999"/>
    <n v="46.240087203599998"/>
    <n v="33"/>
    <x v="537"/>
    <x v="41"/>
  </r>
  <r>
    <n v="3504041"/>
    <n v="350404119"/>
    <n v="25533"/>
    <d v="2023-02-15T00:00:00"/>
    <n v="129"/>
    <x v="13"/>
    <x v="51"/>
    <s v="Markaz Al-Nassriya"/>
    <s v="Nassriya-Hey 400"/>
    <s v="حي 400"/>
    <n v="31.080862144499999"/>
    <n v="46.240087203599998"/>
    <n v="27"/>
    <x v="537"/>
    <x v="41"/>
  </r>
  <r>
    <n v="3504042"/>
    <n v="350404219"/>
    <n v="10263"/>
    <d v="2023-03-05T00:00:00"/>
    <n v="129"/>
    <x v="13"/>
    <x v="51"/>
    <s v="Markaz Al-Nassriya"/>
    <s v="Sadir City"/>
    <s v="حي مدينة الصدر"/>
    <n v="31.0802066016"/>
    <n v="46.235693895300003"/>
    <n v="10"/>
    <x v="542"/>
    <x v="42"/>
  </r>
  <r>
    <n v="3504042"/>
    <n v="350404219"/>
    <n v="10263"/>
    <d v="2023-03-05T00:00:00"/>
    <n v="129"/>
    <x v="13"/>
    <x v="51"/>
    <s v="Markaz Al-Nassriya"/>
    <s v="Sadir City"/>
    <s v="حي مدينة الصدر"/>
    <n v="31.0802066016"/>
    <n v="46.235693895300003"/>
    <n v="15"/>
    <x v="542"/>
    <x v="42"/>
  </r>
  <r>
    <n v="3504042"/>
    <n v="350404219"/>
    <n v="10263"/>
    <d v="2023-03-05T00:00:00"/>
    <n v="129"/>
    <x v="13"/>
    <x v="51"/>
    <s v="Markaz Al-Nassriya"/>
    <s v="Sadir City"/>
    <s v="حي مدينة الصدر"/>
    <n v="31.0802066016"/>
    <n v="46.235693895300003"/>
    <n v="5"/>
    <x v="542"/>
    <x v="42"/>
  </r>
  <r>
    <n v="3504044"/>
    <n v="350404419"/>
    <n v="25527"/>
    <d v="2023-02-12T00:00:00"/>
    <n v="129"/>
    <x v="13"/>
    <x v="51"/>
    <s v="Markaz Al-Nassriya"/>
    <s v="Sharaa Al-hklas"/>
    <s v="شارع الاخلاص"/>
    <n v="31.058777803800002"/>
    <n v="46.257208607000003"/>
    <n v="1"/>
    <x v="536"/>
    <x v="41"/>
  </r>
  <r>
    <n v="3504044"/>
    <n v="350404419"/>
    <n v="25527"/>
    <d v="2023-02-12T00:00:00"/>
    <n v="129"/>
    <x v="13"/>
    <x v="51"/>
    <s v="Markaz Al-Nassriya"/>
    <s v="Sharaa Al-hklas"/>
    <s v="شارع الاخلاص"/>
    <n v="31.058777803800002"/>
    <n v="46.257208607000003"/>
    <n v="1"/>
    <x v="536"/>
    <x v="41"/>
  </r>
  <r>
    <n v="3504044"/>
    <n v="350404419"/>
    <n v="25527"/>
    <d v="2023-02-12T00:00:00"/>
    <n v="129"/>
    <x v="13"/>
    <x v="51"/>
    <s v="Markaz Al-Nassriya"/>
    <s v="Sharaa Al-hklas"/>
    <s v="شارع الاخلاص"/>
    <n v="31.058777803800002"/>
    <n v="46.257208607000003"/>
    <n v="2"/>
    <x v="536"/>
    <x v="41"/>
  </r>
  <r>
    <n v="3504045"/>
    <n v="350404519"/>
    <n v="22344"/>
    <d v="2023-02-12T00:00:00"/>
    <n v="129"/>
    <x v="13"/>
    <x v="51"/>
    <s v="Markaz Al-Nassriya"/>
    <s v="Share Eshreen"/>
    <s v="شارع عشرين"/>
    <n v="31.048519000500001"/>
    <n v="46.257282930099997"/>
    <n v="2"/>
    <x v="536"/>
    <x v="41"/>
  </r>
  <r>
    <n v="3504045"/>
    <n v="350404519"/>
    <n v="22344"/>
    <d v="2023-02-12T00:00:00"/>
    <n v="129"/>
    <x v="13"/>
    <x v="51"/>
    <s v="Markaz Al-Nassriya"/>
    <s v="Share Eshreen"/>
    <s v="شارع عشرين"/>
    <n v="31.048519000500001"/>
    <n v="46.257282930099997"/>
    <n v="3"/>
    <x v="536"/>
    <x v="41"/>
  </r>
  <r>
    <n v="3504045"/>
    <n v="350404519"/>
    <n v="22344"/>
    <d v="2023-02-12T00:00:00"/>
    <n v="129"/>
    <x v="13"/>
    <x v="51"/>
    <s v="Markaz Al-Nassriya"/>
    <s v="Share Eshreen"/>
    <s v="شارع عشرين"/>
    <n v="31.048519000500001"/>
    <n v="46.257282930099997"/>
    <n v="2"/>
    <x v="536"/>
    <x v="41"/>
  </r>
  <r>
    <n v="3504057"/>
    <n v="350405719"/>
    <n v="33806"/>
    <d v="2023-02-25T00:00:00"/>
    <n v="129"/>
    <x v="13"/>
    <x v="51"/>
    <s v="Markaz Said Dekhil"/>
    <s v="Hay Al-Zahraa"/>
    <s v="حي الزهراء"/>
    <n v="31.134141"/>
    <n v="46.437801999999998"/>
    <n v="2"/>
    <x v="539"/>
    <x v="41"/>
  </r>
  <r>
    <n v="3504057"/>
    <n v="350405719"/>
    <n v="33806"/>
    <d v="2023-02-25T00:00:00"/>
    <n v="129"/>
    <x v="13"/>
    <x v="51"/>
    <s v="Markaz Said Dekhil"/>
    <s v="Hay Al-Zahraa"/>
    <s v="حي الزهراء"/>
    <n v="31.134141"/>
    <n v="46.437801999999998"/>
    <n v="2"/>
    <x v="539"/>
    <x v="41"/>
  </r>
  <r>
    <n v="3504046"/>
    <n v="350404619"/>
    <n v="10269"/>
    <d v="2023-03-01T00:00:00"/>
    <n v="129"/>
    <x v="13"/>
    <x v="51"/>
    <s v="Ur"/>
    <s v="Sindaliyah-Sidenaweyah"/>
    <s v="حي السديناويه"/>
    <n v="31.041901284200001"/>
    <n v="46.3069539022"/>
    <n v="2"/>
    <x v="538"/>
    <x v="42"/>
  </r>
  <r>
    <n v="3504046"/>
    <n v="350404619"/>
    <n v="10269"/>
    <d v="2023-03-01T00:00:00"/>
    <n v="129"/>
    <x v="13"/>
    <x v="51"/>
    <s v="Ur"/>
    <s v="Sindaliyah-Sidenaweyah"/>
    <s v="حي السديناويه"/>
    <n v="31.041901284200001"/>
    <n v="46.3069539022"/>
    <n v="5"/>
    <x v="538"/>
    <x v="42"/>
  </r>
  <r>
    <n v="3504046"/>
    <n v="350404619"/>
    <n v="10269"/>
    <d v="2023-03-01T00:00:00"/>
    <n v="129"/>
    <x v="13"/>
    <x v="51"/>
    <s v="Ur"/>
    <s v="Sindaliyah-Sidenaweyah"/>
    <s v="حي السديناويه"/>
    <n v="31.041901284200001"/>
    <n v="46.3069539022"/>
    <n v="4"/>
    <x v="538"/>
    <x v="42"/>
  </r>
  <r>
    <n v="3504046"/>
    <n v="350404619"/>
    <n v="10269"/>
    <d v="2023-03-01T00:00:00"/>
    <n v="129"/>
    <x v="13"/>
    <x v="51"/>
    <s v="Ur"/>
    <s v="Sindaliyah-Sidenaweyah"/>
    <s v="حي السديناويه"/>
    <n v="31.041901284200001"/>
    <n v="46.3069539022"/>
    <n v="15"/>
    <x v="538"/>
    <x v="42"/>
  </r>
  <r>
    <n v="3504046"/>
    <n v="350404619"/>
    <n v="10269"/>
    <d v="2023-03-01T00:00:00"/>
    <n v="129"/>
    <x v="13"/>
    <x v="51"/>
    <s v="Ur"/>
    <s v="Sindaliyah-Sidenaweyah"/>
    <s v="حي السديناويه"/>
    <n v="31.041901284200001"/>
    <n v="46.3069539022"/>
    <n v="15"/>
    <x v="538"/>
    <x v="42"/>
  </r>
  <r>
    <n v="3505013"/>
    <n v="350501319"/>
    <n v="33809"/>
    <d v="2023-03-06T00:00:00"/>
    <n v="129"/>
    <x v="13"/>
    <x v="52"/>
    <s v="Akaika"/>
    <s v="Hay Al-Askery"/>
    <s v="حي العسكري"/>
    <n v="30.914428999999998"/>
    <n v="46.47878"/>
    <n v="5"/>
    <x v="540"/>
    <x v="42"/>
  </r>
  <r>
    <n v="3505013"/>
    <n v="350501319"/>
    <n v="33809"/>
    <d v="2023-03-06T00:00:00"/>
    <n v="129"/>
    <x v="13"/>
    <x v="52"/>
    <s v="Akaika"/>
    <s v="Hay Al-Askery"/>
    <s v="حي العسكري"/>
    <n v="30.914428999999998"/>
    <n v="46.47878"/>
    <n v="5"/>
    <x v="540"/>
    <x v="42"/>
  </r>
  <r>
    <n v="3505013"/>
    <n v="350501319"/>
    <n v="33809"/>
    <d v="2023-03-06T00:00:00"/>
    <n v="129"/>
    <x v="13"/>
    <x v="52"/>
    <s v="Akaika"/>
    <s v="Hay Al-Askery"/>
    <s v="حي العسكري"/>
    <n v="30.914428999999998"/>
    <n v="46.47878"/>
    <n v="7"/>
    <x v="540"/>
    <x v="42"/>
  </r>
  <r>
    <n v="3505013"/>
    <n v="350501319"/>
    <n v="33809"/>
    <d v="2023-03-06T00:00:00"/>
    <n v="129"/>
    <x v="13"/>
    <x v="52"/>
    <s v="Akaika"/>
    <s v="Hay Al-Askery"/>
    <s v="حي العسكري"/>
    <n v="30.914428999999998"/>
    <n v="46.47878"/>
    <n v="4"/>
    <x v="540"/>
    <x v="42"/>
  </r>
  <r>
    <n v="3505002"/>
    <n v="350500219"/>
    <n v="24721"/>
    <d v="2023-03-01T00:00:00"/>
    <n v="129"/>
    <x v="13"/>
    <x v="52"/>
    <s v="Al-Fadhliya"/>
    <s v="Al Barid Street"/>
    <s v="شارع البريد"/>
    <n v="30.956201633799999"/>
    <n v="46.359501579899998"/>
    <n v="5"/>
    <x v="538"/>
    <x v="42"/>
  </r>
  <r>
    <n v="3505002"/>
    <n v="350500219"/>
    <n v="24721"/>
    <d v="2023-03-01T00:00:00"/>
    <n v="129"/>
    <x v="13"/>
    <x v="52"/>
    <s v="Al-Fadhliya"/>
    <s v="Al Barid Street"/>
    <s v="شارع البريد"/>
    <n v="30.956201633799999"/>
    <n v="46.359501579899998"/>
    <n v="8"/>
    <x v="538"/>
    <x v="42"/>
  </r>
  <r>
    <n v="3505015"/>
    <n v="350501519"/>
    <n v="33811"/>
    <d v="2023-03-06T00:00:00"/>
    <n v="129"/>
    <x v="13"/>
    <x v="52"/>
    <s v="Garmat Beni Said"/>
    <s v="Hay Al-Askery"/>
    <s v="حي العسكري"/>
    <n v="30.882387999999999"/>
    <n v="46.568722000000001"/>
    <n v="10"/>
    <x v="540"/>
    <x v="42"/>
  </r>
  <r>
    <n v="3505015"/>
    <n v="350501519"/>
    <n v="33811"/>
    <d v="2023-03-06T00:00:00"/>
    <n v="129"/>
    <x v="13"/>
    <x v="52"/>
    <s v="Garmat Beni Said"/>
    <s v="Hay Al-Askery"/>
    <s v="حي العسكري"/>
    <n v="30.882387999999999"/>
    <n v="46.568722000000001"/>
    <n v="10"/>
    <x v="540"/>
    <x v="42"/>
  </r>
  <r>
    <n v="3505015"/>
    <n v="350501519"/>
    <n v="33811"/>
    <d v="2023-03-06T00:00:00"/>
    <n v="129"/>
    <x v="13"/>
    <x v="52"/>
    <s v="Garmat Beni Said"/>
    <s v="Hay Al-Askery"/>
    <s v="حي العسكري"/>
    <n v="30.882387999999999"/>
    <n v="46.568722000000001"/>
    <n v="5"/>
    <x v="540"/>
    <x v="42"/>
  </r>
  <r>
    <n v="3505016"/>
    <n v="350501619"/>
    <n v="34161"/>
    <d v="2023-02-26T00:00:00"/>
    <n v="129"/>
    <x v="13"/>
    <x v="52"/>
    <s v="Markaz Suq Al-Shoyokh"/>
    <s v="Um Al-Banin"/>
    <s v="ام البنين"/>
    <n v="30.880265143100001"/>
    <n v="46.454987385000003"/>
    <n v="4"/>
    <x v="531"/>
    <x v="41"/>
  </r>
  <r>
    <n v="3505016"/>
    <n v="350501619"/>
    <n v="34161"/>
    <d v="2023-02-26T00:00:00"/>
    <n v="129"/>
    <x v="13"/>
    <x v="52"/>
    <s v="Markaz Suq Al-Shoyokh"/>
    <s v="Um Al-Banin"/>
    <s v="ام البنين"/>
    <n v="30.880265143100001"/>
    <n v="46.454987385000003"/>
    <n v="5"/>
    <x v="531"/>
    <x v="41"/>
  </r>
  <r>
    <n v="3505016"/>
    <n v="350501619"/>
    <n v="34161"/>
    <d v="2023-02-26T00:00:00"/>
    <n v="129"/>
    <x v="13"/>
    <x v="52"/>
    <s v="Markaz Suq Al-Shoyokh"/>
    <s v="Um Al-Banin"/>
    <s v="ام البنين"/>
    <n v="30.880265143100001"/>
    <n v="46.454987385000003"/>
    <n v="1"/>
    <x v="531"/>
    <x v="41"/>
  </r>
  <r>
    <n v="3505001"/>
    <n v="350500119"/>
    <n v="9206"/>
    <d v="2023-02-26T00:00:00"/>
    <n v="129"/>
    <x v="13"/>
    <x v="52"/>
    <s v="Markaz Suq Al-Shoyokh"/>
    <s v="Al Esmaelya 2"/>
    <s v="الاسماعيليه 2"/>
    <n v="30.883621789100001"/>
    <n v="46.468149586599999"/>
    <n v="3"/>
    <x v="531"/>
    <x v="41"/>
  </r>
  <r>
    <n v="3505003"/>
    <n v="350500319"/>
    <n v="25436"/>
    <d v="2023-03-06T00:00:00"/>
    <n v="129"/>
    <x v="13"/>
    <x v="52"/>
    <s v="Markaz Suq Al-Shoyokh"/>
    <s v="Al Kibla"/>
    <s v="القبله"/>
    <n v="30.906636502200001"/>
    <n v="46.445979934699999"/>
    <n v="1"/>
    <x v="540"/>
    <x v="42"/>
  </r>
  <r>
    <n v="3505003"/>
    <n v="350500319"/>
    <n v="25436"/>
    <d v="2023-03-06T00:00:00"/>
    <n v="129"/>
    <x v="13"/>
    <x v="52"/>
    <s v="Markaz Suq Al-Shoyokh"/>
    <s v="Al Kibla"/>
    <s v="القبله"/>
    <n v="30.906636502200001"/>
    <n v="46.445979934699999"/>
    <n v="3"/>
    <x v="540"/>
    <x v="42"/>
  </r>
  <r>
    <n v="3505003"/>
    <n v="350500319"/>
    <n v="25436"/>
    <d v="2023-03-06T00:00:00"/>
    <n v="129"/>
    <x v="13"/>
    <x v="52"/>
    <s v="Markaz Suq Al-Shoyokh"/>
    <s v="Al Kibla"/>
    <s v="القبله"/>
    <n v="30.906636502200001"/>
    <n v="46.445979934699999"/>
    <n v="5"/>
    <x v="540"/>
    <x v="42"/>
  </r>
  <r>
    <n v="3505003"/>
    <n v="350500319"/>
    <n v="25436"/>
    <d v="2023-03-06T00:00:00"/>
    <n v="129"/>
    <x v="13"/>
    <x v="52"/>
    <s v="Markaz Suq Al-Shoyokh"/>
    <s v="Al Kibla"/>
    <s v="القبله"/>
    <n v="30.906636502200001"/>
    <n v="46.445979934699999"/>
    <n v="10"/>
    <x v="540"/>
    <x v="42"/>
  </r>
  <r>
    <n v="3505004"/>
    <n v="350500419"/>
    <n v="25437"/>
    <d v="2023-02-11T00:00:00"/>
    <n v="129"/>
    <x v="13"/>
    <x v="52"/>
    <s v="Markaz Suq Al-Shoyokh"/>
    <s v="Al Shumokh"/>
    <s v="الشموخ"/>
    <n v="30.9061211"/>
    <n v="46.449381199999998"/>
    <n v="4"/>
    <x v="533"/>
    <x v="41"/>
  </r>
  <r>
    <n v="3505004"/>
    <n v="350500419"/>
    <n v="25437"/>
    <d v="2023-02-11T00:00:00"/>
    <n v="129"/>
    <x v="13"/>
    <x v="52"/>
    <s v="Markaz Suq Al-Shoyokh"/>
    <s v="Al Shumokh"/>
    <s v="الشموخ"/>
    <n v="30.9061211"/>
    <n v="46.449381199999998"/>
    <n v="5"/>
    <x v="533"/>
    <x v="41"/>
  </r>
  <r>
    <n v="3505004"/>
    <n v="350500419"/>
    <n v="25437"/>
    <d v="2023-02-11T00:00:00"/>
    <n v="129"/>
    <x v="13"/>
    <x v="52"/>
    <s v="Markaz Suq Al-Shoyokh"/>
    <s v="Al Shumokh"/>
    <s v="الشموخ"/>
    <n v="30.9061211"/>
    <n v="46.449381199999998"/>
    <n v="3"/>
    <x v="533"/>
    <x v="41"/>
  </r>
  <r>
    <n v="3505007"/>
    <n v="350500719"/>
    <n v="9332"/>
    <d v="2023-02-26T00:00:00"/>
    <n v="129"/>
    <x v="13"/>
    <x v="52"/>
    <s v="Markaz Suq Al-Shoyokh"/>
    <s v="Al-Shuhadaa"/>
    <s v="حي الشهداء"/>
    <n v="30.879031632699999"/>
    <n v="46.464224314600003"/>
    <n v="4"/>
    <x v="531"/>
    <x v="41"/>
  </r>
  <r>
    <n v="3505007"/>
    <n v="350500719"/>
    <n v="9332"/>
    <d v="2023-02-26T00:00:00"/>
    <n v="129"/>
    <x v="13"/>
    <x v="52"/>
    <s v="Markaz Suq Al-Shoyokh"/>
    <s v="Al-Shuhadaa"/>
    <s v="حي الشهداء"/>
    <n v="30.879031632699999"/>
    <n v="46.464224314600003"/>
    <n v="5"/>
    <x v="531"/>
    <x v="41"/>
  </r>
  <r>
    <n v="3505010"/>
    <n v="350501019"/>
    <n v="9261"/>
    <d v="2023-02-26T00:00:00"/>
    <n v="129"/>
    <x v="13"/>
    <x v="52"/>
    <s v="Markaz Suq Al-Shoyokh"/>
    <s v="Hey al-ghadeir"/>
    <s v="حي الغدير"/>
    <n v="30.885581129199998"/>
    <n v="46.460596602099997"/>
    <n v="5"/>
    <x v="531"/>
    <x v="41"/>
  </r>
  <r>
    <n v="3505011"/>
    <n v="350501119"/>
    <n v="9258"/>
    <d v="2023-02-26T00:00:00"/>
    <n v="129"/>
    <x v="13"/>
    <x v="52"/>
    <s v="Markaz Suq Al-Shoyokh"/>
    <s v="Hey al-zahraa"/>
    <s v="حي الزهراء"/>
    <n v="30.901869618300001"/>
    <n v="46.458244977299998"/>
    <n v="4"/>
    <x v="531"/>
    <x v="41"/>
  </r>
  <r>
    <n v="3505011"/>
    <n v="350501119"/>
    <n v="9258"/>
    <d v="2023-02-26T00:00:00"/>
    <n v="129"/>
    <x v="13"/>
    <x v="52"/>
    <s v="Markaz Suq Al-Shoyokh"/>
    <s v="Hey al-zahraa"/>
    <s v="حي الزهراء"/>
    <n v="30.901869618300001"/>
    <n v="46.458244977299998"/>
    <n v="4"/>
    <x v="531"/>
    <x v="41"/>
  </r>
  <r>
    <n v="3505011"/>
    <n v="350501119"/>
    <n v="9258"/>
    <d v="2023-02-26T00:00:00"/>
    <n v="129"/>
    <x v="13"/>
    <x v="52"/>
    <s v="Markaz Suq Al-Shoyokh"/>
    <s v="Hey al-zahraa"/>
    <s v="حي الزهراء"/>
    <n v="30.901869618300001"/>
    <n v="46.458244977299998"/>
    <n v="2"/>
    <x v="531"/>
    <x v="41"/>
  </r>
  <r>
    <n v="3603076"/>
    <n v="360307619"/>
    <n v="3209"/>
    <d v="2023-02-05T00:00:00"/>
    <n v="129"/>
    <x v="14"/>
    <x v="54"/>
    <s v="Markaz Al-Diwaniya"/>
    <s v="Hay al-muaalmien"/>
    <s v="حي المعلمين "/>
    <n v="31.991401403200001"/>
    <n v="44.895607716599997"/>
    <n v="1"/>
    <x v="525"/>
    <x v="41"/>
  </r>
  <r>
    <n v="3603080"/>
    <n v="360308019"/>
    <n v="25512"/>
    <d v="2023-03-16T00:00:00"/>
    <n v="129"/>
    <x v="14"/>
    <x v="54"/>
    <s v="Markaz Al-Diwaniya"/>
    <s v="Hay Al-Zaieem"/>
    <s v="حي الزعيم"/>
    <n v="31.985894293800001"/>
    <n v="44.929391244900003"/>
    <n v="1"/>
    <x v="527"/>
    <x v="42"/>
  </r>
  <r>
    <n v="3603053"/>
    <n v="360305319"/>
    <n v="24903"/>
    <d v="2023-02-07T00:00:00"/>
    <n v="129"/>
    <x v="14"/>
    <x v="54"/>
    <s v="Markaz Al-Diwaniya"/>
    <s v="Hay Al Sadir 2"/>
    <s v="حي الصدر الثاني"/>
    <n v="32.006378062099998"/>
    <n v="44.937357457700003"/>
    <n v="1"/>
    <x v="534"/>
    <x v="41"/>
  </r>
  <r>
    <n v="3603053"/>
    <n v="360305319"/>
    <n v="24903"/>
    <d v="2023-02-07T00:00:00"/>
    <n v="129"/>
    <x v="14"/>
    <x v="54"/>
    <s v="Markaz Al-Diwaniya"/>
    <s v="Hay Al Sadir 2"/>
    <s v="حي الصدر الثاني"/>
    <n v="32.006378062099998"/>
    <n v="44.937357457700003"/>
    <n v="1"/>
    <x v="534"/>
    <x v="41"/>
  </r>
  <r>
    <n v="3603003"/>
    <n v="360300319"/>
    <n v="22326"/>
    <d v="2023-02-28T00:00:00"/>
    <n v="129"/>
    <x v="14"/>
    <x v="54"/>
    <s v="Markaz Al-Diwaniya"/>
    <s v="Al Mojamaa Al Sakani"/>
    <s v="المجمع السكني"/>
    <n v="31.981883123500001"/>
    <n v="44.972986456299999"/>
    <n v="2"/>
    <x v="543"/>
    <x v="41"/>
  </r>
  <r>
    <n v="2101014"/>
    <n v="2101014114"/>
    <n v="274"/>
    <d v="2023-07-02T08:57:10"/>
    <n v="130"/>
    <x v="0"/>
    <x v="0"/>
    <s v="Al-Rummaneh"/>
    <s v="Al-Rabet"/>
    <s v="قرية الربط"/>
    <n v="34.426671466000002"/>
    <n v="41.040136074999999"/>
    <n v="4"/>
    <x v="544"/>
    <x v="44"/>
  </r>
  <r>
    <n v="2103005"/>
    <n v="2103005114"/>
    <n v="250"/>
    <d v="2023-06-26T11:05:26"/>
    <n v="130"/>
    <x v="0"/>
    <x v="1"/>
    <s v="Markaz Ana"/>
    <s v="Hay Al Nasir"/>
    <s v="حي النصر"/>
    <n v="34.366603631099998"/>
    <n v="41.988318504200002"/>
    <n v="1"/>
    <x v="545"/>
    <x v="45"/>
  </r>
  <r>
    <n v="2702039"/>
    <n v="2702039114"/>
    <n v="33637"/>
    <d v="2023-07-08T09:05:39"/>
    <n v="130"/>
    <x v="3"/>
    <x v="57"/>
    <s v="Markaz Al-Ba'aj"/>
    <s v="Albadiah"/>
    <s v="مجمع البادية"/>
    <n v="36.007790999999997"/>
    <n v="41.360576999999999"/>
    <n v="19"/>
    <x v="546"/>
    <x v="44"/>
  </r>
  <r>
    <n v="2702044"/>
    <n v="2702044114"/>
    <n v="33854"/>
    <d v="2023-08-19T06:55:04"/>
    <n v="130"/>
    <x v="3"/>
    <x v="57"/>
    <s v="Al-Qahtaniya"/>
    <s v="Maisaloun"/>
    <s v="مجمع ميسلون"/>
    <n v="36.271999999999998"/>
    <n v="41.367502000000002"/>
    <n v="16"/>
    <x v="547"/>
    <x v="46"/>
  </r>
  <r>
    <n v="2702047"/>
    <n v="2702047114"/>
    <n v="34008"/>
    <d v="2023-08-05T11:12:19"/>
    <n v="130"/>
    <x v="3"/>
    <x v="57"/>
    <s v="Markaz Al-Ba'aj"/>
    <s v="Al-Risalah"/>
    <s v="حي الرساله"/>
    <n v="36.044508999999998"/>
    <n v="41.714508000000002"/>
    <n v="134"/>
    <x v="548"/>
    <x v="46"/>
  </r>
  <r>
    <n v="2702047"/>
    <n v="2702047114"/>
    <n v="34008"/>
    <d v="2023-08-05T11:12:19"/>
    <n v="130"/>
    <x v="3"/>
    <x v="57"/>
    <s v="Markaz Al-Ba'aj"/>
    <s v="Al-Risalah"/>
    <s v="حي الرساله"/>
    <n v="36.044508999999998"/>
    <n v="41.714508000000002"/>
    <n v="4"/>
    <x v="548"/>
    <x v="46"/>
  </r>
  <r>
    <n v="2702048"/>
    <n v="2702048114"/>
    <n v="34009"/>
    <d v="2023-08-05T11:12:29"/>
    <n v="130"/>
    <x v="3"/>
    <x v="57"/>
    <s v="Markaz Al-Ba'aj"/>
    <s v=" Al Intisar"/>
    <s v="حي الانتصار"/>
    <n v="36.049593999999999"/>
    <n v="41.712780000000002"/>
    <n v="25"/>
    <x v="548"/>
    <x v="46"/>
  </r>
  <r>
    <n v="2702050"/>
    <n v="2702050114"/>
    <n v="34011"/>
    <d v="2023-08-05T11:12:21"/>
    <n v="130"/>
    <x v="3"/>
    <x v="57"/>
    <s v="Markaz Al-Ba'aj"/>
    <s v="Al-Thawra"/>
    <s v="حي الثوره"/>
    <n v="36.035400000000003"/>
    <n v="41.71181"/>
    <n v="100"/>
    <x v="548"/>
    <x v="46"/>
  </r>
  <r>
    <n v="2702052"/>
    <n v="2702052114"/>
    <n v="18349"/>
    <d v="2023-08-05T11:12:26"/>
    <n v="130"/>
    <x v="3"/>
    <x v="57"/>
    <s v="Markaz Al-Ba'aj"/>
    <s v="Al-Yarmuk"/>
    <s v="حي اليرموك"/>
    <n v="36.044635"/>
    <n v="41.720289000000001"/>
    <n v="45"/>
    <x v="548"/>
    <x v="46"/>
  </r>
  <r>
    <n v="2702054"/>
    <n v="2702054114"/>
    <n v="34014"/>
    <d v="2023-08-05T11:12:28"/>
    <n v="130"/>
    <x v="3"/>
    <x v="57"/>
    <s v="Markaz Al-Ba'aj"/>
    <s v="Hateen"/>
    <s v="حي حطين"/>
    <n v="36.04616"/>
    <n v="41.722867000000001"/>
    <n v="27"/>
    <x v="548"/>
    <x v="46"/>
  </r>
  <r>
    <n v="2702064"/>
    <n v="2702064114"/>
    <n v="34031"/>
    <d v="2023-06-17T13:22:36"/>
    <n v="130"/>
    <x v="3"/>
    <x v="57"/>
    <s v="Markaz Al-Ba'aj"/>
    <s v="Alsmood"/>
    <s v="الصمود"/>
    <n v="36.065987999999997"/>
    <n v="41.722729999999999"/>
    <n v="15"/>
    <x v="549"/>
    <x v="45"/>
  </r>
  <r>
    <n v="2702065"/>
    <n v="2702065114"/>
    <n v="34032"/>
    <d v="2023-06-17T13:22:37"/>
    <n v="130"/>
    <x v="3"/>
    <x v="57"/>
    <s v="Markaz Al-Ba'aj"/>
    <s v="Al hamoo"/>
    <s v="الحمو"/>
    <n v="36.064193000000003"/>
    <n v="41.714970999999998"/>
    <n v="39"/>
    <x v="549"/>
    <x v="45"/>
  </r>
  <r>
    <n v="2702082"/>
    <n v="2702082114"/>
    <n v="34074"/>
    <d v="2023-08-19T06:55:07"/>
    <n v="130"/>
    <x v="3"/>
    <x v="57"/>
    <s v="Markaz Al-Ba'aj"/>
    <s v="Chaier khifas"/>
    <s v="جاير غلفاص"/>
    <n v="36.138890000000004"/>
    <n v="41.302503999999999"/>
    <n v="5"/>
    <x v="547"/>
    <x v="46"/>
  </r>
  <r>
    <n v="2702091"/>
    <n v="2702091114"/>
    <n v="34081"/>
    <d v="2023-08-19T06:55:02"/>
    <n v="130"/>
    <x v="3"/>
    <x v="57"/>
    <s v="Al-Qahtaniya"/>
    <s v="Raqabt alfaras"/>
    <s v="رقبة الفرس"/>
    <n v="36.176606"/>
    <n v="41.472645"/>
    <n v="77"/>
    <x v="547"/>
    <x v="46"/>
  </r>
  <r>
    <n v="2706006"/>
    <n v="2706006114"/>
    <n v="18377"/>
    <d v="2023-08-19T11:02:47"/>
    <n v="130"/>
    <x v="3"/>
    <x v="10"/>
    <s v="Markaz Mosul"/>
    <s v="Al rasheediya"/>
    <s v="الرشيدية"/>
    <n v="36.403236683000003"/>
    <n v="43.093517102600003"/>
    <n v="6"/>
    <x v="547"/>
    <x v="46"/>
  </r>
  <r>
    <n v="2706043"/>
    <n v="2706043114"/>
    <n v="18314"/>
    <d v="2023-08-19T11:02:55"/>
    <n v="130"/>
    <x v="3"/>
    <x v="10"/>
    <s v="Markaz Mosul"/>
    <s v="Hay Al Intisar"/>
    <s v="الانتصار"/>
    <n v="36.321603521"/>
    <n v="43.2184224035"/>
    <n v="6"/>
    <x v="547"/>
    <x v="46"/>
  </r>
  <r>
    <n v="2706091"/>
    <n v="2706091114"/>
    <n v="18332"/>
    <d v="2023-08-19T11:03:14"/>
    <n v="130"/>
    <x v="3"/>
    <x v="10"/>
    <s v="Markaz Mosul"/>
    <s v="Nabi Younis"/>
    <s v="حي النبي يونس"/>
    <n v="36.347534367100003"/>
    <n v="43.161804191400002"/>
    <n v="5"/>
    <x v="547"/>
    <x v="46"/>
  </r>
  <r>
    <n v="2708002"/>
    <n v="2708002114"/>
    <n v="24809"/>
    <d v="2023-08-20T10:05:27"/>
    <n v="130"/>
    <x v="3"/>
    <x v="12"/>
    <s v="Markaz Telafar"/>
    <s v="Al Hay Al Askare"/>
    <s v="الحي العسكري"/>
    <n v="36.3920374"/>
    <n v="42.4765978"/>
    <n v="3"/>
    <x v="550"/>
    <x v="46"/>
  </r>
  <r>
    <n v="2708006"/>
    <n v="2708006114"/>
    <n v="18305"/>
    <d v="2023-08-20T10:05:24"/>
    <n v="130"/>
    <x v="3"/>
    <x v="12"/>
    <s v="Markaz Telafar"/>
    <s v="Hay Al Muthana"/>
    <s v="حي المثنى"/>
    <n v="36.380954000000003"/>
    <n v="42.454282999999997"/>
    <n v="6"/>
    <x v="550"/>
    <x v="46"/>
  </r>
  <r>
    <n v="2708025"/>
    <n v="2708025114"/>
    <n v="25980"/>
    <d v="2023-08-05T10:35:57"/>
    <n v="130"/>
    <x v="3"/>
    <x v="12"/>
    <s v="Rubiya"/>
    <s v="Gilbarat Village"/>
    <s v="قرية جلبارات"/>
    <n v="36.827506655599997"/>
    <n v="42.139524696300001"/>
    <n v="11"/>
    <x v="548"/>
    <x v="46"/>
  </r>
  <r>
    <n v="2708026"/>
    <n v="2708026114"/>
    <n v="18308"/>
    <d v="2023-08-14T07:58:41"/>
    <n v="130"/>
    <x v="3"/>
    <x v="12"/>
    <s v="Rubiya"/>
    <s v="Hay Al Askari"/>
    <s v="حي العسكري"/>
    <n v="36.802461914699997"/>
    <n v="42.097154477399997"/>
    <n v="26"/>
    <x v="551"/>
    <x v="46"/>
  </r>
  <r>
    <n v="2708030"/>
    <n v="2708030114"/>
    <n v="24701"/>
    <d v="2023-08-14T07:58:43"/>
    <n v="130"/>
    <x v="3"/>
    <x v="12"/>
    <s v="Rubiya"/>
    <s v="Hay Al laban"/>
    <s v="حي اللبن"/>
    <n v="36.808491991300002"/>
    <n v="42.090161568600003"/>
    <n v="18"/>
    <x v="551"/>
    <x v="46"/>
  </r>
  <r>
    <n v="2708034"/>
    <n v="2708034114"/>
    <n v="25687"/>
    <d v="2023-08-12T08:06:26"/>
    <n v="130"/>
    <x v="3"/>
    <x v="12"/>
    <s v="Rubiya"/>
    <s v="Hay Al Sikak"/>
    <s v="حي السكك"/>
    <n v="36.799306332500002"/>
    <n v="42.0937826563"/>
    <n v="1"/>
    <x v="552"/>
    <x v="46"/>
  </r>
  <r>
    <n v="2708110"/>
    <n v="2708110114"/>
    <n v="17439"/>
    <d v="2023-06-10T17:01:52"/>
    <n v="130"/>
    <x v="3"/>
    <x v="12"/>
    <s v="Markaz Telafar"/>
    <s v="AL-mazraa Al-awola Village"/>
    <s v="قرية المزرعة الاولى"/>
    <n v="36.442366999999997"/>
    <n v="42.629963500000002"/>
    <n v="8"/>
    <x v="553"/>
    <x v="45"/>
  </r>
  <r>
    <n v="2708148"/>
    <n v="2708148114"/>
    <n v="33294"/>
    <d v="2023-08-20T10:05:45"/>
    <n v="130"/>
    <x v="3"/>
    <x v="12"/>
    <s v="Markaz Telafar"/>
    <s v="Al rahma Village"/>
    <s v="قرية الرحمة"/>
    <n v="36.391159999999999"/>
    <n v="42.502434999999998"/>
    <n v="4"/>
    <x v="550"/>
    <x v="46"/>
  </r>
  <r>
    <n v="2708154"/>
    <n v="2708154114"/>
    <n v="33345"/>
    <d v="2023-08-20T10:05:50"/>
    <n v="130"/>
    <x v="3"/>
    <x v="12"/>
    <s v="Markaz Telafar"/>
    <s v="Mohamed saeed Bashar Vilage"/>
    <s v="قرية محمد سعيد بشار"/>
    <n v="36.396619999999999"/>
    <n v="42.514042699999997"/>
    <n v="5"/>
    <x v="550"/>
    <x v="46"/>
  </r>
  <r>
    <n v="2708176"/>
    <n v="2708176114"/>
    <n v="33472"/>
    <d v="2023-08-20T14:41:24"/>
    <n v="130"/>
    <x v="3"/>
    <x v="12"/>
    <s v="Ayadiya"/>
    <s v="Qasabat Ayadiya"/>
    <s v="قصبة العياضية"/>
    <n v="36.485300000000002"/>
    <n v="42.422117739400001"/>
    <n v="4"/>
    <x v="550"/>
    <x v="46"/>
  </r>
  <r>
    <n v="1102052"/>
    <n v="110205220"/>
    <n v="24186"/>
    <d v="2023-08-16T00:00:00"/>
    <n v="130"/>
    <x v="5"/>
    <x v="18"/>
    <s v="Markaz Dahuk"/>
    <s v="Zirka"/>
    <s v="زركا"/>
    <n v="36.8751441"/>
    <n v="42.930340100000002"/>
    <n v="2"/>
    <x v="554"/>
    <x v="46"/>
  </r>
  <r>
    <n v="1104056"/>
    <n v="110405620"/>
    <n v="32025"/>
    <d v="2023-07-04T00:00:00"/>
    <n v="130"/>
    <x v="5"/>
    <x v="20"/>
    <s v="Markaz Zakho"/>
    <s v="Bazar Sector"/>
    <s v="قطاع بازار"/>
    <n v="37.141084599999999"/>
    <n v="42.688218999999997"/>
    <n v="2"/>
    <x v="555"/>
    <x v="44"/>
  </r>
  <r>
    <n v="1104058"/>
    <n v="110405820"/>
    <n v="32027"/>
    <d v="2023-07-04T00:00:00"/>
    <n v="130"/>
    <x v="5"/>
    <x v="20"/>
    <s v="Markaz Zakho"/>
    <s v="Bedar Sector"/>
    <s v="قطاع بيدار"/>
    <n v="37.146638500000002"/>
    <n v="42.647047899999997"/>
    <n v="1"/>
    <x v="555"/>
    <x v="44"/>
  </r>
  <r>
    <n v="1104058"/>
    <n v="110405820"/>
    <n v="32027"/>
    <d v="2023-07-04T00:00:00"/>
    <n v="130"/>
    <x v="5"/>
    <x v="20"/>
    <s v="Markaz Zakho"/>
    <s v="Bedar Sector"/>
    <s v="قطاع بيدار"/>
    <n v="37.146638500000002"/>
    <n v="42.647047899999997"/>
    <n v="2"/>
    <x v="555"/>
    <x v="44"/>
  </r>
  <r>
    <n v="3502003"/>
    <n v="350200320"/>
    <n v="24722"/>
    <d v="2023-08-01T00:00:00"/>
    <n v="130"/>
    <x v="13"/>
    <x v="50"/>
    <s v="Markaz Al-Rifa'i"/>
    <s v="Hay Al Hussien"/>
    <s v="حي الحسين"/>
    <n v="31.711529196499999"/>
    <n v="46.124556874"/>
    <n v="4"/>
    <x v="556"/>
    <x v="46"/>
  </r>
  <r>
    <n v="3502003"/>
    <n v="350200320"/>
    <n v="24722"/>
    <d v="2023-08-01T00:00:00"/>
    <n v="130"/>
    <x v="13"/>
    <x v="50"/>
    <s v="Markaz Al-Rifa'i"/>
    <s v="Hay Al Hussien"/>
    <s v="حي الحسين"/>
    <n v="31.711529196499999"/>
    <n v="46.124556874"/>
    <n v="5"/>
    <x v="556"/>
    <x v="46"/>
  </r>
  <r>
    <n v="3502007"/>
    <n v="350200720"/>
    <n v="33795"/>
    <d v="2023-07-14T00:00:00"/>
    <n v="130"/>
    <x v="13"/>
    <x v="50"/>
    <s v="Markaz Al-Rifa'i"/>
    <s v="Al-Omal"/>
    <s v="حي العمال"/>
    <n v="31.728400000000001"/>
    <n v="46.110399999999998"/>
    <n v="4"/>
    <x v="557"/>
    <x v="44"/>
  </r>
  <r>
    <n v="3502012"/>
    <n v="350201220"/>
    <n v="33800"/>
    <d v="2023-08-05T00:00:00"/>
    <n v="130"/>
    <x v="13"/>
    <x v="50"/>
    <s v="Al-Nasr"/>
    <s v="Al-Mustshfah"/>
    <s v="حي المستشفى"/>
    <n v="31.541273"/>
    <n v="46.125217999999997"/>
    <n v="3"/>
    <x v="548"/>
    <x v="46"/>
  </r>
  <r>
    <n v="3502012"/>
    <n v="350201220"/>
    <n v="33800"/>
    <d v="2023-08-05T00:00:00"/>
    <n v="130"/>
    <x v="13"/>
    <x v="50"/>
    <s v="Al-Nasr"/>
    <s v="Al-Mustshfah"/>
    <s v="حي المستشفى"/>
    <n v="31.541273"/>
    <n v="46.125217999999997"/>
    <n v="2"/>
    <x v="548"/>
    <x v="46"/>
  </r>
  <r>
    <n v="3502015"/>
    <n v="350201520"/>
    <n v="33803"/>
    <d v="2023-08-05T00:00:00"/>
    <n v="130"/>
    <x v="13"/>
    <x v="50"/>
    <s v="Al-Nasr"/>
    <s v="Al Amam Al Ridhah"/>
    <s v="الامام الرضا"/>
    <n v="31.543367"/>
    <n v="46.119889000000001"/>
    <n v="2"/>
    <x v="548"/>
    <x v="46"/>
  </r>
  <r>
    <n v="3502015"/>
    <n v="350201520"/>
    <n v="33803"/>
    <d v="2023-08-05T00:00:00"/>
    <n v="130"/>
    <x v="13"/>
    <x v="50"/>
    <s v="Al-Nasr"/>
    <s v="Al Amam Al Ridhah"/>
    <s v="الامام الرضا"/>
    <n v="31.543367"/>
    <n v="46.119889000000001"/>
    <n v="2"/>
    <x v="548"/>
    <x v="46"/>
  </r>
  <r>
    <n v="3502016"/>
    <n v="350201620"/>
    <n v="34162"/>
    <d v="2023-07-20T00:00:00"/>
    <n v="130"/>
    <x v="13"/>
    <x v="50"/>
    <s v="Markaz Al-Rifa'i"/>
    <s v="Al Tifige"/>
    <s v="التيفيج"/>
    <n v="31.735530000000001"/>
    <n v="46.112045999999999"/>
    <n v="3"/>
    <x v="558"/>
    <x v="44"/>
  </r>
  <r>
    <n v="3502016"/>
    <n v="350201620"/>
    <n v="34162"/>
    <d v="2023-07-20T00:00:00"/>
    <n v="130"/>
    <x v="13"/>
    <x v="50"/>
    <s v="Markaz Al-Rifa'i"/>
    <s v="Al Tifige"/>
    <s v="التيفيج"/>
    <n v="31.735530000000001"/>
    <n v="46.112045999999999"/>
    <n v="4"/>
    <x v="558"/>
    <x v="44"/>
  </r>
  <r>
    <n v="3502016"/>
    <n v="350201620"/>
    <n v="34162"/>
    <d v="2023-07-20T00:00:00"/>
    <n v="130"/>
    <x v="13"/>
    <x v="50"/>
    <s v="Markaz Al-Rifa'i"/>
    <s v="Al Tifige"/>
    <s v="التيفيج"/>
    <n v="31.735530000000001"/>
    <n v="46.112045999999999"/>
    <n v="3"/>
    <x v="558"/>
    <x v="44"/>
  </r>
  <r>
    <n v="3502016"/>
    <n v="350201620"/>
    <n v="34162"/>
    <d v="2023-07-20T00:00:00"/>
    <n v="130"/>
    <x v="13"/>
    <x v="50"/>
    <s v="Markaz Al-Rifa'i"/>
    <s v="Al Tifige"/>
    <s v="التيفيج"/>
    <n v="31.735530000000001"/>
    <n v="46.112045999999999"/>
    <n v="7"/>
    <x v="558"/>
    <x v="44"/>
  </r>
  <r>
    <n v="3502018"/>
    <n v="350201820"/>
    <n v="10289"/>
    <d v="2023-07-03T00:00:00"/>
    <n v="130"/>
    <x v="13"/>
    <x v="50"/>
    <s v="Markaz Al-Rifa'i"/>
    <s v="Hay Al Ameer"/>
    <s v="حي الامير "/>
    <n v="31.715143000000001"/>
    <n v="46.098461"/>
    <n v="3"/>
    <x v="559"/>
    <x v="44"/>
  </r>
  <r>
    <n v="3502018"/>
    <n v="350201820"/>
    <n v="10289"/>
    <d v="2023-07-03T00:00:00"/>
    <n v="130"/>
    <x v="13"/>
    <x v="50"/>
    <s v="Markaz Al-Rifa'i"/>
    <s v="Hay Al Ameer"/>
    <s v="حي الامير "/>
    <n v="31.715143000000001"/>
    <n v="46.098461"/>
    <n v="2"/>
    <x v="559"/>
    <x v="44"/>
  </r>
  <r>
    <n v="3502018"/>
    <n v="350201820"/>
    <n v="10289"/>
    <d v="2023-07-03T00:00:00"/>
    <n v="130"/>
    <x v="13"/>
    <x v="50"/>
    <s v="Markaz Al-Rifa'i"/>
    <s v="Hay Al Ameer"/>
    <s v="حي الامير "/>
    <n v="31.715143000000001"/>
    <n v="46.098461"/>
    <n v="3"/>
    <x v="559"/>
    <x v="44"/>
  </r>
  <r>
    <n v="3503001"/>
    <n v="350300120"/>
    <n v="10250"/>
    <d v="2023-06-18T00:00:00"/>
    <n v="130"/>
    <x v="13"/>
    <x v="63"/>
    <s v="Markaz Al-Shatra"/>
    <s v="14 Ramadan"/>
    <s v="حي 14 رمضان"/>
    <n v="31.4359498874"/>
    <n v="46.172572526899998"/>
    <n v="1"/>
    <x v="560"/>
    <x v="45"/>
  </r>
  <r>
    <n v="3503006"/>
    <n v="350300620"/>
    <n v="21209"/>
    <d v="2023-06-18T00:00:00"/>
    <n v="130"/>
    <x v="13"/>
    <x v="63"/>
    <s v="Markaz Al-Shatra"/>
    <s v="Al Shomali"/>
    <s v="الشوملي"/>
    <n v="31.415689718399999"/>
    <n v="46.163976839100002"/>
    <n v="1"/>
    <x v="560"/>
    <x v="45"/>
  </r>
  <r>
    <n v="3503006"/>
    <n v="350300620"/>
    <n v="21209"/>
    <d v="2023-06-18T00:00:00"/>
    <n v="130"/>
    <x v="13"/>
    <x v="63"/>
    <s v="Markaz Al-Shatra"/>
    <s v="Al Shomali"/>
    <s v="الشوملي"/>
    <n v="31.415689718399999"/>
    <n v="46.163976839100002"/>
    <n v="1"/>
    <x v="560"/>
    <x v="45"/>
  </r>
  <r>
    <n v="3503008"/>
    <n v="350300820"/>
    <n v="9848"/>
    <d v="2023-06-18T00:00:00"/>
    <n v="130"/>
    <x v="13"/>
    <x v="63"/>
    <s v="Markaz Al-Shatra"/>
    <s v="Al-fatahiyah"/>
    <s v="حي الفتاحية"/>
    <n v="31.415756054100001"/>
    <n v="46.172971067500001"/>
    <n v="1"/>
    <x v="560"/>
    <x v="45"/>
  </r>
  <r>
    <n v="3503009"/>
    <n v="350300920"/>
    <n v="9822"/>
    <d v="2023-06-18T00:00:00"/>
    <n v="130"/>
    <x v="13"/>
    <x v="63"/>
    <s v="Markaz Al-Shatra"/>
    <s v="Al-hawi"/>
    <s v="حي الحاوي"/>
    <n v="31.403907212699998"/>
    <n v="46.175491096099996"/>
    <n v="1"/>
    <x v="560"/>
    <x v="45"/>
  </r>
  <r>
    <n v="3503009"/>
    <n v="350300920"/>
    <n v="9822"/>
    <d v="2023-06-18T00:00:00"/>
    <n v="130"/>
    <x v="13"/>
    <x v="63"/>
    <s v="Markaz Al-Shatra"/>
    <s v="Al-hawi"/>
    <s v="حي الحاوي"/>
    <n v="31.403907212699998"/>
    <n v="46.175491096099996"/>
    <n v="1"/>
    <x v="560"/>
    <x v="45"/>
  </r>
  <r>
    <n v="3503012"/>
    <n v="350301220"/>
    <n v="10286"/>
    <d v="2023-06-18T00:00:00"/>
    <n v="130"/>
    <x v="13"/>
    <x v="63"/>
    <s v="Markaz Al-Shatra"/>
    <s v="Hay al Zahraa"/>
    <s v="حي الزهراء"/>
    <n v="31.400419743299999"/>
    <n v="46.1806881535"/>
    <n v="2"/>
    <x v="560"/>
    <x v="45"/>
  </r>
  <r>
    <n v="3503012"/>
    <n v="350301220"/>
    <n v="10286"/>
    <d v="2023-06-18T00:00:00"/>
    <n v="130"/>
    <x v="13"/>
    <x v="63"/>
    <s v="Markaz Al-Shatra"/>
    <s v="Hay al Zahraa"/>
    <s v="حي الزهراء"/>
    <n v="31.400419743299999"/>
    <n v="46.1806881535"/>
    <n v="1"/>
    <x v="560"/>
    <x v="45"/>
  </r>
  <r>
    <n v="3503015"/>
    <n v="350301520"/>
    <n v="33805"/>
    <d v="2023-06-18T00:00:00"/>
    <n v="130"/>
    <x v="13"/>
    <x v="63"/>
    <s v="Markaz Al-Gharraf"/>
    <s v="Hay Al-Shouhdaa"/>
    <s v="حي الشهداء"/>
    <n v="31.295843999999999"/>
    <n v="46.233044999999997"/>
    <n v="1"/>
    <x v="560"/>
    <x v="45"/>
  </r>
  <r>
    <n v="3503015"/>
    <n v="350301520"/>
    <n v="33805"/>
    <d v="2023-06-18T00:00:00"/>
    <n v="130"/>
    <x v="13"/>
    <x v="63"/>
    <s v="Markaz Al-Gharraf"/>
    <s v="Hay Al-Shouhdaa"/>
    <s v="حي الشهداء"/>
    <n v="31.295843999999999"/>
    <n v="46.233044999999997"/>
    <n v="1"/>
    <x v="560"/>
    <x v="45"/>
  </r>
  <r>
    <n v="3503015"/>
    <n v="350301520"/>
    <n v="33805"/>
    <d v="2023-06-18T00:00:00"/>
    <n v="130"/>
    <x v="13"/>
    <x v="63"/>
    <s v="Markaz Al-Gharraf"/>
    <s v="Hay Al-Shouhdaa"/>
    <s v="حي الشهداء"/>
    <n v="31.295843999999999"/>
    <n v="46.233044999999997"/>
    <n v="1"/>
    <x v="560"/>
    <x v="45"/>
  </r>
  <r>
    <n v="3504001"/>
    <n v="350400120"/>
    <n v="24494"/>
    <d v="2023-07-20T00:00:00"/>
    <n v="130"/>
    <x v="13"/>
    <x v="51"/>
    <s v="Markaz Al-Nassriya"/>
    <s v="Al Aker"/>
    <s v="العكر"/>
    <n v="31.027710880499999"/>
    <n v="46.218214741200001"/>
    <n v="10"/>
    <x v="558"/>
    <x v="44"/>
  </r>
  <r>
    <n v="3504001"/>
    <n v="350400120"/>
    <n v="24494"/>
    <d v="2023-07-20T00:00:00"/>
    <n v="130"/>
    <x v="13"/>
    <x v="51"/>
    <s v="Markaz Al-Nassriya"/>
    <s v="Al Aker"/>
    <s v="العكر"/>
    <n v="31.027710880499999"/>
    <n v="46.218214741200001"/>
    <n v="20"/>
    <x v="558"/>
    <x v="44"/>
  </r>
  <r>
    <n v="3504001"/>
    <n v="350400120"/>
    <n v="24494"/>
    <d v="2023-07-20T00:00:00"/>
    <n v="130"/>
    <x v="13"/>
    <x v="51"/>
    <s v="Markaz Al-Nassriya"/>
    <s v="Al Aker"/>
    <s v="العكر"/>
    <n v="31.027710880499999"/>
    <n v="46.218214741200001"/>
    <n v="15"/>
    <x v="558"/>
    <x v="44"/>
  </r>
  <r>
    <n v="3504002"/>
    <n v="350400220"/>
    <n v="25529"/>
    <d v="2023-07-20T00:00:00"/>
    <n v="130"/>
    <x v="13"/>
    <x v="51"/>
    <s v="Markaz Al-Nassriya"/>
    <s v="Al Aoeh"/>
    <s v="قرية العوية"/>
    <n v="31.033167288000001"/>
    <n v="46.273891712999998"/>
    <n v="5"/>
    <x v="558"/>
    <x v="44"/>
  </r>
  <r>
    <n v="3504002"/>
    <n v="350400220"/>
    <n v="25529"/>
    <d v="2023-07-20T00:00:00"/>
    <n v="130"/>
    <x v="13"/>
    <x v="51"/>
    <s v="Markaz Al-Nassriya"/>
    <s v="Al Aoeh"/>
    <s v="قرية العوية"/>
    <n v="31.033167288000001"/>
    <n v="46.273891712999998"/>
    <n v="4"/>
    <x v="558"/>
    <x v="44"/>
  </r>
  <r>
    <n v="3504003"/>
    <n v="350400320"/>
    <n v="24415"/>
    <d v="2023-06-20T00:00:00"/>
    <n v="130"/>
    <x v="13"/>
    <x v="51"/>
    <s v="Markaz Al-Nassriya"/>
    <s v="Al Asrriyah Village"/>
    <s v="القرية العصرية"/>
    <n v="31.122673117800002"/>
    <n v="46.234062045100004"/>
    <n v="1"/>
    <x v="561"/>
    <x v="45"/>
  </r>
  <r>
    <n v="3504006"/>
    <n v="350400620"/>
    <n v="9728"/>
    <d v="2023-07-11T00:00:00"/>
    <n v="130"/>
    <x v="13"/>
    <x v="51"/>
    <s v="Markaz Al-Nassriya"/>
    <s v="Al Dhubat"/>
    <s v="حي الضباط"/>
    <n v="31.038316374200001"/>
    <n v="46.253982172199997"/>
    <n v="5"/>
    <x v="562"/>
    <x v="44"/>
  </r>
  <r>
    <n v="3504007"/>
    <n v="350400720"/>
    <n v="25525"/>
    <d v="2023-07-11T00:00:00"/>
    <n v="130"/>
    <x v="13"/>
    <x v="51"/>
    <s v="Markaz Al-Nassriya"/>
    <s v="Al Emarat"/>
    <s v="العمارات"/>
    <n v="31.027024004299999"/>
    <n v="46.241676675500003"/>
    <n v="10"/>
    <x v="562"/>
    <x v="44"/>
  </r>
  <r>
    <n v="3504007"/>
    <n v="350400720"/>
    <n v="25525"/>
    <d v="2023-07-11T00:00:00"/>
    <n v="130"/>
    <x v="13"/>
    <x v="51"/>
    <s v="Markaz Al-Nassriya"/>
    <s v="Al Emarat"/>
    <s v="العمارات"/>
    <n v="31.027024004299999"/>
    <n v="46.241676675500003"/>
    <n v="12"/>
    <x v="562"/>
    <x v="44"/>
  </r>
  <r>
    <n v="3504007"/>
    <n v="350400720"/>
    <n v="25525"/>
    <d v="2023-07-11T00:00:00"/>
    <n v="130"/>
    <x v="13"/>
    <x v="51"/>
    <s v="Markaz Al-Nassriya"/>
    <s v="Al Emarat"/>
    <s v="العمارات"/>
    <n v="31.027024004299999"/>
    <n v="46.241676675500003"/>
    <n v="14"/>
    <x v="562"/>
    <x v="44"/>
  </r>
  <r>
    <n v="3504007"/>
    <n v="350400720"/>
    <n v="25525"/>
    <d v="2023-07-11T00:00:00"/>
    <n v="130"/>
    <x v="13"/>
    <x v="51"/>
    <s v="Markaz Al-Nassriya"/>
    <s v="Al Emarat"/>
    <s v="العمارات"/>
    <n v="31.027024004299999"/>
    <n v="46.241676675500003"/>
    <n v="4"/>
    <x v="562"/>
    <x v="44"/>
  </r>
  <r>
    <n v="3504010"/>
    <n v="350401020"/>
    <n v="24740"/>
    <d v="2023-07-11T00:00:00"/>
    <n v="130"/>
    <x v="13"/>
    <x v="51"/>
    <s v="Markaz Al-Nassriya"/>
    <s v="Al Iskan"/>
    <s v="الاسكان"/>
    <n v="31.038505004899999"/>
    <n v="46.242960423"/>
    <n v="3"/>
    <x v="562"/>
    <x v="44"/>
  </r>
  <r>
    <n v="3504011"/>
    <n v="350401120"/>
    <n v="10260"/>
    <d v="2023-07-22T00:00:00"/>
    <n v="130"/>
    <x v="13"/>
    <x v="51"/>
    <s v="Markaz Al-Nassriya"/>
    <s v="Al Iskan Al Sinaie"/>
    <s v="الاسكان الصناعي"/>
    <n v="31.0087376"/>
    <n v="46.284794599999998"/>
    <n v="10"/>
    <x v="563"/>
    <x v="44"/>
  </r>
  <r>
    <n v="3504011"/>
    <n v="350401120"/>
    <n v="10260"/>
    <d v="2023-07-22T00:00:00"/>
    <n v="130"/>
    <x v="13"/>
    <x v="51"/>
    <s v="Markaz Al-Nassriya"/>
    <s v="Al Iskan Al Sinaie"/>
    <s v="الاسكان الصناعي"/>
    <n v="31.0087376"/>
    <n v="46.284794599999998"/>
    <n v="250"/>
    <x v="563"/>
    <x v="44"/>
  </r>
  <r>
    <n v="3504011"/>
    <n v="350401120"/>
    <n v="10260"/>
    <d v="2023-07-22T00:00:00"/>
    <n v="130"/>
    <x v="13"/>
    <x v="51"/>
    <s v="Markaz Al-Nassriya"/>
    <s v="Al Iskan Al Sinaie"/>
    <s v="الاسكان الصناعي"/>
    <n v="31.0087376"/>
    <n v="46.284794599999998"/>
    <n v="150"/>
    <x v="563"/>
    <x v="44"/>
  </r>
  <r>
    <n v="3504011"/>
    <n v="350401120"/>
    <n v="10260"/>
    <d v="2023-07-22T00:00:00"/>
    <n v="130"/>
    <x v="13"/>
    <x v="51"/>
    <s v="Markaz Al-Nassriya"/>
    <s v="Al Iskan Al Sinaie"/>
    <s v="الاسكان الصناعي"/>
    <n v="31.0087376"/>
    <n v="46.284794599999998"/>
    <n v="200"/>
    <x v="563"/>
    <x v="44"/>
  </r>
  <r>
    <n v="3504011"/>
    <n v="350401120"/>
    <n v="10260"/>
    <d v="2023-07-22T00:00:00"/>
    <n v="130"/>
    <x v="13"/>
    <x v="51"/>
    <s v="Markaz Al-Nassriya"/>
    <s v="Al Iskan Al Sinaie"/>
    <s v="الاسكان الصناعي"/>
    <n v="31.0087376"/>
    <n v="46.284794599999998"/>
    <n v="40"/>
    <x v="563"/>
    <x v="44"/>
  </r>
  <r>
    <n v="3504011"/>
    <n v="350401120"/>
    <n v="10260"/>
    <d v="2023-07-22T00:00:00"/>
    <n v="130"/>
    <x v="13"/>
    <x v="51"/>
    <s v="Markaz Al-Nassriya"/>
    <s v="Al Iskan Al Sinaie"/>
    <s v="الاسكان الصناعي"/>
    <n v="31.0087376"/>
    <n v="46.284794599999998"/>
    <n v="20"/>
    <x v="563"/>
    <x v="44"/>
  </r>
  <r>
    <n v="3504011"/>
    <n v="350401120"/>
    <n v="10260"/>
    <d v="2023-07-22T00:00:00"/>
    <n v="130"/>
    <x v="13"/>
    <x v="51"/>
    <s v="Markaz Al-Nassriya"/>
    <s v="Al Iskan Al Sinaie"/>
    <s v="الاسكان الصناعي"/>
    <n v="31.0087376"/>
    <n v="46.284794599999998"/>
    <n v="10"/>
    <x v="563"/>
    <x v="44"/>
  </r>
  <r>
    <n v="3504012"/>
    <n v="350401220"/>
    <n v="24540"/>
    <d v="2023-07-11T00:00:00"/>
    <n v="130"/>
    <x v="13"/>
    <x v="51"/>
    <s v="Markaz Al-Nassriya"/>
    <s v="Al Mahaliyah"/>
    <s v="المحليه"/>
    <n v="31.052442887600002"/>
    <n v="46.236798131699999"/>
    <n v="2"/>
    <x v="562"/>
    <x v="44"/>
  </r>
  <r>
    <n v="3504012"/>
    <n v="350401220"/>
    <n v="24540"/>
    <d v="2023-07-11T00:00:00"/>
    <n v="130"/>
    <x v="13"/>
    <x v="51"/>
    <s v="Markaz Al-Nassriya"/>
    <s v="Al Mahaliyah"/>
    <s v="المحليه"/>
    <n v="31.052442887600002"/>
    <n v="46.236798131699999"/>
    <n v="1"/>
    <x v="562"/>
    <x v="44"/>
  </r>
  <r>
    <n v="3504012"/>
    <n v="350401220"/>
    <n v="24540"/>
    <d v="2023-07-11T00:00:00"/>
    <n v="130"/>
    <x v="13"/>
    <x v="51"/>
    <s v="Markaz Al-Nassriya"/>
    <s v="Al Mahaliyah"/>
    <s v="المحليه"/>
    <n v="31.052442887600002"/>
    <n v="46.236798131699999"/>
    <n v="3"/>
    <x v="562"/>
    <x v="44"/>
  </r>
  <r>
    <n v="3504014"/>
    <n v="350401420"/>
    <n v="10254"/>
    <d v="2023-07-09T00:00:00"/>
    <n v="130"/>
    <x v="13"/>
    <x v="51"/>
    <s v="Markaz Al-Nassriya"/>
    <s v="Al Sharqiya"/>
    <s v="الشرقيه"/>
    <n v="31.044867277600002"/>
    <n v="46.259297235299996"/>
    <n v="15"/>
    <x v="564"/>
    <x v="44"/>
  </r>
  <r>
    <n v="3504014"/>
    <n v="350401420"/>
    <n v="10254"/>
    <d v="2023-07-09T00:00:00"/>
    <n v="130"/>
    <x v="13"/>
    <x v="51"/>
    <s v="Markaz Al-Nassriya"/>
    <s v="Al Sharqiya"/>
    <s v="الشرقيه"/>
    <n v="31.044867277600002"/>
    <n v="46.259297235299996"/>
    <n v="10"/>
    <x v="564"/>
    <x v="44"/>
  </r>
  <r>
    <n v="3504014"/>
    <n v="350401420"/>
    <n v="10254"/>
    <d v="2023-07-09T00:00:00"/>
    <n v="130"/>
    <x v="13"/>
    <x v="51"/>
    <s v="Markaz Al-Nassriya"/>
    <s v="Al Sharqiya"/>
    <s v="الشرقيه"/>
    <n v="31.044867277600002"/>
    <n v="46.259297235299996"/>
    <n v="5"/>
    <x v="564"/>
    <x v="44"/>
  </r>
  <r>
    <n v="3504015"/>
    <n v="350401520"/>
    <n v="10272"/>
    <d v="2023-07-03T00:00:00"/>
    <n v="130"/>
    <x v="13"/>
    <x v="51"/>
    <s v="Markaz Al-Nassriya"/>
    <s v="Al Shoula"/>
    <s v="الشعلة"/>
    <n v="31.034963944600001"/>
    <n v="46.242300951700003"/>
    <n v="3"/>
    <x v="559"/>
    <x v="44"/>
  </r>
  <r>
    <n v="3504016"/>
    <n v="350401620"/>
    <n v="10281"/>
    <d v="2023-07-03T00:00:00"/>
    <n v="130"/>
    <x v="13"/>
    <x v="51"/>
    <s v="Markaz Al-Nassriya"/>
    <s v="Al Shumokh"/>
    <s v="حي الشموخ"/>
    <n v="31.029471706599999"/>
    <n v="46.244121658399997"/>
    <n v="4"/>
    <x v="559"/>
    <x v="44"/>
  </r>
  <r>
    <n v="3504016"/>
    <n v="350401620"/>
    <n v="10281"/>
    <d v="2023-07-03T00:00:00"/>
    <n v="130"/>
    <x v="13"/>
    <x v="51"/>
    <s v="Markaz Al-Nassriya"/>
    <s v="Al Shumokh"/>
    <s v="حي الشموخ"/>
    <n v="31.029471706599999"/>
    <n v="46.244121658399997"/>
    <n v="4"/>
    <x v="559"/>
    <x v="44"/>
  </r>
  <r>
    <n v="3504016"/>
    <n v="350401620"/>
    <n v="10281"/>
    <d v="2023-07-03T00:00:00"/>
    <n v="130"/>
    <x v="13"/>
    <x v="51"/>
    <s v="Markaz Al-Nassriya"/>
    <s v="Al Shumokh"/>
    <s v="حي الشموخ"/>
    <n v="31.029471706599999"/>
    <n v="46.244121658399997"/>
    <n v="1"/>
    <x v="559"/>
    <x v="44"/>
  </r>
  <r>
    <n v="3504018"/>
    <n v="350401820"/>
    <n v="24741"/>
    <d v="2023-07-13T00:00:00"/>
    <n v="130"/>
    <x v="13"/>
    <x v="51"/>
    <s v="Markaz Al-Nassriya"/>
    <s v="Al-Berid"/>
    <s v="البريد"/>
    <n v="31.0447764918"/>
    <n v="46.249576203399997"/>
    <n v="1"/>
    <x v="565"/>
    <x v="44"/>
  </r>
  <r>
    <n v="3504019"/>
    <n v="350401920"/>
    <n v="9470"/>
    <d v="2023-06-20T00:00:00"/>
    <n v="130"/>
    <x v="13"/>
    <x v="51"/>
    <s v="Markaz Al-Nassriya"/>
    <s v="Al-hay al-askary"/>
    <s v="الحي العسكري "/>
    <n v="31.0569626851"/>
    <n v="46.266143804899997"/>
    <n v="3"/>
    <x v="561"/>
    <x v="45"/>
  </r>
  <r>
    <n v="3504019"/>
    <n v="350401920"/>
    <n v="9470"/>
    <d v="2023-06-20T00:00:00"/>
    <n v="130"/>
    <x v="13"/>
    <x v="51"/>
    <s v="Markaz Al-Nassriya"/>
    <s v="Al-hay al-askary"/>
    <s v="الحي العسكري "/>
    <n v="31.0569626851"/>
    <n v="46.266143804899997"/>
    <n v="3"/>
    <x v="561"/>
    <x v="45"/>
  </r>
  <r>
    <n v="3504019"/>
    <n v="350401920"/>
    <n v="9470"/>
    <d v="2023-06-20T00:00:00"/>
    <n v="130"/>
    <x v="13"/>
    <x v="51"/>
    <s v="Markaz Al-Nassriya"/>
    <s v="Al-hay al-askary"/>
    <s v="الحي العسكري "/>
    <n v="31.0569626851"/>
    <n v="46.266143804899997"/>
    <n v="4"/>
    <x v="561"/>
    <x v="45"/>
  </r>
  <r>
    <n v="3504019"/>
    <n v="350401920"/>
    <n v="9470"/>
    <d v="2023-06-20T00:00:00"/>
    <n v="130"/>
    <x v="13"/>
    <x v="51"/>
    <s v="Markaz Al-Nassriya"/>
    <s v="Al-hay al-askary"/>
    <s v="الحي العسكري "/>
    <n v="31.0569626851"/>
    <n v="46.266143804899997"/>
    <n v="3"/>
    <x v="561"/>
    <x v="45"/>
  </r>
  <r>
    <n v="3504021"/>
    <n v="350402120"/>
    <n v="10335"/>
    <d v="2023-07-13T00:00:00"/>
    <n v="130"/>
    <x v="13"/>
    <x v="51"/>
    <s v="Markaz Al-Nassriya"/>
    <s v="Al-Salhiya"/>
    <s v="حي الصالحية"/>
    <n v="31.0506383486"/>
    <n v="46.269343302599999"/>
    <n v="4"/>
    <x v="565"/>
    <x v="44"/>
  </r>
  <r>
    <n v="3504021"/>
    <n v="350402120"/>
    <n v="10335"/>
    <d v="2023-07-13T00:00:00"/>
    <n v="130"/>
    <x v="13"/>
    <x v="51"/>
    <s v="Markaz Al-Nassriya"/>
    <s v="Al-Salhiya"/>
    <s v="حي الصالحية"/>
    <n v="31.0506383486"/>
    <n v="46.269343302599999"/>
    <n v="3"/>
    <x v="565"/>
    <x v="44"/>
  </r>
  <r>
    <n v="3504021"/>
    <n v="350402120"/>
    <n v="10335"/>
    <d v="2023-07-13T00:00:00"/>
    <n v="130"/>
    <x v="13"/>
    <x v="51"/>
    <s v="Markaz Al-Nassriya"/>
    <s v="Al-Salhiya"/>
    <s v="حي الصالحية"/>
    <n v="31.0506383486"/>
    <n v="46.269343302599999"/>
    <n v="6"/>
    <x v="565"/>
    <x v="44"/>
  </r>
  <r>
    <n v="3504021"/>
    <n v="350402120"/>
    <n v="10335"/>
    <d v="2023-07-13T00:00:00"/>
    <n v="130"/>
    <x v="13"/>
    <x v="51"/>
    <s v="Markaz Al-Nassriya"/>
    <s v="Al-Salhiya"/>
    <s v="حي الصالحية"/>
    <n v="31.0506383486"/>
    <n v="46.269343302599999"/>
    <n v="1"/>
    <x v="565"/>
    <x v="44"/>
  </r>
  <r>
    <n v="3504021"/>
    <n v="350402120"/>
    <n v="10335"/>
    <d v="2023-07-13T00:00:00"/>
    <n v="130"/>
    <x v="13"/>
    <x v="51"/>
    <s v="Markaz Al-Nassriya"/>
    <s v="Al-Salhiya"/>
    <s v="حي الصالحية"/>
    <n v="31.0506383486"/>
    <n v="46.269343302599999"/>
    <n v="2"/>
    <x v="565"/>
    <x v="44"/>
  </r>
  <r>
    <n v="3504022"/>
    <n v="350402220"/>
    <n v="9576"/>
    <d v="2023-07-05T00:00:00"/>
    <n v="130"/>
    <x v="13"/>
    <x v="51"/>
    <s v="Markaz Al-Nassriya"/>
    <s v="Al-shofah"/>
    <s v="قرية الشوفة"/>
    <n v="31.132791840500001"/>
    <n v="46.2356646856"/>
    <n v="1"/>
    <x v="566"/>
    <x v="44"/>
  </r>
  <r>
    <n v="3504023"/>
    <n v="350402320"/>
    <n v="9448"/>
    <d v="2023-08-05T00:00:00"/>
    <n v="130"/>
    <x v="13"/>
    <x v="51"/>
    <s v="Markaz Al-Nassriya"/>
    <s v="Al-Thawrah"/>
    <s v="الثوره"/>
    <n v="31.027006973399999"/>
    <n v="46.228093038300003"/>
    <n v="10"/>
    <x v="548"/>
    <x v="46"/>
  </r>
  <r>
    <n v="3504023"/>
    <n v="350402320"/>
    <n v="9448"/>
    <d v="2023-08-05T00:00:00"/>
    <n v="130"/>
    <x v="13"/>
    <x v="51"/>
    <s v="Markaz Al-Nassriya"/>
    <s v="Al-Thawrah"/>
    <s v="الثوره"/>
    <n v="31.027006973399999"/>
    <n v="46.228093038300003"/>
    <n v="15"/>
    <x v="548"/>
    <x v="46"/>
  </r>
  <r>
    <n v="3504023"/>
    <n v="350402320"/>
    <n v="9448"/>
    <d v="2023-08-05T00:00:00"/>
    <n v="130"/>
    <x v="13"/>
    <x v="51"/>
    <s v="Markaz Al-Nassriya"/>
    <s v="Al-Thawrah"/>
    <s v="الثوره"/>
    <n v="31.027006973399999"/>
    <n v="46.228093038300003"/>
    <n v="24"/>
    <x v="548"/>
    <x v="46"/>
  </r>
  <r>
    <n v="3504023"/>
    <n v="350402320"/>
    <n v="9448"/>
    <d v="2023-08-05T00:00:00"/>
    <n v="130"/>
    <x v="13"/>
    <x v="51"/>
    <s v="Markaz Al-Nassriya"/>
    <s v="Al-Thawrah"/>
    <s v="الثوره"/>
    <n v="31.027006973399999"/>
    <n v="46.228093038300003"/>
    <n v="20"/>
    <x v="548"/>
    <x v="46"/>
  </r>
  <r>
    <n v="3504024"/>
    <n v="350402420"/>
    <n v="9396"/>
    <d v="2023-07-22T00:00:00"/>
    <n v="130"/>
    <x v="13"/>
    <x v="51"/>
    <s v="Markaz Al-Nassriya"/>
    <s v="Al-zielat"/>
    <s v="الزعيلات"/>
    <n v="31.0154237044"/>
    <n v="46.263441754500001"/>
    <n v="8"/>
    <x v="563"/>
    <x v="44"/>
  </r>
  <r>
    <n v="3504024"/>
    <n v="350402420"/>
    <n v="9396"/>
    <d v="2023-07-22T00:00:00"/>
    <n v="130"/>
    <x v="13"/>
    <x v="51"/>
    <s v="Markaz Al-Nassriya"/>
    <s v="Al-zielat"/>
    <s v="الزعيلات"/>
    <n v="31.0154237044"/>
    <n v="46.263441754500001"/>
    <n v="4"/>
    <x v="563"/>
    <x v="44"/>
  </r>
  <r>
    <n v="3504024"/>
    <n v="350402420"/>
    <n v="9396"/>
    <d v="2023-07-22T00:00:00"/>
    <n v="130"/>
    <x v="13"/>
    <x v="51"/>
    <s v="Markaz Al-Nassriya"/>
    <s v="Al-zielat"/>
    <s v="الزعيلات"/>
    <n v="31.0154237044"/>
    <n v="46.263441754500001"/>
    <n v="6"/>
    <x v="563"/>
    <x v="44"/>
  </r>
  <r>
    <n v="3504025"/>
    <n v="350402520"/>
    <n v="10262"/>
    <d v="2023-06-28T00:00:00"/>
    <n v="130"/>
    <x v="13"/>
    <x v="51"/>
    <s v="Markaz Al-Nassriya"/>
    <s v="Aredo"/>
    <s v="حي اريدو"/>
    <n v="31.074394900600002"/>
    <n v="46.250142994800001"/>
    <n v="10"/>
    <x v="567"/>
    <x v="45"/>
  </r>
  <r>
    <n v="3504025"/>
    <n v="350402520"/>
    <n v="10262"/>
    <d v="2023-06-28T00:00:00"/>
    <n v="130"/>
    <x v="13"/>
    <x v="51"/>
    <s v="Markaz Al-Nassriya"/>
    <s v="Aredo"/>
    <s v="حي اريدو"/>
    <n v="31.074394900600002"/>
    <n v="46.250142994800001"/>
    <n v="35"/>
    <x v="567"/>
    <x v="45"/>
  </r>
  <r>
    <n v="3504025"/>
    <n v="350402520"/>
    <n v="10262"/>
    <d v="2023-06-28T00:00:00"/>
    <n v="130"/>
    <x v="13"/>
    <x v="51"/>
    <s v="Markaz Al-Nassriya"/>
    <s v="Aredo"/>
    <s v="حي اريدو"/>
    <n v="31.074394900600002"/>
    <n v="46.250142994800001"/>
    <n v="30"/>
    <x v="567"/>
    <x v="45"/>
  </r>
  <r>
    <n v="3504025"/>
    <n v="350402520"/>
    <n v="10262"/>
    <d v="2023-06-28T00:00:00"/>
    <n v="130"/>
    <x v="13"/>
    <x v="51"/>
    <s v="Markaz Al-Nassriya"/>
    <s v="Aredo"/>
    <s v="حي اريدو"/>
    <n v="31.074394900600002"/>
    <n v="46.250142994800001"/>
    <n v="10"/>
    <x v="567"/>
    <x v="45"/>
  </r>
  <r>
    <n v="3504025"/>
    <n v="350402520"/>
    <n v="10262"/>
    <d v="2023-06-28T00:00:00"/>
    <n v="130"/>
    <x v="13"/>
    <x v="51"/>
    <s v="Markaz Al-Nassriya"/>
    <s v="Aredo"/>
    <s v="حي اريدو"/>
    <n v="31.074394900600002"/>
    <n v="46.250142994800001"/>
    <n v="10"/>
    <x v="567"/>
    <x v="45"/>
  </r>
  <r>
    <n v="3504026"/>
    <n v="350402620"/>
    <n v="10253"/>
    <d v="2023-07-03T00:00:00"/>
    <n v="130"/>
    <x v="13"/>
    <x v="51"/>
    <s v="Markaz Al-Nassriya"/>
    <s v="Baghdad Street"/>
    <s v="شارع بغداد"/>
    <n v="31.038477412900001"/>
    <n v="46.2356561609"/>
    <n v="5"/>
    <x v="559"/>
    <x v="44"/>
  </r>
  <r>
    <n v="3504026"/>
    <n v="350402620"/>
    <n v="10253"/>
    <d v="2023-07-03T00:00:00"/>
    <n v="130"/>
    <x v="13"/>
    <x v="51"/>
    <s v="Markaz Al-Nassriya"/>
    <s v="Baghdad Street"/>
    <s v="شارع بغداد"/>
    <n v="31.038477412900001"/>
    <n v="46.2356561609"/>
    <n v="2"/>
    <x v="559"/>
    <x v="44"/>
  </r>
  <r>
    <n v="3504027"/>
    <n v="350402720"/>
    <n v="24885"/>
    <d v="2023-07-09T00:00:00"/>
    <n v="130"/>
    <x v="13"/>
    <x v="51"/>
    <s v="Markaz Al-Nassriya"/>
    <s v="Hay Al Al Ghadeer"/>
    <s v="حي الغدير"/>
    <n v="31.061467899099998"/>
    <n v="46.278157583599999"/>
    <n v="3"/>
    <x v="564"/>
    <x v="44"/>
  </r>
  <r>
    <n v="3504028"/>
    <n v="350402820"/>
    <n v="25526"/>
    <d v="2023-08-01T00:00:00"/>
    <n v="130"/>
    <x v="13"/>
    <x v="51"/>
    <s v="Markaz Al-Nassriya"/>
    <s v="Hay Al Ameer"/>
    <s v="حي الامير"/>
    <n v="31.036175809100001"/>
    <n v="46.220527480000001"/>
    <n v="8"/>
    <x v="556"/>
    <x v="46"/>
  </r>
  <r>
    <n v="3504028"/>
    <n v="350402820"/>
    <n v="25526"/>
    <d v="2023-08-01T00:00:00"/>
    <n v="130"/>
    <x v="13"/>
    <x v="51"/>
    <s v="Markaz Al-Nassriya"/>
    <s v="Hay Al Ameer"/>
    <s v="حي الامير"/>
    <n v="31.036175809100001"/>
    <n v="46.220527480000001"/>
    <n v="13"/>
    <x v="556"/>
    <x v="46"/>
  </r>
  <r>
    <n v="3504028"/>
    <n v="350402820"/>
    <n v="25526"/>
    <d v="2023-08-01T00:00:00"/>
    <n v="130"/>
    <x v="13"/>
    <x v="51"/>
    <s v="Markaz Al-Nassriya"/>
    <s v="Hay Al Ameer"/>
    <s v="حي الامير"/>
    <n v="31.036175809100001"/>
    <n v="46.220527480000001"/>
    <n v="10"/>
    <x v="556"/>
    <x v="46"/>
  </r>
  <r>
    <n v="3504028"/>
    <n v="350402820"/>
    <n v="25526"/>
    <d v="2023-08-01T00:00:00"/>
    <n v="130"/>
    <x v="13"/>
    <x v="51"/>
    <s v="Markaz Al-Nassriya"/>
    <s v="Hay Al Ameer"/>
    <s v="حي الامير"/>
    <n v="31.036175809100001"/>
    <n v="46.220527480000001"/>
    <n v="10"/>
    <x v="556"/>
    <x v="46"/>
  </r>
  <r>
    <n v="3504028"/>
    <n v="350402820"/>
    <n v="25526"/>
    <d v="2023-08-01T00:00:00"/>
    <n v="130"/>
    <x v="13"/>
    <x v="51"/>
    <s v="Markaz Al-Nassriya"/>
    <s v="Hay Al Ameer"/>
    <s v="حي الامير"/>
    <n v="31.036175809100001"/>
    <n v="46.220527480000001"/>
    <n v="14"/>
    <x v="556"/>
    <x v="46"/>
  </r>
  <r>
    <n v="3504029"/>
    <n v="350402920"/>
    <n v="10301"/>
    <d v="2023-07-20T00:00:00"/>
    <n v="130"/>
    <x v="13"/>
    <x v="51"/>
    <s v="Markaz Al-Nassriya"/>
    <s v="Hay Al Fidaa"/>
    <s v="حي الفداء"/>
    <n v="31.069166239000001"/>
    <n v="46.283791055999998"/>
    <n v="4"/>
    <x v="558"/>
    <x v="44"/>
  </r>
  <r>
    <n v="3504029"/>
    <n v="350402920"/>
    <n v="10301"/>
    <d v="2023-07-20T00:00:00"/>
    <n v="130"/>
    <x v="13"/>
    <x v="51"/>
    <s v="Markaz Al-Nassriya"/>
    <s v="Hay Al Fidaa"/>
    <s v="حي الفداء"/>
    <n v="31.069166239000001"/>
    <n v="46.283791055999998"/>
    <n v="11"/>
    <x v="558"/>
    <x v="44"/>
  </r>
  <r>
    <n v="3504029"/>
    <n v="350402920"/>
    <n v="10301"/>
    <d v="2023-07-20T00:00:00"/>
    <n v="130"/>
    <x v="13"/>
    <x v="51"/>
    <s v="Markaz Al-Nassriya"/>
    <s v="Hay Al Fidaa"/>
    <s v="حي الفداء"/>
    <n v="31.069166239000001"/>
    <n v="46.283791055999998"/>
    <n v="6"/>
    <x v="558"/>
    <x v="44"/>
  </r>
  <r>
    <n v="3504029"/>
    <n v="350402920"/>
    <n v="10301"/>
    <d v="2023-07-20T00:00:00"/>
    <n v="130"/>
    <x v="13"/>
    <x v="51"/>
    <s v="Markaz Al-Nassriya"/>
    <s v="Hay Al Fidaa"/>
    <s v="حي الفداء"/>
    <n v="31.069166239000001"/>
    <n v="46.283791055999998"/>
    <n v="9"/>
    <x v="558"/>
    <x v="44"/>
  </r>
  <r>
    <n v="3504030"/>
    <n v="350403020"/>
    <n v="24746"/>
    <d v="2023-07-09T00:00:00"/>
    <n v="130"/>
    <x v="13"/>
    <x v="51"/>
    <s v="Markaz Al-Nassriya"/>
    <s v="Hay Al Khadraa"/>
    <s v="حي الخضراء"/>
    <n v="31.042946248900002"/>
    <n v="46.274699394599999"/>
    <n v="1"/>
    <x v="564"/>
    <x v="44"/>
  </r>
  <r>
    <n v="3504031"/>
    <n v="350403120"/>
    <n v="21208"/>
    <d v="2023-07-20T00:00:00"/>
    <n v="130"/>
    <x v="13"/>
    <x v="51"/>
    <s v="Markaz Al-Nassriya"/>
    <s v="Hay Al Mualimeen"/>
    <s v="حي المعلمين"/>
    <n v="31.067779245299999"/>
    <n v="46.249674558199999"/>
    <n v="5"/>
    <x v="558"/>
    <x v="44"/>
  </r>
  <r>
    <n v="3504031"/>
    <n v="350403120"/>
    <n v="21208"/>
    <d v="2023-07-20T00:00:00"/>
    <n v="130"/>
    <x v="13"/>
    <x v="51"/>
    <s v="Markaz Al-Nassriya"/>
    <s v="Hay Al Mualimeen"/>
    <s v="حي المعلمين"/>
    <n v="31.067779245299999"/>
    <n v="46.249674558199999"/>
    <n v="17"/>
    <x v="558"/>
    <x v="44"/>
  </r>
  <r>
    <n v="3504031"/>
    <n v="350403120"/>
    <n v="21208"/>
    <d v="2023-07-20T00:00:00"/>
    <n v="130"/>
    <x v="13"/>
    <x v="51"/>
    <s v="Markaz Al-Nassriya"/>
    <s v="Hay Al Mualimeen"/>
    <s v="حي المعلمين"/>
    <n v="31.067779245299999"/>
    <n v="46.249674558199999"/>
    <n v="7"/>
    <x v="558"/>
    <x v="44"/>
  </r>
  <r>
    <n v="3504031"/>
    <n v="350403120"/>
    <n v="21208"/>
    <d v="2023-07-20T00:00:00"/>
    <n v="130"/>
    <x v="13"/>
    <x v="51"/>
    <s v="Markaz Al-Nassriya"/>
    <s v="Hay Al Mualimeen"/>
    <s v="حي المعلمين"/>
    <n v="31.067779245299999"/>
    <n v="46.249674558199999"/>
    <n v="5"/>
    <x v="558"/>
    <x v="44"/>
  </r>
  <r>
    <n v="3504031"/>
    <n v="350403120"/>
    <n v="21208"/>
    <d v="2023-07-20T00:00:00"/>
    <n v="130"/>
    <x v="13"/>
    <x v="51"/>
    <s v="Markaz Al-Nassriya"/>
    <s v="Hay Al Mualimeen"/>
    <s v="حي المعلمين"/>
    <n v="31.067779245299999"/>
    <n v="46.249674558199999"/>
    <n v="5"/>
    <x v="558"/>
    <x v="44"/>
  </r>
  <r>
    <n v="3504032"/>
    <n v="350403220"/>
    <n v="24750"/>
    <d v="2023-07-11T00:00:00"/>
    <n v="130"/>
    <x v="13"/>
    <x v="51"/>
    <s v="Markaz Al-Nassriya"/>
    <s v="Hay Al Shoula 1"/>
    <s v="حي الشعله 1"/>
    <n v="31.034273341199999"/>
    <n v="46.238222611899999"/>
    <n v="5"/>
    <x v="562"/>
    <x v="44"/>
  </r>
  <r>
    <n v="3504032"/>
    <n v="350403220"/>
    <n v="24750"/>
    <d v="2023-07-11T00:00:00"/>
    <n v="130"/>
    <x v="13"/>
    <x v="51"/>
    <s v="Markaz Al-Nassriya"/>
    <s v="Hay Al Shoula 1"/>
    <s v="حي الشعله 1"/>
    <n v="31.034273341199999"/>
    <n v="46.238222611899999"/>
    <n v="4"/>
    <x v="562"/>
    <x v="44"/>
  </r>
  <r>
    <n v="3504033"/>
    <n v="350403320"/>
    <n v="10259"/>
    <d v="2023-07-22T00:00:00"/>
    <n v="130"/>
    <x v="13"/>
    <x v="51"/>
    <s v="Markaz Al-Nassriya"/>
    <s v="Hay Al Tadhihiya"/>
    <s v="حي التضحية"/>
    <n v="31.045411312199999"/>
    <n v="46.277832423"/>
    <n v="20"/>
    <x v="563"/>
    <x v="44"/>
  </r>
  <r>
    <n v="3504033"/>
    <n v="350403320"/>
    <n v="10259"/>
    <d v="2023-07-22T00:00:00"/>
    <n v="130"/>
    <x v="13"/>
    <x v="51"/>
    <s v="Markaz Al-Nassriya"/>
    <s v="Hay Al Tadhihiya"/>
    <s v="حي التضحية"/>
    <n v="31.045411312199999"/>
    <n v="46.277832423"/>
    <n v="15"/>
    <x v="563"/>
    <x v="44"/>
  </r>
  <r>
    <n v="3504033"/>
    <n v="350403320"/>
    <n v="10259"/>
    <d v="2023-07-22T00:00:00"/>
    <n v="130"/>
    <x v="13"/>
    <x v="51"/>
    <s v="Markaz Al-Nassriya"/>
    <s v="Hay Al Tadhihiya"/>
    <s v="حي التضحية"/>
    <n v="31.045411312199999"/>
    <n v="46.277832423"/>
    <n v="7"/>
    <x v="563"/>
    <x v="44"/>
  </r>
  <r>
    <n v="3504033"/>
    <n v="350403320"/>
    <n v="10259"/>
    <d v="2023-07-22T00:00:00"/>
    <n v="130"/>
    <x v="13"/>
    <x v="51"/>
    <s v="Markaz Al-Nassriya"/>
    <s v="Hay Al Tadhihiya"/>
    <s v="حي التضحية"/>
    <n v="31.045411312199999"/>
    <n v="46.277832423"/>
    <n v="15"/>
    <x v="563"/>
    <x v="44"/>
  </r>
  <r>
    <n v="3504033"/>
    <n v="350403320"/>
    <n v="10259"/>
    <d v="2023-07-22T00:00:00"/>
    <n v="130"/>
    <x v="13"/>
    <x v="51"/>
    <s v="Markaz Al-Nassriya"/>
    <s v="Hay Al Tadhihiya"/>
    <s v="حي التضحية"/>
    <n v="31.045411312199999"/>
    <n v="46.277832423"/>
    <n v="15"/>
    <x v="563"/>
    <x v="44"/>
  </r>
  <r>
    <n v="3504034"/>
    <n v="350403420"/>
    <n v="24742"/>
    <d v="2023-07-09T00:00:00"/>
    <n v="130"/>
    <x v="13"/>
    <x v="51"/>
    <s v="Markaz Al-Nassriya"/>
    <s v="Hay Al-Hakim"/>
    <s v="حي الحكيم"/>
    <n v="31.060090237699999"/>
    <n v="46.277220867600001"/>
    <n v="1"/>
    <x v="564"/>
    <x v="44"/>
  </r>
  <r>
    <n v="3504035"/>
    <n v="350403520"/>
    <n v="9398"/>
    <d v="2023-06-20T00:00:00"/>
    <n v="130"/>
    <x v="13"/>
    <x v="51"/>
    <s v="Markaz Al-Nassriya"/>
    <s v="Hay al-shohadaa"/>
    <s v="حي الشهداء"/>
    <n v="31.069961183"/>
    <n v="46.270024445899999"/>
    <n v="3"/>
    <x v="561"/>
    <x v="45"/>
  </r>
  <r>
    <n v="3504036"/>
    <n v="350403620"/>
    <n v="23683"/>
    <d v="2023-07-11T00:00:00"/>
    <n v="130"/>
    <x v="13"/>
    <x v="51"/>
    <s v="Markaz Al-Nassriya"/>
    <s v="Hay Mehidiya"/>
    <s v="حي المهيديه"/>
    <n v="31.03290329"/>
    <n v="46.251552429999997"/>
    <n v="4"/>
    <x v="562"/>
    <x v="44"/>
  </r>
  <r>
    <n v="3504036"/>
    <n v="350403620"/>
    <n v="23683"/>
    <d v="2023-07-11T00:00:00"/>
    <n v="130"/>
    <x v="13"/>
    <x v="51"/>
    <s v="Markaz Al-Nassriya"/>
    <s v="Hay Mehidiya"/>
    <s v="حي المهيديه"/>
    <n v="31.03290329"/>
    <n v="46.251552429999997"/>
    <n v="2"/>
    <x v="562"/>
    <x v="44"/>
  </r>
  <r>
    <n v="3504036"/>
    <n v="350403620"/>
    <n v="23683"/>
    <d v="2023-07-11T00:00:00"/>
    <n v="130"/>
    <x v="13"/>
    <x v="51"/>
    <s v="Markaz Al-Nassriya"/>
    <s v="Hay Mehidiya"/>
    <s v="حي المهيديه"/>
    <n v="31.03290329"/>
    <n v="46.251552429999997"/>
    <n v="2"/>
    <x v="562"/>
    <x v="44"/>
  </r>
  <r>
    <n v="3504038"/>
    <n v="350403820"/>
    <n v="25528"/>
    <d v="2023-06-20T00:00:00"/>
    <n v="130"/>
    <x v="13"/>
    <x v="51"/>
    <s v="Markaz Al-Nassriya"/>
    <s v="Hey Al-Ariml"/>
    <s v="حي الارامل"/>
    <n v="31.053281055100001"/>
    <n v="46.253512804000003"/>
    <n v="1"/>
    <x v="561"/>
    <x v="45"/>
  </r>
  <r>
    <n v="3504038"/>
    <n v="350403820"/>
    <n v="25528"/>
    <d v="2023-06-20T00:00:00"/>
    <n v="130"/>
    <x v="13"/>
    <x v="51"/>
    <s v="Markaz Al-Nassriya"/>
    <s v="Hey Al-Ariml"/>
    <s v="حي الارامل"/>
    <n v="31.053281055100001"/>
    <n v="46.253512804000003"/>
    <n v="1"/>
    <x v="561"/>
    <x v="45"/>
  </r>
  <r>
    <n v="3504039"/>
    <n v="350403920"/>
    <n v="25531"/>
    <d v="2023-06-20T00:00:00"/>
    <n v="130"/>
    <x v="13"/>
    <x v="51"/>
    <s v="Markaz Al-Nassriya"/>
    <s v="Hey Al-Mtanzh"/>
    <s v="حي المتنزة"/>
    <n v="31.046486166099999"/>
    <n v="46.2332439666"/>
    <n v="7"/>
    <x v="561"/>
    <x v="45"/>
  </r>
  <r>
    <n v="3504040"/>
    <n v="350404020"/>
    <n v="25530"/>
    <d v="2023-06-20T00:00:00"/>
    <n v="130"/>
    <x v="13"/>
    <x v="51"/>
    <s v="Markaz Al-Nassriya"/>
    <s v="Hey Al-Rafdeen"/>
    <s v="حي الرافدين"/>
    <n v="31.076769222599999"/>
    <n v="46.264030067599997"/>
    <n v="2"/>
    <x v="561"/>
    <x v="45"/>
  </r>
  <r>
    <n v="3504040"/>
    <n v="350404020"/>
    <n v="25530"/>
    <d v="2023-06-20T00:00:00"/>
    <n v="130"/>
    <x v="13"/>
    <x v="51"/>
    <s v="Markaz Al-Nassriya"/>
    <s v="Hey Al-Rafdeen"/>
    <s v="حي الرافدين"/>
    <n v="31.076769222599999"/>
    <n v="46.264030067599997"/>
    <n v="2"/>
    <x v="561"/>
    <x v="45"/>
  </r>
  <r>
    <n v="3504040"/>
    <n v="350404020"/>
    <n v="25530"/>
    <d v="2023-06-20T00:00:00"/>
    <n v="130"/>
    <x v="13"/>
    <x v="51"/>
    <s v="Markaz Al-Nassriya"/>
    <s v="Hey Al-Rafdeen"/>
    <s v="حي الرافدين"/>
    <n v="31.076769222599999"/>
    <n v="46.264030067599997"/>
    <n v="1"/>
    <x v="561"/>
    <x v="45"/>
  </r>
  <r>
    <n v="3504041"/>
    <n v="350404120"/>
    <n v="25533"/>
    <d v="2023-07-10T00:00:00"/>
    <n v="130"/>
    <x v="13"/>
    <x v="51"/>
    <s v="Markaz Al-Nassriya"/>
    <s v="Nassriya-Hey 400"/>
    <s v="حي 400"/>
    <n v="31.080862144499999"/>
    <n v="46.240087203599998"/>
    <n v="33"/>
    <x v="568"/>
    <x v="44"/>
  </r>
  <r>
    <n v="3504041"/>
    <n v="350404120"/>
    <n v="25533"/>
    <d v="2023-07-10T00:00:00"/>
    <n v="130"/>
    <x v="13"/>
    <x v="51"/>
    <s v="Markaz Al-Nassriya"/>
    <s v="Nassriya-Hey 400"/>
    <s v="حي 400"/>
    <n v="31.080862144499999"/>
    <n v="46.240087203599998"/>
    <n v="31"/>
    <x v="568"/>
    <x v="44"/>
  </r>
  <r>
    <n v="3504041"/>
    <n v="350404120"/>
    <n v="25533"/>
    <d v="2023-07-10T00:00:00"/>
    <n v="130"/>
    <x v="13"/>
    <x v="51"/>
    <s v="Markaz Al-Nassriya"/>
    <s v="Nassriya-Hey 400"/>
    <s v="حي 400"/>
    <n v="31.080862144499999"/>
    <n v="46.240087203599998"/>
    <n v="7"/>
    <x v="568"/>
    <x v="44"/>
  </r>
  <r>
    <n v="3504041"/>
    <n v="350404120"/>
    <n v="25533"/>
    <d v="2023-07-10T00:00:00"/>
    <n v="130"/>
    <x v="13"/>
    <x v="51"/>
    <s v="Markaz Al-Nassriya"/>
    <s v="Nassriya-Hey 400"/>
    <s v="حي 400"/>
    <n v="31.080862144499999"/>
    <n v="46.240087203599998"/>
    <n v="11"/>
    <x v="568"/>
    <x v="44"/>
  </r>
  <r>
    <n v="3504041"/>
    <n v="350404120"/>
    <n v="25533"/>
    <d v="2023-07-10T00:00:00"/>
    <n v="130"/>
    <x v="13"/>
    <x v="51"/>
    <s v="Markaz Al-Nassriya"/>
    <s v="Nassriya-Hey 400"/>
    <s v="حي 400"/>
    <n v="31.080862144499999"/>
    <n v="46.240087203599998"/>
    <n v="27"/>
    <x v="568"/>
    <x v="44"/>
  </r>
  <r>
    <n v="3504041"/>
    <n v="350404120"/>
    <n v="25533"/>
    <d v="2023-07-10T00:00:00"/>
    <n v="130"/>
    <x v="13"/>
    <x v="51"/>
    <s v="Markaz Al-Nassriya"/>
    <s v="Nassriya-Hey 400"/>
    <s v="حي 400"/>
    <n v="31.080862144499999"/>
    <n v="46.240087203599998"/>
    <n v="15"/>
    <x v="568"/>
    <x v="44"/>
  </r>
  <r>
    <n v="3504042"/>
    <n v="350404220"/>
    <n v="10263"/>
    <d v="2023-06-28T00:00:00"/>
    <n v="130"/>
    <x v="13"/>
    <x v="51"/>
    <s v="Markaz Al-Nassriya"/>
    <s v="Sadir City"/>
    <s v="حي مدينة الصدر"/>
    <n v="31.0802066016"/>
    <n v="46.235693895300003"/>
    <n v="15"/>
    <x v="567"/>
    <x v="45"/>
  </r>
  <r>
    <n v="3504042"/>
    <n v="350404220"/>
    <n v="10263"/>
    <d v="2023-06-28T00:00:00"/>
    <n v="130"/>
    <x v="13"/>
    <x v="51"/>
    <s v="Markaz Al-Nassriya"/>
    <s v="Sadir City"/>
    <s v="حي مدينة الصدر"/>
    <n v="31.0802066016"/>
    <n v="46.235693895300003"/>
    <n v="10"/>
    <x v="567"/>
    <x v="45"/>
  </r>
  <r>
    <n v="3504042"/>
    <n v="350404220"/>
    <n v="10263"/>
    <d v="2023-06-28T00:00:00"/>
    <n v="130"/>
    <x v="13"/>
    <x v="51"/>
    <s v="Markaz Al-Nassriya"/>
    <s v="Sadir City"/>
    <s v="حي مدينة الصدر"/>
    <n v="31.0802066016"/>
    <n v="46.235693895300003"/>
    <n v="5"/>
    <x v="567"/>
    <x v="45"/>
  </r>
  <r>
    <n v="3504044"/>
    <n v="350404420"/>
    <n v="25527"/>
    <d v="2023-06-20T00:00:00"/>
    <n v="130"/>
    <x v="13"/>
    <x v="51"/>
    <s v="Markaz Al-Nassriya"/>
    <s v="Sharaa Al-hklas"/>
    <s v="شارع الاخلاص"/>
    <n v="31.058777803800002"/>
    <n v="46.257208607000003"/>
    <n v="1"/>
    <x v="561"/>
    <x v="45"/>
  </r>
  <r>
    <n v="3504044"/>
    <n v="350404420"/>
    <n v="25527"/>
    <d v="2023-06-20T00:00:00"/>
    <n v="130"/>
    <x v="13"/>
    <x v="51"/>
    <s v="Markaz Al-Nassriya"/>
    <s v="Sharaa Al-hklas"/>
    <s v="شارع الاخلاص"/>
    <n v="31.058777803800002"/>
    <n v="46.257208607000003"/>
    <n v="1"/>
    <x v="561"/>
    <x v="45"/>
  </r>
  <r>
    <n v="3504044"/>
    <n v="350404420"/>
    <n v="25527"/>
    <d v="2023-06-20T00:00:00"/>
    <n v="130"/>
    <x v="13"/>
    <x v="51"/>
    <s v="Markaz Al-Nassriya"/>
    <s v="Sharaa Al-hklas"/>
    <s v="شارع الاخلاص"/>
    <n v="31.058777803800002"/>
    <n v="46.257208607000003"/>
    <n v="2"/>
    <x v="561"/>
    <x v="45"/>
  </r>
  <r>
    <n v="3504045"/>
    <n v="350404520"/>
    <n v="22344"/>
    <d v="2023-07-09T00:00:00"/>
    <n v="130"/>
    <x v="13"/>
    <x v="51"/>
    <s v="Markaz Al-Nassriya"/>
    <s v="Share Eshreen"/>
    <s v="شارع عشرين"/>
    <n v="31.048519000500001"/>
    <n v="46.257282930099997"/>
    <n v="2"/>
    <x v="564"/>
    <x v="44"/>
  </r>
  <r>
    <n v="3504045"/>
    <n v="350404520"/>
    <n v="22344"/>
    <d v="2023-07-09T00:00:00"/>
    <n v="130"/>
    <x v="13"/>
    <x v="51"/>
    <s v="Markaz Al-Nassriya"/>
    <s v="Share Eshreen"/>
    <s v="شارع عشرين"/>
    <n v="31.048519000500001"/>
    <n v="46.257282930099997"/>
    <n v="3"/>
    <x v="564"/>
    <x v="44"/>
  </r>
  <r>
    <n v="3504045"/>
    <n v="350404520"/>
    <n v="22344"/>
    <d v="2023-07-09T00:00:00"/>
    <n v="130"/>
    <x v="13"/>
    <x v="51"/>
    <s v="Markaz Al-Nassriya"/>
    <s v="Share Eshreen"/>
    <s v="شارع عشرين"/>
    <n v="31.048519000500001"/>
    <n v="46.257282930099997"/>
    <n v="2"/>
    <x v="564"/>
    <x v="44"/>
  </r>
  <r>
    <n v="3504046"/>
    <n v="350404620"/>
    <n v="10269"/>
    <d v="2023-08-01T00:00:00"/>
    <n v="130"/>
    <x v="13"/>
    <x v="51"/>
    <s v="Ur"/>
    <s v="Sindaliyah-Sidenaweyah"/>
    <s v="حي السديناويه"/>
    <n v="31.041901284200001"/>
    <n v="46.3069539022"/>
    <n v="5"/>
    <x v="556"/>
    <x v="46"/>
  </r>
  <r>
    <n v="3504046"/>
    <n v="350404620"/>
    <n v="10269"/>
    <d v="2023-08-01T00:00:00"/>
    <n v="130"/>
    <x v="13"/>
    <x v="51"/>
    <s v="Ur"/>
    <s v="Sindaliyah-Sidenaweyah"/>
    <s v="حي السديناويه"/>
    <n v="31.041901284200001"/>
    <n v="46.3069539022"/>
    <n v="4"/>
    <x v="556"/>
    <x v="46"/>
  </r>
  <r>
    <n v="3504046"/>
    <n v="350404620"/>
    <n v="10269"/>
    <d v="2023-08-01T00:00:00"/>
    <n v="130"/>
    <x v="13"/>
    <x v="51"/>
    <s v="Ur"/>
    <s v="Sindaliyah-Sidenaweyah"/>
    <s v="حي السديناويه"/>
    <n v="31.041901284200001"/>
    <n v="46.3069539022"/>
    <n v="15"/>
    <x v="556"/>
    <x v="46"/>
  </r>
  <r>
    <n v="3504046"/>
    <n v="350404620"/>
    <n v="10269"/>
    <d v="2023-08-01T00:00:00"/>
    <n v="130"/>
    <x v="13"/>
    <x v="51"/>
    <s v="Ur"/>
    <s v="Sindaliyah-Sidenaweyah"/>
    <s v="حي السديناويه"/>
    <n v="31.041901284200001"/>
    <n v="46.3069539022"/>
    <n v="15"/>
    <x v="556"/>
    <x v="46"/>
  </r>
  <r>
    <n v="3504046"/>
    <n v="350404620"/>
    <n v="10269"/>
    <d v="2023-08-01T00:00:00"/>
    <n v="130"/>
    <x v="13"/>
    <x v="51"/>
    <s v="Ur"/>
    <s v="Sindaliyah-Sidenaweyah"/>
    <s v="حي السديناويه"/>
    <n v="31.041901284200001"/>
    <n v="46.3069539022"/>
    <n v="2"/>
    <x v="556"/>
    <x v="46"/>
  </r>
  <r>
    <n v="3504050"/>
    <n v="350405020"/>
    <n v="25760"/>
    <d v="2023-07-13T00:00:00"/>
    <n v="130"/>
    <x v="13"/>
    <x v="51"/>
    <s v="Markaz Al-Nassriya"/>
    <s v="The Abu Athm"/>
    <s v="منطقة ال ابو عظم"/>
    <n v="30.981975211000002"/>
    <n v="46.3081693265"/>
    <n v="5"/>
    <x v="565"/>
    <x v="44"/>
  </r>
  <r>
    <n v="3504051"/>
    <n v="350405120"/>
    <n v="23685"/>
    <d v="2023-06-28T00:00:00"/>
    <n v="130"/>
    <x v="13"/>
    <x v="51"/>
    <s v="Markaz Al-Nassriya"/>
    <s v="Um Al Dood"/>
    <s v="ام الدود"/>
    <n v="31.087265559999999"/>
    <n v="46.241235476500002"/>
    <n v="3"/>
    <x v="567"/>
    <x v="45"/>
  </r>
  <r>
    <n v="3504051"/>
    <n v="350405120"/>
    <n v="23685"/>
    <d v="2023-06-28T00:00:00"/>
    <n v="130"/>
    <x v="13"/>
    <x v="51"/>
    <s v="Markaz Al-Nassriya"/>
    <s v="Um Al Dood"/>
    <s v="ام الدود"/>
    <n v="31.087265559999999"/>
    <n v="46.241235476500002"/>
    <n v="3"/>
    <x v="567"/>
    <x v="45"/>
  </r>
  <r>
    <n v="3504051"/>
    <n v="350405120"/>
    <n v="23685"/>
    <d v="2023-06-28T00:00:00"/>
    <n v="130"/>
    <x v="13"/>
    <x v="51"/>
    <s v="Markaz Al-Nassriya"/>
    <s v="Um Al Dood"/>
    <s v="ام الدود"/>
    <n v="31.087265559999999"/>
    <n v="46.241235476500002"/>
    <n v="6"/>
    <x v="567"/>
    <x v="45"/>
  </r>
  <r>
    <n v="3504051"/>
    <n v="350405120"/>
    <n v="23685"/>
    <d v="2023-06-28T00:00:00"/>
    <n v="130"/>
    <x v="13"/>
    <x v="51"/>
    <s v="Markaz Al-Nassriya"/>
    <s v="Um Al Dood"/>
    <s v="ام الدود"/>
    <n v="31.087265559999999"/>
    <n v="46.241235476500002"/>
    <n v="4"/>
    <x v="567"/>
    <x v="45"/>
  </r>
  <r>
    <n v="3504052"/>
    <n v="350405220"/>
    <n v="9113"/>
    <d v="2023-07-11T00:00:00"/>
    <n v="130"/>
    <x v="13"/>
    <x v="51"/>
    <s v="Markaz Al-Nassriya"/>
    <s v="Ur"/>
    <s v="حي اور"/>
    <n v="31.060153968000002"/>
    <n v="46.243325555299997"/>
    <n v="3"/>
    <x v="562"/>
    <x v="44"/>
  </r>
  <r>
    <n v="3504052"/>
    <n v="350405220"/>
    <n v="9113"/>
    <d v="2023-07-11T00:00:00"/>
    <n v="130"/>
    <x v="13"/>
    <x v="51"/>
    <s v="Markaz Al-Nassriya"/>
    <s v="Ur"/>
    <s v="حي اور"/>
    <n v="31.060153968000002"/>
    <n v="46.243325555299997"/>
    <n v="2"/>
    <x v="562"/>
    <x v="44"/>
  </r>
  <r>
    <n v="3504054"/>
    <n v="350405420"/>
    <n v="9427"/>
    <d v="2023-07-22T00:00:00"/>
    <n v="130"/>
    <x v="13"/>
    <x v="51"/>
    <s v="Markaz Al-Nassriya"/>
    <s v="Hay AL-Mansouria"/>
    <s v="المنصورية "/>
    <n v="31.033617899999999"/>
    <n v="46.217652000000001"/>
    <n v="13"/>
    <x v="563"/>
    <x v="44"/>
  </r>
  <r>
    <n v="3504054"/>
    <n v="350405420"/>
    <n v="9427"/>
    <d v="2023-07-22T00:00:00"/>
    <n v="130"/>
    <x v="13"/>
    <x v="51"/>
    <s v="Markaz Al-Nassriya"/>
    <s v="Hay AL-Mansouria"/>
    <s v="المنصورية "/>
    <n v="31.033617899999999"/>
    <n v="46.217652000000001"/>
    <n v="50"/>
    <x v="563"/>
    <x v="44"/>
  </r>
  <r>
    <n v="3504054"/>
    <n v="350405420"/>
    <n v="9427"/>
    <d v="2023-07-22T00:00:00"/>
    <n v="130"/>
    <x v="13"/>
    <x v="51"/>
    <s v="Markaz Al-Nassriya"/>
    <s v="Hay AL-Mansouria"/>
    <s v="المنصورية "/>
    <n v="31.033617899999999"/>
    <n v="46.217652000000001"/>
    <n v="25"/>
    <x v="563"/>
    <x v="44"/>
  </r>
  <r>
    <n v="3504054"/>
    <n v="350405420"/>
    <n v="9427"/>
    <d v="2023-07-22T00:00:00"/>
    <n v="130"/>
    <x v="13"/>
    <x v="51"/>
    <s v="Markaz Al-Nassriya"/>
    <s v="Hay AL-Mansouria"/>
    <s v="المنصورية "/>
    <n v="31.033617899999999"/>
    <n v="46.217652000000001"/>
    <n v="15"/>
    <x v="563"/>
    <x v="44"/>
  </r>
  <r>
    <n v="3504054"/>
    <n v="350405420"/>
    <n v="9427"/>
    <d v="2023-07-22T00:00:00"/>
    <n v="130"/>
    <x v="13"/>
    <x v="51"/>
    <s v="Markaz Al-Nassriya"/>
    <s v="Hay AL-Mansouria"/>
    <s v="المنصورية "/>
    <n v="31.033617899999999"/>
    <n v="46.217652000000001"/>
    <n v="32"/>
    <x v="563"/>
    <x v="44"/>
  </r>
  <r>
    <n v="3504057"/>
    <n v="350405720"/>
    <n v="33806"/>
    <d v="2023-08-01T00:00:00"/>
    <n v="130"/>
    <x v="13"/>
    <x v="51"/>
    <s v="Markaz Said Dekhil"/>
    <s v="Hay Al-Zahraa"/>
    <s v="حي الزهراء"/>
    <n v="31.134141"/>
    <n v="46.437801999999998"/>
    <n v="2"/>
    <x v="556"/>
    <x v="46"/>
  </r>
  <r>
    <n v="3504057"/>
    <n v="350405720"/>
    <n v="33806"/>
    <d v="2023-08-01T00:00:00"/>
    <n v="130"/>
    <x v="13"/>
    <x v="51"/>
    <s v="Markaz Said Dekhil"/>
    <s v="Hay Al-Zahraa"/>
    <s v="حي الزهراء"/>
    <n v="31.134141"/>
    <n v="46.437801999999998"/>
    <n v="2"/>
    <x v="556"/>
    <x v="46"/>
  </r>
  <r>
    <n v="3505001"/>
    <n v="350500120"/>
    <n v="9206"/>
    <d v="2023-07-13T00:00:00"/>
    <n v="130"/>
    <x v="13"/>
    <x v="52"/>
    <s v="Markaz Suq Al-Shoyokh"/>
    <s v="Al Esmaelya 2"/>
    <s v="الاسماعيليه 2"/>
    <n v="30.883621789100001"/>
    <n v="46.468149586599999"/>
    <n v="3"/>
    <x v="565"/>
    <x v="44"/>
  </r>
  <r>
    <n v="3505002"/>
    <n v="350500220"/>
    <n v="24721"/>
    <d v="2023-07-13T00:00:00"/>
    <n v="130"/>
    <x v="13"/>
    <x v="52"/>
    <s v="Al-Fadhliya"/>
    <s v="Al Barid Street"/>
    <s v="شارع البريد"/>
    <n v="30.956201633799999"/>
    <n v="46.359501579899998"/>
    <n v="5"/>
    <x v="565"/>
    <x v="44"/>
  </r>
  <r>
    <n v="3505002"/>
    <n v="350500220"/>
    <n v="24721"/>
    <d v="2023-07-13T00:00:00"/>
    <n v="130"/>
    <x v="13"/>
    <x v="52"/>
    <s v="Al-Fadhliya"/>
    <s v="Al Barid Street"/>
    <s v="شارع البريد"/>
    <n v="30.956201633799999"/>
    <n v="46.359501579899998"/>
    <n v="8"/>
    <x v="565"/>
    <x v="44"/>
  </r>
  <r>
    <n v="3505003"/>
    <n v="350500320"/>
    <n v="25436"/>
    <d v="2023-08-05T00:00:00"/>
    <n v="130"/>
    <x v="13"/>
    <x v="52"/>
    <s v="Markaz Suq Al-Shoyokh"/>
    <s v="Al Kibla"/>
    <s v="القبله"/>
    <n v="30.906636502200001"/>
    <n v="46.445979934699999"/>
    <n v="1"/>
    <x v="548"/>
    <x v="46"/>
  </r>
  <r>
    <n v="3505003"/>
    <n v="350500320"/>
    <n v="25436"/>
    <d v="2023-08-05T00:00:00"/>
    <n v="130"/>
    <x v="13"/>
    <x v="52"/>
    <s v="Markaz Suq Al-Shoyokh"/>
    <s v="Al Kibla"/>
    <s v="القبله"/>
    <n v="30.906636502200001"/>
    <n v="46.445979934699999"/>
    <n v="3"/>
    <x v="548"/>
    <x v="46"/>
  </r>
  <r>
    <n v="3505003"/>
    <n v="350500320"/>
    <n v="25436"/>
    <d v="2023-08-05T00:00:00"/>
    <n v="130"/>
    <x v="13"/>
    <x v="52"/>
    <s v="Markaz Suq Al-Shoyokh"/>
    <s v="Al Kibla"/>
    <s v="القبله"/>
    <n v="30.906636502200001"/>
    <n v="46.445979934699999"/>
    <n v="5"/>
    <x v="548"/>
    <x v="46"/>
  </r>
  <r>
    <n v="3505003"/>
    <n v="350500320"/>
    <n v="25436"/>
    <d v="2023-08-05T00:00:00"/>
    <n v="130"/>
    <x v="13"/>
    <x v="52"/>
    <s v="Markaz Suq Al-Shoyokh"/>
    <s v="Al Kibla"/>
    <s v="القبله"/>
    <n v="30.906636502200001"/>
    <n v="46.445979934699999"/>
    <n v="10"/>
    <x v="548"/>
    <x v="46"/>
  </r>
  <r>
    <n v="3505004"/>
    <n v="350500420"/>
    <n v="25437"/>
    <d v="2023-07-05T00:00:00"/>
    <n v="130"/>
    <x v="13"/>
    <x v="52"/>
    <s v="Markaz Suq Al-Shoyokh"/>
    <s v="Al Shumokh"/>
    <s v="الشموخ"/>
    <n v="30.9061211"/>
    <n v="46.449381199999998"/>
    <n v="4"/>
    <x v="566"/>
    <x v="44"/>
  </r>
  <r>
    <n v="3505004"/>
    <n v="350500420"/>
    <n v="25437"/>
    <d v="2023-07-05T00:00:00"/>
    <n v="130"/>
    <x v="13"/>
    <x v="52"/>
    <s v="Markaz Suq Al-Shoyokh"/>
    <s v="Al Shumokh"/>
    <s v="الشموخ"/>
    <n v="30.9061211"/>
    <n v="46.449381199999998"/>
    <n v="5"/>
    <x v="566"/>
    <x v="44"/>
  </r>
  <r>
    <n v="3505004"/>
    <n v="350500420"/>
    <n v="25437"/>
    <d v="2023-07-05T00:00:00"/>
    <n v="130"/>
    <x v="13"/>
    <x v="52"/>
    <s v="Markaz Suq Al-Shoyokh"/>
    <s v="Al Shumokh"/>
    <s v="الشموخ"/>
    <n v="30.9061211"/>
    <n v="46.449381199999998"/>
    <n v="3"/>
    <x v="566"/>
    <x v="44"/>
  </r>
  <r>
    <n v="3505007"/>
    <n v="350500720"/>
    <n v="9332"/>
    <d v="2023-08-05T00:00:00"/>
    <n v="130"/>
    <x v="13"/>
    <x v="52"/>
    <s v="Markaz Suq Al-Shoyokh"/>
    <s v="Al-Shuhadaa"/>
    <s v="حي الشهداء"/>
    <n v="30.879031632699999"/>
    <n v="46.464224314600003"/>
    <n v="4"/>
    <x v="548"/>
    <x v="46"/>
  </r>
  <r>
    <n v="3505007"/>
    <n v="350500720"/>
    <n v="9332"/>
    <d v="2023-08-05T00:00:00"/>
    <n v="130"/>
    <x v="13"/>
    <x v="52"/>
    <s v="Markaz Suq Al-Shoyokh"/>
    <s v="Al-Shuhadaa"/>
    <s v="حي الشهداء"/>
    <n v="30.879031632699999"/>
    <n v="46.464224314600003"/>
    <n v="5"/>
    <x v="548"/>
    <x v="46"/>
  </r>
  <r>
    <n v="3505010"/>
    <n v="350501020"/>
    <n v="9261"/>
    <d v="2023-07-20T00:00:00"/>
    <n v="130"/>
    <x v="13"/>
    <x v="52"/>
    <s v="Markaz Suq Al-Shoyokh"/>
    <s v="Hey al-ghadeir"/>
    <s v="حي الغدير"/>
    <n v="30.885581129199998"/>
    <n v="46.460596602099997"/>
    <n v="5"/>
    <x v="558"/>
    <x v="44"/>
  </r>
  <r>
    <n v="3505011"/>
    <n v="350501120"/>
    <n v="9258"/>
    <d v="2023-07-13T00:00:00"/>
    <n v="130"/>
    <x v="13"/>
    <x v="52"/>
    <s v="Markaz Suq Al-Shoyokh"/>
    <s v="Hey al-zahraa"/>
    <s v="حي الزهراء"/>
    <n v="30.901869618300001"/>
    <n v="46.458244977299998"/>
    <n v="4"/>
    <x v="565"/>
    <x v="44"/>
  </r>
  <r>
    <n v="3505011"/>
    <n v="350501120"/>
    <n v="9258"/>
    <d v="2023-07-13T00:00:00"/>
    <n v="130"/>
    <x v="13"/>
    <x v="52"/>
    <s v="Markaz Suq Al-Shoyokh"/>
    <s v="Hey al-zahraa"/>
    <s v="حي الزهراء"/>
    <n v="30.901869618300001"/>
    <n v="46.458244977299998"/>
    <n v="2"/>
    <x v="565"/>
    <x v="44"/>
  </r>
  <r>
    <n v="3505011"/>
    <n v="350501120"/>
    <n v="9258"/>
    <d v="2023-07-13T00:00:00"/>
    <n v="130"/>
    <x v="13"/>
    <x v="52"/>
    <s v="Markaz Suq Al-Shoyokh"/>
    <s v="Hey al-zahraa"/>
    <s v="حي الزهراء"/>
    <n v="30.901869618300001"/>
    <n v="46.458244977299998"/>
    <n v="4"/>
    <x v="565"/>
    <x v="44"/>
  </r>
  <r>
    <n v="3505013"/>
    <n v="350501320"/>
    <n v="33809"/>
    <d v="2023-08-06T00:00:00"/>
    <n v="130"/>
    <x v="13"/>
    <x v="52"/>
    <s v="Akaika"/>
    <s v="Hay Al-Askery"/>
    <s v="حي العسكري"/>
    <n v="30.914428999999998"/>
    <n v="46.47878"/>
    <n v="5"/>
    <x v="569"/>
    <x v="46"/>
  </r>
  <r>
    <n v="3505013"/>
    <n v="350501320"/>
    <n v="33809"/>
    <d v="2023-08-06T00:00:00"/>
    <n v="130"/>
    <x v="13"/>
    <x v="52"/>
    <s v="Akaika"/>
    <s v="Hay Al-Askery"/>
    <s v="حي العسكري"/>
    <n v="30.914428999999998"/>
    <n v="46.47878"/>
    <n v="5"/>
    <x v="569"/>
    <x v="46"/>
  </r>
  <r>
    <n v="3505013"/>
    <n v="350501320"/>
    <n v="33809"/>
    <d v="2023-08-06T00:00:00"/>
    <n v="130"/>
    <x v="13"/>
    <x v="52"/>
    <s v="Akaika"/>
    <s v="Hay Al-Askery"/>
    <s v="حي العسكري"/>
    <n v="30.914428999999998"/>
    <n v="46.47878"/>
    <n v="7"/>
    <x v="569"/>
    <x v="46"/>
  </r>
  <r>
    <n v="3505013"/>
    <n v="350501320"/>
    <n v="33809"/>
    <d v="2023-08-06T00:00:00"/>
    <n v="130"/>
    <x v="13"/>
    <x v="52"/>
    <s v="Akaika"/>
    <s v="Hay Al-Askery"/>
    <s v="حي العسكري"/>
    <n v="30.914428999999998"/>
    <n v="46.47878"/>
    <n v="4"/>
    <x v="569"/>
    <x v="46"/>
  </r>
  <r>
    <n v="3505015"/>
    <n v="350501520"/>
    <n v="33811"/>
    <d v="2023-08-06T00:00:00"/>
    <n v="130"/>
    <x v="13"/>
    <x v="52"/>
    <s v="Garmat Beni Said"/>
    <s v="Hay Al-Askery"/>
    <s v="حي العسكري"/>
    <n v="30.882387999999999"/>
    <n v="46.568722000000001"/>
    <n v="10"/>
    <x v="569"/>
    <x v="46"/>
  </r>
  <r>
    <n v="3505015"/>
    <n v="350501520"/>
    <n v="33811"/>
    <d v="2023-08-06T00:00:00"/>
    <n v="130"/>
    <x v="13"/>
    <x v="52"/>
    <s v="Garmat Beni Said"/>
    <s v="Hay Al-Askery"/>
    <s v="حي العسكري"/>
    <n v="30.882387999999999"/>
    <n v="46.568722000000001"/>
    <n v="10"/>
    <x v="569"/>
    <x v="46"/>
  </r>
  <r>
    <n v="3505015"/>
    <n v="350501520"/>
    <n v="33811"/>
    <d v="2023-08-06T00:00:00"/>
    <n v="130"/>
    <x v="13"/>
    <x v="52"/>
    <s v="Garmat Beni Said"/>
    <s v="Hay Al-Askery"/>
    <s v="حي العسكري"/>
    <n v="30.882387999999999"/>
    <n v="46.568722000000001"/>
    <n v="5"/>
    <x v="569"/>
    <x v="46"/>
  </r>
  <r>
    <n v="3505016"/>
    <n v="350501620"/>
    <n v="34161"/>
    <d v="2023-07-20T00:00:00"/>
    <n v="130"/>
    <x v="13"/>
    <x v="52"/>
    <s v="Markaz Suq Al-Shoyokh"/>
    <s v="Um Al-Banin"/>
    <s v="ام البنين"/>
    <n v="30.880265143100001"/>
    <n v="46.454987385000003"/>
    <n v="4"/>
    <x v="558"/>
    <x v="44"/>
  </r>
  <r>
    <n v="3505016"/>
    <n v="350501620"/>
    <n v="34161"/>
    <d v="2023-07-20T00:00:00"/>
    <n v="130"/>
    <x v="13"/>
    <x v="52"/>
    <s v="Markaz Suq Al-Shoyokh"/>
    <s v="Um Al-Banin"/>
    <s v="ام البنين"/>
    <n v="30.880265143100001"/>
    <n v="46.454987385000003"/>
    <n v="5"/>
    <x v="558"/>
    <x v="44"/>
  </r>
  <r>
    <n v="3505016"/>
    <n v="350501620"/>
    <n v="34161"/>
    <d v="2023-07-20T00:00:00"/>
    <n v="130"/>
    <x v="13"/>
    <x v="52"/>
    <s v="Markaz Suq Al-Shoyokh"/>
    <s v="Um Al-Banin"/>
    <s v="ام البنين"/>
    <n v="30.880265143100001"/>
    <n v="46.454987385000003"/>
    <n v="1"/>
    <x v="558"/>
    <x v="44"/>
  </r>
  <r>
    <n v="3603006"/>
    <n v="360300620"/>
    <n v="22815"/>
    <d v="2023-06-11T00:00:00"/>
    <n v="130"/>
    <x v="14"/>
    <x v="54"/>
    <s v="Markaz Al-Diwaniya"/>
    <s v="Hay Al Jumhori Al Sharqi"/>
    <s v="حي الجمهوري الشرقي"/>
    <n v="31.991424241200001"/>
    <n v="44.931376145599998"/>
    <n v="2"/>
    <x v="570"/>
    <x v="45"/>
  </r>
  <r>
    <n v="3603025"/>
    <n v="360302520"/>
    <n v="2885"/>
    <d v="2023-07-17T00:00:00"/>
    <n v="130"/>
    <x v="14"/>
    <x v="54"/>
    <s v="Markaz Al-Diwaniya"/>
    <s v="Al-Jazaair 2"/>
    <s v="الجزائر الثانية"/>
    <n v="31.987180695900001"/>
    <n v="44.902500910900002"/>
    <n v="1"/>
    <x v="571"/>
    <x v="44"/>
  </r>
  <r>
    <n v="3603073"/>
    <n v="360307320"/>
    <n v="23715"/>
    <d v="2023-06-27T00:00:00"/>
    <n v="130"/>
    <x v="14"/>
    <x v="54"/>
    <s v="Markaz Al-Diwaniya"/>
    <s v="Hay Al-Hadarah"/>
    <s v="حي الحضارة"/>
    <n v="32.015676934699997"/>
    <n v="44.9173569003"/>
    <n v="1"/>
    <x v="572"/>
    <x v="45"/>
  </r>
  <r>
    <n v="3603077"/>
    <n v="360307720"/>
    <n v="25287"/>
    <d v="2023-06-13T00:00:00"/>
    <n v="130"/>
    <x v="14"/>
    <x v="54"/>
    <s v="Markaz Al-Diwaniya"/>
    <s v="Hay Al-Nahtha 1"/>
    <s v="حي النهضة 1"/>
    <n v="31.984919999999999"/>
    <n v="44.938873999999998"/>
    <n v="2"/>
    <x v="573"/>
    <x v="45"/>
  </r>
  <r>
    <n v="2101014"/>
    <n v="2101014115"/>
    <n v="274"/>
    <d v="2023-11-20T18:30:39"/>
    <n v="131"/>
    <x v="0"/>
    <x v="0"/>
    <s v="Al-Rummaneh"/>
    <s v="Al-Rabet"/>
    <s v="قرية الربط"/>
    <n v="34.426671466000002"/>
    <n v="41.040136074999999"/>
    <n v="4"/>
    <x v="574"/>
    <x v="47"/>
  </r>
  <r>
    <n v="2101044"/>
    <n v="2101044115"/>
    <n v="33945"/>
    <d v="2023-11-19T10:50:38"/>
    <n v="131"/>
    <x v="0"/>
    <x v="0"/>
    <s v="Markaz Al-Ka'im"/>
    <s v="Albu Mandeel  Village"/>
    <s v="قرية البو منديل"/>
    <n v="34.375023309299998"/>
    <n v="41.185762237900001"/>
    <n v="18"/>
    <x v="575"/>
    <x v="47"/>
  </r>
  <r>
    <n v="2708019"/>
    <n v="2708019115"/>
    <n v="22924"/>
    <d v="2023-12-19T10:50:20"/>
    <n v="131"/>
    <x v="3"/>
    <x v="12"/>
    <s v="Markaz Telafar"/>
    <s v="Al karab Al kabeer Village"/>
    <s v="قرية الخراب الكبير"/>
    <n v="36.410913999999998"/>
    <n v="42.542980999999997"/>
    <n v="5"/>
    <x v="576"/>
    <x v="48"/>
  </r>
  <r>
    <n v="2708110"/>
    <n v="2708110115"/>
    <n v="17439"/>
    <d v="2023-12-19T10:50:15"/>
    <n v="131"/>
    <x v="3"/>
    <x v="12"/>
    <s v="Markaz Telafar"/>
    <s v="AL-mazraa Al-awola Village"/>
    <s v="قرية المزرعة الاولى"/>
    <n v="36.442366999999997"/>
    <n v="42.629963500000002"/>
    <n v="3"/>
    <x v="576"/>
    <x v="48"/>
  </r>
  <r>
    <n v="2708129"/>
    <n v="2708129115"/>
    <n v="18006"/>
    <d v="2023-12-19T13:58:20"/>
    <n v="131"/>
    <x v="3"/>
    <x v="12"/>
    <s v="Markaz Telafar"/>
    <s v="Hay Al Nasir"/>
    <s v="حي النصر"/>
    <n v="36.371630000000003"/>
    <n v="42.459803600000001"/>
    <n v="6"/>
    <x v="576"/>
    <x v="48"/>
  </r>
  <r>
    <n v="2708141"/>
    <n v="2708141115"/>
    <n v="33279"/>
    <d v="2023-12-19T13:58:25"/>
    <n v="131"/>
    <x v="3"/>
    <x v="12"/>
    <s v="Markaz Telafar"/>
    <s v="Hay Al-Rabeea"/>
    <s v="حي الربيع"/>
    <n v="36.378129999999999"/>
    <n v="42.442621899999999"/>
    <n v="8"/>
    <x v="576"/>
    <x v="48"/>
  </r>
  <r>
    <n v="2708176"/>
    <n v="2708176115"/>
    <n v="33472"/>
    <d v="2023-12-19T12:14:37"/>
    <n v="131"/>
    <x v="3"/>
    <x v="12"/>
    <s v="Ayadiya"/>
    <s v="Qasabat Ayadiya"/>
    <s v="قصبة العياضية"/>
    <n v="36.485300000000002"/>
    <n v="42.422117739400001"/>
    <n v="6"/>
    <x v="576"/>
    <x v="48"/>
  </r>
  <r>
    <n v="2704008"/>
    <n v="270400821"/>
    <n v="24796"/>
    <d v="2023-12-20T00:00:00"/>
    <n v="131"/>
    <x v="3"/>
    <x v="41"/>
    <s v="Ba'adre"/>
    <s v="Essian"/>
    <s v="مخيم ايسيان"/>
    <n v="36.723576199999997"/>
    <n v="43.267932500000001"/>
    <n v="1"/>
    <x v="577"/>
    <x v="48"/>
  </r>
  <r>
    <n v="3502003"/>
    <n v="350200321"/>
    <n v="24722"/>
    <d v="2023-11-15T00:00:00"/>
    <n v="131"/>
    <x v="13"/>
    <x v="50"/>
    <s v="Markaz Al-Rifa'i"/>
    <s v="Hay Al Hussien"/>
    <s v="حي الحسين"/>
    <n v="31.711529196499999"/>
    <n v="46.124556874"/>
    <n v="4"/>
    <x v="578"/>
    <x v="47"/>
  </r>
  <r>
    <n v="3502003"/>
    <n v="350200321"/>
    <n v="24722"/>
    <d v="2023-11-15T00:00:00"/>
    <n v="131"/>
    <x v="13"/>
    <x v="50"/>
    <s v="Markaz Al-Rifa'i"/>
    <s v="Hay Al Hussien"/>
    <s v="حي الحسين"/>
    <n v="31.711529196499999"/>
    <n v="46.124556874"/>
    <n v="5"/>
    <x v="578"/>
    <x v="47"/>
  </r>
  <r>
    <n v="3502007"/>
    <n v="350200721"/>
    <n v="33795"/>
    <d v="2023-11-28T00:00:00"/>
    <n v="131"/>
    <x v="13"/>
    <x v="50"/>
    <s v="Markaz Al-Rifa'i"/>
    <s v="Al-Omal"/>
    <s v="حي العمال"/>
    <n v="31.728400000000001"/>
    <n v="46.110399999999998"/>
    <n v="4"/>
    <x v="579"/>
    <x v="47"/>
  </r>
  <r>
    <n v="3502012"/>
    <n v="350201221"/>
    <n v="33800"/>
    <d v="2023-11-29T00:00:00"/>
    <n v="131"/>
    <x v="13"/>
    <x v="50"/>
    <s v="Al-Nasr"/>
    <s v="Al-Mustshfah"/>
    <s v="حي المستشفى"/>
    <n v="31.541273"/>
    <n v="46.125217999999997"/>
    <n v="2"/>
    <x v="580"/>
    <x v="47"/>
  </r>
  <r>
    <n v="3502012"/>
    <n v="350201221"/>
    <n v="33800"/>
    <d v="2023-11-29T00:00:00"/>
    <n v="131"/>
    <x v="13"/>
    <x v="50"/>
    <s v="Al-Nasr"/>
    <s v="Al-Mustshfah"/>
    <s v="حي المستشفى"/>
    <n v="31.541273"/>
    <n v="46.125217999999997"/>
    <n v="3"/>
    <x v="580"/>
    <x v="47"/>
  </r>
  <r>
    <n v="3502015"/>
    <n v="350201521"/>
    <n v="33803"/>
    <d v="2023-11-29T00:00:00"/>
    <n v="131"/>
    <x v="13"/>
    <x v="50"/>
    <s v="Al-Nasr"/>
    <s v="Al Amam Al Ridhah"/>
    <s v="الامام الرضا"/>
    <n v="31.543367"/>
    <n v="46.119889000000001"/>
    <n v="2"/>
    <x v="580"/>
    <x v="47"/>
  </r>
  <r>
    <n v="3502015"/>
    <n v="350201521"/>
    <n v="33803"/>
    <d v="2023-11-29T00:00:00"/>
    <n v="131"/>
    <x v="13"/>
    <x v="50"/>
    <s v="Al-Nasr"/>
    <s v="Al Amam Al Ridhah"/>
    <s v="الامام الرضا"/>
    <n v="31.543367"/>
    <n v="46.119889000000001"/>
    <n v="2"/>
    <x v="580"/>
    <x v="47"/>
  </r>
  <r>
    <n v="3502016"/>
    <n v="350201621"/>
    <n v="34162"/>
    <d v="2023-11-29T00:00:00"/>
    <n v="131"/>
    <x v="13"/>
    <x v="50"/>
    <s v="Markaz Al-Rifa'i"/>
    <s v="Al Tifige"/>
    <s v="التيفيج"/>
    <n v="31.735530000000001"/>
    <n v="46.112045999999999"/>
    <n v="4"/>
    <x v="580"/>
    <x v="47"/>
  </r>
  <r>
    <n v="3502016"/>
    <n v="350201621"/>
    <n v="34162"/>
    <d v="2023-11-29T00:00:00"/>
    <n v="131"/>
    <x v="13"/>
    <x v="50"/>
    <s v="Markaz Al-Rifa'i"/>
    <s v="Al Tifige"/>
    <s v="التيفيج"/>
    <n v="31.735530000000001"/>
    <n v="46.112045999999999"/>
    <n v="3"/>
    <x v="580"/>
    <x v="47"/>
  </r>
  <r>
    <n v="3502016"/>
    <n v="350201621"/>
    <n v="34162"/>
    <d v="2023-11-29T00:00:00"/>
    <n v="131"/>
    <x v="13"/>
    <x v="50"/>
    <s v="Markaz Al-Rifa'i"/>
    <s v="Al Tifige"/>
    <s v="التيفيج"/>
    <n v="31.735530000000001"/>
    <n v="46.112045999999999"/>
    <n v="7"/>
    <x v="580"/>
    <x v="47"/>
  </r>
  <r>
    <n v="3502016"/>
    <n v="350201621"/>
    <n v="34162"/>
    <d v="2023-11-29T00:00:00"/>
    <n v="131"/>
    <x v="13"/>
    <x v="50"/>
    <s v="Markaz Al-Rifa'i"/>
    <s v="Al Tifige"/>
    <s v="التيفيج"/>
    <n v="31.735530000000001"/>
    <n v="46.112045999999999"/>
    <n v="3"/>
    <x v="580"/>
    <x v="47"/>
  </r>
  <r>
    <n v="3502018"/>
    <n v="350201821"/>
    <n v="10289"/>
    <d v="2023-11-29T00:00:00"/>
    <n v="131"/>
    <x v="13"/>
    <x v="50"/>
    <s v="Markaz Al-Rifa'i"/>
    <s v="Hay Al Ameer"/>
    <s v="حي الامير "/>
    <n v="31.715143000000001"/>
    <n v="46.098461"/>
    <n v="3"/>
    <x v="580"/>
    <x v="47"/>
  </r>
  <r>
    <n v="3502018"/>
    <n v="350201821"/>
    <n v="10289"/>
    <d v="2023-11-29T00:00:00"/>
    <n v="131"/>
    <x v="13"/>
    <x v="50"/>
    <s v="Markaz Al-Rifa'i"/>
    <s v="Hay Al Ameer"/>
    <s v="حي الامير "/>
    <n v="31.715143000000001"/>
    <n v="46.098461"/>
    <n v="2"/>
    <x v="580"/>
    <x v="47"/>
  </r>
  <r>
    <n v="3502018"/>
    <n v="350201821"/>
    <n v="10289"/>
    <d v="2023-11-29T00:00:00"/>
    <n v="131"/>
    <x v="13"/>
    <x v="50"/>
    <s v="Markaz Al-Rifa'i"/>
    <s v="Hay Al Ameer"/>
    <s v="حي الامير "/>
    <n v="31.715143000000001"/>
    <n v="46.098461"/>
    <n v="3"/>
    <x v="580"/>
    <x v="47"/>
  </r>
  <r>
    <n v="3503001"/>
    <n v="350300121"/>
    <n v="10250"/>
    <d v="2023-10-17T00:00:00"/>
    <n v="131"/>
    <x v="13"/>
    <x v="63"/>
    <s v="Markaz Al-Shatra"/>
    <s v="14 Ramadan"/>
    <s v="حي 14 رمضان"/>
    <n v="31.4359498874"/>
    <n v="46.172572526899998"/>
    <n v="1"/>
    <x v="581"/>
    <x v="49"/>
  </r>
  <r>
    <n v="3503006"/>
    <n v="350300621"/>
    <n v="21209"/>
    <d v="2023-10-17T00:00:00"/>
    <n v="131"/>
    <x v="13"/>
    <x v="63"/>
    <s v="Markaz Al-Shatra"/>
    <s v="Al Shomali"/>
    <s v="الشوملي"/>
    <n v="31.415689718399999"/>
    <n v="46.163976839100002"/>
    <n v="1"/>
    <x v="581"/>
    <x v="49"/>
  </r>
  <r>
    <n v="3503006"/>
    <n v="350300621"/>
    <n v="21209"/>
    <d v="2023-10-17T00:00:00"/>
    <n v="131"/>
    <x v="13"/>
    <x v="63"/>
    <s v="Markaz Al-Shatra"/>
    <s v="Al Shomali"/>
    <s v="الشوملي"/>
    <n v="31.415689718399999"/>
    <n v="46.163976839100002"/>
    <n v="1"/>
    <x v="581"/>
    <x v="49"/>
  </r>
  <r>
    <n v="3503008"/>
    <n v="350300821"/>
    <n v="9848"/>
    <d v="2023-10-17T00:00:00"/>
    <n v="131"/>
    <x v="13"/>
    <x v="63"/>
    <s v="Markaz Al-Shatra"/>
    <s v="Al-fatahiyah"/>
    <s v="حي الفتاحية"/>
    <n v="31.415756054100001"/>
    <n v="46.172971067500001"/>
    <n v="1"/>
    <x v="581"/>
    <x v="49"/>
  </r>
  <r>
    <n v="3503009"/>
    <n v="350300921"/>
    <n v="9822"/>
    <d v="2023-10-17T00:00:00"/>
    <n v="131"/>
    <x v="13"/>
    <x v="63"/>
    <s v="Markaz Al-Shatra"/>
    <s v="Al-hawi"/>
    <s v="حي الحاوي"/>
    <n v="31.403907212699998"/>
    <n v="46.175491096099996"/>
    <n v="1"/>
    <x v="581"/>
    <x v="49"/>
  </r>
  <r>
    <n v="3503009"/>
    <n v="350300921"/>
    <n v="9822"/>
    <d v="2023-10-17T00:00:00"/>
    <n v="131"/>
    <x v="13"/>
    <x v="63"/>
    <s v="Markaz Al-Shatra"/>
    <s v="Al-hawi"/>
    <s v="حي الحاوي"/>
    <n v="31.403907212699998"/>
    <n v="46.175491096099996"/>
    <n v="1"/>
    <x v="581"/>
    <x v="49"/>
  </r>
  <r>
    <n v="3503012"/>
    <n v="350301221"/>
    <n v="10286"/>
    <d v="2023-10-17T00:00:00"/>
    <n v="131"/>
    <x v="13"/>
    <x v="63"/>
    <s v="Markaz Al-Shatra"/>
    <s v="Hay al Zahraa"/>
    <s v="حي الزهراء"/>
    <n v="31.400419743299999"/>
    <n v="46.1806881535"/>
    <n v="2"/>
    <x v="581"/>
    <x v="49"/>
  </r>
  <r>
    <n v="3503012"/>
    <n v="350301221"/>
    <n v="10286"/>
    <d v="2023-10-17T00:00:00"/>
    <n v="131"/>
    <x v="13"/>
    <x v="63"/>
    <s v="Markaz Al-Shatra"/>
    <s v="Hay al Zahraa"/>
    <s v="حي الزهراء"/>
    <n v="31.400419743299999"/>
    <n v="46.1806881535"/>
    <n v="1"/>
    <x v="581"/>
    <x v="49"/>
  </r>
  <r>
    <n v="3503015"/>
    <n v="350301521"/>
    <n v="33805"/>
    <d v="2023-10-15T00:00:00"/>
    <n v="131"/>
    <x v="13"/>
    <x v="63"/>
    <s v="Markaz Al-Gharraf"/>
    <s v="Hay Al-Shouhdaa"/>
    <s v="حي الشهداء"/>
    <n v="31.295843999999999"/>
    <n v="46.233044999999997"/>
    <n v="1"/>
    <x v="582"/>
    <x v="49"/>
  </r>
  <r>
    <n v="3503015"/>
    <n v="350301521"/>
    <n v="33805"/>
    <d v="2023-10-15T00:00:00"/>
    <n v="131"/>
    <x v="13"/>
    <x v="63"/>
    <s v="Markaz Al-Gharraf"/>
    <s v="Hay Al-Shouhdaa"/>
    <s v="حي الشهداء"/>
    <n v="31.295843999999999"/>
    <n v="46.233044999999997"/>
    <n v="1"/>
    <x v="582"/>
    <x v="49"/>
  </r>
  <r>
    <n v="3503015"/>
    <n v="350301521"/>
    <n v="33805"/>
    <d v="2023-10-15T00:00:00"/>
    <n v="131"/>
    <x v="13"/>
    <x v="63"/>
    <s v="Markaz Al-Gharraf"/>
    <s v="Hay Al-Shouhdaa"/>
    <s v="حي الشهداء"/>
    <n v="31.295843999999999"/>
    <n v="46.233044999999997"/>
    <n v="1"/>
    <x v="582"/>
    <x v="49"/>
  </r>
  <r>
    <n v="3504001"/>
    <n v="350400121"/>
    <n v="24494"/>
    <d v="2023-11-26T00:00:00"/>
    <n v="131"/>
    <x v="13"/>
    <x v="51"/>
    <s v="Markaz Al-Nassriya"/>
    <s v="Al Aker"/>
    <s v="العكر"/>
    <n v="31.027710880499999"/>
    <n v="46.218214741200001"/>
    <n v="10"/>
    <x v="583"/>
    <x v="47"/>
  </r>
  <r>
    <n v="3504001"/>
    <n v="350400121"/>
    <n v="24494"/>
    <d v="2023-11-26T00:00:00"/>
    <n v="131"/>
    <x v="13"/>
    <x v="51"/>
    <s v="Markaz Al-Nassriya"/>
    <s v="Al Aker"/>
    <s v="العكر"/>
    <n v="31.027710880499999"/>
    <n v="46.218214741200001"/>
    <n v="20"/>
    <x v="583"/>
    <x v="47"/>
  </r>
  <r>
    <n v="3504001"/>
    <n v="350400121"/>
    <n v="24494"/>
    <d v="2023-11-26T00:00:00"/>
    <n v="131"/>
    <x v="13"/>
    <x v="51"/>
    <s v="Markaz Al-Nassriya"/>
    <s v="Al Aker"/>
    <s v="العكر"/>
    <n v="31.027710880499999"/>
    <n v="46.218214741200001"/>
    <n v="15"/>
    <x v="583"/>
    <x v="47"/>
  </r>
  <r>
    <n v="3504002"/>
    <n v="350400221"/>
    <n v="25529"/>
    <d v="2023-12-07T00:00:00"/>
    <n v="131"/>
    <x v="13"/>
    <x v="51"/>
    <s v="Markaz Al-Nassriya"/>
    <s v="Al Aoeh"/>
    <s v="قرية العوية"/>
    <n v="31.033167288000001"/>
    <n v="46.273891712999998"/>
    <n v="5"/>
    <x v="584"/>
    <x v="48"/>
  </r>
  <r>
    <n v="3504002"/>
    <n v="350400221"/>
    <n v="25529"/>
    <d v="2023-12-07T00:00:00"/>
    <n v="131"/>
    <x v="13"/>
    <x v="51"/>
    <s v="Markaz Al-Nassriya"/>
    <s v="Al Aoeh"/>
    <s v="قرية العوية"/>
    <n v="31.033167288000001"/>
    <n v="46.273891712999998"/>
    <n v="4"/>
    <x v="584"/>
    <x v="48"/>
  </r>
  <r>
    <n v="3504003"/>
    <n v="350400321"/>
    <n v="24415"/>
    <d v="2023-11-30T00:00:00"/>
    <n v="131"/>
    <x v="13"/>
    <x v="51"/>
    <s v="Markaz Al-Nassriya"/>
    <s v="Al Asrriyah Village"/>
    <s v="القرية العصرية"/>
    <n v="31.122673117800002"/>
    <n v="46.234062045100004"/>
    <n v="1"/>
    <x v="585"/>
    <x v="47"/>
  </r>
  <r>
    <n v="3504006"/>
    <n v="350400621"/>
    <n v="9728"/>
    <d v="2023-11-29T00:00:00"/>
    <n v="131"/>
    <x v="13"/>
    <x v="51"/>
    <s v="Markaz Al-Nassriya"/>
    <s v="Al Dhubat"/>
    <s v="حي الضباط"/>
    <n v="31.038316374200001"/>
    <n v="46.253982172199997"/>
    <n v="5"/>
    <x v="580"/>
    <x v="47"/>
  </r>
  <r>
    <n v="3504007"/>
    <n v="350400721"/>
    <n v="25525"/>
    <d v="2023-11-29T00:00:00"/>
    <n v="131"/>
    <x v="13"/>
    <x v="51"/>
    <s v="Markaz Al-Nassriya"/>
    <s v="Al Emarat"/>
    <s v="العمارات"/>
    <n v="31.027024004299999"/>
    <n v="46.241676675500003"/>
    <n v="14"/>
    <x v="580"/>
    <x v="47"/>
  </r>
  <r>
    <n v="3504007"/>
    <n v="350400721"/>
    <n v="25525"/>
    <d v="2023-11-29T00:00:00"/>
    <n v="131"/>
    <x v="13"/>
    <x v="51"/>
    <s v="Markaz Al-Nassriya"/>
    <s v="Al Emarat"/>
    <s v="العمارات"/>
    <n v="31.027024004299999"/>
    <n v="46.241676675500003"/>
    <n v="4"/>
    <x v="580"/>
    <x v="47"/>
  </r>
  <r>
    <n v="3504007"/>
    <n v="350400721"/>
    <n v="25525"/>
    <d v="2023-11-29T00:00:00"/>
    <n v="131"/>
    <x v="13"/>
    <x v="51"/>
    <s v="Markaz Al-Nassriya"/>
    <s v="Al Emarat"/>
    <s v="العمارات"/>
    <n v="31.027024004299999"/>
    <n v="46.241676675500003"/>
    <n v="10"/>
    <x v="580"/>
    <x v="47"/>
  </r>
  <r>
    <n v="3504007"/>
    <n v="350400721"/>
    <n v="25525"/>
    <d v="2023-11-29T00:00:00"/>
    <n v="131"/>
    <x v="13"/>
    <x v="51"/>
    <s v="Markaz Al-Nassriya"/>
    <s v="Al Emarat"/>
    <s v="العمارات"/>
    <n v="31.027024004299999"/>
    <n v="46.241676675500003"/>
    <n v="12"/>
    <x v="580"/>
    <x v="47"/>
  </r>
  <r>
    <n v="3504010"/>
    <n v="350401021"/>
    <n v="24740"/>
    <d v="2023-11-29T00:00:00"/>
    <n v="131"/>
    <x v="13"/>
    <x v="51"/>
    <s v="Markaz Al-Nassriya"/>
    <s v="Al Iskan"/>
    <s v="الاسكان"/>
    <n v="31.038505004899999"/>
    <n v="46.242960423"/>
    <n v="3"/>
    <x v="580"/>
    <x v="47"/>
  </r>
  <r>
    <n v="3504011"/>
    <n v="350401121"/>
    <n v="10260"/>
    <d v="2023-11-29T00:00:00"/>
    <n v="131"/>
    <x v="13"/>
    <x v="51"/>
    <s v="Markaz Al-Nassriya"/>
    <s v="Al Iskan Al Sinaie"/>
    <s v="الاسكان الصناعي"/>
    <n v="31.0087376"/>
    <n v="46.284794599999998"/>
    <n v="10"/>
    <x v="580"/>
    <x v="47"/>
  </r>
  <r>
    <n v="3504011"/>
    <n v="350401121"/>
    <n v="10260"/>
    <d v="2023-11-29T00:00:00"/>
    <n v="131"/>
    <x v="13"/>
    <x v="51"/>
    <s v="Markaz Al-Nassriya"/>
    <s v="Al Iskan Al Sinaie"/>
    <s v="الاسكان الصناعي"/>
    <n v="31.0087376"/>
    <n v="46.284794599999998"/>
    <n v="10"/>
    <x v="580"/>
    <x v="47"/>
  </r>
  <r>
    <n v="3504011"/>
    <n v="350401121"/>
    <n v="10260"/>
    <d v="2023-11-29T00:00:00"/>
    <n v="131"/>
    <x v="13"/>
    <x v="51"/>
    <s v="Markaz Al-Nassriya"/>
    <s v="Al Iskan Al Sinaie"/>
    <s v="الاسكان الصناعي"/>
    <n v="31.0087376"/>
    <n v="46.284794599999998"/>
    <n v="250"/>
    <x v="580"/>
    <x v="47"/>
  </r>
  <r>
    <n v="3504011"/>
    <n v="350401121"/>
    <n v="10260"/>
    <d v="2023-11-29T00:00:00"/>
    <n v="131"/>
    <x v="13"/>
    <x v="51"/>
    <s v="Markaz Al-Nassriya"/>
    <s v="Al Iskan Al Sinaie"/>
    <s v="الاسكان الصناعي"/>
    <n v="31.0087376"/>
    <n v="46.284794599999998"/>
    <n v="150"/>
    <x v="580"/>
    <x v="47"/>
  </r>
  <r>
    <n v="3504011"/>
    <n v="350401121"/>
    <n v="10260"/>
    <d v="2023-11-29T00:00:00"/>
    <n v="131"/>
    <x v="13"/>
    <x v="51"/>
    <s v="Markaz Al-Nassriya"/>
    <s v="Al Iskan Al Sinaie"/>
    <s v="الاسكان الصناعي"/>
    <n v="31.0087376"/>
    <n v="46.284794599999998"/>
    <n v="200"/>
    <x v="580"/>
    <x v="47"/>
  </r>
  <r>
    <n v="3504011"/>
    <n v="350401121"/>
    <n v="10260"/>
    <d v="2023-11-29T00:00:00"/>
    <n v="131"/>
    <x v="13"/>
    <x v="51"/>
    <s v="Markaz Al-Nassriya"/>
    <s v="Al Iskan Al Sinaie"/>
    <s v="الاسكان الصناعي"/>
    <n v="31.0087376"/>
    <n v="46.284794599999998"/>
    <n v="40"/>
    <x v="580"/>
    <x v="47"/>
  </r>
  <r>
    <n v="3504011"/>
    <n v="350401121"/>
    <n v="10260"/>
    <d v="2023-11-29T00:00:00"/>
    <n v="131"/>
    <x v="13"/>
    <x v="51"/>
    <s v="Markaz Al-Nassriya"/>
    <s v="Al Iskan Al Sinaie"/>
    <s v="الاسكان الصناعي"/>
    <n v="31.0087376"/>
    <n v="46.284794599999998"/>
    <n v="20"/>
    <x v="580"/>
    <x v="47"/>
  </r>
  <r>
    <n v="3504012"/>
    <n v="350401221"/>
    <n v="24540"/>
    <d v="2023-11-25T00:00:00"/>
    <n v="131"/>
    <x v="13"/>
    <x v="51"/>
    <s v="Markaz Al-Nassriya"/>
    <s v="Al Mahaliyah"/>
    <s v="المحليه"/>
    <n v="31.052442887600002"/>
    <n v="46.236798131699999"/>
    <n v="2"/>
    <x v="586"/>
    <x v="47"/>
  </r>
  <r>
    <n v="3504012"/>
    <n v="350401221"/>
    <n v="24540"/>
    <d v="2023-11-25T00:00:00"/>
    <n v="131"/>
    <x v="13"/>
    <x v="51"/>
    <s v="Markaz Al-Nassriya"/>
    <s v="Al Mahaliyah"/>
    <s v="المحليه"/>
    <n v="31.052442887600002"/>
    <n v="46.236798131699999"/>
    <n v="1"/>
    <x v="586"/>
    <x v="47"/>
  </r>
  <r>
    <n v="3504012"/>
    <n v="350401221"/>
    <n v="24540"/>
    <d v="2023-11-25T00:00:00"/>
    <n v="131"/>
    <x v="13"/>
    <x v="51"/>
    <s v="Markaz Al-Nassriya"/>
    <s v="Al Mahaliyah"/>
    <s v="المحليه"/>
    <n v="31.052442887600002"/>
    <n v="46.236798131699999"/>
    <n v="3"/>
    <x v="586"/>
    <x v="47"/>
  </r>
  <r>
    <n v="3504014"/>
    <n v="350401421"/>
    <n v="10254"/>
    <d v="2023-11-15T00:00:00"/>
    <n v="131"/>
    <x v="13"/>
    <x v="51"/>
    <s v="Markaz Al-Nassriya"/>
    <s v="Al Sharqiya"/>
    <s v="الشرقيه"/>
    <n v="31.044867277600002"/>
    <n v="46.259297235299996"/>
    <n v="15"/>
    <x v="578"/>
    <x v="47"/>
  </r>
  <r>
    <n v="3504014"/>
    <n v="350401421"/>
    <n v="10254"/>
    <d v="2023-11-15T00:00:00"/>
    <n v="131"/>
    <x v="13"/>
    <x v="51"/>
    <s v="Markaz Al-Nassriya"/>
    <s v="Al Sharqiya"/>
    <s v="الشرقيه"/>
    <n v="31.044867277600002"/>
    <n v="46.259297235299996"/>
    <n v="10"/>
    <x v="578"/>
    <x v="47"/>
  </r>
  <r>
    <n v="3504014"/>
    <n v="350401421"/>
    <n v="10254"/>
    <d v="2023-11-15T00:00:00"/>
    <n v="131"/>
    <x v="13"/>
    <x v="51"/>
    <s v="Markaz Al-Nassriya"/>
    <s v="Al Sharqiya"/>
    <s v="الشرقيه"/>
    <n v="31.044867277600002"/>
    <n v="46.259297235299996"/>
    <n v="5"/>
    <x v="578"/>
    <x v="47"/>
  </r>
  <r>
    <n v="3504015"/>
    <n v="350401521"/>
    <n v="10272"/>
    <d v="2023-11-29T00:00:00"/>
    <n v="131"/>
    <x v="13"/>
    <x v="51"/>
    <s v="Markaz Al-Nassriya"/>
    <s v="Al Shoula"/>
    <s v="الشعلة"/>
    <n v="31.034963944600001"/>
    <n v="46.242300951700003"/>
    <n v="3"/>
    <x v="580"/>
    <x v="47"/>
  </r>
  <r>
    <n v="3504016"/>
    <n v="350401621"/>
    <n v="10281"/>
    <d v="2023-11-29T00:00:00"/>
    <n v="131"/>
    <x v="13"/>
    <x v="51"/>
    <s v="Markaz Al-Nassriya"/>
    <s v="Al Shumokh"/>
    <s v="حي الشموخ"/>
    <n v="31.029471706599999"/>
    <n v="46.244121658399997"/>
    <n v="4"/>
    <x v="580"/>
    <x v="47"/>
  </r>
  <r>
    <n v="3504016"/>
    <n v="350401621"/>
    <n v="10281"/>
    <d v="2023-11-29T00:00:00"/>
    <n v="131"/>
    <x v="13"/>
    <x v="51"/>
    <s v="Markaz Al-Nassriya"/>
    <s v="Al Shumokh"/>
    <s v="حي الشموخ"/>
    <n v="31.029471706599999"/>
    <n v="46.244121658399997"/>
    <n v="4"/>
    <x v="580"/>
    <x v="47"/>
  </r>
  <r>
    <n v="3504016"/>
    <n v="350401621"/>
    <n v="10281"/>
    <d v="2023-11-29T00:00:00"/>
    <n v="131"/>
    <x v="13"/>
    <x v="51"/>
    <s v="Markaz Al-Nassriya"/>
    <s v="Al Shumokh"/>
    <s v="حي الشموخ"/>
    <n v="31.029471706599999"/>
    <n v="46.244121658399997"/>
    <n v="1"/>
    <x v="580"/>
    <x v="47"/>
  </r>
  <r>
    <n v="3504018"/>
    <n v="350401821"/>
    <n v="24741"/>
    <d v="2023-11-25T00:00:00"/>
    <n v="131"/>
    <x v="13"/>
    <x v="51"/>
    <s v="Markaz Al-Nassriya"/>
    <s v="Al-Berid"/>
    <s v="البريد"/>
    <n v="31.0447764918"/>
    <n v="46.249576203399997"/>
    <n v="1"/>
    <x v="586"/>
    <x v="47"/>
  </r>
  <r>
    <n v="3504019"/>
    <n v="350401921"/>
    <n v="9470"/>
    <d v="2023-12-03T00:00:00"/>
    <n v="131"/>
    <x v="13"/>
    <x v="51"/>
    <s v="Markaz Al-Nassriya"/>
    <s v="Al-hay al-askary"/>
    <s v="الحي العسكري "/>
    <n v="31.0569626851"/>
    <n v="46.266143804899997"/>
    <n v="4"/>
    <x v="587"/>
    <x v="48"/>
  </r>
  <r>
    <n v="3504019"/>
    <n v="350401921"/>
    <n v="9470"/>
    <d v="2023-12-03T00:00:00"/>
    <n v="131"/>
    <x v="13"/>
    <x v="51"/>
    <s v="Markaz Al-Nassriya"/>
    <s v="Al-hay al-askary"/>
    <s v="الحي العسكري "/>
    <n v="31.0569626851"/>
    <n v="46.266143804899997"/>
    <n v="3"/>
    <x v="587"/>
    <x v="48"/>
  </r>
  <r>
    <n v="3504019"/>
    <n v="350401921"/>
    <n v="9470"/>
    <d v="2023-12-03T00:00:00"/>
    <n v="131"/>
    <x v="13"/>
    <x v="51"/>
    <s v="Markaz Al-Nassriya"/>
    <s v="Al-hay al-askary"/>
    <s v="الحي العسكري "/>
    <n v="31.0569626851"/>
    <n v="46.266143804899997"/>
    <n v="3"/>
    <x v="587"/>
    <x v="48"/>
  </r>
  <r>
    <n v="3504019"/>
    <n v="350401921"/>
    <n v="9470"/>
    <d v="2023-12-03T00:00:00"/>
    <n v="131"/>
    <x v="13"/>
    <x v="51"/>
    <s v="Markaz Al-Nassriya"/>
    <s v="Al-hay al-askary"/>
    <s v="الحي العسكري "/>
    <n v="31.0569626851"/>
    <n v="46.266143804899997"/>
    <n v="3"/>
    <x v="587"/>
    <x v="48"/>
  </r>
  <r>
    <n v="3504021"/>
    <n v="350402121"/>
    <n v="10335"/>
    <d v="2023-12-03T00:00:00"/>
    <n v="131"/>
    <x v="13"/>
    <x v="51"/>
    <s v="Markaz Al-Nassriya"/>
    <s v="Al-Salhiya"/>
    <s v="حي الصالحية"/>
    <n v="31.0506383486"/>
    <n v="46.269343302599999"/>
    <n v="3"/>
    <x v="587"/>
    <x v="48"/>
  </r>
  <r>
    <n v="3504021"/>
    <n v="350402121"/>
    <n v="10335"/>
    <d v="2023-12-03T00:00:00"/>
    <n v="131"/>
    <x v="13"/>
    <x v="51"/>
    <s v="Markaz Al-Nassriya"/>
    <s v="Al-Salhiya"/>
    <s v="حي الصالحية"/>
    <n v="31.0506383486"/>
    <n v="46.269343302599999"/>
    <n v="6"/>
    <x v="587"/>
    <x v="48"/>
  </r>
  <r>
    <n v="3504021"/>
    <n v="350402121"/>
    <n v="10335"/>
    <d v="2023-12-03T00:00:00"/>
    <n v="131"/>
    <x v="13"/>
    <x v="51"/>
    <s v="Markaz Al-Nassriya"/>
    <s v="Al-Salhiya"/>
    <s v="حي الصالحية"/>
    <n v="31.0506383486"/>
    <n v="46.269343302599999"/>
    <n v="1"/>
    <x v="587"/>
    <x v="48"/>
  </r>
  <r>
    <n v="3504021"/>
    <n v="350402121"/>
    <n v="10335"/>
    <d v="2023-12-03T00:00:00"/>
    <n v="131"/>
    <x v="13"/>
    <x v="51"/>
    <s v="Markaz Al-Nassriya"/>
    <s v="Al-Salhiya"/>
    <s v="حي الصالحية"/>
    <n v="31.0506383486"/>
    <n v="46.269343302599999"/>
    <n v="2"/>
    <x v="587"/>
    <x v="48"/>
  </r>
  <r>
    <n v="3504021"/>
    <n v="350402121"/>
    <n v="10335"/>
    <d v="2023-12-03T00:00:00"/>
    <n v="131"/>
    <x v="13"/>
    <x v="51"/>
    <s v="Markaz Al-Nassriya"/>
    <s v="Al-Salhiya"/>
    <s v="حي الصالحية"/>
    <n v="31.0506383486"/>
    <n v="46.269343302599999"/>
    <n v="4"/>
    <x v="587"/>
    <x v="48"/>
  </r>
  <r>
    <n v="3504022"/>
    <n v="350402221"/>
    <n v="9576"/>
    <d v="2023-11-30T00:00:00"/>
    <n v="131"/>
    <x v="13"/>
    <x v="51"/>
    <s v="Markaz Al-Nassriya"/>
    <s v="Al-shofah"/>
    <s v="قرية الشوفة"/>
    <n v="31.132791840500001"/>
    <n v="46.2356646856"/>
    <n v="1"/>
    <x v="585"/>
    <x v="47"/>
  </r>
  <r>
    <n v="3504023"/>
    <n v="350402321"/>
    <n v="9448"/>
    <d v="2023-11-28T00:00:00"/>
    <n v="131"/>
    <x v="13"/>
    <x v="51"/>
    <s v="Markaz Al-Nassriya"/>
    <s v="Al-Thawrah"/>
    <s v="الثوره"/>
    <n v="31.027006973399999"/>
    <n v="46.228093038300003"/>
    <n v="24"/>
    <x v="579"/>
    <x v="47"/>
  </r>
  <r>
    <n v="3504023"/>
    <n v="350402321"/>
    <n v="9448"/>
    <d v="2023-11-28T00:00:00"/>
    <n v="131"/>
    <x v="13"/>
    <x v="51"/>
    <s v="Markaz Al-Nassriya"/>
    <s v="Al-Thawrah"/>
    <s v="الثوره"/>
    <n v="31.027006973399999"/>
    <n v="46.228093038300003"/>
    <n v="20"/>
    <x v="579"/>
    <x v="47"/>
  </r>
  <r>
    <n v="3504023"/>
    <n v="350402321"/>
    <n v="9448"/>
    <d v="2023-11-28T00:00:00"/>
    <n v="131"/>
    <x v="13"/>
    <x v="51"/>
    <s v="Markaz Al-Nassriya"/>
    <s v="Al-Thawrah"/>
    <s v="الثوره"/>
    <n v="31.027006973399999"/>
    <n v="46.228093038300003"/>
    <n v="10"/>
    <x v="579"/>
    <x v="47"/>
  </r>
  <r>
    <n v="3504023"/>
    <n v="350402321"/>
    <n v="9448"/>
    <d v="2023-11-28T00:00:00"/>
    <n v="131"/>
    <x v="13"/>
    <x v="51"/>
    <s v="Markaz Al-Nassriya"/>
    <s v="Al-Thawrah"/>
    <s v="الثوره"/>
    <n v="31.027006973399999"/>
    <n v="46.228093038300003"/>
    <n v="15"/>
    <x v="579"/>
    <x v="47"/>
  </r>
  <r>
    <n v="3504024"/>
    <n v="350402421"/>
    <n v="9396"/>
    <d v="2023-11-29T00:00:00"/>
    <n v="131"/>
    <x v="13"/>
    <x v="51"/>
    <s v="Markaz Al-Nassriya"/>
    <s v="Al-zielat"/>
    <s v="الزعيلات"/>
    <n v="31.0154237044"/>
    <n v="46.263441754500001"/>
    <n v="8"/>
    <x v="580"/>
    <x v="47"/>
  </r>
  <r>
    <n v="3504024"/>
    <n v="350402421"/>
    <n v="9396"/>
    <d v="2023-11-29T00:00:00"/>
    <n v="131"/>
    <x v="13"/>
    <x v="51"/>
    <s v="Markaz Al-Nassriya"/>
    <s v="Al-zielat"/>
    <s v="الزعيلات"/>
    <n v="31.0154237044"/>
    <n v="46.263441754500001"/>
    <n v="4"/>
    <x v="580"/>
    <x v="47"/>
  </r>
  <r>
    <n v="3504024"/>
    <n v="350402421"/>
    <n v="9396"/>
    <d v="2023-11-29T00:00:00"/>
    <n v="131"/>
    <x v="13"/>
    <x v="51"/>
    <s v="Markaz Al-Nassriya"/>
    <s v="Al-zielat"/>
    <s v="الزعيلات"/>
    <n v="31.0154237044"/>
    <n v="46.263441754500001"/>
    <n v="6"/>
    <x v="580"/>
    <x v="47"/>
  </r>
  <r>
    <n v="3504025"/>
    <n v="350402521"/>
    <n v="10262"/>
    <d v="2023-12-03T00:00:00"/>
    <n v="131"/>
    <x v="13"/>
    <x v="51"/>
    <s v="Markaz Al-Nassriya"/>
    <s v="Aredo"/>
    <s v="حي اريدو"/>
    <n v="31.074394900600002"/>
    <n v="46.250142994800001"/>
    <n v="35"/>
    <x v="587"/>
    <x v="48"/>
  </r>
  <r>
    <n v="3504025"/>
    <n v="350402521"/>
    <n v="10262"/>
    <d v="2023-12-03T00:00:00"/>
    <n v="131"/>
    <x v="13"/>
    <x v="51"/>
    <s v="Markaz Al-Nassriya"/>
    <s v="Aredo"/>
    <s v="حي اريدو"/>
    <n v="31.074394900600002"/>
    <n v="46.250142994800001"/>
    <n v="30"/>
    <x v="587"/>
    <x v="48"/>
  </r>
  <r>
    <n v="3504025"/>
    <n v="350402521"/>
    <n v="10262"/>
    <d v="2023-12-03T00:00:00"/>
    <n v="131"/>
    <x v="13"/>
    <x v="51"/>
    <s v="Markaz Al-Nassriya"/>
    <s v="Aredo"/>
    <s v="حي اريدو"/>
    <n v="31.074394900600002"/>
    <n v="46.250142994800001"/>
    <n v="10"/>
    <x v="587"/>
    <x v="48"/>
  </r>
  <r>
    <n v="3504025"/>
    <n v="350402521"/>
    <n v="10262"/>
    <d v="2023-12-03T00:00:00"/>
    <n v="131"/>
    <x v="13"/>
    <x v="51"/>
    <s v="Markaz Al-Nassriya"/>
    <s v="Aredo"/>
    <s v="حي اريدو"/>
    <n v="31.074394900600002"/>
    <n v="46.250142994800001"/>
    <n v="10"/>
    <x v="587"/>
    <x v="48"/>
  </r>
  <r>
    <n v="3504025"/>
    <n v="350402521"/>
    <n v="10262"/>
    <d v="2023-12-03T00:00:00"/>
    <n v="131"/>
    <x v="13"/>
    <x v="51"/>
    <s v="Markaz Al-Nassriya"/>
    <s v="Aredo"/>
    <s v="حي اريدو"/>
    <n v="31.074394900600002"/>
    <n v="46.250142994800001"/>
    <n v="10"/>
    <x v="587"/>
    <x v="48"/>
  </r>
  <r>
    <n v="3504026"/>
    <n v="350402621"/>
    <n v="10253"/>
    <d v="2023-11-26T00:00:00"/>
    <n v="131"/>
    <x v="13"/>
    <x v="51"/>
    <s v="Markaz Al-Nassriya"/>
    <s v="Baghdad Street"/>
    <s v="شارع بغداد"/>
    <n v="31.038477412900001"/>
    <n v="46.2356561609"/>
    <n v="2"/>
    <x v="583"/>
    <x v="47"/>
  </r>
  <r>
    <n v="3504026"/>
    <n v="350402621"/>
    <n v="10253"/>
    <d v="2023-11-26T00:00:00"/>
    <n v="131"/>
    <x v="13"/>
    <x v="51"/>
    <s v="Markaz Al-Nassriya"/>
    <s v="Baghdad Street"/>
    <s v="شارع بغداد"/>
    <n v="31.038477412900001"/>
    <n v="46.2356561609"/>
    <n v="5"/>
    <x v="583"/>
    <x v="47"/>
  </r>
  <r>
    <n v="3504027"/>
    <n v="350402721"/>
    <n v="24885"/>
    <d v="2023-11-10T00:00:00"/>
    <n v="131"/>
    <x v="13"/>
    <x v="51"/>
    <s v="Markaz Al-Nassriya"/>
    <s v="Hay Al Al Ghadeer"/>
    <s v="حي الغدير"/>
    <n v="31.061467899099998"/>
    <n v="46.278157583599999"/>
    <n v="3"/>
    <x v="588"/>
    <x v="47"/>
  </r>
  <r>
    <n v="3504028"/>
    <n v="350402821"/>
    <n v="25526"/>
    <d v="2023-11-26T00:00:00"/>
    <n v="131"/>
    <x v="13"/>
    <x v="51"/>
    <s v="Markaz Al-Nassriya"/>
    <s v="Hay Al Ameer"/>
    <s v="حي الامير"/>
    <n v="31.036175809100001"/>
    <n v="46.220527480000001"/>
    <n v="13"/>
    <x v="583"/>
    <x v="47"/>
  </r>
  <r>
    <n v="3504028"/>
    <n v="350402821"/>
    <n v="25526"/>
    <d v="2023-11-26T00:00:00"/>
    <n v="131"/>
    <x v="13"/>
    <x v="51"/>
    <s v="Markaz Al-Nassriya"/>
    <s v="Hay Al Ameer"/>
    <s v="حي الامير"/>
    <n v="31.036175809100001"/>
    <n v="46.220527480000001"/>
    <n v="10"/>
    <x v="583"/>
    <x v="47"/>
  </r>
  <r>
    <n v="3504028"/>
    <n v="350402821"/>
    <n v="25526"/>
    <d v="2023-11-26T00:00:00"/>
    <n v="131"/>
    <x v="13"/>
    <x v="51"/>
    <s v="Markaz Al-Nassriya"/>
    <s v="Hay Al Ameer"/>
    <s v="حي الامير"/>
    <n v="31.036175809100001"/>
    <n v="46.220527480000001"/>
    <n v="10"/>
    <x v="583"/>
    <x v="47"/>
  </r>
  <r>
    <n v="3504028"/>
    <n v="350402821"/>
    <n v="25526"/>
    <d v="2023-11-26T00:00:00"/>
    <n v="131"/>
    <x v="13"/>
    <x v="51"/>
    <s v="Markaz Al-Nassriya"/>
    <s v="Hay Al Ameer"/>
    <s v="حي الامير"/>
    <n v="31.036175809100001"/>
    <n v="46.220527480000001"/>
    <n v="14"/>
    <x v="583"/>
    <x v="47"/>
  </r>
  <r>
    <n v="3504028"/>
    <n v="350402821"/>
    <n v="25526"/>
    <d v="2023-11-26T00:00:00"/>
    <n v="131"/>
    <x v="13"/>
    <x v="51"/>
    <s v="Markaz Al-Nassriya"/>
    <s v="Hay Al Ameer"/>
    <s v="حي الامير"/>
    <n v="31.036175809100001"/>
    <n v="46.220527480000001"/>
    <n v="8"/>
    <x v="583"/>
    <x v="47"/>
  </r>
  <r>
    <n v="3504029"/>
    <n v="350402921"/>
    <n v="10301"/>
    <d v="2023-11-26T00:00:00"/>
    <n v="131"/>
    <x v="13"/>
    <x v="51"/>
    <s v="Markaz Al-Nassriya"/>
    <s v="Hay Al Fidaa"/>
    <s v="حي الفداء"/>
    <n v="31.069166239000001"/>
    <n v="46.283791055999998"/>
    <n v="6"/>
    <x v="583"/>
    <x v="47"/>
  </r>
  <r>
    <n v="3504029"/>
    <n v="350402921"/>
    <n v="10301"/>
    <d v="2023-11-26T00:00:00"/>
    <n v="131"/>
    <x v="13"/>
    <x v="51"/>
    <s v="Markaz Al-Nassriya"/>
    <s v="Hay Al Fidaa"/>
    <s v="حي الفداء"/>
    <n v="31.069166239000001"/>
    <n v="46.283791055999998"/>
    <n v="9"/>
    <x v="583"/>
    <x v="47"/>
  </r>
  <r>
    <n v="3504029"/>
    <n v="350402921"/>
    <n v="10301"/>
    <d v="2023-11-26T00:00:00"/>
    <n v="131"/>
    <x v="13"/>
    <x v="51"/>
    <s v="Markaz Al-Nassriya"/>
    <s v="Hay Al Fidaa"/>
    <s v="حي الفداء"/>
    <n v="31.069166239000001"/>
    <n v="46.283791055999998"/>
    <n v="4"/>
    <x v="583"/>
    <x v="47"/>
  </r>
  <r>
    <n v="3504029"/>
    <n v="350402921"/>
    <n v="10301"/>
    <d v="2023-11-26T00:00:00"/>
    <n v="131"/>
    <x v="13"/>
    <x v="51"/>
    <s v="Markaz Al-Nassriya"/>
    <s v="Hay Al Fidaa"/>
    <s v="حي الفداء"/>
    <n v="31.069166239000001"/>
    <n v="46.283791055999998"/>
    <n v="11"/>
    <x v="583"/>
    <x v="47"/>
  </r>
  <r>
    <n v="3504030"/>
    <n v="350403021"/>
    <n v="24746"/>
    <d v="2023-11-15T00:00:00"/>
    <n v="131"/>
    <x v="13"/>
    <x v="51"/>
    <s v="Markaz Al-Nassriya"/>
    <s v="Hay Al Khadraa"/>
    <s v="حي الخضراء"/>
    <n v="31.042946248900002"/>
    <n v="46.274699394599999"/>
    <n v="1"/>
    <x v="578"/>
    <x v="47"/>
  </r>
  <r>
    <n v="3504031"/>
    <n v="350403121"/>
    <n v="21208"/>
    <d v="2023-12-20T00:00:00"/>
    <n v="131"/>
    <x v="13"/>
    <x v="51"/>
    <s v="Markaz Al-Nassriya"/>
    <s v="Hay Al Mualimeen"/>
    <s v="حي المعلمين"/>
    <n v="31.067779245299999"/>
    <n v="46.249674558199999"/>
    <n v="17"/>
    <x v="577"/>
    <x v="48"/>
  </r>
  <r>
    <n v="3504031"/>
    <n v="350403121"/>
    <n v="21208"/>
    <d v="2023-12-20T00:00:00"/>
    <n v="131"/>
    <x v="13"/>
    <x v="51"/>
    <s v="Markaz Al-Nassriya"/>
    <s v="Hay Al Mualimeen"/>
    <s v="حي المعلمين"/>
    <n v="31.067779245299999"/>
    <n v="46.249674558199999"/>
    <n v="7"/>
    <x v="577"/>
    <x v="48"/>
  </r>
  <r>
    <n v="3504031"/>
    <n v="350403121"/>
    <n v="21208"/>
    <d v="2023-12-20T00:00:00"/>
    <n v="131"/>
    <x v="13"/>
    <x v="51"/>
    <s v="Markaz Al-Nassriya"/>
    <s v="Hay Al Mualimeen"/>
    <s v="حي المعلمين"/>
    <n v="31.067779245299999"/>
    <n v="46.249674558199999"/>
    <n v="5"/>
    <x v="577"/>
    <x v="48"/>
  </r>
  <r>
    <n v="3504031"/>
    <n v="350403121"/>
    <n v="21208"/>
    <d v="2023-12-20T00:00:00"/>
    <n v="131"/>
    <x v="13"/>
    <x v="51"/>
    <s v="Markaz Al-Nassriya"/>
    <s v="Hay Al Mualimeen"/>
    <s v="حي المعلمين"/>
    <n v="31.067779245299999"/>
    <n v="46.249674558199999"/>
    <n v="5"/>
    <x v="577"/>
    <x v="48"/>
  </r>
  <r>
    <n v="3504031"/>
    <n v="350403121"/>
    <n v="21208"/>
    <d v="2023-12-20T00:00:00"/>
    <n v="131"/>
    <x v="13"/>
    <x v="51"/>
    <s v="Markaz Al-Nassriya"/>
    <s v="Hay Al Mualimeen"/>
    <s v="حي المعلمين"/>
    <n v="31.067779245299999"/>
    <n v="46.249674558199999"/>
    <n v="5"/>
    <x v="577"/>
    <x v="48"/>
  </r>
  <r>
    <n v="3504032"/>
    <n v="350403221"/>
    <n v="24750"/>
    <d v="2023-11-29T00:00:00"/>
    <n v="131"/>
    <x v="13"/>
    <x v="51"/>
    <s v="Markaz Al-Nassriya"/>
    <s v="Hay Al Shoula 1"/>
    <s v="حي الشعله 1"/>
    <n v="31.034273341199999"/>
    <n v="46.238222611899999"/>
    <n v="5"/>
    <x v="580"/>
    <x v="47"/>
  </r>
  <r>
    <n v="3504032"/>
    <n v="350403221"/>
    <n v="24750"/>
    <d v="2023-11-29T00:00:00"/>
    <n v="131"/>
    <x v="13"/>
    <x v="51"/>
    <s v="Markaz Al-Nassriya"/>
    <s v="Hay Al Shoula 1"/>
    <s v="حي الشعله 1"/>
    <n v="31.034273341199999"/>
    <n v="46.238222611899999"/>
    <n v="4"/>
    <x v="580"/>
    <x v="47"/>
  </r>
  <r>
    <n v="3504033"/>
    <n v="350403321"/>
    <n v="10259"/>
    <d v="2023-11-26T00:00:00"/>
    <n v="131"/>
    <x v="13"/>
    <x v="51"/>
    <s v="Markaz Al-Nassriya"/>
    <s v="Hay Al Tadhihiya"/>
    <s v="حي التضحية"/>
    <n v="31.045411312199999"/>
    <n v="46.277832423"/>
    <n v="15"/>
    <x v="583"/>
    <x v="47"/>
  </r>
  <r>
    <n v="3504033"/>
    <n v="350403321"/>
    <n v="10259"/>
    <d v="2023-11-26T00:00:00"/>
    <n v="131"/>
    <x v="13"/>
    <x v="51"/>
    <s v="Markaz Al-Nassriya"/>
    <s v="Hay Al Tadhihiya"/>
    <s v="حي التضحية"/>
    <n v="31.045411312199999"/>
    <n v="46.277832423"/>
    <n v="7"/>
    <x v="583"/>
    <x v="47"/>
  </r>
  <r>
    <n v="3504033"/>
    <n v="350403321"/>
    <n v="10259"/>
    <d v="2023-11-26T00:00:00"/>
    <n v="131"/>
    <x v="13"/>
    <x v="51"/>
    <s v="Markaz Al-Nassriya"/>
    <s v="Hay Al Tadhihiya"/>
    <s v="حي التضحية"/>
    <n v="31.045411312199999"/>
    <n v="46.277832423"/>
    <n v="15"/>
    <x v="583"/>
    <x v="47"/>
  </r>
  <r>
    <n v="3504033"/>
    <n v="350403321"/>
    <n v="10259"/>
    <d v="2023-11-26T00:00:00"/>
    <n v="131"/>
    <x v="13"/>
    <x v="51"/>
    <s v="Markaz Al-Nassriya"/>
    <s v="Hay Al Tadhihiya"/>
    <s v="حي التضحية"/>
    <n v="31.045411312199999"/>
    <n v="46.277832423"/>
    <n v="15"/>
    <x v="583"/>
    <x v="47"/>
  </r>
  <r>
    <n v="3504033"/>
    <n v="350403321"/>
    <n v="10259"/>
    <d v="2023-11-26T00:00:00"/>
    <n v="131"/>
    <x v="13"/>
    <x v="51"/>
    <s v="Markaz Al-Nassriya"/>
    <s v="Hay Al Tadhihiya"/>
    <s v="حي التضحية"/>
    <n v="31.045411312199999"/>
    <n v="46.277832423"/>
    <n v="20"/>
    <x v="583"/>
    <x v="47"/>
  </r>
  <r>
    <n v="3504034"/>
    <n v="350403421"/>
    <n v="24742"/>
    <d v="2023-11-10T00:00:00"/>
    <n v="131"/>
    <x v="13"/>
    <x v="51"/>
    <s v="Markaz Al-Nassriya"/>
    <s v="Hay Al-Hakim"/>
    <s v="حي الحكيم"/>
    <n v="31.060090237699999"/>
    <n v="46.277220867600001"/>
    <n v="1"/>
    <x v="588"/>
    <x v="47"/>
  </r>
  <r>
    <n v="3504035"/>
    <n v="350403521"/>
    <n v="9398"/>
    <d v="2023-11-13T00:00:00"/>
    <n v="131"/>
    <x v="13"/>
    <x v="51"/>
    <s v="Markaz Al-Nassriya"/>
    <s v="Hay al-shohadaa"/>
    <s v="حي الشهداء"/>
    <n v="31.069961183"/>
    <n v="46.270024445899999"/>
    <n v="3"/>
    <x v="589"/>
    <x v="47"/>
  </r>
  <r>
    <n v="3504036"/>
    <n v="350403621"/>
    <n v="23683"/>
    <d v="2023-11-29T00:00:00"/>
    <n v="131"/>
    <x v="13"/>
    <x v="51"/>
    <s v="Markaz Al-Nassriya"/>
    <s v="Hay Mehidiya"/>
    <s v="حي المهيديه"/>
    <n v="31.03290329"/>
    <n v="46.251552429999997"/>
    <n v="4"/>
    <x v="580"/>
    <x v="47"/>
  </r>
  <r>
    <n v="3504036"/>
    <n v="350403621"/>
    <n v="23683"/>
    <d v="2023-11-29T00:00:00"/>
    <n v="131"/>
    <x v="13"/>
    <x v="51"/>
    <s v="Markaz Al-Nassriya"/>
    <s v="Hay Mehidiya"/>
    <s v="حي المهيديه"/>
    <n v="31.03290329"/>
    <n v="46.251552429999997"/>
    <n v="2"/>
    <x v="580"/>
    <x v="47"/>
  </r>
  <r>
    <n v="3504036"/>
    <n v="350403621"/>
    <n v="23683"/>
    <d v="2023-11-29T00:00:00"/>
    <n v="131"/>
    <x v="13"/>
    <x v="51"/>
    <s v="Markaz Al-Nassriya"/>
    <s v="Hay Mehidiya"/>
    <s v="حي المهيديه"/>
    <n v="31.03290329"/>
    <n v="46.251552429999997"/>
    <n v="2"/>
    <x v="580"/>
    <x v="47"/>
  </r>
  <r>
    <n v="3504038"/>
    <n v="350403821"/>
    <n v="25528"/>
    <d v="2023-11-13T00:00:00"/>
    <n v="131"/>
    <x v="13"/>
    <x v="51"/>
    <s v="Markaz Al-Nassriya"/>
    <s v="Hey Al-Ariml"/>
    <s v="حي الارامل"/>
    <n v="31.053281055100001"/>
    <n v="46.253512804000003"/>
    <n v="1"/>
    <x v="589"/>
    <x v="47"/>
  </r>
  <r>
    <n v="3504038"/>
    <n v="350403821"/>
    <n v="25528"/>
    <d v="2023-11-13T00:00:00"/>
    <n v="131"/>
    <x v="13"/>
    <x v="51"/>
    <s v="Markaz Al-Nassriya"/>
    <s v="Hey Al-Ariml"/>
    <s v="حي الارامل"/>
    <n v="31.053281055100001"/>
    <n v="46.253512804000003"/>
    <n v="1"/>
    <x v="589"/>
    <x v="47"/>
  </r>
  <r>
    <n v="3504039"/>
    <n v="350403921"/>
    <n v="25531"/>
    <d v="2023-10-17T00:00:00"/>
    <n v="131"/>
    <x v="13"/>
    <x v="51"/>
    <s v="Markaz Al-Nassriya"/>
    <s v="Hey Al-Mtanzh"/>
    <s v="حي المتنزة"/>
    <n v="31.046486166099999"/>
    <n v="46.2332439666"/>
    <n v="7"/>
    <x v="581"/>
    <x v="49"/>
  </r>
  <r>
    <n v="3504040"/>
    <n v="350404021"/>
    <n v="25530"/>
    <d v="2023-11-14T00:00:00"/>
    <n v="131"/>
    <x v="13"/>
    <x v="51"/>
    <s v="Markaz Al-Nassriya"/>
    <s v="Hey Al-Rafdeen"/>
    <s v="حي الرافدين"/>
    <n v="31.076769222599999"/>
    <n v="46.264030067599997"/>
    <n v="2"/>
    <x v="590"/>
    <x v="47"/>
  </r>
  <r>
    <n v="3504040"/>
    <n v="350404021"/>
    <n v="25530"/>
    <d v="2023-11-14T00:00:00"/>
    <n v="131"/>
    <x v="13"/>
    <x v="51"/>
    <s v="Markaz Al-Nassriya"/>
    <s v="Hey Al-Rafdeen"/>
    <s v="حي الرافدين"/>
    <n v="31.076769222599999"/>
    <n v="46.264030067599997"/>
    <n v="2"/>
    <x v="590"/>
    <x v="47"/>
  </r>
  <r>
    <n v="3504040"/>
    <n v="350404021"/>
    <n v="25530"/>
    <d v="2023-11-14T00:00:00"/>
    <n v="131"/>
    <x v="13"/>
    <x v="51"/>
    <s v="Markaz Al-Nassriya"/>
    <s v="Hey Al-Rafdeen"/>
    <s v="حي الرافدين"/>
    <n v="31.076769222599999"/>
    <n v="46.264030067599997"/>
    <n v="1"/>
    <x v="590"/>
    <x v="47"/>
  </r>
  <r>
    <n v="3504041"/>
    <n v="350404121"/>
    <n v="25533"/>
    <d v="2023-11-28T00:00:00"/>
    <n v="131"/>
    <x v="13"/>
    <x v="51"/>
    <s v="Markaz Al-Nassriya"/>
    <s v="Nassriya-Hey 400"/>
    <s v="حي 400"/>
    <n v="31.080862144499999"/>
    <n v="46.240087203599998"/>
    <n v="15"/>
    <x v="579"/>
    <x v="47"/>
  </r>
  <r>
    <n v="3504041"/>
    <n v="350404121"/>
    <n v="25533"/>
    <d v="2023-11-28T00:00:00"/>
    <n v="131"/>
    <x v="13"/>
    <x v="51"/>
    <s v="Markaz Al-Nassriya"/>
    <s v="Nassriya-Hey 400"/>
    <s v="حي 400"/>
    <n v="31.080862144499999"/>
    <n v="46.240087203599998"/>
    <n v="31"/>
    <x v="579"/>
    <x v="47"/>
  </r>
  <r>
    <n v="3504041"/>
    <n v="350404121"/>
    <n v="25533"/>
    <d v="2023-11-28T00:00:00"/>
    <n v="131"/>
    <x v="13"/>
    <x v="51"/>
    <s v="Markaz Al-Nassriya"/>
    <s v="Nassriya-Hey 400"/>
    <s v="حي 400"/>
    <n v="31.080862144499999"/>
    <n v="46.240087203599998"/>
    <n v="7"/>
    <x v="579"/>
    <x v="47"/>
  </r>
  <r>
    <n v="3504041"/>
    <n v="350404121"/>
    <n v="25533"/>
    <d v="2023-11-28T00:00:00"/>
    <n v="131"/>
    <x v="13"/>
    <x v="51"/>
    <s v="Markaz Al-Nassriya"/>
    <s v="Nassriya-Hey 400"/>
    <s v="حي 400"/>
    <n v="31.080862144499999"/>
    <n v="46.240087203599998"/>
    <n v="11"/>
    <x v="579"/>
    <x v="47"/>
  </r>
  <r>
    <n v="3504041"/>
    <n v="350404121"/>
    <n v="25533"/>
    <d v="2023-11-28T00:00:00"/>
    <n v="131"/>
    <x v="13"/>
    <x v="51"/>
    <s v="Markaz Al-Nassriya"/>
    <s v="Nassriya-Hey 400"/>
    <s v="حي 400"/>
    <n v="31.080862144499999"/>
    <n v="46.240087203599998"/>
    <n v="33"/>
    <x v="579"/>
    <x v="47"/>
  </r>
  <r>
    <n v="3504041"/>
    <n v="350404121"/>
    <n v="25533"/>
    <d v="2023-11-28T00:00:00"/>
    <n v="131"/>
    <x v="13"/>
    <x v="51"/>
    <s v="Markaz Al-Nassriya"/>
    <s v="Nassriya-Hey 400"/>
    <s v="حي 400"/>
    <n v="31.080862144499999"/>
    <n v="46.240087203599998"/>
    <n v="27"/>
    <x v="579"/>
    <x v="47"/>
  </r>
  <r>
    <n v="3504042"/>
    <n v="350404221"/>
    <n v="10263"/>
    <d v="2023-11-15T00:00:00"/>
    <n v="131"/>
    <x v="13"/>
    <x v="51"/>
    <s v="Markaz Al-Nassriya"/>
    <s v="Sadir City"/>
    <s v="حي مدينة الصدر"/>
    <n v="31.0802066016"/>
    <n v="46.235693895300003"/>
    <n v="10"/>
    <x v="578"/>
    <x v="47"/>
  </r>
  <r>
    <n v="3504042"/>
    <n v="350404221"/>
    <n v="10263"/>
    <d v="2023-11-15T00:00:00"/>
    <n v="131"/>
    <x v="13"/>
    <x v="51"/>
    <s v="Markaz Al-Nassriya"/>
    <s v="Sadir City"/>
    <s v="حي مدينة الصدر"/>
    <n v="31.0802066016"/>
    <n v="46.235693895300003"/>
    <n v="15"/>
    <x v="578"/>
    <x v="47"/>
  </r>
  <r>
    <n v="3504042"/>
    <n v="350404221"/>
    <n v="10263"/>
    <d v="2023-11-15T00:00:00"/>
    <n v="131"/>
    <x v="13"/>
    <x v="51"/>
    <s v="Markaz Al-Nassriya"/>
    <s v="Sadir City"/>
    <s v="حي مدينة الصدر"/>
    <n v="31.0802066016"/>
    <n v="46.235693895300003"/>
    <n v="5"/>
    <x v="578"/>
    <x v="47"/>
  </r>
  <r>
    <n v="3504044"/>
    <n v="350404421"/>
    <n v="25527"/>
    <d v="2023-11-15T00:00:00"/>
    <n v="131"/>
    <x v="13"/>
    <x v="51"/>
    <s v="Markaz Al-Nassriya"/>
    <s v="Sharaa Al-hklas"/>
    <s v="شارع الاخلاص"/>
    <n v="31.058777803800002"/>
    <n v="46.257208607000003"/>
    <n v="1"/>
    <x v="578"/>
    <x v="47"/>
  </r>
  <r>
    <n v="3504044"/>
    <n v="350404421"/>
    <n v="25527"/>
    <d v="2023-11-15T00:00:00"/>
    <n v="131"/>
    <x v="13"/>
    <x v="51"/>
    <s v="Markaz Al-Nassriya"/>
    <s v="Sharaa Al-hklas"/>
    <s v="شارع الاخلاص"/>
    <n v="31.058777803800002"/>
    <n v="46.257208607000003"/>
    <n v="1"/>
    <x v="578"/>
    <x v="47"/>
  </r>
  <r>
    <n v="3504044"/>
    <n v="350404421"/>
    <n v="25527"/>
    <d v="2023-11-15T00:00:00"/>
    <n v="131"/>
    <x v="13"/>
    <x v="51"/>
    <s v="Markaz Al-Nassriya"/>
    <s v="Sharaa Al-hklas"/>
    <s v="شارع الاخلاص"/>
    <n v="31.058777803800002"/>
    <n v="46.257208607000003"/>
    <n v="2"/>
    <x v="578"/>
    <x v="47"/>
  </r>
  <r>
    <n v="3504045"/>
    <n v="350404521"/>
    <n v="22344"/>
    <d v="2023-11-15T00:00:00"/>
    <n v="131"/>
    <x v="13"/>
    <x v="51"/>
    <s v="Markaz Al-Nassriya"/>
    <s v="Share Eshreen"/>
    <s v="شارع عشرين"/>
    <n v="31.048519000500001"/>
    <n v="46.257282930099997"/>
    <n v="2"/>
    <x v="578"/>
    <x v="47"/>
  </r>
  <r>
    <n v="3504045"/>
    <n v="350404521"/>
    <n v="22344"/>
    <d v="2023-11-15T00:00:00"/>
    <n v="131"/>
    <x v="13"/>
    <x v="51"/>
    <s v="Markaz Al-Nassriya"/>
    <s v="Share Eshreen"/>
    <s v="شارع عشرين"/>
    <n v="31.048519000500001"/>
    <n v="46.257282930099997"/>
    <n v="3"/>
    <x v="578"/>
    <x v="47"/>
  </r>
  <r>
    <n v="3504045"/>
    <n v="350404521"/>
    <n v="22344"/>
    <d v="2023-11-15T00:00:00"/>
    <n v="131"/>
    <x v="13"/>
    <x v="51"/>
    <s v="Markaz Al-Nassriya"/>
    <s v="Share Eshreen"/>
    <s v="شارع عشرين"/>
    <n v="31.048519000500001"/>
    <n v="46.257282930099997"/>
    <n v="2"/>
    <x v="578"/>
    <x v="47"/>
  </r>
  <r>
    <n v="3504046"/>
    <n v="350404621"/>
    <n v="10269"/>
    <d v="2023-12-07T00:00:00"/>
    <n v="131"/>
    <x v="13"/>
    <x v="51"/>
    <s v="Ur"/>
    <s v="Sindaliyah-Sidenaweyah"/>
    <s v="حي السديناويه"/>
    <n v="31.041901284200001"/>
    <n v="46.3069539022"/>
    <n v="4"/>
    <x v="584"/>
    <x v="48"/>
  </r>
  <r>
    <n v="3504046"/>
    <n v="350404621"/>
    <n v="10269"/>
    <d v="2023-12-07T00:00:00"/>
    <n v="131"/>
    <x v="13"/>
    <x v="51"/>
    <s v="Ur"/>
    <s v="Sindaliyah-Sidenaweyah"/>
    <s v="حي السديناويه"/>
    <n v="31.041901284200001"/>
    <n v="46.3069539022"/>
    <n v="15"/>
    <x v="584"/>
    <x v="48"/>
  </r>
  <r>
    <n v="3504046"/>
    <n v="350404621"/>
    <n v="10269"/>
    <d v="2023-12-07T00:00:00"/>
    <n v="131"/>
    <x v="13"/>
    <x v="51"/>
    <s v="Ur"/>
    <s v="Sindaliyah-Sidenaweyah"/>
    <s v="حي السديناويه"/>
    <n v="31.041901284200001"/>
    <n v="46.3069539022"/>
    <n v="15"/>
    <x v="584"/>
    <x v="48"/>
  </r>
  <r>
    <n v="3504046"/>
    <n v="350404621"/>
    <n v="10269"/>
    <d v="2023-12-07T00:00:00"/>
    <n v="131"/>
    <x v="13"/>
    <x v="51"/>
    <s v="Ur"/>
    <s v="Sindaliyah-Sidenaweyah"/>
    <s v="حي السديناويه"/>
    <n v="31.041901284200001"/>
    <n v="46.3069539022"/>
    <n v="2"/>
    <x v="584"/>
    <x v="48"/>
  </r>
  <r>
    <n v="3504046"/>
    <n v="350404621"/>
    <n v="10269"/>
    <d v="2023-12-07T00:00:00"/>
    <n v="131"/>
    <x v="13"/>
    <x v="51"/>
    <s v="Ur"/>
    <s v="Sindaliyah-Sidenaweyah"/>
    <s v="حي السديناويه"/>
    <n v="31.041901284200001"/>
    <n v="46.3069539022"/>
    <n v="5"/>
    <x v="584"/>
    <x v="48"/>
  </r>
  <r>
    <n v="3504050"/>
    <n v="350405021"/>
    <n v="25760"/>
    <d v="2023-12-07T00:00:00"/>
    <n v="131"/>
    <x v="13"/>
    <x v="51"/>
    <s v="Markaz Al-Nassriya"/>
    <s v="The Abu Athm"/>
    <s v="منطقة ال ابو عظم"/>
    <n v="30.981975211000002"/>
    <n v="46.3081693265"/>
    <n v="5"/>
    <x v="584"/>
    <x v="48"/>
  </r>
  <r>
    <n v="3504051"/>
    <n v="350405121"/>
    <n v="23685"/>
    <d v="2023-11-10T00:00:00"/>
    <n v="131"/>
    <x v="13"/>
    <x v="51"/>
    <s v="Markaz Al-Nassriya"/>
    <s v="Um Al Dood"/>
    <s v="ام الدود"/>
    <n v="31.087265559999999"/>
    <n v="46.241235476500002"/>
    <n v="6"/>
    <x v="588"/>
    <x v="47"/>
  </r>
  <r>
    <n v="3504051"/>
    <n v="350405121"/>
    <n v="23685"/>
    <d v="2023-11-10T00:00:00"/>
    <n v="131"/>
    <x v="13"/>
    <x v="51"/>
    <s v="Markaz Al-Nassriya"/>
    <s v="Um Al Dood"/>
    <s v="ام الدود"/>
    <n v="31.087265559999999"/>
    <n v="46.241235476500002"/>
    <n v="4"/>
    <x v="588"/>
    <x v="47"/>
  </r>
  <r>
    <n v="3504051"/>
    <n v="350405121"/>
    <n v="23685"/>
    <d v="2023-11-10T00:00:00"/>
    <n v="131"/>
    <x v="13"/>
    <x v="51"/>
    <s v="Markaz Al-Nassriya"/>
    <s v="Um Al Dood"/>
    <s v="ام الدود"/>
    <n v="31.087265559999999"/>
    <n v="46.241235476500002"/>
    <n v="3"/>
    <x v="588"/>
    <x v="47"/>
  </r>
  <r>
    <n v="3504051"/>
    <n v="350405121"/>
    <n v="23685"/>
    <d v="2023-11-10T00:00:00"/>
    <n v="131"/>
    <x v="13"/>
    <x v="51"/>
    <s v="Markaz Al-Nassriya"/>
    <s v="Um Al Dood"/>
    <s v="ام الدود"/>
    <n v="31.087265559999999"/>
    <n v="46.241235476500002"/>
    <n v="3"/>
    <x v="588"/>
    <x v="47"/>
  </r>
  <r>
    <n v="3504052"/>
    <n v="350405221"/>
    <n v="9113"/>
    <d v="2023-11-25T00:00:00"/>
    <n v="131"/>
    <x v="13"/>
    <x v="51"/>
    <s v="Markaz Al-Nassriya"/>
    <s v="Ur"/>
    <s v="حي اور"/>
    <n v="31.060153968000002"/>
    <n v="46.243325555299997"/>
    <n v="3"/>
    <x v="586"/>
    <x v="47"/>
  </r>
  <r>
    <n v="3504052"/>
    <n v="350405221"/>
    <n v="9113"/>
    <d v="2023-11-25T00:00:00"/>
    <n v="131"/>
    <x v="13"/>
    <x v="51"/>
    <s v="Markaz Al-Nassriya"/>
    <s v="Ur"/>
    <s v="حي اور"/>
    <n v="31.060153968000002"/>
    <n v="46.243325555299997"/>
    <n v="2"/>
    <x v="586"/>
    <x v="47"/>
  </r>
  <r>
    <n v="3504054"/>
    <n v="350405421"/>
    <n v="9427"/>
    <d v="2023-11-29T00:00:00"/>
    <n v="131"/>
    <x v="13"/>
    <x v="51"/>
    <s v="Markaz Al-Nassriya"/>
    <s v="Hay AL-Mansouria"/>
    <s v="المنصورية "/>
    <n v="31.033617899999999"/>
    <n v="46.217652000000001"/>
    <n v="50"/>
    <x v="580"/>
    <x v="47"/>
  </r>
  <r>
    <n v="3504054"/>
    <n v="350405421"/>
    <n v="9427"/>
    <d v="2023-11-29T00:00:00"/>
    <n v="131"/>
    <x v="13"/>
    <x v="51"/>
    <s v="Markaz Al-Nassriya"/>
    <s v="Hay AL-Mansouria"/>
    <s v="المنصورية "/>
    <n v="31.033617899999999"/>
    <n v="46.217652000000001"/>
    <n v="25"/>
    <x v="580"/>
    <x v="47"/>
  </r>
  <r>
    <n v="3504054"/>
    <n v="350405421"/>
    <n v="9427"/>
    <d v="2023-11-29T00:00:00"/>
    <n v="131"/>
    <x v="13"/>
    <x v="51"/>
    <s v="Markaz Al-Nassriya"/>
    <s v="Hay AL-Mansouria"/>
    <s v="المنصورية "/>
    <n v="31.033617899999999"/>
    <n v="46.217652000000001"/>
    <n v="15"/>
    <x v="580"/>
    <x v="47"/>
  </r>
  <r>
    <n v="3504054"/>
    <n v="350405421"/>
    <n v="9427"/>
    <d v="2023-11-29T00:00:00"/>
    <n v="131"/>
    <x v="13"/>
    <x v="51"/>
    <s v="Markaz Al-Nassriya"/>
    <s v="Hay AL-Mansouria"/>
    <s v="المنصورية "/>
    <n v="31.033617899999999"/>
    <n v="46.217652000000001"/>
    <n v="32"/>
    <x v="580"/>
    <x v="47"/>
  </r>
  <r>
    <n v="3504054"/>
    <n v="350405421"/>
    <n v="9427"/>
    <d v="2023-11-29T00:00:00"/>
    <n v="131"/>
    <x v="13"/>
    <x v="51"/>
    <s v="Markaz Al-Nassriya"/>
    <s v="Hay AL-Mansouria"/>
    <s v="المنصورية "/>
    <n v="31.033617899999999"/>
    <n v="46.217652000000001"/>
    <n v="13"/>
    <x v="580"/>
    <x v="47"/>
  </r>
  <r>
    <n v="3504057"/>
    <n v="350405721"/>
    <n v="33806"/>
    <d v="2023-12-07T00:00:00"/>
    <n v="131"/>
    <x v="13"/>
    <x v="51"/>
    <s v="Markaz Said Dekhil"/>
    <s v="Hay Al-Zahraa"/>
    <s v="حي الزهراء"/>
    <n v="31.134141"/>
    <n v="46.437801999999998"/>
    <n v="2"/>
    <x v="584"/>
    <x v="48"/>
  </r>
  <r>
    <n v="3504057"/>
    <n v="350405721"/>
    <n v="33806"/>
    <d v="2023-12-07T00:00:00"/>
    <n v="131"/>
    <x v="13"/>
    <x v="51"/>
    <s v="Markaz Said Dekhil"/>
    <s v="Hay Al-Zahraa"/>
    <s v="حي الزهراء"/>
    <n v="31.134141"/>
    <n v="46.437801999999998"/>
    <n v="2"/>
    <x v="584"/>
    <x v="48"/>
  </r>
  <r>
    <n v="3505001"/>
    <n v="350500121"/>
    <n v="9206"/>
    <d v="2023-11-12T00:00:00"/>
    <n v="131"/>
    <x v="13"/>
    <x v="52"/>
    <s v="Markaz Suq Al-Shoyokh"/>
    <s v="Al Esmaelya 2"/>
    <s v="الاسماعيليه 2"/>
    <n v="30.883621789100001"/>
    <n v="46.468149586599999"/>
    <n v="3"/>
    <x v="591"/>
    <x v="47"/>
  </r>
  <r>
    <n v="3505002"/>
    <n v="350500221"/>
    <n v="24721"/>
    <d v="2023-12-07T00:00:00"/>
    <n v="131"/>
    <x v="13"/>
    <x v="52"/>
    <s v="Al-Fadhliya"/>
    <s v="Al Barid Street"/>
    <s v="شارع البريد"/>
    <n v="30.956201633799999"/>
    <n v="46.359501579899998"/>
    <n v="5"/>
    <x v="584"/>
    <x v="48"/>
  </r>
  <r>
    <n v="3505002"/>
    <n v="350500221"/>
    <n v="24721"/>
    <d v="2023-12-07T00:00:00"/>
    <n v="131"/>
    <x v="13"/>
    <x v="52"/>
    <s v="Al-Fadhliya"/>
    <s v="Al Barid Street"/>
    <s v="شارع البريد"/>
    <n v="30.956201633799999"/>
    <n v="46.359501579899998"/>
    <n v="8"/>
    <x v="584"/>
    <x v="48"/>
  </r>
  <r>
    <n v="3505003"/>
    <n v="350500321"/>
    <n v="25436"/>
    <d v="2023-11-29T00:00:00"/>
    <n v="131"/>
    <x v="13"/>
    <x v="52"/>
    <s v="Markaz Suq Al-Shoyokh"/>
    <s v="Al Kibla"/>
    <s v="القبله"/>
    <n v="30.906636502200001"/>
    <n v="46.445979934699999"/>
    <n v="1"/>
    <x v="580"/>
    <x v="47"/>
  </r>
  <r>
    <n v="3505003"/>
    <n v="350500321"/>
    <n v="25436"/>
    <d v="2023-11-29T00:00:00"/>
    <n v="131"/>
    <x v="13"/>
    <x v="52"/>
    <s v="Markaz Suq Al-Shoyokh"/>
    <s v="Al Kibla"/>
    <s v="القبله"/>
    <n v="30.906636502200001"/>
    <n v="46.445979934699999"/>
    <n v="3"/>
    <x v="580"/>
    <x v="47"/>
  </r>
  <r>
    <n v="3505003"/>
    <n v="350500321"/>
    <n v="25436"/>
    <d v="2023-11-29T00:00:00"/>
    <n v="131"/>
    <x v="13"/>
    <x v="52"/>
    <s v="Markaz Suq Al-Shoyokh"/>
    <s v="Al Kibla"/>
    <s v="القبله"/>
    <n v="30.906636502200001"/>
    <n v="46.445979934699999"/>
    <n v="5"/>
    <x v="580"/>
    <x v="47"/>
  </r>
  <r>
    <n v="3505003"/>
    <n v="350500321"/>
    <n v="25436"/>
    <d v="2023-11-29T00:00:00"/>
    <n v="131"/>
    <x v="13"/>
    <x v="52"/>
    <s v="Markaz Suq Al-Shoyokh"/>
    <s v="Al Kibla"/>
    <s v="القبله"/>
    <n v="30.906636502200001"/>
    <n v="46.445979934699999"/>
    <n v="10"/>
    <x v="580"/>
    <x v="47"/>
  </r>
  <r>
    <n v="3505004"/>
    <n v="350500421"/>
    <n v="25437"/>
    <d v="2023-11-30T00:00:00"/>
    <n v="131"/>
    <x v="13"/>
    <x v="52"/>
    <s v="Markaz Suq Al-Shoyokh"/>
    <s v="Al Shumokh"/>
    <s v="الشموخ"/>
    <n v="30.9061211"/>
    <n v="46.449381199999998"/>
    <n v="4"/>
    <x v="585"/>
    <x v="47"/>
  </r>
  <r>
    <n v="3505004"/>
    <n v="350500421"/>
    <n v="25437"/>
    <d v="2023-11-30T00:00:00"/>
    <n v="131"/>
    <x v="13"/>
    <x v="52"/>
    <s v="Markaz Suq Al-Shoyokh"/>
    <s v="Al Shumokh"/>
    <s v="الشموخ"/>
    <n v="30.9061211"/>
    <n v="46.449381199999998"/>
    <n v="5"/>
    <x v="585"/>
    <x v="47"/>
  </r>
  <r>
    <n v="3505004"/>
    <n v="350500421"/>
    <n v="25437"/>
    <d v="2023-11-30T00:00:00"/>
    <n v="131"/>
    <x v="13"/>
    <x v="52"/>
    <s v="Markaz Suq Al-Shoyokh"/>
    <s v="Al Shumokh"/>
    <s v="الشموخ"/>
    <n v="30.9061211"/>
    <n v="46.449381199999998"/>
    <n v="3"/>
    <x v="585"/>
    <x v="47"/>
  </r>
  <r>
    <n v="3505007"/>
    <n v="350500721"/>
    <n v="9332"/>
    <d v="2023-11-14T00:00:00"/>
    <n v="131"/>
    <x v="13"/>
    <x v="52"/>
    <s v="Markaz Suq Al-Shoyokh"/>
    <s v="Al-Shuhadaa"/>
    <s v="حي الشهداء"/>
    <n v="30.879031632699999"/>
    <n v="46.464224314600003"/>
    <n v="4"/>
    <x v="590"/>
    <x v="47"/>
  </r>
  <r>
    <n v="3505007"/>
    <n v="350500721"/>
    <n v="9332"/>
    <d v="2023-11-14T00:00:00"/>
    <n v="131"/>
    <x v="13"/>
    <x v="52"/>
    <s v="Markaz Suq Al-Shoyokh"/>
    <s v="Al-Shuhadaa"/>
    <s v="حي الشهداء"/>
    <n v="30.879031632699999"/>
    <n v="46.464224314600003"/>
    <n v="5"/>
    <x v="590"/>
    <x v="47"/>
  </r>
  <r>
    <n v="3505010"/>
    <n v="350501021"/>
    <n v="9261"/>
    <d v="2023-11-29T00:00:00"/>
    <n v="131"/>
    <x v="13"/>
    <x v="52"/>
    <s v="Markaz Suq Al-Shoyokh"/>
    <s v="Hey al-ghadeir"/>
    <s v="حي الغدير"/>
    <n v="30.885581129199998"/>
    <n v="46.460596602099997"/>
    <n v="5"/>
    <x v="580"/>
    <x v="47"/>
  </r>
  <r>
    <n v="3505011"/>
    <n v="350501121"/>
    <n v="9258"/>
    <d v="2023-11-29T00:00:00"/>
    <n v="131"/>
    <x v="13"/>
    <x v="52"/>
    <s v="Markaz Suq Al-Shoyokh"/>
    <s v="Hey al-zahraa"/>
    <s v="حي الزهراء"/>
    <n v="30.901869618300001"/>
    <n v="46.458244977299998"/>
    <n v="4"/>
    <x v="580"/>
    <x v="47"/>
  </r>
  <r>
    <n v="3505011"/>
    <n v="350501121"/>
    <n v="9258"/>
    <d v="2023-11-29T00:00:00"/>
    <n v="131"/>
    <x v="13"/>
    <x v="52"/>
    <s v="Markaz Suq Al-Shoyokh"/>
    <s v="Hey al-zahraa"/>
    <s v="حي الزهراء"/>
    <n v="30.901869618300001"/>
    <n v="46.458244977299998"/>
    <n v="4"/>
    <x v="580"/>
    <x v="47"/>
  </r>
  <r>
    <n v="3505011"/>
    <n v="350501121"/>
    <n v="9258"/>
    <d v="2023-11-29T00:00:00"/>
    <n v="131"/>
    <x v="13"/>
    <x v="52"/>
    <s v="Markaz Suq Al-Shoyokh"/>
    <s v="Hey al-zahraa"/>
    <s v="حي الزهراء"/>
    <n v="30.901869618300001"/>
    <n v="46.458244977299998"/>
    <n v="2"/>
    <x v="580"/>
    <x v="47"/>
  </r>
  <r>
    <n v="3505013"/>
    <n v="350501321"/>
    <n v="33809"/>
    <d v="2023-11-14T00:00:00"/>
    <n v="131"/>
    <x v="13"/>
    <x v="52"/>
    <s v="Akaika"/>
    <s v="Hay Al-Askery"/>
    <s v="حي العسكري"/>
    <n v="30.914428999999998"/>
    <n v="46.47878"/>
    <n v="7"/>
    <x v="590"/>
    <x v="47"/>
  </r>
  <r>
    <n v="3505013"/>
    <n v="350501321"/>
    <n v="33809"/>
    <d v="2023-11-14T00:00:00"/>
    <n v="131"/>
    <x v="13"/>
    <x v="52"/>
    <s v="Akaika"/>
    <s v="Hay Al-Askery"/>
    <s v="حي العسكري"/>
    <n v="30.914428999999998"/>
    <n v="46.47878"/>
    <n v="4"/>
    <x v="590"/>
    <x v="47"/>
  </r>
  <r>
    <n v="3505013"/>
    <n v="350501321"/>
    <n v="33809"/>
    <d v="2023-11-14T00:00:00"/>
    <n v="131"/>
    <x v="13"/>
    <x v="52"/>
    <s v="Akaika"/>
    <s v="Hay Al-Askery"/>
    <s v="حي العسكري"/>
    <n v="30.914428999999998"/>
    <n v="46.47878"/>
    <n v="5"/>
    <x v="590"/>
    <x v="47"/>
  </r>
  <r>
    <n v="3505013"/>
    <n v="350501321"/>
    <n v="33809"/>
    <d v="2023-11-14T00:00:00"/>
    <n v="131"/>
    <x v="13"/>
    <x v="52"/>
    <s v="Akaika"/>
    <s v="Hay Al-Askery"/>
    <s v="حي العسكري"/>
    <n v="30.914428999999998"/>
    <n v="46.47878"/>
    <n v="5"/>
    <x v="590"/>
    <x v="47"/>
  </r>
  <r>
    <n v="3505015"/>
    <n v="350501521"/>
    <n v="33811"/>
    <d v="2023-11-15T00:00:00"/>
    <n v="131"/>
    <x v="13"/>
    <x v="52"/>
    <s v="Garmat Beni Said"/>
    <s v="Hay Al-Askery"/>
    <s v="حي العسكري"/>
    <n v="30.882387999999999"/>
    <n v="46.568722000000001"/>
    <n v="5"/>
    <x v="578"/>
    <x v="47"/>
  </r>
  <r>
    <n v="3505015"/>
    <n v="350501521"/>
    <n v="33811"/>
    <d v="2023-11-15T00:00:00"/>
    <n v="131"/>
    <x v="13"/>
    <x v="52"/>
    <s v="Garmat Beni Said"/>
    <s v="Hay Al-Askery"/>
    <s v="حي العسكري"/>
    <n v="30.882387999999999"/>
    <n v="46.568722000000001"/>
    <n v="10"/>
    <x v="578"/>
    <x v="47"/>
  </r>
  <r>
    <n v="3505015"/>
    <n v="350501521"/>
    <n v="33811"/>
    <d v="2023-11-15T00:00:00"/>
    <n v="131"/>
    <x v="13"/>
    <x v="52"/>
    <s v="Garmat Beni Said"/>
    <s v="Hay Al-Askery"/>
    <s v="حي العسكري"/>
    <n v="30.882387999999999"/>
    <n v="46.568722000000001"/>
    <n v="10"/>
    <x v="578"/>
    <x v="47"/>
  </r>
  <r>
    <n v="3505016"/>
    <n v="350501621"/>
    <n v="34161"/>
    <d v="2023-11-14T00:00:00"/>
    <n v="131"/>
    <x v="13"/>
    <x v="52"/>
    <s v="Markaz Suq Al-Shoyokh"/>
    <s v="Um Al-Banin"/>
    <s v="ام البنين"/>
    <n v="30.880265143100001"/>
    <n v="46.454987385000003"/>
    <n v="5"/>
    <x v="590"/>
    <x v="47"/>
  </r>
  <r>
    <n v="3505016"/>
    <n v="350501621"/>
    <n v="34161"/>
    <d v="2023-11-14T00:00:00"/>
    <n v="131"/>
    <x v="13"/>
    <x v="52"/>
    <s v="Markaz Suq Al-Shoyokh"/>
    <s v="Um Al-Banin"/>
    <s v="ام البنين"/>
    <n v="30.880265143100001"/>
    <n v="46.454987385000003"/>
    <n v="4"/>
    <x v="590"/>
    <x v="47"/>
  </r>
  <r>
    <n v="3505016"/>
    <n v="350501621"/>
    <n v="34161"/>
    <d v="2023-11-14T00:00:00"/>
    <n v="131"/>
    <x v="13"/>
    <x v="52"/>
    <s v="Markaz Suq Al-Shoyokh"/>
    <s v="Um Al-Banin"/>
    <s v="ام البنين"/>
    <n v="30.880265143100001"/>
    <n v="46.454987385000003"/>
    <n v="1"/>
    <x v="590"/>
    <x v="47"/>
  </r>
  <r>
    <n v="3601022"/>
    <n v="360102221"/>
    <n v="3362"/>
    <d v="2023-11-06T00:00:00"/>
    <n v="131"/>
    <x v="14"/>
    <x v="67"/>
    <s v="Markaz Afaq"/>
    <s v="Hay Al-Askari"/>
    <s v="حي العسكري "/>
    <n v="32.066068836299998"/>
    <n v="45.2406862068"/>
    <n v="1"/>
    <x v="592"/>
    <x v="47"/>
  </r>
  <r>
    <n v="3602031"/>
    <n v="360203121"/>
    <n v="2766"/>
    <d v="2023-11-24T00:00:00"/>
    <n v="131"/>
    <x v="14"/>
    <x v="53"/>
    <s v="Markaz Al-Shamiya"/>
    <s v="Mahlat al-souq"/>
    <s v="محلة السوق"/>
    <n v="31.960626198"/>
    <n v="44.601623088799997"/>
    <n v="1"/>
    <x v="593"/>
    <x v="47"/>
  </r>
  <r>
    <n v="3603006"/>
    <n v="360300621"/>
    <n v="22815"/>
    <d v="2023-12-15T00:00:00"/>
    <n v="131"/>
    <x v="14"/>
    <x v="54"/>
    <s v="Markaz Al-Diwaniya"/>
    <s v="Hay Al Jumhori Al Sharqi"/>
    <s v="حي الجمهوري الشرقي"/>
    <n v="31.991424241200001"/>
    <n v="44.931376145599998"/>
    <n v="1"/>
    <x v="594"/>
    <x v="48"/>
  </r>
  <r>
    <n v="3603034"/>
    <n v="360303421"/>
    <n v="25070"/>
    <d v="2023-12-23T00:00:00"/>
    <n v="131"/>
    <x v="14"/>
    <x v="54"/>
    <s v="Al-Saniya"/>
    <s v="Hay Al-Hussain"/>
    <s v="حي الحسين"/>
    <n v="32.070146295699999"/>
    <n v="44.767656880700002"/>
    <n v="1"/>
    <x v="595"/>
    <x v="48"/>
  </r>
  <r>
    <n v="3603044"/>
    <n v="360304421"/>
    <n v="25790"/>
    <d v="2023-12-24T00:00:00"/>
    <n v="131"/>
    <x v="14"/>
    <x v="54"/>
    <s v="Markaz Al-Diwaniya"/>
    <s v="Hay Al Jamiaa"/>
    <s v="حي الجامعة"/>
    <n v="31.996962293100001"/>
    <n v="44.874578579599998"/>
    <n v="2"/>
    <x v="596"/>
    <x v="48"/>
  </r>
  <r>
    <n v="3603068"/>
    <n v="360306821"/>
    <n v="23749"/>
    <d v="2023-12-16T00:00:00"/>
    <n v="131"/>
    <x v="14"/>
    <x v="54"/>
    <s v="Markaz Al-Diwaniya"/>
    <s v="Hay Al-Asry-118"/>
    <s v="حي العصري محلة 118"/>
    <n v="31.9853588892"/>
    <n v="44.933945314100001"/>
    <n v="2"/>
    <x v="597"/>
    <x v="48"/>
  </r>
  <r>
    <n v="3603070"/>
    <n v="360307021"/>
    <n v="3367"/>
    <d v="2023-12-21T00:00:00"/>
    <n v="131"/>
    <x v="14"/>
    <x v="54"/>
    <s v="Markaz Al-Diwaniya"/>
    <s v="Hay Al-Dhubat 2"/>
    <s v="حي الضباط الثاني"/>
    <n v="32.007661261899997"/>
    <n v="44.922551677900003"/>
    <n v="0"/>
    <x v="598"/>
    <x v="48"/>
  </r>
  <r>
    <n v="3603070"/>
    <n v="360307021"/>
    <n v="3367"/>
    <d v="2023-12-21T00:00:00"/>
    <n v="131"/>
    <x v="14"/>
    <x v="54"/>
    <s v="Markaz Al-Diwaniya"/>
    <s v="Hay Al-Dhubat 2"/>
    <s v="حي الضباط الثاني"/>
    <n v="32.007661261899997"/>
    <n v="44.922551677900003"/>
    <n v="2"/>
    <x v="598"/>
    <x v="48"/>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59">
  <r>
    <x v="0"/>
    <n v="12"/>
  </r>
  <r>
    <x v="1"/>
    <n v="18"/>
  </r>
  <r>
    <x v="1"/>
    <n v="20"/>
  </r>
  <r>
    <x v="1"/>
    <n v="20"/>
  </r>
  <r>
    <x v="1"/>
    <n v="20"/>
  </r>
  <r>
    <x v="1"/>
    <n v="20"/>
  </r>
  <r>
    <x v="1"/>
    <n v="24"/>
  </r>
  <r>
    <x v="1"/>
    <n v="24"/>
  </r>
  <r>
    <x v="1"/>
    <n v="24"/>
  </r>
  <r>
    <x v="1"/>
    <n v="24"/>
  </r>
  <r>
    <x v="1"/>
    <n v="30"/>
  </r>
  <r>
    <x v="1"/>
    <n v="30"/>
  </r>
  <r>
    <x v="1"/>
    <n v="30"/>
  </r>
  <r>
    <x v="1"/>
    <n v="30"/>
  </r>
  <r>
    <x v="1"/>
    <n v="90"/>
  </r>
  <r>
    <x v="1"/>
    <n v="90"/>
  </r>
  <r>
    <x v="1"/>
    <n v="90"/>
  </r>
  <r>
    <x v="1"/>
    <n v="90"/>
  </r>
  <r>
    <x v="1"/>
    <n v="24"/>
  </r>
  <r>
    <x v="1"/>
    <n v="24"/>
  </r>
  <r>
    <x v="1"/>
    <n v="24"/>
  </r>
  <r>
    <x v="1"/>
    <n v="24"/>
  </r>
  <r>
    <x v="1"/>
    <n v="27"/>
  </r>
  <r>
    <x v="1"/>
    <n v="27"/>
  </r>
  <r>
    <x v="1"/>
    <n v="27"/>
  </r>
  <r>
    <x v="1"/>
    <n v="27"/>
  </r>
  <r>
    <x v="1"/>
    <n v="2"/>
  </r>
  <r>
    <x v="1"/>
    <n v="2"/>
  </r>
  <r>
    <x v="1"/>
    <n v="14"/>
  </r>
  <r>
    <x v="1"/>
    <n v="12"/>
  </r>
  <r>
    <x v="1"/>
    <n v="4"/>
  </r>
  <r>
    <x v="1"/>
    <n v="4"/>
  </r>
  <r>
    <x v="1"/>
    <n v="2"/>
  </r>
  <r>
    <x v="1"/>
    <n v="4"/>
  </r>
  <r>
    <x v="1"/>
    <n v="3"/>
  </r>
  <r>
    <x v="0"/>
    <n v="6"/>
  </r>
  <r>
    <x v="1"/>
    <n v="1"/>
  </r>
  <r>
    <x v="2"/>
    <n v="6"/>
  </r>
  <r>
    <x v="3"/>
    <n v="6"/>
  </r>
  <r>
    <x v="1"/>
    <n v="8"/>
  </r>
  <r>
    <x v="1"/>
    <n v="12"/>
  </r>
  <r>
    <x v="2"/>
    <n v="6"/>
  </r>
  <r>
    <x v="4"/>
    <n v="6"/>
  </r>
  <r>
    <x v="5"/>
    <n v="8"/>
  </r>
  <r>
    <x v="1"/>
    <n v="5"/>
  </r>
  <r>
    <x v="2"/>
    <n v="1"/>
  </r>
  <r>
    <x v="3"/>
    <n v="2"/>
  </r>
  <r>
    <x v="1"/>
    <n v="14"/>
  </r>
  <r>
    <x v="1"/>
    <n v="18"/>
  </r>
  <r>
    <x v="0"/>
    <n v="2"/>
  </r>
  <r>
    <x v="1"/>
    <n v="4"/>
  </r>
  <r>
    <x v="1"/>
    <n v="2"/>
  </r>
  <r>
    <x v="2"/>
    <n v="8"/>
  </r>
  <r>
    <x v="1"/>
    <n v="6"/>
  </r>
  <r>
    <x v="1"/>
    <n v="6"/>
  </r>
  <r>
    <x v="1"/>
    <n v="8"/>
  </r>
  <r>
    <x v="1"/>
    <n v="3"/>
  </r>
  <r>
    <x v="1"/>
    <n v="12"/>
  </r>
  <r>
    <x v="1"/>
    <n v="6"/>
  </r>
  <r>
    <x v="1"/>
    <n v="2"/>
  </r>
  <r>
    <x v="1"/>
    <n v="2"/>
  </r>
  <r>
    <x v="0"/>
    <n v="2"/>
  </r>
  <r>
    <x v="1"/>
    <n v="1"/>
  </r>
  <r>
    <x v="1"/>
    <n v="12"/>
  </r>
  <r>
    <x v="1"/>
    <n v="4"/>
  </r>
  <r>
    <x v="0"/>
    <n v="2"/>
  </r>
  <r>
    <x v="1"/>
    <n v="1"/>
  </r>
  <r>
    <x v="1"/>
    <n v="8"/>
  </r>
  <r>
    <x v="2"/>
    <n v="5"/>
  </r>
  <r>
    <x v="6"/>
    <n v="6"/>
  </r>
  <r>
    <x v="1"/>
    <n v="12"/>
  </r>
  <r>
    <x v="1"/>
    <n v="2"/>
  </r>
  <r>
    <x v="1"/>
    <n v="2"/>
  </r>
  <r>
    <x v="1"/>
    <n v="12"/>
  </r>
  <r>
    <x v="1"/>
    <n v="4"/>
  </r>
  <r>
    <x v="1"/>
    <n v="14"/>
  </r>
  <r>
    <x v="1"/>
    <n v="2"/>
  </r>
  <r>
    <x v="6"/>
    <n v="2"/>
  </r>
  <r>
    <x v="0"/>
    <n v="1"/>
  </r>
  <r>
    <x v="1"/>
    <n v="1"/>
  </r>
  <r>
    <x v="1"/>
    <n v="2"/>
  </r>
  <r>
    <x v="0"/>
    <n v="2"/>
  </r>
  <r>
    <x v="5"/>
    <n v="3"/>
  </r>
  <r>
    <x v="1"/>
    <n v="1"/>
  </r>
  <r>
    <x v="1"/>
    <n v="3"/>
  </r>
  <r>
    <x v="7"/>
    <n v="3"/>
  </r>
  <r>
    <x v="1"/>
    <n v="0"/>
  </r>
  <r>
    <x v="1"/>
    <n v="2"/>
  </r>
  <r>
    <x v="1"/>
    <n v="2"/>
  </r>
  <r>
    <x v="3"/>
    <n v="1"/>
  </r>
  <r>
    <x v="5"/>
    <n v="2"/>
  </r>
  <r>
    <x v="0"/>
    <n v="4"/>
  </r>
  <r>
    <x v="1"/>
    <n v="6"/>
  </r>
  <r>
    <x v="5"/>
    <n v="2"/>
  </r>
  <r>
    <x v="1"/>
    <n v="5"/>
  </r>
  <r>
    <x v="5"/>
    <n v="1"/>
  </r>
  <r>
    <x v="1"/>
    <n v="2"/>
  </r>
  <r>
    <x v="1"/>
    <n v="1"/>
  </r>
  <r>
    <x v="1"/>
    <n v="6"/>
  </r>
  <r>
    <x v="5"/>
    <n v="8"/>
  </r>
  <r>
    <x v="1"/>
    <n v="4"/>
  </r>
  <r>
    <x v="1"/>
    <n v="4"/>
  </r>
  <r>
    <x v="1"/>
    <n v="2"/>
  </r>
  <r>
    <x v="1"/>
    <n v="2"/>
  </r>
  <r>
    <x v="1"/>
    <n v="25"/>
  </r>
  <r>
    <x v="1"/>
    <n v="30"/>
  </r>
  <r>
    <x v="1"/>
    <n v="10"/>
  </r>
  <r>
    <x v="1"/>
    <n v="10"/>
  </r>
  <r>
    <x v="1"/>
    <n v="5"/>
  </r>
  <r>
    <x v="1"/>
    <n v="10"/>
  </r>
  <r>
    <x v="1"/>
    <n v="4"/>
  </r>
  <r>
    <x v="1"/>
    <n v="2"/>
  </r>
  <r>
    <x v="1"/>
    <n v="7"/>
  </r>
  <r>
    <x v="1"/>
    <n v="125"/>
  </r>
  <r>
    <x v="5"/>
    <n v="10"/>
  </r>
  <r>
    <x v="1"/>
    <n v="20"/>
  </r>
  <r>
    <x v="8"/>
    <n v="10"/>
  </r>
  <r>
    <x v="1"/>
    <n v="11"/>
  </r>
  <r>
    <x v="1"/>
    <n v="7"/>
  </r>
  <r>
    <x v="1"/>
    <n v="3"/>
  </r>
  <r>
    <x v="1"/>
    <n v="3"/>
  </r>
  <r>
    <x v="9"/>
    <n v="3"/>
  </r>
  <r>
    <x v="1"/>
    <n v="20"/>
  </r>
  <r>
    <x v="1"/>
    <n v="10"/>
  </r>
  <r>
    <x v="1"/>
    <n v="5"/>
  </r>
  <r>
    <x v="10"/>
    <n v="2"/>
  </r>
  <r>
    <x v="1"/>
    <n v="1"/>
  </r>
  <r>
    <x v="1"/>
    <n v="5"/>
  </r>
  <r>
    <x v="1"/>
    <n v="3"/>
  </r>
  <r>
    <x v="1"/>
    <n v="2"/>
  </r>
  <r>
    <x v="1"/>
    <n v="5"/>
  </r>
  <r>
    <x v="1"/>
    <n v="4"/>
  </r>
  <r>
    <x v="1"/>
    <n v="1"/>
  </r>
  <r>
    <x v="1"/>
    <n v="3"/>
  </r>
  <r>
    <x v="1"/>
    <n v="2"/>
  </r>
  <r>
    <x v="1"/>
    <n v="3"/>
  </r>
  <r>
    <x v="1"/>
    <n v="7"/>
  </r>
  <r>
    <x v="1"/>
    <n v="1"/>
  </r>
  <r>
    <x v="1"/>
    <n v="9"/>
  </r>
  <r>
    <x v="5"/>
    <n v="2"/>
  </r>
  <r>
    <x v="1"/>
    <n v="12"/>
  </r>
  <r>
    <x v="1"/>
    <n v="5"/>
  </r>
  <r>
    <x v="1"/>
    <n v="15"/>
  </r>
  <r>
    <x v="1"/>
    <n v="2"/>
  </r>
  <r>
    <x v="1"/>
    <n v="1"/>
  </r>
  <r>
    <x v="0"/>
    <n v="25"/>
  </r>
  <r>
    <x v="1"/>
    <n v="25"/>
  </r>
  <r>
    <x v="1"/>
    <n v="11"/>
  </r>
  <r>
    <x v="1"/>
    <n v="4"/>
  </r>
  <r>
    <x v="1"/>
    <n v="1"/>
  </r>
  <r>
    <x v="1"/>
    <n v="4"/>
  </r>
  <r>
    <x v="1"/>
    <n v="4"/>
  </r>
  <r>
    <x v="1"/>
    <n v="4"/>
  </r>
  <r>
    <x v="1"/>
    <n v="2"/>
  </r>
  <r>
    <x v="1"/>
    <n v="5"/>
  </r>
  <r>
    <x v="1"/>
    <n v="3"/>
  </r>
  <r>
    <x v="1"/>
    <n v="2"/>
  </r>
  <r>
    <x v="1"/>
    <n v="1"/>
  </r>
  <r>
    <x v="1"/>
    <n v="1"/>
  </r>
  <r>
    <x v="1"/>
    <n v="2"/>
  </r>
  <r>
    <x v="1"/>
    <n v="1"/>
  </r>
  <r>
    <x v="5"/>
    <n v="5"/>
  </r>
  <r>
    <x v="11"/>
    <n v="725"/>
  </r>
  <r>
    <x v="11"/>
    <n v="5"/>
  </r>
  <r>
    <x v="11"/>
    <n v="10"/>
  </r>
  <r>
    <x v="11"/>
    <n v="30"/>
  </r>
  <r>
    <x v="11"/>
    <n v="50"/>
  </r>
  <r>
    <x v="11"/>
    <n v="180"/>
  </r>
  <r>
    <x v="11"/>
    <n v="5"/>
  </r>
  <r>
    <x v="11"/>
    <n v="5"/>
  </r>
  <r>
    <x v="11"/>
    <n v="60"/>
  </r>
  <r>
    <x v="11"/>
    <n v="18"/>
  </r>
  <r>
    <x v="11"/>
    <n v="60"/>
  </r>
  <r>
    <x v="11"/>
    <n v="6"/>
  </r>
  <r>
    <x v="11"/>
    <n v="5"/>
  </r>
  <r>
    <x v="11"/>
    <n v="17"/>
  </r>
  <r>
    <x v="11"/>
    <n v="12"/>
  </r>
  <r>
    <x v="11"/>
    <n v="7"/>
  </r>
  <r>
    <x v="11"/>
    <n v="35"/>
  </r>
  <r>
    <x v="11"/>
    <n v="3"/>
  </r>
  <r>
    <x v="11"/>
    <n v="6"/>
  </r>
  <r>
    <x v="11"/>
    <n v="2"/>
  </r>
  <r>
    <x v="11"/>
    <n v="2"/>
  </r>
  <r>
    <x v="11"/>
    <n v="8"/>
  </r>
  <r>
    <x v="11"/>
    <n v="15"/>
  </r>
  <r>
    <x v="11"/>
    <n v="20"/>
  </r>
  <r>
    <x v="11"/>
    <n v="30"/>
  </r>
  <r>
    <x v="11"/>
    <n v="30"/>
  </r>
  <r>
    <x v="11"/>
    <n v="22"/>
  </r>
  <r>
    <x v="11"/>
    <n v="10"/>
  </r>
  <r>
    <x v="11"/>
    <n v="20"/>
  </r>
  <r>
    <x v="11"/>
    <n v="35"/>
  </r>
  <r>
    <x v="11"/>
    <n v="16"/>
  </r>
  <r>
    <x v="11"/>
    <n v="20"/>
  </r>
  <r>
    <x v="11"/>
    <n v="11"/>
  </r>
  <r>
    <x v="11"/>
    <n v="12"/>
  </r>
  <r>
    <x v="11"/>
    <n v="20"/>
  </r>
  <r>
    <x v="11"/>
    <n v="15"/>
  </r>
  <r>
    <x v="11"/>
    <n v="40"/>
  </r>
  <r>
    <x v="11"/>
    <n v="15"/>
  </r>
  <r>
    <x v="11"/>
    <n v="10"/>
  </r>
  <r>
    <x v="11"/>
    <n v="60"/>
  </r>
  <r>
    <x v="11"/>
    <n v="26"/>
  </r>
  <r>
    <x v="11"/>
    <n v="35"/>
  </r>
  <r>
    <x v="11"/>
    <n v="30"/>
  </r>
  <r>
    <x v="11"/>
    <n v="50"/>
  </r>
  <r>
    <x v="11"/>
    <n v="2"/>
  </r>
  <r>
    <x v="11"/>
    <n v="25"/>
  </r>
  <r>
    <x v="11"/>
    <n v="8"/>
  </r>
  <r>
    <x v="11"/>
    <n v="2"/>
  </r>
  <r>
    <x v="11"/>
    <n v="4"/>
  </r>
  <r>
    <x v="11"/>
    <n v="65"/>
  </r>
  <r>
    <x v="11"/>
    <n v="23"/>
  </r>
  <r>
    <x v="11"/>
    <n v="30"/>
  </r>
  <r>
    <x v="11"/>
    <n v="22"/>
  </r>
  <r>
    <x v="11"/>
    <n v="30"/>
  </r>
  <r>
    <x v="11"/>
    <n v="18"/>
  </r>
  <r>
    <x v="11"/>
    <n v="1"/>
  </r>
  <r>
    <x v="11"/>
    <n v="4"/>
  </r>
  <r>
    <x v="11"/>
    <n v="1"/>
  </r>
  <r>
    <x v="11"/>
    <n v="50"/>
  </r>
  <r>
    <x v="11"/>
    <n v="5"/>
  </r>
  <r>
    <x v="11"/>
    <n v="205"/>
  </r>
  <r>
    <x v="11"/>
    <n v="41"/>
  </r>
  <r>
    <x v="11"/>
    <n v="10"/>
  </r>
  <r>
    <x v="11"/>
    <n v="15"/>
  </r>
  <r>
    <x v="11"/>
    <n v="35"/>
  </r>
  <r>
    <x v="11"/>
    <n v="13"/>
  </r>
  <r>
    <x v="11"/>
    <n v="20"/>
  </r>
  <r>
    <x v="11"/>
    <n v="50"/>
  </r>
  <r>
    <x v="11"/>
    <n v="20"/>
  </r>
  <r>
    <x v="11"/>
    <n v="30"/>
  </r>
  <r>
    <x v="11"/>
    <n v="30"/>
  </r>
  <r>
    <x v="11"/>
    <n v="52"/>
  </r>
  <r>
    <x v="11"/>
    <n v="40"/>
  </r>
  <r>
    <x v="11"/>
    <n v="10"/>
  </r>
  <r>
    <x v="11"/>
    <n v="20"/>
  </r>
  <r>
    <x v="11"/>
    <n v="1"/>
  </r>
  <r>
    <x v="1"/>
    <n v="10"/>
  </r>
  <r>
    <x v="1"/>
    <n v="30"/>
  </r>
  <r>
    <x v="1"/>
    <n v="135"/>
  </r>
  <r>
    <x v="1"/>
    <n v="20"/>
  </r>
  <r>
    <x v="1"/>
    <n v="152"/>
  </r>
  <r>
    <x v="1"/>
    <n v="44"/>
  </r>
  <r>
    <x v="1"/>
    <n v="250"/>
  </r>
  <r>
    <x v="1"/>
    <n v="55"/>
  </r>
  <r>
    <x v="1"/>
    <n v="65"/>
  </r>
  <r>
    <x v="1"/>
    <n v="32"/>
  </r>
  <r>
    <x v="1"/>
    <n v="39"/>
  </r>
  <r>
    <x v="1"/>
    <n v="30"/>
  </r>
  <r>
    <x v="1"/>
    <n v="16"/>
  </r>
  <r>
    <x v="1"/>
    <n v="20"/>
  </r>
  <r>
    <x v="1"/>
    <n v="24"/>
  </r>
  <r>
    <x v="1"/>
    <n v="23"/>
  </r>
  <r>
    <x v="1"/>
    <n v="30"/>
  </r>
  <r>
    <x v="1"/>
    <n v="20"/>
  </r>
  <r>
    <x v="1"/>
    <n v="85"/>
  </r>
  <r>
    <x v="1"/>
    <n v="30"/>
  </r>
  <r>
    <x v="1"/>
    <n v="35"/>
  </r>
  <r>
    <x v="1"/>
    <n v="40"/>
  </r>
  <r>
    <x v="1"/>
    <n v="25"/>
  </r>
  <r>
    <x v="1"/>
    <n v="19"/>
  </r>
  <r>
    <x v="1"/>
    <n v="50"/>
  </r>
  <r>
    <x v="1"/>
    <n v="15"/>
  </r>
  <r>
    <x v="1"/>
    <n v="30"/>
  </r>
  <r>
    <x v="1"/>
    <n v="45"/>
  </r>
  <r>
    <x v="1"/>
    <n v="20"/>
  </r>
  <r>
    <x v="1"/>
    <n v="70"/>
  </r>
  <r>
    <x v="1"/>
    <n v="10"/>
  </r>
  <r>
    <x v="1"/>
    <n v="20"/>
  </r>
  <r>
    <x v="1"/>
    <n v="51"/>
  </r>
  <r>
    <x v="1"/>
    <n v="20"/>
  </r>
  <r>
    <x v="1"/>
    <n v="12"/>
  </r>
  <r>
    <x v="1"/>
    <n v="5"/>
  </r>
  <r>
    <x v="1"/>
    <n v="5"/>
  </r>
  <r>
    <x v="1"/>
    <n v="25"/>
  </r>
  <r>
    <x v="1"/>
    <n v="5"/>
  </r>
  <r>
    <x v="1"/>
    <n v="5"/>
  </r>
  <r>
    <x v="1"/>
    <n v="5"/>
  </r>
  <r>
    <x v="1"/>
    <n v="50"/>
  </r>
  <r>
    <x v="1"/>
    <n v="10"/>
  </r>
  <r>
    <x v="1"/>
    <n v="4"/>
  </r>
  <r>
    <x v="12"/>
    <n v="3"/>
  </r>
  <r>
    <x v="1"/>
    <n v="2"/>
  </r>
  <r>
    <x v="5"/>
    <n v="1"/>
  </r>
  <r>
    <x v="1"/>
    <n v="1"/>
  </r>
  <r>
    <x v="1"/>
    <n v="2"/>
  </r>
  <r>
    <x v="1"/>
    <n v="1"/>
  </r>
  <r>
    <x v="5"/>
    <n v="1"/>
  </r>
  <r>
    <x v="1"/>
    <n v="2"/>
  </r>
  <r>
    <x v="5"/>
    <n v="1"/>
  </r>
  <r>
    <x v="1"/>
    <n v="7"/>
  </r>
  <r>
    <x v="1"/>
    <n v="2"/>
  </r>
  <r>
    <x v="1"/>
    <n v="5"/>
  </r>
  <r>
    <x v="1"/>
    <n v="4"/>
  </r>
  <r>
    <x v="1"/>
    <n v="3"/>
  </r>
  <r>
    <x v="1"/>
    <n v="5"/>
  </r>
  <r>
    <x v="1"/>
    <n v="4"/>
  </r>
  <r>
    <x v="1"/>
    <n v="3"/>
  </r>
  <r>
    <x v="1"/>
    <n v="2"/>
  </r>
  <r>
    <x v="1"/>
    <n v="4"/>
  </r>
  <r>
    <x v="1"/>
    <n v="2"/>
  </r>
  <r>
    <x v="1"/>
    <n v="2"/>
  </r>
  <r>
    <x v="5"/>
    <n v="1"/>
  </r>
  <r>
    <x v="1"/>
    <n v="1"/>
  </r>
  <r>
    <x v="1"/>
    <n v="3"/>
  </r>
  <r>
    <x v="1"/>
    <n v="1"/>
  </r>
  <r>
    <x v="1"/>
    <n v="1"/>
  </r>
  <r>
    <x v="1"/>
    <n v="3"/>
  </r>
  <r>
    <x v="1"/>
    <n v="1"/>
  </r>
  <r>
    <x v="5"/>
    <n v="1"/>
  </r>
  <r>
    <x v="1"/>
    <n v="1"/>
  </r>
  <r>
    <x v="1"/>
    <n v="2"/>
  </r>
  <r>
    <x v="1"/>
    <n v="2"/>
  </r>
  <r>
    <x v="1"/>
    <n v="1"/>
  </r>
  <r>
    <x v="1"/>
    <n v="1"/>
  </r>
  <r>
    <x v="1"/>
    <n v="4"/>
  </r>
  <r>
    <x v="2"/>
    <n v="4"/>
  </r>
  <r>
    <x v="1"/>
    <n v="5"/>
  </r>
  <r>
    <x v="2"/>
    <n v="1"/>
  </r>
  <r>
    <x v="1"/>
    <n v="4"/>
  </r>
  <r>
    <x v="1"/>
    <n v="4"/>
  </r>
  <r>
    <x v="1"/>
    <n v="10"/>
  </r>
  <r>
    <x v="2"/>
    <n v="1"/>
  </r>
  <r>
    <x v="1"/>
    <n v="3"/>
  </r>
  <r>
    <x v="1"/>
    <n v="4"/>
  </r>
  <r>
    <x v="5"/>
    <n v="1"/>
  </r>
  <r>
    <x v="13"/>
    <n v="1"/>
  </r>
  <r>
    <x v="13"/>
    <n v="1"/>
  </r>
  <r>
    <x v="14"/>
    <n v="1"/>
  </r>
  <r>
    <x v="5"/>
    <n v="1"/>
  </r>
  <r>
    <x v="15"/>
    <n v="4"/>
  </r>
  <r>
    <x v="5"/>
    <n v="7"/>
  </r>
  <r>
    <x v="5"/>
    <n v="2"/>
  </r>
  <r>
    <x v="15"/>
    <n v="2"/>
  </r>
  <r>
    <x v="16"/>
    <n v="2"/>
  </r>
  <r>
    <x v="5"/>
    <n v="14"/>
  </r>
  <r>
    <x v="17"/>
    <n v="6"/>
  </r>
  <r>
    <x v="12"/>
    <n v="8"/>
  </r>
  <r>
    <x v="5"/>
    <n v="2"/>
  </r>
  <r>
    <x v="18"/>
    <n v="2"/>
  </r>
  <r>
    <x v="1"/>
    <n v="1"/>
  </r>
  <r>
    <x v="19"/>
    <n v="1"/>
  </r>
  <r>
    <x v="13"/>
    <n v="1"/>
  </r>
  <r>
    <x v="5"/>
    <n v="3"/>
  </r>
  <r>
    <x v="15"/>
    <n v="2"/>
  </r>
  <r>
    <x v="16"/>
    <n v="5"/>
  </r>
  <r>
    <x v="15"/>
    <n v="6"/>
  </r>
  <r>
    <x v="14"/>
    <n v="6"/>
  </r>
  <r>
    <x v="4"/>
    <n v="6"/>
  </r>
  <r>
    <x v="2"/>
    <n v="1"/>
  </r>
  <r>
    <x v="13"/>
    <n v="4"/>
  </r>
  <r>
    <x v="3"/>
    <n v="3"/>
  </r>
  <r>
    <x v="5"/>
    <n v="3"/>
  </r>
  <r>
    <x v="15"/>
    <n v="2"/>
  </r>
  <r>
    <x v="5"/>
    <n v="10"/>
  </r>
  <r>
    <x v="0"/>
    <n v="3"/>
  </r>
  <r>
    <x v="19"/>
    <n v="5"/>
  </r>
  <r>
    <x v="13"/>
    <n v="3"/>
  </r>
  <r>
    <x v="16"/>
    <n v="5"/>
  </r>
  <r>
    <x v="5"/>
    <n v="4"/>
  </r>
  <r>
    <x v="15"/>
    <n v="4"/>
  </r>
  <r>
    <x v="15"/>
    <n v="12"/>
  </r>
  <r>
    <x v="1"/>
    <n v="3"/>
  </r>
  <r>
    <x v="15"/>
    <n v="3"/>
  </r>
  <r>
    <x v="5"/>
    <n v="6"/>
  </r>
  <r>
    <x v="13"/>
    <n v="3"/>
  </r>
  <r>
    <x v="20"/>
    <n v="7"/>
  </r>
  <r>
    <x v="15"/>
    <n v="5"/>
  </r>
  <r>
    <x v="5"/>
    <n v="3"/>
  </r>
  <r>
    <x v="15"/>
    <n v="2"/>
  </r>
  <r>
    <x v="0"/>
    <n v="8"/>
  </r>
  <r>
    <x v="0"/>
    <n v="5"/>
  </r>
  <r>
    <x v="21"/>
    <n v="3"/>
  </r>
  <r>
    <x v="20"/>
    <n v="4"/>
  </r>
  <r>
    <x v="4"/>
    <n v="2"/>
  </r>
  <r>
    <x v="15"/>
    <n v="13"/>
  </r>
  <r>
    <x v="22"/>
    <n v="1"/>
  </r>
  <r>
    <x v="13"/>
    <n v="1"/>
  </r>
  <r>
    <x v="5"/>
    <n v="1"/>
  </r>
  <r>
    <x v="15"/>
    <n v="1"/>
  </r>
  <r>
    <x v="3"/>
    <n v="7"/>
  </r>
  <r>
    <x v="14"/>
    <n v="6"/>
  </r>
  <r>
    <x v="5"/>
    <n v="8"/>
  </r>
  <r>
    <x v="23"/>
    <n v="3"/>
  </r>
  <r>
    <x v="3"/>
    <n v="6"/>
  </r>
  <r>
    <x v="16"/>
    <n v="2"/>
  </r>
  <r>
    <x v="13"/>
    <n v="4"/>
  </r>
  <r>
    <x v="5"/>
    <n v="2"/>
  </r>
  <r>
    <x v="15"/>
    <n v="2"/>
  </r>
  <r>
    <x v="1"/>
    <n v="3"/>
  </r>
  <r>
    <x v="15"/>
    <n v="2"/>
  </r>
  <r>
    <x v="1"/>
    <n v="3"/>
  </r>
  <r>
    <x v="15"/>
    <n v="3"/>
  </r>
  <r>
    <x v="5"/>
    <n v="2"/>
  </r>
  <r>
    <x v="1"/>
    <n v="5"/>
  </r>
  <r>
    <x v="5"/>
    <n v="2"/>
  </r>
  <r>
    <x v="5"/>
    <n v="4"/>
  </r>
  <r>
    <x v="15"/>
    <n v="6"/>
  </r>
  <r>
    <x v="13"/>
    <n v="5"/>
  </r>
  <r>
    <x v="5"/>
    <n v="4"/>
  </r>
  <r>
    <x v="15"/>
    <n v="8"/>
  </r>
  <r>
    <x v="15"/>
    <n v="2"/>
  </r>
  <r>
    <x v="15"/>
    <n v="1"/>
  </r>
  <r>
    <x v="13"/>
    <n v="1"/>
  </r>
  <r>
    <x v="4"/>
    <n v="2"/>
  </r>
  <r>
    <x v="5"/>
    <n v="4"/>
  </r>
  <r>
    <x v="13"/>
    <n v="2"/>
  </r>
  <r>
    <x v="16"/>
    <n v="1"/>
  </r>
  <r>
    <x v="5"/>
    <n v="3"/>
  </r>
  <r>
    <x v="3"/>
    <n v="4"/>
  </r>
  <r>
    <x v="5"/>
    <n v="2"/>
  </r>
  <r>
    <x v="19"/>
    <n v="1"/>
  </r>
  <r>
    <x v="5"/>
    <n v="10"/>
  </r>
  <r>
    <x v="15"/>
    <n v="5"/>
  </r>
  <r>
    <x v="1"/>
    <n v="5"/>
  </r>
  <r>
    <x v="15"/>
    <n v="12"/>
  </r>
  <r>
    <x v="5"/>
    <n v="1"/>
  </r>
  <r>
    <x v="19"/>
    <n v="1"/>
  </r>
  <r>
    <x v="5"/>
    <n v="3"/>
  </r>
  <r>
    <x v="24"/>
    <n v="2"/>
  </r>
  <r>
    <x v="6"/>
    <n v="5"/>
  </r>
  <r>
    <x v="5"/>
    <n v="1"/>
  </r>
  <r>
    <x v="1"/>
    <n v="5"/>
  </r>
  <r>
    <x v="15"/>
    <n v="5"/>
  </r>
  <r>
    <x v="5"/>
    <n v="10"/>
  </r>
  <r>
    <x v="15"/>
    <n v="2"/>
  </r>
  <r>
    <x v="5"/>
    <n v="3"/>
  </r>
  <r>
    <x v="15"/>
    <n v="5"/>
  </r>
  <r>
    <x v="18"/>
    <n v="1"/>
  </r>
  <r>
    <x v="5"/>
    <n v="12"/>
  </r>
  <r>
    <x v="18"/>
    <n v="2"/>
  </r>
  <r>
    <x v="1"/>
    <n v="3"/>
  </r>
  <r>
    <x v="15"/>
    <n v="3"/>
  </r>
  <r>
    <x v="20"/>
    <n v="2"/>
  </r>
  <r>
    <x v="18"/>
    <n v="2"/>
  </r>
  <r>
    <x v="18"/>
    <n v="4"/>
  </r>
  <r>
    <x v="5"/>
    <n v="6"/>
  </r>
  <r>
    <x v="18"/>
    <n v="1"/>
  </r>
  <r>
    <x v="15"/>
    <n v="2"/>
  </r>
  <r>
    <x v="5"/>
    <n v="2"/>
  </r>
  <r>
    <x v="25"/>
    <n v="4"/>
  </r>
  <r>
    <x v="5"/>
    <n v="5"/>
  </r>
  <r>
    <x v="5"/>
    <n v="2"/>
  </r>
  <r>
    <x v="1"/>
    <n v="1"/>
  </r>
  <r>
    <x v="18"/>
    <n v="3"/>
  </r>
  <r>
    <x v="15"/>
    <n v="1"/>
  </r>
  <r>
    <x v="18"/>
    <n v="1"/>
  </r>
  <r>
    <x v="18"/>
    <n v="1"/>
  </r>
  <r>
    <x v="15"/>
    <n v="1"/>
  </r>
  <r>
    <x v="18"/>
    <n v="2"/>
  </r>
  <r>
    <x v="15"/>
    <n v="4"/>
  </r>
  <r>
    <x v="1"/>
    <n v="4"/>
  </r>
  <r>
    <x v="5"/>
    <n v="5"/>
  </r>
  <r>
    <x v="18"/>
    <n v="1"/>
  </r>
  <r>
    <x v="1"/>
    <n v="10"/>
  </r>
  <r>
    <x v="5"/>
    <n v="12"/>
  </r>
  <r>
    <x v="5"/>
    <n v="10"/>
  </r>
  <r>
    <x v="15"/>
    <n v="10"/>
  </r>
  <r>
    <x v="15"/>
    <n v="1"/>
  </r>
  <r>
    <x v="5"/>
    <n v="1"/>
  </r>
  <r>
    <x v="15"/>
    <n v="2"/>
  </r>
  <r>
    <x v="1"/>
    <n v="2"/>
  </r>
  <r>
    <x v="14"/>
    <n v="1"/>
  </r>
  <r>
    <x v="1"/>
    <n v="20"/>
  </r>
  <r>
    <x v="15"/>
    <n v="4"/>
  </r>
  <r>
    <x v="18"/>
    <n v="2"/>
  </r>
  <r>
    <x v="5"/>
    <n v="2"/>
  </r>
  <r>
    <x v="18"/>
    <n v="5"/>
  </r>
  <r>
    <x v="15"/>
    <n v="12"/>
  </r>
  <r>
    <x v="1"/>
    <n v="13"/>
  </r>
  <r>
    <x v="5"/>
    <n v="10"/>
  </r>
  <r>
    <x v="5"/>
    <n v="12"/>
  </r>
  <r>
    <x v="5"/>
    <n v="1"/>
  </r>
  <r>
    <x v="18"/>
    <n v="4"/>
  </r>
  <r>
    <x v="1"/>
    <n v="4"/>
  </r>
  <r>
    <x v="15"/>
    <n v="15"/>
  </r>
  <r>
    <x v="15"/>
    <n v="14"/>
  </r>
  <r>
    <x v="18"/>
    <n v="2"/>
  </r>
  <r>
    <x v="5"/>
    <n v="4"/>
  </r>
  <r>
    <x v="15"/>
    <n v="20"/>
  </r>
  <r>
    <x v="5"/>
    <n v="8"/>
  </r>
  <r>
    <x v="5"/>
    <n v="10"/>
  </r>
  <r>
    <x v="15"/>
    <n v="15"/>
  </r>
  <r>
    <x v="15"/>
    <n v="2"/>
  </r>
  <r>
    <x v="5"/>
    <n v="10"/>
  </r>
  <r>
    <x v="5"/>
    <n v="14"/>
  </r>
  <r>
    <x v="18"/>
    <n v="2"/>
  </r>
  <r>
    <x v="5"/>
    <n v="5"/>
  </r>
  <r>
    <x v="5"/>
    <n v="4"/>
  </r>
  <r>
    <x v="5"/>
    <n v="15"/>
  </r>
  <r>
    <x v="15"/>
    <n v="8"/>
  </r>
  <r>
    <x v="5"/>
    <n v="12"/>
  </r>
  <r>
    <x v="5"/>
    <n v="8"/>
  </r>
  <r>
    <x v="26"/>
    <n v="1"/>
  </r>
  <r>
    <x v="18"/>
    <n v="1"/>
  </r>
  <r>
    <x v="5"/>
    <n v="1"/>
  </r>
  <r>
    <x v="1"/>
    <n v="42"/>
  </r>
  <r>
    <x v="5"/>
    <n v="3"/>
  </r>
  <r>
    <x v="1"/>
    <n v="4"/>
  </r>
  <r>
    <x v="1"/>
    <n v="1"/>
  </r>
  <r>
    <x v="5"/>
    <n v="2"/>
  </r>
  <r>
    <x v="5"/>
    <n v="3"/>
  </r>
  <r>
    <x v="1"/>
    <n v="3"/>
  </r>
  <r>
    <x v="1"/>
    <n v="5"/>
  </r>
  <r>
    <x v="5"/>
    <n v="3"/>
  </r>
  <r>
    <x v="1"/>
    <n v="2"/>
  </r>
  <r>
    <x v="3"/>
    <n v="3"/>
  </r>
  <r>
    <x v="1"/>
    <n v="2"/>
  </r>
  <r>
    <x v="1"/>
    <n v="2"/>
  </r>
  <r>
    <x v="3"/>
    <n v="2"/>
  </r>
  <r>
    <x v="2"/>
    <n v="2"/>
  </r>
  <r>
    <x v="3"/>
    <n v="2"/>
  </r>
  <r>
    <x v="6"/>
    <n v="1"/>
  </r>
  <r>
    <x v="1"/>
    <n v="2"/>
  </r>
  <r>
    <x v="1"/>
    <n v="2"/>
  </r>
  <r>
    <x v="19"/>
    <n v="1"/>
  </r>
  <r>
    <x v="5"/>
    <n v="2"/>
  </r>
  <r>
    <x v="1"/>
    <n v="2"/>
  </r>
  <r>
    <x v="12"/>
    <n v="1"/>
  </r>
  <r>
    <x v="1"/>
    <n v="1"/>
  </r>
  <r>
    <x v="27"/>
    <n v="1"/>
  </r>
  <r>
    <x v="3"/>
    <n v="1"/>
  </r>
  <r>
    <x v="1"/>
    <n v="2"/>
  </r>
  <r>
    <x v="1"/>
    <n v="2"/>
  </r>
  <r>
    <x v="11"/>
    <n v="1"/>
  </r>
  <r>
    <x v="8"/>
    <n v="1"/>
  </r>
  <r>
    <x v="1"/>
    <n v="1"/>
  </r>
  <r>
    <x v="27"/>
    <n v="1"/>
  </r>
  <r>
    <x v="1"/>
    <n v="2"/>
  </r>
  <r>
    <x v="2"/>
    <n v="2"/>
  </r>
  <r>
    <x v="3"/>
    <n v="2"/>
  </r>
  <r>
    <x v="19"/>
    <n v="2"/>
  </r>
  <r>
    <x v="3"/>
    <n v="6"/>
  </r>
  <r>
    <x v="1"/>
    <n v="2"/>
  </r>
  <r>
    <x v="6"/>
    <n v="2"/>
  </r>
  <r>
    <x v="3"/>
    <n v="2"/>
  </r>
  <r>
    <x v="6"/>
    <n v="1"/>
  </r>
  <r>
    <x v="5"/>
    <n v="1"/>
  </r>
  <r>
    <x v="5"/>
    <n v="2"/>
  </r>
  <r>
    <x v="12"/>
    <n v="1"/>
  </r>
  <r>
    <x v="1"/>
    <n v="1"/>
  </r>
  <r>
    <x v="3"/>
    <n v="1"/>
  </r>
  <r>
    <x v="11"/>
    <n v="1"/>
  </r>
  <r>
    <x v="5"/>
    <n v="2"/>
  </r>
  <r>
    <x v="1"/>
    <n v="2"/>
  </r>
  <r>
    <x v="27"/>
    <n v="1"/>
  </r>
  <r>
    <x v="0"/>
    <n v="1"/>
  </r>
  <r>
    <x v="1"/>
    <n v="1"/>
  </r>
  <r>
    <x v="3"/>
    <n v="1"/>
  </r>
  <r>
    <x v="5"/>
    <n v="1"/>
  </r>
  <r>
    <x v="11"/>
    <n v="1"/>
  </r>
  <r>
    <x v="1"/>
    <n v="1"/>
  </r>
  <r>
    <x v="5"/>
    <n v="1"/>
  </r>
  <r>
    <x v="12"/>
    <n v="1"/>
  </r>
  <r>
    <x v="5"/>
    <n v="1"/>
  </r>
  <r>
    <x v="1"/>
    <n v="1"/>
  </r>
  <r>
    <x v="1"/>
    <n v="2"/>
  </r>
  <r>
    <x v="3"/>
    <n v="2"/>
  </r>
  <r>
    <x v="1"/>
    <n v="2"/>
  </r>
  <r>
    <x v="1"/>
    <n v="3"/>
  </r>
  <r>
    <x v="1"/>
    <n v="2"/>
  </r>
  <r>
    <x v="3"/>
    <n v="2"/>
  </r>
  <r>
    <x v="3"/>
    <n v="2"/>
  </r>
  <r>
    <x v="3"/>
    <n v="2"/>
  </r>
  <r>
    <x v="6"/>
    <n v="1"/>
  </r>
  <r>
    <x v="6"/>
    <n v="2"/>
  </r>
  <r>
    <x v="3"/>
    <n v="2"/>
  </r>
  <r>
    <x v="1"/>
    <n v="2"/>
  </r>
  <r>
    <x v="3"/>
    <n v="1"/>
  </r>
  <r>
    <x v="1"/>
    <n v="1"/>
  </r>
  <r>
    <x v="5"/>
    <n v="1"/>
  </r>
  <r>
    <x v="1"/>
    <n v="1"/>
  </r>
  <r>
    <x v="27"/>
    <n v="1"/>
  </r>
  <r>
    <x v="5"/>
    <n v="1"/>
  </r>
  <r>
    <x v="12"/>
    <n v="1"/>
  </r>
  <r>
    <x v="5"/>
    <n v="1"/>
  </r>
  <r>
    <x v="1"/>
    <n v="1"/>
  </r>
  <r>
    <x v="1"/>
    <n v="1"/>
  </r>
  <r>
    <x v="1"/>
    <n v="1"/>
  </r>
  <r>
    <x v="5"/>
    <n v="2"/>
  </r>
  <r>
    <x v="11"/>
    <n v="1"/>
  </r>
  <r>
    <x v="11"/>
    <n v="1"/>
  </r>
  <r>
    <x v="5"/>
    <n v="1"/>
  </r>
  <r>
    <x v="1"/>
    <n v="1"/>
  </r>
  <r>
    <x v="1"/>
    <n v="2"/>
  </r>
  <r>
    <x v="1"/>
    <n v="2"/>
  </r>
  <r>
    <x v="3"/>
    <n v="2"/>
  </r>
  <r>
    <x v="13"/>
    <n v="5"/>
  </r>
  <r>
    <x v="6"/>
    <n v="3"/>
  </r>
  <r>
    <x v="1"/>
    <n v="4"/>
  </r>
  <r>
    <x v="3"/>
    <n v="3"/>
  </r>
  <r>
    <x v="1"/>
    <n v="2"/>
  </r>
  <r>
    <x v="1"/>
    <n v="1"/>
  </r>
  <r>
    <x v="19"/>
    <n v="2"/>
  </r>
  <r>
    <x v="1"/>
    <n v="1"/>
  </r>
  <r>
    <x v="5"/>
    <n v="1"/>
  </r>
  <r>
    <x v="4"/>
    <n v="1"/>
  </r>
  <r>
    <x v="1"/>
    <n v="1"/>
  </r>
  <r>
    <x v="5"/>
    <n v="1"/>
  </r>
  <r>
    <x v="1"/>
    <n v="2"/>
  </r>
  <r>
    <x v="3"/>
    <n v="1"/>
  </r>
  <r>
    <x v="5"/>
    <n v="6"/>
  </r>
  <r>
    <x v="28"/>
    <n v="1"/>
  </r>
  <r>
    <x v="19"/>
    <n v="1"/>
  </r>
  <r>
    <x v="27"/>
    <n v="1"/>
  </r>
  <r>
    <x v="1"/>
    <n v="2"/>
  </r>
  <r>
    <x v="21"/>
    <n v="1"/>
  </r>
  <r>
    <x v="5"/>
    <n v="2"/>
  </r>
  <r>
    <x v="1"/>
    <n v="2"/>
  </r>
  <r>
    <x v="5"/>
    <n v="1"/>
  </r>
  <r>
    <x v="16"/>
    <n v="1"/>
  </r>
  <r>
    <x v="29"/>
    <n v="1"/>
  </r>
  <r>
    <x v="1"/>
    <n v="4"/>
  </r>
  <r>
    <x v="13"/>
    <n v="2"/>
  </r>
  <r>
    <x v="5"/>
    <n v="3"/>
  </r>
  <r>
    <x v="1"/>
    <n v="1"/>
  </r>
  <r>
    <x v="1"/>
    <n v="1"/>
  </r>
  <r>
    <x v="21"/>
    <n v="1"/>
  </r>
  <r>
    <x v="21"/>
    <n v="2"/>
  </r>
  <r>
    <x v="5"/>
    <n v="1"/>
  </r>
  <r>
    <x v="1"/>
    <n v="1"/>
  </r>
  <r>
    <x v="16"/>
    <n v="2"/>
  </r>
  <r>
    <x v="16"/>
    <n v="2"/>
  </r>
  <r>
    <x v="21"/>
    <n v="1"/>
  </r>
  <r>
    <x v="5"/>
    <n v="2"/>
  </r>
  <r>
    <x v="21"/>
    <n v="2"/>
  </r>
  <r>
    <x v="16"/>
    <n v="1"/>
  </r>
  <r>
    <x v="5"/>
    <n v="5"/>
  </r>
  <r>
    <x v="5"/>
    <n v="12"/>
  </r>
  <r>
    <x v="5"/>
    <n v="3"/>
  </r>
  <r>
    <x v="1"/>
    <n v="4"/>
  </r>
  <r>
    <x v="15"/>
    <n v="4"/>
  </r>
  <r>
    <x v="1"/>
    <n v="11"/>
  </r>
  <r>
    <x v="11"/>
    <n v="123"/>
  </r>
  <r>
    <x v="11"/>
    <n v="130"/>
  </r>
  <r>
    <x v="11"/>
    <n v="60"/>
  </r>
  <r>
    <x v="11"/>
    <n v="50"/>
  </r>
  <r>
    <x v="5"/>
    <n v="15"/>
  </r>
  <r>
    <x v="11"/>
    <n v="100"/>
  </r>
  <r>
    <x v="11"/>
    <n v="70"/>
  </r>
  <r>
    <x v="11"/>
    <n v="25"/>
  </r>
  <r>
    <x v="11"/>
    <n v="15"/>
  </r>
  <r>
    <x v="11"/>
    <n v="15"/>
  </r>
  <r>
    <x v="11"/>
    <n v="8"/>
  </r>
  <r>
    <x v="11"/>
    <n v="25"/>
  </r>
  <r>
    <x v="11"/>
    <n v="17"/>
  </r>
  <r>
    <x v="11"/>
    <n v="12"/>
  </r>
  <r>
    <x v="11"/>
    <n v="70"/>
  </r>
  <r>
    <x v="5"/>
    <n v="10"/>
  </r>
  <r>
    <x v="11"/>
    <n v="30"/>
  </r>
  <r>
    <x v="11"/>
    <n v="25"/>
  </r>
  <r>
    <x v="11"/>
    <n v="100"/>
  </r>
  <r>
    <x v="1"/>
    <n v="72"/>
  </r>
  <r>
    <x v="1"/>
    <n v="85"/>
  </r>
  <r>
    <x v="1"/>
    <n v="120"/>
  </r>
  <r>
    <x v="1"/>
    <n v="90"/>
  </r>
  <r>
    <x v="1"/>
    <n v="150"/>
  </r>
  <r>
    <x v="11"/>
    <n v="50"/>
  </r>
  <r>
    <x v="1"/>
    <n v="132"/>
  </r>
  <r>
    <x v="1"/>
    <n v="84"/>
  </r>
  <r>
    <x v="1"/>
    <n v="60"/>
  </r>
  <r>
    <x v="1"/>
    <n v="55"/>
  </r>
  <r>
    <x v="1"/>
    <n v="25"/>
  </r>
  <r>
    <x v="13"/>
    <n v="1"/>
  </r>
  <r>
    <x v="14"/>
    <n v="1"/>
  </r>
  <r>
    <x v="1"/>
    <n v="2"/>
  </r>
  <r>
    <x v="5"/>
    <n v="1"/>
  </r>
  <r>
    <x v="1"/>
    <n v="10"/>
  </r>
  <r>
    <x v="19"/>
    <n v="1"/>
  </r>
  <r>
    <x v="10"/>
    <n v="7"/>
  </r>
  <r>
    <x v="0"/>
    <n v="2"/>
  </r>
  <r>
    <x v="23"/>
    <n v="6"/>
  </r>
  <r>
    <x v="10"/>
    <n v="12"/>
  </r>
  <r>
    <x v="23"/>
    <n v="1"/>
  </r>
  <r>
    <x v="26"/>
    <n v="2"/>
  </r>
  <r>
    <x v="10"/>
    <n v="9"/>
  </r>
  <r>
    <x v="19"/>
    <n v="1"/>
  </r>
  <r>
    <x v="23"/>
    <n v="1"/>
  </r>
  <r>
    <x v="0"/>
    <n v="1"/>
  </r>
  <r>
    <x v="10"/>
    <n v="11"/>
  </r>
  <r>
    <x v="10"/>
    <n v="15"/>
  </r>
  <r>
    <x v="0"/>
    <n v="3"/>
  </r>
  <r>
    <x v="11"/>
    <n v="1"/>
  </r>
  <r>
    <x v="10"/>
    <n v="2"/>
  </r>
  <r>
    <x v="10"/>
    <n v="6"/>
  </r>
  <r>
    <x v="0"/>
    <n v="1"/>
  </r>
  <r>
    <x v="10"/>
    <n v="12"/>
  </r>
  <r>
    <x v="1"/>
    <n v="5"/>
  </r>
  <r>
    <x v="5"/>
    <n v="3"/>
  </r>
  <r>
    <x v="6"/>
    <n v="2"/>
  </r>
  <r>
    <x v="19"/>
    <n v="4"/>
  </r>
  <r>
    <x v="10"/>
    <n v="1"/>
  </r>
  <r>
    <x v="1"/>
    <n v="2"/>
  </r>
  <r>
    <x v="5"/>
    <n v="3"/>
  </r>
  <r>
    <x v="15"/>
    <n v="1"/>
  </r>
  <r>
    <x v="19"/>
    <n v="1"/>
  </r>
  <r>
    <x v="10"/>
    <n v="4"/>
  </r>
  <r>
    <x v="22"/>
    <n v="2"/>
  </r>
  <r>
    <x v="8"/>
    <n v="1"/>
  </r>
  <r>
    <x v="0"/>
    <n v="4"/>
  </r>
  <r>
    <x v="17"/>
    <n v="1"/>
  </r>
  <r>
    <x v="11"/>
    <n v="16"/>
  </r>
  <r>
    <x v="10"/>
    <n v="31"/>
  </r>
  <r>
    <x v="19"/>
    <n v="6"/>
  </r>
  <r>
    <x v="30"/>
    <n v="3"/>
  </r>
  <r>
    <x v="21"/>
    <n v="1"/>
  </r>
  <r>
    <x v="23"/>
    <n v="1"/>
  </r>
  <r>
    <x v="10"/>
    <n v="30"/>
  </r>
  <r>
    <x v="5"/>
    <n v="6"/>
  </r>
  <r>
    <x v="27"/>
    <n v="1"/>
  </r>
  <r>
    <x v="30"/>
    <n v="1"/>
  </r>
  <r>
    <x v="10"/>
    <n v="21"/>
  </r>
  <r>
    <x v="5"/>
    <n v="1"/>
  </r>
  <r>
    <x v="23"/>
    <n v="1"/>
  </r>
  <r>
    <x v="18"/>
    <n v="1"/>
  </r>
  <r>
    <x v="27"/>
    <n v="2"/>
  </r>
  <r>
    <x v="8"/>
    <n v="4"/>
  </r>
  <r>
    <x v="22"/>
    <n v="3"/>
  </r>
  <r>
    <x v="0"/>
    <n v="8"/>
  </r>
  <r>
    <x v="11"/>
    <n v="25"/>
  </r>
  <r>
    <x v="10"/>
    <n v="25"/>
  </r>
  <r>
    <x v="16"/>
    <n v="2"/>
  </r>
  <r>
    <x v="19"/>
    <n v="1"/>
  </r>
  <r>
    <x v="23"/>
    <n v="1"/>
  </r>
  <r>
    <x v="18"/>
    <n v="1"/>
  </r>
  <r>
    <x v="23"/>
    <n v="1"/>
  </r>
  <r>
    <x v="10"/>
    <n v="11"/>
  </r>
  <r>
    <x v="18"/>
    <n v="1"/>
  </r>
  <r>
    <x v="30"/>
    <n v="3"/>
  </r>
  <r>
    <x v="11"/>
    <n v="10"/>
  </r>
  <r>
    <x v="0"/>
    <n v="5"/>
  </r>
  <r>
    <x v="23"/>
    <n v="1"/>
  </r>
  <r>
    <x v="8"/>
    <n v="1"/>
  </r>
  <r>
    <x v="5"/>
    <n v="4"/>
  </r>
  <r>
    <x v="10"/>
    <n v="4"/>
  </r>
  <r>
    <x v="6"/>
    <n v="3"/>
  </r>
  <r>
    <x v="10"/>
    <n v="1"/>
  </r>
  <r>
    <x v="0"/>
    <n v="1"/>
  </r>
  <r>
    <x v="22"/>
    <n v="4"/>
  </r>
  <r>
    <x v="8"/>
    <n v="8"/>
  </r>
  <r>
    <x v="0"/>
    <n v="5"/>
  </r>
  <r>
    <x v="11"/>
    <n v="16"/>
  </r>
  <r>
    <x v="12"/>
    <n v="1"/>
  </r>
  <r>
    <x v="10"/>
    <n v="21"/>
  </r>
  <r>
    <x v="31"/>
    <n v="1"/>
  </r>
  <r>
    <x v="26"/>
    <n v="6"/>
  </r>
  <r>
    <x v="23"/>
    <n v="11"/>
  </r>
  <r>
    <x v="32"/>
    <n v="1"/>
  </r>
  <r>
    <x v="1"/>
    <n v="4"/>
  </r>
  <r>
    <x v="15"/>
    <n v="2"/>
  </r>
  <r>
    <x v="19"/>
    <n v="1"/>
  </r>
  <r>
    <x v="15"/>
    <n v="1"/>
  </r>
  <r>
    <x v="1"/>
    <n v="2"/>
  </r>
  <r>
    <x v="10"/>
    <n v="13"/>
  </r>
  <r>
    <x v="33"/>
    <n v="2"/>
  </r>
  <r>
    <x v="0"/>
    <n v="1"/>
  </r>
  <r>
    <x v="17"/>
    <n v="1"/>
  </r>
  <r>
    <x v="23"/>
    <n v="2"/>
  </r>
  <r>
    <x v="19"/>
    <n v="1"/>
  </r>
  <r>
    <x v="10"/>
    <n v="4"/>
  </r>
  <r>
    <x v="11"/>
    <n v="8"/>
  </r>
  <r>
    <x v="0"/>
    <n v="1"/>
  </r>
  <r>
    <x v="8"/>
    <n v="2"/>
  </r>
  <r>
    <x v="19"/>
    <n v="1"/>
  </r>
  <r>
    <x v="30"/>
    <n v="1"/>
  </r>
  <r>
    <x v="1"/>
    <n v="1"/>
  </r>
  <r>
    <x v="19"/>
    <n v="1"/>
  </r>
  <r>
    <x v="5"/>
    <n v="2"/>
  </r>
  <r>
    <x v="0"/>
    <n v="1"/>
  </r>
  <r>
    <x v="10"/>
    <n v="1"/>
  </r>
  <r>
    <x v="23"/>
    <n v="1"/>
  </r>
  <r>
    <x v="18"/>
    <n v="2"/>
  </r>
  <r>
    <x v="5"/>
    <n v="1"/>
  </r>
  <r>
    <x v="31"/>
    <n v="1"/>
  </r>
  <r>
    <x v="11"/>
    <n v="1"/>
  </r>
  <r>
    <x v="16"/>
    <n v="1"/>
  </r>
  <r>
    <x v="13"/>
    <n v="3"/>
  </r>
  <r>
    <x v="16"/>
    <n v="2"/>
  </r>
  <r>
    <x v="5"/>
    <n v="2"/>
  </r>
  <r>
    <x v="18"/>
    <n v="1"/>
  </r>
  <r>
    <x v="22"/>
    <n v="6"/>
  </r>
  <r>
    <x v="5"/>
    <n v="3"/>
  </r>
  <r>
    <x v="23"/>
    <n v="1"/>
  </r>
  <r>
    <x v="12"/>
    <n v="1"/>
  </r>
  <r>
    <x v="30"/>
    <n v="1"/>
  </r>
  <r>
    <x v="11"/>
    <n v="12"/>
  </r>
  <r>
    <x v="10"/>
    <n v="8"/>
  </r>
  <r>
    <x v="0"/>
    <n v="2"/>
  </r>
  <r>
    <x v="33"/>
    <n v="2"/>
  </r>
  <r>
    <x v="8"/>
    <n v="3"/>
  </r>
  <r>
    <x v="34"/>
    <n v="1"/>
  </r>
  <r>
    <x v="10"/>
    <n v="18"/>
  </r>
  <r>
    <x v="8"/>
    <n v="2"/>
  </r>
  <r>
    <x v="0"/>
    <n v="2"/>
  </r>
  <r>
    <x v="11"/>
    <n v="5"/>
  </r>
  <r>
    <x v="26"/>
    <n v="1"/>
  </r>
  <r>
    <x v="16"/>
    <n v="1"/>
  </r>
  <r>
    <x v="5"/>
    <n v="1"/>
  </r>
  <r>
    <x v="23"/>
    <n v="5"/>
  </r>
  <r>
    <x v="13"/>
    <n v="1"/>
  </r>
  <r>
    <x v="10"/>
    <n v="7"/>
  </r>
  <r>
    <x v="33"/>
    <n v="1"/>
  </r>
  <r>
    <x v="22"/>
    <n v="1"/>
  </r>
  <r>
    <x v="30"/>
    <n v="1"/>
  </r>
  <r>
    <x v="31"/>
    <n v="1"/>
  </r>
  <r>
    <x v="19"/>
    <n v="2"/>
  </r>
  <r>
    <x v="11"/>
    <n v="1"/>
  </r>
  <r>
    <x v="10"/>
    <n v="10"/>
  </r>
  <r>
    <x v="26"/>
    <n v="1"/>
  </r>
  <r>
    <x v="1"/>
    <n v="2"/>
  </r>
  <r>
    <x v="5"/>
    <n v="1"/>
  </r>
  <r>
    <x v="6"/>
    <n v="1"/>
  </r>
  <r>
    <x v="10"/>
    <n v="3"/>
  </r>
  <r>
    <x v="1"/>
    <n v="5"/>
  </r>
  <r>
    <x v="19"/>
    <n v="2"/>
  </r>
  <r>
    <x v="5"/>
    <n v="1"/>
  </r>
  <r>
    <x v="6"/>
    <n v="1"/>
  </r>
  <r>
    <x v="30"/>
    <n v="1"/>
  </r>
  <r>
    <x v="27"/>
    <n v="1"/>
  </r>
  <r>
    <x v="10"/>
    <n v="3"/>
  </r>
  <r>
    <x v="10"/>
    <n v="1"/>
  </r>
  <r>
    <x v="11"/>
    <n v="1"/>
  </r>
  <r>
    <x v="10"/>
    <n v="1"/>
  </r>
  <r>
    <x v="11"/>
    <n v="1"/>
  </r>
  <r>
    <x v="0"/>
    <n v="1"/>
  </r>
  <r>
    <x v="0"/>
    <n v="1"/>
  </r>
  <r>
    <x v="10"/>
    <n v="30"/>
  </r>
  <r>
    <x v="30"/>
    <n v="1"/>
  </r>
  <r>
    <x v="1"/>
    <n v="5"/>
  </r>
  <r>
    <x v="19"/>
    <n v="2"/>
  </r>
  <r>
    <x v="6"/>
    <n v="1"/>
  </r>
  <r>
    <x v="19"/>
    <n v="1"/>
  </r>
  <r>
    <x v="6"/>
    <n v="1"/>
  </r>
  <r>
    <x v="23"/>
    <n v="2"/>
  </r>
  <r>
    <x v="19"/>
    <n v="1"/>
  </r>
  <r>
    <x v="5"/>
    <n v="2"/>
  </r>
  <r>
    <x v="6"/>
    <n v="1"/>
  </r>
  <r>
    <x v="6"/>
    <n v="1"/>
  </r>
  <r>
    <x v="15"/>
    <n v="1"/>
  </r>
  <r>
    <x v="5"/>
    <n v="7"/>
  </r>
  <r>
    <x v="3"/>
    <n v="9"/>
  </r>
  <r>
    <x v="1"/>
    <n v="4"/>
  </r>
  <r>
    <x v="5"/>
    <n v="20"/>
  </r>
  <r>
    <x v="2"/>
    <n v="15"/>
  </r>
  <r>
    <x v="19"/>
    <n v="10"/>
  </r>
  <r>
    <x v="16"/>
    <n v="5"/>
  </r>
  <r>
    <x v="3"/>
    <n v="20"/>
  </r>
  <r>
    <x v="1"/>
    <n v="4"/>
  </r>
  <r>
    <x v="15"/>
    <n v="4"/>
  </r>
  <r>
    <x v="3"/>
    <n v="10"/>
  </r>
  <r>
    <x v="5"/>
    <n v="7"/>
  </r>
  <r>
    <x v="6"/>
    <n v="5"/>
  </r>
  <r>
    <x v="5"/>
    <n v="7"/>
  </r>
  <r>
    <x v="16"/>
    <n v="5"/>
  </r>
  <r>
    <x v="6"/>
    <n v="10"/>
  </r>
  <r>
    <x v="26"/>
    <n v="2"/>
  </r>
  <r>
    <x v="15"/>
    <n v="3"/>
  </r>
  <r>
    <x v="5"/>
    <n v="60"/>
  </r>
  <r>
    <x v="23"/>
    <n v="10"/>
  </r>
  <r>
    <x v="15"/>
    <n v="30"/>
  </r>
  <r>
    <x v="1"/>
    <n v="20"/>
  </r>
  <r>
    <x v="5"/>
    <n v="30"/>
  </r>
  <r>
    <x v="6"/>
    <n v="20"/>
  </r>
  <r>
    <x v="3"/>
    <n v="40"/>
  </r>
  <r>
    <x v="23"/>
    <n v="2"/>
  </r>
  <r>
    <x v="15"/>
    <n v="5"/>
  </r>
  <r>
    <x v="19"/>
    <n v="10"/>
  </r>
  <r>
    <x v="11"/>
    <n v="3"/>
  </r>
  <r>
    <x v="0"/>
    <n v="3"/>
  </r>
  <r>
    <x v="11"/>
    <n v="1"/>
  </r>
  <r>
    <x v="10"/>
    <n v="2"/>
  </r>
  <r>
    <x v="0"/>
    <n v="1"/>
  </r>
  <r>
    <x v="15"/>
    <n v="1"/>
  </r>
  <r>
    <x v="10"/>
    <n v="1"/>
  </r>
  <r>
    <x v="1"/>
    <n v="20"/>
  </r>
  <r>
    <x v="19"/>
    <n v="150"/>
  </r>
  <r>
    <x v="6"/>
    <n v="250"/>
  </r>
  <r>
    <x v="16"/>
    <n v="50"/>
  </r>
  <r>
    <x v="3"/>
    <n v="150"/>
  </r>
  <r>
    <x v="2"/>
    <n v="10"/>
  </r>
  <r>
    <x v="5"/>
    <n v="200"/>
  </r>
  <r>
    <x v="15"/>
    <n v="1"/>
  </r>
  <r>
    <x v="11"/>
    <n v="1"/>
  </r>
  <r>
    <x v="10"/>
    <n v="1"/>
  </r>
  <r>
    <x v="11"/>
    <n v="5"/>
  </r>
  <r>
    <x v="10"/>
    <n v="10"/>
  </r>
  <r>
    <x v="33"/>
    <n v="15"/>
  </r>
  <r>
    <x v="3"/>
    <n v="4"/>
  </r>
  <r>
    <x v="5"/>
    <n v="3"/>
  </r>
  <r>
    <x v="20"/>
    <n v="3"/>
  </r>
  <r>
    <x v="19"/>
    <n v="5"/>
  </r>
  <r>
    <x v="6"/>
    <n v="10"/>
  </r>
  <r>
    <x v="5"/>
    <n v="10"/>
  </r>
  <r>
    <x v="18"/>
    <n v="9"/>
  </r>
  <r>
    <x v="1"/>
    <n v="7"/>
  </r>
  <r>
    <x v="26"/>
    <n v="18"/>
  </r>
  <r>
    <x v="15"/>
    <n v="4"/>
  </r>
  <r>
    <x v="2"/>
    <n v="5"/>
  </r>
  <r>
    <x v="10"/>
    <n v="4"/>
  </r>
  <r>
    <x v="33"/>
    <n v="7"/>
  </r>
  <r>
    <x v="11"/>
    <n v="5"/>
  </r>
  <r>
    <x v="10"/>
    <n v="6"/>
  </r>
  <r>
    <x v="33"/>
    <n v="5"/>
  </r>
  <r>
    <x v="11"/>
    <n v="7"/>
  </r>
  <r>
    <x v="10"/>
    <n v="15"/>
  </r>
  <r>
    <x v="33"/>
    <n v="15"/>
  </r>
  <r>
    <x v="15"/>
    <n v="2"/>
  </r>
  <r>
    <x v="11"/>
    <n v="1"/>
  </r>
  <r>
    <x v="10"/>
    <n v="2"/>
  </r>
  <r>
    <x v="11"/>
    <n v="8"/>
  </r>
  <r>
    <x v="6"/>
    <n v="10"/>
  </r>
  <r>
    <x v="16"/>
    <n v="10"/>
  </r>
  <r>
    <x v="19"/>
    <n v="30"/>
  </r>
  <r>
    <x v="18"/>
    <n v="20"/>
  </r>
  <r>
    <x v="5"/>
    <n v="30"/>
  </r>
  <r>
    <x v="26"/>
    <n v="5"/>
  </r>
  <r>
    <x v="11"/>
    <n v="3"/>
  </r>
  <r>
    <x v="10"/>
    <n v="2"/>
  </r>
  <r>
    <x v="33"/>
    <n v="3"/>
  </r>
  <r>
    <x v="15"/>
    <n v="1"/>
  </r>
  <r>
    <x v="5"/>
    <n v="10"/>
  </r>
  <r>
    <x v="16"/>
    <n v="6"/>
  </r>
  <r>
    <x v="6"/>
    <n v="8"/>
  </r>
  <r>
    <x v="3"/>
    <n v="5"/>
  </r>
  <r>
    <x v="10"/>
    <n v="11"/>
  </r>
  <r>
    <x v="11"/>
    <n v="4"/>
  </r>
  <r>
    <x v="33"/>
    <n v="9"/>
  </r>
  <r>
    <x v="10"/>
    <n v="7"/>
  </r>
  <r>
    <x v="33"/>
    <n v="5"/>
  </r>
  <r>
    <x v="26"/>
    <n v="5"/>
  </r>
  <r>
    <x v="11"/>
    <n v="3"/>
  </r>
  <r>
    <x v="6"/>
    <n v="12"/>
  </r>
  <r>
    <x v="1"/>
    <n v="4"/>
  </r>
  <r>
    <x v="26"/>
    <n v="3"/>
  </r>
  <r>
    <x v="23"/>
    <n v="1"/>
  </r>
  <r>
    <x v="19"/>
    <n v="10"/>
  </r>
  <r>
    <x v="33"/>
    <n v="9"/>
  </r>
  <r>
    <x v="10"/>
    <n v="15"/>
  </r>
  <r>
    <x v="0"/>
    <n v="1"/>
  </r>
  <r>
    <x v="1"/>
    <n v="4"/>
  </r>
  <r>
    <x v="3"/>
    <n v="6"/>
  </r>
  <r>
    <x v="5"/>
    <n v="5"/>
  </r>
  <r>
    <x v="10"/>
    <n v="5"/>
  </r>
  <r>
    <x v="33"/>
    <n v="2"/>
  </r>
  <r>
    <x v="3"/>
    <n v="10"/>
  </r>
  <r>
    <x v="15"/>
    <n v="20"/>
  </r>
  <r>
    <x v="10"/>
    <n v="15"/>
  </r>
  <r>
    <x v="33"/>
    <n v="15"/>
  </r>
  <r>
    <x v="0"/>
    <n v="4"/>
  </r>
  <r>
    <x v="10"/>
    <n v="15"/>
  </r>
  <r>
    <x v="33"/>
    <n v="5"/>
  </r>
  <r>
    <x v="33"/>
    <n v="5"/>
  </r>
  <r>
    <x v="10"/>
    <n v="10"/>
  </r>
  <r>
    <x v="19"/>
    <n v="30"/>
  </r>
  <r>
    <x v="6"/>
    <n v="20"/>
  </r>
  <r>
    <x v="16"/>
    <n v="15"/>
  </r>
  <r>
    <x v="5"/>
    <n v="40"/>
  </r>
  <r>
    <x v="1"/>
    <n v="5"/>
  </r>
  <r>
    <x v="11"/>
    <n v="2"/>
  </r>
  <r>
    <x v="10"/>
    <n v="5"/>
  </r>
  <r>
    <x v="5"/>
    <n v="5"/>
  </r>
  <r>
    <x v="2"/>
    <n v="1"/>
  </r>
  <r>
    <x v="3"/>
    <n v="4"/>
  </r>
  <r>
    <x v="23"/>
    <n v="1"/>
  </r>
  <r>
    <x v="19"/>
    <n v="3"/>
  </r>
  <r>
    <x v="3"/>
    <n v="3"/>
  </r>
  <r>
    <x v="5"/>
    <n v="2"/>
  </r>
  <r>
    <x v="1"/>
    <n v="3"/>
  </r>
  <r>
    <x v="10"/>
    <n v="4"/>
  </r>
  <r>
    <x v="33"/>
    <n v="1"/>
  </r>
  <r>
    <x v="1"/>
    <n v="3"/>
  </r>
  <r>
    <x v="3"/>
    <n v="7"/>
  </r>
  <r>
    <x v="6"/>
    <n v="10"/>
  </r>
  <r>
    <x v="0"/>
    <n v="5"/>
  </r>
  <r>
    <x v="19"/>
    <n v="5"/>
  </r>
  <r>
    <x v="3"/>
    <n v="10"/>
  </r>
  <r>
    <x v="5"/>
    <n v="10"/>
  </r>
  <r>
    <x v="15"/>
    <n v="5"/>
  </r>
  <r>
    <x v="1"/>
    <n v="6"/>
  </r>
  <r>
    <x v="19"/>
    <n v="7"/>
  </r>
  <r>
    <x v="0"/>
    <n v="2"/>
  </r>
  <r>
    <x v="5"/>
    <n v="2"/>
  </r>
  <r>
    <x v="3"/>
    <n v="2"/>
  </r>
  <r>
    <x v="5"/>
    <n v="2"/>
  </r>
  <r>
    <x v="11"/>
    <n v="5"/>
  </r>
  <r>
    <x v="10"/>
    <n v="9"/>
  </r>
  <r>
    <x v="33"/>
    <n v="5"/>
  </r>
  <r>
    <x v="6"/>
    <n v="2"/>
  </r>
  <r>
    <x v="5"/>
    <n v="1"/>
  </r>
  <r>
    <x v="15"/>
    <n v="2"/>
  </r>
  <r>
    <x v="5"/>
    <n v="2"/>
  </r>
  <r>
    <x v="6"/>
    <n v="2"/>
  </r>
  <r>
    <x v="15"/>
    <n v="3"/>
  </r>
  <r>
    <x v="5"/>
    <n v="2"/>
  </r>
  <r>
    <x v="5"/>
    <n v="2"/>
  </r>
  <r>
    <x v="5"/>
    <n v="1"/>
  </r>
  <r>
    <x v="15"/>
    <n v="1"/>
  </r>
  <r>
    <x v="3"/>
    <n v="1"/>
  </r>
  <r>
    <x v="5"/>
    <n v="1"/>
  </r>
  <r>
    <x v="1"/>
    <n v="2"/>
  </r>
  <r>
    <x v="6"/>
    <n v="2"/>
  </r>
  <r>
    <x v="5"/>
    <n v="2"/>
  </r>
  <r>
    <x v="15"/>
    <n v="2"/>
  </r>
  <r>
    <x v="5"/>
    <n v="6"/>
  </r>
  <r>
    <x v="15"/>
    <n v="6"/>
  </r>
  <r>
    <x v="4"/>
    <n v="2"/>
  </r>
  <r>
    <x v="5"/>
    <n v="2"/>
  </r>
  <r>
    <x v="15"/>
    <n v="1"/>
  </r>
  <r>
    <x v="5"/>
    <n v="4"/>
  </r>
  <r>
    <x v="15"/>
    <n v="2"/>
  </r>
  <r>
    <x v="5"/>
    <n v="2"/>
  </r>
  <r>
    <x v="18"/>
    <n v="2"/>
  </r>
  <r>
    <x v="15"/>
    <n v="2"/>
  </r>
  <r>
    <x v="5"/>
    <n v="2"/>
  </r>
  <r>
    <x v="5"/>
    <n v="3"/>
  </r>
  <r>
    <x v="5"/>
    <n v="9"/>
  </r>
  <r>
    <x v="15"/>
    <n v="6"/>
  </r>
  <r>
    <x v="15"/>
    <n v="2"/>
  </r>
  <r>
    <x v="5"/>
    <n v="2"/>
  </r>
  <r>
    <x v="5"/>
    <n v="5"/>
  </r>
  <r>
    <x v="5"/>
    <n v="6"/>
  </r>
  <r>
    <x v="5"/>
    <n v="3"/>
  </r>
  <r>
    <x v="18"/>
    <n v="1"/>
  </r>
  <r>
    <x v="18"/>
    <n v="1"/>
  </r>
  <r>
    <x v="18"/>
    <n v="1"/>
  </r>
  <r>
    <x v="5"/>
    <n v="4"/>
  </r>
  <r>
    <x v="19"/>
    <n v="1"/>
  </r>
  <r>
    <x v="1"/>
    <n v="2"/>
  </r>
  <r>
    <x v="5"/>
    <n v="2"/>
  </r>
  <r>
    <x v="1"/>
    <n v="5"/>
  </r>
  <r>
    <x v="5"/>
    <n v="2"/>
  </r>
  <r>
    <x v="18"/>
    <n v="2"/>
  </r>
  <r>
    <x v="5"/>
    <n v="2"/>
  </r>
  <r>
    <x v="5"/>
    <n v="2"/>
  </r>
  <r>
    <x v="5"/>
    <n v="1"/>
  </r>
  <r>
    <x v="5"/>
    <n v="2"/>
  </r>
  <r>
    <x v="18"/>
    <n v="2"/>
  </r>
  <r>
    <x v="18"/>
    <n v="1"/>
  </r>
  <r>
    <x v="15"/>
    <n v="2"/>
  </r>
  <r>
    <x v="18"/>
    <n v="1"/>
  </r>
  <r>
    <x v="13"/>
    <n v="1"/>
  </r>
  <r>
    <x v="5"/>
    <n v="1"/>
  </r>
  <r>
    <x v="18"/>
    <n v="1"/>
  </r>
  <r>
    <x v="14"/>
    <n v="1"/>
  </r>
  <r>
    <x v="15"/>
    <n v="1"/>
  </r>
  <r>
    <x v="5"/>
    <n v="1"/>
  </r>
  <r>
    <x v="6"/>
    <n v="5"/>
  </r>
  <r>
    <x v="18"/>
    <n v="1"/>
  </r>
  <r>
    <x v="15"/>
    <n v="3"/>
  </r>
  <r>
    <x v="1"/>
    <n v="3"/>
  </r>
  <r>
    <x v="5"/>
    <n v="1"/>
  </r>
  <r>
    <x v="18"/>
    <n v="5"/>
  </r>
  <r>
    <x v="18"/>
    <n v="2"/>
  </r>
  <r>
    <x v="18"/>
    <n v="1"/>
  </r>
  <r>
    <x v="5"/>
    <n v="2"/>
  </r>
  <r>
    <x v="18"/>
    <n v="1"/>
  </r>
  <r>
    <x v="5"/>
    <n v="2"/>
  </r>
  <r>
    <x v="5"/>
    <n v="8"/>
  </r>
  <r>
    <x v="1"/>
    <n v="5"/>
  </r>
  <r>
    <x v="1"/>
    <n v="3"/>
  </r>
  <r>
    <x v="18"/>
    <n v="2"/>
  </r>
  <r>
    <x v="18"/>
    <n v="1"/>
  </r>
  <r>
    <x v="15"/>
    <n v="2"/>
  </r>
  <r>
    <x v="18"/>
    <n v="1"/>
  </r>
  <r>
    <x v="19"/>
    <n v="1"/>
  </r>
  <r>
    <x v="18"/>
    <n v="8"/>
  </r>
  <r>
    <x v="1"/>
    <n v="3"/>
  </r>
  <r>
    <x v="1"/>
    <n v="9"/>
  </r>
  <r>
    <x v="5"/>
    <n v="3"/>
  </r>
  <r>
    <x v="16"/>
    <n v="1"/>
  </r>
  <r>
    <x v="15"/>
    <n v="2"/>
  </r>
  <r>
    <x v="1"/>
    <n v="6"/>
  </r>
  <r>
    <x v="15"/>
    <n v="2"/>
  </r>
  <r>
    <x v="23"/>
    <n v="1"/>
  </r>
  <r>
    <x v="14"/>
    <n v="2"/>
  </r>
  <r>
    <x v="18"/>
    <n v="3"/>
  </r>
  <r>
    <x v="5"/>
    <n v="2"/>
  </r>
  <r>
    <x v="18"/>
    <n v="5"/>
  </r>
  <r>
    <x v="5"/>
    <n v="15"/>
  </r>
  <r>
    <x v="15"/>
    <n v="3"/>
  </r>
  <r>
    <x v="18"/>
    <n v="2"/>
  </r>
  <r>
    <x v="1"/>
    <n v="2"/>
  </r>
  <r>
    <x v="15"/>
    <n v="2"/>
  </r>
  <r>
    <x v="1"/>
    <n v="3"/>
  </r>
  <r>
    <x v="15"/>
    <n v="2"/>
  </r>
  <r>
    <x v="5"/>
    <n v="2"/>
  </r>
  <r>
    <x v="18"/>
    <n v="3"/>
  </r>
  <r>
    <x v="15"/>
    <n v="2"/>
  </r>
  <r>
    <x v="5"/>
    <n v="1"/>
  </r>
  <r>
    <x v="18"/>
    <n v="2"/>
  </r>
  <r>
    <x v="15"/>
    <n v="40"/>
  </r>
  <r>
    <x v="18"/>
    <n v="2"/>
  </r>
  <r>
    <x v="1"/>
    <n v="3"/>
  </r>
  <r>
    <x v="5"/>
    <n v="1"/>
  </r>
  <r>
    <x v="18"/>
    <n v="2"/>
  </r>
  <r>
    <x v="1"/>
    <n v="5"/>
  </r>
  <r>
    <x v="1"/>
    <n v="2"/>
  </r>
  <r>
    <x v="18"/>
    <n v="1"/>
  </r>
  <r>
    <x v="15"/>
    <n v="1"/>
  </r>
  <r>
    <x v="5"/>
    <n v="1"/>
  </r>
  <r>
    <x v="1"/>
    <n v="5"/>
  </r>
  <r>
    <x v="1"/>
    <n v="5"/>
  </r>
  <r>
    <x v="1"/>
    <n v="4"/>
  </r>
  <r>
    <x v="18"/>
    <n v="2"/>
  </r>
  <r>
    <x v="1"/>
    <n v="3"/>
  </r>
  <r>
    <x v="15"/>
    <n v="6"/>
  </r>
  <r>
    <x v="5"/>
    <n v="2"/>
  </r>
  <r>
    <x v="18"/>
    <n v="4"/>
  </r>
  <r>
    <x v="18"/>
    <n v="1"/>
  </r>
  <r>
    <x v="11"/>
    <n v="10"/>
  </r>
  <r>
    <x v="1"/>
    <n v="51"/>
  </r>
  <r>
    <x v="11"/>
    <n v="9"/>
  </r>
  <r>
    <x v="11"/>
    <n v="40"/>
  </r>
  <r>
    <x v="11"/>
    <n v="25"/>
  </r>
  <r>
    <x v="11"/>
    <n v="10"/>
  </r>
  <r>
    <x v="11"/>
    <n v="15"/>
  </r>
  <r>
    <x v="11"/>
    <n v="15"/>
  </r>
  <r>
    <x v="11"/>
    <n v="25"/>
  </r>
  <r>
    <x v="11"/>
    <n v="10"/>
  </r>
  <r>
    <x v="11"/>
    <n v="30"/>
  </r>
  <r>
    <x v="11"/>
    <n v="15"/>
  </r>
  <r>
    <x v="4"/>
    <n v="30"/>
  </r>
  <r>
    <x v="11"/>
    <n v="10"/>
  </r>
  <r>
    <x v="11"/>
    <n v="6"/>
  </r>
  <r>
    <x v="11"/>
    <n v="15"/>
  </r>
  <r>
    <x v="27"/>
    <n v="2"/>
  </r>
  <r>
    <x v="1"/>
    <n v="5"/>
  </r>
  <r>
    <x v="1"/>
    <n v="4"/>
  </r>
  <r>
    <x v="1"/>
    <n v="2"/>
  </r>
  <r>
    <x v="1"/>
    <n v="6"/>
  </r>
  <r>
    <x v="1"/>
    <n v="4"/>
  </r>
  <r>
    <x v="0"/>
    <n v="25"/>
  </r>
  <r>
    <x v="1"/>
    <n v="4"/>
  </r>
  <r>
    <x v="1"/>
    <n v="1"/>
  </r>
  <r>
    <x v="5"/>
    <n v="2"/>
  </r>
  <r>
    <x v="1"/>
    <n v="3"/>
  </r>
  <r>
    <x v="5"/>
    <n v="3"/>
  </r>
  <r>
    <x v="1"/>
    <n v="5"/>
  </r>
  <r>
    <x v="1"/>
    <n v="2"/>
  </r>
  <r>
    <x v="5"/>
    <n v="3"/>
  </r>
  <r>
    <x v="3"/>
    <n v="3"/>
  </r>
  <r>
    <x v="1"/>
    <n v="2"/>
  </r>
  <r>
    <x v="1"/>
    <n v="2"/>
  </r>
  <r>
    <x v="3"/>
    <n v="2"/>
  </r>
  <r>
    <x v="2"/>
    <n v="2"/>
  </r>
  <r>
    <x v="3"/>
    <n v="2"/>
  </r>
  <r>
    <x v="6"/>
    <n v="1"/>
  </r>
  <r>
    <x v="1"/>
    <n v="1"/>
  </r>
  <r>
    <x v="5"/>
    <n v="2"/>
  </r>
  <r>
    <x v="1"/>
    <n v="2"/>
  </r>
  <r>
    <x v="1"/>
    <n v="2"/>
  </r>
  <r>
    <x v="12"/>
    <n v="1"/>
  </r>
  <r>
    <x v="1"/>
    <n v="2"/>
  </r>
  <r>
    <x v="3"/>
    <n v="1"/>
  </r>
  <r>
    <x v="27"/>
    <n v="1"/>
  </r>
  <r>
    <x v="1"/>
    <n v="2"/>
  </r>
  <r>
    <x v="11"/>
    <n v="1"/>
  </r>
  <r>
    <x v="1"/>
    <n v="2"/>
  </r>
  <r>
    <x v="8"/>
    <n v="1"/>
  </r>
  <r>
    <x v="27"/>
    <n v="1"/>
  </r>
  <r>
    <x v="3"/>
    <n v="2"/>
  </r>
  <r>
    <x v="19"/>
    <n v="2"/>
  </r>
  <r>
    <x v="1"/>
    <n v="2"/>
  </r>
  <r>
    <x v="3"/>
    <n v="6"/>
  </r>
  <r>
    <x v="1"/>
    <n v="6"/>
  </r>
  <r>
    <x v="27"/>
    <n v="3"/>
  </r>
  <r>
    <x v="1"/>
    <n v="1"/>
  </r>
  <r>
    <x v="27"/>
    <n v="1"/>
  </r>
  <r>
    <x v="5"/>
    <n v="3"/>
  </r>
  <r>
    <x v="11"/>
    <n v="1"/>
  </r>
  <r>
    <x v="1"/>
    <n v="2"/>
  </r>
  <r>
    <x v="3"/>
    <n v="1"/>
  </r>
  <r>
    <x v="11"/>
    <n v="1"/>
  </r>
  <r>
    <x v="1"/>
    <n v="1"/>
  </r>
  <r>
    <x v="1"/>
    <n v="1"/>
  </r>
  <r>
    <x v="5"/>
    <n v="2"/>
  </r>
  <r>
    <x v="1"/>
    <n v="4"/>
  </r>
  <r>
    <x v="27"/>
    <n v="1"/>
  </r>
  <r>
    <x v="0"/>
    <n v="1"/>
  </r>
  <r>
    <x v="1"/>
    <n v="3"/>
  </r>
  <r>
    <x v="3"/>
    <n v="1"/>
  </r>
  <r>
    <x v="1"/>
    <n v="1"/>
  </r>
  <r>
    <x v="5"/>
    <n v="1"/>
  </r>
  <r>
    <x v="1"/>
    <n v="1"/>
  </r>
  <r>
    <x v="11"/>
    <n v="1"/>
  </r>
  <r>
    <x v="1"/>
    <n v="4"/>
  </r>
  <r>
    <x v="1"/>
    <n v="2"/>
  </r>
  <r>
    <x v="3"/>
    <n v="1"/>
  </r>
  <r>
    <x v="1"/>
    <n v="1"/>
  </r>
  <r>
    <x v="5"/>
    <n v="1"/>
  </r>
  <r>
    <x v="27"/>
    <n v="1"/>
  </r>
  <r>
    <x v="5"/>
    <n v="1"/>
  </r>
  <r>
    <x v="12"/>
    <n v="1"/>
  </r>
  <r>
    <x v="5"/>
    <n v="1"/>
  </r>
  <r>
    <x v="1"/>
    <n v="1"/>
  </r>
  <r>
    <x v="1"/>
    <n v="1"/>
  </r>
  <r>
    <x v="1"/>
    <n v="1"/>
  </r>
  <r>
    <x v="5"/>
    <n v="2"/>
  </r>
  <r>
    <x v="11"/>
    <n v="1"/>
  </r>
  <r>
    <x v="11"/>
    <n v="1"/>
  </r>
  <r>
    <x v="1"/>
    <n v="1"/>
  </r>
  <r>
    <x v="5"/>
    <n v="1"/>
  </r>
  <r>
    <x v="1"/>
    <n v="2"/>
  </r>
  <r>
    <x v="3"/>
    <n v="2"/>
  </r>
  <r>
    <x v="13"/>
    <n v="5"/>
  </r>
  <r>
    <x v="6"/>
    <n v="3"/>
  </r>
  <r>
    <x v="1"/>
    <n v="4"/>
  </r>
  <r>
    <x v="3"/>
    <n v="3"/>
  </r>
  <r>
    <x v="1"/>
    <n v="2"/>
  </r>
  <r>
    <x v="1"/>
    <n v="1"/>
  </r>
  <r>
    <x v="19"/>
    <n v="2"/>
  </r>
  <r>
    <x v="1"/>
    <n v="2"/>
  </r>
  <r>
    <x v="5"/>
    <n v="1"/>
  </r>
  <r>
    <x v="1"/>
    <n v="1"/>
  </r>
  <r>
    <x v="3"/>
    <n v="1"/>
  </r>
  <r>
    <x v="5"/>
    <n v="1"/>
  </r>
  <r>
    <x v="5"/>
    <n v="3"/>
  </r>
  <r>
    <x v="5"/>
    <n v="6"/>
  </r>
  <r>
    <x v="28"/>
    <n v="1"/>
  </r>
  <r>
    <x v="27"/>
    <n v="1"/>
  </r>
  <r>
    <x v="19"/>
    <n v="1"/>
  </r>
  <r>
    <x v="21"/>
    <n v="2"/>
  </r>
  <r>
    <x v="3"/>
    <n v="2"/>
  </r>
  <r>
    <x v="3"/>
    <n v="4"/>
  </r>
  <r>
    <x v="5"/>
    <n v="5"/>
  </r>
  <r>
    <x v="1"/>
    <n v="1"/>
  </r>
  <r>
    <x v="1"/>
    <n v="1"/>
  </r>
  <r>
    <x v="21"/>
    <n v="1"/>
  </r>
  <r>
    <x v="3"/>
    <n v="6"/>
  </r>
  <r>
    <x v="5"/>
    <n v="3"/>
  </r>
  <r>
    <x v="5"/>
    <n v="1"/>
  </r>
  <r>
    <x v="15"/>
    <n v="3"/>
  </r>
  <r>
    <x v="1"/>
    <n v="1"/>
  </r>
  <r>
    <x v="1"/>
    <n v="25"/>
  </r>
  <r>
    <x v="1"/>
    <n v="8"/>
  </r>
  <r>
    <x v="5"/>
    <n v="13"/>
  </r>
  <r>
    <x v="5"/>
    <n v="3"/>
  </r>
  <r>
    <x v="15"/>
    <n v="5"/>
  </r>
  <r>
    <x v="5"/>
    <n v="1"/>
  </r>
  <r>
    <x v="1"/>
    <n v="3"/>
  </r>
  <r>
    <x v="1"/>
    <n v="21"/>
  </r>
  <r>
    <x v="1"/>
    <n v="6"/>
  </r>
  <r>
    <x v="1"/>
    <n v="25"/>
  </r>
  <r>
    <x v="1"/>
    <n v="30"/>
  </r>
  <r>
    <x v="1"/>
    <n v="10"/>
  </r>
  <r>
    <x v="1"/>
    <n v="10"/>
  </r>
  <r>
    <x v="1"/>
    <n v="5"/>
  </r>
  <r>
    <x v="1"/>
    <n v="14"/>
  </r>
  <r>
    <x v="1"/>
    <n v="2"/>
  </r>
  <r>
    <x v="1"/>
    <n v="9"/>
  </r>
  <r>
    <x v="1"/>
    <n v="125"/>
  </r>
  <r>
    <x v="1"/>
    <n v="20"/>
  </r>
  <r>
    <x v="5"/>
    <n v="10"/>
  </r>
  <r>
    <x v="8"/>
    <n v="10"/>
  </r>
  <r>
    <x v="1"/>
    <n v="11"/>
  </r>
  <r>
    <x v="1"/>
    <n v="12"/>
  </r>
  <r>
    <x v="5"/>
    <n v="3"/>
  </r>
  <r>
    <x v="1"/>
    <n v="5"/>
  </r>
  <r>
    <x v="1"/>
    <n v="13"/>
  </r>
  <r>
    <x v="32"/>
    <n v="3"/>
  </r>
  <r>
    <x v="1"/>
    <n v="30"/>
  </r>
  <r>
    <x v="1"/>
    <n v="25"/>
  </r>
  <r>
    <x v="1"/>
    <n v="20"/>
  </r>
  <r>
    <x v="1"/>
    <n v="1"/>
  </r>
  <r>
    <x v="1"/>
    <n v="7"/>
  </r>
  <r>
    <x v="1"/>
    <n v="17"/>
  </r>
  <r>
    <x v="1"/>
    <n v="3"/>
  </r>
  <r>
    <x v="1"/>
    <n v="2"/>
  </r>
  <r>
    <x v="1"/>
    <n v="5"/>
  </r>
  <r>
    <x v="1"/>
    <n v="11"/>
  </r>
  <r>
    <x v="1"/>
    <n v="6"/>
  </r>
  <r>
    <x v="1"/>
    <n v="12"/>
  </r>
  <r>
    <x v="1"/>
    <n v="1"/>
  </r>
  <r>
    <x v="27"/>
    <n v="1"/>
  </r>
  <r>
    <x v="1"/>
    <n v="9"/>
  </r>
  <r>
    <x v="1"/>
    <n v="12"/>
  </r>
  <r>
    <x v="5"/>
    <n v="2"/>
  </r>
  <r>
    <x v="1"/>
    <n v="5"/>
  </r>
  <r>
    <x v="1"/>
    <n v="15"/>
  </r>
  <r>
    <x v="1"/>
    <n v="2"/>
  </r>
  <r>
    <x v="1"/>
    <n v="1"/>
  </r>
  <r>
    <x v="1"/>
    <n v="5"/>
  </r>
  <r>
    <x v="1"/>
    <n v="36"/>
  </r>
  <r>
    <x v="0"/>
    <n v="25"/>
  </r>
  <r>
    <x v="1"/>
    <n v="1"/>
  </r>
  <r>
    <x v="1"/>
    <n v="4"/>
  </r>
  <r>
    <x v="1"/>
    <n v="1"/>
  </r>
  <r>
    <x v="1"/>
    <n v="10"/>
  </r>
  <r>
    <x v="1"/>
    <n v="4"/>
  </r>
  <r>
    <x v="1"/>
    <n v="4"/>
  </r>
  <r>
    <x v="1"/>
    <n v="2"/>
  </r>
  <r>
    <x v="1"/>
    <n v="21"/>
  </r>
  <r>
    <x v="1"/>
    <n v="4"/>
  </r>
  <r>
    <x v="1"/>
    <n v="1"/>
  </r>
  <r>
    <x v="1"/>
    <n v="2"/>
  </r>
  <r>
    <x v="1"/>
    <n v="7"/>
  </r>
  <r>
    <x v="1"/>
    <n v="14"/>
  </r>
  <r>
    <x v="11"/>
    <n v="795"/>
  </r>
  <r>
    <x v="5"/>
    <n v="5"/>
  </r>
  <r>
    <x v="11"/>
    <n v="250"/>
  </r>
  <r>
    <x v="11"/>
    <n v="60"/>
  </r>
  <r>
    <x v="11"/>
    <n v="70"/>
  </r>
  <r>
    <x v="11"/>
    <n v="110"/>
  </r>
  <r>
    <x v="5"/>
    <n v="5"/>
  </r>
  <r>
    <x v="11"/>
    <n v="70"/>
  </r>
  <r>
    <x v="11"/>
    <n v="25"/>
  </r>
  <r>
    <x v="11"/>
    <n v="15"/>
  </r>
  <r>
    <x v="11"/>
    <n v="15"/>
  </r>
  <r>
    <x v="11"/>
    <n v="6"/>
  </r>
  <r>
    <x v="11"/>
    <n v="5"/>
  </r>
  <r>
    <x v="11"/>
    <n v="25"/>
  </r>
  <r>
    <x v="11"/>
    <n v="23"/>
  </r>
  <r>
    <x v="11"/>
    <n v="12"/>
  </r>
  <r>
    <x v="11"/>
    <n v="7"/>
  </r>
  <r>
    <x v="11"/>
    <n v="105"/>
  </r>
  <r>
    <x v="5"/>
    <n v="15"/>
  </r>
  <r>
    <x v="11"/>
    <n v="30"/>
  </r>
  <r>
    <x v="11"/>
    <n v="25"/>
  </r>
  <r>
    <x v="11"/>
    <n v="6"/>
  </r>
  <r>
    <x v="11"/>
    <n v="12"/>
  </r>
  <r>
    <x v="5"/>
    <n v="3"/>
  </r>
  <r>
    <x v="1"/>
    <n v="147"/>
  </r>
  <r>
    <x v="1"/>
    <n v="173"/>
  </r>
  <r>
    <x v="1"/>
    <n v="196"/>
  </r>
  <r>
    <x v="11"/>
    <n v="15"/>
  </r>
  <r>
    <x v="1"/>
    <n v="35"/>
  </r>
  <r>
    <x v="1"/>
    <n v="426"/>
  </r>
  <r>
    <x v="11"/>
    <n v="2"/>
  </r>
  <r>
    <x v="1"/>
    <n v="32"/>
  </r>
  <r>
    <x v="5"/>
    <n v="2"/>
  </r>
  <r>
    <x v="11"/>
    <n v="340"/>
  </r>
  <r>
    <x v="11"/>
    <n v="220"/>
  </r>
  <r>
    <x v="11"/>
    <n v="4"/>
  </r>
  <r>
    <x v="11"/>
    <n v="130"/>
  </r>
  <r>
    <x v="1"/>
    <n v="236"/>
  </r>
  <r>
    <x v="11"/>
    <n v="200"/>
  </r>
  <r>
    <x v="5"/>
    <n v="2"/>
  </r>
  <r>
    <x v="13"/>
    <n v="1"/>
  </r>
  <r>
    <x v="5"/>
    <n v="4"/>
  </r>
  <r>
    <x v="13"/>
    <n v="1"/>
  </r>
  <r>
    <x v="11"/>
    <n v="33"/>
  </r>
  <r>
    <x v="11"/>
    <n v="50"/>
  </r>
  <r>
    <x v="1"/>
    <n v="35"/>
  </r>
  <r>
    <x v="1"/>
    <n v="490"/>
  </r>
  <r>
    <x v="1"/>
    <n v="394"/>
  </r>
  <r>
    <x v="11"/>
    <n v="50"/>
  </r>
  <r>
    <x v="1"/>
    <n v="10"/>
  </r>
  <r>
    <x v="1"/>
    <n v="25"/>
  </r>
  <r>
    <x v="11"/>
    <n v="1"/>
  </r>
  <r>
    <x v="1"/>
    <n v="5"/>
  </r>
  <r>
    <x v="1"/>
    <n v="550"/>
  </r>
  <r>
    <x v="1"/>
    <n v="600"/>
  </r>
  <r>
    <x v="1"/>
    <n v="222"/>
  </r>
  <r>
    <x v="1"/>
    <n v="294"/>
  </r>
  <r>
    <x v="1"/>
    <n v="176"/>
  </r>
  <r>
    <x v="1"/>
    <n v="25"/>
  </r>
  <r>
    <x v="1"/>
    <n v="215"/>
  </r>
  <r>
    <x v="1"/>
    <n v="99"/>
  </r>
  <r>
    <x v="1"/>
    <n v="50"/>
  </r>
  <r>
    <x v="1"/>
    <n v="100"/>
  </r>
  <r>
    <x v="1"/>
    <n v="30"/>
  </r>
  <r>
    <x v="1"/>
    <n v="35"/>
  </r>
  <r>
    <x v="5"/>
    <n v="2"/>
  </r>
  <r>
    <x v="5"/>
    <n v="1"/>
  </r>
  <r>
    <x v="1"/>
    <n v="2"/>
  </r>
  <r>
    <x v="1"/>
    <n v="10"/>
  </r>
  <r>
    <x v="5"/>
    <n v="1"/>
  </r>
  <r>
    <x v="19"/>
    <n v="1"/>
  </r>
  <r>
    <x v="18"/>
    <n v="1"/>
  </r>
  <r>
    <x v="23"/>
    <n v="1"/>
  </r>
  <r>
    <x v="1"/>
    <n v="5"/>
  </r>
  <r>
    <x v="5"/>
    <n v="3"/>
  </r>
  <r>
    <x v="6"/>
    <n v="2"/>
  </r>
  <r>
    <x v="19"/>
    <n v="4"/>
  </r>
  <r>
    <x v="23"/>
    <n v="1"/>
  </r>
  <r>
    <x v="1"/>
    <n v="2"/>
  </r>
  <r>
    <x v="15"/>
    <n v="1"/>
  </r>
  <r>
    <x v="5"/>
    <n v="3"/>
  </r>
  <r>
    <x v="19"/>
    <n v="1"/>
  </r>
  <r>
    <x v="5"/>
    <n v="2"/>
  </r>
  <r>
    <x v="18"/>
    <n v="1"/>
  </r>
  <r>
    <x v="5"/>
    <n v="1"/>
  </r>
  <r>
    <x v="32"/>
    <n v="1"/>
  </r>
  <r>
    <x v="15"/>
    <n v="2"/>
  </r>
  <r>
    <x v="1"/>
    <n v="4"/>
  </r>
  <r>
    <x v="1"/>
    <n v="2"/>
  </r>
  <r>
    <x v="15"/>
    <n v="1"/>
  </r>
  <r>
    <x v="19"/>
    <n v="1"/>
  </r>
  <r>
    <x v="35"/>
    <n v="1"/>
  </r>
  <r>
    <x v="1"/>
    <n v="1"/>
  </r>
  <r>
    <x v="19"/>
    <n v="1"/>
  </r>
  <r>
    <x v="5"/>
    <n v="2"/>
  </r>
  <r>
    <x v="19"/>
    <n v="1"/>
  </r>
  <r>
    <x v="26"/>
    <n v="1"/>
  </r>
  <r>
    <x v="21"/>
    <n v="1"/>
  </r>
  <r>
    <x v="6"/>
    <n v="1"/>
  </r>
  <r>
    <x v="5"/>
    <n v="4"/>
  </r>
  <r>
    <x v="26"/>
    <n v="1"/>
  </r>
  <r>
    <x v="1"/>
    <n v="5"/>
  </r>
  <r>
    <x v="6"/>
    <n v="1"/>
  </r>
  <r>
    <x v="19"/>
    <n v="2"/>
  </r>
  <r>
    <x v="19"/>
    <n v="1"/>
  </r>
  <r>
    <x v="6"/>
    <n v="1"/>
  </r>
  <r>
    <x v="23"/>
    <n v="2"/>
  </r>
  <r>
    <x v="4"/>
    <n v="1"/>
  </r>
  <r>
    <x v="5"/>
    <n v="1"/>
  </r>
  <r>
    <x v="6"/>
    <n v="2"/>
  </r>
  <r>
    <x v="6"/>
    <n v="2"/>
  </r>
  <r>
    <x v="5"/>
    <n v="18"/>
  </r>
  <r>
    <x v="5"/>
    <n v="10"/>
  </r>
  <r>
    <x v="5"/>
    <n v="7"/>
  </r>
  <r>
    <x v="3"/>
    <n v="9"/>
  </r>
  <r>
    <x v="1"/>
    <n v="4"/>
  </r>
  <r>
    <x v="1"/>
    <n v="4"/>
  </r>
  <r>
    <x v="6"/>
    <n v="5"/>
  </r>
  <r>
    <x v="15"/>
    <n v="4"/>
  </r>
  <r>
    <x v="3"/>
    <n v="10"/>
  </r>
  <r>
    <x v="5"/>
    <n v="7"/>
  </r>
  <r>
    <x v="26"/>
    <n v="2"/>
  </r>
  <r>
    <x v="15"/>
    <n v="3"/>
  </r>
  <r>
    <x v="6"/>
    <n v="10"/>
  </r>
  <r>
    <x v="16"/>
    <n v="5"/>
  </r>
  <r>
    <x v="5"/>
    <n v="10"/>
  </r>
  <r>
    <x v="1"/>
    <n v="20"/>
  </r>
  <r>
    <x v="27"/>
    <n v="15"/>
  </r>
  <r>
    <x v="15"/>
    <n v="8"/>
  </r>
  <r>
    <x v="10"/>
    <n v="4"/>
  </r>
  <r>
    <x v="11"/>
    <n v="5"/>
  </r>
  <r>
    <x v="3"/>
    <n v="13"/>
  </r>
  <r>
    <x v="5"/>
    <n v="10"/>
  </r>
  <r>
    <x v="1"/>
    <n v="7"/>
  </r>
  <r>
    <x v="5"/>
    <n v="10"/>
  </r>
  <r>
    <x v="15"/>
    <n v="5"/>
  </r>
  <r>
    <x v="3"/>
    <n v="5"/>
  </r>
  <r>
    <x v="5"/>
    <n v="10"/>
  </r>
  <r>
    <x v="1"/>
    <n v="20"/>
  </r>
  <r>
    <x v="10"/>
    <n v="7"/>
  </r>
  <r>
    <x v="15"/>
    <n v="15"/>
  </r>
  <r>
    <x v="23"/>
    <n v="3"/>
  </r>
  <r>
    <x v="0"/>
    <n v="1"/>
  </r>
  <r>
    <x v="11"/>
    <n v="1"/>
  </r>
  <r>
    <x v="10"/>
    <n v="2"/>
  </r>
  <r>
    <x v="11"/>
    <n v="2"/>
  </r>
  <r>
    <x v="10"/>
    <n v="3"/>
  </r>
  <r>
    <x v="1"/>
    <n v="5"/>
  </r>
  <r>
    <x v="5"/>
    <n v="12"/>
  </r>
  <r>
    <x v="1"/>
    <n v="10"/>
  </r>
  <r>
    <x v="3"/>
    <n v="15"/>
  </r>
  <r>
    <x v="1"/>
    <n v="30"/>
  </r>
  <r>
    <x v="2"/>
    <n v="10"/>
  </r>
  <r>
    <x v="3"/>
    <n v="170"/>
  </r>
  <r>
    <x v="5"/>
    <n v="200"/>
  </r>
  <r>
    <x v="15"/>
    <n v="40"/>
  </r>
  <r>
    <x v="16"/>
    <n v="50"/>
  </r>
  <r>
    <x v="6"/>
    <n v="250"/>
  </r>
  <r>
    <x v="19"/>
    <n v="150"/>
  </r>
  <r>
    <x v="33"/>
    <n v="15"/>
  </r>
  <r>
    <x v="10"/>
    <n v="10"/>
  </r>
  <r>
    <x v="11"/>
    <n v="5"/>
  </r>
  <r>
    <x v="26"/>
    <n v="2"/>
  </r>
  <r>
    <x v="33"/>
    <n v="2"/>
  </r>
  <r>
    <x v="26"/>
    <n v="5"/>
  </r>
  <r>
    <x v="33"/>
    <n v="4"/>
  </r>
  <r>
    <x v="10"/>
    <n v="4"/>
  </r>
  <r>
    <x v="18"/>
    <n v="2"/>
  </r>
  <r>
    <x v="10"/>
    <n v="4"/>
  </r>
  <r>
    <x v="33"/>
    <n v="3"/>
  </r>
  <r>
    <x v="0"/>
    <n v="3"/>
  </r>
  <r>
    <x v="11"/>
    <n v="3"/>
  </r>
  <r>
    <x v="11"/>
    <n v="5"/>
  </r>
  <r>
    <x v="10"/>
    <n v="6"/>
  </r>
  <r>
    <x v="33"/>
    <n v="5"/>
  </r>
  <r>
    <x v="5"/>
    <n v="45"/>
  </r>
  <r>
    <x v="15"/>
    <n v="35"/>
  </r>
  <r>
    <x v="3"/>
    <n v="21"/>
  </r>
  <r>
    <x v="3"/>
    <n v="23"/>
  </r>
  <r>
    <x v="5"/>
    <n v="20"/>
  </r>
  <r>
    <x v="15"/>
    <n v="10"/>
  </r>
  <r>
    <x v="1"/>
    <n v="15"/>
  </r>
  <r>
    <x v="27"/>
    <n v="12"/>
  </r>
  <r>
    <x v="10"/>
    <n v="2"/>
  </r>
  <r>
    <x v="11"/>
    <n v="1"/>
  </r>
  <r>
    <x v="26"/>
    <n v="5"/>
  </r>
  <r>
    <x v="11"/>
    <n v="8"/>
  </r>
  <r>
    <x v="18"/>
    <n v="20"/>
  </r>
  <r>
    <x v="5"/>
    <n v="40"/>
  </r>
  <r>
    <x v="16"/>
    <n v="15"/>
  </r>
  <r>
    <x v="6"/>
    <n v="10"/>
  </r>
  <r>
    <x v="3"/>
    <n v="20"/>
  </r>
  <r>
    <x v="15"/>
    <n v="30"/>
  </r>
  <r>
    <x v="0"/>
    <n v="15"/>
  </r>
  <r>
    <x v="33"/>
    <n v="15"/>
  </r>
  <r>
    <x v="6"/>
    <n v="15"/>
  </r>
  <r>
    <x v="5"/>
    <n v="10"/>
  </r>
  <r>
    <x v="3"/>
    <n v="5"/>
  </r>
  <r>
    <x v="15"/>
    <n v="10"/>
  </r>
  <r>
    <x v="23"/>
    <n v="3"/>
  </r>
  <r>
    <x v="26"/>
    <n v="2"/>
  </r>
  <r>
    <x v="3"/>
    <n v="10"/>
  </r>
  <r>
    <x v="5"/>
    <n v="13"/>
  </r>
  <r>
    <x v="16"/>
    <n v="10"/>
  </r>
  <r>
    <x v="15"/>
    <n v="4"/>
  </r>
  <r>
    <x v="6"/>
    <n v="8"/>
  </r>
  <r>
    <x v="11"/>
    <n v="4"/>
  </r>
  <r>
    <x v="10"/>
    <n v="11"/>
  </r>
  <r>
    <x v="15"/>
    <n v="6"/>
  </r>
  <r>
    <x v="33"/>
    <n v="9"/>
  </r>
  <r>
    <x v="10"/>
    <n v="7"/>
  </r>
  <r>
    <x v="11"/>
    <n v="5"/>
  </r>
  <r>
    <x v="26"/>
    <n v="5"/>
  </r>
  <r>
    <x v="33"/>
    <n v="5"/>
  </r>
  <r>
    <x v="1"/>
    <n v="17"/>
  </r>
  <r>
    <x v="15"/>
    <n v="20"/>
  </r>
  <r>
    <x v="5"/>
    <n v="10"/>
  </r>
  <r>
    <x v="6"/>
    <n v="7"/>
  </r>
  <r>
    <x v="1"/>
    <n v="15"/>
  </r>
  <r>
    <x v="3"/>
    <n v="15"/>
  </r>
  <r>
    <x v="23"/>
    <n v="5"/>
  </r>
  <r>
    <x v="5"/>
    <n v="10"/>
  </r>
  <r>
    <x v="3"/>
    <n v="8"/>
  </r>
  <r>
    <x v="1"/>
    <n v="10"/>
  </r>
  <r>
    <x v="15"/>
    <n v="7"/>
  </r>
  <r>
    <x v="11"/>
    <n v="7"/>
  </r>
  <r>
    <x v="10"/>
    <n v="33"/>
  </r>
  <r>
    <x v="33"/>
    <n v="15"/>
  </r>
  <r>
    <x v="5"/>
    <n v="27"/>
  </r>
  <r>
    <x v="3"/>
    <n v="31"/>
  </r>
  <r>
    <x v="15"/>
    <n v="11"/>
  </r>
  <r>
    <x v="33"/>
    <n v="10"/>
  </r>
  <r>
    <x v="10"/>
    <n v="15"/>
  </r>
  <r>
    <x v="15"/>
    <n v="5"/>
  </r>
  <r>
    <x v="11"/>
    <n v="2"/>
  </r>
  <r>
    <x v="3"/>
    <n v="5"/>
  </r>
  <r>
    <x v="5"/>
    <n v="4"/>
  </r>
  <r>
    <x v="27"/>
    <n v="15"/>
  </r>
  <r>
    <x v="33"/>
    <n v="15"/>
  </r>
  <r>
    <x v="10"/>
    <n v="6"/>
  </r>
  <r>
    <x v="1"/>
    <n v="4"/>
  </r>
  <r>
    <x v="15"/>
    <n v="3"/>
  </r>
  <r>
    <x v="3"/>
    <n v="3"/>
  </r>
  <r>
    <x v="5"/>
    <n v="50"/>
  </r>
  <r>
    <x v="6"/>
    <n v="25"/>
  </r>
  <r>
    <x v="16"/>
    <n v="15"/>
  </r>
  <r>
    <x v="19"/>
    <n v="40"/>
  </r>
  <r>
    <x v="1"/>
    <n v="5"/>
  </r>
  <r>
    <x v="10"/>
    <n v="5"/>
  </r>
  <r>
    <x v="11"/>
    <n v="2"/>
  </r>
  <r>
    <x v="10"/>
    <n v="5"/>
  </r>
  <r>
    <x v="5"/>
    <n v="5"/>
  </r>
  <r>
    <x v="2"/>
    <n v="1"/>
  </r>
  <r>
    <x v="3"/>
    <n v="10"/>
  </r>
  <r>
    <x v="23"/>
    <n v="1"/>
  </r>
  <r>
    <x v="19"/>
    <n v="3"/>
  </r>
  <r>
    <x v="5"/>
    <n v="4"/>
  </r>
  <r>
    <x v="1"/>
    <n v="5"/>
  </r>
  <r>
    <x v="3"/>
    <n v="3"/>
  </r>
  <r>
    <x v="10"/>
    <n v="3"/>
  </r>
  <r>
    <x v="11"/>
    <n v="5"/>
  </r>
  <r>
    <x v="10"/>
    <n v="3"/>
  </r>
  <r>
    <x v="15"/>
    <n v="2"/>
  </r>
  <r>
    <x v="10"/>
    <n v="3"/>
  </r>
  <r>
    <x v="11"/>
    <n v="2"/>
  </r>
  <r>
    <x v="10"/>
    <n v="15"/>
  </r>
  <r>
    <x v="12"/>
    <n v="2"/>
  </r>
  <r>
    <x v="33"/>
    <n v="5"/>
  </r>
  <r>
    <x v="1"/>
    <n v="17"/>
  </r>
  <r>
    <x v="15"/>
    <n v="19"/>
  </r>
  <r>
    <x v="10"/>
    <n v="5"/>
  </r>
  <r>
    <x v="1"/>
    <n v="5"/>
  </r>
  <r>
    <x v="23"/>
    <n v="7"/>
  </r>
  <r>
    <x v="26"/>
    <n v="4"/>
  </r>
  <r>
    <x v="10"/>
    <n v="8"/>
  </r>
  <r>
    <x v="1"/>
    <n v="5"/>
  </r>
  <r>
    <x v="23"/>
    <n v="4"/>
  </r>
  <r>
    <x v="21"/>
    <n v="2"/>
  </r>
  <r>
    <x v="26"/>
    <n v="10"/>
  </r>
  <r>
    <x v="10"/>
    <n v="15"/>
  </r>
  <r>
    <x v="1"/>
    <n v="10"/>
  </r>
  <r>
    <x v="5"/>
    <n v="10"/>
  </r>
  <r>
    <x v="15"/>
    <n v="5"/>
  </r>
  <r>
    <x v="5"/>
    <n v="3"/>
  </r>
  <r>
    <x v="5"/>
    <n v="4"/>
  </r>
  <r>
    <x v="5"/>
    <n v="2"/>
  </r>
  <r>
    <x v="5"/>
    <n v="2"/>
  </r>
  <r>
    <x v="6"/>
    <n v="1"/>
  </r>
  <r>
    <x v="5"/>
    <n v="3"/>
  </r>
  <r>
    <x v="5"/>
    <n v="2"/>
  </r>
  <r>
    <x v="6"/>
    <n v="2"/>
  </r>
  <r>
    <x v="5"/>
    <n v="2"/>
  </r>
  <r>
    <x v="30"/>
    <n v="2"/>
  </r>
  <r>
    <x v="21"/>
    <n v="1"/>
  </r>
  <r>
    <x v="5"/>
    <n v="3"/>
  </r>
  <r>
    <x v="3"/>
    <n v="1"/>
  </r>
  <r>
    <x v="6"/>
    <n v="2"/>
  </r>
  <r>
    <x v="5"/>
    <n v="2"/>
  </r>
  <r>
    <x v="3"/>
    <n v="1"/>
  </r>
  <r>
    <x v="3"/>
    <n v="2"/>
  </r>
  <r>
    <x v="6"/>
    <n v="3"/>
  </r>
  <r>
    <x v="9"/>
    <n v="1"/>
  </r>
  <r>
    <x v="15"/>
    <n v="3"/>
  </r>
  <r>
    <x v="15"/>
    <n v="4"/>
  </r>
  <r>
    <x v="3"/>
    <n v="1"/>
  </r>
  <r>
    <x v="15"/>
    <n v="2"/>
  </r>
  <r>
    <x v="1"/>
    <n v="2"/>
  </r>
  <r>
    <x v="15"/>
    <n v="3"/>
  </r>
  <r>
    <x v="5"/>
    <n v="3"/>
  </r>
  <r>
    <x v="1"/>
    <n v="2"/>
  </r>
  <r>
    <x v="5"/>
    <n v="1"/>
  </r>
  <r>
    <x v="14"/>
    <n v="1"/>
  </r>
  <r>
    <x v="3"/>
    <n v="1"/>
  </r>
  <r>
    <x v="1"/>
    <n v="2"/>
  </r>
  <r>
    <x v="1"/>
    <n v="2"/>
  </r>
  <r>
    <x v="15"/>
    <n v="2"/>
  </r>
  <r>
    <x v="5"/>
    <n v="2"/>
  </r>
  <r>
    <x v="5"/>
    <n v="2"/>
  </r>
  <r>
    <x v="15"/>
    <n v="3"/>
  </r>
  <r>
    <x v="6"/>
    <n v="1"/>
  </r>
  <r>
    <x v="9"/>
    <n v="1"/>
  </r>
  <r>
    <x v="6"/>
    <n v="2"/>
  </r>
  <r>
    <x v="21"/>
    <n v="4"/>
  </r>
  <r>
    <x v="9"/>
    <n v="1"/>
  </r>
  <r>
    <x v="23"/>
    <n v="1"/>
  </r>
  <r>
    <x v="26"/>
    <n v="1"/>
  </r>
  <r>
    <x v="13"/>
    <n v="1"/>
  </r>
  <r>
    <x v="0"/>
    <n v="2"/>
  </r>
  <r>
    <x v="5"/>
    <n v="1"/>
  </r>
  <r>
    <x v="10"/>
    <n v="2"/>
  </r>
  <r>
    <x v="1"/>
    <n v="2"/>
  </r>
  <r>
    <x v="21"/>
    <n v="1"/>
  </r>
  <r>
    <x v="13"/>
    <n v="1"/>
  </r>
  <r>
    <x v="1"/>
    <n v="1"/>
  </r>
  <r>
    <x v="1"/>
    <n v="1"/>
  </r>
  <r>
    <x v="10"/>
    <n v="4"/>
  </r>
  <r>
    <x v="1"/>
    <n v="9"/>
  </r>
  <r>
    <x v="5"/>
    <n v="7"/>
  </r>
  <r>
    <x v="15"/>
    <n v="6"/>
  </r>
  <r>
    <x v="10"/>
    <n v="11"/>
  </r>
  <r>
    <x v="33"/>
    <n v="9"/>
  </r>
  <r>
    <x v="11"/>
    <n v="4"/>
  </r>
  <r>
    <x v="16"/>
    <n v="1"/>
  </r>
  <r>
    <x v="6"/>
    <n v="1"/>
  </r>
  <r>
    <x v="15"/>
    <n v="3"/>
  </r>
  <r>
    <x v="1"/>
    <n v="3"/>
  </r>
  <r>
    <x v="5"/>
    <n v="1"/>
  </r>
  <r>
    <x v="2"/>
    <n v="2"/>
  </r>
  <r>
    <x v="16"/>
    <n v="1"/>
  </r>
  <r>
    <x v="6"/>
    <n v="1"/>
  </r>
  <r>
    <x v="16"/>
    <n v="1"/>
  </r>
  <r>
    <x v="21"/>
    <n v="1"/>
  </r>
  <r>
    <x v="3"/>
    <n v="3"/>
  </r>
  <r>
    <x v="15"/>
    <n v="1"/>
  </r>
  <r>
    <x v="3"/>
    <n v="2"/>
  </r>
  <r>
    <x v="5"/>
    <n v="3"/>
  </r>
  <r>
    <x v="10"/>
    <n v="2"/>
  </r>
  <r>
    <x v="3"/>
    <n v="1"/>
  </r>
  <r>
    <x v="5"/>
    <n v="1"/>
  </r>
  <r>
    <x v="1"/>
    <n v="5"/>
  </r>
  <r>
    <x v="21"/>
    <n v="2"/>
  </r>
  <r>
    <x v="1"/>
    <n v="5"/>
  </r>
  <r>
    <x v="5"/>
    <n v="10"/>
  </r>
  <r>
    <x v="15"/>
    <n v="5"/>
  </r>
  <r>
    <x v="1"/>
    <n v="10"/>
  </r>
  <r>
    <x v="6"/>
    <n v="2"/>
  </r>
  <r>
    <x v="15"/>
    <n v="4"/>
  </r>
  <r>
    <x v="1"/>
    <n v="4"/>
  </r>
  <r>
    <x v="5"/>
    <n v="1"/>
  </r>
  <r>
    <x v="5"/>
    <n v="2"/>
  </r>
  <r>
    <x v="6"/>
    <n v="2"/>
  </r>
  <r>
    <x v="5"/>
    <n v="3"/>
  </r>
  <r>
    <x v="1"/>
    <n v="2"/>
  </r>
  <r>
    <x v="15"/>
    <n v="3"/>
  </r>
  <r>
    <x v="5"/>
    <n v="1"/>
  </r>
  <r>
    <x v="15"/>
    <n v="2"/>
  </r>
  <r>
    <x v="1"/>
    <n v="1"/>
  </r>
  <r>
    <x v="6"/>
    <n v="1"/>
  </r>
  <r>
    <x v="1"/>
    <n v="5"/>
  </r>
  <r>
    <x v="15"/>
    <n v="3"/>
  </r>
  <r>
    <x v="1"/>
    <n v="3"/>
  </r>
  <r>
    <x v="15"/>
    <n v="5"/>
  </r>
  <r>
    <x v="10"/>
    <n v="15"/>
  </r>
  <r>
    <x v="33"/>
    <n v="10"/>
  </r>
  <r>
    <x v="3"/>
    <n v="3"/>
  </r>
  <r>
    <x v="15"/>
    <n v="3"/>
  </r>
  <r>
    <x v="10"/>
    <n v="6"/>
  </r>
  <r>
    <x v="1"/>
    <n v="4"/>
  </r>
  <r>
    <x v="3"/>
    <n v="31"/>
  </r>
  <r>
    <x v="5"/>
    <n v="27"/>
  </r>
  <r>
    <x v="15"/>
    <n v="11"/>
  </r>
  <r>
    <x v="11"/>
    <n v="7"/>
  </r>
  <r>
    <x v="1"/>
    <n v="2"/>
  </r>
  <r>
    <x v="5"/>
    <n v="2"/>
  </r>
  <r>
    <x v="1"/>
    <n v="2"/>
  </r>
  <r>
    <x v="1"/>
    <n v="1"/>
  </r>
  <r>
    <x v="3"/>
    <n v="3"/>
  </r>
  <r>
    <x v="5"/>
    <n v="4"/>
  </r>
  <r>
    <x v="1"/>
    <n v="5"/>
  </r>
  <r>
    <x v="2"/>
    <n v="1"/>
  </r>
  <r>
    <x v="3"/>
    <n v="10"/>
  </r>
  <r>
    <x v="5"/>
    <n v="5"/>
  </r>
  <r>
    <x v="9"/>
    <n v="3"/>
  </r>
  <r>
    <x v="6"/>
    <n v="2"/>
  </r>
  <r>
    <x v="5"/>
    <n v="5"/>
  </r>
  <r>
    <x v="15"/>
    <n v="5"/>
  </r>
  <r>
    <x v="1"/>
    <n v="2"/>
  </r>
  <r>
    <x v="5"/>
    <n v="4"/>
  </r>
  <r>
    <x v="15"/>
    <n v="1"/>
  </r>
  <r>
    <x v="1"/>
    <n v="5"/>
  </r>
  <r>
    <x v="3"/>
    <n v="4"/>
  </r>
  <r>
    <x v="15"/>
    <n v="5"/>
  </r>
  <r>
    <x v="5"/>
    <n v="3"/>
  </r>
  <r>
    <x v="6"/>
    <n v="1"/>
  </r>
  <r>
    <x v="10"/>
    <n v="1"/>
  </r>
  <r>
    <x v="0"/>
    <n v="1"/>
  </r>
  <r>
    <x v="16"/>
    <n v="1"/>
  </r>
  <r>
    <x v="1"/>
    <n v="5"/>
  </r>
  <r>
    <x v="3"/>
    <n v="4"/>
  </r>
  <r>
    <x v="15"/>
    <n v="1"/>
  </r>
  <r>
    <x v="1"/>
    <n v="4"/>
  </r>
  <r>
    <x v="15"/>
    <n v="3"/>
  </r>
  <r>
    <x v="3"/>
    <n v="2"/>
  </r>
  <r>
    <x v="15"/>
    <n v="5"/>
  </r>
  <r>
    <x v="6"/>
    <n v="2"/>
  </r>
  <r>
    <x v="5"/>
    <n v="4"/>
  </r>
  <r>
    <x v="15"/>
    <n v="5"/>
  </r>
  <r>
    <x v="3"/>
    <n v="2"/>
  </r>
  <r>
    <x v="5"/>
    <n v="4"/>
  </r>
  <r>
    <x v="1"/>
    <n v="2"/>
  </r>
  <r>
    <x v="3"/>
    <n v="3"/>
  </r>
  <r>
    <x v="15"/>
    <n v="2"/>
  </r>
  <r>
    <x v="5"/>
    <n v="2"/>
  </r>
  <r>
    <x v="3"/>
    <n v="10"/>
  </r>
  <r>
    <x v="5"/>
    <n v="13"/>
  </r>
  <r>
    <x v="15"/>
    <n v="4"/>
  </r>
  <r>
    <x v="16"/>
    <n v="10"/>
  </r>
  <r>
    <x v="1"/>
    <n v="8"/>
  </r>
  <r>
    <x v="6"/>
    <n v="25"/>
  </r>
  <r>
    <x v="5"/>
    <n v="50"/>
  </r>
  <r>
    <x v="16"/>
    <n v="15"/>
  </r>
  <r>
    <x v="9"/>
    <n v="40"/>
  </r>
  <r>
    <x v="1"/>
    <n v="5"/>
  </r>
  <r>
    <x v="3"/>
    <n v="23"/>
  </r>
  <r>
    <x v="5"/>
    <n v="20"/>
  </r>
  <r>
    <x v="15"/>
    <n v="10"/>
  </r>
  <r>
    <x v="1"/>
    <n v="15"/>
  </r>
  <r>
    <x v="2"/>
    <n v="10"/>
  </r>
  <r>
    <x v="3"/>
    <n v="20"/>
  </r>
  <r>
    <x v="6"/>
    <n v="250"/>
  </r>
  <r>
    <x v="5"/>
    <n v="200"/>
  </r>
  <r>
    <x v="15"/>
    <n v="10"/>
  </r>
  <r>
    <x v="9"/>
    <n v="150"/>
  </r>
  <r>
    <x v="1"/>
    <n v="10"/>
  </r>
  <r>
    <x v="5"/>
    <n v="10"/>
  </r>
  <r>
    <x v="15"/>
    <n v="15"/>
  </r>
  <r>
    <x v="1"/>
    <n v="20"/>
  </r>
  <r>
    <x v="3"/>
    <n v="15"/>
  </r>
  <r>
    <x v="5"/>
    <n v="12"/>
  </r>
  <r>
    <x v="1"/>
    <n v="10"/>
  </r>
  <r>
    <x v="6"/>
    <n v="10"/>
  </r>
  <r>
    <x v="5"/>
    <n v="20"/>
  </r>
  <r>
    <x v="15"/>
    <n v="15"/>
  </r>
  <r>
    <x v="1"/>
    <n v="20"/>
  </r>
  <r>
    <x v="18"/>
    <n v="10"/>
  </r>
  <r>
    <x v="5"/>
    <n v="4"/>
  </r>
  <r>
    <x v="15"/>
    <n v="5"/>
  </r>
  <r>
    <x v="5"/>
    <n v="1"/>
  </r>
  <r>
    <x v="3"/>
    <n v="3"/>
  </r>
  <r>
    <x v="4"/>
    <n v="2"/>
  </r>
  <r>
    <x v="5"/>
    <n v="1"/>
  </r>
  <r>
    <x v="1"/>
    <n v="5"/>
  </r>
  <r>
    <x v="1"/>
    <n v="1"/>
  </r>
  <r>
    <x v="3"/>
    <n v="5"/>
  </r>
  <r>
    <x v="5"/>
    <n v="4"/>
  </r>
  <r>
    <x v="5"/>
    <n v="6"/>
  </r>
  <r>
    <x v="15"/>
    <n v="4"/>
  </r>
  <r>
    <x v="1"/>
    <n v="8"/>
  </r>
  <r>
    <x v="6"/>
    <n v="7"/>
  </r>
  <r>
    <x v="15"/>
    <n v="3"/>
  </r>
  <r>
    <x v="1"/>
    <n v="4"/>
  </r>
  <r>
    <x v="3"/>
    <n v="4"/>
  </r>
  <r>
    <x v="5"/>
    <n v="5"/>
  </r>
  <r>
    <x v="2"/>
    <n v="3"/>
  </r>
  <r>
    <x v="6"/>
    <n v="10"/>
  </r>
  <r>
    <x v="5"/>
    <n v="10"/>
  </r>
  <r>
    <x v="3"/>
    <n v="6"/>
  </r>
  <r>
    <x v="15"/>
    <n v="1"/>
  </r>
  <r>
    <x v="3"/>
    <n v="15"/>
  </r>
  <r>
    <x v="6"/>
    <n v="7"/>
  </r>
  <r>
    <x v="5"/>
    <n v="10"/>
  </r>
  <r>
    <x v="15"/>
    <n v="20"/>
  </r>
  <r>
    <x v="1"/>
    <n v="15"/>
  </r>
  <r>
    <x v="1"/>
    <n v="8"/>
  </r>
  <r>
    <x v="11"/>
    <n v="1"/>
  </r>
  <r>
    <x v="1"/>
    <n v="8"/>
  </r>
  <r>
    <x v="1"/>
    <n v="5"/>
  </r>
  <r>
    <x v="1"/>
    <n v="3"/>
  </r>
  <r>
    <x v="1"/>
    <n v="8"/>
  </r>
  <r>
    <x v="1"/>
    <n v="10"/>
  </r>
  <r>
    <x v="1"/>
    <n v="5"/>
  </r>
  <r>
    <x v="1"/>
    <n v="3"/>
  </r>
  <r>
    <x v="11"/>
    <n v="1"/>
  </r>
  <r>
    <x v="1"/>
    <n v="22"/>
  </r>
  <r>
    <x v="1"/>
    <n v="8"/>
  </r>
  <r>
    <x v="1"/>
    <n v="2"/>
  </r>
  <r>
    <x v="1"/>
    <n v="15"/>
  </r>
  <r>
    <x v="10"/>
    <n v="15"/>
  </r>
  <r>
    <x v="15"/>
    <n v="5"/>
  </r>
  <r>
    <x v="33"/>
    <n v="10"/>
  </r>
  <r>
    <x v="33"/>
    <n v="15"/>
  </r>
  <r>
    <x v="5"/>
    <n v="27"/>
  </r>
  <r>
    <x v="15"/>
    <n v="11"/>
  </r>
  <r>
    <x v="10"/>
    <n v="33"/>
  </r>
  <r>
    <x v="11"/>
    <n v="7"/>
  </r>
  <r>
    <x v="1"/>
    <n v="8"/>
  </r>
  <r>
    <x v="3"/>
    <n v="31"/>
  </r>
  <r>
    <x v="3"/>
    <n v="2"/>
  </r>
  <r>
    <x v="1"/>
    <n v="4"/>
  </r>
  <r>
    <x v="1"/>
    <n v="20"/>
  </r>
  <r>
    <x v="1"/>
    <n v="2"/>
  </r>
  <r>
    <x v="15"/>
    <n v="2"/>
  </r>
  <r>
    <x v="5"/>
    <n v="20"/>
  </r>
  <r>
    <x v="15"/>
    <n v="15"/>
  </r>
  <r>
    <x v="15"/>
    <n v="5"/>
  </r>
  <r>
    <x v="3"/>
    <n v="1"/>
  </r>
  <r>
    <x v="3"/>
    <n v="4"/>
  </r>
  <r>
    <x v="6"/>
    <n v="10"/>
  </r>
  <r>
    <x v="18"/>
    <n v="10"/>
  </r>
  <r>
    <x v="15"/>
    <n v="3"/>
  </r>
  <r>
    <x v="15"/>
    <n v="1"/>
  </r>
  <r>
    <x v="15"/>
    <n v="3"/>
  </r>
  <r>
    <x v="6"/>
    <n v="2"/>
  </r>
  <r>
    <x v="5"/>
    <n v="4"/>
  </r>
  <r>
    <x v="15"/>
    <n v="3"/>
  </r>
  <r>
    <x v="15"/>
    <n v="5"/>
  </r>
  <r>
    <x v="15"/>
    <n v="1"/>
  </r>
  <r>
    <x v="9"/>
    <n v="1"/>
  </r>
  <r>
    <x v="33"/>
    <n v="15"/>
  </r>
  <r>
    <x v="5"/>
    <n v="4"/>
  </r>
  <r>
    <x v="3"/>
    <n v="5"/>
  </r>
  <r>
    <x v="11"/>
    <n v="2"/>
  </r>
  <r>
    <x v="10"/>
    <n v="15"/>
  </r>
  <r>
    <x v="5"/>
    <n v="5"/>
  </r>
  <r>
    <x v="1"/>
    <n v="12"/>
  </r>
  <r>
    <x v="3"/>
    <n v="10"/>
  </r>
  <r>
    <x v="26"/>
    <n v="1"/>
  </r>
  <r>
    <x v="1"/>
    <n v="8"/>
  </r>
  <r>
    <x v="1"/>
    <n v="15"/>
  </r>
  <r>
    <x v="1"/>
    <n v="5"/>
  </r>
  <r>
    <x v="1"/>
    <n v="10"/>
  </r>
  <r>
    <x v="15"/>
    <n v="14"/>
  </r>
  <r>
    <x v="5"/>
    <n v="13"/>
  </r>
  <r>
    <x v="5"/>
    <n v="50"/>
  </r>
  <r>
    <x v="5"/>
    <n v="12"/>
  </r>
  <r>
    <x v="5"/>
    <n v="20"/>
  </r>
  <r>
    <x v="6"/>
    <n v="25"/>
  </r>
  <r>
    <x v="3"/>
    <n v="15"/>
  </r>
  <r>
    <x v="3"/>
    <n v="23"/>
  </r>
  <r>
    <x v="15"/>
    <n v="10"/>
  </r>
  <r>
    <x v="16"/>
    <n v="15"/>
  </r>
  <r>
    <x v="16"/>
    <n v="10"/>
  </r>
  <r>
    <x v="9"/>
    <n v="40"/>
  </r>
  <r>
    <x v="23"/>
    <n v="2"/>
  </r>
  <r>
    <x v="1"/>
    <n v="12"/>
  </r>
  <r>
    <x v="11"/>
    <n v="5"/>
  </r>
  <r>
    <x v="11"/>
    <n v="4"/>
  </r>
  <r>
    <x v="11"/>
    <n v="5"/>
  </r>
  <r>
    <x v="10"/>
    <n v="6"/>
  </r>
  <r>
    <x v="1"/>
    <n v="4"/>
  </r>
  <r>
    <x v="10"/>
    <n v="2"/>
  </r>
  <r>
    <x v="10"/>
    <n v="11"/>
  </r>
  <r>
    <x v="10"/>
    <n v="7"/>
  </r>
  <r>
    <x v="10"/>
    <n v="6"/>
  </r>
  <r>
    <x v="1"/>
    <n v="17"/>
  </r>
  <r>
    <x v="26"/>
    <n v="5"/>
  </r>
  <r>
    <x v="3"/>
    <n v="2"/>
  </r>
  <r>
    <x v="3"/>
    <n v="3"/>
  </r>
  <r>
    <x v="3"/>
    <n v="21"/>
  </r>
  <r>
    <x v="5"/>
    <n v="45"/>
  </r>
  <r>
    <x v="5"/>
    <n v="3"/>
  </r>
  <r>
    <x v="15"/>
    <n v="6"/>
  </r>
  <r>
    <x v="15"/>
    <n v="3"/>
  </r>
  <r>
    <x v="15"/>
    <n v="35"/>
  </r>
  <r>
    <x v="33"/>
    <n v="5"/>
  </r>
  <r>
    <x v="33"/>
    <n v="9"/>
  </r>
  <r>
    <x v="33"/>
    <n v="5"/>
  </r>
  <r>
    <x v="15"/>
    <n v="15"/>
  </r>
  <r>
    <x v="15"/>
    <n v="4"/>
  </r>
  <r>
    <x v="5"/>
    <n v="4"/>
  </r>
  <r>
    <x v="6"/>
    <n v="2"/>
  </r>
  <r>
    <x v="5"/>
    <n v="10"/>
  </r>
  <r>
    <x v="5"/>
    <n v="1"/>
  </r>
  <r>
    <x v="5"/>
    <n v="4"/>
  </r>
  <r>
    <x v="3"/>
    <n v="3"/>
  </r>
  <r>
    <x v="3"/>
    <n v="2"/>
  </r>
  <r>
    <x v="1"/>
    <n v="5"/>
  </r>
  <r>
    <x v="1"/>
    <n v="4"/>
  </r>
  <r>
    <x v="1"/>
    <n v="5"/>
  </r>
  <r>
    <x v="1"/>
    <n v="20"/>
  </r>
  <r>
    <x v="1"/>
    <n v="2"/>
  </r>
  <r>
    <x v="1"/>
    <n v="5"/>
  </r>
  <r>
    <x v="2"/>
    <n v="1"/>
  </r>
  <r>
    <x v="3"/>
    <n v="10"/>
  </r>
  <r>
    <x v="5"/>
    <n v="3"/>
  </r>
  <r>
    <x v="3"/>
    <n v="4"/>
  </r>
  <r>
    <x v="5"/>
    <n v="5"/>
  </r>
  <r>
    <x v="5"/>
    <n v="5"/>
  </r>
  <r>
    <x v="5"/>
    <n v="4"/>
  </r>
  <r>
    <x v="6"/>
    <n v="2"/>
  </r>
  <r>
    <x v="15"/>
    <n v="1"/>
  </r>
  <r>
    <x v="15"/>
    <n v="5"/>
  </r>
  <r>
    <x v="9"/>
    <n v="3"/>
  </r>
  <r>
    <x v="5"/>
    <n v="1"/>
  </r>
  <r>
    <x v="1"/>
    <n v="10"/>
  </r>
  <r>
    <x v="5"/>
    <n v="1"/>
  </r>
  <r>
    <x v="3"/>
    <n v="1"/>
  </r>
  <r>
    <x v="15"/>
    <n v="1"/>
  </r>
  <r>
    <x v="15"/>
    <n v="5"/>
  </r>
  <r>
    <x v="5"/>
    <n v="4"/>
  </r>
  <r>
    <x v="0"/>
    <n v="1"/>
  </r>
  <r>
    <x v="11"/>
    <n v="6"/>
  </r>
  <r>
    <x v="1"/>
    <n v="10"/>
  </r>
  <r>
    <x v="1"/>
    <n v="10"/>
  </r>
  <r>
    <x v="5"/>
    <n v="4"/>
  </r>
  <r>
    <x v="5"/>
    <n v="200"/>
  </r>
  <r>
    <x v="2"/>
    <n v="10"/>
  </r>
  <r>
    <x v="6"/>
    <n v="250"/>
  </r>
  <r>
    <x v="3"/>
    <n v="20"/>
  </r>
  <r>
    <x v="15"/>
    <n v="4"/>
  </r>
  <r>
    <x v="9"/>
    <n v="150"/>
  </r>
  <r>
    <x v="15"/>
    <n v="10"/>
  </r>
  <r>
    <x v="1"/>
    <n v="51"/>
  </r>
  <r>
    <x v="1"/>
    <n v="5"/>
  </r>
  <r>
    <x v="11"/>
    <n v="1"/>
  </r>
  <r>
    <x v="1"/>
    <n v="3"/>
  </r>
  <r>
    <x v="1"/>
    <n v="4"/>
  </r>
  <r>
    <x v="1"/>
    <n v="3"/>
  </r>
  <r>
    <x v="1"/>
    <n v="2"/>
  </r>
  <r>
    <x v="1"/>
    <n v="15"/>
  </r>
  <r>
    <x v="3"/>
    <n v="3"/>
  </r>
  <r>
    <x v="3"/>
    <n v="15"/>
  </r>
  <r>
    <x v="15"/>
    <n v="20"/>
  </r>
  <r>
    <x v="21"/>
    <n v="5"/>
  </r>
  <r>
    <x v="6"/>
    <n v="7"/>
  </r>
  <r>
    <x v="5"/>
    <n v="10"/>
  </r>
  <r>
    <x v="1"/>
    <n v="9"/>
  </r>
  <r>
    <x v="1"/>
    <n v="9"/>
  </r>
  <r>
    <x v="1"/>
    <n v="73"/>
  </r>
  <r>
    <x v="3"/>
    <n v="3"/>
  </r>
  <r>
    <x v="15"/>
    <n v="2"/>
  </r>
  <r>
    <x v="1"/>
    <n v="26"/>
  </r>
  <r>
    <x v="1"/>
    <n v="8"/>
  </r>
  <r>
    <x v="15"/>
    <n v="4"/>
  </r>
  <r>
    <x v="5"/>
    <n v="6"/>
  </r>
  <r>
    <x v="21"/>
    <n v="2"/>
  </r>
  <r>
    <x v="15"/>
    <n v="5"/>
  </r>
  <r>
    <x v="15"/>
    <n v="2"/>
  </r>
  <r>
    <x v="5"/>
    <n v="10"/>
  </r>
  <r>
    <x v="1"/>
    <n v="5"/>
  </r>
  <r>
    <x v="1"/>
    <n v="5"/>
  </r>
  <r>
    <x v="1"/>
    <n v="5"/>
  </r>
  <r>
    <x v="1"/>
    <n v="10"/>
  </r>
  <r>
    <x v="11"/>
    <n v="5"/>
  </r>
  <r>
    <x v="10"/>
    <n v="10"/>
  </r>
  <r>
    <x v="33"/>
    <n v="15"/>
  </r>
  <r>
    <x v="26"/>
    <n v="3"/>
  </r>
  <r>
    <x v="5"/>
    <n v="2"/>
  </r>
  <r>
    <x v="5"/>
    <n v="3"/>
  </r>
  <r>
    <x v="6"/>
    <n v="7"/>
  </r>
  <r>
    <x v="15"/>
    <n v="3"/>
  </r>
  <r>
    <x v="1"/>
    <n v="4"/>
  </r>
  <r>
    <x v="1"/>
    <n v="4"/>
  </r>
  <r>
    <x v="1"/>
    <n v="10"/>
  </r>
  <r>
    <x v="1"/>
    <n v="20"/>
  </r>
  <r>
    <x v="1"/>
    <n v="2"/>
  </r>
  <r>
    <x v="2"/>
    <n v="10"/>
  </r>
  <r>
    <x v="3"/>
    <n v="20"/>
  </r>
  <r>
    <x v="3"/>
    <n v="1"/>
  </r>
  <r>
    <x v="6"/>
    <n v="10"/>
  </r>
  <r>
    <x v="6"/>
    <n v="7"/>
  </r>
  <r>
    <x v="6"/>
    <n v="250"/>
  </r>
  <r>
    <x v="5"/>
    <n v="200"/>
  </r>
  <r>
    <x v="5"/>
    <n v="3"/>
  </r>
  <r>
    <x v="5"/>
    <n v="4"/>
  </r>
  <r>
    <x v="5"/>
    <n v="20"/>
  </r>
  <r>
    <x v="15"/>
    <n v="2"/>
  </r>
  <r>
    <x v="15"/>
    <n v="15"/>
  </r>
  <r>
    <x v="15"/>
    <n v="4"/>
  </r>
  <r>
    <x v="15"/>
    <n v="3"/>
  </r>
  <r>
    <x v="15"/>
    <n v="10"/>
  </r>
  <r>
    <x v="18"/>
    <n v="10"/>
  </r>
  <r>
    <x v="9"/>
    <n v="150"/>
  </r>
  <r>
    <x v="1"/>
    <n v="12"/>
  </r>
  <r>
    <x v="1"/>
    <n v="25"/>
  </r>
  <r>
    <x v="1"/>
    <n v="5"/>
  </r>
  <r>
    <x v="1"/>
    <n v="5"/>
  </r>
  <r>
    <x v="15"/>
    <n v="2"/>
  </r>
  <r>
    <x v="1"/>
    <n v="2"/>
  </r>
  <r>
    <x v="5"/>
    <n v="3"/>
  </r>
  <r>
    <x v="1"/>
    <n v="20"/>
  </r>
  <r>
    <x v="1"/>
    <n v="15"/>
  </r>
  <r>
    <x v="1"/>
    <n v="6"/>
  </r>
  <r>
    <x v="11"/>
    <n v="7"/>
  </r>
  <r>
    <x v="10"/>
    <n v="33"/>
  </r>
  <r>
    <x v="5"/>
    <n v="7"/>
  </r>
  <r>
    <x v="15"/>
    <n v="11"/>
  </r>
  <r>
    <x v="5"/>
    <n v="27"/>
  </r>
  <r>
    <x v="3"/>
    <n v="31"/>
  </r>
  <r>
    <x v="33"/>
    <n v="15"/>
  </r>
  <r>
    <x v="5"/>
    <n v="7"/>
  </r>
  <r>
    <x v="5"/>
    <n v="1"/>
  </r>
  <r>
    <x v="5"/>
    <n v="12"/>
  </r>
  <r>
    <x v="3"/>
    <n v="15"/>
  </r>
  <r>
    <x v="3"/>
    <n v="4"/>
  </r>
  <r>
    <x v="3"/>
    <n v="2"/>
  </r>
  <r>
    <x v="1"/>
    <n v="10"/>
  </r>
  <r>
    <x v="1"/>
    <n v="4"/>
  </r>
  <r>
    <x v="15"/>
    <n v="3"/>
  </r>
  <r>
    <x v="15"/>
    <n v="1"/>
  </r>
  <r>
    <x v="15"/>
    <n v="5"/>
  </r>
  <r>
    <x v="15"/>
    <n v="1"/>
  </r>
  <r>
    <x v="15"/>
    <n v="1"/>
  </r>
  <r>
    <x v="15"/>
    <n v="3"/>
  </r>
  <r>
    <x v="33"/>
    <n v="15"/>
  </r>
  <r>
    <x v="1"/>
    <n v="5"/>
  </r>
  <r>
    <x v="1"/>
    <n v="10"/>
  </r>
  <r>
    <x v="1"/>
    <n v="5"/>
  </r>
  <r>
    <x v="10"/>
    <n v="1"/>
  </r>
  <r>
    <x v="10"/>
    <n v="10"/>
  </r>
  <r>
    <x v="10"/>
    <n v="6"/>
  </r>
  <r>
    <x v="1"/>
    <n v="4"/>
  </r>
  <r>
    <x v="11"/>
    <n v="5"/>
  </r>
  <r>
    <x v="3"/>
    <n v="1"/>
  </r>
  <r>
    <x v="3"/>
    <n v="3"/>
  </r>
  <r>
    <x v="3"/>
    <n v="1"/>
  </r>
  <r>
    <x v="3"/>
    <n v="1"/>
  </r>
  <r>
    <x v="3"/>
    <n v="3"/>
  </r>
  <r>
    <x v="21"/>
    <n v="2"/>
  </r>
  <r>
    <x v="5"/>
    <n v="1"/>
  </r>
  <r>
    <x v="5"/>
    <n v="1"/>
  </r>
  <r>
    <x v="5"/>
    <n v="10"/>
  </r>
  <r>
    <x v="15"/>
    <n v="5"/>
  </r>
  <r>
    <x v="11"/>
    <n v="3"/>
  </r>
  <r>
    <x v="10"/>
    <n v="4"/>
  </r>
  <r>
    <x v="33"/>
    <n v="3"/>
  </r>
  <r>
    <x v="0"/>
    <n v="3"/>
  </r>
  <r>
    <x v="10"/>
    <n v="2"/>
  </r>
  <r>
    <x v="5"/>
    <n v="3"/>
  </r>
  <r>
    <x v="3"/>
    <n v="2"/>
  </r>
  <r>
    <x v="3"/>
    <n v="10"/>
  </r>
  <r>
    <x v="5"/>
    <n v="4"/>
  </r>
  <r>
    <x v="5"/>
    <n v="5"/>
  </r>
  <r>
    <x v="15"/>
    <n v="5"/>
  </r>
  <r>
    <x v="5"/>
    <n v="3"/>
  </r>
  <r>
    <x v="10"/>
    <n v="15"/>
  </r>
  <r>
    <x v="1"/>
    <n v="5"/>
  </r>
  <r>
    <x v="2"/>
    <n v="1"/>
  </r>
  <r>
    <x v="3"/>
    <n v="3"/>
  </r>
  <r>
    <x v="9"/>
    <n v="3"/>
  </r>
  <r>
    <x v="33"/>
    <n v="10"/>
  </r>
  <r>
    <x v="1"/>
    <n v="10"/>
  </r>
  <r>
    <x v="11"/>
    <n v="2"/>
  </r>
  <r>
    <x v="11"/>
    <n v="5"/>
  </r>
  <r>
    <x v="11"/>
    <n v="2"/>
  </r>
  <r>
    <x v="10"/>
    <n v="15"/>
  </r>
  <r>
    <x v="10"/>
    <n v="6"/>
  </r>
  <r>
    <x v="10"/>
    <n v="7"/>
  </r>
  <r>
    <x v="1"/>
    <n v="17"/>
  </r>
  <r>
    <x v="5"/>
    <n v="4"/>
  </r>
  <r>
    <x v="15"/>
    <n v="3"/>
  </r>
  <r>
    <x v="5"/>
    <n v="4"/>
  </r>
  <r>
    <x v="26"/>
    <n v="5"/>
  </r>
  <r>
    <x v="3"/>
    <n v="5"/>
  </r>
  <r>
    <x v="3"/>
    <n v="1"/>
  </r>
  <r>
    <x v="33"/>
    <n v="15"/>
  </r>
  <r>
    <x v="33"/>
    <n v="5"/>
  </r>
  <r>
    <x v="15"/>
    <n v="2"/>
  </r>
  <r>
    <x v="15"/>
    <n v="2"/>
  </r>
  <r>
    <x v="15"/>
    <n v="1"/>
  </r>
  <r>
    <x v="3"/>
    <n v="1"/>
  </r>
  <r>
    <x v="3"/>
    <n v="1"/>
  </r>
  <r>
    <x v="3"/>
    <n v="3"/>
  </r>
  <r>
    <x v="6"/>
    <n v="2"/>
  </r>
  <r>
    <x v="6"/>
    <n v="2"/>
  </r>
  <r>
    <x v="3"/>
    <n v="1"/>
  </r>
  <r>
    <x v="3"/>
    <n v="3"/>
  </r>
  <r>
    <x v="5"/>
    <n v="1"/>
  </r>
  <r>
    <x v="5"/>
    <n v="1"/>
  </r>
  <r>
    <x v="5"/>
    <n v="5"/>
  </r>
  <r>
    <x v="15"/>
    <n v="4"/>
  </r>
  <r>
    <x v="15"/>
    <n v="4"/>
  </r>
  <r>
    <x v="15"/>
    <n v="5"/>
  </r>
  <r>
    <x v="15"/>
    <n v="1"/>
  </r>
  <r>
    <x v="5"/>
    <n v="1"/>
  </r>
  <r>
    <x v="5"/>
    <n v="3"/>
  </r>
  <r>
    <x v="1"/>
    <n v="2"/>
  </r>
  <r>
    <x v="1"/>
    <n v="2"/>
  </r>
  <r>
    <x v="3"/>
    <n v="5"/>
  </r>
  <r>
    <x v="1"/>
    <n v="4"/>
  </r>
  <r>
    <x v="1"/>
    <n v="1"/>
  </r>
  <r>
    <x v="1"/>
    <n v="3"/>
  </r>
  <r>
    <x v="10"/>
    <n v="2"/>
  </r>
  <r>
    <x v="11"/>
    <n v="2"/>
  </r>
  <r>
    <x v="1"/>
    <n v="40"/>
  </r>
  <r>
    <x v="11"/>
    <n v="4"/>
  </r>
  <r>
    <x v="1"/>
    <n v="4"/>
  </r>
  <r>
    <x v="1"/>
    <n v="8"/>
  </r>
  <r>
    <x v="15"/>
    <n v="4"/>
  </r>
  <r>
    <x v="5"/>
    <n v="6"/>
  </r>
  <r>
    <x v="1"/>
    <n v="4"/>
  </r>
  <r>
    <x v="1"/>
    <n v="193"/>
  </r>
  <r>
    <x v="5"/>
    <n v="2"/>
  </r>
  <r>
    <x v="0"/>
    <n v="3"/>
  </r>
  <r>
    <x v="0"/>
    <n v="4"/>
  </r>
  <r>
    <x v="0"/>
    <n v="4"/>
  </r>
  <r>
    <x v="0"/>
    <n v="2"/>
  </r>
  <r>
    <x v="1"/>
    <n v="8"/>
  </r>
  <r>
    <x v="1"/>
    <n v="15"/>
  </r>
  <r>
    <x v="1"/>
    <n v="20"/>
  </r>
  <r>
    <x v="5"/>
    <n v="20"/>
  </r>
  <r>
    <x v="5"/>
    <n v="13"/>
  </r>
  <r>
    <x v="5"/>
    <n v="10"/>
  </r>
  <r>
    <x v="15"/>
    <n v="10"/>
  </r>
  <r>
    <x v="5"/>
    <n v="4"/>
  </r>
  <r>
    <x v="3"/>
    <n v="10"/>
  </r>
  <r>
    <x v="3"/>
    <n v="24"/>
  </r>
  <r>
    <x v="15"/>
    <n v="5"/>
  </r>
  <r>
    <x v="15"/>
    <n v="15"/>
  </r>
  <r>
    <x v="15"/>
    <n v="4"/>
  </r>
  <r>
    <x v="16"/>
    <n v="10"/>
  </r>
  <r>
    <x v="9"/>
    <n v="40"/>
  </r>
  <r>
    <x v="15"/>
    <n v="5"/>
  </r>
  <r>
    <x v="16"/>
    <n v="15"/>
  </r>
  <r>
    <x v="15"/>
    <n v="3"/>
  </r>
  <r>
    <x v="3"/>
    <n v="2"/>
  </r>
  <r>
    <x v="6"/>
    <n v="25"/>
  </r>
  <r>
    <x v="5"/>
    <n v="50"/>
  </r>
  <r>
    <x v="5"/>
    <n v="4"/>
  </r>
  <r>
    <x v="5"/>
    <n v="4"/>
  </r>
  <r>
    <x v="1"/>
    <n v="5"/>
  </r>
  <r>
    <x v="1"/>
    <n v="5"/>
  </r>
  <r>
    <x v="1"/>
    <n v="1"/>
  </r>
  <r>
    <x v="1"/>
    <n v="2"/>
  </r>
  <r>
    <x v="1"/>
    <n v="2"/>
  </r>
  <r>
    <x v="1"/>
    <n v="2"/>
  </r>
  <r>
    <x v="1"/>
    <n v="2"/>
  </r>
  <r>
    <x v="5"/>
    <n v="3"/>
  </r>
  <r>
    <x v="18"/>
    <n v="1"/>
  </r>
  <r>
    <x v="1"/>
    <n v="4"/>
  </r>
  <r>
    <x v="1"/>
    <n v="4"/>
  </r>
  <r>
    <x v="1"/>
    <n v="13"/>
  </r>
  <r>
    <x v="1"/>
    <n v="2"/>
  </r>
  <r>
    <x v="1"/>
    <n v="27"/>
  </r>
  <r>
    <x v="10"/>
    <n v="8"/>
  </r>
  <r>
    <x v="1"/>
    <n v="5"/>
  </r>
  <r>
    <x v="1"/>
    <n v="20"/>
  </r>
  <r>
    <x v="1"/>
    <n v="10"/>
  </r>
  <r>
    <x v="2"/>
    <n v="10"/>
  </r>
  <r>
    <x v="3"/>
    <n v="20"/>
  </r>
  <r>
    <x v="3"/>
    <n v="10"/>
  </r>
  <r>
    <x v="6"/>
    <n v="250"/>
  </r>
  <r>
    <x v="6"/>
    <n v="25"/>
  </r>
  <r>
    <x v="5"/>
    <n v="200"/>
  </r>
  <r>
    <x v="5"/>
    <n v="10"/>
  </r>
  <r>
    <x v="5"/>
    <n v="50"/>
  </r>
  <r>
    <x v="5"/>
    <n v="13"/>
  </r>
  <r>
    <x v="15"/>
    <n v="4"/>
  </r>
  <r>
    <x v="15"/>
    <n v="15"/>
  </r>
  <r>
    <x v="15"/>
    <n v="10"/>
  </r>
  <r>
    <x v="16"/>
    <n v="15"/>
  </r>
  <r>
    <x v="16"/>
    <n v="10"/>
  </r>
  <r>
    <x v="9"/>
    <n v="150"/>
  </r>
  <r>
    <x v="9"/>
    <n v="40"/>
  </r>
  <r>
    <x v="15"/>
    <n v="3"/>
  </r>
  <r>
    <x v="15"/>
    <n v="5"/>
  </r>
  <r>
    <x v="5"/>
    <n v="4"/>
  </r>
  <r>
    <x v="5"/>
    <n v="4"/>
  </r>
  <r>
    <x v="3"/>
    <n v="2"/>
  </r>
  <r>
    <x v="1"/>
    <n v="2"/>
  </r>
  <r>
    <x v="1"/>
    <n v="5"/>
  </r>
  <r>
    <x v="1"/>
    <n v="5"/>
  </r>
  <r>
    <x v="1"/>
    <n v="2"/>
  </r>
  <r>
    <x v="1"/>
    <n v="10"/>
  </r>
  <r>
    <x v="5"/>
    <n v="10"/>
  </r>
  <r>
    <x v="5"/>
    <n v="7"/>
  </r>
  <r>
    <x v="15"/>
    <n v="5"/>
  </r>
  <r>
    <x v="15"/>
    <n v="5"/>
  </r>
  <r>
    <x v="1"/>
    <n v="2"/>
  </r>
  <r>
    <x v="1"/>
    <n v="9"/>
  </r>
  <r>
    <x v="1"/>
    <n v="5"/>
  </r>
  <r>
    <x v="11"/>
    <n v="5"/>
  </r>
  <r>
    <x v="10"/>
    <n v="10"/>
  </r>
  <r>
    <x v="11"/>
    <n v="2"/>
  </r>
  <r>
    <x v="10"/>
    <n v="15"/>
  </r>
  <r>
    <x v="10"/>
    <n v="2"/>
  </r>
  <r>
    <x v="11"/>
    <n v="7"/>
  </r>
  <r>
    <x v="10"/>
    <n v="15"/>
  </r>
  <r>
    <x v="10"/>
    <n v="33"/>
  </r>
  <r>
    <x v="3"/>
    <n v="5"/>
  </r>
  <r>
    <x v="5"/>
    <n v="27"/>
  </r>
  <r>
    <x v="5"/>
    <n v="3"/>
  </r>
  <r>
    <x v="15"/>
    <n v="11"/>
  </r>
  <r>
    <x v="5"/>
    <n v="4"/>
  </r>
  <r>
    <x v="3"/>
    <n v="2"/>
  </r>
  <r>
    <x v="3"/>
    <n v="31"/>
  </r>
  <r>
    <x v="15"/>
    <n v="5"/>
  </r>
  <r>
    <x v="33"/>
    <n v="15"/>
  </r>
  <r>
    <x v="33"/>
    <n v="10"/>
  </r>
  <r>
    <x v="33"/>
    <n v="15"/>
  </r>
  <r>
    <x v="33"/>
    <n v="15"/>
  </r>
  <r>
    <x v="33"/>
    <n v="9"/>
  </r>
  <r>
    <x v="33"/>
    <n v="5"/>
  </r>
  <r>
    <x v="5"/>
    <n v="15"/>
  </r>
  <r>
    <x v="15"/>
    <n v="1"/>
  </r>
  <r>
    <x v="15"/>
    <n v="20"/>
  </r>
  <r>
    <x v="6"/>
    <n v="7"/>
  </r>
  <r>
    <x v="5"/>
    <n v="1"/>
  </r>
  <r>
    <x v="3"/>
    <n v="15"/>
  </r>
  <r>
    <x v="3"/>
    <n v="1"/>
  </r>
  <r>
    <x v="3"/>
    <n v="2"/>
  </r>
  <r>
    <x v="15"/>
    <n v="6"/>
  </r>
  <r>
    <x v="5"/>
    <n v="1"/>
  </r>
  <r>
    <x v="5"/>
    <n v="1"/>
  </r>
  <r>
    <x v="5"/>
    <n v="1"/>
  </r>
  <r>
    <x v="5"/>
    <n v="3"/>
  </r>
  <r>
    <x v="26"/>
    <n v="5"/>
  </r>
  <r>
    <x v="1"/>
    <n v="17"/>
  </r>
  <r>
    <x v="1"/>
    <n v="15"/>
  </r>
  <r>
    <x v="11"/>
    <n v="2"/>
  </r>
  <r>
    <x v="10"/>
    <n v="2"/>
  </r>
  <r>
    <x v="10"/>
    <n v="11"/>
  </r>
  <r>
    <x v="10"/>
    <n v="7"/>
  </r>
  <r>
    <x v="11"/>
    <n v="4"/>
  </r>
  <r>
    <x v="11"/>
    <n v="5"/>
  </r>
  <r>
    <x v="3"/>
    <n v="3"/>
  </r>
  <r>
    <x v="3"/>
    <n v="1"/>
  </r>
  <r>
    <x v="3"/>
    <n v="1"/>
  </r>
  <r>
    <x v="5"/>
    <n v="5"/>
  </r>
  <r>
    <x v="6"/>
    <n v="2"/>
  </r>
  <r>
    <x v="6"/>
    <n v="2"/>
  </r>
  <r>
    <x v="5"/>
    <n v="4"/>
  </r>
  <r>
    <x v="5"/>
    <n v="5"/>
  </r>
  <r>
    <x v="5"/>
    <n v="4"/>
  </r>
  <r>
    <x v="15"/>
    <n v="3"/>
  </r>
  <r>
    <x v="11"/>
    <n v="2"/>
  </r>
  <r>
    <x v="10"/>
    <n v="1"/>
  </r>
  <r>
    <x v="10"/>
    <n v="6"/>
  </r>
  <r>
    <x v="2"/>
    <n v="1"/>
  </r>
  <r>
    <x v="3"/>
    <n v="10"/>
  </r>
  <r>
    <x v="3"/>
    <n v="3"/>
  </r>
  <r>
    <x v="1"/>
    <n v="5"/>
  </r>
  <r>
    <x v="1"/>
    <n v="4"/>
  </r>
  <r>
    <x v="15"/>
    <n v="1"/>
  </r>
  <r>
    <x v="15"/>
    <n v="1"/>
  </r>
  <r>
    <x v="15"/>
    <n v="4"/>
  </r>
  <r>
    <x v="9"/>
    <n v="3"/>
  </r>
  <r>
    <x v="15"/>
    <n v="1"/>
  </r>
  <r>
    <x v="15"/>
    <n v="2"/>
  </r>
  <r>
    <x v="15"/>
    <n v="3"/>
  </r>
  <r>
    <x v="15"/>
    <n v="2"/>
  </r>
  <r>
    <x v="1"/>
    <n v="3"/>
  </r>
  <r>
    <x v="1"/>
    <n v="4"/>
  </r>
  <r>
    <x v="10"/>
    <n v="6"/>
  </r>
  <r>
    <x v="10"/>
    <n v="2"/>
  </r>
  <r>
    <x v="11"/>
    <n v="2"/>
  </r>
  <r>
    <x v="5"/>
    <n v="1"/>
  </r>
  <r>
    <x v="3"/>
    <n v="1"/>
  </r>
  <r>
    <x v="3"/>
    <n v="1"/>
  </r>
  <r>
    <x v="3"/>
    <n v="3"/>
  </r>
  <r>
    <x v="3"/>
    <n v="3"/>
  </r>
  <r>
    <x v="3"/>
    <n v="1"/>
  </r>
  <r>
    <x v="1"/>
    <n v="3"/>
  </r>
  <r>
    <x v="1"/>
    <n v="5"/>
  </r>
  <r>
    <x v="5"/>
    <n v="2"/>
  </r>
  <r>
    <x v="5"/>
    <n v="4"/>
  </r>
  <r>
    <x v="15"/>
    <n v="4"/>
  </r>
  <r>
    <x v="15"/>
    <n v="3"/>
  </r>
  <r>
    <x v="15"/>
    <n v="3"/>
  </r>
  <r>
    <x v="9"/>
    <n v="3"/>
  </r>
  <r>
    <x v="15"/>
    <n v="5"/>
  </r>
  <r>
    <x v="5"/>
    <n v="2"/>
  </r>
  <r>
    <x v="5"/>
    <n v="3"/>
  </r>
  <r>
    <x v="6"/>
    <n v="7"/>
  </r>
  <r>
    <x v="1"/>
    <n v="1"/>
  </r>
  <r>
    <x v="1"/>
    <n v="4"/>
  </r>
  <r>
    <x v="3"/>
    <n v="4"/>
  </r>
  <r>
    <x v="1"/>
    <n v="5"/>
  </r>
  <r>
    <x v="1"/>
    <n v="5"/>
  </r>
  <r>
    <x v="5"/>
    <n v="3"/>
  </r>
  <r>
    <x v="5"/>
    <n v="4"/>
  </r>
  <r>
    <x v="15"/>
    <n v="1"/>
  </r>
  <r>
    <x v="5"/>
    <n v="12"/>
  </r>
  <r>
    <x v="3"/>
    <n v="1"/>
  </r>
  <r>
    <x v="5"/>
    <n v="6"/>
  </r>
  <r>
    <x v="15"/>
    <n v="4"/>
  </r>
  <r>
    <x v="15"/>
    <n v="2"/>
  </r>
  <r>
    <x v="1"/>
    <n v="2"/>
  </r>
  <r>
    <x v="3"/>
    <n v="15"/>
  </r>
  <r>
    <x v="1"/>
    <n v="10"/>
  </r>
  <r>
    <x v="1"/>
    <n v="8"/>
  </r>
  <r>
    <x v="1"/>
    <n v="20"/>
  </r>
  <r>
    <x v="1"/>
    <n v="15"/>
  </r>
  <r>
    <x v="1"/>
    <n v="2"/>
  </r>
  <r>
    <x v="1"/>
    <n v="4"/>
  </r>
  <r>
    <x v="5"/>
    <n v="1"/>
  </r>
  <r>
    <x v="15"/>
    <n v="10"/>
  </r>
  <r>
    <x v="15"/>
    <n v="15"/>
  </r>
  <r>
    <x v="5"/>
    <n v="4"/>
  </r>
  <r>
    <x v="5"/>
    <n v="20"/>
  </r>
  <r>
    <x v="15"/>
    <n v="1"/>
  </r>
  <r>
    <x v="5"/>
    <n v="20"/>
  </r>
  <r>
    <x v="5"/>
    <n v="1"/>
  </r>
  <r>
    <x v="6"/>
    <n v="10"/>
  </r>
  <r>
    <x v="3"/>
    <n v="4"/>
  </r>
  <r>
    <x v="3"/>
    <n v="1"/>
  </r>
  <r>
    <x v="3"/>
    <n v="2"/>
  </r>
  <r>
    <x v="3"/>
    <n v="24"/>
  </r>
  <r>
    <x v="3"/>
    <n v="1"/>
  </r>
  <r>
    <x v="15"/>
    <n v="3"/>
  </r>
  <r>
    <x v="15"/>
    <n v="1"/>
  </r>
  <r>
    <x v="15"/>
    <n v="5"/>
  </r>
  <r>
    <x v="15"/>
    <n v="5"/>
  </r>
  <r>
    <x v="18"/>
    <n v="10"/>
  </r>
  <r>
    <x v="1"/>
    <n v="50"/>
  </r>
  <r>
    <x v="11"/>
    <n v="3"/>
  </r>
  <r>
    <x v="10"/>
    <n v="4"/>
  </r>
  <r>
    <x v="0"/>
    <n v="3"/>
  </r>
  <r>
    <x v="33"/>
    <n v="3"/>
  </r>
  <r>
    <x v="1"/>
    <n v="8"/>
  </r>
  <r>
    <x v="18"/>
    <n v="1"/>
  </r>
  <r>
    <x v="18"/>
    <n v="2"/>
  </r>
  <r>
    <x v="18"/>
    <n v="1"/>
  </r>
  <r>
    <x v="18"/>
    <n v="1"/>
  </r>
  <r>
    <x v="18"/>
    <n v="1"/>
  </r>
  <r>
    <x v="5"/>
    <n v="1"/>
  </r>
  <r>
    <x v="15"/>
    <n v="1"/>
  </r>
  <r>
    <x v="14"/>
    <n v="1"/>
  </r>
  <r>
    <x v="15"/>
    <n v="2"/>
  </r>
  <r>
    <x v="15"/>
    <n v="1"/>
  </r>
  <r>
    <x v="5"/>
    <n v="1"/>
  </r>
  <r>
    <x v="0"/>
    <n v="1"/>
  </r>
  <r>
    <x v="9"/>
    <n v="1"/>
  </r>
  <r>
    <x v="18"/>
    <n v="2"/>
  </r>
  <r>
    <x v="5"/>
    <n v="3"/>
  </r>
  <r>
    <x v="1"/>
    <n v="21"/>
  </r>
  <r>
    <x v="1"/>
    <n v="36"/>
  </r>
  <r>
    <x v="1"/>
    <n v="12"/>
  </r>
  <r>
    <x v="1"/>
    <n v="5"/>
  </r>
  <r>
    <x v="1"/>
    <n v="15"/>
  </r>
  <r>
    <x v="1"/>
    <n v="11"/>
  </r>
  <r>
    <x v="1"/>
    <n v="100"/>
  </r>
  <r>
    <x v="5"/>
    <n v="4"/>
  </r>
  <r>
    <x v="15"/>
    <n v="5"/>
  </r>
  <r>
    <x v="15"/>
    <n v="4"/>
  </r>
  <r>
    <x v="6"/>
    <n v="7"/>
  </r>
  <r>
    <x v="15"/>
    <n v="3"/>
  </r>
  <r>
    <x v="1"/>
    <n v="4"/>
  </r>
  <r>
    <x v="5"/>
    <n v="3"/>
  </r>
  <r>
    <x v="15"/>
    <n v="3"/>
  </r>
  <r>
    <x v="5"/>
    <n v="2"/>
  </r>
  <r>
    <x v="9"/>
    <n v="3"/>
  </r>
  <r>
    <x v="15"/>
    <n v="5"/>
  </r>
  <r>
    <x v="5"/>
    <n v="4"/>
  </r>
  <r>
    <x v="1"/>
    <n v="5"/>
  </r>
  <r>
    <x v="1"/>
    <n v="10"/>
  </r>
  <r>
    <x v="5"/>
    <n v="12"/>
  </r>
  <r>
    <x v="3"/>
    <n v="14"/>
  </r>
  <r>
    <x v="15"/>
    <n v="1"/>
  </r>
  <r>
    <x v="15"/>
    <n v="10"/>
  </r>
  <r>
    <x v="1"/>
    <n v="10"/>
  </r>
  <r>
    <x v="3"/>
    <n v="20"/>
  </r>
  <r>
    <x v="2"/>
    <n v="10"/>
  </r>
  <r>
    <x v="6"/>
    <n v="250"/>
  </r>
  <r>
    <x v="9"/>
    <n v="150"/>
  </r>
  <r>
    <x v="5"/>
    <n v="200"/>
  </r>
  <r>
    <x v="33"/>
    <n v="15"/>
  </r>
  <r>
    <x v="10"/>
    <n v="10"/>
  </r>
  <r>
    <x v="11"/>
    <n v="5"/>
  </r>
  <r>
    <x v="15"/>
    <n v="3"/>
  </r>
  <r>
    <x v="3"/>
    <n v="4"/>
  </r>
  <r>
    <x v="1"/>
    <n v="4"/>
  </r>
  <r>
    <x v="15"/>
    <n v="1"/>
  </r>
  <r>
    <x v="11"/>
    <n v="3"/>
  </r>
  <r>
    <x v="0"/>
    <n v="3"/>
  </r>
  <r>
    <x v="33"/>
    <n v="3"/>
  </r>
  <r>
    <x v="10"/>
    <n v="4"/>
  </r>
  <r>
    <x v="11"/>
    <n v="2"/>
  </r>
  <r>
    <x v="10"/>
    <n v="6"/>
  </r>
  <r>
    <x v="3"/>
    <n v="1"/>
  </r>
  <r>
    <x v="15"/>
    <n v="3"/>
  </r>
  <r>
    <x v="5"/>
    <n v="4"/>
  </r>
  <r>
    <x v="3"/>
    <n v="24"/>
  </r>
  <r>
    <x v="1"/>
    <n v="15"/>
  </r>
  <r>
    <x v="15"/>
    <n v="15"/>
  </r>
  <r>
    <x v="5"/>
    <n v="20"/>
  </r>
  <r>
    <x v="1"/>
    <n v="8"/>
  </r>
  <r>
    <x v="15"/>
    <n v="4"/>
  </r>
  <r>
    <x v="5"/>
    <n v="6"/>
  </r>
  <r>
    <x v="18"/>
    <n v="10"/>
  </r>
  <r>
    <x v="5"/>
    <n v="30"/>
  </r>
  <r>
    <x v="6"/>
    <n v="10"/>
  </r>
  <r>
    <x v="1"/>
    <n v="30"/>
  </r>
  <r>
    <x v="15"/>
    <n v="15"/>
  </r>
  <r>
    <x v="15"/>
    <n v="5"/>
  </r>
  <r>
    <x v="3"/>
    <n v="2"/>
  </r>
  <r>
    <x v="3"/>
    <n v="10"/>
  </r>
  <r>
    <x v="5"/>
    <n v="13"/>
  </r>
  <r>
    <x v="1"/>
    <n v="8"/>
  </r>
  <r>
    <x v="15"/>
    <n v="4"/>
  </r>
  <r>
    <x v="16"/>
    <n v="10"/>
  </r>
  <r>
    <x v="11"/>
    <n v="4"/>
  </r>
  <r>
    <x v="10"/>
    <n v="11"/>
  </r>
  <r>
    <x v="15"/>
    <n v="6"/>
  </r>
  <r>
    <x v="33"/>
    <n v="9"/>
  </r>
  <r>
    <x v="10"/>
    <n v="7"/>
  </r>
  <r>
    <x v="11"/>
    <n v="5"/>
  </r>
  <r>
    <x v="26"/>
    <n v="5"/>
  </r>
  <r>
    <x v="33"/>
    <n v="5"/>
  </r>
  <r>
    <x v="1"/>
    <n v="17"/>
  </r>
  <r>
    <x v="15"/>
    <n v="20"/>
  </r>
  <r>
    <x v="5"/>
    <n v="15"/>
  </r>
  <r>
    <x v="6"/>
    <n v="7"/>
  </r>
  <r>
    <x v="1"/>
    <n v="15"/>
  </r>
  <r>
    <x v="3"/>
    <n v="15"/>
  </r>
  <r>
    <x v="5"/>
    <n v="4"/>
  </r>
  <r>
    <x v="3"/>
    <n v="2"/>
  </r>
  <r>
    <x v="1"/>
    <n v="2"/>
  </r>
  <r>
    <x v="10"/>
    <n v="33"/>
  </r>
  <r>
    <x v="5"/>
    <n v="27"/>
  </r>
  <r>
    <x v="33"/>
    <n v="15"/>
  </r>
  <r>
    <x v="3"/>
    <n v="31"/>
  </r>
  <r>
    <x v="11"/>
    <n v="7"/>
  </r>
  <r>
    <x v="15"/>
    <n v="11"/>
  </r>
  <r>
    <x v="33"/>
    <n v="10"/>
  </r>
  <r>
    <x v="10"/>
    <n v="15"/>
  </r>
  <r>
    <x v="15"/>
    <n v="5"/>
  </r>
  <r>
    <x v="33"/>
    <n v="15"/>
  </r>
  <r>
    <x v="11"/>
    <n v="2"/>
  </r>
  <r>
    <x v="10"/>
    <n v="15"/>
  </r>
  <r>
    <x v="5"/>
    <n v="4"/>
  </r>
  <r>
    <x v="3"/>
    <n v="5"/>
  </r>
  <r>
    <x v="10"/>
    <n v="6"/>
  </r>
  <r>
    <x v="1"/>
    <n v="4"/>
  </r>
  <r>
    <x v="15"/>
    <n v="3"/>
  </r>
  <r>
    <x v="3"/>
    <n v="3"/>
  </r>
  <r>
    <x v="6"/>
    <n v="25"/>
  </r>
  <r>
    <x v="5"/>
    <n v="50"/>
  </r>
  <r>
    <x v="1"/>
    <n v="5"/>
  </r>
  <r>
    <x v="9"/>
    <n v="40"/>
  </r>
  <r>
    <x v="16"/>
    <n v="15"/>
  </r>
  <r>
    <x v="15"/>
    <n v="5"/>
  </r>
  <r>
    <x v="1"/>
    <n v="8"/>
  </r>
  <r>
    <x v="5"/>
    <n v="5"/>
  </r>
  <r>
    <x v="3"/>
    <n v="10"/>
  </r>
  <r>
    <x v="2"/>
    <n v="1"/>
  </r>
  <r>
    <x v="9"/>
    <n v="3"/>
  </r>
  <r>
    <x v="5"/>
    <n v="4"/>
  </r>
  <r>
    <x v="1"/>
    <n v="5"/>
  </r>
  <r>
    <x v="3"/>
    <n v="3"/>
  </r>
  <r>
    <x v="6"/>
    <n v="2"/>
  </r>
  <r>
    <x v="5"/>
    <n v="5"/>
  </r>
  <r>
    <x v="3"/>
    <n v="4"/>
  </r>
  <r>
    <x v="15"/>
    <n v="5"/>
  </r>
  <r>
    <x v="15"/>
    <n v="4"/>
  </r>
  <r>
    <x v="1"/>
    <n v="5"/>
  </r>
  <r>
    <x v="21"/>
    <n v="2"/>
  </r>
  <r>
    <x v="1"/>
    <n v="5"/>
  </r>
  <r>
    <x v="15"/>
    <n v="4"/>
  </r>
  <r>
    <x v="1"/>
    <n v="5"/>
  </r>
  <r>
    <x v="5"/>
    <n v="4"/>
  </r>
  <r>
    <x v="1"/>
    <n v="5"/>
  </r>
  <r>
    <x v="15"/>
    <n v="1"/>
  </r>
  <r>
    <x v="5"/>
    <n v="4"/>
  </r>
  <r>
    <x v="5"/>
    <n v="5"/>
  </r>
  <r>
    <x v="5"/>
    <n v="2"/>
  </r>
  <r>
    <x v="6"/>
    <n v="1"/>
  </r>
  <r>
    <x v="5"/>
    <n v="3"/>
  </r>
  <r>
    <x v="5"/>
    <n v="2"/>
  </r>
  <r>
    <x v="6"/>
    <n v="2"/>
  </r>
  <r>
    <x v="3"/>
    <n v="2"/>
  </r>
  <r>
    <x v="15"/>
    <n v="3"/>
  </r>
  <r>
    <x v="15"/>
    <n v="3"/>
  </r>
  <r>
    <x v="15"/>
    <n v="4"/>
  </r>
  <r>
    <x v="22"/>
    <n v="4"/>
  </r>
  <r>
    <x v="3"/>
    <n v="2"/>
  </r>
  <r>
    <x v="3"/>
    <n v="1"/>
  </r>
  <r>
    <x v="11"/>
    <n v="2"/>
  </r>
  <r>
    <x v="11"/>
    <n v="2"/>
  </r>
  <r>
    <x v="15"/>
    <n v="2"/>
  </r>
  <r>
    <x v="15"/>
    <n v="4"/>
  </r>
  <r>
    <x v="1"/>
    <n v="5"/>
  </r>
  <r>
    <x v="1"/>
    <n v="5"/>
  </r>
  <r>
    <x v="1"/>
    <n v="10"/>
  </r>
  <r>
    <x v="11"/>
    <n v="1"/>
  </r>
  <r>
    <x v="6"/>
    <n v="2"/>
  </r>
  <r>
    <x v="15"/>
    <n v="1"/>
  </r>
  <r>
    <x v="23"/>
    <n v="2"/>
  </r>
  <r>
    <x v="15"/>
    <n v="1"/>
  </r>
  <r>
    <x v="15"/>
    <n v="1"/>
  </r>
  <r>
    <x v="15"/>
    <n v="1"/>
  </r>
  <r>
    <x v="15"/>
    <n v="1"/>
  </r>
  <r>
    <x v="5"/>
    <n v="1"/>
  </r>
  <r>
    <x v="5"/>
    <n v="1"/>
  </r>
  <r>
    <x v="3"/>
    <n v="1"/>
  </r>
  <r>
    <x v="3"/>
    <n v="1"/>
  </r>
  <r>
    <x v="3"/>
    <n v="1"/>
  </r>
  <r>
    <x v="11"/>
    <n v="2"/>
  </r>
  <r>
    <x v="10"/>
    <n v="2"/>
  </r>
  <r>
    <x v="11"/>
    <n v="1"/>
  </r>
  <r>
    <x v="6"/>
    <n v="1"/>
  </r>
  <r>
    <x v="15"/>
    <n v="1"/>
  </r>
  <r>
    <x v="15"/>
    <n v="2"/>
  </r>
  <r>
    <x v="15"/>
    <n v="2"/>
  </r>
  <r>
    <x v="15"/>
    <n v="2"/>
  </r>
  <r>
    <x v="22"/>
    <n v="1"/>
  </r>
  <r>
    <x v="15"/>
    <n v="2"/>
  </r>
  <r>
    <x v="15"/>
    <n v="2"/>
  </r>
  <r>
    <x v="15"/>
    <n v="2"/>
  </r>
  <r>
    <x v="5"/>
    <n v="1"/>
  </r>
  <r>
    <x v="5"/>
    <n v="1"/>
  </r>
  <r>
    <x v="3"/>
    <n v="1"/>
  </r>
  <r>
    <x v="3"/>
    <n v="3"/>
  </r>
  <r>
    <x v="3"/>
    <n v="1"/>
  </r>
  <r>
    <x v="10"/>
    <n v="1"/>
  </r>
  <r>
    <x v="1"/>
    <n v="3"/>
  </r>
  <r>
    <x v="1"/>
    <n v="1"/>
  </r>
  <r>
    <x v="11"/>
    <n v="1"/>
  </r>
  <r>
    <x v="11"/>
    <n v="2"/>
  </r>
  <r>
    <x v="11"/>
    <n v="2"/>
  </r>
  <r>
    <x v="10"/>
    <n v="1"/>
  </r>
  <r>
    <x v="10"/>
    <n v="1"/>
  </r>
  <r>
    <x v="15"/>
    <n v="1"/>
  </r>
  <r>
    <x v="15"/>
    <n v="2"/>
  </r>
  <r>
    <x v="13"/>
    <n v="1"/>
  </r>
  <r>
    <x v="1"/>
    <n v="1"/>
  </r>
  <r>
    <x v="1"/>
    <n v="13"/>
  </r>
  <r>
    <x v="3"/>
    <n v="1"/>
  </r>
  <r>
    <x v="1"/>
    <n v="2"/>
  </r>
  <r>
    <x v="3"/>
    <n v="1"/>
  </r>
  <r>
    <x v="3"/>
    <n v="3"/>
  </r>
  <r>
    <x v="5"/>
    <n v="1"/>
  </r>
  <r>
    <x v="15"/>
    <n v="1"/>
  </r>
  <r>
    <x v="5"/>
    <n v="3"/>
  </r>
  <r>
    <x v="15"/>
    <n v="1"/>
  </r>
  <r>
    <x v="6"/>
    <n v="1"/>
  </r>
  <r>
    <x v="3"/>
    <n v="1"/>
  </r>
  <r>
    <x v="1"/>
    <n v="2"/>
  </r>
  <r>
    <x v="11"/>
    <n v="1"/>
  </r>
  <r>
    <x v="5"/>
    <n v="4"/>
  </r>
  <r>
    <x v="5"/>
    <n v="7"/>
  </r>
  <r>
    <x v="15"/>
    <n v="5"/>
  </r>
  <r>
    <x v="15"/>
    <n v="2"/>
  </r>
  <r>
    <x v="15"/>
    <n v="2"/>
  </r>
  <r>
    <x v="15"/>
    <n v="5"/>
  </r>
  <r>
    <x v="15"/>
    <n v="3"/>
  </r>
  <r>
    <x v="1"/>
    <n v="1"/>
  </r>
  <r>
    <x v="11"/>
    <n v="5"/>
  </r>
  <r>
    <x v="11"/>
    <n v="1"/>
  </r>
  <r>
    <x v="11"/>
    <n v="2"/>
  </r>
  <r>
    <x v="1"/>
    <n v="15"/>
  </r>
  <r>
    <x v="1"/>
    <n v="4"/>
  </r>
  <r>
    <x v="10"/>
    <n v="7"/>
  </r>
  <r>
    <x v="1"/>
    <n v="17"/>
  </r>
  <r>
    <x v="1"/>
    <n v="2"/>
  </r>
  <r>
    <x v="3"/>
    <n v="4"/>
  </r>
  <r>
    <x v="36"/>
    <n v="5"/>
  </r>
  <r>
    <x v="3"/>
    <n v="2"/>
  </r>
  <r>
    <x v="3"/>
    <n v="24"/>
  </r>
  <r>
    <x v="15"/>
    <n v="1"/>
  </r>
  <r>
    <x v="33"/>
    <n v="5"/>
  </r>
  <r>
    <x v="11"/>
    <n v="3"/>
  </r>
  <r>
    <x v="15"/>
    <n v="15"/>
  </r>
  <r>
    <x v="15"/>
    <n v="3"/>
  </r>
  <r>
    <x v="5"/>
    <n v="4"/>
  </r>
  <r>
    <x v="5"/>
    <n v="20"/>
  </r>
  <r>
    <x v="5"/>
    <n v="2"/>
  </r>
  <r>
    <x v="15"/>
    <n v="1"/>
  </r>
  <r>
    <x v="15"/>
    <n v="1"/>
  </r>
  <r>
    <x v="5"/>
    <n v="1"/>
  </r>
  <r>
    <x v="6"/>
    <n v="1"/>
  </r>
  <r>
    <x v="3"/>
    <n v="1"/>
  </r>
  <r>
    <x v="11"/>
    <n v="1"/>
  </r>
  <r>
    <x v="1"/>
    <n v="7"/>
  </r>
  <r>
    <x v="11"/>
    <n v="1"/>
  </r>
  <r>
    <x v="13"/>
    <n v="1"/>
  </r>
  <r>
    <x v="15"/>
    <n v="1"/>
  </r>
  <r>
    <x v="11"/>
    <n v="1"/>
  </r>
  <r>
    <x v="6"/>
    <n v="1"/>
  </r>
  <r>
    <x v="6"/>
    <n v="2"/>
  </r>
  <r>
    <x v="6"/>
    <n v="2"/>
  </r>
  <r>
    <x v="3"/>
    <n v="10"/>
  </r>
  <r>
    <x v="3"/>
    <n v="1"/>
  </r>
  <r>
    <x v="1"/>
    <n v="4"/>
  </r>
  <r>
    <x v="37"/>
    <n v="1"/>
  </r>
  <r>
    <x v="11"/>
    <n v="1"/>
  </r>
  <r>
    <x v="15"/>
    <n v="4"/>
  </r>
  <r>
    <x v="15"/>
    <n v="2"/>
  </r>
  <r>
    <x v="5"/>
    <n v="3"/>
  </r>
  <r>
    <x v="5"/>
    <n v="5"/>
  </r>
  <r>
    <x v="5"/>
    <n v="5"/>
  </r>
  <r>
    <x v="11"/>
    <n v="3"/>
  </r>
  <r>
    <x v="13"/>
    <n v="1"/>
  </r>
  <r>
    <x v="6"/>
    <n v="1"/>
  </r>
  <r>
    <x v="6"/>
    <n v="1"/>
  </r>
  <r>
    <x v="6"/>
    <n v="7"/>
  </r>
  <r>
    <x v="6"/>
    <n v="7"/>
  </r>
  <r>
    <x v="6"/>
    <n v="25"/>
  </r>
  <r>
    <x v="6"/>
    <n v="250"/>
  </r>
  <r>
    <x v="5"/>
    <n v="200"/>
  </r>
  <r>
    <x v="3"/>
    <n v="15"/>
  </r>
  <r>
    <x v="1"/>
    <n v="15"/>
  </r>
  <r>
    <x v="3"/>
    <n v="20"/>
  </r>
  <r>
    <x v="37"/>
    <n v="10"/>
  </r>
  <r>
    <x v="3"/>
    <n v="3"/>
  </r>
  <r>
    <x v="11"/>
    <n v="1"/>
  </r>
  <r>
    <x v="11"/>
    <n v="1"/>
  </r>
  <r>
    <x v="11"/>
    <n v="3"/>
  </r>
  <r>
    <x v="10"/>
    <n v="4"/>
  </r>
  <r>
    <x v="1"/>
    <n v="2"/>
  </r>
  <r>
    <x v="1"/>
    <n v="4"/>
  </r>
  <r>
    <x v="1"/>
    <n v="5"/>
  </r>
  <r>
    <x v="1"/>
    <n v="10"/>
  </r>
  <r>
    <x v="33"/>
    <n v="3"/>
  </r>
  <r>
    <x v="11"/>
    <n v="150"/>
  </r>
  <r>
    <x v="11"/>
    <n v="40"/>
  </r>
  <r>
    <x v="0"/>
    <n v="3"/>
  </r>
  <r>
    <x v="15"/>
    <n v="3"/>
  </r>
  <r>
    <x v="15"/>
    <n v="5"/>
  </r>
  <r>
    <x v="16"/>
    <n v="15"/>
  </r>
  <r>
    <x v="15"/>
    <n v="10"/>
  </r>
  <r>
    <x v="15"/>
    <n v="5"/>
  </r>
  <r>
    <x v="15"/>
    <n v="4"/>
  </r>
  <r>
    <x v="5"/>
    <n v="15"/>
  </r>
  <r>
    <x v="5"/>
    <n v="4"/>
  </r>
  <r>
    <x v="5"/>
    <n v="50"/>
  </r>
  <r>
    <x v="5"/>
    <n v="4"/>
  </r>
  <r>
    <x v="5"/>
    <n v="3"/>
  </r>
  <r>
    <x v="15"/>
    <n v="1"/>
  </r>
  <r>
    <x v="15"/>
    <n v="3"/>
  </r>
  <r>
    <x v="15"/>
    <n v="2"/>
  </r>
  <r>
    <x v="15"/>
    <n v="2"/>
  </r>
  <r>
    <x v="15"/>
    <n v="20"/>
  </r>
  <r>
    <x v="23"/>
    <n v="1"/>
  </r>
  <r>
    <x v="3"/>
    <n v="1"/>
  </r>
  <r>
    <x v="36"/>
    <n v="2"/>
  </r>
  <r>
    <x v="3"/>
    <n v="14"/>
  </r>
  <r>
    <x v="3"/>
    <n v="21"/>
  </r>
  <r>
    <x v="3"/>
    <n v="10"/>
  </r>
  <r>
    <x v="3"/>
    <n v="5"/>
  </r>
  <r>
    <x v="5"/>
    <n v="12"/>
  </r>
  <r>
    <x v="6"/>
    <n v="15"/>
  </r>
  <r>
    <x v="6"/>
    <n v="10"/>
  </r>
  <r>
    <x v="10"/>
    <n v="6"/>
  </r>
  <r>
    <x v="1"/>
    <n v="10"/>
  </r>
  <r>
    <x v="1"/>
    <n v="8"/>
  </r>
  <r>
    <x v="1"/>
    <n v="30"/>
  </r>
  <r>
    <x v="1"/>
    <n v="8"/>
  </r>
  <r>
    <x v="10"/>
    <n v="10"/>
  </r>
  <r>
    <x v="11"/>
    <n v="5"/>
  </r>
  <r>
    <x v="11"/>
    <n v="1"/>
  </r>
  <r>
    <x v="11"/>
    <n v="5"/>
  </r>
  <r>
    <x v="33"/>
    <n v="15"/>
  </r>
  <r>
    <x v="18"/>
    <n v="10"/>
  </r>
  <r>
    <x v="23"/>
    <n v="3"/>
  </r>
  <r>
    <x v="33"/>
    <n v="5"/>
  </r>
  <r>
    <x v="15"/>
    <n v="10"/>
  </r>
  <r>
    <x v="15"/>
    <n v="10"/>
  </r>
  <r>
    <x v="16"/>
    <n v="10"/>
  </r>
  <r>
    <x v="15"/>
    <n v="14"/>
  </r>
  <r>
    <x v="15"/>
    <n v="4"/>
  </r>
  <r>
    <x v="15"/>
    <n v="35"/>
  </r>
  <r>
    <x v="15"/>
    <n v="4"/>
  </r>
  <r>
    <x v="15"/>
    <n v="1"/>
  </r>
  <r>
    <x v="5"/>
    <n v="13"/>
  </r>
  <r>
    <x v="5"/>
    <n v="45"/>
  </r>
  <r>
    <x v="5"/>
    <n v="10"/>
  </r>
  <r>
    <x v="5"/>
    <n v="6"/>
  </r>
  <r>
    <x v="5"/>
    <n v="35"/>
  </r>
  <r>
    <x v="5"/>
    <n v="4"/>
  </r>
  <r>
    <x v="5"/>
    <n v="10"/>
  </r>
  <r>
    <x v="5"/>
    <n v="4"/>
  </r>
  <r>
    <x v="5"/>
    <n v="3"/>
  </r>
  <r>
    <x v="15"/>
    <n v="4"/>
  </r>
  <r>
    <x v="15"/>
    <n v="5"/>
  </r>
  <r>
    <x v="15"/>
    <n v="1"/>
  </r>
  <r>
    <x v="15"/>
    <n v="5"/>
  </r>
  <r>
    <x v="15"/>
    <n v="5"/>
  </r>
  <r>
    <x v="15"/>
    <n v="5"/>
  </r>
  <r>
    <x v="5"/>
    <n v="4"/>
  </r>
  <r>
    <x v="5"/>
    <n v="27"/>
  </r>
  <r>
    <x v="15"/>
    <n v="11"/>
  </r>
  <r>
    <x v="15"/>
    <n v="5"/>
  </r>
  <r>
    <x v="15"/>
    <n v="6"/>
  </r>
  <r>
    <x v="15"/>
    <n v="3"/>
  </r>
  <r>
    <x v="15"/>
    <n v="15"/>
  </r>
  <r>
    <x v="33"/>
    <n v="10"/>
  </r>
  <r>
    <x v="33"/>
    <n v="15"/>
  </r>
  <r>
    <x v="33"/>
    <n v="15"/>
  </r>
  <r>
    <x v="33"/>
    <n v="9"/>
  </r>
  <r>
    <x v="11"/>
    <n v="2"/>
  </r>
  <r>
    <x v="11"/>
    <n v="4"/>
  </r>
  <r>
    <x v="11"/>
    <n v="7"/>
  </r>
  <r>
    <x v="10"/>
    <n v="6"/>
  </r>
  <r>
    <x v="1"/>
    <n v="4"/>
  </r>
  <r>
    <x v="10"/>
    <n v="2"/>
  </r>
  <r>
    <x v="10"/>
    <n v="15"/>
  </r>
  <r>
    <x v="10"/>
    <n v="33"/>
  </r>
  <r>
    <x v="10"/>
    <n v="15"/>
  </r>
  <r>
    <x v="1"/>
    <n v="20"/>
  </r>
  <r>
    <x v="1"/>
    <n v="5"/>
  </r>
  <r>
    <x v="10"/>
    <n v="11"/>
  </r>
  <r>
    <x v="5"/>
    <n v="10"/>
  </r>
  <r>
    <x v="3"/>
    <n v="31"/>
  </r>
  <r>
    <x v="21"/>
    <n v="2"/>
  </r>
  <r>
    <x v="3"/>
    <n v="3"/>
  </r>
  <r>
    <x v="3"/>
    <n v="3"/>
  </r>
  <r>
    <x v="3"/>
    <n v="4"/>
  </r>
  <r>
    <x v="3"/>
    <n v="2"/>
  </r>
  <r>
    <x v="3"/>
    <n v="5"/>
  </r>
  <r>
    <x v="1"/>
    <n v="5"/>
  </r>
  <r>
    <x v="1"/>
    <n v="8"/>
  </r>
  <r>
    <x v="1"/>
    <n v="5"/>
  </r>
  <r>
    <x v="1"/>
    <n v="10"/>
  </r>
  <r>
    <x v="1"/>
    <n v="5"/>
  </r>
  <r>
    <x v="1"/>
    <n v="5"/>
  </r>
  <r>
    <x v="1"/>
    <n v="12"/>
  </r>
  <r>
    <x v="1"/>
    <n v="9"/>
  </r>
  <r>
    <x v="1"/>
    <n v="31"/>
  </r>
  <r>
    <x v="1"/>
    <n v="6"/>
  </r>
  <r>
    <x v="1"/>
    <n v="3"/>
  </r>
  <r>
    <x v="1"/>
    <n v="4"/>
  </r>
  <r>
    <x v="1"/>
    <n v="4"/>
  </r>
  <r>
    <x v="1"/>
    <n v="4"/>
  </r>
  <r>
    <x v="1"/>
    <n v="4"/>
  </r>
  <r>
    <x v="1"/>
    <n v="4"/>
  </r>
  <r>
    <x v="1"/>
    <n v="3"/>
  </r>
  <r>
    <x v="1"/>
    <n v="6"/>
  </r>
  <r>
    <x v="1"/>
    <n v="4"/>
  </r>
  <r>
    <x v="1"/>
    <n v="15"/>
  </r>
  <r>
    <x v="1"/>
    <n v="11"/>
  </r>
  <r>
    <x v="11"/>
    <n v="2"/>
  </r>
  <r>
    <x v="15"/>
    <n v="1"/>
  </r>
  <r>
    <x v="11"/>
    <n v="1"/>
  </r>
  <r>
    <x v="3"/>
    <n v="1"/>
  </r>
  <r>
    <x v="10"/>
    <n v="7"/>
  </r>
  <r>
    <x v="11"/>
    <n v="5"/>
  </r>
  <r>
    <x v="36"/>
    <n v="5"/>
  </r>
  <r>
    <x v="33"/>
    <n v="5"/>
  </r>
  <r>
    <x v="1"/>
    <n v="17"/>
  </r>
  <r>
    <x v="10"/>
    <n v="33"/>
  </r>
  <r>
    <x v="5"/>
    <n v="27"/>
  </r>
  <r>
    <x v="33"/>
    <n v="10"/>
  </r>
  <r>
    <x v="3"/>
    <n v="27"/>
  </r>
  <r>
    <x v="11"/>
    <n v="7"/>
  </r>
  <r>
    <x v="15"/>
    <n v="11"/>
  </r>
  <r>
    <x v="5"/>
    <n v="50"/>
  </r>
  <r>
    <x v="6"/>
    <n v="25"/>
  </r>
  <r>
    <x v="16"/>
    <n v="15"/>
  </r>
  <r>
    <x v="9"/>
    <n v="40"/>
  </r>
  <r>
    <x v="1"/>
    <n v="5"/>
  </r>
  <r>
    <x v="15"/>
    <n v="20"/>
  </r>
  <r>
    <x v="5"/>
    <n v="10"/>
  </r>
  <r>
    <x v="6"/>
    <n v="7"/>
  </r>
  <r>
    <x v="1"/>
    <n v="15"/>
  </r>
  <r>
    <x v="3"/>
    <n v="15"/>
  </r>
  <r>
    <x v="23"/>
    <n v="5"/>
  </r>
  <r>
    <x v="15"/>
    <n v="3"/>
  </r>
  <r>
    <x v="5"/>
    <n v="2"/>
  </r>
  <r>
    <x v="9"/>
    <n v="3"/>
  </r>
  <r>
    <x v="5"/>
    <n v="4"/>
  </r>
  <r>
    <x v="15"/>
    <n v="5"/>
  </r>
  <r>
    <x v="15"/>
    <n v="4"/>
  </r>
  <r>
    <x v="5"/>
    <n v="10"/>
  </r>
  <r>
    <x v="3"/>
    <n v="13"/>
  </r>
  <r>
    <x v="1"/>
    <n v="7"/>
  </r>
  <r>
    <x v="11"/>
    <n v="5"/>
  </r>
  <r>
    <x v="5"/>
    <n v="4"/>
  </r>
  <r>
    <x v="15"/>
    <n v="3"/>
  </r>
  <r>
    <x v="10"/>
    <n v="6"/>
  </r>
  <r>
    <x v="3"/>
    <n v="1"/>
  </r>
  <r>
    <x v="11"/>
    <n v="2"/>
  </r>
  <r>
    <x v="1"/>
    <n v="1"/>
  </r>
  <r>
    <x v="5"/>
    <n v="20"/>
  </r>
  <r>
    <x v="15"/>
    <n v="10"/>
  </r>
  <r>
    <x v="1"/>
    <n v="15"/>
  </r>
  <r>
    <x v="3"/>
    <n v="24"/>
  </r>
  <r>
    <x v="1"/>
    <n v="8"/>
  </r>
  <r>
    <x v="15"/>
    <n v="4"/>
  </r>
  <r>
    <x v="5"/>
    <n v="6"/>
  </r>
  <r>
    <x v="5"/>
    <n v="35"/>
  </r>
  <r>
    <x v="1"/>
    <n v="30"/>
  </r>
  <r>
    <x v="18"/>
    <n v="10"/>
  </r>
  <r>
    <x v="6"/>
    <n v="10"/>
  </r>
  <r>
    <x v="15"/>
    <n v="10"/>
  </r>
  <r>
    <x v="15"/>
    <n v="5"/>
  </r>
  <r>
    <x v="3"/>
    <n v="2"/>
  </r>
  <r>
    <x v="5"/>
    <n v="3"/>
  </r>
  <r>
    <x v="5"/>
    <n v="13"/>
  </r>
  <r>
    <x v="3"/>
    <n v="10"/>
  </r>
  <r>
    <x v="11"/>
    <n v="10"/>
  </r>
  <r>
    <x v="15"/>
    <n v="14"/>
  </r>
  <r>
    <x v="1"/>
    <n v="8"/>
  </r>
  <r>
    <x v="11"/>
    <n v="4"/>
  </r>
  <r>
    <x v="10"/>
    <n v="11"/>
  </r>
  <r>
    <x v="15"/>
    <n v="6"/>
  </r>
  <r>
    <x v="33"/>
    <n v="9"/>
  </r>
  <r>
    <x v="10"/>
    <n v="1"/>
  </r>
  <r>
    <x v="11"/>
    <n v="2"/>
  </r>
  <r>
    <x v="3"/>
    <n v="5"/>
  </r>
  <r>
    <x v="5"/>
    <n v="4"/>
  </r>
  <r>
    <x v="10"/>
    <n v="15"/>
  </r>
  <r>
    <x v="33"/>
    <n v="15"/>
  </r>
  <r>
    <x v="10"/>
    <n v="2"/>
  </r>
  <r>
    <x v="3"/>
    <n v="2"/>
  </r>
  <r>
    <x v="5"/>
    <n v="3"/>
  </r>
  <r>
    <x v="10"/>
    <n v="6"/>
  </r>
  <r>
    <x v="1"/>
    <n v="4"/>
  </r>
  <r>
    <x v="3"/>
    <n v="3"/>
  </r>
  <r>
    <x v="15"/>
    <n v="3"/>
  </r>
  <r>
    <x v="33"/>
    <n v="10"/>
  </r>
  <r>
    <x v="10"/>
    <n v="15"/>
  </r>
  <r>
    <x v="15"/>
    <n v="5"/>
  </r>
  <r>
    <x v="15"/>
    <n v="5"/>
  </r>
  <r>
    <x v="5"/>
    <n v="4"/>
  </r>
  <r>
    <x v="5"/>
    <n v="4"/>
  </r>
  <r>
    <x v="3"/>
    <n v="2"/>
  </r>
  <r>
    <x v="1"/>
    <n v="2"/>
  </r>
  <r>
    <x v="11"/>
    <n v="2"/>
  </r>
  <r>
    <x v="5"/>
    <n v="1"/>
  </r>
  <r>
    <x v="15"/>
    <n v="1"/>
  </r>
  <r>
    <x v="3"/>
    <n v="1"/>
  </r>
  <r>
    <x v="15"/>
    <n v="1"/>
  </r>
  <r>
    <x v="3"/>
    <n v="1"/>
  </r>
  <r>
    <x v="5"/>
    <n v="1"/>
  </r>
  <r>
    <x v="3"/>
    <n v="1"/>
  </r>
  <r>
    <x v="15"/>
    <n v="1"/>
  </r>
  <r>
    <x v="5"/>
    <n v="10"/>
  </r>
  <r>
    <x v="1"/>
    <n v="20"/>
  </r>
  <r>
    <x v="15"/>
    <n v="15"/>
  </r>
  <r>
    <x v="15"/>
    <n v="5"/>
  </r>
  <r>
    <x v="5"/>
    <n v="4"/>
  </r>
  <r>
    <x v="7"/>
    <n v="1"/>
  </r>
  <r>
    <x v="1"/>
    <n v="5"/>
  </r>
  <r>
    <x v="1"/>
    <n v="10"/>
  </r>
  <r>
    <x v="5"/>
    <n v="12"/>
  </r>
  <r>
    <x v="3"/>
    <n v="14"/>
  </r>
  <r>
    <x v="15"/>
    <n v="4"/>
  </r>
  <r>
    <x v="15"/>
    <n v="3"/>
  </r>
  <r>
    <x v="1"/>
    <n v="20"/>
  </r>
  <r>
    <x v="3"/>
    <n v="20"/>
  </r>
  <r>
    <x v="37"/>
    <n v="10"/>
  </r>
  <r>
    <x v="6"/>
    <n v="250"/>
  </r>
  <r>
    <x v="11"/>
    <n v="150"/>
  </r>
  <r>
    <x v="5"/>
    <n v="200"/>
  </r>
  <r>
    <x v="15"/>
    <n v="2"/>
  </r>
  <r>
    <x v="3"/>
    <n v="1"/>
  </r>
  <r>
    <x v="1"/>
    <n v="3"/>
  </r>
  <r>
    <x v="33"/>
    <n v="15"/>
  </r>
  <r>
    <x v="10"/>
    <n v="10"/>
  </r>
  <r>
    <x v="11"/>
    <n v="5"/>
  </r>
  <r>
    <x v="15"/>
    <n v="3"/>
  </r>
  <r>
    <x v="3"/>
    <n v="4"/>
  </r>
  <r>
    <x v="1"/>
    <n v="4"/>
  </r>
  <r>
    <x v="15"/>
    <n v="1"/>
  </r>
  <r>
    <x v="5"/>
    <n v="1"/>
  </r>
  <r>
    <x v="15"/>
    <n v="1"/>
  </r>
  <r>
    <x v="11"/>
    <n v="1"/>
  </r>
  <r>
    <x v="10"/>
    <n v="1"/>
  </r>
  <r>
    <x v="11"/>
    <n v="1"/>
  </r>
  <r>
    <x v="15"/>
    <n v="1"/>
  </r>
  <r>
    <x v="6"/>
    <n v="1"/>
  </r>
  <r>
    <x v="11"/>
    <n v="1"/>
  </r>
  <r>
    <x v="11"/>
    <n v="1"/>
  </r>
  <r>
    <x v="3"/>
    <n v="1"/>
  </r>
  <r>
    <x v="11"/>
    <n v="1"/>
  </r>
  <r>
    <x v="15"/>
    <n v="1"/>
  </r>
  <r>
    <x v="16"/>
    <n v="1"/>
  </r>
  <r>
    <x v="15"/>
    <n v="1"/>
  </r>
  <r>
    <x v="6"/>
    <n v="1"/>
  </r>
  <r>
    <x v="11"/>
    <n v="3"/>
  </r>
  <r>
    <x v="15"/>
    <n v="2"/>
  </r>
  <r>
    <x v="11"/>
    <n v="1"/>
  </r>
  <r>
    <x v="15"/>
    <n v="1"/>
  </r>
  <r>
    <x v="15"/>
    <n v="1"/>
  </r>
  <r>
    <x v="1"/>
    <n v="8"/>
  </r>
  <r>
    <x v="15"/>
    <n v="5"/>
  </r>
  <r>
    <x v="10"/>
    <n v="8"/>
  </r>
  <r>
    <x v="1"/>
    <n v="5"/>
  </r>
  <r>
    <x v="36"/>
    <n v="10"/>
  </r>
  <r>
    <x v="21"/>
    <n v="2"/>
  </r>
  <r>
    <x v="23"/>
    <n v="4"/>
  </r>
  <r>
    <x v="1"/>
    <n v="5"/>
  </r>
  <r>
    <x v="5"/>
    <n v="4"/>
  </r>
  <r>
    <x v="15"/>
    <n v="1"/>
  </r>
  <r>
    <x v="5"/>
    <n v="5"/>
  </r>
  <r>
    <x v="3"/>
    <n v="10"/>
  </r>
  <r>
    <x v="37"/>
    <n v="1"/>
  </r>
  <r>
    <x v="11"/>
    <n v="3"/>
  </r>
  <r>
    <x v="5"/>
    <n v="4"/>
  </r>
  <r>
    <x v="1"/>
    <n v="5"/>
  </r>
  <r>
    <x v="3"/>
    <n v="3"/>
  </r>
  <r>
    <x v="11"/>
    <n v="1"/>
  </r>
  <r>
    <x v="15"/>
    <n v="1"/>
  </r>
  <r>
    <x v="3"/>
    <n v="1"/>
  </r>
  <r>
    <x v="15"/>
    <n v="2"/>
  </r>
  <r>
    <x v="13"/>
    <n v="1"/>
  </r>
  <r>
    <x v="11"/>
    <n v="1"/>
  </r>
  <r>
    <x v="3"/>
    <n v="5"/>
  </r>
  <r>
    <x v="15"/>
    <n v="4"/>
  </r>
  <r>
    <x v="6"/>
    <n v="2"/>
  </r>
  <r>
    <x v="1"/>
    <n v="4"/>
  </r>
  <r>
    <x v="5"/>
    <n v="3"/>
  </r>
  <r>
    <x v="1"/>
    <n v="2"/>
  </r>
  <r>
    <x v="15"/>
    <n v="2"/>
  </r>
  <r>
    <x v="3"/>
    <n v="1"/>
  </r>
  <r>
    <x v="11"/>
    <n v="7"/>
  </r>
  <r>
    <x v="11"/>
    <n v="9"/>
  </r>
  <r>
    <x v="11"/>
    <n v="8"/>
  </r>
  <r>
    <x v="11"/>
    <n v="5"/>
  </r>
  <r>
    <x v="11"/>
    <n v="8"/>
  </r>
  <r>
    <x v="1"/>
    <n v="7"/>
  </r>
  <r>
    <x v="11"/>
    <n v="15"/>
  </r>
  <r>
    <x v="1"/>
    <n v="8"/>
  </r>
  <r>
    <x v="1"/>
    <n v="150"/>
  </r>
  <r>
    <x v="5"/>
    <n v="1"/>
  </r>
  <r>
    <x v="3"/>
    <n v="1"/>
  </r>
  <r>
    <x v="5"/>
    <n v="1"/>
  </r>
  <r>
    <x v="3"/>
    <n v="1"/>
  </r>
  <r>
    <x v="15"/>
    <n v="1"/>
  </r>
  <r>
    <x v="1"/>
    <n v="2"/>
  </r>
  <r>
    <x v="5"/>
    <n v="7"/>
  </r>
  <r>
    <x v="3"/>
    <n v="5"/>
  </r>
  <r>
    <x v="1"/>
    <n v="2"/>
  </r>
  <r>
    <x v="15"/>
    <n v="2"/>
  </r>
  <r>
    <x v="1"/>
    <n v="4"/>
  </r>
  <r>
    <x v="15"/>
    <n v="3"/>
  </r>
  <r>
    <x v="6"/>
    <n v="7"/>
  </r>
  <r>
    <x v="5"/>
    <n v="3"/>
  </r>
  <r>
    <x v="3"/>
    <n v="5"/>
  </r>
  <r>
    <x v="1"/>
    <n v="3"/>
  </r>
  <r>
    <x v="1"/>
    <n v="3"/>
  </r>
  <r>
    <x v="1"/>
    <n v="3"/>
  </r>
  <r>
    <x v="1"/>
    <n v="4"/>
  </r>
  <r>
    <x v="16"/>
    <n v="2"/>
  </r>
  <r>
    <x v="1"/>
    <n v="4"/>
  </r>
  <r>
    <x v="1"/>
    <n v="3"/>
  </r>
  <r>
    <x v="1"/>
    <n v="3"/>
  </r>
  <r>
    <x v="1"/>
    <n v="5"/>
  </r>
  <r>
    <x v="1"/>
    <n v="5"/>
  </r>
  <r>
    <x v="1"/>
    <n v="6"/>
  </r>
  <r>
    <x v="5"/>
    <n v="2"/>
  </r>
  <r>
    <x v="10"/>
    <n v="4"/>
  </r>
  <r>
    <x v="33"/>
    <n v="3"/>
  </r>
  <r>
    <x v="0"/>
    <n v="3"/>
  </r>
  <r>
    <x v="11"/>
    <n v="3"/>
  </r>
  <r>
    <x v="3"/>
    <n v="3"/>
  </r>
  <r>
    <x v="15"/>
    <n v="2"/>
  </r>
  <r>
    <x v="1"/>
    <n v="5"/>
  </r>
  <r>
    <x v="15"/>
    <n v="4"/>
  </r>
  <r>
    <x v="10"/>
    <n v="2"/>
  </r>
  <r>
    <x v="11"/>
    <n v="2"/>
  </r>
  <r>
    <x v="3"/>
    <n v="3"/>
  </r>
  <r>
    <x v="15"/>
    <n v="1"/>
  </r>
  <r>
    <x v="5"/>
    <n v="1"/>
  </r>
  <r>
    <x v="1"/>
    <n v="1"/>
  </r>
  <r>
    <x v="6"/>
    <n v="2"/>
  </r>
  <r>
    <x v="5"/>
    <n v="5"/>
  </r>
  <r>
    <x v="3"/>
    <n v="4"/>
  </r>
  <r>
    <x v="15"/>
    <n v="5"/>
  </r>
  <r>
    <x v="5"/>
    <n v="10"/>
  </r>
  <r>
    <x v="1"/>
    <n v="10"/>
  </r>
  <r>
    <x v="15"/>
    <n v="5"/>
  </r>
  <r>
    <x v="1"/>
    <n v="5"/>
  </r>
  <r>
    <x v="1"/>
    <n v="11"/>
  </r>
  <r>
    <x v="1"/>
    <n v="12"/>
  </r>
  <r>
    <x v="1"/>
    <n v="24"/>
  </r>
  <r>
    <x v="1"/>
    <n v="6"/>
  </r>
  <r>
    <x v="1"/>
    <n v="8"/>
  </r>
  <r>
    <x v="1"/>
    <n v="5"/>
  </r>
  <r>
    <x v="1"/>
    <n v="6"/>
  </r>
  <r>
    <x v="1"/>
    <n v="5"/>
  </r>
  <r>
    <x v="1"/>
    <n v="3"/>
  </r>
  <r>
    <x v="1"/>
    <n v="5"/>
  </r>
  <r>
    <x v="6"/>
    <n v="1"/>
  </r>
  <r>
    <x v="15"/>
    <n v="1"/>
  </r>
  <r>
    <x v="15"/>
    <n v="1"/>
  </r>
  <r>
    <x v="16"/>
    <n v="1"/>
  </r>
  <r>
    <x v="9"/>
    <n v="2"/>
  </r>
  <r>
    <x v="9"/>
    <n v="3"/>
  </r>
  <r>
    <x v="15"/>
    <n v="1"/>
  </r>
  <r>
    <x v="6"/>
    <n v="1"/>
  </r>
  <r>
    <x v="6"/>
    <n v="3"/>
  </r>
  <r>
    <x v="6"/>
    <n v="1"/>
  </r>
  <r>
    <x v="3"/>
    <n v="1"/>
  </r>
  <r>
    <x v="3"/>
    <n v="1"/>
  </r>
  <r>
    <x v="15"/>
    <n v="1"/>
  </r>
  <r>
    <x v="22"/>
    <n v="2"/>
  </r>
  <r>
    <x v="1"/>
    <n v="1"/>
  </r>
  <r>
    <x v="11"/>
    <n v="1"/>
  </r>
  <r>
    <x v="3"/>
    <n v="1"/>
  </r>
  <r>
    <x v="6"/>
    <n v="10"/>
  </r>
  <r>
    <x v="5"/>
    <n v="35"/>
  </r>
  <r>
    <x v="1"/>
    <n v="30"/>
  </r>
  <r>
    <x v="18"/>
    <n v="10"/>
  </r>
  <r>
    <x v="15"/>
    <n v="10"/>
  </r>
  <r>
    <x v="15"/>
    <n v="6"/>
  </r>
  <r>
    <x v="33"/>
    <n v="9"/>
  </r>
  <r>
    <x v="33"/>
    <n v="5"/>
  </r>
  <r>
    <x v="33"/>
    <n v="10"/>
  </r>
  <r>
    <x v="36"/>
    <n v="5"/>
  </r>
  <r>
    <x v="1"/>
    <n v="17"/>
  </r>
  <r>
    <x v="11"/>
    <n v="4"/>
  </r>
  <r>
    <x v="11"/>
    <n v="5"/>
  </r>
  <r>
    <x v="10"/>
    <n v="15"/>
  </r>
  <r>
    <x v="10"/>
    <n v="7"/>
  </r>
  <r>
    <x v="10"/>
    <n v="11"/>
  </r>
  <r>
    <x v="15"/>
    <n v="5"/>
  </r>
  <r>
    <x v="5"/>
    <n v="3"/>
  </r>
  <r>
    <x v="5"/>
    <n v="1"/>
  </r>
  <r>
    <x v="3"/>
    <n v="2"/>
  </r>
  <r>
    <x v="3"/>
    <n v="3"/>
  </r>
  <r>
    <x v="10"/>
    <n v="2"/>
  </r>
  <r>
    <x v="10"/>
    <n v="6"/>
  </r>
  <r>
    <x v="1"/>
    <n v="4"/>
  </r>
  <r>
    <x v="15"/>
    <n v="3"/>
  </r>
  <r>
    <x v="1"/>
    <n v="12"/>
  </r>
  <r>
    <x v="1"/>
    <n v="5"/>
  </r>
  <r>
    <x v="1"/>
    <n v="11"/>
  </r>
  <r>
    <x v="1"/>
    <n v="19"/>
  </r>
  <r>
    <x v="1"/>
    <n v="50"/>
  </r>
  <r>
    <x v="11"/>
    <n v="73"/>
  </r>
  <r>
    <x v="11"/>
    <n v="23"/>
  </r>
  <r>
    <x v="11"/>
    <n v="201"/>
  </r>
  <r>
    <x v="11"/>
    <n v="31"/>
  </r>
  <r>
    <x v="11"/>
    <n v="215"/>
  </r>
  <r>
    <x v="11"/>
    <n v="212"/>
  </r>
  <r>
    <x v="11"/>
    <n v="1"/>
  </r>
  <r>
    <x v="11"/>
    <n v="6"/>
  </r>
  <r>
    <x v="11"/>
    <n v="10"/>
  </r>
  <r>
    <x v="11"/>
    <n v="1"/>
  </r>
  <r>
    <x v="11"/>
    <n v="5"/>
  </r>
  <r>
    <x v="11"/>
    <n v="3"/>
  </r>
  <r>
    <x v="11"/>
    <n v="2"/>
  </r>
  <r>
    <x v="10"/>
    <n v="33"/>
  </r>
  <r>
    <x v="10"/>
    <n v="6"/>
  </r>
  <r>
    <x v="10"/>
    <n v="4"/>
  </r>
  <r>
    <x v="10"/>
    <n v="10"/>
  </r>
  <r>
    <x v="11"/>
    <n v="7"/>
  </r>
  <r>
    <x v="11"/>
    <n v="2"/>
  </r>
  <r>
    <x v="11"/>
    <n v="2"/>
  </r>
  <r>
    <x v="10"/>
    <n v="15"/>
  </r>
  <r>
    <x v="10"/>
    <n v="5"/>
  </r>
  <r>
    <x v="1"/>
    <n v="2"/>
  </r>
  <r>
    <x v="1"/>
    <n v="2"/>
  </r>
  <r>
    <x v="1"/>
    <n v="5"/>
  </r>
  <r>
    <x v="1"/>
    <n v="8"/>
  </r>
  <r>
    <x v="36"/>
    <n v="4"/>
  </r>
  <r>
    <x v="3"/>
    <n v="5"/>
  </r>
  <r>
    <x v="1"/>
    <n v="1"/>
  </r>
  <r>
    <x v="1"/>
    <n v="3"/>
  </r>
  <r>
    <x v="1"/>
    <n v="4"/>
  </r>
  <r>
    <x v="1"/>
    <n v="5"/>
  </r>
  <r>
    <x v="1"/>
    <n v="20"/>
  </r>
  <r>
    <x v="1"/>
    <n v="5"/>
  </r>
  <r>
    <x v="1"/>
    <n v="10"/>
  </r>
  <r>
    <x v="10"/>
    <n v="2"/>
  </r>
  <r>
    <x v="10"/>
    <n v="1"/>
  </r>
  <r>
    <x v="1"/>
    <n v="15"/>
  </r>
  <r>
    <x v="1"/>
    <n v="1"/>
  </r>
  <r>
    <x v="1"/>
    <n v="8"/>
  </r>
  <r>
    <x v="1"/>
    <n v="8"/>
  </r>
  <r>
    <x v="1"/>
    <n v="15"/>
  </r>
  <r>
    <x v="1"/>
    <n v="2"/>
  </r>
  <r>
    <x v="3"/>
    <n v="3"/>
  </r>
  <r>
    <x v="3"/>
    <n v="2"/>
  </r>
  <r>
    <x v="3"/>
    <n v="10"/>
  </r>
  <r>
    <x v="3"/>
    <n v="24"/>
  </r>
  <r>
    <x v="3"/>
    <n v="1"/>
  </r>
  <r>
    <x v="3"/>
    <n v="1"/>
  </r>
  <r>
    <x v="3"/>
    <n v="3"/>
  </r>
  <r>
    <x v="3"/>
    <n v="2"/>
  </r>
  <r>
    <x v="3"/>
    <n v="15"/>
  </r>
  <r>
    <x v="3"/>
    <n v="1"/>
  </r>
  <r>
    <x v="3"/>
    <n v="31"/>
  </r>
  <r>
    <x v="3"/>
    <n v="1"/>
  </r>
  <r>
    <x v="3"/>
    <n v="1"/>
  </r>
  <r>
    <x v="3"/>
    <n v="1"/>
  </r>
  <r>
    <x v="3"/>
    <n v="2"/>
  </r>
  <r>
    <x v="3"/>
    <n v="14"/>
  </r>
  <r>
    <x v="3"/>
    <n v="4"/>
  </r>
  <r>
    <x v="3"/>
    <n v="1"/>
  </r>
  <r>
    <x v="3"/>
    <n v="1"/>
  </r>
  <r>
    <x v="6"/>
    <n v="7"/>
  </r>
  <r>
    <x v="6"/>
    <n v="25"/>
  </r>
  <r>
    <x v="5"/>
    <n v="12"/>
  </r>
  <r>
    <x v="5"/>
    <n v="50"/>
  </r>
  <r>
    <x v="5"/>
    <n v="4"/>
  </r>
  <r>
    <x v="5"/>
    <n v="10"/>
  </r>
  <r>
    <x v="5"/>
    <n v="15"/>
  </r>
  <r>
    <x v="5"/>
    <n v="4"/>
  </r>
  <r>
    <x v="5"/>
    <n v="4"/>
  </r>
  <r>
    <x v="5"/>
    <n v="27"/>
  </r>
  <r>
    <x v="15"/>
    <n v="11"/>
  </r>
  <r>
    <x v="15"/>
    <n v="1"/>
  </r>
  <r>
    <x v="15"/>
    <n v="20"/>
  </r>
  <r>
    <x v="15"/>
    <n v="5"/>
  </r>
  <r>
    <x v="15"/>
    <n v="2"/>
  </r>
  <r>
    <x v="15"/>
    <n v="5"/>
  </r>
  <r>
    <x v="15"/>
    <n v="14"/>
  </r>
  <r>
    <x v="5"/>
    <n v="20"/>
  </r>
  <r>
    <x v="5"/>
    <n v="1"/>
  </r>
  <r>
    <x v="5"/>
    <n v="3"/>
  </r>
  <r>
    <x v="5"/>
    <n v="13"/>
  </r>
  <r>
    <x v="5"/>
    <n v="4"/>
  </r>
  <r>
    <x v="5"/>
    <n v="1"/>
  </r>
  <r>
    <x v="5"/>
    <n v="7"/>
  </r>
  <r>
    <x v="5"/>
    <n v="4"/>
  </r>
  <r>
    <x v="5"/>
    <n v="1"/>
  </r>
  <r>
    <x v="5"/>
    <n v="1"/>
  </r>
  <r>
    <x v="5"/>
    <n v="1"/>
  </r>
  <r>
    <x v="5"/>
    <n v="6"/>
  </r>
  <r>
    <x v="15"/>
    <n v="10"/>
  </r>
  <r>
    <x v="15"/>
    <n v="4"/>
  </r>
  <r>
    <x v="15"/>
    <n v="1"/>
  </r>
  <r>
    <x v="15"/>
    <n v="1"/>
  </r>
  <r>
    <x v="15"/>
    <n v="1"/>
  </r>
  <r>
    <x v="15"/>
    <n v="2"/>
  </r>
  <r>
    <x v="15"/>
    <n v="1"/>
  </r>
  <r>
    <x v="15"/>
    <n v="5"/>
  </r>
  <r>
    <x v="15"/>
    <n v="5"/>
  </r>
  <r>
    <x v="33"/>
    <n v="15"/>
  </r>
  <r>
    <x v="33"/>
    <n v="15"/>
  </r>
  <r>
    <x v="16"/>
    <n v="15"/>
  </r>
  <r>
    <x v="16"/>
    <n v="10"/>
  </r>
  <r>
    <x v="38"/>
    <n v="1"/>
  </r>
  <r>
    <x v="38"/>
    <n v="1"/>
  </r>
  <r>
    <x v="33"/>
    <n v="15"/>
  </r>
  <r>
    <x v="33"/>
    <n v="3"/>
  </r>
  <r>
    <x v="15"/>
    <n v="3"/>
  </r>
  <r>
    <x v="15"/>
    <n v="1"/>
  </r>
  <r>
    <x v="15"/>
    <n v="3"/>
  </r>
  <r>
    <x v="15"/>
    <n v="2"/>
  </r>
  <r>
    <x v="15"/>
    <n v="15"/>
  </r>
  <r>
    <x v="15"/>
    <n v="5"/>
  </r>
  <r>
    <x v="15"/>
    <n v="4"/>
  </r>
  <r>
    <x v="15"/>
    <n v="3"/>
  </r>
  <r>
    <x v="23"/>
    <n v="7"/>
  </r>
  <r>
    <x v="9"/>
    <n v="40"/>
  </r>
  <r>
    <x v="0"/>
    <n v="3"/>
  </r>
  <r>
    <x v="9"/>
    <n v="3"/>
  </r>
  <r>
    <x v="9"/>
    <n v="3"/>
  </r>
  <r>
    <x v="15"/>
    <n v="1"/>
  </r>
  <r>
    <x v="15"/>
    <n v="4"/>
  </r>
  <r>
    <x v="15"/>
    <n v="5"/>
  </r>
  <r>
    <x v="15"/>
    <n v="3"/>
  </r>
  <r>
    <x v="15"/>
    <n v="2"/>
  </r>
  <r>
    <x v="15"/>
    <n v="2"/>
  </r>
  <r>
    <x v="5"/>
    <n v="2"/>
  </r>
  <r>
    <x v="5"/>
    <n v="3"/>
  </r>
  <r>
    <x v="5"/>
    <n v="4"/>
  </r>
  <r>
    <x v="5"/>
    <n v="5"/>
  </r>
  <r>
    <x v="5"/>
    <n v="4"/>
  </r>
  <r>
    <x v="5"/>
    <n v="10"/>
  </r>
  <r>
    <x v="15"/>
    <n v="5"/>
  </r>
  <r>
    <x v="3"/>
    <n v="3"/>
  </r>
  <r>
    <x v="6"/>
    <n v="2"/>
  </r>
  <r>
    <x v="1"/>
    <n v="2"/>
  </r>
  <r>
    <x v="37"/>
    <n v="1"/>
  </r>
  <r>
    <x v="3"/>
    <n v="10"/>
  </r>
  <r>
    <x v="3"/>
    <n v="3"/>
  </r>
  <r>
    <x v="3"/>
    <n v="4"/>
  </r>
  <r>
    <x v="3"/>
    <n v="5"/>
  </r>
  <r>
    <x v="1"/>
    <n v="5"/>
  </r>
  <r>
    <x v="1"/>
    <n v="5"/>
  </r>
  <r>
    <x v="1"/>
    <n v="4"/>
  </r>
  <r>
    <x v="1"/>
    <n v="10"/>
  </r>
  <r>
    <x v="37"/>
    <n v="10"/>
  </r>
  <r>
    <x v="1"/>
    <n v="4"/>
  </r>
  <r>
    <x v="1"/>
    <n v="10"/>
  </r>
  <r>
    <x v="5"/>
    <n v="200"/>
  </r>
  <r>
    <x v="6"/>
    <n v="7"/>
  </r>
  <r>
    <x v="6"/>
    <n v="250"/>
  </r>
  <r>
    <x v="3"/>
    <n v="20"/>
  </r>
  <r>
    <x v="5"/>
    <n v="4"/>
  </r>
  <r>
    <x v="5"/>
    <n v="3"/>
  </r>
  <r>
    <x v="15"/>
    <n v="3"/>
  </r>
  <r>
    <x v="15"/>
    <n v="5"/>
  </r>
  <r>
    <x v="15"/>
    <n v="4"/>
  </r>
  <r>
    <x v="15"/>
    <n v="40"/>
  </r>
  <r>
    <x v="9"/>
    <n v="150"/>
  </r>
  <r>
    <x v="23"/>
    <n v="14"/>
  </r>
  <r>
    <x v="21"/>
    <n v="2"/>
  </r>
  <r>
    <x v="1"/>
    <n v="5"/>
  </r>
  <r>
    <x v="36"/>
    <n v="10"/>
  </r>
  <r>
    <x v="10"/>
    <n v="8"/>
  </r>
  <r>
    <x v="11"/>
    <n v="5"/>
  </r>
  <r>
    <x v="11"/>
    <n v="39"/>
  </r>
  <r>
    <x v="11"/>
    <n v="37"/>
  </r>
  <r>
    <x v="1"/>
    <n v="9"/>
  </r>
  <r>
    <x v="11"/>
    <n v="4"/>
  </r>
  <r>
    <x v="11"/>
    <n v="10"/>
  </r>
  <r>
    <x v="1"/>
    <n v="35"/>
  </r>
  <r>
    <x v="11"/>
    <n v="17"/>
  </r>
  <r>
    <x v="11"/>
    <n v="11"/>
  </r>
  <r>
    <x v="11"/>
    <n v="14"/>
  </r>
  <r>
    <x v="11"/>
    <n v="23"/>
  </r>
  <r>
    <x v="11"/>
    <n v="5"/>
  </r>
  <r>
    <x v="11"/>
    <n v="34"/>
  </r>
  <r>
    <x v="11"/>
    <n v="17"/>
  </r>
  <r>
    <x v="11"/>
    <n v="34"/>
  </r>
  <r>
    <x v="11"/>
    <n v="27"/>
  </r>
  <r>
    <x v="11"/>
    <n v="7"/>
  </r>
  <r>
    <x v="1"/>
    <n v="3"/>
  </r>
  <r>
    <x v="39"/>
    <n v="1"/>
  </r>
  <r>
    <x v="40"/>
    <n v="1"/>
  </r>
  <r>
    <x v="40"/>
    <n v="1"/>
  </r>
  <r>
    <x v="40"/>
    <n v="1"/>
  </r>
  <r>
    <x v="41"/>
    <n v="1"/>
  </r>
  <r>
    <x v="40"/>
    <n v="1"/>
  </r>
  <r>
    <x v="40"/>
    <n v="1"/>
  </r>
  <r>
    <x v="40"/>
    <n v="1"/>
  </r>
  <r>
    <x v="40"/>
    <n v="1"/>
  </r>
  <r>
    <x v="40"/>
    <n v="2"/>
  </r>
  <r>
    <x v="40"/>
    <n v="5"/>
  </r>
  <r>
    <x v="40"/>
    <n v="4"/>
  </r>
  <r>
    <x v="5"/>
    <n v="3"/>
  </r>
  <r>
    <x v="1"/>
    <n v="2"/>
  </r>
  <r>
    <x v="11"/>
    <n v="1"/>
  </r>
  <r>
    <x v="1"/>
    <n v="3"/>
  </r>
  <r>
    <x v="1"/>
    <n v="7"/>
  </r>
  <r>
    <x v="1"/>
    <n v="50"/>
  </r>
  <r>
    <x v="1"/>
    <n v="8"/>
  </r>
  <r>
    <x v="1"/>
    <n v="4"/>
  </r>
  <r>
    <x v="1"/>
    <n v="11"/>
  </r>
  <r>
    <x v="1"/>
    <n v="4"/>
  </r>
  <r>
    <x v="1"/>
    <n v="15"/>
  </r>
  <r>
    <x v="1"/>
    <n v="3"/>
  </r>
  <r>
    <x v="1"/>
    <n v="10"/>
  </r>
  <r>
    <x v="1"/>
    <n v="3"/>
  </r>
  <r>
    <x v="1"/>
    <n v="5"/>
  </r>
  <r>
    <x v="1"/>
    <n v="3"/>
  </r>
  <r>
    <x v="11"/>
    <n v="2"/>
  </r>
  <r>
    <x v="15"/>
    <n v="1"/>
  </r>
  <r>
    <x v="15"/>
    <n v="1"/>
  </r>
  <r>
    <x v="6"/>
    <n v="1"/>
  </r>
  <r>
    <x v="11"/>
    <n v="1"/>
  </r>
  <r>
    <x v="11"/>
    <n v="1"/>
  </r>
  <r>
    <x v="15"/>
    <n v="1"/>
  </r>
  <r>
    <x v="3"/>
    <n v="1"/>
  </r>
  <r>
    <x v="15"/>
    <n v="2"/>
  </r>
  <r>
    <x v="13"/>
    <n v="1"/>
  </r>
  <r>
    <x v="15"/>
    <n v="1"/>
  </r>
  <r>
    <x v="6"/>
    <n v="1"/>
  </r>
  <r>
    <x v="11"/>
    <n v="1"/>
  </r>
  <r>
    <x v="13"/>
    <n v="1"/>
  </r>
  <r>
    <x v="13"/>
    <n v="1"/>
  </r>
  <r>
    <x v="15"/>
    <n v="1"/>
  </r>
  <r>
    <x v="3"/>
    <n v="1"/>
  </r>
  <r>
    <x v="15"/>
    <n v="1"/>
  </r>
  <r>
    <x v="19"/>
    <n v="1"/>
  </r>
  <r>
    <x v="10"/>
    <n v="1"/>
  </r>
  <r>
    <x v="15"/>
    <n v="1"/>
  </r>
  <r>
    <x v="6"/>
    <n v="1"/>
  </r>
  <r>
    <x v="11"/>
    <n v="1"/>
  </r>
  <r>
    <x v="28"/>
    <n v="1"/>
  </r>
  <r>
    <x v="23"/>
    <n v="1"/>
  </r>
  <r>
    <x v="11"/>
    <n v="1"/>
  </r>
  <r>
    <x v="3"/>
    <n v="1"/>
  </r>
  <r>
    <x v="3"/>
    <n v="1"/>
  </r>
  <r>
    <x v="11"/>
    <n v="1"/>
  </r>
  <r>
    <x v="13"/>
    <n v="1"/>
  </r>
  <r>
    <x v="3"/>
    <n v="1"/>
  </r>
  <r>
    <x v="11"/>
    <n v="1"/>
  </r>
  <r>
    <x v="6"/>
    <n v="1"/>
  </r>
  <r>
    <x v="1"/>
    <n v="1"/>
  </r>
  <r>
    <x v="6"/>
    <n v="3"/>
  </r>
  <r>
    <x v="3"/>
    <n v="1"/>
  </r>
  <r>
    <x v="23"/>
    <n v="1"/>
  </r>
  <r>
    <x v="19"/>
    <n v="1"/>
  </r>
  <r>
    <x v="11"/>
    <n v="2"/>
  </r>
  <r>
    <x v="10"/>
    <n v="1"/>
  </r>
  <r>
    <x v="11"/>
    <n v="2"/>
  </r>
  <r>
    <x v="15"/>
    <n v="1"/>
  </r>
  <r>
    <x v="6"/>
    <n v="1"/>
  </r>
  <r>
    <x v="6"/>
    <n v="1"/>
  </r>
  <r>
    <x v="15"/>
    <n v="1"/>
  </r>
  <r>
    <x v="15"/>
    <n v="2"/>
  </r>
  <r>
    <x v="11"/>
    <n v="3"/>
  </r>
  <r>
    <x v="15"/>
    <n v="1"/>
  </r>
  <r>
    <x v="16"/>
    <n v="1"/>
  </r>
  <r>
    <x v="3"/>
    <n v="2"/>
  </r>
  <r>
    <x v="15"/>
    <n v="1"/>
  </r>
  <r>
    <x v="11"/>
    <n v="1"/>
  </r>
  <r>
    <x v="4"/>
    <n v="1"/>
  </r>
  <r>
    <x v="21"/>
    <n v="1"/>
  </r>
  <r>
    <x v="22"/>
    <n v="1"/>
  </r>
  <r>
    <x v="15"/>
    <n v="1"/>
  </r>
  <r>
    <x v="3"/>
    <n v="1"/>
  </r>
  <r>
    <x v="23"/>
    <n v="1"/>
  </r>
  <r>
    <x v="11"/>
    <n v="1"/>
  </r>
  <r>
    <x v="15"/>
    <n v="1"/>
  </r>
  <r>
    <x v="11"/>
    <n v="1"/>
  </r>
  <r>
    <x v="15"/>
    <n v="1"/>
  </r>
  <r>
    <x v="6"/>
    <n v="2"/>
  </r>
  <r>
    <x v="30"/>
    <n v="1"/>
  </r>
  <r>
    <x v="15"/>
    <n v="2"/>
  </r>
  <r>
    <x v="11"/>
    <n v="1"/>
  </r>
  <r>
    <x v="15"/>
    <n v="1"/>
  </r>
  <r>
    <x v="1"/>
    <n v="1"/>
  </r>
  <r>
    <x v="15"/>
    <n v="2"/>
  </r>
  <r>
    <x v="16"/>
    <n v="1"/>
  </r>
  <r>
    <x v="1"/>
    <n v="2"/>
  </r>
  <r>
    <x v="40"/>
    <n v="5"/>
  </r>
  <r>
    <x v="5"/>
    <n v="2"/>
  </r>
  <r>
    <x v="5"/>
    <n v="3"/>
  </r>
  <r>
    <x v="38"/>
    <n v="2"/>
  </r>
  <r>
    <x v="18"/>
    <n v="1"/>
  </r>
  <r>
    <x v="19"/>
    <n v="1"/>
  </r>
  <r>
    <x v="18"/>
    <n v="1"/>
  </r>
  <r>
    <x v="40"/>
    <n v="1"/>
  </r>
  <r>
    <x v="16"/>
    <n v="2"/>
  </r>
  <r>
    <x v="40"/>
    <n v="4"/>
  </r>
  <r>
    <x v="18"/>
    <n v="1"/>
  </r>
  <r>
    <x v="15"/>
    <n v="1"/>
  </r>
  <r>
    <x v="19"/>
    <n v="1"/>
  </r>
  <r>
    <x v="18"/>
    <n v="1"/>
  </r>
  <r>
    <x v="18"/>
    <n v="1"/>
  </r>
  <r>
    <x v="40"/>
    <n v="2"/>
  </r>
  <r>
    <x v="5"/>
    <n v="5"/>
  </r>
  <r>
    <x v="38"/>
    <n v="5"/>
  </r>
  <r>
    <x v="40"/>
    <n v="2"/>
  </r>
  <r>
    <x v="40"/>
    <n v="5"/>
  </r>
  <r>
    <x v="40"/>
    <n v="5"/>
  </r>
  <r>
    <x v="40"/>
    <n v="2"/>
  </r>
  <r>
    <x v="40"/>
    <n v="2"/>
  </r>
  <r>
    <x v="1"/>
    <n v="3"/>
  </r>
  <r>
    <x v="40"/>
    <n v="3"/>
  </r>
  <r>
    <x v="40"/>
    <n v="1"/>
  </r>
  <r>
    <x v="1"/>
    <n v="3"/>
  </r>
  <r>
    <x v="40"/>
    <n v="1"/>
  </r>
  <r>
    <x v="5"/>
    <n v="1"/>
  </r>
  <r>
    <x v="40"/>
    <n v="4"/>
  </r>
  <r>
    <x v="40"/>
    <n v="1"/>
  </r>
  <r>
    <x v="15"/>
    <n v="2"/>
  </r>
  <r>
    <x v="3"/>
    <n v="3"/>
  </r>
  <r>
    <x v="1"/>
    <n v="2"/>
  </r>
  <r>
    <x v="15"/>
    <n v="2"/>
  </r>
  <r>
    <x v="1"/>
    <n v="4"/>
  </r>
  <r>
    <x v="15"/>
    <n v="3"/>
  </r>
  <r>
    <x v="6"/>
    <n v="7"/>
  </r>
  <r>
    <x v="5"/>
    <n v="3"/>
  </r>
  <r>
    <x v="15"/>
    <n v="3"/>
  </r>
  <r>
    <x v="5"/>
    <n v="2"/>
  </r>
  <r>
    <x v="19"/>
    <n v="3"/>
  </r>
  <r>
    <x v="5"/>
    <n v="4"/>
  </r>
  <r>
    <x v="15"/>
    <n v="5"/>
  </r>
  <r>
    <x v="15"/>
    <n v="4"/>
  </r>
  <r>
    <x v="5"/>
    <n v="10"/>
  </r>
  <r>
    <x v="1"/>
    <n v="20"/>
  </r>
  <r>
    <x v="15"/>
    <n v="15"/>
  </r>
  <r>
    <x v="15"/>
    <n v="5"/>
  </r>
  <r>
    <x v="5"/>
    <n v="4"/>
  </r>
  <r>
    <x v="1"/>
    <n v="5"/>
  </r>
  <r>
    <x v="1"/>
    <n v="10"/>
  </r>
  <r>
    <x v="5"/>
    <n v="12"/>
  </r>
  <r>
    <x v="3"/>
    <n v="14"/>
  </r>
  <r>
    <x v="15"/>
    <n v="4"/>
  </r>
  <r>
    <x v="15"/>
    <n v="40"/>
  </r>
  <r>
    <x v="3"/>
    <n v="20"/>
  </r>
  <r>
    <x v="1"/>
    <n v="10"/>
  </r>
  <r>
    <x v="37"/>
    <n v="10"/>
  </r>
  <r>
    <x v="6"/>
    <n v="250"/>
  </r>
  <r>
    <x v="19"/>
    <n v="150"/>
  </r>
  <r>
    <x v="5"/>
    <n v="200"/>
  </r>
  <r>
    <x v="33"/>
    <n v="15"/>
  </r>
  <r>
    <x v="10"/>
    <n v="10"/>
  </r>
  <r>
    <x v="11"/>
    <n v="5"/>
  </r>
  <r>
    <x v="15"/>
    <n v="3"/>
  </r>
  <r>
    <x v="3"/>
    <n v="4"/>
  </r>
  <r>
    <x v="1"/>
    <n v="4"/>
  </r>
  <r>
    <x v="15"/>
    <n v="1"/>
  </r>
  <r>
    <x v="10"/>
    <n v="4"/>
  </r>
  <r>
    <x v="33"/>
    <n v="3"/>
  </r>
  <r>
    <x v="0"/>
    <n v="3"/>
  </r>
  <r>
    <x v="11"/>
    <n v="3"/>
  </r>
  <r>
    <x v="5"/>
    <n v="4"/>
  </r>
  <r>
    <x v="15"/>
    <n v="3"/>
  </r>
  <r>
    <x v="10"/>
    <n v="6"/>
  </r>
  <r>
    <x v="3"/>
    <n v="1"/>
  </r>
  <r>
    <x v="11"/>
    <n v="2"/>
  </r>
  <r>
    <x v="5"/>
    <n v="20"/>
  </r>
  <r>
    <x v="15"/>
    <n v="10"/>
  </r>
  <r>
    <x v="1"/>
    <n v="15"/>
  </r>
  <r>
    <x v="3"/>
    <n v="24"/>
  </r>
  <r>
    <x v="1"/>
    <n v="8"/>
  </r>
  <r>
    <x v="15"/>
    <n v="4"/>
  </r>
  <r>
    <x v="5"/>
    <n v="6"/>
  </r>
  <r>
    <x v="5"/>
    <n v="35"/>
  </r>
  <r>
    <x v="1"/>
    <n v="30"/>
  </r>
  <r>
    <x v="18"/>
    <n v="10"/>
  </r>
  <r>
    <x v="6"/>
    <n v="10"/>
  </r>
  <r>
    <x v="15"/>
    <n v="10"/>
  </r>
  <r>
    <x v="15"/>
    <n v="5"/>
  </r>
  <r>
    <x v="3"/>
    <n v="2"/>
  </r>
  <r>
    <x v="5"/>
    <n v="13"/>
  </r>
  <r>
    <x v="3"/>
    <n v="10"/>
  </r>
  <r>
    <x v="16"/>
    <n v="10"/>
  </r>
  <r>
    <x v="15"/>
    <n v="14"/>
  </r>
  <r>
    <x v="1"/>
    <n v="8"/>
  </r>
  <r>
    <x v="11"/>
    <n v="4"/>
  </r>
  <r>
    <x v="10"/>
    <n v="11"/>
  </r>
  <r>
    <x v="15"/>
    <n v="6"/>
  </r>
  <r>
    <x v="33"/>
    <n v="9"/>
  </r>
  <r>
    <x v="10"/>
    <n v="7"/>
  </r>
  <r>
    <x v="1"/>
    <n v="17"/>
  </r>
  <r>
    <x v="11"/>
    <n v="5"/>
  </r>
  <r>
    <x v="36"/>
    <n v="5"/>
  </r>
  <r>
    <x v="33"/>
    <n v="5"/>
  </r>
  <r>
    <x v="15"/>
    <n v="20"/>
  </r>
  <r>
    <x v="5"/>
    <n v="15"/>
  </r>
  <r>
    <x v="6"/>
    <n v="7"/>
  </r>
  <r>
    <x v="1"/>
    <n v="15"/>
  </r>
  <r>
    <x v="3"/>
    <n v="15"/>
  </r>
  <r>
    <x v="5"/>
    <n v="4"/>
  </r>
  <r>
    <x v="3"/>
    <n v="2"/>
  </r>
  <r>
    <x v="1"/>
    <n v="2"/>
  </r>
  <r>
    <x v="10"/>
    <n v="33"/>
  </r>
  <r>
    <x v="5"/>
    <n v="27"/>
  </r>
  <r>
    <x v="33"/>
    <n v="15"/>
  </r>
  <r>
    <x v="3"/>
    <n v="31"/>
  </r>
  <r>
    <x v="11"/>
    <n v="7"/>
  </r>
  <r>
    <x v="15"/>
    <n v="11"/>
  </r>
  <r>
    <x v="10"/>
    <n v="15"/>
  </r>
  <r>
    <x v="15"/>
    <n v="5"/>
  </r>
  <r>
    <x v="33"/>
    <n v="10"/>
  </r>
  <r>
    <x v="10"/>
    <n v="6"/>
  </r>
  <r>
    <x v="1"/>
    <n v="4"/>
  </r>
  <r>
    <x v="15"/>
    <n v="3"/>
  </r>
  <r>
    <x v="3"/>
    <n v="3"/>
  </r>
  <r>
    <x v="5"/>
    <n v="50"/>
  </r>
  <r>
    <x v="6"/>
    <n v="25"/>
  </r>
  <r>
    <x v="16"/>
    <n v="15"/>
  </r>
  <r>
    <x v="19"/>
    <n v="40"/>
  </r>
  <r>
    <x v="1"/>
    <n v="5"/>
  </r>
  <r>
    <x v="10"/>
    <n v="5"/>
  </r>
  <r>
    <x v="1"/>
    <n v="5"/>
  </r>
  <r>
    <x v="23"/>
    <n v="7"/>
  </r>
  <r>
    <x v="36"/>
    <n v="4"/>
  </r>
  <r>
    <x v="1"/>
    <n v="8"/>
  </r>
  <r>
    <x v="15"/>
    <n v="5"/>
  </r>
  <r>
    <x v="5"/>
    <n v="10"/>
  </r>
  <r>
    <x v="1"/>
    <n v="10"/>
  </r>
  <r>
    <x v="15"/>
    <n v="5"/>
  </r>
  <r>
    <x v="5"/>
    <n v="4"/>
  </r>
  <r>
    <x v="1"/>
    <n v="5"/>
  </r>
  <r>
    <x v="15"/>
    <n v="1"/>
  </r>
  <r>
    <x v="5"/>
    <n v="5"/>
  </r>
  <r>
    <x v="3"/>
    <n v="10"/>
  </r>
  <r>
    <x v="37"/>
    <n v="1"/>
  </r>
  <r>
    <x v="19"/>
    <n v="3"/>
  </r>
  <r>
    <x v="5"/>
    <n v="4"/>
  </r>
  <r>
    <x v="1"/>
    <n v="5"/>
  </r>
  <r>
    <x v="3"/>
    <n v="3"/>
  </r>
  <r>
    <x v="3"/>
    <n v="4"/>
  </r>
  <r>
    <x v="15"/>
    <n v="5"/>
  </r>
  <r>
    <x v="3"/>
    <n v="5"/>
  </r>
  <r>
    <x v="23"/>
    <n v="1"/>
  </r>
  <r>
    <x v="5"/>
    <n v="1"/>
  </r>
  <r>
    <x v="21"/>
    <n v="1"/>
  </r>
  <r>
    <x v="19"/>
    <n v="1"/>
  </r>
  <r>
    <x v="19"/>
    <n v="3"/>
  </r>
  <r>
    <x v="5"/>
    <n v="2"/>
  </r>
  <r>
    <x v="36"/>
    <n v="3"/>
  </r>
  <r>
    <x v="36"/>
    <n v="1"/>
  </r>
  <r>
    <x v="36"/>
    <n v="1"/>
  </r>
  <r>
    <x v="5"/>
    <n v="3"/>
  </r>
  <r>
    <x v="19"/>
    <n v="4"/>
  </r>
  <r>
    <x v="19"/>
    <n v="4"/>
  </r>
  <r>
    <x v="16"/>
    <n v="2"/>
  </r>
  <r>
    <x v="37"/>
    <n v="2"/>
  </r>
  <r>
    <x v="5"/>
    <n v="1"/>
  </r>
  <r>
    <x v="23"/>
    <n v="1"/>
  </r>
  <r>
    <x v="21"/>
    <n v="1"/>
  </r>
  <r>
    <x v="36"/>
    <n v="4"/>
  </r>
  <r>
    <x v="36"/>
    <n v="5"/>
  </r>
  <r>
    <x v="37"/>
    <n v="10"/>
  </r>
  <r>
    <x v="37"/>
    <n v="1"/>
  </r>
  <r>
    <x v="3"/>
    <n v="10"/>
  </r>
  <r>
    <x v="3"/>
    <n v="3"/>
  </r>
  <r>
    <x v="3"/>
    <n v="4"/>
  </r>
  <r>
    <x v="3"/>
    <n v="5"/>
  </r>
  <r>
    <x v="3"/>
    <n v="2"/>
  </r>
  <r>
    <x v="3"/>
    <n v="5"/>
  </r>
  <r>
    <x v="3"/>
    <n v="14"/>
  </r>
  <r>
    <x v="3"/>
    <n v="1"/>
  </r>
  <r>
    <x v="3"/>
    <n v="4"/>
  </r>
  <r>
    <x v="3"/>
    <n v="20"/>
  </r>
  <r>
    <x v="3"/>
    <n v="1"/>
  </r>
  <r>
    <x v="3"/>
    <n v="3"/>
  </r>
  <r>
    <x v="3"/>
    <n v="3"/>
  </r>
  <r>
    <x v="3"/>
    <n v="3"/>
  </r>
  <r>
    <x v="3"/>
    <n v="2"/>
  </r>
  <r>
    <x v="3"/>
    <n v="1"/>
  </r>
  <r>
    <x v="3"/>
    <n v="1"/>
  </r>
  <r>
    <x v="3"/>
    <n v="2"/>
  </r>
  <r>
    <x v="3"/>
    <n v="10"/>
  </r>
  <r>
    <x v="3"/>
    <n v="24"/>
  </r>
  <r>
    <x v="3"/>
    <n v="1"/>
  </r>
  <r>
    <x v="3"/>
    <n v="2"/>
  </r>
  <r>
    <x v="3"/>
    <n v="3"/>
  </r>
  <r>
    <x v="3"/>
    <n v="1"/>
  </r>
  <r>
    <x v="3"/>
    <n v="15"/>
  </r>
  <r>
    <x v="3"/>
    <n v="1"/>
  </r>
  <r>
    <x v="3"/>
    <n v="31"/>
  </r>
  <r>
    <x v="3"/>
    <n v="1"/>
  </r>
  <r>
    <x v="3"/>
    <n v="2"/>
  </r>
  <r>
    <x v="6"/>
    <n v="7"/>
  </r>
  <r>
    <x v="6"/>
    <n v="10"/>
  </r>
  <r>
    <x v="6"/>
    <n v="25"/>
  </r>
  <r>
    <x v="6"/>
    <n v="7"/>
  </r>
  <r>
    <x v="6"/>
    <n v="250"/>
  </r>
  <r>
    <x v="6"/>
    <n v="1"/>
  </r>
  <r>
    <x v="6"/>
    <n v="2"/>
  </r>
  <r>
    <x v="5"/>
    <n v="3"/>
  </r>
  <r>
    <x v="5"/>
    <n v="4"/>
  </r>
  <r>
    <x v="5"/>
    <n v="4"/>
  </r>
  <r>
    <x v="5"/>
    <n v="10"/>
  </r>
  <r>
    <x v="5"/>
    <n v="4"/>
  </r>
  <r>
    <x v="5"/>
    <n v="5"/>
  </r>
  <r>
    <x v="5"/>
    <n v="1"/>
  </r>
  <r>
    <x v="5"/>
    <n v="200"/>
  </r>
  <r>
    <x v="5"/>
    <n v="4"/>
  </r>
  <r>
    <x v="5"/>
    <n v="12"/>
  </r>
  <r>
    <x v="5"/>
    <n v="3"/>
  </r>
  <r>
    <x v="5"/>
    <n v="10"/>
  </r>
  <r>
    <x v="5"/>
    <n v="1"/>
  </r>
  <r>
    <x v="5"/>
    <n v="1"/>
  </r>
  <r>
    <x v="5"/>
    <n v="1"/>
  </r>
  <r>
    <x v="5"/>
    <n v="2"/>
  </r>
  <r>
    <x v="5"/>
    <n v="4"/>
  </r>
  <r>
    <x v="5"/>
    <n v="58"/>
  </r>
  <r>
    <x v="5"/>
    <n v="1"/>
  </r>
  <r>
    <x v="5"/>
    <n v="3"/>
  </r>
  <r>
    <x v="5"/>
    <n v="13"/>
  </r>
  <r>
    <x v="5"/>
    <n v="4"/>
  </r>
  <r>
    <x v="5"/>
    <n v="20"/>
  </r>
  <r>
    <x v="5"/>
    <n v="6"/>
  </r>
  <r>
    <x v="5"/>
    <n v="35"/>
  </r>
  <r>
    <x v="5"/>
    <n v="7"/>
  </r>
  <r>
    <x v="5"/>
    <n v="4"/>
  </r>
  <r>
    <x v="5"/>
    <n v="1"/>
  </r>
  <r>
    <x v="5"/>
    <n v="1"/>
  </r>
  <r>
    <x v="5"/>
    <n v="15"/>
  </r>
  <r>
    <x v="5"/>
    <n v="4"/>
  </r>
  <r>
    <x v="5"/>
    <n v="3"/>
  </r>
  <r>
    <x v="5"/>
    <n v="27"/>
  </r>
  <r>
    <x v="15"/>
    <n v="11"/>
  </r>
  <r>
    <x v="15"/>
    <n v="5"/>
  </r>
  <r>
    <x v="15"/>
    <n v="1"/>
  </r>
  <r>
    <x v="15"/>
    <n v="20"/>
  </r>
  <r>
    <x v="15"/>
    <n v="5"/>
  </r>
  <r>
    <x v="15"/>
    <n v="14"/>
  </r>
  <r>
    <x v="15"/>
    <n v="2"/>
  </r>
  <r>
    <x v="15"/>
    <n v="4"/>
  </r>
  <r>
    <x v="15"/>
    <n v="10"/>
  </r>
  <r>
    <x v="15"/>
    <n v="3"/>
  </r>
  <r>
    <x v="15"/>
    <n v="10"/>
  </r>
  <r>
    <x v="15"/>
    <n v="5"/>
  </r>
  <r>
    <x v="15"/>
    <n v="6"/>
  </r>
  <r>
    <x v="15"/>
    <n v="1"/>
  </r>
  <r>
    <x v="15"/>
    <n v="1"/>
  </r>
  <r>
    <x v="15"/>
    <n v="5"/>
  </r>
  <r>
    <x v="15"/>
    <n v="3"/>
  </r>
  <r>
    <x v="15"/>
    <n v="2"/>
  </r>
  <r>
    <x v="15"/>
    <n v="5"/>
  </r>
  <r>
    <x v="15"/>
    <n v="4"/>
  </r>
  <r>
    <x v="15"/>
    <n v="1"/>
  </r>
  <r>
    <x v="15"/>
    <n v="1"/>
  </r>
  <r>
    <x v="15"/>
    <n v="3"/>
  </r>
  <r>
    <x v="15"/>
    <n v="3"/>
  </r>
  <r>
    <x v="15"/>
    <n v="2"/>
  </r>
  <r>
    <x v="15"/>
    <n v="2"/>
  </r>
  <r>
    <x v="15"/>
    <n v="1"/>
  </r>
  <r>
    <x v="15"/>
    <n v="3"/>
  </r>
  <r>
    <x v="15"/>
    <n v="2"/>
  </r>
  <r>
    <x v="15"/>
    <n v="15"/>
  </r>
  <r>
    <x v="15"/>
    <n v="5"/>
  </r>
  <r>
    <x v="15"/>
    <n v="40"/>
  </r>
  <r>
    <x v="15"/>
    <n v="4"/>
  </r>
  <r>
    <x v="15"/>
    <n v="3"/>
  </r>
  <r>
    <x v="15"/>
    <n v="1"/>
  </r>
  <r>
    <x v="15"/>
    <n v="5"/>
  </r>
  <r>
    <x v="15"/>
    <n v="5"/>
  </r>
  <r>
    <x v="15"/>
    <n v="5"/>
  </r>
  <r>
    <x v="15"/>
    <n v="2"/>
  </r>
  <r>
    <x v="15"/>
    <n v="1"/>
  </r>
  <r>
    <x v="15"/>
    <n v="4"/>
  </r>
  <r>
    <x v="10"/>
    <n v="15"/>
  </r>
  <r>
    <x v="10"/>
    <n v="5"/>
  </r>
  <r>
    <x v="10"/>
    <n v="15"/>
  </r>
  <r>
    <x v="10"/>
    <n v="33"/>
  </r>
  <r>
    <x v="10"/>
    <n v="2"/>
  </r>
  <r>
    <x v="10"/>
    <n v="2"/>
  </r>
  <r>
    <x v="10"/>
    <n v="11"/>
  </r>
  <r>
    <x v="10"/>
    <n v="1"/>
  </r>
  <r>
    <x v="10"/>
    <n v="7"/>
  </r>
  <r>
    <x v="10"/>
    <n v="6"/>
  </r>
  <r>
    <x v="10"/>
    <n v="4"/>
  </r>
  <r>
    <x v="10"/>
    <n v="10"/>
  </r>
  <r>
    <x v="10"/>
    <n v="6"/>
  </r>
  <r>
    <x v="0"/>
    <n v="3"/>
  </r>
  <r>
    <x v="16"/>
    <n v="1"/>
  </r>
  <r>
    <x v="16"/>
    <n v="15"/>
  </r>
  <r>
    <x v="16"/>
    <n v="10"/>
  </r>
  <r>
    <x v="19"/>
    <n v="3"/>
  </r>
  <r>
    <x v="19"/>
    <n v="150"/>
  </r>
  <r>
    <x v="19"/>
    <n v="32"/>
  </r>
  <r>
    <x v="19"/>
    <n v="3"/>
  </r>
  <r>
    <x v="33"/>
    <n v="9"/>
  </r>
  <r>
    <x v="33"/>
    <n v="5"/>
  </r>
  <r>
    <x v="33"/>
    <n v="10"/>
  </r>
  <r>
    <x v="33"/>
    <n v="15"/>
  </r>
  <r>
    <x v="33"/>
    <n v="15"/>
  </r>
  <r>
    <x v="33"/>
    <n v="3"/>
  </r>
  <r>
    <x v="33"/>
    <n v="15"/>
  </r>
  <r>
    <x v="11"/>
    <n v="5"/>
  </r>
  <r>
    <x v="11"/>
    <n v="3"/>
  </r>
  <r>
    <x v="11"/>
    <n v="5"/>
  </r>
  <r>
    <x v="11"/>
    <n v="5"/>
  </r>
  <r>
    <x v="11"/>
    <n v="3"/>
  </r>
  <r>
    <x v="11"/>
    <n v="2"/>
  </r>
  <r>
    <x v="11"/>
    <n v="4"/>
  </r>
  <r>
    <x v="11"/>
    <n v="5"/>
  </r>
  <r>
    <x v="11"/>
    <n v="7"/>
  </r>
  <r>
    <x v="11"/>
    <n v="2"/>
  </r>
  <r>
    <x v="11"/>
    <n v="2"/>
  </r>
  <r>
    <x v="1"/>
    <n v="15"/>
  </r>
  <r>
    <x v="1"/>
    <n v="11"/>
  </r>
  <r>
    <x v="1"/>
    <n v="12"/>
  </r>
  <r>
    <x v="1"/>
    <n v="6"/>
  </r>
  <r>
    <x v="1"/>
    <n v="5"/>
  </r>
  <r>
    <x v="1"/>
    <n v="2"/>
  </r>
  <r>
    <x v="1"/>
    <n v="7"/>
  </r>
  <r>
    <x v="1"/>
    <n v="2"/>
  </r>
  <r>
    <x v="1"/>
    <n v="4"/>
  </r>
  <r>
    <x v="1"/>
    <n v="5"/>
  </r>
  <r>
    <x v="1"/>
    <n v="2"/>
  </r>
  <r>
    <x v="1"/>
    <n v="4"/>
  </r>
  <r>
    <x v="1"/>
    <n v="1"/>
  </r>
  <r>
    <x v="1"/>
    <n v="3"/>
  </r>
  <r>
    <x v="1"/>
    <n v="4"/>
  </r>
  <r>
    <x v="1"/>
    <n v="20"/>
  </r>
  <r>
    <x v="1"/>
    <n v="5"/>
  </r>
  <r>
    <x v="1"/>
    <n v="10"/>
  </r>
  <r>
    <x v="1"/>
    <n v="10"/>
  </r>
  <r>
    <x v="1"/>
    <n v="1"/>
  </r>
  <r>
    <x v="1"/>
    <n v="15"/>
  </r>
  <r>
    <x v="1"/>
    <n v="8"/>
  </r>
  <r>
    <x v="1"/>
    <n v="30"/>
  </r>
  <r>
    <x v="1"/>
    <n v="8"/>
  </r>
  <r>
    <x v="1"/>
    <n v="2"/>
  </r>
  <r>
    <x v="1"/>
    <n v="2"/>
  </r>
  <r>
    <x v="1"/>
    <n v="17"/>
  </r>
  <r>
    <x v="1"/>
    <n v="15"/>
  </r>
  <r>
    <x v="1"/>
    <n v="2"/>
  </r>
  <r>
    <x v="1"/>
    <n v="5"/>
  </r>
  <r>
    <x v="1"/>
    <n v="8"/>
  </r>
  <r>
    <x v="1"/>
    <n v="10"/>
  </r>
  <r>
    <x v="1"/>
    <n v="5"/>
  </r>
  <r>
    <x v="1"/>
    <n v="5"/>
  </r>
  <r>
    <x v="1"/>
    <n v="4"/>
  </r>
  <r>
    <x v="18"/>
    <n v="10"/>
  </r>
  <r>
    <x v="23"/>
    <n v="7"/>
  </r>
  <r>
    <x v="36"/>
    <n v="4"/>
  </r>
  <r>
    <x v="36"/>
    <n v="1"/>
  </r>
  <r>
    <x v="36"/>
    <n v="5"/>
  </r>
  <r>
    <x v="37"/>
    <n v="10"/>
  </r>
  <r>
    <x v="37"/>
    <n v="1"/>
  </r>
  <r>
    <x v="3"/>
    <n v="10"/>
  </r>
  <r>
    <x v="3"/>
    <n v="3"/>
  </r>
  <r>
    <x v="3"/>
    <n v="4"/>
  </r>
  <r>
    <x v="3"/>
    <n v="5"/>
  </r>
  <r>
    <x v="3"/>
    <n v="5"/>
  </r>
  <r>
    <x v="3"/>
    <n v="20"/>
  </r>
  <r>
    <x v="3"/>
    <n v="1"/>
  </r>
  <r>
    <x v="3"/>
    <n v="4"/>
  </r>
  <r>
    <x v="3"/>
    <n v="1"/>
  </r>
  <r>
    <x v="3"/>
    <n v="14"/>
  </r>
  <r>
    <x v="3"/>
    <n v="3"/>
  </r>
  <r>
    <x v="3"/>
    <n v="1"/>
  </r>
  <r>
    <x v="3"/>
    <n v="3"/>
  </r>
  <r>
    <x v="3"/>
    <n v="3"/>
  </r>
  <r>
    <x v="3"/>
    <n v="1"/>
  </r>
  <r>
    <x v="3"/>
    <n v="2"/>
  </r>
  <r>
    <x v="3"/>
    <n v="15"/>
  </r>
  <r>
    <x v="3"/>
    <n v="1"/>
  </r>
  <r>
    <x v="3"/>
    <n v="2"/>
  </r>
  <r>
    <x v="3"/>
    <n v="3"/>
  </r>
  <r>
    <x v="3"/>
    <n v="1"/>
  </r>
  <r>
    <x v="3"/>
    <n v="2"/>
  </r>
  <r>
    <x v="3"/>
    <n v="1"/>
  </r>
  <r>
    <x v="3"/>
    <n v="31"/>
  </r>
  <r>
    <x v="3"/>
    <n v="2"/>
  </r>
  <r>
    <x v="3"/>
    <n v="10"/>
  </r>
  <r>
    <x v="3"/>
    <n v="24"/>
  </r>
  <r>
    <x v="3"/>
    <n v="1"/>
  </r>
  <r>
    <x v="6"/>
    <n v="10"/>
  </r>
  <r>
    <x v="6"/>
    <n v="7"/>
  </r>
  <r>
    <x v="6"/>
    <n v="7"/>
  </r>
  <r>
    <x v="6"/>
    <n v="25"/>
  </r>
  <r>
    <x v="6"/>
    <n v="250"/>
  </r>
  <r>
    <x v="6"/>
    <n v="2"/>
  </r>
  <r>
    <x v="5"/>
    <n v="4"/>
  </r>
  <r>
    <x v="5"/>
    <n v="3"/>
  </r>
  <r>
    <x v="5"/>
    <n v="5"/>
  </r>
  <r>
    <x v="5"/>
    <n v="4"/>
  </r>
  <r>
    <x v="5"/>
    <n v="3"/>
  </r>
  <r>
    <x v="5"/>
    <n v="4"/>
  </r>
  <r>
    <x v="5"/>
    <n v="10"/>
  </r>
  <r>
    <x v="5"/>
    <n v="2"/>
  </r>
  <r>
    <x v="5"/>
    <n v="200"/>
  </r>
  <r>
    <x v="5"/>
    <n v="1"/>
  </r>
  <r>
    <x v="5"/>
    <n v="50"/>
  </r>
  <r>
    <x v="5"/>
    <n v="10"/>
  </r>
  <r>
    <x v="5"/>
    <n v="4"/>
  </r>
  <r>
    <x v="5"/>
    <n v="12"/>
  </r>
  <r>
    <x v="5"/>
    <n v="3"/>
  </r>
  <r>
    <x v="5"/>
    <n v="2"/>
  </r>
  <r>
    <x v="5"/>
    <n v="2"/>
  </r>
  <r>
    <x v="5"/>
    <n v="3"/>
  </r>
  <r>
    <x v="5"/>
    <n v="2"/>
  </r>
  <r>
    <x v="5"/>
    <n v="1"/>
  </r>
  <r>
    <x v="5"/>
    <n v="2"/>
  </r>
  <r>
    <x v="5"/>
    <n v="1"/>
  </r>
  <r>
    <x v="5"/>
    <n v="1"/>
  </r>
  <r>
    <x v="5"/>
    <n v="2"/>
  </r>
  <r>
    <x v="5"/>
    <n v="4"/>
  </r>
  <r>
    <x v="5"/>
    <n v="1"/>
  </r>
  <r>
    <x v="5"/>
    <n v="4"/>
  </r>
  <r>
    <x v="5"/>
    <n v="15"/>
  </r>
  <r>
    <x v="5"/>
    <n v="4"/>
  </r>
  <r>
    <x v="5"/>
    <n v="7"/>
  </r>
  <r>
    <x v="5"/>
    <n v="27"/>
  </r>
  <r>
    <x v="5"/>
    <n v="3"/>
  </r>
  <r>
    <x v="5"/>
    <n v="13"/>
  </r>
  <r>
    <x v="5"/>
    <n v="1"/>
  </r>
  <r>
    <x v="5"/>
    <n v="35"/>
  </r>
  <r>
    <x v="5"/>
    <n v="6"/>
  </r>
  <r>
    <x v="5"/>
    <n v="20"/>
  </r>
  <r>
    <x v="5"/>
    <n v="4"/>
  </r>
  <r>
    <x v="15"/>
    <n v="3"/>
  </r>
  <r>
    <x v="15"/>
    <n v="10"/>
  </r>
  <r>
    <x v="15"/>
    <n v="10"/>
  </r>
  <r>
    <x v="15"/>
    <n v="4"/>
  </r>
  <r>
    <x v="15"/>
    <n v="5"/>
  </r>
  <r>
    <x v="15"/>
    <n v="14"/>
  </r>
  <r>
    <x v="15"/>
    <n v="6"/>
  </r>
  <r>
    <x v="15"/>
    <n v="2"/>
  </r>
  <r>
    <x v="15"/>
    <n v="11"/>
  </r>
  <r>
    <x v="15"/>
    <n v="1"/>
  </r>
  <r>
    <x v="15"/>
    <n v="5"/>
  </r>
  <r>
    <x v="15"/>
    <n v="5"/>
  </r>
  <r>
    <x v="15"/>
    <n v="20"/>
  </r>
  <r>
    <x v="15"/>
    <n v="1"/>
  </r>
  <r>
    <x v="15"/>
    <n v="5"/>
  </r>
  <r>
    <x v="15"/>
    <n v="4"/>
  </r>
  <r>
    <x v="15"/>
    <n v="1"/>
  </r>
  <r>
    <x v="15"/>
    <n v="1"/>
  </r>
  <r>
    <x v="15"/>
    <n v="1"/>
  </r>
  <r>
    <x v="15"/>
    <n v="1"/>
  </r>
  <r>
    <x v="15"/>
    <n v="5"/>
  </r>
  <r>
    <x v="15"/>
    <n v="2"/>
  </r>
  <r>
    <x v="15"/>
    <n v="3"/>
  </r>
  <r>
    <x v="15"/>
    <n v="3"/>
  </r>
  <r>
    <x v="15"/>
    <n v="3"/>
  </r>
  <r>
    <x v="15"/>
    <n v="3"/>
  </r>
  <r>
    <x v="15"/>
    <n v="2"/>
  </r>
  <r>
    <x v="15"/>
    <n v="2"/>
  </r>
  <r>
    <x v="15"/>
    <n v="4"/>
  </r>
  <r>
    <x v="15"/>
    <n v="3"/>
  </r>
  <r>
    <x v="15"/>
    <n v="40"/>
  </r>
  <r>
    <x v="15"/>
    <n v="15"/>
  </r>
  <r>
    <x v="15"/>
    <n v="5"/>
  </r>
  <r>
    <x v="15"/>
    <n v="2"/>
  </r>
  <r>
    <x v="15"/>
    <n v="1"/>
  </r>
  <r>
    <x v="15"/>
    <n v="3"/>
  </r>
  <r>
    <x v="15"/>
    <n v="1"/>
  </r>
  <r>
    <x v="15"/>
    <n v="5"/>
  </r>
  <r>
    <x v="15"/>
    <n v="1"/>
  </r>
  <r>
    <x v="15"/>
    <n v="5"/>
  </r>
  <r>
    <x v="15"/>
    <n v="5"/>
  </r>
  <r>
    <x v="15"/>
    <n v="1"/>
  </r>
  <r>
    <x v="15"/>
    <n v="4"/>
  </r>
  <r>
    <x v="10"/>
    <n v="15"/>
  </r>
  <r>
    <x v="10"/>
    <n v="5"/>
  </r>
  <r>
    <x v="10"/>
    <n v="2"/>
  </r>
  <r>
    <x v="10"/>
    <n v="2"/>
  </r>
  <r>
    <x v="10"/>
    <n v="15"/>
  </r>
  <r>
    <x v="10"/>
    <n v="33"/>
  </r>
  <r>
    <x v="10"/>
    <n v="1"/>
  </r>
  <r>
    <x v="10"/>
    <n v="7"/>
  </r>
  <r>
    <x v="10"/>
    <n v="11"/>
  </r>
  <r>
    <x v="10"/>
    <n v="4"/>
  </r>
  <r>
    <x v="10"/>
    <n v="6"/>
  </r>
  <r>
    <x v="10"/>
    <n v="10"/>
  </r>
  <r>
    <x v="10"/>
    <n v="6"/>
  </r>
  <r>
    <x v="0"/>
    <n v="3"/>
  </r>
  <r>
    <x v="16"/>
    <n v="1"/>
  </r>
  <r>
    <x v="16"/>
    <n v="15"/>
  </r>
  <r>
    <x v="16"/>
    <n v="10"/>
  </r>
  <r>
    <x v="19"/>
    <n v="3"/>
  </r>
  <r>
    <x v="19"/>
    <n v="150"/>
  </r>
  <r>
    <x v="19"/>
    <n v="32"/>
  </r>
  <r>
    <x v="19"/>
    <n v="3"/>
  </r>
  <r>
    <x v="33"/>
    <n v="9"/>
  </r>
  <r>
    <x v="33"/>
    <n v="3"/>
  </r>
  <r>
    <x v="33"/>
    <n v="5"/>
  </r>
  <r>
    <x v="33"/>
    <n v="10"/>
  </r>
  <r>
    <x v="33"/>
    <n v="15"/>
  </r>
  <r>
    <x v="33"/>
    <n v="15"/>
  </r>
  <r>
    <x v="33"/>
    <n v="15"/>
  </r>
  <r>
    <x v="11"/>
    <n v="4"/>
  </r>
  <r>
    <x v="11"/>
    <n v="4"/>
  </r>
  <r>
    <x v="11"/>
    <n v="5"/>
  </r>
  <r>
    <x v="11"/>
    <n v="9"/>
  </r>
  <r>
    <x v="11"/>
    <n v="3"/>
  </r>
  <r>
    <x v="11"/>
    <n v="5"/>
  </r>
  <r>
    <x v="11"/>
    <n v="3"/>
  </r>
  <r>
    <x v="11"/>
    <n v="2"/>
  </r>
  <r>
    <x v="11"/>
    <n v="4"/>
  </r>
  <r>
    <x v="11"/>
    <n v="5"/>
  </r>
  <r>
    <x v="11"/>
    <n v="7"/>
  </r>
  <r>
    <x v="11"/>
    <n v="2"/>
  </r>
  <r>
    <x v="11"/>
    <n v="2"/>
  </r>
  <r>
    <x v="1"/>
    <n v="8"/>
  </r>
  <r>
    <x v="1"/>
    <n v="4"/>
  </r>
  <r>
    <x v="1"/>
    <n v="2"/>
  </r>
  <r>
    <x v="1"/>
    <n v="3"/>
  </r>
  <r>
    <x v="1"/>
    <n v="4"/>
  </r>
  <r>
    <x v="1"/>
    <n v="5"/>
  </r>
  <r>
    <x v="1"/>
    <n v="11"/>
  </r>
  <r>
    <x v="1"/>
    <n v="4"/>
  </r>
  <r>
    <x v="1"/>
    <n v="3"/>
  </r>
  <r>
    <x v="1"/>
    <n v="4"/>
  </r>
  <r>
    <x v="1"/>
    <n v="1"/>
  </r>
  <r>
    <x v="1"/>
    <n v="2"/>
  </r>
  <r>
    <x v="1"/>
    <n v="3"/>
  </r>
  <r>
    <x v="1"/>
    <n v="3"/>
  </r>
  <r>
    <x v="1"/>
    <n v="2"/>
  </r>
  <r>
    <x v="1"/>
    <n v="4"/>
  </r>
  <r>
    <x v="1"/>
    <n v="4"/>
  </r>
  <r>
    <x v="1"/>
    <n v="3"/>
  </r>
  <r>
    <x v="1"/>
    <n v="10"/>
  </r>
  <r>
    <x v="1"/>
    <n v="13"/>
  </r>
  <r>
    <x v="1"/>
    <n v="20"/>
  </r>
  <r>
    <x v="1"/>
    <n v="5"/>
  </r>
  <r>
    <x v="1"/>
    <n v="10"/>
  </r>
  <r>
    <x v="1"/>
    <n v="15"/>
  </r>
  <r>
    <x v="1"/>
    <n v="8"/>
  </r>
  <r>
    <x v="1"/>
    <n v="1"/>
  </r>
  <r>
    <x v="1"/>
    <n v="8"/>
  </r>
  <r>
    <x v="1"/>
    <n v="30"/>
  </r>
  <r>
    <x v="1"/>
    <n v="17"/>
  </r>
  <r>
    <x v="1"/>
    <n v="15"/>
  </r>
  <r>
    <x v="1"/>
    <n v="2"/>
  </r>
  <r>
    <x v="1"/>
    <n v="2"/>
  </r>
  <r>
    <x v="1"/>
    <n v="2"/>
  </r>
  <r>
    <x v="1"/>
    <n v="5"/>
  </r>
  <r>
    <x v="1"/>
    <n v="8"/>
  </r>
  <r>
    <x v="1"/>
    <n v="10"/>
  </r>
  <r>
    <x v="1"/>
    <n v="5"/>
  </r>
  <r>
    <x v="1"/>
    <n v="5"/>
  </r>
  <r>
    <x v="1"/>
    <n v="4"/>
  </r>
  <r>
    <x v="18"/>
    <n v="10"/>
  </r>
  <r>
    <x v="23"/>
    <n v="7"/>
  </r>
  <r>
    <x v="36"/>
    <n v="5"/>
  </r>
  <r>
    <x v="36"/>
    <n v="4"/>
  </r>
  <r>
    <x v="37"/>
    <n v="1"/>
  </r>
  <r>
    <x v="37"/>
    <n v="10"/>
  </r>
  <r>
    <x v="3"/>
    <n v="1"/>
  </r>
  <r>
    <x v="3"/>
    <n v="20"/>
  </r>
  <r>
    <x v="3"/>
    <n v="14"/>
  </r>
  <r>
    <x v="3"/>
    <n v="4"/>
  </r>
  <r>
    <x v="3"/>
    <n v="3"/>
  </r>
  <r>
    <x v="3"/>
    <n v="3"/>
  </r>
  <r>
    <x v="3"/>
    <n v="3"/>
  </r>
  <r>
    <x v="3"/>
    <n v="1"/>
  </r>
  <r>
    <x v="3"/>
    <n v="2"/>
  </r>
  <r>
    <x v="3"/>
    <n v="1"/>
  </r>
  <r>
    <x v="3"/>
    <n v="10"/>
  </r>
  <r>
    <x v="3"/>
    <n v="2"/>
  </r>
  <r>
    <x v="3"/>
    <n v="1"/>
  </r>
  <r>
    <x v="3"/>
    <n v="24"/>
  </r>
  <r>
    <x v="3"/>
    <n v="15"/>
  </r>
  <r>
    <x v="3"/>
    <n v="3"/>
  </r>
  <r>
    <x v="3"/>
    <n v="1"/>
  </r>
  <r>
    <x v="3"/>
    <n v="2"/>
  </r>
  <r>
    <x v="3"/>
    <n v="1"/>
  </r>
  <r>
    <x v="3"/>
    <n v="31"/>
  </r>
  <r>
    <x v="3"/>
    <n v="1"/>
  </r>
  <r>
    <x v="3"/>
    <n v="10"/>
  </r>
  <r>
    <x v="3"/>
    <n v="3"/>
  </r>
  <r>
    <x v="3"/>
    <n v="4"/>
  </r>
  <r>
    <x v="3"/>
    <n v="5"/>
  </r>
  <r>
    <x v="3"/>
    <n v="2"/>
  </r>
  <r>
    <x v="3"/>
    <n v="5"/>
  </r>
  <r>
    <x v="4"/>
    <n v="1"/>
  </r>
  <r>
    <x v="6"/>
    <n v="2"/>
  </r>
  <r>
    <x v="6"/>
    <n v="1"/>
  </r>
  <r>
    <x v="6"/>
    <n v="7"/>
  </r>
  <r>
    <x v="6"/>
    <n v="10"/>
  </r>
  <r>
    <x v="6"/>
    <n v="7"/>
  </r>
  <r>
    <x v="6"/>
    <n v="25"/>
  </r>
  <r>
    <x v="6"/>
    <n v="250"/>
  </r>
  <r>
    <x v="5"/>
    <n v="200"/>
  </r>
  <r>
    <x v="5"/>
    <n v="10"/>
  </r>
  <r>
    <x v="5"/>
    <n v="4"/>
  </r>
  <r>
    <x v="5"/>
    <n v="50"/>
  </r>
  <r>
    <x v="5"/>
    <n v="12"/>
  </r>
  <r>
    <x v="5"/>
    <n v="3"/>
  </r>
  <r>
    <x v="5"/>
    <n v="2"/>
  </r>
  <r>
    <x v="5"/>
    <n v="1"/>
  </r>
  <r>
    <x v="5"/>
    <n v="4"/>
  </r>
  <r>
    <x v="5"/>
    <n v="1"/>
  </r>
  <r>
    <x v="5"/>
    <n v="1"/>
  </r>
  <r>
    <x v="5"/>
    <n v="35"/>
  </r>
  <r>
    <x v="5"/>
    <n v="3"/>
  </r>
  <r>
    <x v="5"/>
    <n v="13"/>
  </r>
  <r>
    <x v="5"/>
    <n v="6"/>
  </r>
  <r>
    <x v="5"/>
    <n v="20"/>
  </r>
  <r>
    <x v="5"/>
    <n v="1"/>
  </r>
  <r>
    <x v="5"/>
    <n v="4"/>
  </r>
  <r>
    <x v="5"/>
    <n v="15"/>
  </r>
  <r>
    <x v="5"/>
    <n v="4"/>
  </r>
  <r>
    <x v="5"/>
    <n v="1"/>
  </r>
  <r>
    <x v="5"/>
    <n v="7"/>
  </r>
  <r>
    <x v="5"/>
    <n v="4"/>
  </r>
  <r>
    <x v="5"/>
    <n v="1"/>
  </r>
  <r>
    <x v="5"/>
    <n v="3"/>
  </r>
  <r>
    <x v="5"/>
    <n v="27"/>
  </r>
  <r>
    <x v="5"/>
    <n v="4"/>
  </r>
  <r>
    <x v="5"/>
    <n v="3"/>
  </r>
  <r>
    <x v="5"/>
    <n v="5"/>
  </r>
  <r>
    <x v="5"/>
    <n v="4"/>
  </r>
  <r>
    <x v="5"/>
    <n v="10"/>
  </r>
  <r>
    <x v="5"/>
    <n v="4"/>
  </r>
  <r>
    <x v="15"/>
    <n v="5"/>
  </r>
  <r>
    <x v="15"/>
    <n v="5"/>
  </r>
  <r>
    <x v="15"/>
    <n v="1"/>
  </r>
  <r>
    <x v="15"/>
    <n v="5"/>
  </r>
  <r>
    <x v="15"/>
    <n v="4"/>
  </r>
  <r>
    <x v="15"/>
    <n v="5"/>
  </r>
  <r>
    <x v="15"/>
    <n v="1"/>
  </r>
  <r>
    <x v="15"/>
    <n v="11"/>
  </r>
  <r>
    <x v="15"/>
    <n v="2"/>
  </r>
  <r>
    <x v="15"/>
    <n v="20"/>
  </r>
  <r>
    <x v="15"/>
    <n v="5"/>
  </r>
  <r>
    <x v="15"/>
    <n v="3"/>
  </r>
  <r>
    <x v="15"/>
    <n v="1"/>
  </r>
  <r>
    <x v="15"/>
    <n v="10"/>
  </r>
  <r>
    <x v="15"/>
    <n v="4"/>
  </r>
  <r>
    <x v="15"/>
    <n v="6"/>
  </r>
  <r>
    <x v="15"/>
    <n v="14"/>
  </r>
  <r>
    <x v="15"/>
    <n v="5"/>
  </r>
  <r>
    <x v="15"/>
    <n v="10"/>
  </r>
  <r>
    <x v="15"/>
    <n v="3"/>
  </r>
  <r>
    <x v="15"/>
    <n v="5"/>
  </r>
  <r>
    <x v="15"/>
    <n v="4"/>
  </r>
  <r>
    <x v="15"/>
    <n v="1"/>
  </r>
  <r>
    <x v="15"/>
    <n v="3"/>
  </r>
  <r>
    <x v="15"/>
    <n v="1"/>
  </r>
  <r>
    <x v="15"/>
    <n v="1"/>
  </r>
  <r>
    <x v="15"/>
    <n v="1"/>
  </r>
  <r>
    <x v="15"/>
    <n v="5"/>
  </r>
  <r>
    <x v="15"/>
    <n v="2"/>
  </r>
  <r>
    <x v="15"/>
    <n v="2"/>
  </r>
  <r>
    <x v="15"/>
    <n v="3"/>
  </r>
  <r>
    <x v="15"/>
    <n v="15"/>
  </r>
  <r>
    <x v="15"/>
    <n v="5"/>
  </r>
  <r>
    <x v="15"/>
    <n v="2"/>
  </r>
  <r>
    <x v="15"/>
    <n v="4"/>
  </r>
  <r>
    <x v="15"/>
    <n v="3"/>
  </r>
  <r>
    <x v="15"/>
    <n v="40"/>
  </r>
  <r>
    <x v="15"/>
    <n v="3"/>
  </r>
  <r>
    <x v="15"/>
    <n v="2"/>
  </r>
  <r>
    <x v="10"/>
    <n v="10"/>
  </r>
  <r>
    <x v="10"/>
    <n v="6"/>
  </r>
  <r>
    <x v="10"/>
    <n v="11"/>
  </r>
  <r>
    <x v="10"/>
    <n v="6"/>
  </r>
  <r>
    <x v="10"/>
    <n v="4"/>
  </r>
  <r>
    <x v="10"/>
    <n v="1"/>
  </r>
  <r>
    <x v="10"/>
    <n v="7"/>
  </r>
  <r>
    <x v="10"/>
    <n v="33"/>
  </r>
  <r>
    <x v="10"/>
    <n v="2"/>
  </r>
  <r>
    <x v="10"/>
    <n v="15"/>
  </r>
  <r>
    <x v="10"/>
    <n v="5"/>
  </r>
  <r>
    <x v="10"/>
    <n v="15"/>
  </r>
  <r>
    <x v="10"/>
    <n v="2"/>
  </r>
  <r>
    <x v="0"/>
    <n v="3"/>
  </r>
  <r>
    <x v="22"/>
    <n v="2"/>
  </r>
  <r>
    <x v="16"/>
    <n v="10"/>
  </r>
  <r>
    <x v="16"/>
    <n v="15"/>
  </r>
  <r>
    <x v="13"/>
    <n v="1"/>
  </r>
  <r>
    <x v="19"/>
    <n v="3"/>
  </r>
  <r>
    <x v="19"/>
    <n v="32"/>
  </r>
  <r>
    <x v="19"/>
    <n v="150"/>
  </r>
  <r>
    <x v="19"/>
    <n v="3"/>
  </r>
  <r>
    <x v="33"/>
    <n v="15"/>
  </r>
  <r>
    <x v="33"/>
    <n v="9"/>
  </r>
  <r>
    <x v="33"/>
    <n v="5"/>
  </r>
  <r>
    <x v="33"/>
    <n v="3"/>
  </r>
  <r>
    <x v="33"/>
    <n v="10"/>
  </r>
  <r>
    <x v="33"/>
    <n v="15"/>
  </r>
  <r>
    <x v="33"/>
    <n v="15"/>
  </r>
  <r>
    <x v="11"/>
    <n v="2"/>
  </r>
  <r>
    <x v="11"/>
    <n v="2"/>
  </r>
  <r>
    <x v="11"/>
    <n v="7"/>
  </r>
  <r>
    <x v="11"/>
    <n v="5"/>
  </r>
  <r>
    <x v="11"/>
    <n v="3"/>
  </r>
  <r>
    <x v="11"/>
    <n v="2"/>
  </r>
  <r>
    <x v="11"/>
    <n v="4"/>
  </r>
  <r>
    <x v="11"/>
    <n v="5"/>
  </r>
  <r>
    <x v="11"/>
    <n v="7"/>
  </r>
  <r>
    <x v="11"/>
    <n v="7"/>
  </r>
  <r>
    <x v="1"/>
    <n v="4"/>
  </r>
  <r>
    <x v="1"/>
    <n v="5"/>
  </r>
  <r>
    <x v="1"/>
    <n v="6"/>
  </r>
  <r>
    <x v="1"/>
    <n v="43"/>
  </r>
  <r>
    <x v="1"/>
    <n v="20"/>
  </r>
  <r>
    <x v="1"/>
    <n v="7"/>
  </r>
  <r>
    <x v="1"/>
    <n v="2"/>
  </r>
  <r>
    <x v="1"/>
    <n v="8"/>
  </r>
  <r>
    <x v="1"/>
    <n v="4"/>
  </r>
  <r>
    <x v="1"/>
    <n v="2"/>
  </r>
  <r>
    <x v="1"/>
    <n v="4"/>
  </r>
  <r>
    <x v="1"/>
    <n v="1"/>
  </r>
  <r>
    <x v="1"/>
    <n v="4"/>
  </r>
  <r>
    <x v="1"/>
    <n v="10"/>
  </r>
  <r>
    <x v="1"/>
    <n v="3"/>
  </r>
  <r>
    <x v="1"/>
    <n v="13"/>
  </r>
  <r>
    <x v="1"/>
    <n v="20"/>
  </r>
  <r>
    <x v="1"/>
    <n v="1"/>
  </r>
  <r>
    <x v="1"/>
    <n v="5"/>
  </r>
  <r>
    <x v="1"/>
    <n v="10"/>
  </r>
  <r>
    <x v="1"/>
    <n v="17"/>
  </r>
  <r>
    <x v="1"/>
    <n v="30"/>
  </r>
  <r>
    <x v="1"/>
    <n v="8"/>
  </r>
  <r>
    <x v="1"/>
    <n v="1"/>
  </r>
  <r>
    <x v="1"/>
    <n v="15"/>
  </r>
  <r>
    <x v="1"/>
    <n v="8"/>
  </r>
  <r>
    <x v="1"/>
    <n v="15"/>
  </r>
  <r>
    <x v="1"/>
    <n v="2"/>
  </r>
  <r>
    <x v="1"/>
    <n v="2"/>
  </r>
  <r>
    <x v="1"/>
    <n v="2"/>
  </r>
  <r>
    <x v="1"/>
    <n v="5"/>
  </r>
  <r>
    <x v="1"/>
    <n v="8"/>
  </r>
  <r>
    <x v="1"/>
    <n v="5"/>
  </r>
  <r>
    <x v="1"/>
    <n v="10"/>
  </r>
  <r>
    <x v="1"/>
    <n v="5"/>
  </r>
  <r>
    <x v="1"/>
    <n v="4"/>
  </r>
  <r>
    <x v="18"/>
    <n v="10"/>
  </r>
  <r>
    <x v="23"/>
    <n v="1"/>
  </r>
  <r>
    <x v="23"/>
    <n v="7"/>
  </r>
  <r>
    <x v="36"/>
    <n v="5"/>
  </r>
  <r>
    <x v="36"/>
    <n v="4"/>
  </r>
  <r>
    <x v="37"/>
    <n v="1"/>
  </r>
  <r>
    <x v="37"/>
    <n v="10"/>
  </r>
  <r>
    <x v="3"/>
    <n v="3"/>
  </r>
  <r>
    <x v="3"/>
    <n v="1"/>
  </r>
  <r>
    <x v="3"/>
    <n v="1"/>
  </r>
  <r>
    <x v="3"/>
    <n v="2"/>
  </r>
  <r>
    <x v="3"/>
    <n v="1"/>
  </r>
  <r>
    <x v="3"/>
    <n v="14"/>
  </r>
  <r>
    <x v="3"/>
    <n v="20"/>
  </r>
  <r>
    <x v="3"/>
    <n v="1"/>
  </r>
  <r>
    <x v="3"/>
    <n v="4"/>
  </r>
  <r>
    <x v="3"/>
    <n v="2"/>
  </r>
  <r>
    <x v="3"/>
    <n v="10"/>
  </r>
  <r>
    <x v="3"/>
    <n v="24"/>
  </r>
  <r>
    <x v="3"/>
    <n v="1"/>
  </r>
  <r>
    <x v="3"/>
    <n v="10"/>
  </r>
  <r>
    <x v="3"/>
    <n v="3"/>
  </r>
  <r>
    <x v="3"/>
    <n v="4"/>
  </r>
  <r>
    <x v="3"/>
    <n v="5"/>
  </r>
  <r>
    <x v="3"/>
    <n v="15"/>
  </r>
  <r>
    <x v="3"/>
    <n v="3"/>
  </r>
  <r>
    <x v="3"/>
    <n v="2"/>
  </r>
  <r>
    <x v="3"/>
    <n v="1"/>
  </r>
  <r>
    <x v="3"/>
    <n v="1"/>
  </r>
  <r>
    <x v="3"/>
    <n v="31"/>
  </r>
  <r>
    <x v="3"/>
    <n v="1"/>
  </r>
  <r>
    <x v="3"/>
    <n v="2"/>
  </r>
  <r>
    <x v="3"/>
    <n v="5"/>
  </r>
  <r>
    <x v="3"/>
    <n v="3"/>
  </r>
  <r>
    <x v="3"/>
    <n v="3"/>
  </r>
  <r>
    <x v="6"/>
    <n v="7"/>
  </r>
  <r>
    <x v="6"/>
    <n v="10"/>
  </r>
  <r>
    <x v="6"/>
    <n v="250"/>
  </r>
  <r>
    <x v="6"/>
    <n v="7"/>
  </r>
  <r>
    <x v="6"/>
    <n v="2"/>
  </r>
  <r>
    <x v="6"/>
    <n v="25"/>
  </r>
  <r>
    <x v="6"/>
    <n v="1"/>
  </r>
  <r>
    <x v="6"/>
    <n v="1"/>
  </r>
  <r>
    <x v="5"/>
    <n v="2"/>
  </r>
  <r>
    <x v="5"/>
    <n v="2"/>
  </r>
  <r>
    <x v="5"/>
    <n v="2"/>
  </r>
  <r>
    <x v="5"/>
    <n v="2"/>
  </r>
  <r>
    <x v="5"/>
    <n v="1"/>
  </r>
  <r>
    <x v="5"/>
    <n v="1"/>
  </r>
  <r>
    <x v="5"/>
    <n v="1"/>
  </r>
  <r>
    <x v="5"/>
    <n v="10"/>
  </r>
  <r>
    <x v="5"/>
    <n v="3"/>
  </r>
  <r>
    <x v="5"/>
    <n v="4"/>
  </r>
  <r>
    <x v="5"/>
    <n v="200"/>
  </r>
  <r>
    <x v="5"/>
    <n v="12"/>
  </r>
  <r>
    <x v="5"/>
    <n v="4"/>
  </r>
  <r>
    <x v="5"/>
    <n v="1"/>
  </r>
  <r>
    <x v="5"/>
    <n v="35"/>
  </r>
  <r>
    <x v="5"/>
    <n v="6"/>
  </r>
  <r>
    <x v="5"/>
    <n v="3"/>
  </r>
  <r>
    <x v="5"/>
    <n v="13"/>
  </r>
  <r>
    <x v="5"/>
    <n v="4"/>
  </r>
  <r>
    <x v="5"/>
    <n v="20"/>
  </r>
  <r>
    <x v="5"/>
    <n v="10"/>
  </r>
  <r>
    <x v="5"/>
    <n v="4"/>
  </r>
  <r>
    <x v="5"/>
    <n v="3"/>
  </r>
  <r>
    <x v="5"/>
    <n v="5"/>
  </r>
  <r>
    <x v="5"/>
    <n v="50"/>
  </r>
  <r>
    <x v="5"/>
    <n v="4"/>
  </r>
  <r>
    <x v="5"/>
    <n v="15"/>
  </r>
  <r>
    <x v="5"/>
    <n v="1"/>
  </r>
  <r>
    <x v="5"/>
    <n v="4"/>
  </r>
  <r>
    <x v="5"/>
    <n v="7"/>
  </r>
  <r>
    <x v="5"/>
    <n v="1"/>
  </r>
  <r>
    <x v="5"/>
    <n v="4"/>
  </r>
  <r>
    <x v="5"/>
    <n v="4"/>
  </r>
  <r>
    <x v="5"/>
    <n v="3"/>
  </r>
  <r>
    <x v="5"/>
    <n v="27"/>
  </r>
  <r>
    <x v="15"/>
    <n v="11"/>
  </r>
  <r>
    <x v="15"/>
    <n v="5"/>
  </r>
  <r>
    <x v="15"/>
    <n v="1"/>
  </r>
  <r>
    <x v="15"/>
    <n v="5"/>
  </r>
  <r>
    <x v="15"/>
    <n v="3"/>
  </r>
  <r>
    <x v="15"/>
    <n v="2"/>
  </r>
  <r>
    <x v="15"/>
    <n v="5"/>
  </r>
  <r>
    <x v="15"/>
    <n v="6"/>
  </r>
  <r>
    <x v="15"/>
    <n v="2"/>
  </r>
  <r>
    <x v="15"/>
    <n v="20"/>
  </r>
  <r>
    <x v="15"/>
    <n v="4"/>
  </r>
  <r>
    <x v="15"/>
    <n v="5"/>
  </r>
  <r>
    <x v="15"/>
    <n v="5"/>
  </r>
  <r>
    <x v="15"/>
    <n v="1"/>
  </r>
  <r>
    <x v="15"/>
    <n v="5"/>
  </r>
  <r>
    <x v="15"/>
    <n v="10"/>
  </r>
  <r>
    <x v="15"/>
    <n v="3"/>
  </r>
  <r>
    <x v="15"/>
    <n v="14"/>
  </r>
  <r>
    <x v="15"/>
    <n v="5"/>
  </r>
  <r>
    <x v="15"/>
    <n v="4"/>
  </r>
  <r>
    <x v="15"/>
    <n v="10"/>
  </r>
  <r>
    <x v="15"/>
    <n v="1"/>
  </r>
  <r>
    <x v="15"/>
    <n v="3"/>
  </r>
  <r>
    <x v="15"/>
    <n v="2"/>
  </r>
  <r>
    <x v="15"/>
    <n v="5"/>
  </r>
  <r>
    <x v="15"/>
    <n v="4"/>
  </r>
  <r>
    <x v="15"/>
    <n v="3"/>
  </r>
  <r>
    <x v="15"/>
    <n v="40"/>
  </r>
  <r>
    <x v="15"/>
    <n v="5"/>
  </r>
  <r>
    <x v="15"/>
    <n v="4"/>
  </r>
  <r>
    <x v="15"/>
    <n v="2"/>
  </r>
  <r>
    <x v="15"/>
    <n v="2"/>
  </r>
  <r>
    <x v="15"/>
    <n v="3"/>
  </r>
  <r>
    <x v="15"/>
    <n v="15"/>
  </r>
  <r>
    <x v="15"/>
    <n v="1"/>
  </r>
  <r>
    <x v="15"/>
    <n v="1"/>
  </r>
  <r>
    <x v="15"/>
    <n v="1"/>
  </r>
  <r>
    <x v="15"/>
    <n v="1"/>
  </r>
  <r>
    <x v="15"/>
    <n v="3"/>
  </r>
  <r>
    <x v="15"/>
    <n v="1"/>
  </r>
  <r>
    <x v="10"/>
    <n v="10"/>
  </r>
  <r>
    <x v="10"/>
    <n v="6"/>
  </r>
  <r>
    <x v="10"/>
    <n v="4"/>
  </r>
  <r>
    <x v="10"/>
    <n v="2"/>
  </r>
  <r>
    <x v="10"/>
    <n v="5"/>
  </r>
  <r>
    <x v="10"/>
    <n v="1"/>
  </r>
  <r>
    <x v="10"/>
    <n v="11"/>
  </r>
  <r>
    <x v="10"/>
    <n v="7"/>
  </r>
  <r>
    <x v="10"/>
    <n v="6"/>
  </r>
  <r>
    <x v="10"/>
    <n v="2"/>
  </r>
  <r>
    <x v="10"/>
    <n v="15"/>
  </r>
  <r>
    <x v="10"/>
    <n v="15"/>
  </r>
  <r>
    <x v="10"/>
    <n v="33"/>
  </r>
  <r>
    <x v="0"/>
    <n v="3"/>
  </r>
  <r>
    <x v="16"/>
    <n v="10"/>
  </r>
  <r>
    <x v="16"/>
    <n v="15"/>
  </r>
  <r>
    <x v="9"/>
    <n v="3"/>
  </r>
  <r>
    <x v="9"/>
    <n v="150"/>
  </r>
  <r>
    <x v="9"/>
    <n v="32"/>
  </r>
  <r>
    <x v="9"/>
    <n v="3"/>
  </r>
  <r>
    <x v="33"/>
    <n v="15"/>
  </r>
  <r>
    <x v="33"/>
    <n v="3"/>
  </r>
  <r>
    <x v="33"/>
    <n v="9"/>
  </r>
  <r>
    <x v="33"/>
    <n v="5"/>
  </r>
  <r>
    <x v="33"/>
    <n v="15"/>
  </r>
  <r>
    <x v="33"/>
    <n v="10"/>
  </r>
  <r>
    <x v="33"/>
    <n v="15"/>
  </r>
  <r>
    <x v="11"/>
    <n v="2"/>
  </r>
  <r>
    <x v="11"/>
    <n v="7"/>
  </r>
  <r>
    <x v="11"/>
    <n v="5"/>
  </r>
  <r>
    <x v="11"/>
    <n v="4"/>
  </r>
  <r>
    <x v="11"/>
    <n v="2"/>
  </r>
  <r>
    <x v="11"/>
    <n v="2"/>
  </r>
  <r>
    <x v="11"/>
    <n v="3"/>
  </r>
  <r>
    <x v="11"/>
    <n v="5"/>
  </r>
  <r>
    <x v="11"/>
    <n v="11"/>
  </r>
  <r>
    <x v="11"/>
    <n v="26"/>
  </r>
  <r>
    <x v="11"/>
    <n v="1"/>
  </r>
  <r>
    <x v="11"/>
    <n v="18"/>
  </r>
  <r>
    <x v="11"/>
    <n v="45"/>
  </r>
  <r>
    <x v="11"/>
    <n v="27"/>
  </r>
  <r>
    <x v="11"/>
    <n v="15"/>
  </r>
  <r>
    <x v="11"/>
    <n v="19"/>
  </r>
  <r>
    <x v="11"/>
    <n v="16"/>
  </r>
  <r>
    <x v="11"/>
    <n v="134"/>
  </r>
  <r>
    <x v="11"/>
    <n v="25"/>
  </r>
  <r>
    <x v="11"/>
    <n v="100"/>
  </r>
  <r>
    <x v="11"/>
    <n v="39"/>
  </r>
  <r>
    <x v="11"/>
    <n v="5"/>
  </r>
  <r>
    <x v="11"/>
    <n v="77"/>
  </r>
  <r>
    <x v="1"/>
    <n v="2"/>
  </r>
  <r>
    <x v="1"/>
    <n v="4"/>
  </r>
  <r>
    <x v="1"/>
    <n v="1"/>
  </r>
  <r>
    <x v="1"/>
    <n v="20"/>
  </r>
  <r>
    <x v="1"/>
    <n v="6"/>
  </r>
  <r>
    <x v="1"/>
    <n v="4"/>
  </r>
  <r>
    <x v="1"/>
    <n v="1"/>
  </r>
  <r>
    <x v="1"/>
    <n v="4"/>
  </r>
  <r>
    <x v="1"/>
    <n v="6"/>
  </r>
  <r>
    <x v="1"/>
    <n v="5"/>
  </r>
  <r>
    <x v="1"/>
    <n v="3"/>
  </r>
  <r>
    <x v="1"/>
    <n v="6"/>
  </r>
  <r>
    <x v="1"/>
    <n v="4"/>
  </r>
  <r>
    <x v="1"/>
    <n v="5"/>
  </r>
  <r>
    <x v="1"/>
    <n v="4"/>
  </r>
  <r>
    <x v="1"/>
    <n v="8"/>
  </r>
  <r>
    <x v="1"/>
    <n v="3"/>
  </r>
  <r>
    <x v="1"/>
    <n v="4"/>
  </r>
  <r>
    <x v="1"/>
    <n v="10"/>
  </r>
  <r>
    <x v="1"/>
    <n v="10"/>
  </r>
  <r>
    <x v="1"/>
    <n v="5"/>
  </r>
  <r>
    <x v="1"/>
    <n v="1"/>
  </r>
  <r>
    <x v="1"/>
    <n v="8"/>
  </r>
  <r>
    <x v="1"/>
    <n v="15"/>
  </r>
  <r>
    <x v="1"/>
    <n v="8"/>
  </r>
  <r>
    <x v="1"/>
    <n v="30"/>
  </r>
  <r>
    <x v="1"/>
    <n v="10"/>
  </r>
  <r>
    <x v="1"/>
    <n v="5"/>
  </r>
  <r>
    <x v="1"/>
    <n v="2"/>
  </r>
  <r>
    <x v="1"/>
    <n v="13"/>
  </r>
  <r>
    <x v="1"/>
    <n v="8"/>
  </r>
  <r>
    <x v="1"/>
    <n v="5"/>
  </r>
  <r>
    <x v="1"/>
    <n v="5"/>
  </r>
  <r>
    <x v="1"/>
    <n v="4"/>
  </r>
  <r>
    <x v="1"/>
    <n v="2"/>
  </r>
  <r>
    <x v="1"/>
    <n v="2"/>
  </r>
  <r>
    <x v="1"/>
    <n v="15"/>
  </r>
  <r>
    <x v="1"/>
    <n v="17"/>
  </r>
  <r>
    <x v="1"/>
    <n v="2"/>
  </r>
  <r>
    <x v="1"/>
    <n v="4"/>
  </r>
  <r>
    <x v="18"/>
    <n v="10"/>
  </r>
  <r>
    <x v="23"/>
    <n v="7"/>
  </r>
  <r>
    <x v="23"/>
    <n v="2"/>
  </r>
  <r>
    <x v="36"/>
    <n v="5"/>
  </r>
  <r>
    <x v="36"/>
    <n v="4"/>
  </r>
  <r>
    <x v="36"/>
    <n v="0"/>
  </r>
  <r>
    <x v="37"/>
    <n v="2"/>
  </r>
  <r>
    <x v="37"/>
    <n v="1"/>
  </r>
  <r>
    <x v="37"/>
    <n v="10"/>
  </r>
  <r>
    <x v="3"/>
    <n v="20"/>
  </r>
  <r>
    <x v="3"/>
    <n v="1"/>
  </r>
  <r>
    <x v="3"/>
    <n v="1"/>
  </r>
  <r>
    <x v="3"/>
    <n v="14"/>
  </r>
  <r>
    <x v="3"/>
    <n v="4"/>
  </r>
  <r>
    <x v="3"/>
    <n v="1"/>
  </r>
  <r>
    <x v="3"/>
    <n v="3"/>
  </r>
  <r>
    <x v="3"/>
    <n v="1"/>
  </r>
  <r>
    <x v="3"/>
    <n v="1"/>
  </r>
  <r>
    <x v="3"/>
    <n v="2"/>
  </r>
  <r>
    <x v="3"/>
    <n v="10"/>
  </r>
  <r>
    <x v="3"/>
    <n v="24"/>
  </r>
  <r>
    <x v="3"/>
    <n v="2"/>
  </r>
  <r>
    <x v="3"/>
    <n v="15"/>
  </r>
  <r>
    <x v="3"/>
    <n v="3"/>
  </r>
  <r>
    <x v="3"/>
    <n v="2"/>
  </r>
  <r>
    <x v="3"/>
    <n v="1"/>
  </r>
  <r>
    <x v="3"/>
    <n v="1"/>
  </r>
  <r>
    <x v="3"/>
    <n v="31"/>
  </r>
  <r>
    <x v="3"/>
    <n v="1"/>
  </r>
  <r>
    <x v="3"/>
    <n v="2"/>
  </r>
  <r>
    <x v="3"/>
    <n v="5"/>
  </r>
  <r>
    <x v="3"/>
    <n v="3"/>
  </r>
  <r>
    <x v="3"/>
    <n v="3"/>
  </r>
  <r>
    <x v="3"/>
    <n v="10"/>
  </r>
  <r>
    <x v="3"/>
    <n v="3"/>
  </r>
  <r>
    <x v="3"/>
    <n v="4"/>
  </r>
  <r>
    <x v="3"/>
    <n v="5"/>
  </r>
  <r>
    <x v="4"/>
    <n v="2"/>
  </r>
  <r>
    <x v="6"/>
    <n v="2"/>
  </r>
  <r>
    <x v="6"/>
    <n v="1"/>
  </r>
  <r>
    <x v="6"/>
    <n v="2"/>
  </r>
  <r>
    <x v="6"/>
    <n v="25"/>
  </r>
  <r>
    <x v="6"/>
    <n v="10"/>
  </r>
  <r>
    <x v="6"/>
    <n v="7"/>
  </r>
  <r>
    <x v="6"/>
    <n v="7"/>
  </r>
  <r>
    <x v="6"/>
    <n v="250"/>
  </r>
  <r>
    <x v="5"/>
    <n v="200"/>
  </r>
  <r>
    <x v="5"/>
    <n v="12"/>
  </r>
  <r>
    <x v="5"/>
    <n v="4"/>
  </r>
  <r>
    <x v="5"/>
    <n v="4"/>
  </r>
  <r>
    <x v="5"/>
    <n v="1"/>
  </r>
  <r>
    <x v="5"/>
    <n v="3"/>
  </r>
  <r>
    <x v="5"/>
    <n v="2"/>
  </r>
  <r>
    <x v="5"/>
    <n v="1"/>
  </r>
  <r>
    <x v="5"/>
    <n v="1"/>
  </r>
  <r>
    <x v="5"/>
    <n v="1"/>
  </r>
  <r>
    <x v="5"/>
    <n v="10"/>
  </r>
  <r>
    <x v="5"/>
    <n v="4"/>
  </r>
  <r>
    <x v="5"/>
    <n v="4"/>
  </r>
  <r>
    <x v="5"/>
    <n v="15"/>
  </r>
  <r>
    <x v="5"/>
    <n v="3"/>
  </r>
  <r>
    <x v="5"/>
    <n v="13"/>
  </r>
  <r>
    <x v="5"/>
    <n v="20"/>
  </r>
  <r>
    <x v="5"/>
    <n v="6"/>
  </r>
  <r>
    <x v="5"/>
    <n v="35"/>
  </r>
  <r>
    <x v="5"/>
    <n v="4"/>
  </r>
  <r>
    <x v="5"/>
    <n v="27"/>
  </r>
  <r>
    <x v="5"/>
    <n v="1"/>
  </r>
  <r>
    <x v="5"/>
    <n v="7"/>
  </r>
  <r>
    <x v="5"/>
    <n v="4"/>
  </r>
  <r>
    <x v="5"/>
    <n v="1"/>
  </r>
  <r>
    <x v="5"/>
    <n v="3"/>
  </r>
  <r>
    <x v="5"/>
    <n v="3"/>
  </r>
  <r>
    <x v="5"/>
    <n v="10"/>
  </r>
  <r>
    <x v="5"/>
    <n v="4"/>
  </r>
  <r>
    <x v="5"/>
    <n v="50"/>
  </r>
  <r>
    <x v="5"/>
    <n v="5"/>
  </r>
  <r>
    <x v="5"/>
    <n v="1"/>
  </r>
  <r>
    <x v="5"/>
    <n v="4"/>
  </r>
  <r>
    <x v="15"/>
    <n v="1"/>
  </r>
  <r>
    <x v="15"/>
    <n v="1"/>
  </r>
  <r>
    <x v="15"/>
    <n v="5"/>
  </r>
  <r>
    <x v="15"/>
    <n v="4"/>
  </r>
  <r>
    <x v="15"/>
    <n v="5"/>
  </r>
  <r>
    <x v="15"/>
    <n v="5"/>
  </r>
  <r>
    <x v="15"/>
    <n v="2"/>
  </r>
  <r>
    <x v="15"/>
    <n v="3"/>
  </r>
  <r>
    <x v="15"/>
    <n v="5"/>
  </r>
  <r>
    <x v="15"/>
    <n v="20"/>
  </r>
  <r>
    <x v="15"/>
    <n v="2"/>
  </r>
  <r>
    <x v="15"/>
    <n v="11"/>
  </r>
  <r>
    <x v="15"/>
    <n v="1"/>
  </r>
  <r>
    <x v="15"/>
    <n v="5"/>
  </r>
  <r>
    <x v="15"/>
    <n v="5"/>
  </r>
  <r>
    <x v="15"/>
    <n v="10"/>
  </r>
  <r>
    <x v="15"/>
    <n v="5"/>
  </r>
  <r>
    <x v="15"/>
    <n v="10"/>
  </r>
  <r>
    <x v="15"/>
    <n v="1"/>
  </r>
  <r>
    <x v="15"/>
    <n v="4"/>
  </r>
  <r>
    <x v="15"/>
    <n v="14"/>
  </r>
  <r>
    <x v="15"/>
    <n v="6"/>
  </r>
  <r>
    <x v="15"/>
    <n v="5"/>
  </r>
  <r>
    <x v="15"/>
    <n v="4"/>
  </r>
  <r>
    <x v="15"/>
    <n v="2"/>
  </r>
  <r>
    <x v="15"/>
    <n v="2"/>
  </r>
  <r>
    <x v="15"/>
    <n v="15"/>
  </r>
  <r>
    <x v="15"/>
    <n v="5"/>
  </r>
  <r>
    <x v="15"/>
    <n v="1"/>
  </r>
  <r>
    <x v="15"/>
    <n v="3"/>
  </r>
  <r>
    <x v="15"/>
    <n v="1"/>
  </r>
  <r>
    <x v="15"/>
    <n v="1"/>
  </r>
  <r>
    <x v="15"/>
    <n v="3"/>
  </r>
  <r>
    <x v="15"/>
    <n v="3"/>
  </r>
  <r>
    <x v="15"/>
    <n v="3"/>
  </r>
  <r>
    <x v="15"/>
    <n v="1"/>
  </r>
  <r>
    <x v="15"/>
    <n v="3"/>
  </r>
  <r>
    <x v="15"/>
    <n v="4"/>
  </r>
  <r>
    <x v="15"/>
    <n v="40"/>
  </r>
  <r>
    <x v="15"/>
    <n v="2"/>
  </r>
  <r>
    <x v="10"/>
    <n v="6"/>
  </r>
  <r>
    <x v="10"/>
    <n v="10"/>
  </r>
  <r>
    <x v="10"/>
    <n v="4"/>
  </r>
  <r>
    <x v="10"/>
    <n v="11"/>
  </r>
  <r>
    <x v="10"/>
    <n v="1"/>
  </r>
  <r>
    <x v="10"/>
    <n v="7"/>
  </r>
  <r>
    <x v="10"/>
    <n v="6"/>
  </r>
  <r>
    <x v="10"/>
    <n v="15"/>
  </r>
  <r>
    <x v="10"/>
    <n v="15"/>
  </r>
  <r>
    <x v="10"/>
    <n v="33"/>
  </r>
  <r>
    <x v="10"/>
    <n v="2"/>
  </r>
  <r>
    <x v="10"/>
    <n v="2"/>
  </r>
  <r>
    <x v="10"/>
    <n v="5"/>
  </r>
  <r>
    <x v="0"/>
    <n v="3"/>
  </r>
  <r>
    <x v="16"/>
    <n v="10"/>
  </r>
  <r>
    <x v="16"/>
    <n v="15"/>
  </r>
  <r>
    <x v="13"/>
    <n v="1"/>
  </r>
  <r>
    <x v="9"/>
    <n v="32"/>
  </r>
  <r>
    <x v="9"/>
    <n v="3"/>
  </r>
  <r>
    <x v="9"/>
    <n v="150"/>
  </r>
  <r>
    <x v="9"/>
    <n v="3"/>
  </r>
  <r>
    <x v="33"/>
    <n v="3"/>
  </r>
  <r>
    <x v="33"/>
    <n v="15"/>
  </r>
  <r>
    <x v="33"/>
    <n v="9"/>
  </r>
  <r>
    <x v="33"/>
    <n v="5"/>
  </r>
  <r>
    <x v="33"/>
    <n v="10"/>
  </r>
  <r>
    <x v="33"/>
    <n v="15"/>
  </r>
  <r>
    <x v="33"/>
    <n v="15"/>
  </r>
  <r>
    <x v="11"/>
    <n v="7"/>
  </r>
  <r>
    <x v="11"/>
    <n v="2"/>
  </r>
  <r>
    <x v="11"/>
    <n v="5"/>
  </r>
  <r>
    <x v="11"/>
    <n v="4"/>
  </r>
  <r>
    <x v="11"/>
    <n v="5"/>
  </r>
  <r>
    <x v="11"/>
    <n v="3"/>
  </r>
  <r>
    <x v="11"/>
    <n v="2"/>
  </r>
  <r>
    <x v="11"/>
    <n v="2"/>
  </r>
  <r>
    <x v="1"/>
    <n v="8"/>
  </r>
  <r>
    <x v="1"/>
    <n v="13"/>
  </r>
  <r>
    <x v="1"/>
    <n v="5"/>
  </r>
  <r>
    <x v="1"/>
    <n v="10"/>
  </r>
  <r>
    <x v="1"/>
    <n v="5"/>
  </r>
  <r>
    <x v="1"/>
    <n v="4"/>
  </r>
  <r>
    <x v="1"/>
    <n v="5"/>
  </r>
  <r>
    <x v="1"/>
    <n v="1"/>
  </r>
  <r>
    <x v="1"/>
    <n v="4"/>
  </r>
  <r>
    <x v="1"/>
    <n v="3"/>
  </r>
  <r>
    <x v="1"/>
    <n v="10"/>
  </r>
  <r>
    <x v="1"/>
    <n v="10"/>
  </r>
  <r>
    <x v="1"/>
    <n v="5"/>
  </r>
  <r>
    <x v="1"/>
    <n v="1"/>
  </r>
  <r>
    <x v="1"/>
    <n v="20"/>
  </r>
  <r>
    <x v="1"/>
    <n v="4"/>
  </r>
  <r>
    <x v="1"/>
    <n v="2"/>
  </r>
  <r>
    <x v="1"/>
    <n v="4"/>
  </r>
  <r>
    <x v="1"/>
    <n v="18"/>
  </r>
  <r>
    <x v="1"/>
    <n v="5"/>
  </r>
  <r>
    <x v="1"/>
    <n v="3"/>
  </r>
  <r>
    <x v="1"/>
    <n v="6"/>
  </r>
  <r>
    <x v="1"/>
    <n v="8"/>
  </r>
  <r>
    <x v="1"/>
    <n v="6"/>
  </r>
  <r>
    <x v="1"/>
    <n v="1"/>
  </r>
  <r>
    <x v="1"/>
    <n v="17"/>
  </r>
  <r>
    <x v="1"/>
    <n v="8"/>
  </r>
  <r>
    <x v="1"/>
    <n v="15"/>
  </r>
  <r>
    <x v="1"/>
    <n v="15"/>
  </r>
  <r>
    <x v="1"/>
    <n v="8"/>
  </r>
  <r>
    <x v="1"/>
    <n v="30"/>
  </r>
  <r>
    <x v="1"/>
    <n v="4"/>
  </r>
  <r>
    <x v="1"/>
    <n v="2"/>
  </r>
  <r>
    <x v="1"/>
    <n v="2"/>
  </r>
  <r>
    <x v="1"/>
    <n v="2"/>
  </r>
  <r>
    <x v="18"/>
    <n v="10"/>
  </r>
  <r>
    <x v="23"/>
    <n v="7"/>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59">
  <r>
    <m/>
    <m/>
    <n v="23647"/>
    <d v="2018-06-10T14:30:58"/>
    <n v="1"/>
    <x v="0"/>
    <s v="Al-Ka'im"/>
    <s v="Al-Obiadi"/>
    <s v="Al Aubaidi Al Qadima"/>
    <s v="العبيدي القديمة "/>
    <n v="34.420203306499999"/>
    <n v="41.201458801000001"/>
    <n v="12"/>
    <x v="0"/>
    <n v="12"/>
    <s v="2018-06"/>
  </r>
  <r>
    <m/>
    <m/>
    <n v="23790"/>
    <d v="2018-06-07T13:16:51"/>
    <n v="1"/>
    <x v="0"/>
    <s v="Al-Ka'im"/>
    <s v="Markaz Al-Ka'im"/>
    <s v="Hay Al Shuhadaa"/>
    <s v="حي الشهداء"/>
    <n v="34.373790099499999"/>
    <n v="41.0633148386"/>
    <n v="18"/>
    <x v="1"/>
    <n v="18"/>
    <s v="2018-06"/>
  </r>
  <r>
    <m/>
    <m/>
    <n v="248"/>
    <d v="2018-06-06T21:05:25"/>
    <n v="1"/>
    <x v="0"/>
    <s v="Ana"/>
    <s v="Markaz Ana"/>
    <s v="Al bor (Shishan)"/>
    <s v="حي العبور"/>
    <n v="34.366788054700002"/>
    <n v="41.974433247900002"/>
    <n v="20"/>
    <x v="1"/>
    <n v="20"/>
    <s v="2018-06"/>
  </r>
  <r>
    <m/>
    <m/>
    <n v="248"/>
    <d v="2018-07-27T16:22:04"/>
    <n v="2"/>
    <x v="0"/>
    <s v="Ana"/>
    <s v="Markaz Ana"/>
    <s v="Al bor (Shishan)"/>
    <s v="حي العبور"/>
    <n v="34.366788054700002"/>
    <n v="41.974433247900002"/>
    <n v="20"/>
    <x v="1"/>
    <n v="20"/>
    <s v="2018-07"/>
  </r>
  <r>
    <m/>
    <m/>
    <n v="248"/>
    <d v="2018-08-30T16:03:52"/>
    <n v="3"/>
    <x v="0"/>
    <s v="Ana"/>
    <s v="Markaz Ana"/>
    <s v="Al bor (Shishan)"/>
    <s v="حي العبور"/>
    <n v="34.366788054700002"/>
    <n v="41.974433247900002"/>
    <n v="20"/>
    <x v="1"/>
    <n v="20"/>
    <s v="2018-08"/>
  </r>
  <r>
    <m/>
    <m/>
    <n v="248"/>
    <d v="2018-10-26T13:52:16"/>
    <n v="5"/>
    <x v="0"/>
    <s v="Ana"/>
    <s v="Markaz Ana"/>
    <s v="Al bor (Shishan)"/>
    <s v="حي العبور"/>
    <n v="34.366788054700002"/>
    <n v="41.974433247900002"/>
    <n v="20"/>
    <x v="1"/>
    <n v="20"/>
    <s v="2018-10"/>
  </r>
  <r>
    <m/>
    <m/>
    <n v="252"/>
    <d v="2018-06-09T18:49:31"/>
    <n v="1"/>
    <x v="0"/>
    <s v="Ana"/>
    <s v="Markaz Ana"/>
    <s v="Al Tadamon"/>
    <s v="حي التضامن"/>
    <n v="34.364280129100003"/>
    <n v="41.981453092999999"/>
    <n v="24"/>
    <x v="1"/>
    <n v="24"/>
    <s v="2018-06"/>
  </r>
  <r>
    <m/>
    <m/>
    <n v="252"/>
    <d v="2018-07-28T15:39:57"/>
    <n v="2"/>
    <x v="0"/>
    <s v="Ana"/>
    <s v="Markaz Ana"/>
    <s v="Al Tadamon"/>
    <s v="حي التضامن"/>
    <n v="34.364280129100003"/>
    <n v="41.981453092999999"/>
    <n v="24"/>
    <x v="1"/>
    <n v="24"/>
    <s v="2018-07"/>
  </r>
  <r>
    <m/>
    <m/>
    <n v="252"/>
    <d v="2018-08-31T13:18:50"/>
    <n v="3"/>
    <x v="0"/>
    <s v="Ana"/>
    <s v="Markaz Ana"/>
    <s v="Al Tadamon"/>
    <s v="حي التضامن"/>
    <n v="34.364280129100003"/>
    <n v="41.981453092999999"/>
    <n v="24"/>
    <x v="1"/>
    <n v="24"/>
    <s v="2018-08"/>
  </r>
  <r>
    <m/>
    <m/>
    <n v="252"/>
    <d v="2018-10-27T12:00:38"/>
    <n v="5"/>
    <x v="0"/>
    <s v="Ana"/>
    <s v="Markaz Ana"/>
    <s v="Al Tadamon"/>
    <s v="حي التضامن"/>
    <n v="34.364280129100003"/>
    <n v="41.981453092999999"/>
    <n v="24"/>
    <x v="1"/>
    <n v="24"/>
    <s v="2018-10"/>
  </r>
  <r>
    <m/>
    <m/>
    <n v="250"/>
    <d v="2018-06-07T15:12:54"/>
    <n v="1"/>
    <x v="0"/>
    <s v="Ana"/>
    <s v="Markaz Ana"/>
    <s v="Hay Al Nasir"/>
    <s v="حي النصر"/>
    <n v="34.367794222900002"/>
    <n v="41.992720046999999"/>
    <n v="30"/>
    <x v="1"/>
    <n v="30"/>
    <s v="2018-06"/>
  </r>
  <r>
    <m/>
    <m/>
    <n v="250"/>
    <d v="2018-07-27T16:22:33"/>
    <n v="2"/>
    <x v="0"/>
    <s v="Ana"/>
    <s v="Markaz Ana"/>
    <s v="Hay Al Nasir"/>
    <s v="حي النصر"/>
    <n v="34.367794222900002"/>
    <n v="41.992720046999999"/>
    <n v="30"/>
    <x v="1"/>
    <n v="30"/>
    <s v="2018-07"/>
  </r>
  <r>
    <m/>
    <m/>
    <n v="250"/>
    <d v="2018-08-30T16:03:55"/>
    <n v="3"/>
    <x v="0"/>
    <s v="Ana"/>
    <s v="Markaz Ana"/>
    <s v="Hay Al Nasir"/>
    <s v="حي النصر"/>
    <n v="34.367794222900002"/>
    <n v="41.992720046999999"/>
    <n v="30"/>
    <x v="1"/>
    <n v="30"/>
    <s v="2018-08"/>
  </r>
  <r>
    <m/>
    <m/>
    <n v="250"/>
    <d v="2018-10-26T13:52:33"/>
    <n v="5"/>
    <x v="0"/>
    <s v="Ana"/>
    <s v="Markaz Ana"/>
    <s v="Hay Al Nasir"/>
    <s v="حي النصر"/>
    <n v="34.367794222900002"/>
    <n v="41.992720046999999"/>
    <n v="30"/>
    <x v="1"/>
    <n v="30"/>
    <s v="2018-10"/>
  </r>
  <r>
    <m/>
    <m/>
    <n v="251"/>
    <d v="2018-06-09T18:49:22"/>
    <n v="1"/>
    <x v="0"/>
    <s v="Ana"/>
    <s v="Markaz Ana"/>
    <s v="Hay Al Qadissiyah"/>
    <s v="حي القادسية"/>
    <n v="34.377490889800001"/>
    <n v="41.983374618299997"/>
    <n v="90"/>
    <x v="1"/>
    <n v="90"/>
    <s v="2018-06"/>
  </r>
  <r>
    <m/>
    <m/>
    <n v="251"/>
    <d v="2018-07-28T15:22:01"/>
    <n v="2"/>
    <x v="0"/>
    <s v="Ana"/>
    <s v="Markaz Ana"/>
    <s v="Hay Al Qadissiyah"/>
    <s v="حي القادسية"/>
    <n v="34.377490889800001"/>
    <n v="41.983374618299997"/>
    <n v="90"/>
    <x v="1"/>
    <n v="90"/>
    <s v="2018-07"/>
  </r>
  <r>
    <m/>
    <m/>
    <n v="251"/>
    <d v="2018-08-30T16:03:56"/>
    <n v="3"/>
    <x v="0"/>
    <s v="Ana"/>
    <s v="Markaz Ana"/>
    <s v="Hay Al Qadissiyah"/>
    <s v="حي القادسية"/>
    <n v="34.377490889800001"/>
    <n v="41.983374618299997"/>
    <n v="90"/>
    <x v="1"/>
    <n v="90"/>
    <s v="2018-08"/>
  </r>
  <r>
    <m/>
    <m/>
    <n v="251"/>
    <d v="2018-10-27T12:00:38"/>
    <n v="5"/>
    <x v="0"/>
    <s v="Ana"/>
    <s v="Markaz Ana"/>
    <s v="Hay Al Qadissiyah"/>
    <s v="حي القادسية"/>
    <n v="34.377490889800001"/>
    <n v="41.983374618299997"/>
    <n v="90"/>
    <x v="1"/>
    <n v="90"/>
    <s v="2018-10"/>
  </r>
  <r>
    <m/>
    <m/>
    <n v="253"/>
    <d v="2018-06-09T19:58:10"/>
    <n v="1"/>
    <x v="0"/>
    <s v="Ana"/>
    <s v="Markaz Ana"/>
    <s v="Hay Al Salam"/>
    <s v="حي السلام"/>
    <n v="34.371505609099998"/>
    <n v="41.974901279400001"/>
    <n v="24"/>
    <x v="1"/>
    <n v="24"/>
    <s v="2018-06"/>
  </r>
  <r>
    <m/>
    <m/>
    <n v="253"/>
    <d v="2018-07-28T16:01:55"/>
    <n v="2"/>
    <x v="0"/>
    <s v="Ana"/>
    <s v="Markaz Ana"/>
    <s v="Hay Al Salam"/>
    <s v="حي السلام"/>
    <n v="34.371505609099998"/>
    <n v="41.974901279400001"/>
    <n v="24"/>
    <x v="1"/>
    <n v="24"/>
    <s v="2018-07"/>
  </r>
  <r>
    <m/>
    <m/>
    <n v="253"/>
    <d v="2018-08-31T13:18:55"/>
    <n v="3"/>
    <x v="0"/>
    <s v="Ana"/>
    <s v="Markaz Ana"/>
    <s v="Hay Al Salam"/>
    <s v="حي السلام"/>
    <n v="34.371505609099998"/>
    <n v="41.974901279400001"/>
    <n v="24"/>
    <x v="1"/>
    <n v="24"/>
    <s v="2018-08"/>
  </r>
  <r>
    <m/>
    <m/>
    <n v="253"/>
    <d v="2018-10-27T22:49:18"/>
    <n v="5"/>
    <x v="0"/>
    <s v="Ana"/>
    <s v="Markaz Ana"/>
    <s v="Hay Al Salam"/>
    <s v="حي السلام"/>
    <n v="34.371505609099998"/>
    <n v="41.974901279400001"/>
    <n v="24"/>
    <x v="1"/>
    <n v="24"/>
    <s v="2018-10"/>
  </r>
  <r>
    <m/>
    <m/>
    <n v="249"/>
    <d v="2018-06-07T14:29:24"/>
    <n v="1"/>
    <x v="0"/>
    <s v="Ana"/>
    <s v="Markaz Ana"/>
    <s v="Hay Al Tammem"/>
    <s v="حي التأميم"/>
    <n v="34.368378021700003"/>
    <n v="41.995760453899997"/>
    <n v="27"/>
    <x v="1"/>
    <n v="27"/>
    <s v="2018-06"/>
  </r>
  <r>
    <m/>
    <m/>
    <n v="249"/>
    <d v="2018-07-27T16:22:13"/>
    <n v="2"/>
    <x v="0"/>
    <s v="Ana"/>
    <s v="Markaz Ana"/>
    <s v="Hay Al Tammem"/>
    <s v="حي التأميم"/>
    <n v="34.368378021700003"/>
    <n v="41.995760453899997"/>
    <n v="27"/>
    <x v="1"/>
    <n v="27"/>
    <s v="2018-07"/>
  </r>
  <r>
    <m/>
    <m/>
    <n v="249"/>
    <d v="2018-08-30T16:03:53"/>
    <n v="3"/>
    <x v="0"/>
    <s v="Ana"/>
    <s v="Markaz Ana"/>
    <s v="Hay Al Tammem"/>
    <s v="حي التأميم"/>
    <n v="34.368378021700003"/>
    <n v="41.995760453899997"/>
    <n v="27"/>
    <x v="1"/>
    <n v="27"/>
    <s v="2018-08"/>
  </r>
  <r>
    <m/>
    <m/>
    <n v="249"/>
    <d v="2018-10-26T13:52:32"/>
    <n v="5"/>
    <x v="0"/>
    <s v="Ana"/>
    <s v="Markaz Ana"/>
    <s v="Hay Al Tammem"/>
    <s v="حي التأميم"/>
    <n v="34.368378021700003"/>
    <n v="41.995760453899997"/>
    <n v="27"/>
    <x v="1"/>
    <n v="27"/>
    <s v="2018-10"/>
  </r>
  <r>
    <m/>
    <m/>
    <n v="200"/>
    <d v="2018-06-05T18:52:28"/>
    <n v="1"/>
    <x v="0"/>
    <s v="Ra'ua"/>
    <s v="Markaz Ra'ua"/>
    <s v="Al Askaree"/>
    <s v="حي العسكري"/>
    <n v="34.484087335200002"/>
    <n v="41.917922220999998"/>
    <n v="2"/>
    <x v="1"/>
    <n v="2"/>
    <s v="2018-06"/>
  </r>
  <r>
    <m/>
    <m/>
    <n v="22864"/>
    <d v="2018-07-11T10:52:30"/>
    <n v="2"/>
    <x v="0"/>
    <s v="Falluja"/>
    <s v="Al-Amirya"/>
    <s v="Al Husi"/>
    <s v="الحصي"/>
    <n v="33.271725399899999"/>
    <n v="43.7984546681"/>
    <n v="2"/>
    <x v="1"/>
    <n v="2"/>
    <s v="2018-07"/>
  </r>
  <r>
    <m/>
    <m/>
    <n v="169"/>
    <d v="2018-05-13T18:33:12"/>
    <n v="1"/>
    <x v="0"/>
    <s v="Falluja"/>
    <s v="Markaz Falluja"/>
    <s v="Al Shurta"/>
    <s v="حي الشرطة"/>
    <n v="33.3638970664"/>
    <n v="43.794916757599999"/>
    <n v="14"/>
    <x v="1"/>
    <n v="14"/>
    <s v="2018-05"/>
  </r>
  <r>
    <m/>
    <m/>
    <n v="324"/>
    <d v="2018-05-13T02:34:26"/>
    <n v="1"/>
    <x v="0"/>
    <s v="Falluja"/>
    <s v="Al-Amirya"/>
    <s v="Albu Aifan"/>
    <s v="البوعيفان"/>
    <n v="33.3027930234"/>
    <n v="43.752279838299998"/>
    <n v="12"/>
    <x v="1"/>
    <n v="12"/>
    <s v="2018-05"/>
  </r>
  <r>
    <m/>
    <m/>
    <n v="324"/>
    <d v="2018-07-11T09:46:35"/>
    <n v="2"/>
    <x v="0"/>
    <s v="Falluja"/>
    <s v="Al-Amirya"/>
    <s v="Albu Aifan"/>
    <s v="البوعيفان"/>
    <n v="33.3027930234"/>
    <n v="43.752279838299998"/>
    <n v="4"/>
    <x v="1"/>
    <n v="4"/>
    <s v="2018-07"/>
  </r>
  <r>
    <m/>
    <m/>
    <n v="324"/>
    <d v="2018-09-14T15:35:35"/>
    <n v="4"/>
    <x v="0"/>
    <s v="Falluja"/>
    <s v="Al-Amirya"/>
    <s v="Albu Aifan"/>
    <s v="البوعيفان"/>
    <n v="33.3027930234"/>
    <n v="43.752279838299998"/>
    <n v="4"/>
    <x v="1"/>
    <n v="4"/>
    <s v="2018-09"/>
  </r>
  <r>
    <m/>
    <m/>
    <n v="173"/>
    <d v="2018-08-17T22:13:31"/>
    <n v="3"/>
    <x v="0"/>
    <s v="Falluja"/>
    <s v="Markaz Falluja"/>
    <s v="Al-jamhuriya"/>
    <s v="الجمهورية"/>
    <n v="33.350251614999998"/>
    <n v="43.773393547200001"/>
    <n v="2"/>
    <x v="1"/>
    <n v="2"/>
    <s v="2018-08"/>
  </r>
  <r>
    <m/>
    <m/>
    <n v="319"/>
    <d v="2018-07-11T09:35:40"/>
    <n v="2"/>
    <x v="0"/>
    <s v="Falluja"/>
    <s v="Markaz Falluja"/>
    <s v="Al-Zuwayiah"/>
    <s v="قرية الزوية "/>
    <n v="33.339314138399999"/>
    <n v="43.747196419300003"/>
    <n v="4"/>
    <x v="1"/>
    <n v="4"/>
    <s v="2018-07"/>
  </r>
  <r>
    <m/>
    <m/>
    <n v="319"/>
    <d v="2018-08-16T14:29:42"/>
    <n v="3"/>
    <x v="0"/>
    <s v="Falluja"/>
    <s v="Markaz Falluja"/>
    <s v="Al-Zuwayiah"/>
    <s v="قرية الزوية "/>
    <n v="33.339314138399999"/>
    <n v="43.747196419300003"/>
    <n v="3"/>
    <x v="1"/>
    <n v="3"/>
    <s v="2018-08"/>
  </r>
  <r>
    <m/>
    <m/>
    <n v="121"/>
    <d v="2018-05-12T19:55:43"/>
    <n v="1"/>
    <x v="0"/>
    <s v="Falluja"/>
    <s v="Markaz Falluja"/>
    <s v="Nazal"/>
    <s v="حي نزال"/>
    <n v="33.345650854799999"/>
    <n v="43.788615767099998"/>
    <n v="7"/>
    <x v="0"/>
    <n v="6"/>
    <s v="2018-05"/>
  </r>
  <r>
    <m/>
    <m/>
    <n v="121"/>
    <d v="2018-05-12T19:55:43"/>
    <n v="1"/>
    <x v="0"/>
    <s v="Falluja"/>
    <s v="Markaz Falluja"/>
    <s v="Nazal"/>
    <s v="حي نزال"/>
    <n v="33.345650854799999"/>
    <n v="43.788615767099998"/>
    <n v="7"/>
    <x v="1"/>
    <n v="1"/>
    <s v="2018-05"/>
  </r>
  <r>
    <m/>
    <m/>
    <n v="128"/>
    <d v="2018-05-13T18:12:39"/>
    <n v="1"/>
    <x v="0"/>
    <s v="Falluja"/>
    <s v="Markaz Falluja"/>
    <s v="Hay Al Askari"/>
    <s v="الحي العسكري"/>
    <n v="33.361519999999999"/>
    <n v="43.804450000000003"/>
    <n v="20"/>
    <x v="2"/>
    <n v="6"/>
    <s v="2018-05"/>
  </r>
  <r>
    <m/>
    <m/>
    <n v="128"/>
    <d v="2018-05-13T18:12:39"/>
    <n v="1"/>
    <x v="0"/>
    <s v="Falluja"/>
    <s v="Markaz Falluja"/>
    <s v="Hay Al Askari"/>
    <s v="الحي العسكري"/>
    <n v="33.361519999999999"/>
    <n v="43.804450000000003"/>
    <n v="20"/>
    <x v="3"/>
    <n v="6"/>
    <s v="2018-05"/>
  </r>
  <r>
    <m/>
    <m/>
    <n v="128"/>
    <d v="2018-05-13T18:12:39"/>
    <n v="1"/>
    <x v="0"/>
    <s v="Falluja"/>
    <s v="Markaz Falluja"/>
    <s v="Hay Al Askari"/>
    <s v="الحي العسكري"/>
    <n v="33.361519999999999"/>
    <n v="43.804450000000003"/>
    <n v="20"/>
    <x v="1"/>
    <n v="8"/>
    <s v="2018-05"/>
  </r>
  <r>
    <m/>
    <m/>
    <n v="128"/>
    <d v="2018-07-16T14:49:49"/>
    <n v="2"/>
    <x v="0"/>
    <s v="Falluja"/>
    <s v="Markaz Falluja"/>
    <s v="Hay Al Askari"/>
    <s v="الحي العسكري"/>
    <n v="33.361519999999999"/>
    <n v="43.804450000000003"/>
    <n v="12"/>
    <x v="1"/>
    <n v="12"/>
    <s v="2018-07"/>
  </r>
  <r>
    <m/>
    <m/>
    <n v="125"/>
    <d v="2018-05-13T21:50:56"/>
    <n v="1"/>
    <x v="0"/>
    <s v="Falluja"/>
    <s v="Markaz Falluja"/>
    <s v="Hay Al Dhubbat"/>
    <s v="حي الضباط"/>
    <n v="33.357419999999998"/>
    <n v="43.795020000000001"/>
    <n v="25"/>
    <x v="2"/>
    <n v="6"/>
    <s v="2018-05"/>
  </r>
  <r>
    <m/>
    <m/>
    <n v="125"/>
    <d v="2018-05-13T21:50:56"/>
    <n v="1"/>
    <x v="0"/>
    <s v="Falluja"/>
    <s v="Markaz Falluja"/>
    <s v="Hay Al Dhubbat"/>
    <s v="حي الضباط"/>
    <n v="33.357419999999998"/>
    <n v="43.795020000000001"/>
    <n v="25"/>
    <x v="4"/>
    <n v="6"/>
    <s v="2018-05"/>
  </r>
  <r>
    <m/>
    <m/>
    <n v="125"/>
    <d v="2018-05-13T21:50:56"/>
    <n v="1"/>
    <x v="0"/>
    <s v="Falluja"/>
    <s v="Markaz Falluja"/>
    <s v="Hay Al Dhubbat"/>
    <s v="حي الضباط"/>
    <n v="33.357419999999998"/>
    <n v="43.795020000000001"/>
    <n v="25"/>
    <x v="5"/>
    <n v="8"/>
    <s v="2018-05"/>
  </r>
  <r>
    <m/>
    <m/>
    <n v="125"/>
    <d v="2018-05-13T21:50:56"/>
    <n v="1"/>
    <x v="0"/>
    <s v="Falluja"/>
    <s v="Markaz Falluja"/>
    <s v="Hay Al Dhubbat"/>
    <s v="حي الضباط"/>
    <n v="33.357419999999998"/>
    <n v="43.795020000000001"/>
    <n v="25"/>
    <x v="1"/>
    <n v="5"/>
    <s v="2018-05"/>
  </r>
  <r>
    <m/>
    <m/>
    <n v="125"/>
    <d v="2018-07-16T15:07:55"/>
    <n v="2"/>
    <x v="0"/>
    <s v="Falluja"/>
    <s v="Markaz Falluja"/>
    <s v="Hay Al Dhubbat"/>
    <s v="حي الضباط"/>
    <n v="33.357419999999998"/>
    <n v="43.795020000000001"/>
    <n v="3"/>
    <x v="2"/>
    <n v="1"/>
    <s v="2018-07"/>
  </r>
  <r>
    <m/>
    <m/>
    <n v="125"/>
    <d v="2018-07-16T15:07:55"/>
    <n v="2"/>
    <x v="0"/>
    <s v="Falluja"/>
    <s v="Markaz Falluja"/>
    <s v="Hay Al Dhubbat"/>
    <s v="حي الضباط"/>
    <n v="33.357419999999998"/>
    <n v="43.795020000000001"/>
    <n v="3"/>
    <x v="3"/>
    <n v="2"/>
    <s v="2018-07"/>
  </r>
  <r>
    <m/>
    <m/>
    <n v="29700"/>
    <d v="2018-05-14T14:28:49"/>
    <n v="1"/>
    <x v="0"/>
    <s v="Falluja"/>
    <s v="Markaz Falluja"/>
    <s v="Al Jaghify Al Thaniya"/>
    <s v="الجغيفي الثانية"/>
    <n v="33.374969999999998"/>
    <n v="43.801859999999998"/>
    <n v="14"/>
    <x v="1"/>
    <n v="14"/>
    <s v="2018-05"/>
  </r>
  <r>
    <m/>
    <m/>
    <n v="31877"/>
    <d v="2018-05-14T11:15:01"/>
    <n v="1"/>
    <x v="0"/>
    <s v="Falluja"/>
    <s v="Al-Amirya"/>
    <s v="Al-Ekhaa Compaund"/>
    <s v="مجمع الاخاء السكني"/>
    <n v="33.164023992799997"/>
    <n v="43.862661492599997"/>
    <n v="18"/>
    <x v="1"/>
    <n v="18"/>
    <s v="2018-05"/>
  </r>
  <r>
    <m/>
    <m/>
    <n v="31877"/>
    <d v="2018-07-15T23:48:45"/>
    <n v="2"/>
    <x v="0"/>
    <s v="Falluja"/>
    <s v="Al-Amirya"/>
    <s v="Al-Ekhaa Compaund"/>
    <s v="مجمع الاخاء السكني"/>
    <n v="33.164023992799997"/>
    <n v="43.862661492599997"/>
    <n v="6"/>
    <x v="0"/>
    <n v="2"/>
    <s v="2018-07"/>
  </r>
  <r>
    <m/>
    <m/>
    <n v="31877"/>
    <d v="2018-07-15T23:48:45"/>
    <n v="2"/>
    <x v="0"/>
    <s v="Falluja"/>
    <s v="Al-Amirya"/>
    <s v="Al-Ekhaa Compaund"/>
    <s v="مجمع الاخاء السكني"/>
    <n v="33.164023992799997"/>
    <n v="43.862661492599997"/>
    <n v="6"/>
    <x v="1"/>
    <n v="4"/>
    <s v="2018-07"/>
  </r>
  <r>
    <m/>
    <m/>
    <n v="31877"/>
    <d v="2018-08-19T23:27:54"/>
    <n v="3"/>
    <x v="0"/>
    <s v="Falluja"/>
    <s v="Al-Amirya"/>
    <s v="Al-Ekhaa Compaund"/>
    <s v="مجمع الاخاء السكني"/>
    <n v="33.164023992799997"/>
    <n v="43.862661492599997"/>
    <n v="2"/>
    <x v="1"/>
    <n v="2"/>
    <s v="2018-08"/>
  </r>
  <r>
    <m/>
    <m/>
    <n v="239"/>
    <d v="2018-06-06T16:16:50"/>
    <n v="1"/>
    <x v="0"/>
    <s v="Haditha"/>
    <s v="Markaz Haditha"/>
    <s v="Hay Al Rifay"/>
    <s v="حي الرفاعي"/>
    <n v="34.143738003800003"/>
    <n v="42.382747823099997"/>
    <n v="14"/>
    <x v="2"/>
    <n v="8"/>
    <s v="2018-06"/>
  </r>
  <r>
    <m/>
    <m/>
    <n v="239"/>
    <d v="2018-06-06T16:16:50"/>
    <n v="1"/>
    <x v="0"/>
    <s v="Haditha"/>
    <s v="Markaz Haditha"/>
    <s v="Hay Al Rifay"/>
    <s v="حي الرفاعي"/>
    <n v="34.143738003800003"/>
    <n v="42.382747823099997"/>
    <n v="14"/>
    <x v="1"/>
    <n v="6"/>
    <s v="2018-06"/>
  </r>
  <r>
    <m/>
    <m/>
    <n v="23805"/>
    <d v="2018-06-07T17:21:32"/>
    <n v="1"/>
    <x v="0"/>
    <s v="Haditha"/>
    <s v="Markaz Haditha"/>
    <s v="Hay Al-shikh Al Hadid"/>
    <s v="حي شيخ حديد"/>
    <n v="34.1530680511"/>
    <n v="42.381009810099997"/>
    <n v="6"/>
    <x v="1"/>
    <n v="6"/>
    <s v="2018-06"/>
  </r>
  <r>
    <m/>
    <m/>
    <n v="23820"/>
    <d v="2018-06-10T09:00:02"/>
    <n v="1"/>
    <x v="0"/>
    <s v="Haditha"/>
    <s v="Al-Haqlaniya"/>
    <s v="Hay K 28"/>
    <s v="مجمع ك 28 (( كي ثري ))"/>
    <n v="34.071823926699999"/>
    <n v="42.366215669299997"/>
    <n v="8"/>
    <x v="1"/>
    <n v="8"/>
    <s v="2018-06"/>
  </r>
  <r>
    <m/>
    <m/>
    <n v="23820"/>
    <d v="2019-01-21T08:49:36"/>
    <n v="7"/>
    <x v="0"/>
    <s v="Haditha"/>
    <s v="Al-Haqlaniya"/>
    <s v="Hay K 28"/>
    <s v="مجمع ك 28 (( كي ثري ))"/>
    <n v="34.071823926699999"/>
    <n v="42.366215669299997"/>
    <n v="3"/>
    <x v="1"/>
    <n v="3"/>
    <s v="2019-01"/>
  </r>
  <r>
    <m/>
    <m/>
    <n v="152"/>
    <d v="2018-05-22T11:37:40"/>
    <n v="1"/>
    <x v="0"/>
    <s v="Heet"/>
    <s v="Markaz Heet"/>
    <s v="Al Muhamdee"/>
    <s v="المحمدي "/>
    <n v="33.5595164852"/>
    <n v="42.898607744800003"/>
    <n v="12"/>
    <x v="1"/>
    <n v="12"/>
    <s v="2018-05"/>
  </r>
  <r>
    <m/>
    <m/>
    <n v="24113"/>
    <d v="2018-05-27T13:24:55"/>
    <n v="1"/>
    <x v="0"/>
    <s v="Heet"/>
    <s v="Markaz Heet"/>
    <s v="Al Salkah"/>
    <s v="السكلة"/>
    <n v="33.641821774199997"/>
    <n v="42.828208916800001"/>
    <n v="6"/>
    <x v="1"/>
    <n v="6"/>
    <s v="2018-05"/>
  </r>
  <r>
    <m/>
    <m/>
    <n v="24113"/>
    <d v="2018-09-26T13:01:07"/>
    <n v="4"/>
    <x v="0"/>
    <s v="Heet"/>
    <s v="Markaz Heet"/>
    <s v="Al Salkah"/>
    <s v="السكلة"/>
    <n v="33.641821774199997"/>
    <n v="42.828208916800001"/>
    <n v="2"/>
    <x v="1"/>
    <n v="2"/>
    <s v="2018-09"/>
  </r>
  <r>
    <m/>
    <m/>
    <n v="24114"/>
    <d v="2018-08-31T14:46:10"/>
    <n v="3"/>
    <x v="0"/>
    <s v="Heet"/>
    <s v="Kubaisa"/>
    <s v="Al Shuqaq"/>
    <s v="الشقق"/>
    <n v="33.593368497699998"/>
    <n v="42.620006993899999"/>
    <n v="2"/>
    <x v="1"/>
    <n v="2"/>
    <s v="2018-08"/>
  </r>
  <r>
    <m/>
    <m/>
    <n v="21323"/>
    <d v="2018-07-28T14:39:26"/>
    <n v="2"/>
    <x v="0"/>
    <s v="Heet"/>
    <s v="Al-Baghdady"/>
    <s v="Al-Mujama Al-Sakani"/>
    <s v="الحي السكني"/>
    <n v="33.921173402199997"/>
    <n v="42.525710774899999"/>
    <n v="3"/>
    <x v="0"/>
    <n v="2"/>
    <s v="2018-07"/>
  </r>
  <r>
    <m/>
    <m/>
    <n v="21323"/>
    <d v="2018-07-28T14:39:26"/>
    <n v="2"/>
    <x v="0"/>
    <s v="Heet"/>
    <s v="Al-Baghdady"/>
    <s v="Al-Mujama Al-Sakani"/>
    <s v="الحي السكني"/>
    <n v="33.921173402199997"/>
    <n v="42.525710774899999"/>
    <n v="3"/>
    <x v="1"/>
    <n v="1"/>
    <s v="2018-07"/>
  </r>
  <r>
    <m/>
    <m/>
    <n v="23827"/>
    <d v="2018-05-23T15:13:16"/>
    <n v="1"/>
    <x v="0"/>
    <s v="Heet"/>
    <s v="Markaz Heet"/>
    <s v="Al-Qalqalah"/>
    <s v="القلقة "/>
    <n v="33.642898913400003"/>
    <n v="42.822803868400001"/>
    <n v="12"/>
    <x v="1"/>
    <n v="12"/>
    <s v="2018-05"/>
  </r>
  <r>
    <m/>
    <m/>
    <n v="23827"/>
    <d v="2018-07-29T11:04:27"/>
    <n v="2"/>
    <x v="0"/>
    <s v="Heet"/>
    <s v="Markaz Heet"/>
    <s v="Al-Qalqalah"/>
    <s v="القلقة "/>
    <n v="33.642898913400003"/>
    <n v="42.822803868400001"/>
    <n v="4"/>
    <x v="1"/>
    <n v="4"/>
    <s v="2018-07"/>
  </r>
  <r>
    <m/>
    <m/>
    <n v="136"/>
    <d v="2018-07-27T17:38:15"/>
    <n v="2"/>
    <x v="0"/>
    <s v="Heet"/>
    <s v="Al-Baghdady"/>
    <s v="Al-shuhda?a"/>
    <s v="الشهداء"/>
    <n v="33.886378170699999"/>
    <n v="42.5222809236"/>
    <n v="3"/>
    <x v="0"/>
    <n v="2"/>
    <s v="2018-07"/>
  </r>
  <r>
    <m/>
    <m/>
    <n v="136"/>
    <d v="2018-07-27T17:38:15"/>
    <n v="2"/>
    <x v="0"/>
    <s v="Heet"/>
    <s v="Al-Baghdady"/>
    <s v="Al-shuhda?a"/>
    <s v="الشهداء"/>
    <n v="33.886378170699999"/>
    <n v="42.5222809236"/>
    <n v="3"/>
    <x v="1"/>
    <n v="1"/>
    <s v="2018-07"/>
  </r>
  <r>
    <m/>
    <m/>
    <n v="23831"/>
    <d v="2018-05-24T19:01:41"/>
    <n v="1"/>
    <x v="0"/>
    <s v="Heet"/>
    <s v="Markaz Heet"/>
    <s v="Al-Sikak"/>
    <s v="السكك"/>
    <n v="33.629583566000001"/>
    <n v="42.818902129999998"/>
    <n v="8"/>
    <x v="1"/>
    <n v="8"/>
    <s v="2018-05"/>
  </r>
  <r>
    <m/>
    <m/>
    <n v="228"/>
    <d v="2018-05-22T15:19:56"/>
    <n v="1"/>
    <x v="0"/>
    <s v="Heet"/>
    <s v="Markaz Heet"/>
    <s v="Hay al Jury"/>
    <s v="الجري"/>
    <n v="33.637210713599998"/>
    <n v="42.827926054300001"/>
    <n v="23"/>
    <x v="2"/>
    <n v="5"/>
    <s v="2018-05"/>
  </r>
  <r>
    <m/>
    <m/>
    <n v="228"/>
    <d v="2018-05-22T15:19:56"/>
    <n v="1"/>
    <x v="0"/>
    <s v="Heet"/>
    <s v="Markaz Heet"/>
    <s v="Hay al Jury"/>
    <s v="الجري"/>
    <n v="33.637210713599998"/>
    <n v="42.827926054300001"/>
    <n v="23"/>
    <x v="6"/>
    <n v="6"/>
    <s v="2018-05"/>
  </r>
  <r>
    <m/>
    <m/>
    <n v="228"/>
    <d v="2018-05-22T15:19:56"/>
    <n v="1"/>
    <x v="0"/>
    <s v="Heet"/>
    <s v="Markaz Heet"/>
    <s v="Hay al Jury"/>
    <s v="الجري"/>
    <n v="33.637210713599998"/>
    <n v="42.827926054300001"/>
    <n v="23"/>
    <x v="1"/>
    <n v="12"/>
    <s v="2018-05"/>
  </r>
  <r>
    <m/>
    <m/>
    <n v="219"/>
    <d v="2018-07-28T14:41:58"/>
    <n v="2"/>
    <x v="0"/>
    <s v="Heet"/>
    <s v="Markaz Heet"/>
    <s v="Hay Al-Jabal"/>
    <s v="الجبل "/>
    <n v="33.638928848699997"/>
    <n v="42.818331500299998"/>
    <n v="2"/>
    <x v="1"/>
    <n v="2"/>
    <s v="2018-07"/>
  </r>
  <r>
    <m/>
    <m/>
    <n v="226"/>
    <d v="2018-07-28T00:40:46"/>
    <n v="2"/>
    <x v="0"/>
    <s v="Heet"/>
    <s v="Kubaisa"/>
    <s v="Hay Al-Zuhoor"/>
    <s v="حي الزهور"/>
    <n v="33.586445616600002"/>
    <n v="42.615864550700003"/>
    <n v="2"/>
    <x v="1"/>
    <n v="2"/>
    <s v="2018-07"/>
  </r>
  <r>
    <m/>
    <m/>
    <n v="41"/>
    <d v="2018-05-20T14:43:12"/>
    <n v="1"/>
    <x v="0"/>
    <s v="Heet"/>
    <s v="Al-Baghdady"/>
    <s v="Jubbah"/>
    <s v="جبة "/>
    <n v="33.912429527199997"/>
    <n v="42.544014333500002"/>
    <n v="12"/>
    <x v="1"/>
    <n v="12"/>
    <s v="2018-05"/>
  </r>
  <r>
    <m/>
    <m/>
    <n v="5"/>
    <d v="2018-07-27T00:02:21"/>
    <n v="2"/>
    <x v="0"/>
    <s v="Heet"/>
    <s v="Kubaisa"/>
    <s v="Kubaisa Al-qadimah"/>
    <s v="كبيسة القديمة"/>
    <n v="33.591488100600003"/>
    <n v="42.610576298799998"/>
    <n v="4"/>
    <x v="1"/>
    <n v="4"/>
    <s v="2018-07"/>
  </r>
  <r>
    <m/>
    <m/>
    <n v="191"/>
    <d v="2018-05-21T17:13:32"/>
    <n v="1"/>
    <x v="0"/>
    <s v="Heet"/>
    <s v="Markaz Heet"/>
    <s v="Mualmeen"/>
    <s v="المعلمين"/>
    <n v="33.644794433199998"/>
    <n v="42.812248790200002"/>
    <n v="14"/>
    <x v="1"/>
    <n v="14"/>
    <s v="2018-05"/>
  </r>
  <r>
    <m/>
    <m/>
    <n v="191"/>
    <d v="2018-08-28T13:31:31"/>
    <n v="3"/>
    <x v="0"/>
    <s v="Heet"/>
    <s v="Markaz Heet"/>
    <s v="Mualmeen"/>
    <s v="المعلمين"/>
    <n v="33.644794433199998"/>
    <n v="42.812248790200002"/>
    <n v="2"/>
    <x v="1"/>
    <n v="2"/>
    <s v="2018-08"/>
  </r>
  <r>
    <m/>
    <m/>
    <n v="308"/>
    <d v="2018-05-22T16:48:28"/>
    <n v="1"/>
    <x v="0"/>
    <s v="Ramadi"/>
    <s v="Markaz Ramadi"/>
    <s v="5 Kilo"/>
    <s v="الخمسة كيلو"/>
    <n v="33.421150003000001"/>
    <n v="43.247726750600002"/>
    <n v="2"/>
    <x v="6"/>
    <n v="2"/>
    <s v="2018-05"/>
  </r>
  <r>
    <m/>
    <m/>
    <n v="308"/>
    <d v="2018-07-11T20:06:10"/>
    <n v="2"/>
    <x v="0"/>
    <s v="Ramadi"/>
    <s v="Markaz Ramadi"/>
    <s v="5 Kilo"/>
    <s v="الخمسة كيلو"/>
    <n v="33.421150003000001"/>
    <n v="43.247726750600002"/>
    <n v="2"/>
    <x v="0"/>
    <n v="1"/>
    <s v="2018-07"/>
  </r>
  <r>
    <m/>
    <m/>
    <n v="308"/>
    <d v="2018-07-11T20:06:10"/>
    <n v="2"/>
    <x v="0"/>
    <s v="Ramadi"/>
    <s v="Markaz Ramadi"/>
    <s v="5 Kilo"/>
    <s v="الخمسة كيلو"/>
    <n v="33.421150003000001"/>
    <n v="43.247726750600002"/>
    <n v="2"/>
    <x v="1"/>
    <n v="1"/>
    <s v="2018-07"/>
  </r>
  <r>
    <m/>
    <m/>
    <n v="25439"/>
    <d v="2018-05-24T18:37:03"/>
    <n v="1"/>
    <x v="0"/>
    <s v="Ramadi"/>
    <s v="Markaz Ramadi"/>
    <s v="Al Rimilah"/>
    <s v="الرميلة"/>
    <n v="33.411952504200002"/>
    <n v="43.285077782000002"/>
    <n v="2"/>
    <x v="1"/>
    <n v="2"/>
    <s v="2018-05"/>
  </r>
  <r>
    <m/>
    <m/>
    <n v="115"/>
    <d v="2018-07-10T19:05:58"/>
    <n v="2"/>
    <x v="0"/>
    <s v="Ramadi"/>
    <s v="Markaz Ramadi"/>
    <s v="Al Sofeya"/>
    <s v="الصوفية"/>
    <n v="33.440310664400002"/>
    <n v="43.328953970000001"/>
    <n v="2"/>
    <x v="0"/>
    <n v="2"/>
    <s v="2018-07"/>
  </r>
  <r>
    <m/>
    <m/>
    <n v="184"/>
    <d v="2018-05-21T17:42:33"/>
    <n v="1"/>
    <x v="0"/>
    <s v="Ramadi"/>
    <s v="Markaz Ramadi"/>
    <s v="Warar"/>
    <s v="الورار"/>
    <n v="33.432006243399996"/>
    <n v="43.278750676900003"/>
    <n v="3"/>
    <x v="5"/>
    <n v="3"/>
    <s v="2018-05"/>
  </r>
  <r>
    <m/>
    <m/>
    <n v="184"/>
    <d v="2018-07-10T19:06:00"/>
    <n v="2"/>
    <x v="0"/>
    <s v="Ramadi"/>
    <s v="Markaz Ramadi"/>
    <s v="Warar"/>
    <s v="الورار"/>
    <n v="33.432006243399996"/>
    <n v="43.278750676900003"/>
    <n v="1"/>
    <x v="1"/>
    <n v="1"/>
    <s v="2018-07"/>
  </r>
  <r>
    <m/>
    <m/>
    <n v="133"/>
    <d v="2018-05-21T17:42:32"/>
    <n v="1"/>
    <x v="0"/>
    <s v="Ramadi"/>
    <s v="Markaz Ramadi"/>
    <s v="Al Aadil"/>
    <s v="العادل"/>
    <n v="33.414050000000003"/>
    <n v="43.305489999999999"/>
    <n v="3"/>
    <x v="1"/>
    <n v="3"/>
    <s v="2018-05"/>
  </r>
  <r>
    <m/>
    <m/>
    <n v="25800"/>
    <d v="2018-05-22T11:34:45"/>
    <n v="1"/>
    <x v="0"/>
    <s v="Ramadi"/>
    <s v="Markaz Ramadi"/>
    <s v="Al Katanah"/>
    <s v="الكطانة"/>
    <n v="33.429310000000001"/>
    <n v="43.306041"/>
    <n v="3"/>
    <x v="7"/>
    <n v="3"/>
    <s v="2018-05"/>
  </r>
  <r>
    <m/>
    <m/>
    <n v="25800"/>
    <d v="2018-05-22T11:34:45"/>
    <n v="1"/>
    <x v="0"/>
    <s v="Ramadi"/>
    <s v="Markaz Ramadi"/>
    <s v="Al Katanah"/>
    <s v="الكطانة"/>
    <n v="33.429310000000001"/>
    <n v="43.306041"/>
    <n v="3"/>
    <x v="1"/>
    <n v="0"/>
    <s v="2018-05"/>
  </r>
  <r>
    <m/>
    <m/>
    <n v="185"/>
    <d v="2018-07-11T20:06:08"/>
    <n v="2"/>
    <x v="0"/>
    <s v="Ramadi"/>
    <s v="Markaz Ramadi"/>
    <s v="Al-Shareka"/>
    <s v="الشركة"/>
    <n v="33.429220000000001"/>
    <n v="43.31223"/>
    <n v="2"/>
    <x v="1"/>
    <n v="2"/>
    <s v="2018-07"/>
  </r>
  <r>
    <m/>
    <m/>
    <n v="23023"/>
    <d v="2018-07-12T17:38:46"/>
    <n v="2"/>
    <x v="0"/>
    <s v="Ramadi"/>
    <s v="Markaz Ramadi"/>
    <s v="Hay Al Malab"/>
    <s v="الملعب"/>
    <n v="33.422249999999998"/>
    <n v="43.320779999999999"/>
    <n v="2"/>
    <x v="1"/>
    <n v="2"/>
    <s v="2018-07"/>
  </r>
  <r>
    <m/>
    <m/>
    <n v="311"/>
    <d v="2018-05-22T21:04:21"/>
    <n v="1"/>
    <x v="0"/>
    <s v="Ramadi"/>
    <s v="Markaz Ramadi"/>
    <s v="Al Jamiyah"/>
    <s v="الجمعية"/>
    <n v="33.430529999999997"/>
    <n v="43.292230000000004"/>
    <n v="13"/>
    <x v="3"/>
    <n v="1"/>
    <s v="2018-05"/>
  </r>
  <r>
    <m/>
    <m/>
    <n v="311"/>
    <d v="2018-05-22T21:04:21"/>
    <n v="1"/>
    <x v="0"/>
    <s v="Ramadi"/>
    <s v="Markaz Ramadi"/>
    <s v="Al Jamiyah"/>
    <s v="الجمعية"/>
    <n v="33.430529999999997"/>
    <n v="43.292230000000004"/>
    <n v="13"/>
    <x v="5"/>
    <n v="2"/>
    <s v="2018-05"/>
  </r>
  <r>
    <m/>
    <m/>
    <n v="311"/>
    <d v="2018-05-22T21:04:21"/>
    <n v="1"/>
    <x v="0"/>
    <s v="Ramadi"/>
    <s v="Markaz Ramadi"/>
    <s v="Al Jamiyah"/>
    <s v="الجمعية"/>
    <n v="33.430529999999997"/>
    <n v="43.292230000000004"/>
    <n v="13"/>
    <x v="0"/>
    <n v="4"/>
    <s v="2018-05"/>
  </r>
  <r>
    <m/>
    <m/>
    <n v="311"/>
    <d v="2018-05-22T21:04:21"/>
    <n v="1"/>
    <x v="0"/>
    <s v="Ramadi"/>
    <s v="Markaz Ramadi"/>
    <s v="Al Jamiyah"/>
    <s v="الجمعية"/>
    <n v="33.430529999999997"/>
    <n v="43.292230000000004"/>
    <n v="13"/>
    <x v="1"/>
    <n v="6"/>
    <s v="2018-05"/>
  </r>
  <r>
    <m/>
    <m/>
    <n v="29486"/>
    <d v="2018-05-23T21:12:39"/>
    <n v="1"/>
    <x v="0"/>
    <s v="Ramadi"/>
    <s v="Markaz Ramadi"/>
    <s v="Albu Alwan"/>
    <s v="البوعلوان"/>
    <n v="33.414079999999998"/>
    <n v="43.191429999999997"/>
    <n v="7"/>
    <x v="5"/>
    <n v="2"/>
    <s v="2018-05"/>
  </r>
  <r>
    <m/>
    <m/>
    <n v="29486"/>
    <d v="2018-05-23T21:12:39"/>
    <n v="1"/>
    <x v="0"/>
    <s v="Ramadi"/>
    <s v="Markaz Ramadi"/>
    <s v="Albu Alwan"/>
    <s v="البوعلوان"/>
    <n v="33.414079999999998"/>
    <n v="43.191429999999997"/>
    <n v="7"/>
    <x v="1"/>
    <n v="5"/>
    <s v="2018-05"/>
  </r>
  <r>
    <m/>
    <m/>
    <n v="26028"/>
    <d v="2018-05-31T00:42:28"/>
    <n v="1"/>
    <x v="1"/>
    <s v="Al-Muqdadiya"/>
    <s v="Markaz Al-Muqdadiya"/>
    <s v="Al-Arda village"/>
    <s v="قرية العردة"/>
    <n v="34.030412532200003"/>
    <n v="44.944478155100001"/>
    <n v="1"/>
    <x v="5"/>
    <n v="1"/>
    <s v="2018-05"/>
  </r>
  <r>
    <m/>
    <m/>
    <n v="11440"/>
    <d v="2018-07-22T11:28:34"/>
    <n v="2"/>
    <x v="1"/>
    <s v="Al-Muqdadiya"/>
    <s v="Markaz Al-Muqdadiya"/>
    <s v="Al Qalaa Village"/>
    <s v="قرية القلعة"/>
    <n v="34.014964209399999"/>
    <n v="44.915148972899999"/>
    <n v="2"/>
    <x v="1"/>
    <n v="2"/>
    <s v="2018-07"/>
  </r>
  <r>
    <m/>
    <m/>
    <n v="25802"/>
    <d v="2018-07-30T09:08:19"/>
    <n v="2"/>
    <x v="1"/>
    <s v="Al-Muqdadiya"/>
    <s v="Markaz Al-Muqdadiya"/>
    <s v="Al Karama Qtr"/>
    <s v="حي الكرامة"/>
    <n v="33.981959531699999"/>
    <n v="44.930711685399999"/>
    <n v="1"/>
    <x v="1"/>
    <n v="1"/>
    <s v="2018-07"/>
  </r>
  <r>
    <m/>
    <m/>
    <n v="33396"/>
    <d v="2019-03-25T11:46:29"/>
    <n v="8"/>
    <x v="2"/>
    <s v="Al-Hawiga"/>
    <s v="Markaz Al-Hawiga"/>
    <s v="Hay Al-Qusoor"/>
    <s v="حي القصور"/>
    <n v="35.318350000000002"/>
    <n v="43.779260000000001"/>
    <n v="6"/>
    <x v="1"/>
    <n v="6"/>
    <s v="2019-03"/>
  </r>
  <r>
    <m/>
    <m/>
    <n v="33384"/>
    <d v="2018-06-07T11:06:23"/>
    <n v="1"/>
    <x v="2"/>
    <s v="Dabes"/>
    <s v="Markaz Dabes"/>
    <s v="Hay Diyarbakir"/>
    <s v="حي دياربكر"/>
    <n v="35.668289999999999"/>
    <n v="44.082479999999997"/>
    <n v="8"/>
    <x v="5"/>
    <n v="8"/>
    <s v="2018-06"/>
  </r>
  <r>
    <m/>
    <m/>
    <n v="18377"/>
    <d v="2018-09-29T14:42:30"/>
    <n v="4"/>
    <x v="3"/>
    <s v="Mosul"/>
    <s v="Markaz Mosul"/>
    <s v="Al rasheediya"/>
    <s v="الرشيدية"/>
    <n v="36.403236683000003"/>
    <n v="43.088923375500002"/>
    <n v="4"/>
    <x v="1"/>
    <n v="4"/>
    <s v="2018-09"/>
  </r>
  <r>
    <m/>
    <m/>
    <n v="18377"/>
    <d v="2018-12-09T22:44:41"/>
    <n v="6"/>
    <x v="3"/>
    <s v="Mosul"/>
    <s v="Markaz Mosul"/>
    <s v="Al rasheediya"/>
    <s v="الرشيدية"/>
    <n v="36.403236683000003"/>
    <n v="43.088923375500002"/>
    <n v="4"/>
    <x v="1"/>
    <n v="4"/>
    <s v="2018-12"/>
  </r>
  <r>
    <m/>
    <m/>
    <n v="18356"/>
    <d v="2018-10-29T18:36:35"/>
    <n v="5"/>
    <x v="3"/>
    <s v="Mosul"/>
    <s v="Markaz Mosul"/>
    <s v="Al tahreer"/>
    <s v="التحرير"/>
    <n v="36.390944412300001"/>
    <n v="43.203798262600003"/>
    <n v="2"/>
    <x v="1"/>
    <n v="2"/>
    <s v="2018-10"/>
  </r>
  <r>
    <m/>
    <m/>
    <n v="18356"/>
    <d v="2019-02-04T10:56:47"/>
    <n v="7"/>
    <x v="3"/>
    <s v="Mosul"/>
    <s v="Markaz Mosul"/>
    <s v="Al tahreer"/>
    <s v="التحرير"/>
    <n v="36.390944412300001"/>
    <n v="43.203798262600003"/>
    <n v="2"/>
    <x v="1"/>
    <n v="2"/>
    <s v="2019-02"/>
  </r>
  <r>
    <m/>
    <m/>
    <n v="18337"/>
    <d v="2018-05-11T23:47:17"/>
    <n v="1"/>
    <x v="3"/>
    <s v="Mosul"/>
    <s v="Markaz Mosul"/>
    <s v="Al-Bareed"/>
    <s v="حي البريد"/>
    <n v="36.386359622000001"/>
    <n v="43.178266296499999"/>
    <n v="25"/>
    <x v="1"/>
    <n v="25"/>
    <s v="2018-05"/>
  </r>
  <r>
    <m/>
    <m/>
    <n v="18331"/>
    <d v="2018-09-29T14:42:36"/>
    <n v="4"/>
    <x v="3"/>
    <s v="Mosul"/>
    <s v="Markaz Mosul"/>
    <s v="Al-Hadbaa"/>
    <s v="الحدباء"/>
    <n v="36.3944150409"/>
    <n v="43.149699705300002"/>
    <n v="30"/>
    <x v="1"/>
    <n v="30"/>
    <s v="2018-09"/>
  </r>
  <r>
    <m/>
    <m/>
    <n v="18369"/>
    <d v="2018-05-19T20:21:45"/>
    <n v="1"/>
    <x v="3"/>
    <s v="Mosul"/>
    <s v="Markaz Mosul"/>
    <s v="Al-Khadraa"/>
    <s v="الخضراء"/>
    <n v="36.356890786599998"/>
    <n v="43.222789209799998"/>
    <n v="10"/>
    <x v="1"/>
    <n v="10"/>
    <s v="2018-05"/>
  </r>
  <r>
    <m/>
    <m/>
    <n v="18346"/>
    <d v="2018-05-26T16:12:59"/>
    <n v="1"/>
    <x v="3"/>
    <s v="Mosul"/>
    <s v="Markaz Mosul"/>
    <s v="Al-Maamon"/>
    <s v="المامون"/>
    <n v="36.308820134199998"/>
    <n v="43.108746307499999"/>
    <n v="10"/>
    <x v="1"/>
    <n v="10"/>
    <s v="2018-05"/>
  </r>
  <r>
    <m/>
    <m/>
    <n v="18375"/>
    <d v="2018-05-19T11:38:27"/>
    <n v="1"/>
    <x v="3"/>
    <s v="Mosul"/>
    <s v="Markaz Mosul"/>
    <s v="Al-Mansour"/>
    <s v="المنصور"/>
    <n v="36.320868980599997"/>
    <n v="43.114287554599997"/>
    <n v="5"/>
    <x v="1"/>
    <n v="5"/>
    <s v="2018-05"/>
  </r>
  <r>
    <m/>
    <m/>
    <n v="24550"/>
    <d v="2018-07-29T18:32:34"/>
    <n v="2"/>
    <x v="3"/>
    <s v="Mosul"/>
    <s v="Markaz Mosul"/>
    <s v="Al-Methaq"/>
    <s v="الميثاق"/>
    <n v="36.3297002093"/>
    <n v="43.2006129739"/>
    <n v="10"/>
    <x v="1"/>
    <n v="10"/>
    <s v="2018-07"/>
  </r>
  <r>
    <m/>
    <m/>
    <n v="24550"/>
    <d v="2018-10-29T18:38:43"/>
    <n v="5"/>
    <x v="3"/>
    <s v="Mosul"/>
    <s v="Markaz Mosul"/>
    <s v="Al-Methaq"/>
    <s v="الميثاق"/>
    <n v="36.3297002093"/>
    <n v="43.2006129739"/>
    <n v="4"/>
    <x v="1"/>
    <n v="4"/>
    <s v="2018-10"/>
  </r>
  <r>
    <m/>
    <m/>
    <n v="18393"/>
    <d v="2018-10-29T18:39:31"/>
    <n v="5"/>
    <x v="3"/>
    <s v="Mosul"/>
    <s v="Markaz Mosul"/>
    <s v="Al-Muhandiseen"/>
    <s v="المهندسين"/>
    <n v="36.368574914900002"/>
    <n v="43.137533608399998"/>
    <n v="2"/>
    <x v="1"/>
    <n v="2"/>
    <s v="2018-10"/>
  </r>
  <r>
    <m/>
    <m/>
    <n v="20782"/>
    <d v="2018-05-12T01:06:52"/>
    <n v="1"/>
    <x v="3"/>
    <s v="Mosul"/>
    <s v="Markaz Mosul"/>
    <s v="Al-Muharibeen"/>
    <s v="المحاربين"/>
    <n v="36.383662314399999"/>
    <n v="43.195627140600003"/>
    <n v="7"/>
    <x v="1"/>
    <n v="7"/>
    <s v="2018-05"/>
  </r>
  <r>
    <m/>
    <m/>
    <n v="18336"/>
    <d v="2018-05-11T23:47:16"/>
    <n v="1"/>
    <x v="3"/>
    <s v="Mosul"/>
    <s v="Markaz Mosul"/>
    <s v="Al-Noor"/>
    <s v="النور"/>
    <n v="36.358470120299998"/>
    <n v="43.185384131699998"/>
    <n v="125"/>
    <x v="1"/>
    <n v="125"/>
    <s v="2018-05"/>
  </r>
  <r>
    <m/>
    <m/>
    <n v="18344"/>
    <d v="2018-05-26T16:13:05"/>
    <n v="1"/>
    <x v="3"/>
    <s v="Mosul"/>
    <s v="Markaz Mosul"/>
    <s v="Al-Risalah"/>
    <s v="الرسالة"/>
    <n v="36.330282338799996"/>
    <n v="43.090138154500004"/>
    <n v="40"/>
    <x v="5"/>
    <n v="10"/>
    <s v="2018-05"/>
  </r>
  <r>
    <m/>
    <m/>
    <n v="18344"/>
    <d v="2018-05-26T16:13:05"/>
    <n v="1"/>
    <x v="3"/>
    <s v="Mosul"/>
    <s v="Markaz Mosul"/>
    <s v="Al-Risalah"/>
    <s v="الرسالة"/>
    <n v="36.330282338799996"/>
    <n v="43.090138154500004"/>
    <n v="40"/>
    <x v="1"/>
    <n v="20"/>
    <s v="2018-05"/>
  </r>
  <r>
    <m/>
    <m/>
    <n v="18344"/>
    <d v="2018-05-26T16:13:05"/>
    <n v="1"/>
    <x v="3"/>
    <s v="Mosul"/>
    <s v="Markaz Mosul"/>
    <s v="Al-Risalah"/>
    <s v="الرسالة"/>
    <n v="36.330282338799996"/>
    <n v="43.090138154500004"/>
    <n v="40"/>
    <x v="8"/>
    <n v="10"/>
    <s v="2018-05"/>
  </r>
  <r>
    <m/>
    <m/>
    <n v="18327"/>
    <d v="2018-09-29T13:52:45"/>
    <n v="4"/>
    <x v="3"/>
    <s v="Mosul"/>
    <s v="Markaz Mosul"/>
    <s v="Al-Zuhor"/>
    <s v="الزهور"/>
    <n v="36.376514429799997"/>
    <n v="43.183119943599998"/>
    <n v="11"/>
    <x v="1"/>
    <n v="11"/>
    <s v="2018-09"/>
  </r>
  <r>
    <m/>
    <m/>
    <n v="18306"/>
    <d v="2018-07-29T18:32:36"/>
    <n v="2"/>
    <x v="3"/>
    <s v="Mosul"/>
    <s v="Markaz Mosul"/>
    <s v="Hay Al Arabi"/>
    <s v="حي العربي"/>
    <n v="36.401060363200003"/>
    <n v="43.1184576928"/>
    <n v="7"/>
    <x v="1"/>
    <n v="7"/>
    <s v="2018-07"/>
  </r>
  <r>
    <m/>
    <m/>
    <n v="18306"/>
    <d v="2018-08-29T13:41:31"/>
    <n v="3"/>
    <x v="3"/>
    <s v="Mosul"/>
    <s v="Markaz Mosul"/>
    <s v="Hay Al Arabi"/>
    <s v="حي العربي"/>
    <n v="36.401060363200003"/>
    <n v="43.1184576928"/>
    <n v="3"/>
    <x v="1"/>
    <n v="3"/>
    <s v="2018-08"/>
  </r>
  <r>
    <m/>
    <m/>
    <n v="18306"/>
    <d v="2018-10-29T18:38:04"/>
    <n v="5"/>
    <x v="3"/>
    <s v="Mosul"/>
    <s v="Markaz Mosul"/>
    <s v="Hay Al Arabi"/>
    <s v="حي العربي"/>
    <n v="36.401060363200003"/>
    <n v="43.1184576928"/>
    <n v="3"/>
    <x v="1"/>
    <n v="3"/>
    <s v="2018-10"/>
  </r>
  <r>
    <m/>
    <m/>
    <n v="18306"/>
    <d v="2018-12-10T15:18:47"/>
    <n v="6"/>
    <x v="3"/>
    <s v="Mosul"/>
    <s v="Markaz Mosul"/>
    <s v="Hay Al Arabi"/>
    <s v="حي العربي"/>
    <n v="36.401060363200003"/>
    <n v="43.1184576928"/>
    <n v="3"/>
    <x v="9"/>
    <n v="3"/>
    <s v="2018-12"/>
  </r>
  <r>
    <m/>
    <m/>
    <n v="17471"/>
    <d v="2018-05-11T14:25:38"/>
    <n v="1"/>
    <x v="3"/>
    <s v="Mosul"/>
    <s v="Markaz Mosul"/>
    <s v="Mosul Jadida"/>
    <s v="موصل الجديدة"/>
    <n v="36.332734849200001"/>
    <n v="43.106746712800003"/>
    <n v="20"/>
    <x v="1"/>
    <n v="20"/>
    <s v="2018-05"/>
  </r>
  <r>
    <m/>
    <m/>
    <n v="17471"/>
    <d v="2019-01-26T10:29:31"/>
    <n v="7"/>
    <x v="3"/>
    <s v="Mosul"/>
    <s v="Markaz Mosul"/>
    <s v="Mosul Jadida"/>
    <s v="موصل الجديدة"/>
    <n v="36.332734849200001"/>
    <n v="43.106746712800003"/>
    <n v="10"/>
    <x v="1"/>
    <n v="10"/>
    <s v="2019-01"/>
  </r>
  <r>
    <m/>
    <m/>
    <n v="21258"/>
    <d v="2018-05-19T11:41:11"/>
    <n v="1"/>
    <x v="3"/>
    <s v="Mosul"/>
    <s v="Markaz Mosul"/>
    <s v="Tal Al-Rumman"/>
    <s v="تل الرمان"/>
    <n v="36.315616375499999"/>
    <n v="43.089658041"/>
    <n v="5"/>
    <x v="1"/>
    <n v="5"/>
    <s v="2018-05"/>
  </r>
  <r>
    <m/>
    <m/>
    <n v="24379"/>
    <d v="2018-07-11T17:15:29"/>
    <n v="2"/>
    <x v="3"/>
    <s v="Mosul"/>
    <s v="Baashiqa"/>
    <s v="Qara Tabba Village"/>
    <s v="قرية قره تبة"/>
    <n v="36.403925999999998"/>
    <n v="43.282671000000001"/>
    <n v="2"/>
    <x v="10"/>
    <n v="2"/>
    <s v="2018-07"/>
  </r>
  <r>
    <m/>
    <m/>
    <n v="18365"/>
    <d v="2018-05-26T16:12:50"/>
    <n v="1"/>
    <x v="3"/>
    <s v="Mosul"/>
    <s v="Markaz Mosul"/>
    <s v="Al-Amil"/>
    <s v="العامل"/>
    <n v="36.322807723799997"/>
    <n v="43.092368688699999"/>
    <n v="1"/>
    <x v="1"/>
    <n v="1"/>
    <s v="2018-05"/>
  </r>
  <r>
    <m/>
    <m/>
    <n v="18332"/>
    <d v="2018-07-29T18:32:37"/>
    <n v="2"/>
    <x v="3"/>
    <s v="Mosul"/>
    <s v="Markaz Mosul"/>
    <s v="Nabi Younis"/>
    <s v="حي النبي يونس"/>
    <n v="36.347534367100003"/>
    <n v="43.162493364100001"/>
    <n v="5"/>
    <x v="1"/>
    <n v="5"/>
    <s v="2018-07"/>
  </r>
  <r>
    <m/>
    <m/>
    <n v="18383"/>
    <d v="2018-07-29T18:32:38"/>
    <n v="2"/>
    <x v="3"/>
    <s v="Mosul"/>
    <s v="Markaz Mosul"/>
    <s v="Hay Adan"/>
    <s v="حي عدن"/>
    <n v="36.355206011699998"/>
    <n v="43.210945915899998"/>
    <n v="3"/>
    <x v="1"/>
    <n v="3"/>
    <s v="2018-07"/>
  </r>
  <r>
    <m/>
    <m/>
    <n v="20796"/>
    <d v="2018-12-10T15:18:51"/>
    <n v="6"/>
    <x v="3"/>
    <s v="Mosul"/>
    <s v="Markaz Mosul"/>
    <s v="Bysan"/>
    <s v="بيسان"/>
    <n v="36.4085196439"/>
    <n v="43.104609835399998"/>
    <n v="2"/>
    <x v="1"/>
    <n v="2"/>
    <s v="2018-12"/>
  </r>
  <r>
    <m/>
    <m/>
    <n v="18384"/>
    <d v="2018-05-18T22:49:11"/>
    <n v="1"/>
    <x v="3"/>
    <s v="Mosul"/>
    <s v="Markaz Mosul"/>
    <s v="Alshuhadaa"/>
    <s v="حي الشهداء"/>
    <n v="36.318806285699999"/>
    <n v="43.100253275100002"/>
    <n v="5"/>
    <x v="1"/>
    <n v="5"/>
    <s v="2018-05"/>
  </r>
  <r>
    <m/>
    <m/>
    <n v="18363"/>
    <d v="2018-05-19T18:24:58"/>
    <n v="1"/>
    <x v="3"/>
    <s v="Mosul"/>
    <s v="Markaz Mosul"/>
    <s v="Hay alsedeeq"/>
    <s v="حي الصديق"/>
    <n v="36.389431967900002"/>
    <n v="43.154928398199999"/>
    <n v="4"/>
    <x v="1"/>
    <n v="4"/>
    <s v="2018-05"/>
  </r>
  <r>
    <m/>
    <m/>
    <n v="18363"/>
    <d v="2018-09-29T14:42:31"/>
    <n v="4"/>
    <x v="3"/>
    <s v="Mosul"/>
    <s v="Markaz Mosul"/>
    <s v="Hay alsedeeq"/>
    <s v="حي الصديق"/>
    <n v="36.389431967900002"/>
    <n v="43.154928398199999"/>
    <n v="1"/>
    <x v="1"/>
    <n v="1"/>
    <s v="2018-09"/>
  </r>
  <r>
    <m/>
    <m/>
    <n v="18357"/>
    <d v="2018-05-19T18:29:02"/>
    <n v="1"/>
    <x v="3"/>
    <s v="Mosul"/>
    <s v="Markaz Mosul"/>
    <s v="Al-sukar"/>
    <s v="حي السكر"/>
    <n v="36.389961654399997"/>
    <n v="43.169686843599997"/>
    <n v="3"/>
    <x v="1"/>
    <n v="3"/>
    <s v="2018-05"/>
  </r>
  <r>
    <m/>
    <m/>
    <n v="18357"/>
    <d v="2018-12-09T22:44:18"/>
    <n v="6"/>
    <x v="3"/>
    <s v="Mosul"/>
    <s v="Markaz Mosul"/>
    <s v="Al-sukar"/>
    <s v="حي السكر"/>
    <n v="36.389961654399997"/>
    <n v="43.169686843599997"/>
    <n v="2"/>
    <x v="1"/>
    <n v="2"/>
    <s v="2018-12"/>
  </r>
  <r>
    <m/>
    <m/>
    <n v="18397"/>
    <d v="2018-07-29T18:32:39"/>
    <n v="2"/>
    <x v="3"/>
    <s v="Mosul"/>
    <s v="Markaz Mosul"/>
    <s v="Al-Swais"/>
    <s v="السويس"/>
    <n v="36.358557124299999"/>
    <n v="43.1623577051"/>
    <n v="3"/>
    <x v="1"/>
    <n v="3"/>
    <s v="2018-07"/>
  </r>
  <r>
    <m/>
    <m/>
    <n v="18397"/>
    <d v="2018-08-29T13:41:28"/>
    <n v="3"/>
    <x v="3"/>
    <s v="Mosul"/>
    <s v="Markaz Mosul"/>
    <s v="Al-Swais"/>
    <s v="السويس"/>
    <n v="36.358557124299999"/>
    <n v="43.1623577051"/>
    <n v="7"/>
    <x v="1"/>
    <n v="7"/>
    <s v="2018-08"/>
  </r>
  <r>
    <m/>
    <m/>
    <n v="18320"/>
    <d v="2018-09-29T14:42:33"/>
    <n v="4"/>
    <x v="3"/>
    <s v="Mosul"/>
    <s v="Markaz Mosul"/>
    <s v="Al-Baladyat"/>
    <s v="البلديات"/>
    <n v="36.383216780300003"/>
    <n v="43.162107066399997"/>
    <n v="1"/>
    <x v="1"/>
    <n v="1"/>
    <s v="2018-09"/>
  </r>
  <r>
    <m/>
    <m/>
    <n v="31920"/>
    <d v="2018-05-12T01:06:52"/>
    <n v="1"/>
    <x v="3"/>
    <s v="Mosul"/>
    <s v="Markaz Mosul"/>
    <s v="Al-Moalemen"/>
    <s v="حي المعلمين"/>
    <n v="36.389268720099999"/>
    <n v="43.197068406100001"/>
    <n v="9"/>
    <x v="1"/>
    <n v="9"/>
    <s v="2018-05"/>
  </r>
  <r>
    <m/>
    <m/>
    <n v="18323"/>
    <d v="2018-05-31T17:28:19"/>
    <n v="1"/>
    <x v="3"/>
    <s v="Mosul"/>
    <s v="Markaz Mosul"/>
    <s v="Al-Mothana"/>
    <s v="حي المثنى"/>
    <n v="36.370121572599999"/>
    <n v="43.177407519799999"/>
    <n v="14"/>
    <x v="5"/>
    <n v="2"/>
    <s v="2018-05"/>
  </r>
  <r>
    <m/>
    <m/>
    <n v="18323"/>
    <d v="2018-05-31T17:28:19"/>
    <n v="1"/>
    <x v="3"/>
    <s v="Mosul"/>
    <s v="Markaz Mosul"/>
    <s v="Al-Mothana"/>
    <s v="حي المثنى"/>
    <n v="36.370121572599999"/>
    <n v="43.177407519799999"/>
    <n v="14"/>
    <x v="1"/>
    <n v="12"/>
    <s v="2018-05"/>
  </r>
  <r>
    <m/>
    <m/>
    <n v="31921"/>
    <d v="2018-05-19T18:40:14"/>
    <n v="1"/>
    <x v="3"/>
    <s v="Mosul"/>
    <s v="Markaz Mosul"/>
    <s v="AL-Refaq"/>
    <s v="حي الرفاق"/>
    <n v="36.377004444800001"/>
    <n v="43.168636558999999"/>
    <n v="5"/>
    <x v="1"/>
    <n v="5"/>
    <s v="2018-05"/>
  </r>
  <r>
    <m/>
    <m/>
    <n v="31922"/>
    <d v="2018-05-28T14:42:14"/>
    <n v="1"/>
    <x v="3"/>
    <s v="Mosul"/>
    <s v="Markaz Mosul"/>
    <s v="Al-Baath"/>
    <s v="حي البعث"/>
    <n v="36.3335761401"/>
    <n v="43.1647369338"/>
    <n v="15"/>
    <x v="1"/>
    <n v="15"/>
    <s v="2018-05"/>
  </r>
  <r>
    <m/>
    <m/>
    <n v="33244"/>
    <d v="2018-05-19T09:53:38"/>
    <n v="1"/>
    <x v="3"/>
    <s v="Mosul"/>
    <s v="Markaz Mosul"/>
    <s v="Al-smood"/>
    <s v="حي الصمود"/>
    <n v="36.313855564500003"/>
    <n v="43.113232227099999"/>
    <n v="2"/>
    <x v="1"/>
    <n v="2"/>
    <s v="2018-05"/>
  </r>
  <r>
    <m/>
    <m/>
    <n v="33245"/>
    <d v="2018-05-19T09:53:34"/>
    <n v="1"/>
    <x v="3"/>
    <s v="Mosul"/>
    <s v="Markaz Mosul"/>
    <s v="Al-Moalimen"/>
    <s v="حي المعلمين"/>
    <n v="36.316155387999999"/>
    <n v="43.097394858100003"/>
    <n v="1"/>
    <x v="1"/>
    <n v="1"/>
    <s v="2018-05"/>
  </r>
  <r>
    <m/>
    <m/>
    <n v="33247"/>
    <d v="2018-05-19T11:44:13"/>
    <n v="1"/>
    <x v="3"/>
    <s v="Mosul"/>
    <s v="Markaz Mosul"/>
    <s v="Al-Jawsaq"/>
    <s v="الجوسق"/>
    <n v="36.326455383599999"/>
    <n v="43.149038874399999"/>
    <n v="50"/>
    <x v="0"/>
    <n v="25"/>
    <s v="2018-05"/>
  </r>
  <r>
    <m/>
    <m/>
    <n v="33247"/>
    <d v="2018-05-19T11:44:13"/>
    <n v="1"/>
    <x v="3"/>
    <s v="Mosul"/>
    <s v="Markaz Mosul"/>
    <s v="Al-Jawsaq"/>
    <s v="الجوسق"/>
    <n v="36.326455383599999"/>
    <n v="43.149038874399999"/>
    <n v="50"/>
    <x v="1"/>
    <n v="25"/>
    <s v="2018-05"/>
  </r>
  <r>
    <m/>
    <m/>
    <n v="33247"/>
    <d v="2019-03-18T12:32:02"/>
    <n v="8"/>
    <x v="3"/>
    <s v="Mosul"/>
    <s v="Markaz Mosul"/>
    <s v="Al-Jawsaq"/>
    <s v="الجوسق"/>
    <n v="36.326455383599999"/>
    <n v="43.149038874399999"/>
    <n v="11"/>
    <x v="1"/>
    <n v="11"/>
    <s v="2019-03"/>
  </r>
  <r>
    <m/>
    <m/>
    <n v="33249"/>
    <d v="2018-05-26T10:10:09"/>
    <n v="1"/>
    <x v="3"/>
    <s v="Mosul"/>
    <s v="Markaz Mosul"/>
    <s v="Wadi Al-Ain"/>
    <s v="وادي العين"/>
    <n v="36.327541749799998"/>
    <n v="43.102768951500003"/>
    <n v="4"/>
    <x v="1"/>
    <n v="4"/>
    <s v="2018-05"/>
  </r>
  <r>
    <m/>
    <m/>
    <n v="18330"/>
    <d v="2018-05-18T22:49:14"/>
    <n v="1"/>
    <x v="3"/>
    <s v="Mosul"/>
    <s v="Markaz Mosul"/>
    <s v="Door Al-Sukar"/>
    <s v="دور السكر"/>
    <n v="36.3152504691"/>
    <n v="43.118680798900002"/>
    <n v="1"/>
    <x v="1"/>
    <n v="1"/>
    <s v="2018-05"/>
  </r>
  <r>
    <m/>
    <m/>
    <n v="33265"/>
    <d v="2018-06-02T14:51:20"/>
    <n v="1"/>
    <x v="3"/>
    <s v="Mosul"/>
    <s v="Markaz Mosul"/>
    <s v="Al-Nafit"/>
    <s v="حي النفط"/>
    <n v="36.317532999999997"/>
    <n v="43.123703999999996"/>
    <n v="4"/>
    <x v="1"/>
    <n v="4"/>
    <s v="2018-06"/>
  </r>
  <r>
    <m/>
    <m/>
    <n v="33266"/>
    <d v="2018-05-19T09:53:36"/>
    <n v="1"/>
    <x v="3"/>
    <s v="Mosul"/>
    <s v="Markaz Mosul"/>
    <s v="Danadan"/>
    <s v="الدندان"/>
    <n v="36.334240000000001"/>
    <n v="43.145218"/>
    <n v="4"/>
    <x v="1"/>
    <n v="4"/>
    <s v="2018-05"/>
  </r>
  <r>
    <m/>
    <m/>
    <n v="33376"/>
    <d v="2018-07-29T18:32:32"/>
    <n v="2"/>
    <x v="3"/>
    <s v="Mosul"/>
    <s v="Markaz Mosul"/>
    <s v="Al-Shurta"/>
    <s v="حي الشرطة"/>
    <n v="36.375080492999999"/>
    <n v="43.136613596300002"/>
    <n v="4"/>
    <x v="1"/>
    <n v="4"/>
    <s v="2018-07"/>
  </r>
  <r>
    <m/>
    <m/>
    <n v="33376"/>
    <d v="2018-08-29T13:41:39"/>
    <n v="3"/>
    <x v="3"/>
    <s v="Mosul"/>
    <s v="Markaz Mosul"/>
    <s v="Al-Shurta"/>
    <s v="حي الشرطة"/>
    <n v="36.375080492999999"/>
    <n v="43.136613596300002"/>
    <n v="2"/>
    <x v="1"/>
    <n v="2"/>
    <s v="2018-08"/>
  </r>
  <r>
    <m/>
    <m/>
    <n v="33376"/>
    <d v="2018-12-10T15:18:49"/>
    <n v="6"/>
    <x v="3"/>
    <s v="Mosul"/>
    <s v="Markaz Mosul"/>
    <s v="Al-Shurta"/>
    <s v="حي الشرطة"/>
    <n v="36.375080492999999"/>
    <n v="43.136613596300002"/>
    <n v="5"/>
    <x v="1"/>
    <n v="5"/>
    <s v="2018-12"/>
  </r>
  <r>
    <m/>
    <m/>
    <n v="33376"/>
    <d v="2019-02-04T10:57:02"/>
    <n v="7"/>
    <x v="3"/>
    <s v="Mosul"/>
    <s v="Markaz Mosul"/>
    <s v="Al-Shurta"/>
    <s v="حي الشرطة"/>
    <n v="36.375080492999999"/>
    <n v="43.136613596300002"/>
    <n v="3"/>
    <x v="1"/>
    <n v="3"/>
    <s v="2019-02"/>
  </r>
  <r>
    <m/>
    <m/>
    <n v="33376"/>
    <d v="2019-04-02T15:23:53"/>
    <n v="8"/>
    <x v="3"/>
    <s v="Mosul"/>
    <s v="Markaz Mosul"/>
    <s v="Al-Shurta"/>
    <s v="حي الشرطة"/>
    <n v="36.375080492999999"/>
    <n v="43.136613596300002"/>
    <n v="2"/>
    <x v="1"/>
    <n v="2"/>
    <s v="2019-04"/>
  </r>
  <r>
    <m/>
    <m/>
    <n v="33411"/>
    <d v="2018-07-29T18:32:31"/>
    <n v="2"/>
    <x v="3"/>
    <s v="Mosul"/>
    <s v="Markaz Mosul"/>
    <s v="Al-Ziraee"/>
    <s v="الزراعي"/>
    <n v="36.356994999999998"/>
    <n v="43.145344999999999"/>
    <n v="1"/>
    <x v="1"/>
    <n v="1"/>
    <s v="2018-07"/>
  </r>
  <r>
    <m/>
    <m/>
    <n v="33411"/>
    <d v="2018-08-29T13:41:39"/>
    <n v="3"/>
    <x v="3"/>
    <s v="Mosul"/>
    <s v="Markaz Mosul"/>
    <s v="Al-Ziraee"/>
    <s v="الزراعي"/>
    <n v="36.356994999999998"/>
    <n v="43.145344999999999"/>
    <n v="1"/>
    <x v="1"/>
    <n v="1"/>
    <s v="2018-08"/>
  </r>
  <r>
    <m/>
    <m/>
    <n v="33411"/>
    <d v="2018-09-29T14:43:00"/>
    <n v="4"/>
    <x v="3"/>
    <s v="Mosul"/>
    <s v="Markaz Mosul"/>
    <s v="Al-Ziraee"/>
    <s v="الزراعي"/>
    <n v="36.356994999999998"/>
    <n v="43.145344999999999"/>
    <n v="2"/>
    <x v="1"/>
    <n v="2"/>
    <s v="2018-09"/>
  </r>
  <r>
    <m/>
    <m/>
    <n v="18389"/>
    <d v="2018-10-29T18:36:56"/>
    <n v="5"/>
    <x v="3"/>
    <s v="Mosul"/>
    <s v="Markaz Mosul"/>
    <s v="Al-Fisaliyah"/>
    <s v="الفيصلية"/>
    <n v="36.348059999999997"/>
    <n v="43.153300000000002"/>
    <n v="1"/>
    <x v="1"/>
    <n v="1"/>
    <s v="2018-10"/>
  </r>
  <r>
    <m/>
    <m/>
    <n v="17845"/>
    <d v="2018-06-10T10:25:22"/>
    <n v="1"/>
    <x v="3"/>
    <s v="Sinjar"/>
    <s v="Al-Shamal"/>
    <s v="Khana sor"/>
    <s v="خانصور"/>
    <n v="36.464740753699999"/>
    <n v="41.631055511500001"/>
    <n v="730"/>
    <x v="5"/>
    <n v="5"/>
    <s v="2018-06"/>
  </r>
  <r>
    <m/>
    <m/>
    <n v="17845"/>
    <d v="2018-06-10T10:25:22"/>
    <n v="1"/>
    <x v="3"/>
    <s v="Sinjar"/>
    <s v="Al-Shamal"/>
    <s v="Khana sor"/>
    <s v="خانصور"/>
    <n v="36.464740753699999"/>
    <n v="41.631055511500001"/>
    <n v="730"/>
    <x v="11"/>
    <n v="725"/>
    <s v="2018-06"/>
  </r>
  <r>
    <m/>
    <m/>
    <n v="17845"/>
    <d v="2018-07-29T23:17:27"/>
    <n v="2"/>
    <x v="3"/>
    <s v="Sinjar"/>
    <s v="Al-Shamal"/>
    <s v="Khana sor"/>
    <s v="خانصور"/>
    <n v="36.464740753699999"/>
    <n v="41.631055511500001"/>
    <n v="5"/>
    <x v="11"/>
    <n v="5"/>
    <s v="2018-07"/>
  </r>
  <r>
    <m/>
    <m/>
    <n v="17845"/>
    <d v="2018-08-30T00:13:16"/>
    <n v="3"/>
    <x v="3"/>
    <s v="Sinjar"/>
    <s v="Al-Shamal"/>
    <s v="Khana sor"/>
    <s v="خانصور"/>
    <n v="36.464740753699999"/>
    <n v="41.631055511500001"/>
    <n v="10"/>
    <x v="11"/>
    <n v="10"/>
    <s v="2018-08"/>
  </r>
  <r>
    <m/>
    <m/>
    <n v="17845"/>
    <d v="2018-10-30T01:51:07"/>
    <n v="5"/>
    <x v="3"/>
    <s v="Sinjar"/>
    <s v="Al-Shamal"/>
    <s v="Khana sor"/>
    <s v="خانصور"/>
    <n v="36.464740753699999"/>
    <n v="41.631055511500001"/>
    <n v="30"/>
    <x v="11"/>
    <n v="30"/>
    <s v="2018-10"/>
  </r>
  <r>
    <m/>
    <m/>
    <n v="17845"/>
    <d v="2018-12-08T09:30:29"/>
    <n v="6"/>
    <x v="3"/>
    <s v="Sinjar"/>
    <s v="Al-Shamal"/>
    <s v="Khana sor"/>
    <s v="خانصور"/>
    <n v="36.464740753699999"/>
    <n v="41.631055511500001"/>
    <n v="50"/>
    <x v="11"/>
    <n v="50"/>
    <s v="2018-12"/>
  </r>
  <r>
    <m/>
    <m/>
    <n v="17928"/>
    <d v="2018-06-10T10:25:21"/>
    <n v="1"/>
    <x v="3"/>
    <s v="Sinjar"/>
    <s v="Al-Shamal"/>
    <s v="Sinuni center"/>
    <s v="مركز سنوني"/>
    <n v="36.465939840499999"/>
    <n v="41.707836447600002"/>
    <n v="180"/>
    <x v="11"/>
    <n v="180"/>
    <s v="2018-06"/>
  </r>
  <r>
    <m/>
    <m/>
    <n v="17928"/>
    <d v="2018-08-30T00:13:16"/>
    <n v="3"/>
    <x v="3"/>
    <s v="Sinjar"/>
    <s v="Al-Shamal"/>
    <s v="Sinuni center"/>
    <s v="مركز سنوني"/>
    <n v="36.465939840499999"/>
    <n v="41.707836447600002"/>
    <n v="5"/>
    <x v="11"/>
    <n v="5"/>
    <s v="2018-08"/>
  </r>
  <r>
    <m/>
    <m/>
    <n v="17928"/>
    <d v="2018-10-30T01:51:08"/>
    <n v="5"/>
    <x v="3"/>
    <s v="Sinjar"/>
    <s v="Al-Shamal"/>
    <s v="Sinuni center"/>
    <s v="مركز سنوني"/>
    <n v="36.465939840499999"/>
    <n v="41.707836447600002"/>
    <n v="5"/>
    <x v="11"/>
    <n v="5"/>
    <s v="2018-10"/>
  </r>
  <r>
    <m/>
    <m/>
    <n v="27283"/>
    <d v="2018-06-02T16:59:49"/>
    <n v="1"/>
    <x v="3"/>
    <s v="Sinjar"/>
    <s v="Al-Shamal"/>
    <s v="Dokri"/>
    <s v="دوكري"/>
    <n v="36.470173343900001"/>
    <n v="41.738114581399998"/>
    <n v="60"/>
    <x v="11"/>
    <n v="60"/>
    <s v="2018-06"/>
  </r>
  <r>
    <m/>
    <m/>
    <n v="27284"/>
    <d v="2018-06-02T16:59:52"/>
    <n v="1"/>
    <x v="3"/>
    <s v="Sinjar"/>
    <s v="Al-Shamal"/>
    <s v="Dohola "/>
    <s v="دهولا "/>
    <n v="36.490920780000003"/>
    <n v="41.80661594"/>
    <n v="18"/>
    <x v="11"/>
    <n v="18"/>
    <s v="2018-06"/>
  </r>
  <r>
    <m/>
    <m/>
    <n v="27285"/>
    <d v="2018-06-02T16:59:41"/>
    <n v="1"/>
    <x v="3"/>
    <s v="Sinjar"/>
    <s v="Al-Shamal"/>
    <s v="Borek"/>
    <s v="بورك "/>
    <n v="36.4943673864"/>
    <n v="41.868792099099998"/>
    <n v="60"/>
    <x v="11"/>
    <n v="60"/>
    <s v="2018-06"/>
  </r>
  <r>
    <m/>
    <m/>
    <n v="17694"/>
    <d v="2018-06-02T16:59:50"/>
    <n v="1"/>
    <x v="3"/>
    <s v="Sinjar"/>
    <s v="Al-Shamal"/>
    <s v="Quwasi"/>
    <s v="قويسي"/>
    <n v="36.453664677200003"/>
    <n v="41.758268147700001"/>
    <n v="6"/>
    <x v="11"/>
    <n v="6"/>
    <s v="2018-06"/>
  </r>
  <r>
    <m/>
    <m/>
    <n v="27363"/>
    <d v="2018-06-09T16:27:56"/>
    <n v="1"/>
    <x v="3"/>
    <s v="Sinjar"/>
    <s v="Al-Shamal"/>
    <s v="Osiva"/>
    <s v="اوسفا"/>
    <n v="36.417222752699999"/>
    <n v="41.8828877304"/>
    <n v="5"/>
    <x v="11"/>
    <n v="5"/>
    <s v="2018-06"/>
  </r>
  <r>
    <m/>
    <m/>
    <n v="27366"/>
    <d v="2018-05-26T14:51:25"/>
    <n v="1"/>
    <x v="3"/>
    <s v="Sinjar"/>
    <s v="Al-Shamal"/>
    <s v="Balif"/>
    <s v="بليف"/>
    <n v="36.428698603699999"/>
    <n v="41.700259534799997"/>
    <n v="17"/>
    <x v="11"/>
    <n v="17"/>
    <s v="2018-05"/>
  </r>
  <r>
    <m/>
    <m/>
    <n v="27396"/>
    <d v="2018-06-02T16:59:51"/>
    <n v="1"/>
    <x v="3"/>
    <s v="Sinjar"/>
    <s v="Al-Shamal"/>
    <s v="Adika"/>
    <s v="اديكا"/>
    <n v="36.448735759800002"/>
    <n v="41.758444230099997"/>
    <n v="12"/>
    <x v="11"/>
    <n v="12"/>
    <s v="2018-06"/>
  </r>
  <r>
    <m/>
    <m/>
    <n v="27397"/>
    <d v="2018-06-09T16:27:56"/>
    <n v="1"/>
    <x v="3"/>
    <s v="Sinjar"/>
    <s v="Al-Shamal"/>
    <s v="Nakhsye"/>
    <s v="نخسي"/>
    <n v="36.416859670000001"/>
    <n v="41.893854849999997"/>
    <n v="7"/>
    <x v="11"/>
    <n v="7"/>
    <s v="2018-06"/>
  </r>
  <r>
    <m/>
    <m/>
    <n v="27399"/>
    <d v="2018-06-02T16:59:54"/>
    <n v="1"/>
    <x v="3"/>
    <s v="Sinjar"/>
    <s v="Al-Shamal"/>
    <s v="Sharaf Alddin"/>
    <s v="شرف الدين"/>
    <n v="36.429840782900001"/>
    <n v="41.8685884358"/>
    <n v="35"/>
    <x v="11"/>
    <n v="35"/>
    <s v="2018-06"/>
  </r>
  <r>
    <m/>
    <m/>
    <n v="27399"/>
    <d v="2018-10-14T11:27:20"/>
    <n v="5"/>
    <x v="3"/>
    <s v="Sinjar"/>
    <s v="Al-Shamal"/>
    <s v="Sharaf Alddin"/>
    <s v="شرف الدين"/>
    <n v="36.429840782900001"/>
    <n v="41.8685884358"/>
    <n v="3"/>
    <x v="11"/>
    <n v="3"/>
    <s v="2018-10"/>
  </r>
  <r>
    <m/>
    <m/>
    <n v="28415"/>
    <d v="2018-06-09T16:27:55"/>
    <n v="1"/>
    <x v="3"/>
    <s v="Sinjar"/>
    <s v="Al-Shamal"/>
    <s v="Bakera "/>
    <s v="بكرا"/>
    <n v="36.429188769699998"/>
    <n v="41.907139976800003"/>
    <n v="6"/>
    <x v="11"/>
    <n v="6"/>
    <s v="2018-06"/>
  </r>
  <r>
    <m/>
    <m/>
    <n v="31742"/>
    <d v="2019-04-11T18:46:55"/>
    <n v="8"/>
    <x v="3"/>
    <s v="Sinjar"/>
    <s v="Markaz Sinjar"/>
    <s v="Solagh"/>
    <s v="صولاغ"/>
    <n v="36.332430000000002"/>
    <n v="41.89687"/>
    <n v="2"/>
    <x v="11"/>
    <n v="2"/>
    <s v="2019-04"/>
  </r>
  <r>
    <m/>
    <m/>
    <n v="24809"/>
    <d v="2018-05-11T11:50:15"/>
    <n v="1"/>
    <x v="3"/>
    <s v="Telafar"/>
    <s v="Markaz Telafar"/>
    <s v="Al Hay Al Askare"/>
    <s v="الحي العسكري"/>
    <n v="36.3920374"/>
    <n v="42.476690599999998"/>
    <n v="2"/>
    <x v="11"/>
    <n v="2"/>
    <s v="2018-05"/>
  </r>
  <r>
    <m/>
    <m/>
    <n v="24809"/>
    <d v="2018-07-14T13:24:50"/>
    <n v="2"/>
    <x v="3"/>
    <s v="Telafar"/>
    <s v="Markaz Telafar"/>
    <s v="Al Hay Al Askare"/>
    <s v="الحي العسكري"/>
    <n v="36.3920374"/>
    <n v="42.476690599999998"/>
    <n v="8"/>
    <x v="11"/>
    <n v="8"/>
    <s v="2018-07"/>
  </r>
  <r>
    <m/>
    <m/>
    <n v="24809"/>
    <d v="2018-08-13T14:30:00"/>
    <n v="3"/>
    <x v="3"/>
    <s v="Telafar"/>
    <s v="Markaz Telafar"/>
    <s v="Al Hay Al Askare"/>
    <s v="الحي العسكري"/>
    <n v="36.3920374"/>
    <n v="42.476690599999998"/>
    <n v="15"/>
    <x v="11"/>
    <n v="15"/>
    <s v="2018-08"/>
  </r>
  <r>
    <m/>
    <m/>
    <n v="24809"/>
    <d v="2018-09-15T08:03:24"/>
    <n v="4"/>
    <x v="3"/>
    <s v="Telafar"/>
    <s v="Markaz Telafar"/>
    <s v="Al Hay Al Askare"/>
    <s v="الحي العسكري"/>
    <n v="36.3920374"/>
    <n v="42.476690599999998"/>
    <n v="20"/>
    <x v="11"/>
    <n v="20"/>
    <s v="2018-09"/>
  </r>
  <r>
    <m/>
    <m/>
    <n v="24809"/>
    <d v="2018-10-14T06:08:04"/>
    <n v="5"/>
    <x v="3"/>
    <s v="Telafar"/>
    <s v="Markaz Telafar"/>
    <s v="Al Hay Al Askare"/>
    <s v="الحي العسكري"/>
    <n v="36.3920374"/>
    <n v="42.476690599999998"/>
    <n v="30"/>
    <x v="11"/>
    <n v="30"/>
    <s v="2018-10"/>
  </r>
  <r>
    <m/>
    <m/>
    <n v="24809"/>
    <d v="2018-12-10T16:23:51"/>
    <n v="6"/>
    <x v="3"/>
    <s v="Telafar"/>
    <s v="Markaz Telafar"/>
    <s v="Al Hay Al Askare"/>
    <s v="الحي العسكري"/>
    <n v="36.3920374"/>
    <n v="42.476690599999998"/>
    <n v="30"/>
    <x v="11"/>
    <n v="30"/>
    <s v="2018-12"/>
  </r>
  <r>
    <m/>
    <m/>
    <n v="24809"/>
    <d v="2019-02-03T12:22:56"/>
    <n v="7"/>
    <x v="3"/>
    <s v="Telafar"/>
    <s v="Markaz Telafar"/>
    <s v="Al Hay Al Askare"/>
    <s v="الحي العسكري"/>
    <n v="36.3920374"/>
    <n v="42.476690599999998"/>
    <n v="22"/>
    <x v="11"/>
    <n v="22"/>
    <s v="2019-02"/>
  </r>
  <r>
    <m/>
    <m/>
    <n v="18305"/>
    <d v="2018-08-13T14:29:50"/>
    <n v="3"/>
    <x v="3"/>
    <s v="Telafar"/>
    <s v="Markaz Telafar"/>
    <s v="Hay Al Muthana"/>
    <s v="حي المثنى"/>
    <n v="36.383201999999997"/>
    <n v="42.454527800000001"/>
    <n v="10"/>
    <x v="11"/>
    <n v="10"/>
    <s v="2018-08"/>
  </r>
  <r>
    <m/>
    <m/>
    <n v="18305"/>
    <d v="2018-09-15T08:02:54"/>
    <n v="4"/>
    <x v="3"/>
    <s v="Telafar"/>
    <s v="Markaz Telafar"/>
    <s v="Hay Al Muthana"/>
    <s v="حي المثنى"/>
    <n v="36.383201999999997"/>
    <n v="42.454527800000001"/>
    <n v="20"/>
    <x v="11"/>
    <n v="20"/>
    <s v="2018-09"/>
  </r>
  <r>
    <m/>
    <m/>
    <n v="18305"/>
    <d v="2018-10-14T06:07:59"/>
    <n v="5"/>
    <x v="3"/>
    <s v="Telafar"/>
    <s v="Markaz Telafar"/>
    <s v="Hay Al Muthana"/>
    <s v="حي المثنى"/>
    <n v="36.383201999999997"/>
    <n v="42.454527800000001"/>
    <n v="35"/>
    <x v="11"/>
    <n v="35"/>
    <s v="2018-10"/>
  </r>
  <r>
    <m/>
    <m/>
    <n v="18305"/>
    <d v="2018-12-10T16:24:17"/>
    <n v="6"/>
    <x v="3"/>
    <s v="Telafar"/>
    <s v="Markaz Telafar"/>
    <s v="Hay Al Muthana"/>
    <s v="حي المثنى"/>
    <n v="36.383201999999997"/>
    <n v="42.454527800000001"/>
    <n v="16"/>
    <x v="11"/>
    <n v="16"/>
    <s v="2018-12"/>
  </r>
  <r>
    <m/>
    <m/>
    <n v="18305"/>
    <d v="2019-02-03T12:22:47"/>
    <n v="7"/>
    <x v="3"/>
    <s v="Telafar"/>
    <s v="Markaz Telafar"/>
    <s v="Hay Al Muthana"/>
    <s v="حي المثنى"/>
    <n v="36.383201999999997"/>
    <n v="42.454527800000001"/>
    <n v="20"/>
    <x v="11"/>
    <n v="20"/>
    <s v="2019-02"/>
  </r>
  <r>
    <m/>
    <m/>
    <n v="18309"/>
    <d v="2018-05-13T14:04:20"/>
    <n v="1"/>
    <x v="3"/>
    <s v="Telafar"/>
    <s v="Markaz Telafar"/>
    <s v="Hay Al Uroba"/>
    <s v="حي العروبة"/>
    <n v="36.377371400000001"/>
    <n v="42.4566248"/>
    <n v="11"/>
    <x v="11"/>
    <n v="11"/>
    <s v="2018-05"/>
  </r>
  <r>
    <m/>
    <m/>
    <n v="18309"/>
    <d v="2018-07-14T13:24:45"/>
    <n v="2"/>
    <x v="3"/>
    <s v="Telafar"/>
    <s v="Markaz Telafar"/>
    <s v="Hay Al Uroba"/>
    <s v="حي العروبة"/>
    <n v="36.377371400000001"/>
    <n v="42.4566248"/>
    <n v="12"/>
    <x v="11"/>
    <n v="12"/>
    <s v="2018-07"/>
  </r>
  <r>
    <m/>
    <m/>
    <n v="18309"/>
    <d v="2018-08-13T14:29:36"/>
    <n v="3"/>
    <x v="3"/>
    <s v="Telafar"/>
    <s v="Markaz Telafar"/>
    <s v="Hay Al Uroba"/>
    <s v="حي العروبة"/>
    <n v="36.377371400000001"/>
    <n v="42.4566248"/>
    <n v="20"/>
    <x v="11"/>
    <n v="20"/>
    <s v="2018-08"/>
  </r>
  <r>
    <m/>
    <m/>
    <n v="18309"/>
    <d v="2018-09-15T08:03:08"/>
    <n v="4"/>
    <x v="3"/>
    <s v="Telafar"/>
    <s v="Markaz Telafar"/>
    <s v="Hay Al Uroba"/>
    <s v="حي العروبة"/>
    <n v="36.377371400000001"/>
    <n v="42.4566248"/>
    <n v="15"/>
    <x v="11"/>
    <n v="15"/>
    <s v="2018-09"/>
  </r>
  <r>
    <m/>
    <m/>
    <n v="18309"/>
    <d v="2018-12-10T16:23:19"/>
    <n v="6"/>
    <x v="3"/>
    <s v="Telafar"/>
    <s v="Markaz Telafar"/>
    <s v="Hay Al Uroba"/>
    <s v="حي العروبة"/>
    <n v="36.377371400000001"/>
    <n v="42.4566248"/>
    <n v="40"/>
    <x v="11"/>
    <n v="40"/>
    <s v="2018-12"/>
  </r>
  <r>
    <m/>
    <m/>
    <n v="25944"/>
    <d v="2018-05-24T17:40:57"/>
    <n v="1"/>
    <x v="3"/>
    <s v="Telafar"/>
    <s v="Zummar"/>
    <s v="Qasabat Zummar"/>
    <s v="قصبة زمار"/>
    <n v="36.655997570399997"/>
    <n v="42.598424950999998"/>
    <n v="25"/>
    <x v="11"/>
    <n v="15"/>
    <s v="2018-05"/>
  </r>
  <r>
    <m/>
    <m/>
    <n v="25944"/>
    <d v="2018-05-24T17:40:57"/>
    <n v="1"/>
    <x v="3"/>
    <s v="Telafar"/>
    <s v="Zummar"/>
    <s v="Qasabat Zummar"/>
    <s v="قصبة زمار"/>
    <n v="36.655997570399997"/>
    <n v="42.598424950999998"/>
    <n v="25"/>
    <x v="11"/>
    <n v="10"/>
    <s v="2018-05"/>
  </r>
  <r>
    <m/>
    <m/>
    <n v="25819"/>
    <d v="2018-05-13T15:14:49"/>
    <n v="1"/>
    <x v="3"/>
    <s v="Telafar"/>
    <s v="Markaz Telafar"/>
    <s v="Telafar-Al Noor"/>
    <s v="حي النور"/>
    <n v="36.375954200000002"/>
    <n v="42.467551499999999"/>
    <n v="60"/>
    <x v="11"/>
    <n v="60"/>
    <s v="2018-05"/>
  </r>
  <r>
    <m/>
    <m/>
    <n v="25819"/>
    <d v="2018-07-14T13:24:53"/>
    <n v="2"/>
    <x v="3"/>
    <s v="Telafar"/>
    <s v="Markaz Telafar"/>
    <s v="Telafar-Al Noor"/>
    <s v="حي النور"/>
    <n v="36.375954200000002"/>
    <n v="42.467551499999999"/>
    <n v="26"/>
    <x v="11"/>
    <n v="26"/>
    <s v="2018-07"/>
  </r>
  <r>
    <m/>
    <m/>
    <n v="25819"/>
    <d v="2018-08-13T14:30:02"/>
    <n v="3"/>
    <x v="3"/>
    <s v="Telafar"/>
    <s v="Markaz Telafar"/>
    <s v="Telafar-Al Noor"/>
    <s v="حي النور"/>
    <n v="36.375954200000002"/>
    <n v="42.467551499999999"/>
    <n v="35"/>
    <x v="11"/>
    <n v="35"/>
    <s v="2018-08"/>
  </r>
  <r>
    <m/>
    <m/>
    <n v="25819"/>
    <d v="2018-09-15T08:03:28"/>
    <n v="4"/>
    <x v="3"/>
    <s v="Telafar"/>
    <s v="Markaz Telafar"/>
    <s v="Telafar-Al Noor"/>
    <s v="حي النور"/>
    <n v="36.375954200000002"/>
    <n v="42.467551499999999"/>
    <n v="30"/>
    <x v="11"/>
    <n v="30"/>
    <s v="2018-09"/>
  </r>
  <r>
    <m/>
    <m/>
    <n v="25819"/>
    <d v="2018-10-14T06:08:05"/>
    <n v="5"/>
    <x v="3"/>
    <s v="Telafar"/>
    <s v="Markaz Telafar"/>
    <s v="Telafar-Al Noor"/>
    <s v="حي النور"/>
    <n v="36.375954200000002"/>
    <n v="42.467551499999999"/>
    <n v="50"/>
    <x v="11"/>
    <n v="50"/>
    <s v="2018-10"/>
  </r>
  <r>
    <m/>
    <m/>
    <n v="25819"/>
    <d v="2018-12-10T16:23:42"/>
    <n v="6"/>
    <x v="3"/>
    <s v="Telafar"/>
    <s v="Markaz Telafar"/>
    <s v="Telafar-Al Noor"/>
    <s v="حي النور"/>
    <n v="36.375954200000002"/>
    <n v="42.467551499999999"/>
    <n v="2"/>
    <x v="11"/>
    <n v="2"/>
    <s v="2018-12"/>
  </r>
  <r>
    <m/>
    <m/>
    <n v="25819"/>
    <d v="2019-02-01T21:05:05"/>
    <n v="7"/>
    <x v="3"/>
    <s v="Telafar"/>
    <s v="Markaz Telafar"/>
    <s v="Telafar-Al Noor"/>
    <s v="حي النور"/>
    <n v="36.375954200000002"/>
    <n v="42.467551499999999"/>
    <n v="25"/>
    <x v="11"/>
    <n v="25"/>
    <s v="2019-02"/>
  </r>
  <r>
    <m/>
    <m/>
    <n v="22924"/>
    <d v="2018-12-10T16:23:23"/>
    <n v="6"/>
    <x v="3"/>
    <s v="Telafar"/>
    <s v="Markaz Telafar"/>
    <s v="Al karab Al kabeer Village"/>
    <s v="قرية الخراب الكبير"/>
    <n v="36.410675500000004"/>
    <n v="42.543175400000003"/>
    <n v="8"/>
    <x v="11"/>
    <n v="8"/>
    <s v="2018-12"/>
  </r>
  <r>
    <m/>
    <m/>
    <n v="17746"/>
    <d v="2018-05-13T22:31:51"/>
    <n v="1"/>
    <x v="3"/>
    <s v="Telafar"/>
    <s v="Zummar"/>
    <s v="Ain Hilwa Upper"/>
    <s v="قرية عين حلوة العليا"/>
    <n v="36.603630367800001"/>
    <n v="42.624661886699997"/>
    <n v="2"/>
    <x v="11"/>
    <n v="2"/>
    <s v="2018-05"/>
  </r>
  <r>
    <m/>
    <m/>
    <n v="18304"/>
    <d v="2019-04-03T13:12:32"/>
    <n v="8"/>
    <x v="3"/>
    <s v="Telafar"/>
    <s v="Markaz Telafar"/>
    <s v="Hay Al-Mualemen"/>
    <s v="حي المعلمين"/>
    <n v="36.367199999999997"/>
    <n v="42.432099999999998"/>
    <n v="4"/>
    <x v="11"/>
    <n v="4"/>
    <s v="2019-04"/>
  </r>
  <r>
    <m/>
    <m/>
    <n v="18303"/>
    <d v="2018-05-13T14:04:17"/>
    <n v="1"/>
    <x v="3"/>
    <s v="Telafar"/>
    <s v="Markaz Telafar"/>
    <s v="Hay Al Salam"/>
    <s v="حي السلام"/>
    <n v="36.388599999999997"/>
    <n v="42.463999999999999"/>
    <n v="65"/>
    <x v="11"/>
    <n v="65"/>
    <s v="2018-05"/>
  </r>
  <r>
    <m/>
    <m/>
    <n v="18303"/>
    <d v="2018-07-14T13:24:39"/>
    <n v="2"/>
    <x v="3"/>
    <s v="Telafar"/>
    <s v="Markaz Telafar"/>
    <s v="Hay Al Salam"/>
    <s v="حي السلام"/>
    <n v="36.388599999999997"/>
    <n v="42.463999999999999"/>
    <n v="23"/>
    <x v="11"/>
    <n v="23"/>
    <s v="2018-07"/>
  </r>
  <r>
    <m/>
    <m/>
    <n v="18303"/>
    <d v="2018-08-13T14:29:46"/>
    <n v="3"/>
    <x v="3"/>
    <s v="Telafar"/>
    <s v="Markaz Telafar"/>
    <s v="Hay Al Salam"/>
    <s v="حي السلام"/>
    <n v="36.388599999999997"/>
    <n v="42.463999999999999"/>
    <n v="30"/>
    <x v="11"/>
    <n v="30"/>
    <s v="2018-08"/>
  </r>
  <r>
    <m/>
    <m/>
    <n v="18303"/>
    <d v="2018-09-15T08:02:48"/>
    <n v="4"/>
    <x v="3"/>
    <s v="Telafar"/>
    <s v="Markaz Telafar"/>
    <s v="Hay Al Salam"/>
    <s v="حي السلام"/>
    <n v="36.388599999999997"/>
    <n v="42.463999999999999"/>
    <n v="22"/>
    <x v="11"/>
    <n v="22"/>
    <s v="2018-09"/>
  </r>
  <r>
    <m/>
    <m/>
    <n v="18303"/>
    <d v="2018-10-14T06:07:58"/>
    <n v="5"/>
    <x v="3"/>
    <s v="Telafar"/>
    <s v="Markaz Telafar"/>
    <s v="Hay Al Salam"/>
    <s v="حي السلام"/>
    <n v="36.388599999999997"/>
    <n v="42.463999999999999"/>
    <n v="30"/>
    <x v="11"/>
    <n v="30"/>
    <s v="2018-10"/>
  </r>
  <r>
    <m/>
    <m/>
    <n v="18303"/>
    <d v="2018-12-10T16:24:26"/>
    <n v="6"/>
    <x v="3"/>
    <s v="Telafar"/>
    <s v="Markaz Telafar"/>
    <s v="Hay Al Salam"/>
    <s v="حي السلام"/>
    <n v="36.388599999999997"/>
    <n v="42.463999999999999"/>
    <n v="18"/>
    <x v="11"/>
    <n v="18"/>
    <s v="2018-12"/>
  </r>
  <r>
    <m/>
    <m/>
    <n v="17944"/>
    <d v="2018-05-10T21:42:44"/>
    <n v="1"/>
    <x v="3"/>
    <s v="Telafar"/>
    <s v="Zummar"/>
    <s v="Tal Mus"/>
    <s v="قرية تل موس"/>
    <n v="36.629461213699997"/>
    <n v="42.598577791300002"/>
    <n v="1"/>
    <x v="11"/>
    <n v="1"/>
    <s v="2018-05"/>
  </r>
  <r>
    <m/>
    <m/>
    <n v="25695"/>
    <d v="2018-05-20T17:52:01"/>
    <n v="1"/>
    <x v="3"/>
    <s v="Telafar"/>
    <s v="Zummar"/>
    <s v="kirver village"/>
    <s v="قرية كرفر"/>
    <n v="36.688234970700002"/>
    <n v="42.595698133900001"/>
    <n v="5"/>
    <x v="11"/>
    <n v="4"/>
    <s v="2018-05"/>
  </r>
  <r>
    <m/>
    <m/>
    <n v="25695"/>
    <d v="2018-05-20T17:52:01"/>
    <n v="1"/>
    <x v="3"/>
    <s v="Telafar"/>
    <s v="Zummar"/>
    <s v="kirver village"/>
    <s v="قرية كرفر"/>
    <n v="36.688234970700002"/>
    <n v="42.595698133900001"/>
    <n v="5"/>
    <x v="11"/>
    <n v="1"/>
    <s v="2018-05"/>
  </r>
  <r>
    <m/>
    <m/>
    <n v="17624"/>
    <d v="2018-05-13T20:13:28"/>
    <n v="1"/>
    <x v="3"/>
    <s v="Telafar"/>
    <s v="Zummar"/>
    <s v="Ain Zalah"/>
    <s v="عين زاله "/>
    <n v="36.718336000000001"/>
    <n v="42.557048000000002"/>
    <n v="50"/>
    <x v="11"/>
    <n v="50"/>
    <s v="2018-05"/>
  </r>
  <r>
    <m/>
    <m/>
    <n v="17439"/>
    <d v="2018-12-10T16:24:02"/>
    <n v="6"/>
    <x v="3"/>
    <s v="Telafar"/>
    <s v="Markaz Telafar"/>
    <s v="AL-mazraa Al-awola Village"/>
    <s v="قرية المزرعة الاولى"/>
    <n v="36.442366999999997"/>
    <n v="42.629674999999999"/>
    <n v="5"/>
    <x v="11"/>
    <n v="5"/>
    <s v="2018-12"/>
  </r>
  <r>
    <m/>
    <m/>
    <n v="17440"/>
    <d v="2018-05-13T14:04:10"/>
    <n v="1"/>
    <x v="3"/>
    <s v="Telafar"/>
    <s v="Markaz Telafar"/>
    <s v="Al-Qadisiya Alawla"/>
    <s v="حي القادسية الاولى"/>
    <n v="36.382869999999997"/>
    <n v="42.449379999999998"/>
    <n v="205"/>
    <x v="11"/>
    <n v="205"/>
    <s v="2018-05"/>
  </r>
  <r>
    <m/>
    <m/>
    <n v="17440"/>
    <d v="2018-07-14T13:24:32"/>
    <n v="2"/>
    <x v="3"/>
    <s v="Telafar"/>
    <s v="Markaz Telafar"/>
    <s v="Al-Qadisiya Alawla"/>
    <s v="حي القادسية الاولى"/>
    <n v="36.382869999999997"/>
    <n v="42.449379999999998"/>
    <n v="41"/>
    <x v="11"/>
    <n v="41"/>
    <s v="2018-07"/>
  </r>
  <r>
    <m/>
    <m/>
    <n v="17440"/>
    <d v="2018-08-13T14:29:39"/>
    <n v="3"/>
    <x v="3"/>
    <s v="Telafar"/>
    <s v="Markaz Telafar"/>
    <s v="Al-Qadisiya Alawla"/>
    <s v="حي القادسية الاولى"/>
    <n v="36.382869999999997"/>
    <n v="42.449379999999998"/>
    <n v="10"/>
    <x v="11"/>
    <n v="10"/>
    <s v="2018-08"/>
  </r>
  <r>
    <m/>
    <m/>
    <n v="17440"/>
    <d v="2018-09-15T08:02:29"/>
    <n v="4"/>
    <x v="3"/>
    <s v="Telafar"/>
    <s v="Markaz Telafar"/>
    <s v="Al-Qadisiya Alawla"/>
    <s v="حي القادسية الاولى"/>
    <n v="36.382869999999997"/>
    <n v="42.449379999999998"/>
    <n v="15"/>
    <x v="11"/>
    <n v="15"/>
    <s v="2018-09"/>
  </r>
  <r>
    <m/>
    <m/>
    <n v="17440"/>
    <d v="2018-10-14T06:07:51"/>
    <n v="5"/>
    <x v="3"/>
    <s v="Telafar"/>
    <s v="Markaz Telafar"/>
    <s v="Al-Qadisiya Alawla"/>
    <s v="حي القادسية الاولى"/>
    <n v="36.382869999999997"/>
    <n v="42.449379999999998"/>
    <n v="35"/>
    <x v="11"/>
    <n v="35"/>
    <s v="2018-10"/>
  </r>
  <r>
    <m/>
    <m/>
    <n v="17440"/>
    <d v="2018-12-10T16:24:06"/>
    <n v="6"/>
    <x v="3"/>
    <s v="Telafar"/>
    <s v="Markaz Telafar"/>
    <s v="Al-Qadisiya Alawla"/>
    <s v="حي القادسية الاولى"/>
    <n v="36.382869999999997"/>
    <n v="42.449379999999998"/>
    <n v="13"/>
    <x v="11"/>
    <n v="13"/>
    <s v="2018-12"/>
  </r>
  <r>
    <m/>
    <m/>
    <n v="17440"/>
    <d v="2019-03-30T23:01:15"/>
    <n v="8"/>
    <x v="3"/>
    <s v="Telafar"/>
    <s v="Markaz Telafar"/>
    <s v="Al-Qadisiya Alawla"/>
    <s v="حي القادسية الاولى"/>
    <n v="36.382869999999997"/>
    <n v="42.449379999999998"/>
    <n v="20"/>
    <x v="11"/>
    <n v="20"/>
    <s v="2019-03"/>
  </r>
  <r>
    <m/>
    <m/>
    <n v="18006"/>
    <d v="2018-05-13T14:04:14"/>
    <n v="1"/>
    <x v="3"/>
    <s v="Telafar"/>
    <s v="Markaz Telafar"/>
    <s v="Hay Al Nasir"/>
    <s v="حي النصر"/>
    <n v="36.371630000000003"/>
    <n v="42.460619999999999"/>
    <n v="50"/>
    <x v="11"/>
    <n v="50"/>
    <s v="2018-05"/>
  </r>
  <r>
    <m/>
    <m/>
    <n v="18006"/>
    <d v="2018-07-14T13:24:34"/>
    <n v="2"/>
    <x v="3"/>
    <s v="Telafar"/>
    <s v="Markaz Telafar"/>
    <s v="Hay Al Nasir"/>
    <s v="حي النصر"/>
    <n v="36.371630000000003"/>
    <n v="42.460619999999999"/>
    <n v="20"/>
    <x v="11"/>
    <n v="20"/>
    <s v="2018-07"/>
  </r>
  <r>
    <m/>
    <m/>
    <n v="18006"/>
    <d v="2018-08-13T14:29:43"/>
    <n v="3"/>
    <x v="3"/>
    <s v="Telafar"/>
    <s v="Markaz Telafar"/>
    <s v="Hay Al Nasir"/>
    <s v="حي النصر"/>
    <n v="36.371630000000003"/>
    <n v="42.460619999999999"/>
    <n v="30"/>
    <x v="11"/>
    <n v="30"/>
    <s v="2018-08"/>
  </r>
  <r>
    <m/>
    <m/>
    <n v="18006"/>
    <d v="2018-09-15T08:02:38"/>
    <n v="4"/>
    <x v="3"/>
    <s v="Telafar"/>
    <s v="Markaz Telafar"/>
    <s v="Hay Al Nasir"/>
    <s v="حي النصر"/>
    <n v="36.371630000000003"/>
    <n v="42.460619999999999"/>
    <n v="30"/>
    <x v="11"/>
    <n v="30"/>
    <s v="2018-09"/>
  </r>
  <r>
    <m/>
    <m/>
    <n v="18006"/>
    <d v="2018-10-14T06:07:55"/>
    <n v="5"/>
    <x v="3"/>
    <s v="Telafar"/>
    <s v="Markaz Telafar"/>
    <s v="Hay Al Nasir"/>
    <s v="حي النصر"/>
    <n v="36.371630000000003"/>
    <n v="42.460619999999999"/>
    <n v="52"/>
    <x v="11"/>
    <n v="52"/>
    <s v="2018-10"/>
  </r>
  <r>
    <m/>
    <m/>
    <n v="18006"/>
    <d v="2019-02-01T21:04:43"/>
    <n v="7"/>
    <x v="3"/>
    <s v="Telafar"/>
    <s v="Markaz Telafar"/>
    <s v="Hay Al Nasir"/>
    <s v="حي النصر"/>
    <n v="36.371630000000003"/>
    <n v="42.460619999999999"/>
    <n v="40"/>
    <x v="11"/>
    <n v="40"/>
    <s v="2019-02"/>
  </r>
  <r>
    <m/>
    <m/>
    <n v="18302"/>
    <d v="2019-03-18T16:22:38"/>
    <n v="8"/>
    <x v="3"/>
    <s v="Telafar"/>
    <s v="Markaz Telafar"/>
    <s v="Hay Al wahda"/>
    <s v="حي الوحدة"/>
    <n v="36.374969999999998"/>
    <n v="42.432729999999999"/>
    <n v="10"/>
    <x v="11"/>
    <n v="10"/>
    <s v="2019-03"/>
  </r>
  <r>
    <m/>
    <m/>
    <n v="33275"/>
    <d v="2018-09-15T08:03:33"/>
    <n v="4"/>
    <x v="3"/>
    <s v="Telafar"/>
    <s v="Markaz Telafar"/>
    <s v="Hay Al jazira"/>
    <s v="حي الجزيرة"/>
    <n v="36.363750000000003"/>
    <n v="42.456800000000001"/>
    <n v="20"/>
    <x v="11"/>
    <n v="20"/>
    <s v="2018-09"/>
  </r>
  <r>
    <m/>
    <m/>
    <n v="33276"/>
    <d v="2019-03-30T23:01:31"/>
    <n v="8"/>
    <x v="3"/>
    <s v="Telafar"/>
    <s v="Markaz Telafar"/>
    <s v="Hay Al khadraa"/>
    <s v="حي الخضراء"/>
    <n v="36.367109999999997"/>
    <n v="42.455249999999999"/>
    <n v="1"/>
    <x v="11"/>
    <n v="1"/>
    <s v="2019-03"/>
  </r>
  <r>
    <m/>
    <m/>
    <n v="33277"/>
    <d v="2018-08-13T14:30:08"/>
    <n v="3"/>
    <x v="3"/>
    <s v="Telafar"/>
    <s v="Markaz Telafar"/>
    <s v="Hay Al Uroba al thanya"/>
    <s v="حي العروبة الثانية"/>
    <n v="36.379800000000003"/>
    <n v="42.459829999999997"/>
    <n v="10"/>
    <x v="1"/>
    <n v="10"/>
    <s v="2018-08"/>
  </r>
  <r>
    <m/>
    <m/>
    <n v="33277"/>
    <d v="2018-09-15T08:03:41"/>
    <n v="4"/>
    <x v="3"/>
    <s v="Telafar"/>
    <s v="Markaz Telafar"/>
    <s v="Hay Al Uroba al thanya"/>
    <s v="حي العروبة الثانية"/>
    <n v="36.379800000000003"/>
    <n v="42.459829999999997"/>
    <n v="30"/>
    <x v="1"/>
    <n v="30"/>
    <s v="2018-09"/>
  </r>
  <r>
    <m/>
    <m/>
    <n v="33277"/>
    <d v="2018-10-14T06:08:09"/>
    <n v="5"/>
    <x v="3"/>
    <s v="Telafar"/>
    <s v="Markaz Telafar"/>
    <s v="Hay Al Uroba al thanya"/>
    <s v="حي العروبة الثانية"/>
    <n v="36.379800000000003"/>
    <n v="42.459829999999997"/>
    <n v="135"/>
    <x v="1"/>
    <n v="135"/>
    <s v="2018-10"/>
  </r>
  <r>
    <m/>
    <m/>
    <n v="33277"/>
    <d v="2018-12-10T16:23:38"/>
    <n v="6"/>
    <x v="3"/>
    <s v="Telafar"/>
    <s v="Markaz Telafar"/>
    <s v="Hay Al Uroba al thanya"/>
    <s v="حي العروبة الثانية"/>
    <n v="36.379800000000003"/>
    <n v="42.459829999999997"/>
    <n v="20"/>
    <x v="1"/>
    <n v="20"/>
    <s v="2018-12"/>
  </r>
  <r>
    <m/>
    <m/>
    <n v="33277"/>
    <d v="2019-02-01T21:07:22"/>
    <n v="7"/>
    <x v="3"/>
    <s v="Telafar"/>
    <s v="Markaz Telafar"/>
    <s v="Hay Al Uroba al thanya"/>
    <s v="حي العروبة الثانية"/>
    <n v="36.379800000000003"/>
    <n v="42.459829999999997"/>
    <n v="152"/>
    <x v="1"/>
    <n v="152"/>
    <s v="2019-02"/>
  </r>
  <r>
    <m/>
    <m/>
    <n v="33277"/>
    <d v="2019-03-18T16:22:31"/>
    <n v="8"/>
    <x v="3"/>
    <s v="Telafar"/>
    <s v="Markaz Telafar"/>
    <s v="Hay Al Uroba al thanya"/>
    <s v="حي العروبة الثانية"/>
    <n v="36.379800000000003"/>
    <n v="42.459829999999997"/>
    <n v="44"/>
    <x v="1"/>
    <n v="44"/>
    <s v="2019-03"/>
  </r>
  <r>
    <m/>
    <m/>
    <n v="33278"/>
    <d v="2018-05-13T14:51:10"/>
    <n v="1"/>
    <x v="3"/>
    <s v="Telafar"/>
    <s v="Markaz Telafar"/>
    <s v="Al-Qadisiya Al-thaniya"/>
    <s v="حي القادسية الثانية"/>
    <n v="36.388269999999999"/>
    <n v="42.450479999999999"/>
    <n v="250"/>
    <x v="1"/>
    <n v="250"/>
    <s v="2018-05"/>
  </r>
  <r>
    <m/>
    <m/>
    <n v="33278"/>
    <d v="2018-07-14T13:25:04"/>
    <n v="2"/>
    <x v="3"/>
    <s v="Telafar"/>
    <s v="Markaz Telafar"/>
    <s v="Al-Qadisiya Al-thaniya"/>
    <s v="حي القادسية الثانية"/>
    <n v="36.388269999999999"/>
    <n v="42.450479999999999"/>
    <n v="55"/>
    <x v="1"/>
    <n v="55"/>
    <s v="2018-07"/>
  </r>
  <r>
    <m/>
    <m/>
    <n v="33278"/>
    <d v="2018-08-13T14:30:09"/>
    <n v="3"/>
    <x v="3"/>
    <s v="Telafar"/>
    <s v="Markaz Telafar"/>
    <s v="Al-Qadisiya Al-thaniya"/>
    <s v="حي القادسية الثانية"/>
    <n v="36.388269999999999"/>
    <n v="42.450479999999999"/>
    <n v="65"/>
    <x v="1"/>
    <n v="65"/>
    <s v="2018-08"/>
  </r>
  <r>
    <m/>
    <m/>
    <n v="33278"/>
    <d v="2018-09-15T08:03:50"/>
    <n v="4"/>
    <x v="3"/>
    <s v="Telafar"/>
    <s v="Markaz Telafar"/>
    <s v="Al-Qadisiya Al-thaniya"/>
    <s v="حي القادسية الثانية"/>
    <n v="36.388269999999999"/>
    <n v="42.450479999999999"/>
    <n v="32"/>
    <x v="1"/>
    <n v="32"/>
    <s v="2018-09"/>
  </r>
  <r>
    <m/>
    <m/>
    <n v="33278"/>
    <d v="2018-10-14T06:08:10"/>
    <n v="5"/>
    <x v="3"/>
    <s v="Telafar"/>
    <s v="Markaz Telafar"/>
    <s v="Al-Qadisiya Al-thaniya"/>
    <s v="حي القادسية الثانية"/>
    <n v="36.388269999999999"/>
    <n v="42.450479999999999"/>
    <n v="39"/>
    <x v="1"/>
    <n v="39"/>
    <s v="2018-10"/>
  </r>
  <r>
    <m/>
    <m/>
    <n v="33278"/>
    <d v="2018-12-10T16:24:35"/>
    <n v="6"/>
    <x v="3"/>
    <s v="Telafar"/>
    <s v="Markaz Telafar"/>
    <s v="Al-Qadisiya Al-thaniya"/>
    <s v="حي القادسية الثانية"/>
    <n v="36.388269999999999"/>
    <n v="42.450479999999999"/>
    <n v="30"/>
    <x v="1"/>
    <n v="30"/>
    <s v="2018-12"/>
  </r>
  <r>
    <m/>
    <m/>
    <n v="33278"/>
    <d v="2019-03-30T23:01:21"/>
    <n v="8"/>
    <x v="3"/>
    <s v="Telafar"/>
    <s v="Markaz Telafar"/>
    <s v="Al-Qadisiya Al-thaniya"/>
    <s v="حي القادسية الثانية"/>
    <n v="36.388269999999999"/>
    <n v="42.450479999999999"/>
    <n v="16"/>
    <x v="1"/>
    <n v="16"/>
    <s v="2019-03"/>
  </r>
  <r>
    <m/>
    <m/>
    <n v="33279"/>
    <d v="2018-08-14T16:26:49"/>
    <n v="3"/>
    <x v="3"/>
    <s v="Telafar"/>
    <s v="Markaz Telafar"/>
    <s v="Hay Al-Rabeea"/>
    <s v="حي الربيع"/>
    <n v="36.378129999999999"/>
    <n v="42.446640000000002"/>
    <n v="20"/>
    <x v="1"/>
    <n v="20"/>
    <s v="2018-08"/>
  </r>
  <r>
    <m/>
    <m/>
    <n v="33279"/>
    <d v="2018-09-15T08:03:54"/>
    <n v="4"/>
    <x v="3"/>
    <s v="Telafar"/>
    <s v="Markaz Telafar"/>
    <s v="Hay Al-Rabeea"/>
    <s v="حي الربيع"/>
    <n v="36.378129999999999"/>
    <n v="42.446640000000002"/>
    <n v="24"/>
    <x v="1"/>
    <n v="24"/>
    <s v="2018-09"/>
  </r>
  <r>
    <m/>
    <m/>
    <n v="33279"/>
    <d v="2018-10-14T06:08:11"/>
    <n v="5"/>
    <x v="3"/>
    <s v="Telafar"/>
    <s v="Markaz Telafar"/>
    <s v="Hay Al-Rabeea"/>
    <s v="حي الربيع"/>
    <n v="36.378129999999999"/>
    <n v="42.446640000000002"/>
    <n v="23"/>
    <x v="1"/>
    <n v="23"/>
    <s v="2018-10"/>
  </r>
  <r>
    <m/>
    <m/>
    <n v="33279"/>
    <d v="2018-12-10T16:23:04"/>
    <n v="6"/>
    <x v="3"/>
    <s v="Telafar"/>
    <s v="Markaz Telafar"/>
    <s v="Hay Al-Rabeea"/>
    <s v="حي الربيع"/>
    <n v="36.378129999999999"/>
    <n v="42.446640000000002"/>
    <n v="30"/>
    <x v="1"/>
    <n v="30"/>
    <s v="2018-12"/>
  </r>
  <r>
    <m/>
    <m/>
    <n v="33279"/>
    <d v="2019-02-01T21:05:32"/>
    <n v="7"/>
    <x v="3"/>
    <s v="Telafar"/>
    <s v="Markaz Telafar"/>
    <s v="Hay Al-Rabeea"/>
    <s v="حي الربيع"/>
    <n v="36.378129999999999"/>
    <n v="42.446640000000002"/>
    <n v="20"/>
    <x v="1"/>
    <n v="20"/>
    <s v="2019-02"/>
  </r>
  <r>
    <m/>
    <m/>
    <n v="33280"/>
    <d v="2018-05-13T14:51:17"/>
    <n v="1"/>
    <x v="3"/>
    <s v="Telafar"/>
    <s v="Markaz Telafar"/>
    <s v="Hay saad"/>
    <s v="حي سعد"/>
    <n v="36.381740000000001"/>
    <n v="42.437849999999997"/>
    <n v="85"/>
    <x v="1"/>
    <n v="85"/>
    <s v="2018-05"/>
  </r>
  <r>
    <m/>
    <m/>
    <n v="33280"/>
    <d v="2018-07-14T13:25:06"/>
    <n v="2"/>
    <x v="3"/>
    <s v="Telafar"/>
    <s v="Markaz Telafar"/>
    <s v="Hay saad"/>
    <s v="حي سعد"/>
    <n v="36.381740000000001"/>
    <n v="42.437849999999997"/>
    <n v="30"/>
    <x v="1"/>
    <n v="30"/>
    <s v="2018-07"/>
  </r>
  <r>
    <m/>
    <m/>
    <n v="33280"/>
    <d v="2018-08-14T16:26:51"/>
    <n v="3"/>
    <x v="3"/>
    <s v="Telafar"/>
    <s v="Markaz Telafar"/>
    <s v="Hay saad"/>
    <s v="حي سعد"/>
    <n v="36.381740000000001"/>
    <n v="42.437849999999997"/>
    <n v="35"/>
    <x v="1"/>
    <n v="35"/>
    <s v="2018-08"/>
  </r>
  <r>
    <m/>
    <m/>
    <n v="33280"/>
    <d v="2018-09-15T08:03:55"/>
    <n v="4"/>
    <x v="3"/>
    <s v="Telafar"/>
    <s v="Markaz Telafar"/>
    <s v="Hay saad"/>
    <s v="حي سعد"/>
    <n v="36.381740000000001"/>
    <n v="42.437849999999997"/>
    <n v="40"/>
    <x v="1"/>
    <n v="40"/>
    <s v="2018-09"/>
  </r>
  <r>
    <m/>
    <m/>
    <n v="33280"/>
    <d v="2018-10-14T06:08:12"/>
    <n v="5"/>
    <x v="3"/>
    <s v="Telafar"/>
    <s v="Markaz Telafar"/>
    <s v="Hay saad"/>
    <s v="حي سعد"/>
    <n v="36.381740000000001"/>
    <n v="42.437849999999997"/>
    <n v="25"/>
    <x v="1"/>
    <n v="25"/>
    <s v="2018-10"/>
  </r>
  <r>
    <m/>
    <m/>
    <n v="33280"/>
    <d v="2018-12-10T16:24:46"/>
    <n v="6"/>
    <x v="3"/>
    <s v="Telafar"/>
    <s v="Markaz Telafar"/>
    <s v="Hay saad"/>
    <s v="حي سعد"/>
    <n v="36.381740000000001"/>
    <n v="42.437849999999997"/>
    <n v="19"/>
    <x v="1"/>
    <n v="19"/>
    <s v="2018-12"/>
  </r>
  <r>
    <m/>
    <m/>
    <n v="33294"/>
    <d v="2018-05-11T21:40:18"/>
    <n v="1"/>
    <x v="3"/>
    <s v="Telafar"/>
    <s v="Markaz Telafar"/>
    <s v="Al rahma Village"/>
    <s v="قرية الرحمة"/>
    <n v="36.391392000000003"/>
    <n v="42.490565699999998"/>
    <n v="50"/>
    <x v="1"/>
    <n v="50"/>
    <s v="2018-05"/>
  </r>
  <r>
    <m/>
    <m/>
    <n v="33294"/>
    <d v="2018-08-14T16:26:55"/>
    <n v="3"/>
    <x v="3"/>
    <s v="Telafar"/>
    <s v="Markaz Telafar"/>
    <s v="Al rahma Village"/>
    <s v="قرية الرحمة"/>
    <n v="36.391392000000003"/>
    <n v="42.490565699999998"/>
    <n v="15"/>
    <x v="1"/>
    <n v="15"/>
    <s v="2018-08"/>
  </r>
  <r>
    <m/>
    <m/>
    <n v="33294"/>
    <d v="2018-09-15T08:04:15"/>
    <n v="4"/>
    <x v="3"/>
    <s v="Telafar"/>
    <s v="Markaz Telafar"/>
    <s v="Al rahma Village"/>
    <s v="قرية الرحمة"/>
    <n v="36.391392000000003"/>
    <n v="42.490565699999998"/>
    <n v="30"/>
    <x v="1"/>
    <n v="30"/>
    <s v="2018-09"/>
  </r>
  <r>
    <m/>
    <m/>
    <n v="33294"/>
    <d v="2018-10-14T06:08:27"/>
    <n v="5"/>
    <x v="3"/>
    <s v="Telafar"/>
    <s v="Markaz Telafar"/>
    <s v="Al rahma Village"/>
    <s v="قرية الرحمة"/>
    <n v="36.391392000000003"/>
    <n v="42.490565699999998"/>
    <n v="45"/>
    <x v="1"/>
    <n v="45"/>
    <s v="2018-10"/>
  </r>
  <r>
    <m/>
    <m/>
    <n v="33294"/>
    <d v="2019-02-01T21:06:19"/>
    <n v="7"/>
    <x v="3"/>
    <s v="Telafar"/>
    <s v="Markaz Telafar"/>
    <s v="Al rahma Village"/>
    <s v="قرية الرحمة"/>
    <n v="36.391392000000003"/>
    <n v="42.490565699999998"/>
    <n v="20"/>
    <x v="1"/>
    <n v="20"/>
    <s v="2019-02"/>
  </r>
  <r>
    <m/>
    <m/>
    <n v="33346"/>
    <d v="2018-05-13T09:58:53"/>
    <n v="1"/>
    <x v="3"/>
    <s v="Telafar"/>
    <s v="Markaz Telafar"/>
    <s v="Al Alolea Vilage"/>
    <s v="قرية العلولية"/>
    <n v="36.398829999999997"/>
    <n v="42.512819999999998"/>
    <n v="70"/>
    <x v="1"/>
    <n v="70"/>
    <s v="2018-05"/>
  </r>
  <r>
    <m/>
    <m/>
    <n v="33346"/>
    <d v="2018-08-14T16:26:59"/>
    <n v="3"/>
    <x v="3"/>
    <s v="Telafar"/>
    <s v="Markaz Telafar"/>
    <s v="Al Alolea Vilage"/>
    <s v="قرية العلولية"/>
    <n v="36.398829999999997"/>
    <n v="42.512819999999998"/>
    <n v="10"/>
    <x v="1"/>
    <n v="10"/>
    <s v="2018-08"/>
  </r>
  <r>
    <m/>
    <m/>
    <n v="33346"/>
    <d v="2018-09-15T08:04:27"/>
    <n v="4"/>
    <x v="3"/>
    <s v="Telafar"/>
    <s v="Markaz Telafar"/>
    <s v="Al Alolea Vilage"/>
    <s v="قرية العلولية"/>
    <n v="36.398829999999997"/>
    <n v="42.512819999999998"/>
    <n v="20"/>
    <x v="1"/>
    <n v="20"/>
    <s v="2018-09"/>
  </r>
  <r>
    <m/>
    <m/>
    <n v="33346"/>
    <d v="2018-10-14T06:08:31"/>
    <n v="5"/>
    <x v="3"/>
    <s v="Telafar"/>
    <s v="Markaz Telafar"/>
    <s v="Al Alolea Vilage"/>
    <s v="قرية العلولية"/>
    <n v="36.398829999999997"/>
    <n v="42.512819999999998"/>
    <n v="51"/>
    <x v="1"/>
    <n v="51"/>
    <s v="2018-10"/>
  </r>
  <r>
    <m/>
    <m/>
    <n v="33345"/>
    <d v="2018-09-15T08:04:24"/>
    <n v="4"/>
    <x v="3"/>
    <s v="Telafar"/>
    <s v="Markaz Telafar"/>
    <s v="Mohamed saeed Bashar Vilage"/>
    <s v="قرية محمد سعيد بشار"/>
    <n v="36.396619999999999"/>
    <n v="42.507989999999999"/>
    <n v="20"/>
    <x v="1"/>
    <n v="20"/>
    <s v="2018-09"/>
  </r>
  <r>
    <m/>
    <m/>
    <n v="33345"/>
    <d v="2018-10-14T06:08:32"/>
    <n v="5"/>
    <x v="3"/>
    <s v="Telafar"/>
    <s v="Markaz Telafar"/>
    <s v="Mohamed saeed Bashar Vilage"/>
    <s v="قرية محمد سعيد بشار"/>
    <n v="36.396619999999999"/>
    <n v="42.507989999999999"/>
    <n v="12"/>
    <x v="1"/>
    <n v="12"/>
    <s v="2018-10"/>
  </r>
  <r>
    <m/>
    <m/>
    <n v="33345"/>
    <d v="2019-02-03T12:22:52"/>
    <n v="7"/>
    <x v="3"/>
    <s v="Telafar"/>
    <s v="Markaz Telafar"/>
    <s v="Mohamed saeed Bashar Vilage"/>
    <s v="قرية محمد سعيد بشار"/>
    <n v="36.396619999999999"/>
    <n v="42.507989999999999"/>
    <n v="5"/>
    <x v="1"/>
    <n v="5"/>
    <s v="2019-02"/>
  </r>
  <r>
    <m/>
    <m/>
    <n v="33345"/>
    <d v="2019-03-30T23:02:41"/>
    <n v="8"/>
    <x v="3"/>
    <s v="Telafar"/>
    <s v="Markaz Telafar"/>
    <s v="Mohamed saeed Bashar Vilage"/>
    <s v="قرية محمد سعيد بشار"/>
    <n v="36.396619999999999"/>
    <n v="42.507989999999999"/>
    <n v="5"/>
    <x v="1"/>
    <n v="5"/>
    <s v="2019-03"/>
  </r>
  <r>
    <m/>
    <m/>
    <n v="33423"/>
    <d v="2018-07-13T13:46:20"/>
    <n v="2"/>
    <x v="3"/>
    <s v="Telafar"/>
    <s v="Ayadiya"/>
    <s v="Faqah Village"/>
    <s v="قرية فقه"/>
    <n v="36.466299999999997"/>
    <n v="42.546799999999998"/>
    <n v="25"/>
    <x v="1"/>
    <n v="25"/>
    <s v="2018-07"/>
  </r>
  <r>
    <m/>
    <m/>
    <n v="33423"/>
    <d v="2018-08-13T00:12:56"/>
    <n v="3"/>
    <x v="3"/>
    <s v="Telafar"/>
    <s v="Ayadiya"/>
    <s v="Faqah Village"/>
    <s v="قرية فقه"/>
    <n v="36.466299999999997"/>
    <n v="42.546799999999998"/>
    <n v="5"/>
    <x v="1"/>
    <n v="5"/>
    <s v="2018-08"/>
  </r>
  <r>
    <m/>
    <m/>
    <n v="33423"/>
    <d v="2018-09-28T16:29:00"/>
    <n v="4"/>
    <x v="3"/>
    <s v="Telafar"/>
    <s v="Ayadiya"/>
    <s v="Faqah Village"/>
    <s v="قرية فقه"/>
    <n v="36.466299999999997"/>
    <n v="42.546799999999998"/>
    <n v="5"/>
    <x v="1"/>
    <n v="5"/>
    <s v="2018-09"/>
  </r>
  <r>
    <m/>
    <m/>
    <n v="33472"/>
    <d v="2018-10-14T18:11:04"/>
    <n v="5"/>
    <x v="3"/>
    <s v="Telafar"/>
    <s v="Ayadiya"/>
    <s v="Qasabat Ayadiya"/>
    <s v="قصبة العياضية"/>
    <n v="36.485300000000002"/>
    <n v="42.42"/>
    <n v="5"/>
    <x v="1"/>
    <n v="5"/>
    <s v="2018-10"/>
  </r>
  <r>
    <m/>
    <m/>
    <n v="33472"/>
    <d v="2018-12-11T16:45:40"/>
    <n v="6"/>
    <x v="3"/>
    <s v="Telafar"/>
    <s v="Ayadiya"/>
    <s v="Qasabat Ayadiya"/>
    <s v="قصبة العياضية"/>
    <n v="36.485300000000002"/>
    <n v="42.42"/>
    <n v="50"/>
    <x v="1"/>
    <n v="50"/>
    <s v="2018-12"/>
  </r>
  <r>
    <m/>
    <m/>
    <n v="33472"/>
    <d v="2019-03-27T17:02:53"/>
    <n v="8"/>
    <x v="3"/>
    <s v="Telafar"/>
    <s v="Ayadiya"/>
    <s v="Qasabat Ayadiya"/>
    <s v="قصبة العياضية"/>
    <n v="36.485300000000002"/>
    <n v="42.42"/>
    <n v="10"/>
    <x v="1"/>
    <n v="10"/>
    <s v="2019-03"/>
  </r>
  <r>
    <m/>
    <m/>
    <n v="24600"/>
    <d v="2018-05-11T15:57:57"/>
    <n v="1"/>
    <x v="3"/>
    <s v="Tilkaif"/>
    <s v="Markaz Tilkaif"/>
    <s v="Al Qawsiyat"/>
    <s v="القوسيات"/>
    <n v="36.444421156899999"/>
    <n v="43.098562663300001"/>
    <n v="4"/>
    <x v="1"/>
    <n v="4"/>
    <s v="2018-05"/>
  </r>
  <r>
    <m/>
    <m/>
    <n v="17959"/>
    <d v="2018-05-11T15:38:12"/>
    <n v="1"/>
    <x v="3"/>
    <s v="Tilkaif"/>
    <s v="Al-Qosh"/>
    <s v="Tallsquf"/>
    <s v="تللسقف"/>
    <n v="36.5976809438"/>
    <n v="43.107703527399998"/>
    <n v="5"/>
    <x v="12"/>
    <n v="3"/>
    <s v="2018-05"/>
  </r>
  <r>
    <m/>
    <m/>
    <n v="17959"/>
    <d v="2018-05-11T15:38:12"/>
    <n v="1"/>
    <x v="3"/>
    <s v="Tilkaif"/>
    <s v="Al-Qosh"/>
    <s v="Tallsquf"/>
    <s v="تللسقف"/>
    <n v="36.5976809438"/>
    <n v="43.107703527399998"/>
    <n v="5"/>
    <x v="1"/>
    <n v="2"/>
    <s v="2018-05"/>
  </r>
  <r>
    <m/>
    <m/>
    <n v="17941"/>
    <d v="2018-05-11T15:43:46"/>
    <n v="1"/>
    <x v="3"/>
    <s v="Tilkaif"/>
    <s v="Markaz Tilkaif"/>
    <s v="Tilkaif Center"/>
    <s v="مركز تلكيف"/>
    <n v="36.487360602899997"/>
    <n v="43.117702640799997"/>
    <n v="2"/>
    <x v="5"/>
    <n v="1"/>
    <s v="2018-05"/>
  </r>
  <r>
    <m/>
    <m/>
    <n v="17941"/>
    <d v="2018-05-11T15:43:46"/>
    <n v="1"/>
    <x v="3"/>
    <s v="Tilkaif"/>
    <s v="Markaz Tilkaif"/>
    <s v="Tilkaif Center"/>
    <s v="مركز تلكيف"/>
    <n v="36.487360602899997"/>
    <n v="43.117702640799997"/>
    <n v="2"/>
    <x v="1"/>
    <n v="1"/>
    <s v="2018-05"/>
  </r>
  <r>
    <m/>
    <m/>
    <n v="33222"/>
    <d v="2018-05-26T15:40:12"/>
    <n v="1"/>
    <x v="3"/>
    <s v="Tilkaif"/>
    <s v="Wanna"/>
    <s v="Dwanish"/>
    <s v="قرية الدوانش"/>
    <n v="36.505302"/>
    <n v="42.802909"/>
    <n v="2"/>
    <x v="1"/>
    <n v="2"/>
    <s v="2018-05"/>
  </r>
  <r>
    <m/>
    <m/>
    <n v="23300"/>
    <d v="2018-07-26T23:47:45"/>
    <n v="2"/>
    <x v="4"/>
    <s v="Al-Shirqat"/>
    <s v="Markaz Al-Shirqat"/>
    <s v="Al Fajir village(Al Tasni)"/>
    <s v="قرية الفجر"/>
    <n v="35.439460342700002"/>
    <n v="43.221402056499997"/>
    <n v="1"/>
    <x v="1"/>
    <n v="1"/>
    <s v="2018-07"/>
  </r>
  <r>
    <m/>
    <m/>
    <n v="21005"/>
    <d v="2018-06-07T11:44:39"/>
    <n v="1"/>
    <x v="4"/>
    <s v="Al-Shirqat"/>
    <s v="Markaz Al-Shirqat"/>
    <s v="Hay Al Jumiala"/>
    <s v="حي الجميلة"/>
    <n v="35.492468420400002"/>
    <n v="43.238031752399998"/>
    <n v="3"/>
    <x v="5"/>
    <n v="1"/>
    <s v="2018-06"/>
  </r>
  <r>
    <m/>
    <m/>
    <n v="21005"/>
    <d v="2018-06-07T11:44:39"/>
    <n v="1"/>
    <x v="4"/>
    <s v="Al-Shirqat"/>
    <s v="Markaz Al-Shirqat"/>
    <s v="Hay Al Jumiala"/>
    <s v="حي الجميلة"/>
    <n v="35.492468420400002"/>
    <n v="43.238031752399998"/>
    <n v="3"/>
    <x v="1"/>
    <n v="2"/>
    <s v="2018-06"/>
  </r>
  <r>
    <m/>
    <m/>
    <n v="21005"/>
    <d v="2018-07-28T22:08:36"/>
    <n v="2"/>
    <x v="4"/>
    <s v="Al-Shirqat"/>
    <s v="Markaz Al-Shirqat"/>
    <s v="Hay Al Jumiala"/>
    <s v="حي الجميلة"/>
    <n v="35.492468420400002"/>
    <n v="43.238031752399998"/>
    <n v="8"/>
    <x v="5"/>
    <n v="1"/>
    <s v="2018-07"/>
  </r>
  <r>
    <m/>
    <m/>
    <n v="21005"/>
    <d v="2018-07-28T22:08:36"/>
    <n v="2"/>
    <x v="4"/>
    <s v="Al-Shirqat"/>
    <s v="Markaz Al-Shirqat"/>
    <s v="Hay Al Jumiala"/>
    <s v="حي الجميلة"/>
    <n v="35.492468420400002"/>
    <n v="43.238031752399998"/>
    <n v="8"/>
    <x v="1"/>
    <n v="7"/>
    <s v="2018-07"/>
  </r>
  <r>
    <m/>
    <m/>
    <n v="20395"/>
    <d v="2018-06-07T11:50:14"/>
    <n v="1"/>
    <x v="4"/>
    <s v="Al-Shirqat"/>
    <s v="Markaz Al-Shirqat"/>
    <s v="Baaja"/>
    <s v="حاوي بعاجه حاوي-حضر"/>
    <n v="35.5443241121"/>
    <n v="43.225557385000002"/>
    <n v="2"/>
    <x v="1"/>
    <n v="2"/>
    <s v="2018-06"/>
  </r>
  <r>
    <m/>
    <m/>
    <n v="20395"/>
    <d v="2018-07-28T21:45:51"/>
    <n v="2"/>
    <x v="4"/>
    <s v="Al-Shirqat"/>
    <s v="Markaz Al-Shirqat"/>
    <s v="Baaja"/>
    <s v="حاوي بعاجه حاوي-حضر"/>
    <n v="35.5443241121"/>
    <n v="43.225557385000002"/>
    <n v="5"/>
    <x v="1"/>
    <n v="5"/>
    <s v="2018-07"/>
  </r>
  <r>
    <m/>
    <m/>
    <n v="21004"/>
    <d v="2018-06-07T11:39:18"/>
    <n v="1"/>
    <x v="4"/>
    <s v="Al-Shirqat"/>
    <s v="Markaz Al-Shirqat"/>
    <s v="Hay Al Askari"/>
    <s v="الحي العسكري"/>
    <n v="35.515882680200001"/>
    <n v="43.234802205100003"/>
    <n v="4"/>
    <x v="1"/>
    <n v="4"/>
    <s v="2018-06"/>
  </r>
  <r>
    <m/>
    <m/>
    <n v="21004"/>
    <d v="2018-07-28T21:53:01"/>
    <n v="2"/>
    <x v="4"/>
    <s v="Al-Shirqat"/>
    <s v="Markaz Al-Shirqat"/>
    <s v="Hay Al Askari"/>
    <s v="الحي العسكري"/>
    <n v="35.515882680200001"/>
    <n v="43.234802205100003"/>
    <n v="3"/>
    <x v="1"/>
    <n v="3"/>
    <s v="2018-07"/>
  </r>
  <r>
    <m/>
    <m/>
    <n v="24210"/>
    <d v="2018-06-07T11:34:50"/>
    <n v="1"/>
    <x v="4"/>
    <s v="Al-Shirqat"/>
    <s v="Markaz Al-Shirqat"/>
    <s v="Hay Al Qasbah"/>
    <s v="حي القصبة"/>
    <n v="35.522968028699999"/>
    <n v="43.234376739699997"/>
    <n v="5"/>
    <x v="1"/>
    <n v="5"/>
    <s v="2018-06"/>
  </r>
  <r>
    <m/>
    <m/>
    <n v="24210"/>
    <d v="2018-07-28T21:45:49"/>
    <n v="2"/>
    <x v="4"/>
    <s v="Al-Shirqat"/>
    <s v="Markaz Al-Shirqat"/>
    <s v="Hay Al Qasbah"/>
    <s v="حي القصبة"/>
    <n v="35.522968028699999"/>
    <n v="43.234376739699997"/>
    <n v="4"/>
    <x v="1"/>
    <n v="4"/>
    <s v="2018-07"/>
  </r>
  <r>
    <m/>
    <m/>
    <n v="24210"/>
    <d v="2019-01-21T22:02:50"/>
    <n v="7"/>
    <x v="4"/>
    <s v="Al-Shirqat"/>
    <s v="Markaz Al-Shirqat"/>
    <s v="Hay Al Qasbah"/>
    <s v="حي القصبة"/>
    <n v="35.522968028699999"/>
    <n v="43.234376739699997"/>
    <n v="3"/>
    <x v="1"/>
    <n v="3"/>
    <s v="2019-01"/>
  </r>
  <r>
    <m/>
    <m/>
    <n v="21006"/>
    <d v="2018-06-07T11:54:32"/>
    <n v="1"/>
    <x v="4"/>
    <s v="Al-Shirqat"/>
    <s v="Markaz Al-Shirqat"/>
    <s v="Tal Al Jumiala area"/>
    <s v="تل بعاجة 1 وتل اجميلة "/>
    <n v="35.510917827500002"/>
    <n v="43.235178636400001"/>
    <n v="2"/>
    <x v="1"/>
    <n v="2"/>
    <s v="2018-06"/>
  </r>
  <r>
    <m/>
    <m/>
    <n v="21006"/>
    <d v="2018-07-28T22:14:46"/>
    <n v="2"/>
    <x v="4"/>
    <s v="Al-Shirqat"/>
    <s v="Markaz Al-Shirqat"/>
    <s v="Tal Al Jumiala area"/>
    <s v="تل بعاجة 1 وتل اجميلة "/>
    <n v="35.510917827500002"/>
    <n v="43.235178636400001"/>
    <n v="4"/>
    <x v="1"/>
    <n v="4"/>
    <s v="2018-07"/>
  </r>
  <r>
    <m/>
    <m/>
    <n v="29650"/>
    <d v="2018-06-05T17:01:39"/>
    <n v="1"/>
    <x v="4"/>
    <s v="Al-Shirqat"/>
    <s v="Markaz Al-Shirqat"/>
    <s v="Al-Horya Al-Qadema village"/>
    <s v="قرية الحورية القديمة"/>
    <n v="35.594491143699997"/>
    <n v="43.241982059599998"/>
    <n v="2"/>
    <x v="1"/>
    <n v="2"/>
    <s v="2018-06"/>
  </r>
  <r>
    <m/>
    <m/>
    <n v="29650"/>
    <d v="2018-07-22T23:08:03"/>
    <n v="2"/>
    <x v="4"/>
    <s v="Al-Shirqat"/>
    <s v="Markaz Al-Shirqat"/>
    <s v="Al-Horya Al-Qadema village"/>
    <s v="قرية الحورية القديمة"/>
    <n v="35.594491143699997"/>
    <n v="43.241982059599998"/>
    <n v="2"/>
    <x v="1"/>
    <n v="2"/>
    <s v="2018-07"/>
  </r>
  <r>
    <m/>
    <m/>
    <n v="21955"/>
    <d v="2018-07-28T22:29:09"/>
    <n v="2"/>
    <x v="4"/>
    <s v="Al-Shirqat"/>
    <s v="Markaz Al-Shirqat"/>
    <s v="Hay Al-Khasim Al-Qadem village"/>
    <s v="قرية الخصم القديمة"/>
    <n v="35.486099598899997"/>
    <n v="43.237260114400001"/>
    <n v="2"/>
    <x v="5"/>
    <n v="1"/>
    <s v="2018-07"/>
  </r>
  <r>
    <m/>
    <m/>
    <n v="21955"/>
    <d v="2018-07-28T22:29:09"/>
    <n v="2"/>
    <x v="4"/>
    <s v="Al-Shirqat"/>
    <s v="Markaz Al-Shirqat"/>
    <s v="Hay Al-Khasim Al-Qadem village"/>
    <s v="قرية الخصم القديمة"/>
    <n v="35.486099598899997"/>
    <n v="43.237260114400001"/>
    <n v="2"/>
    <x v="1"/>
    <n v="1"/>
    <s v="2018-07"/>
  </r>
  <r>
    <m/>
    <m/>
    <n v="29655"/>
    <d v="2018-06-07T11:34:52"/>
    <n v="1"/>
    <x v="4"/>
    <s v="Al-Shirqat"/>
    <s v="Markaz Al-Shirqat"/>
    <s v="Hay Tal Baajah"/>
    <s v="حي تل بعاجة"/>
    <n v="35.526890256400002"/>
    <n v="43.228306314000001"/>
    <n v="3"/>
    <x v="1"/>
    <n v="3"/>
    <s v="2018-06"/>
  </r>
  <r>
    <m/>
    <m/>
    <n v="29652"/>
    <d v="2018-07-22T23:14:07"/>
    <n v="2"/>
    <x v="4"/>
    <s v="Al-Shirqat"/>
    <s v="Markaz Al-Shirqat"/>
    <s v="Hay Al-noor"/>
    <s v="حي النور"/>
    <n v="35.495645358300003"/>
    <n v="43.241441870700001"/>
    <n v="1"/>
    <x v="1"/>
    <n v="1"/>
    <s v="2018-07"/>
  </r>
  <r>
    <m/>
    <m/>
    <n v="20517"/>
    <d v="2018-07-21T01:23:48"/>
    <n v="2"/>
    <x v="4"/>
    <s v="Al-Shirqat"/>
    <s v="Markaz Al-Shirqat"/>
    <s v="Al-Sfeena Village"/>
    <s v="قرية السفينة"/>
    <n v="35.257086999999999"/>
    <n v="43.226284"/>
    <n v="1"/>
    <x v="1"/>
    <n v="1"/>
    <s v="2018-07"/>
  </r>
  <r>
    <m/>
    <m/>
    <n v="33122"/>
    <d v="2018-06-06T21:12:03"/>
    <n v="1"/>
    <x v="4"/>
    <s v="Al-Shirqat"/>
    <s v="Markaz Al-Shirqat"/>
    <s v="Sudayrah Aulya Village"/>
    <s v="قرية سديره عليا"/>
    <n v="35.443156999999999"/>
    <n v="43.295248000000001"/>
    <n v="3"/>
    <x v="1"/>
    <n v="3"/>
    <s v="2018-06"/>
  </r>
  <r>
    <m/>
    <m/>
    <n v="33122"/>
    <d v="2018-07-25T21:23:13"/>
    <n v="2"/>
    <x v="4"/>
    <s v="Al-Shirqat"/>
    <s v="Markaz Al-Shirqat"/>
    <s v="Sudayrah Aulya Village"/>
    <s v="قرية سديره عليا"/>
    <n v="35.443156999999999"/>
    <n v="43.295248000000001"/>
    <n v="1"/>
    <x v="1"/>
    <n v="1"/>
    <s v="2018-07"/>
  </r>
  <r>
    <m/>
    <m/>
    <n v="33124"/>
    <d v="2018-05-28T13:13:23"/>
    <n v="1"/>
    <x v="4"/>
    <s v="Al-Shirqat"/>
    <s v="Markaz Al-Shirqat"/>
    <s v="Al-Salman village"/>
    <s v="قرية السلمان"/>
    <n v="35.330249999999999"/>
    <n v="43.161439999999999"/>
    <n v="2"/>
    <x v="5"/>
    <n v="1"/>
    <s v="2018-05"/>
  </r>
  <r>
    <m/>
    <m/>
    <n v="33124"/>
    <d v="2018-05-28T13:13:23"/>
    <n v="1"/>
    <x v="4"/>
    <s v="Al-Shirqat"/>
    <s v="Markaz Al-Shirqat"/>
    <s v="Al-Salman village"/>
    <s v="قرية السلمان"/>
    <n v="35.330249999999999"/>
    <n v="43.161439999999999"/>
    <n v="2"/>
    <x v="1"/>
    <n v="1"/>
    <s v="2018-05"/>
  </r>
  <r>
    <m/>
    <m/>
    <n v="33124"/>
    <d v="2018-07-22T22:52:52"/>
    <n v="2"/>
    <x v="4"/>
    <s v="Al-Shirqat"/>
    <s v="Markaz Al-Shirqat"/>
    <s v="Al-Salman village"/>
    <s v="قرية السلمان"/>
    <n v="35.330249999999999"/>
    <n v="43.161439999999999"/>
    <n v="2"/>
    <x v="1"/>
    <n v="2"/>
    <s v="2018-07"/>
  </r>
  <r>
    <m/>
    <m/>
    <n v="33136"/>
    <d v="2018-06-03T20:01:35"/>
    <n v="1"/>
    <x v="4"/>
    <s v="Al-Shirqat"/>
    <s v="Markaz Al-Shirqat"/>
    <s v="Awegylah Village"/>
    <s v="قرية عويجيلة"/>
    <n v="35.539661000000002"/>
    <n v="43.266058999999998"/>
    <n v="2"/>
    <x v="1"/>
    <n v="2"/>
    <s v="2018-06"/>
  </r>
  <r>
    <m/>
    <m/>
    <n v="33136"/>
    <d v="2018-07-25T20:57:46"/>
    <n v="2"/>
    <x v="4"/>
    <s v="Al-Shirqat"/>
    <s v="Markaz Al-Shirqat"/>
    <s v="Awegylah Village"/>
    <s v="قرية عويجيلة"/>
    <n v="35.539661000000002"/>
    <n v="43.266058999999998"/>
    <n v="1"/>
    <x v="1"/>
    <n v="1"/>
    <s v="2018-07"/>
  </r>
  <r>
    <m/>
    <m/>
    <n v="23702"/>
    <d v="2018-06-01T13:21:55"/>
    <n v="1"/>
    <x v="4"/>
    <s v="Tikrit"/>
    <s v="Markaz Tikrit"/>
    <s v="Qadisya 2 500 Area"/>
    <s v="حي المطاردة(قادسية2)مقاطعة 7 محله 218 – قطعه 500"/>
    <n v="34.650852159700001"/>
    <n v="43.652580734399997"/>
    <n v="1"/>
    <x v="1"/>
    <n v="1"/>
    <s v="2018-06"/>
  </r>
  <r>
    <m/>
    <m/>
    <n v="23301"/>
    <d v="2018-05-20T08:33:52"/>
    <n v="1"/>
    <x v="4"/>
    <s v="Tikrit"/>
    <s v="Markaz Tikrit"/>
    <s v="Hay Al Anwaa Mahala 420"/>
    <s v="حي الانواء-محلة 420"/>
    <n v="34.575039004600001"/>
    <n v="43.683130942799998"/>
    <n v="4"/>
    <x v="1"/>
    <n v="4"/>
    <s v="2018-05"/>
  </r>
  <r>
    <m/>
    <m/>
    <n v="22468"/>
    <d v="2018-05-17T08:54:06"/>
    <n v="1"/>
    <x v="4"/>
    <s v="Tikrit"/>
    <s v="Markaz Tikrit"/>
    <s v="Hay Al Zuhour-422"/>
    <s v="حي الزهور محلة-422"/>
    <n v="34.590604122199998"/>
    <n v="43.671510781400002"/>
    <n v="9"/>
    <x v="2"/>
    <n v="4"/>
    <s v="2018-05"/>
  </r>
  <r>
    <m/>
    <m/>
    <n v="22468"/>
    <d v="2018-05-17T08:54:06"/>
    <n v="1"/>
    <x v="4"/>
    <s v="Tikrit"/>
    <s v="Markaz Tikrit"/>
    <s v="Hay Al Zuhour-422"/>
    <s v="حي الزهور محلة-422"/>
    <n v="34.590604122199998"/>
    <n v="43.671510781400002"/>
    <n v="9"/>
    <x v="1"/>
    <n v="5"/>
    <s v="2018-05"/>
  </r>
  <r>
    <m/>
    <m/>
    <n v="25922"/>
    <d v="2018-05-21T09:48:00"/>
    <n v="1"/>
    <x v="4"/>
    <s v="Tikrit"/>
    <s v="Markaz Tikrit"/>
    <s v="Qadisya 1 Mahala 214"/>
    <s v="حي المطاردة(قادسية1)مقاطعة 7-محله 214"/>
    <n v="34.645780885199997"/>
    <n v="43.670324589499998"/>
    <n v="5"/>
    <x v="2"/>
    <n v="1"/>
    <s v="2018-05"/>
  </r>
  <r>
    <m/>
    <m/>
    <n v="25922"/>
    <d v="2018-05-21T09:48:00"/>
    <n v="1"/>
    <x v="4"/>
    <s v="Tikrit"/>
    <s v="Markaz Tikrit"/>
    <s v="Qadisya 1 Mahala 214"/>
    <s v="حي المطاردة(قادسية1)مقاطعة 7-محله 214"/>
    <n v="34.645780885199997"/>
    <n v="43.670324589499998"/>
    <n v="5"/>
    <x v="1"/>
    <n v="4"/>
    <s v="2018-05"/>
  </r>
  <r>
    <m/>
    <m/>
    <n v="25923"/>
    <d v="2018-05-21T10:24:41"/>
    <n v="1"/>
    <x v="4"/>
    <s v="Tikrit"/>
    <s v="Markaz Tikrit"/>
    <s v="Qadisya 2 Mahala 216"/>
    <s v="حي المطاردة(قادسية2)مقاطعة 7-محله 216"/>
    <n v="34.649042665099998"/>
    <n v="43.661256459199997"/>
    <n v="4"/>
    <x v="1"/>
    <n v="4"/>
    <s v="2018-05"/>
  </r>
  <r>
    <m/>
    <m/>
    <n v="28413"/>
    <d v="2018-05-21T09:19:00"/>
    <n v="1"/>
    <x v="4"/>
    <s v="Tikrit"/>
    <s v="Markaz Tikrit"/>
    <s v="Hay Al-Wihda"/>
    <s v="حي الوحدة"/>
    <n v="34.604528364700002"/>
    <n v="43.670922769199997"/>
    <n v="10"/>
    <x v="1"/>
    <n v="10"/>
    <s v="2018-05"/>
  </r>
  <r>
    <m/>
    <m/>
    <n v="20638"/>
    <d v="2018-05-13T18:43:54"/>
    <n v="1"/>
    <x v="4"/>
    <s v="Tikrit"/>
    <s v="Markaz Tikrit"/>
    <s v="Hay Al Dhubbat"/>
    <s v="حي الضباط"/>
    <n v="34.6346683931"/>
    <n v="43.670680984000001"/>
    <n v="4"/>
    <x v="2"/>
    <n v="1"/>
    <s v="2018-05"/>
  </r>
  <r>
    <m/>
    <m/>
    <n v="20638"/>
    <d v="2018-05-13T18:43:54"/>
    <n v="1"/>
    <x v="4"/>
    <s v="Tikrit"/>
    <s v="Markaz Tikrit"/>
    <s v="Hay Al Dhubbat"/>
    <s v="حي الضباط"/>
    <n v="34.6346683931"/>
    <n v="43.670680984000001"/>
    <n v="4"/>
    <x v="1"/>
    <n v="3"/>
    <s v="2018-05"/>
  </r>
  <r>
    <m/>
    <m/>
    <n v="28478"/>
    <d v="2018-05-21T09:22:32"/>
    <n v="1"/>
    <x v="4"/>
    <s v="Tikrit"/>
    <s v="Markaz Tikrit"/>
    <s v="Hay Al-Sikak"/>
    <s v="حي السكك"/>
    <n v="34.596828872899998"/>
    <n v="43.675034993600001"/>
    <n v="4"/>
    <x v="1"/>
    <n v="4"/>
    <s v="2018-05"/>
  </r>
  <r>
    <m/>
    <m/>
    <n v="25868"/>
    <d v="2018-06-07T14:20:49"/>
    <n v="1"/>
    <x v="4"/>
    <s v="Tooz"/>
    <s v="Markaz Tooz"/>
    <s v="Hay Rizgari-114"/>
    <s v="حي رزكاري م(5-الطوز)محلة 114"/>
    <n v="34.886701491499998"/>
    <n v="44.642673919899998"/>
    <n v="2"/>
    <x v="5"/>
    <n v="1"/>
    <s v="2018-06"/>
  </r>
  <r>
    <m/>
    <m/>
    <n v="25868"/>
    <d v="2018-06-07T14:20:49"/>
    <n v="1"/>
    <x v="4"/>
    <s v="Tooz"/>
    <s v="Markaz Tooz"/>
    <s v="Hay Rizgari-114"/>
    <s v="حي رزكاري م(5-الطوز)محلة 114"/>
    <n v="34.886701491499998"/>
    <n v="44.642673919899998"/>
    <n v="2"/>
    <x v="13"/>
    <n v="1"/>
    <s v="2018-06"/>
  </r>
  <r>
    <m/>
    <m/>
    <n v="25750"/>
    <d v="2018-05-22T17:35:39"/>
    <n v="1"/>
    <x v="4"/>
    <s v="Tooz"/>
    <s v="Markaz Tooz"/>
    <s v="Markaz Tooz-Hay Brayati"/>
    <s v="محلة برايتي"/>
    <n v="34.905082507899998"/>
    <n v="44.608836692200001"/>
    <n v="1"/>
    <x v="13"/>
    <n v="1"/>
    <s v="2018-05"/>
  </r>
  <r>
    <m/>
    <m/>
    <n v="25755"/>
    <d v="2018-05-22T17:54:57"/>
    <n v="1"/>
    <x v="4"/>
    <s v="Tooz"/>
    <s v="Markaz Tooz"/>
    <s v="Markaz Tooz-Hay Imam Ahmed"/>
    <s v="حي امام احمد"/>
    <n v="34.881868760000003"/>
    <n v="44.62413196"/>
    <n v="2"/>
    <x v="14"/>
    <n v="1"/>
    <s v="2018-05"/>
  </r>
  <r>
    <m/>
    <m/>
    <n v="25755"/>
    <d v="2018-05-22T17:54:57"/>
    <n v="1"/>
    <x v="4"/>
    <s v="Tooz"/>
    <s v="Markaz Tooz"/>
    <s v="Markaz Tooz-Hay Imam Ahmed"/>
    <s v="حي امام احمد"/>
    <n v="34.881868760000003"/>
    <n v="44.62413196"/>
    <n v="2"/>
    <x v="5"/>
    <n v="1"/>
    <s v="2018-05"/>
  </r>
  <r>
    <m/>
    <m/>
    <n v="7861"/>
    <d v="2019-05-10T14:30:58"/>
    <s v="ILA IV"/>
    <x v="5"/>
    <s v="Amedi"/>
    <s v="Markaz Amedi"/>
    <s v="Amedi"/>
    <s v="عمادية"/>
    <n v="37.092389017499997"/>
    <n v="43.487856985199997"/>
    <n v="11"/>
    <x v="15"/>
    <n v="4"/>
    <s v="2019-05"/>
  </r>
  <r>
    <m/>
    <m/>
    <n v="7861"/>
    <d v="2019-05-10T14:30:58"/>
    <s v="ILA IV"/>
    <x v="5"/>
    <s v="Amedi"/>
    <s v="Markaz Amedi"/>
    <s v="Amedi"/>
    <s v="عمادية"/>
    <n v="37.092389017499997"/>
    <n v="43.487856985199997"/>
    <n v="11"/>
    <x v="5"/>
    <n v="7"/>
    <s v="2019-05"/>
  </r>
  <r>
    <m/>
    <m/>
    <n v="8229"/>
    <d v="2019-05-10T14:30:58"/>
    <s v="ILA IV"/>
    <x v="5"/>
    <s v="Amedi"/>
    <s v="Deralook"/>
    <s v="Deraluk"/>
    <s v="ديرلوك"/>
    <n v="37.055043598200001"/>
    <n v="43.652203984800003"/>
    <n v="2"/>
    <x v="5"/>
    <n v="2"/>
    <s v="2019-05"/>
  </r>
  <r>
    <m/>
    <m/>
    <n v="23903"/>
    <d v="2019-05-10T14:30:58"/>
    <s v="ILA IV"/>
    <x v="5"/>
    <s v="Amedi"/>
    <s v="Markaz Amedi"/>
    <s v="Kaniya Mala"/>
    <s v="كانيا مالا"/>
    <n v="37.100904421599999"/>
    <n v="43.495156701900001"/>
    <n v="4"/>
    <x v="15"/>
    <n v="2"/>
    <s v="2019-05"/>
  </r>
  <r>
    <m/>
    <m/>
    <n v="23903"/>
    <d v="2019-05-10T14:30:58"/>
    <s v="ILA IV"/>
    <x v="5"/>
    <s v="Amedi"/>
    <s v="Markaz Amedi"/>
    <s v="Kaniya Mala"/>
    <s v="كانيا مالا"/>
    <n v="37.100904421599999"/>
    <n v="43.495156701900001"/>
    <n v="4"/>
    <x v="16"/>
    <n v="2"/>
    <s v="2019-05"/>
  </r>
  <r>
    <m/>
    <m/>
    <n v="7835"/>
    <d v="2019-05-10T14:30:58"/>
    <s v="ILA IV"/>
    <x v="5"/>
    <s v="Amedi"/>
    <s v="Sarsink"/>
    <s v="Sarsink"/>
    <s v="سرسنك"/>
    <n v="37.039314552299999"/>
    <n v="43.342922546499999"/>
    <n v="28"/>
    <x v="5"/>
    <n v="14"/>
    <s v="2019-05"/>
  </r>
  <r>
    <m/>
    <m/>
    <n v="7835"/>
    <d v="2019-05-10T14:30:58"/>
    <s v="ILA IV"/>
    <x v="5"/>
    <s v="Amedi"/>
    <s v="Sarsink"/>
    <s v="Sarsink"/>
    <s v="سرسنك"/>
    <n v="37.039314552299999"/>
    <n v="43.342922546499999"/>
    <n v="28"/>
    <x v="17"/>
    <n v="6"/>
    <s v="2019-05"/>
  </r>
  <r>
    <m/>
    <m/>
    <n v="7835"/>
    <d v="2019-05-10T14:30:58"/>
    <s v="ILA IV"/>
    <x v="5"/>
    <s v="Amedi"/>
    <s v="Sarsink"/>
    <s v="Sarsink"/>
    <s v="سرسنك"/>
    <n v="37.039314552299999"/>
    <n v="43.342922546499999"/>
    <n v="28"/>
    <x v="12"/>
    <n v="8"/>
    <s v="2019-05"/>
  </r>
  <r>
    <m/>
    <m/>
    <n v="7833"/>
    <d v="2019-05-10T14:30:58"/>
    <s v="ILA IV"/>
    <x v="5"/>
    <s v="Amedi"/>
    <s v="Sheladze"/>
    <s v="Sheladize Collective"/>
    <s v="شيلادزي"/>
    <n v="37.028460898500001"/>
    <n v="43.785392052900001"/>
    <n v="4"/>
    <x v="5"/>
    <n v="2"/>
    <s v="2019-05"/>
  </r>
  <r>
    <m/>
    <m/>
    <n v="7833"/>
    <d v="2019-05-10T14:30:58"/>
    <s v="ILA IV"/>
    <x v="5"/>
    <s v="Amedi"/>
    <s v="Sheladze"/>
    <s v="Sheladize Collective"/>
    <s v="شيلادزي"/>
    <n v="37.028460898500001"/>
    <n v="43.785392052900001"/>
    <n v="4"/>
    <x v="18"/>
    <n v="2"/>
    <s v="2019-05"/>
  </r>
  <r>
    <m/>
    <m/>
    <n v="29567"/>
    <d v="2019-05-10T14:30:58"/>
    <s v="ILA IV"/>
    <x v="5"/>
    <s v="Amedi"/>
    <s v="Markaz Amedi"/>
    <s v="Kani"/>
    <s v="كاني"/>
    <n v="37.083808304500003"/>
    <n v="43.524796335799998"/>
    <n v="1"/>
    <x v="1"/>
    <n v="1"/>
    <s v="2019-05"/>
  </r>
  <r>
    <m/>
    <m/>
    <n v="21971"/>
    <d v="2019-05-10T14:30:58"/>
    <s v="ILA IV"/>
    <x v="5"/>
    <s v="Dahuk"/>
    <s v="Markaz Dahuk"/>
    <s v="Shorash (Al Jamyah)"/>
    <s v="شورش (الجمعية)"/>
    <n v="36.870482659399997"/>
    <n v="42.992015468699996"/>
    <n v="7"/>
    <x v="19"/>
    <n v="1"/>
    <s v="2019-05"/>
  </r>
  <r>
    <m/>
    <m/>
    <n v="21971"/>
    <d v="2019-05-10T14:30:58"/>
    <s v="ILA IV"/>
    <x v="5"/>
    <s v="Dahuk"/>
    <s v="Markaz Dahuk"/>
    <s v="Shorash (Al Jamyah)"/>
    <s v="شورش (الجمعية)"/>
    <n v="36.870482659399997"/>
    <n v="42.992015468699996"/>
    <n v="7"/>
    <x v="13"/>
    <n v="1"/>
    <s v="2019-05"/>
  </r>
  <r>
    <m/>
    <m/>
    <n v="21971"/>
    <d v="2019-05-10T14:30:58"/>
    <s v="ILA IV"/>
    <x v="5"/>
    <s v="Dahuk"/>
    <s v="Markaz Dahuk"/>
    <s v="Shorash (Al Jamyah)"/>
    <s v="شورش (الجمعية)"/>
    <n v="36.870482659399997"/>
    <n v="42.992015468699996"/>
    <n v="7"/>
    <x v="5"/>
    <n v="3"/>
    <s v="2019-05"/>
  </r>
  <r>
    <m/>
    <m/>
    <n v="21971"/>
    <d v="2019-05-10T14:30:58"/>
    <s v="ILA IV"/>
    <x v="5"/>
    <s v="Dahuk"/>
    <s v="Markaz Dahuk"/>
    <s v="Shorash (Al Jamyah)"/>
    <s v="شورش (الجمعية)"/>
    <n v="36.870482659399997"/>
    <n v="42.992015468699996"/>
    <n v="7"/>
    <x v="15"/>
    <n v="2"/>
    <s v="2019-05"/>
  </r>
  <r>
    <m/>
    <m/>
    <n v="23580"/>
    <d v="2019-05-10T14:30:58"/>
    <s v="ILA IV"/>
    <x v="5"/>
    <s v="Dahuk"/>
    <s v="Markaz Dahuk"/>
    <s v="Al Sinaah"/>
    <s v="الصناعة"/>
    <n v="36.854205976700001"/>
    <n v="43.044588520600001"/>
    <n v="31"/>
    <x v="16"/>
    <n v="5"/>
    <s v="2019-05"/>
  </r>
  <r>
    <m/>
    <m/>
    <n v="23580"/>
    <d v="2019-05-10T14:30:58"/>
    <s v="ILA IV"/>
    <x v="5"/>
    <s v="Dahuk"/>
    <s v="Markaz Dahuk"/>
    <s v="Al Sinaah"/>
    <s v="الصناعة"/>
    <n v="36.854205976700001"/>
    <n v="43.044588520600001"/>
    <n v="31"/>
    <x v="15"/>
    <n v="6"/>
    <s v="2019-05"/>
  </r>
  <r>
    <m/>
    <m/>
    <n v="23580"/>
    <d v="2019-05-10T14:30:58"/>
    <s v="ILA IV"/>
    <x v="5"/>
    <s v="Dahuk"/>
    <s v="Markaz Dahuk"/>
    <s v="Al Sinaah"/>
    <s v="الصناعة"/>
    <n v="36.854205976700001"/>
    <n v="43.044588520600001"/>
    <n v="31"/>
    <x v="14"/>
    <n v="6"/>
    <s v="2019-05"/>
  </r>
  <r>
    <m/>
    <m/>
    <n v="23580"/>
    <d v="2019-05-10T14:30:58"/>
    <s v="ILA IV"/>
    <x v="5"/>
    <s v="Dahuk"/>
    <s v="Markaz Dahuk"/>
    <s v="Al Sinaah"/>
    <s v="الصناعة"/>
    <n v="36.854205976700001"/>
    <n v="43.044588520600001"/>
    <n v="31"/>
    <x v="4"/>
    <n v="6"/>
    <s v="2019-05"/>
  </r>
  <r>
    <m/>
    <m/>
    <n v="23580"/>
    <d v="2019-05-10T14:30:58"/>
    <s v="ILA IV"/>
    <x v="5"/>
    <s v="Dahuk"/>
    <s v="Markaz Dahuk"/>
    <s v="Al Sinaah"/>
    <s v="الصناعة"/>
    <n v="36.854205976700001"/>
    <n v="43.044588520600001"/>
    <n v="31"/>
    <x v="2"/>
    <n v="1"/>
    <s v="2019-05"/>
  </r>
  <r>
    <m/>
    <m/>
    <n v="23580"/>
    <d v="2019-05-10T14:30:58"/>
    <s v="ILA IV"/>
    <x v="5"/>
    <s v="Dahuk"/>
    <s v="Markaz Dahuk"/>
    <s v="Al Sinaah"/>
    <s v="الصناعة"/>
    <n v="36.854205976700001"/>
    <n v="43.044588520600001"/>
    <n v="31"/>
    <x v="13"/>
    <n v="4"/>
    <s v="2019-05"/>
  </r>
  <r>
    <m/>
    <m/>
    <n v="23580"/>
    <d v="2019-05-10T14:30:58"/>
    <s v="ILA IV"/>
    <x v="5"/>
    <s v="Dahuk"/>
    <s v="Markaz Dahuk"/>
    <s v="Al Sinaah"/>
    <s v="الصناعة"/>
    <n v="36.854205976700001"/>
    <n v="43.044588520600001"/>
    <n v="31"/>
    <x v="3"/>
    <n v="3"/>
    <s v="2019-05"/>
  </r>
  <r>
    <m/>
    <m/>
    <n v="26054"/>
    <d v="2019-05-10T14:30:58"/>
    <s v="ILA IV"/>
    <x v="5"/>
    <s v="Dahuk"/>
    <s v="Markaz Dahuk"/>
    <s v="Ashti"/>
    <s v="آشتي"/>
    <n v="36.869398845900001"/>
    <n v="42.982650769000003"/>
    <n v="5"/>
    <x v="5"/>
    <n v="3"/>
    <s v="2019-05"/>
  </r>
  <r>
    <m/>
    <m/>
    <n v="26054"/>
    <d v="2019-05-10T14:30:58"/>
    <s v="ILA IV"/>
    <x v="5"/>
    <s v="Dahuk"/>
    <s v="Markaz Dahuk"/>
    <s v="Ashti"/>
    <s v="آشتي"/>
    <n v="36.869398845900001"/>
    <n v="42.982650769000003"/>
    <n v="5"/>
    <x v="15"/>
    <n v="2"/>
    <s v="2019-05"/>
  </r>
  <r>
    <m/>
    <m/>
    <n v="24801"/>
    <d v="2019-05-10T14:30:58"/>
    <s v="ILA IV"/>
    <x v="5"/>
    <s v="Dahuk"/>
    <s v="Zawita"/>
    <s v="Bagera"/>
    <s v="باكيرا"/>
    <n v="36.965668439200002"/>
    <n v="43.169657078199997"/>
    <n v="18"/>
    <x v="5"/>
    <n v="10"/>
    <s v="2019-05"/>
  </r>
  <r>
    <m/>
    <m/>
    <n v="24801"/>
    <d v="2019-05-10T14:30:58"/>
    <s v="ILA IV"/>
    <x v="5"/>
    <s v="Dahuk"/>
    <s v="Zawita"/>
    <s v="Bagera"/>
    <s v="باكيرا"/>
    <n v="36.965668439200002"/>
    <n v="43.169657078199997"/>
    <n v="18"/>
    <x v="0"/>
    <n v="3"/>
    <s v="2019-05"/>
  </r>
  <r>
    <m/>
    <m/>
    <n v="24801"/>
    <d v="2019-05-10T14:30:58"/>
    <s v="ILA IV"/>
    <x v="5"/>
    <s v="Dahuk"/>
    <s v="Zawita"/>
    <s v="Bagera"/>
    <s v="باكيرا"/>
    <n v="36.965668439200002"/>
    <n v="43.169657078199997"/>
    <n v="18"/>
    <x v="19"/>
    <n v="5"/>
    <s v="2019-05"/>
  </r>
  <r>
    <m/>
    <m/>
    <n v="26051"/>
    <d v="2019-05-10T14:30:58"/>
    <s v="ILA IV"/>
    <x v="5"/>
    <s v="Dahuk"/>
    <s v="Markaz Dahuk"/>
    <s v="Baroshke Complex"/>
    <s v="مجمع بروشكي"/>
    <n v="36.850169232799999"/>
    <n v="43.036977761300001"/>
    <n v="8"/>
    <x v="13"/>
    <n v="3"/>
    <s v="2019-05"/>
  </r>
  <r>
    <m/>
    <m/>
    <n v="26051"/>
    <d v="2019-05-10T14:30:58"/>
    <s v="ILA IV"/>
    <x v="5"/>
    <s v="Dahuk"/>
    <s v="Markaz Dahuk"/>
    <s v="Baroshke Complex"/>
    <s v="مجمع بروشكي"/>
    <n v="36.850169232799999"/>
    <n v="43.036977761300001"/>
    <n v="8"/>
    <x v="16"/>
    <n v="5"/>
    <s v="2019-05"/>
  </r>
  <r>
    <m/>
    <m/>
    <n v="23711"/>
    <d v="2019-05-10T14:30:58"/>
    <s v="ILA IV"/>
    <x v="5"/>
    <s v="Dahuk"/>
    <s v="Markaz Dahuk"/>
    <s v="Gali Dohuk"/>
    <s v="كلي دهوك"/>
    <n v="36.863874868300002"/>
    <n v="43.006124331499997"/>
    <n v="8"/>
    <x v="5"/>
    <n v="4"/>
    <s v="2019-05"/>
  </r>
  <r>
    <m/>
    <m/>
    <n v="23711"/>
    <d v="2019-05-10T14:30:58"/>
    <s v="ILA IV"/>
    <x v="5"/>
    <s v="Dahuk"/>
    <s v="Markaz Dahuk"/>
    <s v="Gali Dohuk"/>
    <s v="كلي دهوك"/>
    <n v="36.863874868300002"/>
    <n v="43.006124331499997"/>
    <n v="8"/>
    <x v="15"/>
    <n v="4"/>
    <s v="2019-05"/>
  </r>
  <r>
    <m/>
    <m/>
    <n v="24628"/>
    <d v="2019-05-10T14:30:58"/>
    <s v="ILA IV"/>
    <x v="5"/>
    <s v="Dahuk"/>
    <s v="Markaz Dahuk"/>
    <s v="Etit"/>
    <s v="ايتيت"/>
    <n v="36.844704079000003"/>
    <n v="43.082330210199999"/>
    <n v="15"/>
    <x v="15"/>
    <n v="12"/>
    <s v="2019-05"/>
  </r>
  <r>
    <m/>
    <m/>
    <n v="24628"/>
    <d v="2019-05-10T14:30:58"/>
    <s v="ILA IV"/>
    <x v="5"/>
    <s v="Dahuk"/>
    <s v="Markaz Dahuk"/>
    <s v="Etit"/>
    <s v="ايتيت"/>
    <n v="36.844704079000003"/>
    <n v="43.082330210199999"/>
    <n v="15"/>
    <x v="1"/>
    <n v="3"/>
    <s v="2019-05"/>
  </r>
  <r>
    <m/>
    <m/>
    <n v="24184"/>
    <d v="2019-05-10T14:30:58"/>
    <s v="ILA IV"/>
    <x v="5"/>
    <s v="Dahuk"/>
    <s v="Markaz Dahuk"/>
    <s v="Khabat Kojar"/>
    <s v="خبات(كوجر)"/>
    <n v="36.856413552200003"/>
    <n v="43.002842736799998"/>
    <n v="12"/>
    <x v="15"/>
    <n v="3"/>
    <s v="2019-05"/>
  </r>
  <r>
    <m/>
    <m/>
    <n v="24184"/>
    <d v="2019-05-10T14:30:58"/>
    <s v="ILA IV"/>
    <x v="5"/>
    <s v="Dahuk"/>
    <s v="Markaz Dahuk"/>
    <s v="Khabat Kojar"/>
    <s v="خبات(كوجر)"/>
    <n v="36.856413552200003"/>
    <n v="43.002842736799998"/>
    <n v="12"/>
    <x v="5"/>
    <n v="6"/>
    <s v="2019-05"/>
  </r>
  <r>
    <m/>
    <m/>
    <n v="24184"/>
    <d v="2019-05-10T14:30:58"/>
    <s v="ILA IV"/>
    <x v="5"/>
    <s v="Dahuk"/>
    <s v="Markaz Dahuk"/>
    <s v="Khabat Kojar"/>
    <s v="خبات(كوجر)"/>
    <n v="36.856413552200003"/>
    <n v="43.002842736799998"/>
    <n v="12"/>
    <x v="13"/>
    <n v="3"/>
    <s v="2019-05"/>
  </r>
  <r>
    <m/>
    <m/>
    <n v="8871"/>
    <d v="2019-05-10T14:30:58"/>
    <s v="ILA IV"/>
    <x v="5"/>
    <s v="Dahuk"/>
    <s v="Zawita"/>
    <s v="Kora"/>
    <s v="كورا"/>
    <n v="36.934219498700003"/>
    <n v="43.1507973334"/>
    <n v="12"/>
    <x v="20"/>
    <n v="7"/>
    <s v="2019-05"/>
  </r>
  <r>
    <m/>
    <m/>
    <n v="8871"/>
    <d v="2019-05-10T14:30:58"/>
    <s v="ILA IV"/>
    <x v="5"/>
    <s v="Dahuk"/>
    <s v="Zawita"/>
    <s v="Kora"/>
    <s v="كورا"/>
    <n v="36.934219498700003"/>
    <n v="43.1507973334"/>
    <n v="12"/>
    <x v="15"/>
    <n v="5"/>
    <s v="2019-05"/>
  </r>
  <r>
    <m/>
    <m/>
    <n v="26045"/>
    <d v="2019-05-10T14:30:58"/>
    <s v="ILA IV"/>
    <x v="5"/>
    <s v="Dahuk"/>
    <s v="Markaz Dahuk"/>
    <s v="Lower Malta"/>
    <s v="مالتا سفلى"/>
    <n v="36.851558218599997"/>
    <n v="42.9319835441"/>
    <n v="3"/>
    <x v="5"/>
    <n v="3"/>
    <s v="2019-05"/>
  </r>
  <r>
    <m/>
    <m/>
    <n v="24093"/>
    <d v="2019-05-10T14:30:58"/>
    <s v="ILA IV"/>
    <x v="5"/>
    <s v="Dahuk"/>
    <s v="Markaz Dahuk"/>
    <s v="Masik-2"/>
    <s v="ماسيك 2"/>
    <n v="36.873031400899997"/>
    <n v="42.941639907300001"/>
    <n v="2"/>
    <x v="15"/>
    <n v="2"/>
    <s v="2019-05"/>
  </r>
  <r>
    <m/>
    <m/>
    <n v="23905"/>
    <d v="2019-05-10T14:30:58"/>
    <s v="ILA IV"/>
    <x v="5"/>
    <s v="Dahuk"/>
    <s v="Markaz Dahuk"/>
    <s v="Naor"/>
    <s v="ناعور"/>
    <n v="36.858554199899999"/>
    <n v="43.012529631600003"/>
    <n v="20"/>
    <x v="0"/>
    <n v="8"/>
    <s v="2019-05"/>
  </r>
  <r>
    <m/>
    <m/>
    <n v="23905"/>
    <d v="2019-05-10T14:30:58"/>
    <s v="ILA IV"/>
    <x v="5"/>
    <s v="Dahuk"/>
    <s v="Markaz Dahuk"/>
    <s v="Naor"/>
    <s v="ناعور"/>
    <n v="36.858554199899999"/>
    <n v="43.012529631600003"/>
    <n v="20"/>
    <x v="0"/>
    <n v="5"/>
    <s v="2019-05"/>
  </r>
  <r>
    <m/>
    <m/>
    <n v="23905"/>
    <d v="2019-05-10T14:30:58"/>
    <s v="ILA IV"/>
    <x v="5"/>
    <s v="Dahuk"/>
    <s v="Markaz Dahuk"/>
    <s v="Naor"/>
    <s v="ناعور"/>
    <n v="36.858554199899999"/>
    <n v="43.012529631600003"/>
    <n v="20"/>
    <x v="21"/>
    <n v="3"/>
    <s v="2019-05"/>
  </r>
  <r>
    <m/>
    <m/>
    <n v="23905"/>
    <d v="2019-05-10T14:30:58"/>
    <s v="ILA IV"/>
    <x v="5"/>
    <s v="Dahuk"/>
    <s v="Markaz Dahuk"/>
    <s v="Naor"/>
    <s v="ناعور"/>
    <n v="36.858554199899999"/>
    <n v="43.012529631600003"/>
    <n v="20"/>
    <x v="20"/>
    <n v="4"/>
    <s v="2019-05"/>
  </r>
  <r>
    <m/>
    <m/>
    <n v="23712"/>
    <d v="2019-05-10T14:30:58"/>
    <s v="ILA IV"/>
    <x v="5"/>
    <s v="Dahuk"/>
    <s v="Markaz Dahuk"/>
    <s v="Raza"/>
    <s v="رزا"/>
    <n v="36.850243524200003"/>
    <n v="42.9848694963"/>
    <n v="15"/>
    <x v="4"/>
    <n v="2"/>
    <s v="2019-05"/>
  </r>
  <r>
    <m/>
    <m/>
    <n v="23712"/>
    <d v="2019-05-10T14:30:58"/>
    <s v="ILA IV"/>
    <x v="5"/>
    <s v="Dahuk"/>
    <s v="Markaz Dahuk"/>
    <s v="Raza"/>
    <s v="رزا"/>
    <n v="36.850243524200003"/>
    <n v="42.9848694963"/>
    <n v="15"/>
    <x v="15"/>
    <n v="13"/>
    <s v="2019-05"/>
  </r>
  <r>
    <m/>
    <m/>
    <n v="26053"/>
    <d v="2019-05-10T14:30:58"/>
    <s v="ILA IV"/>
    <x v="5"/>
    <s v="Dahuk"/>
    <s v="Markaz Dahuk"/>
    <s v="Shahidan"/>
    <s v="شهيدان"/>
    <n v="36.868549736799999"/>
    <n v="42.995022024599997"/>
    <n v="4"/>
    <x v="22"/>
    <n v="1"/>
    <s v="2019-05"/>
  </r>
  <r>
    <m/>
    <m/>
    <n v="26053"/>
    <d v="2019-05-10T14:30:58"/>
    <s v="ILA IV"/>
    <x v="5"/>
    <s v="Dahuk"/>
    <s v="Markaz Dahuk"/>
    <s v="Shahidan"/>
    <s v="شهيدان"/>
    <n v="36.868549736799999"/>
    <n v="42.995022024599997"/>
    <n v="4"/>
    <x v="13"/>
    <n v="1"/>
    <s v="2019-05"/>
  </r>
  <r>
    <m/>
    <m/>
    <n v="26053"/>
    <d v="2019-05-10T14:30:58"/>
    <s v="ILA IV"/>
    <x v="5"/>
    <s v="Dahuk"/>
    <s v="Markaz Dahuk"/>
    <s v="Shahidan"/>
    <s v="شهيدان"/>
    <n v="36.868549736799999"/>
    <n v="42.995022024599997"/>
    <n v="4"/>
    <x v="5"/>
    <n v="1"/>
    <s v="2019-05"/>
  </r>
  <r>
    <m/>
    <m/>
    <n v="26053"/>
    <d v="2019-05-10T14:30:58"/>
    <s v="ILA IV"/>
    <x v="5"/>
    <s v="Dahuk"/>
    <s v="Markaz Dahuk"/>
    <s v="Shahidan"/>
    <s v="شهيدان"/>
    <n v="36.868549736799999"/>
    <n v="42.995022024599997"/>
    <n v="4"/>
    <x v="15"/>
    <n v="1"/>
    <s v="2019-05"/>
  </r>
  <r>
    <m/>
    <m/>
    <n v="8373"/>
    <d v="2019-05-10T14:30:58"/>
    <s v="ILA IV"/>
    <x v="5"/>
    <s v="Dahuk"/>
    <s v="Markaz Dahuk"/>
    <s v="Shakhke"/>
    <s v="شاخكي"/>
    <n v="36.8762293618"/>
    <n v="42.979035324000002"/>
    <n v="24"/>
    <x v="3"/>
    <n v="7"/>
    <s v="2019-05"/>
  </r>
  <r>
    <m/>
    <m/>
    <n v="8373"/>
    <d v="2019-05-10T14:30:58"/>
    <s v="ILA IV"/>
    <x v="5"/>
    <s v="Dahuk"/>
    <s v="Markaz Dahuk"/>
    <s v="Shakhke"/>
    <s v="شاخكي"/>
    <n v="36.8762293618"/>
    <n v="42.979035324000002"/>
    <n v="24"/>
    <x v="14"/>
    <n v="6"/>
    <s v="2019-05"/>
  </r>
  <r>
    <m/>
    <m/>
    <n v="8373"/>
    <d v="2019-05-10T14:30:58"/>
    <s v="ILA IV"/>
    <x v="5"/>
    <s v="Dahuk"/>
    <s v="Markaz Dahuk"/>
    <s v="Shakhke"/>
    <s v="شاخكي"/>
    <n v="36.8762293618"/>
    <n v="42.979035324000002"/>
    <n v="24"/>
    <x v="5"/>
    <n v="8"/>
    <s v="2019-05"/>
  </r>
  <r>
    <m/>
    <m/>
    <n v="8373"/>
    <d v="2019-05-10T14:30:58"/>
    <s v="ILA IV"/>
    <x v="5"/>
    <s v="Dahuk"/>
    <s v="Markaz Dahuk"/>
    <s v="Shakhke"/>
    <s v="شاخكي"/>
    <n v="36.8762293618"/>
    <n v="42.979035324000002"/>
    <n v="24"/>
    <x v="23"/>
    <n v="3"/>
    <s v="2019-05"/>
  </r>
  <r>
    <m/>
    <m/>
    <n v="21979"/>
    <d v="2019-05-10T14:30:58"/>
    <s v="ILA IV"/>
    <x v="5"/>
    <s v="Dahuk"/>
    <s v="Markaz Dahuk"/>
    <s v="Shele"/>
    <s v="شيلي"/>
    <n v="36.857583691499997"/>
    <n v="42.996507391500003"/>
    <n v="12"/>
    <x v="3"/>
    <n v="6"/>
    <s v="2019-05"/>
  </r>
  <r>
    <m/>
    <m/>
    <n v="21979"/>
    <d v="2019-05-10T14:30:58"/>
    <s v="ILA IV"/>
    <x v="5"/>
    <s v="Dahuk"/>
    <s v="Markaz Dahuk"/>
    <s v="Shele"/>
    <s v="شيلي"/>
    <n v="36.857583691499997"/>
    <n v="42.996507391500003"/>
    <n v="12"/>
    <x v="16"/>
    <n v="2"/>
    <s v="2019-05"/>
  </r>
  <r>
    <m/>
    <m/>
    <n v="21979"/>
    <d v="2019-05-10T14:30:58"/>
    <s v="ILA IV"/>
    <x v="5"/>
    <s v="Dahuk"/>
    <s v="Markaz Dahuk"/>
    <s v="Shele"/>
    <s v="شيلي"/>
    <n v="36.857583691499997"/>
    <n v="42.996507391500003"/>
    <n v="12"/>
    <x v="13"/>
    <n v="4"/>
    <s v="2019-05"/>
  </r>
  <r>
    <m/>
    <m/>
    <n v="8372"/>
    <d v="2019-05-10T14:30:58"/>
    <s v="ILA IV"/>
    <x v="5"/>
    <s v="Dahuk"/>
    <s v="Markaz Dahuk"/>
    <s v="Shindukha"/>
    <s v="شندوخا"/>
    <n v="36.8462234223"/>
    <n v="42.969520178400003"/>
    <n v="4"/>
    <x v="5"/>
    <n v="2"/>
    <s v="2019-05"/>
  </r>
  <r>
    <m/>
    <m/>
    <n v="8372"/>
    <d v="2019-05-10T14:30:58"/>
    <s v="ILA IV"/>
    <x v="5"/>
    <s v="Dahuk"/>
    <s v="Markaz Dahuk"/>
    <s v="Shindukha"/>
    <s v="شندوخا"/>
    <n v="36.8462234223"/>
    <n v="42.969520178400003"/>
    <n v="4"/>
    <x v="15"/>
    <n v="2"/>
    <s v="2019-05"/>
  </r>
  <r>
    <m/>
    <m/>
    <n v="7921"/>
    <d v="2019-05-10T14:30:58"/>
    <s v="ILA IV"/>
    <x v="5"/>
    <s v="Dahuk"/>
    <s v="Zawita"/>
    <s v="Zawita"/>
    <s v="زاويتة"/>
    <n v="36.906067604999997"/>
    <n v="43.146529996700004"/>
    <n v="3"/>
    <x v="1"/>
    <n v="3"/>
    <s v="2019-05"/>
  </r>
  <r>
    <m/>
    <m/>
    <n v="8867"/>
    <d v="2019-05-10T14:30:58"/>
    <s v="ILA IV"/>
    <x v="5"/>
    <s v="Dahuk"/>
    <s v="Markaz Dahuk"/>
    <s v="Zeri Land"/>
    <s v="زري لاند"/>
    <n v="36.870283392700003"/>
    <n v="42.958675991299998"/>
    <n v="5"/>
    <x v="15"/>
    <n v="2"/>
    <s v="2019-05"/>
  </r>
  <r>
    <m/>
    <m/>
    <n v="8867"/>
    <d v="2019-05-10T14:30:58"/>
    <s v="ILA IV"/>
    <x v="5"/>
    <s v="Dahuk"/>
    <s v="Markaz Dahuk"/>
    <s v="Zeri Land"/>
    <s v="زري لاند"/>
    <n v="36.870283392700003"/>
    <n v="42.958675991299998"/>
    <n v="5"/>
    <x v="1"/>
    <n v="3"/>
    <s v="2019-05"/>
  </r>
  <r>
    <m/>
    <m/>
    <n v="24187"/>
    <d v="2019-05-10T14:30:58"/>
    <s v="ILA IV"/>
    <x v="5"/>
    <s v="Dahuk"/>
    <s v="Markaz Dahuk"/>
    <s v="Zozan"/>
    <s v="زوزان"/>
    <n v="36.8595380545"/>
    <n v="43.005781165999998"/>
    <n v="5"/>
    <x v="15"/>
    <n v="3"/>
    <s v="2019-05"/>
  </r>
  <r>
    <m/>
    <m/>
    <n v="24187"/>
    <d v="2019-05-10T14:30:58"/>
    <s v="ILA IV"/>
    <x v="5"/>
    <s v="Dahuk"/>
    <s v="Markaz Dahuk"/>
    <s v="Zozan"/>
    <s v="زوزان"/>
    <n v="36.8595380545"/>
    <n v="43.005781165999998"/>
    <n v="5"/>
    <x v="5"/>
    <n v="2"/>
    <s v="2019-05"/>
  </r>
  <r>
    <m/>
    <m/>
    <n v="7989"/>
    <d v="2019-05-10T14:30:58"/>
    <s v="ILA IV"/>
    <x v="5"/>
    <s v="Sumel"/>
    <s v="Markaz Sumel"/>
    <s v="Seje"/>
    <s v="سيجي"/>
    <n v="36.913263880700001"/>
    <n v="42.885338192500001"/>
    <n v="5"/>
    <x v="1"/>
    <n v="5"/>
    <s v="2019-05"/>
  </r>
  <r>
    <m/>
    <m/>
    <n v="8336"/>
    <d v="2019-05-10T14:30:58"/>
    <s v="ILA IV"/>
    <x v="5"/>
    <s v="Sumel"/>
    <s v="Markaz Sumel"/>
    <s v="Semel"/>
    <s v="سيميل"/>
    <n v="36.857191169300002"/>
    <n v="42.907552820900001"/>
    <n v="2"/>
    <x v="5"/>
    <n v="2"/>
    <s v="2019-05"/>
  </r>
  <r>
    <m/>
    <m/>
    <n v="24596"/>
    <d v="2019-05-10T14:30:58"/>
    <s v="ILA IV"/>
    <x v="5"/>
    <s v="Sumel"/>
    <s v="Markaz Sumel"/>
    <s v="Tanahi"/>
    <s v="تناهي"/>
    <n v="36.862405809999998"/>
    <n v="42.903199959699997"/>
    <n v="10"/>
    <x v="5"/>
    <n v="4"/>
    <s v="2019-05"/>
  </r>
  <r>
    <m/>
    <m/>
    <n v="24596"/>
    <d v="2019-05-10T14:30:58"/>
    <s v="ILA IV"/>
    <x v="5"/>
    <s v="Sumel"/>
    <s v="Markaz Sumel"/>
    <s v="Tanahi"/>
    <s v="تناهي"/>
    <n v="36.862405809999998"/>
    <n v="42.903199959699997"/>
    <n v="10"/>
    <x v="15"/>
    <n v="6"/>
    <s v="2019-05"/>
  </r>
  <r>
    <m/>
    <m/>
    <n v="26123"/>
    <d v="2019-05-10T14:30:58"/>
    <s v="ILA IV"/>
    <x v="5"/>
    <s v="Sumel"/>
    <s v="Fayida"/>
    <s v="Domiz-Halat"/>
    <s v="دوميز هلات"/>
    <n v="36.794692085900003"/>
    <n v="42.917500035899998"/>
    <n v="17"/>
    <x v="13"/>
    <n v="5"/>
    <s v="2019-05"/>
  </r>
  <r>
    <m/>
    <m/>
    <n v="26123"/>
    <d v="2019-05-10T14:30:58"/>
    <s v="ILA IV"/>
    <x v="5"/>
    <s v="Sumel"/>
    <s v="Fayida"/>
    <s v="Domiz-Halat"/>
    <s v="دوميز هلات"/>
    <n v="36.794692085900003"/>
    <n v="42.917500035899998"/>
    <n v="17"/>
    <x v="5"/>
    <n v="4"/>
    <s v="2019-05"/>
  </r>
  <r>
    <m/>
    <m/>
    <n v="26123"/>
    <d v="2019-05-10T14:30:58"/>
    <s v="ILA IV"/>
    <x v="5"/>
    <s v="Sumel"/>
    <s v="Fayida"/>
    <s v="Domiz-Halat"/>
    <s v="دوميز هلات"/>
    <n v="36.794692085900003"/>
    <n v="42.917500035899998"/>
    <n v="17"/>
    <x v="15"/>
    <n v="8"/>
    <s v="2019-05"/>
  </r>
  <r>
    <m/>
    <m/>
    <n v="8013"/>
    <d v="2019-05-10T14:30:58"/>
    <s v="ILA IV"/>
    <x v="5"/>
    <s v="Sumel"/>
    <s v="Markaz Sumel"/>
    <s v="Marina"/>
    <s v="مرينا"/>
    <n v="36.910295444699997"/>
    <n v="42.7939173782"/>
    <n v="2"/>
    <x v="15"/>
    <n v="2"/>
    <s v="2019-05"/>
  </r>
  <r>
    <m/>
    <m/>
    <n v="8119"/>
    <d v="2019-05-10T14:30:58"/>
    <s v="ILA IV"/>
    <x v="5"/>
    <s v="Zakho"/>
    <s v="Rizgari"/>
    <s v="Afirma"/>
    <s v="افرما"/>
    <n v="37.135978924500002"/>
    <n v="42.659093959800003"/>
    <n v="2"/>
    <x v="15"/>
    <n v="1"/>
    <s v="2019-05"/>
  </r>
  <r>
    <m/>
    <m/>
    <n v="8119"/>
    <d v="2019-05-10T14:30:58"/>
    <s v="ILA IV"/>
    <x v="5"/>
    <s v="Zakho"/>
    <s v="Rizgari"/>
    <s v="Afirma"/>
    <s v="افرما"/>
    <n v="37.135978924500002"/>
    <n v="42.659093959800003"/>
    <n v="2"/>
    <x v="13"/>
    <n v="1"/>
    <s v="2019-05"/>
  </r>
  <r>
    <m/>
    <m/>
    <n v="8849"/>
    <d v="2019-05-10T14:30:58"/>
    <s v="ILA IV"/>
    <x v="5"/>
    <s v="Zakho"/>
    <s v="Batifa"/>
    <s v="Batifa"/>
    <s v="باتيفا"/>
    <n v="37.176020260100003"/>
    <n v="43.011055521499998"/>
    <n v="9"/>
    <x v="4"/>
    <n v="2"/>
    <s v="2019-05"/>
  </r>
  <r>
    <m/>
    <m/>
    <n v="8849"/>
    <d v="2019-05-10T14:30:58"/>
    <s v="ILA IV"/>
    <x v="5"/>
    <s v="Zakho"/>
    <s v="Batifa"/>
    <s v="Batifa"/>
    <s v="باتيفا"/>
    <n v="37.176020260100003"/>
    <n v="43.011055521499998"/>
    <n v="9"/>
    <x v="5"/>
    <n v="4"/>
    <s v="2019-05"/>
  </r>
  <r>
    <m/>
    <m/>
    <n v="8849"/>
    <d v="2019-05-10T14:30:58"/>
    <s v="ILA IV"/>
    <x v="5"/>
    <s v="Zakho"/>
    <s v="Batifa"/>
    <s v="Batifa"/>
    <s v="باتيفا"/>
    <n v="37.176020260100003"/>
    <n v="43.011055521499998"/>
    <n v="9"/>
    <x v="13"/>
    <n v="2"/>
    <s v="2019-05"/>
  </r>
  <r>
    <m/>
    <m/>
    <n v="8849"/>
    <d v="2019-05-10T14:30:58"/>
    <s v="ILA IV"/>
    <x v="5"/>
    <s v="Zakho"/>
    <s v="Batifa"/>
    <s v="Batifa"/>
    <s v="باتيفا"/>
    <n v="37.176020260100003"/>
    <n v="43.011055521499998"/>
    <n v="9"/>
    <x v="16"/>
    <n v="1"/>
    <s v="2019-05"/>
  </r>
  <r>
    <m/>
    <m/>
    <n v="8766"/>
    <d v="2019-05-10T14:30:58"/>
    <s v="ILA IV"/>
    <x v="5"/>
    <s v="Zakho"/>
    <s v="Rizgari"/>
    <s v="Chamkork"/>
    <s v="جم كورك"/>
    <n v="37.138846008999998"/>
    <n v="42.617190277399999"/>
    <n v="3"/>
    <x v="5"/>
    <n v="3"/>
    <s v="2019-05"/>
  </r>
  <r>
    <m/>
    <m/>
    <n v="8084"/>
    <d v="2019-05-10T14:30:58"/>
    <s v="ILA IV"/>
    <x v="5"/>
    <s v="Zakho"/>
    <s v="Darkar"/>
    <s v="Darkar"/>
    <s v="دركار"/>
    <n v="37.1977073109"/>
    <n v="42.821097299500003"/>
    <n v="7"/>
    <x v="3"/>
    <n v="4"/>
    <s v="2019-05"/>
  </r>
  <r>
    <m/>
    <m/>
    <n v="8084"/>
    <d v="2019-05-10T14:30:58"/>
    <s v="ILA IV"/>
    <x v="5"/>
    <s v="Zakho"/>
    <s v="Darkar"/>
    <s v="Darkar"/>
    <s v="دركار"/>
    <n v="37.1977073109"/>
    <n v="42.821097299500003"/>
    <n v="7"/>
    <x v="5"/>
    <n v="2"/>
    <s v="2019-05"/>
  </r>
  <r>
    <m/>
    <m/>
    <n v="8084"/>
    <d v="2019-05-10T14:30:58"/>
    <s v="ILA IV"/>
    <x v="5"/>
    <s v="Zakho"/>
    <s v="Darkar"/>
    <s v="Darkar"/>
    <s v="دركار"/>
    <n v="37.1977073109"/>
    <n v="42.821097299500003"/>
    <n v="7"/>
    <x v="19"/>
    <n v="1"/>
    <s v="2019-05"/>
  </r>
  <r>
    <m/>
    <m/>
    <n v="32028"/>
    <d v="2019-05-10T14:30:58"/>
    <s v="ILA IV"/>
    <x v="5"/>
    <s v="Zakho"/>
    <s v="Markaz Zakho"/>
    <s v="Khrababka Sector"/>
    <s v="قطاع خرابابكا"/>
    <n v="37.148175876300002"/>
    <n v="42.747128957299999"/>
    <n v="20"/>
    <x v="5"/>
    <n v="10"/>
    <s v="2019-05"/>
  </r>
  <r>
    <m/>
    <m/>
    <n v="32028"/>
    <d v="2019-05-10T14:30:58"/>
    <s v="ILA IV"/>
    <x v="5"/>
    <s v="Zakho"/>
    <s v="Markaz Zakho"/>
    <s v="Khrababka Sector"/>
    <s v="قطاع خرابابكا"/>
    <n v="37.148175876300002"/>
    <n v="42.747128957299999"/>
    <n v="20"/>
    <x v="15"/>
    <n v="5"/>
    <s v="2019-05"/>
  </r>
  <r>
    <m/>
    <m/>
    <n v="32028"/>
    <d v="2019-05-10T14:30:58"/>
    <s v="ILA IV"/>
    <x v="5"/>
    <s v="Zakho"/>
    <s v="Markaz Zakho"/>
    <s v="Khrababka Sector"/>
    <s v="قطاع خرابابكا"/>
    <n v="37.148175876300002"/>
    <n v="42.747128957299999"/>
    <n v="20"/>
    <x v="1"/>
    <n v="5"/>
    <s v="2019-05"/>
  </r>
  <r>
    <m/>
    <m/>
    <n v="8156"/>
    <d v="2019-05-10T14:30:58"/>
    <s v="ILA IV"/>
    <x v="5"/>
    <s v="Zakho"/>
    <s v="Darkar"/>
    <s v="Hizawa"/>
    <s v="هيزاوا"/>
    <n v="37.180446202799999"/>
    <n v="42.809346829100001"/>
    <n v="12"/>
    <x v="15"/>
    <n v="12"/>
    <s v="2019-05"/>
  </r>
  <r>
    <m/>
    <m/>
    <n v="33580"/>
    <d v="2019-05-10T14:30:58"/>
    <s v="ILA IV"/>
    <x v="5"/>
    <s v="Zakho"/>
    <s v="Darkar"/>
    <s v="Grksindi"/>
    <s v="كركسندي"/>
    <n v="37.180950084800003"/>
    <n v="42.785288930500002"/>
    <n v="2"/>
    <x v="5"/>
    <n v="1"/>
    <s v="2019-05"/>
  </r>
  <r>
    <m/>
    <m/>
    <n v="33580"/>
    <d v="2019-05-10T14:30:58"/>
    <s v="ILA IV"/>
    <x v="5"/>
    <s v="Zakho"/>
    <s v="Darkar"/>
    <s v="Grksindi"/>
    <s v="كركسندي"/>
    <n v="37.180950084800003"/>
    <n v="42.785288930500002"/>
    <n v="2"/>
    <x v="19"/>
    <n v="1"/>
    <s v="2019-05"/>
  </r>
  <r>
    <m/>
    <m/>
    <n v="33581"/>
    <d v="2019-05-10T14:30:58"/>
    <s v="ILA IV"/>
    <x v="5"/>
    <s v="Zakho"/>
    <s v="Rizgari"/>
    <s v="Bakorman"/>
    <s v="باكورمان"/>
    <n v="37.1384117088"/>
    <n v="42.597355643500002"/>
    <n v="5"/>
    <x v="5"/>
    <n v="3"/>
    <s v="2019-05"/>
  </r>
  <r>
    <m/>
    <m/>
    <n v="33581"/>
    <d v="2019-05-10T14:30:58"/>
    <s v="ILA IV"/>
    <x v="5"/>
    <s v="Zakho"/>
    <s v="Rizgari"/>
    <s v="Bakorman"/>
    <s v="باكورمان"/>
    <n v="37.1384117088"/>
    <n v="42.597355643500002"/>
    <n v="5"/>
    <x v="24"/>
    <n v="2"/>
    <s v="2019-05"/>
  </r>
  <r>
    <m/>
    <m/>
    <n v="6024"/>
    <d v="2019-05-10T14:30:58"/>
    <s v="ILA IV"/>
    <x v="6"/>
    <s v="Chamchamal"/>
    <s v="Markaz Chamchamal"/>
    <s v="Azady"/>
    <s v="ازادى"/>
    <n v="35.529988672999998"/>
    <n v="44.840730999999998"/>
    <n v="5"/>
    <x v="6"/>
    <n v="5"/>
    <s v="2019-05"/>
  </r>
  <r>
    <m/>
    <m/>
    <n v="24553"/>
    <d v="2019-05-10T14:30:58"/>
    <s v="ILA IV"/>
    <x v="6"/>
    <s v="Dokan"/>
    <s v="Markaz Dokan"/>
    <s v="Farmanbaran"/>
    <s v="فرمانبران"/>
    <n v="35.935155399999999"/>
    <n v="44.955748700000001"/>
    <n v="1"/>
    <x v="5"/>
    <n v="1"/>
    <s v="2019-05"/>
  </r>
  <r>
    <m/>
    <m/>
    <n v="6305"/>
    <d v="2019-05-10T14:30:58"/>
    <s v="ILA IV"/>
    <x v="6"/>
    <s v="Dokan"/>
    <s v="Pyramaqrun"/>
    <s v="Shaheedan"/>
    <s v="شهيدان"/>
    <n v="35.731443499999997"/>
    <n v="45.137407500000002"/>
    <n v="10"/>
    <x v="1"/>
    <n v="5"/>
    <s v="2019-05"/>
  </r>
  <r>
    <m/>
    <m/>
    <n v="6305"/>
    <d v="2019-05-10T14:30:58"/>
    <s v="ILA IV"/>
    <x v="6"/>
    <s v="Dokan"/>
    <s v="Pyramaqrun"/>
    <s v="Shaheedan"/>
    <s v="شهيدان"/>
    <n v="35.731443499999997"/>
    <n v="45.137407500000002"/>
    <n v="10"/>
    <x v="15"/>
    <n v="5"/>
    <s v="2019-05"/>
  </r>
  <r>
    <m/>
    <m/>
    <n v="21862"/>
    <d v="2019-05-10T14:30:58"/>
    <s v="ILA IV"/>
    <x v="6"/>
    <s v="Halabja"/>
    <s v="Markaz Halabja"/>
    <s v="Gulan"/>
    <s v="كولان"/>
    <n v="35.174437300000001"/>
    <n v="45.981066400000003"/>
    <n v="10"/>
    <x v="5"/>
    <n v="10"/>
    <s v="2019-05"/>
  </r>
  <r>
    <m/>
    <m/>
    <n v="25079"/>
    <d v="2019-05-10T14:30:58"/>
    <s v="ILA IV"/>
    <x v="6"/>
    <s v="Halabja"/>
    <s v="Markaz Sharazoor"/>
    <s v="Azadi"/>
    <s v="ازادي"/>
    <n v="35.316260100000001"/>
    <n v="45.689178300000002"/>
    <n v="2"/>
    <x v="15"/>
    <n v="2"/>
    <s v="2019-05"/>
  </r>
  <r>
    <m/>
    <m/>
    <n v="25759"/>
    <d v="2019-05-10T14:30:58"/>
    <s v="ILA IV"/>
    <x v="6"/>
    <s v="Halabja"/>
    <s v="Markaz Halabja"/>
    <s v="Mordana"/>
    <s v="موردانه"/>
    <n v="35.168148000000002"/>
    <n v="45.990498899999999"/>
    <n v="3"/>
    <x v="5"/>
    <n v="3"/>
    <s v="2019-05"/>
  </r>
  <r>
    <m/>
    <m/>
    <n v="22994"/>
    <d v="2019-05-10T14:30:58"/>
    <s v="ILA IV"/>
    <x v="6"/>
    <s v="Halabja"/>
    <s v="Markaz Halabja"/>
    <s v="Sarray"/>
    <s v="ساراى"/>
    <n v="35.174547799999999"/>
    <n v="45.989626199999996"/>
    <n v="5"/>
    <x v="15"/>
    <n v="5"/>
    <s v="2019-05"/>
  </r>
  <r>
    <m/>
    <m/>
    <n v="29692"/>
    <d v="2019-05-10T14:30:58"/>
    <s v="ILA IV"/>
    <x v="6"/>
    <s v="Halabja"/>
    <s v="Markaz Sharazoor"/>
    <s v="Qaragul"/>
    <s v="قرة كول"/>
    <n v="35.3527111"/>
    <n v="45.628954700000001"/>
    <n v="1"/>
    <x v="18"/>
    <n v="1"/>
    <s v="2019-05"/>
  </r>
  <r>
    <m/>
    <m/>
    <n v="21961"/>
    <d v="2019-05-10T14:30:58"/>
    <s v="ILA IV"/>
    <x v="6"/>
    <s v="Halabja"/>
    <s v="Markaz Halabja"/>
    <s v="Kani ishqan"/>
    <s v="كاني عيشقان"/>
    <n v="35.1696168"/>
    <n v="45.983114"/>
    <n v="12"/>
    <x v="5"/>
    <n v="12"/>
    <s v="2019-05"/>
  </r>
  <r>
    <m/>
    <m/>
    <n v="31849"/>
    <d v="2019-05-10T14:30:58"/>
    <s v="ILA IV"/>
    <x v="6"/>
    <s v="Pshdar"/>
    <s v="Sangasar"/>
    <s v="Asos"/>
    <s v="اسوس"/>
    <n v="36.249233099999998"/>
    <n v="45.0070804"/>
    <n v="2"/>
    <x v="18"/>
    <n v="2"/>
    <s v="2019-05"/>
  </r>
  <r>
    <m/>
    <m/>
    <n v="4061"/>
    <d v="2019-05-10T14:30:58"/>
    <s v="ILA IV"/>
    <x v="6"/>
    <s v="Pshdar"/>
    <s v="Zharawa"/>
    <s v="Zharawa"/>
    <s v="زاراوا"/>
    <n v="36.224111000000001"/>
    <n v="45.066414899999998"/>
    <n v="10"/>
    <x v="1"/>
    <n v="3"/>
    <s v="2019-05"/>
  </r>
  <r>
    <m/>
    <m/>
    <n v="4061"/>
    <d v="2019-05-10T14:30:58"/>
    <s v="ILA IV"/>
    <x v="6"/>
    <s v="Pshdar"/>
    <s v="Zharawa"/>
    <s v="Zharawa"/>
    <s v="زاراوا"/>
    <n v="36.224111000000001"/>
    <n v="45.066414899999998"/>
    <n v="10"/>
    <x v="15"/>
    <n v="3"/>
    <s v="2019-05"/>
  </r>
  <r>
    <m/>
    <m/>
    <n v="4061"/>
    <d v="2019-05-10T14:30:58"/>
    <s v="ILA IV"/>
    <x v="6"/>
    <s v="Pshdar"/>
    <s v="Zharawa"/>
    <s v="Zharawa"/>
    <s v="زاراوا"/>
    <n v="36.224111000000001"/>
    <n v="45.066414899999998"/>
    <n v="10"/>
    <x v="20"/>
    <n v="2"/>
    <s v="2019-05"/>
  </r>
  <r>
    <m/>
    <m/>
    <n v="4061"/>
    <d v="2019-05-10T14:30:58"/>
    <s v="ILA IV"/>
    <x v="6"/>
    <s v="Pshdar"/>
    <s v="Zharawa"/>
    <s v="Zharawa"/>
    <s v="زاراوا"/>
    <n v="36.224111000000001"/>
    <n v="45.066414899999998"/>
    <n v="10"/>
    <x v="18"/>
    <n v="2"/>
    <s v="2019-05"/>
  </r>
  <r>
    <m/>
    <m/>
    <n v="24101"/>
    <d v="2019-05-10T14:30:58"/>
    <s v="ILA IV"/>
    <x v="6"/>
    <s v="Rania"/>
    <s v="Markaz Rania"/>
    <s v="Nawroz"/>
    <s v="نوروز"/>
    <n v="36.249443100000001"/>
    <n v="44.874116100000002"/>
    <n v="4"/>
    <x v="18"/>
    <n v="4"/>
    <s v="2019-05"/>
  </r>
  <r>
    <m/>
    <m/>
    <n v="4201"/>
    <d v="2019-05-10T14:30:58"/>
    <s v="ILA IV"/>
    <x v="6"/>
    <s v="Rania"/>
    <s v="Markaz Rania"/>
    <s v="Qalat"/>
    <s v="قلات"/>
    <n v="36.254068500000002"/>
    <n v="44.8853674"/>
    <n v="7"/>
    <x v="5"/>
    <n v="6"/>
    <s v="2019-05"/>
  </r>
  <r>
    <m/>
    <m/>
    <n v="4201"/>
    <d v="2019-05-10T14:30:58"/>
    <s v="ILA IV"/>
    <x v="6"/>
    <s v="Rania"/>
    <s v="Markaz Rania"/>
    <s v="Qalat"/>
    <s v="قلات"/>
    <n v="36.254068500000002"/>
    <n v="44.8853674"/>
    <n v="7"/>
    <x v="18"/>
    <n v="1"/>
    <s v="2019-05"/>
  </r>
  <r>
    <m/>
    <m/>
    <n v="24896"/>
    <d v="2019-05-10T14:30:58"/>
    <s v="ILA IV"/>
    <x v="6"/>
    <s v="Rania"/>
    <s v="Hajiawa"/>
    <s v="Tekoshar"/>
    <s v="تيكوشر"/>
    <n v="36.228222500000001"/>
    <n v="44.800332699999998"/>
    <n v="2"/>
    <x v="15"/>
    <n v="2"/>
    <s v="2019-05"/>
  </r>
  <r>
    <m/>
    <m/>
    <n v="4705"/>
    <d v="2019-05-10T14:30:58"/>
    <s v="ILA IV"/>
    <x v="6"/>
    <s v="Rania"/>
    <s v="Markaz Rania"/>
    <s v="Bosken"/>
    <s v="بوسكين"/>
    <n v="36.238227999999999"/>
    <n v="44.920282999999998"/>
    <n v="2"/>
    <x v="5"/>
    <n v="2"/>
    <s v="2019-05"/>
  </r>
  <r>
    <m/>
    <m/>
    <n v="4233"/>
    <d v="2019-05-10T14:30:58"/>
    <s v="ILA IV"/>
    <x v="6"/>
    <s v="Sharbazher"/>
    <s v="Sytak"/>
    <s v="Tagaran"/>
    <s v="تكران"/>
    <n v="35.6662216"/>
    <n v="45.536496499999998"/>
    <n v="4"/>
    <x v="25"/>
    <n v="4"/>
    <s v="2019-05"/>
  </r>
  <r>
    <m/>
    <m/>
    <n v="23771"/>
    <d v="2019-05-10T14:30:58"/>
    <s v="ILA IV"/>
    <x v="6"/>
    <s v="Sulaymaniya"/>
    <s v="Bazyan"/>
    <s v="Bazian-Allaye"/>
    <s v="اللاهى"/>
    <n v="35.5807438"/>
    <n v="45.174729499999998"/>
    <n v="5"/>
    <x v="5"/>
    <n v="5"/>
    <s v="2019-05"/>
  </r>
  <r>
    <m/>
    <m/>
    <n v="21279"/>
    <d v="2019-05-10T14:30:58"/>
    <s v="ILA IV"/>
    <x v="6"/>
    <s v="Sulaymaniya"/>
    <s v="Markaz Sulaymaniya"/>
    <s v="Ashty 106 &amp; 104"/>
    <s v="اشتي 106 &amp;104"/>
    <n v="35.570737600000001"/>
    <n v="45.426149100000004"/>
    <n v="2"/>
    <x v="5"/>
    <n v="2"/>
    <s v="2019-05"/>
  </r>
  <r>
    <m/>
    <m/>
    <n v="25874"/>
    <d v="2019-05-10T14:30:58"/>
    <s v="ILA IV"/>
    <x v="6"/>
    <s v="Sulaymaniya"/>
    <s v="Bazyan"/>
    <s v="Ashty-Bazyan"/>
    <s v="اشتي-بازيان"/>
    <n v="35.585412900000001"/>
    <n v="45.156269000000002"/>
    <n v="5"/>
    <x v="1"/>
    <n v="1"/>
    <s v="2019-05"/>
  </r>
  <r>
    <m/>
    <m/>
    <n v="25874"/>
    <d v="2019-05-10T14:30:58"/>
    <s v="ILA IV"/>
    <x v="6"/>
    <s v="Sulaymaniya"/>
    <s v="Bazyan"/>
    <s v="Ashty-Bazyan"/>
    <s v="اشتي-بازيان"/>
    <n v="35.585412900000001"/>
    <n v="45.156269000000002"/>
    <n v="5"/>
    <x v="18"/>
    <n v="3"/>
    <s v="2019-05"/>
  </r>
  <r>
    <m/>
    <m/>
    <n v="25874"/>
    <d v="2019-05-10T14:30:58"/>
    <s v="ILA IV"/>
    <x v="6"/>
    <s v="Sulaymaniya"/>
    <s v="Bazyan"/>
    <s v="Ashty-Bazyan"/>
    <s v="اشتي-بازيان"/>
    <n v="35.585412900000001"/>
    <n v="45.156269000000002"/>
    <n v="5"/>
    <x v="15"/>
    <n v="1"/>
    <s v="2019-05"/>
  </r>
  <r>
    <m/>
    <m/>
    <n v="4592"/>
    <d v="2019-05-10T14:30:58"/>
    <s v="ILA IV"/>
    <x v="6"/>
    <s v="Sulaymaniya"/>
    <s v="Bakrajo"/>
    <s v="Bakrajo-Sardawa"/>
    <s v="بكرجو-سرداراوا"/>
    <n v="35.580094199999998"/>
    <n v="45.267819699999997"/>
    <n v="1"/>
    <x v="18"/>
    <n v="1"/>
    <s v="2019-05"/>
  </r>
  <r>
    <m/>
    <m/>
    <n v="4464"/>
    <d v="2019-05-10T14:30:58"/>
    <s v="ILA IV"/>
    <x v="6"/>
    <s v="Sulaymaniya"/>
    <s v="Bazyan"/>
    <s v="Bardaqarman-gopala"/>
    <s v="كوباله-بردةقارمان"/>
    <n v="35.644924899999999"/>
    <n v="45.035096000000003"/>
    <n v="2"/>
    <x v="18"/>
    <n v="1"/>
    <s v="2019-05"/>
  </r>
  <r>
    <m/>
    <m/>
    <n v="4464"/>
    <d v="2019-05-10T14:30:58"/>
    <s v="ILA IV"/>
    <x v="6"/>
    <s v="Sulaymaniya"/>
    <s v="Bazyan"/>
    <s v="Bardaqarman-gopala"/>
    <s v="كوباله-بردةقارمان"/>
    <n v="35.644924899999999"/>
    <n v="45.035096000000003"/>
    <n v="2"/>
    <x v="15"/>
    <n v="1"/>
    <s v="2019-05"/>
  </r>
  <r>
    <m/>
    <m/>
    <n v="25892"/>
    <d v="2019-05-10T14:30:58"/>
    <s v="ILA IV"/>
    <x v="6"/>
    <s v="Sulaymaniya"/>
    <s v="Bazyan"/>
    <s v="Bazian-Surgrma"/>
    <s v="سركرما"/>
    <n v="35.589473699999999"/>
    <n v="45.1501096"/>
    <n v="15"/>
    <x v="18"/>
    <n v="2"/>
    <s v="2019-05"/>
  </r>
  <r>
    <m/>
    <m/>
    <n v="25892"/>
    <d v="2019-05-10T14:30:58"/>
    <s v="ILA IV"/>
    <x v="6"/>
    <s v="Sulaymaniya"/>
    <s v="Bazyan"/>
    <s v="Bazian-Surgrma"/>
    <s v="سركرما"/>
    <n v="35.589473699999999"/>
    <n v="45.1501096"/>
    <n v="15"/>
    <x v="15"/>
    <n v="4"/>
    <s v="2019-05"/>
  </r>
  <r>
    <m/>
    <m/>
    <n v="25892"/>
    <d v="2019-05-10T14:30:58"/>
    <s v="ILA IV"/>
    <x v="6"/>
    <s v="Sulaymaniya"/>
    <s v="Bazyan"/>
    <s v="Bazian-Surgrma"/>
    <s v="سركرما"/>
    <n v="35.589473699999999"/>
    <n v="45.1501096"/>
    <n v="15"/>
    <x v="1"/>
    <n v="4"/>
    <s v="2019-05"/>
  </r>
  <r>
    <m/>
    <m/>
    <n v="25892"/>
    <d v="2019-05-10T14:30:58"/>
    <s v="ILA IV"/>
    <x v="6"/>
    <s v="Sulaymaniya"/>
    <s v="Bazyan"/>
    <s v="Bazian-Surgrma"/>
    <s v="سركرما"/>
    <n v="35.589473699999999"/>
    <n v="45.1501096"/>
    <n v="15"/>
    <x v="5"/>
    <n v="5"/>
    <s v="2019-05"/>
  </r>
  <r>
    <m/>
    <m/>
    <n v="5806"/>
    <d v="2019-05-10T14:30:58"/>
    <s v="ILA IV"/>
    <x v="6"/>
    <s v="Sulaymaniya"/>
    <s v="Bazyan"/>
    <s v="Bazyan-Tainal"/>
    <s v="بازيان-تينال"/>
    <n v="35.614800000000002"/>
    <n v="45.103979699999996"/>
    <n v="1"/>
    <x v="18"/>
    <n v="1"/>
    <s v="2019-05"/>
  </r>
  <r>
    <m/>
    <m/>
    <n v="24818"/>
    <d v="2019-05-10T14:30:58"/>
    <s v="ILA IV"/>
    <x v="6"/>
    <s v="Sulaymaniya"/>
    <s v="Markaz Sulaymaniya"/>
    <s v="Diya City"/>
    <s v="دييه ستى"/>
    <n v="35.539433799999998"/>
    <n v="45.42201"/>
    <n v="10"/>
    <x v="1"/>
    <n v="10"/>
    <s v="2019-05"/>
  </r>
  <r>
    <m/>
    <m/>
    <n v="21036"/>
    <d v="2019-05-10T14:30:58"/>
    <s v="ILA IV"/>
    <x v="6"/>
    <s v="Sulaymaniya"/>
    <s v="Markaz Sulaymaniya"/>
    <s v="Farmanbaran"/>
    <s v="فرمانبران"/>
    <n v="35.5897164"/>
    <n v="45.405379500000002"/>
    <n v="12"/>
    <x v="5"/>
    <n v="12"/>
    <s v="2019-05"/>
  </r>
  <r>
    <m/>
    <m/>
    <n v="24097"/>
    <d v="2019-05-10T14:30:58"/>
    <s v="ILA IV"/>
    <x v="6"/>
    <s v="Sulaymaniya"/>
    <s v="Markaz Sulaymaniya"/>
    <s v="Goyzha City"/>
    <s v="كويزة ستى"/>
    <n v="35.560791999999999"/>
    <n v="45.485875800000002"/>
    <n v="20"/>
    <x v="5"/>
    <n v="10"/>
    <s v="2019-05"/>
  </r>
  <r>
    <m/>
    <m/>
    <n v="24097"/>
    <d v="2019-05-10T14:30:58"/>
    <s v="ILA IV"/>
    <x v="6"/>
    <s v="Sulaymaniya"/>
    <s v="Markaz Sulaymaniya"/>
    <s v="Goyzha City"/>
    <s v="كويزة ستى"/>
    <n v="35.560791999999999"/>
    <n v="45.485875800000002"/>
    <n v="20"/>
    <x v="15"/>
    <n v="10"/>
    <s v="2019-05"/>
  </r>
  <r>
    <m/>
    <m/>
    <n v="4486"/>
    <d v="2019-05-10T14:30:58"/>
    <s v="ILA IV"/>
    <x v="6"/>
    <s v="Sulaymaniya"/>
    <s v="Markaz Sulaymaniya"/>
    <s v="Hwana"/>
    <s v="هوانة"/>
    <n v="35.4999197"/>
    <n v="45.438570900000002"/>
    <n v="1"/>
    <x v="15"/>
    <n v="1"/>
    <s v="2019-05"/>
  </r>
  <r>
    <m/>
    <m/>
    <n v="24254"/>
    <d v="2019-05-10T14:30:58"/>
    <s v="ILA IV"/>
    <x v="6"/>
    <s v="Sulaymaniya"/>
    <s v="Bakrajo"/>
    <s v="Kanakawa"/>
    <s v="كنكوة"/>
    <n v="35.594844500000001"/>
    <n v="45.256459"/>
    <n v="1"/>
    <x v="5"/>
    <n v="1"/>
    <s v="2019-05"/>
  </r>
  <r>
    <m/>
    <m/>
    <n v="5771"/>
    <d v="2019-05-10T14:30:58"/>
    <s v="ILA IV"/>
    <x v="6"/>
    <s v="Sulaymaniya"/>
    <s v="Markaz Sulaymaniya"/>
    <s v="Kanda Sura"/>
    <s v="كنه سوره"/>
    <n v="35.537168200000004"/>
    <n v="45.3879406"/>
    <n v="2"/>
    <x v="15"/>
    <n v="2"/>
    <s v="2019-05"/>
  </r>
  <r>
    <m/>
    <m/>
    <n v="4599"/>
    <d v="2019-05-10T14:30:58"/>
    <s v="ILA IV"/>
    <x v="6"/>
    <s v="Sulaymaniya"/>
    <s v="Bazyan"/>
    <s v="Kani shaitan-Kani Shaitan"/>
    <s v="كاني شيطان"/>
    <n v="35.655087199999997"/>
    <n v="44.999535299999998"/>
    <n v="2"/>
    <x v="1"/>
    <n v="2"/>
    <s v="2019-05"/>
  </r>
  <r>
    <m/>
    <m/>
    <n v="21243"/>
    <d v="2019-05-10T14:30:58"/>
    <s v="ILA IV"/>
    <x v="6"/>
    <s v="Sulaymaniya"/>
    <s v="Markaz Sulaymaniya"/>
    <s v="Khabat 306+304+308"/>
    <s v="خبات 306+304+308"/>
    <n v="35.545172399999998"/>
    <n v="45.443978600000001"/>
    <n v="1"/>
    <x v="14"/>
    <n v="1"/>
    <s v="2019-05"/>
  </r>
  <r>
    <m/>
    <m/>
    <n v="24260"/>
    <d v="2019-05-10T14:30:58"/>
    <s v="ILA IV"/>
    <x v="6"/>
    <s v="Sulaymaniya"/>
    <s v="Markaz Sulaymaniya"/>
    <s v="Kurd city"/>
    <s v="كورد ستى"/>
    <n v="35.537738599999997"/>
    <n v="45.410511499999998"/>
    <n v="20"/>
    <x v="1"/>
    <n v="20"/>
    <s v="2019-05"/>
  </r>
  <r>
    <m/>
    <m/>
    <n v="24257"/>
    <d v="2019-05-10T14:30:58"/>
    <s v="ILA IV"/>
    <x v="6"/>
    <s v="Sulaymaniya"/>
    <s v="Markaz Sulaymaniya"/>
    <s v="Malkanidy"/>
    <s v="ملكندى"/>
    <n v="35.557938700000001"/>
    <n v="45.447536599999999"/>
    <n v="8"/>
    <x v="15"/>
    <n v="4"/>
    <s v="2019-05"/>
  </r>
  <r>
    <m/>
    <m/>
    <n v="24257"/>
    <d v="2019-05-10T14:30:58"/>
    <s v="ILA IV"/>
    <x v="6"/>
    <s v="Sulaymaniya"/>
    <s v="Markaz Sulaymaniya"/>
    <s v="Malkanidy"/>
    <s v="ملكندى"/>
    <n v="35.557938700000001"/>
    <n v="45.447536599999999"/>
    <n v="8"/>
    <x v="18"/>
    <n v="2"/>
    <s v="2019-05"/>
  </r>
  <r>
    <m/>
    <m/>
    <n v="24257"/>
    <d v="2019-05-10T14:30:58"/>
    <s v="ILA IV"/>
    <x v="6"/>
    <s v="Sulaymaniya"/>
    <s v="Markaz Sulaymaniya"/>
    <s v="Malkanidy"/>
    <s v="ملكندى"/>
    <n v="35.557938700000001"/>
    <n v="45.447536599999999"/>
    <n v="8"/>
    <x v="5"/>
    <n v="2"/>
    <s v="2019-05"/>
  </r>
  <r>
    <m/>
    <m/>
    <n v="24901"/>
    <d v="2019-05-10T14:30:58"/>
    <s v="ILA IV"/>
    <x v="6"/>
    <s v="Sulaymaniya"/>
    <s v="Markaz Sulaymaniya"/>
    <s v="Mashkhalan"/>
    <s v="مشخلان"/>
    <n v="35.586342100000003"/>
    <n v="45.385369799999999"/>
    <n v="5"/>
    <x v="18"/>
    <n v="5"/>
    <s v="2019-05"/>
  </r>
  <r>
    <m/>
    <m/>
    <n v="23536"/>
    <d v="2019-05-10T14:30:58"/>
    <s v="ILA IV"/>
    <x v="6"/>
    <s v="Sulaymaniya"/>
    <s v="Bazyan"/>
    <s v="Bazian-peshwa"/>
    <s v="بيشوا"/>
    <n v="35.590918500000001"/>
    <n v="45.141356199999997"/>
    <n v="25"/>
    <x v="15"/>
    <n v="12"/>
    <s v="2019-05"/>
  </r>
  <r>
    <m/>
    <m/>
    <n v="23536"/>
    <d v="2019-05-10T14:30:58"/>
    <s v="ILA IV"/>
    <x v="6"/>
    <s v="Sulaymaniya"/>
    <s v="Bazyan"/>
    <s v="Bazian-peshwa"/>
    <s v="بيشوا"/>
    <n v="35.590918500000001"/>
    <n v="45.141356199999997"/>
    <n v="25"/>
    <x v="1"/>
    <n v="13"/>
    <s v="2019-05"/>
  </r>
  <r>
    <m/>
    <m/>
    <n v="24259"/>
    <d v="2019-05-10T14:30:58"/>
    <s v="ILA IV"/>
    <x v="6"/>
    <s v="Sulaymaniya"/>
    <s v="Markaz Sulaymaniya"/>
    <s v="Roz city"/>
    <s v="روز ستى"/>
    <n v="35.588520500000001"/>
    <n v="45.4263634"/>
    <n v="10"/>
    <x v="5"/>
    <n v="10"/>
    <s v="2019-05"/>
  </r>
  <r>
    <m/>
    <m/>
    <n v="4441"/>
    <d v="2019-05-10T14:30:58"/>
    <s v="ILA IV"/>
    <x v="6"/>
    <s v="Sulaymaniya"/>
    <s v="Markaz Sulaymaniya"/>
    <s v="Sarchnar"/>
    <s v="سرجنار"/>
    <n v="35.580283899999998"/>
    <n v="45.383580100000003"/>
    <n v="12"/>
    <x v="5"/>
    <n v="12"/>
    <s v="2019-05"/>
  </r>
  <r>
    <m/>
    <m/>
    <n v="5800"/>
    <d v="2019-05-10T14:30:58"/>
    <s v="ILA IV"/>
    <x v="6"/>
    <s v="Sulaymaniya"/>
    <s v="Markaz Sulaymaniya"/>
    <s v="Sharaf khan"/>
    <s v="شرف خان"/>
    <n v="35.527146500000001"/>
    <n v="45.428749600000003"/>
    <n v="1"/>
    <x v="5"/>
    <n v="1"/>
    <s v="2019-05"/>
  </r>
  <r>
    <m/>
    <m/>
    <n v="5809"/>
    <d v="2019-05-10T14:30:58"/>
    <s v="ILA IV"/>
    <x v="6"/>
    <s v="Sulaymaniya"/>
    <s v="Bakrajo"/>
    <s v="Tasluja"/>
    <s v="طاسلوجة"/>
    <n v="35.595429699999997"/>
    <n v="45.2289052"/>
    <n v="23"/>
    <x v="18"/>
    <n v="4"/>
    <s v="2019-05"/>
  </r>
  <r>
    <m/>
    <m/>
    <n v="5809"/>
    <d v="2019-05-10T14:30:58"/>
    <s v="ILA IV"/>
    <x v="6"/>
    <s v="Sulaymaniya"/>
    <s v="Bakrajo"/>
    <s v="Tasluja"/>
    <s v="طاسلوجة"/>
    <n v="35.595429699999997"/>
    <n v="45.2289052"/>
    <n v="23"/>
    <x v="1"/>
    <n v="4"/>
    <s v="2019-05"/>
  </r>
  <r>
    <m/>
    <m/>
    <n v="5809"/>
    <d v="2019-05-10T14:30:58"/>
    <s v="ILA IV"/>
    <x v="6"/>
    <s v="Sulaymaniya"/>
    <s v="Bakrajo"/>
    <s v="Tasluja"/>
    <s v="طاسلوجة"/>
    <n v="35.595429699999997"/>
    <n v="45.2289052"/>
    <n v="23"/>
    <x v="15"/>
    <n v="15"/>
    <s v="2019-05"/>
  </r>
  <r>
    <m/>
    <m/>
    <n v="28414"/>
    <d v="2019-05-10T14:30:58"/>
    <s v="ILA IV"/>
    <x v="6"/>
    <s v="Sulaymaniya"/>
    <s v="Markaz Sulaymaniya"/>
    <s v="bekas"/>
    <s v="بيكس"/>
    <n v="35.592985499999998"/>
    <n v="45.399720500000001"/>
    <n v="14"/>
    <x v="15"/>
    <n v="14"/>
    <s v="2019-05"/>
  </r>
  <r>
    <m/>
    <m/>
    <n v="21024"/>
    <d v="2019-05-10T14:30:58"/>
    <s v="ILA IV"/>
    <x v="6"/>
    <s v="Sulaymaniya"/>
    <s v="Markaz Sulaymaniya"/>
    <s v="Slemani taza"/>
    <s v="سليماني تازة"/>
    <n v="35.566328599999999"/>
    <n v="45.440874999999998"/>
    <n v="6"/>
    <x v="18"/>
    <n v="2"/>
    <s v="2019-05"/>
  </r>
  <r>
    <m/>
    <m/>
    <n v="21024"/>
    <d v="2019-05-10T14:30:58"/>
    <s v="ILA IV"/>
    <x v="6"/>
    <s v="Sulaymaniya"/>
    <s v="Markaz Sulaymaniya"/>
    <s v="Slemani taza"/>
    <s v="سليماني تازة"/>
    <n v="35.566328599999999"/>
    <n v="45.440874999999998"/>
    <n v="6"/>
    <x v="5"/>
    <n v="4"/>
    <s v="2019-05"/>
  </r>
  <r>
    <m/>
    <m/>
    <n v="31949"/>
    <d v="2019-05-10T14:30:58"/>
    <s v="ILA IV"/>
    <x v="6"/>
    <s v="Sulaymaniya"/>
    <s v="Markaz Sulaymaniya"/>
    <s v="Sarchea 705"/>
    <s v="سةرجيا 705"/>
    <n v="35.529547600000001"/>
    <n v="45.480995499999999"/>
    <n v="20"/>
    <x v="15"/>
    <n v="20"/>
    <s v="2019-05"/>
  </r>
  <r>
    <m/>
    <m/>
    <n v="31950"/>
    <d v="2019-05-10T14:30:58"/>
    <s v="ILA IV"/>
    <x v="6"/>
    <s v="Sulaymaniya"/>
    <s v="Markaz Sulaymaniya"/>
    <s v="Srosht 333"/>
    <s v="سروشت 333"/>
    <n v="35.532958700000002"/>
    <n v="45.469792900000002"/>
    <n v="8"/>
    <x v="5"/>
    <n v="8"/>
    <s v="2019-05"/>
  </r>
  <r>
    <m/>
    <m/>
    <n v="31952"/>
    <d v="2019-05-10T14:30:58"/>
    <s v="ILA IV"/>
    <x v="6"/>
    <s v="Sulaymaniya"/>
    <s v="Markaz Sulaymaniya"/>
    <s v="Mardin 327"/>
    <s v="ماردين 327"/>
    <n v="35.535936100000001"/>
    <n v="45.474117499999998"/>
    <n v="25"/>
    <x v="5"/>
    <n v="10"/>
    <s v="2019-05"/>
  </r>
  <r>
    <m/>
    <m/>
    <n v="31952"/>
    <d v="2019-05-10T14:30:58"/>
    <s v="ILA IV"/>
    <x v="6"/>
    <s v="Sulaymaniya"/>
    <s v="Markaz Sulaymaniya"/>
    <s v="Mardin 327"/>
    <s v="ماردين 327"/>
    <n v="35.535936100000001"/>
    <n v="45.474117499999998"/>
    <n v="25"/>
    <x v="15"/>
    <n v="15"/>
    <s v="2019-05"/>
  </r>
  <r>
    <m/>
    <m/>
    <n v="31954"/>
    <d v="2019-05-10T14:30:58"/>
    <s v="ILA IV"/>
    <x v="6"/>
    <s v="Sulaymaniya"/>
    <s v="Markaz Sulaymaniya"/>
    <s v="Hewa 311"/>
    <s v="هيوا 311"/>
    <n v="35.542950599999998"/>
    <n v="45.456982099999998"/>
    <n v="2"/>
    <x v="15"/>
    <n v="2"/>
    <s v="2019-05"/>
  </r>
  <r>
    <m/>
    <m/>
    <n v="31956"/>
    <d v="2019-05-10T14:30:58"/>
    <s v="ILA IV"/>
    <x v="6"/>
    <s v="Sulaymaniya"/>
    <s v="Markaz Sulaymaniya"/>
    <s v="Kani 317"/>
    <s v="كاني 317"/>
    <n v="35.547932899999999"/>
    <n v="45.476235699999997"/>
    <n v="10"/>
    <x v="5"/>
    <n v="10"/>
    <s v="2019-05"/>
  </r>
  <r>
    <m/>
    <m/>
    <n v="31957"/>
    <d v="2019-05-10T14:30:58"/>
    <s v="ILA IV"/>
    <x v="6"/>
    <s v="Sulaymaniya"/>
    <s v="Markaz Sulaymaniya"/>
    <s v="Gula bakh 335"/>
    <s v="كولة باخ 335"/>
    <n v="35.524397200000003"/>
    <n v="45.469476"/>
    <n v="14"/>
    <x v="5"/>
    <n v="14"/>
    <s v="2019-05"/>
  </r>
  <r>
    <m/>
    <m/>
    <n v="4557"/>
    <d v="2019-05-10T14:30:58"/>
    <s v="ILA IV"/>
    <x v="6"/>
    <s v="Sulaymaniya"/>
    <s v="Bazyan"/>
    <s v="Bazyan-mahmoodya"/>
    <s v="بازيان-محمودية"/>
    <n v="35.524413899999999"/>
    <n v="45.198104499999999"/>
    <n v="2"/>
    <x v="18"/>
    <n v="2"/>
    <s v="2019-05"/>
  </r>
  <r>
    <m/>
    <m/>
    <n v="31988"/>
    <d v="2019-05-10T14:30:58"/>
    <s v="ILA IV"/>
    <x v="6"/>
    <s v="Sulaymaniya"/>
    <s v="Markaz Sulaymaniya"/>
    <s v="Khwar kurdsat 134"/>
    <s v="خوار كوردسات 134"/>
    <n v="35.582733599999997"/>
    <n v="45.4378381"/>
    <n v="5"/>
    <x v="5"/>
    <n v="5"/>
    <s v="2019-05"/>
  </r>
  <r>
    <m/>
    <m/>
    <n v="21033"/>
    <d v="2019-05-10T14:30:58"/>
    <s v="ILA IV"/>
    <x v="6"/>
    <s v="Sulaymaniya"/>
    <s v="Markaz Sulaymaniya"/>
    <s v="Tavga"/>
    <s v="تافكا"/>
    <n v="35.598323100000002"/>
    <n v="45.3944926"/>
    <n v="4"/>
    <x v="5"/>
    <n v="4"/>
    <s v="2019-05"/>
  </r>
  <r>
    <m/>
    <m/>
    <n v="32002"/>
    <d v="2019-05-10T14:30:58"/>
    <s v="ILA IV"/>
    <x v="6"/>
    <s v="Sulaymaniya"/>
    <s v="Markaz Sulaymaniya"/>
    <s v="Chnarok "/>
    <s v="جناروك"/>
    <n v="35.598490499999997"/>
    <n v="45.402226599999999"/>
    <n v="15"/>
    <x v="5"/>
    <n v="15"/>
    <s v="2019-05"/>
  </r>
  <r>
    <m/>
    <m/>
    <n v="32003"/>
    <d v="2019-05-10T14:30:58"/>
    <s v="ILA IV"/>
    <x v="6"/>
    <s v="Sulaymaniya"/>
    <s v="Markaz Sulaymaniya"/>
    <s v="Bakhtawary"/>
    <s v="بختةواري"/>
    <n v="35.597186100000002"/>
    <n v="45.407039500000003"/>
    <n v="8"/>
    <x v="15"/>
    <n v="8"/>
    <s v="2019-05"/>
  </r>
  <r>
    <m/>
    <m/>
    <n v="32004"/>
    <d v="2019-05-10T14:30:58"/>
    <s v="ILA IV"/>
    <x v="6"/>
    <s v="Sulaymaniya"/>
    <s v="Markaz Sulaymaniya"/>
    <s v="Zirak"/>
    <s v="زيراك"/>
    <n v="35.597855299999999"/>
    <n v="45.4174559"/>
    <n v="12"/>
    <x v="5"/>
    <n v="12"/>
    <s v="2019-05"/>
  </r>
  <r>
    <m/>
    <m/>
    <n v="32008"/>
    <d v="2019-05-10T14:30:58"/>
    <s v="ILA IV"/>
    <x v="6"/>
    <s v="Sulaymaniya"/>
    <s v="Markaz Sulaymaniya"/>
    <s v="Kewstan"/>
    <s v="كويستان"/>
    <n v="35.589314299999998"/>
    <n v="45.3994122"/>
    <n v="8"/>
    <x v="5"/>
    <n v="8"/>
    <s v="2019-05"/>
  </r>
  <r>
    <m/>
    <m/>
    <n v="32055"/>
    <d v="2019-05-10T14:30:58"/>
    <s v="ILA IV"/>
    <x v="6"/>
    <s v="Sulaymaniya"/>
    <s v="Markaz Sulaymaniya"/>
    <s v="Kani Spika 130"/>
    <s v="كاني سبيكة 130"/>
    <n v="35.587736100000001"/>
    <n v="45.392476700000003"/>
    <n v="2"/>
    <x v="26"/>
    <n v="1"/>
    <s v="2019-05"/>
  </r>
  <r>
    <m/>
    <m/>
    <n v="32055"/>
    <d v="2019-05-10T14:30:58"/>
    <s v="ILA IV"/>
    <x v="6"/>
    <s v="Sulaymaniya"/>
    <s v="Markaz Sulaymaniya"/>
    <s v="Kani Spika 130"/>
    <s v="كاني سبيكة 130"/>
    <n v="35.587736100000001"/>
    <n v="45.392476700000003"/>
    <n v="2"/>
    <x v="18"/>
    <n v="1"/>
    <s v="2019-05"/>
  </r>
  <r>
    <m/>
    <m/>
    <n v="33352"/>
    <d v="2019-05-10T14:30:58"/>
    <s v="ILA IV"/>
    <x v="6"/>
    <s v="Sulaymaniya"/>
    <s v="Markaz Sulaymaniya"/>
    <s v="Andaziaran 105"/>
    <s v="اندازياران 105"/>
    <n v="35.564679300000002"/>
    <n v="45.408196799999999"/>
    <n v="1"/>
    <x v="5"/>
    <n v="1"/>
    <s v="2019-05"/>
  </r>
  <r>
    <m/>
    <m/>
    <n v="23647"/>
    <d v="2019-05-10T14:30:58"/>
    <s v="ILA IV"/>
    <x v="0"/>
    <s v="Al-Ka'im"/>
    <s v="Al-Obiadi"/>
    <s v="Al Aubaidi Al Qadima"/>
    <s v="العبيدي القديمة "/>
    <n v="34.420203306499999"/>
    <n v="41.201494357400001"/>
    <n v="42"/>
    <x v="1"/>
    <n v="42"/>
    <s v="2019-05"/>
  </r>
  <r>
    <m/>
    <m/>
    <n v="7220"/>
    <d v="2019-05-10T14:30:58"/>
    <s v="ILA IV"/>
    <x v="7"/>
    <s v="Al-Musayab"/>
    <s v="Markaz Al-Musayab"/>
    <s v="Albo Hamdan"/>
    <s v="البو حمدان"/>
    <n v="32.785397490800001"/>
    <n v="44.284177911900002"/>
    <n v="3"/>
    <x v="5"/>
    <n v="3"/>
    <s v="2019-05"/>
  </r>
  <r>
    <m/>
    <m/>
    <n v="21173"/>
    <d v="2019-05-10T14:30:58"/>
    <s v="ILA IV"/>
    <x v="8"/>
    <s v="Abu Ghraib"/>
    <s v="Markaz Abu Ghraib"/>
    <s v="1 Athar"/>
    <s v="1 اذار"/>
    <n v="33.303321347299999"/>
    <n v="44.185436330100003"/>
    <n v="4"/>
    <x v="1"/>
    <n v="4"/>
    <s v="2019-05"/>
  </r>
  <r>
    <m/>
    <m/>
    <n v="7671"/>
    <d v="2019-05-10T14:30:58"/>
    <s v="ILA IV"/>
    <x v="8"/>
    <s v="Abu Ghraib"/>
    <s v="Markaz Abu Ghraib"/>
    <s v="1 Huzairan"/>
    <s v="1 حزيران"/>
    <n v="33.3012386527"/>
    <n v="44.133815464500003"/>
    <n v="3"/>
    <x v="1"/>
    <n v="1"/>
    <s v="2019-05"/>
  </r>
  <r>
    <m/>
    <m/>
    <n v="7671"/>
    <d v="2019-05-10T14:30:58"/>
    <s v="ILA IV"/>
    <x v="8"/>
    <s v="Abu Ghraib"/>
    <s v="Markaz Abu Ghraib"/>
    <s v="1 Huzairan"/>
    <s v="1 حزيران"/>
    <n v="33.3012386527"/>
    <n v="44.133815464500003"/>
    <n v="3"/>
    <x v="5"/>
    <n v="2"/>
    <s v="2019-05"/>
  </r>
  <r>
    <m/>
    <m/>
    <n v="24038"/>
    <d v="2019-05-10T14:30:58"/>
    <s v="ILA IV"/>
    <x v="8"/>
    <s v="Abu Ghraib"/>
    <s v="Markaz Abu Ghraib"/>
    <s v="Al Emarat Al Sakaniyah"/>
    <s v="العمارات السكنية"/>
    <n v="33.314019208799998"/>
    <n v="44.179388705000001"/>
    <n v="6"/>
    <x v="5"/>
    <n v="3"/>
    <s v="2019-05"/>
  </r>
  <r>
    <m/>
    <m/>
    <n v="24038"/>
    <d v="2019-05-10T14:30:58"/>
    <s v="ILA IV"/>
    <x v="8"/>
    <s v="Abu Ghraib"/>
    <s v="Markaz Abu Ghraib"/>
    <s v="Al Emarat Al Sakaniyah"/>
    <s v="العمارات السكنية"/>
    <n v="33.314019208799998"/>
    <n v="44.179388705000001"/>
    <n v="6"/>
    <x v="1"/>
    <n v="3"/>
    <s v="2019-05"/>
  </r>
  <r>
    <m/>
    <m/>
    <n v="7623"/>
    <d v="2019-05-10T14:30:58"/>
    <s v="ILA IV"/>
    <x v="8"/>
    <s v="Abu Ghraib"/>
    <s v="Markaz Abu Ghraib"/>
    <s v="Al Zaitoon"/>
    <s v="الزيتون"/>
    <n v="33.312751584700003"/>
    <n v="44.201018551899999"/>
    <n v="5"/>
    <x v="1"/>
    <n v="5"/>
    <s v="2019-05"/>
  </r>
  <r>
    <m/>
    <m/>
    <n v="7709"/>
    <d v="2019-05-10T14:30:58"/>
    <s v="ILA IV"/>
    <x v="8"/>
    <s v="Abu Ghraib"/>
    <s v="Markaz Abu Ghraib"/>
    <s v="North Khernabat"/>
    <s v="خرنابات الشمالية"/>
    <n v="33.329045868900003"/>
    <n v="44.194122182500003"/>
    <n v="5"/>
    <x v="5"/>
    <n v="3"/>
    <s v="2019-05"/>
  </r>
  <r>
    <m/>
    <m/>
    <n v="7709"/>
    <d v="2019-05-10T14:30:58"/>
    <s v="ILA IV"/>
    <x v="8"/>
    <s v="Abu Ghraib"/>
    <s v="Markaz Abu Ghraib"/>
    <s v="North Khernabat"/>
    <s v="خرنابات الشمالية"/>
    <n v="33.329045868900003"/>
    <n v="44.194122182500003"/>
    <n v="5"/>
    <x v="1"/>
    <n v="2"/>
    <s v="2019-05"/>
  </r>
  <r>
    <m/>
    <m/>
    <n v="31714"/>
    <d v="2019-05-10T14:30:58"/>
    <s v="ILA IV"/>
    <x v="8"/>
    <s v="Abu Ghraib"/>
    <s v="Markaz Abu Ghraib"/>
    <s v="Shuhada Markza-Shuhdda the second"/>
    <s v="الشهداء المركز-شهداء الثانية"/>
    <n v="33.309053006500001"/>
    <n v="44.150024809000001"/>
    <n v="5"/>
    <x v="3"/>
    <n v="3"/>
    <s v="2019-05"/>
  </r>
  <r>
    <m/>
    <m/>
    <n v="31714"/>
    <d v="2019-05-10T14:30:58"/>
    <s v="ILA IV"/>
    <x v="8"/>
    <s v="Abu Ghraib"/>
    <s v="Markaz Abu Ghraib"/>
    <s v="Shuhada Markza-Shuhdda the second"/>
    <s v="الشهداء المركز-شهداء الثانية"/>
    <n v="33.309053006500001"/>
    <n v="44.150024809000001"/>
    <n v="5"/>
    <x v="1"/>
    <n v="2"/>
    <s v="2019-05"/>
  </r>
  <r>
    <m/>
    <m/>
    <n v="31715"/>
    <d v="2019-05-10T14:30:58"/>
    <s v="ILA IV"/>
    <x v="8"/>
    <s v="Abu Ghraib"/>
    <s v="Markaz Abu Ghraib"/>
    <s v="Shuhada Markza-Shuhadda the third"/>
    <s v="الشهداء المركز-شهداء الثالثة"/>
    <n v="33.309303502900001"/>
    <n v="44.141111015900002"/>
    <n v="6"/>
    <x v="1"/>
    <n v="2"/>
    <s v="2019-05"/>
  </r>
  <r>
    <m/>
    <m/>
    <n v="31715"/>
    <d v="2019-05-10T14:30:58"/>
    <s v="ILA IV"/>
    <x v="8"/>
    <s v="Abu Ghraib"/>
    <s v="Markaz Abu Ghraib"/>
    <s v="Shuhada Markza-Shuhadda the third"/>
    <s v="الشهداء المركز-شهداء الثالثة"/>
    <n v="33.309303502900001"/>
    <n v="44.141111015900002"/>
    <n v="6"/>
    <x v="3"/>
    <n v="2"/>
    <s v="2019-05"/>
  </r>
  <r>
    <m/>
    <m/>
    <n v="31715"/>
    <d v="2019-05-10T14:30:58"/>
    <s v="ILA IV"/>
    <x v="8"/>
    <s v="Abu Ghraib"/>
    <s v="Markaz Abu Ghraib"/>
    <s v="Shuhada Markza-Shuhadda the third"/>
    <s v="الشهداء المركز-شهداء الثالثة"/>
    <n v="33.309303502900001"/>
    <n v="44.141111015900002"/>
    <n v="6"/>
    <x v="2"/>
    <n v="2"/>
    <s v="2019-05"/>
  </r>
  <r>
    <m/>
    <m/>
    <n v="23729"/>
    <d v="2019-05-10T14:30:58"/>
    <s v="ILA IV"/>
    <x v="8"/>
    <s v="Adhamia"/>
    <s v="Markaz Al Adhamia"/>
    <s v="Al Qahira-324"/>
    <s v="القاهرة-324"/>
    <n v="33.384730182299997"/>
    <n v="44.383448081399997"/>
    <n v="3"/>
    <x v="3"/>
    <n v="2"/>
    <s v="2019-05"/>
  </r>
  <r>
    <m/>
    <m/>
    <n v="23729"/>
    <d v="2019-05-10T14:30:58"/>
    <s v="ILA IV"/>
    <x v="8"/>
    <s v="Adhamia"/>
    <s v="Markaz Al Adhamia"/>
    <s v="Al Qahira-324"/>
    <s v="القاهرة-324"/>
    <n v="33.384730182299997"/>
    <n v="44.383448081399997"/>
    <n v="3"/>
    <x v="6"/>
    <n v="1"/>
    <s v="2019-05"/>
  </r>
  <r>
    <m/>
    <m/>
    <n v="22033"/>
    <d v="2019-05-10T14:30:58"/>
    <s v="ILA IV"/>
    <x v="8"/>
    <s v="Adhamia"/>
    <s v="Al-Shaheed Al-Sader"/>
    <s v="Al Hussayniya-207"/>
    <s v="الحسينية-207"/>
    <n v="33.541326612699997"/>
    <n v="44.410533412500001"/>
    <n v="2"/>
    <x v="1"/>
    <n v="2"/>
    <s v="2019-05"/>
  </r>
  <r>
    <m/>
    <m/>
    <n v="24005"/>
    <d v="2019-05-10T14:30:58"/>
    <s v="ILA IV"/>
    <x v="8"/>
    <s v="Adhamia"/>
    <s v="Markaz Al Adhamia"/>
    <s v="Al Maghreb-304"/>
    <s v="المغرب-304"/>
    <n v="33.367844871300001"/>
    <n v="44.381984911700002"/>
    <n v="3"/>
    <x v="1"/>
    <n v="2"/>
    <s v="2019-05"/>
  </r>
  <r>
    <m/>
    <m/>
    <n v="24005"/>
    <d v="2019-05-10T14:30:58"/>
    <s v="ILA IV"/>
    <x v="8"/>
    <s v="Adhamia"/>
    <s v="Markaz Al Adhamia"/>
    <s v="Al Maghreb-304"/>
    <s v="المغرب-304"/>
    <n v="33.367844871300001"/>
    <n v="44.381984911700002"/>
    <n v="3"/>
    <x v="19"/>
    <n v="1"/>
    <s v="2019-05"/>
  </r>
  <r>
    <m/>
    <m/>
    <n v="23999"/>
    <d v="2019-05-10T14:30:58"/>
    <s v="ILA IV"/>
    <x v="8"/>
    <s v="Adhamia"/>
    <s v="Markaz Al Adhamia"/>
    <s v="Al Qahira-307"/>
    <s v="القاهرة-307"/>
    <n v="33.378767863"/>
    <n v="44.390372643799999"/>
    <n v="2"/>
    <x v="5"/>
    <n v="2"/>
    <s v="2019-05"/>
  </r>
  <r>
    <m/>
    <m/>
    <n v="24176"/>
    <d v="2019-05-10T14:30:58"/>
    <s v="ILA IV"/>
    <x v="8"/>
    <s v="Adhamia"/>
    <s v="Markaz Al Adhamia"/>
    <s v="Hay Al Rabee-332"/>
    <s v="حي الربيع-332"/>
    <n v="33.398022281199999"/>
    <n v="44.353749895699998"/>
    <n v="2"/>
    <x v="1"/>
    <n v="2"/>
    <s v="2019-05"/>
  </r>
  <r>
    <m/>
    <m/>
    <n v="23978"/>
    <d v="2019-05-10T14:30:58"/>
    <s v="ILA IV"/>
    <x v="8"/>
    <s v="Adhamia"/>
    <s v="Markaz Al Adhamia"/>
    <s v="Al Shaab-339"/>
    <s v="الشعب-339"/>
    <n v="33.415615666699999"/>
    <n v="44.389566755899999"/>
    <n v="2"/>
    <x v="12"/>
    <n v="1"/>
    <s v="2019-05"/>
  </r>
  <r>
    <m/>
    <m/>
    <n v="23978"/>
    <d v="2019-05-10T14:30:58"/>
    <s v="ILA IV"/>
    <x v="8"/>
    <s v="Adhamia"/>
    <s v="Markaz Al Adhamia"/>
    <s v="Al Shaab-339"/>
    <s v="الشعب-339"/>
    <n v="33.415615666699999"/>
    <n v="44.389566755899999"/>
    <n v="2"/>
    <x v="1"/>
    <n v="1"/>
    <s v="2019-05"/>
  </r>
  <r>
    <m/>
    <m/>
    <n v="24440"/>
    <d v="2019-05-10T14:30:58"/>
    <s v="ILA IV"/>
    <x v="8"/>
    <s v="Adhamia"/>
    <s v="Markaz Al Adhamia"/>
    <s v="AL Shaab-335"/>
    <s v="الشعب-335"/>
    <n v="33.422279183599997"/>
    <n v="44.4146510498"/>
    <n v="4"/>
    <x v="27"/>
    <n v="1"/>
    <s v="2019-05"/>
  </r>
  <r>
    <m/>
    <m/>
    <n v="24440"/>
    <d v="2019-05-10T14:30:58"/>
    <s v="ILA IV"/>
    <x v="8"/>
    <s v="Adhamia"/>
    <s v="Markaz Al Adhamia"/>
    <s v="AL Shaab-335"/>
    <s v="الشعب-335"/>
    <n v="33.422279183599997"/>
    <n v="44.4146510498"/>
    <n v="4"/>
    <x v="3"/>
    <n v="1"/>
    <s v="2019-05"/>
  </r>
  <r>
    <m/>
    <m/>
    <n v="24440"/>
    <d v="2019-05-10T14:30:58"/>
    <s v="ILA IV"/>
    <x v="8"/>
    <s v="Adhamia"/>
    <s v="Markaz Al Adhamia"/>
    <s v="AL Shaab-335"/>
    <s v="الشعب-335"/>
    <n v="33.422279183599997"/>
    <n v="44.4146510498"/>
    <n v="4"/>
    <x v="1"/>
    <n v="2"/>
    <s v="2019-05"/>
  </r>
  <r>
    <m/>
    <m/>
    <n v="24441"/>
    <d v="2019-05-10T14:30:58"/>
    <s v="ILA IV"/>
    <x v="8"/>
    <s v="Adhamia"/>
    <s v="Markaz Al Adhamia"/>
    <s v="AL Shaab-337"/>
    <s v="الشعب-337"/>
    <n v="33.409143526199998"/>
    <n v="44.388093304900003"/>
    <n v="3"/>
    <x v="1"/>
    <n v="2"/>
    <s v="2019-05"/>
  </r>
  <r>
    <m/>
    <m/>
    <n v="24441"/>
    <d v="2019-05-10T14:30:58"/>
    <s v="ILA IV"/>
    <x v="8"/>
    <s v="Adhamia"/>
    <s v="Markaz Al Adhamia"/>
    <s v="AL Shaab-337"/>
    <s v="الشعب-337"/>
    <n v="33.409143526199998"/>
    <n v="44.388093304900003"/>
    <n v="3"/>
    <x v="11"/>
    <n v="1"/>
    <s v="2019-05"/>
  </r>
  <r>
    <m/>
    <m/>
    <n v="24450"/>
    <d v="2019-05-10T14:30:58"/>
    <s v="ILA IV"/>
    <x v="8"/>
    <s v="Adhamia"/>
    <s v="Markaz Al Adhamia"/>
    <s v="AL Shaab-357"/>
    <s v="الشعب-357"/>
    <n v="33.425729114299997"/>
    <n v="44.396332227800002"/>
    <n v="3"/>
    <x v="8"/>
    <n v="1"/>
    <s v="2019-05"/>
  </r>
  <r>
    <m/>
    <m/>
    <n v="24450"/>
    <d v="2019-05-10T14:30:58"/>
    <s v="ILA IV"/>
    <x v="8"/>
    <s v="Adhamia"/>
    <s v="Markaz Al Adhamia"/>
    <s v="AL Shaab-357"/>
    <s v="الشعب-357"/>
    <n v="33.425729114299997"/>
    <n v="44.396332227800002"/>
    <n v="3"/>
    <x v="1"/>
    <n v="1"/>
    <s v="2019-05"/>
  </r>
  <r>
    <m/>
    <m/>
    <n v="24450"/>
    <d v="2019-05-10T14:30:58"/>
    <s v="ILA IV"/>
    <x v="8"/>
    <s v="Adhamia"/>
    <s v="Markaz Al Adhamia"/>
    <s v="AL Shaab-357"/>
    <s v="الشعب-357"/>
    <n v="33.425729114299997"/>
    <n v="44.396332227800002"/>
    <n v="3"/>
    <x v="27"/>
    <n v="1"/>
    <s v="2019-05"/>
  </r>
  <r>
    <m/>
    <m/>
    <n v="24003"/>
    <d v="2019-05-10T14:30:58"/>
    <s v="ILA IV"/>
    <x v="8"/>
    <s v="Adhamia"/>
    <s v="Markaz Al Adhamia"/>
    <s v="Al Shamasiyah-320"/>
    <s v="الشماسية-320"/>
    <n v="33.382424723900002"/>
    <n v="44.3774598814"/>
    <n v="4"/>
    <x v="1"/>
    <n v="2"/>
    <s v="2019-05"/>
  </r>
  <r>
    <m/>
    <m/>
    <n v="24003"/>
    <d v="2019-05-10T14:30:58"/>
    <s v="ILA IV"/>
    <x v="8"/>
    <s v="Adhamia"/>
    <s v="Markaz Al Adhamia"/>
    <s v="Al Shamasiyah-320"/>
    <s v="الشماسية-320"/>
    <n v="33.382424723900002"/>
    <n v="44.3774598814"/>
    <n v="4"/>
    <x v="2"/>
    <n v="2"/>
    <s v="2019-05"/>
  </r>
  <r>
    <m/>
    <m/>
    <n v="24002"/>
    <d v="2019-05-10T14:30:58"/>
    <s v="ILA IV"/>
    <x v="8"/>
    <s v="Adhamia"/>
    <s v="Markaz Al Adhamia"/>
    <s v="Al Shamasiyah-316"/>
    <s v="الشماسية-316"/>
    <n v="33.372837986900002"/>
    <n v="44.374540080700001"/>
    <n v="4"/>
    <x v="3"/>
    <n v="2"/>
    <s v="2019-05"/>
  </r>
  <r>
    <m/>
    <m/>
    <n v="24002"/>
    <d v="2019-05-10T14:30:58"/>
    <s v="ILA IV"/>
    <x v="8"/>
    <s v="Adhamia"/>
    <s v="Markaz Al Adhamia"/>
    <s v="Al Shamasiyah-316"/>
    <s v="الشماسية-316"/>
    <n v="33.372837986900002"/>
    <n v="44.374540080700001"/>
    <n v="4"/>
    <x v="19"/>
    <n v="2"/>
    <s v="2019-05"/>
  </r>
  <r>
    <m/>
    <m/>
    <n v="23987"/>
    <d v="2019-05-10T14:30:58"/>
    <s v="ILA IV"/>
    <x v="8"/>
    <s v="Adhamia"/>
    <s v="Markaz Al Adhamia"/>
    <s v="Al Shamasiyah-318"/>
    <s v="الشماسية-318"/>
    <n v="33.380460414300003"/>
    <n v="44.366404685799999"/>
    <n v="8"/>
    <x v="3"/>
    <n v="6"/>
    <s v="2019-05"/>
  </r>
  <r>
    <m/>
    <m/>
    <n v="23987"/>
    <d v="2019-05-10T14:30:58"/>
    <s v="ILA IV"/>
    <x v="8"/>
    <s v="Adhamia"/>
    <s v="Markaz Al Adhamia"/>
    <s v="Al Shamasiyah-318"/>
    <s v="الشماسية-318"/>
    <n v="33.380460414300003"/>
    <n v="44.366404685799999"/>
    <n v="8"/>
    <x v="1"/>
    <n v="2"/>
    <s v="2019-05"/>
  </r>
  <r>
    <m/>
    <m/>
    <n v="25619"/>
    <d v="2019-05-10T14:30:58"/>
    <s v="ILA IV"/>
    <x v="8"/>
    <s v="Adhamia"/>
    <s v="Markaz Al Adhamia"/>
    <s v="Al Waziriyah-301"/>
    <s v="الوزيرية-301"/>
    <n v="33.358793617099998"/>
    <n v="44.389716700000001"/>
    <n v="4"/>
    <x v="6"/>
    <n v="2"/>
    <s v="2019-05"/>
  </r>
  <r>
    <m/>
    <m/>
    <n v="25619"/>
    <d v="2019-05-10T14:30:58"/>
    <s v="ILA IV"/>
    <x v="8"/>
    <s v="Adhamia"/>
    <s v="Markaz Al Adhamia"/>
    <s v="Al Waziriyah-301"/>
    <s v="الوزيرية-301"/>
    <n v="33.358793617099998"/>
    <n v="44.389716700000001"/>
    <n v="4"/>
    <x v="3"/>
    <n v="2"/>
    <s v="2019-05"/>
  </r>
  <r>
    <m/>
    <m/>
    <n v="23732"/>
    <d v="2019-05-10T14:30:58"/>
    <s v="ILA IV"/>
    <x v="8"/>
    <s v="Adhamia"/>
    <s v="Markaz Al Adhamia"/>
    <s v="Al Biydhaa-315"/>
    <s v="البيضاء-315"/>
    <n v="33.395468529299997"/>
    <n v="44.392316858999997"/>
    <n v="2"/>
    <x v="6"/>
    <n v="1"/>
    <s v="2019-05"/>
  </r>
  <r>
    <m/>
    <m/>
    <n v="23732"/>
    <d v="2019-05-10T14:30:58"/>
    <s v="ILA IV"/>
    <x v="8"/>
    <s v="Adhamia"/>
    <s v="Markaz Al Adhamia"/>
    <s v="Al Biydhaa-315"/>
    <s v="البيضاء-315"/>
    <n v="33.395468529299997"/>
    <n v="44.392316858999997"/>
    <n v="2"/>
    <x v="5"/>
    <n v="1"/>
    <s v="2019-05"/>
  </r>
  <r>
    <m/>
    <m/>
    <n v="22777"/>
    <d v="2019-05-10T14:30:58"/>
    <s v="ILA IV"/>
    <x v="8"/>
    <s v="Adhamia"/>
    <s v="Markaz Al Adhamia"/>
    <s v="Hay Al Rabee-340"/>
    <s v="حي الربيع-340"/>
    <n v="33.405383388499999"/>
    <n v="44.359334803400003"/>
    <n v="3"/>
    <x v="5"/>
    <n v="2"/>
    <s v="2019-05"/>
  </r>
  <r>
    <m/>
    <m/>
    <n v="22777"/>
    <d v="2019-05-10T14:30:58"/>
    <s v="ILA IV"/>
    <x v="8"/>
    <s v="Adhamia"/>
    <s v="Markaz Al Adhamia"/>
    <s v="Hay Al Rabee-340"/>
    <s v="حي الربيع-340"/>
    <n v="33.405383388499999"/>
    <n v="44.359334803400003"/>
    <n v="3"/>
    <x v="12"/>
    <n v="1"/>
    <s v="2019-05"/>
  </r>
  <r>
    <m/>
    <m/>
    <n v="22874"/>
    <d v="2019-05-10T14:30:58"/>
    <s v="ILA IV"/>
    <x v="8"/>
    <s v="Adhamia"/>
    <s v="Markaz Al Adhamia"/>
    <s v="Hay Al Rabee-342"/>
    <s v="حي الربيع-342"/>
    <n v="33.410444766300003"/>
    <n v="44.348084185300003"/>
    <n v="2"/>
    <x v="1"/>
    <n v="1"/>
    <s v="2019-05"/>
  </r>
  <r>
    <m/>
    <m/>
    <n v="22874"/>
    <d v="2019-05-10T14:30:58"/>
    <s v="ILA IV"/>
    <x v="8"/>
    <s v="Adhamia"/>
    <s v="Markaz Al Adhamia"/>
    <s v="Hay Al Rabee-342"/>
    <s v="حي الربيع-342"/>
    <n v="33.410444766300003"/>
    <n v="44.348084185300003"/>
    <n v="2"/>
    <x v="3"/>
    <n v="1"/>
    <s v="2019-05"/>
  </r>
  <r>
    <m/>
    <m/>
    <n v="7646"/>
    <d v="2019-05-10T14:30:58"/>
    <s v="ILA IV"/>
    <x v="8"/>
    <s v="Adhamia"/>
    <s v="Markaz Al Adhamia"/>
    <s v="Saba Qusor"/>
    <s v="سبع قصور"/>
    <n v="33.430463570599997"/>
    <n v="44.428639737700003"/>
    <n v="1"/>
    <x v="11"/>
    <n v="1"/>
    <s v="2019-05"/>
  </r>
  <r>
    <m/>
    <m/>
    <n v="24001"/>
    <d v="2019-05-10T14:30:58"/>
    <s v="ILA IV"/>
    <x v="8"/>
    <s v="Adhamia"/>
    <s v="Markaz Al Adhamia"/>
    <s v="Tunis-326"/>
    <s v="تونس-326"/>
    <n v="33.392728171999998"/>
    <n v="44.379582991299998"/>
    <n v="2"/>
    <x v="5"/>
    <n v="2"/>
    <s v="2019-05"/>
  </r>
  <r>
    <m/>
    <m/>
    <n v="22538"/>
    <d v="2019-05-10T14:30:58"/>
    <s v="ILA IV"/>
    <x v="8"/>
    <s v="Adhamia"/>
    <s v="Markaz Al Adhamia"/>
    <s v="Tunis-330"/>
    <s v="تونس-330"/>
    <n v="33.405676677400002"/>
    <n v="44.365907380599999"/>
    <n v="4"/>
    <x v="1"/>
    <n v="2"/>
    <s v="2019-05"/>
  </r>
  <r>
    <m/>
    <m/>
    <n v="22538"/>
    <d v="2019-05-10T14:30:58"/>
    <s v="ILA IV"/>
    <x v="8"/>
    <s v="Adhamia"/>
    <s v="Markaz Al Adhamia"/>
    <s v="Tunis-330"/>
    <s v="تونس-330"/>
    <n v="33.405676677400002"/>
    <n v="44.365907380599999"/>
    <n v="4"/>
    <x v="27"/>
    <n v="1"/>
    <s v="2019-05"/>
  </r>
  <r>
    <m/>
    <m/>
    <n v="22538"/>
    <d v="2019-05-10T14:30:58"/>
    <s v="ILA IV"/>
    <x v="8"/>
    <s v="Adhamia"/>
    <s v="Markaz Al Adhamia"/>
    <s v="Tunis-330"/>
    <s v="تونس-330"/>
    <n v="33.405676677400002"/>
    <n v="44.365907380599999"/>
    <n v="4"/>
    <x v="0"/>
    <n v="1"/>
    <s v="2019-05"/>
  </r>
  <r>
    <m/>
    <m/>
    <n v="27254"/>
    <d v="2019-05-10T14:30:58"/>
    <s v="ILA IV"/>
    <x v="8"/>
    <s v="Adhamia"/>
    <s v="Markaz Al Adhamia"/>
    <s v="Tunis-328"/>
    <s v="تونس-328"/>
    <n v="33.397416731699998"/>
    <n v="44.380082256500003"/>
    <n v="2"/>
    <x v="1"/>
    <n v="1"/>
    <s v="2019-05"/>
  </r>
  <r>
    <m/>
    <m/>
    <n v="27254"/>
    <d v="2019-05-10T14:30:58"/>
    <s v="ILA IV"/>
    <x v="8"/>
    <s v="Adhamia"/>
    <s v="Markaz Al Adhamia"/>
    <s v="Tunis-328"/>
    <s v="تونس-328"/>
    <n v="33.397416731699998"/>
    <n v="44.380082256500003"/>
    <n v="2"/>
    <x v="3"/>
    <n v="1"/>
    <s v="2019-05"/>
  </r>
  <r>
    <m/>
    <m/>
    <n v="27255"/>
    <d v="2019-05-10T14:30:58"/>
    <s v="ILA IV"/>
    <x v="8"/>
    <s v="Adhamia"/>
    <s v="Markaz Al Adhamia"/>
    <s v="Hay Al Rabee-334"/>
    <s v="حي الربيع-334"/>
    <n v="33.4011153179"/>
    <n v="44.351246144999998"/>
    <n v="1"/>
    <x v="5"/>
    <n v="1"/>
    <s v="2019-05"/>
  </r>
  <r>
    <m/>
    <m/>
    <n v="27256"/>
    <d v="2019-05-10T14:30:58"/>
    <s v="ILA IV"/>
    <x v="8"/>
    <s v="Adhamia"/>
    <s v="Markaz Al Adhamia"/>
    <s v="Hay Al Rabee-336"/>
    <s v="حي الربيع-336"/>
    <n v="33.402868917399999"/>
    <n v="44.3419580869"/>
    <n v="1"/>
    <x v="11"/>
    <n v="1"/>
    <s v="2019-05"/>
  </r>
  <r>
    <m/>
    <m/>
    <n v="24736"/>
    <d v="2019-05-10T14:30:58"/>
    <s v="ILA IV"/>
    <x v="8"/>
    <s v="Thawra1"/>
    <s v="Sadir 1"/>
    <s v="Al Sadir-527"/>
    <s v="الصدر-527"/>
    <n v="33.373228137799998"/>
    <n v="44.445511807400003"/>
    <n v="2"/>
    <x v="1"/>
    <n v="1"/>
    <s v="2019-05"/>
  </r>
  <r>
    <m/>
    <m/>
    <n v="24736"/>
    <d v="2019-05-10T14:30:58"/>
    <s v="ILA IV"/>
    <x v="8"/>
    <s v="Thawra1"/>
    <s v="Sadir 1"/>
    <s v="Al Sadir-527"/>
    <s v="الصدر-527"/>
    <n v="33.373228137799998"/>
    <n v="44.445511807400003"/>
    <n v="2"/>
    <x v="5"/>
    <n v="1"/>
    <s v="2019-05"/>
  </r>
  <r>
    <m/>
    <m/>
    <n v="24655"/>
    <d v="2019-05-10T14:30:58"/>
    <s v="ILA IV"/>
    <x v="8"/>
    <s v="Thawra2"/>
    <s v="Sadir 2"/>
    <s v="Al Sadir 2-515"/>
    <s v="الصدر-515"/>
    <n v="33.360768931400003"/>
    <n v="44.446029987300001"/>
    <n v="3"/>
    <x v="12"/>
    <n v="1"/>
    <s v="2019-05"/>
  </r>
  <r>
    <m/>
    <m/>
    <n v="24655"/>
    <d v="2019-05-10T14:30:58"/>
    <s v="ILA IV"/>
    <x v="8"/>
    <s v="Thawra2"/>
    <s v="Sadir 2"/>
    <s v="Al Sadir 2-515"/>
    <s v="الصدر-515"/>
    <n v="33.360768931400003"/>
    <n v="44.446029987300001"/>
    <n v="3"/>
    <x v="5"/>
    <n v="1"/>
    <s v="2019-05"/>
  </r>
  <r>
    <m/>
    <m/>
    <n v="24655"/>
    <d v="2019-05-10T14:30:58"/>
    <s v="ILA IV"/>
    <x v="8"/>
    <s v="Thawra2"/>
    <s v="Sadir 2"/>
    <s v="Al Sadir 2-515"/>
    <s v="الصدر-515"/>
    <n v="33.360768931400003"/>
    <n v="44.446029987300001"/>
    <n v="3"/>
    <x v="1"/>
    <n v="1"/>
    <s v="2019-05"/>
  </r>
  <r>
    <m/>
    <m/>
    <n v="24932"/>
    <d v="2019-05-10T14:30:58"/>
    <s v="ILA IV"/>
    <x v="8"/>
    <s v="Thawra2"/>
    <s v="Sadir 2"/>
    <s v="Al Sadir3-535"/>
    <s v="الصدر-535"/>
    <n v="33.360180109700003"/>
    <n v="44.455446003200002"/>
    <n v="2"/>
    <x v="1"/>
    <n v="2"/>
    <s v="2019-05"/>
  </r>
  <r>
    <m/>
    <m/>
    <n v="25721"/>
    <d v="2019-05-10T14:30:58"/>
    <s v="ILA IV"/>
    <x v="8"/>
    <s v="Thawra2"/>
    <s v="Sadir 5"/>
    <s v="Al Sadir6-573"/>
    <s v="الصدر-573"/>
    <n v="33.395514314700002"/>
    <n v="44.496255684300003"/>
    <n v="4"/>
    <x v="3"/>
    <n v="2"/>
    <s v="2019-05"/>
  </r>
  <r>
    <m/>
    <m/>
    <n v="25721"/>
    <d v="2019-05-10T14:30:58"/>
    <s v="ILA IV"/>
    <x v="8"/>
    <s v="Thawra2"/>
    <s v="Sadir 5"/>
    <s v="Al Sadir6-573"/>
    <s v="الصدر-573"/>
    <n v="33.395514314700002"/>
    <n v="44.496255684300003"/>
    <n v="4"/>
    <x v="1"/>
    <n v="2"/>
    <s v="2019-05"/>
  </r>
  <r>
    <m/>
    <m/>
    <n v="23039"/>
    <d v="2019-05-10T14:30:58"/>
    <s v="ILA IV"/>
    <x v="8"/>
    <s v="Thawra2"/>
    <s v="Sadir 5"/>
    <s v="Al Sadir6-575"/>
    <s v="الصدر-575"/>
    <n v="33.401486162700003"/>
    <n v="44.499602308299998"/>
    <n v="3"/>
    <x v="1"/>
    <n v="3"/>
    <s v="2019-05"/>
  </r>
  <r>
    <m/>
    <m/>
    <n v="24735"/>
    <d v="2019-05-10T14:30:58"/>
    <s v="ILA IV"/>
    <x v="8"/>
    <s v="Al Resafa"/>
    <s v="Markaz Al-Resafa"/>
    <s v="14 Tamoz-510"/>
    <s v="510-14 تموز"/>
    <n v="33.366565715599997"/>
    <n v="44.413187647100003"/>
    <n v="2"/>
    <x v="1"/>
    <n v="2"/>
    <s v="2019-05"/>
  </r>
  <r>
    <m/>
    <m/>
    <n v="23323"/>
    <d v="2019-05-10T14:30:58"/>
    <s v="ILA IV"/>
    <x v="8"/>
    <s v="Al Resafa"/>
    <s v="9 Nissan"/>
    <s v="Al Mashtal-751"/>
    <s v="المشتل-751"/>
    <n v="33.322427211899999"/>
    <n v="44.516179921800003"/>
    <n v="2"/>
    <x v="3"/>
    <n v="2"/>
    <s v="2019-05"/>
  </r>
  <r>
    <m/>
    <m/>
    <n v="23752"/>
    <d v="2019-05-10T14:30:58"/>
    <s v="ILA IV"/>
    <x v="8"/>
    <s v="Al Resafa"/>
    <s v="9 Nissan"/>
    <s v="Al muthana-710"/>
    <s v="المثنى-710"/>
    <n v="33.318086792400003"/>
    <n v="44.463886143300002"/>
    <n v="2"/>
    <x v="3"/>
    <n v="2"/>
    <s v="2019-05"/>
  </r>
  <r>
    <m/>
    <m/>
    <n v="24471"/>
    <d v="2019-05-10T14:30:58"/>
    <s v="ILA IV"/>
    <x v="8"/>
    <s v="Al Resafa"/>
    <s v="9 Nissan"/>
    <s v="Al Muthana-712"/>
    <s v="المثنى-712"/>
    <n v="33.320357221400002"/>
    <n v="44.448464210099999"/>
    <n v="3"/>
    <x v="3"/>
    <n v="2"/>
    <s v="2019-05"/>
  </r>
  <r>
    <m/>
    <m/>
    <n v="24471"/>
    <d v="2019-05-10T14:30:58"/>
    <s v="ILA IV"/>
    <x v="8"/>
    <s v="Al Resafa"/>
    <s v="9 Nissan"/>
    <s v="Al Muthana-712"/>
    <s v="المثنى-712"/>
    <n v="33.320357221400002"/>
    <n v="44.448464210099999"/>
    <n v="3"/>
    <x v="6"/>
    <n v="1"/>
    <s v="2019-05"/>
  </r>
  <r>
    <m/>
    <m/>
    <n v="23330"/>
    <d v="2019-05-10T14:30:58"/>
    <s v="ILA IV"/>
    <x v="8"/>
    <s v="Al Resafa"/>
    <s v="Markaz Al-Resafa"/>
    <s v="Al Nidhal-103"/>
    <s v="النضال-103"/>
    <n v="33.327747802499999"/>
    <n v="44.429534583799999"/>
    <n v="4"/>
    <x v="6"/>
    <n v="2"/>
    <s v="2019-05"/>
  </r>
  <r>
    <m/>
    <m/>
    <n v="23330"/>
    <d v="2019-05-10T14:30:58"/>
    <s v="ILA IV"/>
    <x v="8"/>
    <s v="Al Resafa"/>
    <s v="Markaz Al-Resafa"/>
    <s v="Al Nidhal-103"/>
    <s v="النضال-103"/>
    <n v="33.327747802499999"/>
    <n v="44.429534583799999"/>
    <n v="4"/>
    <x v="3"/>
    <n v="2"/>
    <s v="2019-05"/>
  </r>
  <r>
    <m/>
    <m/>
    <n v="22816"/>
    <d v="2019-05-10T14:30:58"/>
    <s v="ILA IV"/>
    <x v="8"/>
    <s v="Al Resafa"/>
    <s v="Markaz Al-Resafa"/>
    <s v="Al Edreesiy-505"/>
    <s v="الأدريسي-505"/>
    <n v="33.356451053999997"/>
    <n v="44.425188202199998"/>
    <n v="3"/>
    <x v="1"/>
    <n v="2"/>
    <s v="2019-05"/>
  </r>
  <r>
    <m/>
    <m/>
    <n v="22816"/>
    <d v="2019-05-10T14:30:58"/>
    <s v="ILA IV"/>
    <x v="8"/>
    <s v="Al Resafa"/>
    <s v="Markaz Al-Resafa"/>
    <s v="Al Edreesiy-505"/>
    <s v="الأدريسي-505"/>
    <n v="33.356451053999997"/>
    <n v="44.425188202199998"/>
    <n v="3"/>
    <x v="3"/>
    <n v="1"/>
    <s v="2019-05"/>
  </r>
  <r>
    <m/>
    <m/>
    <n v="27311"/>
    <d v="2019-05-10T14:30:58"/>
    <s v="ILA IV"/>
    <x v="8"/>
    <s v="Kadhimia"/>
    <s v="Markz Al Kadhimia"/>
    <s v="Shoala-446"/>
    <s v="الشعلة-446"/>
    <n v="33.361353061000003"/>
    <n v="44.281195008399997"/>
    <n v="1"/>
    <x v="1"/>
    <n v="1"/>
    <s v="2019-05"/>
  </r>
  <r>
    <m/>
    <m/>
    <n v="27312"/>
    <d v="2019-05-10T14:30:58"/>
    <s v="ILA IV"/>
    <x v="8"/>
    <s v="Kadhimia"/>
    <s v="Markz Al Kadhimia"/>
    <s v="Shoala-448"/>
    <s v="الشعلة-448"/>
    <n v="33.360768633299998"/>
    <n v="44.297004145099997"/>
    <n v="2"/>
    <x v="5"/>
    <n v="1"/>
    <s v="2019-05"/>
  </r>
  <r>
    <m/>
    <m/>
    <n v="27312"/>
    <d v="2019-05-10T14:30:58"/>
    <s v="ILA IV"/>
    <x v="8"/>
    <s v="Kadhimia"/>
    <s v="Markz Al Kadhimia"/>
    <s v="Shoala-448"/>
    <s v="الشعلة-448"/>
    <n v="33.360768633299998"/>
    <n v="44.297004145099997"/>
    <n v="2"/>
    <x v="1"/>
    <n v="1"/>
    <s v="2019-05"/>
  </r>
  <r>
    <m/>
    <m/>
    <n v="27314"/>
    <d v="2019-05-10T14:30:58"/>
    <s v="ILA IV"/>
    <x v="8"/>
    <s v="Kadhimia"/>
    <s v="Markz Al Kadhimia"/>
    <s v="Shoala-450"/>
    <s v="الشعلة-450"/>
    <n v="33.366286110899999"/>
    <n v="44.289487164800001"/>
    <n v="2"/>
    <x v="27"/>
    <n v="1"/>
    <s v="2019-05"/>
  </r>
  <r>
    <m/>
    <m/>
    <n v="27314"/>
    <d v="2019-05-10T14:30:58"/>
    <s v="ILA IV"/>
    <x v="8"/>
    <s v="Kadhimia"/>
    <s v="Markz Al Kadhimia"/>
    <s v="Shoala-450"/>
    <s v="الشعلة-450"/>
    <n v="33.366286110899999"/>
    <n v="44.289487164800001"/>
    <n v="2"/>
    <x v="5"/>
    <n v="1"/>
    <s v="2019-05"/>
  </r>
  <r>
    <m/>
    <m/>
    <n v="27315"/>
    <d v="2019-05-10T14:30:58"/>
    <s v="ILA IV"/>
    <x v="8"/>
    <s v="Kadhimia"/>
    <s v="Markz Al Kadhimia"/>
    <s v="Shoala-454"/>
    <s v="الشعلة-454"/>
    <n v="33.375858367799999"/>
    <n v="44.288195658500001"/>
    <n v="3"/>
    <x v="12"/>
    <n v="1"/>
    <s v="2019-05"/>
  </r>
  <r>
    <m/>
    <m/>
    <n v="27315"/>
    <d v="2019-05-10T14:30:58"/>
    <s v="ILA IV"/>
    <x v="8"/>
    <s v="Kadhimia"/>
    <s v="Markz Al Kadhimia"/>
    <s v="Shoala-454"/>
    <s v="الشعلة-454"/>
    <n v="33.375858367799999"/>
    <n v="44.288195658500001"/>
    <n v="3"/>
    <x v="5"/>
    <n v="1"/>
    <s v="2019-05"/>
  </r>
  <r>
    <m/>
    <m/>
    <n v="27315"/>
    <d v="2019-05-10T14:30:58"/>
    <s v="ILA IV"/>
    <x v="8"/>
    <s v="Kadhimia"/>
    <s v="Markz Al Kadhimia"/>
    <s v="Shoala-454"/>
    <s v="الشعلة-454"/>
    <n v="33.375858367799999"/>
    <n v="44.288195658500001"/>
    <n v="3"/>
    <x v="1"/>
    <n v="1"/>
    <s v="2019-05"/>
  </r>
  <r>
    <m/>
    <m/>
    <n v="27316"/>
    <d v="2019-05-10T14:30:58"/>
    <s v="ILA IV"/>
    <x v="8"/>
    <s v="Kadhimia"/>
    <s v="Markz Al Kadhimia"/>
    <s v="Shoala-458"/>
    <s v="الشعلة-458"/>
    <n v="33.372277716299998"/>
    <n v="44.279060972099998"/>
    <n v="1"/>
    <x v="1"/>
    <n v="1"/>
    <s v="2019-05"/>
  </r>
  <r>
    <m/>
    <m/>
    <n v="27317"/>
    <d v="2019-05-10T14:30:58"/>
    <s v="ILA IV"/>
    <x v="8"/>
    <s v="Kadhimia"/>
    <s v="Markz Al Kadhimia"/>
    <s v="Shoala-460"/>
    <s v="الشعلة-460"/>
    <n v="33.367125978600001"/>
    <n v="44.271078251200002"/>
    <n v="1"/>
    <x v="1"/>
    <n v="1"/>
    <s v="2019-05"/>
  </r>
  <r>
    <m/>
    <m/>
    <n v="27318"/>
    <d v="2019-05-10T14:30:58"/>
    <s v="ILA IV"/>
    <x v="8"/>
    <s v="Kadhimia"/>
    <s v="Markz Al Kadhimia"/>
    <s v="Shoala-464"/>
    <s v="الشعلة-464"/>
    <n v="33.379033342500001"/>
    <n v="44.285123055900002"/>
    <n v="2"/>
    <x v="5"/>
    <n v="2"/>
    <s v="2019-05"/>
  </r>
  <r>
    <m/>
    <m/>
    <n v="27319"/>
    <d v="2019-05-10T14:30:58"/>
    <s v="ILA IV"/>
    <x v="8"/>
    <s v="Kadhimia"/>
    <s v="Markz Al Kadhimia"/>
    <s v="Shoala-Al Doanam"/>
    <s v="الشعلة-الدوانم"/>
    <n v="33.363743210700001"/>
    <n v="44.252254147499997"/>
    <n v="1"/>
    <x v="11"/>
    <n v="1"/>
    <s v="2019-05"/>
  </r>
  <r>
    <m/>
    <m/>
    <n v="27320"/>
    <d v="2019-05-10T14:30:58"/>
    <s v="ILA IV"/>
    <x v="8"/>
    <s v="Kadhimia"/>
    <s v="Markz Al Kadhimia"/>
    <s v="Shoala-Khatib"/>
    <s v="الشعلة-الخطيب"/>
    <n v="33.358245912800001"/>
    <n v="44.294690211700001"/>
    <n v="3"/>
    <x v="11"/>
    <n v="1"/>
    <s v="2019-05"/>
  </r>
  <r>
    <m/>
    <m/>
    <n v="27320"/>
    <d v="2019-05-10T14:30:58"/>
    <s v="ILA IV"/>
    <x v="8"/>
    <s v="Kadhimia"/>
    <s v="Markz Al Kadhimia"/>
    <s v="Shoala-Khatib"/>
    <s v="الشعلة-الخطيب"/>
    <n v="33.358245912800001"/>
    <n v="44.294690211700001"/>
    <n v="3"/>
    <x v="5"/>
    <n v="1"/>
    <s v="2019-05"/>
  </r>
  <r>
    <m/>
    <m/>
    <n v="27320"/>
    <d v="2019-05-10T14:30:58"/>
    <s v="ILA IV"/>
    <x v="8"/>
    <s v="Kadhimia"/>
    <s v="Markz Al Kadhimia"/>
    <s v="Shoala-Khatib"/>
    <s v="الشعلة-الخطيب"/>
    <n v="33.358245912800001"/>
    <n v="44.294690211700001"/>
    <n v="3"/>
    <x v="1"/>
    <n v="1"/>
    <s v="2019-05"/>
  </r>
  <r>
    <m/>
    <m/>
    <n v="7515"/>
    <d v="2019-05-10T14:30:58"/>
    <s v="ILA IV"/>
    <x v="8"/>
    <s v="Karkh"/>
    <s v="Al-Rasheed"/>
    <s v="Al Bayaa-817"/>
    <s v="البياع-817"/>
    <n v="33.267769671300002"/>
    <n v="44.342884726000001"/>
    <n v="2"/>
    <x v="1"/>
    <n v="2"/>
    <s v="2019-05"/>
  </r>
  <r>
    <m/>
    <m/>
    <n v="25221"/>
    <d v="2019-05-10T14:30:58"/>
    <s v="ILA IV"/>
    <x v="8"/>
    <s v="Karkh"/>
    <s v="Al-Rasheed"/>
    <s v="Al Forat-893"/>
    <s v="الفرات-893"/>
    <n v="33.275924218999997"/>
    <n v="44.276316133000002"/>
    <n v="4"/>
    <x v="1"/>
    <n v="2"/>
    <s v="2019-05"/>
  </r>
  <r>
    <m/>
    <m/>
    <n v="25221"/>
    <d v="2019-05-10T14:30:58"/>
    <s v="ILA IV"/>
    <x v="8"/>
    <s v="Karkh"/>
    <s v="Al-Rasheed"/>
    <s v="Al Forat-893"/>
    <s v="الفرات-893"/>
    <n v="33.275924218999997"/>
    <n v="44.276316133000002"/>
    <n v="4"/>
    <x v="3"/>
    <n v="2"/>
    <s v="2019-05"/>
  </r>
  <r>
    <m/>
    <m/>
    <n v="21460"/>
    <d v="2019-05-10T14:30:58"/>
    <s v="ILA IV"/>
    <x v="8"/>
    <s v="Karkh"/>
    <s v="Al-Mansour"/>
    <s v="Al Khadraa-639"/>
    <s v="الخضراء-639"/>
    <n v="33.320205096199999"/>
    <n v="44.297554196"/>
    <n v="5"/>
    <x v="13"/>
    <n v="5"/>
    <s v="2019-05"/>
  </r>
  <r>
    <m/>
    <m/>
    <n v="21450"/>
    <d v="2019-05-10T14:30:58"/>
    <s v="ILA IV"/>
    <x v="8"/>
    <s v="Karkh"/>
    <s v="Al-Mansour"/>
    <s v="Al Amerya-634"/>
    <s v="العامرية-634"/>
    <n v="33.291441284100003"/>
    <n v="44.295133766299998"/>
    <n v="3"/>
    <x v="6"/>
    <n v="3"/>
    <s v="2019-05"/>
  </r>
  <r>
    <m/>
    <m/>
    <n v="21446"/>
    <d v="2019-05-10T14:30:58"/>
    <s v="ILA IV"/>
    <x v="8"/>
    <s v="Karkh"/>
    <s v="Al-Mansour"/>
    <s v="Al Amreya-628"/>
    <s v="العامرية-628"/>
    <n v="33.295588696599999"/>
    <n v="44.3055589668"/>
    <n v="4"/>
    <x v="1"/>
    <n v="4"/>
    <s v="2019-05"/>
  </r>
  <r>
    <m/>
    <m/>
    <n v="21448"/>
    <d v="2019-05-10T14:30:58"/>
    <s v="ILA IV"/>
    <x v="8"/>
    <s v="Karkh"/>
    <s v="Al-Mansour"/>
    <s v="Al Amreya-630"/>
    <s v="العامرية-630"/>
    <n v="33.3016733065"/>
    <n v="44.293997267100004"/>
    <n v="3"/>
    <x v="3"/>
    <n v="3"/>
    <s v="2019-05"/>
  </r>
  <r>
    <m/>
    <m/>
    <n v="27411"/>
    <d v="2019-05-10T14:30:58"/>
    <s v="ILA IV"/>
    <x v="8"/>
    <s v="Karkh"/>
    <s v="Al-Rasheed"/>
    <s v="Hay Al Jehad-891"/>
    <s v="حي الجهاد-891"/>
    <n v="33.262118123"/>
    <n v="44.290882232400001"/>
    <n v="2"/>
    <x v="1"/>
    <n v="2"/>
    <s v="2019-05"/>
  </r>
  <r>
    <m/>
    <m/>
    <n v="27412"/>
    <d v="2019-05-10T14:30:58"/>
    <s v="ILA IV"/>
    <x v="8"/>
    <s v="Karkh"/>
    <s v="Al-Rasheed"/>
    <s v="Hay Al Jehad-879"/>
    <s v="حي الجهاد-879"/>
    <n v="33.257251218999997"/>
    <n v="44.296594092100001"/>
    <n v="3"/>
    <x v="1"/>
    <n v="1"/>
    <s v="2019-05"/>
  </r>
  <r>
    <m/>
    <m/>
    <n v="27412"/>
    <d v="2019-05-10T14:30:58"/>
    <s v="ILA IV"/>
    <x v="8"/>
    <s v="Karkh"/>
    <s v="Al-Rasheed"/>
    <s v="Hay Al Jehad-879"/>
    <s v="حي الجهاد-879"/>
    <n v="33.257251218999997"/>
    <n v="44.296594092100001"/>
    <n v="3"/>
    <x v="19"/>
    <n v="2"/>
    <s v="2019-05"/>
  </r>
  <r>
    <m/>
    <m/>
    <n v="24121"/>
    <d v="2019-05-10T14:30:58"/>
    <s v="ILA IV"/>
    <x v="8"/>
    <s v="Mahmoudiya"/>
    <s v="Markaz Mahmudiya"/>
    <s v="Hay Al Modhafeen-210"/>
    <s v="حي الموظفين-210"/>
    <n v="33.063845059800002"/>
    <n v="44.3599770294"/>
    <n v="2"/>
    <x v="1"/>
    <n v="1"/>
    <s v="2019-05"/>
  </r>
  <r>
    <m/>
    <m/>
    <n v="24121"/>
    <d v="2019-05-10T14:30:58"/>
    <s v="ILA IV"/>
    <x v="8"/>
    <s v="Mahmoudiya"/>
    <s v="Markaz Mahmudiya"/>
    <s v="Hay Al Modhafeen-210"/>
    <s v="حي الموظفين-210"/>
    <n v="33.063845059800002"/>
    <n v="44.3599770294"/>
    <n v="2"/>
    <x v="5"/>
    <n v="1"/>
    <s v="2019-05"/>
  </r>
  <r>
    <m/>
    <m/>
    <n v="24091"/>
    <d v="2019-05-10T14:30:58"/>
    <s v="ILA IV"/>
    <x v="8"/>
    <s v="Mahmoudiya"/>
    <s v="Markaz Mahmudiya"/>
    <s v="Hay Al-Rubaiy-204"/>
    <s v="حي الربيعي-204"/>
    <n v="33.052740878999998"/>
    <n v="44.359177500500003"/>
    <n v="3"/>
    <x v="4"/>
    <n v="1"/>
    <s v="2019-05"/>
  </r>
  <r>
    <m/>
    <m/>
    <n v="24091"/>
    <d v="2019-05-10T14:30:58"/>
    <s v="ILA IV"/>
    <x v="8"/>
    <s v="Mahmoudiya"/>
    <s v="Markaz Mahmudiya"/>
    <s v="Hay Al-Rubaiy-204"/>
    <s v="حي الربيعي-204"/>
    <n v="33.052740878999998"/>
    <n v="44.359177500500003"/>
    <n v="3"/>
    <x v="1"/>
    <n v="1"/>
    <s v="2019-05"/>
  </r>
  <r>
    <m/>
    <m/>
    <n v="24091"/>
    <d v="2019-05-10T14:30:58"/>
    <s v="ILA IV"/>
    <x v="8"/>
    <s v="Mahmoudiya"/>
    <s v="Markaz Mahmudiya"/>
    <s v="Hay Al-Rubaiy-204"/>
    <s v="حي الربيعي-204"/>
    <n v="33.052740878999998"/>
    <n v="44.359177500500003"/>
    <n v="3"/>
    <x v="5"/>
    <n v="1"/>
    <s v="2019-05"/>
  </r>
  <r>
    <m/>
    <m/>
    <n v="25425"/>
    <d v="2019-05-10T14:30:58"/>
    <s v="ILA IV"/>
    <x v="8"/>
    <s v="Tarmia"/>
    <s v="Meshahda"/>
    <s v="Nadeem-1 Village"/>
    <s v="قرية نديم-1"/>
    <n v="33.586585085800003"/>
    <n v="44.237565699000001"/>
    <n v="3"/>
    <x v="1"/>
    <n v="2"/>
    <s v="2019-05"/>
  </r>
  <r>
    <m/>
    <m/>
    <n v="25425"/>
    <d v="2019-05-10T14:30:58"/>
    <s v="ILA IV"/>
    <x v="8"/>
    <s v="Tarmia"/>
    <s v="Meshahda"/>
    <s v="Nadeem-1 Village"/>
    <s v="قرية نديم-1"/>
    <n v="33.586585085800003"/>
    <n v="44.237565699000001"/>
    <n v="3"/>
    <x v="3"/>
    <n v="1"/>
    <s v="2019-05"/>
  </r>
  <r>
    <m/>
    <m/>
    <n v="24198"/>
    <d v="2019-05-10T14:30:58"/>
    <s v="ILA IV"/>
    <x v="9"/>
    <s v="Al-Hindiya"/>
    <s v="Markaz Al-Hindiya"/>
    <s v="Al Jamyah"/>
    <s v="الجمعية "/>
    <n v="32.555113314899998"/>
    <n v="44.223213121500002"/>
    <n v="7"/>
    <x v="5"/>
    <n v="6"/>
    <s v="2019-05"/>
  </r>
  <r>
    <m/>
    <m/>
    <n v="24198"/>
    <d v="2019-05-10T14:30:58"/>
    <s v="ILA IV"/>
    <x v="9"/>
    <s v="Al-Hindiya"/>
    <s v="Markaz Al-Hindiya"/>
    <s v="Al Jamyah"/>
    <s v="الجمعية "/>
    <n v="32.555113314899998"/>
    <n v="44.223213121500002"/>
    <n v="7"/>
    <x v="28"/>
    <n v="1"/>
    <s v="2019-05"/>
  </r>
  <r>
    <m/>
    <m/>
    <n v="25265"/>
    <d v="2019-05-10T14:30:58"/>
    <s v="ILA IV"/>
    <x v="9"/>
    <s v="Kerbala"/>
    <s v="Markaz Kerbela"/>
    <s v="Abo Akab"/>
    <s v="ابو عكب"/>
    <n v="32.606789800000001"/>
    <n v="44.051600503099998"/>
    <n v="2"/>
    <x v="19"/>
    <n v="1"/>
    <s v="2019-05"/>
  </r>
  <r>
    <m/>
    <m/>
    <n v="25265"/>
    <d v="2019-05-10T14:30:58"/>
    <s v="ILA IV"/>
    <x v="9"/>
    <s v="Kerbala"/>
    <s v="Markaz Kerbela"/>
    <s v="Abo Akab"/>
    <s v="ابو عكب"/>
    <n v="32.606789800000001"/>
    <n v="44.051600503099998"/>
    <n v="2"/>
    <x v="27"/>
    <n v="1"/>
    <s v="2019-05"/>
  </r>
  <r>
    <m/>
    <m/>
    <n v="25487"/>
    <d v="2019-05-10T14:30:58"/>
    <s v="ILA IV"/>
    <x v="9"/>
    <s v="Kerbala"/>
    <s v="Al-Hassainya"/>
    <s v="Al Jarya"/>
    <s v="الجرية"/>
    <n v="32.648237855300003"/>
    <n v="44.1076618293"/>
    <n v="5"/>
    <x v="1"/>
    <n v="2"/>
    <s v="2019-05"/>
  </r>
  <r>
    <m/>
    <m/>
    <n v="25487"/>
    <d v="2019-05-10T14:30:58"/>
    <s v="ILA IV"/>
    <x v="9"/>
    <s v="Kerbala"/>
    <s v="Al-Hassainya"/>
    <s v="Al Jarya"/>
    <s v="الجرية"/>
    <n v="32.648237855300003"/>
    <n v="44.1076618293"/>
    <n v="5"/>
    <x v="21"/>
    <n v="1"/>
    <s v="2019-05"/>
  </r>
  <r>
    <m/>
    <m/>
    <n v="25487"/>
    <d v="2019-05-10T14:30:58"/>
    <s v="ILA IV"/>
    <x v="9"/>
    <s v="Kerbala"/>
    <s v="Al-Hassainya"/>
    <s v="Al Jarya"/>
    <s v="الجرية"/>
    <n v="32.648237855300003"/>
    <n v="44.1076618293"/>
    <n v="5"/>
    <x v="5"/>
    <n v="2"/>
    <s v="2019-05"/>
  </r>
  <r>
    <m/>
    <m/>
    <n v="22786"/>
    <d v="2019-05-10T14:30:58"/>
    <s v="ILA IV"/>
    <x v="9"/>
    <s v="Kerbala"/>
    <s v="Markaz Kerbela"/>
    <s v="Al Rawdhatain"/>
    <s v="الروضتين "/>
    <n v="32.620162499999999"/>
    <n v="44.0183933514"/>
    <n v="4"/>
    <x v="1"/>
    <n v="2"/>
    <s v="2019-05"/>
  </r>
  <r>
    <m/>
    <m/>
    <n v="22786"/>
    <d v="2019-05-10T14:30:58"/>
    <s v="ILA IV"/>
    <x v="9"/>
    <s v="Kerbala"/>
    <s v="Markaz Kerbela"/>
    <s v="Al Rawdhatain"/>
    <s v="الروضتين "/>
    <n v="32.620162499999999"/>
    <n v="44.0183933514"/>
    <n v="4"/>
    <x v="5"/>
    <n v="1"/>
    <s v="2019-05"/>
  </r>
  <r>
    <m/>
    <m/>
    <n v="22786"/>
    <d v="2019-05-10T14:30:58"/>
    <s v="ILA IV"/>
    <x v="9"/>
    <s v="Kerbala"/>
    <s v="Markaz Kerbela"/>
    <s v="Al Rawdhatain"/>
    <s v="الروضتين "/>
    <n v="32.620162499999999"/>
    <n v="44.0183933514"/>
    <n v="4"/>
    <x v="16"/>
    <n v="1"/>
    <s v="2019-05"/>
  </r>
  <r>
    <m/>
    <m/>
    <n v="26068"/>
    <d v="2019-05-10T14:30:58"/>
    <s v="ILA IV"/>
    <x v="9"/>
    <s v="Kerbala"/>
    <s v="Al-Hassainya"/>
    <s v="Badat Aesha"/>
    <s v="بدعة عيشه"/>
    <n v="32.656821684299999"/>
    <n v="44.064133131299997"/>
    <n v="1"/>
    <x v="29"/>
    <n v="1"/>
    <s v="2019-05"/>
  </r>
  <r>
    <m/>
    <m/>
    <n v="25063"/>
    <d v="2019-05-10T14:30:58"/>
    <s v="ILA IV"/>
    <x v="9"/>
    <s v="Kerbala"/>
    <s v="Markaz Kerbela"/>
    <s v="Hay Al Husain"/>
    <s v="حي الحسين"/>
    <n v="32.5963090678"/>
    <n v="44.014390768299997"/>
    <n v="9"/>
    <x v="1"/>
    <n v="4"/>
    <s v="2019-05"/>
  </r>
  <r>
    <m/>
    <m/>
    <n v="25063"/>
    <d v="2019-05-10T14:30:58"/>
    <s v="ILA IV"/>
    <x v="9"/>
    <s v="Kerbala"/>
    <s v="Markaz Kerbela"/>
    <s v="Hay Al Husain"/>
    <s v="حي الحسين"/>
    <n v="32.5963090678"/>
    <n v="44.014390768299997"/>
    <n v="9"/>
    <x v="13"/>
    <n v="2"/>
    <s v="2019-05"/>
  </r>
  <r>
    <m/>
    <m/>
    <n v="25063"/>
    <d v="2019-05-10T14:30:58"/>
    <s v="ILA IV"/>
    <x v="9"/>
    <s v="Kerbala"/>
    <s v="Markaz Kerbela"/>
    <s v="Hay Al Husain"/>
    <s v="حي الحسين"/>
    <n v="32.5963090678"/>
    <n v="44.014390768299997"/>
    <n v="9"/>
    <x v="5"/>
    <n v="3"/>
    <s v="2019-05"/>
  </r>
  <r>
    <m/>
    <m/>
    <n v="21587"/>
    <d v="2019-05-10T14:30:58"/>
    <s v="ILA IV"/>
    <x v="9"/>
    <s v="Kerbala"/>
    <s v="Al-Hassainya"/>
    <s v="Al-hussainya-Hay Al Rasool"/>
    <s v="الحسينيه-حي الرسول"/>
    <n v="32.679608616400003"/>
    <n v="44.1639425101"/>
    <n v="1"/>
    <x v="1"/>
    <n v="1"/>
    <s v="2019-05"/>
  </r>
  <r>
    <m/>
    <m/>
    <n v="21682"/>
    <d v="2019-05-10T14:30:58"/>
    <s v="ILA IV"/>
    <x v="9"/>
    <s v="Kerbala"/>
    <s v="Al-Hassainya"/>
    <s v="Al-hussainya-Hay Al Zahraa"/>
    <s v="الحسينيه-حي الزهراء"/>
    <n v="32.684036658799997"/>
    <n v="44.166796442699997"/>
    <n v="2"/>
    <x v="1"/>
    <n v="1"/>
    <s v="2019-05"/>
  </r>
  <r>
    <m/>
    <m/>
    <n v="21682"/>
    <d v="2019-05-10T14:30:58"/>
    <s v="ILA IV"/>
    <x v="9"/>
    <s v="Kerbala"/>
    <s v="Al-Hassainya"/>
    <s v="Al-hussainya-Hay Al Zahraa"/>
    <s v="الحسينيه-حي الزهراء"/>
    <n v="32.684036658799997"/>
    <n v="44.166796442699997"/>
    <n v="2"/>
    <x v="21"/>
    <n v="1"/>
    <s v="2019-05"/>
  </r>
  <r>
    <m/>
    <m/>
    <n v="24137"/>
    <d v="2019-05-10T14:30:58"/>
    <s v="ILA IV"/>
    <x v="9"/>
    <s v="Kerbala"/>
    <s v="Markaz Kerbela"/>
    <s v="Maitham Al Tammar"/>
    <s v="ميثم التمار "/>
    <n v="32.618003100000003"/>
    <n v="44.043442322399997"/>
    <n v="6"/>
    <x v="21"/>
    <n v="2"/>
    <s v="2019-05"/>
  </r>
  <r>
    <m/>
    <m/>
    <n v="24137"/>
    <d v="2019-05-10T14:30:58"/>
    <s v="ILA IV"/>
    <x v="9"/>
    <s v="Kerbala"/>
    <s v="Markaz Kerbela"/>
    <s v="Maitham Al Tammar"/>
    <s v="ميثم التمار "/>
    <n v="32.618003100000003"/>
    <n v="44.043442322399997"/>
    <n v="6"/>
    <x v="5"/>
    <n v="1"/>
    <s v="2019-05"/>
  </r>
  <r>
    <m/>
    <m/>
    <n v="24137"/>
    <d v="2019-05-10T14:30:58"/>
    <s v="ILA IV"/>
    <x v="9"/>
    <s v="Kerbala"/>
    <s v="Markaz Kerbela"/>
    <s v="Maitham Al Tammar"/>
    <s v="ميثم التمار "/>
    <n v="32.618003100000003"/>
    <n v="44.043442322399997"/>
    <n v="6"/>
    <x v="1"/>
    <n v="1"/>
    <s v="2019-05"/>
  </r>
  <r>
    <m/>
    <m/>
    <n v="24137"/>
    <d v="2019-05-10T14:30:58"/>
    <s v="ILA IV"/>
    <x v="9"/>
    <s v="Kerbala"/>
    <s v="Markaz Kerbela"/>
    <s v="Maitham Al Tammar"/>
    <s v="ميثم التمار "/>
    <n v="32.618003100000003"/>
    <n v="44.043442322399997"/>
    <n v="6"/>
    <x v="16"/>
    <n v="2"/>
    <s v="2019-05"/>
  </r>
  <r>
    <m/>
    <m/>
    <n v="24578"/>
    <d v="2019-05-10T14:30:58"/>
    <s v="ILA IV"/>
    <x v="9"/>
    <s v="Kerbala"/>
    <s v="Markaz Kerbela"/>
    <s v="Malhak Dubbat Al-Mudfeen"/>
    <s v="ملحق ضباط الموظفين"/>
    <n v="32.604641614400002"/>
    <n v="43.999633753300003"/>
    <n v="3"/>
    <x v="16"/>
    <n v="2"/>
    <s v="2019-05"/>
  </r>
  <r>
    <m/>
    <m/>
    <n v="24578"/>
    <d v="2019-05-10T14:30:58"/>
    <s v="ILA IV"/>
    <x v="9"/>
    <s v="Kerbala"/>
    <s v="Markaz Kerbela"/>
    <s v="Malhak Dubbat Al-Mudfeen"/>
    <s v="ملحق ضباط الموظفين"/>
    <n v="32.604641614400002"/>
    <n v="43.999633753300003"/>
    <n v="3"/>
    <x v="21"/>
    <n v="1"/>
    <s v="2019-05"/>
  </r>
  <r>
    <m/>
    <m/>
    <n v="25735"/>
    <d v="2019-05-10T14:30:58"/>
    <s v="ILA IV"/>
    <x v="9"/>
    <s v="Kerbala"/>
    <s v="Markaz Kerbela"/>
    <s v="Al-hadi"/>
    <s v="الهادي"/>
    <n v="32.600657200000001"/>
    <n v="44.040420128900003"/>
    <n v="5"/>
    <x v="5"/>
    <n v="2"/>
    <s v="2019-05"/>
  </r>
  <r>
    <m/>
    <m/>
    <n v="25735"/>
    <d v="2019-05-10T14:30:58"/>
    <s v="ILA IV"/>
    <x v="9"/>
    <s v="Kerbala"/>
    <s v="Markaz Kerbela"/>
    <s v="Al-hadi"/>
    <s v="الهادي"/>
    <n v="32.600657200000001"/>
    <n v="44.040420128900003"/>
    <n v="5"/>
    <x v="21"/>
    <n v="2"/>
    <s v="2019-05"/>
  </r>
  <r>
    <m/>
    <m/>
    <n v="25735"/>
    <d v="2019-05-10T14:30:58"/>
    <s v="ILA IV"/>
    <x v="9"/>
    <s v="Kerbala"/>
    <s v="Markaz Kerbela"/>
    <s v="Al-hadi"/>
    <s v="الهادي"/>
    <n v="32.600657200000001"/>
    <n v="44.040420128900003"/>
    <n v="5"/>
    <x v="16"/>
    <n v="1"/>
    <s v="2019-05"/>
  </r>
  <r>
    <m/>
    <m/>
    <n v="17776"/>
    <d v="2019-05-10T14:30:58"/>
    <s v="ILA IV"/>
    <x v="3"/>
    <s v="Akre"/>
    <s v="Bjeel"/>
    <s v="Bjil"/>
    <s v="بجيل"/>
    <n v="36.727823778000001"/>
    <n v="44.016086286300002"/>
    <n v="5"/>
    <x v="5"/>
    <n v="5"/>
    <s v="2019-05"/>
  </r>
  <r>
    <m/>
    <m/>
    <n v="17752"/>
    <d v="2019-05-10T14:30:58"/>
    <s v="ILA IV"/>
    <x v="3"/>
    <s v="Al-Shikhan"/>
    <s v="Ba'adre"/>
    <s v="Baadre"/>
    <s v="باعدري"/>
    <n v="36.723429837700003"/>
    <n v="43.2520512595"/>
    <n v="12"/>
    <x v="5"/>
    <n v="12"/>
    <s v="2019-05"/>
  </r>
  <r>
    <m/>
    <m/>
    <n v="25945"/>
    <d v="2019-05-10T14:30:58"/>
    <s v="ILA IV"/>
    <x v="3"/>
    <s v="Al-Shikhan"/>
    <s v="Ba'adre"/>
    <s v="Esiyan Village"/>
    <s v="قرية ايسيان"/>
    <n v="36.714843601799998"/>
    <n v="43.294486213200003"/>
    <n v="3"/>
    <x v="5"/>
    <n v="3"/>
    <s v="2019-05"/>
  </r>
  <r>
    <m/>
    <m/>
    <n v="18058"/>
    <d v="2019-05-10T14:30:58"/>
    <s v="ILA IV"/>
    <x v="3"/>
    <s v="Al-Shikhan"/>
    <s v="Kalakchi"/>
    <s v="Kalakchi"/>
    <s v="كلكجي"/>
    <n v="36.588096791200002"/>
    <n v="43.526276012399997"/>
    <n v="8"/>
    <x v="1"/>
    <n v="4"/>
    <s v="2019-05"/>
  </r>
  <r>
    <m/>
    <m/>
    <n v="18058"/>
    <d v="2019-05-10T14:30:58"/>
    <s v="ILA IV"/>
    <x v="3"/>
    <s v="Al-Shikhan"/>
    <s v="Kalakchi"/>
    <s v="Kalakchi"/>
    <s v="كلكجي"/>
    <n v="36.588096791200002"/>
    <n v="43.526276012399997"/>
    <n v="8"/>
    <x v="15"/>
    <n v="4"/>
    <s v="2019-05"/>
  </r>
  <r>
    <m/>
    <m/>
    <n v="33247"/>
    <d v="2019-05-10T14:30:58"/>
    <s v="ILA IV"/>
    <x v="3"/>
    <s v="Mosul"/>
    <s v="Markaz Mosul"/>
    <s v="Al-Jawsaq"/>
    <s v="الجوسق"/>
    <n v="36.326455383599999"/>
    <n v="43.147807382499998"/>
    <n v="11"/>
    <x v="1"/>
    <n v="11"/>
    <s v="2019-05"/>
  </r>
  <r>
    <m/>
    <m/>
    <n v="17845"/>
    <d v="2019-05-10T14:30:58"/>
    <s v="ILA IV"/>
    <x v="3"/>
    <s v="Sinjar"/>
    <s v="Al-Shamal"/>
    <s v="Khana sor"/>
    <s v="خانصور"/>
    <n v="36.464740753699999"/>
    <n v="41.627578613600001"/>
    <n v="123"/>
    <x v="11"/>
    <n v="123"/>
    <s v="2019-05"/>
  </r>
  <r>
    <m/>
    <m/>
    <n v="17928"/>
    <d v="2019-05-10T14:30:58"/>
    <s v="ILA IV"/>
    <x v="3"/>
    <s v="Sinjar"/>
    <s v="Al-Shamal"/>
    <s v="Sinuni center"/>
    <s v="مركز سنوني"/>
    <n v="36.465939840499999"/>
    <n v="41.713385327300003"/>
    <n v="130"/>
    <x v="11"/>
    <n v="130"/>
    <s v="2019-05"/>
  </r>
  <r>
    <m/>
    <m/>
    <n v="27283"/>
    <d v="2019-05-10T14:30:58"/>
    <s v="ILA IV"/>
    <x v="3"/>
    <s v="Sinjar"/>
    <s v="Al-Shamal"/>
    <s v="Dokri"/>
    <s v="دوكري"/>
    <n v="36.470173343900001"/>
    <n v="41.738118462099997"/>
    <n v="60"/>
    <x v="11"/>
    <n v="60"/>
    <s v="2019-05"/>
  </r>
  <r>
    <m/>
    <m/>
    <n v="27284"/>
    <d v="2019-05-10T14:30:58"/>
    <s v="ILA IV"/>
    <x v="3"/>
    <s v="Sinjar"/>
    <s v="Al-Shamal"/>
    <s v="Dohola "/>
    <s v="دهولا "/>
    <n v="36.490920780000003"/>
    <n v="41.808304577900003"/>
    <n v="50"/>
    <x v="11"/>
    <n v="50"/>
    <s v="2019-05"/>
  </r>
  <r>
    <m/>
    <m/>
    <n v="27285"/>
    <d v="2019-05-10T14:30:58"/>
    <s v="ILA IV"/>
    <x v="3"/>
    <s v="Sinjar"/>
    <s v="Al-Shamal"/>
    <s v="Borek"/>
    <s v="بورك "/>
    <n v="36.4943673864"/>
    <n v="41.868206134399998"/>
    <n v="115"/>
    <x v="5"/>
    <n v="15"/>
    <s v="2019-05"/>
  </r>
  <r>
    <m/>
    <m/>
    <n v="27285"/>
    <d v="2019-05-10T14:30:58"/>
    <s v="ILA IV"/>
    <x v="3"/>
    <s v="Sinjar"/>
    <s v="Al-Shamal"/>
    <s v="Borek"/>
    <s v="بورك "/>
    <n v="36.4943673864"/>
    <n v="41.868206134399998"/>
    <n v="115"/>
    <x v="11"/>
    <n v="100"/>
    <s v="2019-05"/>
  </r>
  <r>
    <m/>
    <m/>
    <n v="18048"/>
    <d v="2019-05-10T14:30:58"/>
    <s v="ILA IV"/>
    <x v="3"/>
    <s v="Sinjar"/>
    <s v="Al-Shamal"/>
    <s v="Guhbal and shorka"/>
    <s v="كهبل +شوركا  "/>
    <n v="36.505729519299997"/>
    <n v="41.957361991200003"/>
    <n v="70"/>
    <x v="11"/>
    <n v="70"/>
    <s v="2019-05"/>
  </r>
  <r>
    <m/>
    <m/>
    <n v="27288"/>
    <d v="2019-05-10T14:30:58"/>
    <s v="ILA IV"/>
    <x v="3"/>
    <s v="Sinjar"/>
    <s v="Al-Shamal"/>
    <s v="Karsi "/>
    <s v="كرسي"/>
    <n v="36.377164634400003"/>
    <n v="41.687696773299997"/>
    <n v="25"/>
    <x v="11"/>
    <n v="25"/>
    <s v="2019-05"/>
  </r>
  <r>
    <m/>
    <m/>
    <n v="27358"/>
    <d v="2019-05-10T14:30:58"/>
    <s v="ILA IV"/>
    <x v="3"/>
    <s v="Sinjar"/>
    <s v="Al-Shamal"/>
    <s v="Kolka"/>
    <s v="كولكا"/>
    <n v="36.371528912400002"/>
    <n v="41.725110782400002"/>
    <n v="15"/>
    <x v="11"/>
    <n v="15"/>
    <s v="2019-05"/>
  </r>
  <r>
    <m/>
    <m/>
    <n v="27359"/>
    <d v="2019-05-10T14:30:58"/>
    <s v="ILA IV"/>
    <x v="3"/>
    <s v="Sinjar"/>
    <s v="Al-Shamal"/>
    <s v="Semi-Hester"/>
    <s v="سمي هيستر"/>
    <n v="36.371488765499997"/>
    <n v="41.712652812599998"/>
    <n v="15"/>
    <x v="11"/>
    <n v="15"/>
    <s v="2019-05"/>
  </r>
  <r>
    <m/>
    <m/>
    <n v="17694"/>
    <d v="2019-05-10T14:30:58"/>
    <s v="ILA IV"/>
    <x v="3"/>
    <s v="Sinjar"/>
    <s v="Al-Shamal"/>
    <s v="Quwasi"/>
    <s v="قويسي"/>
    <n v="36.453664677200003"/>
    <n v="41.758255044099997"/>
    <n v="8"/>
    <x v="11"/>
    <n v="8"/>
    <s v="2019-05"/>
  </r>
  <r>
    <m/>
    <m/>
    <n v="27364"/>
    <d v="2019-05-10T14:30:58"/>
    <s v="ILA IV"/>
    <x v="3"/>
    <s v="Sinjar"/>
    <s v="Al-Shamal"/>
    <s v="Melik"/>
    <s v="ملك"/>
    <n v="36.372352709399998"/>
    <n v="41.7071758473"/>
    <n v="25"/>
    <x v="11"/>
    <n v="25"/>
    <s v="2019-05"/>
  </r>
  <r>
    <m/>
    <m/>
    <n v="27366"/>
    <d v="2019-05-10T14:30:58"/>
    <s v="ILA IV"/>
    <x v="3"/>
    <s v="Sinjar"/>
    <s v="Al-Shamal"/>
    <s v="Balif"/>
    <s v="بليف"/>
    <n v="36.428698603699999"/>
    <n v="41.698919140199997"/>
    <n v="17"/>
    <x v="11"/>
    <n v="17"/>
    <s v="2019-05"/>
  </r>
  <r>
    <m/>
    <m/>
    <n v="27396"/>
    <d v="2019-05-10T14:30:58"/>
    <s v="ILA IV"/>
    <x v="3"/>
    <s v="Sinjar"/>
    <s v="Al-Shamal"/>
    <s v="Adika"/>
    <s v="اديكا"/>
    <n v="36.448735759800002"/>
    <n v="41.756054001300001"/>
    <n v="12"/>
    <x v="11"/>
    <n v="12"/>
    <s v="2019-05"/>
  </r>
  <r>
    <m/>
    <m/>
    <n v="27399"/>
    <d v="2019-05-10T14:30:58"/>
    <s v="ILA IV"/>
    <x v="3"/>
    <s v="Sinjar"/>
    <s v="Al-Shamal"/>
    <s v="Sharaf Alddin"/>
    <s v="شرف الدين"/>
    <n v="36.429840782900001"/>
    <n v="41.868082333099998"/>
    <n v="80"/>
    <x v="11"/>
    <n v="70"/>
    <s v="2019-05"/>
  </r>
  <r>
    <m/>
    <m/>
    <n v="27399"/>
    <d v="2019-05-10T14:30:58"/>
    <s v="ILA IV"/>
    <x v="3"/>
    <s v="Sinjar"/>
    <s v="Al-Shamal"/>
    <s v="Sharaf Alddin"/>
    <s v="شرف الدين"/>
    <n v="36.429840782900001"/>
    <n v="41.868082333099998"/>
    <n v="80"/>
    <x v="5"/>
    <n v="10"/>
    <s v="2019-05"/>
  </r>
  <r>
    <m/>
    <m/>
    <n v="27400"/>
    <d v="2019-05-10T14:30:58"/>
    <s v="ILA IV"/>
    <x v="3"/>
    <s v="Sinjar"/>
    <s v="Al-Shamal"/>
    <s v="Shyebl Qasim"/>
    <s v="شيبل قاسم"/>
    <n v="36.375917933399997"/>
    <n v="41.715414026200001"/>
    <n v="30"/>
    <x v="11"/>
    <n v="30"/>
    <s v="2019-05"/>
  </r>
  <r>
    <m/>
    <m/>
    <n v="27403"/>
    <d v="2019-05-10T14:30:58"/>
    <s v="ILA IV"/>
    <x v="3"/>
    <s v="Sinjar"/>
    <s v="Al-Shamal"/>
    <s v="Ashti &amp; Heriko"/>
    <s v="اشتي و هريكو"/>
    <n v="36.452794037099999"/>
    <n v="41.707408143899997"/>
    <n v="25"/>
    <x v="11"/>
    <n v="25"/>
    <s v="2019-05"/>
  </r>
  <r>
    <m/>
    <m/>
    <n v="27287"/>
    <d v="2019-05-10T14:30:58"/>
    <s v="ILA IV"/>
    <x v="3"/>
    <s v="Sinjar"/>
    <s v="Al-Shamal"/>
    <s v="Zorava and zirwa"/>
    <s v="زورافا+زيروا "/>
    <n v="36.472467276499998"/>
    <n v="42.0158882745"/>
    <n v="100"/>
    <x v="11"/>
    <n v="100"/>
    <s v="2019-05"/>
  </r>
  <r>
    <m/>
    <m/>
    <n v="18305"/>
    <d v="2019-05-10T14:30:58"/>
    <s v="ILA IV"/>
    <x v="3"/>
    <s v="Telafar"/>
    <s v="Markaz Telafar"/>
    <s v="Hay Al Muthana"/>
    <s v="حي المثنى"/>
    <n v="36.383201999999997"/>
    <n v="42.454825900000003"/>
    <n v="72"/>
    <x v="1"/>
    <n v="72"/>
    <s v="2019-05"/>
  </r>
  <r>
    <m/>
    <m/>
    <n v="18309"/>
    <d v="2019-05-10T14:30:58"/>
    <s v="ILA IV"/>
    <x v="3"/>
    <s v="Telafar"/>
    <s v="Markaz Telafar"/>
    <s v="Hay Al Uroba"/>
    <s v="حي العروبة"/>
    <n v="36.377371400000001"/>
    <n v="42.457237300000003"/>
    <n v="85"/>
    <x v="1"/>
    <n v="85"/>
    <s v="2019-05"/>
  </r>
  <r>
    <m/>
    <m/>
    <n v="25819"/>
    <d v="2019-05-10T14:30:58"/>
    <s v="ILA IV"/>
    <x v="3"/>
    <s v="Telafar"/>
    <s v="Markaz Telafar"/>
    <s v="Telafar-Al Noor"/>
    <s v="حي النور"/>
    <n v="36.375954200000002"/>
    <n v="42.4674251"/>
    <n v="120"/>
    <x v="1"/>
    <n v="120"/>
    <s v="2019-05"/>
  </r>
  <r>
    <m/>
    <m/>
    <n v="17440"/>
    <d v="2019-05-10T14:30:58"/>
    <s v="ILA IV"/>
    <x v="3"/>
    <s v="Telafar"/>
    <s v="Markaz Telafar"/>
    <s v="Al-Qadisiya Alawla"/>
    <s v="حي القادسية الاولى"/>
    <n v="36.382869999999997"/>
    <n v="42.4505993"/>
    <n v="90"/>
    <x v="1"/>
    <n v="90"/>
    <s v="2019-05"/>
  </r>
  <r>
    <m/>
    <m/>
    <n v="18006"/>
    <d v="2019-05-10T14:30:58"/>
    <s v="ILA IV"/>
    <x v="3"/>
    <s v="Telafar"/>
    <s v="Markaz Telafar"/>
    <s v="Hay Al Nasir"/>
    <s v="حي النصر"/>
    <n v="36.371630000000003"/>
    <n v="42.459803600000001"/>
    <n v="200"/>
    <x v="1"/>
    <n v="150"/>
    <s v="2019-05"/>
  </r>
  <r>
    <m/>
    <m/>
    <n v="18006"/>
    <d v="2019-05-10T14:30:58"/>
    <s v="ILA IV"/>
    <x v="3"/>
    <s v="Telafar"/>
    <s v="Markaz Telafar"/>
    <s v="Hay Al Nasir"/>
    <s v="حي النصر"/>
    <n v="36.371630000000003"/>
    <n v="42.459803600000001"/>
    <n v="200"/>
    <x v="11"/>
    <n v="50"/>
    <s v="2019-05"/>
  </r>
  <r>
    <m/>
    <m/>
    <n v="33277"/>
    <d v="2019-05-10T14:30:58"/>
    <s v="ILA IV"/>
    <x v="3"/>
    <s v="Telafar"/>
    <s v="Markaz Telafar"/>
    <s v="Hay Al Uroba al thanya"/>
    <s v="حي العروبة الثانية"/>
    <n v="36.379800000000003"/>
    <n v="42.463825200000002"/>
    <n v="132"/>
    <x v="1"/>
    <n v="132"/>
    <s v="2019-05"/>
  </r>
  <r>
    <m/>
    <m/>
    <n v="33278"/>
    <d v="2019-05-10T14:30:58"/>
    <s v="ILA IV"/>
    <x v="3"/>
    <s v="Telafar"/>
    <s v="Markaz Telafar"/>
    <s v="Al-Qadisiya Al-thaniya"/>
    <s v="حي القادسية الثانية"/>
    <n v="36.388269999999999"/>
    <n v="42.446785200000001"/>
    <n v="84"/>
    <x v="1"/>
    <n v="84"/>
    <s v="2019-05"/>
  </r>
  <r>
    <m/>
    <m/>
    <n v="33279"/>
    <d v="2019-05-10T14:30:58"/>
    <s v="ILA IV"/>
    <x v="3"/>
    <s v="Telafar"/>
    <s v="Markaz Telafar"/>
    <s v="Hay Al-Rabeea"/>
    <s v="حي الربيع"/>
    <n v="36.378129999999999"/>
    <n v="42.442621899999999"/>
    <n v="60"/>
    <x v="1"/>
    <n v="60"/>
    <s v="2019-05"/>
  </r>
  <r>
    <m/>
    <m/>
    <n v="33280"/>
    <d v="2019-05-10T14:30:58"/>
    <s v="ILA IV"/>
    <x v="3"/>
    <s v="Telafar"/>
    <s v="Markaz Telafar"/>
    <s v="Hay saad"/>
    <s v="حي سعد"/>
    <n v="36.381740000000001"/>
    <n v="42.4375614"/>
    <n v="55"/>
    <x v="1"/>
    <n v="55"/>
    <s v="2019-05"/>
  </r>
  <r>
    <m/>
    <m/>
    <n v="33345"/>
    <d v="2019-05-10T14:30:58"/>
    <s v="ILA IV"/>
    <x v="3"/>
    <s v="Telafar"/>
    <s v="Markaz Telafar"/>
    <s v="Mohamed saeed Bashar Vilage"/>
    <s v="قرية محمد سعيد بشار"/>
    <n v="36.396619999999999"/>
    <n v="42.514042699999997"/>
    <n v="25"/>
    <x v="1"/>
    <n v="25"/>
    <s v="2019-05"/>
  </r>
  <r>
    <m/>
    <m/>
    <n v="25750"/>
    <d v="2019-05-10T14:30:58"/>
    <s v="ILA IV"/>
    <x v="4"/>
    <s v="Tooz"/>
    <s v="Markaz Tooz"/>
    <s v="Markaz Tooz-Hay Brayati"/>
    <s v="محلة برايتي"/>
    <n v="34.905082507899998"/>
    <n v="44.6092061477"/>
    <n v="2"/>
    <x v="13"/>
    <n v="1"/>
    <s v="2019-05"/>
  </r>
  <r>
    <m/>
    <m/>
    <n v="25750"/>
    <d v="2019-05-10T14:30:58"/>
    <s v="ILA IV"/>
    <x v="4"/>
    <s v="Tooz"/>
    <s v="Markaz Tooz"/>
    <s v="Markaz Tooz-Hay Brayati"/>
    <s v="محلة برايتي"/>
    <n v="34.905082507899998"/>
    <n v="44.6092061477"/>
    <n v="2"/>
    <x v="14"/>
    <n v="1"/>
    <s v="2019-05"/>
  </r>
  <r>
    <m/>
    <m/>
    <n v="841"/>
    <d v="2019-05-10T14:30:58"/>
    <s v="ILA IV"/>
    <x v="10"/>
    <s v="Abu Al-Khaseeb"/>
    <s v="Markaz Abu al Khaseeb"/>
    <s v="Awaisian"/>
    <s v="عويسيان"/>
    <n v="30.484694556800001"/>
    <n v="47.857077880799999"/>
    <n v="2"/>
    <x v="1"/>
    <n v="2"/>
    <s v="2019-05"/>
  </r>
  <r>
    <m/>
    <m/>
    <n v="381"/>
    <d v="2019-05-10T14:30:58"/>
    <s v="ILA IV"/>
    <x v="10"/>
    <s v="Abu Al-Khaseeb"/>
    <s v="Markaz Abu al Khaseeb"/>
    <s v="Hamdan"/>
    <s v="البصرة-ابو الخصيب-حمدن"/>
    <n v="30.456778641100001"/>
    <n v="47.891802576899998"/>
    <n v="12"/>
    <x v="5"/>
    <n v="1"/>
    <s v="2019-05"/>
  </r>
  <r>
    <m/>
    <m/>
    <n v="381"/>
    <d v="2019-05-10T14:30:58"/>
    <s v="ILA IV"/>
    <x v="10"/>
    <s v="Abu Al-Khaseeb"/>
    <s v="Markaz Abu al Khaseeb"/>
    <s v="Hamdan"/>
    <s v="البصرة-ابو الخصيب-حمدن"/>
    <n v="30.456778641100001"/>
    <n v="47.891802576899998"/>
    <n v="12"/>
    <x v="1"/>
    <n v="10"/>
    <s v="2019-05"/>
  </r>
  <r>
    <m/>
    <m/>
    <n v="381"/>
    <d v="2019-05-10T14:30:58"/>
    <s v="ILA IV"/>
    <x v="10"/>
    <s v="Abu Al-Khaseeb"/>
    <s v="Markaz Abu al Khaseeb"/>
    <s v="Hamdan"/>
    <s v="البصرة-ابو الخصيب-حمدن"/>
    <n v="30.456778641100001"/>
    <n v="47.891802576899998"/>
    <n v="12"/>
    <x v="19"/>
    <n v="1"/>
    <s v="2019-05"/>
  </r>
  <r>
    <m/>
    <m/>
    <n v="1168"/>
    <d v="2019-05-10T14:30:58"/>
    <s v="ILA IV"/>
    <x v="10"/>
    <s v="Al-Midaina"/>
    <s v="Markaz Al-Midaina"/>
    <s v="Abo Shaoui"/>
    <s v="ابو شاوي"/>
    <n v="30.9429956"/>
    <n v="47.259065872900003"/>
    <n v="15"/>
    <x v="10"/>
    <n v="7"/>
    <s v="2019-05"/>
  </r>
  <r>
    <m/>
    <m/>
    <n v="1168"/>
    <d v="2019-05-10T14:30:58"/>
    <s v="ILA IV"/>
    <x v="10"/>
    <s v="Al-Midaina"/>
    <s v="Markaz Al-Midaina"/>
    <s v="Abo Shaoui"/>
    <s v="ابو شاوي"/>
    <n v="30.9429956"/>
    <n v="47.259065872900003"/>
    <n v="15"/>
    <x v="0"/>
    <n v="2"/>
    <s v="2019-05"/>
  </r>
  <r>
    <m/>
    <m/>
    <n v="1168"/>
    <d v="2019-05-10T14:30:58"/>
    <s v="ILA IV"/>
    <x v="10"/>
    <s v="Al-Midaina"/>
    <s v="Markaz Al-Midaina"/>
    <s v="Abo Shaoui"/>
    <s v="ابو شاوي"/>
    <n v="30.9429956"/>
    <n v="47.259065872900003"/>
    <n v="15"/>
    <x v="23"/>
    <n v="6"/>
    <s v="2019-05"/>
  </r>
  <r>
    <m/>
    <m/>
    <n v="24921"/>
    <d v="2019-05-10T14:30:58"/>
    <s v="ILA IV"/>
    <x v="10"/>
    <s v="Al-Midaina"/>
    <s v="Eaz Al Din Selem"/>
    <s v="Al Khas"/>
    <s v="الخاص"/>
    <n v="30.966868600000002"/>
    <n v="47.300004883"/>
    <n v="13"/>
    <x v="10"/>
    <n v="12"/>
    <s v="2019-05"/>
  </r>
  <r>
    <m/>
    <m/>
    <n v="24921"/>
    <d v="2019-05-10T14:30:58"/>
    <s v="ILA IV"/>
    <x v="10"/>
    <s v="Al-Midaina"/>
    <s v="Eaz Al Din Selem"/>
    <s v="Al Khas"/>
    <s v="الخاص"/>
    <n v="30.966868600000002"/>
    <n v="47.300004883"/>
    <n v="13"/>
    <x v="23"/>
    <n v="1"/>
    <s v="2019-05"/>
  </r>
  <r>
    <m/>
    <m/>
    <n v="1120"/>
    <d v="2019-05-10T14:30:58"/>
    <s v="ILA IV"/>
    <x v="10"/>
    <s v="Al-Midaina"/>
    <s v="Al-Emam Al-Sadq"/>
    <s v="Al-rahmaniyah"/>
    <s v="الرحمانية "/>
    <n v="30.9278035"/>
    <n v="47.296646010899998"/>
    <n v="13"/>
    <x v="26"/>
    <n v="2"/>
    <s v="2019-05"/>
  </r>
  <r>
    <m/>
    <m/>
    <n v="1120"/>
    <d v="2019-05-10T14:30:58"/>
    <s v="ILA IV"/>
    <x v="10"/>
    <s v="Al-Midaina"/>
    <s v="Al-Emam Al-Sadq"/>
    <s v="Al-rahmaniyah"/>
    <s v="الرحمانية "/>
    <n v="30.9278035"/>
    <n v="47.296646010899998"/>
    <n v="13"/>
    <x v="10"/>
    <n v="9"/>
    <s v="2019-05"/>
  </r>
  <r>
    <m/>
    <m/>
    <n v="1120"/>
    <d v="2019-05-10T14:30:58"/>
    <s v="ILA IV"/>
    <x v="10"/>
    <s v="Al-Midaina"/>
    <s v="Al-Emam Al-Sadq"/>
    <s v="Al-rahmaniyah"/>
    <s v="الرحمانية "/>
    <n v="30.9278035"/>
    <n v="47.296646010899998"/>
    <n v="13"/>
    <x v="19"/>
    <n v="1"/>
    <s v="2019-05"/>
  </r>
  <r>
    <m/>
    <m/>
    <n v="1120"/>
    <d v="2019-05-10T14:30:58"/>
    <s v="ILA IV"/>
    <x v="10"/>
    <s v="Al-Midaina"/>
    <s v="Al-Emam Al-Sadq"/>
    <s v="Al-rahmaniyah"/>
    <s v="الرحمانية "/>
    <n v="30.9278035"/>
    <n v="47.296646010899998"/>
    <n v="13"/>
    <x v="23"/>
    <n v="1"/>
    <s v="2019-05"/>
  </r>
  <r>
    <m/>
    <m/>
    <n v="25012"/>
    <d v="2019-05-10T14:30:58"/>
    <s v="ILA IV"/>
    <x v="10"/>
    <s v="Al-Qurna"/>
    <s v="Markaz Al-Qurna"/>
    <s v="Al Jelaa"/>
    <s v="البصره-القرنه-الجلعه"/>
    <n v="30.9743946"/>
    <n v="47.450920857200003"/>
    <n v="12"/>
    <x v="0"/>
    <n v="1"/>
    <s v="2019-05"/>
  </r>
  <r>
    <m/>
    <m/>
    <n v="25012"/>
    <d v="2019-05-10T14:30:58"/>
    <s v="ILA IV"/>
    <x v="10"/>
    <s v="Al-Qurna"/>
    <s v="Markaz Al-Qurna"/>
    <s v="Al Jelaa"/>
    <s v="البصره-القرنه-الجلعه"/>
    <n v="30.9743946"/>
    <n v="47.450920857200003"/>
    <n v="12"/>
    <x v="10"/>
    <n v="11"/>
    <s v="2019-05"/>
  </r>
  <r>
    <m/>
    <m/>
    <n v="1241"/>
    <d v="2019-05-10T14:30:58"/>
    <s v="ILA IV"/>
    <x v="10"/>
    <s v="Al-Qurna"/>
    <s v="Markaz Al-Qurna"/>
    <s v="Al-nehairat"/>
    <s v="النهيرات"/>
    <n v="31.021489599999999"/>
    <n v="47.432720363599998"/>
    <n v="19"/>
    <x v="10"/>
    <n v="15"/>
    <s v="2019-05"/>
  </r>
  <r>
    <m/>
    <m/>
    <n v="1241"/>
    <d v="2019-05-10T14:30:58"/>
    <s v="ILA IV"/>
    <x v="10"/>
    <s v="Al-Qurna"/>
    <s v="Markaz Al-Qurna"/>
    <s v="Al-nehairat"/>
    <s v="النهيرات"/>
    <n v="31.021489599999999"/>
    <n v="47.432720363599998"/>
    <n v="19"/>
    <x v="0"/>
    <n v="3"/>
    <s v="2019-05"/>
  </r>
  <r>
    <m/>
    <m/>
    <n v="1241"/>
    <d v="2019-05-10T14:30:58"/>
    <s v="ILA IV"/>
    <x v="10"/>
    <s v="Al-Qurna"/>
    <s v="Markaz Al-Qurna"/>
    <s v="Al-nehairat"/>
    <s v="النهيرات"/>
    <n v="31.021489599999999"/>
    <n v="47.432720363599998"/>
    <n v="19"/>
    <x v="11"/>
    <n v="1"/>
    <s v="2019-05"/>
  </r>
  <r>
    <m/>
    <m/>
    <n v="1240"/>
    <d v="2019-05-10T14:30:58"/>
    <s v="ILA IV"/>
    <x v="10"/>
    <s v="Al-Qurna"/>
    <s v="Markaz Al-Qurna"/>
    <s v="Hay al-juma_a"/>
    <s v="البصرة-القرنة-حي جمعة"/>
    <n v="31.022836399999999"/>
    <n v="47.425786682800002"/>
    <n v="2"/>
    <x v="10"/>
    <n v="2"/>
    <s v="2019-05"/>
  </r>
  <r>
    <m/>
    <m/>
    <n v="28406"/>
    <d v="2019-05-10T14:30:58"/>
    <s v="ILA IV"/>
    <x v="10"/>
    <s v="Al-Qurna"/>
    <s v="Al-Dair"/>
    <s v="Al Dair-Hay Al-Amil"/>
    <s v="الدير-حي العامل"/>
    <n v="30.719388299999999"/>
    <n v="47.717997843299997"/>
    <n v="7"/>
    <x v="10"/>
    <n v="6"/>
    <s v="2019-05"/>
  </r>
  <r>
    <m/>
    <m/>
    <n v="28406"/>
    <d v="2019-05-10T14:30:58"/>
    <s v="ILA IV"/>
    <x v="10"/>
    <s v="Al-Qurna"/>
    <s v="Al-Dair"/>
    <s v="Al Dair-Hay Al-Amil"/>
    <s v="الدير-حي العامل"/>
    <n v="30.719388299999999"/>
    <n v="47.717997843299997"/>
    <n v="7"/>
    <x v="0"/>
    <n v="1"/>
    <s v="2019-05"/>
  </r>
  <r>
    <m/>
    <m/>
    <n v="28407"/>
    <d v="2019-05-10T14:30:58"/>
    <s v="ILA IV"/>
    <x v="10"/>
    <s v="Al-Qurna"/>
    <s v="Markaz Al-Qurna"/>
    <s v="Al Sharsh Shalhat Al-Hassan"/>
    <s v="الشرش-شلهة الحسن"/>
    <n v="30.9527657"/>
    <n v="47.456105783600002"/>
    <n v="12"/>
    <x v="10"/>
    <n v="12"/>
    <s v="2019-05"/>
  </r>
  <r>
    <m/>
    <m/>
    <n v="509"/>
    <d v="2019-05-10T14:30:58"/>
    <s v="ILA IV"/>
    <x v="10"/>
    <s v="Al-Zubair"/>
    <s v="Markaz Al-Zubair"/>
    <s v="Al-Shemal Area"/>
    <s v="البصرة-الزبير-محلة الشمال"/>
    <n v="30.398348289699999"/>
    <n v="47.7088830036"/>
    <n v="14"/>
    <x v="1"/>
    <n v="5"/>
    <s v="2019-05"/>
  </r>
  <r>
    <m/>
    <m/>
    <n v="509"/>
    <d v="2019-05-10T14:30:58"/>
    <s v="ILA IV"/>
    <x v="10"/>
    <s v="Al-Zubair"/>
    <s v="Markaz Al-Zubair"/>
    <s v="Al-Shemal Area"/>
    <s v="البصرة-الزبير-محلة الشمال"/>
    <n v="30.398348289699999"/>
    <n v="47.7088830036"/>
    <n v="14"/>
    <x v="5"/>
    <n v="3"/>
    <s v="2019-05"/>
  </r>
  <r>
    <m/>
    <m/>
    <n v="509"/>
    <d v="2019-05-10T14:30:58"/>
    <s v="ILA IV"/>
    <x v="10"/>
    <s v="Al-Zubair"/>
    <s v="Markaz Al-Zubair"/>
    <s v="Al-Shemal Area"/>
    <s v="البصرة-الزبير-محلة الشمال"/>
    <n v="30.398348289699999"/>
    <n v="47.7088830036"/>
    <n v="14"/>
    <x v="6"/>
    <n v="2"/>
    <s v="2019-05"/>
  </r>
  <r>
    <m/>
    <m/>
    <n v="509"/>
    <d v="2019-05-10T14:30:58"/>
    <s v="ILA IV"/>
    <x v="10"/>
    <s v="Al-Zubair"/>
    <s v="Markaz Al-Zubair"/>
    <s v="Al-Shemal Area"/>
    <s v="البصرة-الزبير-محلة الشمال"/>
    <n v="30.398348289699999"/>
    <n v="47.7088830036"/>
    <n v="14"/>
    <x v="19"/>
    <n v="4"/>
    <s v="2019-05"/>
  </r>
  <r>
    <m/>
    <m/>
    <n v="25463"/>
    <d v="2019-05-10T14:30:58"/>
    <s v="ILA IV"/>
    <x v="10"/>
    <s v="Al-Zubair"/>
    <s v="Markaz Al-Zubair"/>
    <s v="Al-Shuaiba Hay Al-Murtadh"/>
    <s v="الشعيبة حي المرتضى"/>
    <n v="30.429477299999999"/>
    <n v="47.679193790799999"/>
    <n v="1"/>
    <x v="10"/>
    <n v="1"/>
    <s v="2019-05"/>
  </r>
  <r>
    <m/>
    <m/>
    <n v="23976"/>
    <d v="2019-05-10T14:30:58"/>
    <s v="ILA IV"/>
    <x v="10"/>
    <s v="Al-Zubair"/>
    <s v="Markaz Al-Zubair"/>
    <s v="Mahalat Al-Arab"/>
    <s v="البصرة-الزبير-محلة العرب"/>
    <n v="30.395292753100001"/>
    <n v="47.689292192800004"/>
    <n v="7"/>
    <x v="1"/>
    <n v="2"/>
    <s v="2019-05"/>
  </r>
  <r>
    <m/>
    <m/>
    <n v="23976"/>
    <d v="2019-05-10T14:30:58"/>
    <s v="ILA IV"/>
    <x v="10"/>
    <s v="Al-Zubair"/>
    <s v="Markaz Al-Zubair"/>
    <s v="Mahalat Al-Arab"/>
    <s v="البصرة-الزبير-محلة العرب"/>
    <n v="30.395292753100001"/>
    <n v="47.689292192800004"/>
    <n v="7"/>
    <x v="5"/>
    <n v="3"/>
    <s v="2019-05"/>
  </r>
  <r>
    <m/>
    <m/>
    <n v="23976"/>
    <d v="2019-05-10T14:30:58"/>
    <s v="ILA IV"/>
    <x v="10"/>
    <s v="Al-Zubair"/>
    <s v="Markaz Al-Zubair"/>
    <s v="Mahalat Al-Arab"/>
    <s v="البصرة-الزبير-محلة العرب"/>
    <n v="30.395292753100001"/>
    <n v="47.689292192800004"/>
    <n v="7"/>
    <x v="15"/>
    <n v="1"/>
    <s v="2019-05"/>
  </r>
  <r>
    <m/>
    <m/>
    <n v="23976"/>
    <d v="2019-05-10T14:30:58"/>
    <s v="ILA IV"/>
    <x v="10"/>
    <s v="Al-Zubair"/>
    <s v="Markaz Al-Zubair"/>
    <s v="Mahalat Al-Arab"/>
    <s v="البصرة-الزبير-محلة العرب"/>
    <n v="30.395292753100001"/>
    <n v="47.689292192800004"/>
    <n v="7"/>
    <x v="19"/>
    <n v="1"/>
    <s v="2019-05"/>
  </r>
  <r>
    <m/>
    <m/>
    <n v="28408"/>
    <d v="2019-05-10T14:30:58"/>
    <s v="ILA IV"/>
    <x v="10"/>
    <s v="Al-Zubair"/>
    <s v="Markaz Al-Zubair"/>
    <s v="khor Al Zubair-Hay Al Baqer Al Thaniyah"/>
    <s v="خور الزبير-الباقر الثانية"/>
    <n v="30.226946099999999"/>
    <n v="47.764642346899997"/>
    <n v="4"/>
    <x v="10"/>
    <n v="4"/>
    <s v="2019-05"/>
  </r>
  <r>
    <m/>
    <m/>
    <n v="1269"/>
    <d v="2019-05-10T14:30:58"/>
    <s v="ILA IV"/>
    <x v="10"/>
    <s v="Basrah"/>
    <s v="Markaz Al-Basrah"/>
    <s v="Al Amn Al Dakhly"/>
    <s v="البصرة-الامن الداخلي "/>
    <n v="30.465855000000001"/>
    <n v="47.7781414349"/>
    <n v="66"/>
    <x v="22"/>
    <n v="2"/>
    <s v="2019-05"/>
  </r>
  <r>
    <m/>
    <m/>
    <n v="1269"/>
    <d v="2019-05-10T14:30:58"/>
    <s v="ILA IV"/>
    <x v="10"/>
    <s v="Basrah"/>
    <s v="Markaz Al-Basrah"/>
    <s v="Al Amn Al Dakhly"/>
    <s v="البصرة-الامن الداخلي "/>
    <n v="30.465855000000001"/>
    <n v="47.7781414349"/>
    <n v="66"/>
    <x v="8"/>
    <n v="1"/>
    <s v="2019-05"/>
  </r>
  <r>
    <m/>
    <m/>
    <n v="1269"/>
    <d v="2019-05-10T14:30:58"/>
    <s v="ILA IV"/>
    <x v="10"/>
    <s v="Basrah"/>
    <s v="Markaz Al-Basrah"/>
    <s v="Al Amn Al Dakhly"/>
    <s v="البصرة-الامن الداخلي "/>
    <n v="30.465855000000001"/>
    <n v="47.7781414349"/>
    <n v="66"/>
    <x v="0"/>
    <n v="4"/>
    <s v="2019-05"/>
  </r>
  <r>
    <m/>
    <m/>
    <n v="1269"/>
    <d v="2019-05-10T14:30:58"/>
    <s v="ILA IV"/>
    <x v="10"/>
    <s v="Basrah"/>
    <s v="Markaz Al-Basrah"/>
    <s v="Al Amn Al Dakhly"/>
    <s v="البصرة-الامن الداخلي "/>
    <n v="30.465855000000001"/>
    <n v="47.7781414349"/>
    <n v="66"/>
    <x v="17"/>
    <n v="1"/>
    <s v="2019-05"/>
  </r>
  <r>
    <m/>
    <m/>
    <n v="1269"/>
    <d v="2019-05-10T14:30:58"/>
    <s v="ILA IV"/>
    <x v="10"/>
    <s v="Basrah"/>
    <s v="Markaz Al-Basrah"/>
    <s v="Al Amn Al Dakhly"/>
    <s v="البصرة-الامن الداخلي "/>
    <n v="30.465855000000001"/>
    <n v="47.7781414349"/>
    <n v="66"/>
    <x v="11"/>
    <n v="16"/>
    <s v="2019-05"/>
  </r>
  <r>
    <m/>
    <m/>
    <n v="1269"/>
    <d v="2019-05-10T14:30:58"/>
    <s v="ILA IV"/>
    <x v="10"/>
    <s v="Basrah"/>
    <s v="Markaz Al-Basrah"/>
    <s v="Al Amn Al Dakhly"/>
    <s v="البصرة-الامن الداخلي "/>
    <n v="30.465855000000001"/>
    <n v="47.7781414349"/>
    <n v="66"/>
    <x v="10"/>
    <n v="31"/>
    <s v="2019-05"/>
  </r>
  <r>
    <m/>
    <m/>
    <n v="1269"/>
    <d v="2019-05-10T14:30:58"/>
    <s v="ILA IV"/>
    <x v="10"/>
    <s v="Basrah"/>
    <s v="Markaz Al-Basrah"/>
    <s v="Al Amn Al Dakhly"/>
    <s v="البصرة-الامن الداخلي "/>
    <n v="30.465855000000001"/>
    <n v="47.7781414349"/>
    <n v="66"/>
    <x v="19"/>
    <n v="6"/>
    <s v="2019-05"/>
  </r>
  <r>
    <m/>
    <m/>
    <n v="1269"/>
    <d v="2019-05-10T14:30:58"/>
    <s v="ILA IV"/>
    <x v="10"/>
    <s v="Basrah"/>
    <s v="Markaz Al-Basrah"/>
    <s v="Al Amn Al Dakhly"/>
    <s v="البصرة-الامن الداخلي "/>
    <n v="30.465855000000001"/>
    <n v="47.7781414349"/>
    <n v="66"/>
    <x v="30"/>
    <n v="3"/>
    <s v="2019-05"/>
  </r>
  <r>
    <m/>
    <m/>
    <n v="1269"/>
    <d v="2019-05-10T14:30:58"/>
    <s v="ILA IV"/>
    <x v="10"/>
    <s v="Basrah"/>
    <s v="Markaz Al-Basrah"/>
    <s v="Al Amn Al Dakhly"/>
    <s v="البصرة-الامن الداخلي "/>
    <n v="30.465855000000001"/>
    <n v="47.7781414349"/>
    <n v="66"/>
    <x v="21"/>
    <n v="1"/>
    <s v="2019-05"/>
  </r>
  <r>
    <m/>
    <m/>
    <n v="1269"/>
    <d v="2019-05-10T14:30:58"/>
    <s v="ILA IV"/>
    <x v="10"/>
    <s v="Basrah"/>
    <s v="Markaz Al-Basrah"/>
    <s v="Al Amn Al Dakhly"/>
    <s v="البصرة-الامن الداخلي "/>
    <n v="30.465855000000001"/>
    <n v="47.7781414349"/>
    <n v="66"/>
    <x v="23"/>
    <n v="1"/>
    <s v="2019-05"/>
  </r>
  <r>
    <m/>
    <m/>
    <n v="24346"/>
    <d v="2019-05-10T14:30:58"/>
    <s v="ILA IV"/>
    <x v="10"/>
    <s v="Basrah"/>
    <s v="Markaz Al-Basrah"/>
    <s v="Al Ashar Center"/>
    <s v="مركز العشار"/>
    <n v="30.518526399999999"/>
    <n v="47.8327375979"/>
    <n v="38"/>
    <x v="10"/>
    <n v="30"/>
    <s v="2019-05"/>
  </r>
  <r>
    <m/>
    <m/>
    <n v="24346"/>
    <d v="2019-05-10T14:30:58"/>
    <s v="ILA IV"/>
    <x v="10"/>
    <s v="Basrah"/>
    <s v="Markaz Al-Basrah"/>
    <s v="Al Ashar Center"/>
    <s v="مركز العشار"/>
    <n v="30.518526399999999"/>
    <n v="47.8327375979"/>
    <n v="38"/>
    <x v="5"/>
    <n v="6"/>
    <s v="2019-05"/>
  </r>
  <r>
    <m/>
    <m/>
    <n v="24346"/>
    <d v="2019-05-10T14:30:58"/>
    <s v="ILA IV"/>
    <x v="10"/>
    <s v="Basrah"/>
    <s v="Markaz Al-Basrah"/>
    <s v="Al Ashar Center"/>
    <s v="مركز العشار"/>
    <n v="30.518526399999999"/>
    <n v="47.8327375979"/>
    <n v="38"/>
    <x v="27"/>
    <n v="1"/>
    <s v="2019-05"/>
  </r>
  <r>
    <m/>
    <m/>
    <n v="24346"/>
    <d v="2019-05-10T14:30:58"/>
    <s v="ILA IV"/>
    <x v="10"/>
    <s v="Basrah"/>
    <s v="Markaz Al-Basrah"/>
    <s v="Al Ashar Center"/>
    <s v="مركز العشار"/>
    <n v="30.518526399999999"/>
    <n v="47.8327375979"/>
    <n v="38"/>
    <x v="30"/>
    <n v="1"/>
    <s v="2019-05"/>
  </r>
  <r>
    <m/>
    <m/>
    <n v="1032"/>
    <d v="2019-05-10T14:30:58"/>
    <s v="ILA IV"/>
    <x v="10"/>
    <s v="Shatt Al-Arab"/>
    <s v="Markaz Shat Al-Arab"/>
    <s v="Al Jazira-2"/>
    <s v="البصرة-شط العرب-الجزيرة 2"/>
    <n v="30.580063200000001"/>
    <n v="47.785682453699998"/>
    <n v="21"/>
    <x v="10"/>
    <n v="21"/>
    <s v="2019-05"/>
  </r>
  <r>
    <m/>
    <m/>
    <n v="24344"/>
    <d v="2019-05-10T14:30:58"/>
    <s v="ILA IV"/>
    <x v="10"/>
    <s v="Basrah"/>
    <s v="Markaz Al-Basrah"/>
    <s v="Al Kaim 1"/>
    <s v="القائم 1"/>
    <n v="30.468351908500001"/>
    <n v="47.813220192400003"/>
    <n v="1"/>
    <x v="5"/>
    <n v="1"/>
    <s v="2019-05"/>
  </r>
  <r>
    <m/>
    <m/>
    <n v="511"/>
    <d v="2019-05-10T14:30:58"/>
    <s v="ILA IV"/>
    <x v="10"/>
    <s v="Basrah"/>
    <s v="Markaz Al-Basrah"/>
    <s v="Al Khaleej4"/>
    <s v="البصرة-الجمعيات-حي الخليج 4"/>
    <n v="30.505799700000001"/>
    <n v="47.781816134800003"/>
    <n v="2"/>
    <x v="23"/>
    <n v="1"/>
    <s v="2019-05"/>
  </r>
  <r>
    <m/>
    <m/>
    <n v="511"/>
    <d v="2019-05-10T14:30:58"/>
    <s v="ILA IV"/>
    <x v="10"/>
    <s v="Basrah"/>
    <s v="Markaz Al-Basrah"/>
    <s v="Al Khaleej4"/>
    <s v="البصرة-الجمعيات-حي الخليج 4"/>
    <n v="30.505799700000001"/>
    <n v="47.781816134800003"/>
    <n v="2"/>
    <x v="18"/>
    <n v="1"/>
    <s v="2019-05"/>
  </r>
  <r>
    <m/>
    <m/>
    <n v="963"/>
    <d v="2019-05-10T14:30:58"/>
    <s v="ILA IV"/>
    <x v="10"/>
    <s v="Basrah"/>
    <s v="Markaz Al-Basrah"/>
    <s v="AL Mowafaqiah"/>
    <s v="البصرة-الموفقية"/>
    <n v="30.5218062"/>
    <n v="47.785439395300003"/>
    <n v="72"/>
    <x v="27"/>
    <n v="2"/>
    <s v="2019-05"/>
  </r>
  <r>
    <m/>
    <m/>
    <n v="963"/>
    <d v="2019-05-10T14:30:58"/>
    <s v="ILA IV"/>
    <x v="10"/>
    <s v="Basrah"/>
    <s v="Markaz Al-Basrah"/>
    <s v="AL Mowafaqiah"/>
    <s v="البصرة-الموفقية"/>
    <n v="30.5218062"/>
    <n v="47.785439395300003"/>
    <n v="72"/>
    <x v="8"/>
    <n v="4"/>
    <s v="2019-05"/>
  </r>
  <r>
    <m/>
    <m/>
    <n v="963"/>
    <d v="2019-05-10T14:30:58"/>
    <s v="ILA IV"/>
    <x v="10"/>
    <s v="Basrah"/>
    <s v="Markaz Al-Basrah"/>
    <s v="AL Mowafaqiah"/>
    <s v="البصرة-الموفقية"/>
    <n v="30.5218062"/>
    <n v="47.785439395300003"/>
    <n v="72"/>
    <x v="22"/>
    <n v="3"/>
    <s v="2019-05"/>
  </r>
  <r>
    <m/>
    <m/>
    <n v="963"/>
    <d v="2019-05-10T14:30:58"/>
    <s v="ILA IV"/>
    <x v="10"/>
    <s v="Basrah"/>
    <s v="Markaz Al-Basrah"/>
    <s v="AL Mowafaqiah"/>
    <s v="البصرة-الموفقية"/>
    <n v="30.5218062"/>
    <n v="47.785439395300003"/>
    <n v="72"/>
    <x v="0"/>
    <n v="8"/>
    <s v="2019-05"/>
  </r>
  <r>
    <m/>
    <m/>
    <n v="963"/>
    <d v="2019-05-10T14:30:58"/>
    <s v="ILA IV"/>
    <x v="10"/>
    <s v="Basrah"/>
    <s v="Markaz Al-Basrah"/>
    <s v="AL Mowafaqiah"/>
    <s v="البصرة-الموفقية"/>
    <n v="30.5218062"/>
    <n v="47.785439395300003"/>
    <n v="72"/>
    <x v="11"/>
    <n v="25"/>
    <s v="2019-05"/>
  </r>
  <r>
    <m/>
    <m/>
    <n v="963"/>
    <d v="2019-05-10T14:30:58"/>
    <s v="ILA IV"/>
    <x v="10"/>
    <s v="Basrah"/>
    <s v="Markaz Al-Basrah"/>
    <s v="AL Mowafaqiah"/>
    <s v="البصرة-الموفقية"/>
    <n v="30.5218062"/>
    <n v="47.785439395300003"/>
    <n v="72"/>
    <x v="10"/>
    <n v="25"/>
    <s v="2019-05"/>
  </r>
  <r>
    <m/>
    <m/>
    <n v="963"/>
    <d v="2019-05-10T14:30:58"/>
    <s v="ILA IV"/>
    <x v="10"/>
    <s v="Basrah"/>
    <s v="Markaz Al-Basrah"/>
    <s v="AL Mowafaqiah"/>
    <s v="البصرة-الموفقية"/>
    <n v="30.5218062"/>
    <n v="47.785439395300003"/>
    <n v="72"/>
    <x v="16"/>
    <n v="2"/>
    <s v="2019-05"/>
  </r>
  <r>
    <m/>
    <m/>
    <n v="963"/>
    <d v="2019-05-10T14:30:58"/>
    <s v="ILA IV"/>
    <x v="10"/>
    <s v="Basrah"/>
    <s v="Markaz Al-Basrah"/>
    <s v="AL Mowafaqiah"/>
    <s v="البصرة-الموفقية"/>
    <n v="30.5218062"/>
    <n v="47.785439395300003"/>
    <n v="72"/>
    <x v="19"/>
    <n v="1"/>
    <s v="2019-05"/>
  </r>
  <r>
    <m/>
    <m/>
    <n v="963"/>
    <d v="2019-05-10T14:30:58"/>
    <s v="ILA IV"/>
    <x v="10"/>
    <s v="Basrah"/>
    <s v="Markaz Al-Basrah"/>
    <s v="AL Mowafaqiah"/>
    <s v="البصرة-الموفقية"/>
    <n v="30.5218062"/>
    <n v="47.785439395300003"/>
    <n v="72"/>
    <x v="23"/>
    <n v="1"/>
    <s v="2019-05"/>
  </r>
  <r>
    <m/>
    <m/>
    <n v="963"/>
    <d v="2019-05-10T14:30:58"/>
    <s v="ILA IV"/>
    <x v="10"/>
    <s v="Basrah"/>
    <s v="Markaz Al-Basrah"/>
    <s v="AL Mowafaqiah"/>
    <s v="البصرة-الموفقية"/>
    <n v="30.5218062"/>
    <n v="47.785439395300003"/>
    <n v="72"/>
    <x v="18"/>
    <n v="1"/>
    <s v="2019-05"/>
  </r>
  <r>
    <m/>
    <m/>
    <n v="21641"/>
    <d v="2019-05-10T14:30:58"/>
    <s v="ILA IV"/>
    <x v="10"/>
    <s v="Basrah"/>
    <s v="Markaz Al-Basrah"/>
    <s v="AL Qiziza"/>
    <s v="الكزيزه"/>
    <n v="30.539919999999999"/>
    <n v="47.752913995"/>
    <n v="13"/>
    <x v="23"/>
    <n v="1"/>
    <s v="2019-05"/>
  </r>
  <r>
    <m/>
    <m/>
    <n v="21641"/>
    <d v="2019-05-10T14:30:58"/>
    <s v="ILA IV"/>
    <x v="10"/>
    <s v="Basrah"/>
    <s v="Markaz Al-Basrah"/>
    <s v="AL Qiziza"/>
    <s v="الكزيزه"/>
    <n v="30.539919999999999"/>
    <n v="47.752913995"/>
    <n v="13"/>
    <x v="10"/>
    <n v="11"/>
    <s v="2019-05"/>
  </r>
  <r>
    <m/>
    <m/>
    <n v="21641"/>
    <d v="2019-05-10T14:30:58"/>
    <s v="ILA IV"/>
    <x v="10"/>
    <s v="Basrah"/>
    <s v="Markaz Al-Basrah"/>
    <s v="AL Qiziza"/>
    <s v="الكزيزه"/>
    <n v="30.539919999999999"/>
    <n v="47.752913995"/>
    <n v="13"/>
    <x v="18"/>
    <n v="1"/>
    <s v="2019-05"/>
  </r>
  <r>
    <m/>
    <m/>
    <n v="1308"/>
    <d v="2019-05-10T14:30:58"/>
    <s v="ILA IV"/>
    <x v="10"/>
    <s v="Basrah"/>
    <s v="Markaz Al-Basrah"/>
    <s v="Al-Baker &amp; Al-Ahrar"/>
    <s v="البكر والاحرار"/>
    <n v="30.499993700000001"/>
    <n v="47.812547130600002"/>
    <n v="28"/>
    <x v="30"/>
    <n v="3"/>
    <s v="2019-05"/>
  </r>
  <r>
    <m/>
    <m/>
    <n v="1308"/>
    <d v="2019-05-10T14:30:58"/>
    <s v="ILA IV"/>
    <x v="10"/>
    <s v="Basrah"/>
    <s v="Markaz Al-Basrah"/>
    <s v="Al-Baker &amp; Al-Ahrar"/>
    <s v="البكر والاحرار"/>
    <n v="30.499993700000001"/>
    <n v="47.812547130600002"/>
    <n v="28"/>
    <x v="11"/>
    <n v="10"/>
    <s v="2019-05"/>
  </r>
  <r>
    <m/>
    <m/>
    <n v="1308"/>
    <d v="2019-05-10T14:30:58"/>
    <s v="ILA IV"/>
    <x v="10"/>
    <s v="Basrah"/>
    <s v="Markaz Al-Basrah"/>
    <s v="Al-Baker &amp; Al-Ahrar"/>
    <s v="البكر والاحرار"/>
    <n v="30.499993700000001"/>
    <n v="47.812547130600002"/>
    <n v="28"/>
    <x v="0"/>
    <n v="5"/>
    <s v="2019-05"/>
  </r>
  <r>
    <m/>
    <m/>
    <n v="1308"/>
    <d v="2019-05-10T14:30:58"/>
    <s v="ILA IV"/>
    <x v="10"/>
    <s v="Basrah"/>
    <s v="Markaz Al-Basrah"/>
    <s v="Al-Baker &amp; Al-Ahrar"/>
    <s v="البكر والاحرار"/>
    <n v="30.499993700000001"/>
    <n v="47.812547130600002"/>
    <n v="28"/>
    <x v="23"/>
    <n v="1"/>
    <s v="2019-05"/>
  </r>
  <r>
    <m/>
    <m/>
    <n v="1308"/>
    <d v="2019-05-10T14:30:58"/>
    <s v="ILA IV"/>
    <x v="10"/>
    <s v="Basrah"/>
    <s v="Markaz Al-Basrah"/>
    <s v="Al-Baker &amp; Al-Ahrar"/>
    <s v="البكر والاحرار"/>
    <n v="30.499993700000001"/>
    <n v="47.812547130600002"/>
    <n v="28"/>
    <x v="8"/>
    <n v="1"/>
    <s v="2019-05"/>
  </r>
  <r>
    <m/>
    <m/>
    <n v="1308"/>
    <d v="2019-05-10T14:30:58"/>
    <s v="ILA IV"/>
    <x v="10"/>
    <s v="Basrah"/>
    <s v="Markaz Al-Basrah"/>
    <s v="Al-Baker &amp; Al-Ahrar"/>
    <s v="البكر والاحرار"/>
    <n v="30.499993700000001"/>
    <n v="47.812547130600002"/>
    <n v="28"/>
    <x v="5"/>
    <n v="4"/>
    <s v="2019-05"/>
  </r>
  <r>
    <m/>
    <m/>
    <n v="1308"/>
    <d v="2019-05-10T14:30:58"/>
    <s v="ILA IV"/>
    <x v="10"/>
    <s v="Basrah"/>
    <s v="Markaz Al-Basrah"/>
    <s v="Al-Baker &amp; Al-Ahrar"/>
    <s v="البكر والاحرار"/>
    <n v="30.499993700000001"/>
    <n v="47.812547130600002"/>
    <n v="28"/>
    <x v="10"/>
    <n v="4"/>
    <s v="2019-05"/>
  </r>
  <r>
    <m/>
    <m/>
    <n v="872"/>
    <d v="2019-05-10T14:30:58"/>
    <s v="ILA IV"/>
    <x v="10"/>
    <s v="Basrah"/>
    <s v="Markaz Al-Basrah"/>
    <s v="Al-bradhia"/>
    <s v="البصرة-البراضعية"/>
    <n v="30.5043407"/>
    <n v="47.8521891547"/>
    <n v="3"/>
    <x v="6"/>
    <n v="3"/>
    <s v="2019-05"/>
  </r>
  <r>
    <m/>
    <m/>
    <n v="998"/>
    <d v="2019-05-10T14:30:58"/>
    <s v="ILA IV"/>
    <x v="10"/>
    <s v="Basrah"/>
    <s v="Markaz Al-Basrah"/>
    <s v="Al-hakeem"/>
    <s v="البصرة-القبلة-حي الحكيم"/>
    <n v="30.4567041"/>
    <n v="47.8011762832"/>
    <n v="2"/>
    <x v="10"/>
    <n v="1"/>
    <s v="2019-05"/>
  </r>
  <r>
    <m/>
    <m/>
    <n v="998"/>
    <d v="2019-05-10T14:30:58"/>
    <s v="ILA IV"/>
    <x v="10"/>
    <s v="Basrah"/>
    <s v="Markaz Al-Basrah"/>
    <s v="Al-hakeem"/>
    <s v="البصرة-القبلة-حي الحكيم"/>
    <n v="30.4567041"/>
    <n v="47.8011762832"/>
    <n v="2"/>
    <x v="0"/>
    <n v="1"/>
    <s v="2019-05"/>
  </r>
  <r>
    <m/>
    <m/>
    <n v="951"/>
    <d v="2019-05-10T14:30:58"/>
    <s v="ILA IV"/>
    <x v="10"/>
    <s v="Basrah"/>
    <s v="Markaz Al-Basrah"/>
    <s v="Al-hakemia"/>
    <s v="البصرة-الحكيمية"/>
    <n v="30.526910300000001"/>
    <n v="47.8152058939"/>
    <n v="74"/>
    <x v="22"/>
    <n v="4"/>
    <s v="2019-05"/>
  </r>
  <r>
    <m/>
    <m/>
    <n v="951"/>
    <d v="2019-05-10T14:30:58"/>
    <s v="ILA IV"/>
    <x v="10"/>
    <s v="Basrah"/>
    <s v="Markaz Al-Basrah"/>
    <s v="Al-hakemia"/>
    <s v="البصرة-الحكيمية"/>
    <n v="30.526910300000001"/>
    <n v="47.8152058939"/>
    <n v="74"/>
    <x v="8"/>
    <n v="8"/>
    <s v="2019-05"/>
  </r>
  <r>
    <m/>
    <m/>
    <n v="951"/>
    <d v="2019-05-10T14:30:58"/>
    <s v="ILA IV"/>
    <x v="10"/>
    <s v="Basrah"/>
    <s v="Markaz Al-Basrah"/>
    <s v="Al-hakemia"/>
    <s v="البصرة-الحكيمية"/>
    <n v="30.526910300000001"/>
    <n v="47.8152058939"/>
    <n v="74"/>
    <x v="0"/>
    <n v="5"/>
    <s v="2019-05"/>
  </r>
  <r>
    <m/>
    <m/>
    <n v="951"/>
    <d v="2019-05-10T14:30:58"/>
    <s v="ILA IV"/>
    <x v="10"/>
    <s v="Basrah"/>
    <s v="Markaz Al-Basrah"/>
    <s v="Al-hakemia"/>
    <s v="البصرة-الحكيمية"/>
    <n v="30.526910300000001"/>
    <n v="47.8152058939"/>
    <n v="74"/>
    <x v="11"/>
    <n v="16"/>
    <s v="2019-05"/>
  </r>
  <r>
    <m/>
    <m/>
    <n v="951"/>
    <d v="2019-05-10T14:30:58"/>
    <s v="ILA IV"/>
    <x v="10"/>
    <s v="Basrah"/>
    <s v="Markaz Al-Basrah"/>
    <s v="Al-hakemia"/>
    <s v="البصرة-الحكيمية"/>
    <n v="30.526910300000001"/>
    <n v="47.8152058939"/>
    <n v="74"/>
    <x v="12"/>
    <n v="1"/>
    <s v="2019-05"/>
  </r>
  <r>
    <m/>
    <m/>
    <n v="951"/>
    <d v="2019-05-10T14:30:58"/>
    <s v="ILA IV"/>
    <x v="10"/>
    <s v="Basrah"/>
    <s v="Markaz Al-Basrah"/>
    <s v="Al-hakemia"/>
    <s v="البصرة-الحكيمية"/>
    <n v="30.526910300000001"/>
    <n v="47.8152058939"/>
    <n v="74"/>
    <x v="10"/>
    <n v="21"/>
    <s v="2019-05"/>
  </r>
  <r>
    <m/>
    <m/>
    <n v="951"/>
    <d v="2019-05-10T14:30:58"/>
    <s v="ILA IV"/>
    <x v="10"/>
    <s v="Basrah"/>
    <s v="Markaz Al-Basrah"/>
    <s v="Al-hakemia"/>
    <s v="البصرة-الحكيمية"/>
    <n v="30.526910300000001"/>
    <n v="47.8152058939"/>
    <n v="74"/>
    <x v="31"/>
    <n v="1"/>
    <s v="2019-05"/>
  </r>
  <r>
    <m/>
    <m/>
    <n v="951"/>
    <d v="2019-05-10T14:30:58"/>
    <s v="ILA IV"/>
    <x v="10"/>
    <s v="Basrah"/>
    <s v="Markaz Al-Basrah"/>
    <s v="Al-hakemia"/>
    <s v="البصرة-الحكيمية"/>
    <n v="30.526910300000001"/>
    <n v="47.8152058939"/>
    <n v="74"/>
    <x v="26"/>
    <n v="6"/>
    <s v="2019-05"/>
  </r>
  <r>
    <m/>
    <m/>
    <n v="951"/>
    <d v="2019-05-10T14:30:58"/>
    <s v="ILA IV"/>
    <x v="10"/>
    <s v="Basrah"/>
    <s v="Markaz Al-Basrah"/>
    <s v="Al-hakemia"/>
    <s v="البصرة-الحكيمية"/>
    <n v="30.526910300000001"/>
    <n v="47.8152058939"/>
    <n v="74"/>
    <x v="23"/>
    <n v="11"/>
    <s v="2019-05"/>
  </r>
  <r>
    <m/>
    <m/>
    <n v="951"/>
    <d v="2019-05-10T14:30:58"/>
    <s v="ILA IV"/>
    <x v="10"/>
    <s v="Basrah"/>
    <s v="Markaz Al-Basrah"/>
    <s v="Al-hakemia"/>
    <s v="البصرة-الحكيمية"/>
    <n v="30.526910300000001"/>
    <n v="47.8152058939"/>
    <n v="74"/>
    <x v="32"/>
    <n v="1"/>
    <s v="2019-05"/>
  </r>
  <r>
    <m/>
    <m/>
    <n v="1275"/>
    <d v="2019-05-10T14:30:58"/>
    <s v="ILA IV"/>
    <x v="10"/>
    <s v="Basrah"/>
    <s v="Markaz Al-Basrah"/>
    <s v="Al-Jnaina"/>
    <s v="الجنينة "/>
    <n v="30.541248849700001"/>
    <n v="47.795445029600003"/>
    <n v="6"/>
    <x v="1"/>
    <n v="4"/>
    <s v="2019-05"/>
  </r>
  <r>
    <m/>
    <m/>
    <n v="1275"/>
    <d v="2019-05-10T14:30:58"/>
    <s v="ILA IV"/>
    <x v="10"/>
    <s v="Basrah"/>
    <s v="Markaz Al-Basrah"/>
    <s v="Al-Jnaina"/>
    <s v="الجنينة "/>
    <n v="30.541248849700001"/>
    <n v="47.795445029600003"/>
    <n v="6"/>
    <x v="15"/>
    <n v="2"/>
    <s v="2019-05"/>
  </r>
  <r>
    <m/>
    <m/>
    <n v="986"/>
    <d v="2019-05-10T14:30:58"/>
    <s v="ILA IV"/>
    <x v="10"/>
    <s v="Basrah"/>
    <s v="Markaz Al-Basrah"/>
    <s v="Al-jubaila_"/>
    <s v="الجبيله"/>
    <n v="30.546051274300002"/>
    <n v="47.809987037799999"/>
    <n v="4"/>
    <x v="19"/>
    <n v="1"/>
    <s v="2019-05"/>
  </r>
  <r>
    <m/>
    <m/>
    <n v="986"/>
    <d v="2019-05-10T14:30:58"/>
    <s v="ILA IV"/>
    <x v="10"/>
    <s v="Basrah"/>
    <s v="Markaz Al-Basrah"/>
    <s v="Al-jubaila_"/>
    <s v="الجبيله"/>
    <n v="30.546051274300002"/>
    <n v="47.809987037799999"/>
    <n v="4"/>
    <x v="15"/>
    <n v="1"/>
    <s v="2019-05"/>
  </r>
  <r>
    <m/>
    <m/>
    <n v="986"/>
    <d v="2019-05-10T14:30:58"/>
    <s v="ILA IV"/>
    <x v="10"/>
    <s v="Basrah"/>
    <s v="Markaz Al-Basrah"/>
    <s v="Al-jubaila_"/>
    <s v="الجبيله"/>
    <n v="30.546051274300002"/>
    <n v="47.809987037799999"/>
    <n v="4"/>
    <x v="1"/>
    <n v="2"/>
    <s v="2019-05"/>
  </r>
  <r>
    <m/>
    <m/>
    <n v="849"/>
    <d v="2019-05-10T14:30:58"/>
    <s v="ILA IV"/>
    <x v="10"/>
    <s v="Basrah"/>
    <s v="Markaz Al-Basrah"/>
    <s v="Al-mutaiha"/>
    <s v="المطيحة "/>
    <n v="30.484321099999999"/>
    <n v="47.829706550899999"/>
    <n v="20"/>
    <x v="10"/>
    <n v="13"/>
    <s v="2019-05"/>
  </r>
  <r>
    <m/>
    <m/>
    <n v="849"/>
    <d v="2019-05-10T14:30:58"/>
    <s v="ILA IV"/>
    <x v="10"/>
    <s v="Basrah"/>
    <s v="Markaz Al-Basrah"/>
    <s v="Al-mutaiha"/>
    <s v="المطيحة "/>
    <n v="30.484321099999999"/>
    <n v="47.829706550899999"/>
    <n v="20"/>
    <x v="33"/>
    <n v="2"/>
    <s v="2019-05"/>
  </r>
  <r>
    <m/>
    <m/>
    <n v="849"/>
    <d v="2019-05-10T14:30:58"/>
    <s v="ILA IV"/>
    <x v="10"/>
    <s v="Basrah"/>
    <s v="Markaz Al-Basrah"/>
    <s v="Al-mutaiha"/>
    <s v="المطيحة "/>
    <n v="30.484321099999999"/>
    <n v="47.829706550899999"/>
    <n v="20"/>
    <x v="0"/>
    <n v="1"/>
    <s v="2019-05"/>
  </r>
  <r>
    <m/>
    <m/>
    <n v="849"/>
    <d v="2019-05-10T14:30:58"/>
    <s v="ILA IV"/>
    <x v="10"/>
    <s v="Basrah"/>
    <s v="Markaz Al-Basrah"/>
    <s v="Al-mutaiha"/>
    <s v="المطيحة "/>
    <n v="30.484321099999999"/>
    <n v="47.829706550899999"/>
    <n v="20"/>
    <x v="17"/>
    <n v="1"/>
    <s v="2019-05"/>
  </r>
  <r>
    <m/>
    <m/>
    <n v="849"/>
    <d v="2019-05-10T14:30:58"/>
    <s v="ILA IV"/>
    <x v="10"/>
    <s v="Basrah"/>
    <s v="Markaz Al-Basrah"/>
    <s v="Al-mutaiha"/>
    <s v="المطيحة "/>
    <n v="30.484321099999999"/>
    <n v="47.829706550899999"/>
    <n v="20"/>
    <x v="23"/>
    <n v="2"/>
    <s v="2019-05"/>
  </r>
  <r>
    <m/>
    <m/>
    <n v="849"/>
    <d v="2019-05-10T14:30:58"/>
    <s v="ILA IV"/>
    <x v="10"/>
    <s v="Basrah"/>
    <s v="Markaz Al-Basrah"/>
    <s v="Al-mutaiha"/>
    <s v="المطيحة "/>
    <n v="30.484321099999999"/>
    <n v="47.829706550899999"/>
    <n v="20"/>
    <x v="19"/>
    <n v="1"/>
    <s v="2019-05"/>
  </r>
  <r>
    <m/>
    <m/>
    <n v="857"/>
    <d v="2019-05-10T14:30:58"/>
    <s v="ILA IV"/>
    <x v="10"/>
    <s v="Basrah"/>
    <s v="Markaz Al-Basrah"/>
    <s v="As-safat-Al Qadima"/>
    <s v="البصرة القديمة-الصفاة"/>
    <n v="30.495004999999999"/>
    <n v="47.817524915100002"/>
    <n v="18"/>
    <x v="10"/>
    <n v="4"/>
    <s v="2019-05"/>
  </r>
  <r>
    <m/>
    <m/>
    <n v="857"/>
    <d v="2019-05-10T14:30:58"/>
    <s v="ILA IV"/>
    <x v="10"/>
    <s v="Basrah"/>
    <s v="Markaz Al-Basrah"/>
    <s v="As-safat-Al Qadima"/>
    <s v="البصرة القديمة-الصفاة"/>
    <n v="30.495004999999999"/>
    <n v="47.817524915100002"/>
    <n v="18"/>
    <x v="11"/>
    <n v="8"/>
    <s v="2019-05"/>
  </r>
  <r>
    <m/>
    <m/>
    <n v="857"/>
    <d v="2019-05-10T14:30:58"/>
    <s v="ILA IV"/>
    <x v="10"/>
    <s v="Basrah"/>
    <s v="Markaz Al-Basrah"/>
    <s v="As-safat-Al Qadima"/>
    <s v="البصرة القديمة-الصفاة"/>
    <n v="30.495004999999999"/>
    <n v="47.817524915100002"/>
    <n v="18"/>
    <x v="0"/>
    <n v="1"/>
    <s v="2019-05"/>
  </r>
  <r>
    <m/>
    <m/>
    <n v="857"/>
    <d v="2019-05-10T14:30:58"/>
    <s v="ILA IV"/>
    <x v="10"/>
    <s v="Basrah"/>
    <s v="Markaz Al-Basrah"/>
    <s v="As-safat-Al Qadima"/>
    <s v="البصرة القديمة-الصفاة"/>
    <n v="30.495004999999999"/>
    <n v="47.817524915100002"/>
    <n v="18"/>
    <x v="8"/>
    <n v="2"/>
    <s v="2019-05"/>
  </r>
  <r>
    <m/>
    <m/>
    <n v="857"/>
    <d v="2019-05-10T14:30:58"/>
    <s v="ILA IV"/>
    <x v="10"/>
    <s v="Basrah"/>
    <s v="Markaz Al-Basrah"/>
    <s v="As-safat-Al Qadima"/>
    <s v="البصرة القديمة-الصفاة"/>
    <n v="30.495004999999999"/>
    <n v="47.817524915100002"/>
    <n v="18"/>
    <x v="19"/>
    <n v="1"/>
    <s v="2019-05"/>
  </r>
  <r>
    <m/>
    <m/>
    <n v="857"/>
    <d v="2019-05-10T14:30:58"/>
    <s v="ILA IV"/>
    <x v="10"/>
    <s v="Basrah"/>
    <s v="Markaz Al-Basrah"/>
    <s v="As-safat-Al Qadima"/>
    <s v="البصرة القديمة-الصفاة"/>
    <n v="30.495004999999999"/>
    <n v="47.817524915100002"/>
    <n v="18"/>
    <x v="30"/>
    <n v="1"/>
    <s v="2019-05"/>
  </r>
  <r>
    <m/>
    <m/>
    <n v="857"/>
    <d v="2019-05-10T14:30:58"/>
    <s v="ILA IV"/>
    <x v="10"/>
    <s v="Basrah"/>
    <s v="Markaz Al-Basrah"/>
    <s v="As-safat-Al Qadima"/>
    <s v="البصرة القديمة-الصفاة"/>
    <n v="30.495004999999999"/>
    <n v="47.817524915100002"/>
    <n v="18"/>
    <x v="1"/>
    <n v="1"/>
    <s v="2019-05"/>
  </r>
  <r>
    <m/>
    <m/>
    <n v="907"/>
    <d v="2019-05-10T14:30:58"/>
    <s v="ILA IV"/>
    <x v="10"/>
    <s v="Basrah"/>
    <s v="Markaz Al-Basrah"/>
    <s v="Braiha"/>
    <s v="بريهة "/>
    <n v="30.5131295184"/>
    <n v="47.838210379300001"/>
    <n v="3"/>
    <x v="19"/>
    <n v="1"/>
    <s v="2019-05"/>
  </r>
  <r>
    <m/>
    <m/>
    <n v="907"/>
    <d v="2019-05-10T14:30:58"/>
    <s v="ILA IV"/>
    <x v="10"/>
    <s v="Basrah"/>
    <s v="Markaz Al-Basrah"/>
    <s v="Braiha"/>
    <s v="بريهة "/>
    <n v="30.5131295184"/>
    <n v="47.838210379300001"/>
    <n v="3"/>
    <x v="5"/>
    <n v="2"/>
    <s v="2019-05"/>
  </r>
  <r>
    <m/>
    <m/>
    <n v="854"/>
    <d v="2019-05-10T14:30:58"/>
    <s v="ILA IV"/>
    <x v="10"/>
    <s v="Basrah"/>
    <s v="Markaz Al-Basrah"/>
    <s v="Hai al-kafa_at"/>
    <s v="البصرة-حي الكفاءات"/>
    <n v="30.4915877"/>
    <n v="47.799597721799998"/>
    <n v="9"/>
    <x v="0"/>
    <n v="1"/>
    <s v="2019-05"/>
  </r>
  <r>
    <m/>
    <m/>
    <n v="854"/>
    <d v="2019-05-10T14:30:58"/>
    <s v="ILA IV"/>
    <x v="10"/>
    <s v="Basrah"/>
    <s v="Markaz Al-Basrah"/>
    <s v="Hai al-kafa_at"/>
    <s v="البصرة-حي الكفاءات"/>
    <n v="30.4915877"/>
    <n v="47.799597721799998"/>
    <n v="9"/>
    <x v="10"/>
    <n v="1"/>
    <s v="2019-05"/>
  </r>
  <r>
    <m/>
    <m/>
    <n v="854"/>
    <d v="2019-05-10T14:30:58"/>
    <s v="ILA IV"/>
    <x v="10"/>
    <s v="Basrah"/>
    <s v="Markaz Al-Basrah"/>
    <s v="Hai al-kafa_at"/>
    <s v="البصرة-حي الكفاءات"/>
    <n v="30.4915877"/>
    <n v="47.799597721799998"/>
    <n v="9"/>
    <x v="23"/>
    <n v="1"/>
    <s v="2019-05"/>
  </r>
  <r>
    <m/>
    <m/>
    <n v="854"/>
    <d v="2019-05-10T14:30:58"/>
    <s v="ILA IV"/>
    <x v="10"/>
    <s v="Basrah"/>
    <s v="Markaz Al-Basrah"/>
    <s v="Hai al-kafa_at"/>
    <s v="البصرة-حي الكفاءات"/>
    <n v="30.4915877"/>
    <n v="47.799597721799998"/>
    <n v="9"/>
    <x v="18"/>
    <n v="2"/>
    <s v="2019-05"/>
  </r>
  <r>
    <m/>
    <m/>
    <n v="854"/>
    <d v="2019-05-10T14:30:58"/>
    <s v="ILA IV"/>
    <x v="10"/>
    <s v="Basrah"/>
    <s v="Markaz Al-Basrah"/>
    <s v="Hai al-kafa_at"/>
    <s v="البصرة-حي الكفاءات"/>
    <n v="30.4915877"/>
    <n v="47.799597721799998"/>
    <n v="9"/>
    <x v="5"/>
    <n v="1"/>
    <s v="2019-05"/>
  </r>
  <r>
    <m/>
    <m/>
    <n v="854"/>
    <d v="2019-05-10T14:30:58"/>
    <s v="ILA IV"/>
    <x v="10"/>
    <s v="Basrah"/>
    <s v="Markaz Al-Basrah"/>
    <s v="Hai al-kafa_at"/>
    <s v="البصرة-حي الكفاءات"/>
    <n v="30.4915877"/>
    <n v="47.799597721799998"/>
    <n v="9"/>
    <x v="31"/>
    <n v="1"/>
    <s v="2019-05"/>
  </r>
  <r>
    <m/>
    <m/>
    <n v="854"/>
    <d v="2019-05-10T14:30:58"/>
    <s v="ILA IV"/>
    <x v="10"/>
    <s v="Basrah"/>
    <s v="Markaz Al-Basrah"/>
    <s v="Hai al-kafa_at"/>
    <s v="البصرة-حي الكفاءات"/>
    <n v="30.4915877"/>
    <n v="47.799597721799998"/>
    <n v="9"/>
    <x v="11"/>
    <n v="1"/>
    <s v="2019-05"/>
  </r>
  <r>
    <m/>
    <m/>
    <n v="854"/>
    <d v="2019-05-10T14:30:58"/>
    <s v="ILA IV"/>
    <x v="10"/>
    <s v="Basrah"/>
    <s v="Markaz Al-Basrah"/>
    <s v="Hai al-kafa_at"/>
    <s v="البصرة-حي الكفاءات"/>
    <n v="30.4915877"/>
    <n v="47.799597721799998"/>
    <n v="9"/>
    <x v="16"/>
    <n v="1"/>
    <s v="2019-05"/>
  </r>
  <r>
    <m/>
    <m/>
    <n v="602"/>
    <d v="2019-05-10T14:30:58"/>
    <s v="ILA IV"/>
    <x v="10"/>
    <s v="Basrah"/>
    <s v="Markaz Al-Basrah"/>
    <s v="Hai al-mohandesin"/>
    <s v="البصرة-حي المهندسين"/>
    <n v="30.464642099999999"/>
    <n v="47.7885523952"/>
    <n v="7"/>
    <x v="13"/>
    <n v="3"/>
    <s v="2019-05"/>
  </r>
  <r>
    <m/>
    <m/>
    <n v="602"/>
    <d v="2019-05-10T14:30:58"/>
    <s v="ILA IV"/>
    <x v="10"/>
    <s v="Basrah"/>
    <s v="Markaz Al-Basrah"/>
    <s v="Hai al-mohandesin"/>
    <s v="البصرة-حي المهندسين"/>
    <n v="30.464642099999999"/>
    <n v="47.7885523952"/>
    <n v="7"/>
    <x v="16"/>
    <n v="2"/>
    <s v="2019-05"/>
  </r>
  <r>
    <m/>
    <m/>
    <n v="602"/>
    <d v="2019-05-10T14:30:58"/>
    <s v="ILA IV"/>
    <x v="10"/>
    <s v="Basrah"/>
    <s v="Markaz Al-Basrah"/>
    <s v="Hai al-mohandesin"/>
    <s v="البصرة-حي المهندسين"/>
    <n v="30.464642099999999"/>
    <n v="47.7885523952"/>
    <n v="7"/>
    <x v="5"/>
    <n v="2"/>
    <s v="2019-05"/>
  </r>
  <r>
    <m/>
    <m/>
    <n v="24126"/>
    <d v="2019-05-10T14:30:58"/>
    <s v="ILA IV"/>
    <x v="10"/>
    <s v="Basrah"/>
    <s v="Markaz Al-Basrah"/>
    <s v="Hay Al Jamiah"/>
    <s v="البصرة-القبلة-حي الجامعة"/>
    <n v="30.473545600000001"/>
    <n v="47.804901131000001"/>
    <n v="41"/>
    <x v="18"/>
    <n v="1"/>
    <s v="2019-05"/>
  </r>
  <r>
    <m/>
    <m/>
    <n v="24126"/>
    <d v="2019-05-10T14:30:58"/>
    <s v="ILA IV"/>
    <x v="10"/>
    <s v="Basrah"/>
    <s v="Markaz Al-Basrah"/>
    <s v="Hay Al Jamiah"/>
    <s v="البصرة-القبلة-حي الجامعة"/>
    <n v="30.473545600000001"/>
    <n v="47.804901131000001"/>
    <n v="41"/>
    <x v="22"/>
    <n v="6"/>
    <s v="2019-05"/>
  </r>
  <r>
    <m/>
    <m/>
    <n v="24126"/>
    <d v="2019-05-10T14:30:58"/>
    <s v="ILA IV"/>
    <x v="10"/>
    <s v="Basrah"/>
    <s v="Markaz Al-Basrah"/>
    <s v="Hay Al Jamiah"/>
    <s v="البصرة-القبلة-حي الجامعة"/>
    <n v="30.473545600000001"/>
    <n v="47.804901131000001"/>
    <n v="41"/>
    <x v="5"/>
    <n v="3"/>
    <s v="2019-05"/>
  </r>
  <r>
    <m/>
    <m/>
    <n v="24126"/>
    <d v="2019-05-10T14:30:58"/>
    <s v="ILA IV"/>
    <x v="10"/>
    <s v="Basrah"/>
    <s v="Markaz Al-Basrah"/>
    <s v="Hay Al Jamiah"/>
    <s v="البصرة-القبلة-حي الجامعة"/>
    <n v="30.473545600000001"/>
    <n v="47.804901131000001"/>
    <n v="41"/>
    <x v="23"/>
    <n v="1"/>
    <s v="2019-05"/>
  </r>
  <r>
    <m/>
    <m/>
    <n v="24126"/>
    <d v="2019-05-10T14:30:58"/>
    <s v="ILA IV"/>
    <x v="10"/>
    <s v="Basrah"/>
    <s v="Markaz Al-Basrah"/>
    <s v="Hay Al Jamiah"/>
    <s v="البصرة-القبلة-حي الجامعة"/>
    <n v="30.473545600000001"/>
    <n v="47.804901131000001"/>
    <n v="41"/>
    <x v="12"/>
    <n v="1"/>
    <s v="2019-05"/>
  </r>
  <r>
    <m/>
    <m/>
    <n v="24126"/>
    <d v="2019-05-10T14:30:58"/>
    <s v="ILA IV"/>
    <x v="10"/>
    <s v="Basrah"/>
    <s v="Markaz Al-Basrah"/>
    <s v="Hay Al Jamiah"/>
    <s v="البصرة-القبلة-حي الجامعة"/>
    <n v="30.473545600000001"/>
    <n v="47.804901131000001"/>
    <n v="41"/>
    <x v="30"/>
    <n v="1"/>
    <s v="2019-05"/>
  </r>
  <r>
    <m/>
    <m/>
    <n v="24126"/>
    <d v="2019-05-10T14:30:58"/>
    <s v="ILA IV"/>
    <x v="10"/>
    <s v="Basrah"/>
    <s v="Markaz Al-Basrah"/>
    <s v="Hay Al Jamiah"/>
    <s v="البصرة-القبلة-حي الجامعة"/>
    <n v="30.473545600000001"/>
    <n v="47.804901131000001"/>
    <n v="41"/>
    <x v="11"/>
    <n v="12"/>
    <s v="2019-05"/>
  </r>
  <r>
    <m/>
    <m/>
    <n v="24126"/>
    <d v="2019-05-10T14:30:58"/>
    <s v="ILA IV"/>
    <x v="10"/>
    <s v="Basrah"/>
    <s v="Markaz Al-Basrah"/>
    <s v="Hay Al Jamiah"/>
    <s v="البصرة-القبلة-حي الجامعة"/>
    <n v="30.473545600000001"/>
    <n v="47.804901131000001"/>
    <n v="41"/>
    <x v="10"/>
    <n v="8"/>
    <s v="2019-05"/>
  </r>
  <r>
    <m/>
    <m/>
    <n v="24126"/>
    <d v="2019-05-10T14:30:58"/>
    <s v="ILA IV"/>
    <x v="10"/>
    <s v="Basrah"/>
    <s v="Markaz Al-Basrah"/>
    <s v="Hay Al Jamiah"/>
    <s v="البصرة-القبلة-حي الجامعة"/>
    <n v="30.473545600000001"/>
    <n v="47.804901131000001"/>
    <n v="41"/>
    <x v="0"/>
    <n v="2"/>
    <s v="2019-05"/>
  </r>
  <r>
    <m/>
    <m/>
    <n v="24126"/>
    <d v="2019-05-10T14:30:58"/>
    <s v="ILA IV"/>
    <x v="10"/>
    <s v="Basrah"/>
    <s v="Markaz Al-Basrah"/>
    <s v="Hay Al Jamiah"/>
    <s v="البصرة-القبلة-حي الجامعة"/>
    <n v="30.473545600000001"/>
    <n v="47.804901131000001"/>
    <n v="41"/>
    <x v="33"/>
    <n v="2"/>
    <s v="2019-05"/>
  </r>
  <r>
    <m/>
    <m/>
    <n v="24126"/>
    <d v="2019-05-10T14:30:58"/>
    <s v="ILA IV"/>
    <x v="10"/>
    <s v="Basrah"/>
    <s v="Markaz Al-Basrah"/>
    <s v="Hay Al Jamiah"/>
    <s v="البصرة-القبلة-حي الجامعة"/>
    <n v="30.473545600000001"/>
    <n v="47.804901131000001"/>
    <n v="41"/>
    <x v="8"/>
    <n v="3"/>
    <s v="2019-05"/>
  </r>
  <r>
    <m/>
    <m/>
    <n v="24126"/>
    <d v="2019-05-10T14:30:58"/>
    <s v="ILA IV"/>
    <x v="10"/>
    <s v="Basrah"/>
    <s v="Markaz Al-Basrah"/>
    <s v="Hay Al Jamiah"/>
    <s v="البصرة-القبلة-حي الجامعة"/>
    <n v="30.473545600000001"/>
    <n v="47.804901131000001"/>
    <n v="41"/>
    <x v="34"/>
    <n v="1"/>
    <s v="2019-05"/>
  </r>
  <r>
    <m/>
    <m/>
    <n v="860"/>
    <d v="2019-05-10T14:30:58"/>
    <s v="ILA IV"/>
    <x v="10"/>
    <s v="Basrah"/>
    <s v="Markaz Al-Basrah"/>
    <s v="Hay Al Risalah"/>
    <s v="البصرة-حي الرسالة"/>
    <n v="30.4988958"/>
    <n v="47.805932714800001"/>
    <n v="36"/>
    <x v="10"/>
    <n v="18"/>
    <s v="2019-05"/>
  </r>
  <r>
    <m/>
    <m/>
    <n v="860"/>
    <d v="2019-05-10T14:30:58"/>
    <s v="ILA IV"/>
    <x v="10"/>
    <s v="Basrah"/>
    <s v="Markaz Al-Basrah"/>
    <s v="Hay Al Risalah"/>
    <s v="البصرة-حي الرسالة"/>
    <n v="30.4988958"/>
    <n v="47.805932714800001"/>
    <n v="36"/>
    <x v="8"/>
    <n v="2"/>
    <s v="2019-05"/>
  </r>
  <r>
    <m/>
    <m/>
    <n v="860"/>
    <d v="2019-05-10T14:30:58"/>
    <s v="ILA IV"/>
    <x v="10"/>
    <s v="Basrah"/>
    <s v="Markaz Al-Basrah"/>
    <s v="Hay Al Risalah"/>
    <s v="البصرة-حي الرسالة"/>
    <n v="30.4988958"/>
    <n v="47.805932714800001"/>
    <n v="36"/>
    <x v="0"/>
    <n v="2"/>
    <s v="2019-05"/>
  </r>
  <r>
    <m/>
    <m/>
    <n v="860"/>
    <d v="2019-05-10T14:30:58"/>
    <s v="ILA IV"/>
    <x v="10"/>
    <s v="Basrah"/>
    <s v="Markaz Al-Basrah"/>
    <s v="Hay Al Risalah"/>
    <s v="البصرة-حي الرسالة"/>
    <n v="30.4988958"/>
    <n v="47.805932714800001"/>
    <n v="36"/>
    <x v="11"/>
    <n v="5"/>
    <s v="2019-05"/>
  </r>
  <r>
    <m/>
    <m/>
    <n v="860"/>
    <d v="2019-05-10T14:30:58"/>
    <s v="ILA IV"/>
    <x v="10"/>
    <s v="Basrah"/>
    <s v="Markaz Al-Basrah"/>
    <s v="Hay Al Risalah"/>
    <s v="البصرة-حي الرسالة"/>
    <n v="30.4988958"/>
    <n v="47.805932714800001"/>
    <n v="36"/>
    <x v="26"/>
    <n v="1"/>
    <s v="2019-05"/>
  </r>
  <r>
    <m/>
    <m/>
    <n v="860"/>
    <d v="2019-05-10T14:30:58"/>
    <s v="ILA IV"/>
    <x v="10"/>
    <s v="Basrah"/>
    <s v="Markaz Al-Basrah"/>
    <s v="Hay Al Risalah"/>
    <s v="البصرة-حي الرسالة"/>
    <n v="30.4988958"/>
    <n v="47.805932714800001"/>
    <n v="36"/>
    <x v="16"/>
    <n v="1"/>
    <s v="2019-05"/>
  </r>
  <r>
    <m/>
    <m/>
    <n v="860"/>
    <d v="2019-05-10T14:30:58"/>
    <s v="ILA IV"/>
    <x v="10"/>
    <s v="Basrah"/>
    <s v="Markaz Al-Basrah"/>
    <s v="Hay Al Risalah"/>
    <s v="البصرة-حي الرسالة"/>
    <n v="30.4988958"/>
    <n v="47.805932714800001"/>
    <n v="36"/>
    <x v="5"/>
    <n v="1"/>
    <s v="2019-05"/>
  </r>
  <r>
    <m/>
    <m/>
    <n v="860"/>
    <d v="2019-05-10T14:30:58"/>
    <s v="ILA IV"/>
    <x v="10"/>
    <s v="Basrah"/>
    <s v="Markaz Al-Basrah"/>
    <s v="Hay Al Risalah"/>
    <s v="البصرة-حي الرسالة"/>
    <n v="30.4988958"/>
    <n v="47.805932714800001"/>
    <n v="36"/>
    <x v="23"/>
    <n v="5"/>
    <s v="2019-05"/>
  </r>
  <r>
    <m/>
    <m/>
    <n v="860"/>
    <d v="2019-05-10T14:30:58"/>
    <s v="ILA IV"/>
    <x v="10"/>
    <s v="Basrah"/>
    <s v="Markaz Al-Basrah"/>
    <s v="Hay Al Risalah"/>
    <s v="البصرة-حي الرسالة"/>
    <n v="30.4988958"/>
    <n v="47.805932714800001"/>
    <n v="36"/>
    <x v="13"/>
    <n v="1"/>
    <s v="2019-05"/>
  </r>
  <r>
    <m/>
    <m/>
    <n v="1272"/>
    <d v="2019-05-10T14:30:58"/>
    <s v="ILA IV"/>
    <x v="10"/>
    <s v="Basrah"/>
    <s v="Markaz Al-Basrah"/>
    <s v="Hay Al-Asdiqaa"/>
    <s v="حي الاصدقاء"/>
    <n v="30.5150483"/>
    <n v="47.776653357900003"/>
    <n v="14"/>
    <x v="10"/>
    <n v="7"/>
    <s v="2019-05"/>
  </r>
  <r>
    <m/>
    <m/>
    <n v="1272"/>
    <d v="2019-05-10T14:30:58"/>
    <s v="ILA IV"/>
    <x v="10"/>
    <s v="Basrah"/>
    <s v="Markaz Al-Basrah"/>
    <s v="Hay Al-Asdiqaa"/>
    <s v="حي الاصدقاء"/>
    <n v="30.5150483"/>
    <n v="47.776653357900003"/>
    <n v="14"/>
    <x v="33"/>
    <n v="1"/>
    <s v="2019-05"/>
  </r>
  <r>
    <m/>
    <m/>
    <n v="1272"/>
    <d v="2019-05-10T14:30:58"/>
    <s v="ILA IV"/>
    <x v="10"/>
    <s v="Basrah"/>
    <s v="Markaz Al-Basrah"/>
    <s v="Hay Al-Asdiqaa"/>
    <s v="حي الاصدقاء"/>
    <n v="30.5150483"/>
    <n v="47.776653357900003"/>
    <n v="14"/>
    <x v="22"/>
    <n v="1"/>
    <s v="2019-05"/>
  </r>
  <r>
    <m/>
    <m/>
    <n v="1272"/>
    <d v="2019-05-10T14:30:58"/>
    <s v="ILA IV"/>
    <x v="10"/>
    <s v="Basrah"/>
    <s v="Markaz Al-Basrah"/>
    <s v="Hay Al-Asdiqaa"/>
    <s v="حي الاصدقاء"/>
    <n v="30.5150483"/>
    <n v="47.776653357900003"/>
    <n v="14"/>
    <x v="30"/>
    <n v="1"/>
    <s v="2019-05"/>
  </r>
  <r>
    <m/>
    <m/>
    <n v="1272"/>
    <d v="2019-05-10T14:30:58"/>
    <s v="ILA IV"/>
    <x v="10"/>
    <s v="Basrah"/>
    <s v="Markaz Al-Basrah"/>
    <s v="Hay Al-Asdiqaa"/>
    <s v="حي الاصدقاء"/>
    <n v="30.5150483"/>
    <n v="47.776653357900003"/>
    <n v="14"/>
    <x v="31"/>
    <n v="1"/>
    <s v="2019-05"/>
  </r>
  <r>
    <m/>
    <m/>
    <n v="1272"/>
    <d v="2019-05-10T14:30:58"/>
    <s v="ILA IV"/>
    <x v="10"/>
    <s v="Basrah"/>
    <s v="Markaz Al-Basrah"/>
    <s v="Hay Al-Asdiqaa"/>
    <s v="حي الاصدقاء"/>
    <n v="30.5150483"/>
    <n v="47.776653357900003"/>
    <n v="14"/>
    <x v="19"/>
    <n v="2"/>
    <s v="2019-05"/>
  </r>
  <r>
    <m/>
    <m/>
    <n v="1272"/>
    <d v="2019-05-10T14:30:58"/>
    <s v="ILA IV"/>
    <x v="10"/>
    <s v="Basrah"/>
    <s v="Markaz Al-Basrah"/>
    <s v="Hay Al-Asdiqaa"/>
    <s v="حي الاصدقاء"/>
    <n v="30.5150483"/>
    <n v="47.776653357900003"/>
    <n v="14"/>
    <x v="11"/>
    <n v="1"/>
    <s v="2019-05"/>
  </r>
  <r>
    <m/>
    <m/>
    <n v="1271"/>
    <d v="2019-05-10T14:30:58"/>
    <s v="ILA IV"/>
    <x v="10"/>
    <s v="Basrah"/>
    <s v="Markaz Al-Basrah"/>
    <s v="Hay Al-Husain 3"/>
    <s v="البصرة-الحيانية-حي الحسين 3"/>
    <n v="30.489516900000002"/>
    <n v="47.785207553799999"/>
    <n v="11"/>
    <x v="10"/>
    <n v="10"/>
    <s v="2019-05"/>
  </r>
  <r>
    <m/>
    <m/>
    <n v="1271"/>
    <d v="2019-05-10T14:30:58"/>
    <s v="ILA IV"/>
    <x v="10"/>
    <s v="Basrah"/>
    <s v="Markaz Al-Basrah"/>
    <s v="Hay Al-Husain 3"/>
    <s v="البصرة-الحيانية-حي الحسين 3"/>
    <n v="30.489516900000002"/>
    <n v="47.785207553799999"/>
    <n v="11"/>
    <x v="26"/>
    <n v="1"/>
    <s v="2019-05"/>
  </r>
  <r>
    <m/>
    <m/>
    <n v="891"/>
    <d v="2019-05-10T14:30:58"/>
    <s v="ILA IV"/>
    <x v="10"/>
    <s v="Basrah"/>
    <s v="Markaz Al-Basrah"/>
    <s v="Manawi pasha"/>
    <s v="مناوي باشا"/>
    <n v="30.5084310501"/>
    <n v="47.841061381199999"/>
    <n v="4"/>
    <x v="1"/>
    <n v="2"/>
    <s v="2019-05"/>
  </r>
  <r>
    <m/>
    <m/>
    <n v="891"/>
    <d v="2019-05-10T14:30:58"/>
    <s v="ILA IV"/>
    <x v="10"/>
    <s v="Basrah"/>
    <s v="Markaz Al-Basrah"/>
    <s v="Manawi pasha"/>
    <s v="مناوي باشا"/>
    <n v="30.5084310501"/>
    <n v="47.841061381199999"/>
    <n v="4"/>
    <x v="5"/>
    <n v="1"/>
    <s v="2019-05"/>
  </r>
  <r>
    <m/>
    <m/>
    <n v="891"/>
    <d v="2019-05-10T14:30:58"/>
    <s v="ILA IV"/>
    <x v="10"/>
    <s v="Basrah"/>
    <s v="Markaz Al-Basrah"/>
    <s v="Manawi pasha"/>
    <s v="مناوي باشا"/>
    <n v="30.5084310501"/>
    <n v="47.841061381199999"/>
    <n v="4"/>
    <x v="6"/>
    <n v="1"/>
    <s v="2019-05"/>
  </r>
  <r>
    <m/>
    <m/>
    <n v="23974"/>
    <d v="2019-05-10T14:30:58"/>
    <s v="ILA IV"/>
    <x v="10"/>
    <s v="Basrah"/>
    <s v="Markaz Al-Basrah"/>
    <s v="Mosa Kadhim"/>
    <s v="البصرة-القبلة-موسى الكاظم"/>
    <n v="30.451079400000001"/>
    <n v="47.798889589300003"/>
    <n v="3"/>
    <x v="10"/>
    <n v="3"/>
    <s v="2019-05"/>
  </r>
  <r>
    <m/>
    <m/>
    <n v="889"/>
    <d v="2019-05-10T14:30:58"/>
    <s v="ILA IV"/>
    <x v="10"/>
    <s v="Basrah"/>
    <s v="Markaz Al-Basrah"/>
    <s v="Nadhran"/>
    <s v="البصرة-نظران"/>
    <n v="30.503625875600001"/>
    <n v="47.812746660400002"/>
    <n v="9"/>
    <x v="1"/>
    <n v="5"/>
    <s v="2019-05"/>
  </r>
  <r>
    <m/>
    <m/>
    <n v="889"/>
    <d v="2019-05-10T14:30:58"/>
    <s v="ILA IV"/>
    <x v="10"/>
    <s v="Basrah"/>
    <s v="Markaz Al-Basrah"/>
    <s v="Nadhran"/>
    <s v="البصرة-نظران"/>
    <n v="30.503625875600001"/>
    <n v="47.812746660400002"/>
    <n v="9"/>
    <x v="19"/>
    <n v="2"/>
    <s v="2019-05"/>
  </r>
  <r>
    <m/>
    <m/>
    <n v="889"/>
    <d v="2019-05-10T14:30:58"/>
    <s v="ILA IV"/>
    <x v="10"/>
    <s v="Basrah"/>
    <s v="Markaz Al-Basrah"/>
    <s v="Nadhran"/>
    <s v="البصرة-نظران"/>
    <n v="30.503625875600001"/>
    <n v="47.812746660400002"/>
    <n v="9"/>
    <x v="5"/>
    <n v="1"/>
    <s v="2019-05"/>
  </r>
  <r>
    <m/>
    <m/>
    <n v="889"/>
    <d v="2019-05-10T14:30:58"/>
    <s v="ILA IV"/>
    <x v="10"/>
    <s v="Basrah"/>
    <s v="Markaz Al-Basrah"/>
    <s v="Nadhran"/>
    <s v="البصرة-نظران"/>
    <n v="30.503625875600001"/>
    <n v="47.812746660400002"/>
    <n v="9"/>
    <x v="6"/>
    <n v="1"/>
    <s v="2019-05"/>
  </r>
  <r>
    <m/>
    <m/>
    <n v="23975"/>
    <d v="2019-05-10T14:30:58"/>
    <s v="ILA IV"/>
    <x v="10"/>
    <s v="Basrah"/>
    <s v="Markaz Al-Basrah"/>
    <s v="Um Al Neajj"/>
    <s v="البصرة-منطقة ام النعاج"/>
    <n v="30.478805099999999"/>
    <n v="47.8369367775"/>
    <n v="5"/>
    <x v="30"/>
    <n v="1"/>
    <s v="2019-05"/>
  </r>
  <r>
    <m/>
    <m/>
    <n v="23975"/>
    <d v="2019-05-10T14:30:58"/>
    <s v="ILA IV"/>
    <x v="10"/>
    <s v="Basrah"/>
    <s v="Markaz Al-Basrah"/>
    <s v="Um Al Neajj"/>
    <s v="البصرة-منطقة ام النعاج"/>
    <n v="30.478805099999999"/>
    <n v="47.8369367775"/>
    <n v="5"/>
    <x v="27"/>
    <n v="1"/>
    <s v="2019-05"/>
  </r>
  <r>
    <m/>
    <m/>
    <n v="23975"/>
    <d v="2019-05-10T14:30:58"/>
    <s v="ILA IV"/>
    <x v="10"/>
    <s v="Basrah"/>
    <s v="Markaz Al-Basrah"/>
    <s v="Um Al Neajj"/>
    <s v="البصرة-منطقة ام النعاج"/>
    <n v="30.478805099999999"/>
    <n v="47.8369367775"/>
    <n v="5"/>
    <x v="10"/>
    <n v="3"/>
    <s v="2019-05"/>
  </r>
  <r>
    <m/>
    <m/>
    <n v="885"/>
    <d v="2019-05-10T14:30:58"/>
    <s v="ILA IV"/>
    <x v="10"/>
    <s v="Basrah"/>
    <s v="Markaz Al-Basrah"/>
    <s v="Al Khaleej2"/>
    <s v="البصرة-الجمعيات-حي الخليج 2"/>
    <n v="30.4940009"/>
    <n v="47.788857008699999"/>
    <n v="2"/>
    <x v="10"/>
    <n v="1"/>
    <s v="2019-05"/>
  </r>
  <r>
    <m/>
    <m/>
    <n v="885"/>
    <d v="2019-05-10T14:30:58"/>
    <s v="ILA IV"/>
    <x v="10"/>
    <s v="Basrah"/>
    <s v="Markaz Al-Basrah"/>
    <s v="Al Khaleej2"/>
    <s v="البصرة-الجمعيات-حي الخليج 2"/>
    <n v="30.4940009"/>
    <n v="47.788857008699999"/>
    <n v="2"/>
    <x v="11"/>
    <n v="1"/>
    <s v="2019-05"/>
  </r>
  <r>
    <m/>
    <m/>
    <n v="898"/>
    <d v="2019-05-10T14:30:58"/>
    <s v="ILA IV"/>
    <x v="10"/>
    <s v="Basrah"/>
    <s v="Markaz Al-Basrah"/>
    <s v="Al Khaleej1"/>
    <s v="البصرة-الجمعيات-حي الخليج 1"/>
    <n v="30.4881858"/>
    <n v="47.7944062527"/>
    <n v="3"/>
    <x v="10"/>
    <n v="1"/>
    <s v="2019-05"/>
  </r>
  <r>
    <m/>
    <m/>
    <n v="898"/>
    <d v="2019-05-10T14:30:58"/>
    <s v="ILA IV"/>
    <x v="10"/>
    <s v="Basrah"/>
    <s v="Markaz Al-Basrah"/>
    <s v="Al Khaleej1"/>
    <s v="البصرة-الجمعيات-حي الخليج 1"/>
    <n v="30.4881858"/>
    <n v="47.7944062527"/>
    <n v="3"/>
    <x v="11"/>
    <n v="1"/>
    <s v="2019-05"/>
  </r>
  <r>
    <m/>
    <m/>
    <n v="898"/>
    <d v="2019-05-10T14:30:58"/>
    <s v="ILA IV"/>
    <x v="10"/>
    <s v="Basrah"/>
    <s v="Markaz Al-Basrah"/>
    <s v="Al Khaleej1"/>
    <s v="البصرة-الجمعيات-حي الخليج 1"/>
    <n v="30.4881858"/>
    <n v="47.7944062527"/>
    <n v="3"/>
    <x v="0"/>
    <n v="1"/>
    <s v="2019-05"/>
  </r>
  <r>
    <m/>
    <m/>
    <n v="863"/>
    <d v="2019-05-10T14:30:58"/>
    <s v="ILA IV"/>
    <x v="10"/>
    <s v="Basrah"/>
    <s v="Markaz Al-Basrah"/>
    <s v="Hay Al-Morabaa"/>
    <s v="الحيانية حي المربع"/>
    <n v="30.508137600000001"/>
    <n v="47.769794036100002"/>
    <n v="1"/>
    <x v="0"/>
    <n v="1"/>
    <s v="2019-05"/>
  </r>
  <r>
    <m/>
    <m/>
    <n v="23517"/>
    <d v="2019-05-10T14:30:58"/>
    <s v="ILA IV"/>
    <x v="10"/>
    <s v="Shatt Al-Arab"/>
    <s v="Markaz Shat Al-Arab"/>
    <s v="Al Hota"/>
    <s v="الحوطة "/>
    <n v="30.641924899999999"/>
    <n v="47.7734263312"/>
    <n v="31"/>
    <x v="10"/>
    <n v="30"/>
    <s v="2019-05"/>
  </r>
  <r>
    <m/>
    <m/>
    <n v="23517"/>
    <d v="2019-05-10T14:30:58"/>
    <s v="ILA IV"/>
    <x v="10"/>
    <s v="Shatt Al-Arab"/>
    <s v="Markaz Shat Al-Arab"/>
    <s v="Al Hota"/>
    <s v="الحوطة "/>
    <n v="30.641924899999999"/>
    <n v="47.7734263312"/>
    <n v="31"/>
    <x v="30"/>
    <n v="1"/>
    <s v="2019-05"/>
  </r>
  <r>
    <m/>
    <m/>
    <n v="645"/>
    <d v="2019-05-10T14:30:58"/>
    <s v="ILA IV"/>
    <x v="10"/>
    <s v="Shatt Al-Arab"/>
    <s v="Markaz Shat Al-Arab"/>
    <s v="As salehiyah"/>
    <s v="الصالحية "/>
    <n v="30.514363926400002"/>
    <n v="47.873427110400002"/>
    <n v="8"/>
    <x v="1"/>
    <n v="5"/>
    <s v="2019-05"/>
  </r>
  <r>
    <m/>
    <m/>
    <n v="645"/>
    <d v="2019-05-10T14:30:58"/>
    <s v="ILA IV"/>
    <x v="10"/>
    <s v="Shatt Al-Arab"/>
    <s v="Markaz Shat Al-Arab"/>
    <s v="As salehiyah"/>
    <s v="الصالحية "/>
    <n v="30.514363926400002"/>
    <n v="47.873427110400002"/>
    <n v="8"/>
    <x v="19"/>
    <n v="2"/>
    <s v="2019-05"/>
  </r>
  <r>
    <m/>
    <m/>
    <n v="645"/>
    <d v="2019-05-10T14:30:58"/>
    <s v="ILA IV"/>
    <x v="10"/>
    <s v="Shatt Al-Arab"/>
    <s v="Markaz Shat Al-Arab"/>
    <s v="As salehiyah"/>
    <s v="الصالحية "/>
    <n v="30.514363926400002"/>
    <n v="47.873427110400002"/>
    <n v="8"/>
    <x v="6"/>
    <n v="1"/>
    <s v="2019-05"/>
  </r>
  <r>
    <m/>
    <m/>
    <n v="16835"/>
    <d v="2019-05-10T14:30:58"/>
    <s v="ILA IV"/>
    <x v="11"/>
    <s v="Amara"/>
    <s v="Markaz Al-Amara"/>
    <s v="Hay 15 Sahaban"/>
    <s v="حي 15 شعبان"/>
    <n v="31.8449049303"/>
    <n v="47.1328791225"/>
    <n v="1"/>
    <x v="19"/>
    <n v="1"/>
    <s v="2019-05"/>
  </r>
  <r>
    <m/>
    <m/>
    <n v="16825"/>
    <d v="2019-05-10T14:30:58"/>
    <s v="ILA IV"/>
    <x v="11"/>
    <s v="Amara"/>
    <s v="Markaz Al-Amara"/>
    <s v="Hay Al-Ameer"/>
    <s v="حي الامير"/>
    <n v="31.827514534799999"/>
    <n v="47.120044308499999"/>
    <n v="1"/>
    <x v="6"/>
    <n v="1"/>
    <s v="2019-05"/>
  </r>
  <r>
    <m/>
    <m/>
    <n v="16807"/>
    <d v="2019-05-10T14:30:58"/>
    <s v="ILA IV"/>
    <x v="11"/>
    <s v="Amara"/>
    <s v="Markaz Al-Amara"/>
    <s v="Hay Al-Mahmoudia"/>
    <s v="حي المحموديه"/>
    <n v="31.846620218200002"/>
    <n v="47.1543487434"/>
    <n v="3"/>
    <x v="23"/>
    <n v="2"/>
    <s v="2019-05"/>
  </r>
  <r>
    <m/>
    <m/>
    <n v="16807"/>
    <d v="2019-05-10T14:30:58"/>
    <s v="ILA IV"/>
    <x v="11"/>
    <s v="Amara"/>
    <s v="Markaz Al-Amara"/>
    <s v="Hay Al-Mahmoudia"/>
    <s v="حي المحموديه"/>
    <n v="31.846620218200002"/>
    <n v="47.1543487434"/>
    <n v="3"/>
    <x v="19"/>
    <n v="1"/>
    <s v="2019-05"/>
  </r>
  <r>
    <m/>
    <m/>
    <n v="16844"/>
    <d v="2019-05-10T14:30:58"/>
    <s v="ILA IV"/>
    <x v="11"/>
    <s v="Amara"/>
    <s v="Markaz Al-Amara"/>
    <s v="Hay Awasha"/>
    <s v="حي عواشه"/>
    <n v="31.831813094299999"/>
    <n v="47.152594245300001"/>
    <n v="3"/>
    <x v="5"/>
    <n v="2"/>
    <s v="2019-05"/>
  </r>
  <r>
    <m/>
    <m/>
    <n v="16844"/>
    <d v="2019-05-10T14:30:58"/>
    <s v="ILA IV"/>
    <x v="11"/>
    <s v="Amara"/>
    <s v="Markaz Al-Amara"/>
    <s v="Hay Awasha"/>
    <s v="حي عواشه"/>
    <n v="31.831813094299999"/>
    <n v="47.152594245300001"/>
    <n v="3"/>
    <x v="6"/>
    <n v="1"/>
    <s v="2019-05"/>
  </r>
  <r>
    <m/>
    <m/>
    <n v="25430"/>
    <d v="2019-05-10T14:30:58"/>
    <s v="ILA IV"/>
    <x v="12"/>
    <s v="Al-Samawa"/>
    <s v="Markaz Al-Samawa"/>
    <s v="Al Zahra"/>
    <s v="الزهراء"/>
    <n v="31.349932970499999"/>
    <n v="45.292521758600003"/>
    <n v="2"/>
    <x v="6"/>
    <n v="1"/>
    <s v="2019-05"/>
  </r>
  <r>
    <m/>
    <m/>
    <n v="25430"/>
    <d v="2019-05-10T14:30:58"/>
    <s v="ILA IV"/>
    <x v="12"/>
    <s v="Al-Samawa"/>
    <s v="Markaz Al-Samawa"/>
    <s v="Al Zahra"/>
    <s v="الزهراء"/>
    <n v="31.349932970499999"/>
    <n v="45.292521758600003"/>
    <n v="2"/>
    <x v="15"/>
    <n v="1"/>
    <s v="2019-05"/>
  </r>
  <r>
    <m/>
    <m/>
    <n v="10297"/>
    <d v="2019-05-10T14:30:58"/>
    <s v="ILA IV"/>
    <x v="13"/>
    <s v="Al-Rifa'i"/>
    <s v="Markaz Al-Rifa'i"/>
    <s v="Al-Moalemen"/>
    <s v="حي المعلمين"/>
    <n v="31.7132135578"/>
    <n v="46.111245599999997"/>
    <n v="20"/>
    <x v="5"/>
    <n v="7"/>
    <s v="2019-05"/>
  </r>
  <r>
    <m/>
    <m/>
    <n v="10297"/>
    <d v="2019-05-10T14:30:58"/>
    <s v="ILA IV"/>
    <x v="13"/>
    <s v="Al-Rifa'i"/>
    <s v="Markaz Al-Rifa'i"/>
    <s v="Al-Moalemen"/>
    <s v="حي المعلمين"/>
    <n v="31.7132135578"/>
    <n v="46.111245599999997"/>
    <n v="20"/>
    <x v="3"/>
    <n v="9"/>
    <s v="2019-05"/>
  </r>
  <r>
    <m/>
    <m/>
    <n v="10297"/>
    <d v="2019-05-10T14:30:58"/>
    <s v="ILA IV"/>
    <x v="13"/>
    <s v="Al-Rifa'i"/>
    <s v="Markaz Al-Rifa'i"/>
    <s v="Al-Moalemen"/>
    <s v="حي المعلمين"/>
    <n v="31.7132135578"/>
    <n v="46.111245599999997"/>
    <n v="20"/>
    <x v="1"/>
    <n v="4"/>
    <s v="2019-05"/>
  </r>
  <r>
    <m/>
    <m/>
    <n v="9096"/>
    <d v="2019-05-10T14:30:58"/>
    <s v="ILA IV"/>
    <x v="13"/>
    <s v="Al-Rifa'i"/>
    <s v="Al-Nasr"/>
    <s v="Markaz Al Nasr"/>
    <s v="مركز النصر"/>
    <n v="31.541272894599999"/>
    <n v="46.124053434899999"/>
    <n v="70"/>
    <x v="5"/>
    <n v="20"/>
    <s v="2019-05"/>
  </r>
  <r>
    <m/>
    <m/>
    <n v="9096"/>
    <d v="2019-05-10T14:30:58"/>
    <s v="ILA IV"/>
    <x v="13"/>
    <s v="Al-Rifa'i"/>
    <s v="Al-Nasr"/>
    <s v="Markaz Al Nasr"/>
    <s v="مركز النصر"/>
    <n v="31.541272894599999"/>
    <n v="46.124053434899999"/>
    <n v="70"/>
    <x v="2"/>
    <n v="15"/>
    <s v="2019-05"/>
  </r>
  <r>
    <m/>
    <m/>
    <n v="9096"/>
    <d v="2019-05-10T14:30:58"/>
    <s v="ILA IV"/>
    <x v="13"/>
    <s v="Al-Rifa'i"/>
    <s v="Al-Nasr"/>
    <s v="Markaz Al Nasr"/>
    <s v="مركز النصر"/>
    <n v="31.541272894599999"/>
    <n v="46.124053434899999"/>
    <n v="70"/>
    <x v="19"/>
    <n v="10"/>
    <s v="2019-05"/>
  </r>
  <r>
    <m/>
    <m/>
    <n v="9096"/>
    <d v="2019-05-10T14:30:58"/>
    <s v="ILA IV"/>
    <x v="13"/>
    <s v="Al-Rifa'i"/>
    <s v="Al-Nasr"/>
    <s v="Markaz Al Nasr"/>
    <s v="مركز النصر"/>
    <n v="31.541272894599999"/>
    <n v="46.124053434899999"/>
    <n v="70"/>
    <x v="16"/>
    <n v="5"/>
    <s v="2019-05"/>
  </r>
  <r>
    <m/>
    <m/>
    <n v="9096"/>
    <d v="2019-05-10T14:30:58"/>
    <s v="ILA IV"/>
    <x v="13"/>
    <s v="Al-Rifa'i"/>
    <s v="Al-Nasr"/>
    <s v="Markaz Al Nasr"/>
    <s v="مركز النصر"/>
    <n v="31.541272894599999"/>
    <n v="46.124053434899999"/>
    <n v="70"/>
    <x v="3"/>
    <n v="20"/>
    <s v="2019-05"/>
  </r>
  <r>
    <m/>
    <m/>
    <n v="24722"/>
    <d v="2019-05-10T14:30:58"/>
    <s v="ILA IV"/>
    <x v="13"/>
    <s v="Al-Rifa'i"/>
    <s v="Markaz Al-Rifa'i"/>
    <s v="Hay Al Hussien"/>
    <s v="حي الحسين"/>
    <n v="31.711529196499999"/>
    <n v="46.124556874"/>
    <n v="30"/>
    <x v="1"/>
    <n v="4"/>
    <s v="2019-05"/>
  </r>
  <r>
    <m/>
    <m/>
    <n v="24722"/>
    <d v="2019-05-10T14:30:58"/>
    <s v="ILA IV"/>
    <x v="13"/>
    <s v="Al-Rifa'i"/>
    <s v="Markaz Al-Rifa'i"/>
    <s v="Hay Al Hussien"/>
    <s v="حي الحسين"/>
    <n v="31.711529196499999"/>
    <n v="46.124556874"/>
    <n v="30"/>
    <x v="15"/>
    <n v="4"/>
    <s v="2019-05"/>
  </r>
  <r>
    <m/>
    <m/>
    <n v="24722"/>
    <d v="2019-05-10T14:30:58"/>
    <s v="ILA IV"/>
    <x v="13"/>
    <s v="Al-Rifa'i"/>
    <s v="Markaz Al-Rifa'i"/>
    <s v="Hay Al Hussien"/>
    <s v="حي الحسين"/>
    <n v="31.711529196499999"/>
    <n v="46.124556874"/>
    <n v="30"/>
    <x v="3"/>
    <n v="10"/>
    <s v="2019-05"/>
  </r>
  <r>
    <m/>
    <m/>
    <n v="24722"/>
    <d v="2019-05-10T14:30:58"/>
    <s v="ILA IV"/>
    <x v="13"/>
    <s v="Al-Rifa'i"/>
    <s v="Markaz Al-Rifa'i"/>
    <s v="Hay Al Hussien"/>
    <s v="حي الحسين"/>
    <n v="31.711529196499999"/>
    <n v="46.124556874"/>
    <n v="30"/>
    <x v="5"/>
    <n v="7"/>
    <s v="2019-05"/>
  </r>
  <r>
    <m/>
    <m/>
    <n v="24722"/>
    <d v="2019-05-10T14:30:58"/>
    <s v="ILA IV"/>
    <x v="13"/>
    <s v="Al-Rifa'i"/>
    <s v="Markaz Al-Rifa'i"/>
    <s v="Hay Al Hussien"/>
    <s v="حي الحسين"/>
    <n v="31.711529196499999"/>
    <n v="46.124556874"/>
    <n v="30"/>
    <x v="6"/>
    <n v="5"/>
    <s v="2019-05"/>
  </r>
  <r>
    <m/>
    <m/>
    <n v="21965"/>
    <d v="2019-05-10T14:30:58"/>
    <s v="ILA IV"/>
    <x v="13"/>
    <s v="Al-Rifa'i"/>
    <s v="Markaz Al-Rifa'i"/>
    <s v="Jiser Al Rifay"/>
    <s v="جسر الرفاعي"/>
    <n v="31.7178490551"/>
    <n v="46.100760389400001"/>
    <n v="27"/>
    <x v="5"/>
    <n v="7"/>
    <s v="2019-05"/>
  </r>
  <r>
    <m/>
    <m/>
    <n v="21965"/>
    <d v="2019-05-10T14:30:58"/>
    <s v="ILA IV"/>
    <x v="13"/>
    <s v="Al-Rifa'i"/>
    <s v="Markaz Al-Rifa'i"/>
    <s v="Jiser Al Rifay"/>
    <s v="جسر الرفاعي"/>
    <n v="31.7178490551"/>
    <n v="46.100760389400001"/>
    <n v="27"/>
    <x v="16"/>
    <n v="5"/>
    <s v="2019-05"/>
  </r>
  <r>
    <m/>
    <m/>
    <n v="21965"/>
    <d v="2019-05-10T14:30:58"/>
    <s v="ILA IV"/>
    <x v="13"/>
    <s v="Al-Rifa'i"/>
    <s v="Markaz Al-Rifa'i"/>
    <s v="Jiser Al Rifay"/>
    <s v="جسر الرفاعي"/>
    <n v="31.7178490551"/>
    <n v="46.100760389400001"/>
    <n v="27"/>
    <x v="6"/>
    <n v="10"/>
    <s v="2019-05"/>
  </r>
  <r>
    <m/>
    <m/>
    <n v="21965"/>
    <d v="2019-05-10T14:30:58"/>
    <s v="ILA IV"/>
    <x v="13"/>
    <s v="Al-Rifa'i"/>
    <s v="Markaz Al-Rifa'i"/>
    <s v="Jiser Al Rifay"/>
    <s v="جسر الرفاعي"/>
    <n v="31.7178490551"/>
    <n v="46.100760389400001"/>
    <n v="27"/>
    <x v="26"/>
    <n v="2"/>
    <s v="2019-05"/>
  </r>
  <r>
    <m/>
    <m/>
    <n v="21965"/>
    <d v="2019-05-10T14:30:58"/>
    <s v="ILA IV"/>
    <x v="13"/>
    <s v="Al-Rifa'i"/>
    <s v="Markaz Al-Rifa'i"/>
    <s v="Jiser Al Rifay"/>
    <s v="جسر الرفاعي"/>
    <n v="31.7178490551"/>
    <n v="46.100760389400001"/>
    <n v="27"/>
    <x v="15"/>
    <n v="3"/>
    <s v="2019-05"/>
  </r>
  <r>
    <m/>
    <m/>
    <n v="9040"/>
    <d v="2019-05-10T14:30:58"/>
    <s v="ILA IV"/>
    <x v="13"/>
    <s v="Al-Rifa'i"/>
    <s v="Qalat Siker"/>
    <s v="Markaz Qal at Sukhar"/>
    <s v="مركز قلعة سكر"/>
    <n v="31.8559248864"/>
    <n v="46.081313082900003"/>
    <n v="120"/>
    <x v="5"/>
    <n v="60"/>
    <s v="2019-05"/>
  </r>
  <r>
    <m/>
    <m/>
    <n v="9040"/>
    <d v="2019-05-10T14:30:58"/>
    <s v="ILA IV"/>
    <x v="13"/>
    <s v="Al-Rifa'i"/>
    <s v="Qalat Siker"/>
    <s v="Markaz Qal at Sukhar"/>
    <s v="مركز قلعة سكر"/>
    <n v="31.8559248864"/>
    <n v="46.081313082900003"/>
    <n v="120"/>
    <x v="23"/>
    <n v="10"/>
    <s v="2019-05"/>
  </r>
  <r>
    <m/>
    <m/>
    <n v="9040"/>
    <d v="2019-05-10T14:30:58"/>
    <s v="ILA IV"/>
    <x v="13"/>
    <s v="Al-Rifa'i"/>
    <s v="Qalat Siker"/>
    <s v="Markaz Qal at Sukhar"/>
    <s v="مركز قلعة سكر"/>
    <n v="31.8559248864"/>
    <n v="46.081313082900003"/>
    <n v="120"/>
    <x v="15"/>
    <n v="30"/>
    <s v="2019-05"/>
  </r>
  <r>
    <m/>
    <m/>
    <n v="9040"/>
    <d v="2019-05-10T14:30:58"/>
    <s v="ILA IV"/>
    <x v="13"/>
    <s v="Al-Rifa'i"/>
    <s v="Qalat Siker"/>
    <s v="Markaz Qal at Sukhar"/>
    <s v="مركز قلعة سكر"/>
    <n v="31.8559248864"/>
    <n v="46.081313082900003"/>
    <n v="120"/>
    <x v="1"/>
    <n v="20"/>
    <s v="2019-05"/>
  </r>
  <r>
    <m/>
    <m/>
    <n v="8889"/>
    <d v="2019-05-10T14:30:58"/>
    <s v="ILA IV"/>
    <x v="13"/>
    <s v="Al-Rifa'i"/>
    <s v="Markaz Al-Rifa'i"/>
    <s v="Refai"/>
    <s v="مركز الرفاعي "/>
    <n v="31.722572941599999"/>
    <n v="46.110010850400002"/>
    <n v="107"/>
    <x v="5"/>
    <n v="30"/>
    <s v="2019-05"/>
  </r>
  <r>
    <m/>
    <m/>
    <n v="8889"/>
    <d v="2019-05-10T14:30:58"/>
    <s v="ILA IV"/>
    <x v="13"/>
    <s v="Al-Rifa'i"/>
    <s v="Markaz Al-Rifa'i"/>
    <s v="Refai"/>
    <s v="مركز الرفاعي "/>
    <n v="31.722572941599999"/>
    <n v="46.110010850400002"/>
    <n v="107"/>
    <x v="6"/>
    <n v="20"/>
    <s v="2019-05"/>
  </r>
  <r>
    <m/>
    <m/>
    <n v="8889"/>
    <d v="2019-05-10T14:30:58"/>
    <s v="ILA IV"/>
    <x v="13"/>
    <s v="Al-Rifa'i"/>
    <s v="Markaz Al-Rifa'i"/>
    <s v="Refai"/>
    <s v="مركز الرفاعي "/>
    <n v="31.722572941599999"/>
    <n v="46.110010850400002"/>
    <n v="107"/>
    <x v="3"/>
    <n v="40"/>
    <s v="2019-05"/>
  </r>
  <r>
    <m/>
    <m/>
    <n v="8889"/>
    <d v="2019-05-10T14:30:58"/>
    <s v="ILA IV"/>
    <x v="13"/>
    <s v="Al-Rifa'i"/>
    <s v="Markaz Al-Rifa'i"/>
    <s v="Refai"/>
    <s v="مركز الرفاعي "/>
    <n v="31.722572941599999"/>
    <n v="46.110010850400002"/>
    <n v="107"/>
    <x v="23"/>
    <n v="2"/>
    <s v="2019-05"/>
  </r>
  <r>
    <m/>
    <m/>
    <n v="8889"/>
    <d v="2019-05-10T14:30:58"/>
    <s v="ILA IV"/>
    <x v="13"/>
    <s v="Al-Rifa'i"/>
    <s v="Markaz Al-Rifa'i"/>
    <s v="Refai"/>
    <s v="مركز الرفاعي "/>
    <n v="31.722572941599999"/>
    <n v="46.110010850400002"/>
    <n v="107"/>
    <x v="15"/>
    <n v="5"/>
    <s v="2019-05"/>
  </r>
  <r>
    <m/>
    <m/>
    <n v="8889"/>
    <d v="2019-05-10T14:30:58"/>
    <s v="ILA IV"/>
    <x v="13"/>
    <s v="Al-Rifa'i"/>
    <s v="Markaz Al-Rifa'i"/>
    <s v="Refai"/>
    <s v="مركز الرفاعي "/>
    <n v="31.722572941599999"/>
    <n v="46.110010850400002"/>
    <n v="107"/>
    <x v="19"/>
    <n v="10"/>
    <s v="2019-05"/>
  </r>
  <r>
    <m/>
    <m/>
    <n v="24494"/>
    <d v="2019-05-10T14:30:58"/>
    <s v="ILA IV"/>
    <x v="13"/>
    <s v="Nassriya"/>
    <s v="Markaz Al-Nassriya"/>
    <s v="Al Aker"/>
    <s v="العكر"/>
    <n v="31.027710880499999"/>
    <n v="46.218214741200001"/>
    <n v="6"/>
    <x v="11"/>
    <n v="3"/>
    <s v="2019-05"/>
  </r>
  <r>
    <m/>
    <m/>
    <n v="24494"/>
    <d v="2019-05-10T14:30:58"/>
    <s v="ILA IV"/>
    <x v="13"/>
    <s v="Nassriya"/>
    <s v="Markaz Al-Nassriya"/>
    <s v="Al Aker"/>
    <s v="العكر"/>
    <n v="31.027710880499999"/>
    <n v="46.218214741200001"/>
    <n v="6"/>
    <x v="0"/>
    <n v="3"/>
    <s v="2019-05"/>
  </r>
  <r>
    <m/>
    <m/>
    <n v="25529"/>
    <d v="2019-05-10T14:30:58"/>
    <s v="ILA IV"/>
    <x v="13"/>
    <s v="Nassriya"/>
    <s v="Markaz Al-Nassriya"/>
    <s v="Al Aoeh"/>
    <s v="قرية العوية"/>
    <n v="31.033167288000001"/>
    <n v="46.273891712999998"/>
    <n v="4"/>
    <x v="11"/>
    <n v="1"/>
    <s v="2019-05"/>
  </r>
  <r>
    <m/>
    <m/>
    <n v="25529"/>
    <d v="2019-05-10T14:30:58"/>
    <s v="ILA IV"/>
    <x v="13"/>
    <s v="Nassriya"/>
    <s v="Markaz Al-Nassriya"/>
    <s v="Al Aoeh"/>
    <s v="قرية العوية"/>
    <n v="31.033167288000001"/>
    <n v="46.273891712999998"/>
    <n v="4"/>
    <x v="10"/>
    <n v="2"/>
    <s v="2019-05"/>
  </r>
  <r>
    <m/>
    <m/>
    <n v="25529"/>
    <d v="2019-05-10T14:30:58"/>
    <s v="ILA IV"/>
    <x v="13"/>
    <s v="Nassriya"/>
    <s v="Markaz Al-Nassriya"/>
    <s v="Al Aoeh"/>
    <s v="قرية العوية"/>
    <n v="31.033167288000001"/>
    <n v="46.273891712999998"/>
    <n v="4"/>
    <x v="0"/>
    <n v="1"/>
    <s v="2019-05"/>
  </r>
  <r>
    <m/>
    <m/>
    <n v="25525"/>
    <d v="2019-05-10T14:30:58"/>
    <s v="ILA IV"/>
    <x v="13"/>
    <s v="Nassriya"/>
    <s v="Markaz Al-Nassriya"/>
    <s v="Al Emarat"/>
    <s v="العمارات"/>
    <n v="31.027024004299999"/>
    <n v="46.241676675500003"/>
    <n v="2"/>
    <x v="15"/>
    <n v="1"/>
    <s v="2019-05"/>
  </r>
  <r>
    <m/>
    <m/>
    <n v="25525"/>
    <d v="2019-05-10T14:30:58"/>
    <s v="ILA IV"/>
    <x v="13"/>
    <s v="Nassriya"/>
    <s v="Markaz Al-Nassriya"/>
    <s v="Al Emarat"/>
    <s v="العمارات"/>
    <n v="31.027024004299999"/>
    <n v="46.241676675500003"/>
    <n v="2"/>
    <x v="10"/>
    <n v="1"/>
    <s v="2019-05"/>
  </r>
  <r>
    <m/>
    <m/>
    <n v="10260"/>
    <d v="2019-05-10T14:30:58"/>
    <s v="ILA IV"/>
    <x v="13"/>
    <s v="Nassriya"/>
    <s v="Markaz Al-Nassriya"/>
    <s v="Al Iskan Al Sinaie"/>
    <s v="الاسكان الصناعي"/>
    <n v="31.0134574836"/>
    <n v="46.282408152000002"/>
    <n v="830"/>
    <x v="1"/>
    <n v="20"/>
    <s v="2019-05"/>
  </r>
  <r>
    <m/>
    <m/>
    <n v="10260"/>
    <d v="2019-05-10T14:30:58"/>
    <s v="ILA IV"/>
    <x v="13"/>
    <s v="Nassriya"/>
    <s v="Markaz Al-Nassriya"/>
    <s v="Al Iskan Al Sinaie"/>
    <s v="الاسكان الصناعي"/>
    <n v="31.0134574836"/>
    <n v="46.282408152000002"/>
    <n v="830"/>
    <x v="19"/>
    <n v="150"/>
    <s v="2019-05"/>
  </r>
  <r>
    <m/>
    <m/>
    <n v="10260"/>
    <d v="2019-05-10T14:30:58"/>
    <s v="ILA IV"/>
    <x v="13"/>
    <s v="Nassriya"/>
    <s v="Markaz Al-Nassriya"/>
    <s v="Al Iskan Al Sinaie"/>
    <s v="الاسكان الصناعي"/>
    <n v="31.0134574836"/>
    <n v="46.282408152000002"/>
    <n v="830"/>
    <x v="6"/>
    <n v="250"/>
    <s v="2019-05"/>
  </r>
  <r>
    <m/>
    <m/>
    <n v="10260"/>
    <d v="2019-05-10T14:30:58"/>
    <s v="ILA IV"/>
    <x v="13"/>
    <s v="Nassriya"/>
    <s v="Markaz Al-Nassriya"/>
    <s v="Al Iskan Al Sinaie"/>
    <s v="الاسكان الصناعي"/>
    <n v="31.0134574836"/>
    <n v="46.282408152000002"/>
    <n v="830"/>
    <x v="16"/>
    <n v="50"/>
    <s v="2019-05"/>
  </r>
  <r>
    <m/>
    <m/>
    <n v="10260"/>
    <d v="2019-05-10T14:30:58"/>
    <s v="ILA IV"/>
    <x v="13"/>
    <s v="Nassriya"/>
    <s v="Markaz Al-Nassriya"/>
    <s v="Al Iskan Al Sinaie"/>
    <s v="الاسكان الصناعي"/>
    <n v="31.0134574836"/>
    <n v="46.282408152000002"/>
    <n v="830"/>
    <x v="3"/>
    <n v="150"/>
    <s v="2019-05"/>
  </r>
  <r>
    <m/>
    <m/>
    <n v="10260"/>
    <d v="2019-05-10T14:30:58"/>
    <s v="ILA IV"/>
    <x v="13"/>
    <s v="Nassriya"/>
    <s v="Markaz Al-Nassriya"/>
    <s v="Al Iskan Al Sinaie"/>
    <s v="الاسكان الصناعي"/>
    <n v="31.0134574836"/>
    <n v="46.282408152000002"/>
    <n v="830"/>
    <x v="2"/>
    <n v="10"/>
    <s v="2019-05"/>
  </r>
  <r>
    <m/>
    <m/>
    <n v="10260"/>
    <d v="2019-05-10T14:30:58"/>
    <s v="ILA IV"/>
    <x v="13"/>
    <s v="Nassriya"/>
    <s v="Markaz Al-Nassriya"/>
    <s v="Al Iskan Al Sinaie"/>
    <s v="الاسكان الصناعي"/>
    <n v="31.0134574836"/>
    <n v="46.282408152000002"/>
    <n v="830"/>
    <x v="5"/>
    <n v="200"/>
    <s v="2019-05"/>
  </r>
  <r>
    <m/>
    <m/>
    <n v="10270"/>
    <d v="2019-05-10T14:30:58"/>
    <s v="ILA IV"/>
    <x v="13"/>
    <s v="Nassriya"/>
    <s v="Markaz Al-Nassriya"/>
    <s v="Al Saih"/>
    <s v="منطقة السائح"/>
    <n v="31.0441115454"/>
    <n v="46.223778697"/>
    <n v="3"/>
    <x v="15"/>
    <n v="1"/>
    <s v="2019-05"/>
  </r>
  <r>
    <m/>
    <m/>
    <n v="10270"/>
    <d v="2019-05-10T14:30:58"/>
    <s v="ILA IV"/>
    <x v="13"/>
    <s v="Nassriya"/>
    <s v="Markaz Al-Nassriya"/>
    <s v="Al Saih"/>
    <s v="منطقة السائح"/>
    <n v="31.0441115454"/>
    <n v="46.223778697"/>
    <n v="3"/>
    <x v="11"/>
    <n v="1"/>
    <s v="2019-05"/>
  </r>
  <r>
    <m/>
    <m/>
    <n v="10270"/>
    <d v="2019-05-10T14:30:58"/>
    <s v="ILA IV"/>
    <x v="13"/>
    <s v="Nassriya"/>
    <s v="Markaz Al-Nassriya"/>
    <s v="Al Saih"/>
    <s v="منطقة السائح"/>
    <n v="31.0441115454"/>
    <n v="46.223778697"/>
    <n v="3"/>
    <x v="10"/>
    <n v="1"/>
    <s v="2019-05"/>
  </r>
  <r>
    <m/>
    <m/>
    <n v="10254"/>
    <d v="2019-05-10T14:30:58"/>
    <s v="ILA IV"/>
    <x v="13"/>
    <s v="Nassriya"/>
    <s v="Markaz Al-Nassriya"/>
    <s v="Al Sharqiya"/>
    <s v="الشرقيه"/>
    <n v="31.042429802899999"/>
    <n v="46.262052204600003"/>
    <n v="30"/>
    <x v="11"/>
    <n v="5"/>
    <s v="2019-05"/>
  </r>
  <r>
    <m/>
    <m/>
    <n v="10254"/>
    <d v="2019-05-10T14:30:58"/>
    <s v="ILA IV"/>
    <x v="13"/>
    <s v="Nassriya"/>
    <s v="Markaz Al-Nassriya"/>
    <s v="Al Sharqiya"/>
    <s v="الشرقيه"/>
    <n v="31.042429802899999"/>
    <n v="46.262052204600003"/>
    <n v="30"/>
    <x v="10"/>
    <n v="10"/>
    <s v="2019-05"/>
  </r>
  <r>
    <m/>
    <m/>
    <n v="10254"/>
    <d v="2019-05-10T14:30:58"/>
    <s v="ILA IV"/>
    <x v="13"/>
    <s v="Nassriya"/>
    <s v="Markaz Al-Nassriya"/>
    <s v="Al Sharqiya"/>
    <s v="الشرقيه"/>
    <n v="31.042429802899999"/>
    <n v="46.262052204600003"/>
    <n v="30"/>
    <x v="33"/>
    <n v="15"/>
    <s v="2019-05"/>
  </r>
  <r>
    <m/>
    <m/>
    <n v="10272"/>
    <d v="2019-05-10T14:30:58"/>
    <s v="ILA IV"/>
    <x v="13"/>
    <s v="Nassriya"/>
    <s v="Markaz Al-Nassriya"/>
    <s v="Al Shoula"/>
    <s v="الشعلة"/>
    <n v="31.034963944600001"/>
    <n v="46.242300951700003"/>
    <n v="15"/>
    <x v="3"/>
    <n v="4"/>
    <s v="2019-05"/>
  </r>
  <r>
    <m/>
    <m/>
    <n v="10272"/>
    <d v="2019-05-10T14:30:58"/>
    <s v="ILA IV"/>
    <x v="13"/>
    <s v="Nassriya"/>
    <s v="Markaz Al-Nassriya"/>
    <s v="Al Shoula"/>
    <s v="الشعلة"/>
    <n v="31.034963944600001"/>
    <n v="46.242300951700003"/>
    <n v="15"/>
    <x v="5"/>
    <n v="3"/>
    <s v="2019-05"/>
  </r>
  <r>
    <m/>
    <m/>
    <n v="10272"/>
    <d v="2019-05-10T14:30:58"/>
    <s v="ILA IV"/>
    <x v="13"/>
    <s v="Nassriya"/>
    <s v="Markaz Al-Nassriya"/>
    <s v="Al Shoula"/>
    <s v="الشعلة"/>
    <n v="31.034963944600001"/>
    <n v="46.242300951700003"/>
    <n v="15"/>
    <x v="20"/>
    <n v="3"/>
    <s v="2019-05"/>
  </r>
  <r>
    <m/>
    <m/>
    <n v="10272"/>
    <d v="2019-05-10T14:30:58"/>
    <s v="ILA IV"/>
    <x v="13"/>
    <s v="Nassriya"/>
    <s v="Markaz Al-Nassriya"/>
    <s v="Al Shoula"/>
    <s v="الشعلة"/>
    <n v="31.034963944600001"/>
    <n v="46.242300951700003"/>
    <n v="15"/>
    <x v="19"/>
    <n v="5"/>
    <s v="2019-05"/>
  </r>
  <r>
    <m/>
    <m/>
    <n v="10281"/>
    <d v="2019-05-10T14:30:58"/>
    <s v="ILA IV"/>
    <x v="13"/>
    <s v="Nassriya"/>
    <s v="Markaz Al-Nassriya"/>
    <s v="Al Shumokh"/>
    <s v="حي الشموخ"/>
    <n v="31.029471706599999"/>
    <n v="46.244121658399997"/>
    <n v="63"/>
    <x v="6"/>
    <n v="10"/>
    <s v="2019-05"/>
  </r>
  <r>
    <m/>
    <m/>
    <n v="10281"/>
    <d v="2019-05-10T14:30:58"/>
    <s v="ILA IV"/>
    <x v="13"/>
    <s v="Nassriya"/>
    <s v="Markaz Al-Nassriya"/>
    <s v="Al Shumokh"/>
    <s v="حي الشموخ"/>
    <n v="31.029471706599999"/>
    <n v="46.244121658399997"/>
    <n v="63"/>
    <x v="5"/>
    <n v="10"/>
    <s v="2019-05"/>
  </r>
  <r>
    <m/>
    <m/>
    <n v="10281"/>
    <d v="2019-05-10T14:30:58"/>
    <s v="ILA IV"/>
    <x v="13"/>
    <s v="Nassriya"/>
    <s v="Markaz Al-Nassriya"/>
    <s v="Al Shumokh"/>
    <s v="حي الشموخ"/>
    <n v="31.029471706599999"/>
    <n v="46.244121658399997"/>
    <n v="63"/>
    <x v="18"/>
    <n v="9"/>
    <s v="2019-05"/>
  </r>
  <r>
    <m/>
    <m/>
    <n v="10281"/>
    <d v="2019-05-10T14:30:58"/>
    <s v="ILA IV"/>
    <x v="13"/>
    <s v="Nassriya"/>
    <s v="Markaz Al-Nassriya"/>
    <s v="Al Shumokh"/>
    <s v="حي الشموخ"/>
    <n v="31.029471706599999"/>
    <n v="46.244121658399997"/>
    <n v="63"/>
    <x v="1"/>
    <n v="7"/>
    <s v="2019-05"/>
  </r>
  <r>
    <m/>
    <m/>
    <n v="10281"/>
    <d v="2019-05-10T14:30:58"/>
    <s v="ILA IV"/>
    <x v="13"/>
    <s v="Nassriya"/>
    <s v="Markaz Al-Nassriya"/>
    <s v="Al Shumokh"/>
    <s v="حي الشموخ"/>
    <n v="31.029471706599999"/>
    <n v="46.244121658399997"/>
    <n v="63"/>
    <x v="26"/>
    <n v="18"/>
    <s v="2019-05"/>
  </r>
  <r>
    <m/>
    <m/>
    <n v="10281"/>
    <d v="2019-05-10T14:30:58"/>
    <s v="ILA IV"/>
    <x v="13"/>
    <s v="Nassriya"/>
    <s v="Markaz Al-Nassriya"/>
    <s v="Al Shumokh"/>
    <s v="حي الشموخ"/>
    <n v="31.029471706599999"/>
    <n v="46.244121658399997"/>
    <n v="63"/>
    <x v="15"/>
    <n v="4"/>
    <s v="2019-05"/>
  </r>
  <r>
    <m/>
    <m/>
    <n v="10281"/>
    <d v="2019-05-10T14:30:58"/>
    <s v="ILA IV"/>
    <x v="13"/>
    <s v="Nassriya"/>
    <s v="Markaz Al-Nassriya"/>
    <s v="Al Shumokh"/>
    <s v="حي الشموخ"/>
    <n v="31.029471706599999"/>
    <n v="46.244121658399997"/>
    <n v="63"/>
    <x v="2"/>
    <n v="5"/>
    <s v="2019-05"/>
  </r>
  <r>
    <m/>
    <m/>
    <n v="9470"/>
    <d v="2019-05-10T14:30:58"/>
    <s v="ILA IV"/>
    <x v="13"/>
    <s v="Nassriya"/>
    <s v="Markaz Al-Nassriya"/>
    <s v="Al-hay al-askary"/>
    <s v="الحي العسكري "/>
    <n v="31.0569626851"/>
    <n v="46.266143804899997"/>
    <n v="11"/>
    <x v="10"/>
    <n v="4"/>
    <s v="2019-05"/>
  </r>
  <r>
    <m/>
    <m/>
    <n v="9470"/>
    <d v="2019-05-10T14:30:58"/>
    <s v="ILA IV"/>
    <x v="13"/>
    <s v="Nassriya"/>
    <s v="Markaz Al-Nassriya"/>
    <s v="Al-hay al-askary"/>
    <s v="الحي العسكري "/>
    <n v="31.0569626851"/>
    <n v="46.266143804899997"/>
    <n v="11"/>
    <x v="33"/>
    <n v="7"/>
    <s v="2019-05"/>
  </r>
  <r>
    <m/>
    <m/>
    <n v="10335"/>
    <d v="2019-05-10T14:30:58"/>
    <s v="ILA IV"/>
    <x v="13"/>
    <s v="Nassriya"/>
    <s v="Markaz Al-Nassriya"/>
    <s v="Al-Salhiya"/>
    <s v="حي الصالحية"/>
    <n v="31.0506383486"/>
    <n v="46.269343302599999"/>
    <n v="16"/>
    <x v="11"/>
    <n v="5"/>
    <s v="2019-05"/>
  </r>
  <r>
    <m/>
    <m/>
    <n v="10335"/>
    <d v="2019-05-10T14:30:58"/>
    <s v="ILA IV"/>
    <x v="13"/>
    <s v="Nassriya"/>
    <s v="Markaz Al-Nassriya"/>
    <s v="Al-Salhiya"/>
    <s v="حي الصالحية"/>
    <n v="31.0506383486"/>
    <n v="46.269343302599999"/>
    <n v="16"/>
    <x v="10"/>
    <n v="6"/>
    <s v="2019-05"/>
  </r>
  <r>
    <m/>
    <m/>
    <n v="10335"/>
    <d v="2019-05-10T14:30:58"/>
    <s v="ILA IV"/>
    <x v="13"/>
    <s v="Nassriya"/>
    <s v="Markaz Al-Nassriya"/>
    <s v="Al-Salhiya"/>
    <s v="حي الصالحية"/>
    <n v="31.0506383486"/>
    <n v="46.269343302599999"/>
    <n v="16"/>
    <x v="33"/>
    <n v="5"/>
    <s v="2019-05"/>
  </r>
  <r>
    <m/>
    <m/>
    <n v="9448"/>
    <d v="2019-05-10T14:30:58"/>
    <s v="ILA IV"/>
    <x v="13"/>
    <s v="Nassriya"/>
    <s v="Markaz Al-Nassriya"/>
    <s v="Al-Thawrah"/>
    <s v="الثوره"/>
    <n v="31.027006973399999"/>
    <n v="46.228093038300003"/>
    <n v="39"/>
    <x v="11"/>
    <n v="7"/>
    <s v="2019-05"/>
  </r>
  <r>
    <m/>
    <m/>
    <n v="9448"/>
    <d v="2019-05-10T14:30:58"/>
    <s v="ILA IV"/>
    <x v="13"/>
    <s v="Nassriya"/>
    <s v="Markaz Al-Nassriya"/>
    <s v="Al-Thawrah"/>
    <s v="الثوره"/>
    <n v="31.027006973399999"/>
    <n v="46.228093038300003"/>
    <n v="39"/>
    <x v="10"/>
    <n v="15"/>
    <s v="2019-05"/>
  </r>
  <r>
    <m/>
    <m/>
    <n v="9448"/>
    <d v="2019-05-10T14:30:58"/>
    <s v="ILA IV"/>
    <x v="13"/>
    <s v="Nassriya"/>
    <s v="Markaz Al-Nassriya"/>
    <s v="Al-Thawrah"/>
    <s v="الثوره"/>
    <n v="31.027006973399999"/>
    <n v="46.228093038300003"/>
    <n v="39"/>
    <x v="33"/>
    <n v="15"/>
    <s v="2019-05"/>
  </r>
  <r>
    <m/>
    <m/>
    <n v="9448"/>
    <d v="2019-05-10T14:30:58"/>
    <s v="ILA IV"/>
    <x v="13"/>
    <s v="Nassriya"/>
    <s v="Markaz Al-Nassriya"/>
    <s v="Al-Thawrah"/>
    <s v="الثوره"/>
    <n v="31.027006973399999"/>
    <n v="46.228093038300003"/>
    <n v="39"/>
    <x v="15"/>
    <n v="2"/>
    <s v="2019-05"/>
  </r>
  <r>
    <m/>
    <m/>
    <n v="9396"/>
    <d v="2019-05-10T14:30:58"/>
    <s v="ILA IV"/>
    <x v="13"/>
    <s v="Nassriya"/>
    <s v="Markaz Al-Nassriya"/>
    <s v="Al-zielat"/>
    <s v="الزعيلات"/>
    <n v="31.0154237044"/>
    <n v="46.263441754500001"/>
    <n v="3"/>
    <x v="11"/>
    <n v="1"/>
    <s v="2019-05"/>
  </r>
  <r>
    <m/>
    <m/>
    <n v="9396"/>
    <d v="2019-05-10T14:30:58"/>
    <s v="ILA IV"/>
    <x v="13"/>
    <s v="Nassriya"/>
    <s v="Markaz Al-Nassriya"/>
    <s v="Al-zielat"/>
    <s v="الزعيلات"/>
    <n v="31.0154237044"/>
    <n v="46.263441754500001"/>
    <n v="3"/>
    <x v="10"/>
    <n v="2"/>
    <s v="2019-05"/>
  </r>
  <r>
    <m/>
    <m/>
    <n v="10262"/>
    <d v="2019-05-10T14:30:58"/>
    <s v="ILA IV"/>
    <x v="13"/>
    <s v="Nassriya"/>
    <s v="Markaz Al-Nassriya"/>
    <s v="Aredo"/>
    <s v="حي اريدو"/>
    <n v="31.074394900600002"/>
    <n v="46.250142994800001"/>
    <n v="113"/>
    <x v="11"/>
    <n v="8"/>
    <s v="2019-05"/>
  </r>
  <r>
    <m/>
    <m/>
    <n v="10262"/>
    <d v="2019-05-10T14:30:58"/>
    <s v="ILA IV"/>
    <x v="13"/>
    <s v="Nassriya"/>
    <s v="Markaz Al-Nassriya"/>
    <s v="Aredo"/>
    <s v="حي اريدو"/>
    <n v="31.074394900600002"/>
    <n v="46.250142994800001"/>
    <n v="113"/>
    <x v="6"/>
    <n v="10"/>
    <s v="2019-05"/>
  </r>
  <r>
    <m/>
    <m/>
    <n v="10262"/>
    <d v="2019-05-10T14:30:58"/>
    <s v="ILA IV"/>
    <x v="13"/>
    <s v="Nassriya"/>
    <s v="Markaz Al-Nassriya"/>
    <s v="Aredo"/>
    <s v="حي اريدو"/>
    <n v="31.074394900600002"/>
    <n v="46.250142994800001"/>
    <n v="113"/>
    <x v="16"/>
    <n v="10"/>
    <s v="2019-05"/>
  </r>
  <r>
    <m/>
    <m/>
    <n v="10262"/>
    <d v="2019-05-10T14:30:58"/>
    <s v="ILA IV"/>
    <x v="13"/>
    <s v="Nassriya"/>
    <s v="Markaz Al-Nassriya"/>
    <s v="Aredo"/>
    <s v="حي اريدو"/>
    <n v="31.074394900600002"/>
    <n v="46.250142994800001"/>
    <n v="113"/>
    <x v="19"/>
    <n v="30"/>
    <s v="2019-05"/>
  </r>
  <r>
    <m/>
    <m/>
    <n v="10262"/>
    <d v="2019-05-10T14:30:58"/>
    <s v="ILA IV"/>
    <x v="13"/>
    <s v="Nassriya"/>
    <s v="Markaz Al-Nassriya"/>
    <s v="Aredo"/>
    <s v="حي اريدو"/>
    <n v="31.074394900600002"/>
    <n v="46.250142994800001"/>
    <n v="113"/>
    <x v="18"/>
    <n v="20"/>
    <s v="2019-05"/>
  </r>
  <r>
    <m/>
    <m/>
    <n v="10262"/>
    <d v="2019-05-10T14:30:58"/>
    <s v="ILA IV"/>
    <x v="13"/>
    <s v="Nassriya"/>
    <s v="Markaz Al-Nassriya"/>
    <s v="Aredo"/>
    <s v="حي اريدو"/>
    <n v="31.074394900600002"/>
    <n v="46.250142994800001"/>
    <n v="113"/>
    <x v="5"/>
    <n v="30"/>
    <s v="2019-05"/>
  </r>
  <r>
    <m/>
    <m/>
    <n v="10262"/>
    <d v="2019-05-10T14:30:58"/>
    <s v="ILA IV"/>
    <x v="13"/>
    <s v="Nassriya"/>
    <s v="Markaz Al-Nassriya"/>
    <s v="Aredo"/>
    <s v="حي اريدو"/>
    <n v="31.074394900600002"/>
    <n v="46.250142994800001"/>
    <n v="113"/>
    <x v="26"/>
    <n v="5"/>
    <s v="2019-05"/>
  </r>
  <r>
    <m/>
    <m/>
    <n v="10253"/>
    <d v="2019-05-10T14:30:58"/>
    <s v="ILA IV"/>
    <x v="13"/>
    <s v="Nassriya"/>
    <s v="Markaz Al-Nassriya"/>
    <s v="Baghdad Street"/>
    <s v="شارع بغداد"/>
    <n v="31.038477412900001"/>
    <n v="46.2356561609"/>
    <n v="8"/>
    <x v="11"/>
    <n v="3"/>
    <s v="2019-05"/>
  </r>
  <r>
    <m/>
    <m/>
    <n v="10253"/>
    <d v="2019-05-10T14:30:58"/>
    <s v="ILA IV"/>
    <x v="13"/>
    <s v="Nassriya"/>
    <s v="Markaz Al-Nassriya"/>
    <s v="Baghdad Street"/>
    <s v="شارع بغداد"/>
    <n v="31.038477412900001"/>
    <n v="46.2356561609"/>
    <n v="8"/>
    <x v="10"/>
    <n v="2"/>
    <s v="2019-05"/>
  </r>
  <r>
    <m/>
    <m/>
    <n v="10253"/>
    <d v="2019-05-10T14:30:58"/>
    <s v="ILA IV"/>
    <x v="13"/>
    <s v="Nassriya"/>
    <s v="Markaz Al-Nassriya"/>
    <s v="Baghdad Street"/>
    <s v="شارع بغداد"/>
    <n v="31.038477412900001"/>
    <n v="46.2356561609"/>
    <n v="8"/>
    <x v="33"/>
    <n v="3"/>
    <s v="2019-05"/>
  </r>
  <r>
    <m/>
    <m/>
    <n v="25526"/>
    <d v="2019-05-10T14:30:58"/>
    <s v="ILA IV"/>
    <x v="13"/>
    <s v="Nassriya"/>
    <s v="Markaz Al-Nassriya"/>
    <s v="Hay Al Ameer"/>
    <s v="حي الامير"/>
    <n v="31.036175809100001"/>
    <n v="46.220527480000001"/>
    <n v="30"/>
    <x v="15"/>
    <n v="1"/>
    <s v="2019-05"/>
  </r>
  <r>
    <m/>
    <m/>
    <n v="25526"/>
    <d v="2019-05-10T14:30:58"/>
    <s v="ILA IV"/>
    <x v="13"/>
    <s v="Nassriya"/>
    <s v="Markaz Al-Nassriya"/>
    <s v="Hay Al Ameer"/>
    <s v="حي الامير"/>
    <n v="31.036175809100001"/>
    <n v="46.220527480000001"/>
    <n v="30"/>
    <x v="5"/>
    <n v="10"/>
    <s v="2019-05"/>
  </r>
  <r>
    <m/>
    <m/>
    <n v="25526"/>
    <d v="2019-05-10T14:30:58"/>
    <s v="ILA IV"/>
    <x v="13"/>
    <s v="Nassriya"/>
    <s v="Markaz Al-Nassriya"/>
    <s v="Hay Al Ameer"/>
    <s v="حي الامير"/>
    <n v="31.036175809100001"/>
    <n v="46.220527480000001"/>
    <n v="30"/>
    <x v="16"/>
    <n v="6"/>
    <s v="2019-05"/>
  </r>
  <r>
    <m/>
    <m/>
    <n v="25526"/>
    <d v="2019-05-10T14:30:58"/>
    <s v="ILA IV"/>
    <x v="13"/>
    <s v="Nassriya"/>
    <s v="Markaz Al-Nassriya"/>
    <s v="Hay Al Ameer"/>
    <s v="حي الامير"/>
    <n v="31.036175809100001"/>
    <n v="46.220527480000001"/>
    <n v="30"/>
    <x v="6"/>
    <n v="8"/>
    <s v="2019-05"/>
  </r>
  <r>
    <m/>
    <m/>
    <n v="25526"/>
    <d v="2019-05-10T14:30:58"/>
    <s v="ILA IV"/>
    <x v="13"/>
    <s v="Nassriya"/>
    <s v="Markaz Al-Nassriya"/>
    <s v="Hay Al Ameer"/>
    <s v="حي الامير"/>
    <n v="31.036175809100001"/>
    <n v="46.220527480000001"/>
    <n v="30"/>
    <x v="3"/>
    <n v="5"/>
    <s v="2019-05"/>
  </r>
  <r>
    <m/>
    <m/>
    <n v="10301"/>
    <d v="2019-05-10T14:30:58"/>
    <s v="ILA IV"/>
    <x v="13"/>
    <s v="Nassriya"/>
    <s v="Markaz Al-Nassriya"/>
    <s v="Hay Al Fidaa"/>
    <s v="حي الفداء"/>
    <n v="31.069730013600001"/>
    <n v="46.278741981099998"/>
    <n v="24"/>
    <x v="10"/>
    <n v="11"/>
    <s v="2019-05"/>
  </r>
  <r>
    <m/>
    <m/>
    <n v="10301"/>
    <d v="2019-05-10T14:30:58"/>
    <s v="ILA IV"/>
    <x v="13"/>
    <s v="Nassriya"/>
    <s v="Markaz Al-Nassriya"/>
    <s v="Hay Al Fidaa"/>
    <s v="حي الفداء"/>
    <n v="31.069730013600001"/>
    <n v="46.278741981099998"/>
    <n v="24"/>
    <x v="11"/>
    <n v="4"/>
    <s v="2019-05"/>
  </r>
  <r>
    <m/>
    <m/>
    <n v="10301"/>
    <d v="2019-05-10T14:30:58"/>
    <s v="ILA IV"/>
    <x v="13"/>
    <s v="Nassriya"/>
    <s v="Markaz Al-Nassriya"/>
    <s v="Hay Al Fidaa"/>
    <s v="حي الفداء"/>
    <n v="31.069730013600001"/>
    <n v="46.278741981099998"/>
    <n v="24"/>
    <x v="33"/>
    <n v="9"/>
    <s v="2019-05"/>
  </r>
  <r>
    <m/>
    <m/>
    <n v="21208"/>
    <d v="2019-05-10T14:30:58"/>
    <s v="ILA IV"/>
    <x v="13"/>
    <s v="Nassriya"/>
    <s v="Markaz Al-Nassriya"/>
    <s v="Hay Al Mualimeen"/>
    <s v="حي المعلمين"/>
    <n v="31.067779245299999"/>
    <n v="46.249674558199999"/>
    <n v="20"/>
    <x v="10"/>
    <n v="7"/>
    <s v="2019-05"/>
  </r>
  <r>
    <m/>
    <m/>
    <n v="21208"/>
    <d v="2019-05-10T14:30:58"/>
    <s v="ILA IV"/>
    <x v="13"/>
    <s v="Nassriya"/>
    <s v="Markaz Al-Nassriya"/>
    <s v="Hay Al Mualimeen"/>
    <s v="حي المعلمين"/>
    <n v="31.067779245299999"/>
    <n v="46.249674558199999"/>
    <n v="20"/>
    <x v="33"/>
    <n v="5"/>
    <s v="2019-05"/>
  </r>
  <r>
    <m/>
    <m/>
    <n v="21208"/>
    <d v="2019-05-10T14:30:58"/>
    <s v="ILA IV"/>
    <x v="13"/>
    <s v="Nassriya"/>
    <s v="Markaz Al-Nassriya"/>
    <s v="Hay Al Mualimeen"/>
    <s v="حي المعلمين"/>
    <n v="31.067779245299999"/>
    <n v="46.249674558199999"/>
    <n v="20"/>
    <x v="26"/>
    <n v="5"/>
    <s v="2019-05"/>
  </r>
  <r>
    <m/>
    <m/>
    <n v="21208"/>
    <d v="2019-05-10T14:30:58"/>
    <s v="ILA IV"/>
    <x v="13"/>
    <s v="Nassriya"/>
    <s v="Markaz Al-Nassriya"/>
    <s v="Hay Al Mualimeen"/>
    <s v="حي المعلمين"/>
    <n v="31.067779245299999"/>
    <n v="46.249674558199999"/>
    <n v="20"/>
    <x v="11"/>
    <n v="3"/>
    <s v="2019-05"/>
  </r>
  <r>
    <m/>
    <m/>
    <n v="24750"/>
    <d v="2019-05-10T14:30:58"/>
    <s v="ILA IV"/>
    <x v="13"/>
    <s v="Nassriya"/>
    <s v="Markaz Al-Nassriya"/>
    <s v="Hay Al Shoula 1"/>
    <s v="حي الشعله 1"/>
    <n v="31.034273341199999"/>
    <n v="46.238222611899999"/>
    <n v="30"/>
    <x v="6"/>
    <n v="12"/>
    <s v="2019-05"/>
  </r>
  <r>
    <m/>
    <m/>
    <n v="24750"/>
    <d v="2019-05-10T14:30:58"/>
    <s v="ILA IV"/>
    <x v="13"/>
    <s v="Nassriya"/>
    <s v="Markaz Al-Nassriya"/>
    <s v="Hay Al Shoula 1"/>
    <s v="حي الشعله 1"/>
    <n v="31.034273341199999"/>
    <n v="46.238222611899999"/>
    <n v="30"/>
    <x v="1"/>
    <n v="4"/>
    <s v="2019-05"/>
  </r>
  <r>
    <m/>
    <m/>
    <n v="24750"/>
    <d v="2019-05-10T14:30:58"/>
    <s v="ILA IV"/>
    <x v="13"/>
    <s v="Nassriya"/>
    <s v="Markaz Al-Nassriya"/>
    <s v="Hay Al Shoula 1"/>
    <s v="حي الشعله 1"/>
    <n v="31.034273341199999"/>
    <n v="46.238222611899999"/>
    <n v="30"/>
    <x v="26"/>
    <n v="3"/>
    <s v="2019-05"/>
  </r>
  <r>
    <m/>
    <m/>
    <n v="24750"/>
    <d v="2019-05-10T14:30:58"/>
    <s v="ILA IV"/>
    <x v="13"/>
    <s v="Nassriya"/>
    <s v="Markaz Al-Nassriya"/>
    <s v="Hay Al Shoula 1"/>
    <s v="حي الشعله 1"/>
    <n v="31.034273341199999"/>
    <n v="46.238222611899999"/>
    <n v="30"/>
    <x v="23"/>
    <n v="1"/>
    <s v="2019-05"/>
  </r>
  <r>
    <m/>
    <m/>
    <n v="24750"/>
    <d v="2019-05-10T14:30:58"/>
    <s v="ILA IV"/>
    <x v="13"/>
    <s v="Nassriya"/>
    <s v="Markaz Al-Nassriya"/>
    <s v="Hay Al Shoula 1"/>
    <s v="حي الشعله 1"/>
    <n v="31.034273341199999"/>
    <n v="46.238222611899999"/>
    <n v="30"/>
    <x v="19"/>
    <n v="10"/>
    <s v="2019-05"/>
  </r>
  <r>
    <m/>
    <m/>
    <n v="10259"/>
    <d v="2019-05-10T14:30:58"/>
    <s v="ILA IV"/>
    <x v="13"/>
    <s v="Nassriya"/>
    <s v="Markaz Al-Nassriya"/>
    <s v="Hay Al Tadhihiya"/>
    <s v="حي التضحية"/>
    <n v="31.050157178100001"/>
    <n v="46.273353213199997"/>
    <n v="25"/>
    <x v="33"/>
    <n v="9"/>
    <s v="2019-05"/>
  </r>
  <r>
    <m/>
    <m/>
    <n v="10259"/>
    <d v="2019-05-10T14:30:58"/>
    <s v="ILA IV"/>
    <x v="13"/>
    <s v="Nassriya"/>
    <s v="Markaz Al-Nassriya"/>
    <s v="Hay Al Tadhihiya"/>
    <s v="حي التضحية"/>
    <n v="31.050157178100001"/>
    <n v="46.273353213199997"/>
    <n v="25"/>
    <x v="10"/>
    <n v="15"/>
    <s v="2019-05"/>
  </r>
  <r>
    <m/>
    <m/>
    <n v="10259"/>
    <d v="2019-05-10T14:30:58"/>
    <s v="ILA IV"/>
    <x v="13"/>
    <s v="Nassriya"/>
    <s v="Markaz Al-Nassriya"/>
    <s v="Hay Al Tadhihiya"/>
    <s v="حي التضحية"/>
    <n v="31.050157178100001"/>
    <n v="46.273353213199997"/>
    <n v="25"/>
    <x v="0"/>
    <n v="1"/>
    <s v="2019-05"/>
  </r>
  <r>
    <m/>
    <m/>
    <n v="23683"/>
    <d v="2019-05-10T14:30:58"/>
    <s v="ILA IV"/>
    <x v="13"/>
    <s v="Nassriya"/>
    <s v="Markaz Al-Nassriya"/>
    <s v="Hay Mehidiya"/>
    <s v="حي المهيديه"/>
    <n v="31.03290329"/>
    <n v="46.251552429999997"/>
    <n v="15"/>
    <x v="1"/>
    <n v="4"/>
    <s v="2019-05"/>
  </r>
  <r>
    <m/>
    <m/>
    <n v="23683"/>
    <d v="2019-05-10T14:30:58"/>
    <s v="ILA IV"/>
    <x v="13"/>
    <s v="Nassriya"/>
    <s v="Markaz Al-Nassriya"/>
    <s v="Hay Mehidiya"/>
    <s v="حي المهيديه"/>
    <n v="31.03290329"/>
    <n v="46.251552429999997"/>
    <n v="15"/>
    <x v="3"/>
    <n v="6"/>
    <s v="2019-05"/>
  </r>
  <r>
    <m/>
    <m/>
    <n v="23683"/>
    <d v="2019-05-10T14:30:58"/>
    <s v="ILA IV"/>
    <x v="13"/>
    <s v="Nassriya"/>
    <s v="Markaz Al-Nassriya"/>
    <s v="Hay Mehidiya"/>
    <s v="حي المهيديه"/>
    <n v="31.03290329"/>
    <n v="46.251552429999997"/>
    <n v="15"/>
    <x v="5"/>
    <n v="5"/>
    <s v="2019-05"/>
  </r>
  <r>
    <m/>
    <m/>
    <n v="25533"/>
    <d v="2019-05-10T14:30:58"/>
    <s v="ILA IV"/>
    <x v="13"/>
    <s v="Nassriya"/>
    <s v="Markaz Al-Nassriya"/>
    <s v="Nassriya-Hey 400"/>
    <s v="حي 400"/>
    <n v="31.080862144499999"/>
    <n v="46.240087203599998"/>
    <n v="7"/>
    <x v="10"/>
    <n v="5"/>
    <s v="2019-05"/>
  </r>
  <r>
    <m/>
    <m/>
    <n v="25533"/>
    <d v="2019-05-10T14:30:58"/>
    <s v="ILA IV"/>
    <x v="13"/>
    <s v="Nassriya"/>
    <s v="Markaz Al-Nassriya"/>
    <s v="Nassriya-Hey 400"/>
    <s v="حي 400"/>
    <n v="31.080862144499999"/>
    <n v="46.240087203599998"/>
    <n v="7"/>
    <x v="33"/>
    <n v="2"/>
    <s v="2019-05"/>
  </r>
  <r>
    <m/>
    <m/>
    <n v="10263"/>
    <d v="2019-05-10T14:30:58"/>
    <s v="ILA IV"/>
    <x v="13"/>
    <s v="Nassriya"/>
    <s v="Markaz Al-Nassriya"/>
    <s v="Sadir City"/>
    <s v="حي مدينة الصدر"/>
    <n v="31.0802066016"/>
    <n v="46.235693895300003"/>
    <n v="30"/>
    <x v="3"/>
    <n v="10"/>
    <s v="2019-05"/>
  </r>
  <r>
    <m/>
    <m/>
    <n v="10263"/>
    <d v="2019-05-10T14:30:58"/>
    <s v="ILA IV"/>
    <x v="13"/>
    <s v="Nassriya"/>
    <s v="Markaz Al-Nassriya"/>
    <s v="Sadir City"/>
    <s v="حي مدينة الصدر"/>
    <n v="31.0802066016"/>
    <n v="46.235693895300003"/>
    <n v="30"/>
    <x v="15"/>
    <n v="20"/>
    <s v="2019-05"/>
  </r>
  <r>
    <m/>
    <m/>
    <n v="10269"/>
    <d v="2019-05-10T14:30:58"/>
    <s v="ILA IV"/>
    <x v="13"/>
    <s v="Nassriya"/>
    <s v="Ur"/>
    <s v="Sindaliyah-Sidenaweyah"/>
    <s v="حي السديناويه"/>
    <n v="31.041901284200001"/>
    <n v="46.3069539022"/>
    <n v="30"/>
    <x v="10"/>
    <n v="15"/>
    <s v="2019-05"/>
  </r>
  <r>
    <m/>
    <m/>
    <n v="10269"/>
    <d v="2019-05-10T14:30:58"/>
    <s v="ILA IV"/>
    <x v="13"/>
    <s v="Nassriya"/>
    <s v="Ur"/>
    <s v="Sindaliyah-Sidenaweyah"/>
    <s v="حي السديناويه"/>
    <n v="31.041901284200001"/>
    <n v="46.3069539022"/>
    <n v="30"/>
    <x v="33"/>
    <n v="15"/>
    <s v="2019-05"/>
  </r>
  <r>
    <m/>
    <m/>
    <n v="10295"/>
    <d v="2019-05-10T14:30:58"/>
    <s v="ILA IV"/>
    <x v="13"/>
    <s v="Nassriya"/>
    <s v="Markaz Said Dekhil"/>
    <s v="Markaz Syied Dakhil"/>
    <s v="مركز سيد دخيل"/>
    <n v="31.131677575800001"/>
    <n v="46.4355596726"/>
    <n v="24"/>
    <x v="0"/>
    <n v="4"/>
    <s v="2019-05"/>
  </r>
  <r>
    <m/>
    <m/>
    <n v="10295"/>
    <d v="2019-05-10T14:30:58"/>
    <s v="ILA IV"/>
    <x v="13"/>
    <s v="Nassriya"/>
    <s v="Markaz Said Dekhil"/>
    <s v="Markaz Syied Dakhil"/>
    <s v="مركز سيد دخيل"/>
    <n v="31.131677575800001"/>
    <n v="46.4355596726"/>
    <n v="24"/>
    <x v="10"/>
    <n v="15"/>
    <s v="2019-05"/>
  </r>
  <r>
    <m/>
    <m/>
    <n v="10295"/>
    <d v="2019-05-10T14:30:58"/>
    <s v="ILA IV"/>
    <x v="13"/>
    <s v="Nassriya"/>
    <s v="Markaz Said Dekhil"/>
    <s v="Markaz Syied Dakhil"/>
    <s v="مركز سيد دخيل"/>
    <n v="31.131677575800001"/>
    <n v="46.4355596726"/>
    <n v="24"/>
    <x v="33"/>
    <n v="5"/>
    <s v="2019-05"/>
  </r>
  <r>
    <m/>
    <m/>
    <n v="23685"/>
    <d v="2019-05-10T14:30:58"/>
    <s v="ILA IV"/>
    <x v="13"/>
    <s v="Nassriya"/>
    <s v="Markaz Al-Nassriya"/>
    <s v="Um Al Dood"/>
    <s v="ام الدود"/>
    <n v="31.087265559999999"/>
    <n v="46.241235476500002"/>
    <n v="15"/>
    <x v="33"/>
    <n v="5"/>
    <s v="2019-05"/>
  </r>
  <r>
    <m/>
    <m/>
    <n v="23685"/>
    <d v="2019-05-10T14:30:58"/>
    <s v="ILA IV"/>
    <x v="13"/>
    <s v="Nassriya"/>
    <s v="Markaz Al-Nassriya"/>
    <s v="Um Al Dood"/>
    <s v="ام الدود"/>
    <n v="31.087265559999999"/>
    <n v="46.241235476500002"/>
    <n v="15"/>
    <x v="10"/>
    <n v="10"/>
    <s v="2019-05"/>
  </r>
  <r>
    <m/>
    <m/>
    <n v="9427"/>
    <d v="2019-05-10T14:30:58"/>
    <s v="ILA IV"/>
    <x v="13"/>
    <s v="Nassriya"/>
    <s v="Markaz Al-Nassriya"/>
    <s v="Hay AL-Mansouria"/>
    <s v="المنصورية "/>
    <n v="31.030441920000001"/>
    <n v="46.215599115800003"/>
    <n v="110"/>
    <x v="19"/>
    <n v="30"/>
    <s v="2019-05"/>
  </r>
  <r>
    <m/>
    <m/>
    <n v="9427"/>
    <d v="2019-05-10T14:30:58"/>
    <s v="ILA IV"/>
    <x v="13"/>
    <s v="Nassriya"/>
    <s v="Markaz Al-Nassriya"/>
    <s v="Hay AL-Mansouria"/>
    <s v="المنصورية "/>
    <n v="31.030441920000001"/>
    <n v="46.215599115800003"/>
    <n v="110"/>
    <x v="6"/>
    <n v="20"/>
    <s v="2019-05"/>
  </r>
  <r>
    <m/>
    <m/>
    <n v="9427"/>
    <d v="2019-05-10T14:30:58"/>
    <s v="ILA IV"/>
    <x v="13"/>
    <s v="Nassriya"/>
    <s v="Markaz Al-Nassriya"/>
    <s v="Hay AL-Mansouria"/>
    <s v="المنصورية "/>
    <n v="31.030441920000001"/>
    <n v="46.215599115800003"/>
    <n v="110"/>
    <x v="16"/>
    <n v="15"/>
    <s v="2019-05"/>
  </r>
  <r>
    <m/>
    <m/>
    <n v="9427"/>
    <d v="2019-05-10T14:30:58"/>
    <s v="ILA IV"/>
    <x v="13"/>
    <s v="Nassriya"/>
    <s v="Markaz Al-Nassriya"/>
    <s v="Hay AL-Mansouria"/>
    <s v="المنصورية "/>
    <n v="31.030441920000001"/>
    <n v="46.215599115800003"/>
    <n v="110"/>
    <x v="5"/>
    <n v="40"/>
    <s v="2019-05"/>
  </r>
  <r>
    <m/>
    <m/>
    <n v="9427"/>
    <d v="2019-05-10T14:30:58"/>
    <s v="ILA IV"/>
    <x v="13"/>
    <s v="Nassriya"/>
    <s v="Markaz Al-Nassriya"/>
    <s v="Hay AL-Mansouria"/>
    <s v="المنصورية "/>
    <n v="31.030441920000001"/>
    <n v="46.215599115800003"/>
    <n v="110"/>
    <x v="1"/>
    <n v="5"/>
    <s v="2019-05"/>
  </r>
  <r>
    <m/>
    <m/>
    <n v="24721"/>
    <d v="2019-05-10T14:30:58"/>
    <s v="ILA IV"/>
    <x v="13"/>
    <s v="Suq Al-Shoyokh"/>
    <s v="Al-Fadhliya"/>
    <s v="Al Barid Street"/>
    <s v="شارع البريد"/>
    <n v="30.956201633799999"/>
    <n v="46.359501579899998"/>
    <n v="7"/>
    <x v="11"/>
    <n v="2"/>
    <s v="2019-05"/>
  </r>
  <r>
    <m/>
    <m/>
    <n v="24721"/>
    <d v="2019-05-10T14:30:58"/>
    <s v="ILA IV"/>
    <x v="13"/>
    <s v="Suq Al-Shoyokh"/>
    <s v="Al-Fadhliya"/>
    <s v="Al Barid Street"/>
    <s v="شارع البريد"/>
    <n v="30.956201633799999"/>
    <n v="46.359501579899998"/>
    <n v="7"/>
    <x v="10"/>
    <n v="5"/>
    <s v="2019-05"/>
  </r>
  <r>
    <m/>
    <m/>
    <n v="25436"/>
    <d v="2019-05-10T14:30:58"/>
    <s v="ILA IV"/>
    <x v="13"/>
    <s v="Suq Al-Shoyokh"/>
    <s v="Markaz Suq Al-Shoyokh"/>
    <s v="Al Kibla"/>
    <s v="القبله"/>
    <n v="30.906636502200001"/>
    <n v="46.445979934699999"/>
    <n v="14"/>
    <x v="5"/>
    <n v="5"/>
    <s v="2019-05"/>
  </r>
  <r>
    <m/>
    <m/>
    <n v="25436"/>
    <d v="2019-05-10T14:30:58"/>
    <s v="ILA IV"/>
    <x v="13"/>
    <s v="Suq Al-Shoyokh"/>
    <s v="Markaz Suq Al-Shoyokh"/>
    <s v="Al Kibla"/>
    <s v="القبله"/>
    <n v="30.906636502200001"/>
    <n v="46.445979934699999"/>
    <n v="14"/>
    <x v="2"/>
    <n v="1"/>
    <s v="2019-05"/>
  </r>
  <r>
    <m/>
    <m/>
    <n v="25436"/>
    <d v="2019-05-10T14:30:58"/>
    <s v="ILA IV"/>
    <x v="13"/>
    <s v="Suq Al-Shoyokh"/>
    <s v="Markaz Suq Al-Shoyokh"/>
    <s v="Al Kibla"/>
    <s v="القبله"/>
    <n v="30.906636502200001"/>
    <n v="46.445979934699999"/>
    <n v="14"/>
    <x v="3"/>
    <n v="4"/>
    <s v="2019-05"/>
  </r>
  <r>
    <m/>
    <m/>
    <n v="25436"/>
    <d v="2019-05-10T14:30:58"/>
    <s v="ILA IV"/>
    <x v="13"/>
    <s v="Suq Al-Shoyokh"/>
    <s v="Markaz Suq Al-Shoyokh"/>
    <s v="Al Kibla"/>
    <s v="القبله"/>
    <n v="30.906636502200001"/>
    <n v="46.445979934699999"/>
    <n v="14"/>
    <x v="23"/>
    <n v="1"/>
    <s v="2019-05"/>
  </r>
  <r>
    <m/>
    <m/>
    <n v="25436"/>
    <d v="2019-05-10T14:30:58"/>
    <s v="ILA IV"/>
    <x v="13"/>
    <s v="Suq Al-Shoyokh"/>
    <s v="Markaz Suq Al-Shoyokh"/>
    <s v="Al Kibla"/>
    <s v="القبله"/>
    <n v="30.906636502200001"/>
    <n v="46.445979934699999"/>
    <n v="14"/>
    <x v="19"/>
    <n v="3"/>
    <s v="2019-05"/>
  </r>
  <r>
    <m/>
    <m/>
    <n v="25437"/>
    <d v="2019-05-10T14:30:58"/>
    <s v="ILA IV"/>
    <x v="13"/>
    <s v="Suq Al-Shoyokh"/>
    <s v="Markaz Suq Al-Shoyokh"/>
    <s v="Al Shumokh"/>
    <s v="الشموخ"/>
    <n v="30.888556274700001"/>
    <n v="46.450200042200002"/>
    <n v="8"/>
    <x v="3"/>
    <n v="3"/>
    <s v="2019-05"/>
  </r>
  <r>
    <m/>
    <m/>
    <n v="25437"/>
    <d v="2019-05-10T14:30:58"/>
    <s v="ILA IV"/>
    <x v="13"/>
    <s v="Suq Al-Shoyokh"/>
    <s v="Markaz Suq Al-Shoyokh"/>
    <s v="Al Shumokh"/>
    <s v="الشموخ"/>
    <n v="30.888556274700001"/>
    <n v="46.450200042200002"/>
    <n v="8"/>
    <x v="5"/>
    <n v="2"/>
    <s v="2019-05"/>
  </r>
  <r>
    <m/>
    <m/>
    <n v="25437"/>
    <d v="2019-05-10T14:30:58"/>
    <s v="ILA IV"/>
    <x v="13"/>
    <s v="Suq Al-Shoyokh"/>
    <s v="Markaz Suq Al-Shoyokh"/>
    <s v="Al Shumokh"/>
    <s v="الشموخ"/>
    <n v="30.888556274700001"/>
    <n v="46.450200042200002"/>
    <n v="8"/>
    <x v="1"/>
    <n v="3"/>
    <s v="2019-05"/>
  </r>
  <r>
    <m/>
    <m/>
    <n v="9262"/>
    <d v="2019-05-10T14:30:58"/>
    <s v="ILA IV"/>
    <x v="13"/>
    <s v="Suq Al-Shoyokh"/>
    <s v="Akaika"/>
    <s v="Markaz Al-akaekah"/>
    <s v="مركز العكيكه"/>
    <n v="30.911343312"/>
    <n v="46.476302391300003"/>
    <n v="5"/>
    <x v="10"/>
    <n v="4"/>
    <s v="2019-05"/>
  </r>
  <r>
    <m/>
    <m/>
    <n v="9262"/>
    <d v="2019-05-10T14:30:58"/>
    <s v="ILA IV"/>
    <x v="13"/>
    <s v="Suq Al-Shoyokh"/>
    <s v="Akaika"/>
    <s v="Markaz Al-akaekah"/>
    <s v="مركز العكيكه"/>
    <n v="30.911343312"/>
    <n v="46.476302391300003"/>
    <n v="5"/>
    <x v="33"/>
    <n v="1"/>
    <s v="2019-05"/>
  </r>
  <r>
    <m/>
    <m/>
    <n v="9328"/>
    <d v="2019-05-10T14:30:58"/>
    <s v="ILA IV"/>
    <x v="13"/>
    <s v="Suq Al-Shoyokh"/>
    <s v="Markaz Suq Al-Shoyokh"/>
    <s v="Al-hey Al-Askarey"/>
    <s v="حي العسكري"/>
    <n v="30.9011745066"/>
    <n v="46.449637276099999"/>
    <n v="30"/>
    <x v="1"/>
    <n v="3"/>
    <s v="2019-05"/>
  </r>
  <r>
    <m/>
    <m/>
    <n v="9328"/>
    <d v="2019-05-10T14:30:58"/>
    <s v="ILA IV"/>
    <x v="13"/>
    <s v="Suq Al-Shoyokh"/>
    <s v="Markaz Suq Al-Shoyokh"/>
    <s v="Al-hey Al-Askarey"/>
    <s v="حي العسكري"/>
    <n v="30.9011745066"/>
    <n v="46.449637276099999"/>
    <n v="30"/>
    <x v="3"/>
    <n v="7"/>
    <s v="2019-05"/>
  </r>
  <r>
    <m/>
    <m/>
    <n v="9328"/>
    <d v="2019-05-10T14:30:58"/>
    <s v="ILA IV"/>
    <x v="13"/>
    <s v="Suq Al-Shoyokh"/>
    <s v="Markaz Suq Al-Shoyokh"/>
    <s v="Al-hey Al-Askarey"/>
    <s v="حي العسكري"/>
    <n v="30.9011745066"/>
    <n v="46.449637276099999"/>
    <n v="30"/>
    <x v="6"/>
    <n v="10"/>
    <s v="2019-05"/>
  </r>
  <r>
    <m/>
    <m/>
    <n v="9328"/>
    <d v="2019-05-10T14:30:58"/>
    <s v="ILA IV"/>
    <x v="13"/>
    <s v="Suq Al-Shoyokh"/>
    <s v="Markaz Suq Al-Shoyokh"/>
    <s v="Al-hey Al-Askarey"/>
    <s v="حي العسكري"/>
    <n v="30.9011745066"/>
    <n v="46.449637276099999"/>
    <n v="30"/>
    <x v="0"/>
    <n v="5"/>
    <s v="2019-05"/>
  </r>
  <r>
    <m/>
    <m/>
    <n v="9328"/>
    <d v="2019-05-10T14:30:58"/>
    <s v="ILA IV"/>
    <x v="13"/>
    <s v="Suq Al-Shoyokh"/>
    <s v="Markaz Suq Al-Shoyokh"/>
    <s v="Al-hey Al-Askarey"/>
    <s v="حي العسكري"/>
    <n v="30.9011745066"/>
    <n v="46.449637276099999"/>
    <n v="30"/>
    <x v="19"/>
    <n v="5"/>
    <s v="2019-05"/>
  </r>
  <r>
    <m/>
    <m/>
    <n v="9332"/>
    <d v="2019-05-10T14:30:58"/>
    <s v="ILA IV"/>
    <x v="13"/>
    <s v="Suq Al-Shoyokh"/>
    <s v="Markaz Suq Al-Shoyokh"/>
    <s v="Al-Shuhadaa"/>
    <s v="حي الشهداء"/>
    <n v="30.879031632699999"/>
    <n v="46.464224314600003"/>
    <n v="38"/>
    <x v="3"/>
    <n v="10"/>
    <s v="2019-05"/>
  </r>
  <r>
    <m/>
    <m/>
    <n v="9332"/>
    <d v="2019-05-10T14:30:58"/>
    <s v="ILA IV"/>
    <x v="13"/>
    <s v="Suq Al-Shoyokh"/>
    <s v="Markaz Suq Al-Shoyokh"/>
    <s v="Al-Shuhadaa"/>
    <s v="حي الشهداء"/>
    <n v="30.879031632699999"/>
    <n v="46.464224314600003"/>
    <n v="38"/>
    <x v="5"/>
    <n v="10"/>
    <s v="2019-05"/>
  </r>
  <r>
    <m/>
    <m/>
    <n v="9332"/>
    <d v="2019-05-10T14:30:58"/>
    <s v="ILA IV"/>
    <x v="13"/>
    <s v="Suq Al-Shoyokh"/>
    <s v="Markaz Suq Al-Shoyokh"/>
    <s v="Al-Shuhadaa"/>
    <s v="حي الشهداء"/>
    <n v="30.879031632699999"/>
    <n v="46.464224314600003"/>
    <n v="38"/>
    <x v="15"/>
    <n v="5"/>
    <s v="2019-05"/>
  </r>
  <r>
    <m/>
    <m/>
    <n v="9332"/>
    <d v="2019-05-10T14:30:58"/>
    <s v="ILA IV"/>
    <x v="13"/>
    <s v="Suq Al-Shoyokh"/>
    <s v="Markaz Suq Al-Shoyokh"/>
    <s v="Al-Shuhadaa"/>
    <s v="حي الشهداء"/>
    <n v="30.879031632699999"/>
    <n v="46.464224314600003"/>
    <n v="38"/>
    <x v="1"/>
    <n v="6"/>
    <s v="2019-05"/>
  </r>
  <r>
    <m/>
    <m/>
    <n v="9332"/>
    <d v="2019-05-10T14:30:58"/>
    <s v="ILA IV"/>
    <x v="13"/>
    <s v="Suq Al-Shoyokh"/>
    <s v="Markaz Suq Al-Shoyokh"/>
    <s v="Al-Shuhadaa"/>
    <s v="حي الشهداء"/>
    <n v="30.879031632699999"/>
    <n v="46.464224314600003"/>
    <n v="38"/>
    <x v="19"/>
    <n v="7"/>
    <s v="2019-05"/>
  </r>
  <r>
    <m/>
    <m/>
    <n v="9261"/>
    <d v="2019-05-10T14:30:58"/>
    <s v="ILA IV"/>
    <x v="13"/>
    <s v="Suq Al-Shoyokh"/>
    <s v="Markaz Suq Al-Shoyokh"/>
    <s v="Hey al-ghadeir"/>
    <s v="حي الغدير"/>
    <n v="30.885581129199998"/>
    <n v="46.460596602099997"/>
    <n v="6"/>
    <x v="0"/>
    <n v="2"/>
    <s v="2019-05"/>
  </r>
  <r>
    <m/>
    <m/>
    <n v="9261"/>
    <d v="2019-05-10T14:30:58"/>
    <s v="ILA IV"/>
    <x v="13"/>
    <s v="Suq Al-Shoyokh"/>
    <s v="Markaz Suq Al-Shoyokh"/>
    <s v="Hey al-ghadeir"/>
    <s v="حي الغدير"/>
    <n v="30.885581129199998"/>
    <n v="46.460596602099997"/>
    <n v="6"/>
    <x v="5"/>
    <n v="2"/>
    <s v="2019-05"/>
  </r>
  <r>
    <m/>
    <m/>
    <n v="9261"/>
    <d v="2019-05-10T14:30:58"/>
    <s v="ILA IV"/>
    <x v="13"/>
    <s v="Suq Al-Shoyokh"/>
    <s v="Markaz Suq Al-Shoyokh"/>
    <s v="Hey al-ghadeir"/>
    <s v="حي الغدير"/>
    <n v="30.885581129199998"/>
    <n v="46.460596602099997"/>
    <n v="6"/>
    <x v="3"/>
    <n v="2"/>
    <s v="2019-05"/>
  </r>
  <r>
    <m/>
    <m/>
    <n v="9258"/>
    <d v="2019-05-10T14:30:58"/>
    <s v="ILA IV"/>
    <x v="13"/>
    <s v="Suq Al-Shoyokh"/>
    <s v="Markaz Suq Al-Shoyokh"/>
    <s v="Hey al-zahraa"/>
    <s v="حي الزهراء"/>
    <n v="30.901869618300001"/>
    <n v="46.458244977299998"/>
    <n v="2"/>
    <x v="5"/>
    <n v="2"/>
    <s v="2019-05"/>
  </r>
  <r>
    <m/>
    <m/>
    <n v="8878"/>
    <d v="2019-05-10T14:30:58"/>
    <s v="ILA IV"/>
    <x v="13"/>
    <s v="Suq Al-Shoyokh"/>
    <s v="Garmat Beni Said"/>
    <s v="Markaz Karmat Bani Said"/>
    <s v="مركز كرمة بني سعيد"/>
    <n v="30.880581782499998"/>
    <n v="46.572900687999997"/>
    <n v="19"/>
    <x v="11"/>
    <n v="5"/>
    <s v="2019-05"/>
  </r>
  <r>
    <m/>
    <m/>
    <n v="8878"/>
    <d v="2019-05-10T14:30:58"/>
    <s v="ILA IV"/>
    <x v="13"/>
    <s v="Suq Al-Shoyokh"/>
    <s v="Garmat Beni Said"/>
    <s v="Markaz Karmat Bani Said"/>
    <s v="مركز كرمة بني سعيد"/>
    <n v="30.880581782499998"/>
    <n v="46.572900687999997"/>
    <n v="19"/>
    <x v="10"/>
    <n v="9"/>
    <s v="2019-05"/>
  </r>
  <r>
    <m/>
    <m/>
    <n v="8878"/>
    <d v="2019-05-10T14:30:58"/>
    <s v="ILA IV"/>
    <x v="13"/>
    <s v="Suq Al-Shoyokh"/>
    <s v="Garmat Beni Said"/>
    <s v="Markaz Karmat Bani Said"/>
    <s v="مركز كرمة بني سعيد"/>
    <n v="30.880581782499998"/>
    <n v="46.572900687999997"/>
    <n v="19"/>
    <x v="33"/>
    <n v="5"/>
    <s v="2019-05"/>
  </r>
  <r>
    <m/>
    <m/>
    <n v="2749"/>
    <d v="2019-05-10T14:30:58"/>
    <s v="ILA IV"/>
    <x v="14"/>
    <s v="Al-Shamiya"/>
    <s v="Markaz Al-Shamiya"/>
    <s v="Hay Al-aaskary al-gharby"/>
    <s v="حي العسكري الغربي"/>
    <n v="31.957248249100001"/>
    <n v="44.5736161349"/>
    <n v="2"/>
    <x v="6"/>
    <n v="2"/>
    <s v="2019-05"/>
  </r>
  <r>
    <m/>
    <m/>
    <n v="2789"/>
    <d v="2019-05-10T14:30:58"/>
    <s v="ILA IV"/>
    <x v="14"/>
    <s v="Al-Shamiya"/>
    <s v="Markaz Al-Shamiya"/>
    <s v="Hay Al-aaskary al-sharqy"/>
    <s v="حي العسكري الشرقي "/>
    <n v="31.961764963299998"/>
    <n v="44.606344678600003"/>
    <n v="3"/>
    <x v="5"/>
    <n v="1"/>
    <s v="2019-05"/>
  </r>
  <r>
    <m/>
    <m/>
    <n v="2789"/>
    <d v="2019-05-10T14:30:58"/>
    <s v="ILA IV"/>
    <x v="14"/>
    <s v="Al-Shamiya"/>
    <s v="Markaz Al-Shamiya"/>
    <s v="Hay Al-aaskary al-sharqy"/>
    <s v="حي العسكري الشرقي "/>
    <n v="31.961764963299998"/>
    <n v="44.606344678600003"/>
    <n v="3"/>
    <x v="15"/>
    <n v="2"/>
    <s v="2019-05"/>
  </r>
  <r>
    <m/>
    <m/>
    <n v="2766"/>
    <d v="2019-05-10T14:30:58"/>
    <s v="ILA IV"/>
    <x v="14"/>
    <s v="Al-Shamiya"/>
    <s v="Markaz Al-Shamiya"/>
    <s v="Mahlat al-souq"/>
    <s v="محلة السوق"/>
    <n v="31.960626198"/>
    <n v="44.601623088799997"/>
    <n v="4"/>
    <x v="5"/>
    <n v="2"/>
    <s v="2019-05"/>
  </r>
  <r>
    <m/>
    <m/>
    <n v="2766"/>
    <d v="2019-05-10T14:30:58"/>
    <s v="ILA IV"/>
    <x v="14"/>
    <s v="Al-Shamiya"/>
    <s v="Markaz Al-Shamiya"/>
    <s v="Mahlat al-souq"/>
    <s v="محلة السوق"/>
    <n v="31.960626198"/>
    <n v="44.601623088799997"/>
    <n v="4"/>
    <x v="6"/>
    <n v="2"/>
    <s v="2019-05"/>
  </r>
  <r>
    <m/>
    <m/>
    <n v="25790"/>
    <d v="2019-05-10T14:30:58"/>
    <s v="ILA IV"/>
    <x v="14"/>
    <s v="Diwaniya"/>
    <s v="Markaz Al-Diwaniya"/>
    <s v="Hay Al Jamiaa"/>
    <s v="حي الجامعة"/>
    <n v="31.996962293100001"/>
    <n v="44.874578579599998"/>
    <n v="5"/>
    <x v="15"/>
    <n v="3"/>
    <s v="2019-05"/>
  </r>
  <r>
    <m/>
    <m/>
    <n v="25790"/>
    <d v="2019-05-10T14:30:58"/>
    <s v="ILA IV"/>
    <x v="14"/>
    <s v="Diwaniya"/>
    <s v="Markaz Al-Diwaniya"/>
    <s v="Hay Al Jamiaa"/>
    <s v="حي الجامعة"/>
    <n v="31.996962293100001"/>
    <n v="44.874578579599998"/>
    <n v="5"/>
    <x v="5"/>
    <n v="2"/>
    <s v="2019-05"/>
  </r>
  <r>
    <m/>
    <m/>
    <n v="23681"/>
    <d v="2019-05-10T14:30:58"/>
    <s v="ILA IV"/>
    <x v="14"/>
    <s v="Diwaniya"/>
    <s v="Markaz Al-Diwaniya"/>
    <s v="Hay Al Furat-2"/>
    <s v="حي الفرات الثانية"/>
    <n v="32.020060811100002"/>
    <n v="44.900365360499997"/>
    <n v="2"/>
    <x v="5"/>
    <n v="2"/>
    <s v="2019-05"/>
  </r>
  <r>
    <m/>
    <m/>
    <n v="24208"/>
    <d v="2019-05-10T14:30:58"/>
    <s v="ILA IV"/>
    <x v="14"/>
    <s v="Diwaniya"/>
    <s v="Markaz Al-Diwaniya"/>
    <s v="Hay Al Sadir 3"/>
    <s v="حي الصدر الثالث"/>
    <n v="32.004631944000003"/>
    <n v="44.942378208599997"/>
    <n v="3"/>
    <x v="5"/>
    <n v="1"/>
    <s v="2019-05"/>
  </r>
  <r>
    <m/>
    <m/>
    <n v="24208"/>
    <d v="2019-05-10T14:30:58"/>
    <s v="ILA IV"/>
    <x v="14"/>
    <s v="Diwaniya"/>
    <s v="Markaz Al-Diwaniya"/>
    <s v="Hay Al Sadir 3"/>
    <s v="حي الصدر الثالث"/>
    <n v="32.004631944000003"/>
    <n v="44.942378208599997"/>
    <n v="3"/>
    <x v="15"/>
    <n v="1"/>
    <s v="2019-05"/>
  </r>
  <r>
    <m/>
    <m/>
    <n v="24208"/>
    <d v="2019-05-10T14:30:58"/>
    <s v="ILA IV"/>
    <x v="14"/>
    <s v="Diwaniya"/>
    <s v="Markaz Al-Diwaniya"/>
    <s v="Hay Al Sadir 3"/>
    <s v="حي الصدر الثالث"/>
    <n v="32.004631944000003"/>
    <n v="44.942378208599997"/>
    <n v="3"/>
    <x v="3"/>
    <n v="1"/>
    <s v="2019-05"/>
  </r>
  <r>
    <m/>
    <m/>
    <n v="24487"/>
    <d v="2019-05-10T14:30:58"/>
    <s v="ILA IV"/>
    <x v="14"/>
    <s v="Diwaniya"/>
    <s v="Al-Saniya"/>
    <s v="Hay Al-Askary"/>
    <s v="حي العسكري"/>
    <n v="32.064008999899997"/>
    <n v="44.770014250099997"/>
    <n v="3"/>
    <x v="5"/>
    <n v="1"/>
    <s v="2019-05"/>
  </r>
  <r>
    <m/>
    <m/>
    <n v="24487"/>
    <d v="2019-05-10T14:30:58"/>
    <s v="ILA IV"/>
    <x v="14"/>
    <s v="Diwaniya"/>
    <s v="Al-Saniya"/>
    <s v="Hay Al-Askary"/>
    <s v="حي العسكري"/>
    <n v="32.064008999899997"/>
    <n v="44.770014250099997"/>
    <n v="3"/>
    <x v="1"/>
    <n v="2"/>
    <s v="2019-05"/>
  </r>
  <r>
    <m/>
    <m/>
    <n v="3367"/>
    <d v="2019-05-10T14:30:58"/>
    <s v="ILA IV"/>
    <x v="14"/>
    <s v="Diwaniya"/>
    <s v="Markaz Al-Diwaniya"/>
    <s v="Hay Al-Dhubat 2"/>
    <s v="حي الضباط الثاني"/>
    <n v="32.007661261899997"/>
    <n v="44.922551677900003"/>
    <n v="4"/>
    <x v="6"/>
    <n v="2"/>
    <s v="2019-05"/>
  </r>
  <r>
    <m/>
    <m/>
    <n v="3367"/>
    <d v="2019-05-10T14:30:58"/>
    <s v="ILA IV"/>
    <x v="14"/>
    <s v="Diwaniya"/>
    <s v="Markaz Al-Diwaniya"/>
    <s v="Hay Al-Dhubat 2"/>
    <s v="حي الضباط الثاني"/>
    <n v="32.007661261899997"/>
    <n v="44.922551677900003"/>
    <n v="4"/>
    <x v="5"/>
    <n v="2"/>
    <s v="2019-05"/>
  </r>
  <r>
    <m/>
    <m/>
    <n v="21783"/>
    <d v="2019-05-10T14:30:58"/>
    <s v="ILA IV"/>
    <x v="14"/>
    <s v="Diwaniya"/>
    <s v="Markaz Al-Diwaniya"/>
    <s v="Hay Al-Sadir 4"/>
    <s v="حي الصدر الرابعة"/>
    <n v="31.9950297195"/>
    <n v="44.956224859300001"/>
    <n v="2"/>
    <x v="15"/>
    <n v="2"/>
    <s v="2019-05"/>
  </r>
  <r>
    <m/>
    <m/>
    <n v="7861"/>
    <d v="2020-07-27T23:15:16"/>
    <s v="ILA V"/>
    <x v="5"/>
    <s v="Amedi"/>
    <s v="Markaz Amedi"/>
    <s v="Amedi"/>
    <s v="عمادية"/>
    <n v="37.092389017499997"/>
    <n v="43.487856985199997"/>
    <n v="14"/>
    <x v="5"/>
    <n v="6"/>
    <s v="2020-07"/>
  </r>
  <r>
    <m/>
    <m/>
    <n v="7861"/>
    <d v="2020-07-27T23:15:16"/>
    <s v="ILA V"/>
    <x v="5"/>
    <s v="Amedi"/>
    <s v="Markaz Amedi"/>
    <s v="Amedi"/>
    <s v="عمادية"/>
    <n v="37.092389017499997"/>
    <n v="43.487856985199997"/>
    <n v="14"/>
    <x v="15"/>
    <n v="6"/>
    <s v="2020-07"/>
  </r>
  <r>
    <m/>
    <m/>
    <n v="7861"/>
    <d v="2020-07-27T23:15:16"/>
    <s v="ILA V"/>
    <x v="5"/>
    <s v="Amedi"/>
    <s v="Markaz Amedi"/>
    <s v="Amedi"/>
    <s v="عمادية"/>
    <n v="37.092389017499997"/>
    <n v="43.487856985199997"/>
    <n v="14"/>
    <x v="4"/>
    <n v="2"/>
    <s v="2020-07"/>
  </r>
  <r>
    <m/>
    <m/>
    <n v="8229"/>
    <d v="2020-07-27T23:15:19"/>
    <s v="ILA V"/>
    <x v="5"/>
    <s v="Amedi"/>
    <s v="Deralook"/>
    <s v="Deraluk"/>
    <s v="ديرلوك"/>
    <n v="37.055043598200001"/>
    <n v="43.652203984800003"/>
    <n v="3"/>
    <x v="5"/>
    <n v="2"/>
    <s v="2020-07"/>
  </r>
  <r>
    <m/>
    <m/>
    <n v="8229"/>
    <d v="2020-07-27T23:15:19"/>
    <s v="ILA V"/>
    <x v="5"/>
    <s v="Amedi"/>
    <s v="Deralook"/>
    <s v="Deraluk"/>
    <s v="ديرلوك"/>
    <n v="37.055043598200001"/>
    <n v="43.652203984800003"/>
    <n v="3"/>
    <x v="15"/>
    <n v="1"/>
    <s v="2020-07"/>
  </r>
  <r>
    <m/>
    <m/>
    <n v="23903"/>
    <d v="2020-07-27T23:15:12"/>
    <s v="ILA V"/>
    <x v="5"/>
    <s v="Amedi"/>
    <s v="Markaz Amedi"/>
    <s v="Kaniya Mala"/>
    <s v="كانيا مالا"/>
    <n v="37.100904421599999"/>
    <n v="43.495156701900001"/>
    <n v="6"/>
    <x v="5"/>
    <n v="4"/>
    <s v="2020-07"/>
  </r>
  <r>
    <m/>
    <m/>
    <n v="23903"/>
    <d v="2020-07-27T23:15:12"/>
    <s v="ILA V"/>
    <x v="5"/>
    <s v="Amedi"/>
    <s v="Markaz Amedi"/>
    <s v="Kaniya Mala"/>
    <s v="كانيا مالا"/>
    <n v="37.100904421599999"/>
    <n v="43.495156701900001"/>
    <n v="6"/>
    <x v="15"/>
    <n v="2"/>
    <s v="2020-07"/>
  </r>
  <r>
    <m/>
    <m/>
    <n v="7833"/>
    <d v="2020-07-27T23:15:21"/>
    <s v="ILA V"/>
    <x v="5"/>
    <s v="Amedi"/>
    <s v="Sheladze"/>
    <s v="Sheladize Collective"/>
    <s v="شيلادزي"/>
    <n v="37.028460898500001"/>
    <n v="43.785392052900001"/>
    <n v="6"/>
    <x v="5"/>
    <n v="2"/>
    <s v="2020-07"/>
  </r>
  <r>
    <m/>
    <m/>
    <n v="7833"/>
    <d v="2020-07-27T23:15:21"/>
    <s v="ILA V"/>
    <x v="5"/>
    <s v="Amedi"/>
    <s v="Sheladze"/>
    <s v="Sheladize Collective"/>
    <s v="شيلادزي"/>
    <n v="37.028460898500001"/>
    <n v="43.785392052900001"/>
    <n v="6"/>
    <x v="18"/>
    <n v="2"/>
    <s v="2020-07"/>
  </r>
  <r>
    <m/>
    <m/>
    <n v="7833"/>
    <d v="2020-07-27T23:15:21"/>
    <s v="ILA V"/>
    <x v="5"/>
    <s v="Amedi"/>
    <s v="Sheladze"/>
    <s v="Sheladize Collective"/>
    <s v="شيلادزي"/>
    <n v="37.028460898500001"/>
    <n v="43.785392052900001"/>
    <n v="6"/>
    <x v="15"/>
    <n v="2"/>
    <s v="2020-07"/>
  </r>
  <r>
    <m/>
    <m/>
    <n v="29567"/>
    <d v="2020-07-27T23:15:14"/>
    <s v="ILA V"/>
    <x v="5"/>
    <s v="Amedi"/>
    <s v="Markaz Amedi"/>
    <s v="Kani"/>
    <s v="كاني"/>
    <n v="37.083808304500003"/>
    <n v="43.524796335799998"/>
    <n v="2"/>
    <x v="5"/>
    <n v="2"/>
    <s v="2020-07"/>
  </r>
  <r>
    <m/>
    <m/>
    <n v="26045"/>
    <d v="2020-08-25T18:48:13"/>
    <s v="ILA V"/>
    <x v="5"/>
    <s v="Dahuk"/>
    <s v="Markaz Dahuk"/>
    <s v="Lower Malta"/>
    <s v="مالتا سفلى"/>
    <n v="36.851558218599997"/>
    <n v="42.9319835441"/>
    <n v="3"/>
    <x v="5"/>
    <n v="3"/>
    <s v="2020-08"/>
  </r>
  <r>
    <m/>
    <m/>
    <n v="23905"/>
    <d v="2020-08-25T18:48:16"/>
    <s v="ILA V"/>
    <x v="5"/>
    <s v="Dahuk"/>
    <s v="Markaz Dahuk"/>
    <s v="Naor"/>
    <s v="ناعور"/>
    <n v="36.858554199899999"/>
    <n v="43.012529631600003"/>
    <n v="15"/>
    <x v="5"/>
    <n v="9"/>
    <s v="2020-08"/>
  </r>
  <r>
    <m/>
    <m/>
    <n v="23905"/>
    <d v="2020-08-25T18:48:16"/>
    <s v="ILA V"/>
    <x v="5"/>
    <s v="Dahuk"/>
    <s v="Markaz Dahuk"/>
    <s v="Naor"/>
    <s v="ناعور"/>
    <n v="36.858554199899999"/>
    <n v="43.012529631600003"/>
    <n v="15"/>
    <x v="15"/>
    <n v="6"/>
    <s v="2020-08"/>
  </r>
  <r>
    <m/>
    <m/>
    <n v="8372"/>
    <d v="2020-08-25T18:48:14"/>
    <s v="ILA V"/>
    <x v="5"/>
    <s v="Dahuk"/>
    <s v="Markaz Dahuk"/>
    <s v="Shindukha"/>
    <s v="شندوخا"/>
    <n v="36.8462234223"/>
    <n v="42.969520178400003"/>
    <n v="4"/>
    <x v="15"/>
    <n v="2"/>
    <s v="2020-08"/>
  </r>
  <r>
    <m/>
    <m/>
    <n v="8372"/>
    <d v="2020-08-25T18:48:14"/>
    <s v="ILA V"/>
    <x v="5"/>
    <s v="Dahuk"/>
    <s v="Markaz Dahuk"/>
    <s v="Shindukha"/>
    <s v="شندوخا"/>
    <n v="36.8462234223"/>
    <n v="42.969520178400003"/>
    <n v="4"/>
    <x v="5"/>
    <n v="2"/>
    <s v="2020-08"/>
  </r>
  <r>
    <m/>
    <m/>
    <n v="8867"/>
    <d v="2020-08-24T23:13:41"/>
    <s v="ILA V"/>
    <x v="5"/>
    <s v="Dahuk"/>
    <s v="Markaz Dahuk"/>
    <s v="Zeri Land"/>
    <s v="زري لاند"/>
    <n v="36.870283392700003"/>
    <n v="42.958675991299998"/>
    <n v="5"/>
    <x v="5"/>
    <n v="5"/>
    <s v="2020-08"/>
  </r>
  <r>
    <m/>
    <m/>
    <n v="24187"/>
    <d v="2020-08-25T18:48:18"/>
    <s v="ILA V"/>
    <x v="5"/>
    <s v="Dahuk"/>
    <s v="Markaz Dahuk"/>
    <s v="Zozan"/>
    <s v="زوزان"/>
    <n v="36.8595380545"/>
    <n v="43.005781165999998"/>
    <n v="6"/>
    <x v="5"/>
    <n v="6"/>
    <s v="2020-08"/>
  </r>
  <r>
    <m/>
    <m/>
    <n v="8336"/>
    <d v="2020-07-30T18:35:47"/>
    <s v="ILA V"/>
    <x v="5"/>
    <s v="Sumel"/>
    <s v="Markaz Sumel"/>
    <s v="Semel"/>
    <s v="سيميل"/>
    <n v="36.857016745099997"/>
    <n v="42.857245550499997"/>
    <n v="3"/>
    <x v="5"/>
    <n v="3"/>
    <s v="2020-07"/>
  </r>
  <r>
    <m/>
    <m/>
    <n v="24813"/>
    <d v="2020-08-09T08:52:04"/>
    <s v="ILA V"/>
    <x v="6"/>
    <s v="Chamchamal"/>
    <s v="Takia"/>
    <s v="Takya-Azadi"/>
    <s v="تكية-ازادى"/>
    <n v="35.623867199999999"/>
    <n v="44.9548877"/>
    <n v="1"/>
    <x v="18"/>
    <n v="1"/>
    <s v="2020-08"/>
  </r>
  <r>
    <m/>
    <m/>
    <n v="4797"/>
    <d v="2020-08-22T13:55:31"/>
    <s v="ILA V"/>
    <x v="6"/>
    <s v="Chamchamal"/>
    <s v="Sangaw"/>
    <s v="Hazar kani"/>
    <s v="هزار كاني"/>
    <n v="35.183745999999999"/>
    <n v="45.324899100000003"/>
    <n v="1"/>
    <x v="18"/>
    <n v="1"/>
    <s v="2020-08"/>
  </r>
  <r>
    <m/>
    <m/>
    <n v="3513"/>
    <d v="2020-08-22T13:48:10"/>
    <s v="ILA V"/>
    <x v="6"/>
    <s v="Chamchamal"/>
    <s v="Aghjalar"/>
    <s v="Kani Spika"/>
    <s v="كاني سبيكة"/>
    <n v="35.693425599999998"/>
    <n v="44.891348299999997"/>
    <n v="1"/>
    <x v="18"/>
    <n v="1"/>
    <s v="2020-08"/>
  </r>
  <r>
    <m/>
    <m/>
    <n v="21719"/>
    <d v="2020-08-22T13:48:40"/>
    <s v="ILA V"/>
    <x v="6"/>
    <s v="Chamchamal"/>
    <s v="Aghjalar"/>
    <s v="Shahidan"/>
    <s v="شهيدان"/>
    <n v="35.745818900000003"/>
    <n v="44.8987014"/>
    <n v="4"/>
    <x v="5"/>
    <n v="4"/>
    <s v="2020-08"/>
  </r>
  <r>
    <m/>
    <m/>
    <n v="29693"/>
    <d v="2020-08-28T22:54:27"/>
    <s v="ILA V"/>
    <x v="6"/>
    <s v="Darbandikhan"/>
    <s v="Warmawa"/>
    <s v="Kani mil"/>
    <s v="كاني ميل"/>
    <n v="35.305016600000002"/>
    <n v="45.677793999999999"/>
    <n v="1"/>
    <x v="19"/>
    <n v="1"/>
    <s v="2020-08"/>
  </r>
  <r>
    <m/>
    <m/>
    <n v="23924"/>
    <d v="2020-08-13T17:12:31"/>
    <s v="ILA V"/>
    <x v="6"/>
    <s v="Dokan"/>
    <s v="Markaz Dokan"/>
    <s v="Banwan"/>
    <s v="بانوان"/>
    <n v="35.932836100000003"/>
    <n v="44.964229199999998"/>
    <n v="2"/>
    <x v="1"/>
    <n v="2"/>
    <s v="2020-08"/>
  </r>
  <r>
    <m/>
    <m/>
    <n v="23721"/>
    <d v="2020-08-13T17:12:32"/>
    <s v="ILA V"/>
    <x v="6"/>
    <s v="Dokan"/>
    <s v="Markaz Dokan"/>
    <s v="Chawa spy"/>
    <s v="جوسبى"/>
    <n v="35.931398399999999"/>
    <n v="44.969087700000003"/>
    <n v="2"/>
    <x v="5"/>
    <n v="2"/>
    <s v="2020-08"/>
  </r>
  <r>
    <m/>
    <m/>
    <n v="3613"/>
    <d v="2020-08-13T17:12:21"/>
    <s v="ILA V"/>
    <x v="6"/>
    <s v="Dokan"/>
    <s v="Markaz Dokan"/>
    <s v="Qamchugha"/>
    <s v="قمجوغة"/>
    <n v="35.9077476"/>
    <n v="44.979655299999997"/>
    <n v="5"/>
    <x v="1"/>
    <n v="5"/>
    <s v="2020-08"/>
  </r>
  <r>
    <m/>
    <m/>
    <n v="24213"/>
    <d v="2020-08-17T16:34:24"/>
    <s v="ILA V"/>
    <x v="6"/>
    <s v="Dokan"/>
    <s v="Pyramaqrun"/>
    <s v="Sara"/>
    <s v="سارا"/>
    <n v="35.7270477"/>
    <n v="45.152467899999998"/>
    <n v="2"/>
    <x v="5"/>
    <n v="2"/>
    <s v="2020-08"/>
  </r>
  <r>
    <m/>
    <m/>
    <n v="23923"/>
    <d v="2020-08-13T17:12:37"/>
    <s v="ILA V"/>
    <x v="6"/>
    <s v="Dokan"/>
    <s v="Markaz Dokan"/>
    <s v="Sarcham"/>
    <s v="سرجم"/>
    <n v="35.927912200000002"/>
    <n v="44.962274200000003"/>
    <n v="2"/>
    <x v="18"/>
    <n v="2"/>
    <s v="2020-08"/>
  </r>
  <r>
    <m/>
    <m/>
    <n v="6305"/>
    <d v="2020-08-26T21:01:26"/>
    <s v="ILA V"/>
    <x v="6"/>
    <s v="Dokan"/>
    <s v="Pyramaqrun"/>
    <s v="Shaheedan"/>
    <s v="شهيدان"/>
    <n v="35.731443499999997"/>
    <n v="45.137407500000002"/>
    <n v="2"/>
    <x v="5"/>
    <n v="2"/>
    <s v="2020-08"/>
  </r>
  <r>
    <m/>
    <m/>
    <n v="24554"/>
    <d v="2020-08-15T15:52:36"/>
    <s v="ILA V"/>
    <x v="6"/>
    <s v="Dokan"/>
    <s v="Pyramaqrun"/>
    <s v="Tokma"/>
    <s v="توكمة"/>
    <n v="35.724629399999998"/>
    <n v="45.144054799999999"/>
    <n v="2"/>
    <x v="5"/>
    <n v="2"/>
    <s v="2020-08"/>
  </r>
  <r>
    <m/>
    <m/>
    <n v="32091"/>
    <d v="2020-08-15T15:52:35"/>
    <s v="ILA V"/>
    <x v="6"/>
    <s v="Dokan"/>
    <s v="Pyramaqrun"/>
    <s v="Asos"/>
    <s v="اسوس"/>
    <n v="35.7286742"/>
    <n v="45.141780199999999"/>
    <n v="1"/>
    <x v="5"/>
    <n v="1"/>
    <s v="2020-08"/>
  </r>
  <r>
    <m/>
    <m/>
    <n v="21962"/>
    <d v="2020-07-28T16:31:21"/>
    <s v="ILA V"/>
    <x v="6"/>
    <s v="Halabja"/>
    <s v="Markaz Halabja"/>
    <s v="Marzboto"/>
    <s v="مرزى بوتو"/>
    <n v="35.1819165"/>
    <n v="45.984470899999998"/>
    <n v="2"/>
    <x v="5"/>
    <n v="2"/>
    <s v="2020-07"/>
  </r>
  <r>
    <m/>
    <m/>
    <n v="23077"/>
    <d v="2020-08-28T22:54:32"/>
    <s v="ILA V"/>
    <x v="6"/>
    <s v="Halabja"/>
    <s v="Markaz Sharazoor"/>
    <s v="Sharwani"/>
    <s v="شارواني"/>
    <n v="35.3135756"/>
    <n v="45.692822900000003"/>
    <n v="2"/>
    <x v="18"/>
    <n v="2"/>
    <s v="2020-08"/>
  </r>
  <r>
    <m/>
    <m/>
    <n v="29692"/>
    <d v="2020-08-28T22:54:23"/>
    <s v="ILA V"/>
    <x v="6"/>
    <s v="Halabja"/>
    <s v="Markaz Sharazoor"/>
    <s v="Qaragul"/>
    <s v="قرة كول"/>
    <n v="35.3527111"/>
    <n v="45.628954700000001"/>
    <n v="1"/>
    <x v="18"/>
    <n v="1"/>
    <s v="2020-08"/>
  </r>
  <r>
    <m/>
    <m/>
    <n v="6000"/>
    <d v="2020-08-28T22:54:07"/>
    <s v="ILA V"/>
    <x v="6"/>
    <s v="Kalar"/>
    <s v="Kulajo"/>
    <s v="Shaykh Lankar"/>
    <s v="شيخ لنكر"/>
    <n v="34.555585700000002"/>
    <n v="45.248150500000001"/>
    <n v="5"/>
    <x v="15"/>
    <n v="2"/>
    <s v="2020-08"/>
  </r>
  <r>
    <m/>
    <m/>
    <n v="6000"/>
    <d v="2020-08-28T22:54:07"/>
    <s v="ILA V"/>
    <x v="6"/>
    <s v="Kalar"/>
    <s v="Kulajo"/>
    <s v="Shaykh Lankar"/>
    <s v="شيخ لنكر"/>
    <n v="34.555585700000002"/>
    <n v="45.248150500000001"/>
    <n v="5"/>
    <x v="18"/>
    <n v="1"/>
    <s v="2020-08"/>
  </r>
  <r>
    <m/>
    <m/>
    <n v="6000"/>
    <d v="2020-08-28T22:54:07"/>
    <s v="ILA V"/>
    <x v="6"/>
    <s v="Kalar"/>
    <s v="Kulajo"/>
    <s v="Shaykh Lankar"/>
    <s v="شيخ لنكر"/>
    <n v="34.555585700000002"/>
    <n v="45.248150500000001"/>
    <n v="5"/>
    <x v="13"/>
    <n v="1"/>
    <s v="2020-08"/>
  </r>
  <r>
    <m/>
    <m/>
    <n v="6000"/>
    <d v="2020-08-28T22:54:07"/>
    <s v="ILA V"/>
    <x v="6"/>
    <s v="Kalar"/>
    <s v="Kulajo"/>
    <s v="Shaykh Lankar"/>
    <s v="شيخ لنكر"/>
    <n v="34.555585700000002"/>
    <n v="45.248150500000001"/>
    <n v="5"/>
    <x v="5"/>
    <n v="1"/>
    <s v="2020-08"/>
  </r>
  <r>
    <m/>
    <m/>
    <n v="24898"/>
    <d v="2020-08-22T13:48:31"/>
    <s v="ILA V"/>
    <x v="6"/>
    <s v="Rania"/>
    <s v="Hajiawa"/>
    <s v="Chwarchra"/>
    <s v="جوارجرا"/>
    <n v="36.244474799999999"/>
    <n v="44.775685299999999"/>
    <n v="1"/>
    <x v="18"/>
    <n v="1"/>
    <s v="2020-08"/>
  </r>
  <r>
    <m/>
    <m/>
    <n v="25293"/>
    <d v="2020-07-28T08:24:06"/>
    <s v="ILA V"/>
    <x v="6"/>
    <s v="Rania"/>
    <s v="Chwarqurna"/>
    <s v="Raparine"/>
    <s v="رابرين"/>
    <n v="36.20458"/>
    <n v="44.821505199999997"/>
    <n v="1"/>
    <x v="14"/>
    <n v="1"/>
    <s v="2020-07"/>
  </r>
  <r>
    <m/>
    <m/>
    <n v="4201"/>
    <d v="2020-08-22T13:48:20"/>
    <s v="ILA V"/>
    <x v="6"/>
    <s v="Rania"/>
    <s v="Markaz Rania"/>
    <s v="Qalat"/>
    <s v="قلات"/>
    <n v="36.254068500000002"/>
    <n v="44.8853674"/>
    <n v="2"/>
    <x v="15"/>
    <n v="1"/>
    <s v="2020-08"/>
  </r>
  <r>
    <m/>
    <m/>
    <n v="4201"/>
    <d v="2020-08-22T13:48:20"/>
    <s v="ILA V"/>
    <x v="6"/>
    <s v="Rania"/>
    <s v="Markaz Rania"/>
    <s v="Qalat"/>
    <s v="قلات"/>
    <n v="36.254068500000002"/>
    <n v="44.8853674"/>
    <n v="2"/>
    <x v="5"/>
    <n v="1"/>
    <s v="2020-08"/>
  </r>
  <r>
    <m/>
    <m/>
    <n v="5568"/>
    <d v="2020-07-28T08:23:56"/>
    <s v="ILA V"/>
    <x v="6"/>
    <s v="Rania"/>
    <s v="Chwarqurna"/>
    <s v="kurdistan"/>
    <s v="كوردستان"/>
    <n v="36.220599100000001"/>
    <n v="44.835959699999997"/>
    <n v="5"/>
    <x v="6"/>
    <n v="5"/>
    <s v="2020-07"/>
  </r>
  <r>
    <m/>
    <m/>
    <n v="31873"/>
    <d v="2020-08-22T13:48:24"/>
    <s v="ILA V"/>
    <x v="6"/>
    <s v="Rania"/>
    <s v="Markaz Rania"/>
    <s v="Rasha merk"/>
    <s v="رةشتة ميرك"/>
    <n v="36.259437300000002"/>
    <n v="44.881953500000002"/>
    <n v="1"/>
    <x v="18"/>
    <n v="1"/>
    <s v="2020-08"/>
  </r>
  <r>
    <m/>
    <m/>
    <n v="25077"/>
    <d v="2020-08-15T16:36:40"/>
    <s v="ILA V"/>
    <x v="6"/>
    <s v="Sulaymaniya"/>
    <s v="Bakrajo"/>
    <s v="Bakrajo-Qularaese Taza"/>
    <s v="قولريسى تاره"/>
    <n v="35.596128399999998"/>
    <n v="45.370931800000001"/>
    <n v="6"/>
    <x v="15"/>
    <n v="3"/>
    <s v="2020-08"/>
  </r>
  <r>
    <m/>
    <m/>
    <n v="25077"/>
    <d v="2020-08-15T16:36:40"/>
    <s v="ILA V"/>
    <x v="6"/>
    <s v="Sulaymaniya"/>
    <s v="Bakrajo"/>
    <s v="Bakrajo-Qularaese Taza"/>
    <s v="قولريسى تاره"/>
    <n v="35.596128399999998"/>
    <n v="45.370931800000001"/>
    <n v="6"/>
    <x v="1"/>
    <n v="3"/>
    <s v="2020-08"/>
  </r>
  <r>
    <m/>
    <m/>
    <n v="4592"/>
    <d v="2020-07-28T08:23:32"/>
    <s v="ILA V"/>
    <x v="6"/>
    <s v="Sulaymaniya"/>
    <s v="Bakrajo"/>
    <s v="Bakrajo-Sardawa"/>
    <s v="بكرجو-سرداراوا"/>
    <n v="35.580094199999998"/>
    <n v="45.267819699999997"/>
    <n v="1"/>
    <x v="5"/>
    <n v="1"/>
    <s v="2020-07"/>
  </r>
  <r>
    <m/>
    <m/>
    <n v="5744"/>
    <d v="2020-08-22T23:19:12"/>
    <s v="ILA V"/>
    <x v="6"/>
    <s v="Sulaymaniya"/>
    <s v="Tanjaro"/>
    <s v="Bardakar"/>
    <s v="برده كر"/>
    <n v="35.451302099999999"/>
    <n v="45.447999299999999"/>
    <n v="5"/>
    <x v="18"/>
    <n v="5"/>
    <s v="2020-08"/>
  </r>
  <r>
    <m/>
    <m/>
    <n v="25300"/>
    <d v="2020-07-28T08:24:15"/>
    <s v="ILA V"/>
    <x v="6"/>
    <s v="Sulaymaniya"/>
    <s v="Bazyan"/>
    <s v="Bardaqaraman-Piramerd"/>
    <s v="بيرميرد-بردةقارمان"/>
    <n v="35.6483603"/>
    <n v="45.065837399999999"/>
    <n v="2"/>
    <x v="18"/>
    <n v="2"/>
    <s v="2020-07"/>
  </r>
  <r>
    <m/>
    <m/>
    <n v="25892"/>
    <d v="2020-08-19T19:18:03"/>
    <s v="ILA V"/>
    <x v="6"/>
    <s v="Sulaymaniya"/>
    <s v="Bazyan"/>
    <s v="Bazian-Surgrma"/>
    <s v="سركرما"/>
    <n v="35.589473699999999"/>
    <n v="45.1501096"/>
    <n v="1"/>
    <x v="18"/>
    <n v="1"/>
    <s v="2020-08"/>
  </r>
  <r>
    <m/>
    <m/>
    <n v="5806"/>
    <d v="2020-08-19T19:18:29"/>
    <s v="ILA V"/>
    <x v="6"/>
    <s v="Sulaymaniya"/>
    <s v="Bazyan"/>
    <s v="Bazyan-Tainal"/>
    <s v="بازيان-تينال"/>
    <n v="35.614800000000002"/>
    <n v="45.103979699999996"/>
    <n v="2"/>
    <x v="5"/>
    <n v="2"/>
    <s v="2020-08"/>
  </r>
  <r>
    <m/>
    <m/>
    <n v="21287"/>
    <d v="2020-08-27T15:47:54"/>
    <s v="ILA V"/>
    <x v="6"/>
    <s v="Sulaymaniya"/>
    <s v="Markaz Sulaymaniya"/>
    <s v="Chwar Chra"/>
    <s v="جوارجرا"/>
    <n v="35.541253500000003"/>
    <n v="45.400801100000002"/>
    <n v="3"/>
    <x v="18"/>
    <n v="1"/>
    <s v="2020-08"/>
  </r>
  <r>
    <m/>
    <m/>
    <n v="21287"/>
    <d v="2020-08-27T15:47:54"/>
    <s v="ILA V"/>
    <x v="6"/>
    <s v="Sulaymaniya"/>
    <s v="Markaz Sulaymaniya"/>
    <s v="Chwar Chra"/>
    <s v="جوارجرا"/>
    <n v="35.541253500000003"/>
    <n v="45.400801100000002"/>
    <n v="3"/>
    <x v="5"/>
    <n v="2"/>
    <s v="2020-08"/>
  </r>
  <r>
    <m/>
    <m/>
    <n v="24818"/>
    <d v="2020-08-27T23:08:02"/>
    <s v="ILA V"/>
    <x v="6"/>
    <s v="Sulaymaniya"/>
    <s v="Markaz Sulaymaniya"/>
    <s v="Diya City"/>
    <s v="دييه ستى"/>
    <n v="35.539433799999998"/>
    <n v="45.42201"/>
    <n v="8"/>
    <x v="5"/>
    <n v="8"/>
    <s v="2020-08"/>
  </r>
  <r>
    <m/>
    <m/>
    <n v="23718"/>
    <d v="2020-08-13T17:12:38"/>
    <s v="ILA V"/>
    <x v="6"/>
    <s v="Sulaymaniya"/>
    <s v="Markaz Sulaymaniya"/>
    <s v="Haware Shar"/>
    <s v="هوارى شار"/>
    <n v="35.6151658"/>
    <n v="45.414519599999998"/>
    <n v="5"/>
    <x v="1"/>
    <n v="5"/>
    <s v="2020-08"/>
  </r>
  <r>
    <m/>
    <m/>
    <n v="23870"/>
    <d v="2020-08-22T23:18:00"/>
    <s v="ILA V"/>
    <x v="6"/>
    <s v="Sulaymaniya"/>
    <s v="Markaz Sulaymaniya"/>
    <s v="Hawari Taza"/>
    <s v="هوارى تازة"/>
    <n v="35.579491400000002"/>
    <n v="45.448945999999999"/>
    <n v="5"/>
    <x v="1"/>
    <n v="3"/>
    <s v="2020-08"/>
  </r>
  <r>
    <m/>
    <m/>
    <n v="23870"/>
    <d v="2020-08-22T23:18:00"/>
    <s v="ILA V"/>
    <x v="6"/>
    <s v="Sulaymaniya"/>
    <s v="Markaz Sulaymaniya"/>
    <s v="Hawari Taza"/>
    <s v="هوارى تازة"/>
    <n v="35.579491400000002"/>
    <n v="45.448945999999999"/>
    <n v="5"/>
    <x v="18"/>
    <n v="2"/>
    <s v="2020-08"/>
  </r>
  <r>
    <m/>
    <m/>
    <n v="21205"/>
    <d v="2020-08-16T22:49:13"/>
    <s v="ILA V"/>
    <x v="6"/>
    <s v="Sulaymaniya"/>
    <s v="Markaz Sulaymaniya"/>
    <s v="Ibrahim Ahmad"/>
    <s v="ابراهيم احمد"/>
    <n v="35.558291122900002"/>
    <n v="45.464627499999999"/>
    <n v="1"/>
    <x v="18"/>
    <n v="1"/>
    <s v="2020-08"/>
  </r>
  <r>
    <m/>
    <m/>
    <n v="25302"/>
    <d v="2020-08-16T22:49:10"/>
    <s v="ILA V"/>
    <x v="6"/>
    <s v="Sulaymaniya"/>
    <s v="Markaz Sulaymaniya"/>
    <s v="Ibrahim pasha"/>
    <s v="ابراهيم باشا"/>
    <n v="35.562970183300003"/>
    <n v="45.453470500000002"/>
    <n v="2"/>
    <x v="15"/>
    <n v="2"/>
    <s v="2020-08"/>
  </r>
  <r>
    <m/>
    <m/>
    <n v="5771"/>
    <d v="2020-08-27T15:47:57"/>
    <s v="ILA V"/>
    <x v="6"/>
    <s v="Sulaymaniya"/>
    <s v="Markaz Sulaymaniya"/>
    <s v="Kanda Sura"/>
    <s v="كنه سوره"/>
    <n v="35.537168200000004"/>
    <n v="45.3879406"/>
    <n v="1"/>
    <x v="18"/>
    <n v="1"/>
    <s v="2020-08"/>
  </r>
  <r>
    <m/>
    <m/>
    <n v="6143"/>
    <d v="2020-07-28T08:24:30"/>
    <s v="ILA V"/>
    <x v="6"/>
    <s v="Sulaymaniya"/>
    <s v="Bazyan"/>
    <s v="Bardaqarman-Kupala"/>
    <s v="كوبله-بردةقارمان"/>
    <n v="35.649636899999997"/>
    <n v="45.0836866"/>
    <n v="1"/>
    <x v="19"/>
    <n v="1"/>
    <s v="2020-07"/>
  </r>
  <r>
    <m/>
    <m/>
    <n v="24260"/>
    <d v="2020-08-27T23:08:00"/>
    <s v="ILA V"/>
    <x v="6"/>
    <s v="Sulaymaniya"/>
    <s v="Markaz Sulaymaniya"/>
    <s v="Kurd city"/>
    <s v="كورد ستى"/>
    <n v="35.537738599999997"/>
    <n v="45.410511499999998"/>
    <n v="8"/>
    <x v="18"/>
    <n v="8"/>
    <s v="2020-08"/>
  </r>
  <r>
    <m/>
    <m/>
    <n v="23720"/>
    <d v="2020-08-22T23:17:51"/>
    <s v="ILA V"/>
    <x v="6"/>
    <s v="Sulaymaniya"/>
    <s v="Markaz Sulaymaniya"/>
    <s v="Majeed Bag"/>
    <s v="مجيد بك"/>
    <n v="35.570174999999999"/>
    <n v="45.442580900000003"/>
    <n v="3"/>
    <x v="1"/>
    <n v="3"/>
    <s v="2020-08"/>
  </r>
  <r>
    <m/>
    <m/>
    <n v="24257"/>
    <d v="2020-07-28T16:59:34"/>
    <s v="ILA V"/>
    <x v="6"/>
    <s v="Sulaymaniya"/>
    <s v="Markaz Sulaymaniya"/>
    <s v="Malkanidy"/>
    <s v="ملكندى"/>
    <n v="35.557938700000001"/>
    <n v="45.447536599999999"/>
    <n v="15"/>
    <x v="1"/>
    <n v="9"/>
    <s v="2020-07"/>
  </r>
  <r>
    <m/>
    <m/>
    <n v="24257"/>
    <d v="2020-07-28T16:59:34"/>
    <s v="ILA V"/>
    <x v="6"/>
    <s v="Sulaymaniya"/>
    <s v="Markaz Sulaymaniya"/>
    <s v="Malkanidy"/>
    <s v="ملكندى"/>
    <n v="35.557938700000001"/>
    <n v="45.447536599999999"/>
    <n v="15"/>
    <x v="5"/>
    <n v="3"/>
    <s v="2020-07"/>
  </r>
  <r>
    <m/>
    <m/>
    <n v="24257"/>
    <d v="2020-07-28T16:59:34"/>
    <s v="ILA V"/>
    <x v="6"/>
    <s v="Sulaymaniya"/>
    <s v="Markaz Sulaymaniya"/>
    <s v="Malkanidy"/>
    <s v="ملكندى"/>
    <n v="35.557938700000001"/>
    <n v="45.447536599999999"/>
    <n v="15"/>
    <x v="16"/>
    <n v="1"/>
    <s v="2020-07"/>
  </r>
  <r>
    <m/>
    <m/>
    <n v="24257"/>
    <d v="2020-07-28T16:59:34"/>
    <s v="ILA V"/>
    <x v="6"/>
    <s v="Sulaymaniya"/>
    <s v="Markaz Sulaymaniya"/>
    <s v="Malkanidy"/>
    <s v="ملكندى"/>
    <n v="35.557938700000001"/>
    <n v="45.447536599999999"/>
    <n v="15"/>
    <x v="15"/>
    <n v="2"/>
    <s v="2020-07"/>
  </r>
  <r>
    <m/>
    <m/>
    <n v="24901"/>
    <d v="2020-07-28T16:59:29"/>
    <s v="ILA V"/>
    <x v="6"/>
    <s v="Sulaymaniya"/>
    <s v="Markaz Sulaymaniya"/>
    <s v="Mashkhalan"/>
    <s v="مشخلان"/>
    <n v="35.586342100000003"/>
    <n v="45.385369799999999"/>
    <n v="14"/>
    <x v="1"/>
    <n v="6"/>
    <s v="2020-07"/>
  </r>
  <r>
    <m/>
    <m/>
    <n v="24901"/>
    <d v="2020-07-28T16:59:29"/>
    <s v="ILA V"/>
    <x v="6"/>
    <s v="Sulaymaniya"/>
    <s v="Markaz Sulaymaniya"/>
    <s v="Mashkhalan"/>
    <s v="مشخلان"/>
    <n v="35.586342100000003"/>
    <n v="45.385369799999999"/>
    <n v="14"/>
    <x v="15"/>
    <n v="2"/>
    <s v="2020-07"/>
  </r>
  <r>
    <m/>
    <m/>
    <n v="24901"/>
    <d v="2020-07-28T16:59:29"/>
    <s v="ILA V"/>
    <x v="6"/>
    <s v="Sulaymaniya"/>
    <s v="Markaz Sulaymaniya"/>
    <s v="Mashkhalan"/>
    <s v="مشخلان"/>
    <n v="35.586342100000003"/>
    <n v="45.385369799999999"/>
    <n v="14"/>
    <x v="23"/>
    <n v="1"/>
    <s v="2020-07"/>
  </r>
  <r>
    <m/>
    <m/>
    <n v="24901"/>
    <d v="2020-07-28T16:59:29"/>
    <s v="ILA V"/>
    <x v="6"/>
    <s v="Sulaymaniya"/>
    <s v="Markaz Sulaymaniya"/>
    <s v="Mashkhalan"/>
    <s v="مشخلان"/>
    <n v="35.586342100000003"/>
    <n v="45.385369799999999"/>
    <n v="14"/>
    <x v="14"/>
    <n v="2"/>
    <s v="2020-07"/>
  </r>
  <r>
    <m/>
    <m/>
    <n v="24901"/>
    <d v="2020-07-28T16:59:29"/>
    <s v="ILA V"/>
    <x v="6"/>
    <s v="Sulaymaniya"/>
    <s v="Markaz Sulaymaniya"/>
    <s v="Mashkhalan"/>
    <s v="مشخلان"/>
    <n v="35.586342100000003"/>
    <n v="45.385369799999999"/>
    <n v="14"/>
    <x v="18"/>
    <n v="3"/>
    <s v="2020-07"/>
  </r>
  <r>
    <m/>
    <m/>
    <n v="23598"/>
    <d v="2020-07-28T08:24:19"/>
    <s v="ILA V"/>
    <x v="6"/>
    <s v="Sulaymaniya"/>
    <s v="Bazyan"/>
    <s v="Bardaqarman-Qala"/>
    <s v="قلا-بردةقارمان"/>
    <n v="35.651280800000002"/>
    <n v="45.068482500000002"/>
    <n v="2"/>
    <x v="5"/>
    <n v="2"/>
    <s v="2020-07"/>
  </r>
  <r>
    <m/>
    <m/>
    <n v="4549"/>
    <d v="2020-08-26T23:12:45"/>
    <s v="ILA V"/>
    <x v="6"/>
    <s v="Sulaymaniya"/>
    <s v="Markaz Sulaymaniya"/>
    <s v="Qirga 331+329"/>
    <s v="قركة 331+329"/>
    <n v="35.535665799999997"/>
    <n v="45.480612299999997"/>
    <n v="5"/>
    <x v="18"/>
    <n v="5"/>
    <s v="2020-08"/>
  </r>
  <r>
    <m/>
    <m/>
    <n v="6251"/>
    <d v="2020-08-15T16:36:39"/>
    <s v="ILA V"/>
    <x v="6"/>
    <s v="Sulaymaniya"/>
    <s v="Bakrajo"/>
    <s v="Qularaese Kon"/>
    <s v="قولريسى كون"/>
    <n v="35.597282700000001"/>
    <n v="45.348012199999999"/>
    <n v="15"/>
    <x v="5"/>
    <n v="15"/>
    <s v="2020-08"/>
  </r>
  <r>
    <m/>
    <m/>
    <n v="24259"/>
    <d v="2020-08-13T14:06:07"/>
    <s v="ILA V"/>
    <x v="6"/>
    <s v="Sulaymaniya"/>
    <s v="Markaz Sulaymaniya"/>
    <s v="Roz city"/>
    <s v="روز ستى"/>
    <n v="35.588520500000001"/>
    <n v="45.4263634"/>
    <n v="5"/>
    <x v="15"/>
    <n v="3"/>
    <s v="2020-08"/>
  </r>
  <r>
    <m/>
    <m/>
    <n v="24259"/>
    <d v="2020-08-13T14:06:07"/>
    <s v="ILA V"/>
    <x v="6"/>
    <s v="Sulaymaniya"/>
    <s v="Markaz Sulaymaniya"/>
    <s v="Roz city"/>
    <s v="روز ستى"/>
    <n v="35.588520500000001"/>
    <n v="45.4263634"/>
    <n v="5"/>
    <x v="18"/>
    <n v="2"/>
    <s v="2020-08"/>
  </r>
  <r>
    <m/>
    <m/>
    <n v="21021"/>
    <d v="2020-07-28T16:58:45"/>
    <s v="ILA V"/>
    <x v="6"/>
    <s v="Sulaymaniya"/>
    <s v="Markaz Sulaymaniya"/>
    <s v="Sabun karan Qt"/>
    <s v="صابن كران"/>
    <n v="35.554011299999999"/>
    <n v="45.445644100000003"/>
    <n v="4"/>
    <x v="1"/>
    <n v="2"/>
    <s v="2020-07"/>
  </r>
  <r>
    <m/>
    <m/>
    <n v="21021"/>
    <d v="2020-07-28T16:58:45"/>
    <s v="ILA V"/>
    <x v="6"/>
    <s v="Sulaymaniya"/>
    <s v="Markaz Sulaymaniya"/>
    <s v="Sabun karan Qt"/>
    <s v="صابن كران"/>
    <n v="35.554011299999999"/>
    <n v="45.445644100000003"/>
    <n v="4"/>
    <x v="15"/>
    <n v="2"/>
    <s v="2020-07"/>
  </r>
  <r>
    <m/>
    <m/>
    <n v="4441"/>
    <d v="2020-07-28T16:59:27"/>
    <s v="ILA V"/>
    <x v="6"/>
    <s v="Sulaymaniya"/>
    <s v="Markaz Sulaymaniya"/>
    <s v="Sarchnar"/>
    <s v="سرجنار"/>
    <n v="35.580283899999998"/>
    <n v="45.383580100000003"/>
    <n v="10"/>
    <x v="1"/>
    <n v="3"/>
    <s v="2020-07"/>
  </r>
  <r>
    <m/>
    <m/>
    <n v="4441"/>
    <d v="2020-07-28T16:59:27"/>
    <s v="ILA V"/>
    <x v="6"/>
    <s v="Sulaymaniya"/>
    <s v="Markaz Sulaymaniya"/>
    <s v="Sarchnar"/>
    <s v="سرجنار"/>
    <n v="35.580283899999998"/>
    <n v="45.383580100000003"/>
    <n v="10"/>
    <x v="15"/>
    <n v="2"/>
    <s v="2020-07"/>
  </r>
  <r>
    <m/>
    <m/>
    <n v="4441"/>
    <d v="2020-07-28T16:59:27"/>
    <s v="ILA V"/>
    <x v="6"/>
    <s v="Sulaymaniya"/>
    <s v="Markaz Sulaymaniya"/>
    <s v="Sarchnar"/>
    <s v="سرجنار"/>
    <n v="35.580283899999998"/>
    <n v="45.383580100000003"/>
    <n v="10"/>
    <x v="5"/>
    <n v="2"/>
    <s v="2020-07"/>
  </r>
  <r>
    <m/>
    <m/>
    <n v="4441"/>
    <d v="2020-07-28T16:59:27"/>
    <s v="ILA V"/>
    <x v="6"/>
    <s v="Sulaymaniya"/>
    <s v="Markaz Sulaymaniya"/>
    <s v="Sarchnar"/>
    <s v="سرجنار"/>
    <n v="35.580283899999998"/>
    <n v="45.383580100000003"/>
    <n v="10"/>
    <x v="18"/>
    <n v="3"/>
    <s v="2020-07"/>
  </r>
  <r>
    <m/>
    <m/>
    <n v="24961"/>
    <d v="2020-08-13T14:06:09"/>
    <s v="ILA V"/>
    <x v="6"/>
    <s v="Sulaymaniya"/>
    <s v="Markaz Sulaymaniya"/>
    <s v="Sardaw 140"/>
    <s v="سارداو 140"/>
    <n v="35.588731000000003"/>
    <n v="45.428782699999999"/>
    <n v="5"/>
    <x v="15"/>
    <n v="2"/>
    <s v="2020-08"/>
  </r>
  <r>
    <m/>
    <m/>
    <n v="24961"/>
    <d v="2020-08-13T14:06:09"/>
    <s v="ILA V"/>
    <x v="6"/>
    <s v="Sulaymaniya"/>
    <s v="Markaz Sulaymaniya"/>
    <s v="Sardaw 140"/>
    <s v="سارداو 140"/>
    <n v="35.588731000000003"/>
    <n v="45.428782699999999"/>
    <n v="5"/>
    <x v="5"/>
    <n v="1"/>
    <s v="2020-08"/>
  </r>
  <r>
    <m/>
    <m/>
    <n v="24961"/>
    <d v="2020-08-13T14:06:09"/>
    <s v="ILA V"/>
    <x v="6"/>
    <s v="Sulaymaniya"/>
    <s v="Markaz Sulaymaniya"/>
    <s v="Sardaw 140"/>
    <s v="سارداو 140"/>
    <n v="35.588731000000003"/>
    <n v="45.428782699999999"/>
    <n v="5"/>
    <x v="18"/>
    <n v="2"/>
    <s v="2020-08"/>
  </r>
  <r>
    <m/>
    <m/>
    <n v="5809"/>
    <d v="2020-07-28T08:23:27"/>
    <s v="ILA V"/>
    <x v="6"/>
    <s v="Sulaymaniya"/>
    <s v="Bakrajo"/>
    <s v="Tasluja"/>
    <s v="طاسلوجة"/>
    <n v="35.595429699999997"/>
    <n v="45.2289052"/>
    <n v="40"/>
    <x v="15"/>
    <n v="40"/>
    <s v="2020-07"/>
  </r>
  <r>
    <m/>
    <m/>
    <n v="21029"/>
    <d v="2020-08-22T23:18:04"/>
    <s v="ILA V"/>
    <x v="6"/>
    <s v="Sulaymaniya"/>
    <s v="Markaz Sulaymaniya"/>
    <s v="Toy malik"/>
    <s v="توملك"/>
    <n v="35.570284000000001"/>
    <n v="45.452570700000003"/>
    <n v="5"/>
    <x v="18"/>
    <n v="2"/>
    <s v="2020-08"/>
  </r>
  <r>
    <m/>
    <m/>
    <n v="21029"/>
    <d v="2020-08-22T23:18:04"/>
    <s v="ILA V"/>
    <x v="6"/>
    <s v="Sulaymaniya"/>
    <s v="Markaz Sulaymaniya"/>
    <s v="Toy malik"/>
    <s v="توملك"/>
    <n v="35.570284000000001"/>
    <n v="45.452570700000003"/>
    <n v="5"/>
    <x v="1"/>
    <n v="3"/>
    <s v="2020-08"/>
  </r>
  <r>
    <m/>
    <m/>
    <n v="31866"/>
    <d v="2020-08-22T23:19:11"/>
    <s v="ILA V"/>
    <x v="6"/>
    <s v="Sulaymaniya"/>
    <s v="Tanjaro"/>
    <s v="Zargwez"/>
    <s v="زركويز"/>
    <n v="35.415684200000001"/>
    <n v="45.460663799999999"/>
    <n v="3"/>
    <x v="5"/>
    <n v="1"/>
    <s v="2020-08"/>
  </r>
  <r>
    <m/>
    <m/>
    <n v="31866"/>
    <d v="2020-08-22T23:19:11"/>
    <s v="ILA V"/>
    <x v="6"/>
    <s v="Sulaymaniya"/>
    <s v="Tanjaro"/>
    <s v="Zargwez"/>
    <s v="زركويز"/>
    <n v="35.415684200000001"/>
    <n v="45.460663799999999"/>
    <n v="3"/>
    <x v="18"/>
    <n v="2"/>
    <s v="2020-08"/>
  </r>
  <r>
    <m/>
    <m/>
    <n v="31949"/>
    <d v="2020-08-26T23:12:47"/>
    <s v="ILA V"/>
    <x v="6"/>
    <s v="Sulaymaniya"/>
    <s v="Markaz Sulaymaniya"/>
    <s v="Sarchea 705"/>
    <s v="سةرجيا 705"/>
    <n v="35.529547600000001"/>
    <n v="45.480995499999999"/>
    <n v="5"/>
    <x v="1"/>
    <n v="5"/>
    <s v="2020-08"/>
  </r>
  <r>
    <m/>
    <m/>
    <n v="31953"/>
    <d v="2020-08-26T23:12:35"/>
    <s v="ILA V"/>
    <x v="6"/>
    <s v="Sulaymaniya"/>
    <s v="Markaz Sulaymaniya"/>
    <s v="Asaish 323+325"/>
    <s v="اسايش 323+325"/>
    <n v="35.552672100000002"/>
    <n v="45.490912000000002"/>
    <n v="2"/>
    <x v="1"/>
    <n v="2"/>
    <s v="2020-08"/>
  </r>
  <r>
    <m/>
    <m/>
    <n v="31989"/>
    <d v="2020-08-13T14:06:11"/>
    <s v="ILA V"/>
    <x v="6"/>
    <s v="Sulaymaniya"/>
    <s v="Markaz Sulaymaniya"/>
    <s v="Bastan 160"/>
    <s v="باستان 160"/>
    <n v="35.593289300000002"/>
    <n v="45.430618899999999"/>
    <n v="3"/>
    <x v="18"/>
    <n v="1"/>
    <s v="2020-08"/>
  </r>
  <r>
    <m/>
    <m/>
    <n v="31989"/>
    <d v="2020-08-13T14:06:11"/>
    <s v="ILA V"/>
    <x v="6"/>
    <s v="Sulaymaniya"/>
    <s v="Markaz Sulaymaniya"/>
    <s v="Bastan 160"/>
    <s v="باستان 160"/>
    <n v="35.593289300000002"/>
    <n v="45.430618899999999"/>
    <n v="3"/>
    <x v="15"/>
    <n v="1"/>
    <s v="2020-08"/>
  </r>
  <r>
    <m/>
    <m/>
    <n v="31989"/>
    <d v="2020-08-13T14:06:11"/>
    <s v="ILA V"/>
    <x v="6"/>
    <s v="Sulaymaniya"/>
    <s v="Markaz Sulaymaniya"/>
    <s v="Bastan 160"/>
    <s v="باستان 160"/>
    <n v="35.593289300000002"/>
    <n v="45.430618899999999"/>
    <n v="3"/>
    <x v="5"/>
    <n v="1"/>
    <s v="2020-08"/>
  </r>
  <r>
    <m/>
    <m/>
    <n v="32002"/>
    <d v="2020-08-16T17:45:50"/>
    <s v="ILA V"/>
    <x v="6"/>
    <s v="Sulaymaniya"/>
    <s v="Markaz Sulaymaniya"/>
    <s v="Chnarok "/>
    <s v="جناروك"/>
    <n v="35.598490499999997"/>
    <n v="45.402226599999999"/>
    <n v="5"/>
    <x v="1"/>
    <n v="5"/>
    <s v="2020-08"/>
  </r>
  <r>
    <m/>
    <m/>
    <n v="32006"/>
    <d v="2020-08-16T17:45:52"/>
    <s v="ILA V"/>
    <x v="6"/>
    <s v="Sulaymaniya"/>
    <s v="Markaz Sulaymaniya"/>
    <s v="Qaiwan"/>
    <s v="قيوان"/>
    <n v="35.601466899999998"/>
    <n v="45.412934700000001"/>
    <n v="5"/>
    <x v="1"/>
    <n v="5"/>
    <s v="2020-08"/>
  </r>
  <r>
    <m/>
    <m/>
    <n v="32007"/>
    <d v="2020-08-16T17:45:38"/>
    <s v="ILA V"/>
    <x v="6"/>
    <s v="Sulaymaniya"/>
    <s v="Markaz Sulaymaniya"/>
    <s v="Naghda"/>
    <s v="ناغدا"/>
    <n v="35.590187299999997"/>
    <n v="45.393657699999999"/>
    <n v="4"/>
    <x v="1"/>
    <n v="4"/>
    <s v="2020-08"/>
  </r>
  <r>
    <m/>
    <m/>
    <n v="32013"/>
    <d v="2020-08-15T16:36:36"/>
    <s v="ILA V"/>
    <x v="6"/>
    <s v="Sulaymaniya"/>
    <s v="Bakrajo"/>
    <s v="Raparine-Arya"/>
    <s v="رابرين-اريا"/>
    <n v="35.5927437"/>
    <n v="45.333328100000003"/>
    <n v="2"/>
    <x v="18"/>
    <n v="2"/>
    <s v="2020-08"/>
  </r>
  <r>
    <m/>
    <m/>
    <n v="32055"/>
    <d v="2020-07-28T16:59:32"/>
    <s v="ILA V"/>
    <x v="6"/>
    <s v="Sulaymaniya"/>
    <s v="Markaz Sulaymaniya"/>
    <s v="Kani Spika 130"/>
    <s v="كاني سبيكة 130"/>
    <n v="35.587736100000001"/>
    <n v="45.392476700000003"/>
    <n v="15"/>
    <x v="1"/>
    <n v="3"/>
    <s v="2020-07"/>
  </r>
  <r>
    <m/>
    <m/>
    <n v="32055"/>
    <d v="2020-07-28T16:59:32"/>
    <s v="ILA V"/>
    <x v="6"/>
    <s v="Sulaymaniya"/>
    <s v="Markaz Sulaymaniya"/>
    <s v="Kani Spika 130"/>
    <s v="كاني سبيكة 130"/>
    <n v="35.587736100000001"/>
    <n v="45.392476700000003"/>
    <n v="15"/>
    <x v="15"/>
    <n v="6"/>
    <s v="2020-07"/>
  </r>
  <r>
    <m/>
    <m/>
    <n v="32055"/>
    <d v="2020-07-28T16:59:32"/>
    <s v="ILA V"/>
    <x v="6"/>
    <s v="Sulaymaniya"/>
    <s v="Markaz Sulaymaniya"/>
    <s v="Kani Spika 130"/>
    <s v="كاني سبيكة 130"/>
    <n v="35.587736100000001"/>
    <n v="45.392476700000003"/>
    <n v="15"/>
    <x v="5"/>
    <n v="2"/>
    <s v="2020-07"/>
  </r>
  <r>
    <m/>
    <m/>
    <n v="32055"/>
    <d v="2020-07-28T16:59:32"/>
    <s v="ILA V"/>
    <x v="6"/>
    <s v="Sulaymaniya"/>
    <s v="Markaz Sulaymaniya"/>
    <s v="Kani Spika 130"/>
    <s v="كاني سبيكة 130"/>
    <n v="35.587736100000001"/>
    <n v="45.392476700000003"/>
    <n v="15"/>
    <x v="18"/>
    <n v="4"/>
    <s v="2020-07"/>
  </r>
  <r>
    <m/>
    <m/>
    <n v="33358"/>
    <d v="2020-07-28T08:23:37"/>
    <s v="ILA V"/>
    <x v="6"/>
    <s v="Sulaymaniya"/>
    <s v="Markaz Sulaymaniya"/>
    <s v="Awbarik 405 + 403"/>
    <s v="اوباريك 405+403"/>
    <n v="35.548393500000003"/>
    <n v="45.4196679"/>
    <n v="1"/>
    <x v="18"/>
    <n v="1"/>
    <s v="2020-07"/>
  </r>
  <r>
    <m/>
    <m/>
    <n v="23792"/>
    <d v="2020-07-14T14:00:58"/>
    <s v="ILA V"/>
    <x v="0"/>
    <s v="Al-Ka'im"/>
    <s v="Markaz Al-Ka'im"/>
    <s v="Al Angaa"/>
    <s v="حي العنقاء"/>
    <n v="34.380254615699997"/>
    <n v="41.050227260299998"/>
    <n v="10"/>
    <x v="11"/>
    <n v="10"/>
    <s v="2020-07"/>
  </r>
  <r>
    <m/>
    <m/>
    <n v="23647"/>
    <d v="2020-07-20T19:27:45"/>
    <s v="ILA V"/>
    <x v="0"/>
    <s v="Al-Ka'im"/>
    <s v="Al-Obiadi"/>
    <s v="Al Aubaidi Al Qadima"/>
    <s v="العبيدي القديمة "/>
    <n v="34.420203306499999"/>
    <n v="41.201494357400001"/>
    <n v="51"/>
    <x v="1"/>
    <n v="51"/>
    <s v="2020-07"/>
  </r>
  <r>
    <m/>
    <m/>
    <n v="23791"/>
    <d v="2020-07-14T20:13:31"/>
    <s v="ILA V"/>
    <x v="0"/>
    <s v="Al-Ka'im"/>
    <s v="Markaz Al-Ka'im"/>
    <s v="Al Nahda Al-Sharqiyah"/>
    <s v="حي النهضة الشرقية"/>
    <n v="34.368278944099998"/>
    <n v="41.057757478699997"/>
    <n v="9"/>
    <x v="11"/>
    <n v="9"/>
    <s v="2020-07"/>
  </r>
  <r>
    <m/>
    <m/>
    <n v="273"/>
    <d v="2020-07-24T22:03:14"/>
    <s v="ILA V"/>
    <x v="0"/>
    <s v="Al-Ka'im"/>
    <s v="Al-Rummaneh"/>
    <s v="Albu Hardan"/>
    <s v="قرية البوحردان"/>
    <n v="34.406289203900002"/>
    <n v="41.094572269799997"/>
    <n v="40"/>
    <x v="11"/>
    <n v="40"/>
    <s v="2020-07"/>
  </r>
  <r>
    <m/>
    <m/>
    <n v="275"/>
    <d v="2020-07-24T22:03:11"/>
    <s v="ILA V"/>
    <x v="0"/>
    <s v="Al-Ka'im"/>
    <s v="Al-Rummaneh"/>
    <s v="Albu Ubaid"/>
    <s v="قرية البوعبيد"/>
    <n v="34.407377473700002"/>
    <n v="41.067313188200004"/>
    <n v="25"/>
    <x v="11"/>
    <n v="25"/>
    <s v="2020-07"/>
  </r>
  <r>
    <m/>
    <m/>
    <n v="274"/>
    <d v="2020-07-22T16:45:13"/>
    <s v="ILA V"/>
    <x v="0"/>
    <s v="Al-Ka'im"/>
    <s v="Al-Rummaneh"/>
    <s v="Al-Rabet"/>
    <s v="قرية الربط"/>
    <n v="34.423676999999998"/>
    <n v="41.039893889399998"/>
    <n v="10"/>
    <x v="11"/>
    <n v="10"/>
    <s v="2020-07"/>
  </r>
  <r>
    <m/>
    <m/>
    <n v="23793"/>
    <d v="2020-07-12T15:44:37"/>
    <s v="ILA V"/>
    <x v="0"/>
    <s v="Al-Ka'im"/>
    <s v="Markaz Al-Ka'im"/>
    <s v="Hay Al Askary"/>
    <s v="حي العسكري"/>
    <n v="34.388792874099998"/>
    <n v="41.022202437899999"/>
    <n v="15"/>
    <x v="11"/>
    <n v="15"/>
    <s v="2020-07"/>
  </r>
  <r>
    <m/>
    <m/>
    <n v="23790"/>
    <d v="2020-07-15T21:12:56"/>
    <s v="ILA V"/>
    <x v="0"/>
    <s v="Al-Ka'im"/>
    <s v="Markaz Al-Ka'im"/>
    <s v="Hay Al Shuhadaa"/>
    <s v="حي الشهداء"/>
    <n v="34.373790099499999"/>
    <n v="41.063287011500002"/>
    <n v="15"/>
    <x v="11"/>
    <n v="15"/>
    <s v="2020-07"/>
  </r>
  <r>
    <m/>
    <m/>
    <n v="23794"/>
    <d v="2020-07-12T15:44:53"/>
    <s v="ILA V"/>
    <x v="0"/>
    <s v="Al-Ka'im"/>
    <s v="Markaz Al-Ka'im"/>
    <s v="Hay Al Sinay"/>
    <s v="حي الصناعي"/>
    <n v="34.384036181500001"/>
    <n v="41.035055999999997"/>
    <n v="25"/>
    <x v="11"/>
    <n v="25"/>
    <s v="2020-07"/>
  </r>
  <r>
    <m/>
    <m/>
    <n v="286"/>
    <d v="2020-07-14T14:01:08"/>
    <s v="ILA V"/>
    <x v="0"/>
    <s v="Al-Ka'im"/>
    <s v="Markaz Al-Ka'im"/>
    <s v="Hay Al-Athar"/>
    <s v="حي الاثار"/>
    <n v="34.376734721399998"/>
    <n v="41.063077090699998"/>
    <n v="10"/>
    <x v="11"/>
    <n v="10"/>
    <s v="2020-07"/>
  </r>
  <r>
    <m/>
    <m/>
    <n v="287"/>
    <d v="2020-07-12T15:44:45"/>
    <s v="ILA V"/>
    <x v="0"/>
    <s v="Al-Ka'im"/>
    <s v="Markaz Al-Ka'im"/>
    <s v="Hay Al-Makarim"/>
    <s v="حي المكارم"/>
    <n v="34.384377220099999"/>
    <n v="41.023958609799998"/>
    <n v="30"/>
    <x v="11"/>
    <n v="30"/>
    <s v="2020-07"/>
  </r>
  <r>
    <m/>
    <m/>
    <n v="156"/>
    <d v="2020-07-14T14:00:40"/>
    <s v="ILA V"/>
    <x v="0"/>
    <s v="Al-Ka'im"/>
    <s v="Markaz Al-Ka'im"/>
    <s v="Wazeeriya"/>
    <s v="حي الوزيرية"/>
    <n v="34.381417021099999"/>
    <n v="41.039640758300003"/>
    <n v="15"/>
    <x v="11"/>
    <n v="15"/>
    <s v="2020-07"/>
  </r>
  <r>
    <m/>
    <m/>
    <n v="33421"/>
    <d v="2020-07-21T16:46:37"/>
    <s v="ILA V"/>
    <x v="0"/>
    <s v="Al-Ka'im"/>
    <s v="Al-Obiadi"/>
    <s v="Dghima village"/>
    <s v="قرية دغيمة"/>
    <n v="34.39781"/>
    <n v="41.189101444499997"/>
    <n v="30"/>
    <x v="4"/>
    <n v="30"/>
    <s v="2020-07"/>
  </r>
  <r>
    <m/>
    <m/>
    <n v="33466"/>
    <d v="2020-07-20T19:27:48"/>
    <s v="ILA V"/>
    <x v="0"/>
    <s v="Al-Ka'im"/>
    <s v="Al-Rummaneh"/>
    <s v="Al Baghoz village "/>
    <s v="قرية الباغوز"/>
    <n v="34.430121999999997"/>
    <n v="41.005760000000002"/>
    <n v="10"/>
    <x v="11"/>
    <n v="10"/>
    <s v="2020-07"/>
  </r>
  <r>
    <m/>
    <m/>
    <n v="33779"/>
    <d v="2020-07-14T20:13:19"/>
    <s v="ILA V"/>
    <x v="0"/>
    <s v="Al-Ka'im"/>
    <s v="Markaz Al-Ka'im"/>
    <s v="AI Nahda AI Gharbi"/>
    <s v="حي النهضة الغربية"/>
    <n v="34.372312000000001"/>
    <n v="41.044377099999998"/>
    <n v="6"/>
    <x v="11"/>
    <n v="6"/>
    <s v="2020-07"/>
  </r>
  <r>
    <m/>
    <m/>
    <n v="33815"/>
    <d v="2020-07-14T20:12:55"/>
    <s v="ILA V"/>
    <x v="0"/>
    <s v="Al-Ka'im"/>
    <s v="Markaz Al-Ka'im"/>
    <s v="  Hay Alzaytun"/>
    <s v="حي الزيتون"/>
    <n v="34.377398999999997"/>
    <n v="41.019220300000001"/>
    <n v="15"/>
    <x v="11"/>
    <n v="15"/>
    <s v="2020-07"/>
  </r>
  <r>
    <m/>
    <m/>
    <n v="109"/>
    <d v="2020-07-14T13:14:37"/>
    <s v="ILA V"/>
    <x v="0"/>
    <s v="Ana"/>
    <s v="Markaz Ana"/>
    <s v="Yarmouk"/>
    <s v="حي اليرموك"/>
    <n v="34.374835169000001"/>
    <n v="41.987610246199999"/>
    <n v="2"/>
    <x v="27"/>
    <n v="2"/>
    <s v="2020-07"/>
  </r>
  <r>
    <m/>
    <m/>
    <n v="267"/>
    <d v="2020-07-22T12:25:48"/>
    <s v="ILA V"/>
    <x v="0"/>
    <s v="Ra'ua"/>
    <s v="Markaz Ra'ua"/>
    <s v="Hay Al Qadissiyah"/>
    <s v="حي القادسية"/>
    <n v="34.487081119199999"/>
    <n v="41.908332439200002"/>
    <n v="5"/>
    <x v="1"/>
    <n v="5"/>
    <s v="2020-07"/>
  </r>
  <r>
    <m/>
    <m/>
    <n v="23640"/>
    <d v="2020-07-22T12:26:06"/>
    <s v="ILA V"/>
    <x v="0"/>
    <s v="Ra'ua"/>
    <s v="Markaz Ra'ua"/>
    <s v="Hay Al Salam"/>
    <s v="حي السلام "/>
    <n v="34.487788904699997"/>
    <n v="41.925593544000002"/>
    <n v="4"/>
    <x v="1"/>
    <n v="4"/>
    <s v="2020-07"/>
  </r>
  <r>
    <m/>
    <m/>
    <n v="23860"/>
    <d v="2020-07-23T15:32:06"/>
    <s v="ILA V"/>
    <x v="0"/>
    <s v="Ra'ua"/>
    <s v="Markaz Ra'ua"/>
    <s v="Hay Al Shuhadaa"/>
    <s v="حي الشهداء"/>
    <n v="34.487615457899999"/>
    <n v="41.919976898100003"/>
    <n v="2"/>
    <x v="1"/>
    <n v="2"/>
    <s v="2020-07"/>
  </r>
  <r>
    <m/>
    <m/>
    <n v="265"/>
    <d v="2020-07-23T15:31:57"/>
    <s v="ILA V"/>
    <x v="0"/>
    <s v="Ra'ua"/>
    <s v="Markaz Ra'ua"/>
    <s v="Rawa Al Qadima"/>
    <s v="حي راوة قديمة"/>
    <n v="34.4707714993"/>
    <n v="41.920303755500001"/>
    <n v="6"/>
    <x v="1"/>
    <n v="6"/>
    <s v="2020-07"/>
  </r>
  <r>
    <m/>
    <m/>
    <n v="29537"/>
    <d v="2020-08-09T13:14:34"/>
    <s v="ILA V"/>
    <x v="0"/>
    <s v="Heet"/>
    <s v="Kubaisa"/>
    <s v="Hay Al-Sadiq"/>
    <s v="حي الصديق"/>
    <n v="33.597444000000003"/>
    <n v="42.621088999999998"/>
    <n v="4"/>
    <x v="1"/>
    <n v="4"/>
    <s v="2020-08"/>
  </r>
  <r>
    <m/>
    <m/>
    <n v="29580"/>
    <d v="2020-07-12T13:03:30"/>
    <s v="ILA V"/>
    <x v="0"/>
    <s v="Ramadi"/>
    <s v="Markaz Ramadi"/>
    <s v="Al Hooz"/>
    <s v="الحوز"/>
    <n v="33.421889999999998"/>
    <n v="43.290458644399997"/>
    <n v="25"/>
    <x v="0"/>
    <n v="25"/>
    <s v="2020-07"/>
  </r>
  <r>
    <m/>
    <m/>
    <n v="21173"/>
    <d v="2020-08-18T21:02:19"/>
    <s v="ILA V"/>
    <x v="8"/>
    <s v="Abu Ghraib"/>
    <s v="Markaz Abu Ghraib"/>
    <s v="1 Athar"/>
    <s v="1 اذار"/>
    <n v="33.303321347299999"/>
    <n v="44.185436330100003"/>
    <n v="4"/>
    <x v="1"/>
    <n v="4"/>
    <s v="2020-08"/>
  </r>
  <r>
    <m/>
    <m/>
    <n v="7671"/>
    <d v="2020-08-16T22:17:28"/>
    <s v="ILA V"/>
    <x v="8"/>
    <s v="Abu Ghraib"/>
    <s v="Markaz Abu Ghraib"/>
    <s v="1 Huzairan"/>
    <s v="1 حزيران"/>
    <n v="33.3012386527"/>
    <n v="44.133815464500003"/>
    <n v="3"/>
    <x v="1"/>
    <n v="1"/>
    <s v="2020-08"/>
  </r>
  <r>
    <m/>
    <m/>
    <n v="7671"/>
    <d v="2020-08-16T22:17:28"/>
    <s v="ILA V"/>
    <x v="8"/>
    <s v="Abu Ghraib"/>
    <s v="Markaz Abu Ghraib"/>
    <s v="1 Huzairan"/>
    <s v="1 حزيران"/>
    <n v="33.3012386527"/>
    <n v="44.133815464500003"/>
    <n v="3"/>
    <x v="5"/>
    <n v="2"/>
    <s v="2020-08"/>
  </r>
  <r>
    <m/>
    <m/>
    <n v="24038"/>
    <d v="2020-08-16T22:17:06"/>
    <s v="ILA V"/>
    <x v="8"/>
    <s v="Abu Ghraib"/>
    <s v="Markaz Abu Ghraib"/>
    <s v="Al Emarat Al Sakaniyah"/>
    <s v="العمارات السكنية"/>
    <n v="33.314019208799998"/>
    <n v="44.179388705000001"/>
    <n v="6"/>
    <x v="1"/>
    <n v="3"/>
    <s v="2020-08"/>
  </r>
  <r>
    <m/>
    <m/>
    <n v="24038"/>
    <d v="2020-08-16T22:17:06"/>
    <s v="ILA V"/>
    <x v="8"/>
    <s v="Abu Ghraib"/>
    <s v="Markaz Abu Ghraib"/>
    <s v="Al Emarat Al Sakaniyah"/>
    <s v="العمارات السكنية"/>
    <n v="33.314019208799998"/>
    <n v="44.179388705000001"/>
    <n v="6"/>
    <x v="5"/>
    <n v="3"/>
    <s v="2020-08"/>
  </r>
  <r>
    <m/>
    <m/>
    <n v="7623"/>
    <d v="2020-08-18T21:02:25"/>
    <s v="ILA V"/>
    <x v="8"/>
    <s v="Abu Ghraib"/>
    <s v="Markaz Abu Ghraib"/>
    <s v="Al Zaitoon"/>
    <s v="الزيتون"/>
    <n v="33.312751584700003"/>
    <n v="44.201018551899999"/>
    <n v="5"/>
    <x v="1"/>
    <n v="5"/>
    <s v="2020-08"/>
  </r>
  <r>
    <m/>
    <m/>
    <n v="7709"/>
    <d v="2020-08-19T06:22:42"/>
    <s v="ILA V"/>
    <x v="8"/>
    <s v="Abu Ghraib"/>
    <s v="Markaz Abu Ghraib"/>
    <s v="North Khernabat"/>
    <s v="خرنابات الشمالية"/>
    <n v="33.329045868900003"/>
    <n v="44.194122182500003"/>
    <n v="5"/>
    <x v="1"/>
    <n v="2"/>
    <s v="2020-08"/>
  </r>
  <r>
    <m/>
    <m/>
    <n v="7709"/>
    <d v="2020-08-19T06:22:42"/>
    <s v="ILA V"/>
    <x v="8"/>
    <s v="Abu Ghraib"/>
    <s v="Markaz Abu Ghraib"/>
    <s v="North Khernabat"/>
    <s v="خرنابات الشمالية"/>
    <n v="33.329045868900003"/>
    <n v="44.194122182500003"/>
    <n v="5"/>
    <x v="5"/>
    <n v="3"/>
    <s v="2020-08"/>
  </r>
  <r>
    <m/>
    <m/>
    <n v="31714"/>
    <d v="2020-08-16T22:17:18"/>
    <s v="ILA V"/>
    <x v="8"/>
    <s v="Abu Ghraib"/>
    <s v="Markaz Abu Ghraib"/>
    <s v="Shuhada Markza-Shuhdda the second"/>
    <s v="الشهداء المركز-شهداء الثانية"/>
    <n v="33.309053006500001"/>
    <n v="44.150024809000001"/>
    <n v="5"/>
    <x v="3"/>
    <n v="3"/>
    <s v="2020-08"/>
  </r>
  <r>
    <m/>
    <m/>
    <n v="31714"/>
    <d v="2020-08-16T22:17:18"/>
    <s v="ILA V"/>
    <x v="8"/>
    <s v="Abu Ghraib"/>
    <s v="Markaz Abu Ghraib"/>
    <s v="Shuhada Markza-Shuhdda the second"/>
    <s v="الشهداء المركز-شهداء الثانية"/>
    <n v="33.309053006500001"/>
    <n v="44.150024809000001"/>
    <n v="5"/>
    <x v="1"/>
    <n v="2"/>
    <s v="2020-08"/>
  </r>
  <r>
    <m/>
    <m/>
    <n v="31715"/>
    <d v="2020-08-16T22:17:16"/>
    <s v="ILA V"/>
    <x v="8"/>
    <s v="Abu Ghraib"/>
    <s v="Markaz Abu Ghraib"/>
    <s v="Shuhada Markza-Shuhadda the third"/>
    <s v="الشهداء المركز-شهداء الثالثة"/>
    <n v="33.309303502900001"/>
    <n v="44.141111015900002"/>
    <n v="6"/>
    <x v="1"/>
    <n v="2"/>
    <s v="2020-08"/>
  </r>
  <r>
    <m/>
    <m/>
    <n v="31715"/>
    <d v="2020-08-16T22:17:16"/>
    <s v="ILA V"/>
    <x v="8"/>
    <s v="Abu Ghraib"/>
    <s v="Markaz Abu Ghraib"/>
    <s v="Shuhada Markza-Shuhadda the third"/>
    <s v="الشهداء المركز-شهداء الثالثة"/>
    <n v="33.309303502900001"/>
    <n v="44.141111015900002"/>
    <n v="6"/>
    <x v="3"/>
    <n v="2"/>
    <s v="2020-08"/>
  </r>
  <r>
    <m/>
    <m/>
    <n v="31715"/>
    <d v="2020-08-16T22:17:16"/>
    <s v="ILA V"/>
    <x v="8"/>
    <s v="Abu Ghraib"/>
    <s v="Markaz Abu Ghraib"/>
    <s v="Shuhada Markza-Shuhadda the third"/>
    <s v="الشهداء المركز-شهداء الثالثة"/>
    <n v="33.309303502900001"/>
    <n v="44.141111015900002"/>
    <n v="6"/>
    <x v="2"/>
    <n v="2"/>
    <s v="2020-08"/>
  </r>
  <r>
    <m/>
    <m/>
    <n v="23729"/>
    <d v="2020-07-28T12:59:02"/>
    <s v="ILA V"/>
    <x v="8"/>
    <s v="Adhamia"/>
    <s v="Markaz Al Adhamia"/>
    <s v="Al Qahira-324"/>
    <s v="القاهرة-324"/>
    <n v="33.384730182299997"/>
    <n v="44.383448081399997"/>
    <n v="3"/>
    <x v="3"/>
    <n v="2"/>
    <s v="2020-07"/>
  </r>
  <r>
    <m/>
    <m/>
    <n v="23729"/>
    <d v="2020-07-28T12:59:02"/>
    <s v="ILA V"/>
    <x v="8"/>
    <s v="Adhamia"/>
    <s v="Markaz Al Adhamia"/>
    <s v="Al Qahira-324"/>
    <s v="القاهرة-324"/>
    <n v="33.384730182299997"/>
    <n v="44.383448081399997"/>
    <n v="3"/>
    <x v="6"/>
    <n v="1"/>
    <s v="2020-07"/>
  </r>
  <r>
    <m/>
    <m/>
    <n v="22005"/>
    <d v="2020-07-18T23:32:01"/>
    <s v="ILA V"/>
    <x v="8"/>
    <s v="Adhamia"/>
    <s v="Markaz Al-Hussieniya"/>
    <s v="Al Husayniya-225"/>
    <s v="الحسينية-225"/>
    <n v="33.545127182900004"/>
    <n v="44.390142752700001"/>
    <n v="1"/>
    <x v="1"/>
    <n v="1"/>
    <s v="2020-07"/>
  </r>
  <r>
    <m/>
    <m/>
    <n v="23999"/>
    <d v="2020-07-28T12:59:05"/>
    <s v="ILA V"/>
    <x v="8"/>
    <s v="Adhamia"/>
    <s v="Markaz Al Adhamia"/>
    <s v="Al Qahira-307"/>
    <s v="القاهرة-307"/>
    <n v="33.378767863"/>
    <n v="44.390372643799999"/>
    <n v="2"/>
    <x v="5"/>
    <n v="2"/>
    <s v="2020-07"/>
  </r>
  <r>
    <m/>
    <m/>
    <n v="24176"/>
    <d v="2020-07-26T16:01:57"/>
    <s v="ILA V"/>
    <x v="8"/>
    <s v="Adhamia"/>
    <s v="Markaz Al Adhamia"/>
    <s v="Hay Al Rabee-332"/>
    <s v="حي الربيع-332"/>
    <n v="33.398022281199999"/>
    <n v="44.353749895699998"/>
    <n v="2"/>
    <x v="1"/>
    <n v="2"/>
    <s v="2020-07"/>
  </r>
  <r>
    <m/>
    <m/>
    <n v="23978"/>
    <d v="2020-07-28T13:08:56"/>
    <s v="ILA V"/>
    <x v="8"/>
    <s v="Adhamia"/>
    <s v="Markaz Al Adhamia"/>
    <s v="Al Shaab-339"/>
    <s v="الشعب-339"/>
    <n v="33.415615666699999"/>
    <n v="44.389566755899999"/>
    <n v="3"/>
    <x v="1"/>
    <n v="2"/>
    <s v="2020-07"/>
  </r>
  <r>
    <m/>
    <m/>
    <n v="23978"/>
    <d v="2020-07-28T13:08:56"/>
    <s v="ILA V"/>
    <x v="8"/>
    <s v="Adhamia"/>
    <s v="Markaz Al Adhamia"/>
    <s v="Al Shaab-339"/>
    <s v="الشعب-339"/>
    <n v="33.415615666699999"/>
    <n v="44.389566755899999"/>
    <n v="3"/>
    <x v="12"/>
    <n v="1"/>
    <s v="2020-07"/>
  </r>
  <r>
    <m/>
    <m/>
    <n v="24440"/>
    <d v="2020-07-28T13:08:55"/>
    <s v="ILA V"/>
    <x v="8"/>
    <s v="Adhamia"/>
    <s v="Markaz Al Adhamia"/>
    <s v="AL Shaab-335"/>
    <s v="الشعب-335"/>
    <n v="33.422279183599997"/>
    <n v="44.4146510498"/>
    <n v="4"/>
    <x v="1"/>
    <n v="2"/>
    <s v="2020-07"/>
  </r>
  <r>
    <m/>
    <m/>
    <n v="24440"/>
    <d v="2020-07-28T13:08:55"/>
    <s v="ILA V"/>
    <x v="8"/>
    <s v="Adhamia"/>
    <s v="Markaz Al Adhamia"/>
    <s v="AL Shaab-335"/>
    <s v="الشعب-335"/>
    <n v="33.422279183599997"/>
    <n v="44.4146510498"/>
    <n v="4"/>
    <x v="3"/>
    <n v="1"/>
    <s v="2020-07"/>
  </r>
  <r>
    <m/>
    <m/>
    <n v="24440"/>
    <d v="2020-07-28T13:08:55"/>
    <s v="ILA V"/>
    <x v="8"/>
    <s v="Adhamia"/>
    <s v="Markaz Al Adhamia"/>
    <s v="AL Shaab-335"/>
    <s v="الشعب-335"/>
    <n v="33.422279183599997"/>
    <n v="44.4146510498"/>
    <n v="4"/>
    <x v="27"/>
    <n v="1"/>
    <s v="2020-07"/>
  </r>
  <r>
    <m/>
    <m/>
    <n v="24441"/>
    <d v="2020-07-28T13:08:53"/>
    <s v="ILA V"/>
    <x v="8"/>
    <s v="Adhamia"/>
    <s v="Markaz Al Adhamia"/>
    <s v="AL Shaab-337"/>
    <s v="الشعب-337"/>
    <n v="33.409143526199998"/>
    <n v="44.388093304900003"/>
    <n v="3"/>
    <x v="1"/>
    <n v="2"/>
    <s v="2020-07"/>
  </r>
  <r>
    <m/>
    <m/>
    <n v="24441"/>
    <d v="2020-07-28T13:08:53"/>
    <s v="ILA V"/>
    <x v="8"/>
    <s v="Adhamia"/>
    <s v="Markaz Al Adhamia"/>
    <s v="AL Shaab-337"/>
    <s v="الشعب-337"/>
    <n v="33.409143526199998"/>
    <n v="44.388093304900003"/>
    <n v="3"/>
    <x v="11"/>
    <n v="1"/>
    <s v="2020-07"/>
  </r>
  <r>
    <m/>
    <m/>
    <n v="24450"/>
    <d v="2020-07-27T20:16:52"/>
    <s v="ILA V"/>
    <x v="8"/>
    <s v="Adhamia"/>
    <s v="Markaz Al Adhamia"/>
    <s v="AL Shaab-357"/>
    <s v="الشعب-357"/>
    <n v="33.425729114299997"/>
    <n v="44.396332227800002"/>
    <n v="4"/>
    <x v="1"/>
    <n v="2"/>
    <s v="2020-07"/>
  </r>
  <r>
    <m/>
    <m/>
    <n v="24450"/>
    <d v="2020-07-27T20:16:52"/>
    <s v="ILA V"/>
    <x v="8"/>
    <s v="Adhamia"/>
    <s v="Markaz Al Adhamia"/>
    <s v="AL Shaab-357"/>
    <s v="الشعب-357"/>
    <n v="33.425729114299997"/>
    <n v="44.396332227800002"/>
    <n v="4"/>
    <x v="8"/>
    <n v="1"/>
    <s v="2020-07"/>
  </r>
  <r>
    <m/>
    <m/>
    <n v="24450"/>
    <d v="2020-07-27T20:16:52"/>
    <s v="ILA V"/>
    <x v="8"/>
    <s v="Adhamia"/>
    <s v="Markaz Al Adhamia"/>
    <s v="AL Shaab-357"/>
    <s v="الشعب-357"/>
    <n v="33.425729114299997"/>
    <n v="44.396332227800002"/>
    <n v="4"/>
    <x v="27"/>
    <n v="1"/>
    <s v="2020-07"/>
  </r>
  <r>
    <m/>
    <m/>
    <n v="24002"/>
    <d v="2020-07-13T21:36:20"/>
    <s v="ILA V"/>
    <x v="8"/>
    <s v="Adhamia"/>
    <s v="Markaz Al Adhamia"/>
    <s v="Al Shamasiyah-316"/>
    <s v="الشماسية-316"/>
    <n v="33.372837986900002"/>
    <n v="44.374540080700001"/>
    <n v="6"/>
    <x v="3"/>
    <n v="2"/>
    <s v="2020-07"/>
  </r>
  <r>
    <m/>
    <m/>
    <n v="24002"/>
    <d v="2020-07-13T21:36:20"/>
    <s v="ILA V"/>
    <x v="8"/>
    <s v="Adhamia"/>
    <s v="Markaz Al Adhamia"/>
    <s v="Al Shamasiyah-316"/>
    <s v="الشماسية-316"/>
    <n v="33.372837986900002"/>
    <n v="44.374540080700001"/>
    <n v="6"/>
    <x v="19"/>
    <n v="2"/>
    <s v="2020-07"/>
  </r>
  <r>
    <m/>
    <m/>
    <n v="24002"/>
    <d v="2020-07-13T21:36:20"/>
    <s v="ILA V"/>
    <x v="8"/>
    <s v="Adhamia"/>
    <s v="Markaz Al Adhamia"/>
    <s v="Al Shamasiyah-316"/>
    <s v="الشماسية-316"/>
    <n v="33.372837986900002"/>
    <n v="44.374540080700001"/>
    <n v="6"/>
    <x v="1"/>
    <n v="2"/>
    <s v="2020-07"/>
  </r>
  <r>
    <m/>
    <m/>
    <n v="23987"/>
    <d v="2020-07-13T21:36:23"/>
    <s v="ILA V"/>
    <x v="8"/>
    <s v="Adhamia"/>
    <s v="Markaz Al Adhamia"/>
    <s v="Al Shamasiyah-318"/>
    <s v="الشماسية-318"/>
    <n v="33.380460414300003"/>
    <n v="44.366404685799999"/>
    <n v="15"/>
    <x v="3"/>
    <n v="6"/>
    <s v="2020-07"/>
  </r>
  <r>
    <m/>
    <m/>
    <n v="23987"/>
    <d v="2020-07-13T21:36:23"/>
    <s v="ILA V"/>
    <x v="8"/>
    <s v="Adhamia"/>
    <s v="Markaz Al Adhamia"/>
    <s v="Al Shamasiyah-318"/>
    <s v="الشماسية-318"/>
    <n v="33.380460414300003"/>
    <n v="44.366404685799999"/>
    <n v="15"/>
    <x v="1"/>
    <n v="6"/>
    <s v="2020-07"/>
  </r>
  <r>
    <m/>
    <m/>
    <n v="23987"/>
    <d v="2020-07-13T21:36:23"/>
    <s v="ILA V"/>
    <x v="8"/>
    <s v="Adhamia"/>
    <s v="Markaz Al Adhamia"/>
    <s v="Al Shamasiyah-318"/>
    <s v="الشماسية-318"/>
    <n v="33.380460414300003"/>
    <n v="44.366404685799999"/>
    <n v="15"/>
    <x v="27"/>
    <n v="3"/>
    <s v="2020-07"/>
  </r>
  <r>
    <m/>
    <m/>
    <n v="25396"/>
    <d v="2020-07-18T23:31:56"/>
    <s v="ILA V"/>
    <x v="8"/>
    <s v="Adhamia"/>
    <s v="Markaz Al Adhamia"/>
    <s v="Bob Al Sham-367"/>
    <s v="بوب الشام-367"/>
    <n v="33.439286322100003"/>
    <n v="44.3917032158"/>
    <n v="2"/>
    <x v="1"/>
    <n v="1"/>
    <s v="2020-07"/>
  </r>
  <r>
    <m/>
    <m/>
    <n v="25396"/>
    <d v="2020-07-18T23:31:56"/>
    <s v="ILA V"/>
    <x v="8"/>
    <s v="Adhamia"/>
    <s v="Markaz Al Adhamia"/>
    <s v="Bob Al Sham-367"/>
    <s v="بوب الشام-367"/>
    <n v="33.439286322100003"/>
    <n v="44.3917032158"/>
    <n v="2"/>
    <x v="27"/>
    <n v="1"/>
    <s v="2020-07"/>
  </r>
  <r>
    <m/>
    <m/>
    <n v="22777"/>
    <d v="2020-07-26T16:01:53"/>
    <s v="ILA V"/>
    <x v="8"/>
    <s v="Adhamia"/>
    <s v="Markaz Al Adhamia"/>
    <s v="Hay Al Rabee-340"/>
    <s v="حي الربيع-340"/>
    <n v="33.405383388499999"/>
    <n v="44.359334803400003"/>
    <n v="4"/>
    <x v="5"/>
    <n v="3"/>
    <s v="2020-07"/>
  </r>
  <r>
    <m/>
    <m/>
    <n v="22777"/>
    <d v="2020-07-26T16:01:53"/>
    <s v="ILA V"/>
    <x v="8"/>
    <s v="Adhamia"/>
    <s v="Markaz Al Adhamia"/>
    <s v="Hay Al Rabee-340"/>
    <s v="حي الربيع-340"/>
    <n v="33.405383388499999"/>
    <n v="44.359334803400003"/>
    <n v="4"/>
    <x v="11"/>
    <n v="1"/>
    <s v="2020-07"/>
  </r>
  <r>
    <m/>
    <m/>
    <n v="22874"/>
    <d v="2020-07-26T16:01:55"/>
    <s v="ILA V"/>
    <x v="8"/>
    <s v="Adhamia"/>
    <s v="Markaz Al Adhamia"/>
    <s v="Hay Al Rabee-342"/>
    <s v="حي الربيع-342"/>
    <n v="33.410444766300003"/>
    <n v="44.348084185300003"/>
    <n v="3"/>
    <x v="1"/>
    <n v="2"/>
    <s v="2020-07"/>
  </r>
  <r>
    <m/>
    <m/>
    <n v="22874"/>
    <d v="2020-07-26T16:01:55"/>
    <s v="ILA V"/>
    <x v="8"/>
    <s v="Adhamia"/>
    <s v="Markaz Al Adhamia"/>
    <s v="Hay Al Rabee-342"/>
    <s v="حي الربيع-342"/>
    <n v="33.410444766300003"/>
    <n v="44.348084185300003"/>
    <n v="3"/>
    <x v="3"/>
    <n v="1"/>
    <s v="2020-07"/>
  </r>
  <r>
    <m/>
    <m/>
    <n v="7646"/>
    <d v="2020-07-27T19:43:26"/>
    <s v="ILA V"/>
    <x v="8"/>
    <s v="Adhamia"/>
    <s v="Markaz Al Adhamia"/>
    <s v="Saba Qusor"/>
    <s v="سبع قصور"/>
    <n v="33.430463570599997"/>
    <n v="44.428639737700003"/>
    <n v="2"/>
    <x v="11"/>
    <n v="1"/>
    <s v="2020-07"/>
  </r>
  <r>
    <m/>
    <m/>
    <n v="7646"/>
    <d v="2020-07-27T19:43:26"/>
    <s v="ILA V"/>
    <x v="8"/>
    <s v="Adhamia"/>
    <s v="Markaz Al Adhamia"/>
    <s v="Saba Qusor"/>
    <s v="سبع قصور"/>
    <n v="33.430463570599997"/>
    <n v="44.428639737700003"/>
    <n v="2"/>
    <x v="1"/>
    <n v="1"/>
    <s v="2020-07"/>
  </r>
  <r>
    <m/>
    <m/>
    <n v="24001"/>
    <d v="2020-07-24T21:55:04"/>
    <s v="ILA V"/>
    <x v="8"/>
    <s v="Adhamia"/>
    <s v="Markaz Al Adhamia"/>
    <s v="Tunis-326"/>
    <s v="تونس-326"/>
    <n v="33.392728171999998"/>
    <n v="44.379582991299998"/>
    <n v="3"/>
    <x v="1"/>
    <n v="1"/>
    <s v="2020-07"/>
  </r>
  <r>
    <m/>
    <m/>
    <n v="24001"/>
    <d v="2020-07-24T21:55:04"/>
    <s v="ILA V"/>
    <x v="8"/>
    <s v="Adhamia"/>
    <s v="Markaz Al Adhamia"/>
    <s v="Tunis-326"/>
    <s v="تونس-326"/>
    <n v="33.392728171999998"/>
    <n v="44.379582991299998"/>
    <n v="3"/>
    <x v="5"/>
    <n v="2"/>
    <s v="2020-07"/>
  </r>
  <r>
    <m/>
    <m/>
    <n v="22538"/>
    <d v="2020-07-24T21:55:01"/>
    <s v="ILA V"/>
    <x v="8"/>
    <s v="Adhamia"/>
    <s v="Markaz Al Adhamia"/>
    <s v="Tunis-330"/>
    <s v="تونس-330"/>
    <n v="33.405676677400002"/>
    <n v="44.365907380599999"/>
    <n v="6"/>
    <x v="1"/>
    <n v="4"/>
    <s v="2020-07"/>
  </r>
  <r>
    <m/>
    <m/>
    <n v="22538"/>
    <d v="2020-07-24T21:55:01"/>
    <s v="ILA V"/>
    <x v="8"/>
    <s v="Adhamia"/>
    <s v="Markaz Al Adhamia"/>
    <s v="Tunis-330"/>
    <s v="تونس-330"/>
    <n v="33.405676677400002"/>
    <n v="44.365907380599999"/>
    <n v="6"/>
    <x v="27"/>
    <n v="1"/>
    <s v="2020-07"/>
  </r>
  <r>
    <m/>
    <m/>
    <n v="22538"/>
    <d v="2020-07-24T21:55:01"/>
    <s v="ILA V"/>
    <x v="8"/>
    <s v="Adhamia"/>
    <s v="Markaz Al Adhamia"/>
    <s v="Tunis-330"/>
    <s v="تونس-330"/>
    <n v="33.405676677400002"/>
    <n v="44.365907380599999"/>
    <n v="6"/>
    <x v="0"/>
    <n v="1"/>
    <s v="2020-07"/>
  </r>
  <r>
    <m/>
    <m/>
    <n v="27254"/>
    <d v="2020-07-26T23:03:45"/>
    <s v="ILA V"/>
    <x v="8"/>
    <s v="Adhamia"/>
    <s v="Markaz Al Adhamia"/>
    <s v="Tunis-328"/>
    <s v="تونس-328"/>
    <n v="33.397416731699998"/>
    <n v="44.380082256500003"/>
    <n v="4"/>
    <x v="1"/>
    <n v="3"/>
    <s v="2020-07"/>
  </r>
  <r>
    <m/>
    <m/>
    <n v="27254"/>
    <d v="2020-07-26T23:03:45"/>
    <s v="ILA V"/>
    <x v="8"/>
    <s v="Adhamia"/>
    <s v="Markaz Al Adhamia"/>
    <s v="Tunis-328"/>
    <s v="تونس-328"/>
    <n v="33.397416731699998"/>
    <n v="44.380082256500003"/>
    <n v="4"/>
    <x v="3"/>
    <n v="1"/>
    <s v="2020-07"/>
  </r>
  <r>
    <m/>
    <m/>
    <n v="27255"/>
    <d v="2020-07-27T16:22:59"/>
    <s v="ILA V"/>
    <x v="8"/>
    <s v="Adhamia"/>
    <s v="Markaz Al Adhamia"/>
    <s v="Hay Al Rabee-334"/>
    <s v="حي الربيع-334"/>
    <n v="33.4011153179"/>
    <n v="44.351246144999998"/>
    <n v="2"/>
    <x v="1"/>
    <n v="1"/>
    <s v="2020-07"/>
  </r>
  <r>
    <m/>
    <m/>
    <n v="27255"/>
    <d v="2020-07-27T16:22:59"/>
    <s v="ILA V"/>
    <x v="8"/>
    <s v="Adhamia"/>
    <s v="Markaz Al Adhamia"/>
    <s v="Hay Al Rabee-334"/>
    <s v="حي الربيع-334"/>
    <n v="33.4011153179"/>
    <n v="44.351246144999998"/>
    <n v="2"/>
    <x v="5"/>
    <n v="1"/>
    <s v="2020-07"/>
  </r>
  <r>
    <m/>
    <m/>
    <n v="27256"/>
    <d v="2020-07-27T16:22:56"/>
    <s v="ILA V"/>
    <x v="8"/>
    <s v="Adhamia"/>
    <s v="Markaz Al Adhamia"/>
    <s v="Hay Al Rabee-336"/>
    <s v="حي الربيع-336"/>
    <n v="33.402868917399999"/>
    <n v="44.3419580869"/>
    <n v="2"/>
    <x v="1"/>
    <n v="1"/>
    <s v="2020-07"/>
  </r>
  <r>
    <m/>
    <m/>
    <n v="27256"/>
    <d v="2020-07-27T16:22:56"/>
    <s v="ILA V"/>
    <x v="8"/>
    <s v="Adhamia"/>
    <s v="Markaz Al Adhamia"/>
    <s v="Hay Al Rabee-336"/>
    <s v="حي الربيع-336"/>
    <n v="33.402868917399999"/>
    <n v="44.3419580869"/>
    <n v="2"/>
    <x v="11"/>
    <n v="1"/>
    <s v="2020-07"/>
  </r>
  <r>
    <m/>
    <m/>
    <n v="24735"/>
    <d v="2020-07-25T16:31:27"/>
    <s v="ILA V"/>
    <x v="8"/>
    <s v="Al Resafa"/>
    <s v="Markaz Al-Resafa"/>
    <s v="14 Tamoz-510"/>
    <s v="510-14 تموز"/>
    <n v="33.366565715599997"/>
    <n v="44.413187647100003"/>
    <n v="4"/>
    <x v="1"/>
    <n v="4"/>
    <s v="2020-07"/>
  </r>
  <r>
    <m/>
    <m/>
    <n v="22816"/>
    <d v="2020-08-13T16:09:36"/>
    <s v="ILA V"/>
    <x v="8"/>
    <s v="Al Resafa"/>
    <s v="Markaz Al-Resafa"/>
    <s v="Al Edreesiy-505"/>
    <s v="الأدريسي-505"/>
    <n v="33.356451053999997"/>
    <n v="44.425188202199998"/>
    <n v="3"/>
    <x v="1"/>
    <n v="2"/>
    <s v="2020-08"/>
  </r>
  <r>
    <m/>
    <m/>
    <n v="22816"/>
    <d v="2020-08-13T16:09:36"/>
    <s v="ILA V"/>
    <x v="8"/>
    <s v="Al Resafa"/>
    <s v="Markaz Al-Resafa"/>
    <s v="Al Edreesiy-505"/>
    <s v="الأدريسي-505"/>
    <n v="33.356451053999997"/>
    <n v="44.425188202199998"/>
    <n v="3"/>
    <x v="3"/>
    <n v="1"/>
    <s v="2020-08"/>
  </r>
  <r>
    <m/>
    <m/>
    <n v="27312"/>
    <d v="2020-07-16T13:29:07"/>
    <s v="ILA V"/>
    <x v="8"/>
    <s v="Kadhimia"/>
    <s v="Markz Al Kadhimia"/>
    <s v="Shoala-448"/>
    <s v="الشعلة-448"/>
    <n v="33.360768633299998"/>
    <n v="44.297004145099997"/>
    <n v="2"/>
    <x v="1"/>
    <n v="1"/>
    <s v="2020-07"/>
  </r>
  <r>
    <m/>
    <m/>
    <n v="27312"/>
    <d v="2020-07-16T13:29:07"/>
    <s v="ILA V"/>
    <x v="8"/>
    <s v="Kadhimia"/>
    <s v="Markz Al Kadhimia"/>
    <s v="Shoala-448"/>
    <s v="الشعلة-448"/>
    <n v="33.360768633299998"/>
    <n v="44.297004145099997"/>
    <n v="2"/>
    <x v="5"/>
    <n v="1"/>
    <s v="2020-07"/>
  </r>
  <r>
    <m/>
    <m/>
    <n v="27314"/>
    <d v="2020-07-16T14:29:23"/>
    <s v="ILA V"/>
    <x v="8"/>
    <s v="Kadhimia"/>
    <s v="Markz Al Kadhimia"/>
    <s v="Shoala-450"/>
    <s v="الشعلة-450"/>
    <n v="33.366286110899999"/>
    <n v="44.289487164800001"/>
    <n v="2"/>
    <x v="27"/>
    <n v="1"/>
    <s v="2020-07"/>
  </r>
  <r>
    <m/>
    <m/>
    <n v="27314"/>
    <d v="2020-07-16T14:29:23"/>
    <s v="ILA V"/>
    <x v="8"/>
    <s v="Kadhimia"/>
    <s v="Markz Al Kadhimia"/>
    <s v="Shoala-450"/>
    <s v="الشعلة-450"/>
    <n v="33.366286110899999"/>
    <n v="44.289487164800001"/>
    <n v="2"/>
    <x v="5"/>
    <n v="1"/>
    <s v="2020-07"/>
  </r>
  <r>
    <m/>
    <m/>
    <n v="27315"/>
    <d v="2020-07-16T14:29:26"/>
    <s v="ILA V"/>
    <x v="8"/>
    <s v="Kadhimia"/>
    <s v="Markz Al Kadhimia"/>
    <s v="Shoala-454"/>
    <s v="الشعلة-454"/>
    <n v="33.375858367799999"/>
    <n v="44.288195658500001"/>
    <n v="3"/>
    <x v="12"/>
    <n v="1"/>
    <s v="2020-07"/>
  </r>
  <r>
    <m/>
    <m/>
    <n v="27315"/>
    <d v="2020-07-16T14:29:26"/>
    <s v="ILA V"/>
    <x v="8"/>
    <s v="Kadhimia"/>
    <s v="Markz Al Kadhimia"/>
    <s v="Shoala-454"/>
    <s v="الشعلة-454"/>
    <n v="33.375858367799999"/>
    <n v="44.288195658500001"/>
    <n v="3"/>
    <x v="5"/>
    <n v="1"/>
    <s v="2020-07"/>
  </r>
  <r>
    <m/>
    <m/>
    <n v="27315"/>
    <d v="2020-07-16T14:29:26"/>
    <s v="ILA V"/>
    <x v="8"/>
    <s v="Kadhimia"/>
    <s v="Markz Al Kadhimia"/>
    <s v="Shoala-454"/>
    <s v="الشعلة-454"/>
    <n v="33.375858367799999"/>
    <n v="44.288195658500001"/>
    <n v="3"/>
    <x v="1"/>
    <n v="1"/>
    <s v="2020-07"/>
  </r>
  <r>
    <m/>
    <m/>
    <n v="27316"/>
    <d v="2020-07-16T14:29:28"/>
    <s v="ILA V"/>
    <x v="8"/>
    <s v="Kadhimia"/>
    <s v="Markz Al Kadhimia"/>
    <s v="Shoala-458"/>
    <s v="الشعلة-458"/>
    <n v="33.372277716299998"/>
    <n v="44.279060972099998"/>
    <n v="1"/>
    <x v="1"/>
    <n v="1"/>
    <s v="2020-07"/>
  </r>
  <r>
    <m/>
    <m/>
    <n v="27317"/>
    <d v="2020-07-16T14:29:31"/>
    <s v="ILA V"/>
    <x v="8"/>
    <s v="Kadhimia"/>
    <s v="Markz Al Kadhimia"/>
    <s v="Shoala-460"/>
    <s v="الشعلة-460"/>
    <n v="33.367125978600001"/>
    <n v="44.271078251200002"/>
    <n v="1"/>
    <x v="1"/>
    <n v="1"/>
    <s v="2020-07"/>
  </r>
  <r>
    <m/>
    <m/>
    <n v="27318"/>
    <d v="2020-07-16T14:52:55"/>
    <s v="ILA V"/>
    <x v="8"/>
    <s v="Kadhimia"/>
    <s v="Markz Al Kadhimia"/>
    <s v="Shoala-464"/>
    <s v="الشعلة-464"/>
    <n v="33.379033342500001"/>
    <n v="44.285123055900002"/>
    <n v="2"/>
    <x v="5"/>
    <n v="2"/>
    <s v="2020-07"/>
  </r>
  <r>
    <m/>
    <m/>
    <n v="27319"/>
    <d v="2020-07-16T14:53:05"/>
    <s v="ILA V"/>
    <x v="8"/>
    <s v="Kadhimia"/>
    <s v="Markz Al Kadhimia"/>
    <s v="Shoala-Al Doanam"/>
    <s v="الشعلة-الدوانم"/>
    <n v="33.363743210700001"/>
    <n v="44.252254147499997"/>
    <n v="1"/>
    <x v="11"/>
    <n v="1"/>
    <s v="2020-07"/>
  </r>
  <r>
    <m/>
    <m/>
    <n v="27320"/>
    <d v="2020-07-16T14:53:03"/>
    <s v="ILA V"/>
    <x v="8"/>
    <s v="Kadhimia"/>
    <s v="Markz Al Kadhimia"/>
    <s v="Shoala-Khatib"/>
    <s v="الشعلة-الخطيب"/>
    <n v="33.358245912800001"/>
    <n v="44.294690211700001"/>
    <n v="3"/>
    <x v="11"/>
    <n v="1"/>
    <s v="2020-07"/>
  </r>
  <r>
    <m/>
    <m/>
    <n v="27320"/>
    <d v="2020-07-16T14:53:03"/>
    <s v="ILA V"/>
    <x v="8"/>
    <s v="Kadhimia"/>
    <s v="Markz Al Kadhimia"/>
    <s v="Shoala-Khatib"/>
    <s v="الشعلة-الخطيب"/>
    <n v="33.358245912800001"/>
    <n v="44.294690211700001"/>
    <n v="3"/>
    <x v="1"/>
    <n v="1"/>
    <s v="2020-07"/>
  </r>
  <r>
    <m/>
    <m/>
    <n v="27320"/>
    <d v="2020-07-16T14:53:03"/>
    <s v="ILA V"/>
    <x v="8"/>
    <s v="Kadhimia"/>
    <s v="Markz Al Kadhimia"/>
    <s v="Shoala-Khatib"/>
    <s v="الشعلة-الخطيب"/>
    <n v="33.358245912800001"/>
    <n v="44.294690211700001"/>
    <n v="3"/>
    <x v="5"/>
    <n v="1"/>
    <s v="2020-07"/>
  </r>
  <r>
    <m/>
    <m/>
    <n v="25221"/>
    <d v="2020-08-21T00:05:07"/>
    <s v="ILA V"/>
    <x v="8"/>
    <s v="Karkh"/>
    <s v="Al-Rasheed"/>
    <s v="Al Forat-893"/>
    <s v="الفرات-893"/>
    <n v="33.275924218999997"/>
    <n v="44.276316133000002"/>
    <n v="4"/>
    <x v="1"/>
    <n v="2"/>
    <s v="2020-08"/>
  </r>
  <r>
    <m/>
    <m/>
    <n v="25221"/>
    <d v="2020-08-21T00:05:07"/>
    <s v="ILA V"/>
    <x v="8"/>
    <s v="Karkh"/>
    <s v="Al-Rasheed"/>
    <s v="Al Forat-893"/>
    <s v="الفرات-893"/>
    <n v="33.275924218999997"/>
    <n v="44.276316133000002"/>
    <n v="4"/>
    <x v="3"/>
    <n v="2"/>
    <s v="2020-08"/>
  </r>
  <r>
    <m/>
    <m/>
    <n v="21460"/>
    <d v="2020-07-21T07:55:32"/>
    <s v="ILA V"/>
    <x v="8"/>
    <s v="Karkh"/>
    <s v="Al-Mansour"/>
    <s v="Al Khadraa-639"/>
    <s v="الخضراء-639"/>
    <n v="33.320205096199999"/>
    <n v="44.297554196"/>
    <n v="5"/>
    <x v="13"/>
    <n v="5"/>
    <s v="2020-07"/>
  </r>
  <r>
    <m/>
    <m/>
    <n v="21450"/>
    <d v="2020-07-21T07:55:09"/>
    <s v="ILA V"/>
    <x v="8"/>
    <s v="Karkh"/>
    <s v="Al-Mansour"/>
    <s v="Al Amerya-634"/>
    <s v="العامرية-634"/>
    <n v="33.291441284100003"/>
    <n v="44.295133766299998"/>
    <n v="3"/>
    <x v="6"/>
    <n v="3"/>
    <s v="2020-07"/>
  </r>
  <r>
    <m/>
    <m/>
    <n v="21446"/>
    <d v="2020-07-21T07:54:50"/>
    <s v="ILA V"/>
    <x v="8"/>
    <s v="Karkh"/>
    <s v="Al-Mansour"/>
    <s v="Al Amreya-628"/>
    <s v="العامرية-628"/>
    <n v="33.295588696599999"/>
    <n v="44.3055589668"/>
    <n v="4"/>
    <x v="1"/>
    <n v="4"/>
    <s v="2020-07"/>
  </r>
  <r>
    <m/>
    <m/>
    <n v="21448"/>
    <d v="2020-07-21T07:55:13"/>
    <s v="ILA V"/>
    <x v="8"/>
    <s v="Karkh"/>
    <s v="Al-Mansour"/>
    <s v="Al Amreya-630"/>
    <s v="العامرية-630"/>
    <n v="33.3016733065"/>
    <n v="44.293997267100004"/>
    <n v="3"/>
    <x v="3"/>
    <n v="3"/>
    <s v="2020-07"/>
  </r>
  <r>
    <m/>
    <m/>
    <n v="27411"/>
    <d v="2020-07-26T12:46:30"/>
    <s v="ILA V"/>
    <x v="8"/>
    <s v="Karkh"/>
    <s v="Al-Rasheed"/>
    <s v="Hay Al Jehad-891"/>
    <s v="حي الجهاد-891"/>
    <n v="33.262118123"/>
    <n v="44.290882232400001"/>
    <n v="2"/>
    <x v="1"/>
    <n v="2"/>
    <s v="2020-07"/>
  </r>
  <r>
    <m/>
    <m/>
    <n v="27412"/>
    <d v="2020-07-26T12:46:32"/>
    <s v="ILA V"/>
    <x v="8"/>
    <s v="Karkh"/>
    <s v="Al-Rasheed"/>
    <s v="Hay Al Jehad-879"/>
    <s v="حي الجهاد-879"/>
    <n v="33.257251218999997"/>
    <n v="44.296594092100001"/>
    <n v="3"/>
    <x v="1"/>
    <n v="1"/>
    <s v="2020-07"/>
  </r>
  <r>
    <m/>
    <m/>
    <n v="27412"/>
    <d v="2020-07-26T12:46:32"/>
    <s v="ILA V"/>
    <x v="8"/>
    <s v="Karkh"/>
    <s v="Al-Rasheed"/>
    <s v="Hay Al Jehad-879"/>
    <s v="حي الجهاد-879"/>
    <n v="33.257251218999997"/>
    <n v="44.296594092100001"/>
    <n v="3"/>
    <x v="19"/>
    <n v="2"/>
    <s v="2020-07"/>
  </r>
  <r>
    <m/>
    <m/>
    <n v="24121"/>
    <d v="2020-08-11T23:09:27"/>
    <s v="ILA V"/>
    <x v="8"/>
    <s v="Mahmoudiya"/>
    <s v="Markaz Mahmudiya"/>
    <s v="Hay Al Modhafeen-210"/>
    <s v="حي الموظفين-210"/>
    <n v="33.063845059800002"/>
    <n v="44.3599770294"/>
    <n v="3"/>
    <x v="1"/>
    <n v="2"/>
    <s v="2020-08"/>
  </r>
  <r>
    <m/>
    <m/>
    <n v="24121"/>
    <d v="2020-08-11T23:09:27"/>
    <s v="ILA V"/>
    <x v="8"/>
    <s v="Mahmoudiya"/>
    <s v="Markaz Mahmudiya"/>
    <s v="Hay Al Modhafeen-210"/>
    <s v="حي الموظفين-210"/>
    <n v="33.063845059800002"/>
    <n v="44.3599770294"/>
    <n v="3"/>
    <x v="5"/>
    <n v="1"/>
    <s v="2020-08"/>
  </r>
  <r>
    <m/>
    <m/>
    <n v="24091"/>
    <d v="2020-08-11T23:09:23"/>
    <s v="ILA V"/>
    <x v="8"/>
    <s v="Mahmoudiya"/>
    <s v="Markaz Mahmudiya"/>
    <s v="Hay Al-Rubaiy-204"/>
    <s v="حي الربيعي-204"/>
    <n v="33.052740878999998"/>
    <n v="44.359177500500003"/>
    <n v="3"/>
    <x v="1"/>
    <n v="1"/>
    <s v="2020-08"/>
  </r>
  <r>
    <m/>
    <m/>
    <n v="24091"/>
    <d v="2020-08-11T23:09:23"/>
    <s v="ILA V"/>
    <x v="8"/>
    <s v="Mahmoudiya"/>
    <s v="Markaz Mahmudiya"/>
    <s v="Hay Al-Rubaiy-204"/>
    <s v="حي الربيعي-204"/>
    <n v="33.052740878999998"/>
    <n v="44.359177500500003"/>
    <n v="3"/>
    <x v="3"/>
    <n v="1"/>
    <s v="2020-08"/>
  </r>
  <r>
    <m/>
    <m/>
    <n v="24091"/>
    <d v="2020-08-11T23:09:23"/>
    <s v="ILA V"/>
    <x v="8"/>
    <s v="Mahmoudiya"/>
    <s v="Markaz Mahmudiya"/>
    <s v="Hay Al-Rubaiy-204"/>
    <s v="حي الربيعي-204"/>
    <n v="33.052740878999998"/>
    <n v="44.359177500500003"/>
    <n v="3"/>
    <x v="5"/>
    <n v="1"/>
    <s v="2020-08"/>
  </r>
  <r>
    <m/>
    <m/>
    <n v="25425"/>
    <d v="2020-08-17T06:23:31"/>
    <s v="ILA V"/>
    <x v="8"/>
    <s v="Tarmia"/>
    <s v="Meshahda"/>
    <s v="Nadeem-1 Village"/>
    <s v="قرية نديم-1"/>
    <n v="33.586585085800003"/>
    <n v="44.237565699000001"/>
    <n v="3"/>
    <x v="5"/>
    <n v="3"/>
    <s v="2020-08"/>
  </r>
  <r>
    <m/>
    <m/>
    <n v="24198"/>
    <d v="2020-07-26T12:55:13"/>
    <s v="ILA V"/>
    <x v="9"/>
    <s v="Al-Hindiya"/>
    <s v="Markaz Al-Hindiya"/>
    <s v="Al Jamyah"/>
    <s v="الجمعية "/>
    <n v="32.555113314899998"/>
    <n v="44.223213121500002"/>
    <n v="7"/>
    <x v="5"/>
    <n v="6"/>
    <s v="2020-07"/>
  </r>
  <r>
    <m/>
    <m/>
    <n v="24198"/>
    <d v="2020-07-26T12:55:13"/>
    <s v="ILA V"/>
    <x v="9"/>
    <s v="Al-Hindiya"/>
    <s v="Markaz Al-Hindiya"/>
    <s v="Al Jamyah"/>
    <s v="الجمعية "/>
    <n v="32.555113314899998"/>
    <n v="44.223213121500002"/>
    <n v="7"/>
    <x v="28"/>
    <n v="1"/>
    <s v="2020-07"/>
  </r>
  <r>
    <m/>
    <m/>
    <n v="25265"/>
    <d v="2020-07-22T20:59:42"/>
    <s v="ILA V"/>
    <x v="9"/>
    <s v="Kerbala"/>
    <s v="Markaz Kerbela"/>
    <s v="Abo Akab"/>
    <s v="ابو عكب"/>
    <n v="32.606789800000001"/>
    <n v="44.051600503099998"/>
    <n v="2"/>
    <x v="27"/>
    <n v="1"/>
    <s v="2020-07"/>
  </r>
  <r>
    <m/>
    <m/>
    <n v="25265"/>
    <d v="2020-07-22T20:59:42"/>
    <s v="ILA V"/>
    <x v="9"/>
    <s v="Kerbala"/>
    <s v="Markaz Kerbela"/>
    <s v="Abo Akab"/>
    <s v="ابو عكب"/>
    <n v="32.606789800000001"/>
    <n v="44.051600503099998"/>
    <n v="2"/>
    <x v="19"/>
    <n v="1"/>
    <s v="2020-07"/>
  </r>
  <r>
    <m/>
    <m/>
    <n v="22786"/>
    <d v="2020-07-30T23:43:37"/>
    <s v="ILA V"/>
    <x v="9"/>
    <s v="Kerbala"/>
    <s v="Markaz Kerbela"/>
    <s v="Al Rawdhatain"/>
    <s v="الروضتين "/>
    <n v="32.620162499999999"/>
    <n v="44.0183933514"/>
    <n v="4"/>
    <x v="21"/>
    <n v="2"/>
    <s v="2020-07"/>
  </r>
  <r>
    <m/>
    <m/>
    <n v="22786"/>
    <d v="2020-07-30T23:43:37"/>
    <s v="ILA V"/>
    <x v="9"/>
    <s v="Kerbala"/>
    <s v="Markaz Kerbela"/>
    <s v="Al Rawdhatain"/>
    <s v="الروضتين "/>
    <n v="32.620162499999999"/>
    <n v="44.0183933514"/>
    <n v="4"/>
    <x v="3"/>
    <n v="2"/>
    <s v="2020-07"/>
  </r>
  <r>
    <m/>
    <m/>
    <n v="25063"/>
    <d v="2020-08-18T01:15:43"/>
    <s v="ILA V"/>
    <x v="9"/>
    <s v="Kerbala"/>
    <s v="Markaz Kerbela"/>
    <s v="Hay Al Husain"/>
    <s v="حي الحسين"/>
    <n v="32.5963090678"/>
    <n v="44.014390768299997"/>
    <n v="9"/>
    <x v="3"/>
    <n v="4"/>
    <s v="2020-08"/>
  </r>
  <r>
    <m/>
    <m/>
    <n v="25063"/>
    <d v="2020-08-18T01:15:43"/>
    <s v="ILA V"/>
    <x v="9"/>
    <s v="Kerbala"/>
    <s v="Markaz Kerbela"/>
    <s v="Hay Al Husain"/>
    <s v="حي الحسين"/>
    <n v="32.5963090678"/>
    <n v="44.014390768299997"/>
    <n v="9"/>
    <x v="5"/>
    <n v="5"/>
    <s v="2020-08"/>
  </r>
  <r>
    <m/>
    <m/>
    <n v="21587"/>
    <d v="2020-07-19T14:26:06"/>
    <s v="ILA V"/>
    <x v="9"/>
    <s v="Kerbala"/>
    <s v="Al-Hassainya"/>
    <s v="Al-hussainya-Hay Al Rasool"/>
    <s v="الحسينيه-حي الرسول"/>
    <n v="32.679608616400003"/>
    <n v="44.1639425101"/>
    <n v="1"/>
    <x v="1"/>
    <n v="1"/>
    <s v="2020-07"/>
  </r>
  <r>
    <m/>
    <m/>
    <n v="21682"/>
    <d v="2020-07-19T14:26:04"/>
    <s v="ILA V"/>
    <x v="9"/>
    <s v="Kerbala"/>
    <s v="Al-Hassainya"/>
    <s v="Al-hussainya-Hay Al Zahraa"/>
    <s v="الحسينيه-حي الزهراء"/>
    <n v="32.684036658799997"/>
    <n v="44.166796442699997"/>
    <n v="2"/>
    <x v="1"/>
    <n v="1"/>
    <s v="2020-07"/>
  </r>
  <r>
    <m/>
    <m/>
    <n v="21682"/>
    <d v="2020-07-19T14:26:04"/>
    <s v="ILA V"/>
    <x v="9"/>
    <s v="Kerbala"/>
    <s v="Al-Hassainya"/>
    <s v="Al-hussainya-Hay Al Zahraa"/>
    <s v="الحسينيه-حي الزهراء"/>
    <n v="32.684036658799997"/>
    <n v="44.166796442699997"/>
    <n v="2"/>
    <x v="21"/>
    <n v="1"/>
    <s v="2020-07"/>
  </r>
  <r>
    <m/>
    <m/>
    <n v="24137"/>
    <d v="2020-08-18T00:59:25"/>
    <s v="ILA V"/>
    <x v="9"/>
    <s v="Kerbala"/>
    <s v="Markaz Kerbela"/>
    <s v="Maitham Al Tammar"/>
    <s v="ميثم التمار "/>
    <n v="32.618003100000003"/>
    <n v="44.043442322399997"/>
    <n v="6"/>
    <x v="3"/>
    <n v="6"/>
    <s v="2020-08"/>
  </r>
  <r>
    <m/>
    <m/>
    <n v="24578"/>
    <d v="2020-08-18T01:30:53"/>
    <s v="ILA V"/>
    <x v="9"/>
    <s v="Kerbala"/>
    <s v="Markaz Kerbela"/>
    <s v="Malhak Dubbat Al-Mudfeen"/>
    <s v="ملحق ضباط الموظفين"/>
    <n v="32.604641614400002"/>
    <n v="43.999633753300003"/>
    <n v="3"/>
    <x v="5"/>
    <n v="3"/>
    <s v="2020-08"/>
  </r>
  <r>
    <m/>
    <m/>
    <n v="17776"/>
    <d v="2020-08-28T21:20:33"/>
    <s v="ILA V"/>
    <x v="3"/>
    <s v="Akre"/>
    <s v="Bjeel"/>
    <s v="Bjil"/>
    <s v="بجيل"/>
    <n v="36.727823778000001"/>
    <n v="44.016086286300002"/>
    <n v="5"/>
    <x v="5"/>
    <n v="1"/>
    <s v="2020-08"/>
  </r>
  <r>
    <m/>
    <m/>
    <n v="17776"/>
    <d v="2020-08-28T21:20:33"/>
    <s v="ILA V"/>
    <x v="3"/>
    <s v="Akre"/>
    <s v="Bjeel"/>
    <s v="Bjil"/>
    <s v="بجيل"/>
    <n v="36.727823778000001"/>
    <n v="44.016086286300002"/>
    <n v="5"/>
    <x v="15"/>
    <n v="3"/>
    <s v="2020-08"/>
  </r>
  <r>
    <m/>
    <m/>
    <n v="17776"/>
    <d v="2020-08-28T21:20:33"/>
    <s v="ILA V"/>
    <x v="3"/>
    <s v="Akre"/>
    <s v="Bjeel"/>
    <s v="Bjil"/>
    <s v="بجيل"/>
    <n v="36.727823778000001"/>
    <n v="44.016086286300002"/>
    <n v="5"/>
    <x v="1"/>
    <n v="1"/>
    <s v="2020-08"/>
  </r>
  <r>
    <m/>
    <m/>
    <n v="34009"/>
    <d v="2020-08-19T14:03:51"/>
    <s v="ILA V"/>
    <x v="3"/>
    <s v="Al-Ba'aj"/>
    <s v="Markaz Al-Ba'aj"/>
    <s v=" Al Intisar"/>
    <s v="حي الانتصار"/>
    <n v="36.049593999999999"/>
    <n v="41.712780000000002"/>
    <n v="25"/>
    <x v="1"/>
    <n v="25"/>
    <s v="2020-08"/>
  </r>
  <r>
    <m/>
    <m/>
    <n v="18349"/>
    <d v="2020-08-19T14:03:47"/>
    <s v="ILA V"/>
    <x v="3"/>
    <s v="Al-Ba'aj"/>
    <s v="Markaz Al-Ba'aj"/>
    <s v="Al-Yarmuk"/>
    <s v="حي اليرموك"/>
    <n v="36.044635"/>
    <n v="41.720289000000001"/>
    <n v="8"/>
    <x v="1"/>
    <n v="8"/>
    <s v="2020-08"/>
  </r>
  <r>
    <m/>
    <m/>
    <n v="17752"/>
    <d v="2020-08-28T21:20:26"/>
    <s v="ILA V"/>
    <x v="3"/>
    <s v="Al-Shikhan"/>
    <s v="Ba'adre"/>
    <s v="Baadre"/>
    <s v="باعدري"/>
    <n v="36.723429837700003"/>
    <n v="43.2520512595"/>
    <n v="13"/>
    <x v="5"/>
    <n v="13"/>
    <s v="2020-08"/>
  </r>
  <r>
    <m/>
    <m/>
    <n v="25945"/>
    <d v="2020-08-28T21:20:29"/>
    <s v="ILA V"/>
    <x v="3"/>
    <s v="Al-Shikhan"/>
    <s v="Ba'adre"/>
    <s v="Esiyan Village"/>
    <s v="قرية ايسيان"/>
    <n v="36.714843601799998"/>
    <n v="43.294486213200003"/>
    <n v="3"/>
    <x v="5"/>
    <n v="3"/>
    <s v="2020-08"/>
  </r>
  <r>
    <m/>
    <m/>
    <n v="18058"/>
    <d v="2020-08-28T21:20:18"/>
    <s v="ILA V"/>
    <x v="3"/>
    <s v="Al-Shikhan"/>
    <s v="Kalakchi"/>
    <s v="Kalakchi"/>
    <s v="كلكجي"/>
    <n v="36.588096791200002"/>
    <n v="43.526276012399997"/>
    <n v="9"/>
    <x v="15"/>
    <n v="5"/>
    <s v="2020-08"/>
  </r>
  <r>
    <m/>
    <m/>
    <n v="18058"/>
    <d v="2020-08-28T21:20:18"/>
    <s v="ILA V"/>
    <x v="3"/>
    <s v="Al-Shikhan"/>
    <s v="Kalakchi"/>
    <s v="Kalakchi"/>
    <s v="كلكجي"/>
    <n v="36.588096791200002"/>
    <n v="43.526276012399997"/>
    <n v="9"/>
    <x v="5"/>
    <n v="1"/>
    <s v="2020-08"/>
  </r>
  <r>
    <m/>
    <m/>
    <n v="18058"/>
    <d v="2020-08-28T21:20:18"/>
    <s v="ILA V"/>
    <x v="3"/>
    <s v="Al-Shikhan"/>
    <s v="Kalakchi"/>
    <s v="Kalakchi"/>
    <s v="كلكجي"/>
    <n v="36.588096791200002"/>
    <n v="43.526276012399997"/>
    <n v="9"/>
    <x v="1"/>
    <n v="3"/>
    <s v="2020-08"/>
  </r>
  <r>
    <m/>
    <m/>
    <n v="18377"/>
    <d v="2020-08-17T12:00:59"/>
    <s v="ILA V"/>
    <x v="3"/>
    <s v="Mosul"/>
    <s v="Markaz Mosul"/>
    <s v="Al rasheediya"/>
    <s v="الرشيدية"/>
    <n v="36.403236683000003"/>
    <n v="43.093517102600003"/>
    <n v="21"/>
    <x v="1"/>
    <n v="21"/>
    <s v="2020-08"/>
  </r>
  <r>
    <m/>
    <m/>
    <n v="18356"/>
    <d v="2020-08-15T14:30:44"/>
    <s v="ILA V"/>
    <x v="3"/>
    <s v="Mosul"/>
    <s v="Markaz Mosul"/>
    <s v="Al tahreer"/>
    <s v="التحرير"/>
    <n v="36.390944412300001"/>
    <n v="43.204468095899998"/>
    <n v="6"/>
    <x v="1"/>
    <n v="6"/>
    <s v="2020-08"/>
  </r>
  <r>
    <m/>
    <m/>
    <n v="18337"/>
    <d v="2020-08-08T16:19:25"/>
    <s v="ILA V"/>
    <x v="3"/>
    <s v="Mosul"/>
    <s v="Markaz Mosul"/>
    <s v="Al-Bareed"/>
    <s v="حي البريد"/>
    <n v="36.386359622000001"/>
    <n v="43.178171774600003"/>
    <n v="25"/>
    <x v="1"/>
    <n v="25"/>
    <s v="2020-08"/>
  </r>
  <r>
    <m/>
    <m/>
    <n v="18331"/>
    <d v="2020-08-17T12:05:43"/>
    <s v="ILA V"/>
    <x v="3"/>
    <s v="Mosul"/>
    <s v="Markaz Mosul"/>
    <s v="Al-Hadbaa"/>
    <s v="الحدباء"/>
    <n v="36.3944150409"/>
    <n v="43.151437842699998"/>
    <n v="30"/>
    <x v="1"/>
    <n v="30"/>
    <s v="2020-08"/>
  </r>
  <r>
    <m/>
    <m/>
    <n v="18369"/>
    <d v="2020-08-16T03:12:57"/>
    <s v="ILA V"/>
    <x v="3"/>
    <s v="Mosul"/>
    <s v="Markaz Mosul"/>
    <s v="Al-Khadraa"/>
    <s v="الخضراء"/>
    <n v="36.356890786599998"/>
    <n v="43.222736803700002"/>
    <n v="10"/>
    <x v="1"/>
    <n v="10"/>
    <s v="2020-08"/>
  </r>
  <r>
    <m/>
    <m/>
    <n v="18346"/>
    <d v="2020-08-15T17:34:17"/>
    <s v="ILA V"/>
    <x v="3"/>
    <s v="Mosul"/>
    <s v="Markaz Mosul"/>
    <s v="Al-Maamon"/>
    <s v="المامون"/>
    <n v="36.308820134199998"/>
    <n v="43.108543280600003"/>
    <n v="10"/>
    <x v="1"/>
    <n v="10"/>
    <s v="2020-08"/>
  </r>
  <r>
    <m/>
    <m/>
    <n v="18375"/>
    <d v="2020-08-16T21:45:52"/>
    <s v="ILA V"/>
    <x v="3"/>
    <s v="Mosul"/>
    <s v="Markaz Mosul"/>
    <s v="Al-Mansour"/>
    <s v="المنصور"/>
    <n v="36.320868980599997"/>
    <n v="43.114189748500003"/>
    <n v="5"/>
    <x v="1"/>
    <n v="5"/>
    <s v="2020-08"/>
  </r>
  <r>
    <m/>
    <m/>
    <n v="24550"/>
    <d v="2020-08-17T12:01:04"/>
    <s v="ILA V"/>
    <x v="3"/>
    <s v="Mosul"/>
    <s v="Markaz Mosul"/>
    <s v="Al-Methaq"/>
    <s v="الميثاق"/>
    <n v="36.3297002093"/>
    <n v="43.195901645299998"/>
    <n v="14"/>
    <x v="1"/>
    <n v="14"/>
    <s v="2020-08"/>
  </r>
  <r>
    <m/>
    <m/>
    <n v="18393"/>
    <d v="2020-08-15T14:32:01"/>
    <s v="ILA V"/>
    <x v="3"/>
    <s v="Mosul"/>
    <s v="Markaz Mosul"/>
    <s v="Al-Muhandiseen"/>
    <s v="المهندسين"/>
    <n v="36.368574914900002"/>
    <n v="43.137237786699998"/>
    <n v="2"/>
    <x v="1"/>
    <n v="2"/>
    <s v="2020-08"/>
  </r>
  <r>
    <m/>
    <m/>
    <n v="20782"/>
    <d v="2020-08-08T16:06:17"/>
    <s v="ILA V"/>
    <x v="3"/>
    <s v="Mosul"/>
    <s v="Markaz Mosul"/>
    <s v="Al-Muharibeen"/>
    <s v="المحاربين"/>
    <n v="36.383662314399999"/>
    <n v="43.193431042299999"/>
    <n v="9"/>
    <x v="1"/>
    <n v="9"/>
    <s v="2020-08"/>
  </r>
  <r>
    <m/>
    <m/>
    <n v="18336"/>
    <d v="2020-08-18T22:50:25"/>
    <s v="ILA V"/>
    <x v="3"/>
    <s v="Mosul"/>
    <s v="Markaz Mosul"/>
    <s v="Al-Noor"/>
    <s v="النور"/>
    <n v="36.358470120299998"/>
    <n v="43.1860369276"/>
    <n v="125"/>
    <x v="1"/>
    <n v="125"/>
    <s v="2020-08"/>
  </r>
  <r>
    <m/>
    <m/>
    <n v="18344"/>
    <d v="2020-08-16T21:45:59"/>
    <s v="ILA V"/>
    <x v="3"/>
    <s v="Mosul"/>
    <s v="Markaz Mosul"/>
    <s v="Al-Risalah"/>
    <s v="الرسالة"/>
    <n v="36.330282338799996"/>
    <n v="43.089793483199998"/>
    <n v="40"/>
    <x v="1"/>
    <n v="20"/>
    <s v="2020-08"/>
  </r>
  <r>
    <m/>
    <m/>
    <n v="18344"/>
    <d v="2020-08-16T21:45:59"/>
    <s v="ILA V"/>
    <x v="3"/>
    <s v="Mosul"/>
    <s v="Markaz Mosul"/>
    <s v="Al-Risalah"/>
    <s v="الرسالة"/>
    <n v="36.330282338799996"/>
    <n v="43.089793483199998"/>
    <n v="40"/>
    <x v="5"/>
    <n v="10"/>
    <s v="2020-08"/>
  </r>
  <r>
    <m/>
    <m/>
    <n v="18344"/>
    <d v="2020-08-16T21:45:59"/>
    <s v="ILA V"/>
    <x v="3"/>
    <s v="Mosul"/>
    <s v="Markaz Mosul"/>
    <s v="Al-Risalah"/>
    <s v="الرسالة"/>
    <n v="36.330282338799996"/>
    <n v="43.089793483199998"/>
    <n v="40"/>
    <x v="8"/>
    <n v="10"/>
    <s v="2020-08"/>
  </r>
  <r>
    <m/>
    <m/>
    <n v="18327"/>
    <d v="2020-08-16T03:12:51"/>
    <s v="ILA V"/>
    <x v="3"/>
    <s v="Mosul"/>
    <s v="Markaz Mosul"/>
    <s v="Al-Zuhor"/>
    <s v="الزهور"/>
    <n v="36.376514429799997"/>
    <n v="43.183302095599998"/>
    <n v="11"/>
    <x v="1"/>
    <n v="11"/>
    <s v="2020-08"/>
  </r>
  <r>
    <m/>
    <m/>
    <n v="18247"/>
    <d v="2020-08-08T12:03:54"/>
    <s v="ILA V"/>
    <x v="3"/>
    <s v="Mosul"/>
    <s v="Markaz Mosul"/>
    <s v="Hay 17 July"/>
    <s v="حي 17 تموز"/>
    <n v="36.368073493799997"/>
    <n v="43.083779382800003"/>
    <n v="15"/>
    <x v="1"/>
    <n v="12"/>
    <s v="2020-08"/>
  </r>
  <r>
    <m/>
    <m/>
    <n v="18247"/>
    <d v="2020-08-08T12:03:54"/>
    <s v="ILA V"/>
    <x v="3"/>
    <s v="Mosul"/>
    <s v="Markaz Mosul"/>
    <s v="Hay 17 July"/>
    <s v="حي 17 تموز"/>
    <n v="36.368073493799997"/>
    <n v="43.083779382800003"/>
    <n v="15"/>
    <x v="5"/>
    <n v="3"/>
    <s v="2020-08"/>
  </r>
  <r>
    <m/>
    <m/>
    <n v="24636"/>
    <d v="2020-08-08T12:03:57"/>
    <s v="ILA V"/>
    <x v="3"/>
    <s v="Mosul"/>
    <s v="Markaz Mosul"/>
    <s v="Hay 30 July"/>
    <s v="حي 30 تموز"/>
    <n v="36.373105699200003"/>
    <n v="43.080789265200004"/>
    <n v="5"/>
    <x v="1"/>
    <n v="5"/>
    <s v="2020-08"/>
  </r>
  <r>
    <m/>
    <m/>
    <n v="18306"/>
    <d v="2020-08-17T12:01:09"/>
    <s v="ILA V"/>
    <x v="3"/>
    <s v="Mosul"/>
    <s v="Markaz Mosul"/>
    <s v="Hay Al Arabi"/>
    <s v="حي العربي"/>
    <n v="36.401060363200003"/>
    <n v="43.117440140600003"/>
    <n v="16"/>
    <x v="1"/>
    <n v="13"/>
    <s v="2020-08"/>
  </r>
  <r>
    <m/>
    <m/>
    <n v="18306"/>
    <d v="2020-08-17T12:01:09"/>
    <s v="ILA V"/>
    <x v="3"/>
    <s v="Mosul"/>
    <s v="Markaz Mosul"/>
    <s v="Hay Al Arabi"/>
    <s v="حي العربي"/>
    <n v="36.401060363200003"/>
    <n v="43.117440140600003"/>
    <n v="16"/>
    <x v="32"/>
    <n v="3"/>
    <s v="2020-08"/>
  </r>
  <r>
    <m/>
    <m/>
    <n v="17471"/>
    <d v="2020-08-16T21:45:55"/>
    <s v="ILA V"/>
    <x v="3"/>
    <s v="Mosul"/>
    <s v="Markaz Mosul"/>
    <s v="Mosul Jadida"/>
    <s v="موصل الجديدة"/>
    <n v="36.332143000000002"/>
    <n v="43.099938000000002"/>
    <n v="30"/>
    <x v="1"/>
    <n v="30"/>
    <s v="2020-08"/>
  </r>
  <r>
    <m/>
    <m/>
    <n v="21258"/>
    <d v="2020-07-18T16:45:04"/>
    <s v="ILA V"/>
    <x v="3"/>
    <s v="Mosul"/>
    <s v="Markaz Mosul"/>
    <s v="Tal Al-Rumman"/>
    <s v="تل الرمان"/>
    <n v="36.315616375499999"/>
    <n v="43.089962638999999"/>
    <n v="25"/>
    <x v="1"/>
    <n v="25"/>
    <s v="2020-07"/>
  </r>
  <r>
    <m/>
    <m/>
    <n v="18368"/>
    <d v="2020-08-16T18:34:50"/>
    <s v="ILA V"/>
    <x v="3"/>
    <s v="Mosul"/>
    <s v="Markaz Mosul"/>
    <s v="Wadi Hajar"/>
    <s v="وادي حجر"/>
    <n v="36.321125484900001"/>
    <n v="43.1254966435"/>
    <n v="20"/>
    <x v="1"/>
    <n v="20"/>
    <s v="2020-08"/>
  </r>
  <r>
    <m/>
    <m/>
    <n v="18365"/>
    <d v="2020-08-18T21:08:07"/>
    <s v="ILA V"/>
    <x v="3"/>
    <s v="Mosul"/>
    <s v="Markaz Mosul"/>
    <s v="Al-Amil"/>
    <s v="العامل"/>
    <n v="36.322807723799997"/>
    <n v="43.092169973200001"/>
    <n v="1"/>
    <x v="1"/>
    <n v="1"/>
    <s v="2020-08"/>
  </r>
  <r>
    <m/>
    <m/>
    <n v="22450"/>
    <d v="2020-07-27T22:24:33"/>
    <s v="ILA V"/>
    <x v="3"/>
    <s v="Mosul"/>
    <s v="Al- Muhalabiya"/>
    <s v="Muhalabya center"/>
    <s v="مركز المحلبية"/>
    <n v="36.266653677000001"/>
    <n v="42.709262386299997"/>
    <n v="7"/>
    <x v="1"/>
    <n v="7"/>
    <s v="2020-07"/>
  </r>
  <r>
    <m/>
    <m/>
    <n v="18332"/>
    <d v="2020-08-17T12:00:23"/>
    <s v="ILA V"/>
    <x v="3"/>
    <s v="Mosul"/>
    <s v="Markaz Mosul"/>
    <s v="Nabi Younis"/>
    <s v="حي النبي يونس"/>
    <n v="36.347534367100003"/>
    <n v="43.161804191400002"/>
    <n v="17"/>
    <x v="1"/>
    <n v="17"/>
    <s v="2020-08"/>
  </r>
  <r>
    <m/>
    <m/>
    <n v="18383"/>
    <d v="2020-08-15T14:32:11"/>
    <s v="ILA V"/>
    <x v="3"/>
    <s v="Mosul"/>
    <s v="Markaz Mosul"/>
    <s v="Hay Adan"/>
    <s v="حي عدن"/>
    <n v="36.353585000000002"/>
    <n v="43.213329000000002"/>
    <n v="3"/>
    <x v="1"/>
    <n v="3"/>
    <s v="2020-08"/>
  </r>
  <r>
    <m/>
    <m/>
    <n v="20796"/>
    <d v="2020-08-15T14:31:05"/>
    <s v="ILA V"/>
    <x v="3"/>
    <s v="Mosul"/>
    <s v="Markaz Mosul"/>
    <s v="Bysan"/>
    <s v="بيسان"/>
    <n v="36.4085196439"/>
    <n v="43.104616009600001"/>
    <n v="2"/>
    <x v="1"/>
    <n v="2"/>
    <s v="2020-08"/>
  </r>
  <r>
    <m/>
    <m/>
    <n v="18384"/>
    <d v="2020-08-16T21:45:45"/>
    <s v="ILA V"/>
    <x v="3"/>
    <s v="Mosul"/>
    <s v="Markaz Mosul"/>
    <s v="Alshuhadaa"/>
    <s v="حي الشهداء"/>
    <n v="36.318806285699999"/>
    <n v="43.1001554391"/>
    <n v="5"/>
    <x v="1"/>
    <n v="5"/>
    <s v="2020-08"/>
  </r>
  <r>
    <m/>
    <m/>
    <n v="18363"/>
    <d v="2020-08-15T14:31:17"/>
    <s v="ILA V"/>
    <x v="3"/>
    <s v="Mosul"/>
    <s v="Markaz Mosul"/>
    <s v="Hay alsedeeq"/>
    <s v="حي الصديق"/>
    <n v="36.389431967900002"/>
    <n v="43.158693434600004"/>
    <n v="11"/>
    <x v="1"/>
    <n v="11"/>
    <s v="2020-08"/>
  </r>
  <r>
    <m/>
    <m/>
    <n v="18357"/>
    <d v="2020-08-17T12:00:17"/>
    <s v="ILA V"/>
    <x v="3"/>
    <s v="Mosul"/>
    <s v="Markaz Mosul"/>
    <s v="Al-sukar"/>
    <s v="حي السكر"/>
    <n v="36.389961654399997"/>
    <n v="43.169555641800002"/>
    <n v="6"/>
    <x v="1"/>
    <n v="6"/>
    <s v="2020-08"/>
  </r>
  <r>
    <m/>
    <m/>
    <n v="18397"/>
    <d v="2020-08-08T16:06:07"/>
    <s v="ILA V"/>
    <x v="3"/>
    <s v="Mosul"/>
    <s v="Markaz Mosul"/>
    <s v="Al-Swais"/>
    <s v="السويس"/>
    <n v="36.358557124299999"/>
    <n v="43.162039116199999"/>
    <n v="12"/>
    <x v="1"/>
    <n v="12"/>
    <s v="2020-08"/>
  </r>
  <r>
    <m/>
    <m/>
    <n v="18320"/>
    <d v="2020-08-08T16:03:45"/>
    <s v="ILA V"/>
    <x v="3"/>
    <s v="Mosul"/>
    <s v="Markaz Mosul"/>
    <s v="Al-Baladyat"/>
    <s v="البلديات"/>
    <n v="36.383216780300003"/>
    <n v="43.1623780113"/>
    <n v="2"/>
    <x v="1"/>
    <n v="1"/>
    <s v="2020-08"/>
  </r>
  <r>
    <m/>
    <m/>
    <n v="18320"/>
    <d v="2020-08-08T16:03:45"/>
    <s v="ILA V"/>
    <x v="3"/>
    <s v="Mosul"/>
    <s v="Markaz Mosul"/>
    <s v="Al-Baladyat"/>
    <s v="البلديات"/>
    <n v="36.383216780300003"/>
    <n v="43.1623780113"/>
    <n v="2"/>
    <x v="27"/>
    <n v="1"/>
    <s v="2020-08"/>
  </r>
  <r>
    <m/>
    <m/>
    <n v="31920"/>
    <d v="2020-08-08T16:00:42"/>
    <s v="ILA V"/>
    <x v="3"/>
    <s v="Mosul"/>
    <s v="Markaz Mosul"/>
    <s v="Al-Moalemen"/>
    <s v="حي المعلمين"/>
    <n v="36.389268720099999"/>
    <n v="43.197229117200003"/>
    <n v="9"/>
    <x v="1"/>
    <n v="9"/>
    <s v="2020-08"/>
  </r>
  <r>
    <m/>
    <m/>
    <n v="18323"/>
    <d v="2020-08-16T03:12:47"/>
    <s v="ILA V"/>
    <x v="3"/>
    <s v="Mosul"/>
    <s v="Markaz Mosul"/>
    <s v="Al-Mothana"/>
    <s v="حي المثنى"/>
    <n v="36.370121572599999"/>
    <n v="43.177421766000002"/>
    <n v="14"/>
    <x v="1"/>
    <n v="12"/>
    <s v="2020-08"/>
  </r>
  <r>
    <m/>
    <m/>
    <n v="18323"/>
    <d v="2020-08-16T03:12:47"/>
    <s v="ILA V"/>
    <x v="3"/>
    <s v="Mosul"/>
    <s v="Markaz Mosul"/>
    <s v="Al-Mothana"/>
    <s v="حي المثنى"/>
    <n v="36.370121572599999"/>
    <n v="43.177421766000002"/>
    <n v="14"/>
    <x v="5"/>
    <n v="2"/>
    <s v="2020-08"/>
  </r>
  <r>
    <m/>
    <m/>
    <n v="31921"/>
    <d v="2020-08-26T00:14:58"/>
    <s v="ILA V"/>
    <x v="3"/>
    <s v="Mosul"/>
    <s v="Markaz Mosul"/>
    <s v="AL-Refaq"/>
    <s v="حي الرفاق"/>
    <n v="36.377004444800001"/>
    <n v="43.168104316600001"/>
    <n v="5"/>
    <x v="1"/>
    <n v="5"/>
    <s v="2020-08"/>
  </r>
  <r>
    <m/>
    <m/>
    <n v="31922"/>
    <d v="2020-08-08T16:20:29"/>
    <s v="ILA V"/>
    <x v="3"/>
    <s v="Mosul"/>
    <s v="Markaz Mosul"/>
    <s v="Al-Baath"/>
    <s v="حي البعث"/>
    <n v="36.3335761401"/>
    <n v="43.164727861700001"/>
    <n v="15"/>
    <x v="1"/>
    <n v="15"/>
    <s v="2020-08"/>
  </r>
  <r>
    <m/>
    <m/>
    <n v="33244"/>
    <d v="2020-07-27T09:46:02"/>
    <s v="ILA V"/>
    <x v="3"/>
    <s v="Mosul"/>
    <s v="Markaz Mosul"/>
    <s v="Al-smood"/>
    <s v="حي الصمود"/>
    <n v="36.313855564500003"/>
    <n v="43.113403177000002"/>
    <n v="2"/>
    <x v="1"/>
    <n v="2"/>
    <s v="2020-07"/>
  </r>
  <r>
    <m/>
    <m/>
    <n v="33245"/>
    <d v="2020-07-27T09:46:13"/>
    <s v="ILA V"/>
    <x v="3"/>
    <s v="Mosul"/>
    <s v="Markaz Mosul"/>
    <s v="Al-Moalimen"/>
    <s v="حي المعلمين"/>
    <n v="36.316155387999999"/>
    <n v="43.097372893500001"/>
    <n v="1"/>
    <x v="1"/>
    <n v="1"/>
    <s v="2020-07"/>
  </r>
  <r>
    <m/>
    <m/>
    <n v="18401"/>
    <d v="2020-08-16T18:34:48"/>
    <s v="ILA V"/>
    <x v="3"/>
    <s v="Mosul"/>
    <s v="Markaz Mosul"/>
    <s v="Al-eakedat"/>
    <s v="حي العكيدات"/>
    <n v="36.330536261200002"/>
    <n v="43.128121368899997"/>
    <n v="5"/>
    <x v="1"/>
    <n v="5"/>
    <s v="2020-08"/>
  </r>
  <r>
    <m/>
    <m/>
    <n v="33247"/>
    <d v="2020-08-16T21:45:50"/>
    <s v="ILA V"/>
    <x v="3"/>
    <s v="Mosul"/>
    <s v="Markaz Mosul"/>
    <s v="Al-Jawsaq"/>
    <s v="الجوسق"/>
    <n v="36.326455383599999"/>
    <n v="43.147807382499998"/>
    <n v="61"/>
    <x v="1"/>
    <n v="36"/>
    <s v="2020-08"/>
  </r>
  <r>
    <m/>
    <m/>
    <n v="33247"/>
    <d v="2020-08-16T21:45:50"/>
    <s v="ILA V"/>
    <x v="3"/>
    <s v="Mosul"/>
    <s v="Markaz Mosul"/>
    <s v="Al-Jawsaq"/>
    <s v="الجوسق"/>
    <n v="36.326455383599999"/>
    <n v="43.147807382499998"/>
    <n v="61"/>
    <x v="0"/>
    <n v="25"/>
    <s v="2020-08"/>
  </r>
  <r>
    <m/>
    <m/>
    <n v="33248"/>
    <d v="2020-08-15T17:34:11"/>
    <s v="ILA V"/>
    <x v="3"/>
    <s v="Mosul"/>
    <s v="Markaz Mosul"/>
    <s v="Al-Rabeea"/>
    <s v="حي الربيع"/>
    <n v="36.360072300900001"/>
    <n v="43.094591270400002"/>
    <n v="1"/>
    <x v="1"/>
    <n v="1"/>
    <s v="2020-08"/>
  </r>
  <r>
    <m/>
    <m/>
    <n v="33249"/>
    <d v="2020-07-27T09:46:17"/>
    <s v="ILA V"/>
    <x v="3"/>
    <s v="Mosul"/>
    <s v="Markaz Mosul"/>
    <s v="Wadi Al-Ain"/>
    <s v="وادي العين"/>
    <n v="36.327541749799998"/>
    <n v="43.102868076599997"/>
    <n v="4"/>
    <x v="1"/>
    <n v="4"/>
    <s v="2020-07"/>
  </r>
  <r>
    <m/>
    <m/>
    <n v="18330"/>
    <d v="2020-07-11T16:42:24"/>
    <s v="ILA V"/>
    <x v="3"/>
    <s v="Mosul"/>
    <s v="Markaz Mosul"/>
    <s v="Door Al-Sukar"/>
    <s v="دور السكر"/>
    <n v="36.3152504691"/>
    <n v="43.118090369500003"/>
    <n v="1"/>
    <x v="1"/>
    <n v="1"/>
    <s v="2020-07"/>
  </r>
  <r>
    <m/>
    <m/>
    <n v="33260"/>
    <d v="2020-08-15T17:34:13"/>
    <s v="ILA V"/>
    <x v="3"/>
    <s v="Mosul"/>
    <s v="Markaz Mosul"/>
    <s v="Al-Iqtisadieen"/>
    <s v="حي الاقتصاديين"/>
    <n v="36.361843"/>
    <n v="43.088819051000002"/>
    <n v="10"/>
    <x v="1"/>
    <n v="10"/>
    <s v="2020-08"/>
  </r>
  <r>
    <m/>
    <m/>
    <n v="33265"/>
    <d v="2020-08-16T21:45:48"/>
    <s v="ILA V"/>
    <x v="3"/>
    <s v="Mosul"/>
    <s v="Markaz Mosul"/>
    <s v="Al-Nafit"/>
    <s v="حي النفط"/>
    <n v="36.317532999999997"/>
    <n v="43.123897853999999"/>
    <n v="4"/>
    <x v="1"/>
    <n v="4"/>
    <s v="2020-08"/>
  </r>
  <r>
    <m/>
    <m/>
    <n v="33266"/>
    <d v="2020-07-27T09:46:00"/>
    <s v="ILA V"/>
    <x v="3"/>
    <s v="Mosul"/>
    <s v="Markaz Mosul"/>
    <s v="Danadan"/>
    <s v="الدندان"/>
    <n v="36.334240000000001"/>
    <n v="43.145285554399997"/>
    <n v="4"/>
    <x v="1"/>
    <n v="4"/>
    <s v="2020-07"/>
  </r>
  <r>
    <m/>
    <m/>
    <n v="18321"/>
    <d v="2020-08-08T16:18:55"/>
    <s v="ILA V"/>
    <x v="3"/>
    <s v="Mosul"/>
    <s v="Markaz Mosul"/>
    <s v="Hay Al-Maliyah"/>
    <s v="حي المالية"/>
    <n v="36.342420737700003"/>
    <n v="43.159211044099997"/>
    <n v="2"/>
    <x v="1"/>
    <n v="2"/>
    <s v="2020-08"/>
  </r>
  <r>
    <m/>
    <m/>
    <n v="33376"/>
    <d v="2020-08-15T14:31:02"/>
    <s v="ILA V"/>
    <x v="3"/>
    <s v="Mosul"/>
    <s v="Markaz Mosul"/>
    <s v="Al-Shurta"/>
    <s v="حي الشرطة"/>
    <n v="36.375080492999999"/>
    <n v="43.135761890799998"/>
    <n v="21"/>
    <x v="1"/>
    <n v="21"/>
    <s v="2020-08"/>
  </r>
  <r>
    <m/>
    <m/>
    <n v="33411"/>
    <d v="2020-08-15T14:31:55"/>
    <s v="ILA V"/>
    <x v="3"/>
    <s v="Mosul"/>
    <s v="Markaz Mosul"/>
    <s v="Al-Ziraee"/>
    <s v="الزراعي"/>
    <n v="36.356994999999998"/>
    <n v="43.144806789699999"/>
    <n v="4"/>
    <x v="1"/>
    <n v="4"/>
    <s v="2020-08"/>
  </r>
  <r>
    <m/>
    <m/>
    <n v="18389"/>
    <d v="2020-08-08T16:02:16"/>
    <s v="ILA V"/>
    <x v="3"/>
    <s v="Mosul"/>
    <s v="Markaz Mosul"/>
    <s v="Al-Fisaliyah"/>
    <s v="الفيصلية"/>
    <n v="36.348059999999997"/>
    <n v="43.144370210399998"/>
    <n v="1"/>
    <x v="1"/>
    <n v="1"/>
    <s v="2020-08"/>
  </r>
  <r>
    <m/>
    <m/>
    <n v="33462"/>
    <d v="2020-08-08T15:59:28"/>
    <s v="ILA V"/>
    <x v="3"/>
    <s v="Mosul"/>
    <s v="Markaz Mosul"/>
    <s v="Domiz"/>
    <s v="دوميز"/>
    <n v="36.308031418399999"/>
    <n v="43.196948966999997"/>
    <n v="2"/>
    <x v="1"/>
    <n v="2"/>
    <s v="2020-08"/>
  </r>
  <r>
    <m/>
    <m/>
    <n v="33706"/>
    <d v="2020-07-27T22:24:26"/>
    <s v="ILA V"/>
    <x v="3"/>
    <s v="Mosul"/>
    <s v="Al- Muhalabiya"/>
    <s v="Sheikh Ibrahim Village"/>
    <s v="قرية شيخ ابراهيم"/>
    <n v="36.285716000000001"/>
    <n v="42.650007219899997"/>
    <n v="7"/>
    <x v="1"/>
    <n v="7"/>
    <s v="2020-07"/>
  </r>
  <r>
    <m/>
    <m/>
    <n v="22928"/>
    <d v="2020-07-27T22:24:27"/>
    <s v="ILA V"/>
    <x v="3"/>
    <s v="Mosul"/>
    <s v="Al- Muhalabiya"/>
    <s v="eayan alwaah"/>
    <s v="عين الواح"/>
    <n v="36.246079000000002"/>
    <n v="42.653415000000003"/>
    <n v="14"/>
    <x v="1"/>
    <n v="14"/>
    <s v="2020-07"/>
  </r>
  <r>
    <m/>
    <m/>
    <n v="17845"/>
    <d v="2020-08-16T18:16:13"/>
    <s v="ILA V"/>
    <x v="3"/>
    <s v="Sinjar"/>
    <s v="Al-Shamal"/>
    <s v="Khana sor"/>
    <s v="خانصور"/>
    <n v="36.464740753699999"/>
    <n v="41.627578613600001"/>
    <n v="800"/>
    <x v="11"/>
    <n v="795"/>
    <s v="2020-08"/>
  </r>
  <r>
    <m/>
    <m/>
    <n v="17845"/>
    <d v="2020-08-16T18:16:13"/>
    <s v="ILA V"/>
    <x v="3"/>
    <s v="Sinjar"/>
    <s v="Al-Shamal"/>
    <s v="Khana sor"/>
    <s v="خانصور"/>
    <n v="36.464740753699999"/>
    <n v="41.627578613600001"/>
    <n v="800"/>
    <x v="5"/>
    <n v="5"/>
    <s v="2020-08"/>
  </r>
  <r>
    <m/>
    <m/>
    <n v="17928"/>
    <d v="2020-08-15T10:57:56"/>
    <s v="ILA V"/>
    <x v="3"/>
    <s v="Sinjar"/>
    <s v="Al-Shamal"/>
    <s v="Sinuni center"/>
    <s v="مركز سنوني"/>
    <n v="36.465939840499999"/>
    <n v="41.713385327300003"/>
    <n v="250"/>
    <x v="11"/>
    <n v="250"/>
    <s v="2020-08"/>
  </r>
  <r>
    <m/>
    <m/>
    <n v="27283"/>
    <d v="2020-08-11T01:07:22"/>
    <s v="ILA V"/>
    <x v="3"/>
    <s v="Sinjar"/>
    <s v="Al-Shamal"/>
    <s v="Dokri"/>
    <s v="دوكري"/>
    <n v="36.470173343900001"/>
    <n v="41.738118462099997"/>
    <n v="60"/>
    <x v="11"/>
    <n v="60"/>
    <s v="2020-08"/>
  </r>
  <r>
    <m/>
    <m/>
    <n v="27284"/>
    <d v="2020-08-11T01:07:28"/>
    <s v="ILA V"/>
    <x v="3"/>
    <s v="Sinjar"/>
    <s v="Al-Shamal"/>
    <s v="Dohola "/>
    <s v="دهولا "/>
    <n v="36.490920780000003"/>
    <n v="41.808304577900003"/>
    <n v="70"/>
    <x v="11"/>
    <n v="70"/>
    <s v="2020-08"/>
  </r>
  <r>
    <m/>
    <m/>
    <n v="27285"/>
    <d v="2020-08-11T01:07:36"/>
    <s v="ILA V"/>
    <x v="3"/>
    <s v="Sinjar"/>
    <s v="Al-Shamal"/>
    <s v="Borek"/>
    <s v="بورك"/>
    <n v="36.4943673864"/>
    <n v="41.868206134399998"/>
    <n v="115"/>
    <x v="11"/>
    <n v="110"/>
    <s v="2020-08"/>
  </r>
  <r>
    <m/>
    <m/>
    <n v="27285"/>
    <d v="2020-08-11T01:07:36"/>
    <s v="ILA V"/>
    <x v="3"/>
    <s v="Sinjar"/>
    <s v="Al-Shamal"/>
    <s v="Borek"/>
    <s v="بورك"/>
    <n v="36.4943673864"/>
    <n v="41.868206134399998"/>
    <n v="115"/>
    <x v="5"/>
    <n v="5"/>
    <s v="2020-08"/>
  </r>
  <r>
    <m/>
    <m/>
    <n v="18048"/>
    <d v="2020-08-11T01:07:32"/>
    <s v="ILA V"/>
    <x v="3"/>
    <s v="Sinjar"/>
    <s v="Al-Shamal"/>
    <s v="Guhbal and shorka"/>
    <s v="كهبل +شوركا  "/>
    <n v="36.505729519299997"/>
    <n v="41.957361991200003"/>
    <n v="70"/>
    <x v="11"/>
    <n v="70"/>
    <s v="2020-08"/>
  </r>
  <r>
    <m/>
    <m/>
    <n v="27288"/>
    <d v="2020-08-16T18:16:33"/>
    <s v="ILA V"/>
    <x v="3"/>
    <s v="Sinjar"/>
    <s v="Al-Shamal"/>
    <s v="Karsi "/>
    <s v="كرسي"/>
    <n v="36.377164634400003"/>
    <n v="41.687696773299997"/>
    <n v="25"/>
    <x v="11"/>
    <n v="25"/>
    <s v="2020-08"/>
  </r>
  <r>
    <m/>
    <m/>
    <n v="27358"/>
    <d v="2020-08-16T21:28:58"/>
    <s v="ILA V"/>
    <x v="3"/>
    <s v="Sinjar"/>
    <s v="Al-Shamal"/>
    <s v="Kolka"/>
    <s v="كولكا"/>
    <n v="36.371528912400002"/>
    <n v="41.725110782400002"/>
    <n v="15"/>
    <x v="11"/>
    <n v="15"/>
    <s v="2020-08"/>
  </r>
  <r>
    <m/>
    <m/>
    <n v="27359"/>
    <d v="2020-08-16T22:42:36"/>
    <s v="ILA V"/>
    <x v="3"/>
    <s v="Sinjar"/>
    <s v="Al-Shamal"/>
    <s v="Semi-Hester"/>
    <s v="سمي هيستر"/>
    <n v="36.371488765499997"/>
    <n v="41.712652812599998"/>
    <n v="15"/>
    <x v="11"/>
    <n v="15"/>
    <s v="2020-08"/>
  </r>
  <r>
    <m/>
    <m/>
    <n v="17694"/>
    <d v="2020-07-25T16:28:50"/>
    <s v="ILA V"/>
    <x v="3"/>
    <s v="Sinjar"/>
    <s v="Al-Shamal"/>
    <s v="Quwasi"/>
    <s v="قويسي"/>
    <n v="36.453664677200003"/>
    <n v="41.758255044099997"/>
    <n v="6"/>
    <x v="11"/>
    <n v="6"/>
    <s v="2020-07"/>
  </r>
  <r>
    <m/>
    <m/>
    <n v="27363"/>
    <d v="2020-08-12T00:29:15"/>
    <s v="ILA V"/>
    <x v="3"/>
    <s v="Sinjar"/>
    <s v="Al-Shamal"/>
    <s v="Osiva"/>
    <s v="اوسفا"/>
    <n v="36.417222752699999"/>
    <n v="41.884285228099998"/>
    <n v="5"/>
    <x v="11"/>
    <n v="5"/>
    <s v="2020-08"/>
  </r>
  <r>
    <m/>
    <m/>
    <n v="27364"/>
    <d v="2020-08-18T00:28:40"/>
    <s v="ILA V"/>
    <x v="3"/>
    <s v="Sinjar"/>
    <s v="Al-Shamal"/>
    <s v="Melik"/>
    <s v="ملك"/>
    <n v="36.372352709399998"/>
    <n v="41.7071758473"/>
    <n v="25"/>
    <x v="11"/>
    <n v="25"/>
    <s v="2020-08"/>
  </r>
  <r>
    <m/>
    <m/>
    <n v="27366"/>
    <d v="2020-08-16T19:37:54"/>
    <s v="ILA V"/>
    <x v="3"/>
    <s v="Sinjar"/>
    <s v="Al-Shamal"/>
    <s v="Balif"/>
    <s v="بليف"/>
    <n v="36.428698603699999"/>
    <n v="41.698919140199997"/>
    <n v="23"/>
    <x v="11"/>
    <n v="23"/>
    <s v="2020-08"/>
  </r>
  <r>
    <m/>
    <m/>
    <n v="27396"/>
    <d v="2020-07-25T16:28:52"/>
    <s v="ILA V"/>
    <x v="3"/>
    <s v="Sinjar"/>
    <s v="Al-Shamal"/>
    <s v="Adika"/>
    <s v="اديكا"/>
    <n v="36.448735759800002"/>
    <n v="41.756054001300001"/>
    <n v="12"/>
    <x v="11"/>
    <n v="12"/>
    <s v="2020-07"/>
  </r>
  <r>
    <m/>
    <m/>
    <n v="27397"/>
    <d v="2020-08-11T21:11:29"/>
    <s v="ILA V"/>
    <x v="3"/>
    <s v="Sinjar"/>
    <s v="Al-Shamal"/>
    <s v="Nakhsye"/>
    <s v="نخسي"/>
    <n v="36.416859670000001"/>
    <n v="41.893844873200003"/>
    <n v="7"/>
    <x v="11"/>
    <n v="7"/>
    <s v="2020-08"/>
  </r>
  <r>
    <m/>
    <m/>
    <n v="27399"/>
    <d v="2020-07-25T16:28:32"/>
    <s v="ILA V"/>
    <x v="3"/>
    <s v="Sinjar"/>
    <s v="Al-Shamal"/>
    <s v="Sharaf Alddin"/>
    <s v="شرف الدين"/>
    <n v="36.429840782900001"/>
    <n v="41.868082333099998"/>
    <n v="120"/>
    <x v="11"/>
    <n v="105"/>
    <s v="2020-07"/>
  </r>
  <r>
    <m/>
    <m/>
    <n v="27399"/>
    <d v="2020-07-25T16:28:32"/>
    <s v="ILA V"/>
    <x v="3"/>
    <s v="Sinjar"/>
    <s v="Al-Shamal"/>
    <s v="Sharaf Alddin"/>
    <s v="شرف الدين"/>
    <n v="36.429840782900001"/>
    <n v="41.868082333099998"/>
    <n v="120"/>
    <x v="5"/>
    <n v="15"/>
    <s v="2020-07"/>
  </r>
  <r>
    <m/>
    <m/>
    <n v="27400"/>
    <d v="2020-08-16T22:10:50"/>
    <s v="ILA V"/>
    <x v="3"/>
    <s v="Sinjar"/>
    <s v="Al-Shamal"/>
    <s v="Shyebl Qasim"/>
    <s v="شيبل قاسم"/>
    <n v="36.375917933399997"/>
    <n v="41.715414026200001"/>
    <n v="30"/>
    <x v="11"/>
    <n v="30"/>
    <s v="2020-08"/>
  </r>
  <r>
    <m/>
    <m/>
    <n v="27403"/>
    <d v="2020-08-03T21:47:52"/>
    <s v="ILA V"/>
    <x v="3"/>
    <s v="Sinjar"/>
    <s v="Al-Shamal"/>
    <s v="Ashti &amp; Heriko"/>
    <s v="اشتي و هريكو"/>
    <n v="36.452794037099999"/>
    <n v="41.707408143899997"/>
    <n v="25"/>
    <x v="11"/>
    <n v="25"/>
    <s v="2020-08"/>
  </r>
  <r>
    <m/>
    <m/>
    <n v="28415"/>
    <d v="2020-08-11T21:39:30"/>
    <s v="ILA V"/>
    <x v="3"/>
    <s v="Sinjar"/>
    <s v="Al-Shamal"/>
    <s v="Bakera "/>
    <s v="بكرا"/>
    <n v="36.429188769699998"/>
    <n v="41.911908200500001"/>
    <n v="6"/>
    <x v="11"/>
    <n v="6"/>
    <s v="2020-08"/>
  </r>
  <r>
    <m/>
    <m/>
    <n v="31742"/>
    <d v="2020-08-14T23:08:12"/>
    <s v="ILA V"/>
    <x v="3"/>
    <s v="Sinjar"/>
    <s v="Markaz Sinjar"/>
    <s v="Solagh"/>
    <s v="صولاغ"/>
    <n v="36.331506699999998"/>
    <n v="41.907876799999997"/>
    <n v="15"/>
    <x v="11"/>
    <n v="12"/>
    <s v="2020-08"/>
  </r>
  <r>
    <m/>
    <m/>
    <n v="31742"/>
    <d v="2020-08-14T23:08:12"/>
    <s v="ILA V"/>
    <x v="3"/>
    <s v="Sinjar"/>
    <s v="Markaz Sinjar"/>
    <s v="Solagh"/>
    <s v="صولاغ"/>
    <n v="36.331506699999998"/>
    <n v="41.907876799999997"/>
    <n v="15"/>
    <x v="5"/>
    <n v="3"/>
    <s v="2020-08"/>
  </r>
  <r>
    <m/>
    <m/>
    <n v="24809"/>
    <d v="2020-07-25T16:55:04"/>
    <s v="ILA V"/>
    <x v="3"/>
    <s v="Telafar"/>
    <s v="Markaz Telafar"/>
    <s v="Al Hay Al Askare"/>
    <s v="الحي العسكري"/>
    <n v="36.3920374"/>
    <n v="42.4765978"/>
    <n v="147"/>
    <x v="1"/>
    <n v="147"/>
    <s v="2020-07"/>
  </r>
  <r>
    <m/>
    <m/>
    <n v="18305"/>
    <d v="2020-08-19T16:58:56"/>
    <s v="ILA V"/>
    <x v="3"/>
    <s v="Telafar"/>
    <s v="Markaz Telafar"/>
    <s v="Hay Al Muthana"/>
    <s v="حي المثنى"/>
    <n v="36.380954000000003"/>
    <n v="42.454282999999997"/>
    <n v="173"/>
    <x v="1"/>
    <n v="173"/>
    <s v="2020-08"/>
  </r>
  <r>
    <m/>
    <m/>
    <n v="18309"/>
    <d v="2020-08-19T16:59:00"/>
    <s v="ILA V"/>
    <x v="3"/>
    <s v="Telafar"/>
    <s v="Markaz Telafar"/>
    <s v="Hay Al Uroba"/>
    <s v="حي العروبة"/>
    <n v="36.377371400000001"/>
    <n v="42.457237300000003"/>
    <n v="196"/>
    <x v="1"/>
    <n v="196"/>
    <s v="2020-08"/>
  </r>
  <r>
    <m/>
    <m/>
    <n v="25944"/>
    <d v="2020-08-16T00:26:30"/>
    <s v="ILA V"/>
    <x v="3"/>
    <s v="Telafar"/>
    <s v="Zummar"/>
    <s v="Qasabat Zummar"/>
    <s v="قصبة زمار"/>
    <n v="36.655997570399997"/>
    <n v="42.5980133829"/>
    <n v="50"/>
    <x v="11"/>
    <n v="15"/>
    <s v="2020-08"/>
  </r>
  <r>
    <m/>
    <m/>
    <n v="25944"/>
    <d v="2020-08-16T00:26:30"/>
    <s v="ILA V"/>
    <x v="3"/>
    <s v="Telafar"/>
    <s v="Zummar"/>
    <s v="Qasabat Zummar"/>
    <s v="قصبة زمار"/>
    <n v="36.655997570399997"/>
    <n v="42.5980133829"/>
    <n v="50"/>
    <x v="1"/>
    <n v="35"/>
    <s v="2020-08"/>
  </r>
  <r>
    <m/>
    <m/>
    <n v="25819"/>
    <d v="2020-08-19T16:58:37"/>
    <s v="ILA V"/>
    <x v="3"/>
    <s v="Telafar"/>
    <s v="Markaz Telafar"/>
    <s v="Telafar-Al Noor"/>
    <s v="حي النور"/>
    <n v="36.383068999999999"/>
    <n v="42.470675"/>
    <n v="428"/>
    <x v="1"/>
    <n v="426"/>
    <s v="2020-08"/>
  </r>
  <r>
    <m/>
    <m/>
    <n v="25819"/>
    <d v="2020-08-19T16:58:37"/>
    <s v="ILA V"/>
    <x v="3"/>
    <s v="Telafar"/>
    <s v="Markaz Telafar"/>
    <s v="Telafar-Al Noor"/>
    <s v="حي النور"/>
    <n v="36.383068999999999"/>
    <n v="42.470675"/>
    <n v="428"/>
    <x v="11"/>
    <n v="2"/>
    <s v="2020-08"/>
  </r>
  <r>
    <m/>
    <m/>
    <n v="22924"/>
    <d v="2020-07-18T15:59:42"/>
    <s v="ILA V"/>
    <x v="3"/>
    <s v="Telafar"/>
    <s v="Markaz Telafar"/>
    <s v="Al karab Al kabeer Village"/>
    <s v="قرية الخراب الكبير"/>
    <n v="36.410913999999998"/>
    <n v="42.542980999999997"/>
    <n v="32"/>
    <x v="1"/>
    <n v="32"/>
    <s v="2020-07"/>
  </r>
  <r>
    <m/>
    <m/>
    <n v="17746"/>
    <d v="2020-08-15T16:59:08"/>
    <s v="ILA V"/>
    <x v="3"/>
    <s v="Telafar"/>
    <s v="Zummar"/>
    <s v="Ain Hilwa Upper"/>
    <s v="قرية عين حلوة العليا"/>
    <n v="36.603630367800001"/>
    <n v="42.624629435199999"/>
    <n v="2"/>
    <x v="5"/>
    <n v="2"/>
    <s v="2020-08"/>
  </r>
  <r>
    <m/>
    <m/>
    <n v="25808"/>
    <d v="2020-07-28T14:13:50"/>
    <s v="ILA V"/>
    <x v="3"/>
    <s v="Telafar"/>
    <s v="Rubiya"/>
    <s v="Hay Alasreya"/>
    <s v="حي العصرية"/>
    <n v="36.804409999999997"/>
    <n v="42.088101000000002"/>
    <n v="340"/>
    <x v="11"/>
    <n v="340"/>
    <s v="2020-07"/>
  </r>
  <r>
    <m/>
    <m/>
    <n v="24701"/>
    <d v="2020-07-28T14:13:55"/>
    <s v="ILA V"/>
    <x v="3"/>
    <s v="Telafar"/>
    <s v="Rubiya"/>
    <s v="Hay Al laban"/>
    <s v="حي اللبن"/>
    <n v="36.808491991300002"/>
    <n v="42.090161568600003"/>
    <n v="220"/>
    <x v="11"/>
    <n v="220"/>
    <s v="2020-07"/>
  </r>
  <r>
    <m/>
    <m/>
    <n v="18304"/>
    <d v="2020-08-19T23:58:49"/>
    <s v="ILA V"/>
    <x v="3"/>
    <s v="Telafar"/>
    <s v="Markaz Telafar"/>
    <s v="Hay Al-Mualemen"/>
    <s v="حي المعلمين"/>
    <n v="36.367199999999997"/>
    <n v="42.433289799999997"/>
    <n v="4"/>
    <x v="11"/>
    <n v="4"/>
    <s v="2020-08"/>
  </r>
  <r>
    <m/>
    <m/>
    <n v="25688"/>
    <d v="2020-07-28T14:13:45"/>
    <s v="ILA V"/>
    <x v="3"/>
    <s v="Telafar"/>
    <s v="Rubiya"/>
    <s v="Hay Al Qadisya"/>
    <s v="حي القادسية"/>
    <n v="36.808158114100003"/>
    <n v="42.083707296100002"/>
    <n v="130"/>
    <x v="11"/>
    <n v="130"/>
    <s v="2020-07"/>
  </r>
  <r>
    <m/>
    <m/>
    <n v="18303"/>
    <d v="2020-08-19T21:50:09"/>
    <s v="ILA V"/>
    <x v="3"/>
    <s v="Telafar"/>
    <s v="Markaz Telafar"/>
    <s v="Hay Al Salam"/>
    <s v="حي السلام"/>
    <n v="36.389158999999999"/>
    <n v="42.462820999999998"/>
    <n v="236"/>
    <x v="1"/>
    <n v="236"/>
    <s v="2020-08"/>
  </r>
  <r>
    <m/>
    <m/>
    <n v="25687"/>
    <d v="2020-07-28T14:14:02"/>
    <s v="ILA V"/>
    <x v="3"/>
    <s v="Telafar"/>
    <s v="Rubiya"/>
    <s v="Hay Al Sikak"/>
    <s v="حي السكك"/>
    <n v="36.799306332500002"/>
    <n v="42.0937826563"/>
    <n v="200"/>
    <x v="11"/>
    <n v="200"/>
    <s v="2020-07"/>
  </r>
  <r>
    <m/>
    <m/>
    <n v="22446"/>
    <d v="2020-08-15T16:31:58"/>
    <s v="ILA V"/>
    <x v="3"/>
    <s v="Telafar"/>
    <s v="Zummar"/>
    <s v="Al Mafri"/>
    <s v="قرية مفري"/>
    <n v="36.609344219999997"/>
    <n v="42.571996969899999"/>
    <n v="2"/>
    <x v="5"/>
    <n v="2"/>
    <s v="2020-08"/>
  </r>
  <r>
    <m/>
    <m/>
    <n v="17944"/>
    <d v="2020-07-19T00:31:50"/>
    <s v="ILA V"/>
    <x v="3"/>
    <s v="Telafar"/>
    <s v="Zummar"/>
    <s v="Tal Mus"/>
    <s v="قرية تل موس"/>
    <n v="36.629461213699997"/>
    <n v="42.598467437399997"/>
    <n v="1"/>
    <x v="13"/>
    <n v="1"/>
    <s v="2020-07"/>
  </r>
  <r>
    <m/>
    <m/>
    <n v="25695"/>
    <d v="2020-08-15T17:10:14"/>
    <s v="ILA V"/>
    <x v="3"/>
    <s v="Telafar"/>
    <s v="Zummar"/>
    <s v="kirver village"/>
    <s v="قرية كرفر"/>
    <n v="36.688234970700002"/>
    <n v="42.595594372500003"/>
    <n v="5"/>
    <x v="5"/>
    <n v="4"/>
    <s v="2020-08"/>
  </r>
  <r>
    <m/>
    <m/>
    <n v="25695"/>
    <d v="2020-08-15T17:10:14"/>
    <s v="ILA V"/>
    <x v="3"/>
    <s v="Telafar"/>
    <s v="Zummar"/>
    <s v="kirver village"/>
    <s v="قرية كرفر"/>
    <n v="36.688234970700002"/>
    <n v="42.595594372500003"/>
    <n v="5"/>
    <x v="13"/>
    <n v="1"/>
    <s v="2020-08"/>
  </r>
  <r>
    <m/>
    <m/>
    <n v="28452"/>
    <d v="2020-07-28T15:35:43"/>
    <s v="ILA V"/>
    <x v="3"/>
    <s v="Telafar"/>
    <s v="Rubiya"/>
    <s v="Salihiat alrawia vilage"/>
    <s v="قرية صالحية الراوية"/>
    <n v="36.742294729999998"/>
    <n v="42.084063974400003"/>
    <n v="33"/>
    <x v="11"/>
    <n v="33"/>
    <s v="2020-07"/>
  </r>
  <r>
    <m/>
    <m/>
    <n v="17624"/>
    <d v="2020-08-15T16:32:07"/>
    <s v="ILA V"/>
    <x v="3"/>
    <s v="Telafar"/>
    <s v="Zummar"/>
    <s v="Ain Zalah"/>
    <s v="عين زاله "/>
    <n v="36.718336000000001"/>
    <n v="42.555694416100003"/>
    <n v="50"/>
    <x v="11"/>
    <n v="50"/>
    <s v="2020-08"/>
  </r>
  <r>
    <m/>
    <m/>
    <n v="17439"/>
    <d v="2020-07-11T16:44:03"/>
    <s v="ILA V"/>
    <x v="3"/>
    <s v="Telafar"/>
    <s v="Markaz Telafar"/>
    <s v="AL-mazraa Al-awola Village"/>
    <s v="قرية المزرعة الاولى"/>
    <n v="36.442366999999997"/>
    <n v="42.629963500000002"/>
    <n v="35"/>
    <x v="1"/>
    <n v="35"/>
    <s v="2020-07"/>
  </r>
  <r>
    <m/>
    <m/>
    <n v="17440"/>
    <d v="2020-08-19T09:22:56"/>
    <s v="ILA V"/>
    <x v="3"/>
    <s v="Telafar"/>
    <s v="Markaz Telafar"/>
    <s v="Al-Qadisiya Alawla"/>
    <s v="حي القادسية الاولى"/>
    <n v="36.388269999999999"/>
    <n v="42.447851999999997"/>
    <n v="490"/>
    <x v="1"/>
    <n v="490"/>
    <s v="2020-08"/>
  </r>
  <r>
    <m/>
    <m/>
    <n v="18006"/>
    <d v="2020-08-08T16:36:46"/>
    <s v="ILA V"/>
    <x v="3"/>
    <s v="Telafar"/>
    <s v="Markaz Telafar"/>
    <s v="Hay Al Nasir"/>
    <s v="حي النصر"/>
    <n v="36.371630000000003"/>
    <n v="42.459803600000001"/>
    <n v="444"/>
    <x v="1"/>
    <n v="394"/>
    <s v="2020-08"/>
  </r>
  <r>
    <m/>
    <m/>
    <n v="18006"/>
    <d v="2020-08-08T16:36:46"/>
    <s v="ILA V"/>
    <x v="3"/>
    <s v="Telafar"/>
    <s v="Markaz Telafar"/>
    <s v="Hay Al Nasir"/>
    <s v="حي النصر"/>
    <n v="36.371630000000003"/>
    <n v="42.459803600000001"/>
    <n v="444"/>
    <x v="11"/>
    <n v="50"/>
    <s v="2020-08"/>
  </r>
  <r>
    <m/>
    <m/>
    <n v="18302"/>
    <d v="2020-08-19T23:23:50"/>
    <s v="ILA V"/>
    <x v="3"/>
    <s v="Telafar"/>
    <s v="Markaz Telafar"/>
    <s v="Hay Al wahda"/>
    <s v="حي الوحدة"/>
    <n v="36.374969999999998"/>
    <n v="42.428236400000003"/>
    <n v="10"/>
    <x v="1"/>
    <n v="10"/>
    <s v="2020-08"/>
  </r>
  <r>
    <m/>
    <m/>
    <n v="33275"/>
    <d v="2020-08-08T16:37:07"/>
    <s v="ILA V"/>
    <x v="3"/>
    <s v="Telafar"/>
    <s v="Markaz Telafar"/>
    <s v="Hay Al jazira"/>
    <s v="حي الجزيرة"/>
    <n v="36.363750000000003"/>
    <n v="42.457095000000002"/>
    <n v="25"/>
    <x v="1"/>
    <n v="25"/>
    <s v="2020-08"/>
  </r>
  <r>
    <m/>
    <m/>
    <n v="33276"/>
    <d v="2020-08-08T16:37:09"/>
    <s v="ILA V"/>
    <x v="3"/>
    <s v="Telafar"/>
    <s v="Markaz Telafar"/>
    <s v="Hay Al khadraa"/>
    <s v="حي الخضراء"/>
    <n v="36.367109999999997"/>
    <n v="42.454892700000002"/>
    <n v="6"/>
    <x v="11"/>
    <n v="1"/>
    <s v="2020-08"/>
  </r>
  <r>
    <m/>
    <m/>
    <n v="33276"/>
    <d v="2020-08-08T16:37:09"/>
    <s v="ILA V"/>
    <x v="3"/>
    <s v="Telafar"/>
    <s v="Markaz Telafar"/>
    <s v="Hay Al khadraa"/>
    <s v="حي الخضراء"/>
    <n v="36.367109999999997"/>
    <n v="42.454892700000002"/>
    <n v="6"/>
    <x v="1"/>
    <n v="5"/>
    <s v="2020-08"/>
  </r>
  <r>
    <m/>
    <m/>
    <n v="33277"/>
    <d v="2020-08-08T16:37:43"/>
    <s v="ILA V"/>
    <x v="3"/>
    <s v="Telafar"/>
    <s v="Markaz Telafar"/>
    <s v="Hay Al Uroba al thanya"/>
    <s v="حي العروبة الثانية"/>
    <n v="36.379800000000003"/>
    <n v="42.463825200000002"/>
    <n v="550"/>
    <x v="1"/>
    <n v="550"/>
    <s v="2020-08"/>
  </r>
  <r>
    <m/>
    <m/>
    <n v="33278"/>
    <d v="2020-08-08T16:37:44"/>
    <s v="ILA V"/>
    <x v="3"/>
    <s v="Telafar"/>
    <s v="Markaz Telafar"/>
    <s v="Al-Qadisiya Al-thaniya"/>
    <s v="حي القادسية الثانية"/>
    <n v="36.382409000000003"/>
    <n v="42.448608999999998"/>
    <n v="600"/>
    <x v="1"/>
    <n v="600"/>
    <s v="2020-08"/>
  </r>
  <r>
    <m/>
    <m/>
    <n v="33279"/>
    <d v="2020-08-19T09:23:15"/>
    <s v="ILA V"/>
    <x v="3"/>
    <s v="Telafar"/>
    <s v="Markaz Telafar"/>
    <s v="Hay Al-Rabeea"/>
    <s v="حي الربيع"/>
    <n v="36.378129999999999"/>
    <n v="42.442621899999999"/>
    <n v="222"/>
    <x v="1"/>
    <n v="222"/>
    <s v="2020-08"/>
  </r>
  <r>
    <m/>
    <m/>
    <n v="33280"/>
    <d v="2020-08-19T09:23:13"/>
    <s v="ILA V"/>
    <x v="3"/>
    <s v="Telafar"/>
    <s v="Markaz Telafar"/>
    <s v="Hay saad"/>
    <s v="حي سعد"/>
    <n v="36.381740000000001"/>
    <n v="42.4375614"/>
    <n v="294"/>
    <x v="1"/>
    <n v="294"/>
    <s v="2020-08"/>
  </r>
  <r>
    <m/>
    <m/>
    <n v="33294"/>
    <d v="2020-07-25T16:54:57"/>
    <s v="ILA V"/>
    <x v="3"/>
    <s v="Telafar"/>
    <s v="Markaz Telafar"/>
    <s v="Al rahma Village"/>
    <s v="قرية الرحمة"/>
    <n v="36.391159999999999"/>
    <n v="42.502434999999998"/>
    <n v="176"/>
    <x v="1"/>
    <n v="176"/>
    <s v="2020-07"/>
  </r>
  <r>
    <m/>
    <m/>
    <n v="17846"/>
    <d v="2020-07-18T16:00:08"/>
    <s v="ILA V"/>
    <x v="3"/>
    <s v="Telafar"/>
    <s v="Markaz Telafar"/>
    <s v="Al karab Al kabeer Al thaneya Village"/>
    <s v="قرية الخراب الكبير الثانية"/>
    <n v="36.400643000000002"/>
    <n v="42.529265000000002"/>
    <n v="25"/>
    <x v="1"/>
    <n v="25"/>
    <s v="2020-07"/>
  </r>
  <r>
    <m/>
    <m/>
    <n v="33346"/>
    <d v="2020-08-04T10:16:02"/>
    <s v="ILA V"/>
    <x v="3"/>
    <s v="Telafar"/>
    <s v="Markaz Telafar"/>
    <s v="Al Alolea Vilage"/>
    <s v="قرية العلولية"/>
    <n v="36.398490000000002"/>
    <n v="42.504868999999999"/>
    <n v="215"/>
    <x v="1"/>
    <n v="215"/>
    <s v="2020-08"/>
  </r>
  <r>
    <m/>
    <m/>
    <n v="33345"/>
    <d v="2020-07-25T16:54:46"/>
    <s v="ILA V"/>
    <x v="3"/>
    <s v="Telafar"/>
    <s v="Markaz Telafar"/>
    <s v="Mohamed saeed Bashar Vilage"/>
    <s v="قرية محمد سعيد بشار"/>
    <n v="36.396619999999999"/>
    <n v="42.514042699999997"/>
    <n v="99"/>
    <x v="1"/>
    <n v="99"/>
    <s v="2020-07"/>
  </r>
  <r>
    <m/>
    <m/>
    <n v="33423"/>
    <d v="2020-08-03T10:19:07"/>
    <s v="ILA V"/>
    <x v="3"/>
    <s v="Telafar"/>
    <s v="Ayadiya"/>
    <s v="Faqah Village"/>
    <s v="قرية فقه"/>
    <n v="36.466299999999997"/>
    <n v="42.542114423500003"/>
    <n v="50"/>
    <x v="1"/>
    <n v="50"/>
    <s v="2020-08"/>
  </r>
  <r>
    <m/>
    <m/>
    <n v="33472"/>
    <d v="2020-07-10T18:22:00"/>
    <s v="ILA V"/>
    <x v="3"/>
    <s v="Telafar"/>
    <s v="Ayadiya"/>
    <s v="Qasabat Ayadiya"/>
    <s v="قصبة العياضية"/>
    <n v="36.485300000000002"/>
    <n v="42.422117739400001"/>
    <n v="100"/>
    <x v="1"/>
    <n v="100"/>
    <s v="2020-07"/>
  </r>
  <r>
    <m/>
    <m/>
    <n v="34048"/>
    <d v="2020-08-19T16:58:41"/>
    <s v="ILA V"/>
    <x v="3"/>
    <s v="Telafar"/>
    <s v="Markaz Telafar"/>
    <s v="Hay Al Noor Al Thania"/>
    <s v="حي النور الثانية "/>
    <n v="36.375194999999998"/>
    <n v="42.464233"/>
    <n v="30"/>
    <x v="1"/>
    <n v="30"/>
    <s v="2020-08"/>
  </r>
  <r>
    <m/>
    <m/>
    <n v="34047"/>
    <d v="2020-08-19T16:58:44"/>
    <s v="ILA V"/>
    <x v="3"/>
    <s v="Telafar"/>
    <s v="Markaz Telafar"/>
    <s v="Hay Al Muthana Al Thania"/>
    <s v="حي المثنى الثانية"/>
    <n v="36.388623000000003"/>
    <n v="42.455809000000002"/>
    <n v="35"/>
    <x v="1"/>
    <n v="35"/>
    <s v="2020-08"/>
  </r>
  <r>
    <m/>
    <m/>
    <n v="25112"/>
    <d v="2020-07-11T22:07:51"/>
    <s v="ILA V"/>
    <x v="15"/>
    <s v="Al-Suwaira"/>
    <s v="Al-Zubaidiya"/>
    <s v="Hay Al-Amer"/>
    <s v="حي الامير"/>
    <n v="32.767458490099997"/>
    <n v="45.167236199999998"/>
    <n v="2"/>
    <x v="5"/>
    <n v="2"/>
    <s v="2020-07"/>
  </r>
  <r>
    <m/>
    <m/>
    <n v="19555"/>
    <d v="2020-07-15T21:49:15"/>
    <s v="ILA V"/>
    <x v="15"/>
    <s v="Kut"/>
    <s v="Markaz Al-Kut"/>
    <s v="Damook 150"/>
    <s v="داموك 150"/>
    <n v="32.531612532799997"/>
    <n v="45.821034634"/>
    <n v="1"/>
    <x v="5"/>
    <n v="1"/>
    <s v="2020-07"/>
  </r>
  <r>
    <m/>
    <m/>
    <n v="841"/>
    <d v="2020-08-05T17:08:31"/>
    <s v="ILA V"/>
    <x v="10"/>
    <s v="Abu Al-Khaseeb"/>
    <s v="Markaz Abu al Khaseeb"/>
    <s v="Awaisian"/>
    <s v="عويسيان"/>
    <n v="30.484694556800001"/>
    <n v="47.857077880799999"/>
    <n v="2"/>
    <x v="1"/>
    <n v="2"/>
    <s v="2020-08"/>
  </r>
  <r>
    <m/>
    <m/>
    <n v="381"/>
    <d v="2020-07-29T14:19:52"/>
    <s v="ILA V"/>
    <x v="10"/>
    <s v="Abu Al-Khaseeb"/>
    <s v="Markaz Abu al Khaseeb"/>
    <s v="Hamdan"/>
    <s v="البصرة-ابو الخصيب-حمدن"/>
    <n v="30.456778641100001"/>
    <n v="47.891802576899998"/>
    <n v="12"/>
    <x v="1"/>
    <n v="10"/>
    <s v="2020-07"/>
  </r>
  <r>
    <m/>
    <m/>
    <n v="381"/>
    <d v="2020-07-29T14:19:52"/>
    <s v="ILA V"/>
    <x v="10"/>
    <s v="Abu Al-Khaseeb"/>
    <s v="Markaz Abu al Khaseeb"/>
    <s v="Hamdan"/>
    <s v="البصرة-ابو الخصيب-حمدن"/>
    <n v="30.456778641100001"/>
    <n v="47.891802576899998"/>
    <n v="12"/>
    <x v="5"/>
    <n v="1"/>
    <s v="2020-07"/>
  </r>
  <r>
    <m/>
    <m/>
    <n v="381"/>
    <d v="2020-07-29T14:19:52"/>
    <s v="ILA V"/>
    <x v="10"/>
    <s v="Abu Al-Khaseeb"/>
    <s v="Markaz Abu al Khaseeb"/>
    <s v="Hamdan"/>
    <s v="البصرة-ابو الخصيب-حمدن"/>
    <n v="30.456778641100001"/>
    <n v="47.891802576899998"/>
    <n v="12"/>
    <x v="19"/>
    <n v="1"/>
    <s v="2020-07"/>
  </r>
  <r>
    <m/>
    <m/>
    <n v="25012"/>
    <d v="2020-08-16T20:23:35"/>
    <s v="ILA V"/>
    <x v="10"/>
    <s v="Al-Qurna"/>
    <s v="Markaz Al-Qurna"/>
    <s v="Al Jelaa"/>
    <s v="البصره-القرنه-الجلعه"/>
    <n v="30.9743946"/>
    <n v="47.450920857200003"/>
    <n v="1"/>
    <x v="18"/>
    <n v="1"/>
    <s v="2020-08"/>
  </r>
  <r>
    <m/>
    <m/>
    <n v="1240"/>
    <d v="2020-07-20T12:25:21"/>
    <s v="ILA V"/>
    <x v="10"/>
    <s v="Al-Qurna"/>
    <s v="Markaz Al-Qurna"/>
    <s v="Hay al-juma_a"/>
    <s v="البصرة-القرنة-حي جمعة"/>
    <n v="31.022836399999999"/>
    <n v="47.425786682800002"/>
    <n v="1"/>
    <x v="23"/>
    <n v="1"/>
    <s v="2020-07"/>
  </r>
  <r>
    <m/>
    <m/>
    <n v="509"/>
    <d v="2020-08-07T18:43:45"/>
    <s v="ILA V"/>
    <x v="10"/>
    <s v="Al-Zubair"/>
    <s v="Markaz Al-Zubair"/>
    <s v="Al-Shemal Area"/>
    <s v="البصرة-الزبير-محلة الشمال"/>
    <n v="30.398348289699999"/>
    <n v="47.7088830036"/>
    <n v="14"/>
    <x v="1"/>
    <n v="5"/>
    <s v="2020-08"/>
  </r>
  <r>
    <m/>
    <m/>
    <n v="509"/>
    <d v="2020-08-07T18:43:45"/>
    <s v="ILA V"/>
    <x v="10"/>
    <s v="Al-Zubair"/>
    <s v="Markaz Al-Zubair"/>
    <s v="Al-Shemal Area"/>
    <s v="البصرة-الزبير-محلة الشمال"/>
    <n v="30.398348289699999"/>
    <n v="47.7088830036"/>
    <n v="14"/>
    <x v="5"/>
    <n v="3"/>
    <s v="2020-08"/>
  </r>
  <r>
    <m/>
    <m/>
    <n v="509"/>
    <d v="2020-08-07T18:43:45"/>
    <s v="ILA V"/>
    <x v="10"/>
    <s v="Al-Zubair"/>
    <s v="Markaz Al-Zubair"/>
    <s v="Al-Shemal Area"/>
    <s v="البصرة-الزبير-محلة الشمال"/>
    <n v="30.398348289699999"/>
    <n v="47.7088830036"/>
    <n v="14"/>
    <x v="6"/>
    <n v="2"/>
    <s v="2020-08"/>
  </r>
  <r>
    <m/>
    <m/>
    <n v="509"/>
    <d v="2020-08-07T18:43:45"/>
    <s v="ILA V"/>
    <x v="10"/>
    <s v="Al-Zubair"/>
    <s v="Markaz Al-Zubair"/>
    <s v="Al-Shemal Area"/>
    <s v="البصرة-الزبير-محلة الشمال"/>
    <n v="30.398348289699999"/>
    <n v="47.7088830036"/>
    <n v="14"/>
    <x v="19"/>
    <n v="4"/>
    <s v="2020-08"/>
  </r>
  <r>
    <m/>
    <m/>
    <n v="25463"/>
    <d v="2020-07-27T16:43:34"/>
    <s v="ILA V"/>
    <x v="10"/>
    <s v="Al-Zubair"/>
    <s v="Markaz Al-Zubair"/>
    <s v="Al-Shuaiba Hay Al-Murtadh"/>
    <s v="الشعيبة حي المرتضى"/>
    <n v="30.429477299999999"/>
    <n v="47.679193790799999"/>
    <n v="1"/>
    <x v="23"/>
    <n v="1"/>
    <s v="2020-07"/>
  </r>
  <r>
    <m/>
    <m/>
    <n v="23976"/>
    <d v="2020-08-09T14:39:24"/>
    <s v="ILA V"/>
    <x v="10"/>
    <s v="Al-Zubair"/>
    <s v="Markaz Al-Zubair"/>
    <s v="Mahalat Al-Arab"/>
    <s v="البصرة-الزبير-محلة العرب"/>
    <n v="30.395292753100001"/>
    <n v="47.689292192800004"/>
    <n v="7"/>
    <x v="1"/>
    <n v="2"/>
    <s v="2020-08"/>
  </r>
  <r>
    <m/>
    <m/>
    <n v="23976"/>
    <d v="2020-08-09T14:39:24"/>
    <s v="ILA V"/>
    <x v="10"/>
    <s v="Al-Zubair"/>
    <s v="Markaz Al-Zubair"/>
    <s v="Mahalat Al-Arab"/>
    <s v="البصرة-الزبير-محلة العرب"/>
    <n v="30.395292753100001"/>
    <n v="47.689292192800004"/>
    <n v="7"/>
    <x v="15"/>
    <n v="1"/>
    <s v="2020-08"/>
  </r>
  <r>
    <m/>
    <m/>
    <n v="23976"/>
    <d v="2020-08-09T14:39:24"/>
    <s v="ILA V"/>
    <x v="10"/>
    <s v="Al-Zubair"/>
    <s v="Markaz Al-Zubair"/>
    <s v="Mahalat Al-Arab"/>
    <s v="البصرة-الزبير-محلة العرب"/>
    <n v="30.395292753100001"/>
    <n v="47.689292192800004"/>
    <n v="7"/>
    <x v="5"/>
    <n v="3"/>
    <s v="2020-08"/>
  </r>
  <r>
    <m/>
    <m/>
    <n v="23976"/>
    <d v="2020-08-09T14:39:24"/>
    <s v="ILA V"/>
    <x v="10"/>
    <s v="Al-Zubair"/>
    <s v="Markaz Al-Zubair"/>
    <s v="Mahalat Al-Arab"/>
    <s v="البصرة-الزبير-محلة العرب"/>
    <n v="30.395292753100001"/>
    <n v="47.689292192800004"/>
    <n v="7"/>
    <x v="19"/>
    <n v="1"/>
    <s v="2020-08"/>
  </r>
  <r>
    <m/>
    <m/>
    <n v="24346"/>
    <d v="2020-08-22T12:18:45"/>
    <s v="ILA V"/>
    <x v="10"/>
    <s v="Basrah"/>
    <s v="Markaz Al-Basrah"/>
    <s v="Al Ashar Center"/>
    <s v="مركز العشار"/>
    <n v="30.518526399999999"/>
    <n v="47.8327375979"/>
    <n v="2"/>
    <x v="5"/>
    <n v="2"/>
    <s v="2020-08"/>
  </r>
  <r>
    <m/>
    <m/>
    <n v="963"/>
    <d v="2020-08-14T23:54:23"/>
    <s v="ILA V"/>
    <x v="10"/>
    <s v="Basrah"/>
    <s v="Markaz Al-Basrah"/>
    <s v="AL Mowafaqiah"/>
    <s v="البصرة-الموفقية"/>
    <n v="30.5218062"/>
    <n v="47.785439395300003"/>
    <n v="1"/>
    <x v="18"/>
    <n v="1"/>
    <s v="2020-08"/>
  </r>
  <r>
    <m/>
    <m/>
    <n v="872"/>
    <d v="2020-08-25T15:50:18"/>
    <s v="ILA V"/>
    <x v="10"/>
    <s v="Basrah"/>
    <s v="Markaz Al-Basrah"/>
    <s v="Al-bradhia"/>
    <s v="البصرة-البراضعية"/>
    <n v="30.5043407"/>
    <n v="47.8521891547"/>
    <n v="2"/>
    <x v="5"/>
    <n v="1"/>
    <s v="2020-08"/>
  </r>
  <r>
    <m/>
    <m/>
    <n v="872"/>
    <d v="2020-08-25T15:50:18"/>
    <s v="ILA V"/>
    <x v="10"/>
    <s v="Basrah"/>
    <s v="Markaz Al-Basrah"/>
    <s v="Al-bradhia"/>
    <s v="البصرة-البراضعية"/>
    <n v="30.5043407"/>
    <n v="47.8521891547"/>
    <n v="2"/>
    <x v="32"/>
    <n v="1"/>
    <s v="2020-08"/>
  </r>
  <r>
    <m/>
    <m/>
    <n v="1275"/>
    <d v="2020-08-11T17:42:07"/>
    <s v="ILA V"/>
    <x v="10"/>
    <s v="Basrah"/>
    <s v="Markaz Al-Basrah"/>
    <s v="Al-Jnaina"/>
    <s v="الجنينة "/>
    <n v="30.541248849700001"/>
    <n v="47.795445029600003"/>
    <n v="6"/>
    <x v="15"/>
    <n v="2"/>
    <s v="2020-08"/>
  </r>
  <r>
    <m/>
    <m/>
    <n v="1275"/>
    <d v="2020-08-11T17:42:07"/>
    <s v="ILA V"/>
    <x v="10"/>
    <s v="Basrah"/>
    <s v="Markaz Al-Basrah"/>
    <s v="Al-Jnaina"/>
    <s v="الجنينة "/>
    <n v="30.541248849700001"/>
    <n v="47.795445029600003"/>
    <n v="6"/>
    <x v="1"/>
    <n v="4"/>
    <s v="2020-08"/>
  </r>
  <r>
    <m/>
    <m/>
    <n v="986"/>
    <d v="2020-08-11T21:43:45"/>
    <s v="ILA V"/>
    <x v="10"/>
    <s v="Basrah"/>
    <s v="Markaz Al-Basrah"/>
    <s v="Al-jubaila_"/>
    <s v="الجبيله"/>
    <n v="30.546051274300002"/>
    <n v="47.809987037799999"/>
    <n v="4"/>
    <x v="1"/>
    <n v="2"/>
    <s v="2020-08"/>
  </r>
  <r>
    <m/>
    <m/>
    <n v="986"/>
    <d v="2020-08-11T21:43:45"/>
    <s v="ILA V"/>
    <x v="10"/>
    <s v="Basrah"/>
    <s v="Markaz Al-Basrah"/>
    <s v="Al-jubaila_"/>
    <s v="الجبيله"/>
    <n v="30.546051274300002"/>
    <n v="47.809987037799999"/>
    <n v="4"/>
    <x v="15"/>
    <n v="1"/>
    <s v="2020-08"/>
  </r>
  <r>
    <m/>
    <m/>
    <n v="986"/>
    <d v="2020-08-11T21:43:45"/>
    <s v="ILA V"/>
    <x v="10"/>
    <s v="Basrah"/>
    <s v="Markaz Al-Basrah"/>
    <s v="Al-jubaila_"/>
    <s v="الجبيله"/>
    <n v="30.546051274300002"/>
    <n v="47.809987037799999"/>
    <n v="4"/>
    <x v="19"/>
    <n v="1"/>
    <s v="2020-08"/>
  </r>
  <r>
    <m/>
    <m/>
    <n v="849"/>
    <d v="2020-07-26T22:48:25"/>
    <s v="ILA V"/>
    <x v="10"/>
    <s v="Basrah"/>
    <s v="Markaz Al-Basrah"/>
    <s v="Al-mutaiha"/>
    <s v="المطيحة "/>
    <n v="30.484321099999999"/>
    <n v="47.829706550899999"/>
    <n v="1"/>
    <x v="35"/>
    <n v="1"/>
    <s v="2020-07"/>
  </r>
  <r>
    <m/>
    <m/>
    <n v="857"/>
    <d v="2020-08-15T16:16:03"/>
    <s v="ILA V"/>
    <x v="10"/>
    <s v="Basrah"/>
    <s v="Markaz Al-Basrah"/>
    <s v="As-safat-Al Qadima"/>
    <s v="البصرة القديمة-الصفاة"/>
    <n v="30.495004999999999"/>
    <n v="47.817524915100002"/>
    <n v="1"/>
    <x v="1"/>
    <n v="1"/>
    <s v="2020-08"/>
  </r>
  <r>
    <m/>
    <m/>
    <n v="907"/>
    <d v="2020-08-23T08:11:04"/>
    <s v="ILA V"/>
    <x v="10"/>
    <s v="Basrah"/>
    <s v="Markaz Al-Basrah"/>
    <s v="Braiha"/>
    <s v="بريهة "/>
    <n v="30.5131295184"/>
    <n v="47.838210379300001"/>
    <n v="3"/>
    <x v="19"/>
    <n v="1"/>
    <s v="2020-08"/>
  </r>
  <r>
    <m/>
    <m/>
    <n v="907"/>
    <d v="2020-08-23T08:11:04"/>
    <s v="ILA V"/>
    <x v="10"/>
    <s v="Basrah"/>
    <s v="Markaz Al-Basrah"/>
    <s v="Braiha"/>
    <s v="بريهة "/>
    <n v="30.5131295184"/>
    <n v="47.838210379300001"/>
    <n v="3"/>
    <x v="5"/>
    <n v="2"/>
    <s v="2020-08"/>
  </r>
  <r>
    <m/>
    <m/>
    <n v="602"/>
    <d v="2020-08-16T21:10:08"/>
    <s v="ILA V"/>
    <x v="10"/>
    <s v="Basrah"/>
    <s v="Markaz Al-Basrah"/>
    <s v="Hai al-mohandesin"/>
    <s v="البصرة-حي المهندسين"/>
    <n v="30.464642099999999"/>
    <n v="47.7885523952"/>
    <n v="2"/>
    <x v="19"/>
    <n v="1"/>
    <s v="2020-08"/>
  </r>
  <r>
    <m/>
    <m/>
    <n v="602"/>
    <d v="2020-08-16T21:10:08"/>
    <s v="ILA V"/>
    <x v="10"/>
    <s v="Basrah"/>
    <s v="Markaz Al-Basrah"/>
    <s v="Hai al-mohandesin"/>
    <s v="البصرة-حي المهندسين"/>
    <n v="30.464642099999999"/>
    <n v="47.7885523952"/>
    <n v="2"/>
    <x v="26"/>
    <n v="1"/>
    <s v="2020-08"/>
  </r>
  <r>
    <m/>
    <m/>
    <n v="23897"/>
    <d v="2020-07-28T11:56:00"/>
    <s v="ILA V"/>
    <x v="10"/>
    <s v="Basrah"/>
    <s v="Markaz Al-Basrah"/>
    <s v="Hay AL Hussainyia"/>
    <s v="البصرة-حي الحسينية"/>
    <n v="30.4789195"/>
    <n v="47.829860799999999"/>
    <n v="1"/>
    <x v="21"/>
    <n v="1"/>
    <s v="2020-07"/>
  </r>
  <r>
    <m/>
    <m/>
    <n v="23975"/>
    <d v="2020-08-25T15:18:52"/>
    <s v="ILA V"/>
    <x v="10"/>
    <s v="Basrah"/>
    <s v="Markaz Al-Basrah"/>
    <s v="Um Al Neajj"/>
    <s v="البصرة-منطقة ام النعاج"/>
    <n v="30.478805099999999"/>
    <n v="47.8369367775"/>
    <n v="5"/>
    <x v="6"/>
    <n v="1"/>
    <s v="2020-08"/>
  </r>
  <r>
    <m/>
    <m/>
    <n v="23975"/>
    <d v="2020-08-25T15:18:52"/>
    <s v="ILA V"/>
    <x v="10"/>
    <s v="Basrah"/>
    <s v="Markaz Al-Basrah"/>
    <s v="Um Al Neajj"/>
    <s v="البصرة-منطقة ام النعاج"/>
    <n v="30.478805099999999"/>
    <n v="47.8369367775"/>
    <n v="5"/>
    <x v="5"/>
    <n v="4"/>
    <s v="2020-08"/>
  </r>
  <r>
    <m/>
    <m/>
    <n v="885"/>
    <d v="2020-07-28T14:42:01"/>
    <s v="ILA V"/>
    <x v="10"/>
    <s v="Basrah"/>
    <s v="Markaz Al-Basrah"/>
    <s v="Al Khaleej2"/>
    <s v="البصرة-الجمعيات-حي الخليج 2"/>
    <n v="30.4940009"/>
    <n v="47.788857008699999"/>
    <n v="1"/>
    <x v="26"/>
    <n v="1"/>
    <s v="2020-07"/>
  </r>
  <r>
    <m/>
    <m/>
    <n v="645"/>
    <d v="2020-08-14T19:27:44"/>
    <s v="ILA V"/>
    <x v="10"/>
    <s v="Shatt Al-Arab"/>
    <s v="Markaz Shat Al-Arab"/>
    <s v="As salehiyah"/>
    <s v="الصالحية "/>
    <n v="30.514363926400002"/>
    <n v="47.873427110400002"/>
    <n v="8"/>
    <x v="1"/>
    <n v="5"/>
    <s v="2020-08"/>
  </r>
  <r>
    <m/>
    <m/>
    <n v="645"/>
    <d v="2020-08-14T19:27:44"/>
    <s v="ILA V"/>
    <x v="10"/>
    <s v="Shatt Al-Arab"/>
    <s v="Markaz Shat Al-Arab"/>
    <s v="As salehiyah"/>
    <s v="الصالحية "/>
    <n v="30.514363926400002"/>
    <n v="47.873427110400002"/>
    <n v="8"/>
    <x v="6"/>
    <n v="1"/>
    <s v="2020-08"/>
  </r>
  <r>
    <m/>
    <m/>
    <n v="645"/>
    <d v="2020-08-14T19:27:44"/>
    <s v="ILA V"/>
    <x v="10"/>
    <s v="Shatt Al-Arab"/>
    <s v="Markaz Shat Al-Arab"/>
    <s v="As salehiyah"/>
    <s v="الصالحية "/>
    <n v="30.514363926400002"/>
    <n v="47.873427110400002"/>
    <n v="8"/>
    <x v="19"/>
    <n v="2"/>
    <s v="2020-08"/>
  </r>
  <r>
    <m/>
    <m/>
    <n v="16835"/>
    <d v="2020-07-25T20:51:01"/>
    <s v="ILA V"/>
    <x v="11"/>
    <s v="Amara"/>
    <s v="Markaz Al-Amara"/>
    <s v="Hay 15 Sahaban"/>
    <s v="حي 15 شعبان"/>
    <n v="31.8449049303"/>
    <n v="47.1328791225"/>
    <n v="1"/>
    <x v="19"/>
    <n v="1"/>
    <s v="2020-07"/>
  </r>
  <r>
    <m/>
    <m/>
    <n v="16825"/>
    <d v="2020-07-28T01:06:01"/>
    <s v="ILA V"/>
    <x v="11"/>
    <s v="Amara"/>
    <s v="Markaz Al-Amara"/>
    <s v="Hay Al-Ameer"/>
    <s v="حي الامير"/>
    <n v="31.827514534799999"/>
    <n v="47.120044308499999"/>
    <n v="1"/>
    <x v="6"/>
    <n v="1"/>
    <s v="2020-07"/>
  </r>
  <r>
    <m/>
    <m/>
    <n v="16807"/>
    <d v="2020-07-28T01:05:59"/>
    <s v="ILA V"/>
    <x v="11"/>
    <s v="Amara"/>
    <s v="Markaz Al-Amara"/>
    <s v="Hay Al-Mahmoudia"/>
    <s v="حي المحموديه"/>
    <n v="31.846620218200002"/>
    <n v="47.1543487434"/>
    <n v="3"/>
    <x v="23"/>
    <n v="2"/>
    <s v="2020-07"/>
  </r>
  <r>
    <m/>
    <m/>
    <n v="16807"/>
    <d v="2020-07-28T01:05:59"/>
    <s v="ILA V"/>
    <x v="11"/>
    <s v="Amara"/>
    <s v="Markaz Al-Amara"/>
    <s v="Hay Al-Mahmoudia"/>
    <s v="حي المحموديه"/>
    <n v="31.846620218200002"/>
    <n v="47.1543487434"/>
    <n v="3"/>
    <x v="4"/>
    <n v="1"/>
    <s v="2020-07"/>
  </r>
  <r>
    <m/>
    <m/>
    <n v="16844"/>
    <d v="2020-07-25T20:50:57"/>
    <s v="ILA V"/>
    <x v="11"/>
    <s v="Amara"/>
    <s v="Markaz Al-Amara"/>
    <s v="Hay Awasha"/>
    <s v="حي عواشه"/>
    <n v="31.831813094299999"/>
    <n v="47.152594245300001"/>
    <n v="3"/>
    <x v="5"/>
    <n v="1"/>
    <s v="2020-07"/>
  </r>
  <r>
    <m/>
    <m/>
    <n v="16844"/>
    <d v="2020-07-25T20:50:57"/>
    <s v="ILA V"/>
    <x v="11"/>
    <s v="Amara"/>
    <s v="Markaz Al-Amara"/>
    <s v="Hay Awasha"/>
    <s v="حي عواشه"/>
    <n v="31.831813094299999"/>
    <n v="47.152594245300001"/>
    <n v="3"/>
    <x v="6"/>
    <n v="2"/>
    <s v="2020-07"/>
  </r>
  <r>
    <m/>
    <m/>
    <n v="25976"/>
    <d v="2020-08-16T19:48:39"/>
    <s v="ILA V"/>
    <x v="12"/>
    <s v="Al-Rumaitha"/>
    <s v="Al-Warka"/>
    <s v="Al-Warka-Al-Shuhada"/>
    <s v="حي الشهداء"/>
    <n v="31.4740041224"/>
    <n v="45.284695794400001"/>
    <n v="20"/>
    <x v="6"/>
    <n v="2"/>
    <s v="2020-08"/>
  </r>
  <r>
    <m/>
    <m/>
    <n v="25976"/>
    <d v="2020-08-16T19:48:39"/>
    <s v="ILA V"/>
    <x v="12"/>
    <s v="Al-Rumaitha"/>
    <s v="Al-Warka"/>
    <s v="Al-Warka-Al-Shuhada"/>
    <s v="حي الشهداء"/>
    <n v="31.4740041224"/>
    <n v="45.284695794400001"/>
    <n v="20"/>
    <x v="5"/>
    <n v="18"/>
    <s v="2020-08"/>
  </r>
  <r>
    <m/>
    <m/>
    <n v="27228"/>
    <d v="2020-08-16T19:48:41"/>
    <s v="ILA V"/>
    <x v="12"/>
    <s v="Al-Rumaitha"/>
    <s v="Al-Warka"/>
    <s v="Al Warkaa-Hay Al Zahra"/>
    <s v="حي الزهراء-الوركاء"/>
    <n v="31.461165896600001"/>
    <n v="45.2855598911"/>
    <n v="10"/>
    <x v="5"/>
    <n v="10"/>
    <s v="2020-08"/>
  </r>
  <r>
    <m/>
    <m/>
    <n v="10297"/>
    <d v="2020-07-20T15:57:23"/>
    <s v="ILA V"/>
    <x v="13"/>
    <s v="Al-Rifa'i"/>
    <s v="Markaz Al-Rifa'i"/>
    <s v="Al-Moalemen"/>
    <s v="حي المعلمين"/>
    <n v="31.7132135578"/>
    <n v="46.111245599999997"/>
    <n v="20"/>
    <x v="5"/>
    <n v="7"/>
    <s v="2020-07"/>
  </r>
  <r>
    <m/>
    <m/>
    <n v="10297"/>
    <d v="2020-07-20T15:57:23"/>
    <s v="ILA V"/>
    <x v="13"/>
    <s v="Al-Rifa'i"/>
    <s v="Markaz Al-Rifa'i"/>
    <s v="Al-Moalemen"/>
    <s v="حي المعلمين"/>
    <n v="31.7132135578"/>
    <n v="46.111245599999997"/>
    <n v="20"/>
    <x v="3"/>
    <n v="9"/>
    <s v="2020-07"/>
  </r>
  <r>
    <m/>
    <m/>
    <n v="10297"/>
    <d v="2020-07-20T15:57:23"/>
    <s v="ILA V"/>
    <x v="13"/>
    <s v="Al-Rifa'i"/>
    <s v="Markaz Al-Rifa'i"/>
    <s v="Al-Moalemen"/>
    <s v="حي المعلمين"/>
    <n v="31.7132135578"/>
    <n v="46.111245599999997"/>
    <n v="20"/>
    <x v="1"/>
    <n v="4"/>
    <s v="2020-07"/>
  </r>
  <r>
    <m/>
    <m/>
    <n v="24722"/>
    <d v="2020-08-06T09:58:21"/>
    <s v="ILA V"/>
    <x v="13"/>
    <s v="Al-Rifa'i"/>
    <s v="Markaz Al-Rifa'i"/>
    <s v="Hay Al Hussien"/>
    <s v="حي الحسين"/>
    <n v="31.711529196499999"/>
    <n v="46.124556874"/>
    <n v="30"/>
    <x v="1"/>
    <n v="4"/>
    <s v="2020-08"/>
  </r>
  <r>
    <m/>
    <m/>
    <n v="24722"/>
    <d v="2020-08-06T09:58:21"/>
    <s v="ILA V"/>
    <x v="13"/>
    <s v="Al-Rifa'i"/>
    <s v="Markaz Al-Rifa'i"/>
    <s v="Hay Al Hussien"/>
    <s v="حي الحسين"/>
    <n v="31.711529196499999"/>
    <n v="46.124556874"/>
    <n v="30"/>
    <x v="6"/>
    <n v="5"/>
    <s v="2020-08"/>
  </r>
  <r>
    <m/>
    <m/>
    <n v="24722"/>
    <d v="2020-08-06T09:58:21"/>
    <s v="ILA V"/>
    <x v="13"/>
    <s v="Al-Rifa'i"/>
    <s v="Markaz Al-Rifa'i"/>
    <s v="Hay Al Hussien"/>
    <s v="حي الحسين"/>
    <n v="31.711529196499999"/>
    <n v="46.124556874"/>
    <n v="30"/>
    <x v="15"/>
    <n v="4"/>
    <s v="2020-08"/>
  </r>
  <r>
    <m/>
    <m/>
    <n v="24722"/>
    <d v="2020-08-06T09:58:21"/>
    <s v="ILA V"/>
    <x v="13"/>
    <s v="Al-Rifa'i"/>
    <s v="Markaz Al-Rifa'i"/>
    <s v="Hay Al Hussien"/>
    <s v="حي الحسين"/>
    <n v="31.711529196499999"/>
    <n v="46.124556874"/>
    <n v="30"/>
    <x v="3"/>
    <n v="10"/>
    <s v="2020-08"/>
  </r>
  <r>
    <m/>
    <m/>
    <n v="24722"/>
    <d v="2020-08-06T09:58:21"/>
    <s v="ILA V"/>
    <x v="13"/>
    <s v="Al-Rifa'i"/>
    <s v="Markaz Al-Rifa'i"/>
    <s v="Hay Al Hussien"/>
    <s v="حي الحسين"/>
    <n v="31.711529196499999"/>
    <n v="46.124556874"/>
    <n v="30"/>
    <x v="5"/>
    <n v="7"/>
    <s v="2020-08"/>
  </r>
  <r>
    <m/>
    <m/>
    <n v="21965"/>
    <d v="2020-07-20T15:57:20"/>
    <s v="ILA V"/>
    <x v="13"/>
    <s v="Al-Rifa'i"/>
    <s v="Markaz Al-Rifa'i"/>
    <s v="Jiser Al Rifay"/>
    <s v="جسر الرفاعي"/>
    <n v="31.7178490551"/>
    <n v="46.100760389400001"/>
    <n v="30"/>
    <x v="26"/>
    <n v="2"/>
    <s v="2020-07"/>
  </r>
  <r>
    <m/>
    <m/>
    <n v="21965"/>
    <d v="2020-07-20T15:57:20"/>
    <s v="ILA V"/>
    <x v="13"/>
    <s v="Al-Rifa'i"/>
    <s v="Markaz Al-Rifa'i"/>
    <s v="Jiser Al Rifay"/>
    <s v="جسر الرفاعي"/>
    <n v="31.7178490551"/>
    <n v="46.100760389400001"/>
    <n v="30"/>
    <x v="15"/>
    <n v="3"/>
    <s v="2020-07"/>
  </r>
  <r>
    <m/>
    <m/>
    <n v="21965"/>
    <d v="2020-07-20T15:57:20"/>
    <s v="ILA V"/>
    <x v="13"/>
    <s v="Al-Rifa'i"/>
    <s v="Markaz Al-Rifa'i"/>
    <s v="Jiser Al Rifay"/>
    <s v="جسر الرفاعي"/>
    <n v="31.7178490551"/>
    <n v="46.100760389400001"/>
    <n v="30"/>
    <x v="6"/>
    <n v="10"/>
    <s v="2020-07"/>
  </r>
  <r>
    <m/>
    <m/>
    <n v="21965"/>
    <d v="2020-07-20T15:57:20"/>
    <s v="ILA V"/>
    <x v="13"/>
    <s v="Al-Rifa'i"/>
    <s v="Markaz Al-Rifa'i"/>
    <s v="Jiser Al Rifay"/>
    <s v="جسر الرفاعي"/>
    <n v="31.7178490551"/>
    <n v="46.100760389400001"/>
    <n v="30"/>
    <x v="16"/>
    <n v="5"/>
    <s v="2020-07"/>
  </r>
  <r>
    <m/>
    <m/>
    <n v="21965"/>
    <d v="2020-07-20T15:57:20"/>
    <s v="ILA V"/>
    <x v="13"/>
    <s v="Al-Rifa'i"/>
    <s v="Markaz Al-Rifa'i"/>
    <s v="Jiser Al Rifay"/>
    <s v="جسر الرفاعي"/>
    <n v="31.7178490551"/>
    <n v="46.100760389400001"/>
    <n v="30"/>
    <x v="5"/>
    <n v="10"/>
    <s v="2020-07"/>
  </r>
  <r>
    <m/>
    <m/>
    <n v="33795"/>
    <d v="2020-08-09T12:51:16"/>
    <s v="ILA V"/>
    <x v="13"/>
    <s v="Al-Rifa'i"/>
    <s v="Markaz Al-Rifa'i"/>
    <s v="Al-Omal"/>
    <s v="حي العمال"/>
    <n v="31.728400000000001"/>
    <n v="46.110399999999998"/>
    <n v="47"/>
    <x v="1"/>
    <n v="20"/>
    <s v="2020-08"/>
  </r>
  <r>
    <m/>
    <m/>
    <n v="33795"/>
    <d v="2020-08-09T12:51:16"/>
    <s v="ILA V"/>
    <x v="13"/>
    <s v="Al-Rifa'i"/>
    <s v="Markaz Al-Rifa'i"/>
    <s v="Al-Omal"/>
    <s v="حي العمال"/>
    <n v="31.728400000000001"/>
    <n v="46.110399999999998"/>
    <n v="47"/>
    <x v="27"/>
    <n v="15"/>
    <s v="2020-08"/>
  </r>
  <r>
    <m/>
    <m/>
    <n v="33795"/>
    <d v="2020-08-09T12:51:16"/>
    <s v="ILA V"/>
    <x v="13"/>
    <s v="Al-Rifa'i"/>
    <s v="Markaz Al-Rifa'i"/>
    <s v="Al-Omal"/>
    <s v="حي العمال"/>
    <n v="31.728400000000001"/>
    <n v="46.110399999999998"/>
    <n v="47"/>
    <x v="15"/>
    <n v="8"/>
    <s v="2020-08"/>
  </r>
  <r>
    <m/>
    <m/>
    <n v="33795"/>
    <d v="2020-08-09T12:51:16"/>
    <s v="ILA V"/>
    <x v="13"/>
    <s v="Al-Rifa'i"/>
    <s v="Markaz Al-Rifa'i"/>
    <s v="Al-Omal"/>
    <s v="حي العمال"/>
    <n v="31.728400000000001"/>
    <n v="46.110399999999998"/>
    <n v="47"/>
    <x v="10"/>
    <n v="4"/>
    <s v="2020-08"/>
  </r>
  <r>
    <m/>
    <m/>
    <n v="33796"/>
    <d v="2020-07-19T14:05:06"/>
    <s v="ILA V"/>
    <x v="13"/>
    <s v="Al-Rifa'i"/>
    <s v="Qalat Siker"/>
    <s v="Hay Al-Husein"/>
    <s v="حي الحسين"/>
    <n v="31.8552"/>
    <n v="46.073500000000003"/>
    <n v="35"/>
    <x v="11"/>
    <n v="5"/>
    <s v="2020-07"/>
  </r>
  <r>
    <m/>
    <m/>
    <n v="33796"/>
    <d v="2020-07-19T14:05:06"/>
    <s v="ILA V"/>
    <x v="13"/>
    <s v="Al-Rifa'i"/>
    <s v="Qalat Siker"/>
    <s v="Hay Al-Husein"/>
    <s v="حي الحسين"/>
    <n v="31.8552"/>
    <n v="46.073500000000003"/>
    <n v="35"/>
    <x v="3"/>
    <n v="13"/>
    <s v="2020-07"/>
  </r>
  <r>
    <m/>
    <m/>
    <n v="33796"/>
    <d v="2020-07-19T14:05:06"/>
    <s v="ILA V"/>
    <x v="13"/>
    <s v="Al-Rifa'i"/>
    <s v="Qalat Siker"/>
    <s v="Hay Al-Husein"/>
    <s v="حي الحسين"/>
    <n v="31.8552"/>
    <n v="46.073500000000003"/>
    <n v="35"/>
    <x v="5"/>
    <n v="10"/>
    <s v="2020-07"/>
  </r>
  <r>
    <m/>
    <m/>
    <n v="33796"/>
    <d v="2020-07-19T14:05:06"/>
    <s v="ILA V"/>
    <x v="13"/>
    <s v="Al-Rifa'i"/>
    <s v="Qalat Siker"/>
    <s v="Hay Al-Husein"/>
    <s v="حي الحسين"/>
    <n v="31.8552"/>
    <n v="46.073500000000003"/>
    <n v="35"/>
    <x v="1"/>
    <n v="7"/>
    <s v="2020-07"/>
  </r>
  <r>
    <m/>
    <m/>
    <n v="33800"/>
    <d v="2020-07-22T10:36:20"/>
    <s v="ILA V"/>
    <x v="13"/>
    <s v="Al-Rifa'i"/>
    <s v="Al-Nasr"/>
    <s v="Al-Mustshfah"/>
    <s v="حي المستشفى"/>
    <n v="31.541273"/>
    <n v="46.125217999999997"/>
    <n v="15"/>
    <x v="5"/>
    <n v="10"/>
    <s v="2020-07"/>
  </r>
  <r>
    <m/>
    <m/>
    <n v="33800"/>
    <d v="2020-07-22T10:36:20"/>
    <s v="ILA V"/>
    <x v="13"/>
    <s v="Al-Rifa'i"/>
    <s v="Al-Nasr"/>
    <s v="Al-Mustshfah"/>
    <s v="حي المستشفى"/>
    <n v="31.541273"/>
    <n v="46.125217999999997"/>
    <n v="15"/>
    <x v="15"/>
    <n v="5"/>
    <s v="2020-07"/>
  </r>
  <r>
    <m/>
    <m/>
    <n v="33801"/>
    <d v="2020-07-22T13:55:38"/>
    <s v="ILA V"/>
    <x v="13"/>
    <s v="Al-Rifa'i"/>
    <s v="Al-Nasr"/>
    <s v="Al-Sadrein"/>
    <s v="حي الصدرين"/>
    <n v="31.53961"/>
    <n v="46.119104999999998"/>
    <n v="5"/>
    <x v="3"/>
    <n v="5"/>
    <s v="2020-07"/>
  </r>
  <r>
    <m/>
    <m/>
    <n v="24494"/>
    <d v="2020-08-18T10:27:26"/>
    <s v="ILA V"/>
    <x v="13"/>
    <s v="Nassriya"/>
    <s v="Markaz Al-Nassriya"/>
    <s v="Al Aker"/>
    <s v="العكر"/>
    <n v="31.027710880499999"/>
    <n v="46.218214741200001"/>
    <n v="55"/>
    <x v="5"/>
    <n v="10"/>
    <s v="2020-08"/>
  </r>
  <r>
    <m/>
    <m/>
    <n v="24494"/>
    <d v="2020-08-18T10:27:26"/>
    <s v="ILA V"/>
    <x v="13"/>
    <s v="Nassriya"/>
    <s v="Markaz Al-Nassriya"/>
    <s v="Al Aker"/>
    <s v="العكر"/>
    <n v="31.027710880499999"/>
    <n v="46.218214741200001"/>
    <n v="55"/>
    <x v="1"/>
    <n v="20"/>
    <s v="2020-08"/>
  </r>
  <r>
    <m/>
    <m/>
    <n v="24494"/>
    <d v="2020-08-18T10:27:26"/>
    <s v="ILA V"/>
    <x v="13"/>
    <s v="Nassriya"/>
    <s v="Markaz Al-Nassriya"/>
    <s v="Al Aker"/>
    <s v="العكر"/>
    <n v="31.027710880499999"/>
    <n v="46.218214741200001"/>
    <n v="55"/>
    <x v="10"/>
    <n v="7"/>
    <s v="2020-08"/>
  </r>
  <r>
    <m/>
    <m/>
    <n v="24494"/>
    <d v="2020-08-18T10:27:26"/>
    <s v="ILA V"/>
    <x v="13"/>
    <s v="Nassriya"/>
    <s v="Markaz Al-Nassriya"/>
    <s v="Al Aker"/>
    <s v="العكر"/>
    <n v="31.027710880499999"/>
    <n v="46.218214741200001"/>
    <n v="55"/>
    <x v="15"/>
    <n v="15"/>
    <s v="2020-08"/>
  </r>
  <r>
    <m/>
    <m/>
    <n v="24494"/>
    <d v="2020-08-18T10:27:26"/>
    <s v="ILA V"/>
    <x v="13"/>
    <s v="Nassriya"/>
    <s v="Markaz Al-Nassriya"/>
    <s v="Al Aker"/>
    <s v="العكر"/>
    <n v="31.027710880499999"/>
    <n v="46.218214741200001"/>
    <n v="55"/>
    <x v="23"/>
    <n v="3"/>
    <s v="2020-08"/>
  </r>
  <r>
    <m/>
    <m/>
    <n v="25529"/>
    <d v="2020-08-23T17:11:21"/>
    <s v="ILA V"/>
    <x v="13"/>
    <s v="Nassriya"/>
    <s v="Markaz Al-Nassriya"/>
    <s v="Al Aoeh"/>
    <s v="قرية العوية"/>
    <n v="31.033167288000001"/>
    <n v="46.273891712999998"/>
    <n v="4"/>
    <x v="0"/>
    <n v="1"/>
    <s v="2020-08"/>
  </r>
  <r>
    <m/>
    <m/>
    <n v="25529"/>
    <d v="2020-08-23T17:11:21"/>
    <s v="ILA V"/>
    <x v="13"/>
    <s v="Nassriya"/>
    <s v="Markaz Al-Nassriya"/>
    <s v="Al Aoeh"/>
    <s v="قرية العوية"/>
    <n v="31.033167288000001"/>
    <n v="46.273891712999998"/>
    <n v="4"/>
    <x v="11"/>
    <n v="1"/>
    <s v="2020-08"/>
  </r>
  <r>
    <m/>
    <m/>
    <n v="25529"/>
    <d v="2020-08-23T17:11:21"/>
    <s v="ILA V"/>
    <x v="13"/>
    <s v="Nassriya"/>
    <s v="Markaz Al-Nassriya"/>
    <s v="Al Aoeh"/>
    <s v="قرية العوية"/>
    <n v="31.033167288000001"/>
    <n v="46.273891712999998"/>
    <n v="4"/>
    <x v="10"/>
    <n v="2"/>
    <s v="2020-08"/>
  </r>
  <r>
    <m/>
    <m/>
    <n v="9728"/>
    <d v="2020-08-19T11:38:36"/>
    <s v="ILA V"/>
    <x v="13"/>
    <s v="Nassriya"/>
    <s v="Markaz Al-Nassriya"/>
    <s v="Al Dhubat"/>
    <s v="حي الضباط"/>
    <n v="31.038316374200001"/>
    <n v="46.253982172199997"/>
    <n v="10"/>
    <x v="11"/>
    <n v="2"/>
    <s v="2020-08"/>
  </r>
  <r>
    <m/>
    <m/>
    <n v="9728"/>
    <d v="2020-08-19T11:38:36"/>
    <s v="ILA V"/>
    <x v="13"/>
    <s v="Nassriya"/>
    <s v="Markaz Al-Nassriya"/>
    <s v="Al Dhubat"/>
    <s v="حي الضباط"/>
    <n v="31.038316374200001"/>
    <n v="46.253982172199997"/>
    <n v="10"/>
    <x v="10"/>
    <n v="3"/>
    <s v="2020-08"/>
  </r>
  <r>
    <m/>
    <m/>
    <n v="9728"/>
    <d v="2020-08-19T11:38:36"/>
    <s v="ILA V"/>
    <x v="13"/>
    <s v="Nassriya"/>
    <s v="Markaz Al-Nassriya"/>
    <s v="Al Dhubat"/>
    <s v="حي الضباط"/>
    <n v="31.038316374200001"/>
    <n v="46.253982172199997"/>
    <n v="10"/>
    <x v="1"/>
    <n v="5"/>
    <s v="2020-08"/>
  </r>
  <r>
    <m/>
    <m/>
    <n v="25525"/>
    <d v="2020-07-28T13:16:05"/>
    <s v="ILA V"/>
    <x v="13"/>
    <s v="Nassriya"/>
    <s v="Markaz Al-Nassriya"/>
    <s v="Al Emarat"/>
    <s v="العمارات"/>
    <n v="31.027024004299999"/>
    <n v="46.241676675500003"/>
    <n v="37"/>
    <x v="5"/>
    <n v="12"/>
    <s v="2020-07"/>
  </r>
  <r>
    <m/>
    <m/>
    <n v="25525"/>
    <d v="2020-07-28T13:16:05"/>
    <s v="ILA V"/>
    <x v="13"/>
    <s v="Nassriya"/>
    <s v="Markaz Al-Nassriya"/>
    <s v="Al Emarat"/>
    <s v="العمارات"/>
    <n v="31.027024004299999"/>
    <n v="46.241676675500003"/>
    <n v="37"/>
    <x v="1"/>
    <n v="10"/>
    <s v="2020-07"/>
  </r>
  <r>
    <m/>
    <m/>
    <n v="25525"/>
    <d v="2020-07-28T13:16:05"/>
    <s v="ILA V"/>
    <x v="13"/>
    <s v="Nassriya"/>
    <s v="Markaz Al-Nassriya"/>
    <s v="Al Emarat"/>
    <s v="العمارات"/>
    <n v="31.027024004299999"/>
    <n v="46.241676675500003"/>
    <n v="37"/>
    <x v="3"/>
    <n v="15"/>
    <s v="2020-07"/>
  </r>
  <r>
    <m/>
    <m/>
    <n v="10260"/>
    <d v="2020-07-14T14:41:33"/>
    <s v="ILA V"/>
    <x v="13"/>
    <s v="Nassriya"/>
    <s v="Markaz Al-Nassriya"/>
    <s v="Al Iskan Al Sinaie"/>
    <s v="الاسكان الصناعي"/>
    <n v="31.0134574836"/>
    <n v="46.282408152000002"/>
    <n v="900"/>
    <x v="1"/>
    <n v="30"/>
    <s v="2020-07"/>
  </r>
  <r>
    <m/>
    <m/>
    <n v="10260"/>
    <d v="2020-07-14T14:41:33"/>
    <s v="ILA V"/>
    <x v="13"/>
    <s v="Nassriya"/>
    <s v="Markaz Al-Nassriya"/>
    <s v="Al Iskan Al Sinaie"/>
    <s v="الاسكان الصناعي"/>
    <n v="31.0134574836"/>
    <n v="46.282408152000002"/>
    <n v="900"/>
    <x v="2"/>
    <n v="10"/>
    <s v="2020-07"/>
  </r>
  <r>
    <m/>
    <m/>
    <n v="10260"/>
    <d v="2020-07-14T14:41:33"/>
    <s v="ILA V"/>
    <x v="13"/>
    <s v="Nassriya"/>
    <s v="Markaz Al-Nassriya"/>
    <s v="Al Iskan Al Sinaie"/>
    <s v="الاسكان الصناعي"/>
    <n v="31.0134574836"/>
    <n v="46.282408152000002"/>
    <n v="900"/>
    <x v="3"/>
    <n v="170"/>
    <s v="2020-07"/>
  </r>
  <r>
    <m/>
    <m/>
    <n v="10260"/>
    <d v="2020-07-14T14:41:33"/>
    <s v="ILA V"/>
    <x v="13"/>
    <s v="Nassriya"/>
    <s v="Markaz Al-Nassriya"/>
    <s v="Al Iskan Al Sinaie"/>
    <s v="الاسكان الصناعي"/>
    <n v="31.0134574836"/>
    <n v="46.282408152000002"/>
    <n v="900"/>
    <x v="5"/>
    <n v="200"/>
    <s v="2020-07"/>
  </r>
  <r>
    <m/>
    <m/>
    <n v="10260"/>
    <d v="2020-07-14T14:41:33"/>
    <s v="ILA V"/>
    <x v="13"/>
    <s v="Nassriya"/>
    <s v="Markaz Al-Nassriya"/>
    <s v="Al Iskan Al Sinaie"/>
    <s v="الاسكان الصناعي"/>
    <n v="31.0134574836"/>
    <n v="46.282408152000002"/>
    <n v="900"/>
    <x v="15"/>
    <n v="40"/>
    <s v="2020-07"/>
  </r>
  <r>
    <m/>
    <m/>
    <n v="10260"/>
    <d v="2020-07-14T14:41:33"/>
    <s v="ILA V"/>
    <x v="13"/>
    <s v="Nassriya"/>
    <s v="Markaz Al-Nassriya"/>
    <s v="Al Iskan Al Sinaie"/>
    <s v="الاسكان الصناعي"/>
    <n v="31.0134574836"/>
    <n v="46.282408152000002"/>
    <n v="900"/>
    <x v="16"/>
    <n v="50"/>
    <s v="2020-07"/>
  </r>
  <r>
    <m/>
    <m/>
    <n v="10260"/>
    <d v="2020-07-14T14:41:33"/>
    <s v="ILA V"/>
    <x v="13"/>
    <s v="Nassriya"/>
    <s v="Markaz Al-Nassriya"/>
    <s v="Al Iskan Al Sinaie"/>
    <s v="الاسكان الصناعي"/>
    <n v="31.0134574836"/>
    <n v="46.282408152000002"/>
    <n v="900"/>
    <x v="6"/>
    <n v="250"/>
    <s v="2020-07"/>
  </r>
  <r>
    <m/>
    <m/>
    <n v="10260"/>
    <d v="2020-07-14T14:41:33"/>
    <s v="ILA V"/>
    <x v="13"/>
    <s v="Nassriya"/>
    <s v="Markaz Al-Nassriya"/>
    <s v="Al Iskan Al Sinaie"/>
    <s v="الاسكان الصناعي"/>
    <n v="31.0134574836"/>
    <n v="46.282408152000002"/>
    <n v="900"/>
    <x v="19"/>
    <n v="150"/>
    <s v="2020-07"/>
  </r>
  <r>
    <m/>
    <m/>
    <n v="10254"/>
    <d v="2020-08-23T14:32:53"/>
    <s v="ILA V"/>
    <x v="13"/>
    <s v="Nassriya"/>
    <s v="Markaz Al-Nassriya"/>
    <s v="Al Sharqiya"/>
    <s v="الشرقيه"/>
    <n v="31.042429802899999"/>
    <n v="46.262052204600003"/>
    <n v="30"/>
    <x v="33"/>
    <n v="15"/>
    <s v="2020-08"/>
  </r>
  <r>
    <m/>
    <m/>
    <n v="10254"/>
    <d v="2020-08-23T14:32:53"/>
    <s v="ILA V"/>
    <x v="13"/>
    <s v="Nassriya"/>
    <s v="Markaz Al-Nassriya"/>
    <s v="Al Sharqiya"/>
    <s v="الشرقيه"/>
    <n v="31.042429802899999"/>
    <n v="46.262052204600003"/>
    <n v="30"/>
    <x v="10"/>
    <n v="10"/>
    <s v="2020-08"/>
  </r>
  <r>
    <m/>
    <m/>
    <n v="10254"/>
    <d v="2020-08-23T14:32:53"/>
    <s v="ILA V"/>
    <x v="13"/>
    <s v="Nassriya"/>
    <s v="Markaz Al-Nassriya"/>
    <s v="Al Sharqiya"/>
    <s v="الشرقيه"/>
    <n v="31.042429802899999"/>
    <n v="46.262052204600003"/>
    <n v="30"/>
    <x v="11"/>
    <n v="5"/>
    <s v="2020-08"/>
  </r>
  <r>
    <m/>
    <m/>
    <n v="10272"/>
    <d v="2020-08-13T14:20:22"/>
    <s v="ILA V"/>
    <x v="13"/>
    <s v="Nassriya"/>
    <s v="Markaz Al-Nassriya"/>
    <s v="Al Shoula"/>
    <s v="الشعلة"/>
    <n v="31.034963944600001"/>
    <n v="46.242300951700003"/>
    <n v="4"/>
    <x v="26"/>
    <n v="2"/>
    <s v="2020-08"/>
  </r>
  <r>
    <m/>
    <m/>
    <n v="10272"/>
    <d v="2020-08-13T14:20:22"/>
    <s v="ILA V"/>
    <x v="13"/>
    <s v="Nassriya"/>
    <s v="Markaz Al-Nassriya"/>
    <s v="Al Shoula"/>
    <s v="الشعلة"/>
    <n v="31.034963944600001"/>
    <n v="46.242300951700003"/>
    <n v="4"/>
    <x v="33"/>
    <n v="2"/>
    <s v="2020-08"/>
  </r>
  <r>
    <m/>
    <m/>
    <n v="10281"/>
    <d v="2020-08-13T14:42:11"/>
    <s v="ILA V"/>
    <x v="13"/>
    <s v="Nassriya"/>
    <s v="Markaz Al-Nassriya"/>
    <s v="Al Shumokh"/>
    <s v="حي الشموخ"/>
    <n v="31.029471706599999"/>
    <n v="46.244121658399997"/>
    <n v="15"/>
    <x v="26"/>
    <n v="5"/>
    <s v="2020-08"/>
  </r>
  <r>
    <m/>
    <m/>
    <n v="10281"/>
    <d v="2020-08-13T14:42:11"/>
    <s v="ILA V"/>
    <x v="13"/>
    <s v="Nassriya"/>
    <s v="Markaz Al-Nassriya"/>
    <s v="Al Shumokh"/>
    <s v="حي الشموخ"/>
    <n v="31.029471706599999"/>
    <n v="46.244121658399997"/>
    <n v="15"/>
    <x v="33"/>
    <n v="4"/>
    <s v="2020-08"/>
  </r>
  <r>
    <m/>
    <m/>
    <n v="10281"/>
    <d v="2020-08-13T14:42:11"/>
    <s v="ILA V"/>
    <x v="13"/>
    <s v="Nassriya"/>
    <s v="Markaz Al-Nassriya"/>
    <s v="Al Shumokh"/>
    <s v="حي الشموخ"/>
    <n v="31.029471706599999"/>
    <n v="46.244121658399997"/>
    <n v="15"/>
    <x v="10"/>
    <n v="4"/>
    <s v="2020-08"/>
  </r>
  <r>
    <m/>
    <m/>
    <n v="10281"/>
    <d v="2020-08-13T14:42:11"/>
    <s v="ILA V"/>
    <x v="13"/>
    <s v="Nassriya"/>
    <s v="Markaz Al-Nassriya"/>
    <s v="Al Shumokh"/>
    <s v="حي الشموخ"/>
    <n v="31.029471706599999"/>
    <n v="46.244121658399997"/>
    <n v="15"/>
    <x v="18"/>
    <n v="2"/>
    <s v="2020-08"/>
  </r>
  <r>
    <m/>
    <m/>
    <n v="9470"/>
    <d v="2020-08-18T14:05:49"/>
    <s v="ILA V"/>
    <x v="13"/>
    <s v="Nassriya"/>
    <s v="Markaz Al-Nassriya"/>
    <s v="Al-hay al-askary"/>
    <s v="الحي العسكري "/>
    <n v="31.0569626851"/>
    <n v="46.266143804899997"/>
    <n v="13"/>
    <x v="10"/>
    <n v="4"/>
    <s v="2020-08"/>
  </r>
  <r>
    <m/>
    <m/>
    <n v="9470"/>
    <d v="2020-08-18T14:05:49"/>
    <s v="ILA V"/>
    <x v="13"/>
    <s v="Nassriya"/>
    <s v="Markaz Al-Nassriya"/>
    <s v="Al-hay al-askary"/>
    <s v="الحي العسكري "/>
    <n v="31.0569626851"/>
    <n v="46.266143804899997"/>
    <n v="13"/>
    <x v="33"/>
    <n v="3"/>
    <s v="2020-08"/>
  </r>
  <r>
    <m/>
    <m/>
    <n v="9470"/>
    <d v="2020-08-18T14:05:49"/>
    <s v="ILA V"/>
    <x v="13"/>
    <s v="Nassriya"/>
    <s v="Markaz Al-Nassriya"/>
    <s v="Al-hay al-askary"/>
    <s v="الحي العسكري "/>
    <n v="31.0569626851"/>
    <n v="46.266143804899997"/>
    <n v="13"/>
    <x v="0"/>
    <n v="3"/>
    <s v="2020-08"/>
  </r>
  <r>
    <m/>
    <m/>
    <n v="9470"/>
    <d v="2020-08-18T14:05:49"/>
    <s v="ILA V"/>
    <x v="13"/>
    <s v="Nassriya"/>
    <s v="Markaz Al-Nassriya"/>
    <s v="Al-hay al-askary"/>
    <s v="الحي العسكري "/>
    <n v="31.0569626851"/>
    <n v="46.266143804899997"/>
    <n v="13"/>
    <x v="11"/>
    <n v="3"/>
    <s v="2020-08"/>
  </r>
  <r>
    <m/>
    <m/>
    <n v="10335"/>
    <d v="2020-07-28T13:18:48"/>
    <s v="ILA V"/>
    <x v="13"/>
    <s v="Nassriya"/>
    <s v="Markaz Al-Nassriya"/>
    <s v="Al-Salhiya"/>
    <s v="حي الصالحية"/>
    <n v="31.0506383486"/>
    <n v="46.269343302599999"/>
    <n v="117"/>
    <x v="11"/>
    <n v="5"/>
    <s v="2020-07"/>
  </r>
  <r>
    <m/>
    <m/>
    <n v="10335"/>
    <d v="2020-07-28T13:18:48"/>
    <s v="ILA V"/>
    <x v="13"/>
    <s v="Nassriya"/>
    <s v="Markaz Al-Nassriya"/>
    <s v="Al-Salhiya"/>
    <s v="حي الصالحية"/>
    <n v="31.0506383486"/>
    <n v="46.269343302599999"/>
    <n v="117"/>
    <x v="10"/>
    <n v="6"/>
    <s v="2020-07"/>
  </r>
  <r>
    <m/>
    <m/>
    <n v="10335"/>
    <d v="2020-07-28T13:18:48"/>
    <s v="ILA V"/>
    <x v="13"/>
    <s v="Nassriya"/>
    <s v="Markaz Al-Nassriya"/>
    <s v="Al-Salhiya"/>
    <s v="حي الصالحية"/>
    <n v="31.0506383486"/>
    <n v="46.269343302599999"/>
    <n v="117"/>
    <x v="33"/>
    <n v="5"/>
    <s v="2020-07"/>
  </r>
  <r>
    <m/>
    <m/>
    <n v="10335"/>
    <d v="2020-07-28T13:18:48"/>
    <s v="ILA V"/>
    <x v="13"/>
    <s v="Nassriya"/>
    <s v="Markaz Al-Nassriya"/>
    <s v="Al-Salhiya"/>
    <s v="حي الصالحية"/>
    <n v="31.0506383486"/>
    <n v="46.269343302599999"/>
    <n v="117"/>
    <x v="5"/>
    <n v="45"/>
    <s v="2020-07"/>
  </r>
  <r>
    <m/>
    <m/>
    <n v="10335"/>
    <d v="2020-07-28T13:18:48"/>
    <s v="ILA V"/>
    <x v="13"/>
    <s v="Nassriya"/>
    <s v="Markaz Al-Nassriya"/>
    <s v="Al-Salhiya"/>
    <s v="حي الصالحية"/>
    <n v="31.0506383486"/>
    <n v="46.269343302599999"/>
    <n v="117"/>
    <x v="15"/>
    <n v="35"/>
    <s v="2020-07"/>
  </r>
  <r>
    <m/>
    <m/>
    <n v="10335"/>
    <d v="2020-07-28T13:18:48"/>
    <s v="ILA V"/>
    <x v="13"/>
    <s v="Nassriya"/>
    <s v="Markaz Al-Nassriya"/>
    <s v="Al-Salhiya"/>
    <s v="حي الصالحية"/>
    <n v="31.0506383486"/>
    <n v="46.269343302599999"/>
    <n v="117"/>
    <x v="3"/>
    <n v="21"/>
    <s v="2020-07"/>
  </r>
  <r>
    <m/>
    <m/>
    <n v="9448"/>
    <d v="2020-07-22T12:19:20"/>
    <s v="ILA V"/>
    <x v="13"/>
    <s v="Nassriya"/>
    <s v="Markaz Al-Nassriya"/>
    <s v="Al-Thawrah"/>
    <s v="الثوره"/>
    <n v="31.027006973399999"/>
    <n v="46.228093038300003"/>
    <n v="80"/>
    <x v="3"/>
    <n v="23"/>
    <s v="2020-07"/>
  </r>
  <r>
    <m/>
    <m/>
    <n v="9448"/>
    <d v="2020-07-22T12:19:20"/>
    <s v="ILA V"/>
    <x v="13"/>
    <s v="Nassriya"/>
    <s v="Markaz Al-Nassriya"/>
    <s v="Al-Thawrah"/>
    <s v="الثوره"/>
    <n v="31.027006973399999"/>
    <n v="46.228093038300003"/>
    <n v="80"/>
    <x v="5"/>
    <n v="20"/>
    <s v="2020-07"/>
  </r>
  <r>
    <m/>
    <m/>
    <n v="9448"/>
    <d v="2020-07-22T12:19:20"/>
    <s v="ILA V"/>
    <x v="13"/>
    <s v="Nassriya"/>
    <s v="Markaz Al-Nassriya"/>
    <s v="Al-Thawrah"/>
    <s v="الثوره"/>
    <n v="31.027006973399999"/>
    <n v="46.228093038300003"/>
    <n v="80"/>
    <x v="15"/>
    <n v="10"/>
    <s v="2020-07"/>
  </r>
  <r>
    <m/>
    <m/>
    <n v="9448"/>
    <d v="2020-07-22T12:19:20"/>
    <s v="ILA V"/>
    <x v="13"/>
    <s v="Nassriya"/>
    <s v="Markaz Al-Nassriya"/>
    <s v="Al-Thawrah"/>
    <s v="الثوره"/>
    <n v="31.027006973399999"/>
    <n v="46.228093038300003"/>
    <n v="80"/>
    <x v="1"/>
    <n v="15"/>
    <s v="2020-07"/>
  </r>
  <r>
    <m/>
    <m/>
    <n v="9448"/>
    <d v="2020-07-22T12:19:20"/>
    <s v="ILA V"/>
    <x v="13"/>
    <s v="Nassriya"/>
    <s v="Markaz Al-Nassriya"/>
    <s v="Al-Thawrah"/>
    <s v="الثوره"/>
    <n v="31.027006973399999"/>
    <n v="46.228093038300003"/>
    <n v="80"/>
    <x v="27"/>
    <n v="12"/>
    <s v="2020-07"/>
  </r>
  <r>
    <m/>
    <m/>
    <n v="9396"/>
    <d v="2020-08-12T11:34:33"/>
    <s v="ILA V"/>
    <x v="13"/>
    <s v="Nassriya"/>
    <s v="Markaz Al-Nassriya"/>
    <s v="Al-zielat"/>
    <s v="الزعيلات"/>
    <n v="31.0154237044"/>
    <n v="46.263441754500001"/>
    <n v="3"/>
    <x v="10"/>
    <n v="2"/>
    <s v="2020-08"/>
  </r>
  <r>
    <m/>
    <m/>
    <n v="9396"/>
    <d v="2020-08-12T11:34:33"/>
    <s v="ILA V"/>
    <x v="13"/>
    <s v="Nassriya"/>
    <s v="Markaz Al-Nassriya"/>
    <s v="Al-zielat"/>
    <s v="الزعيلات"/>
    <n v="31.0154237044"/>
    <n v="46.263441754500001"/>
    <n v="3"/>
    <x v="11"/>
    <n v="1"/>
    <s v="2020-08"/>
  </r>
  <r>
    <m/>
    <m/>
    <n v="10262"/>
    <d v="2020-08-08T14:04:34"/>
    <s v="ILA V"/>
    <x v="13"/>
    <s v="Nassriya"/>
    <s v="Markaz Al-Nassriya"/>
    <s v="Aredo"/>
    <s v="حي اريدو"/>
    <n v="31.074394900600002"/>
    <n v="46.250142994800001"/>
    <n v="178"/>
    <x v="26"/>
    <n v="5"/>
    <s v="2020-08"/>
  </r>
  <r>
    <m/>
    <m/>
    <n v="10262"/>
    <d v="2020-08-08T14:04:34"/>
    <s v="ILA V"/>
    <x v="13"/>
    <s v="Nassriya"/>
    <s v="Markaz Al-Nassriya"/>
    <s v="Aredo"/>
    <s v="حي اريدو"/>
    <n v="31.074394900600002"/>
    <n v="46.250142994800001"/>
    <n v="178"/>
    <x v="11"/>
    <n v="8"/>
    <s v="2020-08"/>
  </r>
  <r>
    <m/>
    <m/>
    <n v="10262"/>
    <d v="2020-08-08T14:04:34"/>
    <s v="ILA V"/>
    <x v="13"/>
    <s v="Nassriya"/>
    <s v="Markaz Al-Nassriya"/>
    <s v="Aredo"/>
    <s v="حي اريدو"/>
    <n v="31.074394900600002"/>
    <n v="46.250142994800001"/>
    <n v="178"/>
    <x v="18"/>
    <n v="20"/>
    <s v="2020-08"/>
  </r>
  <r>
    <m/>
    <m/>
    <n v="10262"/>
    <d v="2020-08-08T14:04:34"/>
    <s v="ILA V"/>
    <x v="13"/>
    <s v="Nassriya"/>
    <s v="Markaz Al-Nassriya"/>
    <s v="Aredo"/>
    <s v="حي اريدو"/>
    <n v="31.074394900600002"/>
    <n v="46.250142994800001"/>
    <n v="178"/>
    <x v="5"/>
    <n v="40"/>
    <s v="2020-08"/>
  </r>
  <r>
    <m/>
    <m/>
    <n v="10262"/>
    <d v="2020-08-08T14:04:34"/>
    <s v="ILA V"/>
    <x v="13"/>
    <s v="Nassriya"/>
    <s v="Markaz Al-Nassriya"/>
    <s v="Aredo"/>
    <s v="حي اريدو"/>
    <n v="31.074394900600002"/>
    <n v="46.250142994800001"/>
    <n v="178"/>
    <x v="16"/>
    <n v="15"/>
    <s v="2020-08"/>
  </r>
  <r>
    <m/>
    <m/>
    <n v="10262"/>
    <d v="2020-08-08T14:04:34"/>
    <s v="ILA V"/>
    <x v="13"/>
    <s v="Nassriya"/>
    <s v="Markaz Al-Nassriya"/>
    <s v="Aredo"/>
    <s v="حي اريدو"/>
    <n v="31.074394900600002"/>
    <n v="46.250142994800001"/>
    <n v="178"/>
    <x v="6"/>
    <n v="10"/>
    <s v="2020-08"/>
  </r>
  <r>
    <m/>
    <m/>
    <n v="10262"/>
    <d v="2020-08-08T14:04:34"/>
    <s v="ILA V"/>
    <x v="13"/>
    <s v="Nassriya"/>
    <s v="Markaz Al-Nassriya"/>
    <s v="Aredo"/>
    <s v="حي اريدو"/>
    <n v="31.074394900600002"/>
    <n v="46.250142994800001"/>
    <n v="178"/>
    <x v="3"/>
    <n v="20"/>
    <s v="2020-08"/>
  </r>
  <r>
    <m/>
    <m/>
    <n v="10262"/>
    <d v="2020-08-08T14:04:34"/>
    <s v="ILA V"/>
    <x v="13"/>
    <s v="Nassriya"/>
    <s v="Markaz Al-Nassriya"/>
    <s v="Aredo"/>
    <s v="حي اريدو"/>
    <n v="31.074394900600002"/>
    <n v="46.250142994800001"/>
    <n v="178"/>
    <x v="15"/>
    <n v="30"/>
    <s v="2020-08"/>
  </r>
  <r>
    <m/>
    <m/>
    <n v="10262"/>
    <d v="2020-08-08T14:04:34"/>
    <s v="ILA V"/>
    <x v="13"/>
    <s v="Nassriya"/>
    <s v="Markaz Al-Nassriya"/>
    <s v="Aredo"/>
    <s v="حي اريدو"/>
    <n v="31.074394900600002"/>
    <n v="46.250142994800001"/>
    <n v="178"/>
    <x v="0"/>
    <n v="15"/>
    <s v="2020-08"/>
  </r>
  <r>
    <m/>
    <m/>
    <n v="10262"/>
    <d v="2020-08-08T14:04:34"/>
    <s v="ILA V"/>
    <x v="13"/>
    <s v="Nassriya"/>
    <s v="Markaz Al-Nassriya"/>
    <s v="Aredo"/>
    <s v="حي اريدو"/>
    <n v="31.074394900600002"/>
    <n v="46.250142994800001"/>
    <n v="178"/>
    <x v="33"/>
    <n v="15"/>
    <s v="2020-08"/>
  </r>
  <r>
    <m/>
    <m/>
    <n v="10253"/>
    <d v="2020-07-28T13:36:15"/>
    <s v="ILA V"/>
    <x v="13"/>
    <s v="Nassriya"/>
    <s v="Markaz Al-Nassriya"/>
    <s v="Baghdad Street"/>
    <s v="شارع بغداد"/>
    <n v="31.038477412900001"/>
    <n v="46.2356561609"/>
    <n v="45"/>
    <x v="6"/>
    <n v="15"/>
    <s v="2020-07"/>
  </r>
  <r>
    <m/>
    <m/>
    <n v="10253"/>
    <d v="2020-07-28T13:36:15"/>
    <s v="ILA V"/>
    <x v="13"/>
    <s v="Nassriya"/>
    <s v="Markaz Al-Nassriya"/>
    <s v="Baghdad Street"/>
    <s v="شارع بغداد"/>
    <n v="31.038477412900001"/>
    <n v="46.2356561609"/>
    <n v="45"/>
    <x v="5"/>
    <n v="10"/>
    <s v="2020-07"/>
  </r>
  <r>
    <m/>
    <m/>
    <n v="10253"/>
    <d v="2020-07-28T13:36:15"/>
    <s v="ILA V"/>
    <x v="13"/>
    <s v="Nassriya"/>
    <s v="Markaz Al-Nassriya"/>
    <s v="Baghdad Street"/>
    <s v="شارع بغداد"/>
    <n v="31.038477412900001"/>
    <n v="46.2356561609"/>
    <n v="45"/>
    <x v="3"/>
    <n v="5"/>
    <s v="2020-07"/>
  </r>
  <r>
    <m/>
    <m/>
    <n v="10253"/>
    <d v="2020-07-28T13:36:15"/>
    <s v="ILA V"/>
    <x v="13"/>
    <s v="Nassriya"/>
    <s v="Markaz Al-Nassriya"/>
    <s v="Baghdad Street"/>
    <s v="شارع بغداد"/>
    <n v="31.038477412900001"/>
    <n v="46.2356561609"/>
    <n v="45"/>
    <x v="15"/>
    <n v="10"/>
    <s v="2020-07"/>
  </r>
  <r>
    <m/>
    <m/>
    <n v="10253"/>
    <d v="2020-07-28T13:36:15"/>
    <s v="ILA V"/>
    <x v="13"/>
    <s v="Nassriya"/>
    <s v="Markaz Al-Nassriya"/>
    <s v="Baghdad Street"/>
    <s v="شارع بغداد"/>
    <n v="31.038477412900001"/>
    <n v="46.2356561609"/>
    <n v="45"/>
    <x v="23"/>
    <n v="3"/>
    <s v="2020-07"/>
  </r>
  <r>
    <m/>
    <m/>
    <n v="10253"/>
    <d v="2020-07-28T13:36:15"/>
    <s v="ILA V"/>
    <x v="13"/>
    <s v="Nassriya"/>
    <s v="Markaz Al-Nassriya"/>
    <s v="Baghdad Street"/>
    <s v="شارع بغداد"/>
    <n v="31.038477412900001"/>
    <n v="46.2356561609"/>
    <n v="45"/>
    <x v="26"/>
    <n v="2"/>
    <s v="2020-07"/>
  </r>
  <r>
    <m/>
    <m/>
    <n v="25526"/>
    <d v="2020-07-22T12:19:22"/>
    <s v="ILA V"/>
    <x v="13"/>
    <s v="Nassriya"/>
    <s v="Markaz Al-Nassriya"/>
    <s v="Hay Al Ameer"/>
    <s v="حي الامير"/>
    <n v="31.036175809100001"/>
    <n v="46.220527480000001"/>
    <n v="45"/>
    <x v="3"/>
    <n v="10"/>
    <s v="2020-07"/>
  </r>
  <r>
    <m/>
    <m/>
    <n v="25526"/>
    <d v="2020-07-22T12:19:22"/>
    <s v="ILA V"/>
    <x v="13"/>
    <s v="Nassriya"/>
    <s v="Markaz Al-Nassriya"/>
    <s v="Hay Al Ameer"/>
    <s v="حي الامير"/>
    <n v="31.036175809100001"/>
    <n v="46.220527480000001"/>
    <n v="45"/>
    <x v="5"/>
    <n v="13"/>
    <s v="2020-07"/>
  </r>
  <r>
    <m/>
    <m/>
    <n v="25526"/>
    <d v="2020-07-22T12:19:22"/>
    <s v="ILA V"/>
    <x v="13"/>
    <s v="Nassriya"/>
    <s v="Markaz Al-Nassriya"/>
    <s v="Hay Al Ameer"/>
    <s v="حي الامير"/>
    <n v="31.036175809100001"/>
    <n v="46.220527480000001"/>
    <n v="45"/>
    <x v="16"/>
    <n v="10"/>
    <s v="2020-07"/>
  </r>
  <r>
    <m/>
    <m/>
    <n v="25526"/>
    <d v="2020-07-22T12:19:22"/>
    <s v="ILA V"/>
    <x v="13"/>
    <s v="Nassriya"/>
    <s v="Markaz Al-Nassriya"/>
    <s v="Hay Al Ameer"/>
    <s v="حي الامير"/>
    <n v="31.036175809100001"/>
    <n v="46.220527480000001"/>
    <n v="45"/>
    <x v="15"/>
    <n v="4"/>
    <s v="2020-07"/>
  </r>
  <r>
    <m/>
    <m/>
    <n v="25526"/>
    <d v="2020-07-22T12:19:22"/>
    <s v="ILA V"/>
    <x v="13"/>
    <s v="Nassriya"/>
    <s v="Markaz Al-Nassriya"/>
    <s v="Hay Al Ameer"/>
    <s v="حي الامير"/>
    <n v="31.036175809100001"/>
    <n v="46.220527480000001"/>
    <n v="45"/>
    <x v="6"/>
    <n v="8"/>
    <s v="2020-07"/>
  </r>
  <r>
    <m/>
    <m/>
    <n v="10301"/>
    <d v="2020-08-10T16:02:55"/>
    <s v="ILA V"/>
    <x v="13"/>
    <s v="Nassriya"/>
    <s v="Markaz Al-Nassriya"/>
    <s v="Hay Al Fidaa"/>
    <s v="حي الفداء"/>
    <n v="31.069730013600001"/>
    <n v="46.278741981099998"/>
    <n v="30"/>
    <x v="11"/>
    <n v="4"/>
    <s v="2020-08"/>
  </r>
  <r>
    <m/>
    <m/>
    <n v="10301"/>
    <d v="2020-08-10T16:02:55"/>
    <s v="ILA V"/>
    <x v="13"/>
    <s v="Nassriya"/>
    <s v="Markaz Al-Nassriya"/>
    <s v="Hay Al Fidaa"/>
    <s v="حي الفداء"/>
    <n v="31.069730013600001"/>
    <n v="46.278741981099998"/>
    <n v="30"/>
    <x v="10"/>
    <n v="11"/>
    <s v="2020-08"/>
  </r>
  <r>
    <m/>
    <m/>
    <n v="10301"/>
    <d v="2020-08-10T16:02:55"/>
    <s v="ILA V"/>
    <x v="13"/>
    <s v="Nassriya"/>
    <s v="Markaz Al-Nassriya"/>
    <s v="Hay Al Fidaa"/>
    <s v="حي الفداء"/>
    <n v="31.069730013600001"/>
    <n v="46.278741981099998"/>
    <n v="30"/>
    <x v="15"/>
    <n v="6"/>
    <s v="2020-08"/>
  </r>
  <r>
    <m/>
    <m/>
    <n v="10301"/>
    <d v="2020-08-10T16:02:55"/>
    <s v="ILA V"/>
    <x v="13"/>
    <s v="Nassriya"/>
    <s v="Markaz Al-Nassriya"/>
    <s v="Hay Al Fidaa"/>
    <s v="حي الفداء"/>
    <n v="31.069730013600001"/>
    <n v="46.278741981099998"/>
    <n v="30"/>
    <x v="33"/>
    <n v="9"/>
    <s v="2020-08"/>
  </r>
  <r>
    <m/>
    <m/>
    <n v="21208"/>
    <d v="2020-08-16T15:03:01"/>
    <s v="ILA V"/>
    <x v="13"/>
    <s v="Nassriya"/>
    <s v="Markaz Al-Nassriya"/>
    <s v="Hay Al Mualimeen"/>
    <s v="حي المعلمين"/>
    <n v="31.067779245299999"/>
    <n v="46.249674558199999"/>
    <n v="39"/>
    <x v="10"/>
    <n v="7"/>
    <s v="2020-08"/>
  </r>
  <r>
    <m/>
    <m/>
    <n v="21208"/>
    <d v="2020-08-16T15:03:01"/>
    <s v="ILA V"/>
    <x v="13"/>
    <s v="Nassriya"/>
    <s v="Markaz Al-Nassriya"/>
    <s v="Hay Al Mualimeen"/>
    <s v="حي المعلمين"/>
    <n v="31.067779245299999"/>
    <n v="46.249674558199999"/>
    <n v="39"/>
    <x v="11"/>
    <n v="5"/>
    <s v="2020-08"/>
  </r>
  <r>
    <m/>
    <m/>
    <n v="21208"/>
    <d v="2020-08-16T15:03:01"/>
    <s v="ILA V"/>
    <x v="13"/>
    <s v="Nassriya"/>
    <s v="Markaz Al-Nassriya"/>
    <s v="Hay Al Mualimeen"/>
    <s v="حي المعلمين"/>
    <n v="31.067779245299999"/>
    <n v="46.249674558199999"/>
    <n v="39"/>
    <x v="26"/>
    <n v="5"/>
    <s v="2020-08"/>
  </r>
  <r>
    <m/>
    <m/>
    <n v="21208"/>
    <d v="2020-08-16T15:03:01"/>
    <s v="ILA V"/>
    <x v="13"/>
    <s v="Nassriya"/>
    <s v="Markaz Al-Nassriya"/>
    <s v="Hay Al Mualimeen"/>
    <s v="حي المعلمين"/>
    <n v="31.067779245299999"/>
    <n v="46.249674558199999"/>
    <n v="39"/>
    <x v="33"/>
    <n v="5"/>
    <s v="2020-08"/>
  </r>
  <r>
    <m/>
    <m/>
    <n v="21208"/>
    <d v="2020-08-16T15:03:01"/>
    <s v="ILA V"/>
    <x v="13"/>
    <s v="Nassriya"/>
    <s v="Markaz Al-Nassriya"/>
    <s v="Hay Al Mualimeen"/>
    <s v="حي المعلمين"/>
    <n v="31.067779245299999"/>
    <n v="46.249674558199999"/>
    <n v="39"/>
    <x v="1"/>
    <n v="17"/>
    <s v="2020-08"/>
  </r>
  <r>
    <m/>
    <m/>
    <n v="10259"/>
    <d v="2020-07-26T13:10:30"/>
    <s v="ILA V"/>
    <x v="13"/>
    <s v="Nassriya"/>
    <s v="Markaz Al-Nassriya"/>
    <s v="Hay Al Tadhihiya"/>
    <s v="حي التضحية"/>
    <n v="31.050157178100001"/>
    <n v="46.273353213199997"/>
    <n v="72"/>
    <x v="15"/>
    <n v="20"/>
    <s v="2020-07"/>
  </r>
  <r>
    <m/>
    <m/>
    <n v="10259"/>
    <d v="2020-07-26T13:10:30"/>
    <s v="ILA V"/>
    <x v="13"/>
    <s v="Nassriya"/>
    <s v="Markaz Al-Nassriya"/>
    <s v="Hay Al Tadhihiya"/>
    <s v="حي التضحية"/>
    <n v="31.050157178100001"/>
    <n v="46.273353213199997"/>
    <n v="72"/>
    <x v="5"/>
    <n v="10"/>
    <s v="2020-07"/>
  </r>
  <r>
    <m/>
    <m/>
    <n v="10259"/>
    <d v="2020-07-26T13:10:30"/>
    <s v="ILA V"/>
    <x v="13"/>
    <s v="Nassriya"/>
    <s v="Markaz Al-Nassriya"/>
    <s v="Hay Al Tadhihiya"/>
    <s v="حي التضحية"/>
    <n v="31.050157178100001"/>
    <n v="46.273353213199997"/>
    <n v="72"/>
    <x v="6"/>
    <n v="7"/>
    <s v="2020-07"/>
  </r>
  <r>
    <m/>
    <m/>
    <n v="10259"/>
    <d v="2020-07-26T13:10:30"/>
    <s v="ILA V"/>
    <x v="13"/>
    <s v="Nassriya"/>
    <s v="Markaz Al-Nassriya"/>
    <s v="Hay Al Tadhihiya"/>
    <s v="حي التضحية"/>
    <n v="31.050157178100001"/>
    <n v="46.273353213199997"/>
    <n v="72"/>
    <x v="1"/>
    <n v="15"/>
    <s v="2020-07"/>
  </r>
  <r>
    <m/>
    <m/>
    <n v="10259"/>
    <d v="2020-07-26T13:10:30"/>
    <s v="ILA V"/>
    <x v="13"/>
    <s v="Nassriya"/>
    <s v="Markaz Al-Nassriya"/>
    <s v="Hay Al Tadhihiya"/>
    <s v="حي التضحية"/>
    <n v="31.050157178100001"/>
    <n v="46.273353213199997"/>
    <n v="72"/>
    <x v="3"/>
    <n v="15"/>
    <s v="2020-07"/>
  </r>
  <r>
    <m/>
    <m/>
    <n v="10259"/>
    <d v="2020-07-26T13:10:30"/>
    <s v="ILA V"/>
    <x v="13"/>
    <s v="Nassriya"/>
    <s v="Markaz Al-Nassriya"/>
    <s v="Hay Al Tadhihiya"/>
    <s v="حي التضحية"/>
    <n v="31.050157178100001"/>
    <n v="46.273353213199997"/>
    <n v="72"/>
    <x v="23"/>
    <n v="5"/>
    <s v="2020-07"/>
  </r>
  <r>
    <m/>
    <m/>
    <n v="23683"/>
    <d v="2020-07-28T13:16:02"/>
    <s v="ILA V"/>
    <x v="13"/>
    <s v="Nassriya"/>
    <s v="Markaz Al-Nassriya"/>
    <s v="Hay Mehidiya"/>
    <s v="حي المهيديه"/>
    <n v="31.03290329"/>
    <n v="46.251552429999997"/>
    <n v="35"/>
    <x v="5"/>
    <n v="10"/>
    <s v="2020-07"/>
  </r>
  <r>
    <m/>
    <m/>
    <n v="23683"/>
    <d v="2020-07-28T13:16:02"/>
    <s v="ILA V"/>
    <x v="13"/>
    <s v="Nassriya"/>
    <s v="Markaz Al-Nassriya"/>
    <s v="Hay Mehidiya"/>
    <s v="حي المهيديه"/>
    <n v="31.03290329"/>
    <n v="46.251552429999997"/>
    <n v="35"/>
    <x v="3"/>
    <n v="8"/>
    <s v="2020-07"/>
  </r>
  <r>
    <m/>
    <m/>
    <n v="23683"/>
    <d v="2020-07-28T13:16:02"/>
    <s v="ILA V"/>
    <x v="13"/>
    <s v="Nassriya"/>
    <s v="Markaz Al-Nassriya"/>
    <s v="Hay Mehidiya"/>
    <s v="حي المهيديه"/>
    <n v="31.03290329"/>
    <n v="46.251552429999997"/>
    <n v="35"/>
    <x v="1"/>
    <n v="10"/>
    <s v="2020-07"/>
  </r>
  <r>
    <m/>
    <m/>
    <n v="23683"/>
    <d v="2020-07-28T13:16:02"/>
    <s v="ILA V"/>
    <x v="13"/>
    <s v="Nassriya"/>
    <s v="Markaz Al-Nassriya"/>
    <s v="Hay Mehidiya"/>
    <s v="حي المهيديه"/>
    <n v="31.03290329"/>
    <n v="46.251552429999997"/>
    <n v="35"/>
    <x v="15"/>
    <n v="7"/>
    <s v="2020-07"/>
  </r>
  <r>
    <m/>
    <m/>
    <n v="25533"/>
    <d v="2020-07-30T11:55:28"/>
    <s v="ILA V"/>
    <x v="13"/>
    <s v="Nassriya"/>
    <s v="Markaz Al-Nassriya"/>
    <s v="Nassriya-Hey 400"/>
    <s v="حي 400"/>
    <n v="31.080862144499999"/>
    <n v="46.240087203599998"/>
    <n v="124"/>
    <x v="11"/>
    <n v="7"/>
    <s v="2020-07"/>
  </r>
  <r>
    <m/>
    <m/>
    <n v="25533"/>
    <d v="2020-07-30T11:55:28"/>
    <s v="ILA V"/>
    <x v="13"/>
    <s v="Nassriya"/>
    <s v="Markaz Al-Nassriya"/>
    <s v="Nassriya-Hey 400"/>
    <s v="حي 400"/>
    <n v="31.080862144499999"/>
    <n v="46.240087203599998"/>
    <n v="124"/>
    <x v="10"/>
    <n v="33"/>
    <s v="2020-07"/>
  </r>
  <r>
    <m/>
    <m/>
    <n v="25533"/>
    <d v="2020-07-30T11:55:28"/>
    <s v="ILA V"/>
    <x v="13"/>
    <s v="Nassriya"/>
    <s v="Markaz Al-Nassriya"/>
    <s v="Nassriya-Hey 400"/>
    <s v="حي 400"/>
    <n v="31.080862144499999"/>
    <n v="46.240087203599998"/>
    <n v="124"/>
    <x v="33"/>
    <n v="15"/>
    <s v="2020-07"/>
  </r>
  <r>
    <m/>
    <m/>
    <n v="25533"/>
    <d v="2020-07-30T11:55:28"/>
    <s v="ILA V"/>
    <x v="13"/>
    <s v="Nassriya"/>
    <s v="Markaz Al-Nassriya"/>
    <s v="Nassriya-Hey 400"/>
    <s v="حي 400"/>
    <n v="31.080862144499999"/>
    <n v="46.240087203599998"/>
    <n v="124"/>
    <x v="5"/>
    <n v="27"/>
    <s v="2020-07"/>
  </r>
  <r>
    <m/>
    <m/>
    <n v="25533"/>
    <d v="2020-07-30T11:55:28"/>
    <s v="ILA V"/>
    <x v="13"/>
    <s v="Nassriya"/>
    <s v="Markaz Al-Nassriya"/>
    <s v="Nassriya-Hey 400"/>
    <s v="حي 400"/>
    <n v="31.080862144499999"/>
    <n v="46.240087203599998"/>
    <n v="124"/>
    <x v="3"/>
    <n v="31"/>
    <s v="2020-07"/>
  </r>
  <r>
    <m/>
    <m/>
    <n v="25533"/>
    <d v="2020-07-30T11:55:28"/>
    <s v="ILA V"/>
    <x v="13"/>
    <s v="Nassriya"/>
    <s v="Markaz Al-Nassriya"/>
    <s v="Nassriya-Hey 400"/>
    <s v="حي 400"/>
    <n v="31.080862144499999"/>
    <n v="46.240087203599998"/>
    <n v="124"/>
    <x v="15"/>
    <n v="11"/>
    <s v="2020-07"/>
  </r>
  <r>
    <m/>
    <m/>
    <n v="10263"/>
    <d v="2020-08-08T14:04:31"/>
    <s v="ILA V"/>
    <x v="13"/>
    <s v="Nassriya"/>
    <s v="Markaz Al-Nassriya"/>
    <s v="Sadir City"/>
    <s v="حي مدينة الصدر"/>
    <n v="31.0802066016"/>
    <n v="46.235693895300003"/>
    <n v="30"/>
    <x v="33"/>
    <n v="10"/>
    <s v="2020-08"/>
  </r>
  <r>
    <m/>
    <m/>
    <n v="10263"/>
    <d v="2020-08-08T14:04:31"/>
    <s v="ILA V"/>
    <x v="13"/>
    <s v="Nassriya"/>
    <s v="Markaz Al-Nassriya"/>
    <s v="Sadir City"/>
    <s v="حي مدينة الصدر"/>
    <n v="31.0802066016"/>
    <n v="46.235693895300003"/>
    <n v="30"/>
    <x v="10"/>
    <n v="15"/>
    <s v="2020-08"/>
  </r>
  <r>
    <m/>
    <m/>
    <n v="10263"/>
    <d v="2020-08-08T14:04:31"/>
    <s v="ILA V"/>
    <x v="13"/>
    <s v="Nassriya"/>
    <s v="Markaz Al-Nassriya"/>
    <s v="Sadir City"/>
    <s v="حي مدينة الصدر"/>
    <n v="31.0802066016"/>
    <n v="46.235693895300003"/>
    <n v="30"/>
    <x v="15"/>
    <n v="5"/>
    <s v="2020-08"/>
  </r>
  <r>
    <m/>
    <m/>
    <n v="10269"/>
    <d v="2020-08-16T19:24:21"/>
    <s v="ILA V"/>
    <x v="13"/>
    <s v="Nassriya"/>
    <s v="Ur"/>
    <s v="Sindaliyah-Sidenaweyah"/>
    <s v="حي السديناويه"/>
    <n v="31.041901284200001"/>
    <n v="46.3069539022"/>
    <n v="41"/>
    <x v="11"/>
    <n v="2"/>
    <s v="2020-08"/>
  </r>
  <r>
    <m/>
    <m/>
    <n v="10269"/>
    <d v="2020-08-16T19:24:21"/>
    <s v="ILA V"/>
    <x v="13"/>
    <s v="Nassriya"/>
    <s v="Ur"/>
    <s v="Sindaliyah-Sidenaweyah"/>
    <s v="حي السديناويه"/>
    <n v="31.041901284200001"/>
    <n v="46.3069539022"/>
    <n v="41"/>
    <x v="3"/>
    <n v="5"/>
    <s v="2020-08"/>
  </r>
  <r>
    <m/>
    <m/>
    <n v="10269"/>
    <d v="2020-08-16T19:24:21"/>
    <s v="ILA V"/>
    <x v="13"/>
    <s v="Nassriya"/>
    <s v="Ur"/>
    <s v="Sindaliyah-Sidenaweyah"/>
    <s v="حي السديناويه"/>
    <n v="31.041901284200001"/>
    <n v="46.3069539022"/>
    <n v="41"/>
    <x v="5"/>
    <n v="4"/>
    <s v="2020-08"/>
  </r>
  <r>
    <m/>
    <m/>
    <n v="10269"/>
    <d v="2020-08-16T19:24:21"/>
    <s v="ILA V"/>
    <x v="13"/>
    <s v="Nassriya"/>
    <s v="Ur"/>
    <s v="Sindaliyah-Sidenaweyah"/>
    <s v="حي السديناويه"/>
    <n v="31.041901284200001"/>
    <n v="46.3069539022"/>
    <n v="41"/>
    <x v="27"/>
    <n v="15"/>
    <s v="2020-08"/>
  </r>
  <r>
    <m/>
    <m/>
    <n v="10269"/>
    <d v="2020-08-16T19:24:21"/>
    <s v="ILA V"/>
    <x v="13"/>
    <s v="Nassriya"/>
    <s v="Ur"/>
    <s v="Sindaliyah-Sidenaweyah"/>
    <s v="حي السديناويه"/>
    <n v="31.041901284200001"/>
    <n v="46.3069539022"/>
    <n v="41"/>
    <x v="33"/>
    <n v="15"/>
    <s v="2020-08"/>
  </r>
  <r>
    <m/>
    <m/>
    <n v="23685"/>
    <d v="2020-08-10T13:52:40"/>
    <s v="ILA V"/>
    <x v="13"/>
    <s v="Nassriya"/>
    <s v="Markaz Al-Nassriya"/>
    <s v="Um Al Dood"/>
    <s v="ام الدود"/>
    <n v="31.087265559999999"/>
    <n v="46.241235476500002"/>
    <n v="16"/>
    <x v="10"/>
    <n v="6"/>
    <s v="2020-08"/>
  </r>
  <r>
    <m/>
    <m/>
    <n v="23685"/>
    <d v="2020-08-10T13:52:40"/>
    <s v="ILA V"/>
    <x v="13"/>
    <s v="Nassriya"/>
    <s v="Markaz Al-Nassriya"/>
    <s v="Um Al Dood"/>
    <s v="ام الدود"/>
    <n v="31.087265559999999"/>
    <n v="46.241235476500002"/>
    <n v="16"/>
    <x v="1"/>
    <n v="4"/>
    <s v="2020-08"/>
  </r>
  <r>
    <m/>
    <m/>
    <n v="23685"/>
    <d v="2020-08-10T13:52:40"/>
    <s v="ILA V"/>
    <x v="13"/>
    <s v="Nassriya"/>
    <s v="Markaz Al-Nassriya"/>
    <s v="Um Al Dood"/>
    <s v="ام الدود"/>
    <n v="31.087265559999999"/>
    <n v="46.241235476500002"/>
    <n v="16"/>
    <x v="15"/>
    <n v="3"/>
    <s v="2020-08"/>
  </r>
  <r>
    <m/>
    <m/>
    <n v="23685"/>
    <d v="2020-08-10T13:52:40"/>
    <s v="ILA V"/>
    <x v="13"/>
    <s v="Nassriya"/>
    <s v="Markaz Al-Nassriya"/>
    <s v="Um Al Dood"/>
    <s v="ام الدود"/>
    <n v="31.087265559999999"/>
    <n v="46.241235476500002"/>
    <n v="16"/>
    <x v="3"/>
    <n v="3"/>
    <s v="2020-08"/>
  </r>
  <r>
    <m/>
    <m/>
    <n v="9427"/>
    <d v="2020-07-27T12:26:20"/>
    <s v="ILA V"/>
    <x v="13"/>
    <s v="Nassriya"/>
    <s v="Markaz Al-Nassriya"/>
    <s v="Hay AL-Mansouria"/>
    <s v="المنصورية "/>
    <n v="31.030441920000001"/>
    <n v="46.215599115800003"/>
    <n v="135"/>
    <x v="5"/>
    <n v="50"/>
    <s v="2020-07"/>
  </r>
  <r>
    <m/>
    <m/>
    <n v="9427"/>
    <d v="2020-07-27T12:26:20"/>
    <s v="ILA V"/>
    <x v="13"/>
    <s v="Nassriya"/>
    <s v="Markaz Al-Nassriya"/>
    <s v="Hay AL-Mansouria"/>
    <s v="المنصورية "/>
    <n v="31.030441920000001"/>
    <n v="46.215599115800003"/>
    <n v="135"/>
    <x v="6"/>
    <n v="25"/>
    <s v="2020-07"/>
  </r>
  <r>
    <m/>
    <m/>
    <n v="9427"/>
    <d v="2020-07-27T12:26:20"/>
    <s v="ILA V"/>
    <x v="13"/>
    <s v="Nassriya"/>
    <s v="Markaz Al-Nassriya"/>
    <s v="Hay AL-Mansouria"/>
    <s v="المنصورية "/>
    <n v="31.030441920000001"/>
    <n v="46.215599115800003"/>
    <n v="135"/>
    <x v="16"/>
    <n v="15"/>
    <s v="2020-07"/>
  </r>
  <r>
    <m/>
    <m/>
    <n v="9427"/>
    <d v="2020-07-27T12:26:20"/>
    <s v="ILA V"/>
    <x v="13"/>
    <s v="Nassriya"/>
    <s v="Markaz Al-Nassriya"/>
    <s v="Hay AL-Mansouria"/>
    <s v="المنصورية "/>
    <n v="31.030441920000001"/>
    <n v="46.215599115800003"/>
    <n v="135"/>
    <x v="19"/>
    <n v="40"/>
    <s v="2020-07"/>
  </r>
  <r>
    <m/>
    <m/>
    <n v="9427"/>
    <d v="2020-07-27T12:26:20"/>
    <s v="ILA V"/>
    <x v="13"/>
    <s v="Nassriya"/>
    <s v="Markaz Al-Nassriya"/>
    <s v="Hay AL-Mansouria"/>
    <s v="المنصورية "/>
    <n v="31.030441920000001"/>
    <n v="46.215599115800003"/>
    <n v="135"/>
    <x v="1"/>
    <n v="5"/>
    <s v="2020-07"/>
  </r>
  <r>
    <m/>
    <m/>
    <n v="24721"/>
    <d v="2020-08-23T14:32:49"/>
    <s v="ILA V"/>
    <x v="13"/>
    <s v="Suq Al-Shoyokh"/>
    <s v="Al-Fadhliya"/>
    <s v="Al Barid Street"/>
    <s v="شارع البريد"/>
    <n v="30.956201633799999"/>
    <n v="46.359501579899998"/>
    <n v="7"/>
    <x v="10"/>
    <n v="5"/>
    <s v="2020-08"/>
  </r>
  <r>
    <m/>
    <m/>
    <n v="24721"/>
    <d v="2020-08-23T14:32:49"/>
    <s v="ILA V"/>
    <x v="13"/>
    <s v="Suq Al-Shoyokh"/>
    <s v="Al-Fadhliya"/>
    <s v="Al Barid Street"/>
    <s v="شارع البريد"/>
    <n v="30.956201633799999"/>
    <n v="46.359501579899998"/>
    <n v="7"/>
    <x v="11"/>
    <n v="2"/>
    <s v="2020-08"/>
  </r>
  <r>
    <m/>
    <m/>
    <n v="25436"/>
    <d v="2020-08-09T13:43:13"/>
    <s v="ILA V"/>
    <x v="13"/>
    <s v="Suq Al-Shoyokh"/>
    <s v="Markaz Suq Al-Shoyokh"/>
    <s v="Al Kibla"/>
    <s v="القبله"/>
    <n v="30.906636502200001"/>
    <n v="46.445979934699999"/>
    <n v="25"/>
    <x v="10"/>
    <n v="5"/>
    <s v="2020-08"/>
  </r>
  <r>
    <m/>
    <m/>
    <n v="25436"/>
    <d v="2020-08-09T13:43:13"/>
    <s v="ILA V"/>
    <x v="13"/>
    <s v="Suq Al-Shoyokh"/>
    <s v="Markaz Suq Al-Shoyokh"/>
    <s v="Al Kibla"/>
    <s v="القبله"/>
    <n v="30.906636502200001"/>
    <n v="46.445979934699999"/>
    <n v="25"/>
    <x v="5"/>
    <n v="5"/>
    <s v="2020-08"/>
  </r>
  <r>
    <m/>
    <m/>
    <n v="25436"/>
    <d v="2020-08-09T13:43:13"/>
    <s v="ILA V"/>
    <x v="13"/>
    <s v="Suq Al-Shoyokh"/>
    <s v="Markaz Suq Al-Shoyokh"/>
    <s v="Al Kibla"/>
    <s v="القبله"/>
    <n v="30.906636502200001"/>
    <n v="46.445979934699999"/>
    <n v="25"/>
    <x v="2"/>
    <n v="1"/>
    <s v="2020-08"/>
  </r>
  <r>
    <m/>
    <m/>
    <n v="25436"/>
    <d v="2020-08-09T13:43:13"/>
    <s v="ILA V"/>
    <x v="13"/>
    <s v="Suq Al-Shoyokh"/>
    <s v="Markaz Suq Al-Shoyokh"/>
    <s v="Al Kibla"/>
    <s v="القبله"/>
    <n v="30.906636502200001"/>
    <n v="46.445979934699999"/>
    <n v="25"/>
    <x v="3"/>
    <n v="10"/>
    <s v="2020-08"/>
  </r>
  <r>
    <m/>
    <m/>
    <n v="25436"/>
    <d v="2020-08-09T13:43:13"/>
    <s v="ILA V"/>
    <x v="13"/>
    <s v="Suq Al-Shoyokh"/>
    <s v="Markaz Suq Al-Shoyokh"/>
    <s v="Al Kibla"/>
    <s v="القبله"/>
    <n v="30.906636502200001"/>
    <n v="46.445979934699999"/>
    <n v="25"/>
    <x v="23"/>
    <n v="1"/>
    <s v="2020-08"/>
  </r>
  <r>
    <m/>
    <m/>
    <n v="25436"/>
    <d v="2020-08-09T13:43:13"/>
    <s v="ILA V"/>
    <x v="13"/>
    <s v="Suq Al-Shoyokh"/>
    <s v="Markaz Suq Al-Shoyokh"/>
    <s v="Al Kibla"/>
    <s v="القبله"/>
    <n v="30.906636502200001"/>
    <n v="46.445979934699999"/>
    <n v="25"/>
    <x v="19"/>
    <n v="3"/>
    <s v="2020-08"/>
  </r>
  <r>
    <m/>
    <m/>
    <n v="25437"/>
    <d v="2020-08-11T12:09:36"/>
    <s v="ILA V"/>
    <x v="13"/>
    <s v="Suq Al-Shoyokh"/>
    <s v="Markaz Suq Al-Shoyokh"/>
    <s v="Al Shumokh"/>
    <s v="الشموخ"/>
    <n v="30.888556274700001"/>
    <n v="46.450200042200002"/>
    <n v="15"/>
    <x v="5"/>
    <n v="4"/>
    <s v="2020-08"/>
  </r>
  <r>
    <m/>
    <m/>
    <n v="25437"/>
    <d v="2020-08-11T12:09:36"/>
    <s v="ILA V"/>
    <x v="13"/>
    <s v="Suq Al-Shoyokh"/>
    <s v="Markaz Suq Al-Shoyokh"/>
    <s v="Al Shumokh"/>
    <s v="الشموخ"/>
    <n v="30.888556274700001"/>
    <n v="46.450200042200002"/>
    <n v="15"/>
    <x v="1"/>
    <n v="5"/>
    <s v="2020-08"/>
  </r>
  <r>
    <m/>
    <m/>
    <n v="25437"/>
    <d v="2020-08-11T12:09:36"/>
    <s v="ILA V"/>
    <x v="13"/>
    <s v="Suq Al-Shoyokh"/>
    <s v="Markaz Suq Al-Shoyokh"/>
    <s v="Al Shumokh"/>
    <s v="الشموخ"/>
    <n v="30.888556274700001"/>
    <n v="46.450200042200002"/>
    <n v="15"/>
    <x v="3"/>
    <n v="3"/>
    <s v="2020-08"/>
  </r>
  <r>
    <m/>
    <m/>
    <n v="25437"/>
    <d v="2020-08-11T12:09:36"/>
    <s v="ILA V"/>
    <x v="13"/>
    <s v="Suq Al-Shoyokh"/>
    <s v="Markaz Suq Al-Shoyokh"/>
    <s v="Al Shumokh"/>
    <s v="الشموخ"/>
    <n v="30.888556274700001"/>
    <n v="46.450200042200002"/>
    <n v="15"/>
    <x v="10"/>
    <n v="3"/>
    <s v="2020-08"/>
  </r>
  <r>
    <m/>
    <m/>
    <n v="9328"/>
    <d v="2020-08-18T14:49:14"/>
    <s v="ILA V"/>
    <x v="13"/>
    <s v="Suq Al-Shoyokh"/>
    <s v="Markaz Suq Al-Shoyokh"/>
    <s v="Al-hey Al-Askarey"/>
    <s v="حي العسكري"/>
    <n v="30.9011745066"/>
    <n v="46.449637276099999"/>
    <n v="10"/>
    <x v="11"/>
    <n v="5"/>
    <s v="2020-08"/>
  </r>
  <r>
    <m/>
    <m/>
    <n v="9328"/>
    <d v="2020-08-18T14:49:14"/>
    <s v="ILA V"/>
    <x v="13"/>
    <s v="Suq Al-Shoyokh"/>
    <s v="Markaz Suq Al-Shoyokh"/>
    <s v="Al-hey Al-Askarey"/>
    <s v="حي العسكري"/>
    <n v="30.9011745066"/>
    <n v="46.449637276099999"/>
    <n v="10"/>
    <x v="10"/>
    <n v="3"/>
    <s v="2020-08"/>
  </r>
  <r>
    <m/>
    <m/>
    <n v="9328"/>
    <d v="2020-08-18T14:49:14"/>
    <s v="ILA V"/>
    <x v="13"/>
    <s v="Suq Al-Shoyokh"/>
    <s v="Markaz Suq Al-Shoyokh"/>
    <s v="Al-hey Al-Askarey"/>
    <s v="حي العسكري"/>
    <n v="30.9011745066"/>
    <n v="46.449637276099999"/>
    <n v="10"/>
    <x v="15"/>
    <n v="2"/>
    <s v="2020-08"/>
  </r>
  <r>
    <m/>
    <m/>
    <n v="9332"/>
    <d v="2020-08-23T16:49:21"/>
    <s v="ILA V"/>
    <x v="13"/>
    <s v="Suq Al-Shoyokh"/>
    <s v="Markaz Suq Al-Shoyokh"/>
    <s v="Al-Shuhadaa"/>
    <s v="حي الشهداء"/>
    <n v="30.879031632699999"/>
    <n v="46.464224314600003"/>
    <n v="5"/>
    <x v="10"/>
    <n v="3"/>
    <s v="2020-08"/>
  </r>
  <r>
    <m/>
    <m/>
    <n v="9332"/>
    <d v="2020-08-23T16:49:21"/>
    <s v="ILA V"/>
    <x v="13"/>
    <s v="Suq Al-Shoyokh"/>
    <s v="Markaz Suq Al-Shoyokh"/>
    <s v="Al-Shuhadaa"/>
    <s v="حي الشهداء"/>
    <n v="30.879031632699999"/>
    <n v="46.464224314600003"/>
    <n v="5"/>
    <x v="11"/>
    <n v="2"/>
    <s v="2020-08"/>
  </r>
  <r>
    <m/>
    <m/>
    <n v="9261"/>
    <d v="2020-08-13T21:34:18"/>
    <s v="ILA V"/>
    <x v="13"/>
    <s v="Suq Al-Shoyokh"/>
    <s v="Markaz Suq Al-Shoyokh"/>
    <s v="Hey al-ghadeir"/>
    <s v="حي الغدير"/>
    <n v="30.885581129199998"/>
    <n v="46.460596602099997"/>
    <n v="58"/>
    <x v="10"/>
    <n v="15"/>
    <s v="2020-08"/>
  </r>
  <r>
    <m/>
    <m/>
    <n v="9261"/>
    <d v="2020-08-13T21:34:18"/>
    <s v="ILA V"/>
    <x v="13"/>
    <s v="Suq Al-Shoyokh"/>
    <s v="Markaz Suq Al-Shoyokh"/>
    <s v="Hey al-ghadeir"/>
    <s v="حي الغدير"/>
    <n v="30.885581129199998"/>
    <n v="46.460596602099997"/>
    <n v="58"/>
    <x v="12"/>
    <n v="2"/>
    <s v="2020-08"/>
  </r>
  <r>
    <m/>
    <m/>
    <n v="9261"/>
    <d v="2020-08-13T21:34:18"/>
    <s v="ILA V"/>
    <x v="13"/>
    <s v="Suq Al-Shoyokh"/>
    <s v="Markaz Suq Al-Shoyokh"/>
    <s v="Hey al-ghadeir"/>
    <s v="حي الغدير"/>
    <n v="30.885581129199998"/>
    <n v="46.460596602099997"/>
    <n v="58"/>
    <x v="33"/>
    <n v="5"/>
    <s v="2020-08"/>
  </r>
  <r>
    <m/>
    <m/>
    <n v="9261"/>
    <d v="2020-08-13T21:34:18"/>
    <s v="ILA V"/>
    <x v="13"/>
    <s v="Suq Al-Shoyokh"/>
    <s v="Markaz Suq Al-Shoyokh"/>
    <s v="Hey al-ghadeir"/>
    <s v="حي الغدير"/>
    <n v="30.885581129199998"/>
    <n v="46.460596602099997"/>
    <n v="58"/>
    <x v="1"/>
    <n v="17"/>
    <s v="2020-08"/>
  </r>
  <r>
    <m/>
    <m/>
    <n v="9261"/>
    <d v="2020-08-13T21:34:18"/>
    <s v="ILA V"/>
    <x v="13"/>
    <s v="Suq Al-Shoyokh"/>
    <s v="Markaz Suq Al-Shoyokh"/>
    <s v="Hey al-ghadeir"/>
    <s v="حي الغدير"/>
    <n v="30.885581129199998"/>
    <n v="46.460596602099997"/>
    <n v="58"/>
    <x v="15"/>
    <n v="19"/>
    <s v="2020-08"/>
  </r>
  <r>
    <m/>
    <m/>
    <n v="33809"/>
    <d v="2020-08-18T10:27:28"/>
    <s v="ILA V"/>
    <x v="13"/>
    <s v="Suq Al-Shoyokh"/>
    <s v="Akaika"/>
    <s v="Hay Al-Askery"/>
    <s v="حي العسكري"/>
    <n v="30.914428999999998"/>
    <n v="46.47878"/>
    <n v="21"/>
    <x v="10"/>
    <n v="5"/>
    <s v="2020-08"/>
  </r>
  <r>
    <m/>
    <m/>
    <n v="33809"/>
    <d v="2020-08-18T10:27:28"/>
    <s v="ILA V"/>
    <x v="13"/>
    <s v="Suq Al-Shoyokh"/>
    <s v="Akaika"/>
    <s v="Hay Al-Askery"/>
    <s v="حي العسكري"/>
    <n v="30.914428999999998"/>
    <n v="46.47878"/>
    <n v="21"/>
    <x v="1"/>
    <n v="5"/>
    <s v="2020-08"/>
  </r>
  <r>
    <m/>
    <m/>
    <n v="33809"/>
    <d v="2020-08-18T10:27:28"/>
    <s v="ILA V"/>
    <x v="13"/>
    <s v="Suq Al-Shoyokh"/>
    <s v="Akaika"/>
    <s v="Hay Al-Askery"/>
    <s v="حي العسكري"/>
    <n v="30.914428999999998"/>
    <n v="46.47878"/>
    <n v="21"/>
    <x v="23"/>
    <n v="7"/>
    <s v="2020-08"/>
  </r>
  <r>
    <m/>
    <m/>
    <n v="33809"/>
    <d v="2020-08-18T10:27:28"/>
    <s v="ILA V"/>
    <x v="13"/>
    <s v="Suq Al-Shoyokh"/>
    <s v="Akaika"/>
    <s v="Hay Al-Askery"/>
    <s v="حي العسكري"/>
    <n v="30.914428999999998"/>
    <n v="46.47878"/>
    <n v="21"/>
    <x v="26"/>
    <n v="4"/>
    <s v="2020-08"/>
  </r>
  <r>
    <m/>
    <m/>
    <n v="33810"/>
    <d v="2020-08-16T13:09:53"/>
    <s v="ILA V"/>
    <x v="13"/>
    <s v="Suq Al-Shoyokh"/>
    <s v="Garmat Beni Said"/>
    <s v="Al-Hadhar"/>
    <s v="الحضر"/>
    <n v="30.880875"/>
    <n v="46.576391999999998"/>
    <n v="29"/>
    <x v="10"/>
    <n v="8"/>
    <s v="2020-08"/>
  </r>
  <r>
    <m/>
    <m/>
    <n v="33810"/>
    <d v="2020-08-16T13:09:53"/>
    <s v="ILA V"/>
    <x v="13"/>
    <s v="Suq Al-Shoyokh"/>
    <s v="Garmat Beni Said"/>
    <s v="Al-Hadhar"/>
    <s v="الحضر"/>
    <n v="30.880875"/>
    <n v="46.576391999999998"/>
    <n v="29"/>
    <x v="1"/>
    <n v="5"/>
    <s v="2020-08"/>
  </r>
  <r>
    <m/>
    <m/>
    <n v="33810"/>
    <d v="2020-08-16T13:09:53"/>
    <s v="ILA V"/>
    <x v="13"/>
    <s v="Suq Al-Shoyokh"/>
    <s v="Garmat Beni Said"/>
    <s v="Al-Hadhar"/>
    <s v="الحضر"/>
    <n v="30.880875"/>
    <n v="46.576391999999998"/>
    <n v="29"/>
    <x v="23"/>
    <n v="4"/>
    <s v="2020-08"/>
  </r>
  <r>
    <m/>
    <m/>
    <n v="33810"/>
    <d v="2020-08-16T13:09:53"/>
    <s v="ILA V"/>
    <x v="13"/>
    <s v="Suq Al-Shoyokh"/>
    <s v="Garmat Beni Said"/>
    <s v="Al-Hadhar"/>
    <s v="الحضر"/>
    <n v="30.880875"/>
    <n v="46.576391999999998"/>
    <n v="29"/>
    <x v="21"/>
    <n v="2"/>
    <s v="2020-08"/>
  </r>
  <r>
    <m/>
    <m/>
    <n v="33810"/>
    <d v="2020-08-16T13:09:53"/>
    <s v="ILA V"/>
    <x v="13"/>
    <s v="Suq Al-Shoyokh"/>
    <s v="Garmat Beni Said"/>
    <s v="Al-Hadhar"/>
    <s v="الحضر"/>
    <n v="30.880875"/>
    <n v="46.576391999999998"/>
    <n v="29"/>
    <x v="26"/>
    <n v="10"/>
    <s v="2020-08"/>
  </r>
  <r>
    <m/>
    <m/>
    <n v="33811"/>
    <d v="2020-08-15T13:08:41"/>
    <s v="ILA V"/>
    <x v="13"/>
    <s v="Suq Al-Shoyokh"/>
    <s v="Garmat Beni Said"/>
    <s v="Hay Al-Askery"/>
    <s v="حي العسكري"/>
    <n v="30.882387999999999"/>
    <n v="46.568722000000001"/>
    <n v="40"/>
    <x v="10"/>
    <n v="15"/>
    <s v="2020-08"/>
  </r>
  <r>
    <m/>
    <m/>
    <n v="33811"/>
    <d v="2020-08-15T13:08:41"/>
    <s v="ILA V"/>
    <x v="13"/>
    <s v="Suq Al-Shoyokh"/>
    <s v="Garmat Beni Said"/>
    <s v="Hay Al-Askery"/>
    <s v="حي العسكري"/>
    <n v="30.882387999999999"/>
    <n v="46.568722000000001"/>
    <n v="40"/>
    <x v="1"/>
    <n v="10"/>
    <s v="2020-08"/>
  </r>
  <r>
    <m/>
    <m/>
    <n v="33811"/>
    <d v="2020-08-15T13:08:41"/>
    <s v="ILA V"/>
    <x v="13"/>
    <s v="Suq Al-Shoyokh"/>
    <s v="Garmat Beni Said"/>
    <s v="Hay Al-Askery"/>
    <s v="حي العسكري"/>
    <n v="30.882387999999999"/>
    <n v="46.568722000000001"/>
    <n v="40"/>
    <x v="5"/>
    <n v="10"/>
    <s v="2020-08"/>
  </r>
  <r>
    <m/>
    <m/>
    <n v="33811"/>
    <d v="2020-08-15T13:08:41"/>
    <s v="ILA V"/>
    <x v="13"/>
    <s v="Suq Al-Shoyokh"/>
    <s v="Garmat Beni Said"/>
    <s v="Hay Al-Askery"/>
    <s v="حي العسكري"/>
    <n v="30.882387999999999"/>
    <n v="46.568722000000001"/>
    <n v="40"/>
    <x v="15"/>
    <n v="5"/>
    <s v="2020-08"/>
  </r>
  <r>
    <m/>
    <m/>
    <n v="2749"/>
    <d v="2020-07-09T16:22:05"/>
    <s v="ILA V"/>
    <x v="14"/>
    <s v="Al-Shamiya"/>
    <s v="Markaz Al-Shamiya"/>
    <s v="Hay Al-aaskary al-gharby"/>
    <s v="حي العسكري الغربي"/>
    <n v="31.957248249100001"/>
    <n v="44.5736161349"/>
    <n v="3"/>
    <x v="5"/>
    <n v="3"/>
    <s v="2020-07"/>
  </r>
  <r>
    <m/>
    <m/>
    <n v="2766"/>
    <d v="2020-07-09T17:02:29"/>
    <s v="ILA V"/>
    <x v="14"/>
    <s v="Al-Shamiya"/>
    <s v="Markaz Al-Shamiya"/>
    <s v="Mahlat al-souq"/>
    <s v="محلة السوق"/>
    <n v="31.960626198"/>
    <n v="44.601623088799997"/>
    <n v="4"/>
    <x v="5"/>
    <n v="4"/>
    <s v="2020-07"/>
  </r>
  <r>
    <m/>
    <m/>
    <n v="23681"/>
    <d v="2020-07-14T17:58:10"/>
    <s v="ILA V"/>
    <x v="14"/>
    <s v="Diwaniya"/>
    <s v="Markaz Al-Diwaniya"/>
    <s v="Hay Al Furat-2"/>
    <s v="حي الفرات الثانية"/>
    <n v="32.020060811100002"/>
    <n v="44.900365360499997"/>
    <n v="2"/>
    <x v="5"/>
    <n v="2"/>
    <s v="2020-07"/>
  </r>
  <r>
    <m/>
    <m/>
    <n v="24208"/>
    <d v="2020-08-10T18:50:20"/>
    <s v="ILA V"/>
    <x v="14"/>
    <s v="Diwaniya"/>
    <s v="Markaz Al-Diwaniya"/>
    <s v="Hay Al Sadir 3"/>
    <s v="حي الصدر الثالث"/>
    <n v="32.004631944000003"/>
    <n v="44.942378208599997"/>
    <n v="3"/>
    <x v="5"/>
    <n v="2"/>
    <s v="2020-08"/>
  </r>
  <r>
    <m/>
    <m/>
    <n v="24208"/>
    <d v="2020-08-10T18:50:20"/>
    <s v="ILA V"/>
    <x v="14"/>
    <s v="Diwaniya"/>
    <s v="Markaz Al-Diwaniya"/>
    <s v="Hay Al Sadir 3"/>
    <s v="حي الصدر الثالث"/>
    <n v="32.004631944000003"/>
    <n v="44.942378208599997"/>
    <n v="3"/>
    <x v="6"/>
    <n v="1"/>
    <s v="2020-08"/>
  </r>
  <r>
    <m/>
    <m/>
    <n v="24487"/>
    <d v="2020-07-18T17:40:35"/>
    <s v="ILA V"/>
    <x v="14"/>
    <s v="Diwaniya"/>
    <s v="Al-Saniya"/>
    <s v="Hay Al-Askary"/>
    <s v="حي العسكري"/>
    <n v="32.064008999899997"/>
    <n v="44.770014250099997"/>
    <n v="3"/>
    <x v="5"/>
    <n v="3"/>
    <s v="2020-07"/>
  </r>
  <r>
    <m/>
    <m/>
    <n v="3367"/>
    <d v="2020-07-13T15:02:54"/>
    <s v="ILA V"/>
    <x v="14"/>
    <s v="Diwaniya"/>
    <s v="Markaz Al-Diwaniya"/>
    <s v="Hay Al-Dhubat 2"/>
    <s v="حي الضباط الثاني"/>
    <n v="32.007661261899997"/>
    <n v="44.922551677900003"/>
    <n v="4"/>
    <x v="5"/>
    <n v="2"/>
    <s v="2020-07"/>
  </r>
  <r>
    <m/>
    <m/>
    <n v="3367"/>
    <d v="2020-07-13T15:02:54"/>
    <s v="ILA V"/>
    <x v="14"/>
    <s v="Diwaniya"/>
    <s v="Markaz Al-Diwaniya"/>
    <s v="Hay Al-Dhubat 2"/>
    <s v="حي الضباط الثاني"/>
    <n v="32.007661261899997"/>
    <n v="44.922551677900003"/>
    <n v="4"/>
    <x v="6"/>
    <n v="2"/>
    <s v="2020-07"/>
  </r>
  <r>
    <m/>
    <m/>
    <n v="21783"/>
    <d v="2020-08-10T12:01:19"/>
    <s v="ILA V"/>
    <x v="14"/>
    <s v="Diwaniya"/>
    <s v="Markaz Al-Diwaniya"/>
    <s v="Hay Al-Sadir 4"/>
    <s v="حي الصدر الرابعة"/>
    <n v="31.9950297195"/>
    <n v="44.956224859300001"/>
    <n v="2"/>
    <x v="5"/>
    <n v="2"/>
    <s v="2020-08"/>
  </r>
  <r>
    <n v="3301005"/>
    <n v="4024010"/>
    <n v="27300"/>
    <d v="2020-09-21T00:00:00"/>
    <n v="118"/>
    <x v="12"/>
    <s v="Al-Khidhir"/>
    <s v="Markaz Al-Khidhir"/>
    <s v="Hay Al Zahra"/>
    <s v="حي الزهراء"/>
    <n v="31.196809471600002"/>
    <n v="45.526491897200003"/>
    <n v="6"/>
    <x v="30"/>
    <n v="2"/>
    <s v="2020-09"/>
  </r>
  <r>
    <n v="3301005"/>
    <n v="4024010"/>
    <n v="27300"/>
    <d v="2020-09-21T00:00:00"/>
    <n v="118"/>
    <x v="12"/>
    <s v="Al-Khidhir"/>
    <s v="Markaz Al-Khidhir"/>
    <s v="Hay Al Zahra"/>
    <s v="حي الزهراء"/>
    <n v="31.196809471600002"/>
    <n v="45.526491897200003"/>
    <n v="6"/>
    <x v="21"/>
    <n v="1"/>
    <s v="2020-09"/>
  </r>
  <r>
    <n v="3301005"/>
    <n v="4024010"/>
    <n v="27300"/>
    <d v="2020-09-21T00:00:00"/>
    <n v="118"/>
    <x v="12"/>
    <s v="Al-Khidhir"/>
    <s v="Markaz Al-Khidhir"/>
    <s v="Hay Al Zahra"/>
    <s v="حي الزهراء"/>
    <n v="31.196809471600002"/>
    <n v="45.526491897200003"/>
    <n v="6"/>
    <x v="5"/>
    <n v="3"/>
    <s v="2020-09"/>
  </r>
  <r>
    <n v="3301001"/>
    <n v="4024210"/>
    <n v="1450"/>
    <d v="2020-09-21T00:00:00"/>
    <n v="118"/>
    <x v="12"/>
    <s v="Al-Khidhir"/>
    <s v="Markaz Al-Khidhir"/>
    <s v="Al-hay al-askary"/>
    <s v="حي العسكري"/>
    <n v="31.2004484329"/>
    <n v="45.533442338900002"/>
    <n v="5"/>
    <x v="3"/>
    <n v="1"/>
    <s v="2020-09"/>
  </r>
  <r>
    <n v="3301001"/>
    <n v="4024210"/>
    <n v="1450"/>
    <d v="2020-09-21T00:00:00"/>
    <n v="118"/>
    <x v="12"/>
    <s v="Al-Khidhir"/>
    <s v="Markaz Al-Khidhir"/>
    <s v="Al-hay al-askary"/>
    <s v="حي العسكري"/>
    <n v="31.2004484329"/>
    <n v="45.533442338900002"/>
    <n v="5"/>
    <x v="6"/>
    <n v="2"/>
    <s v="2020-09"/>
  </r>
  <r>
    <n v="3301001"/>
    <n v="4024210"/>
    <n v="1450"/>
    <d v="2020-09-21T00:00:00"/>
    <n v="118"/>
    <x v="12"/>
    <s v="Al-Khidhir"/>
    <s v="Markaz Al-Khidhir"/>
    <s v="Al-hay al-askary"/>
    <s v="حي العسكري"/>
    <n v="31.2004484329"/>
    <n v="45.533442338900002"/>
    <n v="5"/>
    <x v="5"/>
    <n v="2"/>
    <s v="2020-09"/>
  </r>
  <r>
    <n v="2906040"/>
    <n v="4025710"/>
    <n v="19555"/>
    <d v="2020-09-22T00:00:00"/>
    <n v="118"/>
    <x v="15"/>
    <s v="Kut"/>
    <s v="Markaz Al-Kut"/>
    <s v="Damook 150"/>
    <s v="داموك 150"/>
    <n v="32.531612532799997"/>
    <n v="45.821034634"/>
    <n v="1"/>
    <x v="3"/>
    <n v="1"/>
    <s v="2020-09"/>
  </r>
  <r>
    <n v="3301020"/>
    <n v="4044510"/>
    <n v="29554"/>
    <d v="2020-09-23T00:00:00"/>
    <n v="118"/>
    <x v="12"/>
    <s v="Al-Khidhir"/>
    <s v="Markaz Al-Khidhir"/>
    <s v="Hay AlKawthar"/>
    <s v="حي الكوثر"/>
    <n v="31.1968966853"/>
    <n v="45.529624633499999"/>
    <n v="5"/>
    <x v="3"/>
    <n v="2"/>
    <s v="2020-09"/>
  </r>
  <r>
    <n v="3301020"/>
    <n v="4044510"/>
    <n v="29554"/>
    <d v="2020-09-23T00:00:00"/>
    <n v="118"/>
    <x v="12"/>
    <s v="Al-Khidhir"/>
    <s v="Markaz Al-Khidhir"/>
    <s v="Hay AlKawthar"/>
    <s v="حي الكوثر"/>
    <n v="31.1968966853"/>
    <n v="45.529624633499999"/>
    <n v="5"/>
    <x v="6"/>
    <n v="3"/>
    <s v="2020-09"/>
  </r>
  <r>
    <n v="3603094"/>
    <n v="4044710"/>
    <n v="25508"/>
    <d v="2020-09-24T00:00:00"/>
    <n v="118"/>
    <x v="14"/>
    <s v="Diwaniya"/>
    <s v="Markaz Al-Diwaniya"/>
    <s v="Um Al Khail 3"/>
    <s v="ام الخيل الثالثه"/>
    <n v="32.002150127699998"/>
    <n v="44.899749271300003"/>
    <n v="1"/>
    <x v="9"/>
    <n v="1"/>
    <s v="2020-09"/>
  </r>
  <r>
    <n v="3502003"/>
    <n v="4059410"/>
    <n v="24722"/>
    <d v="2020-09-25T00:00:00"/>
    <n v="118"/>
    <x v="13"/>
    <s v="Al-Rifa'i"/>
    <s v="Markaz Al-Rifa'i"/>
    <s v="Hay Al Hussien"/>
    <s v="حي الحسين"/>
    <n v="31.711529196499999"/>
    <n v="46.124556874"/>
    <n v="3"/>
    <x v="15"/>
    <n v="3"/>
    <s v="2020-09"/>
  </r>
  <r>
    <n v="3502007"/>
    <n v="4076910"/>
    <n v="33795"/>
    <d v="2020-09-27T00:00:00"/>
    <n v="118"/>
    <x v="13"/>
    <s v="Al-Rifa'i"/>
    <s v="Markaz Al-Rifa'i"/>
    <s v="Al-Omal"/>
    <s v="حي العمال"/>
    <n v="31.728400000000001"/>
    <n v="46.110399999999998"/>
    <n v="4"/>
    <x v="15"/>
    <n v="4"/>
    <s v="2020-09"/>
  </r>
  <r>
    <n v="3504040"/>
    <n v="4077010"/>
    <n v="25530"/>
    <d v="2020-09-27T00:00:00"/>
    <n v="118"/>
    <x v="13"/>
    <s v="Nassriya"/>
    <s v="Markaz Al-Nassriya"/>
    <s v="Hey Al-Rafdeen"/>
    <s v="حي الرافدين"/>
    <n v="31.076769222599999"/>
    <n v="46.264030067599997"/>
    <n v="5"/>
    <x v="3"/>
    <n v="1"/>
    <s v="2020-09"/>
  </r>
  <r>
    <n v="3504040"/>
    <n v="4077010"/>
    <n v="25530"/>
    <d v="2020-09-27T00:00:00"/>
    <n v="118"/>
    <x v="13"/>
    <s v="Nassriya"/>
    <s v="Markaz Al-Nassriya"/>
    <s v="Hey Al-Rafdeen"/>
    <s v="حي الرافدين"/>
    <n v="31.076769222599999"/>
    <n v="46.264030067599997"/>
    <n v="5"/>
    <x v="15"/>
    <n v="2"/>
    <s v="2020-09"/>
  </r>
  <r>
    <n v="3504040"/>
    <n v="4077010"/>
    <n v="25530"/>
    <d v="2020-09-27T00:00:00"/>
    <n v="118"/>
    <x v="13"/>
    <s v="Nassriya"/>
    <s v="Markaz Al-Nassriya"/>
    <s v="Hey Al-Rafdeen"/>
    <s v="حي الرافدين"/>
    <n v="31.076769222599999"/>
    <n v="46.264030067599997"/>
    <n v="5"/>
    <x v="1"/>
    <n v="2"/>
    <s v="2020-09"/>
  </r>
  <r>
    <n v="3504010"/>
    <n v="4077210"/>
    <n v="24740"/>
    <d v="2020-09-27T00:00:00"/>
    <n v="118"/>
    <x v="13"/>
    <s v="Nassriya"/>
    <s v="Markaz Al-Nassriya"/>
    <s v="Al Iskan"/>
    <s v="الاسكان"/>
    <n v="31.038505004899999"/>
    <n v="46.242960423"/>
    <n v="3"/>
    <x v="15"/>
    <n v="3"/>
    <s v="2020-09"/>
  </r>
  <r>
    <n v="2503218"/>
    <n v="4089010"/>
    <n v="24578"/>
    <d v="2020-09-28T00:00:00"/>
    <n v="118"/>
    <x v="9"/>
    <s v="Kerbala"/>
    <s v="Markaz Kerbela"/>
    <s v="Malhak Dubbat Al-Mudfeen"/>
    <s v="ملحق ضباط الموظفين"/>
    <n v="32.604641614400002"/>
    <n v="43.999633753300003"/>
    <n v="3"/>
    <x v="5"/>
    <n v="3"/>
    <s v="2020-09"/>
  </r>
  <r>
    <n v="2503117"/>
    <n v="4090610"/>
    <n v="14120"/>
    <d v="2020-09-28T00:00:00"/>
    <n v="118"/>
    <x v="9"/>
    <s v="Kerbala"/>
    <s v="Al-Hassainya"/>
    <s v="Al-hussainyh-Hay Al-Abas"/>
    <s v="الحسينية-حي العباس"/>
    <n v="32.684531758799999"/>
    <n v="44.166087551399997"/>
    <n v="2"/>
    <x v="1"/>
    <n v="2"/>
    <s v="2020-09"/>
  </r>
  <r>
    <n v="2503168"/>
    <n v="4090710"/>
    <n v="21682"/>
    <d v="2020-09-28T00:00:00"/>
    <n v="118"/>
    <x v="9"/>
    <s v="Kerbala"/>
    <s v="Al-Hassainya"/>
    <s v="Al-hussainya-Hay Al Zahraa"/>
    <s v="الحسينيه-حي الزهراء"/>
    <n v="32.684036658799997"/>
    <n v="44.166796442699997"/>
    <n v="1"/>
    <x v="5"/>
    <n v="1"/>
    <s v="2020-09"/>
  </r>
  <r>
    <n v="2503166"/>
    <n v="4090810"/>
    <n v="21587"/>
    <d v="2020-09-28T00:00:00"/>
    <n v="118"/>
    <x v="9"/>
    <s v="Kerbala"/>
    <s v="Al-Hassainya"/>
    <s v="Al-hussainya-Hay Al Rasool"/>
    <s v="الحسينيه-حي الرسول"/>
    <n v="32.679608616400003"/>
    <n v="44.1639425101"/>
    <n v="1"/>
    <x v="14"/>
    <n v="1"/>
    <s v="2020-09"/>
  </r>
  <r>
    <n v="2503173"/>
    <n v="4092210"/>
    <n v="14060"/>
    <d v="2020-09-28T00:00:00"/>
    <n v="118"/>
    <x v="9"/>
    <s v="Kerbala"/>
    <s v="Markaz Kerbela"/>
    <s v="Hay al-askan"/>
    <s v="حي الاسكان"/>
    <n v="32.59151"/>
    <n v="44.02167"/>
    <n v="3"/>
    <x v="3"/>
    <n v="1"/>
    <s v="2020-09"/>
  </r>
  <r>
    <n v="2503173"/>
    <n v="4092210"/>
    <n v="14060"/>
    <d v="2020-09-28T00:00:00"/>
    <n v="118"/>
    <x v="9"/>
    <s v="Kerbala"/>
    <s v="Markaz Kerbela"/>
    <s v="Hay al-askan"/>
    <s v="حي الاسكان"/>
    <n v="32.59151"/>
    <n v="44.02167"/>
    <n v="3"/>
    <x v="1"/>
    <n v="2"/>
    <s v="2020-09"/>
  </r>
  <r>
    <n v="2503197"/>
    <n v="4092410"/>
    <n v="14043"/>
    <d v="2020-09-28T00:00:00"/>
    <n v="118"/>
    <x v="9"/>
    <s v="Kerbala"/>
    <s v="Markaz Kerbela"/>
    <s v="Hay al-Usrah"/>
    <s v="حي الاسرة"/>
    <n v="32.583060000000003"/>
    <n v="44.037129999999998"/>
    <n v="2"/>
    <x v="1"/>
    <n v="2"/>
    <s v="2020-09"/>
  </r>
  <r>
    <n v="2503011"/>
    <n v="4092810"/>
    <n v="13769"/>
    <d v="2020-09-28T00:00:00"/>
    <n v="118"/>
    <x v="9"/>
    <s v="Kerbala"/>
    <s v="Al-Hassainya"/>
    <s v="Al Amam Aon"/>
    <s v="الامام عون"/>
    <n v="32.687123488200001"/>
    <n v="44.1090922988"/>
    <n v="2"/>
    <x v="15"/>
    <n v="2"/>
    <s v="2020-09"/>
  </r>
  <r>
    <n v="3603024"/>
    <n v="4093610"/>
    <n v="25957"/>
    <d v="2020-09-28T00:00:00"/>
    <n v="118"/>
    <x v="14"/>
    <s v="Diwaniya"/>
    <s v="Markaz Al-Diwaniya"/>
    <s v="Al-Jazaair 1"/>
    <s v="الجزائر الاولى"/>
    <n v="31.9845082099"/>
    <n v="44.905953811899998"/>
    <n v="2"/>
    <x v="5"/>
    <n v="2"/>
    <s v="2020-09"/>
  </r>
  <r>
    <n v="3603032"/>
    <n v="4093910"/>
    <n v="25069"/>
    <d v="2020-09-28T00:00:00"/>
    <n v="118"/>
    <x v="14"/>
    <s v="Diwaniya"/>
    <s v="Markaz Al-Diwaniya"/>
    <s v="Al-Sadiq(2)"/>
    <s v="الصادق الثانية"/>
    <n v="31.976550975799999"/>
    <n v="44.9311598707"/>
    <n v="2"/>
    <x v="5"/>
    <n v="2"/>
    <s v="2020-09"/>
  </r>
  <r>
    <n v="3304013"/>
    <n v="4096810"/>
    <n v="2045"/>
    <d v="2020-09-28T00:00:00"/>
    <n v="118"/>
    <x v="12"/>
    <s v="Al-Samawa"/>
    <s v="Markaz Al-Samawa"/>
    <s v="Hay 9 Nissan"/>
    <s v="حي 9 نيسان"/>
    <n v="31.308547281700001"/>
    <n v="45.3072568495"/>
    <n v="3"/>
    <x v="15"/>
    <n v="3"/>
    <s v="2020-09"/>
  </r>
  <r>
    <n v="3304011"/>
    <n v="4097210"/>
    <n v="21433"/>
    <d v="2020-09-28T00:00:00"/>
    <n v="118"/>
    <x v="12"/>
    <s v="Al-Samawa"/>
    <s v="Markaz Al-Samawa"/>
    <s v="Al-Shuhada"/>
    <s v="حي الشهداء"/>
    <n v="31.304847132399999"/>
    <n v="45.303466217599997"/>
    <n v="2"/>
    <x v="6"/>
    <n v="1"/>
    <s v="2020-09"/>
  </r>
  <r>
    <n v="3304011"/>
    <n v="4097210"/>
    <n v="21433"/>
    <d v="2020-09-28T00:00:00"/>
    <n v="118"/>
    <x v="12"/>
    <s v="Al-Samawa"/>
    <s v="Markaz Al-Samawa"/>
    <s v="Al-Shuhada"/>
    <s v="حي الشهداء"/>
    <n v="31.304847132399999"/>
    <n v="45.303466217599997"/>
    <n v="2"/>
    <x v="9"/>
    <n v="1"/>
    <s v="2020-09"/>
  </r>
  <r>
    <n v="3304019"/>
    <n v="4116410"/>
    <n v="2060"/>
    <d v="2020-09-29T00:00:00"/>
    <n v="118"/>
    <x v="12"/>
    <s v="Al-Samawa"/>
    <s v="Markaz Al-Samawa"/>
    <s v="Hay Al Gharbi "/>
    <s v="حي الغربي"/>
    <n v="31.319483150700002"/>
    <n v="45.278095443700003"/>
    <n v="2"/>
    <x v="6"/>
    <n v="2"/>
    <s v="2020-09"/>
  </r>
  <r>
    <n v="2503076"/>
    <n v="4120710"/>
    <n v="22786"/>
    <d v="2020-09-30T00:00:00"/>
    <n v="118"/>
    <x v="9"/>
    <s v="Kerbala"/>
    <s v="Markaz Kerbela"/>
    <s v="Al Rawdhatain"/>
    <s v="الروضتين "/>
    <n v="32.620162499999999"/>
    <n v="44.0183933514"/>
    <n v="4"/>
    <x v="21"/>
    <n v="4"/>
    <s v="2020-09"/>
  </r>
  <r>
    <n v="3104029"/>
    <n v="4159610"/>
    <n v="25225"/>
    <d v="2020-10-03T00:00:00"/>
    <n v="118"/>
    <x v="10"/>
    <s v="Al-Zubair"/>
    <s v="Markaz Al-Zubair"/>
    <s v="Hay Alansar 1"/>
    <s v="البصرة-الزبير-حي الانصار 1"/>
    <n v="30.3636322929"/>
    <n v="47.719430615900002"/>
    <n v="2"/>
    <x v="9"/>
    <n v="1"/>
    <s v="2020-10"/>
  </r>
  <r>
    <n v="3104029"/>
    <n v="4159610"/>
    <n v="25225"/>
    <d v="2020-10-03T00:00:00"/>
    <n v="118"/>
    <x v="10"/>
    <s v="Al-Zubair"/>
    <s v="Markaz Al-Zubair"/>
    <s v="Hay Alansar 1"/>
    <s v="البصرة-الزبير-حي الانصار 1"/>
    <n v="30.3636322929"/>
    <n v="47.719430615900002"/>
    <n v="2"/>
    <x v="23"/>
    <n v="1"/>
    <s v="2020-10"/>
  </r>
  <r>
    <n v="3105095"/>
    <n v="4176310"/>
    <n v="24479"/>
    <d v="2020-10-04T00:00:00"/>
    <n v="118"/>
    <x v="10"/>
    <s v="Basrah"/>
    <s v="Markaz Al-Basrah"/>
    <s v="Hay Al Shuhadaa"/>
    <s v="القبلة-حي الشهداء"/>
    <n v="30.450738477200002"/>
    <n v="47.807930523700001"/>
    <n v="1"/>
    <x v="26"/>
    <n v="1"/>
    <s v="2020-10"/>
  </r>
  <r>
    <n v="3105082"/>
    <n v="4177110"/>
    <n v="933"/>
    <d v="2020-10-04T00:00:00"/>
    <n v="118"/>
    <x v="10"/>
    <s v="Basrah"/>
    <s v="Markaz Al-Basrah"/>
    <s v="Hai Al-Khadhraa"/>
    <s v="حي الخضراء"/>
    <n v="30.5224816084"/>
    <n v="47.8092186461"/>
    <n v="1"/>
    <x v="13"/>
    <n v="1"/>
    <s v="2020-10"/>
  </r>
  <r>
    <n v="1101027"/>
    <n v="4184110"/>
    <n v="33583"/>
    <d v="2020-10-05T00:00:00"/>
    <n v="118"/>
    <x v="5"/>
    <s v="Amedi"/>
    <s v="Bamarni"/>
    <s v="Dhe"/>
    <s v="دهي"/>
    <n v="37.134396682899997"/>
    <n v="43.178753048600001"/>
    <n v="2"/>
    <x v="0"/>
    <n v="2"/>
    <s v="2020-10"/>
  </r>
  <r>
    <n v="2503095"/>
    <n v="4188110"/>
    <n v="14085"/>
    <d v="2020-10-05T00:00:00"/>
    <n v="118"/>
    <x v="9"/>
    <s v="Kerbala"/>
    <s v="Markaz Kerbela"/>
    <s v="Al-Abasiah Al-Sharkeiah"/>
    <s v="العباسيه الشرقيه"/>
    <n v="32.608632999999998"/>
    <n v="44.033036000000003"/>
    <n v="3"/>
    <x v="5"/>
    <n v="1"/>
    <s v="2020-10"/>
  </r>
  <r>
    <n v="2503095"/>
    <n v="4188110"/>
    <n v="14085"/>
    <d v="2020-10-05T00:00:00"/>
    <n v="118"/>
    <x v="9"/>
    <s v="Kerbala"/>
    <s v="Markaz Kerbela"/>
    <s v="Al-Abasiah Al-Sharkeiah"/>
    <s v="العباسيه الشرقيه"/>
    <n v="32.608632999999998"/>
    <n v="44.033036000000003"/>
    <n v="3"/>
    <x v="10"/>
    <n v="2"/>
    <s v="2020-10"/>
  </r>
  <r>
    <n v="2503185"/>
    <n v="4188210"/>
    <n v="14099"/>
    <d v="2020-10-05T00:00:00"/>
    <n v="118"/>
    <x v="9"/>
    <s v="Kerbala"/>
    <s v="Markaz Kerbela"/>
    <s v="Hay al-mualmein"/>
    <s v="حي المعلمين"/>
    <n v="32.614955000000002"/>
    <n v="44.003959999999999"/>
    <n v="2"/>
    <x v="1"/>
    <n v="2"/>
    <s v="2020-10"/>
  </r>
  <r>
    <n v="2503177"/>
    <n v="4189410"/>
    <n v="25344"/>
    <d v="2020-10-05T00:00:00"/>
    <n v="118"/>
    <x v="9"/>
    <s v="Kerbala"/>
    <s v="Markaz Kerbela"/>
    <s v="Hay Al-Ghadeer 4"/>
    <s v="حي الغدير4"/>
    <n v="32.604779299999997"/>
    <n v="43.9878141672"/>
    <n v="1"/>
    <x v="21"/>
    <n v="1"/>
    <s v="2020-10"/>
  </r>
  <r>
    <n v="2503129"/>
    <n v="4189810"/>
    <n v="14072"/>
    <d v="2020-10-05T00:00:00"/>
    <n v="118"/>
    <x v="9"/>
    <s v="Kerbala"/>
    <s v="Markaz Kerbela"/>
    <s v="Al-Shebanat"/>
    <s v="ألشبانات "/>
    <n v="32.590609999999998"/>
    <n v="44.073480000000004"/>
    <n v="2"/>
    <x v="13"/>
    <n v="1"/>
    <s v="2020-10"/>
  </r>
  <r>
    <n v="2503129"/>
    <n v="4189810"/>
    <n v="14072"/>
    <d v="2020-10-05T00:00:00"/>
    <n v="118"/>
    <x v="9"/>
    <s v="Kerbala"/>
    <s v="Markaz Kerbela"/>
    <s v="Al-Shebanat"/>
    <s v="ألشبانات "/>
    <n v="32.590609999999998"/>
    <n v="44.073480000000004"/>
    <n v="2"/>
    <x v="1"/>
    <n v="1"/>
    <s v="2020-10"/>
  </r>
  <r>
    <n v="2503175"/>
    <n v="4190010"/>
    <n v="14073"/>
    <d v="2020-10-05T00:00:00"/>
    <n v="118"/>
    <x v="9"/>
    <s v="Kerbala"/>
    <s v="Markaz Kerbela"/>
    <s v="Hay al-baldya"/>
    <s v="البلديه"/>
    <n v="32.604500000000002"/>
    <n v="44.02955"/>
    <n v="1"/>
    <x v="1"/>
    <n v="1"/>
    <s v="2020-10"/>
  </r>
  <r>
    <n v="3504019"/>
    <n v="4200210"/>
    <n v="9470"/>
    <d v="2020-10-06T00:00:00"/>
    <n v="118"/>
    <x v="13"/>
    <s v="Nassriya"/>
    <s v="Markaz Al-Nassriya"/>
    <s v="Al-hay al-askary"/>
    <s v="الحي العسكري "/>
    <n v="31.0569626851"/>
    <n v="46.266143804899997"/>
    <n v="13"/>
    <x v="10"/>
    <n v="4"/>
    <s v="2020-10"/>
  </r>
  <r>
    <n v="3504019"/>
    <n v="4200210"/>
    <n v="9470"/>
    <d v="2020-10-06T00:00:00"/>
    <n v="118"/>
    <x v="13"/>
    <s v="Nassriya"/>
    <s v="Markaz Al-Nassriya"/>
    <s v="Al-hay al-askary"/>
    <s v="الحي العسكري "/>
    <n v="31.0569626851"/>
    <n v="46.266143804899997"/>
    <n v="13"/>
    <x v="1"/>
    <n v="9"/>
    <s v="2020-10"/>
  </r>
  <r>
    <n v="1103053"/>
    <n v="4205710"/>
    <n v="8013"/>
    <d v="2020-10-06T00:00:00"/>
    <n v="118"/>
    <x v="5"/>
    <s v="Sumel"/>
    <s v="Markaz Sumel"/>
    <s v="Marina"/>
    <s v="مرينا"/>
    <n v="36.910295444699997"/>
    <n v="42.7939173782"/>
    <n v="7"/>
    <x v="5"/>
    <n v="7"/>
    <s v="2020-10"/>
  </r>
  <r>
    <n v="3504029"/>
    <n v="4213510"/>
    <n v="10301"/>
    <d v="2020-10-07T00:00:00"/>
    <n v="118"/>
    <x v="13"/>
    <s v="Nassriya"/>
    <s v="Markaz Al-Nassriya"/>
    <s v="Hay Al Fidaa"/>
    <s v="حي الفداء"/>
    <n v="31.069730013600001"/>
    <n v="46.278741981099998"/>
    <n v="30"/>
    <x v="15"/>
    <n v="6"/>
    <s v="2020-10"/>
  </r>
  <r>
    <n v="3504029"/>
    <n v="4213510"/>
    <n v="10301"/>
    <d v="2020-10-07T00:00:00"/>
    <n v="118"/>
    <x v="13"/>
    <s v="Nassriya"/>
    <s v="Markaz Al-Nassriya"/>
    <s v="Hay Al Fidaa"/>
    <s v="حي الفداء"/>
    <n v="31.069730013600001"/>
    <n v="46.278741981099998"/>
    <n v="30"/>
    <x v="10"/>
    <n v="11"/>
    <s v="2020-10"/>
  </r>
  <r>
    <n v="3504029"/>
    <n v="4213510"/>
    <n v="10301"/>
    <d v="2020-10-07T00:00:00"/>
    <n v="118"/>
    <x v="13"/>
    <s v="Nassriya"/>
    <s v="Markaz Al-Nassriya"/>
    <s v="Hay Al Fidaa"/>
    <s v="حي الفداء"/>
    <n v="31.069730013600001"/>
    <n v="46.278741981099998"/>
    <n v="30"/>
    <x v="33"/>
    <n v="9"/>
    <s v="2020-10"/>
  </r>
  <r>
    <n v="3504029"/>
    <n v="4213510"/>
    <n v="10301"/>
    <d v="2020-10-07T00:00:00"/>
    <n v="118"/>
    <x v="13"/>
    <s v="Nassriya"/>
    <s v="Markaz Al-Nassriya"/>
    <s v="Hay Al Fidaa"/>
    <s v="حي الفداء"/>
    <n v="31.069730013600001"/>
    <n v="46.278741981099998"/>
    <n v="30"/>
    <x v="11"/>
    <n v="4"/>
    <s v="2020-10"/>
  </r>
  <r>
    <n v="3105017"/>
    <n v="4225610"/>
    <n v="25229"/>
    <d v="2020-10-08T00:00:00"/>
    <n v="118"/>
    <x v="10"/>
    <s v="Basrah"/>
    <s v="Al-Hartha"/>
    <s v="Al Harthah-Allatief-2"/>
    <s v="الهارثة-اللطيف-2"/>
    <n v="30.584495100000002"/>
    <n v="47.751093500000003"/>
    <n v="1"/>
    <x v="16"/>
    <n v="1"/>
    <s v="2020-10"/>
  </r>
  <r>
    <n v="3105059"/>
    <n v="4239510"/>
    <n v="896"/>
    <d v="2020-10-09T00:00:00"/>
    <n v="118"/>
    <x v="10"/>
    <s v="Basrah"/>
    <s v="Markaz Al-Basrah"/>
    <s v="Al-tahseeniya al-qadeema"/>
    <s v="التحسينية القديمة"/>
    <n v="30.505560899999999"/>
    <n v="47.819226100000002"/>
    <n v="1"/>
    <x v="6"/>
    <n v="1"/>
    <s v="2020-10"/>
  </r>
  <r>
    <n v="3504032"/>
    <n v="4246810"/>
    <n v="24750"/>
    <d v="2020-10-10T00:00:00"/>
    <n v="118"/>
    <x v="13"/>
    <s v="Nassriya"/>
    <s v="Markaz Al-Nassriya"/>
    <s v="Hay Al Shoula 1"/>
    <s v="حي الشعله 1"/>
    <n v="31.034273341199999"/>
    <n v="46.238222611899999"/>
    <n v="3"/>
    <x v="15"/>
    <n v="3"/>
    <s v="2020-10"/>
  </r>
  <r>
    <n v="2204088"/>
    <n v="4257810"/>
    <n v="7154"/>
    <d v="2020-10-11T00:00:00"/>
    <n v="118"/>
    <x v="7"/>
    <s v="Hilla"/>
    <s v="Markaz Al-Hilla"/>
    <s v="Al-Shawi"/>
    <s v="الشاوي"/>
    <n v="32.4680207623"/>
    <n v="44.433188271600002"/>
    <n v="3"/>
    <x v="1"/>
    <n v="3"/>
    <s v="2020-10"/>
  </r>
  <r>
    <n v="2204029"/>
    <n v="4257910"/>
    <n v="23948"/>
    <d v="2020-10-11T00:00:00"/>
    <n v="118"/>
    <x v="7"/>
    <s v="Hilla"/>
    <s v="Markaz Al-Hilla"/>
    <s v="Al Hukam Al Rafdeen"/>
    <s v="الحكام والرافدين"/>
    <n v="32.494101347200001"/>
    <n v="44.429205661099999"/>
    <n v="1"/>
    <x v="5"/>
    <n v="1"/>
    <s v="2020-10"/>
  </r>
  <r>
    <n v="2204130"/>
    <n v="4259910"/>
    <n v="25612"/>
    <d v="2020-10-11T00:00:00"/>
    <n v="118"/>
    <x v="7"/>
    <s v="Hilla"/>
    <s v="Markaz Al-Hilla"/>
    <s v="Hilla-Jamaiat Al Moalmeen"/>
    <s v="جمعية المعلمين"/>
    <n v="32.47161715"/>
    <n v="44.414671839999997"/>
    <n v="2"/>
    <x v="2"/>
    <n v="2"/>
    <s v="2020-10"/>
  </r>
  <r>
    <n v="2204034"/>
    <n v="4260310"/>
    <n v="7151"/>
    <d v="2020-10-11T00:00:00"/>
    <n v="118"/>
    <x v="7"/>
    <s v="Hilla"/>
    <s v="Markaz Al-Hilla"/>
    <s v="Al-Jamiea"/>
    <s v="حي الجمعية"/>
    <n v="32.474262000000003"/>
    <n v="44.422477000000001"/>
    <n v="1"/>
    <x v="16"/>
    <n v="1"/>
    <s v="2020-10"/>
  </r>
  <r>
    <n v="3304005"/>
    <n v="4271010"/>
    <n v="25430"/>
    <d v="2020-10-11T00:00:00"/>
    <n v="118"/>
    <x v="12"/>
    <s v="Al-Samawa"/>
    <s v="Markaz Al-Samawa"/>
    <s v="Al Zahra"/>
    <s v="الزهراء"/>
    <n v="31.349932970499999"/>
    <n v="45.292521758600003"/>
    <n v="2"/>
    <x v="6"/>
    <n v="1"/>
    <s v="2020-10"/>
  </r>
  <r>
    <n v="3304005"/>
    <n v="4271010"/>
    <n v="25430"/>
    <d v="2020-10-11T00:00:00"/>
    <n v="118"/>
    <x v="12"/>
    <s v="Al-Samawa"/>
    <s v="Markaz Al-Samawa"/>
    <s v="Al Zahra"/>
    <s v="الزهراء"/>
    <n v="31.349932970499999"/>
    <n v="45.292521758600003"/>
    <n v="2"/>
    <x v="16"/>
    <n v="1"/>
    <s v="2020-10"/>
  </r>
  <r>
    <n v="2503157"/>
    <n v="4273510"/>
    <n v="23495"/>
    <d v="2020-10-11T00:00:00"/>
    <n v="118"/>
    <x v="9"/>
    <s v="Kerbala"/>
    <s v="Markaz Kerbela"/>
    <s v="Hay Al Amil-5"/>
    <s v="حي العامل5"/>
    <n v="32.622619999999998"/>
    <n v="43.989449999999998"/>
    <n v="1"/>
    <x v="21"/>
    <n v="1"/>
    <s v="2020-10"/>
  </r>
  <r>
    <n v="3503012"/>
    <n v="4278910"/>
    <n v="10286"/>
    <d v="2020-10-12T00:00:00"/>
    <n v="118"/>
    <x v="13"/>
    <s v="Al-Shatra"/>
    <s v="Markaz Al-Shatra"/>
    <s v="Hay al Zahraa"/>
    <s v="حي الزهراء"/>
    <n v="31.400419743299999"/>
    <n v="46.1806881535"/>
    <n v="3"/>
    <x v="3"/>
    <n v="3"/>
    <s v="2020-10"/>
  </r>
  <r>
    <n v="3503006"/>
    <n v="4279010"/>
    <n v="21209"/>
    <d v="2020-10-12T00:00:00"/>
    <n v="118"/>
    <x v="13"/>
    <s v="Al-Shatra"/>
    <s v="Markaz Al-Shatra"/>
    <s v="Al Shomali"/>
    <s v="الشوملي"/>
    <n v="31.415689718399999"/>
    <n v="46.163976839100002"/>
    <n v="1"/>
    <x v="15"/>
    <n v="1"/>
    <s v="2020-10"/>
  </r>
  <r>
    <n v="3504045"/>
    <n v="4279110"/>
    <n v="22344"/>
    <d v="2020-10-12T00:00:00"/>
    <n v="118"/>
    <x v="13"/>
    <s v="Nassriya"/>
    <s v="Markaz Al-Nassriya"/>
    <s v="Share Eshreen"/>
    <s v="شارع عشرين"/>
    <n v="31.048519000500001"/>
    <n v="46.257282930099997"/>
    <n v="7"/>
    <x v="3"/>
    <n v="2"/>
    <s v="2020-10"/>
  </r>
  <r>
    <n v="3504045"/>
    <n v="4279110"/>
    <n v="22344"/>
    <d v="2020-10-12T00:00:00"/>
    <n v="118"/>
    <x v="13"/>
    <s v="Nassriya"/>
    <s v="Markaz Al-Nassriya"/>
    <s v="Share Eshreen"/>
    <s v="شارع عشرين"/>
    <n v="31.048519000500001"/>
    <n v="46.257282930099997"/>
    <n v="7"/>
    <x v="5"/>
    <n v="3"/>
    <s v="2020-10"/>
  </r>
  <r>
    <n v="3504045"/>
    <n v="4279110"/>
    <n v="22344"/>
    <d v="2020-10-12T00:00:00"/>
    <n v="118"/>
    <x v="13"/>
    <s v="Nassriya"/>
    <s v="Markaz Al-Nassriya"/>
    <s v="Share Eshreen"/>
    <s v="شارع عشرين"/>
    <n v="31.048519000500001"/>
    <n v="46.257282930099997"/>
    <n v="7"/>
    <x v="10"/>
    <n v="2"/>
    <s v="2020-10"/>
  </r>
  <r>
    <n v="3503009"/>
    <n v="4279610"/>
    <n v="9822"/>
    <d v="2020-10-12T00:00:00"/>
    <n v="118"/>
    <x v="13"/>
    <s v="Al-Shatra"/>
    <s v="Markaz Al-Shatra"/>
    <s v="Al-hawi"/>
    <s v="حي الحاوي"/>
    <n v="31.403907212699998"/>
    <n v="46.175491096099996"/>
    <n v="2"/>
    <x v="3"/>
    <n v="1"/>
    <s v="2020-10"/>
  </r>
  <r>
    <n v="3503009"/>
    <n v="4279610"/>
    <n v="9822"/>
    <d v="2020-10-12T00:00:00"/>
    <n v="118"/>
    <x v="13"/>
    <s v="Al-Shatra"/>
    <s v="Markaz Al-Shatra"/>
    <s v="Al-hawi"/>
    <s v="حي الحاوي"/>
    <n v="31.403907212699998"/>
    <n v="46.175491096099996"/>
    <n v="2"/>
    <x v="5"/>
    <n v="1"/>
    <s v="2020-10"/>
  </r>
  <r>
    <n v="3505013"/>
    <n v="4292210"/>
    <n v="33809"/>
    <d v="2020-10-13T00:00:00"/>
    <n v="118"/>
    <x v="13"/>
    <s v="Suq Al-Shoyokh"/>
    <s v="Akaika"/>
    <s v="Hay Al-Askery"/>
    <s v="حي العسكري"/>
    <n v="30.914428999999998"/>
    <n v="46.47878"/>
    <n v="5"/>
    <x v="1"/>
    <n v="5"/>
    <s v="2020-10"/>
  </r>
  <r>
    <n v="3505014"/>
    <n v="4292410"/>
    <n v="33810"/>
    <d v="2020-10-13T00:00:00"/>
    <n v="118"/>
    <x v="13"/>
    <s v="Suq Al-Shoyokh"/>
    <s v="Garmat Beni Said"/>
    <s v="Al-Hadhar"/>
    <s v="الحضر"/>
    <n v="30.880875"/>
    <n v="46.576391999999998"/>
    <n v="7"/>
    <x v="21"/>
    <n v="2"/>
    <s v="2020-10"/>
  </r>
  <r>
    <n v="3505014"/>
    <n v="4292410"/>
    <n v="33810"/>
    <d v="2020-10-13T00:00:00"/>
    <n v="118"/>
    <x v="13"/>
    <s v="Suq Al-Shoyokh"/>
    <s v="Garmat Beni Said"/>
    <s v="Al-Hadhar"/>
    <s v="الحضر"/>
    <n v="30.880875"/>
    <n v="46.576391999999998"/>
    <n v="7"/>
    <x v="1"/>
    <n v="5"/>
    <s v="2020-10"/>
  </r>
  <r>
    <n v="3505015"/>
    <n v="4292510"/>
    <n v="33811"/>
    <d v="2020-10-13T00:00:00"/>
    <n v="118"/>
    <x v="13"/>
    <s v="Suq Al-Shoyokh"/>
    <s v="Garmat Beni Said"/>
    <s v="Hay Al-Askery"/>
    <s v="حي العسكري"/>
    <n v="30.882387999999999"/>
    <n v="46.568722000000001"/>
    <n v="25"/>
    <x v="5"/>
    <n v="10"/>
    <s v="2020-10"/>
  </r>
  <r>
    <n v="3505015"/>
    <n v="4292510"/>
    <n v="33811"/>
    <d v="2020-10-13T00:00:00"/>
    <n v="118"/>
    <x v="13"/>
    <s v="Suq Al-Shoyokh"/>
    <s v="Garmat Beni Said"/>
    <s v="Hay Al-Askery"/>
    <s v="حي العسكري"/>
    <n v="30.882387999999999"/>
    <n v="46.568722000000001"/>
    <n v="25"/>
    <x v="15"/>
    <n v="5"/>
    <s v="2020-10"/>
  </r>
  <r>
    <n v="3505015"/>
    <n v="4292510"/>
    <n v="33811"/>
    <d v="2020-10-13T00:00:00"/>
    <n v="118"/>
    <x v="13"/>
    <s v="Suq Al-Shoyokh"/>
    <s v="Garmat Beni Said"/>
    <s v="Hay Al-Askery"/>
    <s v="حي العسكري"/>
    <n v="30.882387999999999"/>
    <n v="46.568722000000001"/>
    <n v="25"/>
    <x v="1"/>
    <n v="10"/>
    <s v="2020-10"/>
  </r>
  <r>
    <n v="3505011"/>
    <n v="4292710"/>
    <n v="9258"/>
    <d v="2020-10-13T00:00:00"/>
    <n v="118"/>
    <x v="13"/>
    <s v="Suq Al-Shoyokh"/>
    <s v="Markaz Suq Al-Shoyokh"/>
    <s v="Hey al-zahraa"/>
    <s v="حي الزهراء"/>
    <n v="30.901869618300001"/>
    <n v="46.458244977299998"/>
    <n v="10"/>
    <x v="6"/>
    <n v="2"/>
    <s v="2020-10"/>
  </r>
  <r>
    <n v="3505011"/>
    <n v="4292710"/>
    <n v="9258"/>
    <d v="2020-10-13T00:00:00"/>
    <n v="118"/>
    <x v="13"/>
    <s v="Suq Al-Shoyokh"/>
    <s v="Markaz Suq Al-Shoyokh"/>
    <s v="Hey al-zahraa"/>
    <s v="حي الزهراء"/>
    <n v="30.901869618300001"/>
    <n v="46.458244977299998"/>
    <n v="10"/>
    <x v="15"/>
    <n v="4"/>
    <s v="2020-10"/>
  </r>
  <r>
    <n v="3505011"/>
    <n v="4292710"/>
    <n v="9258"/>
    <d v="2020-10-13T00:00:00"/>
    <n v="118"/>
    <x v="13"/>
    <s v="Suq Al-Shoyokh"/>
    <s v="Markaz Suq Al-Shoyokh"/>
    <s v="Hey al-zahraa"/>
    <s v="حي الزهراء"/>
    <n v="30.901869618300001"/>
    <n v="46.458244977299998"/>
    <n v="10"/>
    <x v="1"/>
    <n v="4"/>
    <s v="2020-10"/>
  </r>
  <r>
    <n v="3403030"/>
    <n v="4294710"/>
    <n v="19976"/>
    <d v="2020-10-13T00:00:00"/>
    <n v="118"/>
    <x v="16"/>
    <s v="Najaf"/>
    <s v="Markaz Al-Najaf"/>
    <s v="Aljadidah althalthah"/>
    <s v="الجديدة الثالثة"/>
    <n v="31.989874968799999"/>
    <n v="44.332541629600001"/>
    <n v="1"/>
    <x v="5"/>
    <n v="1"/>
    <s v="2020-10"/>
  </r>
  <r>
    <n v="3302007"/>
    <n v="4296410"/>
    <n v="27228"/>
    <d v="2020-10-13T00:00:00"/>
    <n v="118"/>
    <x v="12"/>
    <s v="Al-Rumaitha"/>
    <s v="Al-Warka"/>
    <s v="Al Warkaa-Hay Al Zahra"/>
    <s v="حي الزهراء-الوركاء"/>
    <n v="31.461165896600001"/>
    <n v="45.2855598911"/>
    <n v="2"/>
    <x v="5"/>
    <n v="2"/>
    <s v="2020-10"/>
  </r>
  <r>
    <n v="3302012"/>
    <n v="4296610"/>
    <n v="1787"/>
    <d v="2020-10-13T00:00:00"/>
    <n v="118"/>
    <x v="12"/>
    <s v="Al-Rumaitha"/>
    <s v="Al-Warka"/>
    <s v="Hay al-askary"/>
    <s v="حي العسكري"/>
    <n v="31.461714114999999"/>
    <n v="45.293687554100003"/>
    <n v="5"/>
    <x v="6"/>
    <n v="2"/>
    <s v="2020-10"/>
  </r>
  <r>
    <n v="3302012"/>
    <n v="4296610"/>
    <n v="1787"/>
    <d v="2020-10-13T00:00:00"/>
    <n v="118"/>
    <x v="12"/>
    <s v="Al-Rumaitha"/>
    <s v="Al-Warka"/>
    <s v="Hay al-askary"/>
    <s v="حي العسكري"/>
    <n v="31.461714114999999"/>
    <n v="45.293687554100003"/>
    <n v="5"/>
    <x v="5"/>
    <n v="3"/>
    <s v="2020-10"/>
  </r>
  <r>
    <n v="1303012"/>
    <n v="4317210"/>
    <n v="3613"/>
    <d v="2020-10-14T00:00:00"/>
    <n v="118"/>
    <x v="6"/>
    <s v="Dokan"/>
    <s v="Markaz Dokan"/>
    <s v="Qamchugha"/>
    <s v="قمجوغة"/>
    <n v="35.9077476"/>
    <n v="44.979655299999997"/>
    <n v="2"/>
    <x v="1"/>
    <n v="2"/>
    <s v="2020-10"/>
  </r>
  <r>
    <n v="1102038"/>
    <n v="4324910"/>
    <n v="23905"/>
    <d v="2020-10-14T00:00:00"/>
    <n v="118"/>
    <x v="5"/>
    <s v="Dahuk"/>
    <s v="Markaz Dahuk"/>
    <s v="Naor"/>
    <s v="ناعور"/>
    <n v="36.858554199899999"/>
    <n v="43.012529631600003"/>
    <n v="3"/>
    <x v="15"/>
    <n v="3"/>
    <s v="2020-10"/>
  </r>
  <r>
    <n v="2503078"/>
    <n v="4335910"/>
    <n v="25358"/>
    <d v="2020-10-15T00:00:00"/>
    <n v="118"/>
    <x v="9"/>
    <s v="Kerbala"/>
    <s v="Markaz Kerbela"/>
    <s v="Al Salam-1"/>
    <s v="السلام1"/>
    <n v="32.5876564"/>
    <n v="44.000717458399997"/>
    <n v="3"/>
    <x v="5"/>
    <n v="1"/>
    <s v="2020-10"/>
  </r>
  <r>
    <n v="2503078"/>
    <n v="4335910"/>
    <n v="25358"/>
    <d v="2020-10-15T00:00:00"/>
    <n v="118"/>
    <x v="9"/>
    <s v="Kerbala"/>
    <s v="Markaz Kerbela"/>
    <s v="Al Salam-1"/>
    <s v="السلام1"/>
    <n v="32.5876564"/>
    <n v="44.000717458399997"/>
    <n v="3"/>
    <x v="15"/>
    <n v="2"/>
    <s v="2020-10"/>
  </r>
  <r>
    <n v="2503079"/>
    <n v="4336010"/>
    <n v="25359"/>
    <d v="2020-10-15T00:00:00"/>
    <n v="118"/>
    <x v="9"/>
    <s v="Kerbala"/>
    <s v="Markaz Kerbela"/>
    <s v="Al Salam-2"/>
    <s v="السلام 2"/>
    <n v="32.585974399999998"/>
    <n v="43.989406907599999"/>
    <n v="1"/>
    <x v="1"/>
    <n v="1"/>
    <s v="2020-10"/>
  </r>
  <r>
    <n v="2503249"/>
    <n v="4337010"/>
    <n v="27265"/>
    <d v="2020-10-15T00:00:00"/>
    <n v="118"/>
    <x v="9"/>
    <s v="Kerbala"/>
    <s v="Markaz Kerbela"/>
    <s v="Shuihadaa Al Amam Ali"/>
    <s v="شهداء الامام علي 2"/>
    <n v="32.5719858"/>
    <n v="44.021081199999998"/>
    <n v="1"/>
    <x v="6"/>
    <n v="1"/>
    <s v="2020-10"/>
  </r>
  <r>
    <n v="1310122"/>
    <n v="4370210"/>
    <n v="28414"/>
    <d v="2020-10-17T00:00:00"/>
    <n v="118"/>
    <x v="6"/>
    <s v="Sulaymaniya"/>
    <s v="Markaz Sulaymaniya"/>
    <s v="bekas"/>
    <s v="بيكس"/>
    <n v="35.592985499999998"/>
    <n v="45.399720500000001"/>
    <n v="5"/>
    <x v="1"/>
    <n v="5"/>
    <s v="2020-10"/>
  </r>
  <r>
    <n v="1310045"/>
    <n v="4370310"/>
    <n v="23718"/>
    <d v="2020-10-17T00:00:00"/>
    <n v="118"/>
    <x v="6"/>
    <s v="Sulaymaniya"/>
    <s v="Markaz Sulaymaniya"/>
    <s v="Haware Shar"/>
    <s v="هوارى شار"/>
    <n v="35.6151658"/>
    <n v="45.414519599999998"/>
    <n v="3"/>
    <x v="15"/>
    <n v="3"/>
    <s v="2020-10"/>
  </r>
  <r>
    <n v="1310210"/>
    <n v="4371710"/>
    <n v="32003"/>
    <d v="2020-10-17T00:00:00"/>
    <n v="118"/>
    <x v="6"/>
    <s v="Sulaymaniya"/>
    <s v="Markaz Sulaymaniya"/>
    <s v="Bakhtawary"/>
    <s v="بختةواري"/>
    <n v="35.597186100000002"/>
    <n v="45.407039500000003"/>
    <n v="3"/>
    <x v="1"/>
    <n v="3"/>
    <s v="2020-10"/>
  </r>
  <r>
    <n v="3504042"/>
    <n v="4391010"/>
    <n v="10263"/>
    <d v="2020-10-19T00:00:00"/>
    <n v="118"/>
    <x v="13"/>
    <s v="Nassriya"/>
    <s v="Markaz Al-Nassriya"/>
    <s v="Sadir City"/>
    <s v="حي مدينة الصدر"/>
    <n v="31.0802066016"/>
    <n v="46.235693895300003"/>
    <n v="30"/>
    <x v="15"/>
    <n v="5"/>
    <s v="2020-10"/>
  </r>
  <r>
    <n v="3504042"/>
    <n v="4391010"/>
    <n v="10263"/>
    <d v="2020-10-19T00:00:00"/>
    <n v="118"/>
    <x v="13"/>
    <s v="Nassriya"/>
    <s v="Markaz Al-Nassriya"/>
    <s v="Sadir City"/>
    <s v="حي مدينة الصدر"/>
    <n v="31.0802066016"/>
    <n v="46.235693895300003"/>
    <n v="30"/>
    <x v="10"/>
    <n v="15"/>
    <s v="2020-10"/>
  </r>
  <r>
    <n v="3504042"/>
    <n v="4391010"/>
    <n v="10263"/>
    <d v="2020-10-19T00:00:00"/>
    <n v="118"/>
    <x v="13"/>
    <s v="Nassriya"/>
    <s v="Markaz Al-Nassriya"/>
    <s v="Sadir City"/>
    <s v="حي مدينة الصدر"/>
    <n v="31.0802066016"/>
    <n v="46.235693895300003"/>
    <n v="30"/>
    <x v="33"/>
    <n v="10"/>
    <s v="2020-10"/>
  </r>
  <r>
    <n v="3504051"/>
    <n v="4391110"/>
    <n v="23685"/>
    <d v="2020-10-19T00:00:00"/>
    <n v="118"/>
    <x v="13"/>
    <s v="Nassriya"/>
    <s v="Markaz Al-Nassriya"/>
    <s v="Um Al Dood"/>
    <s v="ام الدود"/>
    <n v="31.087265559999999"/>
    <n v="46.241235476500002"/>
    <n v="16"/>
    <x v="3"/>
    <n v="3"/>
    <s v="2020-10"/>
  </r>
  <r>
    <n v="3504051"/>
    <n v="4391110"/>
    <n v="23685"/>
    <d v="2020-10-19T00:00:00"/>
    <n v="118"/>
    <x v="13"/>
    <s v="Nassriya"/>
    <s v="Markaz Al-Nassriya"/>
    <s v="Um Al Dood"/>
    <s v="ام الدود"/>
    <n v="31.087265559999999"/>
    <n v="46.241235476500002"/>
    <n v="16"/>
    <x v="15"/>
    <n v="3"/>
    <s v="2020-10"/>
  </r>
  <r>
    <n v="3504051"/>
    <n v="4391110"/>
    <n v="23685"/>
    <d v="2020-10-19T00:00:00"/>
    <n v="118"/>
    <x v="13"/>
    <s v="Nassriya"/>
    <s v="Markaz Al-Nassriya"/>
    <s v="Um Al Dood"/>
    <s v="ام الدود"/>
    <n v="31.087265559999999"/>
    <n v="46.241235476500002"/>
    <n v="16"/>
    <x v="10"/>
    <n v="6"/>
    <s v="2020-10"/>
  </r>
  <r>
    <n v="3504051"/>
    <n v="4391110"/>
    <n v="23685"/>
    <d v="2020-10-19T00:00:00"/>
    <n v="118"/>
    <x v="13"/>
    <s v="Nassriya"/>
    <s v="Markaz Al-Nassriya"/>
    <s v="Um Al Dood"/>
    <s v="ام الدود"/>
    <n v="31.087265559999999"/>
    <n v="46.241235476500002"/>
    <n v="16"/>
    <x v="1"/>
    <n v="4"/>
    <s v="2020-10"/>
  </r>
  <r>
    <n v="3504041"/>
    <n v="4391210"/>
    <n v="25533"/>
    <d v="2020-10-19T00:00:00"/>
    <n v="118"/>
    <x v="13"/>
    <s v="Nassriya"/>
    <s v="Markaz Al-Nassriya"/>
    <s v="Nassriya-Hey 400"/>
    <s v="حي 400"/>
    <n v="31.080862144499999"/>
    <n v="46.240087203599998"/>
    <n v="76"/>
    <x v="3"/>
    <n v="31"/>
    <s v="2020-10"/>
  </r>
  <r>
    <n v="3504041"/>
    <n v="4391210"/>
    <n v="25533"/>
    <d v="2020-10-19T00:00:00"/>
    <n v="118"/>
    <x v="13"/>
    <s v="Nassriya"/>
    <s v="Markaz Al-Nassriya"/>
    <s v="Nassriya-Hey 400"/>
    <s v="حي 400"/>
    <n v="31.080862144499999"/>
    <n v="46.240087203599998"/>
    <n v="76"/>
    <x v="5"/>
    <n v="27"/>
    <s v="2020-10"/>
  </r>
  <r>
    <n v="3504041"/>
    <n v="4391210"/>
    <n v="25533"/>
    <d v="2020-10-19T00:00:00"/>
    <n v="118"/>
    <x v="13"/>
    <s v="Nassriya"/>
    <s v="Markaz Al-Nassriya"/>
    <s v="Nassriya-Hey 400"/>
    <s v="حي 400"/>
    <n v="31.080862144499999"/>
    <n v="46.240087203599998"/>
    <n v="76"/>
    <x v="15"/>
    <n v="11"/>
    <s v="2020-10"/>
  </r>
  <r>
    <n v="3504041"/>
    <n v="4391210"/>
    <n v="25533"/>
    <d v="2020-10-19T00:00:00"/>
    <n v="118"/>
    <x v="13"/>
    <s v="Nassriya"/>
    <s v="Markaz Al-Nassriya"/>
    <s v="Nassriya-Hey 400"/>
    <s v="حي 400"/>
    <n v="31.080862144499999"/>
    <n v="46.240087203599998"/>
    <n v="76"/>
    <x v="11"/>
    <n v="7"/>
    <s v="2020-10"/>
  </r>
  <r>
    <n v="2202071"/>
    <n v="4404010"/>
    <n v="29582"/>
    <d v="2020-10-19T00:00:00"/>
    <n v="118"/>
    <x v="7"/>
    <s v="Al-Musayab"/>
    <s v="Markaz Al-Musayab"/>
    <s v="Hay Al Moatnen 1"/>
    <s v="حي المواطنين 1"/>
    <n v="32.788030717700003"/>
    <n v="44.267977281199997"/>
    <n v="2"/>
    <x v="1"/>
    <n v="2"/>
    <s v="2020-10"/>
  </r>
  <r>
    <n v="3304041"/>
    <n v="4405810"/>
    <n v="2071"/>
    <d v="2020-10-19T00:00:00"/>
    <n v="118"/>
    <x v="12"/>
    <s v="Al-Samawa"/>
    <s v="Markaz Al-Samawa"/>
    <s v="Hay Alnadhem"/>
    <s v="حي الناظم"/>
    <n v="31.323369461999999"/>
    <n v="45.294618448199998"/>
    <n v="2"/>
    <x v="5"/>
    <n v="2"/>
    <s v="2020-10"/>
  </r>
  <r>
    <n v="2503206"/>
    <n v="4428510"/>
    <n v="25782"/>
    <d v="2020-10-20T00:00:00"/>
    <n v="118"/>
    <x v="9"/>
    <s v="Kerbala"/>
    <s v="Markaz Kerbela"/>
    <s v="Al thawra 2"/>
    <s v="الثورة2"/>
    <n v="32.634111216100003"/>
    <n v="43.991851296299998"/>
    <n v="2"/>
    <x v="1"/>
    <n v="2"/>
    <s v="2020-10"/>
  </r>
  <r>
    <n v="2502001"/>
    <n v="4433910"/>
    <n v="24198"/>
    <d v="2020-10-21T00:00:00"/>
    <n v="118"/>
    <x v="9"/>
    <s v="Al-Hindiya"/>
    <s v="Markaz Al-Hindiya"/>
    <s v="Al Jamyah"/>
    <s v="الجمعية "/>
    <n v="32.555113314899998"/>
    <n v="44.223213121500002"/>
    <n v="1"/>
    <x v="1"/>
    <n v="1"/>
    <s v="2020-10"/>
  </r>
  <r>
    <n v="3505004"/>
    <n v="4435210"/>
    <n v="25437"/>
    <d v="2020-10-21T00:00:00"/>
    <n v="118"/>
    <x v="13"/>
    <s v="Suq Al-Shoyokh"/>
    <s v="Markaz Suq Al-Shoyokh"/>
    <s v="Al Shumokh"/>
    <s v="الشموخ"/>
    <n v="30.888556274700001"/>
    <n v="46.450200042200002"/>
    <n v="12"/>
    <x v="3"/>
    <n v="3"/>
    <s v="2020-10"/>
  </r>
  <r>
    <n v="3505004"/>
    <n v="4435210"/>
    <n v="25437"/>
    <d v="2020-10-21T00:00:00"/>
    <n v="118"/>
    <x v="13"/>
    <s v="Suq Al-Shoyokh"/>
    <s v="Markaz Suq Al-Shoyokh"/>
    <s v="Al Shumokh"/>
    <s v="الشموخ"/>
    <n v="30.888556274700001"/>
    <n v="46.450200042200002"/>
    <n v="12"/>
    <x v="5"/>
    <n v="4"/>
    <s v="2020-10"/>
  </r>
  <r>
    <n v="3505004"/>
    <n v="4435210"/>
    <n v="25437"/>
    <d v="2020-10-21T00:00:00"/>
    <n v="118"/>
    <x v="13"/>
    <s v="Suq Al-Shoyokh"/>
    <s v="Markaz Suq Al-Shoyokh"/>
    <s v="Al Shumokh"/>
    <s v="الشموخ"/>
    <n v="30.888556274700001"/>
    <n v="46.450200042200002"/>
    <n v="12"/>
    <x v="1"/>
    <n v="5"/>
    <s v="2020-10"/>
  </r>
  <r>
    <n v="3505003"/>
    <n v="4435310"/>
    <n v="25436"/>
    <d v="2020-10-21T00:00:00"/>
    <n v="118"/>
    <x v="13"/>
    <s v="Suq Al-Shoyokh"/>
    <s v="Markaz Suq Al-Shoyokh"/>
    <s v="Al Kibla"/>
    <s v="القبله"/>
    <n v="30.906636502200001"/>
    <n v="46.445979934699999"/>
    <n v="19"/>
    <x v="2"/>
    <n v="1"/>
    <s v="2020-10"/>
  </r>
  <r>
    <n v="3505003"/>
    <n v="4435310"/>
    <n v="25436"/>
    <d v="2020-10-21T00:00:00"/>
    <n v="118"/>
    <x v="13"/>
    <s v="Suq Al-Shoyokh"/>
    <s v="Markaz Suq Al-Shoyokh"/>
    <s v="Al Kibla"/>
    <s v="القبله"/>
    <n v="30.906636502200001"/>
    <n v="46.445979934699999"/>
    <n v="19"/>
    <x v="3"/>
    <n v="10"/>
    <s v="2020-10"/>
  </r>
  <r>
    <n v="3505003"/>
    <n v="4435310"/>
    <n v="25436"/>
    <d v="2020-10-21T00:00:00"/>
    <n v="118"/>
    <x v="13"/>
    <s v="Suq Al-Shoyokh"/>
    <s v="Markaz Suq Al-Shoyokh"/>
    <s v="Al Kibla"/>
    <s v="القبله"/>
    <n v="30.906636502200001"/>
    <n v="46.445979934699999"/>
    <n v="19"/>
    <x v="5"/>
    <n v="5"/>
    <s v="2020-10"/>
  </r>
  <r>
    <n v="3505003"/>
    <n v="4435310"/>
    <n v="25436"/>
    <d v="2020-10-21T00:00:00"/>
    <n v="118"/>
    <x v="13"/>
    <s v="Suq Al-Shoyokh"/>
    <s v="Markaz Suq Al-Shoyokh"/>
    <s v="Al Kibla"/>
    <s v="القبله"/>
    <n v="30.906636502200001"/>
    <n v="46.445979934699999"/>
    <n v="19"/>
    <x v="9"/>
    <n v="3"/>
    <s v="2020-10"/>
  </r>
  <r>
    <n v="3505006"/>
    <n v="4435410"/>
    <n v="9328"/>
    <d v="2020-10-21T00:00:00"/>
    <n v="118"/>
    <x v="13"/>
    <s v="Suq Al-Shoyokh"/>
    <s v="Markaz Suq Al-Shoyokh"/>
    <s v="Al-hey Al-Askarey"/>
    <s v="حي العسكري"/>
    <n v="30.9011745066"/>
    <n v="46.449637276099999"/>
    <n v="7"/>
    <x v="6"/>
    <n v="2"/>
    <s v="2020-10"/>
  </r>
  <r>
    <n v="3505006"/>
    <n v="4435410"/>
    <n v="9328"/>
    <d v="2020-10-21T00:00:00"/>
    <n v="118"/>
    <x v="13"/>
    <s v="Suq Al-Shoyokh"/>
    <s v="Markaz Suq Al-Shoyokh"/>
    <s v="Al-hey Al-Askarey"/>
    <s v="حي العسكري"/>
    <n v="30.9011745066"/>
    <n v="46.449637276099999"/>
    <n v="7"/>
    <x v="5"/>
    <n v="5"/>
    <s v="2020-10"/>
  </r>
  <r>
    <n v="3505002"/>
    <n v="4435610"/>
    <n v="24721"/>
    <d v="2020-10-21T00:00:00"/>
    <n v="118"/>
    <x v="13"/>
    <s v="Suq Al-Shoyokh"/>
    <s v="Al-Fadhliya"/>
    <s v="Al Barid Street"/>
    <s v="شارع البريد"/>
    <n v="30.956201633799999"/>
    <n v="46.359501579899998"/>
    <n v="7"/>
    <x v="15"/>
    <n v="5"/>
    <s v="2020-10"/>
  </r>
  <r>
    <n v="3505002"/>
    <n v="4435610"/>
    <n v="24721"/>
    <d v="2020-10-21T00:00:00"/>
    <n v="118"/>
    <x v="13"/>
    <s v="Suq Al-Shoyokh"/>
    <s v="Al-Fadhliya"/>
    <s v="Al Barid Street"/>
    <s v="شارع البريد"/>
    <n v="30.956201633799999"/>
    <n v="46.359501579899998"/>
    <n v="7"/>
    <x v="1"/>
    <n v="2"/>
    <s v="2020-10"/>
  </r>
  <r>
    <n v="3505016"/>
    <n v="4436010"/>
    <n v="34161"/>
    <d v="2020-10-21T00:00:00"/>
    <n v="118"/>
    <x v="13"/>
    <s v="Suq Al-Shoyokh"/>
    <s v="Markaz Suq Al-Shoyokh"/>
    <s v="Um Al-Banin"/>
    <s v="ام البنين"/>
    <n v="30.881346000000001"/>
    <n v="46.542794000000001"/>
    <n v="10"/>
    <x v="5"/>
    <n v="4"/>
    <s v="2020-10"/>
  </r>
  <r>
    <n v="3505016"/>
    <n v="4436010"/>
    <n v="34161"/>
    <d v="2020-10-21T00:00:00"/>
    <n v="118"/>
    <x v="13"/>
    <s v="Suq Al-Shoyokh"/>
    <s v="Markaz Suq Al-Shoyokh"/>
    <s v="Um Al-Banin"/>
    <s v="ام البنين"/>
    <n v="30.881346000000001"/>
    <n v="46.542794000000001"/>
    <n v="10"/>
    <x v="15"/>
    <n v="1"/>
    <s v="2020-10"/>
  </r>
  <r>
    <n v="3505016"/>
    <n v="4436010"/>
    <n v="34161"/>
    <d v="2020-10-21T00:00:00"/>
    <n v="118"/>
    <x v="13"/>
    <s v="Suq Al-Shoyokh"/>
    <s v="Markaz Suq Al-Shoyokh"/>
    <s v="Um Al-Banin"/>
    <s v="ام البنين"/>
    <n v="30.881346000000001"/>
    <n v="46.542794000000001"/>
    <n v="10"/>
    <x v="1"/>
    <n v="5"/>
    <s v="2020-10"/>
  </r>
  <r>
    <n v="3505007"/>
    <n v="4436110"/>
    <n v="9332"/>
    <d v="2020-10-21T00:00:00"/>
    <n v="118"/>
    <x v="13"/>
    <s v="Suq Al-Shoyokh"/>
    <s v="Markaz Suq Al-Shoyokh"/>
    <s v="Al-Shuhadaa"/>
    <s v="حي الشهداء"/>
    <n v="30.879031632699999"/>
    <n v="46.464224314600003"/>
    <n v="9"/>
    <x v="3"/>
    <n v="4"/>
    <s v="2020-10"/>
  </r>
  <r>
    <n v="3505007"/>
    <n v="4436110"/>
    <n v="9332"/>
    <d v="2020-10-21T00:00:00"/>
    <n v="118"/>
    <x v="13"/>
    <s v="Suq Al-Shoyokh"/>
    <s v="Markaz Suq Al-Shoyokh"/>
    <s v="Al-Shuhadaa"/>
    <s v="حي الشهداء"/>
    <n v="30.879031632699999"/>
    <n v="46.464224314600003"/>
    <n v="9"/>
    <x v="15"/>
    <n v="5"/>
    <s v="2020-10"/>
  </r>
  <r>
    <n v="3505001"/>
    <n v="4436210"/>
    <n v="9206"/>
    <d v="2020-10-21T00:00:00"/>
    <n v="118"/>
    <x v="13"/>
    <s v="Suq Al-Shoyokh"/>
    <s v="Markaz Suq Al-Shoyokh"/>
    <s v="Al Esmaelya 2"/>
    <s v="الاسماعيليه 2"/>
    <n v="30.883621789100001"/>
    <n v="46.468149586599999"/>
    <n v="3"/>
    <x v="5"/>
    <n v="3"/>
    <s v="2020-10"/>
  </r>
  <r>
    <n v="3105038"/>
    <n v="4442110"/>
    <n v="1296"/>
    <d v="2020-10-21T00:00:00"/>
    <n v="118"/>
    <x v="10"/>
    <s v="Basrah"/>
    <s v="Markaz Al-Basrah"/>
    <s v="Al Tameemiya"/>
    <s v="البصرة-التميمية"/>
    <n v="30.524280854600001"/>
    <n v="47.8274366323"/>
    <n v="4"/>
    <x v="6"/>
    <n v="1"/>
    <s v="2020-10"/>
  </r>
  <r>
    <n v="3105038"/>
    <n v="4442110"/>
    <n v="1296"/>
    <d v="2020-10-21T00:00:00"/>
    <n v="118"/>
    <x v="10"/>
    <s v="Basrah"/>
    <s v="Markaz Al-Basrah"/>
    <s v="Al Tameemiya"/>
    <s v="البصرة-التميمية"/>
    <n v="30.524280854600001"/>
    <n v="47.8274366323"/>
    <n v="4"/>
    <x v="10"/>
    <n v="1"/>
    <s v="2020-10"/>
  </r>
  <r>
    <n v="3105038"/>
    <n v="4442110"/>
    <n v="1296"/>
    <d v="2020-10-21T00:00:00"/>
    <n v="118"/>
    <x v="10"/>
    <s v="Basrah"/>
    <s v="Markaz Al-Basrah"/>
    <s v="Al Tameemiya"/>
    <s v="البصرة-التميمية"/>
    <n v="30.524280854600001"/>
    <n v="47.8274366323"/>
    <n v="4"/>
    <x v="0"/>
    <n v="1"/>
    <s v="2020-10"/>
  </r>
  <r>
    <n v="3105038"/>
    <n v="4442110"/>
    <n v="1296"/>
    <d v="2020-10-21T00:00:00"/>
    <n v="118"/>
    <x v="10"/>
    <s v="Basrah"/>
    <s v="Markaz Al-Basrah"/>
    <s v="Al Tameemiya"/>
    <s v="البصرة-التميمية"/>
    <n v="30.524280854600001"/>
    <n v="47.8274366323"/>
    <n v="4"/>
    <x v="16"/>
    <n v="1"/>
    <s v="2020-10"/>
  </r>
  <r>
    <n v="3504006"/>
    <n v="4448910"/>
    <n v="9728"/>
    <d v="2020-10-22T00:00:00"/>
    <n v="118"/>
    <x v="13"/>
    <s v="Nassriya"/>
    <s v="Markaz Al-Nassriya"/>
    <s v="Al Dhubat"/>
    <s v="حي الضباط"/>
    <n v="31.038316374200001"/>
    <n v="46.253982172199997"/>
    <n v="5"/>
    <x v="1"/>
    <n v="5"/>
    <s v="2020-10"/>
  </r>
  <r>
    <n v="3504016"/>
    <n v="4449010"/>
    <n v="10281"/>
    <d v="2020-10-22T00:00:00"/>
    <n v="118"/>
    <x v="13"/>
    <s v="Nassriya"/>
    <s v="Markaz Al-Nassriya"/>
    <s v="Al Shumokh"/>
    <s v="حي الشموخ"/>
    <n v="31.029471706599999"/>
    <n v="46.244121658399997"/>
    <n v="9"/>
    <x v="3"/>
    <n v="4"/>
    <s v="2020-10"/>
  </r>
  <r>
    <n v="3504016"/>
    <n v="4449010"/>
    <n v="10281"/>
    <d v="2020-10-22T00:00:00"/>
    <n v="118"/>
    <x v="13"/>
    <s v="Nassriya"/>
    <s v="Markaz Al-Nassriya"/>
    <s v="Al Shumokh"/>
    <s v="حي الشموخ"/>
    <n v="31.029471706599999"/>
    <n v="46.244121658399997"/>
    <n v="9"/>
    <x v="15"/>
    <n v="1"/>
    <s v="2020-10"/>
  </r>
  <r>
    <n v="3504016"/>
    <n v="4449010"/>
    <n v="10281"/>
    <d v="2020-10-22T00:00:00"/>
    <n v="118"/>
    <x v="13"/>
    <s v="Nassriya"/>
    <s v="Markaz Al-Nassriya"/>
    <s v="Al Shumokh"/>
    <s v="حي الشموخ"/>
    <n v="31.029471706599999"/>
    <n v="46.244121658399997"/>
    <n v="9"/>
    <x v="1"/>
    <n v="4"/>
    <s v="2020-10"/>
  </r>
  <r>
    <n v="3504015"/>
    <n v="4449110"/>
    <n v="10272"/>
    <d v="2020-10-22T00:00:00"/>
    <n v="118"/>
    <x v="13"/>
    <s v="Nassriya"/>
    <s v="Markaz Al-Nassriya"/>
    <s v="Al Shoula"/>
    <s v="الشعلة"/>
    <n v="31.034963944600001"/>
    <n v="46.242300951700003"/>
    <n v="3"/>
    <x v="15"/>
    <n v="3"/>
    <s v="2020-10"/>
  </r>
  <r>
    <n v="3504026"/>
    <n v="4449210"/>
    <n v="10253"/>
    <d v="2020-10-22T00:00:00"/>
    <n v="118"/>
    <x v="13"/>
    <s v="Nassriya"/>
    <s v="Markaz Al-Nassriya"/>
    <s v="Baghdad Street"/>
    <s v="شارع بغداد"/>
    <n v="31.038477412900001"/>
    <n v="46.2356561609"/>
    <n v="7"/>
    <x v="3"/>
    <n v="2"/>
    <s v="2020-10"/>
  </r>
  <r>
    <n v="3504026"/>
    <n v="4449210"/>
    <n v="10253"/>
    <d v="2020-10-22T00:00:00"/>
    <n v="118"/>
    <x v="13"/>
    <s v="Nassriya"/>
    <s v="Markaz Al-Nassriya"/>
    <s v="Baghdad Street"/>
    <s v="شارع بغداد"/>
    <n v="31.038477412900001"/>
    <n v="46.2356561609"/>
    <n v="7"/>
    <x v="15"/>
    <n v="5"/>
    <s v="2020-10"/>
  </r>
  <r>
    <n v="3504058"/>
    <n v="4449310"/>
    <n v="33812"/>
    <d v="2020-10-22T00:00:00"/>
    <n v="118"/>
    <x v="13"/>
    <s v="Nassriya"/>
    <s v="Al-Battha'a"/>
    <s v="Hay Al-Zahraa"/>
    <s v="حي الزهراء"/>
    <n v="31.115110000000001"/>
    <n v="45.889899999999997"/>
    <n v="11"/>
    <x v="6"/>
    <n v="2"/>
    <s v="2020-10"/>
  </r>
  <r>
    <n v="3504058"/>
    <n v="4449310"/>
    <n v="33812"/>
    <d v="2020-10-22T00:00:00"/>
    <n v="118"/>
    <x v="13"/>
    <s v="Nassriya"/>
    <s v="Al-Battha'a"/>
    <s v="Hay Al-Zahraa"/>
    <s v="حي الزهراء"/>
    <n v="31.115110000000001"/>
    <n v="45.889899999999997"/>
    <n v="11"/>
    <x v="5"/>
    <n v="4"/>
    <s v="2020-10"/>
  </r>
  <r>
    <n v="3504058"/>
    <n v="4449310"/>
    <n v="33812"/>
    <d v="2020-10-22T00:00:00"/>
    <n v="118"/>
    <x v="13"/>
    <s v="Nassriya"/>
    <s v="Al-Battha'a"/>
    <s v="Hay Al-Zahraa"/>
    <s v="حي الزهراء"/>
    <n v="31.115110000000001"/>
    <n v="45.889899999999997"/>
    <n v="11"/>
    <x v="15"/>
    <n v="5"/>
    <s v="2020-10"/>
  </r>
  <r>
    <n v="3504036"/>
    <n v="4449510"/>
    <n v="23683"/>
    <d v="2020-10-22T00:00:00"/>
    <n v="118"/>
    <x v="13"/>
    <s v="Nassriya"/>
    <s v="Markaz Al-Nassriya"/>
    <s v="Hay Mehidiya"/>
    <s v="حي المهيديه"/>
    <n v="31.03290329"/>
    <n v="46.251552429999997"/>
    <n v="8"/>
    <x v="3"/>
    <n v="2"/>
    <s v="2020-10"/>
  </r>
  <r>
    <n v="3504036"/>
    <n v="4449510"/>
    <n v="23683"/>
    <d v="2020-10-22T00:00:00"/>
    <n v="118"/>
    <x v="13"/>
    <s v="Nassriya"/>
    <s v="Markaz Al-Nassriya"/>
    <s v="Hay Mehidiya"/>
    <s v="حي المهيديه"/>
    <n v="31.03290329"/>
    <n v="46.251552429999997"/>
    <n v="8"/>
    <x v="5"/>
    <n v="4"/>
    <s v="2020-10"/>
  </r>
  <r>
    <n v="3504036"/>
    <n v="4449510"/>
    <n v="23683"/>
    <d v="2020-10-22T00:00:00"/>
    <n v="118"/>
    <x v="13"/>
    <s v="Nassriya"/>
    <s v="Markaz Al-Nassriya"/>
    <s v="Hay Mehidiya"/>
    <s v="حي المهيديه"/>
    <n v="31.03290329"/>
    <n v="46.251552429999997"/>
    <n v="8"/>
    <x v="1"/>
    <n v="2"/>
    <s v="2020-10"/>
  </r>
  <r>
    <n v="3504052"/>
    <n v="4453410"/>
    <n v="9113"/>
    <d v="2020-10-22T00:00:00"/>
    <n v="118"/>
    <x v="13"/>
    <s v="Nassriya"/>
    <s v="Markaz Al-Nassriya"/>
    <s v="Ur"/>
    <s v="حي اور"/>
    <n v="31.060153968000002"/>
    <n v="46.243325555299997"/>
    <n v="5"/>
    <x v="3"/>
    <n v="3"/>
    <s v="2020-10"/>
  </r>
  <r>
    <n v="3504052"/>
    <n v="4453410"/>
    <n v="9113"/>
    <d v="2020-10-22T00:00:00"/>
    <n v="118"/>
    <x v="13"/>
    <s v="Nassriya"/>
    <s v="Markaz Al-Nassriya"/>
    <s v="Ur"/>
    <s v="حي اور"/>
    <n v="31.060153968000002"/>
    <n v="46.243325555299997"/>
    <n v="5"/>
    <x v="15"/>
    <n v="2"/>
    <s v="2020-10"/>
  </r>
  <r>
    <n v="1310069"/>
    <n v="4458210"/>
    <n v="24257"/>
    <d v="2020-10-22T00:00:00"/>
    <n v="118"/>
    <x v="6"/>
    <s v="Sulaymaniya"/>
    <s v="Markaz Sulaymaniya"/>
    <s v="Malkanidy"/>
    <s v="ملكندى"/>
    <n v="35.557938700000001"/>
    <n v="45.447536599999999"/>
    <n v="2"/>
    <x v="5"/>
    <n v="2"/>
    <s v="2020-10"/>
  </r>
  <r>
    <n v="3504028"/>
    <n v="4469110"/>
    <n v="25526"/>
    <d v="2020-10-23T00:00:00"/>
    <n v="118"/>
    <x v="13"/>
    <s v="Nassriya"/>
    <s v="Markaz Al-Nassriya"/>
    <s v="Hay Al Ameer"/>
    <s v="حي الامير"/>
    <n v="31.036175809100001"/>
    <n v="46.220527480000001"/>
    <n v="45"/>
    <x v="3"/>
    <n v="10"/>
    <s v="2020-10"/>
  </r>
  <r>
    <n v="3504028"/>
    <n v="4469110"/>
    <n v="25526"/>
    <d v="2020-10-23T00:00:00"/>
    <n v="118"/>
    <x v="13"/>
    <s v="Nassriya"/>
    <s v="Markaz Al-Nassriya"/>
    <s v="Hay Al Ameer"/>
    <s v="حي الامير"/>
    <n v="31.036175809100001"/>
    <n v="46.220527480000001"/>
    <n v="45"/>
    <x v="5"/>
    <n v="13"/>
    <s v="2020-10"/>
  </r>
  <r>
    <n v="3504028"/>
    <n v="4469110"/>
    <n v="25526"/>
    <d v="2020-10-23T00:00:00"/>
    <n v="118"/>
    <x v="13"/>
    <s v="Nassriya"/>
    <s v="Markaz Al-Nassriya"/>
    <s v="Hay Al Ameer"/>
    <s v="حي الامير"/>
    <n v="31.036175809100001"/>
    <n v="46.220527480000001"/>
    <n v="45"/>
    <x v="15"/>
    <n v="4"/>
    <s v="2020-10"/>
  </r>
  <r>
    <n v="3504028"/>
    <n v="4469110"/>
    <n v="25526"/>
    <d v="2020-10-23T00:00:00"/>
    <n v="118"/>
    <x v="13"/>
    <s v="Nassriya"/>
    <s v="Markaz Al-Nassriya"/>
    <s v="Hay Al Ameer"/>
    <s v="حي الامير"/>
    <n v="31.036175809100001"/>
    <n v="46.220527480000001"/>
    <n v="45"/>
    <x v="16"/>
    <n v="10"/>
    <s v="2020-10"/>
  </r>
  <r>
    <n v="3504028"/>
    <n v="4469110"/>
    <n v="25526"/>
    <d v="2020-10-23T00:00:00"/>
    <n v="118"/>
    <x v="13"/>
    <s v="Nassriya"/>
    <s v="Markaz Al-Nassriya"/>
    <s v="Hay Al Ameer"/>
    <s v="حي الامير"/>
    <n v="31.036175809100001"/>
    <n v="46.220527480000001"/>
    <n v="45"/>
    <x v="1"/>
    <n v="8"/>
    <s v="2020-10"/>
  </r>
  <r>
    <n v="3504054"/>
    <n v="4469210"/>
    <n v="9427"/>
    <d v="2020-10-23T00:00:00"/>
    <n v="118"/>
    <x v="13"/>
    <s v="Nassriya"/>
    <s v="Markaz Al-Nassriya"/>
    <s v="Hay AL-Mansouria"/>
    <s v="المنصورية "/>
    <n v="31.030441920000001"/>
    <n v="46.215599115800003"/>
    <n v="135"/>
    <x v="6"/>
    <n v="25"/>
    <s v="2020-10"/>
  </r>
  <r>
    <n v="3504054"/>
    <n v="4469210"/>
    <n v="9427"/>
    <d v="2020-10-23T00:00:00"/>
    <n v="118"/>
    <x v="13"/>
    <s v="Nassriya"/>
    <s v="Markaz Al-Nassriya"/>
    <s v="Hay AL-Mansouria"/>
    <s v="المنصورية "/>
    <n v="31.030441920000001"/>
    <n v="46.215599115800003"/>
    <n v="135"/>
    <x v="5"/>
    <n v="50"/>
    <s v="2020-10"/>
  </r>
  <r>
    <n v="3504054"/>
    <n v="4469210"/>
    <n v="9427"/>
    <d v="2020-10-23T00:00:00"/>
    <n v="118"/>
    <x v="13"/>
    <s v="Nassriya"/>
    <s v="Markaz Al-Nassriya"/>
    <s v="Hay AL-Mansouria"/>
    <s v="المنصورية "/>
    <n v="31.030441920000001"/>
    <n v="46.215599115800003"/>
    <n v="135"/>
    <x v="16"/>
    <n v="15"/>
    <s v="2020-10"/>
  </r>
  <r>
    <n v="3504054"/>
    <n v="4469210"/>
    <n v="9427"/>
    <d v="2020-10-23T00:00:00"/>
    <n v="118"/>
    <x v="13"/>
    <s v="Nassriya"/>
    <s v="Markaz Al-Nassriya"/>
    <s v="Hay AL-Mansouria"/>
    <s v="المنصورية "/>
    <n v="31.030441920000001"/>
    <n v="46.215599115800003"/>
    <n v="135"/>
    <x v="9"/>
    <n v="40"/>
    <s v="2020-10"/>
  </r>
  <r>
    <n v="3504054"/>
    <n v="4469210"/>
    <n v="9427"/>
    <d v="2020-10-23T00:00:00"/>
    <n v="118"/>
    <x v="13"/>
    <s v="Nassriya"/>
    <s v="Markaz Al-Nassriya"/>
    <s v="Hay AL-Mansouria"/>
    <s v="المنصورية "/>
    <n v="31.030441920000001"/>
    <n v="46.215599115800003"/>
    <n v="135"/>
    <x v="1"/>
    <n v="5"/>
    <s v="2020-10"/>
  </r>
  <r>
    <n v="3504023"/>
    <n v="4469310"/>
    <n v="9448"/>
    <d v="2020-10-23T00:00:00"/>
    <n v="118"/>
    <x v="13"/>
    <s v="Nassriya"/>
    <s v="Markaz Al-Nassriya"/>
    <s v="Al-Thawrah"/>
    <s v="الثوره"/>
    <n v="31.027006973399999"/>
    <n v="46.228093038300003"/>
    <n v="68"/>
    <x v="3"/>
    <n v="23"/>
    <s v="2020-10"/>
  </r>
  <r>
    <n v="3504023"/>
    <n v="4469310"/>
    <n v="9448"/>
    <d v="2020-10-23T00:00:00"/>
    <n v="118"/>
    <x v="13"/>
    <s v="Nassriya"/>
    <s v="Markaz Al-Nassriya"/>
    <s v="Al-Thawrah"/>
    <s v="الثوره"/>
    <n v="31.027006973399999"/>
    <n v="46.228093038300003"/>
    <n v="68"/>
    <x v="5"/>
    <n v="20"/>
    <s v="2020-10"/>
  </r>
  <r>
    <n v="3504023"/>
    <n v="4469310"/>
    <n v="9448"/>
    <d v="2020-10-23T00:00:00"/>
    <n v="118"/>
    <x v="13"/>
    <s v="Nassriya"/>
    <s v="Markaz Al-Nassriya"/>
    <s v="Al-Thawrah"/>
    <s v="الثوره"/>
    <n v="31.027006973399999"/>
    <n v="46.228093038300003"/>
    <n v="68"/>
    <x v="15"/>
    <n v="10"/>
    <s v="2020-10"/>
  </r>
  <r>
    <n v="3504023"/>
    <n v="4469310"/>
    <n v="9448"/>
    <d v="2020-10-23T00:00:00"/>
    <n v="118"/>
    <x v="13"/>
    <s v="Nassriya"/>
    <s v="Markaz Al-Nassriya"/>
    <s v="Al-Thawrah"/>
    <s v="الثوره"/>
    <n v="31.027006973399999"/>
    <n v="46.228093038300003"/>
    <n v="68"/>
    <x v="1"/>
    <n v="15"/>
    <s v="2020-10"/>
  </r>
  <r>
    <n v="3504011"/>
    <n v="4491210"/>
    <n v="10260"/>
    <d v="2020-10-25T00:00:00"/>
    <n v="118"/>
    <x v="13"/>
    <s v="Nassriya"/>
    <s v="Markaz Al-Nassriya"/>
    <s v="Al Iskan Al Sinaie"/>
    <s v="الاسكان الصناعي"/>
    <n v="31.0134574836"/>
    <n v="46.282408152000002"/>
    <n v="650"/>
    <x v="2"/>
    <n v="10"/>
    <s v="2020-10"/>
  </r>
  <r>
    <n v="3504011"/>
    <n v="4491210"/>
    <n v="10260"/>
    <d v="2020-10-25T00:00:00"/>
    <n v="118"/>
    <x v="13"/>
    <s v="Nassriya"/>
    <s v="Markaz Al-Nassriya"/>
    <s v="Al Iskan Al Sinaie"/>
    <s v="الاسكان الصناعي"/>
    <n v="31.0134574836"/>
    <n v="46.282408152000002"/>
    <n v="650"/>
    <x v="3"/>
    <n v="20"/>
    <s v="2020-10"/>
  </r>
  <r>
    <n v="3504011"/>
    <n v="4491210"/>
    <n v="10260"/>
    <d v="2020-10-25T00:00:00"/>
    <n v="118"/>
    <x v="13"/>
    <s v="Nassriya"/>
    <s v="Markaz Al-Nassriya"/>
    <s v="Al Iskan Al Sinaie"/>
    <s v="الاسكان الصناعي"/>
    <n v="31.0134574836"/>
    <n v="46.282408152000002"/>
    <n v="650"/>
    <x v="6"/>
    <n v="250"/>
    <s v="2020-10"/>
  </r>
  <r>
    <n v="3504011"/>
    <n v="4491210"/>
    <n v="10260"/>
    <d v="2020-10-25T00:00:00"/>
    <n v="118"/>
    <x v="13"/>
    <s v="Nassriya"/>
    <s v="Markaz Al-Nassriya"/>
    <s v="Al Iskan Al Sinaie"/>
    <s v="الاسكان الصناعي"/>
    <n v="31.0134574836"/>
    <n v="46.282408152000002"/>
    <n v="650"/>
    <x v="5"/>
    <n v="200"/>
    <s v="2020-10"/>
  </r>
  <r>
    <n v="3504011"/>
    <n v="4491210"/>
    <n v="10260"/>
    <d v="2020-10-25T00:00:00"/>
    <n v="118"/>
    <x v="13"/>
    <s v="Nassriya"/>
    <s v="Markaz Al-Nassriya"/>
    <s v="Al Iskan Al Sinaie"/>
    <s v="الاسكان الصناعي"/>
    <n v="31.0134574836"/>
    <n v="46.282408152000002"/>
    <n v="650"/>
    <x v="15"/>
    <n v="10"/>
    <s v="2020-10"/>
  </r>
  <r>
    <n v="3504011"/>
    <n v="4491210"/>
    <n v="10260"/>
    <d v="2020-10-25T00:00:00"/>
    <n v="118"/>
    <x v="13"/>
    <s v="Nassriya"/>
    <s v="Markaz Al-Nassriya"/>
    <s v="Al Iskan Al Sinaie"/>
    <s v="الاسكان الصناعي"/>
    <n v="31.0134574836"/>
    <n v="46.282408152000002"/>
    <n v="650"/>
    <x v="9"/>
    <n v="150"/>
    <s v="2020-10"/>
  </r>
  <r>
    <n v="3504011"/>
    <n v="4491210"/>
    <n v="10260"/>
    <d v="2020-10-25T00:00:00"/>
    <n v="118"/>
    <x v="13"/>
    <s v="Nassriya"/>
    <s v="Markaz Al-Nassriya"/>
    <s v="Al Iskan Al Sinaie"/>
    <s v="الاسكان الصناعي"/>
    <n v="31.0134574836"/>
    <n v="46.282408152000002"/>
    <n v="650"/>
    <x v="1"/>
    <n v="10"/>
    <s v="2020-10"/>
  </r>
  <r>
    <n v="3504001"/>
    <n v="4491310"/>
    <n v="24494"/>
    <d v="2020-10-25T00:00:00"/>
    <n v="118"/>
    <x v="13"/>
    <s v="Nassriya"/>
    <s v="Markaz Al-Nassriya"/>
    <s v="Al Aker"/>
    <s v="العكر"/>
    <n v="31.027710880499999"/>
    <n v="46.218214741200001"/>
    <n v="45"/>
    <x v="5"/>
    <n v="10"/>
    <s v="2020-10"/>
  </r>
  <r>
    <n v="3504001"/>
    <n v="4491310"/>
    <n v="24494"/>
    <d v="2020-10-25T00:00:00"/>
    <n v="118"/>
    <x v="13"/>
    <s v="Nassriya"/>
    <s v="Markaz Al-Nassriya"/>
    <s v="Al Aker"/>
    <s v="العكر"/>
    <n v="31.027710880499999"/>
    <n v="46.218214741200001"/>
    <n v="45"/>
    <x v="15"/>
    <n v="15"/>
    <s v="2020-10"/>
  </r>
  <r>
    <n v="3504001"/>
    <n v="4491310"/>
    <n v="24494"/>
    <d v="2020-10-25T00:00:00"/>
    <n v="118"/>
    <x v="13"/>
    <s v="Nassriya"/>
    <s v="Markaz Al-Nassriya"/>
    <s v="Al Aker"/>
    <s v="العكر"/>
    <n v="31.027710880499999"/>
    <n v="46.218214741200001"/>
    <n v="45"/>
    <x v="1"/>
    <n v="20"/>
    <s v="2020-10"/>
  </r>
  <r>
    <n v="3504007"/>
    <n v="4491410"/>
    <n v="25525"/>
    <d v="2020-10-25T00:00:00"/>
    <n v="118"/>
    <x v="13"/>
    <s v="Nassriya"/>
    <s v="Markaz Al-Nassriya"/>
    <s v="Al Emarat"/>
    <s v="العمارات"/>
    <n v="31.027024004299999"/>
    <n v="46.241676675500003"/>
    <n v="37"/>
    <x v="3"/>
    <n v="15"/>
    <s v="2020-10"/>
  </r>
  <r>
    <n v="3504007"/>
    <n v="4491410"/>
    <n v="25525"/>
    <d v="2020-10-25T00:00:00"/>
    <n v="118"/>
    <x v="13"/>
    <s v="Nassriya"/>
    <s v="Markaz Al-Nassriya"/>
    <s v="Al Emarat"/>
    <s v="العمارات"/>
    <n v="31.027024004299999"/>
    <n v="46.241676675500003"/>
    <n v="37"/>
    <x v="5"/>
    <n v="12"/>
    <s v="2020-10"/>
  </r>
  <r>
    <n v="3504007"/>
    <n v="4491410"/>
    <n v="25525"/>
    <d v="2020-10-25T00:00:00"/>
    <n v="118"/>
    <x v="13"/>
    <s v="Nassriya"/>
    <s v="Markaz Al-Nassriya"/>
    <s v="Al Emarat"/>
    <s v="العمارات"/>
    <n v="31.027024004299999"/>
    <n v="46.241676675500003"/>
    <n v="37"/>
    <x v="1"/>
    <n v="10"/>
    <s v="2020-10"/>
  </r>
  <r>
    <n v="3504025"/>
    <n v="4491510"/>
    <n v="10262"/>
    <d v="2020-10-25T00:00:00"/>
    <n v="118"/>
    <x v="13"/>
    <s v="Nassriya"/>
    <s v="Markaz Al-Nassriya"/>
    <s v="Aredo"/>
    <s v="حي اريدو"/>
    <n v="31.074394900600002"/>
    <n v="46.250142994800001"/>
    <n v="75"/>
    <x v="6"/>
    <n v="10"/>
    <s v="2020-10"/>
  </r>
  <r>
    <n v="3504025"/>
    <n v="4491510"/>
    <n v="10262"/>
    <d v="2020-10-25T00:00:00"/>
    <n v="118"/>
    <x v="13"/>
    <s v="Nassriya"/>
    <s v="Markaz Al-Nassriya"/>
    <s v="Aredo"/>
    <s v="حي اريدو"/>
    <n v="31.074394900600002"/>
    <n v="46.250142994800001"/>
    <n v="75"/>
    <x v="5"/>
    <n v="20"/>
    <s v="2020-10"/>
  </r>
  <r>
    <n v="3504025"/>
    <n v="4491510"/>
    <n v="10262"/>
    <d v="2020-10-25T00:00:00"/>
    <n v="118"/>
    <x v="13"/>
    <s v="Nassriya"/>
    <s v="Markaz Al-Nassriya"/>
    <s v="Aredo"/>
    <s v="حي اريدو"/>
    <n v="31.074394900600002"/>
    <n v="46.250142994800001"/>
    <n v="75"/>
    <x v="15"/>
    <n v="15"/>
    <s v="2020-10"/>
  </r>
  <r>
    <n v="3504025"/>
    <n v="4491510"/>
    <n v="10262"/>
    <d v="2020-10-25T00:00:00"/>
    <n v="118"/>
    <x v="13"/>
    <s v="Nassriya"/>
    <s v="Markaz Al-Nassriya"/>
    <s v="Aredo"/>
    <s v="حي اريدو"/>
    <n v="31.074394900600002"/>
    <n v="46.250142994800001"/>
    <n v="75"/>
    <x v="1"/>
    <n v="20"/>
    <s v="2020-10"/>
  </r>
  <r>
    <n v="3504025"/>
    <n v="4491510"/>
    <n v="10262"/>
    <d v="2020-10-25T00:00:00"/>
    <n v="118"/>
    <x v="13"/>
    <s v="Nassriya"/>
    <s v="Markaz Al-Nassriya"/>
    <s v="Aredo"/>
    <s v="حي اريدو"/>
    <n v="31.074394900600002"/>
    <n v="46.250142994800001"/>
    <n v="75"/>
    <x v="18"/>
    <n v="10"/>
    <s v="2020-10"/>
  </r>
  <r>
    <n v="3504002"/>
    <n v="4491610"/>
    <n v="25529"/>
    <d v="2020-10-25T00:00:00"/>
    <n v="118"/>
    <x v="13"/>
    <s v="Nassriya"/>
    <s v="Markaz Al-Nassriya"/>
    <s v="Al Aoeh"/>
    <s v="قرية العوية"/>
    <n v="31.033167288000001"/>
    <n v="46.273891712999998"/>
    <n v="9"/>
    <x v="5"/>
    <n v="4"/>
    <s v="2020-10"/>
  </r>
  <r>
    <n v="3504002"/>
    <n v="4491610"/>
    <n v="25529"/>
    <d v="2020-10-25T00:00:00"/>
    <n v="118"/>
    <x v="13"/>
    <s v="Nassriya"/>
    <s v="Markaz Al-Nassriya"/>
    <s v="Al Aoeh"/>
    <s v="قرية العوية"/>
    <n v="31.033167288000001"/>
    <n v="46.273891712999998"/>
    <n v="9"/>
    <x v="15"/>
    <n v="5"/>
    <s v="2020-10"/>
  </r>
  <r>
    <n v="3504034"/>
    <n v="4492010"/>
    <n v="24742"/>
    <d v="2020-10-25T00:00:00"/>
    <n v="118"/>
    <x v="13"/>
    <s v="Nassriya"/>
    <s v="Markaz Al-Nassriya"/>
    <s v="Hay Al-Hakim"/>
    <s v="حي الحكيم"/>
    <n v="31.060090237699999"/>
    <n v="46.277220867600001"/>
    <n v="1"/>
    <x v="5"/>
    <n v="1"/>
    <s v="2020-10"/>
  </r>
  <r>
    <n v="3504035"/>
    <n v="4492710"/>
    <n v="9398"/>
    <d v="2020-10-25T00:00:00"/>
    <n v="118"/>
    <x v="13"/>
    <s v="Nassriya"/>
    <s v="Markaz Al-Nassriya"/>
    <s v="Hay al-shohadaa"/>
    <s v="حي الشهداء"/>
    <n v="31.069961183"/>
    <n v="46.270024445899999"/>
    <n v="3"/>
    <x v="3"/>
    <n v="3"/>
    <s v="2020-10"/>
  </r>
  <r>
    <n v="2704002"/>
    <n v="4493710"/>
    <n v="17752"/>
    <d v="2020-10-25T00:00:00"/>
    <n v="118"/>
    <x v="3"/>
    <s v="Al-Shikhan"/>
    <s v="Ba'adre"/>
    <s v="Baadre"/>
    <s v="باعدري"/>
    <n v="36.723429837700003"/>
    <n v="43.2520512595"/>
    <n v="3"/>
    <x v="4"/>
    <n v="2"/>
    <s v="2020-10"/>
  </r>
  <r>
    <n v="2704002"/>
    <n v="4493710"/>
    <n v="17752"/>
    <d v="2020-10-25T00:00:00"/>
    <n v="118"/>
    <x v="3"/>
    <s v="Al-Shikhan"/>
    <s v="Ba'adre"/>
    <s v="Baadre"/>
    <s v="باعدري"/>
    <n v="36.723429837700003"/>
    <n v="43.2520512595"/>
    <n v="3"/>
    <x v="5"/>
    <n v="1"/>
    <s v="2020-10"/>
  </r>
  <r>
    <n v="1310036"/>
    <n v="4500510"/>
    <n v="21036"/>
    <d v="2020-10-25T00:00:00"/>
    <n v="118"/>
    <x v="6"/>
    <s v="Sulaymaniya"/>
    <s v="Markaz Sulaymaniya"/>
    <s v="Farmanbaran"/>
    <s v="فرمانبران"/>
    <n v="35.5897164"/>
    <n v="45.405379500000002"/>
    <n v="5"/>
    <x v="1"/>
    <n v="5"/>
    <s v="2020-10"/>
  </r>
  <r>
    <n v="1303006"/>
    <n v="4501310"/>
    <n v="24553"/>
    <d v="2020-10-25T00:00:00"/>
    <n v="118"/>
    <x v="6"/>
    <s v="Dokan"/>
    <s v="Markaz Dokan"/>
    <s v="Farmanbaran"/>
    <s v="فرمانبران"/>
    <n v="35.935155399999999"/>
    <n v="44.955748700000001"/>
    <n v="1"/>
    <x v="1"/>
    <n v="1"/>
    <s v="2020-10"/>
  </r>
  <r>
    <n v="3504046"/>
    <n v="4508910"/>
    <n v="10269"/>
    <d v="2020-10-26T00:00:00"/>
    <n v="118"/>
    <x v="13"/>
    <s v="Nassriya"/>
    <s v="Ur"/>
    <s v="Sindaliyah-Sidenaweyah"/>
    <s v="حي السديناويه"/>
    <n v="31.041901284200001"/>
    <n v="46.3069539022"/>
    <n v="9"/>
    <x v="3"/>
    <n v="5"/>
    <s v="2020-10"/>
  </r>
  <r>
    <n v="3504046"/>
    <n v="4508910"/>
    <n v="10269"/>
    <d v="2020-10-26T00:00:00"/>
    <n v="118"/>
    <x v="13"/>
    <s v="Nassriya"/>
    <s v="Ur"/>
    <s v="Sindaliyah-Sidenaweyah"/>
    <s v="حي السديناويه"/>
    <n v="31.041901284200001"/>
    <n v="46.3069539022"/>
    <n v="9"/>
    <x v="5"/>
    <n v="4"/>
    <s v="2020-10"/>
  </r>
  <r>
    <n v="3504024"/>
    <n v="4510410"/>
    <n v="9396"/>
    <d v="2020-10-26T00:00:00"/>
    <n v="118"/>
    <x v="13"/>
    <s v="Nassriya"/>
    <s v="Markaz Al-Nassriya"/>
    <s v="Al-zielat"/>
    <s v="الزعيلات"/>
    <n v="31.0154237044"/>
    <n v="46.263441754500001"/>
    <n v="18"/>
    <x v="5"/>
    <n v="6"/>
    <s v="2020-10"/>
  </r>
  <r>
    <n v="3504024"/>
    <n v="4510410"/>
    <n v="9396"/>
    <d v="2020-10-26T00:00:00"/>
    <n v="118"/>
    <x v="13"/>
    <s v="Nassriya"/>
    <s v="Markaz Al-Nassriya"/>
    <s v="Al-zielat"/>
    <s v="الزعيلات"/>
    <n v="31.0154237044"/>
    <n v="46.263441754500001"/>
    <n v="18"/>
    <x v="15"/>
    <n v="4"/>
    <s v="2020-10"/>
  </r>
  <r>
    <n v="3504024"/>
    <n v="4510410"/>
    <n v="9396"/>
    <d v="2020-10-26T00:00:00"/>
    <n v="118"/>
    <x v="13"/>
    <s v="Nassriya"/>
    <s v="Markaz Al-Nassriya"/>
    <s v="Al-zielat"/>
    <s v="الزعيلات"/>
    <n v="31.0154237044"/>
    <n v="46.263441754500001"/>
    <n v="18"/>
    <x v="1"/>
    <n v="8"/>
    <s v="2020-10"/>
  </r>
  <r>
    <n v="3502016"/>
    <n v="4510510"/>
    <n v="34162"/>
    <d v="2020-10-26T00:00:00"/>
    <n v="118"/>
    <x v="13"/>
    <s v="Al-Rifa'i"/>
    <s v="Markaz Al-Rifa'i"/>
    <s v="Al Tifige"/>
    <s v="التيفيج"/>
    <n v="31.735530000000001"/>
    <n v="46.112045999999999"/>
    <n v="14"/>
    <x v="6"/>
    <n v="7"/>
    <s v="2020-10"/>
  </r>
  <r>
    <n v="3502016"/>
    <n v="4510510"/>
    <n v="34162"/>
    <d v="2020-10-26T00:00:00"/>
    <n v="118"/>
    <x v="13"/>
    <s v="Al-Rifa'i"/>
    <s v="Markaz Al-Rifa'i"/>
    <s v="Al Tifige"/>
    <s v="التيفيج"/>
    <n v="31.735530000000001"/>
    <n v="46.112045999999999"/>
    <n v="14"/>
    <x v="15"/>
    <n v="3"/>
    <s v="2020-10"/>
  </r>
  <r>
    <n v="3502016"/>
    <n v="4510510"/>
    <n v="34162"/>
    <d v="2020-10-26T00:00:00"/>
    <n v="118"/>
    <x v="13"/>
    <s v="Al-Rifa'i"/>
    <s v="Markaz Al-Rifa'i"/>
    <s v="Al Tifige"/>
    <s v="التيفيج"/>
    <n v="31.735530000000001"/>
    <n v="46.112045999999999"/>
    <n v="14"/>
    <x v="1"/>
    <n v="4"/>
    <s v="2020-10"/>
  </r>
  <r>
    <n v="2503159"/>
    <n v="4520410"/>
    <n v="25063"/>
    <d v="2020-10-26T00:00:00"/>
    <n v="118"/>
    <x v="9"/>
    <s v="Kerbala"/>
    <s v="Markaz Kerbela"/>
    <s v="Hay Al Husain"/>
    <s v="حي الحسين"/>
    <n v="32.5963090678"/>
    <n v="44.014390768299997"/>
    <n v="9"/>
    <x v="3"/>
    <n v="4"/>
    <s v="2020-10"/>
  </r>
  <r>
    <n v="2503159"/>
    <n v="4520410"/>
    <n v="25063"/>
    <d v="2020-10-26T00:00:00"/>
    <n v="118"/>
    <x v="9"/>
    <s v="Kerbala"/>
    <s v="Markaz Kerbela"/>
    <s v="Hay Al Husain"/>
    <s v="حي الحسين"/>
    <n v="32.5963090678"/>
    <n v="44.014390768299997"/>
    <n v="9"/>
    <x v="5"/>
    <n v="5"/>
    <s v="2020-10"/>
  </r>
  <r>
    <n v="3504014"/>
    <n v="4522410"/>
    <n v="10254"/>
    <d v="2020-10-27T00:00:00"/>
    <n v="118"/>
    <x v="13"/>
    <s v="Nassriya"/>
    <s v="Markaz Al-Nassriya"/>
    <s v="Al Sharqiya"/>
    <s v="الشرقيه"/>
    <n v="31.042429802899999"/>
    <n v="46.262052204600003"/>
    <n v="23"/>
    <x v="2"/>
    <n v="3"/>
    <s v="2020-10"/>
  </r>
  <r>
    <n v="3504014"/>
    <n v="4522410"/>
    <n v="10254"/>
    <d v="2020-10-27T00:00:00"/>
    <n v="118"/>
    <x v="13"/>
    <s v="Nassriya"/>
    <s v="Markaz Al-Nassriya"/>
    <s v="Al Sharqiya"/>
    <s v="الشرقيه"/>
    <n v="31.042429802899999"/>
    <n v="46.262052204600003"/>
    <n v="23"/>
    <x v="6"/>
    <n v="10"/>
    <s v="2020-10"/>
  </r>
  <r>
    <n v="3504014"/>
    <n v="4522410"/>
    <n v="10254"/>
    <d v="2020-10-27T00:00:00"/>
    <n v="118"/>
    <x v="13"/>
    <s v="Nassriya"/>
    <s v="Markaz Al-Nassriya"/>
    <s v="Al Sharqiya"/>
    <s v="الشرقيه"/>
    <n v="31.042429802899999"/>
    <n v="46.262052204600003"/>
    <n v="23"/>
    <x v="5"/>
    <n v="10"/>
    <s v="2020-10"/>
  </r>
  <r>
    <n v="2503217"/>
    <n v="4523210"/>
    <n v="24137"/>
    <d v="2020-10-27T00:00:00"/>
    <n v="118"/>
    <x v="9"/>
    <s v="Kerbala"/>
    <s v="Markaz Kerbela"/>
    <s v="Maitham Al Tammar"/>
    <s v="ميثم التمار "/>
    <n v="32.618003100000003"/>
    <n v="44.043442322399997"/>
    <n v="6"/>
    <x v="3"/>
    <n v="6"/>
    <s v="2020-10"/>
  </r>
  <r>
    <n v="3105129"/>
    <n v="4626710"/>
    <n v="28473"/>
    <d v="2020-10-28T00:00:00"/>
    <n v="118"/>
    <x v="10"/>
    <s v="Basrah"/>
    <s v="Markaz Al-Basrah"/>
    <s v="Dwaed "/>
    <s v="دويد "/>
    <n v="30.483625199999999"/>
    <n v="47.822147100000002"/>
    <n v="1"/>
    <x v="15"/>
    <n v="1"/>
    <s v="2020-10"/>
  </r>
  <r>
    <n v="3504033"/>
    <n v="4626910"/>
    <n v="10259"/>
    <d v="2020-10-28T00:00:00"/>
    <n v="118"/>
    <x v="13"/>
    <s v="Nassriya"/>
    <s v="Markaz Al-Nassriya"/>
    <s v="Hay Al Tadhihiya"/>
    <s v="حي التضحية"/>
    <n v="31.050157178100001"/>
    <n v="46.273353213199997"/>
    <n v="67"/>
    <x v="3"/>
    <n v="15"/>
    <s v="2020-10"/>
  </r>
  <r>
    <n v="3504033"/>
    <n v="4626910"/>
    <n v="10259"/>
    <d v="2020-10-28T00:00:00"/>
    <n v="118"/>
    <x v="13"/>
    <s v="Nassriya"/>
    <s v="Markaz Al-Nassriya"/>
    <s v="Hay Al Tadhihiya"/>
    <s v="حي التضحية"/>
    <n v="31.050157178100001"/>
    <n v="46.273353213199997"/>
    <n v="67"/>
    <x v="6"/>
    <n v="7"/>
    <s v="2020-10"/>
  </r>
  <r>
    <n v="3504033"/>
    <n v="4626910"/>
    <n v="10259"/>
    <d v="2020-10-28T00:00:00"/>
    <n v="118"/>
    <x v="13"/>
    <s v="Nassriya"/>
    <s v="Markaz Al-Nassriya"/>
    <s v="Hay Al Tadhihiya"/>
    <s v="حي التضحية"/>
    <n v="31.050157178100001"/>
    <n v="46.273353213199997"/>
    <n v="67"/>
    <x v="5"/>
    <n v="10"/>
    <s v="2020-10"/>
  </r>
  <r>
    <n v="3504033"/>
    <n v="4626910"/>
    <n v="10259"/>
    <d v="2020-10-28T00:00:00"/>
    <n v="118"/>
    <x v="13"/>
    <s v="Nassriya"/>
    <s v="Markaz Al-Nassriya"/>
    <s v="Hay Al Tadhihiya"/>
    <s v="حي التضحية"/>
    <n v="31.050157178100001"/>
    <n v="46.273353213199997"/>
    <n v="67"/>
    <x v="15"/>
    <n v="20"/>
    <s v="2020-10"/>
  </r>
  <r>
    <n v="3504033"/>
    <n v="4626910"/>
    <n v="10259"/>
    <d v="2020-10-28T00:00:00"/>
    <n v="118"/>
    <x v="13"/>
    <s v="Nassriya"/>
    <s v="Markaz Al-Nassriya"/>
    <s v="Hay Al Tadhihiya"/>
    <s v="حي التضحية"/>
    <n v="31.050157178100001"/>
    <n v="46.273353213199997"/>
    <n v="67"/>
    <x v="1"/>
    <n v="15"/>
    <s v="2020-10"/>
  </r>
  <r>
    <n v="2702065"/>
    <n v="2702065102"/>
    <n v="34032"/>
    <d v="2020-09-26T10:26:42"/>
    <n v="118"/>
    <x v="3"/>
    <s v="Al-Ba'aj"/>
    <s v="Markaz Al-Ba'aj"/>
    <s v="Al hamoo"/>
    <s v="الحمو"/>
    <n v="36.064193000000003"/>
    <n v="41.714970999999998"/>
    <n v="8"/>
    <x v="1"/>
    <n v="8"/>
    <s v="2020-09"/>
  </r>
  <r>
    <n v="2808073"/>
    <n v="2808073102"/>
    <n v="27369"/>
    <d v="2020-10-03T16:55:08"/>
    <n v="118"/>
    <x v="4"/>
    <s v="Tikrit"/>
    <s v="Markaz Tikrit"/>
    <s v="Hay Alfirdous"/>
    <s v="حي الفردوس(البو عبيد)مقاطعة-5 محلة 428"/>
    <n v="34.594373940499999"/>
    <n v="43.665869990399997"/>
    <n v="1"/>
    <x v="11"/>
    <n v="1"/>
    <s v="2020-10"/>
  </r>
  <r>
    <n v="2708019"/>
    <n v="2708019102"/>
    <n v="22924"/>
    <d v="2020-10-14T22:31:36"/>
    <n v="118"/>
    <x v="3"/>
    <s v="Telafar"/>
    <s v="Markaz Telafar"/>
    <s v="Al karab Al kabeer Village"/>
    <s v="قرية الخراب الكبير"/>
    <n v="36.410913999999998"/>
    <n v="42.542980999999997"/>
    <n v="8"/>
    <x v="1"/>
    <n v="8"/>
    <s v="2020-10"/>
  </r>
  <r>
    <n v="2708153"/>
    <n v="2708153102"/>
    <n v="33346"/>
    <d v="2020-10-14T22:32:00"/>
    <n v="118"/>
    <x v="3"/>
    <s v="Telafar"/>
    <s v="Markaz Telafar"/>
    <s v="Al Alolea Vilage"/>
    <s v="قرية العلولية"/>
    <n v="36.398490000000002"/>
    <n v="42.504868999999999"/>
    <n v="5"/>
    <x v="1"/>
    <n v="5"/>
    <s v="2020-10"/>
  </r>
  <r>
    <n v="2708129"/>
    <n v="2708129102"/>
    <n v="18006"/>
    <d v="2020-10-14T22:33:12"/>
    <n v="118"/>
    <x v="3"/>
    <s v="Telafar"/>
    <s v="Markaz Telafar"/>
    <s v="Hay Al Nasir"/>
    <s v="حي النصر"/>
    <n v="36.371630000000003"/>
    <n v="42.459803600000001"/>
    <n v="3"/>
    <x v="1"/>
    <n v="3"/>
    <s v="2020-10"/>
  </r>
  <r>
    <n v="2708128"/>
    <n v="2708128102"/>
    <n v="17440"/>
    <d v="2020-10-14T22:35:05"/>
    <n v="118"/>
    <x v="3"/>
    <s v="Telafar"/>
    <s v="Markaz Telafar"/>
    <s v="Al-Qadisiya Alawla"/>
    <s v="حي القادسية الاولى"/>
    <n v="36.388269999999999"/>
    <n v="42.447851999999997"/>
    <n v="8"/>
    <x v="1"/>
    <n v="8"/>
    <s v="2020-10"/>
  </r>
  <r>
    <n v="2708139"/>
    <n v="2708139102"/>
    <n v="33277"/>
    <d v="2020-10-17T17:45:42"/>
    <n v="118"/>
    <x v="3"/>
    <s v="Telafar"/>
    <s v="Markaz Telafar"/>
    <s v="Hay Al Uroba al thanya"/>
    <s v="حي العروبة الثانية"/>
    <n v="36.379800000000003"/>
    <n v="42.463825200000002"/>
    <n v="10"/>
    <x v="1"/>
    <n v="10"/>
    <s v="2020-10"/>
  </r>
  <r>
    <n v="2708141"/>
    <n v="2708141102"/>
    <n v="33279"/>
    <d v="2020-10-17T17:45:58"/>
    <n v="118"/>
    <x v="3"/>
    <s v="Telafar"/>
    <s v="Markaz Telafar"/>
    <s v="Hay Al-Rabeea"/>
    <s v="حي الربيع"/>
    <n v="36.378129999999999"/>
    <n v="42.442621899999999"/>
    <n v="5"/>
    <x v="1"/>
    <n v="5"/>
    <s v="2020-10"/>
  </r>
  <r>
    <n v="2702052"/>
    <n v="2702052102"/>
    <n v="18349"/>
    <d v="2020-10-19T17:57:01"/>
    <n v="118"/>
    <x v="3"/>
    <s v="Al-Ba'aj"/>
    <s v="Markaz Al-Ba'aj"/>
    <s v="Al-Yarmuk"/>
    <s v="حي اليرموك"/>
    <n v="36.044635"/>
    <n v="41.720289000000001"/>
    <n v="3"/>
    <x v="1"/>
    <n v="3"/>
    <s v="2020-10"/>
  </r>
  <r>
    <n v="2702047"/>
    <n v="2702047102"/>
    <n v="34008"/>
    <d v="2020-10-19T17:57:06"/>
    <n v="118"/>
    <x v="3"/>
    <s v="Al-Ba'aj"/>
    <s v="Markaz Al-Ba'aj"/>
    <s v="Al-Risalah"/>
    <s v="حي الرساله"/>
    <n v="36.044508999999998"/>
    <n v="41.714508000000002"/>
    <n v="23"/>
    <x v="11"/>
    <n v="1"/>
    <s v="2020-10"/>
  </r>
  <r>
    <n v="2702047"/>
    <n v="2702047102"/>
    <n v="34008"/>
    <d v="2020-10-19T17:57:06"/>
    <n v="118"/>
    <x v="3"/>
    <s v="Al-Ba'aj"/>
    <s v="Markaz Al-Ba'aj"/>
    <s v="Al-Risalah"/>
    <s v="حي الرساله"/>
    <n v="36.044508999999998"/>
    <n v="41.714508000000002"/>
    <n v="23"/>
    <x v="1"/>
    <n v="22"/>
    <s v="2020-10"/>
  </r>
  <r>
    <n v="2708033"/>
    <n v="2708033102"/>
    <n v="18303"/>
    <d v="2020-10-19T21:34:35"/>
    <n v="118"/>
    <x v="3"/>
    <s v="Telafar"/>
    <s v="Markaz Telafar"/>
    <s v="Hay Al Salam"/>
    <s v="حي السلام"/>
    <n v="36.389158999999999"/>
    <n v="42.462820999999998"/>
    <n v="8"/>
    <x v="1"/>
    <n v="8"/>
    <s v="2020-10"/>
  </r>
  <r>
    <n v="2706315"/>
    <n v="2706315102"/>
    <n v="33376"/>
    <d v="2020-10-20T00:12:56"/>
    <n v="118"/>
    <x v="3"/>
    <s v="Mosul"/>
    <s v="Markaz Mosul"/>
    <s v="Al-Shurta"/>
    <s v="حي الشرطة"/>
    <n v="36.375080492999999"/>
    <n v="43.135761890799998"/>
    <n v="2"/>
    <x v="1"/>
    <n v="2"/>
    <s v="2020-10"/>
  </r>
  <r>
    <n v="2708176"/>
    <n v="2708176102"/>
    <n v="33472"/>
    <d v="2020-10-21T00:51:40"/>
    <n v="118"/>
    <x v="3"/>
    <s v="Telafar"/>
    <s v="Ayadiya"/>
    <s v="Qasabat Ayadiya"/>
    <s v="قصبة العياضية"/>
    <n v="36.485300000000002"/>
    <n v="42.422117739400001"/>
    <n v="15"/>
    <x v="1"/>
    <n v="15"/>
    <s v="2020-10"/>
  </r>
  <r>
    <n v="3504042"/>
    <n v="4649311"/>
    <n v="10263"/>
    <d v="2020-11-19T00:00:00"/>
    <n v="119"/>
    <x v="13"/>
    <s v="Nassriya"/>
    <s v="Markaz Al-Nassriya"/>
    <s v="Sadir City"/>
    <s v="حي مدينة الصدر"/>
    <n v="31.0802066016"/>
    <n v="46.235693895300003"/>
    <n v="30"/>
    <x v="10"/>
    <n v="15"/>
    <s v="2020-11"/>
  </r>
  <r>
    <n v="3504042"/>
    <n v="4649311"/>
    <n v="10263"/>
    <d v="2020-11-19T00:00:00"/>
    <n v="119"/>
    <x v="13"/>
    <s v="Nassriya"/>
    <s v="Markaz Al-Nassriya"/>
    <s v="Sadir City"/>
    <s v="حي مدينة الصدر"/>
    <n v="31.0802066016"/>
    <n v="46.235693895300003"/>
    <n v="30"/>
    <x v="15"/>
    <n v="5"/>
    <s v="2020-11"/>
  </r>
  <r>
    <n v="3504042"/>
    <n v="4649311"/>
    <n v="10263"/>
    <d v="2020-11-19T00:00:00"/>
    <n v="119"/>
    <x v="13"/>
    <s v="Nassriya"/>
    <s v="Markaz Al-Nassriya"/>
    <s v="Sadir City"/>
    <s v="حي مدينة الصدر"/>
    <n v="31.0802066016"/>
    <n v="46.235693895300003"/>
    <n v="30"/>
    <x v="33"/>
    <n v="10"/>
    <s v="2020-11"/>
  </r>
  <r>
    <n v="3504041"/>
    <n v="4667111"/>
    <n v="25533"/>
    <d v="2020-11-21T00:00:00"/>
    <n v="119"/>
    <x v="13"/>
    <s v="Nassriya"/>
    <s v="Markaz Al-Nassriya"/>
    <s v="Nassriya-Hey 400"/>
    <s v="حي 400"/>
    <n v="31.080862144499999"/>
    <n v="46.240087203599998"/>
    <n v="124"/>
    <x v="33"/>
    <n v="15"/>
    <s v="2020-11"/>
  </r>
  <r>
    <n v="3504041"/>
    <n v="4667111"/>
    <n v="25533"/>
    <d v="2020-11-21T00:00:00"/>
    <n v="119"/>
    <x v="13"/>
    <s v="Nassriya"/>
    <s v="Markaz Al-Nassriya"/>
    <s v="Nassriya-Hey 400"/>
    <s v="حي 400"/>
    <n v="31.080862144499999"/>
    <n v="46.240087203599998"/>
    <n v="124"/>
    <x v="5"/>
    <n v="27"/>
    <s v="2020-11"/>
  </r>
  <r>
    <n v="3504041"/>
    <n v="4667111"/>
    <n v="25533"/>
    <d v="2020-11-21T00:00:00"/>
    <n v="119"/>
    <x v="13"/>
    <s v="Nassriya"/>
    <s v="Markaz Al-Nassriya"/>
    <s v="Nassriya-Hey 400"/>
    <s v="حي 400"/>
    <n v="31.080862144499999"/>
    <n v="46.240087203599998"/>
    <n v="124"/>
    <x v="15"/>
    <n v="11"/>
    <s v="2020-11"/>
  </r>
  <r>
    <n v="3504041"/>
    <n v="4667111"/>
    <n v="25533"/>
    <d v="2020-11-21T00:00:00"/>
    <n v="119"/>
    <x v="13"/>
    <s v="Nassriya"/>
    <s v="Markaz Al-Nassriya"/>
    <s v="Nassriya-Hey 400"/>
    <s v="حي 400"/>
    <n v="31.080862144499999"/>
    <n v="46.240087203599998"/>
    <n v="124"/>
    <x v="10"/>
    <n v="33"/>
    <s v="2020-11"/>
  </r>
  <r>
    <n v="3504041"/>
    <n v="4667111"/>
    <n v="25533"/>
    <d v="2020-11-21T00:00:00"/>
    <n v="119"/>
    <x v="13"/>
    <s v="Nassriya"/>
    <s v="Markaz Al-Nassriya"/>
    <s v="Nassriya-Hey 400"/>
    <s v="حي 400"/>
    <n v="31.080862144499999"/>
    <n v="46.240087203599998"/>
    <n v="124"/>
    <x v="11"/>
    <n v="7"/>
    <s v="2020-11"/>
  </r>
  <r>
    <n v="1101037"/>
    <n v="4676311"/>
    <n v="8418"/>
    <d v="2020-11-21T00:00:00"/>
    <n v="119"/>
    <x v="5"/>
    <s v="Amedi"/>
    <s v="Sarsink"/>
    <s v="Blijanke"/>
    <s v="بليجانكي"/>
    <n v="37.090544127299999"/>
    <n v="43.441732584500002"/>
    <n v="8"/>
    <x v="1"/>
    <n v="8"/>
    <s v="2020-11"/>
  </r>
  <r>
    <n v="3504041"/>
    <n v="4667111"/>
    <n v="25533"/>
    <d v="2020-11-21T00:00:00"/>
    <n v="119"/>
    <x v="13"/>
    <s v="Nassriya"/>
    <s v="Markaz Al-Nassriya"/>
    <s v="Nassriya-Hey 400"/>
    <s v="حي 400"/>
    <n v="31.080862144499999"/>
    <n v="46.240087203599998"/>
    <n v="124"/>
    <x v="3"/>
    <n v="31"/>
    <s v="2020-11"/>
  </r>
  <r>
    <n v="3504026"/>
    <n v="4691111"/>
    <n v="10253"/>
    <d v="2020-11-23T00:00:00"/>
    <n v="119"/>
    <x v="13"/>
    <s v="Nassriya"/>
    <s v="Markaz Al-Nassriya"/>
    <s v="Baghdad Street"/>
    <s v="شارع بغداد"/>
    <n v="31.038477412900001"/>
    <n v="46.2356561609"/>
    <n v="7"/>
    <x v="3"/>
    <n v="2"/>
    <s v="2020-11"/>
  </r>
  <r>
    <n v="3504016"/>
    <n v="4690911"/>
    <n v="10281"/>
    <d v="2020-11-23T00:00:00"/>
    <n v="119"/>
    <x v="13"/>
    <s v="Nassriya"/>
    <s v="Markaz Al-Nassriya"/>
    <s v="Al Shumokh"/>
    <s v="حي الشموخ"/>
    <n v="31.029471706599999"/>
    <n v="46.244121658399997"/>
    <n v="9"/>
    <x v="1"/>
    <n v="4"/>
    <s v="2020-11"/>
  </r>
  <r>
    <n v="3504025"/>
    <n v="4691211"/>
    <n v="10262"/>
    <d v="2020-11-23T00:00:00"/>
    <n v="119"/>
    <x v="13"/>
    <s v="Nassriya"/>
    <s v="Markaz Al-Nassriya"/>
    <s v="Aredo"/>
    <s v="حي اريدو"/>
    <n v="31.074394900600002"/>
    <n v="46.250142994800001"/>
    <n v="75"/>
    <x v="1"/>
    <n v="20"/>
    <s v="2020-11"/>
  </r>
  <r>
    <n v="3504040"/>
    <n v="4691311"/>
    <n v="25530"/>
    <d v="2020-11-23T00:00:00"/>
    <n v="119"/>
    <x v="13"/>
    <s v="Nassriya"/>
    <s v="Markaz Al-Nassriya"/>
    <s v="Hey Al-Rafdeen"/>
    <s v="حي الرافدين"/>
    <n v="31.076769222599999"/>
    <n v="46.264030067599997"/>
    <n v="5"/>
    <x v="1"/>
    <n v="2"/>
    <s v="2020-11"/>
  </r>
  <r>
    <n v="3504040"/>
    <n v="4691311"/>
    <n v="25530"/>
    <d v="2020-11-23T00:00:00"/>
    <n v="119"/>
    <x v="13"/>
    <s v="Nassriya"/>
    <s v="Markaz Al-Nassriya"/>
    <s v="Hey Al-Rafdeen"/>
    <s v="حي الرافدين"/>
    <n v="31.076769222599999"/>
    <n v="46.264030067599997"/>
    <n v="5"/>
    <x v="15"/>
    <n v="2"/>
    <s v="2020-11"/>
  </r>
  <r>
    <n v="3504025"/>
    <n v="4691211"/>
    <n v="10262"/>
    <d v="2020-11-23T00:00:00"/>
    <n v="119"/>
    <x v="13"/>
    <s v="Nassriya"/>
    <s v="Markaz Al-Nassriya"/>
    <s v="Aredo"/>
    <s v="حي اريدو"/>
    <n v="31.074394900600002"/>
    <n v="46.250142994800001"/>
    <n v="75"/>
    <x v="5"/>
    <n v="20"/>
    <s v="2020-11"/>
  </r>
  <r>
    <n v="3504025"/>
    <n v="4691211"/>
    <n v="10262"/>
    <d v="2020-11-23T00:00:00"/>
    <n v="119"/>
    <x v="13"/>
    <s v="Nassriya"/>
    <s v="Markaz Al-Nassriya"/>
    <s v="Aredo"/>
    <s v="حي اريدو"/>
    <n v="31.074394900600002"/>
    <n v="46.250142994800001"/>
    <n v="75"/>
    <x v="15"/>
    <n v="15"/>
    <s v="2020-11"/>
  </r>
  <r>
    <n v="3504026"/>
    <n v="4691111"/>
    <n v="10253"/>
    <d v="2020-11-23T00:00:00"/>
    <n v="119"/>
    <x v="13"/>
    <s v="Nassriya"/>
    <s v="Markaz Al-Nassriya"/>
    <s v="Baghdad Street"/>
    <s v="شارع بغداد"/>
    <n v="31.038477412900001"/>
    <n v="46.2356561609"/>
    <n v="7"/>
    <x v="15"/>
    <n v="5"/>
    <s v="2020-11"/>
  </r>
  <r>
    <n v="3504040"/>
    <n v="4691311"/>
    <n v="25530"/>
    <d v="2020-11-23T00:00:00"/>
    <n v="119"/>
    <x v="13"/>
    <s v="Nassriya"/>
    <s v="Markaz Al-Nassriya"/>
    <s v="Hey Al-Rafdeen"/>
    <s v="حي الرافدين"/>
    <n v="31.076769222599999"/>
    <n v="46.264030067599997"/>
    <n v="5"/>
    <x v="3"/>
    <n v="1"/>
    <s v="2020-11"/>
  </r>
  <r>
    <n v="3504016"/>
    <n v="4690911"/>
    <n v="10281"/>
    <d v="2020-11-23T00:00:00"/>
    <n v="119"/>
    <x v="13"/>
    <s v="Nassriya"/>
    <s v="Markaz Al-Nassriya"/>
    <s v="Al Shumokh"/>
    <s v="حي الشموخ"/>
    <n v="31.029471706599999"/>
    <n v="46.244121658399997"/>
    <n v="9"/>
    <x v="3"/>
    <n v="4"/>
    <s v="2020-11"/>
  </r>
  <r>
    <n v="3504025"/>
    <n v="4691211"/>
    <n v="10262"/>
    <d v="2020-11-23T00:00:00"/>
    <n v="119"/>
    <x v="13"/>
    <s v="Nassriya"/>
    <s v="Markaz Al-Nassriya"/>
    <s v="Aredo"/>
    <s v="حي اريدو"/>
    <n v="31.074394900600002"/>
    <n v="46.250142994800001"/>
    <n v="75"/>
    <x v="6"/>
    <n v="10"/>
    <s v="2020-11"/>
  </r>
  <r>
    <n v="3504025"/>
    <n v="4691211"/>
    <n v="10262"/>
    <d v="2020-11-23T00:00:00"/>
    <n v="119"/>
    <x v="13"/>
    <s v="Nassriya"/>
    <s v="Markaz Al-Nassriya"/>
    <s v="Aredo"/>
    <s v="حي اريدو"/>
    <n v="31.074394900600002"/>
    <n v="46.250142994800001"/>
    <n v="75"/>
    <x v="18"/>
    <n v="10"/>
    <s v="2020-11"/>
  </r>
  <r>
    <n v="3504015"/>
    <n v="4691011"/>
    <n v="10272"/>
    <d v="2020-11-23T00:00:00"/>
    <n v="119"/>
    <x v="13"/>
    <s v="Nassriya"/>
    <s v="Markaz Al-Nassriya"/>
    <s v="Al Shoula"/>
    <s v="الشعلة"/>
    <n v="31.034963944600001"/>
    <n v="46.242300951700003"/>
    <n v="3"/>
    <x v="15"/>
    <n v="3"/>
    <s v="2020-11"/>
  </r>
  <r>
    <n v="3504016"/>
    <n v="4690911"/>
    <n v="10281"/>
    <d v="2020-11-23T00:00:00"/>
    <n v="119"/>
    <x v="13"/>
    <s v="Nassriya"/>
    <s v="Markaz Al-Nassriya"/>
    <s v="Al Shumokh"/>
    <s v="حي الشموخ"/>
    <n v="31.029471706599999"/>
    <n v="46.244121658399997"/>
    <n v="9"/>
    <x v="15"/>
    <n v="1"/>
    <s v="2020-11"/>
  </r>
  <r>
    <n v="3504010"/>
    <n v="4703411"/>
    <n v="24740"/>
    <d v="2020-11-24T00:00:00"/>
    <n v="119"/>
    <x v="13"/>
    <s v="Nassriya"/>
    <s v="Markaz Al-Nassriya"/>
    <s v="Al Iskan"/>
    <s v="الاسكان"/>
    <n v="31.038505004899999"/>
    <n v="46.242960423"/>
    <n v="3"/>
    <x v="15"/>
    <n v="3"/>
    <s v="2020-11"/>
  </r>
  <r>
    <n v="3504058"/>
    <n v="4730411"/>
    <n v="33812"/>
    <d v="2020-11-26T00:00:00"/>
    <n v="119"/>
    <x v="13"/>
    <s v="Nassriya"/>
    <s v="Al-Battha'a"/>
    <s v="Hay Al-Zahraa"/>
    <s v="حي الزهراء"/>
    <n v="31.115110000000001"/>
    <n v="45.889899999999997"/>
    <n v="11"/>
    <x v="6"/>
    <n v="2"/>
    <s v="2020-11"/>
  </r>
  <r>
    <n v="3504058"/>
    <n v="4730411"/>
    <n v="33812"/>
    <d v="2020-11-26T00:00:00"/>
    <n v="119"/>
    <x v="13"/>
    <s v="Nassriya"/>
    <s v="Al-Battha'a"/>
    <s v="Hay Al-Zahraa"/>
    <s v="حي الزهراء"/>
    <n v="31.115110000000001"/>
    <n v="45.889899999999997"/>
    <n v="11"/>
    <x v="5"/>
    <n v="4"/>
    <s v="2020-11"/>
  </r>
  <r>
    <n v="3504032"/>
    <n v="4730211"/>
    <n v="24750"/>
    <d v="2020-11-26T00:00:00"/>
    <n v="119"/>
    <x v="13"/>
    <s v="Nassriya"/>
    <s v="Markaz Al-Nassriya"/>
    <s v="Hay Al Shoula 1"/>
    <s v="حي الشعله 1"/>
    <n v="31.034273341199999"/>
    <n v="46.238222611899999"/>
    <n v="3"/>
    <x v="15"/>
    <n v="3"/>
    <s v="2020-11"/>
  </r>
  <r>
    <n v="3504058"/>
    <n v="4730411"/>
    <n v="33812"/>
    <d v="2020-11-26T00:00:00"/>
    <n v="119"/>
    <x v="13"/>
    <s v="Nassriya"/>
    <s v="Al-Battha'a"/>
    <s v="Hay Al-Zahraa"/>
    <s v="حي الزهراء"/>
    <n v="31.115110000000001"/>
    <n v="45.889899999999997"/>
    <n v="11"/>
    <x v="15"/>
    <n v="5"/>
    <s v="2020-11"/>
  </r>
  <r>
    <n v="3304011"/>
    <n v="4738411"/>
    <n v="21433"/>
    <d v="2020-11-27T00:00:00"/>
    <n v="119"/>
    <x v="12"/>
    <s v="Al-Samawa"/>
    <s v="Markaz Al-Samawa"/>
    <s v="Al-Shuhada"/>
    <s v="حي الشهداء"/>
    <n v="31.304847132399999"/>
    <n v="45.303466217599997"/>
    <n v="2"/>
    <x v="15"/>
    <n v="1"/>
    <s v="2020-11"/>
  </r>
  <r>
    <n v="3304011"/>
    <n v="4738411"/>
    <n v="21433"/>
    <d v="2020-11-27T00:00:00"/>
    <n v="119"/>
    <x v="12"/>
    <s v="Al-Samawa"/>
    <s v="Markaz Al-Samawa"/>
    <s v="Al-Shuhada"/>
    <s v="حي الشهداء"/>
    <n v="31.304847132399999"/>
    <n v="45.303466217599997"/>
    <n v="2"/>
    <x v="9"/>
    <n v="1"/>
    <s v="2020-11"/>
  </r>
  <r>
    <n v="3504046"/>
    <n v="4744211"/>
    <n v="10269"/>
    <d v="2020-11-28T00:00:00"/>
    <n v="119"/>
    <x v="13"/>
    <s v="Nassriya"/>
    <s v="Ur"/>
    <s v="Sindaliyah-Sidenaweyah"/>
    <s v="حي السديناويه"/>
    <n v="31.041901284200001"/>
    <n v="46.3069539022"/>
    <n v="41"/>
    <x v="33"/>
    <n v="15"/>
    <s v="2020-11"/>
  </r>
  <r>
    <n v="3504046"/>
    <n v="4744211"/>
    <n v="10269"/>
    <d v="2020-11-28T00:00:00"/>
    <n v="119"/>
    <x v="13"/>
    <s v="Nassriya"/>
    <s v="Ur"/>
    <s v="Sindaliyah-Sidenaweyah"/>
    <s v="حي السديناويه"/>
    <n v="31.041901284200001"/>
    <n v="46.3069539022"/>
    <n v="41"/>
    <x v="5"/>
    <n v="4"/>
    <s v="2020-11"/>
  </r>
  <r>
    <n v="3504046"/>
    <n v="4744211"/>
    <n v="10269"/>
    <d v="2020-11-28T00:00:00"/>
    <n v="119"/>
    <x v="13"/>
    <s v="Nassriya"/>
    <s v="Ur"/>
    <s v="Sindaliyah-Sidenaweyah"/>
    <s v="حي السديناويه"/>
    <n v="31.041901284200001"/>
    <n v="46.3069539022"/>
    <n v="41"/>
    <x v="3"/>
    <n v="5"/>
    <s v="2020-11"/>
  </r>
  <r>
    <n v="3504046"/>
    <n v="4744211"/>
    <n v="10269"/>
    <d v="2020-11-28T00:00:00"/>
    <n v="119"/>
    <x v="13"/>
    <s v="Nassriya"/>
    <s v="Ur"/>
    <s v="Sindaliyah-Sidenaweyah"/>
    <s v="حي السديناويه"/>
    <n v="31.041901284200001"/>
    <n v="46.3069539022"/>
    <n v="41"/>
    <x v="11"/>
    <n v="2"/>
    <s v="2020-11"/>
  </r>
  <r>
    <n v="3504046"/>
    <n v="4744211"/>
    <n v="10269"/>
    <d v="2020-11-28T00:00:00"/>
    <n v="119"/>
    <x v="13"/>
    <s v="Nassriya"/>
    <s v="Ur"/>
    <s v="Sindaliyah-Sidenaweyah"/>
    <s v="حي السديناويه"/>
    <n v="31.041901284200001"/>
    <n v="46.3069539022"/>
    <n v="41"/>
    <x v="10"/>
    <n v="15"/>
    <s v="2020-11"/>
  </r>
  <r>
    <n v="2808031"/>
    <n v="2808031103"/>
    <n v="23918"/>
    <d v="2020-11-28T01:12:01"/>
    <n v="119"/>
    <x v="4"/>
    <s v="Tikrit"/>
    <s v="Markaz Tikrit"/>
    <s v="Al-Mutaradah 204"/>
    <s v="حي الشهداء مقاطعة 7-المطاردة محلة 204"/>
    <n v="34.622505367700001"/>
    <n v="43.6737766396"/>
    <n v="5"/>
    <x v="5"/>
    <n v="5"/>
    <s v="2020-11"/>
  </r>
  <r>
    <n v="2708154"/>
    <n v="2708154103"/>
    <n v="33345"/>
    <d v="2020-11-28T15:33:08"/>
    <n v="119"/>
    <x v="3"/>
    <s v="Telafar"/>
    <s v="Markaz Telafar"/>
    <s v="Mohamed saeed Bashar Vilage"/>
    <s v="قرية محمد سعيد بشار"/>
    <n v="36.396619999999999"/>
    <n v="42.514042699999997"/>
    <n v="12"/>
    <x v="1"/>
    <n v="12"/>
    <s v="2020-11"/>
  </r>
  <r>
    <n v="3504028"/>
    <n v="4788511"/>
    <n v="25526"/>
    <d v="2020-12-02T00:00:00"/>
    <n v="119"/>
    <x v="13"/>
    <s v="Nassriya"/>
    <s v="Markaz Al-Nassriya"/>
    <s v="Hay Al Ameer"/>
    <s v="حي الامير"/>
    <n v="31.036175809100001"/>
    <n v="46.220527480000001"/>
    <n v="55"/>
    <x v="3"/>
    <n v="10"/>
    <s v="2020-12"/>
  </r>
  <r>
    <n v="3504023"/>
    <n v="4788711"/>
    <n v="9448"/>
    <d v="2020-12-02T00:00:00"/>
    <n v="119"/>
    <x v="13"/>
    <s v="Nassriya"/>
    <s v="Markaz Al-Nassriya"/>
    <s v="Al-Thawrah"/>
    <s v="الثوره"/>
    <n v="31.027006973399999"/>
    <n v="46.228093038300003"/>
    <n v="69"/>
    <x v="26"/>
    <n v="1"/>
    <s v="2020-12"/>
  </r>
  <r>
    <n v="3504028"/>
    <n v="4788511"/>
    <n v="25526"/>
    <d v="2020-12-02T00:00:00"/>
    <n v="119"/>
    <x v="13"/>
    <s v="Nassriya"/>
    <s v="Markaz Al-Nassriya"/>
    <s v="Hay Al Ameer"/>
    <s v="حي الامير"/>
    <n v="31.036175809100001"/>
    <n v="46.220527480000001"/>
    <n v="55"/>
    <x v="1"/>
    <n v="8"/>
    <s v="2020-12"/>
  </r>
  <r>
    <n v="3504023"/>
    <n v="4788711"/>
    <n v="9448"/>
    <d v="2020-12-02T00:00:00"/>
    <n v="119"/>
    <x v="13"/>
    <s v="Nassriya"/>
    <s v="Markaz Al-Nassriya"/>
    <s v="Al-Thawrah"/>
    <s v="الثوره"/>
    <n v="31.027006973399999"/>
    <n v="46.228093038300003"/>
    <n v="69"/>
    <x v="1"/>
    <n v="15"/>
    <s v="2020-12"/>
  </r>
  <r>
    <n v="3504054"/>
    <n v="4788611"/>
    <n v="9427"/>
    <d v="2020-12-02T00:00:00"/>
    <n v="119"/>
    <x v="13"/>
    <s v="Nassriya"/>
    <s v="Markaz Al-Nassriya"/>
    <s v="Hay AL-Mansouria"/>
    <s v="المنصورية "/>
    <n v="31.030441920000001"/>
    <n v="46.215599115800003"/>
    <n v="135"/>
    <x v="1"/>
    <n v="5"/>
    <s v="2020-12"/>
  </r>
  <r>
    <n v="3504007"/>
    <n v="4788811"/>
    <n v="25525"/>
    <d v="2020-12-02T00:00:00"/>
    <n v="119"/>
    <x v="13"/>
    <s v="Nassriya"/>
    <s v="Markaz Al-Nassriya"/>
    <s v="Al Emarat"/>
    <s v="العمارات"/>
    <n v="31.027024004299999"/>
    <n v="46.241676675500003"/>
    <n v="37"/>
    <x v="1"/>
    <n v="10"/>
    <s v="2020-12"/>
  </r>
  <r>
    <n v="3504028"/>
    <n v="4788511"/>
    <n v="25526"/>
    <d v="2020-12-02T00:00:00"/>
    <n v="119"/>
    <x v="13"/>
    <s v="Nassriya"/>
    <s v="Markaz Al-Nassriya"/>
    <s v="Hay Al Ameer"/>
    <s v="حي الامير"/>
    <n v="31.036175809100001"/>
    <n v="46.220527480000001"/>
    <n v="55"/>
    <x v="15"/>
    <n v="14"/>
    <s v="2020-12"/>
  </r>
  <r>
    <n v="3504028"/>
    <n v="4788511"/>
    <n v="25526"/>
    <d v="2020-12-02T00:00:00"/>
    <n v="119"/>
    <x v="13"/>
    <s v="Nassriya"/>
    <s v="Markaz Al-Nassriya"/>
    <s v="Hay Al Ameer"/>
    <s v="حي الامير"/>
    <n v="31.036175809100001"/>
    <n v="46.220527480000001"/>
    <n v="55"/>
    <x v="5"/>
    <n v="13"/>
    <s v="2020-12"/>
  </r>
  <r>
    <n v="3504054"/>
    <n v="4788611"/>
    <n v="9427"/>
    <d v="2020-12-02T00:00:00"/>
    <n v="119"/>
    <x v="13"/>
    <s v="Nassriya"/>
    <s v="Markaz Al-Nassriya"/>
    <s v="Hay AL-Mansouria"/>
    <s v="المنصورية "/>
    <n v="31.030441920000001"/>
    <n v="46.215599115800003"/>
    <n v="135"/>
    <x v="5"/>
    <n v="50"/>
    <s v="2020-12"/>
  </r>
  <r>
    <n v="3504007"/>
    <n v="4788811"/>
    <n v="25525"/>
    <d v="2020-12-02T00:00:00"/>
    <n v="119"/>
    <x v="13"/>
    <s v="Nassriya"/>
    <s v="Markaz Al-Nassriya"/>
    <s v="Al Emarat"/>
    <s v="العمارات"/>
    <n v="31.027024004299999"/>
    <n v="46.241676675500003"/>
    <n v="37"/>
    <x v="5"/>
    <n v="12"/>
    <s v="2020-12"/>
  </r>
  <r>
    <n v="3504023"/>
    <n v="4788711"/>
    <n v="9448"/>
    <d v="2020-12-02T00:00:00"/>
    <n v="119"/>
    <x v="13"/>
    <s v="Nassriya"/>
    <s v="Markaz Al-Nassriya"/>
    <s v="Al-Thawrah"/>
    <s v="الثوره"/>
    <n v="31.027006973399999"/>
    <n v="46.228093038300003"/>
    <n v="69"/>
    <x v="5"/>
    <n v="20"/>
    <s v="2020-12"/>
  </r>
  <r>
    <n v="3504054"/>
    <n v="4788611"/>
    <n v="9427"/>
    <d v="2020-12-02T00:00:00"/>
    <n v="119"/>
    <x v="13"/>
    <s v="Nassriya"/>
    <s v="Markaz Al-Nassriya"/>
    <s v="Hay AL-Mansouria"/>
    <s v="المنصورية "/>
    <n v="31.030441920000001"/>
    <n v="46.215599115800003"/>
    <n v="135"/>
    <x v="6"/>
    <n v="25"/>
    <s v="2020-12"/>
  </r>
  <r>
    <n v="3504007"/>
    <n v="4788811"/>
    <n v="25525"/>
    <d v="2020-12-02T00:00:00"/>
    <n v="119"/>
    <x v="13"/>
    <s v="Nassriya"/>
    <s v="Markaz Al-Nassriya"/>
    <s v="Al Emarat"/>
    <s v="العمارات"/>
    <n v="31.027024004299999"/>
    <n v="46.241676675500003"/>
    <n v="37"/>
    <x v="3"/>
    <n v="15"/>
    <s v="2020-12"/>
  </r>
  <r>
    <n v="3504023"/>
    <n v="4788711"/>
    <n v="9448"/>
    <d v="2020-12-02T00:00:00"/>
    <n v="119"/>
    <x v="13"/>
    <s v="Nassriya"/>
    <s v="Markaz Al-Nassriya"/>
    <s v="Al-Thawrah"/>
    <s v="الثوره"/>
    <n v="31.027006973399999"/>
    <n v="46.228093038300003"/>
    <n v="69"/>
    <x v="3"/>
    <n v="23"/>
    <s v="2020-12"/>
  </r>
  <r>
    <n v="3504023"/>
    <n v="4788711"/>
    <n v="9448"/>
    <d v="2020-12-02T00:00:00"/>
    <n v="119"/>
    <x v="13"/>
    <s v="Nassriya"/>
    <s v="Markaz Al-Nassriya"/>
    <s v="Al-Thawrah"/>
    <s v="الثوره"/>
    <n v="31.027006973399999"/>
    <n v="46.228093038300003"/>
    <n v="69"/>
    <x v="15"/>
    <n v="10"/>
    <s v="2020-12"/>
  </r>
  <r>
    <n v="3504054"/>
    <n v="4788611"/>
    <n v="9427"/>
    <d v="2020-12-02T00:00:00"/>
    <n v="119"/>
    <x v="13"/>
    <s v="Nassriya"/>
    <s v="Markaz Al-Nassriya"/>
    <s v="Hay AL-Mansouria"/>
    <s v="المنصورية "/>
    <n v="31.030441920000001"/>
    <n v="46.215599115800003"/>
    <n v="135"/>
    <x v="16"/>
    <n v="15"/>
    <s v="2020-12"/>
  </r>
  <r>
    <n v="3504028"/>
    <n v="4788511"/>
    <n v="25526"/>
    <d v="2020-12-02T00:00:00"/>
    <n v="119"/>
    <x v="13"/>
    <s v="Nassriya"/>
    <s v="Markaz Al-Nassriya"/>
    <s v="Hay Al Ameer"/>
    <s v="حي الامير"/>
    <n v="31.036175809100001"/>
    <n v="46.220527480000001"/>
    <n v="55"/>
    <x v="16"/>
    <n v="10"/>
    <s v="2020-12"/>
  </r>
  <r>
    <n v="3504054"/>
    <n v="4788611"/>
    <n v="9427"/>
    <d v="2020-12-02T00:00:00"/>
    <n v="119"/>
    <x v="13"/>
    <s v="Nassriya"/>
    <s v="Markaz Al-Nassriya"/>
    <s v="Hay AL-Mansouria"/>
    <s v="المنصورية "/>
    <n v="31.030441920000001"/>
    <n v="46.215599115800003"/>
    <n v="135"/>
    <x v="9"/>
    <n v="40"/>
    <s v="2020-12"/>
  </r>
  <r>
    <n v="3304019"/>
    <n v="4809911"/>
    <n v="2060"/>
    <d v="2020-12-04T00:00:00"/>
    <n v="119"/>
    <x v="12"/>
    <s v="Al-Samawa"/>
    <s v="Markaz Al-Samawa"/>
    <s v="Hay Al Gharbi "/>
    <s v="حي الغربي"/>
    <n v="31.319483150700002"/>
    <n v="45.278095443700003"/>
    <n v="2"/>
    <x v="23"/>
    <n v="2"/>
    <s v="2020-12"/>
  </r>
  <r>
    <n v="2708019"/>
    <n v="2708019103"/>
    <n v="22924"/>
    <d v="2020-12-05T14:57:31"/>
    <n v="119"/>
    <x v="3"/>
    <s v="Telafar"/>
    <s v="Markaz Telafar"/>
    <s v="Al karab Al kabeer Village"/>
    <s v="قرية الخراب الكبير"/>
    <n v="36.410913999999998"/>
    <n v="42.542980999999997"/>
    <n v="12"/>
    <x v="1"/>
    <n v="12"/>
    <s v="2020-12"/>
  </r>
  <r>
    <n v="3504021"/>
    <n v="4834311"/>
    <n v="10335"/>
    <d v="2020-12-06T00:00:00"/>
    <n v="119"/>
    <x v="13"/>
    <s v="Nassriya"/>
    <s v="Markaz Al-Nassriya"/>
    <s v="Al-Salhiya"/>
    <s v="حي الصالحية"/>
    <n v="31.0506383486"/>
    <n v="46.269343302599999"/>
    <n v="117"/>
    <x v="11"/>
    <n v="5"/>
    <s v="2020-12"/>
  </r>
  <r>
    <n v="3504029"/>
    <n v="4834211"/>
    <n v="10301"/>
    <d v="2020-12-06T00:00:00"/>
    <n v="119"/>
    <x v="13"/>
    <s v="Nassriya"/>
    <s v="Markaz Al-Nassriya"/>
    <s v="Hay Al Fidaa"/>
    <s v="حي الفداء"/>
    <n v="31.069730013600001"/>
    <n v="46.278741981099998"/>
    <n v="30"/>
    <x v="11"/>
    <n v="4"/>
    <s v="2020-12"/>
  </r>
  <r>
    <n v="3504031"/>
    <n v="4834411"/>
    <n v="21208"/>
    <d v="2020-12-06T00:00:00"/>
    <n v="119"/>
    <x v="13"/>
    <s v="Nassriya"/>
    <s v="Markaz Al-Nassriya"/>
    <s v="Hay Al Mualimeen"/>
    <s v="حي المعلمين"/>
    <n v="31.067779245299999"/>
    <n v="46.249674558199999"/>
    <n v="39"/>
    <x v="11"/>
    <n v="5"/>
    <s v="2020-12"/>
  </r>
  <r>
    <n v="3504051"/>
    <n v="4838711"/>
    <n v="23685"/>
    <d v="2020-12-06T00:00:00"/>
    <n v="119"/>
    <x v="13"/>
    <s v="Nassriya"/>
    <s v="Markaz Al-Nassriya"/>
    <s v="Um Al Dood"/>
    <s v="ام الدود"/>
    <n v="31.087265559999999"/>
    <n v="46.241235476500002"/>
    <n v="16"/>
    <x v="10"/>
    <n v="6"/>
    <s v="2020-12"/>
  </r>
  <r>
    <n v="3504051"/>
    <n v="4838711"/>
    <n v="23685"/>
    <d v="2020-12-06T00:00:00"/>
    <n v="119"/>
    <x v="13"/>
    <s v="Nassriya"/>
    <s v="Markaz Al-Nassriya"/>
    <s v="Um Al Dood"/>
    <s v="ام الدود"/>
    <n v="31.087265559999999"/>
    <n v="46.241235476500002"/>
    <n v="16"/>
    <x v="1"/>
    <n v="4"/>
    <s v="2020-12"/>
  </r>
  <r>
    <n v="3504045"/>
    <n v="4838511"/>
    <n v="22344"/>
    <d v="2020-12-06T00:00:00"/>
    <n v="119"/>
    <x v="13"/>
    <s v="Nassriya"/>
    <s v="Markaz Al-Nassriya"/>
    <s v="Share Eshreen"/>
    <s v="شارع عشرين"/>
    <n v="31.048519000500001"/>
    <n v="46.257282930099997"/>
    <n v="7"/>
    <x v="10"/>
    <n v="2"/>
    <s v="2020-12"/>
  </r>
  <r>
    <n v="3504029"/>
    <n v="4834211"/>
    <n v="10301"/>
    <d v="2020-12-06T00:00:00"/>
    <n v="119"/>
    <x v="13"/>
    <s v="Nassriya"/>
    <s v="Markaz Al-Nassriya"/>
    <s v="Hay Al Fidaa"/>
    <s v="حي الفداء"/>
    <n v="31.069730013600001"/>
    <n v="46.278741981099998"/>
    <n v="30"/>
    <x v="10"/>
    <n v="11"/>
    <s v="2020-12"/>
  </r>
  <r>
    <n v="3504031"/>
    <n v="4834411"/>
    <n v="21208"/>
    <d v="2020-12-06T00:00:00"/>
    <n v="119"/>
    <x v="13"/>
    <s v="Nassriya"/>
    <s v="Markaz Al-Nassriya"/>
    <s v="Hay Al Mualimeen"/>
    <s v="حي المعلمين"/>
    <n v="31.067779245299999"/>
    <n v="46.249674558199999"/>
    <n v="39"/>
    <x v="10"/>
    <n v="7"/>
    <s v="2020-12"/>
  </r>
  <r>
    <n v="3504021"/>
    <n v="4834311"/>
    <n v="10335"/>
    <d v="2020-12-06T00:00:00"/>
    <n v="119"/>
    <x v="13"/>
    <s v="Nassriya"/>
    <s v="Markaz Al-Nassriya"/>
    <s v="Al-Salhiya"/>
    <s v="حي الصالحية"/>
    <n v="31.0506383486"/>
    <n v="46.269343302599999"/>
    <n v="117"/>
    <x v="10"/>
    <n v="6"/>
    <s v="2020-12"/>
  </r>
  <r>
    <n v="3504031"/>
    <n v="4834411"/>
    <n v="21208"/>
    <d v="2020-12-06T00:00:00"/>
    <n v="119"/>
    <x v="13"/>
    <s v="Nassriya"/>
    <s v="Markaz Al-Nassriya"/>
    <s v="Hay Al Mualimeen"/>
    <s v="حي المعلمين"/>
    <n v="31.067779245299999"/>
    <n v="46.249674558199999"/>
    <n v="39"/>
    <x v="1"/>
    <n v="17"/>
    <s v="2020-12"/>
  </r>
  <r>
    <n v="3504031"/>
    <n v="4834411"/>
    <n v="21208"/>
    <d v="2020-12-06T00:00:00"/>
    <n v="119"/>
    <x v="13"/>
    <s v="Nassriya"/>
    <s v="Markaz Al-Nassriya"/>
    <s v="Hay Al Mualimeen"/>
    <s v="حي المعلمين"/>
    <n v="31.067779245299999"/>
    <n v="46.249674558199999"/>
    <n v="39"/>
    <x v="26"/>
    <n v="5"/>
    <s v="2020-12"/>
  </r>
  <r>
    <n v="3504045"/>
    <n v="4838511"/>
    <n v="22344"/>
    <d v="2020-12-06T00:00:00"/>
    <n v="119"/>
    <x v="13"/>
    <s v="Nassriya"/>
    <s v="Markaz Al-Nassriya"/>
    <s v="Share Eshreen"/>
    <s v="شارع عشرين"/>
    <n v="31.048519000500001"/>
    <n v="46.257282930099997"/>
    <n v="7"/>
    <x v="3"/>
    <n v="2"/>
    <s v="2020-12"/>
  </r>
  <r>
    <n v="3504051"/>
    <n v="4838711"/>
    <n v="23685"/>
    <d v="2020-12-06T00:00:00"/>
    <n v="119"/>
    <x v="13"/>
    <s v="Nassriya"/>
    <s v="Markaz Al-Nassriya"/>
    <s v="Um Al Dood"/>
    <s v="ام الدود"/>
    <n v="31.087265559999999"/>
    <n v="46.241235476500002"/>
    <n v="16"/>
    <x v="3"/>
    <n v="3"/>
    <s v="2020-12"/>
  </r>
  <r>
    <n v="3504021"/>
    <n v="4834311"/>
    <n v="10335"/>
    <d v="2020-12-06T00:00:00"/>
    <n v="119"/>
    <x v="13"/>
    <s v="Nassriya"/>
    <s v="Markaz Al-Nassriya"/>
    <s v="Al-Salhiya"/>
    <s v="حي الصالحية"/>
    <n v="31.0506383486"/>
    <n v="46.269343302599999"/>
    <n v="117"/>
    <x v="3"/>
    <n v="21"/>
    <s v="2020-12"/>
  </r>
  <r>
    <n v="3504021"/>
    <n v="4834311"/>
    <n v="10335"/>
    <d v="2020-12-06T00:00:00"/>
    <n v="119"/>
    <x v="13"/>
    <s v="Nassriya"/>
    <s v="Markaz Al-Nassriya"/>
    <s v="Al-Salhiya"/>
    <s v="حي الصالحية"/>
    <n v="31.0506383486"/>
    <n v="46.269343302599999"/>
    <n v="117"/>
    <x v="5"/>
    <n v="45"/>
    <s v="2020-12"/>
  </r>
  <r>
    <n v="3504045"/>
    <n v="4838511"/>
    <n v="22344"/>
    <d v="2020-12-06T00:00:00"/>
    <n v="119"/>
    <x v="13"/>
    <s v="Nassriya"/>
    <s v="Markaz Al-Nassriya"/>
    <s v="Share Eshreen"/>
    <s v="شارع عشرين"/>
    <n v="31.048519000500001"/>
    <n v="46.257282930099997"/>
    <n v="7"/>
    <x v="5"/>
    <n v="3"/>
    <s v="2020-12"/>
  </r>
  <r>
    <n v="3504029"/>
    <n v="4834211"/>
    <n v="10301"/>
    <d v="2020-12-06T00:00:00"/>
    <n v="119"/>
    <x v="13"/>
    <s v="Nassriya"/>
    <s v="Markaz Al-Nassriya"/>
    <s v="Hay Al Fidaa"/>
    <s v="حي الفداء"/>
    <n v="31.069730013600001"/>
    <n v="46.278741981099998"/>
    <n v="30"/>
    <x v="15"/>
    <n v="6"/>
    <s v="2020-12"/>
  </r>
  <r>
    <n v="3504051"/>
    <n v="4838711"/>
    <n v="23685"/>
    <d v="2020-12-06T00:00:00"/>
    <n v="119"/>
    <x v="13"/>
    <s v="Nassriya"/>
    <s v="Markaz Al-Nassriya"/>
    <s v="Um Al Dood"/>
    <s v="ام الدود"/>
    <n v="31.087265559999999"/>
    <n v="46.241235476500002"/>
    <n v="16"/>
    <x v="15"/>
    <n v="3"/>
    <s v="2020-12"/>
  </r>
  <r>
    <n v="3504021"/>
    <n v="4834311"/>
    <n v="10335"/>
    <d v="2020-12-06T00:00:00"/>
    <n v="119"/>
    <x v="13"/>
    <s v="Nassriya"/>
    <s v="Markaz Al-Nassriya"/>
    <s v="Al-Salhiya"/>
    <s v="حي الصالحية"/>
    <n v="31.0506383486"/>
    <n v="46.269343302599999"/>
    <n v="117"/>
    <x v="15"/>
    <n v="35"/>
    <s v="2020-12"/>
  </r>
  <r>
    <n v="3504021"/>
    <n v="4834311"/>
    <n v="10335"/>
    <d v="2020-12-06T00:00:00"/>
    <n v="119"/>
    <x v="13"/>
    <s v="Nassriya"/>
    <s v="Markaz Al-Nassriya"/>
    <s v="Al-Salhiya"/>
    <s v="حي الصالحية"/>
    <n v="31.0506383486"/>
    <n v="46.269343302599999"/>
    <n v="117"/>
    <x v="33"/>
    <n v="5"/>
    <s v="2020-12"/>
  </r>
  <r>
    <n v="3504029"/>
    <n v="4834211"/>
    <n v="10301"/>
    <d v="2020-12-06T00:00:00"/>
    <n v="119"/>
    <x v="13"/>
    <s v="Nassriya"/>
    <s v="Markaz Al-Nassriya"/>
    <s v="Hay Al Fidaa"/>
    <s v="حي الفداء"/>
    <n v="31.069730013600001"/>
    <n v="46.278741981099998"/>
    <n v="30"/>
    <x v="33"/>
    <n v="9"/>
    <s v="2020-12"/>
  </r>
  <r>
    <n v="3504031"/>
    <n v="4834411"/>
    <n v="21208"/>
    <d v="2020-12-06T00:00:00"/>
    <n v="119"/>
    <x v="13"/>
    <s v="Nassriya"/>
    <s v="Markaz Al-Nassriya"/>
    <s v="Hay Al Mualimeen"/>
    <s v="حي المعلمين"/>
    <n v="31.067779245299999"/>
    <n v="46.249674558199999"/>
    <n v="39"/>
    <x v="33"/>
    <n v="5"/>
    <s v="2020-12"/>
  </r>
  <r>
    <n v="3504001"/>
    <n v="4848411"/>
    <n v="24494"/>
    <d v="2020-12-07T00:00:00"/>
    <n v="119"/>
    <x v="13"/>
    <s v="Nassriya"/>
    <s v="Markaz Al-Nassriya"/>
    <s v="Al Aker"/>
    <s v="العكر"/>
    <n v="31.027710880499999"/>
    <n v="46.218214741200001"/>
    <n v="45"/>
    <x v="15"/>
    <n v="15"/>
    <s v="2020-12"/>
  </r>
  <r>
    <n v="3505011"/>
    <n v="4848211"/>
    <n v="9258"/>
    <d v="2020-12-07T00:00:00"/>
    <n v="119"/>
    <x v="13"/>
    <s v="Suq Al-Shoyokh"/>
    <s v="Markaz Suq Al-Shoyokh"/>
    <s v="Hey al-zahraa"/>
    <s v="حي الزهراء"/>
    <n v="30.901869618300001"/>
    <n v="46.458244977299998"/>
    <n v="10"/>
    <x v="15"/>
    <n v="4"/>
    <s v="2020-12"/>
  </r>
  <r>
    <n v="3505004"/>
    <n v="4848311"/>
    <n v="25437"/>
    <d v="2020-12-07T00:00:00"/>
    <n v="119"/>
    <x v="13"/>
    <s v="Suq Al-Shoyokh"/>
    <s v="Markaz Suq Al-Shoyokh"/>
    <s v="Al Shumokh"/>
    <s v="الشموخ"/>
    <n v="30.888556274700001"/>
    <n v="46.450200042200002"/>
    <n v="12"/>
    <x v="5"/>
    <n v="4"/>
    <s v="2020-12"/>
  </r>
  <r>
    <n v="3505011"/>
    <n v="4848211"/>
    <n v="9258"/>
    <d v="2020-12-07T00:00:00"/>
    <n v="119"/>
    <x v="13"/>
    <s v="Suq Al-Shoyokh"/>
    <s v="Markaz Suq Al-Shoyokh"/>
    <s v="Hey al-zahraa"/>
    <s v="حي الزهراء"/>
    <n v="30.901869618300001"/>
    <n v="46.458244977299998"/>
    <n v="10"/>
    <x v="6"/>
    <n v="2"/>
    <s v="2020-12"/>
  </r>
  <r>
    <n v="3504001"/>
    <n v="4848411"/>
    <n v="24494"/>
    <d v="2020-12-07T00:00:00"/>
    <n v="119"/>
    <x v="13"/>
    <s v="Nassriya"/>
    <s v="Markaz Al-Nassriya"/>
    <s v="Al Aker"/>
    <s v="العكر"/>
    <n v="31.027710880499999"/>
    <n v="46.218214741200001"/>
    <n v="45"/>
    <x v="5"/>
    <n v="10"/>
    <s v="2020-12"/>
  </r>
  <r>
    <n v="3504034"/>
    <n v="4859011"/>
    <n v="24742"/>
    <d v="2020-12-07T00:00:00"/>
    <n v="119"/>
    <x v="13"/>
    <s v="Nassriya"/>
    <s v="Markaz Al-Nassriya"/>
    <s v="Hay Al-Hakim"/>
    <s v="حي الحكيم"/>
    <n v="31.060090237699999"/>
    <n v="46.277220867600001"/>
    <n v="1"/>
    <x v="5"/>
    <n v="1"/>
    <s v="2020-12"/>
  </r>
  <r>
    <n v="3504036"/>
    <n v="4848511"/>
    <n v="23683"/>
    <d v="2020-12-07T00:00:00"/>
    <n v="119"/>
    <x v="13"/>
    <s v="Nassriya"/>
    <s v="Markaz Al-Nassriya"/>
    <s v="Hay Mehidiya"/>
    <s v="حي المهيديه"/>
    <n v="31.03290329"/>
    <n v="46.251552429999997"/>
    <n v="8"/>
    <x v="5"/>
    <n v="4"/>
    <s v="2020-12"/>
  </r>
  <r>
    <n v="3505004"/>
    <n v="4848311"/>
    <n v="25437"/>
    <d v="2020-12-07T00:00:00"/>
    <n v="119"/>
    <x v="13"/>
    <s v="Suq Al-Shoyokh"/>
    <s v="Markaz Suq Al-Shoyokh"/>
    <s v="Al Shumokh"/>
    <s v="الشموخ"/>
    <n v="30.888556274700001"/>
    <n v="46.450200042200002"/>
    <n v="12"/>
    <x v="3"/>
    <n v="3"/>
    <s v="2020-12"/>
  </r>
  <r>
    <n v="3504036"/>
    <n v="4848511"/>
    <n v="23683"/>
    <d v="2020-12-07T00:00:00"/>
    <n v="119"/>
    <x v="13"/>
    <s v="Nassriya"/>
    <s v="Markaz Al-Nassriya"/>
    <s v="Hay Mehidiya"/>
    <s v="حي المهيديه"/>
    <n v="31.03290329"/>
    <n v="46.251552429999997"/>
    <n v="8"/>
    <x v="3"/>
    <n v="2"/>
    <s v="2020-12"/>
  </r>
  <r>
    <n v="3505004"/>
    <n v="4848311"/>
    <n v="25437"/>
    <d v="2020-12-07T00:00:00"/>
    <n v="119"/>
    <x v="13"/>
    <s v="Suq Al-Shoyokh"/>
    <s v="Markaz Suq Al-Shoyokh"/>
    <s v="Al Shumokh"/>
    <s v="الشموخ"/>
    <n v="30.888556274700001"/>
    <n v="46.450200042200002"/>
    <n v="12"/>
    <x v="1"/>
    <n v="5"/>
    <s v="2020-12"/>
  </r>
  <r>
    <n v="3505011"/>
    <n v="4848211"/>
    <n v="9258"/>
    <d v="2020-12-07T00:00:00"/>
    <n v="119"/>
    <x v="13"/>
    <s v="Suq Al-Shoyokh"/>
    <s v="Markaz Suq Al-Shoyokh"/>
    <s v="Hey al-zahraa"/>
    <s v="حي الزهراء"/>
    <n v="30.901869618300001"/>
    <n v="46.458244977299998"/>
    <n v="10"/>
    <x v="1"/>
    <n v="4"/>
    <s v="2020-12"/>
  </r>
  <r>
    <n v="3504006"/>
    <n v="4848611"/>
    <n v="9728"/>
    <d v="2020-12-07T00:00:00"/>
    <n v="119"/>
    <x v="13"/>
    <s v="Nassriya"/>
    <s v="Markaz Al-Nassriya"/>
    <s v="Al Dhubat"/>
    <s v="حي الضباط"/>
    <n v="31.038316374200001"/>
    <n v="46.253982172199997"/>
    <n v="5"/>
    <x v="1"/>
    <n v="5"/>
    <s v="2020-12"/>
  </r>
  <r>
    <n v="3504001"/>
    <n v="4848411"/>
    <n v="24494"/>
    <d v="2020-12-07T00:00:00"/>
    <n v="119"/>
    <x v="13"/>
    <s v="Nassriya"/>
    <s v="Markaz Al-Nassriya"/>
    <s v="Al Aker"/>
    <s v="العكر"/>
    <n v="31.027710880499999"/>
    <n v="46.218214741200001"/>
    <n v="45"/>
    <x v="1"/>
    <n v="20"/>
    <s v="2020-12"/>
  </r>
  <r>
    <n v="3504036"/>
    <n v="4848511"/>
    <n v="23683"/>
    <d v="2020-12-07T00:00:00"/>
    <n v="119"/>
    <x v="13"/>
    <s v="Nassriya"/>
    <s v="Markaz Al-Nassriya"/>
    <s v="Hay Mehidiya"/>
    <s v="حي المهيديه"/>
    <n v="31.03290329"/>
    <n v="46.251552429999997"/>
    <n v="8"/>
    <x v="1"/>
    <n v="2"/>
    <s v="2020-12"/>
  </r>
  <r>
    <n v="3505016"/>
    <n v="4878811"/>
    <n v="34161"/>
    <d v="2020-12-09T00:00:00"/>
    <n v="119"/>
    <x v="13"/>
    <s v="Suq Al-Shoyokh"/>
    <s v="Markaz Suq Al-Shoyokh"/>
    <s v="Um Al-Banin"/>
    <s v="ام البنين"/>
    <n v="30.881346000000001"/>
    <n v="46.542794000000001"/>
    <n v="10"/>
    <x v="1"/>
    <n v="5"/>
    <s v="2020-12"/>
  </r>
  <r>
    <n v="3505003"/>
    <n v="4878411"/>
    <n v="25436"/>
    <d v="2020-12-09T00:00:00"/>
    <n v="119"/>
    <x v="13"/>
    <s v="Suq Al-Shoyokh"/>
    <s v="Markaz Suq Al-Shoyokh"/>
    <s v="Al Kibla"/>
    <s v="القبله"/>
    <n v="30.906636502200001"/>
    <n v="46.445979934699999"/>
    <n v="19"/>
    <x v="2"/>
    <n v="1"/>
    <s v="2020-12"/>
  </r>
  <r>
    <n v="3505003"/>
    <n v="4878411"/>
    <n v="25436"/>
    <d v="2020-12-09T00:00:00"/>
    <n v="119"/>
    <x v="13"/>
    <s v="Suq Al-Shoyokh"/>
    <s v="Markaz Suq Al-Shoyokh"/>
    <s v="Al Kibla"/>
    <s v="القبله"/>
    <n v="30.906636502200001"/>
    <n v="46.445979934699999"/>
    <n v="19"/>
    <x v="3"/>
    <n v="10"/>
    <s v="2020-12"/>
  </r>
  <r>
    <n v="3505001"/>
    <n v="4879111"/>
    <n v="9206"/>
    <d v="2020-12-09T00:00:00"/>
    <n v="119"/>
    <x v="13"/>
    <s v="Suq Al-Shoyokh"/>
    <s v="Markaz Suq Al-Shoyokh"/>
    <s v="Al Esmaelya 2"/>
    <s v="الاسماعيليه 2"/>
    <n v="30.883621789100001"/>
    <n v="46.468149586599999"/>
    <n v="3"/>
    <x v="5"/>
    <n v="3"/>
    <s v="2020-12"/>
  </r>
  <r>
    <n v="3505007"/>
    <n v="4878711"/>
    <n v="9332"/>
    <d v="2020-12-09T00:00:00"/>
    <n v="119"/>
    <x v="13"/>
    <s v="Suq Al-Shoyokh"/>
    <s v="Markaz Suq Al-Shoyokh"/>
    <s v="Al-Shuhadaa"/>
    <s v="حي الشهداء"/>
    <n v="30.879031632699999"/>
    <n v="46.464224314600003"/>
    <n v="9"/>
    <x v="3"/>
    <n v="4"/>
    <s v="2020-12"/>
  </r>
  <r>
    <n v="3505006"/>
    <n v="4878511"/>
    <n v="9328"/>
    <d v="2020-12-09T00:00:00"/>
    <n v="119"/>
    <x v="13"/>
    <s v="Suq Al-Shoyokh"/>
    <s v="Markaz Suq Al-Shoyokh"/>
    <s v="Al-hey Al-Askarey"/>
    <s v="حي العسكري"/>
    <n v="30.9011745066"/>
    <n v="46.449637276099999"/>
    <n v="7"/>
    <x v="5"/>
    <n v="5"/>
    <s v="2020-12"/>
  </r>
  <r>
    <n v="3505003"/>
    <n v="4878411"/>
    <n v="25436"/>
    <d v="2020-12-09T00:00:00"/>
    <n v="119"/>
    <x v="13"/>
    <s v="Suq Al-Shoyokh"/>
    <s v="Markaz Suq Al-Shoyokh"/>
    <s v="Al Kibla"/>
    <s v="القبله"/>
    <n v="30.906636502200001"/>
    <n v="46.445979934699999"/>
    <n v="19"/>
    <x v="5"/>
    <n v="5"/>
    <s v="2020-12"/>
  </r>
  <r>
    <n v="3505016"/>
    <n v="4878811"/>
    <n v="34161"/>
    <d v="2020-12-09T00:00:00"/>
    <n v="119"/>
    <x v="13"/>
    <s v="Suq Al-Shoyokh"/>
    <s v="Markaz Suq Al-Shoyokh"/>
    <s v="Um Al-Banin"/>
    <s v="ام البنين"/>
    <n v="30.881346000000001"/>
    <n v="46.542794000000001"/>
    <n v="10"/>
    <x v="5"/>
    <n v="4"/>
    <s v="2020-12"/>
  </r>
  <r>
    <n v="3505006"/>
    <n v="4878511"/>
    <n v="9328"/>
    <d v="2020-12-09T00:00:00"/>
    <n v="119"/>
    <x v="13"/>
    <s v="Suq Al-Shoyokh"/>
    <s v="Markaz Suq Al-Shoyokh"/>
    <s v="Al-hey Al-Askarey"/>
    <s v="حي العسكري"/>
    <n v="30.9011745066"/>
    <n v="46.449637276099999"/>
    <n v="7"/>
    <x v="6"/>
    <n v="2"/>
    <s v="2020-12"/>
  </r>
  <r>
    <n v="3505016"/>
    <n v="4878811"/>
    <n v="34161"/>
    <d v="2020-12-09T00:00:00"/>
    <n v="119"/>
    <x v="13"/>
    <s v="Suq Al-Shoyokh"/>
    <s v="Markaz Suq Al-Shoyokh"/>
    <s v="Um Al-Banin"/>
    <s v="ام البنين"/>
    <n v="30.881346000000001"/>
    <n v="46.542794000000001"/>
    <n v="10"/>
    <x v="15"/>
    <n v="1"/>
    <s v="2020-12"/>
  </r>
  <r>
    <n v="3505007"/>
    <n v="4878711"/>
    <n v="9332"/>
    <d v="2020-12-09T00:00:00"/>
    <n v="119"/>
    <x v="13"/>
    <s v="Suq Al-Shoyokh"/>
    <s v="Markaz Suq Al-Shoyokh"/>
    <s v="Al-Shuhadaa"/>
    <s v="حي الشهداء"/>
    <n v="30.879031632699999"/>
    <n v="46.464224314600003"/>
    <n v="9"/>
    <x v="15"/>
    <n v="5"/>
    <s v="2020-12"/>
  </r>
  <r>
    <n v="3505003"/>
    <n v="4878411"/>
    <n v="25436"/>
    <d v="2020-12-09T00:00:00"/>
    <n v="119"/>
    <x v="13"/>
    <s v="Suq Al-Shoyokh"/>
    <s v="Markaz Suq Al-Shoyokh"/>
    <s v="Al Kibla"/>
    <s v="القبله"/>
    <n v="30.906636502200001"/>
    <n v="46.445979934699999"/>
    <n v="19"/>
    <x v="9"/>
    <n v="3"/>
    <s v="2020-12"/>
  </r>
  <r>
    <n v="3403030"/>
    <n v="4907311"/>
    <n v="19976"/>
    <d v="2020-12-12T00:00:00"/>
    <n v="119"/>
    <x v="16"/>
    <s v="Najaf"/>
    <s v="Markaz Al-Najaf"/>
    <s v="Aljadidah althalthah"/>
    <s v="الجديدة الثالثة"/>
    <n v="31.989874968799999"/>
    <n v="44.332541629600001"/>
    <n v="1"/>
    <x v="5"/>
    <n v="1"/>
    <s v="2020-12"/>
  </r>
  <r>
    <n v="2708129"/>
    <n v="2708129103"/>
    <n v="18006"/>
    <d v="2020-12-12T14:38:03"/>
    <n v="119"/>
    <x v="3"/>
    <s v="Telafar"/>
    <s v="Markaz Telafar"/>
    <s v="Hay Al Nasir"/>
    <s v="حي النصر"/>
    <n v="36.371630000000003"/>
    <n v="42.459803600000001"/>
    <n v="10"/>
    <x v="1"/>
    <n v="10"/>
    <s v="2020-12"/>
  </r>
  <r>
    <n v="3503009"/>
    <n v="4932011"/>
    <n v="9822"/>
    <d v="2020-12-13T00:00:00"/>
    <n v="119"/>
    <x v="13"/>
    <s v="Al-Shatra"/>
    <s v="Markaz Al-Shatra"/>
    <s v="Al-hawi"/>
    <s v="حي الحاوي"/>
    <n v="31.403907212699998"/>
    <n v="46.175491096099996"/>
    <n v="2"/>
    <x v="5"/>
    <n v="1"/>
    <s v="2020-12"/>
  </r>
  <r>
    <n v="3503009"/>
    <n v="4932011"/>
    <n v="9822"/>
    <d v="2020-12-13T00:00:00"/>
    <n v="119"/>
    <x v="13"/>
    <s v="Al-Shatra"/>
    <s v="Markaz Al-Shatra"/>
    <s v="Al-hawi"/>
    <s v="حي الحاوي"/>
    <n v="31.403907212699998"/>
    <n v="46.175491096099996"/>
    <n v="2"/>
    <x v="3"/>
    <n v="1"/>
    <s v="2020-12"/>
  </r>
  <r>
    <n v="3503006"/>
    <n v="4929111"/>
    <n v="21209"/>
    <d v="2020-12-13T00:00:00"/>
    <n v="119"/>
    <x v="13"/>
    <s v="Al-Shatra"/>
    <s v="Markaz Al-Shatra"/>
    <s v="Al Shomali"/>
    <s v="الشوملي"/>
    <n v="31.415689718399999"/>
    <n v="46.163976839100002"/>
    <n v="1"/>
    <x v="15"/>
    <n v="1"/>
    <s v="2020-12"/>
  </r>
  <r>
    <n v="3504002"/>
    <n v="4938711"/>
    <n v="25529"/>
    <d v="2020-12-14T00:00:00"/>
    <n v="119"/>
    <x v="13"/>
    <s v="Nassriya"/>
    <s v="Markaz Al-Nassriya"/>
    <s v="Al Aoeh"/>
    <s v="قرية العوية"/>
    <n v="31.033167288000001"/>
    <n v="46.273891712999998"/>
    <n v="9"/>
    <x v="15"/>
    <n v="5"/>
    <s v="2020-12"/>
  </r>
  <r>
    <n v="3504002"/>
    <n v="4938711"/>
    <n v="25529"/>
    <d v="2020-12-14T00:00:00"/>
    <n v="119"/>
    <x v="13"/>
    <s v="Nassriya"/>
    <s v="Markaz Al-Nassriya"/>
    <s v="Al Aoeh"/>
    <s v="قرية العوية"/>
    <n v="31.033167288000001"/>
    <n v="46.273891712999998"/>
    <n v="9"/>
    <x v="5"/>
    <n v="4"/>
    <s v="2020-12"/>
  </r>
  <r>
    <n v="2708028"/>
    <n v="2708028103"/>
    <n v="25808"/>
    <d v="2020-12-16T10:14:14"/>
    <n v="119"/>
    <x v="3"/>
    <s v="Telafar"/>
    <s v="Rubiya"/>
    <s v="Hay Alasreya"/>
    <s v="حي العصرية"/>
    <n v="36.804409999999997"/>
    <n v="42.088101000000002"/>
    <n v="7"/>
    <x v="0"/>
    <n v="1"/>
    <s v="2020-12"/>
  </r>
  <r>
    <n v="2708028"/>
    <n v="2708028103"/>
    <n v="25808"/>
    <d v="2020-12-16T10:14:14"/>
    <n v="119"/>
    <x v="3"/>
    <s v="Telafar"/>
    <s v="Rubiya"/>
    <s v="Hay Alasreya"/>
    <s v="حي العصرية"/>
    <n v="36.804409999999997"/>
    <n v="42.088101000000002"/>
    <n v="7"/>
    <x v="11"/>
    <n v="6"/>
    <s v="2020-12"/>
  </r>
  <r>
    <n v="2708002"/>
    <n v="2708002103"/>
    <n v="24809"/>
    <d v="2020-12-16T23:07:09"/>
    <n v="119"/>
    <x v="3"/>
    <s v="Telafar"/>
    <s v="Markaz Telafar"/>
    <s v="Al Hay Al Askare"/>
    <s v="الحي العسكري"/>
    <n v="36.3920374"/>
    <n v="42.4765978"/>
    <n v="10"/>
    <x v="1"/>
    <n v="10"/>
    <s v="2020-12"/>
  </r>
  <r>
    <n v="3504011"/>
    <n v="5008611"/>
    <n v="10260"/>
    <d v="2020-12-18T00:00:00"/>
    <n v="119"/>
    <x v="13"/>
    <s v="Nassriya"/>
    <s v="Markaz Al-Nassriya"/>
    <s v="Al Iskan Al Sinaie"/>
    <s v="الاسكان الصناعي"/>
    <n v="31.0134574836"/>
    <n v="46.282408152000002"/>
    <n v="650"/>
    <x v="1"/>
    <n v="10"/>
    <s v="2020-12"/>
  </r>
  <r>
    <n v="3502003"/>
    <n v="5007811"/>
    <n v="24722"/>
    <d v="2020-12-18T00:00:00"/>
    <n v="119"/>
    <x v="13"/>
    <s v="Al-Rifa'i"/>
    <s v="Markaz Al-Rifa'i"/>
    <s v="Hay Al Hussien"/>
    <s v="حي الحسين"/>
    <n v="31.711529196499999"/>
    <n v="46.124556874"/>
    <n v="4"/>
    <x v="5"/>
    <n v="4"/>
    <s v="2020-12"/>
  </r>
  <r>
    <n v="3504011"/>
    <n v="5008611"/>
    <n v="10260"/>
    <d v="2020-12-18T00:00:00"/>
    <n v="119"/>
    <x v="13"/>
    <s v="Nassriya"/>
    <s v="Markaz Al-Nassriya"/>
    <s v="Al Iskan Al Sinaie"/>
    <s v="الاسكان الصناعي"/>
    <n v="31.0134574836"/>
    <n v="46.282408152000002"/>
    <n v="650"/>
    <x v="5"/>
    <n v="200"/>
    <s v="2020-12"/>
  </r>
  <r>
    <n v="3504011"/>
    <n v="5008611"/>
    <n v="10260"/>
    <d v="2020-12-18T00:00:00"/>
    <n v="119"/>
    <x v="13"/>
    <s v="Nassriya"/>
    <s v="Markaz Al-Nassriya"/>
    <s v="Al Iskan Al Sinaie"/>
    <s v="الاسكان الصناعي"/>
    <n v="31.0134574836"/>
    <n v="46.282408152000002"/>
    <n v="650"/>
    <x v="2"/>
    <n v="10"/>
    <s v="2020-12"/>
  </r>
  <r>
    <n v="3504011"/>
    <n v="5008611"/>
    <n v="10260"/>
    <d v="2020-12-18T00:00:00"/>
    <n v="119"/>
    <x v="13"/>
    <s v="Nassriya"/>
    <s v="Markaz Al-Nassriya"/>
    <s v="Al Iskan Al Sinaie"/>
    <s v="الاسكان الصناعي"/>
    <n v="31.0134574836"/>
    <n v="46.282408152000002"/>
    <n v="650"/>
    <x v="6"/>
    <n v="250"/>
    <s v="2020-12"/>
  </r>
  <r>
    <n v="3504011"/>
    <n v="5008611"/>
    <n v="10260"/>
    <d v="2020-12-18T00:00:00"/>
    <n v="119"/>
    <x v="13"/>
    <s v="Nassriya"/>
    <s v="Markaz Al-Nassriya"/>
    <s v="Al Iskan Al Sinaie"/>
    <s v="الاسكان الصناعي"/>
    <n v="31.0134574836"/>
    <n v="46.282408152000002"/>
    <n v="650"/>
    <x v="3"/>
    <n v="20"/>
    <s v="2020-12"/>
  </r>
  <r>
    <n v="3502007"/>
    <n v="5007911"/>
    <n v="33795"/>
    <d v="2020-12-18T00:00:00"/>
    <n v="119"/>
    <x v="13"/>
    <s v="Al-Rifa'i"/>
    <s v="Markaz Al-Rifa'i"/>
    <s v="Al-Omal"/>
    <s v="حي العمال"/>
    <n v="31.728400000000001"/>
    <n v="46.110399999999998"/>
    <n v="4"/>
    <x v="15"/>
    <n v="4"/>
    <s v="2020-12"/>
  </r>
  <r>
    <n v="3504011"/>
    <n v="5008611"/>
    <n v="10260"/>
    <d v="2020-12-18T00:00:00"/>
    <n v="119"/>
    <x v="13"/>
    <s v="Nassriya"/>
    <s v="Markaz Al-Nassriya"/>
    <s v="Al Iskan Al Sinaie"/>
    <s v="الاسكان الصناعي"/>
    <n v="31.0134574836"/>
    <n v="46.282408152000002"/>
    <n v="650"/>
    <x v="9"/>
    <n v="150"/>
    <s v="2020-12"/>
  </r>
  <r>
    <n v="3504011"/>
    <n v="5008611"/>
    <n v="10260"/>
    <d v="2020-12-18T00:00:00"/>
    <n v="119"/>
    <x v="13"/>
    <s v="Nassriya"/>
    <s v="Markaz Al-Nassriya"/>
    <s v="Al Iskan Al Sinaie"/>
    <s v="الاسكان الصناعي"/>
    <n v="31.0134574836"/>
    <n v="46.282408152000002"/>
    <n v="650"/>
    <x v="15"/>
    <n v="10"/>
    <s v="2020-12"/>
  </r>
  <r>
    <n v="2708014"/>
    <n v="2708014103"/>
    <n v="25819"/>
    <d v="2020-12-18T11:09:06"/>
    <n v="119"/>
    <x v="3"/>
    <s v="Telafar"/>
    <s v="Markaz Telafar"/>
    <s v="Telafar-Al Noor"/>
    <s v="حي النور"/>
    <n v="36.383068999999999"/>
    <n v="42.470675"/>
    <n v="51"/>
    <x v="1"/>
    <n v="51"/>
    <s v="2020-12"/>
  </r>
  <r>
    <n v="2708128"/>
    <n v="2708128103"/>
    <n v="17440"/>
    <d v="2020-12-18T11:10:04"/>
    <n v="119"/>
    <x v="3"/>
    <s v="Telafar"/>
    <s v="Markaz Telafar"/>
    <s v="Al-Qadisiya Alawla"/>
    <s v="حي القادسية الاولى"/>
    <n v="36.388269999999999"/>
    <n v="42.447851999999997"/>
    <n v="5"/>
    <x v="1"/>
    <n v="5"/>
    <s v="2020-12"/>
  </r>
  <r>
    <n v="3504033"/>
    <n v="5043211"/>
    <n v="10259"/>
    <d v="2020-12-19T00:00:00"/>
    <n v="119"/>
    <x v="13"/>
    <s v="Nassriya"/>
    <s v="Markaz Al-Nassriya"/>
    <s v="Hay Al Tadhihiya"/>
    <s v="حي التضحية"/>
    <n v="31.050157178100001"/>
    <n v="46.273353213199997"/>
    <n v="73"/>
    <x v="11"/>
    <n v="1"/>
    <s v="2020-12"/>
  </r>
  <r>
    <n v="1303012"/>
    <n v="5031911"/>
    <n v="3613"/>
    <d v="2020-12-19T00:00:00"/>
    <n v="119"/>
    <x v="6"/>
    <s v="Dokan"/>
    <s v="Markaz Dokan"/>
    <s v="Qamchugha"/>
    <s v="قمجوغة"/>
    <n v="35.9077476"/>
    <n v="44.979655299999997"/>
    <n v="3"/>
    <x v="1"/>
    <n v="3"/>
    <s v="2020-12"/>
  </r>
  <r>
    <n v="1310059"/>
    <n v="5025511"/>
    <n v="21059"/>
    <d v="2020-12-19T00:00:00"/>
    <n v="119"/>
    <x v="6"/>
    <s v="Sulaymaniya"/>
    <s v="Markaz Sulaymaniya"/>
    <s v="Karezawshk"/>
    <s v="كاريزوشك"/>
    <n v="35.577315599999999"/>
    <n v="45.431914999999996"/>
    <n v="4"/>
    <x v="1"/>
    <n v="4"/>
    <s v="2020-12"/>
  </r>
  <r>
    <n v="1310067"/>
    <n v="5027311"/>
    <n v="23720"/>
    <d v="2020-12-19T00:00:00"/>
    <n v="119"/>
    <x v="6"/>
    <s v="Sulaymaniya"/>
    <s v="Markaz Sulaymaniya"/>
    <s v="Majeed Bag"/>
    <s v="مجيد بك"/>
    <n v="35.570174999999999"/>
    <n v="45.442580900000003"/>
    <n v="3"/>
    <x v="1"/>
    <n v="3"/>
    <s v="2020-12"/>
  </r>
  <r>
    <n v="1310152"/>
    <n v="5030811"/>
    <n v="31958"/>
    <d v="2020-12-19T00:00:00"/>
    <n v="119"/>
    <x v="6"/>
    <s v="Sulaymaniya"/>
    <s v="Markaz Sulaymaniya"/>
    <s v="Qazi mohammed 110"/>
    <s v="قازي محمد 110"/>
    <n v="35.570269199999998"/>
    <n v="45.434958000000002"/>
    <n v="2"/>
    <x v="1"/>
    <n v="2"/>
    <s v="2020-12"/>
  </r>
  <r>
    <n v="3504033"/>
    <n v="5043211"/>
    <n v="10259"/>
    <d v="2020-12-19T00:00:00"/>
    <n v="119"/>
    <x v="13"/>
    <s v="Nassriya"/>
    <s v="Markaz Al-Nassriya"/>
    <s v="Hay Al Tadhihiya"/>
    <s v="حي التضحية"/>
    <n v="31.050157178100001"/>
    <n v="46.273353213199997"/>
    <n v="73"/>
    <x v="1"/>
    <n v="15"/>
    <s v="2020-12"/>
  </r>
  <r>
    <n v="3504035"/>
    <n v="5032011"/>
    <n v="9398"/>
    <d v="2020-12-19T00:00:00"/>
    <n v="119"/>
    <x v="13"/>
    <s v="Nassriya"/>
    <s v="Markaz Al-Nassriya"/>
    <s v="Hay al-shohadaa"/>
    <s v="حي الشهداء"/>
    <n v="31.069961183"/>
    <n v="46.270024445899999"/>
    <n v="3"/>
    <x v="3"/>
    <n v="3"/>
    <s v="2020-12"/>
  </r>
  <r>
    <n v="3504033"/>
    <n v="5043211"/>
    <n v="10259"/>
    <d v="2020-12-19T00:00:00"/>
    <n v="119"/>
    <x v="13"/>
    <s v="Nassriya"/>
    <s v="Markaz Al-Nassriya"/>
    <s v="Hay Al Tadhihiya"/>
    <s v="حي التضحية"/>
    <n v="31.050157178100001"/>
    <n v="46.273353213199997"/>
    <n v="73"/>
    <x v="3"/>
    <n v="15"/>
    <s v="2020-12"/>
  </r>
  <r>
    <n v="3504033"/>
    <n v="5043211"/>
    <n v="10259"/>
    <d v="2020-12-19T00:00:00"/>
    <n v="119"/>
    <x v="13"/>
    <s v="Nassriya"/>
    <s v="Markaz Al-Nassriya"/>
    <s v="Hay Al Tadhihiya"/>
    <s v="حي التضحية"/>
    <n v="31.050157178100001"/>
    <n v="46.273353213199997"/>
    <n v="73"/>
    <x v="15"/>
    <n v="20"/>
    <s v="2020-12"/>
  </r>
  <r>
    <n v="3504033"/>
    <n v="5043211"/>
    <n v="10259"/>
    <d v="2020-12-19T00:00:00"/>
    <n v="119"/>
    <x v="13"/>
    <s v="Nassriya"/>
    <s v="Markaz Al-Nassriya"/>
    <s v="Hay Al Tadhihiya"/>
    <s v="حي التضحية"/>
    <n v="31.050157178100001"/>
    <n v="46.273353213199997"/>
    <n v="73"/>
    <x v="21"/>
    <n v="5"/>
    <s v="2020-12"/>
  </r>
  <r>
    <n v="3504033"/>
    <n v="5043211"/>
    <n v="10259"/>
    <d v="2020-12-19T00:00:00"/>
    <n v="119"/>
    <x v="13"/>
    <s v="Nassriya"/>
    <s v="Markaz Al-Nassriya"/>
    <s v="Hay Al Tadhihiya"/>
    <s v="حي التضحية"/>
    <n v="31.050157178100001"/>
    <n v="46.273353213199997"/>
    <n v="73"/>
    <x v="6"/>
    <n v="7"/>
    <s v="2020-12"/>
  </r>
  <r>
    <n v="3504033"/>
    <n v="5043211"/>
    <n v="10259"/>
    <d v="2020-12-19T00:00:00"/>
    <n v="119"/>
    <x v="13"/>
    <s v="Nassriya"/>
    <s v="Markaz Al-Nassriya"/>
    <s v="Hay Al Tadhihiya"/>
    <s v="حي التضحية"/>
    <n v="31.050157178100001"/>
    <n v="46.273353213199997"/>
    <n v="73"/>
    <x v="5"/>
    <n v="10"/>
    <s v="2020-12"/>
  </r>
  <r>
    <n v="2702054"/>
    <n v="2702054103"/>
    <n v="34014"/>
    <d v="2020-12-19T10:04:05"/>
    <n v="119"/>
    <x v="3"/>
    <s v="Al-Ba'aj"/>
    <s v="Markaz Al-Ba'aj"/>
    <s v="Hateen"/>
    <s v="حي حطين"/>
    <n v="36.04616"/>
    <n v="41.722867000000001"/>
    <n v="9"/>
    <x v="1"/>
    <n v="9"/>
    <s v="2020-12"/>
  </r>
  <r>
    <n v="2702047"/>
    <n v="2702047103"/>
    <n v="34008"/>
    <d v="2020-12-19T10:04:06"/>
    <n v="119"/>
    <x v="3"/>
    <s v="Al-Ba'aj"/>
    <s v="Markaz Al-Ba'aj"/>
    <s v="Al-Risalah"/>
    <s v="حي الرساله"/>
    <n v="36.044508999999998"/>
    <n v="41.714508000000002"/>
    <n v="9"/>
    <x v="1"/>
    <n v="9"/>
    <s v="2020-12"/>
  </r>
  <r>
    <n v="2708176"/>
    <n v="2708176103"/>
    <n v="33472"/>
    <d v="2020-12-19T17:58:07"/>
    <n v="119"/>
    <x v="3"/>
    <s v="Telafar"/>
    <s v="Ayadiya"/>
    <s v="Qasabat Ayadiya"/>
    <s v="قصبة العياضية"/>
    <n v="36.485300000000002"/>
    <n v="42.422117739400001"/>
    <n v="73"/>
    <x v="1"/>
    <n v="73"/>
    <s v="2020-12"/>
  </r>
  <r>
    <n v="3504052"/>
    <n v="5050911"/>
    <n v="9113"/>
    <d v="2020-12-20T00:00:00"/>
    <n v="119"/>
    <x v="13"/>
    <s v="Nassriya"/>
    <s v="Markaz Al-Nassriya"/>
    <s v="Ur"/>
    <s v="حي اور"/>
    <n v="31.060153968000002"/>
    <n v="46.243325555299997"/>
    <n v="5"/>
    <x v="3"/>
    <n v="3"/>
    <s v="2020-12"/>
  </r>
  <r>
    <n v="3504052"/>
    <n v="5050911"/>
    <n v="9113"/>
    <d v="2020-12-20T00:00:00"/>
    <n v="119"/>
    <x v="13"/>
    <s v="Nassriya"/>
    <s v="Markaz Al-Nassriya"/>
    <s v="Ur"/>
    <s v="حي اور"/>
    <n v="31.060153968000002"/>
    <n v="46.243325555299997"/>
    <n v="5"/>
    <x v="15"/>
    <n v="2"/>
    <s v="2020-12"/>
  </r>
  <r>
    <n v="2706006"/>
    <n v="2706006103"/>
    <n v="18377"/>
    <d v="2020-12-21T00:12:01"/>
    <n v="119"/>
    <x v="3"/>
    <s v="Mosul"/>
    <s v="Markaz Mosul"/>
    <s v="Al rasheediya"/>
    <s v="الرشيدية"/>
    <n v="36.403236683000003"/>
    <n v="43.093517102600003"/>
    <n v="26"/>
    <x v="1"/>
    <n v="26"/>
    <s v="2020-12"/>
  </r>
  <r>
    <n v="3504024"/>
    <n v="5193411"/>
    <n v="9396"/>
    <d v="2020-12-23T00:00:00"/>
    <n v="119"/>
    <x v="13"/>
    <s v="Nassriya"/>
    <s v="Markaz Al-Nassriya"/>
    <s v="Al-zielat"/>
    <s v="الزعيلات"/>
    <n v="31.0154237044"/>
    <n v="46.263441754500001"/>
    <n v="18"/>
    <x v="1"/>
    <n v="8"/>
    <s v="2020-12"/>
  </r>
  <r>
    <n v="3504024"/>
    <n v="5193411"/>
    <n v="9396"/>
    <d v="2020-12-23T00:00:00"/>
    <n v="119"/>
    <x v="13"/>
    <s v="Nassriya"/>
    <s v="Markaz Al-Nassriya"/>
    <s v="Al-zielat"/>
    <s v="الزعيلات"/>
    <n v="31.0154237044"/>
    <n v="46.263441754500001"/>
    <n v="18"/>
    <x v="15"/>
    <n v="4"/>
    <s v="2020-12"/>
  </r>
  <r>
    <n v="3504024"/>
    <n v="5193411"/>
    <n v="9396"/>
    <d v="2020-12-23T00:00:00"/>
    <n v="119"/>
    <x v="13"/>
    <s v="Nassriya"/>
    <s v="Markaz Al-Nassriya"/>
    <s v="Al-zielat"/>
    <s v="الزعيلات"/>
    <n v="31.0154237044"/>
    <n v="46.263441754500001"/>
    <n v="18"/>
    <x v="5"/>
    <n v="6"/>
    <s v="2020-12"/>
  </r>
  <r>
    <n v="3505014"/>
    <n v="5199011"/>
    <n v="33810"/>
    <d v="2020-12-24T00:00:00"/>
    <n v="119"/>
    <x v="13"/>
    <s v="Suq Al-Shoyokh"/>
    <s v="Garmat Beni Said"/>
    <s v="Al-Hadhar"/>
    <s v="الحضر"/>
    <n v="30.880875"/>
    <n v="46.576391999999998"/>
    <n v="7"/>
    <x v="21"/>
    <n v="2"/>
    <s v="2020-12"/>
  </r>
  <r>
    <n v="3505015"/>
    <n v="5198911"/>
    <n v="33811"/>
    <d v="2020-12-24T00:00:00"/>
    <n v="119"/>
    <x v="13"/>
    <s v="Suq Al-Shoyokh"/>
    <s v="Garmat Beni Said"/>
    <s v="Hay Al-Askery"/>
    <s v="حي العسكري"/>
    <n v="30.882387999999999"/>
    <n v="46.568722000000001"/>
    <n v="25"/>
    <x v="15"/>
    <n v="5"/>
    <s v="2020-12"/>
  </r>
  <r>
    <n v="3505002"/>
    <n v="5198711"/>
    <n v="24721"/>
    <d v="2020-12-24T00:00:00"/>
    <n v="119"/>
    <x v="13"/>
    <s v="Suq Al-Shoyokh"/>
    <s v="Al-Fadhliya"/>
    <s v="Al Barid Street"/>
    <s v="شارع البريد"/>
    <n v="30.956201633799999"/>
    <n v="46.359501579899998"/>
    <n v="7"/>
    <x v="15"/>
    <n v="2"/>
    <s v="2020-12"/>
  </r>
  <r>
    <n v="3505015"/>
    <n v="5198911"/>
    <n v="33811"/>
    <d v="2020-12-24T00:00:00"/>
    <n v="119"/>
    <x v="13"/>
    <s v="Suq Al-Shoyokh"/>
    <s v="Garmat Beni Said"/>
    <s v="Hay Al-Askery"/>
    <s v="حي العسكري"/>
    <n v="30.882387999999999"/>
    <n v="46.568722000000001"/>
    <n v="25"/>
    <x v="5"/>
    <n v="10"/>
    <s v="2020-12"/>
  </r>
  <r>
    <n v="3505013"/>
    <n v="5198811"/>
    <n v="33809"/>
    <d v="2020-12-24T00:00:00"/>
    <n v="119"/>
    <x v="13"/>
    <s v="Suq Al-Shoyokh"/>
    <s v="Akaika"/>
    <s v="Hay Al-Askery"/>
    <s v="حي العسكري"/>
    <n v="30.914428999999998"/>
    <n v="46.47878"/>
    <n v="5"/>
    <x v="1"/>
    <n v="5"/>
    <s v="2020-12"/>
  </r>
  <r>
    <n v="3505002"/>
    <n v="5198711"/>
    <n v="24721"/>
    <d v="2020-12-24T00:00:00"/>
    <n v="119"/>
    <x v="13"/>
    <s v="Suq Al-Shoyokh"/>
    <s v="Al-Fadhliya"/>
    <s v="Al Barid Street"/>
    <s v="شارع البريد"/>
    <n v="30.956201633799999"/>
    <n v="46.359501579899998"/>
    <n v="7"/>
    <x v="1"/>
    <n v="5"/>
    <s v="2020-12"/>
  </r>
  <r>
    <n v="3505014"/>
    <n v="5199011"/>
    <n v="33810"/>
    <d v="2020-12-24T00:00:00"/>
    <n v="119"/>
    <x v="13"/>
    <s v="Suq Al-Shoyokh"/>
    <s v="Garmat Beni Said"/>
    <s v="Al-Hadhar"/>
    <s v="الحضر"/>
    <n v="30.880875"/>
    <n v="46.576391999999998"/>
    <n v="7"/>
    <x v="1"/>
    <n v="5"/>
    <s v="2020-12"/>
  </r>
  <r>
    <n v="3505015"/>
    <n v="5198911"/>
    <n v="33811"/>
    <d v="2020-12-24T00:00:00"/>
    <n v="119"/>
    <x v="13"/>
    <s v="Suq Al-Shoyokh"/>
    <s v="Garmat Beni Said"/>
    <s v="Hay Al-Askery"/>
    <s v="حي العسكري"/>
    <n v="30.882387999999999"/>
    <n v="46.568722000000001"/>
    <n v="25"/>
    <x v="1"/>
    <n v="10"/>
    <s v="2020-12"/>
  </r>
  <r>
    <n v="3504014"/>
    <n v="5205411"/>
    <n v="10254"/>
    <d v="2020-12-26T00:00:00"/>
    <n v="119"/>
    <x v="13"/>
    <s v="Nassriya"/>
    <s v="Markaz Al-Nassriya"/>
    <s v="Al Sharqiya"/>
    <s v="الشرقيه"/>
    <n v="31.042429802899999"/>
    <n v="46.262052204600003"/>
    <n v="30"/>
    <x v="11"/>
    <n v="5"/>
    <s v="2020-12"/>
  </r>
  <r>
    <n v="3504014"/>
    <n v="5205411"/>
    <n v="10254"/>
    <d v="2020-12-26T00:00:00"/>
    <n v="119"/>
    <x v="13"/>
    <s v="Nassriya"/>
    <s v="Markaz Al-Nassriya"/>
    <s v="Al Sharqiya"/>
    <s v="الشرقيه"/>
    <n v="31.042429802899999"/>
    <n v="46.262052204600003"/>
    <n v="30"/>
    <x v="10"/>
    <n v="10"/>
    <s v="2020-12"/>
  </r>
  <r>
    <n v="3504014"/>
    <n v="5205411"/>
    <n v="10254"/>
    <d v="2020-12-26T00:00:00"/>
    <n v="119"/>
    <x v="13"/>
    <s v="Nassriya"/>
    <s v="Markaz Al-Nassriya"/>
    <s v="Al Sharqiya"/>
    <s v="الشرقيه"/>
    <n v="31.042429802899999"/>
    <n v="46.262052204600003"/>
    <n v="30"/>
    <x v="33"/>
    <n v="15"/>
    <s v="2020-12"/>
  </r>
  <r>
    <n v="1101006"/>
    <n v="5213611"/>
    <n v="24920"/>
    <d v="2020-12-27T00:00:00"/>
    <n v="119"/>
    <x v="5"/>
    <s v="Amedi"/>
    <s v="Bamarni"/>
    <s v="Dawadia"/>
    <s v="مخيم داودية"/>
    <n v="37.0936533072"/>
    <n v="43.227898235200001"/>
    <n v="5"/>
    <x v="26"/>
    <n v="3"/>
    <s v="2020-12"/>
  </r>
  <r>
    <n v="1101006"/>
    <n v="5213611"/>
    <n v="24920"/>
    <d v="2020-12-27T00:00:00"/>
    <n v="119"/>
    <x v="5"/>
    <s v="Amedi"/>
    <s v="Bamarni"/>
    <s v="Dawadia"/>
    <s v="مخيم داودية"/>
    <n v="37.0936533072"/>
    <n v="43.227898235200001"/>
    <n v="5"/>
    <x v="5"/>
    <n v="2"/>
    <s v="2020-12"/>
  </r>
  <r>
    <n v="3502016"/>
    <n v="5233911"/>
    <n v="34162"/>
    <d v="2021-01-06T00:00:00"/>
    <n v="119"/>
    <x v="13"/>
    <s v="Al-Rifa'i"/>
    <s v="Markaz Al-Rifa'i"/>
    <s v="Al Tifige"/>
    <s v="التيفيج"/>
    <n v="31.735530000000001"/>
    <n v="46.112045999999999"/>
    <n v="17"/>
    <x v="5"/>
    <n v="3"/>
    <s v="2021-01"/>
  </r>
  <r>
    <n v="3502016"/>
    <n v="5233911"/>
    <n v="34162"/>
    <d v="2021-01-06T00:00:00"/>
    <n v="119"/>
    <x v="13"/>
    <s v="Al-Rifa'i"/>
    <s v="Markaz Al-Rifa'i"/>
    <s v="Al Tifige"/>
    <s v="التيفيج"/>
    <n v="31.735530000000001"/>
    <n v="46.112045999999999"/>
    <n v="17"/>
    <x v="6"/>
    <n v="7"/>
    <s v="2021-01"/>
  </r>
  <r>
    <n v="3502016"/>
    <n v="5233911"/>
    <n v="34162"/>
    <d v="2021-01-06T00:00:00"/>
    <n v="119"/>
    <x v="13"/>
    <s v="Al-Rifa'i"/>
    <s v="Markaz Al-Rifa'i"/>
    <s v="Al Tifige"/>
    <s v="التيفيج"/>
    <n v="31.735530000000001"/>
    <n v="46.112045999999999"/>
    <n v="17"/>
    <x v="15"/>
    <n v="3"/>
    <s v="2021-01"/>
  </r>
  <r>
    <n v="3502016"/>
    <n v="5233911"/>
    <n v="34162"/>
    <d v="2021-01-06T00:00:00"/>
    <n v="119"/>
    <x v="13"/>
    <s v="Al-Rifa'i"/>
    <s v="Markaz Al-Rifa'i"/>
    <s v="Al Tifige"/>
    <s v="التيفيج"/>
    <n v="31.735530000000001"/>
    <n v="46.112045999999999"/>
    <n v="17"/>
    <x v="1"/>
    <n v="4"/>
    <s v="2021-01"/>
  </r>
  <r>
    <n v="3502016"/>
    <n v="5285912"/>
    <n v="34162"/>
    <d v="2021-01-26T00:00:00"/>
    <n v="120"/>
    <x v="13"/>
    <s v="Al-Rifa'i"/>
    <s v="Markaz Al-Rifa'i"/>
    <s v="Al Tifige"/>
    <s v="التيفيج"/>
    <n v="31.735530000000001"/>
    <n v="46.112045999999999"/>
    <n v="17"/>
    <x v="1"/>
    <n v="4"/>
    <s v="2021-01"/>
  </r>
  <r>
    <n v="3504011"/>
    <n v="5285112"/>
    <n v="10260"/>
    <d v="2021-01-26T00:00:00"/>
    <n v="120"/>
    <x v="13"/>
    <s v="Nassriya"/>
    <s v="Markaz Al-Nassriya"/>
    <s v="Al Iskan Al Sinaie"/>
    <s v="الاسكان الصناعي"/>
    <n v="31.0134574836"/>
    <n v="46.282408152000002"/>
    <n v="650"/>
    <x v="1"/>
    <n v="10"/>
    <s v="2021-01"/>
  </r>
  <r>
    <n v="3504025"/>
    <n v="5285312"/>
    <n v="10262"/>
    <d v="2021-01-26T00:00:00"/>
    <n v="120"/>
    <x v="13"/>
    <s v="Nassriya"/>
    <s v="Markaz Al-Nassriya"/>
    <s v="Aredo"/>
    <s v="حي اريدو"/>
    <n v="31.074394900600002"/>
    <n v="46.250142994800001"/>
    <n v="75"/>
    <x v="1"/>
    <n v="20"/>
    <s v="2021-01"/>
  </r>
  <r>
    <n v="3504040"/>
    <n v="5285212"/>
    <n v="25530"/>
    <d v="2021-01-26T00:00:00"/>
    <n v="120"/>
    <x v="13"/>
    <s v="Nassriya"/>
    <s v="Markaz Al-Nassriya"/>
    <s v="Hey Al-Rafdeen"/>
    <s v="حي الرافدين"/>
    <n v="31.076769222599999"/>
    <n v="46.264030067599997"/>
    <n v="5"/>
    <x v="1"/>
    <n v="2"/>
    <s v="2021-01"/>
  </r>
  <r>
    <n v="3504011"/>
    <n v="5285112"/>
    <n v="10260"/>
    <d v="2021-01-26T00:00:00"/>
    <n v="120"/>
    <x v="13"/>
    <s v="Nassriya"/>
    <s v="Markaz Al-Nassriya"/>
    <s v="Al Iskan Al Sinaie"/>
    <s v="الاسكان الصناعي"/>
    <n v="31.0134574836"/>
    <n v="46.282408152000002"/>
    <n v="650"/>
    <x v="2"/>
    <n v="10"/>
    <s v="2021-01"/>
  </r>
  <r>
    <n v="3504011"/>
    <n v="5285112"/>
    <n v="10260"/>
    <d v="2021-01-26T00:00:00"/>
    <n v="120"/>
    <x v="13"/>
    <s v="Nassriya"/>
    <s v="Markaz Al-Nassriya"/>
    <s v="Al Iskan Al Sinaie"/>
    <s v="الاسكان الصناعي"/>
    <n v="31.0134574836"/>
    <n v="46.282408152000002"/>
    <n v="650"/>
    <x v="3"/>
    <n v="20"/>
    <s v="2021-01"/>
  </r>
  <r>
    <n v="3504040"/>
    <n v="5285212"/>
    <n v="25530"/>
    <d v="2021-01-26T00:00:00"/>
    <n v="120"/>
    <x v="13"/>
    <s v="Nassriya"/>
    <s v="Markaz Al-Nassriya"/>
    <s v="Hey Al-Rafdeen"/>
    <s v="حي الرافدين"/>
    <n v="31.076769222599999"/>
    <n v="46.264030067599997"/>
    <n v="5"/>
    <x v="3"/>
    <n v="1"/>
    <s v="2021-01"/>
  </r>
  <r>
    <n v="3504025"/>
    <n v="5285312"/>
    <n v="10262"/>
    <d v="2021-01-26T00:00:00"/>
    <n v="120"/>
    <x v="13"/>
    <s v="Nassriya"/>
    <s v="Markaz Al-Nassriya"/>
    <s v="Aredo"/>
    <s v="حي اريدو"/>
    <n v="31.074394900600002"/>
    <n v="46.250142994800001"/>
    <n v="75"/>
    <x v="6"/>
    <n v="10"/>
    <s v="2021-01"/>
  </r>
  <r>
    <n v="3502016"/>
    <n v="5285912"/>
    <n v="34162"/>
    <d v="2021-01-26T00:00:00"/>
    <n v="120"/>
    <x v="13"/>
    <s v="Al-Rifa'i"/>
    <s v="Markaz Al-Rifa'i"/>
    <s v="Al Tifige"/>
    <s v="التيفيج"/>
    <n v="31.735530000000001"/>
    <n v="46.112045999999999"/>
    <n v="17"/>
    <x v="6"/>
    <n v="7"/>
    <s v="2021-01"/>
  </r>
  <r>
    <n v="3504011"/>
    <n v="5285112"/>
    <n v="10260"/>
    <d v="2021-01-26T00:00:00"/>
    <n v="120"/>
    <x v="13"/>
    <s v="Nassriya"/>
    <s v="Markaz Al-Nassriya"/>
    <s v="Al Iskan Al Sinaie"/>
    <s v="الاسكان الصناعي"/>
    <n v="31.0134574836"/>
    <n v="46.282408152000002"/>
    <n v="650"/>
    <x v="6"/>
    <n v="250"/>
    <s v="2021-01"/>
  </r>
  <r>
    <n v="3504011"/>
    <n v="5285112"/>
    <n v="10260"/>
    <d v="2021-01-26T00:00:00"/>
    <n v="120"/>
    <x v="13"/>
    <s v="Nassriya"/>
    <s v="Markaz Al-Nassriya"/>
    <s v="Al Iskan Al Sinaie"/>
    <s v="الاسكان الصناعي"/>
    <n v="31.0134574836"/>
    <n v="46.282408152000002"/>
    <n v="650"/>
    <x v="5"/>
    <n v="200"/>
    <s v="2021-01"/>
  </r>
  <r>
    <n v="3502016"/>
    <n v="5285912"/>
    <n v="34162"/>
    <d v="2021-01-26T00:00:00"/>
    <n v="120"/>
    <x v="13"/>
    <s v="Al-Rifa'i"/>
    <s v="Markaz Al-Rifa'i"/>
    <s v="Al Tifige"/>
    <s v="التيفيج"/>
    <n v="31.735530000000001"/>
    <n v="46.112045999999999"/>
    <n v="17"/>
    <x v="5"/>
    <n v="3"/>
    <s v="2021-01"/>
  </r>
  <r>
    <n v="3502003"/>
    <n v="5286412"/>
    <n v="24722"/>
    <d v="2021-01-26T00:00:00"/>
    <n v="120"/>
    <x v="13"/>
    <s v="Al-Rifa'i"/>
    <s v="Markaz Al-Rifa'i"/>
    <s v="Hay Al Hussien"/>
    <s v="حي الحسين"/>
    <n v="31.711529196499999"/>
    <n v="46.124556874"/>
    <n v="4"/>
    <x v="5"/>
    <n v="4"/>
    <s v="2021-01"/>
  </r>
  <r>
    <n v="3504025"/>
    <n v="5285312"/>
    <n v="10262"/>
    <d v="2021-01-26T00:00:00"/>
    <n v="120"/>
    <x v="13"/>
    <s v="Nassriya"/>
    <s v="Markaz Al-Nassriya"/>
    <s v="Aredo"/>
    <s v="حي اريدو"/>
    <n v="31.074394900600002"/>
    <n v="46.250142994800001"/>
    <n v="75"/>
    <x v="5"/>
    <n v="20"/>
    <s v="2021-01"/>
  </r>
  <r>
    <n v="3504040"/>
    <n v="5285212"/>
    <n v="25530"/>
    <d v="2021-01-26T00:00:00"/>
    <n v="120"/>
    <x v="13"/>
    <s v="Nassriya"/>
    <s v="Markaz Al-Nassriya"/>
    <s v="Hey Al-Rafdeen"/>
    <s v="حي الرافدين"/>
    <n v="31.076769222599999"/>
    <n v="46.264030067599997"/>
    <n v="5"/>
    <x v="15"/>
    <n v="2"/>
    <s v="2021-01"/>
  </r>
  <r>
    <n v="3504025"/>
    <n v="5285312"/>
    <n v="10262"/>
    <d v="2021-01-26T00:00:00"/>
    <n v="120"/>
    <x v="13"/>
    <s v="Nassriya"/>
    <s v="Markaz Al-Nassriya"/>
    <s v="Aredo"/>
    <s v="حي اريدو"/>
    <n v="31.074394900600002"/>
    <n v="46.250142994800001"/>
    <n v="75"/>
    <x v="15"/>
    <n v="15"/>
    <s v="2021-01"/>
  </r>
  <r>
    <n v="3502007"/>
    <n v="5286012"/>
    <n v="33795"/>
    <d v="2021-01-26T00:00:00"/>
    <n v="120"/>
    <x v="13"/>
    <s v="Al-Rifa'i"/>
    <s v="Markaz Al-Rifa'i"/>
    <s v="Al-Omal"/>
    <s v="حي العمال"/>
    <n v="31.728400000000001"/>
    <n v="46.110399999999998"/>
    <n v="4"/>
    <x v="15"/>
    <n v="4"/>
    <s v="2021-01"/>
  </r>
  <r>
    <n v="3502016"/>
    <n v="5285912"/>
    <n v="34162"/>
    <d v="2021-01-26T00:00:00"/>
    <n v="120"/>
    <x v="13"/>
    <s v="Al-Rifa'i"/>
    <s v="Markaz Al-Rifa'i"/>
    <s v="Al Tifige"/>
    <s v="التيفيج"/>
    <n v="31.735530000000001"/>
    <n v="46.112045999999999"/>
    <n v="17"/>
    <x v="15"/>
    <n v="3"/>
    <s v="2021-01"/>
  </r>
  <r>
    <n v="3504011"/>
    <n v="5285112"/>
    <n v="10260"/>
    <d v="2021-01-26T00:00:00"/>
    <n v="120"/>
    <x v="13"/>
    <s v="Nassriya"/>
    <s v="Markaz Al-Nassriya"/>
    <s v="Al Iskan Al Sinaie"/>
    <s v="الاسكان الصناعي"/>
    <n v="31.0134574836"/>
    <n v="46.282408152000002"/>
    <n v="650"/>
    <x v="15"/>
    <n v="10"/>
    <s v="2021-01"/>
  </r>
  <r>
    <n v="3504025"/>
    <n v="5285312"/>
    <n v="10262"/>
    <d v="2021-01-26T00:00:00"/>
    <n v="120"/>
    <x v="13"/>
    <s v="Nassriya"/>
    <s v="Markaz Al-Nassriya"/>
    <s v="Aredo"/>
    <s v="حي اريدو"/>
    <n v="31.074394900600002"/>
    <n v="46.250142994800001"/>
    <n v="75"/>
    <x v="18"/>
    <n v="10"/>
    <s v="2021-01"/>
  </r>
  <r>
    <n v="3504011"/>
    <n v="5285112"/>
    <n v="10260"/>
    <d v="2021-01-26T00:00:00"/>
    <n v="120"/>
    <x v="13"/>
    <s v="Nassriya"/>
    <s v="Markaz Al-Nassriya"/>
    <s v="Al Iskan Al Sinaie"/>
    <s v="الاسكان الصناعي"/>
    <n v="31.0134574836"/>
    <n v="46.282408152000002"/>
    <n v="650"/>
    <x v="9"/>
    <n v="150"/>
    <s v="2021-01"/>
  </r>
  <r>
    <n v="2708154"/>
    <n v="2708154104"/>
    <n v="33345"/>
    <d v="2021-01-30T15:04:49"/>
    <n v="120"/>
    <x v="3"/>
    <s v="Telafar"/>
    <s v="Markaz Telafar"/>
    <s v="Mohamed saeed Bashar Vilage"/>
    <s v="قرية محمد سعيد بشار"/>
    <n v="36.396619999999999"/>
    <n v="42.514042699999997"/>
    <n v="12"/>
    <x v="1"/>
    <n v="12"/>
    <s v="2021-01"/>
  </r>
  <r>
    <n v="2708149"/>
    <n v="2708149104"/>
    <n v="17846"/>
    <d v="2021-01-30T15:04:50"/>
    <n v="120"/>
    <x v="3"/>
    <s v="Telafar"/>
    <s v="Markaz Telafar"/>
    <s v="Al karab Al kabeer Al thaneya Village"/>
    <s v="قرية الخراب الكبير الثانية"/>
    <n v="36.400643000000002"/>
    <n v="42.529265000000002"/>
    <n v="25"/>
    <x v="1"/>
    <n v="25"/>
    <s v="2021-01"/>
  </r>
  <r>
    <n v="1101001"/>
    <n v="5365512"/>
    <n v="7861"/>
    <d v="2021-02-01T00:00:00"/>
    <n v="120"/>
    <x v="5"/>
    <s v="Amedi"/>
    <s v="Markaz Amedi"/>
    <s v="Amedi"/>
    <s v="عمادية"/>
    <n v="37.092389017499997"/>
    <n v="43.487856985199997"/>
    <n v="7"/>
    <x v="1"/>
    <n v="5"/>
    <s v="2021-02"/>
  </r>
  <r>
    <n v="1101013"/>
    <n v="5366112"/>
    <n v="7833"/>
    <d v="2021-02-01T00:00:00"/>
    <n v="120"/>
    <x v="5"/>
    <s v="Amedi"/>
    <s v="Sheladze"/>
    <s v="Sheladize Collective"/>
    <s v="شيلادزي"/>
    <n v="37.028460898500001"/>
    <n v="43.785392052900001"/>
    <n v="5"/>
    <x v="1"/>
    <n v="5"/>
    <s v="2021-02"/>
  </r>
  <r>
    <n v="1101001"/>
    <n v="5365512"/>
    <n v="7861"/>
    <d v="2021-02-01T00:00:00"/>
    <n v="120"/>
    <x v="5"/>
    <s v="Amedi"/>
    <s v="Markaz Amedi"/>
    <s v="Amedi"/>
    <s v="عمادية"/>
    <n v="37.092389017499997"/>
    <n v="43.487856985199997"/>
    <n v="7"/>
    <x v="15"/>
    <n v="2"/>
    <s v="2021-02"/>
  </r>
  <r>
    <n v="1101011"/>
    <n v="5380012"/>
    <n v="7862"/>
    <d v="2021-02-02T00:00:00"/>
    <n v="120"/>
    <x v="5"/>
    <s v="Amedi"/>
    <s v="Sarsink"/>
    <s v="Qadish Collective"/>
    <s v="قدش"/>
    <n v="37.100532016800003"/>
    <n v="43.385399420600002"/>
    <n v="5"/>
    <x v="1"/>
    <n v="2"/>
    <s v="2021-02"/>
  </r>
  <r>
    <n v="1101011"/>
    <n v="5380012"/>
    <n v="7862"/>
    <d v="2021-02-02T00:00:00"/>
    <n v="120"/>
    <x v="5"/>
    <s v="Amedi"/>
    <s v="Sarsink"/>
    <s v="Qadish Collective"/>
    <s v="قدش"/>
    <n v="37.100532016800003"/>
    <n v="43.385399420600002"/>
    <n v="5"/>
    <x v="5"/>
    <n v="3"/>
    <s v="2021-02"/>
  </r>
  <r>
    <n v="2708153"/>
    <n v="2708153104"/>
    <n v="33346"/>
    <d v="2021-02-04T15:54:21"/>
    <n v="120"/>
    <x v="3"/>
    <s v="Telafar"/>
    <s v="Markaz Telafar"/>
    <s v="Al Alolea Vilage"/>
    <s v="قرية العلولية"/>
    <n v="36.398490000000002"/>
    <n v="42.504868999999999"/>
    <n v="20"/>
    <x v="1"/>
    <n v="20"/>
    <s v="2021-02"/>
  </r>
  <r>
    <n v="2708128"/>
    <n v="2708128104"/>
    <n v="17440"/>
    <d v="2021-02-04T16:45:39"/>
    <n v="120"/>
    <x v="3"/>
    <s v="Telafar"/>
    <s v="Markaz Telafar"/>
    <s v="Al-Qadisiya Alawla"/>
    <s v="حي القادسية الاولى"/>
    <n v="36.388269999999999"/>
    <n v="42.447851999999997"/>
    <n v="15"/>
    <x v="1"/>
    <n v="15"/>
    <s v="2021-02"/>
  </r>
  <r>
    <n v="2708141"/>
    <n v="2708141104"/>
    <n v="33279"/>
    <d v="2021-02-04T16:45:41"/>
    <n v="120"/>
    <x v="3"/>
    <s v="Telafar"/>
    <s v="Markaz Telafar"/>
    <s v="Hay Al-Rabeea"/>
    <s v="حي الربيع"/>
    <n v="36.378129999999999"/>
    <n v="42.442621899999999"/>
    <n v="6"/>
    <x v="1"/>
    <n v="6"/>
    <s v="2021-02"/>
  </r>
  <r>
    <n v="3504041"/>
    <n v="5419412"/>
    <n v="25533"/>
    <d v="2021-02-06T00:00:00"/>
    <n v="120"/>
    <x v="13"/>
    <s v="Nassriya"/>
    <s v="Markaz Al-Nassriya"/>
    <s v="Nassriya-Hey 400"/>
    <s v="حي 400"/>
    <n v="31.080862144499999"/>
    <n v="46.240087203599998"/>
    <n v="124"/>
    <x v="11"/>
    <n v="7"/>
    <s v="2021-02"/>
  </r>
  <r>
    <n v="3504041"/>
    <n v="5419412"/>
    <n v="25533"/>
    <d v="2021-02-06T00:00:00"/>
    <n v="120"/>
    <x v="13"/>
    <s v="Nassriya"/>
    <s v="Markaz Al-Nassriya"/>
    <s v="Nassriya-Hey 400"/>
    <s v="حي 400"/>
    <n v="31.080862144499999"/>
    <n v="46.240087203599998"/>
    <n v="124"/>
    <x v="10"/>
    <n v="33"/>
    <s v="2021-02"/>
  </r>
  <r>
    <n v="1103053"/>
    <n v="5420912"/>
    <n v="8013"/>
    <d v="2021-02-06T00:00:00"/>
    <n v="120"/>
    <x v="5"/>
    <s v="Sumel"/>
    <s v="Markaz Sumel"/>
    <s v="Marina"/>
    <s v="مرينا"/>
    <n v="36.910295444699997"/>
    <n v="42.7939173782"/>
    <n v="7"/>
    <x v="5"/>
    <n v="7"/>
    <s v="2021-02"/>
  </r>
  <r>
    <n v="3504041"/>
    <n v="5419412"/>
    <n v="25533"/>
    <d v="2021-02-06T00:00:00"/>
    <n v="120"/>
    <x v="13"/>
    <s v="Nassriya"/>
    <s v="Markaz Al-Nassriya"/>
    <s v="Nassriya-Hey 400"/>
    <s v="حي 400"/>
    <n v="31.080862144499999"/>
    <n v="46.240087203599998"/>
    <n v="124"/>
    <x v="15"/>
    <n v="11"/>
    <s v="2021-02"/>
  </r>
  <r>
    <n v="3504041"/>
    <n v="5419412"/>
    <n v="25533"/>
    <d v="2021-02-06T00:00:00"/>
    <n v="120"/>
    <x v="13"/>
    <s v="Nassriya"/>
    <s v="Markaz Al-Nassriya"/>
    <s v="Nassriya-Hey 400"/>
    <s v="حي 400"/>
    <n v="31.080862144499999"/>
    <n v="46.240087203599998"/>
    <n v="124"/>
    <x v="5"/>
    <n v="27"/>
    <s v="2021-02"/>
  </r>
  <r>
    <n v="3504041"/>
    <n v="5419412"/>
    <n v="25533"/>
    <d v="2021-02-06T00:00:00"/>
    <n v="120"/>
    <x v="13"/>
    <s v="Nassriya"/>
    <s v="Markaz Al-Nassriya"/>
    <s v="Nassriya-Hey 400"/>
    <s v="حي 400"/>
    <n v="31.080862144499999"/>
    <n v="46.240087203599998"/>
    <n v="124"/>
    <x v="3"/>
    <n v="31"/>
    <s v="2021-02"/>
  </r>
  <r>
    <n v="3504041"/>
    <n v="5419412"/>
    <n v="25533"/>
    <d v="2021-02-06T00:00:00"/>
    <n v="120"/>
    <x v="13"/>
    <s v="Nassriya"/>
    <s v="Markaz Al-Nassriya"/>
    <s v="Nassriya-Hey 400"/>
    <s v="حي 400"/>
    <n v="31.080862144499999"/>
    <n v="46.240087203599998"/>
    <n v="124"/>
    <x v="33"/>
    <n v="15"/>
    <s v="2021-02"/>
  </r>
  <r>
    <n v="3504039"/>
    <n v="5431512"/>
    <n v="25531"/>
    <d v="2021-02-07T00:00:00"/>
    <n v="120"/>
    <x v="13"/>
    <s v="Nassriya"/>
    <s v="Markaz Al-Nassriya"/>
    <s v="Hey Al-Mtanzh"/>
    <s v="حي المتنزة"/>
    <n v="31.0452754698"/>
    <n v="46.2350050258"/>
    <n v="7"/>
    <x v="5"/>
    <n v="7"/>
    <s v="2021-02"/>
  </r>
  <r>
    <n v="3503001"/>
    <n v="5470112"/>
    <n v="10250"/>
    <d v="2021-02-09T00:00:00"/>
    <n v="120"/>
    <x v="13"/>
    <s v="Al-Shatra"/>
    <s v="Markaz Al-Shatra"/>
    <s v="14 Ramadan"/>
    <s v="حي 14 رمضان"/>
    <n v="31.4359498874"/>
    <n v="46.172572526899998"/>
    <n v="1"/>
    <x v="5"/>
    <n v="1"/>
    <s v="2021-02"/>
  </r>
  <r>
    <n v="3504007"/>
    <n v="5472412"/>
    <n v="25525"/>
    <d v="2021-02-10T00:00:00"/>
    <n v="120"/>
    <x v="13"/>
    <s v="Nassriya"/>
    <s v="Markaz Al-Nassriya"/>
    <s v="Al Emarat"/>
    <s v="العمارات"/>
    <n v="31.027024004299999"/>
    <n v="46.241676675500003"/>
    <n v="37"/>
    <x v="5"/>
    <n v="12"/>
    <s v="2021-02"/>
  </r>
  <r>
    <n v="3504007"/>
    <n v="5472412"/>
    <n v="25525"/>
    <d v="2021-02-10T00:00:00"/>
    <n v="120"/>
    <x v="13"/>
    <s v="Nassriya"/>
    <s v="Markaz Al-Nassriya"/>
    <s v="Al Emarat"/>
    <s v="العمارات"/>
    <n v="31.027024004299999"/>
    <n v="46.241676675500003"/>
    <n v="37"/>
    <x v="3"/>
    <n v="15"/>
    <s v="2021-02"/>
  </r>
  <r>
    <n v="3504016"/>
    <n v="5472512"/>
    <n v="10281"/>
    <d v="2021-02-10T00:00:00"/>
    <n v="120"/>
    <x v="13"/>
    <s v="Nassriya"/>
    <s v="Markaz Al-Nassriya"/>
    <s v="Al Shumokh"/>
    <s v="حي الشموخ"/>
    <n v="31.029471706599999"/>
    <n v="46.244121658399997"/>
    <n v="9"/>
    <x v="3"/>
    <n v="4"/>
    <s v="2021-02"/>
  </r>
  <r>
    <n v="3504026"/>
    <n v="5472712"/>
    <n v="10253"/>
    <d v="2021-02-10T00:00:00"/>
    <n v="120"/>
    <x v="13"/>
    <s v="Nassriya"/>
    <s v="Markaz Al-Nassriya"/>
    <s v="Baghdad Street"/>
    <s v="شارع بغداد"/>
    <n v="31.038477412900001"/>
    <n v="46.2356561609"/>
    <n v="7"/>
    <x v="3"/>
    <n v="2"/>
    <s v="2021-02"/>
  </r>
  <r>
    <n v="3504007"/>
    <n v="5472412"/>
    <n v="25525"/>
    <d v="2021-02-10T00:00:00"/>
    <n v="120"/>
    <x v="13"/>
    <s v="Nassriya"/>
    <s v="Markaz Al-Nassriya"/>
    <s v="Al Emarat"/>
    <s v="العمارات"/>
    <n v="31.027024004299999"/>
    <n v="46.241676675500003"/>
    <n v="37"/>
    <x v="1"/>
    <n v="10"/>
    <s v="2021-02"/>
  </r>
  <r>
    <n v="3504016"/>
    <n v="5472512"/>
    <n v="10281"/>
    <d v="2021-02-10T00:00:00"/>
    <n v="120"/>
    <x v="13"/>
    <s v="Nassriya"/>
    <s v="Markaz Al-Nassriya"/>
    <s v="Al Shumokh"/>
    <s v="حي الشموخ"/>
    <n v="31.029471706599999"/>
    <n v="46.244121658399997"/>
    <n v="9"/>
    <x v="1"/>
    <n v="4"/>
    <s v="2021-02"/>
  </r>
  <r>
    <n v="3504010"/>
    <n v="5472612"/>
    <n v="24740"/>
    <d v="2021-02-10T00:00:00"/>
    <n v="120"/>
    <x v="13"/>
    <s v="Nassriya"/>
    <s v="Markaz Al-Nassriya"/>
    <s v="Al Iskan"/>
    <s v="الاسكان"/>
    <n v="31.038505004899999"/>
    <n v="46.242960423"/>
    <n v="3"/>
    <x v="15"/>
    <n v="3"/>
    <s v="2021-02"/>
  </r>
  <r>
    <n v="3504016"/>
    <n v="5472512"/>
    <n v="10281"/>
    <d v="2021-02-10T00:00:00"/>
    <n v="120"/>
    <x v="13"/>
    <s v="Nassriya"/>
    <s v="Markaz Al-Nassriya"/>
    <s v="Al Shumokh"/>
    <s v="حي الشموخ"/>
    <n v="31.029471706599999"/>
    <n v="46.244121658399997"/>
    <n v="9"/>
    <x v="15"/>
    <n v="1"/>
    <s v="2021-02"/>
  </r>
  <r>
    <n v="3504026"/>
    <n v="5472712"/>
    <n v="10253"/>
    <d v="2021-02-10T00:00:00"/>
    <n v="120"/>
    <x v="13"/>
    <s v="Nassriya"/>
    <s v="Markaz Al-Nassriya"/>
    <s v="Baghdad Street"/>
    <s v="شارع بغداد"/>
    <n v="31.038477412900001"/>
    <n v="46.2356561609"/>
    <n v="7"/>
    <x v="15"/>
    <n v="5"/>
    <s v="2021-02"/>
  </r>
  <r>
    <n v="3503006"/>
    <n v="5490212"/>
    <n v="21209"/>
    <d v="2021-02-11T00:00:00"/>
    <n v="120"/>
    <x v="13"/>
    <s v="Al-Shatra"/>
    <s v="Markaz Al-Shatra"/>
    <s v="Al Shomali"/>
    <s v="الشوملي"/>
    <n v="31.415689718399999"/>
    <n v="46.163976839100002"/>
    <n v="2"/>
    <x v="15"/>
    <n v="1"/>
    <s v="2021-02"/>
  </r>
  <r>
    <n v="3503008"/>
    <n v="5490112"/>
    <n v="9848"/>
    <d v="2021-02-11T00:00:00"/>
    <n v="120"/>
    <x v="13"/>
    <s v="Al-Shatra"/>
    <s v="Markaz Al-Shatra"/>
    <s v="Al-fatahiyah"/>
    <s v="حي الفتاحية"/>
    <n v="31.415756054100001"/>
    <n v="46.172971067500001"/>
    <n v="1"/>
    <x v="15"/>
    <n v="1"/>
    <s v="2021-02"/>
  </r>
  <r>
    <n v="3504051"/>
    <n v="5481312"/>
    <n v="23685"/>
    <d v="2021-02-11T00:00:00"/>
    <n v="120"/>
    <x v="13"/>
    <s v="Nassriya"/>
    <s v="Markaz Al-Nassriya"/>
    <s v="Um Al Dood"/>
    <s v="ام الدود"/>
    <n v="31.087265559999999"/>
    <n v="46.241235476500002"/>
    <n v="16"/>
    <x v="15"/>
    <n v="3"/>
    <s v="2021-02"/>
  </r>
  <r>
    <n v="3504014"/>
    <n v="5489912"/>
    <n v="10254"/>
    <d v="2021-02-11T00:00:00"/>
    <n v="120"/>
    <x v="13"/>
    <s v="Nassriya"/>
    <s v="Markaz Al-Nassriya"/>
    <s v="Al Sharqiya"/>
    <s v="الشرقيه"/>
    <n v="31.042429802899999"/>
    <n v="46.262052204600003"/>
    <n v="30"/>
    <x v="33"/>
    <n v="15"/>
    <s v="2021-02"/>
  </r>
  <r>
    <n v="3505014"/>
    <n v="5481912"/>
    <n v="33810"/>
    <d v="2021-02-11T00:00:00"/>
    <n v="120"/>
    <x v="13"/>
    <s v="Suq Al-Shoyokh"/>
    <s v="Garmat Beni Said"/>
    <s v="Al-Hadhar"/>
    <s v="الحضر"/>
    <n v="30.880875"/>
    <n v="46.576391999999998"/>
    <n v="7"/>
    <x v="1"/>
    <n v="5"/>
    <s v="2021-02"/>
  </r>
  <r>
    <n v="3505015"/>
    <n v="5482012"/>
    <n v="33811"/>
    <d v="2021-02-11T00:00:00"/>
    <n v="120"/>
    <x v="13"/>
    <s v="Suq Al-Shoyokh"/>
    <s v="Garmat Beni Said"/>
    <s v="Hay Al-Askery"/>
    <s v="حي العسكري"/>
    <n v="30.882387999999999"/>
    <n v="46.568722000000001"/>
    <n v="25"/>
    <x v="1"/>
    <n v="10"/>
    <s v="2021-02"/>
  </r>
  <r>
    <n v="3505013"/>
    <n v="5481812"/>
    <n v="33809"/>
    <d v="2021-02-11T00:00:00"/>
    <n v="120"/>
    <x v="13"/>
    <s v="Suq Al-Shoyokh"/>
    <s v="Akaika"/>
    <s v="Hay Al-Askery"/>
    <s v="حي العسكري"/>
    <n v="30.914428999999998"/>
    <n v="46.47878"/>
    <n v="5"/>
    <x v="1"/>
    <n v="5"/>
    <s v="2021-02"/>
  </r>
  <r>
    <n v="3504030"/>
    <n v="5482312"/>
    <n v="24746"/>
    <d v="2021-02-11T00:00:00"/>
    <n v="120"/>
    <x v="13"/>
    <s v="Nassriya"/>
    <s v="Markaz Al-Nassriya"/>
    <s v="Hay Al Khadraa"/>
    <s v="حي الخضراء"/>
    <n v="31.042946248900002"/>
    <n v="46.274699394599999"/>
    <n v="1"/>
    <x v="10"/>
    <n v="1"/>
    <s v="2021-02"/>
  </r>
  <r>
    <n v="3504014"/>
    <n v="5489912"/>
    <n v="10254"/>
    <d v="2021-02-11T00:00:00"/>
    <n v="120"/>
    <x v="13"/>
    <s v="Nassriya"/>
    <s v="Markaz Al-Nassriya"/>
    <s v="Al Sharqiya"/>
    <s v="الشرقيه"/>
    <n v="31.042429802899999"/>
    <n v="46.262052204600003"/>
    <n v="30"/>
    <x v="10"/>
    <n v="10"/>
    <s v="2021-02"/>
  </r>
  <r>
    <n v="3504051"/>
    <n v="5481312"/>
    <n v="23685"/>
    <d v="2021-02-11T00:00:00"/>
    <n v="120"/>
    <x v="13"/>
    <s v="Nassriya"/>
    <s v="Markaz Al-Nassriya"/>
    <s v="Um Al Dood"/>
    <s v="ام الدود"/>
    <n v="31.087265559999999"/>
    <n v="46.241235476500002"/>
    <n v="16"/>
    <x v="10"/>
    <n v="6"/>
    <s v="2021-02"/>
  </r>
  <r>
    <n v="3504051"/>
    <n v="5481312"/>
    <n v="23685"/>
    <d v="2021-02-11T00:00:00"/>
    <n v="120"/>
    <x v="13"/>
    <s v="Nassriya"/>
    <s v="Markaz Al-Nassriya"/>
    <s v="Um Al Dood"/>
    <s v="ام الدود"/>
    <n v="31.087265559999999"/>
    <n v="46.241235476500002"/>
    <n v="16"/>
    <x v="1"/>
    <n v="4"/>
    <s v="2021-02"/>
  </r>
  <r>
    <n v="3504014"/>
    <n v="5489912"/>
    <n v="10254"/>
    <d v="2021-02-11T00:00:00"/>
    <n v="120"/>
    <x v="13"/>
    <s v="Nassriya"/>
    <s v="Markaz Al-Nassriya"/>
    <s v="Al Sharqiya"/>
    <s v="الشرقيه"/>
    <n v="31.042429802899999"/>
    <n v="46.262052204600003"/>
    <n v="30"/>
    <x v="11"/>
    <n v="5"/>
    <s v="2021-02"/>
  </r>
  <r>
    <n v="3504003"/>
    <n v="5481712"/>
    <n v="24415"/>
    <d v="2021-02-11T00:00:00"/>
    <n v="120"/>
    <x v="13"/>
    <s v="Nassriya"/>
    <s v="Markaz Al-Nassriya"/>
    <s v="Al Asrriyah Village"/>
    <s v="القرية العصرية"/>
    <n v="31.122673117800002"/>
    <n v="46.234062045100004"/>
    <n v="1"/>
    <x v="3"/>
    <n v="1"/>
    <s v="2021-02"/>
  </r>
  <r>
    <n v="3504051"/>
    <n v="5481312"/>
    <n v="23685"/>
    <d v="2021-02-11T00:00:00"/>
    <n v="120"/>
    <x v="13"/>
    <s v="Nassriya"/>
    <s v="Markaz Al-Nassriya"/>
    <s v="Um Al Dood"/>
    <s v="ام الدود"/>
    <n v="31.087265559999999"/>
    <n v="46.241235476500002"/>
    <n v="16"/>
    <x v="3"/>
    <n v="3"/>
    <s v="2021-02"/>
  </r>
  <r>
    <n v="3503006"/>
    <n v="5490212"/>
    <n v="21209"/>
    <d v="2021-02-11T00:00:00"/>
    <n v="120"/>
    <x v="13"/>
    <s v="Al-Shatra"/>
    <s v="Markaz Al-Shatra"/>
    <s v="Al Shomali"/>
    <s v="الشوملي"/>
    <n v="31.415689718399999"/>
    <n v="46.163976839100002"/>
    <n v="2"/>
    <x v="3"/>
    <n v="1"/>
    <s v="2021-02"/>
  </r>
  <r>
    <n v="3503009"/>
    <n v="5486712"/>
    <n v="9822"/>
    <d v="2021-02-11T00:00:00"/>
    <n v="120"/>
    <x v="13"/>
    <s v="Al-Shatra"/>
    <s v="Markaz Al-Shatra"/>
    <s v="Al-hawi"/>
    <s v="حي الحاوي"/>
    <n v="31.403907212699998"/>
    <n v="46.175491096099996"/>
    <n v="2"/>
    <x v="3"/>
    <n v="1"/>
    <s v="2021-02"/>
  </r>
  <r>
    <n v="3503012"/>
    <n v="5482412"/>
    <n v="10286"/>
    <d v="2021-02-11T00:00:00"/>
    <n v="120"/>
    <x v="13"/>
    <s v="Al-Shatra"/>
    <s v="Markaz Al-Shatra"/>
    <s v="Hay al Zahraa"/>
    <s v="حي الزهراء"/>
    <n v="31.400419743299999"/>
    <n v="46.1806881535"/>
    <n v="3"/>
    <x v="3"/>
    <n v="3"/>
    <s v="2021-02"/>
  </r>
  <r>
    <n v="3505014"/>
    <n v="5481912"/>
    <n v="33810"/>
    <d v="2021-02-11T00:00:00"/>
    <n v="120"/>
    <x v="13"/>
    <s v="Suq Al-Shoyokh"/>
    <s v="Garmat Beni Said"/>
    <s v="Al-Hadhar"/>
    <s v="الحضر"/>
    <n v="30.880875"/>
    <n v="46.576391999999998"/>
    <n v="7"/>
    <x v="21"/>
    <n v="2"/>
    <s v="2021-02"/>
  </r>
  <r>
    <n v="3503009"/>
    <n v="5486712"/>
    <n v="9822"/>
    <d v="2021-02-11T00:00:00"/>
    <n v="120"/>
    <x v="13"/>
    <s v="Al-Shatra"/>
    <s v="Markaz Al-Shatra"/>
    <s v="Al-hawi"/>
    <s v="حي الحاوي"/>
    <n v="31.403907212699998"/>
    <n v="46.175491096099996"/>
    <n v="2"/>
    <x v="5"/>
    <n v="1"/>
    <s v="2021-02"/>
  </r>
  <r>
    <n v="3504034"/>
    <n v="5481612"/>
    <n v="24742"/>
    <d v="2021-02-11T00:00:00"/>
    <n v="120"/>
    <x v="13"/>
    <s v="Nassriya"/>
    <s v="Markaz Al-Nassriya"/>
    <s v="Hay Al-Hakim"/>
    <s v="حي الحكيم"/>
    <n v="31.060090237699999"/>
    <n v="46.277220867600001"/>
    <n v="1"/>
    <x v="5"/>
    <n v="1"/>
    <s v="2021-02"/>
  </r>
  <r>
    <n v="3505015"/>
    <n v="5482012"/>
    <n v="33811"/>
    <d v="2021-02-11T00:00:00"/>
    <n v="120"/>
    <x v="13"/>
    <s v="Suq Al-Shoyokh"/>
    <s v="Garmat Beni Said"/>
    <s v="Hay Al-Askery"/>
    <s v="حي العسكري"/>
    <n v="30.882387999999999"/>
    <n v="46.568722000000001"/>
    <n v="25"/>
    <x v="5"/>
    <n v="10"/>
    <s v="2021-02"/>
  </r>
  <r>
    <n v="3505015"/>
    <n v="5482012"/>
    <n v="33811"/>
    <d v="2021-02-11T00:00:00"/>
    <n v="120"/>
    <x v="13"/>
    <s v="Suq Al-Shoyokh"/>
    <s v="Garmat Beni Said"/>
    <s v="Hay Al-Askery"/>
    <s v="حي العسكري"/>
    <n v="30.882387999999999"/>
    <n v="46.568722000000001"/>
    <n v="25"/>
    <x v="15"/>
    <n v="5"/>
    <s v="2021-02"/>
  </r>
  <r>
    <n v="3504019"/>
    <n v="5496312"/>
    <n v="9470"/>
    <d v="2021-02-12T00:00:00"/>
    <n v="120"/>
    <x v="13"/>
    <s v="Nassriya"/>
    <s v="Markaz Al-Nassriya"/>
    <s v="Al-hay al-askary"/>
    <s v="الحي العسكري "/>
    <n v="31.0569626851"/>
    <n v="46.266143804899997"/>
    <n v="13"/>
    <x v="11"/>
    <n v="3"/>
    <s v="2021-02"/>
  </r>
  <r>
    <n v="3504019"/>
    <n v="5496312"/>
    <n v="9470"/>
    <d v="2021-02-12T00:00:00"/>
    <n v="120"/>
    <x v="13"/>
    <s v="Nassriya"/>
    <s v="Markaz Al-Nassriya"/>
    <s v="Al-hay al-askary"/>
    <s v="الحي العسكري "/>
    <n v="31.0569626851"/>
    <n v="46.266143804899997"/>
    <n v="13"/>
    <x v="10"/>
    <n v="4"/>
    <s v="2021-02"/>
  </r>
  <r>
    <n v="3504019"/>
    <n v="5496312"/>
    <n v="9470"/>
    <d v="2021-02-12T00:00:00"/>
    <n v="120"/>
    <x v="13"/>
    <s v="Nassriya"/>
    <s v="Markaz Al-Nassriya"/>
    <s v="Al-hay al-askary"/>
    <s v="الحي العسكري "/>
    <n v="31.0569626851"/>
    <n v="46.266143804899997"/>
    <n v="13"/>
    <x v="33"/>
    <n v="3"/>
    <s v="2021-02"/>
  </r>
  <r>
    <n v="3504019"/>
    <n v="5496312"/>
    <n v="9470"/>
    <d v="2021-02-12T00:00:00"/>
    <n v="120"/>
    <x v="13"/>
    <s v="Nassriya"/>
    <s v="Markaz Al-Nassriya"/>
    <s v="Al-hay al-askary"/>
    <s v="الحي العسكري "/>
    <n v="31.0569626851"/>
    <n v="46.266143804899997"/>
    <n v="13"/>
    <x v="0"/>
    <n v="3"/>
    <s v="2021-02"/>
  </r>
  <r>
    <n v="3504045"/>
    <n v="5506712"/>
    <n v="22344"/>
    <d v="2021-02-13T00:00:00"/>
    <n v="120"/>
    <x v="13"/>
    <s v="Nassriya"/>
    <s v="Markaz Al-Nassriya"/>
    <s v="Share Eshreen"/>
    <s v="شارع عشرين"/>
    <n v="31.048519000500001"/>
    <n v="46.257282930099997"/>
    <n v="7"/>
    <x v="10"/>
    <n v="2"/>
    <s v="2021-02"/>
  </r>
  <r>
    <n v="3504045"/>
    <n v="5506712"/>
    <n v="22344"/>
    <d v="2021-02-13T00:00:00"/>
    <n v="120"/>
    <x v="13"/>
    <s v="Nassriya"/>
    <s v="Markaz Al-Nassriya"/>
    <s v="Share Eshreen"/>
    <s v="شارع عشرين"/>
    <n v="31.048519000500001"/>
    <n v="46.257282930099997"/>
    <n v="7"/>
    <x v="5"/>
    <n v="3"/>
    <s v="2021-02"/>
  </r>
  <r>
    <n v="3504045"/>
    <n v="5506712"/>
    <n v="22344"/>
    <d v="2021-02-13T00:00:00"/>
    <n v="120"/>
    <x v="13"/>
    <s v="Nassriya"/>
    <s v="Markaz Al-Nassriya"/>
    <s v="Share Eshreen"/>
    <s v="شارع عشرين"/>
    <n v="31.048519000500001"/>
    <n v="46.257282930099997"/>
    <n v="7"/>
    <x v="3"/>
    <n v="2"/>
    <s v="2021-02"/>
  </r>
  <r>
    <n v="3505003"/>
    <n v="5516712"/>
    <n v="25436"/>
    <d v="2021-02-14T00:00:00"/>
    <n v="120"/>
    <x v="13"/>
    <s v="Suq Al-Shoyokh"/>
    <s v="Markaz Suq Al-Shoyokh"/>
    <s v="Al Kibla"/>
    <s v="القبله"/>
    <n v="30.906636502200001"/>
    <n v="46.445979934699999"/>
    <n v="19"/>
    <x v="3"/>
    <n v="10"/>
    <s v="2021-02"/>
  </r>
  <r>
    <n v="3505004"/>
    <n v="5516612"/>
    <n v="25437"/>
    <d v="2021-02-14T00:00:00"/>
    <n v="120"/>
    <x v="13"/>
    <s v="Suq Al-Shoyokh"/>
    <s v="Markaz Suq Al-Shoyokh"/>
    <s v="Al Shumokh"/>
    <s v="الشموخ"/>
    <n v="30.888556274700001"/>
    <n v="46.450200042200002"/>
    <n v="12"/>
    <x v="5"/>
    <n v="4"/>
    <s v="2021-02"/>
  </r>
  <r>
    <n v="3505003"/>
    <n v="5516712"/>
    <n v="25436"/>
    <d v="2021-02-14T00:00:00"/>
    <n v="120"/>
    <x v="13"/>
    <s v="Suq Al-Shoyokh"/>
    <s v="Markaz Suq Al-Shoyokh"/>
    <s v="Al Kibla"/>
    <s v="القبله"/>
    <n v="30.906636502200001"/>
    <n v="46.445979934699999"/>
    <n v="19"/>
    <x v="5"/>
    <n v="5"/>
    <s v="2021-02"/>
  </r>
  <r>
    <n v="3504042"/>
    <n v="5516412"/>
    <n v="10263"/>
    <d v="2021-02-14T00:00:00"/>
    <n v="120"/>
    <x v="13"/>
    <s v="Nassriya"/>
    <s v="Markaz Al-Nassriya"/>
    <s v="Sadir City"/>
    <s v="حي مدينة الصدر"/>
    <n v="31.0802066016"/>
    <n v="46.235693895300003"/>
    <n v="30"/>
    <x v="15"/>
    <n v="5"/>
    <s v="2021-02"/>
  </r>
  <r>
    <n v="3504027"/>
    <n v="5516512"/>
    <n v="24885"/>
    <d v="2021-02-14T00:00:00"/>
    <n v="120"/>
    <x v="13"/>
    <s v="Nassriya"/>
    <s v="Markaz Al-Nassriya"/>
    <s v="Hay Al Al Ghadeer"/>
    <s v="حي الغدير"/>
    <n v="31.061467899099998"/>
    <n v="46.278157583599999"/>
    <n v="3"/>
    <x v="5"/>
    <n v="3"/>
    <s v="2021-02"/>
  </r>
  <r>
    <n v="3504042"/>
    <n v="5516412"/>
    <n v="10263"/>
    <d v="2021-02-14T00:00:00"/>
    <n v="120"/>
    <x v="13"/>
    <s v="Nassriya"/>
    <s v="Markaz Al-Nassriya"/>
    <s v="Sadir City"/>
    <s v="حي مدينة الصدر"/>
    <n v="31.0802066016"/>
    <n v="46.235693895300003"/>
    <n v="30"/>
    <x v="10"/>
    <n v="15"/>
    <s v="2021-02"/>
  </r>
  <r>
    <n v="3505004"/>
    <n v="5516612"/>
    <n v="25437"/>
    <d v="2021-02-14T00:00:00"/>
    <n v="120"/>
    <x v="13"/>
    <s v="Suq Al-Shoyokh"/>
    <s v="Markaz Suq Al-Shoyokh"/>
    <s v="Al Shumokh"/>
    <s v="الشموخ"/>
    <n v="30.888556274700001"/>
    <n v="46.450200042200002"/>
    <n v="12"/>
    <x v="1"/>
    <n v="5"/>
    <s v="2021-02"/>
  </r>
  <r>
    <n v="3505003"/>
    <n v="5516712"/>
    <n v="25436"/>
    <d v="2021-02-14T00:00:00"/>
    <n v="120"/>
    <x v="13"/>
    <s v="Suq Al-Shoyokh"/>
    <s v="Markaz Suq Al-Shoyokh"/>
    <s v="Al Kibla"/>
    <s v="القبله"/>
    <n v="30.906636502200001"/>
    <n v="46.445979934699999"/>
    <n v="19"/>
    <x v="2"/>
    <n v="1"/>
    <s v="2021-02"/>
  </r>
  <r>
    <n v="3505004"/>
    <n v="5516612"/>
    <n v="25437"/>
    <d v="2021-02-14T00:00:00"/>
    <n v="120"/>
    <x v="13"/>
    <s v="Suq Al-Shoyokh"/>
    <s v="Markaz Suq Al-Shoyokh"/>
    <s v="Al Shumokh"/>
    <s v="الشموخ"/>
    <n v="30.888556274700001"/>
    <n v="46.450200042200002"/>
    <n v="12"/>
    <x v="3"/>
    <n v="3"/>
    <s v="2021-02"/>
  </r>
  <r>
    <n v="3505003"/>
    <n v="5516712"/>
    <n v="25436"/>
    <d v="2021-02-14T00:00:00"/>
    <n v="120"/>
    <x v="13"/>
    <s v="Suq Al-Shoyokh"/>
    <s v="Markaz Suq Al-Shoyokh"/>
    <s v="Al Kibla"/>
    <s v="القبله"/>
    <n v="30.906636502200001"/>
    <n v="46.445979934699999"/>
    <n v="19"/>
    <x v="9"/>
    <n v="3"/>
    <s v="2021-02"/>
  </r>
  <r>
    <n v="3504042"/>
    <n v="5516412"/>
    <n v="10263"/>
    <d v="2021-02-14T00:00:00"/>
    <n v="120"/>
    <x v="13"/>
    <s v="Nassriya"/>
    <s v="Markaz Al-Nassriya"/>
    <s v="Sadir City"/>
    <s v="حي مدينة الصدر"/>
    <n v="31.0802066016"/>
    <n v="46.235693895300003"/>
    <n v="30"/>
    <x v="33"/>
    <n v="10"/>
    <s v="2021-02"/>
  </r>
  <r>
    <n v="2708129"/>
    <n v="2708129104"/>
    <n v="18006"/>
    <d v="2021-02-14T23:57:59"/>
    <n v="120"/>
    <x v="3"/>
    <s v="Telafar"/>
    <s v="Markaz Telafar"/>
    <s v="Hay Al Nasir"/>
    <s v="حي النصر"/>
    <n v="36.371630000000003"/>
    <n v="42.459803600000001"/>
    <n v="10"/>
    <x v="1"/>
    <n v="10"/>
    <s v="2021-02"/>
  </r>
  <r>
    <n v="3504021"/>
    <n v="5522612"/>
    <n v="10335"/>
    <d v="2021-02-15T00:00:00"/>
    <n v="120"/>
    <x v="13"/>
    <s v="Nassriya"/>
    <s v="Markaz Al-Nassriya"/>
    <s v="Al-Salhiya"/>
    <s v="حي الصالحية"/>
    <n v="31.0506383486"/>
    <n v="46.269343302599999"/>
    <n v="16"/>
    <x v="11"/>
    <n v="2"/>
    <s v="2021-02"/>
  </r>
  <r>
    <n v="3504031"/>
    <n v="5521712"/>
    <n v="21208"/>
    <d v="2021-02-15T00:00:00"/>
    <n v="120"/>
    <x v="13"/>
    <s v="Nassriya"/>
    <s v="Markaz Al-Nassriya"/>
    <s v="Hay Al Mualimeen"/>
    <s v="حي المعلمين"/>
    <n v="31.067779245299999"/>
    <n v="46.249674558199999"/>
    <n v="39"/>
    <x v="11"/>
    <n v="5"/>
    <s v="2021-02"/>
  </r>
  <r>
    <n v="3504046"/>
    <n v="5521912"/>
    <n v="10269"/>
    <d v="2021-02-15T00:00:00"/>
    <n v="120"/>
    <x v="13"/>
    <s v="Nassriya"/>
    <s v="Ur"/>
    <s v="Sindaliyah-Sidenaweyah"/>
    <s v="حي السديناويه"/>
    <n v="31.041901284200001"/>
    <n v="46.3069539022"/>
    <n v="41"/>
    <x v="11"/>
    <n v="2"/>
    <s v="2021-02"/>
  </r>
  <r>
    <n v="3504046"/>
    <n v="5521912"/>
    <n v="10269"/>
    <d v="2021-02-15T00:00:00"/>
    <n v="120"/>
    <x v="13"/>
    <s v="Nassriya"/>
    <s v="Ur"/>
    <s v="Sindaliyah-Sidenaweyah"/>
    <s v="حي السديناويه"/>
    <n v="31.041901284200001"/>
    <n v="46.3069539022"/>
    <n v="41"/>
    <x v="10"/>
    <n v="15"/>
    <s v="2021-02"/>
  </r>
  <r>
    <n v="3504021"/>
    <n v="5522612"/>
    <n v="10335"/>
    <d v="2021-02-15T00:00:00"/>
    <n v="120"/>
    <x v="13"/>
    <s v="Nassriya"/>
    <s v="Markaz Al-Nassriya"/>
    <s v="Al-Salhiya"/>
    <s v="حي الصالحية"/>
    <n v="31.0506383486"/>
    <n v="46.269343302599999"/>
    <n v="16"/>
    <x v="10"/>
    <n v="6"/>
    <s v="2021-02"/>
  </r>
  <r>
    <n v="3504031"/>
    <n v="5521712"/>
    <n v="21208"/>
    <d v="2021-02-15T00:00:00"/>
    <n v="120"/>
    <x v="13"/>
    <s v="Nassriya"/>
    <s v="Markaz Al-Nassriya"/>
    <s v="Hay Al Mualimeen"/>
    <s v="حي المعلمين"/>
    <n v="31.067779245299999"/>
    <n v="46.249674558199999"/>
    <n v="39"/>
    <x v="10"/>
    <n v="7"/>
    <s v="2021-02"/>
  </r>
  <r>
    <n v="3504031"/>
    <n v="5521712"/>
    <n v="21208"/>
    <d v="2021-02-15T00:00:00"/>
    <n v="120"/>
    <x v="13"/>
    <s v="Nassriya"/>
    <s v="Markaz Al-Nassriya"/>
    <s v="Hay Al Mualimeen"/>
    <s v="حي المعلمين"/>
    <n v="31.067779245299999"/>
    <n v="46.249674558199999"/>
    <n v="39"/>
    <x v="1"/>
    <n v="17"/>
    <s v="2021-02"/>
  </r>
  <r>
    <n v="3504021"/>
    <n v="5522612"/>
    <n v="10335"/>
    <d v="2021-02-15T00:00:00"/>
    <n v="120"/>
    <x v="13"/>
    <s v="Nassriya"/>
    <s v="Markaz Al-Nassriya"/>
    <s v="Al-Salhiya"/>
    <s v="حي الصالحية"/>
    <n v="31.0506383486"/>
    <n v="46.269343302599999"/>
    <n v="16"/>
    <x v="5"/>
    <n v="4"/>
    <s v="2021-02"/>
  </r>
  <r>
    <n v="3504021"/>
    <n v="5522612"/>
    <n v="10335"/>
    <d v="2021-02-15T00:00:00"/>
    <n v="120"/>
    <x v="13"/>
    <s v="Nassriya"/>
    <s v="Markaz Al-Nassriya"/>
    <s v="Al-Salhiya"/>
    <s v="حي الصالحية"/>
    <n v="31.0506383486"/>
    <n v="46.269343302599999"/>
    <n v="16"/>
    <x v="15"/>
    <n v="3"/>
    <s v="2021-02"/>
  </r>
  <r>
    <n v="3504046"/>
    <n v="5521912"/>
    <n v="10269"/>
    <d v="2021-02-15T00:00:00"/>
    <n v="120"/>
    <x v="13"/>
    <s v="Nassriya"/>
    <s v="Ur"/>
    <s v="Sindaliyah-Sidenaweyah"/>
    <s v="حي السديناويه"/>
    <n v="31.041901284200001"/>
    <n v="46.3069539022"/>
    <n v="41"/>
    <x v="5"/>
    <n v="4"/>
    <s v="2021-02"/>
  </r>
  <r>
    <n v="3504031"/>
    <n v="5521712"/>
    <n v="21208"/>
    <d v="2021-02-15T00:00:00"/>
    <n v="120"/>
    <x v="13"/>
    <s v="Nassriya"/>
    <s v="Markaz Al-Nassriya"/>
    <s v="Hay Al Mualimeen"/>
    <s v="حي المعلمين"/>
    <n v="31.067779245299999"/>
    <n v="46.249674558199999"/>
    <n v="39"/>
    <x v="26"/>
    <n v="5"/>
    <s v="2021-02"/>
  </r>
  <r>
    <n v="3504046"/>
    <n v="5521912"/>
    <n v="10269"/>
    <d v="2021-02-15T00:00:00"/>
    <n v="120"/>
    <x v="13"/>
    <s v="Nassriya"/>
    <s v="Ur"/>
    <s v="Sindaliyah-Sidenaweyah"/>
    <s v="حي السديناويه"/>
    <n v="31.041901284200001"/>
    <n v="46.3069539022"/>
    <n v="41"/>
    <x v="3"/>
    <n v="5"/>
    <s v="2021-02"/>
  </r>
  <r>
    <n v="3504021"/>
    <n v="5522612"/>
    <n v="10335"/>
    <d v="2021-02-15T00:00:00"/>
    <n v="120"/>
    <x v="13"/>
    <s v="Nassriya"/>
    <s v="Markaz Al-Nassriya"/>
    <s v="Al-Salhiya"/>
    <s v="حي الصالحية"/>
    <n v="31.0506383486"/>
    <n v="46.269343302599999"/>
    <n v="16"/>
    <x v="3"/>
    <n v="1"/>
    <s v="2021-02"/>
  </r>
  <r>
    <n v="3504046"/>
    <n v="5521912"/>
    <n v="10269"/>
    <d v="2021-02-15T00:00:00"/>
    <n v="120"/>
    <x v="13"/>
    <s v="Nassriya"/>
    <s v="Ur"/>
    <s v="Sindaliyah-Sidenaweyah"/>
    <s v="حي السديناويه"/>
    <n v="31.041901284200001"/>
    <n v="46.3069539022"/>
    <n v="41"/>
    <x v="33"/>
    <n v="15"/>
    <s v="2021-02"/>
  </r>
  <r>
    <n v="3504031"/>
    <n v="5521712"/>
    <n v="21208"/>
    <d v="2021-02-15T00:00:00"/>
    <n v="120"/>
    <x v="13"/>
    <s v="Nassriya"/>
    <s v="Markaz Al-Nassriya"/>
    <s v="Hay Al Mualimeen"/>
    <s v="حي المعلمين"/>
    <n v="31.067779245299999"/>
    <n v="46.249674558199999"/>
    <n v="39"/>
    <x v="33"/>
    <n v="5"/>
    <s v="2021-02"/>
  </r>
  <r>
    <n v="3504052"/>
    <n v="5534412"/>
    <n v="9113"/>
    <d v="2021-02-16T00:00:00"/>
    <n v="120"/>
    <x v="13"/>
    <s v="Nassriya"/>
    <s v="Markaz Al-Nassriya"/>
    <s v="Ur"/>
    <s v="حي اور"/>
    <n v="31.060153968000002"/>
    <n v="46.243325555299997"/>
    <n v="5"/>
    <x v="15"/>
    <n v="2"/>
    <s v="2021-02"/>
  </r>
  <r>
    <n v="3504012"/>
    <n v="5530512"/>
    <n v="24540"/>
    <d v="2021-02-16T00:00:00"/>
    <n v="120"/>
    <x v="13"/>
    <s v="Nassriya"/>
    <s v="Markaz Al-Nassriya"/>
    <s v="Al Mahaliyah"/>
    <s v="المحليه"/>
    <n v="31.052442887600002"/>
    <n v="46.236798131699999"/>
    <n v="6"/>
    <x v="15"/>
    <n v="2"/>
    <s v="2021-02"/>
  </r>
  <r>
    <n v="3503015"/>
    <n v="5538612"/>
    <n v="33805"/>
    <d v="2021-02-16T00:00:00"/>
    <n v="120"/>
    <x v="13"/>
    <s v="Al-Shatra"/>
    <s v="Markaz Al-Gharraf"/>
    <s v="Hay Al-Shouhdaa"/>
    <s v="حي الشهداء"/>
    <n v="31.295843999999999"/>
    <n v="46.233044999999997"/>
    <n v="2"/>
    <x v="15"/>
    <n v="1"/>
    <s v="2021-02"/>
  </r>
  <r>
    <n v="3504044"/>
    <n v="5535212"/>
    <n v="25527"/>
    <d v="2021-02-16T00:00:00"/>
    <n v="120"/>
    <x v="13"/>
    <s v="Nassriya"/>
    <s v="Markaz Al-Nassriya"/>
    <s v="Sharaa Al-hklas"/>
    <s v="شارع الاخلاص"/>
    <n v="31.058777803800002"/>
    <n v="46.257208607000003"/>
    <n v="4"/>
    <x v="3"/>
    <n v="1"/>
    <s v="2021-02"/>
  </r>
  <r>
    <n v="3504012"/>
    <n v="5530512"/>
    <n v="24540"/>
    <d v="2021-02-16T00:00:00"/>
    <n v="120"/>
    <x v="13"/>
    <s v="Nassriya"/>
    <s v="Markaz Al-Nassriya"/>
    <s v="Al Mahaliyah"/>
    <s v="المحليه"/>
    <n v="31.052442887600002"/>
    <n v="46.236798131699999"/>
    <n v="6"/>
    <x v="3"/>
    <n v="1"/>
    <s v="2021-02"/>
  </r>
  <r>
    <n v="3504052"/>
    <n v="5534412"/>
    <n v="9113"/>
    <d v="2021-02-16T00:00:00"/>
    <n v="120"/>
    <x v="13"/>
    <s v="Nassriya"/>
    <s v="Markaz Al-Nassriya"/>
    <s v="Ur"/>
    <s v="حي اور"/>
    <n v="31.060153968000002"/>
    <n v="46.243325555299997"/>
    <n v="5"/>
    <x v="3"/>
    <n v="3"/>
    <s v="2021-02"/>
  </r>
  <r>
    <n v="3505011"/>
    <n v="5531212"/>
    <n v="9258"/>
    <d v="2021-02-16T00:00:00"/>
    <n v="120"/>
    <x v="13"/>
    <s v="Suq Al-Shoyokh"/>
    <s v="Markaz Suq Al-Shoyokh"/>
    <s v="Hey al-zahraa"/>
    <s v="حي الزهراء"/>
    <n v="30.901869618300001"/>
    <n v="46.458244977299998"/>
    <n v="10"/>
    <x v="6"/>
    <n v="2"/>
    <s v="2021-02"/>
  </r>
  <r>
    <n v="3505006"/>
    <n v="5530912"/>
    <n v="9328"/>
    <d v="2021-02-16T00:00:00"/>
    <n v="120"/>
    <x v="13"/>
    <s v="Suq Al-Shoyokh"/>
    <s v="Markaz Suq Al-Shoyokh"/>
    <s v="Al-hey Al-Askarey"/>
    <s v="حي العسكري"/>
    <n v="30.9011745066"/>
    <n v="46.449637276099999"/>
    <n v="7"/>
    <x v="6"/>
    <n v="2"/>
    <s v="2021-02"/>
  </r>
  <r>
    <n v="3504038"/>
    <n v="5531512"/>
    <n v="25528"/>
    <d v="2021-02-16T00:00:00"/>
    <n v="120"/>
    <x v="13"/>
    <s v="Nassriya"/>
    <s v="Markaz Al-Nassriya"/>
    <s v="Hey Al-Ariml"/>
    <s v="حي الارامل"/>
    <n v="31.053281055100001"/>
    <n v="46.253512804000003"/>
    <n v="2"/>
    <x v="3"/>
    <n v="1"/>
    <s v="2021-02"/>
  </r>
  <r>
    <n v="3504035"/>
    <n v="5536712"/>
    <n v="9398"/>
    <d v="2021-02-16T00:00:00"/>
    <n v="120"/>
    <x v="13"/>
    <s v="Nassriya"/>
    <s v="Markaz Al-Nassriya"/>
    <s v="Hay al-shohadaa"/>
    <s v="حي الشهداء"/>
    <n v="31.069961183"/>
    <n v="46.270024445899999"/>
    <n v="3"/>
    <x v="3"/>
    <n v="3"/>
    <s v="2021-02"/>
  </r>
  <r>
    <n v="3504018"/>
    <n v="5536612"/>
    <n v="24741"/>
    <d v="2021-02-16T00:00:00"/>
    <n v="120"/>
    <x v="13"/>
    <s v="Nassriya"/>
    <s v="Markaz Al-Nassriya"/>
    <s v="Al-Berid"/>
    <s v="البريد"/>
    <n v="31.0447764918"/>
    <n v="46.249576203399997"/>
    <n v="1"/>
    <x v="5"/>
    <n v="1"/>
    <s v="2021-02"/>
  </r>
  <r>
    <n v="3503015"/>
    <n v="5538612"/>
    <n v="33805"/>
    <d v="2021-02-16T00:00:00"/>
    <n v="120"/>
    <x v="13"/>
    <s v="Al-Shatra"/>
    <s v="Markaz Al-Gharraf"/>
    <s v="Hay Al-Shouhdaa"/>
    <s v="حي الشهداء"/>
    <n v="31.295843999999999"/>
    <n v="46.233044999999997"/>
    <n v="2"/>
    <x v="5"/>
    <n v="1"/>
    <s v="2021-02"/>
  </r>
  <r>
    <n v="3505006"/>
    <n v="5530912"/>
    <n v="9328"/>
    <d v="2021-02-16T00:00:00"/>
    <n v="120"/>
    <x v="13"/>
    <s v="Suq Al-Shoyokh"/>
    <s v="Markaz Suq Al-Shoyokh"/>
    <s v="Al-hey Al-Askarey"/>
    <s v="حي العسكري"/>
    <n v="30.9011745066"/>
    <n v="46.449637276099999"/>
    <n v="7"/>
    <x v="5"/>
    <n v="5"/>
    <s v="2021-02"/>
  </r>
  <r>
    <n v="3505007"/>
    <n v="5531012"/>
    <n v="9332"/>
    <d v="2021-02-16T00:00:00"/>
    <n v="120"/>
    <x v="13"/>
    <s v="Suq Al-Shoyokh"/>
    <s v="Markaz Suq Al-Shoyokh"/>
    <s v="Al-Shuhadaa"/>
    <s v="حي الشهداء"/>
    <n v="30.879031632699999"/>
    <n v="46.464224314600003"/>
    <n v="9"/>
    <x v="15"/>
    <n v="4"/>
    <s v="2021-02"/>
  </r>
  <r>
    <n v="3505011"/>
    <n v="5531212"/>
    <n v="9258"/>
    <d v="2021-02-16T00:00:00"/>
    <n v="120"/>
    <x v="13"/>
    <s v="Suq Al-Shoyokh"/>
    <s v="Markaz Suq Al-Shoyokh"/>
    <s v="Hey al-zahraa"/>
    <s v="حي الزهراء"/>
    <n v="30.901869618300001"/>
    <n v="46.458244977299998"/>
    <n v="10"/>
    <x v="15"/>
    <n v="4"/>
    <s v="2021-02"/>
  </r>
  <r>
    <n v="3505002"/>
    <n v="5530812"/>
    <n v="24721"/>
    <d v="2021-02-16T00:00:00"/>
    <n v="120"/>
    <x v="13"/>
    <s v="Suq Al-Shoyokh"/>
    <s v="Al-Fadhliya"/>
    <s v="Al Barid Street"/>
    <s v="شارع البريد"/>
    <n v="30.956201633799999"/>
    <n v="46.359501579899998"/>
    <n v="7"/>
    <x v="15"/>
    <n v="5"/>
    <s v="2021-02"/>
  </r>
  <r>
    <n v="3504044"/>
    <n v="5535212"/>
    <n v="25527"/>
    <d v="2021-02-16T00:00:00"/>
    <n v="120"/>
    <x v="13"/>
    <s v="Nassriya"/>
    <s v="Markaz Al-Nassriya"/>
    <s v="Sharaa Al-hklas"/>
    <s v="شارع الاخلاص"/>
    <n v="31.058777803800002"/>
    <n v="46.257208607000003"/>
    <n v="4"/>
    <x v="15"/>
    <n v="1"/>
    <s v="2021-02"/>
  </r>
  <r>
    <n v="3504038"/>
    <n v="5531512"/>
    <n v="25528"/>
    <d v="2021-02-16T00:00:00"/>
    <n v="120"/>
    <x v="13"/>
    <s v="Nassriya"/>
    <s v="Markaz Al-Nassriya"/>
    <s v="Hey Al-Ariml"/>
    <s v="حي الارامل"/>
    <n v="31.053281055100001"/>
    <n v="46.253512804000003"/>
    <n v="2"/>
    <x v="5"/>
    <n v="1"/>
    <s v="2021-02"/>
  </r>
  <r>
    <n v="3505001"/>
    <n v="5531112"/>
    <n v="9206"/>
    <d v="2021-02-16T00:00:00"/>
    <n v="120"/>
    <x v="13"/>
    <s v="Suq Al-Shoyokh"/>
    <s v="Markaz Suq Al-Shoyokh"/>
    <s v="Al Esmaelya 2"/>
    <s v="الاسماعيليه 2"/>
    <n v="30.883621789100001"/>
    <n v="46.468149586599999"/>
    <n v="3"/>
    <x v="5"/>
    <n v="3"/>
    <s v="2021-02"/>
  </r>
  <r>
    <n v="3505002"/>
    <n v="5530812"/>
    <n v="24721"/>
    <d v="2021-02-16T00:00:00"/>
    <n v="120"/>
    <x v="13"/>
    <s v="Suq Al-Shoyokh"/>
    <s v="Al-Fadhliya"/>
    <s v="Al Barid Street"/>
    <s v="شارع البريد"/>
    <n v="30.956201633799999"/>
    <n v="46.359501579899998"/>
    <n v="7"/>
    <x v="1"/>
    <n v="2"/>
    <s v="2021-02"/>
  </r>
  <r>
    <n v="3504044"/>
    <n v="5535212"/>
    <n v="25527"/>
    <d v="2021-02-16T00:00:00"/>
    <n v="120"/>
    <x v="13"/>
    <s v="Nassriya"/>
    <s v="Markaz Al-Nassriya"/>
    <s v="Sharaa Al-hklas"/>
    <s v="شارع الاخلاص"/>
    <n v="31.058777803800002"/>
    <n v="46.257208607000003"/>
    <n v="4"/>
    <x v="1"/>
    <n v="2"/>
    <s v="2021-02"/>
  </r>
  <r>
    <n v="3505007"/>
    <n v="5531012"/>
    <n v="9332"/>
    <d v="2021-02-16T00:00:00"/>
    <n v="120"/>
    <x v="13"/>
    <s v="Suq Al-Shoyokh"/>
    <s v="Markaz Suq Al-Shoyokh"/>
    <s v="Al-Shuhadaa"/>
    <s v="حي الشهداء"/>
    <n v="30.879031632699999"/>
    <n v="46.464224314600003"/>
    <n v="9"/>
    <x v="3"/>
    <n v="5"/>
    <s v="2021-02"/>
  </r>
  <r>
    <n v="3505011"/>
    <n v="5531212"/>
    <n v="9258"/>
    <d v="2021-02-16T00:00:00"/>
    <n v="120"/>
    <x v="13"/>
    <s v="Suq Al-Shoyokh"/>
    <s v="Markaz Suq Al-Shoyokh"/>
    <s v="Hey al-zahraa"/>
    <s v="حي الزهراء"/>
    <n v="30.901869618300001"/>
    <n v="46.458244977299998"/>
    <n v="10"/>
    <x v="1"/>
    <n v="4"/>
    <s v="2021-02"/>
  </r>
  <r>
    <n v="3504022"/>
    <n v="5535112"/>
    <n v="9576"/>
    <d v="2021-02-16T00:00:00"/>
    <n v="120"/>
    <x v="13"/>
    <s v="Nassriya"/>
    <s v="Markaz Al-Nassriya"/>
    <s v="Al-shofah"/>
    <s v="قرية الشوفة"/>
    <n v="31.132791840500001"/>
    <n v="46.2356646856"/>
    <n v="1"/>
    <x v="1"/>
    <n v="1"/>
    <s v="2021-02"/>
  </r>
  <r>
    <n v="3504012"/>
    <n v="5530512"/>
    <n v="24540"/>
    <d v="2021-02-16T00:00:00"/>
    <n v="120"/>
    <x v="13"/>
    <s v="Nassriya"/>
    <s v="Markaz Al-Nassriya"/>
    <s v="Al Mahaliyah"/>
    <s v="المحليه"/>
    <n v="31.052442887600002"/>
    <n v="46.236798131699999"/>
    <n v="6"/>
    <x v="1"/>
    <n v="3"/>
    <s v="2021-02"/>
  </r>
  <r>
    <n v="3504057"/>
    <n v="5534512"/>
    <n v="33806"/>
    <d v="2021-02-16T00:00:00"/>
    <n v="120"/>
    <x v="13"/>
    <s v="Nassriya"/>
    <s v="Markaz Said Dekhil"/>
    <s v="Hay Al-Zahraa"/>
    <s v="حي الزهراء"/>
    <n v="31.134141"/>
    <n v="46.437801999999998"/>
    <n v="4"/>
    <x v="10"/>
    <n v="2"/>
    <s v="2021-02"/>
  </r>
  <r>
    <n v="3504057"/>
    <n v="5534512"/>
    <n v="33806"/>
    <d v="2021-02-16T00:00:00"/>
    <n v="120"/>
    <x v="13"/>
    <s v="Nassriya"/>
    <s v="Markaz Said Dekhil"/>
    <s v="Hay Al-Zahraa"/>
    <s v="حي الزهراء"/>
    <n v="31.134141"/>
    <n v="46.437801999999998"/>
    <n v="4"/>
    <x v="11"/>
    <n v="2"/>
    <s v="2021-02"/>
  </r>
  <r>
    <n v="2702047"/>
    <n v="2702047104"/>
    <n v="34008"/>
    <d v="2021-02-18T09:54:22"/>
    <n v="120"/>
    <x v="3"/>
    <s v="Al-Ba'aj"/>
    <s v="Markaz Al-Ba'aj"/>
    <s v="Al-Risalah"/>
    <s v="حي الرساله"/>
    <n v="36.044508999999998"/>
    <n v="41.714508000000002"/>
    <n v="44"/>
    <x v="1"/>
    <n v="40"/>
    <s v="2021-02"/>
  </r>
  <r>
    <n v="2702047"/>
    <n v="2702047104"/>
    <n v="34008"/>
    <d v="2021-02-18T09:54:22"/>
    <n v="120"/>
    <x v="3"/>
    <s v="Al-Ba'aj"/>
    <s v="Markaz Al-Ba'aj"/>
    <s v="Al-Risalah"/>
    <s v="حي الرساله"/>
    <n v="36.044508999999998"/>
    <n v="41.714508000000002"/>
    <n v="44"/>
    <x v="11"/>
    <n v="4"/>
    <s v="2021-02"/>
  </r>
  <r>
    <n v="2702049"/>
    <n v="2702049104"/>
    <n v="34010"/>
    <d v="2021-02-18T09:54:23"/>
    <n v="120"/>
    <x v="3"/>
    <s v="Al-Ba'aj"/>
    <s v="Markaz Al-Ba'aj"/>
    <s v="Al-Dubaat"/>
    <s v="حي الضباط"/>
    <n v="36.040819999999997"/>
    <n v="41.710680000000004"/>
    <n v="4"/>
    <x v="1"/>
    <n v="4"/>
    <s v="2021-02"/>
  </r>
  <r>
    <n v="3504024"/>
    <n v="5616212"/>
    <n v="9396"/>
    <d v="2021-02-19T00:00:00"/>
    <n v="120"/>
    <x v="13"/>
    <s v="Nassriya"/>
    <s v="Markaz Al-Nassriya"/>
    <s v="Al-zielat"/>
    <s v="الزعيلات"/>
    <n v="31.0154237044"/>
    <n v="46.263441754500001"/>
    <n v="18"/>
    <x v="1"/>
    <n v="8"/>
    <s v="2021-02"/>
  </r>
  <r>
    <n v="3504024"/>
    <n v="5616212"/>
    <n v="9396"/>
    <d v="2021-02-19T00:00:00"/>
    <n v="120"/>
    <x v="13"/>
    <s v="Nassriya"/>
    <s v="Markaz Al-Nassriya"/>
    <s v="Al-zielat"/>
    <s v="الزعيلات"/>
    <n v="31.0154237044"/>
    <n v="46.263441754500001"/>
    <n v="18"/>
    <x v="15"/>
    <n v="4"/>
    <s v="2021-02"/>
  </r>
  <r>
    <n v="3504024"/>
    <n v="5616212"/>
    <n v="9396"/>
    <d v="2021-02-19T00:00:00"/>
    <n v="120"/>
    <x v="13"/>
    <s v="Nassriya"/>
    <s v="Markaz Al-Nassriya"/>
    <s v="Al-zielat"/>
    <s v="الزعيلات"/>
    <n v="31.0154237044"/>
    <n v="46.263441754500001"/>
    <n v="18"/>
    <x v="5"/>
    <n v="6"/>
    <s v="2021-02"/>
  </r>
  <r>
    <n v="2103005"/>
    <n v="2103005104"/>
    <n v="250"/>
    <d v="2021-02-19T13:39:03"/>
    <n v="120"/>
    <x v="0"/>
    <s v="Ana"/>
    <s v="Markaz Ana"/>
    <s v="Hay Al Nasir"/>
    <s v="حي النصر"/>
    <n v="34.367794222900002"/>
    <n v="41.990944452199997"/>
    <n v="4"/>
    <x v="1"/>
    <n v="4"/>
    <s v="2021-02"/>
  </r>
  <r>
    <n v="2708176"/>
    <n v="2708176104"/>
    <n v="33472"/>
    <d v="2021-02-19T14:13:04"/>
    <n v="120"/>
    <x v="3"/>
    <s v="Telafar"/>
    <s v="Ayadiya"/>
    <s v="Qasabat Ayadiya"/>
    <s v="قصبة العياضية"/>
    <n v="36.485300000000002"/>
    <n v="42.422117739400001"/>
    <n v="193"/>
    <x v="1"/>
    <n v="193"/>
    <s v="2021-02"/>
  </r>
  <r>
    <n v="2310034"/>
    <n v="2310034104"/>
    <n v="33597"/>
    <d v="2021-02-19T19:53:21"/>
    <n v="120"/>
    <x v="8"/>
    <s v="Tarmia"/>
    <s v="Meshahda"/>
    <s v="15 Masaaod-Al Anaz village"/>
    <s v="15 مسعود-قرية العناز"/>
    <n v="33.603543999999999"/>
    <n v="44.195069619400002"/>
    <n v="2"/>
    <x v="5"/>
    <n v="2"/>
    <s v="2021-02"/>
  </r>
  <r>
    <n v="2310035"/>
    <n v="2310035104"/>
    <n v="33598"/>
    <d v="2021-02-19T19:53:22"/>
    <n v="120"/>
    <x v="8"/>
    <s v="Tarmia"/>
    <s v="Meshahda"/>
    <s v="15 Masaaod-Hatem al Mutlak village"/>
    <s v="15مسعود-قرية حاتم المطلك"/>
    <n v="33.730339000000001"/>
    <n v="44.193378571700002"/>
    <n v="3"/>
    <x v="0"/>
    <n v="3"/>
    <s v="2021-02"/>
  </r>
  <r>
    <n v="2310037"/>
    <n v="2310037104"/>
    <n v="33686"/>
    <d v="2021-02-19T19:53:25"/>
    <n v="120"/>
    <x v="8"/>
    <s v="Tarmia"/>
    <s v="Meshahda"/>
    <s v="13 Al Dhabat-Albou Jari"/>
    <s v="13 ضبات-قرية البوجاري"/>
    <n v="33.662336000000003"/>
    <n v="44.183874262899998"/>
    <n v="4"/>
    <x v="0"/>
    <n v="4"/>
    <s v="2021-02"/>
  </r>
  <r>
    <n v="2310025"/>
    <n v="2310025104"/>
    <n v="33479"/>
    <d v="2021-02-19T19:53:33"/>
    <n v="120"/>
    <x v="8"/>
    <s v="Tarmia"/>
    <s v="Meshahda"/>
    <s v="13 Al Dhabat-Albo Shanedakh village"/>
    <s v="الضبات13-قرية البو شنيدخ"/>
    <n v="33.650835000000001"/>
    <n v="44.237425452499998"/>
    <n v="4"/>
    <x v="0"/>
    <n v="4"/>
    <s v="2021-02"/>
  </r>
  <r>
    <n v="2310040"/>
    <n v="2310040104"/>
    <n v="33766"/>
    <d v="2021-02-19T19:53:34"/>
    <n v="120"/>
    <x v="8"/>
    <s v="Tarmia"/>
    <s v="Meshahda"/>
    <s v="Salah Al Ajaj village"/>
    <s v="قرية صالح العجاج"/>
    <n v="33.651898000000003"/>
    <n v="44.117908"/>
    <n v="2"/>
    <x v="0"/>
    <n v="2"/>
    <s v="2021-02"/>
  </r>
  <r>
    <n v="3504028"/>
    <n v="5688712"/>
    <n v="25526"/>
    <d v="2021-02-22T00:00:00"/>
    <n v="120"/>
    <x v="13"/>
    <s v="Nassriya"/>
    <s v="Markaz Al-Nassriya"/>
    <s v="Hay Al Ameer"/>
    <s v="حي الامير"/>
    <n v="31.036175809100001"/>
    <n v="46.220527480000001"/>
    <n v="45"/>
    <x v="1"/>
    <n v="8"/>
    <s v="2021-02"/>
  </r>
  <r>
    <n v="3504023"/>
    <n v="5688912"/>
    <n v="9448"/>
    <d v="2021-02-22T00:00:00"/>
    <n v="120"/>
    <x v="13"/>
    <s v="Nassriya"/>
    <s v="Markaz Al-Nassriya"/>
    <s v="Al-Thawrah"/>
    <s v="الثوره"/>
    <n v="31.027006973399999"/>
    <n v="46.228093038300003"/>
    <n v="69"/>
    <x v="1"/>
    <n v="15"/>
    <s v="2021-02"/>
  </r>
  <r>
    <n v="3504001"/>
    <n v="5688812"/>
    <n v="24494"/>
    <d v="2021-02-22T00:00:00"/>
    <n v="120"/>
    <x v="13"/>
    <s v="Nassriya"/>
    <s v="Markaz Al-Nassriya"/>
    <s v="Al Aker"/>
    <s v="العكر"/>
    <n v="31.027710880499999"/>
    <n v="46.218214741200001"/>
    <n v="45"/>
    <x v="1"/>
    <n v="20"/>
    <s v="2021-02"/>
  </r>
  <r>
    <n v="3504023"/>
    <n v="5688912"/>
    <n v="9448"/>
    <d v="2021-02-22T00:00:00"/>
    <n v="120"/>
    <x v="13"/>
    <s v="Nassriya"/>
    <s v="Markaz Al-Nassriya"/>
    <s v="Al-Thawrah"/>
    <s v="الثوره"/>
    <n v="31.027006973399999"/>
    <n v="46.228093038300003"/>
    <n v="69"/>
    <x v="5"/>
    <n v="20"/>
    <s v="2021-02"/>
  </r>
  <r>
    <n v="3504028"/>
    <n v="5688712"/>
    <n v="25526"/>
    <d v="2021-02-22T00:00:00"/>
    <n v="120"/>
    <x v="13"/>
    <s v="Nassriya"/>
    <s v="Markaz Al-Nassriya"/>
    <s v="Hay Al Ameer"/>
    <s v="حي الامير"/>
    <n v="31.036175809100001"/>
    <n v="46.220527480000001"/>
    <n v="45"/>
    <x v="5"/>
    <n v="13"/>
    <s v="2021-02"/>
  </r>
  <r>
    <n v="3504001"/>
    <n v="5688812"/>
    <n v="24494"/>
    <d v="2021-02-22T00:00:00"/>
    <n v="120"/>
    <x v="13"/>
    <s v="Nassriya"/>
    <s v="Markaz Al-Nassriya"/>
    <s v="Al Aker"/>
    <s v="العكر"/>
    <n v="31.027710880499999"/>
    <n v="46.218214741200001"/>
    <n v="45"/>
    <x v="5"/>
    <n v="10"/>
    <s v="2021-02"/>
  </r>
  <r>
    <n v="3504023"/>
    <n v="5688912"/>
    <n v="9448"/>
    <d v="2021-02-22T00:00:00"/>
    <n v="120"/>
    <x v="13"/>
    <s v="Nassriya"/>
    <s v="Markaz Al-Nassriya"/>
    <s v="Al-Thawrah"/>
    <s v="الثوره"/>
    <n v="31.027006973399999"/>
    <n v="46.228093038300003"/>
    <n v="69"/>
    <x v="15"/>
    <n v="10"/>
    <s v="2021-02"/>
  </r>
  <r>
    <n v="3504002"/>
    <n v="5689012"/>
    <n v="25529"/>
    <d v="2021-02-22T00:00:00"/>
    <n v="120"/>
    <x v="13"/>
    <s v="Nassriya"/>
    <s v="Markaz Al-Nassriya"/>
    <s v="Al Aoeh"/>
    <s v="قرية العوية"/>
    <n v="31.033167288000001"/>
    <n v="46.273891712999998"/>
    <n v="9"/>
    <x v="5"/>
    <n v="4"/>
    <s v="2021-02"/>
  </r>
  <r>
    <n v="3504028"/>
    <n v="5688712"/>
    <n v="25526"/>
    <d v="2021-02-22T00:00:00"/>
    <n v="120"/>
    <x v="13"/>
    <s v="Nassriya"/>
    <s v="Markaz Al-Nassriya"/>
    <s v="Hay Al Ameer"/>
    <s v="حي الامير"/>
    <n v="31.036175809100001"/>
    <n v="46.220527480000001"/>
    <n v="45"/>
    <x v="3"/>
    <n v="10"/>
    <s v="2021-02"/>
  </r>
  <r>
    <n v="3504023"/>
    <n v="5688912"/>
    <n v="9448"/>
    <d v="2021-02-22T00:00:00"/>
    <n v="120"/>
    <x v="13"/>
    <s v="Nassriya"/>
    <s v="Markaz Al-Nassriya"/>
    <s v="Al-Thawrah"/>
    <s v="الثوره"/>
    <n v="31.027006973399999"/>
    <n v="46.228093038300003"/>
    <n v="69"/>
    <x v="3"/>
    <n v="24"/>
    <s v="2021-02"/>
  </r>
  <r>
    <n v="3504002"/>
    <n v="5689012"/>
    <n v="25529"/>
    <d v="2021-02-22T00:00:00"/>
    <n v="120"/>
    <x v="13"/>
    <s v="Nassriya"/>
    <s v="Markaz Al-Nassriya"/>
    <s v="Al Aoeh"/>
    <s v="قرية العوية"/>
    <n v="31.033167288000001"/>
    <n v="46.273891712999998"/>
    <n v="9"/>
    <x v="15"/>
    <n v="5"/>
    <s v="2021-02"/>
  </r>
  <r>
    <n v="3504001"/>
    <n v="5688812"/>
    <n v="24494"/>
    <d v="2021-02-22T00:00:00"/>
    <n v="120"/>
    <x v="13"/>
    <s v="Nassriya"/>
    <s v="Markaz Al-Nassriya"/>
    <s v="Al Aker"/>
    <s v="العكر"/>
    <n v="31.027710880499999"/>
    <n v="46.218214741200001"/>
    <n v="45"/>
    <x v="15"/>
    <n v="15"/>
    <s v="2021-02"/>
  </r>
  <r>
    <n v="3504028"/>
    <n v="5688712"/>
    <n v="25526"/>
    <d v="2021-02-22T00:00:00"/>
    <n v="120"/>
    <x v="13"/>
    <s v="Nassriya"/>
    <s v="Markaz Al-Nassriya"/>
    <s v="Hay Al Ameer"/>
    <s v="حي الامير"/>
    <n v="31.036175809100001"/>
    <n v="46.220527480000001"/>
    <n v="45"/>
    <x v="15"/>
    <n v="4"/>
    <s v="2021-02"/>
  </r>
  <r>
    <n v="3504028"/>
    <n v="5688712"/>
    <n v="25526"/>
    <d v="2021-02-22T00:00:00"/>
    <n v="120"/>
    <x v="13"/>
    <s v="Nassriya"/>
    <s v="Markaz Al-Nassriya"/>
    <s v="Hay Al Ameer"/>
    <s v="حي الامير"/>
    <n v="31.036175809100001"/>
    <n v="46.220527480000001"/>
    <n v="45"/>
    <x v="16"/>
    <n v="10"/>
    <s v="2021-02"/>
  </r>
  <r>
    <n v="3504054"/>
    <n v="5699812"/>
    <n v="9427"/>
    <d v="2021-02-23T00:00:00"/>
    <n v="120"/>
    <x v="13"/>
    <s v="Nassriya"/>
    <s v="Markaz Al-Nassriya"/>
    <s v="Hay AL-Mansouria"/>
    <s v="المنصورية "/>
    <n v="31.030441920000001"/>
    <n v="46.215599115800003"/>
    <n v="135"/>
    <x v="9"/>
    <n v="40"/>
    <s v="2021-02"/>
  </r>
  <r>
    <n v="3504032"/>
    <n v="5699512"/>
    <n v="24750"/>
    <d v="2021-02-23T00:00:00"/>
    <n v="120"/>
    <x v="13"/>
    <s v="Nassriya"/>
    <s v="Markaz Al-Nassriya"/>
    <s v="Hay Al Shoula 1"/>
    <s v="حي الشعله 1"/>
    <n v="31.034273341199999"/>
    <n v="46.238222611899999"/>
    <n v="9"/>
    <x v="15"/>
    <n v="5"/>
    <s v="2021-02"/>
  </r>
  <r>
    <n v="3504054"/>
    <n v="5699812"/>
    <n v="9427"/>
    <d v="2021-02-23T00:00:00"/>
    <n v="120"/>
    <x v="13"/>
    <s v="Nassriya"/>
    <s v="Markaz Al-Nassriya"/>
    <s v="Hay AL-Mansouria"/>
    <s v="المنصورية "/>
    <n v="31.030441920000001"/>
    <n v="46.215599115800003"/>
    <n v="135"/>
    <x v="16"/>
    <n v="15"/>
    <s v="2021-02"/>
  </r>
  <r>
    <n v="3504015"/>
    <n v="5699412"/>
    <n v="10272"/>
    <d v="2021-02-23T00:00:00"/>
    <n v="120"/>
    <x v="13"/>
    <s v="Nassriya"/>
    <s v="Markaz Al-Nassriya"/>
    <s v="Al Shoula"/>
    <s v="الشعلة"/>
    <n v="31.034963944600001"/>
    <n v="46.242300951700003"/>
    <n v="3"/>
    <x v="15"/>
    <n v="3"/>
    <s v="2021-02"/>
  </r>
  <r>
    <n v="3504036"/>
    <n v="5699712"/>
    <n v="23683"/>
    <d v="2021-02-23T00:00:00"/>
    <n v="120"/>
    <x v="13"/>
    <s v="Nassriya"/>
    <s v="Markaz Al-Nassriya"/>
    <s v="Hay Mehidiya"/>
    <s v="حي المهيديه"/>
    <n v="31.03290329"/>
    <n v="46.251552429999997"/>
    <n v="8"/>
    <x v="3"/>
    <n v="2"/>
    <s v="2021-02"/>
  </r>
  <r>
    <n v="3504054"/>
    <n v="5699812"/>
    <n v="9427"/>
    <d v="2021-02-23T00:00:00"/>
    <n v="120"/>
    <x v="13"/>
    <s v="Nassriya"/>
    <s v="Markaz Al-Nassriya"/>
    <s v="Hay AL-Mansouria"/>
    <s v="المنصورية "/>
    <n v="31.030441920000001"/>
    <n v="46.215599115800003"/>
    <n v="135"/>
    <x v="6"/>
    <n v="25"/>
    <s v="2021-02"/>
  </r>
  <r>
    <n v="3504054"/>
    <n v="5699812"/>
    <n v="9427"/>
    <d v="2021-02-23T00:00:00"/>
    <n v="120"/>
    <x v="13"/>
    <s v="Nassriya"/>
    <s v="Markaz Al-Nassriya"/>
    <s v="Hay AL-Mansouria"/>
    <s v="المنصورية "/>
    <n v="31.030441920000001"/>
    <n v="46.215599115800003"/>
    <n v="135"/>
    <x v="5"/>
    <n v="50"/>
    <s v="2021-02"/>
  </r>
  <r>
    <n v="3504036"/>
    <n v="5699712"/>
    <n v="23683"/>
    <d v="2021-02-23T00:00:00"/>
    <n v="120"/>
    <x v="13"/>
    <s v="Nassriya"/>
    <s v="Markaz Al-Nassriya"/>
    <s v="Hay Mehidiya"/>
    <s v="حي المهيديه"/>
    <n v="31.03290329"/>
    <n v="46.251552429999997"/>
    <n v="8"/>
    <x v="5"/>
    <n v="4"/>
    <s v="2021-02"/>
  </r>
  <r>
    <n v="3504032"/>
    <n v="5699512"/>
    <n v="24750"/>
    <d v="2021-02-23T00:00:00"/>
    <n v="120"/>
    <x v="13"/>
    <s v="Nassriya"/>
    <s v="Markaz Al-Nassriya"/>
    <s v="Hay Al Shoula 1"/>
    <s v="حي الشعله 1"/>
    <n v="31.034273341199999"/>
    <n v="46.238222611899999"/>
    <n v="9"/>
    <x v="5"/>
    <n v="4"/>
    <s v="2021-02"/>
  </r>
  <r>
    <n v="3504006"/>
    <n v="5699612"/>
    <n v="9728"/>
    <d v="2021-02-23T00:00:00"/>
    <n v="120"/>
    <x v="13"/>
    <s v="Nassriya"/>
    <s v="Markaz Al-Nassriya"/>
    <s v="Al Dhubat"/>
    <s v="حي الضباط"/>
    <n v="31.038316374200001"/>
    <n v="46.253982172199997"/>
    <n v="5"/>
    <x v="1"/>
    <n v="5"/>
    <s v="2021-02"/>
  </r>
  <r>
    <n v="3504054"/>
    <n v="5699812"/>
    <n v="9427"/>
    <d v="2021-02-23T00:00:00"/>
    <n v="120"/>
    <x v="13"/>
    <s v="Nassriya"/>
    <s v="Markaz Al-Nassriya"/>
    <s v="Hay AL-Mansouria"/>
    <s v="المنصورية "/>
    <n v="31.030441920000001"/>
    <n v="46.215599115800003"/>
    <n v="135"/>
    <x v="1"/>
    <n v="5"/>
    <s v="2021-02"/>
  </r>
  <r>
    <n v="1310111"/>
    <n v="5701412"/>
    <n v="21029"/>
    <d v="2021-02-23T00:00:00"/>
    <n v="120"/>
    <x v="6"/>
    <s v="Sulaymaniya"/>
    <s v="Markaz Sulaymaniya"/>
    <s v="Toy malik"/>
    <s v="توملك"/>
    <n v="35.570284000000001"/>
    <n v="45.452570700000003"/>
    <n v="1"/>
    <x v="1"/>
    <n v="1"/>
    <s v="2021-02"/>
  </r>
  <r>
    <n v="1310151"/>
    <n v="5706312"/>
    <n v="31957"/>
    <d v="2021-02-23T00:00:00"/>
    <n v="120"/>
    <x v="6"/>
    <s v="Sulaymaniya"/>
    <s v="Markaz Sulaymaniya"/>
    <s v="Gula bakh 335"/>
    <s v="كولة باخ 335"/>
    <n v="35.524397200000003"/>
    <n v="45.469476"/>
    <n v="2"/>
    <x v="1"/>
    <n v="2"/>
    <s v="2021-02"/>
  </r>
  <r>
    <n v="1310214"/>
    <n v="5704712"/>
    <n v="32007"/>
    <d v="2021-02-23T00:00:00"/>
    <n v="120"/>
    <x v="6"/>
    <s v="Sulaymaniya"/>
    <s v="Markaz Sulaymaniya"/>
    <s v="Naghda"/>
    <s v="ناغدا"/>
    <n v="35.590187299999997"/>
    <n v="45.393657699999999"/>
    <n v="2"/>
    <x v="1"/>
    <n v="2"/>
    <s v="2021-02"/>
  </r>
  <r>
    <n v="1304007"/>
    <n v="5710012"/>
    <n v="21960"/>
    <d v="2021-02-23T00:00:00"/>
    <n v="120"/>
    <x v="6"/>
    <s v="Halabja"/>
    <s v="Markaz Halabja"/>
    <s v="Farmanbaran"/>
    <s v="فرمانبران"/>
    <n v="35.185482"/>
    <n v="45.980287500000003"/>
    <n v="2"/>
    <x v="1"/>
    <n v="2"/>
    <s v="2021-02"/>
  </r>
  <r>
    <n v="3504036"/>
    <n v="5699712"/>
    <n v="23683"/>
    <d v="2021-02-23T00:00:00"/>
    <n v="120"/>
    <x v="13"/>
    <s v="Nassriya"/>
    <s v="Markaz Al-Nassriya"/>
    <s v="Hay Mehidiya"/>
    <s v="حي المهيديه"/>
    <n v="31.03290329"/>
    <n v="46.251552429999997"/>
    <n v="8"/>
    <x v="1"/>
    <n v="2"/>
    <s v="2021-02"/>
  </r>
  <r>
    <n v="1310225"/>
    <n v="5730112"/>
    <n v="32055"/>
    <d v="2021-02-24T00:00:00"/>
    <n v="120"/>
    <x v="6"/>
    <s v="Sulaymaniya"/>
    <s v="Markaz Sulaymaniya"/>
    <s v="Kani Spika 130"/>
    <s v="كاني سبيكة 130"/>
    <n v="35.587736100000001"/>
    <n v="45.392476700000003"/>
    <n v="3"/>
    <x v="5"/>
    <n v="3"/>
    <s v="2021-02"/>
  </r>
  <r>
    <n v="1310071"/>
    <n v="5729212"/>
    <n v="24901"/>
    <d v="2021-02-24T00:00:00"/>
    <n v="120"/>
    <x v="6"/>
    <s v="Sulaymaniya"/>
    <s v="Markaz Sulaymaniya"/>
    <s v="Mashkhalan"/>
    <s v="مشخلان"/>
    <n v="35.586342100000003"/>
    <n v="45.385369799999999"/>
    <n v="1"/>
    <x v="18"/>
    <n v="1"/>
    <s v="2021-02"/>
  </r>
  <r>
    <n v="2101006"/>
    <n v="2101006105"/>
    <n v="90"/>
    <d v="2021-03-16T20:01:43"/>
    <n v="121"/>
    <x v="0"/>
    <s v="Al-Ka'im"/>
    <s v="Al-Obiadi"/>
    <s v="Al Ubaydi-1"/>
    <s v="العبيدي-مرحلة أولى"/>
    <n v="34.429214239099998"/>
    <n v="41.226332525099998"/>
    <n v="4"/>
    <x v="1"/>
    <n v="4"/>
    <s v="2021-03"/>
  </r>
  <r>
    <n v="2101007"/>
    <n v="2101007105"/>
    <n v="23797"/>
    <d v="2021-03-16T20:01:44"/>
    <n v="121"/>
    <x v="0"/>
    <s v="Al-Ka'im"/>
    <s v="Al-Obiadi"/>
    <s v="Al Ubaydi-2"/>
    <s v="مرحلة الثانية "/>
    <n v="34.434649068200002"/>
    <n v="41.226006945199998"/>
    <n v="4"/>
    <x v="1"/>
    <n v="4"/>
    <s v="2021-03"/>
  </r>
  <r>
    <n v="2101008"/>
    <n v="2101008105"/>
    <n v="164"/>
    <d v="2021-03-16T22:13:41"/>
    <n v="121"/>
    <x v="0"/>
    <s v="Al-Ka'im"/>
    <s v="Al-Obiadi"/>
    <s v="Al Ubaydi-3"/>
    <s v="العبيدي-مرحلة ثالثة"/>
    <n v="34.436798528600001"/>
    <n v="41.232675224600001"/>
    <n v="13"/>
    <x v="1"/>
    <n v="13"/>
    <s v="2021-03"/>
  </r>
  <r>
    <n v="2103005"/>
    <n v="2103005105"/>
    <n v="250"/>
    <d v="2021-03-21T03:16:34"/>
    <n v="121"/>
    <x v="0"/>
    <s v="Ana"/>
    <s v="Markaz Ana"/>
    <s v="Hay Al Nasir"/>
    <s v="حي النصر"/>
    <n v="34.367794222900002"/>
    <n v="41.990944452199997"/>
    <n v="2"/>
    <x v="1"/>
    <n v="2"/>
    <s v="2021-03"/>
  </r>
  <r>
    <n v="2101002"/>
    <n v="2101002105"/>
    <n v="23647"/>
    <d v="2021-03-21T12:16:18"/>
    <n v="121"/>
    <x v="0"/>
    <s v="Al-Ka'im"/>
    <s v="Al-Obiadi"/>
    <s v="Al Aubaidi Al Qadima"/>
    <s v="العبيدي القديمة "/>
    <n v="34.420203306499999"/>
    <n v="41.201494357400001"/>
    <n v="27"/>
    <x v="1"/>
    <n v="27"/>
    <s v="2021-03"/>
  </r>
  <r>
    <n v="3504028"/>
    <n v="350402813"/>
    <n v="25526"/>
    <d v="2021-03-23T00:00:00"/>
    <n v="121"/>
    <x v="13"/>
    <s v="Nassriya"/>
    <s v="Markaz Al-Nassriya"/>
    <s v="Hay Al Ameer"/>
    <s v="حي الامير"/>
    <n v="31.036175809100001"/>
    <n v="46.220527480000001"/>
    <n v="45"/>
    <x v="10"/>
    <n v="8"/>
    <s v="2021-03"/>
  </r>
  <r>
    <n v="3504054"/>
    <n v="350405413"/>
    <n v="9427"/>
    <d v="2021-03-23T00:00:00"/>
    <n v="121"/>
    <x v="13"/>
    <s v="Nassriya"/>
    <s v="Markaz Al-Nassriya"/>
    <s v="Hay AL-Mansouria"/>
    <s v="المنصورية "/>
    <n v="31.030441920000001"/>
    <n v="46.215599115800003"/>
    <n v="135"/>
    <x v="1"/>
    <n v="5"/>
    <s v="2021-03"/>
  </r>
  <r>
    <n v="3504001"/>
    <n v="350400113"/>
    <n v="24494"/>
    <d v="2021-03-23T00:00:00"/>
    <n v="121"/>
    <x v="13"/>
    <s v="Nassriya"/>
    <s v="Markaz Al-Nassriya"/>
    <s v="Al Aker"/>
    <s v="العكر"/>
    <n v="31.027710880499999"/>
    <n v="46.218214741200001"/>
    <n v="45"/>
    <x v="1"/>
    <n v="20"/>
    <s v="2021-03"/>
  </r>
  <r>
    <n v="3504011"/>
    <n v="350401113"/>
    <n v="10260"/>
    <d v="2021-03-23T00:00:00"/>
    <n v="121"/>
    <x v="13"/>
    <s v="Nassriya"/>
    <s v="Markaz Al-Nassriya"/>
    <s v="Al Iskan Al Sinaie"/>
    <s v="الاسكان الصناعي"/>
    <n v="31.0134574836"/>
    <n v="46.282408152000002"/>
    <n v="650"/>
    <x v="1"/>
    <n v="10"/>
    <s v="2021-03"/>
  </r>
  <r>
    <n v="3504011"/>
    <n v="350401113"/>
    <n v="10260"/>
    <d v="2021-03-23T00:00:00"/>
    <n v="121"/>
    <x v="13"/>
    <s v="Nassriya"/>
    <s v="Markaz Al-Nassriya"/>
    <s v="Al Iskan Al Sinaie"/>
    <s v="الاسكان الصناعي"/>
    <n v="31.0134574836"/>
    <n v="46.282408152000002"/>
    <n v="650"/>
    <x v="2"/>
    <n v="10"/>
    <s v="2021-03"/>
  </r>
  <r>
    <n v="3504011"/>
    <n v="350401113"/>
    <n v="10260"/>
    <d v="2021-03-23T00:00:00"/>
    <n v="121"/>
    <x v="13"/>
    <s v="Nassriya"/>
    <s v="Markaz Al-Nassriya"/>
    <s v="Al Iskan Al Sinaie"/>
    <s v="الاسكان الصناعي"/>
    <n v="31.0134574836"/>
    <n v="46.282408152000002"/>
    <n v="650"/>
    <x v="3"/>
    <n v="20"/>
    <s v="2021-03"/>
  </r>
  <r>
    <n v="3504028"/>
    <n v="350402813"/>
    <n v="25526"/>
    <d v="2021-03-23T00:00:00"/>
    <n v="121"/>
    <x v="13"/>
    <s v="Nassriya"/>
    <s v="Markaz Al-Nassriya"/>
    <s v="Hay Al Ameer"/>
    <s v="حي الامير"/>
    <n v="31.036175809100001"/>
    <n v="46.220527480000001"/>
    <n v="45"/>
    <x v="3"/>
    <n v="10"/>
    <s v="2021-03"/>
  </r>
  <r>
    <n v="3504011"/>
    <n v="350401113"/>
    <n v="10260"/>
    <d v="2021-03-23T00:00:00"/>
    <n v="121"/>
    <x v="13"/>
    <s v="Nassriya"/>
    <s v="Markaz Al-Nassriya"/>
    <s v="Al Iskan Al Sinaie"/>
    <s v="الاسكان الصناعي"/>
    <n v="31.0134574836"/>
    <n v="46.282408152000002"/>
    <n v="650"/>
    <x v="6"/>
    <n v="250"/>
    <s v="2021-03"/>
  </r>
  <r>
    <n v="3504054"/>
    <n v="350405413"/>
    <n v="9427"/>
    <d v="2021-03-23T00:00:00"/>
    <n v="121"/>
    <x v="13"/>
    <s v="Nassriya"/>
    <s v="Markaz Al-Nassriya"/>
    <s v="Hay AL-Mansouria"/>
    <s v="المنصورية "/>
    <n v="31.030441920000001"/>
    <n v="46.215599115800003"/>
    <n v="135"/>
    <x v="6"/>
    <n v="25"/>
    <s v="2021-03"/>
  </r>
  <r>
    <n v="3504011"/>
    <n v="350401113"/>
    <n v="10260"/>
    <d v="2021-03-23T00:00:00"/>
    <n v="121"/>
    <x v="13"/>
    <s v="Nassriya"/>
    <s v="Markaz Al-Nassriya"/>
    <s v="Al Iskan Al Sinaie"/>
    <s v="الاسكان الصناعي"/>
    <n v="31.0134574836"/>
    <n v="46.282408152000002"/>
    <n v="650"/>
    <x v="5"/>
    <n v="200"/>
    <s v="2021-03"/>
  </r>
  <r>
    <n v="3504001"/>
    <n v="350400113"/>
    <n v="24494"/>
    <d v="2021-03-23T00:00:00"/>
    <n v="121"/>
    <x v="13"/>
    <s v="Nassriya"/>
    <s v="Markaz Al-Nassriya"/>
    <s v="Al Aker"/>
    <s v="العكر"/>
    <n v="31.027710880499999"/>
    <n v="46.218214741200001"/>
    <n v="45"/>
    <x v="5"/>
    <n v="10"/>
    <s v="2021-03"/>
  </r>
  <r>
    <n v="3504054"/>
    <n v="350405413"/>
    <n v="9427"/>
    <d v="2021-03-23T00:00:00"/>
    <n v="121"/>
    <x v="13"/>
    <s v="Nassriya"/>
    <s v="Markaz Al-Nassriya"/>
    <s v="Hay AL-Mansouria"/>
    <s v="المنصورية "/>
    <n v="31.030441920000001"/>
    <n v="46.215599115800003"/>
    <n v="135"/>
    <x v="5"/>
    <n v="50"/>
    <s v="2021-03"/>
  </r>
  <r>
    <n v="3504028"/>
    <n v="350402813"/>
    <n v="25526"/>
    <d v="2021-03-23T00:00:00"/>
    <n v="121"/>
    <x v="13"/>
    <s v="Nassriya"/>
    <s v="Markaz Al-Nassriya"/>
    <s v="Hay Al Ameer"/>
    <s v="حي الامير"/>
    <n v="31.036175809100001"/>
    <n v="46.220527480000001"/>
    <n v="45"/>
    <x v="5"/>
    <n v="13"/>
    <s v="2021-03"/>
  </r>
  <r>
    <n v="3504028"/>
    <n v="350402813"/>
    <n v="25526"/>
    <d v="2021-03-23T00:00:00"/>
    <n v="121"/>
    <x v="13"/>
    <s v="Nassriya"/>
    <s v="Markaz Al-Nassriya"/>
    <s v="Hay Al Ameer"/>
    <s v="حي الامير"/>
    <n v="31.036175809100001"/>
    <n v="46.220527480000001"/>
    <n v="45"/>
    <x v="15"/>
    <n v="4"/>
    <s v="2021-03"/>
  </r>
  <r>
    <n v="3504001"/>
    <n v="350400113"/>
    <n v="24494"/>
    <d v="2021-03-23T00:00:00"/>
    <n v="121"/>
    <x v="13"/>
    <s v="Nassriya"/>
    <s v="Markaz Al-Nassriya"/>
    <s v="Al Aker"/>
    <s v="العكر"/>
    <n v="31.027710880499999"/>
    <n v="46.218214741200001"/>
    <n v="45"/>
    <x v="15"/>
    <n v="15"/>
    <s v="2021-03"/>
  </r>
  <r>
    <n v="3504011"/>
    <n v="350401113"/>
    <n v="10260"/>
    <d v="2021-03-23T00:00:00"/>
    <n v="121"/>
    <x v="13"/>
    <s v="Nassriya"/>
    <s v="Markaz Al-Nassriya"/>
    <s v="Al Iskan Al Sinaie"/>
    <s v="الاسكان الصناعي"/>
    <n v="31.0134574836"/>
    <n v="46.282408152000002"/>
    <n v="650"/>
    <x v="15"/>
    <n v="10"/>
    <s v="2021-03"/>
  </r>
  <r>
    <n v="3504054"/>
    <n v="350405413"/>
    <n v="9427"/>
    <d v="2021-03-23T00:00:00"/>
    <n v="121"/>
    <x v="13"/>
    <s v="Nassriya"/>
    <s v="Markaz Al-Nassriya"/>
    <s v="Hay AL-Mansouria"/>
    <s v="المنصورية "/>
    <n v="31.030441920000001"/>
    <n v="46.215599115800003"/>
    <n v="135"/>
    <x v="16"/>
    <n v="15"/>
    <s v="2021-03"/>
  </r>
  <r>
    <n v="3504028"/>
    <n v="350402813"/>
    <n v="25526"/>
    <d v="2021-03-23T00:00:00"/>
    <n v="121"/>
    <x v="13"/>
    <s v="Nassriya"/>
    <s v="Markaz Al-Nassriya"/>
    <s v="Hay Al Ameer"/>
    <s v="حي الامير"/>
    <n v="31.036175809100001"/>
    <n v="46.220527480000001"/>
    <n v="45"/>
    <x v="16"/>
    <n v="10"/>
    <s v="2021-03"/>
  </r>
  <r>
    <n v="3504011"/>
    <n v="350401113"/>
    <n v="10260"/>
    <d v="2021-03-23T00:00:00"/>
    <n v="121"/>
    <x v="13"/>
    <s v="Nassriya"/>
    <s v="Markaz Al-Nassriya"/>
    <s v="Al Iskan Al Sinaie"/>
    <s v="الاسكان الصناعي"/>
    <n v="31.0134574836"/>
    <n v="46.282408152000002"/>
    <n v="650"/>
    <x v="9"/>
    <n v="150"/>
    <s v="2021-03"/>
  </r>
  <r>
    <n v="3504054"/>
    <n v="350405413"/>
    <n v="9427"/>
    <d v="2021-03-23T00:00:00"/>
    <n v="121"/>
    <x v="13"/>
    <s v="Nassriya"/>
    <s v="Markaz Al-Nassriya"/>
    <s v="Hay AL-Mansouria"/>
    <s v="المنصورية "/>
    <n v="31.030441920000001"/>
    <n v="46.215599115800003"/>
    <n v="135"/>
    <x v="9"/>
    <n v="40"/>
    <s v="2021-03"/>
  </r>
  <r>
    <n v="3504010"/>
    <n v="350401013"/>
    <n v="24740"/>
    <d v="2021-03-28T00:00:00"/>
    <n v="121"/>
    <x v="13"/>
    <s v="Nassriya"/>
    <s v="Markaz Al-Nassriya"/>
    <s v="Al Iskan"/>
    <s v="الاسكان"/>
    <n v="31.038505004899999"/>
    <n v="46.242960423"/>
    <n v="3"/>
    <x v="15"/>
    <n v="3"/>
    <s v="2021-03"/>
  </r>
  <r>
    <n v="3504002"/>
    <n v="350400213"/>
    <n v="25529"/>
    <d v="2021-03-28T00:00:00"/>
    <n v="121"/>
    <x v="13"/>
    <s v="Nassriya"/>
    <s v="Markaz Al-Nassriya"/>
    <s v="Al Aoeh"/>
    <s v="قرية العوية"/>
    <n v="31.033167288000001"/>
    <n v="46.273891712999998"/>
    <n v="9"/>
    <x v="15"/>
    <n v="5"/>
    <s v="2021-03"/>
  </r>
  <r>
    <n v="3504036"/>
    <n v="350403613"/>
    <n v="23683"/>
    <d v="2021-03-28T00:00:00"/>
    <n v="121"/>
    <x v="13"/>
    <s v="Nassriya"/>
    <s v="Markaz Al-Nassriya"/>
    <s v="Hay Mehidiya"/>
    <s v="حي المهيديه"/>
    <n v="31.03290329"/>
    <n v="46.251552429999997"/>
    <n v="8"/>
    <x v="5"/>
    <n v="4"/>
    <s v="2021-03"/>
  </r>
  <r>
    <n v="3504002"/>
    <n v="350400213"/>
    <n v="25529"/>
    <d v="2021-03-28T00:00:00"/>
    <n v="121"/>
    <x v="13"/>
    <s v="Nassriya"/>
    <s v="Markaz Al-Nassriya"/>
    <s v="Al Aoeh"/>
    <s v="قرية العوية"/>
    <n v="31.033167288000001"/>
    <n v="46.273891712999998"/>
    <n v="9"/>
    <x v="5"/>
    <n v="4"/>
    <s v="2021-03"/>
  </r>
  <r>
    <n v="3504036"/>
    <n v="350403613"/>
    <n v="23683"/>
    <d v="2021-03-28T00:00:00"/>
    <n v="121"/>
    <x v="13"/>
    <s v="Nassriya"/>
    <s v="Markaz Al-Nassriya"/>
    <s v="Hay Mehidiya"/>
    <s v="حي المهيديه"/>
    <n v="31.03290329"/>
    <n v="46.251552429999997"/>
    <n v="8"/>
    <x v="3"/>
    <n v="2"/>
    <s v="2021-03"/>
  </r>
  <r>
    <n v="3504036"/>
    <n v="350403613"/>
    <n v="23683"/>
    <d v="2021-03-28T00:00:00"/>
    <n v="121"/>
    <x v="13"/>
    <s v="Nassriya"/>
    <s v="Markaz Al-Nassriya"/>
    <s v="Hay Mehidiya"/>
    <s v="حي المهيديه"/>
    <n v="31.03290329"/>
    <n v="46.251552429999997"/>
    <n v="8"/>
    <x v="1"/>
    <n v="2"/>
    <s v="2021-03"/>
  </r>
  <r>
    <n v="3504006"/>
    <n v="350400613"/>
    <n v="9728"/>
    <d v="2021-03-28T00:00:00"/>
    <n v="121"/>
    <x v="13"/>
    <s v="Nassriya"/>
    <s v="Markaz Al-Nassriya"/>
    <s v="Al Dhubat"/>
    <s v="حي الضباط"/>
    <n v="31.038316374200001"/>
    <n v="46.253982172199997"/>
    <n v="5"/>
    <x v="1"/>
    <n v="5"/>
    <s v="2021-03"/>
  </r>
  <r>
    <n v="3505013"/>
    <n v="350501313"/>
    <n v="33809"/>
    <d v="2021-03-30T00:00:00"/>
    <n v="121"/>
    <x v="13"/>
    <s v="Suq Al-Shoyokh"/>
    <s v="Akaika"/>
    <s v="Hay Al-Askery"/>
    <s v="حي العسكري"/>
    <n v="30.914428999999998"/>
    <n v="46.47878"/>
    <n v="5"/>
    <x v="1"/>
    <n v="5"/>
    <s v="2021-03"/>
  </r>
  <r>
    <n v="3505002"/>
    <n v="350500213"/>
    <n v="24721"/>
    <d v="2021-03-30T00:00:00"/>
    <n v="121"/>
    <x v="13"/>
    <s v="Suq Al-Shoyokh"/>
    <s v="Al-Fadhliya"/>
    <s v="Al Barid Street"/>
    <s v="شارع البريد"/>
    <n v="30.956201633799999"/>
    <n v="46.359501579899998"/>
    <n v="7"/>
    <x v="1"/>
    <n v="2"/>
    <s v="2021-03"/>
  </r>
  <r>
    <n v="3505015"/>
    <n v="350501513"/>
    <n v="33811"/>
    <d v="2021-03-30T00:00:00"/>
    <n v="121"/>
    <x v="13"/>
    <s v="Suq Al-Shoyokh"/>
    <s v="Garmat Beni Said"/>
    <s v="Hay Al-Askery"/>
    <s v="حي العسكري"/>
    <n v="30.882387999999999"/>
    <n v="46.568722000000001"/>
    <n v="25"/>
    <x v="1"/>
    <n v="10"/>
    <s v="2021-03"/>
  </r>
  <r>
    <n v="3505015"/>
    <n v="350501513"/>
    <n v="33811"/>
    <d v="2021-03-30T00:00:00"/>
    <n v="121"/>
    <x v="13"/>
    <s v="Suq Al-Shoyokh"/>
    <s v="Garmat Beni Said"/>
    <s v="Hay Al-Askery"/>
    <s v="حي العسكري"/>
    <n v="30.882387999999999"/>
    <n v="46.568722000000001"/>
    <n v="25"/>
    <x v="5"/>
    <n v="10"/>
    <s v="2021-03"/>
  </r>
  <r>
    <n v="3504039"/>
    <n v="350403913"/>
    <n v="25531"/>
    <d v="2021-03-30T00:00:00"/>
    <n v="121"/>
    <x v="13"/>
    <s v="Nassriya"/>
    <s v="Markaz Al-Nassriya"/>
    <s v="Hey Al-Mtanzh"/>
    <s v="حي المتنزة"/>
    <n v="31.0452754698"/>
    <n v="46.2350050258"/>
    <n v="7"/>
    <x v="5"/>
    <n v="7"/>
    <s v="2021-03"/>
  </r>
  <r>
    <n v="3505015"/>
    <n v="350501513"/>
    <n v="33811"/>
    <d v="2021-03-30T00:00:00"/>
    <n v="121"/>
    <x v="13"/>
    <s v="Suq Al-Shoyokh"/>
    <s v="Garmat Beni Said"/>
    <s v="Hay Al-Askery"/>
    <s v="حي العسكري"/>
    <n v="30.882387999999999"/>
    <n v="46.568722000000001"/>
    <n v="25"/>
    <x v="15"/>
    <n v="5"/>
    <s v="2021-03"/>
  </r>
  <r>
    <n v="3505002"/>
    <n v="350500213"/>
    <n v="24721"/>
    <d v="2021-03-30T00:00:00"/>
    <n v="121"/>
    <x v="13"/>
    <s v="Suq Al-Shoyokh"/>
    <s v="Al-Fadhliya"/>
    <s v="Al Barid Street"/>
    <s v="شارع البريد"/>
    <n v="30.956201633799999"/>
    <n v="46.359501579899998"/>
    <n v="7"/>
    <x v="15"/>
    <n v="5"/>
    <s v="2021-03"/>
  </r>
  <r>
    <n v="2708149"/>
    <n v="2708149105"/>
    <n v="17846"/>
    <d v="2021-04-03T17:41:30"/>
    <n v="121"/>
    <x v="3"/>
    <s v="Telafar"/>
    <s v="Markaz Telafar"/>
    <s v="Al karab Al kabeer Al thaneya Village"/>
    <s v="قرية الخراب الكبير الثانية"/>
    <n v="36.400643000000002"/>
    <n v="42.529265000000002"/>
    <n v="2"/>
    <x v="1"/>
    <n v="2"/>
    <s v="2021-04"/>
  </r>
  <r>
    <n v="2708154"/>
    <n v="2708154105"/>
    <n v="33345"/>
    <d v="2021-04-03T17:41:50"/>
    <n v="121"/>
    <x v="3"/>
    <s v="Telafar"/>
    <s v="Markaz Telafar"/>
    <s v="Mohamed saeed Bashar Vilage"/>
    <s v="قرية محمد سعيد بشار"/>
    <n v="36.396619999999999"/>
    <n v="42.514042699999997"/>
    <n v="9"/>
    <x v="1"/>
    <n v="9"/>
    <s v="2021-04"/>
  </r>
  <r>
    <n v="2708153"/>
    <n v="2708153105"/>
    <n v="33346"/>
    <d v="2021-04-03T17:41:51"/>
    <n v="121"/>
    <x v="3"/>
    <s v="Telafar"/>
    <s v="Markaz Telafar"/>
    <s v="Al Alolea Vilage"/>
    <s v="قرية العلولية"/>
    <n v="36.398490000000002"/>
    <n v="42.504868999999999"/>
    <n v="5"/>
    <x v="1"/>
    <n v="5"/>
    <s v="2021-04"/>
  </r>
  <r>
    <n v="3504014"/>
    <n v="350401413"/>
    <n v="10254"/>
    <d v="2021-04-05T00:00:00"/>
    <n v="121"/>
    <x v="13"/>
    <s v="Nassriya"/>
    <s v="Markaz Al-Nassriya"/>
    <s v="Al Sharqiya"/>
    <s v="الشرقيه"/>
    <n v="31.042429802899999"/>
    <n v="46.262052204600003"/>
    <n v="30"/>
    <x v="11"/>
    <n v="5"/>
    <s v="2021-04"/>
  </r>
  <r>
    <n v="3504014"/>
    <n v="350401413"/>
    <n v="10254"/>
    <d v="2021-04-05T00:00:00"/>
    <n v="121"/>
    <x v="13"/>
    <s v="Nassriya"/>
    <s v="Markaz Al-Nassriya"/>
    <s v="Al Sharqiya"/>
    <s v="الشرقيه"/>
    <n v="31.042429802899999"/>
    <n v="46.262052204600003"/>
    <n v="30"/>
    <x v="10"/>
    <n v="10"/>
    <s v="2021-04"/>
  </r>
  <r>
    <n v="3504046"/>
    <n v="350404613"/>
    <n v="10269"/>
    <d v="2021-04-05T00:00:00"/>
    <n v="121"/>
    <x v="13"/>
    <s v="Nassriya"/>
    <s v="Ur"/>
    <s v="Sindaliyah-Sidenaweyah"/>
    <s v="حي السديناويه"/>
    <n v="31.041901284200001"/>
    <n v="46.3069539022"/>
    <n v="41"/>
    <x v="11"/>
    <n v="2"/>
    <s v="2021-04"/>
  </r>
  <r>
    <n v="3504046"/>
    <n v="350404613"/>
    <n v="10269"/>
    <d v="2021-04-05T00:00:00"/>
    <n v="121"/>
    <x v="13"/>
    <s v="Nassriya"/>
    <s v="Ur"/>
    <s v="Sindaliyah-Sidenaweyah"/>
    <s v="حي السديناويه"/>
    <n v="31.041901284200001"/>
    <n v="46.3069539022"/>
    <n v="41"/>
    <x v="10"/>
    <n v="15"/>
    <s v="2021-04"/>
  </r>
  <r>
    <n v="3504045"/>
    <n v="350404513"/>
    <n v="22344"/>
    <d v="2021-04-05T00:00:00"/>
    <n v="121"/>
    <x v="13"/>
    <s v="Nassriya"/>
    <s v="Markaz Al-Nassriya"/>
    <s v="Share Eshreen"/>
    <s v="شارع عشرين"/>
    <n v="31.048519000500001"/>
    <n v="46.257282930099997"/>
    <n v="7"/>
    <x v="10"/>
    <n v="2"/>
    <s v="2021-04"/>
  </r>
  <r>
    <n v="3504041"/>
    <n v="350404113"/>
    <n v="25533"/>
    <d v="2021-04-05T00:00:00"/>
    <n v="121"/>
    <x v="13"/>
    <s v="Nassriya"/>
    <s v="Markaz Al-Nassriya"/>
    <s v="Nassriya-Hey 400"/>
    <s v="حي 400"/>
    <n v="31.080862144499999"/>
    <n v="46.240087203599998"/>
    <n v="124"/>
    <x v="11"/>
    <n v="7"/>
    <s v="2021-04"/>
  </r>
  <r>
    <n v="3504042"/>
    <n v="350404213"/>
    <n v="10263"/>
    <d v="2021-04-05T00:00:00"/>
    <n v="121"/>
    <x v="13"/>
    <s v="Nassriya"/>
    <s v="Markaz Al-Nassriya"/>
    <s v="Sadir City"/>
    <s v="حي مدينة الصدر"/>
    <n v="31.0802066016"/>
    <n v="46.235693895300003"/>
    <n v="30"/>
    <x v="10"/>
    <n v="15"/>
    <s v="2021-04"/>
  </r>
  <r>
    <n v="3504041"/>
    <n v="350404113"/>
    <n v="25533"/>
    <d v="2021-04-05T00:00:00"/>
    <n v="121"/>
    <x v="13"/>
    <s v="Nassriya"/>
    <s v="Markaz Al-Nassriya"/>
    <s v="Nassriya-Hey 400"/>
    <s v="حي 400"/>
    <n v="31.080862144499999"/>
    <n v="46.240087203599998"/>
    <n v="124"/>
    <x v="10"/>
    <n v="33"/>
    <s v="2021-04"/>
  </r>
  <r>
    <n v="3504046"/>
    <n v="350404613"/>
    <n v="10269"/>
    <d v="2021-04-05T00:00:00"/>
    <n v="121"/>
    <x v="13"/>
    <s v="Nassriya"/>
    <s v="Ur"/>
    <s v="Sindaliyah-Sidenaweyah"/>
    <s v="حي السديناويه"/>
    <n v="31.041901284200001"/>
    <n v="46.3069539022"/>
    <n v="41"/>
    <x v="3"/>
    <n v="5"/>
    <s v="2021-04"/>
  </r>
  <r>
    <n v="3504041"/>
    <n v="350404113"/>
    <n v="25533"/>
    <d v="2021-04-05T00:00:00"/>
    <n v="121"/>
    <x v="13"/>
    <s v="Nassriya"/>
    <s v="Markaz Al-Nassriya"/>
    <s v="Nassriya-Hey 400"/>
    <s v="حي 400"/>
    <n v="31.080862144499999"/>
    <n v="46.240087203599998"/>
    <n v="124"/>
    <x v="5"/>
    <n v="27"/>
    <s v="2021-04"/>
  </r>
  <r>
    <n v="3504045"/>
    <n v="350404513"/>
    <n v="22344"/>
    <d v="2021-04-05T00:00:00"/>
    <n v="121"/>
    <x v="13"/>
    <s v="Nassriya"/>
    <s v="Markaz Al-Nassriya"/>
    <s v="Share Eshreen"/>
    <s v="شارع عشرين"/>
    <n v="31.048519000500001"/>
    <n v="46.257282930099997"/>
    <n v="7"/>
    <x v="5"/>
    <n v="3"/>
    <s v="2021-04"/>
  </r>
  <r>
    <n v="3504041"/>
    <n v="350404113"/>
    <n v="25533"/>
    <d v="2021-04-05T00:00:00"/>
    <n v="121"/>
    <x v="13"/>
    <s v="Nassriya"/>
    <s v="Markaz Al-Nassriya"/>
    <s v="Nassriya-Hey 400"/>
    <s v="حي 400"/>
    <n v="31.080862144499999"/>
    <n v="46.240087203599998"/>
    <n v="124"/>
    <x v="15"/>
    <n v="11"/>
    <s v="2021-04"/>
  </r>
  <r>
    <n v="3504046"/>
    <n v="350404613"/>
    <n v="10269"/>
    <d v="2021-04-05T00:00:00"/>
    <n v="121"/>
    <x v="13"/>
    <s v="Nassriya"/>
    <s v="Ur"/>
    <s v="Sindaliyah-Sidenaweyah"/>
    <s v="حي السديناويه"/>
    <n v="31.041901284200001"/>
    <n v="46.3069539022"/>
    <n v="41"/>
    <x v="5"/>
    <n v="4"/>
    <s v="2021-04"/>
  </r>
  <r>
    <n v="3504045"/>
    <n v="350404513"/>
    <n v="22344"/>
    <d v="2021-04-05T00:00:00"/>
    <n v="121"/>
    <x v="13"/>
    <s v="Nassriya"/>
    <s v="Markaz Al-Nassriya"/>
    <s v="Share Eshreen"/>
    <s v="شارع عشرين"/>
    <n v="31.048519000500001"/>
    <n v="46.257282930099997"/>
    <n v="7"/>
    <x v="3"/>
    <n v="2"/>
    <s v="2021-04"/>
  </r>
  <r>
    <n v="3504041"/>
    <n v="350404113"/>
    <n v="25533"/>
    <d v="2021-04-05T00:00:00"/>
    <n v="121"/>
    <x v="13"/>
    <s v="Nassriya"/>
    <s v="Markaz Al-Nassriya"/>
    <s v="Nassriya-Hey 400"/>
    <s v="حي 400"/>
    <n v="31.080862144499999"/>
    <n v="46.240087203599998"/>
    <n v="124"/>
    <x v="3"/>
    <n v="31"/>
    <s v="2021-04"/>
  </r>
  <r>
    <n v="3504042"/>
    <n v="350404213"/>
    <n v="10263"/>
    <d v="2021-04-05T00:00:00"/>
    <n v="121"/>
    <x v="13"/>
    <s v="Nassriya"/>
    <s v="Markaz Al-Nassriya"/>
    <s v="Sadir City"/>
    <s v="حي مدينة الصدر"/>
    <n v="31.0802066016"/>
    <n v="46.235693895300003"/>
    <n v="30"/>
    <x v="15"/>
    <n v="5"/>
    <s v="2021-04"/>
  </r>
  <r>
    <n v="3504041"/>
    <n v="350404113"/>
    <n v="25533"/>
    <d v="2021-04-05T00:00:00"/>
    <n v="121"/>
    <x v="13"/>
    <s v="Nassriya"/>
    <s v="Markaz Al-Nassriya"/>
    <s v="Nassriya-Hey 400"/>
    <s v="حي 400"/>
    <n v="31.080862144499999"/>
    <n v="46.240087203599998"/>
    <n v="124"/>
    <x v="33"/>
    <n v="15"/>
    <s v="2021-04"/>
  </r>
  <r>
    <n v="3504042"/>
    <n v="350404213"/>
    <n v="10263"/>
    <d v="2021-04-05T00:00:00"/>
    <n v="121"/>
    <x v="13"/>
    <s v="Nassriya"/>
    <s v="Markaz Al-Nassriya"/>
    <s v="Sadir City"/>
    <s v="حي مدينة الصدر"/>
    <n v="31.0802066016"/>
    <n v="46.235693895300003"/>
    <n v="30"/>
    <x v="33"/>
    <n v="10"/>
    <s v="2021-04"/>
  </r>
  <r>
    <n v="3504046"/>
    <n v="350404613"/>
    <n v="10269"/>
    <d v="2021-04-05T00:00:00"/>
    <n v="121"/>
    <x v="13"/>
    <s v="Nassriya"/>
    <s v="Ur"/>
    <s v="Sindaliyah-Sidenaweyah"/>
    <s v="حي السديناويه"/>
    <n v="31.041901284200001"/>
    <n v="46.3069539022"/>
    <n v="41"/>
    <x v="33"/>
    <n v="15"/>
    <s v="2021-04"/>
  </r>
  <r>
    <n v="3504014"/>
    <n v="350401413"/>
    <n v="10254"/>
    <d v="2021-04-05T00:00:00"/>
    <n v="121"/>
    <x v="13"/>
    <s v="Nassriya"/>
    <s v="Markaz Al-Nassriya"/>
    <s v="Al Sharqiya"/>
    <s v="الشرقيه"/>
    <n v="31.042429802899999"/>
    <n v="46.262052204600003"/>
    <n v="30"/>
    <x v="33"/>
    <n v="15"/>
    <s v="2021-04"/>
  </r>
  <r>
    <n v="3504029"/>
    <n v="350402913"/>
    <n v="10301"/>
    <d v="2021-04-06T00:00:00"/>
    <n v="121"/>
    <x v="13"/>
    <s v="Nassriya"/>
    <s v="Markaz Al-Nassriya"/>
    <s v="Hay Al Fidaa"/>
    <s v="حي الفداء"/>
    <n v="31.069730013600001"/>
    <n v="46.278741981099998"/>
    <n v="30"/>
    <x v="33"/>
    <n v="9"/>
    <s v="2021-04"/>
  </r>
  <r>
    <n v="3504031"/>
    <n v="350403113"/>
    <n v="21208"/>
    <d v="2021-04-06T00:00:00"/>
    <n v="121"/>
    <x v="13"/>
    <s v="Nassriya"/>
    <s v="Markaz Al-Nassriya"/>
    <s v="Hay Al Mualimeen"/>
    <s v="حي المعلمين"/>
    <n v="31.067779245299999"/>
    <n v="46.249674558199999"/>
    <n v="39"/>
    <x v="33"/>
    <n v="5"/>
    <s v="2021-04"/>
  </r>
  <r>
    <n v="3504033"/>
    <n v="350403313"/>
    <n v="10259"/>
    <d v="2021-04-06T00:00:00"/>
    <n v="121"/>
    <x v="13"/>
    <s v="Nassriya"/>
    <s v="Markaz Al-Nassriya"/>
    <s v="Hay Al Tadhihiya"/>
    <s v="حي التضحية"/>
    <n v="31.050157178100001"/>
    <n v="46.273353213199997"/>
    <n v="72"/>
    <x v="5"/>
    <n v="15"/>
    <s v="2021-04"/>
  </r>
  <r>
    <n v="3503012"/>
    <n v="350301213"/>
    <n v="10286"/>
    <d v="2021-04-06T00:00:00"/>
    <n v="121"/>
    <x v="13"/>
    <s v="Al-Shatra"/>
    <s v="Markaz Al-Shatra"/>
    <s v="Hay al Zahraa"/>
    <s v="حي الزهراء"/>
    <n v="31.400419743299999"/>
    <n v="46.1806881535"/>
    <n v="3"/>
    <x v="15"/>
    <n v="1"/>
    <s v="2021-04"/>
  </r>
  <r>
    <n v="3504033"/>
    <n v="350403313"/>
    <n v="10259"/>
    <d v="2021-04-06T00:00:00"/>
    <n v="121"/>
    <x v="13"/>
    <s v="Nassriya"/>
    <s v="Markaz Al-Nassriya"/>
    <s v="Hay Al Tadhihiya"/>
    <s v="حي التضحية"/>
    <n v="31.050157178100001"/>
    <n v="46.273353213199997"/>
    <n v="72"/>
    <x v="15"/>
    <n v="20"/>
    <s v="2021-04"/>
  </r>
  <r>
    <n v="3504033"/>
    <n v="350403313"/>
    <n v="10259"/>
    <d v="2021-04-06T00:00:00"/>
    <n v="121"/>
    <x v="13"/>
    <s v="Nassriya"/>
    <s v="Markaz Al-Nassriya"/>
    <s v="Hay Al Tadhihiya"/>
    <s v="حي التضحية"/>
    <n v="31.050157178100001"/>
    <n v="46.273353213199997"/>
    <n v="72"/>
    <x v="6"/>
    <n v="7"/>
    <s v="2021-04"/>
  </r>
  <r>
    <n v="3504018"/>
    <n v="350401813"/>
    <n v="24741"/>
    <d v="2021-04-06T00:00:00"/>
    <n v="121"/>
    <x v="13"/>
    <s v="Nassriya"/>
    <s v="Markaz Al-Nassriya"/>
    <s v="Al-Berid"/>
    <s v="البريد"/>
    <n v="31.0447764918"/>
    <n v="46.249576203399997"/>
    <n v="1"/>
    <x v="5"/>
    <n v="1"/>
    <s v="2021-04"/>
  </r>
  <r>
    <n v="3504033"/>
    <n v="350403313"/>
    <n v="10259"/>
    <d v="2021-04-06T00:00:00"/>
    <n v="121"/>
    <x v="13"/>
    <s v="Nassriya"/>
    <s v="Markaz Al-Nassriya"/>
    <s v="Hay Al Tadhihiya"/>
    <s v="حي التضحية"/>
    <n v="31.050157178100001"/>
    <n v="46.273353213199997"/>
    <n v="72"/>
    <x v="3"/>
    <n v="15"/>
    <s v="2021-04"/>
  </r>
  <r>
    <n v="3503009"/>
    <n v="350300913"/>
    <n v="9822"/>
    <d v="2021-04-06T00:00:00"/>
    <n v="121"/>
    <x v="13"/>
    <s v="Al-Shatra"/>
    <s v="Markaz Al-Shatra"/>
    <s v="Al-hawi"/>
    <s v="حي الحاوي"/>
    <n v="31.403907212699998"/>
    <n v="46.175491096099996"/>
    <n v="2"/>
    <x v="3"/>
    <n v="1"/>
    <s v="2021-04"/>
  </r>
  <r>
    <n v="3503012"/>
    <n v="350301213"/>
    <n v="10286"/>
    <d v="2021-04-06T00:00:00"/>
    <n v="121"/>
    <x v="13"/>
    <s v="Al-Shatra"/>
    <s v="Markaz Al-Shatra"/>
    <s v="Hay al Zahraa"/>
    <s v="حي الزهراء"/>
    <n v="31.400419743299999"/>
    <n v="46.1806881535"/>
    <n v="3"/>
    <x v="3"/>
    <n v="2"/>
    <s v="2021-04"/>
  </r>
  <r>
    <n v="3504029"/>
    <n v="350402913"/>
    <n v="10301"/>
    <d v="2021-04-06T00:00:00"/>
    <n v="121"/>
    <x v="13"/>
    <s v="Nassriya"/>
    <s v="Markaz Al-Nassriya"/>
    <s v="Hay Al Fidaa"/>
    <s v="حي الفداء"/>
    <n v="31.069730013600001"/>
    <n v="46.278741981099998"/>
    <n v="30"/>
    <x v="15"/>
    <n v="6"/>
    <s v="2021-04"/>
  </r>
  <r>
    <n v="3504034"/>
    <n v="350403413"/>
    <n v="24742"/>
    <d v="2021-04-06T00:00:00"/>
    <n v="121"/>
    <x v="13"/>
    <s v="Nassriya"/>
    <s v="Markaz Al-Nassriya"/>
    <s v="Hay Al-Hakim"/>
    <s v="حي الحكيم"/>
    <n v="31.060090237699999"/>
    <n v="46.277220867600001"/>
    <n v="1"/>
    <x v="5"/>
    <n v="1"/>
    <s v="2021-04"/>
  </r>
  <r>
    <n v="3503009"/>
    <n v="350300913"/>
    <n v="9822"/>
    <d v="2021-04-06T00:00:00"/>
    <n v="121"/>
    <x v="13"/>
    <s v="Al-Shatra"/>
    <s v="Markaz Al-Shatra"/>
    <s v="Al-hawi"/>
    <s v="حي الحاوي"/>
    <n v="31.403907212699998"/>
    <n v="46.175491096099996"/>
    <n v="2"/>
    <x v="5"/>
    <n v="1"/>
    <s v="2021-04"/>
  </r>
  <r>
    <n v="3503001"/>
    <n v="350300113"/>
    <n v="10250"/>
    <d v="2021-04-06T00:00:00"/>
    <n v="121"/>
    <x v="13"/>
    <s v="Al-Shatra"/>
    <s v="Markaz Al-Shatra"/>
    <s v="14 Ramadan"/>
    <s v="حي 14 رمضان"/>
    <n v="31.4359498874"/>
    <n v="46.172572526899998"/>
    <n v="1"/>
    <x v="5"/>
    <n v="1"/>
    <s v="2021-04"/>
  </r>
  <r>
    <n v="3504027"/>
    <n v="350402713"/>
    <n v="24885"/>
    <d v="2021-04-06T00:00:00"/>
    <n v="121"/>
    <x v="13"/>
    <s v="Nassriya"/>
    <s v="Markaz Al-Nassriya"/>
    <s v="Hay Al Al Ghadeer"/>
    <s v="حي الغدير"/>
    <n v="31.061467899099998"/>
    <n v="46.278157583599999"/>
    <n v="3"/>
    <x v="5"/>
    <n v="3"/>
    <s v="2021-04"/>
  </r>
  <r>
    <n v="3504031"/>
    <n v="350403113"/>
    <n v="21208"/>
    <d v="2021-04-06T00:00:00"/>
    <n v="121"/>
    <x v="13"/>
    <s v="Nassriya"/>
    <s v="Markaz Al-Nassriya"/>
    <s v="Hay Al Mualimeen"/>
    <s v="حي المعلمين"/>
    <n v="31.067779245299999"/>
    <n v="46.249674558199999"/>
    <n v="39"/>
    <x v="26"/>
    <n v="5"/>
    <s v="2021-04"/>
  </r>
  <r>
    <n v="3504031"/>
    <n v="350403113"/>
    <n v="21208"/>
    <d v="2021-04-06T00:00:00"/>
    <n v="121"/>
    <x v="13"/>
    <s v="Nassriya"/>
    <s v="Markaz Al-Nassriya"/>
    <s v="Hay Al Mualimeen"/>
    <s v="حي المعلمين"/>
    <n v="31.067779245299999"/>
    <n v="46.249674558199999"/>
    <n v="39"/>
    <x v="1"/>
    <n v="17"/>
    <s v="2021-04"/>
  </r>
  <r>
    <n v="3504033"/>
    <n v="350403313"/>
    <n v="10259"/>
    <d v="2021-04-06T00:00:00"/>
    <n v="121"/>
    <x v="13"/>
    <s v="Nassriya"/>
    <s v="Markaz Al-Nassriya"/>
    <s v="Hay Al Tadhihiya"/>
    <s v="حي التضحية"/>
    <n v="31.050157178100001"/>
    <n v="46.273353213199997"/>
    <n v="72"/>
    <x v="1"/>
    <n v="15"/>
    <s v="2021-04"/>
  </r>
  <r>
    <n v="3504057"/>
    <n v="350405713"/>
    <n v="33806"/>
    <d v="2021-04-06T00:00:00"/>
    <n v="121"/>
    <x v="13"/>
    <s v="Nassriya"/>
    <s v="Markaz Said Dekhil"/>
    <s v="Hay Al-Zahraa"/>
    <s v="حي الزهراء"/>
    <n v="31.134141"/>
    <n v="46.437801999999998"/>
    <n v="4"/>
    <x v="11"/>
    <n v="2"/>
    <s v="2021-04"/>
  </r>
  <r>
    <n v="3504057"/>
    <n v="350405713"/>
    <n v="33806"/>
    <d v="2021-04-06T00:00:00"/>
    <n v="121"/>
    <x v="13"/>
    <s v="Nassriya"/>
    <s v="Markaz Said Dekhil"/>
    <s v="Hay Al-Zahraa"/>
    <s v="حي الزهراء"/>
    <n v="31.134141"/>
    <n v="46.437801999999998"/>
    <n v="4"/>
    <x v="10"/>
    <n v="2"/>
    <s v="2021-04"/>
  </r>
  <r>
    <n v="3504029"/>
    <n v="350402913"/>
    <n v="10301"/>
    <d v="2021-04-06T00:00:00"/>
    <n v="121"/>
    <x v="13"/>
    <s v="Nassriya"/>
    <s v="Markaz Al-Nassriya"/>
    <s v="Hay Al Fidaa"/>
    <s v="حي الفداء"/>
    <n v="31.069730013600001"/>
    <n v="46.278741981099998"/>
    <n v="30"/>
    <x v="10"/>
    <n v="11"/>
    <s v="2021-04"/>
  </r>
  <r>
    <n v="3504031"/>
    <n v="350403113"/>
    <n v="21208"/>
    <d v="2021-04-06T00:00:00"/>
    <n v="121"/>
    <x v="13"/>
    <s v="Nassriya"/>
    <s v="Markaz Al-Nassriya"/>
    <s v="Hay Al Mualimeen"/>
    <s v="حي المعلمين"/>
    <n v="31.067779245299999"/>
    <n v="46.249674558199999"/>
    <n v="39"/>
    <x v="10"/>
    <n v="7"/>
    <s v="2021-04"/>
  </r>
  <r>
    <n v="3504029"/>
    <n v="350402913"/>
    <n v="10301"/>
    <d v="2021-04-06T00:00:00"/>
    <n v="121"/>
    <x v="13"/>
    <s v="Nassriya"/>
    <s v="Markaz Al-Nassriya"/>
    <s v="Hay Al Fidaa"/>
    <s v="حي الفداء"/>
    <n v="31.069730013600001"/>
    <n v="46.278741981099998"/>
    <n v="30"/>
    <x v="11"/>
    <n v="4"/>
    <s v="2021-04"/>
  </r>
  <r>
    <n v="3504031"/>
    <n v="350403113"/>
    <n v="21208"/>
    <d v="2021-04-06T00:00:00"/>
    <n v="121"/>
    <x v="13"/>
    <s v="Nassriya"/>
    <s v="Markaz Al-Nassriya"/>
    <s v="Hay Al Mualimeen"/>
    <s v="حي المعلمين"/>
    <n v="31.067779245299999"/>
    <n v="46.249674558199999"/>
    <n v="39"/>
    <x v="11"/>
    <n v="5"/>
    <s v="2021-04"/>
  </r>
  <r>
    <n v="3504035"/>
    <n v="350403513"/>
    <n v="9398"/>
    <d v="2021-04-07T00:00:00"/>
    <n v="121"/>
    <x v="13"/>
    <s v="Nassriya"/>
    <s v="Markaz Al-Nassriya"/>
    <s v="Hay al-shohadaa"/>
    <s v="حي الشهداء"/>
    <n v="31.069961183"/>
    <n v="46.270024445899999"/>
    <n v="3"/>
    <x v="3"/>
    <n v="3"/>
    <s v="2021-04"/>
  </r>
  <r>
    <n v="3503006"/>
    <n v="350300613"/>
    <n v="21209"/>
    <d v="2021-04-08T00:00:00"/>
    <n v="121"/>
    <x v="13"/>
    <s v="Al-Shatra"/>
    <s v="Markaz Al-Shatra"/>
    <s v="Al Shomali"/>
    <s v="الشوملي"/>
    <n v="31.415689718399999"/>
    <n v="46.163976839100002"/>
    <n v="2"/>
    <x v="3"/>
    <n v="1"/>
    <s v="2021-04"/>
  </r>
  <r>
    <n v="3504021"/>
    <n v="350402113"/>
    <n v="10335"/>
    <d v="2021-04-08T00:00:00"/>
    <n v="121"/>
    <x v="13"/>
    <s v="Nassriya"/>
    <s v="Markaz Al-Nassriya"/>
    <s v="Al-Salhiya"/>
    <s v="حي الصالحية"/>
    <n v="31.0506383486"/>
    <n v="46.269343302599999"/>
    <n v="16"/>
    <x v="3"/>
    <n v="1"/>
    <s v="2021-04"/>
  </r>
  <r>
    <n v="3505003"/>
    <n v="350500313"/>
    <n v="25436"/>
    <d v="2021-04-08T00:00:00"/>
    <n v="121"/>
    <x v="13"/>
    <s v="Suq Al-Shoyokh"/>
    <s v="Markaz Suq Al-Shoyokh"/>
    <s v="Al Kibla"/>
    <s v="القبله"/>
    <n v="30.906636502200001"/>
    <n v="46.445979934699999"/>
    <n v="19"/>
    <x v="5"/>
    <n v="5"/>
    <s v="2021-04"/>
  </r>
  <r>
    <n v="3505011"/>
    <n v="350501113"/>
    <n v="9258"/>
    <d v="2021-04-08T00:00:00"/>
    <n v="121"/>
    <x v="13"/>
    <s v="Suq Al-Shoyokh"/>
    <s v="Markaz Suq Al-Shoyokh"/>
    <s v="Hey al-zahraa"/>
    <s v="حي الزهراء"/>
    <n v="30.901869618300001"/>
    <n v="46.458244977299998"/>
    <n v="10"/>
    <x v="6"/>
    <n v="2"/>
    <s v="2021-04"/>
  </r>
  <r>
    <n v="3505006"/>
    <n v="350500613"/>
    <n v="9328"/>
    <d v="2021-04-08T00:00:00"/>
    <n v="121"/>
    <x v="13"/>
    <s v="Suq Al-Shoyokh"/>
    <s v="Markaz Suq Al-Shoyokh"/>
    <s v="Al-hey Al-Askarey"/>
    <s v="حي العسكري"/>
    <n v="30.9011745066"/>
    <n v="46.449637276099999"/>
    <n v="7"/>
    <x v="6"/>
    <n v="2"/>
    <s v="2021-04"/>
  </r>
  <r>
    <n v="3505004"/>
    <n v="350500413"/>
    <n v="25437"/>
    <d v="2021-04-08T00:00:00"/>
    <n v="121"/>
    <x v="13"/>
    <s v="Suq Al-Shoyokh"/>
    <s v="Markaz Suq Al-Shoyokh"/>
    <s v="Al Shumokh"/>
    <s v="الشموخ"/>
    <n v="30.888556274700001"/>
    <n v="46.450200042200002"/>
    <n v="12"/>
    <x v="5"/>
    <n v="4"/>
    <s v="2021-04"/>
  </r>
  <r>
    <n v="3505006"/>
    <n v="350500613"/>
    <n v="9328"/>
    <d v="2021-04-08T00:00:00"/>
    <n v="121"/>
    <x v="13"/>
    <s v="Suq Al-Shoyokh"/>
    <s v="Markaz Suq Al-Shoyokh"/>
    <s v="Al-hey Al-Askarey"/>
    <s v="حي العسكري"/>
    <n v="30.9011745066"/>
    <n v="46.449637276099999"/>
    <n v="7"/>
    <x v="5"/>
    <n v="5"/>
    <s v="2021-04"/>
  </r>
  <r>
    <n v="3504021"/>
    <n v="350402113"/>
    <n v="10335"/>
    <d v="2021-04-08T00:00:00"/>
    <n v="121"/>
    <x v="13"/>
    <s v="Nassriya"/>
    <s v="Markaz Al-Nassriya"/>
    <s v="Al-Salhiya"/>
    <s v="حي الصالحية"/>
    <n v="31.0506383486"/>
    <n v="46.269343302599999"/>
    <n v="16"/>
    <x v="5"/>
    <n v="4"/>
    <s v="2021-04"/>
  </r>
  <r>
    <n v="3504021"/>
    <n v="350402113"/>
    <n v="10335"/>
    <d v="2021-04-08T00:00:00"/>
    <n v="121"/>
    <x v="13"/>
    <s v="Nassriya"/>
    <s v="Markaz Al-Nassriya"/>
    <s v="Al-Salhiya"/>
    <s v="حي الصالحية"/>
    <n v="31.0506383486"/>
    <n v="46.269343302599999"/>
    <n v="16"/>
    <x v="15"/>
    <n v="3"/>
    <s v="2021-04"/>
  </r>
  <r>
    <n v="3504021"/>
    <n v="350402113"/>
    <n v="10335"/>
    <d v="2021-04-08T00:00:00"/>
    <n v="121"/>
    <x v="13"/>
    <s v="Nassriya"/>
    <s v="Markaz Al-Nassriya"/>
    <s v="Al-Salhiya"/>
    <s v="حي الصالحية"/>
    <n v="31.0506383486"/>
    <n v="46.269343302599999"/>
    <n v="16"/>
    <x v="11"/>
    <n v="2"/>
    <s v="2021-04"/>
  </r>
  <r>
    <n v="3504030"/>
    <n v="350403013"/>
    <n v="24746"/>
    <d v="2021-04-08T00:00:00"/>
    <n v="121"/>
    <x v="13"/>
    <s v="Nassriya"/>
    <s v="Markaz Al-Nassriya"/>
    <s v="Hay Al Khadraa"/>
    <s v="حي الخضراء"/>
    <n v="31.042946248900002"/>
    <n v="46.274699394599999"/>
    <n v="1"/>
    <x v="10"/>
    <n v="1"/>
    <s v="2021-04"/>
  </r>
  <r>
    <n v="3504021"/>
    <n v="350402113"/>
    <n v="10335"/>
    <d v="2021-04-08T00:00:00"/>
    <n v="121"/>
    <x v="13"/>
    <s v="Nassriya"/>
    <s v="Markaz Al-Nassriya"/>
    <s v="Al-Salhiya"/>
    <s v="حي الصالحية"/>
    <n v="31.0506383486"/>
    <n v="46.269343302599999"/>
    <n v="16"/>
    <x v="10"/>
    <n v="6"/>
    <s v="2021-04"/>
  </r>
  <r>
    <n v="3505003"/>
    <n v="350500313"/>
    <n v="25436"/>
    <d v="2021-04-08T00:00:00"/>
    <n v="121"/>
    <x v="13"/>
    <s v="Suq Al-Shoyokh"/>
    <s v="Markaz Suq Al-Shoyokh"/>
    <s v="Al Kibla"/>
    <s v="القبله"/>
    <n v="30.906636502200001"/>
    <n v="46.445979934699999"/>
    <n v="19"/>
    <x v="2"/>
    <n v="1"/>
    <s v="2021-04"/>
  </r>
  <r>
    <n v="3505003"/>
    <n v="350500313"/>
    <n v="25436"/>
    <d v="2021-04-08T00:00:00"/>
    <n v="121"/>
    <x v="13"/>
    <s v="Suq Al-Shoyokh"/>
    <s v="Markaz Suq Al-Shoyokh"/>
    <s v="Al Kibla"/>
    <s v="القبله"/>
    <n v="30.906636502200001"/>
    <n v="46.445979934699999"/>
    <n v="19"/>
    <x v="3"/>
    <n v="10"/>
    <s v="2021-04"/>
  </r>
  <r>
    <n v="3505004"/>
    <n v="350500413"/>
    <n v="25437"/>
    <d v="2021-04-08T00:00:00"/>
    <n v="121"/>
    <x v="13"/>
    <s v="Suq Al-Shoyokh"/>
    <s v="Markaz Suq Al-Shoyokh"/>
    <s v="Al Shumokh"/>
    <s v="الشموخ"/>
    <n v="30.888556274700001"/>
    <n v="46.450200042200002"/>
    <n v="12"/>
    <x v="3"/>
    <n v="3"/>
    <s v="2021-04"/>
  </r>
  <r>
    <n v="3505004"/>
    <n v="350500413"/>
    <n v="25437"/>
    <d v="2021-04-08T00:00:00"/>
    <n v="121"/>
    <x v="13"/>
    <s v="Suq Al-Shoyokh"/>
    <s v="Markaz Suq Al-Shoyokh"/>
    <s v="Al Shumokh"/>
    <s v="الشموخ"/>
    <n v="30.888556274700001"/>
    <n v="46.450200042200002"/>
    <n v="12"/>
    <x v="1"/>
    <n v="5"/>
    <s v="2021-04"/>
  </r>
  <r>
    <n v="3505011"/>
    <n v="350501113"/>
    <n v="9258"/>
    <d v="2021-04-08T00:00:00"/>
    <n v="121"/>
    <x v="13"/>
    <s v="Suq Al-Shoyokh"/>
    <s v="Markaz Suq Al-Shoyokh"/>
    <s v="Hey al-zahraa"/>
    <s v="حي الزهراء"/>
    <n v="30.901869618300001"/>
    <n v="46.458244977299998"/>
    <n v="10"/>
    <x v="1"/>
    <n v="4"/>
    <s v="2021-04"/>
  </r>
  <r>
    <n v="3503008"/>
    <n v="350300813"/>
    <n v="9848"/>
    <d v="2021-04-08T00:00:00"/>
    <n v="121"/>
    <x v="13"/>
    <s v="Al-Shatra"/>
    <s v="Markaz Al-Shatra"/>
    <s v="Al-fatahiyah"/>
    <s v="حي الفتاحية"/>
    <n v="31.415756054100001"/>
    <n v="46.172971067500001"/>
    <n v="1"/>
    <x v="15"/>
    <n v="1"/>
    <s v="2021-04"/>
  </r>
  <r>
    <n v="3503006"/>
    <n v="350300613"/>
    <n v="21209"/>
    <d v="2021-04-08T00:00:00"/>
    <n v="121"/>
    <x v="13"/>
    <s v="Al-Shatra"/>
    <s v="Markaz Al-Shatra"/>
    <s v="Al Shomali"/>
    <s v="الشوملي"/>
    <n v="31.415689718399999"/>
    <n v="46.163976839100002"/>
    <n v="2"/>
    <x v="15"/>
    <n v="1"/>
    <s v="2021-04"/>
  </r>
  <r>
    <n v="3505011"/>
    <n v="350501113"/>
    <n v="9258"/>
    <d v="2021-04-08T00:00:00"/>
    <n v="121"/>
    <x v="13"/>
    <s v="Suq Al-Shoyokh"/>
    <s v="Markaz Suq Al-Shoyokh"/>
    <s v="Hey al-zahraa"/>
    <s v="حي الزهراء"/>
    <n v="30.901869618300001"/>
    <n v="46.458244977299998"/>
    <n v="10"/>
    <x v="15"/>
    <n v="4"/>
    <s v="2021-04"/>
  </r>
  <r>
    <n v="3505003"/>
    <n v="350500313"/>
    <n v="25436"/>
    <d v="2021-04-08T00:00:00"/>
    <n v="121"/>
    <x v="13"/>
    <s v="Suq Al-Shoyokh"/>
    <s v="Markaz Suq Al-Shoyokh"/>
    <s v="Al Kibla"/>
    <s v="القبله"/>
    <n v="30.906636502200001"/>
    <n v="46.445979934699999"/>
    <n v="19"/>
    <x v="9"/>
    <n v="3"/>
    <s v="2021-04"/>
  </r>
  <r>
    <n v="3503015"/>
    <n v="350301513"/>
    <n v="33805"/>
    <d v="2021-04-09T00:00:00"/>
    <n v="121"/>
    <x v="13"/>
    <s v="Al-Shatra"/>
    <s v="Markaz Al-Gharraf"/>
    <s v="Hay Al-Shouhdaa"/>
    <s v="حي الشهداء"/>
    <n v="31.295843999999999"/>
    <n v="46.233044999999997"/>
    <n v="2"/>
    <x v="15"/>
    <n v="1"/>
    <s v="2021-04"/>
  </r>
  <r>
    <n v="3504012"/>
    <n v="350401213"/>
    <n v="24540"/>
    <d v="2021-04-09T00:00:00"/>
    <n v="121"/>
    <x v="13"/>
    <s v="Nassriya"/>
    <s v="Markaz Al-Nassriya"/>
    <s v="Al Mahaliyah"/>
    <s v="المحليه"/>
    <n v="31.052442887600002"/>
    <n v="46.236798131699999"/>
    <n v="6"/>
    <x v="15"/>
    <n v="2"/>
    <s v="2021-04"/>
  </r>
  <r>
    <n v="3504051"/>
    <n v="350405113"/>
    <n v="23685"/>
    <d v="2021-04-09T00:00:00"/>
    <n v="121"/>
    <x v="13"/>
    <s v="Nassriya"/>
    <s v="Markaz Al-Nassriya"/>
    <s v="Um Al Dood"/>
    <s v="ام الدود"/>
    <n v="31.087265559999999"/>
    <n v="46.241235476500002"/>
    <n v="16"/>
    <x v="15"/>
    <n v="3"/>
    <s v="2021-04"/>
  </r>
  <r>
    <n v="3504052"/>
    <n v="350405213"/>
    <n v="9113"/>
    <d v="2021-04-09T00:00:00"/>
    <n v="121"/>
    <x v="13"/>
    <s v="Nassriya"/>
    <s v="Markaz Al-Nassriya"/>
    <s v="Ur"/>
    <s v="حي اور"/>
    <n v="31.060153968000002"/>
    <n v="46.243325555299997"/>
    <n v="5"/>
    <x v="15"/>
    <n v="2"/>
    <s v="2021-04"/>
  </r>
  <r>
    <n v="3504012"/>
    <n v="350401213"/>
    <n v="24540"/>
    <d v="2021-04-09T00:00:00"/>
    <n v="121"/>
    <x v="13"/>
    <s v="Nassriya"/>
    <s v="Markaz Al-Nassriya"/>
    <s v="Al Mahaliyah"/>
    <s v="المحليه"/>
    <n v="31.052442887600002"/>
    <n v="46.236798131699999"/>
    <n v="6"/>
    <x v="1"/>
    <n v="3"/>
    <s v="2021-04"/>
  </r>
  <r>
    <n v="3504051"/>
    <n v="350405113"/>
    <n v="23685"/>
    <d v="2021-04-09T00:00:00"/>
    <n v="121"/>
    <x v="13"/>
    <s v="Nassriya"/>
    <s v="Markaz Al-Nassriya"/>
    <s v="Um Al Dood"/>
    <s v="ام الدود"/>
    <n v="31.087265559999999"/>
    <n v="46.241235476500002"/>
    <n v="16"/>
    <x v="1"/>
    <n v="4"/>
    <s v="2021-04"/>
  </r>
  <r>
    <n v="3504051"/>
    <n v="350405113"/>
    <n v="23685"/>
    <d v="2021-04-09T00:00:00"/>
    <n v="121"/>
    <x v="13"/>
    <s v="Nassriya"/>
    <s v="Markaz Al-Nassriya"/>
    <s v="Um Al Dood"/>
    <s v="ام الدود"/>
    <n v="31.087265559999999"/>
    <n v="46.241235476500002"/>
    <n v="16"/>
    <x v="10"/>
    <n v="6"/>
    <s v="2021-04"/>
  </r>
  <r>
    <n v="3504022"/>
    <n v="350402213"/>
    <n v="9576"/>
    <d v="2021-04-09T00:00:00"/>
    <n v="121"/>
    <x v="13"/>
    <s v="Nassriya"/>
    <s v="Markaz Al-Nassriya"/>
    <s v="Al-shofah"/>
    <s v="قرية الشوفة"/>
    <n v="31.132791840500001"/>
    <n v="46.2356646856"/>
    <n v="4"/>
    <x v="10"/>
    <n v="2"/>
    <s v="2021-04"/>
  </r>
  <r>
    <n v="3504022"/>
    <n v="350402213"/>
    <n v="9576"/>
    <d v="2021-04-09T00:00:00"/>
    <n v="121"/>
    <x v="13"/>
    <s v="Nassriya"/>
    <s v="Markaz Al-Nassriya"/>
    <s v="Al-shofah"/>
    <s v="قرية الشوفة"/>
    <n v="31.132791840500001"/>
    <n v="46.2356646856"/>
    <n v="4"/>
    <x v="11"/>
    <n v="2"/>
    <s v="2021-04"/>
  </r>
  <r>
    <n v="3503015"/>
    <n v="350301513"/>
    <n v="33805"/>
    <d v="2021-04-09T00:00:00"/>
    <n v="121"/>
    <x v="13"/>
    <s v="Al-Shatra"/>
    <s v="Markaz Al-Gharraf"/>
    <s v="Hay Al-Shouhdaa"/>
    <s v="حي الشهداء"/>
    <n v="31.295843999999999"/>
    <n v="46.233044999999997"/>
    <n v="2"/>
    <x v="5"/>
    <n v="1"/>
    <s v="2021-04"/>
  </r>
  <r>
    <n v="3504003"/>
    <n v="350400313"/>
    <n v="24415"/>
    <d v="2021-04-09T00:00:00"/>
    <n v="121"/>
    <x v="13"/>
    <s v="Nassriya"/>
    <s v="Markaz Al-Nassriya"/>
    <s v="Al Asrriyah Village"/>
    <s v="القرية العصرية"/>
    <n v="31.122673117800002"/>
    <n v="46.234062045100004"/>
    <n v="1"/>
    <x v="3"/>
    <n v="1"/>
    <s v="2021-04"/>
  </r>
  <r>
    <n v="3504012"/>
    <n v="350401213"/>
    <n v="24540"/>
    <d v="2021-04-09T00:00:00"/>
    <n v="121"/>
    <x v="13"/>
    <s v="Nassriya"/>
    <s v="Markaz Al-Nassriya"/>
    <s v="Al Mahaliyah"/>
    <s v="المحليه"/>
    <n v="31.052442887600002"/>
    <n v="46.236798131699999"/>
    <n v="6"/>
    <x v="3"/>
    <n v="1"/>
    <s v="2021-04"/>
  </r>
  <r>
    <n v="3504052"/>
    <n v="350405213"/>
    <n v="9113"/>
    <d v="2021-04-09T00:00:00"/>
    <n v="121"/>
    <x v="13"/>
    <s v="Nassriya"/>
    <s v="Markaz Al-Nassriya"/>
    <s v="Ur"/>
    <s v="حي اور"/>
    <n v="31.060153968000002"/>
    <n v="46.243325555299997"/>
    <n v="5"/>
    <x v="3"/>
    <n v="3"/>
    <s v="2021-04"/>
  </r>
  <r>
    <n v="3504051"/>
    <n v="350405113"/>
    <n v="23685"/>
    <d v="2021-04-09T00:00:00"/>
    <n v="121"/>
    <x v="13"/>
    <s v="Nassriya"/>
    <s v="Markaz Al-Nassriya"/>
    <s v="Um Al Dood"/>
    <s v="ام الدود"/>
    <n v="31.087265559999999"/>
    <n v="46.241235476500002"/>
    <n v="16"/>
    <x v="3"/>
    <n v="3"/>
    <s v="2021-04"/>
  </r>
  <r>
    <n v="3304010"/>
    <n v="330401013"/>
    <n v="25784"/>
    <d v="2021-04-10T00:00:00"/>
    <n v="121"/>
    <x v="12"/>
    <s v="Al-Samawa"/>
    <s v="Markaz Al-Samawa"/>
    <s v="Al-Samawa-Hay Al-Hakim"/>
    <s v="حي الحكيم"/>
    <n v="31.297467914399999"/>
    <n v="45.275513560900002"/>
    <n v="1"/>
    <x v="3"/>
    <n v="1"/>
    <s v="2021-04"/>
  </r>
  <r>
    <n v="2708014"/>
    <n v="2708014105"/>
    <n v="25819"/>
    <d v="2021-04-10T17:02:57"/>
    <n v="121"/>
    <x v="3"/>
    <s v="Telafar"/>
    <s v="Markaz Telafar"/>
    <s v="Telafar-Al Noor"/>
    <s v="حي النور"/>
    <n v="36.383068999999999"/>
    <n v="42.470675"/>
    <n v="3"/>
    <x v="1"/>
    <n v="3"/>
    <s v="2021-04"/>
  </r>
  <r>
    <n v="2708129"/>
    <n v="2708129105"/>
    <n v="18006"/>
    <d v="2021-04-10T17:02:59"/>
    <n v="121"/>
    <x v="3"/>
    <s v="Telafar"/>
    <s v="Markaz Telafar"/>
    <s v="Hay Al Nasir"/>
    <s v="حي النصر"/>
    <n v="36.371630000000003"/>
    <n v="42.459803600000001"/>
    <n v="5"/>
    <x v="1"/>
    <n v="5"/>
    <s v="2021-04"/>
  </r>
  <r>
    <n v="2403001"/>
    <n v="240300113"/>
    <n v="11193"/>
    <d v="2021-04-12T00:00:00"/>
    <n v="121"/>
    <x v="1"/>
    <s v="Ba'quba"/>
    <s v="Al A'bara"/>
    <s v="Markaz Al Abara"/>
    <s v="مركز ناحية العبارة"/>
    <n v="33.814191911800002"/>
    <n v="44.657431670900003"/>
    <n v="2"/>
    <x v="5"/>
    <n v="2"/>
    <s v="2021-04"/>
  </r>
  <r>
    <n v="3502003"/>
    <n v="350200313"/>
    <n v="24722"/>
    <d v="2021-04-14T00:00:00"/>
    <n v="121"/>
    <x v="13"/>
    <s v="Al-Rifa'i"/>
    <s v="Markaz Al-Rifa'i"/>
    <s v="Hay Al Hussien"/>
    <s v="حي الحسين"/>
    <n v="31.711529196499999"/>
    <n v="46.124556874"/>
    <n v="4"/>
    <x v="5"/>
    <n v="4"/>
    <s v="2021-04"/>
  </r>
  <r>
    <n v="3502007"/>
    <n v="350200713"/>
    <n v="33795"/>
    <d v="2021-04-14T00:00:00"/>
    <n v="121"/>
    <x v="13"/>
    <s v="Al-Rifa'i"/>
    <s v="Markaz Al-Rifa'i"/>
    <s v="Al-Omal"/>
    <s v="حي العمال"/>
    <n v="31.728400000000001"/>
    <n v="46.110399999999998"/>
    <n v="4"/>
    <x v="15"/>
    <n v="4"/>
    <s v="2021-04"/>
  </r>
  <r>
    <n v="3502016"/>
    <n v="350201613"/>
    <n v="34162"/>
    <d v="2021-04-17T00:00:00"/>
    <n v="121"/>
    <x v="13"/>
    <s v="Al-Rifa'i"/>
    <s v="Markaz Al-Rifa'i"/>
    <s v="Al Tifige"/>
    <s v="التيفيج"/>
    <n v="31.735530000000001"/>
    <n v="46.112045999999999"/>
    <n v="17"/>
    <x v="15"/>
    <n v="3"/>
    <s v="2021-04"/>
  </r>
  <r>
    <n v="3502018"/>
    <n v="350201813"/>
    <n v="10289"/>
    <d v="2021-04-17T00:00:00"/>
    <n v="121"/>
    <x v="13"/>
    <s v="Al-Rifa'i"/>
    <s v="Markaz Al-Rifa'i"/>
    <s v="Hay Al Ameer"/>
    <s v="حي الامير "/>
    <n v="31.715143000000001"/>
    <n v="46.098461"/>
    <n v="8"/>
    <x v="15"/>
    <n v="3"/>
    <s v="2021-04"/>
  </r>
  <r>
    <n v="3502018"/>
    <n v="350201813"/>
    <n v="10289"/>
    <d v="2021-04-17T00:00:00"/>
    <n v="121"/>
    <x v="13"/>
    <s v="Al-Rifa'i"/>
    <s v="Markaz Al-Rifa'i"/>
    <s v="Hay Al Ameer"/>
    <s v="حي الامير "/>
    <n v="31.715143000000001"/>
    <n v="46.098461"/>
    <n v="8"/>
    <x v="9"/>
    <n v="3"/>
    <s v="2021-04"/>
  </r>
  <r>
    <n v="3505007"/>
    <n v="350500713"/>
    <n v="9332"/>
    <d v="2021-04-17T00:00:00"/>
    <n v="121"/>
    <x v="13"/>
    <s v="Suq Al-Shoyokh"/>
    <s v="Markaz Suq Al-Shoyokh"/>
    <s v="Al-Shuhadaa"/>
    <s v="حي الشهداء"/>
    <n v="30.879031632699999"/>
    <n v="46.464224314600003"/>
    <n v="9"/>
    <x v="15"/>
    <n v="5"/>
    <s v="2021-04"/>
  </r>
  <r>
    <n v="3502018"/>
    <n v="350201813"/>
    <n v="10289"/>
    <d v="2021-04-17T00:00:00"/>
    <n v="121"/>
    <x v="13"/>
    <s v="Al-Rifa'i"/>
    <s v="Markaz Al-Rifa'i"/>
    <s v="Hay Al Ameer"/>
    <s v="حي الامير "/>
    <n v="31.715143000000001"/>
    <n v="46.098461"/>
    <n v="8"/>
    <x v="5"/>
    <n v="2"/>
    <s v="2021-04"/>
  </r>
  <r>
    <n v="3502016"/>
    <n v="350201613"/>
    <n v="34162"/>
    <d v="2021-04-17T00:00:00"/>
    <n v="121"/>
    <x v="13"/>
    <s v="Al-Rifa'i"/>
    <s v="Markaz Al-Rifa'i"/>
    <s v="Al Tifige"/>
    <s v="التيفيج"/>
    <n v="31.735530000000001"/>
    <n v="46.112045999999999"/>
    <n v="17"/>
    <x v="5"/>
    <n v="3"/>
    <s v="2021-04"/>
  </r>
  <r>
    <n v="3502016"/>
    <n v="350201613"/>
    <n v="34162"/>
    <d v="2021-04-17T00:00:00"/>
    <n v="121"/>
    <x v="13"/>
    <s v="Al-Rifa'i"/>
    <s v="Markaz Al-Rifa'i"/>
    <s v="Al Tifige"/>
    <s v="التيفيج"/>
    <n v="31.735530000000001"/>
    <n v="46.112045999999999"/>
    <n v="17"/>
    <x v="6"/>
    <n v="7"/>
    <s v="2021-04"/>
  </r>
  <r>
    <n v="3304032"/>
    <n v="330403213"/>
    <n v="2061"/>
    <d v="2021-04-17T00:00:00"/>
    <n v="121"/>
    <x v="12"/>
    <s v="Al-Samawa"/>
    <s v="Markaz Al-Samawa"/>
    <s v="Hay Al Siagh"/>
    <s v="حي الصياغ"/>
    <n v="31.322629801000001"/>
    <n v="45.287345387000002"/>
    <n v="1"/>
    <x v="1"/>
    <n v="1"/>
    <s v="2021-04"/>
  </r>
  <r>
    <n v="3502016"/>
    <n v="350201613"/>
    <n v="34162"/>
    <d v="2021-04-17T00:00:00"/>
    <n v="121"/>
    <x v="13"/>
    <s v="Al-Rifa'i"/>
    <s v="Markaz Al-Rifa'i"/>
    <s v="Al Tifige"/>
    <s v="التيفيج"/>
    <n v="31.735530000000001"/>
    <n v="46.112045999999999"/>
    <n v="17"/>
    <x v="1"/>
    <n v="4"/>
    <s v="2021-04"/>
  </r>
  <r>
    <n v="3505007"/>
    <n v="350500713"/>
    <n v="9332"/>
    <d v="2021-04-17T00:00:00"/>
    <n v="121"/>
    <x v="13"/>
    <s v="Suq Al-Shoyokh"/>
    <s v="Markaz Suq Al-Shoyokh"/>
    <s v="Al-Shuhadaa"/>
    <s v="حي الشهداء"/>
    <n v="30.879031632699999"/>
    <n v="46.464224314600003"/>
    <n v="9"/>
    <x v="3"/>
    <n v="4"/>
    <s v="2021-04"/>
  </r>
  <r>
    <n v="2708194"/>
    <n v="2708194105"/>
    <n v="34047"/>
    <d v="2021-04-17T17:42:22"/>
    <n v="121"/>
    <x v="3"/>
    <s v="Telafar"/>
    <s v="Markaz Telafar"/>
    <s v="Hay Al Muthana Al Thania"/>
    <s v="حي المثنى الثانية"/>
    <n v="36.388623000000003"/>
    <n v="42.455809000000002"/>
    <n v="5"/>
    <x v="1"/>
    <n v="5"/>
    <s v="2021-04"/>
  </r>
  <r>
    <n v="3505016"/>
    <n v="350501613"/>
    <n v="34161"/>
    <d v="2021-04-18T00:00:00"/>
    <n v="121"/>
    <x v="13"/>
    <s v="Suq Al-Shoyokh"/>
    <s v="Markaz Suq Al-Shoyokh"/>
    <s v="Um Al-Banin"/>
    <s v="ام البنين"/>
    <n v="30.881346000000001"/>
    <n v="46.542794000000001"/>
    <n v="10"/>
    <x v="1"/>
    <n v="5"/>
    <s v="2021-04"/>
  </r>
  <r>
    <n v="3505001"/>
    <n v="350500113"/>
    <n v="9206"/>
    <d v="2021-04-18T00:00:00"/>
    <n v="121"/>
    <x v="13"/>
    <s v="Suq Al-Shoyokh"/>
    <s v="Markaz Suq Al-Shoyokh"/>
    <s v="Al Esmaelya 2"/>
    <s v="الاسماعيليه 2"/>
    <n v="30.883621789100001"/>
    <n v="46.468149586599999"/>
    <n v="3"/>
    <x v="5"/>
    <n v="3"/>
    <s v="2021-04"/>
  </r>
  <r>
    <n v="3505016"/>
    <n v="350501613"/>
    <n v="34161"/>
    <d v="2021-04-18T00:00:00"/>
    <n v="121"/>
    <x v="13"/>
    <s v="Suq Al-Shoyokh"/>
    <s v="Markaz Suq Al-Shoyokh"/>
    <s v="Um Al-Banin"/>
    <s v="ام البنين"/>
    <n v="30.881346000000001"/>
    <n v="46.542794000000001"/>
    <n v="10"/>
    <x v="5"/>
    <n v="4"/>
    <s v="2021-04"/>
  </r>
  <r>
    <n v="3505016"/>
    <n v="350501613"/>
    <n v="34161"/>
    <d v="2021-04-18T00:00:00"/>
    <n v="121"/>
    <x v="13"/>
    <s v="Suq Al-Shoyokh"/>
    <s v="Markaz Suq Al-Shoyokh"/>
    <s v="Um Al-Banin"/>
    <s v="ام البنين"/>
    <n v="30.881346000000001"/>
    <n v="46.542794000000001"/>
    <n v="10"/>
    <x v="15"/>
    <n v="1"/>
    <s v="2021-04"/>
  </r>
  <r>
    <n v="3504007"/>
    <n v="350400713"/>
    <n v="25525"/>
    <d v="2021-04-19T00:00:00"/>
    <n v="121"/>
    <x v="13"/>
    <s v="Nassriya"/>
    <s v="Markaz Al-Nassriya"/>
    <s v="Al Emarat"/>
    <s v="العمارات"/>
    <n v="31.027024004299999"/>
    <n v="46.241676675500003"/>
    <n v="37"/>
    <x v="5"/>
    <n v="12"/>
    <s v="2021-04"/>
  </r>
  <r>
    <n v="3504040"/>
    <n v="350404013"/>
    <n v="25530"/>
    <d v="2021-04-19T00:00:00"/>
    <n v="121"/>
    <x v="13"/>
    <s v="Nassriya"/>
    <s v="Markaz Al-Nassriya"/>
    <s v="Hey Al-Rafdeen"/>
    <s v="حي الرافدين"/>
    <n v="31.076769222599999"/>
    <n v="46.264030067599997"/>
    <n v="5"/>
    <x v="3"/>
    <n v="1"/>
    <s v="2021-04"/>
  </r>
  <r>
    <n v="3504024"/>
    <n v="350402413"/>
    <n v="9396"/>
    <d v="2021-04-19T00:00:00"/>
    <n v="121"/>
    <x v="13"/>
    <s v="Nassriya"/>
    <s v="Markaz Al-Nassriya"/>
    <s v="Al-zielat"/>
    <s v="الزعيلات"/>
    <n v="31.0154237044"/>
    <n v="46.263441754500001"/>
    <n v="18"/>
    <x v="5"/>
    <n v="6"/>
    <s v="2021-04"/>
  </r>
  <r>
    <n v="3504024"/>
    <n v="350402413"/>
    <n v="9396"/>
    <d v="2021-04-19T00:00:00"/>
    <n v="121"/>
    <x v="13"/>
    <s v="Nassriya"/>
    <s v="Markaz Al-Nassriya"/>
    <s v="Al-zielat"/>
    <s v="الزعيلات"/>
    <n v="31.0154237044"/>
    <n v="46.263441754500001"/>
    <n v="18"/>
    <x v="15"/>
    <n v="4"/>
    <s v="2021-04"/>
  </r>
  <r>
    <n v="3504040"/>
    <n v="350404013"/>
    <n v="25530"/>
    <d v="2021-04-19T00:00:00"/>
    <n v="121"/>
    <x v="13"/>
    <s v="Nassriya"/>
    <s v="Markaz Al-Nassriya"/>
    <s v="Hey Al-Rafdeen"/>
    <s v="حي الرافدين"/>
    <n v="31.076769222599999"/>
    <n v="46.264030067599997"/>
    <n v="5"/>
    <x v="15"/>
    <n v="2"/>
    <s v="2021-04"/>
  </r>
  <r>
    <n v="3504040"/>
    <n v="350404013"/>
    <n v="25530"/>
    <d v="2021-04-19T00:00:00"/>
    <n v="121"/>
    <x v="13"/>
    <s v="Nassriya"/>
    <s v="Markaz Al-Nassriya"/>
    <s v="Hey Al-Rafdeen"/>
    <s v="حي الرافدين"/>
    <n v="31.076769222599999"/>
    <n v="46.264030067599997"/>
    <n v="5"/>
    <x v="1"/>
    <n v="2"/>
    <s v="2021-04"/>
  </r>
  <r>
    <n v="3504007"/>
    <n v="350400713"/>
    <n v="25525"/>
    <d v="2021-04-19T00:00:00"/>
    <n v="121"/>
    <x v="13"/>
    <s v="Nassriya"/>
    <s v="Markaz Al-Nassriya"/>
    <s v="Al Emarat"/>
    <s v="العمارات"/>
    <n v="31.027024004299999"/>
    <n v="46.241676675500003"/>
    <n v="37"/>
    <x v="3"/>
    <n v="15"/>
    <s v="2021-04"/>
  </r>
  <r>
    <n v="3504007"/>
    <n v="350400713"/>
    <n v="25525"/>
    <d v="2021-04-19T00:00:00"/>
    <n v="121"/>
    <x v="13"/>
    <s v="Nassriya"/>
    <s v="Markaz Al-Nassriya"/>
    <s v="Al Emarat"/>
    <s v="العمارات"/>
    <n v="31.027024004299999"/>
    <n v="46.241676675500003"/>
    <n v="37"/>
    <x v="1"/>
    <n v="10"/>
    <s v="2021-04"/>
  </r>
  <r>
    <n v="3504024"/>
    <n v="350402413"/>
    <n v="9396"/>
    <d v="2021-04-19T00:00:00"/>
    <n v="121"/>
    <x v="13"/>
    <s v="Nassriya"/>
    <s v="Markaz Al-Nassriya"/>
    <s v="Al-zielat"/>
    <s v="الزعيلات"/>
    <n v="31.0154237044"/>
    <n v="46.263441754500001"/>
    <n v="18"/>
    <x v="1"/>
    <n v="8"/>
    <s v="2021-04"/>
  </r>
  <r>
    <n v="3504025"/>
    <n v="350402513"/>
    <n v="10262"/>
    <d v="2021-04-21T00:00:00"/>
    <n v="121"/>
    <x v="13"/>
    <s v="Nassriya"/>
    <s v="Markaz Al-Nassriya"/>
    <s v="Aredo"/>
    <s v="حي اريدو"/>
    <n v="31.074394900600002"/>
    <n v="46.250142994800001"/>
    <n v="75"/>
    <x v="1"/>
    <n v="20"/>
    <s v="2021-04"/>
  </r>
  <r>
    <n v="3504023"/>
    <n v="350402313"/>
    <n v="9448"/>
    <d v="2021-04-21T00:00:00"/>
    <n v="121"/>
    <x v="13"/>
    <s v="Nassriya"/>
    <s v="Markaz Al-Nassriya"/>
    <s v="Al-Thawrah"/>
    <s v="الثوره"/>
    <n v="31.027006973399999"/>
    <n v="46.228093038300003"/>
    <n v="69"/>
    <x v="1"/>
    <n v="15"/>
    <s v="2021-04"/>
  </r>
  <r>
    <n v="3504044"/>
    <n v="350404413"/>
    <n v="25527"/>
    <d v="2021-04-21T00:00:00"/>
    <n v="121"/>
    <x v="13"/>
    <s v="Nassriya"/>
    <s v="Markaz Al-Nassriya"/>
    <s v="Sharaa Al-hklas"/>
    <s v="شارع الاخلاص"/>
    <n v="31.058777803800002"/>
    <n v="46.257208607000003"/>
    <n v="4"/>
    <x v="1"/>
    <n v="2"/>
    <s v="2021-04"/>
  </r>
  <r>
    <n v="3504016"/>
    <n v="350401613"/>
    <n v="10281"/>
    <d v="2021-04-21T00:00:00"/>
    <n v="121"/>
    <x v="13"/>
    <s v="Nassriya"/>
    <s v="Markaz Al-Nassriya"/>
    <s v="Al Shumokh"/>
    <s v="حي الشموخ"/>
    <n v="31.029471706599999"/>
    <n v="46.244121658399997"/>
    <n v="9"/>
    <x v="1"/>
    <n v="4"/>
    <s v="2021-04"/>
  </r>
  <r>
    <n v="3504038"/>
    <n v="350403813"/>
    <n v="25528"/>
    <d v="2021-04-21T00:00:00"/>
    <n v="121"/>
    <x v="13"/>
    <s v="Nassriya"/>
    <s v="Markaz Al-Nassriya"/>
    <s v="Hey Al-Ariml"/>
    <s v="حي الارامل"/>
    <n v="31.053281055100001"/>
    <n v="46.253512804000003"/>
    <n v="2"/>
    <x v="5"/>
    <n v="1"/>
    <s v="2021-04"/>
  </r>
  <r>
    <n v="3504023"/>
    <n v="350402313"/>
    <n v="9448"/>
    <d v="2021-04-21T00:00:00"/>
    <n v="121"/>
    <x v="13"/>
    <s v="Nassriya"/>
    <s v="Markaz Al-Nassriya"/>
    <s v="Al-Thawrah"/>
    <s v="الثوره"/>
    <n v="31.027006973399999"/>
    <n v="46.228093038300003"/>
    <n v="69"/>
    <x v="15"/>
    <n v="10"/>
    <s v="2021-04"/>
  </r>
  <r>
    <n v="3504025"/>
    <n v="350402513"/>
    <n v="10262"/>
    <d v="2021-04-21T00:00:00"/>
    <n v="121"/>
    <x v="13"/>
    <s v="Nassriya"/>
    <s v="Markaz Al-Nassriya"/>
    <s v="Aredo"/>
    <s v="حي اريدو"/>
    <n v="31.074394900600002"/>
    <n v="46.250142994800001"/>
    <n v="75"/>
    <x v="15"/>
    <n v="15"/>
    <s v="2021-04"/>
  </r>
  <r>
    <n v="3504032"/>
    <n v="350403213"/>
    <n v="24750"/>
    <d v="2021-04-21T00:00:00"/>
    <n v="121"/>
    <x v="13"/>
    <s v="Nassriya"/>
    <s v="Markaz Al-Nassriya"/>
    <s v="Hay Al Shoula 1"/>
    <s v="حي الشعله 1"/>
    <n v="31.034273341199999"/>
    <n v="46.238222611899999"/>
    <n v="9"/>
    <x v="5"/>
    <n v="4"/>
    <s v="2021-04"/>
  </r>
  <r>
    <n v="3504025"/>
    <n v="350402513"/>
    <n v="10262"/>
    <d v="2021-04-21T00:00:00"/>
    <n v="121"/>
    <x v="13"/>
    <s v="Nassriya"/>
    <s v="Markaz Al-Nassriya"/>
    <s v="Aredo"/>
    <s v="حي اريدو"/>
    <n v="31.074394900600002"/>
    <n v="46.250142994800001"/>
    <n v="75"/>
    <x v="5"/>
    <n v="20"/>
    <s v="2021-04"/>
  </r>
  <r>
    <n v="3504044"/>
    <n v="350404413"/>
    <n v="25527"/>
    <d v="2021-04-21T00:00:00"/>
    <n v="121"/>
    <x v="13"/>
    <s v="Nassriya"/>
    <s v="Markaz Al-Nassriya"/>
    <s v="Sharaa Al-hklas"/>
    <s v="شارع الاخلاص"/>
    <n v="31.058777803800002"/>
    <n v="46.257208607000003"/>
    <n v="4"/>
    <x v="15"/>
    <n v="1"/>
    <s v="2021-04"/>
  </r>
  <r>
    <n v="3504023"/>
    <n v="350402313"/>
    <n v="9448"/>
    <d v="2021-04-21T00:00:00"/>
    <n v="121"/>
    <x v="13"/>
    <s v="Nassriya"/>
    <s v="Markaz Al-Nassriya"/>
    <s v="Al-Thawrah"/>
    <s v="الثوره"/>
    <n v="31.027006973399999"/>
    <n v="46.228093038300003"/>
    <n v="69"/>
    <x v="5"/>
    <n v="20"/>
    <s v="2021-04"/>
  </r>
  <r>
    <n v="3304021"/>
    <n v="330402113"/>
    <n v="1587"/>
    <d v="2021-04-21T00:00:00"/>
    <n v="121"/>
    <x v="12"/>
    <s v="Al-Samawa"/>
    <s v="Markaz Al-Samawa"/>
    <s v="Al Basasteen Al Shirqia"/>
    <s v="البساتين الشرقية"/>
    <n v="31.3106507203"/>
    <n v="45.319009702700001"/>
    <n v="1"/>
    <x v="5"/>
    <n v="1"/>
    <s v="2021-04"/>
  </r>
  <r>
    <n v="3504025"/>
    <n v="350402513"/>
    <n v="10262"/>
    <d v="2021-04-21T00:00:00"/>
    <n v="121"/>
    <x v="13"/>
    <s v="Nassriya"/>
    <s v="Markaz Al-Nassriya"/>
    <s v="Aredo"/>
    <s v="حي اريدو"/>
    <n v="31.074394900600002"/>
    <n v="46.250142994800001"/>
    <n v="75"/>
    <x v="6"/>
    <n v="10"/>
    <s v="2021-04"/>
  </r>
  <r>
    <n v="3504016"/>
    <n v="350401613"/>
    <n v="10281"/>
    <d v="2021-04-21T00:00:00"/>
    <n v="121"/>
    <x v="13"/>
    <s v="Nassriya"/>
    <s v="Markaz Al-Nassriya"/>
    <s v="Al Shumokh"/>
    <s v="حي الشموخ"/>
    <n v="31.029471706599999"/>
    <n v="46.244121658399997"/>
    <n v="9"/>
    <x v="3"/>
    <n v="4"/>
    <s v="2021-04"/>
  </r>
  <r>
    <n v="3504044"/>
    <n v="350404413"/>
    <n v="25527"/>
    <d v="2021-04-21T00:00:00"/>
    <n v="121"/>
    <x v="13"/>
    <s v="Nassriya"/>
    <s v="Markaz Al-Nassriya"/>
    <s v="Sharaa Al-hklas"/>
    <s v="شارع الاخلاص"/>
    <n v="31.058777803800002"/>
    <n v="46.257208607000003"/>
    <n v="4"/>
    <x v="3"/>
    <n v="1"/>
    <s v="2021-04"/>
  </r>
  <r>
    <n v="3504026"/>
    <n v="350402613"/>
    <n v="10253"/>
    <d v="2021-04-21T00:00:00"/>
    <n v="121"/>
    <x v="13"/>
    <s v="Nassriya"/>
    <s v="Markaz Al-Nassriya"/>
    <s v="Baghdad Street"/>
    <s v="شارع بغداد"/>
    <n v="31.038477412900001"/>
    <n v="46.2356561609"/>
    <n v="7"/>
    <x v="3"/>
    <n v="2"/>
    <s v="2021-04"/>
  </r>
  <r>
    <n v="3504023"/>
    <n v="350402313"/>
    <n v="9448"/>
    <d v="2021-04-21T00:00:00"/>
    <n v="121"/>
    <x v="13"/>
    <s v="Nassriya"/>
    <s v="Markaz Al-Nassriya"/>
    <s v="Al-Thawrah"/>
    <s v="الثوره"/>
    <n v="31.027006973399999"/>
    <n v="46.228093038300003"/>
    <n v="69"/>
    <x v="3"/>
    <n v="24"/>
    <s v="2021-04"/>
  </r>
  <r>
    <n v="3504038"/>
    <n v="350403813"/>
    <n v="25528"/>
    <d v="2021-04-21T00:00:00"/>
    <n v="121"/>
    <x v="13"/>
    <s v="Nassriya"/>
    <s v="Markaz Al-Nassriya"/>
    <s v="Hey Al-Ariml"/>
    <s v="حي الارامل"/>
    <n v="31.053281055100001"/>
    <n v="46.253512804000003"/>
    <n v="2"/>
    <x v="3"/>
    <n v="1"/>
    <s v="2021-04"/>
  </r>
  <r>
    <n v="3504015"/>
    <n v="350401513"/>
    <n v="10272"/>
    <d v="2021-04-21T00:00:00"/>
    <n v="121"/>
    <x v="13"/>
    <s v="Nassriya"/>
    <s v="Markaz Al-Nassriya"/>
    <s v="Al Shoula"/>
    <s v="الشعلة"/>
    <n v="31.034963944600001"/>
    <n v="46.242300951700003"/>
    <n v="3"/>
    <x v="15"/>
    <n v="3"/>
    <s v="2021-04"/>
  </r>
  <r>
    <n v="3504016"/>
    <n v="350401613"/>
    <n v="10281"/>
    <d v="2021-04-21T00:00:00"/>
    <n v="121"/>
    <x v="13"/>
    <s v="Nassriya"/>
    <s v="Markaz Al-Nassriya"/>
    <s v="Al Shumokh"/>
    <s v="حي الشموخ"/>
    <n v="31.029471706599999"/>
    <n v="46.244121658399997"/>
    <n v="9"/>
    <x v="15"/>
    <n v="1"/>
    <s v="2021-04"/>
  </r>
  <r>
    <n v="3504032"/>
    <n v="350403213"/>
    <n v="24750"/>
    <d v="2021-04-21T00:00:00"/>
    <n v="121"/>
    <x v="13"/>
    <s v="Nassriya"/>
    <s v="Markaz Al-Nassriya"/>
    <s v="Hay Al Shoula 1"/>
    <s v="حي الشعله 1"/>
    <n v="31.034273341199999"/>
    <n v="46.238222611899999"/>
    <n v="9"/>
    <x v="15"/>
    <n v="5"/>
    <s v="2021-04"/>
  </r>
  <r>
    <n v="3504026"/>
    <n v="350402613"/>
    <n v="10253"/>
    <d v="2021-04-21T00:00:00"/>
    <n v="121"/>
    <x v="13"/>
    <s v="Nassriya"/>
    <s v="Markaz Al-Nassriya"/>
    <s v="Baghdad Street"/>
    <s v="شارع بغداد"/>
    <n v="31.038477412900001"/>
    <n v="46.2356561609"/>
    <n v="7"/>
    <x v="15"/>
    <n v="5"/>
    <s v="2021-04"/>
  </r>
  <r>
    <n v="3504025"/>
    <n v="350402513"/>
    <n v="10262"/>
    <d v="2021-04-21T00:00:00"/>
    <n v="121"/>
    <x v="13"/>
    <s v="Nassriya"/>
    <s v="Markaz Al-Nassriya"/>
    <s v="Aredo"/>
    <s v="حي اريدو"/>
    <n v="31.074394900600002"/>
    <n v="46.250142994800001"/>
    <n v="75"/>
    <x v="18"/>
    <n v="10"/>
    <s v="2021-04"/>
  </r>
  <r>
    <n v="2708176"/>
    <n v="2708176105"/>
    <n v="33472"/>
    <d v="2021-04-21T17:21:58"/>
    <n v="121"/>
    <x v="3"/>
    <s v="Telafar"/>
    <s v="Ayadiya"/>
    <s v="Qasabat Ayadiya"/>
    <s v="قصبة العياضية"/>
    <n v="36.485300000000002"/>
    <n v="42.422117739400001"/>
    <n v="50"/>
    <x v="1"/>
    <n v="50"/>
    <s v="2021-04"/>
  </r>
  <r>
    <n v="3504019"/>
    <n v="350401913"/>
    <n v="9470"/>
    <d v="2021-04-25T00:00:00"/>
    <n v="121"/>
    <x v="13"/>
    <s v="Nassriya"/>
    <s v="Markaz Al-Nassriya"/>
    <s v="Al-hay al-askary"/>
    <s v="الحي العسكري "/>
    <n v="31.0569626851"/>
    <n v="46.266143804899997"/>
    <n v="13"/>
    <x v="11"/>
    <n v="3"/>
    <s v="2021-04"/>
  </r>
  <r>
    <n v="3504019"/>
    <n v="350401913"/>
    <n v="9470"/>
    <d v="2021-04-25T00:00:00"/>
    <n v="121"/>
    <x v="13"/>
    <s v="Nassriya"/>
    <s v="Markaz Al-Nassriya"/>
    <s v="Al-hay al-askary"/>
    <s v="الحي العسكري "/>
    <n v="31.0569626851"/>
    <n v="46.266143804899997"/>
    <n v="13"/>
    <x v="10"/>
    <n v="4"/>
    <s v="2021-04"/>
  </r>
  <r>
    <n v="3504019"/>
    <n v="350401913"/>
    <n v="9470"/>
    <d v="2021-04-25T00:00:00"/>
    <n v="121"/>
    <x v="13"/>
    <s v="Nassriya"/>
    <s v="Markaz Al-Nassriya"/>
    <s v="Al-hay al-askary"/>
    <s v="الحي العسكري "/>
    <n v="31.0569626851"/>
    <n v="46.266143804899997"/>
    <n v="13"/>
    <x v="0"/>
    <n v="3"/>
    <s v="2021-04"/>
  </r>
  <r>
    <n v="3504019"/>
    <n v="350401913"/>
    <n v="9470"/>
    <d v="2021-04-25T00:00:00"/>
    <n v="121"/>
    <x v="13"/>
    <s v="Nassriya"/>
    <s v="Markaz Al-Nassriya"/>
    <s v="Al-hay al-askary"/>
    <s v="الحي العسكري "/>
    <n v="31.0569626851"/>
    <n v="46.266143804899997"/>
    <n v="13"/>
    <x v="33"/>
    <n v="3"/>
    <s v="2021-04"/>
  </r>
  <r>
    <n v="1101013"/>
    <n v="835"/>
    <n v="7833"/>
    <d v="2021-06-12T13:29:54"/>
    <s v="ILA VI"/>
    <x v="5"/>
    <s v="Amedi"/>
    <s v="Sheladze"/>
    <s v="Sheladize Collective"/>
    <s v="شيلادزي"/>
    <n v="37.028460898500001"/>
    <n v="43.785392052900001"/>
    <n v="8"/>
    <x v="1"/>
    <n v="8"/>
    <s v="2021-06"/>
  </r>
  <r>
    <n v="1301029"/>
    <n v="3770"/>
    <n v="31935"/>
    <d v="2021-07-15T10:52:35"/>
    <s v="ILA VI"/>
    <x v="6"/>
    <s v="Chamchamal"/>
    <s v="Sangaw"/>
    <s v="Kala rashi"/>
    <s v="كلة راشي"/>
    <n v="35.3507794"/>
    <n v="45.164709899999998"/>
    <n v="1"/>
    <x v="18"/>
    <n v="1"/>
    <s v="2021-07"/>
  </r>
  <r>
    <n v="1302011"/>
    <n v="1404"/>
    <n v="5093"/>
    <d v="2021-06-17T12:33:03"/>
    <s v="ILA VI"/>
    <x v="6"/>
    <s v="Darbandikhan"/>
    <s v="Warmawa"/>
    <s v="Zarayan Kon"/>
    <s v="زرايان كون"/>
    <n v="35.300752000000003"/>
    <n v="45.680982499999999"/>
    <n v="2"/>
    <x v="18"/>
    <n v="2"/>
    <s v="2021-06"/>
  </r>
  <r>
    <n v="1304044"/>
    <n v="1401"/>
    <n v="29692"/>
    <d v="2021-06-17T12:32:58"/>
    <s v="ILA VI"/>
    <x v="6"/>
    <s v="Halabja"/>
    <s v="Markaz Sharazoor"/>
    <s v="Qaragul"/>
    <s v="قرة كول"/>
    <n v="35.3527111"/>
    <n v="45.628954700000001"/>
    <n v="1"/>
    <x v="18"/>
    <n v="1"/>
    <s v="2021-06"/>
  </r>
  <r>
    <n v="1308013"/>
    <n v="1396"/>
    <n v="4201"/>
    <d v="2021-06-17T12:32:52"/>
    <s v="ILA VI"/>
    <x v="6"/>
    <s v="Rania"/>
    <s v="Markaz Rania"/>
    <s v="Qalat"/>
    <s v="قلات"/>
    <n v="36.254068500000002"/>
    <n v="44.8853674"/>
    <n v="1"/>
    <x v="18"/>
    <n v="1"/>
    <s v="2021-06"/>
  </r>
  <r>
    <n v="1308031"/>
    <n v="1395"/>
    <n v="31871"/>
    <d v="2021-06-17T12:32:50"/>
    <s v="ILA VI"/>
    <x v="6"/>
    <s v="Rania"/>
    <s v="Markaz Rania"/>
    <s v="Raparine"/>
    <s v="رابرين"/>
    <n v="36.241752400000003"/>
    <n v="44.881473"/>
    <n v="1"/>
    <x v="18"/>
    <n v="1"/>
    <s v="2021-06"/>
  </r>
  <r>
    <n v="1308038"/>
    <n v="3761"/>
    <n v="4705"/>
    <d v="2021-07-15T10:52:17"/>
    <s v="ILA VI"/>
    <x v="6"/>
    <s v="Rania"/>
    <s v="Markaz Rania"/>
    <s v="Bosken"/>
    <s v="بوسكين"/>
    <n v="36.238227999999999"/>
    <n v="44.920282999999998"/>
    <n v="1"/>
    <x v="5"/>
    <n v="1"/>
    <s v="2021-07"/>
  </r>
  <r>
    <n v="1310047"/>
    <n v="3797"/>
    <n v="4486"/>
    <d v="2021-07-15T10:53:19"/>
    <s v="ILA VI"/>
    <x v="6"/>
    <s v="Sulaymaniya"/>
    <s v="Markaz Sulaymaniya"/>
    <s v="Hwana"/>
    <s v="هوانة"/>
    <n v="35.4999197"/>
    <n v="45.438570900000002"/>
    <n v="2"/>
    <x v="15"/>
    <n v="1"/>
    <s v="2021-07"/>
  </r>
  <r>
    <n v="1310047"/>
    <n v="3797"/>
    <n v="4486"/>
    <d v="2021-07-15T10:53:19"/>
    <s v="ILA VI"/>
    <x v="6"/>
    <s v="Sulaymaniya"/>
    <s v="Markaz Sulaymaniya"/>
    <s v="Hwana"/>
    <s v="هوانة"/>
    <n v="35.4999197"/>
    <n v="45.438570900000002"/>
    <n v="2"/>
    <x v="14"/>
    <n v="1"/>
    <s v="2021-07"/>
  </r>
  <r>
    <n v="1310069"/>
    <n v="3788"/>
    <n v="24257"/>
    <d v="2021-07-15T10:53:05"/>
    <s v="ILA VI"/>
    <x v="6"/>
    <s v="Sulaymaniya"/>
    <s v="Markaz Sulaymaniya"/>
    <s v="Malkanidy"/>
    <s v="ملكندى"/>
    <n v="35.557938700000001"/>
    <n v="45.447536599999999"/>
    <n v="2"/>
    <x v="15"/>
    <n v="2"/>
    <s v="2021-07"/>
  </r>
  <r>
    <n v="1310191"/>
    <n v="3800"/>
    <n v="31977"/>
    <d v="2021-07-15T10:53:25"/>
    <s v="ILA VI"/>
    <x v="6"/>
    <s v="Sulaymaniya"/>
    <s v="Markaz Sulaymaniya"/>
    <s v="Shari Spi"/>
    <s v="شاري سبي"/>
    <n v="35.527396400000001"/>
    <n v="45.457053999999999"/>
    <n v="2"/>
    <x v="15"/>
    <n v="1"/>
    <s v="2021-07"/>
  </r>
  <r>
    <n v="1310191"/>
    <n v="3800"/>
    <n v="31977"/>
    <d v="2021-07-15T10:53:25"/>
    <s v="ILA VI"/>
    <x v="6"/>
    <s v="Sulaymaniya"/>
    <s v="Markaz Sulaymaniya"/>
    <s v="Shari Spi"/>
    <s v="شاري سبي"/>
    <n v="35.527396400000001"/>
    <n v="45.457053999999999"/>
    <n v="2"/>
    <x v="5"/>
    <n v="1"/>
    <s v="2021-07"/>
  </r>
  <r>
    <n v="1310202"/>
    <n v="3239"/>
    <n v="31988"/>
    <d v="2021-07-10T17:04:32"/>
    <s v="ILA VI"/>
    <x v="6"/>
    <s v="Sulaymaniya"/>
    <s v="Markaz Sulaymaniya"/>
    <s v="Khwar kurdsat 134"/>
    <s v="خوار كوردسات 134"/>
    <n v="35.582733599999997"/>
    <n v="45.4378381"/>
    <n v="2"/>
    <x v="0"/>
    <n v="1"/>
    <s v="2021-07"/>
  </r>
  <r>
    <n v="1310202"/>
    <n v="3239"/>
    <n v="31988"/>
    <d v="2021-07-10T17:04:32"/>
    <s v="ILA VI"/>
    <x v="6"/>
    <s v="Sulaymaniya"/>
    <s v="Markaz Sulaymaniya"/>
    <s v="Khwar kurdsat 134"/>
    <s v="خوار كوردسات 134"/>
    <n v="35.582733599999997"/>
    <n v="45.4378381"/>
    <n v="2"/>
    <x v="9"/>
    <n v="1"/>
    <s v="2021-07"/>
  </r>
  <r>
    <n v="2406016"/>
    <n v="3762"/>
    <n v="11023"/>
    <d v="2021-07-15T10:52:19"/>
    <s v="ILA VI"/>
    <x v="1"/>
    <s v="Kifri"/>
    <s v="Markaz Kifri"/>
    <s v="sar qala"/>
    <s v="سةرقةلا"/>
    <n v="34.742797500000002"/>
    <n v="45.065323599999999"/>
    <n v="5"/>
    <x v="18"/>
    <n v="2"/>
    <s v="2021-07"/>
  </r>
  <r>
    <n v="2406016"/>
    <n v="3762"/>
    <n v="11023"/>
    <d v="2021-07-15T10:52:19"/>
    <s v="ILA VI"/>
    <x v="1"/>
    <s v="Kifri"/>
    <s v="Markaz Kifri"/>
    <s v="sar qala"/>
    <s v="سةرقةلا"/>
    <n v="34.742797500000002"/>
    <n v="45.065323599999999"/>
    <n v="5"/>
    <x v="5"/>
    <n v="3"/>
    <s v="2021-07"/>
  </r>
  <r>
    <n v="2702047"/>
    <n v="2563"/>
    <n v="34008"/>
    <d v="2021-07-03T14:16:36"/>
    <s v="ILA VI"/>
    <x v="3"/>
    <s v="Al-Ba'aj"/>
    <s v="Markaz Al-Ba'aj"/>
    <s v="Al-Risalah"/>
    <s v="حي الرساله"/>
    <n v="36.044508999999998"/>
    <n v="41.714508000000002"/>
    <n v="21"/>
    <x v="1"/>
    <n v="21"/>
    <s v="2021-07"/>
  </r>
  <r>
    <n v="2702048"/>
    <n v="3507"/>
    <n v="34009"/>
    <d v="2021-07-12T20:39:32"/>
    <s v="ILA VI"/>
    <x v="3"/>
    <s v="Al-Ba'aj"/>
    <s v="Markaz Al-Ba'aj"/>
    <s v=" Al Intisar"/>
    <s v="حي الانتصار"/>
    <n v="36.049593999999999"/>
    <n v="41.712780000000002"/>
    <n v="36"/>
    <x v="1"/>
    <n v="36"/>
    <s v="2021-07"/>
  </r>
  <r>
    <n v="2702049"/>
    <n v="2565"/>
    <n v="34010"/>
    <d v="2021-07-03T14:16:39"/>
    <s v="ILA VI"/>
    <x v="3"/>
    <s v="Al-Ba'aj"/>
    <s v="Markaz Al-Ba'aj"/>
    <s v="Al-Dubaat"/>
    <s v="حي الضباط"/>
    <n v="36.040819999999997"/>
    <n v="41.710680000000004"/>
    <n v="12"/>
    <x v="1"/>
    <n v="12"/>
    <s v="2021-07"/>
  </r>
  <r>
    <n v="2702052"/>
    <n v="2570"/>
    <n v="18349"/>
    <d v="2021-07-03T14:16:55"/>
    <s v="ILA VI"/>
    <x v="3"/>
    <s v="Al-Ba'aj"/>
    <s v="Markaz Al-Ba'aj"/>
    <s v="Al-Yarmuk"/>
    <s v="حي اليرموك"/>
    <n v="36.044635"/>
    <n v="41.720289000000001"/>
    <n v="5"/>
    <x v="1"/>
    <n v="5"/>
    <s v="2021-07"/>
  </r>
  <r>
    <n v="2708139"/>
    <n v="1687"/>
    <n v="33277"/>
    <d v="2021-06-19T14:09:23"/>
    <s v="ILA VI"/>
    <x v="3"/>
    <s v="Telafar"/>
    <s v="Markaz Telafar"/>
    <s v="Hay Al Uroba al thanya"/>
    <s v="حي العروبة الثانية"/>
    <n v="36.379800000000003"/>
    <n v="42.463825200000002"/>
    <n v="15"/>
    <x v="1"/>
    <n v="15"/>
    <s v="2021-06"/>
  </r>
  <r>
    <n v="2708153"/>
    <n v="1685"/>
    <n v="33346"/>
    <d v="2021-06-19T14:09:20"/>
    <s v="ILA VI"/>
    <x v="3"/>
    <s v="Telafar"/>
    <s v="Markaz Telafar"/>
    <s v="Al Alolea Vilage"/>
    <s v="قرية العلولية"/>
    <n v="36.398490000000002"/>
    <n v="42.504868999999999"/>
    <n v="11"/>
    <x v="1"/>
    <n v="11"/>
    <s v="2021-06"/>
  </r>
  <r>
    <n v="2708176"/>
    <n v="1840"/>
    <n v="33472"/>
    <d v="2021-06-20T23:23:11"/>
    <s v="ILA VI"/>
    <x v="3"/>
    <s v="Telafar"/>
    <s v="Ayadiya"/>
    <s v="Qasabat Ayadiya"/>
    <s v="قصبة العياضية"/>
    <n v="36.485300000000002"/>
    <n v="42.422117739400001"/>
    <n v="100"/>
    <x v="1"/>
    <n v="100"/>
    <s v="2021-06"/>
  </r>
  <r>
    <n v="3502003"/>
    <n v="528"/>
    <n v="24722"/>
    <d v="2021-06-07T13:12:23"/>
    <s v="ILA VI"/>
    <x v="13"/>
    <s v="Al-Rifa'i"/>
    <s v="Markaz Al-Rifa'i"/>
    <s v="Hay Al Hussien"/>
    <s v="حي الحسين"/>
    <n v="31.711529196499999"/>
    <n v="46.124556874"/>
    <n v="9"/>
    <x v="5"/>
    <n v="4"/>
    <s v="2021-06"/>
  </r>
  <r>
    <n v="3502003"/>
    <n v="528"/>
    <n v="24722"/>
    <d v="2021-06-07T13:12:23"/>
    <s v="ILA VI"/>
    <x v="13"/>
    <s v="Al-Rifa'i"/>
    <s v="Markaz Al-Rifa'i"/>
    <s v="Hay Al Hussien"/>
    <s v="حي الحسين"/>
    <n v="31.711529196499999"/>
    <n v="46.124556874"/>
    <n v="9"/>
    <x v="15"/>
    <n v="5"/>
    <s v="2021-06"/>
  </r>
  <r>
    <n v="3502007"/>
    <n v="529"/>
    <n v="33795"/>
    <d v="2021-06-07T13:12:25"/>
    <s v="ILA VI"/>
    <x v="13"/>
    <s v="Al-Rifa'i"/>
    <s v="Markaz Al-Rifa'i"/>
    <s v="Al-Omal"/>
    <s v="حي العمال"/>
    <n v="31.728400000000001"/>
    <n v="46.110399999999998"/>
    <n v="4"/>
    <x v="15"/>
    <n v="4"/>
    <s v="2021-06"/>
  </r>
  <r>
    <n v="3502016"/>
    <n v="1209"/>
    <n v="34162"/>
    <d v="2021-06-16T11:54:53"/>
    <s v="ILA VI"/>
    <x v="13"/>
    <s v="Al-Rifa'i"/>
    <s v="Markaz Al-Rifa'i"/>
    <s v="Al Tifige"/>
    <s v="التيفيج"/>
    <n v="31.735530000000001"/>
    <n v="46.112045999999999"/>
    <n v="17"/>
    <x v="6"/>
    <n v="7"/>
    <s v="2021-06"/>
  </r>
  <r>
    <n v="3502016"/>
    <n v="1209"/>
    <n v="34162"/>
    <d v="2021-06-16T11:54:53"/>
    <s v="ILA VI"/>
    <x v="13"/>
    <s v="Al-Rifa'i"/>
    <s v="Markaz Al-Rifa'i"/>
    <s v="Al Tifige"/>
    <s v="التيفيج"/>
    <n v="31.735530000000001"/>
    <n v="46.112045999999999"/>
    <n v="17"/>
    <x v="15"/>
    <n v="3"/>
    <s v="2021-06"/>
  </r>
  <r>
    <n v="3502016"/>
    <n v="1209"/>
    <n v="34162"/>
    <d v="2021-06-16T11:54:53"/>
    <s v="ILA VI"/>
    <x v="13"/>
    <s v="Al-Rifa'i"/>
    <s v="Markaz Al-Rifa'i"/>
    <s v="Al Tifige"/>
    <s v="التيفيج"/>
    <n v="31.735530000000001"/>
    <n v="46.112045999999999"/>
    <n v="17"/>
    <x v="1"/>
    <n v="4"/>
    <s v="2021-06"/>
  </r>
  <r>
    <n v="3502016"/>
    <n v="1209"/>
    <n v="34162"/>
    <d v="2021-06-16T11:54:53"/>
    <s v="ILA VI"/>
    <x v="13"/>
    <s v="Al-Rifa'i"/>
    <s v="Markaz Al-Rifa'i"/>
    <s v="Al Tifige"/>
    <s v="التيفيج"/>
    <n v="31.735530000000001"/>
    <n v="46.112045999999999"/>
    <n v="17"/>
    <x v="5"/>
    <n v="3"/>
    <s v="2021-06"/>
  </r>
  <r>
    <n v="3502018"/>
    <n v="3977"/>
    <n v="10289"/>
    <d v="2021-07-28T01:38:43"/>
    <s v="ILA VI"/>
    <x v="13"/>
    <s v="Al-Rifa'i"/>
    <s v="Markaz Al-Rifa'i"/>
    <s v="Hay Al Ameer"/>
    <s v="حي الامير "/>
    <n v="31.715143000000001"/>
    <n v="46.098461"/>
    <n v="8"/>
    <x v="15"/>
    <n v="3"/>
    <s v="2021-07"/>
  </r>
  <r>
    <n v="3502018"/>
    <n v="3977"/>
    <n v="10289"/>
    <d v="2021-07-28T01:38:43"/>
    <s v="ILA VI"/>
    <x v="13"/>
    <s v="Al-Rifa'i"/>
    <s v="Markaz Al-Rifa'i"/>
    <s v="Hay Al Ameer"/>
    <s v="حي الامير "/>
    <n v="31.715143000000001"/>
    <n v="46.098461"/>
    <n v="8"/>
    <x v="5"/>
    <n v="2"/>
    <s v="2021-07"/>
  </r>
  <r>
    <n v="3502018"/>
    <n v="3977"/>
    <n v="10289"/>
    <d v="2021-07-28T01:38:43"/>
    <s v="ILA VI"/>
    <x v="13"/>
    <s v="Al-Rifa'i"/>
    <s v="Markaz Al-Rifa'i"/>
    <s v="Hay Al Ameer"/>
    <s v="حي الامير "/>
    <n v="31.715143000000001"/>
    <n v="46.098461"/>
    <n v="8"/>
    <x v="9"/>
    <n v="3"/>
    <s v="2021-07"/>
  </r>
  <r>
    <n v="3504002"/>
    <n v="2346"/>
    <n v="25529"/>
    <d v="2021-06-29T15:09:52"/>
    <s v="ILA VI"/>
    <x v="13"/>
    <s v="Nassriya"/>
    <s v="Markaz Al-Nassriya"/>
    <s v="Al Aoeh"/>
    <s v="قرية العوية"/>
    <n v="31.033167288000001"/>
    <n v="46.273891712999998"/>
    <n v="9"/>
    <x v="15"/>
    <n v="5"/>
    <s v="2021-06"/>
  </r>
  <r>
    <n v="3504002"/>
    <n v="2346"/>
    <n v="25529"/>
    <d v="2021-06-29T15:09:52"/>
    <s v="ILA VI"/>
    <x v="13"/>
    <s v="Nassriya"/>
    <s v="Markaz Al-Nassriya"/>
    <s v="Al Aoeh"/>
    <s v="قرية العوية"/>
    <n v="31.033167288000001"/>
    <n v="46.273891712999998"/>
    <n v="9"/>
    <x v="5"/>
    <n v="4"/>
    <s v="2021-06"/>
  </r>
  <r>
    <n v="3504006"/>
    <n v="3014"/>
    <n v="9728"/>
    <d v="2021-07-07T15:28:03"/>
    <s v="ILA VI"/>
    <x v="13"/>
    <s v="Nassriya"/>
    <s v="Markaz Al-Nassriya"/>
    <s v="Al Dhubat"/>
    <s v="حي الضباط"/>
    <n v="31.038316374200001"/>
    <n v="46.253982172199997"/>
    <n v="5"/>
    <x v="1"/>
    <n v="5"/>
    <s v="2021-07"/>
  </r>
  <r>
    <n v="3504007"/>
    <n v="2345"/>
    <n v="25525"/>
    <d v="2021-06-29T15:09:51"/>
    <s v="ILA VI"/>
    <x v="13"/>
    <s v="Nassriya"/>
    <s v="Markaz Al-Nassriya"/>
    <s v="Al Emarat"/>
    <s v="العمارات"/>
    <n v="31.027024004299999"/>
    <n v="46.241676675500003"/>
    <n v="37"/>
    <x v="1"/>
    <n v="10"/>
    <s v="2021-06"/>
  </r>
  <r>
    <n v="3504007"/>
    <n v="2345"/>
    <n v="25525"/>
    <d v="2021-06-29T15:09:51"/>
    <s v="ILA VI"/>
    <x v="13"/>
    <s v="Nassriya"/>
    <s v="Markaz Al-Nassriya"/>
    <s v="Al Emarat"/>
    <s v="العمارات"/>
    <n v="31.027024004299999"/>
    <n v="46.241676675500003"/>
    <n v="37"/>
    <x v="5"/>
    <n v="12"/>
    <s v="2021-06"/>
  </r>
  <r>
    <n v="3504007"/>
    <n v="2345"/>
    <n v="25525"/>
    <d v="2021-06-29T15:09:51"/>
    <s v="ILA VI"/>
    <x v="13"/>
    <s v="Nassriya"/>
    <s v="Markaz Al-Nassriya"/>
    <s v="Al Emarat"/>
    <s v="العمارات"/>
    <n v="31.027024004299999"/>
    <n v="46.241676675500003"/>
    <n v="37"/>
    <x v="3"/>
    <n v="14"/>
    <s v="2021-06"/>
  </r>
  <r>
    <n v="3504007"/>
    <n v="2345"/>
    <n v="25525"/>
    <d v="2021-06-29T15:09:51"/>
    <s v="ILA VI"/>
    <x v="13"/>
    <s v="Nassriya"/>
    <s v="Markaz Al-Nassriya"/>
    <s v="Al Emarat"/>
    <s v="العمارات"/>
    <n v="31.027024004299999"/>
    <n v="46.241676675500003"/>
    <n v="37"/>
    <x v="15"/>
    <n v="1"/>
    <s v="2021-06"/>
  </r>
  <r>
    <n v="3504011"/>
    <n v="2686"/>
    <n v="10260"/>
    <d v="2021-07-04T11:41:57"/>
    <s v="ILA VI"/>
    <x v="13"/>
    <s v="Nassriya"/>
    <s v="Markaz Al-Nassriya"/>
    <s v="Al Iskan Al Sinaie"/>
    <s v="الاسكان الصناعي"/>
    <n v="31.0134574836"/>
    <n v="46.282408152000002"/>
    <n v="650"/>
    <x v="15"/>
    <n v="10"/>
    <s v="2021-07"/>
  </r>
  <r>
    <n v="3504011"/>
    <n v="2686"/>
    <n v="10260"/>
    <d v="2021-07-04T11:41:57"/>
    <s v="ILA VI"/>
    <x v="13"/>
    <s v="Nassriya"/>
    <s v="Markaz Al-Nassriya"/>
    <s v="Al Iskan Al Sinaie"/>
    <s v="الاسكان الصناعي"/>
    <n v="31.0134574836"/>
    <n v="46.282408152000002"/>
    <n v="650"/>
    <x v="1"/>
    <n v="10"/>
    <s v="2021-07"/>
  </r>
  <r>
    <n v="3504011"/>
    <n v="2686"/>
    <n v="10260"/>
    <d v="2021-07-04T11:41:57"/>
    <s v="ILA VI"/>
    <x v="13"/>
    <s v="Nassriya"/>
    <s v="Markaz Al-Nassriya"/>
    <s v="Al Iskan Al Sinaie"/>
    <s v="الاسكان الصناعي"/>
    <n v="31.0134574836"/>
    <n v="46.282408152000002"/>
    <n v="650"/>
    <x v="3"/>
    <n v="20"/>
    <s v="2021-07"/>
  </r>
  <r>
    <n v="3504011"/>
    <n v="2686"/>
    <n v="10260"/>
    <d v="2021-07-04T11:41:57"/>
    <s v="ILA VI"/>
    <x v="13"/>
    <s v="Nassriya"/>
    <s v="Markaz Al-Nassriya"/>
    <s v="Al Iskan Al Sinaie"/>
    <s v="الاسكان الصناعي"/>
    <n v="31.0134574836"/>
    <n v="46.282408152000002"/>
    <n v="650"/>
    <x v="2"/>
    <n v="10"/>
    <s v="2021-07"/>
  </r>
  <r>
    <n v="3504011"/>
    <n v="2686"/>
    <n v="10260"/>
    <d v="2021-07-04T11:41:57"/>
    <s v="ILA VI"/>
    <x v="13"/>
    <s v="Nassriya"/>
    <s v="Markaz Al-Nassriya"/>
    <s v="Al Iskan Al Sinaie"/>
    <s v="الاسكان الصناعي"/>
    <n v="31.0134574836"/>
    <n v="46.282408152000002"/>
    <n v="650"/>
    <x v="6"/>
    <n v="250"/>
    <s v="2021-07"/>
  </r>
  <r>
    <n v="3504011"/>
    <n v="2686"/>
    <n v="10260"/>
    <d v="2021-07-04T11:41:57"/>
    <s v="ILA VI"/>
    <x v="13"/>
    <s v="Nassriya"/>
    <s v="Markaz Al-Nassriya"/>
    <s v="Al Iskan Al Sinaie"/>
    <s v="الاسكان الصناعي"/>
    <n v="31.0134574836"/>
    <n v="46.282408152000002"/>
    <n v="650"/>
    <x v="9"/>
    <n v="150"/>
    <s v="2021-07"/>
  </r>
  <r>
    <n v="3504011"/>
    <n v="2686"/>
    <n v="10260"/>
    <d v="2021-07-04T11:41:57"/>
    <s v="ILA VI"/>
    <x v="13"/>
    <s v="Nassriya"/>
    <s v="Markaz Al-Nassriya"/>
    <s v="Al Iskan Al Sinaie"/>
    <s v="الاسكان الصناعي"/>
    <n v="31.0134574836"/>
    <n v="46.282408152000002"/>
    <n v="650"/>
    <x v="5"/>
    <n v="200"/>
    <s v="2021-07"/>
  </r>
  <r>
    <n v="3504014"/>
    <n v="1024"/>
    <n v="10254"/>
    <d v="2021-06-14T10:46:20"/>
    <s v="ILA VI"/>
    <x v="13"/>
    <s v="Nassriya"/>
    <s v="Markaz Al-Nassriya"/>
    <s v="Al Sharqiya"/>
    <s v="الشرقيه"/>
    <n v="31.042429802899999"/>
    <n v="46.262052204600003"/>
    <n v="30"/>
    <x v="33"/>
    <n v="15"/>
    <s v="2021-06"/>
  </r>
  <r>
    <n v="3504014"/>
    <n v="1024"/>
    <n v="10254"/>
    <d v="2021-06-14T10:46:20"/>
    <s v="ILA VI"/>
    <x v="13"/>
    <s v="Nassriya"/>
    <s v="Markaz Al-Nassriya"/>
    <s v="Al Sharqiya"/>
    <s v="الشرقيه"/>
    <n v="31.042429802899999"/>
    <n v="46.262052204600003"/>
    <n v="30"/>
    <x v="10"/>
    <n v="10"/>
    <s v="2021-06"/>
  </r>
  <r>
    <n v="3504014"/>
    <n v="1024"/>
    <n v="10254"/>
    <d v="2021-06-14T10:46:20"/>
    <s v="ILA VI"/>
    <x v="13"/>
    <s v="Nassriya"/>
    <s v="Markaz Al-Nassriya"/>
    <s v="Al Sharqiya"/>
    <s v="الشرقيه"/>
    <n v="31.042429802899999"/>
    <n v="46.262052204600003"/>
    <n v="30"/>
    <x v="11"/>
    <n v="5"/>
    <s v="2021-06"/>
  </r>
  <r>
    <n v="3504015"/>
    <n v="2688"/>
    <n v="10272"/>
    <d v="2021-07-04T11:42:00"/>
    <s v="ILA VI"/>
    <x v="13"/>
    <s v="Nassriya"/>
    <s v="Markaz Al-Nassriya"/>
    <s v="Al Shoula"/>
    <s v="الشعلة"/>
    <n v="31.034963944600001"/>
    <n v="46.242300951700003"/>
    <n v="3"/>
    <x v="15"/>
    <n v="3"/>
    <s v="2021-07"/>
  </r>
  <r>
    <n v="3504016"/>
    <n v="2804"/>
    <n v="10281"/>
    <d v="2021-07-05T13:03:42"/>
    <s v="ILA VI"/>
    <x v="13"/>
    <s v="Nassriya"/>
    <s v="Markaz Al-Nassriya"/>
    <s v="Al Shumokh"/>
    <s v="حي الشموخ"/>
    <n v="31.029471706599999"/>
    <n v="46.244121658399997"/>
    <n v="9"/>
    <x v="3"/>
    <n v="4"/>
    <s v="2021-07"/>
  </r>
  <r>
    <n v="3504016"/>
    <n v="2804"/>
    <n v="10281"/>
    <d v="2021-07-05T13:03:42"/>
    <s v="ILA VI"/>
    <x v="13"/>
    <s v="Nassriya"/>
    <s v="Markaz Al-Nassriya"/>
    <s v="Al Shumokh"/>
    <s v="حي الشموخ"/>
    <n v="31.029471706599999"/>
    <n v="46.244121658399997"/>
    <n v="9"/>
    <x v="1"/>
    <n v="4"/>
    <s v="2021-07"/>
  </r>
  <r>
    <n v="3504016"/>
    <n v="2804"/>
    <n v="10281"/>
    <d v="2021-07-05T13:03:42"/>
    <s v="ILA VI"/>
    <x v="13"/>
    <s v="Nassriya"/>
    <s v="Markaz Al-Nassriya"/>
    <s v="Al Shumokh"/>
    <s v="حي الشموخ"/>
    <n v="31.029471706599999"/>
    <n v="46.244121658399997"/>
    <n v="9"/>
    <x v="15"/>
    <n v="1"/>
    <s v="2021-07"/>
  </r>
  <r>
    <n v="3504019"/>
    <n v="369"/>
    <n v="9470"/>
    <d v="2021-06-05T15:44:07"/>
    <s v="ILA VI"/>
    <x v="13"/>
    <s v="Nassriya"/>
    <s v="Markaz Al-Nassriya"/>
    <s v="Al-hay al-askary"/>
    <s v="الحي العسكري "/>
    <n v="31.0569626851"/>
    <n v="46.266143804899997"/>
    <n v="13"/>
    <x v="11"/>
    <n v="3"/>
    <s v="2021-06"/>
  </r>
  <r>
    <n v="3504019"/>
    <n v="369"/>
    <n v="9470"/>
    <d v="2021-06-05T15:44:07"/>
    <s v="ILA VI"/>
    <x v="13"/>
    <s v="Nassriya"/>
    <s v="Markaz Al-Nassriya"/>
    <s v="Al-hay al-askary"/>
    <s v="الحي العسكري "/>
    <n v="31.0569626851"/>
    <n v="46.266143804899997"/>
    <n v="13"/>
    <x v="0"/>
    <n v="3"/>
    <s v="2021-06"/>
  </r>
  <r>
    <n v="3504019"/>
    <n v="369"/>
    <n v="9470"/>
    <d v="2021-06-05T15:44:07"/>
    <s v="ILA VI"/>
    <x v="13"/>
    <s v="Nassriya"/>
    <s v="Markaz Al-Nassriya"/>
    <s v="Al-hay al-askary"/>
    <s v="الحي العسكري "/>
    <n v="31.0569626851"/>
    <n v="46.266143804899997"/>
    <n v="13"/>
    <x v="33"/>
    <n v="3"/>
    <s v="2021-06"/>
  </r>
  <r>
    <n v="3504019"/>
    <n v="369"/>
    <n v="9470"/>
    <d v="2021-06-05T15:44:07"/>
    <s v="ILA VI"/>
    <x v="13"/>
    <s v="Nassriya"/>
    <s v="Markaz Al-Nassriya"/>
    <s v="Al-hay al-askary"/>
    <s v="الحي العسكري "/>
    <n v="31.0569626851"/>
    <n v="46.266143804899997"/>
    <n v="13"/>
    <x v="10"/>
    <n v="4"/>
    <s v="2021-06"/>
  </r>
  <r>
    <n v="3504021"/>
    <n v="2141"/>
    <n v="10335"/>
    <d v="2021-06-26T14:59:55"/>
    <s v="ILA VI"/>
    <x v="13"/>
    <s v="Nassriya"/>
    <s v="Markaz Al-Nassriya"/>
    <s v="Al-Salhiya"/>
    <s v="حي الصالحية"/>
    <n v="31.0506383486"/>
    <n v="46.269343302599999"/>
    <n v="16"/>
    <x v="11"/>
    <n v="2"/>
    <s v="2021-06"/>
  </r>
  <r>
    <n v="3504021"/>
    <n v="2141"/>
    <n v="10335"/>
    <d v="2021-06-26T14:59:55"/>
    <s v="ILA VI"/>
    <x v="13"/>
    <s v="Nassriya"/>
    <s v="Markaz Al-Nassriya"/>
    <s v="Al-Salhiya"/>
    <s v="حي الصالحية"/>
    <n v="31.0506383486"/>
    <n v="46.269343302599999"/>
    <n v="16"/>
    <x v="10"/>
    <n v="6"/>
    <s v="2021-06"/>
  </r>
  <r>
    <n v="3504021"/>
    <n v="2141"/>
    <n v="10335"/>
    <d v="2021-06-26T14:59:55"/>
    <s v="ILA VI"/>
    <x v="13"/>
    <s v="Nassriya"/>
    <s v="Markaz Al-Nassriya"/>
    <s v="Al-Salhiya"/>
    <s v="حي الصالحية"/>
    <n v="31.0506383486"/>
    <n v="46.269343302599999"/>
    <n v="16"/>
    <x v="3"/>
    <n v="1"/>
    <s v="2021-06"/>
  </r>
  <r>
    <n v="3504021"/>
    <n v="2141"/>
    <n v="10335"/>
    <d v="2021-06-26T14:59:55"/>
    <s v="ILA VI"/>
    <x v="13"/>
    <s v="Nassriya"/>
    <s v="Markaz Al-Nassriya"/>
    <s v="Al-Salhiya"/>
    <s v="حي الصالحية"/>
    <n v="31.0506383486"/>
    <n v="46.269343302599999"/>
    <n v="16"/>
    <x v="15"/>
    <n v="3"/>
    <s v="2021-06"/>
  </r>
  <r>
    <n v="3504021"/>
    <n v="2141"/>
    <n v="10335"/>
    <d v="2021-06-26T14:59:55"/>
    <s v="ILA VI"/>
    <x v="13"/>
    <s v="Nassriya"/>
    <s v="Markaz Al-Nassriya"/>
    <s v="Al-Salhiya"/>
    <s v="حي الصالحية"/>
    <n v="31.0506383486"/>
    <n v="46.269343302599999"/>
    <n v="16"/>
    <x v="5"/>
    <n v="4"/>
    <s v="2021-06"/>
  </r>
  <r>
    <n v="3504023"/>
    <n v="3147"/>
    <n v="9448"/>
    <d v="2021-07-09T14:42:48"/>
    <s v="ILA VI"/>
    <x v="13"/>
    <s v="Nassriya"/>
    <s v="Markaz Al-Nassriya"/>
    <s v="Al-Thawrah"/>
    <s v="الثوره"/>
    <n v="31.027006973399999"/>
    <n v="46.228093038300003"/>
    <n v="74"/>
    <x v="3"/>
    <n v="24"/>
    <s v="2021-07"/>
  </r>
  <r>
    <n v="3504023"/>
    <n v="3147"/>
    <n v="9448"/>
    <d v="2021-07-09T14:42:48"/>
    <s v="ILA VI"/>
    <x v="13"/>
    <s v="Nassriya"/>
    <s v="Markaz Al-Nassriya"/>
    <s v="Al-Thawrah"/>
    <s v="الثوره"/>
    <n v="31.027006973399999"/>
    <n v="46.228093038300003"/>
    <n v="74"/>
    <x v="1"/>
    <n v="15"/>
    <s v="2021-07"/>
  </r>
  <r>
    <n v="3504023"/>
    <n v="3147"/>
    <n v="9448"/>
    <d v="2021-07-09T14:42:48"/>
    <s v="ILA VI"/>
    <x v="13"/>
    <s v="Nassriya"/>
    <s v="Markaz Al-Nassriya"/>
    <s v="Al-Thawrah"/>
    <s v="الثوره"/>
    <n v="31.027006973399999"/>
    <n v="46.228093038300003"/>
    <n v="74"/>
    <x v="15"/>
    <n v="15"/>
    <s v="2021-07"/>
  </r>
  <r>
    <n v="3504023"/>
    <n v="3147"/>
    <n v="9448"/>
    <d v="2021-07-09T14:42:48"/>
    <s v="ILA VI"/>
    <x v="13"/>
    <s v="Nassriya"/>
    <s v="Markaz Al-Nassriya"/>
    <s v="Al-Thawrah"/>
    <s v="الثوره"/>
    <n v="31.027006973399999"/>
    <n v="46.228093038300003"/>
    <n v="74"/>
    <x v="5"/>
    <n v="20"/>
    <s v="2021-07"/>
  </r>
  <r>
    <n v="3504024"/>
    <n v="2687"/>
    <n v="9396"/>
    <d v="2021-07-04T11:41:59"/>
    <s v="ILA VI"/>
    <x v="13"/>
    <s v="Nassriya"/>
    <s v="Markaz Al-Nassriya"/>
    <s v="Al-zielat"/>
    <s v="الزعيلات"/>
    <n v="31.0154237044"/>
    <n v="46.263441754500001"/>
    <n v="18"/>
    <x v="1"/>
    <n v="8"/>
    <s v="2021-07"/>
  </r>
  <r>
    <n v="3504024"/>
    <n v="2687"/>
    <n v="9396"/>
    <d v="2021-07-04T11:41:59"/>
    <s v="ILA VI"/>
    <x v="13"/>
    <s v="Nassriya"/>
    <s v="Markaz Al-Nassriya"/>
    <s v="Al-zielat"/>
    <s v="الزعيلات"/>
    <n v="31.0154237044"/>
    <n v="46.263441754500001"/>
    <n v="18"/>
    <x v="15"/>
    <n v="4"/>
    <s v="2021-07"/>
  </r>
  <r>
    <n v="3504024"/>
    <n v="2687"/>
    <n v="9396"/>
    <d v="2021-07-04T11:41:59"/>
    <s v="ILA VI"/>
    <x v="13"/>
    <s v="Nassriya"/>
    <s v="Markaz Al-Nassriya"/>
    <s v="Al-zielat"/>
    <s v="الزعيلات"/>
    <n v="31.0154237044"/>
    <n v="46.263441754500001"/>
    <n v="18"/>
    <x v="5"/>
    <n v="6"/>
    <s v="2021-07"/>
  </r>
  <r>
    <n v="3504025"/>
    <n v="66"/>
    <n v="10262"/>
    <d v="2021-05-28T13:27:10"/>
    <s v="ILA VI"/>
    <x v="13"/>
    <s v="Nassriya"/>
    <s v="Markaz Al-Nassriya"/>
    <s v="Aredo"/>
    <s v="حي اريدو"/>
    <n v="31.074394900600002"/>
    <n v="46.250142994800001"/>
    <n v="95"/>
    <x v="18"/>
    <n v="10"/>
    <s v="2021-05"/>
  </r>
  <r>
    <n v="3504025"/>
    <n v="66"/>
    <n v="10262"/>
    <d v="2021-05-28T13:27:10"/>
    <s v="ILA VI"/>
    <x v="13"/>
    <s v="Nassriya"/>
    <s v="Markaz Al-Nassriya"/>
    <s v="Aredo"/>
    <s v="حي اريدو"/>
    <n v="31.074394900600002"/>
    <n v="46.250142994800001"/>
    <n v="95"/>
    <x v="5"/>
    <n v="30"/>
    <s v="2021-05"/>
  </r>
  <r>
    <n v="3504025"/>
    <n v="66"/>
    <n v="10262"/>
    <d v="2021-05-28T13:27:10"/>
    <s v="ILA VI"/>
    <x v="13"/>
    <s v="Nassriya"/>
    <s v="Markaz Al-Nassriya"/>
    <s v="Aredo"/>
    <s v="حي اريدو"/>
    <n v="31.074394900600002"/>
    <n v="46.250142994800001"/>
    <n v="95"/>
    <x v="6"/>
    <n v="10"/>
    <s v="2021-05"/>
  </r>
  <r>
    <n v="3504025"/>
    <n v="66"/>
    <n v="10262"/>
    <d v="2021-05-28T13:27:10"/>
    <s v="ILA VI"/>
    <x v="13"/>
    <s v="Nassriya"/>
    <s v="Markaz Al-Nassriya"/>
    <s v="Aredo"/>
    <s v="حي اريدو"/>
    <n v="31.074394900600002"/>
    <n v="46.250142994800001"/>
    <n v="95"/>
    <x v="1"/>
    <n v="30"/>
    <s v="2021-05"/>
  </r>
  <r>
    <n v="3504025"/>
    <n v="66"/>
    <n v="10262"/>
    <d v="2021-05-28T13:27:10"/>
    <s v="ILA VI"/>
    <x v="13"/>
    <s v="Nassriya"/>
    <s v="Markaz Al-Nassriya"/>
    <s v="Aredo"/>
    <s v="حي اريدو"/>
    <n v="31.074394900600002"/>
    <n v="46.250142994800001"/>
    <n v="95"/>
    <x v="15"/>
    <n v="15"/>
    <s v="2021-05"/>
  </r>
  <r>
    <n v="3504026"/>
    <n v="2481"/>
    <n v="10253"/>
    <d v="2021-07-02T08:38:47"/>
    <s v="ILA VI"/>
    <x v="13"/>
    <s v="Nassriya"/>
    <s v="Markaz Al-Nassriya"/>
    <s v="Baghdad Street"/>
    <s v="شارع بغداد"/>
    <n v="31.038477412900001"/>
    <n v="46.2356561609"/>
    <n v="7"/>
    <x v="15"/>
    <n v="5"/>
    <s v="2021-07"/>
  </r>
  <r>
    <n v="3504026"/>
    <n v="2481"/>
    <n v="10253"/>
    <d v="2021-07-02T08:38:47"/>
    <s v="ILA VI"/>
    <x v="13"/>
    <s v="Nassriya"/>
    <s v="Markaz Al-Nassriya"/>
    <s v="Baghdad Street"/>
    <s v="شارع بغداد"/>
    <n v="31.038477412900001"/>
    <n v="46.2356561609"/>
    <n v="7"/>
    <x v="3"/>
    <n v="2"/>
    <s v="2021-07"/>
  </r>
  <r>
    <n v="3504028"/>
    <n v="214"/>
    <n v="25526"/>
    <d v="2021-06-02T09:51:12"/>
    <s v="ILA VI"/>
    <x v="13"/>
    <s v="Nassriya"/>
    <s v="Markaz Al-Nassriya"/>
    <s v="Hay Al Ameer"/>
    <s v="حي الامير"/>
    <n v="31.036175809100001"/>
    <n v="46.220527480000001"/>
    <n v="45"/>
    <x v="3"/>
    <n v="10"/>
    <s v="2021-06"/>
  </r>
  <r>
    <n v="3504028"/>
    <n v="214"/>
    <n v="25526"/>
    <d v="2021-06-02T09:51:12"/>
    <s v="ILA VI"/>
    <x v="13"/>
    <s v="Nassriya"/>
    <s v="Markaz Al-Nassriya"/>
    <s v="Hay Al Ameer"/>
    <s v="حي الامير"/>
    <n v="31.036175809100001"/>
    <n v="46.220527480000001"/>
    <n v="45"/>
    <x v="5"/>
    <n v="13"/>
    <s v="2021-06"/>
  </r>
  <r>
    <n v="3504028"/>
    <n v="214"/>
    <n v="25526"/>
    <d v="2021-06-02T09:51:12"/>
    <s v="ILA VI"/>
    <x v="13"/>
    <s v="Nassriya"/>
    <s v="Markaz Al-Nassriya"/>
    <s v="Hay Al Ameer"/>
    <s v="حي الامير"/>
    <n v="31.036175809100001"/>
    <n v="46.220527480000001"/>
    <n v="45"/>
    <x v="1"/>
    <n v="8"/>
    <s v="2021-06"/>
  </r>
  <r>
    <n v="3504028"/>
    <n v="214"/>
    <n v="25526"/>
    <d v="2021-06-02T09:51:12"/>
    <s v="ILA VI"/>
    <x v="13"/>
    <s v="Nassriya"/>
    <s v="Markaz Al-Nassriya"/>
    <s v="Hay Al Ameer"/>
    <s v="حي الامير"/>
    <n v="31.036175809100001"/>
    <n v="46.220527480000001"/>
    <n v="45"/>
    <x v="15"/>
    <n v="4"/>
    <s v="2021-06"/>
  </r>
  <r>
    <n v="3504028"/>
    <n v="214"/>
    <n v="25526"/>
    <d v="2021-06-02T09:51:12"/>
    <s v="ILA VI"/>
    <x v="13"/>
    <s v="Nassriya"/>
    <s v="Markaz Al-Nassriya"/>
    <s v="Hay Al Ameer"/>
    <s v="حي الامير"/>
    <n v="31.036175809100001"/>
    <n v="46.220527480000001"/>
    <n v="45"/>
    <x v="16"/>
    <n v="10"/>
    <s v="2021-06"/>
  </r>
  <r>
    <n v="3504029"/>
    <n v="2039"/>
    <n v="10301"/>
    <d v="2021-06-25T14:35:34"/>
    <s v="ILA VI"/>
    <x v="13"/>
    <s v="Nassriya"/>
    <s v="Markaz Al-Nassriya"/>
    <s v="Hay Al Fidaa"/>
    <s v="حي الفداء"/>
    <n v="31.069730013600001"/>
    <n v="46.278741981099998"/>
    <n v="30"/>
    <x v="11"/>
    <n v="4"/>
    <s v="2021-06"/>
  </r>
  <r>
    <n v="3504029"/>
    <n v="2039"/>
    <n v="10301"/>
    <d v="2021-06-25T14:35:34"/>
    <s v="ILA VI"/>
    <x v="13"/>
    <s v="Nassriya"/>
    <s v="Markaz Al-Nassriya"/>
    <s v="Hay Al Fidaa"/>
    <s v="حي الفداء"/>
    <n v="31.069730013600001"/>
    <n v="46.278741981099998"/>
    <n v="30"/>
    <x v="10"/>
    <n v="11"/>
    <s v="2021-06"/>
  </r>
  <r>
    <n v="3504029"/>
    <n v="2039"/>
    <n v="10301"/>
    <d v="2021-06-25T14:35:34"/>
    <s v="ILA VI"/>
    <x v="13"/>
    <s v="Nassriya"/>
    <s v="Markaz Al-Nassriya"/>
    <s v="Hay Al Fidaa"/>
    <s v="حي الفداء"/>
    <n v="31.069730013600001"/>
    <n v="46.278741981099998"/>
    <n v="30"/>
    <x v="15"/>
    <n v="6"/>
    <s v="2021-06"/>
  </r>
  <r>
    <n v="3504029"/>
    <n v="2039"/>
    <n v="10301"/>
    <d v="2021-06-25T14:35:34"/>
    <s v="ILA VI"/>
    <x v="13"/>
    <s v="Nassriya"/>
    <s v="Markaz Al-Nassriya"/>
    <s v="Hay Al Fidaa"/>
    <s v="حي الفداء"/>
    <n v="31.069730013600001"/>
    <n v="46.278741981099998"/>
    <n v="30"/>
    <x v="33"/>
    <n v="9"/>
    <s v="2021-06"/>
  </r>
  <r>
    <n v="3504031"/>
    <n v="2788"/>
    <n v="21208"/>
    <d v="2021-07-05T11:46:58"/>
    <s v="ILA VI"/>
    <x v="13"/>
    <s v="Nassriya"/>
    <s v="Markaz Al-Nassriya"/>
    <s v="Hay Al Mualimeen"/>
    <s v="حي المعلمين"/>
    <n v="31.067779245299999"/>
    <n v="46.249674558199999"/>
    <n v="39"/>
    <x v="10"/>
    <n v="7"/>
    <s v="2021-07"/>
  </r>
  <r>
    <n v="3504031"/>
    <n v="2788"/>
    <n v="21208"/>
    <d v="2021-07-05T11:46:58"/>
    <s v="ILA VI"/>
    <x v="13"/>
    <s v="Nassriya"/>
    <s v="Markaz Al-Nassriya"/>
    <s v="Hay Al Mualimeen"/>
    <s v="حي المعلمين"/>
    <n v="31.067779245299999"/>
    <n v="46.249674558199999"/>
    <n v="39"/>
    <x v="11"/>
    <n v="5"/>
    <s v="2021-07"/>
  </r>
  <r>
    <n v="3504031"/>
    <n v="2788"/>
    <n v="21208"/>
    <d v="2021-07-05T11:46:58"/>
    <s v="ILA VI"/>
    <x v="13"/>
    <s v="Nassriya"/>
    <s v="Markaz Al-Nassriya"/>
    <s v="Hay Al Mualimeen"/>
    <s v="حي المعلمين"/>
    <n v="31.067779245299999"/>
    <n v="46.249674558199999"/>
    <n v="39"/>
    <x v="26"/>
    <n v="5"/>
    <s v="2021-07"/>
  </r>
  <r>
    <n v="3504031"/>
    <n v="2788"/>
    <n v="21208"/>
    <d v="2021-07-05T11:46:58"/>
    <s v="ILA VI"/>
    <x v="13"/>
    <s v="Nassriya"/>
    <s v="Markaz Al-Nassriya"/>
    <s v="Hay Al Mualimeen"/>
    <s v="حي المعلمين"/>
    <n v="31.067779245299999"/>
    <n v="46.249674558199999"/>
    <n v="39"/>
    <x v="33"/>
    <n v="5"/>
    <s v="2021-07"/>
  </r>
  <r>
    <n v="3504031"/>
    <n v="2788"/>
    <n v="21208"/>
    <d v="2021-07-05T11:46:58"/>
    <s v="ILA VI"/>
    <x v="13"/>
    <s v="Nassriya"/>
    <s v="Markaz Al-Nassriya"/>
    <s v="Hay Al Mualimeen"/>
    <s v="حي المعلمين"/>
    <n v="31.067779245299999"/>
    <n v="46.249674558199999"/>
    <n v="39"/>
    <x v="1"/>
    <n v="17"/>
    <s v="2021-07"/>
  </r>
  <r>
    <n v="3504033"/>
    <n v="3959"/>
    <n v="10259"/>
    <d v="2021-07-27T16:05:16"/>
    <s v="ILA VI"/>
    <x v="13"/>
    <s v="Nassriya"/>
    <s v="Markaz Al-Nassriya"/>
    <s v="Hay Al Tadhihiya"/>
    <s v="حي التضحية"/>
    <n v="31.050157178100001"/>
    <n v="46.273353213199997"/>
    <n v="72"/>
    <x v="15"/>
    <n v="20"/>
    <s v="2021-07"/>
  </r>
  <r>
    <n v="3504033"/>
    <n v="3959"/>
    <n v="10259"/>
    <d v="2021-07-27T16:05:16"/>
    <s v="ILA VI"/>
    <x v="13"/>
    <s v="Nassriya"/>
    <s v="Markaz Al-Nassriya"/>
    <s v="Hay Al Tadhihiya"/>
    <s v="حي التضحية"/>
    <n v="31.050157178100001"/>
    <n v="46.273353213199997"/>
    <n v="72"/>
    <x v="5"/>
    <n v="15"/>
    <s v="2021-07"/>
  </r>
  <r>
    <n v="3504033"/>
    <n v="3959"/>
    <n v="10259"/>
    <d v="2021-07-27T16:05:16"/>
    <s v="ILA VI"/>
    <x v="13"/>
    <s v="Nassriya"/>
    <s v="Markaz Al-Nassriya"/>
    <s v="Hay Al Tadhihiya"/>
    <s v="حي التضحية"/>
    <n v="31.050157178100001"/>
    <n v="46.273353213199997"/>
    <n v="72"/>
    <x v="6"/>
    <n v="7"/>
    <s v="2021-07"/>
  </r>
  <r>
    <n v="3504033"/>
    <n v="3959"/>
    <n v="10259"/>
    <d v="2021-07-27T16:05:16"/>
    <s v="ILA VI"/>
    <x v="13"/>
    <s v="Nassriya"/>
    <s v="Markaz Al-Nassriya"/>
    <s v="Hay Al Tadhihiya"/>
    <s v="حي التضحية"/>
    <n v="31.050157178100001"/>
    <n v="46.273353213199997"/>
    <n v="72"/>
    <x v="1"/>
    <n v="15"/>
    <s v="2021-07"/>
  </r>
  <r>
    <n v="3504033"/>
    <n v="3959"/>
    <n v="10259"/>
    <d v="2021-07-27T16:05:16"/>
    <s v="ILA VI"/>
    <x v="13"/>
    <s v="Nassriya"/>
    <s v="Markaz Al-Nassriya"/>
    <s v="Hay Al Tadhihiya"/>
    <s v="حي التضحية"/>
    <n v="31.050157178100001"/>
    <n v="46.273353213199997"/>
    <n v="72"/>
    <x v="3"/>
    <n v="15"/>
    <s v="2021-07"/>
  </r>
  <r>
    <n v="3504036"/>
    <n v="3970"/>
    <n v="23683"/>
    <d v="2021-07-27T23:47:01"/>
    <s v="ILA VI"/>
    <x v="13"/>
    <s v="Nassriya"/>
    <s v="Markaz Al-Nassriya"/>
    <s v="Hay Mehidiya"/>
    <s v="حي المهيديه"/>
    <n v="31.03290329"/>
    <n v="46.251552429999997"/>
    <n v="8"/>
    <x v="5"/>
    <n v="4"/>
    <s v="2021-07"/>
  </r>
  <r>
    <n v="3504036"/>
    <n v="3970"/>
    <n v="23683"/>
    <d v="2021-07-27T23:47:01"/>
    <s v="ILA VI"/>
    <x v="13"/>
    <s v="Nassriya"/>
    <s v="Markaz Al-Nassriya"/>
    <s v="Hay Mehidiya"/>
    <s v="حي المهيديه"/>
    <n v="31.03290329"/>
    <n v="46.251552429999997"/>
    <n v="8"/>
    <x v="3"/>
    <n v="2"/>
    <s v="2021-07"/>
  </r>
  <r>
    <n v="3504036"/>
    <n v="3970"/>
    <n v="23683"/>
    <d v="2021-07-27T23:47:01"/>
    <s v="ILA VI"/>
    <x v="13"/>
    <s v="Nassriya"/>
    <s v="Markaz Al-Nassriya"/>
    <s v="Hay Mehidiya"/>
    <s v="حي المهيديه"/>
    <n v="31.03290329"/>
    <n v="46.251552429999997"/>
    <n v="8"/>
    <x v="1"/>
    <n v="2"/>
    <s v="2021-07"/>
  </r>
  <r>
    <n v="3504041"/>
    <n v="1890"/>
    <n v="25533"/>
    <d v="2021-06-22T01:30:17"/>
    <s v="ILA VI"/>
    <x v="13"/>
    <s v="Nassriya"/>
    <s v="Markaz Al-Nassriya"/>
    <s v="Nassriya-Hey 400"/>
    <s v="حي 400"/>
    <n v="31.080862144499999"/>
    <n v="46.240087203599998"/>
    <n v="124"/>
    <x v="10"/>
    <n v="33"/>
    <s v="2021-06"/>
  </r>
  <r>
    <n v="3504041"/>
    <n v="1890"/>
    <n v="25533"/>
    <d v="2021-06-22T01:30:17"/>
    <s v="ILA VI"/>
    <x v="13"/>
    <s v="Nassriya"/>
    <s v="Markaz Al-Nassriya"/>
    <s v="Nassriya-Hey 400"/>
    <s v="حي 400"/>
    <n v="31.080862144499999"/>
    <n v="46.240087203599998"/>
    <n v="124"/>
    <x v="5"/>
    <n v="27"/>
    <s v="2021-06"/>
  </r>
  <r>
    <n v="3504041"/>
    <n v="1890"/>
    <n v="25533"/>
    <d v="2021-06-22T01:30:17"/>
    <s v="ILA VI"/>
    <x v="13"/>
    <s v="Nassriya"/>
    <s v="Markaz Al-Nassriya"/>
    <s v="Nassriya-Hey 400"/>
    <s v="حي 400"/>
    <n v="31.080862144499999"/>
    <n v="46.240087203599998"/>
    <n v="124"/>
    <x v="33"/>
    <n v="15"/>
    <s v="2021-06"/>
  </r>
  <r>
    <n v="3504041"/>
    <n v="1890"/>
    <n v="25533"/>
    <d v="2021-06-22T01:30:17"/>
    <s v="ILA VI"/>
    <x v="13"/>
    <s v="Nassriya"/>
    <s v="Markaz Al-Nassriya"/>
    <s v="Nassriya-Hey 400"/>
    <s v="حي 400"/>
    <n v="31.080862144499999"/>
    <n v="46.240087203599998"/>
    <n v="124"/>
    <x v="3"/>
    <n v="31"/>
    <s v="2021-06"/>
  </r>
  <r>
    <n v="3504041"/>
    <n v="1890"/>
    <n v="25533"/>
    <d v="2021-06-22T01:30:17"/>
    <s v="ILA VI"/>
    <x v="13"/>
    <s v="Nassriya"/>
    <s v="Markaz Al-Nassriya"/>
    <s v="Nassriya-Hey 400"/>
    <s v="حي 400"/>
    <n v="31.080862144499999"/>
    <n v="46.240087203599998"/>
    <n v="124"/>
    <x v="11"/>
    <n v="7"/>
    <s v="2021-06"/>
  </r>
  <r>
    <n v="3504041"/>
    <n v="1890"/>
    <n v="25533"/>
    <d v="2021-06-22T01:30:17"/>
    <s v="ILA VI"/>
    <x v="13"/>
    <s v="Nassriya"/>
    <s v="Markaz Al-Nassriya"/>
    <s v="Nassriya-Hey 400"/>
    <s v="حي 400"/>
    <n v="31.080862144499999"/>
    <n v="46.240087203599998"/>
    <n v="124"/>
    <x v="15"/>
    <n v="11"/>
    <s v="2021-06"/>
  </r>
  <r>
    <n v="3504042"/>
    <n v="1866"/>
    <n v="10263"/>
    <d v="2021-06-21T13:12:02"/>
    <s v="ILA VI"/>
    <x v="13"/>
    <s v="Nassriya"/>
    <s v="Markaz Al-Nassriya"/>
    <s v="Sadir City"/>
    <s v="حي مدينة الصدر"/>
    <n v="31.0802066016"/>
    <n v="46.235693895300003"/>
    <n v="30"/>
    <x v="33"/>
    <n v="10"/>
    <s v="2021-06"/>
  </r>
  <r>
    <n v="3504042"/>
    <n v="1866"/>
    <n v="10263"/>
    <d v="2021-06-21T13:12:02"/>
    <s v="ILA VI"/>
    <x v="13"/>
    <s v="Nassriya"/>
    <s v="Markaz Al-Nassriya"/>
    <s v="Sadir City"/>
    <s v="حي مدينة الصدر"/>
    <n v="31.0802066016"/>
    <n v="46.235693895300003"/>
    <n v="30"/>
    <x v="10"/>
    <n v="15"/>
    <s v="2021-06"/>
  </r>
  <r>
    <n v="3504042"/>
    <n v="1866"/>
    <n v="10263"/>
    <d v="2021-06-21T13:12:02"/>
    <s v="ILA VI"/>
    <x v="13"/>
    <s v="Nassriya"/>
    <s v="Markaz Al-Nassriya"/>
    <s v="Sadir City"/>
    <s v="حي مدينة الصدر"/>
    <n v="31.0802066016"/>
    <n v="46.235693895300003"/>
    <n v="30"/>
    <x v="15"/>
    <n v="5"/>
    <s v="2021-06"/>
  </r>
  <r>
    <n v="3504046"/>
    <n v="1156"/>
    <n v="10269"/>
    <d v="2021-06-16T00:27:31"/>
    <s v="ILA VI"/>
    <x v="13"/>
    <s v="Nassriya"/>
    <s v="Ur"/>
    <s v="Sindaliyah-Sidenaweyah"/>
    <s v="حي السديناويه"/>
    <n v="31.041901284200001"/>
    <n v="46.3069539022"/>
    <n v="41"/>
    <x v="33"/>
    <n v="15"/>
    <s v="2021-06"/>
  </r>
  <r>
    <n v="3504046"/>
    <n v="1156"/>
    <n v="10269"/>
    <d v="2021-06-16T00:27:31"/>
    <s v="ILA VI"/>
    <x v="13"/>
    <s v="Nassriya"/>
    <s v="Ur"/>
    <s v="Sindaliyah-Sidenaweyah"/>
    <s v="حي السديناويه"/>
    <n v="31.041901284200001"/>
    <n v="46.3069539022"/>
    <n v="41"/>
    <x v="11"/>
    <n v="2"/>
    <s v="2021-06"/>
  </r>
  <r>
    <n v="3504046"/>
    <n v="1156"/>
    <n v="10269"/>
    <d v="2021-06-16T00:27:31"/>
    <s v="ILA VI"/>
    <x v="13"/>
    <s v="Nassriya"/>
    <s v="Ur"/>
    <s v="Sindaliyah-Sidenaweyah"/>
    <s v="حي السديناويه"/>
    <n v="31.041901284200001"/>
    <n v="46.3069539022"/>
    <n v="41"/>
    <x v="10"/>
    <n v="15"/>
    <s v="2021-06"/>
  </r>
  <r>
    <n v="3504046"/>
    <n v="1156"/>
    <n v="10269"/>
    <d v="2021-06-16T00:27:31"/>
    <s v="ILA VI"/>
    <x v="13"/>
    <s v="Nassriya"/>
    <s v="Ur"/>
    <s v="Sindaliyah-Sidenaweyah"/>
    <s v="حي السديناويه"/>
    <n v="31.041901284200001"/>
    <n v="46.3069539022"/>
    <n v="41"/>
    <x v="5"/>
    <n v="4"/>
    <s v="2021-06"/>
  </r>
  <r>
    <n v="3504046"/>
    <n v="1156"/>
    <n v="10269"/>
    <d v="2021-06-16T00:27:31"/>
    <s v="ILA VI"/>
    <x v="13"/>
    <s v="Nassriya"/>
    <s v="Ur"/>
    <s v="Sindaliyah-Sidenaweyah"/>
    <s v="حي السديناويه"/>
    <n v="31.041901284200001"/>
    <n v="46.3069539022"/>
    <n v="41"/>
    <x v="3"/>
    <n v="5"/>
    <s v="2021-06"/>
  </r>
  <r>
    <n v="3504051"/>
    <n v="2153"/>
    <n v="23685"/>
    <d v="2021-06-26T15:15:24"/>
    <s v="ILA VI"/>
    <x v="13"/>
    <s v="Nassriya"/>
    <s v="Markaz Al-Nassriya"/>
    <s v="Um Al Dood"/>
    <s v="ام الدود"/>
    <n v="31.087265559999999"/>
    <n v="46.241235476500002"/>
    <n v="16"/>
    <x v="10"/>
    <n v="6"/>
    <s v="2021-06"/>
  </r>
  <r>
    <n v="3504051"/>
    <n v="2153"/>
    <n v="23685"/>
    <d v="2021-06-26T15:15:24"/>
    <s v="ILA VI"/>
    <x v="13"/>
    <s v="Nassriya"/>
    <s v="Markaz Al-Nassriya"/>
    <s v="Um Al Dood"/>
    <s v="ام الدود"/>
    <n v="31.087265559999999"/>
    <n v="46.241235476500002"/>
    <n v="16"/>
    <x v="1"/>
    <n v="4"/>
    <s v="2021-06"/>
  </r>
  <r>
    <n v="3504051"/>
    <n v="2153"/>
    <n v="23685"/>
    <d v="2021-06-26T15:15:24"/>
    <s v="ILA VI"/>
    <x v="13"/>
    <s v="Nassriya"/>
    <s v="Markaz Al-Nassriya"/>
    <s v="Um Al Dood"/>
    <s v="ام الدود"/>
    <n v="31.087265559999999"/>
    <n v="46.241235476500002"/>
    <n v="16"/>
    <x v="15"/>
    <n v="3"/>
    <s v="2021-06"/>
  </r>
  <r>
    <n v="3504051"/>
    <n v="2153"/>
    <n v="23685"/>
    <d v="2021-06-26T15:15:24"/>
    <s v="ILA VI"/>
    <x v="13"/>
    <s v="Nassriya"/>
    <s v="Markaz Al-Nassriya"/>
    <s v="Um Al Dood"/>
    <s v="ام الدود"/>
    <n v="31.087265559999999"/>
    <n v="46.241235476500002"/>
    <n v="16"/>
    <x v="3"/>
    <n v="3"/>
    <s v="2021-06"/>
  </r>
  <r>
    <n v="3504054"/>
    <n v="215"/>
    <n v="9427"/>
    <d v="2021-06-02T09:51:21"/>
    <s v="ILA VI"/>
    <x v="13"/>
    <s v="Nassriya"/>
    <s v="Markaz Al-Nassriya"/>
    <s v="Hay AL-Mansouria"/>
    <s v="المنصورية "/>
    <n v="31.030441920000001"/>
    <n v="46.215599115800003"/>
    <n v="135"/>
    <x v="6"/>
    <n v="25"/>
    <s v="2021-06"/>
  </r>
  <r>
    <n v="3504054"/>
    <n v="215"/>
    <n v="9427"/>
    <d v="2021-06-02T09:51:21"/>
    <s v="ILA VI"/>
    <x v="13"/>
    <s v="Nassriya"/>
    <s v="Markaz Al-Nassriya"/>
    <s v="Hay AL-Mansouria"/>
    <s v="المنصورية "/>
    <n v="31.030441920000001"/>
    <n v="46.215599115800003"/>
    <n v="135"/>
    <x v="5"/>
    <n v="50"/>
    <s v="2021-06"/>
  </r>
  <r>
    <n v="3504054"/>
    <n v="215"/>
    <n v="9427"/>
    <d v="2021-06-02T09:51:21"/>
    <s v="ILA VI"/>
    <x v="13"/>
    <s v="Nassriya"/>
    <s v="Markaz Al-Nassriya"/>
    <s v="Hay AL-Mansouria"/>
    <s v="المنصورية "/>
    <n v="31.030441920000001"/>
    <n v="46.215599115800003"/>
    <n v="135"/>
    <x v="1"/>
    <n v="5"/>
    <s v="2021-06"/>
  </r>
  <r>
    <n v="3504054"/>
    <n v="215"/>
    <n v="9427"/>
    <d v="2021-06-02T09:51:21"/>
    <s v="ILA VI"/>
    <x v="13"/>
    <s v="Nassriya"/>
    <s v="Markaz Al-Nassriya"/>
    <s v="Hay AL-Mansouria"/>
    <s v="المنصورية "/>
    <n v="31.030441920000001"/>
    <n v="46.215599115800003"/>
    <n v="135"/>
    <x v="9"/>
    <n v="40"/>
    <s v="2021-06"/>
  </r>
  <r>
    <n v="3504054"/>
    <n v="215"/>
    <n v="9427"/>
    <d v="2021-06-02T09:51:21"/>
    <s v="ILA VI"/>
    <x v="13"/>
    <s v="Nassriya"/>
    <s v="Markaz Al-Nassriya"/>
    <s v="Hay AL-Mansouria"/>
    <s v="المنصورية "/>
    <n v="31.030441920000001"/>
    <n v="46.215599115800003"/>
    <n v="135"/>
    <x v="16"/>
    <n v="15"/>
    <s v="2021-06"/>
  </r>
  <r>
    <n v="3505002"/>
    <n v="2483"/>
    <n v="24721"/>
    <d v="2021-07-02T08:38:49"/>
    <s v="ILA VI"/>
    <x v="13"/>
    <s v="Suq Al-Shoyokh"/>
    <s v="Al-Fadhliya"/>
    <s v="Al Barid Street"/>
    <s v="شارع البريد"/>
    <n v="30.956201633799999"/>
    <n v="46.359501579899998"/>
    <n v="13"/>
    <x v="15"/>
    <n v="5"/>
    <s v="2021-07"/>
  </r>
  <r>
    <n v="3505002"/>
    <n v="2483"/>
    <n v="24721"/>
    <d v="2021-07-02T08:38:49"/>
    <s v="ILA VI"/>
    <x v="13"/>
    <s v="Suq Al-Shoyokh"/>
    <s v="Al-Fadhliya"/>
    <s v="Al Barid Street"/>
    <s v="شارع البريد"/>
    <n v="30.956201633799999"/>
    <n v="46.359501579899998"/>
    <n v="13"/>
    <x v="1"/>
    <n v="8"/>
    <s v="2021-07"/>
  </r>
  <r>
    <n v="3505003"/>
    <n v="2286"/>
    <n v="25436"/>
    <d v="2021-06-28T12:23:21"/>
    <s v="ILA VI"/>
    <x v="13"/>
    <s v="Suq Al-Shoyokh"/>
    <s v="Markaz Suq Al-Shoyokh"/>
    <s v="Al Kibla"/>
    <s v="القبله"/>
    <n v="30.906636502200001"/>
    <n v="46.445979934699999"/>
    <n v="19"/>
    <x v="5"/>
    <n v="5"/>
    <s v="2021-06"/>
  </r>
  <r>
    <n v="3505003"/>
    <n v="2286"/>
    <n v="25436"/>
    <d v="2021-06-28T12:23:21"/>
    <s v="ILA VI"/>
    <x v="13"/>
    <s v="Suq Al-Shoyokh"/>
    <s v="Markaz Suq Al-Shoyokh"/>
    <s v="Al Kibla"/>
    <s v="القبله"/>
    <n v="30.906636502200001"/>
    <n v="46.445979934699999"/>
    <n v="19"/>
    <x v="3"/>
    <n v="10"/>
    <s v="2021-06"/>
  </r>
  <r>
    <n v="3505003"/>
    <n v="2286"/>
    <n v="25436"/>
    <d v="2021-06-28T12:23:21"/>
    <s v="ILA VI"/>
    <x v="13"/>
    <s v="Suq Al-Shoyokh"/>
    <s v="Markaz Suq Al-Shoyokh"/>
    <s v="Al Kibla"/>
    <s v="القبله"/>
    <n v="30.906636502200001"/>
    <n v="46.445979934699999"/>
    <n v="19"/>
    <x v="2"/>
    <n v="1"/>
    <s v="2021-06"/>
  </r>
  <r>
    <n v="3505003"/>
    <n v="2286"/>
    <n v="25436"/>
    <d v="2021-06-28T12:23:21"/>
    <s v="ILA VI"/>
    <x v="13"/>
    <s v="Suq Al-Shoyokh"/>
    <s v="Markaz Suq Al-Shoyokh"/>
    <s v="Al Kibla"/>
    <s v="القبله"/>
    <n v="30.906636502200001"/>
    <n v="46.445979934699999"/>
    <n v="19"/>
    <x v="9"/>
    <n v="3"/>
    <s v="2021-06"/>
  </r>
  <r>
    <n v="3505004"/>
    <n v="2344"/>
    <n v="25437"/>
    <d v="2021-06-29T15:09:49"/>
    <s v="ILA VI"/>
    <x v="13"/>
    <s v="Suq Al-Shoyokh"/>
    <s v="Markaz Suq Al-Shoyokh"/>
    <s v="Al Shumokh"/>
    <s v="الشموخ"/>
    <n v="30.888556274700001"/>
    <n v="46.450200042200002"/>
    <n v="12"/>
    <x v="5"/>
    <n v="4"/>
    <s v="2021-06"/>
  </r>
  <r>
    <n v="3505004"/>
    <n v="2344"/>
    <n v="25437"/>
    <d v="2021-06-29T15:09:49"/>
    <s v="ILA VI"/>
    <x v="13"/>
    <s v="Suq Al-Shoyokh"/>
    <s v="Markaz Suq Al-Shoyokh"/>
    <s v="Al Shumokh"/>
    <s v="الشموخ"/>
    <n v="30.888556274700001"/>
    <n v="46.450200042200002"/>
    <n v="12"/>
    <x v="1"/>
    <n v="5"/>
    <s v="2021-06"/>
  </r>
  <r>
    <n v="3505004"/>
    <n v="2344"/>
    <n v="25437"/>
    <d v="2021-06-29T15:09:49"/>
    <s v="ILA VI"/>
    <x v="13"/>
    <s v="Suq Al-Shoyokh"/>
    <s v="Markaz Suq Al-Shoyokh"/>
    <s v="Al Shumokh"/>
    <s v="الشموخ"/>
    <n v="30.888556274700001"/>
    <n v="46.450200042200002"/>
    <n v="12"/>
    <x v="3"/>
    <n v="3"/>
    <s v="2021-06"/>
  </r>
  <r>
    <n v="3505006"/>
    <n v="2287"/>
    <n v="9328"/>
    <d v="2021-06-28T12:23:22"/>
    <s v="ILA VI"/>
    <x v="13"/>
    <s v="Suq Al-Shoyokh"/>
    <s v="Markaz Suq Al-Shoyokh"/>
    <s v="Al-hey Al-Askarey"/>
    <s v="حي العسكري"/>
    <n v="30.9011745066"/>
    <n v="46.449637276099999"/>
    <n v="7"/>
    <x v="6"/>
    <n v="2"/>
    <s v="2021-06"/>
  </r>
  <r>
    <n v="3505006"/>
    <n v="2287"/>
    <n v="9328"/>
    <d v="2021-06-28T12:23:22"/>
    <s v="ILA VI"/>
    <x v="13"/>
    <s v="Suq Al-Shoyokh"/>
    <s v="Markaz Suq Al-Shoyokh"/>
    <s v="Al-hey Al-Askarey"/>
    <s v="حي العسكري"/>
    <n v="30.9011745066"/>
    <n v="46.449637276099999"/>
    <n v="7"/>
    <x v="5"/>
    <n v="5"/>
    <s v="2021-06"/>
  </r>
  <r>
    <n v="3505007"/>
    <n v="2596"/>
    <n v="9332"/>
    <d v="2021-07-03T15:29:42"/>
    <s v="ILA VI"/>
    <x v="13"/>
    <s v="Suq Al-Shoyokh"/>
    <s v="Markaz Suq Al-Shoyokh"/>
    <s v="Al-Shuhadaa"/>
    <s v="حي الشهداء"/>
    <n v="30.879031632699999"/>
    <n v="46.464224314600003"/>
    <n v="9"/>
    <x v="3"/>
    <n v="4"/>
    <s v="2021-07"/>
  </r>
  <r>
    <n v="3505007"/>
    <n v="2596"/>
    <n v="9332"/>
    <d v="2021-07-03T15:29:42"/>
    <s v="ILA VI"/>
    <x v="13"/>
    <s v="Suq Al-Shoyokh"/>
    <s v="Markaz Suq Al-Shoyokh"/>
    <s v="Al-Shuhadaa"/>
    <s v="حي الشهداء"/>
    <n v="30.879031632699999"/>
    <n v="46.464224314600003"/>
    <n v="9"/>
    <x v="15"/>
    <n v="5"/>
    <s v="2021-07"/>
  </r>
  <r>
    <n v="3505013"/>
    <n v="2484"/>
    <n v="33809"/>
    <d v="2021-07-02T08:54:03"/>
    <s v="ILA VI"/>
    <x v="13"/>
    <s v="Suq Al-Shoyokh"/>
    <s v="Akaika"/>
    <s v="Hay Al-Askery"/>
    <s v="حي العسكري"/>
    <n v="30.914428999999998"/>
    <n v="46.47878"/>
    <n v="9"/>
    <x v="15"/>
    <n v="4"/>
    <s v="2021-07"/>
  </r>
  <r>
    <n v="3505013"/>
    <n v="2484"/>
    <n v="33809"/>
    <d v="2021-07-02T08:54:03"/>
    <s v="ILA VI"/>
    <x v="13"/>
    <s v="Suq Al-Shoyokh"/>
    <s v="Akaika"/>
    <s v="Hay Al-Askery"/>
    <s v="حي العسكري"/>
    <n v="30.914428999999998"/>
    <n v="46.47878"/>
    <n v="9"/>
    <x v="1"/>
    <n v="5"/>
    <s v="2021-07"/>
  </r>
  <r>
    <n v="3505014"/>
    <n v="2485"/>
    <n v="33810"/>
    <d v="2021-07-02T10:59:42"/>
    <s v="ILA VI"/>
    <x v="13"/>
    <s v="Suq Al-Shoyokh"/>
    <s v="Garmat Beni Said"/>
    <s v="Al-Hadhar"/>
    <s v="الحضر"/>
    <n v="30.880875"/>
    <n v="46.576391999999998"/>
    <n v="7"/>
    <x v="21"/>
    <n v="2"/>
    <s v="2021-07"/>
  </r>
  <r>
    <n v="3505014"/>
    <n v="2485"/>
    <n v="33810"/>
    <d v="2021-07-02T10:59:42"/>
    <s v="ILA VI"/>
    <x v="13"/>
    <s v="Suq Al-Shoyokh"/>
    <s v="Garmat Beni Said"/>
    <s v="Al-Hadhar"/>
    <s v="الحضر"/>
    <n v="30.880875"/>
    <n v="46.576391999999998"/>
    <n v="7"/>
    <x v="1"/>
    <n v="5"/>
    <s v="2021-07"/>
  </r>
  <r>
    <n v="3505015"/>
    <n v="2482"/>
    <n v="33811"/>
    <d v="2021-07-02T08:38:48"/>
    <s v="ILA VI"/>
    <x v="13"/>
    <s v="Suq Al-Shoyokh"/>
    <s v="Garmat Beni Said"/>
    <s v="Hay Al-Askery"/>
    <s v="حي العسكري"/>
    <n v="30.882387999999999"/>
    <n v="46.568722000000001"/>
    <n v="9"/>
    <x v="15"/>
    <n v="4"/>
    <s v="2021-07"/>
  </r>
  <r>
    <n v="3505015"/>
    <n v="2482"/>
    <n v="33811"/>
    <d v="2021-07-02T08:38:48"/>
    <s v="ILA VI"/>
    <x v="13"/>
    <s v="Suq Al-Shoyokh"/>
    <s v="Garmat Beni Said"/>
    <s v="Hay Al-Askery"/>
    <s v="حي العسكري"/>
    <n v="30.882387999999999"/>
    <n v="46.568722000000001"/>
    <n v="9"/>
    <x v="1"/>
    <n v="5"/>
    <s v="2021-07"/>
  </r>
  <r>
    <n v="3505016"/>
    <n v="2618"/>
    <n v="34161"/>
    <d v="2021-07-03T15:47:26"/>
    <s v="ILA VI"/>
    <x v="13"/>
    <s v="Suq Al-Shoyokh"/>
    <s v="Markaz Suq Al-Shoyokh"/>
    <s v="Um Al-Banin"/>
    <s v="ام البنين"/>
    <n v="30.881346000000001"/>
    <n v="46.542794000000001"/>
    <n v="10"/>
    <x v="5"/>
    <n v="4"/>
    <s v="2021-07"/>
  </r>
  <r>
    <n v="3505016"/>
    <n v="2618"/>
    <n v="34161"/>
    <d v="2021-07-03T15:47:26"/>
    <s v="ILA VI"/>
    <x v="13"/>
    <s v="Suq Al-Shoyokh"/>
    <s v="Markaz Suq Al-Shoyokh"/>
    <s v="Um Al-Banin"/>
    <s v="ام البنين"/>
    <n v="30.881346000000001"/>
    <n v="46.542794000000001"/>
    <n v="10"/>
    <x v="1"/>
    <n v="5"/>
    <s v="2021-07"/>
  </r>
  <r>
    <n v="3505016"/>
    <n v="2618"/>
    <n v="34161"/>
    <d v="2021-07-03T15:47:26"/>
    <s v="ILA VI"/>
    <x v="13"/>
    <s v="Suq Al-Shoyokh"/>
    <s v="Markaz Suq Al-Shoyokh"/>
    <s v="Um Al-Banin"/>
    <s v="ام البنين"/>
    <n v="30.881346000000001"/>
    <n v="46.542794000000001"/>
    <n v="10"/>
    <x v="15"/>
    <n v="1"/>
    <s v="2021-07"/>
  </r>
  <r>
    <n v="3602031"/>
    <n v="244"/>
    <n v="2766"/>
    <d v="2021-06-02T17:43:43"/>
    <s v="ILA VI"/>
    <x v="14"/>
    <s v="Al-Shamiya"/>
    <s v="Markaz Al-Shamiya"/>
    <s v="Mahlat al-souq"/>
    <s v="محلة السوق"/>
    <n v="31.960626198"/>
    <n v="44.601623088799997"/>
    <n v="4"/>
    <x v="5"/>
    <n v="4"/>
    <s v="2021-06"/>
  </r>
  <r>
    <n v="3603044"/>
    <n v="1"/>
    <n v="25790"/>
    <d v="2021-05-19T16:33:31"/>
    <s v="ILA VI"/>
    <x v="14"/>
    <s v="Diwaniya"/>
    <s v="Markaz Al-Diwaniya"/>
    <s v="Hay Al Jamiaa"/>
    <s v="حي الجامعة"/>
    <n v="31.996962293100001"/>
    <n v="44.874578579599998"/>
    <n v="5"/>
    <x v="5"/>
    <n v="5"/>
    <s v="2021-05"/>
  </r>
  <r>
    <n v="3603054"/>
    <n v="1235"/>
    <n v="24208"/>
    <d v="2021-06-16T16:26:02"/>
    <s v="ILA VI"/>
    <x v="14"/>
    <s v="Diwaniya"/>
    <s v="Markaz Al-Diwaniya"/>
    <s v="Hay Al Sadir 3"/>
    <s v="حي الصدر الثالث"/>
    <n v="32.004631944000003"/>
    <n v="44.942378208599997"/>
    <n v="3"/>
    <x v="5"/>
    <n v="2"/>
    <s v="2021-06"/>
  </r>
  <r>
    <n v="3603054"/>
    <n v="1235"/>
    <n v="24208"/>
    <d v="2021-06-16T16:26:02"/>
    <s v="ILA VI"/>
    <x v="14"/>
    <s v="Diwaniya"/>
    <s v="Markaz Al-Diwaniya"/>
    <s v="Hay Al Sadir 3"/>
    <s v="حي الصدر الثالث"/>
    <n v="32.004631944000003"/>
    <n v="44.942378208599997"/>
    <n v="3"/>
    <x v="6"/>
    <n v="1"/>
    <s v="2021-06"/>
  </r>
  <r>
    <n v="3603067"/>
    <n v="620"/>
    <n v="24487"/>
    <d v="2021-06-09T16:09:54"/>
    <s v="ILA VI"/>
    <x v="14"/>
    <s v="Diwaniya"/>
    <s v="Al-Saniya"/>
    <s v="Hay Al-Askary"/>
    <s v="حي العسكري"/>
    <n v="32.064008999899997"/>
    <n v="44.770014250099997"/>
    <n v="3"/>
    <x v="5"/>
    <n v="3"/>
    <s v="2021-06"/>
  </r>
  <r>
    <n v="3603070"/>
    <n v="1483"/>
    <n v="3367"/>
    <d v="2021-06-17T15:07:27"/>
    <s v="ILA VI"/>
    <x v="14"/>
    <s v="Diwaniya"/>
    <s v="Markaz Al-Diwaniya"/>
    <s v="Hay Al-Dhubat 2"/>
    <s v="حي الضباط الثاني"/>
    <n v="32.007661261899997"/>
    <n v="44.922551677900003"/>
    <n v="4"/>
    <x v="5"/>
    <n v="2"/>
    <s v="2021-06"/>
  </r>
  <r>
    <n v="3603070"/>
    <n v="1483"/>
    <n v="3367"/>
    <d v="2021-06-17T15:07:27"/>
    <s v="ILA VI"/>
    <x v="14"/>
    <s v="Diwaniya"/>
    <s v="Markaz Al-Diwaniya"/>
    <s v="Hay Al-Dhubat 2"/>
    <s v="حي الضباط الثاني"/>
    <n v="32.007661261899997"/>
    <n v="44.922551677900003"/>
    <n v="4"/>
    <x v="6"/>
    <n v="2"/>
    <s v="2021-06"/>
  </r>
  <r>
    <n v="3603053"/>
    <n v="360305314"/>
    <n v="24903"/>
    <d v="2021-08-26T00:00:00"/>
    <n v="123"/>
    <x v="14"/>
    <s v="Diwaniya"/>
    <s v="Markaz Al-Diwaniya"/>
    <s v="Hay Al Sadir 2"/>
    <s v="حي الصدر الثاني"/>
    <n v="32.006378062099998"/>
    <n v="44.937357457700003"/>
    <n v="5"/>
    <x v="3"/>
    <n v="2"/>
    <s v="2021-08"/>
  </r>
  <r>
    <n v="3603053"/>
    <n v="360305314"/>
    <n v="24903"/>
    <d v="2021-08-26T00:00:00"/>
    <n v="123"/>
    <x v="14"/>
    <s v="Diwaniya"/>
    <s v="Markaz Al-Diwaniya"/>
    <s v="Hay Al Sadir 2"/>
    <s v="حي الصدر الثاني"/>
    <n v="32.006378062099998"/>
    <n v="44.937357457700003"/>
    <n v="5"/>
    <x v="15"/>
    <n v="3"/>
    <s v="2021-08"/>
  </r>
  <r>
    <n v="3603052"/>
    <n v="360305214"/>
    <n v="23680"/>
    <d v="2021-08-26T00:00:00"/>
    <n v="123"/>
    <x v="14"/>
    <s v="Diwaniya"/>
    <s v="Markaz Al-Diwaniya"/>
    <s v="Hay Al Sadir 1"/>
    <s v="حي الصدر الاول"/>
    <n v="32.011688913900002"/>
    <n v="44.919243129000002"/>
    <n v="3"/>
    <x v="15"/>
    <n v="3"/>
    <s v="2021-08"/>
  </r>
  <r>
    <n v="3603048"/>
    <n v="360304814"/>
    <n v="23681"/>
    <d v="2021-08-27T00:00:00"/>
    <n v="123"/>
    <x v="14"/>
    <s v="Diwaniya"/>
    <s v="Markaz Al-Diwaniya"/>
    <s v="Hay Al Furat-2"/>
    <s v="حي الفرات الثانية"/>
    <n v="32.020060811100002"/>
    <n v="44.900365360499997"/>
    <n v="6"/>
    <x v="15"/>
    <n v="4"/>
    <s v="2021-08"/>
  </r>
  <r>
    <n v="3603003"/>
    <n v="360300314"/>
    <n v="22326"/>
    <d v="2021-08-27T00:00:00"/>
    <n v="123"/>
    <x v="14"/>
    <s v="Diwaniya"/>
    <s v="Markaz Al-Diwaniya"/>
    <s v="Al Mojamaa Al Sakani"/>
    <s v="المجمع السكني"/>
    <n v="31.981883123500001"/>
    <n v="44.972986456299999"/>
    <n v="4"/>
    <x v="22"/>
    <n v="4"/>
    <s v="2021-08"/>
  </r>
  <r>
    <n v="3603048"/>
    <n v="360304814"/>
    <n v="23681"/>
    <d v="2021-08-27T00:00:00"/>
    <n v="123"/>
    <x v="14"/>
    <s v="Diwaniya"/>
    <s v="Markaz Al-Diwaniya"/>
    <s v="Hay Al Furat-2"/>
    <s v="حي الفرات الثانية"/>
    <n v="32.020060811100002"/>
    <n v="44.900365360499997"/>
    <n v="6"/>
    <x v="3"/>
    <n v="2"/>
    <s v="2021-08"/>
  </r>
  <r>
    <n v="3603078"/>
    <n v="360307814"/>
    <n v="25372"/>
    <d v="2021-08-28T00:00:00"/>
    <n v="123"/>
    <x v="14"/>
    <s v="Diwaniya"/>
    <s v="Markaz Al-Diwaniya"/>
    <s v="Hay Al-Naseej"/>
    <s v="حي النسيج"/>
    <n v="31.967074940900002"/>
    <n v="44.965272656000003"/>
    <n v="3"/>
    <x v="3"/>
    <n v="1"/>
    <s v="2021-08"/>
  </r>
  <r>
    <n v="3603080"/>
    <n v="360308014"/>
    <n v="25512"/>
    <d v="2021-08-28T00:00:00"/>
    <n v="123"/>
    <x v="14"/>
    <s v="Diwaniya"/>
    <s v="Markaz Al-Diwaniya"/>
    <s v="Hay Al-Zaieem"/>
    <s v="حي الزعيم"/>
    <n v="31.985894293800001"/>
    <n v="44.929391244900003"/>
    <n v="2"/>
    <x v="11"/>
    <n v="2"/>
    <s v="2021-08"/>
  </r>
  <r>
    <n v="3603081"/>
    <n v="360308114"/>
    <n v="24307"/>
    <d v="2021-08-28T00:00:00"/>
    <n v="123"/>
    <x v="14"/>
    <s v="Diwaniya"/>
    <s v="Markaz Al-Diwaniya"/>
    <s v="Hay Ramadan"/>
    <s v="حي رمضان"/>
    <n v="31.9799313135"/>
    <n v="44.900527446799998"/>
    <n v="6"/>
    <x v="11"/>
    <n v="2"/>
    <s v="2021-08"/>
  </r>
  <r>
    <n v="3603078"/>
    <n v="360307814"/>
    <n v="25372"/>
    <d v="2021-08-28T00:00:00"/>
    <n v="123"/>
    <x v="14"/>
    <s v="Diwaniya"/>
    <s v="Markaz Al-Diwaniya"/>
    <s v="Hay Al-Naseej"/>
    <s v="حي النسيج"/>
    <n v="31.967074940900002"/>
    <n v="44.965272656000003"/>
    <n v="3"/>
    <x v="15"/>
    <n v="2"/>
    <s v="2021-08"/>
  </r>
  <r>
    <n v="3603081"/>
    <n v="360308114"/>
    <n v="24307"/>
    <d v="2021-08-28T00:00:00"/>
    <n v="123"/>
    <x v="14"/>
    <s v="Diwaniya"/>
    <s v="Markaz Al-Diwaniya"/>
    <s v="Hay Ramadan"/>
    <s v="حي رمضان"/>
    <n v="31.9799313135"/>
    <n v="44.900527446799998"/>
    <n v="6"/>
    <x v="15"/>
    <n v="4"/>
    <s v="2021-08"/>
  </r>
  <r>
    <n v="2708019"/>
    <n v="2708019107"/>
    <n v="22924"/>
    <d v="2021-08-28T10:31:54"/>
    <n v="123"/>
    <x v="3"/>
    <s v="Telafar"/>
    <s v="Markaz Telafar"/>
    <s v="Al karab Al kabeer Village"/>
    <s v="قرية الخراب الكبير"/>
    <n v="36.410913999999998"/>
    <n v="42.542980999999997"/>
    <n v="5"/>
    <x v="1"/>
    <n v="5"/>
    <s v="2021-08"/>
  </r>
  <r>
    <n v="2708154"/>
    <n v="2708154107"/>
    <n v="33345"/>
    <d v="2021-08-28T10:32:07"/>
    <n v="123"/>
    <x v="3"/>
    <s v="Telafar"/>
    <s v="Markaz Telafar"/>
    <s v="Mohamed saeed Bashar Vilage"/>
    <s v="قرية محمد سعيد بشار"/>
    <n v="36.396619999999999"/>
    <n v="42.514042699999997"/>
    <n v="5"/>
    <x v="1"/>
    <n v="5"/>
    <s v="2021-08"/>
  </r>
  <r>
    <n v="2708002"/>
    <n v="2708002107"/>
    <n v="24809"/>
    <d v="2021-08-28T10:32:32"/>
    <n v="123"/>
    <x v="3"/>
    <s v="Telafar"/>
    <s v="Markaz Telafar"/>
    <s v="Al Hay Al Askare"/>
    <s v="الحي العسكري"/>
    <n v="36.3920374"/>
    <n v="42.4765978"/>
    <n v="10"/>
    <x v="1"/>
    <n v="10"/>
    <s v="2021-08"/>
  </r>
  <r>
    <n v="3603005"/>
    <n v="360300514"/>
    <n v="2943"/>
    <d v="2021-08-29T00:00:00"/>
    <n v="123"/>
    <x v="14"/>
    <s v="Diwaniya"/>
    <s v="Markaz Al-Diwaniya"/>
    <s v="Al hamad village"/>
    <s v="قرية الحمد"/>
    <n v="32.004091646500001"/>
    <n v="44.999002372900001"/>
    <n v="2"/>
    <x v="11"/>
    <n v="1"/>
    <s v="2021-08"/>
  </r>
  <r>
    <n v="3603076"/>
    <n v="360307614"/>
    <n v="3209"/>
    <d v="2021-08-29T00:00:00"/>
    <n v="123"/>
    <x v="14"/>
    <s v="Diwaniya"/>
    <s v="Markaz Al-Diwaniya"/>
    <s v="Hay al-muaalmien"/>
    <s v="حي المعلمين "/>
    <n v="31.991401403200001"/>
    <n v="44.895607716599997"/>
    <n v="4"/>
    <x v="6"/>
    <n v="2"/>
    <s v="2021-08"/>
  </r>
  <r>
    <n v="3603005"/>
    <n v="360300514"/>
    <n v="2943"/>
    <d v="2021-08-29T00:00:00"/>
    <n v="123"/>
    <x v="14"/>
    <s v="Diwaniya"/>
    <s v="Markaz Al-Diwaniya"/>
    <s v="Al hamad village"/>
    <s v="قرية الحمد"/>
    <n v="32.004091646500001"/>
    <n v="44.999002372900001"/>
    <n v="2"/>
    <x v="15"/>
    <n v="1"/>
    <s v="2021-08"/>
  </r>
  <r>
    <n v="3603076"/>
    <n v="360307614"/>
    <n v="3209"/>
    <d v="2021-08-29T00:00:00"/>
    <n v="123"/>
    <x v="14"/>
    <s v="Diwaniya"/>
    <s v="Markaz Al-Diwaniya"/>
    <s v="Hay al-muaalmien"/>
    <s v="حي المعلمين "/>
    <n v="31.991401403200001"/>
    <n v="44.895607716599997"/>
    <n v="4"/>
    <x v="23"/>
    <n v="2"/>
    <s v="2021-08"/>
  </r>
  <r>
    <n v="3503012"/>
    <n v="350301214"/>
    <n v="10286"/>
    <d v="2021-08-30T00:00:00"/>
    <n v="123"/>
    <x v="13"/>
    <s v="Al-Shatra"/>
    <s v="Markaz Al-Shatra"/>
    <s v="Hay al Zahraa"/>
    <s v="حي الزهراء"/>
    <n v="31.400419743299999"/>
    <n v="46.1806881535"/>
    <n v="2"/>
    <x v="15"/>
    <n v="1"/>
    <s v="2021-08"/>
  </r>
  <r>
    <n v="3503015"/>
    <n v="350301514"/>
    <n v="33805"/>
    <d v="2021-08-30T00:00:00"/>
    <n v="123"/>
    <x v="13"/>
    <s v="Al-Shatra"/>
    <s v="Markaz Al-Gharraf"/>
    <s v="Hay Al-Shouhdaa"/>
    <s v="حي الشهداء"/>
    <n v="31.295843999999999"/>
    <n v="46.233044999999997"/>
    <n v="2"/>
    <x v="15"/>
    <n v="1"/>
    <s v="2021-08"/>
  </r>
  <r>
    <n v="3503006"/>
    <n v="350300614"/>
    <n v="21209"/>
    <d v="2021-08-30T00:00:00"/>
    <n v="123"/>
    <x v="13"/>
    <s v="Al-Shatra"/>
    <s v="Markaz Al-Shatra"/>
    <s v="Al Shomali"/>
    <s v="الشوملي"/>
    <n v="31.415689718399999"/>
    <n v="46.163976839100002"/>
    <n v="2"/>
    <x v="15"/>
    <n v="1"/>
    <s v="2021-08"/>
  </r>
  <r>
    <n v="3503008"/>
    <n v="350300814"/>
    <n v="9848"/>
    <d v="2021-08-30T00:00:00"/>
    <n v="123"/>
    <x v="13"/>
    <s v="Al-Shatra"/>
    <s v="Markaz Al-Shatra"/>
    <s v="Al-fatahiyah"/>
    <s v="حي الفتاحية"/>
    <n v="31.415756054100001"/>
    <n v="46.172971067500001"/>
    <n v="1"/>
    <x v="15"/>
    <n v="1"/>
    <s v="2021-08"/>
  </r>
  <r>
    <n v="3503015"/>
    <n v="350301514"/>
    <n v="33805"/>
    <d v="2021-08-30T00:00:00"/>
    <n v="123"/>
    <x v="13"/>
    <s v="Al-Shatra"/>
    <s v="Markaz Al-Gharraf"/>
    <s v="Hay Al-Shouhdaa"/>
    <s v="حي الشهداء"/>
    <n v="31.295843999999999"/>
    <n v="46.233044999999997"/>
    <n v="2"/>
    <x v="5"/>
    <n v="1"/>
    <s v="2021-08"/>
  </r>
  <r>
    <n v="3503009"/>
    <n v="350300914"/>
    <n v="9822"/>
    <d v="2021-08-30T00:00:00"/>
    <n v="123"/>
    <x v="13"/>
    <s v="Al-Shatra"/>
    <s v="Markaz Al-Shatra"/>
    <s v="Al-hawi"/>
    <s v="حي الحاوي"/>
    <n v="31.403907212699998"/>
    <n v="46.175491096099996"/>
    <n v="2"/>
    <x v="5"/>
    <n v="1"/>
    <s v="2021-08"/>
  </r>
  <r>
    <n v="3503009"/>
    <n v="350300914"/>
    <n v="9822"/>
    <d v="2021-08-30T00:00:00"/>
    <n v="123"/>
    <x v="13"/>
    <s v="Al-Shatra"/>
    <s v="Markaz Al-Shatra"/>
    <s v="Al-hawi"/>
    <s v="حي الحاوي"/>
    <n v="31.403907212699998"/>
    <n v="46.175491096099996"/>
    <n v="2"/>
    <x v="3"/>
    <n v="1"/>
    <s v="2021-08"/>
  </r>
  <r>
    <n v="3503006"/>
    <n v="350300614"/>
    <n v="21209"/>
    <d v="2021-08-30T00:00:00"/>
    <n v="123"/>
    <x v="13"/>
    <s v="Al-Shatra"/>
    <s v="Markaz Al-Shatra"/>
    <s v="Al Shomali"/>
    <s v="الشوملي"/>
    <n v="31.415689718399999"/>
    <n v="46.163976839100002"/>
    <n v="2"/>
    <x v="3"/>
    <n v="1"/>
    <s v="2021-08"/>
  </r>
  <r>
    <n v="3503012"/>
    <n v="350301214"/>
    <n v="10286"/>
    <d v="2021-08-30T00:00:00"/>
    <n v="123"/>
    <x v="13"/>
    <s v="Al-Shatra"/>
    <s v="Markaz Al-Shatra"/>
    <s v="Hay al Zahraa"/>
    <s v="حي الزهراء"/>
    <n v="31.400419743299999"/>
    <n v="46.1806881535"/>
    <n v="2"/>
    <x v="3"/>
    <n v="1"/>
    <s v="2021-08"/>
  </r>
  <r>
    <n v="3504057"/>
    <n v="350405714"/>
    <n v="33806"/>
    <d v="2021-08-30T00:00:00"/>
    <n v="123"/>
    <x v="13"/>
    <s v="Nassriya"/>
    <s v="Markaz Said Dekhil"/>
    <s v="Hay Al-Zahraa"/>
    <s v="حي الزهراء"/>
    <n v="31.134141"/>
    <n v="46.437801999999998"/>
    <n v="4"/>
    <x v="11"/>
    <n v="2"/>
    <s v="2021-08"/>
  </r>
  <r>
    <n v="3504057"/>
    <n v="350405714"/>
    <n v="33806"/>
    <d v="2021-08-30T00:00:00"/>
    <n v="123"/>
    <x v="13"/>
    <s v="Nassriya"/>
    <s v="Markaz Said Dekhil"/>
    <s v="Hay Al-Zahraa"/>
    <s v="حي الزهراء"/>
    <n v="31.134141"/>
    <n v="46.437801999999998"/>
    <n v="4"/>
    <x v="10"/>
    <n v="2"/>
    <s v="2021-08"/>
  </r>
  <r>
    <n v="3603044"/>
    <n v="360304414"/>
    <n v="25790"/>
    <d v="2021-08-31T00:00:00"/>
    <n v="123"/>
    <x v="14"/>
    <s v="Diwaniya"/>
    <s v="Markaz Al-Diwaniya"/>
    <s v="Hay Al Jamiaa"/>
    <s v="حي الجامعة"/>
    <n v="31.996962293100001"/>
    <n v="44.874578579599998"/>
    <n v="4"/>
    <x v="11"/>
    <n v="1"/>
    <s v="2021-08"/>
  </r>
  <r>
    <n v="3603044"/>
    <n v="360304414"/>
    <n v="25790"/>
    <d v="2021-08-31T00:00:00"/>
    <n v="123"/>
    <x v="14"/>
    <s v="Diwaniya"/>
    <s v="Markaz Al-Diwaniya"/>
    <s v="Hay Al Jamiaa"/>
    <s v="حي الجامعة"/>
    <n v="31.996962293100001"/>
    <n v="44.874578579599998"/>
    <n v="4"/>
    <x v="6"/>
    <n v="1"/>
    <s v="2021-08"/>
  </r>
  <r>
    <n v="3603089"/>
    <n v="360308914"/>
    <n v="25861"/>
    <d v="2021-08-31T00:00:00"/>
    <n v="123"/>
    <x v="14"/>
    <s v="Diwaniya"/>
    <s v="Al-Shafeia"/>
    <s v="Sayed Talib Village"/>
    <s v="قرية سيد طالب"/>
    <n v="31.9583001779"/>
    <n v="44.7502365852"/>
    <n v="2"/>
    <x v="15"/>
    <n v="1"/>
    <s v="2021-08"/>
  </r>
  <r>
    <n v="3603037"/>
    <n v="360303714"/>
    <n v="24381"/>
    <d v="2021-08-31T00:00:00"/>
    <n v="123"/>
    <x v="14"/>
    <s v="Diwaniya"/>
    <s v="Markaz Al-Diwaniya"/>
    <s v="Al-Taqiya 2"/>
    <s v="التقية الثانية"/>
    <n v="31.970362453100002"/>
    <n v="44.8911874701"/>
    <n v="2"/>
    <x v="15"/>
    <n v="2"/>
    <s v="2021-08"/>
  </r>
  <r>
    <n v="3603044"/>
    <n v="360304414"/>
    <n v="25790"/>
    <d v="2021-08-31T00:00:00"/>
    <n v="123"/>
    <x v="14"/>
    <s v="Diwaniya"/>
    <s v="Markaz Al-Diwaniya"/>
    <s v="Hay Al Jamiaa"/>
    <s v="حي الجامعة"/>
    <n v="31.996962293100001"/>
    <n v="44.874578579599998"/>
    <n v="4"/>
    <x v="15"/>
    <n v="2"/>
    <s v="2021-08"/>
  </r>
  <r>
    <n v="3603007"/>
    <n v="360300714"/>
    <n v="24148"/>
    <d v="2021-08-31T00:00:00"/>
    <n v="123"/>
    <x v="14"/>
    <s v="Diwaniya"/>
    <s v="Markaz Al-Diwaniya"/>
    <s v="Hay Al Nahda 3"/>
    <s v="حي النهضة 3"/>
    <n v="31.985893340699999"/>
    <n v="44.953046283399999"/>
    <n v="2"/>
    <x v="15"/>
    <n v="2"/>
    <s v="2021-08"/>
  </r>
  <r>
    <n v="3603089"/>
    <n v="360308914"/>
    <n v="25861"/>
    <d v="2021-08-31T00:00:00"/>
    <n v="123"/>
    <x v="14"/>
    <s v="Diwaniya"/>
    <s v="Al-Shafeia"/>
    <s v="Sayed Talib Village"/>
    <s v="قرية سيد طالب"/>
    <n v="31.9583001779"/>
    <n v="44.7502365852"/>
    <n v="2"/>
    <x v="22"/>
    <n v="1"/>
    <s v="2021-08"/>
  </r>
  <r>
    <n v="3504052"/>
    <n v="350405214"/>
    <n v="9113"/>
    <d v="2021-09-02T00:00:00"/>
    <n v="123"/>
    <x v="13"/>
    <s v="Nassriya"/>
    <s v="Markaz Al-Nassriya"/>
    <s v="Ur"/>
    <s v="حي اور"/>
    <n v="31.060153968000002"/>
    <n v="46.243325555299997"/>
    <n v="5"/>
    <x v="15"/>
    <n v="2"/>
    <s v="2021-09"/>
  </r>
  <r>
    <n v="3504012"/>
    <n v="350401214"/>
    <n v="24540"/>
    <d v="2021-09-02T00:00:00"/>
    <n v="123"/>
    <x v="13"/>
    <s v="Nassriya"/>
    <s v="Markaz Al-Nassriya"/>
    <s v="Al Mahaliyah"/>
    <s v="المحليه"/>
    <n v="31.052442887600002"/>
    <n v="46.236798131699999"/>
    <n v="6"/>
    <x v="15"/>
    <n v="2"/>
    <s v="2021-09"/>
  </r>
  <r>
    <n v="3602016"/>
    <n v="360201614"/>
    <n v="25858"/>
    <d v="2021-09-02T00:00:00"/>
    <n v="123"/>
    <x v="14"/>
    <s v="Al-Shamiya"/>
    <s v="Ghammas"/>
    <s v="Ghammas Al-Garb"/>
    <s v="غماس الغرب"/>
    <n v="31.739036483500001"/>
    <n v="44.602483103700003"/>
    <n v="3"/>
    <x v="15"/>
    <n v="2"/>
    <s v="2021-09"/>
  </r>
  <r>
    <n v="3504034"/>
    <n v="350403414"/>
    <n v="24742"/>
    <d v="2021-09-02T00:00:00"/>
    <n v="123"/>
    <x v="13"/>
    <s v="Nassriya"/>
    <s v="Markaz Al-Nassriya"/>
    <s v="Hay Al-Hakim"/>
    <s v="حي الحكيم"/>
    <n v="31.060090237699999"/>
    <n v="46.277220867600001"/>
    <n v="1"/>
    <x v="5"/>
    <n v="1"/>
    <s v="2021-09"/>
  </r>
  <r>
    <n v="3504038"/>
    <n v="350403814"/>
    <n v="25528"/>
    <d v="2021-09-02T00:00:00"/>
    <n v="123"/>
    <x v="13"/>
    <s v="Nassriya"/>
    <s v="Markaz Al-Nassriya"/>
    <s v="Hey Al-Ariml"/>
    <s v="حي الارامل"/>
    <n v="31.053281055100001"/>
    <n v="46.253512804000003"/>
    <n v="2"/>
    <x v="5"/>
    <n v="1"/>
    <s v="2021-09"/>
  </r>
  <r>
    <n v="3504038"/>
    <n v="350403814"/>
    <n v="25528"/>
    <d v="2021-09-02T00:00:00"/>
    <n v="123"/>
    <x v="13"/>
    <s v="Nassriya"/>
    <s v="Markaz Al-Nassriya"/>
    <s v="Hey Al-Ariml"/>
    <s v="حي الارامل"/>
    <n v="31.053281055100001"/>
    <n v="46.253512804000003"/>
    <n v="2"/>
    <x v="3"/>
    <n v="1"/>
    <s v="2021-09"/>
  </r>
  <r>
    <n v="3504052"/>
    <n v="350405214"/>
    <n v="9113"/>
    <d v="2021-09-02T00:00:00"/>
    <n v="123"/>
    <x v="13"/>
    <s v="Nassriya"/>
    <s v="Markaz Al-Nassriya"/>
    <s v="Ur"/>
    <s v="حي اور"/>
    <n v="31.060153968000002"/>
    <n v="46.243325555299997"/>
    <n v="5"/>
    <x v="3"/>
    <n v="3"/>
    <s v="2021-09"/>
  </r>
  <r>
    <n v="3504012"/>
    <n v="350401214"/>
    <n v="24540"/>
    <d v="2021-09-02T00:00:00"/>
    <n v="123"/>
    <x v="13"/>
    <s v="Nassriya"/>
    <s v="Markaz Al-Nassriya"/>
    <s v="Al Mahaliyah"/>
    <s v="المحليه"/>
    <n v="31.052442887600002"/>
    <n v="46.236798131699999"/>
    <n v="6"/>
    <x v="3"/>
    <n v="1"/>
    <s v="2021-09"/>
  </r>
  <r>
    <n v="3504030"/>
    <n v="350403014"/>
    <n v="24746"/>
    <d v="2021-09-02T00:00:00"/>
    <n v="123"/>
    <x v="13"/>
    <s v="Nassriya"/>
    <s v="Markaz Al-Nassriya"/>
    <s v="Hay Al Khadraa"/>
    <s v="حي الخضراء"/>
    <n v="31.042946248900002"/>
    <n v="46.274699394599999"/>
    <n v="1"/>
    <x v="10"/>
    <n v="1"/>
    <s v="2021-09"/>
  </r>
  <r>
    <n v="3504012"/>
    <n v="350401214"/>
    <n v="24540"/>
    <d v="2021-09-02T00:00:00"/>
    <n v="123"/>
    <x v="13"/>
    <s v="Nassriya"/>
    <s v="Markaz Al-Nassriya"/>
    <s v="Al Mahaliyah"/>
    <s v="المحليه"/>
    <n v="31.052442887600002"/>
    <n v="46.236798131699999"/>
    <n v="6"/>
    <x v="1"/>
    <n v="3"/>
    <s v="2021-09"/>
  </r>
  <r>
    <n v="3504022"/>
    <n v="350402214"/>
    <n v="9576"/>
    <d v="2021-09-02T00:00:00"/>
    <n v="123"/>
    <x v="13"/>
    <s v="Nassriya"/>
    <s v="Markaz Al-Nassriya"/>
    <s v="Al-shofah"/>
    <s v="قرية الشوفة"/>
    <n v="31.132791840500001"/>
    <n v="46.2356646856"/>
    <n v="1"/>
    <x v="1"/>
    <n v="1"/>
    <s v="2021-09"/>
  </r>
  <r>
    <n v="3602016"/>
    <n v="360201614"/>
    <n v="25858"/>
    <d v="2021-09-02T00:00:00"/>
    <n v="123"/>
    <x v="14"/>
    <s v="Al-Shamiya"/>
    <s v="Ghammas"/>
    <s v="Ghammas Al-Garb"/>
    <s v="غماس الغرب"/>
    <n v="31.739036483500001"/>
    <n v="44.602483103700003"/>
    <n v="3"/>
    <x v="11"/>
    <n v="1"/>
    <s v="2021-09"/>
  </r>
  <r>
    <n v="3602021"/>
    <n v="360202114"/>
    <n v="22593"/>
    <d v="2021-09-02T00:00:00"/>
    <n v="123"/>
    <x v="14"/>
    <s v="Al-Shamiya"/>
    <s v="Ghammas"/>
    <s v="Hay Al Tabqa"/>
    <s v="حي الطبكة"/>
    <n v="31.747449065200001"/>
    <n v="44.613278120499999"/>
    <n v="2"/>
    <x v="11"/>
    <n v="2"/>
    <s v="2021-09"/>
  </r>
  <r>
    <n v="3602026"/>
    <n v="360202614"/>
    <n v="2792"/>
    <d v="2021-09-03T00:00:00"/>
    <n v="123"/>
    <x v="14"/>
    <s v="Al-Shamiya"/>
    <s v="Markaz Al-Shamiya"/>
    <s v="Hay al-mualamien"/>
    <s v="حي المعلمين "/>
    <n v="31.965392189999999"/>
    <n v="44.600268475199996"/>
    <n v="2"/>
    <x v="11"/>
    <n v="2"/>
    <s v="2021-09"/>
  </r>
  <r>
    <n v="3602031"/>
    <n v="360203114"/>
    <n v="2766"/>
    <d v="2021-09-03T00:00:00"/>
    <n v="123"/>
    <x v="14"/>
    <s v="Al-Shamiya"/>
    <s v="Markaz Al-Shamiya"/>
    <s v="Mahlat al-souq"/>
    <s v="محلة السوق"/>
    <n v="31.960626198"/>
    <n v="44.601623088799997"/>
    <n v="1"/>
    <x v="10"/>
    <n v="1"/>
    <s v="2021-09"/>
  </r>
  <r>
    <n v="3602006"/>
    <n v="360200614"/>
    <n v="2749"/>
    <d v="2021-09-03T00:00:00"/>
    <n v="123"/>
    <x v="14"/>
    <s v="Al-Shamiya"/>
    <s v="Markaz Al-Shamiya"/>
    <s v="Hay Al-aaskary al-gharby"/>
    <s v="حي العسكري الغربي"/>
    <n v="31.957248249100001"/>
    <n v="44.5736161349"/>
    <n v="3"/>
    <x v="10"/>
    <n v="1"/>
    <s v="2021-09"/>
  </r>
  <r>
    <n v="3602029"/>
    <n v="360202914"/>
    <n v="24245"/>
    <d v="2021-09-03T00:00:00"/>
    <n v="123"/>
    <x v="14"/>
    <s v="Al-Shamiya"/>
    <s v="Markaz Al-Shamiya"/>
    <s v="Hay Al-Shuhada"/>
    <s v="حي الشهادة"/>
    <n v="31.970687038299999"/>
    <n v="44.611288543900002"/>
    <n v="2"/>
    <x v="15"/>
    <n v="1"/>
    <s v="2021-09"/>
  </r>
  <r>
    <n v="3602006"/>
    <n v="360200614"/>
    <n v="2749"/>
    <d v="2021-09-03T00:00:00"/>
    <n v="123"/>
    <x v="14"/>
    <s v="Al-Shamiya"/>
    <s v="Markaz Al-Shamiya"/>
    <s v="Hay Al-aaskary al-gharby"/>
    <s v="حي العسكري الغربي"/>
    <n v="31.957248249100001"/>
    <n v="44.5736161349"/>
    <n v="3"/>
    <x v="15"/>
    <n v="2"/>
    <s v="2021-09"/>
  </r>
  <r>
    <n v="3602029"/>
    <n v="360202914"/>
    <n v="24245"/>
    <d v="2021-09-03T00:00:00"/>
    <n v="123"/>
    <x v="14"/>
    <s v="Al-Shamiya"/>
    <s v="Markaz Al-Shamiya"/>
    <s v="Hay Al-Shuhada"/>
    <s v="حي الشهادة"/>
    <n v="31.970687038299999"/>
    <n v="44.611288543900002"/>
    <n v="2"/>
    <x v="13"/>
    <n v="1"/>
    <s v="2021-09"/>
  </r>
  <r>
    <n v="2106019"/>
    <n v="2106019107"/>
    <n v="24315"/>
    <d v="2021-09-03T19:00:37"/>
    <n v="123"/>
    <x v="0"/>
    <s v="Haditha"/>
    <s v="Barwana"/>
    <s v="Hay Al Rahman"/>
    <s v="حي الرحمن"/>
    <n v="34.087112533899997"/>
    <n v="42.376353000000002"/>
    <n v="1"/>
    <x v="1"/>
    <n v="1"/>
    <s v="2021-09"/>
  </r>
  <r>
    <n v="2708033"/>
    <n v="2708033107"/>
    <n v="18303"/>
    <d v="2021-09-03T22:17:26"/>
    <n v="123"/>
    <x v="3"/>
    <s v="Telafar"/>
    <s v="Markaz Telafar"/>
    <s v="Hay Al Salam"/>
    <s v="حي السلام"/>
    <n v="36.389158999999999"/>
    <n v="42.462820999999998"/>
    <n v="13"/>
    <x v="1"/>
    <n v="13"/>
    <s v="2021-09"/>
  </r>
  <r>
    <n v="3504003"/>
    <n v="350400314"/>
    <n v="24415"/>
    <d v="2021-09-04T00:00:00"/>
    <n v="123"/>
    <x v="13"/>
    <s v="Nassriya"/>
    <s v="Markaz Al-Nassriya"/>
    <s v="Al Asrriyah Village"/>
    <s v="القرية العصرية"/>
    <n v="31.122673117800002"/>
    <n v="46.234062045100004"/>
    <n v="1"/>
    <x v="3"/>
    <n v="1"/>
    <s v="2021-09"/>
  </r>
  <r>
    <n v="3504044"/>
    <n v="350404414"/>
    <n v="25527"/>
    <d v="2021-09-04T00:00:00"/>
    <n v="123"/>
    <x v="13"/>
    <s v="Nassriya"/>
    <s v="Markaz Al-Nassriya"/>
    <s v="Sharaa Al-hklas"/>
    <s v="شارع الاخلاص"/>
    <n v="31.058777803800002"/>
    <n v="46.257208607000003"/>
    <n v="4"/>
    <x v="1"/>
    <n v="2"/>
    <s v="2021-09"/>
  </r>
  <r>
    <n v="3504044"/>
    <n v="350404414"/>
    <n v="25527"/>
    <d v="2021-09-04T00:00:00"/>
    <n v="123"/>
    <x v="13"/>
    <s v="Nassriya"/>
    <s v="Markaz Al-Nassriya"/>
    <s v="Sharaa Al-hklas"/>
    <s v="شارع الاخلاص"/>
    <n v="31.058777803800002"/>
    <n v="46.257208607000003"/>
    <n v="4"/>
    <x v="3"/>
    <n v="1"/>
    <s v="2021-09"/>
  </r>
  <r>
    <n v="3504035"/>
    <n v="350403514"/>
    <n v="9398"/>
    <d v="2021-09-04T00:00:00"/>
    <n v="123"/>
    <x v="13"/>
    <s v="Nassriya"/>
    <s v="Markaz Al-Nassriya"/>
    <s v="Hay al-shohadaa"/>
    <s v="حي الشهداء"/>
    <n v="31.069961183"/>
    <n v="46.270024445899999"/>
    <n v="3"/>
    <x v="3"/>
    <n v="3"/>
    <s v="2021-09"/>
  </r>
  <r>
    <n v="3504018"/>
    <n v="350401814"/>
    <n v="24741"/>
    <d v="2021-09-04T00:00:00"/>
    <n v="123"/>
    <x v="13"/>
    <s v="Nassriya"/>
    <s v="Markaz Al-Nassriya"/>
    <s v="Al-Berid"/>
    <s v="البريد"/>
    <n v="31.0447764918"/>
    <n v="46.249576203399997"/>
    <n v="1"/>
    <x v="5"/>
    <n v="1"/>
    <s v="2021-09"/>
  </r>
  <r>
    <n v="3504044"/>
    <n v="350404414"/>
    <n v="25527"/>
    <d v="2021-09-04T00:00:00"/>
    <n v="123"/>
    <x v="13"/>
    <s v="Nassriya"/>
    <s v="Markaz Al-Nassriya"/>
    <s v="Sharaa Al-hklas"/>
    <s v="شارع الاخلاص"/>
    <n v="31.058777803800002"/>
    <n v="46.257208607000003"/>
    <n v="4"/>
    <x v="15"/>
    <n v="1"/>
    <s v="2021-09"/>
  </r>
  <r>
    <n v="3504027"/>
    <n v="350402714"/>
    <n v="24885"/>
    <d v="2021-09-04T00:00:00"/>
    <n v="123"/>
    <x v="13"/>
    <s v="Nassriya"/>
    <s v="Markaz Al-Nassriya"/>
    <s v="Hay Al Al Ghadeer"/>
    <s v="حي الغدير"/>
    <n v="31.061467899099998"/>
    <n v="46.278157583599999"/>
    <n v="3"/>
    <x v="5"/>
    <n v="3"/>
    <s v="2021-09"/>
  </r>
  <r>
    <n v="3603034"/>
    <n v="360303414"/>
    <n v="25070"/>
    <d v="2021-09-04T00:00:00"/>
    <n v="123"/>
    <x v="14"/>
    <s v="Diwaniya"/>
    <s v="Al-Saniya"/>
    <s v="Hay Al-Hussain"/>
    <s v="حي الحسين"/>
    <n v="32.070146295699999"/>
    <n v="44.767656880700002"/>
    <n v="1"/>
    <x v="15"/>
    <n v="1"/>
    <s v="2021-09"/>
  </r>
  <r>
    <n v="3603059"/>
    <n v="360305914"/>
    <n v="24309"/>
    <d v="2021-09-06T00:00:00"/>
    <n v="123"/>
    <x v="14"/>
    <s v="Diwaniya"/>
    <s v="Al-Saniya"/>
    <s v="Hay Al Waely"/>
    <s v="حي الوائلي"/>
    <n v="32.057930585999998"/>
    <n v="44.772994807300002"/>
    <n v="1"/>
    <x v="6"/>
    <n v="1"/>
    <s v="2021-09"/>
  </r>
  <r>
    <n v="3504040"/>
    <n v="350404014"/>
    <n v="25530"/>
    <d v="2021-09-07T00:00:00"/>
    <n v="123"/>
    <x v="13"/>
    <s v="Nassriya"/>
    <s v="Markaz Al-Nassriya"/>
    <s v="Hey Al-Rafdeen"/>
    <s v="حي الرافدين"/>
    <n v="31.076769222599999"/>
    <n v="46.264030067599997"/>
    <n v="5"/>
    <x v="3"/>
    <n v="1"/>
    <s v="2021-09"/>
  </r>
  <r>
    <n v="3504040"/>
    <n v="350404014"/>
    <n v="25530"/>
    <d v="2021-09-07T00:00:00"/>
    <n v="123"/>
    <x v="13"/>
    <s v="Nassriya"/>
    <s v="Markaz Al-Nassriya"/>
    <s v="Hey Al-Rafdeen"/>
    <s v="حي الرافدين"/>
    <n v="31.076769222599999"/>
    <n v="46.264030067599997"/>
    <n v="5"/>
    <x v="1"/>
    <n v="2"/>
    <s v="2021-09"/>
  </r>
  <r>
    <n v="3603051"/>
    <n v="360305114"/>
    <n v="24739"/>
    <d v="2021-09-07T00:00:00"/>
    <n v="123"/>
    <x v="14"/>
    <s v="Diwaniya"/>
    <s v="Al-Daghara"/>
    <s v="Hay Al Mulmeen"/>
    <s v="حي المعلمين"/>
    <n v="32.136242439500002"/>
    <n v="44.936344474099997"/>
    <n v="3"/>
    <x v="11"/>
    <n v="1"/>
    <s v="2021-09"/>
  </r>
  <r>
    <n v="3504032"/>
    <n v="350403214"/>
    <n v="24750"/>
    <d v="2021-09-07T00:00:00"/>
    <n v="123"/>
    <x v="13"/>
    <s v="Nassriya"/>
    <s v="Markaz Al-Nassriya"/>
    <s v="Hay Al Shoula 1"/>
    <s v="حي الشعله 1"/>
    <n v="31.034273341199999"/>
    <n v="46.238222611899999"/>
    <n v="9"/>
    <x v="5"/>
    <n v="4"/>
    <s v="2021-09"/>
  </r>
  <r>
    <n v="3504039"/>
    <n v="350403914"/>
    <n v="25531"/>
    <d v="2021-09-07T00:00:00"/>
    <n v="123"/>
    <x v="13"/>
    <s v="Nassriya"/>
    <s v="Markaz Al-Nassriya"/>
    <s v="Hey Al-Mtanzh"/>
    <s v="حي المتنزة"/>
    <n v="31.0452754698"/>
    <n v="46.2350050258"/>
    <n v="7"/>
    <x v="5"/>
    <n v="7"/>
    <s v="2021-09"/>
  </r>
  <r>
    <n v="3504032"/>
    <n v="350403214"/>
    <n v="24750"/>
    <d v="2021-09-07T00:00:00"/>
    <n v="123"/>
    <x v="13"/>
    <s v="Nassriya"/>
    <s v="Markaz Al-Nassriya"/>
    <s v="Hay Al Shoula 1"/>
    <s v="حي الشعله 1"/>
    <n v="31.034273341199999"/>
    <n v="46.238222611899999"/>
    <n v="9"/>
    <x v="15"/>
    <n v="5"/>
    <s v="2021-09"/>
  </r>
  <r>
    <n v="3603051"/>
    <n v="360305114"/>
    <n v="24739"/>
    <d v="2021-09-07T00:00:00"/>
    <n v="123"/>
    <x v="14"/>
    <s v="Diwaniya"/>
    <s v="Al-Daghara"/>
    <s v="Hay Al Mulmeen"/>
    <s v="حي المعلمين"/>
    <n v="32.136242439500002"/>
    <n v="44.936344474099997"/>
    <n v="3"/>
    <x v="15"/>
    <n v="2"/>
    <s v="2021-09"/>
  </r>
  <r>
    <n v="3504040"/>
    <n v="350404014"/>
    <n v="25530"/>
    <d v="2021-09-07T00:00:00"/>
    <n v="123"/>
    <x v="13"/>
    <s v="Nassriya"/>
    <s v="Markaz Al-Nassriya"/>
    <s v="Hey Al-Rafdeen"/>
    <s v="حي الرافدين"/>
    <n v="31.076769222599999"/>
    <n v="46.264030067599997"/>
    <n v="5"/>
    <x v="15"/>
    <n v="2"/>
    <s v="2021-09"/>
  </r>
  <r>
    <n v="3504050"/>
    <n v="350405014"/>
    <n v="25760"/>
    <d v="2021-09-07T00:00:00"/>
    <n v="123"/>
    <x v="13"/>
    <s v="Nassriya"/>
    <s v="Markaz Al-Nassriya"/>
    <s v="The Abu Athm"/>
    <s v="منطقة ال ابو عظم"/>
    <n v="30.981975211000002"/>
    <n v="46.3081693265"/>
    <n v="5"/>
    <x v="15"/>
    <n v="5"/>
    <s v="2021-09"/>
  </r>
  <r>
    <n v="3504010"/>
    <n v="350401014"/>
    <n v="24740"/>
    <d v="2021-09-07T00:00:00"/>
    <n v="123"/>
    <x v="13"/>
    <s v="Nassriya"/>
    <s v="Markaz Al-Nassriya"/>
    <s v="Al Iskan"/>
    <s v="الاسكان"/>
    <n v="31.038505004899999"/>
    <n v="46.242960423"/>
    <n v="3"/>
    <x v="15"/>
    <n v="3"/>
    <s v="2021-09"/>
  </r>
  <r>
    <n v="2106038"/>
    <n v="2106038107"/>
    <n v="79"/>
    <d v="2021-09-07T14:53:06"/>
    <n v="123"/>
    <x v="0"/>
    <s v="Haditha"/>
    <s v="Markaz Haditha"/>
    <s v="Hay Al-Subhani"/>
    <s v="حي السبحاني"/>
    <n v="34.112913704999997"/>
    <n v="42.382671374700003"/>
    <n v="1"/>
    <x v="1"/>
    <n v="1"/>
    <s v="2021-09"/>
  </r>
  <r>
    <n v="3504031"/>
    <n v="350403114"/>
    <n v="21208"/>
    <d v="2021-09-09T00:00:00"/>
    <n v="123"/>
    <x v="13"/>
    <s v="Nassriya"/>
    <s v="Markaz Al-Nassriya"/>
    <s v="Hay Al Mualimeen"/>
    <s v="حي المعلمين"/>
    <n v="31.067779245299999"/>
    <n v="46.249674558199999"/>
    <n v="39"/>
    <x v="11"/>
    <n v="5"/>
    <s v="2021-09"/>
  </r>
  <r>
    <n v="3601018"/>
    <n v="360101814"/>
    <n v="2795"/>
    <d v="2021-09-09T00:00:00"/>
    <n v="123"/>
    <x v="14"/>
    <s v="Afaq"/>
    <s v="Al-Bdair"/>
    <s v="Hay Al-sakban"/>
    <s v="حي الصكبان"/>
    <n v="31.972498870500001"/>
    <n v="45.410049754500001"/>
    <n v="1"/>
    <x v="11"/>
    <n v="1"/>
    <s v="2021-09"/>
  </r>
  <r>
    <n v="3601026"/>
    <n v="360102614"/>
    <n v="2802"/>
    <d v="2021-09-09T00:00:00"/>
    <n v="123"/>
    <x v="14"/>
    <s v="Afaq"/>
    <s v="Al-Bdair"/>
    <s v="Hay al-jihad"/>
    <s v="حي الجهاد"/>
    <n v="31.973435632000001"/>
    <n v="45.413404221900002"/>
    <n v="2"/>
    <x v="11"/>
    <n v="2"/>
    <s v="2021-09"/>
  </r>
  <r>
    <n v="3504023"/>
    <n v="350402314"/>
    <n v="9448"/>
    <d v="2021-09-09T00:00:00"/>
    <n v="123"/>
    <x v="13"/>
    <s v="Nassriya"/>
    <s v="Markaz Al-Nassriya"/>
    <s v="Al-Thawrah"/>
    <s v="الثوره"/>
    <n v="31.027006973399999"/>
    <n v="46.228093038300003"/>
    <n v="74"/>
    <x v="1"/>
    <n v="15"/>
    <s v="2021-09"/>
  </r>
  <r>
    <n v="3504016"/>
    <n v="350401614"/>
    <n v="10281"/>
    <d v="2021-09-09T00:00:00"/>
    <n v="123"/>
    <x v="13"/>
    <s v="Nassriya"/>
    <s v="Markaz Al-Nassriya"/>
    <s v="Al Shumokh"/>
    <s v="حي الشموخ"/>
    <n v="31.029471706599999"/>
    <n v="46.244121658399997"/>
    <n v="9"/>
    <x v="1"/>
    <n v="4"/>
    <s v="2021-09"/>
  </r>
  <r>
    <n v="3504031"/>
    <n v="350403114"/>
    <n v="21208"/>
    <d v="2021-09-09T00:00:00"/>
    <n v="123"/>
    <x v="13"/>
    <s v="Nassriya"/>
    <s v="Markaz Al-Nassriya"/>
    <s v="Hay Al Mualimeen"/>
    <s v="حي المعلمين"/>
    <n v="31.067779245299999"/>
    <n v="46.249674558199999"/>
    <n v="39"/>
    <x v="10"/>
    <n v="7"/>
    <s v="2021-09"/>
  </r>
  <r>
    <n v="3504031"/>
    <n v="350403114"/>
    <n v="21208"/>
    <d v="2021-09-09T00:00:00"/>
    <n v="123"/>
    <x v="13"/>
    <s v="Nassriya"/>
    <s v="Markaz Al-Nassriya"/>
    <s v="Hay Al Mualimeen"/>
    <s v="حي المعلمين"/>
    <n v="31.067779245299999"/>
    <n v="46.249674558199999"/>
    <n v="39"/>
    <x v="1"/>
    <n v="17"/>
    <s v="2021-09"/>
  </r>
  <r>
    <n v="3504036"/>
    <n v="350403614"/>
    <n v="23683"/>
    <d v="2021-09-09T00:00:00"/>
    <n v="123"/>
    <x v="13"/>
    <s v="Nassriya"/>
    <s v="Markaz Al-Nassriya"/>
    <s v="Hay Mehidiya"/>
    <s v="حي المهيديه"/>
    <n v="31.03290329"/>
    <n v="46.251552429999997"/>
    <n v="8"/>
    <x v="1"/>
    <n v="2"/>
    <s v="2021-09"/>
  </r>
  <r>
    <n v="3504016"/>
    <n v="350401614"/>
    <n v="10281"/>
    <d v="2021-09-09T00:00:00"/>
    <n v="123"/>
    <x v="13"/>
    <s v="Nassriya"/>
    <s v="Markaz Al-Nassriya"/>
    <s v="Al Shumokh"/>
    <s v="حي الشموخ"/>
    <n v="31.029471706599999"/>
    <n v="46.244121658399997"/>
    <n v="9"/>
    <x v="3"/>
    <n v="4"/>
    <s v="2021-09"/>
  </r>
  <r>
    <n v="3504031"/>
    <n v="350403114"/>
    <n v="21208"/>
    <d v="2021-09-09T00:00:00"/>
    <n v="123"/>
    <x v="13"/>
    <s v="Nassriya"/>
    <s v="Markaz Al-Nassriya"/>
    <s v="Hay Al Mualimeen"/>
    <s v="حي المعلمين"/>
    <n v="31.067779245299999"/>
    <n v="46.249674558199999"/>
    <n v="39"/>
    <x v="36"/>
    <n v="5"/>
    <s v="2021-09"/>
  </r>
  <r>
    <n v="3504036"/>
    <n v="350403614"/>
    <n v="23683"/>
    <d v="2021-09-09T00:00:00"/>
    <n v="123"/>
    <x v="13"/>
    <s v="Nassriya"/>
    <s v="Markaz Al-Nassriya"/>
    <s v="Hay Mehidiya"/>
    <s v="حي المهيديه"/>
    <n v="31.03290329"/>
    <n v="46.251552429999997"/>
    <n v="8"/>
    <x v="3"/>
    <n v="2"/>
    <s v="2021-09"/>
  </r>
  <r>
    <n v="3504023"/>
    <n v="350402314"/>
    <n v="9448"/>
    <d v="2021-09-09T00:00:00"/>
    <n v="123"/>
    <x v="13"/>
    <s v="Nassriya"/>
    <s v="Markaz Al-Nassriya"/>
    <s v="Al-Thawrah"/>
    <s v="الثوره"/>
    <n v="31.027006973399999"/>
    <n v="46.228093038300003"/>
    <n v="74"/>
    <x v="3"/>
    <n v="24"/>
    <s v="2021-09"/>
  </r>
  <r>
    <n v="3504016"/>
    <n v="350401614"/>
    <n v="10281"/>
    <d v="2021-09-09T00:00:00"/>
    <n v="123"/>
    <x v="13"/>
    <s v="Nassriya"/>
    <s v="Markaz Al-Nassriya"/>
    <s v="Al Shumokh"/>
    <s v="حي الشموخ"/>
    <n v="31.029471706599999"/>
    <n v="46.244121658399997"/>
    <n v="9"/>
    <x v="15"/>
    <n v="1"/>
    <s v="2021-09"/>
  </r>
  <r>
    <n v="3504031"/>
    <n v="350403114"/>
    <n v="21208"/>
    <d v="2021-09-09T00:00:00"/>
    <n v="123"/>
    <x v="13"/>
    <s v="Nassriya"/>
    <s v="Markaz Al-Nassriya"/>
    <s v="Hay Al Mualimeen"/>
    <s v="حي المعلمين"/>
    <n v="31.067779245299999"/>
    <n v="46.249674558199999"/>
    <n v="39"/>
    <x v="33"/>
    <n v="5"/>
    <s v="2021-09"/>
  </r>
  <r>
    <n v="3502018"/>
    <n v="350201814"/>
    <n v="10289"/>
    <d v="2021-09-09T00:00:00"/>
    <n v="123"/>
    <x v="13"/>
    <s v="Al-Rifa'i"/>
    <s v="Markaz Al-Rifa'i"/>
    <s v="Hay Al Ameer"/>
    <s v="حي الامير "/>
    <n v="31.715143000000001"/>
    <n v="46.098461"/>
    <n v="8"/>
    <x v="11"/>
    <n v="3"/>
    <s v="2021-09"/>
  </r>
  <r>
    <n v="3504023"/>
    <n v="350402314"/>
    <n v="9448"/>
    <d v="2021-09-09T00:00:00"/>
    <n v="123"/>
    <x v="13"/>
    <s v="Nassriya"/>
    <s v="Markaz Al-Nassriya"/>
    <s v="Al-Thawrah"/>
    <s v="الثوره"/>
    <n v="31.027006973399999"/>
    <n v="46.228093038300003"/>
    <n v="74"/>
    <x v="15"/>
    <n v="15"/>
    <s v="2021-09"/>
  </r>
  <r>
    <n v="3502018"/>
    <n v="350201814"/>
    <n v="10289"/>
    <d v="2021-09-09T00:00:00"/>
    <n v="123"/>
    <x v="13"/>
    <s v="Al-Rifa'i"/>
    <s v="Markaz Al-Rifa'i"/>
    <s v="Hay Al Ameer"/>
    <s v="حي الامير "/>
    <n v="31.715143000000001"/>
    <n v="46.098461"/>
    <n v="8"/>
    <x v="15"/>
    <n v="3"/>
    <s v="2021-09"/>
  </r>
  <r>
    <n v="3504036"/>
    <n v="350403614"/>
    <n v="23683"/>
    <d v="2021-09-09T00:00:00"/>
    <n v="123"/>
    <x v="13"/>
    <s v="Nassriya"/>
    <s v="Markaz Al-Nassriya"/>
    <s v="Hay Mehidiya"/>
    <s v="حي المهيديه"/>
    <n v="31.03290329"/>
    <n v="46.251552429999997"/>
    <n v="8"/>
    <x v="5"/>
    <n v="4"/>
    <s v="2021-09"/>
  </r>
  <r>
    <n v="3504023"/>
    <n v="350402314"/>
    <n v="9448"/>
    <d v="2021-09-09T00:00:00"/>
    <n v="123"/>
    <x v="13"/>
    <s v="Nassriya"/>
    <s v="Markaz Al-Nassriya"/>
    <s v="Al-Thawrah"/>
    <s v="الثوره"/>
    <n v="31.027006973399999"/>
    <n v="46.228093038300003"/>
    <n v="74"/>
    <x v="5"/>
    <n v="20"/>
    <s v="2021-09"/>
  </r>
  <r>
    <n v="3502018"/>
    <n v="350201814"/>
    <n v="10289"/>
    <d v="2021-09-09T00:00:00"/>
    <n v="123"/>
    <x v="13"/>
    <s v="Al-Rifa'i"/>
    <s v="Markaz Al-Rifa'i"/>
    <s v="Hay Al Ameer"/>
    <s v="حي الامير "/>
    <n v="31.715143000000001"/>
    <n v="46.098461"/>
    <n v="8"/>
    <x v="5"/>
    <n v="2"/>
    <s v="2021-09"/>
  </r>
  <r>
    <n v="3601031"/>
    <n v="360103114"/>
    <n v="25378"/>
    <d v="2021-09-09T00:00:00"/>
    <n v="123"/>
    <x v="14"/>
    <s v="Afaq"/>
    <s v="Al-Bdair"/>
    <s v="Hay Al-Sadrain"/>
    <s v="حي الصدرين"/>
    <n v="31.977928876899998"/>
    <n v="45.397140644700002"/>
    <n v="1"/>
    <x v="15"/>
    <n v="1"/>
    <s v="2021-09"/>
  </r>
  <r>
    <n v="3601024"/>
    <n v="360102414"/>
    <n v="25382"/>
    <d v="2021-09-11T00:00:00"/>
    <n v="123"/>
    <x v="14"/>
    <s v="Afaq"/>
    <s v="Markaz Afaq"/>
    <s v="Hay Al-Hussein"/>
    <s v="حي الحسين"/>
    <n v="32.0627755943"/>
    <n v="45.254619524100001"/>
    <n v="2"/>
    <x v="15"/>
    <n v="1"/>
    <s v="2021-09"/>
  </r>
  <r>
    <n v="3601015"/>
    <n v="360101514"/>
    <n v="3392"/>
    <d v="2021-09-11T00:00:00"/>
    <n v="123"/>
    <x v="14"/>
    <s v="Afaq"/>
    <s v="Markaz Afaq"/>
    <s v="AL-Qati"/>
    <s v="القاطع"/>
    <n v="32.053763984"/>
    <n v="45.233399760899999"/>
    <n v="3"/>
    <x v="5"/>
    <n v="1"/>
    <s v="2021-09"/>
  </r>
  <r>
    <n v="3601024"/>
    <n v="360102414"/>
    <n v="25382"/>
    <d v="2021-09-11T00:00:00"/>
    <n v="123"/>
    <x v="14"/>
    <s v="Afaq"/>
    <s v="Markaz Afaq"/>
    <s v="Hay Al-Hussein"/>
    <s v="حي الحسين"/>
    <n v="32.0627755943"/>
    <n v="45.254619524100001"/>
    <n v="2"/>
    <x v="6"/>
    <n v="1"/>
    <s v="2021-09"/>
  </r>
  <r>
    <n v="3601015"/>
    <n v="360101514"/>
    <n v="3392"/>
    <d v="2021-09-11T00:00:00"/>
    <n v="123"/>
    <x v="14"/>
    <s v="Afaq"/>
    <s v="Markaz Afaq"/>
    <s v="AL-Qati"/>
    <s v="القاطع"/>
    <n v="32.053763984"/>
    <n v="45.233399760899999"/>
    <n v="3"/>
    <x v="3"/>
    <n v="1"/>
    <s v="2021-09"/>
  </r>
  <r>
    <n v="3601015"/>
    <n v="360101514"/>
    <n v="3392"/>
    <d v="2021-09-11T00:00:00"/>
    <n v="123"/>
    <x v="14"/>
    <s v="Afaq"/>
    <s v="Markaz Afaq"/>
    <s v="AL-Qati"/>
    <s v="القاطع"/>
    <n v="32.053763984"/>
    <n v="45.233399760899999"/>
    <n v="3"/>
    <x v="11"/>
    <n v="1"/>
    <s v="2021-09"/>
  </r>
  <r>
    <n v="2708129"/>
    <n v="2708129107"/>
    <n v="18006"/>
    <d v="2021-09-11T14:42:51"/>
    <n v="123"/>
    <x v="3"/>
    <s v="Telafar"/>
    <s v="Markaz Telafar"/>
    <s v="Hay Al Nasir"/>
    <s v="حي النصر"/>
    <n v="36.371630000000003"/>
    <n v="42.459803600000001"/>
    <n v="7"/>
    <x v="1"/>
    <n v="7"/>
    <s v="2021-09"/>
  </r>
  <r>
    <n v="3601020"/>
    <n v="360102014"/>
    <n v="22751"/>
    <d v="2021-09-12T00:00:00"/>
    <n v="123"/>
    <x v="14"/>
    <s v="Afaq"/>
    <s v="Sumer"/>
    <s v="Hay Al Jumhoriyah"/>
    <s v="حي الجمهورية "/>
    <n v="32.152402788700002"/>
    <n v="45.001441919800001"/>
    <n v="2"/>
    <x v="11"/>
    <n v="1"/>
    <s v="2021-09"/>
  </r>
  <r>
    <n v="3601020"/>
    <n v="360102014"/>
    <n v="22751"/>
    <d v="2021-09-12T00:00:00"/>
    <n v="123"/>
    <x v="14"/>
    <s v="Afaq"/>
    <s v="Sumer"/>
    <s v="Hay Al Jumhoriyah"/>
    <s v="حي الجمهورية "/>
    <n v="32.152402788700002"/>
    <n v="45.001441919800001"/>
    <n v="2"/>
    <x v="13"/>
    <n v="1"/>
    <s v="2021-09"/>
  </r>
  <r>
    <n v="3604004"/>
    <n v="360400414"/>
    <n v="24583"/>
    <d v="2021-09-14T00:00:00"/>
    <n v="123"/>
    <x v="14"/>
    <s v="Hamza"/>
    <s v="Al-Sudair"/>
    <s v="Al-Marshad village"/>
    <s v="قرية المرشد"/>
    <n v="31.860279352399999"/>
    <n v="44.931567842699998"/>
    <n v="2"/>
    <x v="15"/>
    <n v="1"/>
    <s v="2021-09"/>
  </r>
  <r>
    <n v="3604015"/>
    <n v="360401514"/>
    <n v="22000"/>
    <d v="2021-09-14T00:00:00"/>
    <n v="123"/>
    <x v="14"/>
    <s v="Hamza"/>
    <s v="Markaz Al-Hamza"/>
    <s v="Hay Hussain"/>
    <s v="حي الحسين"/>
    <n v="31.7160727182"/>
    <n v="44.970706466499998"/>
    <n v="1"/>
    <x v="11"/>
    <n v="1"/>
    <s v="2021-09"/>
  </r>
  <r>
    <n v="3604004"/>
    <n v="360400414"/>
    <n v="24583"/>
    <d v="2021-09-14T00:00:00"/>
    <n v="123"/>
    <x v="14"/>
    <s v="Hamza"/>
    <s v="Al-Sudair"/>
    <s v="Al-Marshad village"/>
    <s v="قرية المرشد"/>
    <n v="31.860279352399999"/>
    <n v="44.931567842699998"/>
    <n v="2"/>
    <x v="6"/>
    <n v="1"/>
    <s v="2021-09"/>
  </r>
  <r>
    <n v="3505006"/>
    <n v="350500614"/>
    <n v="9328"/>
    <d v="2021-09-15T00:00:00"/>
    <n v="123"/>
    <x v="13"/>
    <s v="Suq Al-Shoyokh"/>
    <s v="Markaz Suq Al-Shoyokh"/>
    <s v="Al-hey Al-Askarey"/>
    <s v="حي العسكري"/>
    <n v="30.9011745066"/>
    <n v="46.449637276099999"/>
    <n v="7"/>
    <x v="6"/>
    <n v="2"/>
    <s v="2021-09"/>
  </r>
  <r>
    <n v="3505011"/>
    <n v="350501114"/>
    <n v="9258"/>
    <d v="2021-09-15T00:00:00"/>
    <n v="123"/>
    <x v="13"/>
    <s v="Suq Al-Shoyokh"/>
    <s v="Markaz Suq Al-Shoyokh"/>
    <s v="Hey al-zahraa"/>
    <s v="حي الزهراء"/>
    <n v="30.901869618300001"/>
    <n v="46.458244977299998"/>
    <n v="10"/>
    <x v="6"/>
    <n v="2"/>
    <s v="2021-09"/>
  </r>
  <r>
    <n v="3505003"/>
    <n v="350500314"/>
    <n v="25436"/>
    <d v="2021-09-15T00:00:00"/>
    <n v="123"/>
    <x v="13"/>
    <s v="Suq Al-Shoyokh"/>
    <s v="Markaz Suq Al-Shoyokh"/>
    <s v="Al Kibla"/>
    <s v="القبله"/>
    <n v="30.906636502200001"/>
    <n v="46.445979934699999"/>
    <n v="19"/>
    <x v="3"/>
    <n v="10"/>
    <s v="2021-09"/>
  </r>
  <r>
    <n v="3603060"/>
    <n v="360306014"/>
    <n v="21734"/>
    <d v="2021-09-15T00:00:00"/>
    <n v="123"/>
    <x v="14"/>
    <s v="Diwaniya"/>
    <s v="Markaz Al-Diwaniya"/>
    <s v="Hay Al Wihda 1"/>
    <s v="حي الوحده الاولى"/>
    <n v="31.995855404"/>
    <n v="44.943379650799997"/>
    <n v="1"/>
    <x v="3"/>
    <n v="1"/>
    <s v="2021-09"/>
  </r>
  <r>
    <n v="3505011"/>
    <n v="350501114"/>
    <n v="9258"/>
    <d v="2021-09-15T00:00:00"/>
    <n v="123"/>
    <x v="13"/>
    <s v="Suq Al-Shoyokh"/>
    <s v="Markaz Suq Al-Shoyokh"/>
    <s v="Hey al-zahraa"/>
    <s v="حي الزهراء"/>
    <n v="30.901869618300001"/>
    <n v="46.458244977299998"/>
    <n v="10"/>
    <x v="1"/>
    <n v="4"/>
    <s v="2021-09"/>
  </r>
  <r>
    <n v="3505003"/>
    <n v="350500314"/>
    <n v="25436"/>
    <d v="2021-09-15T00:00:00"/>
    <n v="123"/>
    <x v="13"/>
    <s v="Suq Al-Shoyokh"/>
    <s v="Markaz Suq Al-Shoyokh"/>
    <s v="Al Kibla"/>
    <s v="القبله"/>
    <n v="30.906636502200001"/>
    <n v="46.445979934699999"/>
    <n v="19"/>
    <x v="37"/>
    <n v="1"/>
    <s v="2021-09"/>
  </r>
  <r>
    <n v="3603036"/>
    <n v="360303614"/>
    <n v="25509"/>
    <d v="2021-09-15T00:00:00"/>
    <n v="123"/>
    <x v="14"/>
    <s v="Diwaniya"/>
    <s v="Markaz Al-Diwaniya"/>
    <s v="Al-Taamem-2"/>
    <s v="التأميم الثانية"/>
    <n v="31.979781151699999"/>
    <n v="44.942167323"/>
    <n v="3"/>
    <x v="11"/>
    <n v="1"/>
    <s v="2021-09"/>
  </r>
  <r>
    <n v="3505011"/>
    <n v="350501114"/>
    <n v="9258"/>
    <d v="2021-09-15T00:00:00"/>
    <n v="123"/>
    <x v="13"/>
    <s v="Suq Al-Shoyokh"/>
    <s v="Markaz Suq Al-Shoyokh"/>
    <s v="Hey al-zahraa"/>
    <s v="حي الزهراء"/>
    <n v="30.901869618300001"/>
    <n v="46.458244977299998"/>
    <n v="10"/>
    <x v="15"/>
    <n v="4"/>
    <s v="2021-09"/>
  </r>
  <r>
    <n v="3603036"/>
    <n v="360303614"/>
    <n v="25509"/>
    <d v="2021-09-15T00:00:00"/>
    <n v="123"/>
    <x v="14"/>
    <s v="Diwaniya"/>
    <s v="Markaz Al-Diwaniya"/>
    <s v="Al-Taamem-2"/>
    <s v="التأميم الثانية"/>
    <n v="31.979781151699999"/>
    <n v="44.942167323"/>
    <n v="3"/>
    <x v="15"/>
    <n v="2"/>
    <s v="2021-09"/>
  </r>
  <r>
    <n v="3505001"/>
    <n v="350500114"/>
    <n v="9206"/>
    <d v="2021-09-15T00:00:00"/>
    <n v="123"/>
    <x v="13"/>
    <s v="Suq Al-Shoyokh"/>
    <s v="Markaz Suq Al-Shoyokh"/>
    <s v="Al Esmaelya 2"/>
    <s v="الاسماعيليه 2"/>
    <n v="30.883621789100001"/>
    <n v="46.468149586599999"/>
    <n v="3"/>
    <x v="5"/>
    <n v="3"/>
    <s v="2021-09"/>
  </r>
  <r>
    <n v="3505006"/>
    <n v="350500614"/>
    <n v="9328"/>
    <d v="2021-09-15T00:00:00"/>
    <n v="123"/>
    <x v="13"/>
    <s v="Suq Al-Shoyokh"/>
    <s v="Markaz Suq Al-Shoyokh"/>
    <s v="Al-hey Al-Askarey"/>
    <s v="حي العسكري"/>
    <n v="30.9011745066"/>
    <n v="46.449637276099999"/>
    <n v="7"/>
    <x v="5"/>
    <n v="5"/>
    <s v="2021-09"/>
  </r>
  <r>
    <n v="3505003"/>
    <n v="350500314"/>
    <n v="25436"/>
    <d v="2021-09-15T00:00:00"/>
    <n v="123"/>
    <x v="13"/>
    <s v="Suq Al-Shoyokh"/>
    <s v="Markaz Suq Al-Shoyokh"/>
    <s v="Al Kibla"/>
    <s v="القبله"/>
    <n v="30.906636502200001"/>
    <n v="46.445979934699999"/>
    <n v="19"/>
    <x v="5"/>
    <n v="5"/>
    <s v="2021-09"/>
  </r>
  <r>
    <n v="3505003"/>
    <n v="350500314"/>
    <n v="25436"/>
    <d v="2021-09-15T00:00:00"/>
    <n v="123"/>
    <x v="13"/>
    <s v="Suq Al-Shoyokh"/>
    <s v="Markaz Suq Al-Shoyokh"/>
    <s v="Al Kibla"/>
    <s v="القبله"/>
    <n v="30.906636502200001"/>
    <n v="46.445979934699999"/>
    <n v="19"/>
    <x v="11"/>
    <n v="3"/>
    <s v="2021-09"/>
  </r>
  <r>
    <n v="3603068"/>
    <n v="360306814"/>
    <n v="23749"/>
    <d v="2021-09-16T00:00:00"/>
    <n v="123"/>
    <x v="14"/>
    <s v="Diwaniya"/>
    <s v="Markaz Al-Diwaniya"/>
    <s v="Hay Al-Asry-118"/>
    <s v="حي العصري محلة 118"/>
    <n v="31.9853588892"/>
    <n v="44.933945314100001"/>
    <n v="1"/>
    <x v="13"/>
    <n v="1"/>
    <s v="2021-09"/>
  </r>
  <r>
    <n v="3603073"/>
    <n v="360307314"/>
    <n v="23715"/>
    <d v="2021-09-16T00:00:00"/>
    <n v="123"/>
    <x v="14"/>
    <s v="Diwaniya"/>
    <s v="Markaz Al-Diwaniya"/>
    <s v="Hay Al-Hadarah"/>
    <s v="حي الحضارة"/>
    <n v="32.015676934699997"/>
    <n v="44.9173569003"/>
    <n v="1"/>
    <x v="6"/>
    <n v="1"/>
    <s v="2021-09"/>
  </r>
  <r>
    <n v="3603025"/>
    <n v="360302514"/>
    <n v="2885"/>
    <d v="2021-09-18T00:00:00"/>
    <n v="123"/>
    <x v="14"/>
    <s v="Diwaniya"/>
    <s v="Markaz Al-Diwaniya"/>
    <s v="Al-Jazaair 2"/>
    <s v="الجزائر الثانية"/>
    <n v="31.987180695900001"/>
    <n v="44.902500910900002"/>
    <n v="3"/>
    <x v="6"/>
    <n v="1"/>
    <s v="2021-09"/>
  </r>
  <r>
    <n v="3504033"/>
    <n v="350403314"/>
    <n v="10259"/>
    <d v="2021-09-18T00:00:00"/>
    <n v="123"/>
    <x v="13"/>
    <s v="Nassriya"/>
    <s v="Markaz Al-Nassriya"/>
    <s v="Hay Al Tadhihiya"/>
    <s v="حي التضحية"/>
    <n v="31.050157178100001"/>
    <n v="46.273353213199997"/>
    <n v="72"/>
    <x v="6"/>
    <n v="7"/>
    <s v="2021-09"/>
  </r>
  <r>
    <n v="3502016"/>
    <n v="350201614"/>
    <n v="34162"/>
    <d v="2021-09-18T00:00:00"/>
    <n v="123"/>
    <x v="13"/>
    <s v="Al-Rifa'i"/>
    <s v="Markaz Al-Rifa'i"/>
    <s v="Al Tifige"/>
    <s v="التيفيج"/>
    <n v="31.735530000000001"/>
    <n v="46.112045999999999"/>
    <n v="17"/>
    <x v="6"/>
    <n v="7"/>
    <s v="2021-09"/>
  </r>
  <r>
    <n v="3504054"/>
    <n v="350405414"/>
    <n v="9427"/>
    <d v="2021-09-18T00:00:00"/>
    <n v="123"/>
    <x v="13"/>
    <s v="Nassriya"/>
    <s v="Markaz Al-Nassriya"/>
    <s v="Hay AL-Mansouria"/>
    <s v="المنصورية "/>
    <n v="31.030441920000001"/>
    <n v="46.215599115800003"/>
    <n v="135"/>
    <x v="6"/>
    <n v="25"/>
    <s v="2021-09"/>
  </r>
  <r>
    <n v="3504011"/>
    <n v="350401114"/>
    <n v="10260"/>
    <d v="2021-09-18T00:00:00"/>
    <n v="123"/>
    <x v="13"/>
    <s v="Nassriya"/>
    <s v="Markaz Al-Nassriya"/>
    <s v="Al Iskan Al Sinaie"/>
    <s v="الاسكان الصناعي"/>
    <n v="31.0134574836"/>
    <n v="46.282408152000002"/>
    <n v="650"/>
    <x v="6"/>
    <n v="250"/>
    <s v="2021-09"/>
  </r>
  <r>
    <n v="3504011"/>
    <n v="350401114"/>
    <n v="10260"/>
    <d v="2021-09-18T00:00:00"/>
    <n v="123"/>
    <x v="13"/>
    <s v="Nassriya"/>
    <s v="Markaz Al-Nassriya"/>
    <s v="Al Iskan Al Sinaie"/>
    <s v="الاسكان الصناعي"/>
    <n v="31.0134574836"/>
    <n v="46.282408152000002"/>
    <n v="650"/>
    <x v="5"/>
    <n v="200"/>
    <s v="2021-09"/>
  </r>
  <r>
    <n v="3504033"/>
    <n v="350403314"/>
    <n v="10259"/>
    <d v="2021-09-18T00:00:00"/>
    <n v="123"/>
    <x v="13"/>
    <s v="Nassriya"/>
    <s v="Markaz Al-Nassriya"/>
    <s v="Hay Al Tadhihiya"/>
    <s v="حي التضحية"/>
    <n v="31.050157178100001"/>
    <n v="46.273353213199997"/>
    <n v="72"/>
    <x v="3"/>
    <n v="15"/>
    <s v="2021-09"/>
  </r>
  <r>
    <n v="3504033"/>
    <n v="350403314"/>
    <n v="10259"/>
    <d v="2021-09-18T00:00:00"/>
    <n v="123"/>
    <x v="13"/>
    <s v="Nassriya"/>
    <s v="Markaz Al-Nassriya"/>
    <s v="Hay Al Tadhihiya"/>
    <s v="حي التضحية"/>
    <n v="31.050157178100001"/>
    <n v="46.273353213199997"/>
    <n v="72"/>
    <x v="1"/>
    <n v="15"/>
    <s v="2021-09"/>
  </r>
  <r>
    <n v="3504011"/>
    <n v="350401114"/>
    <n v="10260"/>
    <d v="2021-09-18T00:00:00"/>
    <n v="123"/>
    <x v="13"/>
    <s v="Nassriya"/>
    <s v="Markaz Al-Nassriya"/>
    <s v="Al Iskan Al Sinaie"/>
    <s v="الاسكان الصناعي"/>
    <n v="31.0134574836"/>
    <n v="46.282408152000002"/>
    <n v="650"/>
    <x v="3"/>
    <n v="20"/>
    <s v="2021-09"/>
  </r>
  <r>
    <n v="3504011"/>
    <n v="350401114"/>
    <n v="10260"/>
    <d v="2021-09-18T00:00:00"/>
    <n v="123"/>
    <x v="13"/>
    <s v="Nassriya"/>
    <s v="Markaz Al-Nassriya"/>
    <s v="Al Iskan Al Sinaie"/>
    <s v="الاسكان الصناعي"/>
    <n v="31.0134574836"/>
    <n v="46.282408152000002"/>
    <n v="650"/>
    <x v="37"/>
    <n v="10"/>
    <s v="2021-09"/>
  </r>
  <r>
    <n v="3502012"/>
    <n v="350201214"/>
    <n v="33800"/>
    <d v="2021-09-18T00:00:00"/>
    <n v="123"/>
    <x v="13"/>
    <s v="Al-Rifa'i"/>
    <s v="Al-Nasr"/>
    <s v="Al-Mustshfah"/>
    <s v="حي المستشفى"/>
    <n v="31.541273"/>
    <n v="46.125217999999997"/>
    <n v="5"/>
    <x v="3"/>
    <n v="3"/>
    <s v="2021-09"/>
  </r>
  <r>
    <n v="3603022"/>
    <n v="360302214"/>
    <n v="3381"/>
    <d v="2021-09-18T00:00:00"/>
    <n v="123"/>
    <x v="14"/>
    <s v="Diwaniya"/>
    <s v="Markaz Al-Diwaniya"/>
    <s v="AL-Jamiyah 2"/>
    <s v="الجمعية الثانية"/>
    <n v="31.976561914200001"/>
    <n v="44.948463998800001"/>
    <n v="1"/>
    <x v="11"/>
    <n v="1"/>
    <s v="2021-09"/>
  </r>
  <r>
    <n v="3603025"/>
    <n v="360302514"/>
    <n v="2885"/>
    <d v="2021-09-18T00:00:00"/>
    <n v="123"/>
    <x v="14"/>
    <s v="Diwaniya"/>
    <s v="Markaz Al-Diwaniya"/>
    <s v="Al-Jazaair 2"/>
    <s v="الجزائر الثانية"/>
    <n v="31.987180695900001"/>
    <n v="44.902500910900002"/>
    <n v="3"/>
    <x v="11"/>
    <n v="1"/>
    <s v="2021-09"/>
  </r>
  <r>
    <n v="3504019"/>
    <n v="350401914"/>
    <n v="9470"/>
    <d v="2021-09-18T00:00:00"/>
    <n v="123"/>
    <x v="13"/>
    <s v="Nassriya"/>
    <s v="Markaz Al-Nassriya"/>
    <s v="Al-hay al-askary"/>
    <s v="الحي العسكري "/>
    <n v="31.0569626851"/>
    <n v="46.266143804899997"/>
    <n v="13"/>
    <x v="11"/>
    <n v="3"/>
    <s v="2021-09"/>
  </r>
  <r>
    <n v="3504019"/>
    <n v="350401914"/>
    <n v="9470"/>
    <d v="2021-09-18T00:00:00"/>
    <n v="123"/>
    <x v="13"/>
    <s v="Nassriya"/>
    <s v="Markaz Al-Nassriya"/>
    <s v="Al-hay al-askary"/>
    <s v="الحي العسكري "/>
    <n v="31.0569626851"/>
    <n v="46.266143804899997"/>
    <n v="13"/>
    <x v="10"/>
    <n v="4"/>
    <s v="2021-09"/>
  </r>
  <r>
    <n v="3502015"/>
    <n v="350201514"/>
    <n v="33803"/>
    <d v="2021-09-18T00:00:00"/>
    <n v="123"/>
    <x v="13"/>
    <s v="Al-Rifa'i"/>
    <s v="Al-Nasr"/>
    <s v="Al Amam Al Ridhah"/>
    <s v="الامام الرضا"/>
    <n v="31.543367"/>
    <n v="46.119889000000001"/>
    <n v="4"/>
    <x v="1"/>
    <n v="2"/>
    <s v="2021-09"/>
  </r>
  <r>
    <n v="3502016"/>
    <n v="350201614"/>
    <n v="34162"/>
    <d v="2021-09-18T00:00:00"/>
    <n v="123"/>
    <x v="13"/>
    <s v="Al-Rifa'i"/>
    <s v="Markaz Al-Rifa'i"/>
    <s v="Al Tifige"/>
    <s v="التيفيج"/>
    <n v="31.735530000000001"/>
    <n v="46.112045999999999"/>
    <n v="17"/>
    <x v="1"/>
    <n v="4"/>
    <s v="2021-09"/>
  </r>
  <r>
    <n v="3504054"/>
    <n v="350405414"/>
    <n v="9427"/>
    <d v="2021-09-18T00:00:00"/>
    <n v="123"/>
    <x v="13"/>
    <s v="Nassriya"/>
    <s v="Markaz Al-Nassriya"/>
    <s v="Hay AL-Mansouria"/>
    <s v="المنصورية "/>
    <n v="31.030441920000001"/>
    <n v="46.215599115800003"/>
    <n v="135"/>
    <x v="1"/>
    <n v="5"/>
    <s v="2021-09"/>
  </r>
  <r>
    <n v="3504011"/>
    <n v="350401114"/>
    <n v="10260"/>
    <d v="2021-09-18T00:00:00"/>
    <n v="123"/>
    <x v="13"/>
    <s v="Nassriya"/>
    <s v="Markaz Al-Nassriya"/>
    <s v="Al Iskan Al Sinaie"/>
    <s v="الاسكان الصناعي"/>
    <n v="31.0134574836"/>
    <n v="46.282408152000002"/>
    <n v="650"/>
    <x v="1"/>
    <n v="10"/>
    <s v="2021-09"/>
  </r>
  <r>
    <n v="3504019"/>
    <n v="350401914"/>
    <n v="9470"/>
    <d v="2021-09-18T00:00:00"/>
    <n v="123"/>
    <x v="13"/>
    <s v="Nassriya"/>
    <s v="Markaz Al-Nassriya"/>
    <s v="Al-hay al-askary"/>
    <s v="الحي العسكري "/>
    <n v="31.0569626851"/>
    <n v="46.266143804899997"/>
    <n v="13"/>
    <x v="33"/>
    <n v="3"/>
    <s v="2021-09"/>
  </r>
  <r>
    <n v="3504011"/>
    <n v="350401114"/>
    <n v="10260"/>
    <d v="2021-09-18T00:00:00"/>
    <n v="123"/>
    <x v="13"/>
    <s v="Nassriya"/>
    <s v="Markaz Al-Nassriya"/>
    <s v="Al Iskan Al Sinaie"/>
    <s v="الاسكان الصناعي"/>
    <n v="31.0134574836"/>
    <n v="46.282408152000002"/>
    <n v="650"/>
    <x v="11"/>
    <n v="150"/>
    <s v="2021-09"/>
  </r>
  <r>
    <n v="3504054"/>
    <n v="350405414"/>
    <n v="9427"/>
    <d v="2021-09-18T00:00:00"/>
    <n v="123"/>
    <x v="13"/>
    <s v="Nassriya"/>
    <s v="Markaz Al-Nassriya"/>
    <s v="Hay AL-Mansouria"/>
    <s v="المنصورية "/>
    <n v="31.030441920000001"/>
    <n v="46.215599115800003"/>
    <n v="135"/>
    <x v="11"/>
    <n v="40"/>
    <s v="2021-09"/>
  </r>
  <r>
    <n v="3504019"/>
    <n v="350401914"/>
    <n v="9470"/>
    <d v="2021-09-18T00:00:00"/>
    <n v="123"/>
    <x v="13"/>
    <s v="Nassriya"/>
    <s v="Markaz Al-Nassriya"/>
    <s v="Al-hay al-askary"/>
    <s v="الحي العسكري "/>
    <n v="31.0569626851"/>
    <n v="46.266143804899997"/>
    <n v="13"/>
    <x v="0"/>
    <n v="3"/>
    <s v="2021-09"/>
  </r>
  <r>
    <n v="3504015"/>
    <n v="350401514"/>
    <n v="10272"/>
    <d v="2021-09-18T00:00:00"/>
    <n v="123"/>
    <x v="13"/>
    <s v="Nassriya"/>
    <s v="Markaz Al-Nassriya"/>
    <s v="Al Shoula"/>
    <s v="الشعلة"/>
    <n v="31.034963944600001"/>
    <n v="46.242300951700003"/>
    <n v="3"/>
    <x v="15"/>
    <n v="3"/>
    <s v="2021-09"/>
  </r>
  <r>
    <n v="3504002"/>
    <n v="350400214"/>
    <n v="25529"/>
    <d v="2021-09-18T00:00:00"/>
    <n v="123"/>
    <x v="13"/>
    <s v="Nassriya"/>
    <s v="Markaz Al-Nassriya"/>
    <s v="Al Aoeh"/>
    <s v="قرية العوية"/>
    <n v="31.033167288000001"/>
    <n v="46.273891712999998"/>
    <n v="9"/>
    <x v="15"/>
    <n v="5"/>
    <s v="2021-09"/>
  </r>
  <r>
    <n v="3504054"/>
    <n v="350405414"/>
    <n v="9427"/>
    <d v="2021-09-18T00:00:00"/>
    <n v="123"/>
    <x v="13"/>
    <s v="Nassriya"/>
    <s v="Markaz Al-Nassriya"/>
    <s v="Hay AL-Mansouria"/>
    <s v="المنصورية "/>
    <n v="31.030441920000001"/>
    <n v="46.215599115800003"/>
    <n v="135"/>
    <x v="16"/>
    <n v="15"/>
    <s v="2021-09"/>
  </r>
  <r>
    <n v="3504011"/>
    <n v="350401114"/>
    <n v="10260"/>
    <d v="2021-09-18T00:00:00"/>
    <n v="123"/>
    <x v="13"/>
    <s v="Nassriya"/>
    <s v="Markaz Al-Nassriya"/>
    <s v="Al Iskan Al Sinaie"/>
    <s v="الاسكان الصناعي"/>
    <n v="31.0134574836"/>
    <n v="46.282408152000002"/>
    <n v="650"/>
    <x v="15"/>
    <n v="10"/>
    <s v="2021-09"/>
  </r>
  <r>
    <n v="3502003"/>
    <n v="350200314"/>
    <n v="24722"/>
    <d v="2021-09-18T00:00:00"/>
    <n v="123"/>
    <x v="13"/>
    <s v="Al-Rifa'i"/>
    <s v="Markaz Al-Rifa'i"/>
    <s v="Hay Al Hussien"/>
    <s v="حي الحسين"/>
    <n v="31.711529196499999"/>
    <n v="46.124556874"/>
    <n v="9"/>
    <x v="15"/>
    <n v="5"/>
    <s v="2021-09"/>
  </r>
  <r>
    <n v="3502007"/>
    <n v="350200714"/>
    <n v="33795"/>
    <d v="2021-09-18T00:00:00"/>
    <n v="123"/>
    <x v="13"/>
    <s v="Al-Rifa'i"/>
    <s v="Markaz Al-Rifa'i"/>
    <s v="Al-Omal"/>
    <s v="حي العمال"/>
    <n v="31.728400000000001"/>
    <n v="46.110399999999998"/>
    <n v="4"/>
    <x v="15"/>
    <n v="4"/>
    <s v="2021-09"/>
  </r>
  <r>
    <n v="3504033"/>
    <n v="350403314"/>
    <n v="10259"/>
    <d v="2021-09-18T00:00:00"/>
    <n v="123"/>
    <x v="13"/>
    <s v="Nassriya"/>
    <s v="Markaz Al-Nassriya"/>
    <s v="Hay Al Tadhihiya"/>
    <s v="حي التضحية"/>
    <n v="31.050157178100001"/>
    <n v="46.273353213199997"/>
    <n v="72"/>
    <x v="5"/>
    <n v="15"/>
    <s v="2021-09"/>
  </r>
  <r>
    <n v="3502003"/>
    <n v="350200314"/>
    <n v="24722"/>
    <d v="2021-09-18T00:00:00"/>
    <n v="123"/>
    <x v="13"/>
    <s v="Al-Rifa'i"/>
    <s v="Markaz Al-Rifa'i"/>
    <s v="Hay Al Hussien"/>
    <s v="حي الحسين"/>
    <n v="31.711529196499999"/>
    <n v="46.124556874"/>
    <n v="9"/>
    <x v="5"/>
    <n v="4"/>
    <s v="2021-09"/>
  </r>
  <r>
    <n v="3504054"/>
    <n v="350405414"/>
    <n v="9427"/>
    <d v="2021-09-18T00:00:00"/>
    <n v="123"/>
    <x v="13"/>
    <s v="Nassriya"/>
    <s v="Markaz Al-Nassriya"/>
    <s v="Hay AL-Mansouria"/>
    <s v="المنصورية "/>
    <n v="31.030441920000001"/>
    <n v="46.215599115800003"/>
    <n v="135"/>
    <x v="5"/>
    <n v="50"/>
    <s v="2021-09"/>
  </r>
  <r>
    <n v="3504002"/>
    <n v="350400214"/>
    <n v="25529"/>
    <d v="2021-09-18T00:00:00"/>
    <n v="123"/>
    <x v="13"/>
    <s v="Nassriya"/>
    <s v="Markaz Al-Nassriya"/>
    <s v="Al Aoeh"/>
    <s v="قرية العوية"/>
    <n v="31.033167288000001"/>
    <n v="46.273891712999998"/>
    <n v="9"/>
    <x v="5"/>
    <n v="4"/>
    <s v="2021-09"/>
  </r>
  <r>
    <n v="3502016"/>
    <n v="350201614"/>
    <n v="34162"/>
    <d v="2021-09-18T00:00:00"/>
    <n v="123"/>
    <x v="13"/>
    <s v="Al-Rifa'i"/>
    <s v="Markaz Al-Rifa'i"/>
    <s v="Al Tifige"/>
    <s v="التيفيج"/>
    <n v="31.735530000000001"/>
    <n v="46.112045999999999"/>
    <n v="17"/>
    <x v="5"/>
    <n v="3"/>
    <s v="2021-09"/>
  </r>
  <r>
    <n v="3603025"/>
    <n v="360302514"/>
    <n v="2885"/>
    <d v="2021-09-18T00:00:00"/>
    <n v="123"/>
    <x v="14"/>
    <s v="Diwaniya"/>
    <s v="Markaz Al-Diwaniya"/>
    <s v="Al-Jazaair 2"/>
    <s v="الجزائر الثانية"/>
    <n v="31.987180695900001"/>
    <n v="44.902500910900002"/>
    <n v="3"/>
    <x v="15"/>
    <n v="1"/>
    <s v="2021-09"/>
  </r>
  <r>
    <n v="3502016"/>
    <n v="350201614"/>
    <n v="34162"/>
    <d v="2021-09-18T00:00:00"/>
    <n v="123"/>
    <x v="13"/>
    <s v="Al-Rifa'i"/>
    <s v="Markaz Al-Rifa'i"/>
    <s v="Al Tifige"/>
    <s v="التيفيج"/>
    <n v="31.735530000000001"/>
    <n v="46.112045999999999"/>
    <n v="17"/>
    <x v="15"/>
    <n v="3"/>
    <s v="2021-09"/>
  </r>
  <r>
    <n v="3502015"/>
    <n v="350201514"/>
    <n v="33803"/>
    <d v="2021-09-18T00:00:00"/>
    <n v="123"/>
    <x v="13"/>
    <s v="Al-Rifa'i"/>
    <s v="Al-Nasr"/>
    <s v="Al Amam Al Ridhah"/>
    <s v="الامام الرضا"/>
    <n v="31.543367"/>
    <n v="46.119889000000001"/>
    <n v="4"/>
    <x v="15"/>
    <n v="2"/>
    <s v="2021-09"/>
  </r>
  <r>
    <n v="3502012"/>
    <n v="350201214"/>
    <n v="33800"/>
    <d v="2021-09-18T00:00:00"/>
    <n v="123"/>
    <x v="13"/>
    <s v="Al-Rifa'i"/>
    <s v="Al-Nasr"/>
    <s v="Al-Mustshfah"/>
    <s v="حي المستشفى"/>
    <n v="31.541273"/>
    <n v="46.125217999999997"/>
    <n v="5"/>
    <x v="15"/>
    <n v="2"/>
    <s v="2021-09"/>
  </r>
  <r>
    <n v="3504033"/>
    <n v="350403314"/>
    <n v="10259"/>
    <d v="2021-09-18T00:00:00"/>
    <n v="123"/>
    <x v="13"/>
    <s v="Nassriya"/>
    <s v="Markaz Al-Nassriya"/>
    <s v="Hay Al Tadhihiya"/>
    <s v="حي التضحية"/>
    <n v="31.050157178100001"/>
    <n v="46.273353213199997"/>
    <n v="72"/>
    <x v="15"/>
    <n v="20"/>
    <s v="2021-09"/>
  </r>
  <r>
    <n v="3603006"/>
    <n v="360300614"/>
    <n v="22815"/>
    <d v="2021-09-19T00:00:00"/>
    <n v="123"/>
    <x v="14"/>
    <s v="Diwaniya"/>
    <s v="Markaz Al-Diwaniya"/>
    <s v="Hay Al Jumhori Al Sharqi"/>
    <s v="حي الجمهوري الشرقي"/>
    <n v="31.991753191699999"/>
    <n v="44.921382210700003"/>
    <n v="2"/>
    <x v="23"/>
    <n v="1"/>
    <s v="2021-09"/>
  </r>
  <r>
    <n v="3603006"/>
    <n v="360300614"/>
    <n v="22815"/>
    <d v="2021-09-19T00:00:00"/>
    <n v="123"/>
    <x v="14"/>
    <s v="Diwaniya"/>
    <s v="Markaz Al-Diwaniya"/>
    <s v="Hay Al Jumhori Al Sharqi"/>
    <s v="حي الجمهوري الشرقي"/>
    <n v="31.991753191699999"/>
    <n v="44.921382210700003"/>
    <n v="2"/>
    <x v="3"/>
    <n v="1"/>
    <s v="2021-09"/>
  </r>
  <r>
    <n v="3504026"/>
    <n v="350402614"/>
    <n v="10253"/>
    <d v="2021-09-20T00:00:00"/>
    <n v="123"/>
    <x v="13"/>
    <s v="Nassriya"/>
    <s v="Markaz Al-Nassriya"/>
    <s v="Baghdad Street"/>
    <s v="شارع بغداد"/>
    <n v="31.038477412900001"/>
    <n v="46.2356561609"/>
    <n v="45"/>
    <x v="36"/>
    <n v="2"/>
    <s v="2021-09"/>
  </r>
  <r>
    <n v="3504007"/>
    <n v="350400714"/>
    <n v="25525"/>
    <d v="2021-09-20T00:00:00"/>
    <n v="123"/>
    <x v="13"/>
    <s v="Nassriya"/>
    <s v="Markaz Al-Nassriya"/>
    <s v="Al Emarat"/>
    <s v="العمارات"/>
    <n v="31.027024004299999"/>
    <n v="46.241676675500003"/>
    <n v="40"/>
    <x v="3"/>
    <n v="14"/>
    <s v="2021-09"/>
  </r>
  <r>
    <n v="3504021"/>
    <n v="350402114"/>
    <n v="10335"/>
    <d v="2021-09-20T00:00:00"/>
    <n v="123"/>
    <x v="13"/>
    <s v="Nassriya"/>
    <s v="Markaz Al-Nassriya"/>
    <s v="Al-Salhiya"/>
    <s v="حي الصالحية"/>
    <n v="31.0506383486"/>
    <n v="46.269343302599999"/>
    <n v="117"/>
    <x v="3"/>
    <n v="21"/>
    <s v="2021-09"/>
  </r>
  <r>
    <n v="3504028"/>
    <n v="350402814"/>
    <n v="25526"/>
    <d v="2021-09-20T00:00:00"/>
    <n v="123"/>
    <x v="13"/>
    <s v="Nassriya"/>
    <s v="Markaz Al-Nassriya"/>
    <s v="Hay Al Ameer"/>
    <s v="حي الامير"/>
    <n v="31.036175809100001"/>
    <n v="46.220527480000001"/>
    <n v="55"/>
    <x v="3"/>
    <n v="10"/>
    <s v="2021-09"/>
  </r>
  <r>
    <n v="3504026"/>
    <n v="350402614"/>
    <n v="10253"/>
    <d v="2021-09-20T00:00:00"/>
    <n v="123"/>
    <x v="13"/>
    <s v="Nassriya"/>
    <s v="Markaz Al-Nassriya"/>
    <s v="Baghdad Street"/>
    <s v="شارع بغداد"/>
    <n v="31.038477412900001"/>
    <n v="46.2356561609"/>
    <n v="45"/>
    <x v="3"/>
    <n v="5"/>
    <s v="2021-09"/>
  </r>
  <r>
    <n v="3504007"/>
    <n v="350400714"/>
    <n v="25525"/>
    <d v="2021-09-20T00:00:00"/>
    <n v="123"/>
    <x v="13"/>
    <s v="Nassriya"/>
    <s v="Markaz Al-Nassriya"/>
    <s v="Al Emarat"/>
    <s v="العمارات"/>
    <n v="31.027024004299999"/>
    <n v="46.241676675500003"/>
    <n v="40"/>
    <x v="5"/>
    <n v="12"/>
    <s v="2021-09"/>
  </r>
  <r>
    <n v="3504026"/>
    <n v="350402614"/>
    <n v="10253"/>
    <d v="2021-09-20T00:00:00"/>
    <n v="123"/>
    <x v="13"/>
    <s v="Nassriya"/>
    <s v="Markaz Al-Nassriya"/>
    <s v="Baghdad Street"/>
    <s v="شارع بغداد"/>
    <n v="31.038477412900001"/>
    <n v="46.2356561609"/>
    <n v="45"/>
    <x v="6"/>
    <n v="15"/>
    <s v="2021-09"/>
  </r>
  <r>
    <n v="3504025"/>
    <n v="350402514"/>
    <n v="10262"/>
    <d v="2021-09-20T00:00:00"/>
    <n v="123"/>
    <x v="13"/>
    <s v="Nassriya"/>
    <s v="Markaz Al-Nassriya"/>
    <s v="Aredo"/>
    <s v="حي اريدو"/>
    <n v="31.074394900600002"/>
    <n v="46.250142994800001"/>
    <n v="95"/>
    <x v="6"/>
    <n v="10"/>
    <s v="2021-09"/>
  </r>
  <r>
    <n v="3504021"/>
    <n v="350402114"/>
    <n v="10335"/>
    <d v="2021-09-20T00:00:00"/>
    <n v="123"/>
    <x v="13"/>
    <s v="Nassriya"/>
    <s v="Markaz Al-Nassriya"/>
    <s v="Al-Salhiya"/>
    <s v="حي الصالحية"/>
    <n v="31.0506383486"/>
    <n v="46.269343302599999"/>
    <n v="117"/>
    <x v="10"/>
    <n v="6"/>
    <s v="2021-09"/>
  </r>
  <r>
    <n v="3504007"/>
    <n v="350400714"/>
    <n v="25525"/>
    <d v="2021-09-20T00:00:00"/>
    <n v="123"/>
    <x v="13"/>
    <s v="Nassriya"/>
    <s v="Markaz Al-Nassriya"/>
    <s v="Al Emarat"/>
    <s v="العمارات"/>
    <n v="31.027024004299999"/>
    <n v="46.241676675500003"/>
    <n v="40"/>
    <x v="1"/>
    <n v="10"/>
    <s v="2021-09"/>
  </r>
  <r>
    <n v="3504024"/>
    <n v="350402414"/>
    <n v="9396"/>
    <d v="2021-09-20T00:00:00"/>
    <n v="123"/>
    <x v="13"/>
    <s v="Nassriya"/>
    <s v="Markaz Al-Nassriya"/>
    <s v="Al-zielat"/>
    <s v="الزعيلات"/>
    <n v="31.0154237044"/>
    <n v="46.263441754500001"/>
    <n v="18"/>
    <x v="1"/>
    <n v="8"/>
    <s v="2021-09"/>
  </r>
  <r>
    <n v="3504025"/>
    <n v="350402514"/>
    <n v="10262"/>
    <d v="2021-09-20T00:00:00"/>
    <n v="123"/>
    <x v="13"/>
    <s v="Nassriya"/>
    <s v="Markaz Al-Nassriya"/>
    <s v="Aredo"/>
    <s v="حي اريدو"/>
    <n v="31.074394900600002"/>
    <n v="46.250142994800001"/>
    <n v="95"/>
    <x v="1"/>
    <n v="30"/>
    <s v="2021-09"/>
  </r>
  <r>
    <n v="3504028"/>
    <n v="350402814"/>
    <n v="25526"/>
    <d v="2021-09-20T00:00:00"/>
    <n v="123"/>
    <x v="13"/>
    <s v="Nassriya"/>
    <s v="Markaz Al-Nassriya"/>
    <s v="Hay Al Ameer"/>
    <s v="حي الامير"/>
    <n v="31.036175809100001"/>
    <n v="46.220527480000001"/>
    <n v="55"/>
    <x v="1"/>
    <n v="8"/>
    <s v="2021-09"/>
  </r>
  <r>
    <n v="3504014"/>
    <n v="350401414"/>
    <n v="10254"/>
    <d v="2021-09-20T00:00:00"/>
    <n v="123"/>
    <x v="13"/>
    <s v="Nassriya"/>
    <s v="Markaz Al-Nassriya"/>
    <s v="Al Sharqiya"/>
    <s v="الشرقيه"/>
    <n v="31.042429802899999"/>
    <n v="46.262052204600003"/>
    <n v="30"/>
    <x v="10"/>
    <n v="10"/>
    <s v="2021-09"/>
  </r>
  <r>
    <n v="3504021"/>
    <n v="350402114"/>
    <n v="10335"/>
    <d v="2021-09-20T00:00:00"/>
    <n v="123"/>
    <x v="13"/>
    <s v="Nassriya"/>
    <s v="Markaz Al-Nassriya"/>
    <s v="Al-Salhiya"/>
    <s v="حي الصالحية"/>
    <n v="31.0506383486"/>
    <n v="46.269343302599999"/>
    <n v="117"/>
    <x v="11"/>
    <n v="5"/>
    <s v="2021-09"/>
  </r>
  <r>
    <n v="3603012"/>
    <n v="360301214"/>
    <n v="21945"/>
    <d v="2021-09-20T00:00:00"/>
    <n v="123"/>
    <x v="14"/>
    <s v="Diwaniya"/>
    <s v="Markaz Al-Diwaniya"/>
    <s v="Hay Al Wihda 3"/>
    <s v="حي الوحده الثالثه"/>
    <n v="31.993009728099999"/>
    <n v="44.946743119300002"/>
    <n v="2"/>
    <x v="11"/>
    <n v="1"/>
    <s v="2021-09"/>
  </r>
  <r>
    <n v="3504014"/>
    <n v="350401414"/>
    <n v="10254"/>
    <d v="2021-09-20T00:00:00"/>
    <n v="123"/>
    <x v="13"/>
    <s v="Nassriya"/>
    <s v="Markaz Al-Nassriya"/>
    <s v="Al Sharqiya"/>
    <s v="الشرقيه"/>
    <n v="31.042429802899999"/>
    <n v="46.262052204600003"/>
    <n v="30"/>
    <x v="11"/>
    <n v="5"/>
    <s v="2021-09"/>
  </r>
  <r>
    <n v="3504014"/>
    <n v="350401414"/>
    <n v="10254"/>
    <d v="2021-09-20T00:00:00"/>
    <n v="123"/>
    <x v="13"/>
    <s v="Nassriya"/>
    <s v="Markaz Al-Nassriya"/>
    <s v="Al Sharqiya"/>
    <s v="الشرقيه"/>
    <n v="31.042429802899999"/>
    <n v="46.262052204600003"/>
    <n v="30"/>
    <x v="33"/>
    <n v="15"/>
    <s v="2021-09"/>
  </r>
  <r>
    <n v="3504025"/>
    <n v="350402514"/>
    <n v="10262"/>
    <d v="2021-09-20T00:00:00"/>
    <n v="123"/>
    <x v="13"/>
    <s v="Nassriya"/>
    <s v="Markaz Al-Nassriya"/>
    <s v="Aredo"/>
    <s v="حي اريدو"/>
    <n v="31.074394900600002"/>
    <n v="46.250142994800001"/>
    <n v="95"/>
    <x v="18"/>
    <n v="10"/>
    <s v="2021-09"/>
  </r>
  <r>
    <n v="3504026"/>
    <n v="350402614"/>
    <n v="10253"/>
    <d v="2021-09-20T00:00:00"/>
    <n v="123"/>
    <x v="13"/>
    <s v="Nassriya"/>
    <s v="Markaz Al-Nassriya"/>
    <s v="Baghdad Street"/>
    <s v="شارع بغداد"/>
    <n v="31.038477412900001"/>
    <n v="46.2356561609"/>
    <n v="45"/>
    <x v="23"/>
    <n v="3"/>
    <s v="2021-09"/>
  </r>
  <r>
    <n v="3504021"/>
    <n v="350402114"/>
    <n v="10335"/>
    <d v="2021-09-20T00:00:00"/>
    <n v="123"/>
    <x v="13"/>
    <s v="Nassriya"/>
    <s v="Markaz Al-Nassriya"/>
    <s v="Al-Salhiya"/>
    <s v="حي الصالحية"/>
    <n v="31.0506383486"/>
    <n v="46.269343302599999"/>
    <n v="117"/>
    <x v="33"/>
    <n v="5"/>
    <s v="2021-09"/>
  </r>
  <r>
    <n v="3504026"/>
    <n v="350402614"/>
    <n v="10253"/>
    <d v="2021-09-20T00:00:00"/>
    <n v="123"/>
    <x v="13"/>
    <s v="Nassriya"/>
    <s v="Markaz Al-Nassriya"/>
    <s v="Baghdad Street"/>
    <s v="شارع بغداد"/>
    <n v="31.038477412900001"/>
    <n v="46.2356561609"/>
    <n v="45"/>
    <x v="15"/>
    <n v="10"/>
    <s v="2021-09"/>
  </r>
  <r>
    <n v="3504025"/>
    <n v="350402514"/>
    <n v="10262"/>
    <d v="2021-09-20T00:00:00"/>
    <n v="123"/>
    <x v="13"/>
    <s v="Nassriya"/>
    <s v="Markaz Al-Nassriya"/>
    <s v="Aredo"/>
    <s v="حي اريدو"/>
    <n v="31.074394900600002"/>
    <n v="46.250142994800001"/>
    <n v="95"/>
    <x v="15"/>
    <n v="10"/>
    <s v="2021-09"/>
  </r>
  <r>
    <n v="3504028"/>
    <n v="350402814"/>
    <n v="25526"/>
    <d v="2021-09-20T00:00:00"/>
    <n v="123"/>
    <x v="13"/>
    <s v="Nassriya"/>
    <s v="Markaz Al-Nassriya"/>
    <s v="Hay Al Ameer"/>
    <s v="حي الامير"/>
    <n v="31.036175809100001"/>
    <n v="46.220527480000001"/>
    <n v="55"/>
    <x v="16"/>
    <n v="10"/>
    <s v="2021-09"/>
  </r>
  <r>
    <n v="3504028"/>
    <n v="350402814"/>
    <n v="25526"/>
    <d v="2021-09-20T00:00:00"/>
    <n v="123"/>
    <x v="13"/>
    <s v="Nassriya"/>
    <s v="Markaz Al-Nassriya"/>
    <s v="Hay Al Ameer"/>
    <s v="حي الامير"/>
    <n v="31.036175809100001"/>
    <n v="46.220527480000001"/>
    <n v="55"/>
    <x v="15"/>
    <n v="14"/>
    <s v="2021-09"/>
  </r>
  <r>
    <n v="3504024"/>
    <n v="350402414"/>
    <n v="9396"/>
    <d v="2021-09-20T00:00:00"/>
    <n v="123"/>
    <x v="13"/>
    <s v="Nassriya"/>
    <s v="Markaz Al-Nassriya"/>
    <s v="Al-zielat"/>
    <s v="الزعيلات"/>
    <n v="31.0154237044"/>
    <n v="46.263441754500001"/>
    <n v="18"/>
    <x v="15"/>
    <n v="4"/>
    <s v="2021-09"/>
  </r>
  <r>
    <n v="3504021"/>
    <n v="350402114"/>
    <n v="10335"/>
    <d v="2021-09-20T00:00:00"/>
    <n v="123"/>
    <x v="13"/>
    <s v="Nassriya"/>
    <s v="Markaz Al-Nassriya"/>
    <s v="Al-Salhiya"/>
    <s v="حي الصالحية"/>
    <n v="31.0506383486"/>
    <n v="46.269343302599999"/>
    <n v="117"/>
    <x v="15"/>
    <n v="35"/>
    <s v="2021-09"/>
  </r>
  <r>
    <n v="3504007"/>
    <n v="350400714"/>
    <n v="25525"/>
    <d v="2021-09-20T00:00:00"/>
    <n v="123"/>
    <x v="13"/>
    <s v="Nassriya"/>
    <s v="Markaz Al-Nassriya"/>
    <s v="Al Emarat"/>
    <s v="العمارات"/>
    <n v="31.027024004299999"/>
    <n v="46.241676675500003"/>
    <n v="40"/>
    <x v="15"/>
    <n v="4"/>
    <s v="2021-09"/>
  </r>
  <r>
    <n v="3603012"/>
    <n v="360301214"/>
    <n v="21945"/>
    <d v="2021-09-20T00:00:00"/>
    <n v="123"/>
    <x v="14"/>
    <s v="Diwaniya"/>
    <s v="Markaz Al-Diwaniya"/>
    <s v="Hay Al Wihda 3"/>
    <s v="حي الوحده الثالثه"/>
    <n v="31.993009728099999"/>
    <n v="44.946743119300002"/>
    <n v="2"/>
    <x v="15"/>
    <n v="1"/>
    <s v="2021-09"/>
  </r>
  <r>
    <n v="3504028"/>
    <n v="350402814"/>
    <n v="25526"/>
    <d v="2021-09-20T00:00:00"/>
    <n v="123"/>
    <x v="13"/>
    <s v="Nassriya"/>
    <s v="Markaz Al-Nassriya"/>
    <s v="Hay Al Ameer"/>
    <s v="حي الامير"/>
    <n v="31.036175809100001"/>
    <n v="46.220527480000001"/>
    <n v="55"/>
    <x v="5"/>
    <n v="13"/>
    <s v="2021-09"/>
  </r>
  <r>
    <n v="3504021"/>
    <n v="350402114"/>
    <n v="10335"/>
    <d v="2021-09-20T00:00:00"/>
    <n v="123"/>
    <x v="13"/>
    <s v="Nassriya"/>
    <s v="Markaz Al-Nassriya"/>
    <s v="Al-Salhiya"/>
    <s v="حي الصالحية"/>
    <n v="31.0506383486"/>
    <n v="46.269343302599999"/>
    <n v="117"/>
    <x v="5"/>
    <n v="45"/>
    <s v="2021-09"/>
  </r>
  <r>
    <n v="3504026"/>
    <n v="350402614"/>
    <n v="10253"/>
    <d v="2021-09-20T00:00:00"/>
    <n v="123"/>
    <x v="13"/>
    <s v="Nassriya"/>
    <s v="Markaz Al-Nassriya"/>
    <s v="Baghdad Street"/>
    <s v="شارع بغداد"/>
    <n v="31.038477412900001"/>
    <n v="46.2356561609"/>
    <n v="45"/>
    <x v="5"/>
    <n v="10"/>
    <s v="2021-09"/>
  </r>
  <r>
    <n v="3504024"/>
    <n v="350402414"/>
    <n v="9396"/>
    <d v="2021-09-20T00:00:00"/>
    <n v="123"/>
    <x v="13"/>
    <s v="Nassriya"/>
    <s v="Markaz Al-Nassriya"/>
    <s v="Al-zielat"/>
    <s v="الزعيلات"/>
    <n v="31.0154237044"/>
    <n v="46.263441754500001"/>
    <n v="18"/>
    <x v="5"/>
    <n v="6"/>
    <s v="2021-09"/>
  </r>
  <r>
    <n v="3504025"/>
    <n v="350402514"/>
    <n v="10262"/>
    <d v="2021-09-20T00:00:00"/>
    <n v="123"/>
    <x v="13"/>
    <s v="Nassriya"/>
    <s v="Markaz Al-Nassriya"/>
    <s v="Aredo"/>
    <s v="حي اريدو"/>
    <n v="31.074394900600002"/>
    <n v="46.250142994800001"/>
    <n v="95"/>
    <x v="5"/>
    <n v="35"/>
    <s v="2021-09"/>
  </r>
  <r>
    <n v="3505004"/>
    <n v="350500414"/>
    <n v="25437"/>
    <d v="2021-09-22T00:00:00"/>
    <n v="123"/>
    <x v="13"/>
    <s v="Suq Al-Shoyokh"/>
    <s v="Markaz Suq Al-Shoyokh"/>
    <s v="Al Shumokh"/>
    <s v="الشموخ"/>
    <n v="30.888556274700001"/>
    <n v="46.450200042200002"/>
    <n v="12"/>
    <x v="5"/>
    <n v="4"/>
    <s v="2021-09"/>
  </r>
  <r>
    <n v="3505015"/>
    <n v="350501514"/>
    <n v="33811"/>
    <d v="2021-09-22T00:00:00"/>
    <n v="123"/>
    <x v="13"/>
    <s v="Suq Al-Shoyokh"/>
    <s v="Garmat Beni Said"/>
    <s v="Hay Al-Askery"/>
    <s v="حي العسكري"/>
    <n v="30.882387999999999"/>
    <n v="46.568722000000001"/>
    <n v="25"/>
    <x v="5"/>
    <n v="10"/>
    <s v="2021-09"/>
  </r>
  <r>
    <n v="3504046"/>
    <n v="350404614"/>
    <n v="10269"/>
    <d v="2021-09-22T00:00:00"/>
    <n v="123"/>
    <x v="13"/>
    <s v="Nassriya"/>
    <s v="Ur"/>
    <s v="Sindaliyah-Sidenaweyah"/>
    <s v="حي السديناويه"/>
    <n v="31.041901284200001"/>
    <n v="46.3069539022"/>
    <n v="41"/>
    <x v="5"/>
    <n v="4"/>
    <s v="2021-09"/>
  </r>
  <r>
    <n v="3504045"/>
    <n v="350404514"/>
    <n v="22344"/>
    <d v="2021-09-22T00:00:00"/>
    <n v="123"/>
    <x v="13"/>
    <s v="Nassriya"/>
    <s v="Markaz Al-Nassriya"/>
    <s v="Share Eshreen"/>
    <s v="شارع عشرين"/>
    <n v="31.048519000500001"/>
    <n v="46.257282930099997"/>
    <n v="7"/>
    <x v="5"/>
    <n v="3"/>
    <s v="2021-09"/>
  </r>
  <r>
    <n v="3505013"/>
    <n v="350501314"/>
    <n v="33809"/>
    <d v="2021-09-22T00:00:00"/>
    <n v="123"/>
    <x v="13"/>
    <s v="Suq Al-Shoyokh"/>
    <s v="Akaika"/>
    <s v="Hay Al-Askery"/>
    <s v="حي العسكري"/>
    <n v="30.914428999999998"/>
    <n v="46.47878"/>
    <n v="9"/>
    <x v="15"/>
    <n v="4"/>
    <s v="2021-09"/>
  </r>
  <r>
    <n v="3505002"/>
    <n v="350500214"/>
    <n v="24721"/>
    <d v="2021-09-22T00:00:00"/>
    <n v="123"/>
    <x v="13"/>
    <s v="Suq Al-Shoyokh"/>
    <s v="Al-Fadhliya"/>
    <s v="Al Barid Street"/>
    <s v="شارع البريد"/>
    <n v="30.956201633799999"/>
    <n v="46.359501579899998"/>
    <n v="13"/>
    <x v="15"/>
    <n v="5"/>
    <s v="2021-09"/>
  </r>
  <r>
    <n v="3505016"/>
    <n v="350501614"/>
    <n v="34161"/>
    <d v="2021-09-22T00:00:00"/>
    <n v="123"/>
    <x v="13"/>
    <s v="Suq Al-Shoyokh"/>
    <s v="Markaz Suq Al-Shoyokh"/>
    <s v="Um Al-Banin"/>
    <s v="ام البنين"/>
    <n v="30.881346000000001"/>
    <n v="46.542794000000001"/>
    <n v="10"/>
    <x v="15"/>
    <n v="1"/>
    <s v="2021-09"/>
  </r>
  <r>
    <n v="3505015"/>
    <n v="350501514"/>
    <n v="33811"/>
    <d v="2021-09-22T00:00:00"/>
    <n v="123"/>
    <x v="13"/>
    <s v="Suq Al-Shoyokh"/>
    <s v="Garmat Beni Said"/>
    <s v="Hay Al-Askery"/>
    <s v="حي العسكري"/>
    <n v="30.882387999999999"/>
    <n v="46.568722000000001"/>
    <n v="25"/>
    <x v="15"/>
    <n v="5"/>
    <s v="2021-09"/>
  </r>
  <r>
    <n v="3505007"/>
    <n v="350500714"/>
    <n v="9332"/>
    <d v="2021-09-22T00:00:00"/>
    <n v="123"/>
    <x v="13"/>
    <s v="Suq Al-Shoyokh"/>
    <s v="Markaz Suq Al-Shoyokh"/>
    <s v="Al-Shuhadaa"/>
    <s v="حي الشهداء"/>
    <n v="30.879031632699999"/>
    <n v="46.464224314600003"/>
    <n v="9"/>
    <x v="15"/>
    <n v="5"/>
    <s v="2021-09"/>
  </r>
  <r>
    <n v="3505010"/>
    <n v="350501014"/>
    <n v="9261"/>
    <d v="2021-09-22T00:00:00"/>
    <n v="123"/>
    <x v="13"/>
    <s v="Suq Al-Shoyokh"/>
    <s v="Markaz Suq Al-Shoyokh"/>
    <s v="Hey al-ghadeir"/>
    <s v="حي الغدير"/>
    <n v="30.885581129199998"/>
    <n v="46.460596602099997"/>
    <n v="5"/>
    <x v="15"/>
    <n v="5"/>
    <s v="2021-09"/>
  </r>
  <r>
    <n v="3505016"/>
    <n v="350501614"/>
    <n v="34161"/>
    <d v="2021-09-22T00:00:00"/>
    <n v="123"/>
    <x v="13"/>
    <s v="Suq Al-Shoyokh"/>
    <s v="Markaz Suq Al-Shoyokh"/>
    <s v="Um Al-Banin"/>
    <s v="ام البنين"/>
    <n v="30.881346000000001"/>
    <n v="46.542794000000001"/>
    <n v="10"/>
    <x v="5"/>
    <n v="4"/>
    <s v="2021-09"/>
  </r>
  <r>
    <n v="3504041"/>
    <n v="350404114"/>
    <n v="25533"/>
    <d v="2021-09-22T00:00:00"/>
    <n v="123"/>
    <x v="13"/>
    <s v="Nassriya"/>
    <s v="Markaz Al-Nassriya"/>
    <s v="Nassriya-Hey 400"/>
    <s v="حي 400"/>
    <n v="31.080862144499999"/>
    <n v="46.240087203599998"/>
    <n v="124"/>
    <x v="5"/>
    <n v="27"/>
    <s v="2021-09"/>
  </r>
  <r>
    <n v="3504041"/>
    <n v="350404114"/>
    <n v="25533"/>
    <d v="2021-09-22T00:00:00"/>
    <n v="123"/>
    <x v="13"/>
    <s v="Nassriya"/>
    <s v="Markaz Al-Nassriya"/>
    <s v="Nassriya-Hey 400"/>
    <s v="حي 400"/>
    <n v="31.080862144499999"/>
    <n v="46.240087203599998"/>
    <n v="124"/>
    <x v="15"/>
    <n v="11"/>
    <s v="2021-09"/>
  </r>
  <r>
    <n v="3504042"/>
    <n v="350404214"/>
    <n v="10263"/>
    <d v="2021-09-22T00:00:00"/>
    <n v="123"/>
    <x v="13"/>
    <s v="Nassriya"/>
    <s v="Markaz Al-Nassriya"/>
    <s v="Sadir City"/>
    <s v="حي مدينة الصدر"/>
    <n v="31.0802066016"/>
    <n v="46.235693895300003"/>
    <n v="30"/>
    <x v="15"/>
    <n v="5"/>
    <s v="2021-09"/>
  </r>
  <r>
    <n v="3504029"/>
    <n v="350402914"/>
    <n v="10301"/>
    <d v="2021-09-22T00:00:00"/>
    <n v="123"/>
    <x v="13"/>
    <s v="Nassriya"/>
    <s v="Markaz Al-Nassriya"/>
    <s v="Hay Al Fidaa"/>
    <s v="حي الفداء"/>
    <n v="31.069730013600001"/>
    <n v="46.278741981099998"/>
    <n v="30"/>
    <x v="15"/>
    <n v="6"/>
    <s v="2021-09"/>
  </r>
  <r>
    <n v="3504051"/>
    <n v="350405114"/>
    <n v="23685"/>
    <d v="2021-09-22T00:00:00"/>
    <n v="123"/>
    <x v="13"/>
    <s v="Nassriya"/>
    <s v="Markaz Al-Nassriya"/>
    <s v="Um Al Dood"/>
    <s v="ام الدود"/>
    <n v="31.087265559999999"/>
    <n v="46.241235476500002"/>
    <n v="16"/>
    <x v="15"/>
    <n v="3"/>
    <s v="2021-09"/>
  </r>
  <r>
    <n v="3504001"/>
    <n v="350400114"/>
    <n v="24494"/>
    <d v="2021-09-22T00:00:00"/>
    <n v="123"/>
    <x v="13"/>
    <s v="Nassriya"/>
    <s v="Markaz Al-Nassriya"/>
    <s v="Al Aker"/>
    <s v="العكر"/>
    <n v="31.027710880499999"/>
    <n v="46.218214741200001"/>
    <n v="45"/>
    <x v="15"/>
    <n v="15"/>
    <s v="2021-09"/>
  </r>
  <r>
    <n v="3504042"/>
    <n v="350404214"/>
    <n v="10263"/>
    <d v="2021-09-22T00:00:00"/>
    <n v="123"/>
    <x v="13"/>
    <s v="Nassriya"/>
    <s v="Markaz Al-Nassriya"/>
    <s v="Sadir City"/>
    <s v="حي مدينة الصدر"/>
    <n v="31.0802066016"/>
    <n v="46.235693895300003"/>
    <n v="30"/>
    <x v="33"/>
    <n v="10"/>
    <s v="2021-09"/>
  </r>
  <r>
    <n v="3504041"/>
    <n v="350404114"/>
    <n v="25533"/>
    <d v="2021-09-22T00:00:00"/>
    <n v="123"/>
    <x v="13"/>
    <s v="Nassriya"/>
    <s v="Markaz Al-Nassriya"/>
    <s v="Nassriya-Hey 400"/>
    <s v="حي 400"/>
    <n v="31.080862144499999"/>
    <n v="46.240087203599998"/>
    <n v="124"/>
    <x v="33"/>
    <n v="15"/>
    <s v="2021-09"/>
  </r>
  <r>
    <n v="3504046"/>
    <n v="350404614"/>
    <n v="10269"/>
    <d v="2021-09-22T00:00:00"/>
    <n v="123"/>
    <x v="13"/>
    <s v="Nassriya"/>
    <s v="Ur"/>
    <s v="Sindaliyah-Sidenaweyah"/>
    <s v="حي السديناويه"/>
    <n v="31.041901284200001"/>
    <n v="46.3069539022"/>
    <n v="41"/>
    <x v="33"/>
    <n v="15"/>
    <s v="2021-09"/>
  </r>
  <r>
    <n v="3504029"/>
    <n v="350402914"/>
    <n v="10301"/>
    <d v="2021-09-22T00:00:00"/>
    <n v="123"/>
    <x v="13"/>
    <s v="Nassriya"/>
    <s v="Markaz Al-Nassriya"/>
    <s v="Hay Al Fidaa"/>
    <s v="حي الفداء"/>
    <n v="31.069730013600001"/>
    <n v="46.278741981099998"/>
    <n v="30"/>
    <x v="33"/>
    <n v="9"/>
    <s v="2021-09"/>
  </r>
  <r>
    <n v="3504046"/>
    <n v="350404614"/>
    <n v="10269"/>
    <d v="2021-09-22T00:00:00"/>
    <n v="123"/>
    <x v="13"/>
    <s v="Nassriya"/>
    <s v="Ur"/>
    <s v="Sindaliyah-Sidenaweyah"/>
    <s v="حي السديناويه"/>
    <n v="31.041901284200001"/>
    <n v="46.3069539022"/>
    <n v="41"/>
    <x v="11"/>
    <n v="2"/>
    <s v="2021-09"/>
  </r>
  <r>
    <n v="3504029"/>
    <n v="350402914"/>
    <n v="10301"/>
    <d v="2021-09-22T00:00:00"/>
    <n v="123"/>
    <x v="13"/>
    <s v="Nassriya"/>
    <s v="Markaz Al-Nassriya"/>
    <s v="Hay Al Fidaa"/>
    <s v="حي الفداء"/>
    <n v="31.069730013600001"/>
    <n v="46.278741981099998"/>
    <n v="30"/>
    <x v="11"/>
    <n v="4"/>
    <s v="2021-09"/>
  </r>
  <r>
    <n v="3504041"/>
    <n v="350404114"/>
    <n v="25533"/>
    <d v="2021-09-22T00:00:00"/>
    <n v="123"/>
    <x v="13"/>
    <s v="Nassriya"/>
    <s v="Markaz Al-Nassriya"/>
    <s v="Nassriya-Hey 400"/>
    <s v="حي 400"/>
    <n v="31.080862144499999"/>
    <n v="46.240087203599998"/>
    <n v="124"/>
    <x v="11"/>
    <n v="7"/>
    <s v="2021-09"/>
  </r>
  <r>
    <n v="3504051"/>
    <n v="350405114"/>
    <n v="23685"/>
    <d v="2021-09-22T00:00:00"/>
    <n v="123"/>
    <x v="13"/>
    <s v="Nassriya"/>
    <s v="Markaz Al-Nassriya"/>
    <s v="Um Al Dood"/>
    <s v="ام الدود"/>
    <n v="31.087265559999999"/>
    <n v="46.241235476500002"/>
    <n v="16"/>
    <x v="10"/>
    <n v="6"/>
    <s v="2021-09"/>
  </r>
  <r>
    <n v="3504051"/>
    <n v="350405114"/>
    <n v="23685"/>
    <d v="2021-09-22T00:00:00"/>
    <n v="123"/>
    <x v="13"/>
    <s v="Nassriya"/>
    <s v="Markaz Al-Nassriya"/>
    <s v="Um Al Dood"/>
    <s v="ام الدود"/>
    <n v="31.087265559999999"/>
    <n v="46.241235476500002"/>
    <n v="16"/>
    <x v="1"/>
    <n v="4"/>
    <s v="2021-09"/>
  </r>
  <r>
    <n v="3504045"/>
    <n v="350404514"/>
    <n v="22344"/>
    <d v="2021-09-22T00:00:00"/>
    <n v="123"/>
    <x v="13"/>
    <s v="Nassriya"/>
    <s v="Markaz Al-Nassriya"/>
    <s v="Share Eshreen"/>
    <s v="شارع عشرين"/>
    <n v="31.048519000500001"/>
    <n v="46.257282930099997"/>
    <n v="7"/>
    <x v="10"/>
    <n v="2"/>
    <s v="2021-09"/>
  </r>
  <r>
    <n v="3504046"/>
    <n v="350404614"/>
    <n v="10269"/>
    <d v="2021-09-22T00:00:00"/>
    <n v="123"/>
    <x v="13"/>
    <s v="Nassriya"/>
    <s v="Ur"/>
    <s v="Sindaliyah-Sidenaweyah"/>
    <s v="حي السديناويه"/>
    <n v="31.041901284200001"/>
    <n v="46.3069539022"/>
    <n v="41"/>
    <x v="10"/>
    <n v="15"/>
    <s v="2021-09"/>
  </r>
  <r>
    <n v="3504041"/>
    <n v="350404114"/>
    <n v="25533"/>
    <d v="2021-09-22T00:00:00"/>
    <n v="123"/>
    <x v="13"/>
    <s v="Nassriya"/>
    <s v="Markaz Al-Nassriya"/>
    <s v="Nassriya-Hey 400"/>
    <s v="حي 400"/>
    <n v="31.080862144499999"/>
    <n v="46.240087203599998"/>
    <n v="124"/>
    <x v="10"/>
    <n v="33"/>
    <s v="2021-09"/>
  </r>
  <r>
    <n v="3504042"/>
    <n v="350404214"/>
    <n v="10263"/>
    <d v="2021-09-22T00:00:00"/>
    <n v="123"/>
    <x v="13"/>
    <s v="Nassriya"/>
    <s v="Markaz Al-Nassriya"/>
    <s v="Sadir City"/>
    <s v="حي مدينة الصدر"/>
    <n v="31.0802066016"/>
    <n v="46.235693895300003"/>
    <n v="30"/>
    <x v="10"/>
    <n v="15"/>
    <s v="2021-09"/>
  </r>
  <r>
    <n v="3504001"/>
    <n v="350400114"/>
    <n v="24494"/>
    <d v="2021-09-22T00:00:00"/>
    <n v="123"/>
    <x v="13"/>
    <s v="Nassriya"/>
    <s v="Markaz Al-Nassriya"/>
    <s v="Al Aker"/>
    <s v="العكر"/>
    <n v="31.027710880499999"/>
    <n v="46.218214741200001"/>
    <n v="45"/>
    <x v="1"/>
    <n v="20"/>
    <s v="2021-09"/>
  </r>
  <r>
    <n v="3504006"/>
    <n v="350400614"/>
    <n v="9728"/>
    <d v="2021-09-22T00:00:00"/>
    <n v="123"/>
    <x v="13"/>
    <s v="Nassriya"/>
    <s v="Markaz Al-Nassriya"/>
    <s v="Al Dhubat"/>
    <s v="حي الضباط"/>
    <n v="31.038316374200001"/>
    <n v="46.253982172199997"/>
    <n v="5"/>
    <x v="1"/>
    <n v="5"/>
    <s v="2021-09"/>
  </r>
  <r>
    <n v="3504029"/>
    <n v="350402914"/>
    <n v="10301"/>
    <d v="2021-09-22T00:00:00"/>
    <n v="123"/>
    <x v="13"/>
    <s v="Nassriya"/>
    <s v="Markaz Al-Nassriya"/>
    <s v="Hay Al Fidaa"/>
    <s v="حي الفداء"/>
    <n v="31.069730013600001"/>
    <n v="46.278741981099998"/>
    <n v="30"/>
    <x v="10"/>
    <n v="11"/>
    <s v="2021-09"/>
  </r>
  <r>
    <n v="3504001"/>
    <n v="350400114"/>
    <n v="24494"/>
    <d v="2021-09-22T00:00:00"/>
    <n v="123"/>
    <x v="13"/>
    <s v="Nassriya"/>
    <s v="Markaz Al-Nassriya"/>
    <s v="Al Aker"/>
    <s v="العكر"/>
    <n v="31.027710880499999"/>
    <n v="46.218214741200001"/>
    <n v="45"/>
    <x v="5"/>
    <n v="10"/>
    <s v="2021-09"/>
  </r>
  <r>
    <n v="3504041"/>
    <n v="350404114"/>
    <n v="25533"/>
    <d v="2021-09-22T00:00:00"/>
    <n v="123"/>
    <x v="13"/>
    <s v="Nassriya"/>
    <s v="Markaz Al-Nassriya"/>
    <s v="Nassriya-Hey 400"/>
    <s v="حي 400"/>
    <n v="31.080862144499999"/>
    <n v="46.240087203599998"/>
    <n v="124"/>
    <x v="3"/>
    <n v="31"/>
    <s v="2021-09"/>
  </r>
  <r>
    <n v="3505014"/>
    <n v="350501414"/>
    <n v="33810"/>
    <d v="2021-09-22T00:00:00"/>
    <n v="123"/>
    <x v="13"/>
    <s v="Suq Al-Shoyokh"/>
    <s v="Garmat Beni Said"/>
    <s v="Al-Hadhar"/>
    <s v="الحضر"/>
    <n v="30.880875"/>
    <n v="46.576391999999998"/>
    <n v="7"/>
    <x v="21"/>
    <n v="2"/>
    <s v="2021-09"/>
  </r>
  <r>
    <n v="3504051"/>
    <n v="350405114"/>
    <n v="23685"/>
    <d v="2021-09-22T00:00:00"/>
    <n v="123"/>
    <x v="13"/>
    <s v="Nassriya"/>
    <s v="Markaz Al-Nassriya"/>
    <s v="Um Al Dood"/>
    <s v="ام الدود"/>
    <n v="31.087265559999999"/>
    <n v="46.241235476500002"/>
    <n v="16"/>
    <x v="3"/>
    <n v="3"/>
    <s v="2021-09"/>
  </r>
  <r>
    <n v="3505004"/>
    <n v="350500414"/>
    <n v="25437"/>
    <d v="2021-09-22T00:00:00"/>
    <n v="123"/>
    <x v="13"/>
    <s v="Suq Al-Shoyokh"/>
    <s v="Markaz Suq Al-Shoyokh"/>
    <s v="Al Shumokh"/>
    <s v="الشموخ"/>
    <n v="30.888556274700001"/>
    <n v="46.450200042200002"/>
    <n v="12"/>
    <x v="3"/>
    <n v="3"/>
    <s v="2021-09"/>
  </r>
  <r>
    <n v="3505007"/>
    <n v="350500714"/>
    <n v="9332"/>
    <d v="2021-09-22T00:00:00"/>
    <n v="123"/>
    <x v="13"/>
    <s v="Suq Al-Shoyokh"/>
    <s v="Markaz Suq Al-Shoyokh"/>
    <s v="Al-Shuhadaa"/>
    <s v="حي الشهداء"/>
    <n v="30.879031632699999"/>
    <n v="46.464224314600003"/>
    <n v="9"/>
    <x v="3"/>
    <n v="4"/>
    <s v="2021-09"/>
  </r>
  <r>
    <n v="3504045"/>
    <n v="350404514"/>
    <n v="22344"/>
    <d v="2021-09-22T00:00:00"/>
    <n v="123"/>
    <x v="13"/>
    <s v="Nassriya"/>
    <s v="Markaz Al-Nassriya"/>
    <s v="Share Eshreen"/>
    <s v="شارع عشرين"/>
    <n v="31.048519000500001"/>
    <n v="46.257282930099997"/>
    <n v="7"/>
    <x v="3"/>
    <n v="2"/>
    <s v="2021-09"/>
  </r>
  <r>
    <n v="3504046"/>
    <n v="350404614"/>
    <n v="10269"/>
    <d v="2021-09-22T00:00:00"/>
    <n v="123"/>
    <x v="13"/>
    <s v="Nassriya"/>
    <s v="Ur"/>
    <s v="Sindaliyah-Sidenaweyah"/>
    <s v="حي السديناويه"/>
    <n v="31.041901284200001"/>
    <n v="46.3069539022"/>
    <n v="41"/>
    <x v="3"/>
    <n v="5"/>
    <s v="2021-09"/>
  </r>
  <r>
    <n v="3505013"/>
    <n v="350501314"/>
    <n v="33809"/>
    <d v="2021-09-22T00:00:00"/>
    <n v="123"/>
    <x v="13"/>
    <s v="Suq Al-Shoyokh"/>
    <s v="Akaika"/>
    <s v="Hay Al-Askery"/>
    <s v="حي العسكري"/>
    <n v="30.914428999999998"/>
    <n v="46.47878"/>
    <n v="9"/>
    <x v="1"/>
    <n v="5"/>
    <s v="2021-09"/>
  </r>
  <r>
    <n v="3505002"/>
    <n v="350500214"/>
    <n v="24721"/>
    <d v="2021-09-22T00:00:00"/>
    <n v="123"/>
    <x v="13"/>
    <s v="Suq Al-Shoyokh"/>
    <s v="Al-Fadhliya"/>
    <s v="Al Barid Street"/>
    <s v="شارع البريد"/>
    <n v="30.956201633799999"/>
    <n v="46.359501579899998"/>
    <n v="13"/>
    <x v="1"/>
    <n v="8"/>
    <s v="2021-09"/>
  </r>
  <r>
    <n v="3505014"/>
    <n v="350501414"/>
    <n v="33810"/>
    <d v="2021-09-22T00:00:00"/>
    <n v="123"/>
    <x v="13"/>
    <s v="Suq Al-Shoyokh"/>
    <s v="Garmat Beni Said"/>
    <s v="Al-Hadhar"/>
    <s v="الحضر"/>
    <n v="30.880875"/>
    <n v="46.576391999999998"/>
    <n v="7"/>
    <x v="1"/>
    <n v="5"/>
    <s v="2021-09"/>
  </r>
  <r>
    <n v="3505015"/>
    <n v="350501514"/>
    <n v="33811"/>
    <d v="2021-09-22T00:00:00"/>
    <n v="123"/>
    <x v="13"/>
    <s v="Suq Al-Shoyokh"/>
    <s v="Garmat Beni Said"/>
    <s v="Hay Al-Askery"/>
    <s v="حي العسكري"/>
    <n v="30.882387999999999"/>
    <n v="46.568722000000001"/>
    <n v="25"/>
    <x v="1"/>
    <n v="10"/>
    <s v="2021-09"/>
  </r>
  <r>
    <n v="3505016"/>
    <n v="350501614"/>
    <n v="34161"/>
    <d v="2021-09-22T00:00:00"/>
    <n v="123"/>
    <x v="13"/>
    <s v="Suq Al-Shoyokh"/>
    <s v="Markaz Suq Al-Shoyokh"/>
    <s v="Um Al-Banin"/>
    <s v="ام البنين"/>
    <n v="30.881346000000001"/>
    <n v="46.542794000000001"/>
    <n v="10"/>
    <x v="1"/>
    <n v="5"/>
    <s v="2021-09"/>
  </r>
  <r>
    <n v="3505004"/>
    <n v="350500414"/>
    <n v="25437"/>
    <d v="2021-09-22T00:00:00"/>
    <n v="123"/>
    <x v="13"/>
    <s v="Suq Al-Shoyokh"/>
    <s v="Markaz Suq Al-Shoyokh"/>
    <s v="Al Shumokh"/>
    <s v="الشموخ"/>
    <n v="30.888556274700001"/>
    <n v="46.450200042200002"/>
    <n v="12"/>
    <x v="1"/>
    <n v="5"/>
    <s v="2021-09"/>
  </r>
  <r>
    <n v="2702047"/>
    <n v="2702047107"/>
    <n v="34008"/>
    <d v="2021-09-25T13:59:47"/>
    <n v="123"/>
    <x v="3"/>
    <s v="Al-Ba'aj"/>
    <s v="Markaz Al-Ba'aj"/>
    <s v="Al-Risalah"/>
    <s v="حي الرساله"/>
    <n v="36.044508999999998"/>
    <n v="41.714508000000002"/>
    <n v="12"/>
    <x v="1"/>
    <n v="12"/>
    <s v="2021-09"/>
  </r>
  <r>
    <n v="2702048"/>
    <n v="2702048107"/>
    <n v="34009"/>
    <d v="2021-09-25T14:00:02"/>
    <n v="123"/>
    <x v="3"/>
    <s v="Al-Ba'aj"/>
    <s v="Markaz Al-Ba'aj"/>
    <s v=" Al Intisar"/>
    <s v="حي الانتصار"/>
    <n v="36.049593999999999"/>
    <n v="41.712780000000002"/>
    <n v="9"/>
    <x v="1"/>
    <n v="9"/>
    <s v="2021-09"/>
  </r>
  <r>
    <n v="2708176"/>
    <n v="2708176107"/>
    <n v="33472"/>
    <d v="2021-09-25T21:10:53"/>
    <n v="123"/>
    <x v="3"/>
    <s v="Telafar"/>
    <s v="Ayadiya"/>
    <s v="Qasabat Ayadiya"/>
    <s v="قصبة العياضية"/>
    <n v="36.485300000000002"/>
    <n v="42.422117739400001"/>
    <n v="31"/>
    <x v="1"/>
    <n v="31"/>
    <s v="2021-09"/>
  </r>
  <r>
    <n v="2706006"/>
    <n v="2706006107"/>
    <n v="18377"/>
    <d v="2021-09-27T20:34:53"/>
    <n v="123"/>
    <x v="3"/>
    <s v="Mosul"/>
    <s v="Markaz Mosul"/>
    <s v="Al rasheediya"/>
    <s v="الرشيدية"/>
    <n v="36.403236683000003"/>
    <n v="43.093517102600003"/>
    <n v="6"/>
    <x v="1"/>
    <n v="6"/>
    <s v="2021-09"/>
  </r>
  <r>
    <n v="1303012"/>
    <n v="130301214"/>
    <n v="3613"/>
    <d v="2021-09-28T00:00:00"/>
    <n v="123"/>
    <x v="6"/>
    <s v="Dokan"/>
    <s v="Markaz Dokan"/>
    <s v="Qamchugha"/>
    <s v="قمجوغة"/>
    <n v="35.9077476"/>
    <n v="44.979655299999997"/>
    <n v="3"/>
    <x v="1"/>
    <n v="3"/>
    <s v="2021-09"/>
  </r>
  <r>
    <n v="1309001"/>
    <n v="130900114"/>
    <n v="4320"/>
    <d v="2021-09-28T00:00:00"/>
    <n v="123"/>
    <x v="6"/>
    <s v="Sharbazher"/>
    <s v="Markaz Sharbazher"/>
    <s v="Chwarta"/>
    <s v="جوارتا"/>
    <n v="35.715917699999999"/>
    <n v="45.574336199999998"/>
    <n v="4"/>
    <x v="1"/>
    <n v="4"/>
    <s v="2021-09"/>
  </r>
  <r>
    <n v="1310036"/>
    <n v="131003614"/>
    <n v="21036"/>
    <d v="2021-09-28T00:00:00"/>
    <n v="123"/>
    <x v="6"/>
    <s v="Sulaymaniya"/>
    <s v="Markaz Sulaymaniya"/>
    <s v="Farmanbaran"/>
    <s v="فرمانبران"/>
    <n v="35.5897164"/>
    <n v="45.405379500000002"/>
    <n v="4"/>
    <x v="1"/>
    <n v="4"/>
    <s v="2021-09"/>
  </r>
  <r>
    <n v="1310045"/>
    <n v="131004514"/>
    <n v="23718"/>
    <d v="2021-09-28T00:00:00"/>
    <n v="123"/>
    <x v="6"/>
    <s v="Sulaymaniya"/>
    <s v="Markaz Sulaymaniya"/>
    <s v="Haware Shar"/>
    <s v="هوارى شار"/>
    <n v="35.6151658"/>
    <n v="45.414519599999998"/>
    <n v="4"/>
    <x v="1"/>
    <n v="4"/>
    <s v="2021-09"/>
  </r>
  <r>
    <n v="1310046"/>
    <n v="131004614"/>
    <n v="23870"/>
    <d v="2021-09-28T00:00:00"/>
    <n v="123"/>
    <x v="6"/>
    <s v="Sulaymaniya"/>
    <s v="Markaz Sulaymaniya"/>
    <s v="Hawari Taza"/>
    <s v="هوارى تازة"/>
    <n v="35.579491400000002"/>
    <n v="45.448945999999999"/>
    <n v="4"/>
    <x v="1"/>
    <n v="4"/>
    <s v="2021-09"/>
  </r>
  <r>
    <n v="1310067"/>
    <n v="131006714"/>
    <n v="23720"/>
    <d v="2021-09-28T00:00:00"/>
    <n v="123"/>
    <x v="6"/>
    <s v="Sulaymaniya"/>
    <s v="Markaz Sulaymaniya"/>
    <s v="Majeed Bag"/>
    <s v="مجيد بك"/>
    <n v="35.570174999999999"/>
    <n v="45.442580900000003"/>
    <n v="4"/>
    <x v="1"/>
    <n v="4"/>
    <s v="2021-09"/>
  </r>
  <r>
    <n v="1310111"/>
    <n v="131011114"/>
    <n v="21029"/>
    <d v="2021-09-28T00:00:00"/>
    <n v="123"/>
    <x v="6"/>
    <s v="Sulaymaniya"/>
    <s v="Markaz Sulaymaniya"/>
    <s v="Toy malik"/>
    <s v="توملك"/>
    <n v="35.570284000000001"/>
    <n v="45.452570700000003"/>
    <n v="3"/>
    <x v="1"/>
    <n v="3"/>
    <s v="2021-09"/>
  </r>
  <r>
    <n v="1310154"/>
    <n v="131015414"/>
    <n v="31960"/>
    <d v="2021-09-28T00:00:00"/>
    <n v="123"/>
    <x v="6"/>
    <s v="Sulaymaniya"/>
    <s v="Markaz Sulaymaniya"/>
    <s v="Soreen 120"/>
    <s v="سورين 120"/>
    <n v="35.580537800000002"/>
    <n v="45.429789100000001"/>
    <n v="6"/>
    <x v="1"/>
    <n v="6"/>
    <s v="2021-09"/>
  </r>
  <r>
    <n v="1310207"/>
    <n v="131020714"/>
    <n v="21033"/>
    <d v="2021-09-28T00:00:00"/>
    <n v="123"/>
    <x v="6"/>
    <s v="Sulaymaniya"/>
    <s v="Markaz Sulaymaniya"/>
    <s v="Tavga"/>
    <s v="تافكا"/>
    <n v="35.598323100000002"/>
    <n v="45.3944926"/>
    <n v="4"/>
    <x v="1"/>
    <n v="4"/>
    <s v="2021-09"/>
  </r>
  <r>
    <n v="2708139"/>
    <n v="2708139107"/>
    <n v="33277"/>
    <d v="2021-09-28T07:14:31"/>
    <n v="123"/>
    <x v="3"/>
    <s v="Telafar"/>
    <s v="Markaz Telafar"/>
    <s v="Hay Al Uroba al thanya"/>
    <s v="حي العروبة الثانية"/>
    <n v="36.379800000000003"/>
    <n v="42.463825200000002"/>
    <n v="15"/>
    <x v="1"/>
    <n v="15"/>
    <s v="2021-09"/>
  </r>
  <r>
    <n v="2708006"/>
    <n v="2708006107"/>
    <n v="18305"/>
    <d v="2021-09-28T07:14:43"/>
    <n v="123"/>
    <x v="3"/>
    <s v="Telafar"/>
    <s v="Markaz Telafar"/>
    <s v="Hay Al Muthana"/>
    <s v="حي المثنى"/>
    <n v="36.380954000000003"/>
    <n v="42.454282999999997"/>
    <n v="11"/>
    <x v="1"/>
    <n v="11"/>
    <s v="2021-09"/>
  </r>
  <r>
    <n v="3601026"/>
    <n v="360102615"/>
    <n v="2802"/>
    <d v="2021-11-09T00:00:00"/>
    <n v="124"/>
    <x v="14"/>
    <s v="Afaq"/>
    <s v="Al-Bdair"/>
    <s v="Hay al-jihad"/>
    <s v="حي الجهاد"/>
    <n v="31.973435632000001"/>
    <n v="45.413404221900002"/>
    <n v="2"/>
    <x v="11"/>
    <n v="2"/>
    <s v="2021-11"/>
  </r>
  <r>
    <n v="3601031"/>
    <n v="360103115"/>
    <n v="25378"/>
    <d v="2021-11-09T00:00:00"/>
    <n v="124"/>
    <x v="14"/>
    <s v="Afaq"/>
    <s v="Al-Bdair"/>
    <s v="Hay Al-Sadrain"/>
    <s v="حي الصدرين"/>
    <n v="31.977928876899998"/>
    <n v="45.397140644700002"/>
    <n v="1"/>
    <x v="15"/>
    <n v="1"/>
    <s v="2021-11"/>
  </r>
  <r>
    <n v="3602016"/>
    <n v="360201615"/>
    <n v="25858"/>
    <d v="2021-11-11T00:00:00"/>
    <n v="124"/>
    <x v="14"/>
    <s v="Al-Shamiya"/>
    <s v="Ghammas"/>
    <s v="Ghammas Al-Garb"/>
    <s v="غماس الغرب"/>
    <n v="31.739036483500001"/>
    <n v="44.602483103700003"/>
    <n v="2"/>
    <x v="11"/>
    <n v="1"/>
    <s v="2021-11"/>
  </r>
  <r>
    <n v="3602016"/>
    <n v="360201615"/>
    <n v="25858"/>
    <d v="2021-11-11T00:00:00"/>
    <n v="124"/>
    <x v="14"/>
    <s v="Al-Shamiya"/>
    <s v="Ghammas"/>
    <s v="Ghammas Al-Garb"/>
    <s v="غماس الغرب"/>
    <n v="31.739036483500001"/>
    <n v="44.602483103700003"/>
    <n v="2"/>
    <x v="3"/>
    <n v="1"/>
    <s v="2021-11"/>
  </r>
  <r>
    <n v="3504031"/>
    <n v="350403115"/>
    <n v="21208"/>
    <d v="2021-11-11T00:00:00"/>
    <n v="124"/>
    <x v="13"/>
    <s v="Nassriya"/>
    <s v="Markaz Al-Nassriya"/>
    <s v="Hay Al Mualimeen"/>
    <s v="حي المعلمين"/>
    <n v="31.067779245299999"/>
    <n v="46.249674558199999"/>
    <n v="39"/>
    <x v="10"/>
    <n v="7"/>
    <s v="2021-11"/>
  </r>
  <r>
    <n v="3504031"/>
    <n v="350403115"/>
    <n v="21208"/>
    <d v="2021-11-11T00:00:00"/>
    <n v="124"/>
    <x v="13"/>
    <s v="Nassriya"/>
    <s v="Markaz Al-Nassriya"/>
    <s v="Hay Al Mualimeen"/>
    <s v="حي المعلمين"/>
    <n v="31.067779245299999"/>
    <n v="46.249674558199999"/>
    <n v="39"/>
    <x v="11"/>
    <n v="5"/>
    <s v="2021-11"/>
  </r>
  <r>
    <n v="3504031"/>
    <n v="350403115"/>
    <n v="21208"/>
    <d v="2021-11-11T00:00:00"/>
    <n v="124"/>
    <x v="13"/>
    <s v="Nassriya"/>
    <s v="Markaz Al-Nassriya"/>
    <s v="Hay Al Mualimeen"/>
    <s v="حي المعلمين"/>
    <n v="31.067779245299999"/>
    <n v="46.249674558199999"/>
    <n v="39"/>
    <x v="36"/>
    <n v="5"/>
    <s v="2021-11"/>
  </r>
  <r>
    <n v="3504031"/>
    <n v="350403115"/>
    <n v="21208"/>
    <d v="2021-11-11T00:00:00"/>
    <n v="124"/>
    <x v="13"/>
    <s v="Nassriya"/>
    <s v="Markaz Al-Nassriya"/>
    <s v="Hay Al Mualimeen"/>
    <s v="حي المعلمين"/>
    <n v="31.067779245299999"/>
    <n v="46.249674558199999"/>
    <n v="39"/>
    <x v="33"/>
    <n v="5"/>
    <s v="2021-11"/>
  </r>
  <r>
    <n v="3504031"/>
    <n v="350403115"/>
    <n v="21208"/>
    <d v="2021-11-11T00:00:00"/>
    <n v="124"/>
    <x v="13"/>
    <s v="Nassriya"/>
    <s v="Markaz Al-Nassriya"/>
    <s v="Hay Al Mualimeen"/>
    <s v="حي المعلمين"/>
    <n v="31.067779245299999"/>
    <n v="46.249674558199999"/>
    <n v="39"/>
    <x v="1"/>
    <n v="17"/>
    <s v="2021-11"/>
  </r>
  <r>
    <n v="3504041"/>
    <n v="350404115"/>
    <n v="25533"/>
    <d v="2021-11-15T00:00:00"/>
    <n v="124"/>
    <x v="13"/>
    <s v="Nassriya"/>
    <s v="Markaz Al-Nassriya"/>
    <s v="Nassriya-Hey 400"/>
    <s v="حي 400"/>
    <n v="31.080862144499999"/>
    <n v="46.240087203599998"/>
    <n v="115"/>
    <x v="10"/>
    <n v="33"/>
    <s v="2021-11"/>
  </r>
  <r>
    <n v="3504041"/>
    <n v="350404115"/>
    <n v="25533"/>
    <d v="2021-11-15T00:00:00"/>
    <n v="124"/>
    <x v="13"/>
    <s v="Nassriya"/>
    <s v="Markaz Al-Nassriya"/>
    <s v="Nassriya-Hey 400"/>
    <s v="حي 400"/>
    <n v="31.080862144499999"/>
    <n v="46.240087203599998"/>
    <n v="115"/>
    <x v="5"/>
    <n v="27"/>
    <s v="2021-11"/>
  </r>
  <r>
    <n v="3504041"/>
    <n v="350404115"/>
    <n v="25533"/>
    <d v="2021-11-15T00:00:00"/>
    <n v="124"/>
    <x v="13"/>
    <s v="Nassriya"/>
    <s v="Markaz Al-Nassriya"/>
    <s v="Nassriya-Hey 400"/>
    <s v="حي 400"/>
    <n v="31.080862144499999"/>
    <n v="46.240087203599998"/>
    <n v="115"/>
    <x v="33"/>
    <n v="10"/>
    <s v="2021-11"/>
  </r>
  <r>
    <n v="3504041"/>
    <n v="350404115"/>
    <n v="25533"/>
    <d v="2021-11-15T00:00:00"/>
    <n v="124"/>
    <x v="13"/>
    <s v="Nassriya"/>
    <s v="Markaz Al-Nassriya"/>
    <s v="Nassriya-Hey 400"/>
    <s v="حي 400"/>
    <n v="31.080862144499999"/>
    <n v="46.240087203599998"/>
    <n v="115"/>
    <x v="3"/>
    <n v="27"/>
    <s v="2021-11"/>
  </r>
  <r>
    <n v="3504041"/>
    <n v="350404115"/>
    <n v="25533"/>
    <d v="2021-11-15T00:00:00"/>
    <n v="124"/>
    <x v="13"/>
    <s v="Nassriya"/>
    <s v="Markaz Al-Nassriya"/>
    <s v="Nassriya-Hey 400"/>
    <s v="حي 400"/>
    <n v="31.080862144499999"/>
    <n v="46.240087203599998"/>
    <n v="115"/>
    <x v="11"/>
    <n v="7"/>
    <s v="2021-11"/>
  </r>
  <r>
    <n v="3504041"/>
    <n v="350404115"/>
    <n v="25533"/>
    <d v="2021-11-15T00:00:00"/>
    <n v="124"/>
    <x v="13"/>
    <s v="Nassriya"/>
    <s v="Markaz Al-Nassriya"/>
    <s v="Nassriya-Hey 400"/>
    <s v="حي 400"/>
    <n v="31.080862144499999"/>
    <n v="46.240087203599998"/>
    <n v="115"/>
    <x v="15"/>
    <n v="11"/>
    <s v="2021-11"/>
  </r>
  <r>
    <n v="3504054"/>
    <n v="350405415"/>
    <n v="9427"/>
    <d v="2021-11-15T00:00:00"/>
    <n v="124"/>
    <x v="13"/>
    <s v="Nassriya"/>
    <s v="Markaz Al-Nassriya"/>
    <s v="Hay AL-Mansouria"/>
    <s v="المنصورية "/>
    <n v="31.033617899999999"/>
    <n v="46.217652000000001"/>
    <n v="135"/>
    <x v="5"/>
    <n v="50"/>
    <s v="2021-11"/>
  </r>
  <r>
    <n v="3504054"/>
    <n v="350405415"/>
    <n v="9427"/>
    <d v="2021-11-15T00:00:00"/>
    <n v="124"/>
    <x v="13"/>
    <s v="Nassriya"/>
    <s v="Markaz Al-Nassriya"/>
    <s v="Hay AL-Mansouria"/>
    <s v="المنصورية "/>
    <n v="31.033617899999999"/>
    <n v="46.217652000000001"/>
    <n v="135"/>
    <x v="6"/>
    <n v="25"/>
    <s v="2021-11"/>
  </r>
  <r>
    <n v="3504054"/>
    <n v="350405415"/>
    <n v="9427"/>
    <d v="2021-11-15T00:00:00"/>
    <n v="124"/>
    <x v="13"/>
    <s v="Nassriya"/>
    <s v="Markaz Al-Nassriya"/>
    <s v="Hay AL-Mansouria"/>
    <s v="المنصورية "/>
    <n v="31.033617899999999"/>
    <n v="46.217652000000001"/>
    <n v="135"/>
    <x v="16"/>
    <n v="15"/>
    <s v="2021-11"/>
  </r>
  <r>
    <n v="3504054"/>
    <n v="350405415"/>
    <n v="9427"/>
    <d v="2021-11-15T00:00:00"/>
    <n v="124"/>
    <x v="13"/>
    <s v="Nassriya"/>
    <s v="Markaz Al-Nassriya"/>
    <s v="Hay AL-Mansouria"/>
    <s v="المنصورية "/>
    <n v="31.033617899999999"/>
    <n v="46.217652000000001"/>
    <n v="135"/>
    <x v="9"/>
    <n v="40"/>
    <s v="2021-11"/>
  </r>
  <r>
    <n v="3504054"/>
    <n v="350405415"/>
    <n v="9427"/>
    <d v="2021-11-15T00:00:00"/>
    <n v="124"/>
    <x v="13"/>
    <s v="Nassriya"/>
    <s v="Markaz Al-Nassriya"/>
    <s v="Hay AL-Mansouria"/>
    <s v="المنصورية "/>
    <n v="31.033617899999999"/>
    <n v="46.217652000000001"/>
    <n v="135"/>
    <x v="1"/>
    <n v="5"/>
    <s v="2021-11"/>
  </r>
  <r>
    <n v="3504033"/>
    <n v="350403315"/>
    <n v="10259"/>
    <d v="2021-11-15T00:00:00"/>
    <n v="124"/>
    <x v="13"/>
    <s v="Nassriya"/>
    <s v="Markaz Al-Nassriya"/>
    <s v="Hay Al Tadhihiya"/>
    <s v="حي التضحية"/>
    <n v="31.045411312199999"/>
    <n v="46.277832423"/>
    <n v="72"/>
    <x v="15"/>
    <n v="20"/>
    <s v="2021-11"/>
  </r>
  <r>
    <n v="3504033"/>
    <n v="350403315"/>
    <n v="10259"/>
    <d v="2021-11-15T00:00:00"/>
    <n v="124"/>
    <x v="13"/>
    <s v="Nassriya"/>
    <s v="Markaz Al-Nassriya"/>
    <s v="Hay Al Tadhihiya"/>
    <s v="حي التضحية"/>
    <n v="31.045411312199999"/>
    <n v="46.277832423"/>
    <n v="72"/>
    <x v="5"/>
    <n v="10"/>
    <s v="2021-11"/>
  </r>
  <r>
    <n v="3504033"/>
    <n v="350403315"/>
    <n v="10259"/>
    <d v="2021-11-15T00:00:00"/>
    <n v="124"/>
    <x v="13"/>
    <s v="Nassriya"/>
    <s v="Markaz Al-Nassriya"/>
    <s v="Hay Al Tadhihiya"/>
    <s v="حي التضحية"/>
    <n v="31.045411312199999"/>
    <n v="46.277832423"/>
    <n v="72"/>
    <x v="6"/>
    <n v="7"/>
    <s v="2021-11"/>
  </r>
  <r>
    <n v="3504033"/>
    <n v="350403315"/>
    <n v="10259"/>
    <d v="2021-11-15T00:00:00"/>
    <n v="124"/>
    <x v="13"/>
    <s v="Nassriya"/>
    <s v="Markaz Al-Nassriya"/>
    <s v="Hay Al Tadhihiya"/>
    <s v="حي التضحية"/>
    <n v="31.045411312199999"/>
    <n v="46.277832423"/>
    <n v="72"/>
    <x v="1"/>
    <n v="15"/>
    <s v="2021-11"/>
  </r>
  <r>
    <n v="3504033"/>
    <n v="350403315"/>
    <n v="10259"/>
    <d v="2021-11-15T00:00:00"/>
    <n v="124"/>
    <x v="13"/>
    <s v="Nassriya"/>
    <s v="Markaz Al-Nassriya"/>
    <s v="Hay Al Tadhihiya"/>
    <s v="حي التضحية"/>
    <n v="31.045411312199999"/>
    <n v="46.277832423"/>
    <n v="72"/>
    <x v="3"/>
    <n v="15"/>
    <s v="2021-11"/>
  </r>
  <r>
    <n v="3504033"/>
    <n v="350403315"/>
    <n v="10259"/>
    <d v="2021-11-15T00:00:00"/>
    <n v="124"/>
    <x v="13"/>
    <s v="Nassriya"/>
    <s v="Markaz Al-Nassriya"/>
    <s v="Hay Al Tadhihiya"/>
    <s v="حي التضحية"/>
    <n v="31.045411312199999"/>
    <n v="46.277832423"/>
    <n v="72"/>
    <x v="23"/>
    <n v="5"/>
    <s v="2021-11"/>
  </r>
  <r>
    <n v="3502018"/>
    <n v="350201815"/>
    <n v="10289"/>
    <d v="2021-12-23T00:00:00"/>
    <n v="124"/>
    <x v="13"/>
    <s v="Al-Rifa'i"/>
    <s v="Markaz Al-Rifa'i"/>
    <s v="Hay Al Ameer"/>
    <s v="حي الامير "/>
    <n v="31.715143000000001"/>
    <n v="46.098461"/>
    <n v="8"/>
    <x v="15"/>
    <n v="3"/>
    <s v="2021-12"/>
  </r>
  <r>
    <n v="3502018"/>
    <n v="350201815"/>
    <n v="10289"/>
    <d v="2021-12-23T00:00:00"/>
    <n v="124"/>
    <x v="13"/>
    <s v="Al-Rifa'i"/>
    <s v="Markaz Al-Rifa'i"/>
    <s v="Hay Al Ameer"/>
    <s v="حي الامير "/>
    <n v="31.715143000000001"/>
    <n v="46.098461"/>
    <n v="8"/>
    <x v="5"/>
    <n v="2"/>
    <s v="2021-12"/>
  </r>
  <r>
    <n v="3502018"/>
    <n v="350201815"/>
    <n v="10289"/>
    <d v="2021-12-23T00:00:00"/>
    <n v="124"/>
    <x v="13"/>
    <s v="Al-Rifa'i"/>
    <s v="Markaz Al-Rifa'i"/>
    <s v="Hay Al Ameer"/>
    <s v="حي الامير "/>
    <n v="31.715143000000001"/>
    <n v="46.098461"/>
    <n v="8"/>
    <x v="9"/>
    <n v="3"/>
    <s v="2021-12"/>
  </r>
  <r>
    <n v="3502003"/>
    <n v="350200315"/>
    <n v="24722"/>
    <d v="2021-12-23T00:00:00"/>
    <n v="124"/>
    <x v="13"/>
    <s v="Al-Rifa'i"/>
    <s v="Markaz Al-Rifa'i"/>
    <s v="Hay Al Hussien"/>
    <s v="حي الحسين"/>
    <n v="31.711529196499999"/>
    <n v="46.124556874"/>
    <n v="9"/>
    <x v="5"/>
    <n v="4"/>
    <s v="2021-12"/>
  </r>
  <r>
    <n v="3502003"/>
    <n v="350200315"/>
    <n v="24722"/>
    <d v="2021-12-23T00:00:00"/>
    <n v="124"/>
    <x v="13"/>
    <s v="Al-Rifa'i"/>
    <s v="Markaz Al-Rifa'i"/>
    <s v="Hay Al Hussien"/>
    <s v="حي الحسين"/>
    <n v="31.711529196499999"/>
    <n v="46.124556874"/>
    <n v="9"/>
    <x v="15"/>
    <n v="5"/>
    <s v="2021-12"/>
  </r>
  <r>
    <n v="3502007"/>
    <n v="350200715"/>
    <n v="33795"/>
    <d v="2021-12-23T00:00:00"/>
    <n v="124"/>
    <x v="13"/>
    <s v="Al-Rifa'i"/>
    <s v="Markaz Al-Rifa'i"/>
    <s v="Al-Omal"/>
    <s v="حي العمال"/>
    <n v="31.728400000000001"/>
    <n v="46.110399999999998"/>
    <n v="4"/>
    <x v="15"/>
    <n v="4"/>
    <s v="2021-12"/>
  </r>
  <r>
    <n v="3502008"/>
    <n v="350200815"/>
    <n v="33796"/>
    <d v="2021-12-23T00:00:00"/>
    <n v="124"/>
    <x v="13"/>
    <s v="Al-Rifa'i"/>
    <s v="Qalat Siker"/>
    <s v="Hay Al-Husein"/>
    <s v="حي الحسين"/>
    <n v="31.8552"/>
    <n v="46.073500000000003"/>
    <n v="35"/>
    <x v="5"/>
    <n v="10"/>
    <s v="2021-12"/>
  </r>
  <r>
    <n v="3502008"/>
    <n v="350200815"/>
    <n v="33796"/>
    <d v="2021-12-23T00:00:00"/>
    <n v="124"/>
    <x v="13"/>
    <s v="Al-Rifa'i"/>
    <s v="Qalat Siker"/>
    <s v="Hay Al-Husein"/>
    <s v="حي الحسين"/>
    <n v="31.8552"/>
    <n v="46.073500000000003"/>
    <n v="35"/>
    <x v="3"/>
    <n v="13"/>
    <s v="2021-12"/>
  </r>
  <r>
    <n v="3502008"/>
    <n v="350200815"/>
    <n v="33796"/>
    <d v="2021-12-23T00:00:00"/>
    <n v="124"/>
    <x v="13"/>
    <s v="Al-Rifa'i"/>
    <s v="Qalat Siker"/>
    <s v="Hay Al-Husein"/>
    <s v="حي الحسين"/>
    <n v="31.8552"/>
    <n v="46.073500000000003"/>
    <n v="35"/>
    <x v="1"/>
    <n v="7"/>
    <s v="2021-12"/>
  </r>
  <r>
    <n v="3502008"/>
    <n v="350200815"/>
    <n v="33796"/>
    <d v="2021-12-23T00:00:00"/>
    <n v="124"/>
    <x v="13"/>
    <s v="Al-Rifa'i"/>
    <s v="Qalat Siker"/>
    <s v="Hay Al-Husein"/>
    <s v="حي الحسين"/>
    <n v="31.8552"/>
    <n v="46.073500000000003"/>
    <n v="35"/>
    <x v="11"/>
    <n v="5"/>
    <s v="2021-12"/>
  </r>
  <r>
    <n v="3504021"/>
    <n v="350402115"/>
    <n v="10335"/>
    <d v="2021-12-23T00:00:00"/>
    <n v="124"/>
    <x v="13"/>
    <s v="Nassriya"/>
    <s v="Markaz Al-Nassriya"/>
    <s v="Al-Salhiya"/>
    <s v="حي الصالحية"/>
    <n v="31.0506383486"/>
    <n v="46.269343302599999"/>
    <n v="16"/>
    <x v="5"/>
    <n v="4"/>
    <s v="2021-12"/>
  </r>
  <r>
    <n v="3504021"/>
    <n v="350402115"/>
    <n v="10335"/>
    <d v="2021-12-23T00:00:00"/>
    <n v="124"/>
    <x v="13"/>
    <s v="Nassriya"/>
    <s v="Markaz Al-Nassriya"/>
    <s v="Al-Salhiya"/>
    <s v="حي الصالحية"/>
    <n v="31.0506383486"/>
    <n v="46.269343302599999"/>
    <n v="16"/>
    <x v="15"/>
    <n v="3"/>
    <s v="2021-12"/>
  </r>
  <r>
    <n v="3504021"/>
    <n v="350402115"/>
    <n v="10335"/>
    <d v="2021-12-23T00:00:00"/>
    <n v="124"/>
    <x v="13"/>
    <s v="Nassriya"/>
    <s v="Markaz Al-Nassriya"/>
    <s v="Al-Salhiya"/>
    <s v="حي الصالحية"/>
    <n v="31.0506383486"/>
    <n v="46.269343302599999"/>
    <n v="16"/>
    <x v="10"/>
    <n v="6"/>
    <s v="2021-12"/>
  </r>
  <r>
    <n v="3504021"/>
    <n v="350402115"/>
    <n v="10335"/>
    <d v="2021-12-23T00:00:00"/>
    <n v="124"/>
    <x v="13"/>
    <s v="Nassriya"/>
    <s v="Markaz Al-Nassriya"/>
    <s v="Al-Salhiya"/>
    <s v="حي الصالحية"/>
    <n v="31.0506383486"/>
    <n v="46.269343302599999"/>
    <n v="16"/>
    <x v="3"/>
    <n v="1"/>
    <s v="2021-12"/>
  </r>
  <r>
    <n v="3504021"/>
    <n v="350402115"/>
    <n v="10335"/>
    <d v="2021-12-23T00:00:00"/>
    <n v="124"/>
    <x v="13"/>
    <s v="Nassriya"/>
    <s v="Markaz Al-Nassriya"/>
    <s v="Al-Salhiya"/>
    <s v="حي الصالحية"/>
    <n v="31.0506383486"/>
    <n v="46.269343302599999"/>
    <n v="16"/>
    <x v="11"/>
    <n v="2"/>
    <s v="2021-12"/>
  </r>
  <r>
    <n v="3504022"/>
    <n v="350402215"/>
    <n v="9576"/>
    <d v="2021-12-23T00:00:00"/>
    <n v="124"/>
    <x v="13"/>
    <s v="Nassriya"/>
    <s v="Markaz Al-Nassriya"/>
    <s v="Al-shofah"/>
    <s v="قرية الشوفة"/>
    <n v="31.132791840500001"/>
    <n v="46.2356646856"/>
    <n v="1"/>
    <x v="1"/>
    <n v="1"/>
    <s v="2021-12"/>
  </r>
  <r>
    <n v="3504023"/>
    <n v="350402315"/>
    <n v="9448"/>
    <d v="2021-12-23T00:00:00"/>
    <n v="124"/>
    <x v="13"/>
    <s v="Nassriya"/>
    <s v="Markaz Al-Nassriya"/>
    <s v="Al-Thawrah"/>
    <s v="الثوره"/>
    <n v="31.027006973399999"/>
    <n v="46.228093038300003"/>
    <n v="69"/>
    <x v="5"/>
    <n v="20"/>
    <s v="2021-12"/>
  </r>
  <r>
    <n v="3504023"/>
    <n v="350402315"/>
    <n v="9448"/>
    <d v="2021-12-23T00:00:00"/>
    <n v="124"/>
    <x v="13"/>
    <s v="Nassriya"/>
    <s v="Markaz Al-Nassriya"/>
    <s v="Al-Thawrah"/>
    <s v="الثوره"/>
    <n v="31.027006973399999"/>
    <n v="46.228093038300003"/>
    <n v="69"/>
    <x v="15"/>
    <n v="10"/>
    <s v="2021-12"/>
  </r>
  <r>
    <n v="3504023"/>
    <n v="350402315"/>
    <n v="9448"/>
    <d v="2021-12-23T00:00:00"/>
    <n v="124"/>
    <x v="13"/>
    <s v="Nassriya"/>
    <s v="Markaz Al-Nassriya"/>
    <s v="Al-Thawrah"/>
    <s v="الثوره"/>
    <n v="31.027006973399999"/>
    <n v="46.228093038300003"/>
    <n v="69"/>
    <x v="1"/>
    <n v="15"/>
    <s v="2021-12"/>
  </r>
  <r>
    <n v="3504023"/>
    <n v="350402315"/>
    <n v="9448"/>
    <d v="2021-12-23T00:00:00"/>
    <n v="124"/>
    <x v="13"/>
    <s v="Nassriya"/>
    <s v="Markaz Al-Nassriya"/>
    <s v="Al-Thawrah"/>
    <s v="الثوره"/>
    <n v="31.027006973399999"/>
    <n v="46.228093038300003"/>
    <n v="69"/>
    <x v="3"/>
    <n v="24"/>
    <s v="2021-12"/>
  </r>
  <r>
    <n v="3504024"/>
    <n v="350402415"/>
    <n v="9396"/>
    <d v="2021-12-23T00:00:00"/>
    <n v="124"/>
    <x v="13"/>
    <s v="Nassriya"/>
    <s v="Markaz Al-Nassriya"/>
    <s v="Al-zielat"/>
    <s v="الزعيلات"/>
    <n v="31.0154237044"/>
    <n v="46.263441754500001"/>
    <n v="18"/>
    <x v="1"/>
    <n v="8"/>
    <s v="2021-12"/>
  </r>
  <r>
    <n v="3504024"/>
    <n v="350402415"/>
    <n v="9396"/>
    <d v="2021-12-23T00:00:00"/>
    <n v="124"/>
    <x v="13"/>
    <s v="Nassriya"/>
    <s v="Markaz Al-Nassriya"/>
    <s v="Al-zielat"/>
    <s v="الزعيلات"/>
    <n v="31.0154237044"/>
    <n v="46.263441754500001"/>
    <n v="18"/>
    <x v="15"/>
    <n v="4"/>
    <s v="2021-12"/>
  </r>
  <r>
    <n v="3504024"/>
    <n v="350402415"/>
    <n v="9396"/>
    <d v="2021-12-23T00:00:00"/>
    <n v="124"/>
    <x v="13"/>
    <s v="Nassriya"/>
    <s v="Markaz Al-Nassriya"/>
    <s v="Al-zielat"/>
    <s v="الزعيلات"/>
    <n v="31.0154237044"/>
    <n v="46.263441754500001"/>
    <n v="18"/>
    <x v="5"/>
    <n v="6"/>
    <s v="2021-12"/>
  </r>
  <r>
    <n v="3504025"/>
    <n v="350402515"/>
    <n v="10262"/>
    <d v="2021-12-23T00:00:00"/>
    <n v="124"/>
    <x v="13"/>
    <s v="Nassriya"/>
    <s v="Markaz Al-Nassriya"/>
    <s v="Aredo"/>
    <s v="حي اريدو"/>
    <n v="31.074394900600002"/>
    <n v="46.250142994800001"/>
    <n v="95"/>
    <x v="5"/>
    <n v="35"/>
    <s v="2021-12"/>
  </r>
  <r>
    <n v="3504025"/>
    <n v="350402515"/>
    <n v="10262"/>
    <d v="2021-12-23T00:00:00"/>
    <n v="124"/>
    <x v="13"/>
    <s v="Nassriya"/>
    <s v="Markaz Al-Nassriya"/>
    <s v="Aredo"/>
    <s v="حي اريدو"/>
    <n v="31.074394900600002"/>
    <n v="46.250142994800001"/>
    <n v="95"/>
    <x v="1"/>
    <n v="30"/>
    <s v="2021-12"/>
  </r>
  <r>
    <n v="3504025"/>
    <n v="350402515"/>
    <n v="10262"/>
    <d v="2021-12-23T00:00:00"/>
    <n v="124"/>
    <x v="13"/>
    <s v="Nassriya"/>
    <s v="Markaz Al-Nassriya"/>
    <s v="Aredo"/>
    <s v="حي اريدو"/>
    <n v="31.074394900600002"/>
    <n v="46.250142994800001"/>
    <n v="95"/>
    <x v="18"/>
    <n v="10"/>
    <s v="2021-12"/>
  </r>
  <r>
    <n v="3504025"/>
    <n v="350402515"/>
    <n v="10262"/>
    <d v="2021-12-23T00:00:00"/>
    <n v="124"/>
    <x v="13"/>
    <s v="Nassriya"/>
    <s v="Markaz Al-Nassriya"/>
    <s v="Aredo"/>
    <s v="حي اريدو"/>
    <n v="31.074394900600002"/>
    <n v="46.250142994800001"/>
    <n v="95"/>
    <x v="6"/>
    <n v="10"/>
    <s v="2021-12"/>
  </r>
  <r>
    <n v="3504025"/>
    <n v="350402515"/>
    <n v="10262"/>
    <d v="2021-12-23T00:00:00"/>
    <n v="124"/>
    <x v="13"/>
    <s v="Nassriya"/>
    <s v="Markaz Al-Nassriya"/>
    <s v="Aredo"/>
    <s v="حي اريدو"/>
    <n v="31.074394900600002"/>
    <n v="46.250142994800001"/>
    <n v="95"/>
    <x v="15"/>
    <n v="10"/>
    <s v="2021-12"/>
  </r>
  <r>
    <n v="3504026"/>
    <n v="350402615"/>
    <n v="10253"/>
    <d v="2021-12-23T00:00:00"/>
    <n v="124"/>
    <x v="13"/>
    <s v="Nassriya"/>
    <s v="Markaz Al-Nassriya"/>
    <s v="Baghdad Street"/>
    <s v="شارع بغداد"/>
    <n v="31.038477412900001"/>
    <n v="46.2356561609"/>
    <n v="7"/>
    <x v="15"/>
    <n v="5"/>
    <s v="2021-12"/>
  </r>
  <r>
    <n v="3504026"/>
    <n v="350402615"/>
    <n v="10253"/>
    <d v="2021-12-23T00:00:00"/>
    <n v="124"/>
    <x v="13"/>
    <s v="Nassriya"/>
    <s v="Markaz Al-Nassriya"/>
    <s v="Baghdad Street"/>
    <s v="شارع بغداد"/>
    <n v="31.038477412900001"/>
    <n v="46.2356561609"/>
    <n v="7"/>
    <x v="3"/>
    <n v="2"/>
    <s v="2021-12"/>
  </r>
  <r>
    <n v="3504027"/>
    <n v="350402715"/>
    <n v="24885"/>
    <d v="2021-12-23T00:00:00"/>
    <n v="124"/>
    <x v="13"/>
    <s v="Nassriya"/>
    <s v="Markaz Al-Nassriya"/>
    <s v="Hay Al Al Ghadeer"/>
    <s v="حي الغدير"/>
    <n v="31.061467899099998"/>
    <n v="46.278157583599999"/>
    <n v="3"/>
    <x v="5"/>
    <n v="3"/>
    <s v="2021-12"/>
  </r>
  <r>
    <n v="3504028"/>
    <n v="350402815"/>
    <n v="25526"/>
    <d v="2021-12-23T00:00:00"/>
    <n v="124"/>
    <x v="13"/>
    <s v="Nassriya"/>
    <s v="Markaz Al-Nassriya"/>
    <s v="Hay Al Ameer"/>
    <s v="حي الامير"/>
    <n v="31.036175809100001"/>
    <n v="46.220527480000001"/>
    <n v="55"/>
    <x v="5"/>
    <n v="13"/>
    <s v="2021-12"/>
  </r>
  <r>
    <n v="3504028"/>
    <n v="350402815"/>
    <n v="25526"/>
    <d v="2021-12-23T00:00:00"/>
    <n v="124"/>
    <x v="13"/>
    <s v="Nassriya"/>
    <s v="Markaz Al-Nassriya"/>
    <s v="Hay Al Ameer"/>
    <s v="حي الامير"/>
    <n v="31.036175809100001"/>
    <n v="46.220527480000001"/>
    <n v="55"/>
    <x v="3"/>
    <n v="10"/>
    <s v="2021-12"/>
  </r>
  <r>
    <n v="3504028"/>
    <n v="350402815"/>
    <n v="25526"/>
    <d v="2021-12-23T00:00:00"/>
    <n v="124"/>
    <x v="13"/>
    <s v="Nassriya"/>
    <s v="Markaz Al-Nassriya"/>
    <s v="Hay Al Ameer"/>
    <s v="حي الامير"/>
    <n v="31.036175809100001"/>
    <n v="46.220527480000001"/>
    <n v="55"/>
    <x v="11"/>
    <n v="10"/>
    <s v="2021-12"/>
  </r>
  <r>
    <n v="3504028"/>
    <n v="350402815"/>
    <n v="25526"/>
    <d v="2021-12-23T00:00:00"/>
    <n v="124"/>
    <x v="13"/>
    <s v="Nassriya"/>
    <s v="Markaz Al-Nassriya"/>
    <s v="Hay Al Ameer"/>
    <s v="حي الامير"/>
    <n v="31.036175809100001"/>
    <n v="46.220527480000001"/>
    <n v="55"/>
    <x v="15"/>
    <n v="14"/>
    <s v="2021-12"/>
  </r>
  <r>
    <n v="3504028"/>
    <n v="350402815"/>
    <n v="25526"/>
    <d v="2021-12-23T00:00:00"/>
    <n v="124"/>
    <x v="13"/>
    <s v="Nassriya"/>
    <s v="Markaz Al-Nassriya"/>
    <s v="Hay Al Ameer"/>
    <s v="حي الامير"/>
    <n v="31.036175809100001"/>
    <n v="46.220527480000001"/>
    <n v="55"/>
    <x v="1"/>
    <n v="8"/>
    <s v="2021-12"/>
  </r>
  <r>
    <n v="3504029"/>
    <n v="350402915"/>
    <n v="10301"/>
    <d v="2021-12-23T00:00:00"/>
    <n v="124"/>
    <x v="13"/>
    <s v="Nassriya"/>
    <s v="Markaz Al-Nassriya"/>
    <s v="Hay Al Fidaa"/>
    <s v="حي الفداء"/>
    <n v="31.069166239000001"/>
    <n v="46.283791055999998"/>
    <n v="30"/>
    <x v="11"/>
    <n v="4"/>
    <s v="2021-12"/>
  </r>
  <r>
    <n v="3504029"/>
    <n v="350402915"/>
    <n v="10301"/>
    <d v="2021-12-23T00:00:00"/>
    <n v="124"/>
    <x v="13"/>
    <s v="Nassriya"/>
    <s v="Markaz Al-Nassriya"/>
    <s v="Hay Al Fidaa"/>
    <s v="حي الفداء"/>
    <n v="31.069166239000001"/>
    <n v="46.283791055999998"/>
    <n v="30"/>
    <x v="10"/>
    <n v="11"/>
    <s v="2021-12"/>
  </r>
  <r>
    <n v="3504029"/>
    <n v="350402915"/>
    <n v="10301"/>
    <d v="2021-12-23T00:00:00"/>
    <n v="124"/>
    <x v="13"/>
    <s v="Nassriya"/>
    <s v="Markaz Al-Nassriya"/>
    <s v="Hay Al Fidaa"/>
    <s v="حي الفداء"/>
    <n v="31.069166239000001"/>
    <n v="46.283791055999998"/>
    <n v="30"/>
    <x v="15"/>
    <n v="6"/>
    <s v="2021-12"/>
  </r>
  <r>
    <n v="3504029"/>
    <n v="350402915"/>
    <n v="10301"/>
    <d v="2021-12-23T00:00:00"/>
    <n v="124"/>
    <x v="13"/>
    <s v="Nassriya"/>
    <s v="Markaz Al-Nassriya"/>
    <s v="Hay Al Fidaa"/>
    <s v="حي الفداء"/>
    <n v="31.069166239000001"/>
    <n v="46.283791055999998"/>
    <n v="30"/>
    <x v="33"/>
    <n v="9"/>
    <s v="2021-12"/>
  </r>
  <r>
    <n v="3504030"/>
    <n v="350403015"/>
    <n v="24746"/>
    <d v="2021-12-23T00:00:00"/>
    <n v="124"/>
    <x v="13"/>
    <s v="Nassriya"/>
    <s v="Markaz Al-Nassriya"/>
    <s v="Hay Al Khadraa"/>
    <s v="حي الخضراء"/>
    <n v="31.042946248900002"/>
    <n v="46.274699394599999"/>
    <n v="1"/>
    <x v="10"/>
    <n v="1"/>
    <s v="2021-12"/>
  </r>
  <r>
    <n v="3504046"/>
    <n v="350404615"/>
    <n v="10269"/>
    <d v="2021-12-23T00:00:00"/>
    <n v="124"/>
    <x v="13"/>
    <s v="Nassriya"/>
    <s v="Ur"/>
    <s v="Sindaliyah-Sidenaweyah"/>
    <s v="حي السديناويه"/>
    <n v="31.041901284200001"/>
    <n v="46.3069539022"/>
    <n v="41"/>
    <x v="11"/>
    <n v="2"/>
    <s v="2021-12"/>
  </r>
  <r>
    <n v="3504046"/>
    <n v="350404615"/>
    <n v="10269"/>
    <d v="2021-12-23T00:00:00"/>
    <n v="124"/>
    <x v="13"/>
    <s v="Nassriya"/>
    <s v="Ur"/>
    <s v="Sindaliyah-Sidenaweyah"/>
    <s v="حي السديناويه"/>
    <n v="31.041901284200001"/>
    <n v="46.3069539022"/>
    <n v="41"/>
    <x v="3"/>
    <n v="5"/>
    <s v="2021-12"/>
  </r>
  <r>
    <n v="3504046"/>
    <n v="350404615"/>
    <n v="10269"/>
    <d v="2021-12-23T00:00:00"/>
    <n v="124"/>
    <x v="13"/>
    <s v="Nassriya"/>
    <s v="Ur"/>
    <s v="Sindaliyah-Sidenaweyah"/>
    <s v="حي السديناويه"/>
    <n v="31.041901284200001"/>
    <n v="46.3069539022"/>
    <n v="41"/>
    <x v="5"/>
    <n v="4"/>
    <s v="2021-12"/>
  </r>
  <r>
    <n v="3504046"/>
    <n v="350404615"/>
    <n v="10269"/>
    <d v="2021-12-23T00:00:00"/>
    <n v="124"/>
    <x v="13"/>
    <s v="Nassriya"/>
    <s v="Ur"/>
    <s v="Sindaliyah-Sidenaweyah"/>
    <s v="حي السديناويه"/>
    <n v="31.041901284200001"/>
    <n v="46.3069539022"/>
    <n v="41"/>
    <x v="10"/>
    <n v="15"/>
    <s v="2021-12"/>
  </r>
  <r>
    <n v="3504046"/>
    <n v="350404615"/>
    <n v="10269"/>
    <d v="2021-12-23T00:00:00"/>
    <n v="124"/>
    <x v="13"/>
    <s v="Nassriya"/>
    <s v="Ur"/>
    <s v="Sindaliyah-Sidenaweyah"/>
    <s v="حي السديناويه"/>
    <n v="31.041901284200001"/>
    <n v="46.3069539022"/>
    <n v="41"/>
    <x v="33"/>
    <n v="15"/>
    <s v="2021-12"/>
  </r>
  <r>
    <n v="3504045"/>
    <n v="350404515"/>
    <n v="22344"/>
    <d v="2021-12-23T00:00:00"/>
    <n v="124"/>
    <x v="13"/>
    <s v="Nassriya"/>
    <s v="Markaz Al-Nassriya"/>
    <s v="Share Eshreen"/>
    <s v="شارع عشرين"/>
    <n v="31.048519000500001"/>
    <n v="46.257282930099997"/>
    <n v="7"/>
    <x v="10"/>
    <n v="2"/>
    <s v="2021-12"/>
  </r>
  <r>
    <n v="3504045"/>
    <n v="350404515"/>
    <n v="22344"/>
    <d v="2021-12-23T00:00:00"/>
    <n v="124"/>
    <x v="13"/>
    <s v="Nassriya"/>
    <s v="Markaz Al-Nassriya"/>
    <s v="Share Eshreen"/>
    <s v="شارع عشرين"/>
    <n v="31.048519000500001"/>
    <n v="46.257282930099997"/>
    <n v="7"/>
    <x v="3"/>
    <n v="2"/>
    <s v="2021-12"/>
  </r>
  <r>
    <n v="3504045"/>
    <n v="350404515"/>
    <n v="22344"/>
    <d v="2021-12-23T00:00:00"/>
    <n v="124"/>
    <x v="13"/>
    <s v="Nassriya"/>
    <s v="Markaz Al-Nassriya"/>
    <s v="Share Eshreen"/>
    <s v="شارع عشرين"/>
    <n v="31.048519000500001"/>
    <n v="46.257282930099997"/>
    <n v="7"/>
    <x v="5"/>
    <n v="3"/>
    <s v="2021-12"/>
  </r>
  <r>
    <n v="3504051"/>
    <n v="350405115"/>
    <n v="23685"/>
    <d v="2021-12-23T00:00:00"/>
    <n v="124"/>
    <x v="13"/>
    <s v="Nassriya"/>
    <s v="Markaz Al-Nassriya"/>
    <s v="Um Al Dood"/>
    <s v="ام الدود"/>
    <n v="31.087265559999999"/>
    <n v="46.241235476500002"/>
    <n v="16"/>
    <x v="10"/>
    <n v="6"/>
    <s v="2021-12"/>
  </r>
  <r>
    <n v="3504051"/>
    <n v="350405115"/>
    <n v="23685"/>
    <d v="2021-12-23T00:00:00"/>
    <n v="124"/>
    <x v="13"/>
    <s v="Nassriya"/>
    <s v="Markaz Al-Nassriya"/>
    <s v="Um Al Dood"/>
    <s v="ام الدود"/>
    <n v="31.087265559999999"/>
    <n v="46.241235476500002"/>
    <n v="16"/>
    <x v="1"/>
    <n v="4"/>
    <s v="2021-12"/>
  </r>
  <r>
    <n v="3504051"/>
    <n v="350405115"/>
    <n v="23685"/>
    <d v="2021-12-23T00:00:00"/>
    <n v="124"/>
    <x v="13"/>
    <s v="Nassriya"/>
    <s v="Markaz Al-Nassriya"/>
    <s v="Um Al Dood"/>
    <s v="ام الدود"/>
    <n v="31.087265559999999"/>
    <n v="46.241235476500002"/>
    <n v="16"/>
    <x v="3"/>
    <n v="3"/>
    <s v="2021-12"/>
  </r>
  <r>
    <n v="3504051"/>
    <n v="350405115"/>
    <n v="23685"/>
    <d v="2021-12-23T00:00:00"/>
    <n v="124"/>
    <x v="13"/>
    <s v="Nassriya"/>
    <s v="Markaz Al-Nassriya"/>
    <s v="Um Al Dood"/>
    <s v="ام الدود"/>
    <n v="31.087265559999999"/>
    <n v="46.241235476500002"/>
    <n v="16"/>
    <x v="15"/>
    <n v="3"/>
    <s v="2021-12"/>
  </r>
  <r>
    <n v="3504042"/>
    <n v="350404215"/>
    <n v="10263"/>
    <d v="2021-12-23T00:00:00"/>
    <n v="124"/>
    <x v="13"/>
    <s v="Nassriya"/>
    <s v="Markaz Al-Nassriya"/>
    <s v="Sadir City"/>
    <s v="حي مدينة الصدر"/>
    <n v="31.0802066016"/>
    <n v="46.235693895300003"/>
    <n v="30"/>
    <x v="33"/>
    <n v="10"/>
    <s v="2021-12"/>
  </r>
  <r>
    <n v="3504042"/>
    <n v="350404215"/>
    <n v="10263"/>
    <d v="2021-12-23T00:00:00"/>
    <n v="124"/>
    <x v="13"/>
    <s v="Nassriya"/>
    <s v="Markaz Al-Nassriya"/>
    <s v="Sadir City"/>
    <s v="حي مدينة الصدر"/>
    <n v="31.0802066016"/>
    <n v="46.235693895300003"/>
    <n v="30"/>
    <x v="10"/>
    <n v="15"/>
    <s v="2021-12"/>
  </r>
  <r>
    <n v="3504042"/>
    <n v="350404215"/>
    <n v="10263"/>
    <d v="2021-12-23T00:00:00"/>
    <n v="124"/>
    <x v="13"/>
    <s v="Nassriya"/>
    <s v="Markaz Al-Nassriya"/>
    <s v="Sadir City"/>
    <s v="حي مدينة الصدر"/>
    <n v="31.0802066016"/>
    <n v="46.235693895300003"/>
    <n v="30"/>
    <x v="15"/>
    <n v="5"/>
    <s v="2021-12"/>
  </r>
  <r>
    <n v="3504032"/>
    <n v="350403215"/>
    <n v="24750"/>
    <d v="2021-12-23T00:00:00"/>
    <n v="124"/>
    <x v="13"/>
    <s v="Nassriya"/>
    <s v="Markaz Al-Nassriya"/>
    <s v="Hay Al Shoula 1"/>
    <s v="حي الشعله 1"/>
    <n v="31.034273341199999"/>
    <n v="46.238222611899999"/>
    <n v="9"/>
    <x v="15"/>
    <n v="5"/>
    <s v="2021-12"/>
  </r>
  <r>
    <n v="3504032"/>
    <n v="350403215"/>
    <n v="24750"/>
    <d v="2021-12-23T00:00:00"/>
    <n v="124"/>
    <x v="13"/>
    <s v="Nassriya"/>
    <s v="Markaz Al-Nassriya"/>
    <s v="Hay Al Shoula 1"/>
    <s v="حي الشعله 1"/>
    <n v="31.034273341199999"/>
    <n v="46.238222611899999"/>
    <n v="9"/>
    <x v="5"/>
    <n v="4"/>
    <s v="2021-12"/>
  </r>
  <r>
    <n v="3504036"/>
    <n v="350403615"/>
    <n v="23683"/>
    <d v="2021-12-23T00:00:00"/>
    <n v="124"/>
    <x v="13"/>
    <s v="Nassriya"/>
    <s v="Markaz Al-Nassriya"/>
    <s v="Hay Mehidiya"/>
    <s v="حي المهيديه"/>
    <n v="31.03290329"/>
    <n v="46.251552429999997"/>
    <n v="8"/>
    <x v="5"/>
    <n v="4"/>
    <s v="2021-12"/>
  </r>
  <r>
    <n v="3504036"/>
    <n v="350403615"/>
    <n v="23683"/>
    <d v="2021-12-23T00:00:00"/>
    <n v="124"/>
    <x v="13"/>
    <s v="Nassriya"/>
    <s v="Markaz Al-Nassriya"/>
    <s v="Hay Mehidiya"/>
    <s v="حي المهيديه"/>
    <n v="31.03290329"/>
    <n v="46.251552429999997"/>
    <n v="8"/>
    <x v="3"/>
    <n v="2"/>
    <s v="2021-12"/>
  </r>
  <r>
    <n v="3504036"/>
    <n v="350403615"/>
    <n v="23683"/>
    <d v="2021-12-23T00:00:00"/>
    <n v="124"/>
    <x v="13"/>
    <s v="Nassriya"/>
    <s v="Markaz Al-Nassriya"/>
    <s v="Hay Mehidiya"/>
    <s v="حي المهيديه"/>
    <n v="31.03290329"/>
    <n v="46.251552429999997"/>
    <n v="8"/>
    <x v="1"/>
    <n v="2"/>
    <s v="2021-12"/>
  </r>
  <r>
    <n v="2307141"/>
    <n v="230714115"/>
    <n v="21989"/>
    <d v="2021-12-23T00:00:00"/>
    <n v="124"/>
    <x v="8"/>
    <s v="Karkh"/>
    <s v="Al-Rasheed"/>
    <s v="Hay Al Jehad-883"/>
    <s v="حي الجهاد-883"/>
    <n v="33.278001322900003"/>
    <n v="44.309610443799997"/>
    <n v="2"/>
    <x v="11"/>
    <n v="2"/>
    <s v="2021-12"/>
  </r>
  <r>
    <n v="3503001"/>
    <n v="350300115"/>
    <n v="10250"/>
    <d v="2021-12-23T00:00:00"/>
    <n v="124"/>
    <x v="13"/>
    <s v="Al-Shatra"/>
    <s v="Markaz Al-Shatra"/>
    <s v="14 Ramadan"/>
    <s v="حي 14 رمضان"/>
    <n v="31.4359498874"/>
    <n v="46.172572526899998"/>
    <n v="1"/>
    <x v="5"/>
    <n v="1"/>
    <s v="2021-12"/>
  </r>
  <r>
    <n v="3503006"/>
    <n v="350300615"/>
    <n v="21209"/>
    <d v="2021-12-23T00:00:00"/>
    <n v="124"/>
    <x v="13"/>
    <s v="Al-Shatra"/>
    <s v="Markaz Al-Shatra"/>
    <s v="Al Shomali"/>
    <s v="الشوملي"/>
    <n v="31.415689718399999"/>
    <n v="46.163976839100002"/>
    <n v="2"/>
    <x v="15"/>
    <n v="1"/>
    <s v="2021-12"/>
  </r>
  <r>
    <n v="3503006"/>
    <n v="350300615"/>
    <n v="21209"/>
    <d v="2021-12-23T00:00:00"/>
    <n v="124"/>
    <x v="13"/>
    <s v="Al-Shatra"/>
    <s v="Markaz Al-Shatra"/>
    <s v="Al Shomali"/>
    <s v="الشوملي"/>
    <n v="31.415689718399999"/>
    <n v="46.163976839100002"/>
    <n v="2"/>
    <x v="3"/>
    <n v="1"/>
    <s v="2021-12"/>
  </r>
  <r>
    <n v="3503008"/>
    <n v="350300815"/>
    <n v="9848"/>
    <d v="2021-12-23T00:00:00"/>
    <n v="124"/>
    <x v="13"/>
    <s v="Al-Shatra"/>
    <s v="Markaz Al-Shatra"/>
    <s v="Al-fatahiyah"/>
    <s v="حي الفتاحية"/>
    <n v="31.415756054100001"/>
    <n v="46.172971067500001"/>
    <n v="1"/>
    <x v="15"/>
    <n v="1"/>
    <s v="2021-12"/>
  </r>
  <r>
    <n v="3503009"/>
    <n v="350300915"/>
    <n v="9822"/>
    <d v="2021-12-23T00:00:00"/>
    <n v="124"/>
    <x v="13"/>
    <s v="Al-Shatra"/>
    <s v="Markaz Al-Shatra"/>
    <s v="Al-hawi"/>
    <s v="حي الحاوي"/>
    <n v="31.403907212699998"/>
    <n v="46.175491096099996"/>
    <n v="2"/>
    <x v="3"/>
    <n v="1"/>
    <s v="2021-12"/>
  </r>
  <r>
    <n v="3503009"/>
    <n v="350300915"/>
    <n v="9822"/>
    <d v="2021-12-23T00:00:00"/>
    <n v="124"/>
    <x v="13"/>
    <s v="Al-Shatra"/>
    <s v="Markaz Al-Shatra"/>
    <s v="Al-hawi"/>
    <s v="حي الحاوي"/>
    <n v="31.403907212699998"/>
    <n v="46.175491096099996"/>
    <n v="2"/>
    <x v="5"/>
    <n v="1"/>
    <s v="2021-12"/>
  </r>
  <r>
    <n v="3503012"/>
    <n v="350301215"/>
    <n v="10286"/>
    <d v="2021-12-23T00:00:00"/>
    <n v="124"/>
    <x v="13"/>
    <s v="Al-Shatra"/>
    <s v="Markaz Al-Shatra"/>
    <s v="Hay al Zahraa"/>
    <s v="حي الزهراء"/>
    <n v="31.400419743299999"/>
    <n v="46.1806881535"/>
    <n v="2"/>
    <x v="3"/>
    <n v="1"/>
    <s v="2021-12"/>
  </r>
  <r>
    <n v="3503012"/>
    <n v="350301215"/>
    <n v="10286"/>
    <d v="2021-12-23T00:00:00"/>
    <n v="124"/>
    <x v="13"/>
    <s v="Al-Shatra"/>
    <s v="Markaz Al-Shatra"/>
    <s v="Hay al Zahraa"/>
    <s v="حي الزهراء"/>
    <n v="31.400419743299999"/>
    <n v="46.1806881535"/>
    <n v="2"/>
    <x v="15"/>
    <n v="1"/>
    <s v="2021-12"/>
  </r>
  <r>
    <n v="3504001"/>
    <n v="350400115"/>
    <n v="24494"/>
    <d v="2021-12-23T00:00:00"/>
    <n v="124"/>
    <x v="13"/>
    <s v="Nassriya"/>
    <s v="Markaz Al-Nassriya"/>
    <s v="Al Aker"/>
    <s v="العكر"/>
    <n v="31.027710880499999"/>
    <n v="46.218214741200001"/>
    <n v="45"/>
    <x v="5"/>
    <n v="10"/>
    <s v="2021-12"/>
  </r>
  <r>
    <n v="3504001"/>
    <n v="350400115"/>
    <n v="24494"/>
    <d v="2021-12-23T00:00:00"/>
    <n v="124"/>
    <x v="13"/>
    <s v="Nassriya"/>
    <s v="Markaz Al-Nassriya"/>
    <s v="Al Aker"/>
    <s v="العكر"/>
    <n v="31.027710880499999"/>
    <n v="46.218214741200001"/>
    <n v="45"/>
    <x v="1"/>
    <n v="20"/>
    <s v="2021-12"/>
  </r>
  <r>
    <n v="3504001"/>
    <n v="350400115"/>
    <n v="24494"/>
    <d v="2021-12-23T00:00:00"/>
    <n v="124"/>
    <x v="13"/>
    <s v="Nassriya"/>
    <s v="Markaz Al-Nassriya"/>
    <s v="Al Aker"/>
    <s v="العكر"/>
    <n v="31.027710880499999"/>
    <n v="46.218214741200001"/>
    <n v="45"/>
    <x v="15"/>
    <n v="15"/>
    <s v="2021-12"/>
  </r>
  <r>
    <n v="3504002"/>
    <n v="350400215"/>
    <n v="25529"/>
    <d v="2021-12-23T00:00:00"/>
    <n v="124"/>
    <x v="13"/>
    <s v="Nassriya"/>
    <s v="Markaz Al-Nassriya"/>
    <s v="Al Aoeh"/>
    <s v="قرية العوية"/>
    <n v="31.033167288000001"/>
    <n v="46.273891712999998"/>
    <n v="9"/>
    <x v="15"/>
    <n v="5"/>
    <s v="2021-12"/>
  </r>
  <r>
    <n v="3504002"/>
    <n v="350400215"/>
    <n v="25529"/>
    <d v="2021-12-23T00:00:00"/>
    <n v="124"/>
    <x v="13"/>
    <s v="Nassriya"/>
    <s v="Markaz Al-Nassriya"/>
    <s v="Al Aoeh"/>
    <s v="قرية العوية"/>
    <n v="31.033167288000001"/>
    <n v="46.273891712999998"/>
    <n v="9"/>
    <x v="5"/>
    <n v="4"/>
    <s v="2021-12"/>
  </r>
  <r>
    <n v="3504003"/>
    <n v="350400315"/>
    <n v="24415"/>
    <d v="2021-12-23T00:00:00"/>
    <n v="124"/>
    <x v="13"/>
    <s v="Nassriya"/>
    <s v="Markaz Al-Nassriya"/>
    <s v="Al Asrriyah Village"/>
    <s v="القرية العصرية"/>
    <n v="31.122673117800002"/>
    <n v="46.234062045100004"/>
    <n v="1"/>
    <x v="7"/>
    <n v="1"/>
    <s v="2021-12"/>
  </r>
  <r>
    <n v="3504006"/>
    <n v="350400615"/>
    <n v="9728"/>
    <d v="2021-12-23T00:00:00"/>
    <n v="124"/>
    <x v="13"/>
    <s v="Nassriya"/>
    <s v="Markaz Al-Nassriya"/>
    <s v="Al Dhubat"/>
    <s v="حي الضباط"/>
    <n v="31.038316374200001"/>
    <n v="46.253982172199997"/>
    <n v="5"/>
    <x v="1"/>
    <n v="5"/>
    <s v="2021-12"/>
  </r>
  <r>
    <n v="3504007"/>
    <n v="350400715"/>
    <n v="25525"/>
    <d v="2021-12-23T00:00:00"/>
    <n v="124"/>
    <x v="13"/>
    <s v="Nassriya"/>
    <s v="Markaz Al-Nassriya"/>
    <s v="Al Emarat"/>
    <s v="العمارات"/>
    <n v="31.027024004299999"/>
    <n v="46.241676675500003"/>
    <n v="40"/>
    <x v="1"/>
    <n v="10"/>
    <s v="2021-12"/>
  </r>
  <r>
    <n v="3504007"/>
    <n v="350400715"/>
    <n v="25525"/>
    <d v="2021-12-23T00:00:00"/>
    <n v="124"/>
    <x v="13"/>
    <s v="Nassriya"/>
    <s v="Markaz Al-Nassriya"/>
    <s v="Al Emarat"/>
    <s v="العمارات"/>
    <n v="31.027024004299999"/>
    <n v="46.241676675500003"/>
    <n v="40"/>
    <x v="5"/>
    <n v="12"/>
    <s v="2021-12"/>
  </r>
  <r>
    <n v="3504007"/>
    <n v="350400715"/>
    <n v="25525"/>
    <d v="2021-12-23T00:00:00"/>
    <n v="124"/>
    <x v="13"/>
    <s v="Nassriya"/>
    <s v="Markaz Al-Nassriya"/>
    <s v="Al Emarat"/>
    <s v="العمارات"/>
    <n v="31.027024004299999"/>
    <n v="46.241676675500003"/>
    <n v="40"/>
    <x v="3"/>
    <n v="14"/>
    <s v="2021-12"/>
  </r>
  <r>
    <n v="3504007"/>
    <n v="350400715"/>
    <n v="25525"/>
    <d v="2021-12-23T00:00:00"/>
    <n v="124"/>
    <x v="13"/>
    <s v="Nassriya"/>
    <s v="Markaz Al-Nassriya"/>
    <s v="Al Emarat"/>
    <s v="العمارات"/>
    <n v="31.027024004299999"/>
    <n v="46.241676675500003"/>
    <n v="40"/>
    <x v="15"/>
    <n v="4"/>
    <s v="2021-12"/>
  </r>
  <r>
    <n v="3504010"/>
    <n v="350401015"/>
    <n v="24740"/>
    <d v="2021-12-23T00:00:00"/>
    <n v="124"/>
    <x v="13"/>
    <s v="Nassriya"/>
    <s v="Markaz Al-Nassriya"/>
    <s v="Al Iskan"/>
    <s v="الاسكان"/>
    <n v="31.038505004899999"/>
    <n v="46.242960423"/>
    <n v="3"/>
    <x v="15"/>
    <n v="3"/>
    <s v="2021-12"/>
  </r>
  <r>
    <n v="3504011"/>
    <n v="350401115"/>
    <n v="10260"/>
    <d v="2021-12-23T00:00:00"/>
    <n v="124"/>
    <x v="13"/>
    <s v="Nassriya"/>
    <s v="Markaz Al-Nassriya"/>
    <s v="Al Iskan Al Sinaie"/>
    <s v="الاسكان الصناعي"/>
    <n v="31.0087376"/>
    <n v="46.284794599999998"/>
    <n v="650"/>
    <x v="1"/>
    <n v="20"/>
    <s v="2021-12"/>
  </r>
  <r>
    <n v="3504011"/>
    <n v="350401115"/>
    <n v="10260"/>
    <d v="2021-12-23T00:00:00"/>
    <n v="124"/>
    <x v="13"/>
    <s v="Nassriya"/>
    <s v="Markaz Al-Nassriya"/>
    <s v="Al Iskan Al Sinaie"/>
    <s v="الاسكان الصناعي"/>
    <n v="31.0087376"/>
    <n v="46.284794599999998"/>
    <n v="650"/>
    <x v="3"/>
    <n v="20"/>
    <s v="2021-12"/>
  </r>
  <r>
    <n v="3504011"/>
    <n v="350401115"/>
    <n v="10260"/>
    <d v="2021-12-23T00:00:00"/>
    <n v="124"/>
    <x v="13"/>
    <s v="Nassriya"/>
    <s v="Markaz Al-Nassriya"/>
    <s v="Al Iskan Al Sinaie"/>
    <s v="الاسكان الصناعي"/>
    <n v="31.0087376"/>
    <n v="46.284794599999998"/>
    <n v="650"/>
    <x v="37"/>
    <n v="10"/>
    <s v="2021-12"/>
  </r>
  <r>
    <n v="3504011"/>
    <n v="350401115"/>
    <n v="10260"/>
    <d v="2021-12-23T00:00:00"/>
    <n v="124"/>
    <x v="13"/>
    <s v="Nassriya"/>
    <s v="Markaz Al-Nassriya"/>
    <s v="Al Iskan Al Sinaie"/>
    <s v="الاسكان الصناعي"/>
    <n v="31.0087376"/>
    <n v="46.284794599999998"/>
    <n v="650"/>
    <x v="6"/>
    <n v="250"/>
    <s v="2021-12"/>
  </r>
  <r>
    <n v="3504011"/>
    <n v="350401115"/>
    <n v="10260"/>
    <d v="2021-12-23T00:00:00"/>
    <n v="124"/>
    <x v="13"/>
    <s v="Nassriya"/>
    <s v="Markaz Al-Nassriya"/>
    <s v="Al Iskan Al Sinaie"/>
    <s v="الاسكان الصناعي"/>
    <n v="31.0087376"/>
    <n v="46.284794599999998"/>
    <n v="650"/>
    <x v="11"/>
    <n v="150"/>
    <s v="2021-12"/>
  </r>
  <r>
    <n v="3504011"/>
    <n v="350401115"/>
    <n v="10260"/>
    <d v="2021-12-23T00:00:00"/>
    <n v="124"/>
    <x v="13"/>
    <s v="Nassriya"/>
    <s v="Markaz Al-Nassriya"/>
    <s v="Al Iskan Al Sinaie"/>
    <s v="الاسكان الصناعي"/>
    <n v="31.0087376"/>
    <n v="46.284794599999998"/>
    <n v="650"/>
    <x v="5"/>
    <n v="200"/>
    <s v="2021-12"/>
  </r>
  <r>
    <n v="3504012"/>
    <n v="350401215"/>
    <n v="24540"/>
    <d v="2021-12-23T00:00:00"/>
    <n v="124"/>
    <x v="13"/>
    <s v="Nassriya"/>
    <s v="Markaz Al-Nassriya"/>
    <s v="Al Mahaliyah"/>
    <s v="المحليه"/>
    <n v="31.052442887600002"/>
    <n v="46.236798131699999"/>
    <n v="6"/>
    <x v="15"/>
    <n v="2"/>
    <s v="2021-12"/>
  </r>
  <r>
    <n v="3504012"/>
    <n v="350401215"/>
    <n v="24540"/>
    <d v="2021-12-23T00:00:00"/>
    <n v="124"/>
    <x v="13"/>
    <s v="Nassriya"/>
    <s v="Markaz Al-Nassriya"/>
    <s v="Al Mahaliyah"/>
    <s v="المحليه"/>
    <n v="31.052442887600002"/>
    <n v="46.236798131699999"/>
    <n v="6"/>
    <x v="3"/>
    <n v="1"/>
    <s v="2021-12"/>
  </r>
  <r>
    <n v="3504012"/>
    <n v="350401215"/>
    <n v="24540"/>
    <d v="2021-12-23T00:00:00"/>
    <n v="124"/>
    <x v="13"/>
    <s v="Nassriya"/>
    <s v="Markaz Al-Nassriya"/>
    <s v="Al Mahaliyah"/>
    <s v="المحليه"/>
    <n v="31.052442887600002"/>
    <n v="46.236798131699999"/>
    <n v="6"/>
    <x v="1"/>
    <n v="3"/>
    <s v="2021-12"/>
  </r>
  <r>
    <n v="3504014"/>
    <n v="350401415"/>
    <n v="10254"/>
    <d v="2021-12-23T00:00:00"/>
    <n v="124"/>
    <x v="13"/>
    <s v="Nassriya"/>
    <s v="Markaz Al-Nassriya"/>
    <s v="Al Sharqiya"/>
    <s v="الشرقيه"/>
    <n v="31.044867277600002"/>
    <n v="46.259297235299996"/>
    <n v="30"/>
    <x v="33"/>
    <n v="15"/>
    <s v="2021-12"/>
  </r>
  <r>
    <n v="3504014"/>
    <n v="350401415"/>
    <n v="10254"/>
    <d v="2021-12-23T00:00:00"/>
    <n v="124"/>
    <x v="13"/>
    <s v="Nassriya"/>
    <s v="Markaz Al-Nassriya"/>
    <s v="Al Sharqiya"/>
    <s v="الشرقيه"/>
    <n v="31.044867277600002"/>
    <n v="46.259297235299996"/>
    <n v="30"/>
    <x v="10"/>
    <n v="10"/>
    <s v="2021-12"/>
  </r>
  <r>
    <n v="3504014"/>
    <n v="350401415"/>
    <n v="10254"/>
    <d v="2021-12-23T00:00:00"/>
    <n v="124"/>
    <x v="13"/>
    <s v="Nassriya"/>
    <s v="Markaz Al-Nassriya"/>
    <s v="Al Sharqiya"/>
    <s v="الشرقيه"/>
    <n v="31.044867277600002"/>
    <n v="46.259297235299996"/>
    <n v="30"/>
    <x v="11"/>
    <n v="5"/>
    <s v="2021-12"/>
  </r>
  <r>
    <n v="3504015"/>
    <n v="350401515"/>
    <n v="10272"/>
    <d v="2021-12-23T00:00:00"/>
    <n v="124"/>
    <x v="13"/>
    <s v="Nassriya"/>
    <s v="Markaz Al-Nassriya"/>
    <s v="Al Shoula"/>
    <s v="الشعلة"/>
    <n v="31.034963944600001"/>
    <n v="46.242300951700003"/>
    <n v="3"/>
    <x v="15"/>
    <n v="3"/>
    <s v="2021-12"/>
  </r>
  <r>
    <n v="3504016"/>
    <n v="350401615"/>
    <n v="10281"/>
    <d v="2021-12-23T00:00:00"/>
    <n v="124"/>
    <x v="13"/>
    <s v="Nassriya"/>
    <s v="Markaz Al-Nassriya"/>
    <s v="Al Shumokh"/>
    <s v="حي الشموخ"/>
    <n v="31.029471706599999"/>
    <n v="46.244121658399997"/>
    <n v="9"/>
    <x v="3"/>
    <n v="4"/>
    <s v="2021-12"/>
  </r>
  <r>
    <n v="3504016"/>
    <n v="350401615"/>
    <n v="10281"/>
    <d v="2021-12-23T00:00:00"/>
    <n v="124"/>
    <x v="13"/>
    <s v="Nassriya"/>
    <s v="Markaz Al-Nassriya"/>
    <s v="Al Shumokh"/>
    <s v="حي الشموخ"/>
    <n v="31.029471706599999"/>
    <n v="46.244121658399997"/>
    <n v="9"/>
    <x v="1"/>
    <n v="4"/>
    <s v="2021-12"/>
  </r>
  <r>
    <n v="3504016"/>
    <n v="350401615"/>
    <n v="10281"/>
    <d v="2021-12-23T00:00:00"/>
    <n v="124"/>
    <x v="13"/>
    <s v="Nassriya"/>
    <s v="Markaz Al-Nassriya"/>
    <s v="Al Shumokh"/>
    <s v="حي الشموخ"/>
    <n v="31.029471706599999"/>
    <n v="46.244121658399997"/>
    <n v="9"/>
    <x v="15"/>
    <n v="1"/>
    <s v="2021-12"/>
  </r>
  <r>
    <n v="3504018"/>
    <n v="350401815"/>
    <n v="24741"/>
    <d v="2021-12-23T00:00:00"/>
    <n v="124"/>
    <x v="13"/>
    <s v="Nassriya"/>
    <s v="Markaz Al-Nassriya"/>
    <s v="Al-Berid"/>
    <s v="البريد"/>
    <n v="31.0447764918"/>
    <n v="46.249576203399997"/>
    <n v="1"/>
    <x v="5"/>
    <n v="1"/>
    <s v="2021-12"/>
  </r>
  <r>
    <n v="3602031"/>
    <n v="360203115"/>
    <n v="2766"/>
    <d v="2021-12-23T00:00:00"/>
    <n v="124"/>
    <x v="14"/>
    <s v="Al-Shamiya"/>
    <s v="Markaz Al-Shamiya"/>
    <s v="Mahlat al-souq"/>
    <s v="محلة السوق"/>
    <n v="31.960626198"/>
    <n v="44.601623088799997"/>
    <n v="1"/>
    <x v="15"/>
    <n v="1"/>
    <s v="2021-12"/>
  </r>
  <r>
    <n v="3603049"/>
    <n v="360304915"/>
    <n v="24966"/>
    <d v="2021-12-23T00:00:00"/>
    <n v="124"/>
    <x v="14"/>
    <s v="Diwaniya"/>
    <s v="Al-Daghara"/>
    <s v="Hay Al Hurriya"/>
    <s v="حي الحرية"/>
    <n v="32.146584716900001"/>
    <n v="44.931777739300003"/>
    <n v="2"/>
    <x v="11"/>
    <n v="1"/>
    <s v="2021-12"/>
  </r>
  <r>
    <n v="3603049"/>
    <n v="360304915"/>
    <n v="24966"/>
    <d v="2021-12-23T00:00:00"/>
    <n v="124"/>
    <x v="14"/>
    <s v="Diwaniya"/>
    <s v="Al-Daghara"/>
    <s v="Hay Al Hurriya"/>
    <s v="حي الحرية"/>
    <n v="32.146584716900001"/>
    <n v="44.931777739300003"/>
    <n v="2"/>
    <x v="10"/>
    <n v="1"/>
    <s v="2021-12"/>
  </r>
  <r>
    <n v="3603051"/>
    <n v="360305115"/>
    <n v="24739"/>
    <d v="2021-12-23T00:00:00"/>
    <n v="124"/>
    <x v="14"/>
    <s v="Diwaniya"/>
    <s v="Al-Daghara"/>
    <s v="Hay Al Mulmeen"/>
    <s v="حي المعلمين"/>
    <n v="32.136242439500002"/>
    <n v="44.936344474099997"/>
    <n v="1"/>
    <x v="11"/>
    <n v="1"/>
    <s v="2021-12"/>
  </r>
  <r>
    <n v="3603056"/>
    <n v="360305615"/>
    <n v="24149"/>
    <d v="2021-12-23T00:00:00"/>
    <n v="124"/>
    <x v="14"/>
    <s v="Diwaniya"/>
    <s v="Al-Daghara"/>
    <s v="Hay Al Shahada"/>
    <s v="حي الشهداء "/>
    <n v="32.1357497849"/>
    <n v="44.930514798300003"/>
    <n v="2"/>
    <x v="15"/>
    <n v="1"/>
    <s v="2021-12"/>
  </r>
  <r>
    <n v="3603056"/>
    <n v="360305615"/>
    <n v="24149"/>
    <d v="2021-12-23T00:00:00"/>
    <n v="124"/>
    <x v="14"/>
    <s v="Diwaniya"/>
    <s v="Al-Daghara"/>
    <s v="Hay Al Shahada"/>
    <s v="حي الشهداء "/>
    <n v="32.1357497849"/>
    <n v="44.930514798300003"/>
    <n v="2"/>
    <x v="6"/>
    <n v="1"/>
    <s v="2021-12"/>
  </r>
  <r>
    <n v="3603066"/>
    <n v="360306615"/>
    <n v="3308"/>
    <d v="2021-12-23T00:00:00"/>
    <n v="124"/>
    <x v="14"/>
    <s v="Diwaniya"/>
    <s v="Al-Daghara"/>
    <s v="Hay Al-Askaary"/>
    <s v="حي العسكري"/>
    <n v="32.131914775399999"/>
    <n v="44.931632939399996"/>
    <n v="1"/>
    <x v="11"/>
    <n v="1"/>
    <s v="2021-12"/>
  </r>
  <r>
    <n v="3603064"/>
    <n v="360306415"/>
    <n v="25568"/>
    <d v="2021-12-23T00:00:00"/>
    <n v="124"/>
    <x v="14"/>
    <s v="Diwaniya"/>
    <s v="Al-Saniya"/>
    <s v="Hay Al-Amin 2"/>
    <s v="حي الامين 2"/>
    <n v="32.006298769300003"/>
    <n v="44.844773216599997"/>
    <n v="2"/>
    <x v="11"/>
    <n v="1"/>
    <s v="2021-12"/>
  </r>
  <r>
    <n v="3603064"/>
    <n v="360306415"/>
    <n v="25568"/>
    <d v="2021-12-23T00:00:00"/>
    <n v="124"/>
    <x v="14"/>
    <s v="Diwaniya"/>
    <s v="Al-Saniya"/>
    <s v="Hay Al-Amin 2"/>
    <s v="حي الامين 2"/>
    <n v="32.006298769300003"/>
    <n v="44.844773216599997"/>
    <n v="2"/>
    <x v="3"/>
    <n v="1"/>
    <s v="2021-12"/>
  </r>
  <r>
    <n v="3603026"/>
    <n v="360302615"/>
    <n v="24523"/>
    <d v="2021-12-23T00:00:00"/>
    <n v="124"/>
    <x v="14"/>
    <s v="Diwaniya"/>
    <s v="Al-Saniya"/>
    <s v="Mantaket Al-Jethaa"/>
    <s v="منطقة الجذع"/>
    <n v="32.1099683451"/>
    <n v="44.756531535400001"/>
    <n v="2"/>
    <x v="11"/>
    <n v="1"/>
    <s v="2021-12"/>
  </r>
  <r>
    <n v="3603026"/>
    <n v="360302615"/>
    <n v="24523"/>
    <d v="2021-12-23T00:00:00"/>
    <n v="124"/>
    <x v="14"/>
    <s v="Diwaniya"/>
    <s v="Al-Saniya"/>
    <s v="Mantaket Al-Jethaa"/>
    <s v="منطقة الجذع"/>
    <n v="32.1099683451"/>
    <n v="44.756531535400001"/>
    <n v="2"/>
    <x v="15"/>
    <n v="1"/>
    <s v="2021-12"/>
  </r>
  <r>
    <n v="3603050"/>
    <n v="360305015"/>
    <n v="23551"/>
    <d v="2021-12-23T00:00:00"/>
    <n v="124"/>
    <x v="14"/>
    <s v="Diwaniya"/>
    <s v="Markaz Al-Diwaniya"/>
    <s v="Hay Al Jamiaa-Al-Hawli"/>
    <s v="حي الجامعة-الحولي"/>
    <n v="32.007400569600001"/>
    <n v="44.870785841199996"/>
    <n v="2"/>
    <x v="16"/>
    <n v="1"/>
    <s v="2021-12"/>
  </r>
  <r>
    <n v="3603050"/>
    <n v="360305015"/>
    <n v="23551"/>
    <d v="2021-12-23T00:00:00"/>
    <n v="124"/>
    <x v="14"/>
    <s v="Diwaniya"/>
    <s v="Markaz Al-Diwaniya"/>
    <s v="Hay Al Jamiaa-Al-Hawli"/>
    <s v="حي الجامعة-الحولي"/>
    <n v="32.007400569600001"/>
    <n v="44.870785841199996"/>
    <n v="2"/>
    <x v="15"/>
    <n v="1"/>
    <s v="2021-12"/>
  </r>
  <r>
    <n v="3603077"/>
    <n v="360307715"/>
    <n v="25287"/>
    <d v="2021-12-23T00:00:00"/>
    <n v="124"/>
    <x v="14"/>
    <s v="Diwaniya"/>
    <s v="Markaz Al-Diwaniya"/>
    <s v="Hay Al-Nahtha 1"/>
    <s v="حي النهضة 1"/>
    <n v="31.984919999999999"/>
    <n v="44.938873999999998"/>
    <n v="1"/>
    <x v="6"/>
    <n v="1"/>
    <s v="2021-12"/>
  </r>
  <r>
    <n v="3603085"/>
    <n v="360308515"/>
    <n v="22452"/>
    <d v="2021-12-23T00:00:00"/>
    <n v="124"/>
    <x v="14"/>
    <s v="Diwaniya"/>
    <s v="Markaz Al-Diwaniya"/>
    <s v="Qaryat Al Ensaf"/>
    <s v="قرية الانصاف"/>
    <n v="31.999164970500001"/>
    <n v="45.015406776699997"/>
    <n v="5"/>
    <x v="11"/>
    <n v="3"/>
    <s v="2021-12"/>
  </r>
  <r>
    <n v="3603085"/>
    <n v="360308515"/>
    <n v="22452"/>
    <d v="2021-12-23T00:00:00"/>
    <n v="124"/>
    <x v="14"/>
    <s v="Diwaniya"/>
    <s v="Markaz Al-Diwaniya"/>
    <s v="Qaryat Al Ensaf"/>
    <s v="قرية الانصاف"/>
    <n v="31.999164970500001"/>
    <n v="45.015406776699997"/>
    <n v="5"/>
    <x v="15"/>
    <n v="2"/>
    <s v="2021-12"/>
  </r>
  <r>
    <n v="3604009"/>
    <n v="360400915"/>
    <n v="25285"/>
    <d v="2021-12-23T00:00:00"/>
    <n v="124"/>
    <x v="14"/>
    <s v="Hamza"/>
    <s v="Al-Sudair"/>
    <s v="Hay Al-Askary"/>
    <s v="حي العسكري"/>
    <n v="31.825473750899999"/>
    <n v="44.942785929300001"/>
    <n v="2"/>
    <x v="11"/>
    <n v="1"/>
    <s v="2021-12"/>
  </r>
  <r>
    <n v="3604009"/>
    <n v="360400915"/>
    <n v="25285"/>
    <d v="2021-12-23T00:00:00"/>
    <n v="124"/>
    <x v="14"/>
    <s v="Hamza"/>
    <s v="Al-Sudair"/>
    <s v="Hay Al-Askary"/>
    <s v="حي العسكري"/>
    <n v="31.825473750899999"/>
    <n v="44.942785929300001"/>
    <n v="2"/>
    <x v="15"/>
    <n v="1"/>
    <s v="2021-12"/>
  </r>
  <r>
    <n v="3604014"/>
    <n v="360401415"/>
    <n v="25564"/>
    <d v="2021-12-23T00:00:00"/>
    <n v="124"/>
    <x v="14"/>
    <s v="Hamza"/>
    <s v="Al-Sudair"/>
    <s v="Hay Al-Hur"/>
    <s v="حي الحر"/>
    <n v="31.822133939699999"/>
    <n v="44.944287024600001"/>
    <n v="1"/>
    <x v="15"/>
    <n v="1"/>
    <s v="2021-12"/>
  </r>
  <r>
    <n v="3505002"/>
    <n v="350500215"/>
    <n v="24721"/>
    <d v="2021-12-23T00:00:00"/>
    <n v="124"/>
    <x v="13"/>
    <s v="Suq Al-Shoyokh"/>
    <s v="Al-Fadhliya"/>
    <s v="Al Barid Street"/>
    <s v="شارع البريد"/>
    <n v="30.956201633799999"/>
    <n v="46.359501579899998"/>
    <n v="13"/>
    <x v="1"/>
    <n v="8"/>
    <s v="2021-12"/>
  </r>
  <r>
    <n v="3505002"/>
    <n v="350500215"/>
    <n v="24721"/>
    <d v="2021-12-23T00:00:00"/>
    <n v="124"/>
    <x v="13"/>
    <s v="Suq Al-Shoyokh"/>
    <s v="Al-Fadhliya"/>
    <s v="Al Barid Street"/>
    <s v="شارع البريد"/>
    <n v="30.956201633799999"/>
    <n v="46.359501579899998"/>
    <n v="13"/>
    <x v="15"/>
    <n v="5"/>
    <s v="2021-12"/>
  </r>
  <r>
    <n v="3505014"/>
    <n v="350501415"/>
    <n v="33810"/>
    <d v="2021-12-23T00:00:00"/>
    <n v="124"/>
    <x v="13"/>
    <s v="Suq Al-Shoyokh"/>
    <s v="Garmat Beni Said"/>
    <s v="Al-Hadhar"/>
    <s v="الحضر"/>
    <n v="30.880875"/>
    <n v="46.576391999999998"/>
    <n v="29"/>
    <x v="10"/>
    <n v="8"/>
    <s v="2021-12"/>
  </r>
  <r>
    <n v="3505014"/>
    <n v="350501415"/>
    <n v="33810"/>
    <d v="2021-12-23T00:00:00"/>
    <n v="124"/>
    <x v="13"/>
    <s v="Suq Al-Shoyokh"/>
    <s v="Garmat Beni Said"/>
    <s v="Al-Hadhar"/>
    <s v="الحضر"/>
    <n v="30.880875"/>
    <n v="46.576391999999998"/>
    <n v="29"/>
    <x v="1"/>
    <n v="5"/>
    <s v="2021-12"/>
  </r>
  <r>
    <n v="3505014"/>
    <n v="350501415"/>
    <n v="33810"/>
    <d v="2021-12-23T00:00:00"/>
    <n v="124"/>
    <x v="13"/>
    <s v="Suq Al-Shoyokh"/>
    <s v="Garmat Beni Said"/>
    <s v="Al-Hadhar"/>
    <s v="الحضر"/>
    <n v="30.880875"/>
    <n v="46.576391999999998"/>
    <n v="29"/>
    <x v="36"/>
    <n v="10"/>
    <s v="2021-12"/>
  </r>
  <r>
    <n v="3505014"/>
    <n v="350501415"/>
    <n v="33810"/>
    <d v="2021-12-23T00:00:00"/>
    <n v="124"/>
    <x v="13"/>
    <s v="Suq Al-Shoyokh"/>
    <s v="Garmat Beni Said"/>
    <s v="Al-Hadhar"/>
    <s v="الحضر"/>
    <n v="30.880875"/>
    <n v="46.576391999999998"/>
    <n v="29"/>
    <x v="21"/>
    <n v="2"/>
    <s v="2021-12"/>
  </r>
  <r>
    <n v="3505014"/>
    <n v="350501415"/>
    <n v="33810"/>
    <d v="2021-12-23T00:00:00"/>
    <n v="124"/>
    <x v="13"/>
    <s v="Suq Al-Shoyokh"/>
    <s v="Garmat Beni Said"/>
    <s v="Al-Hadhar"/>
    <s v="الحضر"/>
    <n v="30.880875"/>
    <n v="46.576391999999998"/>
    <n v="29"/>
    <x v="23"/>
    <n v="4"/>
    <s v="2021-12"/>
  </r>
  <r>
    <n v="3505016"/>
    <n v="350501615"/>
    <n v="34161"/>
    <d v="2021-12-23T00:00:00"/>
    <n v="124"/>
    <x v="13"/>
    <s v="Suq Al-Shoyokh"/>
    <s v="Markaz Suq Al-Shoyokh"/>
    <s v="Um Al-Banin"/>
    <s v="ام البنين"/>
    <n v="30.880265143100001"/>
    <n v="46.454987385000003"/>
    <n v="10"/>
    <x v="1"/>
    <n v="5"/>
    <s v="2021-12"/>
  </r>
  <r>
    <n v="3505016"/>
    <n v="350501615"/>
    <n v="34161"/>
    <d v="2021-12-23T00:00:00"/>
    <n v="124"/>
    <x v="13"/>
    <s v="Suq Al-Shoyokh"/>
    <s v="Markaz Suq Al-Shoyokh"/>
    <s v="Um Al-Banin"/>
    <s v="ام البنين"/>
    <n v="30.880265143100001"/>
    <n v="46.454987385000003"/>
    <n v="10"/>
    <x v="5"/>
    <n v="4"/>
    <s v="2021-12"/>
  </r>
  <r>
    <n v="3505016"/>
    <n v="350501615"/>
    <n v="34161"/>
    <d v="2021-12-23T00:00:00"/>
    <n v="124"/>
    <x v="13"/>
    <s v="Suq Al-Shoyokh"/>
    <s v="Markaz Suq Al-Shoyokh"/>
    <s v="Um Al-Banin"/>
    <s v="ام البنين"/>
    <n v="30.880265143100001"/>
    <n v="46.454987385000003"/>
    <n v="10"/>
    <x v="15"/>
    <n v="1"/>
    <s v="2021-12"/>
  </r>
  <r>
    <n v="3505003"/>
    <n v="350500315"/>
    <n v="25436"/>
    <d v="2021-12-23T00:00:00"/>
    <n v="124"/>
    <x v="13"/>
    <s v="Suq Al-Shoyokh"/>
    <s v="Markaz Suq Al-Shoyokh"/>
    <s v="Al Kibla"/>
    <s v="القبله"/>
    <n v="30.906636502200001"/>
    <n v="46.445979934699999"/>
    <n v="19"/>
    <x v="5"/>
    <n v="5"/>
    <s v="2021-12"/>
  </r>
  <r>
    <n v="3505003"/>
    <n v="350500315"/>
    <n v="25436"/>
    <d v="2021-12-23T00:00:00"/>
    <n v="124"/>
    <x v="13"/>
    <s v="Suq Al-Shoyokh"/>
    <s v="Markaz Suq Al-Shoyokh"/>
    <s v="Al Kibla"/>
    <s v="القبله"/>
    <n v="30.906636502200001"/>
    <n v="46.445979934699999"/>
    <n v="19"/>
    <x v="3"/>
    <n v="10"/>
    <s v="2021-12"/>
  </r>
  <r>
    <n v="3505003"/>
    <n v="350500315"/>
    <n v="25436"/>
    <d v="2021-12-23T00:00:00"/>
    <n v="124"/>
    <x v="13"/>
    <s v="Suq Al-Shoyokh"/>
    <s v="Markaz Suq Al-Shoyokh"/>
    <s v="Al Kibla"/>
    <s v="القبله"/>
    <n v="30.906636502200001"/>
    <n v="46.445979934699999"/>
    <n v="19"/>
    <x v="37"/>
    <n v="1"/>
    <s v="2021-12"/>
  </r>
  <r>
    <n v="3505003"/>
    <n v="350500315"/>
    <n v="25436"/>
    <d v="2021-12-23T00:00:00"/>
    <n v="124"/>
    <x v="13"/>
    <s v="Suq Al-Shoyokh"/>
    <s v="Markaz Suq Al-Shoyokh"/>
    <s v="Al Kibla"/>
    <s v="القبله"/>
    <n v="30.906636502200001"/>
    <n v="46.445979934699999"/>
    <n v="19"/>
    <x v="11"/>
    <n v="3"/>
    <s v="2021-12"/>
  </r>
  <r>
    <n v="3505004"/>
    <n v="350500415"/>
    <n v="25437"/>
    <d v="2021-12-23T00:00:00"/>
    <n v="124"/>
    <x v="13"/>
    <s v="Suq Al-Shoyokh"/>
    <s v="Markaz Suq Al-Shoyokh"/>
    <s v="Al Shumokh"/>
    <s v="الشموخ"/>
    <n v="30.9061211"/>
    <n v="46.449381199999998"/>
    <n v="12"/>
    <x v="5"/>
    <n v="4"/>
    <s v="2021-12"/>
  </r>
  <r>
    <n v="3505004"/>
    <n v="350500415"/>
    <n v="25437"/>
    <d v="2021-12-23T00:00:00"/>
    <n v="124"/>
    <x v="13"/>
    <s v="Suq Al-Shoyokh"/>
    <s v="Markaz Suq Al-Shoyokh"/>
    <s v="Al Shumokh"/>
    <s v="الشموخ"/>
    <n v="30.9061211"/>
    <n v="46.449381199999998"/>
    <n v="12"/>
    <x v="1"/>
    <n v="5"/>
    <s v="2021-12"/>
  </r>
  <r>
    <n v="3505004"/>
    <n v="350500415"/>
    <n v="25437"/>
    <d v="2021-12-23T00:00:00"/>
    <n v="124"/>
    <x v="13"/>
    <s v="Suq Al-Shoyokh"/>
    <s v="Markaz Suq Al-Shoyokh"/>
    <s v="Al Shumokh"/>
    <s v="الشموخ"/>
    <n v="30.9061211"/>
    <n v="46.449381199999998"/>
    <n v="12"/>
    <x v="3"/>
    <n v="3"/>
    <s v="2021-12"/>
  </r>
  <r>
    <n v="3601015"/>
    <n v="360101515"/>
    <n v="3392"/>
    <d v="2021-12-23T00:00:00"/>
    <n v="124"/>
    <x v="14"/>
    <s v="Afaq"/>
    <s v="Markaz Afaq"/>
    <s v="AL-Qati"/>
    <s v="القاطع"/>
    <n v="32.053763984"/>
    <n v="45.233399760899999"/>
    <n v="3"/>
    <x v="11"/>
    <n v="1"/>
    <s v="2021-12"/>
  </r>
  <r>
    <n v="3601015"/>
    <n v="360101515"/>
    <n v="3392"/>
    <d v="2021-12-23T00:00:00"/>
    <n v="124"/>
    <x v="14"/>
    <s v="Afaq"/>
    <s v="Markaz Afaq"/>
    <s v="AL-Qati"/>
    <s v="القاطع"/>
    <n v="32.053763984"/>
    <n v="45.233399760899999"/>
    <n v="3"/>
    <x v="15"/>
    <n v="1"/>
    <s v="2021-12"/>
  </r>
  <r>
    <n v="3601015"/>
    <n v="360101515"/>
    <n v="3392"/>
    <d v="2021-12-23T00:00:00"/>
    <n v="124"/>
    <x v="14"/>
    <s v="Afaq"/>
    <s v="Markaz Afaq"/>
    <s v="AL-Qati"/>
    <s v="القاطع"/>
    <n v="32.053763984"/>
    <n v="45.233399760899999"/>
    <n v="3"/>
    <x v="3"/>
    <n v="1"/>
    <s v="2021-12"/>
  </r>
  <r>
    <n v="3601022"/>
    <n v="360102215"/>
    <n v="3362"/>
    <d v="2021-12-23T00:00:00"/>
    <n v="124"/>
    <x v="14"/>
    <s v="Afaq"/>
    <s v="Markaz Afaq"/>
    <s v="Hay Al-Askari"/>
    <s v="حي العسكري "/>
    <n v="32.066068836299998"/>
    <n v="45.2406862068"/>
    <n v="3"/>
    <x v="15"/>
    <n v="2"/>
    <s v="2021-12"/>
  </r>
  <r>
    <n v="3601022"/>
    <n v="360102215"/>
    <n v="3362"/>
    <d v="2021-12-23T00:00:00"/>
    <n v="124"/>
    <x v="14"/>
    <s v="Afaq"/>
    <s v="Markaz Afaq"/>
    <s v="Hay Al-Askari"/>
    <s v="حي العسكري "/>
    <n v="32.066068836299998"/>
    <n v="45.2406862068"/>
    <n v="3"/>
    <x v="13"/>
    <n v="1"/>
    <s v="2021-12"/>
  </r>
  <r>
    <n v="3601044"/>
    <n v="360104415"/>
    <n v="25502"/>
    <d v="2021-12-23T00:00:00"/>
    <n v="124"/>
    <x v="14"/>
    <s v="Afaq"/>
    <s v="Sumer"/>
    <s v="Hay Al-Askary"/>
    <s v="حي العسكري"/>
    <n v="32.145112226199998"/>
    <n v="44.992849222899999"/>
    <n v="1"/>
    <x v="11"/>
    <n v="1"/>
    <s v="2021-12"/>
  </r>
  <r>
    <n v="3505010"/>
    <n v="350501015"/>
    <n v="9261"/>
    <d v="2021-12-23T00:00:00"/>
    <n v="124"/>
    <x v="13"/>
    <s v="Suq Al-Shoyokh"/>
    <s v="Markaz Suq Al-Shoyokh"/>
    <s v="Hey al-ghadeir"/>
    <s v="حي الغدير"/>
    <n v="30.885581129199998"/>
    <n v="46.460596602099997"/>
    <n v="5"/>
    <x v="3"/>
    <n v="5"/>
    <s v="2021-12"/>
  </r>
  <r>
    <n v="3505011"/>
    <n v="350501115"/>
    <n v="9258"/>
    <d v="2021-12-23T00:00:00"/>
    <n v="124"/>
    <x v="13"/>
    <s v="Suq Al-Shoyokh"/>
    <s v="Markaz Suq Al-Shoyokh"/>
    <s v="Hey al-zahraa"/>
    <s v="حي الزهراء"/>
    <n v="30.901869618300001"/>
    <n v="46.458244977299998"/>
    <n v="10"/>
    <x v="15"/>
    <n v="4"/>
    <s v="2021-12"/>
  </r>
  <r>
    <n v="3505011"/>
    <n v="350501115"/>
    <n v="9258"/>
    <d v="2021-12-23T00:00:00"/>
    <n v="124"/>
    <x v="13"/>
    <s v="Suq Al-Shoyokh"/>
    <s v="Markaz Suq Al-Shoyokh"/>
    <s v="Hey al-zahraa"/>
    <s v="حي الزهراء"/>
    <n v="30.901869618300001"/>
    <n v="46.458244977299998"/>
    <n v="10"/>
    <x v="6"/>
    <n v="2"/>
    <s v="2021-12"/>
  </r>
  <r>
    <n v="3505011"/>
    <n v="350501115"/>
    <n v="9258"/>
    <d v="2021-12-23T00:00:00"/>
    <n v="124"/>
    <x v="13"/>
    <s v="Suq Al-Shoyokh"/>
    <s v="Markaz Suq Al-Shoyokh"/>
    <s v="Hey al-zahraa"/>
    <s v="حي الزهراء"/>
    <n v="30.901869618300001"/>
    <n v="46.458244977299998"/>
    <n v="10"/>
    <x v="1"/>
    <n v="4"/>
    <s v="2021-12"/>
  </r>
  <r>
    <n v="3505001"/>
    <n v="350500115"/>
    <n v="9206"/>
    <d v="2021-12-23T00:00:00"/>
    <n v="124"/>
    <x v="13"/>
    <s v="Suq Al-Shoyokh"/>
    <s v="Markaz Suq Al-Shoyokh"/>
    <s v="Al Esmaelya 2"/>
    <s v="الاسماعيليه 2"/>
    <n v="30.883621789100001"/>
    <n v="46.468149586599999"/>
    <n v="3"/>
    <x v="5"/>
    <n v="3"/>
    <s v="2021-12"/>
  </r>
  <r>
    <n v="3504040"/>
    <n v="350404015"/>
    <n v="25530"/>
    <d v="2021-12-23T00:00:00"/>
    <n v="124"/>
    <x v="13"/>
    <s v="Nassriya"/>
    <s v="Markaz Al-Nassriya"/>
    <s v="Hey Al-Rafdeen"/>
    <s v="حي الرافدين"/>
    <n v="31.076769222599999"/>
    <n v="46.264030067599997"/>
    <n v="5"/>
    <x v="1"/>
    <n v="2"/>
    <s v="2021-12"/>
  </r>
  <r>
    <n v="3504040"/>
    <n v="350404015"/>
    <n v="25530"/>
    <d v="2021-12-23T00:00:00"/>
    <n v="124"/>
    <x v="13"/>
    <s v="Nassriya"/>
    <s v="Markaz Al-Nassriya"/>
    <s v="Hey Al-Rafdeen"/>
    <s v="حي الرافدين"/>
    <n v="31.076769222599999"/>
    <n v="46.264030067599997"/>
    <n v="5"/>
    <x v="15"/>
    <n v="2"/>
    <s v="2021-12"/>
  </r>
  <r>
    <n v="3504040"/>
    <n v="350404015"/>
    <n v="25530"/>
    <d v="2021-12-23T00:00:00"/>
    <n v="124"/>
    <x v="13"/>
    <s v="Nassriya"/>
    <s v="Markaz Al-Nassriya"/>
    <s v="Hey Al-Rafdeen"/>
    <s v="حي الرافدين"/>
    <n v="31.076769222599999"/>
    <n v="46.264030067599997"/>
    <n v="5"/>
    <x v="3"/>
    <n v="1"/>
    <s v="2021-12"/>
  </r>
  <r>
    <n v="2702091"/>
    <n v="2702091108"/>
    <n v="34081"/>
    <d v="2021-12-23T15:23:10"/>
    <n v="124"/>
    <x v="3"/>
    <s v="Al-Ba'aj"/>
    <s v="Al-Qahtaniya"/>
    <s v="Raqabt alfaras"/>
    <s v="رقبة الفرس"/>
    <n v="36.176606"/>
    <n v="41.472645"/>
    <n v="7"/>
    <x v="11"/>
    <n v="7"/>
    <s v="2021-12"/>
  </r>
  <r>
    <n v="2702114"/>
    <n v="2702114108"/>
    <n v="34171"/>
    <d v="2021-12-23T15:23:10"/>
    <n v="124"/>
    <x v="3"/>
    <s v="Al-Ba'aj"/>
    <s v="Markaz Al-Ba'aj"/>
    <s v="Al-Thawrah "/>
    <s v="الثوره"/>
    <n v="36.249287000000002"/>
    <n v="41.479422999999997"/>
    <n v="9"/>
    <x v="11"/>
    <n v="9"/>
    <s v="2021-12"/>
  </r>
  <r>
    <n v="2702044"/>
    <n v="2702044108"/>
    <n v="33854"/>
    <d v="2021-12-23T15:23:11"/>
    <n v="124"/>
    <x v="3"/>
    <s v="Al-Ba'aj"/>
    <s v="Al-Qahtaniya"/>
    <s v="Maisaloun"/>
    <s v="مجمع ميسلون"/>
    <n v="36.271999999999998"/>
    <n v="41.367502000000002"/>
    <n v="8"/>
    <x v="11"/>
    <n v="8"/>
    <s v="2021-12"/>
  </r>
  <r>
    <n v="2702085"/>
    <n v="2702085108"/>
    <n v="34077"/>
    <d v="2021-12-23T15:23:11"/>
    <n v="124"/>
    <x v="3"/>
    <s v="Al-Ba'aj"/>
    <s v="Al-Qahtaniya"/>
    <s v="Um jurais"/>
    <s v="ام جريص"/>
    <n v="36.27223"/>
    <n v="41.356059999999999"/>
    <n v="5"/>
    <x v="11"/>
    <n v="5"/>
    <s v="2021-12"/>
  </r>
  <r>
    <n v="2702082"/>
    <n v="2702082108"/>
    <n v="34074"/>
    <d v="2021-12-23T15:23:12"/>
    <n v="124"/>
    <x v="3"/>
    <s v="Al-Ba'aj"/>
    <s v="Markaz Al-Ba'aj"/>
    <s v="Chaier khifas"/>
    <s v="جاير غلفاص"/>
    <n v="36.138890000000004"/>
    <n v="41.302503999999999"/>
    <n v="8"/>
    <x v="11"/>
    <n v="8"/>
    <s v="2021-12"/>
  </r>
  <r>
    <n v="2702047"/>
    <n v="2702047108"/>
    <n v="34008"/>
    <d v="2021-12-23T15:23:19"/>
    <n v="124"/>
    <x v="3"/>
    <s v="Al-Ba'aj"/>
    <s v="Markaz Al-Ba'aj"/>
    <s v="Al-Risalah"/>
    <s v="حي الرساله"/>
    <n v="36.044508999999998"/>
    <n v="41.714508000000002"/>
    <n v="7"/>
    <x v="1"/>
    <n v="7"/>
    <s v="2021-12"/>
  </r>
  <r>
    <n v="2702052"/>
    <n v="2702052108"/>
    <n v="18349"/>
    <d v="2021-12-23T15:23:23"/>
    <n v="124"/>
    <x v="3"/>
    <s v="Al-Ba'aj"/>
    <s v="Markaz Al-Ba'aj"/>
    <s v="Al-Yarmuk"/>
    <s v="حي اليرموك"/>
    <n v="36.044635"/>
    <n v="41.720289000000001"/>
    <n v="23"/>
    <x v="11"/>
    <n v="15"/>
    <s v="2021-12"/>
  </r>
  <r>
    <n v="2702052"/>
    <n v="2702052108"/>
    <n v="18349"/>
    <d v="2021-12-23T15:23:23"/>
    <n v="124"/>
    <x v="3"/>
    <s v="Al-Ba'aj"/>
    <s v="Markaz Al-Ba'aj"/>
    <s v="Al-Yarmuk"/>
    <s v="حي اليرموك"/>
    <n v="36.044635"/>
    <n v="41.720289000000001"/>
    <n v="23"/>
    <x v="1"/>
    <n v="8"/>
    <s v="2021-12"/>
  </r>
  <r>
    <n v="2708176"/>
    <n v="2708176108"/>
    <n v="33472"/>
    <d v="2021-12-23T22:29:06"/>
    <n v="124"/>
    <x v="3"/>
    <s v="Telafar"/>
    <s v="Ayadiya"/>
    <s v="Qasabat Ayadiya"/>
    <s v="قصبة العياضية"/>
    <n v="36.485300000000002"/>
    <n v="42.422117739400001"/>
    <n v="150"/>
    <x v="1"/>
    <n v="150"/>
    <s v="2021-12"/>
  </r>
  <r>
    <n v="3504034"/>
    <n v="350403415"/>
    <n v="24742"/>
    <d v="2021-12-24T00:00:00"/>
    <n v="124"/>
    <x v="13"/>
    <s v="Nassriya"/>
    <s v="Markaz Al-Nassriya"/>
    <s v="Hay Al-Hakim"/>
    <s v="حي الحكيم"/>
    <n v="31.060090237699999"/>
    <n v="46.277220867600001"/>
    <n v="1"/>
    <x v="5"/>
    <n v="1"/>
    <s v="2021-12"/>
  </r>
  <r>
    <n v="3504038"/>
    <n v="350403815"/>
    <n v="25528"/>
    <d v="2021-12-25T00:00:00"/>
    <n v="124"/>
    <x v="13"/>
    <s v="Nassriya"/>
    <s v="Markaz Al-Nassriya"/>
    <s v="Hey Al-Ariml"/>
    <s v="حي الارامل"/>
    <n v="31.053281055100001"/>
    <n v="46.253512804000003"/>
    <n v="2"/>
    <x v="3"/>
    <n v="1"/>
    <s v="2021-12"/>
  </r>
  <r>
    <n v="3504038"/>
    <n v="350403815"/>
    <n v="25528"/>
    <d v="2021-12-25T00:00:00"/>
    <n v="124"/>
    <x v="13"/>
    <s v="Nassriya"/>
    <s v="Markaz Al-Nassriya"/>
    <s v="Hey Al-Ariml"/>
    <s v="حي الارامل"/>
    <n v="31.053281055100001"/>
    <n v="46.253512804000003"/>
    <n v="2"/>
    <x v="5"/>
    <n v="1"/>
    <s v="2021-12"/>
  </r>
  <r>
    <n v="3504044"/>
    <n v="350404415"/>
    <n v="25527"/>
    <d v="2021-12-25T00:00:00"/>
    <n v="124"/>
    <x v="13"/>
    <s v="Nassriya"/>
    <s v="Markaz Al-Nassriya"/>
    <s v="Sharaa Al-hklas"/>
    <s v="شارع الاخلاص"/>
    <n v="31.058777803800002"/>
    <n v="46.257208607000003"/>
    <n v="4"/>
    <x v="3"/>
    <n v="1"/>
    <s v="2021-12"/>
  </r>
  <r>
    <n v="3504044"/>
    <n v="350404415"/>
    <n v="25527"/>
    <d v="2021-12-25T00:00:00"/>
    <n v="124"/>
    <x v="13"/>
    <s v="Nassriya"/>
    <s v="Markaz Al-Nassriya"/>
    <s v="Sharaa Al-hklas"/>
    <s v="شارع الاخلاص"/>
    <n v="31.058777803800002"/>
    <n v="46.257208607000003"/>
    <n v="4"/>
    <x v="15"/>
    <n v="1"/>
    <s v="2021-12"/>
  </r>
  <r>
    <n v="3504044"/>
    <n v="350404415"/>
    <n v="25527"/>
    <d v="2021-12-25T00:00:00"/>
    <n v="124"/>
    <x v="13"/>
    <s v="Nassriya"/>
    <s v="Markaz Al-Nassriya"/>
    <s v="Sharaa Al-hklas"/>
    <s v="شارع الاخلاص"/>
    <n v="31.058777803800002"/>
    <n v="46.257208607000003"/>
    <n v="4"/>
    <x v="1"/>
    <n v="2"/>
    <s v="2021-12"/>
  </r>
  <r>
    <n v="3504039"/>
    <n v="350403915"/>
    <n v="25531"/>
    <d v="2021-12-26T00:00:00"/>
    <n v="124"/>
    <x v="13"/>
    <s v="Nassriya"/>
    <s v="Markaz Al-Nassriya"/>
    <s v="Hey Al-Mtanzh"/>
    <s v="حي المتنزة"/>
    <n v="31.046486166099999"/>
    <n v="46.2332439666"/>
    <n v="7"/>
    <x v="5"/>
    <n v="7"/>
    <s v="2021-12"/>
  </r>
  <r>
    <n v="3504050"/>
    <n v="350405015"/>
    <n v="25760"/>
    <d v="2021-12-26T00:00:00"/>
    <n v="124"/>
    <x v="13"/>
    <s v="Nassriya"/>
    <s v="Markaz Al-Nassriya"/>
    <s v="The Abu Athm"/>
    <s v="منطقة ال ابو عظم"/>
    <n v="30.981975211000002"/>
    <n v="46.3081693265"/>
    <n v="5"/>
    <x v="3"/>
    <n v="5"/>
    <s v="2021-12"/>
  </r>
  <r>
    <n v="3502015"/>
    <n v="350201515"/>
    <n v="33803"/>
    <d v="2021-12-26T00:00:00"/>
    <n v="124"/>
    <x v="13"/>
    <s v="Al-Rifa'i"/>
    <s v="Al-Nasr"/>
    <s v="Al Amam Al Ridhah"/>
    <s v="الامام الرضا"/>
    <n v="31.543367"/>
    <n v="46.119889000000001"/>
    <n v="4"/>
    <x v="1"/>
    <n v="2"/>
    <s v="2021-12"/>
  </r>
  <r>
    <n v="3502015"/>
    <n v="350201515"/>
    <n v="33803"/>
    <d v="2021-12-26T00:00:00"/>
    <n v="124"/>
    <x v="13"/>
    <s v="Al-Rifa'i"/>
    <s v="Al-Nasr"/>
    <s v="Al Amam Al Ridhah"/>
    <s v="الامام الرضا"/>
    <n v="31.543367"/>
    <n v="46.119889000000001"/>
    <n v="4"/>
    <x v="15"/>
    <n v="2"/>
    <s v="2021-12"/>
  </r>
  <r>
    <n v="3502016"/>
    <n v="350201615"/>
    <n v="34162"/>
    <d v="2021-12-27T00:00:00"/>
    <n v="124"/>
    <x v="13"/>
    <s v="Al-Rifa'i"/>
    <s v="Markaz Al-Rifa'i"/>
    <s v="Al Tifige"/>
    <s v="التيفيج"/>
    <n v="31.735530000000001"/>
    <n v="46.112045999999999"/>
    <n v="17"/>
    <x v="1"/>
    <n v="4"/>
    <s v="2021-12"/>
  </r>
  <r>
    <n v="3502016"/>
    <n v="350201615"/>
    <n v="34162"/>
    <d v="2021-12-27T00:00:00"/>
    <n v="124"/>
    <x v="13"/>
    <s v="Al-Rifa'i"/>
    <s v="Markaz Al-Rifa'i"/>
    <s v="Al Tifige"/>
    <s v="التيفيج"/>
    <n v="31.735530000000001"/>
    <n v="46.112045999999999"/>
    <n v="17"/>
    <x v="15"/>
    <n v="3"/>
    <s v="2021-12"/>
  </r>
  <r>
    <n v="3502016"/>
    <n v="350201615"/>
    <n v="34162"/>
    <d v="2021-12-27T00:00:00"/>
    <n v="124"/>
    <x v="13"/>
    <s v="Al-Rifa'i"/>
    <s v="Markaz Al-Rifa'i"/>
    <s v="Al Tifige"/>
    <s v="التيفيج"/>
    <n v="31.735530000000001"/>
    <n v="46.112045999999999"/>
    <n v="17"/>
    <x v="6"/>
    <n v="7"/>
    <s v="2021-12"/>
  </r>
  <r>
    <n v="3502016"/>
    <n v="350201615"/>
    <n v="34162"/>
    <d v="2021-12-27T00:00:00"/>
    <n v="124"/>
    <x v="13"/>
    <s v="Al-Rifa'i"/>
    <s v="Markaz Al-Rifa'i"/>
    <s v="Al Tifige"/>
    <s v="التيفيج"/>
    <n v="31.735530000000001"/>
    <n v="46.112045999999999"/>
    <n v="17"/>
    <x v="5"/>
    <n v="3"/>
    <s v="2021-12"/>
  </r>
  <r>
    <n v="3502013"/>
    <n v="350201315"/>
    <n v="33801"/>
    <d v="2021-12-27T00:00:00"/>
    <n v="124"/>
    <x v="13"/>
    <s v="Al-Rifa'i"/>
    <s v="Al-Nasr"/>
    <s v="Al-Sadrein"/>
    <s v="حي الصدرين"/>
    <n v="31.53961"/>
    <n v="46.119104999999998"/>
    <n v="5"/>
    <x v="3"/>
    <n v="5"/>
    <s v="2021-12"/>
  </r>
  <r>
    <n v="1303006"/>
    <n v="130300615"/>
    <n v="24553"/>
    <d v="2021-12-27T00:00:00"/>
    <n v="124"/>
    <x v="6"/>
    <s v="Dokan"/>
    <s v="Markaz Dokan"/>
    <s v="Farmanbaran"/>
    <s v="فرمانبران"/>
    <n v="35.935481899999999"/>
    <n v="44.955341199999999"/>
    <n v="3"/>
    <x v="1"/>
    <n v="3"/>
    <s v="2021-12"/>
  </r>
  <r>
    <n v="1304053"/>
    <n v="130405315"/>
    <n v="21961"/>
    <d v="2021-12-27T00:00:00"/>
    <n v="124"/>
    <x v="6"/>
    <s v="Halabja"/>
    <s v="Markaz Halabja"/>
    <s v="Kani ishqan"/>
    <s v="كاني عيشقان"/>
    <n v="35.169750700000002"/>
    <n v="45.983210999999997"/>
    <n v="3"/>
    <x v="1"/>
    <n v="3"/>
    <s v="2021-12"/>
  </r>
  <r>
    <n v="1310036"/>
    <n v="131003615"/>
    <n v="21036"/>
    <d v="2021-12-27T00:00:00"/>
    <n v="124"/>
    <x v="6"/>
    <s v="Sulaymaniya"/>
    <s v="Markaz Sulaymaniya"/>
    <s v="Farmanbaran"/>
    <s v="فرمانبران"/>
    <n v="35.5898574"/>
    <n v="45.4054985"/>
    <n v="3"/>
    <x v="1"/>
    <n v="3"/>
    <s v="2021-12"/>
  </r>
  <r>
    <n v="1310045"/>
    <n v="131004515"/>
    <n v="23718"/>
    <d v="2021-12-27T00:00:00"/>
    <n v="124"/>
    <x v="6"/>
    <s v="Sulaymaniya"/>
    <s v="Markaz Sulaymaniya"/>
    <s v="Haware Shar"/>
    <s v="هوارى شار"/>
    <n v="35.615379699999998"/>
    <n v="45.414839299999997"/>
    <n v="4"/>
    <x v="1"/>
    <n v="4"/>
    <s v="2021-12"/>
  </r>
  <r>
    <n v="1310047"/>
    <n v="131004715"/>
    <n v="4486"/>
    <d v="2021-12-27T00:00:00"/>
    <n v="124"/>
    <x v="6"/>
    <s v="Sulaymaniya"/>
    <s v="Markaz Sulaymaniya"/>
    <s v="Hwana"/>
    <s v="هوانة"/>
    <n v="35.4992722"/>
    <n v="45.438715299999998"/>
    <n v="2"/>
    <x v="16"/>
    <n v="2"/>
    <s v="2021-12"/>
  </r>
  <r>
    <n v="1310070"/>
    <n v="131007015"/>
    <n v="21050"/>
    <d v="2021-12-27T00:00:00"/>
    <n v="124"/>
    <x v="6"/>
    <s v="Sulaymaniya"/>
    <s v="Markaz Sulaymaniya"/>
    <s v="MAMOSTAYAN"/>
    <s v="ماموستايان"/>
    <n v="35.5707229"/>
    <n v="45.438372999999999"/>
    <n v="4"/>
    <x v="1"/>
    <n v="4"/>
    <s v="2021-12"/>
  </r>
  <r>
    <n v="1310143"/>
    <n v="131014315"/>
    <n v="31949"/>
    <d v="2021-12-27T00:00:00"/>
    <n v="124"/>
    <x v="6"/>
    <s v="Sulaymaniya"/>
    <s v="Markaz Sulaymaniya"/>
    <s v="Sarchea 705"/>
    <s v="سةرجيا 705"/>
    <n v="35.529351800000001"/>
    <n v="45.480642000000003"/>
    <n v="3"/>
    <x v="1"/>
    <n v="3"/>
    <s v="2021-12"/>
  </r>
  <r>
    <n v="1310148"/>
    <n v="131014815"/>
    <n v="31954"/>
    <d v="2021-12-27T00:00:00"/>
    <n v="124"/>
    <x v="6"/>
    <s v="Sulaymaniya"/>
    <s v="Markaz Sulaymaniya"/>
    <s v="Hewa 311"/>
    <s v="هيوا 311"/>
    <n v="35.544204200000003"/>
    <n v="45.456991100000003"/>
    <n v="3"/>
    <x v="1"/>
    <n v="3"/>
    <s v="2021-12"/>
  </r>
  <r>
    <n v="1310150"/>
    <n v="131015015"/>
    <n v="31956"/>
    <d v="2021-12-27T00:00:00"/>
    <n v="124"/>
    <x v="6"/>
    <s v="Sulaymaniya"/>
    <s v="Markaz Sulaymaniya"/>
    <s v="Kani 317"/>
    <s v="كاني 317"/>
    <n v="35.547325000000001"/>
    <n v="45.4755003"/>
    <n v="5"/>
    <x v="1"/>
    <n v="5"/>
    <s v="2021-12"/>
  </r>
  <r>
    <n v="1310213"/>
    <n v="131021315"/>
    <n v="32006"/>
    <d v="2021-12-27T00:00:00"/>
    <n v="124"/>
    <x v="6"/>
    <s v="Sulaymaniya"/>
    <s v="Markaz Sulaymaniya"/>
    <s v="Qaiwan"/>
    <s v="قيوان"/>
    <n v="35.608514300000003"/>
    <n v="45.412889399999997"/>
    <n v="5"/>
    <x v="1"/>
    <n v="5"/>
    <s v="2021-12"/>
  </r>
  <r>
    <n v="1310215"/>
    <n v="131021515"/>
    <n v="32008"/>
    <d v="2021-12-27T00:00:00"/>
    <n v="124"/>
    <x v="6"/>
    <s v="Sulaymaniya"/>
    <s v="Markaz Sulaymaniya"/>
    <s v="Kewstan"/>
    <s v="كويستان"/>
    <n v="35.589292299999997"/>
    <n v="45.399595900000001"/>
    <n v="6"/>
    <x v="1"/>
    <n v="6"/>
    <s v="2021-12"/>
  </r>
  <r>
    <n v="1310225"/>
    <n v="131022515"/>
    <n v="32055"/>
    <d v="2021-12-27T00:00:00"/>
    <n v="124"/>
    <x v="6"/>
    <s v="Sulaymaniya"/>
    <s v="Markaz Sulaymaniya"/>
    <s v="Kani Spika 130"/>
    <s v="كاني سبيكة 130"/>
    <n v="35.587659100000003"/>
    <n v="45.392274999999998"/>
    <n v="2"/>
    <x v="5"/>
    <n v="2"/>
    <s v="2021-12"/>
  </r>
  <r>
    <n v="3504019"/>
    <n v="350401915"/>
    <n v="9470"/>
    <d v="2021-12-27T00:00:00"/>
    <n v="124"/>
    <x v="13"/>
    <s v="Nassriya"/>
    <s v="Markaz Al-Nassriya"/>
    <s v="Al-hay al-askary"/>
    <s v="الحي العسكري "/>
    <n v="31.0569626851"/>
    <n v="46.266143804899997"/>
    <n v="13"/>
    <x v="10"/>
    <n v="4"/>
    <s v="2021-12"/>
  </r>
  <r>
    <n v="3504019"/>
    <n v="350401915"/>
    <n v="9470"/>
    <d v="2021-12-27T00:00:00"/>
    <n v="124"/>
    <x v="13"/>
    <s v="Nassriya"/>
    <s v="Markaz Al-Nassriya"/>
    <s v="Al-hay al-askary"/>
    <s v="الحي العسكري "/>
    <n v="31.0569626851"/>
    <n v="46.266143804899997"/>
    <n v="13"/>
    <x v="33"/>
    <n v="3"/>
    <s v="2021-12"/>
  </r>
  <r>
    <n v="3504019"/>
    <n v="350401915"/>
    <n v="9470"/>
    <d v="2021-12-27T00:00:00"/>
    <n v="124"/>
    <x v="13"/>
    <s v="Nassriya"/>
    <s v="Markaz Al-Nassriya"/>
    <s v="Al-hay al-askary"/>
    <s v="الحي العسكري "/>
    <n v="31.0569626851"/>
    <n v="46.266143804899997"/>
    <n v="13"/>
    <x v="0"/>
    <n v="3"/>
    <s v="2021-12"/>
  </r>
  <r>
    <n v="3504019"/>
    <n v="350401915"/>
    <n v="9470"/>
    <d v="2021-12-27T00:00:00"/>
    <n v="124"/>
    <x v="13"/>
    <s v="Nassriya"/>
    <s v="Markaz Al-Nassriya"/>
    <s v="Al-hay al-askary"/>
    <s v="الحي العسكري "/>
    <n v="31.0569626851"/>
    <n v="46.266143804899997"/>
    <n v="13"/>
    <x v="11"/>
    <n v="3"/>
    <s v="2021-12"/>
  </r>
  <r>
    <n v="3504052"/>
    <n v="350405215"/>
    <n v="9113"/>
    <d v="2021-12-27T00:00:00"/>
    <n v="124"/>
    <x v="13"/>
    <s v="Nassriya"/>
    <s v="Markaz Al-Nassriya"/>
    <s v="Ur"/>
    <s v="حي اور"/>
    <n v="31.060153968000002"/>
    <n v="46.243325555299997"/>
    <n v="5"/>
    <x v="3"/>
    <n v="3"/>
    <s v="2021-12"/>
  </r>
  <r>
    <n v="3504052"/>
    <n v="350405215"/>
    <n v="9113"/>
    <d v="2021-12-27T00:00:00"/>
    <n v="124"/>
    <x v="13"/>
    <s v="Nassriya"/>
    <s v="Markaz Al-Nassriya"/>
    <s v="Ur"/>
    <s v="حي اور"/>
    <n v="31.060153968000002"/>
    <n v="46.243325555299997"/>
    <n v="5"/>
    <x v="15"/>
    <n v="2"/>
    <s v="2021-12"/>
  </r>
  <r>
    <n v="3505013"/>
    <n v="350501315"/>
    <n v="33809"/>
    <d v="2021-12-27T00:00:00"/>
    <n v="124"/>
    <x v="13"/>
    <s v="Suq Al-Shoyokh"/>
    <s v="Akaika"/>
    <s v="Hay Al-Askery"/>
    <s v="حي العسكري"/>
    <n v="30.914428999999998"/>
    <n v="46.47878"/>
    <n v="9"/>
    <x v="1"/>
    <n v="5"/>
    <s v="2021-12"/>
  </r>
  <r>
    <n v="3505013"/>
    <n v="350501315"/>
    <n v="33809"/>
    <d v="2021-12-27T00:00:00"/>
    <n v="124"/>
    <x v="13"/>
    <s v="Suq Al-Shoyokh"/>
    <s v="Akaika"/>
    <s v="Hay Al-Askery"/>
    <s v="حي العسكري"/>
    <n v="30.914428999999998"/>
    <n v="46.47878"/>
    <n v="9"/>
    <x v="15"/>
    <n v="4"/>
    <s v="2021-12"/>
  </r>
  <r>
    <n v="3504057"/>
    <n v="350405715"/>
    <n v="33806"/>
    <d v="2021-12-27T00:00:00"/>
    <n v="124"/>
    <x v="13"/>
    <s v="Nassriya"/>
    <s v="Markaz Said Dekhil"/>
    <s v="Hay Al-Zahraa"/>
    <s v="حي الزهراء"/>
    <n v="31.134141"/>
    <n v="46.437801999999998"/>
    <n v="4"/>
    <x v="10"/>
    <n v="2"/>
    <s v="2021-12"/>
  </r>
  <r>
    <n v="3504057"/>
    <n v="350405715"/>
    <n v="33806"/>
    <d v="2021-12-27T00:00:00"/>
    <n v="124"/>
    <x v="13"/>
    <s v="Nassriya"/>
    <s v="Markaz Said Dekhil"/>
    <s v="Hay Al-Zahraa"/>
    <s v="حي الزهراء"/>
    <n v="31.134141"/>
    <n v="46.437801999999998"/>
    <n v="4"/>
    <x v="11"/>
    <n v="2"/>
    <s v="2021-12"/>
  </r>
  <r>
    <n v="3504035"/>
    <n v="350403515"/>
    <n v="9398"/>
    <d v="2021-12-27T00:00:00"/>
    <n v="124"/>
    <x v="13"/>
    <s v="Nassriya"/>
    <s v="Markaz Al-Nassriya"/>
    <s v="Hay al-shohadaa"/>
    <s v="حي الشهداء"/>
    <n v="31.069961183"/>
    <n v="46.270024445899999"/>
    <n v="3"/>
    <x v="3"/>
    <n v="3"/>
    <s v="2021-12"/>
  </r>
  <r>
    <n v="3503015"/>
    <n v="350301515"/>
    <n v="33805"/>
    <d v="2021-12-27T00:00:00"/>
    <n v="124"/>
    <x v="13"/>
    <s v="Al-Shatra"/>
    <s v="Markaz Al-Gharraf"/>
    <s v="Hay Al-Shouhdaa"/>
    <s v="حي الشهداء"/>
    <n v="31.295843999999999"/>
    <n v="46.233044999999997"/>
    <n v="3"/>
    <x v="15"/>
    <n v="1"/>
    <s v="2021-12"/>
  </r>
  <r>
    <n v="3503015"/>
    <n v="350301515"/>
    <n v="33805"/>
    <d v="2021-12-27T00:00:00"/>
    <n v="124"/>
    <x v="13"/>
    <s v="Al-Shatra"/>
    <s v="Markaz Al-Gharraf"/>
    <s v="Hay Al-Shouhdaa"/>
    <s v="حي الشهداء"/>
    <n v="31.295843999999999"/>
    <n v="46.233044999999997"/>
    <n v="3"/>
    <x v="5"/>
    <n v="1"/>
    <s v="2021-12"/>
  </r>
  <r>
    <n v="3503015"/>
    <n v="350301515"/>
    <n v="33805"/>
    <d v="2021-12-27T00:00:00"/>
    <n v="124"/>
    <x v="13"/>
    <s v="Al-Shatra"/>
    <s v="Markaz Al-Gharraf"/>
    <s v="Hay Al-Shouhdaa"/>
    <s v="حي الشهداء"/>
    <n v="31.295843999999999"/>
    <n v="46.233044999999997"/>
    <n v="3"/>
    <x v="1"/>
    <n v="1"/>
    <s v="2021-12"/>
  </r>
  <r>
    <n v="3505006"/>
    <n v="350500615"/>
    <n v="9328"/>
    <d v="2021-12-27T00:00:00"/>
    <n v="124"/>
    <x v="13"/>
    <s v="Suq Al-Shoyokh"/>
    <s v="Markaz Suq Al-Shoyokh"/>
    <s v="Al-hey Al-Askarey"/>
    <s v="حي العسكري"/>
    <n v="30.9011745066"/>
    <n v="46.449637276099999"/>
    <n v="7"/>
    <x v="6"/>
    <n v="2"/>
    <s v="2021-12"/>
  </r>
  <r>
    <n v="3505006"/>
    <n v="350500615"/>
    <n v="9328"/>
    <d v="2021-12-27T00:00:00"/>
    <n v="124"/>
    <x v="13"/>
    <s v="Suq Al-Shoyokh"/>
    <s v="Markaz Suq Al-Shoyokh"/>
    <s v="Al-hey Al-Askarey"/>
    <s v="حي العسكري"/>
    <n v="30.9011745066"/>
    <n v="46.449637276099999"/>
    <n v="7"/>
    <x v="5"/>
    <n v="5"/>
    <s v="2021-12"/>
  </r>
  <r>
    <n v="3505007"/>
    <n v="350500715"/>
    <n v="9332"/>
    <d v="2021-12-27T00:00:00"/>
    <n v="124"/>
    <x v="13"/>
    <s v="Suq Al-Shoyokh"/>
    <s v="Markaz Suq Al-Shoyokh"/>
    <s v="Al-Shuhadaa"/>
    <s v="حي الشهداء"/>
    <n v="30.879031632699999"/>
    <n v="46.464224314600003"/>
    <n v="9"/>
    <x v="3"/>
    <n v="4"/>
    <s v="2021-12"/>
  </r>
  <r>
    <n v="3505007"/>
    <n v="350500715"/>
    <n v="9332"/>
    <d v="2021-12-27T00:00:00"/>
    <n v="124"/>
    <x v="13"/>
    <s v="Suq Al-Shoyokh"/>
    <s v="Markaz Suq Al-Shoyokh"/>
    <s v="Al-Shuhadaa"/>
    <s v="حي الشهداء"/>
    <n v="30.879031632699999"/>
    <n v="46.464224314600003"/>
    <n v="9"/>
    <x v="15"/>
    <n v="5"/>
    <s v="2021-12"/>
  </r>
  <r>
    <n v="3505015"/>
    <n v="350501515"/>
    <n v="33811"/>
    <d v="2021-12-27T00:00:00"/>
    <n v="124"/>
    <x v="13"/>
    <s v="Suq Al-Shoyokh"/>
    <s v="Garmat Beni Said"/>
    <s v="Hay Al-Askery"/>
    <s v="حي العسكري"/>
    <n v="30.882387999999999"/>
    <n v="46.568722000000001"/>
    <n v="25"/>
    <x v="5"/>
    <n v="10"/>
    <s v="2021-12"/>
  </r>
  <r>
    <n v="3505015"/>
    <n v="350501515"/>
    <n v="33811"/>
    <d v="2021-12-27T00:00:00"/>
    <n v="124"/>
    <x v="13"/>
    <s v="Suq Al-Shoyokh"/>
    <s v="Garmat Beni Said"/>
    <s v="Hay Al-Askery"/>
    <s v="حي العسكري"/>
    <n v="30.882387999999999"/>
    <n v="46.568722000000001"/>
    <n v="25"/>
    <x v="1"/>
    <n v="10"/>
    <s v="2021-12"/>
  </r>
  <r>
    <n v="3505015"/>
    <n v="350501515"/>
    <n v="33811"/>
    <d v="2021-12-27T00:00:00"/>
    <n v="124"/>
    <x v="13"/>
    <s v="Suq Al-Shoyokh"/>
    <s v="Garmat Beni Said"/>
    <s v="Hay Al-Askery"/>
    <s v="حي العسكري"/>
    <n v="30.882387999999999"/>
    <n v="46.568722000000001"/>
    <n v="25"/>
    <x v="15"/>
    <n v="5"/>
    <s v="2021-12"/>
  </r>
  <r>
    <n v="2708110"/>
    <n v="2708110108"/>
    <n v="17439"/>
    <d v="2021-12-27T14:37:32"/>
    <n v="124"/>
    <x v="3"/>
    <s v="Telafar"/>
    <s v="Markaz Telafar"/>
    <s v="AL-mazraa Al-awola Village"/>
    <s v="قرية المزرعة الاولى"/>
    <n v="36.442366999999997"/>
    <n v="42.629963500000002"/>
    <n v="5"/>
    <x v="1"/>
    <n v="5"/>
    <s v="2021-12"/>
  </r>
  <r>
    <n v="2708019"/>
    <n v="2708019108"/>
    <n v="22924"/>
    <d v="2021-12-27T14:37:35"/>
    <n v="124"/>
    <x v="3"/>
    <s v="Telafar"/>
    <s v="Markaz Telafar"/>
    <s v="Al karab Al kabeer Village"/>
    <s v="قرية الخراب الكبير"/>
    <n v="36.410913999999998"/>
    <n v="42.542980999999997"/>
    <n v="11"/>
    <x v="1"/>
    <n v="11"/>
    <s v="2021-12"/>
  </r>
  <r>
    <n v="2708154"/>
    <n v="2708154108"/>
    <n v="33345"/>
    <d v="2021-12-27T14:37:39"/>
    <n v="124"/>
    <x v="3"/>
    <s v="Telafar"/>
    <s v="Markaz Telafar"/>
    <s v="Mohamed saeed Bashar Vilage"/>
    <s v="قرية محمد سعيد بشار"/>
    <n v="36.396619999999999"/>
    <n v="42.514042699999997"/>
    <n v="12"/>
    <x v="1"/>
    <n v="12"/>
    <s v="2021-12"/>
  </r>
  <r>
    <n v="2708153"/>
    <n v="2708153108"/>
    <n v="33346"/>
    <d v="2021-12-27T14:37:40"/>
    <n v="124"/>
    <x v="3"/>
    <s v="Telafar"/>
    <s v="Markaz Telafar"/>
    <s v="Al Alolea Vilage"/>
    <s v="قرية العلولية"/>
    <n v="36.398490000000002"/>
    <n v="42.504868999999999"/>
    <n v="24"/>
    <x v="1"/>
    <n v="24"/>
    <s v="2021-12"/>
  </r>
  <r>
    <n v="2708148"/>
    <n v="2708148108"/>
    <n v="33294"/>
    <d v="2021-12-27T14:37:41"/>
    <n v="124"/>
    <x v="3"/>
    <s v="Telafar"/>
    <s v="Markaz Telafar"/>
    <s v="Al rahma Village"/>
    <s v="قرية الرحمة"/>
    <n v="36.391159999999999"/>
    <n v="42.502434999999998"/>
    <n v="6"/>
    <x v="1"/>
    <n v="6"/>
    <s v="2021-12"/>
  </r>
  <r>
    <n v="2708002"/>
    <n v="2708002108"/>
    <n v="24809"/>
    <d v="2021-12-27T14:37:43"/>
    <n v="124"/>
    <x v="3"/>
    <s v="Telafar"/>
    <s v="Markaz Telafar"/>
    <s v="Al Hay Al Askare"/>
    <s v="الحي العسكري"/>
    <n v="36.3920374"/>
    <n v="42.4765978"/>
    <n v="8"/>
    <x v="1"/>
    <n v="8"/>
    <s v="2021-12"/>
  </r>
  <r>
    <n v="2708140"/>
    <n v="2708140108"/>
    <n v="33278"/>
    <d v="2021-12-27T14:37:49"/>
    <n v="124"/>
    <x v="3"/>
    <s v="Telafar"/>
    <s v="Markaz Telafar"/>
    <s v="Al-Qadisiya Al-thaniya"/>
    <s v="حي القادسية الثانية"/>
    <n v="36.382409000000003"/>
    <n v="42.448608999999998"/>
    <n v="5"/>
    <x v="1"/>
    <n v="5"/>
    <s v="2021-12"/>
  </r>
  <r>
    <n v="2708142"/>
    <n v="2708142108"/>
    <n v="33280"/>
    <d v="2021-12-27T14:37:50"/>
    <n v="124"/>
    <x v="3"/>
    <s v="Telafar"/>
    <s v="Markaz Telafar"/>
    <s v="Hay saad"/>
    <s v="حي سعد"/>
    <n v="36.385176999999999"/>
    <n v="42.4391958"/>
    <n v="6"/>
    <x v="1"/>
    <n v="6"/>
    <s v="2021-12"/>
  </r>
  <r>
    <n v="2708129"/>
    <n v="2708129108"/>
    <n v="18006"/>
    <d v="2021-12-27T14:38:23"/>
    <n v="124"/>
    <x v="3"/>
    <s v="Telafar"/>
    <s v="Markaz Telafar"/>
    <s v="Hay Al Nasir"/>
    <s v="حي النصر"/>
    <n v="36.371630000000003"/>
    <n v="42.459803600000001"/>
    <n v="5"/>
    <x v="1"/>
    <n v="5"/>
    <s v="2021-12"/>
  </r>
  <r>
    <n v="2708007"/>
    <n v="2708007108"/>
    <n v="18309"/>
    <d v="2021-12-27T14:38:30"/>
    <n v="124"/>
    <x v="3"/>
    <s v="Telafar"/>
    <s v="Markaz Telafar"/>
    <s v="Hay Al Uroba"/>
    <s v="حي العروبة"/>
    <n v="36.377371400000001"/>
    <n v="42.457237300000003"/>
    <n v="3"/>
    <x v="1"/>
    <n v="3"/>
    <s v="2021-12"/>
  </r>
  <r>
    <n v="2708154"/>
    <n v="2708154109"/>
    <n v="33345"/>
    <d v="2022-02-05T14:43:47"/>
    <n v="125"/>
    <x v="3"/>
    <s v="Telafar"/>
    <s v="Markaz Telafar"/>
    <s v="Mohamed saeed Bashar Vilage"/>
    <s v="قرية محمد سعيد بشار"/>
    <n v="36.396619999999999"/>
    <n v="42.514042699999997"/>
    <n v="5"/>
    <x v="1"/>
    <n v="5"/>
    <s v="2022-02"/>
  </r>
  <r>
    <n v="3601005"/>
    <n v="360100516"/>
    <n v="24287"/>
    <d v="2022-02-13T00:00:00"/>
    <n v="125"/>
    <x v="14"/>
    <s v="Afaq"/>
    <s v="Al-Bdair"/>
    <s v="Hay Al Askary 2"/>
    <s v="حي العسكري2"/>
    <n v="31.967916735399999"/>
    <n v="45.405007185400002"/>
    <n v="2"/>
    <x v="6"/>
    <n v="1"/>
    <s v="2022-02"/>
  </r>
  <r>
    <n v="3601005"/>
    <n v="360100516"/>
    <n v="24287"/>
    <d v="2022-02-13T00:00:00"/>
    <n v="125"/>
    <x v="14"/>
    <s v="Afaq"/>
    <s v="Al-Bdair"/>
    <s v="Hay Al Askary 2"/>
    <s v="حي العسكري2"/>
    <n v="31.967916735399999"/>
    <n v="45.405007185400002"/>
    <n v="2"/>
    <x v="15"/>
    <n v="1"/>
    <s v="2022-02"/>
  </r>
  <r>
    <n v="3601021"/>
    <n v="360102116"/>
    <n v="24288"/>
    <d v="2022-02-17T00:00:00"/>
    <n v="125"/>
    <x v="14"/>
    <s v="Afaq"/>
    <s v="Markaz Afaq"/>
    <s v="Hay Al Zahraa"/>
    <s v="حي الزهراء"/>
    <n v="32.063236115999999"/>
    <n v="45.236726927100001"/>
    <n v="2"/>
    <x v="15"/>
    <n v="1"/>
    <s v="2022-02"/>
  </r>
  <r>
    <n v="3601021"/>
    <n v="360102116"/>
    <n v="24288"/>
    <d v="2022-02-17T00:00:00"/>
    <n v="125"/>
    <x v="14"/>
    <s v="Afaq"/>
    <s v="Markaz Afaq"/>
    <s v="Hay Al Zahraa"/>
    <s v="حي الزهراء"/>
    <n v="32.063236115999999"/>
    <n v="45.236726927100001"/>
    <n v="2"/>
    <x v="16"/>
    <n v="1"/>
    <s v="2022-02"/>
  </r>
  <r>
    <n v="2307140"/>
    <n v="230714016"/>
    <n v="26100"/>
    <d v="2022-02-23T00:00:00"/>
    <n v="125"/>
    <x v="8"/>
    <s v="Karkh"/>
    <s v="Al-Rasheed"/>
    <s v="Hay Al Jehad-881"/>
    <s v="حي الجهاد-881"/>
    <n v="33.281126896400004"/>
    <n v="44.298101306500001"/>
    <n v="2"/>
    <x v="9"/>
    <n v="2"/>
    <s v="2022-02"/>
  </r>
  <r>
    <n v="2307142"/>
    <n v="230714216"/>
    <n v="26101"/>
    <d v="2022-02-23T00:00:00"/>
    <n v="125"/>
    <x v="8"/>
    <s v="Karkh"/>
    <s v="Al-Rasheed"/>
    <s v="Hay Al Jehad-887"/>
    <s v="حي الجهاد-887"/>
    <n v="33.280283134999998"/>
    <n v="44.294826463"/>
    <n v="3"/>
    <x v="9"/>
    <n v="3"/>
    <s v="2022-02"/>
  </r>
  <r>
    <n v="3603081"/>
    <n v="360308116"/>
    <n v="24307"/>
    <d v="2022-02-27T00:00:00"/>
    <n v="125"/>
    <x v="14"/>
    <s v="Diwaniya"/>
    <s v="Markaz Al-Diwaniya"/>
    <s v="Hay Ramadan"/>
    <s v="حي رمضان"/>
    <n v="31.9799313135"/>
    <n v="44.900527446799998"/>
    <n v="2"/>
    <x v="15"/>
    <n v="1"/>
    <s v="2022-02"/>
  </r>
  <r>
    <n v="3603081"/>
    <n v="360308116"/>
    <n v="24307"/>
    <d v="2022-02-27T00:00:00"/>
    <n v="125"/>
    <x v="14"/>
    <s v="Diwaniya"/>
    <s v="Markaz Al-Diwaniya"/>
    <s v="Hay Ramadan"/>
    <s v="حي رمضان"/>
    <n v="31.9799313135"/>
    <n v="44.900527446799998"/>
    <n v="2"/>
    <x v="6"/>
    <n v="1"/>
    <s v="2022-02"/>
  </r>
  <r>
    <n v="3603076"/>
    <n v="360307616"/>
    <n v="3209"/>
    <d v="2022-02-27T00:00:00"/>
    <n v="125"/>
    <x v="14"/>
    <s v="Diwaniya"/>
    <s v="Markaz Al-Diwaniya"/>
    <s v="Hay al-muaalmien"/>
    <s v="حي المعلمين "/>
    <n v="31.991401403200001"/>
    <n v="44.895607716599997"/>
    <n v="4"/>
    <x v="6"/>
    <n v="3"/>
    <s v="2022-02"/>
  </r>
  <r>
    <n v="3603025"/>
    <n v="360302516"/>
    <n v="2885"/>
    <d v="2022-02-27T00:00:00"/>
    <n v="125"/>
    <x v="14"/>
    <s v="Diwaniya"/>
    <s v="Markaz Al-Diwaniya"/>
    <s v="Al-Jazaair 2"/>
    <s v="الجزائر الثانية"/>
    <n v="31.987180695900001"/>
    <n v="44.902500910900002"/>
    <n v="1"/>
    <x v="6"/>
    <n v="1"/>
    <s v="2022-02"/>
  </r>
  <r>
    <n v="3603076"/>
    <n v="360307616"/>
    <n v="3209"/>
    <d v="2022-02-27T00:00:00"/>
    <n v="125"/>
    <x v="14"/>
    <s v="Diwaniya"/>
    <s v="Markaz Al-Diwaniya"/>
    <s v="Hay al-muaalmien"/>
    <s v="حي المعلمين "/>
    <n v="31.991401403200001"/>
    <n v="44.895607716599997"/>
    <n v="4"/>
    <x v="3"/>
    <n v="1"/>
    <s v="2022-02"/>
  </r>
  <r>
    <n v="3604002"/>
    <n v="360400216"/>
    <n v="24582"/>
    <d v="2022-03-03T00:00:00"/>
    <n v="125"/>
    <x v="14"/>
    <s v="Hamza"/>
    <s v="Markaz Al-Hamza"/>
    <s v="Mantaket Al-Giwam"/>
    <s v="منطقة الكوام"/>
    <n v="31.7277437031"/>
    <n v="44.972462835400002"/>
    <n v="2"/>
    <x v="3"/>
    <n v="1"/>
    <s v="2022-03"/>
  </r>
  <r>
    <n v="3604002"/>
    <n v="360400216"/>
    <n v="24582"/>
    <d v="2022-03-03T00:00:00"/>
    <n v="125"/>
    <x v="14"/>
    <s v="Hamza"/>
    <s v="Markaz Al-Hamza"/>
    <s v="Mantaket Al-Giwam"/>
    <s v="منطقة الكوام"/>
    <n v="31.7277437031"/>
    <n v="44.972462835400002"/>
    <n v="2"/>
    <x v="15"/>
    <n v="1"/>
    <s v="2022-03"/>
  </r>
  <r>
    <n v="3603003"/>
    <n v="360300316"/>
    <n v="22326"/>
    <d v="2022-03-04T00:00:00"/>
    <n v="125"/>
    <x v="14"/>
    <s v="Diwaniya"/>
    <s v="Markaz Al-Diwaniya"/>
    <s v="Al Mojamaa Al Sakani"/>
    <s v="المجمع السكني"/>
    <n v="31.981883123500001"/>
    <n v="44.972986456299999"/>
    <n v="2"/>
    <x v="22"/>
    <n v="2"/>
    <s v="2022-03"/>
  </r>
  <r>
    <n v="2103003"/>
    <n v="2103003109"/>
    <n v="252"/>
    <d v="2022-03-07T19:30:44"/>
    <n v="125"/>
    <x v="0"/>
    <s v="Ana"/>
    <s v="Markaz Ana"/>
    <s v="Al Tadamon"/>
    <s v="حي التضامن"/>
    <n v="34.360897406100001"/>
    <n v="41.983145856900002"/>
    <n v="1"/>
    <x v="1"/>
    <n v="1"/>
    <s v="2022-03"/>
  </r>
  <r>
    <n v="3603057"/>
    <n v="360305716"/>
    <n v="24382"/>
    <d v="2022-03-08T00:00:00"/>
    <n v="125"/>
    <x v="14"/>
    <s v="Diwaniya"/>
    <s v="Markaz Al-Diwaniya"/>
    <s v="Hay Al Shomos"/>
    <s v="حي الشموس"/>
    <n v="32.001801389299999"/>
    <n v="44.864047244299996"/>
    <n v="2"/>
    <x v="11"/>
    <n v="1"/>
    <s v="2022-03"/>
  </r>
  <r>
    <n v="3603057"/>
    <n v="360305716"/>
    <n v="24382"/>
    <d v="2022-03-08T00:00:00"/>
    <n v="125"/>
    <x v="14"/>
    <s v="Diwaniya"/>
    <s v="Markaz Al-Diwaniya"/>
    <s v="Hay Al Shomos"/>
    <s v="حي الشموس"/>
    <n v="32.001801389299999"/>
    <n v="44.864047244299996"/>
    <n v="2"/>
    <x v="3"/>
    <n v="1"/>
    <s v="2022-03"/>
  </r>
  <r>
    <n v="3504025"/>
    <n v="350402516"/>
    <n v="10262"/>
    <d v="2022-03-09T00:00:00"/>
    <n v="125"/>
    <x v="13"/>
    <s v="Nassriya"/>
    <s v="Markaz Al-Nassriya"/>
    <s v="Aredo"/>
    <s v="حي اريدو"/>
    <n v="31.074394900600002"/>
    <n v="46.250142994800001"/>
    <n v="95"/>
    <x v="6"/>
    <n v="10"/>
    <s v="2022-03"/>
  </r>
  <r>
    <n v="3504025"/>
    <n v="350402516"/>
    <n v="10262"/>
    <d v="2022-03-09T00:00:00"/>
    <n v="125"/>
    <x v="13"/>
    <s v="Nassriya"/>
    <s v="Markaz Al-Nassriya"/>
    <s v="Aredo"/>
    <s v="حي اريدو"/>
    <n v="31.074394900600002"/>
    <n v="46.250142994800001"/>
    <n v="95"/>
    <x v="5"/>
    <n v="35"/>
    <s v="2022-03"/>
  </r>
  <r>
    <n v="3504025"/>
    <n v="350402516"/>
    <n v="10262"/>
    <d v="2022-03-09T00:00:00"/>
    <n v="125"/>
    <x v="13"/>
    <s v="Nassriya"/>
    <s v="Markaz Al-Nassriya"/>
    <s v="Aredo"/>
    <s v="حي اريدو"/>
    <n v="31.074394900600002"/>
    <n v="46.250142994800001"/>
    <n v="95"/>
    <x v="1"/>
    <n v="30"/>
    <s v="2022-03"/>
  </r>
  <r>
    <n v="3504025"/>
    <n v="350402516"/>
    <n v="10262"/>
    <d v="2022-03-09T00:00:00"/>
    <n v="125"/>
    <x v="13"/>
    <s v="Nassriya"/>
    <s v="Markaz Al-Nassriya"/>
    <s v="Aredo"/>
    <s v="حي اريدو"/>
    <n v="31.074394900600002"/>
    <n v="46.250142994800001"/>
    <n v="95"/>
    <x v="18"/>
    <n v="10"/>
    <s v="2022-03"/>
  </r>
  <r>
    <n v="3504025"/>
    <n v="350402516"/>
    <n v="10262"/>
    <d v="2022-03-09T00:00:00"/>
    <n v="125"/>
    <x v="13"/>
    <s v="Nassriya"/>
    <s v="Markaz Al-Nassriya"/>
    <s v="Aredo"/>
    <s v="حي اريدو"/>
    <n v="31.074394900600002"/>
    <n v="46.250142994800001"/>
    <n v="95"/>
    <x v="15"/>
    <n v="10"/>
    <s v="2022-03"/>
  </r>
  <r>
    <n v="3504029"/>
    <n v="350402916"/>
    <n v="10301"/>
    <d v="2022-03-13T00:00:00"/>
    <n v="125"/>
    <x v="13"/>
    <s v="Nassriya"/>
    <s v="Markaz Al-Nassriya"/>
    <s v="Hay Al Fidaa"/>
    <s v="حي الفداء"/>
    <n v="31.069166239000001"/>
    <n v="46.283791055999998"/>
    <n v="30"/>
    <x v="15"/>
    <n v="6"/>
    <s v="2022-03"/>
  </r>
  <r>
    <n v="3504029"/>
    <n v="350402916"/>
    <n v="10301"/>
    <d v="2022-03-13T00:00:00"/>
    <n v="125"/>
    <x v="13"/>
    <s v="Nassriya"/>
    <s v="Markaz Al-Nassriya"/>
    <s v="Hay Al Fidaa"/>
    <s v="حي الفداء"/>
    <n v="31.069166239000001"/>
    <n v="46.283791055999998"/>
    <n v="30"/>
    <x v="33"/>
    <n v="9"/>
    <s v="2022-03"/>
  </r>
  <r>
    <n v="3504031"/>
    <n v="350403116"/>
    <n v="21208"/>
    <d v="2022-03-13T00:00:00"/>
    <n v="125"/>
    <x v="13"/>
    <s v="Nassriya"/>
    <s v="Markaz Al-Nassriya"/>
    <s v="Hay Al Mualimeen"/>
    <s v="حي المعلمين"/>
    <n v="31.067779245299999"/>
    <n v="46.249674558199999"/>
    <n v="39"/>
    <x v="33"/>
    <n v="5"/>
    <s v="2022-03"/>
  </r>
  <r>
    <n v="3504042"/>
    <n v="350404216"/>
    <n v="10263"/>
    <d v="2022-03-13T00:00:00"/>
    <n v="125"/>
    <x v="13"/>
    <s v="Nassriya"/>
    <s v="Markaz Al-Nassriya"/>
    <s v="Sadir City"/>
    <s v="حي مدينة الصدر"/>
    <n v="31.0802066016"/>
    <n v="46.235693895300003"/>
    <n v="30"/>
    <x v="33"/>
    <n v="10"/>
    <s v="2022-03"/>
  </r>
  <r>
    <n v="3504031"/>
    <n v="350403116"/>
    <n v="21208"/>
    <d v="2022-03-13T00:00:00"/>
    <n v="125"/>
    <x v="13"/>
    <s v="Nassriya"/>
    <s v="Markaz Al-Nassriya"/>
    <s v="Hay Al Mualimeen"/>
    <s v="حي المعلمين"/>
    <n v="31.067779245299999"/>
    <n v="46.249674558199999"/>
    <n v="39"/>
    <x v="36"/>
    <n v="5"/>
    <s v="2022-03"/>
  </r>
  <r>
    <n v="3504031"/>
    <n v="350403116"/>
    <n v="21208"/>
    <d v="2022-03-13T00:00:00"/>
    <n v="125"/>
    <x v="13"/>
    <s v="Nassriya"/>
    <s v="Markaz Al-Nassriya"/>
    <s v="Hay Al Mualimeen"/>
    <s v="حي المعلمين"/>
    <n v="31.067779245299999"/>
    <n v="46.249674558199999"/>
    <n v="39"/>
    <x v="1"/>
    <n v="17"/>
    <s v="2022-03"/>
  </r>
  <r>
    <n v="3504029"/>
    <n v="350402916"/>
    <n v="10301"/>
    <d v="2022-03-13T00:00:00"/>
    <n v="125"/>
    <x v="13"/>
    <s v="Nassriya"/>
    <s v="Markaz Al-Nassriya"/>
    <s v="Hay Al Fidaa"/>
    <s v="حي الفداء"/>
    <n v="31.069166239000001"/>
    <n v="46.283791055999998"/>
    <n v="30"/>
    <x v="11"/>
    <n v="4"/>
    <s v="2022-03"/>
  </r>
  <r>
    <n v="3504031"/>
    <n v="350403116"/>
    <n v="21208"/>
    <d v="2022-03-13T00:00:00"/>
    <n v="125"/>
    <x v="13"/>
    <s v="Nassriya"/>
    <s v="Markaz Al-Nassriya"/>
    <s v="Hay Al Mualimeen"/>
    <s v="حي المعلمين"/>
    <n v="31.067779245299999"/>
    <n v="46.249674558199999"/>
    <n v="39"/>
    <x v="11"/>
    <n v="5"/>
    <s v="2022-03"/>
  </r>
  <r>
    <n v="3504042"/>
    <n v="350404216"/>
    <n v="10263"/>
    <d v="2022-03-13T00:00:00"/>
    <n v="125"/>
    <x v="13"/>
    <s v="Nassriya"/>
    <s v="Markaz Al-Nassriya"/>
    <s v="Sadir City"/>
    <s v="حي مدينة الصدر"/>
    <n v="31.0802066016"/>
    <n v="46.235693895300003"/>
    <n v="30"/>
    <x v="10"/>
    <n v="15"/>
    <s v="2022-03"/>
  </r>
  <r>
    <n v="3504031"/>
    <n v="350403116"/>
    <n v="21208"/>
    <d v="2022-03-13T00:00:00"/>
    <n v="125"/>
    <x v="13"/>
    <s v="Nassriya"/>
    <s v="Markaz Al-Nassriya"/>
    <s v="Hay Al Mualimeen"/>
    <s v="حي المعلمين"/>
    <n v="31.067779245299999"/>
    <n v="46.249674558199999"/>
    <n v="39"/>
    <x v="10"/>
    <n v="7"/>
    <s v="2022-03"/>
  </r>
  <r>
    <n v="3504029"/>
    <n v="350402916"/>
    <n v="10301"/>
    <d v="2022-03-13T00:00:00"/>
    <n v="125"/>
    <x v="13"/>
    <s v="Nassriya"/>
    <s v="Markaz Al-Nassriya"/>
    <s v="Hay Al Fidaa"/>
    <s v="حي الفداء"/>
    <n v="31.069166239000001"/>
    <n v="46.283791055999998"/>
    <n v="30"/>
    <x v="10"/>
    <n v="11"/>
    <s v="2022-03"/>
  </r>
  <r>
    <n v="3504042"/>
    <n v="350404216"/>
    <n v="10263"/>
    <d v="2022-03-13T00:00:00"/>
    <n v="125"/>
    <x v="13"/>
    <s v="Nassriya"/>
    <s v="Markaz Al-Nassriya"/>
    <s v="Sadir City"/>
    <s v="حي مدينة الصدر"/>
    <n v="31.0802066016"/>
    <n v="46.235693895300003"/>
    <n v="30"/>
    <x v="15"/>
    <n v="5"/>
    <s v="2022-03"/>
  </r>
  <r>
    <n v="3504045"/>
    <n v="350404516"/>
    <n v="22344"/>
    <d v="2022-03-14T00:00:00"/>
    <n v="125"/>
    <x v="13"/>
    <s v="Nassriya"/>
    <s v="Markaz Al-Nassriya"/>
    <s v="Share Eshreen"/>
    <s v="شارع عشرين"/>
    <n v="31.048519000500001"/>
    <n v="46.257282930099997"/>
    <n v="7"/>
    <x v="5"/>
    <n v="3"/>
    <s v="2022-03"/>
  </r>
  <r>
    <n v="3504034"/>
    <n v="350403416"/>
    <n v="24742"/>
    <d v="2022-03-14T00:00:00"/>
    <n v="125"/>
    <x v="13"/>
    <s v="Nassriya"/>
    <s v="Markaz Al-Nassriya"/>
    <s v="Hay Al-Hakim"/>
    <s v="حي الحكيم"/>
    <n v="31.060090237699999"/>
    <n v="46.277220867600001"/>
    <n v="1"/>
    <x v="5"/>
    <n v="1"/>
    <s v="2022-03"/>
  </r>
  <r>
    <n v="3504045"/>
    <n v="350404516"/>
    <n v="22344"/>
    <d v="2022-03-14T00:00:00"/>
    <n v="125"/>
    <x v="13"/>
    <s v="Nassriya"/>
    <s v="Markaz Al-Nassriya"/>
    <s v="Share Eshreen"/>
    <s v="شارع عشرين"/>
    <n v="31.048519000500001"/>
    <n v="46.257282930099997"/>
    <n v="7"/>
    <x v="3"/>
    <n v="2"/>
    <s v="2022-03"/>
  </r>
  <r>
    <n v="3504051"/>
    <n v="350405116"/>
    <n v="23685"/>
    <d v="2022-03-14T00:00:00"/>
    <n v="125"/>
    <x v="13"/>
    <s v="Nassriya"/>
    <s v="Markaz Al-Nassriya"/>
    <s v="Um Al Dood"/>
    <s v="ام الدود"/>
    <n v="31.087265559999999"/>
    <n v="46.241235476500002"/>
    <n v="16"/>
    <x v="3"/>
    <n v="3"/>
    <s v="2022-03"/>
  </r>
  <r>
    <n v="3504045"/>
    <n v="350404516"/>
    <n v="22344"/>
    <d v="2022-03-14T00:00:00"/>
    <n v="125"/>
    <x v="13"/>
    <s v="Nassriya"/>
    <s v="Markaz Al-Nassriya"/>
    <s v="Share Eshreen"/>
    <s v="شارع عشرين"/>
    <n v="31.048519000500001"/>
    <n v="46.257282930099997"/>
    <n v="7"/>
    <x v="10"/>
    <n v="2"/>
    <s v="2022-03"/>
  </r>
  <r>
    <n v="3504051"/>
    <n v="350405116"/>
    <n v="23685"/>
    <d v="2022-03-14T00:00:00"/>
    <n v="125"/>
    <x v="13"/>
    <s v="Nassriya"/>
    <s v="Markaz Al-Nassriya"/>
    <s v="Um Al Dood"/>
    <s v="ام الدود"/>
    <n v="31.087265559999999"/>
    <n v="46.241235476500002"/>
    <n v="16"/>
    <x v="10"/>
    <n v="6"/>
    <s v="2022-03"/>
  </r>
  <r>
    <n v="3504051"/>
    <n v="350405116"/>
    <n v="23685"/>
    <d v="2022-03-14T00:00:00"/>
    <n v="125"/>
    <x v="13"/>
    <s v="Nassriya"/>
    <s v="Markaz Al-Nassriya"/>
    <s v="Um Al Dood"/>
    <s v="ام الدود"/>
    <n v="31.087265559999999"/>
    <n v="46.241235476500002"/>
    <n v="16"/>
    <x v="1"/>
    <n v="4"/>
    <s v="2022-03"/>
  </r>
  <r>
    <n v="3504051"/>
    <n v="350405116"/>
    <n v="23685"/>
    <d v="2022-03-14T00:00:00"/>
    <n v="125"/>
    <x v="13"/>
    <s v="Nassriya"/>
    <s v="Markaz Al-Nassriya"/>
    <s v="Um Al Dood"/>
    <s v="ام الدود"/>
    <n v="31.087265559999999"/>
    <n v="46.241235476500002"/>
    <n v="16"/>
    <x v="15"/>
    <n v="3"/>
    <s v="2022-03"/>
  </r>
  <r>
    <n v="2708153"/>
    <n v="2708153109"/>
    <n v="33346"/>
    <d v="2022-03-20T10:52:40"/>
    <n v="125"/>
    <x v="3"/>
    <s v="Telafar"/>
    <s v="Markaz Telafar"/>
    <s v="Al Alolea Vilage"/>
    <s v="قرية العلولية"/>
    <n v="36.398490000000002"/>
    <n v="42.504868999999999"/>
    <n v="12"/>
    <x v="1"/>
    <n v="12"/>
    <s v="2022-03"/>
  </r>
  <r>
    <n v="2708139"/>
    <n v="2708139109"/>
    <n v="33277"/>
    <d v="2022-03-20T10:53:35"/>
    <n v="125"/>
    <x v="3"/>
    <s v="Telafar"/>
    <s v="Markaz Telafar"/>
    <s v="Hay Al Uroba al thanya"/>
    <s v="حي العروبة الثانية"/>
    <n v="36.379800000000003"/>
    <n v="42.463825200000002"/>
    <n v="5"/>
    <x v="1"/>
    <n v="5"/>
    <s v="2022-03"/>
  </r>
  <r>
    <n v="2708019"/>
    <n v="2708019109"/>
    <n v="22924"/>
    <d v="2022-03-20T11:08:12"/>
    <n v="125"/>
    <x v="3"/>
    <s v="Telafar"/>
    <s v="Markaz Telafar"/>
    <s v="Al karab Al kabeer Village"/>
    <s v="قرية الخراب الكبير"/>
    <n v="36.410913999999998"/>
    <n v="42.542980999999997"/>
    <n v="11"/>
    <x v="1"/>
    <n v="11"/>
    <s v="2022-03"/>
  </r>
  <r>
    <n v="2708149"/>
    <n v="2708149109"/>
    <n v="17846"/>
    <d v="2022-03-20T11:08:15"/>
    <n v="125"/>
    <x v="3"/>
    <s v="Telafar"/>
    <s v="Markaz Telafar"/>
    <s v="Al karab Al kabeer Al thaneya Village"/>
    <s v="قرية الخراب الكبير الثانية"/>
    <n v="36.400643000000002"/>
    <n v="42.529265000000002"/>
    <n v="19"/>
    <x v="1"/>
    <n v="19"/>
    <s v="2022-03"/>
  </r>
  <r>
    <n v="2708176"/>
    <n v="2708176109"/>
    <n v="33472"/>
    <d v="2022-03-20T11:25:47"/>
    <n v="125"/>
    <x v="3"/>
    <s v="Telafar"/>
    <s v="Ayadiya"/>
    <s v="Qasabat Ayadiya"/>
    <s v="قصبة العياضية"/>
    <n v="36.485300000000002"/>
    <n v="42.422117739400001"/>
    <n v="50"/>
    <x v="1"/>
    <n v="50"/>
    <s v="2022-03"/>
  </r>
  <r>
    <n v="2702091"/>
    <n v="2702091109"/>
    <n v="34081"/>
    <d v="2022-03-20T11:41:38"/>
    <n v="125"/>
    <x v="3"/>
    <s v="Al-Ba'aj"/>
    <s v="Al-Qahtaniya"/>
    <s v="Raqabt alfaras"/>
    <s v="رقبة الفرس"/>
    <n v="36.176606"/>
    <n v="41.472645"/>
    <n v="73"/>
    <x v="11"/>
    <n v="73"/>
    <s v="2022-03"/>
  </r>
  <r>
    <n v="2702114"/>
    <n v="2702114109"/>
    <n v="34171"/>
    <d v="2022-03-20T11:41:40"/>
    <n v="125"/>
    <x v="3"/>
    <s v="Al-Ba'aj"/>
    <s v="Markaz Al-Ba'aj"/>
    <s v="Al-Thawrah "/>
    <s v="الثوره"/>
    <n v="36.249287000000002"/>
    <n v="41.479422999999997"/>
    <n v="23"/>
    <x v="11"/>
    <n v="23"/>
    <s v="2022-03"/>
  </r>
  <r>
    <n v="2702085"/>
    <n v="2702085109"/>
    <n v="34077"/>
    <d v="2022-03-20T11:41:41"/>
    <n v="125"/>
    <x v="3"/>
    <s v="Al-Ba'aj"/>
    <s v="Al-Qahtaniya"/>
    <s v="Um jurais"/>
    <s v="ام جريص"/>
    <n v="36.27223"/>
    <n v="41.356059999999999"/>
    <n v="201"/>
    <x v="11"/>
    <n v="201"/>
    <s v="2022-03"/>
  </r>
  <r>
    <n v="2702093"/>
    <n v="2702093109"/>
    <n v="34082"/>
    <d v="2022-03-20T11:41:42"/>
    <n v="125"/>
    <x v="3"/>
    <s v="Al-Ba'aj"/>
    <s v="Al-Qahtaniya"/>
    <s v="Al-ayaine"/>
    <s v="العواني"/>
    <n v="36.170521999999998"/>
    <n v="41.345382000000001"/>
    <n v="31"/>
    <x v="11"/>
    <n v="31"/>
    <s v="2022-03"/>
  </r>
  <r>
    <n v="2702082"/>
    <n v="2702082109"/>
    <n v="34074"/>
    <d v="2022-03-20T11:41:44"/>
    <n v="125"/>
    <x v="3"/>
    <s v="Al-Ba'aj"/>
    <s v="Markaz Al-Ba'aj"/>
    <s v="Chaier khifas"/>
    <s v="جاير غلفاص"/>
    <n v="36.138890000000004"/>
    <n v="41.302503999999999"/>
    <n v="215"/>
    <x v="11"/>
    <n v="215"/>
    <s v="2022-03"/>
  </r>
  <r>
    <n v="2702044"/>
    <n v="2702044109"/>
    <n v="33854"/>
    <d v="2022-03-21T11:26:58"/>
    <n v="125"/>
    <x v="3"/>
    <s v="Al-Ba'aj"/>
    <s v="Al-Qahtaniya"/>
    <s v="Maisaloun"/>
    <s v="مجمع ميسلون"/>
    <n v="36.271999999999998"/>
    <n v="41.367502000000002"/>
    <n v="212"/>
    <x v="11"/>
    <n v="212"/>
    <s v="2022-03"/>
  </r>
  <r>
    <n v="2702051"/>
    <n v="2702051109"/>
    <n v="34012"/>
    <d v="2022-03-21T11:27:05"/>
    <n v="125"/>
    <x v="3"/>
    <s v="Al-Ba'aj"/>
    <s v="Markaz Al-Ba'aj"/>
    <s v="Alqadisya"/>
    <s v="حي القادسيه"/>
    <n v="36.037109999999998"/>
    <n v="41.715560000000004"/>
    <n v="1"/>
    <x v="11"/>
    <n v="1"/>
    <s v="2022-03"/>
  </r>
  <r>
    <n v="2702052"/>
    <n v="2702052109"/>
    <n v="18349"/>
    <d v="2022-03-21T11:27:07"/>
    <n v="125"/>
    <x v="3"/>
    <s v="Al-Ba'aj"/>
    <s v="Markaz Al-Ba'aj"/>
    <s v="Al-Yarmuk"/>
    <s v="حي اليرموك"/>
    <n v="36.044635"/>
    <n v="41.720289000000001"/>
    <n v="6"/>
    <x v="11"/>
    <n v="6"/>
    <s v="2022-03"/>
  </r>
  <r>
    <n v="2702054"/>
    <n v="2702054109"/>
    <n v="34014"/>
    <d v="2022-03-21T11:27:07"/>
    <n v="125"/>
    <x v="3"/>
    <s v="Al-Ba'aj"/>
    <s v="Markaz Al-Ba'aj"/>
    <s v="Hateen"/>
    <s v="حي حطين"/>
    <n v="36.04616"/>
    <n v="41.722867000000001"/>
    <n v="10"/>
    <x v="11"/>
    <n v="10"/>
    <s v="2022-03"/>
  </r>
  <r>
    <n v="2702048"/>
    <n v="2702048109"/>
    <n v="34009"/>
    <d v="2022-03-21T11:27:08"/>
    <n v="125"/>
    <x v="3"/>
    <s v="Al-Ba'aj"/>
    <s v="Markaz Al-Ba'aj"/>
    <s v=" Al Intisar"/>
    <s v="حي الانتصار"/>
    <n v="36.049593999999999"/>
    <n v="41.712780000000002"/>
    <n v="1"/>
    <x v="11"/>
    <n v="1"/>
    <s v="2022-03"/>
  </r>
  <r>
    <n v="3504014"/>
    <n v="350401416"/>
    <n v="10254"/>
    <d v="2022-03-23T00:00:00"/>
    <n v="125"/>
    <x v="13"/>
    <s v="Nassriya"/>
    <s v="Markaz Al-Nassriya"/>
    <s v="Al Sharqiya"/>
    <s v="الشرقيه"/>
    <n v="31.044867277600002"/>
    <n v="46.259297235299996"/>
    <n v="30"/>
    <x v="11"/>
    <n v="5"/>
    <s v="2022-03"/>
  </r>
  <r>
    <n v="3504019"/>
    <n v="350401916"/>
    <n v="9470"/>
    <d v="2022-03-23T00:00:00"/>
    <n v="125"/>
    <x v="13"/>
    <s v="Nassriya"/>
    <s v="Markaz Al-Nassriya"/>
    <s v="Al-hay al-askary"/>
    <s v="الحي العسكري "/>
    <n v="31.0569626851"/>
    <n v="46.266143804899997"/>
    <n v="13"/>
    <x v="11"/>
    <n v="3"/>
    <s v="2022-03"/>
  </r>
  <r>
    <n v="3504021"/>
    <n v="350402116"/>
    <n v="10335"/>
    <d v="2022-03-23T00:00:00"/>
    <n v="125"/>
    <x v="13"/>
    <s v="Nassriya"/>
    <s v="Markaz Al-Nassriya"/>
    <s v="Al-Salhiya"/>
    <s v="حي الصالحية"/>
    <n v="31.0506383486"/>
    <n v="46.269343302599999"/>
    <n v="16"/>
    <x v="11"/>
    <n v="2"/>
    <s v="2022-03"/>
  </r>
  <r>
    <n v="3504041"/>
    <n v="350404116"/>
    <n v="25533"/>
    <d v="2022-03-23T00:00:00"/>
    <n v="125"/>
    <x v="13"/>
    <s v="Nassriya"/>
    <s v="Markaz Al-Nassriya"/>
    <s v="Nassriya-Hey 400"/>
    <s v="حي 400"/>
    <n v="31.080862144499999"/>
    <n v="46.240087203599998"/>
    <n v="124"/>
    <x v="10"/>
    <n v="33"/>
    <s v="2022-03"/>
  </r>
  <r>
    <n v="3504021"/>
    <n v="350402116"/>
    <n v="10335"/>
    <d v="2022-03-23T00:00:00"/>
    <n v="125"/>
    <x v="13"/>
    <s v="Nassriya"/>
    <s v="Markaz Al-Nassriya"/>
    <s v="Al-Salhiya"/>
    <s v="حي الصالحية"/>
    <n v="31.0506383486"/>
    <n v="46.269343302599999"/>
    <n v="16"/>
    <x v="10"/>
    <n v="6"/>
    <s v="2022-03"/>
  </r>
  <r>
    <n v="3504019"/>
    <n v="350401916"/>
    <n v="9470"/>
    <d v="2022-03-23T00:00:00"/>
    <n v="125"/>
    <x v="13"/>
    <s v="Nassriya"/>
    <s v="Markaz Al-Nassriya"/>
    <s v="Al-hay al-askary"/>
    <s v="الحي العسكري "/>
    <n v="31.0569626851"/>
    <n v="46.266143804899997"/>
    <n v="13"/>
    <x v="10"/>
    <n v="4"/>
    <s v="2022-03"/>
  </r>
  <r>
    <n v="3504014"/>
    <n v="350401416"/>
    <n v="10254"/>
    <d v="2022-03-23T00:00:00"/>
    <n v="125"/>
    <x v="13"/>
    <s v="Nassriya"/>
    <s v="Markaz Al-Nassriya"/>
    <s v="Al Sharqiya"/>
    <s v="الشرقيه"/>
    <n v="31.044867277600002"/>
    <n v="46.259297235299996"/>
    <n v="30"/>
    <x v="10"/>
    <n v="10"/>
    <s v="2022-03"/>
  </r>
  <r>
    <n v="3504041"/>
    <n v="350404116"/>
    <n v="25533"/>
    <d v="2022-03-23T00:00:00"/>
    <n v="125"/>
    <x v="13"/>
    <s v="Nassriya"/>
    <s v="Markaz Al-Nassriya"/>
    <s v="Nassriya-Hey 400"/>
    <s v="حي 400"/>
    <n v="31.080862144499999"/>
    <n v="46.240087203599998"/>
    <n v="124"/>
    <x v="11"/>
    <n v="7"/>
    <s v="2022-03"/>
  </r>
  <r>
    <n v="3504057"/>
    <n v="350405716"/>
    <n v="33806"/>
    <d v="2022-03-23T00:00:00"/>
    <n v="125"/>
    <x v="13"/>
    <s v="Nassriya"/>
    <s v="Markaz Said Dekhil"/>
    <s v="Hay Al-Zahraa"/>
    <s v="حي الزهراء"/>
    <n v="31.134141"/>
    <n v="46.437801999999998"/>
    <n v="4"/>
    <x v="11"/>
    <n v="2"/>
    <s v="2022-03"/>
  </r>
  <r>
    <n v="3504046"/>
    <n v="350404616"/>
    <n v="10269"/>
    <d v="2022-03-23T00:00:00"/>
    <n v="125"/>
    <x v="13"/>
    <s v="Nassriya"/>
    <s v="Ur"/>
    <s v="Sindaliyah-Sidenaweyah"/>
    <s v="حي السديناويه"/>
    <n v="31.041901284200001"/>
    <n v="46.3069539022"/>
    <n v="41"/>
    <x v="11"/>
    <n v="2"/>
    <s v="2022-03"/>
  </r>
  <r>
    <n v="3504046"/>
    <n v="350404616"/>
    <n v="10269"/>
    <d v="2022-03-23T00:00:00"/>
    <n v="125"/>
    <x v="13"/>
    <s v="Nassriya"/>
    <s v="Ur"/>
    <s v="Sindaliyah-Sidenaweyah"/>
    <s v="حي السديناويه"/>
    <n v="31.041901284200001"/>
    <n v="46.3069539022"/>
    <n v="41"/>
    <x v="10"/>
    <n v="15"/>
    <s v="2022-03"/>
  </r>
  <r>
    <n v="3505013"/>
    <n v="350501316"/>
    <n v="33809"/>
    <d v="2022-03-23T00:00:00"/>
    <n v="125"/>
    <x v="13"/>
    <s v="Suq Al-Shoyokh"/>
    <s v="Akaika"/>
    <s v="Hay Al-Askery"/>
    <s v="حي العسكري"/>
    <n v="30.914428999999998"/>
    <n v="46.47878"/>
    <n v="21"/>
    <x v="10"/>
    <n v="5"/>
    <s v="2022-03"/>
  </r>
  <r>
    <n v="3504044"/>
    <n v="350404416"/>
    <n v="25527"/>
    <d v="2022-03-23T00:00:00"/>
    <n v="125"/>
    <x v="13"/>
    <s v="Nassriya"/>
    <s v="Markaz Al-Nassriya"/>
    <s v="Sharaa Al-hklas"/>
    <s v="شارع الاخلاص"/>
    <n v="31.058777803800002"/>
    <n v="46.257208607000003"/>
    <n v="4"/>
    <x v="1"/>
    <n v="2"/>
    <s v="2022-03"/>
  </r>
  <r>
    <n v="3504040"/>
    <n v="350404016"/>
    <n v="25530"/>
    <d v="2022-03-23T00:00:00"/>
    <n v="125"/>
    <x v="13"/>
    <s v="Nassriya"/>
    <s v="Markaz Al-Nassriya"/>
    <s v="Hey Al-Rafdeen"/>
    <s v="حي الرافدين"/>
    <n v="31.076769222599999"/>
    <n v="46.264030067599997"/>
    <n v="5"/>
    <x v="1"/>
    <n v="2"/>
    <s v="2022-03"/>
  </r>
  <r>
    <n v="3505013"/>
    <n v="350501316"/>
    <n v="33809"/>
    <d v="2022-03-23T00:00:00"/>
    <n v="125"/>
    <x v="13"/>
    <s v="Suq Al-Shoyokh"/>
    <s v="Akaika"/>
    <s v="Hay Al-Askery"/>
    <s v="حي العسكري"/>
    <n v="30.914428999999998"/>
    <n v="46.47878"/>
    <n v="21"/>
    <x v="1"/>
    <n v="5"/>
    <s v="2022-03"/>
  </r>
  <r>
    <n v="3505002"/>
    <n v="350500216"/>
    <n v="24721"/>
    <d v="2022-03-23T00:00:00"/>
    <n v="125"/>
    <x v="13"/>
    <s v="Suq Al-Shoyokh"/>
    <s v="Al-Fadhliya"/>
    <s v="Al Barid Street"/>
    <s v="شارع البريد"/>
    <n v="30.956201633799999"/>
    <n v="46.359501579899998"/>
    <n v="13"/>
    <x v="1"/>
    <n v="8"/>
    <s v="2022-03"/>
  </r>
  <r>
    <n v="3505013"/>
    <n v="350501316"/>
    <n v="33809"/>
    <d v="2022-03-23T00:00:00"/>
    <n v="125"/>
    <x v="13"/>
    <s v="Suq Al-Shoyokh"/>
    <s v="Akaika"/>
    <s v="Hay Al-Askery"/>
    <s v="حي العسكري"/>
    <n v="30.914428999999998"/>
    <n v="46.47878"/>
    <n v="21"/>
    <x v="36"/>
    <n v="4"/>
    <s v="2022-03"/>
  </r>
  <r>
    <n v="3504046"/>
    <n v="350404616"/>
    <n v="10269"/>
    <d v="2022-03-23T00:00:00"/>
    <n v="125"/>
    <x v="13"/>
    <s v="Nassriya"/>
    <s v="Ur"/>
    <s v="Sindaliyah-Sidenaweyah"/>
    <s v="حي السديناويه"/>
    <n v="31.041901284200001"/>
    <n v="46.3069539022"/>
    <n v="41"/>
    <x v="3"/>
    <n v="5"/>
    <s v="2022-03"/>
  </r>
  <r>
    <n v="3503015"/>
    <n v="350301516"/>
    <n v="33805"/>
    <d v="2022-03-23T00:00:00"/>
    <n v="125"/>
    <x v="13"/>
    <s v="Al-Shatra"/>
    <s v="Markaz Al-Gharraf"/>
    <s v="Hay Al-Shouhdaa"/>
    <s v="حي الشهداء"/>
    <n v="31.295843999999999"/>
    <n v="46.233044999999997"/>
    <n v="3"/>
    <x v="1"/>
    <n v="1"/>
    <s v="2022-03"/>
  </r>
  <r>
    <n v="3504012"/>
    <n v="350401216"/>
    <n v="24540"/>
    <d v="2022-03-23T00:00:00"/>
    <n v="125"/>
    <x v="13"/>
    <s v="Nassriya"/>
    <s v="Markaz Al-Nassriya"/>
    <s v="Al Mahaliyah"/>
    <s v="المحليه"/>
    <n v="31.052442887600002"/>
    <n v="46.236798131699999"/>
    <n v="6"/>
    <x v="1"/>
    <n v="3"/>
    <s v="2022-03"/>
  </r>
  <r>
    <n v="3504016"/>
    <n v="350401616"/>
    <n v="10281"/>
    <d v="2022-03-23T00:00:00"/>
    <n v="125"/>
    <x v="13"/>
    <s v="Nassriya"/>
    <s v="Markaz Al-Nassriya"/>
    <s v="Al Shumokh"/>
    <s v="حي الشموخ"/>
    <n v="31.029471706599999"/>
    <n v="46.244121658399997"/>
    <n v="9"/>
    <x v="1"/>
    <n v="4"/>
    <s v="2022-03"/>
  </r>
  <r>
    <n v="3504054"/>
    <n v="350405416"/>
    <n v="9427"/>
    <d v="2022-03-23T00:00:00"/>
    <n v="125"/>
    <x v="13"/>
    <s v="Nassriya"/>
    <s v="Markaz Al-Nassriya"/>
    <s v="Hay AL-Mansouria"/>
    <s v="المنصورية "/>
    <n v="31.033617899999999"/>
    <n v="46.217652000000001"/>
    <n v="135"/>
    <x v="1"/>
    <n v="5"/>
    <s v="2022-03"/>
  </r>
  <r>
    <n v="3504001"/>
    <n v="350400116"/>
    <n v="24494"/>
    <d v="2022-03-23T00:00:00"/>
    <n v="125"/>
    <x v="13"/>
    <s v="Nassriya"/>
    <s v="Markaz Al-Nassriya"/>
    <s v="Al Aker"/>
    <s v="العكر"/>
    <n v="31.027710880499999"/>
    <n v="46.218214741200001"/>
    <n v="45"/>
    <x v="1"/>
    <n v="20"/>
    <s v="2022-03"/>
  </r>
  <r>
    <n v="3504006"/>
    <n v="350400616"/>
    <n v="9728"/>
    <d v="2022-03-23T00:00:00"/>
    <n v="125"/>
    <x v="13"/>
    <s v="Nassriya"/>
    <s v="Markaz Al-Nassriya"/>
    <s v="Al Dhubat"/>
    <s v="حي الضباط"/>
    <n v="31.038316374200001"/>
    <n v="46.253982172199997"/>
    <n v="5"/>
    <x v="1"/>
    <n v="5"/>
    <s v="2022-03"/>
  </r>
  <r>
    <n v="3504007"/>
    <n v="350400716"/>
    <n v="25525"/>
    <d v="2022-03-23T00:00:00"/>
    <n v="125"/>
    <x v="13"/>
    <s v="Nassriya"/>
    <s v="Markaz Al-Nassriya"/>
    <s v="Al Emarat"/>
    <s v="العمارات"/>
    <n v="31.027024004299999"/>
    <n v="46.241676675500003"/>
    <n v="40"/>
    <x v="1"/>
    <n v="10"/>
    <s v="2022-03"/>
  </r>
  <r>
    <n v="3504057"/>
    <n v="350405716"/>
    <n v="33806"/>
    <d v="2022-03-23T00:00:00"/>
    <n v="125"/>
    <x v="13"/>
    <s v="Nassriya"/>
    <s v="Markaz Said Dekhil"/>
    <s v="Hay Al-Zahraa"/>
    <s v="حي الزهراء"/>
    <n v="31.134141"/>
    <n v="46.437801999999998"/>
    <n v="4"/>
    <x v="10"/>
    <n v="2"/>
    <s v="2022-03"/>
  </r>
  <r>
    <n v="3504030"/>
    <n v="350403016"/>
    <n v="24746"/>
    <d v="2022-03-23T00:00:00"/>
    <n v="125"/>
    <x v="13"/>
    <s v="Nassriya"/>
    <s v="Markaz Al-Nassriya"/>
    <s v="Hay Al Khadraa"/>
    <s v="حي الخضراء"/>
    <n v="31.042946248900002"/>
    <n v="46.274699394599999"/>
    <n v="1"/>
    <x v="10"/>
    <n v="1"/>
    <s v="2022-03"/>
  </r>
  <r>
    <n v="3504023"/>
    <n v="350402316"/>
    <n v="9448"/>
    <d v="2022-03-23T00:00:00"/>
    <n v="125"/>
    <x v="13"/>
    <s v="Nassriya"/>
    <s v="Markaz Al-Nassriya"/>
    <s v="Al-Thawrah"/>
    <s v="الثوره"/>
    <n v="31.027006973399999"/>
    <n v="46.228093038300003"/>
    <n v="69"/>
    <x v="1"/>
    <n v="15"/>
    <s v="2022-03"/>
  </r>
  <r>
    <n v="3504022"/>
    <n v="350402216"/>
    <n v="9576"/>
    <d v="2022-03-23T00:00:00"/>
    <n v="125"/>
    <x v="13"/>
    <s v="Nassriya"/>
    <s v="Markaz Al-Nassriya"/>
    <s v="Al-shofah"/>
    <s v="قرية الشوفة"/>
    <n v="31.132791840500001"/>
    <n v="46.2356646856"/>
    <n v="1"/>
    <x v="1"/>
    <n v="1"/>
    <s v="2022-03"/>
  </r>
  <r>
    <n v="3504024"/>
    <n v="350402416"/>
    <n v="9396"/>
    <d v="2022-03-23T00:00:00"/>
    <n v="125"/>
    <x v="13"/>
    <s v="Nassriya"/>
    <s v="Markaz Al-Nassriya"/>
    <s v="Al-zielat"/>
    <s v="الزعيلات"/>
    <n v="31.0154237044"/>
    <n v="46.263441754500001"/>
    <n v="18"/>
    <x v="1"/>
    <n v="8"/>
    <s v="2022-03"/>
  </r>
  <r>
    <n v="3504028"/>
    <n v="350402816"/>
    <n v="25526"/>
    <d v="2022-03-23T00:00:00"/>
    <n v="125"/>
    <x v="13"/>
    <s v="Nassriya"/>
    <s v="Markaz Al-Nassriya"/>
    <s v="Hay Al Ameer"/>
    <s v="حي الامير"/>
    <n v="31.036175809100001"/>
    <n v="46.220527480000001"/>
    <n v="55"/>
    <x v="1"/>
    <n v="8"/>
    <s v="2022-03"/>
  </r>
  <r>
    <n v="3504033"/>
    <n v="350403316"/>
    <n v="10259"/>
    <d v="2022-03-23T00:00:00"/>
    <n v="125"/>
    <x v="13"/>
    <s v="Nassriya"/>
    <s v="Markaz Al-Nassriya"/>
    <s v="Hay Al Tadhihiya"/>
    <s v="حي التضحية"/>
    <n v="31.045411312199999"/>
    <n v="46.277832423"/>
    <n v="72"/>
    <x v="1"/>
    <n v="15"/>
    <s v="2022-03"/>
  </r>
  <r>
    <n v="3504036"/>
    <n v="350403616"/>
    <n v="23683"/>
    <d v="2022-03-23T00:00:00"/>
    <n v="125"/>
    <x v="13"/>
    <s v="Nassriya"/>
    <s v="Markaz Al-Nassriya"/>
    <s v="Hay Mehidiya"/>
    <s v="حي المهيديه"/>
    <n v="31.03290329"/>
    <n v="46.251552429999997"/>
    <n v="8"/>
    <x v="1"/>
    <n v="2"/>
    <s v="2022-03"/>
  </r>
  <r>
    <n v="3504052"/>
    <n v="350405216"/>
    <n v="9113"/>
    <d v="2022-03-23T00:00:00"/>
    <n v="125"/>
    <x v="13"/>
    <s v="Nassriya"/>
    <s v="Markaz Al-Nassriya"/>
    <s v="Ur"/>
    <s v="حي اور"/>
    <n v="31.060153968000002"/>
    <n v="46.243325555299997"/>
    <n v="5"/>
    <x v="3"/>
    <n v="3"/>
    <s v="2022-03"/>
  </r>
  <r>
    <n v="3504026"/>
    <n v="350402616"/>
    <n v="10253"/>
    <d v="2022-03-23T00:00:00"/>
    <n v="125"/>
    <x v="13"/>
    <s v="Nassriya"/>
    <s v="Markaz Al-Nassriya"/>
    <s v="Baghdad Street"/>
    <s v="شارع بغداد"/>
    <n v="31.038477412900001"/>
    <n v="46.2356561609"/>
    <n v="7"/>
    <x v="3"/>
    <n v="2"/>
    <s v="2022-03"/>
  </r>
  <r>
    <n v="3504028"/>
    <n v="350402816"/>
    <n v="25526"/>
    <d v="2022-03-23T00:00:00"/>
    <n v="125"/>
    <x v="13"/>
    <s v="Nassriya"/>
    <s v="Markaz Al-Nassriya"/>
    <s v="Hay Al Ameer"/>
    <s v="حي الامير"/>
    <n v="31.036175809100001"/>
    <n v="46.220527480000001"/>
    <n v="55"/>
    <x v="3"/>
    <n v="10"/>
    <s v="2022-03"/>
  </r>
  <r>
    <n v="3504023"/>
    <n v="350402316"/>
    <n v="9448"/>
    <d v="2022-03-23T00:00:00"/>
    <n v="125"/>
    <x v="13"/>
    <s v="Nassriya"/>
    <s v="Markaz Al-Nassriya"/>
    <s v="Al-Thawrah"/>
    <s v="الثوره"/>
    <n v="31.027006973399999"/>
    <n v="46.228093038300003"/>
    <n v="69"/>
    <x v="3"/>
    <n v="24"/>
    <s v="2022-03"/>
  </r>
  <r>
    <n v="3504021"/>
    <n v="350402116"/>
    <n v="10335"/>
    <d v="2022-03-23T00:00:00"/>
    <n v="125"/>
    <x v="13"/>
    <s v="Nassriya"/>
    <s v="Markaz Al-Nassriya"/>
    <s v="Al-Salhiya"/>
    <s v="حي الصالحية"/>
    <n v="31.0506383486"/>
    <n v="46.269343302599999"/>
    <n v="16"/>
    <x v="3"/>
    <n v="1"/>
    <s v="2022-03"/>
  </r>
  <r>
    <n v="3504038"/>
    <n v="350403816"/>
    <n v="25528"/>
    <d v="2022-03-23T00:00:00"/>
    <n v="125"/>
    <x v="13"/>
    <s v="Nassriya"/>
    <s v="Markaz Al-Nassriya"/>
    <s v="Hey Al-Ariml"/>
    <s v="حي الارامل"/>
    <n v="31.053281055100001"/>
    <n v="46.253512804000003"/>
    <n v="2"/>
    <x v="3"/>
    <n v="1"/>
    <s v="2022-03"/>
  </r>
  <r>
    <n v="3504035"/>
    <n v="350403516"/>
    <n v="9398"/>
    <d v="2022-03-23T00:00:00"/>
    <n v="125"/>
    <x v="13"/>
    <s v="Nassriya"/>
    <s v="Markaz Al-Nassriya"/>
    <s v="Hay al-shohadaa"/>
    <s v="حي الشهداء"/>
    <n v="31.069961183"/>
    <n v="46.270024445899999"/>
    <n v="3"/>
    <x v="3"/>
    <n v="3"/>
    <s v="2022-03"/>
  </r>
  <r>
    <n v="3504036"/>
    <n v="350403616"/>
    <n v="23683"/>
    <d v="2022-03-23T00:00:00"/>
    <n v="125"/>
    <x v="13"/>
    <s v="Nassriya"/>
    <s v="Markaz Al-Nassriya"/>
    <s v="Hay Mehidiya"/>
    <s v="حي المهيديه"/>
    <n v="31.03290329"/>
    <n v="46.251552429999997"/>
    <n v="8"/>
    <x v="3"/>
    <n v="2"/>
    <s v="2022-03"/>
  </r>
  <r>
    <n v="3504033"/>
    <n v="350403316"/>
    <n v="10259"/>
    <d v="2022-03-23T00:00:00"/>
    <n v="125"/>
    <x v="13"/>
    <s v="Nassriya"/>
    <s v="Markaz Al-Nassriya"/>
    <s v="Hay Al Tadhihiya"/>
    <s v="حي التضحية"/>
    <n v="31.045411312199999"/>
    <n v="46.277832423"/>
    <n v="72"/>
    <x v="3"/>
    <n v="15"/>
    <s v="2022-03"/>
  </r>
  <r>
    <n v="3504040"/>
    <n v="350404016"/>
    <n v="25530"/>
    <d v="2022-03-23T00:00:00"/>
    <n v="125"/>
    <x v="13"/>
    <s v="Nassriya"/>
    <s v="Markaz Al-Nassriya"/>
    <s v="Hey Al-Rafdeen"/>
    <s v="حي الرافدين"/>
    <n v="31.076769222599999"/>
    <n v="46.264030067599997"/>
    <n v="5"/>
    <x v="3"/>
    <n v="1"/>
    <s v="2022-03"/>
  </r>
  <r>
    <n v="3504041"/>
    <n v="350404116"/>
    <n v="25533"/>
    <d v="2022-03-23T00:00:00"/>
    <n v="125"/>
    <x v="13"/>
    <s v="Nassriya"/>
    <s v="Markaz Al-Nassriya"/>
    <s v="Nassriya-Hey 400"/>
    <s v="حي 400"/>
    <n v="31.080862144499999"/>
    <n v="46.240087203599998"/>
    <n v="124"/>
    <x v="3"/>
    <n v="31"/>
    <s v="2022-03"/>
  </r>
  <r>
    <n v="3504044"/>
    <n v="350404416"/>
    <n v="25527"/>
    <d v="2022-03-23T00:00:00"/>
    <n v="125"/>
    <x v="13"/>
    <s v="Nassriya"/>
    <s v="Markaz Al-Nassriya"/>
    <s v="Sharaa Al-hklas"/>
    <s v="شارع الاخلاص"/>
    <n v="31.058777803800002"/>
    <n v="46.257208607000003"/>
    <n v="4"/>
    <x v="3"/>
    <n v="1"/>
    <s v="2022-03"/>
  </r>
  <r>
    <n v="3503006"/>
    <n v="350300616"/>
    <n v="21209"/>
    <d v="2022-03-23T00:00:00"/>
    <n v="125"/>
    <x v="13"/>
    <s v="Al-Shatra"/>
    <s v="Markaz Al-Shatra"/>
    <s v="Al Shomali"/>
    <s v="الشوملي"/>
    <n v="31.415689718399999"/>
    <n v="46.163976839100002"/>
    <n v="2"/>
    <x v="3"/>
    <n v="1"/>
    <s v="2022-03"/>
  </r>
  <r>
    <n v="3503009"/>
    <n v="350300916"/>
    <n v="9822"/>
    <d v="2022-03-23T00:00:00"/>
    <n v="125"/>
    <x v="13"/>
    <s v="Al-Shatra"/>
    <s v="Markaz Al-Shatra"/>
    <s v="Al-hawi"/>
    <s v="حي الحاوي"/>
    <n v="31.403907212699998"/>
    <n v="46.175491096099996"/>
    <n v="2"/>
    <x v="3"/>
    <n v="1"/>
    <s v="2022-03"/>
  </r>
  <r>
    <n v="3503012"/>
    <n v="350301216"/>
    <n v="10286"/>
    <d v="2022-03-23T00:00:00"/>
    <n v="125"/>
    <x v="13"/>
    <s v="Al-Shatra"/>
    <s v="Markaz Al-Shatra"/>
    <s v="Hay al Zahraa"/>
    <s v="حي الزهراء"/>
    <n v="31.400419743299999"/>
    <n v="46.1806881535"/>
    <n v="3"/>
    <x v="3"/>
    <n v="2"/>
    <s v="2022-03"/>
  </r>
  <r>
    <n v="3504007"/>
    <n v="350400716"/>
    <n v="25525"/>
    <d v="2022-03-23T00:00:00"/>
    <n v="125"/>
    <x v="13"/>
    <s v="Nassriya"/>
    <s v="Markaz Al-Nassriya"/>
    <s v="Al Emarat"/>
    <s v="العمارات"/>
    <n v="31.027024004299999"/>
    <n v="46.241676675500003"/>
    <n v="40"/>
    <x v="3"/>
    <n v="14"/>
    <s v="2022-03"/>
  </r>
  <r>
    <n v="3504016"/>
    <n v="350401616"/>
    <n v="10281"/>
    <d v="2022-03-23T00:00:00"/>
    <n v="125"/>
    <x v="13"/>
    <s v="Nassriya"/>
    <s v="Markaz Al-Nassriya"/>
    <s v="Al Shumokh"/>
    <s v="حي الشموخ"/>
    <n v="31.029471706599999"/>
    <n v="46.244121658399997"/>
    <n v="9"/>
    <x v="3"/>
    <n v="4"/>
    <s v="2022-03"/>
  </r>
  <r>
    <n v="3504012"/>
    <n v="350401216"/>
    <n v="24540"/>
    <d v="2022-03-23T00:00:00"/>
    <n v="125"/>
    <x v="13"/>
    <s v="Nassriya"/>
    <s v="Markaz Al-Nassriya"/>
    <s v="Al Mahaliyah"/>
    <s v="المحليه"/>
    <n v="31.052442887600002"/>
    <n v="46.236798131699999"/>
    <n v="6"/>
    <x v="3"/>
    <n v="1"/>
    <s v="2022-03"/>
  </r>
  <r>
    <n v="3504003"/>
    <n v="350400316"/>
    <n v="24415"/>
    <d v="2022-03-23T00:00:00"/>
    <n v="125"/>
    <x v="13"/>
    <s v="Nassriya"/>
    <s v="Markaz Al-Nassriya"/>
    <s v="Al Asrriyah Village"/>
    <s v="القرية العصرية"/>
    <n v="31.122673117800002"/>
    <n v="46.234062045100004"/>
    <n v="1"/>
    <x v="3"/>
    <n v="1"/>
    <s v="2022-03"/>
  </r>
  <r>
    <n v="3504033"/>
    <n v="350403316"/>
    <n v="10259"/>
    <d v="2022-03-23T00:00:00"/>
    <n v="125"/>
    <x v="13"/>
    <s v="Nassriya"/>
    <s v="Markaz Al-Nassriya"/>
    <s v="Hay Al Tadhihiya"/>
    <s v="حي التضحية"/>
    <n v="31.045411312199999"/>
    <n v="46.277832423"/>
    <n v="72"/>
    <x v="6"/>
    <n v="7"/>
    <s v="2022-03"/>
  </r>
  <r>
    <n v="3504054"/>
    <n v="350405416"/>
    <n v="9427"/>
    <d v="2022-03-23T00:00:00"/>
    <n v="125"/>
    <x v="13"/>
    <s v="Nassriya"/>
    <s v="Markaz Al-Nassriya"/>
    <s v="Hay AL-Mansouria"/>
    <s v="المنصورية "/>
    <n v="31.033617899999999"/>
    <n v="46.217652000000001"/>
    <n v="135"/>
    <x v="6"/>
    <n v="25"/>
    <s v="2022-03"/>
  </r>
  <r>
    <n v="3504007"/>
    <n v="350400716"/>
    <n v="25525"/>
    <d v="2022-03-23T00:00:00"/>
    <n v="125"/>
    <x v="13"/>
    <s v="Nassriya"/>
    <s v="Markaz Al-Nassriya"/>
    <s v="Al Emarat"/>
    <s v="العمارات"/>
    <n v="31.027024004299999"/>
    <n v="46.241676675500003"/>
    <n v="40"/>
    <x v="5"/>
    <n v="12"/>
    <s v="2022-03"/>
  </r>
  <r>
    <n v="3504054"/>
    <n v="350405416"/>
    <n v="9427"/>
    <d v="2022-03-23T00:00:00"/>
    <n v="125"/>
    <x v="13"/>
    <s v="Nassriya"/>
    <s v="Markaz Al-Nassriya"/>
    <s v="Hay AL-Mansouria"/>
    <s v="المنصورية "/>
    <n v="31.033617899999999"/>
    <n v="46.217652000000001"/>
    <n v="135"/>
    <x v="5"/>
    <n v="50"/>
    <s v="2022-03"/>
  </r>
  <r>
    <n v="3504002"/>
    <n v="350400216"/>
    <n v="25529"/>
    <d v="2022-03-23T00:00:00"/>
    <n v="125"/>
    <x v="13"/>
    <s v="Nassriya"/>
    <s v="Markaz Al-Nassriya"/>
    <s v="Al Aoeh"/>
    <s v="قرية العوية"/>
    <n v="31.033167288000001"/>
    <n v="46.273891712999998"/>
    <n v="9"/>
    <x v="5"/>
    <n v="4"/>
    <s v="2022-03"/>
  </r>
  <r>
    <n v="3504001"/>
    <n v="350400116"/>
    <n v="24494"/>
    <d v="2022-03-23T00:00:00"/>
    <n v="125"/>
    <x v="13"/>
    <s v="Nassriya"/>
    <s v="Markaz Al-Nassriya"/>
    <s v="Al Aker"/>
    <s v="العكر"/>
    <n v="31.027710880499999"/>
    <n v="46.218214741200001"/>
    <n v="45"/>
    <x v="5"/>
    <n v="10"/>
    <s v="2022-03"/>
  </r>
  <r>
    <n v="3504033"/>
    <n v="350403316"/>
    <n v="10259"/>
    <d v="2022-03-23T00:00:00"/>
    <n v="125"/>
    <x v="13"/>
    <s v="Nassriya"/>
    <s v="Markaz Al-Nassriya"/>
    <s v="Hay Al Tadhihiya"/>
    <s v="حي التضحية"/>
    <n v="31.045411312199999"/>
    <n v="46.277832423"/>
    <n v="72"/>
    <x v="5"/>
    <n v="15"/>
    <s v="2022-03"/>
  </r>
  <r>
    <n v="3504032"/>
    <n v="350403216"/>
    <n v="24750"/>
    <d v="2022-03-23T00:00:00"/>
    <n v="125"/>
    <x v="13"/>
    <s v="Nassriya"/>
    <s v="Markaz Al-Nassriya"/>
    <s v="Hay Al Shoula 1"/>
    <s v="حي الشعله 1"/>
    <n v="31.034273341199999"/>
    <n v="46.238222611899999"/>
    <n v="9"/>
    <x v="5"/>
    <n v="4"/>
    <s v="2022-03"/>
  </r>
  <r>
    <n v="3504046"/>
    <n v="350404616"/>
    <n v="10269"/>
    <d v="2022-03-23T00:00:00"/>
    <n v="125"/>
    <x v="13"/>
    <s v="Nassriya"/>
    <s v="Ur"/>
    <s v="Sindaliyah-Sidenaweyah"/>
    <s v="حي السديناويه"/>
    <n v="31.041901284200001"/>
    <n v="46.3069539022"/>
    <n v="41"/>
    <x v="5"/>
    <n v="4"/>
    <s v="2022-03"/>
  </r>
  <r>
    <n v="3504041"/>
    <n v="350404116"/>
    <n v="25533"/>
    <d v="2022-03-23T00:00:00"/>
    <n v="125"/>
    <x v="13"/>
    <s v="Nassriya"/>
    <s v="Markaz Al-Nassriya"/>
    <s v="Nassriya-Hey 400"/>
    <s v="حي 400"/>
    <n v="31.080862144499999"/>
    <n v="46.240087203599998"/>
    <n v="124"/>
    <x v="5"/>
    <n v="27"/>
    <s v="2022-03"/>
  </r>
  <r>
    <n v="3504041"/>
    <n v="350404116"/>
    <n v="25533"/>
    <d v="2022-03-23T00:00:00"/>
    <n v="125"/>
    <x v="13"/>
    <s v="Nassriya"/>
    <s v="Markaz Al-Nassriya"/>
    <s v="Nassriya-Hey 400"/>
    <s v="حي 400"/>
    <n v="31.080862144499999"/>
    <n v="46.240087203599998"/>
    <n v="124"/>
    <x v="15"/>
    <n v="11"/>
    <s v="2022-03"/>
  </r>
  <r>
    <n v="3504044"/>
    <n v="350404416"/>
    <n v="25527"/>
    <d v="2022-03-23T00:00:00"/>
    <n v="125"/>
    <x v="13"/>
    <s v="Nassriya"/>
    <s v="Markaz Al-Nassriya"/>
    <s v="Sharaa Al-hklas"/>
    <s v="شارع الاخلاص"/>
    <n v="31.058777803800002"/>
    <n v="46.257208607000003"/>
    <n v="4"/>
    <x v="15"/>
    <n v="1"/>
    <s v="2022-03"/>
  </r>
  <r>
    <n v="3504033"/>
    <n v="350403316"/>
    <n v="10259"/>
    <d v="2022-03-23T00:00:00"/>
    <n v="125"/>
    <x v="13"/>
    <s v="Nassriya"/>
    <s v="Markaz Al-Nassriya"/>
    <s v="Hay Al Tadhihiya"/>
    <s v="حي التضحية"/>
    <n v="31.045411312199999"/>
    <n v="46.277832423"/>
    <n v="72"/>
    <x v="15"/>
    <n v="20"/>
    <s v="2022-03"/>
  </r>
  <r>
    <n v="3504032"/>
    <n v="350403216"/>
    <n v="24750"/>
    <d v="2022-03-23T00:00:00"/>
    <n v="125"/>
    <x v="13"/>
    <s v="Nassriya"/>
    <s v="Markaz Al-Nassriya"/>
    <s v="Hay Al Shoula 1"/>
    <s v="حي الشعله 1"/>
    <n v="31.034273341199999"/>
    <n v="46.238222611899999"/>
    <n v="9"/>
    <x v="15"/>
    <n v="5"/>
    <s v="2022-03"/>
  </r>
  <r>
    <n v="3504040"/>
    <n v="350404016"/>
    <n v="25530"/>
    <d v="2022-03-23T00:00:00"/>
    <n v="125"/>
    <x v="13"/>
    <s v="Nassriya"/>
    <s v="Markaz Al-Nassriya"/>
    <s v="Hey Al-Rafdeen"/>
    <s v="حي الرافدين"/>
    <n v="31.076769222599999"/>
    <n v="46.264030067599997"/>
    <n v="5"/>
    <x v="15"/>
    <n v="2"/>
    <s v="2022-03"/>
  </r>
  <r>
    <n v="3504026"/>
    <n v="350402616"/>
    <n v="10253"/>
    <d v="2022-03-23T00:00:00"/>
    <n v="125"/>
    <x v="13"/>
    <s v="Nassriya"/>
    <s v="Markaz Al-Nassriya"/>
    <s v="Baghdad Street"/>
    <s v="شارع بغداد"/>
    <n v="31.038477412900001"/>
    <n v="46.2356561609"/>
    <n v="7"/>
    <x v="15"/>
    <n v="5"/>
    <s v="2022-03"/>
  </r>
  <r>
    <n v="3504028"/>
    <n v="350402816"/>
    <n v="25526"/>
    <d v="2022-03-23T00:00:00"/>
    <n v="125"/>
    <x v="13"/>
    <s v="Nassriya"/>
    <s v="Markaz Al-Nassriya"/>
    <s v="Hay Al Ameer"/>
    <s v="حي الامير"/>
    <n v="31.036175809100001"/>
    <n v="46.220527480000001"/>
    <n v="55"/>
    <x v="15"/>
    <n v="14"/>
    <s v="2022-03"/>
  </r>
  <r>
    <n v="3504023"/>
    <n v="350402316"/>
    <n v="9448"/>
    <d v="2022-03-23T00:00:00"/>
    <n v="125"/>
    <x v="13"/>
    <s v="Nassriya"/>
    <s v="Markaz Al-Nassriya"/>
    <s v="Al-Thawrah"/>
    <s v="الثوره"/>
    <n v="31.027006973399999"/>
    <n v="46.228093038300003"/>
    <n v="69"/>
    <x v="5"/>
    <n v="20"/>
    <s v="2022-03"/>
  </r>
  <r>
    <n v="3504018"/>
    <n v="350401816"/>
    <n v="24741"/>
    <d v="2022-03-23T00:00:00"/>
    <n v="125"/>
    <x v="13"/>
    <s v="Nassriya"/>
    <s v="Markaz Al-Nassriya"/>
    <s v="Al-Berid"/>
    <s v="البريد"/>
    <n v="31.0447764918"/>
    <n v="46.249576203399997"/>
    <n v="1"/>
    <x v="5"/>
    <n v="1"/>
    <s v="2022-03"/>
  </r>
  <r>
    <n v="3504027"/>
    <n v="350402716"/>
    <n v="24885"/>
    <d v="2022-03-23T00:00:00"/>
    <n v="125"/>
    <x v="13"/>
    <s v="Nassriya"/>
    <s v="Markaz Al-Nassriya"/>
    <s v="Hay Al Al Ghadeer"/>
    <s v="حي الغدير"/>
    <n v="31.061467899099998"/>
    <n v="46.278157583599999"/>
    <n v="3"/>
    <x v="5"/>
    <n v="3"/>
    <s v="2022-03"/>
  </r>
  <r>
    <n v="3504028"/>
    <n v="350402816"/>
    <n v="25526"/>
    <d v="2022-03-23T00:00:00"/>
    <n v="125"/>
    <x v="13"/>
    <s v="Nassriya"/>
    <s v="Markaz Al-Nassriya"/>
    <s v="Hay Al Ameer"/>
    <s v="حي الامير"/>
    <n v="31.036175809100001"/>
    <n v="46.220527480000001"/>
    <n v="55"/>
    <x v="5"/>
    <n v="13"/>
    <s v="2022-03"/>
  </r>
  <r>
    <n v="3504036"/>
    <n v="350403616"/>
    <n v="23683"/>
    <d v="2022-03-23T00:00:00"/>
    <n v="125"/>
    <x v="13"/>
    <s v="Nassriya"/>
    <s v="Markaz Al-Nassriya"/>
    <s v="Hay Mehidiya"/>
    <s v="حي المهيديه"/>
    <n v="31.03290329"/>
    <n v="46.251552429999997"/>
    <n v="8"/>
    <x v="5"/>
    <n v="4"/>
    <s v="2022-03"/>
  </r>
  <r>
    <n v="3504038"/>
    <n v="350403816"/>
    <n v="25528"/>
    <d v="2022-03-23T00:00:00"/>
    <n v="125"/>
    <x v="13"/>
    <s v="Nassriya"/>
    <s v="Markaz Al-Nassriya"/>
    <s v="Hey Al-Ariml"/>
    <s v="حي الارامل"/>
    <n v="31.053281055100001"/>
    <n v="46.253512804000003"/>
    <n v="2"/>
    <x v="5"/>
    <n v="1"/>
    <s v="2022-03"/>
  </r>
  <r>
    <n v="3504039"/>
    <n v="350403916"/>
    <n v="25531"/>
    <d v="2022-03-23T00:00:00"/>
    <n v="125"/>
    <x v="13"/>
    <s v="Nassriya"/>
    <s v="Markaz Al-Nassriya"/>
    <s v="Hey Al-Mtanzh"/>
    <s v="حي المتنزة"/>
    <n v="31.046486166099999"/>
    <n v="46.2332439666"/>
    <n v="7"/>
    <x v="5"/>
    <n v="7"/>
    <s v="2022-03"/>
  </r>
  <r>
    <n v="3504021"/>
    <n v="350402116"/>
    <n v="10335"/>
    <d v="2022-03-23T00:00:00"/>
    <n v="125"/>
    <x v="13"/>
    <s v="Nassriya"/>
    <s v="Markaz Al-Nassriya"/>
    <s v="Al-Salhiya"/>
    <s v="حي الصالحية"/>
    <n v="31.0506383486"/>
    <n v="46.269343302599999"/>
    <n v="16"/>
    <x v="5"/>
    <n v="4"/>
    <s v="2022-03"/>
  </r>
  <r>
    <n v="3503009"/>
    <n v="350300916"/>
    <n v="9822"/>
    <d v="2022-03-23T00:00:00"/>
    <n v="125"/>
    <x v="13"/>
    <s v="Al-Shatra"/>
    <s v="Markaz Al-Shatra"/>
    <s v="Al-hawi"/>
    <s v="حي الحاوي"/>
    <n v="31.403907212699998"/>
    <n v="46.175491096099996"/>
    <n v="2"/>
    <x v="5"/>
    <n v="1"/>
    <s v="2022-03"/>
  </r>
  <r>
    <n v="3503015"/>
    <n v="350301516"/>
    <n v="33805"/>
    <d v="2022-03-23T00:00:00"/>
    <n v="125"/>
    <x v="13"/>
    <s v="Al-Shatra"/>
    <s v="Markaz Al-Gharraf"/>
    <s v="Hay Al-Shouhdaa"/>
    <s v="حي الشهداء"/>
    <n v="31.295843999999999"/>
    <n v="46.233044999999997"/>
    <n v="3"/>
    <x v="5"/>
    <n v="1"/>
    <s v="2022-03"/>
  </r>
  <r>
    <n v="3503001"/>
    <n v="350300116"/>
    <n v="10250"/>
    <d v="2022-03-23T00:00:00"/>
    <n v="125"/>
    <x v="13"/>
    <s v="Al-Shatra"/>
    <s v="Markaz Al-Shatra"/>
    <s v="14 Ramadan"/>
    <s v="حي 14 رمضان"/>
    <n v="31.4359498874"/>
    <n v="46.172572526899998"/>
    <n v="1"/>
    <x v="5"/>
    <n v="1"/>
    <s v="2022-03"/>
  </r>
  <r>
    <n v="3504024"/>
    <n v="350402416"/>
    <n v="9396"/>
    <d v="2022-03-23T00:00:00"/>
    <n v="125"/>
    <x v="13"/>
    <s v="Nassriya"/>
    <s v="Markaz Al-Nassriya"/>
    <s v="Al-zielat"/>
    <s v="الزعيلات"/>
    <n v="31.0154237044"/>
    <n v="46.263441754500001"/>
    <n v="18"/>
    <x v="5"/>
    <n v="6"/>
    <s v="2022-03"/>
  </r>
  <r>
    <n v="3504023"/>
    <n v="350402316"/>
    <n v="9448"/>
    <d v="2022-03-23T00:00:00"/>
    <n v="125"/>
    <x v="13"/>
    <s v="Nassriya"/>
    <s v="Markaz Al-Nassriya"/>
    <s v="Al-Thawrah"/>
    <s v="الثوره"/>
    <n v="31.027006973399999"/>
    <n v="46.228093038300003"/>
    <n v="69"/>
    <x v="15"/>
    <n v="10"/>
    <s v="2022-03"/>
  </r>
  <r>
    <n v="3504024"/>
    <n v="350402416"/>
    <n v="9396"/>
    <d v="2022-03-23T00:00:00"/>
    <n v="125"/>
    <x v="13"/>
    <s v="Nassriya"/>
    <s v="Markaz Al-Nassriya"/>
    <s v="Al-zielat"/>
    <s v="الزعيلات"/>
    <n v="31.0154237044"/>
    <n v="46.263441754500001"/>
    <n v="18"/>
    <x v="15"/>
    <n v="4"/>
    <s v="2022-03"/>
  </r>
  <r>
    <n v="3503015"/>
    <n v="350301516"/>
    <n v="33805"/>
    <d v="2022-03-23T00:00:00"/>
    <n v="125"/>
    <x v="13"/>
    <s v="Al-Shatra"/>
    <s v="Markaz Al-Gharraf"/>
    <s v="Hay Al-Shouhdaa"/>
    <s v="حي الشهداء"/>
    <n v="31.295843999999999"/>
    <n v="46.233044999999997"/>
    <n v="3"/>
    <x v="15"/>
    <n v="1"/>
    <s v="2022-03"/>
  </r>
  <r>
    <n v="3503006"/>
    <n v="350300616"/>
    <n v="21209"/>
    <d v="2022-03-23T00:00:00"/>
    <n v="125"/>
    <x v="13"/>
    <s v="Al-Shatra"/>
    <s v="Markaz Al-Shatra"/>
    <s v="Al Shomali"/>
    <s v="الشوملي"/>
    <n v="31.415689718399999"/>
    <n v="46.163976839100002"/>
    <n v="2"/>
    <x v="15"/>
    <n v="1"/>
    <s v="2022-03"/>
  </r>
  <r>
    <n v="3503008"/>
    <n v="350300816"/>
    <n v="9848"/>
    <d v="2022-03-23T00:00:00"/>
    <n v="125"/>
    <x v="13"/>
    <s v="Al-Shatra"/>
    <s v="Markaz Al-Shatra"/>
    <s v="Al-fatahiyah"/>
    <s v="حي الفتاحية"/>
    <n v="31.415756054100001"/>
    <n v="46.172971067500001"/>
    <n v="1"/>
    <x v="15"/>
    <n v="1"/>
    <s v="2022-03"/>
  </r>
  <r>
    <n v="3504052"/>
    <n v="350405216"/>
    <n v="9113"/>
    <d v="2022-03-23T00:00:00"/>
    <n v="125"/>
    <x v="13"/>
    <s v="Nassriya"/>
    <s v="Markaz Al-Nassriya"/>
    <s v="Ur"/>
    <s v="حي اور"/>
    <n v="31.060153968000002"/>
    <n v="46.243325555299997"/>
    <n v="5"/>
    <x v="15"/>
    <n v="2"/>
    <s v="2022-03"/>
  </r>
  <r>
    <n v="3503012"/>
    <n v="350301216"/>
    <n v="10286"/>
    <d v="2022-03-23T00:00:00"/>
    <n v="125"/>
    <x v="13"/>
    <s v="Al-Shatra"/>
    <s v="Markaz Al-Shatra"/>
    <s v="Hay al Zahraa"/>
    <s v="حي الزهراء"/>
    <n v="31.400419743299999"/>
    <n v="46.1806881535"/>
    <n v="3"/>
    <x v="15"/>
    <n v="1"/>
    <s v="2022-03"/>
  </r>
  <r>
    <n v="3504050"/>
    <n v="350405016"/>
    <n v="25760"/>
    <d v="2022-03-23T00:00:00"/>
    <n v="125"/>
    <x v="13"/>
    <s v="Nassriya"/>
    <s v="Markaz Al-Nassriya"/>
    <s v="The Abu Athm"/>
    <s v="منطقة ال ابو عظم"/>
    <n v="30.981975211000002"/>
    <n v="46.3081693265"/>
    <n v="5"/>
    <x v="15"/>
    <n v="5"/>
    <s v="2022-03"/>
  </r>
  <r>
    <n v="3505002"/>
    <n v="350500216"/>
    <n v="24721"/>
    <d v="2022-03-23T00:00:00"/>
    <n v="125"/>
    <x v="13"/>
    <s v="Suq Al-Shoyokh"/>
    <s v="Al-Fadhliya"/>
    <s v="Al Barid Street"/>
    <s v="شارع البريد"/>
    <n v="30.956201633799999"/>
    <n v="46.359501579899998"/>
    <n v="13"/>
    <x v="15"/>
    <n v="5"/>
    <s v="2022-03"/>
  </r>
  <r>
    <n v="3504041"/>
    <n v="350404116"/>
    <n v="25533"/>
    <d v="2022-03-23T00:00:00"/>
    <n v="125"/>
    <x v="13"/>
    <s v="Nassriya"/>
    <s v="Markaz Al-Nassriya"/>
    <s v="Nassriya-Hey 400"/>
    <s v="حي 400"/>
    <n v="31.080862144499999"/>
    <n v="46.240087203599998"/>
    <n v="124"/>
    <x v="33"/>
    <n v="15"/>
    <s v="2022-03"/>
  </r>
  <r>
    <n v="3504046"/>
    <n v="350404616"/>
    <n v="10269"/>
    <d v="2022-03-23T00:00:00"/>
    <n v="125"/>
    <x v="13"/>
    <s v="Nassriya"/>
    <s v="Ur"/>
    <s v="Sindaliyah-Sidenaweyah"/>
    <s v="حي السديناويه"/>
    <n v="31.041901284200001"/>
    <n v="46.3069539022"/>
    <n v="41"/>
    <x v="33"/>
    <n v="15"/>
    <s v="2022-03"/>
  </r>
  <r>
    <n v="3504054"/>
    <n v="350405416"/>
    <n v="9427"/>
    <d v="2022-03-23T00:00:00"/>
    <n v="125"/>
    <x v="13"/>
    <s v="Nassriya"/>
    <s v="Markaz Al-Nassriya"/>
    <s v="Hay AL-Mansouria"/>
    <s v="المنصورية "/>
    <n v="31.033617899999999"/>
    <n v="46.217652000000001"/>
    <n v="135"/>
    <x v="16"/>
    <n v="15"/>
    <s v="2022-03"/>
  </r>
  <r>
    <n v="3504028"/>
    <n v="350402816"/>
    <n v="25526"/>
    <d v="2022-03-23T00:00:00"/>
    <n v="125"/>
    <x v="13"/>
    <s v="Nassriya"/>
    <s v="Markaz Al-Nassriya"/>
    <s v="Hay Al Ameer"/>
    <s v="حي الامير"/>
    <n v="31.036175809100001"/>
    <n v="46.220527480000001"/>
    <n v="55"/>
    <x v="16"/>
    <n v="10"/>
    <s v="2022-03"/>
  </r>
  <r>
    <n v="1305004"/>
    <n v="130500416"/>
    <n v="23768"/>
    <d v="2022-03-23T00:00:00"/>
    <n v="125"/>
    <x v="6"/>
    <s v="Kalar"/>
    <s v="Markaz Kalar"/>
    <s v="Bingrd"/>
    <s v="بنكرد"/>
    <n v="34.614529064199999"/>
    <n v="45.316861840100003"/>
    <n v="1"/>
    <x v="38"/>
    <n v="1"/>
    <s v="2022-03"/>
  </r>
  <r>
    <n v="1310113"/>
    <n v="131011316"/>
    <n v="5930"/>
    <d v="2022-03-23T00:00:00"/>
    <n v="125"/>
    <x v="6"/>
    <s v="Sulaymaniya"/>
    <s v="Markaz Sulaymaniya"/>
    <s v="Wluba 326"/>
    <s v="ولوبه 326"/>
    <n v="35.534221611600003"/>
    <n v="45.429571228900002"/>
    <n v="1"/>
    <x v="38"/>
    <n v="1"/>
    <s v="2022-03"/>
  </r>
  <r>
    <n v="3504014"/>
    <n v="350401416"/>
    <n v="10254"/>
    <d v="2022-03-23T00:00:00"/>
    <n v="125"/>
    <x v="13"/>
    <s v="Nassriya"/>
    <s v="Markaz Al-Nassriya"/>
    <s v="Al Sharqiya"/>
    <s v="الشرقيه"/>
    <n v="31.044867277600002"/>
    <n v="46.259297235299996"/>
    <n v="30"/>
    <x v="33"/>
    <n v="15"/>
    <s v="2022-03"/>
  </r>
  <r>
    <n v="3504019"/>
    <n v="350401916"/>
    <n v="9470"/>
    <d v="2022-03-23T00:00:00"/>
    <n v="125"/>
    <x v="13"/>
    <s v="Nassriya"/>
    <s v="Markaz Al-Nassriya"/>
    <s v="Al-hay al-askary"/>
    <s v="الحي العسكري "/>
    <n v="31.0569626851"/>
    <n v="46.266143804899997"/>
    <n v="13"/>
    <x v="33"/>
    <n v="3"/>
    <s v="2022-03"/>
  </r>
  <r>
    <n v="3504021"/>
    <n v="350402116"/>
    <n v="10335"/>
    <d v="2022-03-23T00:00:00"/>
    <n v="125"/>
    <x v="13"/>
    <s v="Nassriya"/>
    <s v="Markaz Al-Nassriya"/>
    <s v="Al-Salhiya"/>
    <s v="حي الصالحية"/>
    <n v="31.0506383486"/>
    <n v="46.269343302599999"/>
    <n v="16"/>
    <x v="15"/>
    <n v="3"/>
    <s v="2022-03"/>
  </r>
  <r>
    <n v="3504016"/>
    <n v="350401616"/>
    <n v="10281"/>
    <d v="2022-03-23T00:00:00"/>
    <n v="125"/>
    <x v="13"/>
    <s v="Nassriya"/>
    <s v="Markaz Al-Nassriya"/>
    <s v="Al Shumokh"/>
    <s v="حي الشموخ"/>
    <n v="31.029471706599999"/>
    <n v="46.244121658399997"/>
    <n v="9"/>
    <x v="15"/>
    <n v="1"/>
    <s v="2022-03"/>
  </r>
  <r>
    <n v="3504015"/>
    <n v="350401516"/>
    <n v="10272"/>
    <d v="2022-03-23T00:00:00"/>
    <n v="125"/>
    <x v="13"/>
    <s v="Nassriya"/>
    <s v="Markaz Al-Nassriya"/>
    <s v="Al Shoula"/>
    <s v="الشعلة"/>
    <n v="31.034963944600001"/>
    <n v="46.242300951700003"/>
    <n v="3"/>
    <x v="15"/>
    <n v="3"/>
    <s v="2022-03"/>
  </r>
  <r>
    <n v="3504012"/>
    <n v="350401216"/>
    <n v="24540"/>
    <d v="2022-03-23T00:00:00"/>
    <n v="125"/>
    <x v="13"/>
    <s v="Nassriya"/>
    <s v="Markaz Al-Nassriya"/>
    <s v="Al Mahaliyah"/>
    <s v="المحليه"/>
    <n v="31.052442887600002"/>
    <n v="46.236798131699999"/>
    <n v="6"/>
    <x v="15"/>
    <n v="2"/>
    <s v="2022-03"/>
  </r>
  <r>
    <n v="3504001"/>
    <n v="350400116"/>
    <n v="24494"/>
    <d v="2022-03-23T00:00:00"/>
    <n v="125"/>
    <x v="13"/>
    <s v="Nassriya"/>
    <s v="Markaz Al-Nassriya"/>
    <s v="Al Aker"/>
    <s v="العكر"/>
    <n v="31.027710880499999"/>
    <n v="46.218214741200001"/>
    <n v="45"/>
    <x v="15"/>
    <n v="15"/>
    <s v="2022-03"/>
  </r>
  <r>
    <n v="3504002"/>
    <n v="350400216"/>
    <n v="25529"/>
    <d v="2022-03-23T00:00:00"/>
    <n v="125"/>
    <x v="13"/>
    <s v="Nassriya"/>
    <s v="Markaz Al-Nassriya"/>
    <s v="Al Aoeh"/>
    <s v="قرية العوية"/>
    <n v="31.033167288000001"/>
    <n v="46.273891712999998"/>
    <n v="9"/>
    <x v="15"/>
    <n v="5"/>
    <s v="2022-03"/>
  </r>
  <r>
    <n v="3504007"/>
    <n v="350400716"/>
    <n v="25525"/>
    <d v="2022-03-23T00:00:00"/>
    <n v="125"/>
    <x v="13"/>
    <s v="Nassriya"/>
    <s v="Markaz Al-Nassriya"/>
    <s v="Al Emarat"/>
    <s v="العمارات"/>
    <n v="31.027024004299999"/>
    <n v="46.241676675500003"/>
    <n v="40"/>
    <x v="15"/>
    <n v="4"/>
    <s v="2022-03"/>
  </r>
  <r>
    <n v="3504010"/>
    <n v="350401016"/>
    <n v="24740"/>
    <d v="2022-03-23T00:00:00"/>
    <n v="125"/>
    <x v="13"/>
    <s v="Nassriya"/>
    <s v="Markaz Al-Nassriya"/>
    <s v="Al Iskan"/>
    <s v="الاسكان"/>
    <n v="31.038505004899999"/>
    <n v="46.242960423"/>
    <n v="3"/>
    <x v="15"/>
    <n v="3"/>
    <s v="2022-03"/>
  </r>
  <r>
    <n v="3505013"/>
    <n v="350501316"/>
    <n v="33809"/>
    <d v="2022-03-23T00:00:00"/>
    <n v="125"/>
    <x v="13"/>
    <s v="Suq Al-Shoyokh"/>
    <s v="Akaika"/>
    <s v="Hay Al-Askery"/>
    <s v="حي العسكري"/>
    <n v="30.914428999999998"/>
    <n v="46.47878"/>
    <n v="21"/>
    <x v="23"/>
    <n v="7"/>
    <s v="2022-03"/>
  </r>
  <r>
    <n v="3504054"/>
    <n v="350405416"/>
    <n v="9427"/>
    <d v="2022-03-23T00:00:00"/>
    <n v="125"/>
    <x v="13"/>
    <s v="Nassriya"/>
    <s v="Markaz Al-Nassriya"/>
    <s v="Hay AL-Mansouria"/>
    <s v="المنصورية "/>
    <n v="31.033617899999999"/>
    <n v="46.217652000000001"/>
    <n v="135"/>
    <x v="9"/>
    <n v="40"/>
    <s v="2022-03"/>
  </r>
  <r>
    <n v="3504019"/>
    <n v="350401916"/>
    <n v="9470"/>
    <d v="2022-03-23T00:00:00"/>
    <n v="125"/>
    <x v="13"/>
    <s v="Nassriya"/>
    <s v="Markaz Al-Nassriya"/>
    <s v="Al-hay al-askary"/>
    <s v="الحي العسكري "/>
    <n v="31.0569626851"/>
    <n v="46.266143804899997"/>
    <n v="13"/>
    <x v="0"/>
    <n v="3"/>
    <s v="2022-03"/>
  </r>
  <r>
    <n v="3502018"/>
    <n v="350201816"/>
    <n v="10289"/>
    <d v="2022-03-24T00:00:00"/>
    <n v="125"/>
    <x v="13"/>
    <s v="Al-Rifa'i"/>
    <s v="Markaz Al-Rifa'i"/>
    <s v="Hay Al Ameer"/>
    <s v="حي الامير "/>
    <n v="31.715143000000001"/>
    <n v="46.098461"/>
    <n v="8"/>
    <x v="9"/>
    <n v="3"/>
    <s v="2022-03"/>
  </r>
  <r>
    <n v="3505003"/>
    <n v="350500316"/>
    <n v="25436"/>
    <d v="2022-03-24T00:00:00"/>
    <n v="125"/>
    <x v="13"/>
    <s v="Suq Al-Shoyokh"/>
    <s v="Markaz Suq Al-Shoyokh"/>
    <s v="Al Kibla"/>
    <s v="القبله"/>
    <n v="30.906636502200001"/>
    <n v="46.445979934699999"/>
    <n v="19"/>
    <x v="9"/>
    <n v="3"/>
    <s v="2022-03"/>
  </r>
  <r>
    <n v="3505016"/>
    <n v="350501616"/>
    <n v="34161"/>
    <d v="2022-03-24T00:00:00"/>
    <n v="125"/>
    <x v="13"/>
    <s v="Suq Al-Shoyokh"/>
    <s v="Markaz Suq Al-Shoyokh"/>
    <s v="Um Al-Banin"/>
    <s v="ام البنين"/>
    <n v="30.880265143100001"/>
    <n v="46.454987385000003"/>
    <n v="10"/>
    <x v="15"/>
    <n v="1"/>
    <s v="2022-03"/>
  </r>
  <r>
    <n v="3505011"/>
    <n v="350501116"/>
    <n v="9258"/>
    <d v="2022-03-24T00:00:00"/>
    <n v="125"/>
    <x v="13"/>
    <s v="Suq Al-Shoyokh"/>
    <s v="Markaz Suq Al-Shoyokh"/>
    <s v="Hey al-zahraa"/>
    <s v="حي الزهراء"/>
    <n v="30.901869618300001"/>
    <n v="46.458244977299998"/>
    <n v="10"/>
    <x v="15"/>
    <n v="4"/>
    <s v="2022-03"/>
  </r>
  <r>
    <n v="3505007"/>
    <n v="350500716"/>
    <n v="9332"/>
    <d v="2022-03-24T00:00:00"/>
    <n v="125"/>
    <x v="13"/>
    <s v="Suq Al-Shoyokh"/>
    <s v="Markaz Suq Al-Shoyokh"/>
    <s v="Al-Shuhadaa"/>
    <s v="حي الشهداء"/>
    <n v="30.879031632699999"/>
    <n v="46.464224314600003"/>
    <n v="9"/>
    <x v="15"/>
    <n v="5"/>
    <s v="2022-03"/>
  </r>
  <r>
    <n v="3502018"/>
    <n v="350201816"/>
    <n v="10289"/>
    <d v="2022-03-24T00:00:00"/>
    <n v="125"/>
    <x v="13"/>
    <s v="Al-Rifa'i"/>
    <s v="Markaz Al-Rifa'i"/>
    <s v="Hay Al Ameer"/>
    <s v="حي الامير "/>
    <n v="31.715143000000001"/>
    <n v="46.098461"/>
    <n v="8"/>
    <x v="15"/>
    <n v="3"/>
    <s v="2022-03"/>
  </r>
  <r>
    <n v="3502012"/>
    <n v="350201216"/>
    <n v="33800"/>
    <d v="2022-03-24T00:00:00"/>
    <n v="125"/>
    <x v="13"/>
    <s v="Al-Rifa'i"/>
    <s v="Al-Nasr"/>
    <s v="Al-Mustshfah"/>
    <s v="حي المستشفى"/>
    <n v="31.541273"/>
    <n v="46.125217999999997"/>
    <n v="5"/>
    <x v="15"/>
    <n v="2"/>
    <s v="2022-03"/>
  </r>
  <r>
    <n v="3502015"/>
    <n v="350201516"/>
    <n v="33803"/>
    <d v="2022-03-24T00:00:00"/>
    <n v="125"/>
    <x v="13"/>
    <s v="Al-Rifa'i"/>
    <s v="Al-Nasr"/>
    <s v="Al Amam Al Ridhah"/>
    <s v="الامام الرضا"/>
    <n v="31.543367"/>
    <n v="46.119889000000001"/>
    <n v="4"/>
    <x v="15"/>
    <n v="2"/>
    <s v="2022-03"/>
  </r>
  <r>
    <n v="3502018"/>
    <n v="350201816"/>
    <n v="10289"/>
    <d v="2022-03-24T00:00:00"/>
    <n v="125"/>
    <x v="13"/>
    <s v="Al-Rifa'i"/>
    <s v="Markaz Al-Rifa'i"/>
    <s v="Hay Al Ameer"/>
    <s v="حي الامير "/>
    <n v="31.715143000000001"/>
    <n v="46.098461"/>
    <n v="8"/>
    <x v="5"/>
    <n v="2"/>
    <s v="2022-03"/>
  </r>
  <r>
    <n v="3505001"/>
    <n v="350500116"/>
    <n v="9206"/>
    <d v="2022-03-24T00:00:00"/>
    <n v="125"/>
    <x v="13"/>
    <s v="Suq Al-Shoyokh"/>
    <s v="Markaz Suq Al-Shoyokh"/>
    <s v="Al Esmaelya 2"/>
    <s v="الاسماعيليه 2"/>
    <n v="30.883621789100001"/>
    <n v="46.468149586599999"/>
    <n v="3"/>
    <x v="5"/>
    <n v="3"/>
    <s v="2022-03"/>
  </r>
  <r>
    <n v="3505004"/>
    <n v="350500416"/>
    <n v="25437"/>
    <d v="2022-03-24T00:00:00"/>
    <n v="125"/>
    <x v="13"/>
    <s v="Suq Al-Shoyokh"/>
    <s v="Markaz Suq Al-Shoyokh"/>
    <s v="Al Shumokh"/>
    <s v="الشموخ"/>
    <n v="30.9061211"/>
    <n v="46.449381199999998"/>
    <n v="12"/>
    <x v="5"/>
    <n v="4"/>
    <s v="2022-03"/>
  </r>
  <r>
    <n v="3505003"/>
    <n v="350500316"/>
    <n v="25436"/>
    <d v="2022-03-24T00:00:00"/>
    <n v="125"/>
    <x v="13"/>
    <s v="Suq Al-Shoyokh"/>
    <s v="Markaz Suq Al-Shoyokh"/>
    <s v="Al Kibla"/>
    <s v="القبله"/>
    <n v="30.906636502200001"/>
    <n v="46.445979934699999"/>
    <n v="19"/>
    <x v="5"/>
    <n v="5"/>
    <s v="2022-03"/>
  </r>
  <r>
    <n v="3505016"/>
    <n v="350501616"/>
    <n v="34161"/>
    <d v="2022-03-24T00:00:00"/>
    <n v="125"/>
    <x v="13"/>
    <s v="Suq Al-Shoyokh"/>
    <s v="Markaz Suq Al-Shoyokh"/>
    <s v="Um Al-Banin"/>
    <s v="ام البنين"/>
    <n v="30.880265143100001"/>
    <n v="46.454987385000003"/>
    <n v="10"/>
    <x v="5"/>
    <n v="4"/>
    <s v="2022-03"/>
  </r>
  <r>
    <n v="3505015"/>
    <n v="350501516"/>
    <n v="33811"/>
    <d v="2022-03-24T00:00:00"/>
    <n v="125"/>
    <x v="13"/>
    <s v="Suq Al-Shoyokh"/>
    <s v="Garmat Beni Said"/>
    <s v="Hay Al-Askery"/>
    <s v="حي العسكري"/>
    <n v="30.882387999999999"/>
    <n v="46.568722000000001"/>
    <n v="25"/>
    <x v="5"/>
    <n v="10"/>
    <s v="2022-03"/>
  </r>
  <r>
    <n v="3505015"/>
    <n v="350501516"/>
    <n v="33811"/>
    <d v="2022-03-24T00:00:00"/>
    <n v="125"/>
    <x v="13"/>
    <s v="Suq Al-Shoyokh"/>
    <s v="Garmat Beni Said"/>
    <s v="Hay Al-Askery"/>
    <s v="حي العسكري"/>
    <n v="30.882387999999999"/>
    <n v="46.568722000000001"/>
    <n v="25"/>
    <x v="15"/>
    <n v="5"/>
    <s v="2022-03"/>
  </r>
  <r>
    <n v="3502012"/>
    <n v="350201216"/>
    <n v="33800"/>
    <d v="2022-03-24T00:00:00"/>
    <n v="125"/>
    <x v="13"/>
    <s v="Al-Rifa'i"/>
    <s v="Al-Nasr"/>
    <s v="Al-Mustshfah"/>
    <s v="حي المستشفى"/>
    <n v="31.541273"/>
    <n v="46.125217999999997"/>
    <n v="5"/>
    <x v="3"/>
    <n v="3"/>
    <s v="2022-03"/>
  </r>
  <r>
    <n v="3505011"/>
    <n v="350501116"/>
    <n v="9258"/>
    <d v="2022-03-24T00:00:00"/>
    <n v="125"/>
    <x v="13"/>
    <s v="Suq Al-Shoyokh"/>
    <s v="Markaz Suq Al-Shoyokh"/>
    <s v="Hey al-zahraa"/>
    <s v="حي الزهراء"/>
    <n v="30.901869618300001"/>
    <n v="46.458244977299998"/>
    <n v="10"/>
    <x v="6"/>
    <n v="2"/>
    <s v="2022-03"/>
  </r>
  <r>
    <n v="3502015"/>
    <n v="350201516"/>
    <n v="33803"/>
    <d v="2022-03-24T00:00:00"/>
    <n v="125"/>
    <x v="13"/>
    <s v="Al-Rifa'i"/>
    <s v="Al-Nasr"/>
    <s v="Al Amam Al Ridhah"/>
    <s v="الامام الرضا"/>
    <n v="31.543367"/>
    <n v="46.119889000000001"/>
    <n v="4"/>
    <x v="1"/>
    <n v="2"/>
    <s v="2022-03"/>
  </r>
  <r>
    <n v="3505003"/>
    <n v="350500316"/>
    <n v="25436"/>
    <d v="2022-03-24T00:00:00"/>
    <n v="125"/>
    <x v="13"/>
    <s v="Suq Al-Shoyokh"/>
    <s v="Markaz Suq Al-Shoyokh"/>
    <s v="Al Kibla"/>
    <s v="القبله"/>
    <n v="30.906636502200001"/>
    <n v="46.445979934699999"/>
    <n v="19"/>
    <x v="37"/>
    <n v="1"/>
    <s v="2022-03"/>
  </r>
  <r>
    <n v="3505003"/>
    <n v="350500316"/>
    <n v="25436"/>
    <d v="2022-03-24T00:00:00"/>
    <n v="125"/>
    <x v="13"/>
    <s v="Suq Al-Shoyokh"/>
    <s v="Markaz Suq Al-Shoyokh"/>
    <s v="Al Kibla"/>
    <s v="القبله"/>
    <n v="30.906636502200001"/>
    <n v="46.445979934699999"/>
    <n v="19"/>
    <x v="3"/>
    <n v="10"/>
    <s v="2022-03"/>
  </r>
  <r>
    <n v="3505004"/>
    <n v="350500416"/>
    <n v="25437"/>
    <d v="2022-03-24T00:00:00"/>
    <n v="125"/>
    <x v="13"/>
    <s v="Suq Al-Shoyokh"/>
    <s v="Markaz Suq Al-Shoyokh"/>
    <s v="Al Shumokh"/>
    <s v="الشموخ"/>
    <n v="30.9061211"/>
    <n v="46.449381199999998"/>
    <n v="12"/>
    <x v="3"/>
    <n v="3"/>
    <s v="2022-03"/>
  </r>
  <r>
    <n v="3505007"/>
    <n v="350500716"/>
    <n v="9332"/>
    <d v="2022-03-24T00:00:00"/>
    <n v="125"/>
    <x v="13"/>
    <s v="Suq Al-Shoyokh"/>
    <s v="Markaz Suq Al-Shoyokh"/>
    <s v="Al-Shuhadaa"/>
    <s v="حي الشهداء"/>
    <n v="30.879031632699999"/>
    <n v="46.464224314600003"/>
    <n v="9"/>
    <x v="3"/>
    <n v="4"/>
    <s v="2022-03"/>
  </r>
  <r>
    <n v="3505010"/>
    <n v="350501016"/>
    <n v="9261"/>
    <d v="2022-03-24T00:00:00"/>
    <n v="125"/>
    <x v="13"/>
    <s v="Suq Al-Shoyokh"/>
    <s v="Markaz Suq Al-Shoyokh"/>
    <s v="Hey al-ghadeir"/>
    <s v="حي الغدير"/>
    <n v="30.885581129199998"/>
    <n v="46.460596602099997"/>
    <n v="5"/>
    <x v="3"/>
    <n v="5"/>
    <s v="2022-03"/>
  </r>
  <r>
    <n v="3505016"/>
    <n v="350501616"/>
    <n v="34161"/>
    <d v="2022-03-24T00:00:00"/>
    <n v="125"/>
    <x v="13"/>
    <s v="Suq Al-Shoyokh"/>
    <s v="Markaz Suq Al-Shoyokh"/>
    <s v="Um Al-Banin"/>
    <s v="ام البنين"/>
    <n v="30.880265143100001"/>
    <n v="46.454987385000003"/>
    <n v="10"/>
    <x v="1"/>
    <n v="5"/>
    <s v="2022-03"/>
  </r>
  <r>
    <n v="3505004"/>
    <n v="350500416"/>
    <n v="25437"/>
    <d v="2022-03-24T00:00:00"/>
    <n v="125"/>
    <x v="13"/>
    <s v="Suq Al-Shoyokh"/>
    <s v="Markaz Suq Al-Shoyokh"/>
    <s v="Al Shumokh"/>
    <s v="الشموخ"/>
    <n v="30.9061211"/>
    <n v="46.449381199999998"/>
    <n v="12"/>
    <x v="1"/>
    <n v="5"/>
    <s v="2022-03"/>
  </r>
  <r>
    <n v="3505011"/>
    <n v="350501116"/>
    <n v="9258"/>
    <d v="2022-03-24T00:00:00"/>
    <n v="125"/>
    <x v="13"/>
    <s v="Suq Al-Shoyokh"/>
    <s v="Markaz Suq Al-Shoyokh"/>
    <s v="Hey al-zahraa"/>
    <s v="حي الزهراء"/>
    <n v="30.901869618300001"/>
    <n v="46.458244977299998"/>
    <n v="10"/>
    <x v="1"/>
    <n v="4"/>
    <s v="2022-03"/>
  </r>
  <r>
    <n v="3505015"/>
    <n v="350501516"/>
    <n v="33811"/>
    <d v="2022-03-24T00:00:00"/>
    <n v="125"/>
    <x v="13"/>
    <s v="Suq Al-Shoyokh"/>
    <s v="Garmat Beni Said"/>
    <s v="Hay Al-Askery"/>
    <s v="حي العسكري"/>
    <n v="30.882387999999999"/>
    <n v="46.568722000000001"/>
    <n v="25"/>
    <x v="1"/>
    <n v="10"/>
    <s v="2022-03"/>
  </r>
  <r>
    <n v="3504011"/>
    <n v="350401116"/>
    <n v="10260"/>
    <d v="2022-03-25T00:00:00"/>
    <n v="125"/>
    <x v="13"/>
    <s v="Nassriya"/>
    <s v="Markaz Al-Nassriya"/>
    <s v="Al Iskan Al Sinaie"/>
    <s v="الاسكان الصناعي"/>
    <n v="31.0087376"/>
    <n v="46.284794599999998"/>
    <n v="680"/>
    <x v="37"/>
    <n v="10"/>
    <s v="2022-03"/>
  </r>
  <r>
    <n v="3502016"/>
    <n v="350201616"/>
    <n v="34162"/>
    <d v="2022-03-25T00:00:00"/>
    <n v="125"/>
    <x v="13"/>
    <s v="Al-Rifa'i"/>
    <s v="Markaz Al-Rifa'i"/>
    <s v="Al Tifige"/>
    <s v="التيفيج"/>
    <n v="31.735530000000001"/>
    <n v="46.112045999999999"/>
    <n v="17"/>
    <x v="1"/>
    <n v="4"/>
    <s v="2022-03"/>
  </r>
  <r>
    <n v="3504011"/>
    <n v="350401116"/>
    <n v="10260"/>
    <d v="2022-03-25T00:00:00"/>
    <n v="125"/>
    <x v="13"/>
    <s v="Nassriya"/>
    <s v="Markaz Al-Nassriya"/>
    <s v="Al Iskan Al Sinaie"/>
    <s v="الاسكان الصناعي"/>
    <n v="31.0087376"/>
    <n v="46.284794599999998"/>
    <n v="680"/>
    <x v="1"/>
    <n v="10"/>
    <s v="2022-03"/>
  </r>
  <r>
    <n v="3504011"/>
    <n v="350401116"/>
    <n v="10260"/>
    <d v="2022-03-25T00:00:00"/>
    <n v="125"/>
    <x v="13"/>
    <s v="Nassriya"/>
    <s v="Markaz Al-Nassriya"/>
    <s v="Al Iskan Al Sinaie"/>
    <s v="الاسكان الصناعي"/>
    <n v="31.0087376"/>
    <n v="46.284794599999998"/>
    <n v="680"/>
    <x v="5"/>
    <n v="200"/>
    <s v="2022-03"/>
  </r>
  <r>
    <n v="3502016"/>
    <n v="350201616"/>
    <n v="34162"/>
    <d v="2022-03-25T00:00:00"/>
    <n v="125"/>
    <x v="13"/>
    <s v="Al-Rifa'i"/>
    <s v="Markaz Al-Rifa'i"/>
    <s v="Al Tifige"/>
    <s v="التيفيج"/>
    <n v="31.735530000000001"/>
    <n v="46.112045999999999"/>
    <n v="17"/>
    <x v="6"/>
    <n v="7"/>
    <s v="2022-03"/>
  </r>
  <r>
    <n v="3504011"/>
    <n v="350401116"/>
    <n v="10260"/>
    <d v="2022-03-25T00:00:00"/>
    <n v="125"/>
    <x v="13"/>
    <s v="Nassriya"/>
    <s v="Markaz Al-Nassriya"/>
    <s v="Al Iskan Al Sinaie"/>
    <s v="الاسكان الصناعي"/>
    <n v="31.0087376"/>
    <n v="46.284794599999998"/>
    <n v="680"/>
    <x v="6"/>
    <n v="250"/>
    <s v="2022-03"/>
  </r>
  <r>
    <n v="3504011"/>
    <n v="350401116"/>
    <n v="10260"/>
    <d v="2022-03-25T00:00:00"/>
    <n v="125"/>
    <x v="13"/>
    <s v="Nassriya"/>
    <s v="Markaz Al-Nassriya"/>
    <s v="Al Iskan Al Sinaie"/>
    <s v="الاسكان الصناعي"/>
    <n v="31.0087376"/>
    <n v="46.284794599999998"/>
    <n v="680"/>
    <x v="3"/>
    <n v="20"/>
    <s v="2022-03"/>
  </r>
  <r>
    <n v="3502003"/>
    <n v="350200316"/>
    <n v="24722"/>
    <d v="2022-03-25T00:00:00"/>
    <n v="125"/>
    <x v="13"/>
    <s v="Al-Rifa'i"/>
    <s v="Markaz Al-Rifa'i"/>
    <s v="Hay Al Hussien"/>
    <s v="حي الحسين"/>
    <n v="31.711529196499999"/>
    <n v="46.124556874"/>
    <n v="9"/>
    <x v="5"/>
    <n v="4"/>
    <s v="2022-03"/>
  </r>
  <r>
    <n v="3502016"/>
    <n v="350201616"/>
    <n v="34162"/>
    <d v="2022-03-25T00:00:00"/>
    <n v="125"/>
    <x v="13"/>
    <s v="Al-Rifa'i"/>
    <s v="Markaz Al-Rifa'i"/>
    <s v="Al Tifige"/>
    <s v="التيفيج"/>
    <n v="31.735530000000001"/>
    <n v="46.112045999999999"/>
    <n v="17"/>
    <x v="5"/>
    <n v="3"/>
    <s v="2022-03"/>
  </r>
  <r>
    <n v="3502016"/>
    <n v="350201616"/>
    <n v="34162"/>
    <d v="2022-03-25T00:00:00"/>
    <n v="125"/>
    <x v="13"/>
    <s v="Al-Rifa'i"/>
    <s v="Markaz Al-Rifa'i"/>
    <s v="Al Tifige"/>
    <s v="التيفيج"/>
    <n v="31.735530000000001"/>
    <n v="46.112045999999999"/>
    <n v="17"/>
    <x v="15"/>
    <n v="3"/>
    <s v="2022-03"/>
  </r>
  <r>
    <n v="3502003"/>
    <n v="350200316"/>
    <n v="24722"/>
    <d v="2022-03-25T00:00:00"/>
    <n v="125"/>
    <x v="13"/>
    <s v="Al-Rifa'i"/>
    <s v="Markaz Al-Rifa'i"/>
    <s v="Hay Al Hussien"/>
    <s v="حي الحسين"/>
    <n v="31.711529196499999"/>
    <n v="46.124556874"/>
    <n v="9"/>
    <x v="15"/>
    <n v="5"/>
    <s v="2022-03"/>
  </r>
  <r>
    <n v="3502007"/>
    <n v="350200716"/>
    <n v="33795"/>
    <d v="2022-03-25T00:00:00"/>
    <n v="125"/>
    <x v="13"/>
    <s v="Al-Rifa'i"/>
    <s v="Markaz Al-Rifa'i"/>
    <s v="Al-Omal"/>
    <s v="حي العمال"/>
    <n v="31.728400000000001"/>
    <n v="46.110399999999998"/>
    <n v="4"/>
    <x v="15"/>
    <n v="4"/>
    <s v="2022-03"/>
  </r>
  <r>
    <n v="3504011"/>
    <n v="350401116"/>
    <n v="10260"/>
    <d v="2022-03-25T00:00:00"/>
    <n v="125"/>
    <x v="13"/>
    <s v="Nassriya"/>
    <s v="Markaz Al-Nassriya"/>
    <s v="Al Iskan Al Sinaie"/>
    <s v="الاسكان الصناعي"/>
    <n v="31.0087376"/>
    <n v="46.284794599999998"/>
    <n v="680"/>
    <x v="15"/>
    <n v="40"/>
    <s v="2022-03"/>
  </r>
  <r>
    <n v="3504011"/>
    <n v="350401116"/>
    <n v="10260"/>
    <d v="2022-03-25T00:00:00"/>
    <n v="125"/>
    <x v="13"/>
    <s v="Nassriya"/>
    <s v="Markaz Al-Nassriya"/>
    <s v="Al Iskan Al Sinaie"/>
    <s v="الاسكان الصناعي"/>
    <n v="31.0087376"/>
    <n v="46.284794599999998"/>
    <n v="680"/>
    <x v="9"/>
    <n v="150"/>
    <s v="2022-03"/>
  </r>
  <r>
    <n v="3505014"/>
    <n v="350501416"/>
    <n v="33810"/>
    <d v="2022-03-27T00:00:00"/>
    <n v="125"/>
    <x v="13"/>
    <s v="Suq Al-Shoyokh"/>
    <s v="Garmat Beni Said"/>
    <s v="Al-Hadhar"/>
    <s v="الحضر"/>
    <n v="30.880875"/>
    <n v="46.576391999999998"/>
    <n v="39"/>
    <x v="23"/>
    <n v="14"/>
    <s v="2022-03"/>
  </r>
  <r>
    <n v="3505014"/>
    <n v="350501416"/>
    <n v="33810"/>
    <d v="2022-03-27T00:00:00"/>
    <n v="125"/>
    <x v="13"/>
    <s v="Suq Al-Shoyokh"/>
    <s v="Garmat Beni Said"/>
    <s v="Al-Hadhar"/>
    <s v="الحضر"/>
    <n v="30.880875"/>
    <n v="46.576391999999998"/>
    <n v="39"/>
    <x v="21"/>
    <n v="2"/>
    <s v="2022-03"/>
  </r>
  <r>
    <n v="3505014"/>
    <n v="350501416"/>
    <n v="33810"/>
    <d v="2022-03-27T00:00:00"/>
    <n v="125"/>
    <x v="13"/>
    <s v="Suq Al-Shoyokh"/>
    <s v="Garmat Beni Said"/>
    <s v="Al-Hadhar"/>
    <s v="الحضر"/>
    <n v="30.880875"/>
    <n v="46.576391999999998"/>
    <n v="39"/>
    <x v="1"/>
    <n v="5"/>
    <s v="2022-03"/>
  </r>
  <r>
    <n v="3505014"/>
    <n v="350501416"/>
    <n v="33810"/>
    <d v="2022-03-27T00:00:00"/>
    <n v="125"/>
    <x v="13"/>
    <s v="Suq Al-Shoyokh"/>
    <s v="Garmat Beni Said"/>
    <s v="Al-Hadhar"/>
    <s v="الحضر"/>
    <n v="30.880875"/>
    <n v="46.576391999999998"/>
    <n v="39"/>
    <x v="36"/>
    <n v="10"/>
    <s v="2022-03"/>
  </r>
  <r>
    <n v="3505014"/>
    <n v="350501416"/>
    <n v="33810"/>
    <d v="2022-03-27T00:00:00"/>
    <n v="125"/>
    <x v="13"/>
    <s v="Suq Al-Shoyokh"/>
    <s v="Garmat Beni Said"/>
    <s v="Al-Hadhar"/>
    <s v="الحضر"/>
    <n v="30.880875"/>
    <n v="46.576391999999998"/>
    <n v="39"/>
    <x v="10"/>
    <n v="8"/>
    <s v="2022-03"/>
  </r>
  <r>
    <n v="2101034"/>
    <n v="2419"/>
    <n v="33421"/>
    <d v="2022-06-13T12:42:23"/>
    <s v="ILA VII"/>
    <x v="0"/>
    <s v="Al-Ka'im"/>
    <s v="Al-Obiadi"/>
    <s v="Dghima village"/>
    <s v="قرية دغيمة"/>
    <n v="34.400916164800002"/>
    <n v="41.190120842600003"/>
    <n v="5"/>
    <x v="11"/>
    <n v="5"/>
    <s v="2022-06"/>
  </r>
  <r>
    <n v="2101002"/>
    <n v="1366"/>
    <n v="23647"/>
    <d v="2022-05-28T15:10:43"/>
    <s v="ILA VII"/>
    <x v="0"/>
    <s v="Al-Ka'im"/>
    <s v="Al-Obiadi"/>
    <s v="Al Aubaidi Al Qadima"/>
    <s v="العبيدي القديمة "/>
    <n v="34.420203306499999"/>
    <n v="41.201494357400001"/>
    <n v="39"/>
    <x v="11"/>
    <n v="39"/>
    <s v="2022-05"/>
  </r>
  <r>
    <n v="2101012"/>
    <n v="1681"/>
    <n v="273"/>
    <d v="2022-06-03T23:47:53"/>
    <s v="ILA VII"/>
    <x v="0"/>
    <s v="Al-Ka'im"/>
    <s v="Al-Rummaneh"/>
    <s v="Albu Hardan"/>
    <s v="قرية البوحردان"/>
    <n v="34.407981887600002"/>
    <n v="41.093272599300001"/>
    <n v="37"/>
    <x v="11"/>
    <n v="37"/>
    <s v="2022-06"/>
  </r>
  <r>
    <n v="2101013"/>
    <n v="2420"/>
    <n v="275"/>
    <d v="2022-06-13T12:42:23"/>
    <s v="ILA VII"/>
    <x v="0"/>
    <s v="Al-Ka'im"/>
    <s v="Al-Rummaneh"/>
    <s v="Albu Ubaid"/>
    <s v="قرية البوعبيد"/>
    <n v="34.408396467800003"/>
    <n v="41.0643088988"/>
    <n v="13"/>
    <x v="1"/>
    <n v="9"/>
    <s v="2022-06"/>
  </r>
  <r>
    <n v="2101013"/>
    <n v="2420"/>
    <n v="275"/>
    <d v="2022-06-13T12:42:23"/>
    <s v="ILA VII"/>
    <x v="0"/>
    <s v="Al-Ka'im"/>
    <s v="Al-Rummaneh"/>
    <s v="Albu Ubaid"/>
    <s v="قرية البوعبيد"/>
    <n v="34.408396467800003"/>
    <n v="41.0643088988"/>
    <n v="13"/>
    <x v="11"/>
    <n v="4"/>
    <s v="2022-06"/>
  </r>
  <r>
    <n v="2101014"/>
    <n v="1680"/>
    <n v="274"/>
    <d v="2022-06-03T23:47:52"/>
    <s v="ILA VII"/>
    <x v="0"/>
    <s v="Al-Ka'im"/>
    <s v="Al-Rummaneh"/>
    <s v="Al-Rabet"/>
    <s v="قرية الربط"/>
    <n v="34.426671466000002"/>
    <n v="41.040136074999999"/>
    <n v="45"/>
    <x v="11"/>
    <n v="10"/>
    <s v="2022-06"/>
  </r>
  <r>
    <n v="2101014"/>
    <n v="1680"/>
    <n v="274"/>
    <d v="2022-06-03T23:47:52"/>
    <s v="ILA VII"/>
    <x v="0"/>
    <s v="Al-Ka'im"/>
    <s v="Al-Rummaneh"/>
    <s v="Al-Rabet"/>
    <s v="قرية الربط"/>
    <n v="34.426671466000002"/>
    <n v="41.040136074999999"/>
    <n v="45"/>
    <x v="1"/>
    <n v="35"/>
    <s v="2022-06"/>
  </r>
  <r>
    <n v="2101020"/>
    <n v="801"/>
    <n v="23790"/>
    <d v="2022-05-14T23:27:34"/>
    <s v="ILA VII"/>
    <x v="0"/>
    <s v="Al-Ka'im"/>
    <s v="Markaz Al-Ka'im"/>
    <s v="Hay Al Shuhadaa"/>
    <s v="حي الشهداء"/>
    <n v="34.373790099499999"/>
    <n v="41.063287011500002"/>
    <n v="17"/>
    <x v="11"/>
    <n v="17"/>
    <s v="2022-05"/>
  </r>
  <r>
    <n v="2101021"/>
    <n v="789"/>
    <n v="23794"/>
    <d v="2022-05-14T22:15:04"/>
    <s v="ILA VII"/>
    <x v="0"/>
    <s v="Al-Ka'im"/>
    <s v="Markaz Al-Ka'im"/>
    <s v="Hay Al Sinay"/>
    <s v="حي الصناعي"/>
    <n v="34.3827525584"/>
    <n v="41.031564518300002"/>
    <n v="11"/>
    <x v="11"/>
    <n v="11"/>
    <s v="2022-05"/>
  </r>
  <r>
    <n v="2101029"/>
    <n v="799"/>
    <n v="66"/>
    <d v="2022-05-14T23:27:13"/>
    <s v="ILA VII"/>
    <x v="0"/>
    <s v="Al-Ka'im"/>
    <s v="Markaz Al-Ka'im"/>
    <s v="Sadah"/>
    <s v="قرية سعده"/>
    <n v="34.369955735700003"/>
    <n v="41.0928104073"/>
    <n v="14"/>
    <x v="11"/>
    <n v="14"/>
    <s v="2022-05"/>
  </r>
  <r>
    <n v="2101038"/>
    <n v="791"/>
    <n v="33779"/>
    <d v="2022-05-14T22:32:20"/>
    <s v="ILA VII"/>
    <x v="0"/>
    <s v="Al-Ka'im"/>
    <s v="Markaz Al-Ka'im"/>
    <s v="AI Nahda AI Gharbi"/>
    <s v="حي النهضة الغربية"/>
    <n v="34.372312000000001"/>
    <n v="41.044377099999998"/>
    <n v="23"/>
    <x v="11"/>
    <n v="23"/>
    <s v="2022-05"/>
  </r>
  <r>
    <n v="2101040"/>
    <n v="806"/>
    <n v="33816"/>
    <d v="2022-05-14T23:34:00"/>
    <s v="ILA VII"/>
    <x v="0"/>
    <s v="Al-Ka'im"/>
    <s v="Markaz Al-Ka'im"/>
    <s v="       Hay  Al Forat            "/>
    <s v="حي الفرات"/>
    <n v="34.411727399999997"/>
    <n v="41.004786600000003"/>
    <n v="5"/>
    <x v="11"/>
    <n v="5"/>
    <s v="2022-05"/>
  </r>
  <r>
    <n v="2101041"/>
    <n v="784"/>
    <n v="33817"/>
    <d v="2022-05-14T21:51:46"/>
    <s v="ILA VII"/>
    <x v="0"/>
    <s v="Al-Ka'im"/>
    <s v="Markaz Al-Ka'im"/>
    <s v="Hay Ghaza"/>
    <s v="حي غزه"/>
    <n v="34.380577000000002"/>
    <n v="40.9747798"/>
    <n v="34"/>
    <x v="11"/>
    <n v="34"/>
    <s v="2022-05"/>
  </r>
  <r>
    <n v="2101045"/>
    <n v="794"/>
    <n v="33946"/>
    <d v="2022-05-14T23:01:33"/>
    <s v="ILA VII"/>
    <x v="0"/>
    <s v="Al-Ka'im"/>
    <s v="Markaz Al-Ka'im"/>
    <s v="Jreejib Village"/>
    <s v="قرية جريجب"/>
    <n v="34.369560800099997"/>
    <n v="41.1452121795"/>
    <n v="17"/>
    <x v="11"/>
    <n v="17"/>
    <s v="2022-05"/>
  </r>
  <r>
    <n v="2101003"/>
    <n v="802"/>
    <n v="23791"/>
    <d v="2022-05-14T23:27:48"/>
    <s v="ILA VII"/>
    <x v="0"/>
    <s v="Al-Ka'im"/>
    <s v="Markaz Al-Ka'im"/>
    <s v="Al Nahda Al-Sharqiyah"/>
    <s v="حي النهضة الشرقية"/>
    <n v="34.368278944099998"/>
    <n v="41.057757478699997"/>
    <n v="34"/>
    <x v="11"/>
    <n v="34"/>
    <s v="2022-05"/>
  </r>
  <r>
    <n v="2101011"/>
    <n v="781"/>
    <n v="106"/>
    <d v="2022-05-14T21:51:20"/>
    <s v="ILA VII"/>
    <x v="0"/>
    <s v="Al-Ka'im"/>
    <s v="Markaz Al-Ka'im"/>
    <s v="Al-Amen"/>
    <s v="حي الامين"/>
    <n v="34.379128563400002"/>
    <n v="41.000378237500001"/>
    <n v="27"/>
    <x v="11"/>
    <n v="27"/>
    <s v="2022-05"/>
  </r>
  <r>
    <n v="2101001"/>
    <n v="792"/>
    <n v="23792"/>
    <d v="2022-05-14T22:32:34"/>
    <s v="ILA VII"/>
    <x v="0"/>
    <s v="Al-Ka'im"/>
    <s v="Markaz Al-Ka'im"/>
    <s v="Al Angaa"/>
    <s v="حي العنقاء"/>
    <n v="34.380254615699997"/>
    <n v="41.050227260299998"/>
    <n v="7"/>
    <x v="11"/>
    <n v="7"/>
    <s v="2022-05"/>
  </r>
  <r>
    <n v="1101013"/>
    <n v="571"/>
    <n v="7833"/>
    <d v="2022-05-09T16:18:40"/>
    <s v="ILA VII"/>
    <x v="5"/>
    <s v="Amedi"/>
    <s v="Sheladze"/>
    <s v="Sheladize Collective"/>
    <s v="شيلادزي"/>
    <n v="37.029543500000003"/>
    <n v="43.785398700000002"/>
    <n v="3"/>
    <x v="1"/>
    <n v="3"/>
    <s v="2022-05"/>
  </r>
  <r>
    <n v="1202106"/>
    <n v="455"/>
    <n v="27134"/>
    <d v="2022-04-28T11:13:20"/>
    <s v="ILA VII"/>
    <x v="17"/>
    <s v="Erbil"/>
    <s v="AinKawa"/>
    <s v="Rustm palace center"/>
    <s v="مركز قصر رستم "/>
    <n v="36.236749209999999"/>
    <n v="43.993729860000002"/>
    <n v="1"/>
    <x v="39"/>
    <n v="1"/>
    <s v="2022-04"/>
  </r>
  <r>
    <n v="1202146"/>
    <n v="3148"/>
    <n v="33151"/>
    <d v="2022-06-21T11:41:25"/>
    <s v="ILA VII"/>
    <x v="17"/>
    <s v="Erbil"/>
    <s v="Banslawa - Kasnazan"/>
    <s v="Aweney Shar"/>
    <s v="اوينا شار"/>
    <n v="36.145628299999998"/>
    <n v="44.087964399999997"/>
    <n v="1"/>
    <x v="40"/>
    <n v="1"/>
    <s v="2022-06"/>
  </r>
  <r>
    <n v="1202008"/>
    <n v="2518"/>
    <n v="13687"/>
    <d v="2022-06-15T12:49:18"/>
    <s v="ILA VII"/>
    <x v="17"/>
    <s v="Erbil"/>
    <s v="Banslawa - Kasnazan"/>
    <s v="Ashty"/>
    <s v="اشتي"/>
    <n v="36.174243500000003"/>
    <n v="44.122578500000003"/>
    <n v="1"/>
    <x v="40"/>
    <n v="1"/>
    <s v="2022-06"/>
  </r>
  <r>
    <n v="1202016"/>
    <n v="3149"/>
    <n v="25726"/>
    <d v="2022-06-21T11:41:25"/>
    <s v="ILA VII"/>
    <x v="17"/>
    <s v="Erbil"/>
    <s v="Banslawa - Kasnazan"/>
    <s v="Chwarchra-Banslawa"/>
    <s v="جوارجرا-بنصلاوة"/>
    <n v="36.154289847900003"/>
    <n v="44.097748143399997"/>
    <n v="1"/>
    <x v="40"/>
    <n v="1"/>
    <s v="2022-06"/>
  </r>
  <r>
    <n v="1202042"/>
    <n v="4125"/>
    <n v="21549"/>
    <d v="2022-06-30T11:25:27"/>
    <s v="ILA VII"/>
    <x v="17"/>
    <s v="Erbil"/>
    <s v="Banslawa - Kasnazan"/>
    <s v="Khoragr"/>
    <s v="خوراكر"/>
    <n v="36.206029200000003"/>
    <n v="44.135842599999997"/>
    <n v="1"/>
    <x v="41"/>
    <n v="1"/>
    <s v="2022-06"/>
  </r>
  <r>
    <n v="1202050"/>
    <n v="3150"/>
    <n v="22825"/>
    <d v="2022-06-21T11:41:25"/>
    <s v="ILA VII"/>
    <x v="17"/>
    <s v="Erbil"/>
    <s v="Banslawa - Kasnazan"/>
    <s v="Nawroz-Banslawa"/>
    <s v="نوروز-بنصلاوة"/>
    <n v="36.154761399999998"/>
    <n v="44.121322800000002"/>
    <n v="1"/>
    <x v="40"/>
    <n v="1"/>
    <s v="2022-06"/>
  </r>
  <r>
    <n v="1202068"/>
    <n v="650"/>
    <n v="21250"/>
    <d v="2022-05-12T09:44:58"/>
    <s v="ILA VII"/>
    <x v="17"/>
    <s v="Erbil"/>
    <s v="Markaz Erbil"/>
    <s v="Sharawany"/>
    <s v="شارواني"/>
    <n v="36.152072670000003"/>
    <n v="44.042323690000003"/>
    <n v="1"/>
    <x v="40"/>
    <n v="1"/>
    <s v="2022-05"/>
  </r>
  <r>
    <n v="1202070"/>
    <n v="1651"/>
    <n v="22076"/>
    <d v="2022-06-02T15:48:37"/>
    <s v="ILA VII"/>
    <x v="17"/>
    <s v="Erbil"/>
    <s v="Markaz Erbil"/>
    <s v="Shorsh"/>
    <s v="شورش"/>
    <n v="36.206951500000002"/>
    <n v="44.019946045600001"/>
    <n v="1"/>
    <x v="40"/>
    <n v="1"/>
    <s v="2022-06"/>
  </r>
  <r>
    <n v="1202032"/>
    <n v="647"/>
    <n v="13668"/>
    <d v="2022-05-12T09:44:56"/>
    <s v="ILA VII"/>
    <x v="17"/>
    <s v="Erbil"/>
    <s v="Markaz Erbil"/>
    <s v="Hay Askary"/>
    <s v="حي عسكري"/>
    <n v="36.172508200000003"/>
    <n v="43.973400599999998"/>
    <n v="1"/>
    <x v="40"/>
    <n v="1"/>
    <s v="2022-05"/>
  </r>
  <r>
    <n v="1206012"/>
    <n v="974"/>
    <n v="12948"/>
    <d v="2022-05-19T15:39:21"/>
    <s v="ILA VII"/>
    <x v="17"/>
    <s v="Shaqlawa"/>
    <s v="Markaz Shaqlawa"/>
    <s v="Sarmidan-1(Ashti)"/>
    <s v="سرميدان 1(اشتي)"/>
    <n v="36.4129364"/>
    <n v="44.302943298499997"/>
    <n v="2"/>
    <x v="40"/>
    <n v="2"/>
    <s v="2022-05"/>
  </r>
  <r>
    <n v="1207004"/>
    <n v="969"/>
    <n v="13141"/>
    <d v="2022-05-19T15:39:19"/>
    <s v="ILA VII"/>
    <x v="17"/>
    <s v="Soran"/>
    <s v="Markaz Soran"/>
    <s v="Soran District"/>
    <s v="مركز قضاء سوران"/>
    <n v="36.655291200000001"/>
    <n v="44.540664399999997"/>
    <n v="5"/>
    <x v="40"/>
    <n v="5"/>
    <s v="2022-05"/>
  </r>
  <r>
    <n v="1207012"/>
    <n v="1223"/>
    <n v="27204"/>
    <d v="2022-05-25T14:26:08"/>
    <s v="ILA VII"/>
    <x v="17"/>
    <s v="Soran"/>
    <s v="Markaz Soran"/>
    <s v="Soran(hay al etfaa)"/>
    <s v="سوران(حي الاطفاء)"/>
    <n v="36.646485200000001"/>
    <n v="44.542495299999999"/>
    <n v="4"/>
    <x v="40"/>
    <n v="4"/>
    <s v="2022-05"/>
  </r>
  <r>
    <n v="2503007"/>
    <n v="3794"/>
    <n v="24743"/>
    <d v="2022-06-25T08:12:59"/>
    <s v="ILA VII"/>
    <x v="9"/>
    <s v="Kerbala"/>
    <s v="Markaz Kerbela"/>
    <s v="Ahmad Al Waely St"/>
    <s v="شارع احمد الوائلي"/>
    <n v="32.632272499999999"/>
    <n v="44.042276899999997"/>
    <n v="3"/>
    <x v="5"/>
    <n v="3"/>
    <s v="2022-06"/>
  </r>
  <r>
    <n v="2702047"/>
    <n v="2260"/>
    <n v="34008"/>
    <d v="2022-06-11T12:24:21"/>
    <s v="ILA VII"/>
    <x v="3"/>
    <s v="Al-Ba'aj"/>
    <s v="Markaz Al-Ba'aj"/>
    <s v="Al-Risalah"/>
    <s v="حي الرساله"/>
    <n v="36.044508999999998"/>
    <n v="41.714508000000002"/>
    <n v="3"/>
    <x v="1"/>
    <n v="2"/>
    <s v="2022-06"/>
  </r>
  <r>
    <n v="2702047"/>
    <n v="2260"/>
    <n v="34008"/>
    <d v="2022-06-11T12:24:21"/>
    <s v="ILA VII"/>
    <x v="3"/>
    <s v="Al-Ba'aj"/>
    <s v="Markaz Al-Ba'aj"/>
    <s v="Al-Risalah"/>
    <s v="حي الرساله"/>
    <n v="36.044508999999998"/>
    <n v="41.714508000000002"/>
    <n v="3"/>
    <x v="11"/>
    <n v="1"/>
    <s v="2022-06"/>
  </r>
  <r>
    <n v="2702048"/>
    <n v="2261"/>
    <n v="34009"/>
    <d v="2022-06-11T12:24:22"/>
    <s v="ILA VII"/>
    <x v="3"/>
    <s v="Al-Ba'aj"/>
    <s v="Markaz Al-Ba'aj"/>
    <s v=" Al Intisar"/>
    <s v="حي الانتصار"/>
    <n v="36.049593999999999"/>
    <n v="41.712780000000002"/>
    <n v="3"/>
    <x v="1"/>
    <n v="3"/>
    <s v="2022-06"/>
  </r>
  <r>
    <n v="2702050"/>
    <n v="2258"/>
    <n v="34011"/>
    <d v="2022-06-11T12:24:20"/>
    <s v="ILA VII"/>
    <x v="3"/>
    <s v="Al-Ba'aj"/>
    <s v="Markaz Al-Ba'aj"/>
    <s v="Al-Thawra"/>
    <s v="حي الثوره"/>
    <n v="36.035400000000003"/>
    <n v="41.71181"/>
    <n v="7"/>
    <x v="1"/>
    <n v="7"/>
    <s v="2022-06"/>
  </r>
  <r>
    <n v="2708174"/>
    <n v="1820"/>
    <n v="33423"/>
    <d v="2022-06-04T20:26:39"/>
    <s v="ILA VII"/>
    <x v="3"/>
    <s v="Telafar"/>
    <s v="Ayadiya"/>
    <s v="Faqah Village"/>
    <s v="قرية فقه"/>
    <n v="36.466299999999997"/>
    <n v="42.542114423500003"/>
    <n v="50"/>
    <x v="1"/>
    <n v="50"/>
    <s v="2022-06"/>
  </r>
  <r>
    <n v="2708176"/>
    <n v="2324"/>
    <n v="33472"/>
    <d v="2022-06-11T20:33:07"/>
    <s v="ILA VII"/>
    <x v="3"/>
    <s v="Telafar"/>
    <s v="Ayadiya"/>
    <s v="Qasabat Ayadiya"/>
    <s v="قصبة العياضية"/>
    <n v="36.485300000000002"/>
    <n v="42.422117739400001"/>
    <n v="8"/>
    <x v="1"/>
    <n v="8"/>
    <s v="2022-06"/>
  </r>
  <r>
    <n v="2708194"/>
    <n v="2992"/>
    <n v="34047"/>
    <d v="2022-06-20T08:22:06"/>
    <s v="ILA VII"/>
    <x v="3"/>
    <s v="Telafar"/>
    <s v="Markaz Telafar"/>
    <s v="Hay Al Muthana Al Thania"/>
    <s v="حي المثنى الثانية"/>
    <n v="36.388623000000003"/>
    <n v="42.455809000000002"/>
    <n v="4"/>
    <x v="1"/>
    <n v="4"/>
    <s v="2022-06"/>
  </r>
  <r>
    <n v="2708002"/>
    <n v="2717"/>
    <n v="24809"/>
    <d v="2022-06-17T13:19:37"/>
    <s v="ILA VII"/>
    <x v="3"/>
    <s v="Telafar"/>
    <s v="Markaz Telafar"/>
    <s v="Al Hay Al Askare"/>
    <s v="الحي العسكري"/>
    <n v="36.3920374"/>
    <n v="42.4765978"/>
    <n v="11"/>
    <x v="1"/>
    <n v="11"/>
    <s v="2022-06"/>
  </r>
  <r>
    <n v="2708007"/>
    <n v="2994"/>
    <n v="18309"/>
    <d v="2022-06-20T08:22:07"/>
    <s v="ILA VII"/>
    <x v="3"/>
    <s v="Telafar"/>
    <s v="Markaz Telafar"/>
    <s v="Hay Al Uroba"/>
    <s v="حي العروبة"/>
    <n v="36.377371400000001"/>
    <n v="42.457237300000003"/>
    <n v="4"/>
    <x v="1"/>
    <n v="4"/>
    <s v="2022-06"/>
  </r>
  <r>
    <n v="2708014"/>
    <n v="2978"/>
    <n v="25819"/>
    <d v="2022-06-20T08:22:00"/>
    <s v="ILA VII"/>
    <x v="3"/>
    <s v="Telafar"/>
    <s v="Markaz Telafar"/>
    <s v="Telafar-Al Noor"/>
    <s v="حي النور"/>
    <n v="36.383068999999999"/>
    <n v="42.470675"/>
    <n v="15"/>
    <x v="1"/>
    <n v="15"/>
    <s v="2022-06"/>
  </r>
  <r>
    <n v="2708019"/>
    <n v="2711"/>
    <n v="22924"/>
    <d v="2022-06-17T12:11:44"/>
    <s v="ILA VII"/>
    <x v="3"/>
    <s v="Telafar"/>
    <s v="Markaz Telafar"/>
    <s v="Al karab Al kabeer Village"/>
    <s v="قرية الخراب الكبير"/>
    <n v="36.410913999999998"/>
    <n v="42.542980999999997"/>
    <n v="3"/>
    <x v="1"/>
    <n v="3"/>
    <s v="2022-06"/>
  </r>
  <r>
    <n v="2708128"/>
    <n v="2991"/>
    <n v="17440"/>
    <d v="2022-06-20T08:22:05"/>
    <s v="ILA VII"/>
    <x v="3"/>
    <s v="Telafar"/>
    <s v="Markaz Telafar"/>
    <s v="Al-Qadisiya Alawla"/>
    <s v="حي القادسية الاولى"/>
    <n v="36.388269999999999"/>
    <n v="42.447851999999997"/>
    <n v="10"/>
    <x v="1"/>
    <n v="10"/>
    <s v="2022-06"/>
  </r>
  <r>
    <n v="2708129"/>
    <n v="2722"/>
    <n v="18006"/>
    <d v="2022-06-17T16:11:00"/>
    <s v="ILA VII"/>
    <x v="3"/>
    <s v="Telafar"/>
    <s v="Markaz Telafar"/>
    <s v="Hay Al Nasir"/>
    <s v="حي النصر"/>
    <n v="36.371630000000003"/>
    <n v="42.459803600000001"/>
    <n v="3"/>
    <x v="1"/>
    <n v="3"/>
    <s v="2022-06"/>
  </r>
  <r>
    <n v="2708148"/>
    <n v="2715"/>
    <n v="33294"/>
    <d v="2022-06-17T12:11:45"/>
    <s v="ILA VII"/>
    <x v="3"/>
    <s v="Telafar"/>
    <s v="Markaz Telafar"/>
    <s v="Al rahma Village"/>
    <s v="قرية الرحمة"/>
    <n v="36.391159999999999"/>
    <n v="42.502434999999998"/>
    <n v="5"/>
    <x v="1"/>
    <n v="5"/>
    <s v="2022-06"/>
  </r>
  <r>
    <n v="2708154"/>
    <n v="2713"/>
    <n v="33345"/>
    <d v="2022-06-17T12:11:44"/>
    <s v="ILA VII"/>
    <x v="3"/>
    <s v="Telafar"/>
    <s v="Markaz Telafar"/>
    <s v="Mohamed saeed Bashar Vilage"/>
    <s v="قرية محمد سعيد بشار"/>
    <n v="36.396619999999999"/>
    <n v="42.514042699999997"/>
    <n v="3"/>
    <x v="1"/>
    <n v="3"/>
    <s v="2022-06"/>
  </r>
  <r>
    <n v="3601026"/>
    <n v="1082"/>
    <n v="2802"/>
    <d v="2022-05-22T09:28:14"/>
    <s v="ILA VII"/>
    <x v="14"/>
    <s v="Afaq"/>
    <s v="Al-Bdair"/>
    <s v="Hay al-jihad"/>
    <s v="حي الجهاد"/>
    <n v="31.973435632000001"/>
    <n v="45.413404221900002"/>
    <n v="2"/>
    <x v="11"/>
    <n v="2"/>
    <s v="2022-05"/>
  </r>
  <r>
    <n v="3601031"/>
    <n v="1081"/>
    <n v="25378"/>
    <d v="2022-05-22T09:20:34"/>
    <s v="ILA VII"/>
    <x v="14"/>
    <s v="Afaq"/>
    <s v="Al-Bdair"/>
    <s v="Hay Al-Sadrain"/>
    <s v="حي الصدرين"/>
    <n v="31.977928876899998"/>
    <n v="45.397140644700002"/>
    <n v="1"/>
    <x v="15"/>
    <n v="1"/>
    <s v="2022-05"/>
  </r>
  <r>
    <n v="3601005"/>
    <n v="1080"/>
    <n v="24287"/>
    <d v="2022-05-22T09:16:26"/>
    <s v="ILA VII"/>
    <x v="14"/>
    <s v="Afaq"/>
    <s v="Al-Bdair"/>
    <s v="Hay Al Askary 2"/>
    <s v="حي العسكري2"/>
    <n v="31.967916735399999"/>
    <n v="45.405007185400002"/>
    <n v="2"/>
    <x v="15"/>
    <n v="1"/>
    <s v="2022-05"/>
  </r>
  <r>
    <n v="3601005"/>
    <n v="1080"/>
    <n v="24287"/>
    <d v="2022-05-22T09:16:26"/>
    <s v="ILA VII"/>
    <x v="14"/>
    <s v="Afaq"/>
    <s v="Al-Bdair"/>
    <s v="Hay Al Askary 2"/>
    <s v="حي العسكري2"/>
    <n v="31.967916735399999"/>
    <n v="45.405007185400002"/>
    <n v="2"/>
    <x v="6"/>
    <n v="1"/>
    <s v="2022-05"/>
  </r>
  <r>
    <n v="3601018"/>
    <n v="1079"/>
    <n v="2795"/>
    <d v="2022-05-22T09:08:39"/>
    <s v="ILA VII"/>
    <x v="14"/>
    <s v="Afaq"/>
    <s v="Al-Bdair"/>
    <s v="Hay Al-sakban"/>
    <s v="حي الصكبان"/>
    <n v="31.972498870500001"/>
    <n v="45.410049754500001"/>
    <n v="1"/>
    <x v="11"/>
    <n v="1"/>
    <s v="2022-05"/>
  </r>
  <r>
    <n v="3601015"/>
    <n v="1089"/>
    <n v="3392"/>
    <d v="2022-05-22T10:13:18"/>
    <s v="ILA VII"/>
    <x v="14"/>
    <s v="Afaq"/>
    <s v="Markaz Afaq"/>
    <s v="AL-Qati"/>
    <s v="القاطع"/>
    <n v="32.053763984"/>
    <n v="45.233399760899999"/>
    <n v="3"/>
    <x v="11"/>
    <n v="1"/>
    <s v="2022-05"/>
  </r>
  <r>
    <n v="3601015"/>
    <n v="1089"/>
    <n v="3392"/>
    <d v="2022-05-22T10:13:18"/>
    <s v="ILA VII"/>
    <x v="14"/>
    <s v="Afaq"/>
    <s v="Markaz Afaq"/>
    <s v="AL-Qati"/>
    <s v="القاطع"/>
    <n v="32.053763984"/>
    <n v="45.233399760899999"/>
    <n v="3"/>
    <x v="15"/>
    <n v="1"/>
    <s v="2022-05"/>
  </r>
  <r>
    <n v="3601015"/>
    <n v="1089"/>
    <n v="3392"/>
    <d v="2022-05-22T10:13:18"/>
    <s v="ILA VII"/>
    <x v="14"/>
    <s v="Afaq"/>
    <s v="Markaz Afaq"/>
    <s v="AL-Qati"/>
    <s v="القاطع"/>
    <n v="32.053763984"/>
    <n v="45.233399760899999"/>
    <n v="3"/>
    <x v="3"/>
    <n v="1"/>
    <s v="2022-05"/>
  </r>
  <r>
    <n v="3601022"/>
    <n v="1088"/>
    <n v="3362"/>
    <d v="2022-05-22T10:07:06"/>
    <s v="ILA VII"/>
    <x v="14"/>
    <s v="Afaq"/>
    <s v="Markaz Afaq"/>
    <s v="Hay Al-Askari"/>
    <s v="حي العسكري "/>
    <n v="32.066068836299998"/>
    <n v="45.2406862068"/>
    <n v="3"/>
    <x v="15"/>
    <n v="2"/>
    <s v="2022-05"/>
  </r>
  <r>
    <n v="3601022"/>
    <n v="1088"/>
    <n v="3362"/>
    <d v="2022-05-22T10:07:06"/>
    <s v="ILA VII"/>
    <x v="14"/>
    <s v="Afaq"/>
    <s v="Markaz Afaq"/>
    <s v="Hay Al-Askari"/>
    <s v="حي العسكري "/>
    <n v="32.066068836299998"/>
    <n v="45.2406862068"/>
    <n v="3"/>
    <x v="13"/>
    <n v="1"/>
    <s v="2022-05"/>
  </r>
  <r>
    <n v="3601024"/>
    <n v="1087"/>
    <n v="25382"/>
    <d v="2022-05-22T09:51:01"/>
    <s v="ILA VII"/>
    <x v="14"/>
    <s v="Afaq"/>
    <s v="Markaz Afaq"/>
    <s v="Hay Al-Hussein"/>
    <s v="حي الحسين"/>
    <n v="32.0627755943"/>
    <n v="45.254619524100001"/>
    <n v="2"/>
    <x v="15"/>
    <n v="1"/>
    <s v="2022-05"/>
  </r>
  <r>
    <n v="3601024"/>
    <n v="1087"/>
    <n v="25382"/>
    <d v="2022-05-22T09:51:01"/>
    <s v="ILA VII"/>
    <x v="14"/>
    <s v="Afaq"/>
    <s v="Markaz Afaq"/>
    <s v="Hay Al-Hussein"/>
    <s v="حي الحسين"/>
    <n v="32.0627755943"/>
    <n v="45.254619524100001"/>
    <n v="2"/>
    <x v="6"/>
    <n v="1"/>
    <s v="2022-05"/>
  </r>
  <r>
    <n v="3601020"/>
    <n v="1210"/>
    <n v="22751"/>
    <d v="2022-05-25T09:51:48"/>
    <s v="ILA VII"/>
    <x v="14"/>
    <s v="Afaq"/>
    <s v="Sumer"/>
    <s v="Hay Al Jumhoriyah"/>
    <s v="حي الجمهورية "/>
    <n v="32.152402788700002"/>
    <n v="45.001441919800001"/>
    <n v="2"/>
    <x v="11"/>
    <n v="1"/>
    <s v="2022-05"/>
  </r>
  <r>
    <n v="3601020"/>
    <n v="1210"/>
    <n v="22751"/>
    <d v="2022-05-25T09:51:48"/>
    <s v="ILA VII"/>
    <x v="14"/>
    <s v="Afaq"/>
    <s v="Sumer"/>
    <s v="Hay Al Jumhoriyah"/>
    <s v="حي الجمهورية "/>
    <n v="32.152402788700002"/>
    <n v="45.001441919800001"/>
    <n v="2"/>
    <x v="13"/>
    <n v="1"/>
    <s v="2022-05"/>
  </r>
  <r>
    <n v="3602026"/>
    <n v="2058"/>
    <n v="2792"/>
    <d v="2022-06-07T21:27:11"/>
    <s v="ILA VII"/>
    <x v="14"/>
    <s v="Al-Shamiya"/>
    <s v="Markaz Al-Shamiya"/>
    <s v="Hay al-mualamien"/>
    <s v="حي المعلمين "/>
    <n v="31.965392189999999"/>
    <n v="44.600268475199996"/>
    <n v="3"/>
    <x v="13"/>
    <n v="1"/>
    <s v="2022-06"/>
  </r>
  <r>
    <n v="3602026"/>
    <n v="2058"/>
    <n v="2792"/>
    <d v="2022-06-07T21:27:11"/>
    <s v="ILA VII"/>
    <x v="14"/>
    <s v="Al-Shamiya"/>
    <s v="Markaz Al-Shamiya"/>
    <s v="Hay al-mualamien"/>
    <s v="حي المعلمين "/>
    <n v="31.965392189999999"/>
    <n v="44.600268475199996"/>
    <n v="3"/>
    <x v="15"/>
    <n v="1"/>
    <s v="2022-06"/>
  </r>
  <r>
    <n v="3602026"/>
    <n v="2058"/>
    <n v="2792"/>
    <d v="2022-06-07T21:27:11"/>
    <s v="ILA VII"/>
    <x v="14"/>
    <s v="Al-Shamiya"/>
    <s v="Markaz Al-Shamiya"/>
    <s v="Hay al-mualamien"/>
    <s v="حي المعلمين "/>
    <n v="31.965392189999999"/>
    <n v="44.600268475199996"/>
    <n v="3"/>
    <x v="3"/>
    <n v="1"/>
    <s v="2022-06"/>
  </r>
  <r>
    <n v="3602031"/>
    <n v="2093"/>
    <n v="2766"/>
    <d v="2022-06-08T12:39:00"/>
    <s v="ILA VII"/>
    <x v="14"/>
    <s v="Al-Shamiya"/>
    <s v="Markaz Al-Shamiya"/>
    <s v="Mahlat al-souq"/>
    <s v="محلة السوق"/>
    <n v="31.960626198"/>
    <n v="44.601623088799997"/>
    <n v="1"/>
    <x v="15"/>
    <n v="1"/>
    <s v="2022-06"/>
  </r>
  <r>
    <n v="3603049"/>
    <n v="1259"/>
    <n v="24966"/>
    <d v="2022-05-25T19:51:45"/>
    <s v="ILA VII"/>
    <x v="14"/>
    <s v="Diwaniya"/>
    <s v="Al-Daghara"/>
    <s v="Hay Al Hurriya"/>
    <s v="حي الحرية"/>
    <n v="32.146584716900001"/>
    <n v="44.931777739300003"/>
    <n v="2"/>
    <x v="19"/>
    <n v="1"/>
    <s v="2022-05"/>
  </r>
  <r>
    <n v="3603049"/>
    <n v="1259"/>
    <n v="24966"/>
    <d v="2022-05-25T19:51:45"/>
    <s v="ILA VII"/>
    <x v="14"/>
    <s v="Diwaniya"/>
    <s v="Al-Daghara"/>
    <s v="Hay Al Hurriya"/>
    <s v="حي الحرية"/>
    <n v="32.146584716900001"/>
    <n v="44.931777739300003"/>
    <n v="2"/>
    <x v="10"/>
    <n v="1"/>
    <s v="2022-05"/>
  </r>
  <r>
    <n v="3603056"/>
    <n v="1258"/>
    <n v="24149"/>
    <d v="2022-05-25T19:36:25"/>
    <s v="ILA VII"/>
    <x v="14"/>
    <s v="Diwaniya"/>
    <s v="Al-Daghara"/>
    <s v="Hay Al Shahada"/>
    <s v="حي الشهداء "/>
    <n v="32.1357497849"/>
    <n v="44.930514798300003"/>
    <n v="2"/>
    <x v="15"/>
    <n v="1"/>
    <s v="2022-05"/>
  </r>
  <r>
    <n v="3603056"/>
    <n v="1258"/>
    <n v="24149"/>
    <d v="2022-05-25T19:36:25"/>
    <s v="ILA VII"/>
    <x v="14"/>
    <s v="Diwaniya"/>
    <s v="Al-Daghara"/>
    <s v="Hay Al Shahada"/>
    <s v="حي الشهداء "/>
    <n v="32.1357497849"/>
    <n v="44.930514798300003"/>
    <n v="2"/>
    <x v="6"/>
    <n v="1"/>
    <s v="2022-05"/>
  </r>
  <r>
    <n v="3603066"/>
    <n v="1213"/>
    <n v="3308"/>
    <d v="2022-05-25T12:22:46"/>
    <s v="ILA VII"/>
    <x v="14"/>
    <s v="Diwaniya"/>
    <s v="Al-Daghara"/>
    <s v="Hay Al-Askaary"/>
    <s v="حي العسكري"/>
    <n v="32.131914775399999"/>
    <n v="44.931632939399996"/>
    <n v="1"/>
    <x v="11"/>
    <n v="1"/>
    <s v="2022-05"/>
  </r>
  <r>
    <n v="3603059"/>
    <n v="2453"/>
    <n v="24309"/>
    <d v="2022-06-13T20:18:59"/>
    <s v="ILA VII"/>
    <x v="14"/>
    <s v="Diwaniya"/>
    <s v="Al-Saniya"/>
    <s v="Hay Al Waely"/>
    <s v="حي الوائلي"/>
    <n v="32.057930585999998"/>
    <n v="44.772994807300002"/>
    <n v="2"/>
    <x v="28"/>
    <n v="1"/>
    <s v="2022-06"/>
  </r>
  <r>
    <n v="3603059"/>
    <n v="2453"/>
    <n v="24309"/>
    <d v="2022-06-13T20:18:59"/>
    <s v="ILA VII"/>
    <x v="14"/>
    <s v="Diwaniya"/>
    <s v="Al-Saniya"/>
    <s v="Hay Al Waely"/>
    <s v="حي الوائلي"/>
    <n v="32.057930585999998"/>
    <n v="44.772994807300002"/>
    <n v="2"/>
    <x v="23"/>
    <n v="1"/>
    <s v="2022-06"/>
  </r>
  <r>
    <n v="3603064"/>
    <n v="2553"/>
    <n v="25568"/>
    <d v="2022-06-15T20:41:33"/>
    <s v="ILA VII"/>
    <x v="14"/>
    <s v="Diwaniya"/>
    <s v="Al-Saniya"/>
    <s v="Hay Al-Amin 2"/>
    <s v="حي الامين 2"/>
    <n v="32.006298769300003"/>
    <n v="44.844773216599997"/>
    <n v="2"/>
    <x v="11"/>
    <n v="1"/>
    <s v="2022-06"/>
  </r>
  <r>
    <n v="3603064"/>
    <n v="2553"/>
    <n v="25568"/>
    <d v="2022-06-15T20:41:33"/>
    <s v="ILA VII"/>
    <x v="14"/>
    <s v="Diwaniya"/>
    <s v="Al-Saniya"/>
    <s v="Hay Al-Amin 2"/>
    <s v="حي الامين 2"/>
    <n v="32.006298769300003"/>
    <n v="44.844773216599997"/>
    <n v="2"/>
    <x v="3"/>
    <n v="1"/>
    <s v="2022-06"/>
  </r>
  <r>
    <n v="3603057"/>
    <n v="1070"/>
    <n v="24382"/>
    <d v="2022-05-21T19:30:17"/>
    <s v="ILA VII"/>
    <x v="14"/>
    <s v="Diwaniya"/>
    <s v="Markaz Al-Diwaniya"/>
    <s v="Hay Al Shomos"/>
    <s v="حي الشموس"/>
    <n v="32.001801389299999"/>
    <n v="44.864047244299996"/>
    <n v="2"/>
    <x v="3"/>
    <n v="1"/>
    <s v="2022-05"/>
  </r>
  <r>
    <n v="3603057"/>
    <n v="1070"/>
    <n v="24382"/>
    <d v="2022-05-21T19:30:17"/>
    <s v="ILA VII"/>
    <x v="14"/>
    <s v="Diwaniya"/>
    <s v="Markaz Al-Diwaniya"/>
    <s v="Hay Al Shomos"/>
    <s v="حي الشموس"/>
    <n v="32.001801389299999"/>
    <n v="44.864047244299996"/>
    <n v="2"/>
    <x v="11"/>
    <n v="1"/>
    <s v="2022-05"/>
  </r>
  <r>
    <n v="3603068"/>
    <n v="1473"/>
    <n v="23749"/>
    <d v="2022-05-30T20:19:33"/>
    <s v="ILA VII"/>
    <x v="14"/>
    <s v="Diwaniya"/>
    <s v="Markaz Al-Diwaniya"/>
    <s v="Hay Al-Asry-118"/>
    <s v="حي العصري محلة 118"/>
    <n v="31.9853588892"/>
    <n v="44.933945314100001"/>
    <n v="1"/>
    <x v="13"/>
    <n v="1"/>
    <s v="2022-05"/>
  </r>
  <r>
    <n v="3603070"/>
    <n v="1313"/>
    <n v="3367"/>
    <d v="2022-05-27T19:49:22"/>
    <s v="ILA VII"/>
    <x v="14"/>
    <s v="Diwaniya"/>
    <s v="Markaz Al-Diwaniya"/>
    <s v="Hay Al-Dhubat 2"/>
    <s v="حي الضباط الثاني"/>
    <n v="32.007661261899997"/>
    <n v="44.922551677900003"/>
    <n v="2"/>
    <x v="3"/>
    <n v="1"/>
    <s v="2022-05"/>
  </r>
  <r>
    <n v="3603070"/>
    <n v="1313"/>
    <n v="3367"/>
    <d v="2022-05-27T19:49:22"/>
    <s v="ILA VII"/>
    <x v="14"/>
    <s v="Diwaniya"/>
    <s v="Markaz Al-Diwaniya"/>
    <s v="Hay Al-Dhubat 2"/>
    <s v="حي الضباط الثاني"/>
    <n v="32.007661261899997"/>
    <n v="44.922551677900003"/>
    <n v="2"/>
    <x v="11"/>
    <n v="1"/>
    <s v="2022-05"/>
  </r>
  <r>
    <n v="3603073"/>
    <n v="1310"/>
    <n v="23715"/>
    <d v="2022-05-27T13:58:37"/>
    <s v="ILA VII"/>
    <x v="14"/>
    <s v="Diwaniya"/>
    <s v="Markaz Al-Diwaniya"/>
    <s v="Hay Al-Hadarah"/>
    <s v="حي الحضارة"/>
    <n v="32.015676934699997"/>
    <n v="44.9173569003"/>
    <n v="2"/>
    <x v="6"/>
    <n v="1"/>
    <s v="2022-05"/>
  </r>
  <r>
    <n v="3603073"/>
    <n v="1310"/>
    <n v="23715"/>
    <d v="2022-05-27T13:58:37"/>
    <s v="ILA VII"/>
    <x v="14"/>
    <s v="Diwaniya"/>
    <s v="Markaz Al-Diwaniya"/>
    <s v="Hay Al-Hadarah"/>
    <s v="حي الحضارة"/>
    <n v="32.015676934699997"/>
    <n v="44.9173569003"/>
    <n v="2"/>
    <x v="1"/>
    <n v="1"/>
    <s v="2022-05"/>
  </r>
  <r>
    <n v="3603076"/>
    <n v="1922"/>
    <n v="3209"/>
    <d v="2022-06-05T19:50:04"/>
    <s v="ILA VII"/>
    <x v="14"/>
    <s v="Diwaniya"/>
    <s v="Markaz Al-Diwaniya"/>
    <s v="Hay al-muaalmien"/>
    <s v="حي المعلمين "/>
    <n v="31.991401403200001"/>
    <n v="44.895607716599997"/>
    <n v="6"/>
    <x v="6"/>
    <n v="3"/>
    <s v="2022-06"/>
  </r>
  <r>
    <n v="3603076"/>
    <n v="1922"/>
    <n v="3209"/>
    <d v="2022-06-05T19:50:04"/>
    <s v="ILA VII"/>
    <x v="14"/>
    <s v="Diwaniya"/>
    <s v="Markaz Al-Diwaniya"/>
    <s v="Hay al-muaalmien"/>
    <s v="حي المعلمين "/>
    <n v="31.991401403200001"/>
    <n v="44.895607716599997"/>
    <n v="6"/>
    <x v="3"/>
    <n v="1"/>
    <s v="2022-06"/>
  </r>
  <r>
    <n v="3603076"/>
    <n v="1922"/>
    <n v="3209"/>
    <d v="2022-06-05T19:50:04"/>
    <s v="ILA VII"/>
    <x v="14"/>
    <s v="Diwaniya"/>
    <s v="Markaz Al-Diwaniya"/>
    <s v="Hay al-muaalmien"/>
    <s v="حي المعلمين "/>
    <n v="31.991401403200001"/>
    <n v="44.895607716599997"/>
    <n v="6"/>
    <x v="23"/>
    <n v="1"/>
    <s v="2022-06"/>
  </r>
  <r>
    <n v="3603076"/>
    <n v="1922"/>
    <n v="3209"/>
    <d v="2022-06-05T19:50:04"/>
    <s v="ILA VII"/>
    <x v="14"/>
    <s v="Diwaniya"/>
    <s v="Markaz Al-Diwaniya"/>
    <s v="Hay al-muaalmien"/>
    <s v="حي المعلمين "/>
    <n v="31.991401403200001"/>
    <n v="44.895607716599997"/>
    <n v="6"/>
    <x v="19"/>
    <n v="1"/>
    <s v="2022-06"/>
  </r>
  <r>
    <n v="3603078"/>
    <n v="1469"/>
    <n v="25372"/>
    <d v="2022-05-30T17:31:14"/>
    <s v="ILA VII"/>
    <x v="14"/>
    <s v="Diwaniya"/>
    <s v="Markaz Al-Diwaniya"/>
    <s v="Hay Al-Naseej"/>
    <s v="حي النسيج"/>
    <n v="31.967074940900002"/>
    <n v="44.965272656000003"/>
    <n v="3"/>
    <x v="11"/>
    <n v="2"/>
    <s v="2022-05"/>
  </r>
  <r>
    <n v="3603078"/>
    <n v="1469"/>
    <n v="25372"/>
    <d v="2022-05-30T17:31:14"/>
    <s v="ILA VII"/>
    <x v="14"/>
    <s v="Diwaniya"/>
    <s v="Markaz Al-Diwaniya"/>
    <s v="Hay Al-Naseej"/>
    <s v="حي النسيج"/>
    <n v="31.967074940900002"/>
    <n v="44.965272656000003"/>
    <n v="3"/>
    <x v="10"/>
    <n v="1"/>
    <s v="2022-05"/>
  </r>
  <r>
    <n v="3603080"/>
    <n v="1837"/>
    <n v="25512"/>
    <d v="2022-06-04T20:27:26"/>
    <s v="ILA VII"/>
    <x v="14"/>
    <s v="Diwaniya"/>
    <s v="Markaz Al-Diwaniya"/>
    <s v="Hay Al-Zaieem"/>
    <s v="حي الزعيم"/>
    <n v="31.985894293800001"/>
    <n v="44.929391244900003"/>
    <n v="4"/>
    <x v="11"/>
    <n v="2"/>
    <s v="2022-06"/>
  </r>
  <r>
    <n v="3603080"/>
    <n v="1837"/>
    <n v="25512"/>
    <d v="2022-06-04T20:27:26"/>
    <s v="ILA VII"/>
    <x v="14"/>
    <s v="Diwaniya"/>
    <s v="Markaz Al-Diwaniya"/>
    <s v="Hay Al-Zaieem"/>
    <s v="حي الزعيم"/>
    <n v="31.985894293800001"/>
    <n v="44.929391244900003"/>
    <n v="4"/>
    <x v="15"/>
    <n v="1"/>
    <s v="2022-06"/>
  </r>
  <r>
    <n v="3603080"/>
    <n v="1837"/>
    <n v="25512"/>
    <d v="2022-06-04T20:27:26"/>
    <s v="ILA VII"/>
    <x v="14"/>
    <s v="Diwaniya"/>
    <s v="Markaz Al-Diwaniya"/>
    <s v="Hay Al-Zaieem"/>
    <s v="حي الزعيم"/>
    <n v="31.985894293800001"/>
    <n v="44.929391244900003"/>
    <n v="4"/>
    <x v="6"/>
    <n v="1"/>
    <s v="2022-06"/>
  </r>
  <r>
    <n v="3603081"/>
    <n v="1019"/>
    <n v="24307"/>
    <d v="2022-05-21T12:00:12"/>
    <s v="ILA VII"/>
    <x v="14"/>
    <s v="Diwaniya"/>
    <s v="Markaz Al-Diwaniya"/>
    <s v="Hay Ramadan"/>
    <s v="حي رمضان"/>
    <n v="31.9799313135"/>
    <n v="44.900527446799998"/>
    <n v="2"/>
    <x v="6"/>
    <n v="1"/>
    <s v="2022-05"/>
  </r>
  <r>
    <n v="3603081"/>
    <n v="1019"/>
    <n v="24307"/>
    <d v="2022-05-21T12:00:12"/>
    <s v="ILA VII"/>
    <x v="14"/>
    <s v="Diwaniya"/>
    <s v="Markaz Al-Diwaniya"/>
    <s v="Hay Ramadan"/>
    <s v="حي رمضان"/>
    <n v="31.9799313135"/>
    <n v="44.900527446799998"/>
    <n v="2"/>
    <x v="15"/>
    <n v="1"/>
    <s v="2022-05"/>
  </r>
  <r>
    <n v="3603085"/>
    <n v="1127"/>
    <n v="22452"/>
    <d v="2022-05-23T13:10:45"/>
    <s v="ILA VII"/>
    <x v="14"/>
    <s v="Diwaniya"/>
    <s v="Markaz Al-Diwaniya"/>
    <s v="Qaryat Al Ensaf"/>
    <s v="قرية الانصاف"/>
    <n v="31.999164970500001"/>
    <n v="45.015406776699997"/>
    <n v="5"/>
    <x v="15"/>
    <n v="2"/>
    <s v="2022-05"/>
  </r>
  <r>
    <n v="3603085"/>
    <n v="1127"/>
    <n v="22452"/>
    <d v="2022-05-23T13:10:45"/>
    <s v="ILA VII"/>
    <x v="14"/>
    <s v="Diwaniya"/>
    <s v="Markaz Al-Diwaniya"/>
    <s v="Qaryat Al Ensaf"/>
    <s v="قرية الانصاف"/>
    <n v="31.999164970500001"/>
    <n v="45.015406776699997"/>
    <n v="5"/>
    <x v="11"/>
    <n v="3"/>
    <s v="2022-05"/>
  </r>
  <r>
    <n v="3603050"/>
    <n v="1012"/>
    <n v="23551"/>
    <d v="2022-05-21T11:18:14"/>
    <s v="ILA VII"/>
    <x v="14"/>
    <s v="Diwaniya"/>
    <s v="Markaz Al-Diwaniya"/>
    <s v="Hay Al Jamiaa-Al-Hawli"/>
    <s v="حي الجامعة-الحولي"/>
    <n v="32.007400569600001"/>
    <n v="44.870785841199996"/>
    <n v="2"/>
    <x v="15"/>
    <n v="1"/>
    <s v="2022-05"/>
  </r>
  <r>
    <n v="3603050"/>
    <n v="1012"/>
    <n v="23551"/>
    <d v="2022-05-21T11:18:14"/>
    <s v="ILA VII"/>
    <x v="14"/>
    <s v="Diwaniya"/>
    <s v="Markaz Al-Diwaniya"/>
    <s v="Hay Al Jamiaa-Al-Hawli"/>
    <s v="حي الجامعة-الحولي"/>
    <n v="32.007400569600001"/>
    <n v="44.870785841199996"/>
    <n v="2"/>
    <x v="16"/>
    <n v="1"/>
    <s v="2022-05"/>
  </r>
  <r>
    <n v="3603052"/>
    <n v="1309"/>
    <n v="23680"/>
    <d v="2022-05-26T21:25:51"/>
    <s v="ILA VII"/>
    <x v="14"/>
    <s v="Diwaniya"/>
    <s v="Markaz Al-Diwaniya"/>
    <s v="Hay Al Sadir 1"/>
    <s v="حي الصدر الاول"/>
    <n v="32.011688913900002"/>
    <n v="44.919243129000002"/>
    <n v="4"/>
    <x v="3"/>
    <n v="2"/>
    <s v="2022-05"/>
  </r>
  <r>
    <n v="3603052"/>
    <n v="1309"/>
    <n v="23680"/>
    <d v="2022-05-26T21:25:51"/>
    <s v="ILA VII"/>
    <x v="14"/>
    <s v="Diwaniya"/>
    <s v="Markaz Al-Diwaniya"/>
    <s v="Hay Al Sadir 1"/>
    <s v="حي الصدر الاول"/>
    <n v="32.011688913900002"/>
    <n v="44.919243129000002"/>
    <n v="4"/>
    <x v="15"/>
    <n v="1"/>
    <s v="2022-05"/>
  </r>
  <r>
    <n v="3603052"/>
    <n v="1309"/>
    <n v="23680"/>
    <d v="2022-05-26T21:25:51"/>
    <s v="ILA VII"/>
    <x v="14"/>
    <s v="Diwaniya"/>
    <s v="Markaz Al-Diwaniya"/>
    <s v="Hay Al Sadir 1"/>
    <s v="حي الصدر الاول"/>
    <n v="32.011688913900002"/>
    <n v="44.919243129000002"/>
    <n v="4"/>
    <x v="11"/>
    <n v="1"/>
    <s v="2022-05"/>
  </r>
  <r>
    <n v="3603053"/>
    <n v="1737"/>
    <n v="24903"/>
    <d v="2022-06-04T14:37:00"/>
    <s v="ILA VII"/>
    <x v="14"/>
    <s v="Diwaniya"/>
    <s v="Markaz Al-Diwaniya"/>
    <s v="Hay Al Sadir 2"/>
    <s v="حي الصدر الثاني"/>
    <n v="32.006378062099998"/>
    <n v="44.937357457700003"/>
    <n v="2"/>
    <x v="4"/>
    <n v="1"/>
    <s v="2022-06"/>
  </r>
  <r>
    <n v="3603053"/>
    <n v="1737"/>
    <n v="24903"/>
    <d v="2022-06-04T14:37:00"/>
    <s v="ILA VII"/>
    <x v="14"/>
    <s v="Diwaniya"/>
    <s v="Markaz Al-Diwaniya"/>
    <s v="Hay Al Sadir 2"/>
    <s v="حي الصدر الثاني"/>
    <n v="32.006378062099998"/>
    <n v="44.937357457700003"/>
    <n v="2"/>
    <x v="21"/>
    <n v="1"/>
    <s v="2022-06"/>
  </r>
  <r>
    <n v="3603003"/>
    <n v="1532"/>
    <n v="22326"/>
    <d v="2022-05-31T20:04:28"/>
    <s v="ILA VII"/>
    <x v="14"/>
    <s v="Diwaniya"/>
    <s v="Markaz Al-Diwaniya"/>
    <s v="Al Mojamaa Al Sakani"/>
    <s v="المجمع السكني"/>
    <n v="31.981883123500001"/>
    <n v="44.972986456299999"/>
    <n v="2"/>
    <x v="22"/>
    <n v="1"/>
    <s v="2022-05"/>
  </r>
  <r>
    <n v="3603003"/>
    <n v="1532"/>
    <n v="22326"/>
    <d v="2022-05-31T20:04:28"/>
    <s v="ILA VII"/>
    <x v="14"/>
    <s v="Diwaniya"/>
    <s v="Markaz Al-Diwaniya"/>
    <s v="Al Mojamaa Al Sakani"/>
    <s v="المجمع السكني"/>
    <n v="31.981883123500001"/>
    <n v="44.972986456299999"/>
    <n v="2"/>
    <x v="15"/>
    <n v="1"/>
    <s v="2022-05"/>
  </r>
  <r>
    <n v="3603006"/>
    <n v="2575"/>
    <n v="22815"/>
    <d v="2022-06-16T10:54:15"/>
    <s v="ILA VII"/>
    <x v="14"/>
    <s v="Diwaniya"/>
    <s v="Markaz Al-Diwaniya"/>
    <s v="Hay Al Jumhori Al Sharqi"/>
    <s v="حي الجمهوري الشرقي"/>
    <n v="31.991424241200001"/>
    <n v="44.931376145599998"/>
    <n v="2"/>
    <x v="3"/>
    <n v="1"/>
    <s v="2022-06"/>
  </r>
  <r>
    <n v="3603006"/>
    <n v="2575"/>
    <n v="22815"/>
    <d v="2022-06-16T10:54:15"/>
    <s v="ILA VII"/>
    <x v="14"/>
    <s v="Diwaniya"/>
    <s v="Markaz Al-Diwaniya"/>
    <s v="Hay Al Jumhori Al Sharqi"/>
    <s v="حي الجمهوري الشرقي"/>
    <n v="31.991424241200001"/>
    <n v="44.931376145599998"/>
    <n v="2"/>
    <x v="23"/>
    <n v="1"/>
    <s v="2022-06"/>
  </r>
  <r>
    <n v="3603012"/>
    <n v="1655"/>
    <n v="21945"/>
    <d v="2022-06-02T19:22:58"/>
    <s v="ILA VII"/>
    <x v="14"/>
    <s v="Diwaniya"/>
    <s v="Markaz Al-Diwaniya"/>
    <s v="Hay Al Wihda 3"/>
    <s v="حي الوحده الثالثه"/>
    <n v="31.993009728099999"/>
    <n v="44.946743119300002"/>
    <n v="2"/>
    <x v="11"/>
    <n v="1"/>
    <s v="2022-06"/>
  </r>
  <r>
    <n v="3603012"/>
    <n v="1655"/>
    <n v="21945"/>
    <d v="2022-06-02T19:22:58"/>
    <s v="ILA VII"/>
    <x v="14"/>
    <s v="Diwaniya"/>
    <s v="Markaz Al-Diwaniya"/>
    <s v="Hay Al Wihda 3"/>
    <s v="حي الوحده الثالثه"/>
    <n v="31.993009728099999"/>
    <n v="44.946743119300002"/>
    <n v="2"/>
    <x v="15"/>
    <n v="1"/>
    <s v="2022-06"/>
  </r>
  <r>
    <n v="3603025"/>
    <n v="1871"/>
    <n v="2885"/>
    <d v="2022-06-05T10:17:40"/>
    <s v="ILA VII"/>
    <x v="14"/>
    <s v="Diwaniya"/>
    <s v="Markaz Al-Diwaniya"/>
    <s v="Al-Jazaair 2"/>
    <s v="الجزائر الثانية"/>
    <n v="31.987180695900001"/>
    <n v="44.902500910900002"/>
    <n v="5"/>
    <x v="11"/>
    <n v="1"/>
    <s v="2022-06"/>
  </r>
  <r>
    <n v="3603025"/>
    <n v="1871"/>
    <n v="2885"/>
    <d v="2022-06-05T10:17:40"/>
    <s v="ILA VII"/>
    <x v="14"/>
    <s v="Diwaniya"/>
    <s v="Markaz Al-Diwaniya"/>
    <s v="Al-Jazaair 2"/>
    <s v="الجزائر الثانية"/>
    <n v="31.987180695900001"/>
    <n v="44.902500910900002"/>
    <n v="5"/>
    <x v="15"/>
    <n v="1"/>
    <s v="2022-06"/>
  </r>
  <r>
    <n v="3603025"/>
    <n v="1871"/>
    <n v="2885"/>
    <d v="2022-06-05T10:17:40"/>
    <s v="ILA VII"/>
    <x v="14"/>
    <s v="Diwaniya"/>
    <s v="Markaz Al-Diwaniya"/>
    <s v="Al-Jazaair 2"/>
    <s v="الجزائر الثانية"/>
    <n v="31.987180695900001"/>
    <n v="44.902500910900002"/>
    <n v="5"/>
    <x v="6"/>
    <n v="2"/>
    <s v="2022-06"/>
  </r>
  <r>
    <n v="3603025"/>
    <n v="1871"/>
    <n v="2885"/>
    <d v="2022-06-05T10:17:40"/>
    <s v="ILA VII"/>
    <x v="14"/>
    <s v="Diwaniya"/>
    <s v="Markaz Al-Diwaniya"/>
    <s v="Al-Jazaair 2"/>
    <s v="الجزائر الثانية"/>
    <n v="31.987180695900001"/>
    <n v="44.902500910900002"/>
    <n v="5"/>
    <x v="30"/>
    <n v="1"/>
    <s v="2022-06"/>
  </r>
  <r>
    <n v="3603036"/>
    <n v="1533"/>
    <n v="25509"/>
    <d v="2022-05-31T20:19:58"/>
    <s v="ILA VII"/>
    <x v="14"/>
    <s v="Diwaniya"/>
    <s v="Markaz Al-Diwaniya"/>
    <s v="Al-Taamem-2"/>
    <s v="التأميم الثانية"/>
    <n v="31.979781151699999"/>
    <n v="44.942167323"/>
    <n v="3"/>
    <x v="15"/>
    <n v="2"/>
    <s v="2022-05"/>
  </r>
  <r>
    <n v="3603036"/>
    <n v="1533"/>
    <n v="25509"/>
    <d v="2022-05-31T20:19:58"/>
    <s v="ILA VII"/>
    <x v="14"/>
    <s v="Diwaniya"/>
    <s v="Markaz Al-Diwaniya"/>
    <s v="Al-Taamem-2"/>
    <s v="التأميم الثانية"/>
    <n v="31.979781151699999"/>
    <n v="44.942167323"/>
    <n v="3"/>
    <x v="11"/>
    <n v="1"/>
    <s v="2022-05"/>
  </r>
  <r>
    <n v="3603037"/>
    <n v="2189"/>
    <n v="24381"/>
    <d v="2022-06-09T20:52:01"/>
    <s v="ILA VII"/>
    <x v="14"/>
    <s v="Diwaniya"/>
    <s v="Markaz Al-Diwaniya"/>
    <s v="Al-Taqiya 2"/>
    <s v="التقية الثانية"/>
    <n v="31.970362453100002"/>
    <n v="44.8911874701"/>
    <n v="2"/>
    <x v="15"/>
    <n v="1"/>
    <s v="2022-06"/>
  </r>
  <r>
    <n v="3603037"/>
    <n v="2189"/>
    <n v="24381"/>
    <d v="2022-06-09T20:52:01"/>
    <s v="ILA VII"/>
    <x v="14"/>
    <s v="Diwaniya"/>
    <s v="Markaz Al-Diwaniya"/>
    <s v="Al-Taqiya 2"/>
    <s v="التقية الثانية"/>
    <n v="31.970362453100002"/>
    <n v="44.8911874701"/>
    <n v="2"/>
    <x v="1"/>
    <n v="1"/>
    <s v="2022-06"/>
  </r>
  <r>
    <n v="3603044"/>
    <n v="1071"/>
    <n v="25790"/>
    <d v="2022-05-21T19:47:44"/>
    <s v="ILA VII"/>
    <x v="14"/>
    <s v="Diwaniya"/>
    <s v="Markaz Al-Diwaniya"/>
    <s v="Hay Al Jamiaa"/>
    <s v="حي الجامعة"/>
    <n v="31.996962293100001"/>
    <n v="44.874578579599998"/>
    <n v="3"/>
    <x v="15"/>
    <n v="2"/>
    <s v="2022-05"/>
  </r>
  <r>
    <n v="3603044"/>
    <n v="1071"/>
    <n v="25790"/>
    <d v="2022-05-21T19:47:44"/>
    <s v="ILA VII"/>
    <x v="14"/>
    <s v="Diwaniya"/>
    <s v="Markaz Al-Diwaniya"/>
    <s v="Hay Al Jamiaa"/>
    <s v="حي الجامعة"/>
    <n v="31.996962293100001"/>
    <n v="44.874578579599998"/>
    <n v="3"/>
    <x v="16"/>
    <n v="1"/>
    <s v="2022-05"/>
  </r>
  <r>
    <n v="1301005"/>
    <n v="3487"/>
    <n v="22080"/>
    <d v="2022-06-22T16:22:39"/>
    <s v="ILA VII"/>
    <x v="6"/>
    <s v="Chamchamal"/>
    <s v="Markaz Chamchamal"/>
    <s v="Bekas"/>
    <s v="بيكس"/>
    <n v="35.538746300699998"/>
    <n v="44.831091184900004"/>
    <n v="2"/>
    <x v="1"/>
    <n v="2"/>
    <s v="2022-06"/>
  </r>
  <r>
    <n v="1301021"/>
    <n v="1278"/>
    <n v="20813"/>
    <d v="2022-05-26T12:23:06"/>
    <s v="ILA VII"/>
    <x v="6"/>
    <s v="Chamchamal"/>
    <s v="Shorsh"/>
    <s v="SANGAWIAKAN"/>
    <s v="سنكاويكان"/>
    <n v="35.510694299999997"/>
    <n v="44.837331499999998"/>
    <n v="5"/>
    <x v="40"/>
    <n v="5"/>
    <s v="2022-05"/>
  </r>
  <r>
    <n v="1302003"/>
    <n v="3344"/>
    <n v="24252"/>
    <d v="2022-06-22T11:33:31"/>
    <s v="ILA VII"/>
    <x v="6"/>
    <s v="Darbandikhan"/>
    <s v="Markaz Darbandihkan"/>
    <s v="Kanisard"/>
    <s v="كانى سارد"/>
    <n v="35.117014282100001"/>
    <n v="45.666558520599999"/>
    <n v="2"/>
    <x v="5"/>
    <n v="2"/>
    <s v="2022-06"/>
  </r>
  <r>
    <n v="1302004"/>
    <n v="3351"/>
    <n v="24251"/>
    <d v="2022-06-22T11:33:38"/>
    <s v="ILA VII"/>
    <x v="6"/>
    <s v="Darbandikhan"/>
    <s v="Markaz Darbandihkan"/>
    <s v="Kanito"/>
    <s v="كانى توو"/>
    <n v="35.112547979699997"/>
    <n v="45.6895516704"/>
    <n v="3"/>
    <x v="5"/>
    <n v="3"/>
    <s v="2022-06"/>
  </r>
  <r>
    <n v="1302009"/>
    <n v="3347"/>
    <n v="29516"/>
    <d v="2022-06-22T11:33:33"/>
    <s v="ILA VII"/>
    <x v="6"/>
    <s v="Darbandikhan"/>
    <s v="Markaz Darbandihkan"/>
    <s v="Sharwani"/>
    <s v="شارواني"/>
    <n v="35.113314064500003"/>
    <n v="45.683343861300003"/>
    <n v="2"/>
    <x v="38"/>
    <n v="2"/>
    <s v="2022-06"/>
  </r>
  <r>
    <n v="1302011"/>
    <n v="3899"/>
    <n v="5093"/>
    <d v="2022-06-26T11:14:35"/>
    <s v="ILA VII"/>
    <x v="6"/>
    <s v="Darbandikhan"/>
    <s v="Warmawa"/>
    <s v="Zarayan Kon"/>
    <s v="زرايان كون"/>
    <n v="35.302742700000003"/>
    <n v="45.6835041"/>
    <n v="1"/>
    <x v="18"/>
    <n v="1"/>
    <s v="2022-06"/>
  </r>
  <r>
    <n v="1302012"/>
    <n v="3897"/>
    <n v="29704"/>
    <d v="2022-06-26T11:14:34"/>
    <s v="ILA VII"/>
    <x v="6"/>
    <s v="Darbandikhan"/>
    <s v="Warmawa"/>
    <s v="Raparine"/>
    <s v="رابرين"/>
    <n v="35.316022500000003"/>
    <n v="45.667348599999997"/>
    <n v="2"/>
    <x v="19"/>
    <n v="1"/>
    <s v="2022-06"/>
  </r>
  <r>
    <n v="1302012"/>
    <n v="3897"/>
    <n v="29704"/>
    <d v="2022-06-26T11:14:34"/>
    <s v="ILA VII"/>
    <x v="6"/>
    <s v="Darbandikhan"/>
    <s v="Warmawa"/>
    <s v="Raparine"/>
    <s v="رابرين"/>
    <n v="35.316022500000003"/>
    <n v="45.667348599999997"/>
    <n v="2"/>
    <x v="18"/>
    <n v="1"/>
    <s v="2022-06"/>
  </r>
  <r>
    <n v="1303039"/>
    <n v="1898"/>
    <n v="5258"/>
    <d v="2022-06-05T13:17:33"/>
    <s v="ILA VII"/>
    <x v="6"/>
    <s v="Dokan"/>
    <s v="Pyramaqrun"/>
    <s v="Soose"/>
    <s v="سوسي"/>
    <n v="35.778832989199998"/>
    <n v="45.13531253"/>
    <n v="1"/>
    <x v="40"/>
    <n v="1"/>
    <s v="2022-06"/>
  </r>
  <r>
    <n v="1304018"/>
    <n v="1881"/>
    <n v="22920"/>
    <d v="2022-06-05T11:02:38"/>
    <s v="ILA VII"/>
    <x v="6"/>
    <s v="Halabja"/>
    <s v="Markaz Saidsadiq"/>
    <s v="Hassar"/>
    <s v="حسار"/>
    <n v="35.3522988"/>
    <n v="45.873252299999997"/>
    <n v="2"/>
    <x v="16"/>
    <n v="2"/>
    <s v="2022-06"/>
  </r>
  <r>
    <n v="1304039"/>
    <n v="1885"/>
    <n v="22995"/>
    <d v="2022-06-05T11:02:39"/>
    <s v="ILA VII"/>
    <x v="6"/>
    <s v="Halabja"/>
    <s v="Markaz Saidsadiq"/>
    <s v="Shikhan"/>
    <s v="شيخان"/>
    <n v="35.355944800000003"/>
    <n v="45.861198899999998"/>
    <n v="6"/>
    <x v="40"/>
    <n v="4"/>
    <s v="2022-06"/>
  </r>
  <r>
    <n v="1304039"/>
    <n v="1885"/>
    <n v="22995"/>
    <d v="2022-06-05T11:02:39"/>
    <s v="ILA VII"/>
    <x v="6"/>
    <s v="Halabja"/>
    <s v="Markaz Saidsadiq"/>
    <s v="Shikhan"/>
    <s v="شيخان"/>
    <n v="35.355944800000003"/>
    <n v="45.861198899999998"/>
    <n v="6"/>
    <x v="18"/>
    <n v="1"/>
    <s v="2022-06"/>
  </r>
  <r>
    <n v="1304039"/>
    <n v="1885"/>
    <n v="22995"/>
    <d v="2022-06-05T11:02:39"/>
    <s v="ILA VII"/>
    <x v="6"/>
    <s v="Halabja"/>
    <s v="Markaz Saidsadiq"/>
    <s v="Shikhan"/>
    <s v="شيخان"/>
    <n v="35.355944800000003"/>
    <n v="45.861198899999998"/>
    <n v="6"/>
    <x v="15"/>
    <n v="1"/>
    <s v="2022-06"/>
  </r>
  <r>
    <n v="1304041"/>
    <n v="3902"/>
    <n v="23079"/>
    <d v="2022-06-26T11:14:36"/>
    <s v="ILA VII"/>
    <x v="6"/>
    <s v="Halabja"/>
    <s v="Markaz Sharazoor"/>
    <s v="Soreen"/>
    <s v="سورين"/>
    <n v="35.317888199999999"/>
    <n v="45.696130500000002"/>
    <n v="1"/>
    <x v="19"/>
    <n v="1"/>
    <s v="2022-06"/>
  </r>
  <r>
    <n v="1304019"/>
    <n v="3907"/>
    <n v="22998"/>
    <d v="2022-06-26T11:14:38"/>
    <s v="ILA VII"/>
    <x v="6"/>
    <s v="Halabja"/>
    <s v="Markaz Sharazoor"/>
    <s v="Hawaran"/>
    <s v="هواران"/>
    <n v="35.329287100000002"/>
    <n v="45.691694099999999"/>
    <n v="1"/>
    <x v="18"/>
    <n v="1"/>
    <s v="2022-06"/>
  </r>
  <r>
    <n v="1304037"/>
    <n v="3901"/>
    <n v="23077"/>
    <d v="2022-06-26T11:14:36"/>
    <s v="ILA VII"/>
    <x v="6"/>
    <s v="Halabja"/>
    <s v="Markaz Sharazoor"/>
    <s v="Sharwani"/>
    <s v="شارواني"/>
    <n v="35.313208500000002"/>
    <n v="45.693040400000001"/>
    <n v="1"/>
    <x v="18"/>
    <n v="1"/>
    <s v="2022-06"/>
  </r>
  <r>
    <n v="1305004"/>
    <n v="3366"/>
    <n v="23768"/>
    <d v="2022-06-22T11:33:45"/>
    <s v="ILA VII"/>
    <x v="6"/>
    <s v="Kalar"/>
    <s v="Markaz Kalar"/>
    <s v="Bingrd"/>
    <s v="بنكرد"/>
    <n v="34.614529064199999"/>
    <n v="45.316861840100003"/>
    <n v="2"/>
    <x v="40"/>
    <n v="2"/>
    <s v="2022-06"/>
  </r>
  <r>
    <n v="1305009"/>
    <n v="3363"/>
    <n v="6286"/>
    <d v="2022-06-22T11:33:44"/>
    <s v="ILA VII"/>
    <x v="6"/>
    <s v="Kalar"/>
    <s v="Markaz Kalar"/>
    <s v="Kalar Kon"/>
    <s v="كلار كون"/>
    <n v="34.6379547604"/>
    <n v="45.305101619399998"/>
    <n v="5"/>
    <x v="5"/>
    <n v="5"/>
    <s v="2022-06"/>
  </r>
  <r>
    <n v="1305013"/>
    <n v="3361"/>
    <n v="23928"/>
    <d v="2022-06-22T11:33:43"/>
    <s v="ILA VII"/>
    <x v="6"/>
    <s v="Kalar"/>
    <s v="Markaz Kalar"/>
    <s v="Shahidan"/>
    <s v="شهيدان"/>
    <n v="34.627256672500003"/>
    <n v="45.323931930500002"/>
    <n v="5"/>
    <x v="38"/>
    <n v="5"/>
    <s v="2022-06"/>
  </r>
  <r>
    <n v="1308019"/>
    <n v="3845"/>
    <n v="24896"/>
    <d v="2022-06-26T11:13:24"/>
    <s v="ILA VII"/>
    <x v="6"/>
    <s v="Rania"/>
    <s v="Hajiawa"/>
    <s v="Tekoshar"/>
    <s v="تيكوشر"/>
    <n v="36.228821199999999"/>
    <n v="44.800266399999998"/>
    <n v="2"/>
    <x v="40"/>
    <n v="2"/>
    <s v="2022-06"/>
  </r>
  <r>
    <n v="1310017"/>
    <n v="3468"/>
    <n v="25571"/>
    <d v="2022-06-22T14:51:52"/>
    <s v="ILA VII"/>
    <x v="6"/>
    <s v="Sulaymaniya"/>
    <s v="Bakrajo"/>
    <s v="Azadi-tasluja"/>
    <s v="ازادي-طاسلوجة"/>
    <n v="35.585259999999998"/>
    <n v="45.306694399999998"/>
    <n v="5"/>
    <x v="40"/>
    <n v="5"/>
    <s v="2022-06"/>
  </r>
  <r>
    <n v="1310229"/>
    <n v="3409"/>
    <n v="32069"/>
    <d v="2022-06-22T11:34:08"/>
    <s v="ILA VII"/>
    <x v="6"/>
    <s v="Sulaymaniya"/>
    <s v="Bakrajo"/>
    <s v="Malik mahmood 401"/>
    <s v="مليك محمود 401"/>
    <n v="35.550019687300001"/>
    <n v="45.354761698899999"/>
    <n v="5"/>
    <x v="40"/>
    <n v="5"/>
    <s v="2022-06"/>
  </r>
  <r>
    <n v="1310003"/>
    <n v="3670"/>
    <n v="23771"/>
    <d v="2022-06-23T11:16:27"/>
    <s v="ILA VII"/>
    <x v="6"/>
    <s v="Sulaymaniya"/>
    <s v="Bazyan"/>
    <s v="Bazian-Allaye"/>
    <s v="اللاهى"/>
    <n v="35.580818000000001"/>
    <n v="45.173604500000003"/>
    <n v="2"/>
    <x v="40"/>
    <n v="2"/>
    <s v="2022-06"/>
  </r>
  <r>
    <n v="1310031"/>
    <n v="1638"/>
    <n v="21287"/>
    <d v="2022-06-02T15:12:27"/>
    <s v="ILA VII"/>
    <x v="6"/>
    <s v="Sulaymaniya"/>
    <s v="Markaz Sulaymaniya"/>
    <s v="Chwar Chra"/>
    <s v="جوارجرا"/>
    <n v="35.542048800000003"/>
    <n v="45.401128300000003"/>
    <n v="2"/>
    <x v="40"/>
    <n v="2"/>
    <s v="2022-06"/>
  </r>
  <r>
    <n v="1310036"/>
    <n v="2384"/>
    <n v="21036"/>
    <d v="2022-06-12T16:17:40"/>
    <s v="ILA VII"/>
    <x v="6"/>
    <s v="Sulaymaniya"/>
    <s v="Markaz Sulaymaniya"/>
    <s v="Farmanbaran"/>
    <s v="فرمانبران"/>
    <n v="35.5898574"/>
    <n v="45.4054985"/>
    <n v="3"/>
    <x v="1"/>
    <n v="3"/>
    <s v="2022-06"/>
  </r>
  <r>
    <n v="1310045"/>
    <n v="2389"/>
    <n v="23718"/>
    <d v="2022-06-12T16:17:42"/>
    <s v="ILA VII"/>
    <x v="6"/>
    <s v="Sulaymaniya"/>
    <s v="Markaz Sulaymaniya"/>
    <s v="Haware Shar"/>
    <s v="هوارى شار"/>
    <n v="35.615379699999998"/>
    <n v="45.414839299999997"/>
    <n v="3"/>
    <x v="40"/>
    <n v="3"/>
    <s v="2022-06"/>
  </r>
  <r>
    <n v="1310065"/>
    <n v="3623"/>
    <n v="23719"/>
    <d v="2022-06-23T09:18:37"/>
    <s v="ILA VII"/>
    <x v="6"/>
    <s v="Sulaymaniya"/>
    <s v="Markaz Sulaymaniya"/>
    <s v="Kurdsat 138+136"/>
    <s v="كوردسات 136+138"/>
    <n v="35.593165800000001"/>
    <n v="45.4424177"/>
    <n v="1"/>
    <x v="40"/>
    <n v="1"/>
    <s v="2022-06"/>
  </r>
  <r>
    <n v="1310070"/>
    <n v="2339"/>
    <n v="21050"/>
    <d v="2022-06-12T09:29:50"/>
    <s v="ILA VII"/>
    <x v="6"/>
    <s v="Sulaymaniya"/>
    <s v="Markaz Sulaymaniya"/>
    <s v="MAMOSTAYAN"/>
    <s v="ماموستايان"/>
    <n v="35.5707229"/>
    <n v="45.438372999999999"/>
    <n v="3"/>
    <x v="1"/>
    <n v="3"/>
    <s v="2022-06"/>
  </r>
  <r>
    <n v="1310145"/>
    <n v="2440"/>
    <n v="31951"/>
    <d v="2022-06-13T16:06:30"/>
    <s v="ILA VII"/>
    <x v="6"/>
    <s v="Sulaymaniya"/>
    <s v="Markaz Sulaymaniya"/>
    <s v="Sana 313"/>
    <s v="سانا313"/>
    <n v="35.537284800000002"/>
    <n v="45.4622265"/>
    <n v="1"/>
    <x v="40"/>
    <n v="1"/>
    <s v="2022-06"/>
  </r>
  <r>
    <n v="1310192"/>
    <n v="3881"/>
    <n v="31978"/>
    <d v="2022-06-26T11:14:27"/>
    <s v="ILA VII"/>
    <x v="6"/>
    <s v="Sulaymaniya"/>
    <s v="Markaz Sulaymaniya"/>
    <s v="Chrakhan 322"/>
    <s v="جراخان 322"/>
    <n v="35.521512700000002"/>
    <n v="45.4399047"/>
    <n v="1"/>
    <x v="5"/>
    <n v="1"/>
    <s v="2022-06"/>
  </r>
  <r>
    <n v="1310214"/>
    <n v="2382"/>
    <n v="32007"/>
    <d v="2022-06-12T16:17:39"/>
    <s v="ILA VII"/>
    <x v="6"/>
    <s v="Sulaymaniya"/>
    <s v="Markaz Sulaymaniya"/>
    <s v="Naghda"/>
    <s v="ناغدا"/>
    <n v="35.590314900000003"/>
    <n v="45.393559799999998"/>
    <n v="4"/>
    <x v="40"/>
    <n v="4"/>
    <s v="2022-06"/>
  </r>
  <r>
    <n v="1310215"/>
    <n v="2381"/>
    <n v="32008"/>
    <d v="2022-06-12T16:17:39"/>
    <s v="ILA VII"/>
    <x v="6"/>
    <s v="Sulaymaniya"/>
    <s v="Markaz Sulaymaniya"/>
    <s v="Kewstan"/>
    <s v="كويستان"/>
    <n v="35.589292299999997"/>
    <n v="45.399595900000001"/>
    <n v="1"/>
    <x v="40"/>
    <n v="1"/>
    <s v="2022-06"/>
  </r>
  <r>
    <n v="3502012"/>
    <n v="1371"/>
    <n v="33800"/>
    <d v="2022-05-28T16:31:26"/>
    <s v="ILA VII"/>
    <x v="13"/>
    <s v="Al-Rifa'i"/>
    <s v="Al-Nasr"/>
    <s v="Al-Mustshfah"/>
    <s v="حي المستشفى"/>
    <n v="31.541273"/>
    <n v="46.125217999999997"/>
    <n v="5"/>
    <x v="15"/>
    <n v="2"/>
    <s v="2022-05"/>
  </r>
  <r>
    <n v="3502012"/>
    <n v="1371"/>
    <n v="33800"/>
    <d v="2022-05-28T16:31:26"/>
    <s v="ILA VII"/>
    <x v="13"/>
    <s v="Al-Rifa'i"/>
    <s v="Al-Nasr"/>
    <s v="Al-Mustshfah"/>
    <s v="حي المستشفى"/>
    <n v="31.541273"/>
    <n v="46.125217999999997"/>
    <n v="5"/>
    <x v="3"/>
    <n v="3"/>
    <s v="2022-05"/>
  </r>
  <r>
    <n v="3502015"/>
    <n v="1268"/>
    <n v="33803"/>
    <d v="2022-05-26T11:30:57"/>
    <s v="ILA VII"/>
    <x v="13"/>
    <s v="Al-Rifa'i"/>
    <s v="Al-Nasr"/>
    <s v="Al Amam Al Ridhah"/>
    <s v="الامام الرضا"/>
    <n v="31.543367"/>
    <n v="46.119889000000001"/>
    <n v="4"/>
    <x v="1"/>
    <n v="2"/>
    <s v="2022-05"/>
  </r>
  <r>
    <n v="3502015"/>
    <n v="1268"/>
    <n v="33803"/>
    <d v="2022-05-26T11:30:57"/>
    <s v="ILA VII"/>
    <x v="13"/>
    <s v="Al-Rifa'i"/>
    <s v="Al-Nasr"/>
    <s v="Al Amam Al Ridhah"/>
    <s v="الامام الرضا"/>
    <n v="31.543367"/>
    <n v="46.119889000000001"/>
    <n v="4"/>
    <x v="15"/>
    <n v="2"/>
    <s v="2022-05"/>
  </r>
  <r>
    <n v="3502016"/>
    <n v="1530"/>
    <n v="34162"/>
    <d v="2022-05-31T18:52:30"/>
    <s v="ILA VII"/>
    <x v="13"/>
    <s v="Al-Rifa'i"/>
    <s v="Markaz Al-Rifa'i"/>
    <s v="Al Tifige"/>
    <s v="التيفيج"/>
    <n v="31.735530000000001"/>
    <n v="46.112045999999999"/>
    <n v="17"/>
    <x v="1"/>
    <n v="4"/>
    <s v="2022-05"/>
  </r>
  <r>
    <n v="3502016"/>
    <n v="1530"/>
    <n v="34162"/>
    <d v="2022-05-31T18:52:30"/>
    <s v="ILA VII"/>
    <x v="13"/>
    <s v="Al-Rifa'i"/>
    <s v="Markaz Al-Rifa'i"/>
    <s v="Al Tifige"/>
    <s v="التيفيج"/>
    <n v="31.735530000000001"/>
    <n v="46.112045999999999"/>
    <n v="17"/>
    <x v="15"/>
    <n v="3"/>
    <s v="2022-05"/>
  </r>
  <r>
    <n v="3502016"/>
    <n v="1530"/>
    <n v="34162"/>
    <d v="2022-05-31T18:52:30"/>
    <s v="ILA VII"/>
    <x v="13"/>
    <s v="Al-Rifa'i"/>
    <s v="Markaz Al-Rifa'i"/>
    <s v="Al Tifige"/>
    <s v="التيفيج"/>
    <n v="31.735530000000001"/>
    <n v="46.112045999999999"/>
    <n v="17"/>
    <x v="6"/>
    <n v="7"/>
    <s v="2022-05"/>
  </r>
  <r>
    <n v="3502016"/>
    <n v="1530"/>
    <n v="34162"/>
    <d v="2022-05-31T18:52:30"/>
    <s v="ILA VII"/>
    <x v="13"/>
    <s v="Al-Rifa'i"/>
    <s v="Markaz Al-Rifa'i"/>
    <s v="Al Tifige"/>
    <s v="التيفيج"/>
    <n v="31.735530000000001"/>
    <n v="46.112045999999999"/>
    <n v="17"/>
    <x v="5"/>
    <n v="3"/>
    <s v="2022-05"/>
  </r>
  <r>
    <n v="3502018"/>
    <n v="1531"/>
    <n v="10289"/>
    <d v="2022-05-31T18:52:31"/>
    <s v="ILA VII"/>
    <x v="13"/>
    <s v="Al-Rifa'i"/>
    <s v="Markaz Al-Rifa'i"/>
    <s v="Hay Al Ameer"/>
    <s v="حي الامير "/>
    <n v="31.715143000000001"/>
    <n v="46.098461"/>
    <n v="8"/>
    <x v="15"/>
    <n v="3"/>
    <s v="2022-05"/>
  </r>
  <r>
    <n v="3502018"/>
    <n v="1531"/>
    <n v="10289"/>
    <d v="2022-05-31T18:52:31"/>
    <s v="ILA VII"/>
    <x v="13"/>
    <s v="Al-Rifa'i"/>
    <s v="Markaz Al-Rifa'i"/>
    <s v="Hay Al Ameer"/>
    <s v="حي الامير "/>
    <n v="31.715143000000001"/>
    <n v="46.098461"/>
    <n v="8"/>
    <x v="5"/>
    <n v="2"/>
    <s v="2022-05"/>
  </r>
  <r>
    <n v="3502018"/>
    <n v="1531"/>
    <n v="10289"/>
    <d v="2022-05-31T18:52:31"/>
    <s v="ILA VII"/>
    <x v="13"/>
    <s v="Al-Rifa'i"/>
    <s v="Markaz Al-Rifa'i"/>
    <s v="Hay Al Ameer"/>
    <s v="حي الامير "/>
    <n v="31.715143000000001"/>
    <n v="46.098461"/>
    <n v="8"/>
    <x v="19"/>
    <n v="3"/>
    <s v="2022-05"/>
  </r>
  <r>
    <n v="3502003"/>
    <n v="1942"/>
    <n v="24722"/>
    <d v="2022-06-06T08:54:37"/>
    <s v="ILA VII"/>
    <x v="13"/>
    <s v="Al-Rifa'i"/>
    <s v="Markaz Al-Rifa'i"/>
    <s v="Hay Al Hussien"/>
    <s v="حي الحسين"/>
    <n v="31.711529196499999"/>
    <n v="46.124556874"/>
    <n v="9"/>
    <x v="5"/>
    <n v="4"/>
    <s v="2022-06"/>
  </r>
  <r>
    <n v="3502003"/>
    <n v="1942"/>
    <n v="24722"/>
    <d v="2022-06-06T08:54:37"/>
    <s v="ILA VII"/>
    <x v="13"/>
    <s v="Al-Rifa'i"/>
    <s v="Markaz Al-Rifa'i"/>
    <s v="Hay Al Hussien"/>
    <s v="حي الحسين"/>
    <n v="31.711529196499999"/>
    <n v="46.124556874"/>
    <n v="9"/>
    <x v="15"/>
    <n v="5"/>
    <s v="2022-06"/>
  </r>
  <r>
    <n v="3502007"/>
    <n v="1382"/>
    <n v="33795"/>
    <d v="2022-05-28T16:52:25"/>
    <s v="ILA VII"/>
    <x v="13"/>
    <s v="Al-Rifa'i"/>
    <s v="Markaz Al-Rifa'i"/>
    <s v="Al-Omal"/>
    <s v="حي العمال"/>
    <n v="31.728400000000001"/>
    <n v="46.110399999999998"/>
    <n v="4"/>
    <x v="15"/>
    <n v="4"/>
    <s v="2022-05"/>
  </r>
  <r>
    <n v="3504001"/>
    <n v="1486"/>
    <n v="24494"/>
    <d v="2022-05-31T10:38:25"/>
    <s v="ILA VII"/>
    <x v="13"/>
    <s v="Nassriya"/>
    <s v="Markaz Al-Nassriya"/>
    <s v="Al Aker"/>
    <s v="العكر"/>
    <n v="31.027710880499999"/>
    <n v="46.218214741200001"/>
    <n v="45"/>
    <x v="5"/>
    <n v="10"/>
    <s v="2022-05"/>
  </r>
  <r>
    <n v="3504001"/>
    <n v="1486"/>
    <n v="24494"/>
    <d v="2022-05-31T10:38:25"/>
    <s v="ILA VII"/>
    <x v="13"/>
    <s v="Nassriya"/>
    <s v="Markaz Al-Nassriya"/>
    <s v="Al Aker"/>
    <s v="العكر"/>
    <n v="31.027710880499999"/>
    <n v="46.218214741200001"/>
    <n v="45"/>
    <x v="1"/>
    <n v="20"/>
    <s v="2022-05"/>
  </r>
  <r>
    <n v="3504001"/>
    <n v="1486"/>
    <n v="24494"/>
    <d v="2022-05-31T10:38:25"/>
    <s v="ILA VII"/>
    <x v="13"/>
    <s v="Nassriya"/>
    <s v="Markaz Al-Nassriya"/>
    <s v="Al Aker"/>
    <s v="العكر"/>
    <n v="31.027710880499999"/>
    <n v="46.218214741200001"/>
    <n v="45"/>
    <x v="15"/>
    <n v="15"/>
    <s v="2022-05"/>
  </r>
  <r>
    <n v="3504002"/>
    <n v="3974"/>
    <n v="25529"/>
    <d v="2022-06-26T22:00:51"/>
    <s v="ILA VII"/>
    <x v="13"/>
    <s v="Nassriya"/>
    <s v="Markaz Al-Nassriya"/>
    <s v="Al Aoeh"/>
    <s v="قرية العوية"/>
    <n v="31.033167288000001"/>
    <n v="46.273891712999998"/>
    <n v="9"/>
    <x v="15"/>
    <n v="5"/>
    <s v="2022-06"/>
  </r>
  <r>
    <n v="3504002"/>
    <n v="3974"/>
    <n v="25529"/>
    <d v="2022-06-26T22:00:51"/>
    <s v="ILA VII"/>
    <x v="13"/>
    <s v="Nassriya"/>
    <s v="Markaz Al-Nassriya"/>
    <s v="Al Aoeh"/>
    <s v="قرية العوية"/>
    <n v="31.033167288000001"/>
    <n v="46.273891712999998"/>
    <n v="9"/>
    <x v="5"/>
    <n v="4"/>
    <s v="2022-06"/>
  </r>
  <r>
    <n v="3504006"/>
    <n v="1687"/>
    <n v="9728"/>
    <d v="2022-06-04T11:28:30"/>
    <s v="ILA VII"/>
    <x v="13"/>
    <s v="Nassriya"/>
    <s v="Markaz Al-Nassriya"/>
    <s v="Al Dhubat"/>
    <s v="حي الضباط"/>
    <n v="31.038316374200001"/>
    <n v="46.253982172199997"/>
    <n v="5"/>
    <x v="1"/>
    <n v="5"/>
    <s v="2022-06"/>
  </r>
  <r>
    <n v="3504007"/>
    <n v="1779"/>
    <n v="25525"/>
    <d v="2022-06-04T16:49:41"/>
    <s v="ILA VII"/>
    <x v="13"/>
    <s v="Nassriya"/>
    <s v="Markaz Al-Nassriya"/>
    <s v="Al Emarat"/>
    <s v="العمارات"/>
    <n v="31.027024004299999"/>
    <n v="46.241676675500003"/>
    <n v="40"/>
    <x v="1"/>
    <n v="10"/>
    <s v="2022-06"/>
  </r>
  <r>
    <n v="3504007"/>
    <n v="1779"/>
    <n v="25525"/>
    <d v="2022-06-04T16:49:41"/>
    <s v="ILA VII"/>
    <x v="13"/>
    <s v="Nassriya"/>
    <s v="Markaz Al-Nassriya"/>
    <s v="Al Emarat"/>
    <s v="العمارات"/>
    <n v="31.027024004299999"/>
    <n v="46.241676675500003"/>
    <n v="40"/>
    <x v="5"/>
    <n v="12"/>
    <s v="2022-06"/>
  </r>
  <r>
    <n v="3504007"/>
    <n v="1779"/>
    <n v="25525"/>
    <d v="2022-06-04T16:49:41"/>
    <s v="ILA VII"/>
    <x v="13"/>
    <s v="Nassriya"/>
    <s v="Markaz Al-Nassriya"/>
    <s v="Al Emarat"/>
    <s v="العمارات"/>
    <n v="31.027024004299999"/>
    <n v="46.241676675500003"/>
    <n v="40"/>
    <x v="3"/>
    <n v="14"/>
    <s v="2022-06"/>
  </r>
  <r>
    <n v="3504007"/>
    <n v="1779"/>
    <n v="25525"/>
    <d v="2022-06-04T16:49:41"/>
    <s v="ILA VII"/>
    <x v="13"/>
    <s v="Nassriya"/>
    <s v="Markaz Al-Nassriya"/>
    <s v="Al Emarat"/>
    <s v="العمارات"/>
    <n v="31.027024004299999"/>
    <n v="46.241676675500003"/>
    <n v="40"/>
    <x v="15"/>
    <n v="4"/>
    <s v="2022-06"/>
  </r>
  <r>
    <n v="3504011"/>
    <n v="1777"/>
    <n v="10260"/>
    <d v="2022-06-04T16:40:29"/>
    <s v="ILA VII"/>
    <x v="13"/>
    <s v="Nassriya"/>
    <s v="Markaz Al-Nassriya"/>
    <s v="Al Iskan Al Sinaie"/>
    <s v="الاسكان الصناعي"/>
    <n v="31.0087376"/>
    <n v="46.284794599999998"/>
    <n v="680"/>
    <x v="15"/>
    <n v="40"/>
    <s v="2022-06"/>
  </r>
  <r>
    <n v="3504011"/>
    <n v="1777"/>
    <n v="10260"/>
    <d v="2022-06-04T16:40:29"/>
    <s v="ILA VII"/>
    <x v="13"/>
    <s v="Nassriya"/>
    <s v="Markaz Al-Nassriya"/>
    <s v="Al Iskan Al Sinaie"/>
    <s v="الاسكان الصناعي"/>
    <n v="31.0087376"/>
    <n v="46.284794599999998"/>
    <n v="680"/>
    <x v="3"/>
    <n v="20"/>
    <s v="2022-06"/>
  </r>
  <r>
    <n v="3504011"/>
    <n v="1777"/>
    <n v="10260"/>
    <d v="2022-06-04T16:40:29"/>
    <s v="ILA VII"/>
    <x v="13"/>
    <s v="Nassriya"/>
    <s v="Markaz Al-Nassriya"/>
    <s v="Al Iskan Al Sinaie"/>
    <s v="الاسكان الصناعي"/>
    <n v="31.0087376"/>
    <n v="46.284794599999998"/>
    <n v="680"/>
    <x v="1"/>
    <n v="10"/>
    <s v="2022-06"/>
  </r>
  <r>
    <n v="3504011"/>
    <n v="1777"/>
    <n v="10260"/>
    <d v="2022-06-04T16:40:29"/>
    <s v="ILA VII"/>
    <x v="13"/>
    <s v="Nassriya"/>
    <s v="Markaz Al-Nassriya"/>
    <s v="Al Iskan Al Sinaie"/>
    <s v="الاسكان الصناعي"/>
    <n v="31.0087376"/>
    <n v="46.284794599999998"/>
    <n v="680"/>
    <x v="37"/>
    <n v="10"/>
    <s v="2022-06"/>
  </r>
  <r>
    <n v="3504011"/>
    <n v="1777"/>
    <n v="10260"/>
    <d v="2022-06-04T16:40:29"/>
    <s v="ILA VII"/>
    <x v="13"/>
    <s v="Nassriya"/>
    <s v="Markaz Al-Nassriya"/>
    <s v="Al Iskan Al Sinaie"/>
    <s v="الاسكان الصناعي"/>
    <n v="31.0087376"/>
    <n v="46.284794599999998"/>
    <n v="680"/>
    <x v="6"/>
    <n v="250"/>
    <s v="2022-06"/>
  </r>
  <r>
    <n v="3504011"/>
    <n v="1777"/>
    <n v="10260"/>
    <d v="2022-06-04T16:40:29"/>
    <s v="ILA VII"/>
    <x v="13"/>
    <s v="Nassriya"/>
    <s v="Markaz Al-Nassriya"/>
    <s v="Al Iskan Al Sinaie"/>
    <s v="الاسكان الصناعي"/>
    <n v="31.0087376"/>
    <n v="46.284794599999998"/>
    <n v="680"/>
    <x v="19"/>
    <n v="150"/>
    <s v="2022-06"/>
  </r>
  <r>
    <n v="3504011"/>
    <n v="1777"/>
    <n v="10260"/>
    <d v="2022-06-04T16:40:29"/>
    <s v="ILA VII"/>
    <x v="13"/>
    <s v="Nassriya"/>
    <s v="Markaz Al-Nassriya"/>
    <s v="Al Iskan Al Sinaie"/>
    <s v="الاسكان الصناعي"/>
    <n v="31.0087376"/>
    <n v="46.284794599999998"/>
    <n v="680"/>
    <x v="5"/>
    <n v="200"/>
    <s v="2022-06"/>
  </r>
  <r>
    <n v="3504014"/>
    <n v="3972"/>
    <n v="10254"/>
    <d v="2022-06-26T21:32:51"/>
    <s v="ILA VII"/>
    <x v="13"/>
    <s v="Nassriya"/>
    <s v="Markaz Al-Nassriya"/>
    <s v="Al Sharqiya"/>
    <s v="الشرقيه"/>
    <n v="31.044867277600002"/>
    <n v="46.259297235299996"/>
    <n v="30"/>
    <x v="33"/>
    <n v="15"/>
    <s v="2022-06"/>
  </r>
  <r>
    <n v="3504014"/>
    <n v="3972"/>
    <n v="10254"/>
    <d v="2022-06-26T21:32:51"/>
    <s v="ILA VII"/>
    <x v="13"/>
    <s v="Nassriya"/>
    <s v="Markaz Al-Nassriya"/>
    <s v="Al Sharqiya"/>
    <s v="الشرقيه"/>
    <n v="31.044867277600002"/>
    <n v="46.259297235299996"/>
    <n v="30"/>
    <x v="10"/>
    <n v="10"/>
    <s v="2022-06"/>
  </r>
  <r>
    <n v="3504014"/>
    <n v="3972"/>
    <n v="10254"/>
    <d v="2022-06-26T21:32:51"/>
    <s v="ILA VII"/>
    <x v="13"/>
    <s v="Nassriya"/>
    <s v="Markaz Al-Nassriya"/>
    <s v="Al Sharqiya"/>
    <s v="الشرقيه"/>
    <n v="31.044867277600002"/>
    <n v="46.259297235299996"/>
    <n v="30"/>
    <x v="11"/>
    <n v="5"/>
    <s v="2022-06"/>
  </r>
  <r>
    <n v="3504015"/>
    <n v="1498"/>
    <n v="10272"/>
    <d v="2022-05-31T12:01:11"/>
    <s v="ILA VII"/>
    <x v="13"/>
    <s v="Nassriya"/>
    <s v="Markaz Al-Nassriya"/>
    <s v="Al Shoula"/>
    <s v="الشعلة"/>
    <n v="31.034963944600001"/>
    <n v="46.242300951700003"/>
    <n v="3"/>
    <x v="15"/>
    <n v="3"/>
    <s v="2022-05"/>
  </r>
  <r>
    <n v="3504016"/>
    <n v="1512"/>
    <n v="10281"/>
    <d v="2022-05-31T13:49:45"/>
    <s v="ILA VII"/>
    <x v="13"/>
    <s v="Nassriya"/>
    <s v="Markaz Al-Nassriya"/>
    <s v="Al Shumokh"/>
    <s v="حي الشموخ"/>
    <n v="31.029471706599999"/>
    <n v="46.244121658399997"/>
    <n v="9"/>
    <x v="3"/>
    <n v="4"/>
    <s v="2022-05"/>
  </r>
  <r>
    <n v="3504016"/>
    <n v="1512"/>
    <n v="10281"/>
    <d v="2022-05-31T13:49:45"/>
    <s v="ILA VII"/>
    <x v="13"/>
    <s v="Nassriya"/>
    <s v="Markaz Al-Nassriya"/>
    <s v="Al Shumokh"/>
    <s v="حي الشموخ"/>
    <n v="31.029471706599999"/>
    <n v="46.244121658399997"/>
    <n v="9"/>
    <x v="1"/>
    <n v="4"/>
    <s v="2022-05"/>
  </r>
  <r>
    <n v="3504016"/>
    <n v="1512"/>
    <n v="10281"/>
    <d v="2022-05-31T13:49:45"/>
    <s v="ILA VII"/>
    <x v="13"/>
    <s v="Nassriya"/>
    <s v="Markaz Al-Nassriya"/>
    <s v="Al Shumokh"/>
    <s v="حي الشموخ"/>
    <n v="31.029471706599999"/>
    <n v="46.244121658399997"/>
    <n v="9"/>
    <x v="15"/>
    <n v="1"/>
    <s v="2022-05"/>
  </r>
  <r>
    <n v="3504019"/>
    <n v="2124"/>
    <n v="9470"/>
    <d v="2022-06-08T16:21:52"/>
    <s v="ILA VII"/>
    <x v="13"/>
    <s v="Nassriya"/>
    <s v="Markaz Al-Nassriya"/>
    <s v="Al-hay al-askary"/>
    <s v="الحي العسكري "/>
    <n v="31.0569626851"/>
    <n v="46.266143804899997"/>
    <n v="13"/>
    <x v="10"/>
    <n v="4"/>
    <s v="2022-06"/>
  </r>
  <r>
    <n v="3504019"/>
    <n v="2124"/>
    <n v="9470"/>
    <d v="2022-06-08T16:21:52"/>
    <s v="ILA VII"/>
    <x v="13"/>
    <s v="Nassriya"/>
    <s v="Markaz Al-Nassriya"/>
    <s v="Al-hay al-askary"/>
    <s v="الحي العسكري "/>
    <n v="31.0569626851"/>
    <n v="46.266143804899997"/>
    <n v="13"/>
    <x v="33"/>
    <n v="3"/>
    <s v="2022-06"/>
  </r>
  <r>
    <n v="3504019"/>
    <n v="2124"/>
    <n v="9470"/>
    <d v="2022-06-08T16:21:52"/>
    <s v="ILA VII"/>
    <x v="13"/>
    <s v="Nassriya"/>
    <s v="Markaz Al-Nassriya"/>
    <s v="Al-hay al-askary"/>
    <s v="الحي العسكري "/>
    <n v="31.0569626851"/>
    <n v="46.266143804899997"/>
    <n v="13"/>
    <x v="0"/>
    <n v="3"/>
    <s v="2022-06"/>
  </r>
  <r>
    <n v="3504019"/>
    <n v="2124"/>
    <n v="9470"/>
    <d v="2022-06-08T16:21:52"/>
    <s v="ILA VII"/>
    <x v="13"/>
    <s v="Nassriya"/>
    <s v="Markaz Al-Nassriya"/>
    <s v="Al-hay al-askary"/>
    <s v="الحي العسكري "/>
    <n v="31.0569626851"/>
    <n v="46.266143804899997"/>
    <n v="13"/>
    <x v="11"/>
    <n v="3"/>
    <s v="2022-06"/>
  </r>
  <r>
    <n v="3504021"/>
    <n v="1780"/>
    <n v="10335"/>
    <d v="2022-06-04T17:14:17"/>
    <s v="ILA VII"/>
    <x v="13"/>
    <s v="Nassriya"/>
    <s v="Markaz Al-Nassriya"/>
    <s v="Al-Salhiya"/>
    <s v="حي الصالحية"/>
    <n v="31.0506383486"/>
    <n v="46.269343302599999"/>
    <n v="16"/>
    <x v="5"/>
    <n v="4"/>
    <s v="2022-06"/>
  </r>
  <r>
    <n v="3504021"/>
    <n v="1780"/>
    <n v="10335"/>
    <d v="2022-06-04T17:14:17"/>
    <s v="ILA VII"/>
    <x v="13"/>
    <s v="Nassriya"/>
    <s v="Markaz Al-Nassriya"/>
    <s v="Al-Salhiya"/>
    <s v="حي الصالحية"/>
    <n v="31.0506383486"/>
    <n v="46.269343302599999"/>
    <n v="16"/>
    <x v="15"/>
    <n v="3"/>
    <s v="2022-06"/>
  </r>
  <r>
    <n v="3504021"/>
    <n v="1780"/>
    <n v="10335"/>
    <d v="2022-06-04T17:14:17"/>
    <s v="ILA VII"/>
    <x v="13"/>
    <s v="Nassriya"/>
    <s v="Markaz Al-Nassriya"/>
    <s v="Al-Salhiya"/>
    <s v="حي الصالحية"/>
    <n v="31.0506383486"/>
    <n v="46.269343302599999"/>
    <n v="16"/>
    <x v="10"/>
    <n v="6"/>
    <s v="2022-06"/>
  </r>
  <r>
    <n v="3504021"/>
    <n v="1780"/>
    <n v="10335"/>
    <d v="2022-06-04T17:14:17"/>
    <s v="ILA VII"/>
    <x v="13"/>
    <s v="Nassriya"/>
    <s v="Markaz Al-Nassriya"/>
    <s v="Al-Salhiya"/>
    <s v="حي الصالحية"/>
    <n v="31.0506383486"/>
    <n v="46.269343302599999"/>
    <n v="16"/>
    <x v="3"/>
    <n v="1"/>
    <s v="2022-06"/>
  </r>
  <r>
    <n v="3504021"/>
    <n v="1780"/>
    <n v="10335"/>
    <d v="2022-06-04T17:14:17"/>
    <s v="ILA VII"/>
    <x v="13"/>
    <s v="Nassriya"/>
    <s v="Markaz Al-Nassriya"/>
    <s v="Al-Salhiya"/>
    <s v="حي الصالحية"/>
    <n v="31.0506383486"/>
    <n v="46.269343302599999"/>
    <n v="16"/>
    <x v="11"/>
    <n v="2"/>
    <s v="2022-06"/>
  </r>
  <r>
    <n v="3504023"/>
    <n v="3973"/>
    <n v="9448"/>
    <d v="2022-06-26T21:49:23"/>
    <s v="ILA VII"/>
    <x v="13"/>
    <s v="Nassriya"/>
    <s v="Markaz Al-Nassriya"/>
    <s v="Al-Thawrah"/>
    <s v="الثوره"/>
    <n v="31.027006973399999"/>
    <n v="46.228093038300003"/>
    <n v="69"/>
    <x v="5"/>
    <n v="20"/>
    <s v="2022-06"/>
  </r>
  <r>
    <n v="3504023"/>
    <n v="3973"/>
    <n v="9448"/>
    <d v="2022-06-26T21:49:23"/>
    <s v="ILA VII"/>
    <x v="13"/>
    <s v="Nassriya"/>
    <s v="Markaz Al-Nassriya"/>
    <s v="Al-Thawrah"/>
    <s v="الثوره"/>
    <n v="31.027006973399999"/>
    <n v="46.228093038300003"/>
    <n v="69"/>
    <x v="15"/>
    <n v="10"/>
    <s v="2022-06"/>
  </r>
  <r>
    <n v="3504023"/>
    <n v="3973"/>
    <n v="9448"/>
    <d v="2022-06-26T21:49:23"/>
    <s v="ILA VII"/>
    <x v="13"/>
    <s v="Nassriya"/>
    <s v="Markaz Al-Nassriya"/>
    <s v="Al-Thawrah"/>
    <s v="الثوره"/>
    <n v="31.027006973399999"/>
    <n v="46.228093038300003"/>
    <n v="69"/>
    <x v="1"/>
    <n v="15"/>
    <s v="2022-06"/>
  </r>
  <r>
    <n v="3504023"/>
    <n v="3973"/>
    <n v="9448"/>
    <d v="2022-06-26T21:49:23"/>
    <s v="ILA VII"/>
    <x v="13"/>
    <s v="Nassriya"/>
    <s v="Markaz Al-Nassriya"/>
    <s v="Al-Thawrah"/>
    <s v="الثوره"/>
    <n v="31.027006973399999"/>
    <n v="46.228093038300003"/>
    <n v="69"/>
    <x v="3"/>
    <n v="24"/>
    <s v="2022-06"/>
  </r>
  <r>
    <n v="3504024"/>
    <n v="1778"/>
    <n v="9396"/>
    <d v="2022-06-04T16:40:31"/>
    <s v="ILA VII"/>
    <x v="13"/>
    <s v="Nassriya"/>
    <s v="Markaz Al-Nassriya"/>
    <s v="Al-zielat"/>
    <s v="الزعيلات"/>
    <n v="31.0154237044"/>
    <n v="46.263441754500001"/>
    <n v="18"/>
    <x v="1"/>
    <n v="8"/>
    <s v="2022-06"/>
  </r>
  <r>
    <n v="3504024"/>
    <n v="1778"/>
    <n v="9396"/>
    <d v="2022-06-04T16:40:31"/>
    <s v="ILA VII"/>
    <x v="13"/>
    <s v="Nassriya"/>
    <s v="Markaz Al-Nassriya"/>
    <s v="Al-zielat"/>
    <s v="الزعيلات"/>
    <n v="31.0154237044"/>
    <n v="46.263441754500001"/>
    <n v="18"/>
    <x v="15"/>
    <n v="4"/>
    <s v="2022-06"/>
  </r>
  <r>
    <n v="3504024"/>
    <n v="1778"/>
    <n v="9396"/>
    <d v="2022-06-04T16:40:31"/>
    <s v="ILA VII"/>
    <x v="13"/>
    <s v="Nassriya"/>
    <s v="Markaz Al-Nassriya"/>
    <s v="Al-zielat"/>
    <s v="الزعيلات"/>
    <n v="31.0154237044"/>
    <n v="46.263441754500001"/>
    <n v="18"/>
    <x v="5"/>
    <n v="6"/>
    <s v="2022-06"/>
  </r>
  <r>
    <n v="3504025"/>
    <n v="1128"/>
    <n v="10262"/>
    <d v="2022-05-23T14:41:16"/>
    <s v="ILA VII"/>
    <x v="13"/>
    <s v="Nassriya"/>
    <s v="Markaz Al-Nassriya"/>
    <s v="Aredo"/>
    <s v="حي اريدو"/>
    <n v="31.074394900600002"/>
    <n v="46.250142994800001"/>
    <n v="95"/>
    <x v="5"/>
    <n v="35"/>
    <s v="2022-05"/>
  </r>
  <r>
    <n v="3504025"/>
    <n v="1128"/>
    <n v="10262"/>
    <d v="2022-05-23T14:41:16"/>
    <s v="ILA VII"/>
    <x v="13"/>
    <s v="Nassriya"/>
    <s v="Markaz Al-Nassriya"/>
    <s v="Aredo"/>
    <s v="حي اريدو"/>
    <n v="31.074394900600002"/>
    <n v="46.250142994800001"/>
    <n v="95"/>
    <x v="1"/>
    <n v="30"/>
    <s v="2022-05"/>
  </r>
  <r>
    <n v="3504025"/>
    <n v="1128"/>
    <n v="10262"/>
    <d v="2022-05-23T14:41:16"/>
    <s v="ILA VII"/>
    <x v="13"/>
    <s v="Nassriya"/>
    <s v="Markaz Al-Nassriya"/>
    <s v="Aredo"/>
    <s v="حي اريدو"/>
    <n v="31.074394900600002"/>
    <n v="46.250142994800001"/>
    <n v="95"/>
    <x v="18"/>
    <n v="10"/>
    <s v="2022-05"/>
  </r>
  <r>
    <n v="3504025"/>
    <n v="1128"/>
    <n v="10262"/>
    <d v="2022-05-23T14:41:16"/>
    <s v="ILA VII"/>
    <x v="13"/>
    <s v="Nassriya"/>
    <s v="Markaz Al-Nassriya"/>
    <s v="Aredo"/>
    <s v="حي اريدو"/>
    <n v="31.074394900600002"/>
    <n v="46.250142994800001"/>
    <n v="95"/>
    <x v="6"/>
    <n v="10"/>
    <s v="2022-05"/>
  </r>
  <r>
    <n v="3504025"/>
    <n v="1128"/>
    <n v="10262"/>
    <d v="2022-05-23T14:41:16"/>
    <s v="ILA VII"/>
    <x v="13"/>
    <s v="Nassriya"/>
    <s v="Markaz Al-Nassriya"/>
    <s v="Aredo"/>
    <s v="حي اريدو"/>
    <n v="31.074394900600002"/>
    <n v="46.250142994800001"/>
    <n v="95"/>
    <x v="15"/>
    <n v="10"/>
    <s v="2022-05"/>
  </r>
  <r>
    <n v="3504026"/>
    <n v="1515"/>
    <n v="10253"/>
    <d v="2022-05-31T14:10:14"/>
    <s v="ILA VII"/>
    <x v="13"/>
    <s v="Nassriya"/>
    <s v="Markaz Al-Nassriya"/>
    <s v="Baghdad Street"/>
    <s v="شارع بغداد"/>
    <n v="31.038477412900001"/>
    <n v="46.2356561609"/>
    <n v="7"/>
    <x v="15"/>
    <n v="5"/>
    <s v="2022-05"/>
  </r>
  <r>
    <n v="3504026"/>
    <n v="1515"/>
    <n v="10253"/>
    <d v="2022-05-31T14:10:14"/>
    <s v="ILA VII"/>
    <x v="13"/>
    <s v="Nassriya"/>
    <s v="Markaz Al-Nassriya"/>
    <s v="Baghdad Street"/>
    <s v="شارع بغداد"/>
    <n v="31.038477412900001"/>
    <n v="46.2356561609"/>
    <n v="7"/>
    <x v="3"/>
    <n v="2"/>
    <s v="2022-05"/>
  </r>
  <r>
    <n v="3504028"/>
    <n v="1487"/>
    <n v="25526"/>
    <d v="2022-05-31T10:39:19"/>
    <s v="ILA VII"/>
    <x v="13"/>
    <s v="Nassriya"/>
    <s v="Markaz Al-Nassriya"/>
    <s v="Hay Al Ameer"/>
    <s v="حي الامير"/>
    <n v="31.036175809100001"/>
    <n v="46.220527480000001"/>
    <n v="55"/>
    <x v="5"/>
    <n v="13"/>
    <s v="2022-05"/>
  </r>
  <r>
    <n v="3504028"/>
    <n v="1487"/>
    <n v="25526"/>
    <d v="2022-05-31T10:39:19"/>
    <s v="ILA VII"/>
    <x v="13"/>
    <s v="Nassriya"/>
    <s v="Markaz Al-Nassriya"/>
    <s v="Hay Al Ameer"/>
    <s v="حي الامير"/>
    <n v="31.036175809100001"/>
    <n v="46.220527480000001"/>
    <n v="55"/>
    <x v="3"/>
    <n v="10"/>
    <s v="2022-05"/>
  </r>
  <r>
    <n v="3504028"/>
    <n v="1487"/>
    <n v="25526"/>
    <d v="2022-05-31T10:39:19"/>
    <s v="ILA VII"/>
    <x v="13"/>
    <s v="Nassriya"/>
    <s v="Markaz Al-Nassriya"/>
    <s v="Hay Al Ameer"/>
    <s v="حي الامير"/>
    <n v="31.036175809100001"/>
    <n v="46.220527480000001"/>
    <n v="55"/>
    <x v="16"/>
    <n v="10"/>
    <s v="2022-05"/>
  </r>
  <r>
    <n v="3504028"/>
    <n v="1487"/>
    <n v="25526"/>
    <d v="2022-05-31T10:39:19"/>
    <s v="ILA VII"/>
    <x v="13"/>
    <s v="Nassriya"/>
    <s v="Markaz Al-Nassriya"/>
    <s v="Hay Al Ameer"/>
    <s v="حي الامير"/>
    <n v="31.036175809100001"/>
    <n v="46.220527480000001"/>
    <n v="55"/>
    <x v="15"/>
    <n v="14"/>
    <s v="2022-05"/>
  </r>
  <r>
    <n v="3504028"/>
    <n v="1487"/>
    <n v="25526"/>
    <d v="2022-05-31T10:39:19"/>
    <s v="ILA VII"/>
    <x v="13"/>
    <s v="Nassriya"/>
    <s v="Markaz Al-Nassriya"/>
    <s v="Hay Al Ameer"/>
    <s v="حي الامير"/>
    <n v="31.036175809100001"/>
    <n v="46.220527480000001"/>
    <n v="55"/>
    <x v="1"/>
    <n v="8"/>
    <s v="2022-05"/>
  </r>
  <r>
    <n v="3504029"/>
    <n v="1149"/>
    <n v="10301"/>
    <d v="2022-05-24T00:21:21"/>
    <s v="ILA VII"/>
    <x v="13"/>
    <s v="Nassriya"/>
    <s v="Markaz Al-Nassriya"/>
    <s v="Hay Al Fidaa"/>
    <s v="حي الفداء"/>
    <n v="31.069166239000001"/>
    <n v="46.283791055999998"/>
    <n v="30"/>
    <x v="11"/>
    <n v="4"/>
    <s v="2022-05"/>
  </r>
  <r>
    <n v="3504029"/>
    <n v="1149"/>
    <n v="10301"/>
    <d v="2022-05-24T00:21:21"/>
    <s v="ILA VII"/>
    <x v="13"/>
    <s v="Nassriya"/>
    <s v="Markaz Al-Nassriya"/>
    <s v="Hay Al Fidaa"/>
    <s v="حي الفداء"/>
    <n v="31.069166239000001"/>
    <n v="46.283791055999998"/>
    <n v="30"/>
    <x v="10"/>
    <n v="11"/>
    <s v="2022-05"/>
  </r>
  <r>
    <n v="3504029"/>
    <n v="1149"/>
    <n v="10301"/>
    <d v="2022-05-24T00:21:21"/>
    <s v="ILA VII"/>
    <x v="13"/>
    <s v="Nassriya"/>
    <s v="Markaz Al-Nassriya"/>
    <s v="Hay Al Fidaa"/>
    <s v="حي الفداء"/>
    <n v="31.069166239000001"/>
    <n v="46.283791055999998"/>
    <n v="30"/>
    <x v="15"/>
    <n v="6"/>
    <s v="2022-05"/>
  </r>
  <r>
    <n v="3504029"/>
    <n v="1149"/>
    <n v="10301"/>
    <d v="2022-05-24T00:21:21"/>
    <s v="ILA VII"/>
    <x v="13"/>
    <s v="Nassriya"/>
    <s v="Markaz Al-Nassriya"/>
    <s v="Hay Al Fidaa"/>
    <s v="حي الفداء"/>
    <n v="31.069166239000001"/>
    <n v="46.283791055999998"/>
    <n v="30"/>
    <x v="33"/>
    <n v="9"/>
    <s v="2022-05"/>
  </r>
  <r>
    <n v="3504031"/>
    <n v="1207"/>
    <n v="21208"/>
    <d v="2022-05-25T00:14:49"/>
    <s v="ILA VII"/>
    <x v="13"/>
    <s v="Nassriya"/>
    <s v="Markaz Al-Nassriya"/>
    <s v="Hay Al Mualimeen"/>
    <s v="حي المعلمين"/>
    <n v="31.067779245299999"/>
    <n v="46.249674558199999"/>
    <n v="39"/>
    <x v="10"/>
    <n v="7"/>
    <s v="2022-05"/>
  </r>
  <r>
    <n v="3504031"/>
    <n v="1207"/>
    <n v="21208"/>
    <d v="2022-05-25T00:14:49"/>
    <s v="ILA VII"/>
    <x v="13"/>
    <s v="Nassriya"/>
    <s v="Markaz Al-Nassriya"/>
    <s v="Hay Al Mualimeen"/>
    <s v="حي المعلمين"/>
    <n v="31.067779245299999"/>
    <n v="46.249674558199999"/>
    <n v="39"/>
    <x v="1"/>
    <n v="17"/>
    <s v="2022-05"/>
  </r>
  <r>
    <n v="3504031"/>
    <n v="1207"/>
    <n v="21208"/>
    <d v="2022-05-25T00:14:49"/>
    <s v="ILA VII"/>
    <x v="13"/>
    <s v="Nassriya"/>
    <s v="Markaz Al-Nassriya"/>
    <s v="Hay Al Mualimeen"/>
    <s v="حي المعلمين"/>
    <n v="31.067779245299999"/>
    <n v="46.249674558199999"/>
    <n v="39"/>
    <x v="11"/>
    <n v="5"/>
    <s v="2022-05"/>
  </r>
  <r>
    <n v="3504031"/>
    <n v="1207"/>
    <n v="21208"/>
    <d v="2022-05-25T00:14:49"/>
    <s v="ILA VII"/>
    <x v="13"/>
    <s v="Nassriya"/>
    <s v="Markaz Al-Nassriya"/>
    <s v="Hay Al Mualimeen"/>
    <s v="حي المعلمين"/>
    <n v="31.067779245299999"/>
    <n v="46.249674558199999"/>
    <n v="39"/>
    <x v="36"/>
    <n v="5"/>
    <s v="2022-05"/>
  </r>
  <r>
    <n v="3504031"/>
    <n v="1207"/>
    <n v="21208"/>
    <d v="2022-05-25T00:14:49"/>
    <s v="ILA VII"/>
    <x v="13"/>
    <s v="Nassriya"/>
    <s v="Markaz Al-Nassriya"/>
    <s v="Hay Al Mualimeen"/>
    <s v="حي المعلمين"/>
    <n v="31.067779245299999"/>
    <n v="46.249674558199999"/>
    <n v="39"/>
    <x v="33"/>
    <n v="5"/>
    <s v="2022-05"/>
  </r>
  <r>
    <n v="3504033"/>
    <n v="652"/>
    <n v="10259"/>
    <d v="2022-05-12T11:22:01"/>
    <s v="ILA VII"/>
    <x v="13"/>
    <s v="Nassriya"/>
    <s v="Markaz Al-Nassriya"/>
    <s v="Hay Al Tadhihiya"/>
    <s v="حي التضحية"/>
    <n v="31.045411312199999"/>
    <n v="46.277832423"/>
    <n v="72"/>
    <x v="15"/>
    <n v="20"/>
    <s v="2022-05"/>
  </r>
  <r>
    <n v="3504033"/>
    <n v="652"/>
    <n v="10259"/>
    <d v="2022-05-12T11:22:01"/>
    <s v="ILA VII"/>
    <x v="13"/>
    <s v="Nassriya"/>
    <s v="Markaz Al-Nassriya"/>
    <s v="Hay Al Tadhihiya"/>
    <s v="حي التضحية"/>
    <n v="31.045411312199999"/>
    <n v="46.277832423"/>
    <n v="72"/>
    <x v="5"/>
    <n v="15"/>
    <s v="2022-05"/>
  </r>
  <r>
    <n v="3504033"/>
    <n v="652"/>
    <n v="10259"/>
    <d v="2022-05-12T11:22:01"/>
    <s v="ILA VII"/>
    <x v="13"/>
    <s v="Nassriya"/>
    <s v="Markaz Al-Nassriya"/>
    <s v="Hay Al Tadhihiya"/>
    <s v="حي التضحية"/>
    <n v="31.045411312199999"/>
    <n v="46.277832423"/>
    <n v="72"/>
    <x v="6"/>
    <n v="7"/>
    <s v="2022-05"/>
  </r>
  <r>
    <n v="3504033"/>
    <n v="652"/>
    <n v="10259"/>
    <d v="2022-05-12T11:22:01"/>
    <s v="ILA VII"/>
    <x v="13"/>
    <s v="Nassriya"/>
    <s v="Markaz Al-Nassriya"/>
    <s v="Hay Al Tadhihiya"/>
    <s v="حي التضحية"/>
    <n v="31.045411312199999"/>
    <n v="46.277832423"/>
    <n v="72"/>
    <x v="1"/>
    <n v="15"/>
    <s v="2022-05"/>
  </r>
  <r>
    <n v="3504033"/>
    <n v="652"/>
    <n v="10259"/>
    <d v="2022-05-12T11:22:01"/>
    <s v="ILA VII"/>
    <x v="13"/>
    <s v="Nassriya"/>
    <s v="Markaz Al-Nassriya"/>
    <s v="Hay Al Tadhihiya"/>
    <s v="حي التضحية"/>
    <n v="31.045411312199999"/>
    <n v="46.277832423"/>
    <n v="72"/>
    <x v="3"/>
    <n v="15"/>
    <s v="2022-05"/>
  </r>
  <r>
    <n v="3504036"/>
    <n v="1706"/>
    <n v="23683"/>
    <d v="2022-06-04T11:56:43"/>
    <s v="ILA VII"/>
    <x v="13"/>
    <s v="Nassriya"/>
    <s v="Markaz Al-Nassriya"/>
    <s v="Hay Mehidiya"/>
    <s v="حي المهيديه"/>
    <n v="31.03290329"/>
    <n v="46.251552429999997"/>
    <n v="8"/>
    <x v="5"/>
    <n v="4"/>
    <s v="2022-06"/>
  </r>
  <r>
    <n v="3504036"/>
    <n v="1706"/>
    <n v="23683"/>
    <d v="2022-06-04T11:56:43"/>
    <s v="ILA VII"/>
    <x v="13"/>
    <s v="Nassriya"/>
    <s v="Markaz Al-Nassriya"/>
    <s v="Hay Mehidiya"/>
    <s v="حي المهيديه"/>
    <n v="31.03290329"/>
    <n v="46.251552429999997"/>
    <n v="8"/>
    <x v="3"/>
    <n v="2"/>
    <s v="2022-06"/>
  </r>
  <r>
    <n v="3504036"/>
    <n v="1706"/>
    <n v="23683"/>
    <d v="2022-06-04T11:56:43"/>
    <s v="ILA VII"/>
    <x v="13"/>
    <s v="Nassriya"/>
    <s v="Markaz Al-Nassriya"/>
    <s v="Hay Mehidiya"/>
    <s v="حي المهيديه"/>
    <n v="31.03290329"/>
    <n v="46.251552429999997"/>
    <n v="8"/>
    <x v="1"/>
    <n v="2"/>
    <s v="2022-06"/>
  </r>
  <r>
    <n v="3504041"/>
    <n v="1267"/>
    <n v="25533"/>
    <d v="2022-05-26T11:30:56"/>
    <s v="ILA VII"/>
    <x v="13"/>
    <s v="Nassriya"/>
    <s v="Markaz Al-Nassriya"/>
    <s v="Nassriya-Hey 400"/>
    <s v="حي 400"/>
    <n v="31.080862144499999"/>
    <n v="46.240087203599998"/>
    <n v="124"/>
    <x v="10"/>
    <n v="33"/>
    <s v="2022-05"/>
  </r>
  <r>
    <n v="3504041"/>
    <n v="1267"/>
    <n v="25533"/>
    <d v="2022-05-26T11:30:56"/>
    <s v="ILA VII"/>
    <x v="13"/>
    <s v="Nassriya"/>
    <s v="Markaz Al-Nassriya"/>
    <s v="Nassriya-Hey 400"/>
    <s v="حي 400"/>
    <n v="31.080862144499999"/>
    <n v="46.240087203599998"/>
    <n v="124"/>
    <x v="5"/>
    <n v="27"/>
    <s v="2022-05"/>
  </r>
  <r>
    <n v="3504041"/>
    <n v="1267"/>
    <n v="25533"/>
    <d v="2022-05-26T11:30:56"/>
    <s v="ILA VII"/>
    <x v="13"/>
    <s v="Nassriya"/>
    <s v="Markaz Al-Nassriya"/>
    <s v="Nassriya-Hey 400"/>
    <s v="حي 400"/>
    <n v="31.080862144499999"/>
    <n v="46.240087203599998"/>
    <n v="124"/>
    <x v="33"/>
    <n v="15"/>
    <s v="2022-05"/>
  </r>
  <r>
    <n v="3504041"/>
    <n v="1267"/>
    <n v="25533"/>
    <d v="2022-05-26T11:30:56"/>
    <s v="ILA VII"/>
    <x v="13"/>
    <s v="Nassriya"/>
    <s v="Markaz Al-Nassriya"/>
    <s v="Nassriya-Hey 400"/>
    <s v="حي 400"/>
    <n v="31.080862144499999"/>
    <n v="46.240087203599998"/>
    <n v="124"/>
    <x v="3"/>
    <n v="31"/>
    <s v="2022-05"/>
  </r>
  <r>
    <n v="3504041"/>
    <n v="1267"/>
    <n v="25533"/>
    <d v="2022-05-26T11:30:56"/>
    <s v="ILA VII"/>
    <x v="13"/>
    <s v="Nassriya"/>
    <s v="Markaz Al-Nassriya"/>
    <s v="Nassriya-Hey 400"/>
    <s v="حي 400"/>
    <n v="31.080862144499999"/>
    <n v="46.240087203599998"/>
    <n v="124"/>
    <x v="11"/>
    <n v="7"/>
    <s v="2022-05"/>
  </r>
  <r>
    <n v="3504041"/>
    <n v="1267"/>
    <n v="25533"/>
    <d v="2022-05-26T11:30:56"/>
    <s v="ILA VII"/>
    <x v="13"/>
    <s v="Nassriya"/>
    <s v="Markaz Al-Nassriya"/>
    <s v="Nassriya-Hey 400"/>
    <s v="حي 400"/>
    <n v="31.080862144499999"/>
    <n v="46.240087203599998"/>
    <n v="124"/>
    <x v="15"/>
    <n v="11"/>
    <s v="2022-05"/>
  </r>
  <r>
    <n v="3504042"/>
    <n v="1145"/>
    <n v="10263"/>
    <d v="2022-05-23T19:46:34"/>
    <s v="ILA VII"/>
    <x v="13"/>
    <s v="Nassriya"/>
    <s v="Markaz Al-Nassriya"/>
    <s v="Sadir City"/>
    <s v="حي مدينة الصدر"/>
    <n v="31.0802066016"/>
    <n v="46.235693895300003"/>
    <n v="30"/>
    <x v="10"/>
    <n v="15"/>
    <s v="2022-05"/>
  </r>
  <r>
    <n v="3504042"/>
    <n v="1145"/>
    <n v="10263"/>
    <d v="2022-05-23T19:46:34"/>
    <s v="ILA VII"/>
    <x v="13"/>
    <s v="Nassriya"/>
    <s v="Markaz Al-Nassriya"/>
    <s v="Sadir City"/>
    <s v="حي مدينة الصدر"/>
    <n v="31.0802066016"/>
    <n v="46.235693895300003"/>
    <n v="30"/>
    <x v="15"/>
    <n v="5"/>
    <s v="2022-05"/>
  </r>
  <r>
    <n v="3504042"/>
    <n v="1145"/>
    <n v="10263"/>
    <d v="2022-05-23T19:46:34"/>
    <s v="ILA VII"/>
    <x v="13"/>
    <s v="Nassriya"/>
    <s v="Markaz Al-Nassriya"/>
    <s v="Sadir City"/>
    <s v="حي مدينة الصدر"/>
    <n v="31.0802066016"/>
    <n v="46.235693895300003"/>
    <n v="30"/>
    <x v="33"/>
    <n v="10"/>
    <s v="2022-05"/>
  </r>
  <r>
    <n v="3504051"/>
    <n v="1208"/>
    <n v="23685"/>
    <d v="2022-05-25T00:14:51"/>
    <s v="ILA VII"/>
    <x v="13"/>
    <s v="Nassriya"/>
    <s v="Markaz Al-Nassriya"/>
    <s v="Um Al Dood"/>
    <s v="ام الدود"/>
    <n v="31.087265559999999"/>
    <n v="46.241235476500002"/>
    <n v="16"/>
    <x v="10"/>
    <n v="6"/>
    <s v="2022-05"/>
  </r>
  <r>
    <n v="3504051"/>
    <n v="1208"/>
    <n v="23685"/>
    <d v="2022-05-25T00:14:51"/>
    <s v="ILA VII"/>
    <x v="13"/>
    <s v="Nassriya"/>
    <s v="Markaz Al-Nassriya"/>
    <s v="Um Al Dood"/>
    <s v="ام الدود"/>
    <n v="31.087265559999999"/>
    <n v="46.241235476500002"/>
    <n v="16"/>
    <x v="1"/>
    <n v="4"/>
    <s v="2022-05"/>
  </r>
  <r>
    <n v="3504051"/>
    <n v="1208"/>
    <n v="23685"/>
    <d v="2022-05-25T00:14:51"/>
    <s v="ILA VII"/>
    <x v="13"/>
    <s v="Nassriya"/>
    <s v="Markaz Al-Nassriya"/>
    <s v="Um Al Dood"/>
    <s v="ام الدود"/>
    <n v="31.087265559999999"/>
    <n v="46.241235476500002"/>
    <n v="16"/>
    <x v="15"/>
    <n v="3"/>
    <s v="2022-05"/>
  </r>
  <r>
    <n v="3504051"/>
    <n v="1208"/>
    <n v="23685"/>
    <d v="2022-05-25T00:14:51"/>
    <s v="ILA VII"/>
    <x v="13"/>
    <s v="Nassriya"/>
    <s v="Markaz Al-Nassriya"/>
    <s v="Um Al Dood"/>
    <s v="ام الدود"/>
    <n v="31.087265559999999"/>
    <n v="46.241235476500002"/>
    <n v="16"/>
    <x v="3"/>
    <n v="3"/>
    <s v="2022-05"/>
  </r>
  <r>
    <n v="3504054"/>
    <n v="2125"/>
    <n v="9427"/>
    <d v="2022-06-08T16:37:38"/>
    <s v="ILA VII"/>
    <x v="13"/>
    <s v="Nassriya"/>
    <s v="Markaz Al-Nassriya"/>
    <s v="Hay AL-Mansouria"/>
    <s v="المنصورية "/>
    <n v="31.033617899999999"/>
    <n v="46.217652000000001"/>
    <n v="135"/>
    <x v="5"/>
    <n v="50"/>
    <s v="2022-06"/>
  </r>
  <r>
    <n v="3504054"/>
    <n v="2125"/>
    <n v="9427"/>
    <d v="2022-06-08T16:37:38"/>
    <s v="ILA VII"/>
    <x v="13"/>
    <s v="Nassriya"/>
    <s v="Markaz Al-Nassriya"/>
    <s v="Hay AL-Mansouria"/>
    <s v="المنصورية "/>
    <n v="31.033617899999999"/>
    <n v="46.217652000000001"/>
    <n v="135"/>
    <x v="6"/>
    <n v="25"/>
    <s v="2022-06"/>
  </r>
  <r>
    <n v="3504054"/>
    <n v="2125"/>
    <n v="9427"/>
    <d v="2022-06-08T16:37:38"/>
    <s v="ILA VII"/>
    <x v="13"/>
    <s v="Nassriya"/>
    <s v="Markaz Al-Nassriya"/>
    <s v="Hay AL-Mansouria"/>
    <s v="المنصورية "/>
    <n v="31.033617899999999"/>
    <n v="46.217652000000001"/>
    <n v="135"/>
    <x v="16"/>
    <n v="15"/>
    <s v="2022-06"/>
  </r>
  <r>
    <n v="3504054"/>
    <n v="2125"/>
    <n v="9427"/>
    <d v="2022-06-08T16:37:38"/>
    <s v="ILA VII"/>
    <x v="13"/>
    <s v="Nassriya"/>
    <s v="Markaz Al-Nassriya"/>
    <s v="Hay AL-Mansouria"/>
    <s v="المنصورية "/>
    <n v="31.033617899999999"/>
    <n v="46.217652000000001"/>
    <n v="135"/>
    <x v="19"/>
    <n v="40"/>
    <s v="2022-06"/>
  </r>
  <r>
    <n v="3504054"/>
    <n v="2125"/>
    <n v="9427"/>
    <d v="2022-06-08T16:37:38"/>
    <s v="ILA VII"/>
    <x v="13"/>
    <s v="Nassriya"/>
    <s v="Markaz Al-Nassriya"/>
    <s v="Hay AL-Mansouria"/>
    <s v="المنصورية "/>
    <n v="31.033617899999999"/>
    <n v="46.217652000000001"/>
    <n v="135"/>
    <x v="1"/>
    <n v="5"/>
    <s v="2022-06"/>
  </r>
  <r>
    <n v="3505013"/>
    <n v="1624"/>
    <n v="33809"/>
    <d v="2022-06-02T14:55:00"/>
    <s v="ILA VII"/>
    <x v="13"/>
    <s v="Suq Al-Shoyokh"/>
    <s v="Akaika"/>
    <s v="Hay Al-Askery"/>
    <s v="حي العسكري"/>
    <n v="30.914428999999998"/>
    <n v="46.47878"/>
    <n v="21"/>
    <x v="10"/>
    <n v="5"/>
    <s v="2022-06"/>
  </r>
  <r>
    <n v="3505013"/>
    <n v="1624"/>
    <n v="33809"/>
    <d v="2022-06-02T14:55:00"/>
    <s v="ILA VII"/>
    <x v="13"/>
    <s v="Suq Al-Shoyokh"/>
    <s v="Akaika"/>
    <s v="Hay Al-Askery"/>
    <s v="حي العسكري"/>
    <n v="30.914428999999998"/>
    <n v="46.47878"/>
    <n v="21"/>
    <x v="1"/>
    <n v="5"/>
    <s v="2022-06"/>
  </r>
  <r>
    <n v="3505013"/>
    <n v="1624"/>
    <n v="33809"/>
    <d v="2022-06-02T14:55:00"/>
    <s v="ILA VII"/>
    <x v="13"/>
    <s v="Suq Al-Shoyokh"/>
    <s v="Akaika"/>
    <s v="Hay Al-Askery"/>
    <s v="حي العسكري"/>
    <n v="30.914428999999998"/>
    <n v="46.47878"/>
    <n v="21"/>
    <x v="23"/>
    <n v="7"/>
    <s v="2022-06"/>
  </r>
  <r>
    <n v="3505013"/>
    <n v="1624"/>
    <n v="33809"/>
    <d v="2022-06-02T14:55:00"/>
    <s v="ILA VII"/>
    <x v="13"/>
    <s v="Suq Al-Shoyokh"/>
    <s v="Akaika"/>
    <s v="Hay Al-Askery"/>
    <s v="حي العسكري"/>
    <n v="30.914428999999998"/>
    <n v="46.47878"/>
    <n v="21"/>
    <x v="36"/>
    <n v="4"/>
    <s v="2022-06"/>
  </r>
  <r>
    <n v="3505002"/>
    <n v="4250"/>
    <n v="24721"/>
    <d v="2022-07-06T17:15:38"/>
    <s v="ILA VII"/>
    <x v="13"/>
    <s v="Suq Al-Shoyokh"/>
    <s v="Al-Fadhliya"/>
    <s v="Al Barid Street"/>
    <s v="شارع البريد"/>
    <n v="30.956201633799999"/>
    <n v="46.359501579899998"/>
    <n v="13"/>
    <x v="1"/>
    <n v="8"/>
    <s v="2022-07"/>
  </r>
  <r>
    <n v="3505002"/>
    <n v="4250"/>
    <n v="24721"/>
    <d v="2022-07-06T17:15:38"/>
    <s v="ILA VII"/>
    <x v="13"/>
    <s v="Suq Al-Shoyokh"/>
    <s v="Al-Fadhliya"/>
    <s v="Al Barid Street"/>
    <s v="شارع البريد"/>
    <n v="30.956201633799999"/>
    <n v="46.359501579899998"/>
    <n v="13"/>
    <x v="15"/>
    <n v="5"/>
    <s v="2022-07"/>
  </r>
  <r>
    <n v="3505015"/>
    <n v="4113"/>
    <n v="33811"/>
    <d v="2022-06-30T11:25:00"/>
    <s v="ILA VII"/>
    <x v="13"/>
    <s v="Suq Al-Shoyokh"/>
    <s v="Garmat Beni Said"/>
    <s v="Hay Al-Askery"/>
    <s v="حي العسكري"/>
    <n v="30.882387999999999"/>
    <n v="46.568722000000001"/>
    <n v="25"/>
    <x v="5"/>
    <n v="10"/>
    <s v="2022-06"/>
  </r>
  <r>
    <n v="3505015"/>
    <n v="4113"/>
    <n v="33811"/>
    <d v="2022-06-30T11:25:00"/>
    <s v="ILA VII"/>
    <x v="13"/>
    <s v="Suq Al-Shoyokh"/>
    <s v="Garmat Beni Said"/>
    <s v="Hay Al-Askery"/>
    <s v="حي العسكري"/>
    <n v="30.882387999999999"/>
    <n v="46.568722000000001"/>
    <n v="25"/>
    <x v="1"/>
    <n v="10"/>
    <s v="2022-06"/>
  </r>
  <r>
    <n v="3505015"/>
    <n v="4113"/>
    <n v="33811"/>
    <d v="2022-06-30T11:25:00"/>
    <s v="ILA VII"/>
    <x v="13"/>
    <s v="Suq Al-Shoyokh"/>
    <s v="Garmat Beni Said"/>
    <s v="Hay Al-Askery"/>
    <s v="حي العسكري"/>
    <n v="30.882387999999999"/>
    <n v="46.568722000000001"/>
    <n v="25"/>
    <x v="15"/>
    <n v="5"/>
    <s v="2022-06"/>
  </r>
  <r>
    <n v="3505016"/>
    <n v="2030"/>
    <n v="34161"/>
    <d v="2022-06-06T17:04:41"/>
    <s v="ILA VII"/>
    <x v="13"/>
    <s v="Suq Al-Shoyokh"/>
    <s v="Markaz Suq Al-Shoyokh"/>
    <s v="Um Al-Banin"/>
    <s v="ام البنين"/>
    <n v="30.880265143100001"/>
    <n v="46.454987385000003"/>
    <n v="10"/>
    <x v="5"/>
    <n v="4"/>
    <s v="2022-06"/>
  </r>
  <r>
    <n v="3505016"/>
    <n v="2030"/>
    <n v="34161"/>
    <d v="2022-06-06T17:04:41"/>
    <s v="ILA VII"/>
    <x v="13"/>
    <s v="Suq Al-Shoyokh"/>
    <s v="Markaz Suq Al-Shoyokh"/>
    <s v="Um Al-Banin"/>
    <s v="ام البنين"/>
    <n v="30.880265143100001"/>
    <n v="46.454987385000003"/>
    <n v="10"/>
    <x v="1"/>
    <n v="5"/>
    <s v="2022-06"/>
  </r>
  <r>
    <n v="3505016"/>
    <n v="2030"/>
    <n v="34161"/>
    <d v="2022-06-06T17:04:41"/>
    <s v="ILA VII"/>
    <x v="13"/>
    <s v="Suq Al-Shoyokh"/>
    <s v="Markaz Suq Al-Shoyokh"/>
    <s v="Um Al-Banin"/>
    <s v="ام البنين"/>
    <n v="30.880265143100001"/>
    <n v="46.454987385000003"/>
    <n v="10"/>
    <x v="15"/>
    <n v="1"/>
    <s v="2022-06"/>
  </r>
  <r>
    <n v="3505003"/>
    <n v="2051"/>
    <n v="25436"/>
    <d v="2022-06-07T18:59:12"/>
    <s v="ILA VII"/>
    <x v="13"/>
    <s v="Suq Al-Shoyokh"/>
    <s v="Markaz Suq Al-Shoyokh"/>
    <s v="Al Kibla"/>
    <s v="القبله"/>
    <n v="30.906636502200001"/>
    <n v="46.445979934699999"/>
    <n v="19"/>
    <x v="5"/>
    <n v="5"/>
    <s v="2022-06"/>
  </r>
  <r>
    <n v="3505003"/>
    <n v="2051"/>
    <n v="25436"/>
    <d v="2022-06-07T18:59:12"/>
    <s v="ILA VII"/>
    <x v="13"/>
    <s v="Suq Al-Shoyokh"/>
    <s v="Markaz Suq Al-Shoyokh"/>
    <s v="Al Kibla"/>
    <s v="القبله"/>
    <n v="30.906636502200001"/>
    <n v="46.445979934699999"/>
    <n v="19"/>
    <x v="3"/>
    <n v="10"/>
    <s v="2022-06"/>
  </r>
  <r>
    <n v="3505003"/>
    <n v="2051"/>
    <n v="25436"/>
    <d v="2022-06-07T18:59:12"/>
    <s v="ILA VII"/>
    <x v="13"/>
    <s v="Suq Al-Shoyokh"/>
    <s v="Markaz Suq Al-Shoyokh"/>
    <s v="Al Kibla"/>
    <s v="القبله"/>
    <n v="30.906636502200001"/>
    <n v="46.445979934699999"/>
    <n v="19"/>
    <x v="37"/>
    <n v="1"/>
    <s v="2022-06"/>
  </r>
  <r>
    <n v="3505003"/>
    <n v="2051"/>
    <n v="25436"/>
    <d v="2022-06-07T18:59:12"/>
    <s v="ILA VII"/>
    <x v="13"/>
    <s v="Suq Al-Shoyokh"/>
    <s v="Markaz Suq Al-Shoyokh"/>
    <s v="Al Kibla"/>
    <s v="القبله"/>
    <n v="30.906636502200001"/>
    <n v="46.445979934699999"/>
    <n v="19"/>
    <x v="19"/>
    <n v="3"/>
    <s v="2022-06"/>
  </r>
  <r>
    <n v="3505004"/>
    <n v="1961"/>
    <n v="25437"/>
    <d v="2022-06-06T11:10:56"/>
    <s v="ILA VII"/>
    <x v="13"/>
    <s v="Suq Al-Shoyokh"/>
    <s v="Markaz Suq Al-Shoyokh"/>
    <s v="Al Shumokh"/>
    <s v="الشموخ"/>
    <n v="30.9061211"/>
    <n v="46.449381199999998"/>
    <n v="12"/>
    <x v="5"/>
    <n v="4"/>
    <s v="2022-06"/>
  </r>
  <r>
    <n v="3505004"/>
    <n v="1961"/>
    <n v="25437"/>
    <d v="2022-06-06T11:10:56"/>
    <s v="ILA VII"/>
    <x v="13"/>
    <s v="Suq Al-Shoyokh"/>
    <s v="Markaz Suq Al-Shoyokh"/>
    <s v="Al Shumokh"/>
    <s v="الشموخ"/>
    <n v="30.9061211"/>
    <n v="46.449381199999998"/>
    <n v="12"/>
    <x v="1"/>
    <n v="5"/>
    <s v="2022-06"/>
  </r>
  <r>
    <n v="3505004"/>
    <n v="1961"/>
    <n v="25437"/>
    <d v="2022-06-06T11:10:56"/>
    <s v="ILA VII"/>
    <x v="13"/>
    <s v="Suq Al-Shoyokh"/>
    <s v="Markaz Suq Al-Shoyokh"/>
    <s v="Al Shumokh"/>
    <s v="الشموخ"/>
    <n v="30.9061211"/>
    <n v="46.449381199999998"/>
    <n v="12"/>
    <x v="3"/>
    <n v="3"/>
    <s v="2022-06"/>
  </r>
  <r>
    <n v="3505007"/>
    <n v="2055"/>
    <n v="9332"/>
    <d v="2022-06-07T19:12:06"/>
    <s v="ILA VII"/>
    <x v="13"/>
    <s v="Suq Al-Shoyokh"/>
    <s v="Markaz Suq Al-Shoyokh"/>
    <s v="Al-Shuhadaa"/>
    <s v="حي الشهداء"/>
    <n v="30.879031632699999"/>
    <n v="46.464224314600003"/>
    <n v="9"/>
    <x v="3"/>
    <n v="4"/>
    <s v="2022-06"/>
  </r>
  <r>
    <n v="3505007"/>
    <n v="2055"/>
    <n v="9332"/>
    <d v="2022-06-07T19:12:06"/>
    <s v="ILA VII"/>
    <x v="13"/>
    <s v="Suq Al-Shoyokh"/>
    <s v="Markaz Suq Al-Shoyokh"/>
    <s v="Al-Shuhadaa"/>
    <s v="حي الشهداء"/>
    <n v="30.879031632699999"/>
    <n v="46.464224314600003"/>
    <n v="9"/>
    <x v="15"/>
    <n v="5"/>
    <s v="2022-06"/>
  </r>
  <r>
    <n v="3505010"/>
    <n v="2031"/>
    <n v="9261"/>
    <d v="2022-06-06T17:17:05"/>
    <s v="ILA VII"/>
    <x v="13"/>
    <s v="Suq Al-Shoyokh"/>
    <s v="Markaz Suq Al-Shoyokh"/>
    <s v="Hey al-ghadeir"/>
    <s v="حي الغدير"/>
    <n v="30.885581129199998"/>
    <n v="46.460596602099997"/>
    <n v="5"/>
    <x v="3"/>
    <n v="5"/>
    <s v="2022-06"/>
  </r>
  <r>
    <n v="2904060"/>
    <n v="941"/>
    <n v="24967"/>
    <d v="2022-05-18T22:17:54"/>
    <s v="ILA VII"/>
    <x v="15"/>
    <s v="Al-Azezia"/>
    <s v="Al-Hafriya"/>
    <s v="Taj al-dien center 1"/>
    <s v="مركز تاج الدين 1"/>
    <n v="32.987007313299998"/>
    <n v="44.844125028500002"/>
    <n v="4"/>
    <x v="23"/>
    <n v="1"/>
    <s v="2022-05"/>
  </r>
  <r>
    <n v="2904060"/>
    <n v="941"/>
    <n v="24967"/>
    <d v="2022-05-18T22:17:54"/>
    <s v="ILA VII"/>
    <x v="15"/>
    <s v="Al-Azezia"/>
    <s v="Al-Hafriya"/>
    <s v="Taj al-dien center 1"/>
    <s v="مركز تاج الدين 1"/>
    <n v="32.987007313299998"/>
    <n v="44.844125028500002"/>
    <n v="4"/>
    <x v="5"/>
    <n v="1"/>
    <s v="2022-05"/>
  </r>
  <r>
    <n v="2904060"/>
    <n v="941"/>
    <n v="24967"/>
    <d v="2022-05-18T22:17:54"/>
    <s v="ILA VII"/>
    <x v="15"/>
    <s v="Al-Azezia"/>
    <s v="Al-Hafriya"/>
    <s v="Taj al-dien center 1"/>
    <s v="مركز تاج الدين 1"/>
    <n v="32.987007313299998"/>
    <n v="44.844125028500002"/>
    <n v="4"/>
    <x v="21"/>
    <n v="1"/>
    <s v="2022-05"/>
  </r>
  <r>
    <n v="2904060"/>
    <n v="941"/>
    <n v="24967"/>
    <d v="2022-05-18T22:17:54"/>
    <s v="ILA VII"/>
    <x v="15"/>
    <s v="Al-Azezia"/>
    <s v="Al-Hafriya"/>
    <s v="Taj al-dien center 1"/>
    <s v="مركز تاج الدين 1"/>
    <n v="32.987007313299998"/>
    <n v="44.844125028500002"/>
    <n v="4"/>
    <x v="19"/>
    <n v="1"/>
    <s v="2022-05"/>
  </r>
  <r>
    <n v="2904031"/>
    <n v="899"/>
    <n v="24859"/>
    <d v="2022-05-17T18:26:08"/>
    <s v="ILA VII"/>
    <x v="15"/>
    <s v="Al-Azezia"/>
    <s v="Markaz Al-Azezia"/>
    <s v="Al-Sarai"/>
    <s v="السراي"/>
    <n v="32.912141813200002"/>
    <n v="45.063214964499998"/>
    <n v="3"/>
    <x v="19"/>
    <n v="3"/>
    <s v="2022-05"/>
  </r>
  <r>
    <n v="2904044"/>
    <n v="814"/>
    <n v="22361"/>
    <d v="2022-05-15T09:24:32"/>
    <s v="ILA VII"/>
    <x v="15"/>
    <s v="Al-Azezia"/>
    <s v="Markaz Al-Azezia"/>
    <s v="Al Shabab 1"/>
    <s v="الشباب الاولى"/>
    <n v="32.909701792200003"/>
    <n v="45.044925107799997"/>
    <n v="2"/>
    <x v="5"/>
    <n v="2"/>
    <s v="2022-05"/>
  </r>
  <r>
    <n v="2901011"/>
    <n v="1115"/>
    <n v="18722"/>
    <d v="2022-05-22T21:03:53"/>
    <s v="ILA VII"/>
    <x v="15"/>
    <s v="Al-Hai"/>
    <s v="Markaz Al-Hay"/>
    <s v="Hay Al-Saray"/>
    <s v="حي السراي"/>
    <n v="32.173155663700001"/>
    <n v="46.044382480899998"/>
    <n v="3"/>
    <x v="36"/>
    <n v="3"/>
    <s v="2022-05"/>
  </r>
  <r>
    <n v="2901021"/>
    <n v="1116"/>
    <n v="18732"/>
    <d v="2022-05-22T21:21:55"/>
    <s v="ILA VII"/>
    <x v="15"/>
    <s v="Al-Hai"/>
    <s v="Markaz Al-Hay"/>
    <s v="Hay al-muaalimen al-thaniyah"/>
    <s v="حي المعلمين الثانية"/>
    <n v="32.178909451599999"/>
    <n v="46.033313432"/>
    <n v="1"/>
    <x v="36"/>
    <n v="1"/>
    <s v="2022-05"/>
  </r>
  <r>
    <n v="2901024"/>
    <n v="1140"/>
    <n v="24105"/>
    <d v="2022-05-23T18:33:15"/>
    <s v="ILA VII"/>
    <x v="15"/>
    <s v="Al-Hai"/>
    <s v="Markaz Al-Hay"/>
    <s v="Hay Al-Wehda(Mahala al-arab)"/>
    <s v="حي الوحدة-محلة العرب"/>
    <n v="32.165371751499997"/>
    <n v="46.045025057399997"/>
    <n v="1"/>
    <x v="36"/>
    <n v="1"/>
    <s v="2022-05"/>
  </r>
  <r>
    <n v="2903022"/>
    <n v="858"/>
    <n v="24155"/>
    <d v="2022-05-16T15:24:40"/>
    <s v="ILA VII"/>
    <x v="15"/>
    <s v="Al-Suwaira"/>
    <s v="Al-Zubaidiya"/>
    <s v="Hay Al-Jameya"/>
    <s v="حي الجمعية"/>
    <n v="32.7650349675"/>
    <n v="45.166957107499996"/>
    <n v="3"/>
    <x v="5"/>
    <n v="3"/>
    <s v="2022-05"/>
  </r>
  <r>
    <n v="2903026"/>
    <n v="859"/>
    <n v="25112"/>
    <d v="2022-05-16T15:33:33"/>
    <s v="ILA VII"/>
    <x v="15"/>
    <s v="Al-Suwaira"/>
    <s v="Al-Zubaidiya"/>
    <s v="Hay Al-Amer"/>
    <s v="حي الامير"/>
    <n v="32.767045839799998"/>
    <n v="45.166708436599997"/>
    <n v="4"/>
    <x v="19"/>
    <n v="4"/>
    <s v="2022-05"/>
  </r>
  <r>
    <n v="2903005"/>
    <n v="782"/>
    <n v="25387"/>
    <d v="2022-05-14T21:51:25"/>
    <s v="ILA VII"/>
    <x v="15"/>
    <s v="Al-Suwaira"/>
    <s v="Markaz Al-Suwaira"/>
    <s v="Hay Al-Jihad"/>
    <s v="حي الجهاد"/>
    <n v="32.929269866200002"/>
    <n v="44.772432180199999"/>
    <n v="4"/>
    <x v="19"/>
    <n v="4"/>
    <s v="2022-05"/>
  </r>
  <r>
    <n v="2903009"/>
    <n v="777"/>
    <n v="19397"/>
    <d v="2022-05-14T21:25:07"/>
    <s v="ILA VII"/>
    <x v="15"/>
    <s v="Al-Suwaira"/>
    <s v="Markaz Al-Suwaira"/>
    <s v="Hay Al-askary"/>
    <s v="حي العسكري"/>
    <n v="32.932254191299997"/>
    <n v="44.771688482899997"/>
    <n v="2"/>
    <x v="16"/>
    <n v="2"/>
    <s v="2022-05"/>
  </r>
  <r>
    <n v="2906055"/>
    <n v="1338"/>
    <n v="20872"/>
    <d v="2022-05-28T11:27:54"/>
    <s v="ILA VII"/>
    <x v="15"/>
    <s v="Kut"/>
    <s v="Markaz Al-Kut"/>
    <s v="Hay Al-Hakeem"/>
    <s v="حي الحكيم"/>
    <n v="32.545899594799998"/>
    <n v="45.864472577000001"/>
    <n v="2"/>
    <x v="37"/>
    <n v="2"/>
    <s v="2022-05"/>
  </r>
  <r>
    <n v="2906071"/>
    <n v="1464"/>
    <n v="27276"/>
    <d v="2022-05-30T15:45:38"/>
    <s v="ILA VII"/>
    <x v="15"/>
    <s v="Kut"/>
    <s v="Markaz Al-Kut"/>
    <s v="Al-Umarat-Al-Mutamaizeen"/>
    <s v="العمارات المتميزين"/>
    <n v="32.517996958200001"/>
    <n v="45.801659012499996"/>
    <n v="1"/>
    <x v="5"/>
    <n v="1"/>
    <s v="2022-05"/>
  </r>
  <r>
    <n v="2906011"/>
    <n v="942"/>
    <n v="24883"/>
    <d v="2022-05-19T00:32:55"/>
    <s v="ILA VII"/>
    <x v="15"/>
    <s v="Kut"/>
    <s v="Wassit Sub District"/>
    <s v="Al Uroba 1"/>
    <s v="العروبة الاولى"/>
    <n v="32.455738209400003"/>
    <n v="46.071413269700003"/>
    <n v="2"/>
    <x v="23"/>
    <n v="1"/>
    <s v="2022-05"/>
  </r>
  <r>
    <n v="2906011"/>
    <n v="942"/>
    <n v="24883"/>
    <d v="2022-05-19T00:32:55"/>
    <s v="ILA VII"/>
    <x v="15"/>
    <s v="Kut"/>
    <s v="Wassit Sub District"/>
    <s v="Al Uroba 1"/>
    <s v="العروبة الاولى"/>
    <n v="32.455738209400003"/>
    <n v="46.071413269700003"/>
    <n v="2"/>
    <x v="21"/>
    <n v="1"/>
    <s v="2022-05"/>
  </r>
  <r>
    <n v="3505013"/>
    <n v="350501317"/>
    <n v="33809"/>
    <d v="2022-09-13T00:00:00"/>
    <n v="127"/>
    <x v="13"/>
    <s v="Suq Al-Shoyokh"/>
    <s v="Akaika"/>
    <s v="Hay Al-Askery"/>
    <s v="حي العسكري"/>
    <n v="30.914428999999998"/>
    <n v="46.47878"/>
    <n v="21"/>
    <x v="36"/>
    <n v="4"/>
    <s v="2022-09"/>
  </r>
  <r>
    <n v="3504031"/>
    <n v="350403117"/>
    <n v="21208"/>
    <d v="2022-09-11T00:00:00"/>
    <n v="127"/>
    <x v="13"/>
    <s v="Nassriya"/>
    <s v="Markaz Al-Nassriya"/>
    <s v="Hay Al Mualimeen"/>
    <s v="حي المعلمين"/>
    <n v="31.067779245299999"/>
    <n v="46.249674558199999"/>
    <n v="39"/>
    <x v="36"/>
    <n v="5"/>
    <s v="2022-09"/>
  </r>
  <r>
    <n v="3504011"/>
    <n v="350401117"/>
    <n v="10260"/>
    <d v="2022-09-24T00:00:00"/>
    <n v="127"/>
    <x v="13"/>
    <s v="Nassriya"/>
    <s v="Markaz Al-Nassriya"/>
    <s v="Al Iskan Al Sinaie"/>
    <s v="الاسكان الصناعي"/>
    <n v="31.0087376"/>
    <n v="46.284794599999998"/>
    <n v="680"/>
    <x v="37"/>
    <n v="10"/>
    <s v="2022-09"/>
  </r>
  <r>
    <n v="3505003"/>
    <n v="350500317"/>
    <n v="25436"/>
    <d v="2022-09-22T00:00:00"/>
    <n v="127"/>
    <x v="13"/>
    <s v="Suq Al-Shoyokh"/>
    <s v="Markaz Suq Al-Shoyokh"/>
    <s v="Al Kibla"/>
    <s v="القبله"/>
    <n v="30.906636502200001"/>
    <n v="46.445979934699999"/>
    <n v="19"/>
    <x v="37"/>
    <n v="1"/>
    <s v="2022-09"/>
  </r>
  <r>
    <n v="3505003"/>
    <n v="350500317"/>
    <n v="25436"/>
    <d v="2022-09-22T00:00:00"/>
    <n v="127"/>
    <x v="13"/>
    <s v="Suq Al-Shoyokh"/>
    <s v="Markaz Suq Al-Shoyokh"/>
    <s v="Al Kibla"/>
    <s v="القبله"/>
    <n v="30.906636502200001"/>
    <n v="46.445979934699999"/>
    <n v="19"/>
    <x v="3"/>
    <n v="10"/>
    <s v="2022-09"/>
  </r>
  <r>
    <n v="3505004"/>
    <n v="350500417"/>
    <n v="25437"/>
    <d v="2022-09-16T00:00:00"/>
    <n v="127"/>
    <x v="13"/>
    <s v="Suq Al-Shoyokh"/>
    <s v="Markaz Suq Al-Shoyokh"/>
    <s v="Al Shumokh"/>
    <s v="الشموخ"/>
    <n v="30.9061211"/>
    <n v="46.449381199999998"/>
    <n v="12"/>
    <x v="3"/>
    <n v="3"/>
    <s v="2022-09"/>
  </r>
  <r>
    <n v="3505007"/>
    <n v="350500717"/>
    <n v="9332"/>
    <d v="2022-09-22T00:00:00"/>
    <n v="127"/>
    <x v="13"/>
    <s v="Suq Al-Shoyokh"/>
    <s v="Markaz Suq Al-Shoyokh"/>
    <s v="Al-Shuhadaa"/>
    <s v="حي الشهداء"/>
    <n v="30.879031632699999"/>
    <n v="46.464224314600003"/>
    <n v="9"/>
    <x v="3"/>
    <n v="4"/>
    <s v="2022-09"/>
  </r>
  <r>
    <n v="3505010"/>
    <n v="350501017"/>
    <n v="9261"/>
    <d v="2022-09-22T00:00:00"/>
    <n v="127"/>
    <x v="13"/>
    <s v="Suq Al-Shoyokh"/>
    <s v="Markaz Suq Al-Shoyokh"/>
    <s v="Hey al-ghadeir"/>
    <s v="حي الغدير"/>
    <n v="30.885581129199998"/>
    <n v="46.460596602099997"/>
    <n v="5"/>
    <x v="3"/>
    <n v="5"/>
    <s v="2022-09"/>
  </r>
  <r>
    <n v="3603003"/>
    <n v="360300317"/>
    <n v="22326"/>
    <d v="2022-09-02T00:00:00"/>
    <n v="127"/>
    <x v="14"/>
    <s v="Diwaniya"/>
    <s v="Markaz Al-Diwaniya"/>
    <s v="Al Mojamaa Al Sakani"/>
    <s v="المجمع السكني"/>
    <n v="31.981883123500001"/>
    <n v="44.972986456299999"/>
    <n v="2"/>
    <x v="3"/>
    <n v="2"/>
    <s v="2022-09"/>
  </r>
  <r>
    <n v="3504046"/>
    <n v="350404617"/>
    <n v="10269"/>
    <d v="2022-09-22T00:00:00"/>
    <n v="127"/>
    <x v="13"/>
    <s v="Nassriya"/>
    <s v="Ur"/>
    <s v="Sindaliyah-Sidenaweyah"/>
    <s v="حي السديناويه"/>
    <n v="31.041901284200001"/>
    <n v="46.3069539022"/>
    <n v="41"/>
    <x v="3"/>
    <n v="5"/>
    <s v="2022-09"/>
  </r>
  <r>
    <n v="3504007"/>
    <n v="350400717"/>
    <n v="25525"/>
    <d v="2022-09-17T00:00:00"/>
    <n v="127"/>
    <x v="13"/>
    <s v="Nassriya"/>
    <s v="Markaz Al-Nassriya"/>
    <s v="Al Emarat"/>
    <s v="العمارات"/>
    <n v="31.027024004299999"/>
    <n v="46.241676675500003"/>
    <n v="40"/>
    <x v="3"/>
    <n v="14"/>
    <s v="2022-09"/>
  </r>
  <r>
    <n v="3504003"/>
    <n v="350400317"/>
    <n v="24415"/>
    <d v="2022-09-15T00:00:00"/>
    <n v="127"/>
    <x v="13"/>
    <s v="Nassriya"/>
    <s v="Markaz Al-Nassriya"/>
    <s v="Al Asrriyah Village"/>
    <s v="القرية العصرية"/>
    <n v="31.122673117800002"/>
    <n v="46.234062045100004"/>
    <n v="1"/>
    <x v="3"/>
    <n v="1"/>
    <s v="2022-09"/>
  </r>
  <r>
    <n v="3504016"/>
    <n v="350401617"/>
    <n v="10281"/>
    <d v="2022-09-23T00:00:00"/>
    <n v="127"/>
    <x v="13"/>
    <s v="Nassriya"/>
    <s v="Markaz Al-Nassriya"/>
    <s v="Al Shumokh"/>
    <s v="حي الشموخ"/>
    <n v="31.029471706599999"/>
    <n v="46.244121658399997"/>
    <n v="9"/>
    <x v="3"/>
    <n v="4"/>
    <s v="2022-09"/>
  </r>
  <r>
    <n v="3504011"/>
    <n v="350401117"/>
    <n v="10260"/>
    <d v="2022-09-24T00:00:00"/>
    <n v="127"/>
    <x v="13"/>
    <s v="Nassriya"/>
    <s v="Markaz Al-Nassriya"/>
    <s v="Al Iskan Al Sinaie"/>
    <s v="الاسكان الصناعي"/>
    <n v="31.0087376"/>
    <n v="46.284794599999998"/>
    <n v="680"/>
    <x v="3"/>
    <n v="20"/>
    <s v="2022-09"/>
  </r>
  <r>
    <n v="3504012"/>
    <n v="350401217"/>
    <n v="24540"/>
    <d v="2022-09-11T00:00:00"/>
    <n v="127"/>
    <x v="13"/>
    <s v="Nassriya"/>
    <s v="Markaz Al-Nassriya"/>
    <s v="Al Mahaliyah"/>
    <s v="المحليه"/>
    <n v="31.052442887600002"/>
    <n v="46.236798131699999"/>
    <n v="6"/>
    <x v="3"/>
    <n v="1"/>
    <s v="2022-09"/>
  </r>
  <r>
    <n v="3502012"/>
    <n v="350201217"/>
    <n v="33800"/>
    <d v="2022-09-22T00:00:00"/>
    <n v="127"/>
    <x v="13"/>
    <s v="Al-Rifa'i"/>
    <s v="Al-Nasr"/>
    <s v="Al-Mustshfah"/>
    <s v="حي المستشفى"/>
    <n v="31.541273"/>
    <n v="46.125217999999997"/>
    <n v="5"/>
    <x v="3"/>
    <n v="3"/>
    <s v="2022-09"/>
  </r>
  <r>
    <n v="3504051"/>
    <n v="350405117"/>
    <n v="23685"/>
    <d v="2022-08-16T00:00:00"/>
    <n v="127"/>
    <x v="13"/>
    <s v="Nassriya"/>
    <s v="Markaz Al-Nassriya"/>
    <s v="Um Al Dood"/>
    <s v="ام الدود"/>
    <n v="31.087265559999999"/>
    <n v="46.241235476500002"/>
    <n v="16"/>
    <x v="3"/>
    <n v="3"/>
    <s v="2022-08"/>
  </r>
  <r>
    <n v="3504052"/>
    <n v="350405217"/>
    <n v="9113"/>
    <d v="2022-08-20T00:00:00"/>
    <n v="127"/>
    <x v="13"/>
    <s v="Nassriya"/>
    <s v="Markaz Al-Nassriya"/>
    <s v="Ur"/>
    <s v="حي اور"/>
    <n v="31.060153968000002"/>
    <n v="46.243325555299997"/>
    <n v="5"/>
    <x v="3"/>
    <n v="3"/>
    <s v="2022-08"/>
  </r>
  <r>
    <n v="3503012"/>
    <n v="350301217"/>
    <n v="10286"/>
    <d v="2022-09-10T00:00:00"/>
    <n v="127"/>
    <x v="13"/>
    <s v="Al-Shatra"/>
    <s v="Markaz Al-Shatra"/>
    <s v="Hay al Zahraa"/>
    <s v="حي الزهراء"/>
    <n v="31.400419743299999"/>
    <n v="46.1806881535"/>
    <n v="3"/>
    <x v="3"/>
    <n v="2"/>
    <s v="2022-09"/>
  </r>
  <r>
    <n v="3503006"/>
    <n v="350300617"/>
    <n v="21209"/>
    <d v="2022-09-10T00:00:00"/>
    <n v="127"/>
    <x v="13"/>
    <s v="Al-Shatra"/>
    <s v="Markaz Al-Shatra"/>
    <s v="Al Shomali"/>
    <s v="الشوملي"/>
    <n v="31.415689718399999"/>
    <n v="46.163976839100002"/>
    <n v="2"/>
    <x v="3"/>
    <n v="1"/>
    <s v="2022-09"/>
  </r>
  <r>
    <n v="3503009"/>
    <n v="350300917"/>
    <n v="9822"/>
    <d v="2022-09-10T00:00:00"/>
    <n v="127"/>
    <x v="13"/>
    <s v="Al-Shatra"/>
    <s v="Markaz Al-Shatra"/>
    <s v="Al-hawi"/>
    <s v="حي الحاوي"/>
    <n v="31.403907212699998"/>
    <n v="46.175491096099996"/>
    <n v="2"/>
    <x v="3"/>
    <n v="1"/>
    <s v="2022-09"/>
  </r>
  <r>
    <n v="3504026"/>
    <n v="350402617"/>
    <n v="10253"/>
    <d v="2022-09-23T00:00:00"/>
    <n v="127"/>
    <x v="13"/>
    <s v="Nassriya"/>
    <s v="Markaz Al-Nassriya"/>
    <s v="Baghdad Street"/>
    <s v="شارع بغداد"/>
    <n v="31.038477412900001"/>
    <n v="46.2356561609"/>
    <n v="7"/>
    <x v="3"/>
    <n v="2"/>
    <s v="2022-09"/>
  </r>
  <r>
    <n v="3504028"/>
    <n v="350402817"/>
    <n v="25526"/>
    <d v="2022-09-13T00:00:00"/>
    <n v="127"/>
    <x v="13"/>
    <s v="Nassriya"/>
    <s v="Markaz Al-Nassriya"/>
    <s v="Hay Al Ameer"/>
    <s v="حي الامير"/>
    <n v="31.036175809100001"/>
    <n v="46.220527480000001"/>
    <n v="55"/>
    <x v="3"/>
    <n v="10"/>
    <s v="2022-09"/>
  </r>
  <r>
    <n v="3504023"/>
    <n v="350402317"/>
    <n v="9448"/>
    <d v="2022-09-22T00:00:00"/>
    <n v="127"/>
    <x v="13"/>
    <s v="Nassriya"/>
    <s v="Markaz Al-Nassriya"/>
    <s v="Al-Thawrah"/>
    <s v="الثوره"/>
    <n v="31.027006973399999"/>
    <n v="46.228093038300003"/>
    <n v="69"/>
    <x v="3"/>
    <n v="24"/>
    <s v="2022-09"/>
  </r>
  <r>
    <n v="3504021"/>
    <n v="350402117"/>
    <n v="10335"/>
    <d v="2022-09-15T00:00:00"/>
    <n v="127"/>
    <x v="13"/>
    <s v="Nassriya"/>
    <s v="Markaz Al-Nassriya"/>
    <s v="Al-Salhiya"/>
    <s v="حي الصالحية"/>
    <n v="31.0506383486"/>
    <n v="46.269343302599999"/>
    <n v="16"/>
    <x v="3"/>
    <n v="1"/>
    <s v="2022-09"/>
  </r>
  <r>
    <n v="3504036"/>
    <n v="350403617"/>
    <n v="23683"/>
    <d v="2022-09-22T00:00:00"/>
    <n v="127"/>
    <x v="13"/>
    <s v="Nassriya"/>
    <s v="Markaz Al-Nassriya"/>
    <s v="Hay Mehidiya"/>
    <s v="حي المهيديه"/>
    <n v="31.03290329"/>
    <n v="46.251552429999997"/>
    <n v="8"/>
    <x v="3"/>
    <n v="2"/>
    <s v="2022-09"/>
  </r>
  <r>
    <n v="3504035"/>
    <n v="350403517"/>
    <n v="9398"/>
    <d v="2022-09-11T00:00:00"/>
    <n v="127"/>
    <x v="13"/>
    <s v="Nassriya"/>
    <s v="Markaz Al-Nassriya"/>
    <s v="Hay al-shohadaa"/>
    <s v="حي الشهداء"/>
    <n v="31.069961183"/>
    <n v="46.270024445899999"/>
    <n v="3"/>
    <x v="3"/>
    <n v="3"/>
    <s v="2022-09"/>
  </r>
  <r>
    <n v="3504038"/>
    <n v="350403817"/>
    <n v="25528"/>
    <d v="2022-08-16T00:00:00"/>
    <n v="127"/>
    <x v="13"/>
    <s v="Nassriya"/>
    <s v="Markaz Al-Nassriya"/>
    <s v="Hey Al-Ariml"/>
    <s v="حي الارامل"/>
    <n v="31.053281055100001"/>
    <n v="46.253512804000003"/>
    <n v="2"/>
    <x v="3"/>
    <n v="1"/>
    <s v="2022-08"/>
  </r>
  <r>
    <n v="3504033"/>
    <n v="350403317"/>
    <n v="10259"/>
    <d v="2022-09-21T00:00:00"/>
    <n v="127"/>
    <x v="13"/>
    <s v="Nassriya"/>
    <s v="Markaz Al-Nassriya"/>
    <s v="Hay Al Tadhihiya"/>
    <s v="حي التضحية"/>
    <n v="31.045411312199999"/>
    <n v="46.277832423"/>
    <n v="72"/>
    <x v="3"/>
    <n v="15"/>
    <s v="2022-09"/>
  </r>
  <r>
    <n v="3504040"/>
    <n v="350404017"/>
    <n v="25530"/>
    <d v="2022-09-11T00:00:00"/>
    <n v="127"/>
    <x v="13"/>
    <s v="Nassriya"/>
    <s v="Markaz Al-Nassriya"/>
    <s v="Hey Al-Rafdeen"/>
    <s v="حي الرافدين"/>
    <n v="31.076769222599999"/>
    <n v="46.264030067599997"/>
    <n v="5"/>
    <x v="3"/>
    <n v="1"/>
    <s v="2022-09"/>
  </r>
  <r>
    <n v="3504041"/>
    <n v="350404117"/>
    <n v="25533"/>
    <d v="2022-09-21T00:00:00"/>
    <n v="127"/>
    <x v="13"/>
    <s v="Nassriya"/>
    <s v="Markaz Al-Nassriya"/>
    <s v="Nassriya-Hey 400"/>
    <s v="حي 400"/>
    <n v="31.080862144499999"/>
    <n v="46.240087203599998"/>
    <n v="124"/>
    <x v="3"/>
    <n v="31"/>
    <s v="2022-09"/>
  </r>
  <r>
    <n v="3504044"/>
    <n v="350404417"/>
    <n v="25527"/>
    <d v="2022-09-10T00:00:00"/>
    <n v="127"/>
    <x v="13"/>
    <s v="Nassriya"/>
    <s v="Markaz Al-Nassriya"/>
    <s v="Sharaa Al-hklas"/>
    <s v="شارع الاخلاص"/>
    <n v="31.058777803800002"/>
    <n v="46.257208607000003"/>
    <n v="4"/>
    <x v="3"/>
    <n v="1"/>
    <s v="2022-09"/>
  </r>
  <r>
    <n v="3504045"/>
    <n v="350404517"/>
    <n v="22344"/>
    <d v="2022-09-21T00:00:00"/>
    <n v="127"/>
    <x v="13"/>
    <s v="Nassriya"/>
    <s v="Markaz Al-Nassriya"/>
    <s v="Share Eshreen"/>
    <s v="شارع عشرين"/>
    <n v="31.048519000500001"/>
    <n v="46.257282930099997"/>
    <n v="7"/>
    <x v="3"/>
    <n v="2"/>
    <s v="2022-09"/>
  </r>
  <r>
    <n v="3504033"/>
    <n v="350403317"/>
    <n v="10259"/>
    <d v="2022-09-21T00:00:00"/>
    <n v="127"/>
    <x v="13"/>
    <s v="Nassriya"/>
    <s v="Markaz Al-Nassriya"/>
    <s v="Hay Al Tadhihiya"/>
    <s v="حي التضحية"/>
    <n v="31.045411312199999"/>
    <n v="46.277832423"/>
    <n v="72"/>
    <x v="6"/>
    <n v="7"/>
    <s v="2022-09"/>
  </r>
  <r>
    <n v="3504025"/>
    <n v="350402517"/>
    <n v="10262"/>
    <d v="2022-10-05T00:00:00"/>
    <n v="127"/>
    <x v="13"/>
    <s v="Nassriya"/>
    <s v="Markaz Al-Nassriya"/>
    <s v="Aredo"/>
    <s v="حي اريدو"/>
    <n v="31.074394900600002"/>
    <n v="46.250142994800001"/>
    <n v="95"/>
    <x v="6"/>
    <n v="10"/>
    <s v="2022-10"/>
  </r>
  <r>
    <n v="3504054"/>
    <n v="350405417"/>
    <n v="9427"/>
    <d v="2022-09-22T00:00:00"/>
    <n v="127"/>
    <x v="13"/>
    <s v="Nassriya"/>
    <s v="Markaz Al-Nassriya"/>
    <s v="Hay AL-Mansouria"/>
    <s v="المنصورية "/>
    <n v="31.033617899999999"/>
    <n v="46.217652000000001"/>
    <n v="135"/>
    <x v="6"/>
    <n v="25"/>
    <s v="2022-09"/>
  </r>
  <r>
    <n v="3502016"/>
    <n v="350201617"/>
    <n v="34162"/>
    <d v="2022-09-23T00:00:00"/>
    <n v="127"/>
    <x v="13"/>
    <s v="Al-Rifa'i"/>
    <s v="Markaz Al-Rifa'i"/>
    <s v="Al Tifige"/>
    <s v="التيفيج"/>
    <n v="31.735530000000001"/>
    <n v="46.112045999999999"/>
    <n v="17"/>
    <x v="6"/>
    <n v="7"/>
    <s v="2022-09"/>
  </r>
  <r>
    <n v="3504011"/>
    <n v="350401117"/>
    <n v="10260"/>
    <d v="2022-09-24T00:00:00"/>
    <n v="127"/>
    <x v="13"/>
    <s v="Nassriya"/>
    <s v="Markaz Al-Nassriya"/>
    <s v="Al Iskan Al Sinaie"/>
    <s v="الاسكان الصناعي"/>
    <n v="31.0087376"/>
    <n v="46.284794599999998"/>
    <n v="680"/>
    <x v="6"/>
    <n v="250"/>
    <s v="2022-09"/>
  </r>
  <r>
    <n v="3603037"/>
    <n v="360303717"/>
    <n v="24381"/>
    <d v="2022-09-24T00:00:00"/>
    <n v="127"/>
    <x v="14"/>
    <s v="Diwaniya"/>
    <s v="Markaz Al-Diwaniya"/>
    <s v="Al-Taqiya 2"/>
    <s v="التقية الثانية"/>
    <n v="31.970362453100002"/>
    <n v="44.8911874701"/>
    <n v="1"/>
    <x v="6"/>
    <n v="1"/>
    <s v="2022-09"/>
  </r>
  <r>
    <n v="3505011"/>
    <n v="350501117"/>
    <n v="9258"/>
    <d v="2022-09-13T00:00:00"/>
    <n v="127"/>
    <x v="13"/>
    <s v="Suq Al-Shoyokh"/>
    <s v="Markaz Suq Al-Shoyokh"/>
    <s v="Hey al-zahraa"/>
    <s v="حي الزهراء"/>
    <n v="30.901869618300001"/>
    <n v="46.458244977299998"/>
    <n v="10"/>
    <x v="6"/>
    <n v="2"/>
    <s v="2022-09"/>
  </r>
  <r>
    <n v="3505001"/>
    <n v="350500117"/>
    <n v="9206"/>
    <d v="2022-09-16T00:00:00"/>
    <n v="127"/>
    <x v="13"/>
    <s v="Suq Al-Shoyokh"/>
    <s v="Markaz Suq Al-Shoyokh"/>
    <s v="Al Esmaelya 2"/>
    <s v="الاسماعيليه 2"/>
    <n v="30.883621789100001"/>
    <n v="46.468149586599999"/>
    <n v="3"/>
    <x v="5"/>
    <n v="3"/>
    <s v="2022-09"/>
  </r>
  <r>
    <n v="3505004"/>
    <n v="350500417"/>
    <n v="25437"/>
    <d v="2022-09-16T00:00:00"/>
    <n v="127"/>
    <x v="13"/>
    <s v="Suq Al-Shoyokh"/>
    <s v="Markaz Suq Al-Shoyokh"/>
    <s v="Al Shumokh"/>
    <s v="الشموخ"/>
    <n v="30.9061211"/>
    <n v="46.449381199999998"/>
    <n v="12"/>
    <x v="5"/>
    <n v="4"/>
    <s v="2022-09"/>
  </r>
  <r>
    <n v="3504046"/>
    <n v="350404617"/>
    <n v="10269"/>
    <d v="2022-09-22T00:00:00"/>
    <n v="127"/>
    <x v="13"/>
    <s v="Nassriya"/>
    <s v="Ur"/>
    <s v="Sindaliyah-Sidenaweyah"/>
    <s v="حي السديناويه"/>
    <n v="31.041901284200001"/>
    <n v="46.3069539022"/>
    <n v="41"/>
    <x v="5"/>
    <n v="4"/>
    <s v="2022-09"/>
  </r>
  <r>
    <n v="3505015"/>
    <n v="350501517"/>
    <n v="33811"/>
    <d v="2022-08-20T00:00:00"/>
    <n v="127"/>
    <x v="13"/>
    <s v="Suq Al-Shoyokh"/>
    <s v="Garmat Beni Said"/>
    <s v="Hay Al-Askery"/>
    <s v="حي العسكري"/>
    <n v="30.882387999999999"/>
    <n v="46.568722000000001"/>
    <n v="25"/>
    <x v="5"/>
    <n v="10"/>
    <s v="2022-08"/>
  </r>
  <r>
    <n v="3505016"/>
    <n v="350501617"/>
    <n v="34161"/>
    <d v="2022-09-22T00:00:00"/>
    <n v="127"/>
    <x v="13"/>
    <s v="Suq Al-Shoyokh"/>
    <s v="Markaz Suq Al-Shoyokh"/>
    <s v="Um Al-Banin"/>
    <s v="ام البنين"/>
    <n v="30.880265143100001"/>
    <n v="46.454987385000003"/>
    <n v="10"/>
    <x v="5"/>
    <n v="4"/>
    <s v="2022-09"/>
  </r>
  <r>
    <n v="3505003"/>
    <n v="350500317"/>
    <n v="25436"/>
    <d v="2022-09-22T00:00:00"/>
    <n v="127"/>
    <x v="13"/>
    <s v="Suq Al-Shoyokh"/>
    <s v="Markaz Suq Al-Shoyokh"/>
    <s v="Al Kibla"/>
    <s v="القبله"/>
    <n v="30.906636502200001"/>
    <n v="46.445979934699999"/>
    <n v="19"/>
    <x v="5"/>
    <n v="5"/>
    <s v="2022-09"/>
  </r>
  <r>
    <n v="3603073"/>
    <n v="360307317"/>
    <n v="23715"/>
    <d v="2022-09-03T00:00:00"/>
    <n v="127"/>
    <x v="14"/>
    <s v="Diwaniya"/>
    <s v="Markaz Al-Diwaniya"/>
    <s v="Hay Al-Hadarah"/>
    <s v="حي الحضارة"/>
    <n v="32.015676934699997"/>
    <n v="44.9173569003"/>
    <n v="1"/>
    <x v="5"/>
    <n v="1"/>
    <s v="2022-09"/>
  </r>
  <r>
    <n v="3504011"/>
    <n v="350401117"/>
    <n v="10260"/>
    <d v="2022-09-24T00:00:00"/>
    <n v="127"/>
    <x v="13"/>
    <s v="Nassriya"/>
    <s v="Markaz Al-Nassriya"/>
    <s v="Al Iskan Al Sinaie"/>
    <s v="الاسكان الصناعي"/>
    <n v="31.0087376"/>
    <n v="46.284794599999998"/>
    <n v="680"/>
    <x v="5"/>
    <n v="200"/>
    <s v="2022-09"/>
  </r>
  <r>
    <n v="3504002"/>
    <n v="350400217"/>
    <n v="25529"/>
    <d v="2022-09-22T00:00:00"/>
    <n v="127"/>
    <x v="13"/>
    <s v="Nassriya"/>
    <s v="Markaz Al-Nassriya"/>
    <s v="Al Aoeh"/>
    <s v="قرية العوية"/>
    <n v="31.033167288000001"/>
    <n v="46.273891712999998"/>
    <n v="9"/>
    <x v="5"/>
    <n v="4"/>
    <s v="2022-09"/>
  </r>
  <r>
    <n v="3504007"/>
    <n v="350400717"/>
    <n v="25525"/>
    <d v="2022-09-17T00:00:00"/>
    <n v="127"/>
    <x v="13"/>
    <s v="Nassriya"/>
    <s v="Markaz Al-Nassriya"/>
    <s v="Al Emarat"/>
    <s v="العمارات"/>
    <n v="31.027024004299999"/>
    <n v="46.241676675500003"/>
    <n v="40"/>
    <x v="5"/>
    <n v="12"/>
    <s v="2022-09"/>
  </r>
  <r>
    <n v="3502016"/>
    <n v="350201617"/>
    <n v="34162"/>
    <d v="2022-09-23T00:00:00"/>
    <n v="127"/>
    <x v="13"/>
    <s v="Al-Rifa'i"/>
    <s v="Markaz Al-Rifa'i"/>
    <s v="Al Tifige"/>
    <s v="التيفيج"/>
    <n v="31.735530000000001"/>
    <n v="46.112045999999999"/>
    <n v="17"/>
    <x v="5"/>
    <n v="3"/>
    <s v="2022-09"/>
  </r>
  <r>
    <n v="3504001"/>
    <n v="350400117"/>
    <n v="24494"/>
    <d v="2022-09-21T00:00:00"/>
    <n v="127"/>
    <x v="13"/>
    <s v="Nassriya"/>
    <s v="Markaz Al-Nassriya"/>
    <s v="Al Aker"/>
    <s v="العكر"/>
    <n v="31.027710880499999"/>
    <n v="46.218214741200001"/>
    <n v="45"/>
    <x v="5"/>
    <n v="10"/>
    <s v="2022-09"/>
  </r>
  <r>
    <n v="3504018"/>
    <n v="350401817"/>
    <n v="24741"/>
    <d v="2022-09-11T00:00:00"/>
    <n v="127"/>
    <x v="13"/>
    <s v="Nassriya"/>
    <s v="Markaz Al-Nassriya"/>
    <s v="Al-Berid"/>
    <s v="البريد"/>
    <n v="31.0447764918"/>
    <n v="46.249576203399997"/>
    <n v="1"/>
    <x v="5"/>
    <n v="1"/>
    <s v="2022-09"/>
  </r>
  <r>
    <n v="3503015"/>
    <n v="350301517"/>
    <n v="33805"/>
    <d v="2022-09-17T00:00:00"/>
    <n v="127"/>
    <x v="13"/>
    <s v="Al-Shatra"/>
    <s v="Markaz Al-Gharraf"/>
    <s v="Hay Al-Shouhdaa"/>
    <s v="حي الشهداء"/>
    <n v="31.295843999999999"/>
    <n v="46.233044999999997"/>
    <n v="3"/>
    <x v="5"/>
    <n v="1"/>
    <s v="2022-09"/>
  </r>
  <r>
    <n v="3503001"/>
    <n v="350300117"/>
    <n v="10250"/>
    <d v="2022-09-10T00:00:00"/>
    <n v="127"/>
    <x v="13"/>
    <s v="Al-Shatra"/>
    <s v="Markaz Al-Shatra"/>
    <s v="14 Ramadan"/>
    <s v="حي 14 رمضان"/>
    <n v="31.4359498874"/>
    <n v="46.172572526899998"/>
    <n v="1"/>
    <x v="5"/>
    <n v="1"/>
    <s v="2022-09"/>
  </r>
  <r>
    <n v="3502018"/>
    <n v="350201817"/>
    <n v="10289"/>
    <d v="2022-09-16T00:00:00"/>
    <n v="127"/>
    <x v="13"/>
    <s v="Al-Rifa'i"/>
    <s v="Markaz Al-Rifa'i"/>
    <s v="Hay Al Ameer"/>
    <s v="حي الامير "/>
    <n v="31.715143000000001"/>
    <n v="46.098461"/>
    <n v="8"/>
    <x v="5"/>
    <n v="2"/>
    <s v="2022-09"/>
  </r>
  <r>
    <n v="3502003"/>
    <n v="350200317"/>
    <n v="24722"/>
    <d v="2022-09-23T00:00:00"/>
    <n v="127"/>
    <x v="13"/>
    <s v="Al-Rifa'i"/>
    <s v="Markaz Al-Rifa'i"/>
    <s v="Hay Al Hussien"/>
    <s v="حي الحسين"/>
    <n v="31.711529196499999"/>
    <n v="46.124556874"/>
    <n v="9"/>
    <x v="5"/>
    <n v="4"/>
    <s v="2022-09"/>
  </r>
  <r>
    <n v="3504054"/>
    <n v="350405417"/>
    <n v="9427"/>
    <d v="2022-09-22T00:00:00"/>
    <n v="127"/>
    <x v="13"/>
    <s v="Nassriya"/>
    <s v="Markaz Al-Nassriya"/>
    <s v="Hay AL-Mansouria"/>
    <s v="المنصورية "/>
    <n v="31.033617899999999"/>
    <n v="46.217652000000001"/>
    <n v="135"/>
    <x v="5"/>
    <n v="58"/>
    <s v="2022-09"/>
  </r>
  <r>
    <n v="3503009"/>
    <n v="350300917"/>
    <n v="9822"/>
    <d v="2022-09-10T00:00:00"/>
    <n v="127"/>
    <x v="13"/>
    <s v="Al-Shatra"/>
    <s v="Markaz Al-Shatra"/>
    <s v="Al-hawi"/>
    <s v="حي الحاوي"/>
    <n v="31.403907212699998"/>
    <n v="46.175491096099996"/>
    <n v="2"/>
    <x v="5"/>
    <n v="1"/>
    <s v="2022-09"/>
  </r>
  <r>
    <n v="3504027"/>
    <n v="350402717"/>
    <n v="24885"/>
    <d v="2022-09-10T00:00:00"/>
    <n v="127"/>
    <x v="13"/>
    <s v="Nassriya"/>
    <s v="Markaz Al-Nassriya"/>
    <s v="Hay Al Al Ghadeer"/>
    <s v="حي الغدير"/>
    <n v="31.061467899099998"/>
    <n v="46.278157583599999"/>
    <n v="3"/>
    <x v="5"/>
    <n v="3"/>
    <s v="2022-09"/>
  </r>
  <r>
    <n v="3504028"/>
    <n v="350402817"/>
    <n v="25526"/>
    <d v="2022-09-13T00:00:00"/>
    <n v="127"/>
    <x v="13"/>
    <s v="Nassriya"/>
    <s v="Markaz Al-Nassriya"/>
    <s v="Hay Al Ameer"/>
    <s v="حي الامير"/>
    <n v="31.036175809100001"/>
    <n v="46.220527480000001"/>
    <n v="55"/>
    <x v="5"/>
    <n v="13"/>
    <s v="2022-09"/>
  </r>
  <r>
    <n v="3504021"/>
    <n v="350402117"/>
    <n v="10335"/>
    <d v="2022-09-15T00:00:00"/>
    <n v="127"/>
    <x v="13"/>
    <s v="Nassriya"/>
    <s v="Markaz Al-Nassriya"/>
    <s v="Al-Salhiya"/>
    <s v="حي الصالحية"/>
    <n v="31.0506383486"/>
    <n v="46.269343302599999"/>
    <n v="16"/>
    <x v="5"/>
    <n v="4"/>
    <s v="2022-09"/>
  </r>
  <r>
    <n v="3504023"/>
    <n v="350402317"/>
    <n v="9448"/>
    <d v="2022-09-22T00:00:00"/>
    <n v="127"/>
    <x v="13"/>
    <s v="Nassriya"/>
    <s v="Markaz Al-Nassriya"/>
    <s v="Al-Thawrah"/>
    <s v="الثوره"/>
    <n v="31.027006973399999"/>
    <n v="46.228093038300003"/>
    <n v="69"/>
    <x v="5"/>
    <n v="20"/>
    <s v="2022-09"/>
  </r>
  <r>
    <n v="3504024"/>
    <n v="350402417"/>
    <n v="9396"/>
    <d v="2022-09-21T00:00:00"/>
    <n v="127"/>
    <x v="13"/>
    <s v="Nassriya"/>
    <s v="Markaz Al-Nassriya"/>
    <s v="Al-zielat"/>
    <s v="الزعيلات"/>
    <n v="31.0154237044"/>
    <n v="46.263441754500001"/>
    <n v="18"/>
    <x v="5"/>
    <n v="6"/>
    <s v="2022-09"/>
  </r>
  <r>
    <n v="3504025"/>
    <n v="350402517"/>
    <n v="10262"/>
    <d v="2022-10-05T00:00:00"/>
    <n v="127"/>
    <x v="13"/>
    <s v="Nassriya"/>
    <s v="Markaz Al-Nassriya"/>
    <s v="Aredo"/>
    <s v="حي اريدو"/>
    <n v="31.074394900600002"/>
    <n v="46.250142994800001"/>
    <n v="95"/>
    <x v="5"/>
    <n v="35"/>
    <s v="2022-10"/>
  </r>
  <r>
    <n v="3504039"/>
    <n v="350403917"/>
    <n v="25531"/>
    <d v="2022-09-11T00:00:00"/>
    <n v="127"/>
    <x v="13"/>
    <s v="Nassriya"/>
    <s v="Markaz Al-Nassriya"/>
    <s v="Hey Al-Mtanzh"/>
    <s v="حي المتنزة"/>
    <n v="31.046486166099999"/>
    <n v="46.2332439666"/>
    <n v="7"/>
    <x v="5"/>
    <n v="7"/>
    <s v="2022-09"/>
  </r>
  <r>
    <n v="3504036"/>
    <n v="350403617"/>
    <n v="23683"/>
    <d v="2022-09-22T00:00:00"/>
    <n v="127"/>
    <x v="13"/>
    <s v="Nassriya"/>
    <s v="Markaz Al-Nassriya"/>
    <s v="Hay Mehidiya"/>
    <s v="حي المهيديه"/>
    <n v="31.03290329"/>
    <n v="46.251552429999997"/>
    <n v="8"/>
    <x v="5"/>
    <n v="4"/>
    <s v="2022-09"/>
  </r>
  <r>
    <n v="3504038"/>
    <n v="350403817"/>
    <n v="25528"/>
    <d v="2022-08-16T00:00:00"/>
    <n v="127"/>
    <x v="13"/>
    <s v="Nassriya"/>
    <s v="Markaz Al-Nassriya"/>
    <s v="Hey Al-Ariml"/>
    <s v="حي الارامل"/>
    <n v="31.053281055100001"/>
    <n v="46.253512804000003"/>
    <n v="2"/>
    <x v="5"/>
    <n v="1"/>
    <s v="2022-08"/>
  </r>
  <r>
    <n v="3504034"/>
    <n v="350403417"/>
    <n v="24742"/>
    <d v="2022-09-10T00:00:00"/>
    <n v="127"/>
    <x v="13"/>
    <s v="Nassriya"/>
    <s v="Markaz Al-Nassriya"/>
    <s v="Hay Al-Hakim"/>
    <s v="حي الحكيم"/>
    <n v="31.060090237699999"/>
    <n v="46.277220867600001"/>
    <n v="1"/>
    <x v="5"/>
    <n v="1"/>
    <s v="2022-09"/>
  </r>
  <r>
    <n v="3504033"/>
    <n v="350403317"/>
    <n v="10259"/>
    <d v="2022-09-21T00:00:00"/>
    <n v="127"/>
    <x v="13"/>
    <s v="Nassriya"/>
    <s v="Markaz Al-Nassriya"/>
    <s v="Hay Al Tadhihiya"/>
    <s v="حي التضحية"/>
    <n v="31.045411312199999"/>
    <n v="46.277832423"/>
    <n v="72"/>
    <x v="5"/>
    <n v="15"/>
    <s v="2022-09"/>
  </r>
  <r>
    <n v="3504032"/>
    <n v="350403217"/>
    <n v="24750"/>
    <d v="2022-09-21T00:00:00"/>
    <n v="127"/>
    <x v="13"/>
    <s v="Nassriya"/>
    <s v="Markaz Al-Nassriya"/>
    <s v="Hay Al Shoula 1"/>
    <s v="حي الشعله 1"/>
    <n v="31.034273341199999"/>
    <n v="46.238222611899999"/>
    <n v="9"/>
    <x v="5"/>
    <n v="4"/>
    <s v="2022-09"/>
  </r>
  <r>
    <n v="3504045"/>
    <n v="350404517"/>
    <n v="22344"/>
    <d v="2022-09-21T00:00:00"/>
    <n v="127"/>
    <x v="13"/>
    <s v="Nassriya"/>
    <s v="Markaz Al-Nassriya"/>
    <s v="Share Eshreen"/>
    <s v="شارع عشرين"/>
    <n v="31.048519000500001"/>
    <n v="46.257282930099997"/>
    <n v="7"/>
    <x v="5"/>
    <n v="3"/>
    <s v="2022-09"/>
  </r>
  <r>
    <n v="3504041"/>
    <n v="350404117"/>
    <n v="25533"/>
    <d v="2022-09-21T00:00:00"/>
    <n v="127"/>
    <x v="13"/>
    <s v="Nassriya"/>
    <s v="Markaz Al-Nassriya"/>
    <s v="Nassriya-Hey 400"/>
    <s v="حي 400"/>
    <n v="31.080862144499999"/>
    <n v="46.240087203599998"/>
    <n v="124"/>
    <x v="5"/>
    <n v="27"/>
    <s v="2022-09"/>
  </r>
  <r>
    <n v="3504041"/>
    <n v="350404117"/>
    <n v="25533"/>
    <d v="2022-09-21T00:00:00"/>
    <n v="127"/>
    <x v="13"/>
    <s v="Nassriya"/>
    <s v="Markaz Al-Nassriya"/>
    <s v="Nassriya-Hey 400"/>
    <s v="حي 400"/>
    <n v="31.080862144499999"/>
    <n v="46.240087203599998"/>
    <n v="124"/>
    <x v="15"/>
    <n v="11"/>
    <s v="2022-09"/>
  </r>
  <r>
    <n v="3504042"/>
    <n v="350404217"/>
    <n v="10263"/>
    <d v="2022-09-10T00:00:00"/>
    <n v="127"/>
    <x v="13"/>
    <s v="Nassriya"/>
    <s v="Markaz Al-Nassriya"/>
    <s v="Sadir City"/>
    <s v="حي مدينة الصدر"/>
    <n v="31.0802066016"/>
    <n v="46.235693895300003"/>
    <n v="30"/>
    <x v="15"/>
    <n v="5"/>
    <s v="2022-09"/>
  </r>
  <r>
    <n v="3504044"/>
    <n v="350404417"/>
    <n v="25527"/>
    <d v="2022-09-10T00:00:00"/>
    <n v="127"/>
    <x v="13"/>
    <s v="Nassriya"/>
    <s v="Markaz Al-Nassriya"/>
    <s v="Sharaa Al-hklas"/>
    <s v="شارع الاخلاص"/>
    <n v="31.058777803800002"/>
    <n v="46.257208607000003"/>
    <n v="4"/>
    <x v="15"/>
    <n v="1"/>
    <s v="2022-09"/>
  </r>
  <r>
    <n v="3504033"/>
    <n v="350403317"/>
    <n v="10259"/>
    <d v="2022-09-21T00:00:00"/>
    <n v="127"/>
    <x v="13"/>
    <s v="Nassriya"/>
    <s v="Markaz Al-Nassriya"/>
    <s v="Hay Al Tadhihiya"/>
    <s v="حي التضحية"/>
    <n v="31.045411312199999"/>
    <n v="46.277832423"/>
    <n v="72"/>
    <x v="15"/>
    <n v="20"/>
    <s v="2022-09"/>
  </r>
  <r>
    <n v="3504032"/>
    <n v="350403217"/>
    <n v="24750"/>
    <d v="2022-09-21T00:00:00"/>
    <n v="127"/>
    <x v="13"/>
    <s v="Nassriya"/>
    <s v="Markaz Al-Nassriya"/>
    <s v="Hay Al Shoula 1"/>
    <s v="حي الشعله 1"/>
    <n v="31.034273341199999"/>
    <n v="46.238222611899999"/>
    <n v="9"/>
    <x v="15"/>
    <n v="5"/>
    <s v="2022-09"/>
  </r>
  <r>
    <n v="3504028"/>
    <n v="350402817"/>
    <n v="25526"/>
    <d v="2022-09-13T00:00:00"/>
    <n v="127"/>
    <x v="13"/>
    <s v="Nassriya"/>
    <s v="Markaz Al-Nassriya"/>
    <s v="Hay Al Ameer"/>
    <s v="حي الامير"/>
    <n v="31.036175809100001"/>
    <n v="46.220527480000001"/>
    <n v="55"/>
    <x v="15"/>
    <n v="14"/>
    <s v="2022-09"/>
  </r>
  <r>
    <n v="3504040"/>
    <n v="350404017"/>
    <n v="25530"/>
    <d v="2022-09-11T00:00:00"/>
    <n v="127"/>
    <x v="13"/>
    <s v="Nassriya"/>
    <s v="Markaz Al-Nassriya"/>
    <s v="Hey Al-Rafdeen"/>
    <s v="حي الرافدين"/>
    <n v="31.076769222599999"/>
    <n v="46.264030067599997"/>
    <n v="5"/>
    <x v="15"/>
    <n v="2"/>
    <s v="2022-09"/>
  </r>
  <r>
    <n v="3504024"/>
    <n v="350402417"/>
    <n v="9396"/>
    <d v="2022-09-21T00:00:00"/>
    <n v="127"/>
    <x v="13"/>
    <s v="Nassriya"/>
    <s v="Markaz Al-Nassriya"/>
    <s v="Al-zielat"/>
    <s v="الزعيلات"/>
    <n v="31.0154237044"/>
    <n v="46.263441754500001"/>
    <n v="18"/>
    <x v="15"/>
    <n v="4"/>
    <s v="2022-09"/>
  </r>
  <r>
    <n v="3504023"/>
    <n v="350402317"/>
    <n v="9448"/>
    <d v="2022-09-22T00:00:00"/>
    <n v="127"/>
    <x v="13"/>
    <s v="Nassriya"/>
    <s v="Markaz Al-Nassriya"/>
    <s v="Al-Thawrah"/>
    <s v="الثوره"/>
    <n v="31.027006973399999"/>
    <n v="46.228093038300003"/>
    <n v="69"/>
    <x v="15"/>
    <n v="10"/>
    <s v="2022-09"/>
  </r>
  <r>
    <n v="3504021"/>
    <n v="350402117"/>
    <n v="10335"/>
    <d v="2022-09-15T00:00:00"/>
    <n v="127"/>
    <x v="13"/>
    <s v="Nassriya"/>
    <s v="Markaz Al-Nassriya"/>
    <s v="Al-Salhiya"/>
    <s v="حي الصالحية"/>
    <n v="31.0506383486"/>
    <n v="46.269343302599999"/>
    <n v="16"/>
    <x v="15"/>
    <n v="3"/>
    <s v="2022-09"/>
  </r>
  <r>
    <n v="3504025"/>
    <n v="350402517"/>
    <n v="10262"/>
    <d v="2022-10-05T00:00:00"/>
    <n v="127"/>
    <x v="13"/>
    <s v="Nassriya"/>
    <s v="Markaz Al-Nassriya"/>
    <s v="Aredo"/>
    <s v="حي اريدو"/>
    <n v="31.074394900600002"/>
    <n v="46.250142994800001"/>
    <n v="95"/>
    <x v="15"/>
    <n v="10"/>
    <s v="2022-10"/>
  </r>
  <r>
    <n v="3504026"/>
    <n v="350402617"/>
    <n v="10253"/>
    <d v="2022-09-23T00:00:00"/>
    <n v="127"/>
    <x v="13"/>
    <s v="Nassriya"/>
    <s v="Markaz Al-Nassriya"/>
    <s v="Baghdad Street"/>
    <s v="شارع بغداد"/>
    <n v="31.038477412900001"/>
    <n v="46.2356561609"/>
    <n v="7"/>
    <x v="15"/>
    <n v="5"/>
    <s v="2022-09"/>
  </r>
  <r>
    <n v="3504029"/>
    <n v="350402917"/>
    <n v="10301"/>
    <d v="2022-09-21T00:00:00"/>
    <n v="127"/>
    <x v="13"/>
    <s v="Nassriya"/>
    <s v="Markaz Al-Nassriya"/>
    <s v="Hay Al Fidaa"/>
    <s v="حي الفداء"/>
    <n v="31.069166239000001"/>
    <n v="46.283791055999998"/>
    <n v="30"/>
    <x v="15"/>
    <n v="6"/>
    <s v="2022-09"/>
  </r>
  <r>
    <n v="3503008"/>
    <n v="350300817"/>
    <n v="9848"/>
    <d v="2022-09-10T00:00:00"/>
    <n v="127"/>
    <x v="13"/>
    <s v="Al-Shatra"/>
    <s v="Markaz Al-Shatra"/>
    <s v="Al-fatahiyah"/>
    <s v="حي الفتاحية"/>
    <n v="31.415756054100001"/>
    <n v="46.172971067500001"/>
    <n v="1"/>
    <x v="15"/>
    <n v="1"/>
    <s v="2022-09"/>
  </r>
  <r>
    <n v="3503012"/>
    <n v="350301217"/>
    <n v="10286"/>
    <d v="2022-09-10T00:00:00"/>
    <n v="127"/>
    <x v="13"/>
    <s v="Al-Shatra"/>
    <s v="Markaz Al-Shatra"/>
    <s v="Hay al Zahraa"/>
    <s v="حي الزهراء"/>
    <n v="31.400419743299999"/>
    <n v="46.1806881535"/>
    <n v="3"/>
    <x v="15"/>
    <n v="1"/>
    <s v="2022-09"/>
  </r>
  <r>
    <n v="3504050"/>
    <n v="350405017"/>
    <n v="25760"/>
    <d v="2022-09-16T00:00:00"/>
    <n v="127"/>
    <x v="13"/>
    <s v="Nassriya"/>
    <s v="Markaz Al-Nassriya"/>
    <s v="The Abu Athm"/>
    <s v="منطقة ال ابو عظم"/>
    <n v="30.981975211000002"/>
    <n v="46.3081693265"/>
    <n v="5"/>
    <x v="15"/>
    <n v="5"/>
    <s v="2022-09"/>
  </r>
  <r>
    <n v="3504051"/>
    <n v="350405117"/>
    <n v="23685"/>
    <d v="2022-08-16T00:00:00"/>
    <n v="127"/>
    <x v="13"/>
    <s v="Nassriya"/>
    <s v="Markaz Al-Nassriya"/>
    <s v="Um Al Dood"/>
    <s v="ام الدود"/>
    <n v="31.087265559999999"/>
    <n v="46.241235476500002"/>
    <n v="16"/>
    <x v="15"/>
    <n v="3"/>
    <s v="2022-08"/>
  </r>
  <r>
    <n v="3504052"/>
    <n v="350405217"/>
    <n v="9113"/>
    <d v="2022-08-20T00:00:00"/>
    <n v="127"/>
    <x v="13"/>
    <s v="Nassriya"/>
    <s v="Markaz Al-Nassriya"/>
    <s v="Ur"/>
    <s v="حي اور"/>
    <n v="31.060153968000002"/>
    <n v="46.243325555299997"/>
    <n v="5"/>
    <x v="15"/>
    <n v="2"/>
    <s v="2022-08"/>
  </r>
  <r>
    <n v="3502003"/>
    <n v="350200317"/>
    <n v="24722"/>
    <d v="2022-09-23T00:00:00"/>
    <n v="127"/>
    <x v="13"/>
    <s v="Al-Rifa'i"/>
    <s v="Markaz Al-Rifa'i"/>
    <s v="Hay Al Hussien"/>
    <s v="حي الحسين"/>
    <n v="31.711529196499999"/>
    <n v="46.124556874"/>
    <n v="9"/>
    <x v="15"/>
    <n v="5"/>
    <s v="2022-09"/>
  </r>
  <r>
    <n v="3502007"/>
    <n v="350200717"/>
    <n v="33795"/>
    <d v="2022-09-23T00:00:00"/>
    <n v="127"/>
    <x v="13"/>
    <s v="Al-Rifa'i"/>
    <s v="Markaz Al-Rifa'i"/>
    <s v="Al-Omal"/>
    <s v="حي العمال"/>
    <n v="31.728400000000001"/>
    <n v="46.110399999999998"/>
    <n v="4"/>
    <x v="15"/>
    <n v="4"/>
    <s v="2022-09"/>
  </r>
  <r>
    <n v="3503006"/>
    <n v="350300617"/>
    <n v="21209"/>
    <d v="2022-09-10T00:00:00"/>
    <n v="127"/>
    <x v="13"/>
    <s v="Al-Shatra"/>
    <s v="Markaz Al-Shatra"/>
    <s v="Al Shomali"/>
    <s v="الشوملي"/>
    <n v="31.415689718399999"/>
    <n v="46.163976839100002"/>
    <n v="2"/>
    <x v="15"/>
    <n v="1"/>
    <s v="2022-09"/>
  </r>
  <r>
    <n v="3503015"/>
    <n v="350301517"/>
    <n v="33805"/>
    <d v="2022-09-17T00:00:00"/>
    <n v="127"/>
    <x v="13"/>
    <s v="Al-Shatra"/>
    <s v="Markaz Al-Gharraf"/>
    <s v="Hay Al-Shouhdaa"/>
    <s v="حي الشهداء"/>
    <n v="31.295843999999999"/>
    <n v="46.233044999999997"/>
    <n v="3"/>
    <x v="15"/>
    <n v="1"/>
    <s v="2022-09"/>
  </r>
  <r>
    <n v="3502018"/>
    <n v="350201817"/>
    <n v="10289"/>
    <d v="2022-09-16T00:00:00"/>
    <n v="127"/>
    <x v="13"/>
    <s v="Al-Rifa'i"/>
    <s v="Markaz Al-Rifa'i"/>
    <s v="Hay Al Ameer"/>
    <s v="حي الامير "/>
    <n v="31.715143000000001"/>
    <n v="46.098461"/>
    <n v="8"/>
    <x v="15"/>
    <n v="3"/>
    <s v="2022-09"/>
  </r>
  <r>
    <n v="3502016"/>
    <n v="350201617"/>
    <n v="34162"/>
    <d v="2022-09-23T00:00:00"/>
    <n v="127"/>
    <x v="13"/>
    <s v="Al-Rifa'i"/>
    <s v="Markaz Al-Rifa'i"/>
    <s v="Al Tifige"/>
    <s v="التيفيج"/>
    <n v="31.735530000000001"/>
    <n v="46.112045999999999"/>
    <n v="17"/>
    <x v="15"/>
    <n v="3"/>
    <s v="2022-09"/>
  </r>
  <r>
    <n v="3502012"/>
    <n v="350201217"/>
    <n v="33800"/>
    <d v="2022-09-22T00:00:00"/>
    <n v="127"/>
    <x v="13"/>
    <s v="Al-Rifa'i"/>
    <s v="Al-Nasr"/>
    <s v="Al-Mustshfah"/>
    <s v="حي المستشفى"/>
    <n v="31.541273"/>
    <n v="46.125217999999997"/>
    <n v="5"/>
    <x v="15"/>
    <n v="2"/>
    <s v="2022-09"/>
  </r>
  <r>
    <n v="3502015"/>
    <n v="350201517"/>
    <n v="33803"/>
    <d v="2022-09-22T00:00:00"/>
    <n v="127"/>
    <x v="13"/>
    <s v="Al-Rifa'i"/>
    <s v="Al-Nasr"/>
    <s v="Al Amam Al Ridhah"/>
    <s v="الامام الرضا"/>
    <n v="31.543367"/>
    <n v="46.119889000000001"/>
    <n v="4"/>
    <x v="15"/>
    <n v="2"/>
    <s v="2022-09"/>
  </r>
  <r>
    <n v="3504016"/>
    <n v="350401617"/>
    <n v="10281"/>
    <d v="2022-09-23T00:00:00"/>
    <n v="127"/>
    <x v="13"/>
    <s v="Nassriya"/>
    <s v="Markaz Al-Nassriya"/>
    <s v="Al Shumokh"/>
    <s v="حي الشموخ"/>
    <n v="31.029471706599999"/>
    <n v="46.244121658399997"/>
    <n v="9"/>
    <x v="15"/>
    <n v="1"/>
    <s v="2022-09"/>
  </r>
  <r>
    <n v="3504015"/>
    <n v="350401517"/>
    <n v="10272"/>
    <d v="2022-09-21T00:00:00"/>
    <n v="127"/>
    <x v="13"/>
    <s v="Nassriya"/>
    <s v="Markaz Al-Nassriya"/>
    <s v="Al Shoula"/>
    <s v="الشعلة"/>
    <n v="31.034963944600001"/>
    <n v="46.242300951700003"/>
    <n v="3"/>
    <x v="15"/>
    <n v="3"/>
    <s v="2022-09"/>
  </r>
  <r>
    <n v="3504012"/>
    <n v="350401217"/>
    <n v="24540"/>
    <d v="2022-09-11T00:00:00"/>
    <n v="127"/>
    <x v="13"/>
    <s v="Nassriya"/>
    <s v="Markaz Al-Nassriya"/>
    <s v="Al Mahaliyah"/>
    <s v="المحليه"/>
    <n v="31.052442887600002"/>
    <n v="46.236798131699999"/>
    <n v="6"/>
    <x v="15"/>
    <n v="2"/>
    <s v="2022-09"/>
  </r>
  <r>
    <n v="3504001"/>
    <n v="350400117"/>
    <n v="24494"/>
    <d v="2022-09-21T00:00:00"/>
    <n v="127"/>
    <x v="13"/>
    <s v="Nassriya"/>
    <s v="Markaz Al-Nassriya"/>
    <s v="Al Aker"/>
    <s v="العكر"/>
    <n v="31.027710880499999"/>
    <n v="46.218214741200001"/>
    <n v="45"/>
    <x v="15"/>
    <n v="15"/>
    <s v="2022-09"/>
  </r>
  <r>
    <n v="3504002"/>
    <n v="350400217"/>
    <n v="25529"/>
    <d v="2022-09-22T00:00:00"/>
    <n v="127"/>
    <x v="13"/>
    <s v="Nassriya"/>
    <s v="Markaz Al-Nassriya"/>
    <s v="Al Aoeh"/>
    <s v="قرية العوية"/>
    <n v="31.033167288000001"/>
    <n v="46.273891712999998"/>
    <n v="9"/>
    <x v="15"/>
    <n v="5"/>
    <s v="2022-09"/>
  </r>
  <r>
    <n v="3504011"/>
    <n v="350401117"/>
    <n v="10260"/>
    <d v="2022-09-24T00:00:00"/>
    <n v="127"/>
    <x v="13"/>
    <s v="Nassriya"/>
    <s v="Markaz Al-Nassriya"/>
    <s v="Al Iskan Al Sinaie"/>
    <s v="الاسكان الصناعي"/>
    <n v="31.0087376"/>
    <n v="46.284794599999998"/>
    <n v="680"/>
    <x v="15"/>
    <n v="40"/>
    <s v="2022-09"/>
  </r>
  <r>
    <n v="3504007"/>
    <n v="350400717"/>
    <n v="25525"/>
    <d v="2022-09-17T00:00:00"/>
    <n v="127"/>
    <x v="13"/>
    <s v="Nassriya"/>
    <s v="Markaz Al-Nassriya"/>
    <s v="Al Emarat"/>
    <s v="العمارات"/>
    <n v="31.027024004299999"/>
    <n v="46.241676675500003"/>
    <n v="40"/>
    <x v="15"/>
    <n v="4"/>
    <s v="2022-09"/>
  </r>
  <r>
    <n v="3504010"/>
    <n v="350401017"/>
    <n v="24740"/>
    <d v="2022-09-11T00:00:00"/>
    <n v="127"/>
    <x v="13"/>
    <s v="Nassriya"/>
    <s v="Markaz Al-Nassriya"/>
    <s v="Al Iskan"/>
    <s v="الاسكان"/>
    <n v="31.038505004899999"/>
    <n v="46.242960423"/>
    <n v="3"/>
    <x v="15"/>
    <n v="3"/>
    <s v="2022-09"/>
  </r>
  <r>
    <n v="3505016"/>
    <n v="350501617"/>
    <n v="34161"/>
    <d v="2022-09-22T00:00:00"/>
    <n v="127"/>
    <x v="13"/>
    <s v="Suq Al-Shoyokh"/>
    <s v="Markaz Suq Al-Shoyokh"/>
    <s v="Um Al-Banin"/>
    <s v="ام البنين"/>
    <n v="30.880265143100001"/>
    <n v="46.454987385000003"/>
    <n v="10"/>
    <x v="15"/>
    <n v="1"/>
    <s v="2022-09"/>
  </r>
  <r>
    <n v="3505015"/>
    <n v="350501517"/>
    <n v="33811"/>
    <d v="2022-08-20T00:00:00"/>
    <n v="127"/>
    <x v="13"/>
    <s v="Suq Al-Shoyokh"/>
    <s v="Garmat Beni Said"/>
    <s v="Hay Al-Askery"/>
    <s v="حي العسكري"/>
    <n v="30.882387999999999"/>
    <n v="46.568722000000001"/>
    <n v="25"/>
    <x v="15"/>
    <n v="5"/>
    <s v="2022-08"/>
  </r>
  <r>
    <n v="3505002"/>
    <n v="350500217"/>
    <n v="24721"/>
    <d v="2022-09-21T00:00:00"/>
    <n v="127"/>
    <x v="13"/>
    <s v="Suq Al-Shoyokh"/>
    <s v="Al-Fadhliya"/>
    <s v="Al Barid Street"/>
    <s v="شارع البريد"/>
    <n v="30.956201633799999"/>
    <n v="46.359501579899998"/>
    <n v="13"/>
    <x v="15"/>
    <n v="5"/>
    <s v="2022-09"/>
  </r>
  <r>
    <n v="3505007"/>
    <n v="350500717"/>
    <n v="9332"/>
    <d v="2022-09-22T00:00:00"/>
    <n v="127"/>
    <x v="13"/>
    <s v="Suq Al-Shoyokh"/>
    <s v="Markaz Suq Al-Shoyokh"/>
    <s v="Al-Shuhadaa"/>
    <s v="حي الشهداء"/>
    <n v="30.879031632699999"/>
    <n v="46.464224314600003"/>
    <n v="9"/>
    <x v="15"/>
    <n v="5"/>
    <s v="2022-09"/>
  </r>
  <r>
    <n v="3601006"/>
    <n v="360100617"/>
    <n v="25369"/>
    <d v="2022-08-24T00:00:00"/>
    <n v="127"/>
    <x v="14"/>
    <s v="Afaq"/>
    <s v="Al-Bdair"/>
    <s v="Hay Al-Salam"/>
    <s v="حي السلام"/>
    <n v="31.980262985500001"/>
    <n v="45.408130402899999"/>
    <n v="2"/>
    <x v="15"/>
    <n v="2"/>
    <s v="2022-08"/>
  </r>
  <r>
    <n v="3603049"/>
    <n v="360304917"/>
    <n v="24966"/>
    <d v="2022-08-31T00:00:00"/>
    <n v="127"/>
    <x v="14"/>
    <s v="Diwaniya"/>
    <s v="Al-Daghara"/>
    <s v="Hay Al Hurriya"/>
    <s v="حي الحرية"/>
    <n v="32.146584716900001"/>
    <n v="44.931777739300003"/>
    <n v="1"/>
    <x v="15"/>
    <n v="1"/>
    <s v="2022-08"/>
  </r>
  <r>
    <n v="3505011"/>
    <n v="350501117"/>
    <n v="9258"/>
    <d v="2022-09-13T00:00:00"/>
    <n v="127"/>
    <x v="13"/>
    <s v="Suq Al-Shoyokh"/>
    <s v="Markaz Suq Al-Shoyokh"/>
    <s v="Hey al-zahraa"/>
    <s v="حي الزهراء"/>
    <n v="30.901869618300001"/>
    <n v="46.458244977299998"/>
    <n v="10"/>
    <x v="15"/>
    <n v="4"/>
    <s v="2022-09"/>
  </r>
  <r>
    <n v="3504046"/>
    <n v="350404617"/>
    <n v="10269"/>
    <d v="2022-09-22T00:00:00"/>
    <n v="127"/>
    <x v="13"/>
    <s v="Nassriya"/>
    <s v="Ur"/>
    <s v="Sindaliyah-Sidenaweyah"/>
    <s v="حي السديناويه"/>
    <n v="31.041901284200001"/>
    <n v="46.3069539022"/>
    <n v="41"/>
    <x v="10"/>
    <n v="15"/>
    <s v="2022-09"/>
  </r>
  <r>
    <n v="3505013"/>
    <n v="350501317"/>
    <n v="33809"/>
    <d v="2022-09-13T00:00:00"/>
    <n v="127"/>
    <x v="13"/>
    <s v="Suq Al-Shoyokh"/>
    <s v="Akaika"/>
    <s v="Hay Al-Askery"/>
    <s v="حي العسكري"/>
    <n v="30.914428999999998"/>
    <n v="46.47878"/>
    <n v="21"/>
    <x v="10"/>
    <n v="5"/>
    <s v="2022-09"/>
  </r>
  <r>
    <n v="3504042"/>
    <n v="350404217"/>
    <n v="10263"/>
    <d v="2022-09-10T00:00:00"/>
    <n v="127"/>
    <x v="13"/>
    <s v="Nassriya"/>
    <s v="Markaz Al-Nassriya"/>
    <s v="Sadir City"/>
    <s v="حي مدينة الصدر"/>
    <n v="31.0802066016"/>
    <n v="46.235693895300003"/>
    <n v="30"/>
    <x v="10"/>
    <n v="15"/>
    <s v="2022-09"/>
  </r>
  <r>
    <n v="3504041"/>
    <n v="350404117"/>
    <n v="25533"/>
    <d v="2022-09-21T00:00:00"/>
    <n v="127"/>
    <x v="13"/>
    <s v="Nassriya"/>
    <s v="Markaz Al-Nassriya"/>
    <s v="Nassriya-Hey 400"/>
    <s v="حي 400"/>
    <n v="31.080862144499999"/>
    <n v="46.240087203599998"/>
    <n v="124"/>
    <x v="10"/>
    <n v="33"/>
    <s v="2022-09"/>
  </r>
  <r>
    <n v="3504045"/>
    <n v="350404517"/>
    <n v="22344"/>
    <d v="2022-09-21T00:00:00"/>
    <n v="127"/>
    <x v="13"/>
    <s v="Nassriya"/>
    <s v="Markaz Al-Nassriya"/>
    <s v="Share Eshreen"/>
    <s v="شارع عشرين"/>
    <n v="31.048519000500001"/>
    <n v="46.257282930099997"/>
    <n v="7"/>
    <x v="10"/>
    <n v="2"/>
    <s v="2022-09"/>
  </r>
  <r>
    <n v="3504057"/>
    <n v="350405717"/>
    <n v="33806"/>
    <d v="2022-09-17T00:00:00"/>
    <n v="127"/>
    <x v="13"/>
    <s v="Nassriya"/>
    <s v="Markaz Said Dekhil"/>
    <s v="Hay Al-Zahraa"/>
    <s v="حي الزهراء"/>
    <n v="31.134141"/>
    <n v="46.437801999999998"/>
    <n v="4"/>
    <x v="10"/>
    <n v="2"/>
    <s v="2022-09"/>
  </r>
  <r>
    <n v="3504029"/>
    <n v="350402917"/>
    <n v="10301"/>
    <d v="2022-09-21T00:00:00"/>
    <n v="127"/>
    <x v="13"/>
    <s v="Nassriya"/>
    <s v="Markaz Al-Nassriya"/>
    <s v="Hay Al Fidaa"/>
    <s v="حي الفداء"/>
    <n v="31.069166239000001"/>
    <n v="46.283791055999998"/>
    <n v="30"/>
    <x v="10"/>
    <n v="11"/>
    <s v="2022-09"/>
  </r>
  <r>
    <n v="3504030"/>
    <n v="350403017"/>
    <n v="24746"/>
    <d v="2022-09-10T00:00:00"/>
    <n v="127"/>
    <x v="13"/>
    <s v="Nassriya"/>
    <s v="Markaz Al-Nassriya"/>
    <s v="Hay Al Khadraa"/>
    <s v="حي الخضراء"/>
    <n v="31.042946248900002"/>
    <n v="46.274699394599999"/>
    <n v="1"/>
    <x v="10"/>
    <n v="1"/>
    <s v="2022-09"/>
  </r>
  <r>
    <n v="3504031"/>
    <n v="350403117"/>
    <n v="21208"/>
    <d v="2022-09-11T00:00:00"/>
    <n v="127"/>
    <x v="13"/>
    <s v="Nassriya"/>
    <s v="Markaz Al-Nassriya"/>
    <s v="Hay Al Mualimeen"/>
    <s v="حي المعلمين"/>
    <n v="31.067779245299999"/>
    <n v="46.249674558199999"/>
    <n v="39"/>
    <x v="10"/>
    <n v="7"/>
    <s v="2022-09"/>
  </r>
  <r>
    <n v="3504021"/>
    <n v="350402117"/>
    <n v="10335"/>
    <d v="2022-09-15T00:00:00"/>
    <n v="127"/>
    <x v="13"/>
    <s v="Nassriya"/>
    <s v="Markaz Al-Nassriya"/>
    <s v="Al-Salhiya"/>
    <s v="حي الصالحية"/>
    <n v="31.0506383486"/>
    <n v="46.269343302599999"/>
    <n v="16"/>
    <x v="10"/>
    <n v="6"/>
    <s v="2022-09"/>
  </r>
  <r>
    <n v="3504019"/>
    <n v="350401917"/>
    <n v="9470"/>
    <d v="2022-09-13T00:00:00"/>
    <n v="127"/>
    <x v="13"/>
    <s v="Nassriya"/>
    <s v="Markaz Al-Nassriya"/>
    <s v="Al-hay al-askary"/>
    <s v="الحي العسكري "/>
    <n v="31.0569626851"/>
    <n v="46.266143804899997"/>
    <n v="13"/>
    <x v="10"/>
    <n v="4"/>
    <s v="2022-09"/>
  </r>
  <r>
    <n v="3504014"/>
    <n v="350401417"/>
    <n v="10254"/>
    <d v="2022-09-13T00:00:00"/>
    <n v="127"/>
    <x v="13"/>
    <s v="Nassriya"/>
    <s v="Markaz Al-Nassriya"/>
    <s v="Al Sharqiya"/>
    <s v="الشرقيه"/>
    <n v="31.044867277600002"/>
    <n v="46.259297235299996"/>
    <n v="30"/>
    <x v="10"/>
    <n v="10"/>
    <s v="2022-09"/>
  </r>
  <r>
    <n v="3504051"/>
    <n v="350405117"/>
    <n v="23685"/>
    <d v="2022-08-16T00:00:00"/>
    <n v="127"/>
    <x v="13"/>
    <s v="Nassriya"/>
    <s v="Markaz Al-Nassriya"/>
    <s v="Um Al Dood"/>
    <s v="ام الدود"/>
    <n v="31.087265559999999"/>
    <n v="46.241235476500002"/>
    <n v="16"/>
    <x v="10"/>
    <n v="6"/>
    <s v="2022-08"/>
  </r>
  <r>
    <n v="3504019"/>
    <n v="350401917"/>
    <n v="9470"/>
    <d v="2022-09-13T00:00:00"/>
    <n v="127"/>
    <x v="13"/>
    <s v="Nassriya"/>
    <s v="Markaz Al-Nassriya"/>
    <s v="Al-hay al-askary"/>
    <s v="الحي العسكري "/>
    <n v="31.0569626851"/>
    <n v="46.266143804899997"/>
    <n v="13"/>
    <x v="0"/>
    <n v="3"/>
    <s v="2022-09"/>
  </r>
  <r>
    <n v="3603050"/>
    <n v="360305017"/>
    <n v="23551"/>
    <d v="2022-09-08T00:00:00"/>
    <n v="127"/>
    <x v="14"/>
    <s v="Diwaniya"/>
    <s v="Markaz Al-Diwaniya"/>
    <s v="Hay Al Jamiaa-Al-Hawli"/>
    <s v="حي الجامعة-الحولي"/>
    <n v="32.007400569600001"/>
    <n v="44.870785841199996"/>
    <n v="1"/>
    <x v="16"/>
    <n v="1"/>
    <s v="2022-09"/>
  </r>
  <r>
    <n v="3504054"/>
    <n v="350405417"/>
    <n v="9427"/>
    <d v="2022-09-22T00:00:00"/>
    <n v="127"/>
    <x v="13"/>
    <s v="Nassriya"/>
    <s v="Markaz Al-Nassriya"/>
    <s v="Hay AL-Mansouria"/>
    <s v="المنصورية "/>
    <n v="31.033617899999999"/>
    <n v="46.217652000000001"/>
    <n v="135"/>
    <x v="16"/>
    <n v="15"/>
    <s v="2022-09"/>
  </r>
  <r>
    <n v="3504028"/>
    <n v="350402817"/>
    <n v="25526"/>
    <d v="2022-09-13T00:00:00"/>
    <n v="127"/>
    <x v="13"/>
    <s v="Nassriya"/>
    <s v="Markaz Al-Nassriya"/>
    <s v="Hay Al Ameer"/>
    <s v="حي الامير"/>
    <n v="31.036175809100001"/>
    <n v="46.220527480000001"/>
    <n v="55"/>
    <x v="16"/>
    <n v="10"/>
    <s v="2022-09"/>
  </r>
  <r>
    <n v="3505003"/>
    <n v="350500317"/>
    <n v="25436"/>
    <d v="2022-09-22T00:00:00"/>
    <n v="127"/>
    <x v="13"/>
    <s v="Suq Al-Shoyokh"/>
    <s v="Markaz Suq Al-Shoyokh"/>
    <s v="Al Kibla"/>
    <s v="القبله"/>
    <n v="30.906636502200001"/>
    <n v="46.445979934699999"/>
    <n v="19"/>
    <x v="19"/>
    <n v="3"/>
    <s v="2022-09"/>
  </r>
  <r>
    <n v="3504011"/>
    <n v="350401117"/>
    <n v="10260"/>
    <d v="2022-09-24T00:00:00"/>
    <n v="127"/>
    <x v="13"/>
    <s v="Nassriya"/>
    <s v="Markaz Al-Nassriya"/>
    <s v="Al Iskan Al Sinaie"/>
    <s v="الاسكان الصناعي"/>
    <n v="31.0087376"/>
    <n v="46.284794599999998"/>
    <n v="680"/>
    <x v="19"/>
    <n v="150"/>
    <s v="2022-09"/>
  </r>
  <r>
    <n v="3504054"/>
    <n v="350405417"/>
    <n v="9427"/>
    <d v="2022-09-22T00:00:00"/>
    <n v="127"/>
    <x v="13"/>
    <s v="Nassriya"/>
    <s v="Markaz Al-Nassriya"/>
    <s v="Hay AL-Mansouria"/>
    <s v="المنصورية "/>
    <n v="31.033617899999999"/>
    <n v="46.217652000000001"/>
    <n v="135"/>
    <x v="19"/>
    <n v="32"/>
    <s v="2022-09"/>
  </r>
  <r>
    <n v="3502018"/>
    <n v="350201817"/>
    <n v="10289"/>
    <d v="2022-09-16T00:00:00"/>
    <n v="127"/>
    <x v="13"/>
    <s v="Al-Rifa'i"/>
    <s v="Markaz Al-Rifa'i"/>
    <s v="Hay Al Ameer"/>
    <s v="حي الامير "/>
    <n v="31.715143000000001"/>
    <n v="46.098461"/>
    <n v="8"/>
    <x v="19"/>
    <n v="3"/>
    <s v="2022-09"/>
  </r>
  <r>
    <n v="3504029"/>
    <n v="350402917"/>
    <n v="10301"/>
    <d v="2022-09-21T00:00:00"/>
    <n v="127"/>
    <x v="13"/>
    <s v="Nassriya"/>
    <s v="Markaz Al-Nassriya"/>
    <s v="Hay Al Fidaa"/>
    <s v="حي الفداء"/>
    <n v="31.069166239000001"/>
    <n v="46.283791055999998"/>
    <n v="30"/>
    <x v="33"/>
    <n v="9"/>
    <s v="2022-09"/>
  </r>
  <r>
    <n v="3504031"/>
    <n v="350403117"/>
    <n v="21208"/>
    <d v="2022-09-11T00:00:00"/>
    <n v="127"/>
    <x v="13"/>
    <s v="Nassriya"/>
    <s v="Markaz Al-Nassriya"/>
    <s v="Hay Al Mualimeen"/>
    <s v="حي المعلمين"/>
    <n v="31.067779245299999"/>
    <n v="46.249674558199999"/>
    <n v="39"/>
    <x v="33"/>
    <n v="5"/>
    <s v="2022-09"/>
  </r>
  <r>
    <n v="3504042"/>
    <n v="350404217"/>
    <n v="10263"/>
    <d v="2022-09-10T00:00:00"/>
    <n v="127"/>
    <x v="13"/>
    <s v="Nassriya"/>
    <s v="Markaz Al-Nassriya"/>
    <s v="Sadir City"/>
    <s v="حي مدينة الصدر"/>
    <n v="31.0802066016"/>
    <n v="46.235693895300003"/>
    <n v="30"/>
    <x v="33"/>
    <n v="10"/>
    <s v="2022-09"/>
  </r>
  <r>
    <n v="3504041"/>
    <n v="350404117"/>
    <n v="25533"/>
    <d v="2022-09-21T00:00:00"/>
    <n v="127"/>
    <x v="13"/>
    <s v="Nassriya"/>
    <s v="Markaz Al-Nassriya"/>
    <s v="Nassriya-Hey 400"/>
    <s v="حي 400"/>
    <n v="31.080862144499999"/>
    <n v="46.240087203599998"/>
    <n v="124"/>
    <x v="33"/>
    <n v="15"/>
    <s v="2022-09"/>
  </r>
  <r>
    <n v="3504014"/>
    <n v="350401417"/>
    <n v="10254"/>
    <d v="2022-09-13T00:00:00"/>
    <n v="127"/>
    <x v="13"/>
    <s v="Nassriya"/>
    <s v="Markaz Al-Nassriya"/>
    <s v="Al Sharqiya"/>
    <s v="الشرقيه"/>
    <n v="31.044867277600002"/>
    <n v="46.259297235299996"/>
    <n v="30"/>
    <x v="33"/>
    <n v="15"/>
    <s v="2022-09"/>
  </r>
  <r>
    <n v="3504019"/>
    <n v="350401917"/>
    <n v="9470"/>
    <d v="2022-09-13T00:00:00"/>
    <n v="127"/>
    <x v="13"/>
    <s v="Nassriya"/>
    <s v="Markaz Al-Nassriya"/>
    <s v="Al-hay al-askary"/>
    <s v="الحي العسكري "/>
    <n v="31.0569626851"/>
    <n v="46.266143804899997"/>
    <n v="13"/>
    <x v="33"/>
    <n v="3"/>
    <s v="2022-09"/>
  </r>
  <r>
    <n v="3504046"/>
    <n v="350404617"/>
    <n v="10269"/>
    <d v="2022-09-22T00:00:00"/>
    <n v="127"/>
    <x v="13"/>
    <s v="Nassriya"/>
    <s v="Ur"/>
    <s v="Sindaliyah-Sidenaweyah"/>
    <s v="حي السديناويه"/>
    <n v="31.041901284200001"/>
    <n v="46.3069539022"/>
    <n v="41"/>
    <x v="33"/>
    <n v="15"/>
    <s v="2022-09"/>
  </r>
  <r>
    <n v="2101012"/>
    <n v="2101012111"/>
    <n v="273"/>
    <d v="2022-09-01T12:28:45"/>
    <n v="127"/>
    <x v="0"/>
    <s v="Al-Ka'im"/>
    <s v="Al-Rummaneh"/>
    <s v="Albu Hardan"/>
    <s v="قرية البوحردان"/>
    <n v="34.407981887600002"/>
    <n v="41.093272599300001"/>
    <n v="5"/>
    <x v="11"/>
    <n v="5"/>
    <s v="2022-09"/>
  </r>
  <r>
    <n v="2702044"/>
    <n v="2702044111"/>
    <n v="33854"/>
    <d v="2022-08-27T11:26:05"/>
    <n v="127"/>
    <x v="3"/>
    <s v="Al-Ba'aj"/>
    <s v="Al-Qahtaniya"/>
    <s v="Maisaloun"/>
    <s v="مجمع ميسلون"/>
    <n v="36.271999999999998"/>
    <n v="41.367502000000002"/>
    <n v="3"/>
    <x v="11"/>
    <n v="3"/>
    <s v="2022-08"/>
  </r>
  <r>
    <n v="2702047"/>
    <n v="2702047111"/>
    <n v="34008"/>
    <d v="2022-09-19T22:51:46"/>
    <n v="127"/>
    <x v="3"/>
    <s v="Al-Ba'aj"/>
    <s v="Markaz Al-Ba'aj"/>
    <s v="Al-Risalah"/>
    <s v="حي الرساله"/>
    <n v="36.044508999999998"/>
    <n v="41.714508000000002"/>
    <n v="7"/>
    <x v="11"/>
    <n v="5"/>
    <s v="2022-09"/>
  </r>
  <r>
    <n v="3504014"/>
    <n v="350401417"/>
    <n v="10254"/>
    <d v="2022-09-13T00:00:00"/>
    <n v="127"/>
    <x v="13"/>
    <s v="Nassriya"/>
    <s v="Markaz Al-Nassriya"/>
    <s v="Al Sharqiya"/>
    <s v="الشرقيه"/>
    <n v="31.044867277600002"/>
    <n v="46.259297235299996"/>
    <n v="30"/>
    <x v="11"/>
    <n v="5"/>
    <s v="2022-09"/>
  </r>
  <r>
    <n v="3504019"/>
    <n v="350401917"/>
    <n v="9470"/>
    <d v="2022-09-13T00:00:00"/>
    <n v="127"/>
    <x v="13"/>
    <s v="Nassriya"/>
    <s v="Markaz Al-Nassriya"/>
    <s v="Al-hay al-askary"/>
    <s v="الحي العسكري "/>
    <n v="31.0569626851"/>
    <n v="46.266143804899997"/>
    <n v="13"/>
    <x v="11"/>
    <n v="3"/>
    <s v="2022-09"/>
  </r>
  <r>
    <n v="3504021"/>
    <n v="350402117"/>
    <n v="10335"/>
    <d v="2022-09-15T00:00:00"/>
    <n v="127"/>
    <x v="13"/>
    <s v="Nassriya"/>
    <s v="Markaz Al-Nassriya"/>
    <s v="Al-Salhiya"/>
    <s v="حي الصالحية"/>
    <n v="31.0506383486"/>
    <n v="46.269343302599999"/>
    <n v="16"/>
    <x v="11"/>
    <n v="2"/>
    <s v="2022-09"/>
  </r>
  <r>
    <n v="3504029"/>
    <n v="350402917"/>
    <n v="10301"/>
    <d v="2022-09-21T00:00:00"/>
    <n v="127"/>
    <x v="13"/>
    <s v="Nassriya"/>
    <s v="Markaz Al-Nassriya"/>
    <s v="Hay Al Fidaa"/>
    <s v="حي الفداء"/>
    <n v="31.069166239000001"/>
    <n v="46.283791055999998"/>
    <n v="30"/>
    <x v="11"/>
    <n v="4"/>
    <s v="2022-09"/>
  </r>
  <r>
    <n v="3504031"/>
    <n v="350403117"/>
    <n v="21208"/>
    <d v="2022-09-11T00:00:00"/>
    <n v="127"/>
    <x v="13"/>
    <s v="Nassriya"/>
    <s v="Markaz Al-Nassriya"/>
    <s v="Hay Al Mualimeen"/>
    <s v="حي المعلمين"/>
    <n v="31.067779245299999"/>
    <n v="46.249674558199999"/>
    <n v="39"/>
    <x v="11"/>
    <n v="5"/>
    <s v="2022-09"/>
  </r>
  <r>
    <n v="3504041"/>
    <n v="350404117"/>
    <n v="25533"/>
    <d v="2022-09-21T00:00:00"/>
    <n v="127"/>
    <x v="13"/>
    <s v="Nassriya"/>
    <s v="Markaz Al-Nassriya"/>
    <s v="Nassriya-Hey 400"/>
    <s v="حي 400"/>
    <n v="31.080862144499999"/>
    <n v="46.240087203599998"/>
    <n v="124"/>
    <x v="11"/>
    <n v="7"/>
    <s v="2022-09"/>
  </r>
  <r>
    <n v="3504057"/>
    <n v="350405717"/>
    <n v="33806"/>
    <d v="2022-09-17T00:00:00"/>
    <n v="127"/>
    <x v="13"/>
    <s v="Nassriya"/>
    <s v="Markaz Said Dekhil"/>
    <s v="Hay Al-Zahraa"/>
    <s v="حي الزهراء"/>
    <n v="31.134141"/>
    <n v="46.437801999999998"/>
    <n v="4"/>
    <x v="11"/>
    <n v="2"/>
    <s v="2022-09"/>
  </r>
  <r>
    <n v="3504046"/>
    <n v="350404617"/>
    <n v="10269"/>
    <d v="2022-09-22T00:00:00"/>
    <n v="127"/>
    <x v="13"/>
    <s v="Nassriya"/>
    <s v="Ur"/>
    <s v="Sindaliyah-Sidenaweyah"/>
    <s v="حي السديناويه"/>
    <n v="31.041901284200001"/>
    <n v="46.3069539022"/>
    <n v="41"/>
    <x v="11"/>
    <n v="2"/>
    <s v="2022-09"/>
  </r>
  <r>
    <n v="2708176"/>
    <n v="2708176111"/>
    <n v="33472"/>
    <d v="2022-09-19T21:27:34"/>
    <n v="127"/>
    <x v="3"/>
    <s v="Telafar"/>
    <s v="Ayadiya"/>
    <s v="Qasabat Ayadiya"/>
    <s v="قصبة العياضية"/>
    <n v="36.485300000000002"/>
    <n v="42.422117739400001"/>
    <n v="15"/>
    <x v="1"/>
    <n v="15"/>
    <s v="2022-09"/>
  </r>
  <r>
    <n v="2708002"/>
    <n v="2708002111"/>
    <n v="24809"/>
    <d v="2022-09-21T23:02:57"/>
    <n v="127"/>
    <x v="3"/>
    <s v="Telafar"/>
    <s v="Markaz Telafar"/>
    <s v="Al Hay Al Askare"/>
    <s v="الحي العسكري"/>
    <n v="36.3920374"/>
    <n v="42.4765978"/>
    <n v="11"/>
    <x v="1"/>
    <n v="11"/>
    <s v="2022-09"/>
  </r>
  <r>
    <n v="2708014"/>
    <n v="2708014111"/>
    <n v="25819"/>
    <d v="2022-09-17T10:39:53"/>
    <n v="127"/>
    <x v="3"/>
    <s v="Telafar"/>
    <s v="Markaz Telafar"/>
    <s v="Telafar-Al Noor"/>
    <s v="حي النور"/>
    <n v="36.383068999999999"/>
    <n v="42.470675"/>
    <n v="12"/>
    <x v="1"/>
    <n v="12"/>
    <s v="2022-09"/>
  </r>
  <r>
    <n v="2708033"/>
    <n v="2708033111"/>
    <n v="18303"/>
    <d v="2022-09-17T10:40:09"/>
    <n v="127"/>
    <x v="3"/>
    <s v="Telafar"/>
    <s v="Markaz Telafar"/>
    <s v="Hay Al Salam"/>
    <s v="حي السلام"/>
    <n v="36.389158999999999"/>
    <n v="42.462820999999998"/>
    <n v="6"/>
    <x v="1"/>
    <n v="6"/>
    <s v="2022-09"/>
  </r>
  <r>
    <n v="2708110"/>
    <n v="2708110111"/>
    <n v="17439"/>
    <d v="2022-09-10T09:29:00"/>
    <n v="127"/>
    <x v="3"/>
    <s v="Telafar"/>
    <s v="Markaz Telafar"/>
    <s v="AL-mazraa Al-awola Village"/>
    <s v="قرية المزرعة الاولى"/>
    <n v="36.442366999999997"/>
    <n v="42.629963500000002"/>
    <n v="5"/>
    <x v="1"/>
    <n v="5"/>
    <s v="2022-09"/>
  </r>
  <r>
    <n v="2708139"/>
    <n v="2708139111"/>
    <n v="33277"/>
    <d v="2022-09-17T10:39:54"/>
    <n v="127"/>
    <x v="3"/>
    <s v="Telafar"/>
    <s v="Markaz Telafar"/>
    <s v="Hay Al Uroba al thanya"/>
    <s v="حي العروبة الثانية"/>
    <n v="36.379800000000003"/>
    <n v="42.463825200000002"/>
    <n v="2"/>
    <x v="1"/>
    <n v="2"/>
    <s v="2022-09"/>
  </r>
  <r>
    <n v="2708149"/>
    <n v="2708149111"/>
    <n v="17846"/>
    <d v="2022-09-17T10:39:51"/>
    <n v="127"/>
    <x v="3"/>
    <s v="Telafar"/>
    <s v="Markaz Telafar"/>
    <s v="Al karab Al kabeer Al thaneya Village"/>
    <s v="قرية الخراب الكبير الثانية"/>
    <n v="36.400643000000002"/>
    <n v="42.529265000000002"/>
    <n v="7"/>
    <x v="1"/>
    <n v="7"/>
    <s v="2022-09"/>
  </r>
  <r>
    <n v="2702047"/>
    <n v="2702047111"/>
    <n v="34008"/>
    <d v="2022-09-19T22:51:46"/>
    <n v="127"/>
    <x v="3"/>
    <s v="Al-Ba'aj"/>
    <s v="Markaz Al-Ba'aj"/>
    <s v="Al-Risalah"/>
    <s v="حي الرساله"/>
    <n v="36.044508999999998"/>
    <n v="41.714508000000002"/>
    <n v="7"/>
    <x v="1"/>
    <n v="2"/>
    <s v="2022-09"/>
  </r>
  <r>
    <n v="3504051"/>
    <n v="350405117"/>
    <n v="23685"/>
    <d v="2022-08-16T00:00:00"/>
    <n v="127"/>
    <x v="13"/>
    <s v="Nassriya"/>
    <s v="Markaz Al-Nassriya"/>
    <s v="Um Al Dood"/>
    <s v="ام الدود"/>
    <n v="31.087265559999999"/>
    <n v="46.241235476500002"/>
    <n v="16"/>
    <x v="1"/>
    <n v="4"/>
    <s v="2022-08"/>
  </r>
  <r>
    <n v="3504054"/>
    <n v="350405417"/>
    <n v="9427"/>
    <d v="2022-09-22T00:00:00"/>
    <n v="127"/>
    <x v="13"/>
    <s v="Nassriya"/>
    <s v="Markaz Al-Nassriya"/>
    <s v="Hay AL-Mansouria"/>
    <s v="المنصورية "/>
    <n v="31.033617899999999"/>
    <n v="46.217652000000001"/>
    <n v="135"/>
    <x v="1"/>
    <n v="5"/>
    <s v="2022-09"/>
  </r>
  <r>
    <n v="3502015"/>
    <n v="350201517"/>
    <n v="33803"/>
    <d v="2022-09-22T00:00:00"/>
    <n v="127"/>
    <x v="13"/>
    <s v="Al-Rifa'i"/>
    <s v="Al-Nasr"/>
    <s v="Al Amam Al Ridhah"/>
    <s v="الامام الرضا"/>
    <n v="31.543367"/>
    <n v="46.119889000000001"/>
    <n v="4"/>
    <x v="1"/>
    <n v="2"/>
    <s v="2022-09"/>
  </r>
  <r>
    <n v="3502016"/>
    <n v="350201617"/>
    <n v="34162"/>
    <d v="2022-09-23T00:00:00"/>
    <n v="127"/>
    <x v="13"/>
    <s v="Al-Rifa'i"/>
    <s v="Markaz Al-Rifa'i"/>
    <s v="Al Tifige"/>
    <s v="التيفيج"/>
    <n v="31.735530000000001"/>
    <n v="46.112045999999999"/>
    <n v="17"/>
    <x v="1"/>
    <n v="4"/>
    <s v="2022-09"/>
  </r>
  <r>
    <n v="3503015"/>
    <n v="350301517"/>
    <n v="33805"/>
    <d v="2022-09-17T00:00:00"/>
    <n v="127"/>
    <x v="13"/>
    <s v="Al-Shatra"/>
    <s v="Markaz Al-Gharraf"/>
    <s v="Hay Al-Shouhdaa"/>
    <s v="حي الشهداء"/>
    <n v="31.295843999999999"/>
    <n v="46.233044999999997"/>
    <n v="3"/>
    <x v="1"/>
    <n v="1"/>
    <s v="2022-09"/>
  </r>
  <r>
    <n v="3504012"/>
    <n v="350401217"/>
    <n v="24540"/>
    <d v="2022-09-11T00:00:00"/>
    <n v="127"/>
    <x v="13"/>
    <s v="Nassriya"/>
    <s v="Markaz Al-Nassriya"/>
    <s v="Al Mahaliyah"/>
    <s v="المحليه"/>
    <n v="31.052442887600002"/>
    <n v="46.236798131699999"/>
    <n v="6"/>
    <x v="1"/>
    <n v="3"/>
    <s v="2022-09"/>
  </r>
  <r>
    <n v="3504016"/>
    <n v="350401617"/>
    <n v="10281"/>
    <d v="2022-09-23T00:00:00"/>
    <n v="127"/>
    <x v="13"/>
    <s v="Nassriya"/>
    <s v="Markaz Al-Nassriya"/>
    <s v="Al Shumokh"/>
    <s v="حي الشموخ"/>
    <n v="31.029471706599999"/>
    <n v="46.244121658399997"/>
    <n v="9"/>
    <x v="1"/>
    <n v="4"/>
    <s v="2022-09"/>
  </r>
  <r>
    <n v="3504001"/>
    <n v="350400117"/>
    <n v="24494"/>
    <d v="2022-09-21T00:00:00"/>
    <n v="127"/>
    <x v="13"/>
    <s v="Nassriya"/>
    <s v="Markaz Al-Nassriya"/>
    <s v="Al Aker"/>
    <s v="العكر"/>
    <n v="31.027710880499999"/>
    <n v="46.218214741200001"/>
    <n v="45"/>
    <x v="1"/>
    <n v="20"/>
    <s v="2022-09"/>
  </r>
  <r>
    <n v="3504006"/>
    <n v="350400617"/>
    <n v="9728"/>
    <d v="2022-09-17T00:00:00"/>
    <n v="127"/>
    <x v="13"/>
    <s v="Nassriya"/>
    <s v="Markaz Al-Nassriya"/>
    <s v="Al Dhubat"/>
    <s v="حي الضباط"/>
    <n v="31.038316374200001"/>
    <n v="46.253982172199997"/>
    <n v="5"/>
    <x v="1"/>
    <n v="5"/>
    <s v="2022-09"/>
  </r>
  <r>
    <n v="3504007"/>
    <n v="350400717"/>
    <n v="25525"/>
    <d v="2022-09-17T00:00:00"/>
    <n v="127"/>
    <x v="13"/>
    <s v="Nassriya"/>
    <s v="Markaz Al-Nassriya"/>
    <s v="Al Emarat"/>
    <s v="العمارات"/>
    <n v="31.027024004299999"/>
    <n v="46.241676675500003"/>
    <n v="40"/>
    <x v="1"/>
    <n v="10"/>
    <s v="2022-09"/>
  </r>
  <r>
    <n v="3504011"/>
    <n v="350401117"/>
    <n v="10260"/>
    <d v="2022-09-24T00:00:00"/>
    <n v="127"/>
    <x v="13"/>
    <s v="Nassriya"/>
    <s v="Markaz Al-Nassriya"/>
    <s v="Al Iskan Al Sinaie"/>
    <s v="الاسكان الصناعي"/>
    <n v="31.0087376"/>
    <n v="46.284794599999998"/>
    <n v="680"/>
    <x v="1"/>
    <n v="10"/>
    <s v="2022-09"/>
  </r>
  <r>
    <n v="3504022"/>
    <n v="350402217"/>
    <n v="9576"/>
    <d v="2022-09-15T00:00:00"/>
    <n v="127"/>
    <x v="13"/>
    <s v="Nassriya"/>
    <s v="Markaz Al-Nassriya"/>
    <s v="Al-shofah"/>
    <s v="قرية الشوفة"/>
    <n v="31.132791840500001"/>
    <n v="46.2356646856"/>
    <n v="1"/>
    <x v="1"/>
    <n v="1"/>
    <s v="2022-09"/>
  </r>
  <r>
    <n v="3504023"/>
    <n v="350402317"/>
    <n v="9448"/>
    <d v="2022-09-22T00:00:00"/>
    <n v="127"/>
    <x v="13"/>
    <s v="Nassriya"/>
    <s v="Markaz Al-Nassriya"/>
    <s v="Al-Thawrah"/>
    <s v="الثوره"/>
    <n v="31.027006973399999"/>
    <n v="46.228093038300003"/>
    <n v="69"/>
    <x v="1"/>
    <n v="15"/>
    <s v="2022-09"/>
  </r>
  <r>
    <n v="3504024"/>
    <n v="350402417"/>
    <n v="9396"/>
    <d v="2022-09-21T00:00:00"/>
    <n v="127"/>
    <x v="13"/>
    <s v="Nassriya"/>
    <s v="Markaz Al-Nassriya"/>
    <s v="Al-zielat"/>
    <s v="الزعيلات"/>
    <n v="31.0154237044"/>
    <n v="46.263441754500001"/>
    <n v="18"/>
    <x v="1"/>
    <n v="8"/>
    <s v="2022-09"/>
  </r>
  <r>
    <n v="3504025"/>
    <n v="350402517"/>
    <n v="10262"/>
    <d v="2022-10-05T00:00:00"/>
    <n v="127"/>
    <x v="13"/>
    <s v="Nassriya"/>
    <s v="Markaz Al-Nassriya"/>
    <s v="Aredo"/>
    <s v="حي اريدو"/>
    <n v="31.074394900600002"/>
    <n v="46.250142994800001"/>
    <n v="95"/>
    <x v="1"/>
    <n v="30"/>
    <s v="2022-10"/>
  </r>
  <r>
    <n v="3504028"/>
    <n v="350402817"/>
    <n v="25526"/>
    <d v="2022-09-13T00:00:00"/>
    <n v="127"/>
    <x v="13"/>
    <s v="Nassriya"/>
    <s v="Markaz Al-Nassriya"/>
    <s v="Hay Al Ameer"/>
    <s v="حي الامير"/>
    <n v="31.036175809100001"/>
    <n v="46.220527480000001"/>
    <n v="55"/>
    <x v="1"/>
    <n v="8"/>
    <s v="2022-09"/>
  </r>
  <r>
    <n v="3504044"/>
    <n v="350404417"/>
    <n v="25527"/>
    <d v="2022-09-10T00:00:00"/>
    <n v="127"/>
    <x v="13"/>
    <s v="Nassriya"/>
    <s v="Markaz Al-Nassriya"/>
    <s v="Sharaa Al-hklas"/>
    <s v="شارع الاخلاص"/>
    <n v="31.058777803800002"/>
    <n v="46.257208607000003"/>
    <n v="4"/>
    <x v="1"/>
    <n v="2"/>
    <s v="2022-09"/>
  </r>
  <r>
    <n v="3504040"/>
    <n v="350404017"/>
    <n v="25530"/>
    <d v="2022-09-11T00:00:00"/>
    <n v="127"/>
    <x v="13"/>
    <s v="Nassriya"/>
    <s v="Markaz Al-Nassriya"/>
    <s v="Hey Al-Rafdeen"/>
    <s v="حي الرافدين"/>
    <n v="31.076769222599999"/>
    <n v="46.264030067599997"/>
    <n v="5"/>
    <x v="1"/>
    <n v="2"/>
    <s v="2022-09"/>
  </r>
  <r>
    <n v="3504031"/>
    <n v="350403117"/>
    <n v="21208"/>
    <d v="2022-09-11T00:00:00"/>
    <n v="127"/>
    <x v="13"/>
    <s v="Nassriya"/>
    <s v="Markaz Al-Nassriya"/>
    <s v="Hay Al Mualimeen"/>
    <s v="حي المعلمين"/>
    <n v="31.067779245299999"/>
    <n v="46.249674558199999"/>
    <n v="39"/>
    <x v="1"/>
    <n v="17"/>
    <s v="2022-09"/>
  </r>
  <r>
    <n v="3504033"/>
    <n v="350403317"/>
    <n v="10259"/>
    <d v="2022-09-21T00:00:00"/>
    <n v="127"/>
    <x v="13"/>
    <s v="Nassriya"/>
    <s v="Markaz Al-Nassriya"/>
    <s v="Hay Al Tadhihiya"/>
    <s v="حي التضحية"/>
    <n v="31.045411312199999"/>
    <n v="46.277832423"/>
    <n v="72"/>
    <x v="1"/>
    <n v="15"/>
    <s v="2022-09"/>
  </r>
  <r>
    <n v="3504036"/>
    <n v="350403617"/>
    <n v="23683"/>
    <d v="2022-09-22T00:00:00"/>
    <n v="127"/>
    <x v="13"/>
    <s v="Nassriya"/>
    <s v="Markaz Al-Nassriya"/>
    <s v="Hay Mehidiya"/>
    <s v="حي المهيديه"/>
    <n v="31.03290329"/>
    <n v="46.251552429999997"/>
    <n v="8"/>
    <x v="1"/>
    <n v="2"/>
    <s v="2022-09"/>
  </r>
  <r>
    <n v="3505013"/>
    <n v="350501317"/>
    <n v="33809"/>
    <d v="2022-09-13T00:00:00"/>
    <n v="127"/>
    <x v="13"/>
    <s v="Suq Al-Shoyokh"/>
    <s v="Akaika"/>
    <s v="Hay Al-Askery"/>
    <s v="حي العسكري"/>
    <n v="30.914428999999998"/>
    <n v="46.47878"/>
    <n v="21"/>
    <x v="1"/>
    <n v="5"/>
    <s v="2022-09"/>
  </r>
  <r>
    <n v="3505002"/>
    <n v="350500217"/>
    <n v="24721"/>
    <d v="2022-09-21T00:00:00"/>
    <n v="127"/>
    <x v="13"/>
    <s v="Suq Al-Shoyokh"/>
    <s v="Al-Fadhliya"/>
    <s v="Al Barid Street"/>
    <s v="شارع البريد"/>
    <n v="30.956201633799999"/>
    <n v="46.359501579899998"/>
    <n v="13"/>
    <x v="1"/>
    <n v="8"/>
    <s v="2022-09"/>
  </r>
  <r>
    <n v="3505015"/>
    <n v="350501517"/>
    <n v="33811"/>
    <d v="2022-08-20T00:00:00"/>
    <n v="127"/>
    <x v="13"/>
    <s v="Suq Al-Shoyokh"/>
    <s v="Garmat Beni Said"/>
    <s v="Hay Al-Askery"/>
    <s v="حي العسكري"/>
    <n v="30.882387999999999"/>
    <n v="46.568722000000001"/>
    <n v="25"/>
    <x v="1"/>
    <n v="10"/>
    <s v="2022-08"/>
  </r>
  <r>
    <n v="3505016"/>
    <n v="350501617"/>
    <n v="34161"/>
    <d v="2022-09-22T00:00:00"/>
    <n v="127"/>
    <x v="13"/>
    <s v="Suq Al-Shoyokh"/>
    <s v="Markaz Suq Al-Shoyokh"/>
    <s v="Um Al-Banin"/>
    <s v="ام البنين"/>
    <n v="30.880265143100001"/>
    <n v="46.454987385000003"/>
    <n v="10"/>
    <x v="1"/>
    <n v="5"/>
    <s v="2022-09"/>
  </r>
  <r>
    <n v="3505004"/>
    <n v="350500417"/>
    <n v="25437"/>
    <d v="2022-09-16T00:00:00"/>
    <n v="127"/>
    <x v="13"/>
    <s v="Suq Al-Shoyokh"/>
    <s v="Markaz Suq Al-Shoyokh"/>
    <s v="Al Shumokh"/>
    <s v="الشموخ"/>
    <n v="30.9061211"/>
    <n v="46.449381199999998"/>
    <n v="12"/>
    <x v="1"/>
    <n v="5"/>
    <s v="2022-09"/>
  </r>
  <r>
    <n v="3505011"/>
    <n v="350501117"/>
    <n v="9258"/>
    <d v="2022-09-13T00:00:00"/>
    <n v="127"/>
    <x v="13"/>
    <s v="Suq Al-Shoyokh"/>
    <s v="Markaz Suq Al-Shoyokh"/>
    <s v="Hey al-zahraa"/>
    <s v="حي الزهراء"/>
    <n v="30.901869618300001"/>
    <n v="46.458244977299998"/>
    <n v="10"/>
    <x v="1"/>
    <n v="4"/>
    <s v="2022-09"/>
  </r>
  <r>
    <n v="3504025"/>
    <n v="350402517"/>
    <n v="10262"/>
    <d v="2022-10-05T00:00:00"/>
    <n v="127"/>
    <x v="13"/>
    <s v="Nassriya"/>
    <s v="Markaz Al-Nassriya"/>
    <s v="Aredo"/>
    <s v="حي اريدو"/>
    <n v="31.074394900600002"/>
    <n v="46.250142994800001"/>
    <n v="95"/>
    <x v="18"/>
    <n v="10"/>
    <s v="2022-10"/>
  </r>
  <r>
    <n v="3505013"/>
    <n v="350501317"/>
    <n v="33809"/>
    <d v="2022-09-13T00:00:00"/>
    <n v="127"/>
    <x v="13"/>
    <s v="Suq Al-Shoyokh"/>
    <s v="Akaika"/>
    <s v="Hay Al-Askery"/>
    <s v="حي العسكري"/>
    <n v="30.914428999999998"/>
    <n v="46.47878"/>
    <n v="21"/>
    <x v="23"/>
    <n v="7"/>
    <s v="2022-09"/>
  </r>
  <r>
    <n v="3505013"/>
    <n v="350501318"/>
    <n v="33809"/>
    <d v="2022-12-15T00:00:00"/>
    <n v="128"/>
    <x v="13"/>
    <s v="Suq Al-Shoyokh"/>
    <s v="Akaika"/>
    <s v="Hay Al-Askery"/>
    <s v="حي العسكري"/>
    <n v="30.914428999999998"/>
    <n v="46.47878"/>
    <n v="21"/>
    <x v="36"/>
    <n v="4"/>
    <s v="2022-12"/>
  </r>
  <r>
    <n v="3603081"/>
    <n v="360308118"/>
    <n v="24307"/>
    <d v="2022-11-20T00:00:00"/>
    <n v="128"/>
    <x v="14"/>
    <s v="Diwaniya"/>
    <s v="Markaz Al-Diwaniya"/>
    <s v="Hay Ramadan"/>
    <s v="حي رمضان"/>
    <n v="31.9799313135"/>
    <n v="44.900527446799998"/>
    <n v="1"/>
    <x v="36"/>
    <n v="1"/>
    <s v="2022-11"/>
  </r>
  <r>
    <n v="3504031"/>
    <n v="350403118"/>
    <n v="21208"/>
    <d v="2022-12-10T00:00:00"/>
    <n v="128"/>
    <x v="13"/>
    <s v="Nassriya"/>
    <s v="Markaz Al-Nassriya"/>
    <s v="Hay Al Mualimeen"/>
    <s v="حي المعلمين"/>
    <n v="31.067779245299999"/>
    <n v="46.249674558199999"/>
    <n v="39"/>
    <x v="36"/>
    <n v="5"/>
    <s v="2022-12"/>
  </r>
  <r>
    <n v="3504011"/>
    <n v="350401118"/>
    <n v="10260"/>
    <d v="2022-12-11T00:00:00"/>
    <n v="128"/>
    <x v="13"/>
    <s v="Nassriya"/>
    <s v="Markaz Al-Nassriya"/>
    <s v="Al Iskan Al Sinaie"/>
    <s v="الاسكان الصناعي"/>
    <n v="31.0087376"/>
    <n v="46.284794599999998"/>
    <n v="680"/>
    <x v="37"/>
    <n v="10"/>
    <s v="2022-12"/>
  </r>
  <r>
    <n v="3505003"/>
    <n v="350500318"/>
    <n v="25436"/>
    <d v="2022-12-11T00:00:00"/>
    <n v="128"/>
    <x v="13"/>
    <s v="Suq Al-Shoyokh"/>
    <s v="Markaz Suq Al-Shoyokh"/>
    <s v="Al Kibla"/>
    <s v="القبله"/>
    <n v="30.906636502200001"/>
    <n v="46.445979934699999"/>
    <n v="19"/>
    <x v="37"/>
    <n v="1"/>
    <s v="2022-12"/>
  </r>
  <r>
    <n v="3505003"/>
    <n v="350500318"/>
    <n v="25436"/>
    <d v="2022-12-11T00:00:00"/>
    <n v="128"/>
    <x v="13"/>
    <s v="Suq Al-Shoyokh"/>
    <s v="Markaz Suq Al-Shoyokh"/>
    <s v="Al Kibla"/>
    <s v="القبله"/>
    <n v="30.906636502200001"/>
    <n v="46.445979934699999"/>
    <n v="19"/>
    <x v="3"/>
    <n v="10"/>
    <s v="2022-12"/>
  </r>
  <r>
    <n v="3505004"/>
    <n v="350500418"/>
    <n v="25437"/>
    <d v="2022-11-14T00:00:00"/>
    <n v="128"/>
    <x v="13"/>
    <s v="Suq Al-Shoyokh"/>
    <s v="Markaz Suq Al-Shoyokh"/>
    <s v="Al Shumokh"/>
    <s v="الشموخ"/>
    <n v="30.9061211"/>
    <n v="46.449381199999998"/>
    <n v="12"/>
    <x v="3"/>
    <n v="3"/>
    <s v="2022-11"/>
  </r>
  <r>
    <n v="3505007"/>
    <n v="350500718"/>
    <n v="9332"/>
    <d v="2022-12-11T00:00:00"/>
    <n v="128"/>
    <x v="13"/>
    <s v="Suq Al-Shoyokh"/>
    <s v="Markaz Suq Al-Shoyokh"/>
    <s v="Al-Shuhadaa"/>
    <s v="حي الشهداء"/>
    <n v="30.879031632699999"/>
    <n v="46.464224314600003"/>
    <n v="9"/>
    <x v="3"/>
    <n v="4"/>
    <s v="2022-12"/>
  </r>
  <r>
    <n v="3505010"/>
    <n v="350501018"/>
    <n v="9261"/>
    <d v="2022-12-11T00:00:00"/>
    <n v="128"/>
    <x v="13"/>
    <s v="Suq Al-Shoyokh"/>
    <s v="Markaz Suq Al-Shoyokh"/>
    <s v="Hey al-ghadeir"/>
    <s v="حي الغدير"/>
    <n v="30.885581129199998"/>
    <n v="46.460596602099997"/>
    <n v="5"/>
    <x v="3"/>
    <n v="5"/>
    <s v="2022-12"/>
  </r>
  <r>
    <n v="3504046"/>
    <n v="350404618"/>
    <n v="10269"/>
    <d v="2022-12-11T00:00:00"/>
    <n v="128"/>
    <x v="13"/>
    <s v="Nassriya"/>
    <s v="Ur"/>
    <s v="Sindaliyah-Sidenaweyah"/>
    <s v="حي السديناويه"/>
    <n v="31.041901284200001"/>
    <n v="46.3069539022"/>
    <n v="41"/>
    <x v="3"/>
    <n v="5"/>
    <s v="2022-12"/>
  </r>
  <r>
    <n v="3504011"/>
    <n v="350401118"/>
    <n v="10260"/>
    <d v="2022-12-11T00:00:00"/>
    <n v="128"/>
    <x v="13"/>
    <s v="Nassriya"/>
    <s v="Markaz Al-Nassriya"/>
    <s v="Al Iskan Al Sinaie"/>
    <s v="الاسكان الصناعي"/>
    <n v="31.0087376"/>
    <n v="46.284794599999998"/>
    <n v="680"/>
    <x v="3"/>
    <n v="20"/>
    <s v="2022-12"/>
  </r>
  <r>
    <n v="3504012"/>
    <n v="350401218"/>
    <n v="24540"/>
    <d v="2022-11-29T00:00:00"/>
    <n v="128"/>
    <x v="13"/>
    <s v="Nassriya"/>
    <s v="Markaz Al-Nassriya"/>
    <s v="Al Mahaliyah"/>
    <s v="المحليه"/>
    <n v="31.052442887600002"/>
    <n v="46.236798131699999"/>
    <n v="6"/>
    <x v="3"/>
    <n v="1"/>
    <s v="2022-11"/>
  </r>
  <r>
    <n v="3504016"/>
    <n v="350401618"/>
    <n v="10281"/>
    <d v="2022-12-07T00:00:00"/>
    <n v="128"/>
    <x v="13"/>
    <s v="Nassriya"/>
    <s v="Markaz Al-Nassriya"/>
    <s v="Al Shumokh"/>
    <s v="حي الشموخ"/>
    <n v="31.029471706599999"/>
    <n v="46.244121658399997"/>
    <n v="9"/>
    <x v="3"/>
    <n v="4"/>
    <s v="2022-12"/>
  </r>
  <r>
    <n v="3504003"/>
    <n v="350400318"/>
    <n v="24415"/>
    <d v="2022-11-14T00:00:00"/>
    <n v="128"/>
    <x v="13"/>
    <s v="Nassriya"/>
    <s v="Markaz Al-Nassriya"/>
    <s v="Al Asrriyah Village"/>
    <s v="القرية العصرية"/>
    <n v="31.122673117800002"/>
    <n v="46.234062045100004"/>
    <n v="1"/>
    <x v="3"/>
    <n v="1"/>
    <s v="2022-11"/>
  </r>
  <r>
    <n v="3504007"/>
    <n v="350400718"/>
    <n v="25525"/>
    <d v="2022-12-04T00:00:00"/>
    <n v="128"/>
    <x v="13"/>
    <s v="Nassriya"/>
    <s v="Markaz Al-Nassriya"/>
    <s v="Al Emarat"/>
    <s v="العمارات"/>
    <n v="31.027024004299999"/>
    <n v="46.241676675500003"/>
    <n v="40"/>
    <x v="3"/>
    <n v="14"/>
    <s v="2022-12"/>
  </r>
  <r>
    <n v="3502012"/>
    <n v="350201218"/>
    <n v="33800"/>
    <d v="2022-12-05T00:00:00"/>
    <n v="128"/>
    <x v="13"/>
    <s v="Al-Rifa'i"/>
    <s v="Al-Nasr"/>
    <s v="Al-Mustshfah"/>
    <s v="حي المستشفى"/>
    <n v="31.541273"/>
    <n v="46.125217999999997"/>
    <n v="5"/>
    <x v="3"/>
    <n v="3"/>
    <s v="2022-12"/>
  </r>
  <r>
    <n v="3503006"/>
    <n v="350300618"/>
    <n v="21209"/>
    <d v="2022-11-13T00:00:00"/>
    <n v="128"/>
    <x v="13"/>
    <s v="Al-Shatra"/>
    <s v="Markaz Al-Shatra"/>
    <s v="Al Shomali"/>
    <s v="الشوملي"/>
    <n v="31.415689718399999"/>
    <n v="46.163976839100002"/>
    <n v="2"/>
    <x v="3"/>
    <n v="1"/>
    <s v="2022-11"/>
  </r>
  <r>
    <n v="3504051"/>
    <n v="350405118"/>
    <n v="23685"/>
    <d v="2022-11-15T00:00:00"/>
    <n v="128"/>
    <x v="13"/>
    <s v="Nassriya"/>
    <s v="Markaz Al-Nassriya"/>
    <s v="Um Al Dood"/>
    <s v="ام الدود"/>
    <n v="31.087265559999999"/>
    <n v="46.241235476500002"/>
    <n v="16"/>
    <x v="3"/>
    <n v="3"/>
    <s v="2022-11"/>
  </r>
  <r>
    <n v="3504052"/>
    <n v="350405218"/>
    <n v="9113"/>
    <d v="2022-11-21T00:00:00"/>
    <n v="128"/>
    <x v="13"/>
    <s v="Nassriya"/>
    <s v="Markaz Al-Nassriya"/>
    <s v="Ur"/>
    <s v="حي اور"/>
    <n v="31.060153968000002"/>
    <n v="46.243325555299997"/>
    <n v="5"/>
    <x v="3"/>
    <n v="3"/>
    <s v="2022-11"/>
  </r>
  <r>
    <n v="3503009"/>
    <n v="350300918"/>
    <n v="9822"/>
    <d v="2022-11-14T00:00:00"/>
    <n v="128"/>
    <x v="13"/>
    <s v="Al-Shatra"/>
    <s v="Markaz Al-Shatra"/>
    <s v="Al-hawi"/>
    <s v="حي الحاوي"/>
    <n v="31.403907212699998"/>
    <n v="46.175491096099996"/>
    <n v="2"/>
    <x v="3"/>
    <n v="1"/>
    <s v="2022-11"/>
  </r>
  <r>
    <n v="3503012"/>
    <n v="350301218"/>
    <n v="10286"/>
    <d v="2022-11-13T00:00:00"/>
    <n v="128"/>
    <x v="13"/>
    <s v="Al-Shatra"/>
    <s v="Markaz Al-Shatra"/>
    <s v="Hay al Zahraa"/>
    <s v="حي الزهراء"/>
    <n v="31.400419743299999"/>
    <n v="46.1806881535"/>
    <n v="3"/>
    <x v="3"/>
    <n v="2"/>
    <s v="2022-11"/>
  </r>
  <r>
    <n v="3504033"/>
    <n v="350403318"/>
    <n v="10259"/>
    <d v="2022-12-07T00:00:00"/>
    <n v="128"/>
    <x v="13"/>
    <s v="Nassriya"/>
    <s v="Markaz Al-Nassriya"/>
    <s v="Hay Al Tadhihiya"/>
    <s v="حي التضحية"/>
    <n v="31.045411312199999"/>
    <n v="46.277832423"/>
    <n v="72"/>
    <x v="3"/>
    <n v="15"/>
    <s v="2022-12"/>
  </r>
  <r>
    <n v="3504038"/>
    <n v="350403818"/>
    <n v="25528"/>
    <d v="2022-11-17T00:00:00"/>
    <n v="128"/>
    <x v="13"/>
    <s v="Nassriya"/>
    <s v="Markaz Al-Nassriya"/>
    <s v="Hey Al-Ariml"/>
    <s v="حي الارامل"/>
    <n v="31.053281055100001"/>
    <n v="46.253512804000003"/>
    <n v="2"/>
    <x v="3"/>
    <n v="1"/>
    <s v="2022-11"/>
  </r>
  <r>
    <n v="3504036"/>
    <n v="350403618"/>
    <n v="23683"/>
    <d v="2022-12-09T00:00:00"/>
    <n v="128"/>
    <x v="13"/>
    <s v="Nassriya"/>
    <s v="Markaz Al-Nassriya"/>
    <s v="Hay Mehidiya"/>
    <s v="حي المهيديه"/>
    <n v="31.03290329"/>
    <n v="46.251552429999997"/>
    <n v="8"/>
    <x v="3"/>
    <n v="2"/>
    <s v="2022-12"/>
  </r>
  <r>
    <n v="3504035"/>
    <n v="350403518"/>
    <n v="9398"/>
    <d v="2022-11-17T00:00:00"/>
    <n v="128"/>
    <x v="13"/>
    <s v="Nassriya"/>
    <s v="Markaz Al-Nassriya"/>
    <s v="Hay al-shohadaa"/>
    <s v="حي الشهداء"/>
    <n v="31.069961183"/>
    <n v="46.270024445899999"/>
    <n v="3"/>
    <x v="3"/>
    <n v="3"/>
    <s v="2022-11"/>
  </r>
  <r>
    <n v="3504044"/>
    <n v="350404418"/>
    <n v="25527"/>
    <d v="2022-11-17T00:00:00"/>
    <n v="128"/>
    <x v="13"/>
    <s v="Nassriya"/>
    <s v="Markaz Al-Nassriya"/>
    <s v="Sharaa Al-hklas"/>
    <s v="شارع الاخلاص"/>
    <n v="31.058777803800002"/>
    <n v="46.257208607000003"/>
    <n v="4"/>
    <x v="3"/>
    <n v="1"/>
    <s v="2022-11"/>
  </r>
  <r>
    <n v="3504045"/>
    <n v="350404518"/>
    <n v="22344"/>
    <d v="2022-12-07T00:00:00"/>
    <n v="128"/>
    <x v="13"/>
    <s v="Nassriya"/>
    <s v="Markaz Al-Nassriya"/>
    <s v="Share Eshreen"/>
    <s v="شارع عشرين"/>
    <n v="31.048519000500001"/>
    <n v="46.257282930099997"/>
    <n v="7"/>
    <x v="3"/>
    <n v="2"/>
    <s v="2022-12"/>
  </r>
  <r>
    <n v="3504040"/>
    <n v="350404018"/>
    <n v="25530"/>
    <d v="2022-11-17T00:00:00"/>
    <n v="128"/>
    <x v="13"/>
    <s v="Nassriya"/>
    <s v="Markaz Al-Nassriya"/>
    <s v="Hey Al-Rafdeen"/>
    <s v="حي الرافدين"/>
    <n v="31.076769222599999"/>
    <n v="46.264030067599997"/>
    <n v="5"/>
    <x v="3"/>
    <n v="1"/>
    <s v="2022-11"/>
  </r>
  <r>
    <n v="3504041"/>
    <n v="350404118"/>
    <n v="25533"/>
    <d v="2022-11-29T00:00:00"/>
    <n v="128"/>
    <x v="13"/>
    <s v="Nassriya"/>
    <s v="Markaz Al-Nassriya"/>
    <s v="Nassriya-Hey 400"/>
    <s v="حي 400"/>
    <n v="31.080862144499999"/>
    <n v="46.240087203599998"/>
    <n v="124"/>
    <x v="3"/>
    <n v="31"/>
    <s v="2022-11"/>
  </r>
  <r>
    <n v="3504026"/>
    <n v="350402618"/>
    <n v="10253"/>
    <d v="2022-11-29T00:00:00"/>
    <n v="128"/>
    <x v="13"/>
    <s v="Nassriya"/>
    <s v="Markaz Al-Nassriya"/>
    <s v="Baghdad Street"/>
    <s v="شارع بغداد"/>
    <n v="31.038477412900001"/>
    <n v="46.2356561609"/>
    <n v="7"/>
    <x v="3"/>
    <n v="2"/>
    <s v="2022-11"/>
  </r>
  <r>
    <n v="3504028"/>
    <n v="350402818"/>
    <n v="25526"/>
    <d v="2022-11-29T00:00:00"/>
    <n v="128"/>
    <x v="13"/>
    <s v="Nassriya"/>
    <s v="Markaz Al-Nassriya"/>
    <s v="Hay Al Ameer"/>
    <s v="حي الامير"/>
    <n v="31.036175809100001"/>
    <n v="46.220527480000001"/>
    <n v="55"/>
    <x v="3"/>
    <n v="10"/>
    <s v="2022-11"/>
  </r>
  <r>
    <n v="3504023"/>
    <n v="350402318"/>
    <n v="9448"/>
    <d v="2022-12-07T00:00:00"/>
    <n v="128"/>
    <x v="13"/>
    <s v="Nassriya"/>
    <s v="Markaz Al-Nassriya"/>
    <s v="Al-Thawrah"/>
    <s v="الثوره"/>
    <n v="31.027006973399999"/>
    <n v="46.228093038300003"/>
    <n v="69"/>
    <x v="3"/>
    <n v="24"/>
    <s v="2022-12"/>
  </r>
  <r>
    <n v="3504021"/>
    <n v="350402118"/>
    <n v="10335"/>
    <d v="2022-12-09T00:00:00"/>
    <n v="128"/>
    <x v="13"/>
    <s v="Nassriya"/>
    <s v="Markaz Al-Nassriya"/>
    <s v="Al-Salhiya"/>
    <s v="حي الصالحية"/>
    <n v="31.0506383486"/>
    <n v="46.269343302599999"/>
    <n v="16"/>
    <x v="3"/>
    <n v="1"/>
    <s v="2022-12"/>
  </r>
  <r>
    <n v="3504025"/>
    <n v="350402518"/>
    <n v="10262"/>
    <d v="2022-11-23T00:00:00"/>
    <n v="128"/>
    <x v="13"/>
    <s v="Nassriya"/>
    <s v="Markaz Al-Nassriya"/>
    <s v="Aredo"/>
    <s v="حي اريدو"/>
    <n v="31.074394900600002"/>
    <n v="46.250142994800001"/>
    <n v="95"/>
    <x v="6"/>
    <n v="10"/>
    <s v="2022-11"/>
  </r>
  <r>
    <n v="3504033"/>
    <n v="350403318"/>
    <n v="10259"/>
    <d v="2022-12-07T00:00:00"/>
    <n v="128"/>
    <x v="13"/>
    <s v="Nassriya"/>
    <s v="Markaz Al-Nassriya"/>
    <s v="Hay Al Tadhihiya"/>
    <s v="حي التضحية"/>
    <n v="31.045411312199999"/>
    <n v="46.277832423"/>
    <n v="72"/>
    <x v="6"/>
    <n v="7"/>
    <s v="2022-12"/>
  </r>
  <r>
    <n v="3502016"/>
    <n v="350201618"/>
    <n v="34162"/>
    <d v="2022-12-05T00:00:00"/>
    <n v="128"/>
    <x v="13"/>
    <s v="Al-Rifa'i"/>
    <s v="Markaz Al-Rifa'i"/>
    <s v="Al Tifige"/>
    <s v="التيفيج"/>
    <n v="31.735530000000001"/>
    <n v="46.112045999999999"/>
    <n v="17"/>
    <x v="6"/>
    <n v="7"/>
    <s v="2022-12"/>
  </r>
  <r>
    <n v="3504054"/>
    <n v="350405418"/>
    <n v="9427"/>
    <d v="2022-12-11T00:00:00"/>
    <n v="128"/>
    <x v="13"/>
    <s v="Nassriya"/>
    <s v="Markaz Al-Nassriya"/>
    <s v="Hay AL-Mansouria"/>
    <s v="المنصورية "/>
    <n v="31.033617899999999"/>
    <n v="46.217652000000001"/>
    <n v="135"/>
    <x v="6"/>
    <n v="25"/>
    <s v="2022-12"/>
  </r>
  <r>
    <n v="3504011"/>
    <n v="350401118"/>
    <n v="10260"/>
    <d v="2022-12-11T00:00:00"/>
    <n v="128"/>
    <x v="13"/>
    <s v="Nassriya"/>
    <s v="Markaz Al-Nassriya"/>
    <s v="Al Iskan Al Sinaie"/>
    <s v="الاسكان الصناعي"/>
    <n v="31.0087376"/>
    <n v="46.284794599999998"/>
    <n v="680"/>
    <x v="6"/>
    <n v="250"/>
    <s v="2022-12"/>
  </r>
  <r>
    <n v="3505011"/>
    <n v="350501118"/>
    <n v="9258"/>
    <d v="2022-12-11T00:00:00"/>
    <n v="128"/>
    <x v="13"/>
    <s v="Suq Al-Shoyokh"/>
    <s v="Markaz Suq Al-Shoyokh"/>
    <s v="Hey al-zahraa"/>
    <s v="حي الزهراء"/>
    <n v="30.901869618300001"/>
    <n v="46.458244977299998"/>
    <n v="10"/>
    <x v="6"/>
    <n v="2"/>
    <s v="2022-12"/>
  </r>
  <r>
    <n v="3505004"/>
    <n v="350500418"/>
    <n v="25437"/>
    <d v="2022-11-14T00:00:00"/>
    <n v="128"/>
    <x v="13"/>
    <s v="Suq Al-Shoyokh"/>
    <s v="Markaz Suq Al-Shoyokh"/>
    <s v="Al Shumokh"/>
    <s v="الشموخ"/>
    <n v="30.9061211"/>
    <n v="46.449381199999998"/>
    <n v="12"/>
    <x v="5"/>
    <n v="4"/>
    <s v="2022-11"/>
  </r>
  <r>
    <n v="3505001"/>
    <n v="350500118"/>
    <n v="9206"/>
    <d v="2022-12-11T00:00:00"/>
    <n v="128"/>
    <x v="13"/>
    <s v="Suq Al-Shoyokh"/>
    <s v="Markaz Suq Al-Shoyokh"/>
    <s v="Al Esmaelya 2"/>
    <s v="الاسماعيليه 2"/>
    <n v="30.883621789100001"/>
    <n v="46.468149586599999"/>
    <n v="3"/>
    <x v="5"/>
    <n v="3"/>
    <s v="2022-12"/>
  </r>
  <r>
    <n v="3505003"/>
    <n v="350500318"/>
    <n v="25436"/>
    <d v="2022-12-11T00:00:00"/>
    <n v="128"/>
    <x v="13"/>
    <s v="Suq Al-Shoyokh"/>
    <s v="Markaz Suq Al-Shoyokh"/>
    <s v="Al Kibla"/>
    <s v="القبله"/>
    <n v="30.906636502200001"/>
    <n v="46.445979934699999"/>
    <n v="19"/>
    <x v="5"/>
    <n v="5"/>
    <s v="2022-12"/>
  </r>
  <r>
    <n v="3504046"/>
    <n v="350404618"/>
    <n v="10269"/>
    <d v="2022-12-11T00:00:00"/>
    <n v="128"/>
    <x v="13"/>
    <s v="Nassriya"/>
    <s v="Ur"/>
    <s v="Sindaliyah-Sidenaweyah"/>
    <s v="حي السديناويه"/>
    <n v="31.041901284200001"/>
    <n v="46.3069539022"/>
    <n v="41"/>
    <x v="5"/>
    <n v="4"/>
    <s v="2022-12"/>
  </r>
  <r>
    <n v="3504045"/>
    <n v="350404518"/>
    <n v="22344"/>
    <d v="2022-12-07T00:00:00"/>
    <n v="128"/>
    <x v="13"/>
    <s v="Nassriya"/>
    <s v="Markaz Al-Nassriya"/>
    <s v="Share Eshreen"/>
    <s v="شارع عشرين"/>
    <n v="31.048519000500001"/>
    <n v="46.257282930099997"/>
    <n v="7"/>
    <x v="5"/>
    <n v="3"/>
    <s v="2022-12"/>
  </r>
  <r>
    <n v="3505016"/>
    <n v="350501618"/>
    <n v="34161"/>
    <d v="2022-12-11T00:00:00"/>
    <n v="128"/>
    <x v="13"/>
    <s v="Suq Al-Shoyokh"/>
    <s v="Markaz Suq Al-Shoyokh"/>
    <s v="Um Al-Banin"/>
    <s v="ام البنين"/>
    <n v="30.880265143100001"/>
    <n v="46.454987385000003"/>
    <n v="10"/>
    <x v="5"/>
    <n v="4"/>
    <s v="2022-12"/>
  </r>
  <r>
    <n v="3505015"/>
    <n v="350501518"/>
    <n v="33811"/>
    <d v="2022-12-15T00:00:00"/>
    <n v="128"/>
    <x v="13"/>
    <s v="Suq Al-Shoyokh"/>
    <s v="Garmat Beni Said"/>
    <s v="Hay Al-Askery"/>
    <s v="حي العسكري"/>
    <n v="30.882387999999999"/>
    <n v="46.568722000000001"/>
    <n v="25"/>
    <x v="5"/>
    <n v="10"/>
    <s v="2022-12"/>
  </r>
  <r>
    <n v="3603080"/>
    <n v="360308018"/>
    <n v="25512"/>
    <d v="2022-12-09T00:00:00"/>
    <n v="128"/>
    <x v="14"/>
    <s v="Diwaniya"/>
    <s v="Markaz Al-Diwaniya"/>
    <s v="Hay Al-Zaieem"/>
    <s v="حي الزعيم"/>
    <n v="31.985894293800001"/>
    <n v="44.929391244900003"/>
    <n v="2"/>
    <x v="5"/>
    <n v="2"/>
    <s v="2022-12"/>
  </r>
  <r>
    <n v="3504011"/>
    <n v="350401118"/>
    <n v="10260"/>
    <d v="2022-12-11T00:00:00"/>
    <n v="128"/>
    <x v="13"/>
    <s v="Nassriya"/>
    <s v="Markaz Al-Nassriya"/>
    <s v="Al Iskan Al Sinaie"/>
    <s v="الاسكان الصناعي"/>
    <n v="31.0087376"/>
    <n v="46.284794599999998"/>
    <n v="680"/>
    <x v="5"/>
    <n v="200"/>
    <s v="2022-12"/>
  </r>
  <r>
    <n v="3503001"/>
    <n v="350300118"/>
    <n v="10250"/>
    <d v="2022-11-13T00:00:00"/>
    <n v="128"/>
    <x v="13"/>
    <s v="Al-Shatra"/>
    <s v="Markaz Al-Shatra"/>
    <s v="14 Ramadan"/>
    <s v="حي 14 رمضان"/>
    <n v="31.4359498874"/>
    <n v="46.172572526899998"/>
    <n v="1"/>
    <x v="5"/>
    <n v="1"/>
    <s v="2022-11"/>
  </r>
  <r>
    <n v="3504054"/>
    <n v="350405418"/>
    <n v="9427"/>
    <d v="2022-12-11T00:00:00"/>
    <n v="128"/>
    <x v="13"/>
    <s v="Nassriya"/>
    <s v="Markaz Al-Nassriya"/>
    <s v="Hay AL-Mansouria"/>
    <s v="المنصورية "/>
    <n v="31.033617899999999"/>
    <n v="46.217652000000001"/>
    <n v="135"/>
    <x v="5"/>
    <n v="50"/>
    <s v="2022-12"/>
  </r>
  <r>
    <n v="3504001"/>
    <n v="350400118"/>
    <n v="24494"/>
    <d v="2022-11-29T00:00:00"/>
    <n v="128"/>
    <x v="13"/>
    <s v="Nassriya"/>
    <s v="Markaz Al-Nassriya"/>
    <s v="Al Aker"/>
    <s v="العكر"/>
    <n v="31.027710880499999"/>
    <n v="46.218214741200001"/>
    <n v="45"/>
    <x v="5"/>
    <n v="10"/>
    <s v="2022-11"/>
  </r>
  <r>
    <n v="3504002"/>
    <n v="350400218"/>
    <n v="25529"/>
    <d v="2022-12-11T00:00:00"/>
    <n v="128"/>
    <x v="13"/>
    <s v="Nassriya"/>
    <s v="Markaz Al-Nassriya"/>
    <s v="Al Aoeh"/>
    <s v="قرية العوية"/>
    <n v="31.033167288000001"/>
    <n v="46.273891712999998"/>
    <n v="9"/>
    <x v="5"/>
    <n v="4"/>
    <s v="2022-12"/>
  </r>
  <r>
    <n v="3504007"/>
    <n v="350400718"/>
    <n v="25525"/>
    <d v="2022-12-04T00:00:00"/>
    <n v="128"/>
    <x v="13"/>
    <s v="Nassriya"/>
    <s v="Markaz Al-Nassriya"/>
    <s v="Al Emarat"/>
    <s v="العمارات"/>
    <n v="31.027024004299999"/>
    <n v="46.241676675500003"/>
    <n v="40"/>
    <x v="5"/>
    <n v="12"/>
    <s v="2022-12"/>
  </r>
  <r>
    <n v="3502016"/>
    <n v="350201618"/>
    <n v="34162"/>
    <d v="2022-12-05T00:00:00"/>
    <n v="128"/>
    <x v="13"/>
    <s v="Al-Rifa'i"/>
    <s v="Markaz Al-Rifa'i"/>
    <s v="Al Tifige"/>
    <s v="التيفيج"/>
    <n v="31.735530000000001"/>
    <n v="46.112045999999999"/>
    <n v="17"/>
    <x v="5"/>
    <n v="3"/>
    <s v="2022-12"/>
  </r>
  <r>
    <n v="2704002"/>
    <n v="270400218"/>
    <n v="17752"/>
    <d v="2022-12-05T00:00:00"/>
    <n v="128"/>
    <x v="3"/>
    <s v="Al-Shikhan"/>
    <s v="Ba'adre"/>
    <s v="Baadre"/>
    <s v="باعدري"/>
    <n v="36.723600400000002"/>
    <n v="43.251962200000001"/>
    <n v="2"/>
    <x v="5"/>
    <n v="2"/>
    <s v="2022-12"/>
  </r>
  <r>
    <n v="1104058"/>
    <n v="110405818"/>
    <n v="32027"/>
    <d v="2022-12-14T00:00:00"/>
    <n v="128"/>
    <x v="5"/>
    <s v="Zakho"/>
    <s v="Markaz Zakho"/>
    <s v="Bedar Sector"/>
    <s v="قطاع بيدار"/>
    <n v="37.146638500000002"/>
    <n v="42.647047899999997"/>
    <n v="4"/>
    <x v="5"/>
    <n v="2"/>
    <s v="2022-12"/>
  </r>
  <r>
    <n v="1104064"/>
    <n v="110406418"/>
    <n v="32033"/>
    <d v="2022-12-14T00:00:00"/>
    <n v="128"/>
    <x v="5"/>
    <s v="Zakho"/>
    <s v="Markaz Zakho"/>
    <s v="Kochka Honari"/>
    <s v="قطاع كوجكا هوناري"/>
    <n v="37.167133800000002"/>
    <n v="42.687587800000003"/>
    <n v="3"/>
    <x v="5"/>
    <n v="3"/>
    <s v="2022-12"/>
  </r>
  <r>
    <n v="1102003"/>
    <n v="110200318"/>
    <n v="26054"/>
    <d v="2022-12-22T00:00:00"/>
    <n v="128"/>
    <x v="5"/>
    <s v="Dahuk"/>
    <s v="Markaz Dahuk"/>
    <s v="Ashti"/>
    <s v="آشتي"/>
    <n v="36.869495999999998"/>
    <n v="42.982708799999997"/>
    <n v="2"/>
    <x v="5"/>
    <n v="2"/>
    <s v="2022-12"/>
  </r>
  <r>
    <n v="1104013"/>
    <n v="110401318"/>
    <n v="8084"/>
    <d v="2022-12-14T00:00:00"/>
    <n v="128"/>
    <x v="5"/>
    <s v="Zakho"/>
    <s v="Darkar"/>
    <s v="Darkar"/>
    <s v="دركار"/>
    <n v="37.1976206"/>
    <n v="42.820839300000003"/>
    <n v="1"/>
    <x v="5"/>
    <n v="1"/>
    <s v="2022-12"/>
  </r>
  <r>
    <n v="1104056"/>
    <n v="110405618"/>
    <n v="32025"/>
    <d v="2022-12-14T00:00:00"/>
    <n v="128"/>
    <x v="5"/>
    <s v="Zakho"/>
    <s v="Markaz Zakho"/>
    <s v="Bazar Sector"/>
    <s v="قطاع بازار"/>
    <n v="37.141084599999999"/>
    <n v="42.688218999999997"/>
    <n v="2"/>
    <x v="5"/>
    <n v="2"/>
    <s v="2022-12"/>
  </r>
  <r>
    <n v="3503009"/>
    <n v="350300918"/>
    <n v="9822"/>
    <d v="2022-11-14T00:00:00"/>
    <n v="128"/>
    <x v="13"/>
    <s v="Al-Shatra"/>
    <s v="Markaz Al-Shatra"/>
    <s v="Al-hawi"/>
    <s v="حي الحاوي"/>
    <n v="31.403907212699998"/>
    <n v="46.175491096099996"/>
    <n v="2"/>
    <x v="5"/>
    <n v="1"/>
    <s v="2022-11"/>
  </r>
  <r>
    <n v="3503015"/>
    <n v="350301518"/>
    <n v="33805"/>
    <d v="2022-11-13T00:00:00"/>
    <n v="128"/>
    <x v="13"/>
    <s v="Al-Shatra"/>
    <s v="Markaz Al-Gharraf"/>
    <s v="Hay Al-Shouhdaa"/>
    <s v="حي الشهداء"/>
    <n v="31.295843999999999"/>
    <n v="46.233044999999997"/>
    <n v="3"/>
    <x v="5"/>
    <n v="1"/>
    <s v="2022-11"/>
  </r>
  <r>
    <n v="3502018"/>
    <n v="350201818"/>
    <n v="10289"/>
    <d v="2022-12-05T00:00:00"/>
    <n v="128"/>
    <x v="13"/>
    <s v="Al-Rifa'i"/>
    <s v="Markaz Al-Rifa'i"/>
    <s v="Hay Al Ameer"/>
    <s v="حي الامير "/>
    <n v="31.715143000000001"/>
    <n v="46.098461"/>
    <n v="8"/>
    <x v="5"/>
    <n v="2"/>
    <s v="2022-12"/>
  </r>
  <r>
    <n v="3502003"/>
    <n v="350200318"/>
    <n v="24722"/>
    <d v="2022-12-05T00:00:00"/>
    <n v="128"/>
    <x v="13"/>
    <s v="Al-Rifa'i"/>
    <s v="Markaz Al-Rifa'i"/>
    <s v="Hay Al Hussien"/>
    <s v="حي الحسين"/>
    <n v="31.711529196499999"/>
    <n v="46.124556874"/>
    <n v="9"/>
    <x v="5"/>
    <n v="4"/>
    <s v="2022-12"/>
  </r>
  <r>
    <n v="3504034"/>
    <n v="350403418"/>
    <n v="24742"/>
    <d v="2022-11-23T00:00:00"/>
    <n v="128"/>
    <x v="13"/>
    <s v="Nassriya"/>
    <s v="Markaz Al-Nassriya"/>
    <s v="Hay Al-Hakim"/>
    <s v="حي الحكيم"/>
    <n v="31.060090237699999"/>
    <n v="46.277220867600001"/>
    <n v="1"/>
    <x v="5"/>
    <n v="1"/>
    <s v="2022-11"/>
  </r>
  <r>
    <n v="3504036"/>
    <n v="350403618"/>
    <n v="23683"/>
    <d v="2022-12-09T00:00:00"/>
    <n v="128"/>
    <x v="13"/>
    <s v="Nassriya"/>
    <s v="Markaz Al-Nassriya"/>
    <s v="Hay Mehidiya"/>
    <s v="حي المهيديه"/>
    <n v="31.03290329"/>
    <n v="46.251552429999997"/>
    <n v="8"/>
    <x v="5"/>
    <n v="4"/>
    <s v="2022-12"/>
  </r>
  <r>
    <n v="3504033"/>
    <n v="350403318"/>
    <n v="10259"/>
    <d v="2022-12-07T00:00:00"/>
    <n v="128"/>
    <x v="13"/>
    <s v="Nassriya"/>
    <s v="Markaz Al-Nassriya"/>
    <s v="Hay Al Tadhihiya"/>
    <s v="حي التضحية"/>
    <n v="31.045411312199999"/>
    <n v="46.277832423"/>
    <n v="72"/>
    <x v="5"/>
    <n v="15"/>
    <s v="2022-12"/>
  </r>
  <r>
    <n v="3504032"/>
    <n v="350403218"/>
    <n v="24750"/>
    <d v="2022-11-23T00:00:00"/>
    <n v="128"/>
    <x v="13"/>
    <s v="Nassriya"/>
    <s v="Markaz Al-Nassriya"/>
    <s v="Hay Al Shoula 1"/>
    <s v="حي الشعله 1"/>
    <n v="31.034273341199999"/>
    <n v="46.238222611899999"/>
    <n v="9"/>
    <x v="5"/>
    <n v="4"/>
    <s v="2022-11"/>
  </r>
  <r>
    <n v="3504039"/>
    <n v="350403918"/>
    <n v="25531"/>
    <d v="2022-11-14T00:00:00"/>
    <n v="128"/>
    <x v="13"/>
    <s v="Nassriya"/>
    <s v="Markaz Al-Nassriya"/>
    <s v="Hey Al-Mtanzh"/>
    <s v="حي المتنزة"/>
    <n v="31.046486166099999"/>
    <n v="46.2332439666"/>
    <n v="7"/>
    <x v="5"/>
    <n v="7"/>
    <s v="2022-11"/>
  </r>
  <r>
    <n v="3504041"/>
    <n v="350404118"/>
    <n v="25533"/>
    <d v="2022-11-29T00:00:00"/>
    <n v="128"/>
    <x v="13"/>
    <s v="Nassriya"/>
    <s v="Markaz Al-Nassriya"/>
    <s v="Nassriya-Hey 400"/>
    <s v="حي 400"/>
    <n v="31.080862144499999"/>
    <n v="46.240087203599998"/>
    <n v="124"/>
    <x v="5"/>
    <n v="27"/>
    <s v="2022-11"/>
  </r>
  <r>
    <n v="3504027"/>
    <n v="350402718"/>
    <n v="24885"/>
    <d v="2022-11-28T00:00:00"/>
    <n v="128"/>
    <x v="13"/>
    <s v="Nassriya"/>
    <s v="Markaz Al-Nassriya"/>
    <s v="Hay Al Al Ghadeer"/>
    <s v="حي الغدير"/>
    <n v="31.061467899099998"/>
    <n v="46.278157583599999"/>
    <n v="3"/>
    <x v="5"/>
    <n v="3"/>
    <s v="2022-11"/>
  </r>
  <r>
    <n v="3504028"/>
    <n v="350402818"/>
    <n v="25526"/>
    <d v="2022-11-29T00:00:00"/>
    <n v="128"/>
    <x v="13"/>
    <s v="Nassriya"/>
    <s v="Markaz Al-Nassriya"/>
    <s v="Hay Al Ameer"/>
    <s v="حي الامير"/>
    <n v="31.036175809100001"/>
    <n v="46.220527480000001"/>
    <n v="55"/>
    <x v="5"/>
    <n v="13"/>
    <s v="2022-11"/>
  </r>
  <r>
    <n v="3504018"/>
    <n v="350401818"/>
    <n v="24741"/>
    <d v="2022-12-07T00:00:00"/>
    <n v="128"/>
    <x v="13"/>
    <s v="Nassriya"/>
    <s v="Markaz Al-Nassriya"/>
    <s v="Al-Berid"/>
    <s v="البريد"/>
    <n v="31.0447764918"/>
    <n v="46.249576203399997"/>
    <n v="1"/>
    <x v="5"/>
    <n v="1"/>
    <s v="2022-12"/>
  </r>
  <r>
    <n v="3504025"/>
    <n v="350402518"/>
    <n v="10262"/>
    <d v="2022-11-23T00:00:00"/>
    <n v="128"/>
    <x v="13"/>
    <s v="Nassriya"/>
    <s v="Markaz Al-Nassriya"/>
    <s v="Aredo"/>
    <s v="حي اريدو"/>
    <n v="31.074394900600002"/>
    <n v="46.250142994800001"/>
    <n v="95"/>
    <x v="5"/>
    <n v="35"/>
    <s v="2022-11"/>
  </r>
  <r>
    <n v="3504024"/>
    <n v="350402418"/>
    <n v="9396"/>
    <d v="2022-12-09T00:00:00"/>
    <n v="128"/>
    <x v="13"/>
    <s v="Nassriya"/>
    <s v="Markaz Al-Nassriya"/>
    <s v="Al-zielat"/>
    <s v="الزعيلات"/>
    <n v="31.0154237044"/>
    <n v="46.263441754500001"/>
    <n v="18"/>
    <x v="5"/>
    <n v="6"/>
    <s v="2022-12"/>
  </r>
  <r>
    <n v="3504023"/>
    <n v="350402318"/>
    <n v="9448"/>
    <d v="2022-12-07T00:00:00"/>
    <n v="128"/>
    <x v="13"/>
    <s v="Nassriya"/>
    <s v="Markaz Al-Nassriya"/>
    <s v="Al-Thawrah"/>
    <s v="الثوره"/>
    <n v="31.027006973399999"/>
    <n v="46.228093038300003"/>
    <n v="69"/>
    <x v="5"/>
    <n v="20"/>
    <s v="2022-12"/>
  </r>
  <r>
    <n v="3504021"/>
    <n v="350402118"/>
    <n v="10335"/>
    <d v="2022-12-09T00:00:00"/>
    <n v="128"/>
    <x v="13"/>
    <s v="Nassriya"/>
    <s v="Markaz Al-Nassriya"/>
    <s v="Al-Salhiya"/>
    <s v="حي الصالحية"/>
    <n v="31.0506383486"/>
    <n v="46.269343302599999"/>
    <n v="16"/>
    <x v="5"/>
    <n v="4"/>
    <s v="2022-12"/>
  </r>
  <r>
    <n v="3504021"/>
    <n v="350402118"/>
    <n v="10335"/>
    <d v="2022-12-09T00:00:00"/>
    <n v="128"/>
    <x v="13"/>
    <s v="Nassriya"/>
    <s v="Markaz Al-Nassriya"/>
    <s v="Al-Salhiya"/>
    <s v="حي الصالحية"/>
    <n v="31.0506383486"/>
    <n v="46.269343302599999"/>
    <n v="16"/>
    <x v="15"/>
    <n v="3"/>
    <s v="2022-12"/>
  </r>
  <r>
    <n v="3504023"/>
    <n v="350402318"/>
    <n v="9448"/>
    <d v="2022-12-07T00:00:00"/>
    <n v="128"/>
    <x v="13"/>
    <s v="Nassriya"/>
    <s v="Markaz Al-Nassriya"/>
    <s v="Al-Thawrah"/>
    <s v="الثوره"/>
    <n v="31.027006973399999"/>
    <n v="46.228093038300003"/>
    <n v="69"/>
    <x v="15"/>
    <n v="10"/>
    <s v="2022-12"/>
  </r>
  <r>
    <n v="3504025"/>
    <n v="350402518"/>
    <n v="10262"/>
    <d v="2022-11-23T00:00:00"/>
    <n v="128"/>
    <x v="13"/>
    <s v="Nassriya"/>
    <s v="Markaz Al-Nassriya"/>
    <s v="Aredo"/>
    <s v="حي اريدو"/>
    <n v="31.074394900600002"/>
    <n v="46.250142994800001"/>
    <n v="95"/>
    <x v="15"/>
    <n v="10"/>
    <s v="2022-11"/>
  </r>
  <r>
    <n v="3504024"/>
    <n v="350402418"/>
    <n v="9396"/>
    <d v="2022-12-09T00:00:00"/>
    <n v="128"/>
    <x v="13"/>
    <s v="Nassriya"/>
    <s v="Markaz Al-Nassriya"/>
    <s v="Al-zielat"/>
    <s v="الزعيلات"/>
    <n v="31.0154237044"/>
    <n v="46.263441754500001"/>
    <n v="18"/>
    <x v="15"/>
    <n v="4"/>
    <s v="2022-12"/>
  </r>
  <r>
    <n v="3504026"/>
    <n v="350402618"/>
    <n v="10253"/>
    <d v="2022-11-29T00:00:00"/>
    <n v="128"/>
    <x v="13"/>
    <s v="Nassriya"/>
    <s v="Markaz Al-Nassriya"/>
    <s v="Baghdad Street"/>
    <s v="شارع بغداد"/>
    <n v="31.038477412900001"/>
    <n v="46.2356561609"/>
    <n v="7"/>
    <x v="15"/>
    <n v="5"/>
    <s v="2022-11"/>
  </r>
  <r>
    <n v="3504028"/>
    <n v="350402818"/>
    <n v="25526"/>
    <d v="2022-11-29T00:00:00"/>
    <n v="128"/>
    <x v="13"/>
    <s v="Nassriya"/>
    <s v="Markaz Al-Nassriya"/>
    <s v="Hay Al Ameer"/>
    <s v="حي الامير"/>
    <n v="31.036175809100001"/>
    <n v="46.220527480000001"/>
    <n v="55"/>
    <x v="15"/>
    <n v="14"/>
    <s v="2022-11"/>
  </r>
  <r>
    <n v="3504029"/>
    <n v="350402918"/>
    <n v="10301"/>
    <d v="2022-11-23T00:00:00"/>
    <n v="128"/>
    <x v="13"/>
    <s v="Nassriya"/>
    <s v="Markaz Al-Nassriya"/>
    <s v="Hay Al Fidaa"/>
    <s v="حي الفداء"/>
    <n v="31.069166239000001"/>
    <n v="46.283791055999998"/>
    <n v="30"/>
    <x v="15"/>
    <n v="6"/>
    <s v="2022-11"/>
  </r>
  <r>
    <n v="3504040"/>
    <n v="350404018"/>
    <n v="25530"/>
    <d v="2022-11-17T00:00:00"/>
    <n v="128"/>
    <x v="13"/>
    <s v="Nassriya"/>
    <s v="Markaz Al-Nassriya"/>
    <s v="Hey Al-Rafdeen"/>
    <s v="حي الرافدين"/>
    <n v="31.076769222599999"/>
    <n v="46.264030067599997"/>
    <n v="5"/>
    <x v="15"/>
    <n v="2"/>
    <s v="2022-11"/>
  </r>
  <r>
    <n v="3504041"/>
    <n v="350404118"/>
    <n v="25533"/>
    <d v="2022-11-29T00:00:00"/>
    <n v="128"/>
    <x v="13"/>
    <s v="Nassriya"/>
    <s v="Markaz Al-Nassriya"/>
    <s v="Nassriya-Hey 400"/>
    <s v="حي 400"/>
    <n v="31.080862144499999"/>
    <n v="46.240087203599998"/>
    <n v="124"/>
    <x v="15"/>
    <n v="11"/>
    <s v="2022-11"/>
  </r>
  <r>
    <n v="3504044"/>
    <n v="350404418"/>
    <n v="25527"/>
    <d v="2022-11-17T00:00:00"/>
    <n v="128"/>
    <x v="13"/>
    <s v="Nassriya"/>
    <s v="Markaz Al-Nassriya"/>
    <s v="Sharaa Al-hklas"/>
    <s v="شارع الاخلاص"/>
    <n v="31.058777803800002"/>
    <n v="46.257208607000003"/>
    <n v="4"/>
    <x v="15"/>
    <n v="1"/>
    <s v="2022-11"/>
  </r>
  <r>
    <n v="3504042"/>
    <n v="350404218"/>
    <n v="10263"/>
    <d v="2022-11-23T00:00:00"/>
    <n v="128"/>
    <x v="13"/>
    <s v="Nassriya"/>
    <s v="Markaz Al-Nassriya"/>
    <s v="Sadir City"/>
    <s v="حي مدينة الصدر"/>
    <n v="31.0802066016"/>
    <n v="46.235693895300003"/>
    <n v="30"/>
    <x v="15"/>
    <n v="5"/>
    <s v="2022-11"/>
  </r>
  <r>
    <n v="3504032"/>
    <n v="350403218"/>
    <n v="24750"/>
    <d v="2022-11-23T00:00:00"/>
    <n v="128"/>
    <x v="13"/>
    <s v="Nassriya"/>
    <s v="Markaz Al-Nassriya"/>
    <s v="Hay Al Shoula 1"/>
    <s v="حي الشعله 1"/>
    <n v="31.034273341199999"/>
    <n v="46.238222611899999"/>
    <n v="9"/>
    <x v="15"/>
    <n v="5"/>
    <s v="2022-11"/>
  </r>
  <r>
    <n v="3504033"/>
    <n v="350403318"/>
    <n v="10259"/>
    <d v="2022-12-07T00:00:00"/>
    <n v="128"/>
    <x v="13"/>
    <s v="Nassriya"/>
    <s v="Markaz Al-Nassriya"/>
    <s v="Hay Al Tadhihiya"/>
    <s v="حي التضحية"/>
    <n v="31.045411312199999"/>
    <n v="46.277832423"/>
    <n v="72"/>
    <x v="15"/>
    <n v="20"/>
    <s v="2022-12"/>
  </r>
  <r>
    <n v="3504038"/>
    <n v="350403818"/>
    <n v="25528"/>
    <d v="2022-11-17T00:00:00"/>
    <n v="128"/>
    <x v="13"/>
    <s v="Nassriya"/>
    <s v="Markaz Al-Nassriya"/>
    <s v="Hey Al-Ariml"/>
    <s v="حي الارامل"/>
    <n v="31.053281055100001"/>
    <n v="46.253512804000003"/>
    <n v="2"/>
    <x v="15"/>
    <n v="1"/>
    <s v="2022-11"/>
  </r>
  <r>
    <n v="3502003"/>
    <n v="350200318"/>
    <n v="24722"/>
    <d v="2022-12-05T00:00:00"/>
    <n v="128"/>
    <x v="13"/>
    <s v="Al-Rifa'i"/>
    <s v="Markaz Al-Rifa'i"/>
    <s v="Hay Al Hussien"/>
    <s v="حي الحسين"/>
    <n v="31.711529196499999"/>
    <n v="46.124556874"/>
    <n v="9"/>
    <x v="15"/>
    <n v="5"/>
    <s v="2022-12"/>
  </r>
  <r>
    <n v="3502007"/>
    <n v="350200718"/>
    <n v="33795"/>
    <d v="2022-12-05T00:00:00"/>
    <n v="128"/>
    <x v="13"/>
    <s v="Al-Rifa'i"/>
    <s v="Markaz Al-Rifa'i"/>
    <s v="Al-Omal"/>
    <s v="حي العمال"/>
    <n v="31.728400000000001"/>
    <n v="46.110399999999998"/>
    <n v="4"/>
    <x v="15"/>
    <n v="4"/>
    <s v="2022-12"/>
  </r>
  <r>
    <n v="3503015"/>
    <n v="350301518"/>
    <n v="33805"/>
    <d v="2022-11-13T00:00:00"/>
    <n v="128"/>
    <x v="13"/>
    <s v="Al-Shatra"/>
    <s v="Markaz Al-Gharraf"/>
    <s v="Hay Al-Shouhdaa"/>
    <s v="حي الشهداء"/>
    <n v="31.295843999999999"/>
    <n v="46.233044999999997"/>
    <n v="3"/>
    <x v="15"/>
    <n v="1"/>
    <s v="2022-11"/>
  </r>
  <r>
    <n v="3503006"/>
    <n v="350300618"/>
    <n v="21209"/>
    <d v="2022-11-13T00:00:00"/>
    <n v="128"/>
    <x v="13"/>
    <s v="Al-Shatra"/>
    <s v="Markaz Al-Shatra"/>
    <s v="Al Shomali"/>
    <s v="الشوملي"/>
    <n v="31.415689718399999"/>
    <n v="46.163976839100002"/>
    <n v="2"/>
    <x v="15"/>
    <n v="1"/>
    <s v="2022-11"/>
  </r>
  <r>
    <n v="3503008"/>
    <n v="350300818"/>
    <n v="9848"/>
    <d v="2022-11-14T00:00:00"/>
    <n v="128"/>
    <x v="13"/>
    <s v="Al-Shatra"/>
    <s v="Markaz Al-Shatra"/>
    <s v="Al-fatahiyah"/>
    <s v="حي الفتاحية"/>
    <n v="31.415756054100001"/>
    <n v="46.172971067500001"/>
    <n v="1"/>
    <x v="15"/>
    <n v="1"/>
    <s v="2022-11"/>
  </r>
  <r>
    <n v="3503012"/>
    <n v="350301218"/>
    <n v="10286"/>
    <d v="2022-11-13T00:00:00"/>
    <n v="128"/>
    <x v="13"/>
    <s v="Al-Shatra"/>
    <s v="Markaz Al-Shatra"/>
    <s v="Hay al Zahraa"/>
    <s v="حي الزهراء"/>
    <n v="31.400419743299999"/>
    <n v="46.1806881535"/>
    <n v="3"/>
    <x v="15"/>
    <n v="1"/>
    <s v="2022-11"/>
  </r>
  <r>
    <n v="3504050"/>
    <n v="350405018"/>
    <n v="25760"/>
    <d v="2022-12-10T00:00:00"/>
    <n v="128"/>
    <x v="13"/>
    <s v="Nassriya"/>
    <s v="Markaz Al-Nassriya"/>
    <s v="The Abu Athm"/>
    <s v="منطقة ال ابو عظم"/>
    <n v="30.981975211000002"/>
    <n v="46.3081693265"/>
    <n v="5"/>
    <x v="15"/>
    <n v="5"/>
    <s v="2022-12"/>
  </r>
  <r>
    <n v="3504052"/>
    <n v="350405218"/>
    <n v="9113"/>
    <d v="2022-11-21T00:00:00"/>
    <n v="128"/>
    <x v="13"/>
    <s v="Nassriya"/>
    <s v="Markaz Al-Nassriya"/>
    <s v="Ur"/>
    <s v="حي اور"/>
    <n v="31.060153968000002"/>
    <n v="46.243325555299997"/>
    <n v="5"/>
    <x v="15"/>
    <n v="2"/>
    <s v="2022-11"/>
  </r>
  <r>
    <n v="3504051"/>
    <n v="350405118"/>
    <n v="23685"/>
    <d v="2022-11-15T00:00:00"/>
    <n v="128"/>
    <x v="13"/>
    <s v="Nassriya"/>
    <s v="Markaz Al-Nassriya"/>
    <s v="Um Al Dood"/>
    <s v="ام الدود"/>
    <n v="31.087265559999999"/>
    <n v="46.241235476500002"/>
    <n v="16"/>
    <x v="15"/>
    <n v="3"/>
    <s v="2022-11"/>
  </r>
  <r>
    <n v="1102051"/>
    <n v="110205118"/>
    <n v="8867"/>
    <d v="2022-12-22T00:00:00"/>
    <n v="128"/>
    <x v="5"/>
    <s v="Dahuk"/>
    <s v="Markaz Dahuk"/>
    <s v="Zeri Land"/>
    <s v="زري لاند"/>
    <n v="36.870590900000003"/>
    <n v="42.958169400000003"/>
    <n v="3"/>
    <x v="15"/>
    <n v="3"/>
    <s v="2022-12"/>
  </r>
  <r>
    <n v="3502018"/>
    <n v="350201818"/>
    <n v="10289"/>
    <d v="2022-12-05T00:00:00"/>
    <n v="128"/>
    <x v="13"/>
    <s v="Al-Rifa'i"/>
    <s v="Markaz Al-Rifa'i"/>
    <s v="Hay Al Ameer"/>
    <s v="حي الامير "/>
    <n v="31.715143000000001"/>
    <n v="46.098461"/>
    <n v="8"/>
    <x v="15"/>
    <n v="3"/>
    <s v="2022-12"/>
  </r>
  <r>
    <n v="3502016"/>
    <n v="350201618"/>
    <n v="34162"/>
    <d v="2022-12-05T00:00:00"/>
    <n v="128"/>
    <x v="13"/>
    <s v="Al-Rifa'i"/>
    <s v="Markaz Al-Rifa'i"/>
    <s v="Al Tifige"/>
    <s v="التيفيج"/>
    <n v="31.735530000000001"/>
    <n v="46.112045999999999"/>
    <n v="17"/>
    <x v="15"/>
    <n v="3"/>
    <s v="2022-12"/>
  </r>
  <r>
    <n v="3502012"/>
    <n v="350201218"/>
    <n v="33800"/>
    <d v="2022-12-05T00:00:00"/>
    <n v="128"/>
    <x v="13"/>
    <s v="Al-Rifa'i"/>
    <s v="Al-Nasr"/>
    <s v="Al-Mustshfah"/>
    <s v="حي المستشفى"/>
    <n v="31.541273"/>
    <n v="46.125217999999997"/>
    <n v="5"/>
    <x v="15"/>
    <n v="2"/>
    <s v="2022-12"/>
  </r>
  <r>
    <n v="3502015"/>
    <n v="350201518"/>
    <n v="33803"/>
    <d v="2022-12-05T00:00:00"/>
    <n v="128"/>
    <x v="13"/>
    <s v="Al-Rifa'i"/>
    <s v="Al-Nasr"/>
    <s v="Al Amam Al Ridhah"/>
    <s v="الامام الرضا"/>
    <n v="31.543367"/>
    <n v="46.119889000000001"/>
    <n v="4"/>
    <x v="15"/>
    <n v="2"/>
    <s v="2022-12"/>
  </r>
  <r>
    <n v="3504007"/>
    <n v="350400718"/>
    <n v="25525"/>
    <d v="2022-12-04T00:00:00"/>
    <n v="128"/>
    <x v="13"/>
    <s v="Nassriya"/>
    <s v="Markaz Al-Nassriya"/>
    <s v="Al Emarat"/>
    <s v="العمارات"/>
    <n v="31.027024004299999"/>
    <n v="46.241676675500003"/>
    <n v="40"/>
    <x v="15"/>
    <n v="4"/>
    <s v="2022-12"/>
  </r>
  <r>
    <n v="3504010"/>
    <n v="350401018"/>
    <n v="24740"/>
    <d v="2022-12-15T00:00:00"/>
    <n v="128"/>
    <x v="13"/>
    <s v="Nassriya"/>
    <s v="Markaz Al-Nassriya"/>
    <s v="Al Iskan"/>
    <s v="الاسكان"/>
    <n v="31.038505004899999"/>
    <n v="46.242960423"/>
    <n v="3"/>
    <x v="15"/>
    <n v="3"/>
    <s v="2022-12"/>
  </r>
  <r>
    <n v="3504011"/>
    <n v="350401118"/>
    <n v="10260"/>
    <d v="2022-12-11T00:00:00"/>
    <n v="128"/>
    <x v="13"/>
    <s v="Nassriya"/>
    <s v="Markaz Al-Nassriya"/>
    <s v="Al Iskan Al Sinaie"/>
    <s v="الاسكان الصناعي"/>
    <n v="31.0087376"/>
    <n v="46.284794599999998"/>
    <n v="680"/>
    <x v="15"/>
    <n v="40"/>
    <s v="2022-12"/>
  </r>
  <r>
    <n v="3504001"/>
    <n v="350400118"/>
    <n v="24494"/>
    <d v="2022-11-29T00:00:00"/>
    <n v="128"/>
    <x v="13"/>
    <s v="Nassriya"/>
    <s v="Markaz Al-Nassriya"/>
    <s v="Al Aker"/>
    <s v="العكر"/>
    <n v="31.027710880499999"/>
    <n v="46.218214741200001"/>
    <n v="45"/>
    <x v="15"/>
    <n v="15"/>
    <s v="2022-11"/>
  </r>
  <r>
    <n v="3504002"/>
    <n v="350400218"/>
    <n v="25529"/>
    <d v="2022-12-11T00:00:00"/>
    <n v="128"/>
    <x v="13"/>
    <s v="Nassriya"/>
    <s v="Markaz Al-Nassriya"/>
    <s v="Al Aoeh"/>
    <s v="قرية العوية"/>
    <n v="31.033167288000001"/>
    <n v="46.273891712999998"/>
    <n v="9"/>
    <x v="15"/>
    <n v="5"/>
    <s v="2022-12"/>
  </r>
  <r>
    <n v="3504012"/>
    <n v="350401218"/>
    <n v="24540"/>
    <d v="2022-11-29T00:00:00"/>
    <n v="128"/>
    <x v="13"/>
    <s v="Nassriya"/>
    <s v="Markaz Al-Nassriya"/>
    <s v="Al Mahaliyah"/>
    <s v="المحليه"/>
    <n v="31.052442887600002"/>
    <n v="46.236798131699999"/>
    <n v="6"/>
    <x v="15"/>
    <n v="2"/>
    <s v="2022-11"/>
  </r>
  <r>
    <n v="3504016"/>
    <n v="350401618"/>
    <n v="10281"/>
    <d v="2022-12-07T00:00:00"/>
    <n v="128"/>
    <x v="13"/>
    <s v="Nassriya"/>
    <s v="Markaz Al-Nassriya"/>
    <s v="Al Shumokh"/>
    <s v="حي الشموخ"/>
    <n v="31.029471706599999"/>
    <n v="46.244121658399997"/>
    <n v="9"/>
    <x v="15"/>
    <n v="1"/>
    <s v="2022-12"/>
  </r>
  <r>
    <n v="3504015"/>
    <n v="350401518"/>
    <n v="10272"/>
    <d v="2022-11-21T00:00:00"/>
    <n v="128"/>
    <x v="13"/>
    <s v="Nassriya"/>
    <s v="Markaz Al-Nassriya"/>
    <s v="Al Shoula"/>
    <s v="الشعلة"/>
    <n v="31.034963944600001"/>
    <n v="46.242300951700003"/>
    <n v="3"/>
    <x v="15"/>
    <n v="3"/>
    <s v="2022-11"/>
  </r>
  <r>
    <n v="3603070"/>
    <n v="360307018"/>
    <n v="3367"/>
    <d v="2022-12-09T00:00:00"/>
    <n v="128"/>
    <x v="14"/>
    <s v="Diwaniya"/>
    <s v="Markaz Al-Diwaniya"/>
    <s v="Hay Al-Dhubat 2"/>
    <s v="حي الضباط الثاني"/>
    <n v="32.007661261899997"/>
    <n v="44.922551677900003"/>
    <n v="1"/>
    <x v="15"/>
    <n v="1"/>
    <s v="2022-12"/>
  </r>
  <r>
    <n v="3505015"/>
    <n v="350501518"/>
    <n v="33811"/>
    <d v="2022-12-15T00:00:00"/>
    <n v="128"/>
    <x v="13"/>
    <s v="Suq Al-Shoyokh"/>
    <s v="Garmat Beni Said"/>
    <s v="Hay Al-Askery"/>
    <s v="حي العسكري"/>
    <n v="30.882387999999999"/>
    <n v="46.568722000000001"/>
    <n v="25"/>
    <x v="15"/>
    <n v="5"/>
    <s v="2022-12"/>
  </r>
  <r>
    <n v="3505016"/>
    <n v="350501618"/>
    <n v="34161"/>
    <d v="2022-12-11T00:00:00"/>
    <n v="128"/>
    <x v="13"/>
    <s v="Suq Al-Shoyokh"/>
    <s v="Markaz Suq Al-Shoyokh"/>
    <s v="Um Al-Banin"/>
    <s v="ام البنين"/>
    <n v="30.880265143100001"/>
    <n v="46.454987385000003"/>
    <n v="10"/>
    <x v="15"/>
    <n v="1"/>
    <s v="2022-12"/>
  </r>
  <r>
    <n v="3505002"/>
    <n v="350500218"/>
    <n v="24721"/>
    <d v="2022-12-11T00:00:00"/>
    <n v="128"/>
    <x v="13"/>
    <s v="Suq Al-Shoyokh"/>
    <s v="Al-Fadhliya"/>
    <s v="Al Barid Street"/>
    <s v="شارع البريد"/>
    <n v="30.956201633799999"/>
    <n v="46.359501579899998"/>
    <n v="13"/>
    <x v="15"/>
    <n v="5"/>
    <s v="2022-12"/>
  </r>
  <r>
    <n v="3505007"/>
    <n v="350500718"/>
    <n v="9332"/>
    <d v="2022-12-11T00:00:00"/>
    <n v="128"/>
    <x v="13"/>
    <s v="Suq Al-Shoyokh"/>
    <s v="Markaz Suq Al-Shoyokh"/>
    <s v="Al-Shuhadaa"/>
    <s v="حي الشهداء"/>
    <n v="30.879031632699999"/>
    <n v="46.464224314600003"/>
    <n v="9"/>
    <x v="15"/>
    <n v="5"/>
    <s v="2022-12"/>
  </r>
  <r>
    <n v="3601031"/>
    <n v="360103118"/>
    <n v="25378"/>
    <d v="2022-12-19T00:00:00"/>
    <n v="128"/>
    <x v="14"/>
    <s v="Afaq"/>
    <s v="Al-Bdair"/>
    <s v="Hay Al-Sadrain"/>
    <s v="حي الصدرين"/>
    <n v="31.977928876899998"/>
    <n v="45.397140644700002"/>
    <n v="1"/>
    <x v="15"/>
    <n v="1"/>
    <s v="2022-12"/>
  </r>
  <r>
    <n v="3505011"/>
    <n v="350501118"/>
    <n v="9258"/>
    <d v="2022-12-11T00:00:00"/>
    <n v="128"/>
    <x v="13"/>
    <s v="Suq Al-Shoyokh"/>
    <s v="Markaz Suq Al-Shoyokh"/>
    <s v="Hey al-zahraa"/>
    <s v="حي الزهراء"/>
    <n v="30.901869618300001"/>
    <n v="46.458244977299998"/>
    <n v="10"/>
    <x v="15"/>
    <n v="4"/>
    <s v="2022-12"/>
  </r>
  <r>
    <n v="3504046"/>
    <n v="350404618"/>
    <n v="10269"/>
    <d v="2022-12-11T00:00:00"/>
    <n v="128"/>
    <x v="13"/>
    <s v="Nassriya"/>
    <s v="Ur"/>
    <s v="Sindaliyah-Sidenaweyah"/>
    <s v="حي السديناويه"/>
    <n v="31.041901284200001"/>
    <n v="46.3069539022"/>
    <n v="41"/>
    <x v="10"/>
    <n v="15"/>
    <s v="2022-12"/>
  </r>
  <r>
    <n v="3505013"/>
    <n v="350501318"/>
    <n v="33809"/>
    <d v="2022-12-15T00:00:00"/>
    <n v="128"/>
    <x v="13"/>
    <s v="Suq Al-Shoyokh"/>
    <s v="Akaika"/>
    <s v="Hay Al-Askery"/>
    <s v="حي العسكري"/>
    <n v="30.914428999999998"/>
    <n v="46.47878"/>
    <n v="21"/>
    <x v="10"/>
    <n v="5"/>
    <s v="2022-12"/>
  </r>
  <r>
    <n v="3504057"/>
    <n v="350405718"/>
    <n v="33806"/>
    <d v="2022-12-04T00:00:00"/>
    <n v="128"/>
    <x v="13"/>
    <s v="Nassriya"/>
    <s v="Markaz Said Dekhil"/>
    <s v="Hay Al-Zahraa"/>
    <s v="حي الزهراء"/>
    <n v="31.134141"/>
    <n v="46.437801999999998"/>
    <n v="4"/>
    <x v="10"/>
    <n v="2"/>
    <s v="2022-12"/>
  </r>
  <r>
    <n v="3504045"/>
    <n v="350404518"/>
    <n v="22344"/>
    <d v="2022-12-07T00:00:00"/>
    <n v="128"/>
    <x v="13"/>
    <s v="Nassriya"/>
    <s v="Markaz Al-Nassriya"/>
    <s v="Share Eshreen"/>
    <s v="شارع عشرين"/>
    <n v="31.048519000500001"/>
    <n v="46.257282930099997"/>
    <n v="7"/>
    <x v="10"/>
    <n v="2"/>
    <s v="2022-12"/>
  </r>
  <r>
    <n v="3504042"/>
    <n v="350404218"/>
    <n v="10263"/>
    <d v="2022-11-23T00:00:00"/>
    <n v="128"/>
    <x v="13"/>
    <s v="Nassriya"/>
    <s v="Markaz Al-Nassriya"/>
    <s v="Sadir City"/>
    <s v="حي مدينة الصدر"/>
    <n v="31.0802066016"/>
    <n v="46.235693895300003"/>
    <n v="30"/>
    <x v="10"/>
    <n v="15"/>
    <s v="2022-11"/>
  </r>
  <r>
    <n v="3504041"/>
    <n v="350404118"/>
    <n v="25533"/>
    <d v="2022-11-29T00:00:00"/>
    <n v="128"/>
    <x v="13"/>
    <s v="Nassriya"/>
    <s v="Markaz Al-Nassriya"/>
    <s v="Nassriya-Hey 400"/>
    <s v="حي 400"/>
    <n v="31.080862144499999"/>
    <n v="46.240087203599998"/>
    <n v="124"/>
    <x v="10"/>
    <n v="33"/>
    <s v="2022-11"/>
  </r>
  <r>
    <n v="3504030"/>
    <n v="350403018"/>
    <n v="24746"/>
    <d v="2022-11-28T00:00:00"/>
    <n v="128"/>
    <x v="13"/>
    <s v="Nassriya"/>
    <s v="Markaz Al-Nassriya"/>
    <s v="Hay Al Khadraa"/>
    <s v="حي الخضراء"/>
    <n v="31.042946248900002"/>
    <n v="46.274699394599999"/>
    <n v="1"/>
    <x v="10"/>
    <n v="1"/>
    <s v="2022-11"/>
  </r>
  <r>
    <n v="3504031"/>
    <n v="350403118"/>
    <n v="21208"/>
    <d v="2022-12-10T00:00:00"/>
    <n v="128"/>
    <x v="13"/>
    <s v="Nassriya"/>
    <s v="Markaz Al-Nassriya"/>
    <s v="Hay Al Mualimeen"/>
    <s v="حي المعلمين"/>
    <n v="31.067779245299999"/>
    <n v="46.249674558199999"/>
    <n v="39"/>
    <x v="10"/>
    <n v="7"/>
    <s v="2022-12"/>
  </r>
  <r>
    <n v="3504029"/>
    <n v="350402918"/>
    <n v="10301"/>
    <d v="2022-11-23T00:00:00"/>
    <n v="128"/>
    <x v="13"/>
    <s v="Nassriya"/>
    <s v="Markaz Al-Nassriya"/>
    <s v="Hay Al Fidaa"/>
    <s v="حي الفداء"/>
    <n v="31.069166239000001"/>
    <n v="46.283791055999998"/>
    <n v="30"/>
    <x v="10"/>
    <n v="11"/>
    <s v="2022-11"/>
  </r>
  <r>
    <n v="3504019"/>
    <n v="350401918"/>
    <n v="9470"/>
    <d v="2022-11-29T00:00:00"/>
    <n v="128"/>
    <x v="13"/>
    <s v="Nassriya"/>
    <s v="Markaz Al-Nassriya"/>
    <s v="Al-hay al-askary"/>
    <s v="الحي العسكري "/>
    <n v="31.0569626851"/>
    <n v="46.266143804899997"/>
    <n v="13"/>
    <x v="10"/>
    <n v="4"/>
    <s v="2022-11"/>
  </r>
  <r>
    <n v="3504021"/>
    <n v="350402118"/>
    <n v="10335"/>
    <d v="2022-12-09T00:00:00"/>
    <n v="128"/>
    <x v="13"/>
    <s v="Nassriya"/>
    <s v="Markaz Al-Nassriya"/>
    <s v="Al-Salhiya"/>
    <s v="حي الصالحية"/>
    <n v="31.0506383486"/>
    <n v="46.269343302599999"/>
    <n v="16"/>
    <x v="10"/>
    <n v="6"/>
    <s v="2022-12"/>
  </r>
  <r>
    <n v="3504014"/>
    <n v="350401418"/>
    <n v="10254"/>
    <d v="2022-12-07T00:00:00"/>
    <n v="128"/>
    <x v="13"/>
    <s v="Nassriya"/>
    <s v="Markaz Al-Nassriya"/>
    <s v="Al Sharqiya"/>
    <s v="الشرقيه"/>
    <n v="31.044867277600002"/>
    <n v="46.259297235299996"/>
    <n v="30"/>
    <x v="10"/>
    <n v="10"/>
    <s v="2022-12"/>
  </r>
  <r>
    <n v="3504051"/>
    <n v="350405118"/>
    <n v="23685"/>
    <d v="2022-11-15T00:00:00"/>
    <n v="128"/>
    <x v="13"/>
    <s v="Nassriya"/>
    <s v="Markaz Al-Nassriya"/>
    <s v="Um Al Dood"/>
    <s v="ام الدود"/>
    <n v="31.087265559999999"/>
    <n v="46.241235476500002"/>
    <n v="16"/>
    <x v="10"/>
    <n v="6"/>
    <s v="2022-11"/>
  </r>
  <r>
    <n v="3504019"/>
    <n v="350401918"/>
    <n v="9470"/>
    <d v="2022-11-29T00:00:00"/>
    <n v="128"/>
    <x v="13"/>
    <s v="Nassriya"/>
    <s v="Markaz Al-Nassriya"/>
    <s v="Al-hay al-askary"/>
    <s v="الحي العسكري "/>
    <n v="31.0569626851"/>
    <n v="46.266143804899997"/>
    <n v="13"/>
    <x v="0"/>
    <n v="3"/>
    <s v="2022-11"/>
  </r>
  <r>
    <n v="3603044"/>
    <n v="360304418"/>
    <n v="25790"/>
    <d v="2022-11-25T00:00:00"/>
    <n v="128"/>
    <x v="14"/>
    <s v="Diwaniya"/>
    <s v="Markaz Al-Diwaniya"/>
    <s v="Hay Al Jamiaa"/>
    <s v="حي الجامعة"/>
    <n v="31.996962293100001"/>
    <n v="44.874578579599998"/>
    <n v="1"/>
    <x v="16"/>
    <n v="1"/>
    <s v="2022-11"/>
  </r>
  <r>
    <n v="3504054"/>
    <n v="350405418"/>
    <n v="9427"/>
    <d v="2022-12-11T00:00:00"/>
    <n v="128"/>
    <x v="13"/>
    <s v="Nassriya"/>
    <s v="Markaz Al-Nassriya"/>
    <s v="Hay AL-Mansouria"/>
    <s v="المنصورية "/>
    <n v="31.033617899999999"/>
    <n v="46.217652000000001"/>
    <n v="135"/>
    <x v="16"/>
    <n v="15"/>
    <s v="2022-12"/>
  </r>
  <r>
    <n v="3504028"/>
    <n v="350402818"/>
    <n v="25526"/>
    <d v="2022-11-29T00:00:00"/>
    <n v="128"/>
    <x v="13"/>
    <s v="Nassriya"/>
    <s v="Markaz Al-Nassriya"/>
    <s v="Hay Al Ameer"/>
    <s v="حي الامير"/>
    <n v="31.036175809100001"/>
    <n v="46.220527480000001"/>
    <n v="55"/>
    <x v="16"/>
    <n v="10"/>
    <s v="2022-11"/>
  </r>
  <r>
    <n v="3505003"/>
    <n v="350500318"/>
    <n v="25436"/>
    <d v="2022-12-11T00:00:00"/>
    <n v="128"/>
    <x v="13"/>
    <s v="Suq Al-Shoyokh"/>
    <s v="Markaz Suq Al-Shoyokh"/>
    <s v="Al Kibla"/>
    <s v="القبله"/>
    <n v="30.906636502200001"/>
    <n v="46.445979934699999"/>
    <n v="19"/>
    <x v="19"/>
    <n v="3"/>
    <s v="2022-12"/>
  </r>
  <r>
    <n v="3504011"/>
    <n v="350401118"/>
    <n v="10260"/>
    <d v="2022-12-11T00:00:00"/>
    <n v="128"/>
    <x v="13"/>
    <s v="Nassriya"/>
    <s v="Markaz Al-Nassriya"/>
    <s v="Al Iskan Al Sinaie"/>
    <s v="الاسكان الصناعي"/>
    <n v="31.0087376"/>
    <n v="46.284794599999998"/>
    <n v="680"/>
    <x v="19"/>
    <n v="150"/>
    <s v="2022-12"/>
  </r>
  <r>
    <n v="3504054"/>
    <n v="350405418"/>
    <n v="9427"/>
    <d v="2022-12-11T00:00:00"/>
    <n v="128"/>
    <x v="13"/>
    <s v="Nassriya"/>
    <s v="Markaz Al-Nassriya"/>
    <s v="Hay AL-Mansouria"/>
    <s v="المنصورية "/>
    <n v="31.033617899999999"/>
    <n v="46.217652000000001"/>
    <n v="135"/>
    <x v="19"/>
    <n v="32"/>
    <s v="2022-12"/>
  </r>
  <r>
    <n v="3502018"/>
    <n v="350201818"/>
    <n v="10289"/>
    <d v="2022-12-05T00:00:00"/>
    <n v="128"/>
    <x v="13"/>
    <s v="Al-Rifa'i"/>
    <s v="Markaz Al-Rifa'i"/>
    <s v="Hay Al Ameer"/>
    <s v="حي الامير "/>
    <n v="31.715143000000001"/>
    <n v="46.098461"/>
    <n v="8"/>
    <x v="19"/>
    <n v="3"/>
    <s v="2022-12"/>
  </r>
  <r>
    <n v="3504029"/>
    <n v="350402918"/>
    <n v="10301"/>
    <d v="2022-11-23T00:00:00"/>
    <n v="128"/>
    <x v="13"/>
    <s v="Nassriya"/>
    <s v="Markaz Al-Nassriya"/>
    <s v="Hay Al Fidaa"/>
    <s v="حي الفداء"/>
    <n v="31.069166239000001"/>
    <n v="46.283791055999998"/>
    <n v="30"/>
    <x v="33"/>
    <n v="9"/>
    <s v="2022-11"/>
  </r>
  <r>
    <n v="3504019"/>
    <n v="350401918"/>
    <n v="9470"/>
    <d v="2022-11-29T00:00:00"/>
    <n v="128"/>
    <x v="13"/>
    <s v="Nassriya"/>
    <s v="Markaz Al-Nassriya"/>
    <s v="Al-hay al-askary"/>
    <s v="الحي العسكري "/>
    <n v="31.0569626851"/>
    <n v="46.266143804899997"/>
    <n v="13"/>
    <x v="33"/>
    <n v="3"/>
    <s v="2022-11"/>
  </r>
  <r>
    <n v="3504031"/>
    <n v="350403118"/>
    <n v="21208"/>
    <d v="2022-12-10T00:00:00"/>
    <n v="128"/>
    <x v="13"/>
    <s v="Nassriya"/>
    <s v="Markaz Al-Nassriya"/>
    <s v="Hay Al Mualimeen"/>
    <s v="حي المعلمين"/>
    <n v="31.067779245299999"/>
    <n v="46.249674558199999"/>
    <n v="39"/>
    <x v="33"/>
    <n v="5"/>
    <s v="2022-12"/>
  </r>
  <r>
    <n v="3504042"/>
    <n v="350404218"/>
    <n v="10263"/>
    <d v="2022-11-23T00:00:00"/>
    <n v="128"/>
    <x v="13"/>
    <s v="Nassriya"/>
    <s v="Markaz Al-Nassriya"/>
    <s v="Sadir City"/>
    <s v="حي مدينة الصدر"/>
    <n v="31.0802066016"/>
    <n v="46.235693895300003"/>
    <n v="30"/>
    <x v="33"/>
    <n v="10"/>
    <s v="2022-11"/>
  </r>
  <r>
    <n v="3504041"/>
    <n v="350404118"/>
    <n v="25533"/>
    <d v="2022-11-29T00:00:00"/>
    <n v="128"/>
    <x v="13"/>
    <s v="Nassriya"/>
    <s v="Markaz Al-Nassriya"/>
    <s v="Nassriya-Hey 400"/>
    <s v="حي 400"/>
    <n v="31.080862144499999"/>
    <n v="46.240087203599998"/>
    <n v="124"/>
    <x v="33"/>
    <n v="15"/>
    <s v="2022-11"/>
  </r>
  <r>
    <n v="3504014"/>
    <n v="350401418"/>
    <n v="10254"/>
    <d v="2022-12-07T00:00:00"/>
    <n v="128"/>
    <x v="13"/>
    <s v="Nassriya"/>
    <s v="Markaz Al-Nassriya"/>
    <s v="Al Sharqiya"/>
    <s v="الشرقيه"/>
    <n v="31.044867277600002"/>
    <n v="46.259297235299996"/>
    <n v="30"/>
    <x v="33"/>
    <n v="15"/>
    <s v="2022-12"/>
  </r>
  <r>
    <n v="3504046"/>
    <n v="350404618"/>
    <n v="10269"/>
    <d v="2022-12-11T00:00:00"/>
    <n v="128"/>
    <x v="13"/>
    <s v="Nassriya"/>
    <s v="Ur"/>
    <s v="Sindaliyah-Sidenaweyah"/>
    <s v="حي السديناويه"/>
    <n v="31.041901284200001"/>
    <n v="46.3069539022"/>
    <n v="41"/>
    <x v="33"/>
    <n v="15"/>
    <s v="2022-12"/>
  </r>
  <r>
    <n v="2107104"/>
    <n v="2107104112"/>
    <n v="33959"/>
    <d v="2022-11-07T13:21:35"/>
    <n v="128"/>
    <x v="0"/>
    <s v="Heet"/>
    <s v="Markaz Heet"/>
    <s v="Al-Husayniyah / Al-Jazera"/>
    <s v="الحسنية / الجزيرة "/>
    <n v="33.684565499999998"/>
    <n v="42.796123799999997"/>
    <n v="4"/>
    <x v="11"/>
    <n v="4"/>
    <s v="2022-11"/>
  </r>
  <r>
    <n v="2702044"/>
    <n v="2702044112"/>
    <n v="33854"/>
    <d v="2022-12-17T15:36:00"/>
    <n v="128"/>
    <x v="3"/>
    <s v="Al-Ba'aj"/>
    <s v="Al-Qahtaniya"/>
    <s v="Maisaloun"/>
    <s v="مجمع ميسلون"/>
    <n v="36.271999999999998"/>
    <n v="41.367502000000002"/>
    <n v="4"/>
    <x v="11"/>
    <n v="4"/>
    <s v="2022-12"/>
  </r>
  <r>
    <n v="2702047"/>
    <n v="2702047112"/>
    <n v="34008"/>
    <d v="2022-12-17T15:35:23"/>
    <n v="128"/>
    <x v="3"/>
    <s v="Al-Ba'aj"/>
    <s v="Markaz Al-Ba'aj"/>
    <s v="Al-Risalah"/>
    <s v="حي الرساله"/>
    <n v="36.044508999999998"/>
    <n v="41.714508000000002"/>
    <n v="5"/>
    <x v="11"/>
    <n v="5"/>
    <s v="2022-12"/>
  </r>
  <r>
    <n v="2708026"/>
    <n v="2708026112"/>
    <n v="18308"/>
    <d v="2022-12-10T09:28:48"/>
    <n v="128"/>
    <x v="3"/>
    <s v="Telafar"/>
    <s v="Rubiya"/>
    <s v="Hay Al Askari"/>
    <s v="حي العسكري"/>
    <n v="36.802461914699997"/>
    <n v="42.097154477399997"/>
    <n v="9"/>
    <x v="11"/>
    <n v="9"/>
    <s v="2022-12"/>
  </r>
  <r>
    <n v="2708030"/>
    <n v="2708030112"/>
    <n v="24701"/>
    <d v="2022-12-10T09:28:55"/>
    <n v="128"/>
    <x v="3"/>
    <s v="Telafar"/>
    <s v="Rubiya"/>
    <s v="Hay Al laban"/>
    <s v="حي اللبن"/>
    <n v="36.808491991300002"/>
    <n v="42.090161568600003"/>
    <n v="3"/>
    <x v="11"/>
    <n v="3"/>
    <s v="2022-12"/>
  </r>
  <r>
    <n v="3504014"/>
    <n v="350401418"/>
    <n v="10254"/>
    <d v="2022-12-07T00:00:00"/>
    <n v="128"/>
    <x v="13"/>
    <s v="Nassriya"/>
    <s v="Markaz Al-Nassriya"/>
    <s v="Al Sharqiya"/>
    <s v="الشرقيه"/>
    <n v="31.044867277600002"/>
    <n v="46.259297235299996"/>
    <n v="30"/>
    <x v="11"/>
    <n v="5"/>
    <s v="2022-12"/>
  </r>
  <r>
    <n v="3504019"/>
    <n v="350401918"/>
    <n v="9470"/>
    <d v="2022-11-29T00:00:00"/>
    <n v="128"/>
    <x v="13"/>
    <s v="Nassriya"/>
    <s v="Markaz Al-Nassriya"/>
    <s v="Al-hay al-askary"/>
    <s v="الحي العسكري "/>
    <n v="31.0569626851"/>
    <n v="46.266143804899997"/>
    <n v="13"/>
    <x v="11"/>
    <n v="3"/>
    <s v="2022-11"/>
  </r>
  <r>
    <n v="3504021"/>
    <n v="350402118"/>
    <n v="10335"/>
    <d v="2022-12-09T00:00:00"/>
    <n v="128"/>
    <x v="13"/>
    <s v="Nassriya"/>
    <s v="Markaz Al-Nassriya"/>
    <s v="Al-Salhiya"/>
    <s v="حي الصالحية"/>
    <n v="31.0506383486"/>
    <n v="46.269343302599999"/>
    <n v="16"/>
    <x v="11"/>
    <n v="2"/>
    <s v="2022-12"/>
  </r>
  <r>
    <n v="3504029"/>
    <n v="350402918"/>
    <n v="10301"/>
    <d v="2022-11-23T00:00:00"/>
    <n v="128"/>
    <x v="13"/>
    <s v="Nassriya"/>
    <s v="Markaz Al-Nassriya"/>
    <s v="Hay Al Fidaa"/>
    <s v="حي الفداء"/>
    <n v="31.069166239000001"/>
    <n v="46.283791055999998"/>
    <n v="30"/>
    <x v="11"/>
    <n v="4"/>
    <s v="2022-11"/>
  </r>
  <r>
    <n v="3504031"/>
    <n v="350403118"/>
    <n v="21208"/>
    <d v="2022-12-10T00:00:00"/>
    <n v="128"/>
    <x v="13"/>
    <s v="Nassriya"/>
    <s v="Markaz Al-Nassriya"/>
    <s v="Hay Al Mualimeen"/>
    <s v="حي المعلمين"/>
    <n v="31.067779245299999"/>
    <n v="46.249674558199999"/>
    <n v="39"/>
    <x v="11"/>
    <n v="5"/>
    <s v="2022-12"/>
  </r>
  <r>
    <n v="3504041"/>
    <n v="350404118"/>
    <n v="25533"/>
    <d v="2022-11-29T00:00:00"/>
    <n v="128"/>
    <x v="13"/>
    <s v="Nassriya"/>
    <s v="Markaz Al-Nassriya"/>
    <s v="Nassriya-Hey 400"/>
    <s v="حي 400"/>
    <n v="31.080862144499999"/>
    <n v="46.240087203599998"/>
    <n v="124"/>
    <x v="11"/>
    <n v="7"/>
    <s v="2022-11"/>
  </r>
  <r>
    <n v="3504057"/>
    <n v="350405718"/>
    <n v="33806"/>
    <d v="2022-12-04T00:00:00"/>
    <n v="128"/>
    <x v="13"/>
    <s v="Nassriya"/>
    <s v="Markaz Said Dekhil"/>
    <s v="Hay Al-Zahraa"/>
    <s v="حي الزهراء"/>
    <n v="31.134141"/>
    <n v="46.437801999999998"/>
    <n v="4"/>
    <x v="11"/>
    <n v="2"/>
    <s v="2022-12"/>
  </r>
  <r>
    <n v="3504046"/>
    <n v="350404618"/>
    <n v="10269"/>
    <d v="2022-12-11T00:00:00"/>
    <n v="128"/>
    <x v="13"/>
    <s v="Nassriya"/>
    <s v="Ur"/>
    <s v="Sindaliyah-Sidenaweyah"/>
    <s v="حي السديناويه"/>
    <n v="31.041901284200001"/>
    <n v="46.3069539022"/>
    <n v="41"/>
    <x v="11"/>
    <n v="2"/>
    <s v="2022-12"/>
  </r>
  <r>
    <n v="2808073"/>
    <n v="2808073112"/>
    <n v="27369"/>
    <d v="2022-11-17T13:10:30"/>
    <n v="128"/>
    <x v="4"/>
    <s v="Tikrit"/>
    <s v="Markaz Tikrit"/>
    <s v="Hay Alfirdous"/>
    <s v="حي الفردوس(البو عبيد)مقاطعة-5 محلة 428"/>
    <n v="34.589899899999999"/>
    <n v="43.665662400000002"/>
    <n v="8"/>
    <x v="1"/>
    <n v="8"/>
    <s v="2022-11"/>
  </r>
  <r>
    <n v="2101005"/>
    <n v="2101005112"/>
    <n v="23796"/>
    <d v="2022-12-11T22:10:41"/>
    <n v="128"/>
    <x v="0"/>
    <s v="Al-Ka'im"/>
    <s v="Al-Rummaneh"/>
    <s v="Al Rumanah Al Sharqiyah"/>
    <s v="حي الرمانة الشرقية"/>
    <n v="34.394881995600002"/>
    <n v="41.076651039600002"/>
    <n v="4"/>
    <x v="1"/>
    <n v="4"/>
    <s v="2022-12"/>
  </r>
  <r>
    <n v="2101012"/>
    <n v="2101012112"/>
    <n v="273"/>
    <d v="2022-12-11T22:10:41"/>
    <n v="128"/>
    <x v="0"/>
    <s v="Al-Ka'im"/>
    <s v="Al-Rummaneh"/>
    <s v="Albu Hardan"/>
    <s v="قرية البوحردان"/>
    <n v="34.407981887600002"/>
    <n v="41.093272599300001"/>
    <n v="2"/>
    <x v="1"/>
    <n v="2"/>
    <s v="2022-12"/>
  </r>
  <r>
    <n v="2708002"/>
    <n v="2708002112"/>
    <n v="24809"/>
    <d v="2022-12-17T14:14:58"/>
    <n v="128"/>
    <x v="3"/>
    <s v="Telafar"/>
    <s v="Markaz Telafar"/>
    <s v="Al Hay Al Askare"/>
    <s v="الحي العسكري"/>
    <n v="36.3920374"/>
    <n v="42.4765978"/>
    <n v="3"/>
    <x v="1"/>
    <n v="3"/>
    <s v="2022-12"/>
  </r>
  <r>
    <n v="2708014"/>
    <n v="2708014112"/>
    <n v="25819"/>
    <d v="2022-12-17T14:14:49"/>
    <n v="128"/>
    <x v="3"/>
    <s v="Telafar"/>
    <s v="Markaz Telafar"/>
    <s v="Telafar-Al Noor"/>
    <s v="حي النور"/>
    <n v="36.383068999999999"/>
    <n v="42.470675"/>
    <n v="4"/>
    <x v="1"/>
    <n v="4"/>
    <s v="2022-12"/>
  </r>
  <r>
    <n v="2708019"/>
    <n v="2708019112"/>
    <n v="22924"/>
    <d v="2022-12-17T14:14:40"/>
    <n v="128"/>
    <x v="3"/>
    <s v="Telafar"/>
    <s v="Markaz Telafar"/>
    <s v="Al karab Al kabeer Village"/>
    <s v="قرية الخراب الكبير"/>
    <n v="36.410913999999998"/>
    <n v="42.542980999999997"/>
    <n v="5"/>
    <x v="1"/>
    <n v="5"/>
    <s v="2022-12"/>
  </r>
  <r>
    <n v="2708129"/>
    <n v="2708129112"/>
    <n v="18006"/>
    <d v="2022-12-17T14:14:50"/>
    <n v="128"/>
    <x v="3"/>
    <s v="Telafar"/>
    <s v="Markaz Telafar"/>
    <s v="Hay Al Nasir"/>
    <s v="حي النصر"/>
    <n v="36.371630000000003"/>
    <n v="42.459803600000001"/>
    <n v="11"/>
    <x v="1"/>
    <n v="11"/>
    <s v="2022-12"/>
  </r>
  <r>
    <n v="2708139"/>
    <n v="2708139112"/>
    <n v="33277"/>
    <d v="2022-12-17T14:14:54"/>
    <n v="128"/>
    <x v="3"/>
    <s v="Telafar"/>
    <s v="Markaz Telafar"/>
    <s v="Hay Al Uroba al thanya"/>
    <s v="حي العروبة الثانية"/>
    <n v="36.379800000000003"/>
    <n v="42.463825200000002"/>
    <n v="4"/>
    <x v="1"/>
    <n v="4"/>
    <s v="2022-12"/>
  </r>
  <r>
    <n v="2708192"/>
    <n v="2708192112"/>
    <n v="34048"/>
    <d v="2022-12-17T14:14:50"/>
    <n v="128"/>
    <x v="3"/>
    <s v="Telafar"/>
    <s v="Markaz Telafar"/>
    <s v="Hay Al Noor Al Thania"/>
    <s v="حي النور الثانية "/>
    <n v="36.375194999999998"/>
    <n v="42.464233"/>
    <n v="3"/>
    <x v="1"/>
    <n v="3"/>
    <s v="2022-12"/>
  </r>
  <r>
    <n v="3504051"/>
    <n v="350405118"/>
    <n v="23685"/>
    <d v="2022-11-15T00:00:00"/>
    <n v="128"/>
    <x v="13"/>
    <s v="Nassriya"/>
    <s v="Markaz Al-Nassriya"/>
    <s v="Um Al Dood"/>
    <s v="ام الدود"/>
    <n v="31.087265559999999"/>
    <n v="46.241235476500002"/>
    <n v="16"/>
    <x v="1"/>
    <n v="4"/>
    <s v="2022-11"/>
  </r>
  <r>
    <n v="3503015"/>
    <n v="350301518"/>
    <n v="33805"/>
    <d v="2022-11-13T00:00:00"/>
    <n v="128"/>
    <x v="13"/>
    <s v="Al-Shatra"/>
    <s v="Markaz Al-Gharraf"/>
    <s v="Hay Al-Shouhdaa"/>
    <s v="حي الشهداء"/>
    <n v="31.295843999999999"/>
    <n v="46.233044999999997"/>
    <n v="3"/>
    <x v="1"/>
    <n v="1"/>
    <s v="2022-11"/>
  </r>
  <r>
    <n v="1104058"/>
    <n v="110405818"/>
    <n v="32027"/>
    <d v="2022-12-14T00:00:00"/>
    <n v="128"/>
    <x v="5"/>
    <s v="Zakho"/>
    <s v="Markaz Zakho"/>
    <s v="Bedar Sector"/>
    <s v="قطاع بيدار"/>
    <n v="37.146638500000002"/>
    <n v="42.647047899999997"/>
    <n v="4"/>
    <x v="1"/>
    <n v="2"/>
    <s v="2022-12"/>
  </r>
  <r>
    <n v="2503143"/>
    <n v="250314318"/>
    <n v="25850"/>
    <d v="2022-11-13T00:00:00"/>
    <n v="128"/>
    <x v="9"/>
    <s v="Kerbala"/>
    <s v="Markaz Kerbela"/>
    <s v="Basaten Al Naqeeb"/>
    <s v="بساتين النقيب"/>
    <n v="32.605558842999997"/>
    <n v="44.022902794700002"/>
    <n v="3"/>
    <x v="1"/>
    <n v="3"/>
    <s v="2022-11"/>
  </r>
  <r>
    <n v="2704012"/>
    <n v="270401218"/>
    <n v="17535"/>
    <d v="2022-12-05T00:00:00"/>
    <n v="128"/>
    <x v="3"/>
    <s v="Al-Shikhan"/>
    <s v="Zilkan"/>
    <s v="Mahad"/>
    <s v="مهد"/>
    <n v="36.645490799999997"/>
    <n v="43.416543900000001"/>
    <n v="3"/>
    <x v="1"/>
    <n v="3"/>
    <s v="2022-12"/>
  </r>
  <r>
    <n v="3502015"/>
    <n v="350201518"/>
    <n v="33803"/>
    <d v="2022-12-05T00:00:00"/>
    <n v="128"/>
    <x v="13"/>
    <s v="Al-Rifa'i"/>
    <s v="Al-Nasr"/>
    <s v="Al Amam Al Ridhah"/>
    <s v="الامام الرضا"/>
    <n v="31.543367"/>
    <n v="46.119889000000001"/>
    <n v="4"/>
    <x v="1"/>
    <n v="2"/>
    <s v="2022-12"/>
  </r>
  <r>
    <n v="3502016"/>
    <n v="350201618"/>
    <n v="34162"/>
    <d v="2022-12-05T00:00:00"/>
    <n v="128"/>
    <x v="13"/>
    <s v="Al-Rifa'i"/>
    <s v="Markaz Al-Rifa'i"/>
    <s v="Al Tifige"/>
    <s v="التيفيج"/>
    <n v="31.735530000000001"/>
    <n v="46.112045999999999"/>
    <n v="17"/>
    <x v="1"/>
    <n v="4"/>
    <s v="2022-12"/>
  </r>
  <r>
    <n v="3504016"/>
    <n v="350401618"/>
    <n v="10281"/>
    <d v="2022-12-07T00:00:00"/>
    <n v="128"/>
    <x v="13"/>
    <s v="Nassriya"/>
    <s v="Markaz Al-Nassriya"/>
    <s v="Al Shumokh"/>
    <s v="حي الشموخ"/>
    <n v="31.029471706599999"/>
    <n v="46.244121658399997"/>
    <n v="9"/>
    <x v="1"/>
    <n v="4"/>
    <s v="2022-12"/>
  </r>
  <r>
    <n v="3504012"/>
    <n v="350401218"/>
    <n v="24540"/>
    <d v="2022-11-29T00:00:00"/>
    <n v="128"/>
    <x v="13"/>
    <s v="Nassriya"/>
    <s v="Markaz Al-Nassriya"/>
    <s v="Al Mahaliyah"/>
    <s v="المحليه"/>
    <n v="31.052442887600002"/>
    <n v="46.236798131699999"/>
    <n v="6"/>
    <x v="1"/>
    <n v="3"/>
    <s v="2022-11"/>
  </r>
  <r>
    <n v="3504011"/>
    <n v="350401118"/>
    <n v="10260"/>
    <d v="2022-12-11T00:00:00"/>
    <n v="128"/>
    <x v="13"/>
    <s v="Nassriya"/>
    <s v="Markaz Al-Nassriya"/>
    <s v="Al Iskan Al Sinaie"/>
    <s v="الاسكان الصناعي"/>
    <n v="31.0087376"/>
    <n v="46.284794599999998"/>
    <n v="680"/>
    <x v="1"/>
    <n v="10"/>
    <s v="2022-12"/>
  </r>
  <r>
    <n v="3504054"/>
    <n v="350405418"/>
    <n v="9427"/>
    <d v="2022-12-11T00:00:00"/>
    <n v="128"/>
    <x v="13"/>
    <s v="Nassriya"/>
    <s v="Markaz Al-Nassriya"/>
    <s v="Hay AL-Mansouria"/>
    <s v="المنصورية "/>
    <n v="31.033617899999999"/>
    <n v="46.217652000000001"/>
    <n v="135"/>
    <x v="1"/>
    <n v="13"/>
    <s v="2022-12"/>
  </r>
  <r>
    <n v="3504001"/>
    <n v="350400118"/>
    <n v="24494"/>
    <d v="2022-11-29T00:00:00"/>
    <n v="128"/>
    <x v="13"/>
    <s v="Nassriya"/>
    <s v="Markaz Al-Nassriya"/>
    <s v="Al Aker"/>
    <s v="العكر"/>
    <n v="31.027710880499999"/>
    <n v="46.218214741200001"/>
    <n v="45"/>
    <x v="1"/>
    <n v="20"/>
    <s v="2022-11"/>
  </r>
  <r>
    <n v="3504006"/>
    <n v="350400618"/>
    <n v="9728"/>
    <d v="2022-11-21T00:00:00"/>
    <n v="128"/>
    <x v="13"/>
    <s v="Nassriya"/>
    <s v="Markaz Al-Nassriya"/>
    <s v="Al Dhubat"/>
    <s v="حي الضباط"/>
    <n v="31.038316374200001"/>
    <n v="46.253982172199997"/>
    <n v="5"/>
    <x v="1"/>
    <n v="5"/>
    <s v="2022-11"/>
  </r>
  <r>
    <n v="3504007"/>
    <n v="350400718"/>
    <n v="25525"/>
    <d v="2022-12-04T00:00:00"/>
    <n v="128"/>
    <x v="13"/>
    <s v="Nassriya"/>
    <s v="Markaz Al-Nassriya"/>
    <s v="Al Emarat"/>
    <s v="العمارات"/>
    <n v="31.027024004299999"/>
    <n v="46.241676675500003"/>
    <n v="40"/>
    <x v="1"/>
    <n v="10"/>
    <s v="2022-12"/>
  </r>
  <r>
    <n v="3504023"/>
    <n v="350402318"/>
    <n v="9448"/>
    <d v="2022-12-07T00:00:00"/>
    <n v="128"/>
    <x v="13"/>
    <s v="Nassriya"/>
    <s v="Markaz Al-Nassriya"/>
    <s v="Al-Thawrah"/>
    <s v="الثوره"/>
    <n v="31.027006973399999"/>
    <n v="46.228093038300003"/>
    <n v="69"/>
    <x v="1"/>
    <n v="15"/>
    <s v="2022-12"/>
  </r>
  <r>
    <n v="3504024"/>
    <n v="350402418"/>
    <n v="9396"/>
    <d v="2022-12-09T00:00:00"/>
    <n v="128"/>
    <x v="13"/>
    <s v="Nassriya"/>
    <s v="Markaz Al-Nassriya"/>
    <s v="Al-zielat"/>
    <s v="الزعيلات"/>
    <n v="31.0154237044"/>
    <n v="46.263441754500001"/>
    <n v="18"/>
    <x v="1"/>
    <n v="8"/>
    <s v="2022-12"/>
  </r>
  <r>
    <n v="3504022"/>
    <n v="350402218"/>
    <n v="9576"/>
    <d v="2022-11-14T00:00:00"/>
    <n v="128"/>
    <x v="13"/>
    <s v="Nassriya"/>
    <s v="Markaz Al-Nassriya"/>
    <s v="Al-shofah"/>
    <s v="قرية الشوفة"/>
    <n v="31.132791840500001"/>
    <n v="46.2356646856"/>
    <n v="1"/>
    <x v="1"/>
    <n v="1"/>
    <s v="2022-11"/>
  </r>
  <r>
    <n v="3504028"/>
    <n v="350402818"/>
    <n v="25526"/>
    <d v="2022-11-29T00:00:00"/>
    <n v="128"/>
    <x v="13"/>
    <s v="Nassriya"/>
    <s v="Markaz Al-Nassriya"/>
    <s v="Hay Al Ameer"/>
    <s v="حي الامير"/>
    <n v="31.036175809100001"/>
    <n v="46.220527480000001"/>
    <n v="55"/>
    <x v="1"/>
    <n v="8"/>
    <s v="2022-11"/>
  </r>
  <r>
    <n v="3504025"/>
    <n v="350402518"/>
    <n v="10262"/>
    <d v="2022-11-23T00:00:00"/>
    <n v="128"/>
    <x v="13"/>
    <s v="Nassriya"/>
    <s v="Markaz Al-Nassriya"/>
    <s v="Aredo"/>
    <s v="حي اريدو"/>
    <n v="31.074394900600002"/>
    <n v="46.250142994800001"/>
    <n v="95"/>
    <x v="1"/>
    <n v="30"/>
    <s v="2022-11"/>
  </r>
  <r>
    <n v="3504031"/>
    <n v="350403118"/>
    <n v="21208"/>
    <d v="2022-12-10T00:00:00"/>
    <n v="128"/>
    <x v="13"/>
    <s v="Nassriya"/>
    <s v="Markaz Al-Nassriya"/>
    <s v="Hay Al Mualimeen"/>
    <s v="حي المعلمين"/>
    <n v="31.067779245299999"/>
    <n v="46.249674558199999"/>
    <n v="39"/>
    <x v="1"/>
    <n v="17"/>
    <s v="2022-12"/>
  </r>
  <r>
    <n v="3504033"/>
    <n v="350403318"/>
    <n v="10259"/>
    <d v="2022-12-07T00:00:00"/>
    <n v="128"/>
    <x v="13"/>
    <s v="Nassriya"/>
    <s v="Markaz Al-Nassriya"/>
    <s v="Hay Al Tadhihiya"/>
    <s v="حي التضحية"/>
    <n v="31.045411312199999"/>
    <n v="46.277832423"/>
    <n v="72"/>
    <x v="1"/>
    <n v="15"/>
    <s v="2022-12"/>
  </r>
  <r>
    <n v="3504036"/>
    <n v="350403618"/>
    <n v="23683"/>
    <d v="2022-12-09T00:00:00"/>
    <n v="128"/>
    <x v="13"/>
    <s v="Nassriya"/>
    <s v="Markaz Al-Nassriya"/>
    <s v="Hay Mehidiya"/>
    <s v="حي المهيديه"/>
    <n v="31.03290329"/>
    <n v="46.251552429999997"/>
    <n v="8"/>
    <x v="1"/>
    <n v="2"/>
    <s v="2022-12"/>
  </r>
  <r>
    <n v="3504040"/>
    <n v="350404018"/>
    <n v="25530"/>
    <d v="2022-11-17T00:00:00"/>
    <n v="128"/>
    <x v="13"/>
    <s v="Nassriya"/>
    <s v="Markaz Al-Nassriya"/>
    <s v="Hey Al-Rafdeen"/>
    <s v="حي الرافدين"/>
    <n v="31.076769222599999"/>
    <n v="46.264030067599997"/>
    <n v="5"/>
    <x v="1"/>
    <n v="2"/>
    <s v="2022-11"/>
  </r>
  <r>
    <n v="3504044"/>
    <n v="350404418"/>
    <n v="25527"/>
    <d v="2022-11-17T00:00:00"/>
    <n v="128"/>
    <x v="13"/>
    <s v="Nassriya"/>
    <s v="Markaz Al-Nassriya"/>
    <s v="Sharaa Al-hklas"/>
    <s v="شارع الاخلاص"/>
    <n v="31.058777803800002"/>
    <n v="46.257208607000003"/>
    <n v="4"/>
    <x v="1"/>
    <n v="2"/>
    <s v="2022-11"/>
  </r>
  <r>
    <n v="3505013"/>
    <n v="350501318"/>
    <n v="33809"/>
    <d v="2022-12-15T00:00:00"/>
    <n v="128"/>
    <x v="13"/>
    <s v="Suq Al-Shoyokh"/>
    <s v="Akaika"/>
    <s v="Hay Al-Askery"/>
    <s v="حي العسكري"/>
    <n v="30.914428999999998"/>
    <n v="46.47878"/>
    <n v="21"/>
    <x v="1"/>
    <n v="5"/>
    <s v="2022-12"/>
  </r>
  <r>
    <n v="3505002"/>
    <n v="350500218"/>
    <n v="24721"/>
    <d v="2022-12-11T00:00:00"/>
    <n v="128"/>
    <x v="13"/>
    <s v="Suq Al-Shoyokh"/>
    <s v="Al-Fadhliya"/>
    <s v="Al Barid Street"/>
    <s v="شارع البريد"/>
    <n v="30.956201633799999"/>
    <n v="46.359501579899998"/>
    <n v="13"/>
    <x v="1"/>
    <n v="8"/>
    <s v="2022-12"/>
  </r>
  <r>
    <n v="3505015"/>
    <n v="350501518"/>
    <n v="33811"/>
    <d v="2022-12-15T00:00:00"/>
    <n v="128"/>
    <x v="13"/>
    <s v="Suq Al-Shoyokh"/>
    <s v="Garmat Beni Said"/>
    <s v="Hay Al-Askery"/>
    <s v="حي العسكري"/>
    <n v="30.882387999999999"/>
    <n v="46.568722000000001"/>
    <n v="25"/>
    <x v="1"/>
    <n v="10"/>
    <s v="2022-12"/>
  </r>
  <r>
    <n v="3505016"/>
    <n v="350501618"/>
    <n v="34161"/>
    <d v="2022-12-11T00:00:00"/>
    <n v="128"/>
    <x v="13"/>
    <s v="Suq Al-Shoyokh"/>
    <s v="Markaz Suq Al-Shoyokh"/>
    <s v="Um Al-Banin"/>
    <s v="ام البنين"/>
    <n v="30.880265143100001"/>
    <n v="46.454987385000003"/>
    <n v="10"/>
    <x v="1"/>
    <n v="5"/>
    <s v="2022-12"/>
  </r>
  <r>
    <n v="3505004"/>
    <n v="350500418"/>
    <n v="25437"/>
    <d v="2022-11-14T00:00:00"/>
    <n v="128"/>
    <x v="13"/>
    <s v="Suq Al-Shoyokh"/>
    <s v="Markaz Suq Al-Shoyokh"/>
    <s v="Al Shumokh"/>
    <s v="الشموخ"/>
    <n v="30.9061211"/>
    <n v="46.449381199999998"/>
    <n v="12"/>
    <x v="1"/>
    <n v="5"/>
    <s v="2022-11"/>
  </r>
  <r>
    <n v="3505011"/>
    <n v="350501118"/>
    <n v="9258"/>
    <d v="2022-12-11T00:00:00"/>
    <n v="128"/>
    <x v="13"/>
    <s v="Suq Al-Shoyokh"/>
    <s v="Markaz Suq Al-Shoyokh"/>
    <s v="Hey al-zahraa"/>
    <s v="حي الزهراء"/>
    <n v="30.901869618300001"/>
    <n v="46.458244977299998"/>
    <n v="10"/>
    <x v="1"/>
    <n v="4"/>
    <s v="2022-12"/>
  </r>
  <r>
    <n v="3504025"/>
    <n v="350402518"/>
    <n v="10262"/>
    <d v="2022-11-23T00:00:00"/>
    <n v="128"/>
    <x v="13"/>
    <s v="Nassriya"/>
    <s v="Markaz Al-Nassriya"/>
    <s v="Aredo"/>
    <s v="حي اريدو"/>
    <n v="31.074394900600002"/>
    <n v="46.250142994800001"/>
    <n v="95"/>
    <x v="18"/>
    <n v="10"/>
    <s v="2022-11"/>
  </r>
  <r>
    <n v="3505013"/>
    <n v="350501318"/>
    <n v="33809"/>
    <d v="2022-12-15T00:00:00"/>
    <n v="128"/>
    <x v="13"/>
    <s v="Suq Al-Shoyokh"/>
    <s v="Akaika"/>
    <s v="Hay Al-Askery"/>
    <s v="حي العسكري"/>
    <n v="30.914428999999998"/>
    <n v="46.47878"/>
    <n v="21"/>
    <x v="23"/>
    <n v="7"/>
    <s v="2022-12"/>
  </r>
  <r>
    <n v="3504031"/>
    <n v="350403119"/>
    <n v="21208"/>
    <d v="2023-03-05T00:00:00"/>
    <n v="129"/>
    <x v="13"/>
    <s v="Nassriya"/>
    <s v="Markaz Al-Nassriya"/>
    <s v="Hay Al Mualimeen"/>
    <s v="حي المعلمين"/>
    <n v="31.067779245299999"/>
    <n v="46.249674558199999"/>
    <n v="39"/>
    <x v="36"/>
    <n v="5"/>
    <s v="2023-03"/>
  </r>
  <r>
    <n v="3505013"/>
    <n v="350501319"/>
    <n v="33809"/>
    <d v="2023-03-06T00:00:00"/>
    <n v="129"/>
    <x v="13"/>
    <s v="Suq Al-Shoyokh"/>
    <s v="Akaika"/>
    <s v="Hay Al-Askery"/>
    <s v="حي العسكري"/>
    <n v="30.914428999999998"/>
    <n v="46.47878"/>
    <n v="21"/>
    <x v="36"/>
    <n v="4"/>
    <s v="2023-03"/>
  </r>
  <r>
    <n v="3505003"/>
    <n v="350500319"/>
    <n v="25436"/>
    <d v="2023-03-06T00:00:00"/>
    <n v="129"/>
    <x v="13"/>
    <s v="Suq Al-Shoyokh"/>
    <s v="Markaz Suq Al-Shoyokh"/>
    <s v="Al Kibla"/>
    <s v="القبله"/>
    <n v="30.906636502200001"/>
    <n v="46.445979934699999"/>
    <n v="19"/>
    <x v="37"/>
    <n v="1"/>
    <s v="2023-03"/>
  </r>
  <r>
    <n v="3504011"/>
    <n v="350401119"/>
    <n v="10260"/>
    <d v="2023-03-06T00:00:00"/>
    <n v="129"/>
    <x v="13"/>
    <s v="Nassriya"/>
    <s v="Markaz Al-Nassriya"/>
    <s v="Al Iskan Al Sinaie"/>
    <s v="الاسكان الصناعي"/>
    <n v="31.0087376"/>
    <n v="46.284794599999998"/>
    <n v="680"/>
    <x v="37"/>
    <n v="10"/>
    <s v="2023-03"/>
  </r>
  <r>
    <n v="3504012"/>
    <n v="350401219"/>
    <n v="24540"/>
    <d v="2023-01-26T00:00:00"/>
    <n v="129"/>
    <x v="13"/>
    <s v="Nassriya"/>
    <s v="Markaz Al-Nassriya"/>
    <s v="Al Mahaliyah"/>
    <s v="المحليه"/>
    <n v="31.052442887600002"/>
    <n v="46.236798131699999"/>
    <n v="6"/>
    <x v="3"/>
    <n v="1"/>
    <s v="2023-01"/>
  </r>
  <r>
    <n v="3504011"/>
    <n v="350401119"/>
    <n v="10260"/>
    <d v="2023-03-06T00:00:00"/>
    <n v="129"/>
    <x v="13"/>
    <s v="Nassriya"/>
    <s v="Markaz Al-Nassriya"/>
    <s v="Al Iskan Al Sinaie"/>
    <s v="الاسكان الصناعي"/>
    <n v="31.0087376"/>
    <n v="46.284794599999998"/>
    <n v="680"/>
    <x v="3"/>
    <n v="20"/>
    <s v="2023-03"/>
  </r>
  <r>
    <n v="3504007"/>
    <n v="350400719"/>
    <n v="25525"/>
    <d v="2023-02-25T00:00:00"/>
    <n v="129"/>
    <x v="13"/>
    <s v="Nassriya"/>
    <s v="Markaz Al-Nassriya"/>
    <s v="Al Emarat"/>
    <s v="العمارات"/>
    <n v="31.027024004299999"/>
    <n v="46.241676675500003"/>
    <n v="40"/>
    <x v="3"/>
    <n v="14"/>
    <s v="2023-02"/>
  </r>
  <r>
    <n v="3504016"/>
    <n v="350401619"/>
    <n v="10281"/>
    <d v="2023-02-15T00:00:00"/>
    <n v="129"/>
    <x v="13"/>
    <s v="Nassriya"/>
    <s v="Markaz Al-Nassriya"/>
    <s v="Al Shumokh"/>
    <s v="حي الشموخ"/>
    <n v="31.029471706599999"/>
    <n v="46.244121658399997"/>
    <n v="9"/>
    <x v="3"/>
    <n v="4"/>
    <s v="2023-02"/>
  </r>
  <r>
    <n v="3504051"/>
    <n v="350405119"/>
    <n v="23685"/>
    <d v="2023-02-12T00:00:00"/>
    <n v="129"/>
    <x v="13"/>
    <s v="Nassriya"/>
    <s v="Markaz Al-Nassriya"/>
    <s v="Um Al Dood"/>
    <s v="ام الدود"/>
    <n v="31.087265559999999"/>
    <n v="46.241235476500002"/>
    <n v="16"/>
    <x v="3"/>
    <n v="3"/>
    <s v="2023-02"/>
  </r>
  <r>
    <n v="3504052"/>
    <n v="350405219"/>
    <n v="9113"/>
    <d v="2023-02-12T00:00:00"/>
    <n v="129"/>
    <x v="13"/>
    <s v="Nassriya"/>
    <s v="Markaz Al-Nassriya"/>
    <s v="Ur"/>
    <s v="حي اور"/>
    <n v="31.060153968000002"/>
    <n v="46.243325555299997"/>
    <n v="5"/>
    <x v="3"/>
    <n v="3"/>
    <s v="2023-02"/>
  </r>
  <r>
    <n v="3502012"/>
    <n v="350201219"/>
    <n v="33800"/>
    <d v="2023-02-26T00:00:00"/>
    <n v="129"/>
    <x v="13"/>
    <s v="Al-Rifa'i"/>
    <s v="Al-Nasr"/>
    <s v="Al-Mustshfah"/>
    <s v="حي المستشفى"/>
    <n v="31.541273"/>
    <n v="46.125217999999997"/>
    <n v="5"/>
    <x v="3"/>
    <n v="3"/>
    <s v="2023-02"/>
  </r>
  <r>
    <n v="3503009"/>
    <n v="350300919"/>
    <n v="9822"/>
    <d v="2023-02-07T00:00:00"/>
    <n v="129"/>
    <x v="13"/>
    <s v="Al-Shatra"/>
    <s v="Markaz Al-Shatra"/>
    <s v="Al-hawi"/>
    <s v="حي الحاوي"/>
    <n v="31.403907212699998"/>
    <n v="46.175491096099996"/>
    <n v="2"/>
    <x v="3"/>
    <n v="1"/>
    <s v="2023-02"/>
  </r>
  <r>
    <n v="3503012"/>
    <n v="350301219"/>
    <n v="10286"/>
    <d v="2023-02-07T00:00:00"/>
    <n v="129"/>
    <x v="13"/>
    <s v="Al-Shatra"/>
    <s v="Markaz Al-Shatra"/>
    <s v="Hay al Zahraa"/>
    <s v="حي الزهراء"/>
    <n v="31.400419743299999"/>
    <n v="46.1806881535"/>
    <n v="3"/>
    <x v="3"/>
    <n v="2"/>
    <s v="2023-02"/>
  </r>
  <r>
    <n v="3503006"/>
    <n v="350300619"/>
    <n v="21209"/>
    <d v="2023-02-07T00:00:00"/>
    <n v="129"/>
    <x v="13"/>
    <s v="Al-Shatra"/>
    <s v="Markaz Al-Shatra"/>
    <s v="Al Shomali"/>
    <s v="الشوملي"/>
    <n v="31.415689718399999"/>
    <n v="46.163976839100002"/>
    <n v="2"/>
    <x v="3"/>
    <n v="1"/>
    <s v="2023-02"/>
  </r>
  <r>
    <n v="3504028"/>
    <n v="350402819"/>
    <n v="25526"/>
    <d v="2023-02-12T00:00:00"/>
    <n v="129"/>
    <x v="13"/>
    <s v="Nassriya"/>
    <s v="Markaz Al-Nassriya"/>
    <s v="Hay Al Ameer"/>
    <s v="حي الامير"/>
    <n v="31.036175809100001"/>
    <n v="46.220527480000001"/>
    <n v="55"/>
    <x v="3"/>
    <n v="10"/>
    <s v="2023-02"/>
  </r>
  <r>
    <n v="3504026"/>
    <n v="350402619"/>
    <n v="10253"/>
    <d v="2023-02-15T00:00:00"/>
    <n v="129"/>
    <x v="13"/>
    <s v="Nassriya"/>
    <s v="Markaz Al-Nassriya"/>
    <s v="Baghdad Street"/>
    <s v="شارع بغداد"/>
    <n v="31.038477412900001"/>
    <n v="46.2356561609"/>
    <n v="7"/>
    <x v="3"/>
    <n v="2"/>
    <s v="2023-02"/>
  </r>
  <r>
    <n v="3504021"/>
    <n v="350402119"/>
    <n v="10335"/>
    <d v="2023-03-06T00:00:00"/>
    <n v="129"/>
    <x v="13"/>
    <s v="Nassriya"/>
    <s v="Markaz Al-Nassriya"/>
    <s v="Al-Salhiya"/>
    <s v="حي الصالحية"/>
    <n v="31.0506383486"/>
    <n v="46.269343302599999"/>
    <n v="16"/>
    <x v="3"/>
    <n v="1"/>
    <s v="2023-03"/>
  </r>
  <r>
    <n v="3504023"/>
    <n v="350402319"/>
    <n v="9448"/>
    <d v="2023-02-15T00:00:00"/>
    <n v="129"/>
    <x v="13"/>
    <s v="Nassriya"/>
    <s v="Markaz Al-Nassriya"/>
    <s v="Al-Thawrah"/>
    <s v="الثوره"/>
    <n v="31.027006973399999"/>
    <n v="46.228093038300003"/>
    <n v="69"/>
    <x v="3"/>
    <n v="24"/>
    <s v="2023-02"/>
  </r>
  <r>
    <n v="3504033"/>
    <n v="350403319"/>
    <n v="10259"/>
    <d v="2023-02-15T00:00:00"/>
    <n v="129"/>
    <x v="13"/>
    <s v="Nassriya"/>
    <s v="Markaz Al-Nassriya"/>
    <s v="Hay Al Tadhihiya"/>
    <s v="حي التضحية"/>
    <n v="31.045411312199999"/>
    <n v="46.277832423"/>
    <n v="72"/>
    <x v="3"/>
    <n v="15"/>
    <s v="2023-02"/>
  </r>
  <r>
    <n v="3504035"/>
    <n v="350403519"/>
    <n v="9398"/>
    <d v="2023-02-12T00:00:00"/>
    <n v="129"/>
    <x v="13"/>
    <s v="Nassriya"/>
    <s v="Markaz Al-Nassriya"/>
    <s v="Hay al-shohadaa"/>
    <s v="حي الشهداء"/>
    <n v="31.069961183"/>
    <n v="46.270024445899999"/>
    <n v="3"/>
    <x v="3"/>
    <n v="3"/>
    <s v="2023-02"/>
  </r>
  <r>
    <n v="3504038"/>
    <n v="350403819"/>
    <n v="25528"/>
    <d v="2023-02-12T00:00:00"/>
    <n v="129"/>
    <x v="13"/>
    <s v="Nassriya"/>
    <s v="Markaz Al-Nassriya"/>
    <s v="Hey Al-Ariml"/>
    <s v="حي الارامل"/>
    <n v="31.053281055100001"/>
    <n v="46.253512804000003"/>
    <n v="2"/>
    <x v="3"/>
    <n v="1"/>
    <s v="2023-02"/>
  </r>
  <r>
    <n v="3504036"/>
    <n v="350403619"/>
    <n v="23683"/>
    <d v="2023-03-05T00:00:00"/>
    <n v="129"/>
    <x v="13"/>
    <s v="Nassriya"/>
    <s v="Markaz Al-Nassriya"/>
    <s v="Hay Mehidiya"/>
    <s v="حي المهيديه"/>
    <n v="31.03290329"/>
    <n v="46.251552429999997"/>
    <n v="8"/>
    <x v="3"/>
    <n v="2"/>
    <s v="2023-03"/>
  </r>
  <r>
    <n v="3504040"/>
    <n v="350404019"/>
    <n v="25530"/>
    <d v="2023-02-12T00:00:00"/>
    <n v="129"/>
    <x v="13"/>
    <s v="Nassriya"/>
    <s v="Markaz Al-Nassriya"/>
    <s v="Hey Al-Rafdeen"/>
    <s v="حي الرافدين"/>
    <n v="31.076769222599999"/>
    <n v="46.264030067599997"/>
    <n v="5"/>
    <x v="3"/>
    <n v="1"/>
    <s v="2023-02"/>
  </r>
  <r>
    <n v="3504041"/>
    <n v="350404119"/>
    <n v="25533"/>
    <d v="2023-02-15T00:00:00"/>
    <n v="129"/>
    <x v="13"/>
    <s v="Nassriya"/>
    <s v="Markaz Al-Nassriya"/>
    <s v="Nassriya-Hey 400"/>
    <s v="حي 400"/>
    <n v="31.080862144499999"/>
    <n v="46.240087203599998"/>
    <n v="124"/>
    <x v="3"/>
    <n v="31"/>
    <s v="2023-02"/>
  </r>
  <r>
    <n v="3504044"/>
    <n v="350404419"/>
    <n v="25527"/>
    <d v="2023-02-12T00:00:00"/>
    <n v="129"/>
    <x v="13"/>
    <s v="Nassriya"/>
    <s v="Markaz Al-Nassriya"/>
    <s v="Sharaa Al-hklas"/>
    <s v="شارع الاخلاص"/>
    <n v="31.058777803800002"/>
    <n v="46.257208607000003"/>
    <n v="4"/>
    <x v="3"/>
    <n v="1"/>
    <s v="2023-02"/>
  </r>
  <r>
    <n v="3505003"/>
    <n v="350500319"/>
    <n v="25436"/>
    <d v="2023-03-06T00:00:00"/>
    <n v="129"/>
    <x v="13"/>
    <s v="Suq Al-Shoyokh"/>
    <s v="Markaz Suq Al-Shoyokh"/>
    <s v="Al Kibla"/>
    <s v="القبله"/>
    <n v="30.906636502200001"/>
    <n v="46.445979934699999"/>
    <n v="19"/>
    <x v="3"/>
    <n v="10"/>
    <s v="2023-03"/>
  </r>
  <r>
    <n v="3505004"/>
    <n v="350500419"/>
    <n v="25437"/>
    <d v="2023-02-11T00:00:00"/>
    <n v="129"/>
    <x v="13"/>
    <s v="Suq Al-Shoyokh"/>
    <s v="Markaz Suq Al-Shoyokh"/>
    <s v="Al Shumokh"/>
    <s v="الشموخ"/>
    <n v="30.9061211"/>
    <n v="46.449381199999998"/>
    <n v="12"/>
    <x v="3"/>
    <n v="3"/>
    <s v="2023-02"/>
  </r>
  <r>
    <n v="3505007"/>
    <n v="350500719"/>
    <n v="9332"/>
    <d v="2023-02-26T00:00:00"/>
    <n v="129"/>
    <x v="13"/>
    <s v="Suq Al-Shoyokh"/>
    <s v="Markaz Suq Al-Shoyokh"/>
    <s v="Al-Shuhadaa"/>
    <s v="حي الشهداء"/>
    <n v="30.879031632699999"/>
    <n v="46.464224314600003"/>
    <n v="9"/>
    <x v="3"/>
    <n v="4"/>
    <s v="2023-02"/>
  </r>
  <r>
    <n v="3505010"/>
    <n v="350501019"/>
    <n v="9261"/>
    <d v="2023-02-26T00:00:00"/>
    <n v="129"/>
    <x v="13"/>
    <s v="Suq Al-Shoyokh"/>
    <s v="Markaz Suq Al-Shoyokh"/>
    <s v="Hey al-ghadeir"/>
    <s v="حي الغدير"/>
    <n v="30.885581129199998"/>
    <n v="46.460596602099997"/>
    <n v="5"/>
    <x v="3"/>
    <n v="5"/>
    <s v="2023-02"/>
  </r>
  <r>
    <n v="3504045"/>
    <n v="350404519"/>
    <n v="22344"/>
    <d v="2023-02-12T00:00:00"/>
    <n v="129"/>
    <x v="13"/>
    <s v="Nassriya"/>
    <s v="Markaz Al-Nassriya"/>
    <s v="Share Eshreen"/>
    <s v="شارع عشرين"/>
    <n v="31.048519000500001"/>
    <n v="46.257282930099997"/>
    <n v="7"/>
    <x v="3"/>
    <n v="2"/>
    <s v="2023-02"/>
  </r>
  <r>
    <n v="3504046"/>
    <n v="350404619"/>
    <n v="10269"/>
    <d v="2023-03-01T00:00:00"/>
    <n v="129"/>
    <x v="13"/>
    <s v="Nassriya"/>
    <s v="Ur"/>
    <s v="Sindaliyah-Sidenaweyah"/>
    <s v="حي السديناويه"/>
    <n v="31.041901284200001"/>
    <n v="46.3069539022"/>
    <n v="41"/>
    <x v="3"/>
    <n v="5"/>
    <s v="2023-03"/>
  </r>
  <r>
    <n v="3603053"/>
    <n v="360305319"/>
    <n v="24903"/>
    <d v="2023-02-07T00:00:00"/>
    <n v="129"/>
    <x v="14"/>
    <s v="Diwaniya"/>
    <s v="Markaz Al-Diwaniya"/>
    <s v="Hay Al Sadir 2"/>
    <s v="حي الصدر الثاني"/>
    <n v="32.006378062099998"/>
    <n v="44.937357457700003"/>
    <n v="2"/>
    <x v="4"/>
    <n v="1"/>
    <s v="2023-02"/>
  </r>
  <r>
    <n v="3505011"/>
    <n v="350501119"/>
    <n v="9258"/>
    <d v="2023-02-26T00:00:00"/>
    <n v="129"/>
    <x v="13"/>
    <s v="Suq Al-Shoyokh"/>
    <s v="Markaz Suq Al-Shoyokh"/>
    <s v="Hey al-zahraa"/>
    <s v="حي الزهراء"/>
    <n v="30.901869618300001"/>
    <n v="46.458244977299998"/>
    <n v="10"/>
    <x v="6"/>
    <n v="2"/>
    <s v="2023-02"/>
  </r>
  <r>
    <n v="3603080"/>
    <n v="360308019"/>
    <n v="25512"/>
    <d v="2023-03-16T00:00:00"/>
    <n v="129"/>
    <x v="14"/>
    <s v="Diwaniya"/>
    <s v="Markaz Al-Diwaniya"/>
    <s v="Hay Al-Zaieem"/>
    <s v="حي الزعيم"/>
    <n v="31.985894293800001"/>
    <n v="44.929391244900003"/>
    <n v="1"/>
    <x v="6"/>
    <n v="1"/>
    <s v="2023-03"/>
  </r>
  <r>
    <n v="3504033"/>
    <n v="350403319"/>
    <n v="10259"/>
    <d v="2023-02-15T00:00:00"/>
    <n v="129"/>
    <x v="13"/>
    <s v="Nassriya"/>
    <s v="Markaz Al-Nassriya"/>
    <s v="Hay Al Tadhihiya"/>
    <s v="حي التضحية"/>
    <n v="31.045411312199999"/>
    <n v="46.277832423"/>
    <n v="72"/>
    <x v="6"/>
    <n v="7"/>
    <s v="2023-02"/>
  </r>
  <r>
    <n v="3504025"/>
    <n v="350402519"/>
    <n v="10262"/>
    <d v="2023-03-05T00:00:00"/>
    <n v="129"/>
    <x v="13"/>
    <s v="Nassriya"/>
    <s v="Markaz Al-Nassriya"/>
    <s v="Aredo"/>
    <s v="حي اريدو"/>
    <n v="31.074394900600002"/>
    <n v="46.250142994800001"/>
    <n v="95"/>
    <x v="6"/>
    <n v="10"/>
    <s v="2023-03"/>
  </r>
  <r>
    <n v="3502016"/>
    <n v="350201619"/>
    <n v="34162"/>
    <d v="2023-02-27T00:00:00"/>
    <n v="129"/>
    <x v="13"/>
    <s v="Al-Rifa'i"/>
    <s v="Markaz Al-Rifa'i"/>
    <s v="Al Tifige"/>
    <s v="التيفيج"/>
    <n v="31.735530000000001"/>
    <n v="46.112045999999999"/>
    <n v="17"/>
    <x v="6"/>
    <n v="7"/>
    <s v="2023-02"/>
  </r>
  <r>
    <n v="3504054"/>
    <n v="350405419"/>
    <n v="9427"/>
    <d v="2023-02-15T00:00:00"/>
    <n v="129"/>
    <x v="13"/>
    <s v="Nassriya"/>
    <s v="Markaz Al-Nassriya"/>
    <s v="Hay AL-Mansouria"/>
    <s v="المنصورية "/>
    <n v="31.033617899999999"/>
    <n v="46.217652000000001"/>
    <n v="135"/>
    <x v="6"/>
    <n v="25"/>
    <s v="2023-02"/>
  </r>
  <r>
    <n v="3504011"/>
    <n v="350401119"/>
    <n v="10260"/>
    <d v="2023-03-06T00:00:00"/>
    <n v="129"/>
    <x v="13"/>
    <s v="Nassriya"/>
    <s v="Markaz Al-Nassriya"/>
    <s v="Al Iskan Al Sinaie"/>
    <s v="الاسكان الصناعي"/>
    <n v="31.0087376"/>
    <n v="46.284794599999998"/>
    <n v="680"/>
    <x v="6"/>
    <n v="250"/>
    <s v="2023-03"/>
  </r>
  <r>
    <n v="3504011"/>
    <n v="350401119"/>
    <n v="10260"/>
    <d v="2023-03-06T00:00:00"/>
    <n v="129"/>
    <x v="13"/>
    <s v="Nassriya"/>
    <s v="Markaz Al-Nassriya"/>
    <s v="Al Iskan Al Sinaie"/>
    <s v="الاسكان الصناعي"/>
    <n v="31.0087376"/>
    <n v="46.284794599999998"/>
    <n v="680"/>
    <x v="5"/>
    <n v="200"/>
    <s v="2023-03"/>
  </r>
  <r>
    <n v="3504001"/>
    <n v="350400119"/>
    <n v="24494"/>
    <d v="2023-02-13T00:00:00"/>
    <n v="129"/>
    <x v="13"/>
    <s v="Nassriya"/>
    <s v="Markaz Al-Nassriya"/>
    <s v="Al Aker"/>
    <s v="العكر"/>
    <n v="31.027710880499999"/>
    <n v="46.218214741200001"/>
    <n v="45"/>
    <x v="5"/>
    <n v="10"/>
    <s v="2023-02"/>
  </r>
  <r>
    <n v="3504002"/>
    <n v="350400219"/>
    <n v="25529"/>
    <d v="2023-03-01T00:00:00"/>
    <n v="129"/>
    <x v="13"/>
    <s v="Nassriya"/>
    <s v="Markaz Al-Nassriya"/>
    <s v="Al Aoeh"/>
    <s v="قرية العوية"/>
    <n v="31.033167288000001"/>
    <n v="46.273891712999998"/>
    <n v="9"/>
    <x v="5"/>
    <n v="4"/>
    <s v="2023-03"/>
  </r>
  <r>
    <n v="3504054"/>
    <n v="350405419"/>
    <n v="9427"/>
    <d v="2023-02-15T00:00:00"/>
    <n v="129"/>
    <x v="13"/>
    <s v="Nassriya"/>
    <s v="Markaz Al-Nassriya"/>
    <s v="Hay AL-Mansouria"/>
    <s v="المنصورية "/>
    <n v="31.033617899999999"/>
    <n v="46.217652000000001"/>
    <n v="135"/>
    <x v="5"/>
    <n v="50"/>
    <s v="2023-02"/>
  </r>
  <r>
    <n v="3504007"/>
    <n v="350400719"/>
    <n v="25525"/>
    <d v="2023-02-25T00:00:00"/>
    <n v="129"/>
    <x v="13"/>
    <s v="Nassriya"/>
    <s v="Markaz Al-Nassriya"/>
    <s v="Al Emarat"/>
    <s v="العمارات"/>
    <n v="31.027024004299999"/>
    <n v="46.241676675500003"/>
    <n v="40"/>
    <x v="5"/>
    <n v="12"/>
    <s v="2023-02"/>
  </r>
  <r>
    <n v="3502016"/>
    <n v="350201619"/>
    <n v="34162"/>
    <d v="2023-02-27T00:00:00"/>
    <n v="129"/>
    <x v="13"/>
    <s v="Al-Rifa'i"/>
    <s v="Markaz Al-Rifa'i"/>
    <s v="Al Tifige"/>
    <s v="التيفيج"/>
    <n v="31.735530000000001"/>
    <n v="46.112045999999999"/>
    <n v="17"/>
    <x v="5"/>
    <n v="3"/>
    <s v="2023-02"/>
  </r>
  <r>
    <n v="3502018"/>
    <n v="350201819"/>
    <n v="10289"/>
    <d v="2023-02-27T00:00:00"/>
    <n v="129"/>
    <x v="13"/>
    <s v="Al-Rifa'i"/>
    <s v="Markaz Al-Rifa'i"/>
    <s v="Hay Al Ameer"/>
    <s v="حي الامير "/>
    <n v="31.715143000000001"/>
    <n v="46.098461"/>
    <n v="8"/>
    <x v="5"/>
    <n v="2"/>
    <s v="2023-02"/>
  </r>
  <r>
    <n v="3503009"/>
    <n v="350300919"/>
    <n v="9822"/>
    <d v="2023-02-07T00:00:00"/>
    <n v="129"/>
    <x v="13"/>
    <s v="Al-Shatra"/>
    <s v="Markaz Al-Shatra"/>
    <s v="Al-hawi"/>
    <s v="حي الحاوي"/>
    <n v="31.403907212699998"/>
    <n v="46.175491096099996"/>
    <n v="2"/>
    <x v="5"/>
    <n v="1"/>
    <s v="2023-02"/>
  </r>
  <r>
    <n v="3502003"/>
    <n v="350200319"/>
    <n v="24722"/>
    <d v="2023-02-27T00:00:00"/>
    <n v="129"/>
    <x v="13"/>
    <s v="Al-Rifa'i"/>
    <s v="Markaz Al-Rifa'i"/>
    <s v="Hay Al Hussien"/>
    <s v="حي الحسين"/>
    <n v="31.711529196499999"/>
    <n v="46.124556874"/>
    <n v="9"/>
    <x v="5"/>
    <n v="4"/>
    <s v="2023-02"/>
  </r>
  <r>
    <n v="3503015"/>
    <n v="350301519"/>
    <n v="33805"/>
    <d v="2023-02-11T00:00:00"/>
    <n v="129"/>
    <x v="13"/>
    <s v="Al-Shatra"/>
    <s v="Markaz Al-Gharraf"/>
    <s v="Hay Al-Shouhdaa"/>
    <s v="حي الشهداء"/>
    <n v="31.295843999999999"/>
    <n v="46.233044999999997"/>
    <n v="3"/>
    <x v="5"/>
    <n v="1"/>
    <s v="2023-02"/>
  </r>
  <r>
    <n v="3503001"/>
    <n v="350300119"/>
    <n v="10250"/>
    <d v="2023-02-07T00:00:00"/>
    <n v="129"/>
    <x v="13"/>
    <s v="Al-Shatra"/>
    <s v="Markaz Al-Shatra"/>
    <s v="14 Ramadan"/>
    <s v="حي 14 رمضان"/>
    <n v="31.4359498874"/>
    <n v="46.172572526899998"/>
    <n v="1"/>
    <x v="5"/>
    <n v="1"/>
    <s v="2023-02"/>
  </r>
  <r>
    <n v="3504025"/>
    <n v="350402519"/>
    <n v="10262"/>
    <d v="2023-03-05T00:00:00"/>
    <n v="129"/>
    <x v="13"/>
    <s v="Nassriya"/>
    <s v="Markaz Al-Nassriya"/>
    <s v="Aredo"/>
    <s v="حي اريدو"/>
    <n v="31.074394900600002"/>
    <n v="46.250142994800001"/>
    <n v="95"/>
    <x v="5"/>
    <n v="35"/>
    <s v="2023-03"/>
  </r>
  <r>
    <n v="3504027"/>
    <n v="350402719"/>
    <n v="24885"/>
    <d v="2023-02-12T00:00:00"/>
    <n v="129"/>
    <x v="13"/>
    <s v="Nassriya"/>
    <s v="Markaz Al-Nassriya"/>
    <s v="Hay Al Al Ghadeer"/>
    <s v="حي الغدير"/>
    <n v="31.061467899099998"/>
    <n v="46.278157583599999"/>
    <n v="3"/>
    <x v="5"/>
    <n v="3"/>
    <s v="2023-02"/>
  </r>
  <r>
    <n v="3504028"/>
    <n v="350402819"/>
    <n v="25526"/>
    <d v="2023-02-12T00:00:00"/>
    <n v="129"/>
    <x v="13"/>
    <s v="Nassriya"/>
    <s v="Markaz Al-Nassriya"/>
    <s v="Hay Al Ameer"/>
    <s v="حي الامير"/>
    <n v="31.036175809100001"/>
    <n v="46.220527480000001"/>
    <n v="55"/>
    <x v="5"/>
    <n v="13"/>
    <s v="2023-02"/>
  </r>
  <r>
    <n v="3504024"/>
    <n v="350402419"/>
    <n v="9396"/>
    <d v="2023-03-06T00:00:00"/>
    <n v="129"/>
    <x v="13"/>
    <s v="Nassriya"/>
    <s v="Markaz Al-Nassriya"/>
    <s v="Al-zielat"/>
    <s v="الزعيلات"/>
    <n v="31.0154237044"/>
    <n v="46.263441754500001"/>
    <n v="18"/>
    <x v="5"/>
    <n v="6"/>
    <s v="2023-03"/>
  </r>
  <r>
    <n v="3504023"/>
    <n v="350402319"/>
    <n v="9448"/>
    <d v="2023-02-15T00:00:00"/>
    <n v="129"/>
    <x v="13"/>
    <s v="Nassriya"/>
    <s v="Markaz Al-Nassriya"/>
    <s v="Al-Thawrah"/>
    <s v="الثوره"/>
    <n v="31.027006973399999"/>
    <n v="46.228093038300003"/>
    <n v="69"/>
    <x v="5"/>
    <n v="20"/>
    <s v="2023-02"/>
  </r>
  <r>
    <n v="3504018"/>
    <n v="350401819"/>
    <n v="24741"/>
    <d v="2023-02-15T00:00:00"/>
    <n v="129"/>
    <x v="13"/>
    <s v="Nassriya"/>
    <s v="Markaz Al-Nassriya"/>
    <s v="Al-Berid"/>
    <s v="البريد"/>
    <n v="31.0447764918"/>
    <n v="46.249576203399997"/>
    <n v="1"/>
    <x v="5"/>
    <n v="1"/>
    <s v="2023-02"/>
  </r>
  <r>
    <n v="3504021"/>
    <n v="350402119"/>
    <n v="10335"/>
    <d v="2023-03-06T00:00:00"/>
    <n v="129"/>
    <x v="13"/>
    <s v="Nassriya"/>
    <s v="Markaz Al-Nassriya"/>
    <s v="Al-Salhiya"/>
    <s v="حي الصالحية"/>
    <n v="31.0506383486"/>
    <n v="46.269343302599999"/>
    <n v="16"/>
    <x v="5"/>
    <n v="4"/>
    <s v="2023-03"/>
  </r>
  <r>
    <n v="3504033"/>
    <n v="350403319"/>
    <n v="10259"/>
    <d v="2023-02-15T00:00:00"/>
    <n v="129"/>
    <x v="13"/>
    <s v="Nassriya"/>
    <s v="Markaz Al-Nassriya"/>
    <s v="Hay Al Tadhihiya"/>
    <s v="حي التضحية"/>
    <n v="31.045411312199999"/>
    <n v="46.277832423"/>
    <n v="72"/>
    <x v="5"/>
    <n v="15"/>
    <s v="2023-02"/>
  </r>
  <r>
    <n v="3504032"/>
    <n v="350403219"/>
    <n v="24750"/>
    <d v="2023-02-15T00:00:00"/>
    <n v="129"/>
    <x v="13"/>
    <s v="Nassriya"/>
    <s v="Markaz Al-Nassriya"/>
    <s v="Hay Al Shoula 1"/>
    <s v="حي الشعله 1"/>
    <n v="31.034273341199999"/>
    <n v="46.238222611899999"/>
    <n v="9"/>
    <x v="5"/>
    <n v="4"/>
    <s v="2023-02"/>
  </r>
  <r>
    <n v="3504038"/>
    <n v="350403819"/>
    <n v="25528"/>
    <d v="2023-02-12T00:00:00"/>
    <n v="129"/>
    <x v="13"/>
    <s v="Nassriya"/>
    <s v="Markaz Al-Nassriya"/>
    <s v="Hey Al-Ariml"/>
    <s v="حي الارامل"/>
    <n v="31.053281055100001"/>
    <n v="46.253512804000003"/>
    <n v="2"/>
    <x v="5"/>
    <n v="1"/>
    <s v="2023-02"/>
  </r>
  <r>
    <n v="3504039"/>
    <n v="350403919"/>
    <n v="25531"/>
    <d v="2023-02-11T00:00:00"/>
    <n v="129"/>
    <x v="13"/>
    <s v="Nassriya"/>
    <s v="Markaz Al-Nassriya"/>
    <s v="Hey Al-Mtanzh"/>
    <s v="حي المتنزة"/>
    <n v="31.046486166099999"/>
    <n v="46.2332439666"/>
    <n v="7"/>
    <x v="5"/>
    <n v="7"/>
    <s v="2023-02"/>
  </r>
  <r>
    <n v="3504036"/>
    <n v="350403619"/>
    <n v="23683"/>
    <d v="2023-03-05T00:00:00"/>
    <n v="129"/>
    <x v="13"/>
    <s v="Nassriya"/>
    <s v="Markaz Al-Nassriya"/>
    <s v="Hay Mehidiya"/>
    <s v="حي المهيديه"/>
    <n v="31.03290329"/>
    <n v="46.251552429999997"/>
    <n v="8"/>
    <x v="5"/>
    <n v="4"/>
    <s v="2023-03"/>
  </r>
  <r>
    <n v="3504034"/>
    <n v="350403419"/>
    <n v="24742"/>
    <d v="2023-02-12T00:00:00"/>
    <n v="129"/>
    <x v="13"/>
    <s v="Nassriya"/>
    <s v="Markaz Al-Nassriya"/>
    <s v="Hay Al-Hakim"/>
    <s v="حي الحكيم"/>
    <n v="31.060090237699999"/>
    <n v="46.277220867600001"/>
    <n v="1"/>
    <x v="5"/>
    <n v="1"/>
    <s v="2023-02"/>
  </r>
  <r>
    <n v="3504045"/>
    <n v="350404519"/>
    <n v="22344"/>
    <d v="2023-02-12T00:00:00"/>
    <n v="129"/>
    <x v="13"/>
    <s v="Nassriya"/>
    <s v="Markaz Al-Nassriya"/>
    <s v="Share Eshreen"/>
    <s v="شارع عشرين"/>
    <n v="31.048519000500001"/>
    <n v="46.257282930099997"/>
    <n v="7"/>
    <x v="5"/>
    <n v="3"/>
    <s v="2023-02"/>
  </r>
  <r>
    <n v="3504041"/>
    <n v="350404119"/>
    <n v="25533"/>
    <d v="2023-02-15T00:00:00"/>
    <n v="129"/>
    <x v="13"/>
    <s v="Nassriya"/>
    <s v="Markaz Al-Nassriya"/>
    <s v="Nassriya-Hey 400"/>
    <s v="حي 400"/>
    <n v="31.080862144499999"/>
    <n v="46.240087203599998"/>
    <n v="124"/>
    <x v="5"/>
    <n v="27"/>
    <s v="2023-02"/>
  </r>
  <r>
    <n v="3505004"/>
    <n v="350500419"/>
    <n v="25437"/>
    <d v="2023-02-11T00:00:00"/>
    <n v="129"/>
    <x v="13"/>
    <s v="Suq Al-Shoyokh"/>
    <s v="Markaz Suq Al-Shoyokh"/>
    <s v="Al Shumokh"/>
    <s v="الشموخ"/>
    <n v="30.9061211"/>
    <n v="46.449381199999998"/>
    <n v="12"/>
    <x v="5"/>
    <n v="4"/>
    <s v="2023-02"/>
  </r>
  <r>
    <n v="3505001"/>
    <n v="350500119"/>
    <n v="9206"/>
    <d v="2023-02-26T00:00:00"/>
    <n v="129"/>
    <x v="13"/>
    <s v="Suq Al-Shoyokh"/>
    <s v="Markaz Suq Al-Shoyokh"/>
    <s v="Al Esmaelya 2"/>
    <s v="الاسماعيليه 2"/>
    <n v="30.883621789100001"/>
    <n v="46.468149586599999"/>
    <n v="3"/>
    <x v="5"/>
    <n v="3"/>
    <s v="2023-02"/>
  </r>
  <r>
    <n v="3505003"/>
    <n v="350500319"/>
    <n v="25436"/>
    <d v="2023-03-06T00:00:00"/>
    <n v="129"/>
    <x v="13"/>
    <s v="Suq Al-Shoyokh"/>
    <s v="Markaz Suq Al-Shoyokh"/>
    <s v="Al Kibla"/>
    <s v="القبله"/>
    <n v="30.906636502200001"/>
    <n v="46.445979934699999"/>
    <n v="19"/>
    <x v="5"/>
    <n v="5"/>
    <s v="2023-03"/>
  </r>
  <r>
    <n v="3504046"/>
    <n v="350404619"/>
    <n v="10269"/>
    <d v="2023-03-01T00:00:00"/>
    <n v="129"/>
    <x v="13"/>
    <s v="Nassriya"/>
    <s v="Ur"/>
    <s v="Sindaliyah-Sidenaweyah"/>
    <s v="حي السديناويه"/>
    <n v="31.041901284200001"/>
    <n v="46.3069539022"/>
    <n v="41"/>
    <x v="5"/>
    <n v="4"/>
    <s v="2023-03"/>
  </r>
  <r>
    <n v="3505015"/>
    <n v="350501519"/>
    <n v="33811"/>
    <d v="2023-03-06T00:00:00"/>
    <n v="129"/>
    <x v="13"/>
    <s v="Suq Al-Shoyokh"/>
    <s v="Garmat Beni Said"/>
    <s v="Hay Al-Askery"/>
    <s v="حي العسكري"/>
    <n v="30.882387999999999"/>
    <n v="46.568722000000001"/>
    <n v="25"/>
    <x v="5"/>
    <n v="10"/>
    <s v="2023-03"/>
  </r>
  <r>
    <n v="3505016"/>
    <n v="350501619"/>
    <n v="34161"/>
    <d v="2023-02-26T00:00:00"/>
    <n v="129"/>
    <x v="13"/>
    <s v="Suq Al-Shoyokh"/>
    <s v="Markaz Suq Al-Shoyokh"/>
    <s v="Um Al-Banin"/>
    <s v="ام البنين"/>
    <n v="30.880265143100001"/>
    <n v="46.454987385000003"/>
    <n v="10"/>
    <x v="5"/>
    <n v="4"/>
    <s v="2023-02"/>
  </r>
  <r>
    <n v="3505002"/>
    <n v="350500219"/>
    <n v="24721"/>
    <d v="2023-03-01T00:00:00"/>
    <n v="129"/>
    <x v="13"/>
    <s v="Suq Al-Shoyokh"/>
    <s v="Al-Fadhliya"/>
    <s v="Al Barid Street"/>
    <s v="شارع البريد"/>
    <n v="30.956201633799999"/>
    <n v="46.359501579899998"/>
    <n v="13"/>
    <x v="15"/>
    <n v="5"/>
    <s v="2023-03"/>
  </r>
  <r>
    <n v="3505015"/>
    <n v="350501519"/>
    <n v="33811"/>
    <d v="2023-03-06T00:00:00"/>
    <n v="129"/>
    <x v="13"/>
    <s v="Suq Al-Shoyokh"/>
    <s v="Garmat Beni Said"/>
    <s v="Hay Al-Askery"/>
    <s v="حي العسكري"/>
    <n v="30.882387999999999"/>
    <n v="46.568722000000001"/>
    <n v="25"/>
    <x v="15"/>
    <n v="5"/>
    <s v="2023-03"/>
  </r>
  <r>
    <n v="3505016"/>
    <n v="350501619"/>
    <n v="34161"/>
    <d v="2023-02-26T00:00:00"/>
    <n v="129"/>
    <x v="13"/>
    <s v="Suq Al-Shoyokh"/>
    <s v="Markaz Suq Al-Shoyokh"/>
    <s v="Um Al-Banin"/>
    <s v="ام البنين"/>
    <n v="30.880265143100001"/>
    <n v="46.454987385000003"/>
    <n v="10"/>
    <x v="15"/>
    <n v="1"/>
    <s v="2023-02"/>
  </r>
  <r>
    <n v="3505007"/>
    <n v="350500719"/>
    <n v="9332"/>
    <d v="2023-02-26T00:00:00"/>
    <n v="129"/>
    <x v="13"/>
    <s v="Suq Al-Shoyokh"/>
    <s v="Markaz Suq Al-Shoyokh"/>
    <s v="Al-Shuhadaa"/>
    <s v="حي الشهداء"/>
    <n v="30.879031632699999"/>
    <n v="46.464224314600003"/>
    <n v="9"/>
    <x v="15"/>
    <n v="5"/>
    <s v="2023-02"/>
  </r>
  <r>
    <n v="3505011"/>
    <n v="350501119"/>
    <n v="9258"/>
    <d v="2023-02-26T00:00:00"/>
    <n v="129"/>
    <x v="13"/>
    <s v="Suq Al-Shoyokh"/>
    <s v="Markaz Suq Al-Shoyokh"/>
    <s v="Hey al-zahraa"/>
    <s v="حي الزهراء"/>
    <n v="30.901869618300001"/>
    <n v="46.458244977299998"/>
    <n v="10"/>
    <x v="15"/>
    <n v="4"/>
    <s v="2023-02"/>
  </r>
  <r>
    <n v="3504042"/>
    <n v="350404219"/>
    <n v="10263"/>
    <d v="2023-03-05T00:00:00"/>
    <n v="129"/>
    <x v="13"/>
    <s v="Nassriya"/>
    <s v="Markaz Al-Nassriya"/>
    <s v="Sadir City"/>
    <s v="حي مدينة الصدر"/>
    <n v="31.0802066016"/>
    <n v="46.235693895300003"/>
    <n v="30"/>
    <x v="15"/>
    <n v="5"/>
    <s v="2023-03"/>
  </r>
  <r>
    <n v="3504044"/>
    <n v="350404419"/>
    <n v="25527"/>
    <d v="2023-02-12T00:00:00"/>
    <n v="129"/>
    <x v="13"/>
    <s v="Nassriya"/>
    <s v="Markaz Al-Nassriya"/>
    <s v="Sharaa Al-hklas"/>
    <s v="شارع الاخلاص"/>
    <n v="31.058777803800002"/>
    <n v="46.257208607000003"/>
    <n v="4"/>
    <x v="15"/>
    <n v="1"/>
    <s v="2023-02"/>
  </r>
  <r>
    <n v="3504041"/>
    <n v="350404119"/>
    <n v="25533"/>
    <d v="2023-02-15T00:00:00"/>
    <n v="129"/>
    <x v="13"/>
    <s v="Nassriya"/>
    <s v="Markaz Al-Nassriya"/>
    <s v="Nassriya-Hey 400"/>
    <s v="حي 400"/>
    <n v="31.080862144499999"/>
    <n v="46.240087203599998"/>
    <n v="124"/>
    <x v="15"/>
    <n v="11"/>
    <s v="2023-02"/>
  </r>
  <r>
    <n v="3504040"/>
    <n v="350404019"/>
    <n v="25530"/>
    <d v="2023-02-12T00:00:00"/>
    <n v="129"/>
    <x v="13"/>
    <s v="Nassriya"/>
    <s v="Markaz Al-Nassriya"/>
    <s v="Hey Al-Rafdeen"/>
    <s v="حي الرافدين"/>
    <n v="31.076769222599999"/>
    <n v="46.264030067599997"/>
    <n v="5"/>
    <x v="15"/>
    <n v="2"/>
    <s v="2023-02"/>
  </r>
  <r>
    <n v="3504033"/>
    <n v="350403319"/>
    <n v="10259"/>
    <d v="2023-02-15T00:00:00"/>
    <n v="129"/>
    <x v="13"/>
    <s v="Nassriya"/>
    <s v="Markaz Al-Nassriya"/>
    <s v="Hay Al Tadhihiya"/>
    <s v="حي التضحية"/>
    <n v="31.045411312199999"/>
    <n v="46.277832423"/>
    <n v="72"/>
    <x v="15"/>
    <n v="20"/>
    <s v="2023-02"/>
  </r>
  <r>
    <n v="3504032"/>
    <n v="350403219"/>
    <n v="24750"/>
    <d v="2023-02-15T00:00:00"/>
    <n v="129"/>
    <x v="13"/>
    <s v="Nassriya"/>
    <s v="Markaz Al-Nassriya"/>
    <s v="Hay Al Shoula 1"/>
    <s v="حي الشعله 1"/>
    <n v="31.034273341199999"/>
    <n v="46.238222611899999"/>
    <n v="9"/>
    <x v="15"/>
    <n v="5"/>
    <s v="2023-02"/>
  </r>
  <r>
    <n v="3504021"/>
    <n v="350402119"/>
    <n v="10335"/>
    <d v="2023-03-06T00:00:00"/>
    <n v="129"/>
    <x v="13"/>
    <s v="Nassriya"/>
    <s v="Markaz Al-Nassriya"/>
    <s v="Al-Salhiya"/>
    <s v="حي الصالحية"/>
    <n v="31.0506383486"/>
    <n v="46.269343302599999"/>
    <n v="16"/>
    <x v="15"/>
    <n v="3"/>
    <s v="2023-03"/>
  </r>
  <r>
    <n v="3504016"/>
    <n v="350401619"/>
    <n v="10281"/>
    <d v="2023-02-15T00:00:00"/>
    <n v="129"/>
    <x v="13"/>
    <s v="Nassriya"/>
    <s v="Markaz Al-Nassriya"/>
    <s v="Al Shumokh"/>
    <s v="حي الشموخ"/>
    <n v="31.029471706599999"/>
    <n v="46.244121658399997"/>
    <n v="9"/>
    <x v="15"/>
    <n v="1"/>
    <s v="2023-02"/>
  </r>
  <r>
    <n v="3504023"/>
    <n v="350402319"/>
    <n v="9448"/>
    <d v="2023-02-15T00:00:00"/>
    <n v="129"/>
    <x v="13"/>
    <s v="Nassriya"/>
    <s v="Markaz Al-Nassriya"/>
    <s v="Al-Thawrah"/>
    <s v="الثوره"/>
    <n v="31.027006973399999"/>
    <n v="46.228093038300003"/>
    <n v="69"/>
    <x v="15"/>
    <n v="10"/>
    <s v="2023-02"/>
  </r>
  <r>
    <n v="3504024"/>
    <n v="350402419"/>
    <n v="9396"/>
    <d v="2023-03-06T00:00:00"/>
    <n v="129"/>
    <x v="13"/>
    <s v="Nassriya"/>
    <s v="Markaz Al-Nassriya"/>
    <s v="Al-zielat"/>
    <s v="الزعيلات"/>
    <n v="31.0154237044"/>
    <n v="46.263441754500001"/>
    <n v="18"/>
    <x v="15"/>
    <n v="4"/>
    <s v="2023-03"/>
  </r>
  <r>
    <n v="3504029"/>
    <n v="350402919"/>
    <n v="10301"/>
    <d v="2023-03-05T00:00:00"/>
    <n v="129"/>
    <x v="13"/>
    <s v="Nassriya"/>
    <s v="Markaz Al-Nassriya"/>
    <s v="Hay Al Fidaa"/>
    <s v="حي الفداء"/>
    <n v="31.069166239000001"/>
    <n v="46.283791055999998"/>
    <n v="30"/>
    <x v="15"/>
    <n v="6"/>
    <s v="2023-03"/>
  </r>
  <r>
    <n v="3504028"/>
    <n v="350402819"/>
    <n v="25526"/>
    <d v="2023-02-12T00:00:00"/>
    <n v="129"/>
    <x v="13"/>
    <s v="Nassriya"/>
    <s v="Markaz Al-Nassriya"/>
    <s v="Hay Al Ameer"/>
    <s v="حي الامير"/>
    <n v="31.036175809100001"/>
    <n v="46.220527480000001"/>
    <n v="55"/>
    <x v="15"/>
    <n v="14"/>
    <s v="2023-02"/>
  </r>
  <r>
    <n v="3504026"/>
    <n v="350402619"/>
    <n v="10253"/>
    <d v="2023-02-15T00:00:00"/>
    <n v="129"/>
    <x v="13"/>
    <s v="Nassriya"/>
    <s v="Markaz Al-Nassriya"/>
    <s v="Baghdad Street"/>
    <s v="شارع بغداد"/>
    <n v="31.038477412900001"/>
    <n v="46.2356561609"/>
    <n v="7"/>
    <x v="15"/>
    <n v="5"/>
    <s v="2023-02"/>
  </r>
  <r>
    <n v="3504025"/>
    <n v="350402519"/>
    <n v="10262"/>
    <d v="2023-03-05T00:00:00"/>
    <n v="129"/>
    <x v="13"/>
    <s v="Nassriya"/>
    <s v="Markaz Al-Nassriya"/>
    <s v="Aredo"/>
    <s v="حي اريدو"/>
    <n v="31.074394900600002"/>
    <n v="46.250142994800001"/>
    <n v="95"/>
    <x v="15"/>
    <n v="10"/>
    <s v="2023-03"/>
  </r>
  <r>
    <n v="3502018"/>
    <n v="350201819"/>
    <n v="10289"/>
    <d v="2023-02-27T00:00:00"/>
    <n v="129"/>
    <x v="13"/>
    <s v="Al-Rifa'i"/>
    <s v="Markaz Al-Rifa'i"/>
    <s v="Hay Al Ameer"/>
    <s v="حي الامير "/>
    <n v="31.715143000000001"/>
    <n v="46.098461"/>
    <n v="8"/>
    <x v="15"/>
    <n v="3"/>
    <s v="2023-02"/>
  </r>
  <r>
    <n v="3502003"/>
    <n v="350200319"/>
    <n v="24722"/>
    <d v="2023-02-27T00:00:00"/>
    <n v="129"/>
    <x v="13"/>
    <s v="Al-Rifa'i"/>
    <s v="Markaz Al-Rifa'i"/>
    <s v="Hay Al Hussien"/>
    <s v="حي الحسين"/>
    <n v="31.711529196499999"/>
    <n v="46.124556874"/>
    <n v="9"/>
    <x v="15"/>
    <n v="5"/>
    <s v="2023-02"/>
  </r>
  <r>
    <n v="3502007"/>
    <n v="350200719"/>
    <n v="33795"/>
    <d v="2023-02-27T00:00:00"/>
    <n v="129"/>
    <x v="13"/>
    <s v="Al-Rifa'i"/>
    <s v="Markaz Al-Rifa'i"/>
    <s v="Al-Omal"/>
    <s v="حي العمال"/>
    <n v="31.728400000000001"/>
    <n v="46.110399999999998"/>
    <n v="4"/>
    <x v="15"/>
    <n v="4"/>
    <s v="2023-02"/>
  </r>
  <r>
    <n v="3503015"/>
    <n v="350301519"/>
    <n v="33805"/>
    <d v="2023-02-11T00:00:00"/>
    <n v="129"/>
    <x v="13"/>
    <s v="Al-Shatra"/>
    <s v="Markaz Al-Gharraf"/>
    <s v="Hay Al-Shouhdaa"/>
    <s v="حي الشهداء"/>
    <n v="31.295843999999999"/>
    <n v="46.233044999999997"/>
    <n v="3"/>
    <x v="15"/>
    <n v="1"/>
    <s v="2023-02"/>
  </r>
  <r>
    <n v="3504051"/>
    <n v="350405119"/>
    <n v="23685"/>
    <d v="2023-02-12T00:00:00"/>
    <n v="129"/>
    <x v="13"/>
    <s v="Nassriya"/>
    <s v="Markaz Al-Nassriya"/>
    <s v="Um Al Dood"/>
    <s v="ام الدود"/>
    <n v="31.087265559999999"/>
    <n v="46.241235476500002"/>
    <n v="16"/>
    <x v="15"/>
    <n v="3"/>
    <s v="2023-02"/>
  </r>
  <r>
    <n v="3503006"/>
    <n v="350300619"/>
    <n v="21209"/>
    <d v="2023-02-07T00:00:00"/>
    <n v="129"/>
    <x v="13"/>
    <s v="Al-Shatra"/>
    <s v="Markaz Al-Shatra"/>
    <s v="Al Shomali"/>
    <s v="الشوملي"/>
    <n v="31.415689718399999"/>
    <n v="46.163976839100002"/>
    <n v="2"/>
    <x v="15"/>
    <n v="1"/>
    <s v="2023-02"/>
  </r>
  <r>
    <n v="3503008"/>
    <n v="350300819"/>
    <n v="9848"/>
    <d v="2023-02-07T00:00:00"/>
    <n v="129"/>
    <x v="13"/>
    <s v="Al-Shatra"/>
    <s v="Markaz Al-Shatra"/>
    <s v="Al-fatahiyah"/>
    <s v="حي الفتاحية"/>
    <n v="31.415756054100001"/>
    <n v="46.172971067500001"/>
    <n v="1"/>
    <x v="15"/>
    <n v="1"/>
    <s v="2023-02"/>
  </r>
  <r>
    <n v="3503012"/>
    <n v="350301219"/>
    <n v="10286"/>
    <d v="2023-02-07T00:00:00"/>
    <n v="129"/>
    <x v="13"/>
    <s v="Al-Shatra"/>
    <s v="Markaz Al-Shatra"/>
    <s v="Hay al Zahraa"/>
    <s v="حي الزهراء"/>
    <n v="31.400419743299999"/>
    <n v="46.1806881535"/>
    <n v="3"/>
    <x v="15"/>
    <n v="1"/>
    <s v="2023-02"/>
  </r>
  <r>
    <n v="3504050"/>
    <n v="350405019"/>
    <n v="25760"/>
    <d v="2023-02-13T00:00:00"/>
    <n v="129"/>
    <x v="13"/>
    <s v="Nassriya"/>
    <s v="Markaz Al-Nassriya"/>
    <s v="The Abu Athm"/>
    <s v="منطقة ال ابو عظم"/>
    <n v="30.981975211000002"/>
    <n v="46.3081693265"/>
    <n v="5"/>
    <x v="15"/>
    <n v="5"/>
    <s v="2023-02"/>
  </r>
  <r>
    <n v="3502012"/>
    <n v="350201219"/>
    <n v="33800"/>
    <d v="2023-02-26T00:00:00"/>
    <n v="129"/>
    <x v="13"/>
    <s v="Al-Rifa'i"/>
    <s v="Al-Nasr"/>
    <s v="Al-Mustshfah"/>
    <s v="حي المستشفى"/>
    <n v="31.541273"/>
    <n v="46.125217999999997"/>
    <n v="5"/>
    <x v="15"/>
    <n v="2"/>
    <s v="2023-02"/>
  </r>
  <r>
    <n v="3502015"/>
    <n v="350201519"/>
    <n v="33803"/>
    <d v="2023-02-26T00:00:00"/>
    <n v="129"/>
    <x v="13"/>
    <s v="Al-Rifa'i"/>
    <s v="Al-Nasr"/>
    <s v="Al Amam Al Ridhah"/>
    <s v="الامام الرضا"/>
    <n v="31.543367"/>
    <n v="46.119889000000001"/>
    <n v="4"/>
    <x v="15"/>
    <n v="2"/>
    <s v="2023-02"/>
  </r>
  <r>
    <n v="3502016"/>
    <n v="350201619"/>
    <n v="34162"/>
    <d v="2023-02-27T00:00:00"/>
    <n v="129"/>
    <x v="13"/>
    <s v="Al-Rifa'i"/>
    <s v="Markaz Al-Rifa'i"/>
    <s v="Al Tifige"/>
    <s v="التيفيج"/>
    <n v="31.735530000000001"/>
    <n v="46.112045999999999"/>
    <n v="17"/>
    <x v="15"/>
    <n v="3"/>
    <s v="2023-02"/>
  </r>
  <r>
    <n v="3504001"/>
    <n v="350400119"/>
    <n v="24494"/>
    <d v="2023-02-13T00:00:00"/>
    <n v="129"/>
    <x v="13"/>
    <s v="Nassriya"/>
    <s v="Markaz Al-Nassriya"/>
    <s v="Al Aker"/>
    <s v="العكر"/>
    <n v="31.027710880499999"/>
    <n v="46.218214741200001"/>
    <n v="45"/>
    <x v="15"/>
    <n v="15"/>
    <s v="2023-02"/>
  </r>
  <r>
    <n v="3504002"/>
    <n v="350400219"/>
    <n v="25529"/>
    <d v="2023-03-01T00:00:00"/>
    <n v="129"/>
    <x v="13"/>
    <s v="Nassriya"/>
    <s v="Markaz Al-Nassriya"/>
    <s v="Al Aoeh"/>
    <s v="قرية العوية"/>
    <n v="31.033167288000001"/>
    <n v="46.273891712999998"/>
    <n v="9"/>
    <x v="15"/>
    <n v="5"/>
    <s v="2023-03"/>
  </r>
  <r>
    <n v="3504052"/>
    <n v="350405219"/>
    <n v="9113"/>
    <d v="2023-02-12T00:00:00"/>
    <n v="129"/>
    <x v="13"/>
    <s v="Nassriya"/>
    <s v="Markaz Al-Nassriya"/>
    <s v="Ur"/>
    <s v="حي اور"/>
    <n v="31.060153968000002"/>
    <n v="46.243325555299997"/>
    <n v="5"/>
    <x v="15"/>
    <n v="2"/>
    <s v="2023-02"/>
  </r>
  <r>
    <n v="3504007"/>
    <n v="350400719"/>
    <n v="25525"/>
    <d v="2023-02-25T00:00:00"/>
    <n v="129"/>
    <x v="13"/>
    <s v="Nassriya"/>
    <s v="Markaz Al-Nassriya"/>
    <s v="Al Emarat"/>
    <s v="العمارات"/>
    <n v="31.027024004299999"/>
    <n v="46.241676675500003"/>
    <n v="40"/>
    <x v="15"/>
    <n v="4"/>
    <s v="2023-02"/>
  </r>
  <r>
    <n v="3504010"/>
    <n v="350401019"/>
    <n v="24740"/>
    <d v="2023-02-13T00:00:00"/>
    <n v="129"/>
    <x v="13"/>
    <s v="Nassriya"/>
    <s v="Markaz Al-Nassriya"/>
    <s v="Al Iskan"/>
    <s v="الاسكان"/>
    <n v="31.038505004899999"/>
    <n v="46.242960423"/>
    <n v="3"/>
    <x v="15"/>
    <n v="3"/>
    <s v="2023-02"/>
  </r>
  <r>
    <n v="3504011"/>
    <n v="350401119"/>
    <n v="10260"/>
    <d v="2023-03-06T00:00:00"/>
    <n v="129"/>
    <x v="13"/>
    <s v="Nassriya"/>
    <s v="Markaz Al-Nassriya"/>
    <s v="Al Iskan Al Sinaie"/>
    <s v="الاسكان الصناعي"/>
    <n v="31.0087376"/>
    <n v="46.284794599999998"/>
    <n v="680"/>
    <x v="15"/>
    <n v="40"/>
    <s v="2023-03"/>
  </r>
  <r>
    <n v="3504015"/>
    <n v="350401519"/>
    <n v="10272"/>
    <d v="2023-02-15T00:00:00"/>
    <n v="129"/>
    <x v="13"/>
    <s v="Nassriya"/>
    <s v="Markaz Al-Nassriya"/>
    <s v="Al Shoula"/>
    <s v="الشعلة"/>
    <n v="31.034963944600001"/>
    <n v="46.242300951700003"/>
    <n v="3"/>
    <x v="15"/>
    <n v="3"/>
    <s v="2023-02"/>
  </r>
  <r>
    <n v="3504012"/>
    <n v="350401219"/>
    <n v="24540"/>
    <d v="2023-01-26T00:00:00"/>
    <n v="129"/>
    <x v="13"/>
    <s v="Nassriya"/>
    <s v="Markaz Al-Nassriya"/>
    <s v="Al Mahaliyah"/>
    <s v="المحليه"/>
    <n v="31.052442887600002"/>
    <n v="46.236798131699999"/>
    <n v="6"/>
    <x v="15"/>
    <n v="2"/>
    <s v="2023-01"/>
  </r>
  <r>
    <n v="3504014"/>
    <n v="350401419"/>
    <n v="10254"/>
    <d v="2023-02-12T00:00:00"/>
    <n v="129"/>
    <x v="13"/>
    <s v="Nassriya"/>
    <s v="Markaz Al-Nassriya"/>
    <s v="Al Sharqiya"/>
    <s v="الشرقيه"/>
    <n v="31.044867277600002"/>
    <n v="46.259297235299996"/>
    <n v="30"/>
    <x v="10"/>
    <n v="10"/>
    <s v="2023-02"/>
  </r>
  <r>
    <n v="3504051"/>
    <n v="350405119"/>
    <n v="23685"/>
    <d v="2023-02-12T00:00:00"/>
    <n v="129"/>
    <x v="13"/>
    <s v="Nassriya"/>
    <s v="Markaz Al-Nassriya"/>
    <s v="Um Al Dood"/>
    <s v="ام الدود"/>
    <n v="31.087265559999999"/>
    <n v="46.241235476500002"/>
    <n v="16"/>
    <x v="10"/>
    <n v="6"/>
    <s v="2023-02"/>
  </r>
  <r>
    <n v="3504029"/>
    <n v="350402919"/>
    <n v="10301"/>
    <d v="2023-03-05T00:00:00"/>
    <n v="129"/>
    <x v="13"/>
    <s v="Nassriya"/>
    <s v="Markaz Al-Nassriya"/>
    <s v="Hay Al Fidaa"/>
    <s v="حي الفداء"/>
    <n v="31.069166239000001"/>
    <n v="46.283791055999998"/>
    <n v="30"/>
    <x v="10"/>
    <n v="11"/>
    <s v="2023-03"/>
  </r>
  <r>
    <n v="3504021"/>
    <n v="350402119"/>
    <n v="10335"/>
    <d v="2023-03-06T00:00:00"/>
    <n v="129"/>
    <x v="13"/>
    <s v="Nassriya"/>
    <s v="Markaz Al-Nassriya"/>
    <s v="Al-Salhiya"/>
    <s v="حي الصالحية"/>
    <n v="31.0506383486"/>
    <n v="46.269343302599999"/>
    <n v="16"/>
    <x v="10"/>
    <n v="6"/>
    <s v="2023-03"/>
  </r>
  <r>
    <n v="3504019"/>
    <n v="350401919"/>
    <n v="9470"/>
    <d v="2023-02-15T00:00:00"/>
    <n v="129"/>
    <x v="13"/>
    <s v="Nassriya"/>
    <s v="Markaz Al-Nassriya"/>
    <s v="Al-hay al-askary"/>
    <s v="الحي العسكري "/>
    <n v="31.0569626851"/>
    <n v="46.266143804899997"/>
    <n v="13"/>
    <x v="10"/>
    <n v="4"/>
    <s v="2023-02"/>
  </r>
  <r>
    <n v="3504030"/>
    <n v="350403019"/>
    <n v="24746"/>
    <d v="2023-02-12T00:00:00"/>
    <n v="129"/>
    <x v="13"/>
    <s v="Nassriya"/>
    <s v="Markaz Al-Nassriya"/>
    <s v="Hay Al Khadraa"/>
    <s v="حي الخضراء"/>
    <n v="31.042946248900002"/>
    <n v="46.274699394599999"/>
    <n v="1"/>
    <x v="10"/>
    <n v="1"/>
    <s v="2023-02"/>
  </r>
  <r>
    <n v="3504031"/>
    <n v="350403119"/>
    <n v="21208"/>
    <d v="2023-03-05T00:00:00"/>
    <n v="129"/>
    <x v="13"/>
    <s v="Nassriya"/>
    <s v="Markaz Al-Nassriya"/>
    <s v="Hay Al Mualimeen"/>
    <s v="حي المعلمين"/>
    <n v="31.067779245299999"/>
    <n v="46.249674558199999"/>
    <n v="39"/>
    <x v="10"/>
    <n v="7"/>
    <s v="2023-03"/>
  </r>
  <r>
    <n v="3504041"/>
    <n v="350404119"/>
    <n v="25533"/>
    <d v="2023-02-15T00:00:00"/>
    <n v="129"/>
    <x v="13"/>
    <s v="Nassriya"/>
    <s v="Markaz Al-Nassriya"/>
    <s v="Nassriya-Hey 400"/>
    <s v="حي 400"/>
    <n v="31.080862144499999"/>
    <n v="46.240087203599998"/>
    <n v="124"/>
    <x v="10"/>
    <n v="33"/>
    <s v="2023-02"/>
  </r>
  <r>
    <n v="3504045"/>
    <n v="350404519"/>
    <n v="22344"/>
    <d v="2023-02-12T00:00:00"/>
    <n v="129"/>
    <x v="13"/>
    <s v="Nassriya"/>
    <s v="Markaz Al-Nassriya"/>
    <s v="Share Eshreen"/>
    <s v="شارع عشرين"/>
    <n v="31.048519000500001"/>
    <n v="46.257282930099997"/>
    <n v="7"/>
    <x v="10"/>
    <n v="2"/>
    <s v="2023-02"/>
  </r>
  <r>
    <n v="3504042"/>
    <n v="350404219"/>
    <n v="10263"/>
    <d v="2023-03-05T00:00:00"/>
    <n v="129"/>
    <x v="13"/>
    <s v="Nassriya"/>
    <s v="Markaz Al-Nassriya"/>
    <s v="Sadir City"/>
    <s v="حي مدينة الصدر"/>
    <n v="31.0802066016"/>
    <n v="46.235693895300003"/>
    <n v="30"/>
    <x v="10"/>
    <n v="15"/>
    <s v="2023-03"/>
  </r>
  <r>
    <n v="3505013"/>
    <n v="350501319"/>
    <n v="33809"/>
    <d v="2023-03-06T00:00:00"/>
    <n v="129"/>
    <x v="13"/>
    <s v="Suq Al-Shoyokh"/>
    <s v="Akaika"/>
    <s v="Hay Al-Askery"/>
    <s v="حي العسكري"/>
    <n v="30.914428999999998"/>
    <n v="46.47878"/>
    <n v="21"/>
    <x v="10"/>
    <n v="5"/>
    <s v="2023-03"/>
  </r>
  <r>
    <n v="3504046"/>
    <n v="350404619"/>
    <n v="10269"/>
    <d v="2023-03-01T00:00:00"/>
    <n v="129"/>
    <x v="13"/>
    <s v="Nassriya"/>
    <s v="Ur"/>
    <s v="Sindaliyah-Sidenaweyah"/>
    <s v="حي السديناويه"/>
    <n v="31.041901284200001"/>
    <n v="46.3069539022"/>
    <n v="41"/>
    <x v="10"/>
    <n v="15"/>
    <s v="2023-03"/>
  </r>
  <r>
    <n v="3504057"/>
    <n v="350405719"/>
    <n v="33806"/>
    <d v="2023-02-25T00:00:00"/>
    <n v="129"/>
    <x v="13"/>
    <s v="Nassriya"/>
    <s v="Markaz Said Dekhil"/>
    <s v="Hay Al-Zahraa"/>
    <s v="حي الزهراء"/>
    <n v="31.134141"/>
    <n v="46.437801999999998"/>
    <n v="4"/>
    <x v="10"/>
    <n v="2"/>
    <s v="2023-02"/>
  </r>
  <r>
    <n v="3504019"/>
    <n v="350401919"/>
    <n v="9470"/>
    <d v="2023-02-15T00:00:00"/>
    <n v="129"/>
    <x v="13"/>
    <s v="Nassriya"/>
    <s v="Markaz Al-Nassriya"/>
    <s v="Al-hay al-askary"/>
    <s v="الحي العسكري "/>
    <n v="31.0569626851"/>
    <n v="46.266143804899997"/>
    <n v="13"/>
    <x v="0"/>
    <n v="3"/>
    <s v="2023-02"/>
  </r>
  <r>
    <n v="3603003"/>
    <n v="360300319"/>
    <n v="22326"/>
    <d v="2023-02-28T00:00:00"/>
    <n v="129"/>
    <x v="14"/>
    <s v="Diwaniya"/>
    <s v="Markaz Al-Diwaniya"/>
    <s v="Al Mojamaa Al Sakani"/>
    <s v="المجمع السكني"/>
    <n v="31.981883123500001"/>
    <n v="44.972986456299999"/>
    <n v="2"/>
    <x v="22"/>
    <n v="2"/>
    <s v="2023-02"/>
  </r>
  <r>
    <n v="3504028"/>
    <n v="350402819"/>
    <n v="25526"/>
    <d v="2023-02-12T00:00:00"/>
    <n v="129"/>
    <x v="13"/>
    <s v="Nassriya"/>
    <s v="Markaz Al-Nassriya"/>
    <s v="Hay Al Ameer"/>
    <s v="حي الامير"/>
    <n v="31.036175809100001"/>
    <n v="46.220527480000001"/>
    <n v="55"/>
    <x v="16"/>
    <n v="10"/>
    <s v="2023-02"/>
  </r>
  <r>
    <n v="3504054"/>
    <n v="350405419"/>
    <n v="9427"/>
    <d v="2023-02-15T00:00:00"/>
    <n v="129"/>
    <x v="13"/>
    <s v="Nassriya"/>
    <s v="Markaz Al-Nassriya"/>
    <s v="Hay AL-Mansouria"/>
    <s v="المنصورية "/>
    <n v="31.033617899999999"/>
    <n v="46.217652000000001"/>
    <n v="135"/>
    <x v="16"/>
    <n v="15"/>
    <s v="2023-02"/>
  </r>
  <r>
    <n v="3603053"/>
    <n v="360305319"/>
    <n v="24903"/>
    <d v="2023-02-07T00:00:00"/>
    <n v="129"/>
    <x v="14"/>
    <s v="Diwaniya"/>
    <s v="Markaz Al-Diwaniya"/>
    <s v="Hay Al Sadir 2"/>
    <s v="حي الصدر الثاني"/>
    <n v="32.006378062099998"/>
    <n v="44.937357457700003"/>
    <n v="2"/>
    <x v="13"/>
    <n v="1"/>
    <s v="2023-02"/>
  </r>
  <r>
    <n v="3505003"/>
    <n v="350500319"/>
    <n v="25436"/>
    <d v="2023-03-06T00:00:00"/>
    <n v="129"/>
    <x v="13"/>
    <s v="Suq Al-Shoyokh"/>
    <s v="Markaz Suq Al-Shoyokh"/>
    <s v="Al Kibla"/>
    <s v="القبله"/>
    <n v="30.906636502200001"/>
    <n v="46.445979934699999"/>
    <n v="19"/>
    <x v="19"/>
    <n v="3"/>
    <s v="2023-03"/>
  </r>
  <r>
    <n v="3504054"/>
    <n v="350405419"/>
    <n v="9427"/>
    <d v="2023-02-15T00:00:00"/>
    <n v="129"/>
    <x v="13"/>
    <s v="Nassriya"/>
    <s v="Markaz Al-Nassriya"/>
    <s v="Hay AL-Mansouria"/>
    <s v="المنصورية "/>
    <n v="31.033617899999999"/>
    <n v="46.217652000000001"/>
    <n v="135"/>
    <x v="19"/>
    <n v="32"/>
    <s v="2023-02"/>
  </r>
  <r>
    <n v="3504011"/>
    <n v="350401119"/>
    <n v="10260"/>
    <d v="2023-03-06T00:00:00"/>
    <n v="129"/>
    <x v="13"/>
    <s v="Nassriya"/>
    <s v="Markaz Al-Nassriya"/>
    <s v="Al Iskan Al Sinaie"/>
    <s v="الاسكان الصناعي"/>
    <n v="31.0087376"/>
    <n v="46.284794599999998"/>
    <n v="680"/>
    <x v="19"/>
    <n v="150"/>
    <s v="2023-03"/>
  </r>
  <r>
    <n v="3502018"/>
    <n v="350201819"/>
    <n v="10289"/>
    <d v="2023-02-27T00:00:00"/>
    <n v="129"/>
    <x v="13"/>
    <s v="Al-Rifa'i"/>
    <s v="Markaz Al-Rifa'i"/>
    <s v="Hay Al Ameer"/>
    <s v="حي الامير "/>
    <n v="31.715143000000001"/>
    <n v="46.098461"/>
    <n v="8"/>
    <x v="19"/>
    <n v="3"/>
    <s v="2023-02"/>
  </r>
  <r>
    <n v="3504014"/>
    <n v="350401419"/>
    <n v="10254"/>
    <d v="2023-02-12T00:00:00"/>
    <n v="129"/>
    <x v="13"/>
    <s v="Nassriya"/>
    <s v="Markaz Al-Nassriya"/>
    <s v="Al Sharqiya"/>
    <s v="الشرقيه"/>
    <n v="31.044867277600002"/>
    <n v="46.259297235299996"/>
    <n v="30"/>
    <x v="33"/>
    <n v="15"/>
    <s v="2023-02"/>
  </r>
  <r>
    <n v="3504029"/>
    <n v="350402919"/>
    <n v="10301"/>
    <d v="2023-03-05T00:00:00"/>
    <n v="129"/>
    <x v="13"/>
    <s v="Nassriya"/>
    <s v="Markaz Al-Nassriya"/>
    <s v="Hay Al Fidaa"/>
    <s v="حي الفداء"/>
    <n v="31.069166239000001"/>
    <n v="46.283791055999998"/>
    <n v="30"/>
    <x v="33"/>
    <n v="9"/>
    <s v="2023-03"/>
  </r>
  <r>
    <n v="3504031"/>
    <n v="350403119"/>
    <n v="21208"/>
    <d v="2023-03-05T00:00:00"/>
    <n v="129"/>
    <x v="13"/>
    <s v="Nassriya"/>
    <s v="Markaz Al-Nassriya"/>
    <s v="Hay Al Mualimeen"/>
    <s v="حي المعلمين"/>
    <n v="31.067779245299999"/>
    <n v="46.249674558199999"/>
    <n v="39"/>
    <x v="33"/>
    <n v="5"/>
    <s v="2023-03"/>
  </r>
  <r>
    <n v="3504019"/>
    <n v="350401919"/>
    <n v="9470"/>
    <d v="2023-02-15T00:00:00"/>
    <n v="129"/>
    <x v="13"/>
    <s v="Nassriya"/>
    <s v="Markaz Al-Nassriya"/>
    <s v="Al-hay al-askary"/>
    <s v="الحي العسكري "/>
    <n v="31.0569626851"/>
    <n v="46.266143804899997"/>
    <n v="13"/>
    <x v="33"/>
    <n v="3"/>
    <s v="2023-02"/>
  </r>
  <r>
    <n v="3504042"/>
    <n v="350404219"/>
    <n v="10263"/>
    <d v="2023-03-05T00:00:00"/>
    <n v="129"/>
    <x v="13"/>
    <s v="Nassriya"/>
    <s v="Markaz Al-Nassriya"/>
    <s v="Sadir City"/>
    <s v="حي مدينة الصدر"/>
    <n v="31.0802066016"/>
    <n v="46.235693895300003"/>
    <n v="30"/>
    <x v="33"/>
    <n v="10"/>
    <s v="2023-03"/>
  </r>
  <r>
    <n v="3504041"/>
    <n v="350404119"/>
    <n v="25533"/>
    <d v="2023-02-15T00:00:00"/>
    <n v="129"/>
    <x v="13"/>
    <s v="Nassriya"/>
    <s v="Markaz Al-Nassriya"/>
    <s v="Nassriya-Hey 400"/>
    <s v="حي 400"/>
    <n v="31.080862144499999"/>
    <n v="46.240087203599998"/>
    <n v="124"/>
    <x v="33"/>
    <n v="15"/>
    <s v="2023-02"/>
  </r>
  <r>
    <n v="3504046"/>
    <n v="350404619"/>
    <n v="10269"/>
    <d v="2023-03-01T00:00:00"/>
    <n v="129"/>
    <x v="13"/>
    <s v="Nassriya"/>
    <s v="Ur"/>
    <s v="Sindaliyah-Sidenaweyah"/>
    <s v="حي السديناويه"/>
    <n v="31.041901284200001"/>
    <n v="46.3069539022"/>
    <n v="41"/>
    <x v="33"/>
    <n v="15"/>
    <s v="2023-03"/>
  </r>
  <r>
    <n v="3504057"/>
    <n v="350405719"/>
    <n v="33806"/>
    <d v="2023-02-25T00:00:00"/>
    <n v="129"/>
    <x v="13"/>
    <s v="Nassriya"/>
    <s v="Markaz Said Dekhil"/>
    <s v="Hay Al-Zahraa"/>
    <s v="حي الزهراء"/>
    <n v="31.134141"/>
    <n v="46.437801999999998"/>
    <n v="4"/>
    <x v="11"/>
    <n v="2"/>
    <s v="2023-02"/>
  </r>
  <r>
    <n v="3504046"/>
    <n v="350404619"/>
    <n v="10269"/>
    <d v="2023-03-01T00:00:00"/>
    <n v="129"/>
    <x v="13"/>
    <s v="Nassriya"/>
    <s v="Ur"/>
    <s v="Sindaliyah-Sidenaweyah"/>
    <s v="حي السديناويه"/>
    <n v="31.041901284200001"/>
    <n v="46.3069539022"/>
    <n v="41"/>
    <x v="11"/>
    <n v="2"/>
    <s v="2023-03"/>
  </r>
  <r>
    <n v="3504041"/>
    <n v="350404119"/>
    <n v="25533"/>
    <d v="2023-02-15T00:00:00"/>
    <n v="129"/>
    <x v="13"/>
    <s v="Nassriya"/>
    <s v="Markaz Al-Nassriya"/>
    <s v="Nassriya-Hey 400"/>
    <s v="حي 400"/>
    <n v="31.080862144499999"/>
    <n v="46.240087203599998"/>
    <n v="124"/>
    <x v="11"/>
    <n v="7"/>
    <s v="2023-02"/>
  </r>
  <r>
    <n v="3504031"/>
    <n v="350403119"/>
    <n v="21208"/>
    <d v="2023-03-05T00:00:00"/>
    <n v="129"/>
    <x v="13"/>
    <s v="Nassriya"/>
    <s v="Markaz Al-Nassriya"/>
    <s v="Hay Al Mualimeen"/>
    <s v="حي المعلمين"/>
    <n v="31.067779245299999"/>
    <n v="46.249674558199999"/>
    <n v="39"/>
    <x v="11"/>
    <n v="5"/>
    <s v="2023-03"/>
  </r>
  <r>
    <n v="3504019"/>
    <n v="350401919"/>
    <n v="9470"/>
    <d v="2023-02-15T00:00:00"/>
    <n v="129"/>
    <x v="13"/>
    <s v="Nassriya"/>
    <s v="Markaz Al-Nassriya"/>
    <s v="Al-hay al-askary"/>
    <s v="الحي العسكري "/>
    <n v="31.0569626851"/>
    <n v="46.266143804899997"/>
    <n v="13"/>
    <x v="11"/>
    <n v="3"/>
    <s v="2023-02"/>
  </r>
  <r>
    <n v="3504021"/>
    <n v="350402119"/>
    <n v="10335"/>
    <d v="2023-03-06T00:00:00"/>
    <n v="129"/>
    <x v="13"/>
    <s v="Nassriya"/>
    <s v="Markaz Al-Nassriya"/>
    <s v="Al-Salhiya"/>
    <s v="حي الصالحية"/>
    <n v="31.0506383486"/>
    <n v="46.269343302599999"/>
    <n v="16"/>
    <x v="11"/>
    <n v="2"/>
    <s v="2023-03"/>
  </r>
  <r>
    <n v="3504029"/>
    <n v="350402919"/>
    <n v="10301"/>
    <d v="2023-03-05T00:00:00"/>
    <n v="129"/>
    <x v="13"/>
    <s v="Nassriya"/>
    <s v="Markaz Al-Nassriya"/>
    <s v="Hay Al Fidaa"/>
    <s v="حي الفداء"/>
    <n v="31.069166239000001"/>
    <n v="46.283791055999998"/>
    <n v="30"/>
    <x v="11"/>
    <n v="4"/>
    <s v="2023-03"/>
  </r>
  <r>
    <n v="3504014"/>
    <n v="350401419"/>
    <n v="10254"/>
    <d v="2023-02-12T00:00:00"/>
    <n v="129"/>
    <x v="13"/>
    <s v="Nassriya"/>
    <s v="Markaz Al-Nassriya"/>
    <s v="Al Sharqiya"/>
    <s v="الشرقيه"/>
    <n v="31.044867277600002"/>
    <n v="46.259297235299996"/>
    <n v="30"/>
    <x v="11"/>
    <n v="5"/>
    <s v="2023-02"/>
  </r>
  <r>
    <n v="2101016"/>
    <n v="2101016113"/>
    <n v="272"/>
    <d v="2023-02-18T15:20:08"/>
    <n v="129"/>
    <x v="0"/>
    <s v="Al-Ka'im"/>
    <s v="Markaz Al-Ka'im"/>
    <s v="Hay 12 Rabee Alawal"/>
    <s v="حي 12ربيع الاول"/>
    <n v="34.392088330299998"/>
    <n v="40.985045987399999"/>
    <n v="7"/>
    <x v="11"/>
    <n v="7"/>
    <s v="2023-02"/>
  </r>
  <r>
    <n v="2702047"/>
    <n v="2702047113"/>
    <n v="34008"/>
    <d v="2023-03-17T22:56:28"/>
    <n v="129"/>
    <x v="3"/>
    <s v="Al-Ba'aj"/>
    <s v="Markaz Al-Ba'aj"/>
    <s v="Al-Risalah"/>
    <s v="حي الرساله"/>
    <n v="36.044508999999998"/>
    <n v="41.714508000000002"/>
    <n v="27"/>
    <x v="11"/>
    <n v="7"/>
    <s v="2023-03"/>
  </r>
  <r>
    <n v="2708129"/>
    <n v="2708129113"/>
    <n v="18006"/>
    <d v="2023-03-18T20:39:00"/>
    <n v="129"/>
    <x v="3"/>
    <s v="Telafar"/>
    <s v="Markaz Telafar"/>
    <s v="Hay Al Nasir"/>
    <s v="حي النصر"/>
    <n v="36.371630000000003"/>
    <n v="42.459803600000001"/>
    <n v="4"/>
    <x v="1"/>
    <n v="4"/>
    <s v="2023-03"/>
  </r>
  <r>
    <n v="2708148"/>
    <n v="2708148113"/>
    <n v="33294"/>
    <d v="2023-03-18T13:08:57"/>
    <n v="129"/>
    <x v="3"/>
    <s v="Telafar"/>
    <s v="Markaz Telafar"/>
    <s v="Al rahma Village"/>
    <s v="قرية الرحمة"/>
    <n v="36.391159999999999"/>
    <n v="42.502434999999998"/>
    <n v="5"/>
    <x v="1"/>
    <n v="5"/>
    <s v="2023-03"/>
  </r>
  <r>
    <n v="2708014"/>
    <n v="2708014113"/>
    <n v="25819"/>
    <d v="2023-03-18T20:38:58"/>
    <n v="129"/>
    <x v="3"/>
    <s v="Telafar"/>
    <s v="Markaz Telafar"/>
    <s v="Telafar-Al Noor"/>
    <s v="حي النور"/>
    <n v="36.383068999999999"/>
    <n v="42.470675"/>
    <n v="6"/>
    <x v="1"/>
    <n v="6"/>
    <s v="2023-03"/>
  </r>
  <r>
    <n v="2708176"/>
    <n v="2708176113"/>
    <n v="33472"/>
    <d v="2023-03-19T09:12:12"/>
    <n v="129"/>
    <x v="3"/>
    <s v="Telafar"/>
    <s v="Ayadiya"/>
    <s v="Qasabat Ayadiya"/>
    <s v="قصبة العياضية"/>
    <n v="36.485300000000002"/>
    <n v="42.422117739400001"/>
    <n v="43"/>
    <x v="1"/>
    <n v="43"/>
    <s v="2023-03"/>
  </r>
  <r>
    <n v="2702047"/>
    <n v="2702047113"/>
    <n v="34008"/>
    <d v="2023-03-17T22:56:28"/>
    <n v="129"/>
    <x v="3"/>
    <s v="Al-Ba'aj"/>
    <s v="Markaz Al-Ba'aj"/>
    <s v="Al-Risalah"/>
    <s v="حي الرساله"/>
    <n v="36.044508999999998"/>
    <n v="41.714508000000002"/>
    <n v="27"/>
    <x v="1"/>
    <n v="20"/>
    <s v="2023-03"/>
  </r>
  <r>
    <n v="2101017"/>
    <n v="2101017113"/>
    <n v="23793"/>
    <d v="2023-02-05T14:15:47"/>
    <n v="129"/>
    <x v="0"/>
    <s v="Al-Ka'im"/>
    <s v="Markaz Al-Ka'im"/>
    <s v="Hay Al Askary"/>
    <s v="حي العسكري"/>
    <n v="34.388792874099998"/>
    <n v="41.022202437899999"/>
    <n v="7"/>
    <x v="1"/>
    <n v="7"/>
    <s v="2023-02"/>
  </r>
  <r>
    <n v="2106017"/>
    <n v="2106017113"/>
    <n v="23819"/>
    <d v="2023-03-13T00:37:49"/>
    <n v="129"/>
    <x v="0"/>
    <s v="Haditha"/>
    <s v="Al-Haqlaniya"/>
    <s v="Hay Al Haqlaniyah Qadim"/>
    <s v="حي حقلانية القديمة"/>
    <n v="34.086748659900003"/>
    <n v="42.368359368999997"/>
    <n v="2"/>
    <x v="1"/>
    <n v="2"/>
    <s v="2023-03"/>
  </r>
  <r>
    <n v="2107081"/>
    <n v="2107081113"/>
    <n v="29535"/>
    <d v="2023-03-16T15:22:26"/>
    <n v="129"/>
    <x v="0"/>
    <s v="Heet"/>
    <s v="Kubaisa"/>
    <s v="Hay Al-Askari"/>
    <s v="الحي العسكري"/>
    <n v="33.5881136"/>
    <n v="42.615735399999998"/>
    <n v="8"/>
    <x v="1"/>
    <n v="8"/>
    <s v="2023-03"/>
  </r>
  <r>
    <n v="3502016"/>
    <n v="350201619"/>
    <n v="34162"/>
    <d v="2023-02-27T00:00:00"/>
    <n v="129"/>
    <x v="13"/>
    <s v="Al-Rifa'i"/>
    <s v="Markaz Al-Rifa'i"/>
    <s v="Al Tifige"/>
    <s v="التيفيج"/>
    <n v="31.735530000000001"/>
    <n v="46.112045999999999"/>
    <n v="17"/>
    <x v="1"/>
    <n v="4"/>
    <s v="2023-02"/>
  </r>
  <r>
    <n v="3502015"/>
    <n v="350201519"/>
    <n v="33803"/>
    <d v="2023-02-26T00:00:00"/>
    <n v="129"/>
    <x v="13"/>
    <s v="Al-Rifa'i"/>
    <s v="Al-Nasr"/>
    <s v="Al Amam Al Ridhah"/>
    <s v="الامام الرضا"/>
    <n v="31.543367"/>
    <n v="46.119889000000001"/>
    <n v="4"/>
    <x v="1"/>
    <n v="2"/>
    <s v="2023-02"/>
  </r>
  <r>
    <n v="3504051"/>
    <n v="350405119"/>
    <n v="23685"/>
    <d v="2023-02-12T00:00:00"/>
    <n v="129"/>
    <x v="13"/>
    <s v="Nassriya"/>
    <s v="Markaz Al-Nassriya"/>
    <s v="Um Al Dood"/>
    <s v="ام الدود"/>
    <n v="31.087265559999999"/>
    <n v="46.241235476500002"/>
    <n v="16"/>
    <x v="1"/>
    <n v="4"/>
    <s v="2023-02"/>
  </r>
  <r>
    <n v="3503015"/>
    <n v="350301519"/>
    <n v="33805"/>
    <d v="2023-02-11T00:00:00"/>
    <n v="129"/>
    <x v="13"/>
    <s v="Al-Shatra"/>
    <s v="Markaz Al-Gharraf"/>
    <s v="Hay Al-Shouhdaa"/>
    <s v="حي الشهداء"/>
    <n v="31.295843999999999"/>
    <n v="46.233044999999997"/>
    <n v="3"/>
    <x v="1"/>
    <n v="1"/>
    <s v="2023-02"/>
  </r>
  <r>
    <n v="3504016"/>
    <n v="350401619"/>
    <n v="10281"/>
    <d v="2023-02-15T00:00:00"/>
    <n v="129"/>
    <x v="13"/>
    <s v="Nassriya"/>
    <s v="Markaz Al-Nassriya"/>
    <s v="Al Shumokh"/>
    <s v="حي الشموخ"/>
    <n v="31.029471706599999"/>
    <n v="46.244121658399997"/>
    <n v="9"/>
    <x v="1"/>
    <n v="4"/>
    <s v="2023-02"/>
  </r>
  <r>
    <n v="3504011"/>
    <n v="350401119"/>
    <n v="10260"/>
    <d v="2023-03-06T00:00:00"/>
    <n v="129"/>
    <x v="13"/>
    <s v="Nassriya"/>
    <s v="Markaz Al-Nassriya"/>
    <s v="Al Iskan Al Sinaie"/>
    <s v="الاسكان الصناعي"/>
    <n v="31.0087376"/>
    <n v="46.284794599999998"/>
    <n v="680"/>
    <x v="1"/>
    <n v="10"/>
    <s v="2023-03"/>
  </r>
  <r>
    <n v="3504012"/>
    <n v="350401219"/>
    <n v="24540"/>
    <d v="2023-01-26T00:00:00"/>
    <n v="129"/>
    <x v="13"/>
    <s v="Nassriya"/>
    <s v="Markaz Al-Nassriya"/>
    <s v="Al Mahaliyah"/>
    <s v="المحليه"/>
    <n v="31.052442887600002"/>
    <n v="46.236798131699999"/>
    <n v="6"/>
    <x v="1"/>
    <n v="3"/>
    <s v="2023-01"/>
  </r>
  <r>
    <n v="3504054"/>
    <n v="350405419"/>
    <n v="9427"/>
    <d v="2023-02-15T00:00:00"/>
    <n v="129"/>
    <x v="13"/>
    <s v="Nassriya"/>
    <s v="Markaz Al-Nassriya"/>
    <s v="Hay AL-Mansouria"/>
    <s v="المنصورية "/>
    <n v="31.033617899999999"/>
    <n v="46.217652000000001"/>
    <n v="135"/>
    <x v="1"/>
    <n v="13"/>
    <s v="2023-02"/>
  </r>
  <r>
    <n v="3504001"/>
    <n v="350400119"/>
    <n v="24494"/>
    <d v="2023-02-13T00:00:00"/>
    <n v="129"/>
    <x v="13"/>
    <s v="Nassriya"/>
    <s v="Markaz Al-Nassriya"/>
    <s v="Al Aker"/>
    <s v="العكر"/>
    <n v="31.027710880499999"/>
    <n v="46.218214741200001"/>
    <n v="45"/>
    <x v="1"/>
    <n v="20"/>
    <s v="2023-02"/>
  </r>
  <r>
    <n v="3504003"/>
    <n v="350400319"/>
    <n v="24415"/>
    <d v="2023-02-11T00:00:00"/>
    <n v="129"/>
    <x v="13"/>
    <s v="Nassriya"/>
    <s v="Markaz Al-Nassriya"/>
    <s v="Al Asrriyah Village"/>
    <s v="القرية العصرية"/>
    <n v="31.122673117800002"/>
    <n v="46.234062045100004"/>
    <n v="1"/>
    <x v="1"/>
    <n v="1"/>
    <s v="2023-02"/>
  </r>
  <r>
    <n v="3504006"/>
    <n v="350400619"/>
    <n v="9728"/>
    <d v="2023-02-15T00:00:00"/>
    <n v="129"/>
    <x v="13"/>
    <s v="Nassriya"/>
    <s v="Markaz Al-Nassriya"/>
    <s v="Al Dhubat"/>
    <s v="حي الضباط"/>
    <n v="31.038316374200001"/>
    <n v="46.253982172199997"/>
    <n v="5"/>
    <x v="1"/>
    <n v="5"/>
    <s v="2023-02"/>
  </r>
  <r>
    <n v="3504007"/>
    <n v="350400719"/>
    <n v="25525"/>
    <d v="2023-02-25T00:00:00"/>
    <n v="129"/>
    <x v="13"/>
    <s v="Nassriya"/>
    <s v="Markaz Al-Nassriya"/>
    <s v="Al Emarat"/>
    <s v="العمارات"/>
    <n v="31.027024004299999"/>
    <n v="46.241676675500003"/>
    <n v="40"/>
    <x v="1"/>
    <n v="10"/>
    <s v="2023-02"/>
  </r>
  <r>
    <n v="3504031"/>
    <n v="350403119"/>
    <n v="21208"/>
    <d v="2023-03-05T00:00:00"/>
    <n v="129"/>
    <x v="13"/>
    <s v="Nassriya"/>
    <s v="Markaz Al-Nassriya"/>
    <s v="Hay Al Mualimeen"/>
    <s v="حي المعلمين"/>
    <n v="31.067779245299999"/>
    <n v="46.249674558199999"/>
    <n v="39"/>
    <x v="1"/>
    <n v="17"/>
    <s v="2023-03"/>
  </r>
  <r>
    <n v="3504025"/>
    <n v="350402519"/>
    <n v="10262"/>
    <d v="2023-03-05T00:00:00"/>
    <n v="129"/>
    <x v="13"/>
    <s v="Nassriya"/>
    <s v="Markaz Al-Nassriya"/>
    <s v="Aredo"/>
    <s v="حي اريدو"/>
    <n v="31.074394900600002"/>
    <n v="46.250142994800001"/>
    <n v="95"/>
    <x v="1"/>
    <n v="30"/>
    <s v="2023-03"/>
  </r>
  <r>
    <n v="3504028"/>
    <n v="350402819"/>
    <n v="25526"/>
    <d v="2023-02-12T00:00:00"/>
    <n v="129"/>
    <x v="13"/>
    <s v="Nassriya"/>
    <s v="Markaz Al-Nassriya"/>
    <s v="Hay Al Ameer"/>
    <s v="حي الامير"/>
    <n v="31.036175809100001"/>
    <n v="46.220527480000001"/>
    <n v="55"/>
    <x v="1"/>
    <n v="8"/>
    <s v="2023-02"/>
  </r>
  <r>
    <n v="3504022"/>
    <n v="350402219"/>
    <n v="9576"/>
    <d v="2023-02-11T00:00:00"/>
    <n v="129"/>
    <x v="13"/>
    <s v="Nassriya"/>
    <s v="Markaz Al-Nassriya"/>
    <s v="Al-shofah"/>
    <s v="قرية الشوفة"/>
    <n v="31.132791840500001"/>
    <n v="46.2356646856"/>
    <n v="1"/>
    <x v="1"/>
    <n v="1"/>
    <s v="2023-02"/>
  </r>
  <r>
    <n v="3504023"/>
    <n v="350402319"/>
    <n v="9448"/>
    <d v="2023-02-15T00:00:00"/>
    <n v="129"/>
    <x v="13"/>
    <s v="Nassriya"/>
    <s v="Markaz Al-Nassriya"/>
    <s v="Al-Thawrah"/>
    <s v="الثوره"/>
    <n v="31.027006973399999"/>
    <n v="46.228093038300003"/>
    <n v="69"/>
    <x v="1"/>
    <n v="15"/>
    <s v="2023-02"/>
  </r>
  <r>
    <n v="3504024"/>
    <n v="350402419"/>
    <n v="9396"/>
    <d v="2023-03-06T00:00:00"/>
    <n v="129"/>
    <x v="13"/>
    <s v="Nassriya"/>
    <s v="Markaz Al-Nassriya"/>
    <s v="Al-zielat"/>
    <s v="الزعيلات"/>
    <n v="31.0154237044"/>
    <n v="46.263441754500001"/>
    <n v="18"/>
    <x v="1"/>
    <n v="8"/>
    <s v="2023-03"/>
  </r>
  <r>
    <n v="3504033"/>
    <n v="350403319"/>
    <n v="10259"/>
    <d v="2023-02-15T00:00:00"/>
    <n v="129"/>
    <x v="13"/>
    <s v="Nassriya"/>
    <s v="Markaz Al-Nassriya"/>
    <s v="Hay Al Tadhihiya"/>
    <s v="حي التضحية"/>
    <n v="31.045411312199999"/>
    <n v="46.277832423"/>
    <n v="72"/>
    <x v="1"/>
    <n v="15"/>
    <s v="2023-02"/>
  </r>
  <r>
    <n v="3504040"/>
    <n v="350404019"/>
    <n v="25530"/>
    <d v="2023-02-12T00:00:00"/>
    <n v="129"/>
    <x v="13"/>
    <s v="Nassriya"/>
    <s v="Markaz Al-Nassriya"/>
    <s v="Hey Al-Rafdeen"/>
    <s v="حي الرافدين"/>
    <n v="31.076769222599999"/>
    <n v="46.264030067599997"/>
    <n v="5"/>
    <x v="1"/>
    <n v="2"/>
    <s v="2023-02"/>
  </r>
  <r>
    <n v="3504036"/>
    <n v="350403619"/>
    <n v="23683"/>
    <d v="2023-03-05T00:00:00"/>
    <n v="129"/>
    <x v="13"/>
    <s v="Nassriya"/>
    <s v="Markaz Al-Nassriya"/>
    <s v="Hay Mehidiya"/>
    <s v="حي المهيديه"/>
    <n v="31.03290329"/>
    <n v="46.251552429999997"/>
    <n v="8"/>
    <x v="1"/>
    <n v="2"/>
    <s v="2023-03"/>
  </r>
  <r>
    <n v="3504044"/>
    <n v="350404419"/>
    <n v="25527"/>
    <d v="2023-02-12T00:00:00"/>
    <n v="129"/>
    <x v="13"/>
    <s v="Nassriya"/>
    <s v="Markaz Al-Nassriya"/>
    <s v="Sharaa Al-hklas"/>
    <s v="شارع الاخلاص"/>
    <n v="31.058777803800002"/>
    <n v="46.257208607000003"/>
    <n v="4"/>
    <x v="1"/>
    <n v="2"/>
    <s v="2023-02"/>
  </r>
  <r>
    <n v="3505013"/>
    <n v="350501319"/>
    <n v="33809"/>
    <d v="2023-03-06T00:00:00"/>
    <n v="129"/>
    <x v="13"/>
    <s v="Suq Al-Shoyokh"/>
    <s v="Akaika"/>
    <s v="Hay Al-Askery"/>
    <s v="حي العسكري"/>
    <n v="30.914428999999998"/>
    <n v="46.47878"/>
    <n v="21"/>
    <x v="1"/>
    <n v="5"/>
    <s v="2023-03"/>
  </r>
  <r>
    <n v="3505002"/>
    <n v="350500219"/>
    <n v="24721"/>
    <d v="2023-03-01T00:00:00"/>
    <n v="129"/>
    <x v="13"/>
    <s v="Suq Al-Shoyokh"/>
    <s v="Al-Fadhliya"/>
    <s v="Al Barid Street"/>
    <s v="شارع البريد"/>
    <n v="30.956201633799999"/>
    <n v="46.359501579899998"/>
    <n v="13"/>
    <x v="1"/>
    <n v="8"/>
    <s v="2023-03"/>
  </r>
  <r>
    <n v="3505016"/>
    <n v="350501619"/>
    <n v="34161"/>
    <d v="2023-02-26T00:00:00"/>
    <n v="129"/>
    <x v="13"/>
    <s v="Suq Al-Shoyokh"/>
    <s v="Markaz Suq Al-Shoyokh"/>
    <s v="Um Al-Banin"/>
    <s v="ام البنين"/>
    <n v="30.880265143100001"/>
    <n v="46.454987385000003"/>
    <n v="10"/>
    <x v="1"/>
    <n v="5"/>
    <s v="2023-02"/>
  </r>
  <r>
    <n v="3505015"/>
    <n v="350501519"/>
    <n v="33811"/>
    <d v="2023-03-06T00:00:00"/>
    <n v="129"/>
    <x v="13"/>
    <s v="Suq Al-Shoyokh"/>
    <s v="Garmat Beni Said"/>
    <s v="Hay Al-Askery"/>
    <s v="حي العسكري"/>
    <n v="30.882387999999999"/>
    <n v="46.568722000000001"/>
    <n v="25"/>
    <x v="1"/>
    <n v="10"/>
    <s v="2023-03"/>
  </r>
  <r>
    <n v="3505004"/>
    <n v="350500419"/>
    <n v="25437"/>
    <d v="2023-02-11T00:00:00"/>
    <n v="129"/>
    <x v="13"/>
    <s v="Suq Al-Shoyokh"/>
    <s v="Markaz Suq Al-Shoyokh"/>
    <s v="Al Shumokh"/>
    <s v="الشموخ"/>
    <n v="30.9061211"/>
    <n v="46.449381199999998"/>
    <n v="12"/>
    <x v="1"/>
    <n v="5"/>
    <s v="2023-02"/>
  </r>
  <r>
    <n v="3505011"/>
    <n v="350501119"/>
    <n v="9258"/>
    <d v="2023-02-26T00:00:00"/>
    <n v="129"/>
    <x v="13"/>
    <s v="Suq Al-Shoyokh"/>
    <s v="Markaz Suq Al-Shoyokh"/>
    <s v="Hey al-zahraa"/>
    <s v="حي الزهراء"/>
    <n v="30.901869618300001"/>
    <n v="46.458244977299998"/>
    <n v="10"/>
    <x v="1"/>
    <n v="4"/>
    <s v="2023-02"/>
  </r>
  <r>
    <n v="3504025"/>
    <n v="350402519"/>
    <n v="10262"/>
    <d v="2023-03-05T00:00:00"/>
    <n v="129"/>
    <x v="13"/>
    <s v="Nassriya"/>
    <s v="Markaz Al-Nassriya"/>
    <s v="Aredo"/>
    <s v="حي اريدو"/>
    <n v="31.074394900600002"/>
    <n v="46.250142994800001"/>
    <n v="95"/>
    <x v="18"/>
    <n v="10"/>
    <s v="2023-03"/>
  </r>
  <r>
    <n v="3603076"/>
    <n v="360307619"/>
    <n v="3209"/>
    <d v="2023-02-05T00:00:00"/>
    <n v="129"/>
    <x v="14"/>
    <s v="Diwaniya"/>
    <s v="Markaz Al-Diwaniya"/>
    <s v="Hay al-muaalmien"/>
    <s v="حي المعلمين "/>
    <n v="31.991401403200001"/>
    <n v="44.895607716599997"/>
    <n v="1"/>
    <x v="23"/>
    <n v="1"/>
    <s v="2023-02"/>
  </r>
  <r>
    <n v="3505013"/>
    <n v="350501319"/>
    <n v="33809"/>
    <d v="2023-03-06T00:00:00"/>
    <n v="129"/>
    <x v="13"/>
    <s v="Suq Al-Shoyokh"/>
    <s v="Akaika"/>
    <s v="Hay Al-Askery"/>
    <s v="حي العسكري"/>
    <n v="30.914428999999998"/>
    <n v="46.47878"/>
    <n v="21"/>
    <x v="23"/>
    <n v="7"/>
    <s v="2023-03"/>
  </r>
  <r>
    <n v="3504031"/>
    <n v="350403120"/>
    <n v="21208"/>
    <d v="2023-07-20T00:00:00"/>
    <n v="130"/>
    <x v="13"/>
    <s v="Nassriya"/>
    <s v="Markaz Al-Nassriya"/>
    <s v="Hay Al Mualimeen"/>
    <s v="حي المعلمين"/>
    <n v="31.067779245299999"/>
    <n v="46.249674558199999"/>
    <n v="39"/>
    <x v="36"/>
    <n v="5"/>
    <s v="2023-07"/>
  </r>
  <r>
    <n v="3505013"/>
    <n v="350501320"/>
    <n v="33809"/>
    <d v="2023-08-06T00:00:00"/>
    <n v="130"/>
    <x v="13"/>
    <s v="Suq Al-Shoyokh"/>
    <s v="Akaika"/>
    <s v="Hay Al-Askery"/>
    <s v="حي العسكري"/>
    <n v="30.914428999999998"/>
    <n v="46.47878"/>
    <n v="21"/>
    <x v="36"/>
    <n v="4"/>
    <s v="2023-08"/>
  </r>
  <r>
    <n v="3505003"/>
    <n v="350500320"/>
    <n v="25436"/>
    <d v="2023-08-05T00:00:00"/>
    <n v="130"/>
    <x v="13"/>
    <s v="Suq Al-Shoyokh"/>
    <s v="Markaz Suq Al-Shoyokh"/>
    <s v="Al Kibla"/>
    <s v="القبله"/>
    <n v="30.906636502200001"/>
    <n v="46.445979934699999"/>
    <n v="19"/>
    <x v="37"/>
    <n v="1"/>
    <s v="2023-08"/>
  </r>
  <r>
    <n v="3504011"/>
    <n v="350401120"/>
    <n v="10260"/>
    <d v="2023-07-22T00:00:00"/>
    <n v="130"/>
    <x v="13"/>
    <s v="Nassriya"/>
    <s v="Markaz Al-Nassriya"/>
    <s v="Al Iskan Al Sinaie"/>
    <s v="الاسكان الصناعي"/>
    <n v="31.0087376"/>
    <n v="46.284794599999998"/>
    <n v="680"/>
    <x v="37"/>
    <n v="10"/>
    <s v="2023-07"/>
  </r>
  <r>
    <n v="3502012"/>
    <n v="350201220"/>
    <n v="33800"/>
    <d v="2023-08-05T00:00:00"/>
    <n v="130"/>
    <x v="13"/>
    <s v="Al-Rifa'i"/>
    <s v="Al-Nasr"/>
    <s v="Al-Mustshfah"/>
    <s v="حي المستشفى"/>
    <n v="31.541273"/>
    <n v="46.125217999999997"/>
    <n v="5"/>
    <x v="3"/>
    <n v="3"/>
    <s v="2023-08"/>
  </r>
  <r>
    <n v="3503006"/>
    <n v="350300620"/>
    <n v="21209"/>
    <d v="2023-06-18T00:00:00"/>
    <n v="130"/>
    <x v="13"/>
    <s v="Al-Shatra"/>
    <s v="Markaz Al-Shatra"/>
    <s v="Al Shomali"/>
    <s v="الشوملي"/>
    <n v="31.415689718399999"/>
    <n v="46.163976839100002"/>
    <n v="2"/>
    <x v="3"/>
    <n v="1"/>
    <s v="2023-06"/>
  </r>
  <r>
    <n v="3503009"/>
    <n v="350300920"/>
    <n v="9822"/>
    <d v="2023-06-18T00:00:00"/>
    <n v="130"/>
    <x v="13"/>
    <s v="Al-Shatra"/>
    <s v="Markaz Al-Shatra"/>
    <s v="Al-hawi"/>
    <s v="حي الحاوي"/>
    <n v="31.403907212699998"/>
    <n v="46.175491096099996"/>
    <n v="2"/>
    <x v="3"/>
    <n v="1"/>
    <s v="2023-06"/>
  </r>
  <r>
    <n v="3503012"/>
    <n v="350301220"/>
    <n v="10286"/>
    <d v="2023-06-18T00:00:00"/>
    <n v="130"/>
    <x v="13"/>
    <s v="Al-Shatra"/>
    <s v="Markaz Al-Shatra"/>
    <s v="Hay al Zahraa"/>
    <s v="حي الزهراء"/>
    <n v="31.400419743299999"/>
    <n v="46.1806881535"/>
    <n v="3"/>
    <x v="3"/>
    <n v="2"/>
    <s v="2023-06"/>
  </r>
  <r>
    <n v="3504003"/>
    <n v="350400320"/>
    <n v="24415"/>
    <d v="2023-06-20T00:00:00"/>
    <n v="130"/>
    <x v="13"/>
    <s v="Nassriya"/>
    <s v="Markaz Al-Nassriya"/>
    <s v="Al Asrriyah Village"/>
    <s v="القرية العصرية"/>
    <n v="31.122673117800002"/>
    <n v="46.234062045100004"/>
    <n v="1"/>
    <x v="3"/>
    <n v="1"/>
    <s v="2023-06"/>
  </r>
  <r>
    <n v="3504007"/>
    <n v="350400720"/>
    <n v="25525"/>
    <d v="2023-07-11T00:00:00"/>
    <n v="130"/>
    <x v="13"/>
    <s v="Nassriya"/>
    <s v="Markaz Al-Nassriya"/>
    <s v="Al Emarat"/>
    <s v="العمارات"/>
    <n v="31.027024004299999"/>
    <n v="46.241676675500003"/>
    <n v="40"/>
    <x v="3"/>
    <n v="14"/>
    <s v="2023-07"/>
  </r>
  <r>
    <n v="3504011"/>
    <n v="350401120"/>
    <n v="10260"/>
    <d v="2023-07-22T00:00:00"/>
    <n v="130"/>
    <x v="13"/>
    <s v="Nassriya"/>
    <s v="Markaz Al-Nassriya"/>
    <s v="Al Iskan Al Sinaie"/>
    <s v="الاسكان الصناعي"/>
    <n v="31.0087376"/>
    <n v="46.284794599999998"/>
    <n v="680"/>
    <x v="3"/>
    <n v="20"/>
    <s v="2023-07"/>
  </r>
  <r>
    <n v="3504012"/>
    <n v="350401220"/>
    <n v="24540"/>
    <d v="2023-07-11T00:00:00"/>
    <n v="130"/>
    <x v="13"/>
    <s v="Nassriya"/>
    <s v="Markaz Al-Nassriya"/>
    <s v="Al Mahaliyah"/>
    <s v="المحليه"/>
    <n v="31.052442887600002"/>
    <n v="46.236798131699999"/>
    <n v="6"/>
    <x v="3"/>
    <n v="1"/>
    <s v="2023-07"/>
  </r>
  <r>
    <n v="3504016"/>
    <n v="350401620"/>
    <n v="10281"/>
    <d v="2023-07-03T00:00:00"/>
    <n v="130"/>
    <x v="13"/>
    <s v="Nassriya"/>
    <s v="Markaz Al-Nassriya"/>
    <s v="Al Shumokh"/>
    <s v="حي الشموخ"/>
    <n v="31.029471706599999"/>
    <n v="46.244121658399997"/>
    <n v="9"/>
    <x v="3"/>
    <n v="4"/>
    <s v="2023-07"/>
  </r>
  <r>
    <n v="3504026"/>
    <n v="350402620"/>
    <n v="10253"/>
    <d v="2023-07-03T00:00:00"/>
    <n v="130"/>
    <x v="13"/>
    <s v="Nassriya"/>
    <s v="Markaz Al-Nassriya"/>
    <s v="Baghdad Street"/>
    <s v="شارع بغداد"/>
    <n v="31.038477412900001"/>
    <n v="46.2356561609"/>
    <n v="7"/>
    <x v="3"/>
    <n v="2"/>
    <s v="2023-07"/>
  </r>
  <r>
    <n v="3504028"/>
    <n v="350402820"/>
    <n v="25526"/>
    <d v="2023-08-01T00:00:00"/>
    <n v="130"/>
    <x v="13"/>
    <s v="Nassriya"/>
    <s v="Markaz Al-Nassriya"/>
    <s v="Hay Al Ameer"/>
    <s v="حي الامير"/>
    <n v="31.036175809100001"/>
    <n v="46.220527480000001"/>
    <n v="55"/>
    <x v="3"/>
    <n v="10"/>
    <s v="2023-08"/>
  </r>
  <r>
    <n v="3504023"/>
    <n v="350402320"/>
    <n v="9448"/>
    <d v="2023-08-05T00:00:00"/>
    <n v="130"/>
    <x v="13"/>
    <s v="Nassriya"/>
    <s v="Markaz Al-Nassriya"/>
    <s v="Al-Thawrah"/>
    <s v="الثوره"/>
    <n v="31.027006973399999"/>
    <n v="46.228093038300003"/>
    <n v="69"/>
    <x v="3"/>
    <n v="24"/>
    <s v="2023-08"/>
  </r>
  <r>
    <n v="3504021"/>
    <n v="350402120"/>
    <n v="10335"/>
    <d v="2023-07-13T00:00:00"/>
    <n v="130"/>
    <x v="13"/>
    <s v="Nassriya"/>
    <s v="Markaz Al-Nassriya"/>
    <s v="Al-Salhiya"/>
    <s v="حي الصالحية"/>
    <n v="31.0506383486"/>
    <n v="46.269343302599999"/>
    <n v="16"/>
    <x v="3"/>
    <n v="1"/>
    <s v="2023-07"/>
  </r>
  <r>
    <n v="3505003"/>
    <n v="350500320"/>
    <n v="25436"/>
    <d v="2023-08-05T00:00:00"/>
    <n v="130"/>
    <x v="13"/>
    <s v="Suq Al-Shoyokh"/>
    <s v="Markaz Suq Al-Shoyokh"/>
    <s v="Al Kibla"/>
    <s v="القبله"/>
    <n v="30.906636502200001"/>
    <n v="46.445979934699999"/>
    <n v="19"/>
    <x v="3"/>
    <n v="10"/>
    <s v="2023-08"/>
  </r>
  <r>
    <n v="3505004"/>
    <n v="350500420"/>
    <n v="25437"/>
    <d v="2023-07-05T00:00:00"/>
    <n v="130"/>
    <x v="13"/>
    <s v="Suq Al-Shoyokh"/>
    <s v="Markaz Suq Al-Shoyokh"/>
    <s v="Al Shumokh"/>
    <s v="الشموخ"/>
    <n v="30.9061211"/>
    <n v="46.449381199999998"/>
    <n v="12"/>
    <x v="3"/>
    <n v="3"/>
    <s v="2023-07"/>
  </r>
  <r>
    <n v="3505007"/>
    <n v="350500720"/>
    <n v="9332"/>
    <d v="2023-08-05T00:00:00"/>
    <n v="130"/>
    <x v="13"/>
    <s v="Suq Al-Shoyokh"/>
    <s v="Markaz Suq Al-Shoyokh"/>
    <s v="Al-Shuhadaa"/>
    <s v="حي الشهداء"/>
    <n v="30.879031632699999"/>
    <n v="46.464224314600003"/>
    <n v="9"/>
    <x v="3"/>
    <n v="4"/>
    <s v="2023-08"/>
  </r>
  <r>
    <n v="3505010"/>
    <n v="350501020"/>
    <n v="9261"/>
    <d v="2023-07-20T00:00:00"/>
    <n v="130"/>
    <x v="13"/>
    <s v="Suq Al-Shoyokh"/>
    <s v="Markaz Suq Al-Shoyokh"/>
    <s v="Hey al-ghadeir"/>
    <s v="حي الغدير"/>
    <n v="30.885581129199998"/>
    <n v="46.460596602099997"/>
    <n v="5"/>
    <x v="3"/>
    <n v="5"/>
    <s v="2023-07"/>
  </r>
  <r>
    <n v="3504033"/>
    <n v="350403320"/>
    <n v="10259"/>
    <d v="2023-07-22T00:00:00"/>
    <n v="130"/>
    <x v="13"/>
    <s v="Nassriya"/>
    <s v="Markaz Al-Nassriya"/>
    <s v="Hay Al Tadhihiya"/>
    <s v="حي التضحية"/>
    <n v="31.045411312199999"/>
    <n v="46.277832423"/>
    <n v="72"/>
    <x v="3"/>
    <n v="15"/>
    <s v="2023-07"/>
  </r>
  <r>
    <n v="3504035"/>
    <n v="350403520"/>
    <n v="9398"/>
    <d v="2023-06-20T00:00:00"/>
    <n v="130"/>
    <x v="13"/>
    <s v="Nassriya"/>
    <s v="Markaz Al-Nassriya"/>
    <s v="Hay al-shohadaa"/>
    <s v="حي الشهداء"/>
    <n v="31.069961183"/>
    <n v="46.270024445899999"/>
    <n v="3"/>
    <x v="3"/>
    <n v="3"/>
    <s v="2023-06"/>
  </r>
  <r>
    <n v="3504036"/>
    <n v="350403620"/>
    <n v="23683"/>
    <d v="2023-07-11T00:00:00"/>
    <n v="130"/>
    <x v="13"/>
    <s v="Nassriya"/>
    <s v="Markaz Al-Nassriya"/>
    <s v="Hay Mehidiya"/>
    <s v="حي المهيديه"/>
    <n v="31.03290329"/>
    <n v="46.251552429999997"/>
    <n v="8"/>
    <x v="3"/>
    <n v="2"/>
    <s v="2023-07"/>
  </r>
  <r>
    <n v="3504038"/>
    <n v="350403820"/>
    <n v="25528"/>
    <d v="2023-06-20T00:00:00"/>
    <n v="130"/>
    <x v="13"/>
    <s v="Nassriya"/>
    <s v="Markaz Al-Nassriya"/>
    <s v="Hey Al-Ariml"/>
    <s v="حي الارامل"/>
    <n v="31.053281055100001"/>
    <n v="46.253512804000003"/>
    <n v="2"/>
    <x v="3"/>
    <n v="1"/>
    <s v="2023-06"/>
  </r>
  <r>
    <n v="3504040"/>
    <n v="350404020"/>
    <n v="25530"/>
    <d v="2023-06-20T00:00:00"/>
    <n v="130"/>
    <x v="13"/>
    <s v="Nassriya"/>
    <s v="Markaz Al-Nassriya"/>
    <s v="Hey Al-Rafdeen"/>
    <s v="حي الرافدين"/>
    <n v="31.076769222599999"/>
    <n v="46.264030067599997"/>
    <n v="5"/>
    <x v="3"/>
    <n v="1"/>
    <s v="2023-06"/>
  </r>
  <r>
    <n v="3504041"/>
    <n v="350404120"/>
    <n v="25533"/>
    <d v="2023-07-10T00:00:00"/>
    <n v="130"/>
    <x v="13"/>
    <s v="Nassriya"/>
    <s v="Markaz Al-Nassriya"/>
    <s v="Nassriya-Hey 400"/>
    <s v="حي 400"/>
    <n v="31.080862144499999"/>
    <n v="46.240087203599998"/>
    <n v="124"/>
    <x v="3"/>
    <n v="31"/>
    <s v="2023-07"/>
  </r>
  <r>
    <n v="3504044"/>
    <n v="350404420"/>
    <n v="25527"/>
    <d v="2023-06-20T00:00:00"/>
    <n v="130"/>
    <x v="13"/>
    <s v="Nassriya"/>
    <s v="Markaz Al-Nassriya"/>
    <s v="Sharaa Al-hklas"/>
    <s v="شارع الاخلاص"/>
    <n v="31.058777803800002"/>
    <n v="46.257208607000003"/>
    <n v="4"/>
    <x v="3"/>
    <n v="1"/>
    <s v="2023-06"/>
  </r>
  <r>
    <n v="3504045"/>
    <n v="350404520"/>
    <n v="22344"/>
    <d v="2023-07-09T00:00:00"/>
    <n v="130"/>
    <x v="13"/>
    <s v="Nassriya"/>
    <s v="Markaz Al-Nassriya"/>
    <s v="Share Eshreen"/>
    <s v="شارع عشرين"/>
    <n v="31.048519000500001"/>
    <n v="46.257282930099997"/>
    <n v="7"/>
    <x v="3"/>
    <n v="2"/>
    <s v="2023-07"/>
  </r>
  <r>
    <n v="3504046"/>
    <n v="350404620"/>
    <n v="10269"/>
    <d v="2023-08-01T00:00:00"/>
    <n v="130"/>
    <x v="13"/>
    <s v="Nassriya"/>
    <s v="Ur"/>
    <s v="Sindaliyah-Sidenaweyah"/>
    <s v="حي السديناويه"/>
    <n v="31.041901284200001"/>
    <n v="46.3069539022"/>
    <n v="41"/>
    <x v="3"/>
    <n v="5"/>
    <s v="2023-08"/>
  </r>
  <r>
    <n v="3504051"/>
    <n v="350405120"/>
    <n v="23685"/>
    <d v="2023-06-28T00:00:00"/>
    <n v="130"/>
    <x v="13"/>
    <s v="Nassriya"/>
    <s v="Markaz Al-Nassriya"/>
    <s v="Um Al Dood"/>
    <s v="ام الدود"/>
    <n v="31.087265559999999"/>
    <n v="46.241235476500002"/>
    <n v="16"/>
    <x v="3"/>
    <n v="3"/>
    <s v="2023-06"/>
  </r>
  <r>
    <n v="3504052"/>
    <n v="350405220"/>
    <n v="9113"/>
    <d v="2023-07-11T00:00:00"/>
    <n v="130"/>
    <x v="13"/>
    <s v="Nassriya"/>
    <s v="Markaz Al-Nassriya"/>
    <s v="Ur"/>
    <s v="حي اور"/>
    <n v="31.060153968000002"/>
    <n v="46.243325555299997"/>
    <n v="5"/>
    <x v="3"/>
    <n v="3"/>
    <s v="2023-07"/>
  </r>
  <r>
    <n v="3502016"/>
    <n v="350201620"/>
    <n v="34162"/>
    <d v="2023-07-20T00:00:00"/>
    <n v="130"/>
    <x v="13"/>
    <s v="Al-Rifa'i"/>
    <s v="Markaz Al-Rifa'i"/>
    <s v="Al Tifige"/>
    <s v="التيفيج"/>
    <n v="31.735530000000001"/>
    <n v="46.112045999999999"/>
    <n v="17"/>
    <x v="6"/>
    <n v="7"/>
    <s v="2023-07"/>
  </r>
  <r>
    <n v="3504025"/>
    <n v="350402520"/>
    <n v="10262"/>
    <d v="2023-06-28T00:00:00"/>
    <n v="130"/>
    <x v="13"/>
    <s v="Nassriya"/>
    <s v="Markaz Al-Nassriya"/>
    <s v="Aredo"/>
    <s v="حي اريدو"/>
    <n v="31.074394900600002"/>
    <n v="46.250142994800001"/>
    <n v="95"/>
    <x v="6"/>
    <n v="10"/>
    <s v="2023-06"/>
  </r>
  <r>
    <n v="3504011"/>
    <n v="350401120"/>
    <n v="10260"/>
    <d v="2023-07-22T00:00:00"/>
    <n v="130"/>
    <x v="13"/>
    <s v="Nassriya"/>
    <s v="Markaz Al-Nassriya"/>
    <s v="Al Iskan Al Sinaie"/>
    <s v="الاسكان الصناعي"/>
    <n v="31.0087376"/>
    <n v="46.284794599999998"/>
    <n v="680"/>
    <x v="6"/>
    <n v="250"/>
    <s v="2023-07"/>
  </r>
  <r>
    <n v="3504033"/>
    <n v="350403320"/>
    <n v="10259"/>
    <d v="2023-07-22T00:00:00"/>
    <n v="130"/>
    <x v="13"/>
    <s v="Nassriya"/>
    <s v="Markaz Al-Nassriya"/>
    <s v="Hay Al Tadhihiya"/>
    <s v="حي التضحية"/>
    <n v="31.045411312199999"/>
    <n v="46.277832423"/>
    <n v="72"/>
    <x v="6"/>
    <n v="7"/>
    <s v="2023-07"/>
  </r>
  <r>
    <n v="3505011"/>
    <n v="350501120"/>
    <n v="9258"/>
    <d v="2023-07-13T00:00:00"/>
    <n v="130"/>
    <x v="13"/>
    <s v="Suq Al-Shoyokh"/>
    <s v="Markaz Suq Al-Shoyokh"/>
    <s v="Hey al-zahraa"/>
    <s v="حي الزهراء"/>
    <n v="30.901869618300001"/>
    <n v="46.458244977299998"/>
    <n v="10"/>
    <x v="6"/>
    <n v="2"/>
    <s v="2023-07"/>
  </r>
  <r>
    <n v="3504054"/>
    <n v="350405420"/>
    <n v="9427"/>
    <d v="2023-07-22T00:00:00"/>
    <n v="130"/>
    <x v="13"/>
    <s v="Nassriya"/>
    <s v="Markaz Al-Nassriya"/>
    <s v="Hay AL-Mansouria"/>
    <s v="المنصورية "/>
    <n v="31.033617899999999"/>
    <n v="46.217652000000001"/>
    <n v="135"/>
    <x v="6"/>
    <n v="25"/>
    <s v="2023-07"/>
  </r>
  <r>
    <n v="3603025"/>
    <n v="360302520"/>
    <n v="2885"/>
    <d v="2023-07-17T00:00:00"/>
    <n v="130"/>
    <x v="14"/>
    <s v="Diwaniya"/>
    <s v="Markaz Al-Diwaniya"/>
    <s v="Al-Jazaair 2"/>
    <s v="الجزائر الثانية"/>
    <n v="31.987180695900001"/>
    <n v="44.902500910900002"/>
    <n v="1"/>
    <x v="6"/>
    <n v="1"/>
    <s v="2023-07"/>
  </r>
  <r>
    <n v="3603073"/>
    <n v="360307320"/>
    <n v="23715"/>
    <d v="2023-06-27T00:00:00"/>
    <n v="130"/>
    <x v="14"/>
    <s v="Diwaniya"/>
    <s v="Markaz Al-Diwaniya"/>
    <s v="Hay Al-Hadarah"/>
    <s v="حي الحضارة"/>
    <n v="32.015676934699997"/>
    <n v="44.9173569003"/>
    <n v="1"/>
    <x v="6"/>
    <n v="1"/>
    <s v="2023-06"/>
  </r>
  <r>
    <n v="1102052"/>
    <n v="110205220"/>
    <n v="24186"/>
    <d v="2023-08-16T00:00:00"/>
    <n v="130"/>
    <x v="5"/>
    <s v="Dahuk"/>
    <s v="Markaz Dahuk"/>
    <s v="Zirka"/>
    <s v="زركا"/>
    <n v="36.8751441"/>
    <n v="42.930340100000002"/>
    <n v="2"/>
    <x v="5"/>
    <n v="2"/>
    <s v="2023-08"/>
  </r>
  <r>
    <n v="1104056"/>
    <n v="110405620"/>
    <n v="32025"/>
    <d v="2023-07-04T00:00:00"/>
    <n v="130"/>
    <x v="5"/>
    <s v="Zakho"/>
    <s v="Markaz Zakho"/>
    <s v="Bazar Sector"/>
    <s v="قطاع بازار"/>
    <n v="37.141084599999999"/>
    <n v="42.688218999999997"/>
    <n v="2"/>
    <x v="5"/>
    <n v="2"/>
    <s v="2023-07"/>
  </r>
  <r>
    <n v="1104058"/>
    <n v="110405820"/>
    <n v="32027"/>
    <d v="2023-07-04T00:00:00"/>
    <n v="130"/>
    <x v="5"/>
    <s v="Zakho"/>
    <s v="Markaz Zakho"/>
    <s v="Bedar Sector"/>
    <s v="قطاع بيدار"/>
    <n v="37.146638500000002"/>
    <n v="42.647047899999997"/>
    <n v="3"/>
    <x v="5"/>
    <n v="2"/>
    <s v="2023-07"/>
  </r>
  <r>
    <n v="3502018"/>
    <n v="350201820"/>
    <n v="10289"/>
    <d v="2023-07-03T00:00:00"/>
    <n v="130"/>
    <x v="13"/>
    <s v="Al-Rifa'i"/>
    <s v="Markaz Al-Rifa'i"/>
    <s v="Hay Al Ameer"/>
    <s v="حي الامير "/>
    <n v="31.715143000000001"/>
    <n v="46.098461"/>
    <n v="8"/>
    <x v="5"/>
    <n v="2"/>
    <s v="2023-07"/>
  </r>
  <r>
    <n v="3503001"/>
    <n v="350300120"/>
    <n v="10250"/>
    <d v="2023-06-18T00:00:00"/>
    <n v="130"/>
    <x v="13"/>
    <s v="Al-Shatra"/>
    <s v="Markaz Al-Shatra"/>
    <s v="14 Ramadan"/>
    <s v="حي 14 رمضان"/>
    <n v="31.4359498874"/>
    <n v="46.172572526899998"/>
    <n v="1"/>
    <x v="5"/>
    <n v="1"/>
    <s v="2023-06"/>
  </r>
  <r>
    <n v="3503015"/>
    <n v="350301520"/>
    <n v="33805"/>
    <d v="2023-06-18T00:00:00"/>
    <n v="130"/>
    <x v="13"/>
    <s v="Al-Shatra"/>
    <s v="Markaz Al-Gharraf"/>
    <s v="Hay Al-Shouhdaa"/>
    <s v="حي الشهداء"/>
    <n v="31.295843999999999"/>
    <n v="46.233044999999997"/>
    <n v="3"/>
    <x v="5"/>
    <n v="1"/>
    <s v="2023-06"/>
  </r>
  <r>
    <n v="3503009"/>
    <n v="350300920"/>
    <n v="9822"/>
    <d v="2023-06-18T00:00:00"/>
    <n v="130"/>
    <x v="13"/>
    <s v="Al-Shatra"/>
    <s v="Markaz Al-Shatra"/>
    <s v="Al-hawi"/>
    <s v="حي الحاوي"/>
    <n v="31.403907212699998"/>
    <n v="46.175491096099996"/>
    <n v="2"/>
    <x v="5"/>
    <n v="1"/>
    <s v="2023-06"/>
  </r>
  <r>
    <n v="3504001"/>
    <n v="350400120"/>
    <n v="24494"/>
    <d v="2023-07-20T00:00:00"/>
    <n v="130"/>
    <x v="13"/>
    <s v="Nassriya"/>
    <s v="Markaz Al-Nassriya"/>
    <s v="Al Aker"/>
    <s v="العكر"/>
    <n v="31.027710880499999"/>
    <n v="46.218214741200001"/>
    <n v="45"/>
    <x v="5"/>
    <n v="10"/>
    <s v="2023-07"/>
  </r>
  <r>
    <n v="3502016"/>
    <n v="350201620"/>
    <n v="34162"/>
    <d v="2023-07-20T00:00:00"/>
    <n v="130"/>
    <x v="13"/>
    <s v="Al-Rifa'i"/>
    <s v="Markaz Al-Rifa'i"/>
    <s v="Al Tifige"/>
    <s v="التيفيج"/>
    <n v="31.735530000000001"/>
    <n v="46.112045999999999"/>
    <n v="17"/>
    <x v="5"/>
    <n v="3"/>
    <s v="2023-07"/>
  </r>
  <r>
    <n v="3502003"/>
    <n v="350200320"/>
    <n v="24722"/>
    <d v="2023-08-01T00:00:00"/>
    <n v="130"/>
    <x v="13"/>
    <s v="Al-Rifa'i"/>
    <s v="Markaz Al-Rifa'i"/>
    <s v="Hay Al Hussien"/>
    <s v="حي الحسين"/>
    <n v="31.711529196499999"/>
    <n v="46.124556874"/>
    <n v="9"/>
    <x v="5"/>
    <n v="4"/>
    <s v="2023-08"/>
  </r>
  <r>
    <n v="3504011"/>
    <n v="350401120"/>
    <n v="10260"/>
    <d v="2023-07-22T00:00:00"/>
    <n v="130"/>
    <x v="13"/>
    <s v="Nassriya"/>
    <s v="Markaz Al-Nassriya"/>
    <s v="Al Iskan Al Sinaie"/>
    <s v="الاسكان الصناعي"/>
    <n v="31.0087376"/>
    <n v="46.284794599999998"/>
    <n v="680"/>
    <x v="5"/>
    <n v="200"/>
    <s v="2023-07"/>
  </r>
  <r>
    <n v="3504007"/>
    <n v="350400720"/>
    <n v="25525"/>
    <d v="2023-07-11T00:00:00"/>
    <n v="130"/>
    <x v="13"/>
    <s v="Nassriya"/>
    <s v="Markaz Al-Nassriya"/>
    <s v="Al Emarat"/>
    <s v="العمارات"/>
    <n v="31.027024004299999"/>
    <n v="46.241676675500003"/>
    <n v="40"/>
    <x v="5"/>
    <n v="12"/>
    <s v="2023-07"/>
  </r>
  <r>
    <n v="3504002"/>
    <n v="350400220"/>
    <n v="25529"/>
    <d v="2023-07-20T00:00:00"/>
    <n v="130"/>
    <x v="13"/>
    <s v="Nassriya"/>
    <s v="Markaz Al-Nassriya"/>
    <s v="Al Aoeh"/>
    <s v="قرية العوية"/>
    <n v="31.033167288000001"/>
    <n v="46.273891712999998"/>
    <n v="9"/>
    <x v="5"/>
    <n v="4"/>
    <s v="2023-07"/>
  </r>
  <r>
    <n v="3504018"/>
    <n v="350401820"/>
    <n v="24741"/>
    <d v="2023-07-13T00:00:00"/>
    <n v="130"/>
    <x v="13"/>
    <s v="Nassriya"/>
    <s v="Markaz Al-Nassriya"/>
    <s v="Al-Berid"/>
    <s v="البريد"/>
    <n v="31.0447764918"/>
    <n v="46.249576203399997"/>
    <n v="1"/>
    <x v="5"/>
    <n v="1"/>
    <s v="2023-07"/>
  </r>
  <r>
    <n v="3504025"/>
    <n v="350402520"/>
    <n v="10262"/>
    <d v="2023-06-28T00:00:00"/>
    <n v="130"/>
    <x v="13"/>
    <s v="Nassriya"/>
    <s v="Markaz Al-Nassriya"/>
    <s v="Aredo"/>
    <s v="حي اريدو"/>
    <n v="31.074394900600002"/>
    <n v="46.250142994800001"/>
    <n v="95"/>
    <x v="5"/>
    <n v="35"/>
    <s v="2023-06"/>
  </r>
  <r>
    <n v="3504024"/>
    <n v="350402420"/>
    <n v="9396"/>
    <d v="2023-07-22T00:00:00"/>
    <n v="130"/>
    <x v="13"/>
    <s v="Nassriya"/>
    <s v="Markaz Al-Nassriya"/>
    <s v="Al-zielat"/>
    <s v="الزعيلات"/>
    <n v="31.0154237044"/>
    <n v="46.263441754500001"/>
    <n v="18"/>
    <x v="5"/>
    <n v="6"/>
    <s v="2023-07"/>
  </r>
  <r>
    <n v="3504027"/>
    <n v="350402720"/>
    <n v="24885"/>
    <d v="2023-07-09T00:00:00"/>
    <n v="130"/>
    <x v="13"/>
    <s v="Nassriya"/>
    <s v="Markaz Al-Nassriya"/>
    <s v="Hay Al Al Ghadeer"/>
    <s v="حي الغدير"/>
    <n v="31.061467899099998"/>
    <n v="46.278157583599999"/>
    <n v="3"/>
    <x v="5"/>
    <n v="3"/>
    <s v="2023-07"/>
  </r>
  <r>
    <n v="3504028"/>
    <n v="350402820"/>
    <n v="25526"/>
    <d v="2023-08-01T00:00:00"/>
    <n v="130"/>
    <x v="13"/>
    <s v="Nassriya"/>
    <s v="Markaz Al-Nassriya"/>
    <s v="Hay Al Ameer"/>
    <s v="حي الامير"/>
    <n v="31.036175809100001"/>
    <n v="46.220527480000001"/>
    <n v="55"/>
    <x v="5"/>
    <n v="13"/>
    <s v="2023-08"/>
  </r>
  <r>
    <n v="3504021"/>
    <n v="350402120"/>
    <n v="10335"/>
    <d v="2023-07-13T00:00:00"/>
    <n v="130"/>
    <x v="13"/>
    <s v="Nassriya"/>
    <s v="Markaz Al-Nassriya"/>
    <s v="Al-Salhiya"/>
    <s v="حي الصالحية"/>
    <n v="31.0506383486"/>
    <n v="46.269343302599999"/>
    <n v="16"/>
    <x v="5"/>
    <n v="4"/>
    <s v="2023-07"/>
  </r>
  <r>
    <n v="3504023"/>
    <n v="350402320"/>
    <n v="9448"/>
    <d v="2023-08-05T00:00:00"/>
    <n v="130"/>
    <x v="13"/>
    <s v="Nassriya"/>
    <s v="Markaz Al-Nassriya"/>
    <s v="Al-Thawrah"/>
    <s v="الثوره"/>
    <n v="31.027006973399999"/>
    <n v="46.228093038300003"/>
    <n v="69"/>
    <x v="5"/>
    <n v="20"/>
    <s v="2023-08"/>
  </r>
  <r>
    <n v="3505015"/>
    <n v="350501520"/>
    <n v="33811"/>
    <d v="2023-08-06T00:00:00"/>
    <n v="130"/>
    <x v="13"/>
    <s v="Suq Al-Shoyokh"/>
    <s v="Garmat Beni Said"/>
    <s v="Hay Al-Askery"/>
    <s v="حي العسكري"/>
    <n v="30.882387999999999"/>
    <n v="46.568722000000001"/>
    <n v="25"/>
    <x v="5"/>
    <n v="10"/>
    <s v="2023-08"/>
  </r>
  <r>
    <n v="3505016"/>
    <n v="350501620"/>
    <n v="34161"/>
    <d v="2023-07-20T00:00:00"/>
    <n v="130"/>
    <x v="13"/>
    <s v="Suq Al-Shoyokh"/>
    <s v="Markaz Suq Al-Shoyokh"/>
    <s v="Um Al-Banin"/>
    <s v="ام البنين"/>
    <n v="30.880265143100001"/>
    <n v="46.454987385000003"/>
    <n v="10"/>
    <x v="5"/>
    <n v="4"/>
    <s v="2023-07"/>
  </r>
  <r>
    <n v="3505001"/>
    <n v="350500120"/>
    <n v="9206"/>
    <d v="2023-07-13T00:00:00"/>
    <n v="130"/>
    <x v="13"/>
    <s v="Suq Al-Shoyokh"/>
    <s v="Markaz Suq Al-Shoyokh"/>
    <s v="Al Esmaelya 2"/>
    <s v="الاسماعيليه 2"/>
    <n v="30.883621789100001"/>
    <n v="46.468149586599999"/>
    <n v="3"/>
    <x v="5"/>
    <n v="3"/>
    <s v="2023-07"/>
  </r>
  <r>
    <n v="3505003"/>
    <n v="350500320"/>
    <n v="25436"/>
    <d v="2023-08-05T00:00:00"/>
    <n v="130"/>
    <x v="13"/>
    <s v="Suq Al-Shoyokh"/>
    <s v="Markaz Suq Al-Shoyokh"/>
    <s v="Al Kibla"/>
    <s v="القبله"/>
    <n v="30.906636502200001"/>
    <n v="46.445979934699999"/>
    <n v="19"/>
    <x v="5"/>
    <n v="5"/>
    <s v="2023-08"/>
  </r>
  <r>
    <n v="3504054"/>
    <n v="350405420"/>
    <n v="9427"/>
    <d v="2023-07-22T00:00:00"/>
    <n v="130"/>
    <x v="13"/>
    <s v="Nassriya"/>
    <s v="Markaz Al-Nassriya"/>
    <s v="Hay AL-Mansouria"/>
    <s v="المنصورية "/>
    <n v="31.033617899999999"/>
    <n v="46.217652000000001"/>
    <n v="135"/>
    <x v="5"/>
    <n v="50"/>
    <s v="2023-07"/>
  </r>
  <r>
    <n v="3505004"/>
    <n v="350500420"/>
    <n v="25437"/>
    <d v="2023-07-05T00:00:00"/>
    <n v="130"/>
    <x v="13"/>
    <s v="Suq Al-Shoyokh"/>
    <s v="Markaz Suq Al-Shoyokh"/>
    <s v="Al Shumokh"/>
    <s v="الشموخ"/>
    <n v="30.9061211"/>
    <n v="46.449381199999998"/>
    <n v="12"/>
    <x v="5"/>
    <n v="4"/>
    <s v="2023-07"/>
  </r>
  <r>
    <n v="3504033"/>
    <n v="350403320"/>
    <n v="10259"/>
    <d v="2023-07-22T00:00:00"/>
    <n v="130"/>
    <x v="13"/>
    <s v="Nassriya"/>
    <s v="Markaz Al-Nassriya"/>
    <s v="Hay Al Tadhihiya"/>
    <s v="حي التضحية"/>
    <n v="31.045411312199999"/>
    <n v="46.277832423"/>
    <n v="72"/>
    <x v="5"/>
    <n v="15"/>
    <s v="2023-07"/>
  </r>
  <r>
    <n v="3504034"/>
    <n v="350403420"/>
    <n v="24742"/>
    <d v="2023-07-09T00:00:00"/>
    <n v="130"/>
    <x v="13"/>
    <s v="Nassriya"/>
    <s v="Markaz Al-Nassriya"/>
    <s v="Hay Al-Hakim"/>
    <s v="حي الحكيم"/>
    <n v="31.060090237699999"/>
    <n v="46.277220867600001"/>
    <n v="1"/>
    <x v="5"/>
    <n v="1"/>
    <s v="2023-07"/>
  </r>
  <r>
    <n v="3504036"/>
    <n v="350403620"/>
    <n v="23683"/>
    <d v="2023-07-11T00:00:00"/>
    <n v="130"/>
    <x v="13"/>
    <s v="Nassriya"/>
    <s v="Markaz Al-Nassriya"/>
    <s v="Hay Mehidiya"/>
    <s v="حي المهيديه"/>
    <n v="31.03290329"/>
    <n v="46.251552429999997"/>
    <n v="8"/>
    <x v="5"/>
    <n v="4"/>
    <s v="2023-07"/>
  </r>
  <r>
    <n v="3504039"/>
    <n v="350403920"/>
    <n v="25531"/>
    <d v="2023-06-20T00:00:00"/>
    <n v="130"/>
    <x v="13"/>
    <s v="Nassriya"/>
    <s v="Markaz Al-Nassriya"/>
    <s v="Hey Al-Mtanzh"/>
    <s v="حي المتنزة"/>
    <n v="31.046486166099999"/>
    <n v="46.2332439666"/>
    <n v="7"/>
    <x v="5"/>
    <n v="7"/>
    <s v="2023-06"/>
  </r>
  <r>
    <n v="3504038"/>
    <n v="350403820"/>
    <n v="25528"/>
    <d v="2023-06-20T00:00:00"/>
    <n v="130"/>
    <x v="13"/>
    <s v="Nassriya"/>
    <s v="Markaz Al-Nassriya"/>
    <s v="Hey Al-Ariml"/>
    <s v="حي الارامل"/>
    <n v="31.053281055100001"/>
    <n v="46.253512804000003"/>
    <n v="2"/>
    <x v="5"/>
    <n v="1"/>
    <s v="2023-06"/>
  </r>
  <r>
    <n v="3504032"/>
    <n v="350403220"/>
    <n v="24750"/>
    <d v="2023-07-11T00:00:00"/>
    <n v="130"/>
    <x v="13"/>
    <s v="Nassriya"/>
    <s v="Markaz Al-Nassriya"/>
    <s v="Hay Al Shoula 1"/>
    <s v="حي الشعله 1"/>
    <n v="31.034273341199999"/>
    <n v="46.238222611899999"/>
    <n v="9"/>
    <x v="5"/>
    <n v="4"/>
    <s v="2023-07"/>
  </r>
  <r>
    <n v="3504046"/>
    <n v="350404620"/>
    <n v="10269"/>
    <d v="2023-08-01T00:00:00"/>
    <n v="130"/>
    <x v="13"/>
    <s v="Nassriya"/>
    <s v="Ur"/>
    <s v="Sindaliyah-Sidenaweyah"/>
    <s v="حي السديناويه"/>
    <n v="31.041901284200001"/>
    <n v="46.3069539022"/>
    <n v="41"/>
    <x v="5"/>
    <n v="4"/>
    <s v="2023-08"/>
  </r>
  <r>
    <n v="3504045"/>
    <n v="350404520"/>
    <n v="22344"/>
    <d v="2023-07-09T00:00:00"/>
    <n v="130"/>
    <x v="13"/>
    <s v="Nassriya"/>
    <s v="Markaz Al-Nassriya"/>
    <s v="Share Eshreen"/>
    <s v="شارع عشرين"/>
    <n v="31.048519000500001"/>
    <n v="46.257282930099997"/>
    <n v="7"/>
    <x v="5"/>
    <n v="3"/>
    <s v="2023-07"/>
  </r>
  <r>
    <n v="3504041"/>
    <n v="350404120"/>
    <n v="25533"/>
    <d v="2023-07-10T00:00:00"/>
    <n v="130"/>
    <x v="13"/>
    <s v="Nassriya"/>
    <s v="Markaz Al-Nassriya"/>
    <s v="Nassriya-Hey 400"/>
    <s v="حي 400"/>
    <n v="31.080862144499999"/>
    <n v="46.240087203599998"/>
    <n v="124"/>
    <x v="5"/>
    <n v="27"/>
    <s v="2023-07"/>
  </r>
  <r>
    <n v="3504041"/>
    <n v="350404120"/>
    <n v="25533"/>
    <d v="2023-07-10T00:00:00"/>
    <n v="130"/>
    <x v="13"/>
    <s v="Nassriya"/>
    <s v="Markaz Al-Nassriya"/>
    <s v="Nassriya-Hey 400"/>
    <s v="حي 400"/>
    <n v="31.080862144499999"/>
    <n v="46.240087203599998"/>
    <n v="124"/>
    <x v="15"/>
    <n v="11"/>
    <s v="2023-07"/>
  </r>
  <r>
    <n v="3504042"/>
    <n v="350404220"/>
    <n v="10263"/>
    <d v="2023-06-28T00:00:00"/>
    <n v="130"/>
    <x v="13"/>
    <s v="Nassriya"/>
    <s v="Markaz Al-Nassriya"/>
    <s v="Sadir City"/>
    <s v="حي مدينة الصدر"/>
    <n v="31.0802066016"/>
    <n v="46.235693895300003"/>
    <n v="30"/>
    <x v="15"/>
    <n v="5"/>
    <s v="2023-06"/>
  </r>
  <r>
    <n v="3504044"/>
    <n v="350404420"/>
    <n v="25527"/>
    <d v="2023-06-20T00:00:00"/>
    <n v="130"/>
    <x v="13"/>
    <s v="Nassriya"/>
    <s v="Markaz Al-Nassriya"/>
    <s v="Sharaa Al-hklas"/>
    <s v="شارع الاخلاص"/>
    <n v="31.058777803800002"/>
    <n v="46.257208607000003"/>
    <n v="4"/>
    <x v="15"/>
    <n v="1"/>
    <s v="2023-06"/>
  </r>
  <r>
    <n v="3504050"/>
    <n v="350405020"/>
    <n v="25760"/>
    <d v="2023-07-13T00:00:00"/>
    <n v="130"/>
    <x v="13"/>
    <s v="Nassriya"/>
    <s v="Markaz Al-Nassriya"/>
    <s v="The Abu Athm"/>
    <s v="منطقة ال ابو عظم"/>
    <n v="30.981975211000002"/>
    <n v="46.3081693265"/>
    <n v="5"/>
    <x v="15"/>
    <n v="5"/>
    <s v="2023-07"/>
  </r>
  <r>
    <n v="3504051"/>
    <n v="350405120"/>
    <n v="23685"/>
    <d v="2023-06-28T00:00:00"/>
    <n v="130"/>
    <x v="13"/>
    <s v="Nassriya"/>
    <s v="Markaz Al-Nassriya"/>
    <s v="Um Al Dood"/>
    <s v="ام الدود"/>
    <n v="31.087265559999999"/>
    <n v="46.241235476500002"/>
    <n v="16"/>
    <x v="15"/>
    <n v="3"/>
    <s v="2023-06"/>
  </r>
  <r>
    <n v="3504052"/>
    <n v="350405220"/>
    <n v="9113"/>
    <d v="2023-07-11T00:00:00"/>
    <n v="130"/>
    <x v="13"/>
    <s v="Nassriya"/>
    <s v="Markaz Al-Nassriya"/>
    <s v="Ur"/>
    <s v="حي اور"/>
    <n v="31.060153968000002"/>
    <n v="46.243325555299997"/>
    <n v="5"/>
    <x v="15"/>
    <n v="2"/>
    <s v="2023-07"/>
  </r>
  <r>
    <n v="3504032"/>
    <n v="350403220"/>
    <n v="24750"/>
    <d v="2023-07-11T00:00:00"/>
    <n v="130"/>
    <x v="13"/>
    <s v="Nassriya"/>
    <s v="Markaz Al-Nassriya"/>
    <s v="Hay Al Shoula 1"/>
    <s v="حي الشعله 1"/>
    <n v="31.034273341199999"/>
    <n v="46.238222611899999"/>
    <n v="9"/>
    <x v="15"/>
    <n v="5"/>
    <s v="2023-07"/>
  </r>
  <r>
    <n v="3504029"/>
    <n v="350402920"/>
    <n v="10301"/>
    <d v="2023-07-20T00:00:00"/>
    <n v="130"/>
    <x v="13"/>
    <s v="Nassriya"/>
    <s v="Markaz Al-Nassriya"/>
    <s v="Hay Al Fidaa"/>
    <s v="حي الفداء"/>
    <n v="31.069166239000001"/>
    <n v="46.283791055999998"/>
    <n v="30"/>
    <x v="15"/>
    <n v="6"/>
    <s v="2023-07"/>
  </r>
  <r>
    <n v="3504040"/>
    <n v="350404020"/>
    <n v="25530"/>
    <d v="2023-06-20T00:00:00"/>
    <n v="130"/>
    <x v="13"/>
    <s v="Nassriya"/>
    <s v="Markaz Al-Nassriya"/>
    <s v="Hey Al-Rafdeen"/>
    <s v="حي الرافدين"/>
    <n v="31.076769222599999"/>
    <n v="46.264030067599997"/>
    <n v="5"/>
    <x v="15"/>
    <n v="2"/>
    <s v="2023-06"/>
  </r>
  <r>
    <n v="3504033"/>
    <n v="350403320"/>
    <n v="10259"/>
    <d v="2023-07-22T00:00:00"/>
    <n v="130"/>
    <x v="13"/>
    <s v="Nassriya"/>
    <s v="Markaz Al-Nassriya"/>
    <s v="Hay Al Tadhihiya"/>
    <s v="حي التضحية"/>
    <n v="31.045411312199999"/>
    <n v="46.277832423"/>
    <n v="72"/>
    <x v="15"/>
    <n v="20"/>
    <s v="2023-07"/>
  </r>
  <r>
    <n v="3505011"/>
    <n v="350501120"/>
    <n v="9258"/>
    <d v="2023-07-13T00:00:00"/>
    <n v="130"/>
    <x v="13"/>
    <s v="Suq Al-Shoyokh"/>
    <s v="Markaz Suq Al-Shoyokh"/>
    <s v="Hey al-zahraa"/>
    <s v="حي الزهراء"/>
    <n v="30.901869618300001"/>
    <n v="46.458244977299998"/>
    <n v="10"/>
    <x v="15"/>
    <n v="4"/>
    <s v="2023-07"/>
  </r>
  <r>
    <n v="3505007"/>
    <n v="350500720"/>
    <n v="9332"/>
    <d v="2023-08-05T00:00:00"/>
    <n v="130"/>
    <x v="13"/>
    <s v="Suq Al-Shoyokh"/>
    <s v="Markaz Suq Al-Shoyokh"/>
    <s v="Al-Shuhadaa"/>
    <s v="حي الشهداء"/>
    <n v="30.879031632699999"/>
    <n v="46.464224314600003"/>
    <n v="9"/>
    <x v="15"/>
    <n v="5"/>
    <s v="2023-08"/>
  </r>
  <r>
    <n v="3505002"/>
    <n v="350500220"/>
    <n v="24721"/>
    <d v="2023-07-13T00:00:00"/>
    <n v="130"/>
    <x v="13"/>
    <s v="Suq Al-Shoyokh"/>
    <s v="Al-Fadhliya"/>
    <s v="Al Barid Street"/>
    <s v="شارع البريد"/>
    <n v="30.956201633799999"/>
    <n v="46.359501579899998"/>
    <n v="13"/>
    <x v="15"/>
    <n v="5"/>
    <s v="2023-07"/>
  </r>
  <r>
    <n v="3505016"/>
    <n v="350501620"/>
    <n v="34161"/>
    <d v="2023-07-20T00:00:00"/>
    <n v="130"/>
    <x v="13"/>
    <s v="Suq Al-Shoyokh"/>
    <s v="Markaz Suq Al-Shoyokh"/>
    <s v="Um Al-Banin"/>
    <s v="ام البنين"/>
    <n v="30.880265143100001"/>
    <n v="46.454987385000003"/>
    <n v="10"/>
    <x v="15"/>
    <n v="1"/>
    <s v="2023-07"/>
  </r>
  <r>
    <n v="3505015"/>
    <n v="350501520"/>
    <n v="33811"/>
    <d v="2023-08-06T00:00:00"/>
    <n v="130"/>
    <x v="13"/>
    <s v="Suq Al-Shoyokh"/>
    <s v="Garmat Beni Said"/>
    <s v="Hay Al-Askery"/>
    <s v="حي العسكري"/>
    <n v="30.882387999999999"/>
    <n v="46.568722000000001"/>
    <n v="25"/>
    <x v="15"/>
    <n v="5"/>
    <s v="2023-08"/>
  </r>
  <r>
    <n v="3504023"/>
    <n v="350402320"/>
    <n v="9448"/>
    <d v="2023-08-05T00:00:00"/>
    <n v="130"/>
    <x v="13"/>
    <s v="Nassriya"/>
    <s v="Markaz Al-Nassriya"/>
    <s v="Al-Thawrah"/>
    <s v="الثوره"/>
    <n v="31.027006973399999"/>
    <n v="46.228093038300003"/>
    <n v="69"/>
    <x v="15"/>
    <n v="10"/>
    <s v="2023-08"/>
  </r>
  <r>
    <n v="3504021"/>
    <n v="350402120"/>
    <n v="10335"/>
    <d v="2023-07-13T00:00:00"/>
    <n v="130"/>
    <x v="13"/>
    <s v="Nassriya"/>
    <s v="Markaz Al-Nassriya"/>
    <s v="Al-Salhiya"/>
    <s v="حي الصالحية"/>
    <n v="31.0506383486"/>
    <n v="46.269343302599999"/>
    <n v="16"/>
    <x v="15"/>
    <n v="3"/>
    <s v="2023-07"/>
  </r>
  <r>
    <n v="3504028"/>
    <n v="350402820"/>
    <n v="25526"/>
    <d v="2023-08-01T00:00:00"/>
    <n v="130"/>
    <x v="13"/>
    <s v="Nassriya"/>
    <s v="Markaz Al-Nassriya"/>
    <s v="Hay Al Ameer"/>
    <s v="حي الامير"/>
    <n v="31.036175809100001"/>
    <n v="46.220527480000001"/>
    <n v="55"/>
    <x v="15"/>
    <n v="14"/>
    <s v="2023-08"/>
  </r>
  <r>
    <n v="3504026"/>
    <n v="350402620"/>
    <n v="10253"/>
    <d v="2023-07-03T00:00:00"/>
    <n v="130"/>
    <x v="13"/>
    <s v="Nassriya"/>
    <s v="Markaz Al-Nassriya"/>
    <s v="Baghdad Street"/>
    <s v="شارع بغداد"/>
    <n v="31.038477412900001"/>
    <n v="46.2356561609"/>
    <n v="7"/>
    <x v="15"/>
    <n v="5"/>
    <s v="2023-07"/>
  </r>
  <r>
    <n v="3504024"/>
    <n v="350402420"/>
    <n v="9396"/>
    <d v="2023-07-22T00:00:00"/>
    <n v="130"/>
    <x v="13"/>
    <s v="Nassriya"/>
    <s v="Markaz Al-Nassriya"/>
    <s v="Al-zielat"/>
    <s v="الزعيلات"/>
    <n v="31.0154237044"/>
    <n v="46.263441754500001"/>
    <n v="18"/>
    <x v="15"/>
    <n v="4"/>
    <s v="2023-07"/>
  </r>
  <r>
    <n v="3504025"/>
    <n v="350402520"/>
    <n v="10262"/>
    <d v="2023-06-28T00:00:00"/>
    <n v="130"/>
    <x v="13"/>
    <s v="Nassriya"/>
    <s v="Markaz Al-Nassriya"/>
    <s v="Aredo"/>
    <s v="حي اريدو"/>
    <n v="31.074394900600002"/>
    <n v="46.250142994800001"/>
    <n v="95"/>
    <x v="15"/>
    <n v="10"/>
    <s v="2023-06"/>
  </r>
  <r>
    <n v="3504016"/>
    <n v="350401620"/>
    <n v="10281"/>
    <d v="2023-07-03T00:00:00"/>
    <n v="130"/>
    <x v="13"/>
    <s v="Nassriya"/>
    <s v="Markaz Al-Nassriya"/>
    <s v="Al Shumokh"/>
    <s v="حي الشموخ"/>
    <n v="31.029471706599999"/>
    <n v="46.244121658399997"/>
    <n v="9"/>
    <x v="15"/>
    <n v="1"/>
    <s v="2023-07"/>
  </r>
  <r>
    <n v="3504015"/>
    <n v="350401520"/>
    <n v="10272"/>
    <d v="2023-07-03T00:00:00"/>
    <n v="130"/>
    <x v="13"/>
    <s v="Nassriya"/>
    <s v="Markaz Al-Nassriya"/>
    <s v="Al Shoula"/>
    <s v="الشعلة"/>
    <n v="31.034963944600001"/>
    <n v="46.242300951700003"/>
    <n v="3"/>
    <x v="15"/>
    <n v="3"/>
    <s v="2023-07"/>
  </r>
  <r>
    <n v="3504012"/>
    <n v="350401220"/>
    <n v="24540"/>
    <d v="2023-07-11T00:00:00"/>
    <n v="130"/>
    <x v="13"/>
    <s v="Nassriya"/>
    <s v="Markaz Al-Nassriya"/>
    <s v="Al Mahaliyah"/>
    <s v="المحليه"/>
    <n v="31.052442887600002"/>
    <n v="46.236798131699999"/>
    <n v="6"/>
    <x v="15"/>
    <n v="2"/>
    <s v="2023-07"/>
  </r>
  <r>
    <n v="3504002"/>
    <n v="350400220"/>
    <n v="25529"/>
    <d v="2023-07-20T00:00:00"/>
    <n v="130"/>
    <x v="13"/>
    <s v="Nassriya"/>
    <s v="Markaz Al-Nassriya"/>
    <s v="Al Aoeh"/>
    <s v="قرية العوية"/>
    <n v="31.033167288000001"/>
    <n v="46.273891712999998"/>
    <n v="9"/>
    <x v="15"/>
    <n v="5"/>
    <s v="2023-07"/>
  </r>
  <r>
    <n v="3504007"/>
    <n v="350400720"/>
    <n v="25525"/>
    <d v="2023-07-11T00:00:00"/>
    <n v="130"/>
    <x v="13"/>
    <s v="Nassriya"/>
    <s v="Markaz Al-Nassriya"/>
    <s v="Al Emarat"/>
    <s v="العمارات"/>
    <n v="31.027024004299999"/>
    <n v="46.241676675500003"/>
    <n v="40"/>
    <x v="15"/>
    <n v="4"/>
    <s v="2023-07"/>
  </r>
  <r>
    <n v="3504010"/>
    <n v="350401020"/>
    <n v="24740"/>
    <d v="2023-07-11T00:00:00"/>
    <n v="130"/>
    <x v="13"/>
    <s v="Nassriya"/>
    <s v="Markaz Al-Nassriya"/>
    <s v="Al Iskan"/>
    <s v="الاسكان"/>
    <n v="31.038505004899999"/>
    <n v="46.242960423"/>
    <n v="3"/>
    <x v="15"/>
    <n v="3"/>
    <s v="2023-07"/>
  </r>
  <r>
    <n v="3504011"/>
    <n v="350401120"/>
    <n v="10260"/>
    <d v="2023-07-22T00:00:00"/>
    <n v="130"/>
    <x v="13"/>
    <s v="Nassriya"/>
    <s v="Markaz Al-Nassriya"/>
    <s v="Al Iskan Al Sinaie"/>
    <s v="الاسكان الصناعي"/>
    <n v="31.0087376"/>
    <n v="46.284794599999998"/>
    <n v="680"/>
    <x v="15"/>
    <n v="40"/>
    <s v="2023-07"/>
  </r>
  <r>
    <n v="3502003"/>
    <n v="350200320"/>
    <n v="24722"/>
    <d v="2023-08-01T00:00:00"/>
    <n v="130"/>
    <x v="13"/>
    <s v="Al-Rifa'i"/>
    <s v="Markaz Al-Rifa'i"/>
    <s v="Hay Al Hussien"/>
    <s v="حي الحسين"/>
    <n v="31.711529196499999"/>
    <n v="46.124556874"/>
    <n v="9"/>
    <x v="15"/>
    <n v="5"/>
    <s v="2023-08"/>
  </r>
  <r>
    <n v="3502007"/>
    <n v="350200720"/>
    <n v="33795"/>
    <d v="2023-07-14T00:00:00"/>
    <n v="130"/>
    <x v="13"/>
    <s v="Al-Rifa'i"/>
    <s v="Markaz Al-Rifa'i"/>
    <s v="Al-Omal"/>
    <s v="حي العمال"/>
    <n v="31.728400000000001"/>
    <n v="46.110399999999998"/>
    <n v="4"/>
    <x v="15"/>
    <n v="4"/>
    <s v="2023-07"/>
  </r>
  <r>
    <n v="3502012"/>
    <n v="350201220"/>
    <n v="33800"/>
    <d v="2023-08-05T00:00:00"/>
    <n v="130"/>
    <x v="13"/>
    <s v="Al-Rifa'i"/>
    <s v="Al-Nasr"/>
    <s v="Al-Mustshfah"/>
    <s v="حي المستشفى"/>
    <n v="31.541273"/>
    <n v="46.125217999999997"/>
    <n v="5"/>
    <x v="15"/>
    <n v="2"/>
    <s v="2023-08"/>
  </r>
  <r>
    <n v="3502015"/>
    <n v="350201520"/>
    <n v="33803"/>
    <d v="2023-08-05T00:00:00"/>
    <n v="130"/>
    <x v="13"/>
    <s v="Al-Rifa'i"/>
    <s v="Al-Nasr"/>
    <s v="Al Amam Al Ridhah"/>
    <s v="الامام الرضا"/>
    <n v="31.543367"/>
    <n v="46.119889000000001"/>
    <n v="4"/>
    <x v="15"/>
    <n v="2"/>
    <s v="2023-08"/>
  </r>
  <r>
    <n v="3502016"/>
    <n v="350201620"/>
    <n v="34162"/>
    <d v="2023-07-20T00:00:00"/>
    <n v="130"/>
    <x v="13"/>
    <s v="Al-Rifa'i"/>
    <s v="Markaz Al-Rifa'i"/>
    <s v="Al Tifige"/>
    <s v="التيفيج"/>
    <n v="31.735530000000001"/>
    <n v="46.112045999999999"/>
    <n v="17"/>
    <x v="15"/>
    <n v="3"/>
    <s v="2023-07"/>
  </r>
  <r>
    <n v="3504001"/>
    <n v="350400120"/>
    <n v="24494"/>
    <d v="2023-07-20T00:00:00"/>
    <n v="130"/>
    <x v="13"/>
    <s v="Nassriya"/>
    <s v="Markaz Al-Nassriya"/>
    <s v="Al Aker"/>
    <s v="العكر"/>
    <n v="31.027710880499999"/>
    <n v="46.218214741200001"/>
    <n v="45"/>
    <x v="15"/>
    <n v="15"/>
    <s v="2023-07"/>
  </r>
  <r>
    <n v="3503012"/>
    <n v="350301220"/>
    <n v="10286"/>
    <d v="2023-06-18T00:00:00"/>
    <n v="130"/>
    <x v="13"/>
    <s v="Al-Shatra"/>
    <s v="Markaz Al-Shatra"/>
    <s v="Hay al Zahraa"/>
    <s v="حي الزهراء"/>
    <n v="31.400419743299999"/>
    <n v="46.1806881535"/>
    <n v="3"/>
    <x v="15"/>
    <n v="1"/>
    <s v="2023-06"/>
  </r>
  <r>
    <n v="3503015"/>
    <n v="350301520"/>
    <n v="33805"/>
    <d v="2023-06-18T00:00:00"/>
    <n v="130"/>
    <x v="13"/>
    <s v="Al-Shatra"/>
    <s v="Markaz Al-Gharraf"/>
    <s v="Hay Al-Shouhdaa"/>
    <s v="حي الشهداء"/>
    <n v="31.295843999999999"/>
    <n v="46.233044999999997"/>
    <n v="3"/>
    <x v="15"/>
    <n v="1"/>
    <s v="2023-06"/>
  </r>
  <r>
    <n v="3503006"/>
    <n v="350300620"/>
    <n v="21209"/>
    <d v="2023-06-18T00:00:00"/>
    <n v="130"/>
    <x v="13"/>
    <s v="Al-Shatra"/>
    <s v="Markaz Al-Shatra"/>
    <s v="Al Shomali"/>
    <s v="الشوملي"/>
    <n v="31.415689718399999"/>
    <n v="46.163976839100002"/>
    <n v="2"/>
    <x v="15"/>
    <n v="1"/>
    <s v="2023-06"/>
  </r>
  <r>
    <n v="3503008"/>
    <n v="350300820"/>
    <n v="9848"/>
    <d v="2023-06-18T00:00:00"/>
    <n v="130"/>
    <x v="13"/>
    <s v="Al-Shatra"/>
    <s v="Markaz Al-Shatra"/>
    <s v="Al-fatahiyah"/>
    <s v="حي الفتاحية"/>
    <n v="31.415756054100001"/>
    <n v="46.172971067500001"/>
    <n v="1"/>
    <x v="15"/>
    <n v="1"/>
    <s v="2023-06"/>
  </r>
  <r>
    <n v="3502018"/>
    <n v="350201820"/>
    <n v="10289"/>
    <d v="2023-07-03T00:00:00"/>
    <n v="130"/>
    <x v="13"/>
    <s v="Al-Rifa'i"/>
    <s v="Markaz Al-Rifa'i"/>
    <s v="Hay Al Ameer"/>
    <s v="حي الامير "/>
    <n v="31.715143000000001"/>
    <n v="46.098461"/>
    <n v="8"/>
    <x v="15"/>
    <n v="3"/>
    <s v="2023-07"/>
  </r>
  <r>
    <n v="1104058"/>
    <n v="110405820"/>
    <n v="32027"/>
    <d v="2023-07-04T00:00:00"/>
    <n v="130"/>
    <x v="5"/>
    <s v="Zakho"/>
    <s v="Markaz Zakho"/>
    <s v="Bedar Sector"/>
    <s v="قطاع بيدار"/>
    <n v="37.146638500000002"/>
    <n v="42.647047899999997"/>
    <n v="3"/>
    <x v="15"/>
    <n v="1"/>
    <s v="2023-07"/>
  </r>
  <r>
    <n v="3504014"/>
    <n v="350401420"/>
    <n v="10254"/>
    <d v="2023-07-09T00:00:00"/>
    <n v="130"/>
    <x v="13"/>
    <s v="Nassriya"/>
    <s v="Markaz Al-Nassriya"/>
    <s v="Al Sharqiya"/>
    <s v="الشرقيه"/>
    <n v="31.044867277600002"/>
    <n v="46.259297235299996"/>
    <n v="30"/>
    <x v="10"/>
    <n v="10"/>
    <s v="2023-07"/>
  </r>
  <r>
    <n v="3504021"/>
    <n v="350402120"/>
    <n v="10335"/>
    <d v="2023-07-13T00:00:00"/>
    <n v="130"/>
    <x v="13"/>
    <s v="Nassriya"/>
    <s v="Markaz Al-Nassriya"/>
    <s v="Al-Salhiya"/>
    <s v="حي الصالحية"/>
    <n v="31.0506383486"/>
    <n v="46.269343302599999"/>
    <n v="16"/>
    <x v="10"/>
    <n v="6"/>
    <s v="2023-07"/>
  </r>
  <r>
    <n v="3504019"/>
    <n v="350401920"/>
    <n v="9470"/>
    <d v="2023-06-20T00:00:00"/>
    <n v="130"/>
    <x v="13"/>
    <s v="Nassriya"/>
    <s v="Markaz Al-Nassriya"/>
    <s v="Al-hay al-askary"/>
    <s v="الحي العسكري "/>
    <n v="31.0569626851"/>
    <n v="46.266143804899997"/>
    <n v="13"/>
    <x v="10"/>
    <n v="4"/>
    <s v="2023-06"/>
  </r>
  <r>
    <n v="3504057"/>
    <n v="350405720"/>
    <n v="33806"/>
    <d v="2023-08-01T00:00:00"/>
    <n v="130"/>
    <x v="13"/>
    <s v="Nassriya"/>
    <s v="Markaz Said Dekhil"/>
    <s v="Hay Al-Zahraa"/>
    <s v="حي الزهراء"/>
    <n v="31.134141"/>
    <n v="46.437801999999998"/>
    <n v="4"/>
    <x v="10"/>
    <n v="2"/>
    <s v="2023-08"/>
  </r>
  <r>
    <n v="3505013"/>
    <n v="350501320"/>
    <n v="33809"/>
    <d v="2023-08-06T00:00:00"/>
    <n v="130"/>
    <x v="13"/>
    <s v="Suq Al-Shoyokh"/>
    <s v="Akaika"/>
    <s v="Hay Al-Askery"/>
    <s v="حي العسكري"/>
    <n v="30.914428999999998"/>
    <n v="46.47878"/>
    <n v="21"/>
    <x v="10"/>
    <n v="5"/>
    <s v="2023-08"/>
  </r>
  <r>
    <n v="3504030"/>
    <n v="350403020"/>
    <n v="24746"/>
    <d v="2023-07-09T00:00:00"/>
    <n v="130"/>
    <x v="13"/>
    <s v="Nassriya"/>
    <s v="Markaz Al-Nassriya"/>
    <s v="Hay Al Khadraa"/>
    <s v="حي الخضراء"/>
    <n v="31.042946248900002"/>
    <n v="46.274699394599999"/>
    <n v="1"/>
    <x v="10"/>
    <n v="1"/>
    <s v="2023-07"/>
  </r>
  <r>
    <n v="3504029"/>
    <n v="350402920"/>
    <n v="10301"/>
    <d v="2023-07-20T00:00:00"/>
    <n v="130"/>
    <x v="13"/>
    <s v="Nassriya"/>
    <s v="Markaz Al-Nassriya"/>
    <s v="Hay Al Fidaa"/>
    <s v="حي الفداء"/>
    <n v="31.069166239000001"/>
    <n v="46.283791055999998"/>
    <n v="30"/>
    <x v="10"/>
    <n v="11"/>
    <s v="2023-07"/>
  </r>
  <r>
    <n v="3504031"/>
    <n v="350403120"/>
    <n v="21208"/>
    <d v="2023-07-20T00:00:00"/>
    <n v="130"/>
    <x v="13"/>
    <s v="Nassriya"/>
    <s v="Markaz Al-Nassriya"/>
    <s v="Hay Al Mualimeen"/>
    <s v="حي المعلمين"/>
    <n v="31.067779245299999"/>
    <n v="46.249674558199999"/>
    <n v="39"/>
    <x v="10"/>
    <n v="7"/>
    <s v="2023-07"/>
  </r>
  <r>
    <n v="3504051"/>
    <n v="350405120"/>
    <n v="23685"/>
    <d v="2023-06-28T00:00:00"/>
    <n v="130"/>
    <x v="13"/>
    <s v="Nassriya"/>
    <s v="Markaz Al-Nassriya"/>
    <s v="Um Al Dood"/>
    <s v="ام الدود"/>
    <n v="31.087265559999999"/>
    <n v="46.241235476500002"/>
    <n v="16"/>
    <x v="10"/>
    <n v="6"/>
    <s v="2023-06"/>
  </r>
  <r>
    <n v="3504045"/>
    <n v="350404520"/>
    <n v="22344"/>
    <d v="2023-07-09T00:00:00"/>
    <n v="130"/>
    <x v="13"/>
    <s v="Nassriya"/>
    <s v="Markaz Al-Nassriya"/>
    <s v="Share Eshreen"/>
    <s v="شارع عشرين"/>
    <n v="31.048519000500001"/>
    <n v="46.257282930099997"/>
    <n v="7"/>
    <x v="10"/>
    <n v="2"/>
    <s v="2023-07"/>
  </r>
  <r>
    <n v="3504046"/>
    <n v="350404620"/>
    <n v="10269"/>
    <d v="2023-08-01T00:00:00"/>
    <n v="130"/>
    <x v="13"/>
    <s v="Nassriya"/>
    <s v="Ur"/>
    <s v="Sindaliyah-Sidenaweyah"/>
    <s v="حي السديناويه"/>
    <n v="31.041901284200001"/>
    <n v="46.3069539022"/>
    <n v="41"/>
    <x v="10"/>
    <n v="15"/>
    <s v="2023-08"/>
  </r>
  <r>
    <n v="3504042"/>
    <n v="350404220"/>
    <n v="10263"/>
    <d v="2023-06-28T00:00:00"/>
    <n v="130"/>
    <x v="13"/>
    <s v="Nassriya"/>
    <s v="Markaz Al-Nassriya"/>
    <s v="Sadir City"/>
    <s v="حي مدينة الصدر"/>
    <n v="31.0802066016"/>
    <n v="46.235693895300003"/>
    <n v="30"/>
    <x v="10"/>
    <n v="15"/>
    <s v="2023-06"/>
  </r>
  <r>
    <n v="3504041"/>
    <n v="350404120"/>
    <n v="25533"/>
    <d v="2023-07-10T00:00:00"/>
    <n v="130"/>
    <x v="13"/>
    <s v="Nassriya"/>
    <s v="Markaz Al-Nassriya"/>
    <s v="Nassriya-Hey 400"/>
    <s v="حي 400"/>
    <n v="31.080862144499999"/>
    <n v="46.240087203599998"/>
    <n v="124"/>
    <x v="10"/>
    <n v="33"/>
    <s v="2023-07"/>
  </r>
  <r>
    <n v="3504019"/>
    <n v="350401920"/>
    <n v="9470"/>
    <d v="2023-06-20T00:00:00"/>
    <n v="130"/>
    <x v="13"/>
    <s v="Nassriya"/>
    <s v="Markaz Al-Nassriya"/>
    <s v="Al-hay al-askary"/>
    <s v="الحي العسكري "/>
    <n v="31.0569626851"/>
    <n v="46.266143804899997"/>
    <n v="13"/>
    <x v="0"/>
    <n v="3"/>
    <s v="2023-06"/>
  </r>
  <r>
    <n v="3504028"/>
    <n v="350402820"/>
    <n v="25526"/>
    <d v="2023-08-01T00:00:00"/>
    <n v="130"/>
    <x v="13"/>
    <s v="Nassriya"/>
    <s v="Markaz Al-Nassriya"/>
    <s v="Hay Al Ameer"/>
    <s v="حي الامير"/>
    <n v="31.036175809100001"/>
    <n v="46.220527480000001"/>
    <n v="55"/>
    <x v="16"/>
    <n v="10"/>
    <s v="2023-08"/>
  </r>
  <r>
    <n v="3504054"/>
    <n v="350405420"/>
    <n v="9427"/>
    <d v="2023-07-22T00:00:00"/>
    <n v="130"/>
    <x v="13"/>
    <s v="Nassriya"/>
    <s v="Markaz Al-Nassriya"/>
    <s v="Hay AL-Mansouria"/>
    <s v="المنصورية "/>
    <n v="31.033617899999999"/>
    <n v="46.217652000000001"/>
    <n v="135"/>
    <x v="16"/>
    <n v="15"/>
    <s v="2023-07"/>
  </r>
  <r>
    <n v="3502018"/>
    <n v="350201820"/>
    <n v="10289"/>
    <d v="2023-07-03T00:00:00"/>
    <n v="130"/>
    <x v="13"/>
    <s v="Al-Rifa'i"/>
    <s v="Markaz Al-Rifa'i"/>
    <s v="Hay Al Ameer"/>
    <s v="حي الامير "/>
    <n v="31.715143000000001"/>
    <n v="46.098461"/>
    <n v="8"/>
    <x v="9"/>
    <n v="3"/>
    <s v="2023-07"/>
  </r>
  <r>
    <n v="3504011"/>
    <n v="350401120"/>
    <n v="10260"/>
    <d v="2023-07-22T00:00:00"/>
    <n v="130"/>
    <x v="13"/>
    <s v="Nassriya"/>
    <s v="Markaz Al-Nassriya"/>
    <s v="Al Iskan Al Sinaie"/>
    <s v="الاسكان الصناعي"/>
    <n v="31.0087376"/>
    <n v="46.284794599999998"/>
    <n v="680"/>
    <x v="9"/>
    <n v="150"/>
    <s v="2023-07"/>
  </r>
  <r>
    <n v="3504054"/>
    <n v="350405420"/>
    <n v="9427"/>
    <d v="2023-07-22T00:00:00"/>
    <n v="130"/>
    <x v="13"/>
    <s v="Nassriya"/>
    <s v="Markaz Al-Nassriya"/>
    <s v="Hay AL-Mansouria"/>
    <s v="المنصورية "/>
    <n v="31.033617899999999"/>
    <n v="46.217652000000001"/>
    <n v="135"/>
    <x v="9"/>
    <n v="32"/>
    <s v="2023-07"/>
  </r>
  <r>
    <n v="3505003"/>
    <n v="350500320"/>
    <n v="25436"/>
    <d v="2023-08-05T00:00:00"/>
    <n v="130"/>
    <x v="13"/>
    <s v="Suq Al-Shoyokh"/>
    <s v="Markaz Suq Al-Shoyokh"/>
    <s v="Al Kibla"/>
    <s v="القبله"/>
    <n v="30.906636502200001"/>
    <n v="46.445979934699999"/>
    <n v="19"/>
    <x v="9"/>
    <n v="3"/>
    <s v="2023-08"/>
  </r>
  <r>
    <n v="3504014"/>
    <n v="350401420"/>
    <n v="10254"/>
    <d v="2023-07-09T00:00:00"/>
    <n v="130"/>
    <x v="13"/>
    <s v="Nassriya"/>
    <s v="Markaz Al-Nassriya"/>
    <s v="Al Sharqiya"/>
    <s v="الشرقيه"/>
    <n v="31.044867277600002"/>
    <n v="46.259297235299996"/>
    <n v="30"/>
    <x v="33"/>
    <n v="15"/>
    <s v="2023-07"/>
  </r>
  <r>
    <n v="3504019"/>
    <n v="350401920"/>
    <n v="9470"/>
    <d v="2023-06-20T00:00:00"/>
    <n v="130"/>
    <x v="13"/>
    <s v="Nassriya"/>
    <s v="Markaz Al-Nassriya"/>
    <s v="Al-hay al-askary"/>
    <s v="الحي العسكري "/>
    <n v="31.0569626851"/>
    <n v="46.266143804899997"/>
    <n v="13"/>
    <x v="33"/>
    <n v="3"/>
    <s v="2023-06"/>
  </r>
  <r>
    <n v="3504029"/>
    <n v="350402920"/>
    <n v="10301"/>
    <d v="2023-07-20T00:00:00"/>
    <n v="130"/>
    <x v="13"/>
    <s v="Nassriya"/>
    <s v="Markaz Al-Nassriya"/>
    <s v="Hay Al Fidaa"/>
    <s v="حي الفداء"/>
    <n v="31.069166239000001"/>
    <n v="46.283791055999998"/>
    <n v="30"/>
    <x v="33"/>
    <n v="9"/>
    <s v="2023-07"/>
  </r>
  <r>
    <n v="3504031"/>
    <n v="350403120"/>
    <n v="21208"/>
    <d v="2023-07-20T00:00:00"/>
    <n v="130"/>
    <x v="13"/>
    <s v="Nassriya"/>
    <s v="Markaz Al-Nassriya"/>
    <s v="Hay Al Mualimeen"/>
    <s v="حي المعلمين"/>
    <n v="31.067779245299999"/>
    <n v="46.249674558199999"/>
    <n v="39"/>
    <x v="33"/>
    <n v="5"/>
    <s v="2023-07"/>
  </r>
  <r>
    <n v="3504041"/>
    <n v="350404120"/>
    <n v="25533"/>
    <d v="2023-07-10T00:00:00"/>
    <n v="130"/>
    <x v="13"/>
    <s v="Nassriya"/>
    <s v="Markaz Al-Nassriya"/>
    <s v="Nassriya-Hey 400"/>
    <s v="حي 400"/>
    <n v="31.080862144499999"/>
    <n v="46.240087203599998"/>
    <n v="124"/>
    <x v="33"/>
    <n v="15"/>
    <s v="2023-07"/>
  </r>
  <r>
    <n v="3504042"/>
    <n v="350404220"/>
    <n v="10263"/>
    <d v="2023-06-28T00:00:00"/>
    <n v="130"/>
    <x v="13"/>
    <s v="Nassriya"/>
    <s v="Markaz Al-Nassriya"/>
    <s v="Sadir City"/>
    <s v="حي مدينة الصدر"/>
    <n v="31.0802066016"/>
    <n v="46.235693895300003"/>
    <n v="30"/>
    <x v="33"/>
    <n v="10"/>
    <s v="2023-06"/>
  </r>
  <r>
    <n v="3504046"/>
    <n v="350404620"/>
    <n v="10269"/>
    <d v="2023-08-01T00:00:00"/>
    <n v="130"/>
    <x v="13"/>
    <s v="Nassriya"/>
    <s v="Ur"/>
    <s v="Sindaliyah-Sidenaweyah"/>
    <s v="حي السديناويه"/>
    <n v="31.041901284200001"/>
    <n v="46.3069539022"/>
    <n v="41"/>
    <x v="33"/>
    <n v="15"/>
    <s v="2023-08"/>
  </r>
  <r>
    <n v="3504046"/>
    <n v="350404620"/>
    <n v="10269"/>
    <d v="2023-08-01T00:00:00"/>
    <n v="130"/>
    <x v="13"/>
    <s v="Nassriya"/>
    <s v="Ur"/>
    <s v="Sindaliyah-Sidenaweyah"/>
    <s v="حي السديناويه"/>
    <n v="31.041901284200001"/>
    <n v="46.3069539022"/>
    <n v="41"/>
    <x v="11"/>
    <n v="2"/>
    <s v="2023-08"/>
  </r>
  <r>
    <n v="3504041"/>
    <n v="350404120"/>
    <n v="25533"/>
    <d v="2023-07-10T00:00:00"/>
    <n v="130"/>
    <x v="13"/>
    <s v="Nassriya"/>
    <s v="Markaz Al-Nassriya"/>
    <s v="Nassriya-Hey 400"/>
    <s v="حي 400"/>
    <n v="31.080862144499999"/>
    <n v="46.240087203599998"/>
    <n v="124"/>
    <x v="11"/>
    <n v="7"/>
    <s v="2023-07"/>
  </r>
  <r>
    <n v="3504031"/>
    <n v="350403120"/>
    <n v="21208"/>
    <d v="2023-07-20T00:00:00"/>
    <n v="130"/>
    <x v="13"/>
    <s v="Nassriya"/>
    <s v="Markaz Al-Nassriya"/>
    <s v="Hay Al Mualimeen"/>
    <s v="حي المعلمين"/>
    <n v="31.067779245299999"/>
    <n v="46.249674558199999"/>
    <n v="39"/>
    <x v="11"/>
    <n v="5"/>
    <s v="2023-07"/>
  </r>
  <r>
    <n v="3504029"/>
    <n v="350402920"/>
    <n v="10301"/>
    <d v="2023-07-20T00:00:00"/>
    <n v="130"/>
    <x v="13"/>
    <s v="Nassriya"/>
    <s v="Markaz Al-Nassriya"/>
    <s v="Hay Al Fidaa"/>
    <s v="حي الفداء"/>
    <n v="31.069166239000001"/>
    <n v="46.283791055999998"/>
    <n v="30"/>
    <x v="11"/>
    <n v="4"/>
    <s v="2023-07"/>
  </r>
  <r>
    <n v="3504057"/>
    <n v="350405720"/>
    <n v="33806"/>
    <d v="2023-08-01T00:00:00"/>
    <n v="130"/>
    <x v="13"/>
    <s v="Nassriya"/>
    <s v="Markaz Said Dekhil"/>
    <s v="Hay Al-Zahraa"/>
    <s v="حي الزهراء"/>
    <n v="31.134141"/>
    <n v="46.437801999999998"/>
    <n v="4"/>
    <x v="11"/>
    <n v="2"/>
    <s v="2023-08"/>
  </r>
  <r>
    <n v="3504021"/>
    <n v="350402120"/>
    <n v="10335"/>
    <d v="2023-07-13T00:00:00"/>
    <n v="130"/>
    <x v="13"/>
    <s v="Nassriya"/>
    <s v="Markaz Al-Nassriya"/>
    <s v="Al-Salhiya"/>
    <s v="حي الصالحية"/>
    <n v="31.0506383486"/>
    <n v="46.269343302599999"/>
    <n v="16"/>
    <x v="11"/>
    <n v="2"/>
    <s v="2023-07"/>
  </r>
  <r>
    <n v="3504019"/>
    <n v="350401920"/>
    <n v="9470"/>
    <d v="2023-06-20T00:00:00"/>
    <n v="130"/>
    <x v="13"/>
    <s v="Nassriya"/>
    <s v="Markaz Al-Nassriya"/>
    <s v="Al-hay al-askary"/>
    <s v="الحي العسكري "/>
    <n v="31.0569626851"/>
    <n v="46.266143804899997"/>
    <n v="13"/>
    <x v="11"/>
    <n v="3"/>
    <s v="2023-06"/>
  </r>
  <r>
    <n v="3504014"/>
    <n v="350401420"/>
    <n v="10254"/>
    <d v="2023-07-09T00:00:00"/>
    <n v="130"/>
    <x v="13"/>
    <s v="Nassriya"/>
    <s v="Markaz Al-Nassriya"/>
    <s v="Al Sharqiya"/>
    <s v="الشرقيه"/>
    <n v="31.044867277600002"/>
    <n v="46.259297235299996"/>
    <n v="30"/>
    <x v="11"/>
    <n v="5"/>
    <s v="2023-07"/>
  </r>
  <r>
    <n v="2708025"/>
    <n v="2708025114"/>
    <n v="25980"/>
    <d v="2023-08-05T10:35:57"/>
    <n v="130"/>
    <x v="3"/>
    <s v="Telafar"/>
    <s v="Rubiya"/>
    <s v="Gilbarat Village"/>
    <s v="قرية جلبارات"/>
    <n v="36.827506655599997"/>
    <n v="42.139524696300001"/>
    <n v="11"/>
    <x v="11"/>
    <n v="11"/>
    <s v="2023-08"/>
  </r>
  <r>
    <n v="2708026"/>
    <n v="2708026114"/>
    <n v="18308"/>
    <d v="2023-08-14T07:58:41"/>
    <n v="130"/>
    <x v="3"/>
    <s v="Telafar"/>
    <s v="Rubiya"/>
    <s v="Hay Al Askari"/>
    <s v="حي العسكري"/>
    <n v="36.802461914699997"/>
    <n v="42.097154477399997"/>
    <n v="26"/>
    <x v="11"/>
    <n v="26"/>
    <s v="2023-08"/>
  </r>
  <r>
    <n v="2708034"/>
    <n v="2708034114"/>
    <n v="25687"/>
    <d v="2023-08-12T08:06:26"/>
    <n v="130"/>
    <x v="3"/>
    <s v="Telafar"/>
    <s v="Rubiya"/>
    <s v="Hay Al Sikak"/>
    <s v="حي السكك"/>
    <n v="36.799306332500002"/>
    <n v="42.0937826563"/>
    <n v="1"/>
    <x v="11"/>
    <n v="1"/>
    <s v="2023-08"/>
  </r>
  <r>
    <n v="2708030"/>
    <n v="2708030114"/>
    <n v="24701"/>
    <d v="2023-08-14T07:58:43"/>
    <n v="130"/>
    <x v="3"/>
    <s v="Telafar"/>
    <s v="Rubiya"/>
    <s v="Hay Al laban"/>
    <s v="حي اللبن"/>
    <n v="36.808491991300002"/>
    <n v="42.090161568600003"/>
    <n v="18"/>
    <x v="11"/>
    <n v="18"/>
    <s v="2023-08"/>
  </r>
  <r>
    <n v="2702052"/>
    <n v="2702052114"/>
    <n v="18349"/>
    <d v="2023-08-05T11:12:26"/>
    <n v="130"/>
    <x v="3"/>
    <s v="Al-Ba'aj"/>
    <s v="Markaz Al-Ba'aj"/>
    <s v="Al-Yarmuk"/>
    <s v="حي اليرموك"/>
    <n v="36.044635"/>
    <n v="41.720289000000001"/>
    <n v="45"/>
    <x v="11"/>
    <n v="45"/>
    <s v="2023-08"/>
  </r>
  <r>
    <n v="2702054"/>
    <n v="2702054114"/>
    <n v="34014"/>
    <d v="2023-08-05T11:12:28"/>
    <n v="130"/>
    <x v="3"/>
    <s v="Al-Ba'aj"/>
    <s v="Markaz Al-Ba'aj"/>
    <s v="Hateen"/>
    <s v="حي حطين"/>
    <n v="36.04616"/>
    <n v="41.722867000000001"/>
    <n v="27"/>
    <x v="11"/>
    <n v="27"/>
    <s v="2023-08"/>
  </r>
  <r>
    <n v="2702064"/>
    <n v="2702064114"/>
    <n v="34031"/>
    <d v="2023-06-17T13:22:36"/>
    <n v="130"/>
    <x v="3"/>
    <s v="Al-Ba'aj"/>
    <s v="Markaz Al-Ba'aj"/>
    <s v="Alsmood"/>
    <s v="الصمود"/>
    <n v="36.065987999999997"/>
    <n v="41.722729999999999"/>
    <n v="15"/>
    <x v="11"/>
    <n v="15"/>
    <s v="2023-06"/>
  </r>
  <r>
    <n v="2702039"/>
    <n v="2702039114"/>
    <n v="33637"/>
    <d v="2023-07-08T09:05:39"/>
    <n v="130"/>
    <x v="3"/>
    <s v="Al-Ba'aj"/>
    <s v="Markaz Al-Ba'aj"/>
    <s v="Albadiah"/>
    <s v="مجمع البادية"/>
    <n v="36.007790999999997"/>
    <n v="41.360576999999999"/>
    <n v="19"/>
    <x v="11"/>
    <n v="19"/>
    <s v="2023-07"/>
  </r>
  <r>
    <n v="2702044"/>
    <n v="2702044114"/>
    <n v="33854"/>
    <d v="2023-08-19T06:55:04"/>
    <n v="130"/>
    <x v="3"/>
    <s v="Al-Ba'aj"/>
    <s v="Al-Qahtaniya"/>
    <s v="Maisaloun"/>
    <s v="مجمع ميسلون"/>
    <n v="36.271999999999998"/>
    <n v="41.367502000000002"/>
    <n v="16"/>
    <x v="11"/>
    <n v="16"/>
    <s v="2023-08"/>
  </r>
  <r>
    <n v="2702047"/>
    <n v="2702047114"/>
    <n v="34008"/>
    <d v="2023-08-05T11:12:19"/>
    <n v="130"/>
    <x v="3"/>
    <s v="Al-Ba'aj"/>
    <s v="Markaz Al-Ba'aj"/>
    <s v="Al-Risalah"/>
    <s v="حي الرساله"/>
    <n v="36.044508999999998"/>
    <n v="41.714508000000002"/>
    <n v="138"/>
    <x v="11"/>
    <n v="134"/>
    <s v="2023-08"/>
  </r>
  <r>
    <n v="2702048"/>
    <n v="2702048114"/>
    <n v="34009"/>
    <d v="2023-08-05T11:12:29"/>
    <n v="130"/>
    <x v="3"/>
    <s v="Al-Ba'aj"/>
    <s v="Markaz Al-Ba'aj"/>
    <s v=" Al Intisar"/>
    <s v="حي الانتصار"/>
    <n v="36.049593999999999"/>
    <n v="41.712780000000002"/>
    <n v="25"/>
    <x v="11"/>
    <n v="25"/>
    <s v="2023-08"/>
  </r>
  <r>
    <n v="2702050"/>
    <n v="2702050114"/>
    <n v="34011"/>
    <d v="2023-08-05T11:12:21"/>
    <n v="130"/>
    <x v="3"/>
    <s v="Al-Ba'aj"/>
    <s v="Markaz Al-Ba'aj"/>
    <s v="Al-Thawra"/>
    <s v="حي الثوره"/>
    <n v="36.035400000000003"/>
    <n v="41.71181"/>
    <n v="100"/>
    <x v="11"/>
    <n v="100"/>
    <s v="2023-08"/>
  </r>
  <r>
    <n v="2702065"/>
    <n v="2702065114"/>
    <n v="34032"/>
    <d v="2023-06-17T13:22:37"/>
    <n v="130"/>
    <x v="3"/>
    <s v="Al-Ba'aj"/>
    <s v="Markaz Al-Ba'aj"/>
    <s v="Al hamoo"/>
    <s v="الحمو"/>
    <n v="36.064193000000003"/>
    <n v="41.714970999999998"/>
    <n v="39"/>
    <x v="11"/>
    <n v="39"/>
    <s v="2023-06"/>
  </r>
  <r>
    <n v="2702082"/>
    <n v="2702082114"/>
    <n v="34074"/>
    <d v="2023-08-19T06:55:07"/>
    <n v="130"/>
    <x v="3"/>
    <s v="Al-Ba'aj"/>
    <s v="Markaz Al-Ba'aj"/>
    <s v="Chaier khifas"/>
    <s v="جاير غلفاص"/>
    <n v="36.138890000000004"/>
    <n v="41.302503999999999"/>
    <n v="5"/>
    <x v="11"/>
    <n v="5"/>
    <s v="2023-08"/>
  </r>
  <r>
    <n v="2702091"/>
    <n v="2702091114"/>
    <n v="34081"/>
    <d v="2023-08-19T06:55:02"/>
    <n v="130"/>
    <x v="3"/>
    <s v="Al-Ba'aj"/>
    <s v="Al-Qahtaniya"/>
    <s v="Raqabt alfaras"/>
    <s v="رقبة الفرس"/>
    <n v="36.176606"/>
    <n v="41.472645"/>
    <n v="77"/>
    <x v="11"/>
    <n v="77"/>
    <s v="2023-08"/>
  </r>
  <r>
    <n v="3502015"/>
    <n v="350201520"/>
    <n v="33803"/>
    <d v="2023-08-05T00:00:00"/>
    <n v="130"/>
    <x v="13"/>
    <s v="Al-Rifa'i"/>
    <s v="Al-Nasr"/>
    <s v="Al Amam Al Ridhah"/>
    <s v="الامام الرضا"/>
    <n v="31.543367"/>
    <n v="46.119889000000001"/>
    <n v="4"/>
    <x v="1"/>
    <n v="2"/>
    <s v="2023-08"/>
  </r>
  <r>
    <n v="3502016"/>
    <n v="350201620"/>
    <n v="34162"/>
    <d v="2023-07-20T00:00:00"/>
    <n v="130"/>
    <x v="13"/>
    <s v="Al-Rifa'i"/>
    <s v="Markaz Al-Rifa'i"/>
    <s v="Al Tifige"/>
    <s v="التيفيج"/>
    <n v="31.735530000000001"/>
    <n v="46.112045999999999"/>
    <n v="17"/>
    <x v="1"/>
    <n v="4"/>
    <s v="2023-07"/>
  </r>
  <r>
    <n v="3503015"/>
    <n v="350301520"/>
    <n v="33805"/>
    <d v="2023-06-18T00:00:00"/>
    <n v="130"/>
    <x v="13"/>
    <s v="Al-Shatra"/>
    <s v="Markaz Al-Gharraf"/>
    <s v="Hay Al-Shouhdaa"/>
    <s v="حي الشهداء"/>
    <n v="31.295843999999999"/>
    <n v="46.233044999999997"/>
    <n v="3"/>
    <x v="1"/>
    <n v="1"/>
    <s v="2023-06"/>
  </r>
  <r>
    <n v="3504001"/>
    <n v="350400120"/>
    <n v="24494"/>
    <d v="2023-07-20T00:00:00"/>
    <n v="130"/>
    <x v="13"/>
    <s v="Nassriya"/>
    <s v="Markaz Al-Nassriya"/>
    <s v="Al Aker"/>
    <s v="العكر"/>
    <n v="31.027710880499999"/>
    <n v="46.218214741200001"/>
    <n v="45"/>
    <x v="1"/>
    <n v="20"/>
    <s v="2023-07"/>
  </r>
  <r>
    <n v="2706006"/>
    <n v="2706006114"/>
    <n v="18377"/>
    <d v="2023-08-19T11:02:47"/>
    <n v="130"/>
    <x v="3"/>
    <s v="Mosul"/>
    <s v="Markaz Mosul"/>
    <s v="Al rasheediya"/>
    <s v="الرشيدية"/>
    <n v="36.403236683000003"/>
    <n v="43.093517102600003"/>
    <n v="6"/>
    <x v="1"/>
    <n v="6"/>
    <s v="2023-08"/>
  </r>
  <r>
    <n v="2702047"/>
    <n v="2702047114"/>
    <n v="34008"/>
    <d v="2023-08-05T11:12:19"/>
    <n v="130"/>
    <x v="3"/>
    <s v="Al-Ba'aj"/>
    <s v="Markaz Al-Ba'aj"/>
    <s v="Al-Risalah"/>
    <s v="حي الرساله"/>
    <n v="36.044508999999998"/>
    <n v="41.714508000000002"/>
    <n v="138"/>
    <x v="1"/>
    <n v="4"/>
    <s v="2023-08"/>
  </r>
  <r>
    <n v="2103005"/>
    <n v="2103005114"/>
    <n v="250"/>
    <d v="2023-06-26T11:05:26"/>
    <n v="130"/>
    <x v="0"/>
    <s v="Ana"/>
    <s v="Markaz Ana"/>
    <s v="Hay Al Nasir"/>
    <s v="حي النصر"/>
    <n v="34.366603631099998"/>
    <n v="41.988318504200002"/>
    <n v="1"/>
    <x v="1"/>
    <n v="1"/>
    <s v="2023-06"/>
  </r>
  <r>
    <n v="2101014"/>
    <n v="2101014114"/>
    <n v="274"/>
    <d v="2023-07-02T08:57:10"/>
    <n v="130"/>
    <x v="0"/>
    <s v="Al-Ka'im"/>
    <s v="Al-Rummaneh"/>
    <s v="Al-Rabet"/>
    <s v="قرية الربط"/>
    <n v="34.426671466000002"/>
    <n v="41.040136074999999"/>
    <n v="4"/>
    <x v="1"/>
    <n v="4"/>
    <s v="2023-07"/>
  </r>
  <r>
    <n v="2706043"/>
    <n v="2706043114"/>
    <n v="18314"/>
    <d v="2023-08-19T11:02:55"/>
    <n v="130"/>
    <x v="3"/>
    <s v="Mosul"/>
    <s v="Markaz Mosul"/>
    <s v="Hay Al Intisar"/>
    <s v="الانتصار"/>
    <n v="36.321603521"/>
    <n v="43.2184224035"/>
    <n v="6"/>
    <x v="1"/>
    <n v="6"/>
    <s v="2023-08"/>
  </r>
  <r>
    <n v="2706091"/>
    <n v="2706091114"/>
    <n v="18332"/>
    <d v="2023-08-19T11:03:14"/>
    <n v="130"/>
    <x v="3"/>
    <s v="Mosul"/>
    <s v="Markaz Mosul"/>
    <s v="Nabi Younis"/>
    <s v="حي النبي يونس"/>
    <n v="36.347534367100003"/>
    <n v="43.161804191400002"/>
    <n v="5"/>
    <x v="1"/>
    <n v="5"/>
    <s v="2023-08"/>
  </r>
  <r>
    <n v="2708002"/>
    <n v="2708002114"/>
    <n v="24809"/>
    <d v="2023-08-20T10:05:27"/>
    <n v="130"/>
    <x v="3"/>
    <s v="Telafar"/>
    <s v="Markaz Telafar"/>
    <s v="Al Hay Al Askare"/>
    <s v="الحي العسكري"/>
    <n v="36.3920374"/>
    <n v="42.4765978"/>
    <n v="3"/>
    <x v="1"/>
    <n v="3"/>
    <s v="2023-08"/>
  </r>
  <r>
    <n v="2708006"/>
    <n v="2708006114"/>
    <n v="18305"/>
    <d v="2023-08-20T10:05:24"/>
    <n v="130"/>
    <x v="3"/>
    <s v="Telafar"/>
    <s v="Markaz Telafar"/>
    <s v="Hay Al Muthana"/>
    <s v="حي المثنى"/>
    <n v="36.380954000000003"/>
    <n v="42.454282999999997"/>
    <n v="6"/>
    <x v="1"/>
    <n v="6"/>
    <s v="2023-08"/>
  </r>
  <r>
    <n v="2708148"/>
    <n v="2708148114"/>
    <n v="33294"/>
    <d v="2023-08-20T10:05:45"/>
    <n v="130"/>
    <x v="3"/>
    <s v="Telafar"/>
    <s v="Markaz Telafar"/>
    <s v="Al rahma Village"/>
    <s v="قرية الرحمة"/>
    <n v="36.391159999999999"/>
    <n v="42.502434999999998"/>
    <n v="4"/>
    <x v="1"/>
    <n v="4"/>
    <s v="2023-08"/>
  </r>
  <r>
    <n v="2708154"/>
    <n v="2708154114"/>
    <n v="33345"/>
    <d v="2023-08-20T10:05:50"/>
    <n v="130"/>
    <x v="3"/>
    <s v="Telafar"/>
    <s v="Markaz Telafar"/>
    <s v="Mohamed saeed Bashar Vilage"/>
    <s v="قرية محمد سعيد بشار"/>
    <n v="36.396619999999999"/>
    <n v="42.514042699999997"/>
    <n v="5"/>
    <x v="1"/>
    <n v="5"/>
    <s v="2023-08"/>
  </r>
  <r>
    <n v="2708176"/>
    <n v="2708176114"/>
    <n v="33472"/>
    <d v="2023-08-20T14:41:24"/>
    <n v="130"/>
    <x v="3"/>
    <s v="Telafar"/>
    <s v="Ayadiya"/>
    <s v="Qasabat Ayadiya"/>
    <s v="قصبة العياضية"/>
    <n v="36.485300000000002"/>
    <n v="42.422117739400001"/>
    <n v="4"/>
    <x v="1"/>
    <n v="4"/>
    <s v="2023-08"/>
  </r>
  <r>
    <n v="2708110"/>
    <n v="2708110114"/>
    <n v="17439"/>
    <d v="2023-06-10T17:01:52"/>
    <n v="130"/>
    <x v="3"/>
    <s v="Telafar"/>
    <s v="Markaz Telafar"/>
    <s v="AL-mazraa Al-awola Village"/>
    <s v="قرية المزرعة الاولى"/>
    <n v="36.442366999999997"/>
    <n v="42.629963500000002"/>
    <n v="8"/>
    <x v="1"/>
    <n v="8"/>
    <s v="2023-06"/>
  </r>
  <r>
    <n v="3504012"/>
    <n v="350401220"/>
    <n v="24540"/>
    <d v="2023-07-11T00:00:00"/>
    <n v="130"/>
    <x v="13"/>
    <s v="Nassriya"/>
    <s v="Markaz Al-Nassriya"/>
    <s v="Al Mahaliyah"/>
    <s v="المحليه"/>
    <n v="31.052442887600002"/>
    <n v="46.236798131699999"/>
    <n v="6"/>
    <x v="1"/>
    <n v="3"/>
    <s v="2023-07"/>
  </r>
  <r>
    <n v="3504016"/>
    <n v="350401620"/>
    <n v="10281"/>
    <d v="2023-07-03T00:00:00"/>
    <n v="130"/>
    <x v="13"/>
    <s v="Nassriya"/>
    <s v="Markaz Al-Nassriya"/>
    <s v="Al Shumokh"/>
    <s v="حي الشموخ"/>
    <n v="31.029471706599999"/>
    <n v="46.244121658399997"/>
    <n v="9"/>
    <x v="1"/>
    <n v="4"/>
    <s v="2023-07"/>
  </r>
  <r>
    <n v="3504011"/>
    <n v="350401120"/>
    <n v="10260"/>
    <d v="2023-07-22T00:00:00"/>
    <n v="130"/>
    <x v="13"/>
    <s v="Nassriya"/>
    <s v="Markaz Al-Nassriya"/>
    <s v="Al Iskan Al Sinaie"/>
    <s v="الاسكان الصناعي"/>
    <n v="31.0087376"/>
    <n v="46.284794599999998"/>
    <n v="680"/>
    <x v="1"/>
    <n v="10"/>
    <s v="2023-07"/>
  </r>
  <r>
    <n v="3504007"/>
    <n v="350400720"/>
    <n v="25525"/>
    <d v="2023-07-11T00:00:00"/>
    <n v="130"/>
    <x v="13"/>
    <s v="Nassriya"/>
    <s v="Markaz Al-Nassriya"/>
    <s v="Al Emarat"/>
    <s v="العمارات"/>
    <n v="31.027024004299999"/>
    <n v="46.241676675500003"/>
    <n v="40"/>
    <x v="1"/>
    <n v="10"/>
    <s v="2023-07"/>
  </r>
  <r>
    <n v="3504006"/>
    <n v="350400620"/>
    <n v="9728"/>
    <d v="2023-07-11T00:00:00"/>
    <n v="130"/>
    <x v="13"/>
    <s v="Nassriya"/>
    <s v="Markaz Al-Nassriya"/>
    <s v="Al Dhubat"/>
    <s v="حي الضباط"/>
    <n v="31.038316374200001"/>
    <n v="46.253982172199997"/>
    <n v="5"/>
    <x v="1"/>
    <n v="5"/>
    <s v="2023-07"/>
  </r>
  <r>
    <n v="3504022"/>
    <n v="350402220"/>
    <n v="9576"/>
    <d v="2023-07-05T00:00:00"/>
    <n v="130"/>
    <x v="13"/>
    <s v="Nassriya"/>
    <s v="Markaz Al-Nassriya"/>
    <s v="Al-shofah"/>
    <s v="قرية الشوفة"/>
    <n v="31.132791840500001"/>
    <n v="46.2356646856"/>
    <n v="1"/>
    <x v="1"/>
    <n v="1"/>
    <s v="2023-07"/>
  </r>
  <r>
    <n v="3504024"/>
    <n v="350402420"/>
    <n v="9396"/>
    <d v="2023-07-22T00:00:00"/>
    <n v="130"/>
    <x v="13"/>
    <s v="Nassriya"/>
    <s v="Markaz Al-Nassriya"/>
    <s v="Al-zielat"/>
    <s v="الزعيلات"/>
    <n v="31.0154237044"/>
    <n v="46.263441754500001"/>
    <n v="18"/>
    <x v="1"/>
    <n v="8"/>
    <s v="2023-07"/>
  </r>
  <r>
    <n v="3504023"/>
    <n v="350402320"/>
    <n v="9448"/>
    <d v="2023-08-05T00:00:00"/>
    <n v="130"/>
    <x v="13"/>
    <s v="Nassriya"/>
    <s v="Markaz Al-Nassriya"/>
    <s v="Al-Thawrah"/>
    <s v="الثوره"/>
    <n v="31.027006973399999"/>
    <n v="46.228093038300003"/>
    <n v="69"/>
    <x v="1"/>
    <n v="15"/>
    <s v="2023-08"/>
  </r>
  <r>
    <n v="3504028"/>
    <n v="350402820"/>
    <n v="25526"/>
    <d v="2023-08-01T00:00:00"/>
    <n v="130"/>
    <x v="13"/>
    <s v="Nassriya"/>
    <s v="Markaz Al-Nassriya"/>
    <s v="Hay Al Ameer"/>
    <s v="حي الامير"/>
    <n v="31.036175809100001"/>
    <n v="46.220527480000001"/>
    <n v="55"/>
    <x v="1"/>
    <n v="8"/>
    <s v="2023-08"/>
  </r>
  <r>
    <n v="3504025"/>
    <n v="350402520"/>
    <n v="10262"/>
    <d v="2023-06-28T00:00:00"/>
    <n v="130"/>
    <x v="13"/>
    <s v="Nassriya"/>
    <s v="Markaz Al-Nassriya"/>
    <s v="Aredo"/>
    <s v="حي اريدو"/>
    <n v="31.074394900600002"/>
    <n v="46.250142994800001"/>
    <n v="95"/>
    <x v="1"/>
    <n v="30"/>
    <s v="2023-06"/>
  </r>
  <r>
    <n v="3505015"/>
    <n v="350501520"/>
    <n v="33811"/>
    <d v="2023-08-06T00:00:00"/>
    <n v="130"/>
    <x v="13"/>
    <s v="Suq Al-Shoyokh"/>
    <s v="Garmat Beni Said"/>
    <s v="Hay Al-Askery"/>
    <s v="حي العسكري"/>
    <n v="30.882387999999999"/>
    <n v="46.568722000000001"/>
    <n v="25"/>
    <x v="1"/>
    <n v="10"/>
    <s v="2023-08"/>
  </r>
  <r>
    <n v="3505016"/>
    <n v="350501620"/>
    <n v="34161"/>
    <d v="2023-07-20T00:00:00"/>
    <n v="130"/>
    <x v="13"/>
    <s v="Suq Al-Shoyokh"/>
    <s v="Markaz Suq Al-Shoyokh"/>
    <s v="Um Al-Banin"/>
    <s v="ام البنين"/>
    <n v="30.880265143100001"/>
    <n v="46.454987385000003"/>
    <n v="10"/>
    <x v="1"/>
    <n v="5"/>
    <s v="2023-07"/>
  </r>
  <r>
    <n v="3603077"/>
    <n v="360307720"/>
    <n v="25287"/>
    <d v="2023-06-13T00:00:00"/>
    <n v="130"/>
    <x v="14"/>
    <s v="Diwaniya"/>
    <s v="Markaz Al-Diwaniya"/>
    <s v="Hay Al-Nahtha 1"/>
    <s v="حي النهضة 1"/>
    <n v="31.984919999999999"/>
    <n v="44.938873999999998"/>
    <n v="2"/>
    <x v="1"/>
    <n v="2"/>
    <s v="2023-06"/>
  </r>
  <r>
    <n v="3504054"/>
    <n v="350405420"/>
    <n v="9427"/>
    <d v="2023-07-22T00:00:00"/>
    <n v="130"/>
    <x v="13"/>
    <s v="Nassriya"/>
    <s v="Markaz Al-Nassriya"/>
    <s v="Hay AL-Mansouria"/>
    <s v="المنصورية "/>
    <n v="31.033617899999999"/>
    <n v="46.217652000000001"/>
    <n v="135"/>
    <x v="1"/>
    <n v="13"/>
    <s v="2023-07"/>
  </r>
  <r>
    <n v="3505002"/>
    <n v="350500220"/>
    <n v="24721"/>
    <d v="2023-07-13T00:00:00"/>
    <n v="130"/>
    <x v="13"/>
    <s v="Suq Al-Shoyokh"/>
    <s v="Al-Fadhliya"/>
    <s v="Al Barid Street"/>
    <s v="شارع البريد"/>
    <n v="30.956201633799999"/>
    <n v="46.359501579899998"/>
    <n v="13"/>
    <x v="1"/>
    <n v="8"/>
    <s v="2023-07"/>
  </r>
  <r>
    <n v="3505004"/>
    <n v="350500420"/>
    <n v="25437"/>
    <d v="2023-07-05T00:00:00"/>
    <n v="130"/>
    <x v="13"/>
    <s v="Suq Al-Shoyokh"/>
    <s v="Markaz Suq Al-Shoyokh"/>
    <s v="Al Shumokh"/>
    <s v="الشموخ"/>
    <n v="30.9061211"/>
    <n v="46.449381199999998"/>
    <n v="12"/>
    <x v="1"/>
    <n v="5"/>
    <s v="2023-07"/>
  </r>
  <r>
    <n v="3505013"/>
    <n v="350501320"/>
    <n v="33809"/>
    <d v="2023-08-06T00:00:00"/>
    <n v="130"/>
    <x v="13"/>
    <s v="Suq Al-Shoyokh"/>
    <s v="Akaika"/>
    <s v="Hay Al-Askery"/>
    <s v="حي العسكري"/>
    <n v="30.914428999999998"/>
    <n v="46.47878"/>
    <n v="21"/>
    <x v="1"/>
    <n v="5"/>
    <s v="2023-08"/>
  </r>
  <r>
    <n v="3505011"/>
    <n v="350501120"/>
    <n v="9258"/>
    <d v="2023-07-13T00:00:00"/>
    <n v="130"/>
    <x v="13"/>
    <s v="Suq Al-Shoyokh"/>
    <s v="Markaz Suq Al-Shoyokh"/>
    <s v="Hey al-zahraa"/>
    <s v="حي الزهراء"/>
    <n v="30.901869618300001"/>
    <n v="46.458244977299998"/>
    <n v="10"/>
    <x v="1"/>
    <n v="4"/>
    <s v="2023-07"/>
  </r>
  <r>
    <n v="3504036"/>
    <n v="350403620"/>
    <n v="23683"/>
    <d v="2023-07-11T00:00:00"/>
    <n v="130"/>
    <x v="13"/>
    <s v="Nassriya"/>
    <s v="Markaz Al-Nassriya"/>
    <s v="Hay Mehidiya"/>
    <s v="حي المهيديه"/>
    <n v="31.03290329"/>
    <n v="46.251552429999997"/>
    <n v="8"/>
    <x v="1"/>
    <n v="2"/>
    <s v="2023-07"/>
  </r>
  <r>
    <n v="3504040"/>
    <n v="350404020"/>
    <n v="25530"/>
    <d v="2023-06-20T00:00:00"/>
    <n v="130"/>
    <x v="13"/>
    <s v="Nassriya"/>
    <s v="Markaz Al-Nassriya"/>
    <s v="Hey Al-Rafdeen"/>
    <s v="حي الرافدين"/>
    <n v="31.076769222599999"/>
    <n v="46.264030067599997"/>
    <n v="5"/>
    <x v="1"/>
    <n v="2"/>
    <s v="2023-06"/>
  </r>
  <r>
    <n v="3504033"/>
    <n v="350403320"/>
    <n v="10259"/>
    <d v="2023-07-22T00:00:00"/>
    <n v="130"/>
    <x v="13"/>
    <s v="Nassriya"/>
    <s v="Markaz Al-Nassriya"/>
    <s v="Hay Al Tadhihiya"/>
    <s v="حي التضحية"/>
    <n v="31.045411312199999"/>
    <n v="46.277832423"/>
    <n v="72"/>
    <x v="1"/>
    <n v="15"/>
    <s v="2023-07"/>
  </r>
  <r>
    <n v="3504031"/>
    <n v="350403120"/>
    <n v="21208"/>
    <d v="2023-07-20T00:00:00"/>
    <n v="130"/>
    <x v="13"/>
    <s v="Nassriya"/>
    <s v="Markaz Al-Nassriya"/>
    <s v="Hay Al Mualimeen"/>
    <s v="حي المعلمين"/>
    <n v="31.067779245299999"/>
    <n v="46.249674558199999"/>
    <n v="39"/>
    <x v="1"/>
    <n v="17"/>
    <s v="2023-07"/>
  </r>
  <r>
    <n v="3504044"/>
    <n v="350404420"/>
    <n v="25527"/>
    <d v="2023-06-20T00:00:00"/>
    <n v="130"/>
    <x v="13"/>
    <s v="Nassriya"/>
    <s v="Markaz Al-Nassriya"/>
    <s v="Sharaa Al-hklas"/>
    <s v="شارع الاخلاص"/>
    <n v="31.058777803800002"/>
    <n v="46.257208607000003"/>
    <n v="4"/>
    <x v="1"/>
    <n v="2"/>
    <s v="2023-06"/>
  </r>
  <r>
    <n v="3504051"/>
    <n v="350405120"/>
    <n v="23685"/>
    <d v="2023-06-28T00:00:00"/>
    <n v="130"/>
    <x v="13"/>
    <s v="Nassriya"/>
    <s v="Markaz Al-Nassriya"/>
    <s v="Um Al Dood"/>
    <s v="ام الدود"/>
    <n v="31.087265559999999"/>
    <n v="46.241235476500002"/>
    <n v="16"/>
    <x v="1"/>
    <n v="4"/>
    <s v="2023-06"/>
  </r>
  <r>
    <n v="3504025"/>
    <n v="350402520"/>
    <n v="10262"/>
    <d v="2023-06-28T00:00:00"/>
    <n v="130"/>
    <x v="13"/>
    <s v="Nassriya"/>
    <s v="Markaz Al-Nassriya"/>
    <s v="Aredo"/>
    <s v="حي اريدو"/>
    <n v="31.074394900600002"/>
    <n v="46.250142994800001"/>
    <n v="95"/>
    <x v="18"/>
    <n v="10"/>
    <s v="2023-06"/>
  </r>
  <r>
    <n v="3505013"/>
    <n v="350501320"/>
    <n v="33809"/>
    <d v="2023-08-06T00:00:00"/>
    <n v="130"/>
    <x v="13"/>
    <s v="Suq Al-Shoyokh"/>
    <s v="Akaika"/>
    <s v="Hay Al-Askery"/>
    <s v="حي العسكري"/>
    <n v="30.914428999999998"/>
    <n v="46.47878"/>
    <n v="21"/>
    <x v="23"/>
    <n v="7"/>
    <s v="2023-08"/>
  </r>
  <r>
    <n v="3603006"/>
    <n v="360300620"/>
    <n v="22815"/>
    <d v="2023-06-11T00:00:00"/>
    <n v="130"/>
    <x v="14"/>
    <s v="Diwaniya"/>
    <s v="Markaz Al-Diwaniya"/>
    <s v="Hay Al Jumhori Al Sharqi"/>
    <s v="حي الجمهوري الشرقي"/>
    <n v="31.991424241200001"/>
    <n v="44.931376145599998"/>
    <n v="2"/>
    <x v="23"/>
    <n v="2"/>
    <s v="2023-06"/>
  </r>
  <r>
    <n v="3504031"/>
    <n v="350403121"/>
    <n v="21208"/>
    <d v="2023-12-20T00:00:00"/>
    <n v="131"/>
    <x v="13"/>
    <s v="Nassriya"/>
    <s v="Markaz Al-Nassriya"/>
    <s v="Hay Al Mualimeen"/>
    <s v="حي المعلمين"/>
    <n v="31.067779245299999"/>
    <n v="46.249674558199999"/>
    <n v="39"/>
    <x v="36"/>
    <n v="5"/>
    <s v="2023-12"/>
  </r>
  <r>
    <n v="3505013"/>
    <n v="350501321"/>
    <n v="33809"/>
    <d v="2023-11-14T00:00:00"/>
    <n v="131"/>
    <x v="13"/>
    <s v="Suq Al-Shoyokh"/>
    <s v="Akaika"/>
    <s v="Hay Al-Askery"/>
    <s v="حي العسكري"/>
    <n v="30.914428999999998"/>
    <n v="46.47878"/>
    <n v="21"/>
    <x v="36"/>
    <n v="4"/>
    <s v="2023-11"/>
  </r>
  <r>
    <n v="3603070"/>
    <n v="360307021"/>
    <n v="3367"/>
    <d v="2023-12-21T00:00:00"/>
    <n v="131"/>
    <x v="14"/>
    <s v="Diwaniya"/>
    <s v="Markaz Al-Diwaniya"/>
    <s v="Hay Al-Dhubat 2"/>
    <s v="حي الضباط الثاني"/>
    <n v="32.007661261899997"/>
    <n v="44.922551677900003"/>
    <n v="2"/>
    <x v="36"/>
    <n v="0"/>
    <s v="2023-12"/>
  </r>
  <r>
    <n v="3603070"/>
    <n v="360307021"/>
    <n v="3367"/>
    <d v="2023-12-21T00:00:00"/>
    <n v="131"/>
    <x v="14"/>
    <s v="Diwaniya"/>
    <s v="Markaz Al-Diwaniya"/>
    <s v="Hay Al-Dhubat 2"/>
    <s v="حي الضباط الثاني"/>
    <n v="32.007661261899997"/>
    <n v="44.922551677900003"/>
    <n v="2"/>
    <x v="37"/>
    <n v="2"/>
    <s v="2023-12"/>
  </r>
  <r>
    <n v="3505003"/>
    <n v="350500321"/>
    <n v="25436"/>
    <d v="2023-11-29T00:00:00"/>
    <n v="131"/>
    <x v="13"/>
    <s v="Suq Al-Shoyokh"/>
    <s v="Markaz Suq Al-Shoyokh"/>
    <s v="Al Kibla"/>
    <s v="القبله"/>
    <n v="30.906636502200001"/>
    <n v="46.445979934699999"/>
    <n v="19"/>
    <x v="37"/>
    <n v="1"/>
    <s v="2023-11"/>
  </r>
  <r>
    <n v="3504011"/>
    <n v="350401121"/>
    <n v="10260"/>
    <d v="2023-11-29T00:00:00"/>
    <n v="131"/>
    <x v="13"/>
    <s v="Nassriya"/>
    <s v="Markaz Al-Nassriya"/>
    <s v="Al Iskan Al Sinaie"/>
    <s v="الاسكان الصناعي"/>
    <n v="31.0087376"/>
    <n v="46.284794599999998"/>
    <n v="680"/>
    <x v="37"/>
    <n v="10"/>
    <s v="2023-11"/>
  </r>
  <r>
    <n v="3504011"/>
    <n v="350401121"/>
    <n v="10260"/>
    <d v="2023-11-29T00:00:00"/>
    <n v="131"/>
    <x v="13"/>
    <s v="Nassriya"/>
    <s v="Markaz Al-Nassriya"/>
    <s v="Al Iskan Al Sinaie"/>
    <s v="الاسكان الصناعي"/>
    <n v="31.0087376"/>
    <n v="46.284794599999998"/>
    <n v="680"/>
    <x v="3"/>
    <n v="20"/>
    <s v="2023-11"/>
  </r>
  <r>
    <n v="3504012"/>
    <n v="350401221"/>
    <n v="24540"/>
    <d v="2023-11-25T00:00:00"/>
    <n v="131"/>
    <x v="13"/>
    <s v="Nassriya"/>
    <s v="Markaz Al-Nassriya"/>
    <s v="Al Mahaliyah"/>
    <s v="المحليه"/>
    <n v="31.052442887600002"/>
    <n v="46.236798131699999"/>
    <n v="6"/>
    <x v="3"/>
    <n v="1"/>
    <s v="2023-11"/>
  </r>
  <r>
    <n v="3504003"/>
    <n v="350400321"/>
    <n v="24415"/>
    <d v="2023-11-30T00:00:00"/>
    <n v="131"/>
    <x v="13"/>
    <s v="Nassriya"/>
    <s v="Markaz Al-Nassriya"/>
    <s v="Al Asrriyah Village"/>
    <s v="القرية العصرية"/>
    <n v="31.122673117800002"/>
    <n v="46.234062045100004"/>
    <n v="1"/>
    <x v="3"/>
    <n v="1"/>
    <s v="2023-11"/>
  </r>
  <r>
    <n v="3504007"/>
    <n v="350400721"/>
    <n v="25525"/>
    <d v="2023-11-29T00:00:00"/>
    <n v="131"/>
    <x v="13"/>
    <s v="Nassriya"/>
    <s v="Markaz Al-Nassriya"/>
    <s v="Al Emarat"/>
    <s v="العمارات"/>
    <n v="31.027024004299999"/>
    <n v="46.241676675500003"/>
    <n v="40"/>
    <x v="3"/>
    <n v="14"/>
    <s v="2023-11"/>
  </r>
  <r>
    <n v="3504016"/>
    <n v="350401621"/>
    <n v="10281"/>
    <d v="2023-11-29T00:00:00"/>
    <n v="131"/>
    <x v="13"/>
    <s v="Nassriya"/>
    <s v="Markaz Al-Nassriya"/>
    <s v="Al Shumokh"/>
    <s v="حي الشموخ"/>
    <n v="31.029471706599999"/>
    <n v="46.244121658399997"/>
    <n v="9"/>
    <x v="3"/>
    <n v="4"/>
    <s v="2023-11"/>
  </r>
  <r>
    <n v="3504021"/>
    <n v="350402121"/>
    <n v="10335"/>
    <d v="2023-12-03T00:00:00"/>
    <n v="131"/>
    <x v="13"/>
    <s v="Nassriya"/>
    <s v="Markaz Al-Nassriya"/>
    <s v="Al-Salhiya"/>
    <s v="حي الصالحية"/>
    <n v="31.0506383486"/>
    <n v="46.269343302599999"/>
    <n v="16"/>
    <x v="3"/>
    <n v="1"/>
    <s v="2023-12"/>
  </r>
  <r>
    <n v="3502012"/>
    <n v="350201221"/>
    <n v="33800"/>
    <d v="2023-11-29T00:00:00"/>
    <n v="131"/>
    <x v="13"/>
    <s v="Al-Rifa'i"/>
    <s v="Al-Nasr"/>
    <s v="Al-Mustshfah"/>
    <s v="حي المستشفى"/>
    <n v="31.541273"/>
    <n v="46.125217999999997"/>
    <n v="5"/>
    <x v="3"/>
    <n v="3"/>
    <s v="2023-11"/>
  </r>
  <r>
    <n v="3503006"/>
    <n v="350300621"/>
    <n v="21209"/>
    <d v="2023-10-17T00:00:00"/>
    <n v="131"/>
    <x v="13"/>
    <s v="Al-Shatra"/>
    <s v="Markaz Al-Shatra"/>
    <s v="Al Shomali"/>
    <s v="الشوملي"/>
    <n v="31.415689718399999"/>
    <n v="46.163976839100002"/>
    <n v="2"/>
    <x v="3"/>
    <n v="1"/>
    <s v="2023-10"/>
  </r>
  <r>
    <n v="3503009"/>
    <n v="350300921"/>
    <n v="9822"/>
    <d v="2023-10-17T00:00:00"/>
    <n v="131"/>
    <x v="13"/>
    <s v="Al-Shatra"/>
    <s v="Markaz Al-Shatra"/>
    <s v="Al-hawi"/>
    <s v="حي الحاوي"/>
    <n v="31.403907212699998"/>
    <n v="46.175491096099996"/>
    <n v="2"/>
    <x v="3"/>
    <n v="1"/>
    <s v="2023-10"/>
  </r>
  <r>
    <n v="3503012"/>
    <n v="350301221"/>
    <n v="10286"/>
    <d v="2023-10-17T00:00:00"/>
    <n v="131"/>
    <x v="13"/>
    <s v="Al-Shatra"/>
    <s v="Markaz Al-Shatra"/>
    <s v="Hay al Zahraa"/>
    <s v="حي الزهراء"/>
    <n v="31.400419743299999"/>
    <n v="46.1806881535"/>
    <n v="3"/>
    <x v="3"/>
    <n v="2"/>
    <s v="2023-10"/>
  </r>
  <r>
    <n v="3504028"/>
    <n v="350402821"/>
    <n v="25526"/>
    <d v="2023-11-26T00:00:00"/>
    <n v="131"/>
    <x v="13"/>
    <s v="Nassriya"/>
    <s v="Markaz Al-Nassriya"/>
    <s v="Hay Al Ameer"/>
    <s v="حي الامير"/>
    <n v="31.036175809100001"/>
    <n v="46.220527480000001"/>
    <n v="55"/>
    <x v="3"/>
    <n v="10"/>
    <s v="2023-11"/>
  </r>
  <r>
    <n v="3504023"/>
    <n v="350402321"/>
    <n v="9448"/>
    <d v="2023-11-28T00:00:00"/>
    <n v="131"/>
    <x v="13"/>
    <s v="Nassriya"/>
    <s v="Markaz Al-Nassriya"/>
    <s v="Al-Thawrah"/>
    <s v="الثوره"/>
    <n v="31.027006973399999"/>
    <n v="46.228093038300003"/>
    <n v="69"/>
    <x v="3"/>
    <n v="24"/>
    <s v="2023-11"/>
  </r>
  <r>
    <n v="3504026"/>
    <n v="350402621"/>
    <n v="10253"/>
    <d v="2023-11-26T00:00:00"/>
    <n v="131"/>
    <x v="13"/>
    <s v="Nassriya"/>
    <s v="Markaz Al-Nassriya"/>
    <s v="Baghdad Street"/>
    <s v="شارع بغداد"/>
    <n v="31.038477412900001"/>
    <n v="46.2356561609"/>
    <n v="7"/>
    <x v="3"/>
    <n v="2"/>
    <s v="2023-11"/>
  </r>
  <r>
    <n v="3504033"/>
    <n v="350403321"/>
    <n v="10259"/>
    <d v="2023-11-26T00:00:00"/>
    <n v="131"/>
    <x v="13"/>
    <s v="Nassriya"/>
    <s v="Markaz Al-Nassriya"/>
    <s v="Hay Al Tadhihiya"/>
    <s v="حي التضحية"/>
    <n v="31.045411312199999"/>
    <n v="46.277832423"/>
    <n v="72"/>
    <x v="3"/>
    <n v="15"/>
    <s v="2023-11"/>
  </r>
  <r>
    <n v="3504035"/>
    <n v="350403521"/>
    <n v="9398"/>
    <d v="2023-11-13T00:00:00"/>
    <n v="131"/>
    <x v="13"/>
    <s v="Nassriya"/>
    <s v="Markaz Al-Nassriya"/>
    <s v="Hay al-shohadaa"/>
    <s v="حي الشهداء"/>
    <n v="31.069961183"/>
    <n v="46.270024445899999"/>
    <n v="3"/>
    <x v="3"/>
    <n v="3"/>
    <s v="2023-11"/>
  </r>
  <r>
    <n v="3504036"/>
    <n v="350403621"/>
    <n v="23683"/>
    <d v="2023-11-29T00:00:00"/>
    <n v="131"/>
    <x v="13"/>
    <s v="Nassriya"/>
    <s v="Markaz Al-Nassriya"/>
    <s v="Hay Mehidiya"/>
    <s v="حي المهيديه"/>
    <n v="31.03290329"/>
    <n v="46.251552429999997"/>
    <n v="8"/>
    <x v="3"/>
    <n v="2"/>
    <s v="2023-11"/>
  </r>
  <r>
    <n v="3504038"/>
    <n v="350403821"/>
    <n v="25528"/>
    <d v="2023-11-13T00:00:00"/>
    <n v="131"/>
    <x v="13"/>
    <s v="Nassriya"/>
    <s v="Markaz Al-Nassriya"/>
    <s v="Hey Al-Ariml"/>
    <s v="حي الارامل"/>
    <n v="31.053281055100001"/>
    <n v="46.253512804000003"/>
    <n v="2"/>
    <x v="3"/>
    <n v="1"/>
    <s v="2023-11"/>
  </r>
  <r>
    <n v="3504040"/>
    <n v="350404021"/>
    <n v="25530"/>
    <d v="2023-11-14T00:00:00"/>
    <n v="131"/>
    <x v="13"/>
    <s v="Nassriya"/>
    <s v="Markaz Al-Nassriya"/>
    <s v="Hey Al-Rafdeen"/>
    <s v="حي الرافدين"/>
    <n v="31.076769222599999"/>
    <n v="46.264030067599997"/>
    <n v="5"/>
    <x v="3"/>
    <n v="1"/>
    <s v="2023-11"/>
  </r>
  <r>
    <n v="3504041"/>
    <n v="350404121"/>
    <n v="25533"/>
    <d v="2023-11-28T00:00:00"/>
    <n v="131"/>
    <x v="13"/>
    <s v="Nassriya"/>
    <s v="Markaz Al-Nassriya"/>
    <s v="Nassriya-Hey 400"/>
    <s v="حي 400"/>
    <n v="31.080862144499999"/>
    <n v="46.240087203599998"/>
    <n v="124"/>
    <x v="3"/>
    <n v="31"/>
    <s v="2023-11"/>
  </r>
  <r>
    <n v="3504044"/>
    <n v="350404421"/>
    <n v="25527"/>
    <d v="2023-11-15T00:00:00"/>
    <n v="131"/>
    <x v="13"/>
    <s v="Nassriya"/>
    <s v="Markaz Al-Nassriya"/>
    <s v="Sharaa Al-hklas"/>
    <s v="شارع الاخلاص"/>
    <n v="31.058777803800002"/>
    <n v="46.257208607000003"/>
    <n v="4"/>
    <x v="3"/>
    <n v="1"/>
    <s v="2023-11"/>
  </r>
  <r>
    <n v="3504045"/>
    <n v="350404521"/>
    <n v="22344"/>
    <d v="2023-11-15T00:00:00"/>
    <n v="131"/>
    <x v="13"/>
    <s v="Nassriya"/>
    <s v="Markaz Al-Nassriya"/>
    <s v="Share Eshreen"/>
    <s v="شارع عشرين"/>
    <n v="31.048519000500001"/>
    <n v="46.257282930099997"/>
    <n v="7"/>
    <x v="3"/>
    <n v="2"/>
    <s v="2023-11"/>
  </r>
  <r>
    <n v="3504046"/>
    <n v="350404621"/>
    <n v="10269"/>
    <d v="2023-12-07T00:00:00"/>
    <n v="131"/>
    <x v="13"/>
    <s v="Nassriya"/>
    <s v="Ur"/>
    <s v="Sindaliyah-Sidenaweyah"/>
    <s v="حي السديناويه"/>
    <n v="31.041901284200001"/>
    <n v="46.3069539022"/>
    <n v="41"/>
    <x v="3"/>
    <n v="5"/>
    <s v="2023-12"/>
  </r>
  <r>
    <n v="3504052"/>
    <n v="350405221"/>
    <n v="9113"/>
    <d v="2023-11-25T00:00:00"/>
    <n v="131"/>
    <x v="13"/>
    <s v="Nassriya"/>
    <s v="Markaz Al-Nassriya"/>
    <s v="Ur"/>
    <s v="حي اور"/>
    <n v="31.060153968000002"/>
    <n v="46.243325555299997"/>
    <n v="5"/>
    <x v="3"/>
    <n v="3"/>
    <s v="2023-11"/>
  </r>
  <r>
    <n v="3504051"/>
    <n v="350405121"/>
    <n v="23685"/>
    <d v="2023-11-10T00:00:00"/>
    <n v="131"/>
    <x v="13"/>
    <s v="Nassriya"/>
    <s v="Markaz Al-Nassriya"/>
    <s v="Um Al Dood"/>
    <s v="ام الدود"/>
    <n v="31.087265559999999"/>
    <n v="46.241235476500002"/>
    <n v="16"/>
    <x v="3"/>
    <n v="3"/>
    <s v="2023-11"/>
  </r>
  <r>
    <n v="3505003"/>
    <n v="350500321"/>
    <n v="25436"/>
    <d v="2023-11-29T00:00:00"/>
    <n v="131"/>
    <x v="13"/>
    <s v="Suq Al-Shoyokh"/>
    <s v="Markaz Suq Al-Shoyokh"/>
    <s v="Al Kibla"/>
    <s v="القبله"/>
    <n v="30.906636502200001"/>
    <n v="46.445979934699999"/>
    <n v="19"/>
    <x v="3"/>
    <n v="10"/>
    <s v="2023-11"/>
  </r>
  <r>
    <n v="3505004"/>
    <n v="350500421"/>
    <n v="25437"/>
    <d v="2023-11-30T00:00:00"/>
    <n v="131"/>
    <x v="13"/>
    <s v="Suq Al-Shoyokh"/>
    <s v="Markaz Suq Al-Shoyokh"/>
    <s v="Al Shumokh"/>
    <s v="الشموخ"/>
    <n v="30.9061211"/>
    <n v="46.449381199999998"/>
    <n v="12"/>
    <x v="3"/>
    <n v="3"/>
    <s v="2023-11"/>
  </r>
  <r>
    <n v="3505007"/>
    <n v="350500721"/>
    <n v="9332"/>
    <d v="2023-11-14T00:00:00"/>
    <n v="131"/>
    <x v="13"/>
    <s v="Suq Al-Shoyokh"/>
    <s v="Markaz Suq Al-Shoyokh"/>
    <s v="Al-Shuhadaa"/>
    <s v="حي الشهداء"/>
    <n v="30.879031632699999"/>
    <n v="46.464224314600003"/>
    <n v="9"/>
    <x v="3"/>
    <n v="4"/>
    <s v="2023-11"/>
  </r>
  <r>
    <n v="3505010"/>
    <n v="350501021"/>
    <n v="9261"/>
    <d v="2023-11-29T00:00:00"/>
    <n v="131"/>
    <x v="13"/>
    <s v="Suq Al-Shoyokh"/>
    <s v="Markaz Suq Al-Shoyokh"/>
    <s v="Hey al-ghadeir"/>
    <s v="حي الغدير"/>
    <n v="30.885581129199998"/>
    <n v="46.460596602099997"/>
    <n v="5"/>
    <x v="3"/>
    <n v="5"/>
    <s v="2023-11"/>
  </r>
  <r>
    <n v="3603044"/>
    <n v="360304421"/>
    <n v="25790"/>
    <d v="2023-12-24T00:00:00"/>
    <n v="131"/>
    <x v="14"/>
    <s v="Diwaniya"/>
    <s v="Markaz Al-Diwaniya"/>
    <s v="Hay Al Jamiaa"/>
    <s v="حي الجامعة"/>
    <n v="31.996962293100001"/>
    <n v="44.874578579599998"/>
    <n v="2"/>
    <x v="4"/>
    <n v="2"/>
    <s v="2023-12"/>
  </r>
  <r>
    <n v="3603068"/>
    <n v="360306821"/>
    <n v="23749"/>
    <d v="2023-12-16T00:00:00"/>
    <n v="131"/>
    <x v="14"/>
    <s v="Diwaniya"/>
    <s v="Markaz Al-Diwaniya"/>
    <s v="Hay Al-Asry-118"/>
    <s v="حي العصري محلة 118"/>
    <n v="31.9853588892"/>
    <n v="44.933945314100001"/>
    <n v="2"/>
    <x v="6"/>
    <n v="2"/>
    <s v="2023-12"/>
  </r>
  <r>
    <n v="3601022"/>
    <n v="360102221"/>
    <n v="3362"/>
    <d v="2023-11-06T00:00:00"/>
    <n v="131"/>
    <x v="14"/>
    <s v="Afaq"/>
    <s v="Markaz Afaq"/>
    <s v="Hay Al-Askari"/>
    <s v="حي العسكري "/>
    <n v="32.066068836299998"/>
    <n v="45.2406862068"/>
    <n v="1"/>
    <x v="6"/>
    <n v="1"/>
    <s v="2023-11"/>
  </r>
  <r>
    <n v="3505011"/>
    <n v="350501121"/>
    <n v="9258"/>
    <d v="2023-11-29T00:00:00"/>
    <n v="131"/>
    <x v="13"/>
    <s v="Suq Al-Shoyokh"/>
    <s v="Markaz Suq Al-Shoyokh"/>
    <s v="Hey al-zahraa"/>
    <s v="حي الزهراء"/>
    <n v="30.901869618300001"/>
    <n v="46.458244977299998"/>
    <n v="10"/>
    <x v="6"/>
    <n v="2"/>
    <s v="2023-11"/>
  </r>
  <r>
    <n v="3504054"/>
    <n v="350405421"/>
    <n v="9427"/>
    <d v="2023-11-29T00:00:00"/>
    <n v="131"/>
    <x v="13"/>
    <s v="Nassriya"/>
    <s v="Markaz Al-Nassriya"/>
    <s v="Hay AL-Mansouria"/>
    <s v="المنصورية "/>
    <n v="31.033617899999999"/>
    <n v="46.217652000000001"/>
    <n v="135"/>
    <x v="6"/>
    <n v="25"/>
    <s v="2023-11"/>
  </r>
  <r>
    <n v="3504025"/>
    <n v="350402521"/>
    <n v="10262"/>
    <d v="2023-12-03T00:00:00"/>
    <n v="131"/>
    <x v="13"/>
    <s v="Nassriya"/>
    <s v="Markaz Al-Nassriya"/>
    <s v="Aredo"/>
    <s v="حي اريدو"/>
    <n v="31.074394900600002"/>
    <n v="46.250142994800001"/>
    <n v="95"/>
    <x v="6"/>
    <n v="10"/>
    <s v="2023-12"/>
  </r>
  <r>
    <n v="3504033"/>
    <n v="350403321"/>
    <n v="10259"/>
    <d v="2023-11-26T00:00:00"/>
    <n v="131"/>
    <x v="13"/>
    <s v="Nassriya"/>
    <s v="Markaz Al-Nassriya"/>
    <s v="Hay Al Tadhihiya"/>
    <s v="حي التضحية"/>
    <n v="31.045411312199999"/>
    <n v="46.277832423"/>
    <n v="72"/>
    <x v="6"/>
    <n v="7"/>
    <s v="2023-11"/>
  </r>
  <r>
    <n v="3502016"/>
    <n v="350201621"/>
    <n v="34162"/>
    <d v="2023-11-29T00:00:00"/>
    <n v="131"/>
    <x v="13"/>
    <s v="Al-Rifa'i"/>
    <s v="Markaz Al-Rifa'i"/>
    <s v="Al Tifige"/>
    <s v="التيفيج"/>
    <n v="31.735530000000001"/>
    <n v="46.112045999999999"/>
    <n v="17"/>
    <x v="6"/>
    <n v="7"/>
    <s v="2023-11"/>
  </r>
  <r>
    <n v="3504011"/>
    <n v="350401121"/>
    <n v="10260"/>
    <d v="2023-11-29T00:00:00"/>
    <n v="131"/>
    <x v="13"/>
    <s v="Nassriya"/>
    <s v="Markaz Al-Nassriya"/>
    <s v="Al Iskan Al Sinaie"/>
    <s v="الاسكان الصناعي"/>
    <n v="31.0087376"/>
    <n v="46.284794599999998"/>
    <n v="680"/>
    <x v="6"/>
    <n v="250"/>
    <s v="2023-11"/>
  </r>
  <r>
    <n v="3504011"/>
    <n v="350401121"/>
    <n v="10260"/>
    <d v="2023-11-29T00:00:00"/>
    <n v="131"/>
    <x v="13"/>
    <s v="Nassriya"/>
    <s v="Markaz Al-Nassriya"/>
    <s v="Al Iskan Al Sinaie"/>
    <s v="الاسكان الصناعي"/>
    <n v="31.0087376"/>
    <n v="46.284794599999998"/>
    <n v="680"/>
    <x v="5"/>
    <n v="200"/>
    <s v="2023-11"/>
  </r>
  <r>
    <n v="3504007"/>
    <n v="350400721"/>
    <n v="25525"/>
    <d v="2023-11-29T00:00:00"/>
    <n v="131"/>
    <x v="13"/>
    <s v="Nassriya"/>
    <s v="Markaz Al-Nassriya"/>
    <s v="Al Emarat"/>
    <s v="العمارات"/>
    <n v="31.027024004299999"/>
    <n v="46.241676675500003"/>
    <n v="40"/>
    <x v="5"/>
    <n v="12"/>
    <s v="2023-11"/>
  </r>
  <r>
    <n v="3504002"/>
    <n v="350400221"/>
    <n v="25529"/>
    <d v="2023-12-07T00:00:00"/>
    <n v="131"/>
    <x v="13"/>
    <s v="Nassriya"/>
    <s v="Markaz Al-Nassriya"/>
    <s v="Al Aoeh"/>
    <s v="قرية العوية"/>
    <n v="31.033167288000001"/>
    <n v="46.273891712999998"/>
    <n v="9"/>
    <x v="5"/>
    <n v="4"/>
    <s v="2023-12"/>
  </r>
  <r>
    <n v="3504021"/>
    <n v="350402121"/>
    <n v="10335"/>
    <d v="2023-12-03T00:00:00"/>
    <n v="131"/>
    <x v="13"/>
    <s v="Nassriya"/>
    <s v="Markaz Al-Nassriya"/>
    <s v="Al-Salhiya"/>
    <s v="حي الصالحية"/>
    <n v="31.0506383486"/>
    <n v="46.269343302599999"/>
    <n v="16"/>
    <x v="5"/>
    <n v="4"/>
    <s v="2023-12"/>
  </r>
  <r>
    <n v="3504018"/>
    <n v="350401821"/>
    <n v="24741"/>
    <d v="2023-11-25T00:00:00"/>
    <n v="131"/>
    <x v="13"/>
    <s v="Nassriya"/>
    <s v="Markaz Al-Nassriya"/>
    <s v="Al-Berid"/>
    <s v="البريد"/>
    <n v="31.0447764918"/>
    <n v="46.249576203399997"/>
    <n v="1"/>
    <x v="5"/>
    <n v="1"/>
    <s v="2023-11"/>
  </r>
  <r>
    <n v="3502016"/>
    <n v="350201621"/>
    <n v="34162"/>
    <d v="2023-11-29T00:00:00"/>
    <n v="131"/>
    <x v="13"/>
    <s v="Al-Rifa'i"/>
    <s v="Markaz Al-Rifa'i"/>
    <s v="Al Tifige"/>
    <s v="التيفيج"/>
    <n v="31.735530000000001"/>
    <n v="46.112045999999999"/>
    <n v="17"/>
    <x v="5"/>
    <n v="3"/>
    <s v="2023-11"/>
  </r>
  <r>
    <n v="3502018"/>
    <n v="350201821"/>
    <n v="10289"/>
    <d v="2023-11-29T00:00:00"/>
    <n v="131"/>
    <x v="13"/>
    <s v="Al-Rifa'i"/>
    <s v="Markaz Al-Rifa'i"/>
    <s v="Hay Al Ameer"/>
    <s v="حي الامير "/>
    <n v="31.715143000000001"/>
    <n v="46.098461"/>
    <n v="8"/>
    <x v="5"/>
    <n v="2"/>
    <s v="2023-11"/>
  </r>
  <r>
    <n v="3503001"/>
    <n v="350300121"/>
    <n v="10250"/>
    <d v="2023-10-17T00:00:00"/>
    <n v="131"/>
    <x v="13"/>
    <s v="Al-Shatra"/>
    <s v="Markaz Al-Shatra"/>
    <s v="14 Ramadan"/>
    <s v="حي 14 رمضان"/>
    <n v="31.4359498874"/>
    <n v="46.172572526899998"/>
    <n v="1"/>
    <x v="5"/>
    <n v="1"/>
    <s v="2023-10"/>
  </r>
  <r>
    <n v="3503009"/>
    <n v="350300921"/>
    <n v="9822"/>
    <d v="2023-10-17T00:00:00"/>
    <n v="131"/>
    <x v="13"/>
    <s v="Al-Shatra"/>
    <s v="Markaz Al-Shatra"/>
    <s v="Al-hawi"/>
    <s v="حي الحاوي"/>
    <n v="31.403907212699998"/>
    <n v="46.175491096099996"/>
    <n v="2"/>
    <x v="5"/>
    <n v="1"/>
    <s v="2023-10"/>
  </r>
  <r>
    <n v="3503015"/>
    <n v="350301521"/>
    <n v="33805"/>
    <d v="2023-10-15T00:00:00"/>
    <n v="131"/>
    <x v="13"/>
    <s v="Al-Shatra"/>
    <s v="Markaz Al-Gharraf"/>
    <s v="Hay Al-Shouhdaa"/>
    <s v="حي الشهداء"/>
    <n v="31.295843999999999"/>
    <n v="46.233044999999997"/>
    <n v="3"/>
    <x v="5"/>
    <n v="1"/>
    <s v="2023-10"/>
  </r>
  <r>
    <n v="3504001"/>
    <n v="350400121"/>
    <n v="24494"/>
    <d v="2023-11-26T00:00:00"/>
    <n v="131"/>
    <x v="13"/>
    <s v="Nassriya"/>
    <s v="Markaz Al-Nassriya"/>
    <s v="Al Aker"/>
    <s v="العكر"/>
    <n v="31.027710880499999"/>
    <n v="46.218214741200001"/>
    <n v="45"/>
    <x v="5"/>
    <n v="10"/>
    <s v="2023-11"/>
  </r>
  <r>
    <n v="3502003"/>
    <n v="350200321"/>
    <n v="24722"/>
    <d v="2023-11-15T00:00:00"/>
    <n v="131"/>
    <x v="13"/>
    <s v="Al-Rifa'i"/>
    <s v="Markaz Al-Rifa'i"/>
    <s v="Hay Al Hussien"/>
    <s v="حي الحسين"/>
    <n v="31.711529196499999"/>
    <n v="46.124556874"/>
    <n v="9"/>
    <x v="5"/>
    <n v="4"/>
    <s v="2023-11"/>
  </r>
  <r>
    <n v="3504032"/>
    <n v="350403221"/>
    <n v="24750"/>
    <d v="2023-11-29T00:00:00"/>
    <n v="131"/>
    <x v="13"/>
    <s v="Nassriya"/>
    <s v="Markaz Al-Nassriya"/>
    <s v="Hay Al Shoula 1"/>
    <s v="حي الشعله 1"/>
    <n v="31.034273341199999"/>
    <n v="46.238222611899999"/>
    <n v="9"/>
    <x v="5"/>
    <n v="4"/>
    <s v="2023-11"/>
  </r>
  <r>
    <n v="3504033"/>
    <n v="350403321"/>
    <n v="10259"/>
    <d v="2023-11-26T00:00:00"/>
    <n v="131"/>
    <x v="13"/>
    <s v="Nassriya"/>
    <s v="Markaz Al-Nassriya"/>
    <s v="Hay Al Tadhihiya"/>
    <s v="حي التضحية"/>
    <n v="31.045411312199999"/>
    <n v="46.277832423"/>
    <n v="72"/>
    <x v="5"/>
    <n v="15"/>
    <s v="2023-11"/>
  </r>
  <r>
    <n v="3504027"/>
    <n v="350402721"/>
    <n v="24885"/>
    <d v="2023-11-10T00:00:00"/>
    <n v="131"/>
    <x v="13"/>
    <s v="Nassriya"/>
    <s v="Markaz Al-Nassriya"/>
    <s v="Hay Al Al Ghadeer"/>
    <s v="حي الغدير"/>
    <n v="31.061467899099998"/>
    <n v="46.278157583599999"/>
    <n v="3"/>
    <x v="5"/>
    <n v="3"/>
    <s v="2023-11"/>
  </r>
  <r>
    <n v="3504028"/>
    <n v="350402821"/>
    <n v="25526"/>
    <d v="2023-11-26T00:00:00"/>
    <n v="131"/>
    <x v="13"/>
    <s v="Nassriya"/>
    <s v="Markaz Al-Nassriya"/>
    <s v="Hay Al Ameer"/>
    <s v="حي الامير"/>
    <n v="31.036175809100001"/>
    <n v="46.220527480000001"/>
    <n v="55"/>
    <x v="5"/>
    <n v="13"/>
    <s v="2023-11"/>
  </r>
  <r>
    <n v="3504023"/>
    <n v="350402321"/>
    <n v="9448"/>
    <d v="2023-11-28T00:00:00"/>
    <n v="131"/>
    <x v="13"/>
    <s v="Nassriya"/>
    <s v="Markaz Al-Nassriya"/>
    <s v="Al-Thawrah"/>
    <s v="الثوره"/>
    <n v="31.027006973399999"/>
    <n v="46.228093038300003"/>
    <n v="69"/>
    <x v="5"/>
    <n v="20"/>
    <s v="2023-11"/>
  </r>
  <r>
    <n v="3504024"/>
    <n v="350402421"/>
    <n v="9396"/>
    <d v="2023-11-29T00:00:00"/>
    <n v="131"/>
    <x v="13"/>
    <s v="Nassriya"/>
    <s v="Markaz Al-Nassriya"/>
    <s v="Al-zielat"/>
    <s v="الزعيلات"/>
    <n v="31.0154237044"/>
    <n v="46.263441754500001"/>
    <n v="18"/>
    <x v="5"/>
    <n v="6"/>
    <s v="2023-11"/>
  </r>
  <r>
    <n v="3504025"/>
    <n v="350402521"/>
    <n v="10262"/>
    <d v="2023-12-03T00:00:00"/>
    <n v="131"/>
    <x v="13"/>
    <s v="Nassriya"/>
    <s v="Markaz Al-Nassriya"/>
    <s v="Aredo"/>
    <s v="حي اريدو"/>
    <n v="31.074394900600002"/>
    <n v="46.250142994800001"/>
    <n v="95"/>
    <x v="5"/>
    <n v="35"/>
    <s v="2023-12"/>
  </r>
  <r>
    <n v="3504046"/>
    <n v="350404621"/>
    <n v="10269"/>
    <d v="2023-12-07T00:00:00"/>
    <n v="131"/>
    <x v="13"/>
    <s v="Nassriya"/>
    <s v="Ur"/>
    <s v="Sindaliyah-Sidenaweyah"/>
    <s v="حي السديناويه"/>
    <n v="31.041901284200001"/>
    <n v="46.3069539022"/>
    <n v="41"/>
    <x v="5"/>
    <n v="4"/>
    <s v="2023-12"/>
  </r>
  <r>
    <n v="3504041"/>
    <n v="350404121"/>
    <n v="25533"/>
    <d v="2023-11-28T00:00:00"/>
    <n v="131"/>
    <x v="13"/>
    <s v="Nassriya"/>
    <s v="Markaz Al-Nassriya"/>
    <s v="Nassriya-Hey 400"/>
    <s v="حي 400"/>
    <n v="31.080862144499999"/>
    <n v="46.240087203599998"/>
    <n v="124"/>
    <x v="5"/>
    <n v="27"/>
    <s v="2023-11"/>
  </r>
  <r>
    <n v="3504038"/>
    <n v="350403821"/>
    <n v="25528"/>
    <d v="2023-11-13T00:00:00"/>
    <n v="131"/>
    <x v="13"/>
    <s v="Nassriya"/>
    <s v="Markaz Al-Nassriya"/>
    <s v="Hey Al-Ariml"/>
    <s v="حي الارامل"/>
    <n v="31.053281055100001"/>
    <n v="46.253512804000003"/>
    <n v="2"/>
    <x v="5"/>
    <n v="1"/>
    <s v="2023-11"/>
  </r>
  <r>
    <n v="3504039"/>
    <n v="350403921"/>
    <n v="25531"/>
    <d v="2023-10-17T00:00:00"/>
    <n v="131"/>
    <x v="13"/>
    <s v="Nassriya"/>
    <s v="Markaz Al-Nassriya"/>
    <s v="Hey Al-Mtanzh"/>
    <s v="حي المتنزة"/>
    <n v="31.046486166099999"/>
    <n v="46.2332439666"/>
    <n v="7"/>
    <x v="5"/>
    <n v="7"/>
    <s v="2023-10"/>
  </r>
  <r>
    <n v="3504036"/>
    <n v="350403621"/>
    <n v="23683"/>
    <d v="2023-11-29T00:00:00"/>
    <n v="131"/>
    <x v="13"/>
    <s v="Nassriya"/>
    <s v="Markaz Al-Nassriya"/>
    <s v="Hay Mehidiya"/>
    <s v="حي المهيديه"/>
    <n v="31.03290329"/>
    <n v="46.251552429999997"/>
    <n v="8"/>
    <x v="5"/>
    <n v="4"/>
    <s v="2023-11"/>
  </r>
  <r>
    <n v="3504034"/>
    <n v="350403421"/>
    <n v="24742"/>
    <d v="2023-11-10T00:00:00"/>
    <n v="131"/>
    <x v="13"/>
    <s v="Nassriya"/>
    <s v="Markaz Al-Nassriya"/>
    <s v="Hay Al-Hakim"/>
    <s v="حي الحكيم"/>
    <n v="31.060090237699999"/>
    <n v="46.277220867600001"/>
    <n v="1"/>
    <x v="5"/>
    <n v="1"/>
    <s v="2023-11"/>
  </r>
  <r>
    <n v="3504045"/>
    <n v="350404521"/>
    <n v="22344"/>
    <d v="2023-11-15T00:00:00"/>
    <n v="131"/>
    <x v="13"/>
    <s v="Nassriya"/>
    <s v="Markaz Al-Nassriya"/>
    <s v="Share Eshreen"/>
    <s v="شارع عشرين"/>
    <n v="31.048519000500001"/>
    <n v="46.257282930099997"/>
    <n v="7"/>
    <x v="5"/>
    <n v="3"/>
    <s v="2023-11"/>
  </r>
  <r>
    <n v="3505001"/>
    <n v="350500121"/>
    <n v="9206"/>
    <d v="2023-11-12T00:00:00"/>
    <n v="131"/>
    <x v="13"/>
    <s v="Suq Al-Shoyokh"/>
    <s v="Markaz Suq Al-Shoyokh"/>
    <s v="Al Esmaelya 2"/>
    <s v="الاسماعيليه 2"/>
    <n v="30.883621789100001"/>
    <n v="46.468149586599999"/>
    <n v="3"/>
    <x v="5"/>
    <n v="3"/>
    <s v="2023-11"/>
  </r>
  <r>
    <n v="3505015"/>
    <n v="350501521"/>
    <n v="33811"/>
    <d v="2023-11-15T00:00:00"/>
    <n v="131"/>
    <x v="13"/>
    <s v="Suq Al-Shoyokh"/>
    <s v="Garmat Beni Said"/>
    <s v="Hay Al-Askery"/>
    <s v="حي العسكري"/>
    <n v="30.882387999999999"/>
    <n v="46.568722000000001"/>
    <n v="25"/>
    <x v="5"/>
    <n v="10"/>
    <s v="2023-11"/>
  </r>
  <r>
    <n v="3505004"/>
    <n v="350500421"/>
    <n v="25437"/>
    <d v="2023-11-30T00:00:00"/>
    <n v="131"/>
    <x v="13"/>
    <s v="Suq Al-Shoyokh"/>
    <s v="Markaz Suq Al-Shoyokh"/>
    <s v="Al Shumokh"/>
    <s v="الشموخ"/>
    <n v="30.9061211"/>
    <n v="46.449381199999998"/>
    <n v="12"/>
    <x v="5"/>
    <n v="4"/>
    <s v="2023-11"/>
  </r>
  <r>
    <n v="3504054"/>
    <n v="350405421"/>
    <n v="9427"/>
    <d v="2023-11-29T00:00:00"/>
    <n v="131"/>
    <x v="13"/>
    <s v="Nassriya"/>
    <s v="Markaz Al-Nassriya"/>
    <s v="Hay AL-Mansouria"/>
    <s v="المنصورية "/>
    <n v="31.033617899999999"/>
    <n v="46.217652000000001"/>
    <n v="135"/>
    <x v="5"/>
    <n v="50"/>
    <s v="2023-11"/>
  </r>
  <r>
    <n v="3505003"/>
    <n v="350500321"/>
    <n v="25436"/>
    <d v="2023-11-29T00:00:00"/>
    <n v="131"/>
    <x v="13"/>
    <s v="Suq Al-Shoyokh"/>
    <s v="Markaz Suq Al-Shoyokh"/>
    <s v="Al Kibla"/>
    <s v="القبله"/>
    <n v="30.906636502200001"/>
    <n v="46.445979934699999"/>
    <n v="19"/>
    <x v="5"/>
    <n v="5"/>
    <s v="2023-11"/>
  </r>
  <r>
    <n v="3602031"/>
    <n v="360203121"/>
    <n v="2766"/>
    <d v="2023-11-24T00:00:00"/>
    <n v="131"/>
    <x v="14"/>
    <s v="Al-Shamiya"/>
    <s v="Markaz Al-Shamiya"/>
    <s v="Mahlat al-souq"/>
    <s v="محلة السوق"/>
    <n v="31.960626198"/>
    <n v="44.601623088799997"/>
    <n v="1"/>
    <x v="5"/>
    <n v="1"/>
    <s v="2023-11"/>
  </r>
  <r>
    <n v="3505016"/>
    <n v="350501621"/>
    <n v="34161"/>
    <d v="2023-11-14T00:00:00"/>
    <n v="131"/>
    <x v="13"/>
    <s v="Suq Al-Shoyokh"/>
    <s v="Markaz Suq Al-Shoyokh"/>
    <s v="Um Al-Banin"/>
    <s v="ام البنين"/>
    <n v="30.880265143100001"/>
    <n v="46.454987385000003"/>
    <n v="10"/>
    <x v="5"/>
    <n v="4"/>
    <s v="2023-11"/>
  </r>
  <r>
    <n v="3505016"/>
    <n v="350501621"/>
    <n v="34161"/>
    <d v="2023-11-14T00:00:00"/>
    <n v="131"/>
    <x v="13"/>
    <s v="Suq Al-Shoyokh"/>
    <s v="Markaz Suq Al-Shoyokh"/>
    <s v="Um Al-Banin"/>
    <s v="ام البنين"/>
    <n v="30.880265143100001"/>
    <n v="46.454987385000003"/>
    <n v="10"/>
    <x v="15"/>
    <n v="1"/>
    <s v="2023-11"/>
  </r>
  <r>
    <n v="3603006"/>
    <n v="360300621"/>
    <n v="22815"/>
    <d v="2023-12-15T00:00:00"/>
    <n v="131"/>
    <x v="14"/>
    <s v="Diwaniya"/>
    <s v="Markaz Al-Diwaniya"/>
    <s v="Hay Al Jumhori Al Sharqi"/>
    <s v="حي الجمهوري الشرقي"/>
    <n v="31.991424241200001"/>
    <n v="44.931376145599998"/>
    <n v="1"/>
    <x v="15"/>
    <n v="1"/>
    <s v="2023-12"/>
  </r>
  <r>
    <n v="3505007"/>
    <n v="350500721"/>
    <n v="9332"/>
    <d v="2023-11-14T00:00:00"/>
    <n v="131"/>
    <x v="13"/>
    <s v="Suq Al-Shoyokh"/>
    <s v="Markaz Suq Al-Shoyokh"/>
    <s v="Al-Shuhadaa"/>
    <s v="حي الشهداء"/>
    <n v="30.879031632699999"/>
    <n v="46.464224314600003"/>
    <n v="9"/>
    <x v="15"/>
    <n v="5"/>
    <s v="2023-11"/>
  </r>
  <r>
    <n v="3505011"/>
    <n v="350501121"/>
    <n v="9258"/>
    <d v="2023-11-29T00:00:00"/>
    <n v="131"/>
    <x v="13"/>
    <s v="Suq Al-Shoyokh"/>
    <s v="Markaz Suq Al-Shoyokh"/>
    <s v="Hey al-zahraa"/>
    <s v="حي الزهراء"/>
    <n v="30.901869618300001"/>
    <n v="46.458244977299998"/>
    <n v="10"/>
    <x v="15"/>
    <n v="4"/>
    <s v="2023-11"/>
  </r>
  <r>
    <n v="3505015"/>
    <n v="350501521"/>
    <n v="33811"/>
    <d v="2023-11-15T00:00:00"/>
    <n v="131"/>
    <x v="13"/>
    <s v="Suq Al-Shoyokh"/>
    <s v="Garmat Beni Said"/>
    <s v="Hay Al-Askery"/>
    <s v="حي العسكري"/>
    <n v="30.882387999999999"/>
    <n v="46.568722000000001"/>
    <n v="25"/>
    <x v="15"/>
    <n v="5"/>
    <s v="2023-11"/>
  </r>
  <r>
    <n v="3505002"/>
    <n v="350500221"/>
    <n v="24721"/>
    <d v="2023-12-07T00:00:00"/>
    <n v="131"/>
    <x v="13"/>
    <s v="Suq Al-Shoyokh"/>
    <s v="Al-Fadhliya"/>
    <s v="Al Barid Street"/>
    <s v="شارع البريد"/>
    <n v="30.956201633799999"/>
    <n v="46.359501579899998"/>
    <n v="13"/>
    <x v="15"/>
    <n v="5"/>
    <s v="2023-12"/>
  </r>
  <r>
    <n v="3504052"/>
    <n v="350405221"/>
    <n v="9113"/>
    <d v="2023-11-25T00:00:00"/>
    <n v="131"/>
    <x v="13"/>
    <s v="Nassriya"/>
    <s v="Markaz Al-Nassriya"/>
    <s v="Ur"/>
    <s v="حي اور"/>
    <n v="31.060153968000002"/>
    <n v="46.243325555299997"/>
    <n v="5"/>
    <x v="15"/>
    <n v="2"/>
    <s v="2023-11"/>
  </r>
  <r>
    <n v="3504051"/>
    <n v="350405121"/>
    <n v="23685"/>
    <d v="2023-11-10T00:00:00"/>
    <n v="131"/>
    <x v="13"/>
    <s v="Nassriya"/>
    <s v="Markaz Al-Nassriya"/>
    <s v="Um Al Dood"/>
    <s v="ام الدود"/>
    <n v="31.087265559999999"/>
    <n v="46.241235476500002"/>
    <n v="16"/>
    <x v="15"/>
    <n v="3"/>
    <s v="2023-11"/>
  </r>
  <r>
    <n v="3504032"/>
    <n v="350403221"/>
    <n v="24750"/>
    <d v="2023-11-29T00:00:00"/>
    <n v="131"/>
    <x v="13"/>
    <s v="Nassriya"/>
    <s v="Markaz Al-Nassriya"/>
    <s v="Hay Al Shoula 1"/>
    <s v="حي الشعله 1"/>
    <n v="31.034273341199999"/>
    <n v="46.238222611899999"/>
    <n v="9"/>
    <x v="15"/>
    <n v="5"/>
    <s v="2023-11"/>
  </r>
  <r>
    <n v="3504033"/>
    <n v="350403321"/>
    <n v="10259"/>
    <d v="2023-11-26T00:00:00"/>
    <n v="131"/>
    <x v="13"/>
    <s v="Nassriya"/>
    <s v="Markaz Al-Nassriya"/>
    <s v="Hay Al Tadhihiya"/>
    <s v="حي التضحية"/>
    <n v="31.045411312199999"/>
    <n v="46.277832423"/>
    <n v="72"/>
    <x v="15"/>
    <n v="20"/>
    <s v="2023-11"/>
  </r>
  <r>
    <n v="3504040"/>
    <n v="350404021"/>
    <n v="25530"/>
    <d v="2023-11-14T00:00:00"/>
    <n v="131"/>
    <x v="13"/>
    <s v="Nassriya"/>
    <s v="Markaz Al-Nassriya"/>
    <s v="Hey Al-Rafdeen"/>
    <s v="حي الرافدين"/>
    <n v="31.076769222599999"/>
    <n v="46.264030067599997"/>
    <n v="5"/>
    <x v="15"/>
    <n v="2"/>
    <s v="2023-11"/>
  </r>
  <r>
    <n v="3504041"/>
    <n v="350404121"/>
    <n v="25533"/>
    <d v="2023-11-28T00:00:00"/>
    <n v="131"/>
    <x v="13"/>
    <s v="Nassriya"/>
    <s v="Markaz Al-Nassriya"/>
    <s v="Nassriya-Hey 400"/>
    <s v="حي 400"/>
    <n v="31.080862144499999"/>
    <n v="46.240087203599998"/>
    <n v="124"/>
    <x v="15"/>
    <n v="11"/>
    <s v="2023-11"/>
  </r>
  <r>
    <n v="3504044"/>
    <n v="350404421"/>
    <n v="25527"/>
    <d v="2023-11-15T00:00:00"/>
    <n v="131"/>
    <x v="13"/>
    <s v="Nassriya"/>
    <s v="Markaz Al-Nassriya"/>
    <s v="Sharaa Al-hklas"/>
    <s v="شارع الاخلاص"/>
    <n v="31.058777803800002"/>
    <n v="46.257208607000003"/>
    <n v="4"/>
    <x v="15"/>
    <n v="1"/>
    <s v="2023-11"/>
  </r>
  <r>
    <n v="3504042"/>
    <n v="350404221"/>
    <n v="10263"/>
    <d v="2023-11-15T00:00:00"/>
    <n v="131"/>
    <x v="13"/>
    <s v="Nassriya"/>
    <s v="Markaz Al-Nassriya"/>
    <s v="Sadir City"/>
    <s v="حي مدينة الصدر"/>
    <n v="31.0802066016"/>
    <n v="46.235693895300003"/>
    <n v="30"/>
    <x v="15"/>
    <n v="5"/>
    <s v="2023-11"/>
  </r>
  <r>
    <n v="3504050"/>
    <n v="350405021"/>
    <n v="25760"/>
    <d v="2023-12-07T00:00:00"/>
    <n v="131"/>
    <x v="13"/>
    <s v="Nassriya"/>
    <s v="Markaz Al-Nassriya"/>
    <s v="The Abu Athm"/>
    <s v="منطقة ال ابو عظم"/>
    <n v="30.981975211000002"/>
    <n v="46.3081693265"/>
    <n v="5"/>
    <x v="15"/>
    <n v="5"/>
    <s v="2023-12"/>
  </r>
  <r>
    <n v="3504023"/>
    <n v="350402321"/>
    <n v="9448"/>
    <d v="2023-11-28T00:00:00"/>
    <n v="131"/>
    <x v="13"/>
    <s v="Nassriya"/>
    <s v="Markaz Al-Nassriya"/>
    <s v="Al-Thawrah"/>
    <s v="الثوره"/>
    <n v="31.027006973399999"/>
    <n v="46.228093038300003"/>
    <n v="69"/>
    <x v="15"/>
    <n v="10"/>
    <s v="2023-11"/>
  </r>
  <r>
    <n v="3504026"/>
    <n v="350402621"/>
    <n v="10253"/>
    <d v="2023-11-26T00:00:00"/>
    <n v="131"/>
    <x v="13"/>
    <s v="Nassriya"/>
    <s v="Markaz Al-Nassriya"/>
    <s v="Baghdad Street"/>
    <s v="شارع بغداد"/>
    <n v="31.038477412900001"/>
    <n v="46.2356561609"/>
    <n v="7"/>
    <x v="15"/>
    <n v="5"/>
    <s v="2023-11"/>
  </r>
  <r>
    <n v="3504025"/>
    <n v="350402521"/>
    <n v="10262"/>
    <d v="2023-12-03T00:00:00"/>
    <n v="131"/>
    <x v="13"/>
    <s v="Nassriya"/>
    <s v="Markaz Al-Nassriya"/>
    <s v="Aredo"/>
    <s v="حي اريدو"/>
    <n v="31.074394900600002"/>
    <n v="46.250142994800001"/>
    <n v="95"/>
    <x v="15"/>
    <n v="10"/>
    <s v="2023-12"/>
  </r>
  <r>
    <n v="3504016"/>
    <n v="350401621"/>
    <n v="10281"/>
    <d v="2023-11-29T00:00:00"/>
    <n v="131"/>
    <x v="13"/>
    <s v="Nassriya"/>
    <s v="Markaz Al-Nassriya"/>
    <s v="Al Shumokh"/>
    <s v="حي الشموخ"/>
    <n v="31.029471706599999"/>
    <n v="46.244121658399997"/>
    <n v="9"/>
    <x v="15"/>
    <n v="1"/>
    <s v="2023-11"/>
  </r>
  <r>
    <n v="3504024"/>
    <n v="350402421"/>
    <n v="9396"/>
    <d v="2023-11-29T00:00:00"/>
    <n v="131"/>
    <x v="13"/>
    <s v="Nassriya"/>
    <s v="Markaz Al-Nassriya"/>
    <s v="Al-zielat"/>
    <s v="الزعيلات"/>
    <n v="31.0154237044"/>
    <n v="46.263441754500001"/>
    <n v="18"/>
    <x v="15"/>
    <n v="4"/>
    <s v="2023-11"/>
  </r>
  <r>
    <n v="3504028"/>
    <n v="350402821"/>
    <n v="25526"/>
    <d v="2023-11-26T00:00:00"/>
    <n v="131"/>
    <x v="13"/>
    <s v="Nassriya"/>
    <s v="Markaz Al-Nassriya"/>
    <s v="Hay Al Ameer"/>
    <s v="حي الامير"/>
    <n v="31.036175809100001"/>
    <n v="46.220527480000001"/>
    <n v="55"/>
    <x v="15"/>
    <n v="14"/>
    <s v="2023-11"/>
  </r>
  <r>
    <n v="3504029"/>
    <n v="350402921"/>
    <n v="10301"/>
    <d v="2023-11-26T00:00:00"/>
    <n v="131"/>
    <x v="13"/>
    <s v="Nassriya"/>
    <s v="Markaz Al-Nassriya"/>
    <s v="Hay Al Fidaa"/>
    <s v="حي الفداء"/>
    <n v="31.069166239000001"/>
    <n v="46.283791055999998"/>
    <n v="30"/>
    <x v="15"/>
    <n v="6"/>
    <s v="2023-11"/>
  </r>
  <r>
    <n v="3502003"/>
    <n v="350200321"/>
    <n v="24722"/>
    <d v="2023-11-15T00:00:00"/>
    <n v="131"/>
    <x v="13"/>
    <s v="Al-Rifa'i"/>
    <s v="Markaz Al-Rifa'i"/>
    <s v="Hay Al Hussien"/>
    <s v="حي الحسين"/>
    <n v="31.711529196499999"/>
    <n v="46.124556874"/>
    <n v="9"/>
    <x v="15"/>
    <n v="5"/>
    <s v="2023-11"/>
  </r>
  <r>
    <n v="3502007"/>
    <n v="350200721"/>
    <n v="33795"/>
    <d v="2023-11-28T00:00:00"/>
    <n v="131"/>
    <x v="13"/>
    <s v="Al-Rifa'i"/>
    <s v="Markaz Al-Rifa'i"/>
    <s v="Al-Omal"/>
    <s v="حي العمال"/>
    <n v="31.728400000000001"/>
    <n v="46.110399999999998"/>
    <n v="4"/>
    <x v="15"/>
    <n v="4"/>
    <s v="2023-11"/>
  </r>
  <r>
    <n v="3502012"/>
    <n v="350201221"/>
    <n v="33800"/>
    <d v="2023-11-29T00:00:00"/>
    <n v="131"/>
    <x v="13"/>
    <s v="Al-Rifa'i"/>
    <s v="Al-Nasr"/>
    <s v="Al-Mustshfah"/>
    <s v="حي المستشفى"/>
    <n v="31.541273"/>
    <n v="46.125217999999997"/>
    <n v="5"/>
    <x v="15"/>
    <n v="2"/>
    <s v="2023-11"/>
  </r>
  <r>
    <n v="3502015"/>
    <n v="350201521"/>
    <n v="33803"/>
    <d v="2023-11-29T00:00:00"/>
    <n v="131"/>
    <x v="13"/>
    <s v="Al-Rifa'i"/>
    <s v="Al-Nasr"/>
    <s v="Al Amam Al Ridhah"/>
    <s v="الامام الرضا"/>
    <n v="31.543367"/>
    <n v="46.119889000000001"/>
    <n v="4"/>
    <x v="15"/>
    <n v="2"/>
    <s v="2023-11"/>
  </r>
  <r>
    <n v="3504001"/>
    <n v="350400121"/>
    <n v="24494"/>
    <d v="2023-11-26T00:00:00"/>
    <n v="131"/>
    <x v="13"/>
    <s v="Nassriya"/>
    <s v="Markaz Al-Nassriya"/>
    <s v="Al Aker"/>
    <s v="العكر"/>
    <n v="31.027710880499999"/>
    <n v="46.218214741200001"/>
    <n v="45"/>
    <x v="15"/>
    <n v="15"/>
    <s v="2023-11"/>
  </r>
  <r>
    <n v="3504002"/>
    <n v="350400221"/>
    <n v="25529"/>
    <d v="2023-12-07T00:00:00"/>
    <n v="131"/>
    <x v="13"/>
    <s v="Nassriya"/>
    <s v="Markaz Al-Nassriya"/>
    <s v="Al Aoeh"/>
    <s v="قرية العوية"/>
    <n v="31.033167288000001"/>
    <n v="46.273891712999998"/>
    <n v="9"/>
    <x v="15"/>
    <n v="5"/>
    <s v="2023-12"/>
  </r>
  <r>
    <n v="3503012"/>
    <n v="350301221"/>
    <n v="10286"/>
    <d v="2023-10-17T00:00:00"/>
    <n v="131"/>
    <x v="13"/>
    <s v="Al-Shatra"/>
    <s v="Markaz Al-Shatra"/>
    <s v="Hay al Zahraa"/>
    <s v="حي الزهراء"/>
    <n v="31.400419743299999"/>
    <n v="46.1806881535"/>
    <n v="3"/>
    <x v="15"/>
    <n v="1"/>
    <s v="2023-10"/>
  </r>
  <r>
    <n v="3502016"/>
    <n v="350201621"/>
    <n v="34162"/>
    <d v="2023-11-29T00:00:00"/>
    <n v="131"/>
    <x v="13"/>
    <s v="Al-Rifa'i"/>
    <s v="Markaz Al-Rifa'i"/>
    <s v="Al Tifige"/>
    <s v="التيفيج"/>
    <n v="31.735530000000001"/>
    <n v="46.112045999999999"/>
    <n v="17"/>
    <x v="15"/>
    <n v="3"/>
    <s v="2023-11"/>
  </r>
  <r>
    <n v="3503006"/>
    <n v="350300621"/>
    <n v="21209"/>
    <d v="2023-10-17T00:00:00"/>
    <n v="131"/>
    <x v="13"/>
    <s v="Al-Shatra"/>
    <s v="Markaz Al-Shatra"/>
    <s v="Al Shomali"/>
    <s v="الشوملي"/>
    <n v="31.415689718399999"/>
    <n v="46.163976839100002"/>
    <n v="2"/>
    <x v="15"/>
    <n v="1"/>
    <s v="2023-10"/>
  </r>
  <r>
    <n v="3503008"/>
    <n v="350300821"/>
    <n v="9848"/>
    <d v="2023-10-17T00:00:00"/>
    <n v="131"/>
    <x v="13"/>
    <s v="Al-Shatra"/>
    <s v="Markaz Al-Shatra"/>
    <s v="Al-fatahiyah"/>
    <s v="حي الفتاحية"/>
    <n v="31.415756054100001"/>
    <n v="46.172971067500001"/>
    <n v="1"/>
    <x v="15"/>
    <n v="1"/>
    <s v="2023-10"/>
  </r>
  <r>
    <n v="3502018"/>
    <n v="350201821"/>
    <n v="10289"/>
    <d v="2023-11-29T00:00:00"/>
    <n v="131"/>
    <x v="13"/>
    <s v="Al-Rifa'i"/>
    <s v="Markaz Al-Rifa'i"/>
    <s v="Hay Al Ameer"/>
    <s v="حي الامير "/>
    <n v="31.715143000000001"/>
    <n v="46.098461"/>
    <n v="8"/>
    <x v="15"/>
    <n v="3"/>
    <s v="2023-11"/>
  </r>
  <r>
    <n v="3504015"/>
    <n v="350401521"/>
    <n v="10272"/>
    <d v="2023-11-29T00:00:00"/>
    <n v="131"/>
    <x v="13"/>
    <s v="Nassriya"/>
    <s v="Markaz Al-Nassriya"/>
    <s v="Al Shoula"/>
    <s v="الشعلة"/>
    <n v="31.034963944600001"/>
    <n v="46.242300951700003"/>
    <n v="3"/>
    <x v="15"/>
    <n v="3"/>
    <s v="2023-11"/>
  </r>
  <r>
    <n v="3504021"/>
    <n v="350402121"/>
    <n v="10335"/>
    <d v="2023-12-03T00:00:00"/>
    <n v="131"/>
    <x v="13"/>
    <s v="Nassriya"/>
    <s v="Markaz Al-Nassriya"/>
    <s v="Al-Salhiya"/>
    <s v="حي الصالحية"/>
    <n v="31.0506383486"/>
    <n v="46.269343302599999"/>
    <n v="16"/>
    <x v="15"/>
    <n v="3"/>
    <s v="2023-12"/>
  </r>
  <r>
    <n v="3503015"/>
    <n v="350301521"/>
    <n v="33805"/>
    <d v="2023-10-15T00:00:00"/>
    <n v="131"/>
    <x v="13"/>
    <s v="Al-Shatra"/>
    <s v="Markaz Al-Gharraf"/>
    <s v="Hay Al-Shouhdaa"/>
    <s v="حي الشهداء"/>
    <n v="31.295843999999999"/>
    <n v="46.233044999999997"/>
    <n v="3"/>
    <x v="15"/>
    <n v="1"/>
    <s v="2023-10"/>
  </r>
  <r>
    <n v="3504010"/>
    <n v="350401021"/>
    <n v="24740"/>
    <d v="2023-11-29T00:00:00"/>
    <n v="131"/>
    <x v="13"/>
    <s v="Nassriya"/>
    <s v="Markaz Al-Nassriya"/>
    <s v="Al Iskan"/>
    <s v="الاسكان"/>
    <n v="31.038505004899999"/>
    <n v="46.242960423"/>
    <n v="3"/>
    <x v="15"/>
    <n v="3"/>
    <s v="2023-11"/>
  </r>
  <r>
    <n v="3504007"/>
    <n v="350400721"/>
    <n v="25525"/>
    <d v="2023-11-29T00:00:00"/>
    <n v="131"/>
    <x v="13"/>
    <s v="Nassriya"/>
    <s v="Markaz Al-Nassriya"/>
    <s v="Al Emarat"/>
    <s v="العمارات"/>
    <n v="31.027024004299999"/>
    <n v="46.241676675500003"/>
    <n v="40"/>
    <x v="15"/>
    <n v="4"/>
    <s v="2023-11"/>
  </r>
  <r>
    <n v="3504011"/>
    <n v="350401121"/>
    <n v="10260"/>
    <d v="2023-11-29T00:00:00"/>
    <n v="131"/>
    <x v="13"/>
    <s v="Nassriya"/>
    <s v="Markaz Al-Nassriya"/>
    <s v="Al Iskan Al Sinaie"/>
    <s v="الاسكان الصناعي"/>
    <n v="31.0087376"/>
    <n v="46.284794599999998"/>
    <n v="680"/>
    <x v="15"/>
    <n v="40"/>
    <s v="2023-11"/>
  </r>
  <r>
    <n v="3504012"/>
    <n v="350401221"/>
    <n v="24540"/>
    <d v="2023-11-25T00:00:00"/>
    <n v="131"/>
    <x v="13"/>
    <s v="Nassriya"/>
    <s v="Markaz Al-Nassriya"/>
    <s v="Al Mahaliyah"/>
    <s v="المحليه"/>
    <n v="31.052442887600002"/>
    <n v="46.236798131699999"/>
    <n v="6"/>
    <x v="15"/>
    <n v="2"/>
    <s v="2023-11"/>
  </r>
  <r>
    <n v="3504021"/>
    <n v="350402121"/>
    <n v="10335"/>
    <d v="2023-12-03T00:00:00"/>
    <n v="131"/>
    <x v="13"/>
    <s v="Nassriya"/>
    <s v="Markaz Al-Nassriya"/>
    <s v="Al-Salhiya"/>
    <s v="حي الصالحية"/>
    <n v="31.0506383486"/>
    <n v="46.269343302599999"/>
    <n v="16"/>
    <x v="10"/>
    <n v="6"/>
    <s v="2023-12"/>
  </r>
  <r>
    <n v="3504014"/>
    <n v="350401421"/>
    <n v="10254"/>
    <d v="2023-11-15T00:00:00"/>
    <n v="131"/>
    <x v="13"/>
    <s v="Nassriya"/>
    <s v="Markaz Al-Nassriya"/>
    <s v="Al Sharqiya"/>
    <s v="الشرقيه"/>
    <n v="31.044867277600002"/>
    <n v="46.259297235299996"/>
    <n v="30"/>
    <x v="10"/>
    <n v="10"/>
    <s v="2023-11"/>
  </r>
  <r>
    <n v="3504019"/>
    <n v="350401921"/>
    <n v="9470"/>
    <d v="2023-12-03T00:00:00"/>
    <n v="131"/>
    <x v="13"/>
    <s v="Nassriya"/>
    <s v="Markaz Al-Nassriya"/>
    <s v="Al-hay al-askary"/>
    <s v="الحي العسكري "/>
    <n v="31.0569626851"/>
    <n v="46.266143804899997"/>
    <n v="13"/>
    <x v="10"/>
    <n v="4"/>
    <s v="2023-12"/>
  </r>
  <r>
    <n v="3504029"/>
    <n v="350402921"/>
    <n v="10301"/>
    <d v="2023-11-26T00:00:00"/>
    <n v="131"/>
    <x v="13"/>
    <s v="Nassriya"/>
    <s v="Markaz Al-Nassriya"/>
    <s v="Hay Al Fidaa"/>
    <s v="حي الفداء"/>
    <n v="31.069166239000001"/>
    <n v="46.283791055999998"/>
    <n v="30"/>
    <x v="10"/>
    <n v="11"/>
    <s v="2023-11"/>
  </r>
  <r>
    <n v="3504030"/>
    <n v="350403021"/>
    <n v="24746"/>
    <d v="2023-11-15T00:00:00"/>
    <n v="131"/>
    <x v="13"/>
    <s v="Nassriya"/>
    <s v="Markaz Al-Nassriya"/>
    <s v="Hay Al Khadraa"/>
    <s v="حي الخضراء"/>
    <n v="31.042946248900002"/>
    <n v="46.274699394599999"/>
    <n v="1"/>
    <x v="10"/>
    <n v="1"/>
    <s v="2023-11"/>
  </r>
  <r>
    <n v="3504031"/>
    <n v="350403121"/>
    <n v="21208"/>
    <d v="2023-12-20T00:00:00"/>
    <n v="131"/>
    <x v="13"/>
    <s v="Nassriya"/>
    <s v="Markaz Al-Nassriya"/>
    <s v="Hay Al Mualimeen"/>
    <s v="حي المعلمين"/>
    <n v="31.067779245299999"/>
    <n v="46.249674558199999"/>
    <n v="39"/>
    <x v="10"/>
    <n v="7"/>
    <s v="2023-12"/>
  </r>
  <r>
    <n v="3504051"/>
    <n v="350405121"/>
    <n v="23685"/>
    <d v="2023-11-10T00:00:00"/>
    <n v="131"/>
    <x v="13"/>
    <s v="Nassriya"/>
    <s v="Markaz Al-Nassriya"/>
    <s v="Um Al Dood"/>
    <s v="ام الدود"/>
    <n v="31.087265559999999"/>
    <n v="46.241235476500002"/>
    <n v="16"/>
    <x v="10"/>
    <n v="6"/>
    <s v="2023-11"/>
  </r>
  <r>
    <n v="3504046"/>
    <n v="350404621"/>
    <n v="10269"/>
    <d v="2023-12-07T00:00:00"/>
    <n v="131"/>
    <x v="13"/>
    <s v="Nassriya"/>
    <s v="Ur"/>
    <s v="Sindaliyah-Sidenaweyah"/>
    <s v="حي السديناويه"/>
    <n v="31.041901284200001"/>
    <n v="46.3069539022"/>
    <n v="41"/>
    <x v="10"/>
    <n v="15"/>
    <s v="2023-12"/>
  </r>
  <r>
    <n v="3504042"/>
    <n v="350404221"/>
    <n v="10263"/>
    <d v="2023-11-15T00:00:00"/>
    <n v="131"/>
    <x v="13"/>
    <s v="Nassriya"/>
    <s v="Markaz Al-Nassriya"/>
    <s v="Sadir City"/>
    <s v="حي مدينة الصدر"/>
    <n v="31.0802066016"/>
    <n v="46.235693895300003"/>
    <n v="30"/>
    <x v="10"/>
    <n v="15"/>
    <s v="2023-11"/>
  </r>
  <r>
    <n v="3504041"/>
    <n v="350404121"/>
    <n v="25533"/>
    <d v="2023-11-28T00:00:00"/>
    <n v="131"/>
    <x v="13"/>
    <s v="Nassriya"/>
    <s v="Markaz Al-Nassriya"/>
    <s v="Nassriya-Hey 400"/>
    <s v="حي 400"/>
    <n v="31.080862144499999"/>
    <n v="46.240087203599998"/>
    <n v="124"/>
    <x v="10"/>
    <n v="33"/>
    <s v="2023-11"/>
  </r>
  <r>
    <n v="3504045"/>
    <n v="350404521"/>
    <n v="22344"/>
    <d v="2023-11-15T00:00:00"/>
    <n v="131"/>
    <x v="13"/>
    <s v="Nassriya"/>
    <s v="Markaz Al-Nassriya"/>
    <s v="Share Eshreen"/>
    <s v="شارع عشرين"/>
    <n v="31.048519000500001"/>
    <n v="46.257282930099997"/>
    <n v="7"/>
    <x v="10"/>
    <n v="2"/>
    <s v="2023-11"/>
  </r>
  <r>
    <n v="3504057"/>
    <n v="350405721"/>
    <n v="33806"/>
    <d v="2023-12-07T00:00:00"/>
    <n v="131"/>
    <x v="13"/>
    <s v="Nassriya"/>
    <s v="Markaz Said Dekhil"/>
    <s v="Hay Al-Zahraa"/>
    <s v="حي الزهراء"/>
    <n v="31.134141"/>
    <n v="46.437801999999998"/>
    <n v="4"/>
    <x v="10"/>
    <n v="2"/>
    <s v="2023-12"/>
  </r>
  <r>
    <n v="3505013"/>
    <n v="350501321"/>
    <n v="33809"/>
    <d v="2023-11-14T00:00:00"/>
    <n v="131"/>
    <x v="13"/>
    <s v="Suq Al-Shoyokh"/>
    <s v="Akaika"/>
    <s v="Hay Al-Askery"/>
    <s v="حي العسكري"/>
    <n v="30.914428999999998"/>
    <n v="46.47878"/>
    <n v="21"/>
    <x v="10"/>
    <n v="5"/>
    <s v="2023-11"/>
  </r>
  <r>
    <n v="3504019"/>
    <n v="350401921"/>
    <n v="9470"/>
    <d v="2023-12-03T00:00:00"/>
    <n v="131"/>
    <x v="13"/>
    <s v="Nassriya"/>
    <s v="Markaz Al-Nassriya"/>
    <s v="Al-hay al-askary"/>
    <s v="الحي العسكري "/>
    <n v="31.0569626851"/>
    <n v="46.266143804899997"/>
    <n v="13"/>
    <x v="0"/>
    <n v="3"/>
    <s v="2023-12"/>
  </r>
  <r>
    <n v="3504028"/>
    <n v="350402821"/>
    <n v="25526"/>
    <d v="2023-11-26T00:00:00"/>
    <n v="131"/>
    <x v="13"/>
    <s v="Nassriya"/>
    <s v="Markaz Al-Nassriya"/>
    <s v="Hay Al Ameer"/>
    <s v="حي الامير"/>
    <n v="31.036175809100001"/>
    <n v="46.220527480000001"/>
    <n v="55"/>
    <x v="16"/>
    <n v="10"/>
    <s v="2023-11"/>
  </r>
  <r>
    <n v="3504054"/>
    <n v="350405421"/>
    <n v="9427"/>
    <d v="2023-11-29T00:00:00"/>
    <n v="131"/>
    <x v="13"/>
    <s v="Nassriya"/>
    <s v="Markaz Al-Nassriya"/>
    <s v="Hay AL-Mansouria"/>
    <s v="المنصورية "/>
    <n v="31.033617899999999"/>
    <n v="46.217652000000001"/>
    <n v="135"/>
    <x v="16"/>
    <n v="15"/>
    <s v="2023-11"/>
  </r>
  <r>
    <n v="3603034"/>
    <n v="360303421"/>
    <n v="25070"/>
    <d v="2023-12-23T00:00:00"/>
    <n v="131"/>
    <x v="14"/>
    <s v="Diwaniya"/>
    <s v="Al-Saniya"/>
    <s v="Hay Al-Hussain"/>
    <s v="حي الحسين"/>
    <n v="32.070146295699999"/>
    <n v="44.767656880700002"/>
    <n v="1"/>
    <x v="13"/>
    <n v="1"/>
    <s v="2023-12"/>
  </r>
  <r>
    <n v="3504054"/>
    <n v="350405421"/>
    <n v="9427"/>
    <d v="2023-11-29T00:00:00"/>
    <n v="131"/>
    <x v="13"/>
    <s v="Nassriya"/>
    <s v="Markaz Al-Nassriya"/>
    <s v="Hay AL-Mansouria"/>
    <s v="المنصورية "/>
    <n v="31.033617899999999"/>
    <n v="46.217652000000001"/>
    <n v="135"/>
    <x v="9"/>
    <n v="32"/>
    <s v="2023-11"/>
  </r>
  <r>
    <n v="3505003"/>
    <n v="350500321"/>
    <n v="25436"/>
    <d v="2023-11-29T00:00:00"/>
    <n v="131"/>
    <x v="13"/>
    <s v="Suq Al-Shoyokh"/>
    <s v="Markaz Suq Al-Shoyokh"/>
    <s v="Al Kibla"/>
    <s v="القبله"/>
    <n v="30.906636502200001"/>
    <n v="46.445979934699999"/>
    <n v="19"/>
    <x v="9"/>
    <n v="3"/>
    <s v="2023-11"/>
  </r>
  <r>
    <n v="3504011"/>
    <n v="350401121"/>
    <n v="10260"/>
    <d v="2023-11-29T00:00:00"/>
    <n v="131"/>
    <x v="13"/>
    <s v="Nassriya"/>
    <s v="Markaz Al-Nassriya"/>
    <s v="Al Iskan Al Sinaie"/>
    <s v="الاسكان الصناعي"/>
    <n v="31.0087376"/>
    <n v="46.284794599999998"/>
    <n v="680"/>
    <x v="9"/>
    <n v="150"/>
    <s v="2023-11"/>
  </r>
  <r>
    <n v="3502018"/>
    <n v="350201821"/>
    <n v="10289"/>
    <d v="2023-11-29T00:00:00"/>
    <n v="131"/>
    <x v="13"/>
    <s v="Al-Rifa'i"/>
    <s v="Markaz Al-Rifa'i"/>
    <s v="Hay Al Ameer"/>
    <s v="حي الامير "/>
    <n v="31.715143000000001"/>
    <n v="46.098461"/>
    <n v="8"/>
    <x v="9"/>
    <n v="3"/>
    <s v="2023-11"/>
  </r>
  <r>
    <n v="3504019"/>
    <n v="350401921"/>
    <n v="9470"/>
    <d v="2023-12-03T00:00:00"/>
    <n v="131"/>
    <x v="13"/>
    <s v="Nassriya"/>
    <s v="Markaz Al-Nassriya"/>
    <s v="Al-hay al-askary"/>
    <s v="الحي العسكري "/>
    <n v="31.0569626851"/>
    <n v="46.266143804899997"/>
    <n v="13"/>
    <x v="33"/>
    <n v="3"/>
    <s v="2023-12"/>
  </r>
  <r>
    <n v="3504014"/>
    <n v="350401421"/>
    <n v="10254"/>
    <d v="2023-11-15T00:00:00"/>
    <n v="131"/>
    <x v="13"/>
    <s v="Nassriya"/>
    <s v="Markaz Al-Nassriya"/>
    <s v="Al Sharqiya"/>
    <s v="الشرقيه"/>
    <n v="31.044867277600002"/>
    <n v="46.259297235299996"/>
    <n v="30"/>
    <x v="33"/>
    <n v="15"/>
    <s v="2023-11"/>
  </r>
  <r>
    <n v="3504029"/>
    <n v="350402921"/>
    <n v="10301"/>
    <d v="2023-11-26T00:00:00"/>
    <n v="131"/>
    <x v="13"/>
    <s v="Nassriya"/>
    <s v="Markaz Al-Nassriya"/>
    <s v="Hay Al Fidaa"/>
    <s v="حي الفداء"/>
    <n v="31.069166239000001"/>
    <n v="46.283791055999998"/>
    <n v="30"/>
    <x v="33"/>
    <n v="9"/>
    <s v="2023-11"/>
  </r>
  <r>
    <n v="3504031"/>
    <n v="350403121"/>
    <n v="21208"/>
    <d v="2023-12-20T00:00:00"/>
    <n v="131"/>
    <x v="13"/>
    <s v="Nassriya"/>
    <s v="Markaz Al-Nassriya"/>
    <s v="Hay Al Mualimeen"/>
    <s v="حي المعلمين"/>
    <n v="31.067779245299999"/>
    <n v="46.249674558199999"/>
    <n v="39"/>
    <x v="33"/>
    <n v="5"/>
    <s v="2023-12"/>
  </r>
  <r>
    <n v="3504042"/>
    <n v="350404221"/>
    <n v="10263"/>
    <d v="2023-11-15T00:00:00"/>
    <n v="131"/>
    <x v="13"/>
    <s v="Nassriya"/>
    <s v="Markaz Al-Nassriya"/>
    <s v="Sadir City"/>
    <s v="حي مدينة الصدر"/>
    <n v="31.0802066016"/>
    <n v="46.235693895300003"/>
    <n v="30"/>
    <x v="33"/>
    <n v="10"/>
    <s v="2023-11"/>
  </r>
  <r>
    <n v="3504046"/>
    <n v="350404621"/>
    <n v="10269"/>
    <d v="2023-12-07T00:00:00"/>
    <n v="131"/>
    <x v="13"/>
    <s v="Nassriya"/>
    <s v="Ur"/>
    <s v="Sindaliyah-Sidenaweyah"/>
    <s v="حي السديناويه"/>
    <n v="31.041901284200001"/>
    <n v="46.3069539022"/>
    <n v="41"/>
    <x v="33"/>
    <n v="15"/>
    <s v="2023-12"/>
  </r>
  <r>
    <n v="3504041"/>
    <n v="350404121"/>
    <n v="25533"/>
    <d v="2023-11-28T00:00:00"/>
    <n v="131"/>
    <x v="13"/>
    <s v="Nassriya"/>
    <s v="Markaz Al-Nassriya"/>
    <s v="Nassriya-Hey 400"/>
    <s v="حي 400"/>
    <n v="31.080862144499999"/>
    <n v="46.240087203599998"/>
    <n v="124"/>
    <x v="33"/>
    <n v="15"/>
    <s v="2023-11"/>
  </r>
  <r>
    <n v="3504041"/>
    <n v="350404121"/>
    <n v="25533"/>
    <d v="2023-11-28T00:00:00"/>
    <n v="131"/>
    <x v="13"/>
    <s v="Nassriya"/>
    <s v="Markaz Al-Nassriya"/>
    <s v="Nassriya-Hey 400"/>
    <s v="حي 400"/>
    <n v="31.080862144499999"/>
    <n v="46.240087203599998"/>
    <n v="124"/>
    <x v="11"/>
    <n v="7"/>
    <s v="2023-11"/>
  </r>
  <r>
    <n v="3504046"/>
    <n v="350404621"/>
    <n v="10269"/>
    <d v="2023-12-07T00:00:00"/>
    <n v="131"/>
    <x v="13"/>
    <s v="Nassriya"/>
    <s v="Ur"/>
    <s v="Sindaliyah-Sidenaweyah"/>
    <s v="حي السديناويه"/>
    <n v="31.041901284200001"/>
    <n v="46.3069539022"/>
    <n v="41"/>
    <x v="11"/>
    <n v="2"/>
    <s v="2023-12"/>
  </r>
  <r>
    <n v="3504031"/>
    <n v="350403121"/>
    <n v="21208"/>
    <d v="2023-12-20T00:00:00"/>
    <n v="131"/>
    <x v="13"/>
    <s v="Nassriya"/>
    <s v="Markaz Al-Nassriya"/>
    <s v="Hay Al Mualimeen"/>
    <s v="حي المعلمين"/>
    <n v="31.067779245299999"/>
    <n v="46.249674558199999"/>
    <n v="39"/>
    <x v="11"/>
    <n v="5"/>
    <s v="2023-12"/>
  </r>
  <r>
    <n v="3504029"/>
    <n v="350402921"/>
    <n v="10301"/>
    <d v="2023-11-26T00:00:00"/>
    <n v="131"/>
    <x v="13"/>
    <s v="Nassriya"/>
    <s v="Markaz Al-Nassriya"/>
    <s v="Hay Al Fidaa"/>
    <s v="حي الفداء"/>
    <n v="31.069166239000001"/>
    <n v="46.283791055999998"/>
    <n v="30"/>
    <x v="11"/>
    <n v="4"/>
    <s v="2023-11"/>
  </r>
  <r>
    <n v="3504014"/>
    <n v="350401421"/>
    <n v="10254"/>
    <d v="2023-11-15T00:00:00"/>
    <n v="131"/>
    <x v="13"/>
    <s v="Nassriya"/>
    <s v="Markaz Al-Nassriya"/>
    <s v="Al Sharqiya"/>
    <s v="الشرقيه"/>
    <n v="31.044867277600002"/>
    <n v="46.259297235299996"/>
    <n v="30"/>
    <x v="11"/>
    <n v="5"/>
    <s v="2023-11"/>
  </r>
  <r>
    <n v="3504019"/>
    <n v="350401921"/>
    <n v="9470"/>
    <d v="2023-12-03T00:00:00"/>
    <n v="131"/>
    <x v="13"/>
    <s v="Nassriya"/>
    <s v="Markaz Al-Nassriya"/>
    <s v="Al-hay al-askary"/>
    <s v="الحي العسكري "/>
    <n v="31.0569626851"/>
    <n v="46.266143804899997"/>
    <n v="13"/>
    <x v="11"/>
    <n v="3"/>
    <s v="2023-12"/>
  </r>
  <r>
    <n v="3504021"/>
    <n v="350402121"/>
    <n v="10335"/>
    <d v="2023-12-03T00:00:00"/>
    <n v="131"/>
    <x v="13"/>
    <s v="Nassriya"/>
    <s v="Markaz Al-Nassriya"/>
    <s v="Al-Salhiya"/>
    <s v="حي الصالحية"/>
    <n v="31.0506383486"/>
    <n v="46.269343302599999"/>
    <n v="16"/>
    <x v="11"/>
    <n v="2"/>
    <s v="2023-12"/>
  </r>
  <r>
    <n v="3504057"/>
    <n v="350405721"/>
    <n v="33806"/>
    <d v="2023-12-07T00:00:00"/>
    <n v="131"/>
    <x v="13"/>
    <s v="Nassriya"/>
    <s v="Markaz Said Dekhil"/>
    <s v="Hay Al-Zahraa"/>
    <s v="حي الزهراء"/>
    <n v="31.134141"/>
    <n v="46.437801999999998"/>
    <n v="4"/>
    <x v="11"/>
    <n v="2"/>
    <s v="2023-12"/>
  </r>
  <r>
    <n v="3505002"/>
    <n v="350500221"/>
    <n v="24721"/>
    <d v="2023-12-07T00:00:00"/>
    <n v="131"/>
    <x v="13"/>
    <s v="Suq Al-Shoyokh"/>
    <s v="Al-Fadhliya"/>
    <s v="Al Barid Street"/>
    <s v="شارع البريد"/>
    <n v="30.956201633799999"/>
    <n v="46.359501579899998"/>
    <n v="13"/>
    <x v="1"/>
    <n v="8"/>
    <s v="2023-12"/>
  </r>
  <r>
    <n v="3504054"/>
    <n v="350405421"/>
    <n v="9427"/>
    <d v="2023-11-29T00:00:00"/>
    <n v="131"/>
    <x v="13"/>
    <s v="Nassriya"/>
    <s v="Markaz Al-Nassriya"/>
    <s v="Hay AL-Mansouria"/>
    <s v="المنصورية "/>
    <n v="31.033617899999999"/>
    <n v="46.217652000000001"/>
    <n v="135"/>
    <x v="1"/>
    <n v="13"/>
    <s v="2023-11"/>
  </r>
  <r>
    <n v="3505013"/>
    <n v="350501321"/>
    <n v="33809"/>
    <d v="2023-11-14T00:00:00"/>
    <n v="131"/>
    <x v="13"/>
    <s v="Suq Al-Shoyokh"/>
    <s v="Akaika"/>
    <s v="Hay Al-Askery"/>
    <s v="حي العسكري"/>
    <n v="30.914428999999998"/>
    <n v="46.47878"/>
    <n v="21"/>
    <x v="1"/>
    <n v="5"/>
    <s v="2023-11"/>
  </r>
  <r>
    <n v="3505015"/>
    <n v="350501521"/>
    <n v="33811"/>
    <d v="2023-11-15T00:00:00"/>
    <n v="131"/>
    <x v="13"/>
    <s v="Suq Al-Shoyokh"/>
    <s v="Garmat Beni Said"/>
    <s v="Hay Al-Askery"/>
    <s v="حي العسكري"/>
    <n v="30.882387999999999"/>
    <n v="46.568722000000001"/>
    <n v="25"/>
    <x v="1"/>
    <n v="10"/>
    <s v="2023-11"/>
  </r>
  <r>
    <n v="3505016"/>
    <n v="350501621"/>
    <n v="34161"/>
    <d v="2023-11-14T00:00:00"/>
    <n v="131"/>
    <x v="13"/>
    <s v="Suq Al-Shoyokh"/>
    <s v="Markaz Suq Al-Shoyokh"/>
    <s v="Um Al-Banin"/>
    <s v="ام البنين"/>
    <n v="30.880265143100001"/>
    <n v="46.454987385000003"/>
    <n v="10"/>
    <x v="1"/>
    <n v="5"/>
    <s v="2023-11"/>
  </r>
  <r>
    <n v="3505011"/>
    <n v="350501121"/>
    <n v="9258"/>
    <d v="2023-11-29T00:00:00"/>
    <n v="131"/>
    <x v="13"/>
    <s v="Suq Al-Shoyokh"/>
    <s v="Markaz Suq Al-Shoyokh"/>
    <s v="Hey al-zahraa"/>
    <s v="حي الزهراء"/>
    <n v="30.901869618300001"/>
    <n v="46.458244977299998"/>
    <n v="10"/>
    <x v="1"/>
    <n v="4"/>
    <s v="2023-11"/>
  </r>
  <r>
    <n v="3505004"/>
    <n v="350500421"/>
    <n v="25437"/>
    <d v="2023-11-30T00:00:00"/>
    <n v="131"/>
    <x v="13"/>
    <s v="Suq Al-Shoyokh"/>
    <s v="Markaz Suq Al-Shoyokh"/>
    <s v="Al Shumokh"/>
    <s v="الشموخ"/>
    <n v="30.9061211"/>
    <n v="46.449381199999998"/>
    <n v="12"/>
    <x v="1"/>
    <n v="5"/>
    <s v="2023-11"/>
  </r>
  <r>
    <n v="3504022"/>
    <n v="350402221"/>
    <n v="9576"/>
    <d v="2023-11-30T00:00:00"/>
    <n v="131"/>
    <x v="13"/>
    <s v="Nassriya"/>
    <s v="Markaz Al-Nassriya"/>
    <s v="Al-shofah"/>
    <s v="قرية الشوفة"/>
    <n v="31.132791840500001"/>
    <n v="46.2356646856"/>
    <n v="1"/>
    <x v="1"/>
    <n v="1"/>
    <s v="2023-11"/>
  </r>
  <r>
    <n v="3504016"/>
    <n v="350401621"/>
    <n v="10281"/>
    <d v="2023-11-29T00:00:00"/>
    <n v="131"/>
    <x v="13"/>
    <s v="Nassriya"/>
    <s v="Markaz Al-Nassriya"/>
    <s v="Al Shumokh"/>
    <s v="حي الشموخ"/>
    <n v="31.029471706599999"/>
    <n v="46.244121658399997"/>
    <n v="9"/>
    <x v="1"/>
    <n v="4"/>
    <s v="2023-11"/>
  </r>
  <r>
    <n v="3504012"/>
    <n v="350401221"/>
    <n v="24540"/>
    <d v="2023-11-25T00:00:00"/>
    <n v="131"/>
    <x v="13"/>
    <s v="Nassriya"/>
    <s v="Markaz Al-Nassriya"/>
    <s v="Al Mahaliyah"/>
    <s v="المحليه"/>
    <n v="31.052442887600002"/>
    <n v="46.236798131699999"/>
    <n v="6"/>
    <x v="1"/>
    <n v="3"/>
    <s v="2023-11"/>
  </r>
  <r>
    <n v="3504007"/>
    <n v="350400721"/>
    <n v="25525"/>
    <d v="2023-11-29T00:00:00"/>
    <n v="131"/>
    <x v="13"/>
    <s v="Nassriya"/>
    <s v="Markaz Al-Nassriya"/>
    <s v="Al Emarat"/>
    <s v="العمارات"/>
    <n v="31.027024004299999"/>
    <n v="46.241676675500003"/>
    <n v="40"/>
    <x v="1"/>
    <n v="10"/>
    <s v="2023-11"/>
  </r>
  <r>
    <n v="3504011"/>
    <n v="350401121"/>
    <n v="10260"/>
    <d v="2023-11-29T00:00:00"/>
    <n v="131"/>
    <x v="13"/>
    <s v="Nassriya"/>
    <s v="Markaz Al-Nassriya"/>
    <s v="Al Iskan Al Sinaie"/>
    <s v="الاسكان الصناعي"/>
    <n v="31.0087376"/>
    <n v="46.284794599999998"/>
    <n v="680"/>
    <x v="1"/>
    <n v="10"/>
    <s v="2023-11"/>
  </r>
  <r>
    <n v="3504006"/>
    <n v="350400621"/>
    <n v="9728"/>
    <d v="2023-11-29T00:00:00"/>
    <n v="131"/>
    <x v="13"/>
    <s v="Nassriya"/>
    <s v="Markaz Al-Nassriya"/>
    <s v="Al Dhubat"/>
    <s v="حي الضباط"/>
    <n v="31.038316374200001"/>
    <n v="46.253982172199997"/>
    <n v="5"/>
    <x v="1"/>
    <n v="5"/>
    <s v="2023-11"/>
  </r>
  <r>
    <n v="3503015"/>
    <n v="350301521"/>
    <n v="33805"/>
    <d v="2023-10-15T00:00:00"/>
    <n v="131"/>
    <x v="13"/>
    <s v="Al-Shatra"/>
    <s v="Markaz Al-Gharraf"/>
    <s v="Hay Al-Shouhdaa"/>
    <s v="حي الشهداء"/>
    <n v="31.295843999999999"/>
    <n v="46.233044999999997"/>
    <n v="3"/>
    <x v="1"/>
    <n v="1"/>
    <s v="2023-10"/>
  </r>
  <r>
    <n v="3504001"/>
    <n v="350400121"/>
    <n v="24494"/>
    <d v="2023-11-26T00:00:00"/>
    <n v="131"/>
    <x v="13"/>
    <s v="Nassriya"/>
    <s v="Markaz Al-Nassriya"/>
    <s v="Al Aker"/>
    <s v="العكر"/>
    <n v="31.027710880499999"/>
    <n v="46.218214741200001"/>
    <n v="45"/>
    <x v="1"/>
    <n v="20"/>
    <s v="2023-11"/>
  </r>
  <r>
    <n v="3502016"/>
    <n v="350201621"/>
    <n v="34162"/>
    <d v="2023-11-29T00:00:00"/>
    <n v="131"/>
    <x v="13"/>
    <s v="Al-Rifa'i"/>
    <s v="Markaz Al-Rifa'i"/>
    <s v="Al Tifige"/>
    <s v="التيفيج"/>
    <n v="31.735530000000001"/>
    <n v="46.112045999999999"/>
    <n v="17"/>
    <x v="1"/>
    <n v="4"/>
    <s v="2023-11"/>
  </r>
  <r>
    <n v="3502015"/>
    <n v="350201521"/>
    <n v="33803"/>
    <d v="2023-11-29T00:00:00"/>
    <n v="131"/>
    <x v="13"/>
    <s v="Al-Rifa'i"/>
    <s v="Al-Nasr"/>
    <s v="Al Amam Al Ridhah"/>
    <s v="الامام الرضا"/>
    <n v="31.543367"/>
    <n v="46.119889000000001"/>
    <n v="4"/>
    <x v="1"/>
    <n v="2"/>
    <s v="2023-11"/>
  </r>
  <r>
    <n v="2101014"/>
    <n v="2101014115"/>
    <n v="274"/>
    <d v="2023-11-20T18:30:39"/>
    <n v="131"/>
    <x v="0"/>
    <s v="Al-Ka'im"/>
    <s v="Al-Rummaneh"/>
    <s v="Al-Rabet"/>
    <s v="قرية الربط"/>
    <n v="34.426671466000002"/>
    <n v="41.040136074999999"/>
    <n v="4"/>
    <x v="1"/>
    <n v="4"/>
    <s v="2023-11"/>
  </r>
  <r>
    <n v="2101044"/>
    <n v="2101044115"/>
    <n v="33945"/>
    <d v="2023-11-19T10:50:38"/>
    <n v="131"/>
    <x v="0"/>
    <s v="Al-Ka'im"/>
    <s v="Markaz Al-Ka'im"/>
    <s v="Albu Mandeel  Village"/>
    <s v="قرية البو منديل"/>
    <n v="34.375023309299998"/>
    <n v="41.185762237900001"/>
    <n v="18"/>
    <x v="1"/>
    <n v="18"/>
    <s v="2023-11"/>
  </r>
  <r>
    <n v="2708019"/>
    <n v="2708019115"/>
    <n v="22924"/>
    <d v="2023-12-19T10:50:20"/>
    <n v="131"/>
    <x v="3"/>
    <s v="Telafar"/>
    <s v="Markaz Telafar"/>
    <s v="Al karab Al kabeer Village"/>
    <s v="قرية الخراب الكبير"/>
    <n v="36.410913999999998"/>
    <n v="42.542980999999997"/>
    <n v="5"/>
    <x v="1"/>
    <n v="5"/>
    <s v="2023-12"/>
  </r>
  <r>
    <n v="2708110"/>
    <n v="2708110115"/>
    <n v="17439"/>
    <d v="2023-12-19T10:50:15"/>
    <n v="131"/>
    <x v="3"/>
    <s v="Telafar"/>
    <s v="Markaz Telafar"/>
    <s v="AL-mazraa Al-awola Village"/>
    <s v="قرية المزرعة الاولى"/>
    <n v="36.442366999999997"/>
    <n v="42.629963500000002"/>
    <n v="3"/>
    <x v="1"/>
    <n v="3"/>
    <s v="2023-12"/>
  </r>
  <r>
    <n v="2708129"/>
    <n v="2708129115"/>
    <n v="18006"/>
    <d v="2023-12-19T13:58:20"/>
    <n v="131"/>
    <x v="3"/>
    <s v="Telafar"/>
    <s v="Markaz Telafar"/>
    <s v="Hay Al Nasir"/>
    <s v="حي النصر"/>
    <n v="36.371630000000003"/>
    <n v="42.459803600000001"/>
    <n v="6"/>
    <x v="1"/>
    <n v="6"/>
    <s v="2023-12"/>
  </r>
  <r>
    <n v="2708141"/>
    <n v="2708141115"/>
    <n v="33279"/>
    <d v="2023-12-19T13:58:25"/>
    <n v="131"/>
    <x v="3"/>
    <s v="Telafar"/>
    <s v="Markaz Telafar"/>
    <s v="Hay Al-Rabeea"/>
    <s v="حي الربيع"/>
    <n v="36.378129999999999"/>
    <n v="42.442621899999999"/>
    <n v="8"/>
    <x v="1"/>
    <n v="8"/>
    <s v="2023-12"/>
  </r>
  <r>
    <n v="2708176"/>
    <n v="2708176115"/>
    <n v="33472"/>
    <d v="2023-12-19T12:14:37"/>
    <n v="131"/>
    <x v="3"/>
    <s v="Telafar"/>
    <s v="Ayadiya"/>
    <s v="Qasabat Ayadiya"/>
    <s v="قصبة العياضية"/>
    <n v="36.485300000000002"/>
    <n v="42.422117739400001"/>
    <n v="6"/>
    <x v="1"/>
    <n v="6"/>
    <s v="2023-12"/>
  </r>
  <r>
    <n v="2704008"/>
    <n v="270400821"/>
    <n v="24796"/>
    <d v="2023-12-20T00:00:00"/>
    <n v="131"/>
    <x v="3"/>
    <s v="Al-Shikhan"/>
    <s v="Ba'adre"/>
    <s v="Essian"/>
    <s v="مخيم ايسيان"/>
    <n v="36.723576199999997"/>
    <n v="43.267932500000001"/>
    <n v="1"/>
    <x v="1"/>
    <n v="1"/>
    <s v="2023-12"/>
  </r>
  <r>
    <n v="3504031"/>
    <n v="350403121"/>
    <n v="21208"/>
    <d v="2023-12-20T00:00:00"/>
    <n v="131"/>
    <x v="13"/>
    <s v="Nassriya"/>
    <s v="Markaz Al-Nassriya"/>
    <s v="Hay Al Mualimeen"/>
    <s v="حي المعلمين"/>
    <n v="31.067779245299999"/>
    <n v="46.249674558199999"/>
    <n v="39"/>
    <x v="1"/>
    <n v="17"/>
    <s v="2023-12"/>
  </r>
  <r>
    <n v="3504028"/>
    <n v="350402821"/>
    <n v="25526"/>
    <d v="2023-11-26T00:00:00"/>
    <n v="131"/>
    <x v="13"/>
    <s v="Nassriya"/>
    <s v="Markaz Al-Nassriya"/>
    <s v="Hay Al Ameer"/>
    <s v="حي الامير"/>
    <n v="31.036175809100001"/>
    <n v="46.220527480000001"/>
    <n v="55"/>
    <x v="1"/>
    <n v="8"/>
    <s v="2023-11"/>
  </r>
  <r>
    <n v="3504033"/>
    <n v="350403321"/>
    <n v="10259"/>
    <d v="2023-11-26T00:00:00"/>
    <n v="131"/>
    <x v="13"/>
    <s v="Nassriya"/>
    <s v="Markaz Al-Nassriya"/>
    <s v="Hay Al Tadhihiya"/>
    <s v="حي التضحية"/>
    <n v="31.045411312199999"/>
    <n v="46.277832423"/>
    <n v="72"/>
    <x v="1"/>
    <n v="15"/>
    <s v="2023-11"/>
  </r>
  <r>
    <n v="3504023"/>
    <n v="350402321"/>
    <n v="9448"/>
    <d v="2023-11-28T00:00:00"/>
    <n v="131"/>
    <x v="13"/>
    <s v="Nassriya"/>
    <s v="Markaz Al-Nassriya"/>
    <s v="Al-Thawrah"/>
    <s v="الثوره"/>
    <n v="31.027006973399999"/>
    <n v="46.228093038300003"/>
    <n v="69"/>
    <x v="1"/>
    <n v="15"/>
    <s v="2023-11"/>
  </r>
  <r>
    <n v="3504024"/>
    <n v="350402421"/>
    <n v="9396"/>
    <d v="2023-11-29T00:00:00"/>
    <n v="131"/>
    <x v="13"/>
    <s v="Nassriya"/>
    <s v="Markaz Al-Nassriya"/>
    <s v="Al-zielat"/>
    <s v="الزعيلات"/>
    <n v="31.0154237044"/>
    <n v="46.263441754500001"/>
    <n v="18"/>
    <x v="1"/>
    <n v="8"/>
    <s v="2023-11"/>
  </r>
  <r>
    <n v="3504025"/>
    <n v="350402521"/>
    <n v="10262"/>
    <d v="2023-12-03T00:00:00"/>
    <n v="131"/>
    <x v="13"/>
    <s v="Nassriya"/>
    <s v="Markaz Al-Nassriya"/>
    <s v="Aredo"/>
    <s v="حي اريدو"/>
    <n v="31.074394900600002"/>
    <n v="46.250142994800001"/>
    <n v="95"/>
    <x v="1"/>
    <n v="30"/>
    <s v="2023-12"/>
  </r>
  <r>
    <n v="3504051"/>
    <n v="350405121"/>
    <n v="23685"/>
    <d v="2023-11-10T00:00:00"/>
    <n v="131"/>
    <x v="13"/>
    <s v="Nassriya"/>
    <s v="Markaz Al-Nassriya"/>
    <s v="Um Al Dood"/>
    <s v="ام الدود"/>
    <n v="31.087265559999999"/>
    <n v="46.241235476500002"/>
    <n v="16"/>
    <x v="1"/>
    <n v="4"/>
    <s v="2023-11"/>
  </r>
  <r>
    <n v="3504044"/>
    <n v="350404421"/>
    <n v="25527"/>
    <d v="2023-11-15T00:00:00"/>
    <n v="131"/>
    <x v="13"/>
    <s v="Nassriya"/>
    <s v="Markaz Al-Nassriya"/>
    <s v="Sharaa Al-hklas"/>
    <s v="شارع الاخلاص"/>
    <n v="31.058777803800002"/>
    <n v="46.257208607000003"/>
    <n v="4"/>
    <x v="1"/>
    <n v="2"/>
    <s v="2023-11"/>
  </r>
  <r>
    <n v="3504040"/>
    <n v="350404021"/>
    <n v="25530"/>
    <d v="2023-11-14T00:00:00"/>
    <n v="131"/>
    <x v="13"/>
    <s v="Nassriya"/>
    <s v="Markaz Al-Nassriya"/>
    <s v="Hey Al-Rafdeen"/>
    <s v="حي الرافدين"/>
    <n v="31.076769222599999"/>
    <n v="46.264030067599997"/>
    <n v="5"/>
    <x v="1"/>
    <n v="2"/>
    <s v="2023-11"/>
  </r>
  <r>
    <n v="3504036"/>
    <n v="350403621"/>
    <n v="23683"/>
    <d v="2023-11-29T00:00:00"/>
    <n v="131"/>
    <x v="13"/>
    <s v="Nassriya"/>
    <s v="Markaz Al-Nassriya"/>
    <s v="Hay Mehidiya"/>
    <s v="حي المهيديه"/>
    <n v="31.03290329"/>
    <n v="46.251552429999997"/>
    <n v="8"/>
    <x v="1"/>
    <n v="2"/>
    <s v="2023-11"/>
  </r>
  <r>
    <n v="3504025"/>
    <n v="350402521"/>
    <n v="10262"/>
    <d v="2023-12-03T00:00:00"/>
    <n v="131"/>
    <x v="13"/>
    <s v="Nassriya"/>
    <s v="Markaz Al-Nassriya"/>
    <s v="Aredo"/>
    <s v="حي اريدو"/>
    <n v="31.074394900600002"/>
    <n v="46.250142994800001"/>
    <n v="95"/>
    <x v="18"/>
    <n v="10"/>
    <s v="2023-12"/>
  </r>
  <r>
    <n v="3505013"/>
    <n v="350501321"/>
    <n v="33809"/>
    <d v="2023-11-14T00:00:00"/>
    <n v="131"/>
    <x v="13"/>
    <s v="Suq Al-Shoyokh"/>
    <s v="Akaika"/>
    <s v="Hay Al-Askery"/>
    <s v="حي العسكري"/>
    <n v="30.914428999999998"/>
    <n v="46.47878"/>
    <n v="21"/>
    <x v="23"/>
    <n v="7"/>
    <s v="2023-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EABDDA7-FCC7-4126-9B8B-DB2AF79E6797}" name="Tableau croisé dynamique8" cacheId="34" applyNumberFormats="0" applyBorderFormats="0" applyFontFormats="0" applyPatternFormats="0" applyAlignmentFormats="0" applyWidthHeightFormats="1" dataCaption="Valeurs" updatedVersion="8" minRefreshableVersion="3" useAutoFormatting="1" itemPrintTitles="1" createdVersion="6" indent="0" outline="1" outlineData="1" multipleFieldFilters="0">
  <location ref="H6:K99" firstHeaderRow="0" firstDataRow="1" firstDataCol="1" rowPageCount="1" colPageCount="1"/>
  <pivotFields count="16">
    <pivotField showAll="0"/>
    <pivotField showAll="0"/>
    <pivotField showAll="0"/>
    <pivotField showAll="0"/>
    <pivotField showAll="0"/>
    <pivotField axis="axisRow" showAll="0" sortType="descending">
      <items count="20">
        <item x="0"/>
        <item x="1"/>
        <item x="2"/>
        <item x="3"/>
        <item x="4"/>
        <item m="1" x="18"/>
        <item x="5"/>
        <item x="6"/>
        <item x="7"/>
        <item x="8"/>
        <item x="9"/>
        <item x="10"/>
        <item x="11"/>
        <item x="12"/>
        <item x="13"/>
        <item x="14"/>
        <item x="15"/>
        <item x="16"/>
        <item x="17"/>
        <item t="default"/>
      </items>
      <autoSortScope>
        <pivotArea dataOnly="0" outline="0" fieldPosition="0">
          <references count="1">
            <reference field="4294967294" count="1" selected="0">
              <x v="0"/>
            </reference>
          </references>
        </pivotArea>
      </autoSortScope>
    </pivotField>
    <pivotField axis="axisRow" showAll="0" sortType="descending">
      <items count="76">
        <item x="8"/>
        <item x="0"/>
        <item x="7"/>
        <item x="14"/>
        <item x="1"/>
        <item x="9"/>
        <item x="3"/>
        <item x="4"/>
        <item x="5"/>
        <item x="10"/>
        <item x="6"/>
        <item x="2"/>
        <item x="11"/>
        <item x="12"/>
        <item x="15"/>
        <item x="13"/>
        <item x="16"/>
        <item m="1" x="7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3"/>
        <item x="72"/>
        <item t="default"/>
      </items>
      <autoSortScope>
        <pivotArea dataOnly="0" outline="0" fieldPosition="0">
          <references count="1">
            <reference field="4294967294" count="1" selected="0">
              <x v="1"/>
            </reference>
          </references>
        </pivotArea>
      </autoSortScope>
    </pivotField>
    <pivotField showAll="0"/>
    <pivotField showAll="0"/>
    <pivotField showAll="0"/>
    <pivotField showAll="0"/>
    <pivotField showAll="0"/>
    <pivotField dataField="1" showAll="0"/>
    <pivotField numFmtId="14" showAll="0"/>
    <pivotField axis="axisPage" showAll="0">
      <items count="73">
        <item m="1" x="60"/>
        <item m="1" x="52"/>
        <item m="1" x="62"/>
        <item m="1" x="54"/>
        <item m="1" x="64"/>
        <item m="1" x="53"/>
        <item m="1" x="63"/>
        <item m="1" x="56"/>
        <item m="1" x="65"/>
        <item m="1" x="57"/>
        <item m="1" x="69"/>
        <item m="1" x="71"/>
        <item x="0"/>
        <item x="1"/>
        <item x="2"/>
        <item x="3"/>
        <item x="4"/>
        <item x="5"/>
        <item x="6"/>
        <item x="7"/>
        <item x="8"/>
        <item x="9"/>
        <item x="10"/>
        <item m="1" x="70"/>
        <item x="11"/>
        <item x="12"/>
        <item m="1" x="55"/>
        <item m="1" x="58"/>
        <item m="1" x="61"/>
        <item m="1" x="67"/>
        <item m="1" x="59"/>
        <item m="1" x="68"/>
        <item m="1" x="66"/>
        <item m="1" x="51"/>
        <item x="13"/>
        <item x="14"/>
        <item x="15"/>
        <item x="16"/>
        <item x="17"/>
        <item x="18"/>
        <item x="19"/>
        <item x="20"/>
        <item x="21"/>
        <item x="22"/>
        <item m="1" x="50"/>
        <item x="23"/>
        <item x="24"/>
        <item x="25"/>
        <item x="26"/>
        <item x="27"/>
        <item x="28"/>
        <item x="29"/>
        <item x="30"/>
        <item x="31"/>
        <item x="33"/>
        <item x="32"/>
        <item x="34"/>
        <item x="35"/>
        <item x="36"/>
        <item x="37"/>
        <item x="38"/>
        <item x="39"/>
        <item x="40"/>
        <item x="41"/>
        <item x="42"/>
        <item x="43"/>
        <item x="44"/>
        <item x="45"/>
        <item x="46"/>
        <item x="47"/>
        <item x="48"/>
        <item x="49"/>
        <item t="default"/>
      </items>
    </pivotField>
    <pivotField dragToRow="0" dragToCol="0" dragToPage="0" showAll="0" defaultSubtotal="0"/>
  </pivotFields>
  <rowFields count="2">
    <field x="5"/>
    <field x="6"/>
  </rowFields>
  <rowItems count="93">
    <i>
      <x v="14"/>
    </i>
    <i r="1">
      <x v="52"/>
    </i>
    <i r="1">
      <x v="53"/>
    </i>
    <i r="1">
      <x v="51"/>
    </i>
    <i r="1">
      <x v="64"/>
    </i>
    <i>
      <x v="3"/>
    </i>
    <i r="1">
      <x v="13"/>
    </i>
    <i r="1">
      <x v="12"/>
    </i>
    <i r="1">
      <x v="58"/>
    </i>
    <i r="1">
      <x v="9"/>
    </i>
    <i r="1">
      <x v="42"/>
    </i>
    <i r="1">
      <x v="15"/>
    </i>
    <i r="1">
      <x v="41"/>
    </i>
    <i>
      <x/>
    </i>
    <i r="1">
      <x v="4"/>
    </i>
    <i r="1">
      <x v="1"/>
    </i>
    <i r="1">
      <x v="6"/>
    </i>
    <i r="1">
      <x v="8"/>
    </i>
    <i r="1">
      <x v="10"/>
    </i>
    <i r="1">
      <x v="7"/>
    </i>
    <i r="1">
      <x v="11"/>
    </i>
    <i>
      <x v="7"/>
    </i>
    <i r="1">
      <x v="28"/>
    </i>
    <i r="1">
      <x v="24"/>
    </i>
    <i r="1">
      <x v="23"/>
    </i>
    <i r="1">
      <x v="26"/>
    </i>
    <i r="1">
      <x v="22"/>
    </i>
    <i r="1">
      <x v="57"/>
    </i>
    <i r="1">
      <x v="56"/>
    </i>
    <i r="1">
      <x v="25"/>
    </i>
    <i r="1">
      <x v="27"/>
    </i>
    <i>
      <x v="11"/>
    </i>
    <i r="1">
      <x v="47"/>
    </i>
    <i r="1">
      <x v="48"/>
    </i>
    <i r="1">
      <x v="45"/>
    </i>
    <i r="1">
      <x v="46"/>
    </i>
    <i r="1">
      <x v="44"/>
    </i>
    <i r="1">
      <x v="43"/>
    </i>
    <i>
      <x v="6"/>
    </i>
    <i r="1">
      <x v="19"/>
    </i>
    <i r="1">
      <x v="18"/>
    </i>
    <i r="1">
      <x v="21"/>
    </i>
    <i r="1">
      <x v="20"/>
    </i>
    <i>
      <x v="9"/>
    </i>
    <i r="1">
      <x v="31"/>
    </i>
    <i r="1">
      <x v="30"/>
    </i>
    <i r="1">
      <x v="36"/>
    </i>
    <i r="1">
      <x v="35"/>
    </i>
    <i r="1">
      <x v="34"/>
    </i>
    <i r="1">
      <x v="38"/>
    </i>
    <i r="1">
      <x v="33"/>
    </i>
    <i r="1">
      <x v="37"/>
    </i>
    <i r="1">
      <x v="32"/>
    </i>
    <i>
      <x v="15"/>
    </i>
    <i r="1">
      <x v="55"/>
    </i>
    <i r="1">
      <x v="68"/>
    </i>
    <i r="1">
      <x v="54"/>
    </i>
    <i r="1">
      <x v="69"/>
    </i>
    <i>
      <x v="10"/>
    </i>
    <i r="1">
      <x v="40"/>
    </i>
    <i r="1">
      <x v="39"/>
    </i>
    <i>
      <x v="4"/>
    </i>
    <i r="1">
      <x v="3"/>
    </i>
    <i r="1">
      <x v="14"/>
    </i>
    <i r="1">
      <x v="16"/>
    </i>
    <i>
      <x v="13"/>
    </i>
    <i r="1">
      <x v="61"/>
    </i>
    <i r="1">
      <x v="50"/>
    </i>
    <i r="1">
      <x v="62"/>
    </i>
    <i>
      <x v="16"/>
    </i>
    <i r="1">
      <x v="59"/>
    </i>
    <i r="1">
      <x v="74"/>
    </i>
    <i r="1">
      <x v="60"/>
    </i>
    <i r="1">
      <x v="73"/>
    </i>
    <i>
      <x v="18"/>
    </i>
    <i r="1">
      <x v="70"/>
    </i>
    <i r="1">
      <x v="72"/>
    </i>
    <i r="1">
      <x v="71"/>
    </i>
    <i>
      <x v="12"/>
    </i>
    <i r="1">
      <x v="49"/>
    </i>
    <i>
      <x v="2"/>
    </i>
    <i r="1">
      <x v="5"/>
    </i>
    <i r="1">
      <x/>
    </i>
    <i>
      <x v="8"/>
    </i>
    <i r="1">
      <x v="63"/>
    </i>
    <i r="1">
      <x v="29"/>
    </i>
    <i>
      <x v="1"/>
    </i>
    <i r="1">
      <x v="67"/>
    </i>
    <i r="1">
      <x v="2"/>
    </i>
    <i r="1">
      <x v="66"/>
    </i>
    <i>
      <x v="17"/>
    </i>
    <i r="1">
      <x v="65"/>
    </i>
    <i t="grand">
      <x/>
    </i>
  </rowItems>
  <colFields count="1">
    <field x="-2"/>
  </colFields>
  <colItems count="3">
    <i>
      <x/>
    </i>
    <i i="1">
      <x v="1"/>
    </i>
    <i i="2">
      <x v="2"/>
    </i>
  </colItems>
  <pageFields count="1">
    <pageField fld="14" hier="-1"/>
  </pageFields>
  <dataFields count="3">
    <dataField name="# Returnees" fld="12" baseField="0" baseItem="0"/>
    <dataField name="% Returnees" fld="12" showDataAs="percentOfTotal" baseField="0" baseItem="0" numFmtId="9"/>
    <dataField name="% in Governorate" fld="12" baseField="5" baseItem="0" numFmtId="10">
      <extLst>
        <ext xmlns:x14="http://schemas.microsoft.com/office/spreadsheetml/2009/9/main" uri="{E15A36E0-9728-4e99-A89B-3F7291B0FE68}">
          <x14:dataField pivotShowAs="percentOfParent"/>
        </ext>
      </extLst>
    </dataField>
  </dataFields>
  <formats count="16">
    <format dxfId="54">
      <pivotArea collapsedLevelsAreSubtotals="1" fieldPosition="0">
        <references count="1">
          <reference field="5" count="0"/>
        </references>
      </pivotArea>
    </format>
    <format dxfId="53">
      <pivotArea outline="0" fieldPosition="0">
        <references count="1">
          <reference field="4294967294" count="1">
            <x v="1"/>
          </reference>
        </references>
      </pivotArea>
    </format>
    <format dxfId="52">
      <pivotArea collapsedLevelsAreSubtotals="1" fieldPosition="0">
        <references count="2">
          <reference field="4294967294" count="1" selected="0">
            <x v="1"/>
          </reference>
          <reference field="5" count="0"/>
        </references>
      </pivotArea>
    </format>
    <format dxfId="51">
      <pivotArea outline="0" collapsedLevelsAreSubtotals="1" fieldPosition="0">
        <references count="1">
          <reference field="4294967294" count="1" selected="0">
            <x v="1"/>
          </reference>
        </references>
      </pivotArea>
    </format>
    <format dxfId="50">
      <pivotArea outline="0" fieldPosition="0">
        <references count="1">
          <reference field="4294967294" count="1">
            <x v="2"/>
          </reference>
        </references>
      </pivotArea>
    </format>
    <format dxfId="49">
      <pivotArea collapsedLevelsAreSubtotals="1" fieldPosition="0">
        <references count="2">
          <reference field="4294967294" count="1" selected="0">
            <x v="2"/>
          </reference>
          <reference field="5" count="1">
            <x v="3"/>
          </reference>
        </references>
      </pivotArea>
    </format>
    <format dxfId="48">
      <pivotArea collapsedLevelsAreSubtotals="1" fieldPosition="0">
        <references count="3">
          <reference field="4294967294" count="1" selected="0">
            <x v="2"/>
          </reference>
          <reference field="5" count="1" selected="0">
            <x v="3"/>
          </reference>
          <reference field="6" count="4">
            <x v="9"/>
            <x v="12"/>
            <x v="13"/>
            <x v="15"/>
          </reference>
        </references>
      </pivotArea>
    </format>
    <format dxfId="47">
      <pivotArea collapsedLevelsAreSubtotals="1" fieldPosition="0">
        <references count="2">
          <reference field="4294967294" count="1" selected="0">
            <x v="2"/>
          </reference>
          <reference field="5" count="1">
            <x v="0"/>
          </reference>
        </references>
      </pivotArea>
    </format>
    <format dxfId="46">
      <pivotArea collapsedLevelsAreSubtotals="1" fieldPosition="0">
        <references count="3">
          <reference field="4294967294" count="1" selected="0">
            <x v="2"/>
          </reference>
          <reference field="5" count="1" selected="0">
            <x v="0"/>
          </reference>
          <reference field="6" count="7">
            <x v="1"/>
            <x v="4"/>
            <x v="6"/>
            <x v="7"/>
            <x v="8"/>
            <x v="10"/>
            <x v="11"/>
          </reference>
        </references>
      </pivotArea>
    </format>
    <format dxfId="45">
      <pivotArea collapsedLevelsAreSubtotals="1" fieldPosition="0">
        <references count="2">
          <reference field="4294967294" count="1" selected="0">
            <x v="2"/>
          </reference>
          <reference field="5" count="1">
            <x v="4"/>
          </reference>
        </references>
      </pivotArea>
    </format>
    <format dxfId="44">
      <pivotArea collapsedLevelsAreSubtotals="1" fieldPosition="0">
        <references count="3">
          <reference field="4294967294" count="1" selected="0">
            <x v="2"/>
          </reference>
          <reference field="5" count="1" selected="0">
            <x v="4"/>
          </reference>
          <reference field="6" count="3">
            <x v="3"/>
            <x v="14"/>
            <x v="16"/>
          </reference>
        </references>
      </pivotArea>
    </format>
    <format dxfId="43">
      <pivotArea collapsedLevelsAreSubtotals="1" fieldPosition="0">
        <references count="2">
          <reference field="4294967294" count="1" selected="0">
            <x v="2"/>
          </reference>
          <reference field="5" count="1">
            <x v="2"/>
          </reference>
        </references>
      </pivotArea>
    </format>
    <format dxfId="42">
      <pivotArea collapsedLevelsAreSubtotals="1" fieldPosition="0">
        <references count="3">
          <reference field="4294967294" count="1" selected="0">
            <x v="2"/>
          </reference>
          <reference field="5" count="1" selected="0">
            <x v="2"/>
          </reference>
          <reference field="6" count="2">
            <x v="0"/>
            <x v="5"/>
          </reference>
        </references>
      </pivotArea>
    </format>
    <format dxfId="41">
      <pivotArea collapsedLevelsAreSubtotals="1" fieldPosition="0">
        <references count="2">
          <reference field="4294967294" count="1" selected="0">
            <x v="2"/>
          </reference>
          <reference field="5" count="1">
            <x v="1"/>
          </reference>
        </references>
      </pivotArea>
    </format>
    <format dxfId="40">
      <pivotArea collapsedLevelsAreSubtotals="1" fieldPosition="0">
        <references count="3">
          <reference field="4294967294" count="1" selected="0">
            <x v="2"/>
          </reference>
          <reference field="5" count="1" selected="0">
            <x v="1"/>
          </reference>
          <reference field="6" count="1">
            <x v="2"/>
          </reference>
        </references>
      </pivotArea>
    </format>
    <format dxfId="39">
      <pivotArea collapsedLevelsAreSubtotals="1" fieldPosition="0">
        <references count="2">
          <reference field="4294967294" count="1" selected="0">
            <x v="2"/>
          </reference>
          <reference field="5" count="1">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9FB3504-5F7C-4CF4-9B62-773DE27A43EE}" name="PivotTable1" cacheId="35" applyNumberFormats="0" applyBorderFormats="0" applyFontFormats="0" applyPatternFormats="0" applyAlignmentFormats="0" applyWidthHeightFormats="1" dataCaption="Valeurs" updatedVersion="8" minRefreshableVersion="3" useAutoFormatting="1" itemPrintTitles="1" createdVersion="6" indent="0" compact="0" compactData="0" multipleFieldFilters="0" chartFormat="1">
  <location ref="M6:N49" firstHeaderRow="1" firstDataRow="1" firstDataCol="1"/>
  <pivotFields count="2">
    <pivotField axis="axisRow" compact="0" outline="0" showAll="0" sortType="descending" defaultSubtotal="0">
      <items count="44">
        <item x="7"/>
        <item x="3"/>
        <item x="4"/>
        <item x="6"/>
        <item x="14"/>
        <item x="5"/>
        <item x="10"/>
        <item x="0"/>
        <item x="12"/>
        <item x="13"/>
        <item x="9"/>
        <item x="1"/>
        <item x="8"/>
        <item m="1" x="43"/>
        <item x="2"/>
        <item x="15"/>
        <item x="16"/>
        <item x="17"/>
        <item x="18"/>
        <item x="19"/>
        <item x="20"/>
        <item x="21"/>
        <item x="22"/>
        <item x="23"/>
        <item x="24"/>
        <item x="25"/>
        <item x="27"/>
        <item x="28"/>
        <item x="29"/>
        <item x="30"/>
        <item x="31"/>
        <item x="33"/>
        <item x="34"/>
        <item x="32"/>
        <item x="26"/>
        <item x="11"/>
        <item m="1" x="42"/>
        <item x="37"/>
        <item x="35"/>
        <item x="36"/>
        <item x="38"/>
        <item x="40"/>
        <item x="41"/>
        <item x="39"/>
      </items>
      <autoSortScope>
        <pivotArea dataOnly="0" outline="0" fieldPosition="0">
          <references count="1">
            <reference field="4294967294" count="1" selected="0">
              <x v="0"/>
            </reference>
          </references>
        </pivotArea>
      </autoSortScope>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s>
  <rowFields count="1">
    <field x="0"/>
  </rowFields>
  <rowItems count="43">
    <i>
      <x v="11"/>
    </i>
    <i>
      <x v="35"/>
    </i>
    <i>
      <x v="5"/>
    </i>
    <i>
      <x v="3"/>
    </i>
    <i>
      <x v="15"/>
    </i>
    <i>
      <x v="1"/>
    </i>
    <i>
      <x v="6"/>
    </i>
    <i>
      <x v="10"/>
    </i>
    <i>
      <x v="19"/>
    </i>
    <i>
      <x v="31"/>
    </i>
    <i>
      <x v="16"/>
    </i>
    <i>
      <x v="18"/>
    </i>
    <i>
      <x v="7"/>
    </i>
    <i>
      <x v="23"/>
    </i>
    <i>
      <x v="14"/>
    </i>
    <i>
      <x v="34"/>
    </i>
    <i>
      <x v="37"/>
    </i>
    <i>
      <x v="39"/>
    </i>
    <i>
      <x v="26"/>
    </i>
    <i>
      <x v="9"/>
    </i>
    <i>
      <x v="2"/>
    </i>
    <i>
      <x v="41"/>
    </i>
    <i>
      <x v="21"/>
    </i>
    <i>
      <x v="12"/>
    </i>
    <i>
      <x v="22"/>
    </i>
    <i>
      <x v="8"/>
    </i>
    <i>
      <x v="4"/>
    </i>
    <i>
      <x v="20"/>
    </i>
    <i>
      <x v="29"/>
    </i>
    <i>
      <x v="40"/>
    </i>
    <i>
      <x v="17"/>
    </i>
    <i>
      <x v="33"/>
    </i>
    <i>
      <x/>
    </i>
    <i>
      <x v="25"/>
    </i>
    <i>
      <x v="30"/>
    </i>
    <i>
      <x v="27"/>
    </i>
    <i>
      <x v="24"/>
    </i>
    <i>
      <x v="42"/>
    </i>
    <i>
      <x v="32"/>
    </i>
    <i>
      <x v="28"/>
    </i>
    <i>
      <x v="43"/>
    </i>
    <i>
      <x v="38"/>
    </i>
    <i t="grand">
      <x/>
    </i>
  </rowItems>
  <colItems count="1">
    <i/>
  </colItems>
  <dataFields count="1">
    <dataField name="# Migrants"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10E9C27-1220-4198-8D6D-9AA0C9D70712}" name="Tableau croisé dynamique5" cacheId="36" applyNumberFormats="0" applyBorderFormats="0" applyFontFormats="0" applyPatternFormats="0" applyAlignmentFormats="0" applyWidthHeightFormats="1" dataCaption="Valeurs" updatedVersion="8" minRefreshableVersion="3" useAutoFormatting="1" itemPrintTitles="1" createdVersion="6" indent="0" compact="0" compactData="0" multipleFieldFilters="0" chartFormat="1">
  <location ref="S6:U49" firstHeaderRow="1" firstDataRow="1" firstDataCol="2"/>
  <pivotFields count="18">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items count="19">
        <item x="0"/>
        <item x="7"/>
        <item x="8"/>
        <item x="10"/>
        <item x="5"/>
        <item x="1"/>
        <item x="9"/>
        <item x="2"/>
        <item x="11"/>
        <item x="12"/>
        <item x="3"/>
        <item x="14"/>
        <item x="4"/>
        <item x="6"/>
        <item x="13"/>
        <item x="15"/>
        <item m="1" x="18"/>
        <item x="16"/>
        <item x="17"/>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sortType="descending" defaultSubtotal="0">
      <items count="46">
        <item x="7"/>
        <item x="3"/>
        <item x="4"/>
        <item x="6"/>
        <item x="14"/>
        <item x="5"/>
        <item x="10"/>
        <item x="0"/>
        <item x="12"/>
        <item x="13"/>
        <item x="9"/>
        <item x="1"/>
        <item x="8"/>
        <item m="1" x="45"/>
        <item x="2"/>
        <item x="15"/>
        <item x="17"/>
        <item x="18"/>
        <item x="19"/>
        <item x="20"/>
        <item x="21"/>
        <item x="22"/>
        <item x="23"/>
        <item x="24"/>
        <item x="25"/>
        <item x="27"/>
        <item x="28"/>
        <item x="29"/>
        <item x="30"/>
        <item x="31"/>
        <item x="33"/>
        <item x="34"/>
        <item x="32"/>
        <item m="1" x="43"/>
        <item x="26"/>
        <item x="11"/>
        <item x="16"/>
        <item m="1" x="44"/>
        <item x="37"/>
        <item x="35"/>
        <item x="36"/>
        <item m="1" x="42"/>
        <item x="38"/>
        <item x="40"/>
        <item x="41"/>
        <item x="39"/>
      </items>
      <autoSortScope>
        <pivotArea dataOnly="0" outline="0" fieldPosition="0">
          <references count="1">
            <reference field="4294967294" count="1" selected="0">
              <x v="0"/>
            </reference>
          </references>
        </pivotArea>
      </autoSortScope>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ubtotalTop="0" showAll="0" defaultSubtotal="0">
      <items count="25">
        <item x="15"/>
        <item x="3"/>
        <item x="5"/>
        <item x="4"/>
        <item x="12"/>
        <item x="0"/>
        <item x="1"/>
        <item x="2"/>
        <item x="7"/>
        <item x="9"/>
        <item x="10"/>
        <item x="11"/>
        <item x="13"/>
        <item x="14"/>
        <item x="6"/>
        <item x="8"/>
        <item x="16"/>
        <item x="17"/>
        <item x="18"/>
        <item x="19"/>
        <item x="20"/>
        <item x="21"/>
        <item x="22"/>
        <item x="23"/>
        <item x="24"/>
      </items>
      <extLst>
        <ext xmlns:x14="http://schemas.microsoft.com/office/spreadsheetml/2009/9/main" uri="{2946ED86-A175-432a-8AC1-64E0C546D7DE}">
          <x14:pivotField fillDownLabels="1"/>
        </ext>
      </extLst>
    </pivotField>
    <pivotField compact="0" outline="0" subtotalTop="0" showAll="0" defaultSubtotal="0">
      <items count="16">
        <item x="0"/>
        <item x="11"/>
        <item x="6"/>
        <item x="8"/>
        <item x="4"/>
        <item x="7"/>
        <item x="1"/>
        <item x="2"/>
        <item x="10"/>
        <item x="3"/>
        <item x="5"/>
        <item x="9"/>
        <item x="12"/>
        <item x="13"/>
        <item x="14"/>
        <item x="15"/>
      </items>
      <extLst>
        <ext xmlns:x14="http://schemas.microsoft.com/office/spreadsheetml/2009/9/main" uri="{2946ED86-A175-432a-8AC1-64E0C546D7DE}">
          <x14:pivotField fillDownLabels="1"/>
        </ext>
      </extLst>
    </pivotField>
  </pivotFields>
  <rowFields count="2">
    <field x="16"/>
    <field x="13"/>
  </rowFields>
  <rowItems count="43">
    <i>
      <x/>
      <x v="10"/>
    </i>
    <i r="1">
      <x v="34"/>
    </i>
    <i r="1">
      <x v="25"/>
    </i>
    <i r="1">
      <x v="9"/>
    </i>
    <i r="1">
      <x v="2"/>
    </i>
    <i r="1">
      <x v="20"/>
    </i>
    <i r="1">
      <x v="12"/>
    </i>
    <i r="1">
      <x v="21"/>
    </i>
    <i r="1">
      <x v="8"/>
    </i>
    <i r="1">
      <x v="4"/>
    </i>
    <i r="1">
      <x v="19"/>
    </i>
    <i r="1">
      <x v="28"/>
    </i>
    <i r="1">
      <x v="16"/>
    </i>
    <i r="1">
      <x v="32"/>
    </i>
    <i r="1">
      <x v="24"/>
    </i>
    <i r="1">
      <x/>
    </i>
    <i r="1">
      <x v="29"/>
    </i>
    <i r="1">
      <x v="26"/>
    </i>
    <i r="1">
      <x v="23"/>
    </i>
    <i r="1">
      <x v="27"/>
    </i>
    <i r="1">
      <x v="31"/>
    </i>
    <i>
      <x v="1"/>
      <x v="1"/>
    </i>
    <i>
      <x v="2"/>
      <x v="3"/>
    </i>
    <i>
      <x v="3"/>
      <x v="5"/>
    </i>
    <i>
      <x v="4"/>
      <x v="6"/>
    </i>
    <i>
      <x v="5"/>
      <x v="7"/>
    </i>
    <i>
      <x v="6"/>
      <x v="11"/>
    </i>
    <i>
      <x v="7"/>
      <x v="14"/>
    </i>
    <i>
      <x v="8"/>
      <x v="15"/>
    </i>
    <i>
      <x v="9"/>
      <x v="17"/>
    </i>
    <i>
      <x v="10"/>
      <x v="18"/>
    </i>
    <i>
      <x v="11"/>
      <x v="22"/>
    </i>
    <i>
      <x v="12"/>
      <x v="30"/>
    </i>
    <i>
      <x v="14"/>
      <x v="35"/>
    </i>
    <i>
      <x v="15"/>
      <x v="36"/>
    </i>
    <i>
      <x v="17"/>
      <x v="38"/>
    </i>
    <i>
      <x v="18"/>
      <x v="39"/>
    </i>
    <i>
      <x v="19"/>
      <x v="40"/>
    </i>
    <i>
      <x v="21"/>
      <x v="42"/>
    </i>
    <i>
      <x v="22"/>
      <x v="43"/>
    </i>
    <i>
      <x v="23"/>
      <x v="44"/>
    </i>
    <i>
      <x v="24"/>
      <x v="45"/>
    </i>
    <i t="grand">
      <x/>
    </i>
  </rowItems>
  <colItems count="1">
    <i/>
  </colItems>
  <dataFields count="1">
    <dataField name="# Migrants" fld="1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D475DDB-6FDB-46A3-906C-D6CDE6FED5E9}" name="Tableau croisé dynamique1" cacheId="36" applyNumberFormats="0" applyBorderFormats="0" applyFontFormats="0" applyPatternFormats="0" applyAlignmentFormats="0" applyWidthHeightFormats="1" dataCaption="Valeurs" updatedVersion="8" minRefreshableVersion="3" useAutoFormatting="1" itemPrintTitles="1" createdVersion="6" indent="0" compact="0" compactData="0" multipleFieldFilters="0">
  <location ref="AF5:AH136" firstHeaderRow="1" firstDataRow="1" firstDataCol="2" rowPageCount="2" colPageCount="1"/>
  <pivotFields count="18">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howAll="0" defaultSubtotal="0">
      <items count="19">
        <item x="0"/>
        <item x="1"/>
        <item x="2"/>
        <item x="3"/>
        <item x="4"/>
        <item x="5"/>
        <item x="6"/>
        <item x="7"/>
        <item x="8"/>
        <item x="9"/>
        <item x="10"/>
        <item x="11"/>
        <item x="12"/>
        <item x="13"/>
        <item x="14"/>
        <item x="15"/>
        <item m="1" x="18"/>
        <item x="16"/>
        <item x="17"/>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howAll="0" sortType="ascending" defaultSubtotal="0">
      <items count="46">
        <item x="36"/>
        <item x="37"/>
        <item x="7"/>
        <item x="26"/>
        <item x="2"/>
        <item x="40"/>
        <item x="3"/>
        <item x="4"/>
        <item x="30"/>
        <item x="21"/>
        <item x="27"/>
        <item x="6"/>
        <item x="14"/>
        <item x="5"/>
        <item x="15"/>
        <item x="25"/>
        <item x="10"/>
        <item m="1" x="45"/>
        <item x="20"/>
        <item x="0"/>
        <item x="17"/>
        <item x="41"/>
        <item x="12"/>
        <item x="22"/>
        <item x="39"/>
        <item x="34"/>
        <item x="29"/>
        <item x="16"/>
        <item m="1" x="43"/>
        <item x="35"/>
        <item x="13"/>
        <item x="31"/>
        <item x="9"/>
        <item x="38"/>
        <item x="28"/>
        <item x="33"/>
        <item x="19"/>
        <item x="24"/>
        <item m="1" x="44"/>
        <item x="11"/>
        <item x="1"/>
        <item x="8"/>
        <item x="18"/>
        <item x="23"/>
        <item x="32"/>
        <item m="1" x="42"/>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ubtotalTop="0" showAll="0" sortType="descending" defaultSubtotal="0">
      <items count="25">
        <item n="other" x="15"/>
        <item x="2"/>
        <item x="3"/>
        <item x="5"/>
        <item x="4"/>
        <item x="7"/>
        <item x="12"/>
        <item x="0"/>
        <item x="8"/>
        <item x="14"/>
        <item x="13"/>
        <item x="10"/>
        <item x="6"/>
        <item x="1"/>
        <item x="9"/>
        <item x="11"/>
        <item sd="0" x="16"/>
        <item x="17"/>
        <item x="18"/>
        <item x="19"/>
        <item x="20"/>
        <item x="21"/>
        <item x="22"/>
        <item x="23"/>
        <item x="24"/>
      </items>
      <autoSortScope>
        <pivotArea dataOnly="0" outline="0" fieldPosition="0">
          <references count="1">
            <reference field="4294967294" count="1" selected="0">
              <x v="0"/>
            </reference>
          </references>
        </pivotArea>
      </autoSortScope>
      <extLst>
        <ext xmlns:x14="http://schemas.microsoft.com/office/spreadsheetml/2009/9/main" uri="{2946ED86-A175-432a-8AC1-64E0C546D7DE}">
          <x14:pivotField fillDownLabels="1"/>
        </ext>
      </extLst>
    </pivotField>
    <pivotField axis="axisRow" compact="0" outline="0" subtotalTop="0" showAll="0" defaultSubtotal="0">
      <items count="16">
        <item x="0"/>
        <item n="other" x="11"/>
        <item x="1"/>
        <item x="2"/>
        <item x="3"/>
        <item x="4"/>
        <item x="5"/>
        <item x="6"/>
        <item x="7"/>
        <item x="8"/>
        <item x="9"/>
        <item x="10"/>
        <item x="12"/>
        <item x="13"/>
        <item x="14"/>
        <item x="15"/>
      </items>
      <extLst>
        <ext xmlns:x14="http://schemas.microsoft.com/office/spreadsheetml/2009/9/main" uri="{2946ED86-A175-432a-8AC1-64E0C546D7DE}">
          <x14:pivotField fillDownLabels="1"/>
        </ext>
      </extLst>
    </pivotField>
  </pivotFields>
  <rowFields count="2">
    <field x="16"/>
    <field x="17"/>
  </rowFields>
  <rowItems count="131">
    <i>
      <x v="13"/>
      <x/>
    </i>
    <i r="1">
      <x v="1"/>
    </i>
    <i r="1">
      <x v="2"/>
    </i>
    <i r="1">
      <x v="3"/>
    </i>
    <i r="1">
      <x v="4"/>
    </i>
    <i r="1">
      <x v="5"/>
    </i>
    <i r="1">
      <x v="6"/>
    </i>
    <i r="1">
      <x v="7"/>
    </i>
    <i r="1">
      <x v="8"/>
    </i>
    <i r="1">
      <x v="9"/>
    </i>
    <i r="1">
      <x v="10"/>
    </i>
    <i r="1">
      <x v="11"/>
    </i>
    <i>
      <x v="12"/>
      <x/>
    </i>
    <i r="1">
      <x v="3"/>
    </i>
    <i r="1">
      <x v="4"/>
    </i>
    <i r="1">
      <x v="7"/>
    </i>
    <i r="1">
      <x v="9"/>
    </i>
    <i r="1">
      <x v="10"/>
    </i>
    <i r="1">
      <x v="11"/>
    </i>
    <i>
      <x v="4"/>
      <x/>
    </i>
    <i r="1">
      <x v="1"/>
    </i>
    <i r="1">
      <x v="2"/>
    </i>
    <i r="1">
      <x v="3"/>
    </i>
    <i r="1">
      <x v="4"/>
    </i>
    <i r="1">
      <x v="5"/>
    </i>
    <i r="1">
      <x v="6"/>
    </i>
    <i r="1">
      <x v="7"/>
    </i>
    <i r="1">
      <x v="8"/>
    </i>
    <i r="1">
      <x v="9"/>
    </i>
    <i r="1">
      <x v="10"/>
    </i>
    <i r="1">
      <x v="11"/>
    </i>
    <i r="1">
      <x v="12"/>
    </i>
    <i r="1">
      <x v="14"/>
    </i>
    <i>
      <x v="3"/>
      <x/>
    </i>
    <i r="1">
      <x v="1"/>
    </i>
    <i r="1">
      <x v="6"/>
    </i>
    <i r="1">
      <x v="7"/>
    </i>
    <i r="1">
      <x v="8"/>
    </i>
    <i r="1">
      <x v="9"/>
    </i>
    <i r="1">
      <x v="10"/>
    </i>
    <i r="1">
      <x v="11"/>
    </i>
    <i>
      <x v="5"/>
      <x v="1"/>
    </i>
    <i r="1">
      <x v="3"/>
    </i>
    <i r="1">
      <x v="5"/>
    </i>
    <i r="1">
      <x v="6"/>
    </i>
    <i r="1">
      <x v="8"/>
    </i>
    <i r="1">
      <x v="9"/>
    </i>
    <i r="1">
      <x v="10"/>
    </i>
    <i r="1">
      <x v="11"/>
    </i>
    <i>
      <x v="2"/>
      <x/>
    </i>
    <i r="1">
      <x v="1"/>
    </i>
    <i r="1">
      <x v="5"/>
    </i>
    <i r="1">
      <x v="7"/>
    </i>
    <i r="1">
      <x v="8"/>
    </i>
    <i r="1">
      <x v="10"/>
    </i>
    <i r="1">
      <x v="11"/>
    </i>
    <i r="1">
      <x v="12"/>
    </i>
    <i>
      <x v="6"/>
      <x v="3"/>
    </i>
    <i r="1">
      <x v="8"/>
    </i>
    <i r="1">
      <x v="9"/>
    </i>
    <i r="1">
      <x v="10"/>
    </i>
    <i r="1">
      <x v="11"/>
    </i>
    <i>
      <x/>
      <x/>
    </i>
    <i r="1">
      <x v="1"/>
    </i>
    <i r="1">
      <x v="3"/>
    </i>
    <i r="1">
      <x v="4"/>
    </i>
    <i r="1">
      <x v="5"/>
    </i>
    <i r="1">
      <x v="6"/>
    </i>
    <i r="1">
      <x v="7"/>
    </i>
    <i r="1">
      <x v="8"/>
    </i>
    <i r="1">
      <x v="9"/>
    </i>
    <i r="1">
      <x v="10"/>
    </i>
    <i r="1">
      <x v="11"/>
    </i>
    <i r="1">
      <x v="12"/>
    </i>
    <i>
      <x v="11"/>
      <x v="1"/>
    </i>
    <i r="1">
      <x v="5"/>
    </i>
    <i r="1">
      <x v="6"/>
    </i>
    <i r="1">
      <x v="7"/>
    </i>
    <i r="1">
      <x v="8"/>
    </i>
    <i r="1">
      <x v="9"/>
    </i>
    <i r="1">
      <x v="10"/>
    </i>
    <i r="1">
      <x v="11"/>
    </i>
    <i r="1">
      <x v="12"/>
    </i>
    <i>
      <x v="10"/>
      <x v="9"/>
    </i>
    <i r="1">
      <x v="10"/>
    </i>
    <i>
      <x v="8"/>
      <x v="1"/>
    </i>
    <i r="1">
      <x v="5"/>
    </i>
    <i r="1">
      <x v="6"/>
    </i>
    <i r="1">
      <x v="8"/>
    </i>
    <i r="1">
      <x v="9"/>
    </i>
    <i r="1">
      <x v="10"/>
    </i>
    <i r="1">
      <x v="11"/>
    </i>
    <i r="1">
      <x v="12"/>
    </i>
    <i>
      <x v="14"/>
      <x v="1"/>
    </i>
    <i r="1">
      <x v="5"/>
    </i>
    <i r="1">
      <x v="6"/>
    </i>
    <i r="1">
      <x v="9"/>
    </i>
    <i r="1">
      <x v="10"/>
    </i>
    <i>
      <x v="7"/>
      <x/>
    </i>
    <i r="1">
      <x v="3"/>
    </i>
    <i r="1">
      <x v="5"/>
    </i>
    <i r="1">
      <x v="6"/>
    </i>
    <i r="1">
      <x v="7"/>
    </i>
    <i r="1">
      <x v="9"/>
    </i>
    <i r="1">
      <x v="10"/>
    </i>
    <i>
      <x v="15"/>
      <x v="1"/>
    </i>
    <i r="1">
      <x v="5"/>
    </i>
    <i r="1">
      <x v="6"/>
    </i>
    <i r="1">
      <x v="9"/>
    </i>
    <i r="1">
      <x v="10"/>
    </i>
    <i r="1">
      <x v="11"/>
    </i>
    <i r="1">
      <x v="12"/>
    </i>
    <i>
      <x v="1"/>
      <x/>
    </i>
    <i r="1">
      <x v="1"/>
    </i>
    <i r="1">
      <x v="4"/>
    </i>
    <i r="1">
      <x v="5"/>
    </i>
    <i r="1">
      <x v="7"/>
    </i>
    <i r="1">
      <x v="10"/>
    </i>
    <i>
      <x v="17"/>
      <x v="10"/>
    </i>
    <i r="1">
      <x v="11"/>
    </i>
    <i r="1">
      <x v="12"/>
    </i>
    <i>
      <x v="19"/>
      <x v="10"/>
    </i>
    <i r="1">
      <x v="11"/>
    </i>
    <i r="1">
      <x v="12"/>
    </i>
    <i>
      <x v="22"/>
      <x v="6"/>
    </i>
    <i r="1">
      <x v="15"/>
    </i>
    <i>
      <x v="21"/>
      <x v="6"/>
    </i>
    <i>
      <x v="18"/>
      <x v="9"/>
    </i>
    <i>
      <x v="24"/>
      <x v="15"/>
    </i>
    <i>
      <x v="23"/>
      <x v="15"/>
    </i>
    <i t="grand">
      <x/>
    </i>
  </rowItems>
  <colItems count="1">
    <i/>
  </colItems>
  <pageFields count="2">
    <pageField fld="13" hier="-1"/>
    <pageField fld="5" hier="-1"/>
  </pageFields>
  <dataFields count="1">
    <dataField name="# Migrants" fld="14" baseField="0" baseItem="0"/>
  </dataFields>
  <formats count="1">
    <format dxfId="55">
      <pivotArea outline="0" fieldPosition="0">
        <references count="2">
          <reference field="5" count="0" selected="0"/>
          <reference field="13"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71C55A9A-70D7-4318-8E0F-65BAC6E5F697}" name="Tableau croisé dynamique2" cacheId="34" applyNumberFormats="0" applyBorderFormats="0" applyFontFormats="0" applyPatternFormats="0" applyAlignmentFormats="0" applyWidthHeightFormats="1" dataCaption="Valeurs" updatedVersion="8" minRefreshableVersion="3" useAutoFormatting="1" itemPrintTitles="1" createdVersion="6" indent="0" outline="1" outlineData="1" multipleFieldFilters="0">
  <location ref="D6:F25" firstHeaderRow="0" firstDataRow="1" firstDataCol="1" rowPageCount="1" colPageCount="1"/>
  <pivotFields count="16">
    <pivotField showAll="0"/>
    <pivotField showAll="0"/>
    <pivotField showAll="0"/>
    <pivotField showAll="0"/>
    <pivotField showAll="0"/>
    <pivotField axis="axisRow" showAll="0" sortType="descending">
      <items count="20">
        <item x="0"/>
        <item x="1"/>
        <item x="2"/>
        <item x="3"/>
        <item x="4"/>
        <item m="1" x="18"/>
        <item x="5"/>
        <item x="6"/>
        <item x="7"/>
        <item x="8"/>
        <item x="9"/>
        <item x="10"/>
        <item x="11"/>
        <item x="12"/>
        <item x="13"/>
        <item x="14"/>
        <item x="15"/>
        <item x="16"/>
        <item x="1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dataField="1" showAll="0"/>
    <pivotField numFmtId="14" showAll="0"/>
    <pivotField axis="axisPage" showAll="0">
      <items count="73">
        <item m="1" x="60"/>
        <item m="1" x="52"/>
        <item m="1" x="62"/>
        <item m="1" x="54"/>
        <item m="1" x="64"/>
        <item m="1" x="53"/>
        <item m="1" x="63"/>
        <item m="1" x="56"/>
        <item m="1" x="65"/>
        <item m="1" x="57"/>
        <item m="1" x="69"/>
        <item m="1" x="71"/>
        <item x="0"/>
        <item x="1"/>
        <item x="2"/>
        <item x="3"/>
        <item x="4"/>
        <item x="5"/>
        <item x="6"/>
        <item x="7"/>
        <item x="8"/>
        <item x="9"/>
        <item x="10"/>
        <item m="1" x="70"/>
        <item x="11"/>
        <item x="12"/>
        <item m="1" x="55"/>
        <item m="1" x="58"/>
        <item m="1" x="61"/>
        <item m="1" x="67"/>
        <item m="1" x="59"/>
        <item m="1" x="68"/>
        <item m="1" x="66"/>
        <item m="1" x="51"/>
        <item x="13"/>
        <item x="14"/>
        <item x="15"/>
        <item x="16"/>
        <item x="17"/>
        <item x="18"/>
        <item x="19"/>
        <item x="20"/>
        <item x="21"/>
        <item x="22"/>
        <item m="1" x="50"/>
        <item x="23"/>
        <item x="24"/>
        <item x="25"/>
        <item x="26"/>
        <item x="27"/>
        <item x="28"/>
        <item x="29"/>
        <item x="30"/>
        <item x="31"/>
        <item x="33"/>
        <item x="32"/>
        <item x="34"/>
        <item x="35"/>
        <item x="36"/>
        <item x="37"/>
        <item x="38"/>
        <item x="39"/>
        <item x="40"/>
        <item x="41"/>
        <item x="42"/>
        <item x="43"/>
        <item x="44"/>
        <item x="45"/>
        <item x="46"/>
        <item x="47"/>
        <item x="48"/>
        <item x="49"/>
        <item t="default"/>
      </items>
    </pivotField>
    <pivotField dragToRow="0" dragToCol="0" dragToPage="0" showAll="0" defaultSubtotal="0"/>
  </pivotFields>
  <rowFields count="1">
    <field x="5"/>
  </rowFields>
  <rowItems count="19">
    <i>
      <x v="14"/>
    </i>
    <i>
      <x v="3"/>
    </i>
    <i>
      <x/>
    </i>
    <i>
      <x v="7"/>
    </i>
    <i>
      <x v="11"/>
    </i>
    <i>
      <x v="6"/>
    </i>
    <i>
      <x v="9"/>
    </i>
    <i>
      <x v="15"/>
    </i>
    <i>
      <x v="10"/>
    </i>
    <i>
      <x v="4"/>
    </i>
    <i>
      <x v="13"/>
    </i>
    <i>
      <x v="16"/>
    </i>
    <i>
      <x v="18"/>
    </i>
    <i>
      <x v="12"/>
    </i>
    <i>
      <x v="2"/>
    </i>
    <i>
      <x v="8"/>
    </i>
    <i>
      <x v="1"/>
    </i>
    <i>
      <x v="17"/>
    </i>
    <i t="grand">
      <x/>
    </i>
  </rowItems>
  <colFields count="1">
    <field x="-2"/>
  </colFields>
  <colItems count="2">
    <i>
      <x/>
    </i>
    <i i="1">
      <x v="1"/>
    </i>
  </colItems>
  <pageFields count="1">
    <pageField fld="14" hier="-1"/>
  </pageFields>
  <dataFields count="2">
    <dataField name="# Returnees" fld="12" baseField="0" baseItem="0"/>
    <dataField name="% Returnees" fld="12" showDataAs="percentOfTotal" baseField="0" baseItem="0" numFmtId="9"/>
  </dataFields>
  <formats count="15">
    <format dxfId="70">
      <pivotArea collapsedLevelsAreSubtotals="1" fieldPosition="0">
        <references count="1">
          <reference field="5" count="0"/>
        </references>
      </pivotArea>
    </format>
    <format dxfId="69">
      <pivotArea outline="0" fieldPosition="0">
        <references count="1">
          <reference field="4294967294" count="1">
            <x v="1"/>
          </reference>
        </references>
      </pivotArea>
    </format>
    <format dxfId="68">
      <pivotArea collapsedLevelsAreSubtotals="1" fieldPosition="0">
        <references count="2">
          <reference field="4294967294" count="1" selected="0">
            <x v="1"/>
          </reference>
          <reference field="5" count="0"/>
        </references>
      </pivotArea>
    </format>
    <format dxfId="67">
      <pivotArea outline="0" collapsedLevelsAreSubtotals="1" fieldPosition="0">
        <references count="1">
          <reference field="4294967294" count="1" selected="0">
            <x v="1"/>
          </reference>
        </references>
      </pivotArea>
    </format>
    <format dxfId="66">
      <pivotArea dataOnly="0" labelOnly="1" fieldPosition="0">
        <references count="1">
          <reference field="5" count="1">
            <x v="0"/>
          </reference>
        </references>
      </pivotArea>
    </format>
    <format dxfId="65">
      <pivotArea dataOnly="0" labelOnly="1" fieldPosition="0">
        <references count="1">
          <reference field="5" count="2">
            <x v="1"/>
            <x v="13"/>
          </reference>
        </references>
      </pivotArea>
    </format>
    <format dxfId="64">
      <pivotArea dataOnly="0" labelOnly="1" fieldPosition="0">
        <references count="1">
          <reference field="5" count="1">
            <x v="8"/>
          </reference>
        </references>
      </pivotArea>
    </format>
    <format dxfId="63">
      <pivotArea dataOnly="0" labelOnly="1" fieldPosition="0">
        <references count="1">
          <reference field="5" count="1">
            <x v="4"/>
          </reference>
        </references>
      </pivotArea>
    </format>
    <format dxfId="62">
      <pivotArea dataOnly="0" labelOnly="1" fieldPosition="0">
        <references count="1">
          <reference field="5" count="1">
            <x v="9"/>
          </reference>
        </references>
      </pivotArea>
    </format>
    <format dxfId="61">
      <pivotArea dataOnly="0" labelOnly="1" fieldPosition="0">
        <references count="1">
          <reference field="5" count="1">
            <x v="7"/>
          </reference>
        </references>
      </pivotArea>
    </format>
    <format dxfId="60">
      <pivotArea dataOnly="0" labelOnly="1" fieldPosition="0">
        <references count="1">
          <reference field="5" count="1">
            <x v="6"/>
          </reference>
        </references>
      </pivotArea>
    </format>
    <format dxfId="59">
      <pivotArea dataOnly="0" labelOnly="1" fieldPosition="0">
        <references count="1">
          <reference field="5" count="1">
            <x v="11"/>
          </reference>
        </references>
      </pivotArea>
    </format>
    <format dxfId="58">
      <pivotArea dataOnly="0" labelOnly="1" fieldPosition="0">
        <references count="1">
          <reference field="5" count="1">
            <x v="3"/>
          </reference>
        </references>
      </pivotArea>
    </format>
    <format dxfId="57">
      <pivotArea dataOnly="0" labelOnly="1" fieldPosition="0">
        <references count="1">
          <reference field="5" count="1">
            <x v="14"/>
          </reference>
        </references>
      </pivotArea>
    </format>
    <format dxfId="56">
      <pivotArea dataOnly="0" labelOnly="1" fieldPosition="0">
        <references count="1">
          <reference field="5" count="1">
            <x v="1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ADD90715-D6C6-4C83-AB6E-0E1E40FD72C2}" name="Tableau croisé dynamique3" cacheId="34" applyNumberFormats="0" applyBorderFormats="0" applyFontFormats="0" applyPatternFormats="0" applyAlignmentFormats="0" applyWidthHeightFormats="1" dataCaption="Valeurs" updatedVersion="8" minRefreshableVersion="3" useAutoFormatting="1" itemPrintTitles="1" createdVersion="6" indent="0" outline="1" outlineData="1" multipleFieldFilters="0" chartFormat="7">
  <location ref="Z6:AB606" firstHeaderRow="0" firstDataRow="1" firstDataCol="1"/>
  <pivotFields count="16">
    <pivotField dataField="1" showAll="0"/>
    <pivotField showAll="0"/>
    <pivotField showAll="0"/>
    <pivotField showAll="0"/>
    <pivotField showAll="0"/>
    <pivotField showAll="0" sortType="descending">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dataField="1" showAll="0"/>
    <pivotField axis="axisRow" numFmtId="14" showAll="0">
      <items count="62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m="1" x="615"/>
        <item m="1" x="603"/>
        <item m="1" x="612"/>
        <item m="1" x="602"/>
        <item m="1" x="613"/>
        <item m="1" x="605"/>
        <item m="1" x="599"/>
        <item m="1" x="614"/>
        <item m="1" x="604"/>
        <item m="1" x="617"/>
        <item m="1" x="618"/>
        <item m="1" x="616"/>
        <item m="1" x="606"/>
        <item m="1" x="607"/>
        <item m="1" x="600"/>
        <item m="1" x="601"/>
        <item m="1" x="609"/>
        <item m="1" x="608"/>
        <item m="1" x="610"/>
        <item m="1" x="611"/>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4"/>
        <item x="447"/>
        <item x="446"/>
        <item x="449"/>
        <item x="448"/>
        <item x="450"/>
        <item x="445"/>
        <item x="451"/>
        <item x="452"/>
        <item x="470"/>
        <item x="466"/>
        <item x="471"/>
        <item x="464"/>
        <item x="472"/>
        <item x="473"/>
        <item x="440"/>
        <item x="443"/>
        <item x="441"/>
        <item x="442"/>
        <item x="453"/>
        <item x="454"/>
        <item x="457"/>
        <item x="456"/>
        <item x="455"/>
        <item x="458"/>
        <item x="465"/>
        <item x="480"/>
        <item x="478"/>
        <item x="479"/>
        <item x="477"/>
        <item x="462"/>
        <item x="474"/>
        <item x="467"/>
        <item x="460"/>
        <item x="475"/>
        <item x="476"/>
        <item x="459"/>
        <item x="468"/>
        <item x="469"/>
        <item x="461"/>
        <item x="463"/>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t="default"/>
      </items>
    </pivotField>
    <pivotField showAll="0" sortType="ascending"/>
    <pivotField dragToRow="0" dragToCol="0" dragToPage="0" showAll="0" defaultSubtotal="0"/>
  </pivotFields>
  <rowFields count="1">
    <field x="13"/>
  </rowFields>
  <rowItems count="60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t="grand">
      <x/>
    </i>
  </rowItems>
  <colFields count="1">
    <field x="-2"/>
  </colFields>
  <colItems count="2">
    <i>
      <x/>
    </i>
    <i i="1">
      <x v="1"/>
    </i>
  </colItems>
  <dataFields count="2">
    <dataField name="# Returnees" fld="12" baseField="0" baseItem="0" numFmtId="165"/>
    <dataField name="Count of LocationID" fld="0" subtotal="count" baseField="0" baseItem="0"/>
  </dataFields>
  <formats count="1">
    <format dxfId="71">
      <pivotArea outline="0" collapsedLevelsAreSubtotals="1" fieldPosition="0"/>
    </format>
  </formats>
  <chartFormats count="2">
    <chartFormat chart="2" format="2" series="1">
      <pivotArea type="data" outline="0" fieldPosition="0">
        <references count="1">
          <reference field="4294967294" count="1" selected="0">
            <x v="0"/>
          </reference>
        </references>
      </pivotArea>
    </chartFormat>
    <chartFormat chart="2" format="12"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filters count="1">
    <filter fld="14" type="captionGreaterThan" evalOrder="-1" id="1" stringValue1="1900-01">
      <autoFilter ref="A1">
        <filterColumn colId="0">
          <customFilters>
            <customFilter operator="greaterThan" val="1900-01"/>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3747FFC-B91D-4EAD-AFC8-23235FD244D4}" name="Tableau croisé dynamique1" cacheId="34" applyNumberFormats="0" applyBorderFormats="0" applyFontFormats="0" applyPatternFormats="0" applyAlignmentFormats="0" applyWidthHeightFormats="1" dataCaption="Valeurs" updatedVersion="8" minRefreshableVersion="3" useAutoFormatting="1" itemPrintTitles="1" createdVersion="6" indent="0" compact="0" compactData="0" multipleFieldFilters="0">
  <location ref="A7:B26" firstHeaderRow="1" firstDataRow="1" firstDataCol="1" rowPageCount="2" colPageCount="1"/>
  <pivotFields count="16">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name="                            " axis="axisRow" compact="0" outline="0" subtotalTop="0" showAll="0" sortType="descending" defaultSubtotal="0">
      <items count="19">
        <item x="0"/>
        <item x="1"/>
        <item x="2"/>
        <item x="3"/>
        <item x="4"/>
        <item m="1" x="18"/>
        <item x="5"/>
        <item x="6"/>
        <item x="7"/>
        <item x="8"/>
        <item x="9"/>
        <item x="10"/>
        <item x="11"/>
        <item x="12"/>
        <item x="13"/>
        <item x="14"/>
        <item x="15"/>
        <item x="16"/>
        <item x="17"/>
      </items>
      <autoSortScope>
        <pivotArea dataOnly="0" outline="0" fieldPosition="0">
          <references count="1">
            <reference field="4294967294" count="1" selected="0">
              <x v="0"/>
            </reference>
          </references>
        </pivotArea>
      </autoSortScope>
      <extLst>
        <ext xmlns:x14="http://schemas.microsoft.com/office/spreadsheetml/2009/9/main" uri="{2946ED86-A175-432a-8AC1-64E0C546D7DE}">
          <x14:pivotField fillDownLabels="1"/>
        </ext>
      </extLst>
    </pivotField>
    <pivotField axis="axisPage" compact="0" outline="0" subtotalTop="0" showAll="0" defaultSubtotal="0">
      <items count="75">
        <item x="8"/>
        <item x="0"/>
        <item x="7"/>
        <item x="14"/>
        <item x="1"/>
        <item x="9"/>
        <item x="3"/>
        <item x="4"/>
        <item x="5"/>
        <item x="10"/>
        <item x="6"/>
        <item x="2"/>
        <item x="11"/>
        <item x="12"/>
        <item x="15"/>
        <item x="13"/>
        <item x="16"/>
        <item m="1" x="7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3"/>
        <item x="72"/>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compact="0" numFmtId="14" outline="0" subtotalTop="0" showAll="0" defaultSubtotal="0">
      <extLst>
        <ext xmlns:x14="http://schemas.microsoft.com/office/spreadsheetml/2009/9/main" uri="{2946ED86-A175-432a-8AC1-64E0C546D7DE}">
          <x14:pivotField fillDownLabels="1"/>
        </ext>
      </extLst>
    </pivotField>
    <pivotField axis="axisPage" compact="0" outline="0" subtotalTop="0" showAll="0" defaultSubtotal="0">
      <items count="72">
        <item m="1" x="60"/>
        <item m="1" x="52"/>
        <item m="1" x="62"/>
        <item m="1" x="54"/>
        <item m="1" x="64"/>
        <item m="1" x="53"/>
        <item m="1" x="63"/>
        <item m="1" x="56"/>
        <item m="1" x="65"/>
        <item m="1" x="57"/>
        <item m="1" x="69"/>
        <item m="1" x="71"/>
        <item x="0"/>
        <item x="1"/>
        <item x="2"/>
        <item x="3"/>
        <item x="4"/>
        <item x="5"/>
        <item x="6"/>
        <item x="7"/>
        <item x="8"/>
        <item x="9"/>
        <item x="10"/>
        <item m="1" x="70"/>
        <item x="11"/>
        <item x="12"/>
        <item m="1" x="55"/>
        <item m="1" x="58"/>
        <item m="1" x="61"/>
        <item m="1" x="67"/>
        <item m="1" x="59"/>
        <item m="1" x="68"/>
        <item m="1" x="66"/>
        <item m="1" x="51"/>
        <item x="13"/>
        <item x="14"/>
        <item x="15"/>
        <item x="16"/>
        <item x="17"/>
        <item x="18"/>
        <item x="19"/>
        <item x="20"/>
        <item x="21"/>
        <item x="22"/>
        <item m="1" x="50"/>
        <item x="23"/>
        <item x="24"/>
        <item x="25"/>
        <item x="26"/>
        <item x="27"/>
        <item x="28"/>
        <item x="29"/>
        <item x="30"/>
        <item x="31"/>
        <item x="33"/>
        <item x="32"/>
        <item x="34"/>
        <item x="35"/>
        <item x="36"/>
        <item x="37"/>
        <item x="38"/>
        <item x="39"/>
        <item x="40"/>
        <item x="41"/>
        <item x="42"/>
        <item x="43"/>
        <item x="44"/>
        <item x="45"/>
        <item x="46"/>
        <item x="47"/>
        <item x="48"/>
        <item x="49"/>
      </items>
      <extLst>
        <ext xmlns:x14="http://schemas.microsoft.com/office/spreadsheetml/2009/9/main" uri="{2946ED86-A175-432a-8AC1-64E0C546D7DE}">
          <x14:pivotField fillDownLabels="1"/>
        </ext>
      </extLst>
    </pivotField>
    <pivotField compact="0" outline="0" subtotalTop="0" dragToRow="0" dragToCol="0" dragToPage="0" showAll="0" defaultSubtotal="0">
      <extLst>
        <ext xmlns:x14="http://schemas.microsoft.com/office/spreadsheetml/2009/9/main" uri="{2946ED86-A175-432a-8AC1-64E0C546D7DE}">
          <x14:pivotField fillDownLabels="1"/>
        </ext>
      </extLst>
    </pivotField>
  </pivotFields>
  <rowFields count="1">
    <field x="5"/>
  </rowFields>
  <rowItems count="19">
    <i>
      <x v="14"/>
    </i>
    <i>
      <x v="3"/>
    </i>
    <i>
      <x/>
    </i>
    <i>
      <x v="7"/>
    </i>
    <i>
      <x v="11"/>
    </i>
    <i>
      <x v="6"/>
    </i>
    <i>
      <x v="9"/>
    </i>
    <i>
      <x v="15"/>
    </i>
    <i>
      <x v="10"/>
    </i>
    <i>
      <x v="4"/>
    </i>
    <i>
      <x v="13"/>
    </i>
    <i>
      <x v="16"/>
    </i>
    <i>
      <x v="18"/>
    </i>
    <i>
      <x v="12"/>
    </i>
    <i>
      <x v="2"/>
    </i>
    <i>
      <x v="8"/>
    </i>
    <i>
      <x v="1"/>
    </i>
    <i>
      <x v="17"/>
    </i>
    <i t="grand">
      <x/>
    </i>
  </rowItems>
  <colItems count="1">
    <i/>
  </colItems>
  <pageFields count="2">
    <pageField fld="14" hier="-1"/>
    <pageField fld="6" hier="-1"/>
  </pageFields>
  <dataFields count="1">
    <dataField name="# Returnees" fld="12" baseField="0" baseItem="0"/>
  </dataFields>
  <formats count="1">
    <format dxfId="5">
      <pivotArea collapsedLevelsAreSubtotals="1"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541DE5-B5A1-411C-83E7-2F33376ECA19}" name="Tableau2" displayName="Tableau2" ref="N3:R15" totalsRowShown="0" dataDxfId="77">
  <autoFilter ref="N3:R15" xr:uid="{C250D2CC-A0E9-48B5-A403-7CC027CA047C}"/>
  <tableColumns count="5">
    <tableColumn id="1" xr3:uid="{ED333597-ED04-4AB7-8A8B-D1F4A5D54D76}" name="Month" dataDxfId="76"/>
    <tableColumn id="4" xr3:uid="{33E4C868-AAD3-4963-8D38-47A86F0BB138}" name="Nb Days" dataDxfId="75"/>
    <tableColumn id="2" xr3:uid="{0EEC45F1-2556-4AA6-8D95-E02D8B2EFDD2}" name="English" dataDxfId="74"/>
    <tableColumn id="5" xr3:uid="{5C78A65B-7548-4495-ABDA-955CBA90273E}" name="Arabic" dataDxfId="73"/>
    <tableColumn id="3" xr3:uid="{769AACAF-04BD-44CD-B137-6388EABE558C}" name="Turkish" dataDxfId="72"/>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6B528C-B1DD-4AFF-9A97-17D3B145D067}" name="TblLocations" displayName="TblLocations" ref="A1:O3708" totalsRowShown="0" headerRowDxfId="38" headerRowBorderDxfId="37" tableBorderDxfId="36">
  <autoFilter ref="A1:O3708" xr:uid="{08916E55-1D3A-4982-8BBD-6DB7CCCB8AE0}"/>
  <tableColumns count="15">
    <tableColumn id="1" xr3:uid="{F74DAFA8-CE00-4011-B42C-B0915365B4D8}" name="LocationID" dataDxfId="35"/>
    <tableColumn id="2" xr3:uid="{64E76DC2-92EB-428A-BAFF-36621970B175}" name="MasterID" dataDxfId="34"/>
    <tableColumn id="17" xr3:uid="{D09F16F8-393B-49DA-B5CF-3DA95BA82A98}" name="PlaceId" dataDxfId="3"/>
    <tableColumn id="4" xr3:uid="{71B8BA5F-BAE2-46F5-AB28-1A082ABD70F8}" name="ODK_DateOfSubmission" dataDxfId="4"/>
    <tableColumn id="5" xr3:uid="{30A5443E-7821-4FEF-917B-155E6451666D}" name="ReturneeIndexRoundNum" dataDxfId="33"/>
    <tableColumn id="6" xr3:uid="{AA3D482A-1445-4AAD-B6EA-A9CDC5DADECB}" name="GovernorateE" dataDxfId="32"/>
    <tableColumn id="7" xr3:uid="{1FCBED80-87C1-4FF7-94D0-CBA13BB79D35}" name="DistrictE" dataDxfId="31"/>
    <tableColumn id="8" xr3:uid="{7E085AF3-2544-48E0-BDBE-4E318B08A08E}" name="SubDistrictE" dataDxfId="30"/>
    <tableColumn id="9" xr3:uid="{52C9E18E-5301-4081-B432-7397B2B8F376}" name="LocationE" dataDxfId="29"/>
    <tableColumn id="10" xr3:uid="{744CD0B5-359A-4760-97DF-7BC4D323FF5B}" name="LocationA" dataDxfId="28"/>
    <tableColumn id="11" xr3:uid="{5C279388-73E0-43CD-B29C-2E993E873025}" name="Latitude" dataDxfId="27"/>
    <tableColumn id="12" xr3:uid="{3D5A0C1E-586E-468C-9FE7-2BD6B2EDF081}" name="Longitude" dataDxfId="26"/>
    <tableColumn id="13" xr3:uid="{6136BEAF-BFAA-443A-B95E-944F527DC053}" name="ReturneeFromAbroadIndividualsNum" dataDxfId="25"/>
    <tableColumn id="14" xr3:uid="{4C9982F1-9809-428C-9727-F7EC8CD51265}" name="Date" dataDxfId="24">
      <calculatedColumnFormula>DATE(YEAR(TblLocations[[#This Row],[ODK_DateOfSubmission]]),MONTH(TblLocations[[#This Row],[ODK_DateOfSubmission]]),DAY(TblLocations[[#This Row],[ODK_DateOfSubmission]]))</calculatedColumnFormula>
    </tableColumn>
    <tableColumn id="15" xr3:uid="{829BECD1-82F6-4D4D-9113-751834CB900A}" name="Month" dataDxfId="23">
      <calculatedColumnFormula>_xlfn.CONCAT( YEAR(TblLocations[[#This Row],[ODK_DateOfSubmission]]), "-",TEXT( MONTH(TblLocations[[#This Row],[ODK_DateOfSubmission]]),"00"))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9A1F6E-E866-4009-98E2-0D37E77F4BB5}" name="TblOrigin" displayName="TblOrigin" ref="A1:P4460" totalsRowShown="0" headerRowDxfId="22" tableBorderDxfId="21">
  <autoFilter ref="A1:P4460" xr:uid="{CCD386D6-0A29-40A5-96F6-A9E9532FC63B}"/>
  <tableColumns count="16">
    <tableColumn id="23" xr3:uid="{2F0FDB82-3E17-430F-B4A5-2A083F92C9CD}" name="LocationID2" dataDxfId="2"/>
    <tableColumn id="2" xr3:uid="{EB9D9DD2-31BF-424F-B308-E46A9968C867}" name="MasterID" dataDxfId="20"/>
    <tableColumn id="3" xr3:uid="{172C9ADD-19D0-41BD-80D6-0F05B756AD66}" name="PlaceId" dataDxfId="19"/>
    <tableColumn id="4" xr3:uid="{CBE1F5FD-FB4C-491E-9FBB-32766FC610DA}" name="ODK_DateOfSubmission" dataDxfId="18"/>
    <tableColumn id="5" xr3:uid="{279AC780-7167-4366-995D-20B0B6FCB68A}" name="ReturneeIndexRoundNum" dataDxfId="17"/>
    <tableColumn id="6" xr3:uid="{7035AF28-BDBB-40AD-B497-161535D5556A}" name="GovernorateE" dataDxfId="16"/>
    <tableColumn id="7" xr3:uid="{D1CE1BDD-C51D-4D7A-85E6-D522E0E8BBA6}" name="DistrictE" dataDxfId="15"/>
    <tableColumn id="8" xr3:uid="{C38F2716-33FF-4F6A-A1C5-A9FEC9A0DBD1}" name="SubDistrictE" dataDxfId="14"/>
    <tableColumn id="9" xr3:uid="{21ABCED4-F2CC-4C47-A612-0D937F16D694}" name="LocationE" dataDxfId="13"/>
    <tableColumn id="10" xr3:uid="{188B84A5-683D-480F-84BC-9CF1FB486503}" name="LocationA" dataDxfId="12"/>
    <tableColumn id="11" xr3:uid="{10AF8D03-0761-49BB-AC32-53A13F4805A9}" name="Latitude" dataDxfId="11"/>
    <tableColumn id="12" xr3:uid="{C9E19CEB-CF73-4DA9-B406-42BABB61CE2B}" name="Longitude" dataDxfId="10"/>
    <tableColumn id="13" xr3:uid="{6A11EFC5-935B-42B2-A4F1-7A9A63BA68C2}" name="ReturneeFromAbroadIndividualsNum" dataDxfId="9"/>
    <tableColumn id="14" xr3:uid="{39C3F840-344D-4342-83A6-CBB435B2D4F7}" name="MigrationCountry" dataDxfId="8"/>
    <tableColumn id="15" xr3:uid="{02C04F35-B9C1-4475-BD4D-A4C8C4139816}" name="IndividualsNum" dataDxfId="7"/>
    <tableColumn id="16" xr3:uid="{D2646B39-0D4C-40B8-88A0-6BEC57FBAA9C}" name="Month" dataDxfId="6">
      <calculatedColumnFormula>_xlfn.CONCAT( YEAR(TblOrigin[[#This Row],[ODK_DateOfSubmission]]), "-",TEXT( MONTH(TblOrigin[[#This Row],[ODK_DateOfSubmission]]),"00"))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pivotTable" Target="../pivotTables/pivotTable3.xml"/><Relationship Id="rId7" Type="http://schemas.openxmlformats.org/officeDocument/2006/relationships/hyperlink" Target="https://app.rawgraphs.io/" TargetMode="Externa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D1777-32D5-48C7-8538-D2BD2C60A400}">
  <sheetPr>
    <tabColor rgb="FFFF0000"/>
  </sheetPr>
  <dimension ref="B3:R17"/>
  <sheetViews>
    <sheetView workbookViewId="0"/>
  </sheetViews>
  <sheetFormatPr defaultColWidth="11.5703125" defaultRowHeight="15" x14ac:dyDescent="0.25"/>
  <cols>
    <col min="1" max="1" width="3.5703125" customWidth="1"/>
    <col min="2" max="2" width="20.7109375" customWidth="1"/>
    <col min="6" max="6" width="28.5703125" customWidth="1"/>
    <col min="7" max="7" width="24.28515625" customWidth="1"/>
    <col min="8" max="8" width="21.7109375" bestFit="1" customWidth="1"/>
    <col min="9" max="9" width="37.5703125" bestFit="1" customWidth="1"/>
  </cols>
  <sheetData>
    <row r="3" spans="2:18" x14ac:dyDescent="0.25">
      <c r="N3" t="s">
        <v>0</v>
      </c>
      <c r="O3" t="s">
        <v>1</v>
      </c>
      <c r="P3" t="s">
        <v>2</v>
      </c>
      <c r="Q3" t="s">
        <v>3</v>
      </c>
      <c r="R3" t="s">
        <v>4</v>
      </c>
    </row>
    <row r="4" spans="2:18" x14ac:dyDescent="0.25">
      <c r="B4" s="68" t="s">
        <v>5</v>
      </c>
      <c r="C4" s="68"/>
      <c r="D4" s="68"/>
      <c r="E4" s="68"/>
      <c r="F4" s="68"/>
      <c r="H4" s="69" t="s">
        <v>6</v>
      </c>
      <c r="I4" s="69"/>
      <c r="N4">
        <v>1</v>
      </c>
      <c r="O4">
        <v>31</v>
      </c>
      <c r="P4" t="s">
        <v>7</v>
      </c>
      <c r="Q4" t="s">
        <v>7</v>
      </c>
      <c r="R4" t="s">
        <v>7</v>
      </c>
    </row>
    <row r="5" spans="2:18" x14ac:dyDescent="0.25">
      <c r="N5">
        <v>2</v>
      </c>
      <c r="O5">
        <v>28</v>
      </c>
      <c r="P5" t="s">
        <v>8</v>
      </c>
      <c r="Q5" t="s">
        <v>8</v>
      </c>
      <c r="R5" t="s">
        <v>8</v>
      </c>
    </row>
    <row r="6" spans="2:18" x14ac:dyDescent="0.25">
      <c r="B6" s="1" t="s">
        <v>9</v>
      </c>
      <c r="C6" s="2">
        <v>12</v>
      </c>
      <c r="E6" t="s">
        <v>0</v>
      </c>
      <c r="F6" t="str">
        <f>_xlfn.CONCAT( INDEX(Tableau2[#All],MATCH(C6,Tableau2[[#All],[Month]],0),3), " ",C7)</f>
        <v>December 2023</v>
      </c>
      <c r="H6" t="s">
        <v>10</v>
      </c>
      <c r="I6" t="s">
        <v>11</v>
      </c>
      <c r="N6">
        <v>3</v>
      </c>
      <c r="O6">
        <v>31</v>
      </c>
      <c r="P6" t="s">
        <v>12</v>
      </c>
      <c r="Q6" t="s">
        <v>12</v>
      </c>
      <c r="R6" t="s">
        <v>12</v>
      </c>
    </row>
    <row r="7" spans="2:18" x14ac:dyDescent="0.25">
      <c r="B7" s="1" t="s">
        <v>13</v>
      </c>
      <c r="C7" s="2">
        <v>2023</v>
      </c>
      <c r="E7" t="s">
        <v>14</v>
      </c>
      <c r="F7" t="str">
        <f xml:space="preserve"> _xlfn.CONCAT("1 ",F6)</f>
        <v>1 December 2023</v>
      </c>
      <c r="N7">
        <v>4</v>
      </c>
      <c r="O7">
        <v>30</v>
      </c>
      <c r="P7" t="s">
        <v>15</v>
      </c>
      <c r="Q7" t="s">
        <v>15</v>
      </c>
      <c r="R7" t="s">
        <v>15</v>
      </c>
    </row>
    <row r="8" spans="2:18" x14ac:dyDescent="0.25">
      <c r="B8" s="1" t="s">
        <v>0</v>
      </c>
      <c r="C8" s="2">
        <v>12</v>
      </c>
      <c r="E8" t="s">
        <v>16</v>
      </c>
      <c r="F8" t="str">
        <f>_xlfn.CONCAT(  INDEX(Tableau2[#All],MATCH(C6,Tableau2[[#All],[Month]],0),2), " ",F6)</f>
        <v>31 December 2023</v>
      </c>
      <c r="N8">
        <v>5</v>
      </c>
      <c r="O8">
        <v>31</v>
      </c>
      <c r="P8" t="s">
        <v>17</v>
      </c>
      <c r="Q8" t="s">
        <v>17</v>
      </c>
      <c r="R8" t="s">
        <v>17</v>
      </c>
    </row>
    <row r="9" spans="2:18" x14ac:dyDescent="0.25">
      <c r="E9" t="s">
        <v>18</v>
      </c>
      <c r="F9" t="str">
        <f>_xlfn.CONCAT("1 to ",F8)</f>
        <v>1 to 31 December 2023</v>
      </c>
      <c r="N9">
        <v>6</v>
      </c>
      <c r="O9">
        <v>30</v>
      </c>
      <c r="P9" t="s">
        <v>19</v>
      </c>
      <c r="Q9" t="s">
        <v>19</v>
      </c>
      <c r="R9" t="s">
        <v>19</v>
      </c>
    </row>
    <row r="10" spans="2:18" x14ac:dyDescent="0.25">
      <c r="N10">
        <v>7</v>
      </c>
      <c r="O10">
        <v>31</v>
      </c>
      <c r="P10" t="s">
        <v>20</v>
      </c>
      <c r="Q10" t="s">
        <v>20</v>
      </c>
      <c r="R10" t="s">
        <v>20</v>
      </c>
    </row>
    <row r="11" spans="2:18" x14ac:dyDescent="0.25">
      <c r="B11" s="68" t="s">
        <v>21</v>
      </c>
      <c r="C11" s="68"/>
      <c r="D11" s="68"/>
      <c r="E11" s="68"/>
      <c r="F11" s="68"/>
      <c r="N11">
        <v>8</v>
      </c>
      <c r="O11">
        <v>31</v>
      </c>
      <c r="P11" t="s">
        <v>22</v>
      </c>
      <c r="Q11" t="s">
        <v>22</v>
      </c>
      <c r="R11" t="s">
        <v>22</v>
      </c>
    </row>
    <row r="12" spans="2:18" x14ac:dyDescent="0.25">
      <c r="N12">
        <v>9</v>
      </c>
      <c r="O12">
        <v>30</v>
      </c>
      <c r="P12" t="s">
        <v>23</v>
      </c>
      <c r="Q12" t="s">
        <v>23</v>
      </c>
      <c r="R12" t="s">
        <v>23</v>
      </c>
    </row>
    <row r="13" spans="2:18" x14ac:dyDescent="0.25">
      <c r="B13" t="s">
        <v>24</v>
      </c>
      <c r="C13" t="s">
        <v>25</v>
      </c>
      <c r="N13">
        <v>10</v>
      </c>
      <c r="O13">
        <v>31</v>
      </c>
      <c r="P13" t="s">
        <v>26</v>
      </c>
      <c r="Q13" t="s">
        <v>26</v>
      </c>
      <c r="R13" t="s">
        <v>26</v>
      </c>
    </row>
    <row r="14" spans="2:18" x14ac:dyDescent="0.25">
      <c r="B14" t="s">
        <v>27</v>
      </c>
      <c r="C14" t="s">
        <v>28</v>
      </c>
      <c r="N14">
        <v>11</v>
      </c>
      <c r="O14">
        <v>30</v>
      </c>
      <c r="P14" t="s">
        <v>29</v>
      </c>
      <c r="Q14" t="s">
        <v>29</v>
      </c>
      <c r="R14" t="s">
        <v>29</v>
      </c>
    </row>
    <row r="15" spans="2:18" x14ac:dyDescent="0.25">
      <c r="B15" t="s">
        <v>30</v>
      </c>
      <c r="C15" t="s">
        <v>31</v>
      </c>
      <c r="N15">
        <v>12</v>
      </c>
      <c r="O15">
        <v>31</v>
      </c>
      <c r="P15" t="s">
        <v>32</v>
      </c>
      <c r="Q15" t="s">
        <v>32</v>
      </c>
      <c r="R15" t="s">
        <v>32</v>
      </c>
    </row>
    <row r="16" spans="2:18" x14ac:dyDescent="0.25">
      <c r="B16" t="s">
        <v>33</v>
      </c>
      <c r="C16" t="s">
        <v>34</v>
      </c>
    </row>
    <row r="17" spans="2:3" x14ac:dyDescent="0.25">
      <c r="B17" t="s">
        <v>35</v>
      </c>
      <c r="C17" t="s">
        <v>36</v>
      </c>
    </row>
  </sheetData>
  <mergeCells count="3">
    <mergeCell ref="B4:F4"/>
    <mergeCell ref="B11:F11"/>
    <mergeCell ref="H4:I4"/>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A6664-17A2-44B4-B97E-A3660159C5C8}">
  <sheetPr>
    <tabColor rgb="FFFFC000"/>
    <pageSetUpPr fitToPage="1"/>
  </sheetPr>
  <dimension ref="A1:R39"/>
  <sheetViews>
    <sheetView tabSelected="1" showWhiteSpace="0" view="pageBreakPreview" topLeftCell="A31" zoomScale="110" zoomScaleNormal="100" zoomScaleSheetLayoutView="110" workbookViewId="0">
      <selection activeCell="B2" sqref="B2"/>
    </sheetView>
  </sheetViews>
  <sheetFormatPr defaultColWidth="11.5703125" defaultRowHeight="15" x14ac:dyDescent="0.25"/>
  <cols>
    <col min="1" max="1" width="1.140625" customWidth="1"/>
    <col min="13" max="13" width="11.5703125" customWidth="1"/>
  </cols>
  <sheetData>
    <row r="1" spans="2:17" ht="6.75" customHeight="1" x14ac:dyDescent="0.25">
      <c r="B1" s="22"/>
      <c r="C1" s="22"/>
      <c r="D1" s="22"/>
      <c r="E1" s="22"/>
      <c r="F1" s="22"/>
      <c r="G1" s="22"/>
      <c r="H1" s="22"/>
      <c r="I1" s="22"/>
      <c r="J1" s="22"/>
      <c r="K1" s="22"/>
      <c r="L1" s="22"/>
      <c r="M1" s="22"/>
    </row>
    <row r="2" spans="2:17" x14ac:dyDescent="0.25">
      <c r="B2" s="22"/>
      <c r="C2" s="22"/>
      <c r="D2" s="22"/>
      <c r="E2" s="22"/>
      <c r="F2" s="22"/>
      <c r="G2" s="22"/>
      <c r="H2" s="22"/>
      <c r="I2" s="22"/>
      <c r="J2" s="22"/>
      <c r="K2" s="22"/>
      <c r="L2" s="22"/>
      <c r="M2" s="22"/>
    </row>
    <row r="3" spans="2:17" x14ac:dyDescent="0.25">
      <c r="B3" s="22"/>
      <c r="C3" s="22"/>
      <c r="D3" s="22"/>
      <c r="E3" s="22"/>
      <c r="F3" s="22"/>
      <c r="G3" s="22"/>
      <c r="H3" s="22"/>
      <c r="I3" s="22"/>
      <c r="J3" s="22"/>
      <c r="K3" s="22"/>
      <c r="L3" s="22"/>
      <c r="M3" s="22"/>
    </row>
    <row r="4" spans="2:17" x14ac:dyDescent="0.25">
      <c r="B4" s="22"/>
      <c r="C4" s="22"/>
      <c r="D4" s="22"/>
      <c r="E4" s="22"/>
      <c r="F4" s="22"/>
      <c r="G4" s="22"/>
      <c r="H4" s="22"/>
      <c r="I4" s="22"/>
      <c r="J4" s="22"/>
      <c r="K4" s="22"/>
      <c r="L4" s="22"/>
      <c r="M4" s="22"/>
    </row>
    <row r="5" spans="2:17" x14ac:dyDescent="0.25">
      <c r="B5" s="22"/>
      <c r="C5" s="22"/>
      <c r="D5" s="22"/>
      <c r="E5" s="22"/>
      <c r="F5" s="22"/>
      <c r="G5" s="22"/>
      <c r="H5" s="22"/>
      <c r="I5" s="22"/>
      <c r="J5" s="22"/>
      <c r="K5" s="22"/>
      <c r="L5" s="22"/>
      <c r="M5" s="22"/>
    </row>
    <row r="6" spans="2:17" x14ac:dyDescent="0.25">
      <c r="B6" s="22"/>
      <c r="C6" s="22"/>
      <c r="D6" s="22"/>
      <c r="E6" s="22"/>
      <c r="F6" s="22"/>
      <c r="G6" s="22"/>
      <c r="H6" s="22"/>
      <c r="I6" s="22"/>
      <c r="J6" s="22"/>
      <c r="K6" s="22"/>
      <c r="L6" s="22"/>
      <c r="M6" s="22"/>
    </row>
    <row r="7" spans="2:17" x14ac:dyDescent="0.25">
      <c r="B7" s="22"/>
      <c r="C7" s="22"/>
      <c r="D7" s="22"/>
      <c r="E7" s="22"/>
      <c r="F7" s="22"/>
      <c r="G7" s="22"/>
      <c r="H7" s="22"/>
      <c r="I7" s="22"/>
      <c r="J7" s="22"/>
      <c r="K7" s="22"/>
      <c r="L7" s="22"/>
      <c r="M7" s="22"/>
      <c r="O7" t="s">
        <v>37</v>
      </c>
      <c r="Q7" t="s">
        <v>38</v>
      </c>
    </row>
    <row r="8" spans="2:17" x14ac:dyDescent="0.25">
      <c r="B8" s="22"/>
      <c r="C8" s="22"/>
      <c r="D8" s="22"/>
      <c r="E8" s="22"/>
      <c r="F8" s="22"/>
      <c r="G8" s="22"/>
      <c r="H8" s="22"/>
      <c r="I8" s="22"/>
      <c r="J8" s="43"/>
      <c r="K8" s="22"/>
      <c r="L8" s="22"/>
      <c r="M8" s="22"/>
    </row>
    <row r="10" spans="2:17" x14ac:dyDescent="0.25">
      <c r="O10" s="1" t="s">
        <v>39</v>
      </c>
      <c r="P10" s="1"/>
      <c r="Q10" s="65">
        <f>Analysis!E3</f>
        <v>52910</v>
      </c>
    </row>
    <row r="11" spans="2:17" x14ac:dyDescent="0.25">
      <c r="O11" s="1" t="s">
        <v>40</v>
      </c>
      <c r="P11" s="1"/>
      <c r="Q11" s="1">
        <f>Analysis!B2</f>
        <v>18</v>
      </c>
    </row>
    <row r="12" spans="2:17" x14ac:dyDescent="0.25">
      <c r="O12" s="23" t="s">
        <v>41</v>
      </c>
      <c r="P12" s="13"/>
      <c r="Q12" s="13">
        <f>Analysis!B3</f>
        <v>74</v>
      </c>
    </row>
    <row r="13" spans="2:17" x14ac:dyDescent="0.25">
      <c r="O13" s="23" t="s">
        <v>42</v>
      </c>
      <c r="P13" s="13"/>
      <c r="Q13" s="13">
        <f>Analysis!B4</f>
        <v>734</v>
      </c>
    </row>
    <row r="14" spans="2:17" x14ac:dyDescent="0.25">
      <c r="B14" s="25"/>
      <c r="C14" s="25"/>
      <c r="D14" s="25"/>
      <c r="E14" s="25"/>
      <c r="F14" s="25"/>
      <c r="G14" s="25"/>
      <c r="H14" s="25"/>
      <c r="I14" s="25"/>
      <c r="J14" s="25"/>
      <c r="K14" s="25"/>
      <c r="L14" s="25"/>
      <c r="M14" s="25"/>
    </row>
    <row r="15" spans="2:17" ht="17.25" x14ac:dyDescent="0.35">
      <c r="B15" s="25"/>
      <c r="C15" s="25"/>
      <c r="D15" s="25"/>
      <c r="E15" s="25"/>
      <c r="F15" s="25"/>
      <c r="G15" s="25"/>
      <c r="H15" s="25"/>
      <c r="I15" s="25"/>
      <c r="J15" s="25"/>
      <c r="K15" s="25"/>
      <c r="L15" s="25"/>
      <c r="M15" s="25"/>
      <c r="O15" s="24" t="str">
        <f>_xlfn.CONCAT("From May 2018 to ",  Settings!F6, ", ", TEXT( Dashboard!Q10, Q7), " Iraqi returnees from abroad were identified in ", Dashboard!Q11, " Governorates, ", Dashboard!Q12, " Districts and ", Dashboard!Q13," locations.")</f>
        <v>From May 2018 to December 2023, 52,910 Iraqi returnees from abroad were identified in 18 Governorates, 74 Districts and 734 locations.</v>
      </c>
    </row>
    <row r="16" spans="2:17" x14ac:dyDescent="0.25">
      <c r="B16" s="25"/>
      <c r="C16" s="25"/>
      <c r="D16" s="25"/>
      <c r="E16" s="25"/>
      <c r="F16" s="25"/>
      <c r="G16" s="25"/>
      <c r="H16" s="25"/>
      <c r="I16" s="25"/>
      <c r="J16" s="25"/>
      <c r="K16" s="25"/>
      <c r="L16" s="25"/>
      <c r="M16" s="25"/>
      <c r="O16" s="33"/>
    </row>
    <row r="17" spans="1:18" x14ac:dyDescent="0.25">
      <c r="B17" s="25"/>
      <c r="C17" s="25"/>
      <c r="D17" s="25"/>
      <c r="E17" s="25"/>
      <c r="F17" s="25"/>
      <c r="G17" s="25"/>
      <c r="H17" s="25"/>
      <c r="I17" s="25"/>
      <c r="J17" s="25"/>
      <c r="K17" s="25"/>
      <c r="L17" s="25"/>
      <c r="M17" s="25"/>
      <c r="O17" s="33"/>
    </row>
    <row r="18" spans="1:18" x14ac:dyDescent="0.25">
      <c r="B18" s="25"/>
      <c r="C18" s="25"/>
      <c r="D18" s="25"/>
      <c r="E18" s="25"/>
      <c r="F18" s="25"/>
      <c r="G18" s="25"/>
      <c r="H18" s="25"/>
      <c r="I18" s="25"/>
      <c r="J18" s="25"/>
      <c r="K18" s="25"/>
      <c r="L18" s="25"/>
      <c r="M18" s="25"/>
      <c r="O18" s="38"/>
      <c r="P18" s="38"/>
      <c r="Q18" s="38"/>
      <c r="R18" s="38"/>
    </row>
    <row r="19" spans="1:18" x14ac:dyDescent="0.25">
      <c r="B19" s="25"/>
      <c r="C19" s="25"/>
      <c r="D19" s="25"/>
      <c r="E19" s="25"/>
      <c r="F19" s="25"/>
      <c r="G19" s="25"/>
      <c r="H19" s="25"/>
      <c r="I19" s="25"/>
      <c r="J19" s="25"/>
      <c r="K19" s="25"/>
      <c r="L19" s="25"/>
      <c r="M19" s="25"/>
      <c r="O19" s="34"/>
      <c r="P19" s="35"/>
      <c r="Q19" s="36"/>
      <c r="R19" s="36"/>
    </row>
    <row r="20" spans="1:18" x14ac:dyDescent="0.25">
      <c r="B20" s="25"/>
      <c r="C20" s="25"/>
      <c r="D20" s="25"/>
      <c r="E20" s="25"/>
      <c r="F20" s="25"/>
      <c r="G20" s="25"/>
      <c r="H20" s="25"/>
      <c r="I20" s="25"/>
      <c r="J20" s="25"/>
      <c r="K20" s="25"/>
      <c r="L20" s="25"/>
      <c r="M20" s="25"/>
      <c r="O20" s="21"/>
      <c r="Q20" s="20"/>
      <c r="R20" s="20"/>
    </row>
    <row r="21" spans="1:18" x14ac:dyDescent="0.25">
      <c r="B21" s="25"/>
      <c r="C21" s="25"/>
      <c r="D21" s="25"/>
      <c r="E21" s="25"/>
      <c r="F21" s="25"/>
      <c r="G21" s="25"/>
      <c r="H21" s="25"/>
      <c r="I21" s="25"/>
      <c r="J21" s="25"/>
      <c r="K21" s="25"/>
      <c r="L21" s="25"/>
      <c r="M21" s="25"/>
      <c r="O21" s="21"/>
      <c r="Q21" s="20"/>
      <c r="R21" s="20"/>
    </row>
    <row r="22" spans="1:18" x14ac:dyDescent="0.25">
      <c r="B22" s="25"/>
      <c r="C22" s="25"/>
      <c r="D22" s="25"/>
      <c r="E22" s="25"/>
      <c r="F22" s="25"/>
      <c r="G22" s="25"/>
      <c r="H22" s="25"/>
      <c r="I22" s="25"/>
      <c r="J22" s="25"/>
      <c r="K22" s="25"/>
      <c r="L22" s="25"/>
      <c r="M22" s="25"/>
      <c r="O22" s="21"/>
      <c r="Q22" s="20"/>
      <c r="R22" s="20"/>
    </row>
    <row r="23" spans="1:18" x14ac:dyDescent="0.25">
      <c r="B23" s="25"/>
      <c r="C23" s="25"/>
      <c r="D23" s="25"/>
      <c r="E23" s="25"/>
      <c r="F23" s="25"/>
      <c r="G23" s="25"/>
      <c r="H23" s="25"/>
      <c r="I23" s="25"/>
      <c r="J23" s="25"/>
      <c r="K23" s="25"/>
      <c r="L23" s="25"/>
      <c r="M23" s="25"/>
      <c r="O23" s="21"/>
      <c r="Q23" s="20"/>
      <c r="R23" s="20"/>
    </row>
    <row r="24" spans="1:18" s="25" customFormat="1" x14ac:dyDescent="0.25">
      <c r="A24"/>
      <c r="O24" s="40"/>
      <c r="Q24" s="41"/>
      <c r="R24" s="42"/>
    </row>
    <row r="25" spans="1:18" s="25" customFormat="1" x14ac:dyDescent="0.25">
      <c r="A25"/>
      <c r="O25" s="40"/>
      <c r="Q25" s="41"/>
      <c r="R25" s="42"/>
    </row>
    <row r="26" spans="1:18" s="25" customFormat="1" x14ac:dyDescent="0.25">
      <c r="A26"/>
      <c r="O26" s="40"/>
      <c r="Q26" s="41"/>
      <c r="R26" s="41"/>
    </row>
    <row r="27" spans="1:18" s="25" customFormat="1" x14ac:dyDescent="0.25">
      <c r="A27"/>
      <c r="O27" s="40"/>
      <c r="Q27" s="41"/>
      <c r="R27" s="42"/>
    </row>
    <row r="28" spans="1:18" s="25" customFormat="1" x14ac:dyDescent="0.25">
      <c r="A28"/>
      <c r="O28" s="44"/>
      <c r="P28" s="45"/>
      <c r="Q28" s="46"/>
      <c r="R28" s="47"/>
    </row>
    <row r="29" spans="1:18" s="25" customFormat="1" x14ac:dyDescent="0.25">
      <c r="A29"/>
      <c r="O29" s="40"/>
      <c r="Q29" s="41"/>
      <c r="R29" s="42"/>
    </row>
    <row r="30" spans="1:18" s="25" customFormat="1" x14ac:dyDescent="0.25">
      <c r="A30"/>
      <c r="O30" s="40"/>
      <c r="Q30" s="41"/>
      <c r="R30" s="42"/>
    </row>
    <row r="31" spans="1:18" x14ac:dyDescent="0.25">
      <c r="O31" s="21"/>
      <c r="Q31" s="20"/>
      <c r="R31" s="15"/>
    </row>
    <row r="32" spans="1:18" x14ac:dyDescent="0.25">
      <c r="O32" s="34"/>
      <c r="P32" s="35"/>
      <c r="Q32" s="36"/>
      <c r="R32" s="36"/>
    </row>
    <row r="33" spans="15:18" x14ac:dyDescent="0.25">
      <c r="O33" s="21"/>
      <c r="Q33" s="20"/>
      <c r="R33" s="20"/>
    </row>
    <row r="34" spans="15:18" x14ac:dyDescent="0.25">
      <c r="O34" s="21"/>
      <c r="Q34" s="20"/>
      <c r="R34" s="20"/>
    </row>
    <row r="35" spans="15:18" x14ac:dyDescent="0.25">
      <c r="O35" s="21"/>
      <c r="Q35" s="20"/>
      <c r="R35" s="20"/>
    </row>
    <row r="36" spans="15:18" x14ac:dyDescent="0.25">
      <c r="O36" s="21"/>
      <c r="Q36" s="20"/>
      <c r="R36" s="20"/>
    </row>
    <row r="37" spans="15:18" x14ac:dyDescent="0.25">
      <c r="O37" s="21"/>
      <c r="Q37" s="20"/>
      <c r="R37" s="20"/>
    </row>
    <row r="38" spans="15:18" x14ac:dyDescent="0.25">
      <c r="O38" s="21"/>
      <c r="Q38" s="20"/>
      <c r="R38" s="20"/>
    </row>
    <row r="39" spans="15:18" x14ac:dyDescent="0.25">
      <c r="O39" s="21"/>
      <c r="Q39" s="20"/>
      <c r="R39" s="20"/>
    </row>
  </sheetData>
  <printOptions horizontalCentered="1" verticalCentered="1"/>
  <pageMargins left="7.1875000000000003E-3" right="7.1875000000000003E-3" top="7.1875000000000003E-3" bottom="0.17249999999999999" header="0" footer="0"/>
  <pageSetup paperSize="9" scale="72"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DF5F-8ED3-41DA-BA80-C01918E9FA1A}">
  <sheetPr>
    <tabColor theme="4" tint="-0.249977111117893"/>
  </sheetPr>
  <dimension ref="A1:AL606"/>
  <sheetViews>
    <sheetView workbookViewId="0">
      <selection activeCell="D29" sqref="D29"/>
    </sheetView>
  </sheetViews>
  <sheetFormatPr defaultColWidth="11.5703125" defaultRowHeight="15" x14ac:dyDescent="0.25"/>
  <cols>
    <col min="1" max="1" width="14.42578125" bestFit="1" customWidth="1"/>
    <col min="4" max="4" width="13.42578125" bestFit="1" customWidth="1"/>
    <col min="5" max="5" width="11.5703125" bestFit="1" customWidth="1"/>
    <col min="6" max="6" width="12.140625" bestFit="1" customWidth="1"/>
    <col min="7" max="7" width="12.140625" customWidth="1"/>
    <col min="8" max="8" width="19" bestFit="1" customWidth="1"/>
    <col min="9" max="9" width="11.5703125" bestFit="1" customWidth="1"/>
    <col min="10" max="10" width="12.140625" bestFit="1" customWidth="1"/>
    <col min="11" max="11" width="16.5703125" bestFit="1" customWidth="1"/>
    <col min="12" max="12" width="12.140625" customWidth="1"/>
    <col min="13" max="13" width="20" bestFit="1" customWidth="1"/>
    <col min="14" max="14" width="10.28515625" bestFit="1" customWidth="1"/>
    <col min="15" max="15" width="10" customWidth="1"/>
    <col min="16" max="16" width="16.42578125" customWidth="1"/>
    <col min="17" max="17" width="15" customWidth="1"/>
    <col min="18" max="18" width="26.5703125" bestFit="1" customWidth="1"/>
    <col min="19" max="19" width="23.28515625" bestFit="1" customWidth="1"/>
    <col min="20" max="20" width="20" bestFit="1" customWidth="1"/>
    <col min="21" max="21" width="10.28515625" bestFit="1" customWidth="1"/>
    <col min="22" max="22" width="16.42578125" customWidth="1"/>
    <col min="23" max="23" width="15" customWidth="1"/>
    <col min="26" max="26" width="13.140625" bestFit="1" customWidth="1"/>
    <col min="27" max="27" width="11.5703125" bestFit="1" customWidth="1"/>
    <col min="28" max="28" width="18.5703125" bestFit="1" customWidth="1"/>
    <col min="32" max="32" width="21.85546875" bestFit="1" customWidth="1"/>
    <col min="33" max="33" width="16.7109375" bestFit="1" customWidth="1"/>
    <col min="34" max="34" width="12.5703125" bestFit="1" customWidth="1"/>
    <col min="35" max="36" width="12" bestFit="1" customWidth="1"/>
  </cols>
  <sheetData>
    <row r="1" spans="1:38" x14ac:dyDescent="0.25">
      <c r="A1" s="18" t="s">
        <v>43</v>
      </c>
      <c r="B1" s="17"/>
      <c r="D1" s="18" t="s">
        <v>44</v>
      </c>
      <c r="E1" s="16"/>
      <c r="F1" s="16"/>
      <c r="G1" s="16"/>
      <c r="H1" s="16"/>
      <c r="I1" s="16"/>
      <c r="J1" s="16"/>
      <c r="K1" s="16"/>
      <c r="M1" s="18" t="s">
        <v>45</v>
      </c>
      <c r="N1" s="16"/>
      <c r="O1" s="16"/>
      <c r="P1" s="16"/>
      <c r="Q1" s="16"/>
      <c r="S1" s="18" t="s">
        <v>46</v>
      </c>
      <c r="T1" s="16"/>
      <c r="U1" s="16"/>
      <c r="V1" s="16"/>
      <c r="W1" s="16"/>
      <c r="Z1" s="18" t="s">
        <v>47</v>
      </c>
      <c r="AA1" s="16"/>
      <c r="AF1" s="18" t="s">
        <v>48</v>
      </c>
      <c r="AG1" s="18"/>
      <c r="AH1" s="18"/>
    </row>
    <row r="2" spans="1:38" x14ac:dyDescent="0.25">
      <c r="A2" t="s">
        <v>49</v>
      </c>
      <c r="B2" cm="1">
        <f t="array" ref="B2" xml:space="preserve"> ROUND(SUMPRODUCT(1/COUNTIF('Data-Locations'!F2:F3709,'Data-Locations'!F2:F3709&amp;"")),0)-1</f>
        <v>18</v>
      </c>
      <c r="AF2" s="7" t="s">
        <v>50</v>
      </c>
      <c r="AG2" t="s">
        <v>51</v>
      </c>
    </row>
    <row r="3" spans="1:38" x14ac:dyDescent="0.25">
      <c r="A3" t="s">
        <v>41</v>
      </c>
      <c r="B3" cm="1">
        <f t="array" ref="B3">ROUND(SUMPRODUCT(1/COUNTIF('Data-Locations'!G2:G3709,'Data-Locations'!G2:G3709&amp;"")),0)-1</f>
        <v>74</v>
      </c>
      <c r="D3" t="s">
        <v>52</v>
      </c>
      <c r="E3" s="14">
        <f>GETPIVOTDATA("ReturneeFromAbroadIndividualsNum",$D$6)</f>
        <v>52910</v>
      </c>
      <c r="N3" s="14"/>
      <c r="O3" s="14"/>
      <c r="P3" s="14"/>
      <c r="T3" s="14"/>
      <c r="U3" s="14"/>
      <c r="V3" s="14"/>
      <c r="AF3" s="7" t="s">
        <v>53</v>
      </c>
      <c r="AG3" t="s">
        <v>51</v>
      </c>
      <c r="AL3" s="51" t="s">
        <v>54</v>
      </c>
    </row>
    <row r="4" spans="1:38" x14ac:dyDescent="0.25">
      <c r="A4" t="s">
        <v>42</v>
      </c>
      <c r="B4" cm="1">
        <f t="array" ref="B4">ROUND(SUMPRODUCT(1/COUNTIF('Data-Locations'!A2:A3709,'Data-Locations'!A2:A3709&amp;"")),0)-1</f>
        <v>734</v>
      </c>
      <c r="D4" s="7" t="s">
        <v>0</v>
      </c>
      <c r="E4" t="s">
        <v>51</v>
      </c>
      <c r="H4" s="7" t="s">
        <v>0</v>
      </c>
      <c r="I4" t="s">
        <v>51</v>
      </c>
    </row>
    <row r="5" spans="1:38" x14ac:dyDescent="0.25">
      <c r="P5" s="19" t="s">
        <v>55</v>
      </c>
      <c r="V5" s="19"/>
      <c r="AF5" s="7" t="s">
        <v>56</v>
      </c>
      <c r="AG5" s="7" t="s">
        <v>57</v>
      </c>
      <c r="AH5" t="s">
        <v>58</v>
      </c>
    </row>
    <row r="6" spans="1:38" x14ac:dyDescent="0.25">
      <c r="D6" s="7" t="s">
        <v>59</v>
      </c>
      <c r="E6" t="s">
        <v>60</v>
      </c>
      <c r="F6" t="s">
        <v>61</v>
      </c>
      <c r="H6" s="7" t="s">
        <v>59</v>
      </c>
      <c r="I6" t="s">
        <v>60</v>
      </c>
      <c r="J6" t="s">
        <v>61</v>
      </c>
      <c r="K6" t="s">
        <v>62</v>
      </c>
      <c r="L6" s="7"/>
      <c r="M6" s="7" t="s">
        <v>50</v>
      </c>
      <c r="N6" t="s">
        <v>58</v>
      </c>
      <c r="O6" s="7"/>
      <c r="P6" s="49" t="s">
        <v>63</v>
      </c>
      <c r="Q6" s="49" t="s">
        <v>64</v>
      </c>
      <c r="R6" s="7"/>
      <c r="S6" s="7" t="s">
        <v>56</v>
      </c>
      <c r="T6" s="7" t="s">
        <v>50</v>
      </c>
      <c r="U6" t="s">
        <v>58</v>
      </c>
      <c r="X6" s="7"/>
      <c r="Y6" s="7"/>
      <c r="Z6" s="7" t="s">
        <v>59</v>
      </c>
      <c r="AA6" t="s">
        <v>60</v>
      </c>
      <c r="AB6" t="s">
        <v>65</v>
      </c>
      <c r="AC6" s="7"/>
      <c r="AD6" s="7"/>
      <c r="AE6" s="7"/>
      <c r="AF6" t="s">
        <v>66</v>
      </c>
      <c r="AG6" t="s">
        <v>67</v>
      </c>
      <c r="AH6" s="14">
        <v>1395</v>
      </c>
      <c r="AI6" s="7"/>
      <c r="AJ6" s="7"/>
    </row>
    <row r="7" spans="1:38" x14ac:dyDescent="0.25">
      <c r="D7" s="30" t="s">
        <v>68</v>
      </c>
      <c r="E7" s="14">
        <v>29451</v>
      </c>
      <c r="F7" s="20">
        <v>0.55662445662445659</v>
      </c>
      <c r="G7" s="20"/>
      <c r="H7" s="8" t="s">
        <v>68</v>
      </c>
      <c r="I7" s="14">
        <v>29451</v>
      </c>
      <c r="J7" s="20">
        <v>0.55662445662445659</v>
      </c>
      <c r="K7" s="15">
        <v>1</v>
      </c>
      <c r="L7" s="20"/>
      <c r="M7" t="s">
        <v>66</v>
      </c>
      <c r="N7">
        <v>15213</v>
      </c>
      <c r="O7" s="50"/>
      <c r="P7" s="1" t="str">
        <f>M7</f>
        <v>Turkey</v>
      </c>
      <c r="Q7" s="37">
        <f xml:space="preserve"> ROUND(GETPIVOTDATA("IndividualsNum",$N$6,"MigrationCountry",P7)/GETPIVOTDATA("IndividualsNum",$N$6),2)</f>
        <v>0.28999999999999998</v>
      </c>
      <c r="S7" t="s">
        <v>69</v>
      </c>
      <c r="T7" t="s">
        <v>70</v>
      </c>
      <c r="U7">
        <v>1599</v>
      </c>
      <c r="Z7" s="39">
        <v>43261</v>
      </c>
      <c r="AA7" s="14">
        <v>930</v>
      </c>
      <c r="AB7" s="14">
        <v>4</v>
      </c>
      <c r="AF7" t="s">
        <v>66</v>
      </c>
      <c r="AG7" t="s">
        <v>71</v>
      </c>
      <c r="AH7" s="14">
        <v>9</v>
      </c>
    </row>
    <row r="8" spans="1:38" x14ac:dyDescent="0.25">
      <c r="D8" s="30" t="s">
        <v>72</v>
      </c>
      <c r="E8" s="14">
        <v>18053</v>
      </c>
      <c r="F8" s="20">
        <v>0.34120204120204123</v>
      </c>
      <c r="G8" s="20"/>
      <c r="H8" s="21" t="s">
        <v>73</v>
      </c>
      <c r="I8">
        <v>26104</v>
      </c>
      <c r="J8" s="20">
        <v>0.49336609336609338</v>
      </c>
      <c r="K8" s="15">
        <v>0.8863536042918746</v>
      </c>
      <c r="L8" s="20"/>
      <c r="M8" t="s">
        <v>74</v>
      </c>
      <c r="N8">
        <v>9309</v>
      </c>
      <c r="P8" s="1" t="str">
        <f t="shared" ref="P8:P11" si="0">M8</f>
        <v>Syrian Arab Republic</v>
      </c>
      <c r="Q8" s="37">
        <f t="shared" ref="Q8" si="1" xml:space="preserve"> ROUND(GETPIVOTDATA("IndividualsNum",$N$6,"MigrationCountry",P8)/GETPIVOTDATA("IndividualsNum",$N$6),2)</f>
        <v>0.18</v>
      </c>
      <c r="S8" t="s">
        <v>69</v>
      </c>
      <c r="T8" t="s">
        <v>75</v>
      </c>
      <c r="U8">
        <v>106</v>
      </c>
      <c r="Z8" s="39">
        <v>43258</v>
      </c>
      <c r="AA8" s="14">
        <v>110</v>
      </c>
      <c r="AB8" s="14">
        <v>12</v>
      </c>
      <c r="AF8" t="s">
        <v>66</v>
      </c>
      <c r="AG8" t="s">
        <v>76</v>
      </c>
      <c r="AH8" s="14">
        <v>6</v>
      </c>
    </row>
    <row r="9" spans="1:38" x14ac:dyDescent="0.25">
      <c r="D9" s="30" t="s">
        <v>67</v>
      </c>
      <c r="E9" s="14">
        <v>2085</v>
      </c>
      <c r="F9" s="20">
        <v>3.9406539406539404E-2</v>
      </c>
      <c r="G9" s="20"/>
      <c r="H9" s="21" t="s">
        <v>77</v>
      </c>
      <c r="I9">
        <v>2068</v>
      </c>
      <c r="J9" s="20">
        <v>3.9085239085239087E-2</v>
      </c>
      <c r="K9" s="15">
        <v>7.0218328749448236E-2</v>
      </c>
      <c r="L9" s="20"/>
      <c r="M9" t="s">
        <v>78</v>
      </c>
      <c r="N9">
        <v>8238</v>
      </c>
      <c r="P9" s="1" t="str">
        <f t="shared" si="0"/>
        <v>Germany</v>
      </c>
      <c r="Q9" s="48">
        <f xml:space="preserve"> ROUND(GETPIVOTDATA("IndividualsNum",$N$6,"MigrationCountry",P9)/GETPIVOTDATA("IndividualsNum",$N$6),3)</f>
        <v>0.156</v>
      </c>
      <c r="S9" t="s">
        <v>69</v>
      </c>
      <c r="T9" t="s">
        <v>79</v>
      </c>
      <c r="U9">
        <v>63</v>
      </c>
      <c r="Z9" s="39">
        <v>43257</v>
      </c>
      <c r="AA9" s="14">
        <v>37</v>
      </c>
      <c r="AB9" s="14">
        <v>3</v>
      </c>
      <c r="AF9" t="s">
        <v>66</v>
      </c>
      <c r="AG9" t="s">
        <v>72</v>
      </c>
      <c r="AH9" s="14">
        <v>10077</v>
      </c>
    </row>
    <row r="10" spans="1:38" x14ac:dyDescent="0.25">
      <c r="D10" s="30" t="s">
        <v>80</v>
      </c>
      <c r="E10" s="14">
        <v>899</v>
      </c>
      <c r="F10" s="20">
        <v>1.6991116991116991E-2</v>
      </c>
      <c r="G10" s="20"/>
      <c r="H10" s="21" t="s">
        <v>81</v>
      </c>
      <c r="I10">
        <v>1156</v>
      </c>
      <c r="J10" s="20">
        <v>2.184842184842185E-2</v>
      </c>
      <c r="K10" s="15">
        <v>3.9251638314488475E-2</v>
      </c>
      <c r="L10" s="20"/>
      <c r="M10" t="s">
        <v>82</v>
      </c>
      <c r="N10">
        <v>5043</v>
      </c>
      <c r="P10" s="1" t="str">
        <f t="shared" si="0"/>
        <v>Finland</v>
      </c>
      <c r="Q10" s="48">
        <f t="shared" ref="Q10:Q11" si="2" xml:space="preserve"> ROUND(GETPIVOTDATA("IndividualsNum",$N$6,"MigrationCountry",P10)/GETPIVOTDATA("IndividualsNum",$N$6),3)</f>
        <v>9.5000000000000001E-2</v>
      </c>
      <c r="S10" t="s">
        <v>69</v>
      </c>
      <c r="T10" t="s">
        <v>83</v>
      </c>
      <c r="U10">
        <v>58</v>
      </c>
      <c r="Z10" s="39">
        <v>43308</v>
      </c>
      <c r="AA10" s="14">
        <v>84</v>
      </c>
      <c r="AB10" s="14">
        <v>5</v>
      </c>
      <c r="AF10" t="s">
        <v>66</v>
      </c>
      <c r="AG10" t="s">
        <v>84</v>
      </c>
      <c r="AH10" s="14">
        <v>105</v>
      </c>
    </row>
    <row r="11" spans="1:38" x14ac:dyDescent="0.25">
      <c r="D11" s="30" t="s">
        <v>85</v>
      </c>
      <c r="E11" s="14">
        <v>774</v>
      </c>
      <c r="F11" s="20">
        <v>1.4628614628614629E-2</v>
      </c>
      <c r="G11" s="20"/>
      <c r="H11" s="21" t="s">
        <v>86</v>
      </c>
      <c r="I11">
        <v>123</v>
      </c>
      <c r="J11" s="20">
        <v>2.3247023247023246E-3</v>
      </c>
      <c r="K11" s="15">
        <v>4.1764286441886523E-3</v>
      </c>
      <c r="L11" s="20"/>
      <c r="M11" t="s">
        <v>87</v>
      </c>
      <c r="N11">
        <v>3532</v>
      </c>
      <c r="P11" s="1" t="str">
        <f t="shared" si="0"/>
        <v>Greece</v>
      </c>
      <c r="Q11" s="48">
        <f t="shared" si="2"/>
        <v>6.7000000000000004E-2</v>
      </c>
      <c r="S11" t="s">
        <v>69</v>
      </c>
      <c r="T11" t="s">
        <v>88</v>
      </c>
      <c r="U11">
        <v>56</v>
      </c>
      <c r="Z11" s="39">
        <v>43342</v>
      </c>
      <c r="AA11" s="14">
        <v>182</v>
      </c>
      <c r="AB11" s="14">
        <v>6</v>
      </c>
      <c r="AF11" t="s">
        <v>66</v>
      </c>
      <c r="AG11" t="s">
        <v>89</v>
      </c>
      <c r="AH11" s="14">
        <v>53</v>
      </c>
    </row>
    <row r="12" spans="1:38" x14ac:dyDescent="0.25">
      <c r="D12" s="30" t="s">
        <v>89</v>
      </c>
      <c r="E12" s="14">
        <v>508</v>
      </c>
      <c r="F12" s="20">
        <v>9.6012096012096006E-3</v>
      </c>
      <c r="G12" s="20"/>
      <c r="H12" s="8" t="s">
        <v>72</v>
      </c>
      <c r="I12" s="14">
        <v>18053</v>
      </c>
      <c r="J12" s="20">
        <v>0.34120204120204123</v>
      </c>
      <c r="K12" s="20">
        <v>1</v>
      </c>
      <c r="L12" s="20"/>
      <c r="M12" t="s">
        <v>90</v>
      </c>
      <c r="N12">
        <v>3171</v>
      </c>
      <c r="P12" s="1" t="s">
        <v>70</v>
      </c>
      <c r="Q12" s="48">
        <f>1-SUM(Q7:Q11)</f>
        <v>0.21199999999999997</v>
      </c>
      <c r="S12" t="s">
        <v>69</v>
      </c>
      <c r="T12" t="s">
        <v>91</v>
      </c>
      <c r="U12">
        <v>46</v>
      </c>
      <c r="Z12" s="39">
        <v>43399</v>
      </c>
      <c r="AA12" s="14">
        <v>77</v>
      </c>
      <c r="AB12" s="14">
        <v>3</v>
      </c>
      <c r="AF12" t="s">
        <v>66</v>
      </c>
      <c r="AG12" t="s">
        <v>80</v>
      </c>
      <c r="AH12" s="14">
        <v>248</v>
      </c>
    </row>
    <row r="13" spans="1:38" x14ac:dyDescent="0.25">
      <c r="D13" s="30" t="s">
        <v>92</v>
      </c>
      <c r="E13" s="14">
        <v>358</v>
      </c>
      <c r="F13" s="20">
        <v>6.7662067662067659E-3</v>
      </c>
      <c r="G13" s="20"/>
      <c r="H13" s="21" t="s">
        <v>93</v>
      </c>
      <c r="I13">
        <v>11244</v>
      </c>
      <c r="J13" s="20">
        <v>0.2125118125118125</v>
      </c>
      <c r="K13" s="20">
        <v>0.62283277017670191</v>
      </c>
      <c r="L13" s="20"/>
      <c r="M13" t="s">
        <v>94</v>
      </c>
      <c r="N13">
        <v>2159</v>
      </c>
      <c r="S13" t="s">
        <v>69</v>
      </c>
      <c r="T13" t="s">
        <v>95</v>
      </c>
      <c r="U13">
        <v>43</v>
      </c>
      <c r="Z13" s="39">
        <v>43260</v>
      </c>
      <c r="AA13" s="14">
        <v>156</v>
      </c>
      <c r="AB13" s="14">
        <v>6</v>
      </c>
      <c r="AF13" t="s">
        <v>66</v>
      </c>
      <c r="AG13" t="s">
        <v>92</v>
      </c>
      <c r="AH13" s="14">
        <v>148</v>
      </c>
    </row>
    <row r="14" spans="1:38" x14ac:dyDescent="0.25">
      <c r="D14" s="8" t="s">
        <v>96</v>
      </c>
      <c r="E14" s="14">
        <v>334</v>
      </c>
      <c r="F14" s="20">
        <v>6.3126063126063125E-3</v>
      </c>
      <c r="H14" s="21" t="s">
        <v>97</v>
      </c>
      <c r="I14">
        <v>3840</v>
      </c>
      <c r="J14" s="20">
        <v>7.257607257607257E-2</v>
      </c>
      <c r="K14" s="20">
        <v>0.21270702930260899</v>
      </c>
      <c r="M14" t="s">
        <v>70</v>
      </c>
      <c r="N14">
        <v>1599</v>
      </c>
      <c r="S14" t="s">
        <v>69</v>
      </c>
      <c r="T14" t="s">
        <v>98</v>
      </c>
      <c r="U14">
        <v>27</v>
      </c>
      <c r="Z14" s="39">
        <v>43309</v>
      </c>
      <c r="AA14" s="14">
        <v>171</v>
      </c>
      <c r="AB14" s="14">
        <v>12</v>
      </c>
      <c r="AF14" t="s">
        <v>66</v>
      </c>
      <c r="AG14" t="s">
        <v>99</v>
      </c>
      <c r="AH14" s="14">
        <v>30</v>
      </c>
    </row>
    <row r="15" spans="1:38" x14ac:dyDescent="0.25">
      <c r="D15" s="8" t="s">
        <v>99</v>
      </c>
      <c r="E15" s="14">
        <v>136</v>
      </c>
      <c r="F15" s="20">
        <v>2.5704025704025705E-3</v>
      </c>
      <c r="H15" s="21" t="s">
        <v>103</v>
      </c>
      <c r="I15">
        <v>1633</v>
      </c>
      <c r="J15" s="20">
        <v>3.0863730863730864E-2</v>
      </c>
      <c r="K15" s="15">
        <v>9.0455879909156378E-2</v>
      </c>
      <c r="L15" s="50"/>
      <c r="M15" t="s">
        <v>101</v>
      </c>
      <c r="N15">
        <v>1288</v>
      </c>
      <c r="S15" t="s">
        <v>69</v>
      </c>
      <c r="T15" t="s">
        <v>102</v>
      </c>
      <c r="U15">
        <v>21</v>
      </c>
      <c r="Z15" s="39">
        <v>43343</v>
      </c>
      <c r="AA15" s="14">
        <v>50</v>
      </c>
      <c r="AB15" s="14">
        <v>3</v>
      </c>
      <c r="AF15" t="s">
        <v>66</v>
      </c>
      <c r="AG15" t="s">
        <v>85</v>
      </c>
      <c r="AH15" s="14">
        <v>69</v>
      </c>
    </row>
    <row r="16" spans="1:38" x14ac:dyDescent="0.25">
      <c r="D16" s="30" t="s">
        <v>84</v>
      </c>
      <c r="E16" s="14">
        <v>128</v>
      </c>
      <c r="F16" s="20">
        <v>2.4192024192024194E-3</v>
      </c>
      <c r="H16" s="21" t="s">
        <v>100</v>
      </c>
      <c r="I16">
        <v>1256</v>
      </c>
      <c r="J16" s="20">
        <v>2.3738423738423737E-2</v>
      </c>
      <c r="K16" s="20">
        <v>6.9572924167728353E-2</v>
      </c>
      <c r="L16" s="50"/>
      <c r="M16" t="s">
        <v>104</v>
      </c>
      <c r="N16">
        <v>1142</v>
      </c>
      <c r="P16" s="50"/>
      <c r="S16" t="s">
        <v>69</v>
      </c>
      <c r="T16" t="s">
        <v>105</v>
      </c>
      <c r="U16">
        <v>20</v>
      </c>
      <c r="Z16" s="39">
        <v>43400</v>
      </c>
      <c r="AA16" s="14">
        <v>138</v>
      </c>
      <c r="AB16" s="14">
        <v>3</v>
      </c>
      <c r="AF16" t="s">
        <v>66</v>
      </c>
      <c r="AG16" t="s">
        <v>68</v>
      </c>
      <c r="AH16" s="14">
        <v>3067</v>
      </c>
    </row>
    <row r="17" spans="4:34" x14ac:dyDescent="0.25">
      <c r="D17" s="30" t="s">
        <v>106</v>
      </c>
      <c r="E17" s="14">
        <v>73</v>
      </c>
      <c r="F17" s="20">
        <v>1.3797013797013796E-3</v>
      </c>
      <c r="H17" s="21" t="s">
        <v>107</v>
      </c>
      <c r="I17">
        <v>57</v>
      </c>
      <c r="J17" s="20">
        <v>1.0773010773010773E-3</v>
      </c>
      <c r="K17" s="15">
        <v>3.1573699662106021E-3</v>
      </c>
      <c r="M17" t="s">
        <v>108</v>
      </c>
      <c r="N17">
        <v>570</v>
      </c>
      <c r="P17" s="50"/>
      <c r="S17" t="s">
        <v>69</v>
      </c>
      <c r="T17" t="s">
        <v>109</v>
      </c>
      <c r="U17">
        <v>16</v>
      </c>
      <c r="Z17" s="39">
        <v>43256</v>
      </c>
      <c r="AA17" s="14">
        <v>4</v>
      </c>
      <c r="AB17" s="14">
        <v>2</v>
      </c>
      <c r="AF17" t="s">
        <v>66</v>
      </c>
      <c r="AG17" t="s">
        <v>96</v>
      </c>
      <c r="AH17" s="14">
        <v>6</v>
      </c>
    </row>
    <row r="18" spans="4:34" x14ac:dyDescent="0.25">
      <c r="D18" s="8" t="s">
        <v>110</v>
      </c>
      <c r="E18" s="14">
        <v>36</v>
      </c>
      <c r="F18" s="20">
        <v>6.8040068040068041E-4</v>
      </c>
      <c r="H18" s="21" t="s">
        <v>111</v>
      </c>
      <c r="I18">
        <v>13</v>
      </c>
      <c r="J18" s="20">
        <v>2.4570024570024569E-4</v>
      </c>
      <c r="K18" s="20">
        <v>7.2010192211820754E-4</v>
      </c>
      <c r="M18" t="s">
        <v>112</v>
      </c>
      <c r="N18">
        <v>310</v>
      </c>
      <c r="S18" t="s">
        <v>69</v>
      </c>
      <c r="T18" t="s">
        <v>113</v>
      </c>
      <c r="U18">
        <v>15</v>
      </c>
      <c r="Z18" s="39">
        <v>43292</v>
      </c>
      <c r="AA18" s="14">
        <v>16</v>
      </c>
      <c r="AB18" s="14">
        <v>6</v>
      </c>
      <c r="AF18" t="s">
        <v>74</v>
      </c>
      <c r="AG18" t="s">
        <v>67</v>
      </c>
      <c r="AH18" s="14">
        <v>535</v>
      </c>
    </row>
    <row r="19" spans="4:34" x14ac:dyDescent="0.25">
      <c r="D19" s="8" t="s">
        <v>114</v>
      </c>
      <c r="E19" s="14">
        <v>20</v>
      </c>
      <c r="F19" s="20">
        <v>3.7800037800037799E-4</v>
      </c>
      <c r="H19" s="21" t="s">
        <v>115</v>
      </c>
      <c r="I19">
        <v>10</v>
      </c>
      <c r="J19" s="20">
        <v>1.8900018900018899E-4</v>
      </c>
      <c r="K19" s="15">
        <v>5.5392455547554427E-4</v>
      </c>
      <c r="M19" t="s">
        <v>116</v>
      </c>
      <c r="N19">
        <v>252</v>
      </c>
      <c r="S19" t="s">
        <v>69</v>
      </c>
      <c r="T19" t="s">
        <v>117</v>
      </c>
      <c r="U19">
        <v>8</v>
      </c>
      <c r="Z19" s="39">
        <v>43233</v>
      </c>
      <c r="AA19" s="14">
        <v>923</v>
      </c>
      <c r="AB19" s="14">
        <v>15</v>
      </c>
      <c r="AF19" t="s">
        <v>74</v>
      </c>
      <c r="AG19" t="s">
        <v>72</v>
      </c>
      <c r="AH19" s="14">
        <v>7742</v>
      </c>
    </row>
    <row r="20" spans="4:34" x14ac:dyDescent="0.25">
      <c r="D20" s="30" t="s">
        <v>118</v>
      </c>
      <c r="E20" s="14">
        <v>16</v>
      </c>
      <c r="F20" s="20">
        <v>3.0240030240030242E-4</v>
      </c>
      <c r="H20" s="8" t="s">
        <v>67</v>
      </c>
      <c r="I20" s="14">
        <v>2085</v>
      </c>
      <c r="J20" s="20">
        <v>3.9406539406539404E-2</v>
      </c>
      <c r="K20" s="20">
        <v>1</v>
      </c>
      <c r="L20" s="50"/>
      <c r="M20" t="s">
        <v>119</v>
      </c>
      <c r="N20">
        <v>169</v>
      </c>
      <c r="S20" t="s">
        <v>69</v>
      </c>
      <c r="T20" t="s">
        <v>120</v>
      </c>
      <c r="U20">
        <v>5</v>
      </c>
      <c r="Z20" s="39">
        <v>43357</v>
      </c>
      <c r="AA20" s="14">
        <v>4</v>
      </c>
      <c r="AB20" s="14">
        <v>1</v>
      </c>
      <c r="AF20" t="s">
        <v>74</v>
      </c>
      <c r="AG20" t="s">
        <v>84</v>
      </c>
      <c r="AH20" s="14">
        <v>1</v>
      </c>
    </row>
    <row r="21" spans="4:34" x14ac:dyDescent="0.25">
      <c r="D21" s="8" t="s">
        <v>76</v>
      </c>
      <c r="E21" s="14">
        <v>14</v>
      </c>
      <c r="F21" s="20">
        <v>2.6460026460026459E-4</v>
      </c>
      <c r="H21" s="21" t="s">
        <v>121</v>
      </c>
      <c r="I21">
        <v>870</v>
      </c>
      <c r="J21" s="20">
        <v>1.6443016443016444E-2</v>
      </c>
      <c r="K21" s="20">
        <v>0.41726618705035973</v>
      </c>
      <c r="M21" t="s">
        <v>122</v>
      </c>
      <c r="N21">
        <v>141</v>
      </c>
      <c r="S21" t="s">
        <v>69</v>
      </c>
      <c r="T21" t="s">
        <v>123</v>
      </c>
      <c r="U21">
        <v>4</v>
      </c>
      <c r="Z21" s="39">
        <v>43329</v>
      </c>
      <c r="AA21" s="14">
        <v>2</v>
      </c>
      <c r="AB21" s="14">
        <v>1</v>
      </c>
      <c r="AF21" t="s">
        <v>74</v>
      </c>
      <c r="AG21" t="s">
        <v>92</v>
      </c>
      <c r="AH21" s="14">
        <v>13</v>
      </c>
    </row>
    <row r="22" spans="4:34" x14ac:dyDescent="0.25">
      <c r="D22" s="30" t="s">
        <v>124</v>
      </c>
      <c r="E22" s="14">
        <v>12</v>
      </c>
      <c r="F22" s="20">
        <v>2.268002268002268E-4</v>
      </c>
      <c r="H22" s="21" t="s">
        <v>125</v>
      </c>
      <c r="I22">
        <v>815</v>
      </c>
      <c r="J22" s="20">
        <v>1.5403515403515403E-2</v>
      </c>
      <c r="K22" s="20">
        <v>0.39088729016786572</v>
      </c>
      <c r="M22" t="s">
        <v>75</v>
      </c>
      <c r="N22">
        <v>106</v>
      </c>
      <c r="S22" t="s">
        <v>69</v>
      </c>
      <c r="T22" t="s">
        <v>126</v>
      </c>
      <c r="U22">
        <v>4</v>
      </c>
      <c r="Z22" s="39">
        <v>43328</v>
      </c>
      <c r="AA22" s="14">
        <v>3</v>
      </c>
      <c r="AB22" s="14">
        <v>1</v>
      </c>
      <c r="AF22" t="s">
        <v>74</v>
      </c>
      <c r="AG22" t="s">
        <v>85</v>
      </c>
      <c r="AH22" s="14">
        <v>97</v>
      </c>
    </row>
    <row r="23" spans="4:34" x14ac:dyDescent="0.25">
      <c r="D23" s="30" t="s">
        <v>127</v>
      </c>
      <c r="E23" s="14">
        <v>11</v>
      </c>
      <c r="F23" s="20">
        <v>2.0790020790020791E-4</v>
      </c>
      <c r="H23" s="21" t="s">
        <v>128</v>
      </c>
      <c r="I23">
        <v>152</v>
      </c>
      <c r="J23" s="20">
        <v>2.8728028728028728E-3</v>
      </c>
      <c r="K23" s="20">
        <v>7.2901678657074337E-2</v>
      </c>
      <c r="M23" t="s">
        <v>133</v>
      </c>
      <c r="N23">
        <v>103</v>
      </c>
      <c r="R23" s="7"/>
      <c r="S23" t="s">
        <v>69</v>
      </c>
      <c r="T23" t="s">
        <v>130</v>
      </c>
      <c r="U23">
        <v>3</v>
      </c>
      <c r="X23" s="7"/>
      <c r="Y23" s="7"/>
      <c r="Z23" s="39">
        <v>43232</v>
      </c>
      <c r="AA23" s="14">
        <v>23</v>
      </c>
      <c r="AB23" s="14">
        <v>3</v>
      </c>
      <c r="AC23" s="7"/>
      <c r="AD23" s="7"/>
      <c r="AE23" s="7"/>
      <c r="AF23" t="s">
        <v>74</v>
      </c>
      <c r="AG23" t="s">
        <v>68</v>
      </c>
      <c r="AH23" s="14">
        <v>864</v>
      </c>
    </row>
    <row r="24" spans="4:34" x14ac:dyDescent="0.25">
      <c r="D24" s="8" t="s">
        <v>131</v>
      </c>
      <c r="E24" s="14">
        <v>2</v>
      </c>
      <c r="F24" s="20">
        <v>3.7800037800037803E-5</v>
      </c>
      <c r="H24" s="21" t="s">
        <v>132</v>
      </c>
      <c r="I24">
        <v>127</v>
      </c>
      <c r="J24" s="20">
        <v>2.4003024003024002E-3</v>
      </c>
      <c r="K24" s="20">
        <v>6.0911270983213431E-2</v>
      </c>
      <c r="M24" t="s">
        <v>129</v>
      </c>
      <c r="N24">
        <v>101</v>
      </c>
      <c r="S24" t="s">
        <v>69</v>
      </c>
      <c r="T24" t="s">
        <v>134</v>
      </c>
      <c r="U24">
        <v>3</v>
      </c>
      <c r="Z24" s="39">
        <v>43297</v>
      </c>
      <c r="AA24" s="14">
        <v>15</v>
      </c>
      <c r="AB24" s="14">
        <v>2</v>
      </c>
      <c r="AF24" t="s">
        <v>74</v>
      </c>
      <c r="AG24" t="s">
        <v>96</v>
      </c>
      <c r="AH24" s="14">
        <v>57</v>
      </c>
    </row>
    <row r="25" spans="4:34" x14ac:dyDescent="0.25">
      <c r="D25" s="8" t="s">
        <v>135</v>
      </c>
      <c r="E25">
        <v>52910</v>
      </c>
      <c r="F25" s="20">
        <v>1</v>
      </c>
      <c r="H25" s="21" t="s">
        <v>136</v>
      </c>
      <c r="I25">
        <v>67</v>
      </c>
      <c r="J25" s="20">
        <v>1.2663012663012663E-3</v>
      </c>
      <c r="K25" s="20">
        <v>3.2134292565947242E-2</v>
      </c>
      <c r="M25" t="s">
        <v>79</v>
      </c>
      <c r="N25">
        <v>63</v>
      </c>
      <c r="R25" s="7"/>
      <c r="S25" t="s">
        <v>69</v>
      </c>
      <c r="T25" t="s">
        <v>137</v>
      </c>
      <c r="U25">
        <v>2</v>
      </c>
      <c r="X25" s="7"/>
      <c r="Y25" s="7"/>
      <c r="Z25" s="39">
        <v>43234</v>
      </c>
      <c r="AA25" s="14">
        <v>32</v>
      </c>
      <c r="AB25" s="14">
        <v>2</v>
      </c>
      <c r="AC25" s="7"/>
      <c r="AD25" s="7"/>
      <c r="AE25" s="7"/>
      <c r="AF25" t="s">
        <v>78</v>
      </c>
      <c r="AG25" t="s">
        <v>67</v>
      </c>
      <c r="AH25" s="14">
        <v>15</v>
      </c>
    </row>
    <row r="26" spans="4:34" x14ac:dyDescent="0.25">
      <c r="H26" s="21" t="s">
        <v>138</v>
      </c>
      <c r="I26">
        <v>35</v>
      </c>
      <c r="J26" s="20">
        <v>6.6150066150066152E-4</v>
      </c>
      <c r="K26" s="20">
        <v>1.6786570743405275E-2</v>
      </c>
      <c r="M26" t="s">
        <v>83</v>
      </c>
      <c r="N26">
        <v>58</v>
      </c>
      <c r="S26" t="s">
        <v>69</v>
      </c>
      <c r="T26" t="s">
        <v>140</v>
      </c>
      <c r="U26">
        <v>1</v>
      </c>
      <c r="Z26" s="39">
        <v>43296</v>
      </c>
      <c r="AA26" s="14">
        <v>6</v>
      </c>
      <c r="AB26" s="14">
        <v>1</v>
      </c>
      <c r="AF26" t="s">
        <v>78</v>
      </c>
      <c r="AG26" t="s">
        <v>71</v>
      </c>
      <c r="AH26" s="14">
        <v>54</v>
      </c>
    </row>
    <row r="27" spans="4:34" x14ac:dyDescent="0.25">
      <c r="H27" s="21" t="s">
        <v>141</v>
      </c>
      <c r="I27">
        <v>19</v>
      </c>
      <c r="J27" s="20">
        <v>3.591003591003591E-4</v>
      </c>
      <c r="K27" s="20">
        <v>9.1127098321342921E-3</v>
      </c>
      <c r="M27" t="s">
        <v>88</v>
      </c>
      <c r="N27">
        <v>56</v>
      </c>
      <c r="S27" t="s">
        <v>69</v>
      </c>
      <c r="T27" t="s">
        <v>142</v>
      </c>
      <c r="U27">
        <v>1</v>
      </c>
      <c r="Z27" s="39">
        <v>43331</v>
      </c>
      <c r="AA27" s="14">
        <v>2</v>
      </c>
      <c r="AB27" s="14">
        <v>1</v>
      </c>
      <c r="AF27" t="s">
        <v>78</v>
      </c>
      <c r="AG27" t="s">
        <v>76</v>
      </c>
      <c r="AH27" s="14">
        <v>8</v>
      </c>
    </row>
    <row r="28" spans="4:34" x14ac:dyDescent="0.25">
      <c r="H28" s="8" t="s">
        <v>80</v>
      </c>
      <c r="I28" s="14">
        <v>899</v>
      </c>
      <c r="J28" s="20">
        <v>1.6991116991116991E-2</v>
      </c>
      <c r="K28" s="15">
        <v>1</v>
      </c>
      <c r="M28" t="s">
        <v>139</v>
      </c>
      <c r="N28">
        <v>56</v>
      </c>
      <c r="S28" t="s">
        <v>90</v>
      </c>
      <c r="T28" t="s">
        <v>90</v>
      </c>
      <c r="U28">
        <v>3171</v>
      </c>
      <c r="Z28" s="39">
        <v>43486</v>
      </c>
      <c r="AA28" s="14">
        <v>6</v>
      </c>
      <c r="AB28" s="14">
        <v>2</v>
      </c>
      <c r="AF28" t="s">
        <v>78</v>
      </c>
      <c r="AG28" t="s">
        <v>72</v>
      </c>
      <c r="AH28" s="14">
        <v>135</v>
      </c>
    </row>
    <row r="29" spans="4:34" x14ac:dyDescent="0.25">
      <c r="H29" s="21" t="s">
        <v>143</v>
      </c>
      <c r="I29">
        <v>701</v>
      </c>
      <c r="J29" s="20">
        <v>1.3248913248913249E-2</v>
      </c>
      <c r="K29" s="15">
        <v>0.77975528364849833</v>
      </c>
      <c r="M29" t="s">
        <v>91</v>
      </c>
      <c r="N29">
        <v>46</v>
      </c>
      <c r="S29" t="s">
        <v>82</v>
      </c>
      <c r="T29" t="s">
        <v>82</v>
      </c>
      <c r="U29">
        <v>5043</v>
      </c>
      <c r="Z29" s="39">
        <v>43242</v>
      </c>
      <c r="AA29" s="14">
        <v>56</v>
      </c>
      <c r="AB29" s="14">
        <v>7</v>
      </c>
      <c r="AF29" t="s">
        <v>78</v>
      </c>
      <c r="AG29" t="s">
        <v>84</v>
      </c>
      <c r="AH29" s="14">
        <v>11</v>
      </c>
    </row>
    <row r="30" spans="4:34" x14ac:dyDescent="0.25">
      <c r="H30" s="21" t="s">
        <v>144</v>
      </c>
      <c r="I30">
        <v>55</v>
      </c>
      <c r="J30" s="20">
        <v>1.0395010395010396E-3</v>
      </c>
      <c r="K30" s="15">
        <v>6.1179087875417128E-2</v>
      </c>
      <c r="M30" t="s">
        <v>95</v>
      </c>
      <c r="N30">
        <v>43</v>
      </c>
      <c r="S30" t="s">
        <v>78</v>
      </c>
      <c r="T30" t="s">
        <v>78</v>
      </c>
      <c r="U30">
        <v>8238</v>
      </c>
      <c r="Z30" s="39">
        <v>43247</v>
      </c>
      <c r="AA30" s="14">
        <v>6</v>
      </c>
      <c r="AB30" s="14">
        <v>1</v>
      </c>
      <c r="AF30" t="s">
        <v>78</v>
      </c>
      <c r="AG30" t="s">
        <v>89</v>
      </c>
      <c r="AH30" s="14">
        <v>179</v>
      </c>
    </row>
    <row r="31" spans="4:34" x14ac:dyDescent="0.25">
      <c r="H31" s="21" t="s">
        <v>145</v>
      </c>
      <c r="I31">
        <v>42</v>
      </c>
      <c r="J31" s="20">
        <v>7.9380079380079376E-4</v>
      </c>
      <c r="K31" s="15">
        <v>4.6718576195773083E-2</v>
      </c>
      <c r="M31" t="s">
        <v>98</v>
      </c>
      <c r="N31">
        <v>27</v>
      </c>
      <c r="S31" t="s">
        <v>94</v>
      </c>
      <c r="T31" t="s">
        <v>94</v>
      </c>
      <c r="U31">
        <v>2159</v>
      </c>
      <c r="Z31" s="39">
        <v>43369</v>
      </c>
      <c r="AA31" s="14">
        <v>2</v>
      </c>
      <c r="AB31" s="14">
        <v>1</v>
      </c>
      <c r="AF31" t="s">
        <v>78</v>
      </c>
      <c r="AG31" t="s">
        <v>80</v>
      </c>
      <c r="AH31" s="14">
        <v>262</v>
      </c>
    </row>
    <row r="32" spans="4:34" x14ac:dyDescent="0.25">
      <c r="H32" s="21" t="s">
        <v>146</v>
      </c>
      <c r="I32">
        <v>30</v>
      </c>
      <c r="J32" s="20">
        <v>5.6700056700056695E-4</v>
      </c>
      <c r="K32" s="15">
        <v>3.3370411568409343E-2</v>
      </c>
      <c r="M32" t="s">
        <v>102</v>
      </c>
      <c r="N32">
        <v>21</v>
      </c>
      <c r="S32" t="s">
        <v>116</v>
      </c>
      <c r="T32" t="s">
        <v>116</v>
      </c>
      <c r="U32">
        <v>252</v>
      </c>
      <c r="Z32" s="39">
        <v>43243</v>
      </c>
      <c r="AA32" s="14">
        <v>19</v>
      </c>
      <c r="AB32" s="14">
        <v>2</v>
      </c>
      <c r="AF32" t="s">
        <v>78</v>
      </c>
      <c r="AG32" t="s">
        <v>92</v>
      </c>
      <c r="AH32" s="14">
        <v>55</v>
      </c>
    </row>
    <row r="33" spans="8:34" x14ac:dyDescent="0.25">
      <c r="H33" s="21" t="s">
        <v>147</v>
      </c>
      <c r="I33">
        <v>20</v>
      </c>
      <c r="J33" s="20">
        <v>3.7800037800037799E-4</v>
      </c>
      <c r="K33" s="15">
        <v>2.224694104560623E-2</v>
      </c>
      <c r="M33" t="s">
        <v>105</v>
      </c>
      <c r="N33">
        <v>20</v>
      </c>
      <c r="S33" t="s">
        <v>66</v>
      </c>
      <c r="T33" t="s">
        <v>66</v>
      </c>
      <c r="U33">
        <v>15213</v>
      </c>
      <c r="Z33" s="39">
        <v>43310</v>
      </c>
      <c r="AA33" s="14">
        <v>42</v>
      </c>
      <c r="AB33" s="14">
        <v>9</v>
      </c>
      <c r="AF33" t="s">
        <v>78</v>
      </c>
      <c r="AG33" t="s">
        <v>99</v>
      </c>
      <c r="AH33" s="14">
        <v>43</v>
      </c>
    </row>
    <row r="34" spans="8:34" x14ac:dyDescent="0.25">
      <c r="H34" s="21" t="s">
        <v>148</v>
      </c>
      <c r="I34">
        <v>18</v>
      </c>
      <c r="J34" s="20">
        <v>3.402003402003402E-4</v>
      </c>
      <c r="K34" s="15">
        <v>2.0022246941045607E-2</v>
      </c>
      <c r="M34" t="s">
        <v>109</v>
      </c>
      <c r="N34">
        <v>16</v>
      </c>
      <c r="S34" t="s">
        <v>122</v>
      </c>
      <c r="T34" t="s">
        <v>122</v>
      </c>
      <c r="U34">
        <v>141</v>
      </c>
      <c r="Z34" s="39">
        <v>43244</v>
      </c>
      <c r="AA34" s="14">
        <v>35</v>
      </c>
      <c r="AB34" s="14">
        <v>3</v>
      </c>
      <c r="AF34" t="s">
        <v>78</v>
      </c>
      <c r="AG34" t="s">
        <v>85</v>
      </c>
      <c r="AH34" s="14">
        <v>45</v>
      </c>
    </row>
    <row r="35" spans="8:34" x14ac:dyDescent="0.25">
      <c r="H35" s="21" t="s">
        <v>149</v>
      </c>
      <c r="I35">
        <v>13</v>
      </c>
      <c r="J35" s="20">
        <v>2.4570024570024569E-4</v>
      </c>
      <c r="K35" s="15">
        <v>1.4460511679644048E-2</v>
      </c>
      <c r="M35" t="s">
        <v>113</v>
      </c>
      <c r="N35">
        <v>15</v>
      </c>
      <c r="S35" t="s">
        <v>87</v>
      </c>
      <c r="T35" t="s">
        <v>87</v>
      </c>
      <c r="U35">
        <v>3532</v>
      </c>
      <c r="Z35" s="39">
        <v>43240</v>
      </c>
      <c r="AA35" s="14">
        <v>21</v>
      </c>
      <c r="AB35" s="14">
        <v>3</v>
      </c>
      <c r="AF35" t="s">
        <v>78</v>
      </c>
      <c r="AG35" t="s">
        <v>68</v>
      </c>
      <c r="AH35" s="14">
        <v>7365</v>
      </c>
    </row>
    <row r="36" spans="8:34" x14ac:dyDescent="0.25">
      <c r="H36" s="21" t="s">
        <v>150</v>
      </c>
      <c r="I36">
        <v>12</v>
      </c>
      <c r="J36" s="20">
        <v>2.268002268002268E-4</v>
      </c>
      <c r="K36" s="15">
        <v>1.3348164627363738E-2</v>
      </c>
      <c r="M36" t="s">
        <v>151</v>
      </c>
      <c r="N36">
        <v>9</v>
      </c>
      <c r="S36" t="s">
        <v>112</v>
      </c>
      <c r="T36" t="s">
        <v>112</v>
      </c>
      <c r="U36">
        <v>310</v>
      </c>
      <c r="Z36" s="39">
        <v>43241</v>
      </c>
      <c r="AA36" s="14">
        <v>43</v>
      </c>
      <c r="AB36" s="14">
        <v>7</v>
      </c>
      <c r="AF36" t="s">
        <v>78</v>
      </c>
      <c r="AG36" t="s">
        <v>96</v>
      </c>
      <c r="AH36" s="14">
        <v>54</v>
      </c>
    </row>
    <row r="37" spans="8:34" x14ac:dyDescent="0.25">
      <c r="H37" s="21" t="s">
        <v>152</v>
      </c>
      <c r="I37">
        <v>8</v>
      </c>
      <c r="J37" s="20">
        <v>1.5120015120015121E-4</v>
      </c>
      <c r="K37" s="15">
        <v>8.8987764182424916E-3</v>
      </c>
      <c r="M37" t="s">
        <v>117</v>
      </c>
      <c r="N37">
        <v>8</v>
      </c>
      <c r="S37" t="s">
        <v>101</v>
      </c>
      <c r="T37" t="s">
        <v>101</v>
      </c>
      <c r="U37">
        <v>1288</v>
      </c>
      <c r="Z37" s="39">
        <v>43340</v>
      </c>
      <c r="AA37" s="14">
        <v>2</v>
      </c>
      <c r="AB37" s="14">
        <v>1</v>
      </c>
      <c r="AF37" t="s">
        <v>78</v>
      </c>
      <c r="AG37" t="s">
        <v>110</v>
      </c>
      <c r="AH37" s="14">
        <v>10</v>
      </c>
    </row>
    <row r="38" spans="8:34" x14ac:dyDescent="0.25">
      <c r="H38" s="8" t="s">
        <v>85</v>
      </c>
      <c r="I38" s="14">
        <v>774</v>
      </c>
      <c r="J38" s="20">
        <v>1.4628614628614629E-2</v>
      </c>
      <c r="K38" s="15">
        <v>1</v>
      </c>
      <c r="M38" t="s">
        <v>120</v>
      </c>
      <c r="N38">
        <v>5</v>
      </c>
      <c r="S38" t="s">
        <v>119</v>
      </c>
      <c r="T38" t="s">
        <v>119</v>
      </c>
      <c r="U38">
        <v>169</v>
      </c>
      <c r="Z38" s="39">
        <v>43291</v>
      </c>
      <c r="AA38" s="14">
        <v>3</v>
      </c>
      <c r="AB38" s="14">
        <v>2</v>
      </c>
      <c r="AF38" t="s">
        <v>78</v>
      </c>
      <c r="AG38" t="s">
        <v>131</v>
      </c>
      <c r="AH38" s="14">
        <v>2</v>
      </c>
    </row>
    <row r="39" spans="8:34" x14ac:dyDescent="0.25">
      <c r="H39" s="21" t="s">
        <v>85</v>
      </c>
      <c r="I39">
        <v>533</v>
      </c>
      <c r="J39" s="20">
        <v>1.0073710073710074E-2</v>
      </c>
      <c r="K39" s="15">
        <v>0.68863049095607232</v>
      </c>
      <c r="M39" t="s">
        <v>126</v>
      </c>
      <c r="N39">
        <v>4</v>
      </c>
      <c r="S39" t="s">
        <v>104</v>
      </c>
      <c r="T39" t="s">
        <v>104</v>
      </c>
      <c r="U39">
        <v>1142</v>
      </c>
      <c r="Z39" s="39">
        <v>43293</v>
      </c>
      <c r="AA39" s="14">
        <v>2</v>
      </c>
      <c r="AB39" s="14">
        <v>1</v>
      </c>
      <c r="AF39" t="s">
        <v>82</v>
      </c>
      <c r="AG39" t="s">
        <v>67</v>
      </c>
      <c r="AH39" s="14">
        <v>8</v>
      </c>
    </row>
    <row r="40" spans="8:34" x14ac:dyDescent="0.25">
      <c r="H40" s="21" t="s">
        <v>153</v>
      </c>
      <c r="I40">
        <v>68</v>
      </c>
      <c r="J40" s="20">
        <v>1.2852012852012853E-3</v>
      </c>
      <c r="K40" s="15">
        <v>8.7855297157622733E-2</v>
      </c>
      <c r="M40" t="s">
        <v>123</v>
      </c>
      <c r="N40">
        <v>4</v>
      </c>
      <c r="S40" t="s">
        <v>74</v>
      </c>
      <c r="T40" t="s">
        <v>74</v>
      </c>
      <c r="U40">
        <v>9309</v>
      </c>
      <c r="Z40" s="39">
        <v>43251</v>
      </c>
      <c r="AA40" s="14">
        <v>15</v>
      </c>
      <c r="AB40" s="14">
        <v>2</v>
      </c>
      <c r="AF40" t="s">
        <v>82</v>
      </c>
      <c r="AG40" t="s">
        <v>71</v>
      </c>
      <c r="AH40" s="14">
        <v>19</v>
      </c>
    </row>
    <row r="41" spans="8:34" x14ac:dyDescent="0.25">
      <c r="H41" s="21" t="s">
        <v>154</v>
      </c>
      <c r="I41">
        <v>54</v>
      </c>
      <c r="J41" s="20">
        <v>1.0206010206010206E-3</v>
      </c>
      <c r="K41" s="15">
        <v>6.9767441860465115E-2</v>
      </c>
      <c r="M41" t="s">
        <v>130</v>
      </c>
      <c r="N41">
        <v>3</v>
      </c>
      <c r="S41" t="s">
        <v>108</v>
      </c>
      <c r="T41" t="s">
        <v>108</v>
      </c>
      <c r="U41">
        <v>570</v>
      </c>
      <c r="Z41" s="39">
        <v>43303</v>
      </c>
      <c r="AA41" s="14">
        <v>7</v>
      </c>
      <c r="AB41" s="14">
        <v>4</v>
      </c>
      <c r="AF41" t="s">
        <v>82</v>
      </c>
      <c r="AG41" t="s">
        <v>80</v>
      </c>
      <c r="AH41" s="14">
        <v>10</v>
      </c>
    </row>
    <row r="42" spans="8:34" x14ac:dyDescent="0.25">
      <c r="H42" s="21" t="s">
        <v>155</v>
      </c>
      <c r="I42">
        <v>50</v>
      </c>
      <c r="J42" s="20">
        <v>9.4500094500094499E-4</v>
      </c>
      <c r="K42" s="15">
        <v>6.4599483204134361E-2</v>
      </c>
      <c r="M42" t="s">
        <v>134</v>
      </c>
      <c r="N42">
        <v>3</v>
      </c>
      <c r="S42" t="s">
        <v>133</v>
      </c>
      <c r="T42" t="s">
        <v>133</v>
      </c>
      <c r="U42">
        <v>103</v>
      </c>
      <c r="Z42" s="39">
        <v>43311</v>
      </c>
      <c r="AA42" s="14">
        <v>1</v>
      </c>
      <c r="AB42" s="14">
        <v>1</v>
      </c>
      <c r="AF42" t="s">
        <v>82</v>
      </c>
      <c r="AG42" t="s">
        <v>92</v>
      </c>
      <c r="AH42" s="14">
        <v>14</v>
      </c>
    </row>
    <row r="43" spans="8:34" x14ac:dyDescent="0.25">
      <c r="H43" s="21" t="s">
        <v>156</v>
      </c>
      <c r="I43">
        <v>41</v>
      </c>
      <c r="J43" s="20">
        <v>7.7490077490077486E-4</v>
      </c>
      <c r="K43" s="15">
        <v>5.2971576227390182E-2</v>
      </c>
      <c r="M43" t="s">
        <v>137</v>
      </c>
      <c r="N43">
        <v>2</v>
      </c>
      <c r="S43" t="s">
        <v>159</v>
      </c>
      <c r="T43" t="s">
        <v>159</v>
      </c>
      <c r="U43">
        <v>1</v>
      </c>
      <c r="Z43" s="39">
        <v>43549</v>
      </c>
      <c r="AA43" s="14">
        <v>6</v>
      </c>
      <c r="AB43" s="14">
        <v>1</v>
      </c>
      <c r="AF43" t="s">
        <v>82</v>
      </c>
      <c r="AG43" t="s">
        <v>99</v>
      </c>
      <c r="AH43" s="14">
        <v>1</v>
      </c>
    </row>
    <row r="44" spans="8:34" x14ac:dyDescent="0.25">
      <c r="H44" s="21" t="s">
        <v>157</v>
      </c>
      <c r="I44">
        <v>28</v>
      </c>
      <c r="J44" s="20">
        <v>5.2920052920052917E-4</v>
      </c>
      <c r="K44" s="15">
        <v>3.6175710594315243E-2</v>
      </c>
      <c r="M44" t="s">
        <v>158</v>
      </c>
      <c r="N44">
        <v>1</v>
      </c>
      <c r="S44" t="s">
        <v>129</v>
      </c>
      <c r="T44" t="s">
        <v>129</v>
      </c>
      <c r="U44">
        <v>101</v>
      </c>
      <c r="Z44" s="39">
        <v>43372</v>
      </c>
      <c r="AA44" s="14">
        <v>49</v>
      </c>
      <c r="AB44" s="14">
        <v>6</v>
      </c>
      <c r="AF44" t="s">
        <v>82</v>
      </c>
      <c r="AG44" t="s">
        <v>85</v>
      </c>
      <c r="AH44" s="14">
        <v>14</v>
      </c>
    </row>
    <row r="45" spans="8:34" x14ac:dyDescent="0.25">
      <c r="H45" s="8" t="s">
        <v>89</v>
      </c>
      <c r="I45" s="14">
        <v>508</v>
      </c>
      <c r="J45" s="20">
        <v>9.6012096012096006E-3</v>
      </c>
      <c r="K45" s="15">
        <v>1</v>
      </c>
      <c r="M45" t="s">
        <v>142</v>
      </c>
      <c r="N45">
        <v>1</v>
      </c>
      <c r="S45" t="s">
        <v>151</v>
      </c>
      <c r="T45" t="s">
        <v>151</v>
      </c>
      <c r="U45">
        <v>9</v>
      </c>
      <c r="Z45" s="39">
        <v>43443</v>
      </c>
      <c r="AA45" s="14">
        <v>6</v>
      </c>
      <c r="AB45" s="14">
        <v>2</v>
      </c>
      <c r="AF45" t="s">
        <v>82</v>
      </c>
      <c r="AG45" t="s">
        <v>68</v>
      </c>
      <c r="AH45" s="14">
        <v>4931</v>
      </c>
    </row>
    <row r="46" spans="8:34" x14ac:dyDescent="0.25">
      <c r="H46" s="21" t="s">
        <v>89</v>
      </c>
      <c r="I46">
        <v>256</v>
      </c>
      <c r="J46" s="20">
        <v>4.8384048384048388E-3</v>
      </c>
      <c r="K46" s="15">
        <v>0.50393700787401574</v>
      </c>
      <c r="M46" t="s">
        <v>140</v>
      </c>
      <c r="N46">
        <v>1</v>
      </c>
      <c r="S46" t="s">
        <v>139</v>
      </c>
      <c r="T46" t="s">
        <v>139</v>
      </c>
      <c r="U46">
        <v>56</v>
      </c>
      <c r="Z46" s="39">
        <v>43402</v>
      </c>
      <c r="AA46" s="14">
        <v>12</v>
      </c>
      <c r="AB46" s="14">
        <v>5</v>
      </c>
      <c r="AF46" t="s">
        <v>82</v>
      </c>
      <c r="AG46" t="s">
        <v>96</v>
      </c>
      <c r="AH46" s="14">
        <v>46</v>
      </c>
    </row>
    <row r="47" spans="8:34" x14ac:dyDescent="0.25">
      <c r="H47" s="21" t="s">
        <v>160</v>
      </c>
      <c r="I47">
        <v>124</v>
      </c>
      <c r="J47" s="20">
        <v>2.3436023436023438E-3</v>
      </c>
      <c r="K47" s="15">
        <v>0.24409448818897639</v>
      </c>
      <c r="M47" t="s">
        <v>161</v>
      </c>
      <c r="N47">
        <v>1</v>
      </c>
      <c r="S47" t="s">
        <v>158</v>
      </c>
      <c r="T47" t="s">
        <v>158</v>
      </c>
      <c r="U47">
        <v>1</v>
      </c>
      <c r="Z47" s="39">
        <v>43500</v>
      </c>
      <c r="AA47" s="14">
        <v>5</v>
      </c>
      <c r="AB47" s="14">
        <v>2</v>
      </c>
      <c r="AF47" t="s">
        <v>87</v>
      </c>
      <c r="AG47" t="s">
        <v>71</v>
      </c>
      <c r="AH47" s="14">
        <v>5</v>
      </c>
    </row>
    <row r="48" spans="8:34" x14ac:dyDescent="0.25">
      <c r="H48" s="21" t="s">
        <v>162</v>
      </c>
      <c r="I48">
        <v>75</v>
      </c>
      <c r="J48" s="20">
        <v>1.4175014175014176E-3</v>
      </c>
      <c r="K48" s="15">
        <v>0.14763779527559054</v>
      </c>
      <c r="M48" t="s">
        <v>159</v>
      </c>
      <c r="N48">
        <v>1</v>
      </c>
      <c r="S48" t="s">
        <v>161</v>
      </c>
      <c r="T48" t="s">
        <v>161</v>
      </c>
      <c r="U48">
        <v>1</v>
      </c>
      <c r="Z48" s="39">
        <v>43231</v>
      </c>
      <c r="AA48" s="14">
        <v>233</v>
      </c>
      <c r="AB48" s="14">
        <v>8</v>
      </c>
      <c r="AF48" t="s">
        <v>87</v>
      </c>
      <c r="AG48" t="s">
        <v>72</v>
      </c>
      <c r="AH48" s="14">
        <v>12</v>
      </c>
    </row>
    <row r="49" spans="8:34" x14ac:dyDescent="0.25">
      <c r="H49" s="21" t="s">
        <v>163</v>
      </c>
      <c r="I49">
        <v>53</v>
      </c>
      <c r="J49" s="20">
        <v>1.0017010017010018E-3</v>
      </c>
      <c r="K49" s="15">
        <v>0.10433070866141732</v>
      </c>
      <c r="M49" t="s">
        <v>135</v>
      </c>
      <c r="N49">
        <v>52910</v>
      </c>
      <c r="S49" t="s">
        <v>135</v>
      </c>
      <c r="U49">
        <v>52910</v>
      </c>
      <c r="Z49" s="39">
        <v>43239</v>
      </c>
      <c r="AA49" s="14">
        <v>89</v>
      </c>
      <c r="AB49" s="14">
        <v>10</v>
      </c>
      <c r="AF49" t="s">
        <v>87</v>
      </c>
      <c r="AG49" t="s">
        <v>89</v>
      </c>
      <c r="AH49" s="14">
        <v>125</v>
      </c>
    </row>
    <row r="50" spans="8:34" x14ac:dyDescent="0.25">
      <c r="H50" s="8" t="s">
        <v>92</v>
      </c>
      <c r="I50" s="14">
        <v>358</v>
      </c>
      <c r="J50" s="20">
        <v>6.7662067662067659E-3</v>
      </c>
      <c r="K50" s="15">
        <v>1</v>
      </c>
      <c r="Z50" s="39">
        <v>43246</v>
      </c>
      <c r="AA50" s="14">
        <v>74</v>
      </c>
      <c r="AB50" s="14">
        <v>6</v>
      </c>
      <c r="AF50" t="s">
        <v>87</v>
      </c>
      <c r="AG50" t="s">
        <v>80</v>
      </c>
      <c r="AH50" s="14">
        <v>202</v>
      </c>
    </row>
    <row r="51" spans="8:34" x14ac:dyDescent="0.25">
      <c r="H51" s="21" t="s">
        <v>164</v>
      </c>
      <c r="I51">
        <v>133</v>
      </c>
      <c r="J51" s="20">
        <v>2.5137025137025137E-3</v>
      </c>
      <c r="K51" s="15">
        <v>0.37150837988826818</v>
      </c>
      <c r="Z51" s="39">
        <v>43341</v>
      </c>
      <c r="AA51" s="14">
        <v>13</v>
      </c>
      <c r="AB51" s="14">
        <v>4</v>
      </c>
      <c r="AF51" t="s">
        <v>87</v>
      </c>
      <c r="AG51" t="s">
        <v>99</v>
      </c>
      <c r="AH51" s="14">
        <v>4</v>
      </c>
    </row>
    <row r="52" spans="8:34" x14ac:dyDescent="0.25">
      <c r="H52" s="21" t="s">
        <v>165</v>
      </c>
      <c r="I52">
        <v>68</v>
      </c>
      <c r="J52" s="20">
        <v>1.2852012852012853E-3</v>
      </c>
      <c r="K52" s="15">
        <v>0.18994413407821228</v>
      </c>
      <c r="Z52" s="39">
        <v>43444</v>
      </c>
      <c r="AA52" s="14">
        <v>241</v>
      </c>
      <c r="AB52" s="14">
        <v>15</v>
      </c>
      <c r="AF52" t="s">
        <v>87</v>
      </c>
      <c r="AG52" t="s">
        <v>85</v>
      </c>
      <c r="AH52" s="14">
        <v>9</v>
      </c>
    </row>
    <row r="53" spans="8:34" x14ac:dyDescent="0.25">
      <c r="H53" s="21" t="s">
        <v>166</v>
      </c>
      <c r="I53">
        <v>57</v>
      </c>
      <c r="J53" s="20">
        <v>1.0773010773010773E-3</v>
      </c>
      <c r="K53" s="15">
        <v>0.15921787709497207</v>
      </c>
      <c r="Z53" s="39">
        <v>43491</v>
      </c>
      <c r="AA53" s="14">
        <v>10</v>
      </c>
      <c r="AB53" s="14">
        <v>1</v>
      </c>
      <c r="AF53" t="s">
        <v>87</v>
      </c>
      <c r="AG53" t="s">
        <v>68</v>
      </c>
      <c r="AH53" s="14">
        <v>3083</v>
      </c>
    </row>
    <row r="54" spans="8:34" x14ac:dyDescent="0.25">
      <c r="H54" s="21" t="s">
        <v>167</v>
      </c>
      <c r="I54">
        <v>31</v>
      </c>
      <c r="J54" s="20">
        <v>5.8590058590058595E-4</v>
      </c>
      <c r="K54" s="15">
        <v>8.6592178770949726E-2</v>
      </c>
      <c r="Z54" s="39">
        <v>43238</v>
      </c>
      <c r="AA54" s="14">
        <v>6</v>
      </c>
      <c r="AB54" s="14">
        <v>2</v>
      </c>
      <c r="AF54" t="s">
        <v>87</v>
      </c>
      <c r="AG54" t="s">
        <v>96</v>
      </c>
      <c r="AH54" s="14">
        <v>92</v>
      </c>
    </row>
    <row r="55" spans="8:34" x14ac:dyDescent="0.25">
      <c r="H55" s="21" t="s">
        <v>168</v>
      </c>
      <c r="I55">
        <v>23</v>
      </c>
      <c r="J55" s="20">
        <v>4.3470043470043471E-4</v>
      </c>
      <c r="K55" s="15">
        <v>6.4245810055865923E-2</v>
      </c>
      <c r="Z55" s="39">
        <v>43248</v>
      </c>
      <c r="AA55" s="14">
        <v>17</v>
      </c>
      <c r="AB55" s="14">
        <v>2</v>
      </c>
      <c r="AF55" t="s">
        <v>90</v>
      </c>
      <c r="AG55" t="s">
        <v>67</v>
      </c>
      <c r="AH55" s="14">
        <v>9</v>
      </c>
    </row>
    <row r="56" spans="8:34" x14ac:dyDescent="0.25">
      <c r="H56" s="21" t="s">
        <v>169</v>
      </c>
      <c r="I56">
        <v>21</v>
      </c>
      <c r="J56" s="20">
        <v>3.9690039690039688E-4</v>
      </c>
      <c r="K56" s="15">
        <v>5.8659217877094973E-2</v>
      </c>
      <c r="Z56" s="39">
        <v>43542</v>
      </c>
      <c r="AA56" s="14">
        <v>65</v>
      </c>
      <c r="AB56" s="14">
        <v>3</v>
      </c>
      <c r="AF56" t="s">
        <v>90</v>
      </c>
      <c r="AG56" t="s">
        <v>71</v>
      </c>
      <c r="AH56" s="14">
        <v>4</v>
      </c>
    </row>
    <row r="57" spans="8:34" x14ac:dyDescent="0.25">
      <c r="H57" s="21" t="s">
        <v>170</v>
      </c>
      <c r="I57">
        <v>12</v>
      </c>
      <c r="J57" s="20">
        <v>2.268002268002268E-4</v>
      </c>
      <c r="K57" s="15">
        <v>3.3519553072625698E-2</v>
      </c>
      <c r="Z57" s="39">
        <v>43253</v>
      </c>
      <c r="AA57" s="14">
        <v>195</v>
      </c>
      <c r="AB57" s="14">
        <v>7</v>
      </c>
      <c r="AF57" t="s">
        <v>90</v>
      </c>
      <c r="AG57" t="s">
        <v>89</v>
      </c>
      <c r="AH57" s="14">
        <v>20</v>
      </c>
    </row>
    <row r="58" spans="8:34" x14ac:dyDescent="0.25">
      <c r="H58" s="21" t="s">
        <v>171</v>
      </c>
      <c r="I58">
        <v>11</v>
      </c>
      <c r="J58" s="20">
        <v>2.0790020790020791E-4</v>
      </c>
      <c r="K58" s="15">
        <v>3.0726256983240222E-2</v>
      </c>
      <c r="Z58" s="39">
        <v>43557</v>
      </c>
      <c r="AA58" s="14">
        <v>2</v>
      </c>
      <c r="AB58" s="14">
        <v>1</v>
      </c>
      <c r="AF58" t="s">
        <v>90</v>
      </c>
      <c r="AG58" t="s">
        <v>92</v>
      </c>
      <c r="AH58" s="14">
        <v>62</v>
      </c>
    </row>
    <row r="59" spans="8:34" x14ac:dyDescent="0.25">
      <c r="H59" s="21" t="s">
        <v>172</v>
      </c>
      <c r="I59">
        <v>2</v>
      </c>
      <c r="J59" s="20">
        <v>3.7800037800037803E-5</v>
      </c>
      <c r="K59" s="15">
        <v>5.5865921787709499E-3</v>
      </c>
      <c r="Z59" s="39">
        <v>43403</v>
      </c>
      <c r="AA59" s="14">
        <v>35</v>
      </c>
      <c r="AB59" s="14">
        <v>2</v>
      </c>
      <c r="AF59" t="s">
        <v>90</v>
      </c>
      <c r="AG59" t="s">
        <v>99</v>
      </c>
      <c r="AH59" s="14">
        <v>23</v>
      </c>
    </row>
    <row r="60" spans="8:34" x14ac:dyDescent="0.25">
      <c r="H60" s="8" t="s">
        <v>96</v>
      </c>
      <c r="I60" s="14">
        <v>334</v>
      </c>
      <c r="J60" s="20">
        <v>6.3126063126063125E-3</v>
      </c>
      <c r="K60" s="15">
        <v>1</v>
      </c>
      <c r="Z60" s="39">
        <v>43442</v>
      </c>
      <c r="AA60" s="14">
        <v>50</v>
      </c>
      <c r="AB60" s="14">
        <v>1</v>
      </c>
      <c r="AF60" t="s">
        <v>90</v>
      </c>
      <c r="AG60" t="s">
        <v>68</v>
      </c>
      <c r="AH60" s="14">
        <v>3026</v>
      </c>
    </row>
    <row r="61" spans="8:34" x14ac:dyDescent="0.25">
      <c r="H61" s="21" t="s">
        <v>173</v>
      </c>
      <c r="I61">
        <v>240</v>
      </c>
      <c r="J61" s="20">
        <v>4.5360045360045356E-3</v>
      </c>
      <c r="K61" s="15">
        <v>0.71856287425149701</v>
      </c>
      <c r="Z61" s="39">
        <v>43387</v>
      </c>
      <c r="AA61" s="14">
        <v>570</v>
      </c>
      <c r="AB61" s="14">
        <v>15</v>
      </c>
      <c r="AF61" t="s">
        <v>90</v>
      </c>
      <c r="AG61" t="s">
        <v>96</v>
      </c>
      <c r="AH61" s="14">
        <v>26</v>
      </c>
    </row>
    <row r="62" spans="8:34" x14ac:dyDescent="0.25">
      <c r="H62" s="21" t="s">
        <v>174</v>
      </c>
      <c r="I62">
        <v>45</v>
      </c>
      <c r="J62" s="20">
        <v>8.5050085050085054E-4</v>
      </c>
      <c r="K62" s="15">
        <v>0.1347305389221557</v>
      </c>
      <c r="Z62" s="39">
        <v>43566</v>
      </c>
      <c r="AA62" s="14">
        <v>2</v>
      </c>
      <c r="AB62" s="14">
        <v>1</v>
      </c>
      <c r="AF62" t="s">
        <v>90</v>
      </c>
      <c r="AG62" t="s">
        <v>110</v>
      </c>
      <c r="AH62" s="14">
        <v>1</v>
      </c>
    </row>
    <row r="63" spans="8:34" x14ac:dyDescent="0.25">
      <c r="H63" s="21" t="s">
        <v>175</v>
      </c>
      <c r="I63">
        <v>41</v>
      </c>
      <c r="J63" s="20">
        <v>7.7490077490077486E-4</v>
      </c>
      <c r="K63" s="15">
        <v>0.12275449101796407</v>
      </c>
      <c r="Z63" s="39">
        <v>43295</v>
      </c>
      <c r="AA63" s="14">
        <v>215</v>
      </c>
      <c r="AB63" s="14">
        <v>8</v>
      </c>
      <c r="AF63" t="s">
        <v>94</v>
      </c>
      <c r="AG63" t="s">
        <v>72</v>
      </c>
      <c r="AH63" s="14">
        <v>2</v>
      </c>
    </row>
    <row r="64" spans="8:34" x14ac:dyDescent="0.25">
      <c r="H64" s="21" t="s">
        <v>176</v>
      </c>
      <c r="I64">
        <v>8</v>
      </c>
      <c r="J64" s="20">
        <v>1.5120015120015121E-4</v>
      </c>
      <c r="K64" s="15">
        <v>2.3952095808383235E-2</v>
      </c>
      <c r="Z64" s="39">
        <v>43325</v>
      </c>
      <c r="AA64" s="14">
        <v>230</v>
      </c>
      <c r="AB64" s="14">
        <v>10</v>
      </c>
      <c r="AF64" t="s">
        <v>94</v>
      </c>
      <c r="AG64" t="s">
        <v>99</v>
      </c>
      <c r="AH64" s="14">
        <v>2</v>
      </c>
    </row>
    <row r="65" spans="8:34" x14ac:dyDescent="0.25">
      <c r="H65" s="8" t="s">
        <v>99</v>
      </c>
      <c r="I65" s="14">
        <v>136</v>
      </c>
      <c r="J65" s="20">
        <v>2.5704025704025705E-3</v>
      </c>
      <c r="K65" s="15">
        <v>1</v>
      </c>
      <c r="Z65" s="39">
        <v>43358</v>
      </c>
      <c r="AA65" s="14">
        <v>368</v>
      </c>
      <c r="AB65" s="14">
        <v>15</v>
      </c>
      <c r="AF65" t="s">
        <v>94</v>
      </c>
      <c r="AG65" t="s">
        <v>85</v>
      </c>
      <c r="AH65" s="14">
        <v>323</v>
      </c>
    </row>
    <row r="66" spans="8:34" x14ac:dyDescent="0.25">
      <c r="H66" s="21" t="s">
        <v>99</v>
      </c>
      <c r="I66">
        <v>121</v>
      </c>
      <c r="J66" s="20">
        <v>2.286902286902287E-3</v>
      </c>
      <c r="K66" s="15">
        <v>0.88970588235294112</v>
      </c>
      <c r="Z66" s="39">
        <v>43499</v>
      </c>
      <c r="AA66" s="14">
        <v>47</v>
      </c>
      <c r="AB66" s="14">
        <v>3</v>
      </c>
      <c r="AF66" t="s">
        <v>94</v>
      </c>
      <c r="AG66" t="s">
        <v>68</v>
      </c>
      <c r="AH66" s="14">
        <v>1827</v>
      </c>
    </row>
    <row r="67" spans="8:34" x14ac:dyDescent="0.25">
      <c r="H67" s="21" t="s">
        <v>177</v>
      </c>
      <c r="I67">
        <v>15</v>
      </c>
      <c r="J67" s="20">
        <v>2.8350028350028348E-4</v>
      </c>
      <c r="K67" s="15">
        <v>0.11029411764705882</v>
      </c>
      <c r="Z67" s="39">
        <v>43497</v>
      </c>
      <c r="AA67" s="14">
        <v>257</v>
      </c>
      <c r="AB67" s="14">
        <v>5</v>
      </c>
      <c r="AF67" t="s">
        <v>94</v>
      </c>
      <c r="AG67" t="s">
        <v>96</v>
      </c>
      <c r="AH67" s="14">
        <v>5</v>
      </c>
    </row>
    <row r="68" spans="8:34" x14ac:dyDescent="0.25">
      <c r="H68" s="8" t="s">
        <v>84</v>
      </c>
      <c r="I68" s="14">
        <v>128</v>
      </c>
      <c r="J68" s="20">
        <v>2.4192024192024194E-3</v>
      </c>
      <c r="K68" s="20">
        <v>1</v>
      </c>
      <c r="Z68" s="39">
        <v>43558</v>
      </c>
      <c r="AA68" s="14">
        <v>4</v>
      </c>
      <c r="AB68" s="14">
        <v>1</v>
      </c>
      <c r="AF68" t="s">
        <v>71</v>
      </c>
      <c r="AG68" t="s">
        <v>67</v>
      </c>
      <c r="AH68" s="14">
        <v>41</v>
      </c>
    </row>
    <row r="69" spans="8:34" x14ac:dyDescent="0.25">
      <c r="H69" s="21" t="s">
        <v>178</v>
      </c>
      <c r="I69">
        <v>66</v>
      </c>
      <c r="J69" s="20">
        <v>1.2474012474012475E-3</v>
      </c>
      <c r="K69" s="20">
        <v>0.515625</v>
      </c>
      <c r="Z69" s="39">
        <v>43230</v>
      </c>
      <c r="AA69" s="14">
        <v>1</v>
      </c>
      <c r="AB69" s="14">
        <v>1</v>
      </c>
      <c r="AF69" t="s">
        <v>71</v>
      </c>
      <c r="AG69" t="s">
        <v>71</v>
      </c>
      <c r="AH69" s="14">
        <v>6</v>
      </c>
    </row>
    <row r="70" spans="8:34" x14ac:dyDescent="0.25">
      <c r="H70" s="21" t="s">
        <v>179</v>
      </c>
      <c r="I70">
        <v>55</v>
      </c>
      <c r="J70" s="20">
        <v>1.0395010395010396E-3</v>
      </c>
      <c r="K70" s="20">
        <v>0.4296875</v>
      </c>
      <c r="Z70" s="39">
        <v>43554</v>
      </c>
      <c r="AA70" s="14">
        <v>42</v>
      </c>
      <c r="AB70" s="14">
        <v>4</v>
      </c>
      <c r="AF70" t="s">
        <v>71</v>
      </c>
      <c r="AG70" t="s">
        <v>72</v>
      </c>
      <c r="AH70" s="14">
        <v>34</v>
      </c>
    </row>
    <row r="71" spans="8:34" x14ac:dyDescent="0.25">
      <c r="H71" s="21" t="s">
        <v>180</v>
      </c>
      <c r="I71">
        <v>7</v>
      </c>
      <c r="J71" s="20">
        <v>1.3230013230013229E-4</v>
      </c>
      <c r="K71" s="20">
        <v>5.46875E-2</v>
      </c>
      <c r="Z71" s="39">
        <v>43326</v>
      </c>
      <c r="AA71" s="14">
        <v>80</v>
      </c>
      <c r="AB71" s="14">
        <v>4</v>
      </c>
      <c r="AF71" t="s">
        <v>71</v>
      </c>
      <c r="AG71" t="s">
        <v>84</v>
      </c>
      <c r="AH71" s="14">
        <v>5</v>
      </c>
    </row>
    <row r="72" spans="8:34" x14ac:dyDescent="0.25">
      <c r="H72" s="8" t="s">
        <v>106</v>
      </c>
      <c r="I72" s="14">
        <v>73</v>
      </c>
      <c r="J72" s="20">
        <v>1.3797013797013796E-3</v>
      </c>
      <c r="K72" s="15">
        <v>1</v>
      </c>
      <c r="Z72" s="39">
        <v>43294</v>
      </c>
      <c r="AA72" s="14">
        <v>25</v>
      </c>
      <c r="AB72" s="14">
        <v>1</v>
      </c>
      <c r="AF72" t="s">
        <v>71</v>
      </c>
      <c r="AG72" t="s">
        <v>89</v>
      </c>
      <c r="AH72" s="14">
        <v>82</v>
      </c>
    </row>
    <row r="73" spans="8:34" x14ac:dyDescent="0.25">
      <c r="H73" s="21" t="s">
        <v>181</v>
      </c>
      <c r="I73">
        <v>37</v>
      </c>
      <c r="J73" s="20">
        <v>6.993006993006993E-4</v>
      </c>
      <c r="K73" s="15">
        <v>0.50684931506849318</v>
      </c>
      <c r="Z73" s="39">
        <v>43371</v>
      </c>
      <c r="AA73" s="14">
        <v>5</v>
      </c>
      <c r="AB73" s="14">
        <v>1</v>
      </c>
      <c r="AF73" t="s">
        <v>71</v>
      </c>
      <c r="AG73" t="s">
        <v>80</v>
      </c>
      <c r="AH73" s="14">
        <v>14</v>
      </c>
    </row>
    <row r="74" spans="8:34" x14ac:dyDescent="0.25">
      <c r="H74" s="21" t="s">
        <v>182</v>
      </c>
      <c r="I74">
        <v>20</v>
      </c>
      <c r="J74" s="20">
        <v>3.7800037800037799E-4</v>
      </c>
      <c r="K74" s="15">
        <v>0.27397260273972601</v>
      </c>
      <c r="Z74" s="39">
        <v>43445</v>
      </c>
      <c r="AA74" s="14">
        <v>50</v>
      </c>
      <c r="AB74" s="14">
        <v>1</v>
      </c>
      <c r="AF74" t="s">
        <v>71</v>
      </c>
      <c r="AG74" t="s">
        <v>92</v>
      </c>
      <c r="AH74" s="14">
        <v>36</v>
      </c>
    </row>
    <row r="75" spans="8:34" x14ac:dyDescent="0.25">
      <c r="H75" s="21" t="s">
        <v>183</v>
      </c>
      <c r="I75">
        <v>16</v>
      </c>
      <c r="J75" s="20">
        <v>3.0240030240030242E-4</v>
      </c>
      <c r="K75" s="15">
        <v>0.21917808219178081</v>
      </c>
      <c r="Z75" s="39">
        <v>43551</v>
      </c>
      <c r="AA75" s="14">
        <v>10</v>
      </c>
      <c r="AB75" s="14">
        <v>1</v>
      </c>
      <c r="AF75" t="s">
        <v>71</v>
      </c>
      <c r="AG75" t="s">
        <v>99</v>
      </c>
      <c r="AH75" s="14">
        <v>25</v>
      </c>
    </row>
    <row r="76" spans="8:34" x14ac:dyDescent="0.25">
      <c r="H76" s="8" t="s">
        <v>110</v>
      </c>
      <c r="I76" s="14">
        <v>36</v>
      </c>
      <c r="J76" s="20">
        <v>6.8040068040068041E-4</v>
      </c>
      <c r="K76" s="15">
        <v>1</v>
      </c>
      <c r="Z76" s="39">
        <v>43307</v>
      </c>
      <c r="AA76" s="14">
        <v>1</v>
      </c>
      <c r="AB76" s="14">
        <v>1</v>
      </c>
      <c r="AF76" t="s">
        <v>71</v>
      </c>
      <c r="AG76" t="s">
        <v>85</v>
      </c>
      <c r="AH76" s="14">
        <v>84</v>
      </c>
    </row>
    <row r="77" spans="8:34" x14ac:dyDescent="0.25">
      <c r="H77" s="21" t="s">
        <v>184</v>
      </c>
      <c r="I77">
        <v>15</v>
      </c>
      <c r="J77" s="20">
        <v>2.8350028350028348E-4</v>
      </c>
      <c r="K77" s="15">
        <v>0.41666666666666669</v>
      </c>
      <c r="Z77" s="39">
        <v>43302</v>
      </c>
      <c r="AA77" s="14">
        <v>1</v>
      </c>
      <c r="AB77" s="14">
        <v>1</v>
      </c>
      <c r="AF77" t="s">
        <v>71</v>
      </c>
      <c r="AG77" t="s">
        <v>68</v>
      </c>
      <c r="AH77" s="14">
        <v>1744</v>
      </c>
    </row>
    <row r="78" spans="8:34" x14ac:dyDescent="0.25">
      <c r="H78" s="21" t="s">
        <v>185</v>
      </c>
      <c r="I78">
        <v>9</v>
      </c>
      <c r="J78" s="20">
        <v>1.701001701001701E-4</v>
      </c>
      <c r="K78" s="15">
        <v>0.25</v>
      </c>
      <c r="Z78" s="39">
        <v>43306</v>
      </c>
      <c r="AA78" s="14">
        <v>2</v>
      </c>
      <c r="AB78" s="14">
        <v>2</v>
      </c>
      <c r="AF78" t="s">
        <v>71</v>
      </c>
      <c r="AG78" t="s">
        <v>96</v>
      </c>
      <c r="AH78" s="14">
        <v>28</v>
      </c>
    </row>
    <row r="79" spans="8:34" x14ac:dyDescent="0.25">
      <c r="H79" s="21" t="s">
        <v>186</v>
      </c>
      <c r="I79">
        <v>7</v>
      </c>
      <c r="J79" s="20">
        <v>1.3230013230013229E-4</v>
      </c>
      <c r="K79" s="15">
        <v>0.19444444444444445</v>
      </c>
      <c r="Z79" s="39">
        <v>43254</v>
      </c>
      <c r="AA79" s="14">
        <v>2</v>
      </c>
      <c r="AB79" s="14">
        <v>1</v>
      </c>
      <c r="AF79" t="s">
        <v>71</v>
      </c>
      <c r="AG79" t="s">
        <v>110</v>
      </c>
      <c r="AH79" s="14">
        <v>2</v>
      </c>
    </row>
    <row r="80" spans="8:34" x14ac:dyDescent="0.25">
      <c r="H80" s="21" t="s">
        <v>187</v>
      </c>
      <c r="I80">
        <v>5</v>
      </c>
      <c r="J80" s="20">
        <v>9.4500094500094497E-5</v>
      </c>
      <c r="K80" s="15">
        <v>0.1388888888888889</v>
      </c>
      <c r="Z80" s="39">
        <v>43252</v>
      </c>
      <c r="AA80" s="14">
        <v>1</v>
      </c>
      <c r="AB80" s="14">
        <v>1</v>
      </c>
      <c r="AF80" t="s">
        <v>101</v>
      </c>
      <c r="AG80" t="s">
        <v>71</v>
      </c>
      <c r="AH80" s="14">
        <v>3</v>
      </c>
    </row>
    <row r="81" spans="8:34" x14ac:dyDescent="0.25">
      <c r="H81" s="8" t="s">
        <v>114</v>
      </c>
      <c r="I81" s="14">
        <v>20</v>
      </c>
      <c r="J81" s="20">
        <v>3.7800037800037799E-4</v>
      </c>
      <c r="K81" s="15">
        <v>1</v>
      </c>
      <c r="Z81" s="39">
        <v>43237</v>
      </c>
      <c r="AA81" s="14">
        <v>9</v>
      </c>
      <c r="AB81" s="14">
        <v>1</v>
      </c>
      <c r="AF81" t="s">
        <v>101</v>
      </c>
      <c r="AG81" t="s">
        <v>89</v>
      </c>
      <c r="AH81" s="14">
        <v>8</v>
      </c>
    </row>
    <row r="82" spans="8:34" x14ac:dyDescent="0.25">
      <c r="H82" s="21" t="s">
        <v>114</v>
      </c>
      <c r="I82">
        <v>9</v>
      </c>
      <c r="J82" s="20">
        <v>1.701001701001701E-4</v>
      </c>
      <c r="K82" s="15">
        <v>0.45</v>
      </c>
      <c r="Z82" s="39">
        <v>43594</v>
      </c>
      <c r="AA82" s="14">
        <v>92</v>
      </c>
      <c r="AB82" s="14">
        <v>8</v>
      </c>
      <c r="AF82" t="s">
        <v>101</v>
      </c>
      <c r="AG82" t="s">
        <v>80</v>
      </c>
      <c r="AH82" s="14">
        <v>4</v>
      </c>
    </row>
    <row r="83" spans="8:34" x14ac:dyDescent="0.25">
      <c r="H83" s="21" t="s">
        <v>188</v>
      </c>
      <c r="I83">
        <v>9</v>
      </c>
      <c r="J83" s="20">
        <v>1.701001701001701E-4</v>
      </c>
      <c r="K83" s="15">
        <v>0.45</v>
      </c>
      <c r="Z83" s="39">
        <v>43593</v>
      </c>
      <c r="AA83" s="14">
        <v>116</v>
      </c>
      <c r="AB83" s="14">
        <v>8</v>
      </c>
      <c r="AF83" t="s">
        <v>101</v>
      </c>
      <c r="AG83" t="s">
        <v>92</v>
      </c>
      <c r="AH83" s="14">
        <v>9</v>
      </c>
    </row>
    <row r="84" spans="8:34" x14ac:dyDescent="0.25">
      <c r="H84" s="21" t="s">
        <v>189</v>
      </c>
      <c r="I84">
        <v>2</v>
      </c>
      <c r="J84" s="20">
        <v>3.7800037800037803E-5</v>
      </c>
      <c r="K84" s="15">
        <v>0.1</v>
      </c>
      <c r="Z84" s="39">
        <v>43604</v>
      </c>
      <c r="AA84" s="14">
        <v>912</v>
      </c>
      <c r="AB84" s="14">
        <v>10</v>
      </c>
      <c r="AF84" t="s">
        <v>101</v>
      </c>
      <c r="AG84" t="s">
        <v>99</v>
      </c>
      <c r="AH84" s="14">
        <v>2</v>
      </c>
    </row>
    <row r="85" spans="8:34" x14ac:dyDescent="0.25">
      <c r="H85" s="8" t="s">
        <v>118</v>
      </c>
      <c r="I85" s="14">
        <v>16</v>
      </c>
      <c r="J85" s="20">
        <v>3.0240030240030242E-4</v>
      </c>
      <c r="K85" s="15">
        <v>1</v>
      </c>
      <c r="Z85" s="39">
        <v>43606</v>
      </c>
      <c r="AA85" s="14">
        <v>266</v>
      </c>
      <c r="AB85" s="14">
        <v>12</v>
      </c>
      <c r="AF85" t="s">
        <v>101</v>
      </c>
      <c r="AG85" t="s">
        <v>85</v>
      </c>
      <c r="AH85" s="14">
        <v>35</v>
      </c>
    </row>
    <row r="86" spans="8:34" x14ac:dyDescent="0.25">
      <c r="H86" s="21" t="s">
        <v>190</v>
      </c>
      <c r="I86">
        <v>16</v>
      </c>
      <c r="J86" s="20">
        <v>3.0240030240030242E-4</v>
      </c>
      <c r="K86" s="15">
        <v>1</v>
      </c>
      <c r="Z86" s="39">
        <v>43628</v>
      </c>
      <c r="AA86" s="14">
        <v>134</v>
      </c>
      <c r="AB86" s="14">
        <v>13</v>
      </c>
      <c r="AF86" t="s">
        <v>101</v>
      </c>
      <c r="AG86" t="s">
        <v>68</v>
      </c>
      <c r="AH86" s="14">
        <v>1213</v>
      </c>
    </row>
    <row r="87" spans="8:34" x14ac:dyDescent="0.25">
      <c r="H87" s="8" t="s">
        <v>76</v>
      </c>
      <c r="I87" s="14">
        <v>14</v>
      </c>
      <c r="J87" s="20">
        <v>2.6460026460026459E-4</v>
      </c>
      <c r="K87" s="20">
        <v>1</v>
      </c>
      <c r="Z87" s="39">
        <v>43607</v>
      </c>
      <c r="AA87" s="14">
        <v>58</v>
      </c>
      <c r="AB87" s="14">
        <v>8</v>
      </c>
      <c r="AF87" t="s">
        <v>101</v>
      </c>
      <c r="AG87" t="s">
        <v>96</v>
      </c>
      <c r="AH87" s="14">
        <v>2</v>
      </c>
    </row>
    <row r="88" spans="8:34" x14ac:dyDescent="0.25">
      <c r="H88" s="21" t="s">
        <v>191</v>
      </c>
      <c r="I88">
        <v>8</v>
      </c>
      <c r="J88" s="20">
        <v>1.5120015120015121E-4</v>
      </c>
      <c r="K88" s="20">
        <v>0.5714285714285714</v>
      </c>
      <c r="Z88" s="39">
        <v>43600</v>
      </c>
      <c r="AA88" s="14">
        <v>147</v>
      </c>
      <c r="AB88" s="14">
        <v>8</v>
      </c>
      <c r="AF88" t="s">
        <v>101</v>
      </c>
      <c r="AG88" t="s">
        <v>110</v>
      </c>
      <c r="AH88" s="14">
        <v>12</v>
      </c>
    </row>
    <row r="89" spans="8:34" x14ac:dyDescent="0.25">
      <c r="H89" s="21" t="s">
        <v>192</v>
      </c>
      <c r="I89">
        <v>6</v>
      </c>
      <c r="J89" s="20">
        <v>1.134001134001134E-4</v>
      </c>
      <c r="K89" s="20">
        <v>0.42857142857142855</v>
      </c>
      <c r="Z89" s="39">
        <v>43605</v>
      </c>
      <c r="AA89" s="14">
        <v>376</v>
      </c>
      <c r="AB89" s="14">
        <v>30</v>
      </c>
      <c r="AF89" t="s">
        <v>104</v>
      </c>
      <c r="AG89" t="s">
        <v>85</v>
      </c>
      <c r="AH89" s="14">
        <v>5</v>
      </c>
    </row>
    <row r="90" spans="8:34" x14ac:dyDescent="0.25">
      <c r="H90" s="8" t="s">
        <v>124</v>
      </c>
      <c r="I90" s="14">
        <v>12</v>
      </c>
      <c r="J90" s="20">
        <v>2.268002268002268E-4</v>
      </c>
      <c r="K90" s="15">
        <v>1</v>
      </c>
      <c r="Z90" s="39">
        <v>43627</v>
      </c>
      <c r="AA90" s="14">
        <v>146</v>
      </c>
      <c r="AB90" s="14">
        <v>7</v>
      </c>
      <c r="AF90" t="s">
        <v>104</v>
      </c>
      <c r="AG90" t="s">
        <v>68</v>
      </c>
      <c r="AH90" s="14">
        <v>1137</v>
      </c>
    </row>
    <row r="91" spans="8:34" x14ac:dyDescent="0.25">
      <c r="H91" s="21" t="s">
        <v>193</v>
      </c>
      <c r="I91">
        <v>7</v>
      </c>
      <c r="J91" s="20">
        <v>1.3230013230013229E-4</v>
      </c>
      <c r="K91" s="15">
        <v>0.58333333333333337</v>
      </c>
      <c r="Z91" s="39">
        <v>43625</v>
      </c>
      <c r="AA91" s="14">
        <v>77</v>
      </c>
      <c r="AB91" s="14">
        <v>8</v>
      </c>
      <c r="AF91" t="s">
        <v>108</v>
      </c>
      <c r="AG91" t="s">
        <v>71</v>
      </c>
      <c r="AH91" s="14">
        <v>2</v>
      </c>
    </row>
    <row r="92" spans="8:34" x14ac:dyDescent="0.25">
      <c r="H92" s="21" t="s">
        <v>194</v>
      </c>
      <c r="I92">
        <v>5</v>
      </c>
      <c r="J92" s="20">
        <v>9.4500094500094497E-5</v>
      </c>
      <c r="K92" s="15">
        <v>0.41666666666666669</v>
      </c>
      <c r="Z92" s="39">
        <v>43612</v>
      </c>
      <c r="AA92" s="14">
        <v>156</v>
      </c>
      <c r="AB92" s="14">
        <v>17</v>
      </c>
      <c r="AF92" t="s">
        <v>108</v>
      </c>
      <c r="AG92" t="s">
        <v>89</v>
      </c>
      <c r="AH92" s="14">
        <v>15</v>
      </c>
    </row>
    <row r="93" spans="8:34" x14ac:dyDescent="0.25">
      <c r="H93" s="8" t="s">
        <v>127</v>
      </c>
      <c r="I93" s="14">
        <v>11</v>
      </c>
      <c r="J93" s="20">
        <v>2.0790020790020791E-4</v>
      </c>
      <c r="K93" s="20">
        <v>1</v>
      </c>
      <c r="Z93" s="39">
        <v>43599</v>
      </c>
      <c r="AA93" s="14">
        <v>360</v>
      </c>
      <c r="AB93" s="14">
        <v>14</v>
      </c>
      <c r="AF93" t="s">
        <v>108</v>
      </c>
      <c r="AG93" t="s">
        <v>80</v>
      </c>
      <c r="AH93" s="14">
        <v>5</v>
      </c>
    </row>
    <row r="94" spans="8:34" x14ac:dyDescent="0.25">
      <c r="H94" s="21" t="s">
        <v>195</v>
      </c>
      <c r="I94">
        <v>5</v>
      </c>
      <c r="J94" s="20">
        <v>9.4500094500094497E-5</v>
      </c>
      <c r="K94" s="15">
        <v>0.45454545454545453</v>
      </c>
      <c r="Z94" s="39">
        <v>43611</v>
      </c>
      <c r="AA94" s="14">
        <v>32</v>
      </c>
      <c r="AB94" s="14">
        <v>10</v>
      </c>
      <c r="AF94" t="s">
        <v>108</v>
      </c>
      <c r="AG94" t="s">
        <v>99</v>
      </c>
      <c r="AH94" s="14">
        <v>6</v>
      </c>
    </row>
    <row r="95" spans="8:34" x14ac:dyDescent="0.25">
      <c r="H95" s="21" t="s">
        <v>196</v>
      </c>
      <c r="I95">
        <v>4</v>
      </c>
      <c r="J95" s="20">
        <v>7.5600075600075606E-5</v>
      </c>
      <c r="K95" s="20">
        <v>0.36363636363636365</v>
      </c>
      <c r="Z95" s="39">
        <v>43615</v>
      </c>
      <c r="AA95" s="14">
        <v>255</v>
      </c>
      <c r="AB95" s="14">
        <v>6</v>
      </c>
      <c r="AF95" t="s">
        <v>108</v>
      </c>
      <c r="AG95" t="s">
        <v>85</v>
      </c>
      <c r="AH95" s="14">
        <v>8</v>
      </c>
    </row>
    <row r="96" spans="8:34" x14ac:dyDescent="0.25">
      <c r="H96" s="21" t="s">
        <v>197</v>
      </c>
      <c r="I96">
        <v>2</v>
      </c>
      <c r="J96" s="20">
        <v>3.7800037800037803E-5</v>
      </c>
      <c r="K96" s="15">
        <v>0.18181818181818182</v>
      </c>
      <c r="Z96" s="39">
        <v>43635</v>
      </c>
      <c r="AA96" s="14">
        <v>120</v>
      </c>
      <c r="AB96" s="14">
        <v>10</v>
      </c>
      <c r="AF96" t="s">
        <v>108</v>
      </c>
      <c r="AG96" t="s">
        <v>68</v>
      </c>
      <c r="AH96" s="14">
        <v>526</v>
      </c>
    </row>
    <row r="97" spans="8:34" x14ac:dyDescent="0.25">
      <c r="H97" s="8" t="s">
        <v>131</v>
      </c>
      <c r="I97" s="14">
        <v>2</v>
      </c>
      <c r="J97" s="20">
        <v>3.7800037800037803E-5</v>
      </c>
      <c r="K97" s="15">
        <v>1</v>
      </c>
      <c r="Z97" s="39">
        <v>43610</v>
      </c>
      <c r="AA97" s="14">
        <v>7</v>
      </c>
      <c r="AB97" s="14">
        <v>2</v>
      </c>
      <c r="AF97" t="s">
        <v>108</v>
      </c>
      <c r="AG97" t="s">
        <v>96</v>
      </c>
      <c r="AH97" s="14">
        <v>6</v>
      </c>
    </row>
    <row r="98" spans="8:34" x14ac:dyDescent="0.25">
      <c r="H98" s="21" t="s">
        <v>131</v>
      </c>
      <c r="I98">
        <v>2</v>
      </c>
      <c r="J98" s="20">
        <v>3.7800037800037803E-5</v>
      </c>
      <c r="K98" s="15">
        <v>1</v>
      </c>
      <c r="Z98" s="39">
        <v>43626</v>
      </c>
      <c r="AA98" s="14">
        <v>613</v>
      </c>
      <c r="AB98" s="14">
        <v>16</v>
      </c>
      <c r="AF98" t="s">
        <v>108</v>
      </c>
      <c r="AG98" t="s">
        <v>110</v>
      </c>
      <c r="AH98" s="14">
        <v>2</v>
      </c>
    </row>
    <row r="99" spans="8:34" x14ac:dyDescent="0.25">
      <c r="H99" s="8" t="s">
        <v>135</v>
      </c>
      <c r="I99">
        <v>52910</v>
      </c>
      <c r="J99" s="20">
        <v>1</v>
      </c>
      <c r="K99" s="15"/>
      <c r="Z99" s="39">
        <v>43620</v>
      </c>
      <c r="AA99" s="14">
        <v>78</v>
      </c>
      <c r="AB99" s="14">
        <v>4</v>
      </c>
      <c r="AF99" t="s">
        <v>112</v>
      </c>
      <c r="AG99" t="s">
        <v>71</v>
      </c>
      <c r="AH99" s="14">
        <v>2</v>
      </c>
    </row>
    <row r="100" spans="8:34" x14ac:dyDescent="0.25">
      <c r="Z100" s="39">
        <v>43591</v>
      </c>
      <c r="AA100" s="14">
        <v>42</v>
      </c>
      <c r="AB100" s="14">
        <v>9</v>
      </c>
      <c r="AF100" t="s">
        <v>112</v>
      </c>
      <c r="AG100" t="s">
        <v>89</v>
      </c>
      <c r="AH100" s="14">
        <v>4</v>
      </c>
    </row>
    <row r="101" spans="8:34" x14ac:dyDescent="0.25">
      <c r="Z101" s="39">
        <v>43597</v>
      </c>
      <c r="AA101" s="14">
        <v>231</v>
      </c>
      <c r="AB101" s="14">
        <v>18</v>
      </c>
      <c r="AF101" t="s">
        <v>112</v>
      </c>
      <c r="AG101" t="s">
        <v>80</v>
      </c>
      <c r="AH101" s="14">
        <v>105</v>
      </c>
    </row>
    <row r="102" spans="8:34" x14ac:dyDescent="0.25">
      <c r="Z102" s="39">
        <v>43632</v>
      </c>
      <c r="AA102" s="14">
        <v>282</v>
      </c>
      <c r="AB102" s="14">
        <v>21</v>
      </c>
      <c r="AF102" t="s">
        <v>112</v>
      </c>
      <c r="AG102" t="s">
        <v>85</v>
      </c>
      <c r="AH102" s="14">
        <v>8</v>
      </c>
    </row>
    <row r="103" spans="8:34" x14ac:dyDescent="0.25">
      <c r="Z103" s="39">
        <v>43592</v>
      </c>
      <c r="AA103" s="14">
        <v>235</v>
      </c>
      <c r="AB103" s="14">
        <v>9</v>
      </c>
      <c r="AF103" t="s">
        <v>112</v>
      </c>
      <c r="AG103" t="s">
        <v>68</v>
      </c>
      <c r="AH103" s="14">
        <v>191</v>
      </c>
    </row>
    <row r="104" spans="8:34" x14ac:dyDescent="0.25">
      <c r="Z104" s="39">
        <v>43601</v>
      </c>
      <c r="AA104" s="14">
        <v>15</v>
      </c>
      <c r="AB104" s="14">
        <v>6</v>
      </c>
      <c r="AF104" t="s">
        <v>116</v>
      </c>
      <c r="AG104" t="s">
        <v>67</v>
      </c>
      <c r="AH104" s="14">
        <v>56</v>
      </c>
    </row>
    <row r="105" spans="8:34" x14ac:dyDescent="0.25">
      <c r="Z105" s="39">
        <v>43598</v>
      </c>
      <c r="AA105" s="14">
        <v>89</v>
      </c>
      <c r="AB105" s="14">
        <v>6</v>
      </c>
      <c r="AF105" t="s">
        <v>116</v>
      </c>
      <c r="AG105" t="s">
        <v>72</v>
      </c>
      <c r="AH105" s="14">
        <v>51</v>
      </c>
    </row>
    <row r="106" spans="8:34" x14ac:dyDescent="0.25">
      <c r="Z106" s="39">
        <v>43608</v>
      </c>
      <c r="AA106" s="14">
        <v>38</v>
      </c>
      <c r="AB106" s="14">
        <v>4</v>
      </c>
      <c r="AF106" t="s">
        <v>116</v>
      </c>
      <c r="AG106" t="s">
        <v>89</v>
      </c>
      <c r="AH106" s="14">
        <v>18</v>
      </c>
    </row>
    <row r="107" spans="8:34" x14ac:dyDescent="0.25">
      <c r="Z107" s="39">
        <v>43613</v>
      </c>
      <c r="AA107" s="14">
        <v>168</v>
      </c>
      <c r="AB107" s="14">
        <v>5</v>
      </c>
      <c r="AF107" t="s">
        <v>116</v>
      </c>
      <c r="AG107" t="s">
        <v>80</v>
      </c>
      <c r="AH107" s="14">
        <v>1</v>
      </c>
    </row>
    <row r="108" spans="8:34" x14ac:dyDescent="0.25">
      <c r="Z108" s="39">
        <v>43633</v>
      </c>
      <c r="AA108" s="14">
        <v>120</v>
      </c>
      <c r="AB108" s="14">
        <v>8</v>
      </c>
      <c r="AF108" t="s">
        <v>116</v>
      </c>
      <c r="AG108" t="s">
        <v>92</v>
      </c>
      <c r="AH108" s="14">
        <v>15</v>
      </c>
    </row>
    <row r="109" spans="8:34" x14ac:dyDescent="0.25">
      <c r="Z109" s="39">
        <v>43629</v>
      </c>
      <c r="AA109" s="14">
        <v>169</v>
      </c>
      <c r="AB109" s="14">
        <v>5</v>
      </c>
      <c r="AF109" t="s">
        <v>116</v>
      </c>
      <c r="AG109" t="s">
        <v>85</v>
      </c>
      <c r="AH109" s="14">
        <v>40</v>
      </c>
    </row>
    <row r="110" spans="8:34" x14ac:dyDescent="0.25">
      <c r="Z110" s="39">
        <v>43618</v>
      </c>
      <c r="AA110" s="14">
        <v>37</v>
      </c>
      <c r="AB110" s="14">
        <v>6</v>
      </c>
      <c r="AF110" t="s">
        <v>116</v>
      </c>
      <c r="AG110" t="s">
        <v>68</v>
      </c>
      <c r="AH110" s="14">
        <v>71</v>
      </c>
    </row>
    <row r="111" spans="8:34" x14ac:dyDescent="0.25">
      <c r="Z111" s="39">
        <v>43636</v>
      </c>
      <c r="AA111" s="14">
        <v>99</v>
      </c>
      <c r="AB111" s="14">
        <v>3</v>
      </c>
      <c r="AF111" t="s">
        <v>119</v>
      </c>
      <c r="AG111" t="s">
        <v>71</v>
      </c>
      <c r="AH111" s="14">
        <v>6</v>
      </c>
    </row>
    <row r="112" spans="8:34" x14ac:dyDescent="0.25">
      <c r="Z112" s="39">
        <v>43634</v>
      </c>
      <c r="AA112" s="14">
        <v>44</v>
      </c>
      <c r="AB112" s="14">
        <v>5</v>
      </c>
      <c r="AF112" t="s">
        <v>119</v>
      </c>
      <c r="AG112" t="s">
        <v>89</v>
      </c>
      <c r="AH112" s="14">
        <v>3</v>
      </c>
    </row>
    <row r="113" spans="26:34" x14ac:dyDescent="0.25">
      <c r="Z113" s="39">
        <v>43590</v>
      </c>
      <c r="AA113" s="14">
        <v>31</v>
      </c>
      <c r="AB113" s="14">
        <v>2</v>
      </c>
      <c r="AF113" t="s">
        <v>119</v>
      </c>
      <c r="AG113" t="s">
        <v>80</v>
      </c>
      <c r="AH113" s="14">
        <v>1</v>
      </c>
    </row>
    <row r="114" spans="26:34" x14ac:dyDescent="0.25">
      <c r="Z114" s="39">
        <v>43642</v>
      </c>
      <c r="AA114" s="14">
        <v>41</v>
      </c>
      <c r="AB114" s="14">
        <v>1</v>
      </c>
      <c r="AF114" t="s">
        <v>119</v>
      </c>
      <c r="AG114" t="s">
        <v>85</v>
      </c>
      <c r="AH114" s="14">
        <v>36</v>
      </c>
    </row>
    <row r="115" spans="26:34" x14ac:dyDescent="0.25">
      <c r="Z115" s="39">
        <v>43614</v>
      </c>
      <c r="AA115" s="14">
        <v>36</v>
      </c>
      <c r="AB115" s="14">
        <v>1</v>
      </c>
      <c r="AF115" t="s">
        <v>119</v>
      </c>
      <c r="AG115" t="s">
        <v>68</v>
      </c>
      <c r="AH115" s="14">
        <v>112</v>
      </c>
    </row>
    <row r="116" spans="26:34" x14ac:dyDescent="0.25">
      <c r="Z116" s="39">
        <v>43630</v>
      </c>
      <c r="AA116" s="14">
        <v>19</v>
      </c>
      <c r="AB116" s="14">
        <v>1</v>
      </c>
      <c r="AF116" t="s">
        <v>119</v>
      </c>
      <c r="AG116" t="s">
        <v>96</v>
      </c>
      <c r="AH116" s="14">
        <v>9</v>
      </c>
    </row>
    <row r="117" spans="26:34" x14ac:dyDescent="0.25">
      <c r="Z117" s="39">
        <v>44039</v>
      </c>
      <c r="AA117" s="14">
        <v>216</v>
      </c>
      <c r="AB117" s="14">
        <v>18</v>
      </c>
      <c r="AF117" t="s">
        <v>119</v>
      </c>
      <c r="AG117" t="s">
        <v>110</v>
      </c>
      <c r="AH117" s="14">
        <v>2</v>
      </c>
    </row>
    <row r="118" spans="26:34" x14ac:dyDescent="0.25">
      <c r="Z118" s="39">
        <v>44068</v>
      </c>
      <c r="AA118" s="14">
        <v>35</v>
      </c>
      <c r="AB118" s="14">
        <v>6</v>
      </c>
      <c r="AF118" t="s">
        <v>122</v>
      </c>
      <c r="AG118" t="s">
        <v>67</v>
      </c>
      <c r="AH118" s="14">
        <v>26</v>
      </c>
    </row>
    <row r="119" spans="26:34" x14ac:dyDescent="0.25">
      <c r="Z119" s="39">
        <v>44067</v>
      </c>
      <c r="AA119" s="14">
        <v>5</v>
      </c>
      <c r="AB119" s="14">
        <v>1</v>
      </c>
      <c r="AF119" t="s">
        <v>122</v>
      </c>
      <c r="AG119" t="s">
        <v>71</v>
      </c>
      <c r="AH119" s="14">
        <v>2</v>
      </c>
    </row>
    <row r="120" spans="26:34" x14ac:dyDescent="0.25">
      <c r="Z120" s="39">
        <v>44042</v>
      </c>
      <c r="AA120" s="14">
        <v>131</v>
      </c>
      <c r="AB120" s="14">
        <v>3</v>
      </c>
      <c r="AF120" t="s">
        <v>122</v>
      </c>
      <c r="AG120" t="s">
        <v>84</v>
      </c>
      <c r="AH120" s="14">
        <v>6</v>
      </c>
    </row>
    <row r="121" spans="26:34" x14ac:dyDescent="0.25">
      <c r="Z121" s="39">
        <v>44052</v>
      </c>
      <c r="AA121" s="14">
        <v>84</v>
      </c>
      <c r="AB121" s="14">
        <v>5</v>
      </c>
      <c r="AF121" t="s">
        <v>122</v>
      </c>
      <c r="AG121" t="s">
        <v>89</v>
      </c>
      <c r="AH121" s="14">
        <v>1</v>
      </c>
    </row>
    <row r="122" spans="26:34" x14ac:dyDescent="0.25">
      <c r="Z122" s="39">
        <v>44065</v>
      </c>
      <c r="AA122" s="14">
        <v>33</v>
      </c>
      <c r="AB122" s="14">
        <v>12</v>
      </c>
      <c r="AF122" t="s">
        <v>122</v>
      </c>
      <c r="AG122" t="s">
        <v>92</v>
      </c>
      <c r="AH122" s="14">
        <v>6</v>
      </c>
    </row>
    <row r="123" spans="26:34" x14ac:dyDescent="0.25">
      <c r="Z123" s="39">
        <v>44071</v>
      </c>
      <c r="AA123" s="14">
        <v>39</v>
      </c>
      <c r="AB123" s="14">
        <v>8</v>
      </c>
      <c r="AF123" t="s">
        <v>122</v>
      </c>
      <c r="AG123" t="s">
        <v>68</v>
      </c>
      <c r="AH123" s="14">
        <v>100</v>
      </c>
    </row>
    <row r="124" spans="26:34" x14ac:dyDescent="0.25">
      <c r="Z124" s="39">
        <v>44056</v>
      </c>
      <c r="AA124" s="14">
        <v>109</v>
      </c>
      <c r="AB124" s="14">
        <v>12</v>
      </c>
      <c r="AF124" t="s">
        <v>133</v>
      </c>
      <c r="AG124" t="s">
        <v>68</v>
      </c>
      <c r="AH124" s="14">
        <v>99</v>
      </c>
    </row>
    <row r="125" spans="26:34" x14ac:dyDescent="0.25">
      <c r="Z125" s="39">
        <v>44060</v>
      </c>
      <c r="AA125" s="14">
        <v>109</v>
      </c>
      <c r="AB125" s="14">
        <v>8</v>
      </c>
      <c r="AF125" t="s">
        <v>133</v>
      </c>
      <c r="AG125" t="s">
        <v>96</v>
      </c>
      <c r="AH125" s="14">
        <v>2</v>
      </c>
    </row>
    <row r="126" spans="26:34" x14ac:dyDescent="0.25">
      <c r="Z126" s="39">
        <v>44069</v>
      </c>
      <c r="AA126" s="14">
        <v>19</v>
      </c>
      <c r="AB126" s="14">
        <v>5</v>
      </c>
      <c r="AF126" t="s">
        <v>133</v>
      </c>
      <c r="AG126" t="s">
        <v>110</v>
      </c>
      <c r="AH126" s="14">
        <v>2</v>
      </c>
    </row>
    <row r="127" spans="26:34" x14ac:dyDescent="0.25">
      <c r="Z127" s="39">
        <v>44058</v>
      </c>
      <c r="AA127" s="14">
        <v>446</v>
      </c>
      <c r="AB127" s="14">
        <v>22</v>
      </c>
      <c r="AF127" t="s">
        <v>129</v>
      </c>
      <c r="AG127" t="s">
        <v>68</v>
      </c>
      <c r="AH127" s="14">
        <v>95</v>
      </c>
    </row>
    <row r="128" spans="26:34" x14ac:dyDescent="0.25">
      <c r="Z128" s="39">
        <v>44040</v>
      </c>
      <c r="AA128" s="14">
        <v>1291</v>
      </c>
      <c r="AB128" s="14">
        <v>32</v>
      </c>
      <c r="AF128" t="s">
        <v>129</v>
      </c>
      <c r="AG128" t="s">
        <v>96</v>
      </c>
      <c r="AH128" s="14">
        <v>1</v>
      </c>
    </row>
    <row r="129" spans="26:34" x14ac:dyDescent="0.25">
      <c r="Z129" s="39">
        <v>44062</v>
      </c>
      <c r="AA129" s="14">
        <v>2169</v>
      </c>
      <c r="AB129" s="14">
        <v>17</v>
      </c>
      <c r="AF129" t="s">
        <v>129</v>
      </c>
      <c r="AG129" t="s">
        <v>110</v>
      </c>
      <c r="AH129" s="14">
        <v>5</v>
      </c>
    </row>
    <row r="130" spans="26:34" x14ac:dyDescent="0.25">
      <c r="Z130" s="39">
        <v>44070</v>
      </c>
      <c r="AA130" s="14">
        <v>20</v>
      </c>
      <c r="AB130" s="14">
        <v>4</v>
      </c>
      <c r="AF130" t="s">
        <v>139</v>
      </c>
      <c r="AG130" t="s">
        <v>80</v>
      </c>
      <c r="AH130" s="14">
        <v>38</v>
      </c>
    </row>
    <row r="131" spans="26:34" x14ac:dyDescent="0.25">
      <c r="Z131" s="39">
        <v>44059</v>
      </c>
      <c r="AA131" s="14">
        <v>1342</v>
      </c>
      <c r="AB131" s="14">
        <v>34</v>
      </c>
      <c r="AF131" t="s">
        <v>139</v>
      </c>
      <c r="AG131" t="s">
        <v>114</v>
      </c>
      <c r="AH131" s="14">
        <v>18</v>
      </c>
    </row>
    <row r="132" spans="26:34" x14ac:dyDescent="0.25">
      <c r="Z132" s="39">
        <v>44026</v>
      </c>
      <c r="AA132" s="14">
        <v>969</v>
      </c>
      <c r="AB132" s="14">
        <v>9</v>
      </c>
      <c r="AF132" t="s">
        <v>151</v>
      </c>
      <c r="AG132" t="s">
        <v>80</v>
      </c>
      <c r="AH132" s="14">
        <v>9</v>
      </c>
    </row>
    <row r="133" spans="26:34" x14ac:dyDescent="0.25">
      <c r="Z133" s="39">
        <v>44032</v>
      </c>
      <c r="AA133" s="14">
        <v>112</v>
      </c>
      <c r="AB133" s="14">
        <v>5</v>
      </c>
      <c r="AF133" t="s">
        <v>159</v>
      </c>
      <c r="AG133" t="s">
        <v>85</v>
      </c>
      <c r="AH133" s="14">
        <v>1</v>
      </c>
    </row>
    <row r="134" spans="26:34" x14ac:dyDescent="0.25">
      <c r="Z134" s="39">
        <v>44036</v>
      </c>
      <c r="AA134" s="14">
        <v>74</v>
      </c>
      <c r="AB134" s="14">
        <v>4</v>
      </c>
      <c r="AF134" t="s">
        <v>161</v>
      </c>
      <c r="AG134" t="s">
        <v>114</v>
      </c>
      <c r="AH134" s="14">
        <v>1</v>
      </c>
    </row>
    <row r="135" spans="26:34" x14ac:dyDescent="0.25">
      <c r="Z135" s="39">
        <v>44034</v>
      </c>
      <c r="AA135" s="14">
        <v>166</v>
      </c>
      <c r="AB135" s="14">
        <v>8</v>
      </c>
      <c r="AF135" t="s">
        <v>158</v>
      </c>
      <c r="AG135" t="s">
        <v>114</v>
      </c>
      <c r="AH135" s="14">
        <v>1</v>
      </c>
    </row>
    <row r="136" spans="26:34" x14ac:dyDescent="0.25">
      <c r="Z136" s="39">
        <v>44024</v>
      </c>
      <c r="AA136" s="14">
        <v>95</v>
      </c>
      <c r="AB136" s="14">
        <v>4</v>
      </c>
      <c r="AF136" t="s">
        <v>135</v>
      </c>
      <c r="AH136" s="14">
        <v>52910</v>
      </c>
    </row>
    <row r="137" spans="26:34" x14ac:dyDescent="0.25">
      <c r="Z137" s="39">
        <v>44027</v>
      </c>
      <c r="AA137" s="14">
        <v>16</v>
      </c>
      <c r="AB137" s="14">
        <v>2</v>
      </c>
    </row>
    <row r="138" spans="26:34" x14ac:dyDescent="0.25">
      <c r="Z138" s="39">
        <v>44033</v>
      </c>
      <c r="AA138" s="14">
        <v>45</v>
      </c>
      <c r="AB138" s="14">
        <v>5</v>
      </c>
    </row>
    <row r="139" spans="26:34" x14ac:dyDescent="0.25">
      <c r="Z139" s="39">
        <v>44035</v>
      </c>
      <c r="AA139" s="14">
        <v>8</v>
      </c>
      <c r="AB139" s="14">
        <v>2</v>
      </c>
    </row>
    <row r="140" spans="26:34" x14ac:dyDescent="0.25">
      <c r="Z140" s="39">
        <v>44061</v>
      </c>
      <c r="AA140" s="14">
        <v>277</v>
      </c>
      <c r="AB140" s="14">
        <v>12</v>
      </c>
    </row>
    <row r="141" spans="26:34" x14ac:dyDescent="0.25">
      <c r="Z141" s="39">
        <v>44030</v>
      </c>
      <c r="AA141" s="14">
        <v>88</v>
      </c>
      <c r="AB141" s="14">
        <v>6</v>
      </c>
    </row>
    <row r="142" spans="26:34" x14ac:dyDescent="0.25">
      <c r="Z142" s="39">
        <v>44038</v>
      </c>
      <c r="AA142" s="14">
        <v>98</v>
      </c>
      <c r="AB142" s="14">
        <v>9</v>
      </c>
    </row>
    <row r="143" spans="26:34" x14ac:dyDescent="0.25">
      <c r="Z143" s="39">
        <v>44025</v>
      </c>
      <c r="AA143" s="14">
        <v>25</v>
      </c>
      <c r="AB143" s="14">
        <v>3</v>
      </c>
    </row>
    <row r="144" spans="26:34" x14ac:dyDescent="0.25">
      <c r="Z144" s="39">
        <v>44037</v>
      </c>
      <c r="AA144" s="14">
        <v>568</v>
      </c>
      <c r="AB144" s="14">
        <v>9</v>
      </c>
    </row>
    <row r="145" spans="26:28" x14ac:dyDescent="0.25">
      <c r="Z145" s="39">
        <v>44028</v>
      </c>
      <c r="AA145" s="14">
        <v>15</v>
      </c>
      <c r="AB145" s="14">
        <v>8</v>
      </c>
    </row>
    <row r="146" spans="26:28" x14ac:dyDescent="0.25">
      <c r="Z146" s="39">
        <v>44064</v>
      </c>
      <c r="AA146" s="14">
        <v>4</v>
      </c>
      <c r="AB146" s="14">
        <v>1</v>
      </c>
    </row>
    <row r="147" spans="26:28" x14ac:dyDescent="0.25">
      <c r="Z147" s="39">
        <v>44054</v>
      </c>
      <c r="AA147" s="14">
        <v>359</v>
      </c>
      <c r="AB147" s="14">
        <v>11</v>
      </c>
    </row>
    <row r="148" spans="26:28" x14ac:dyDescent="0.25">
      <c r="Z148" s="39">
        <v>44031</v>
      </c>
      <c r="AA148" s="14">
        <v>39</v>
      </c>
      <c r="AB148" s="14">
        <v>4</v>
      </c>
    </row>
    <row r="149" spans="26:28" x14ac:dyDescent="0.25">
      <c r="Z149" s="39">
        <v>44051</v>
      </c>
      <c r="AA149" s="14">
        <v>1930</v>
      </c>
      <c r="AB149" s="14">
        <v>18</v>
      </c>
    </row>
    <row r="150" spans="26:28" x14ac:dyDescent="0.25">
      <c r="Z150" s="39">
        <v>44023</v>
      </c>
      <c r="AA150" s="14">
        <v>38</v>
      </c>
      <c r="AB150" s="14">
        <v>3</v>
      </c>
    </row>
    <row r="151" spans="26:28" x14ac:dyDescent="0.25">
      <c r="Z151" s="39">
        <v>44055</v>
      </c>
      <c r="AA151" s="14">
        <v>8</v>
      </c>
      <c r="AB151" s="14">
        <v>2</v>
      </c>
    </row>
    <row r="152" spans="26:28" x14ac:dyDescent="0.25">
      <c r="Z152" s="39">
        <v>44046</v>
      </c>
      <c r="AA152" s="14">
        <v>75</v>
      </c>
      <c r="AB152" s="14">
        <v>2</v>
      </c>
    </row>
    <row r="153" spans="26:28" x14ac:dyDescent="0.25">
      <c r="Z153" s="39">
        <v>44057</v>
      </c>
      <c r="AA153" s="14">
        <v>24</v>
      </c>
      <c r="AB153" s="14">
        <v>3</v>
      </c>
    </row>
    <row r="154" spans="26:28" x14ac:dyDescent="0.25">
      <c r="Z154" s="39">
        <v>44047</v>
      </c>
      <c r="AA154" s="14">
        <v>215</v>
      </c>
      <c r="AB154" s="14">
        <v>1</v>
      </c>
    </row>
    <row r="155" spans="26:28" x14ac:dyDescent="0.25">
      <c r="Z155" s="39">
        <v>44022</v>
      </c>
      <c r="AA155" s="14">
        <v>100</v>
      </c>
      <c r="AB155" s="14">
        <v>1</v>
      </c>
    </row>
    <row r="156" spans="26:28" x14ac:dyDescent="0.25">
      <c r="Z156" s="39">
        <v>44048</v>
      </c>
      <c r="AA156" s="14">
        <v>2</v>
      </c>
      <c r="AB156" s="14">
        <v>1</v>
      </c>
    </row>
    <row r="157" spans="26:28" x14ac:dyDescent="0.25">
      <c r="Z157" s="39">
        <v>44041</v>
      </c>
      <c r="AA157" s="14">
        <v>12</v>
      </c>
      <c r="AB157" s="14">
        <v>1</v>
      </c>
    </row>
    <row r="158" spans="26:28" x14ac:dyDescent="0.25">
      <c r="Z158" s="39">
        <v>44050</v>
      </c>
      <c r="AA158" s="14">
        <v>14</v>
      </c>
      <c r="AB158" s="14">
        <v>1</v>
      </c>
    </row>
    <row r="159" spans="26:28" x14ac:dyDescent="0.25">
      <c r="Z159" s="39">
        <v>44066</v>
      </c>
      <c r="AA159" s="14">
        <v>49</v>
      </c>
      <c r="AB159" s="14">
        <v>5</v>
      </c>
    </row>
    <row r="160" spans="26:28" x14ac:dyDescent="0.25">
      <c r="Z160" s="39">
        <v>44049</v>
      </c>
      <c r="AA160" s="14">
        <v>30</v>
      </c>
      <c r="AB160" s="14">
        <v>1</v>
      </c>
    </row>
    <row r="161" spans="26:28" x14ac:dyDescent="0.25">
      <c r="Z161" s="39">
        <v>44053</v>
      </c>
      <c r="AA161" s="14">
        <v>51</v>
      </c>
      <c r="AB161" s="14">
        <v>4</v>
      </c>
    </row>
    <row r="162" spans="26:28" x14ac:dyDescent="0.25">
      <c r="Z162" s="39">
        <v>44021</v>
      </c>
      <c r="AA162" s="14">
        <v>7</v>
      </c>
      <c r="AB162" s="14">
        <v>2</v>
      </c>
    </row>
    <row r="163" spans="26:28" x14ac:dyDescent="0.25">
      <c r="Z163" s="39">
        <v>44095</v>
      </c>
      <c r="AA163" s="14">
        <v>11</v>
      </c>
      <c r="AB163" s="14">
        <v>6</v>
      </c>
    </row>
    <row r="164" spans="26:28" x14ac:dyDescent="0.25">
      <c r="Z164" s="39">
        <v>44096</v>
      </c>
      <c r="AA164" s="14">
        <v>1</v>
      </c>
      <c r="AB164" s="14">
        <v>1</v>
      </c>
    </row>
    <row r="165" spans="26:28" x14ac:dyDescent="0.25">
      <c r="Z165" s="39">
        <v>44097</v>
      </c>
      <c r="AA165" s="14">
        <v>5</v>
      </c>
      <c r="AB165" s="14">
        <v>2</v>
      </c>
    </row>
    <row r="166" spans="26:28" x14ac:dyDescent="0.25">
      <c r="Z166" s="39">
        <v>44098</v>
      </c>
      <c r="AA166" s="14">
        <v>1</v>
      </c>
      <c r="AB166" s="14">
        <v>1</v>
      </c>
    </row>
    <row r="167" spans="26:28" x14ac:dyDescent="0.25">
      <c r="Z167" s="39">
        <v>44099</v>
      </c>
      <c r="AA167" s="14">
        <v>3</v>
      </c>
      <c r="AB167" s="14">
        <v>1</v>
      </c>
    </row>
    <row r="168" spans="26:28" x14ac:dyDescent="0.25">
      <c r="Z168" s="39">
        <v>44101</v>
      </c>
      <c r="AA168" s="14">
        <v>12</v>
      </c>
      <c r="AB168" s="14">
        <v>5</v>
      </c>
    </row>
    <row r="169" spans="26:28" x14ac:dyDescent="0.25">
      <c r="Z169" s="39">
        <v>44102</v>
      </c>
      <c r="AA169" s="14">
        <v>23</v>
      </c>
      <c r="AB169" s="14">
        <v>13</v>
      </c>
    </row>
    <row r="170" spans="26:28" x14ac:dyDescent="0.25">
      <c r="Z170" s="39">
        <v>44103</v>
      </c>
      <c r="AA170" s="14">
        <v>2</v>
      </c>
      <c r="AB170" s="14">
        <v>1</v>
      </c>
    </row>
    <row r="171" spans="26:28" x14ac:dyDescent="0.25">
      <c r="Z171" s="39">
        <v>44104</v>
      </c>
      <c r="AA171" s="14">
        <v>4</v>
      </c>
      <c r="AB171" s="14">
        <v>1</v>
      </c>
    </row>
    <row r="172" spans="26:28" x14ac:dyDescent="0.25">
      <c r="Z172" s="39">
        <v>44107</v>
      </c>
      <c r="AA172" s="14">
        <v>3</v>
      </c>
      <c r="AB172" s="14">
        <v>3</v>
      </c>
    </row>
    <row r="173" spans="26:28" x14ac:dyDescent="0.25">
      <c r="Z173" s="39">
        <v>44108</v>
      </c>
      <c r="AA173" s="14">
        <v>2</v>
      </c>
      <c r="AB173" s="14">
        <v>2</v>
      </c>
    </row>
    <row r="174" spans="26:28" x14ac:dyDescent="0.25">
      <c r="Z174" s="39">
        <v>44109</v>
      </c>
      <c r="AA174" s="14">
        <v>11</v>
      </c>
      <c r="AB174" s="14">
        <v>8</v>
      </c>
    </row>
    <row r="175" spans="26:28" x14ac:dyDescent="0.25">
      <c r="Z175" s="39">
        <v>44110</v>
      </c>
      <c r="AA175" s="14">
        <v>20</v>
      </c>
      <c r="AB175" s="14">
        <v>3</v>
      </c>
    </row>
    <row r="176" spans="26:28" x14ac:dyDescent="0.25">
      <c r="Z176" s="39">
        <v>44111</v>
      </c>
      <c r="AA176" s="14">
        <v>30</v>
      </c>
      <c r="AB176" s="14">
        <v>4</v>
      </c>
    </row>
    <row r="177" spans="26:28" x14ac:dyDescent="0.25">
      <c r="Z177" s="39">
        <v>44112</v>
      </c>
      <c r="AA177" s="14">
        <v>1</v>
      </c>
      <c r="AB177" s="14">
        <v>1</v>
      </c>
    </row>
    <row r="178" spans="26:28" x14ac:dyDescent="0.25">
      <c r="Z178" s="39">
        <v>44113</v>
      </c>
      <c r="AA178" s="14">
        <v>1</v>
      </c>
      <c r="AB178" s="14">
        <v>1</v>
      </c>
    </row>
    <row r="179" spans="26:28" x14ac:dyDescent="0.25">
      <c r="Z179" s="39">
        <v>44114</v>
      </c>
      <c r="AA179" s="14">
        <v>3</v>
      </c>
      <c r="AB179" s="14">
        <v>1</v>
      </c>
    </row>
    <row r="180" spans="26:28" x14ac:dyDescent="0.25">
      <c r="Z180" s="39">
        <v>44115</v>
      </c>
      <c r="AA180" s="14">
        <v>10</v>
      </c>
      <c r="AB180" s="14">
        <v>7</v>
      </c>
    </row>
    <row r="181" spans="26:28" x14ac:dyDescent="0.25">
      <c r="Z181" s="39">
        <v>44116</v>
      </c>
      <c r="AA181" s="14">
        <v>13</v>
      </c>
      <c r="AB181" s="14">
        <v>7</v>
      </c>
    </row>
    <row r="182" spans="26:28" x14ac:dyDescent="0.25">
      <c r="Z182" s="39">
        <v>44117</v>
      </c>
      <c r="AA182" s="14">
        <v>55</v>
      </c>
      <c r="AB182" s="14">
        <v>13</v>
      </c>
    </row>
    <row r="183" spans="26:28" x14ac:dyDescent="0.25">
      <c r="Z183" s="39">
        <v>44118</v>
      </c>
      <c r="AA183" s="14">
        <v>29</v>
      </c>
      <c r="AB183" s="14">
        <v>6</v>
      </c>
    </row>
    <row r="184" spans="26:28" x14ac:dyDescent="0.25">
      <c r="Z184" s="39">
        <v>44119</v>
      </c>
      <c r="AA184" s="14">
        <v>5</v>
      </c>
      <c r="AB184" s="14">
        <v>4</v>
      </c>
    </row>
    <row r="185" spans="26:28" x14ac:dyDescent="0.25">
      <c r="Z185" s="39">
        <v>44121</v>
      </c>
      <c r="AA185" s="14">
        <v>26</v>
      </c>
      <c r="AB185" s="14">
        <v>5</v>
      </c>
    </row>
    <row r="186" spans="26:28" x14ac:dyDescent="0.25">
      <c r="Z186" s="39">
        <v>44123</v>
      </c>
      <c r="AA186" s="14">
        <v>160</v>
      </c>
      <c r="AB186" s="14">
        <v>17</v>
      </c>
    </row>
    <row r="187" spans="26:28" x14ac:dyDescent="0.25">
      <c r="Z187" s="39">
        <v>44124</v>
      </c>
      <c r="AA187" s="14">
        <v>4</v>
      </c>
      <c r="AB187" s="14">
        <v>2</v>
      </c>
    </row>
    <row r="188" spans="26:28" x14ac:dyDescent="0.25">
      <c r="Z188" s="39">
        <v>44125</v>
      </c>
      <c r="AA188" s="14">
        <v>87</v>
      </c>
      <c r="AB188" s="14">
        <v>23</v>
      </c>
    </row>
    <row r="189" spans="26:28" x14ac:dyDescent="0.25">
      <c r="Z189" s="39">
        <v>44126</v>
      </c>
      <c r="AA189" s="14">
        <v>59</v>
      </c>
      <c r="AB189" s="14">
        <v>17</v>
      </c>
    </row>
    <row r="190" spans="26:28" x14ac:dyDescent="0.25">
      <c r="Z190" s="39">
        <v>44127</v>
      </c>
      <c r="AA190" s="14">
        <v>257</v>
      </c>
      <c r="AB190" s="14">
        <v>15</v>
      </c>
    </row>
    <row r="191" spans="26:28" x14ac:dyDescent="0.25">
      <c r="Z191" s="39">
        <v>44129</v>
      </c>
      <c r="AA191" s="14">
        <v>839</v>
      </c>
      <c r="AB191" s="14">
        <v>27</v>
      </c>
    </row>
    <row r="192" spans="26:28" x14ac:dyDescent="0.25">
      <c r="Z192" s="39">
        <v>44130</v>
      </c>
      <c r="AA192" s="14">
        <v>101</v>
      </c>
      <c r="AB192" s="14">
        <v>11</v>
      </c>
    </row>
    <row r="193" spans="26:28" x14ac:dyDescent="0.25">
      <c r="Z193" s="39">
        <v>44131</v>
      </c>
      <c r="AA193" s="14">
        <v>41</v>
      </c>
      <c r="AB193" s="14">
        <v>5</v>
      </c>
    </row>
    <row r="194" spans="26:28" x14ac:dyDescent="0.25">
      <c r="Z194" s="39">
        <v>44132</v>
      </c>
      <c r="AA194" s="14">
        <v>69</v>
      </c>
      <c r="AB194" s="14">
        <v>7</v>
      </c>
    </row>
    <row r="195" spans="26:28" x14ac:dyDescent="0.25">
      <c r="Z195" s="39">
        <v>44100</v>
      </c>
      <c r="AA195" s="14">
        <v>8</v>
      </c>
      <c r="AB195" s="14">
        <v>1</v>
      </c>
    </row>
    <row r="196" spans="26:28" x14ac:dyDescent="0.25">
      <c r="Z196" s="39">
        <v>44128</v>
      </c>
      <c r="AA196" s="14">
        <v>26</v>
      </c>
      <c r="AB196" s="14">
        <v>1</v>
      </c>
    </row>
    <row r="197" spans="26:28" x14ac:dyDescent="0.25">
      <c r="Z197" s="39">
        <v>44133</v>
      </c>
      <c r="AA197" s="14">
        <v>6</v>
      </c>
      <c r="AB197" s="14">
        <v>1</v>
      </c>
    </row>
    <row r="198" spans="26:28" x14ac:dyDescent="0.25">
      <c r="Z198" s="39">
        <v>44134</v>
      </c>
      <c r="AA198" s="14">
        <v>5</v>
      </c>
      <c r="AB198" s="14">
        <v>1</v>
      </c>
    </row>
    <row r="199" spans="26:28" x14ac:dyDescent="0.25">
      <c r="Z199" s="39">
        <v>44135</v>
      </c>
      <c r="AA199" s="14">
        <v>10</v>
      </c>
      <c r="AB199" s="14">
        <v>1</v>
      </c>
    </row>
    <row r="200" spans="26:28" x14ac:dyDescent="0.25">
      <c r="Z200" s="39">
        <v>44136</v>
      </c>
      <c r="AA200" s="14">
        <v>12</v>
      </c>
      <c r="AB200" s="14">
        <v>1</v>
      </c>
    </row>
    <row r="201" spans="26:28" x14ac:dyDescent="0.25">
      <c r="Z201" s="39">
        <v>44137</v>
      </c>
      <c r="AA201" s="14">
        <v>73</v>
      </c>
      <c r="AB201" s="14">
        <v>1</v>
      </c>
    </row>
    <row r="202" spans="26:28" x14ac:dyDescent="0.25">
      <c r="Z202" s="39">
        <v>44138</v>
      </c>
      <c r="AA202" s="14">
        <v>5</v>
      </c>
      <c r="AB202" s="14">
        <v>1</v>
      </c>
    </row>
    <row r="203" spans="26:28" x14ac:dyDescent="0.25">
      <c r="Z203" s="39">
        <v>44139</v>
      </c>
      <c r="AA203" s="14">
        <v>2</v>
      </c>
      <c r="AB203" s="14">
        <v>1</v>
      </c>
    </row>
    <row r="204" spans="26:28" x14ac:dyDescent="0.25">
      <c r="Z204" s="39">
        <v>44140</v>
      </c>
      <c r="AA204" s="14">
        <v>3</v>
      </c>
      <c r="AB204" s="14">
        <v>1</v>
      </c>
    </row>
    <row r="205" spans="26:28" x14ac:dyDescent="0.25">
      <c r="Z205" s="39">
        <v>44141</v>
      </c>
      <c r="AA205" s="14">
        <v>8</v>
      </c>
      <c r="AB205" s="14">
        <v>1</v>
      </c>
    </row>
    <row r="206" spans="26:28" x14ac:dyDescent="0.25">
      <c r="Z206" s="39">
        <v>44142</v>
      </c>
      <c r="AA206" s="14">
        <v>3</v>
      </c>
      <c r="AB206" s="14">
        <v>1</v>
      </c>
    </row>
    <row r="207" spans="26:28" x14ac:dyDescent="0.25">
      <c r="Z207" s="39">
        <v>44143</v>
      </c>
      <c r="AA207" s="14">
        <v>4</v>
      </c>
      <c r="AB207" s="14">
        <v>1</v>
      </c>
    </row>
    <row r="208" spans="26:28" x14ac:dyDescent="0.25">
      <c r="Z208" s="39">
        <v>44144</v>
      </c>
      <c r="AA208" s="14">
        <v>3</v>
      </c>
      <c r="AB208" s="14">
        <v>1</v>
      </c>
    </row>
    <row r="209" spans="26:28" x14ac:dyDescent="0.25">
      <c r="Z209" s="39">
        <v>44145</v>
      </c>
      <c r="AA209" s="14">
        <v>2</v>
      </c>
      <c r="AB209" s="14">
        <v>1</v>
      </c>
    </row>
    <row r="210" spans="26:28" x14ac:dyDescent="0.25">
      <c r="Z210" s="39">
        <v>44146</v>
      </c>
      <c r="AA210" s="14">
        <v>1</v>
      </c>
      <c r="AB210" s="14">
        <v>1</v>
      </c>
    </row>
    <row r="211" spans="26:28" x14ac:dyDescent="0.25">
      <c r="Z211" s="39">
        <v>44147</v>
      </c>
      <c r="AA211" s="14">
        <v>1</v>
      </c>
      <c r="AB211" s="14">
        <v>1</v>
      </c>
    </row>
    <row r="212" spans="26:28" x14ac:dyDescent="0.25">
      <c r="Z212" s="39">
        <v>44148</v>
      </c>
      <c r="AA212" s="14">
        <v>2</v>
      </c>
      <c r="AB212" s="14">
        <v>1</v>
      </c>
    </row>
    <row r="213" spans="26:28" x14ac:dyDescent="0.25">
      <c r="Z213" s="39">
        <v>44149</v>
      </c>
      <c r="AA213" s="14">
        <v>1</v>
      </c>
      <c r="AB213" s="14">
        <v>1</v>
      </c>
    </row>
    <row r="214" spans="26:28" x14ac:dyDescent="0.25">
      <c r="Z214" s="39">
        <v>44150</v>
      </c>
      <c r="AA214" s="14">
        <v>4</v>
      </c>
      <c r="AB214" s="14">
        <v>1</v>
      </c>
    </row>
    <row r="215" spans="26:28" x14ac:dyDescent="0.25">
      <c r="Z215" s="39">
        <v>44151</v>
      </c>
      <c r="AA215" s="14">
        <v>4</v>
      </c>
      <c r="AB215" s="14">
        <v>1</v>
      </c>
    </row>
    <row r="216" spans="26:28" x14ac:dyDescent="0.25">
      <c r="Z216" s="39">
        <v>44152</v>
      </c>
      <c r="AA216" s="14">
        <v>3</v>
      </c>
      <c r="AB216" s="14">
        <v>1</v>
      </c>
    </row>
    <row r="217" spans="26:28" x14ac:dyDescent="0.25">
      <c r="Z217" s="39">
        <v>44153</v>
      </c>
      <c r="AA217" s="14">
        <v>7</v>
      </c>
      <c r="AB217" s="14">
        <v>1</v>
      </c>
    </row>
    <row r="218" spans="26:28" x14ac:dyDescent="0.25">
      <c r="Z218" s="39">
        <v>44154</v>
      </c>
      <c r="AA218" s="14">
        <v>3</v>
      </c>
      <c r="AB218" s="14">
        <v>1</v>
      </c>
    </row>
    <row r="219" spans="26:28" x14ac:dyDescent="0.25">
      <c r="Z219" s="39">
        <v>44155</v>
      </c>
      <c r="AA219" s="14">
        <v>4</v>
      </c>
      <c r="AB219" s="14">
        <v>1</v>
      </c>
    </row>
    <row r="220" spans="26:28" x14ac:dyDescent="0.25">
      <c r="Z220" s="39">
        <v>44156</v>
      </c>
      <c r="AA220" s="14">
        <v>1</v>
      </c>
      <c r="AB220" s="14">
        <v>1</v>
      </c>
    </row>
    <row r="221" spans="26:28" x14ac:dyDescent="0.25">
      <c r="Z221" s="39">
        <v>44157</v>
      </c>
      <c r="AA221" s="14">
        <v>1</v>
      </c>
      <c r="AB221" s="14">
        <v>1</v>
      </c>
    </row>
    <row r="222" spans="26:28" x14ac:dyDescent="0.25">
      <c r="Z222" s="39">
        <v>44158</v>
      </c>
      <c r="AA222" s="14">
        <v>1</v>
      </c>
      <c r="AB222" s="14">
        <v>1</v>
      </c>
    </row>
    <row r="223" spans="26:28" x14ac:dyDescent="0.25">
      <c r="Z223" s="39">
        <v>44159</v>
      </c>
      <c r="AA223" s="14">
        <v>2</v>
      </c>
      <c r="AB223" s="14">
        <v>1</v>
      </c>
    </row>
    <row r="224" spans="26:28" x14ac:dyDescent="0.25">
      <c r="Z224" s="39">
        <v>44160</v>
      </c>
      <c r="AA224" s="14">
        <v>4</v>
      </c>
      <c r="AB224" s="14">
        <v>1</v>
      </c>
    </row>
    <row r="225" spans="26:28" x14ac:dyDescent="0.25">
      <c r="Z225" s="39">
        <v>44161</v>
      </c>
      <c r="AA225" s="14">
        <v>5</v>
      </c>
      <c r="AB225" s="14">
        <v>1</v>
      </c>
    </row>
    <row r="226" spans="26:28" x14ac:dyDescent="0.25">
      <c r="Z226" s="39">
        <v>44162</v>
      </c>
      <c r="AA226" s="14">
        <v>3</v>
      </c>
      <c r="AB226" s="14">
        <v>1</v>
      </c>
    </row>
    <row r="227" spans="26:28" x14ac:dyDescent="0.25">
      <c r="Z227" s="39">
        <v>44163</v>
      </c>
      <c r="AA227" s="14">
        <v>3</v>
      </c>
      <c r="AB227" s="14">
        <v>1</v>
      </c>
    </row>
    <row r="228" spans="26:28" x14ac:dyDescent="0.25">
      <c r="Z228" s="39">
        <v>44164</v>
      </c>
      <c r="AA228" s="14">
        <v>4</v>
      </c>
      <c r="AB228" s="14">
        <v>1</v>
      </c>
    </row>
    <row r="229" spans="26:28" x14ac:dyDescent="0.25">
      <c r="Z229" s="39">
        <v>44165</v>
      </c>
      <c r="AA229" s="14">
        <v>6</v>
      </c>
      <c r="AB229" s="14">
        <v>1</v>
      </c>
    </row>
    <row r="230" spans="26:28" x14ac:dyDescent="0.25">
      <c r="Z230" s="39">
        <v>44166</v>
      </c>
      <c r="AA230" s="14">
        <v>2</v>
      </c>
      <c r="AB230" s="14">
        <v>1</v>
      </c>
    </row>
    <row r="231" spans="26:28" x14ac:dyDescent="0.25">
      <c r="Z231" s="39">
        <v>44167</v>
      </c>
      <c r="AA231" s="14">
        <v>3</v>
      </c>
      <c r="AB231" s="14">
        <v>1</v>
      </c>
    </row>
    <row r="232" spans="26:28" x14ac:dyDescent="0.25">
      <c r="Z232" s="39">
        <v>44168</v>
      </c>
      <c r="AA232" s="14">
        <v>15</v>
      </c>
      <c r="AB232" s="14">
        <v>1</v>
      </c>
    </row>
    <row r="233" spans="26:28" x14ac:dyDescent="0.25">
      <c r="Z233" s="39">
        <v>44169</v>
      </c>
      <c r="AA233" s="14">
        <v>25</v>
      </c>
      <c r="AB233" s="14">
        <v>1</v>
      </c>
    </row>
    <row r="234" spans="26:28" x14ac:dyDescent="0.25">
      <c r="Z234" s="39">
        <v>44170</v>
      </c>
      <c r="AA234" s="14">
        <v>5</v>
      </c>
      <c r="AB234" s="14">
        <v>1</v>
      </c>
    </row>
    <row r="235" spans="26:28" x14ac:dyDescent="0.25">
      <c r="Z235" s="39">
        <v>44171</v>
      </c>
      <c r="AA235" s="14">
        <v>50</v>
      </c>
      <c r="AB235" s="14">
        <v>1</v>
      </c>
    </row>
    <row r="236" spans="26:28" x14ac:dyDescent="0.25">
      <c r="Z236" s="39">
        <v>44172</v>
      </c>
      <c r="AA236" s="14">
        <v>40</v>
      </c>
      <c r="AB236" s="14">
        <v>1</v>
      </c>
    </row>
    <row r="237" spans="26:28" x14ac:dyDescent="0.25">
      <c r="Z237" s="39">
        <v>44173</v>
      </c>
      <c r="AA237" s="14">
        <v>15</v>
      </c>
      <c r="AB237" s="14">
        <v>1</v>
      </c>
    </row>
    <row r="238" spans="26:28" x14ac:dyDescent="0.25">
      <c r="Z238" s="39">
        <v>44174</v>
      </c>
      <c r="AA238" s="14">
        <v>20</v>
      </c>
      <c r="AB238" s="14">
        <v>1</v>
      </c>
    </row>
    <row r="239" spans="26:28" x14ac:dyDescent="0.25">
      <c r="Z239" s="39">
        <v>44175</v>
      </c>
      <c r="AA239" s="14">
        <v>10</v>
      </c>
      <c r="AB239" s="14">
        <v>1</v>
      </c>
    </row>
    <row r="240" spans="26:28" x14ac:dyDescent="0.25">
      <c r="Z240" s="39">
        <v>44176</v>
      </c>
      <c r="AA240" s="14">
        <v>4</v>
      </c>
      <c r="AB240" s="14">
        <v>1</v>
      </c>
    </row>
    <row r="241" spans="26:28" x14ac:dyDescent="0.25">
      <c r="Z241" s="39">
        <v>44177</v>
      </c>
      <c r="AA241" s="14">
        <v>5</v>
      </c>
      <c r="AB241" s="14">
        <v>1</v>
      </c>
    </row>
    <row r="242" spans="26:28" x14ac:dyDescent="0.25">
      <c r="Z242" s="39">
        <v>44178</v>
      </c>
      <c r="AA242" s="14">
        <v>5</v>
      </c>
      <c r="AB242" s="14">
        <v>1</v>
      </c>
    </row>
    <row r="243" spans="26:28" x14ac:dyDescent="0.25">
      <c r="Z243" s="39">
        <v>44179</v>
      </c>
      <c r="AA243" s="14">
        <v>10</v>
      </c>
      <c r="AB243" s="14">
        <v>1</v>
      </c>
    </row>
    <row r="244" spans="26:28" x14ac:dyDescent="0.25">
      <c r="Z244" s="39">
        <v>44180</v>
      </c>
      <c r="AA244" s="14">
        <v>15</v>
      </c>
      <c r="AB244" s="14">
        <v>1</v>
      </c>
    </row>
    <row r="245" spans="26:28" x14ac:dyDescent="0.25">
      <c r="Z245" s="39">
        <v>44181</v>
      </c>
      <c r="AA245" s="14">
        <v>12</v>
      </c>
      <c r="AB245" s="14">
        <v>1</v>
      </c>
    </row>
    <row r="246" spans="26:28" x14ac:dyDescent="0.25">
      <c r="Z246" s="39">
        <v>44182</v>
      </c>
      <c r="AA246" s="14">
        <v>3</v>
      </c>
      <c r="AB246" s="14">
        <v>1</v>
      </c>
    </row>
    <row r="247" spans="26:28" x14ac:dyDescent="0.25">
      <c r="Z247" s="39">
        <v>44183</v>
      </c>
      <c r="AA247" s="14">
        <v>10</v>
      </c>
      <c r="AB247" s="14">
        <v>1</v>
      </c>
    </row>
    <row r="248" spans="26:28" x14ac:dyDescent="0.25">
      <c r="Z248" s="39">
        <v>44184</v>
      </c>
      <c r="AA248" s="14">
        <v>10</v>
      </c>
      <c r="AB248" s="14">
        <v>1</v>
      </c>
    </row>
    <row r="249" spans="26:28" x14ac:dyDescent="0.25">
      <c r="Z249" s="39">
        <v>44185</v>
      </c>
      <c r="AA249" s="14">
        <v>200</v>
      </c>
      <c r="AB249" s="14">
        <v>1</v>
      </c>
    </row>
    <row r="250" spans="26:28" x14ac:dyDescent="0.25">
      <c r="Z250" s="39">
        <v>44186</v>
      </c>
      <c r="AA250" s="14">
        <v>150</v>
      </c>
      <c r="AB250" s="14">
        <v>1</v>
      </c>
    </row>
    <row r="251" spans="26:28" x14ac:dyDescent="0.25">
      <c r="Z251" s="39">
        <v>44187</v>
      </c>
      <c r="AA251" s="14">
        <v>10</v>
      </c>
      <c r="AB251" s="14">
        <v>1</v>
      </c>
    </row>
    <row r="252" spans="26:28" x14ac:dyDescent="0.25">
      <c r="Z252" s="39">
        <v>44188</v>
      </c>
      <c r="AA252" s="14">
        <v>250</v>
      </c>
      <c r="AB252" s="14">
        <v>1</v>
      </c>
    </row>
    <row r="253" spans="26:28" x14ac:dyDescent="0.25">
      <c r="Z253" s="39">
        <v>44189</v>
      </c>
      <c r="AA253" s="14">
        <v>20</v>
      </c>
      <c r="AB253" s="14">
        <v>1</v>
      </c>
    </row>
    <row r="254" spans="26:28" x14ac:dyDescent="0.25">
      <c r="Z254" s="39">
        <v>44190</v>
      </c>
      <c r="AA254" s="14">
        <v>15</v>
      </c>
      <c r="AB254" s="14">
        <v>1</v>
      </c>
    </row>
    <row r="255" spans="26:28" x14ac:dyDescent="0.25">
      <c r="Z255" s="39">
        <v>44191</v>
      </c>
      <c r="AA255" s="14">
        <v>5</v>
      </c>
      <c r="AB255" s="14">
        <v>1</v>
      </c>
    </row>
    <row r="256" spans="26:28" x14ac:dyDescent="0.25">
      <c r="Z256" s="39">
        <v>44192</v>
      </c>
      <c r="AA256" s="14">
        <v>10</v>
      </c>
      <c r="AB256" s="14">
        <v>1</v>
      </c>
    </row>
    <row r="257" spans="26:28" x14ac:dyDescent="0.25">
      <c r="Z257" s="39">
        <v>44193</v>
      </c>
      <c r="AA257" s="14">
        <v>3</v>
      </c>
      <c r="AB257" s="14">
        <v>1</v>
      </c>
    </row>
    <row r="258" spans="26:28" x14ac:dyDescent="0.25">
      <c r="Z258" s="39">
        <v>44194</v>
      </c>
      <c r="AA258" s="14">
        <v>1</v>
      </c>
      <c r="AB258" s="14">
        <v>1</v>
      </c>
    </row>
    <row r="259" spans="26:28" x14ac:dyDescent="0.25">
      <c r="Z259" s="39">
        <v>44195</v>
      </c>
      <c r="AA259" s="14">
        <v>4</v>
      </c>
      <c r="AB259" s="14">
        <v>1</v>
      </c>
    </row>
    <row r="260" spans="26:28" x14ac:dyDescent="0.25">
      <c r="Z260" s="39">
        <v>44196</v>
      </c>
      <c r="AA260" s="14">
        <v>4</v>
      </c>
      <c r="AB260" s="14">
        <v>1</v>
      </c>
    </row>
    <row r="261" spans="26:28" x14ac:dyDescent="0.25">
      <c r="Z261" s="39">
        <v>44197</v>
      </c>
      <c r="AA261" s="14">
        <v>6</v>
      </c>
      <c r="AB261" s="14">
        <v>1</v>
      </c>
    </row>
    <row r="262" spans="26:28" x14ac:dyDescent="0.25">
      <c r="Z262" s="39">
        <v>44198</v>
      </c>
      <c r="AA262" s="14">
        <v>21</v>
      </c>
      <c r="AB262" s="14">
        <v>1</v>
      </c>
    </row>
    <row r="263" spans="26:28" x14ac:dyDescent="0.25">
      <c r="Z263" s="39">
        <v>44199</v>
      </c>
      <c r="AA263" s="14">
        <v>35</v>
      </c>
      <c r="AB263" s="14">
        <v>1</v>
      </c>
    </row>
    <row r="264" spans="26:28" x14ac:dyDescent="0.25">
      <c r="Z264" s="39">
        <v>44200</v>
      </c>
      <c r="AA264" s="14">
        <v>45</v>
      </c>
      <c r="AB264" s="14">
        <v>1</v>
      </c>
    </row>
    <row r="265" spans="26:28" x14ac:dyDescent="0.25">
      <c r="Z265" s="39">
        <v>44201</v>
      </c>
      <c r="AA265" s="14">
        <v>5</v>
      </c>
      <c r="AB265" s="14">
        <v>1</v>
      </c>
    </row>
    <row r="266" spans="26:28" x14ac:dyDescent="0.25">
      <c r="Z266" s="39">
        <v>44202</v>
      </c>
      <c r="AA266" s="14">
        <v>5</v>
      </c>
      <c r="AB266" s="14">
        <v>1</v>
      </c>
    </row>
    <row r="267" spans="26:28" x14ac:dyDescent="0.25">
      <c r="Z267" s="39">
        <v>44203</v>
      </c>
      <c r="AA267" s="14">
        <v>23</v>
      </c>
      <c r="AB267" s="14">
        <v>1</v>
      </c>
    </row>
    <row r="268" spans="26:28" x14ac:dyDescent="0.25">
      <c r="Z268" s="39">
        <v>44204</v>
      </c>
      <c r="AA268" s="14">
        <v>1</v>
      </c>
      <c r="AB268" s="14">
        <v>1</v>
      </c>
    </row>
    <row r="269" spans="26:28" x14ac:dyDescent="0.25">
      <c r="Z269" s="39">
        <v>44205</v>
      </c>
      <c r="AA269" s="14">
        <v>15</v>
      </c>
      <c r="AB269" s="14">
        <v>1</v>
      </c>
    </row>
    <row r="270" spans="26:28" x14ac:dyDescent="0.25">
      <c r="Z270" s="39">
        <v>44206</v>
      </c>
      <c r="AA270" s="14">
        <v>10</v>
      </c>
      <c r="AB270" s="14">
        <v>1</v>
      </c>
    </row>
    <row r="271" spans="26:28" x14ac:dyDescent="0.25">
      <c r="Z271" s="39">
        <v>44207</v>
      </c>
      <c r="AA271" s="14">
        <v>20</v>
      </c>
      <c r="AB271" s="14">
        <v>1</v>
      </c>
    </row>
    <row r="272" spans="26:28" x14ac:dyDescent="0.25">
      <c r="Z272" s="39">
        <v>44208</v>
      </c>
      <c r="AA272" s="14">
        <v>6</v>
      </c>
      <c r="AB272" s="14">
        <v>1</v>
      </c>
    </row>
    <row r="273" spans="26:28" x14ac:dyDescent="0.25">
      <c r="Z273" s="39">
        <v>44209</v>
      </c>
      <c r="AA273" s="14">
        <v>4</v>
      </c>
      <c r="AB273" s="14">
        <v>1</v>
      </c>
    </row>
    <row r="274" spans="26:28" x14ac:dyDescent="0.25">
      <c r="Z274" s="39">
        <v>44210</v>
      </c>
      <c r="AA274" s="14">
        <v>8</v>
      </c>
      <c r="AB274" s="14">
        <v>1</v>
      </c>
    </row>
    <row r="275" spans="26:28" x14ac:dyDescent="0.25">
      <c r="Z275" s="39">
        <v>44211</v>
      </c>
      <c r="AA275" s="14">
        <v>10</v>
      </c>
      <c r="AB275" s="14">
        <v>1</v>
      </c>
    </row>
    <row r="276" spans="26:28" x14ac:dyDescent="0.25">
      <c r="Z276" s="39">
        <v>44212</v>
      </c>
      <c r="AA276" s="14">
        <v>20</v>
      </c>
      <c r="AB276" s="14">
        <v>1</v>
      </c>
    </row>
    <row r="277" spans="26:28" x14ac:dyDescent="0.25">
      <c r="Z277" s="39">
        <v>44213</v>
      </c>
      <c r="AA277" s="14">
        <v>15</v>
      </c>
      <c r="AB277" s="14">
        <v>1</v>
      </c>
    </row>
    <row r="278" spans="26:28" x14ac:dyDescent="0.25">
      <c r="Z278" s="39">
        <v>44214</v>
      </c>
      <c r="AA278" s="14">
        <v>10</v>
      </c>
      <c r="AB278" s="14">
        <v>1</v>
      </c>
    </row>
    <row r="279" spans="26:28" x14ac:dyDescent="0.25">
      <c r="Z279" s="39">
        <v>44215</v>
      </c>
      <c r="AA279" s="14">
        <v>20</v>
      </c>
      <c r="AB279" s="14">
        <v>1</v>
      </c>
    </row>
    <row r="280" spans="26:28" x14ac:dyDescent="0.25">
      <c r="Z280" s="39">
        <v>44216</v>
      </c>
      <c r="AA280" s="14">
        <v>2</v>
      </c>
      <c r="AB280" s="14">
        <v>1</v>
      </c>
    </row>
    <row r="281" spans="26:28" x14ac:dyDescent="0.25">
      <c r="Z281" s="39">
        <v>44217</v>
      </c>
      <c r="AA281" s="14">
        <v>5</v>
      </c>
      <c r="AB281" s="14">
        <v>1</v>
      </c>
    </row>
    <row r="282" spans="26:28" x14ac:dyDescent="0.25">
      <c r="Z282" s="39">
        <v>44218</v>
      </c>
      <c r="AA282" s="14">
        <v>10</v>
      </c>
      <c r="AB282" s="14">
        <v>1</v>
      </c>
    </row>
    <row r="283" spans="26:28" x14ac:dyDescent="0.25">
      <c r="Z283" s="39">
        <v>44219</v>
      </c>
      <c r="AA283" s="14">
        <v>13</v>
      </c>
      <c r="AB283" s="14">
        <v>1</v>
      </c>
    </row>
    <row r="284" spans="26:28" x14ac:dyDescent="0.25">
      <c r="Z284" s="39">
        <v>44220</v>
      </c>
      <c r="AA284" s="14">
        <v>8</v>
      </c>
      <c r="AB284" s="14">
        <v>1</v>
      </c>
    </row>
    <row r="285" spans="26:28" x14ac:dyDescent="0.25">
      <c r="Z285" s="39">
        <v>44221</v>
      </c>
      <c r="AA285" s="14">
        <v>14</v>
      </c>
      <c r="AB285" s="14">
        <v>1</v>
      </c>
    </row>
    <row r="286" spans="26:28" x14ac:dyDescent="0.25">
      <c r="Z286" s="39">
        <v>44222</v>
      </c>
      <c r="AA286" s="14">
        <v>765</v>
      </c>
      <c r="AB286" s="14">
        <v>22</v>
      </c>
    </row>
    <row r="287" spans="26:28" x14ac:dyDescent="0.25">
      <c r="Z287" s="39">
        <v>44223</v>
      </c>
      <c r="AA287" s="14">
        <v>9</v>
      </c>
      <c r="AB287" s="14">
        <v>1</v>
      </c>
    </row>
    <row r="288" spans="26:28" x14ac:dyDescent="0.25">
      <c r="Z288" s="39">
        <v>44224</v>
      </c>
      <c r="AA288" s="14">
        <v>6</v>
      </c>
      <c r="AB288" s="14">
        <v>1</v>
      </c>
    </row>
    <row r="289" spans="26:28" x14ac:dyDescent="0.25">
      <c r="Z289" s="39">
        <v>44225</v>
      </c>
      <c r="AA289" s="14">
        <v>11</v>
      </c>
      <c r="AB289" s="14">
        <v>1</v>
      </c>
    </row>
    <row r="290" spans="26:28" x14ac:dyDescent="0.25">
      <c r="Z290" s="39">
        <v>44226</v>
      </c>
      <c r="AA290" s="14">
        <v>41</v>
      </c>
      <c r="AB290" s="14">
        <v>3</v>
      </c>
    </row>
    <row r="291" spans="26:28" x14ac:dyDescent="0.25">
      <c r="Z291" s="39">
        <v>44227</v>
      </c>
      <c r="AA291" s="14">
        <v>7</v>
      </c>
      <c r="AB291" s="14">
        <v>1</v>
      </c>
    </row>
    <row r="292" spans="26:28" x14ac:dyDescent="0.25">
      <c r="Z292" s="39">
        <v>44228</v>
      </c>
      <c r="AA292" s="14">
        <v>29</v>
      </c>
      <c r="AB292" s="14">
        <v>4</v>
      </c>
    </row>
    <row r="293" spans="26:28" x14ac:dyDescent="0.25">
      <c r="Z293" s="39">
        <v>44229</v>
      </c>
      <c r="AA293" s="14">
        <v>10</v>
      </c>
      <c r="AB293" s="14">
        <v>3</v>
      </c>
    </row>
    <row r="294" spans="26:28" x14ac:dyDescent="0.25">
      <c r="Z294" s="39">
        <v>44230</v>
      </c>
      <c r="AA294" s="14">
        <v>5</v>
      </c>
      <c r="AB294" s="14">
        <v>1</v>
      </c>
    </row>
    <row r="295" spans="26:28" x14ac:dyDescent="0.25">
      <c r="Z295" s="39">
        <v>44231</v>
      </c>
      <c r="AA295" s="14">
        <v>46</v>
      </c>
      <c r="AB295" s="14">
        <v>4</v>
      </c>
    </row>
    <row r="296" spans="26:28" x14ac:dyDescent="0.25">
      <c r="Z296" s="39">
        <v>44232</v>
      </c>
      <c r="AA296" s="14">
        <v>3</v>
      </c>
      <c r="AB296" s="14">
        <v>1</v>
      </c>
    </row>
    <row r="297" spans="26:28" x14ac:dyDescent="0.25">
      <c r="Z297" s="39">
        <v>44233</v>
      </c>
      <c r="AA297" s="14">
        <v>146</v>
      </c>
      <c r="AB297" s="14">
        <v>8</v>
      </c>
    </row>
    <row r="298" spans="26:28" x14ac:dyDescent="0.25">
      <c r="Z298" s="39">
        <v>44234</v>
      </c>
      <c r="AA298" s="14">
        <v>14</v>
      </c>
      <c r="AB298" s="14">
        <v>2</v>
      </c>
    </row>
    <row r="299" spans="26:28" x14ac:dyDescent="0.25">
      <c r="Z299" s="39">
        <v>44235</v>
      </c>
      <c r="AA299" s="14">
        <v>10</v>
      </c>
      <c r="AB299" s="14">
        <v>1</v>
      </c>
    </row>
    <row r="300" spans="26:28" x14ac:dyDescent="0.25">
      <c r="Z300" s="39">
        <v>44236</v>
      </c>
      <c r="AA300" s="14">
        <v>2</v>
      </c>
      <c r="AB300" s="14">
        <v>2</v>
      </c>
    </row>
    <row r="301" spans="26:28" x14ac:dyDescent="0.25">
      <c r="Z301" s="39">
        <v>44237</v>
      </c>
      <c r="AA301" s="14">
        <v>76</v>
      </c>
      <c r="AB301" s="14">
        <v>10</v>
      </c>
    </row>
    <row r="302" spans="26:28" x14ac:dyDescent="0.25">
      <c r="Z302" s="39">
        <v>44238</v>
      </c>
      <c r="AA302" s="14">
        <v>99</v>
      </c>
      <c r="AB302" s="14">
        <v>23</v>
      </c>
    </row>
    <row r="303" spans="26:28" x14ac:dyDescent="0.25">
      <c r="Z303" s="39">
        <v>44239</v>
      </c>
      <c r="AA303" s="14">
        <v>28</v>
      </c>
      <c r="AB303" s="14">
        <v>5</v>
      </c>
    </row>
    <row r="304" spans="26:28" x14ac:dyDescent="0.25">
      <c r="Z304" s="39">
        <v>44240</v>
      </c>
      <c r="AA304" s="14">
        <v>8</v>
      </c>
      <c r="AB304" s="14">
        <v>4</v>
      </c>
    </row>
    <row r="305" spans="26:28" x14ac:dyDescent="0.25">
      <c r="Z305" s="39">
        <v>44241</v>
      </c>
      <c r="AA305" s="14">
        <v>77</v>
      </c>
      <c r="AB305" s="14">
        <v>13</v>
      </c>
    </row>
    <row r="306" spans="26:28" x14ac:dyDescent="0.25">
      <c r="Z306" s="39">
        <v>44242</v>
      </c>
      <c r="AA306" s="14">
        <v>98</v>
      </c>
      <c r="AB306" s="14">
        <v>16</v>
      </c>
    </row>
    <row r="307" spans="26:28" x14ac:dyDescent="0.25">
      <c r="Z307" s="39">
        <v>44243</v>
      </c>
      <c r="AA307" s="14">
        <v>66</v>
      </c>
      <c r="AB307" s="14">
        <v>28</v>
      </c>
    </row>
    <row r="308" spans="26:28" x14ac:dyDescent="0.25">
      <c r="Z308" s="39">
        <v>44244</v>
      </c>
      <c r="AA308" s="14">
        <v>4</v>
      </c>
      <c r="AB308" s="14">
        <v>1</v>
      </c>
    </row>
    <row r="309" spans="26:28" x14ac:dyDescent="0.25">
      <c r="Z309" s="39">
        <v>44245</v>
      </c>
      <c r="AA309" s="14">
        <v>49</v>
      </c>
      <c r="AB309" s="14">
        <v>4</v>
      </c>
    </row>
    <row r="310" spans="26:28" x14ac:dyDescent="0.25">
      <c r="Z310" s="39">
        <v>44246</v>
      </c>
      <c r="AA310" s="14">
        <v>232</v>
      </c>
      <c r="AB310" s="14">
        <v>11</v>
      </c>
    </row>
    <row r="311" spans="26:28" x14ac:dyDescent="0.25">
      <c r="Z311" s="39">
        <v>44247</v>
      </c>
      <c r="AA311" s="14">
        <v>2</v>
      </c>
      <c r="AB311" s="14">
        <v>1</v>
      </c>
    </row>
    <row r="312" spans="26:28" x14ac:dyDescent="0.25">
      <c r="Z312" s="39">
        <v>44248</v>
      </c>
      <c r="AA312" s="14">
        <v>15</v>
      </c>
      <c r="AB312" s="14">
        <v>1</v>
      </c>
    </row>
    <row r="313" spans="26:28" x14ac:dyDescent="0.25">
      <c r="Z313" s="39">
        <v>44249</v>
      </c>
      <c r="AA313" s="14">
        <v>195</v>
      </c>
      <c r="AB313" s="14">
        <v>15</v>
      </c>
    </row>
    <row r="314" spans="26:28" x14ac:dyDescent="0.25">
      <c r="Z314" s="39">
        <v>44250</v>
      </c>
      <c r="AA314" s="14">
        <v>200</v>
      </c>
      <c r="AB314" s="14">
        <v>17</v>
      </c>
    </row>
    <row r="315" spans="26:28" x14ac:dyDescent="0.25">
      <c r="Z315" s="39">
        <v>44251</v>
      </c>
      <c r="AA315" s="14">
        <v>15</v>
      </c>
      <c r="AB315" s="14">
        <v>3</v>
      </c>
    </row>
    <row r="316" spans="26:28" x14ac:dyDescent="0.25">
      <c r="Z316" s="39">
        <v>44252</v>
      </c>
      <c r="AA316" s="14">
        <v>7</v>
      </c>
      <c r="AB316" s="14">
        <v>1</v>
      </c>
    </row>
    <row r="317" spans="26:28" x14ac:dyDescent="0.25">
      <c r="Z317" s="39">
        <v>44253</v>
      </c>
      <c r="AA317" s="14">
        <v>31</v>
      </c>
      <c r="AB317" s="14">
        <v>1</v>
      </c>
    </row>
    <row r="318" spans="26:28" x14ac:dyDescent="0.25">
      <c r="Z318" s="39">
        <v>44254</v>
      </c>
      <c r="AA318" s="14">
        <v>5</v>
      </c>
      <c r="AB318" s="14">
        <v>1</v>
      </c>
    </row>
    <row r="319" spans="26:28" x14ac:dyDescent="0.25">
      <c r="Z319" s="39">
        <v>44255</v>
      </c>
      <c r="AA319" s="14">
        <v>15</v>
      </c>
      <c r="AB319" s="14">
        <v>1</v>
      </c>
    </row>
    <row r="320" spans="26:28" x14ac:dyDescent="0.25">
      <c r="Z320" s="39">
        <v>44256</v>
      </c>
      <c r="AA320" s="14">
        <v>10</v>
      </c>
      <c r="AB320" s="14">
        <v>1</v>
      </c>
    </row>
    <row r="321" spans="26:28" x14ac:dyDescent="0.25">
      <c r="Z321" s="39">
        <v>44257</v>
      </c>
      <c r="AA321" s="14">
        <v>3</v>
      </c>
      <c r="AB321" s="14">
        <v>1</v>
      </c>
    </row>
    <row r="322" spans="26:28" x14ac:dyDescent="0.25">
      <c r="Z322" s="39">
        <v>44258</v>
      </c>
      <c r="AA322" s="14">
        <v>2</v>
      </c>
      <c r="AB322" s="14">
        <v>1</v>
      </c>
    </row>
    <row r="323" spans="26:28" x14ac:dyDescent="0.25">
      <c r="Z323" s="39">
        <v>44259</v>
      </c>
      <c r="AA323" s="14">
        <v>2</v>
      </c>
      <c r="AB323" s="14">
        <v>1</v>
      </c>
    </row>
    <row r="324" spans="26:28" x14ac:dyDescent="0.25">
      <c r="Z324" s="39">
        <v>44260</v>
      </c>
      <c r="AA324" s="14">
        <v>2</v>
      </c>
      <c r="AB324" s="14">
        <v>1</v>
      </c>
    </row>
    <row r="325" spans="26:28" x14ac:dyDescent="0.25">
      <c r="Z325" s="39">
        <v>44261</v>
      </c>
      <c r="AA325" s="14">
        <v>15</v>
      </c>
      <c r="AB325" s="14">
        <v>1</v>
      </c>
    </row>
    <row r="326" spans="26:28" x14ac:dyDescent="0.25">
      <c r="Z326" s="39">
        <v>44262</v>
      </c>
      <c r="AA326" s="14">
        <v>15</v>
      </c>
      <c r="AB326" s="14">
        <v>1</v>
      </c>
    </row>
    <row r="327" spans="26:28" x14ac:dyDescent="0.25">
      <c r="Z327" s="39">
        <v>44263</v>
      </c>
      <c r="AA327" s="14">
        <v>4</v>
      </c>
      <c r="AB327" s="14">
        <v>1</v>
      </c>
    </row>
    <row r="328" spans="26:28" x14ac:dyDescent="0.25">
      <c r="Z328" s="39">
        <v>44264</v>
      </c>
      <c r="AA328" s="14">
        <v>5</v>
      </c>
      <c r="AB328" s="14">
        <v>1</v>
      </c>
    </row>
    <row r="329" spans="26:28" x14ac:dyDescent="0.25">
      <c r="Z329" s="39">
        <v>44265</v>
      </c>
      <c r="AA329" s="14">
        <v>5</v>
      </c>
      <c r="AB329" s="14">
        <v>1</v>
      </c>
    </row>
    <row r="330" spans="26:28" x14ac:dyDescent="0.25">
      <c r="Z330" s="39">
        <v>44266</v>
      </c>
      <c r="AA330" s="14">
        <v>2</v>
      </c>
      <c r="AB330" s="14">
        <v>1</v>
      </c>
    </row>
    <row r="331" spans="26:28" x14ac:dyDescent="0.25">
      <c r="Z331" s="39">
        <v>44267</v>
      </c>
      <c r="AA331" s="14">
        <v>5</v>
      </c>
      <c r="AB331" s="14">
        <v>1</v>
      </c>
    </row>
    <row r="332" spans="26:28" x14ac:dyDescent="0.25">
      <c r="Z332" s="39">
        <v>44268</v>
      </c>
      <c r="AA332" s="14">
        <v>2</v>
      </c>
      <c r="AB332" s="14">
        <v>1</v>
      </c>
    </row>
    <row r="333" spans="26:28" x14ac:dyDescent="0.25">
      <c r="Z333" s="39">
        <v>44269</v>
      </c>
      <c r="AA333" s="14">
        <v>5</v>
      </c>
      <c r="AB333" s="14">
        <v>1</v>
      </c>
    </row>
    <row r="334" spans="26:28" x14ac:dyDescent="0.25">
      <c r="Z334" s="39">
        <v>44270</v>
      </c>
      <c r="AA334" s="14">
        <v>5</v>
      </c>
      <c r="AB334" s="14">
        <v>1</v>
      </c>
    </row>
    <row r="335" spans="26:28" x14ac:dyDescent="0.25">
      <c r="Z335" s="39">
        <v>44271</v>
      </c>
      <c r="AA335" s="14">
        <v>31</v>
      </c>
      <c r="AB335" s="14">
        <v>4</v>
      </c>
    </row>
    <row r="336" spans="26:28" x14ac:dyDescent="0.25">
      <c r="Z336" s="39">
        <v>44272</v>
      </c>
      <c r="AA336" s="14">
        <v>10</v>
      </c>
      <c r="AB336" s="14">
        <v>1</v>
      </c>
    </row>
    <row r="337" spans="26:28" x14ac:dyDescent="0.25">
      <c r="Z337" s="39">
        <v>44273</v>
      </c>
      <c r="AA337" s="14">
        <v>1</v>
      </c>
      <c r="AB337" s="14">
        <v>1</v>
      </c>
    </row>
    <row r="338" spans="26:28" x14ac:dyDescent="0.25">
      <c r="Z338" s="39">
        <v>44274</v>
      </c>
      <c r="AA338" s="14">
        <v>5</v>
      </c>
      <c r="AB338" s="14">
        <v>1</v>
      </c>
    </row>
    <row r="339" spans="26:28" x14ac:dyDescent="0.25">
      <c r="Z339" s="39">
        <v>44275</v>
      </c>
      <c r="AA339" s="14">
        <v>4</v>
      </c>
      <c r="AB339" s="14">
        <v>1</v>
      </c>
    </row>
    <row r="340" spans="26:28" x14ac:dyDescent="0.25">
      <c r="Z340" s="39">
        <v>44276</v>
      </c>
      <c r="AA340" s="14">
        <v>32</v>
      </c>
      <c r="AB340" s="14">
        <v>3</v>
      </c>
    </row>
    <row r="341" spans="26:28" x14ac:dyDescent="0.25">
      <c r="Z341" s="39">
        <v>44277</v>
      </c>
      <c r="AA341" s="14">
        <v>1</v>
      </c>
      <c r="AB341" s="14">
        <v>1</v>
      </c>
    </row>
    <row r="342" spans="26:28" x14ac:dyDescent="0.25">
      <c r="Z342" s="39">
        <v>44278</v>
      </c>
      <c r="AA342" s="14">
        <v>885</v>
      </c>
      <c r="AB342" s="14">
        <v>21</v>
      </c>
    </row>
    <row r="343" spans="26:28" x14ac:dyDescent="0.25">
      <c r="Z343" s="39">
        <v>44279</v>
      </c>
      <c r="AA343" s="14">
        <v>5</v>
      </c>
      <c r="AB343" s="14">
        <v>1</v>
      </c>
    </row>
    <row r="344" spans="26:28" x14ac:dyDescent="0.25">
      <c r="Z344" s="39">
        <v>44280</v>
      </c>
      <c r="AA344" s="14">
        <v>3</v>
      </c>
      <c r="AB344" s="14">
        <v>1</v>
      </c>
    </row>
    <row r="345" spans="26:28" x14ac:dyDescent="0.25">
      <c r="Z345" s="39">
        <v>44281</v>
      </c>
      <c r="AA345" s="14">
        <v>5</v>
      </c>
      <c r="AB345" s="14">
        <v>1</v>
      </c>
    </row>
    <row r="346" spans="26:28" x14ac:dyDescent="0.25">
      <c r="Z346" s="39">
        <v>44282</v>
      </c>
      <c r="AA346" s="14">
        <v>4</v>
      </c>
      <c r="AB346" s="14">
        <v>1</v>
      </c>
    </row>
    <row r="347" spans="26:28" x14ac:dyDescent="0.25">
      <c r="Z347" s="39">
        <v>44283</v>
      </c>
      <c r="AA347" s="14">
        <v>30</v>
      </c>
      <c r="AB347" s="14">
        <v>8</v>
      </c>
    </row>
    <row r="348" spans="26:28" x14ac:dyDescent="0.25">
      <c r="Z348" s="39">
        <v>44284</v>
      </c>
      <c r="AA348" s="14">
        <v>2</v>
      </c>
      <c r="AB348" s="14">
        <v>1</v>
      </c>
    </row>
    <row r="349" spans="26:28" x14ac:dyDescent="0.25">
      <c r="Z349" s="39">
        <v>44285</v>
      </c>
      <c r="AA349" s="14">
        <v>49</v>
      </c>
      <c r="AB349" s="14">
        <v>8</v>
      </c>
    </row>
    <row r="350" spans="26:28" x14ac:dyDescent="0.25">
      <c r="Z350" s="39">
        <v>44286</v>
      </c>
      <c r="AA350" s="14">
        <v>4</v>
      </c>
      <c r="AB350" s="14">
        <v>1</v>
      </c>
    </row>
    <row r="351" spans="26:28" x14ac:dyDescent="0.25">
      <c r="Z351" s="39">
        <v>44287</v>
      </c>
      <c r="AA351" s="14">
        <v>4</v>
      </c>
      <c r="AB351" s="14">
        <v>1</v>
      </c>
    </row>
    <row r="352" spans="26:28" x14ac:dyDescent="0.25">
      <c r="Z352" s="39">
        <v>44288</v>
      </c>
      <c r="AA352" s="14">
        <v>4</v>
      </c>
      <c r="AB352" s="14">
        <v>1</v>
      </c>
    </row>
    <row r="353" spans="26:28" x14ac:dyDescent="0.25">
      <c r="Z353" s="39">
        <v>44289</v>
      </c>
      <c r="AA353" s="14">
        <v>18</v>
      </c>
      <c r="AB353" s="14">
        <v>4</v>
      </c>
    </row>
    <row r="354" spans="26:28" x14ac:dyDescent="0.25">
      <c r="Z354" s="39">
        <v>44290</v>
      </c>
      <c r="AA354" s="14">
        <v>3</v>
      </c>
      <c r="AB354" s="14">
        <v>1</v>
      </c>
    </row>
    <row r="355" spans="26:28" x14ac:dyDescent="0.25">
      <c r="Z355" s="39">
        <v>44296</v>
      </c>
      <c r="AA355" s="14">
        <v>9</v>
      </c>
      <c r="AB355" s="14">
        <v>3</v>
      </c>
    </row>
    <row r="356" spans="26:28" x14ac:dyDescent="0.25">
      <c r="Z356" s="39">
        <v>44307</v>
      </c>
      <c r="AA356" s="14">
        <v>229</v>
      </c>
      <c r="AB356" s="14">
        <v>24</v>
      </c>
    </row>
    <row r="357" spans="26:28" x14ac:dyDescent="0.25">
      <c r="Z357" s="39">
        <v>44303</v>
      </c>
      <c r="AA357" s="14">
        <v>40</v>
      </c>
      <c r="AB357" s="14">
        <v>11</v>
      </c>
    </row>
    <row r="358" spans="26:28" x14ac:dyDescent="0.25">
      <c r="Z358" s="39">
        <v>44298</v>
      </c>
      <c r="AA358" s="14">
        <v>2</v>
      </c>
      <c r="AB358" s="14">
        <v>1</v>
      </c>
    </row>
    <row r="359" spans="26:28" x14ac:dyDescent="0.25">
      <c r="Z359" s="39">
        <v>44300</v>
      </c>
      <c r="AA359" s="14">
        <v>8</v>
      </c>
      <c r="AB359" s="14">
        <v>2</v>
      </c>
    </row>
    <row r="360" spans="26:28" x14ac:dyDescent="0.25">
      <c r="Z360" s="39">
        <v>44295</v>
      </c>
      <c r="AA360" s="14">
        <v>34</v>
      </c>
      <c r="AB360" s="14">
        <v>14</v>
      </c>
    </row>
    <row r="361" spans="26:28" x14ac:dyDescent="0.25">
      <c r="Z361" s="39">
        <v>44292</v>
      </c>
      <c r="AA361" s="14">
        <v>156</v>
      </c>
      <c r="AB361" s="14">
        <v>24</v>
      </c>
    </row>
    <row r="362" spans="26:28" x14ac:dyDescent="0.25">
      <c r="Z362" s="39">
        <v>44294</v>
      </c>
      <c r="AA362" s="14">
        <v>68</v>
      </c>
      <c r="AB362" s="14">
        <v>21</v>
      </c>
    </row>
    <row r="363" spans="26:28" x14ac:dyDescent="0.25">
      <c r="Z363" s="39">
        <v>44305</v>
      </c>
      <c r="AA363" s="14">
        <v>60</v>
      </c>
      <c r="AB363" s="14">
        <v>9</v>
      </c>
    </row>
    <row r="364" spans="26:28" x14ac:dyDescent="0.25">
      <c r="Z364" s="39">
        <v>44291</v>
      </c>
      <c r="AA364" s="14">
        <v>232</v>
      </c>
      <c r="AB364" s="14">
        <v>20</v>
      </c>
    </row>
    <row r="365" spans="26:28" x14ac:dyDescent="0.25">
      <c r="Z365" s="39">
        <v>44311</v>
      </c>
      <c r="AA365" s="14">
        <v>13</v>
      </c>
      <c r="AB365" s="14">
        <v>4</v>
      </c>
    </row>
    <row r="366" spans="26:28" x14ac:dyDescent="0.25">
      <c r="Z366" s="39">
        <v>44293</v>
      </c>
      <c r="AA366" s="14">
        <v>3</v>
      </c>
      <c r="AB366" s="14">
        <v>1</v>
      </c>
    </row>
    <row r="367" spans="26:28" x14ac:dyDescent="0.25">
      <c r="Z367" s="39">
        <v>44304</v>
      </c>
      <c r="AA367" s="14">
        <v>13</v>
      </c>
      <c r="AB367" s="14">
        <v>4</v>
      </c>
    </row>
    <row r="368" spans="26:28" x14ac:dyDescent="0.25">
      <c r="Z368" s="39">
        <v>44359</v>
      </c>
      <c r="AA368" s="14">
        <v>8</v>
      </c>
      <c r="AB368" s="14">
        <v>1</v>
      </c>
    </row>
    <row r="369" spans="26:28" x14ac:dyDescent="0.25">
      <c r="Z369" s="39">
        <v>44392</v>
      </c>
      <c r="AA369" s="14">
        <v>13</v>
      </c>
      <c r="AB369" s="14">
        <v>6</v>
      </c>
    </row>
    <row r="370" spans="26:28" x14ac:dyDescent="0.25">
      <c r="Z370" s="39">
        <v>44364</v>
      </c>
      <c r="AA370" s="14">
        <v>9</v>
      </c>
      <c r="AB370" s="14">
        <v>5</v>
      </c>
    </row>
    <row r="371" spans="26:28" x14ac:dyDescent="0.25">
      <c r="Z371" s="39">
        <v>44387</v>
      </c>
      <c r="AA371" s="14">
        <v>2</v>
      </c>
      <c r="AB371" s="14">
        <v>1</v>
      </c>
    </row>
    <row r="372" spans="26:28" x14ac:dyDescent="0.25">
      <c r="Z372" s="39">
        <v>44380</v>
      </c>
      <c r="AA372" s="14">
        <v>57</v>
      </c>
      <c r="AB372" s="14">
        <v>5</v>
      </c>
    </row>
    <row r="373" spans="26:28" x14ac:dyDescent="0.25">
      <c r="Z373" s="39">
        <v>44389</v>
      </c>
      <c r="AA373" s="14">
        <v>36</v>
      </c>
      <c r="AB373" s="14">
        <v>1</v>
      </c>
    </row>
    <row r="374" spans="26:28" x14ac:dyDescent="0.25">
      <c r="Z374" s="39">
        <v>44366</v>
      </c>
      <c r="AA374" s="14">
        <v>26</v>
      </c>
      <c r="AB374" s="14">
        <v>2</v>
      </c>
    </row>
    <row r="375" spans="26:28" x14ac:dyDescent="0.25">
      <c r="Z375" s="39">
        <v>44367</v>
      </c>
      <c r="AA375" s="14">
        <v>100</v>
      </c>
      <c r="AB375" s="14">
        <v>1</v>
      </c>
    </row>
    <row r="376" spans="26:28" x14ac:dyDescent="0.25">
      <c r="Z376" s="39">
        <v>44354</v>
      </c>
      <c r="AA376" s="14">
        <v>13</v>
      </c>
      <c r="AB376" s="14">
        <v>2</v>
      </c>
    </row>
    <row r="377" spans="26:28" x14ac:dyDescent="0.25">
      <c r="Z377" s="39">
        <v>44363</v>
      </c>
      <c r="AA377" s="14">
        <v>61</v>
      </c>
      <c r="AB377" s="14">
        <v>3</v>
      </c>
    </row>
    <row r="378" spans="26:28" x14ac:dyDescent="0.25">
      <c r="Z378" s="39">
        <v>44405</v>
      </c>
      <c r="AA378" s="14">
        <v>8</v>
      </c>
      <c r="AB378" s="14">
        <v>1</v>
      </c>
    </row>
    <row r="379" spans="26:28" x14ac:dyDescent="0.25">
      <c r="Z379" s="39">
        <v>44376</v>
      </c>
      <c r="AA379" s="14">
        <v>58</v>
      </c>
      <c r="AB379" s="14">
        <v>3</v>
      </c>
    </row>
    <row r="380" spans="26:28" x14ac:dyDescent="0.25">
      <c r="Z380" s="39">
        <v>44384</v>
      </c>
      <c r="AA380" s="14">
        <v>5</v>
      </c>
      <c r="AB380" s="14">
        <v>1</v>
      </c>
    </row>
    <row r="381" spans="26:28" x14ac:dyDescent="0.25">
      <c r="Z381" s="39">
        <v>44381</v>
      </c>
      <c r="AA381" s="14">
        <v>671</v>
      </c>
      <c r="AB381" s="14">
        <v>3</v>
      </c>
    </row>
    <row r="382" spans="26:28" x14ac:dyDescent="0.25">
      <c r="Z382" s="39">
        <v>44361</v>
      </c>
      <c r="AA382" s="14">
        <v>30</v>
      </c>
      <c r="AB382" s="14">
        <v>1</v>
      </c>
    </row>
    <row r="383" spans="26:28" x14ac:dyDescent="0.25">
      <c r="Z383" s="39">
        <v>44382</v>
      </c>
      <c r="AA383" s="14">
        <v>48</v>
      </c>
      <c r="AB383" s="14">
        <v>2</v>
      </c>
    </row>
    <row r="384" spans="26:28" x14ac:dyDescent="0.25">
      <c r="Z384" s="39">
        <v>44352</v>
      </c>
      <c r="AA384" s="14">
        <v>13</v>
      </c>
      <c r="AB384" s="14">
        <v>1</v>
      </c>
    </row>
    <row r="385" spans="26:28" x14ac:dyDescent="0.25">
      <c r="Z385" s="39">
        <v>44373</v>
      </c>
      <c r="AA385" s="14">
        <v>32</v>
      </c>
      <c r="AB385" s="14">
        <v>2</v>
      </c>
    </row>
    <row r="386" spans="26:28" x14ac:dyDescent="0.25">
      <c r="Z386" s="39">
        <v>44386</v>
      </c>
      <c r="AA386" s="14">
        <v>74</v>
      </c>
      <c r="AB386" s="14">
        <v>1</v>
      </c>
    </row>
    <row r="387" spans="26:28" x14ac:dyDescent="0.25">
      <c r="Z387" s="39">
        <v>44344</v>
      </c>
      <c r="AA387" s="14">
        <v>95</v>
      </c>
      <c r="AB387" s="14">
        <v>1</v>
      </c>
    </row>
    <row r="388" spans="26:28" x14ac:dyDescent="0.25">
      <c r="Z388" s="39">
        <v>44379</v>
      </c>
      <c r="AA388" s="14">
        <v>45</v>
      </c>
      <c r="AB388" s="14">
        <v>5</v>
      </c>
    </row>
    <row r="389" spans="26:28" x14ac:dyDescent="0.25">
      <c r="Z389" s="39">
        <v>44349</v>
      </c>
      <c r="AA389" s="14">
        <v>184</v>
      </c>
      <c r="AB389" s="14">
        <v>3</v>
      </c>
    </row>
    <row r="390" spans="26:28" x14ac:dyDescent="0.25">
      <c r="Z390" s="39">
        <v>44372</v>
      </c>
      <c r="AA390" s="14">
        <v>30</v>
      </c>
      <c r="AB390" s="14">
        <v>1</v>
      </c>
    </row>
    <row r="391" spans="26:28" x14ac:dyDescent="0.25">
      <c r="Z391" s="39">
        <v>44404</v>
      </c>
      <c r="AA391" s="14">
        <v>80</v>
      </c>
      <c r="AB391" s="14">
        <v>2</v>
      </c>
    </row>
    <row r="392" spans="26:28" x14ac:dyDescent="0.25">
      <c r="Z392" s="39">
        <v>44369</v>
      </c>
      <c r="AA392" s="14">
        <v>124</v>
      </c>
      <c r="AB392" s="14">
        <v>1</v>
      </c>
    </row>
    <row r="393" spans="26:28" x14ac:dyDescent="0.25">
      <c r="Z393" s="39">
        <v>44368</v>
      </c>
      <c r="AA393" s="14">
        <v>30</v>
      </c>
      <c r="AB393" s="14">
        <v>1</v>
      </c>
    </row>
    <row r="394" spans="26:28" x14ac:dyDescent="0.25">
      <c r="Z394" s="39">
        <v>44375</v>
      </c>
      <c r="AA394" s="14">
        <v>26</v>
      </c>
      <c r="AB394" s="14">
        <v>2</v>
      </c>
    </row>
    <row r="395" spans="26:28" x14ac:dyDescent="0.25">
      <c r="Z395" s="39">
        <v>44335</v>
      </c>
      <c r="AA395" s="14">
        <v>5</v>
      </c>
      <c r="AB395" s="14">
        <v>1</v>
      </c>
    </row>
    <row r="396" spans="26:28" x14ac:dyDescent="0.25">
      <c r="Z396" s="39">
        <v>44356</v>
      </c>
      <c r="AA396" s="14">
        <v>3</v>
      </c>
      <c r="AB396" s="14">
        <v>1</v>
      </c>
    </row>
    <row r="397" spans="26:28" x14ac:dyDescent="0.25">
      <c r="Z397" s="39">
        <v>44442</v>
      </c>
      <c r="AA397" s="14">
        <v>22</v>
      </c>
      <c r="AB397" s="14">
        <v>8</v>
      </c>
    </row>
    <row r="398" spans="26:28" x14ac:dyDescent="0.25">
      <c r="Z398" s="39">
        <v>44446</v>
      </c>
      <c r="AA398" s="14">
        <v>33</v>
      </c>
      <c r="AB398" s="14">
        <v>11</v>
      </c>
    </row>
    <row r="399" spans="26:28" x14ac:dyDescent="0.25">
      <c r="Z399" s="39">
        <v>44464</v>
      </c>
      <c r="AA399" s="14">
        <v>52</v>
      </c>
      <c r="AB399" s="14">
        <v>3</v>
      </c>
    </row>
    <row r="400" spans="26:28" x14ac:dyDescent="0.25">
      <c r="Z400" s="39">
        <v>44466</v>
      </c>
      <c r="AA400" s="14">
        <v>6</v>
      </c>
      <c r="AB400" s="14">
        <v>1</v>
      </c>
    </row>
    <row r="401" spans="26:28" x14ac:dyDescent="0.25">
      <c r="Z401" s="39">
        <v>44436</v>
      </c>
      <c r="AA401" s="14">
        <v>31</v>
      </c>
      <c r="AB401" s="14">
        <v>8</v>
      </c>
    </row>
    <row r="402" spans="26:28" x14ac:dyDescent="0.25">
      <c r="Z402" s="39">
        <v>44467</v>
      </c>
      <c r="AA402" s="14">
        <v>62</v>
      </c>
      <c r="AB402" s="14">
        <v>11</v>
      </c>
    </row>
    <row r="403" spans="26:28" x14ac:dyDescent="0.25">
      <c r="Z403" s="39">
        <v>44450</v>
      </c>
      <c r="AA403" s="14">
        <v>12</v>
      </c>
      <c r="AB403" s="14">
        <v>6</v>
      </c>
    </row>
    <row r="404" spans="26:28" x14ac:dyDescent="0.25">
      <c r="Z404" s="39">
        <v>44457</v>
      </c>
      <c r="AA404" s="14">
        <v>925</v>
      </c>
      <c r="AB404" s="14">
        <v>39</v>
      </c>
    </row>
    <row r="405" spans="26:28" x14ac:dyDescent="0.25">
      <c r="Z405" s="39">
        <v>44448</v>
      </c>
      <c r="AA405" s="14">
        <v>142</v>
      </c>
      <c r="AB405" s="14">
        <v>21</v>
      </c>
    </row>
    <row r="406" spans="26:28" x14ac:dyDescent="0.25">
      <c r="Z406" s="39">
        <v>44438</v>
      </c>
      <c r="AA406" s="14">
        <v>13</v>
      </c>
      <c r="AB406" s="14">
        <v>11</v>
      </c>
    </row>
    <row r="407" spans="26:28" x14ac:dyDescent="0.25">
      <c r="Z407" s="39">
        <v>44461</v>
      </c>
      <c r="AA407" s="14">
        <v>388</v>
      </c>
      <c r="AB407" s="14">
        <v>47</v>
      </c>
    </row>
    <row r="408" spans="26:28" x14ac:dyDescent="0.25">
      <c r="Z408" s="39">
        <v>44441</v>
      </c>
      <c r="AA408" s="14">
        <v>21</v>
      </c>
      <c r="AB408" s="14">
        <v>13</v>
      </c>
    </row>
    <row r="409" spans="26:28" x14ac:dyDescent="0.25">
      <c r="Z409" s="39">
        <v>44443</v>
      </c>
      <c r="AA409" s="14">
        <v>13</v>
      </c>
      <c r="AB409" s="14">
        <v>8</v>
      </c>
    </row>
    <row r="410" spans="26:28" x14ac:dyDescent="0.25">
      <c r="Z410" s="39">
        <v>44459</v>
      </c>
      <c r="AA410" s="14">
        <v>402</v>
      </c>
      <c r="AB410" s="14">
        <v>34</v>
      </c>
    </row>
    <row r="411" spans="26:28" x14ac:dyDescent="0.25">
      <c r="Z411" s="39">
        <v>44454</v>
      </c>
      <c r="AA411" s="14">
        <v>43</v>
      </c>
      <c r="AB411" s="14">
        <v>13</v>
      </c>
    </row>
    <row r="412" spans="26:28" x14ac:dyDescent="0.25">
      <c r="Z412" s="39">
        <v>44451</v>
      </c>
      <c r="AA412" s="14">
        <v>2</v>
      </c>
      <c r="AB412" s="14">
        <v>2</v>
      </c>
    </row>
    <row r="413" spans="26:28" x14ac:dyDescent="0.25">
      <c r="Z413" s="39">
        <v>44445</v>
      </c>
      <c r="AA413" s="14">
        <v>1</v>
      </c>
      <c r="AB413" s="14">
        <v>1</v>
      </c>
    </row>
    <row r="414" spans="26:28" x14ac:dyDescent="0.25">
      <c r="Z414" s="39">
        <v>44439</v>
      </c>
      <c r="AA414" s="14">
        <v>10</v>
      </c>
      <c r="AB414" s="14">
        <v>7</v>
      </c>
    </row>
    <row r="415" spans="26:28" x14ac:dyDescent="0.25">
      <c r="Z415" s="39">
        <v>44434</v>
      </c>
      <c r="AA415" s="14">
        <v>8</v>
      </c>
      <c r="AB415" s="14">
        <v>3</v>
      </c>
    </row>
    <row r="416" spans="26:28" x14ac:dyDescent="0.25">
      <c r="Z416" s="39">
        <v>44455</v>
      </c>
      <c r="AA416" s="14">
        <v>2</v>
      </c>
      <c r="AB416" s="14">
        <v>2</v>
      </c>
    </row>
    <row r="417" spans="26:28" x14ac:dyDescent="0.25">
      <c r="Z417" s="39">
        <v>44437</v>
      </c>
      <c r="AA417" s="14">
        <v>6</v>
      </c>
      <c r="AB417" s="14">
        <v>4</v>
      </c>
    </row>
    <row r="418" spans="26:28" x14ac:dyDescent="0.25">
      <c r="Z418" s="39">
        <v>44435</v>
      </c>
      <c r="AA418" s="14">
        <v>10</v>
      </c>
      <c r="AB418" s="14">
        <v>3</v>
      </c>
    </row>
    <row r="419" spans="26:28" x14ac:dyDescent="0.25">
      <c r="Z419" s="39">
        <v>44458</v>
      </c>
      <c r="AA419" s="14">
        <v>2</v>
      </c>
      <c r="AB419" s="14">
        <v>2</v>
      </c>
    </row>
    <row r="420" spans="26:28" x14ac:dyDescent="0.25">
      <c r="Z420" s="39">
        <v>44453</v>
      </c>
      <c r="AA420" s="14">
        <v>3</v>
      </c>
      <c r="AB420" s="14">
        <v>3</v>
      </c>
    </row>
    <row r="421" spans="26:28" x14ac:dyDescent="0.25">
      <c r="Z421" s="39">
        <v>44553</v>
      </c>
      <c r="AA421" s="14">
        <v>1626</v>
      </c>
      <c r="AB421" s="14">
        <v>158</v>
      </c>
    </row>
    <row r="422" spans="26:28" x14ac:dyDescent="0.25">
      <c r="Z422" s="39">
        <v>44557</v>
      </c>
      <c r="AA422" s="14">
        <v>228</v>
      </c>
      <c r="AB422" s="14">
        <v>48</v>
      </c>
    </row>
    <row r="423" spans="26:28" x14ac:dyDescent="0.25">
      <c r="Z423" s="39">
        <v>44556</v>
      </c>
      <c r="AA423" s="14">
        <v>16</v>
      </c>
      <c r="AB423" s="14">
        <v>4</v>
      </c>
    </row>
    <row r="424" spans="26:28" x14ac:dyDescent="0.25">
      <c r="Z424" s="39">
        <v>44511</v>
      </c>
      <c r="AA424" s="14">
        <v>41</v>
      </c>
      <c r="AB424" s="14">
        <v>7</v>
      </c>
    </row>
    <row r="425" spans="26:28" x14ac:dyDescent="0.25">
      <c r="Z425" s="39">
        <v>44515</v>
      </c>
      <c r="AA425" s="14">
        <v>322</v>
      </c>
      <c r="AB425" s="14">
        <v>17</v>
      </c>
    </row>
    <row r="426" spans="26:28" x14ac:dyDescent="0.25">
      <c r="Z426" s="39">
        <v>44554</v>
      </c>
      <c r="AA426" s="14">
        <v>1</v>
      </c>
      <c r="AB426" s="14">
        <v>1</v>
      </c>
    </row>
    <row r="427" spans="26:28" x14ac:dyDescent="0.25">
      <c r="Z427" s="39">
        <v>44555</v>
      </c>
      <c r="AA427" s="14">
        <v>6</v>
      </c>
      <c r="AB427" s="14">
        <v>5</v>
      </c>
    </row>
    <row r="428" spans="26:28" x14ac:dyDescent="0.25">
      <c r="Z428" s="39">
        <v>44509</v>
      </c>
      <c r="AA428" s="14">
        <v>3</v>
      </c>
      <c r="AB428" s="14">
        <v>2</v>
      </c>
    </row>
    <row r="429" spans="26:28" x14ac:dyDescent="0.25">
      <c r="Z429" s="39">
        <v>44627</v>
      </c>
      <c r="AA429" s="14">
        <v>1</v>
      </c>
      <c r="AB429" s="14">
        <v>1</v>
      </c>
    </row>
    <row r="430" spans="26:28" x14ac:dyDescent="0.25">
      <c r="Z430" s="39">
        <v>44641</v>
      </c>
      <c r="AA430" s="14">
        <v>230</v>
      </c>
      <c r="AB430" s="14">
        <v>5</v>
      </c>
    </row>
    <row r="431" spans="26:28" x14ac:dyDescent="0.25">
      <c r="Z431" s="39">
        <v>44640</v>
      </c>
      <c r="AA431" s="14">
        <v>640</v>
      </c>
      <c r="AB431" s="14">
        <v>10</v>
      </c>
    </row>
    <row r="432" spans="26:28" x14ac:dyDescent="0.25">
      <c r="Z432" s="39">
        <v>44597</v>
      </c>
      <c r="AA432" s="14">
        <v>5</v>
      </c>
      <c r="AB432" s="14">
        <v>1</v>
      </c>
    </row>
    <row r="433" spans="26:28" x14ac:dyDescent="0.25">
      <c r="Z433" s="39">
        <v>44643</v>
      </c>
      <c r="AA433" s="14">
        <v>807</v>
      </c>
      <c r="AB433" s="14">
        <v>109</v>
      </c>
    </row>
    <row r="434" spans="26:28" x14ac:dyDescent="0.25">
      <c r="Z434" s="39">
        <v>44615</v>
      </c>
      <c r="AA434" s="14">
        <v>5</v>
      </c>
      <c r="AB434" s="14">
        <v>2</v>
      </c>
    </row>
    <row r="435" spans="26:28" x14ac:dyDescent="0.25">
      <c r="Z435" s="39">
        <v>44644</v>
      </c>
      <c r="AA435" s="14">
        <v>110</v>
      </c>
      <c r="AB435" s="14">
        <v>27</v>
      </c>
    </row>
    <row r="436" spans="26:28" x14ac:dyDescent="0.25">
      <c r="Z436" s="39">
        <v>44645</v>
      </c>
      <c r="AA436" s="14">
        <v>710</v>
      </c>
      <c r="AB436" s="14">
        <v>14</v>
      </c>
    </row>
    <row r="437" spans="26:28" x14ac:dyDescent="0.25">
      <c r="Z437" s="39">
        <v>44634</v>
      </c>
      <c r="AA437" s="14">
        <v>24</v>
      </c>
      <c r="AB437" s="14">
        <v>8</v>
      </c>
    </row>
    <row r="438" spans="26:28" x14ac:dyDescent="0.25">
      <c r="Z438" s="39">
        <v>44629</v>
      </c>
      <c r="AA438" s="14">
        <v>95</v>
      </c>
      <c r="AB438" s="14">
        <v>5</v>
      </c>
    </row>
    <row r="439" spans="26:28" x14ac:dyDescent="0.25">
      <c r="Z439" s="39">
        <v>44633</v>
      </c>
      <c r="AA439" s="14">
        <v>99</v>
      </c>
      <c r="AB439" s="14">
        <v>12</v>
      </c>
    </row>
    <row r="440" spans="26:28" x14ac:dyDescent="0.25">
      <c r="Z440" s="39">
        <v>44647</v>
      </c>
      <c r="AA440" s="14">
        <v>39</v>
      </c>
      <c r="AB440" s="14">
        <v>5</v>
      </c>
    </row>
    <row r="441" spans="26:28" x14ac:dyDescent="0.25">
      <c r="Z441" s="39">
        <v>44605</v>
      </c>
      <c r="AA441" s="14">
        <v>2</v>
      </c>
      <c r="AB441" s="14">
        <v>2</v>
      </c>
    </row>
    <row r="442" spans="26:28" x14ac:dyDescent="0.25">
      <c r="Z442" s="39">
        <v>44609</v>
      </c>
      <c r="AA442" s="14">
        <v>2</v>
      </c>
      <c r="AB442" s="14">
        <v>2</v>
      </c>
    </row>
    <row r="443" spans="26:28" x14ac:dyDescent="0.25">
      <c r="Z443" s="39">
        <v>44624</v>
      </c>
      <c r="AA443" s="14">
        <v>2</v>
      </c>
      <c r="AB443" s="14">
        <v>1</v>
      </c>
    </row>
    <row r="444" spans="26:28" x14ac:dyDescent="0.25">
      <c r="Z444" s="39">
        <v>44619</v>
      </c>
      <c r="AA444" s="14">
        <v>7</v>
      </c>
      <c r="AB444" s="14">
        <v>5</v>
      </c>
    </row>
    <row r="445" spans="26:28" x14ac:dyDescent="0.25">
      <c r="Z445" s="39">
        <v>44628</v>
      </c>
      <c r="AA445" s="14">
        <v>2</v>
      </c>
      <c r="AB445" s="14">
        <v>2</v>
      </c>
    </row>
    <row r="446" spans="26:28" x14ac:dyDescent="0.25">
      <c r="Z446" s="39">
        <v>44623</v>
      </c>
      <c r="AA446" s="14">
        <v>2</v>
      </c>
      <c r="AB446" s="14">
        <v>2</v>
      </c>
    </row>
    <row r="447" spans="26:28" x14ac:dyDescent="0.25">
      <c r="Z447" s="39">
        <v>44690</v>
      </c>
      <c r="AA447" s="14">
        <v>3</v>
      </c>
      <c r="AB447" s="14">
        <v>1</v>
      </c>
    </row>
    <row r="448" spans="26:28" x14ac:dyDescent="0.25">
      <c r="Z448" s="39">
        <v>44727</v>
      </c>
      <c r="AA448" s="14">
        <v>3</v>
      </c>
      <c r="AB448" s="14">
        <v>3</v>
      </c>
    </row>
    <row r="449" spans="26:28" x14ac:dyDescent="0.25">
      <c r="Z449" s="39">
        <v>44733</v>
      </c>
      <c r="AA449" s="14">
        <v>3</v>
      </c>
      <c r="AB449" s="14">
        <v>3</v>
      </c>
    </row>
    <row r="450" spans="26:28" x14ac:dyDescent="0.25">
      <c r="Z450" s="39">
        <v>44693</v>
      </c>
      <c r="AA450" s="14">
        <v>74</v>
      </c>
      <c r="AB450" s="14">
        <v>7</v>
      </c>
    </row>
    <row r="451" spans="26:28" x14ac:dyDescent="0.25">
      <c r="Z451" s="39">
        <v>44742</v>
      </c>
      <c r="AA451" s="14">
        <v>26</v>
      </c>
      <c r="AB451" s="14">
        <v>4</v>
      </c>
    </row>
    <row r="452" spans="26:28" x14ac:dyDescent="0.25">
      <c r="Z452" s="39">
        <v>44714</v>
      </c>
      <c r="AA452" s="14">
        <v>26</v>
      </c>
      <c r="AB452" s="14">
        <v>8</v>
      </c>
    </row>
    <row r="453" spans="26:28" x14ac:dyDescent="0.25">
      <c r="Z453" s="39">
        <v>44679</v>
      </c>
      <c r="AA453" s="14">
        <v>1</v>
      </c>
      <c r="AB453" s="14">
        <v>1</v>
      </c>
    </row>
    <row r="454" spans="26:28" x14ac:dyDescent="0.25">
      <c r="Z454" s="39">
        <v>44700</v>
      </c>
      <c r="AA454" s="14">
        <v>9</v>
      </c>
      <c r="AB454" s="14">
        <v>4</v>
      </c>
    </row>
    <row r="455" spans="26:28" x14ac:dyDescent="0.25">
      <c r="Z455" s="39">
        <v>44706</v>
      </c>
      <c r="AA455" s="14">
        <v>66</v>
      </c>
      <c r="AB455" s="14">
        <v>17</v>
      </c>
    </row>
    <row r="456" spans="26:28" x14ac:dyDescent="0.25">
      <c r="Z456" s="39">
        <v>44734</v>
      </c>
      <c r="AA456" s="14">
        <v>31</v>
      </c>
      <c r="AB456" s="14">
        <v>9</v>
      </c>
    </row>
    <row r="457" spans="26:28" x14ac:dyDescent="0.25">
      <c r="Z457" s="39">
        <v>44707</v>
      </c>
      <c r="AA457" s="14">
        <v>137</v>
      </c>
      <c r="AB457" s="14">
        <v>12</v>
      </c>
    </row>
    <row r="458" spans="26:28" x14ac:dyDescent="0.25">
      <c r="Z458" s="39">
        <v>44738</v>
      </c>
      <c r="AA458" s="14">
        <v>117</v>
      </c>
      <c r="AB458" s="14">
        <v>17</v>
      </c>
    </row>
    <row r="459" spans="26:28" x14ac:dyDescent="0.25">
      <c r="Z459" s="39">
        <v>44717</v>
      </c>
      <c r="AA459" s="14">
        <v>20</v>
      </c>
      <c r="AB459" s="14">
        <v>13</v>
      </c>
    </row>
    <row r="460" spans="26:28" x14ac:dyDescent="0.25">
      <c r="Z460" s="39">
        <v>44735</v>
      </c>
      <c r="AA460" s="14">
        <v>3</v>
      </c>
      <c r="AB460" s="14">
        <v>2</v>
      </c>
    </row>
    <row r="461" spans="26:28" x14ac:dyDescent="0.25">
      <c r="Z461" s="39">
        <v>44724</v>
      </c>
      <c r="AA461" s="14">
        <v>14</v>
      </c>
      <c r="AB461" s="14">
        <v>5</v>
      </c>
    </row>
    <row r="462" spans="26:28" x14ac:dyDescent="0.25">
      <c r="Z462" s="39">
        <v>44725</v>
      </c>
      <c r="AA462" s="14">
        <v>21</v>
      </c>
      <c r="AB462" s="14">
        <v>6</v>
      </c>
    </row>
    <row r="463" spans="26:28" x14ac:dyDescent="0.25">
      <c r="Z463" s="39">
        <v>44695</v>
      </c>
      <c r="AA463" s="14">
        <v>195</v>
      </c>
      <c r="AB463" s="14">
        <v>12</v>
      </c>
    </row>
    <row r="464" spans="26:28" x14ac:dyDescent="0.25">
      <c r="Z464" s="39">
        <v>44709</v>
      </c>
      <c r="AA464" s="14">
        <v>50</v>
      </c>
      <c r="AB464" s="14">
        <v>5</v>
      </c>
    </row>
    <row r="465" spans="26:28" x14ac:dyDescent="0.25">
      <c r="Z465" s="39">
        <v>44715</v>
      </c>
      <c r="AA465" s="14">
        <v>82</v>
      </c>
      <c r="AB465" s="14">
        <v>3</v>
      </c>
    </row>
    <row r="466" spans="26:28" x14ac:dyDescent="0.25">
      <c r="Z466" s="39">
        <v>44737</v>
      </c>
      <c r="AA466" s="14">
        <v>3</v>
      </c>
      <c r="AB466" s="14">
        <v>1</v>
      </c>
    </row>
    <row r="467" spans="26:28" x14ac:dyDescent="0.25">
      <c r="Z467" s="39">
        <v>44723</v>
      </c>
      <c r="AA467" s="14">
        <v>21</v>
      </c>
      <c r="AB467" s="14">
        <v>5</v>
      </c>
    </row>
    <row r="468" spans="26:28" x14ac:dyDescent="0.25">
      <c r="Z468" s="39">
        <v>44729</v>
      </c>
      <c r="AA468" s="14">
        <v>25</v>
      </c>
      <c r="AB468" s="14">
        <v>5</v>
      </c>
    </row>
    <row r="469" spans="26:28" x14ac:dyDescent="0.25">
      <c r="Z469" s="39">
        <v>44732</v>
      </c>
      <c r="AA469" s="14">
        <v>33</v>
      </c>
      <c r="AB469" s="14">
        <v>4</v>
      </c>
    </row>
    <row r="470" spans="26:28" x14ac:dyDescent="0.25">
      <c r="Z470" s="39">
        <v>44716</v>
      </c>
      <c r="AA470" s="14">
        <v>823</v>
      </c>
      <c r="AB470" s="14">
        <v>29</v>
      </c>
    </row>
    <row r="471" spans="26:28" x14ac:dyDescent="0.25">
      <c r="Z471" s="39">
        <v>44703</v>
      </c>
      <c r="AA471" s="14">
        <v>18</v>
      </c>
      <c r="AB471" s="14">
        <v>14</v>
      </c>
    </row>
    <row r="472" spans="26:28" x14ac:dyDescent="0.25">
      <c r="Z472" s="39">
        <v>44704</v>
      </c>
      <c r="AA472" s="14">
        <v>131</v>
      </c>
      <c r="AB472" s="14">
        <v>11</v>
      </c>
    </row>
    <row r="473" spans="26:28" x14ac:dyDescent="0.25">
      <c r="Z473" s="39">
        <v>44697</v>
      </c>
      <c r="AA473" s="14">
        <v>7</v>
      </c>
      <c r="AB473" s="14">
        <v>2</v>
      </c>
    </row>
    <row r="474" spans="26:28" x14ac:dyDescent="0.25">
      <c r="Z474" s="39">
        <v>44698</v>
      </c>
      <c r="AA474" s="14">
        <v>3</v>
      </c>
      <c r="AB474" s="14">
        <v>1</v>
      </c>
    </row>
    <row r="475" spans="26:28" x14ac:dyDescent="0.25">
      <c r="Z475" s="39">
        <v>44696</v>
      </c>
      <c r="AA475" s="14">
        <v>2</v>
      </c>
      <c r="AB475" s="14">
        <v>1</v>
      </c>
    </row>
    <row r="476" spans="26:28" x14ac:dyDescent="0.25">
      <c r="Z476" s="39">
        <v>44699</v>
      </c>
      <c r="AA476" s="14">
        <v>4</v>
      </c>
      <c r="AB476" s="14">
        <v>4</v>
      </c>
    </row>
    <row r="477" spans="26:28" x14ac:dyDescent="0.25">
      <c r="Z477" s="39">
        <v>44711</v>
      </c>
      <c r="AA477" s="14">
        <v>5</v>
      </c>
      <c r="AB477" s="14">
        <v>4</v>
      </c>
    </row>
    <row r="478" spans="26:28" x14ac:dyDescent="0.25">
      <c r="Z478" s="39">
        <v>44718</v>
      </c>
      <c r="AA478" s="14">
        <v>36</v>
      </c>
      <c r="AB478" s="14">
        <v>9</v>
      </c>
    </row>
    <row r="479" spans="26:28" x14ac:dyDescent="0.25">
      <c r="Z479" s="39">
        <v>44712</v>
      </c>
      <c r="AA479" s="14">
        <v>149</v>
      </c>
      <c r="AB479" s="14">
        <v>25</v>
      </c>
    </row>
    <row r="480" spans="26:28" x14ac:dyDescent="0.25">
      <c r="Z480" s="39">
        <v>44720</v>
      </c>
      <c r="AA480" s="14">
        <v>149</v>
      </c>
      <c r="AB480" s="14">
        <v>10</v>
      </c>
    </row>
    <row r="481" spans="26:28" x14ac:dyDescent="0.25">
      <c r="Z481" s="39">
        <v>44705</v>
      </c>
      <c r="AA481" s="14">
        <v>30</v>
      </c>
      <c r="AB481" s="14">
        <v>4</v>
      </c>
    </row>
    <row r="482" spans="26:28" x14ac:dyDescent="0.25">
      <c r="Z482" s="39">
        <v>44748</v>
      </c>
      <c r="AA482" s="14">
        <v>13</v>
      </c>
      <c r="AB482" s="14">
        <v>2</v>
      </c>
    </row>
    <row r="483" spans="26:28" x14ac:dyDescent="0.25">
      <c r="Z483" s="39">
        <v>44719</v>
      </c>
      <c r="AA483" s="14">
        <v>31</v>
      </c>
      <c r="AB483" s="14">
        <v>9</v>
      </c>
    </row>
    <row r="484" spans="26:28" x14ac:dyDescent="0.25">
      <c r="Z484" s="39">
        <v>44728</v>
      </c>
      <c r="AA484" s="14">
        <v>2</v>
      </c>
      <c r="AB484" s="14">
        <v>2</v>
      </c>
    </row>
    <row r="485" spans="26:28" x14ac:dyDescent="0.25">
      <c r="Z485" s="39">
        <v>44721</v>
      </c>
      <c r="AA485" s="14">
        <v>2</v>
      </c>
      <c r="AB485" s="14">
        <v>2</v>
      </c>
    </row>
    <row r="486" spans="26:28" x14ac:dyDescent="0.25">
      <c r="Z486" s="39">
        <v>44702</v>
      </c>
      <c r="AA486" s="14">
        <v>9</v>
      </c>
      <c r="AB486" s="14">
        <v>8</v>
      </c>
    </row>
    <row r="487" spans="26:28" x14ac:dyDescent="0.25">
      <c r="Z487" s="39">
        <v>44708</v>
      </c>
      <c r="AA487" s="14">
        <v>4</v>
      </c>
      <c r="AB487" s="14">
        <v>4</v>
      </c>
    </row>
    <row r="488" spans="26:28" x14ac:dyDescent="0.25">
      <c r="Z488" s="39">
        <v>44805</v>
      </c>
      <c r="AA488" s="14">
        <v>5</v>
      </c>
      <c r="AB488" s="14">
        <v>1</v>
      </c>
    </row>
    <row r="489" spans="26:28" x14ac:dyDescent="0.25">
      <c r="Z489" s="39">
        <v>44800</v>
      </c>
      <c r="AA489" s="14">
        <v>3</v>
      </c>
      <c r="AB489" s="14">
        <v>1</v>
      </c>
    </row>
    <row r="490" spans="26:28" x14ac:dyDescent="0.25">
      <c r="Z490" s="39">
        <v>44823</v>
      </c>
      <c r="AA490" s="14">
        <v>22</v>
      </c>
      <c r="AB490" s="14">
        <v>3</v>
      </c>
    </row>
    <row r="491" spans="26:28" x14ac:dyDescent="0.25">
      <c r="Z491" s="39">
        <v>44825</v>
      </c>
      <c r="AA491" s="14">
        <v>332</v>
      </c>
      <c r="AB491" s="14">
        <v>30</v>
      </c>
    </row>
    <row r="492" spans="26:28" x14ac:dyDescent="0.25">
      <c r="Z492" s="39">
        <v>44821</v>
      </c>
      <c r="AA492" s="14">
        <v>79</v>
      </c>
      <c r="AB492" s="14">
        <v>14</v>
      </c>
    </row>
    <row r="493" spans="26:28" x14ac:dyDescent="0.25">
      <c r="Z493" s="39">
        <v>44814</v>
      </c>
      <c r="AA493" s="14">
        <v>53</v>
      </c>
      <c r="AB493" s="14">
        <v>18</v>
      </c>
    </row>
    <row r="494" spans="26:28" x14ac:dyDescent="0.25">
      <c r="Z494" s="39">
        <v>44826</v>
      </c>
      <c r="AA494" s="14">
        <v>314</v>
      </c>
      <c r="AB494" s="14">
        <v>33</v>
      </c>
    </row>
    <row r="495" spans="26:28" x14ac:dyDescent="0.25">
      <c r="Z495" s="39">
        <v>44827</v>
      </c>
      <c r="AA495" s="14">
        <v>46</v>
      </c>
      <c r="AB495" s="14">
        <v>12</v>
      </c>
    </row>
    <row r="496" spans="26:28" x14ac:dyDescent="0.25">
      <c r="Z496" s="39">
        <v>44820</v>
      </c>
      <c r="AA496" s="14">
        <v>28</v>
      </c>
      <c r="AB496" s="14">
        <v>8</v>
      </c>
    </row>
    <row r="497" spans="26:28" x14ac:dyDescent="0.25">
      <c r="Z497" s="39">
        <v>44789</v>
      </c>
      <c r="AA497" s="14">
        <v>18</v>
      </c>
      <c r="AB497" s="14">
        <v>6</v>
      </c>
    </row>
    <row r="498" spans="26:28" x14ac:dyDescent="0.25">
      <c r="Z498" s="39">
        <v>44793</v>
      </c>
      <c r="AA498" s="14">
        <v>30</v>
      </c>
      <c r="AB498" s="14">
        <v>5</v>
      </c>
    </row>
    <row r="499" spans="26:28" x14ac:dyDescent="0.25">
      <c r="Z499" s="39">
        <v>44819</v>
      </c>
      <c r="AA499" s="14">
        <v>18</v>
      </c>
      <c r="AB499" s="14">
        <v>7</v>
      </c>
    </row>
    <row r="500" spans="26:28" x14ac:dyDescent="0.25">
      <c r="Z500" s="39">
        <v>44815</v>
      </c>
      <c r="AA500" s="14">
        <v>64</v>
      </c>
      <c r="AB500" s="14">
        <v>15</v>
      </c>
    </row>
    <row r="501" spans="26:28" x14ac:dyDescent="0.25">
      <c r="Z501" s="39">
        <v>44828</v>
      </c>
      <c r="AA501" s="14">
        <v>681</v>
      </c>
      <c r="AB501" s="14">
        <v>8</v>
      </c>
    </row>
    <row r="502" spans="26:28" x14ac:dyDescent="0.25">
      <c r="Z502" s="39">
        <v>44817</v>
      </c>
      <c r="AA502" s="14">
        <v>129</v>
      </c>
      <c r="AB502" s="14">
        <v>19</v>
      </c>
    </row>
    <row r="503" spans="26:28" x14ac:dyDescent="0.25">
      <c r="Z503" s="39">
        <v>44839</v>
      </c>
      <c r="AA503" s="14">
        <v>95</v>
      </c>
      <c r="AB503" s="14">
        <v>5</v>
      </c>
    </row>
    <row r="504" spans="26:28" x14ac:dyDescent="0.25">
      <c r="Z504" s="39">
        <v>44797</v>
      </c>
      <c r="AA504" s="14">
        <v>2</v>
      </c>
      <c r="AB504" s="14">
        <v>1</v>
      </c>
    </row>
    <row r="505" spans="26:28" x14ac:dyDescent="0.25">
      <c r="Z505" s="39">
        <v>44804</v>
      </c>
      <c r="AA505" s="14">
        <v>1</v>
      </c>
      <c r="AB505" s="14">
        <v>1</v>
      </c>
    </row>
    <row r="506" spans="26:28" x14ac:dyDescent="0.25">
      <c r="Z506" s="39">
        <v>44812</v>
      </c>
      <c r="AA506" s="14">
        <v>1</v>
      </c>
      <c r="AB506" s="14">
        <v>1</v>
      </c>
    </row>
    <row r="507" spans="26:28" x14ac:dyDescent="0.25">
      <c r="Z507" s="39">
        <v>44807</v>
      </c>
      <c r="AA507" s="14">
        <v>1</v>
      </c>
      <c r="AB507" s="14">
        <v>1</v>
      </c>
    </row>
    <row r="508" spans="26:28" x14ac:dyDescent="0.25">
      <c r="Z508" s="39">
        <v>44806</v>
      </c>
      <c r="AA508" s="14">
        <v>2</v>
      </c>
      <c r="AB508" s="14">
        <v>1</v>
      </c>
    </row>
    <row r="509" spans="26:28" x14ac:dyDescent="0.25">
      <c r="Z509" s="39">
        <v>44906</v>
      </c>
      <c r="AA509" s="14">
        <v>940</v>
      </c>
      <c r="AB509" s="14">
        <v>37</v>
      </c>
    </row>
    <row r="510" spans="26:28" x14ac:dyDescent="0.25">
      <c r="Z510" s="39">
        <v>44872</v>
      </c>
      <c r="AA510" s="14">
        <v>4</v>
      </c>
      <c r="AB510" s="14">
        <v>1</v>
      </c>
    </row>
    <row r="511" spans="26:28" x14ac:dyDescent="0.25">
      <c r="Z511" s="39">
        <v>44912</v>
      </c>
      <c r="AA511" s="14">
        <v>39</v>
      </c>
      <c r="AB511" s="14">
        <v>8</v>
      </c>
    </row>
    <row r="512" spans="26:28" x14ac:dyDescent="0.25">
      <c r="Z512" s="39">
        <v>44905</v>
      </c>
      <c r="AA512" s="14">
        <v>56</v>
      </c>
      <c r="AB512" s="14">
        <v>8</v>
      </c>
    </row>
    <row r="513" spans="26:28" x14ac:dyDescent="0.25">
      <c r="Z513" s="39">
        <v>44882</v>
      </c>
      <c r="AA513" s="14">
        <v>22</v>
      </c>
      <c r="AB513" s="14">
        <v>10</v>
      </c>
    </row>
    <row r="514" spans="26:28" x14ac:dyDescent="0.25">
      <c r="Z514" s="39">
        <v>44917</v>
      </c>
      <c r="AA514" s="14">
        <v>5</v>
      </c>
      <c r="AB514" s="14">
        <v>2</v>
      </c>
    </row>
    <row r="515" spans="26:28" x14ac:dyDescent="0.25">
      <c r="Z515" s="39">
        <v>44909</v>
      </c>
      <c r="AA515" s="14">
        <v>10</v>
      </c>
      <c r="AB515" s="14">
        <v>5</v>
      </c>
    </row>
    <row r="516" spans="26:28" x14ac:dyDescent="0.25">
      <c r="Z516" s="39">
        <v>44878</v>
      </c>
      <c r="AA516" s="14">
        <v>12</v>
      </c>
      <c r="AB516" s="14">
        <v>9</v>
      </c>
    </row>
    <row r="517" spans="26:28" x14ac:dyDescent="0.25">
      <c r="Z517" s="39">
        <v>44900</v>
      </c>
      <c r="AA517" s="14">
        <v>52</v>
      </c>
      <c r="AB517" s="14">
        <v>16</v>
      </c>
    </row>
    <row r="518" spans="26:28" x14ac:dyDescent="0.25">
      <c r="Z518" s="39">
        <v>44879</v>
      </c>
      <c r="AA518" s="14">
        <v>24</v>
      </c>
      <c r="AB518" s="14">
        <v>9</v>
      </c>
    </row>
    <row r="519" spans="26:28" x14ac:dyDescent="0.25">
      <c r="Z519" s="39">
        <v>44880</v>
      </c>
      <c r="AA519" s="14">
        <v>16</v>
      </c>
      <c r="AB519" s="14">
        <v>4</v>
      </c>
    </row>
    <row r="520" spans="26:28" x14ac:dyDescent="0.25">
      <c r="Z520" s="39">
        <v>44886</v>
      </c>
      <c r="AA520" s="14">
        <v>13</v>
      </c>
      <c r="AB520" s="14">
        <v>4</v>
      </c>
    </row>
    <row r="521" spans="26:28" x14ac:dyDescent="0.25">
      <c r="Z521" s="39">
        <v>44894</v>
      </c>
      <c r="AA521" s="14">
        <v>250</v>
      </c>
      <c r="AB521" s="14">
        <v>23</v>
      </c>
    </row>
    <row r="522" spans="26:28" x14ac:dyDescent="0.25">
      <c r="Z522" s="39">
        <v>44899</v>
      </c>
      <c r="AA522" s="14">
        <v>44</v>
      </c>
      <c r="AB522" s="14">
        <v>6</v>
      </c>
    </row>
    <row r="523" spans="26:28" x14ac:dyDescent="0.25">
      <c r="Z523" s="39">
        <v>44910</v>
      </c>
      <c r="AA523" s="14">
        <v>49</v>
      </c>
      <c r="AB523" s="14">
        <v>8</v>
      </c>
    </row>
    <row r="524" spans="26:28" x14ac:dyDescent="0.25">
      <c r="Z524" s="39">
        <v>44902</v>
      </c>
      <c r="AA524" s="14">
        <v>188</v>
      </c>
      <c r="AB524" s="14">
        <v>19</v>
      </c>
    </row>
    <row r="525" spans="26:28" x14ac:dyDescent="0.25">
      <c r="Z525" s="39">
        <v>44904</v>
      </c>
      <c r="AA525" s="14">
        <v>45</v>
      </c>
      <c r="AB525" s="14">
        <v>13</v>
      </c>
    </row>
    <row r="526" spans="26:28" x14ac:dyDescent="0.25">
      <c r="Z526" s="39">
        <v>44888</v>
      </c>
      <c r="AA526" s="14">
        <v>165</v>
      </c>
      <c r="AB526" s="14">
        <v>15</v>
      </c>
    </row>
    <row r="527" spans="26:28" x14ac:dyDescent="0.25">
      <c r="Z527" s="39">
        <v>44893</v>
      </c>
      <c r="AA527" s="14">
        <v>4</v>
      </c>
      <c r="AB527" s="14">
        <v>2</v>
      </c>
    </row>
    <row r="528" spans="26:28" x14ac:dyDescent="0.25">
      <c r="Z528" s="39">
        <v>44914</v>
      </c>
      <c r="AA528" s="14">
        <v>1</v>
      </c>
      <c r="AB528" s="14">
        <v>1</v>
      </c>
    </row>
    <row r="529" spans="26:28" x14ac:dyDescent="0.25">
      <c r="Z529" s="39">
        <v>44890</v>
      </c>
      <c r="AA529" s="14">
        <v>1</v>
      </c>
      <c r="AB529" s="14">
        <v>1</v>
      </c>
    </row>
    <row r="530" spans="26:28" x14ac:dyDescent="0.25">
      <c r="Z530" s="39">
        <v>44885</v>
      </c>
      <c r="AA530" s="14">
        <v>1</v>
      </c>
      <c r="AB530" s="14">
        <v>1</v>
      </c>
    </row>
    <row r="531" spans="26:28" x14ac:dyDescent="0.25">
      <c r="Z531" s="39">
        <v>44975</v>
      </c>
      <c r="AA531" s="14">
        <v>7</v>
      </c>
      <c r="AB531" s="14">
        <v>1</v>
      </c>
    </row>
    <row r="532" spans="26:28" x14ac:dyDescent="0.25">
      <c r="Z532" s="39">
        <v>44962</v>
      </c>
      <c r="AA532" s="14">
        <v>8</v>
      </c>
      <c r="AB532" s="14">
        <v>2</v>
      </c>
    </row>
    <row r="533" spans="26:28" x14ac:dyDescent="0.25">
      <c r="Z533" s="39">
        <v>44998</v>
      </c>
      <c r="AA533" s="14">
        <v>2</v>
      </c>
      <c r="AB533" s="14">
        <v>1</v>
      </c>
    </row>
    <row r="534" spans="26:28" x14ac:dyDescent="0.25">
      <c r="Z534" s="39">
        <v>45001</v>
      </c>
      <c r="AA534" s="14">
        <v>9</v>
      </c>
      <c r="AB534" s="14">
        <v>2</v>
      </c>
    </row>
    <row r="535" spans="26:28" x14ac:dyDescent="0.25">
      <c r="Z535" s="39">
        <v>45002</v>
      </c>
      <c r="AA535" s="14">
        <v>27</v>
      </c>
      <c r="AB535" s="14">
        <v>2</v>
      </c>
    </row>
    <row r="536" spans="26:28" x14ac:dyDescent="0.25">
      <c r="Z536" s="39">
        <v>45004</v>
      </c>
      <c r="AA536" s="14">
        <v>43</v>
      </c>
      <c r="AB536" s="14">
        <v>1</v>
      </c>
    </row>
    <row r="537" spans="26:28" x14ac:dyDescent="0.25">
      <c r="Z537" s="39">
        <v>45003</v>
      </c>
      <c r="AA537" s="14">
        <v>15</v>
      </c>
      <c r="AB537" s="14">
        <v>3</v>
      </c>
    </row>
    <row r="538" spans="26:28" x14ac:dyDescent="0.25">
      <c r="Z538" s="39">
        <v>44983</v>
      </c>
      <c r="AA538" s="14">
        <v>46</v>
      </c>
      <c r="AB538" s="14">
        <v>14</v>
      </c>
    </row>
    <row r="539" spans="26:28" x14ac:dyDescent="0.25">
      <c r="Z539" s="39">
        <v>44984</v>
      </c>
      <c r="AA539" s="14">
        <v>38</v>
      </c>
      <c r="AB539" s="14">
        <v>10</v>
      </c>
    </row>
    <row r="540" spans="26:28" x14ac:dyDescent="0.25">
      <c r="Z540" s="39">
        <v>44968</v>
      </c>
      <c r="AA540" s="14">
        <v>24</v>
      </c>
      <c r="AB540" s="14">
        <v>9</v>
      </c>
    </row>
    <row r="541" spans="26:28" x14ac:dyDescent="0.25">
      <c r="Z541" s="39">
        <v>44964</v>
      </c>
      <c r="AA541" s="14">
        <v>11</v>
      </c>
      <c r="AB541" s="14">
        <v>10</v>
      </c>
    </row>
    <row r="542" spans="26:28" x14ac:dyDescent="0.25">
      <c r="Z542" s="39">
        <v>44970</v>
      </c>
      <c r="AA542" s="14">
        <v>53</v>
      </c>
      <c r="AB542" s="14">
        <v>5</v>
      </c>
    </row>
    <row r="543" spans="26:28" x14ac:dyDescent="0.25">
      <c r="Z543" s="39">
        <v>44969</v>
      </c>
      <c r="AA543" s="14">
        <v>132</v>
      </c>
      <c r="AB543" s="14">
        <v>29</v>
      </c>
    </row>
    <row r="544" spans="26:28" x14ac:dyDescent="0.25">
      <c r="Z544" s="39">
        <v>44972</v>
      </c>
      <c r="AA544" s="14">
        <v>447</v>
      </c>
      <c r="AB544" s="14">
        <v>34</v>
      </c>
    </row>
    <row r="545" spans="26:28" x14ac:dyDescent="0.25">
      <c r="Z545" s="39">
        <v>44986</v>
      </c>
      <c r="AA545" s="14">
        <v>63</v>
      </c>
      <c r="AB545" s="14">
        <v>9</v>
      </c>
    </row>
    <row r="546" spans="26:28" x14ac:dyDescent="0.25">
      <c r="Z546" s="39">
        <v>44982</v>
      </c>
      <c r="AA546" s="14">
        <v>44</v>
      </c>
      <c r="AB546" s="14">
        <v>6</v>
      </c>
    </row>
    <row r="547" spans="26:28" x14ac:dyDescent="0.25">
      <c r="Z547" s="39">
        <v>44991</v>
      </c>
      <c r="AA547" s="14">
        <v>779</v>
      </c>
      <c r="AB547" s="14">
        <v>26</v>
      </c>
    </row>
    <row r="548" spans="26:28" x14ac:dyDescent="0.25">
      <c r="Z548" s="39">
        <v>44952</v>
      </c>
      <c r="AA548" s="14">
        <v>6</v>
      </c>
      <c r="AB548" s="14">
        <v>3</v>
      </c>
    </row>
    <row r="549" spans="26:28" x14ac:dyDescent="0.25">
      <c r="Z549" s="39">
        <v>44990</v>
      </c>
      <c r="AA549" s="14">
        <v>202</v>
      </c>
      <c r="AB549" s="14">
        <v>20</v>
      </c>
    </row>
    <row r="550" spans="26:28" x14ac:dyDescent="0.25">
      <c r="Z550" s="39">
        <v>44985</v>
      </c>
      <c r="AA550" s="14">
        <v>2</v>
      </c>
      <c r="AB550" s="14">
        <v>1</v>
      </c>
    </row>
    <row r="551" spans="26:28" x14ac:dyDescent="0.25">
      <c r="Z551" s="39">
        <v>45109</v>
      </c>
      <c r="AA551" s="14">
        <v>4</v>
      </c>
      <c r="AB551" s="14">
        <v>1</v>
      </c>
    </row>
    <row r="552" spans="26:28" x14ac:dyDescent="0.25">
      <c r="Z552" s="39">
        <v>45103</v>
      </c>
      <c r="AA552" s="14">
        <v>1</v>
      </c>
      <c r="AB552" s="14">
        <v>1</v>
      </c>
    </row>
    <row r="553" spans="26:28" x14ac:dyDescent="0.25">
      <c r="Z553" s="39">
        <v>45115</v>
      </c>
      <c r="AA553" s="14">
        <v>19</v>
      </c>
      <c r="AB553" s="14">
        <v>1</v>
      </c>
    </row>
    <row r="554" spans="26:28" x14ac:dyDescent="0.25">
      <c r="Z554" s="39">
        <v>45157</v>
      </c>
      <c r="AA554" s="14">
        <v>115</v>
      </c>
      <c r="AB554" s="14">
        <v>6</v>
      </c>
    </row>
    <row r="555" spans="26:28" x14ac:dyDescent="0.25">
      <c r="Z555" s="39">
        <v>45143</v>
      </c>
      <c r="AA555" s="14">
        <v>452</v>
      </c>
      <c r="AB555" s="14">
        <v>21</v>
      </c>
    </row>
    <row r="556" spans="26:28" x14ac:dyDescent="0.25">
      <c r="Z556" s="39">
        <v>45094</v>
      </c>
      <c r="AA556" s="14">
        <v>54</v>
      </c>
      <c r="AB556" s="14">
        <v>2</v>
      </c>
    </row>
    <row r="557" spans="26:28" x14ac:dyDescent="0.25">
      <c r="Z557" s="39">
        <v>45158</v>
      </c>
      <c r="AA557" s="14">
        <v>22</v>
      </c>
      <c r="AB557" s="14">
        <v>5</v>
      </c>
    </row>
    <row r="558" spans="26:28" x14ac:dyDescent="0.25">
      <c r="Z558" s="39">
        <v>45152</v>
      </c>
      <c r="AA558" s="14">
        <v>44</v>
      </c>
      <c r="AB558" s="14">
        <v>2</v>
      </c>
    </row>
    <row r="559" spans="26:28" x14ac:dyDescent="0.25">
      <c r="Z559" s="39">
        <v>45150</v>
      </c>
      <c r="AA559" s="14">
        <v>1</v>
      </c>
      <c r="AB559" s="14">
        <v>1</v>
      </c>
    </row>
    <row r="560" spans="26:28" x14ac:dyDescent="0.25">
      <c r="Z560" s="39">
        <v>45087</v>
      </c>
      <c r="AA560" s="14">
        <v>8</v>
      </c>
      <c r="AB560" s="14">
        <v>1</v>
      </c>
    </row>
    <row r="561" spans="26:28" x14ac:dyDescent="0.25">
      <c r="Z561" s="39">
        <v>45154</v>
      </c>
      <c r="AA561" s="14">
        <v>2</v>
      </c>
      <c r="AB561" s="14">
        <v>1</v>
      </c>
    </row>
    <row r="562" spans="26:28" x14ac:dyDescent="0.25">
      <c r="Z562" s="39">
        <v>45111</v>
      </c>
      <c r="AA562" s="14">
        <v>5</v>
      </c>
      <c r="AB562" s="14">
        <v>3</v>
      </c>
    </row>
    <row r="563" spans="26:28" x14ac:dyDescent="0.25">
      <c r="Z563" s="39">
        <v>45139</v>
      </c>
      <c r="AA563" s="14">
        <v>109</v>
      </c>
      <c r="AB563" s="14">
        <v>14</v>
      </c>
    </row>
    <row r="564" spans="26:28" x14ac:dyDescent="0.25">
      <c r="Z564" s="39">
        <v>45121</v>
      </c>
      <c r="AA564" s="14">
        <v>4</v>
      </c>
      <c r="AB564" s="14">
        <v>1</v>
      </c>
    </row>
    <row r="565" spans="26:28" x14ac:dyDescent="0.25">
      <c r="Z565" s="39">
        <v>45127</v>
      </c>
      <c r="AA565" s="14">
        <v>155</v>
      </c>
      <c r="AB565" s="14">
        <v>22</v>
      </c>
    </row>
    <row r="566" spans="26:28" x14ac:dyDescent="0.25">
      <c r="Z566" s="39">
        <v>45110</v>
      </c>
      <c r="AA566" s="14">
        <v>27</v>
      </c>
      <c r="AB566" s="14">
        <v>9</v>
      </c>
    </row>
    <row r="567" spans="26:28" x14ac:dyDescent="0.25">
      <c r="Z567" s="39">
        <v>45095</v>
      </c>
      <c r="AA567" s="14">
        <v>12</v>
      </c>
      <c r="AB567" s="14">
        <v>11</v>
      </c>
    </row>
    <row r="568" spans="26:28" x14ac:dyDescent="0.25">
      <c r="Z568" s="39">
        <v>45097</v>
      </c>
      <c r="AA568" s="14">
        <v>35</v>
      </c>
      <c r="AB568" s="14">
        <v>15</v>
      </c>
    </row>
    <row r="569" spans="26:28" x14ac:dyDescent="0.25">
      <c r="Z569" s="39">
        <v>45118</v>
      </c>
      <c r="AA569" s="14">
        <v>76</v>
      </c>
      <c r="AB569" s="14">
        <v>16</v>
      </c>
    </row>
    <row r="570" spans="26:28" x14ac:dyDescent="0.25">
      <c r="Z570" s="39">
        <v>45129</v>
      </c>
      <c r="AA570" s="14">
        <v>905</v>
      </c>
      <c r="AB570" s="14">
        <v>20</v>
      </c>
    </row>
    <row r="571" spans="26:28" x14ac:dyDescent="0.25">
      <c r="Z571" s="39">
        <v>45116</v>
      </c>
      <c r="AA571" s="14">
        <v>42</v>
      </c>
      <c r="AB571" s="14">
        <v>9</v>
      </c>
    </row>
    <row r="572" spans="26:28" x14ac:dyDescent="0.25">
      <c r="Z572" s="39">
        <v>45120</v>
      </c>
      <c r="AA572" s="14">
        <v>48</v>
      </c>
      <c r="AB572" s="14">
        <v>13</v>
      </c>
    </row>
    <row r="573" spans="26:28" x14ac:dyDescent="0.25">
      <c r="Z573" s="39">
        <v>45112</v>
      </c>
      <c r="AA573" s="14">
        <v>13</v>
      </c>
      <c r="AB573" s="14">
        <v>4</v>
      </c>
    </row>
    <row r="574" spans="26:28" x14ac:dyDescent="0.25">
      <c r="Z574" s="39">
        <v>45105</v>
      </c>
      <c r="AA574" s="14">
        <v>141</v>
      </c>
      <c r="AB574" s="14">
        <v>12</v>
      </c>
    </row>
    <row r="575" spans="26:28" x14ac:dyDescent="0.25">
      <c r="Z575" s="39">
        <v>45117</v>
      </c>
      <c r="AA575" s="14">
        <v>124</v>
      </c>
      <c r="AB575" s="14">
        <v>6</v>
      </c>
    </row>
    <row r="576" spans="26:28" x14ac:dyDescent="0.25">
      <c r="Z576" s="39">
        <v>45144</v>
      </c>
      <c r="AA576" s="14">
        <v>46</v>
      </c>
      <c r="AB576" s="14">
        <v>7</v>
      </c>
    </row>
    <row r="577" spans="26:28" x14ac:dyDescent="0.25">
      <c r="Z577" s="39">
        <v>45088</v>
      </c>
      <c r="AA577" s="14">
        <v>2</v>
      </c>
      <c r="AB577" s="14">
        <v>1</v>
      </c>
    </row>
    <row r="578" spans="26:28" x14ac:dyDescent="0.25">
      <c r="Z578" s="39">
        <v>45124</v>
      </c>
      <c r="AA578" s="14">
        <v>1</v>
      </c>
      <c r="AB578" s="14">
        <v>1</v>
      </c>
    </row>
    <row r="579" spans="26:28" x14ac:dyDescent="0.25">
      <c r="Z579" s="39">
        <v>45104</v>
      </c>
      <c r="AA579" s="14">
        <v>1</v>
      </c>
      <c r="AB579" s="14">
        <v>1</v>
      </c>
    </row>
    <row r="580" spans="26:28" x14ac:dyDescent="0.25">
      <c r="Z580" s="39">
        <v>45090</v>
      </c>
      <c r="AA580" s="14">
        <v>2</v>
      </c>
      <c r="AB580" s="14">
        <v>1</v>
      </c>
    </row>
    <row r="581" spans="26:28" x14ac:dyDescent="0.25">
      <c r="Z581" s="39">
        <v>45250</v>
      </c>
      <c r="AA581" s="14">
        <v>4</v>
      </c>
      <c r="AB581" s="14">
        <v>1</v>
      </c>
    </row>
    <row r="582" spans="26:28" x14ac:dyDescent="0.25">
      <c r="Z582" s="39">
        <v>45249</v>
      </c>
      <c r="AA582" s="14">
        <v>18</v>
      </c>
      <c r="AB582" s="14">
        <v>1</v>
      </c>
    </row>
    <row r="583" spans="26:28" x14ac:dyDescent="0.25">
      <c r="Z583" s="39">
        <v>45279</v>
      </c>
      <c r="AA583" s="14">
        <v>28</v>
      </c>
      <c r="AB583" s="14">
        <v>5</v>
      </c>
    </row>
    <row r="584" spans="26:28" x14ac:dyDescent="0.25">
      <c r="Z584" s="39">
        <v>45280</v>
      </c>
      <c r="AA584" s="14">
        <v>40</v>
      </c>
      <c r="AB584" s="14">
        <v>6</v>
      </c>
    </row>
    <row r="585" spans="26:28" x14ac:dyDescent="0.25">
      <c r="Z585" s="39">
        <v>45245</v>
      </c>
      <c r="AA585" s="14">
        <v>106</v>
      </c>
      <c r="AB585" s="14">
        <v>18</v>
      </c>
    </row>
    <row r="586" spans="26:28" x14ac:dyDescent="0.25">
      <c r="Z586" s="39">
        <v>45258</v>
      </c>
      <c r="AA586" s="14">
        <v>197</v>
      </c>
      <c r="AB586" s="14">
        <v>11</v>
      </c>
    </row>
    <row r="587" spans="26:28" x14ac:dyDescent="0.25">
      <c r="Z587" s="39">
        <v>45259</v>
      </c>
      <c r="AA587" s="14">
        <v>978</v>
      </c>
      <c r="AB587" s="14">
        <v>49</v>
      </c>
    </row>
    <row r="588" spans="26:28" x14ac:dyDescent="0.25">
      <c r="Z588" s="39">
        <v>45216</v>
      </c>
      <c r="AA588" s="14">
        <v>16</v>
      </c>
      <c r="AB588" s="14">
        <v>9</v>
      </c>
    </row>
    <row r="589" spans="26:28" x14ac:dyDescent="0.25">
      <c r="Z589" s="39">
        <v>45214</v>
      </c>
      <c r="AA589" s="14">
        <v>3</v>
      </c>
      <c r="AB589" s="14">
        <v>3</v>
      </c>
    </row>
    <row r="590" spans="26:28" x14ac:dyDescent="0.25">
      <c r="Z590" s="39">
        <v>45256</v>
      </c>
      <c r="AA590" s="14">
        <v>209</v>
      </c>
      <c r="AB590" s="14">
        <v>19</v>
      </c>
    </row>
    <row r="591" spans="26:28" x14ac:dyDescent="0.25">
      <c r="Z591" s="39">
        <v>45267</v>
      </c>
      <c r="AA591" s="14">
        <v>72</v>
      </c>
      <c r="AB591" s="14">
        <v>12</v>
      </c>
    </row>
    <row r="592" spans="26:28" x14ac:dyDescent="0.25">
      <c r="Z592" s="39">
        <v>45260</v>
      </c>
      <c r="AA592" s="14">
        <v>14</v>
      </c>
      <c r="AB592" s="14">
        <v>5</v>
      </c>
    </row>
    <row r="593" spans="26:28" x14ac:dyDescent="0.25">
      <c r="Z593" s="39">
        <v>45255</v>
      </c>
      <c r="AA593" s="14">
        <v>12</v>
      </c>
      <c r="AB593" s="14">
        <v>6</v>
      </c>
    </row>
    <row r="594" spans="26:28" x14ac:dyDescent="0.25">
      <c r="Z594" s="39">
        <v>45263</v>
      </c>
      <c r="AA594" s="14">
        <v>124</v>
      </c>
      <c r="AB594" s="14">
        <v>14</v>
      </c>
    </row>
    <row r="595" spans="26:28" x14ac:dyDescent="0.25">
      <c r="Z595" s="39">
        <v>45240</v>
      </c>
      <c r="AA595" s="14">
        <v>20</v>
      </c>
      <c r="AB595" s="14">
        <v>6</v>
      </c>
    </row>
    <row r="596" spans="26:28" x14ac:dyDescent="0.25">
      <c r="Z596" s="39">
        <v>45243</v>
      </c>
      <c r="AA596" s="14">
        <v>5</v>
      </c>
      <c r="AB596" s="14">
        <v>3</v>
      </c>
    </row>
    <row r="597" spans="26:28" x14ac:dyDescent="0.25">
      <c r="Z597" s="39">
        <v>45244</v>
      </c>
      <c r="AA597" s="14">
        <v>45</v>
      </c>
      <c r="AB597" s="14">
        <v>12</v>
      </c>
    </row>
    <row r="598" spans="26:28" x14ac:dyDescent="0.25">
      <c r="Z598" s="39">
        <v>45242</v>
      </c>
      <c r="AA598" s="14">
        <v>3</v>
      </c>
      <c r="AB598" s="14">
        <v>1</v>
      </c>
    </row>
    <row r="599" spans="26:28" x14ac:dyDescent="0.25">
      <c r="Z599" s="39">
        <v>45236</v>
      </c>
      <c r="AA599" s="14">
        <v>1</v>
      </c>
      <c r="AB599" s="14">
        <v>1</v>
      </c>
    </row>
    <row r="600" spans="26:28" x14ac:dyDescent="0.25">
      <c r="Z600" s="39">
        <v>45254</v>
      </c>
      <c r="AA600" s="14">
        <v>1</v>
      </c>
      <c r="AB600" s="14">
        <v>1</v>
      </c>
    </row>
    <row r="601" spans="26:28" x14ac:dyDescent="0.25">
      <c r="Z601" s="39">
        <v>45275</v>
      </c>
      <c r="AA601" s="14">
        <v>1</v>
      </c>
      <c r="AB601" s="14">
        <v>1</v>
      </c>
    </row>
    <row r="602" spans="26:28" x14ac:dyDescent="0.25">
      <c r="Z602" s="39">
        <v>45283</v>
      </c>
      <c r="AA602" s="14">
        <v>1</v>
      </c>
      <c r="AB602" s="14">
        <v>1</v>
      </c>
    </row>
    <row r="603" spans="26:28" x14ac:dyDescent="0.25">
      <c r="Z603" s="39">
        <v>45284</v>
      </c>
      <c r="AA603" s="14">
        <v>2</v>
      </c>
      <c r="AB603" s="14">
        <v>1</v>
      </c>
    </row>
    <row r="604" spans="26:28" x14ac:dyDescent="0.25">
      <c r="Z604" s="39">
        <v>45276</v>
      </c>
      <c r="AA604" s="14">
        <v>2</v>
      </c>
      <c r="AB604" s="14">
        <v>1</v>
      </c>
    </row>
    <row r="605" spans="26:28" x14ac:dyDescent="0.25">
      <c r="Z605" s="39">
        <v>45281</v>
      </c>
      <c r="AA605" s="14">
        <v>2</v>
      </c>
      <c r="AB605" s="14">
        <v>2</v>
      </c>
    </row>
    <row r="606" spans="26:28" x14ac:dyDescent="0.25">
      <c r="Z606" s="39" t="s">
        <v>135</v>
      </c>
      <c r="AA606" s="14">
        <v>52910</v>
      </c>
      <c r="AB606" s="14">
        <v>3707</v>
      </c>
    </row>
  </sheetData>
  <autoFilter ref="AF5:AJ134" xr:uid="{03227D4B-02A6-4454-809B-B1A11B2077C6}"/>
  <hyperlinks>
    <hyperlink ref="AL3" r:id="rId7" xr:uid="{C45D6DEF-4EA7-4458-99ED-66330209788E}"/>
  </hyperlinks>
  <pageMargins left="0.7" right="0.7" top="0.75" bottom="0.75" header="0.3" footer="0.3"/>
  <pageSetup paperSize="9" orientation="portrait"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A308C-8AEB-4AE4-B8DB-89B2CFC27448}">
  <sheetPr>
    <tabColor theme="9" tint="-0.249977111117893"/>
  </sheetPr>
  <dimension ref="A1:O3708"/>
  <sheetViews>
    <sheetView workbookViewId="0">
      <pane ySplit="1" topLeftCell="A2" activePane="bottomLeft" state="frozen"/>
      <selection pane="bottomLeft" activeCell="A2" sqref="A2"/>
    </sheetView>
  </sheetViews>
  <sheetFormatPr defaultColWidth="11.5703125" defaultRowHeight="15" x14ac:dyDescent="0.25"/>
  <cols>
    <col min="1" max="1" width="12.42578125" style="1" customWidth="1"/>
    <col min="2" max="2" width="27.7109375" style="1" customWidth="1"/>
    <col min="3" max="3" width="11.5703125" style="1"/>
    <col min="4" max="4" width="24.42578125" style="63" customWidth="1"/>
    <col min="5" max="5" width="26.42578125" style="1" customWidth="1"/>
    <col min="6" max="6" width="15.42578125" style="56" customWidth="1"/>
    <col min="7" max="7" width="11.5703125" style="56"/>
    <col min="8" max="8" width="18.5703125" style="56" customWidth="1"/>
    <col min="9" max="9" width="33.85546875" style="56" customWidth="1"/>
    <col min="10" max="10" width="23.5703125" style="54" customWidth="1"/>
    <col min="11" max="11" width="11.5703125" style="1"/>
    <col min="12" max="12" width="12" style="1" customWidth="1"/>
    <col min="13" max="14" width="36.42578125" style="1" customWidth="1"/>
    <col min="15" max="16384" width="11.5703125" style="1"/>
  </cols>
  <sheetData>
    <row r="1" spans="1:15" x14ac:dyDescent="0.25">
      <c r="A1" s="4" t="s">
        <v>198</v>
      </c>
      <c r="B1" s="4" t="s">
        <v>199</v>
      </c>
      <c r="C1" s="4" t="s">
        <v>200</v>
      </c>
      <c r="D1" s="62" t="s">
        <v>201</v>
      </c>
      <c r="E1" s="4" t="s">
        <v>202</v>
      </c>
      <c r="F1" s="55" t="s">
        <v>53</v>
      </c>
      <c r="G1" s="55" t="s">
        <v>203</v>
      </c>
      <c r="H1" s="55" t="s">
        <v>204</v>
      </c>
      <c r="I1" s="55" t="s">
        <v>205</v>
      </c>
      <c r="J1" s="57" t="s">
        <v>206</v>
      </c>
      <c r="K1" s="4" t="s">
        <v>207</v>
      </c>
      <c r="L1" s="4" t="s">
        <v>208</v>
      </c>
      <c r="M1" s="4" t="s">
        <v>209</v>
      </c>
      <c r="N1" s="4" t="s">
        <v>210</v>
      </c>
      <c r="O1" s="4" t="s">
        <v>0</v>
      </c>
    </row>
    <row r="2" spans="1:15" x14ac:dyDescent="0.25">
      <c r="A2" s="1">
        <v>2101002</v>
      </c>
      <c r="B2" s="1">
        <v>210100281</v>
      </c>
      <c r="C2" s="1">
        <v>23647</v>
      </c>
      <c r="D2" s="63">
        <v>43261.604837962965</v>
      </c>
      <c r="E2" s="54">
        <v>1</v>
      </c>
      <c r="F2" s="56" t="s">
        <v>67</v>
      </c>
      <c r="G2" s="56" t="s">
        <v>125</v>
      </c>
      <c r="H2" s="56" t="s">
        <v>211</v>
      </c>
      <c r="I2" s="56" t="s">
        <v>212</v>
      </c>
      <c r="J2" s="54" t="s">
        <v>213</v>
      </c>
      <c r="K2" s="1">
        <v>34.420203306499999</v>
      </c>
      <c r="L2" s="1">
        <v>41.201458801000001</v>
      </c>
      <c r="M2" s="1">
        <v>12</v>
      </c>
      <c r="N2" s="9">
        <f>DATE(YEAR(TblLocations[[#This Row],[ODK_DateOfSubmission]]),MONTH(TblLocations[[#This Row],[ODK_DateOfSubmission]]),DAY(TblLocations[[#This Row],[ODK_DateOfSubmission]]))</f>
        <v>43261</v>
      </c>
      <c r="O2" s="1" t="str">
        <f>_xlfn.CONCAT( YEAR(TblLocations[[#This Row],[ODK_DateOfSubmission]]), "-",TEXT( MONTH(TblLocations[[#This Row],[ODK_DateOfSubmission]]),"00"))</f>
        <v>2018-06</v>
      </c>
    </row>
    <row r="3" spans="1:15" x14ac:dyDescent="0.25">
      <c r="A3" s="1">
        <v>2101020</v>
      </c>
      <c r="B3" s="1">
        <v>210102081</v>
      </c>
      <c r="C3" s="1">
        <v>23790</v>
      </c>
      <c r="D3" s="63">
        <v>43258.553373761577</v>
      </c>
      <c r="E3" s="54">
        <v>1</v>
      </c>
      <c r="F3" s="56" t="s">
        <v>67</v>
      </c>
      <c r="G3" s="56" t="s">
        <v>125</v>
      </c>
      <c r="H3" s="56" t="s">
        <v>214</v>
      </c>
      <c r="I3" s="56" t="s">
        <v>215</v>
      </c>
      <c r="J3" s="54" t="s">
        <v>216</v>
      </c>
      <c r="K3" s="1">
        <v>34.373790099499999</v>
      </c>
      <c r="L3" s="1">
        <v>41.0633148386</v>
      </c>
      <c r="M3" s="1">
        <v>18</v>
      </c>
      <c r="N3" s="9">
        <f>DATE(YEAR(TblLocations[[#This Row],[ODK_DateOfSubmission]]),MONTH(TblLocations[[#This Row],[ODK_DateOfSubmission]]),DAY(TblLocations[[#This Row],[ODK_DateOfSubmission]]))</f>
        <v>43258</v>
      </c>
      <c r="O3" s="1" t="str">
        <f>_xlfn.CONCAT( YEAR(TblLocations[[#This Row],[ODK_DateOfSubmission]]), "-",TEXT( MONTH(TblLocations[[#This Row],[ODK_DateOfSubmission]]),"00"))</f>
        <v>2018-06</v>
      </c>
    </row>
    <row r="4" spans="1:15" x14ac:dyDescent="0.25">
      <c r="A4" s="1">
        <v>2103001</v>
      </c>
      <c r="B4" s="1">
        <v>210300181</v>
      </c>
      <c r="C4" s="1">
        <v>248</v>
      </c>
      <c r="D4" s="63">
        <v>43257.878758680556</v>
      </c>
      <c r="E4" s="54">
        <v>1</v>
      </c>
      <c r="F4" s="56" t="s">
        <v>67</v>
      </c>
      <c r="G4" s="56" t="s">
        <v>121</v>
      </c>
      <c r="H4" s="56" t="s">
        <v>217</v>
      </c>
      <c r="I4" s="56" t="s">
        <v>218</v>
      </c>
      <c r="J4" s="54" t="s">
        <v>219</v>
      </c>
      <c r="K4" s="1">
        <v>34.366788054700002</v>
      </c>
      <c r="L4" s="1">
        <v>41.974433247900002</v>
      </c>
      <c r="M4" s="1">
        <v>20</v>
      </c>
      <c r="N4" s="9">
        <f>DATE(YEAR(TblLocations[[#This Row],[ODK_DateOfSubmission]]),MONTH(TblLocations[[#This Row],[ODK_DateOfSubmission]]),DAY(TblLocations[[#This Row],[ODK_DateOfSubmission]]))</f>
        <v>43257</v>
      </c>
      <c r="O4" s="1" t="str">
        <f>_xlfn.CONCAT( YEAR(TblLocations[[#This Row],[ODK_DateOfSubmission]]), "-",TEXT( MONTH(TblLocations[[#This Row],[ODK_DateOfSubmission]]),"00"))</f>
        <v>2018-06</v>
      </c>
    </row>
    <row r="5" spans="1:15" x14ac:dyDescent="0.25">
      <c r="A5" s="1">
        <v>2103001</v>
      </c>
      <c r="B5" s="1">
        <v>210300184</v>
      </c>
      <c r="C5" s="1">
        <v>248</v>
      </c>
      <c r="D5" s="63">
        <v>43308.681990428238</v>
      </c>
      <c r="E5" s="54">
        <v>2</v>
      </c>
      <c r="F5" s="56" t="s">
        <v>67</v>
      </c>
      <c r="G5" s="56" t="s">
        <v>121</v>
      </c>
      <c r="H5" s="56" t="s">
        <v>217</v>
      </c>
      <c r="I5" s="56" t="s">
        <v>218</v>
      </c>
      <c r="J5" s="54" t="s">
        <v>219</v>
      </c>
      <c r="K5" s="1">
        <v>34.366788054700002</v>
      </c>
      <c r="L5" s="1">
        <v>41.974433247900002</v>
      </c>
      <c r="M5" s="1">
        <v>20</v>
      </c>
      <c r="N5" s="9">
        <f>DATE(YEAR(TblLocations[[#This Row],[ODK_DateOfSubmission]]),MONTH(TblLocations[[#This Row],[ODK_DateOfSubmission]]),DAY(TblLocations[[#This Row],[ODK_DateOfSubmission]]))</f>
        <v>43308</v>
      </c>
      <c r="O5" s="1" t="str">
        <f>_xlfn.CONCAT( YEAR(TblLocations[[#This Row],[ODK_DateOfSubmission]]), "-",TEXT( MONTH(TblLocations[[#This Row],[ODK_DateOfSubmission]]),"00"))</f>
        <v>2018-07</v>
      </c>
    </row>
    <row r="6" spans="1:15" x14ac:dyDescent="0.25">
      <c r="A6" s="1">
        <v>2103001</v>
      </c>
      <c r="B6" s="1">
        <v>210300186</v>
      </c>
      <c r="C6" s="1">
        <v>248</v>
      </c>
      <c r="D6" s="63">
        <v>43342.669353969904</v>
      </c>
      <c r="E6" s="54">
        <v>3</v>
      </c>
      <c r="F6" s="56" t="s">
        <v>67</v>
      </c>
      <c r="G6" s="56" t="s">
        <v>121</v>
      </c>
      <c r="H6" s="56" t="s">
        <v>217</v>
      </c>
      <c r="I6" s="56" t="s">
        <v>218</v>
      </c>
      <c r="J6" s="54" t="s">
        <v>219</v>
      </c>
      <c r="K6" s="1">
        <v>34.366788054700002</v>
      </c>
      <c r="L6" s="1">
        <v>41.974433247900002</v>
      </c>
      <c r="M6" s="1">
        <v>20</v>
      </c>
      <c r="N6" s="9">
        <f>DATE(YEAR(TblLocations[[#This Row],[ODK_DateOfSubmission]]),MONTH(TblLocations[[#This Row],[ODK_DateOfSubmission]]),DAY(TblLocations[[#This Row],[ODK_DateOfSubmission]]))</f>
        <v>43342</v>
      </c>
      <c r="O6" s="1" t="str">
        <f>_xlfn.CONCAT( YEAR(TblLocations[[#This Row],[ODK_DateOfSubmission]]), "-",TEXT( MONTH(TblLocations[[#This Row],[ODK_DateOfSubmission]]),"00"))</f>
        <v>2018-08</v>
      </c>
    </row>
    <row r="7" spans="1:15" x14ac:dyDescent="0.25">
      <c r="A7" s="1">
        <v>2103001</v>
      </c>
      <c r="B7" s="1">
        <v>210300190</v>
      </c>
      <c r="C7" s="1">
        <v>248</v>
      </c>
      <c r="D7" s="63">
        <v>43399.577959490744</v>
      </c>
      <c r="E7" s="54">
        <v>5</v>
      </c>
      <c r="F7" s="56" t="s">
        <v>67</v>
      </c>
      <c r="G7" s="56" t="s">
        <v>121</v>
      </c>
      <c r="H7" s="56" t="s">
        <v>217</v>
      </c>
      <c r="I7" s="56" t="s">
        <v>218</v>
      </c>
      <c r="J7" s="54" t="s">
        <v>219</v>
      </c>
      <c r="K7" s="1">
        <v>34.366788054700002</v>
      </c>
      <c r="L7" s="1">
        <v>41.974433247900002</v>
      </c>
      <c r="M7" s="1">
        <v>20</v>
      </c>
      <c r="N7" s="9">
        <f>DATE(YEAR(TblLocations[[#This Row],[ODK_DateOfSubmission]]),MONTH(TblLocations[[#This Row],[ODK_DateOfSubmission]]),DAY(TblLocations[[#This Row],[ODK_DateOfSubmission]]))</f>
        <v>43399</v>
      </c>
      <c r="O7" s="1" t="str">
        <f>_xlfn.CONCAT( YEAR(TblLocations[[#This Row],[ODK_DateOfSubmission]]), "-",TEXT( MONTH(TblLocations[[#This Row],[ODK_DateOfSubmission]]),"00"))</f>
        <v>2018-10</v>
      </c>
    </row>
    <row r="8" spans="1:15" x14ac:dyDescent="0.25">
      <c r="A8" s="1">
        <v>2103003</v>
      </c>
      <c r="B8" s="1">
        <v>210300381</v>
      </c>
      <c r="C8" s="1">
        <v>252</v>
      </c>
      <c r="D8" s="63">
        <v>43260.784383020837</v>
      </c>
      <c r="E8" s="54">
        <v>1</v>
      </c>
      <c r="F8" s="56" t="s">
        <v>67</v>
      </c>
      <c r="G8" s="56" t="s">
        <v>121</v>
      </c>
      <c r="H8" s="56" t="s">
        <v>217</v>
      </c>
      <c r="I8" s="56" t="s">
        <v>220</v>
      </c>
      <c r="J8" s="54" t="s">
        <v>221</v>
      </c>
      <c r="K8" s="1">
        <v>34.364280129100003</v>
      </c>
      <c r="L8" s="1">
        <v>41.981453092999999</v>
      </c>
      <c r="M8" s="1">
        <v>24</v>
      </c>
      <c r="N8" s="9">
        <f>DATE(YEAR(TblLocations[[#This Row],[ODK_DateOfSubmission]]),MONTH(TblLocations[[#This Row],[ODK_DateOfSubmission]]),DAY(TblLocations[[#This Row],[ODK_DateOfSubmission]]))</f>
        <v>43260</v>
      </c>
      <c r="O8" s="1" t="str">
        <f>_xlfn.CONCAT( YEAR(TblLocations[[#This Row],[ODK_DateOfSubmission]]), "-",TEXT( MONTH(TblLocations[[#This Row],[ODK_DateOfSubmission]]),"00"))</f>
        <v>2018-06</v>
      </c>
    </row>
    <row r="9" spans="1:15" x14ac:dyDescent="0.25">
      <c r="A9" s="1">
        <v>2103003</v>
      </c>
      <c r="B9" s="1">
        <v>210300384</v>
      </c>
      <c r="C9" s="1">
        <v>252</v>
      </c>
      <c r="D9" s="63">
        <v>43309.652746990738</v>
      </c>
      <c r="E9" s="54">
        <v>2</v>
      </c>
      <c r="F9" s="56" t="s">
        <v>67</v>
      </c>
      <c r="G9" s="56" t="s">
        <v>121</v>
      </c>
      <c r="H9" s="56" t="s">
        <v>217</v>
      </c>
      <c r="I9" s="56" t="s">
        <v>220</v>
      </c>
      <c r="J9" s="54" t="s">
        <v>221</v>
      </c>
      <c r="K9" s="1">
        <v>34.364280129100003</v>
      </c>
      <c r="L9" s="1">
        <v>41.981453092999999</v>
      </c>
      <c r="M9" s="1">
        <v>24</v>
      </c>
      <c r="N9" s="9">
        <f>DATE(YEAR(TblLocations[[#This Row],[ODK_DateOfSubmission]]),MONTH(TblLocations[[#This Row],[ODK_DateOfSubmission]]),DAY(TblLocations[[#This Row],[ODK_DateOfSubmission]]))</f>
        <v>43309</v>
      </c>
      <c r="O9" s="1" t="str">
        <f>_xlfn.CONCAT( YEAR(TblLocations[[#This Row],[ODK_DateOfSubmission]]), "-",TEXT( MONTH(TblLocations[[#This Row],[ODK_DateOfSubmission]]),"00"))</f>
        <v>2018-07</v>
      </c>
    </row>
    <row r="10" spans="1:15" x14ac:dyDescent="0.25">
      <c r="A10" s="1">
        <v>2103003</v>
      </c>
      <c r="B10" s="1">
        <v>210300386</v>
      </c>
      <c r="C10" s="1">
        <v>252</v>
      </c>
      <c r="D10" s="63">
        <v>43343.554744212961</v>
      </c>
      <c r="E10" s="54">
        <v>3</v>
      </c>
      <c r="F10" s="56" t="s">
        <v>67</v>
      </c>
      <c r="G10" s="56" t="s">
        <v>121</v>
      </c>
      <c r="H10" s="56" t="s">
        <v>217</v>
      </c>
      <c r="I10" s="56" t="s">
        <v>220</v>
      </c>
      <c r="J10" s="54" t="s">
        <v>221</v>
      </c>
      <c r="K10" s="1">
        <v>34.364280129100003</v>
      </c>
      <c r="L10" s="1">
        <v>41.981453092999999</v>
      </c>
      <c r="M10" s="1">
        <v>24</v>
      </c>
      <c r="N10" s="9">
        <f>DATE(YEAR(TblLocations[[#This Row],[ODK_DateOfSubmission]]),MONTH(TblLocations[[#This Row],[ODK_DateOfSubmission]]),DAY(TblLocations[[#This Row],[ODK_DateOfSubmission]]))</f>
        <v>43343</v>
      </c>
      <c r="O10" s="1" t="str">
        <f>_xlfn.CONCAT( YEAR(TblLocations[[#This Row],[ODK_DateOfSubmission]]), "-",TEXT( MONTH(TblLocations[[#This Row],[ODK_DateOfSubmission]]),"00"))</f>
        <v>2018-08</v>
      </c>
    </row>
    <row r="11" spans="1:15" x14ac:dyDescent="0.25">
      <c r="A11" s="1">
        <v>2103003</v>
      </c>
      <c r="B11" s="1">
        <v>210300390</v>
      </c>
      <c r="C11" s="1">
        <v>252</v>
      </c>
      <c r="D11" s="63">
        <v>43400.500443831021</v>
      </c>
      <c r="E11" s="54">
        <v>5</v>
      </c>
      <c r="F11" s="56" t="s">
        <v>67</v>
      </c>
      <c r="G11" s="56" t="s">
        <v>121</v>
      </c>
      <c r="H11" s="56" t="s">
        <v>217</v>
      </c>
      <c r="I11" s="56" t="s">
        <v>220</v>
      </c>
      <c r="J11" s="54" t="s">
        <v>221</v>
      </c>
      <c r="K11" s="1">
        <v>34.364280129100003</v>
      </c>
      <c r="L11" s="1">
        <v>41.981453092999999</v>
      </c>
      <c r="M11" s="1">
        <v>24</v>
      </c>
      <c r="N11" s="9">
        <f>DATE(YEAR(TblLocations[[#This Row],[ODK_DateOfSubmission]]),MONTH(TblLocations[[#This Row],[ODK_DateOfSubmission]]),DAY(TblLocations[[#This Row],[ODK_DateOfSubmission]]))</f>
        <v>43400</v>
      </c>
      <c r="O11" s="1" t="str">
        <f>_xlfn.CONCAT( YEAR(TblLocations[[#This Row],[ODK_DateOfSubmission]]), "-",TEXT( MONTH(TblLocations[[#This Row],[ODK_DateOfSubmission]]),"00"))</f>
        <v>2018-10</v>
      </c>
    </row>
    <row r="12" spans="1:15" x14ac:dyDescent="0.25">
      <c r="A12" s="1">
        <v>2103005</v>
      </c>
      <c r="B12" s="1">
        <v>210300581</v>
      </c>
      <c r="C12" s="1">
        <v>250</v>
      </c>
      <c r="D12" s="63">
        <v>43258.633958333332</v>
      </c>
      <c r="E12" s="54">
        <v>1</v>
      </c>
      <c r="F12" s="56" t="s">
        <v>67</v>
      </c>
      <c r="G12" s="56" t="s">
        <v>121</v>
      </c>
      <c r="H12" s="56" t="s">
        <v>217</v>
      </c>
      <c r="I12" s="56" t="s">
        <v>222</v>
      </c>
      <c r="J12" s="54" t="s">
        <v>223</v>
      </c>
      <c r="K12" s="1">
        <v>34.367794222900002</v>
      </c>
      <c r="L12" s="1">
        <v>41.992720046999999</v>
      </c>
      <c r="M12" s="1">
        <v>30</v>
      </c>
      <c r="N12" s="9">
        <f>DATE(YEAR(TblLocations[[#This Row],[ODK_DateOfSubmission]]),MONTH(TblLocations[[#This Row],[ODK_DateOfSubmission]]),DAY(TblLocations[[#This Row],[ODK_DateOfSubmission]]))</f>
        <v>43258</v>
      </c>
      <c r="O12" s="1" t="str">
        <f>_xlfn.CONCAT( YEAR(TblLocations[[#This Row],[ODK_DateOfSubmission]]), "-",TEXT( MONTH(TblLocations[[#This Row],[ODK_DateOfSubmission]]),"00"))</f>
        <v>2018-06</v>
      </c>
    </row>
    <row r="13" spans="1:15" x14ac:dyDescent="0.25">
      <c r="A13" s="1">
        <v>2103005</v>
      </c>
      <c r="B13" s="1">
        <v>210300584</v>
      </c>
      <c r="C13" s="1">
        <v>250</v>
      </c>
      <c r="D13" s="63">
        <v>43308.682331331016</v>
      </c>
      <c r="E13" s="54">
        <v>2</v>
      </c>
      <c r="F13" s="56" t="s">
        <v>67</v>
      </c>
      <c r="G13" s="56" t="s">
        <v>121</v>
      </c>
      <c r="H13" s="56" t="s">
        <v>217</v>
      </c>
      <c r="I13" s="56" t="s">
        <v>222</v>
      </c>
      <c r="J13" s="54" t="s">
        <v>223</v>
      </c>
      <c r="K13" s="1">
        <v>34.367794222900002</v>
      </c>
      <c r="L13" s="1">
        <v>41.992720046999999</v>
      </c>
      <c r="M13" s="1">
        <v>30</v>
      </c>
      <c r="N13" s="9">
        <f>DATE(YEAR(TblLocations[[#This Row],[ODK_DateOfSubmission]]),MONTH(TblLocations[[#This Row],[ODK_DateOfSubmission]]),DAY(TblLocations[[#This Row],[ODK_DateOfSubmission]]))</f>
        <v>43308</v>
      </c>
      <c r="O13" s="1" t="str">
        <f>_xlfn.CONCAT( YEAR(TblLocations[[#This Row],[ODK_DateOfSubmission]]), "-",TEXT( MONTH(TblLocations[[#This Row],[ODK_DateOfSubmission]]),"00"))</f>
        <v>2018-07</v>
      </c>
    </row>
    <row r="14" spans="1:15" x14ac:dyDescent="0.25">
      <c r="A14" s="1">
        <v>2103005</v>
      </c>
      <c r="B14" s="1">
        <v>210300586</v>
      </c>
      <c r="C14" s="1">
        <v>250</v>
      </c>
      <c r="D14" s="63">
        <v>43342.669381400461</v>
      </c>
      <c r="E14" s="54">
        <v>3</v>
      </c>
      <c r="F14" s="56" t="s">
        <v>67</v>
      </c>
      <c r="G14" s="56" t="s">
        <v>121</v>
      </c>
      <c r="H14" s="56" t="s">
        <v>217</v>
      </c>
      <c r="I14" s="56" t="s">
        <v>222</v>
      </c>
      <c r="J14" s="54" t="s">
        <v>223</v>
      </c>
      <c r="K14" s="1">
        <v>34.367794222900002</v>
      </c>
      <c r="L14" s="1">
        <v>41.992720046999999</v>
      </c>
      <c r="M14" s="1">
        <v>30</v>
      </c>
      <c r="N14" s="9">
        <f>DATE(YEAR(TblLocations[[#This Row],[ODK_DateOfSubmission]]),MONTH(TblLocations[[#This Row],[ODK_DateOfSubmission]]),DAY(TblLocations[[#This Row],[ODK_DateOfSubmission]]))</f>
        <v>43342</v>
      </c>
      <c r="O14" s="1" t="str">
        <f>_xlfn.CONCAT( YEAR(TblLocations[[#This Row],[ODK_DateOfSubmission]]), "-",TEXT( MONTH(TblLocations[[#This Row],[ODK_DateOfSubmission]]),"00"))</f>
        <v>2018-08</v>
      </c>
    </row>
    <row r="15" spans="1:15" x14ac:dyDescent="0.25">
      <c r="A15" s="1">
        <v>2103005</v>
      </c>
      <c r="B15" s="1">
        <v>210300590</v>
      </c>
      <c r="C15" s="1">
        <v>250</v>
      </c>
      <c r="D15" s="63">
        <v>43399.578161192127</v>
      </c>
      <c r="E15" s="54">
        <v>5</v>
      </c>
      <c r="F15" s="56" t="s">
        <v>67</v>
      </c>
      <c r="G15" s="56" t="s">
        <v>121</v>
      </c>
      <c r="H15" s="56" t="s">
        <v>217</v>
      </c>
      <c r="I15" s="56" t="s">
        <v>222</v>
      </c>
      <c r="J15" s="54" t="s">
        <v>223</v>
      </c>
      <c r="K15" s="1">
        <v>34.367794222900002</v>
      </c>
      <c r="L15" s="1">
        <v>41.992720046999999</v>
      </c>
      <c r="M15" s="1">
        <v>30</v>
      </c>
      <c r="N15" s="9">
        <f>DATE(YEAR(TblLocations[[#This Row],[ODK_DateOfSubmission]]),MONTH(TblLocations[[#This Row],[ODK_DateOfSubmission]]),DAY(TblLocations[[#This Row],[ODK_DateOfSubmission]]))</f>
        <v>43399</v>
      </c>
      <c r="O15" s="1" t="str">
        <f>_xlfn.CONCAT( YEAR(TblLocations[[#This Row],[ODK_DateOfSubmission]]), "-",TEXT( MONTH(TblLocations[[#This Row],[ODK_DateOfSubmission]]),"00"))</f>
        <v>2018-10</v>
      </c>
    </row>
    <row r="16" spans="1:15" x14ac:dyDescent="0.25">
      <c r="A16" s="1">
        <v>2103006</v>
      </c>
      <c r="B16" s="1">
        <v>210300681</v>
      </c>
      <c r="C16" s="1">
        <v>251</v>
      </c>
      <c r="D16" s="63">
        <v>43260.784282256944</v>
      </c>
      <c r="E16" s="54">
        <v>1</v>
      </c>
      <c r="F16" s="56" t="s">
        <v>67</v>
      </c>
      <c r="G16" s="56" t="s">
        <v>121</v>
      </c>
      <c r="H16" s="56" t="s">
        <v>217</v>
      </c>
      <c r="I16" s="56" t="s">
        <v>224</v>
      </c>
      <c r="J16" s="54" t="s">
        <v>225</v>
      </c>
      <c r="K16" s="1">
        <v>34.377490889800001</v>
      </c>
      <c r="L16" s="1">
        <v>41.983374618299997</v>
      </c>
      <c r="M16" s="1">
        <v>90</v>
      </c>
      <c r="N16" s="9">
        <f>DATE(YEAR(TblLocations[[#This Row],[ODK_DateOfSubmission]]),MONTH(TblLocations[[#This Row],[ODK_DateOfSubmission]]),DAY(TblLocations[[#This Row],[ODK_DateOfSubmission]]))</f>
        <v>43260</v>
      </c>
      <c r="O16" s="1" t="str">
        <f>_xlfn.CONCAT( YEAR(TblLocations[[#This Row],[ODK_DateOfSubmission]]), "-",TEXT( MONTH(TblLocations[[#This Row],[ODK_DateOfSubmission]]),"00"))</f>
        <v>2018-06</v>
      </c>
    </row>
    <row r="17" spans="1:15" x14ac:dyDescent="0.25">
      <c r="A17" s="1">
        <v>2103006</v>
      </c>
      <c r="B17" s="1">
        <v>210300684</v>
      </c>
      <c r="C17" s="1">
        <v>251</v>
      </c>
      <c r="D17" s="63">
        <v>43309.64029166667</v>
      </c>
      <c r="E17" s="54">
        <v>2</v>
      </c>
      <c r="F17" s="56" t="s">
        <v>67</v>
      </c>
      <c r="G17" s="56" t="s">
        <v>121</v>
      </c>
      <c r="H17" s="56" t="s">
        <v>217</v>
      </c>
      <c r="I17" s="56" t="s">
        <v>224</v>
      </c>
      <c r="J17" s="54" t="s">
        <v>225</v>
      </c>
      <c r="K17" s="1">
        <v>34.377490889800001</v>
      </c>
      <c r="L17" s="1">
        <v>41.983374618299997</v>
      </c>
      <c r="M17" s="1">
        <v>90</v>
      </c>
      <c r="N17" s="9">
        <f>DATE(YEAR(TblLocations[[#This Row],[ODK_DateOfSubmission]]),MONTH(TblLocations[[#This Row],[ODK_DateOfSubmission]]),DAY(TblLocations[[#This Row],[ODK_DateOfSubmission]]))</f>
        <v>43309</v>
      </c>
      <c r="O17" s="1" t="str">
        <f>_xlfn.CONCAT( YEAR(TblLocations[[#This Row],[ODK_DateOfSubmission]]), "-",TEXT( MONTH(TblLocations[[#This Row],[ODK_DateOfSubmission]]),"00"))</f>
        <v>2018-07</v>
      </c>
    </row>
    <row r="18" spans="1:15" x14ac:dyDescent="0.25">
      <c r="A18" s="1">
        <v>2103006</v>
      </c>
      <c r="B18" s="1">
        <v>210300686</v>
      </c>
      <c r="C18" s="1">
        <v>251</v>
      </c>
      <c r="D18" s="63">
        <v>43342.669398379629</v>
      </c>
      <c r="E18" s="54">
        <v>3</v>
      </c>
      <c r="F18" s="56" t="s">
        <v>67</v>
      </c>
      <c r="G18" s="56" t="s">
        <v>121</v>
      </c>
      <c r="H18" s="56" t="s">
        <v>217</v>
      </c>
      <c r="I18" s="56" t="s">
        <v>224</v>
      </c>
      <c r="J18" s="54" t="s">
        <v>225</v>
      </c>
      <c r="K18" s="1">
        <v>34.377490889800001</v>
      </c>
      <c r="L18" s="1">
        <v>41.983374618299997</v>
      </c>
      <c r="M18" s="1">
        <v>90</v>
      </c>
      <c r="N18" s="9">
        <f>DATE(YEAR(TblLocations[[#This Row],[ODK_DateOfSubmission]]),MONTH(TblLocations[[#This Row],[ODK_DateOfSubmission]]),DAY(TblLocations[[#This Row],[ODK_DateOfSubmission]]))</f>
        <v>43342</v>
      </c>
      <c r="O18" s="1" t="str">
        <f>_xlfn.CONCAT( YEAR(TblLocations[[#This Row],[ODK_DateOfSubmission]]), "-",TEXT( MONTH(TblLocations[[#This Row],[ODK_DateOfSubmission]]),"00"))</f>
        <v>2018-08</v>
      </c>
    </row>
    <row r="19" spans="1:15" x14ac:dyDescent="0.25">
      <c r="A19" s="1">
        <v>2103006</v>
      </c>
      <c r="B19" s="1">
        <v>210300690</v>
      </c>
      <c r="C19" s="1">
        <v>251</v>
      </c>
      <c r="D19" s="63">
        <v>43400.500436226852</v>
      </c>
      <c r="E19" s="54">
        <v>5</v>
      </c>
      <c r="F19" s="56" t="s">
        <v>67</v>
      </c>
      <c r="G19" s="56" t="s">
        <v>121</v>
      </c>
      <c r="H19" s="56" t="s">
        <v>217</v>
      </c>
      <c r="I19" s="56" t="s">
        <v>224</v>
      </c>
      <c r="J19" s="54" t="s">
        <v>225</v>
      </c>
      <c r="K19" s="1">
        <v>34.377490889800001</v>
      </c>
      <c r="L19" s="1">
        <v>41.983374618299997</v>
      </c>
      <c r="M19" s="1">
        <v>90</v>
      </c>
      <c r="N19" s="9">
        <f>DATE(YEAR(TblLocations[[#This Row],[ODK_DateOfSubmission]]),MONTH(TblLocations[[#This Row],[ODK_DateOfSubmission]]),DAY(TblLocations[[#This Row],[ODK_DateOfSubmission]]))</f>
        <v>43400</v>
      </c>
      <c r="O19" s="1" t="str">
        <f>_xlfn.CONCAT( YEAR(TblLocations[[#This Row],[ODK_DateOfSubmission]]), "-",TEXT( MONTH(TblLocations[[#This Row],[ODK_DateOfSubmission]]),"00"))</f>
        <v>2018-10</v>
      </c>
    </row>
    <row r="20" spans="1:15" x14ac:dyDescent="0.25">
      <c r="A20" s="1">
        <v>2103007</v>
      </c>
      <c r="B20" s="1">
        <v>210300781</v>
      </c>
      <c r="C20" s="1">
        <v>253</v>
      </c>
      <c r="D20" s="63">
        <v>43260.832058680557</v>
      </c>
      <c r="E20" s="54">
        <v>1</v>
      </c>
      <c r="F20" s="56" t="s">
        <v>67</v>
      </c>
      <c r="G20" s="56" t="s">
        <v>121</v>
      </c>
      <c r="H20" s="56" t="s">
        <v>217</v>
      </c>
      <c r="I20" s="56" t="s">
        <v>226</v>
      </c>
      <c r="J20" s="54" t="s">
        <v>227</v>
      </c>
      <c r="K20" s="1">
        <v>34.371505609099998</v>
      </c>
      <c r="L20" s="1">
        <v>41.974901279400001</v>
      </c>
      <c r="M20" s="1">
        <v>24</v>
      </c>
      <c r="N20" s="9">
        <f>DATE(YEAR(TblLocations[[#This Row],[ODK_DateOfSubmission]]),MONTH(TblLocations[[#This Row],[ODK_DateOfSubmission]]),DAY(TblLocations[[#This Row],[ODK_DateOfSubmission]]))</f>
        <v>43260</v>
      </c>
      <c r="O20" s="1" t="str">
        <f>_xlfn.CONCAT( YEAR(TblLocations[[#This Row],[ODK_DateOfSubmission]]), "-",TEXT( MONTH(TblLocations[[#This Row],[ODK_DateOfSubmission]]),"00"))</f>
        <v>2018-06</v>
      </c>
    </row>
    <row r="21" spans="1:15" x14ac:dyDescent="0.25">
      <c r="A21" s="1">
        <v>2103007</v>
      </c>
      <c r="B21" s="1">
        <v>210300784</v>
      </c>
      <c r="C21" s="1">
        <v>253</v>
      </c>
      <c r="D21" s="63">
        <v>43309.667999340279</v>
      </c>
      <c r="E21" s="54">
        <v>2</v>
      </c>
      <c r="F21" s="56" t="s">
        <v>67</v>
      </c>
      <c r="G21" s="56" t="s">
        <v>121</v>
      </c>
      <c r="H21" s="56" t="s">
        <v>217</v>
      </c>
      <c r="I21" s="56" t="s">
        <v>226</v>
      </c>
      <c r="J21" s="54" t="s">
        <v>227</v>
      </c>
      <c r="K21" s="1">
        <v>34.371505609099998</v>
      </c>
      <c r="L21" s="1">
        <v>41.974901279400001</v>
      </c>
      <c r="M21" s="1">
        <v>24</v>
      </c>
      <c r="N21" s="9">
        <f>DATE(YEAR(TblLocations[[#This Row],[ODK_DateOfSubmission]]),MONTH(TblLocations[[#This Row],[ODK_DateOfSubmission]]),DAY(TblLocations[[#This Row],[ODK_DateOfSubmission]]))</f>
        <v>43309</v>
      </c>
      <c r="O21" s="1" t="str">
        <f>_xlfn.CONCAT( YEAR(TblLocations[[#This Row],[ODK_DateOfSubmission]]), "-",TEXT( MONTH(TblLocations[[#This Row],[ODK_DateOfSubmission]]),"00"))</f>
        <v>2018-07</v>
      </c>
    </row>
    <row r="22" spans="1:15" x14ac:dyDescent="0.25">
      <c r="A22" s="1">
        <v>2103007</v>
      </c>
      <c r="B22" s="1">
        <v>210300786</v>
      </c>
      <c r="C22" s="1">
        <v>253</v>
      </c>
      <c r="D22" s="63">
        <v>43343.554804548614</v>
      </c>
      <c r="E22" s="54">
        <v>3</v>
      </c>
      <c r="F22" s="56" t="s">
        <v>67</v>
      </c>
      <c r="G22" s="56" t="s">
        <v>121</v>
      </c>
      <c r="H22" s="56" t="s">
        <v>217</v>
      </c>
      <c r="I22" s="56" t="s">
        <v>226</v>
      </c>
      <c r="J22" s="54" t="s">
        <v>227</v>
      </c>
      <c r="K22" s="1">
        <v>34.371505609099998</v>
      </c>
      <c r="L22" s="1">
        <v>41.974901279400001</v>
      </c>
      <c r="M22" s="1">
        <v>24</v>
      </c>
      <c r="N22" s="9">
        <f>DATE(YEAR(TblLocations[[#This Row],[ODK_DateOfSubmission]]),MONTH(TblLocations[[#This Row],[ODK_DateOfSubmission]]),DAY(TblLocations[[#This Row],[ODK_DateOfSubmission]]))</f>
        <v>43343</v>
      </c>
      <c r="O22" s="1" t="str">
        <f>_xlfn.CONCAT( YEAR(TblLocations[[#This Row],[ODK_DateOfSubmission]]), "-",TEXT( MONTH(TblLocations[[#This Row],[ODK_DateOfSubmission]]),"00"))</f>
        <v>2018-08</v>
      </c>
    </row>
    <row r="23" spans="1:15" x14ac:dyDescent="0.25">
      <c r="A23" s="1">
        <v>2103007</v>
      </c>
      <c r="B23" s="1">
        <v>210300790</v>
      </c>
      <c r="C23" s="1">
        <v>253</v>
      </c>
      <c r="D23" s="63">
        <v>43400.950902118057</v>
      </c>
      <c r="E23" s="54">
        <v>5</v>
      </c>
      <c r="F23" s="56" t="s">
        <v>67</v>
      </c>
      <c r="G23" s="56" t="s">
        <v>121</v>
      </c>
      <c r="H23" s="56" t="s">
        <v>217</v>
      </c>
      <c r="I23" s="56" t="s">
        <v>226</v>
      </c>
      <c r="J23" s="54" t="s">
        <v>227</v>
      </c>
      <c r="K23" s="1">
        <v>34.371505609099998</v>
      </c>
      <c r="L23" s="1">
        <v>41.974901279400001</v>
      </c>
      <c r="M23" s="1">
        <v>24</v>
      </c>
      <c r="N23" s="9">
        <f>DATE(YEAR(TblLocations[[#This Row],[ODK_DateOfSubmission]]),MONTH(TblLocations[[#This Row],[ODK_DateOfSubmission]]),DAY(TblLocations[[#This Row],[ODK_DateOfSubmission]]))</f>
        <v>43400</v>
      </c>
      <c r="O23" s="1" t="str">
        <f>_xlfn.CONCAT( YEAR(TblLocations[[#This Row],[ODK_DateOfSubmission]]), "-",TEXT( MONTH(TblLocations[[#This Row],[ODK_DateOfSubmission]]),"00"))</f>
        <v>2018-10</v>
      </c>
    </row>
    <row r="24" spans="1:15" x14ac:dyDescent="0.25">
      <c r="A24" s="1">
        <v>2103008</v>
      </c>
      <c r="B24" s="1">
        <v>210300881</v>
      </c>
      <c r="C24" s="1">
        <v>249</v>
      </c>
      <c r="D24" s="63">
        <v>43258.603746875</v>
      </c>
      <c r="E24" s="54">
        <v>1</v>
      </c>
      <c r="F24" s="56" t="s">
        <v>67</v>
      </c>
      <c r="G24" s="56" t="s">
        <v>121</v>
      </c>
      <c r="H24" s="56" t="s">
        <v>217</v>
      </c>
      <c r="I24" s="56" t="s">
        <v>228</v>
      </c>
      <c r="J24" s="54" t="s">
        <v>229</v>
      </c>
      <c r="K24" s="1">
        <v>34.368378021700003</v>
      </c>
      <c r="L24" s="1">
        <v>41.995760453899997</v>
      </c>
      <c r="M24" s="1">
        <v>27</v>
      </c>
      <c r="N24" s="9">
        <f>DATE(YEAR(TblLocations[[#This Row],[ODK_DateOfSubmission]]),MONTH(TblLocations[[#This Row],[ODK_DateOfSubmission]]),DAY(TblLocations[[#This Row],[ODK_DateOfSubmission]]))</f>
        <v>43258</v>
      </c>
      <c r="O24" s="1" t="str">
        <f>_xlfn.CONCAT( YEAR(TblLocations[[#This Row],[ODK_DateOfSubmission]]), "-",TEXT( MONTH(TblLocations[[#This Row],[ODK_DateOfSubmission]]),"00"))</f>
        <v>2018-06</v>
      </c>
    </row>
    <row r="25" spans="1:15" x14ac:dyDescent="0.25">
      <c r="A25" s="1">
        <v>2103008</v>
      </c>
      <c r="B25" s="1">
        <v>210300884</v>
      </c>
      <c r="C25" s="1">
        <v>249</v>
      </c>
      <c r="D25" s="63">
        <v>43308.682098414349</v>
      </c>
      <c r="E25" s="54">
        <v>2</v>
      </c>
      <c r="F25" s="56" t="s">
        <v>67</v>
      </c>
      <c r="G25" s="56" t="s">
        <v>121</v>
      </c>
      <c r="H25" s="56" t="s">
        <v>217</v>
      </c>
      <c r="I25" s="56" t="s">
        <v>228</v>
      </c>
      <c r="J25" s="54" t="s">
        <v>229</v>
      </c>
      <c r="K25" s="1">
        <v>34.368378021700003</v>
      </c>
      <c r="L25" s="1">
        <v>41.995760453899997</v>
      </c>
      <c r="M25" s="1">
        <v>27</v>
      </c>
      <c r="N25" s="9">
        <f>DATE(YEAR(TblLocations[[#This Row],[ODK_DateOfSubmission]]),MONTH(TblLocations[[#This Row],[ODK_DateOfSubmission]]),DAY(TblLocations[[#This Row],[ODK_DateOfSubmission]]))</f>
        <v>43308</v>
      </c>
      <c r="O25" s="1" t="str">
        <f>_xlfn.CONCAT( YEAR(TblLocations[[#This Row],[ODK_DateOfSubmission]]), "-",TEXT( MONTH(TblLocations[[#This Row],[ODK_DateOfSubmission]]),"00"))</f>
        <v>2018-07</v>
      </c>
    </row>
    <row r="26" spans="1:15" x14ac:dyDescent="0.25">
      <c r="A26" s="1">
        <v>2103008</v>
      </c>
      <c r="B26" s="1">
        <v>210300886</v>
      </c>
      <c r="C26" s="1">
        <v>249</v>
      </c>
      <c r="D26" s="63">
        <v>43342.669369131945</v>
      </c>
      <c r="E26" s="54">
        <v>3</v>
      </c>
      <c r="F26" s="56" t="s">
        <v>67</v>
      </c>
      <c r="G26" s="56" t="s">
        <v>121</v>
      </c>
      <c r="H26" s="56" t="s">
        <v>217</v>
      </c>
      <c r="I26" s="56" t="s">
        <v>228</v>
      </c>
      <c r="J26" s="54" t="s">
        <v>229</v>
      </c>
      <c r="K26" s="1">
        <v>34.368378021700003</v>
      </c>
      <c r="L26" s="1">
        <v>41.995760453899997</v>
      </c>
      <c r="M26" s="1">
        <v>27</v>
      </c>
      <c r="N26" s="9">
        <f>DATE(YEAR(TblLocations[[#This Row],[ODK_DateOfSubmission]]),MONTH(TblLocations[[#This Row],[ODK_DateOfSubmission]]),DAY(TblLocations[[#This Row],[ODK_DateOfSubmission]]))</f>
        <v>43342</v>
      </c>
      <c r="O26" s="1" t="str">
        <f>_xlfn.CONCAT( YEAR(TblLocations[[#This Row],[ODK_DateOfSubmission]]), "-",TEXT( MONTH(TblLocations[[#This Row],[ODK_DateOfSubmission]]),"00"))</f>
        <v>2018-08</v>
      </c>
    </row>
    <row r="27" spans="1:15" x14ac:dyDescent="0.25">
      <c r="A27" s="1">
        <v>2103008</v>
      </c>
      <c r="B27" s="1">
        <v>210300890</v>
      </c>
      <c r="C27" s="1">
        <v>249</v>
      </c>
      <c r="D27" s="63">
        <v>43399.578150150461</v>
      </c>
      <c r="E27" s="54">
        <v>5</v>
      </c>
      <c r="F27" s="56" t="s">
        <v>67</v>
      </c>
      <c r="G27" s="56" t="s">
        <v>121</v>
      </c>
      <c r="H27" s="56" t="s">
        <v>217</v>
      </c>
      <c r="I27" s="56" t="s">
        <v>228</v>
      </c>
      <c r="J27" s="54" t="s">
        <v>229</v>
      </c>
      <c r="K27" s="1">
        <v>34.368378021700003</v>
      </c>
      <c r="L27" s="1">
        <v>41.995760453899997</v>
      </c>
      <c r="M27" s="1">
        <v>27</v>
      </c>
      <c r="N27" s="9">
        <f>DATE(YEAR(TblLocations[[#This Row],[ODK_DateOfSubmission]]),MONTH(TblLocations[[#This Row],[ODK_DateOfSubmission]]),DAY(TblLocations[[#This Row],[ODK_DateOfSubmission]]))</f>
        <v>43399</v>
      </c>
      <c r="O27" s="1" t="str">
        <f>_xlfn.CONCAT( YEAR(TblLocations[[#This Row],[ODK_DateOfSubmission]]), "-",TEXT( MONTH(TblLocations[[#This Row],[ODK_DateOfSubmission]]),"00"))</f>
        <v>2018-10</v>
      </c>
    </row>
    <row r="28" spans="1:15" x14ac:dyDescent="0.25">
      <c r="A28" s="1">
        <v>2104001</v>
      </c>
      <c r="B28" s="1">
        <v>210400181</v>
      </c>
      <c r="C28" s="1">
        <v>200</v>
      </c>
      <c r="D28" s="63">
        <v>43256.786436608796</v>
      </c>
      <c r="E28" s="54">
        <v>1</v>
      </c>
      <c r="F28" s="56" t="s">
        <v>67</v>
      </c>
      <c r="G28" s="56" t="s">
        <v>141</v>
      </c>
      <c r="H28" s="56" t="s">
        <v>230</v>
      </c>
      <c r="I28" s="56" t="s">
        <v>231</v>
      </c>
      <c r="J28" s="54" t="s">
        <v>232</v>
      </c>
      <c r="K28" s="1">
        <v>34.484087335200002</v>
      </c>
      <c r="L28" s="1">
        <v>41.917922220999998</v>
      </c>
      <c r="M28" s="1">
        <v>2</v>
      </c>
      <c r="N28" s="9">
        <f>DATE(YEAR(TblLocations[[#This Row],[ODK_DateOfSubmission]]),MONTH(TblLocations[[#This Row],[ODK_DateOfSubmission]]),DAY(TblLocations[[#This Row],[ODK_DateOfSubmission]]))</f>
        <v>43256</v>
      </c>
      <c r="O28" s="1" t="str">
        <f>_xlfn.CONCAT( YEAR(TblLocations[[#This Row],[ODK_DateOfSubmission]]), "-",TEXT( MONTH(TblLocations[[#This Row],[ODK_DateOfSubmission]]),"00"))</f>
        <v>2018-06</v>
      </c>
    </row>
    <row r="29" spans="1:15" x14ac:dyDescent="0.25">
      <c r="A29" s="1">
        <v>2105006</v>
      </c>
      <c r="B29" s="1">
        <v>210500683</v>
      </c>
      <c r="C29" s="1">
        <v>22864</v>
      </c>
      <c r="D29" s="63">
        <v>43292.453130358794</v>
      </c>
      <c r="E29" s="54">
        <v>2</v>
      </c>
      <c r="F29" s="56" t="s">
        <v>67</v>
      </c>
      <c r="G29" s="56" t="s">
        <v>128</v>
      </c>
      <c r="H29" s="56" t="s">
        <v>233</v>
      </c>
      <c r="I29" s="56" t="s">
        <v>234</v>
      </c>
      <c r="J29" s="54" t="s">
        <v>235</v>
      </c>
      <c r="K29" s="1">
        <v>33.271725399899999</v>
      </c>
      <c r="L29" s="1">
        <v>43.7984546681</v>
      </c>
      <c r="M29" s="1">
        <v>2</v>
      </c>
      <c r="N29" s="9">
        <f>DATE(YEAR(TblLocations[[#This Row],[ODK_DateOfSubmission]]),MONTH(TblLocations[[#This Row],[ODK_DateOfSubmission]]),DAY(TblLocations[[#This Row],[ODK_DateOfSubmission]]))</f>
        <v>43292</v>
      </c>
      <c r="O29" s="1" t="str">
        <f>_xlfn.CONCAT( YEAR(TblLocations[[#This Row],[ODK_DateOfSubmission]]), "-",TEXT( MONTH(TblLocations[[#This Row],[ODK_DateOfSubmission]]),"00"))</f>
        <v>2018-07</v>
      </c>
    </row>
    <row r="30" spans="1:15" x14ac:dyDescent="0.25">
      <c r="A30" s="1">
        <v>2105013</v>
      </c>
      <c r="B30" s="1">
        <v>210501379</v>
      </c>
      <c r="C30" s="1">
        <v>169</v>
      </c>
      <c r="D30" s="63">
        <v>43233.773050925927</v>
      </c>
      <c r="E30" s="54">
        <v>1</v>
      </c>
      <c r="F30" s="56" t="s">
        <v>67</v>
      </c>
      <c r="G30" s="56" t="s">
        <v>128</v>
      </c>
      <c r="H30" s="56" t="s">
        <v>236</v>
      </c>
      <c r="I30" s="56" t="s">
        <v>237</v>
      </c>
      <c r="J30" s="54" t="s">
        <v>238</v>
      </c>
      <c r="K30" s="1">
        <v>33.3638970664</v>
      </c>
      <c r="L30" s="1">
        <v>43.794916757599999</v>
      </c>
      <c r="M30" s="1">
        <v>14</v>
      </c>
      <c r="N30" s="9">
        <f>DATE(YEAR(TblLocations[[#This Row],[ODK_DateOfSubmission]]),MONTH(TblLocations[[#This Row],[ODK_DateOfSubmission]]),DAY(TblLocations[[#This Row],[ODK_DateOfSubmission]]))</f>
        <v>43233</v>
      </c>
      <c r="O30" s="1" t="str">
        <f>_xlfn.CONCAT( YEAR(TblLocations[[#This Row],[ODK_DateOfSubmission]]), "-",TEXT( MONTH(TblLocations[[#This Row],[ODK_DateOfSubmission]]),"00"))</f>
        <v>2018-05</v>
      </c>
    </row>
    <row r="31" spans="1:15" x14ac:dyDescent="0.25">
      <c r="A31" s="1">
        <v>2105027</v>
      </c>
      <c r="B31" s="1">
        <v>210502779</v>
      </c>
      <c r="C31" s="1">
        <v>324</v>
      </c>
      <c r="D31" s="63">
        <v>43233.107241087964</v>
      </c>
      <c r="E31" s="54">
        <v>1</v>
      </c>
      <c r="F31" s="56" t="s">
        <v>67</v>
      </c>
      <c r="G31" s="56" t="s">
        <v>128</v>
      </c>
      <c r="H31" s="56" t="s">
        <v>233</v>
      </c>
      <c r="I31" s="56" t="s">
        <v>239</v>
      </c>
      <c r="J31" s="54" t="s">
        <v>240</v>
      </c>
      <c r="K31" s="1">
        <v>33.3027930234</v>
      </c>
      <c r="L31" s="1">
        <v>43.752279838299998</v>
      </c>
      <c r="M31" s="1">
        <v>12</v>
      </c>
      <c r="N31" s="9">
        <f>DATE(YEAR(TblLocations[[#This Row],[ODK_DateOfSubmission]]),MONTH(TblLocations[[#This Row],[ODK_DateOfSubmission]]),DAY(TblLocations[[#This Row],[ODK_DateOfSubmission]]))</f>
        <v>43233</v>
      </c>
      <c r="O31" s="1" t="str">
        <f>_xlfn.CONCAT( YEAR(TblLocations[[#This Row],[ODK_DateOfSubmission]]), "-",TEXT( MONTH(TblLocations[[#This Row],[ODK_DateOfSubmission]]),"00"))</f>
        <v>2018-05</v>
      </c>
    </row>
    <row r="32" spans="1:15" x14ac:dyDescent="0.25">
      <c r="A32" s="1">
        <v>2105027</v>
      </c>
      <c r="B32" s="1">
        <v>210502783</v>
      </c>
      <c r="C32" s="1">
        <v>324</v>
      </c>
      <c r="D32" s="63">
        <v>43292.407351539354</v>
      </c>
      <c r="E32" s="54">
        <v>2</v>
      </c>
      <c r="F32" s="56" t="s">
        <v>67</v>
      </c>
      <c r="G32" s="56" t="s">
        <v>128</v>
      </c>
      <c r="H32" s="56" t="s">
        <v>233</v>
      </c>
      <c r="I32" s="56" t="s">
        <v>239</v>
      </c>
      <c r="J32" s="54" t="s">
        <v>240</v>
      </c>
      <c r="K32" s="1">
        <v>33.3027930234</v>
      </c>
      <c r="L32" s="1">
        <v>43.752279838299998</v>
      </c>
      <c r="M32" s="1">
        <v>4</v>
      </c>
      <c r="N32" s="9">
        <f>DATE(YEAR(TblLocations[[#This Row],[ODK_DateOfSubmission]]),MONTH(TblLocations[[#This Row],[ODK_DateOfSubmission]]),DAY(TblLocations[[#This Row],[ODK_DateOfSubmission]]))</f>
        <v>43292</v>
      </c>
      <c r="O32" s="1" t="str">
        <f>_xlfn.CONCAT( YEAR(TblLocations[[#This Row],[ODK_DateOfSubmission]]), "-",TEXT( MONTH(TblLocations[[#This Row],[ODK_DateOfSubmission]]),"00"))</f>
        <v>2018-07</v>
      </c>
    </row>
    <row r="33" spans="1:15" x14ac:dyDescent="0.25">
      <c r="A33" s="1">
        <v>2105027</v>
      </c>
      <c r="B33" s="1">
        <v>210502787</v>
      </c>
      <c r="C33" s="1">
        <v>324</v>
      </c>
      <c r="D33" s="63">
        <v>43357.649707870369</v>
      </c>
      <c r="E33" s="54">
        <v>4</v>
      </c>
      <c r="F33" s="56" t="s">
        <v>67</v>
      </c>
      <c r="G33" s="56" t="s">
        <v>128</v>
      </c>
      <c r="H33" s="56" t="s">
        <v>233</v>
      </c>
      <c r="I33" s="56" t="s">
        <v>239</v>
      </c>
      <c r="J33" s="54" t="s">
        <v>240</v>
      </c>
      <c r="K33" s="1">
        <v>33.3027930234</v>
      </c>
      <c r="L33" s="1">
        <v>43.752279838299998</v>
      </c>
      <c r="M33" s="1">
        <v>4</v>
      </c>
      <c r="N33" s="9">
        <f>DATE(YEAR(TblLocations[[#This Row],[ODK_DateOfSubmission]]),MONTH(TblLocations[[#This Row],[ODK_DateOfSubmission]]),DAY(TblLocations[[#This Row],[ODK_DateOfSubmission]]))</f>
        <v>43357</v>
      </c>
      <c r="O33" s="1" t="str">
        <f>_xlfn.CONCAT( YEAR(TblLocations[[#This Row],[ODK_DateOfSubmission]]), "-",TEXT( MONTH(TblLocations[[#This Row],[ODK_DateOfSubmission]]),"00"))</f>
        <v>2018-09</v>
      </c>
    </row>
    <row r="34" spans="1:15" x14ac:dyDescent="0.25">
      <c r="A34" s="1">
        <v>2105044</v>
      </c>
      <c r="B34" s="1">
        <v>210504485</v>
      </c>
      <c r="C34" s="1">
        <v>173</v>
      </c>
      <c r="D34" s="63">
        <v>43329.926057094905</v>
      </c>
      <c r="E34" s="54">
        <v>3</v>
      </c>
      <c r="F34" s="56" t="s">
        <v>67</v>
      </c>
      <c r="G34" s="56" t="s">
        <v>128</v>
      </c>
      <c r="H34" s="56" t="s">
        <v>236</v>
      </c>
      <c r="I34" s="56" t="s">
        <v>241</v>
      </c>
      <c r="J34" s="54" t="s">
        <v>242</v>
      </c>
      <c r="K34" s="1">
        <v>33.350251614999998</v>
      </c>
      <c r="L34" s="1">
        <v>43.773393547200001</v>
      </c>
      <c r="M34" s="1">
        <v>2</v>
      </c>
      <c r="N34" s="9">
        <f>DATE(YEAR(TblLocations[[#This Row],[ODK_DateOfSubmission]]),MONTH(TblLocations[[#This Row],[ODK_DateOfSubmission]]),DAY(TblLocations[[#This Row],[ODK_DateOfSubmission]]))</f>
        <v>43329</v>
      </c>
      <c r="O34" s="1" t="str">
        <f>_xlfn.CONCAT( YEAR(TblLocations[[#This Row],[ODK_DateOfSubmission]]), "-",TEXT( MONTH(TblLocations[[#This Row],[ODK_DateOfSubmission]]),"00"))</f>
        <v>2018-08</v>
      </c>
    </row>
    <row r="35" spans="1:15" x14ac:dyDescent="0.25">
      <c r="A35" s="1">
        <v>2105054</v>
      </c>
      <c r="B35" s="1">
        <v>210505483</v>
      </c>
      <c r="C35" s="1">
        <v>319</v>
      </c>
      <c r="D35" s="63">
        <v>43292.399767395837</v>
      </c>
      <c r="E35" s="54">
        <v>2</v>
      </c>
      <c r="F35" s="56" t="s">
        <v>67</v>
      </c>
      <c r="G35" s="56" t="s">
        <v>128</v>
      </c>
      <c r="H35" s="56" t="s">
        <v>236</v>
      </c>
      <c r="I35" s="56" t="s">
        <v>243</v>
      </c>
      <c r="J35" s="54" t="s">
        <v>244</v>
      </c>
      <c r="K35" s="1">
        <v>33.339314138399999</v>
      </c>
      <c r="L35" s="1">
        <v>43.747196419300003</v>
      </c>
      <c r="M35" s="1">
        <v>4</v>
      </c>
      <c r="N35" s="9">
        <f>DATE(YEAR(TblLocations[[#This Row],[ODK_DateOfSubmission]]),MONTH(TblLocations[[#This Row],[ODK_DateOfSubmission]]),DAY(TblLocations[[#This Row],[ODK_DateOfSubmission]]))</f>
        <v>43292</v>
      </c>
      <c r="O35" s="1" t="str">
        <f>_xlfn.CONCAT( YEAR(TblLocations[[#This Row],[ODK_DateOfSubmission]]), "-",TEXT( MONTH(TblLocations[[#This Row],[ODK_DateOfSubmission]]),"00"))</f>
        <v>2018-07</v>
      </c>
    </row>
    <row r="36" spans="1:15" x14ac:dyDescent="0.25">
      <c r="A36" s="1">
        <v>2105054</v>
      </c>
      <c r="B36" s="1">
        <v>210505485</v>
      </c>
      <c r="C36" s="1">
        <v>319</v>
      </c>
      <c r="D36" s="63">
        <v>43328.603955358798</v>
      </c>
      <c r="E36" s="54">
        <v>3</v>
      </c>
      <c r="F36" s="56" t="s">
        <v>67</v>
      </c>
      <c r="G36" s="56" t="s">
        <v>128</v>
      </c>
      <c r="H36" s="56" t="s">
        <v>236</v>
      </c>
      <c r="I36" s="56" t="s">
        <v>243</v>
      </c>
      <c r="J36" s="54" t="s">
        <v>244</v>
      </c>
      <c r="K36" s="1">
        <v>33.339314138399999</v>
      </c>
      <c r="L36" s="1">
        <v>43.747196419300003</v>
      </c>
      <c r="M36" s="1">
        <v>3</v>
      </c>
      <c r="N36" s="9">
        <f>DATE(YEAR(TblLocations[[#This Row],[ODK_DateOfSubmission]]),MONTH(TblLocations[[#This Row],[ODK_DateOfSubmission]]),DAY(TblLocations[[#This Row],[ODK_DateOfSubmission]]))</f>
        <v>43328</v>
      </c>
      <c r="O36" s="1" t="str">
        <f>_xlfn.CONCAT( YEAR(TblLocations[[#This Row],[ODK_DateOfSubmission]]), "-",TEXT( MONTH(TblLocations[[#This Row],[ODK_DateOfSubmission]]),"00"))</f>
        <v>2018-08</v>
      </c>
    </row>
    <row r="37" spans="1:15" x14ac:dyDescent="0.25">
      <c r="A37" s="1">
        <v>2105063</v>
      </c>
      <c r="B37" s="1">
        <v>210506379</v>
      </c>
      <c r="C37" s="1">
        <v>121</v>
      </c>
      <c r="D37" s="63">
        <v>43232.83036388889</v>
      </c>
      <c r="E37" s="54">
        <v>1</v>
      </c>
      <c r="F37" s="56" t="s">
        <v>67</v>
      </c>
      <c r="G37" s="56" t="s">
        <v>128</v>
      </c>
      <c r="H37" s="56" t="s">
        <v>236</v>
      </c>
      <c r="I37" s="56" t="s">
        <v>245</v>
      </c>
      <c r="J37" s="54" t="s">
        <v>246</v>
      </c>
      <c r="K37" s="1">
        <v>33.345650854799999</v>
      </c>
      <c r="L37" s="1">
        <v>43.788615767099998</v>
      </c>
      <c r="M37" s="1">
        <v>7</v>
      </c>
      <c r="N37" s="9">
        <f>DATE(YEAR(TblLocations[[#This Row],[ODK_DateOfSubmission]]),MONTH(TblLocations[[#This Row],[ODK_DateOfSubmission]]),DAY(TblLocations[[#This Row],[ODK_DateOfSubmission]]))</f>
        <v>43232</v>
      </c>
      <c r="O37" s="1" t="str">
        <f>_xlfn.CONCAT( YEAR(TblLocations[[#This Row],[ODK_DateOfSubmission]]), "-",TEXT( MONTH(TblLocations[[#This Row],[ODK_DateOfSubmission]]),"00"))</f>
        <v>2018-05</v>
      </c>
    </row>
    <row r="38" spans="1:15" x14ac:dyDescent="0.25">
      <c r="A38" s="1">
        <v>2105083</v>
      </c>
      <c r="B38" s="1">
        <v>210508379</v>
      </c>
      <c r="C38" s="1">
        <v>128</v>
      </c>
      <c r="D38" s="63">
        <v>43233.758779895834</v>
      </c>
      <c r="E38" s="54">
        <v>1</v>
      </c>
      <c r="F38" s="56" t="s">
        <v>67</v>
      </c>
      <c r="G38" s="56" t="s">
        <v>128</v>
      </c>
      <c r="H38" s="56" t="s">
        <v>236</v>
      </c>
      <c r="I38" s="56" t="s">
        <v>247</v>
      </c>
      <c r="J38" s="54" t="s">
        <v>248</v>
      </c>
      <c r="K38" s="1">
        <v>33.361519999999999</v>
      </c>
      <c r="L38" s="1">
        <v>43.804450000000003</v>
      </c>
      <c r="M38" s="1">
        <v>20</v>
      </c>
      <c r="N38" s="9">
        <f>DATE(YEAR(TblLocations[[#This Row],[ODK_DateOfSubmission]]),MONTH(TblLocations[[#This Row],[ODK_DateOfSubmission]]),DAY(TblLocations[[#This Row],[ODK_DateOfSubmission]]))</f>
        <v>43233</v>
      </c>
      <c r="O38" s="1" t="str">
        <f>_xlfn.CONCAT( YEAR(TblLocations[[#This Row],[ODK_DateOfSubmission]]), "-",TEXT( MONTH(TblLocations[[#This Row],[ODK_DateOfSubmission]]),"00"))</f>
        <v>2018-05</v>
      </c>
    </row>
    <row r="39" spans="1:15" x14ac:dyDescent="0.25">
      <c r="A39" s="1">
        <v>2105083</v>
      </c>
      <c r="B39" s="1">
        <v>210508383</v>
      </c>
      <c r="C39" s="1">
        <v>128</v>
      </c>
      <c r="D39" s="63">
        <v>43297.61793197917</v>
      </c>
      <c r="E39" s="54">
        <v>2</v>
      </c>
      <c r="F39" s="56" t="s">
        <v>67</v>
      </c>
      <c r="G39" s="56" t="s">
        <v>128</v>
      </c>
      <c r="H39" s="56" t="s">
        <v>236</v>
      </c>
      <c r="I39" s="56" t="s">
        <v>247</v>
      </c>
      <c r="J39" s="54" t="s">
        <v>248</v>
      </c>
      <c r="K39" s="1">
        <v>33.361519999999999</v>
      </c>
      <c r="L39" s="1">
        <v>43.804450000000003</v>
      </c>
      <c r="M39" s="1">
        <v>12</v>
      </c>
      <c r="N39" s="9">
        <f>DATE(YEAR(TblLocations[[#This Row],[ODK_DateOfSubmission]]),MONTH(TblLocations[[#This Row],[ODK_DateOfSubmission]]),DAY(TblLocations[[#This Row],[ODK_DateOfSubmission]]))</f>
        <v>43297</v>
      </c>
      <c r="O39" s="1" t="str">
        <f>_xlfn.CONCAT( YEAR(TblLocations[[#This Row],[ODK_DateOfSubmission]]), "-",TEXT( MONTH(TblLocations[[#This Row],[ODK_DateOfSubmission]]),"00"))</f>
        <v>2018-07</v>
      </c>
    </row>
    <row r="40" spans="1:15" x14ac:dyDescent="0.25">
      <c r="A40" s="1">
        <v>2105084</v>
      </c>
      <c r="B40" s="1">
        <v>210508479</v>
      </c>
      <c r="C40" s="1">
        <v>125</v>
      </c>
      <c r="D40" s="63">
        <v>43233.910366203701</v>
      </c>
      <c r="E40" s="54">
        <v>1</v>
      </c>
      <c r="F40" s="56" t="s">
        <v>67</v>
      </c>
      <c r="G40" s="56" t="s">
        <v>128</v>
      </c>
      <c r="H40" s="56" t="s">
        <v>236</v>
      </c>
      <c r="I40" s="56" t="s">
        <v>249</v>
      </c>
      <c r="J40" s="54" t="s">
        <v>250</v>
      </c>
      <c r="K40" s="1">
        <v>33.357419999999998</v>
      </c>
      <c r="L40" s="1">
        <v>43.795020000000001</v>
      </c>
      <c r="M40" s="1">
        <v>25</v>
      </c>
      <c r="N40" s="9">
        <f>DATE(YEAR(TblLocations[[#This Row],[ODK_DateOfSubmission]]),MONTH(TblLocations[[#This Row],[ODK_DateOfSubmission]]),DAY(TblLocations[[#This Row],[ODK_DateOfSubmission]]))</f>
        <v>43233</v>
      </c>
      <c r="O40" s="1" t="str">
        <f>_xlfn.CONCAT( YEAR(TblLocations[[#This Row],[ODK_DateOfSubmission]]), "-",TEXT( MONTH(TblLocations[[#This Row],[ODK_DateOfSubmission]]),"00"))</f>
        <v>2018-05</v>
      </c>
    </row>
    <row r="41" spans="1:15" x14ac:dyDescent="0.25">
      <c r="A41" s="1">
        <v>2105084</v>
      </c>
      <c r="B41" s="1">
        <v>210508483</v>
      </c>
      <c r="C41" s="1">
        <v>125</v>
      </c>
      <c r="D41" s="63">
        <v>43297.630501006941</v>
      </c>
      <c r="E41" s="54">
        <v>2</v>
      </c>
      <c r="F41" s="56" t="s">
        <v>67</v>
      </c>
      <c r="G41" s="56" t="s">
        <v>128</v>
      </c>
      <c r="H41" s="56" t="s">
        <v>236</v>
      </c>
      <c r="I41" s="56" t="s">
        <v>249</v>
      </c>
      <c r="J41" s="54" t="s">
        <v>250</v>
      </c>
      <c r="K41" s="1">
        <v>33.357419999999998</v>
      </c>
      <c r="L41" s="1">
        <v>43.795020000000001</v>
      </c>
      <c r="M41" s="1">
        <v>3</v>
      </c>
      <c r="N41" s="9">
        <f>DATE(YEAR(TblLocations[[#This Row],[ODK_DateOfSubmission]]),MONTH(TblLocations[[#This Row],[ODK_DateOfSubmission]]),DAY(TblLocations[[#This Row],[ODK_DateOfSubmission]]))</f>
        <v>43297</v>
      </c>
      <c r="O41" s="1" t="str">
        <f>_xlfn.CONCAT( YEAR(TblLocations[[#This Row],[ODK_DateOfSubmission]]), "-",TEXT( MONTH(TblLocations[[#This Row],[ODK_DateOfSubmission]]),"00"))</f>
        <v>2018-07</v>
      </c>
    </row>
    <row r="42" spans="1:15" x14ac:dyDescent="0.25">
      <c r="A42" s="1">
        <v>2105085</v>
      </c>
      <c r="B42" s="1">
        <v>210508579</v>
      </c>
      <c r="C42" s="1">
        <v>29700</v>
      </c>
      <c r="D42" s="63">
        <v>43234.603343252318</v>
      </c>
      <c r="E42" s="54">
        <v>1</v>
      </c>
      <c r="F42" s="56" t="s">
        <v>67</v>
      </c>
      <c r="G42" s="56" t="s">
        <v>128</v>
      </c>
      <c r="H42" s="56" t="s">
        <v>236</v>
      </c>
      <c r="I42" s="56" t="s">
        <v>251</v>
      </c>
      <c r="J42" s="54" t="s">
        <v>252</v>
      </c>
      <c r="K42" s="1">
        <v>33.374969999999998</v>
      </c>
      <c r="L42" s="1">
        <v>43.801859999999998</v>
      </c>
      <c r="M42" s="1">
        <v>14</v>
      </c>
      <c r="N42" s="9">
        <f>DATE(YEAR(TblLocations[[#This Row],[ODK_DateOfSubmission]]),MONTH(TblLocations[[#This Row],[ODK_DateOfSubmission]]),DAY(TblLocations[[#This Row],[ODK_DateOfSubmission]]))</f>
        <v>43234</v>
      </c>
      <c r="O42" s="1" t="str">
        <f>_xlfn.CONCAT( YEAR(TblLocations[[#This Row],[ODK_DateOfSubmission]]), "-",TEXT( MONTH(TblLocations[[#This Row],[ODK_DateOfSubmission]]),"00"))</f>
        <v>2018-05</v>
      </c>
    </row>
    <row r="43" spans="1:15" x14ac:dyDescent="0.25">
      <c r="A43" s="1">
        <v>2105088</v>
      </c>
      <c r="B43" s="1">
        <v>210508879</v>
      </c>
      <c r="C43" s="1">
        <v>31877</v>
      </c>
      <c r="D43" s="63">
        <v>43234.468767048609</v>
      </c>
      <c r="E43" s="54">
        <v>1</v>
      </c>
      <c r="F43" s="56" t="s">
        <v>67</v>
      </c>
      <c r="G43" s="56" t="s">
        <v>128</v>
      </c>
      <c r="H43" s="56" t="s">
        <v>233</v>
      </c>
      <c r="I43" s="56" t="s">
        <v>253</v>
      </c>
      <c r="J43" s="54" t="s">
        <v>254</v>
      </c>
      <c r="K43" s="1">
        <v>33.164023992799997</v>
      </c>
      <c r="L43" s="1">
        <v>43.862661492599997</v>
      </c>
      <c r="M43" s="1">
        <v>18</v>
      </c>
      <c r="N43" s="9">
        <f>DATE(YEAR(TblLocations[[#This Row],[ODK_DateOfSubmission]]),MONTH(TblLocations[[#This Row],[ODK_DateOfSubmission]]),DAY(TblLocations[[#This Row],[ODK_DateOfSubmission]]))</f>
        <v>43234</v>
      </c>
      <c r="O43" s="1" t="str">
        <f>_xlfn.CONCAT( YEAR(TblLocations[[#This Row],[ODK_DateOfSubmission]]), "-",TEXT( MONTH(TblLocations[[#This Row],[ODK_DateOfSubmission]]),"00"))</f>
        <v>2018-05</v>
      </c>
    </row>
    <row r="44" spans="1:15" x14ac:dyDescent="0.25">
      <c r="A44" s="1">
        <v>2105088</v>
      </c>
      <c r="B44" s="1">
        <v>210508883</v>
      </c>
      <c r="C44" s="1">
        <v>31877</v>
      </c>
      <c r="D44" s="63">
        <v>43296.99218483796</v>
      </c>
      <c r="E44" s="54">
        <v>2</v>
      </c>
      <c r="F44" s="56" t="s">
        <v>67</v>
      </c>
      <c r="G44" s="56" t="s">
        <v>128</v>
      </c>
      <c r="H44" s="56" t="s">
        <v>233</v>
      </c>
      <c r="I44" s="56" t="s">
        <v>253</v>
      </c>
      <c r="J44" s="54" t="s">
        <v>254</v>
      </c>
      <c r="K44" s="1">
        <v>33.164023992799997</v>
      </c>
      <c r="L44" s="1">
        <v>43.862661492599997</v>
      </c>
      <c r="M44" s="1">
        <v>6</v>
      </c>
      <c r="N44" s="9">
        <f>DATE(YEAR(TblLocations[[#This Row],[ODK_DateOfSubmission]]),MONTH(TblLocations[[#This Row],[ODK_DateOfSubmission]]),DAY(TblLocations[[#This Row],[ODK_DateOfSubmission]]))</f>
        <v>43296</v>
      </c>
      <c r="O44" s="1" t="str">
        <f>_xlfn.CONCAT( YEAR(TblLocations[[#This Row],[ODK_DateOfSubmission]]), "-",TEXT( MONTH(TblLocations[[#This Row],[ODK_DateOfSubmission]]),"00"))</f>
        <v>2018-07</v>
      </c>
    </row>
    <row r="45" spans="1:15" x14ac:dyDescent="0.25">
      <c r="A45" s="1">
        <v>2105088</v>
      </c>
      <c r="B45" s="1">
        <v>210508886</v>
      </c>
      <c r="C45" s="1">
        <v>31877</v>
      </c>
      <c r="D45" s="63">
        <v>43331.977705590281</v>
      </c>
      <c r="E45" s="54">
        <v>3</v>
      </c>
      <c r="F45" s="56" t="s">
        <v>67</v>
      </c>
      <c r="G45" s="56" t="s">
        <v>128</v>
      </c>
      <c r="H45" s="56" t="s">
        <v>233</v>
      </c>
      <c r="I45" s="56" t="s">
        <v>253</v>
      </c>
      <c r="J45" s="54" t="s">
        <v>254</v>
      </c>
      <c r="K45" s="1">
        <v>33.164023992799997</v>
      </c>
      <c r="L45" s="1">
        <v>43.862661492599997</v>
      </c>
      <c r="M45" s="1">
        <v>2</v>
      </c>
      <c r="N45" s="9">
        <f>DATE(YEAR(TblLocations[[#This Row],[ODK_DateOfSubmission]]),MONTH(TblLocations[[#This Row],[ODK_DateOfSubmission]]),DAY(TblLocations[[#This Row],[ODK_DateOfSubmission]]))</f>
        <v>43331</v>
      </c>
      <c r="O45" s="1" t="str">
        <f>_xlfn.CONCAT( YEAR(TblLocations[[#This Row],[ODK_DateOfSubmission]]), "-",TEXT( MONTH(TblLocations[[#This Row],[ODK_DateOfSubmission]]),"00"))</f>
        <v>2018-08</v>
      </c>
    </row>
    <row r="46" spans="1:15" x14ac:dyDescent="0.25">
      <c r="A46" s="1">
        <v>2106020</v>
      </c>
      <c r="B46" s="1">
        <v>210602081</v>
      </c>
      <c r="C46" s="1">
        <v>239</v>
      </c>
      <c r="D46" s="63">
        <v>43257.67836111111</v>
      </c>
      <c r="E46" s="54">
        <v>1</v>
      </c>
      <c r="F46" s="56" t="s">
        <v>67</v>
      </c>
      <c r="G46" s="56" t="s">
        <v>138</v>
      </c>
      <c r="H46" s="56" t="s">
        <v>255</v>
      </c>
      <c r="I46" s="56" t="s">
        <v>256</v>
      </c>
      <c r="J46" s="54" t="s">
        <v>257</v>
      </c>
      <c r="K46" s="1">
        <v>34.143738003800003</v>
      </c>
      <c r="L46" s="1">
        <v>42.382747823099997</v>
      </c>
      <c r="M46" s="1">
        <v>14</v>
      </c>
      <c r="N46" s="9">
        <f>DATE(YEAR(TblLocations[[#This Row],[ODK_DateOfSubmission]]),MONTH(TblLocations[[#This Row],[ODK_DateOfSubmission]]),DAY(TblLocations[[#This Row],[ODK_DateOfSubmission]]))</f>
        <v>43257</v>
      </c>
      <c r="O46" s="1" t="str">
        <f>_xlfn.CONCAT( YEAR(TblLocations[[#This Row],[ODK_DateOfSubmission]]), "-",TEXT( MONTH(TblLocations[[#This Row],[ODK_DateOfSubmission]]),"00"))</f>
        <v>2018-06</v>
      </c>
    </row>
    <row r="47" spans="1:15" x14ac:dyDescent="0.25">
      <c r="A47" s="1">
        <v>2106037</v>
      </c>
      <c r="B47" s="1">
        <v>210603781</v>
      </c>
      <c r="C47" s="1">
        <v>23805</v>
      </c>
      <c r="D47" s="63">
        <v>43258.7232840625</v>
      </c>
      <c r="E47" s="54">
        <v>1</v>
      </c>
      <c r="F47" s="56" t="s">
        <v>67</v>
      </c>
      <c r="G47" s="56" t="s">
        <v>138</v>
      </c>
      <c r="H47" s="56" t="s">
        <v>255</v>
      </c>
      <c r="I47" s="56" t="s">
        <v>258</v>
      </c>
      <c r="J47" s="54" t="s">
        <v>259</v>
      </c>
      <c r="K47" s="1">
        <v>34.1530680511</v>
      </c>
      <c r="L47" s="1">
        <v>42.381009810099997</v>
      </c>
      <c r="M47" s="1">
        <v>6</v>
      </c>
      <c r="N47" s="9">
        <f>DATE(YEAR(TblLocations[[#This Row],[ODK_DateOfSubmission]]),MONTH(TblLocations[[#This Row],[ODK_DateOfSubmission]]),DAY(TblLocations[[#This Row],[ODK_DateOfSubmission]]))</f>
        <v>43258</v>
      </c>
      <c r="O47" s="1" t="str">
        <f>_xlfn.CONCAT( YEAR(TblLocations[[#This Row],[ODK_DateOfSubmission]]), "-",TEXT( MONTH(TblLocations[[#This Row],[ODK_DateOfSubmission]]),"00"))</f>
        <v>2018-06</v>
      </c>
    </row>
    <row r="48" spans="1:15" x14ac:dyDescent="0.25">
      <c r="A48" s="1">
        <v>2106044</v>
      </c>
      <c r="B48" s="1">
        <v>210604481</v>
      </c>
      <c r="C48" s="1">
        <v>23820</v>
      </c>
      <c r="D48" s="63">
        <v>43261.375028553244</v>
      </c>
      <c r="E48" s="54">
        <v>1</v>
      </c>
      <c r="F48" s="56" t="s">
        <v>67</v>
      </c>
      <c r="G48" s="56" t="s">
        <v>138</v>
      </c>
      <c r="H48" s="56" t="s">
        <v>260</v>
      </c>
      <c r="I48" s="56" t="s">
        <v>261</v>
      </c>
      <c r="J48" s="54" t="s">
        <v>262</v>
      </c>
      <c r="K48" s="1">
        <v>34.071823926699999</v>
      </c>
      <c r="L48" s="1">
        <v>42.366215669299997</v>
      </c>
      <c r="M48" s="1">
        <v>8</v>
      </c>
      <c r="N48" s="9">
        <f>DATE(YEAR(TblLocations[[#This Row],[ODK_DateOfSubmission]]),MONTH(TblLocations[[#This Row],[ODK_DateOfSubmission]]),DAY(TblLocations[[#This Row],[ODK_DateOfSubmission]]))</f>
        <v>43261</v>
      </c>
      <c r="O48" s="1" t="str">
        <f>_xlfn.CONCAT( YEAR(TblLocations[[#This Row],[ODK_DateOfSubmission]]), "-",TEXT( MONTH(TblLocations[[#This Row],[ODK_DateOfSubmission]]),"00"))</f>
        <v>2018-06</v>
      </c>
    </row>
    <row r="49" spans="1:15" x14ac:dyDescent="0.25">
      <c r="A49" s="1">
        <v>2106044</v>
      </c>
      <c r="B49" s="1">
        <v>210604492</v>
      </c>
      <c r="C49" s="1">
        <v>23820</v>
      </c>
      <c r="D49" s="63">
        <v>43486.367773576392</v>
      </c>
      <c r="E49" s="54">
        <v>7</v>
      </c>
      <c r="F49" s="56" t="s">
        <v>67</v>
      </c>
      <c r="G49" s="56" t="s">
        <v>138</v>
      </c>
      <c r="H49" s="56" t="s">
        <v>260</v>
      </c>
      <c r="I49" s="56" t="s">
        <v>261</v>
      </c>
      <c r="J49" s="54" t="s">
        <v>262</v>
      </c>
      <c r="K49" s="1">
        <v>34.071823926699999</v>
      </c>
      <c r="L49" s="1">
        <v>42.366215669299997</v>
      </c>
      <c r="M49" s="1">
        <v>3</v>
      </c>
      <c r="N49" s="9">
        <f>DATE(YEAR(TblLocations[[#This Row],[ODK_DateOfSubmission]]),MONTH(TblLocations[[#This Row],[ODK_DateOfSubmission]]),DAY(TblLocations[[#This Row],[ODK_DateOfSubmission]]))</f>
        <v>43486</v>
      </c>
      <c r="O49" s="1" t="str">
        <f>_xlfn.CONCAT( YEAR(TblLocations[[#This Row],[ODK_DateOfSubmission]]), "-",TEXT( MONTH(TblLocations[[#This Row],[ODK_DateOfSubmission]]),"00"))</f>
        <v>2019-01</v>
      </c>
    </row>
    <row r="50" spans="1:15" x14ac:dyDescent="0.25">
      <c r="A50" s="1">
        <v>2107013</v>
      </c>
      <c r="B50" s="1">
        <v>210701380</v>
      </c>
      <c r="C50" s="1">
        <v>152</v>
      </c>
      <c r="D50" s="63">
        <v>43242.484488391201</v>
      </c>
      <c r="E50" s="54">
        <v>1</v>
      </c>
      <c r="F50" s="56" t="s">
        <v>67</v>
      </c>
      <c r="G50" s="56" t="s">
        <v>132</v>
      </c>
      <c r="H50" s="56" t="s">
        <v>263</v>
      </c>
      <c r="I50" s="56" t="s">
        <v>264</v>
      </c>
      <c r="J50" s="54" t="s">
        <v>265</v>
      </c>
      <c r="K50" s="1">
        <v>33.5595164852</v>
      </c>
      <c r="L50" s="1">
        <v>42.898607744800003</v>
      </c>
      <c r="M50" s="1">
        <v>12</v>
      </c>
      <c r="N50" s="9">
        <f>DATE(YEAR(TblLocations[[#This Row],[ODK_DateOfSubmission]]),MONTH(TblLocations[[#This Row],[ODK_DateOfSubmission]]),DAY(TblLocations[[#This Row],[ODK_DateOfSubmission]]))</f>
        <v>43242</v>
      </c>
      <c r="O50" s="1" t="str">
        <f>_xlfn.CONCAT( YEAR(TblLocations[[#This Row],[ODK_DateOfSubmission]]), "-",TEXT( MONTH(TblLocations[[#This Row],[ODK_DateOfSubmission]]),"00"))</f>
        <v>2018-05</v>
      </c>
    </row>
    <row r="51" spans="1:15" x14ac:dyDescent="0.25">
      <c r="A51" s="1">
        <v>2107016</v>
      </c>
      <c r="B51" s="1">
        <v>210701680</v>
      </c>
      <c r="C51" s="1">
        <v>24113</v>
      </c>
      <c r="D51" s="63">
        <v>43247.558971493054</v>
      </c>
      <c r="E51" s="54">
        <v>1</v>
      </c>
      <c r="F51" s="56" t="s">
        <v>67</v>
      </c>
      <c r="G51" s="56" t="s">
        <v>132</v>
      </c>
      <c r="H51" s="56" t="s">
        <v>263</v>
      </c>
      <c r="I51" s="56" t="s">
        <v>266</v>
      </c>
      <c r="J51" s="54" t="s">
        <v>267</v>
      </c>
      <c r="K51" s="1">
        <v>33.641821774199997</v>
      </c>
      <c r="L51" s="1">
        <v>42.828208916800001</v>
      </c>
      <c r="M51" s="1">
        <v>6</v>
      </c>
      <c r="N51" s="9">
        <f>DATE(YEAR(TblLocations[[#This Row],[ODK_DateOfSubmission]]),MONTH(TblLocations[[#This Row],[ODK_DateOfSubmission]]),DAY(TblLocations[[#This Row],[ODK_DateOfSubmission]]))</f>
        <v>43247</v>
      </c>
      <c r="O51" s="1" t="str">
        <f>_xlfn.CONCAT( YEAR(TblLocations[[#This Row],[ODK_DateOfSubmission]]), "-",TEXT( MONTH(TblLocations[[#This Row],[ODK_DateOfSubmission]]),"00"))</f>
        <v>2018-05</v>
      </c>
    </row>
    <row r="52" spans="1:15" x14ac:dyDescent="0.25">
      <c r="A52" s="1">
        <v>2107016</v>
      </c>
      <c r="B52" s="1">
        <v>210701688</v>
      </c>
      <c r="C52" s="1">
        <v>24113</v>
      </c>
      <c r="D52" s="63">
        <v>43369.542444212966</v>
      </c>
      <c r="E52" s="54">
        <v>4</v>
      </c>
      <c r="F52" s="56" t="s">
        <v>67</v>
      </c>
      <c r="G52" s="56" t="s">
        <v>132</v>
      </c>
      <c r="H52" s="56" t="s">
        <v>263</v>
      </c>
      <c r="I52" s="56" t="s">
        <v>266</v>
      </c>
      <c r="J52" s="54" t="s">
        <v>267</v>
      </c>
      <c r="K52" s="1">
        <v>33.641821774199997</v>
      </c>
      <c r="L52" s="1">
        <v>42.828208916800001</v>
      </c>
      <c r="M52" s="1">
        <v>2</v>
      </c>
      <c r="N52" s="9">
        <f>DATE(YEAR(TblLocations[[#This Row],[ODK_DateOfSubmission]]),MONTH(TblLocations[[#This Row],[ODK_DateOfSubmission]]),DAY(TblLocations[[#This Row],[ODK_DateOfSubmission]]))</f>
        <v>43369</v>
      </c>
      <c r="O52" s="1" t="str">
        <f>_xlfn.CONCAT( YEAR(TblLocations[[#This Row],[ODK_DateOfSubmission]]), "-",TEXT( MONTH(TblLocations[[#This Row],[ODK_DateOfSubmission]]),"00"))</f>
        <v>2018-09</v>
      </c>
    </row>
    <row r="53" spans="1:15" x14ac:dyDescent="0.25">
      <c r="A53" s="1">
        <v>2107018</v>
      </c>
      <c r="B53" s="1">
        <v>210701886</v>
      </c>
      <c r="C53" s="1">
        <v>24114</v>
      </c>
      <c r="D53" s="63">
        <v>43343.615388043982</v>
      </c>
      <c r="E53" s="54">
        <v>3</v>
      </c>
      <c r="F53" s="56" t="s">
        <v>67</v>
      </c>
      <c r="G53" s="56" t="s">
        <v>132</v>
      </c>
      <c r="H53" s="56" t="s">
        <v>268</v>
      </c>
      <c r="I53" s="56" t="s">
        <v>269</v>
      </c>
      <c r="J53" s="54" t="s">
        <v>270</v>
      </c>
      <c r="K53" s="1">
        <v>33.593368497699998</v>
      </c>
      <c r="L53" s="1">
        <v>42.620006993899999</v>
      </c>
      <c r="M53" s="1">
        <v>2</v>
      </c>
      <c r="N53" s="9">
        <f>DATE(YEAR(TblLocations[[#This Row],[ODK_DateOfSubmission]]),MONTH(TblLocations[[#This Row],[ODK_DateOfSubmission]]),DAY(TblLocations[[#This Row],[ODK_DateOfSubmission]]))</f>
        <v>43343</v>
      </c>
      <c r="O53" s="1" t="str">
        <f>_xlfn.CONCAT( YEAR(TblLocations[[#This Row],[ODK_DateOfSubmission]]), "-",TEXT( MONTH(TblLocations[[#This Row],[ODK_DateOfSubmission]]),"00"))</f>
        <v>2018-08</v>
      </c>
    </row>
    <row r="54" spans="1:15" x14ac:dyDescent="0.25">
      <c r="A54" s="1">
        <v>2107030</v>
      </c>
      <c r="B54" s="1">
        <v>210703084</v>
      </c>
      <c r="C54" s="1">
        <v>21323</v>
      </c>
      <c r="D54" s="63">
        <v>43309.610717708332</v>
      </c>
      <c r="E54" s="54">
        <v>2</v>
      </c>
      <c r="F54" s="56" t="s">
        <v>67</v>
      </c>
      <c r="G54" s="56" t="s">
        <v>132</v>
      </c>
      <c r="H54" s="56" t="s">
        <v>271</v>
      </c>
      <c r="I54" s="56" t="s">
        <v>272</v>
      </c>
      <c r="J54" s="54" t="s">
        <v>273</v>
      </c>
      <c r="K54" s="1">
        <v>33.921173402199997</v>
      </c>
      <c r="L54" s="1">
        <v>42.525710774899999</v>
      </c>
      <c r="M54" s="1">
        <v>3</v>
      </c>
      <c r="N54" s="9">
        <f>DATE(YEAR(TblLocations[[#This Row],[ODK_DateOfSubmission]]),MONTH(TblLocations[[#This Row],[ODK_DateOfSubmission]]),DAY(TblLocations[[#This Row],[ODK_DateOfSubmission]]))</f>
        <v>43309</v>
      </c>
      <c r="O54" s="1" t="str">
        <f>_xlfn.CONCAT( YEAR(TblLocations[[#This Row],[ODK_DateOfSubmission]]), "-",TEXT( MONTH(TblLocations[[#This Row],[ODK_DateOfSubmission]]),"00"))</f>
        <v>2018-07</v>
      </c>
    </row>
    <row r="55" spans="1:15" x14ac:dyDescent="0.25">
      <c r="A55" s="1">
        <v>2107031</v>
      </c>
      <c r="B55" s="1">
        <v>210703180</v>
      </c>
      <c r="C55" s="1">
        <v>23827</v>
      </c>
      <c r="D55" s="63">
        <v>43243.634209722222</v>
      </c>
      <c r="E55" s="54">
        <v>1</v>
      </c>
      <c r="F55" s="56" t="s">
        <v>67</v>
      </c>
      <c r="G55" s="56" t="s">
        <v>132</v>
      </c>
      <c r="H55" s="56" t="s">
        <v>263</v>
      </c>
      <c r="I55" s="56" t="s">
        <v>274</v>
      </c>
      <c r="J55" s="54" t="s">
        <v>275</v>
      </c>
      <c r="K55" s="1">
        <v>33.642898913400003</v>
      </c>
      <c r="L55" s="1">
        <v>42.822803868400001</v>
      </c>
      <c r="M55" s="1">
        <v>12</v>
      </c>
      <c r="N55" s="9">
        <f>DATE(YEAR(TblLocations[[#This Row],[ODK_DateOfSubmission]]),MONTH(TblLocations[[#This Row],[ODK_DateOfSubmission]]),DAY(TblLocations[[#This Row],[ODK_DateOfSubmission]]))</f>
        <v>43243</v>
      </c>
      <c r="O55" s="1" t="str">
        <f>_xlfn.CONCAT( YEAR(TblLocations[[#This Row],[ODK_DateOfSubmission]]), "-",TEXT( MONTH(TblLocations[[#This Row],[ODK_DateOfSubmission]]),"00"))</f>
        <v>2018-05</v>
      </c>
    </row>
    <row r="56" spans="1:15" x14ac:dyDescent="0.25">
      <c r="A56" s="1">
        <v>2107031</v>
      </c>
      <c r="B56" s="1">
        <v>210703184</v>
      </c>
      <c r="C56" s="1">
        <v>23827</v>
      </c>
      <c r="D56" s="63">
        <v>43310.461425081019</v>
      </c>
      <c r="E56" s="54">
        <v>2</v>
      </c>
      <c r="F56" s="56" t="s">
        <v>67</v>
      </c>
      <c r="G56" s="56" t="s">
        <v>132</v>
      </c>
      <c r="H56" s="56" t="s">
        <v>263</v>
      </c>
      <c r="I56" s="56" t="s">
        <v>274</v>
      </c>
      <c r="J56" s="54" t="s">
        <v>275</v>
      </c>
      <c r="K56" s="1">
        <v>33.642898913400003</v>
      </c>
      <c r="L56" s="1">
        <v>42.822803868400001</v>
      </c>
      <c r="M56" s="1">
        <v>4</v>
      </c>
      <c r="N56" s="9">
        <f>DATE(YEAR(TblLocations[[#This Row],[ODK_DateOfSubmission]]),MONTH(TblLocations[[#This Row],[ODK_DateOfSubmission]]),DAY(TblLocations[[#This Row],[ODK_DateOfSubmission]]))</f>
        <v>43310</v>
      </c>
      <c r="O56" s="1" t="str">
        <f>_xlfn.CONCAT( YEAR(TblLocations[[#This Row],[ODK_DateOfSubmission]]), "-",TEXT( MONTH(TblLocations[[#This Row],[ODK_DateOfSubmission]]),"00"))</f>
        <v>2018-07</v>
      </c>
    </row>
    <row r="57" spans="1:15" x14ac:dyDescent="0.25">
      <c r="A57" s="1">
        <v>2107033</v>
      </c>
      <c r="B57" s="1">
        <v>210703384</v>
      </c>
      <c r="C57" s="1">
        <v>136</v>
      </c>
      <c r="D57" s="63">
        <v>43308.734890081018</v>
      </c>
      <c r="E57" s="54">
        <v>2</v>
      </c>
      <c r="F57" s="56" t="s">
        <v>67</v>
      </c>
      <c r="G57" s="56" t="s">
        <v>132</v>
      </c>
      <c r="H57" s="56" t="s">
        <v>271</v>
      </c>
      <c r="I57" s="56" t="s">
        <v>276</v>
      </c>
      <c r="J57" s="54" t="s">
        <v>277</v>
      </c>
      <c r="K57" s="1">
        <v>33.886378170699999</v>
      </c>
      <c r="L57" s="1">
        <v>42.5222809236</v>
      </c>
      <c r="M57" s="1">
        <v>3</v>
      </c>
      <c r="N57" s="9">
        <f>DATE(YEAR(TblLocations[[#This Row],[ODK_DateOfSubmission]]),MONTH(TblLocations[[#This Row],[ODK_DateOfSubmission]]),DAY(TblLocations[[#This Row],[ODK_DateOfSubmission]]))</f>
        <v>43308</v>
      </c>
      <c r="O57" s="1" t="str">
        <f>_xlfn.CONCAT( YEAR(TblLocations[[#This Row],[ODK_DateOfSubmission]]), "-",TEXT( MONTH(TblLocations[[#This Row],[ODK_DateOfSubmission]]),"00"))</f>
        <v>2018-07</v>
      </c>
    </row>
    <row r="58" spans="1:15" x14ac:dyDescent="0.25">
      <c r="A58" s="1">
        <v>2107034</v>
      </c>
      <c r="B58" s="1">
        <v>210703480</v>
      </c>
      <c r="C58" s="1">
        <v>23831</v>
      </c>
      <c r="D58" s="63">
        <v>43244.792838113426</v>
      </c>
      <c r="E58" s="54">
        <v>1</v>
      </c>
      <c r="F58" s="56" t="s">
        <v>67</v>
      </c>
      <c r="G58" s="56" t="s">
        <v>132</v>
      </c>
      <c r="H58" s="56" t="s">
        <v>263</v>
      </c>
      <c r="I58" s="56" t="s">
        <v>278</v>
      </c>
      <c r="J58" s="54" t="s">
        <v>279</v>
      </c>
      <c r="K58" s="1">
        <v>33.629583566000001</v>
      </c>
      <c r="L58" s="1">
        <v>42.818902129999998</v>
      </c>
      <c r="M58" s="1">
        <v>8</v>
      </c>
      <c r="N58" s="9">
        <f>DATE(YEAR(TblLocations[[#This Row],[ODK_DateOfSubmission]]),MONTH(TblLocations[[#This Row],[ODK_DateOfSubmission]]),DAY(TblLocations[[#This Row],[ODK_DateOfSubmission]]))</f>
        <v>43244</v>
      </c>
      <c r="O58" s="1" t="str">
        <f>_xlfn.CONCAT( YEAR(TblLocations[[#This Row],[ODK_DateOfSubmission]]), "-",TEXT( MONTH(TblLocations[[#This Row],[ODK_DateOfSubmission]]),"00"))</f>
        <v>2018-05</v>
      </c>
    </row>
    <row r="59" spans="1:15" x14ac:dyDescent="0.25">
      <c r="A59" s="1">
        <v>2107045</v>
      </c>
      <c r="B59" s="1">
        <v>210704580</v>
      </c>
      <c r="C59" s="1">
        <v>228</v>
      </c>
      <c r="D59" s="63">
        <v>43242.638840277781</v>
      </c>
      <c r="E59" s="54">
        <v>1</v>
      </c>
      <c r="F59" s="56" t="s">
        <v>67</v>
      </c>
      <c r="G59" s="56" t="s">
        <v>132</v>
      </c>
      <c r="H59" s="56" t="s">
        <v>263</v>
      </c>
      <c r="I59" s="56" t="s">
        <v>280</v>
      </c>
      <c r="J59" s="54" t="s">
        <v>281</v>
      </c>
      <c r="K59" s="1">
        <v>33.637210713599998</v>
      </c>
      <c r="L59" s="1">
        <v>42.827926054300001</v>
      </c>
      <c r="M59" s="1">
        <v>23</v>
      </c>
      <c r="N59" s="9">
        <f>DATE(YEAR(TblLocations[[#This Row],[ODK_DateOfSubmission]]),MONTH(TblLocations[[#This Row],[ODK_DateOfSubmission]]),DAY(TblLocations[[#This Row],[ODK_DateOfSubmission]]))</f>
        <v>43242</v>
      </c>
      <c r="O59" s="1" t="str">
        <f>_xlfn.CONCAT( YEAR(TblLocations[[#This Row],[ODK_DateOfSubmission]]), "-",TEXT( MONTH(TblLocations[[#This Row],[ODK_DateOfSubmission]]),"00"))</f>
        <v>2018-05</v>
      </c>
    </row>
    <row r="60" spans="1:15" x14ac:dyDescent="0.25">
      <c r="A60" s="1">
        <v>2107053</v>
      </c>
      <c r="B60" s="1">
        <v>210705384</v>
      </c>
      <c r="C60" s="1">
        <v>219</v>
      </c>
      <c r="D60" s="63">
        <v>43309.612478900461</v>
      </c>
      <c r="E60" s="54">
        <v>2</v>
      </c>
      <c r="F60" s="56" t="s">
        <v>67</v>
      </c>
      <c r="G60" s="56" t="s">
        <v>132</v>
      </c>
      <c r="H60" s="56" t="s">
        <v>263</v>
      </c>
      <c r="I60" s="56" t="s">
        <v>282</v>
      </c>
      <c r="J60" s="54" t="s">
        <v>283</v>
      </c>
      <c r="K60" s="1">
        <v>33.638928848699997</v>
      </c>
      <c r="L60" s="1">
        <v>42.818331500299998</v>
      </c>
      <c r="M60" s="1">
        <v>2</v>
      </c>
      <c r="N60" s="9">
        <f>DATE(YEAR(TblLocations[[#This Row],[ODK_DateOfSubmission]]),MONTH(TblLocations[[#This Row],[ODK_DateOfSubmission]]),DAY(TblLocations[[#This Row],[ODK_DateOfSubmission]]))</f>
        <v>43309</v>
      </c>
      <c r="O60" s="1" t="str">
        <f>_xlfn.CONCAT( YEAR(TblLocations[[#This Row],[ODK_DateOfSubmission]]), "-",TEXT( MONTH(TblLocations[[#This Row],[ODK_DateOfSubmission]]),"00"))</f>
        <v>2018-07</v>
      </c>
    </row>
    <row r="61" spans="1:15" x14ac:dyDescent="0.25">
      <c r="A61" s="1">
        <v>2107061</v>
      </c>
      <c r="B61" s="1">
        <v>210706184</v>
      </c>
      <c r="C61" s="1">
        <v>226</v>
      </c>
      <c r="D61" s="63">
        <v>43309.028306712964</v>
      </c>
      <c r="E61" s="54">
        <v>2</v>
      </c>
      <c r="F61" s="56" t="s">
        <v>67</v>
      </c>
      <c r="G61" s="56" t="s">
        <v>132</v>
      </c>
      <c r="H61" s="56" t="s">
        <v>268</v>
      </c>
      <c r="I61" s="56" t="s">
        <v>284</v>
      </c>
      <c r="J61" s="54" t="s">
        <v>285</v>
      </c>
      <c r="K61" s="1">
        <v>33.586445616600002</v>
      </c>
      <c r="L61" s="1">
        <v>42.615864550700003</v>
      </c>
      <c r="M61" s="1">
        <v>2</v>
      </c>
      <c r="N61" s="9">
        <f>DATE(YEAR(TblLocations[[#This Row],[ODK_DateOfSubmission]]),MONTH(TblLocations[[#This Row],[ODK_DateOfSubmission]]),DAY(TblLocations[[#This Row],[ODK_DateOfSubmission]]))</f>
        <v>43309</v>
      </c>
      <c r="O61" s="1" t="str">
        <f>_xlfn.CONCAT( YEAR(TblLocations[[#This Row],[ODK_DateOfSubmission]]), "-",TEXT( MONTH(TblLocations[[#This Row],[ODK_DateOfSubmission]]),"00"))</f>
        <v>2018-07</v>
      </c>
    </row>
    <row r="62" spans="1:15" x14ac:dyDescent="0.25">
      <c r="A62" s="1">
        <v>2107063</v>
      </c>
      <c r="B62" s="1">
        <v>210706380</v>
      </c>
      <c r="C62" s="1">
        <v>41</v>
      </c>
      <c r="D62" s="63">
        <v>43240.613328206018</v>
      </c>
      <c r="E62" s="54">
        <v>1</v>
      </c>
      <c r="F62" s="56" t="s">
        <v>67</v>
      </c>
      <c r="G62" s="56" t="s">
        <v>132</v>
      </c>
      <c r="H62" s="56" t="s">
        <v>271</v>
      </c>
      <c r="I62" s="56" t="s">
        <v>286</v>
      </c>
      <c r="J62" s="54" t="s">
        <v>287</v>
      </c>
      <c r="K62" s="1">
        <v>33.912429527199997</v>
      </c>
      <c r="L62" s="1">
        <v>42.544014333500002</v>
      </c>
      <c r="M62" s="1">
        <v>12</v>
      </c>
      <c r="N62" s="9">
        <f>DATE(YEAR(TblLocations[[#This Row],[ODK_DateOfSubmission]]),MONTH(TblLocations[[#This Row],[ODK_DateOfSubmission]]),DAY(TblLocations[[#This Row],[ODK_DateOfSubmission]]))</f>
        <v>43240</v>
      </c>
      <c r="O62" s="1" t="str">
        <f>_xlfn.CONCAT( YEAR(TblLocations[[#This Row],[ODK_DateOfSubmission]]), "-",TEXT( MONTH(TblLocations[[#This Row],[ODK_DateOfSubmission]]),"00"))</f>
        <v>2018-05</v>
      </c>
    </row>
    <row r="63" spans="1:15" x14ac:dyDescent="0.25">
      <c r="A63" s="1">
        <v>2107065</v>
      </c>
      <c r="B63" s="1">
        <v>210706584</v>
      </c>
      <c r="C63" s="1">
        <v>5</v>
      </c>
      <c r="D63" s="63">
        <v>43308.001633761574</v>
      </c>
      <c r="E63" s="54">
        <v>2</v>
      </c>
      <c r="F63" s="56" t="s">
        <v>67</v>
      </c>
      <c r="G63" s="56" t="s">
        <v>132</v>
      </c>
      <c r="H63" s="56" t="s">
        <v>268</v>
      </c>
      <c r="I63" s="56" t="s">
        <v>288</v>
      </c>
      <c r="J63" s="54" t="s">
        <v>289</v>
      </c>
      <c r="K63" s="1">
        <v>33.591488100600003</v>
      </c>
      <c r="L63" s="1">
        <v>42.610576298799998</v>
      </c>
      <c r="M63" s="1">
        <v>4</v>
      </c>
      <c r="N63" s="9">
        <f>DATE(YEAR(TblLocations[[#This Row],[ODK_DateOfSubmission]]),MONTH(TblLocations[[#This Row],[ODK_DateOfSubmission]]),DAY(TblLocations[[#This Row],[ODK_DateOfSubmission]]))</f>
        <v>43308</v>
      </c>
      <c r="O63" s="1" t="str">
        <f>_xlfn.CONCAT( YEAR(TblLocations[[#This Row],[ODK_DateOfSubmission]]), "-",TEXT( MONTH(TblLocations[[#This Row],[ODK_DateOfSubmission]]),"00"))</f>
        <v>2018-07</v>
      </c>
    </row>
    <row r="64" spans="1:15" x14ac:dyDescent="0.25">
      <c r="A64" s="1">
        <v>2107067</v>
      </c>
      <c r="B64" s="1">
        <v>210706780</v>
      </c>
      <c r="C64" s="1">
        <v>191</v>
      </c>
      <c r="D64" s="63">
        <v>43241.717730821758</v>
      </c>
      <c r="E64" s="54">
        <v>1</v>
      </c>
      <c r="F64" s="56" t="s">
        <v>67</v>
      </c>
      <c r="G64" s="56" t="s">
        <v>132</v>
      </c>
      <c r="H64" s="56" t="s">
        <v>263</v>
      </c>
      <c r="I64" s="56" t="s">
        <v>290</v>
      </c>
      <c r="J64" s="54" t="s">
        <v>291</v>
      </c>
      <c r="K64" s="1">
        <v>33.644794433199998</v>
      </c>
      <c r="L64" s="1">
        <v>42.812248790200002</v>
      </c>
      <c r="M64" s="1">
        <v>14</v>
      </c>
      <c r="N64" s="9">
        <f>DATE(YEAR(TblLocations[[#This Row],[ODK_DateOfSubmission]]),MONTH(TblLocations[[#This Row],[ODK_DateOfSubmission]]),DAY(TblLocations[[#This Row],[ODK_DateOfSubmission]]))</f>
        <v>43241</v>
      </c>
      <c r="O64" s="1" t="str">
        <f>_xlfn.CONCAT( YEAR(TblLocations[[#This Row],[ODK_DateOfSubmission]]), "-",TEXT( MONTH(TblLocations[[#This Row],[ODK_DateOfSubmission]]),"00"))</f>
        <v>2018-05</v>
      </c>
    </row>
    <row r="65" spans="1:15" x14ac:dyDescent="0.25">
      <c r="A65" s="1">
        <v>2107067</v>
      </c>
      <c r="B65" s="1">
        <v>210706786</v>
      </c>
      <c r="C65" s="1">
        <v>191</v>
      </c>
      <c r="D65" s="63">
        <v>43340.563554050925</v>
      </c>
      <c r="E65" s="54">
        <v>3</v>
      </c>
      <c r="F65" s="56" t="s">
        <v>67</v>
      </c>
      <c r="G65" s="56" t="s">
        <v>132</v>
      </c>
      <c r="H65" s="56" t="s">
        <v>263</v>
      </c>
      <c r="I65" s="56" t="s">
        <v>290</v>
      </c>
      <c r="J65" s="54" t="s">
        <v>291</v>
      </c>
      <c r="K65" s="1">
        <v>33.644794433199998</v>
      </c>
      <c r="L65" s="1">
        <v>42.812248790200002</v>
      </c>
      <c r="M65" s="1">
        <v>2</v>
      </c>
      <c r="N65" s="9">
        <f>DATE(YEAR(TblLocations[[#This Row],[ODK_DateOfSubmission]]),MONTH(TblLocations[[#This Row],[ODK_DateOfSubmission]]),DAY(TblLocations[[#This Row],[ODK_DateOfSubmission]]))</f>
        <v>43340</v>
      </c>
      <c r="O65" s="1" t="str">
        <f>_xlfn.CONCAT( YEAR(TblLocations[[#This Row],[ODK_DateOfSubmission]]), "-",TEXT( MONTH(TblLocations[[#This Row],[ODK_DateOfSubmission]]),"00"))</f>
        <v>2018-08</v>
      </c>
    </row>
    <row r="66" spans="1:15" x14ac:dyDescent="0.25">
      <c r="A66" s="1">
        <v>2108001</v>
      </c>
      <c r="B66" s="1">
        <v>210800180</v>
      </c>
      <c r="C66" s="1">
        <v>308</v>
      </c>
      <c r="D66" s="63">
        <v>43242.70032708333</v>
      </c>
      <c r="E66" s="54">
        <v>1</v>
      </c>
      <c r="F66" s="56" t="s">
        <v>67</v>
      </c>
      <c r="G66" s="56" t="s">
        <v>136</v>
      </c>
      <c r="H66" s="56" t="s">
        <v>292</v>
      </c>
      <c r="I66" s="56" t="s">
        <v>293</v>
      </c>
      <c r="J66" s="54" t="s">
        <v>294</v>
      </c>
      <c r="K66" s="1">
        <v>33.421150003000001</v>
      </c>
      <c r="L66" s="1">
        <v>43.247726750600002</v>
      </c>
      <c r="M66" s="1">
        <v>2</v>
      </c>
      <c r="N66" s="9">
        <f>DATE(YEAR(TblLocations[[#This Row],[ODK_DateOfSubmission]]),MONTH(TblLocations[[#This Row],[ODK_DateOfSubmission]]),DAY(TblLocations[[#This Row],[ODK_DateOfSubmission]]))</f>
        <v>43242</v>
      </c>
      <c r="O66" s="1" t="str">
        <f>_xlfn.CONCAT( YEAR(TblLocations[[#This Row],[ODK_DateOfSubmission]]), "-",TEXT( MONTH(TblLocations[[#This Row],[ODK_DateOfSubmission]]),"00"))</f>
        <v>2018-05</v>
      </c>
    </row>
    <row r="67" spans="1:15" x14ac:dyDescent="0.25">
      <c r="A67" s="1">
        <v>2108001</v>
      </c>
      <c r="B67" s="1">
        <v>210800183</v>
      </c>
      <c r="C67" s="1">
        <v>308</v>
      </c>
      <c r="D67" s="63">
        <v>43292.83761412037</v>
      </c>
      <c r="E67" s="54">
        <v>2</v>
      </c>
      <c r="F67" s="56" t="s">
        <v>67</v>
      </c>
      <c r="G67" s="56" t="s">
        <v>136</v>
      </c>
      <c r="H67" s="56" t="s">
        <v>292</v>
      </c>
      <c r="I67" s="56" t="s">
        <v>293</v>
      </c>
      <c r="J67" s="54" t="s">
        <v>294</v>
      </c>
      <c r="K67" s="1">
        <v>33.421150003000001</v>
      </c>
      <c r="L67" s="1">
        <v>43.247726750600002</v>
      </c>
      <c r="M67" s="1">
        <v>2</v>
      </c>
      <c r="N67" s="9">
        <f>DATE(YEAR(TblLocations[[#This Row],[ODK_DateOfSubmission]]),MONTH(TblLocations[[#This Row],[ODK_DateOfSubmission]]),DAY(TblLocations[[#This Row],[ODK_DateOfSubmission]]))</f>
        <v>43292</v>
      </c>
      <c r="O67" s="1" t="str">
        <f>_xlfn.CONCAT( YEAR(TblLocations[[#This Row],[ODK_DateOfSubmission]]), "-",TEXT( MONTH(TblLocations[[#This Row],[ODK_DateOfSubmission]]),"00"))</f>
        <v>2018-07</v>
      </c>
    </row>
    <row r="68" spans="1:15" x14ac:dyDescent="0.25">
      <c r="A68" s="1">
        <v>2108008</v>
      </c>
      <c r="B68" s="1">
        <v>210800880</v>
      </c>
      <c r="C68" s="1">
        <v>25439</v>
      </c>
      <c r="D68" s="63">
        <v>43244.775727581022</v>
      </c>
      <c r="E68" s="54">
        <v>1</v>
      </c>
      <c r="F68" s="56" t="s">
        <v>67</v>
      </c>
      <c r="G68" s="56" t="s">
        <v>136</v>
      </c>
      <c r="H68" s="56" t="s">
        <v>292</v>
      </c>
      <c r="I68" s="56" t="s">
        <v>295</v>
      </c>
      <c r="J68" s="54" t="s">
        <v>296</v>
      </c>
      <c r="K68" s="1">
        <v>33.411952504200002</v>
      </c>
      <c r="L68" s="1">
        <v>43.285077782000002</v>
      </c>
      <c r="M68" s="1">
        <v>2</v>
      </c>
      <c r="N68" s="9">
        <f>DATE(YEAR(TblLocations[[#This Row],[ODK_DateOfSubmission]]),MONTH(TblLocations[[#This Row],[ODK_DateOfSubmission]]),DAY(TblLocations[[#This Row],[ODK_DateOfSubmission]]))</f>
        <v>43244</v>
      </c>
      <c r="O68" s="1" t="str">
        <f>_xlfn.CONCAT( YEAR(TblLocations[[#This Row],[ODK_DateOfSubmission]]), "-",TEXT( MONTH(TblLocations[[#This Row],[ODK_DateOfSubmission]]),"00"))</f>
        <v>2018-05</v>
      </c>
    </row>
    <row r="69" spans="1:15" x14ac:dyDescent="0.25">
      <c r="A69" s="1">
        <v>2108011</v>
      </c>
      <c r="B69" s="1">
        <v>210801183</v>
      </c>
      <c r="C69" s="1">
        <v>115</v>
      </c>
      <c r="D69" s="63">
        <v>43291.795815428239</v>
      </c>
      <c r="E69" s="54">
        <v>2</v>
      </c>
      <c r="F69" s="56" t="s">
        <v>67</v>
      </c>
      <c r="G69" s="56" t="s">
        <v>136</v>
      </c>
      <c r="H69" s="56" t="s">
        <v>292</v>
      </c>
      <c r="I69" s="56" t="s">
        <v>297</v>
      </c>
      <c r="J69" s="54" t="s">
        <v>298</v>
      </c>
      <c r="K69" s="1">
        <v>33.440310664400002</v>
      </c>
      <c r="L69" s="1">
        <v>43.328953970000001</v>
      </c>
      <c r="M69" s="1">
        <v>2</v>
      </c>
      <c r="N69" s="9">
        <f>DATE(YEAR(TblLocations[[#This Row],[ODK_DateOfSubmission]]),MONTH(TblLocations[[#This Row],[ODK_DateOfSubmission]]),DAY(TblLocations[[#This Row],[ODK_DateOfSubmission]]))</f>
        <v>43291</v>
      </c>
      <c r="O69" s="1" t="str">
        <f>_xlfn.CONCAT( YEAR(TblLocations[[#This Row],[ODK_DateOfSubmission]]), "-",TEXT( MONTH(TblLocations[[#This Row],[ODK_DateOfSubmission]]),"00"))</f>
        <v>2018-07</v>
      </c>
    </row>
    <row r="70" spans="1:15" x14ac:dyDescent="0.25">
      <c r="A70" s="1">
        <v>2108030</v>
      </c>
      <c r="B70" s="1">
        <v>210803080</v>
      </c>
      <c r="C70" s="1">
        <v>184</v>
      </c>
      <c r="D70" s="63">
        <v>43241.737881215275</v>
      </c>
      <c r="E70" s="54">
        <v>1</v>
      </c>
      <c r="F70" s="56" t="s">
        <v>67</v>
      </c>
      <c r="G70" s="56" t="s">
        <v>136</v>
      </c>
      <c r="H70" s="56" t="s">
        <v>292</v>
      </c>
      <c r="I70" s="56" t="s">
        <v>299</v>
      </c>
      <c r="J70" s="54" t="s">
        <v>300</v>
      </c>
      <c r="K70" s="1">
        <v>33.432006243399996</v>
      </c>
      <c r="L70" s="1">
        <v>43.278750676900003</v>
      </c>
      <c r="M70" s="1">
        <v>3</v>
      </c>
      <c r="N70" s="9">
        <f>DATE(YEAR(TblLocations[[#This Row],[ODK_DateOfSubmission]]),MONTH(TblLocations[[#This Row],[ODK_DateOfSubmission]]),DAY(TblLocations[[#This Row],[ODK_DateOfSubmission]]))</f>
        <v>43241</v>
      </c>
      <c r="O70" s="1" t="str">
        <f>_xlfn.CONCAT( YEAR(TblLocations[[#This Row],[ODK_DateOfSubmission]]), "-",TEXT( MONTH(TblLocations[[#This Row],[ODK_DateOfSubmission]]),"00"))</f>
        <v>2018-05</v>
      </c>
    </row>
    <row r="71" spans="1:15" x14ac:dyDescent="0.25">
      <c r="A71" s="1">
        <v>2108030</v>
      </c>
      <c r="B71" s="1">
        <v>210803083</v>
      </c>
      <c r="C71" s="1">
        <v>184</v>
      </c>
      <c r="D71" s="63">
        <v>43291.795838738428</v>
      </c>
      <c r="E71" s="54">
        <v>2</v>
      </c>
      <c r="F71" s="56" t="s">
        <v>67</v>
      </c>
      <c r="G71" s="56" t="s">
        <v>136</v>
      </c>
      <c r="H71" s="56" t="s">
        <v>292</v>
      </c>
      <c r="I71" s="56" t="s">
        <v>299</v>
      </c>
      <c r="J71" s="54" t="s">
        <v>300</v>
      </c>
      <c r="K71" s="1">
        <v>33.432006243399996</v>
      </c>
      <c r="L71" s="1">
        <v>43.278750676900003</v>
      </c>
      <c r="M71" s="1">
        <v>1</v>
      </c>
      <c r="N71" s="9">
        <f>DATE(YEAR(TblLocations[[#This Row],[ODK_DateOfSubmission]]),MONTH(TblLocations[[#This Row],[ODK_DateOfSubmission]]),DAY(TblLocations[[#This Row],[ODK_DateOfSubmission]]))</f>
        <v>43291</v>
      </c>
      <c r="O71" s="1" t="str">
        <f>_xlfn.CONCAT( YEAR(TblLocations[[#This Row],[ODK_DateOfSubmission]]), "-",TEXT( MONTH(TblLocations[[#This Row],[ODK_DateOfSubmission]]),"00"))</f>
        <v>2018-07</v>
      </c>
    </row>
    <row r="72" spans="1:15" x14ac:dyDescent="0.25">
      <c r="A72" s="1">
        <v>2108033</v>
      </c>
      <c r="B72" s="1">
        <v>210803380</v>
      </c>
      <c r="C72" s="1">
        <v>133</v>
      </c>
      <c r="D72" s="63">
        <v>43241.737874537037</v>
      </c>
      <c r="E72" s="54">
        <v>1</v>
      </c>
      <c r="F72" s="56" t="s">
        <v>67</v>
      </c>
      <c r="G72" s="56" t="s">
        <v>136</v>
      </c>
      <c r="H72" s="56" t="s">
        <v>292</v>
      </c>
      <c r="I72" s="56" t="s">
        <v>301</v>
      </c>
      <c r="J72" s="54" t="s">
        <v>302</v>
      </c>
      <c r="K72" s="1">
        <v>33.414050000000003</v>
      </c>
      <c r="L72" s="1">
        <v>43.305489999999999</v>
      </c>
      <c r="M72" s="1">
        <v>3</v>
      </c>
      <c r="N72" s="9">
        <f>DATE(YEAR(TblLocations[[#This Row],[ODK_DateOfSubmission]]),MONTH(TblLocations[[#This Row],[ODK_DateOfSubmission]]),DAY(TblLocations[[#This Row],[ODK_DateOfSubmission]]))</f>
        <v>43241</v>
      </c>
      <c r="O72" s="1" t="str">
        <f>_xlfn.CONCAT( YEAR(TblLocations[[#This Row],[ODK_DateOfSubmission]]), "-",TEXT( MONTH(TblLocations[[#This Row],[ODK_DateOfSubmission]]),"00"))</f>
        <v>2018-05</v>
      </c>
    </row>
    <row r="73" spans="1:15" x14ac:dyDescent="0.25">
      <c r="A73" s="1">
        <v>2108037</v>
      </c>
      <c r="B73" s="1">
        <v>210803780</v>
      </c>
      <c r="C73" s="1">
        <v>25800</v>
      </c>
      <c r="D73" s="63">
        <v>43242.482463113425</v>
      </c>
      <c r="E73" s="54">
        <v>1</v>
      </c>
      <c r="F73" s="56" t="s">
        <v>67</v>
      </c>
      <c r="G73" s="56" t="s">
        <v>136</v>
      </c>
      <c r="H73" s="56" t="s">
        <v>292</v>
      </c>
      <c r="I73" s="56" t="s">
        <v>303</v>
      </c>
      <c r="J73" s="54" t="s">
        <v>304</v>
      </c>
      <c r="K73" s="1">
        <v>33.429310000000001</v>
      </c>
      <c r="L73" s="1">
        <v>43.306041</v>
      </c>
      <c r="M73" s="1">
        <v>3</v>
      </c>
      <c r="N73" s="9">
        <f>DATE(YEAR(TblLocations[[#This Row],[ODK_DateOfSubmission]]),MONTH(TblLocations[[#This Row],[ODK_DateOfSubmission]]),DAY(TblLocations[[#This Row],[ODK_DateOfSubmission]]))</f>
        <v>43242</v>
      </c>
      <c r="O73" s="1" t="str">
        <f>_xlfn.CONCAT( YEAR(TblLocations[[#This Row],[ODK_DateOfSubmission]]), "-",TEXT( MONTH(TblLocations[[#This Row],[ODK_DateOfSubmission]]),"00"))</f>
        <v>2018-05</v>
      </c>
    </row>
    <row r="74" spans="1:15" x14ac:dyDescent="0.25">
      <c r="A74" s="1">
        <v>2108038</v>
      </c>
      <c r="B74" s="1">
        <v>210803883</v>
      </c>
      <c r="C74" s="1">
        <v>185</v>
      </c>
      <c r="D74" s="63">
        <v>43292.837597141202</v>
      </c>
      <c r="E74" s="54">
        <v>2</v>
      </c>
      <c r="F74" s="56" t="s">
        <v>67</v>
      </c>
      <c r="G74" s="56" t="s">
        <v>136</v>
      </c>
      <c r="H74" s="56" t="s">
        <v>292</v>
      </c>
      <c r="I74" s="56" t="s">
        <v>305</v>
      </c>
      <c r="J74" s="54" t="s">
        <v>306</v>
      </c>
      <c r="K74" s="1">
        <v>33.429220000000001</v>
      </c>
      <c r="L74" s="1">
        <v>43.31223</v>
      </c>
      <c r="M74" s="1">
        <v>2</v>
      </c>
      <c r="N74" s="9">
        <f>DATE(YEAR(TblLocations[[#This Row],[ODK_DateOfSubmission]]),MONTH(TblLocations[[#This Row],[ODK_DateOfSubmission]]),DAY(TblLocations[[#This Row],[ODK_DateOfSubmission]]))</f>
        <v>43292</v>
      </c>
      <c r="O74" s="1" t="str">
        <f>_xlfn.CONCAT( YEAR(TblLocations[[#This Row],[ODK_DateOfSubmission]]), "-",TEXT( MONTH(TblLocations[[#This Row],[ODK_DateOfSubmission]]),"00"))</f>
        <v>2018-07</v>
      </c>
    </row>
    <row r="75" spans="1:15" x14ac:dyDescent="0.25">
      <c r="A75" s="1">
        <v>2108041</v>
      </c>
      <c r="B75" s="1">
        <v>210804183</v>
      </c>
      <c r="C75" s="1">
        <v>23023</v>
      </c>
      <c r="D75" s="63">
        <v>43293.735260150461</v>
      </c>
      <c r="E75" s="54">
        <v>2</v>
      </c>
      <c r="F75" s="56" t="s">
        <v>67</v>
      </c>
      <c r="G75" s="56" t="s">
        <v>136</v>
      </c>
      <c r="H75" s="56" t="s">
        <v>292</v>
      </c>
      <c r="I75" s="56" t="s">
        <v>307</v>
      </c>
      <c r="J75" s="54" t="s">
        <v>308</v>
      </c>
      <c r="K75" s="1">
        <v>33.422249999999998</v>
      </c>
      <c r="L75" s="1">
        <v>43.320779999999999</v>
      </c>
      <c r="M75" s="1">
        <v>2</v>
      </c>
      <c r="N75" s="9">
        <f>DATE(YEAR(TblLocations[[#This Row],[ODK_DateOfSubmission]]),MONTH(TblLocations[[#This Row],[ODK_DateOfSubmission]]),DAY(TblLocations[[#This Row],[ODK_DateOfSubmission]]))</f>
        <v>43293</v>
      </c>
      <c r="O75" s="1" t="str">
        <f>_xlfn.CONCAT( YEAR(TblLocations[[#This Row],[ODK_DateOfSubmission]]), "-",TEXT( MONTH(TblLocations[[#This Row],[ODK_DateOfSubmission]]),"00"))</f>
        <v>2018-07</v>
      </c>
    </row>
    <row r="76" spans="1:15" x14ac:dyDescent="0.25">
      <c r="A76" s="1">
        <v>2108051</v>
      </c>
      <c r="B76" s="1">
        <v>210805180</v>
      </c>
      <c r="C76" s="1">
        <v>311</v>
      </c>
      <c r="D76" s="63">
        <v>43242.87802152778</v>
      </c>
      <c r="E76" s="54">
        <v>1</v>
      </c>
      <c r="F76" s="56" t="s">
        <v>67</v>
      </c>
      <c r="G76" s="56" t="s">
        <v>136</v>
      </c>
      <c r="H76" s="56" t="s">
        <v>292</v>
      </c>
      <c r="I76" s="56" t="s">
        <v>309</v>
      </c>
      <c r="J76" s="54" t="s">
        <v>310</v>
      </c>
      <c r="K76" s="1">
        <v>33.430529999999997</v>
      </c>
      <c r="L76" s="1">
        <v>43.292230000000004</v>
      </c>
      <c r="M76" s="1">
        <v>13</v>
      </c>
      <c r="N76" s="9">
        <f>DATE(YEAR(TblLocations[[#This Row],[ODK_DateOfSubmission]]),MONTH(TblLocations[[#This Row],[ODK_DateOfSubmission]]),DAY(TblLocations[[#This Row],[ODK_DateOfSubmission]]))</f>
        <v>43242</v>
      </c>
      <c r="O76" s="1" t="str">
        <f>_xlfn.CONCAT( YEAR(TblLocations[[#This Row],[ODK_DateOfSubmission]]), "-",TEXT( MONTH(TblLocations[[#This Row],[ODK_DateOfSubmission]]),"00"))</f>
        <v>2018-05</v>
      </c>
    </row>
    <row r="77" spans="1:15" x14ac:dyDescent="0.25">
      <c r="A77" s="1">
        <v>2108052</v>
      </c>
      <c r="B77" s="1">
        <v>210805280</v>
      </c>
      <c r="C77" s="1">
        <v>29486</v>
      </c>
      <c r="D77" s="63">
        <v>43243.883786192127</v>
      </c>
      <c r="E77" s="54">
        <v>1</v>
      </c>
      <c r="F77" s="56" t="s">
        <v>67</v>
      </c>
      <c r="G77" s="56" t="s">
        <v>136</v>
      </c>
      <c r="H77" s="56" t="s">
        <v>292</v>
      </c>
      <c r="I77" s="56" t="s">
        <v>311</v>
      </c>
      <c r="J77" s="54" t="s">
        <v>312</v>
      </c>
      <c r="K77" s="1">
        <v>33.414079999999998</v>
      </c>
      <c r="L77" s="1">
        <v>43.191429999999997</v>
      </c>
      <c r="M77" s="1">
        <v>7</v>
      </c>
      <c r="N77" s="9">
        <f>DATE(YEAR(TblLocations[[#This Row],[ODK_DateOfSubmission]]),MONTH(TblLocations[[#This Row],[ODK_DateOfSubmission]]),DAY(TblLocations[[#This Row],[ODK_DateOfSubmission]]))</f>
        <v>43243</v>
      </c>
      <c r="O77" s="1" t="str">
        <f>_xlfn.CONCAT( YEAR(TblLocations[[#This Row],[ODK_DateOfSubmission]]), "-",TEXT( MONTH(TblLocations[[#This Row],[ODK_DateOfSubmission]]),"00"))</f>
        <v>2018-05</v>
      </c>
    </row>
    <row r="78" spans="1:15" x14ac:dyDescent="0.25">
      <c r="A78" s="1">
        <v>2402007</v>
      </c>
      <c r="B78" s="1">
        <v>240200780</v>
      </c>
      <c r="C78" s="1">
        <v>26028</v>
      </c>
      <c r="D78" s="63">
        <v>43251.029487812499</v>
      </c>
      <c r="E78" s="54">
        <v>1</v>
      </c>
      <c r="F78" s="56" t="s">
        <v>127</v>
      </c>
      <c r="G78" s="56" t="s">
        <v>196</v>
      </c>
      <c r="H78" s="56" t="s">
        <v>313</v>
      </c>
      <c r="I78" s="56" t="s">
        <v>314</v>
      </c>
      <c r="J78" s="54" t="s">
        <v>315</v>
      </c>
      <c r="K78" s="1">
        <v>34.030412532200003</v>
      </c>
      <c r="L78" s="1">
        <v>44.944478155100001</v>
      </c>
      <c r="M78" s="1">
        <v>1</v>
      </c>
      <c r="N78" s="9">
        <f>DATE(YEAR(TblLocations[[#This Row],[ODK_DateOfSubmission]]),MONTH(TblLocations[[#This Row],[ODK_DateOfSubmission]]),DAY(TblLocations[[#This Row],[ODK_DateOfSubmission]]))</f>
        <v>43251</v>
      </c>
      <c r="O78" s="1" t="str">
        <f>_xlfn.CONCAT( YEAR(TblLocations[[#This Row],[ODK_DateOfSubmission]]), "-",TEXT( MONTH(TblLocations[[#This Row],[ODK_DateOfSubmission]]),"00"))</f>
        <v>2018-05</v>
      </c>
    </row>
    <row r="79" spans="1:15" x14ac:dyDescent="0.25">
      <c r="A79" s="1">
        <v>2402014</v>
      </c>
      <c r="B79" s="1">
        <v>240201484</v>
      </c>
      <c r="C79" s="1">
        <v>11440</v>
      </c>
      <c r="D79" s="63">
        <v>43303.478170104165</v>
      </c>
      <c r="E79" s="54">
        <v>2</v>
      </c>
      <c r="F79" s="56" t="s">
        <v>127</v>
      </c>
      <c r="G79" s="56" t="s">
        <v>196</v>
      </c>
      <c r="H79" s="56" t="s">
        <v>313</v>
      </c>
      <c r="I79" s="56" t="s">
        <v>316</v>
      </c>
      <c r="J79" s="54" t="s">
        <v>317</v>
      </c>
      <c r="K79" s="1">
        <v>34.014964209399999</v>
      </c>
      <c r="L79" s="1">
        <v>44.915148972899999</v>
      </c>
      <c r="M79" s="1">
        <v>2</v>
      </c>
      <c r="N79" s="9">
        <f>DATE(YEAR(TblLocations[[#This Row],[ODK_DateOfSubmission]]),MONTH(TblLocations[[#This Row],[ODK_DateOfSubmission]]),DAY(TblLocations[[#This Row],[ODK_DateOfSubmission]]))</f>
        <v>43303</v>
      </c>
      <c r="O79" s="1" t="str">
        <f>_xlfn.CONCAT( YEAR(TblLocations[[#This Row],[ODK_DateOfSubmission]]), "-",TEXT( MONTH(TblLocations[[#This Row],[ODK_DateOfSubmission]]),"00"))</f>
        <v>2018-07</v>
      </c>
    </row>
    <row r="80" spans="1:15" x14ac:dyDescent="0.25">
      <c r="A80" s="1">
        <v>2402026</v>
      </c>
      <c r="B80" s="1">
        <v>240202684</v>
      </c>
      <c r="C80" s="1">
        <v>25802</v>
      </c>
      <c r="D80" s="63">
        <v>43311.380778668979</v>
      </c>
      <c r="E80" s="54">
        <v>2</v>
      </c>
      <c r="F80" s="56" t="s">
        <v>127</v>
      </c>
      <c r="G80" s="56" t="s">
        <v>196</v>
      </c>
      <c r="H80" s="56" t="s">
        <v>313</v>
      </c>
      <c r="I80" s="56" t="s">
        <v>318</v>
      </c>
      <c r="J80" s="54" t="s">
        <v>319</v>
      </c>
      <c r="K80" s="1">
        <v>33.981959531699999</v>
      </c>
      <c r="L80" s="1">
        <v>44.930711685399999</v>
      </c>
      <c r="M80" s="1">
        <v>1</v>
      </c>
      <c r="N80" s="9">
        <f>DATE(YEAR(TblLocations[[#This Row],[ODK_DateOfSubmission]]),MONTH(TblLocations[[#This Row],[ODK_DateOfSubmission]]),DAY(TblLocations[[#This Row],[ODK_DateOfSubmission]]))</f>
        <v>43311</v>
      </c>
      <c r="O80" s="1" t="str">
        <f>_xlfn.CONCAT( YEAR(TblLocations[[#This Row],[ODK_DateOfSubmission]]), "-",TEXT( MONTH(TblLocations[[#This Row],[ODK_DateOfSubmission]]),"00"))</f>
        <v>2018-07</v>
      </c>
    </row>
    <row r="81" spans="1:15" x14ac:dyDescent="0.25">
      <c r="A81" s="1">
        <v>2601109</v>
      </c>
      <c r="B81" s="1">
        <v>260110993</v>
      </c>
      <c r="C81" s="1">
        <v>33396</v>
      </c>
      <c r="D81" s="63">
        <v>43549.490617557873</v>
      </c>
      <c r="E81" s="54">
        <v>8</v>
      </c>
      <c r="F81" s="56" t="s">
        <v>76</v>
      </c>
      <c r="G81" s="56" t="s">
        <v>192</v>
      </c>
      <c r="H81" s="56" t="s">
        <v>320</v>
      </c>
      <c r="I81" s="56" t="s">
        <v>321</v>
      </c>
      <c r="J81" s="54" t="s">
        <v>322</v>
      </c>
      <c r="K81" s="1">
        <v>35.318350000000002</v>
      </c>
      <c r="L81" s="1">
        <v>43.779260000000001</v>
      </c>
      <c r="M81" s="1">
        <v>6</v>
      </c>
      <c r="N81" s="9">
        <f>DATE(YEAR(TblLocations[[#This Row],[ODK_DateOfSubmission]]),MONTH(TblLocations[[#This Row],[ODK_DateOfSubmission]]),DAY(TblLocations[[#This Row],[ODK_DateOfSubmission]]))</f>
        <v>43549</v>
      </c>
      <c r="O81" s="1" t="str">
        <f>_xlfn.CONCAT( YEAR(TblLocations[[#This Row],[ODK_DateOfSubmission]]), "-",TEXT( MONTH(TblLocations[[#This Row],[ODK_DateOfSubmission]]),"00"))</f>
        <v>2019-03</v>
      </c>
    </row>
    <row r="82" spans="1:15" x14ac:dyDescent="0.25">
      <c r="A82" s="1">
        <v>2604015</v>
      </c>
      <c r="B82" s="1">
        <v>260401581</v>
      </c>
      <c r="C82" s="1">
        <v>33384</v>
      </c>
      <c r="D82" s="63">
        <v>43258.462763807867</v>
      </c>
      <c r="E82" s="54">
        <v>1</v>
      </c>
      <c r="F82" s="56" t="s">
        <v>76</v>
      </c>
      <c r="G82" s="56" t="s">
        <v>191</v>
      </c>
      <c r="H82" s="56" t="s">
        <v>323</v>
      </c>
      <c r="I82" s="56" t="s">
        <v>324</v>
      </c>
      <c r="J82" s="54" t="s">
        <v>325</v>
      </c>
      <c r="K82" s="1">
        <v>35.668289999999999</v>
      </c>
      <c r="L82" s="1">
        <v>44.082479999999997</v>
      </c>
      <c r="M82" s="1">
        <v>8</v>
      </c>
      <c r="N82" s="9">
        <f>DATE(YEAR(TblLocations[[#This Row],[ODK_DateOfSubmission]]),MONTH(TblLocations[[#This Row],[ODK_DateOfSubmission]]),DAY(TblLocations[[#This Row],[ODK_DateOfSubmission]]))</f>
        <v>43258</v>
      </c>
      <c r="O82" s="1" t="str">
        <f>_xlfn.CONCAT( YEAR(TblLocations[[#This Row],[ODK_DateOfSubmission]]), "-",TEXT( MONTH(TblLocations[[#This Row],[ODK_DateOfSubmission]]),"00"))</f>
        <v>2018-06</v>
      </c>
    </row>
    <row r="83" spans="1:15" x14ac:dyDescent="0.25">
      <c r="A83" s="1">
        <v>2706006</v>
      </c>
      <c r="B83" s="1">
        <v>270600688</v>
      </c>
      <c r="C83" s="1">
        <v>18377</v>
      </c>
      <c r="D83" s="63">
        <v>43372.612849652774</v>
      </c>
      <c r="E83" s="54">
        <v>4</v>
      </c>
      <c r="F83" s="56" t="s">
        <v>72</v>
      </c>
      <c r="G83" s="56" t="s">
        <v>100</v>
      </c>
      <c r="H83" s="56" t="s">
        <v>326</v>
      </c>
      <c r="I83" s="56" t="s">
        <v>327</v>
      </c>
      <c r="J83" s="54" t="s">
        <v>328</v>
      </c>
      <c r="K83" s="1">
        <v>36.403236683000003</v>
      </c>
      <c r="L83" s="1">
        <v>43.088923375500002</v>
      </c>
      <c r="M83" s="1">
        <v>4</v>
      </c>
      <c r="N83" s="9">
        <f>DATE(YEAR(TblLocations[[#This Row],[ODK_DateOfSubmission]]),MONTH(TblLocations[[#This Row],[ODK_DateOfSubmission]]),DAY(TblLocations[[#This Row],[ODK_DateOfSubmission]]))</f>
        <v>43372</v>
      </c>
      <c r="O83" s="1" t="str">
        <f>_xlfn.CONCAT( YEAR(TblLocations[[#This Row],[ODK_DateOfSubmission]]), "-",TEXT( MONTH(TblLocations[[#This Row],[ODK_DateOfSubmission]]),"00"))</f>
        <v>2018-09</v>
      </c>
    </row>
    <row r="84" spans="1:15" x14ac:dyDescent="0.25">
      <c r="A84" s="1">
        <v>2706006</v>
      </c>
      <c r="B84" s="1">
        <v>270600691</v>
      </c>
      <c r="C84" s="1">
        <v>18377</v>
      </c>
      <c r="D84" s="63">
        <v>43443.947697719908</v>
      </c>
      <c r="E84" s="54">
        <v>6</v>
      </c>
      <c r="F84" s="56" t="s">
        <v>72</v>
      </c>
      <c r="G84" s="56" t="s">
        <v>100</v>
      </c>
      <c r="H84" s="56" t="s">
        <v>326</v>
      </c>
      <c r="I84" s="56" t="s">
        <v>327</v>
      </c>
      <c r="J84" s="54" t="s">
        <v>328</v>
      </c>
      <c r="K84" s="1">
        <v>36.403236683000003</v>
      </c>
      <c r="L84" s="1">
        <v>43.088923375500002</v>
      </c>
      <c r="M84" s="1">
        <v>4</v>
      </c>
      <c r="N84" s="9">
        <f>DATE(YEAR(TblLocations[[#This Row],[ODK_DateOfSubmission]]),MONTH(TblLocations[[#This Row],[ODK_DateOfSubmission]]),DAY(TblLocations[[#This Row],[ODK_DateOfSubmission]]))</f>
        <v>43443</v>
      </c>
      <c r="O84" s="1" t="str">
        <f>_xlfn.CONCAT( YEAR(TblLocations[[#This Row],[ODK_DateOfSubmission]]), "-",TEXT( MONTH(TblLocations[[#This Row],[ODK_DateOfSubmission]]),"00"))</f>
        <v>2018-12</v>
      </c>
    </row>
    <row r="85" spans="1:15" x14ac:dyDescent="0.25">
      <c r="A85" s="1">
        <v>2706010</v>
      </c>
      <c r="B85" s="1">
        <v>270601090</v>
      </c>
      <c r="C85" s="1">
        <v>18356</v>
      </c>
      <c r="D85" s="63">
        <v>43402.775403043983</v>
      </c>
      <c r="E85" s="54">
        <v>5</v>
      </c>
      <c r="F85" s="56" t="s">
        <v>72</v>
      </c>
      <c r="G85" s="56" t="s">
        <v>100</v>
      </c>
      <c r="H85" s="56" t="s">
        <v>326</v>
      </c>
      <c r="I85" s="56" t="s">
        <v>329</v>
      </c>
      <c r="J85" s="54" t="s">
        <v>330</v>
      </c>
      <c r="K85" s="1">
        <v>36.390944412300001</v>
      </c>
      <c r="L85" s="1">
        <v>43.203798262600003</v>
      </c>
      <c r="M85" s="1">
        <v>2</v>
      </c>
      <c r="N85" s="9">
        <f>DATE(YEAR(TblLocations[[#This Row],[ODK_DateOfSubmission]]),MONTH(TblLocations[[#This Row],[ODK_DateOfSubmission]]),DAY(TblLocations[[#This Row],[ODK_DateOfSubmission]]))</f>
        <v>43402</v>
      </c>
      <c r="O85" s="1" t="str">
        <f>_xlfn.CONCAT( YEAR(TblLocations[[#This Row],[ODK_DateOfSubmission]]), "-",TEXT( MONTH(TblLocations[[#This Row],[ODK_DateOfSubmission]]),"00"))</f>
        <v>2018-10</v>
      </c>
    </row>
    <row r="86" spans="1:15" x14ac:dyDescent="0.25">
      <c r="A86" s="1">
        <v>2706010</v>
      </c>
      <c r="B86" s="1">
        <v>270601092</v>
      </c>
      <c r="C86" s="1">
        <v>18356</v>
      </c>
      <c r="D86" s="63">
        <v>43500.456098530092</v>
      </c>
      <c r="E86" s="54">
        <v>7</v>
      </c>
      <c r="F86" s="56" t="s">
        <v>72</v>
      </c>
      <c r="G86" s="56" t="s">
        <v>100</v>
      </c>
      <c r="H86" s="56" t="s">
        <v>326</v>
      </c>
      <c r="I86" s="56" t="s">
        <v>329</v>
      </c>
      <c r="J86" s="54" t="s">
        <v>330</v>
      </c>
      <c r="K86" s="1">
        <v>36.390944412300001</v>
      </c>
      <c r="L86" s="1">
        <v>43.203798262600003</v>
      </c>
      <c r="M86" s="1">
        <v>2</v>
      </c>
      <c r="N86" s="9">
        <f>DATE(YEAR(TblLocations[[#This Row],[ODK_DateOfSubmission]]),MONTH(TblLocations[[#This Row],[ODK_DateOfSubmission]]),DAY(TblLocations[[#This Row],[ODK_DateOfSubmission]]))</f>
        <v>43500</v>
      </c>
      <c r="O86" s="1" t="str">
        <f>_xlfn.CONCAT( YEAR(TblLocations[[#This Row],[ODK_DateOfSubmission]]), "-",TEXT( MONTH(TblLocations[[#This Row],[ODK_DateOfSubmission]]),"00"))</f>
        <v>2019-02</v>
      </c>
    </row>
    <row r="87" spans="1:15" x14ac:dyDescent="0.25">
      <c r="A87" s="1">
        <v>2706013</v>
      </c>
      <c r="B87" s="1">
        <v>270601379</v>
      </c>
      <c r="C87" s="1">
        <v>18337</v>
      </c>
      <c r="D87" s="63">
        <v>43231.991169212961</v>
      </c>
      <c r="E87" s="54">
        <v>1</v>
      </c>
      <c r="F87" s="56" t="s">
        <v>72</v>
      </c>
      <c r="G87" s="56" t="s">
        <v>100</v>
      </c>
      <c r="H87" s="56" t="s">
        <v>326</v>
      </c>
      <c r="I87" s="56" t="s">
        <v>331</v>
      </c>
      <c r="J87" s="54" t="s">
        <v>332</v>
      </c>
      <c r="K87" s="1">
        <v>36.386359622000001</v>
      </c>
      <c r="L87" s="1">
        <v>43.178266296499999</v>
      </c>
      <c r="M87" s="1">
        <v>25</v>
      </c>
      <c r="N87" s="9">
        <f>DATE(YEAR(TblLocations[[#This Row],[ODK_DateOfSubmission]]),MONTH(TblLocations[[#This Row],[ODK_DateOfSubmission]]),DAY(TblLocations[[#This Row],[ODK_DateOfSubmission]]))</f>
        <v>43231</v>
      </c>
      <c r="O87" s="1" t="str">
        <f>_xlfn.CONCAT( YEAR(TblLocations[[#This Row],[ODK_DateOfSubmission]]), "-",TEXT( MONTH(TblLocations[[#This Row],[ODK_DateOfSubmission]]),"00"))</f>
        <v>2018-05</v>
      </c>
    </row>
    <row r="88" spans="1:15" x14ac:dyDescent="0.25">
      <c r="A88" s="1">
        <v>2706015</v>
      </c>
      <c r="B88" s="1">
        <v>270601588</v>
      </c>
      <c r="C88" s="1">
        <v>18331</v>
      </c>
      <c r="D88" s="63">
        <v>43372.612914664351</v>
      </c>
      <c r="E88" s="54">
        <v>4</v>
      </c>
      <c r="F88" s="56" t="s">
        <v>72</v>
      </c>
      <c r="G88" s="56" t="s">
        <v>100</v>
      </c>
      <c r="H88" s="56" t="s">
        <v>326</v>
      </c>
      <c r="I88" s="56" t="s">
        <v>333</v>
      </c>
      <c r="J88" s="54" t="s">
        <v>334</v>
      </c>
      <c r="K88" s="1">
        <v>36.3944150409</v>
      </c>
      <c r="L88" s="1">
        <v>43.149699705300002</v>
      </c>
      <c r="M88" s="1">
        <v>30</v>
      </c>
      <c r="N88" s="9">
        <f>DATE(YEAR(TblLocations[[#This Row],[ODK_DateOfSubmission]]),MONTH(TblLocations[[#This Row],[ODK_DateOfSubmission]]),DAY(TblLocations[[#This Row],[ODK_DateOfSubmission]]))</f>
        <v>43372</v>
      </c>
      <c r="O88" s="1" t="str">
        <f>_xlfn.CONCAT( YEAR(TblLocations[[#This Row],[ODK_DateOfSubmission]]), "-",TEXT( MONTH(TblLocations[[#This Row],[ODK_DateOfSubmission]]),"00"))</f>
        <v>2018-09</v>
      </c>
    </row>
    <row r="89" spans="1:15" x14ac:dyDescent="0.25">
      <c r="A89" s="1">
        <v>2706018</v>
      </c>
      <c r="B89" s="1">
        <v>270601879</v>
      </c>
      <c r="C89" s="1">
        <v>18369</v>
      </c>
      <c r="D89" s="63">
        <v>43239.848441585651</v>
      </c>
      <c r="E89" s="54">
        <v>1</v>
      </c>
      <c r="F89" s="56" t="s">
        <v>72</v>
      </c>
      <c r="G89" s="56" t="s">
        <v>100</v>
      </c>
      <c r="H89" s="56" t="s">
        <v>326</v>
      </c>
      <c r="I89" s="56" t="s">
        <v>335</v>
      </c>
      <c r="J89" s="54" t="s">
        <v>336</v>
      </c>
      <c r="K89" s="1">
        <v>36.356890786599998</v>
      </c>
      <c r="L89" s="1">
        <v>43.222789209799998</v>
      </c>
      <c r="M89" s="1">
        <v>10</v>
      </c>
      <c r="N89" s="9">
        <f>DATE(YEAR(TblLocations[[#This Row],[ODK_DateOfSubmission]]),MONTH(TblLocations[[#This Row],[ODK_DateOfSubmission]]),DAY(TblLocations[[#This Row],[ODK_DateOfSubmission]]))</f>
        <v>43239</v>
      </c>
      <c r="O89" s="1" t="str">
        <f>_xlfn.CONCAT( YEAR(TblLocations[[#This Row],[ODK_DateOfSubmission]]), "-",TEXT( MONTH(TblLocations[[#This Row],[ODK_DateOfSubmission]]),"00"))</f>
        <v>2018-05</v>
      </c>
    </row>
    <row r="90" spans="1:15" x14ac:dyDescent="0.25">
      <c r="A90" s="1">
        <v>2706020</v>
      </c>
      <c r="B90" s="1">
        <v>270602080</v>
      </c>
      <c r="C90" s="1">
        <v>18346</v>
      </c>
      <c r="D90" s="63">
        <v>43246.675685335649</v>
      </c>
      <c r="E90" s="54">
        <v>1</v>
      </c>
      <c r="F90" s="56" t="s">
        <v>72</v>
      </c>
      <c r="G90" s="56" t="s">
        <v>100</v>
      </c>
      <c r="H90" s="56" t="s">
        <v>326</v>
      </c>
      <c r="I90" s="56" t="s">
        <v>337</v>
      </c>
      <c r="J90" s="54" t="s">
        <v>338</v>
      </c>
      <c r="K90" s="1">
        <v>36.308820134199998</v>
      </c>
      <c r="L90" s="1">
        <v>43.108746307499999</v>
      </c>
      <c r="M90" s="1">
        <v>10</v>
      </c>
      <c r="N90" s="9">
        <f>DATE(YEAR(TblLocations[[#This Row],[ODK_DateOfSubmission]]),MONTH(TblLocations[[#This Row],[ODK_DateOfSubmission]]),DAY(TblLocations[[#This Row],[ODK_DateOfSubmission]]))</f>
        <v>43246</v>
      </c>
      <c r="O90" s="1" t="str">
        <f>_xlfn.CONCAT( YEAR(TblLocations[[#This Row],[ODK_DateOfSubmission]]), "-",TEXT( MONTH(TblLocations[[#This Row],[ODK_DateOfSubmission]]),"00"))</f>
        <v>2018-05</v>
      </c>
    </row>
    <row r="91" spans="1:15" x14ac:dyDescent="0.25">
      <c r="A91" s="1">
        <v>2706021</v>
      </c>
      <c r="B91" s="1">
        <v>270602179</v>
      </c>
      <c r="C91" s="1">
        <v>18375</v>
      </c>
      <c r="D91" s="63">
        <v>43239.485036423612</v>
      </c>
      <c r="E91" s="54">
        <v>1</v>
      </c>
      <c r="F91" s="56" t="s">
        <v>72</v>
      </c>
      <c r="G91" s="56" t="s">
        <v>100</v>
      </c>
      <c r="H91" s="56" t="s">
        <v>326</v>
      </c>
      <c r="I91" s="56" t="s">
        <v>339</v>
      </c>
      <c r="J91" s="54" t="s">
        <v>340</v>
      </c>
      <c r="K91" s="1">
        <v>36.320868980599997</v>
      </c>
      <c r="L91" s="1">
        <v>43.114287554599997</v>
      </c>
      <c r="M91" s="1">
        <v>5</v>
      </c>
      <c r="N91" s="9">
        <f>DATE(YEAR(TblLocations[[#This Row],[ODK_DateOfSubmission]]),MONTH(TblLocations[[#This Row],[ODK_DateOfSubmission]]),DAY(TblLocations[[#This Row],[ODK_DateOfSubmission]]))</f>
        <v>43239</v>
      </c>
      <c r="O91" s="1" t="str">
        <f>_xlfn.CONCAT( YEAR(TblLocations[[#This Row],[ODK_DateOfSubmission]]), "-",TEXT( MONTH(TblLocations[[#This Row],[ODK_DateOfSubmission]]),"00"))</f>
        <v>2018-05</v>
      </c>
    </row>
    <row r="92" spans="1:15" x14ac:dyDescent="0.25">
      <c r="A92" s="1">
        <v>2706022</v>
      </c>
      <c r="B92" s="1">
        <v>270602284</v>
      </c>
      <c r="C92" s="1">
        <v>24550</v>
      </c>
      <c r="D92" s="63">
        <v>43310.772616400463</v>
      </c>
      <c r="E92" s="54">
        <v>2</v>
      </c>
      <c r="F92" s="56" t="s">
        <v>72</v>
      </c>
      <c r="G92" s="56" t="s">
        <v>100</v>
      </c>
      <c r="H92" s="56" t="s">
        <v>326</v>
      </c>
      <c r="I92" s="56" t="s">
        <v>341</v>
      </c>
      <c r="J92" s="54" t="s">
        <v>342</v>
      </c>
      <c r="K92" s="1">
        <v>36.3297002093</v>
      </c>
      <c r="L92" s="1">
        <v>43.2006129739</v>
      </c>
      <c r="M92" s="1">
        <v>10</v>
      </c>
      <c r="N92" s="9">
        <f>DATE(YEAR(TblLocations[[#This Row],[ODK_DateOfSubmission]]),MONTH(TblLocations[[#This Row],[ODK_DateOfSubmission]]),DAY(TblLocations[[#This Row],[ODK_DateOfSubmission]]))</f>
        <v>43310</v>
      </c>
      <c r="O92" s="1" t="str">
        <f>_xlfn.CONCAT( YEAR(TblLocations[[#This Row],[ODK_DateOfSubmission]]), "-",TEXT( MONTH(TblLocations[[#This Row],[ODK_DateOfSubmission]]),"00"))</f>
        <v>2018-07</v>
      </c>
    </row>
    <row r="93" spans="1:15" x14ac:dyDescent="0.25">
      <c r="A93" s="1">
        <v>2706022</v>
      </c>
      <c r="B93" s="1">
        <v>270602290</v>
      </c>
      <c r="C93" s="1">
        <v>24550</v>
      </c>
      <c r="D93" s="63">
        <v>43402.776886689811</v>
      </c>
      <c r="E93" s="54">
        <v>5</v>
      </c>
      <c r="F93" s="56" t="s">
        <v>72</v>
      </c>
      <c r="G93" s="56" t="s">
        <v>100</v>
      </c>
      <c r="H93" s="56" t="s">
        <v>326</v>
      </c>
      <c r="I93" s="56" t="s">
        <v>341</v>
      </c>
      <c r="J93" s="54" t="s">
        <v>342</v>
      </c>
      <c r="K93" s="1">
        <v>36.3297002093</v>
      </c>
      <c r="L93" s="1">
        <v>43.2006129739</v>
      </c>
      <c r="M93" s="1">
        <v>4</v>
      </c>
      <c r="N93" s="9">
        <f>DATE(YEAR(TblLocations[[#This Row],[ODK_DateOfSubmission]]),MONTH(TblLocations[[#This Row],[ODK_DateOfSubmission]]),DAY(TblLocations[[#This Row],[ODK_DateOfSubmission]]))</f>
        <v>43402</v>
      </c>
      <c r="O93" s="1" t="str">
        <f>_xlfn.CONCAT( YEAR(TblLocations[[#This Row],[ODK_DateOfSubmission]]), "-",TEXT( MONTH(TblLocations[[#This Row],[ODK_DateOfSubmission]]),"00"))</f>
        <v>2018-10</v>
      </c>
    </row>
    <row r="94" spans="1:15" x14ac:dyDescent="0.25">
      <c r="A94" s="1">
        <v>2706023</v>
      </c>
      <c r="B94" s="1">
        <v>270602390</v>
      </c>
      <c r="C94" s="1">
        <v>18393</v>
      </c>
      <c r="D94" s="63">
        <v>43402.777446261571</v>
      </c>
      <c r="E94" s="54">
        <v>5</v>
      </c>
      <c r="F94" s="56" t="s">
        <v>72</v>
      </c>
      <c r="G94" s="56" t="s">
        <v>100</v>
      </c>
      <c r="H94" s="56" t="s">
        <v>326</v>
      </c>
      <c r="I94" s="56" t="s">
        <v>343</v>
      </c>
      <c r="J94" s="54" t="s">
        <v>344</v>
      </c>
      <c r="K94" s="1">
        <v>36.368574914900002</v>
      </c>
      <c r="L94" s="1">
        <v>43.137533608399998</v>
      </c>
      <c r="M94" s="1">
        <v>2</v>
      </c>
      <c r="N94" s="9">
        <f>DATE(YEAR(TblLocations[[#This Row],[ODK_DateOfSubmission]]),MONTH(TblLocations[[#This Row],[ODK_DateOfSubmission]]),DAY(TblLocations[[#This Row],[ODK_DateOfSubmission]]))</f>
        <v>43402</v>
      </c>
      <c r="O94" s="1" t="str">
        <f>_xlfn.CONCAT( YEAR(TblLocations[[#This Row],[ODK_DateOfSubmission]]), "-",TEXT( MONTH(TblLocations[[#This Row],[ODK_DateOfSubmission]]),"00"))</f>
        <v>2018-10</v>
      </c>
    </row>
    <row r="95" spans="1:15" x14ac:dyDescent="0.25">
      <c r="A95" s="1">
        <v>2706024</v>
      </c>
      <c r="B95" s="1">
        <v>270602479</v>
      </c>
      <c r="C95" s="1">
        <v>20782</v>
      </c>
      <c r="D95" s="63">
        <v>43232.046439039354</v>
      </c>
      <c r="E95" s="54">
        <v>1</v>
      </c>
      <c r="F95" s="56" t="s">
        <v>72</v>
      </c>
      <c r="G95" s="56" t="s">
        <v>100</v>
      </c>
      <c r="H95" s="56" t="s">
        <v>326</v>
      </c>
      <c r="I95" s="56" t="s">
        <v>345</v>
      </c>
      <c r="J95" s="54" t="s">
        <v>346</v>
      </c>
      <c r="K95" s="1">
        <v>36.383662314399999</v>
      </c>
      <c r="L95" s="1">
        <v>43.195627140600003</v>
      </c>
      <c r="M95" s="1">
        <v>7</v>
      </c>
      <c r="N95" s="9">
        <f>DATE(YEAR(TblLocations[[#This Row],[ODK_DateOfSubmission]]),MONTH(TblLocations[[#This Row],[ODK_DateOfSubmission]]),DAY(TblLocations[[#This Row],[ODK_DateOfSubmission]]))</f>
        <v>43232</v>
      </c>
      <c r="O95" s="1" t="str">
        <f>_xlfn.CONCAT( YEAR(TblLocations[[#This Row],[ODK_DateOfSubmission]]), "-",TEXT( MONTH(TblLocations[[#This Row],[ODK_DateOfSubmission]]),"00"))</f>
        <v>2018-05</v>
      </c>
    </row>
    <row r="96" spans="1:15" x14ac:dyDescent="0.25">
      <c r="A96" s="1">
        <v>2706026</v>
      </c>
      <c r="B96" s="1">
        <v>270602679</v>
      </c>
      <c r="C96" s="1">
        <v>18336</v>
      </c>
      <c r="D96" s="63">
        <v>43231.991155671298</v>
      </c>
      <c r="E96" s="54">
        <v>1</v>
      </c>
      <c r="F96" s="56" t="s">
        <v>72</v>
      </c>
      <c r="G96" s="56" t="s">
        <v>100</v>
      </c>
      <c r="H96" s="56" t="s">
        <v>326</v>
      </c>
      <c r="I96" s="56" t="s">
        <v>347</v>
      </c>
      <c r="J96" s="54" t="s">
        <v>348</v>
      </c>
      <c r="K96" s="1">
        <v>36.358470120299998</v>
      </c>
      <c r="L96" s="1">
        <v>43.185384131699998</v>
      </c>
      <c r="M96" s="1">
        <v>125</v>
      </c>
      <c r="N96" s="9">
        <f>DATE(YEAR(TblLocations[[#This Row],[ODK_DateOfSubmission]]),MONTH(TblLocations[[#This Row],[ODK_DateOfSubmission]]),DAY(TblLocations[[#This Row],[ODK_DateOfSubmission]]))</f>
        <v>43231</v>
      </c>
      <c r="O96" s="1" t="str">
        <f>_xlfn.CONCAT( YEAR(TblLocations[[#This Row],[ODK_DateOfSubmission]]), "-",TEXT( MONTH(TblLocations[[#This Row],[ODK_DateOfSubmission]]),"00"))</f>
        <v>2018-05</v>
      </c>
    </row>
    <row r="97" spans="1:15" x14ac:dyDescent="0.25">
      <c r="A97" s="1">
        <v>2706030</v>
      </c>
      <c r="B97" s="1">
        <v>270603080</v>
      </c>
      <c r="C97" s="1">
        <v>18344</v>
      </c>
      <c r="D97" s="63">
        <v>43246.675751076385</v>
      </c>
      <c r="E97" s="54">
        <v>1</v>
      </c>
      <c r="F97" s="56" t="s">
        <v>72</v>
      </c>
      <c r="G97" s="56" t="s">
        <v>100</v>
      </c>
      <c r="H97" s="56" t="s">
        <v>326</v>
      </c>
      <c r="I97" s="56" t="s">
        <v>349</v>
      </c>
      <c r="J97" s="54" t="s">
        <v>350</v>
      </c>
      <c r="K97" s="1">
        <v>36.330282338799996</v>
      </c>
      <c r="L97" s="1">
        <v>43.090138154500004</v>
      </c>
      <c r="M97" s="1">
        <v>40</v>
      </c>
      <c r="N97" s="9">
        <f>DATE(YEAR(TblLocations[[#This Row],[ODK_DateOfSubmission]]),MONTH(TblLocations[[#This Row],[ODK_DateOfSubmission]]),DAY(TblLocations[[#This Row],[ODK_DateOfSubmission]]))</f>
        <v>43246</v>
      </c>
      <c r="O97" s="1" t="str">
        <f>_xlfn.CONCAT( YEAR(TblLocations[[#This Row],[ODK_DateOfSubmission]]), "-",TEXT( MONTH(TblLocations[[#This Row],[ODK_DateOfSubmission]]),"00"))</f>
        <v>2018-05</v>
      </c>
    </row>
    <row r="98" spans="1:15" x14ac:dyDescent="0.25">
      <c r="A98" s="1">
        <v>2706035</v>
      </c>
      <c r="B98" s="1">
        <v>270603588</v>
      </c>
      <c r="C98" s="1">
        <v>18327</v>
      </c>
      <c r="D98" s="63">
        <v>43372.578296296299</v>
      </c>
      <c r="E98" s="54">
        <v>4</v>
      </c>
      <c r="F98" s="56" t="s">
        <v>72</v>
      </c>
      <c r="G98" s="56" t="s">
        <v>100</v>
      </c>
      <c r="H98" s="56" t="s">
        <v>326</v>
      </c>
      <c r="I98" s="56" t="s">
        <v>351</v>
      </c>
      <c r="J98" s="54" t="s">
        <v>352</v>
      </c>
      <c r="K98" s="1">
        <v>36.376514429799997</v>
      </c>
      <c r="L98" s="1">
        <v>43.183119943599998</v>
      </c>
      <c r="M98" s="1">
        <v>11</v>
      </c>
      <c r="N98" s="9">
        <f>DATE(YEAR(TblLocations[[#This Row],[ODK_DateOfSubmission]]),MONTH(TblLocations[[#This Row],[ODK_DateOfSubmission]]),DAY(TblLocations[[#This Row],[ODK_DateOfSubmission]]))</f>
        <v>43372</v>
      </c>
      <c r="O98" s="1" t="str">
        <f>_xlfn.CONCAT( YEAR(TblLocations[[#This Row],[ODK_DateOfSubmission]]), "-",TEXT( MONTH(TblLocations[[#This Row],[ODK_DateOfSubmission]]),"00"))</f>
        <v>2018-09</v>
      </c>
    </row>
    <row r="99" spans="1:15" x14ac:dyDescent="0.25">
      <c r="A99" s="1">
        <v>2706041</v>
      </c>
      <c r="B99" s="1">
        <v>270604184</v>
      </c>
      <c r="C99" s="1">
        <v>18306</v>
      </c>
      <c r="D99" s="63">
        <v>43310.77264221065</v>
      </c>
      <c r="E99" s="54">
        <v>2</v>
      </c>
      <c r="F99" s="56" t="s">
        <v>72</v>
      </c>
      <c r="G99" s="56" t="s">
        <v>100</v>
      </c>
      <c r="H99" s="56" t="s">
        <v>326</v>
      </c>
      <c r="I99" s="56" t="s">
        <v>353</v>
      </c>
      <c r="J99" s="54" t="s">
        <v>354</v>
      </c>
      <c r="K99" s="1">
        <v>36.401060363200003</v>
      </c>
      <c r="L99" s="1">
        <v>43.1184576928</v>
      </c>
      <c r="M99" s="1">
        <v>7</v>
      </c>
      <c r="N99" s="9">
        <f>DATE(YEAR(TblLocations[[#This Row],[ODK_DateOfSubmission]]),MONTH(TblLocations[[#This Row],[ODK_DateOfSubmission]]),DAY(TblLocations[[#This Row],[ODK_DateOfSubmission]]))</f>
        <v>43310</v>
      </c>
      <c r="O99" s="1" t="str">
        <f>_xlfn.CONCAT( YEAR(TblLocations[[#This Row],[ODK_DateOfSubmission]]), "-",TEXT( MONTH(TblLocations[[#This Row],[ODK_DateOfSubmission]]),"00"))</f>
        <v>2018-07</v>
      </c>
    </row>
    <row r="100" spans="1:15" x14ac:dyDescent="0.25">
      <c r="A100" s="1">
        <v>2706041</v>
      </c>
      <c r="B100" s="1">
        <v>270604186</v>
      </c>
      <c r="C100" s="1">
        <v>18306</v>
      </c>
      <c r="D100" s="63">
        <v>43341.57050228009</v>
      </c>
      <c r="E100" s="54">
        <v>3</v>
      </c>
      <c r="F100" s="56" t="s">
        <v>72</v>
      </c>
      <c r="G100" s="56" t="s">
        <v>100</v>
      </c>
      <c r="H100" s="56" t="s">
        <v>326</v>
      </c>
      <c r="I100" s="56" t="s">
        <v>353</v>
      </c>
      <c r="J100" s="54" t="s">
        <v>354</v>
      </c>
      <c r="K100" s="1">
        <v>36.401060363200003</v>
      </c>
      <c r="L100" s="1">
        <v>43.1184576928</v>
      </c>
      <c r="M100" s="1">
        <v>3</v>
      </c>
      <c r="N100" s="9">
        <f>DATE(YEAR(TblLocations[[#This Row],[ODK_DateOfSubmission]]),MONTH(TblLocations[[#This Row],[ODK_DateOfSubmission]]),DAY(TblLocations[[#This Row],[ODK_DateOfSubmission]]))</f>
        <v>43341</v>
      </c>
      <c r="O100" s="1" t="str">
        <f>_xlfn.CONCAT( YEAR(TblLocations[[#This Row],[ODK_DateOfSubmission]]), "-",TEXT( MONTH(TblLocations[[#This Row],[ODK_DateOfSubmission]]),"00"))</f>
        <v>2018-08</v>
      </c>
    </row>
    <row r="101" spans="1:15" x14ac:dyDescent="0.25">
      <c r="A101" s="1">
        <v>2706041</v>
      </c>
      <c r="B101" s="1">
        <v>270604190</v>
      </c>
      <c r="C101" s="1">
        <v>18306</v>
      </c>
      <c r="D101" s="63">
        <v>43402.776430983795</v>
      </c>
      <c r="E101" s="54">
        <v>5</v>
      </c>
      <c r="F101" s="56" t="s">
        <v>72</v>
      </c>
      <c r="G101" s="56" t="s">
        <v>100</v>
      </c>
      <c r="H101" s="56" t="s">
        <v>326</v>
      </c>
      <c r="I101" s="56" t="s">
        <v>353</v>
      </c>
      <c r="J101" s="54" t="s">
        <v>354</v>
      </c>
      <c r="K101" s="1">
        <v>36.401060363200003</v>
      </c>
      <c r="L101" s="1">
        <v>43.1184576928</v>
      </c>
      <c r="M101" s="1">
        <v>3</v>
      </c>
      <c r="N101" s="9">
        <f>DATE(YEAR(TblLocations[[#This Row],[ODK_DateOfSubmission]]),MONTH(TblLocations[[#This Row],[ODK_DateOfSubmission]]),DAY(TblLocations[[#This Row],[ODK_DateOfSubmission]]))</f>
        <v>43402</v>
      </c>
      <c r="O101" s="1" t="str">
        <f>_xlfn.CONCAT( YEAR(TblLocations[[#This Row],[ODK_DateOfSubmission]]), "-",TEXT( MONTH(TblLocations[[#This Row],[ODK_DateOfSubmission]]),"00"))</f>
        <v>2018-10</v>
      </c>
    </row>
    <row r="102" spans="1:15" x14ac:dyDescent="0.25">
      <c r="A102" s="1">
        <v>2706041</v>
      </c>
      <c r="B102" s="1">
        <v>270604191</v>
      </c>
      <c r="C102" s="1">
        <v>18306</v>
      </c>
      <c r="D102" s="63">
        <v>43444.638043368053</v>
      </c>
      <c r="E102" s="54">
        <v>6</v>
      </c>
      <c r="F102" s="56" t="s">
        <v>72</v>
      </c>
      <c r="G102" s="56" t="s">
        <v>100</v>
      </c>
      <c r="H102" s="56" t="s">
        <v>326</v>
      </c>
      <c r="I102" s="56" t="s">
        <v>353</v>
      </c>
      <c r="J102" s="54" t="s">
        <v>354</v>
      </c>
      <c r="K102" s="1">
        <v>36.401060363200003</v>
      </c>
      <c r="L102" s="1">
        <v>43.1184576928</v>
      </c>
      <c r="M102" s="1">
        <v>3</v>
      </c>
      <c r="N102" s="9">
        <f>DATE(YEAR(TblLocations[[#This Row],[ODK_DateOfSubmission]]),MONTH(TblLocations[[#This Row],[ODK_DateOfSubmission]]),DAY(TblLocations[[#This Row],[ODK_DateOfSubmission]]))</f>
        <v>43444</v>
      </c>
      <c r="O102" s="1" t="str">
        <f>_xlfn.CONCAT( YEAR(TblLocations[[#This Row],[ODK_DateOfSubmission]]), "-",TEXT( MONTH(TblLocations[[#This Row],[ODK_DateOfSubmission]]),"00"))</f>
        <v>2018-12</v>
      </c>
    </row>
    <row r="103" spans="1:15" x14ac:dyDescent="0.25">
      <c r="A103" s="1">
        <v>2706058</v>
      </c>
      <c r="B103" s="1">
        <v>270605879</v>
      </c>
      <c r="C103" s="1">
        <v>17471</v>
      </c>
      <c r="D103" s="63">
        <v>43231.601135497687</v>
      </c>
      <c r="E103" s="54">
        <v>1</v>
      </c>
      <c r="F103" s="56" t="s">
        <v>72</v>
      </c>
      <c r="G103" s="56" t="s">
        <v>100</v>
      </c>
      <c r="H103" s="56" t="s">
        <v>326</v>
      </c>
      <c r="I103" s="56" t="s">
        <v>355</v>
      </c>
      <c r="J103" s="54" t="s">
        <v>356</v>
      </c>
      <c r="K103" s="1">
        <v>36.332734849200001</v>
      </c>
      <c r="L103" s="1">
        <v>43.106746712800003</v>
      </c>
      <c r="M103" s="1">
        <v>20</v>
      </c>
      <c r="N103" s="9">
        <f>DATE(YEAR(TblLocations[[#This Row],[ODK_DateOfSubmission]]),MONTH(TblLocations[[#This Row],[ODK_DateOfSubmission]]),DAY(TblLocations[[#This Row],[ODK_DateOfSubmission]]))</f>
        <v>43231</v>
      </c>
      <c r="O103" s="1" t="str">
        <f>_xlfn.CONCAT( YEAR(TblLocations[[#This Row],[ODK_DateOfSubmission]]), "-",TEXT( MONTH(TblLocations[[#This Row],[ODK_DateOfSubmission]]),"00"))</f>
        <v>2018-05</v>
      </c>
    </row>
    <row r="104" spans="1:15" x14ac:dyDescent="0.25">
      <c r="A104" s="1">
        <v>2706058</v>
      </c>
      <c r="B104" s="1">
        <v>270605892</v>
      </c>
      <c r="C104" s="1">
        <v>17471</v>
      </c>
      <c r="D104" s="63">
        <v>43491.437164699077</v>
      </c>
      <c r="E104" s="54">
        <v>7</v>
      </c>
      <c r="F104" s="56" t="s">
        <v>72</v>
      </c>
      <c r="G104" s="56" t="s">
        <v>100</v>
      </c>
      <c r="H104" s="56" t="s">
        <v>326</v>
      </c>
      <c r="I104" s="56" t="s">
        <v>355</v>
      </c>
      <c r="J104" s="54" t="s">
        <v>356</v>
      </c>
      <c r="K104" s="1">
        <v>36.332734849200001</v>
      </c>
      <c r="L104" s="1">
        <v>43.106746712800003</v>
      </c>
      <c r="M104" s="1">
        <v>10</v>
      </c>
      <c r="N104" s="9">
        <f>DATE(YEAR(TblLocations[[#This Row],[ODK_DateOfSubmission]]),MONTH(TblLocations[[#This Row],[ODK_DateOfSubmission]]),DAY(TblLocations[[#This Row],[ODK_DateOfSubmission]]))</f>
        <v>43491</v>
      </c>
      <c r="O104" s="1" t="str">
        <f>_xlfn.CONCAT( YEAR(TblLocations[[#This Row],[ODK_DateOfSubmission]]), "-",TEXT( MONTH(TblLocations[[#This Row],[ODK_DateOfSubmission]]),"00"))</f>
        <v>2019-01</v>
      </c>
    </row>
    <row r="105" spans="1:15" x14ac:dyDescent="0.25">
      <c r="A105" s="1">
        <v>2706063</v>
      </c>
      <c r="B105" s="1">
        <v>270606379</v>
      </c>
      <c r="C105" s="1">
        <v>21258</v>
      </c>
      <c r="D105" s="63">
        <v>43239.486932488428</v>
      </c>
      <c r="E105" s="54">
        <v>1</v>
      </c>
      <c r="F105" s="56" t="s">
        <v>72</v>
      </c>
      <c r="G105" s="56" t="s">
        <v>100</v>
      </c>
      <c r="H105" s="56" t="s">
        <v>326</v>
      </c>
      <c r="I105" s="56" t="s">
        <v>357</v>
      </c>
      <c r="J105" s="54" t="s">
        <v>358</v>
      </c>
      <c r="K105" s="1">
        <v>36.315616375499999</v>
      </c>
      <c r="L105" s="1">
        <v>43.089658041</v>
      </c>
      <c r="M105" s="1">
        <v>5</v>
      </c>
      <c r="N105" s="9">
        <f>DATE(YEAR(TblLocations[[#This Row],[ODK_DateOfSubmission]]),MONTH(TblLocations[[#This Row],[ODK_DateOfSubmission]]),DAY(TblLocations[[#This Row],[ODK_DateOfSubmission]]))</f>
        <v>43239</v>
      </c>
      <c r="O105" s="1" t="str">
        <f>_xlfn.CONCAT( YEAR(TblLocations[[#This Row],[ODK_DateOfSubmission]]), "-",TEXT( MONTH(TblLocations[[#This Row],[ODK_DateOfSubmission]]),"00"))</f>
        <v>2018-05</v>
      </c>
    </row>
    <row r="106" spans="1:15" x14ac:dyDescent="0.25">
      <c r="A106" s="1">
        <v>2706069</v>
      </c>
      <c r="B106" s="1">
        <v>270606983</v>
      </c>
      <c r="C106" s="1">
        <v>24379</v>
      </c>
      <c r="D106" s="63">
        <v>43292.719089965278</v>
      </c>
      <c r="E106" s="54">
        <v>2</v>
      </c>
      <c r="F106" s="56" t="s">
        <v>72</v>
      </c>
      <c r="G106" s="56" t="s">
        <v>100</v>
      </c>
      <c r="H106" s="56" t="s">
        <v>359</v>
      </c>
      <c r="I106" s="56" t="s">
        <v>360</v>
      </c>
      <c r="J106" s="54" t="s">
        <v>361</v>
      </c>
      <c r="K106" s="1">
        <v>36.403925999999998</v>
      </c>
      <c r="L106" s="1">
        <v>43.282671000000001</v>
      </c>
      <c r="M106" s="1">
        <v>2</v>
      </c>
      <c r="N106" s="9">
        <f>DATE(YEAR(TblLocations[[#This Row],[ODK_DateOfSubmission]]),MONTH(TblLocations[[#This Row],[ODK_DateOfSubmission]]),DAY(TblLocations[[#This Row],[ODK_DateOfSubmission]]))</f>
        <v>43292</v>
      </c>
      <c r="O106" s="1" t="str">
        <f>_xlfn.CONCAT( YEAR(TblLocations[[#This Row],[ODK_DateOfSubmission]]), "-",TEXT( MONTH(TblLocations[[#This Row],[ODK_DateOfSubmission]]),"00"))</f>
        <v>2018-07</v>
      </c>
    </row>
    <row r="107" spans="1:15" x14ac:dyDescent="0.25">
      <c r="A107" s="1">
        <v>2706082</v>
      </c>
      <c r="B107" s="1">
        <v>270608280</v>
      </c>
      <c r="C107" s="1">
        <v>18365</v>
      </c>
      <c r="D107" s="63">
        <v>43246.675580439813</v>
      </c>
      <c r="E107" s="54">
        <v>1</v>
      </c>
      <c r="F107" s="56" t="s">
        <v>72</v>
      </c>
      <c r="G107" s="56" t="s">
        <v>100</v>
      </c>
      <c r="H107" s="56" t="s">
        <v>326</v>
      </c>
      <c r="I107" s="56" t="s">
        <v>362</v>
      </c>
      <c r="J107" s="54" t="s">
        <v>363</v>
      </c>
      <c r="K107" s="1">
        <v>36.322807723799997</v>
      </c>
      <c r="L107" s="1">
        <v>43.092368688699999</v>
      </c>
      <c r="M107" s="1">
        <v>1</v>
      </c>
      <c r="N107" s="9">
        <f>DATE(YEAR(TblLocations[[#This Row],[ODK_DateOfSubmission]]),MONTH(TblLocations[[#This Row],[ODK_DateOfSubmission]]),DAY(TblLocations[[#This Row],[ODK_DateOfSubmission]]))</f>
        <v>43246</v>
      </c>
      <c r="O107" s="1" t="str">
        <f>_xlfn.CONCAT( YEAR(TblLocations[[#This Row],[ODK_DateOfSubmission]]), "-",TEXT( MONTH(TblLocations[[#This Row],[ODK_DateOfSubmission]]),"00"))</f>
        <v>2018-05</v>
      </c>
    </row>
    <row r="108" spans="1:15" x14ac:dyDescent="0.25">
      <c r="A108" s="1">
        <v>2706091</v>
      </c>
      <c r="B108" s="1">
        <v>270609184</v>
      </c>
      <c r="C108" s="1">
        <v>18332</v>
      </c>
      <c r="D108" s="63">
        <v>43310.772656099536</v>
      </c>
      <c r="E108" s="54">
        <v>2</v>
      </c>
      <c r="F108" s="56" t="s">
        <v>72</v>
      </c>
      <c r="G108" s="56" t="s">
        <v>100</v>
      </c>
      <c r="H108" s="56" t="s">
        <v>326</v>
      </c>
      <c r="I108" s="56" t="s">
        <v>364</v>
      </c>
      <c r="J108" s="54" t="s">
        <v>365</v>
      </c>
      <c r="K108" s="1">
        <v>36.347534367100003</v>
      </c>
      <c r="L108" s="1">
        <v>43.162493364100001</v>
      </c>
      <c r="M108" s="1">
        <v>5</v>
      </c>
      <c r="N108" s="9">
        <f>DATE(YEAR(TblLocations[[#This Row],[ODK_DateOfSubmission]]),MONTH(TblLocations[[#This Row],[ODK_DateOfSubmission]]),DAY(TblLocations[[#This Row],[ODK_DateOfSubmission]]))</f>
        <v>43310</v>
      </c>
      <c r="O108" s="1" t="str">
        <f>_xlfn.CONCAT( YEAR(TblLocations[[#This Row],[ODK_DateOfSubmission]]), "-",TEXT( MONTH(TblLocations[[#This Row],[ODK_DateOfSubmission]]),"00"))</f>
        <v>2018-07</v>
      </c>
    </row>
    <row r="109" spans="1:15" x14ac:dyDescent="0.25">
      <c r="A109" s="1">
        <v>2706093</v>
      </c>
      <c r="B109" s="1">
        <v>270609384</v>
      </c>
      <c r="C109" s="1">
        <v>18383</v>
      </c>
      <c r="D109" s="63">
        <v>43310.772662071759</v>
      </c>
      <c r="E109" s="54">
        <v>2</v>
      </c>
      <c r="F109" s="56" t="s">
        <v>72</v>
      </c>
      <c r="G109" s="56" t="s">
        <v>100</v>
      </c>
      <c r="H109" s="56" t="s">
        <v>326</v>
      </c>
      <c r="I109" s="56" t="s">
        <v>366</v>
      </c>
      <c r="J109" s="54" t="s">
        <v>367</v>
      </c>
      <c r="K109" s="1">
        <v>36.355206011699998</v>
      </c>
      <c r="L109" s="1">
        <v>43.210945915899998</v>
      </c>
      <c r="M109" s="1">
        <v>3</v>
      </c>
      <c r="N109" s="9">
        <f>DATE(YEAR(TblLocations[[#This Row],[ODK_DateOfSubmission]]),MONTH(TblLocations[[#This Row],[ODK_DateOfSubmission]]),DAY(TblLocations[[#This Row],[ODK_DateOfSubmission]]))</f>
        <v>43310</v>
      </c>
      <c r="O109" s="1" t="str">
        <f>_xlfn.CONCAT( YEAR(TblLocations[[#This Row],[ODK_DateOfSubmission]]), "-",TEXT( MONTH(TblLocations[[#This Row],[ODK_DateOfSubmission]]),"00"))</f>
        <v>2018-07</v>
      </c>
    </row>
    <row r="110" spans="1:15" x14ac:dyDescent="0.25">
      <c r="A110" s="1">
        <v>2706097</v>
      </c>
      <c r="B110" s="1">
        <v>270609791</v>
      </c>
      <c r="C110" s="1">
        <v>20796</v>
      </c>
      <c r="D110" s="63">
        <v>43444.638087962965</v>
      </c>
      <c r="E110" s="54">
        <v>6</v>
      </c>
      <c r="F110" s="56" t="s">
        <v>72</v>
      </c>
      <c r="G110" s="56" t="s">
        <v>100</v>
      </c>
      <c r="H110" s="56" t="s">
        <v>326</v>
      </c>
      <c r="I110" s="56" t="s">
        <v>368</v>
      </c>
      <c r="J110" s="54" t="s">
        <v>369</v>
      </c>
      <c r="K110" s="1">
        <v>36.4085196439</v>
      </c>
      <c r="L110" s="1">
        <v>43.104609835399998</v>
      </c>
      <c r="M110" s="1">
        <v>2</v>
      </c>
      <c r="N110" s="9">
        <f>DATE(YEAR(TblLocations[[#This Row],[ODK_DateOfSubmission]]),MONTH(TblLocations[[#This Row],[ODK_DateOfSubmission]]),DAY(TblLocations[[#This Row],[ODK_DateOfSubmission]]))</f>
        <v>43444</v>
      </c>
      <c r="O110" s="1" t="str">
        <f>_xlfn.CONCAT( YEAR(TblLocations[[#This Row],[ODK_DateOfSubmission]]), "-",TEXT( MONTH(TblLocations[[#This Row],[ODK_DateOfSubmission]]),"00"))</f>
        <v>2018-12</v>
      </c>
    </row>
    <row r="111" spans="1:15" x14ac:dyDescent="0.25">
      <c r="A111" s="1">
        <v>2706099</v>
      </c>
      <c r="B111" s="1">
        <v>270609979</v>
      </c>
      <c r="C111" s="1">
        <v>18384</v>
      </c>
      <c r="D111" s="63">
        <v>43238.950817557874</v>
      </c>
      <c r="E111" s="54">
        <v>1</v>
      </c>
      <c r="F111" s="56" t="s">
        <v>72</v>
      </c>
      <c r="G111" s="56" t="s">
        <v>100</v>
      </c>
      <c r="H111" s="56" t="s">
        <v>326</v>
      </c>
      <c r="I111" s="56" t="s">
        <v>370</v>
      </c>
      <c r="J111" s="54" t="s">
        <v>216</v>
      </c>
      <c r="K111" s="1">
        <v>36.318806285699999</v>
      </c>
      <c r="L111" s="1">
        <v>43.100253275100002</v>
      </c>
      <c r="M111" s="1">
        <v>5</v>
      </c>
      <c r="N111" s="9">
        <f>DATE(YEAR(TblLocations[[#This Row],[ODK_DateOfSubmission]]),MONTH(TblLocations[[#This Row],[ODK_DateOfSubmission]]),DAY(TblLocations[[#This Row],[ODK_DateOfSubmission]]))</f>
        <v>43238</v>
      </c>
      <c r="O111" s="1" t="str">
        <f>_xlfn.CONCAT( YEAR(TblLocations[[#This Row],[ODK_DateOfSubmission]]), "-",TEXT( MONTH(TblLocations[[#This Row],[ODK_DateOfSubmission]]),"00"))</f>
        <v>2018-05</v>
      </c>
    </row>
    <row r="112" spans="1:15" x14ac:dyDescent="0.25">
      <c r="A112" s="1">
        <v>2706106</v>
      </c>
      <c r="B112" s="1">
        <v>270610679</v>
      </c>
      <c r="C112" s="1">
        <v>18363</v>
      </c>
      <c r="D112" s="63">
        <v>43239.767335416669</v>
      </c>
      <c r="E112" s="54">
        <v>1</v>
      </c>
      <c r="F112" s="56" t="s">
        <v>72</v>
      </c>
      <c r="G112" s="56" t="s">
        <v>100</v>
      </c>
      <c r="H112" s="56" t="s">
        <v>326</v>
      </c>
      <c r="I112" s="56" t="s">
        <v>371</v>
      </c>
      <c r="J112" s="54" t="s">
        <v>372</v>
      </c>
      <c r="K112" s="1">
        <v>36.389431967900002</v>
      </c>
      <c r="L112" s="1">
        <v>43.154928398199999</v>
      </c>
      <c r="M112" s="1">
        <v>4</v>
      </c>
      <c r="N112" s="9">
        <f>DATE(YEAR(TblLocations[[#This Row],[ODK_DateOfSubmission]]),MONTH(TblLocations[[#This Row],[ODK_DateOfSubmission]]),DAY(TblLocations[[#This Row],[ODK_DateOfSubmission]]))</f>
        <v>43239</v>
      </c>
      <c r="O112" s="1" t="str">
        <f>_xlfn.CONCAT( YEAR(TblLocations[[#This Row],[ODK_DateOfSubmission]]), "-",TEXT( MONTH(TblLocations[[#This Row],[ODK_DateOfSubmission]]),"00"))</f>
        <v>2018-05</v>
      </c>
    </row>
    <row r="113" spans="1:15" x14ac:dyDescent="0.25">
      <c r="A113" s="1">
        <v>2706106</v>
      </c>
      <c r="B113" s="1">
        <v>270610688</v>
      </c>
      <c r="C113" s="1">
        <v>18363</v>
      </c>
      <c r="D113" s="63">
        <v>43372.612861030095</v>
      </c>
      <c r="E113" s="54">
        <v>4</v>
      </c>
      <c r="F113" s="56" t="s">
        <v>72</v>
      </c>
      <c r="G113" s="56" t="s">
        <v>100</v>
      </c>
      <c r="H113" s="56" t="s">
        <v>326</v>
      </c>
      <c r="I113" s="56" t="s">
        <v>371</v>
      </c>
      <c r="J113" s="54" t="s">
        <v>372</v>
      </c>
      <c r="K113" s="1">
        <v>36.389431967900002</v>
      </c>
      <c r="L113" s="1">
        <v>43.154928398199999</v>
      </c>
      <c r="M113" s="1">
        <v>1</v>
      </c>
      <c r="N113" s="9">
        <f>DATE(YEAR(TblLocations[[#This Row],[ODK_DateOfSubmission]]),MONTH(TblLocations[[#This Row],[ODK_DateOfSubmission]]),DAY(TblLocations[[#This Row],[ODK_DateOfSubmission]]))</f>
        <v>43372</v>
      </c>
      <c r="O113" s="1" t="str">
        <f>_xlfn.CONCAT( YEAR(TblLocations[[#This Row],[ODK_DateOfSubmission]]), "-",TEXT( MONTH(TblLocations[[#This Row],[ODK_DateOfSubmission]]),"00"))</f>
        <v>2018-09</v>
      </c>
    </row>
    <row r="114" spans="1:15" x14ac:dyDescent="0.25">
      <c r="A114" s="1">
        <v>2706182</v>
      </c>
      <c r="B114" s="1">
        <v>270618279</v>
      </c>
      <c r="C114" s="1">
        <v>18357</v>
      </c>
      <c r="D114" s="63">
        <v>43239.770165706017</v>
      </c>
      <c r="E114" s="54">
        <v>1</v>
      </c>
      <c r="F114" s="56" t="s">
        <v>72</v>
      </c>
      <c r="G114" s="56" t="s">
        <v>100</v>
      </c>
      <c r="H114" s="56" t="s">
        <v>326</v>
      </c>
      <c r="I114" s="56" t="s">
        <v>373</v>
      </c>
      <c r="J114" s="54" t="s">
        <v>374</v>
      </c>
      <c r="K114" s="1">
        <v>36.389961654399997</v>
      </c>
      <c r="L114" s="1">
        <v>43.169686843599997</v>
      </c>
      <c r="M114" s="1">
        <v>3</v>
      </c>
      <c r="N114" s="9">
        <f>DATE(YEAR(TblLocations[[#This Row],[ODK_DateOfSubmission]]),MONTH(TblLocations[[#This Row],[ODK_DateOfSubmission]]),DAY(TblLocations[[#This Row],[ODK_DateOfSubmission]]))</f>
        <v>43239</v>
      </c>
      <c r="O114" s="1" t="str">
        <f>_xlfn.CONCAT( YEAR(TblLocations[[#This Row],[ODK_DateOfSubmission]]), "-",TEXT( MONTH(TblLocations[[#This Row],[ODK_DateOfSubmission]]),"00"))</f>
        <v>2018-05</v>
      </c>
    </row>
    <row r="115" spans="1:15" x14ac:dyDescent="0.25">
      <c r="A115" s="1">
        <v>2706182</v>
      </c>
      <c r="B115" s="1">
        <v>270618291</v>
      </c>
      <c r="C115" s="1">
        <v>18357</v>
      </c>
      <c r="D115" s="63">
        <v>43443.947435532406</v>
      </c>
      <c r="E115" s="54">
        <v>6</v>
      </c>
      <c r="F115" s="56" t="s">
        <v>72</v>
      </c>
      <c r="G115" s="56" t="s">
        <v>100</v>
      </c>
      <c r="H115" s="56" t="s">
        <v>326</v>
      </c>
      <c r="I115" s="56" t="s">
        <v>373</v>
      </c>
      <c r="J115" s="54" t="s">
        <v>374</v>
      </c>
      <c r="K115" s="1">
        <v>36.389961654399997</v>
      </c>
      <c r="L115" s="1">
        <v>43.169686843599997</v>
      </c>
      <c r="M115" s="1">
        <v>2</v>
      </c>
      <c r="N115" s="9">
        <f>DATE(YEAR(TblLocations[[#This Row],[ODK_DateOfSubmission]]),MONTH(TblLocations[[#This Row],[ODK_DateOfSubmission]]),DAY(TblLocations[[#This Row],[ODK_DateOfSubmission]]))</f>
        <v>43443</v>
      </c>
      <c r="O115" s="1" t="str">
        <f>_xlfn.CONCAT( YEAR(TblLocations[[#This Row],[ODK_DateOfSubmission]]), "-",TEXT( MONTH(TblLocations[[#This Row],[ODK_DateOfSubmission]]),"00"))</f>
        <v>2018-12</v>
      </c>
    </row>
    <row r="116" spans="1:15" x14ac:dyDescent="0.25">
      <c r="A116" s="1">
        <v>2706183</v>
      </c>
      <c r="B116" s="1">
        <v>270618384</v>
      </c>
      <c r="C116" s="1">
        <v>18397</v>
      </c>
      <c r="D116" s="63">
        <v>43310.772679398149</v>
      </c>
      <c r="E116" s="54">
        <v>2</v>
      </c>
      <c r="F116" s="56" t="s">
        <v>72</v>
      </c>
      <c r="G116" s="56" t="s">
        <v>100</v>
      </c>
      <c r="H116" s="56" t="s">
        <v>326</v>
      </c>
      <c r="I116" s="56" t="s">
        <v>375</v>
      </c>
      <c r="J116" s="54" t="s">
        <v>376</v>
      </c>
      <c r="K116" s="1">
        <v>36.358557124299999</v>
      </c>
      <c r="L116" s="1">
        <v>43.1623577051</v>
      </c>
      <c r="M116" s="1">
        <v>3</v>
      </c>
      <c r="N116" s="9">
        <f>DATE(YEAR(TblLocations[[#This Row],[ODK_DateOfSubmission]]),MONTH(TblLocations[[#This Row],[ODK_DateOfSubmission]]),DAY(TblLocations[[#This Row],[ODK_DateOfSubmission]]))</f>
        <v>43310</v>
      </c>
      <c r="O116" s="1" t="str">
        <f>_xlfn.CONCAT( YEAR(TblLocations[[#This Row],[ODK_DateOfSubmission]]), "-",TEXT( MONTH(TblLocations[[#This Row],[ODK_DateOfSubmission]]),"00"))</f>
        <v>2018-07</v>
      </c>
    </row>
    <row r="117" spans="1:15" x14ac:dyDescent="0.25">
      <c r="A117" s="1">
        <v>2706183</v>
      </c>
      <c r="B117" s="1">
        <v>270618386</v>
      </c>
      <c r="C117" s="1">
        <v>18397</v>
      </c>
      <c r="D117" s="63">
        <v>43341.570460960647</v>
      </c>
      <c r="E117" s="54">
        <v>3</v>
      </c>
      <c r="F117" s="56" t="s">
        <v>72</v>
      </c>
      <c r="G117" s="56" t="s">
        <v>100</v>
      </c>
      <c r="H117" s="56" t="s">
        <v>326</v>
      </c>
      <c r="I117" s="56" t="s">
        <v>375</v>
      </c>
      <c r="J117" s="54" t="s">
        <v>376</v>
      </c>
      <c r="K117" s="1">
        <v>36.358557124299999</v>
      </c>
      <c r="L117" s="1">
        <v>43.1623577051</v>
      </c>
      <c r="M117" s="1">
        <v>7</v>
      </c>
      <c r="N117" s="9">
        <f>DATE(YEAR(TblLocations[[#This Row],[ODK_DateOfSubmission]]),MONTH(TblLocations[[#This Row],[ODK_DateOfSubmission]]),DAY(TblLocations[[#This Row],[ODK_DateOfSubmission]]))</f>
        <v>43341</v>
      </c>
      <c r="O117" s="1" t="str">
        <f>_xlfn.CONCAT( YEAR(TblLocations[[#This Row],[ODK_DateOfSubmission]]), "-",TEXT( MONTH(TblLocations[[#This Row],[ODK_DateOfSubmission]]),"00"))</f>
        <v>2018-08</v>
      </c>
    </row>
    <row r="118" spans="1:15" x14ac:dyDescent="0.25">
      <c r="A118" s="1">
        <v>2706186</v>
      </c>
      <c r="B118" s="1">
        <v>270618688</v>
      </c>
      <c r="C118" s="1">
        <v>18320</v>
      </c>
      <c r="D118" s="63">
        <v>43372.612881250003</v>
      </c>
      <c r="E118" s="54">
        <v>4</v>
      </c>
      <c r="F118" s="56" t="s">
        <v>72</v>
      </c>
      <c r="G118" s="56" t="s">
        <v>100</v>
      </c>
      <c r="H118" s="56" t="s">
        <v>326</v>
      </c>
      <c r="I118" s="56" t="s">
        <v>377</v>
      </c>
      <c r="J118" s="54" t="s">
        <v>378</v>
      </c>
      <c r="K118" s="1">
        <v>36.383216780300003</v>
      </c>
      <c r="L118" s="1">
        <v>43.162107066399997</v>
      </c>
      <c r="M118" s="1">
        <v>1</v>
      </c>
      <c r="N118" s="9">
        <f>DATE(YEAR(TblLocations[[#This Row],[ODK_DateOfSubmission]]),MONTH(TblLocations[[#This Row],[ODK_DateOfSubmission]]),DAY(TblLocations[[#This Row],[ODK_DateOfSubmission]]))</f>
        <v>43372</v>
      </c>
      <c r="O118" s="1" t="str">
        <f>_xlfn.CONCAT( YEAR(TblLocations[[#This Row],[ODK_DateOfSubmission]]), "-",TEXT( MONTH(TblLocations[[#This Row],[ODK_DateOfSubmission]]),"00"))</f>
        <v>2018-09</v>
      </c>
    </row>
    <row r="119" spans="1:15" x14ac:dyDescent="0.25">
      <c r="A119" s="1">
        <v>2706195</v>
      </c>
      <c r="B119" s="1">
        <v>270619579</v>
      </c>
      <c r="C119" s="1">
        <v>31920</v>
      </c>
      <c r="D119" s="63">
        <v>43232.046432523151</v>
      </c>
      <c r="E119" s="54">
        <v>1</v>
      </c>
      <c r="F119" s="56" t="s">
        <v>72</v>
      </c>
      <c r="G119" s="56" t="s">
        <v>100</v>
      </c>
      <c r="H119" s="56" t="s">
        <v>326</v>
      </c>
      <c r="I119" s="56" t="s">
        <v>379</v>
      </c>
      <c r="J119" s="54" t="s">
        <v>380</v>
      </c>
      <c r="K119" s="1">
        <v>36.389268720099999</v>
      </c>
      <c r="L119" s="1">
        <v>43.197068406100001</v>
      </c>
      <c r="M119" s="1">
        <v>9</v>
      </c>
      <c r="N119" s="9">
        <f>DATE(YEAR(TblLocations[[#This Row],[ODK_DateOfSubmission]]),MONTH(TblLocations[[#This Row],[ODK_DateOfSubmission]]),DAY(TblLocations[[#This Row],[ODK_DateOfSubmission]]))</f>
        <v>43232</v>
      </c>
      <c r="O119" s="1" t="str">
        <f>_xlfn.CONCAT( YEAR(TblLocations[[#This Row],[ODK_DateOfSubmission]]), "-",TEXT( MONTH(TblLocations[[#This Row],[ODK_DateOfSubmission]]),"00"))</f>
        <v>2018-05</v>
      </c>
    </row>
    <row r="120" spans="1:15" x14ac:dyDescent="0.25">
      <c r="A120" s="1">
        <v>2706196</v>
      </c>
      <c r="B120" s="1">
        <v>270619680</v>
      </c>
      <c r="C120" s="1">
        <v>18323</v>
      </c>
      <c r="D120" s="63">
        <v>43251.7280034375</v>
      </c>
      <c r="E120" s="54">
        <v>1</v>
      </c>
      <c r="F120" s="56" t="s">
        <v>72</v>
      </c>
      <c r="G120" s="56" t="s">
        <v>100</v>
      </c>
      <c r="H120" s="56" t="s">
        <v>326</v>
      </c>
      <c r="I120" s="56" t="s">
        <v>381</v>
      </c>
      <c r="J120" s="54" t="s">
        <v>382</v>
      </c>
      <c r="K120" s="1">
        <v>36.370121572599999</v>
      </c>
      <c r="L120" s="1">
        <v>43.177407519799999</v>
      </c>
      <c r="M120" s="1">
        <v>14</v>
      </c>
      <c r="N120" s="9">
        <f>DATE(YEAR(TblLocations[[#This Row],[ODK_DateOfSubmission]]),MONTH(TblLocations[[#This Row],[ODK_DateOfSubmission]]),DAY(TblLocations[[#This Row],[ODK_DateOfSubmission]]))</f>
        <v>43251</v>
      </c>
      <c r="O120" s="1" t="str">
        <f>_xlfn.CONCAT( YEAR(TblLocations[[#This Row],[ODK_DateOfSubmission]]), "-",TEXT( MONTH(TblLocations[[#This Row],[ODK_DateOfSubmission]]),"00"))</f>
        <v>2018-05</v>
      </c>
    </row>
    <row r="121" spans="1:15" x14ac:dyDescent="0.25">
      <c r="A121" s="1">
        <v>2706197</v>
      </c>
      <c r="B121" s="1">
        <v>270619779</v>
      </c>
      <c r="C121" s="1">
        <v>31921</v>
      </c>
      <c r="D121" s="63">
        <v>43239.777942442131</v>
      </c>
      <c r="E121" s="54">
        <v>1</v>
      </c>
      <c r="F121" s="56" t="s">
        <v>72</v>
      </c>
      <c r="G121" s="56" t="s">
        <v>100</v>
      </c>
      <c r="H121" s="56" t="s">
        <v>326</v>
      </c>
      <c r="I121" s="56" t="s">
        <v>383</v>
      </c>
      <c r="J121" s="54" t="s">
        <v>384</v>
      </c>
      <c r="K121" s="1">
        <v>36.377004444800001</v>
      </c>
      <c r="L121" s="1">
        <v>43.168636558999999</v>
      </c>
      <c r="M121" s="1">
        <v>5</v>
      </c>
      <c r="N121" s="9">
        <f>DATE(YEAR(TblLocations[[#This Row],[ODK_DateOfSubmission]]),MONTH(TblLocations[[#This Row],[ODK_DateOfSubmission]]),DAY(TblLocations[[#This Row],[ODK_DateOfSubmission]]))</f>
        <v>43239</v>
      </c>
      <c r="O121" s="1" t="str">
        <f>_xlfn.CONCAT( YEAR(TblLocations[[#This Row],[ODK_DateOfSubmission]]), "-",TEXT( MONTH(TblLocations[[#This Row],[ODK_DateOfSubmission]]),"00"))</f>
        <v>2018-05</v>
      </c>
    </row>
    <row r="122" spans="1:15" x14ac:dyDescent="0.25">
      <c r="A122" s="1">
        <v>2706198</v>
      </c>
      <c r="B122" s="1">
        <v>270619880</v>
      </c>
      <c r="C122" s="1">
        <v>31922</v>
      </c>
      <c r="D122" s="63">
        <v>43248.612658136575</v>
      </c>
      <c r="E122" s="54">
        <v>1</v>
      </c>
      <c r="F122" s="56" t="s">
        <v>72</v>
      </c>
      <c r="G122" s="56" t="s">
        <v>100</v>
      </c>
      <c r="H122" s="56" t="s">
        <v>326</v>
      </c>
      <c r="I122" s="56" t="s">
        <v>385</v>
      </c>
      <c r="J122" s="54" t="s">
        <v>386</v>
      </c>
      <c r="K122" s="1">
        <v>36.3335761401</v>
      </c>
      <c r="L122" s="1">
        <v>43.1647369338</v>
      </c>
      <c r="M122" s="1">
        <v>15</v>
      </c>
      <c r="N122" s="9">
        <f>DATE(YEAR(TblLocations[[#This Row],[ODK_DateOfSubmission]]),MONTH(TblLocations[[#This Row],[ODK_DateOfSubmission]]),DAY(TblLocations[[#This Row],[ODK_DateOfSubmission]]))</f>
        <v>43248</v>
      </c>
      <c r="O122" s="1" t="str">
        <f>_xlfn.CONCAT( YEAR(TblLocations[[#This Row],[ODK_DateOfSubmission]]), "-",TEXT( MONTH(TblLocations[[#This Row],[ODK_DateOfSubmission]]),"00"))</f>
        <v>2018-05</v>
      </c>
    </row>
    <row r="123" spans="1:15" x14ac:dyDescent="0.25">
      <c r="A123" s="1">
        <v>2706261</v>
      </c>
      <c r="B123" s="1">
        <v>270626179</v>
      </c>
      <c r="C123" s="1">
        <v>33244</v>
      </c>
      <c r="D123" s="63">
        <v>43239.412249108798</v>
      </c>
      <c r="E123" s="54">
        <v>1</v>
      </c>
      <c r="F123" s="56" t="s">
        <v>72</v>
      </c>
      <c r="G123" s="56" t="s">
        <v>100</v>
      </c>
      <c r="H123" s="56" t="s">
        <v>326</v>
      </c>
      <c r="I123" s="56" t="s">
        <v>387</v>
      </c>
      <c r="J123" s="54" t="s">
        <v>388</v>
      </c>
      <c r="K123" s="1">
        <v>36.313855564500003</v>
      </c>
      <c r="L123" s="1">
        <v>43.113232227099999</v>
      </c>
      <c r="M123" s="1">
        <v>2</v>
      </c>
      <c r="N123" s="9">
        <f>DATE(YEAR(TblLocations[[#This Row],[ODK_DateOfSubmission]]),MONTH(TblLocations[[#This Row],[ODK_DateOfSubmission]]),DAY(TblLocations[[#This Row],[ODK_DateOfSubmission]]))</f>
        <v>43239</v>
      </c>
      <c r="O123" s="1" t="str">
        <f>_xlfn.CONCAT( YEAR(TblLocations[[#This Row],[ODK_DateOfSubmission]]), "-",TEXT( MONTH(TblLocations[[#This Row],[ODK_DateOfSubmission]]),"00"))</f>
        <v>2018-05</v>
      </c>
    </row>
    <row r="124" spans="1:15" x14ac:dyDescent="0.25">
      <c r="A124" s="1">
        <v>2706262</v>
      </c>
      <c r="B124" s="1">
        <v>270626279</v>
      </c>
      <c r="C124" s="1">
        <v>33245</v>
      </c>
      <c r="D124" s="63">
        <v>43239.412195104167</v>
      </c>
      <c r="E124" s="54">
        <v>1</v>
      </c>
      <c r="F124" s="56" t="s">
        <v>72</v>
      </c>
      <c r="G124" s="56" t="s">
        <v>100</v>
      </c>
      <c r="H124" s="56" t="s">
        <v>326</v>
      </c>
      <c r="I124" s="56" t="s">
        <v>389</v>
      </c>
      <c r="J124" s="54" t="s">
        <v>380</v>
      </c>
      <c r="K124" s="1">
        <v>36.316155387999999</v>
      </c>
      <c r="L124" s="1">
        <v>43.097394858100003</v>
      </c>
      <c r="M124" s="1">
        <v>1</v>
      </c>
      <c r="N124" s="9">
        <f>DATE(YEAR(TblLocations[[#This Row],[ODK_DateOfSubmission]]),MONTH(TblLocations[[#This Row],[ODK_DateOfSubmission]]),DAY(TblLocations[[#This Row],[ODK_DateOfSubmission]]))</f>
        <v>43239</v>
      </c>
      <c r="O124" s="1" t="str">
        <f>_xlfn.CONCAT( YEAR(TblLocations[[#This Row],[ODK_DateOfSubmission]]), "-",TEXT( MONTH(TblLocations[[#This Row],[ODK_DateOfSubmission]]),"00"))</f>
        <v>2018-05</v>
      </c>
    </row>
    <row r="125" spans="1:15" x14ac:dyDescent="0.25">
      <c r="A125" s="1">
        <v>2706265</v>
      </c>
      <c r="B125" s="1">
        <v>270626579</v>
      </c>
      <c r="C125" s="1">
        <v>33247</v>
      </c>
      <c r="D125" s="63">
        <v>43239.489043402777</v>
      </c>
      <c r="E125" s="54">
        <v>1</v>
      </c>
      <c r="F125" s="56" t="s">
        <v>72</v>
      </c>
      <c r="G125" s="56" t="s">
        <v>100</v>
      </c>
      <c r="H125" s="56" t="s">
        <v>326</v>
      </c>
      <c r="I125" s="56" t="s">
        <v>390</v>
      </c>
      <c r="J125" s="54" t="s">
        <v>391</v>
      </c>
      <c r="K125" s="1">
        <v>36.326455383599999</v>
      </c>
      <c r="L125" s="1">
        <v>43.149038874399999</v>
      </c>
      <c r="M125" s="1">
        <v>50</v>
      </c>
      <c r="N125" s="9">
        <f>DATE(YEAR(TblLocations[[#This Row],[ODK_DateOfSubmission]]),MONTH(TblLocations[[#This Row],[ODK_DateOfSubmission]]),DAY(TblLocations[[#This Row],[ODK_DateOfSubmission]]))</f>
        <v>43239</v>
      </c>
      <c r="O125" s="1" t="str">
        <f>_xlfn.CONCAT( YEAR(TblLocations[[#This Row],[ODK_DateOfSubmission]]), "-",TEXT( MONTH(TblLocations[[#This Row],[ODK_DateOfSubmission]]),"00"))</f>
        <v>2018-05</v>
      </c>
    </row>
    <row r="126" spans="1:15" x14ac:dyDescent="0.25">
      <c r="A126" s="1">
        <v>2706265</v>
      </c>
      <c r="B126" s="1">
        <v>270626593</v>
      </c>
      <c r="C126" s="1">
        <v>33247</v>
      </c>
      <c r="D126" s="63">
        <v>43542.522244594904</v>
      </c>
      <c r="E126" s="54">
        <v>8</v>
      </c>
      <c r="F126" s="56" t="s">
        <v>72</v>
      </c>
      <c r="G126" s="56" t="s">
        <v>100</v>
      </c>
      <c r="H126" s="56" t="s">
        <v>326</v>
      </c>
      <c r="I126" s="56" t="s">
        <v>390</v>
      </c>
      <c r="J126" s="54" t="s">
        <v>391</v>
      </c>
      <c r="K126" s="1">
        <v>36.326455383599999</v>
      </c>
      <c r="L126" s="1">
        <v>43.149038874399999</v>
      </c>
      <c r="M126" s="1">
        <v>11</v>
      </c>
      <c r="N126" s="9">
        <f>DATE(YEAR(TblLocations[[#This Row],[ODK_DateOfSubmission]]),MONTH(TblLocations[[#This Row],[ODK_DateOfSubmission]]),DAY(TblLocations[[#This Row],[ODK_DateOfSubmission]]))</f>
        <v>43542</v>
      </c>
      <c r="O126" s="1" t="str">
        <f>_xlfn.CONCAT( YEAR(TblLocations[[#This Row],[ODK_DateOfSubmission]]), "-",TEXT( MONTH(TblLocations[[#This Row],[ODK_DateOfSubmission]]),"00"))</f>
        <v>2019-03</v>
      </c>
    </row>
    <row r="127" spans="1:15" x14ac:dyDescent="0.25">
      <c r="A127" s="1">
        <v>2706267</v>
      </c>
      <c r="B127" s="1">
        <v>270626780</v>
      </c>
      <c r="C127" s="1">
        <v>33249</v>
      </c>
      <c r="D127" s="63">
        <v>43246.423711574076</v>
      </c>
      <c r="E127" s="54">
        <v>1</v>
      </c>
      <c r="F127" s="56" t="s">
        <v>72</v>
      </c>
      <c r="G127" s="56" t="s">
        <v>100</v>
      </c>
      <c r="H127" s="56" t="s">
        <v>326</v>
      </c>
      <c r="I127" s="56" t="s">
        <v>392</v>
      </c>
      <c r="J127" s="54" t="s">
        <v>393</v>
      </c>
      <c r="K127" s="1">
        <v>36.327541749799998</v>
      </c>
      <c r="L127" s="1">
        <v>43.102768951500003</v>
      </c>
      <c r="M127" s="1">
        <v>4</v>
      </c>
      <c r="N127" s="9">
        <f>DATE(YEAR(TblLocations[[#This Row],[ODK_DateOfSubmission]]),MONTH(TblLocations[[#This Row],[ODK_DateOfSubmission]]),DAY(TblLocations[[#This Row],[ODK_DateOfSubmission]]))</f>
        <v>43246</v>
      </c>
      <c r="O127" s="1" t="str">
        <f>_xlfn.CONCAT( YEAR(TblLocations[[#This Row],[ODK_DateOfSubmission]]), "-",TEXT( MONTH(TblLocations[[#This Row],[ODK_DateOfSubmission]]),"00"))</f>
        <v>2018-05</v>
      </c>
    </row>
    <row r="128" spans="1:15" x14ac:dyDescent="0.25">
      <c r="A128" s="1">
        <v>2706281</v>
      </c>
      <c r="B128" s="1">
        <v>270628179</v>
      </c>
      <c r="C128" s="1">
        <v>18330</v>
      </c>
      <c r="D128" s="63">
        <v>43238.95085601852</v>
      </c>
      <c r="E128" s="54">
        <v>1</v>
      </c>
      <c r="F128" s="56" t="s">
        <v>72</v>
      </c>
      <c r="G128" s="56" t="s">
        <v>100</v>
      </c>
      <c r="H128" s="56" t="s">
        <v>326</v>
      </c>
      <c r="I128" s="56" t="s">
        <v>394</v>
      </c>
      <c r="J128" s="54" t="s">
        <v>395</v>
      </c>
      <c r="K128" s="1">
        <v>36.3152504691</v>
      </c>
      <c r="L128" s="1">
        <v>43.118680798900002</v>
      </c>
      <c r="M128" s="1">
        <v>1</v>
      </c>
      <c r="N128" s="9">
        <f>DATE(YEAR(TblLocations[[#This Row],[ODK_DateOfSubmission]]),MONTH(TblLocations[[#This Row],[ODK_DateOfSubmission]]),DAY(TblLocations[[#This Row],[ODK_DateOfSubmission]]))</f>
        <v>43238</v>
      </c>
      <c r="O128" s="1" t="str">
        <f>_xlfn.CONCAT( YEAR(TblLocations[[#This Row],[ODK_DateOfSubmission]]), "-",TEXT( MONTH(TblLocations[[#This Row],[ODK_DateOfSubmission]]),"00"))</f>
        <v>2018-05</v>
      </c>
    </row>
    <row r="129" spans="1:15" x14ac:dyDescent="0.25">
      <c r="A129" s="1">
        <v>2706293</v>
      </c>
      <c r="B129" s="1">
        <v>270629380</v>
      </c>
      <c r="C129" s="1">
        <v>33265</v>
      </c>
      <c r="D129" s="63">
        <v>43253.618981828702</v>
      </c>
      <c r="E129" s="54">
        <v>1</v>
      </c>
      <c r="F129" s="56" t="s">
        <v>72</v>
      </c>
      <c r="G129" s="56" t="s">
        <v>100</v>
      </c>
      <c r="H129" s="56" t="s">
        <v>326</v>
      </c>
      <c r="I129" s="56" t="s">
        <v>396</v>
      </c>
      <c r="J129" s="54" t="s">
        <v>397</v>
      </c>
      <c r="K129" s="1">
        <v>36.317532999999997</v>
      </c>
      <c r="L129" s="1">
        <v>43.123703999999996</v>
      </c>
      <c r="M129" s="1">
        <v>4</v>
      </c>
      <c r="N129" s="9">
        <f>DATE(YEAR(TblLocations[[#This Row],[ODK_DateOfSubmission]]),MONTH(TblLocations[[#This Row],[ODK_DateOfSubmission]]),DAY(TblLocations[[#This Row],[ODK_DateOfSubmission]]))</f>
        <v>43253</v>
      </c>
      <c r="O129" s="1" t="str">
        <f>_xlfn.CONCAT( YEAR(TblLocations[[#This Row],[ODK_DateOfSubmission]]), "-",TEXT( MONTH(TblLocations[[#This Row],[ODK_DateOfSubmission]]),"00"))</f>
        <v>2018-06</v>
      </c>
    </row>
    <row r="130" spans="1:15" x14ac:dyDescent="0.25">
      <c r="A130" s="1">
        <v>2706294</v>
      </c>
      <c r="B130" s="1">
        <v>270629479</v>
      </c>
      <c r="C130" s="1">
        <v>33266</v>
      </c>
      <c r="D130" s="63">
        <v>43239.4122278125</v>
      </c>
      <c r="E130" s="54">
        <v>1</v>
      </c>
      <c r="F130" s="56" t="s">
        <v>72</v>
      </c>
      <c r="G130" s="56" t="s">
        <v>100</v>
      </c>
      <c r="H130" s="56" t="s">
        <v>326</v>
      </c>
      <c r="I130" s="56" t="s">
        <v>398</v>
      </c>
      <c r="J130" s="54" t="s">
        <v>399</v>
      </c>
      <c r="K130" s="1">
        <v>36.334240000000001</v>
      </c>
      <c r="L130" s="1">
        <v>43.145218</v>
      </c>
      <c r="M130" s="1">
        <v>4</v>
      </c>
      <c r="N130" s="9">
        <f>DATE(YEAR(TblLocations[[#This Row],[ODK_DateOfSubmission]]),MONTH(TblLocations[[#This Row],[ODK_DateOfSubmission]]),DAY(TblLocations[[#This Row],[ODK_DateOfSubmission]]))</f>
        <v>43239</v>
      </c>
      <c r="O130" s="1" t="str">
        <f>_xlfn.CONCAT( YEAR(TblLocations[[#This Row],[ODK_DateOfSubmission]]), "-",TEXT( MONTH(TblLocations[[#This Row],[ODK_DateOfSubmission]]),"00"))</f>
        <v>2018-05</v>
      </c>
    </row>
    <row r="131" spans="1:15" x14ac:dyDescent="0.25">
      <c r="A131" s="1">
        <v>2706315</v>
      </c>
      <c r="B131" s="1">
        <v>270631584</v>
      </c>
      <c r="C131" s="1">
        <v>33376</v>
      </c>
      <c r="D131" s="63">
        <v>43310.772589664353</v>
      </c>
      <c r="E131" s="54">
        <v>2</v>
      </c>
      <c r="F131" s="56" t="s">
        <v>72</v>
      </c>
      <c r="G131" s="56" t="s">
        <v>100</v>
      </c>
      <c r="H131" s="56" t="s">
        <v>326</v>
      </c>
      <c r="I131" s="56" t="s">
        <v>400</v>
      </c>
      <c r="J131" s="54" t="s">
        <v>238</v>
      </c>
      <c r="K131" s="1">
        <v>36.375080492999999</v>
      </c>
      <c r="L131" s="1">
        <v>43.136613596300002</v>
      </c>
      <c r="M131" s="1">
        <v>4</v>
      </c>
      <c r="N131" s="9">
        <f>DATE(YEAR(TblLocations[[#This Row],[ODK_DateOfSubmission]]),MONTH(TblLocations[[#This Row],[ODK_DateOfSubmission]]),DAY(TblLocations[[#This Row],[ODK_DateOfSubmission]]))</f>
        <v>43310</v>
      </c>
      <c r="O131" s="1" t="str">
        <f>_xlfn.CONCAT( YEAR(TblLocations[[#This Row],[ODK_DateOfSubmission]]), "-",TEXT( MONTH(TblLocations[[#This Row],[ODK_DateOfSubmission]]),"00"))</f>
        <v>2018-07</v>
      </c>
    </row>
    <row r="132" spans="1:15" x14ac:dyDescent="0.25">
      <c r="A132" s="1">
        <v>2706315</v>
      </c>
      <c r="B132" s="1">
        <v>270631586</v>
      </c>
      <c r="C132" s="1">
        <v>33376</v>
      </c>
      <c r="D132" s="63">
        <v>43341.570593483797</v>
      </c>
      <c r="E132" s="54">
        <v>3</v>
      </c>
      <c r="F132" s="56" t="s">
        <v>72</v>
      </c>
      <c r="G132" s="56" t="s">
        <v>100</v>
      </c>
      <c r="H132" s="56" t="s">
        <v>326</v>
      </c>
      <c r="I132" s="56" t="s">
        <v>400</v>
      </c>
      <c r="J132" s="54" t="s">
        <v>238</v>
      </c>
      <c r="K132" s="1">
        <v>36.375080492999999</v>
      </c>
      <c r="L132" s="1">
        <v>43.136613596300002</v>
      </c>
      <c r="M132" s="1">
        <v>2</v>
      </c>
      <c r="N132" s="9">
        <f>DATE(YEAR(TblLocations[[#This Row],[ODK_DateOfSubmission]]),MONTH(TblLocations[[#This Row],[ODK_DateOfSubmission]]),DAY(TblLocations[[#This Row],[ODK_DateOfSubmission]]))</f>
        <v>43341</v>
      </c>
      <c r="O132" s="1" t="str">
        <f>_xlfn.CONCAT( YEAR(TblLocations[[#This Row],[ODK_DateOfSubmission]]), "-",TEXT( MONTH(TblLocations[[#This Row],[ODK_DateOfSubmission]]),"00"))</f>
        <v>2018-08</v>
      </c>
    </row>
    <row r="133" spans="1:15" x14ac:dyDescent="0.25">
      <c r="A133" s="1">
        <v>2706315</v>
      </c>
      <c r="B133" s="1">
        <v>270631591</v>
      </c>
      <c r="C133" s="1">
        <v>33376</v>
      </c>
      <c r="D133" s="63">
        <v>43444.63806484954</v>
      </c>
      <c r="E133" s="54">
        <v>6</v>
      </c>
      <c r="F133" s="56" t="s">
        <v>72</v>
      </c>
      <c r="G133" s="56" t="s">
        <v>100</v>
      </c>
      <c r="H133" s="56" t="s">
        <v>326</v>
      </c>
      <c r="I133" s="56" t="s">
        <v>400</v>
      </c>
      <c r="J133" s="54" t="s">
        <v>238</v>
      </c>
      <c r="K133" s="1">
        <v>36.375080492999999</v>
      </c>
      <c r="L133" s="1">
        <v>43.136613596300002</v>
      </c>
      <c r="M133" s="1">
        <v>5</v>
      </c>
      <c r="N133" s="9">
        <f>DATE(YEAR(TblLocations[[#This Row],[ODK_DateOfSubmission]]),MONTH(TblLocations[[#This Row],[ODK_DateOfSubmission]]),DAY(TblLocations[[#This Row],[ODK_DateOfSubmission]]))</f>
        <v>43444</v>
      </c>
      <c r="O133" s="1" t="str">
        <f>_xlfn.CONCAT( YEAR(TblLocations[[#This Row],[ODK_DateOfSubmission]]), "-",TEXT( MONTH(TblLocations[[#This Row],[ODK_DateOfSubmission]]),"00"))</f>
        <v>2018-12</v>
      </c>
    </row>
    <row r="134" spans="1:15" x14ac:dyDescent="0.25">
      <c r="A134" s="1">
        <v>2706315</v>
      </c>
      <c r="B134" s="1">
        <v>270631592</v>
      </c>
      <c r="C134" s="1">
        <v>33376</v>
      </c>
      <c r="D134" s="63">
        <v>43500.456272071759</v>
      </c>
      <c r="E134" s="54">
        <v>7</v>
      </c>
      <c r="F134" s="56" t="s">
        <v>72</v>
      </c>
      <c r="G134" s="56" t="s">
        <v>100</v>
      </c>
      <c r="H134" s="56" t="s">
        <v>326</v>
      </c>
      <c r="I134" s="56" t="s">
        <v>400</v>
      </c>
      <c r="J134" s="54" t="s">
        <v>238</v>
      </c>
      <c r="K134" s="1">
        <v>36.375080492999999</v>
      </c>
      <c r="L134" s="1">
        <v>43.136613596300002</v>
      </c>
      <c r="M134" s="1">
        <v>3</v>
      </c>
      <c r="N134" s="9">
        <f>DATE(YEAR(TblLocations[[#This Row],[ODK_DateOfSubmission]]),MONTH(TblLocations[[#This Row],[ODK_DateOfSubmission]]),DAY(TblLocations[[#This Row],[ODK_DateOfSubmission]]))</f>
        <v>43500</v>
      </c>
      <c r="O134" s="1" t="str">
        <f>_xlfn.CONCAT( YEAR(TblLocations[[#This Row],[ODK_DateOfSubmission]]), "-",TEXT( MONTH(TblLocations[[#This Row],[ODK_DateOfSubmission]]),"00"))</f>
        <v>2019-02</v>
      </c>
    </row>
    <row r="135" spans="1:15" x14ac:dyDescent="0.25">
      <c r="A135" s="1">
        <v>2706315</v>
      </c>
      <c r="B135" s="1">
        <v>270631593</v>
      </c>
      <c r="C135" s="1">
        <v>33376</v>
      </c>
      <c r="D135" s="63">
        <v>43557.641580127318</v>
      </c>
      <c r="E135" s="54">
        <v>8</v>
      </c>
      <c r="F135" s="56" t="s">
        <v>72</v>
      </c>
      <c r="G135" s="56" t="s">
        <v>100</v>
      </c>
      <c r="H135" s="56" t="s">
        <v>326</v>
      </c>
      <c r="I135" s="56" t="s">
        <v>400</v>
      </c>
      <c r="J135" s="54" t="s">
        <v>238</v>
      </c>
      <c r="K135" s="1">
        <v>36.375080492999999</v>
      </c>
      <c r="L135" s="1">
        <v>43.136613596300002</v>
      </c>
      <c r="M135" s="1">
        <v>2</v>
      </c>
      <c r="N135" s="9">
        <f>DATE(YEAR(TblLocations[[#This Row],[ODK_DateOfSubmission]]),MONTH(TblLocations[[#This Row],[ODK_DateOfSubmission]]),DAY(TblLocations[[#This Row],[ODK_DateOfSubmission]]))</f>
        <v>43557</v>
      </c>
      <c r="O135" s="1" t="str">
        <f>_xlfn.CONCAT( YEAR(TblLocations[[#This Row],[ODK_DateOfSubmission]]), "-",TEXT( MONTH(TblLocations[[#This Row],[ODK_DateOfSubmission]]),"00"))</f>
        <v>2019-04</v>
      </c>
    </row>
    <row r="136" spans="1:15" x14ac:dyDescent="0.25">
      <c r="A136" s="1">
        <v>2706321</v>
      </c>
      <c r="B136" s="1">
        <v>270632184</v>
      </c>
      <c r="C136" s="1">
        <v>33411</v>
      </c>
      <c r="D136" s="63">
        <v>43310.772583715276</v>
      </c>
      <c r="E136" s="54">
        <v>2</v>
      </c>
      <c r="F136" s="56" t="s">
        <v>72</v>
      </c>
      <c r="G136" s="56" t="s">
        <v>100</v>
      </c>
      <c r="H136" s="56" t="s">
        <v>326</v>
      </c>
      <c r="I136" s="56" t="s">
        <v>401</v>
      </c>
      <c r="J136" s="54" t="s">
        <v>402</v>
      </c>
      <c r="K136" s="1">
        <v>36.356994999999998</v>
      </c>
      <c r="L136" s="1">
        <v>43.145344999999999</v>
      </c>
      <c r="M136" s="1">
        <v>1</v>
      </c>
      <c r="N136" s="9">
        <f>DATE(YEAR(TblLocations[[#This Row],[ODK_DateOfSubmission]]),MONTH(TblLocations[[#This Row],[ODK_DateOfSubmission]]),DAY(TblLocations[[#This Row],[ODK_DateOfSubmission]]))</f>
        <v>43310</v>
      </c>
      <c r="O136" s="1" t="str">
        <f>_xlfn.CONCAT( YEAR(TblLocations[[#This Row],[ODK_DateOfSubmission]]), "-",TEXT( MONTH(TblLocations[[#This Row],[ODK_DateOfSubmission]]),"00"))</f>
        <v>2018-07</v>
      </c>
    </row>
    <row r="137" spans="1:15" x14ac:dyDescent="0.25">
      <c r="A137" s="1">
        <v>2706321</v>
      </c>
      <c r="B137" s="1">
        <v>270632186</v>
      </c>
      <c r="C137" s="1">
        <v>33411</v>
      </c>
      <c r="D137" s="63">
        <v>43341.570584988425</v>
      </c>
      <c r="E137" s="54">
        <v>3</v>
      </c>
      <c r="F137" s="56" t="s">
        <v>72</v>
      </c>
      <c r="G137" s="56" t="s">
        <v>100</v>
      </c>
      <c r="H137" s="56" t="s">
        <v>326</v>
      </c>
      <c r="I137" s="56" t="s">
        <v>401</v>
      </c>
      <c r="J137" s="54" t="s">
        <v>402</v>
      </c>
      <c r="K137" s="1">
        <v>36.356994999999998</v>
      </c>
      <c r="L137" s="1">
        <v>43.145344999999999</v>
      </c>
      <c r="M137" s="1">
        <v>1</v>
      </c>
      <c r="N137" s="9">
        <f>DATE(YEAR(TblLocations[[#This Row],[ODK_DateOfSubmission]]),MONTH(TblLocations[[#This Row],[ODK_DateOfSubmission]]),DAY(TblLocations[[#This Row],[ODK_DateOfSubmission]]))</f>
        <v>43341</v>
      </c>
      <c r="O137" s="1" t="str">
        <f>_xlfn.CONCAT( YEAR(TblLocations[[#This Row],[ODK_DateOfSubmission]]), "-",TEXT( MONTH(TblLocations[[#This Row],[ODK_DateOfSubmission]]),"00"))</f>
        <v>2018-08</v>
      </c>
    </row>
    <row r="138" spans="1:15" x14ac:dyDescent="0.25">
      <c r="A138" s="1">
        <v>2706321</v>
      </c>
      <c r="B138" s="1">
        <v>270632188</v>
      </c>
      <c r="C138" s="1">
        <v>33411</v>
      </c>
      <c r="D138" s="63">
        <v>43372.613193437501</v>
      </c>
      <c r="E138" s="54">
        <v>4</v>
      </c>
      <c r="F138" s="56" t="s">
        <v>72</v>
      </c>
      <c r="G138" s="56" t="s">
        <v>100</v>
      </c>
      <c r="H138" s="56" t="s">
        <v>326</v>
      </c>
      <c r="I138" s="56" t="s">
        <v>401</v>
      </c>
      <c r="J138" s="54" t="s">
        <v>402</v>
      </c>
      <c r="K138" s="1">
        <v>36.356994999999998</v>
      </c>
      <c r="L138" s="1">
        <v>43.145344999999999</v>
      </c>
      <c r="M138" s="1">
        <v>2</v>
      </c>
      <c r="N138" s="9">
        <f>DATE(YEAR(TblLocations[[#This Row],[ODK_DateOfSubmission]]),MONTH(TblLocations[[#This Row],[ODK_DateOfSubmission]]),DAY(TblLocations[[#This Row],[ODK_DateOfSubmission]]))</f>
        <v>43372</v>
      </c>
      <c r="O138" s="1" t="str">
        <f>_xlfn.CONCAT( YEAR(TblLocations[[#This Row],[ODK_DateOfSubmission]]), "-",TEXT( MONTH(TblLocations[[#This Row],[ODK_DateOfSubmission]]),"00"))</f>
        <v>2018-09</v>
      </c>
    </row>
    <row r="139" spans="1:15" x14ac:dyDescent="0.25">
      <c r="A139" s="1">
        <v>2706323</v>
      </c>
      <c r="B139" s="1">
        <v>270632390</v>
      </c>
      <c r="C139" s="1">
        <v>18389</v>
      </c>
      <c r="D139" s="63">
        <v>43402.775653472221</v>
      </c>
      <c r="E139" s="54">
        <v>5</v>
      </c>
      <c r="F139" s="56" t="s">
        <v>72</v>
      </c>
      <c r="G139" s="56" t="s">
        <v>100</v>
      </c>
      <c r="H139" s="56" t="s">
        <v>326</v>
      </c>
      <c r="I139" s="56" t="s">
        <v>403</v>
      </c>
      <c r="J139" s="54" t="s">
        <v>404</v>
      </c>
      <c r="K139" s="1">
        <v>36.348059999999997</v>
      </c>
      <c r="L139" s="1">
        <v>43.153300000000002</v>
      </c>
      <c r="M139" s="1">
        <v>1</v>
      </c>
      <c r="N139" s="9">
        <f>DATE(YEAR(TblLocations[[#This Row],[ODK_DateOfSubmission]]),MONTH(TblLocations[[#This Row],[ODK_DateOfSubmission]]),DAY(TblLocations[[#This Row],[ODK_DateOfSubmission]]))</f>
        <v>43402</v>
      </c>
      <c r="O139" s="1" t="str">
        <f>_xlfn.CONCAT( YEAR(TblLocations[[#This Row],[ODK_DateOfSubmission]]), "-",TEXT( MONTH(TblLocations[[#This Row],[ODK_DateOfSubmission]]),"00"))</f>
        <v>2018-10</v>
      </c>
    </row>
    <row r="140" spans="1:15" x14ac:dyDescent="0.25">
      <c r="A140" s="1">
        <v>2707004</v>
      </c>
      <c r="B140" s="1">
        <v>270700481</v>
      </c>
      <c r="C140" s="1">
        <v>17845</v>
      </c>
      <c r="D140" s="63">
        <v>43261.434279363428</v>
      </c>
      <c r="E140" s="54">
        <v>1</v>
      </c>
      <c r="F140" s="56" t="s">
        <v>72</v>
      </c>
      <c r="G140" s="56" t="s">
        <v>97</v>
      </c>
      <c r="H140" s="56" t="s">
        <v>405</v>
      </c>
      <c r="I140" s="56" t="s">
        <v>406</v>
      </c>
      <c r="J140" s="54" t="s">
        <v>407</v>
      </c>
      <c r="K140" s="1">
        <v>36.464740753699999</v>
      </c>
      <c r="L140" s="1">
        <v>41.631055511500001</v>
      </c>
      <c r="M140" s="1">
        <v>730</v>
      </c>
      <c r="N140" s="9">
        <f>DATE(YEAR(TblLocations[[#This Row],[ODK_DateOfSubmission]]),MONTH(TblLocations[[#This Row],[ODK_DateOfSubmission]]),DAY(TblLocations[[#This Row],[ODK_DateOfSubmission]]))</f>
        <v>43261</v>
      </c>
      <c r="O140" s="1" t="str">
        <f>_xlfn.CONCAT( YEAR(TblLocations[[#This Row],[ODK_DateOfSubmission]]), "-",TEXT( MONTH(TblLocations[[#This Row],[ODK_DateOfSubmission]]),"00"))</f>
        <v>2018-06</v>
      </c>
    </row>
    <row r="141" spans="1:15" x14ac:dyDescent="0.25">
      <c r="A141" s="1">
        <v>2707004</v>
      </c>
      <c r="B141" s="1">
        <v>270700484</v>
      </c>
      <c r="C141" s="1">
        <v>17845</v>
      </c>
      <c r="D141" s="63">
        <v>43310.970448067128</v>
      </c>
      <c r="E141" s="54">
        <v>2</v>
      </c>
      <c r="F141" s="56" t="s">
        <v>72</v>
      </c>
      <c r="G141" s="56" t="s">
        <v>97</v>
      </c>
      <c r="H141" s="56" t="s">
        <v>405</v>
      </c>
      <c r="I141" s="56" t="s">
        <v>406</v>
      </c>
      <c r="J141" s="54" t="s">
        <v>407</v>
      </c>
      <c r="K141" s="1">
        <v>36.464740753699999</v>
      </c>
      <c r="L141" s="1">
        <v>41.631055511500001</v>
      </c>
      <c r="M141" s="1">
        <v>5</v>
      </c>
      <c r="N141" s="9">
        <f>DATE(YEAR(TblLocations[[#This Row],[ODK_DateOfSubmission]]),MONTH(TblLocations[[#This Row],[ODK_DateOfSubmission]]),DAY(TblLocations[[#This Row],[ODK_DateOfSubmission]]))</f>
        <v>43310</v>
      </c>
      <c r="O141" s="1" t="str">
        <f>_xlfn.CONCAT( YEAR(TblLocations[[#This Row],[ODK_DateOfSubmission]]), "-",TEXT( MONTH(TblLocations[[#This Row],[ODK_DateOfSubmission]]),"00"))</f>
        <v>2018-07</v>
      </c>
    </row>
    <row r="142" spans="1:15" x14ac:dyDescent="0.25">
      <c r="A142" s="1">
        <v>2707004</v>
      </c>
      <c r="B142" s="1">
        <v>270700486</v>
      </c>
      <c r="C142" s="1">
        <v>17845</v>
      </c>
      <c r="D142" s="63">
        <v>43342.009207372685</v>
      </c>
      <c r="E142" s="54">
        <v>3</v>
      </c>
      <c r="F142" s="56" t="s">
        <v>72</v>
      </c>
      <c r="G142" s="56" t="s">
        <v>97</v>
      </c>
      <c r="H142" s="56" t="s">
        <v>405</v>
      </c>
      <c r="I142" s="56" t="s">
        <v>406</v>
      </c>
      <c r="J142" s="54" t="s">
        <v>407</v>
      </c>
      <c r="K142" s="1">
        <v>36.464740753699999</v>
      </c>
      <c r="L142" s="1">
        <v>41.631055511500001</v>
      </c>
      <c r="M142" s="1">
        <v>10</v>
      </c>
      <c r="N142" s="9">
        <f>DATE(YEAR(TblLocations[[#This Row],[ODK_DateOfSubmission]]),MONTH(TblLocations[[#This Row],[ODK_DateOfSubmission]]),DAY(TblLocations[[#This Row],[ODK_DateOfSubmission]]))</f>
        <v>43342</v>
      </c>
      <c r="O142" s="1" t="str">
        <f>_xlfn.CONCAT( YEAR(TblLocations[[#This Row],[ODK_DateOfSubmission]]), "-",TEXT( MONTH(TblLocations[[#This Row],[ODK_DateOfSubmission]]),"00"))</f>
        <v>2018-08</v>
      </c>
    </row>
    <row r="143" spans="1:15" x14ac:dyDescent="0.25">
      <c r="A143" s="1">
        <v>2707004</v>
      </c>
      <c r="B143" s="1">
        <v>270700490</v>
      </c>
      <c r="C143" s="1">
        <v>17845</v>
      </c>
      <c r="D143" s="63">
        <v>43403.077169560187</v>
      </c>
      <c r="E143" s="54">
        <v>5</v>
      </c>
      <c r="F143" s="56" t="s">
        <v>72</v>
      </c>
      <c r="G143" s="56" t="s">
        <v>97</v>
      </c>
      <c r="H143" s="56" t="s">
        <v>405</v>
      </c>
      <c r="I143" s="56" t="s">
        <v>406</v>
      </c>
      <c r="J143" s="54" t="s">
        <v>407</v>
      </c>
      <c r="K143" s="1">
        <v>36.464740753699999</v>
      </c>
      <c r="L143" s="1">
        <v>41.631055511500001</v>
      </c>
      <c r="M143" s="1">
        <v>30</v>
      </c>
      <c r="N143" s="9">
        <f>DATE(YEAR(TblLocations[[#This Row],[ODK_DateOfSubmission]]),MONTH(TblLocations[[#This Row],[ODK_DateOfSubmission]]),DAY(TblLocations[[#This Row],[ODK_DateOfSubmission]]))</f>
        <v>43403</v>
      </c>
      <c r="O143" s="1" t="str">
        <f>_xlfn.CONCAT( YEAR(TblLocations[[#This Row],[ODK_DateOfSubmission]]), "-",TEXT( MONTH(TblLocations[[#This Row],[ODK_DateOfSubmission]]),"00"))</f>
        <v>2018-10</v>
      </c>
    </row>
    <row r="144" spans="1:15" x14ac:dyDescent="0.25">
      <c r="A144" s="1">
        <v>2707004</v>
      </c>
      <c r="B144" s="1">
        <v>270700491</v>
      </c>
      <c r="C144" s="1">
        <v>17845</v>
      </c>
      <c r="D144" s="63">
        <v>43442.396168946761</v>
      </c>
      <c r="E144" s="54">
        <v>6</v>
      </c>
      <c r="F144" s="56" t="s">
        <v>72</v>
      </c>
      <c r="G144" s="56" t="s">
        <v>97</v>
      </c>
      <c r="H144" s="56" t="s">
        <v>405</v>
      </c>
      <c r="I144" s="56" t="s">
        <v>406</v>
      </c>
      <c r="J144" s="54" t="s">
        <v>407</v>
      </c>
      <c r="K144" s="1">
        <v>36.464740753699999</v>
      </c>
      <c r="L144" s="1">
        <v>41.631055511500001</v>
      </c>
      <c r="M144" s="1">
        <v>50</v>
      </c>
      <c r="N144" s="9">
        <f>DATE(YEAR(TblLocations[[#This Row],[ODK_DateOfSubmission]]),MONTH(TblLocations[[#This Row],[ODK_DateOfSubmission]]),DAY(TblLocations[[#This Row],[ODK_DateOfSubmission]]))</f>
        <v>43442</v>
      </c>
      <c r="O144" s="1" t="str">
        <f>_xlfn.CONCAT( YEAR(TblLocations[[#This Row],[ODK_DateOfSubmission]]), "-",TEXT( MONTH(TblLocations[[#This Row],[ODK_DateOfSubmission]]),"00"))</f>
        <v>2018-12</v>
      </c>
    </row>
    <row r="145" spans="1:15" x14ac:dyDescent="0.25">
      <c r="A145" s="1">
        <v>2707005</v>
      </c>
      <c r="B145" s="1">
        <v>270700581</v>
      </c>
      <c r="C145" s="1">
        <v>17928</v>
      </c>
      <c r="D145" s="63">
        <v>43261.434275925923</v>
      </c>
      <c r="E145" s="54">
        <v>1</v>
      </c>
      <c r="F145" s="56" t="s">
        <v>72</v>
      </c>
      <c r="G145" s="56" t="s">
        <v>97</v>
      </c>
      <c r="H145" s="56" t="s">
        <v>405</v>
      </c>
      <c r="I145" s="56" t="s">
        <v>408</v>
      </c>
      <c r="J145" s="54" t="s">
        <v>409</v>
      </c>
      <c r="K145" s="1">
        <v>36.465939840499999</v>
      </c>
      <c r="L145" s="1">
        <v>41.707836447600002</v>
      </c>
      <c r="M145" s="1">
        <v>180</v>
      </c>
      <c r="N145" s="9">
        <f>DATE(YEAR(TblLocations[[#This Row],[ODK_DateOfSubmission]]),MONTH(TblLocations[[#This Row],[ODK_DateOfSubmission]]),DAY(TblLocations[[#This Row],[ODK_DateOfSubmission]]))</f>
        <v>43261</v>
      </c>
      <c r="O145" s="1" t="str">
        <f>_xlfn.CONCAT( YEAR(TblLocations[[#This Row],[ODK_DateOfSubmission]]), "-",TEXT( MONTH(TblLocations[[#This Row],[ODK_DateOfSubmission]]),"00"))</f>
        <v>2018-06</v>
      </c>
    </row>
    <row r="146" spans="1:15" x14ac:dyDescent="0.25">
      <c r="A146" s="1">
        <v>2707005</v>
      </c>
      <c r="B146" s="1">
        <v>270700586</v>
      </c>
      <c r="C146" s="1">
        <v>17928</v>
      </c>
      <c r="D146" s="63">
        <v>43342.009212997684</v>
      </c>
      <c r="E146" s="54">
        <v>3</v>
      </c>
      <c r="F146" s="56" t="s">
        <v>72</v>
      </c>
      <c r="G146" s="56" t="s">
        <v>97</v>
      </c>
      <c r="H146" s="56" t="s">
        <v>405</v>
      </c>
      <c r="I146" s="56" t="s">
        <v>408</v>
      </c>
      <c r="J146" s="54" t="s">
        <v>409</v>
      </c>
      <c r="K146" s="1">
        <v>36.465939840499999</v>
      </c>
      <c r="L146" s="1">
        <v>41.707836447600002</v>
      </c>
      <c r="M146" s="1">
        <v>5</v>
      </c>
      <c r="N146" s="9">
        <f>DATE(YEAR(TblLocations[[#This Row],[ODK_DateOfSubmission]]),MONTH(TblLocations[[#This Row],[ODK_DateOfSubmission]]),DAY(TblLocations[[#This Row],[ODK_DateOfSubmission]]))</f>
        <v>43342</v>
      </c>
      <c r="O146" s="1" t="str">
        <f>_xlfn.CONCAT( YEAR(TblLocations[[#This Row],[ODK_DateOfSubmission]]), "-",TEXT( MONTH(TblLocations[[#This Row],[ODK_DateOfSubmission]]),"00"))</f>
        <v>2018-08</v>
      </c>
    </row>
    <row r="147" spans="1:15" x14ac:dyDescent="0.25">
      <c r="A147" s="1">
        <v>2707005</v>
      </c>
      <c r="B147" s="1">
        <v>270700590</v>
      </c>
      <c r="C147" s="1">
        <v>17928</v>
      </c>
      <c r="D147" s="63">
        <v>43403.077176967592</v>
      </c>
      <c r="E147" s="54">
        <v>5</v>
      </c>
      <c r="F147" s="56" t="s">
        <v>72</v>
      </c>
      <c r="G147" s="56" t="s">
        <v>97</v>
      </c>
      <c r="H147" s="56" t="s">
        <v>405</v>
      </c>
      <c r="I147" s="56" t="s">
        <v>408</v>
      </c>
      <c r="J147" s="54" t="s">
        <v>409</v>
      </c>
      <c r="K147" s="1">
        <v>36.465939840499999</v>
      </c>
      <c r="L147" s="1">
        <v>41.707836447600002</v>
      </c>
      <c r="M147" s="1">
        <v>5</v>
      </c>
      <c r="N147" s="9">
        <f>DATE(YEAR(TblLocations[[#This Row],[ODK_DateOfSubmission]]),MONTH(TblLocations[[#This Row],[ODK_DateOfSubmission]]),DAY(TblLocations[[#This Row],[ODK_DateOfSubmission]]))</f>
        <v>43403</v>
      </c>
      <c r="O147" s="1" t="str">
        <f>_xlfn.CONCAT( YEAR(TblLocations[[#This Row],[ODK_DateOfSubmission]]), "-",TEXT( MONTH(TblLocations[[#This Row],[ODK_DateOfSubmission]]),"00"))</f>
        <v>2018-10</v>
      </c>
    </row>
    <row r="148" spans="1:15" x14ac:dyDescent="0.25">
      <c r="A148" s="1">
        <v>2707006</v>
      </c>
      <c r="B148" s="1">
        <v>270700680</v>
      </c>
      <c r="C148" s="1">
        <v>27283</v>
      </c>
      <c r="D148" s="63">
        <v>43253.708207905096</v>
      </c>
      <c r="E148" s="54">
        <v>1</v>
      </c>
      <c r="F148" s="56" t="s">
        <v>72</v>
      </c>
      <c r="G148" s="56" t="s">
        <v>97</v>
      </c>
      <c r="H148" s="56" t="s">
        <v>405</v>
      </c>
      <c r="I148" s="56" t="s">
        <v>410</v>
      </c>
      <c r="J148" s="54" t="s">
        <v>411</v>
      </c>
      <c r="K148" s="1">
        <v>36.470173343900001</v>
      </c>
      <c r="L148" s="1">
        <v>41.738114581399998</v>
      </c>
      <c r="M148" s="1">
        <v>60</v>
      </c>
      <c r="N148" s="9">
        <f>DATE(YEAR(TblLocations[[#This Row],[ODK_DateOfSubmission]]),MONTH(TblLocations[[#This Row],[ODK_DateOfSubmission]]),DAY(TblLocations[[#This Row],[ODK_DateOfSubmission]]))</f>
        <v>43253</v>
      </c>
      <c r="O148" s="1" t="str">
        <f>_xlfn.CONCAT( YEAR(TblLocations[[#This Row],[ODK_DateOfSubmission]]), "-",TEXT( MONTH(TblLocations[[#This Row],[ODK_DateOfSubmission]]),"00"))</f>
        <v>2018-06</v>
      </c>
    </row>
    <row r="149" spans="1:15" x14ac:dyDescent="0.25">
      <c r="A149" s="1">
        <v>2707007</v>
      </c>
      <c r="B149" s="1">
        <v>270700780</v>
      </c>
      <c r="C149" s="1">
        <v>27284</v>
      </c>
      <c r="D149" s="63">
        <v>43253.708240243053</v>
      </c>
      <c r="E149" s="54">
        <v>1</v>
      </c>
      <c r="F149" s="56" t="s">
        <v>72</v>
      </c>
      <c r="G149" s="56" t="s">
        <v>97</v>
      </c>
      <c r="H149" s="56" t="s">
        <v>405</v>
      </c>
      <c r="I149" s="56" t="s">
        <v>412</v>
      </c>
      <c r="J149" s="54" t="s">
        <v>413</v>
      </c>
      <c r="K149" s="1">
        <v>36.490920780000003</v>
      </c>
      <c r="L149" s="1">
        <v>41.80661594</v>
      </c>
      <c r="M149" s="1">
        <v>18</v>
      </c>
      <c r="N149" s="9">
        <f>DATE(YEAR(TblLocations[[#This Row],[ODK_DateOfSubmission]]),MONTH(TblLocations[[#This Row],[ODK_DateOfSubmission]]),DAY(TblLocations[[#This Row],[ODK_DateOfSubmission]]))</f>
        <v>43253</v>
      </c>
      <c r="O149" s="1" t="str">
        <f>_xlfn.CONCAT( YEAR(TblLocations[[#This Row],[ODK_DateOfSubmission]]), "-",TEXT( MONTH(TblLocations[[#This Row],[ODK_DateOfSubmission]]),"00"))</f>
        <v>2018-06</v>
      </c>
    </row>
    <row r="150" spans="1:15" x14ac:dyDescent="0.25">
      <c r="A150" s="1">
        <v>2707008</v>
      </c>
      <c r="B150" s="1">
        <v>270700880</v>
      </c>
      <c r="C150" s="1">
        <v>27285</v>
      </c>
      <c r="D150" s="63">
        <v>43253.70811003472</v>
      </c>
      <c r="E150" s="54">
        <v>1</v>
      </c>
      <c r="F150" s="56" t="s">
        <v>72</v>
      </c>
      <c r="G150" s="56" t="s">
        <v>97</v>
      </c>
      <c r="H150" s="56" t="s">
        <v>405</v>
      </c>
      <c r="I150" s="56" t="s">
        <v>414</v>
      </c>
      <c r="J150" s="54" t="s">
        <v>415</v>
      </c>
      <c r="K150" s="1">
        <v>36.4943673864</v>
      </c>
      <c r="L150" s="1">
        <v>41.868792099099998</v>
      </c>
      <c r="M150" s="1">
        <v>60</v>
      </c>
      <c r="N150" s="9">
        <f>DATE(YEAR(TblLocations[[#This Row],[ODK_DateOfSubmission]]),MONTH(TblLocations[[#This Row],[ODK_DateOfSubmission]]),DAY(TblLocations[[#This Row],[ODK_DateOfSubmission]]))</f>
        <v>43253</v>
      </c>
      <c r="O150" s="1" t="str">
        <f>_xlfn.CONCAT( YEAR(TblLocations[[#This Row],[ODK_DateOfSubmission]]), "-",TEXT( MONTH(TblLocations[[#This Row],[ODK_DateOfSubmission]]),"00"))</f>
        <v>2018-06</v>
      </c>
    </row>
    <row r="151" spans="1:15" x14ac:dyDescent="0.25">
      <c r="A151" s="1">
        <v>2707014</v>
      </c>
      <c r="B151" s="1">
        <v>270701480</v>
      </c>
      <c r="C151" s="1">
        <v>17694</v>
      </c>
      <c r="D151" s="63">
        <v>43253.708217476851</v>
      </c>
      <c r="E151" s="54">
        <v>1</v>
      </c>
      <c r="F151" s="56" t="s">
        <v>72</v>
      </c>
      <c r="G151" s="56" t="s">
        <v>97</v>
      </c>
      <c r="H151" s="56" t="s">
        <v>405</v>
      </c>
      <c r="I151" s="56" t="s">
        <v>416</v>
      </c>
      <c r="J151" s="54" t="s">
        <v>417</v>
      </c>
      <c r="K151" s="1">
        <v>36.453664677200003</v>
      </c>
      <c r="L151" s="1">
        <v>41.758268147700001</v>
      </c>
      <c r="M151" s="1">
        <v>6</v>
      </c>
      <c r="N151" s="9">
        <f>DATE(YEAR(TblLocations[[#This Row],[ODK_DateOfSubmission]]),MONTH(TblLocations[[#This Row],[ODK_DateOfSubmission]]),DAY(TblLocations[[#This Row],[ODK_DateOfSubmission]]))</f>
        <v>43253</v>
      </c>
      <c r="O151" s="1" t="str">
        <f>_xlfn.CONCAT( YEAR(TblLocations[[#This Row],[ODK_DateOfSubmission]]), "-",TEXT( MONTH(TblLocations[[#This Row],[ODK_DateOfSubmission]]),"00"))</f>
        <v>2018-06</v>
      </c>
    </row>
    <row r="152" spans="1:15" x14ac:dyDescent="0.25">
      <c r="A152" s="1">
        <v>2707018</v>
      </c>
      <c r="B152" s="1">
        <v>270701881</v>
      </c>
      <c r="C152" s="1">
        <v>27363</v>
      </c>
      <c r="D152" s="63">
        <v>43260.686066203707</v>
      </c>
      <c r="E152" s="54">
        <v>1</v>
      </c>
      <c r="F152" s="56" t="s">
        <v>72</v>
      </c>
      <c r="G152" s="56" t="s">
        <v>97</v>
      </c>
      <c r="H152" s="56" t="s">
        <v>405</v>
      </c>
      <c r="I152" s="56" t="s">
        <v>418</v>
      </c>
      <c r="J152" s="54" t="s">
        <v>419</v>
      </c>
      <c r="K152" s="1">
        <v>36.417222752699999</v>
      </c>
      <c r="L152" s="1">
        <v>41.8828877304</v>
      </c>
      <c r="M152" s="1">
        <v>5</v>
      </c>
      <c r="N152" s="9">
        <f>DATE(YEAR(TblLocations[[#This Row],[ODK_DateOfSubmission]]),MONTH(TblLocations[[#This Row],[ODK_DateOfSubmission]]),DAY(TblLocations[[#This Row],[ODK_DateOfSubmission]]))</f>
        <v>43260</v>
      </c>
      <c r="O152" s="1" t="str">
        <f>_xlfn.CONCAT( YEAR(TblLocations[[#This Row],[ODK_DateOfSubmission]]), "-",TEXT( MONTH(TblLocations[[#This Row],[ODK_DateOfSubmission]]),"00"))</f>
        <v>2018-06</v>
      </c>
    </row>
    <row r="153" spans="1:15" x14ac:dyDescent="0.25">
      <c r="A153" s="1">
        <v>2707021</v>
      </c>
      <c r="B153" s="1">
        <v>270702180</v>
      </c>
      <c r="C153" s="1">
        <v>27366</v>
      </c>
      <c r="D153" s="63">
        <v>43246.619037581018</v>
      </c>
      <c r="E153" s="54">
        <v>1</v>
      </c>
      <c r="F153" s="56" t="s">
        <v>72</v>
      </c>
      <c r="G153" s="56" t="s">
        <v>97</v>
      </c>
      <c r="H153" s="56" t="s">
        <v>405</v>
      </c>
      <c r="I153" s="56" t="s">
        <v>420</v>
      </c>
      <c r="J153" s="54" t="s">
        <v>421</v>
      </c>
      <c r="K153" s="1">
        <v>36.428698603699999</v>
      </c>
      <c r="L153" s="1">
        <v>41.700259534799997</v>
      </c>
      <c r="M153" s="1">
        <v>17</v>
      </c>
      <c r="N153" s="9">
        <f>DATE(YEAR(TblLocations[[#This Row],[ODK_DateOfSubmission]]),MONTH(TblLocations[[#This Row],[ODK_DateOfSubmission]]),DAY(TblLocations[[#This Row],[ODK_DateOfSubmission]]))</f>
        <v>43246</v>
      </c>
      <c r="O153" s="1" t="str">
        <f>_xlfn.CONCAT( YEAR(TblLocations[[#This Row],[ODK_DateOfSubmission]]), "-",TEXT( MONTH(TblLocations[[#This Row],[ODK_DateOfSubmission]]),"00"))</f>
        <v>2018-05</v>
      </c>
    </row>
    <row r="154" spans="1:15" x14ac:dyDescent="0.25">
      <c r="A154" s="1">
        <v>2707022</v>
      </c>
      <c r="B154" s="1">
        <v>270702280</v>
      </c>
      <c r="C154" s="1">
        <v>27396</v>
      </c>
      <c r="D154" s="63">
        <v>43253.708228854164</v>
      </c>
      <c r="E154" s="54">
        <v>1</v>
      </c>
      <c r="F154" s="56" t="s">
        <v>72</v>
      </c>
      <c r="G154" s="56" t="s">
        <v>97</v>
      </c>
      <c r="H154" s="56" t="s">
        <v>405</v>
      </c>
      <c r="I154" s="56" t="s">
        <v>422</v>
      </c>
      <c r="J154" s="54" t="s">
        <v>423</v>
      </c>
      <c r="K154" s="1">
        <v>36.448735759800002</v>
      </c>
      <c r="L154" s="1">
        <v>41.758444230099997</v>
      </c>
      <c r="M154" s="1">
        <v>12</v>
      </c>
      <c r="N154" s="9">
        <f>DATE(YEAR(TblLocations[[#This Row],[ODK_DateOfSubmission]]),MONTH(TblLocations[[#This Row],[ODK_DateOfSubmission]]),DAY(TblLocations[[#This Row],[ODK_DateOfSubmission]]))</f>
        <v>43253</v>
      </c>
      <c r="O154" s="1" t="str">
        <f>_xlfn.CONCAT( YEAR(TblLocations[[#This Row],[ODK_DateOfSubmission]]), "-",TEXT( MONTH(TblLocations[[#This Row],[ODK_DateOfSubmission]]),"00"))</f>
        <v>2018-06</v>
      </c>
    </row>
    <row r="155" spans="1:15" x14ac:dyDescent="0.25">
      <c r="A155" s="1">
        <v>2707023</v>
      </c>
      <c r="B155" s="1">
        <v>270702381</v>
      </c>
      <c r="C155" s="1">
        <v>27397</v>
      </c>
      <c r="D155" s="63">
        <v>43260.686063310182</v>
      </c>
      <c r="E155" s="54">
        <v>1</v>
      </c>
      <c r="F155" s="56" t="s">
        <v>72</v>
      </c>
      <c r="G155" s="56" t="s">
        <v>97</v>
      </c>
      <c r="H155" s="56" t="s">
        <v>405</v>
      </c>
      <c r="I155" s="56" t="s">
        <v>424</v>
      </c>
      <c r="J155" s="54" t="s">
        <v>425</v>
      </c>
      <c r="K155" s="1">
        <v>36.416859670000001</v>
      </c>
      <c r="L155" s="1">
        <v>41.893854849999997</v>
      </c>
      <c r="M155" s="1">
        <v>7</v>
      </c>
      <c r="N155" s="9">
        <f>DATE(YEAR(TblLocations[[#This Row],[ODK_DateOfSubmission]]),MONTH(TblLocations[[#This Row],[ODK_DateOfSubmission]]),DAY(TblLocations[[#This Row],[ODK_DateOfSubmission]]))</f>
        <v>43260</v>
      </c>
      <c r="O155" s="1" t="str">
        <f>_xlfn.CONCAT( YEAR(TblLocations[[#This Row],[ODK_DateOfSubmission]]), "-",TEXT( MONTH(TblLocations[[#This Row],[ODK_DateOfSubmission]]),"00"))</f>
        <v>2018-06</v>
      </c>
    </row>
    <row r="156" spans="1:15" x14ac:dyDescent="0.25">
      <c r="A156" s="1">
        <v>2707025</v>
      </c>
      <c r="B156" s="1">
        <v>270702580</v>
      </c>
      <c r="C156" s="1">
        <v>27399</v>
      </c>
      <c r="D156" s="63">
        <v>43253.70826767361</v>
      </c>
      <c r="E156" s="54">
        <v>1</v>
      </c>
      <c r="F156" s="56" t="s">
        <v>72</v>
      </c>
      <c r="G156" s="56" t="s">
        <v>97</v>
      </c>
      <c r="H156" s="56" t="s">
        <v>405</v>
      </c>
      <c r="I156" s="56" t="s">
        <v>426</v>
      </c>
      <c r="J156" s="54" t="s">
        <v>427</v>
      </c>
      <c r="K156" s="1">
        <v>36.429840782900001</v>
      </c>
      <c r="L156" s="1">
        <v>41.8685884358</v>
      </c>
      <c r="M156" s="1">
        <v>35</v>
      </c>
      <c r="N156" s="9">
        <f>DATE(YEAR(TblLocations[[#This Row],[ODK_DateOfSubmission]]),MONTH(TblLocations[[#This Row],[ODK_DateOfSubmission]]),DAY(TblLocations[[#This Row],[ODK_DateOfSubmission]]))</f>
        <v>43253</v>
      </c>
      <c r="O156" s="1" t="str">
        <f>_xlfn.CONCAT( YEAR(TblLocations[[#This Row],[ODK_DateOfSubmission]]), "-",TEXT( MONTH(TblLocations[[#This Row],[ODK_DateOfSubmission]]),"00"))</f>
        <v>2018-06</v>
      </c>
    </row>
    <row r="157" spans="1:15" x14ac:dyDescent="0.25">
      <c r="A157" s="1">
        <v>2707025</v>
      </c>
      <c r="B157" s="1">
        <v>270702589</v>
      </c>
      <c r="C157" s="1">
        <v>27399</v>
      </c>
      <c r="D157" s="63">
        <v>43387.477316550925</v>
      </c>
      <c r="E157" s="54">
        <v>5</v>
      </c>
      <c r="F157" s="56" t="s">
        <v>72</v>
      </c>
      <c r="G157" s="56" t="s">
        <v>97</v>
      </c>
      <c r="H157" s="56" t="s">
        <v>405</v>
      </c>
      <c r="I157" s="56" t="s">
        <v>426</v>
      </c>
      <c r="J157" s="54" t="s">
        <v>427</v>
      </c>
      <c r="K157" s="1">
        <v>36.429840782900001</v>
      </c>
      <c r="L157" s="1">
        <v>41.8685884358</v>
      </c>
      <c r="M157" s="1">
        <v>3</v>
      </c>
      <c r="N157" s="9">
        <f>DATE(YEAR(TblLocations[[#This Row],[ODK_DateOfSubmission]]),MONTH(TblLocations[[#This Row],[ODK_DateOfSubmission]]),DAY(TblLocations[[#This Row],[ODK_DateOfSubmission]]))</f>
        <v>43387</v>
      </c>
      <c r="O157" s="1" t="str">
        <f>_xlfn.CONCAT( YEAR(TblLocations[[#This Row],[ODK_DateOfSubmission]]), "-",TEXT( MONTH(TblLocations[[#This Row],[ODK_DateOfSubmission]]),"00"))</f>
        <v>2018-10</v>
      </c>
    </row>
    <row r="158" spans="1:15" x14ac:dyDescent="0.25">
      <c r="A158" s="1">
        <v>2707031</v>
      </c>
      <c r="B158" s="1">
        <v>270703181</v>
      </c>
      <c r="C158" s="1">
        <v>28415</v>
      </c>
      <c r="D158" s="63">
        <v>43260.686056099534</v>
      </c>
      <c r="E158" s="54">
        <v>1</v>
      </c>
      <c r="F158" s="56" t="s">
        <v>72</v>
      </c>
      <c r="G158" s="56" t="s">
        <v>97</v>
      </c>
      <c r="H158" s="56" t="s">
        <v>405</v>
      </c>
      <c r="I158" s="56" t="s">
        <v>428</v>
      </c>
      <c r="J158" s="54" t="s">
        <v>429</v>
      </c>
      <c r="K158" s="1">
        <v>36.429188769699998</v>
      </c>
      <c r="L158" s="1">
        <v>41.907139976800003</v>
      </c>
      <c r="M158" s="1">
        <v>6</v>
      </c>
      <c r="N158" s="9">
        <f>DATE(YEAR(TblLocations[[#This Row],[ODK_DateOfSubmission]]),MONTH(TblLocations[[#This Row],[ODK_DateOfSubmission]]),DAY(TblLocations[[#This Row],[ODK_DateOfSubmission]]))</f>
        <v>43260</v>
      </c>
      <c r="O158" s="1" t="str">
        <f>_xlfn.CONCAT( YEAR(TblLocations[[#This Row],[ODK_DateOfSubmission]]), "-",TEXT( MONTH(TblLocations[[#This Row],[ODK_DateOfSubmission]]),"00"))</f>
        <v>2018-06</v>
      </c>
    </row>
    <row r="159" spans="1:15" x14ac:dyDescent="0.25">
      <c r="A159" s="1">
        <v>2707044</v>
      </c>
      <c r="B159" s="1">
        <v>270704493</v>
      </c>
      <c r="C159" s="1">
        <v>31742</v>
      </c>
      <c r="D159" s="63">
        <v>43566.78257693287</v>
      </c>
      <c r="E159" s="54">
        <v>8</v>
      </c>
      <c r="F159" s="56" t="s">
        <v>72</v>
      </c>
      <c r="G159" s="56" t="s">
        <v>97</v>
      </c>
      <c r="H159" s="56" t="s">
        <v>430</v>
      </c>
      <c r="I159" s="56" t="s">
        <v>431</v>
      </c>
      <c r="J159" s="54" t="s">
        <v>432</v>
      </c>
      <c r="K159" s="1">
        <v>36.332430000000002</v>
      </c>
      <c r="L159" s="1">
        <v>41.89687</v>
      </c>
      <c r="M159" s="1">
        <v>2</v>
      </c>
      <c r="N159" s="9">
        <f>DATE(YEAR(TblLocations[[#This Row],[ODK_DateOfSubmission]]),MONTH(TblLocations[[#This Row],[ODK_DateOfSubmission]]),DAY(TblLocations[[#This Row],[ODK_DateOfSubmission]]))</f>
        <v>43566</v>
      </c>
      <c r="O159" s="1" t="str">
        <f>_xlfn.CONCAT( YEAR(TblLocations[[#This Row],[ODK_DateOfSubmission]]), "-",TEXT( MONTH(TblLocations[[#This Row],[ODK_DateOfSubmission]]),"00"))</f>
        <v>2019-04</v>
      </c>
    </row>
    <row r="160" spans="1:15" x14ac:dyDescent="0.25">
      <c r="A160" s="1">
        <v>2708002</v>
      </c>
      <c r="B160" s="1">
        <v>270800279</v>
      </c>
      <c r="C160" s="1">
        <v>24809</v>
      </c>
      <c r="D160" s="63">
        <v>43231.493227395833</v>
      </c>
      <c r="E160" s="54">
        <v>1</v>
      </c>
      <c r="F160" s="56" t="s">
        <v>72</v>
      </c>
      <c r="G160" s="56" t="s">
        <v>93</v>
      </c>
      <c r="H160" s="56" t="s">
        <v>433</v>
      </c>
      <c r="I160" s="56" t="s">
        <v>434</v>
      </c>
      <c r="J160" s="54" t="s">
        <v>248</v>
      </c>
      <c r="K160" s="1">
        <v>36.3920374</v>
      </c>
      <c r="L160" s="1">
        <v>42.476690599999998</v>
      </c>
      <c r="M160" s="1">
        <v>2</v>
      </c>
      <c r="N160" s="9">
        <f>DATE(YEAR(TblLocations[[#This Row],[ODK_DateOfSubmission]]),MONTH(TblLocations[[#This Row],[ODK_DateOfSubmission]]),DAY(TblLocations[[#This Row],[ODK_DateOfSubmission]]))</f>
        <v>43231</v>
      </c>
      <c r="O160" s="1" t="str">
        <f>_xlfn.CONCAT( YEAR(TblLocations[[#This Row],[ODK_DateOfSubmission]]), "-",TEXT( MONTH(TblLocations[[#This Row],[ODK_DateOfSubmission]]),"00"))</f>
        <v>2018-05</v>
      </c>
    </row>
    <row r="161" spans="1:15" x14ac:dyDescent="0.25">
      <c r="A161" s="1">
        <v>2708002</v>
      </c>
      <c r="B161" s="1">
        <v>270800283</v>
      </c>
      <c r="C161" s="1">
        <v>24809</v>
      </c>
      <c r="D161" s="63">
        <v>43295.558910879627</v>
      </c>
      <c r="E161" s="54">
        <v>2</v>
      </c>
      <c r="F161" s="56" t="s">
        <v>72</v>
      </c>
      <c r="G161" s="56" t="s">
        <v>93</v>
      </c>
      <c r="H161" s="56" t="s">
        <v>433</v>
      </c>
      <c r="I161" s="56" t="s">
        <v>434</v>
      </c>
      <c r="J161" s="54" t="s">
        <v>248</v>
      </c>
      <c r="K161" s="1">
        <v>36.3920374</v>
      </c>
      <c r="L161" s="1">
        <v>42.476690599999998</v>
      </c>
      <c r="M161" s="1">
        <v>8</v>
      </c>
      <c r="N161" s="9">
        <f>DATE(YEAR(TblLocations[[#This Row],[ODK_DateOfSubmission]]),MONTH(TblLocations[[#This Row],[ODK_DateOfSubmission]]),DAY(TblLocations[[#This Row],[ODK_DateOfSubmission]]))</f>
        <v>43295</v>
      </c>
      <c r="O161" s="1" t="str">
        <f>_xlfn.CONCAT( YEAR(TblLocations[[#This Row],[ODK_DateOfSubmission]]), "-",TEXT( MONTH(TblLocations[[#This Row],[ODK_DateOfSubmission]]),"00"))</f>
        <v>2018-07</v>
      </c>
    </row>
    <row r="162" spans="1:15" x14ac:dyDescent="0.25">
      <c r="A162" s="1">
        <v>2708002</v>
      </c>
      <c r="B162" s="1">
        <v>270800285</v>
      </c>
      <c r="C162" s="1">
        <v>24809</v>
      </c>
      <c r="D162" s="63">
        <v>43325.604162650459</v>
      </c>
      <c r="E162" s="54">
        <v>3</v>
      </c>
      <c r="F162" s="56" t="s">
        <v>72</v>
      </c>
      <c r="G162" s="56" t="s">
        <v>93</v>
      </c>
      <c r="H162" s="56" t="s">
        <v>433</v>
      </c>
      <c r="I162" s="56" t="s">
        <v>434</v>
      </c>
      <c r="J162" s="54" t="s">
        <v>248</v>
      </c>
      <c r="K162" s="1">
        <v>36.3920374</v>
      </c>
      <c r="L162" s="1">
        <v>42.476690599999998</v>
      </c>
      <c r="M162" s="1">
        <v>15</v>
      </c>
      <c r="N162" s="9">
        <f>DATE(YEAR(TblLocations[[#This Row],[ODK_DateOfSubmission]]),MONTH(TblLocations[[#This Row],[ODK_DateOfSubmission]]),DAY(TblLocations[[#This Row],[ODK_DateOfSubmission]]))</f>
        <v>43325</v>
      </c>
      <c r="O162" s="1" t="str">
        <f>_xlfn.CONCAT( YEAR(TblLocations[[#This Row],[ODK_DateOfSubmission]]), "-",TEXT( MONTH(TblLocations[[#This Row],[ODK_DateOfSubmission]]),"00"))</f>
        <v>2018-08</v>
      </c>
    </row>
    <row r="163" spans="1:15" x14ac:dyDescent="0.25">
      <c r="A163" s="1">
        <v>2708002</v>
      </c>
      <c r="B163" s="1">
        <v>270800288</v>
      </c>
      <c r="C163" s="1">
        <v>24809</v>
      </c>
      <c r="D163" s="63">
        <v>43358.335699965275</v>
      </c>
      <c r="E163" s="54">
        <v>4</v>
      </c>
      <c r="F163" s="56" t="s">
        <v>72</v>
      </c>
      <c r="G163" s="56" t="s">
        <v>93</v>
      </c>
      <c r="H163" s="56" t="s">
        <v>433</v>
      </c>
      <c r="I163" s="56" t="s">
        <v>434</v>
      </c>
      <c r="J163" s="54" t="s">
        <v>248</v>
      </c>
      <c r="K163" s="1">
        <v>36.3920374</v>
      </c>
      <c r="L163" s="1">
        <v>42.476690599999998</v>
      </c>
      <c r="M163" s="1">
        <v>20</v>
      </c>
      <c r="N163" s="9">
        <f>DATE(YEAR(TblLocations[[#This Row],[ODK_DateOfSubmission]]),MONTH(TblLocations[[#This Row],[ODK_DateOfSubmission]]),DAY(TblLocations[[#This Row],[ODK_DateOfSubmission]]))</f>
        <v>43358</v>
      </c>
      <c r="O163" s="1" t="str">
        <f>_xlfn.CONCAT( YEAR(TblLocations[[#This Row],[ODK_DateOfSubmission]]), "-",TEXT( MONTH(TblLocations[[#This Row],[ODK_DateOfSubmission]]),"00"))</f>
        <v>2018-09</v>
      </c>
    </row>
    <row r="164" spans="1:15" x14ac:dyDescent="0.25">
      <c r="A164" s="1">
        <v>2708002</v>
      </c>
      <c r="B164" s="1">
        <v>270800289</v>
      </c>
      <c r="C164" s="1">
        <v>24809</v>
      </c>
      <c r="D164" s="63">
        <v>43387.255605706021</v>
      </c>
      <c r="E164" s="54">
        <v>5</v>
      </c>
      <c r="F164" s="56" t="s">
        <v>72</v>
      </c>
      <c r="G164" s="56" t="s">
        <v>93</v>
      </c>
      <c r="H164" s="56" t="s">
        <v>433</v>
      </c>
      <c r="I164" s="56" t="s">
        <v>434</v>
      </c>
      <c r="J164" s="54" t="s">
        <v>248</v>
      </c>
      <c r="K164" s="1">
        <v>36.3920374</v>
      </c>
      <c r="L164" s="1">
        <v>42.476690599999998</v>
      </c>
      <c r="M164" s="1">
        <v>30</v>
      </c>
      <c r="N164" s="9">
        <f>DATE(YEAR(TblLocations[[#This Row],[ODK_DateOfSubmission]]),MONTH(TblLocations[[#This Row],[ODK_DateOfSubmission]]),DAY(TblLocations[[#This Row],[ODK_DateOfSubmission]]))</f>
        <v>43387</v>
      </c>
      <c r="O164" s="1" t="str">
        <f>_xlfn.CONCAT( YEAR(TblLocations[[#This Row],[ODK_DateOfSubmission]]), "-",TEXT( MONTH(TblLocations[[#This Row],[ODK_DateOfSubmission]]),"00"))</f>
        <v>2018-10</v>
      </c>
    </row>
    <row r="165" spans="1:15" x14ac:dyDescent="0.25">
      <c r="A165" s="1">
        <v>2708002</v>
      </c>
      <c r="B165" s="1">
        <v>270800291</v>
      </c>
      <c r="C165" s="1">
        <v>24809</v>
      </c>
      <c r="D165" s="63">
        <v>43444.683234456017</v>
      </c>
      <c r="E165" s="54">
        <v>6</v>
      </c>
      <c r="F165" s="56" t="s">
        <v>72</v>
      </c>
      <c r="G165" s="56" t="s">
        <v>93</v>
      </c>
      <c r="H165" s="56" t="s">
        <v>433</v>
      </c>
      <c r="I165" s="56" t="s">
        <v>434</v>
      </c>
      <c r="J165" s="54" t="s">
        <v>248</v>
      </c>
      <c r="K165" s="1">
        <v>36.3920374</v>
      </c>
      <c r="L165" s="1">
        <v>42.476690599999998</v>
      </c>
      <c r="M165" s="1">
        <v>30</v>
      </c>
      <c r="N165" s="9">
        <f>DATE(YEAR(TblLocations[[#This Row],[ODK_DateOfSubmission]]),MONTH(TblLocations[[#This Row],[ODK_DateOfSubmission]]),DAY(TblLocations[[#This Row],[ODK_DateOfSubmission]]))</f>
        <v>43444</v>
      </c>
      <c r="O165" s="1" t="str">
        <f>_xlfn.CONCAT( YEAR(TblLocations[[#This Row],[ODK_DateOfSubmission]]), "-",TEXT( MONTH(TblLocations[[#This Row],[ODK_DateOfSubmission]]),"00"))</f>
        <v>2018-12</v>
      </c>
    </row>
    <row r="166" spans="1:15" x14ac:dyDescent="0.25">
      <c r="A166" s="1">
        <v>2708002</v>
      </c>
      <c r="B166" s="1">
        <v>270800292</v>
      </c>
      <c r="C166" s="1">
        <v>24809</v>
      </c>
      <c r="D166" s="63">
        <v>43499.515920682868</v>
      </c>
      <c r="E166" s="54">
        <v>7</v>
      </c>
      <c r="F166" s="56" t="s">
        <v>72</v>
      </c>
      <c r="G166" s="56" t="s">
        <v>93</v>
      </c>
      <c r="H166" s="56" t="s">
        <v>433</v>
      </c>
      <c r="I166" s="56" t="s">
        <v>434</v>
      </c>
      <c r="J166" s="54" t="s">
        <v>248</v>
      </c>
      <c r="K166" s="1">
        <v>36.3920374</v>
      </c>
      <c r="L166" s="1">
        <v>42.476690599999998</v>
      </c>
      <c r="M166" s="1">
        <v>22</v>
      </c>
      <c r="N166" s="9">
        <f>DATE(YEAR(TblLocations[[#This Row],[ODK_DateOfSubmission]]),MONTH(TblLocations[[#This Row],[ODK_DateOfSubmission]]),DAY(TblLocations[[#This Row],[ODK_DateOfSubmission]]))</f>
        <v>43499</v>
      </c>
      <c r="O166" s="1" t="str">
        <f>_xlfn.CONCAT( YEAR(TblLocations[[#This Row],[ODK_DateOfSubmission]]), "-",TEXT( MONTH(TblLocations[[#This Row],[ODK_DateOfSubmission]]),"00"))</f>
        <v>2019-02</v>
      </c>
    </row>
    <row r="167" spans="1:15" x14ac:dyDescent="0.25">
      <c r="A167" s="1">
        <v>2708006</v>
      </c>
      <c r="B167" s="1">
        <v>270800685</v>
      </c>
      <c r="C167" s="1">
        <v>18305</v>
      </c>
      <c r="D167" s="63">
        <v>43325.604051620372</v>
      </c>
      <c r="E167" s="54">
        <v>3</v>
      </c>
      <c r="F167" s="56" t="s">
        <v>72</v>
      </c>
      <c r="G167" s="56" t="s">
        <v>93</v>
      </c>
      <c r="H167" s="56" t="s">
        <v>433</v>
      </c>
      <c r="I167" s="56" t="s">
        <v>435</v>
      </c>
      <c r="J167" s="54" t="s">
        <v>382</v>
      </c>
      <c r="K167" s="1">
        <v>36.383201999999997</v>
      </c>
      <c r="L167" s="1">
        <v>42.454527800000001</v>
      </c>
      <c r="M167" s="1">
        <v>10</v>
      </c>
      <c r="N167" s="9">
        <f>DATE(YEAR(TblLocations[[#This Row],[ODK_DateOfSubmission]]),MONTH(TblLocations[[#This Row],[ODK_DateOfSubmission]]),DAY(TblLocations[[#This Row],[ODK_DateOfSubmission]]))</f>
        <v>43325</v>
      </c>
      <c r="O167" s="1" t="str">
        <f>_xlfn.CONCAT( YEAR(TblLocations[[#This Row],[ODK_DateOfSubmission]]), "-",TEXT( MONTH(TblLocations[[#This Row],[ODK_DateOfSubmission]]),"00"))</f>
        <v>2018-08</v>
      </c>
    </row>
    <row r="168" spans="1:15" x14ac:dyDescent="0.25">
      <c r="A168" s="1">
        <v>2708006</v>
      </c>
      <c r="B168" s="1">
        <v>270800688</v>
      </c>
      <c r="C168" s="1">
        <v>18305</v>
      </c>
      <c r="D168" s="63">
        <v>43358.33534730324</v>
      </c>
      <c r="E168" s="54">
        <v>4</v>
      </c>
      <c r="F168" s="56" t="s">
        <v>72</v>
      </c>
      <c r="G168" s="56" t="s">
        <v>93</v>
      </c>
      <c r="H168" s="56" t="s">
        <v>433</v>
      </c>
      <c r="I168" s="56" t="s">
        <v>435</v>
      </c>
      <c r="J168" s="54" t="s">
        <v>382</v>
      </c>
      <c r="K168" s="1">
        <v>36.383201999999997</v>
      </c>
      <c r="L168" s="1">
        <v>42.454527800000001</v>
      </c>
      <c r="M168" s="1">
        <v>20</v>
      </c>
      <c r="N168" s="9">
        <f>DATE(YEAR(TblLocations[[#This Row],[ODK_DateOfSubmission]]),MONTH(TblLocations[[#This Row],[ODK_DateOfSubmission]]),DAY(TblLocations[[#This Row],[ODK_DateOfSubmission]]))</f>
        <v>43358</v>
      </c>
      <c r="O168" s="1" t="str">
        <f>_xlfn.CONCAT( YEAR(TblLocations[[#This Row],[ODK_DateOfSubmission]]), "-",TEXT( MONTH(TblLocations[[#This Row],[ODK_DateOfSubmission]]),"00"))</f>
        <v>2018-09</v>
      </c>
    </row>
    <row r="169" spans="1:15" x14ac:dyDescent="0.25">
      <c r="A169" s="1">
        <v>2708006</v>
      </c>
      <c r="B169" s="1">
        <v>270800689</v>
      </c>
      <c r="C169" s="1">
        <v>18305</v>
      </c>
      <c r="D169" s="63">
        <v>43387.255546145832</v>
      </c>
      <c r="E169" s="54">
        <v>5</v>
      </c>
      <c r="F169" s="56" t="s">
        <v>72</v>
      </c>
      <c r="G169" s="56" t="s">
        <v>93</v>
      </c>
      <c r="H169" s="56" t="s">
        <v>433</v>
      </c>
      <c r="I169" s="56" t="s">
        <v>435</v>
      </c>
      <c r="J169" s="54" t="s">
        <v>382</v>
      </c>
      <c r="K169" s="1">
        <v>36.383201999999997</v>
      </c>
      <c r="L169" s="1">
        <v>42.454527800000001</v>
      </c>
      <c r="M169" s="1">
        <v>35</v>
      </c>
      <c r="N169" s="9">
        <f>DATE(YEAR(TblLocations[[#This Row],[ODK_DateOfSubmission]]),MONTH(TblLocations[[#This Row],[ODK_DateOfSubmission]]),DAY(TblLocations[[#This Row],[ODK_DateOfSubmission]]))</f>
        <v>43387</v>
      </c>
      <c r="O169" s="1" t="str">
        <f>_xlfn.CONCAT( YEAR(TblLocations[[#This Row],[ODK_DateOfSubmission]]), "-",TEXT( MONTH(TblLocations[[#This Row],[ODK_DateOfSubmission]]),"00"))</f>
        <v>2018-10</v>
      </c>
    </row>
    <row r="170" spans="1:15" x14ac:dyDescent="0.25">
      <c r="A170" s="1">
        <v>2708006</v>
      </c>
      <c r="B170" s="1">
        <v>270800691</v>
      </c>
      <c r="C170" s="1">
        <v>18305</v>
      </c>
      <c r="D170" s="63">
        <v>43444.683529282411</v>
      </c>
      <c r="E170" s="54">
        <v>6</v>
      </c>
      <c r="F170" s="56" t="s">
        <v>72</v>
      </c>
      <c r="G170" s="56" t="s">
        <v>93</v>
      </c>
      <c r="H170" s="56" t="s">
        <v>433</v>
      </c>
      <c r="I170" s="56" t="s">
        <v>435</v>
      </c>
      <c r="J170" s="54" t="s">
        <v>382</v>
      </c>
      <c r="K170" s="1">
        <v>36.383201999999997</v>
      </c>
      <c r="L170" s="1">
        <v>42.454527800000001</v>
      </c>
      <c r="M170" s="1">
        <v>16</v>
      </c>
      <c r="N170" s="9">
        <f>DATE(YEAR(TblLocations[[#This Row],[ODK_DateOfSubmission]]),MONTH(TblLocations[[#This Row],[ODK_DateOfSubmission]]),DAY(TblLocations[[#This Row],[ODK_DateOfSubmission]]))</f>
        <v>43444</v>
      </c>
      <c r="O170" s="1" t="str">
        <f>_xlfn.CONCAT( YEAR(TblLocations[[#This Row],[ODK_DateOfSubmission]]), "-",TEXT( MONTH(TblLocations[[#This Row],[ODK_DateOfSubmission]]),"00"))</f>
        <v>2018-12</v>
      </c>
    </row>
    <row r="171" spans="1:15" x14ac:dyDescent="0.25">
      <c r="A171" s="1">
        <v>2708006</v>
      </c>
      <c r="B171" s="1">
        <v>270800692</v>
      </c>
      <c r="C171" s="1">
        <v>18305</v>
      </c>
      <c r="D171" s="63">
        <v>43499.515822256944</v>
      </c>
      <c r="E171" s="54">
        <v>7</v>
      </c>
      <c r="F171" s="56" t="s">
        <v>72</v>
      </c>
      <c r="G171" s="56" t="s">
        <v>93</v>
      </c>
      <c r="H171" s="56" t="s">
        <v>433</v>
      </c>
      <c r="I171" s="56" t="s">
        <v>435</v>
      </c>
      <c r="J171" s="54" t="s">
        <v>382</v>
      </c>
      <c r="K171" s="1">
        <v>36.383201999999997</v>
      </c>
      <c r="L171" s="1">
        <v>42.454527800000001</v>
      </c>
      <c r="M171" s="1">
        <v>20</v>
      </c>
      <c r="N171" s="9">
        <f>DATE(YEAR(TblLocations[[#This Row],[ODK_DateOfSubmission]]),MONTH(TblLocations[[#This Row],[ODK_DateOfSubmission]]),DAY(TblLocations[[#This Row],[ODK_DateOfSubmission]]))</f>
        <v>43499</v>
      </c>
      <c r="O171" s="1" t="str">
        <f>_xlfn.CONCAT( YEAR(TblLocations[[#This Row],[ODK_DateOfSubmission]]), "-",TEXT( MONTH(TblLocations[[#This Row],[ODK_DateOfSubmission]]),"00"))</f>
        <v>2019-02</v>
      </c>
    </row>
    <row r="172" spans="1:15" x14ac:dyDescent="0.25">
      <c r="A172" s="1">
        <v>2708007</v>
      </c>
      <c r="B172" s="1">
        <v>270800779</v>
      </c>
      <c r="C172" s="1">
        <v>18309</v>
      </c>
      <c r="D172" s="63">
        <v>43233.586340891205</v>
      </c>
      <c r="E172" s="54">
        <v>1</v>
      </c>
      <c r="F172" s="56" t="s">
        <v>72</v>
      </c>
      <c r="G172" s="56" t="s">
        <v>93</v>
      </c>
      <c r="H172" s="56" t="s">
        <v>433</v>
      </c>
      <c r="I172" s="56" t="s">
        <v>436</v>
      </c>
      <c r="J172" s="54" t="s">
        <v>437</v>
      </c>
      <c r="K172" s="1">
        <v>36.377371400000001</v>
      </c>
      <c r="L172" s="1">
        <v>42.4566248</v>
      </c>
      <c r="M172" s="1">
        <v>11</v>
      </c>
      <c r="N172" s="9">
        <f>DATE(YEAR(TblLocations[[#This Row],[ODK_DateOfSubmission]]),MONTH(TblLocations[[#This Row],[ODK_DateOfSubmission]]),DAY(TblLocations[[#This Row],[ODK_DateOfSubmission]]))</f>
        <v>43233</v>
      </c>
      <c r="O172" s="1" t="str">
        <f>_xlfn.CONCAT( YEAR(TblLocations[[#This Row],[ODK_DateOfSubmission]]), "-",TEXT( MONTH(TblLocations[[#This Row],[ODK_DateOfSubmission]]),"00"))</f>
        <v>2018-05</v>
      </c>
    </row>
    <row r="173" spans="1:15" x14ac:dyDescent="0.25">
      <c r="A173" s="1">
        <v>2708007</v>
      </c>
      <c r="B173" s="1">
        <v>270800783</v>
      </c>
      <c r="C173" s="1">
        <v>18309</v>
      </c>
      <c r="D173" s="63">
        <v>43295.558848958332</v>
      </c>
      <c r="E173" s="54">
        <v>2</v>
      </c>
      <c r="F173" s="56" t="s">
        <v>72</v>
      </c>
      <c r="G173" s="56" t="s">
        <v>93</v>
      </c>
      <c r="H173" s="56" t="s">
        <v>433</v>
      </c>
      <c r="I173" s="56" t="s">
        <v>436</v>
      </c>
      <c r="J173" s="54" t="s">
        <v>437</v>
      </c>
      <c r="K173" s="1">
        <v>36.377371400000001</v>
      </c>
      <c r="L173" s="1">
        <v>42.4566248</v>
      </c>
      <c r="M173" s="1">
        <v>12</v>
      </c>
      <c r="N173" s="9">
        <f>DATE(YEAR(TblLocations[[#This Row],[ODK_DateOfSubmission]]),MONTH(TblLocations[[#This Row],[ODK_DateOfSubmission]]),DAY(TblLocations[[#This Row],[ODK_DateOfSubmission]]))</f>
        <v>43295</v>
      </c>
      <c r="O173" s="1" t="str">
        <f>_xlfn.CONCAT( YEAR(TblLocations[[#This Row],[ODK_DateOfSubmission]]), "-",TEXT( MONTH(TblLocations[[#This Row],[ODK_DateOfSubmission]]),"00"))</f>
        <v>2018-07</v>
      </c>
    </row>
    <row r="174" spans="1:15" x14ac:dyDescent="0.25">
      <c r="A174" s="1">
        <v>2708007</v>
      </c>
      <c r="B174" s="1">
        <v>270800785</v>
      </c>
      <c r="C174" s="1">
        <v>18309</v>
      </c>
      <c r="D174" s="63">
        <v>43325.603883877317</v>
      </c>
      <c r="E174" s="54">
        <v>3</v>
      </c>
      <c r="F174" s="56" t="s">
        <v>72</v>
      </c>
      <c r="G174" s="56" t="s">
        <v>93</v>
      </c>
      <c r="H174" s="56" t="s">
        <v>433</v>
      </c>
      <c r="I174" s="56" t="s">
        <v>436</v>
      </c>
      <c r="J174" s="54" t="s">
        <v>437</v>
      </c>
      <c r="K174" s="1">
        <v>36.377371400000001</v>
      </c>
      <c r="L174" s="1">
        <v>42.4566248</v>
      </c>
      <c r="M174" s="1">
        <v>20</v>
      </c>
      <c r="N174" s="9">
        <f>DATE(YEAR(TblLocations[[#This Row],[ODK_DateOfSubmission]]),MONTH(TblLocations[[#This Row],[ODK_DateOfSubmission]]),DAY(TblLocations[[#This Row],[ODK_DateOfSubmission]]))</f>
        <v>43325</v>
      </c>
      <c r="O174" s="1" t="str">
        <f>_xlfn.CONCAT( YEAR(TblLocations[[#This Row],[ODK_DateOfSubmission]]), "-",TEXT( MONTH(TblLocations[[#This Row],[ODK_DateOfSubmission]]),"00"))</f>
        <v>2018-08</v>
      </c>
    </row>
    <row r="175" spans="1:15" x14ac:dyDescent="0.25">
      <c r="A175" s="1">
        <v>2708007</v>
      </c>
      <c r="B175" s="1">
        <v>270800788</v>
      </c>
      <c r="C175" s="1">
        <v>18309</v>
      </c>
      <c r="D175" s="63">
        <v>43358.335504745373</v>
      </c>
      <c r="E175" s="54">
        <v>4</v>
      </c>
      <c r="F175" s="56" t="s">
        <v>72</v>
      </c>
      <c r="G175" s="56" t="s">
        <v>93</v>
      </c>
      <c r="H175" s="56" t="s">
        <v>433</v>
      </c>
      <c r="I175" s="56" t="s">
        <v>436</v>
      </c>
      <c r="J175" s="54" t="s">
        <v>437</v>
      </c>
      <c r="K175" s="1">
        <v>36.377371400000001</v>
      </c>
      <c r="L175" s="1">
        <v>42.4566248</v>
      </c>
      <c r="M175" s="1">
        <v>15</v>
      </c>
      <c r="N175" s="9">
        <f>DATE(YEAR(TblLocations[[#This Row],[ODK_DateOfSubmission]]),MONTH(TblLocations[[#This Row],[ODK_DateOfSubmission]]),DAY(TblLocations[[#This Row],[ODK_DateOfSubmission]]))</f>
        <v>43358</v>
      </c>
      <c r="O175" s="1" t="str">
        <f>_xlfn.CONCAT( YEAR(TblLocations[[#This Row],[ODK_DateOfSubmission]]), "-",TEXT( MONTH(TblLocations[[#This Row],[ODK_DateOfSubmission]]),"00"))</f>
        <v>2018-09</v>
      </c>
    </row>
    <row r="176" spans="1:15" x14ac:dyDescent="0.25">
      <c r="A176" s="1">
        <v>2708007</v>
      </c>
      <c r="B176" s="1">
        <v>270800791</v>
      </c>
      <c r="C176" s="1">
        <v>18309</v>
      </c>
      <c r="D176" s="63">
        <v>43444.682853090279</v>
      </c>
      <c r="E176" s="54">
        <v>6</v>
      </c>
      <c r="F176" s="56" t="s">
        <v>72</v>
      </c>
      <c r="G176" s="56" t="s">
        <v>93</v>
      </c>
      <c r="H176" s="56" t="s">
        <v>433</v>
      </c>
      <c r="I176" s="56" t="s">
        <v>436</v>
      </c>
      <c r="J176" s="54" t="s">
        <v>437</v>
      </c>
      <c r="K176" s="1">
        <v>36.377371400000001</v>
      </c>
      <c r="L176" s="1">
        <v>42.4566248</v>
      </c>
      <c r="M176" s="1">
        <v>40</v>
      </c>
      <c r="N176" s="9">
        <f>DATE(YEAR(TblLocations[[#This Row],[ODK_DateOfSubmission]]),MONTH(TblLocations[[#This Row],[ODK_DateOfSubmission]]),DAY(TblLocations[[#This Row],[ODK_DateOfSubmission]]))</f>
        <v>43444</v>
      </c>
      <c r="O176" s="1" t="str">
        <f>_xlfn.CONCAT( YEAR(TblLocations[[#This Row],[ODK_DateOfSubmission]]), "-",TEXT( MONTH(TblLocations[[#This Row],[ODK_DateOfSubmission]]),"00"))</f>
        <v>2018-12</v>
      </c>
    </row>
    <row r="177" spans="1:15" x14ac:dyDescent="0.25">
      <c r="A177" s="1">
        <v>2708011</v>
      </c>
      <c r="B177" s="1">
        <v>270801180</v>
      </c>
      <c r="C177" s="1">
        <v>25944</v>
      </c>
      <c r="D177" s="63">
        <v>43244.736767129631</v>
      </c>
      <c r="E177" s="54">
        <v>1</v>
      </c>
      <c r="F177" s="56" t="s">
        <v>72</v>
      </c>
      <c r="G177" s="56" t="s">
        <v>93</v>
      </c>
      <c r="H177" s="56" t="s">
        <v>438</v>
      </c>
      <c r="I177" s="56" t="s">
        <v>439</v>
      </c>
      <c r="J177" s="54" t="s">
        <v>440</v>
      </c>
      <c r="K177" s="1">
        <v>36.655997570399997</v>
      </c>
      <c r="L177" s="1">
        <v>42.598424950999998</v>
      </c>
      <c r="M177" s="1">
        <v>25</v>
      </c>
      <c r="N177" s="9">
        <f>DATE(YEAR(TblLocations[[#This Row],[ODK_DateOfSubmission]]),MONTH(TblLocations[[#This Row],[ODK_DateOfSubmission]]),DAY(TblLocations[[#This Row],[ODK_DateOfSubmission]]))</f>
        <v>43244</v>
      </c>
      <c r="O177" s="1" t="str">
        <f>_xlfn.CONCAT( YEAR(TblLocations[[#This Row],[ODK_DateOfSubmission]]), "-",TEXT( MONTH(TblLocations[[#This Row],[ODK_DateOfSubmission]]),"00"))</f>
        <v>2018-05</v>
      </c>
    </row>
    <row r="178" spans="1:15" x14ac:dyDescent="0.25">
      <c r="A178" s="1">
        <v>2708014</v>
      </c>
      <c r="B178" s="1">
        <v>270801479</v>
      </c>
      <c r="C178" s="1">
        <v>25819</v>
      </c>
      <c r="D178" s="63">
        <v>43233.635293090279</v>
      </c>
      <c r="E178" s="54">
        <v>1</v>
      </c>
      <c r="F178" s="56" t="s">
        <v>72</v>
      </c>
      <c r="G178" s="56" t="s">
        <v>93</v>
      </c>
      <c r="H178" s="56" t="s">
        <v>433</v>
      </c>
      <c r="I178" s="56" t="s">
        <v>441</v>
      </c>
      <c r="J178" s="54" t="s">
        <v>442</v>
      </c>
      <c r="K178" s="1">
        <v>36.375954200000002</v>
      </c>
      <c r="L178" s="1">
        <v>42.467551499999999</v>
      </c>
      <c r="M178" s="1">
        <v>60</v>
      </c>
      <c r="N178" s="9">
        <f>DATE(YEAR(TblLocations[[#This Row],[ODK_DateOfSubmission]]),MONTH(TblLocations[[#This Row],[ODK_DateOfSubmission]]),DAY(TblLocations[[#This Row],[ODK_DateOfSubmission]]))</f>
        <v>43233</v>
      </c>
      <c r="O178" s="1" t="str">
        <f>_xlfn.CONCAT( YEAR(TblLocations[[#This Row],[ODK_DateOfSubmission]]), "-",TEXT( MONTH(TblLocations[[#This Row],[ODK_DateOfSubmission]]),"00"))</f>
        <v>2018-05</v>
      </c>
    </row>
    <row r="179" spans="1:15" x14ac:dyDescent="0.25">
      <c r="A179" s="1">
        <v>2708014</v>
      </c>
      <c r="B179" s="1">
        <v>270801483</v>
      </c>
      <c r="C179" s="1">
        <v>25819</v>
      </c>
      <c r="D179" s="63">
        <v>43295.558952233798</v>
      </c>
      <c r="E179" s="54">
        <v>2</v>
      </c>
      <c r="F179" s="56" t="s">
        <v>72</v>
      </c>
      <c r="G179" s="56" t="s">
        <v>93</v>
      </c>
      <c r="H179" s="56" t="s">
        <v>433</v>
      </c>
      <c r="I179" s="56" t="s">
        <v>441</v>
      </c>
      <c r="J179" s="54" t="s">
        <v>442</v>
      </c>
      <c r="K179" s="1">
        <v>36.375954200000002</v>
      </c>
      <c r="L179" s="1">
        <v>42.467551499999999</v>
      </c>
      <c r="M179" s="1">
        <v>26</v>
      </c>
      <c r="N179" s="9">
        <f>DATE(YEAR(TblLocations[[#This Row],[ODK_DateOfSubmission]]),MONTH(TblLocations[[#This Row],[ODK_DateOfSubmission]]),DAY(TblLocations[[#This Row],[ODK_DateOfSubmission]]))</f>
        <v>43295</v>
      </c>
      <c r="O179" s="1" t="str">
        <f>_xlfn.CONCAT( YEAR(TblLocations[[#This Row],[ODK_DateOfSubmission]]), "-",TEXT( MONTH(TblLocations[[#This Row],[ODK_DateOfSubmission]]),"00"))</f>
        <v>2018-07</v>
      </c>
    </row>
    <row r="180" spans="1:15" x14ac:dyDescent="0.25">
      <c r="A180" s="1">
        <v>2708014</v>
      </c>
      <c r="B180" s="1">
        <v>270801485</v>
      </c>
      <c r="C180" s="1">
        <v>25819</v>
      </c>
      <c r="D180" s="63">
        <v>43325.604195335647</v>
      </c>
      <c r="E180" s="54">
        <v>3</v>
      </c>
      <c r="F180" s="56" t="s">
        <v>72</v>
      </c>
      <c r="G180" s="56" t="s">
        <v>93</v>
      </c>
      <c r="H180" s="56" t="s">
        <v>433</v>
      </c>
      <c r="I180" s="56" t="s">
        <v>441</v>
      </c>
      <c r="J180" s="54" t="s">
        <v>442</v>
      </c>
      <c r="K180" s="1">
        <v>36.375954200000002</v>
      </c>
      <c r="L180" s="1">
        <v>42.467551499999999</v>
      </c>
      <c r="M180" s="1">
        <v>35</v>
      </c>
      <c r="N180" s="9">
        <f>DATE(YEAR(TblLocations[[#This Row],[ODK_DateOfSubmission]]),MONTH(TblLocations[[#This Row],[ODK_DateOfSubmission]]),DAY(TblLocations[[#This Row],[ODK_DateOfSubmission]]))</f>
        <v>43325</v>
      </c>
      <c r="O180" s="1" t="str">
        <f>_xlfn.CONCAT( YEAR(TblLocations[[#This Row],[ODK_DateOfSubmission]]), "-",TEXT( MONTH(TblLocations[[#This Row],[ODK_DateOfSubmission]]),"00"))</f>
        <v>2018-08</v>
      </c>
    </row>
    <row r="181" spans="1:15" x14ac:dyDescent="0.25">
      <c r="A181" s="1">
        <v>2708014</v>
      </c>
      <c r="B181" s="1">
        <v>270801488</v>
      </c>
      <c r="C181" s="1">
        <v>25819</v>
      </c>
      <c r="D181" s="63">
        <v>43358.335742013885</v>
      </c>
      <c r="E181" s="54">
        <v>4</v>
      </c>
      <c r="F181" s="56" t="s">
        <v>72</v>
      </c>
      <c r="G181" s="56" t="s">
        <v>93</v>
      </c>
      <c r="H181" s="56" t="s">
        <v>433</v>
      </c>
      <c r="I181" s="56" t="s">
        <v>441</v>
      </c>
      <c r="J181" s="54" t="s">
        <v>442</v>
      </c>
      <c r="K181" s="1">
        <v>36.375954200000002</v>
      </c>
      <c r="L181" s="1">
        <v>42.467551499999999</v>
      </c>
      <c r="M181" s="1">
        <v>30</v>
      </c>
      <c r="N181" s="9">
        <f>DATE(YEAR(TblLocations[[#This Row],[ODK_DateOfSubmission]]),MONTH(TblLocations[[#This Row],[ODK_DateOfSubmission]]),DAY(TblLocations[[#This Row],[ODK_DateOfSubmission]]))</f>
        <v>43358</v>
      </c>
      <c r="O181" s="1" t="str">
        <f>_xlfn.CONCAT( YEAR(TblLocations[[#This Row],[ODK_DateOfSubmission]]), "-",TEXT( MONTH(TblLocations[[#This Row],[ODK_DateOfSubmission]]),"00"))</f>
        <v>2018-09</v>
      </c>
    </row>
    <row r="182" spans="1:15" x14ac:dyDescent="0.25">
      <c r="A182" s="1">
        <v>2708014</v>
      </c>
      <c r="B182" s="1">
        <v>270801489</v>
      </c>
      <c r="C182" s="1">
        <v>25819</v>
      </c>
      <c r="D182" s="63">
        <v>43387.255618020834</v>
      </c>
      <c r="E182" s="54">
        <v>5</v>
      </c>
      <c r="F182" s="56" t="s">
        <v>72</v>
      </c>
      <c r="G182" s="56" t="s">
        <v>93</v>
      </c>
      <c r="H182" s="56" t="s">
        <v>433</v>
      </c>
      <c r="I182" s="56" t="s">
        <v>441</v>
      </c>
      <c r="J182" s="54" t="s">
        <v>442</v>
      </c>
      <c r="K182" s="1">
        <v>36.375954200000002</v>
      </c>
      <c r="L182" s="1">
        <v>42.467551499999999</v>
      </c>
      <c r="M182" s="1">
        <v>50</v>
      </c>
      <c r="N182" s="9">
        <f>DATE(YEAR(TblLocations[[#This Row],[ODK_DateOfSubmission]]),MONTH(TblLocations[[#This Row],[ODK_DateOfSubmission]]),DAY(TblLocations[[#This Row],[ODK_DateOfSubmission]]))</f>
        <v>43387</v>
      </c>
      <c r="O182" s="1" t="str">
        <f>_xlfn.CONCAT( YEAR(TblLocations[[#This Row],[ODK_DateOfSubmission]]), "-",TEXT( MONTH(TblLocations[[#This Row],[ODK_DateOfSubmission]]),"00"))</f>
        <v>2018-10</v>
      </c>
    </row>
    <row r="183" spans="1:15" x14ac:dyDescent="0.25">
      <c r="A183" s="1">
        <v>2708014</v>
      </c>
      <c r="B183" s="1">
        <v>270801491</v>
      </c>
      <c r="C183" s="1">
        <v>25819</v>
      </c>
      <c r="D183" s="63">
        <v>43444.68312627315</v>
      </c>
      <c r="E183" s="54">
        <v>6</v>
      </c>
      <c r="F183" s="56" t="s">
        <v>72</v>
      </c>
      <c r="G183" s="56" t="s">
        <v>93</v>
      </c>
      <c r="H183" s="56" t="s">
        <v>433</v>
      </c>
      <c r="I183" s="56" t="s">
        <v>441</v>
      </c>
      <c r="J183" s="54" t="s">
        <v>442</v>
      </c>
      <c r="K183" s="1">
        <v>36.375954200000002</v>
      </c>
      <c r="L183" s="1">
        <v>42.467551499999999</v>
      </c>
      <c r="M183" s="1">
        <v>2</v>
      </c>
      <c r="N183" s="9">
        <f>DATE(YEAR(TblLocations[[#This Row],[ODK_DateOfSubmission]]),MONTH(TblLocations[[#This Row],[ODK_DateOfSubmission]]),DAY(TblLocations[[#This Row],[ODK_DateOfSubmission]]))</f>
        <v>43444</v>
      </c>
      <c r="O183" s="1" t="str">
        <f>_xlfn.CONCAT( YEAR(TblLocations[[#This Row],[ODK_DateOfSubmission]]), "-",TEXT( MONTH(TblLocations[[#This Row],[ODK_DateOfSubmission]]),"00"))</f>
        <v>2018-12</v>
      </c>
    </row>
    <row r="184" spans="1:15" x14ac:dyDescent="0.25">
      <c r="A184" s="1">
        <v>2708014</v>
      </c>
      <c r="B184" s="1">
        <v>270801492</v>
      </c>
      <c r="C184" s="1">
        <v>25819</v>
      </c>
      <c r="D184" s="63">
        <v>43497.878532442126</v>
      </c>
      <c r="E184" s="54">
        <v>7</v>
      </c>
      <c r="F184" s="56" t="s">
        <v>72</v>
      </c>
      <c r="G184" s="56" t="s">
        <v>93</v>
      </c>
      <c r="H184" s="56" t="s">
        <v>433</v>
      </c>
      <c r="I184" s="56" t="s">
        <v>441</v>
      </c>
      <c r="J184" s="54" t="s">
        <v>442</v>
      </c>
      <c r="K184" s="1">
        <v>36.375954200000002</v>
      </c>
      <c r="L184" s="1">
        <v>42.467551499999999</v>
      </c>
      <c r="M184" s="1">
        <v>25</v>
      </c>
      <c r="N184" s="9">
        <f>DATE(YEAR(TblLocations[[#This Row],[ODK_DateOfSubmission]]),MONTH(TblLocations[[#This Row],[ODK_DateOfSubmission]]),DAY(TblLocations[[#This Row],[ODK_DateOfSubmission]]))</f>
        <v>43497</v>
      </c>
      <c r="O184" s="1" t="str">
        <f>_xlfn.CONCAT( YEAR(TblLocations[[#This Row],[ODK_DateOfSubmission]]), "-",TEXT( MONTH(TblLocations[[#This Row],[ODK_DateOfSubmission]]),"00"))</f>
        <v>2019-02</v>
      </c>
    </row>
    <row r="185" spans="1:15" x14ac:dyDescent="0.25">
      <c r="A185" s="1">
        <v>2708019</v>
      </c>
      <c r="B185" s="1">
        <v>270801991</v>
      </c>
      <c r="C185" s="1">
        <v>22924</v>
      </c>
      <c r="D185" s="63">
        <v>43444.682904016205</v>
      </c>
      <c r="E185" s="54">
        <v>6</v>
      </c>
      <c r="F185" s="56" t="s">
        <v>72</v>
      </c>
      <c r="G185" s="56" t="s">
        <v>93</v>
      </c>
      <c r="H185" s="56" t="s">
        <v>433</v>
      </c>
      <c r="I185" s="56" t="s">
        <v>443</v>
      </c>
      <c r="J185" s="54" t="s">
        <v>444</v>
      </c>
      <c r="K185" s="1">
        <v>36.410675500000004</v>
      </c>
      <c r="L185" s="1">
        <v>42.543175400000003</v>
      </c>
      <c r="M185" s="1">
        <v>8</v>
      </c>
      <c r="N185" s="9">
        <f>DATE(YEAR(TblLocations[[#This Row],[ODK_DateOfSubmission]]),MONTH(TblLocations[[#This Row],[ODK_DateOfSubmission]]),DAY(TblLocations[[#This Row],[ODK_DateOfSubmission]]))</f>
        <v>43444</v>
      </c>
      <c r="O185" s="1" t="str">
        <f>_xlfn.CONCAT( YEAR(TblLocations[[#This Row],[ODK_DateOfSubmission]]), "-",TEXT( MONTH(TblLocations[[#This Row],[ODK_DateOfSubmission]]),"00"))</f>
        <v>2018-12</v>
      </c>
    </row>
    <row r="186" spans="1:15" x14ac:dyDescent="0.25">
      <c r="A186" s="1">
        <v>2708022</v>
      </c>
      <c r="B186" s="1">
        <v>270802279</v>
      </c>
      <c r="C186" s="1">
        <v>17746</v>
      </c>
      <c r="D186" s="63">
        <v>43233.938785300925</v>
      </c>
      <c r="E186" s="54">
        <v>1</v>
      </c>
      <c r="F186" s="56" t="s">
        <v>72</v>
      </c>
      <c r="G186" s="56" t="s">
        <v>93</v>
      </c>
      <c r="H186" s="56" t="s">
        <v>438</v>
      </c>
      <c r="I186" s="56" t="s">
        <v>445</v>
      </c>
      <c r="J186" s="54" t="s">
        <v>446</v>
      </c>
      <c r="K186" s="1">
        <v>36.603630367800001</v>
      </c>
      <c r="L186" s="1">
        <v>42.624661886699997</v>
      </c>
      <c r="M186" s="1">
        <v>2</v>
      </c>
      <c r="N186" s="9">
        <f>DATE(YEAR(TblLocations[[#This Row],[ODK_DateOfSubmission]]),MONTH(TblLocations[[#This Row],[ODK_DateOfSubmission]]),DAY(TblLocations[[#This Row],[ODK_DateOfSubmission]]))</f>
        <v>43233</v>
      </c>
      <c r="O186" s="1" t="str">
        <f>_xlfn.CONCAT( YEAR(TblLocations[[#This Row],[ODK_DateOfSubmission]]), "-",TEXT( MONTH(TblLocations[[#This Row],[ODK_DateOfSubmission]]),"00"))</f>
        <v>2018-05</v>
      </c>
    </row>
    <row r="187" spans="1:15" x14ac:dyDescent="0.25">
      <c r="A187" s="1">
        <v>2708031</v>
      </c>
      <c r="B187" s="1">
        <v>270803193</v>
      </c>
      <c r="C187" s="1">
        <v>18304</v>
      </c>
      <c r="D187" s="63">
        <v>43558.550372071761</v>
      </c>
      <c r="E187" s="54">
        <v>8</v>
      </c>
      <c r="F187" s="56" t="s">
        <v>72</v>
      </c>
      <c r="G187" s="56" t="s">
        <v>93</v>
      </c>
      <c r="H187" s="56" t="s">
        <v>433</v>
      </c>
      <c r="I187" s="56" t="s">
        <v>447</v>
      </c>
      <c r="J187" s="54" t="s">
        <v>380</v>
      </c>
      <c r="K187" s="1">
        <v>36.367199999999997</v>
      </c>
      <c r="L187" s="1">
        <v>42.432099999999998</v>
      </c>
      <c r="M187" s="1">
        <v>4</v>
      </c>
      <c r="N187" s="9">
        <f>DATE(YEAR(TblLocations[[#This Row],[ODK_DateOfSubmission]]),MONTH(TblLocations[[#This Row],[ODK_DateOfSubmission]]),DAY(TblLocations[[#This Row],[ODK_DateOfSubmission]]))</f>
        <v>43558</v>
      </c>
      <c r="O187" s="1" t="str">
        <f>_xlfn.CONCAT( YEAR(TblLocations[[#This Row],[ODK_DateOfSubmission]]), "-",TEXT( MONTH(TblLocations[[#This Row],[ODK_DateOfSubmission]]),"00"))</f>
        <v>2019-04</v>
      </c>
    </row>
    <row r="188" spans="1:15" x14ac:dyDescent="0.25">
      <c r="A188" s="1">
        <v>2708033</v>
      </c>
      <c r="B188" s="1">
        <v>270803379</v>
      </c>
      <c r="C188" s="1">
        <v>18303</v>
      </c>
      <c r="D188" s="63">
        <v>43233.586302777781</v>
      </c>
      <c r="E188" s="54">
        <v>1</v>
      </c>
      <c r="F188" s="56" t="s">
        <v>72</v>
      </c>
      <c r="G188" s="56" t="s">
        <v>93</v>
      </c>
      <c r="H188" s="56" t="s">
        <v>433</v>
      </c>
      <c r="I188" s="56" t="s">
        <v>226</v>
      </c>
      <c r="J188" s="54" t="s">
        <v>227</v>
      </c>
      <c r="K188" s="1">
        <v>36.388599999999997</v>
      </c>
      <c r="L188" s="1">
        <v>42.463999999999999</v>
      </c>
      <c r="M188" s="1">
        <v>65</v>
      </c>
      <c r="N188" s="9">
        <f>DATE(YEAR(TblLocations[[#This Row],[ODK_DateOfSubmission]]),MONTH(TblLocations[[#This Row],[ODK_DateOfSubmission]]),DAY(TblLocations[[#This Row],[ODK_DateOfSubmission]]))</f>
        <v>43233</v>
      </c>
      <c r="O188" s="1" t="str">
        <f>_xlfn.CONCAT( YEAR(TblLocations[[#This Row],[ODK_DateOfSubmission]]), "-",TEXT( MONTH(TblLocations[[#This Row],[ODK_DateOfSubmission]]),"00"))</f>
        <v>2018-05</v>
      </c>
    </row>
    <row r="189" spans="1:15" x14ac:dyDescent="0.25">
      <c r="A189" s="1">
        <v>2708033</v>
      </c>
      <c r="B189" s="1">
        <v>270803383</v>
      </c>
      <c r="C189" s="1">
        <v>18303</v>
      </c>
      <c r="D189" s="63">
        <v>43295.558784687499</v>
      </c>
      <c r="E189" s="54">
        <v>2</v>
      </c>
      <c r="F189" s="56" t="s">
        <v>72</v>
      </c>
      <c r="G189" s="56" t="s">
        <v>93</v>
      </c>
      <c r="H189" s="56" t="s">
        <v>433</v>
      </c>
      <c r="I189" s="56" t="s">
        <v>226</v>
      </c>
      <c r="J189" s="54" t="s">
        <v>227</v>
      </c>
      <c r="K189" s="1">
        <v>36.388599999999997</v>
      </c>
      <c r="L189" s="1">
        <v>42.463999999999999</v>
      </c>
      <c r="M189" s="1">
        <v>23</v>
      </c>
      <c r="N189" s="9">
        <f>DATE(YEAR(TblLocations[[#This Row],[ODK_DateOfSubmission]]),MONTH(TblLocations[[#This Row],[ODK_DateOfSubmission]]),DAY(TblLocations[[#This Row],[ODK_DateOfSubmission]]))</f>
        <v>43295</v>
      </c>
      <c r="O189" s="1" t="str">
        <f>_xlfn.CONCAT( YEAR(TblLocations[[#This Row],[ODK_DateOfSubmission]]), "-",TEXT( MONTH(TblLocations[[#This Row],[ODK_DateOfSubmission]]),"00"))</f>
        <v>2018-07</v>
      </c>
    </row>
    <row r="190" spans="1:15" x14ac:dyDescent="0.25">
      <c r="A190" s="1">
        <v>2708033</v>
      </c>
      <c r="B190" s="1">
        <v>270803385</v>
      </c>
      <c r="C190" s="1">
        <v>18303</v>
      </c>
      <c r="D190" s="63">
        <v>43325.604001238426</v>
      </c>
      <c r="E190" s="54">
        <v>3</v>
      </c>
      <c r="F190" s="56" t="s">
        <v>72</v>
      </c>
      <c r="G190" s="56" t="s">
        <v>93</v>
      </c>
      <c r="H190" s="56" t="s">
        <v>433</v>
      </c>
      <c r="I190" s="56" t="s">
        <v>226</v>
      </c>
      <c r="J190" s="54" t="s">
        <v>227</v>
      </c>
      <c r="K190" s="1">
        <v>36.388599999999997</v>
      </c>
      <c r="L190" s="1">
        <v>42.463999999999999</v>
      </c>
      <c r="M190" s="1">
        <v>30</v>
      </c>
      <c r="N190" s="9">
        <f>DATE(YEAR(TblLocations[[#This Row],[ODK_DateOfSubmission]]),MONTH(TblLocations[[#This Row],[ODK_DateOfSubmission]]),DAY(TblLocations[[#This Row],[ODK_DateOfSubmission]]))</f>
        <v>43325</v>
      </c>
      <c r="O190" s="1" t="str">
        <f>_xlfn.CONCAT( YEAR(TblLocations[[#This Row],[ODK_DateOfSubmission]]), "-",TEXT( MONTH(TblLocations[[#This Row],[ODK_DateOfSubmission]]),"00"))</f>
        <v>2018-08</v>
      </c>
    </row>
    <row r="191" spans="1:15" x14ac:dyDescent="0.25">
      <c r="A191" s="1">
        <v>2708033</v>
      </c>
      <c r="B191" s="1">
        <v>270803388</v>
      </c>
      <c r="C191" s="1">
        <v>18303</v>
      </c>
      <c r="D191" s="63">
        <v>43358.33527708333</v>
      </c>
      <c r="E191" s="54">
        <v>4</v>
      </c>
      <c r="F191" s="56" t="s">
        <v>72</v>
      </c>
      <c r="G191" s="56" t="s">
        <v>93</v>
      </c>
      <c r="H191" s="56" t="s">
        <v>433</v>
      </c>
      <c r="I191" s="56" t="s">
        <v>226</v>
      </c>
      <c r="J191" s="54" t="s">
        <v>227</v>
      </c>
      <c r="K191" s="1">
        <v>36.388599999999997</v>
      </c>
      <c r="L191" s="1">
        <v>42.463999999999999</v>
      </c>
      <c r="M191" s="1">
        <v>22</v>
      </c>
      <c r="N191" s="9">
        <f>DATE(YEAR(TblLocations[[#This Row],[ODK_DateOfSubmission]]),MONTH(TblLocations[[#This Row],[ODK_DateOfSubmission]]),DAY(TblLocations[[#This Row],[ODK_DateOfSubmission]]))</f>
        <v>43358</v>
      </c>
      <c r="O191" s="1" t="str">
        <f>_xlfn.CONCAT( YEAR(TblLocations[[#This Row],[ODK_DateOfSubmission]]), "-",TEXT( MONTH(TblLocations[[#This Row],[ODK_DateOfSubmission]]),"00"))</f>
        <v>2018-09</v>
      </c>
    </row>
    <row r="192" spans="1:15" x14ac:dyDescent="0.25">
      <c r="A192" s="1">
        <v>2708033</v>
      </c>
      <c r="B192" s="1">
        <v>270803389</v>
      </c>
      <c r="C192" s="1">
        <v>18303</v>
      </c>
      <c r="D192" s="63">
        <v>43387.25552716435</v>
      </c>
      <c r="E192" s="54">
        <v>5</v>
      </c>
      <c r="F192" s="56" t="s">
        <v>72</v>
      </c>
      <c r="G192" s="56" t="s">
        <v>93</v>
      </c>
      <c r="H192" s="56" t="s">
        <v>433</v>
      </c>
      <c r="I192" s="56" t="s">
        <v>226</v>
      </c>
      <c r="J192" s="54" t="s">
        <v>227</v>
      </c>
      <c r="K192" s="1">
        <v>36.388599999999997</v>
      </c>
      <c r="L192" s="1">
        <v>42.463999999999999</v>
      </c>
      <c r="M192" s="1">
        <v>30</v>
      </c>
      <c r="N192" s="9">
        <f>DATE(YEAR(TblLocations[[#This Row],[ODK_DateOfSubmission]]),MONTH(TblLocations[[#This Row],[ODK_DateOfSubmission]]),DAY(TblLocations[[#This Row],[ODK_DateOfSubmission]]))</f>
        <v>43387</v>
      </c>
      <c r="O192" s="1" t="str">
        <f>_xlfn.CONCAT( YEAR(TblLocations[[#This Row],[ODK_DateOfSubmission]]), "-",TEXT( MONTH(TblLocations[[#This Row],[ODK_DateOfSubmission]]),"00"))</f>
        <v>2018-10</v>
      </c>
    </row>
    <row r="193" spans="1:15" x14ac:dyDescent="0.25">
      <c r="A193" s="1">
        <v>2708033</v>
      </c>
      <c r="B193" s="1">
        <v>270803391</v>
      </c>
      <c r="C193" s="1">
        <v>18303</v>
      </c>
      <c r="D193" s="63">
        <v>43444.683631134256</v>
      </c>
      <c r="E193" s="54">
        <v>6</v>
      </c>
      <c r="F193" s="56" t="s">
        <v>72</v>
      </c>
      <c r="G193" s="56" t="s">
        <v>93</v>
      </c>
      <c r="H193" s="56" t="s">
        <v>433</v>
      </c>
      <c r="I193" s="56" t="s">
        <v>226</v>
      </c>
      <c r="J193" s="54" t="s">
        <v>227</v>
      </c>
      <c r="K193" s="1">
        <v>36.388599999999997</v>
      </c>
      <c r="L193" s="1">
        <v>42.463999999999999</v>
      </c>
      <c r="M193" s="1">
        <v>18</v>
      </c>
      <c r="N193" s="9">
        <f>DATE(YEAR(TblLocations[[#This Row],[ODK_DateOfSubmission]]),MONTH(TblLocations[[#This Row],[ODK_DateOfSubmission]]),DAY(TblLocations[[#This Row],[ODK_DateOfSubmission]]))</f>
        <v>43444</v>
      </c>
      <c r="O193" s="1" t="str">
        <f>_xlfn.CONCAT( YEAR(TblLocations[[#This Row],[ODK_DateOfSubmission]]), "-",TEXT( MONTH(TblLocations[[#This Row],[ODK_DateOfSubmission]]),"00"))</f>
        <v>2018-12</v>
      </c>
    </row>
    <row r="194" spans="1:15" x14ac:dyDescent="0.25">
      <c r="A194" s="1">
        <v>2708050</v>
      </c>
      <c r="B194" s="1">
        <v>270805079</v>
      </c>
      <c r="C194" s="1">
        <v>17944</v>
      </c>
      <c r="D194" s="63">
        <v>43230.904670567128</v>
      </c>
      <c r="E194" s="54">
        <v>1</v>
      </c>
      <c r="F194" s="56" t="s">
        <v>72</v>
      </c>
      <c r="G194" s="56" t="s">
        <v>93</v>
      </c>
      <c r="H194" s="56" t="s">
        <v>438</v>
      </c>
      <c r="I194" s="56" t="s">
        <v>448</v>
      </c>
      <c r="J194" s="54" t="s">
        <v>449</v>
      </c>
      <c r="K194" s="1">
        <v>36.629461213699997</v>
      </c>
      <c r="L194" s="1">
        <v>42.598577791300002</v>
      </c>
      <c r="M194" s="1">
        <v>1</v>
      </c>
      <c r="N194" s="9">
        <f>DATE(YEAR(TblLocations[[#This Row],[ODK_DateOfSubmission]]),MONTH(TblLocations[[#This Row],[ODK_DateOfSubmission]]),DAY(TblLocations[[#This Row],[ODK_DateOfSubmission]]))</f>
        <v>43230</v>
      </c>
      <c r="O194" s="1" t="str">
        <f>_xlfn.CONCAT( YEAR(TblLocations[[#This Row],[ODK_DateOfSubmission]]), "-",TEXT( MONTH(TblLocations[[#This Row],[ODK_DateOfSubmission]]),"00"))</f>
        <v>2018-05</v>
      </c>
    </row>
    <row r="195" spans="1:15" x14ac:dyDescent="0.25">
      <c r="A195" s="1">
        <v>2708055</v>
      </c>
      <c r="B195" s="1">
        <v>270805580</v>
      </c>
      <c r="C195" s="1">
        <v>25695</v>
      </c>
      <c r="D195" s="63">
        <v>43240.744451388891</v>
      </c>
      <c r="E195" s="54">
        <v>1</v>
      </c>
      <c r="F195" s="56" t="s">
        <v>72</v>
      </c>
      <c r="G195" s="56" t="s">
        <v>93</v>
      </c>
      <c r="H195" s="56" t="s">
        <v>438</v>
      </c>
      <c r="I195" s="56" t="s">
        <v>450</v>
      </c>
      <c r="J195" s="54" t="s">
        <v>451</v>
      </c>
      <c r="K195" s="1">
        <v>36.688234970700002</v>
      </c>
      <c r="L195" s="1">
        <v>42.595698133900001</v>
      </c>
      <c r="M195" s="1">
        <v>5</v>
      </c>
      <c r="N195" s="9">
        <f>DATE(YEAR(TblLocations[[#This Row],[ODK_DateOfSubmission]]),MONTH(TblLocations[[#This Row],[ODK_DateOfSubmission]]),DAY(TblLocations[[#This Row],[ODK_DateOfSubmission]]))</f>
        <v>43240</v>
      </c>
      <c r="O195" s="1" t="str">
        <f>_xlfn.CONCAT( YEAR(TblLocations[[#This Row],[ODK_DateOfSubmission]]), "-",TEXT( MONTH(TblLocations[[#This Row],[ODK_DateOfSubmission]]),"00"))</f>
        <v>2018-05</v>
      </c>
    </row>
    <row r="196" spans="1:15" x14ac:dyDescent="0.25">
      <c r="A196" s="1">
        <v>2708101</v>
      </c>
      <c r="B196" s="1">
        <v>270810179</v>
      </c>
      <c r="C196" s="1">
        <v>17624</v>
      </c>
      <c r="D196" s="63">
        <v>43233.842682870367</v>
      </c>
      <c r="E196" s="54">
        <v>1</v>
      </c>
      <c r="F196" s="56" t="s">
        <v>72</v>
      </c>
      <c r="G196" s="56" t="s">
        <v>93</v>
      </c>
      <c r="H196" s="56" t="s">
        <v>438</v>
      </c>
      <c r="I196" s="56" t="s">
        <v>452</v>
      </c>
      <c r="J196" s="54" t="s">
        <v>453</v>
      </c>
      <c r="K196" s="1">
        <v>36.718336000000001</v>
      </c>
      <c r="L196" s="1">
        <v>42.557048000000002</v>
      </c>
      <c r="M196" s="1">
        <v>50</v>
      </c>
      <c r="N196" s="9">
        <f>DATE(YEAR(TblLocations[[#This Row],[ODK_DateOfSubmission]]),MONTH(TblLocations[[#This Row],[ODK_DateOfSubmission]]),DAY(TblLocations[[#This Row],[ODK_DateOfSubmission]]))</f>
        <v>43233</v>
      </c>
      <c r="O196" s="1" t="str">
        <f>_xlfn.CONCAT( YEAR(TblLocations[[#This Row],[ODK_DateOfSubmission]]), "-",TEXT( MONTH(TblLocations[[#This Row],[ODK_DateOfSubmission]]),"00"))</f>
        <v>2018-05</v>
      </c>
    </row>
    <row r="197" spans="1:15" x14ac:dyDescent="0.25">
      <c r="A197" s="1">
        <v>2708110</v>
      </c>
      <c r="B197" s="1">
        <v>270811091</v>
      </c>
      <c r="C197" s="1">
        <v>17439</v>
      </c>
      <c r="D197" s="63">
        <v>43444.683356678244</v>
      </c>
      <c r="E197" s="54">
        <v>6</v>
      </c>
      <c r="F197" s="56" t="s">
        <v>72</v>
      </c>
      <c r="G197" s="56" t="s">
        <v>93</v>
      </c>
      <c r="H197" s="56" t="s">
        <v>433</v>
      </c>
      <c r="I197" s="56" t="s">
        <v>454</v>
      </c>
      <c r="J197" s="54" t="s">
        <v>455</v>
      </c>
      <c r="K197" s="1">
        <v>36.442366999999997</v>
      </c>
      <c r="L197" s="1">
        <v>42.629674999999999</v>
      </c>
      <c r="M197" s="1">
        <v>5</v>
      </c>
      <c r="N197" s="9">
        <f>DATE(YEAR(TblLocations[[#This Row],[ODK_DateOfSubmission]]),MONTH(TblLocations[[#This Row],[ODK_DateOfSubmission]]),DAY(TblLocations[[#This Row],[ODK_DateOfSubmission]]))</f>
        <v>43444</v>
      </c>
      <c r="O197" s="1" t="str">
        <f>_xlfn.CONCAT( YEAR(TblLocations[[#This Row],[ODK_DateOfSubmission]]), "-",TEXT( MONTH(TblLocations[[#This Row],[ODK_DateOfSubmission]]),"00"))</f>
        <v>2018-12</v>
      </c>
    </row>
    <row r="198" spans="1:15" x14ac:dyDescent="0.25">
      <c r="A198" s="1">
        <v>2708128</v>
      </c>
      <c r="B198" s="1">
        <v>270812879</v>
      </c>
      <c r="C198" s="1">
        <v>17440</v>
      </c>
      <c r="D198" s="63">
        <v>43233.58622931713</v>
      </c>
      <c r="E198" s="54">
        <v>1</v>
      </c>
      <c r="F198" s="56" t="s">
        <v>72</v>
      </c>
      <c r="G198" s="56" t="s">
        <v>93</v>
      </c>
      <c r="H198" s="56" t="s">
        <v>433</v>
      </c>
      <c r="I198" s="56" t="s">
        <v>456</v>
      </c>
      <c r="J198" s="54" t="s">
        <v>457</v>
      </c>
      <c r="K198" s="1">
        <v>36.382869999999997</v>
      </c>
      <c r="L198" s="1">
        <v>42.449379999999998</v>
      </c>
      <c r="M198" s="1">
        <v>205</v>
      </c>
      <c r="N198" s="9">
        <f>DATE(YEAR(TblLocations[[#This Row],[ODK_DateOfSubmission]]),MONTH(TblLocations[[#This Row],[ODK_DateOfSubmission]]),DAY(TblLocations[[#This Row],[ODK_DateOfSubmission]]))</f>
        <v>43233</v>
      </c>
      <c r="O198" s="1" t="str">
        <f>_xlfn.CONCAT( YEAR(TblLocations[[#This Row],[ODK_DateOfSubmission]]), "-",TEXT( MONTH(TblLocations[[#This Row],[ODK_DateOfSubmission]]),"00"))</f>
        <v>2018-05</v>
      </c>
    </row>
    <row r="199" spans="1:15" x14ac:dyDescent="0.25">
      <c r="A199" s="1">
        <v>2708128</v>
      </c>
      <c r="B199" s="1">
        <v>270812883</v>
      </c>
      <c r="C199" s="1">
        <v>17440</v>
      </c>
      <c r="D199" s="63">
        <v>43295.558700891204</v>
      </c>
      <c r="E199" s="54">
        <v>2</v>
      </c>
      <c r="F199" s="56" t="s">
        <v>72</v>
      </c>
      <c r="G199" s="56" t="s">
        <v>93</v>
      </c>
      <c r="H199" s="56" t="s">
        <v>433</v>
      </c>
      <c r="I199" s="56" t="s">
        <v>456</v>
      </c>
      <c r="J199" s="54" t="s">
        <v>457</v>
      </c>
      <c r="K199" s="1">
        <v>36.382869999999997</v>
      </c>
      <c r="L199" s="1">
        <v>42.449379999999998</v>
      </c>
      <c r="M199" s="1">
        <v>41</v>
      </c>
      <c r="N199" s="9">
        <f>DATE(YEAR(TblLocations[[#This Row],[ODK_DateOfSubmission]]),MONTH(TblLocations[[#This Row],[ODK_DateOfSubmission]]),DAY(TblLocations[[#This Row],[ODK_DateOfSubmission]]))</f>
        <v>43295</v>
      </c>
      <c r="O199" s="1" t="str">
        <f>_xlfn.CONCAT( YEAR(TblLocations[[#This Row],[ODK_DateOfSubmission]]), "-",TEXT( MONTH(TblLocations[[#This Row],[ODK_DateOfSubmission]]),"00"))</f>
        <v>2018-07</v>
      </c>
    </row>
    <row r="200" spans="1:15" x14ac:dyDescent="0.25">
      <c r="A200" s="1">
        <v>2708128</v>
      </c>
      <c r="B200" s="1">
        <v>270812885</v>
      </c>
      <c r="C200" s="1">
        <v>17440</v>
      </c>
      <c r="D200" s="63">
        <v>43325.603925381947</v>
      </c>
      <c r="E200" s="54">
        <v>3</v>
      </c>
      <c r="F200" s="56" t="s">
        <v>72</v>
      </c>
      <c r="G200" s="56" t="s">
        <v>93</v>
      </c>
      <c r="H200" s="56" t="s">
        <v>433</v>
      </c>
      <c r="I200" s="56" t="s">
        <v>456</v>
      </c>
      <c r="J200" s="54" t="s">
        <v>457</v>
      </c>
      <c r="K200" s="1">
        <v>36.382869999999997</v>
      </c>
      <c r="L200" s="1">
        <v>42.449379999999998</v>
      </c>
      <c r="M200" s="1">
        <v>10</v>
      </c>
      <c r="N200" s="9">
        <f>DATE(YEAR(TblLocations[[#This Row],[ODK_DateOfSubmission]]),MONTH(TblLocations[[#This Row],[ODK_DateOfSubmission]]),DAY(TblLocations[[#This Row],[ODK_DateOfSubmission]]))</f>
        <v>43325</v>
      </c>
      <c r="O200" s="1" t="str">
        <f>_xlfn.CONCAT( YEAR(TblLocations[[#This Row],[ODK_DateOfSubmission]]), "-",TEXT( MONTH(TblLocations[[#This Row],[ODK_DateOfSubmission]]),"00"))</f>
        <v>2018-08</v>
      </c>
    </row>
    <row r="201" spans="1:15" x14ac:dyDescent="0.25">
      <c r="A201" s="1">
        <v>2708128</v>
      </c>
      <c r="B201" s="1">
        <v>270812888</v>
      </c>
      <c r="C201" s="1">
        <v>17440</v>
      </c>
      <c r="D201" s="63">
        <v>43358.33506041667</v>
      </c>
      <c r="E201" s="54">
        <v>4</v>
      </c>
      <c r="F201" s="56" t="s">
        <v>72</v>
      </c>
      <c r="G201" s="56" t="s">
        <v>93</v>
      </c>
      <c r="H201" s="56" t="s">
        <v>433</v>
      </c>
      <c r="I201" s="56" t="s">
        <v>456</v>
      </c>
      <c r="J201" s="54" t="s">
        <v>457</v>
      </c>
      <c r="K201" s="1">
        <v>36.382869999999997</v>
      </c>
      <c r="L201" s="1">
        <v>42.449379999999998</v>
      </c>
      <c r="M201" s="1">
        <v>15</v>
      </c>
      <c r="N201" s="9">
        <f>DATE(YEAR(TblLocations[[#This Row],[ODK_DateOfSubmission]]),MONTH(TblLocations[[#This Row],[ODK_DateOfSubmission]]),DAY(TblLocations[[#This Row],[ODK_DateOfSubmission]]))</f>
        <v>43358</v>
      </c>
      <c r="O201" s="1" t="str">
        <f>_xlfn.CONCAT( YEAR(TblLocations[[#This Row],[ODK_DateOfSubmission]]), "-",TEXT( MONTH(TblLocations[[#This Row],[ODK_DateOfSubmission]]),"00"))</f>
        <v>2018-09</v>
      </c>
    </row>
    <row r="202" spans="1:15" x14ac:dyDescent="0.25">
      <c r="A202" s="1">
        <v>2708128</v>
      </c>
      <c r="B202" s="1">
        <v>270812889</v>
      </c>
      <c r="C202" s="1">
        <v>17440</v>
      </c>
      <c r="D202" s="63">
        <v>43387.255448645832</v>
      </c>
      <c r="E202" s="54">
        <v>5</v>
      </c>
      <c r="F202" s="56" t="s">
        <v>72</v>
      </c>
      <c r="G202" s="56" t="s">
        <v>93</v>
      </c>
      <c r="H202" s="56" t="s">
        <v>433</v>
      </c>
      <c r="I202" s="56" t="s">
        <v>456</v>
      </c>
      <c r="J202" s="54" t="s">
        <v>457</v>
      </c>
      <c r="K202" s="1">
        <v>36.382869999999997</v>
      </c>
      <c r="L202" s="1">
        <v>42.449379999999998</v>
      </c>
      <c r="M202" s="1">
        <v>35</v>
      </c>
      <c r="N202" s="9">
        <f>DATE(YEAR(TblLocations[[#This Row],[ODK_DateOfSubmission]]),MONTH(TblLocations[[#This Row],[ODK_DateOfSubmission]]),DAY(TblLocations[[#This Row],[ODK_DateOfSubmission]]))</f>
        <v>43387</v>
      </c>
      <c r="O202" s="1" t="str">
        <f>_xlfn.CONCAT( YEAR(TblLocations[[#This Row],[ODK_DateOfSubmission]]), "-",TEXT( MONTH(TblLocations[[#This Row],[ODK_DateOfSubmission]]),"00"))</f>
        <v>2018-10</v>
      </c>
    </row>
    <row r="203" spans="1:15" x14ac:dyDescent="0.25">
      <c r="A203" s="1">
        <v>2708128</v>
      </c>
      <c r="B203" s="1">
        <v>270812891</v>
      </c>
      <c r="C203" s="1">
        <v>17440</v>
      </c>
      <c r="D203" s="63">
        <v>43444.683401817128</v>
      </c>
      <c r="E203" s="54">
        <v>6</v>
      </c>
      <c r="F203" s="56" t="s">
        <v>72</v>
      </c>
      <c r="G203" s="56" t="s">
        <v>93</v>
      </c>
      <c r="H203" s="56" t="s">
        <v>433</v>
      </c>
      <c r="I203" s="56" t="s">
        <v>456</v>
      </c>
      <c r="J203" s="54" t="s">
        <v>457</v>
      </c>
      <c r="K203" s="1">
        <v>36.382869999999997</v>
      </c>
      <c r="L203" s="1">
        <v>42.449379999999998</v>
      </c>
      <c r="M203" s="1">
        <v>13</v>
      </c>
      <c r="N203" s="9">
        <f>DATE(YEAR(TblLocations[[#This Row],[ODK_DateOfSubmission]]),MONTH(TblLocations[[#This Row],[ODK_DateOfSubmission]]),DAY(TblLocations[[#This Row],[ODK_DateOfSubmission]]))</f>
        <v>43444</v>
      </c>
      <c r="O203" s="1" t="str">
        <f>_xlfn.CONCAT( YEAR(TblLocations[[#This Row],[ODK_DateOfSubmission]]), "-",TEXT( MONTH(TblLocations[[#This Row],[ODK_DateOfSubmission]]),"00"))</f>
        <v>2018-12</v>
      </c>
    </row>
    <row r="204" spans="1:15" x14ac:dyDescent="0.25">
      <c r="A204" s="1">
        <v>2708128</v>
      </c>
      <c r="B204" s="1">
        <v>270812893</v>
      </c>
      <c r="C204" s="1">
        <v>17440</v>
      </c>
      <c r="D204" s="63">
        <v>43554.959195798612</v>
      </c>
      <c r="E204" s="54">
        <v>8</v>
      </c>
      <c r="F204" s="56" t="s">
        <v>72</v>
      </c>
      <c r="G204" s="56" t="s">
        <v>93</v>
      </c>
      <c r="H204" s="56" t="s">
        <v>433</v>
      </c>
      <c r="I204" s="56" t="s">
        <v>456</v>
      </c>
      <c r="J204" s="54" t="s">
        <v>457</v>
      </c>
      <c r="K204" s="1">
        <v>36.382869999999997</v>
      </c>
      <c r="L204" s="1">
        <v>42.449379999999998</v>
      </c>
      <c r="M204" s="1">
        <v>20</v>
      </c>
      <c r="N204" s="9">
        <f>DATE(YEAR(TblLocations[[#This Row],[ODK_DateOfSubmission]]),MONTH(TblLocations[[#This Row],[ODK_DateOfSubmission]]),DAY(TblLocations[[#This Row],[ODK_DateOfSubmission]]))</f>
        <v>43554</v>
      </c>
      <c r="O204" s="1" t="str">
        <f>_xlfn.CONCAT( YEAR(TblLocations[[#This Row],[ODK_DateOfSubmission]]), "-",TEXT( MONTH(TblLocations[[#This Row],[ODK_DateOfSubmission]]),"00"))</f>
        <v>2019-03</v>
      </c>
    </row>
    <row r="205" spans="1:15" x14ac:dyDescent="0.25">
      <c r="A205" s="1">
        <v>2708129</v>
      </c>
      <c r="B205" s="1">
        <v>270812979</v>
      </c>
      <c r="C205" s="1">
        <v>18006</v>
      </c>
      <c r="D205" s="63">
        <v>43233.586277349539</v>
      </c>
      <c r="E205" s="54">
        <v>1</v>
      </c>
      <c r="F205" s="56" t="s">
        <v>72</v>
      </c>
      <c r="G205" s="56" t="s">
        <v>93</v>
      </c>
      <c r="H205" s="56" t="s">
        <v>433</v>
      </c>
      <c r="I205" s="56" t="s">
        <v>222</v>
      </c>
      <c r="J205" s="54" t="s">
        <v>223</v>
      </c>
      <c r="K205" s="1">
        <v>36.371630000000003</v>
      </c>
      <c r="L205" s="1">
        <v>42.460619999999999</v>
      </c>
      <c r="M205" s="1">
        <v>50</v>
      </c>
      <c r="N205" s="9">
        <f>DATE(YEAR(TblLocations[[#This Row],[ODK_DateOfSubmission]]),MONTH(TblLocations[[#This Row],[ODK_DateOfSubmission]]),DAY(TblLocations[[#This Row],[ODK_DateOfSubmission]]))</f>
        <v>43233</v>
      </c>
      <c r="O205" s="1" t="str">
        <f>_xlfn.CONCAT( YEAR(TblLocations[[#This Row],[ODK_DateOfSubmission]]), "-",TEXT( MONTH(TblLocations[[#This Row],[ODK_DateOfSubmission]]),"00"))</f>
        <v>2018-05</v>
      </c>
    </row>
    <row r="206" spans="1:15" x14ac:dyDescent="0.25">
      <c r="A206" s="1">
        <v>2708129</v>
      </c>
      <c r="B206" s="1">
        <v>270812983</v>
      </c>
      <c r="C206" s="1">
        <v>18006</v>
      </c>
      <c r="D206" s="63">
        <v>43295.558721145833</v>
      </c>
      <c r="E206" s="54">
        <v>2</v>
      </c>
      <c r="F206" s="56" t="s">
        <v>72</v>
      </c>
      <c r="G206" s="56" t="s">
        <v>93</v>
      </c>
      <c r="H206" s="56" t="s">
        <v>433</v>
      </c>
      <c r="I206" s="56" t="s">
        <v>222</v>
      </c>
      <c r="J206" s="54" t="s">
        <v>223</v>
      </c>
      <c r="K206" s="1">
        <v>36.371630000000003</v>
      </c>
      <c r="L206" s="1">
        <v>42.460619999999999</v>
      </c>
      <c r="M206" s="1">
        <v>20</v>
      </c>
      <c r="N206" s="9">
        <f>DATE(YEAR(TblLocations[[#This Row],[ODK_DateOfSubmission]]),MONTH(TblLocations[[#This Row],[ODK_DateOfSubmission]]),DAY(TblLocations[[#This Row],[ODK_DateOfSubmission]]))</f>
        <v>43295</v>
      </c>
      <c r="O206" s="1" t="str">
        <f>_xlfn.CONCAT( YEAR(TblLocations[[#This Row],[ODK_DateOfSubmission]]), "-",TEXT( MONTH(TblLocations[[#This Row],[ODK_DateOfSubmission]]),"00"))</f>
        <v>2018-07</v>
      </c>
    </row>
    <row r="207" spans="1:15" x14ac:dyDescent="0.25">
      <c r="A207" s="1">
        <v>2708129</v>
      </c>
      <c r="B207" s="1">
        <v>270812985</v>
      </c>
      <c r="C207" s="1">
        <v>18006</v>
      </c>
      <c r="D207" s="63">
        <v>43325.603975578706</v>
      </c>
      <c r="E207" s="54">
        <v>3</v>
      </c>
      <c r="F207" s="56" t="s">
        <v>72</v>
      </c>
      <c r="G207" s="56" t="s">
        <v>93</v>
      </c>
      <c r="H207" s="56" t="s">
        <v>433</v>
      </c>
      <c r="I207" s="56" t="s">
        <v>222</v>
      </c>
      <c r="J207" s="54" t="s">
        <v>223</v>
      </c>
      <c r="K207" s="1">
        <v>36.371630000000003</v>
      </c>
      <c r="L207" s="1">
        <v>42.460619999999999</v>
      </c>
      <c r="M207" s="1">
        <v>30</v>
      </c>
      <c r="N207" s="9">
        <f>DATE(YEAR(TblLocations[[#This Row],[ODK_DateOfSubmission]]),MONTH(TblLocations[[#This Row],[ODK_DateOfSubmission]]),DAY(TblLocations[[#This Row],[ODK_DateOfSubmission]]))</f>
        <v>43325</v>
      </c>
      <c r="O207" s="1" t="str">
        <f>_xlfn.CONCAT( YEAR(TblLocations[[#This Row],[ODK_DateOfSubmission]]), "-",TEXT( MONTH(TblLocations[[#This Row],[ODK_DateOfSubmission]]),"00"))</f>
        <v>2018-08</v>
      </c>
    </row>
    <row r="208" spans="1:15" x14ac:dyDescent="0.25">
      <c r="A208" s="1">
        <v>2708129</v>
      </c>
      <c r="B208" s="1">
        <v>270812988</v>
      </c>
      <c r="C208" s="1">
        <v>18006</v>
      </c>
      <c r="D208" s="63">
        <v>43358.335159525464</v>
      </c>
      <c r="E208" s="54">
        <v>4</v>
      </c>
      <c r="F208" s="56" t="s">
        <v>72</v>
      </c>
      <c r="G208" s="56" t="s">
        <v>93</v>
      </c>
      <c r="H208" s="56" t="s">
        <v>433</v>
      </c>
      <c r="I208" s="56" t="s">
        <v>222</v>
      </c>
      <c r="J208" s="54" t="s">
        <v>223</v>
      </c>
      <c r="K208" s="1">
        <v>36.371630000000003</v>
      </c>
      <c r="L208" s="1">
        <v>42.460619999999999</v>
      </c>
      <c r="M208" s="1">
        <v>30</v>
      </c>
      <c r="N208" s="9">
        <f>DATE(YEAR(TblLocations[[#This Row],[ODK_DateOfSubmission]]),MONTH(TblLocations[[#This Row],[ODK_DateOfSubmission]]),DAY(TblLocations[[#This Row],[ODK_DateOfSubmission]]))</f>
        <v>43358</v>
      </c>
      <c r="O208" s="1" t="str">
        <f>_xlfn.CONCAT( YEAR(TblLocations[[#This Row],[ODK_DateOfSubmission]]), "-",TEXT( MONTH(TblLocations[[#This Row],[ODK_DateOfSubmission]]),"00"))</f>
        <v>2018-09</v>
      </c>
    </row>
    <row r="209" spans="1:15" x14ac:dyDescent="0.25">
      <c r="A209" s="1">
        <v>2708129</v>
      </c>
      <c r="B209" s="1">
        <v>270812989</v>
      </c>
      <c r="C209" s="1">
        <v>18006</v>
      </c>
      <c r="D209" s="63">
        <v>43387.255500462961</v>
      </c>
      <c r="E209" s="54">
        <v>5</v>
      </c>
      <c r="F209" s="56" t="s">
        <v>72</v>
      </c>
      <c r="G209" s="56" t="s">
        <v>93</v>
      </c>
      <c r="H209" s="56" t="s">
        <v>433</v>
      </c>
      <c r="I209" s="56" t="s">
        <v>222</v>
      </c>
      <c r="J209" s="54" t="s">
        <v>223</v>
      </c>
      <c r="K209" s="1">
        <v>36.371630000000003</v>
      </c>
      <c r="L209" s="1">
        <v>42.460619999999999</v>
      </c>
      <c r="M209" s="1">
        <v>52</v>
      </c>
      <c r="N209" s="9">
        <f>DATE(YEAR(TblLocations[[#This Row],[ODK_DateOfSubmission]]),MONTH(TblLocations[[#This Row],[ODK_DateOfSubmission]]),DAY(TblLocations[[#This Row],[ODK_DateOfSubmission]]))</f>
        <v>43387</v>
      </c>
      <c r="O209" s="1" t="str">
        <f>_xlfn.CONCAT( YEAR(TblLocations[[#This Row],[ODK_DateOfSubmission]]), "-",TEXT( MONTH(TblLocations[[#This Row],[ODK_DateOfSubmission]]),"00"))</f>
        <v>2018-10</v>
      </c>
    </row>
    <row r="210" spans="1:15" x14ac:dyDescent="0.25">
      <c r="A210" s="1">
        <v>2708129</v>
      </c>
      <c r="B210" s="1">
        <v>270812992</v>
      </c>
      <c r="C210" s="1">
        <v>18006</v>
      </c>
      <c r="D210" s="63">
        <v>43497.878277662036</v>
      </c>
      <c r="E210" s="54">
        <v>7</v>
      </c>
      <c r="F210" s="56" t="s">
        <v>72</v>
      </c>
      <c r="G210" s="56" t="s">
        <v>93</v>
      </c>
      <c r="H210" s="56" t="s">
        <v>433</v>
      </c>
      <c r="I210" s="56" t="s">
        <v>222</v>
      </c>
      <c r="J210" s="54" t="s">
        <v>223</v>
      </c>
      <c r="K210" s="1">
        <v>36.371630000000003</v>
      </c>
      <c r="L210" s="1">
        <v>42.460619999999999</v>
      </c>
      <c r="M210" s="1">
        <v>40</v>
      </c>
      <c r="N210" s="9">
        <f>DATE(YEAR(TblLocations[[#This Row],[ODK_DateOfSubmission]]),MONTH(TblLocations[[#This Row],[ODK_DateOfSubmission]]),DAY(TblLocations[[#This Row],[ODK_DateOfSubmission]]))</f>
        <v>43497</v>
      </c>
      <c r="O210" s="1" t="str">
        <f>_xlfn.CONCAT( YEAR(TblLocations[[#This Row],[ODK_DateOfSubmission]]), "-",TEXT( MONTH(TblLocations[[#This Row],[ODK_DateOfSubmission]]),"00"))</f>
        <v>2019-02</v>
      </c>
    </row>
    <row r="211" spans="1:15" x14ac:dyDescent="0.25">
      <c r="A211" s="1">
        <v>2708130</v>
      </c>
      <c r="B211" s="1">
        <v>270813093</v>
      </c>
      <c r="C211" s="1">
        <v>18302</v>
      </c>
      <c r="D211" s="63">
        <v>43542.682387766203</v>
      </c>
      <c r="E211" s="54">
        <v>8</v>
      </c>
      <c r="F211" s="56" t="s">
        <v>72</v>
      </c>
      <c r="G211" s="56" t="s">
        <v>93</v>
      </c>
      <c r="H211" s="56" t="s">
        <v>433</v>
      </c>
      <c r="I211" s="56" t="s">
        <v>458</v>
      </c>
      <c r="J211" s="54" t="s">
        <v>459</v>
      </c>
      <c r="K211" s="1">
        <v>36.374969999999998</v>
      </c>
      <c r="L211" s="1">
        <v>42.432729999999999</v>
      </c>
      <c r="M211" s="1">
        <v>10</v>
      </c>
      <c r="N211" s="9">
        <f>DATE(YEAR(TblLocations[[#This Row],[ODK_DateOfSubmission]]),MONTH(TblLocations[[#This Row],[ODK_DateOfSubmission]]),DAY(TblLocations[[#This Row],[ODK_DateOfSubmission]]))</f>
        <v>43542</v>
      </c>
      <c r="O211" s="1" t="str">
        <f>_xlfn.CONCAT( YEAR(TblLocations[[#This Row],[ODK_DateOfSubmission]]), "-",TEXT( MONTH(TblLocations[[#This Row],[ODK_DateOfSubmission]]),"00"))</f>
        <v>2019-03</v>
      </c>
    </row>
    <row r="212" spans="1:15" x14ac:dyDescent="0.25">
      <c r="A212" s="1">
        <v>2708137</v>
      </c>
      <c r="B212" s="1">
        <v>270813788</v>
      </c>
      <c r="C212" s="1">
        <v>33275</v>
      </c>
      <c r="D212" s="63">
        <v>43358.335801770831</v>
      </c>
      <c r="E212" s="54">
        <v>4</v>
      </c>
      <c r="F212" s="56" t="s">
        <v>72</v>
      </c>
      <c r="G212" s="56" t="s">
        <v>93</v>
      </c>
      <c r="H212" s="56" t="s">
        <v>433</v>
      </c>
      <c r="I212" s="56" t="s">
        <v>460</v>
      </c>
      <c r="J212" s="54" t="s">
        <v>461</v>
      </c>
      <c r="K212" s="1">
        <v>36.363750000000003</v>
      </c>
      <c r="L212" s="1">
        <v>42.456800000000001</v>
      </c>
      <c r="M212" s="1">
        <v>20</v>
      </c>
      <c r="N212" s="9">
        <f>DATE(YEAR(TblLocations[[#This Row],[ODK_DateOfSubmission]]),MONTH(TblLocations[[#This Row],[ODK_DateOfSubmission]]),DAY(TblLocations[[#This Row],[ODK_DateOfSubmission]]))</f>
        <v>43358</v>
      </c>
      <c r="O212" s="1" t="str">
        <f>_xlfn.CONCAT( YEAR(TblLocations[[#This Row],[ODK_DateOfSubmission]]), "-",TEXT( MONTH(TblLocations[[#This Row],[ODK_DateOfSubmission]]),"00"))</f>
        <v>2018-09</v>
      </c>
    </row>
    <row r="213" spans="1:15" x14ac:dyDescent="0.25">
      <c r="A213" s="1">
        <v>2708138</v>
      </c>
      <c r="B213" s="1">
        <v>270813893</v>
      </c>
      <c r="C213" s="1">
        <v>33276</v>
      </c>
      <c r="D213" s="63">
        <v>43554.959391168981</v>
      </c>
      <c r="E213" s="54">
        <v>8</v>
      </c>
      <c r="F213" s="56" t="s">
        <v>72</v>
      </c>
      <c r="G213" s="56" t="s">
        <v>93</v>
      </c>
      <c r="H213" s="56" t="s">
        <v>433</v>
      </c>
      <c r="I213" s="56" t="s">
        <v>462</v>
      </c>
      <c r="J213" s="54" t="s">
        <v>463</v>
      </c>
      <c r="K213" s="1">
        <v>36.367109999999997</v>
      </c>
      <c r="L213" s="1">
        <v>42.455249999999999</v>
      </c>
      <c r="M213" s="1">
        <v>1</v>
      </c>
      <c r="N213" s="9">
        <f>DATE(YEAR(TblLocations[[#This Row],[ODK_DateOfSubmission]]),MONTH(TblLocations[[#This Row],[ODK_DateOfSubmission]]),DAY(TblLocations[[#This Row],[ODK_DateOfSubmission]]))</f>
        <v>43554</v>
      </c>
      <c r="O213" s="1" t="str">
        <f>_xlfn.CONCAT( YEAR(TblLocations[[#This Row],[ODK_DateOfSubmission]]), "-",TEXT( MONTH(TblLocations[[#This Row],[ODK_DateOfSubmission]]),"00"))</f>
        <v>2019-03</v>
      </c>
    </row>
    <row r="214" spans="1:15" x14ac:dyDescent="0.25">
      <c r="A214" s="1">
        <v>2708139</v>
      </c>
      <c r="B214" s="1">
        <v>270813985</v>
      </c>
      <c r="C214" s="1">
        <v>33277</v>
      </c>
      <c r="D214" s="63">
        <v>43325.604261423614</v>
      </c>
      <c r="E214" s="54">
        <v>3</v>
      </c>
      <c r="F214" s="56" t="s">
        <v>72</v>
      </c>
      <c r="G214" s="56" t="s">
        <v>93</v>
      </c>
      <c r="H214" s="56" t="s">
        <v>433</v>
      </c>
      <c r="I214" s="56" t="s">
        <v>464</v>
      </c>
      <c r="J214" s="54" t="s">
        <v>465</v>
      </c>
      <c r="K214" s="1">
        <v>36.379800000000003</v>
      </c>
      <c r="L214" s="1">
        <v>42.459829999999997</v>
      </c>
      <c r="M214" s="1">
        <v>10</v>
      </c>
      <c r="N214" s="9">
        <f>DATE(YEAR(TblLocations[[#This Row],[ODK_DateOfSubmission]]),MONTH(TblLocations[[#This Row],[ODK_DateOfSubmission]]),DAY(TblLocations[[#This Row],[ODK_DateOfSubmission]]))</f>
        <v>43325</v>
      </c>
      <c r="O214" s="1" t="str">
        <f>_xlfn.CONCAT( YEAR(TblLocations[[#This Row],[ODK_DateOfSubmission]]), "-",TEXT( MONTH(TblLocations[[#This Row],[ODK_DateOfSubmission]]),"00"))</f>
        <v>2018-08</v>
      </c>
    </row>
    <row r="215" spans="1:15" x14ac:dyDescent="0.25">
      <c r="A215" s="1">
        <v>2708139</v>
      </c>
      <c r="B215" s="1">
        <v>270813988</v>
      </c>
      <c r="C215" s="1">
        <v>33277</v>
      </c>
      <c r="D215" s="63">
        <v>43358.335892939816</v>
      </c>
      <c r="E215" s="54">
        <v>4</v>
      </c>
      <c r="F215" s="56" t="s">
        <v>72</v>
      </c>
      <c r="G215" s="56" t="s">
        <v>93</v>
      </c>
      <c r="H215" s="56" t="s">
        <v>433</v>
      </c>
      <c r="I215" s="56" t="s">
        <v>464</v>
      </c>
      <c r="J215" s="54" t="s">
        <v>465</v>
      </c>
      <c r="K215" s="1">
        <v>36.379800000000003</v>
      </c>
      <c r="L215" s="1">
        <v>42.459829999999997</v>
      </c>
      <c r="M215" s="1">
        <v>30</v>
      </c>
      <c r="N215" s="9">
        <f>DATE(YEAR(TblLocations[[#This Row],[ODK_DateOfSubmission]]),MONTH(TblLocations[[#This Row],[ODK_DateOfSubmission]]),DAY(TblLocations[[#This Row],[ODK_DateOfSubmission]]))</f>
        <v>43358</v>
      </c>
      <c r="O215" s="1" t="str">
        <f>_xlfn.CONCAT( YEAR(TblLocations[[#This Row],[ODK_DateOfSubmission]]), "-",TEXT( MONTH(TblLocations[[#This Row],[ODK_DateOfSubmission]]),"00"))</f>
        <v>2018-09</v>
      </c>
    </row>
    <row r="216" spans="1:15" x14ac:dyDescent="0.25">
      <c r="A216" s="1">
        <v>2708139</v>
      </c>
      <c r="B216" s="1">
        <v>270813989</v>
      </c>
      <c r="C216" s="1">
        <v>33277</v>
      </c>
      <c r="D216" s="63">
        <v>43387.255664386576</v>
      </c>
      <c r="E216" s="54">
        <v>5</v>
      </c>
      <c r="F216" s="56" t="s">
        <v>72</v>
      </c>
      <c r="G216" s="56" t="s">
        <v>93</v>
      </c>
      <c r="H216" s="56" t="s">
        <v>433</v>
      </c>
      <c r="I216" s="56" t="s">
        <v>464</v>
      </c>
      <c r="J216" s="54" t="s">
        <v>465</v>
      </c>
      <c r="K216" s="1">
        <v>36.379800000000003</v>
      </c>
      <c r="L216" s="1">
        <v>42.459829999999997</v>
      </c>
      <c r="M216" s="1">
        <v>135</v>
      </c>
      <c r="N216" s="9">
        <f>DATE(YEAR(TblLocations[[#This Row],[ODK_DateOfSubmission]]),MONTH(TblLocations[[#This Row],[ODK_DateOfSubmission]]),DAY(TblLocations[[#This Row],[ODK_DateOfSubmission]]))</f>
        <v>43387</v>
      </c>
      <c r="O216" s="1" t="str">
        <f>_xlfn.CONCAT( YEAR(TblLocations[[#This Row],[ODK_DateOfSubmission]]), "-",TEXT( MONTH(TblLocations[[#This Row],[ODK_DateOfSubmission]]),"00"))</f>
        <v>2018-10</v>
      </c>
    </row>
    <row r="217" spans="1:15" x14ac:dyDescent="0.25">
      <c r="A217" s="1">
        <v>2708139</v>
      </c>
      <c r="B217" s="1">
        <v>270813991</v>
      </c>
      <c r="C217" s="1">
        <v>33277</v>
      </c>
      <c r="D217" s="63">
        <v>43444.683077893518</v>
      </c>
      <c r="E217" s="54">
        <v>6</v>
      </c>
      <c r="F217" s="56" t="s">
        <v>72</v>
      </c>
      <c r="G217" s="56" t="s">
        <v>93</v>
      </c>
      <c r="H217" s="56" t="s">
        <v>433</v>
      </c>
      <c r="I217" s="56" t="s">
        <v>464</v>
      </c>
      <c r="J217" s="54" t="s">
        <v>465</v>
      </c>
      <c r="K217" s="1">
        <v>36.379800000000003</v>
      </c>
      <c r="L217" s="1">
        <v>42.459829999999997</v>
      </c>
      <c r="M217" s="1">
        <v>20</v>
      </c>
      <c r="N217" s="9">
        <f>DATE(YEAR(TblLocations[[#This Row],[ODK_DateOfSubmission]]),MONTH(TblLocations[[#This Row],[ODK_DateOfSubmission]]),DAY(TblLocations[[#This Row],[ODK_DateOfSubmission]]))</f>
        <v>43444</v>
      </c>
      <c r="O217" s="1" t="str">
        <f>_xlfn.CONCAT( YEAR(TblLocations[[#This Row],[ODK_DateOfSubmission]]), "-",TEXT( MONTH(TblLocations[[#This Row],[ODK_DateOfSubmission]]),"00"))</f>
        <v>2018-12</v>
      </c>
    </row>
    <row r="218" spans="1:15" x14ac:dyDescent="0.25">
      <c r="A218" s="1">
        <v>2708139</v>
      </c>
      <c r="B218" s="1">
        <v>270813992</v>
      </c>
      <c r="C218" s="1">
        <v>33277</v>
      </c>
      <c r="D218" s="63">
        <v>43497.880112500003</v>
      </c>
      <c r="E218" s="54">
        <v>7</v>
      </c>
      <c r="F218" s="56" t="s">
        <v>72</v>
      </c>
      <c r="G218" s="56" t="s">
        <v>93</v>
      </c>
      <c r="H218" s="56" t="s">
        <v>433</v>
      </c>
      <c r="I218" s="56" t="s">
        <v>464</v>
      </c>
      <c r="J218" s="54" t="s">
        <v>465</v>
      </c>
      <c r="K218" s="1">
        <v>36.379800000000003</v>
      </c>
      <c r="L218" s="1">
        <v>42.459829999999997</v>
      </c>
      <c r="M218" s="1">
        <v>152</v>
      </c>
      <c r="N218" s="9">
        <f>DATE(YEAR(TblLocations[[#This Row],[ODK_DateOfSubmission]]),MONTH(TblLocations[[#This Row],[ODK_DateOfSubmission]]),DAY(TblLocations[[#This Row],[ODK_DateOfSubmission]]))</f>
        <v>43497</v>
      </c>
      <c r="O218" s="1" t="str">
        <f>_xlfn.CONCAT( YEAR(TblLocations[[#This Row],[ODK_DateOfSubmission]]), "-",TEXT( MONTH(TblLocations[[#This Row],[ODK_DateOfSubmission]]),"00"))</f>
        <v>2019-02</v>
      </c>
    </row>
    <row r="219" spans="1:15" x14ac:dyDescent="0.25">
      <c r="A219" s="1">
        <v>2708139</v>
      </c>
      <c r="B219" s="1">
        <v>270813993</v>
      </c>
      <c r="C219" s="1">
        <v>33277</v>
      </c>
      <c r="D219" s="63">
        <v>43542.682307407405</v>
      </c>
      <c r="E219" s="54">
        <v>8</v>
      </c>
      <c r="F219" s="56" t="s">
        <v>72</v>
      </c>
      <c r="G219" s="56" t="s">
        <v>93</v>
      </c>
      <c r="H219" s="56" t="s">
        <v>433</v>
      </c>
      <c r="I219" s="56" t="s">
        <v>464</v>
      </c>
      <c r="J219" s="54" t="s">
        <v>465</v>
      </c>
      <c r="K219" s="1">
        <v>36.379800000000003</v>
      </c>
      <c r="L219" s="1">
        <v>42.459829999999997</v>
      </c>
      <c r="M219" s="1">
        <v>44</v>
      </c>
      <c r="N219" s="9">
        <f>DATE(YEAR(TblLocations[[#This Row],[ODK_DateOfSubmission]]),MONTH(TblLocations[[#This Row],[ODK_DateOfSubmission]]),DAY(TblLocations[[#This Row],[ODK_DateOfSubmission]]))</f>
        <v>43542</v>
      </c>
      <c r="O219" s="1" t="str">
        <f>_xlfn.CONCAT( YEAR(TblLocations[[#This Row],[ODK_DateOfSubmission]]), "-",TEXT( MONTH(TblLocations[[#This Row],[ODK_DateOfSubmission]]),"00"))</f>
        <v>2019-03</v>
      </c>
    </row>
    <row r="220" spans="1:15" x14ac:dyDescent="0.25">
      <c r="A220" s="1">
        <v>2708140</v>
      </c>
      <c r="B220" s="1">
        <v>270814079</v>
      </c>
      <c r="C220" s="1">
        <v>33278</v>
      </c>
      <c r="D220" s="63">
        <v>43233.618861030096</v>
      </c>
      <c r="E220" s="54">
        <v>1</v>
      </c>
      <c r="F220" s="56" t="s">
        <v>72</v>
      </c>
      <c r="G220" s="56" t="s">
        <v>93</v>
      </c>
      <c r="H220" s="56" t="s">
        <v>433</v>
      </c>
      <c r="I220" s="56" t="s">
        <v>466</v>
      </c>
      <c r="J220" s="54" t="s">
        <v>467</v>
      </c>
      <c r="K220" s="1">
        <v>36.388269999999999</v>
      </c>
      <c r="L220" s="1">
        <v>42.450479999999999</v>
      </c>
      <c r="M220" s="1">
        <v>250</v>
      </c>
      <c r="N220" s="9">
        <f>DATE(YEAR(TblLocations[[#This Row],[ODK_DateOfSubmission]]),MONTH(TblLocations[[#This Row],[ODK_DateOfSubmission]]),DAY(TblLocations[[#This Row],[ODK_DateOfSubmission]]))</f>
        <v>43233</v>
      </c>
      <c r="O220" s="1" t="str">
        <f>_xlfn.CONCAT( YEAR(TblLocations[[#This Row],[ODK_DateOfSubmission]]), "-",TEXT( MONTH(TblLocations[[#This Row],[ODK_DateOfSubmission]]),"00"))</f>
        <v>2018-05</v>
      </c>
    </row>
    <row r="221" spans="1:15" x14ac:dyDescent="0.25">
      <c r="A221" s="1">
        <v>2708140</v>
      </c>
      <c r="B221" s="1">
        <v>270814083</v>
      </c>
      <c r="C221" s="1">
        <v>33278</v>
      </c>
      <c r="D221" s="63">
        <v>43295.559072835647</v>
      </c>
      <c r="E221" s="54">
        <v>2</v>
      </c>
      <c r="F221" s="56" t="s">
        <v>72</v>
      </c>
      <c r="G221" s="56" t="s">
        <v>93</v>
      </c>
      <c r="H221" s="56" t="s">
        <v>433</v>
      </c>
      <c r="I221" s="56" t="s">
        <v>466</v>
      </c>
      <c r="J221" s="54" t="s">
        <v>467</v>
      </c>
      <c r="K221" s="1">
        <v>36.388269999999999</v>
      </c>
      <c r="L221" s="1">
        <v>42.450479999999999</v>
      </c>
      <c r="M221" s="1">
        <v>55</v>
      </c>
      <c r="N221" s="9">
        <f>DATE(YEAR(TblLocations[[#This Row],[ODK_DateOfSubmission]]),MONTH(TblLocations[[#This Row],[ODK_DateOfSubmission]]),DAY(TblLocations[[#This Row],[ODK_DateOfSubmission]]))</f>
        <v>43295</v>
      </c>
      <c r="O221" s="1" t="str">
        <f>_xlfn.CONCAT( YEAR(TblLocations[[#This Row],[ODK_DateOfSubmission]]), "-",TEXT( MONTH(TblLocations[[#This Row],[ODK_DateOfSubmission]]),"00"))</f>
        <v>2018-07</v>
      </c>
    </row>
    <row r="222" spans="1:15" x14ac:dyDescent="0.25">
      <c r="A222" s="1">
        <v>2708140</v>
      </c>
      <c r="B222" s="1">
        <v>270814085</v>
      </c>
      <c r="C222" s="1">
        <v>33278</v>
      </c>
      <c r="D222" s="63">
        <v>43325.604268483796</v>
      </c>
      <c r="E222" s="54">
        <v>3</v>
      </c>
      <c r="F222" s="56" t="s">
        <v>72</v>
      </c>
      <c r="G222" s="56" t="s">
        <v>93</v>
      </c>
      <c r="H222" s="56" t="s">
        <v>433</v>
      </c>
      <c r="I222" s="56" t="s">
        <v>466</v>
      </c>
      <c r="J222" s="54" t="s">
        <v>467</v>
      </c>
      <c r="K222" s="1">
        <v>36.388269999999999</v>
      </c>
      <c r="L222" s="1">
        <v>42.450479999999999</v>
      </c>
      <c r="M222" s="1">
        <v>65</v>
      </c>
      <c r="N222" s="9">
        <f>DATE(YEAR(TblLocations[[#This Row],[ODK_DateOfSubmission]]),MONTH(TblLocations[[#This Row],[ODK_DateOfSubmission]]),DAY(TblLocations[[#This Row],[ODK_DateOfSubmission]]))</f>
        <v>43325</v>
      </c>
      <c r="O222" s="1" t="str">
        <f>_xlfn.CONCAT( YEAR(TblLocations[[#This Row],[ODK_DateOfSubmission]]), "-",TEXT( MONTH(TblLocations[[#This Row],[ODK_DateOfSubmission]]),"00"))</f>
        <v>2018-08</v>
      </c>
    </row>
    <row r="223" spans="1:15" x14ac:dyDescent="0.25">
      <c r="A223" s="1">
        <v>2708140</v>
      </c>
      <c r="B223" s="1">
        <v>270814088</v>
      </c>
      <c r="C223" s="1">
        <v>33278</v>
      </c>
      <c r="D223" s="63">
        <v>43358.335997685186</v>
      </c>
      <c r="E223" s="54">
        <v>4</v>
      </c>
      <c r="F223" s="56" t="s">
        <v>72</v>
      </c>
      <c r="G223" s="56" t="s">
        <v>93</v>
      </c>
      <c r="H223" s="56" t="s">
        <v>433</v>
      </c>
      <c r="I223" s="56" t="s">
        <v>466</v>
      </c>
      <c r="J223" s="54" t="s">
        <v>467</v>
      </c>
      <c r="K223" s="1">
        <v>36.388269999999999</v>
      </c>
      <c r="L223" s="1">
        <v>42.450479999999999</v>
      </c>
      <c r="M223" s="1">
        <v>32</v>
      </c>
      <c r="N223" s="9">
        <f>DATE(YEAR(TblLocations[[#This Row],[ODK_DateOfSubmission]]),MONTH(TblLocations[[#This Row],[ODK_DateOfSubmission]]),DAY(TblLocations[[#This Row],[ODK_DateOfSubmission]]))</f>
        <v>43358</v>
      </c>
      <c r="O223" s="1" t="str">
        <f>_xlfn.CONCAT( YEAR(TblLocations[[#This Row],[ODK_DateOfSubmission]]), "-",TEXT( MONTH(TblLocations[[#This Row],[ODK_DateOfSubmission]]),"00"))</f>
        <v>2018-09</v>
      </c>
    </row>
    <row r="224" spans="1:15" x14ac:dyDescent="0.25">
      <c r="A224" s="1">
        <v>2708140</v>
      </c>
      <c r="B224" s="1">
        <v>270814089</v>
      </c>
      <c r="C224" s="1">
        <v>33278</v>
      </c>
      <c r="D224" s="63">
        <v>43387.255672881947</v>
      </c>
      <c r="E224" s="54">
        <v>5</v>
      </c>
      <c r="F224" s="56" t="s">
        <v>72</v>
      </c>
      <c r="G224" s="56" t="s">
        <v>93</v>
      </c>
      <c r="H224" s="56" t="s">
        <v>433</v>
      </c>
      <c r="I224" s="56" t="s">
        <v>466</v>
      </c>
      <c r="J224" s="54" t="s">
        <v>467</v>
      </c>
      <c r="K224" s="1">
        <v>36.388269999999999</v>
      </c>
      <c r="L224" s="1">
        <v>42.450479999999999</v>
      </c>
      <c r="M224" s="1">
        <v>39</v>
      </c>
      <c r="N224" s="9">
        <f>DATE(YEAR(TblLocations[[#This Row],[ODK_DateOfSubmission]]),MONTH(TblLocations[[#This Row],[ODK_DateOfSubmission]]),DAY(TblLocations[[#This Row],[ODK_DateOfSubmission]]))</f>
        <v>43387</v>
      </c>
      <c r="O224" s="1" t="str">
        <f>_xlfn.CONCAT( YEAR(TblLocations[[#This Row],[ODK_DateOfSubmission]]), "-",TEXT( MONTH(TblLocations[[#This Row],[ODK_DateOfSubmission]]),"00"))</f>
        <v>2018-10</v>
      </c>
    </row>
    <row r="225" spans="1:15" x14ac:dyDescent="0.25">
      <c r="A225" s="1">
        <v>2708140</v>
      </c>
      <c r="B225" s="1">
        <v>270814091</v>
      </c>
      <c r="C225" s="1">
        <v>33278</v>
      </c>
      <c r="D225" s="63">
        <v>43444.683742361114</v>
      </c>
      <c r="E225" s="54">
        <v>6</v>
      </c>
      <c r="F225" s="56" t="s">
        <v>72</v>
      </c>
      <c r="G225" s="56" t="s">
        <v>93</v>
      </c>
      <c r="H225" s="56" t="s">
        <v>433</v>
      </c>
      <c r="I225" s="56" t="s">
        <v>466</v>
      </c>
      <c r="J225" s="54" t="s">
        <v>467</v>
      </c>
      <c r="K225" s="1">
        <v>36.388269999999999</v>
      </c>
      <c r="L225" s="1">
        <v>42.450479999999999</v>
      </c>
      <c r="M225" s="1">
        <v>30</v>
      </c>
      <c r="N225" s="9">
        <f>DATE(YEAR(TblLocations[[#This Row],[ODK_DateOfSubmission]]),MONTH(TblLocations[[#This Row],[ODK_DateOfSubmission]]),DAY(TblLocations[[#This Row],[ODK_DateOfSubmission]]))</f>
        <v>43444</v>
      </c>
      <c r="O225" s="1" t="str">
        <f>_xlfn.CONCAT( YEAR(TblLocations[[#This Row],[ODK_DateOfSubmission]]), "-",TEXT( MONTH(TblLocations[[#This Row],[ODK_DateOfSubmission]]),"00"))</f>
        <v>2018-12</v>
      </c>
    </row>
    <row r="226" spans="1:15" x14ac:dyDescent="0.25">
      <c r="A226" s="1">
        <v>2708140</v>
      </c>
      <c r="B226" s="1">
        <v>270814093</v>
      </c>
      <c r="C226" s="1">
        <v>33278</v>
      </c>
      <c r="D226" s="63">
        <v>43554.9592653125</v>
      </c>
      <c r="E226" s="54">
        <v>8</v>
      </c>
      <c r="F226" s="56" t="s">
        <v>72</v>
      </c>
      <c r="G226" s="56" t="s">
        <v>93</v>
      </c>
      <c r="H226" s="56" t="s">
        <v>433</v>
      </c>
      <c r="I226" s="56" t="s">
        <v>466</v>
      </c>
      <c r="J226" s="54" t="s">
        <v>467</v>
      </c>
      <c r="K226" s="1">
        <v>36.388269999999999</v>
      </c>
      <c r="L226" s="1">
        <v>42.450479999999999</v>
      </c>
      <c r="M226" s="1">
        <v>16</v>
      </c>
      <c r="N226" s="9">
        <f>DATE(YEAR(TblLocations[[#This Row],[ODK_DateOfSubmission]]),MONTH(TblLocations[[#This Row],[ODK_DateOfSubmission]]),DAY(TblLocations[[#This Row],[ODK_DateOfSubmission]]))</f>
        <v>43554</v>
      </c>
      <c r="O226" s="1" t="str">
        <f>_xlfn.CONCAT( YEAR(TblLocations[[#This Row],[ODK_DateOfSubmission]]), "-",TEXT( MONTH(TblLocations[[#This Row],[ODK_DateOfSubmission]]),"00"))</f>
        <v>2019-03</v>
      </c>
    </row>
    <row r="227" spans="1:15" x14ac:dyDescent="0.25">
      <c r="A227" s="1">
        <v>2708141</v>
      </c>
      <c r="B227" s="1">
        <v>270814185</v>
      </c>
      <c r="C227" s="1">
        <v>33279</v>
      </c>
      <c r="D227" s="63">
        <v>43326.685287928238</v>
      </c>
      <c r="E227" s="54">
        <v>3</v>
      </c>
      <c r="F227" s="56" t="s">
        <v>72</v>
      </c>
      <c r="G227" s="56" t="s">
        <v>93</v>
      </c>
      <c r="H227" s="56" t="s">
        <v>433</v>
      </c>
      <c r="I227" s="56" t="s">
        <v>468</v>
      </c>
      <c r="J227" s="54" t="s">
        <v>469</v>
      </c>
      <c r="K227" s="1">
        <v>36.378129999999999</v>
      </c>
      <c r="L227" s="1">
        <v>42.446640000000002</v>
      </c>
      <c r="M227" s="1">
        <v>20</v>
      </c>
      <c r="N227" s="9">
        <f>DATE(YEAR(TblLocations[[#This Row],[ODK_DateOfSubmission]]),MONTH(TblLocations[[#This Row],[ODK_DateOfSubmission]]),DAY(TblLocations[[#This Row],[ODK_DateOfSubmission]]))</f>
        <v>43326</v>
      </c>
      <c r="O227" s="1" t="str">
        <f>_xlfn.CONCAT( YEAR(TblLocations[[#This Row],[ODK_DateOfSubmission]]), "-",TEXT( MONTH(TblLocations[[#This Row],[ODK_DateOfSubmission]]),"00"))</f>
        <v>2018-08</v>
      </c>
    </row>
    <row r="228" spans="1:15" x14ac:dyDescent="0.25">
      <c r="A228" s="1">
        <v>2708141</v>
      </c>
      <c r="B228" s="1">
        <v>270814188</v>
      </c>
      <c r="C228" s="1">
        <v>33279</v>
      </c>
      <c r="D228" s="63">
        <v>43358.336036493056</v>
      </c>
      <c r="E228" s="54">
        <v>4</v>
      </c>
      <c r="F228" s="56" t="s">
        <v>72</v>
      </c>
      <c r="G228" s="56" t="s">
        <v>93</v>
      </c>
      <c r="H228" s="56" t="s">
        <v>433</v>
      </c>
      <c r="I228" s="56" t="s">
        <v>468</v>
      </c>
      <c r="J228" s="54" t="s">
        <v>469</v>
      </c>
      <c r="K228" s="1">
        <v>36.378129999999999</v>
      </c>
      <c r="L228" s="1">
        <v>42.446640000000002</v>
      </c>
      <c r="M228" s="1">
        <v>24</v>
      </c>
      <c r="N228" s="9">
        <f>DATE(YEAR(TblLocations[[#This Row],[ODK_DateOfSubmission]]),MONTH(TblLocations[[#This Row],[ODK_DateOfSubmission]]),DAY(TblLocations[[#This Row],[ODK_DateOfSubmission]]))</f>
        <v>43358</v>
      </c>
      <c r="O228" s="1" t="str">
        <f>_xlfn.CONCAT( YEAR(TblLocations[[#This Row],[ODK_DateOfSubmission]]), "-",TEXT( MONTH(TblLocations[[#This Row],[ODK_DateOfSubmission]]),"00"))</f>
        <v>2018-09</v>
      </c>
    </row>
    <row r="229" spans="1:15" x14ac:dyDescent="0.25">
      <c r="A229" s="1">
        <v>2708141</v>
      </c>
      <c r="B229" s="1">
        <v>270814189</v>
      </c>
      <c r="C229" s="1">
        <v>33279</v>
      </c>
      <c r="D229" s="63">
        <v>43387.255684456017</v>
      </c>
      <c r="E229" s="54">
        <v>5</v>
      </c>
      <c r="F229" s="56" t="s">
        <v>72</v>
      </c>
      <c r="G229" s="56" t="s">
        <v>93</v>
      </c>
      <c r="H229" s="56" t="s">
        <v>433</v>
      </c>
      <c r="I229" s="56" t="s">
        <v>468</v>
      </c>
      <c r="J229" s="54" t="s">
        <v>469</v>
      </c>
      <c r="K229" s="1">
        <v>36.378129999999999</v>
      </c>
      <c r="L229" s="1">
        <v>42.446640000000002</v>
      </c>
      <c r="M229" s="1">
        <v>23</v>
      </c>
      <c r="N229" s="9">
        <f>DATE(YEAR(TblLocations[[#This Row],[ODK_DateOfSubmission]]),MONTH(TblLocations[[#This Row],[ODK_DateOfSubmission]]),DAY(TblLocations[[#This Row],[ODK_DateOfSubmission]]))</f>
        <v>43387</v>
      </c>
      <c r="O229" s="1" t="str">
        <f>_xlfn.CONCAT( YEAR(TblLocations[[#This Row],[ODK_DateOfSubmission]]), "-",TEXT( MONTH(TblLocations[[#This Row],[ODK_DateOfSubmission]]),"00"))</f>
        <v>2018-10</v>
      </c>
    </row>
    <row r="230" spans="1:15" x14ac:dyDescent="0.25">
      <c r="A230" s="1">
        <v>2708141</v>
      </c>
      <c r="B230" s="1">
        <v>270814191</v>
      </c>
      <c r="C230" s="1">
        <v>33279</v>
      </c>
      <c r="D230" s="63">
        <v>43444.682686608794</v>
      </c>
      <c r="E230" s="54">
        <v>6</v>
      </c>
      <c r="F230" s="56" t="s">
        <v>72</v>
      </c>
      <c r="G230" s="56" t="s">
        <v>93</v>
      </c>
      <c r="H230" s="56" t="s">
        <v>433</v>
      </c>
      <c r="I230" s="56" t="s">
        <v>468</v>
      </c>
      <c r="J230" s="54" t="s">
        <v>469</v>
      </c>
      <c r="K230" s="1">
        <v>36.378129999999999</v>
      </c>
      <c r="L230" s="1">
        <v>42.446640000000002</v>
      </c>
      <c r="M230" s="1">
        <v>30</v>
      </c>
      <c r="N230" s="9">
        <f>DATE(YEAR(TblLocations[[#This Row],[ODK_DateOfSubmission]]),MONTH(TblLocations[[#This Row],[ODK_DateOfSubmission]]),DAY(TblLocations[[#This Row],[ODK_DateOfSubmission]]))</f>
        <v>43444</v>
      </c>
      <c r="O230" s="1" t="str">
        <f>_xlfn.CONCAT( YEAR(TblLocations[[#This Row],[ODK_DateOfSubmission]]), "-",TEXT( MONTH(TblLocations[[#This Row],[ODK_DateOfSubmission]]),"00"))</f>
        <v>2018-12</v>
      </c>
    </row>
    <row r="231" spans="1:15" x14ac:dyDescent="0.25">
      <c r="A231" s="1">
        <v>2708141</v>
      </c>
      <c r="B231" s="1">
        <v>270814192</v>
      </c>
      <c r="C231" s="1">
        <v>33279</v>
      </c>
      <c r="D231" s="63">
        <v>43497.878837766206</v>
      </c>
      <c r="E231" s="54">
        <v>7</v>
      </c>
      <c r="F231" s="56" t="s">
        <v>72</v>
      </c>
      <c r="G231" s="56" t="s">
        <v>93</v>
      </c>
      <c r="H231" s="56" t="s">
        <v>433</v>
      </c>
      <c r="I231" s="56" t="s">
        <v>468</v>
      </c>
      <c r="J231" s="54" t="s">
        <v>469</v>
      </c>
      <c r="K231" s="1">
        <v>36.378129999999999</v>
      </c>
      <c r="L231" s="1">
        <v>42.446640000000002</v>
      </c>
      <c r="M231" s="1">
        <v>20</v>
      </c>
      <c r="N231" s="9">
        <f>DATE(YEAR(TblLocations[[#This Row],[ODK_DateOfSubmission]]),MONTH(TblLocations[[#This Row],[ODK_DateOfSubmission]]),DAY(TblLocations[[#This Row],[ODK_DateOfSubmission]]))</f>
        <v>43497</v>
      </c>
      <c r="O231" s="1" t="str">
        <f>_xlfn.CONCAT( YEAR(TblLocations[[#This Row],[ODK_DateOfSubmission]]), "-",TEXT( MONTH(TblLocations[[#This Row],[ODK_DateOfSubmission]]),"00"))</f>
        <v>2019-02</v>
      </c>
    </row>
    <row r="232" spans="1:15" x14ac:dyDescent="0.25">
      <c r="A232" s="1">
        <v>2708142</v>
      </c>
      <c r="B232" s="1">
        <v>270814279</v>
      </c>
      <c r="C232" s="1">
        <v>33280</v>
      </c>
      <c r="D232" s="63">
        <v>43233.618941932873</v>
      </c>
      <c r="E232" s="54">
        <v>1</v>
      </c>
      <c r="F232" s="56" t="s">
        <v>72</v>
      </c>
      <c r="G232" s="56" t="s">
        <v>93</v>
      </c>
      <c r="H232" s="56" t="s">
        <v>433</v>
      </c>
      <c r="I232" s="56" t="s">
        <v>470</v>
      </c>
      <c r="J232" s="54" t="s">
        <v>471</v>
      </c>
      <c r="K232" s="1">
        <v>36.381740000000001</v>
      </c>
      <c r="L232" s="1">
        <v>42.437849999999997</v>
      </c>
      <c r="M232" s="1">
        <v>85</v>
      </c>
      <c r="N232" s="9">
        <f>DATE(YEAR(TblLocations[[#This Row],[ODK_DateOfSubmission]]),MONTH(TblLocations[[#This Row],[ODK_DateOfSubmission]]),DAY(TblLocations[[#This Row],[ODK_DateOfSubmission]]))</f>
        <v>43233</v>
      </c>
      <c r="O232" s="1" t="str">
        <f>_xlfn.CONCAT( YEAR(TblLocations[[#This Row],[ODK_DateOfSubmission]]), "-",TEXT( MONTH(TblLocations[[#This Row],[ODK_DateOfSubmission]]),"00"))</f>
        <v>2018-05</v>
      </c>
    </row>
    <row r="233" spans="1:15" x14ac:dyDescent="0.25">
      <c r="A233" s="1">
        <v>2708142</v>
      </c>
      <c r="B233" s="1">
        <v>270814283</v>
      </c>
      <c r="C233" s="1">
        <v>33280</v>
      </c>
      <c r="D233" s="63">
        <v>43295.559092905096</v>
      </c>
      <c r="E233" s="54">
        <v>2</v>
      </c>
      <c r="F233" s="56" t="s">
        <v>72</v>
      </c>
      <c r="G233" s="56" t="s">
        <v>93</v>
      </c>
      <c r="H233" s="56" t="s">
        <v>433</v>
      </c>
      <c r="I233" s="56" t="s">
        <v>470</v>
      </c>
      <c r="J233" s="54" t="s">
        <v>471</v>
      </c>
      <c r="K233" s="1">
        <v>36.381740000000001</v>
      </c>
      <c r="L233" s="1">
        <v>42.437849999999997</v>
      </c>
      <c r="M233" s="1">
        <v>30</v>
      </c>
      <c r="N233" s="9">
        <f>DATE(YEAR(TblLocations[[#This Row],[ODK_DateOfSubmission]]),MONTH(TblLocations[[#This Row],[ODK_DateOfSubmission]]),DAY(TblLocations[[#This Row],[ODK_DateOfSubmission]]))</f>
        <v>43295</v>
      </c>
      <c r="O233" s="1" t="str">
        <f>_xlfn.CONCAT( YEAR(TblLocations[[#This Row],[ODK_DateOfSubmission]]), "-",TEXT( MONTH(TblLocations[[#This Row],[ODK_DateOfSubmission]]),"00"))</f>
        <v>2018-07</v>
      </c>
    </row>
    <row r="234" spans="1:15" x14ac:dyDescent="0.25">
      <c r="A234" s="1">
        <v>2708142</v>
      </c>
      <c r="B234" s="1">
        <v>270814285</v>
      </c>
      <c r="C234" s="1">
        <v>33280</v>
      </c>
      <c r="D234" s="63">
        <v>43326.685313923612</v>
      </c>
      <c r="E234" s="54">
        <v>3</v>
      </c>
      <c r="F234" s="56" t="s">
        <v>72</v>
      </c>
      <c r="G234" s="56" t="s">
        <v>93</v>
      </c>
      <c r="H234" s="56" t="s">
        <v>433</v>
      </c>
      <c r="I234" s="56" t="s">
        <v>470</v>
      </c>
      <c r="J234" s="54" t="s">
        <v>471</v>
      </c>
      <c r="K234" s="1">
        <v>36.381740000000001</v>
      </c>
      <c r="L234" s="1">
        <v>42.437849999999997</v>
      </c>
      <c r="M234" s="1">
        <v>35</v>
      </c>
      <c r="N234" s="9">
        <f>DATE(YEAR(TblLocations[[#This Row],[ODK_DateOfSubmission]]),MONTH(TblLocations[[#This Row],[ODK_DateOfSubmission]]),DAY(TblLocations[[#This Row],[ODK_DateOfSubmission]]))</f>
        <v>43326</v>
      </c>
      <c r="O234" s="1" t="str">
        <f>_xlfn.CONCAT( YEAR(TblLocations[[#This Row],[ODK_DateOfSubmission]]), "-",TEXT( MONTH(TblLocations[[#This Row],[ODK_DateOfSubmission]]),"00"))</f>
        <v>2018-08</v>
      </c>
    </row>
    <row r="235" spans="1:15" x14ac:dyDescent="0.25">
      <c r="A235" s="1">
        <v>2708142</v>
      </c>
      <c r="B235" s="1">
        <v>270814288</v>
      </c>
      <c r="C235" s="1">
        <v>33280</v>
      </c>
      <c r="D235" s="63">
        <v>43358.336049305559</v>
      </c>
      <c r="E235" s="54">
        <v>4</v>
      </c>
      <c r="F235" s="56" t="s">
        <v>72</v>
      </c>
      <c r="G235" s="56" t="s">
        <v>93</v>
      </c>
      <c r="H235" s="56" t="s">
        <v>433</v>
      </c>
      <c r="I235" s="56" t="s">
        <v>470</v>
      </c>
      <c r="J235" s="54" t="s">
        <v>471</v>
      </c>
      <c r="K235" s="1">
        <v>36.381740000000001</v>
      </c>
      <c r="L235" s="1">
        <v>42.437849999999997</v>
      </c>
      <c r="M235" s="1">
        <v>40</v>
      </c>
      <c r="N235" s="9">
        <f>DATE(YEAR(TblLocations[[#This Row],[ODK_DateOfSubmission]]),MONTH(TblLocations[[#This Row],[ODK_DateOfSubmission]]),DAY(TblLocations[[#This Row],[ODK_DateOfSubmission]]))</f>
        <v>43358</v>
      </c>
      <c r="O235" s="1" t="str">
        <f>_xlfn.CONCAT( YEAR(TblLocations[[#This Row],[ODK_DateOfSubmission]]), "-",TEXT( MONTH(TblLocations[[#This Row],[ODK_DateOfSubmission]]),"00"))</f>
        <v>2018-09</v>
      </c>
    </row>
    <row r="236" spans="1:15" x14ac:dyDescent="0.25">
      <c r="A236" s="1">
        <v>2708142</v>
      </c>
      <c r="B236" s="1">
        <v>270814289</v>
      </c>
      <c r="C236" s="1">
        <v>33280</v>
      </c>
      <c r="D236" s="63">
        <v>43387.25569690972</v>
      </c>
      <c r="E236" s="54">
        <v>5</v>
      </c>
      <c r="F236" s="56" t="s">
        <v>72</v>
      </c>
      <c r="G236" s="56" t="s">
        <v>93</v>
      </c>
      <c r="H236" s="56" t="s">
        <v>433</v>
      </c>
      <c r="I236" s="56" t="s">
        <v>470</v>
      </c>
      <c r="J236" s="54" t="s">
        <v>471</v>
      </c>
      <c r="K236" s="1">
        <v>36.381740000000001</v>
      </c>
      <c r="L236" s="1">
        <v>42.437849999999997</v>
      </c>
      <c r="M236" s="1">
        <v>25</v>
      </c>
      <c r="N236" s="9">
        <f>DATE(YEAR(TblLocations[[#This Row],[ODK_DateOfSubmission]]),MONTH(TblLocations[[#This Row],[ODK_DateOfSubmission]]),DAY(TblLocations[[#This Row],[ODK_DateOfSubmission]]))</f>
        <v>43387</v>
      </c>
      <c r="O236" s="1" t="str">
        <f>_xlfn.CONCAT( YEAR(TblLocations[[#This Row],[ODK_DateOfSubmission]]), "-",TEXT( MONTH(TblLocations[[#This Row],[ODK_DateOfSubmission]]),"00"))</f>
        <v>2018-10</v>
      </c>
    </row>
    <row r="237" spans="1:15" x14ac:dyDescent="0.25">
      <c r="A237" s="1">
        <v>2708142</v>
      </c>
      <c r="B237" s="1">
        <v>270814291</v>
      </c>
      <c r="C237" s="1">
        <v>33280</v>
      </c>
      <c r="D237" s="63">
        <v>43444.683870370369</v>
      </c>
      <c r="E237" s="54">
        <v>6</v>
      </c>
      <c r="F237" s="56" t="s">
        <v>72</v>
      </c>
      <c r="G237" s="56" t="s">
        <v>93</v>
      </c>
      <c r="H237" s="56" t="s">
        <v>433</v>
      </c>
      <c r="I237" s="56" t="s">
        <v>470</v>
      </c>
      <c r="J237" s="54" t="s">
        <v>471</v>
      </c>
      <c r="K237" s="1">
        <v>36.381740000000001</v>
      </c>
      <c r="L237" s="1">
        <v>42.437849999999997</v>
      </c>
      <c r="M237" s="1">
        <v>19</v>
      </c>
      <c r="N237" s="9">
        <f>DATE(YEAR(TblLocations[[#This Row],[ODK_DateOfSubmission]]),MONTH(TblLocations[[#This Row],[ODK_DateOfSubmission]]),DAY(TblLocations[[#This Row],[ODK_DateOfSubmission]]))</f>
        <v>43444</v>
      </c>
      <c r="O237" s="1" t="str">
        <f>_xlfn.CONCAT( YEAR(TblLocations[[#This Row],[ODK_DateOfSubmission]]), "-",TEXT( MONTH(TblLocations[[#This Row],[ODK_DateOfSubmission]]),"00"))</f>
        <v>2018-12</v>
      </c>
    </row>
    <row r="238" spans="1:15" x14ac:dyDescent="0.25">
      <c r="A238" s="1">
        <v>2708148</v>
      </c>
      <c r="B238" s="1">
        <v>270814879</v>
      </c>
      <c r="C238" s="1">
        <v>33294</v>
      </c>
      <c r="D238" s="63">
        <v>43231.902985034721</v>
      </c>
      <c r="E238" s="54">
        <v>1</v>
      </c>
      <c r="F238" s="56" t="s">
        <v>72</v>
      </c>
      <c r="G238" s="56" t="s">
        <v>93</v>
      </c>
      <c r="H238" s="56" t="s">
        <v>433</v>
      </c>
      <c r="I238" s="56" t="s">
        <v>472</v>
      </c>
      <c r="J238" s="54" t="s">
        <v>473</v>
      </c>
      <c r="K238" s="1">
        <v>36.391392000000003</v>
      </c>
      <c r="L238" s="1">
        <v>42.490565699999998</v>
      </c>
      <c r="M238" s="1">
        <v>50</v>
      </c>
      <c r="N238" s="9">
        <f>DATE(YEAR(TblLocations[[#This Row],[ODK_DateOfSubmission]]),MONTH(TblLocations[[#This Row],[ODK_DateOfSubmission]]),DAY(TblLocations[[#This Row],[ODK_DateOfSubmission]]))</f>
        <v>43231</v>
      </c>
      <c r="O238" s="1" t="str">
        <f>_xlfn.CONCAT( YEAR(TblLocations[[#This Row],[ODK_DateOfSubmission]]), "-",TEXT( MONTH(TblLocations[[#This Row],[ODK_DateOfSubmission]]),"00"))</f>
        <v>2018-05</v>
      </c>
    </row>
    <row r="239" spans="1:15" x14ac:dyDescent="0.25">
      <c r="A239" s="1">
        <v>2708148</v>
      </c>
      <c r="B239" s="1">
        <v>270814885</v>
      </c>
      <c r="C239" s="1">
        <v>33294</v>
      </c>
      <c r="D239" s="63">
        <v>43326.685361956021</v>
      </c>
      <c r="E239" s="54">
        <v>3</v>
      </c>
      <c r="F239" s="56" t="s">
        <v>72</v>
      </c>
      <c r="G239" s="56" t="s">
        <v>93</v>
      </c>
      <c r="H239" s="56" t="s">
        <v>433</v>
      </c>
      <c r="I239" s="56" t="s">
        <v>472</v>
      </c>
      <c r="J239" s="54" t="s">
        <v>473</v>
      </c>
      <c r="K239" s="1">
        <v>36.391392000000003</v>
      </c>
      <c r="L239" s="1">
        <v>42.490565699999998</v>
      </c>
      <c r="M239" s="1">
        <v>15</v>
      </c>
      <c r="N239" s="9">
        <f>DATE(YEAR(TblLocations[[#This Row],[ODK_DateOfSubmission]]),MONTH(TblLocations[[#This Row],[ODK_DateOfSubmission]]),DAY(TblLocations[[#This Row],[ODK_DateOfSubmission]]))</f>
        <v>43326</v>
      </c>
      <c r="O239" s="1" t="str">
        <f>_xlfn.CONCAT( YEAR(TblLocations[[#This Row],[ODK_DateOfSubmission]]), "-",TEXT( MONTH(TblLocations[[#This Row],[ODK_DateOfSubmission]]),"00"))</f>
        <v>2018-08</v>
      </c>
    </row>
    <row r="240" spans="1:15" x14ac:dyDescent="0.25">
      <c r="A240" s="1">
        <v>2708148</v>
      </c>
      <c r="B240" s="1">
        <v>270814888</v>
      </c>
      <c r="C240" s="1">
        <v>33294</v>
      </c>
      <c r="D240" s="63">
        <v>43358.336288391205</v>
      </c>
      <c r="E240" s="54">
        <v>4</v>
      </c>
      <c r="F240" s="56" t="s">
        <v>72</v>
      </c>
      <c r="G240" s="56" t="s">
        <v>93</v>
      </c>
      <c r="H240" s="56" t="s">
        <v>433</v>
      </c>
      <c r="I240" s="56" t="s">
        <v>472</v>
      </c>
      <c r="J240" s="54" t="s">
        <v>473</v>
      </c>
      <c r="K240" s="1">
        <v>36.391392000000003</v>
      </c>
      <c r="L240" s="1">
        <v>42.490565699999998</v>
      </c>
      <c r="M240" s="1">
        <v>30</v>
      </c>
      <c r="N240" s="9">
        <f>DATE(YEAR(TblLocations[[#This Row],[ODK_DateOfSubmission]]),MONTH(TblLocations[[#This Row],[ODK_DateOfSubmission]]),DAY(TblLocations[[#This Row],[ODK_DateOfSubmission]]))</f>
        <v>43358</v>
      </c>
      <c r="O240" s="1" t="str">
        <f>_xlfn.CONCAT( YEAR(TblLocations[[#This Row],[ODK_DateOfSubmission]]), "-",TEXT( MONTH(TblLocations[[#This Row],[ODK_DateOfSubmission]]),"00"))</f>
        <v>2018-09</v>
      </c>
    </row>
    <row r="241" spans="1:15" x14ac:dyDescent="0.25">
      <c r="A241" s="1">
        <v>2708148</v>
      </c>
      <c r="B241" s="1">
        <v>270814889</v>
      </c>
      <c r="C241" s="1">
        <v>33294</v>
      </c>
      <c r="D241" s="63">
        <v>43387.255873495371</v>
      </c>
      <c r="E241" s="54">
        <v>5</v>
      </c>
      <c r="F241" s="56" t="s">
        <v>72</v>
      </c>
      <c r="G241" s="56" t="s">
        <v>93</v>
      </c>
      <c r="H241" s="56" t="s">
        <v>433</v>
      </c>
      <c r="I241" s="56" t="s">
        <v>472</v>
      </c>
      <c r="J241" s="54" t="s">
        <v>473</v>
      </c>
      <c r="K241" s="1">
        <v>36.391392000000003</v>
      </c>
      <c r="L241" s="1">
        <v>42.490565699999998</v>
      </c>
      <c r="M241" s="1">
        <v>45</v>
      </c>
      <c r="N241" s="9">
        <f>DATE(YEAR(TblLocations[[#This Row],[ODK_DateOfSubmission]]),MONTH(TblLocations[[#This Row],[ODK_DateOfSubmission]]),DAY(TblLocations[[#This Row],[ODK_DateOfSubmission]]))</f>
        <v>43387</v>
      </c>
      <c r="O241" s="1" t="str">
        <f>_xlfn.CONCAT( YEAR(TblLocations[[#This Row],[ODK_DateOfSubmission]]), "-",TEXT( MONTH(TblLocations[[#This Row],[ODK_DateOfSubmission]]),"00"))</f>
        <v>2018-10</v>
      </c>
    </row>
    <row r="242" spans="1:15" x14ac:dyDescent="0.25">
      <c r="A242" s="1">
        <v>2708148</v>
      </c>
      <c r="B242" s="1">
        <v>270814892</v>
      </c>
      <c r="C242" s="1">
        <v>33294</v>
      </c>
      <c r="D242" s="63">
        <v>43497.879391354167</v>
      </c>
      <c r="E242" s="54">
        <v>7</v>
      </c>
      <c r="F242" s="56" t="s">
        <v>72</v>
      </c>
      <c r="G242" s="56" t="s">
        <v>93</v>
      </c>
      <c r="H242" s="56" t="s">
        <v>433</v>
      </c>
      <c r="I242" s="56" t="s">
        <v>472</v>
      </c>
      <c r="J242" s="54" t="s">
        <v>473</v>
      </c>
      <c r="K242" s="1">
        <v>36.391392000000003</v>
      </c>
      <c r="L242" s="1">
        <v>42.490565699999998</v>
      </c>
      <c r="M242" s="1">
        <v>20</v>
      </c>
      <c r="N242" s="9">
        <f>DATE(YEAR(TblLocations[[#This Row],[ODK_DateOfSubmission]]),MONTH(TblLocations[[#This Row],[ODK_DateOfSubmission]]),DAY(TblLocations[[#This Row],[ODK_DateOfSubmission]]))</f>
        <v>43497</v>
      </c>
      <c r="O242" s="1" t="str">
        <f>_xlfn.CONCAT( YEAR(TblLocations[[#This Row],[ODK_DateOfSubmission]]), "-",TEXT( MONTH(TblLocations[[#This Row],[ODK_DateOfSubmission]]),"00"))</f>
        <v>2019-02</v>
      </c>
    </row>
    <row r="243" spans="1:15" x14ac:dyDescent="0.25">
      <c r="A243" s="1">
        <v>2708153</v>
      </c>
      <c r="B243" s="1">
        <v>270815379</v>
      </c>
      <c r="C243" s="1">
        <v>33346</v>
      </c>
      <c r="D243" s="63">
        <v>43233.415891898148</v>
      </c>
      <c r="E243" s="54">
        <v>1</v>
      </c>
      <c r="F243" s="56" t="s">
        <v>72</v>
      </c>
      <c r="G243" s="56" t="s">
        <v>93</v>
      </c>
      <c r="H243" s="56" t="s">
        <v>433</v>
      </c>
      <c r="I243" s="56" t="s">
        <v>474</v>
      </c>
      <c r="J243" s="54" t="s">
        <v>475</v>
      </c>
      <c r="K243" s="1">
        <v>36.398829999999997</v>
      </c>
      <c r="L243" s="1">
        <v>42.512819999999998</v>
      </c>
      <c r="M243" s="1">
        <v>70</v>
      </c>
      <c r="N243" s="9">
        <f>DATE(YEAR(TblLocations[[#This Row],[ODK_DateOfSubmission]]),MONTH(TblLocations[[#This Row],[ODK_DateOfSubmission]]),DAY(TblLocations[[#This Row],[ODK_DateOfSubmission]]))</f>
        <v>43233</v>
      </c>
      <c r="O243" s="1" t="str">
        <f>_xlfn.CONCAT( YEAR(TblLocations[[#This Row],[ODK_DateOfSubmission]]), "-",TEXT( MONTH(TblLocations[[#This Row],[ODK_DateOfSubmission]]),"00"))</f>
        <v>2018-05</v>
      </c>
    </row>
    <row r="244" spans="1:15" x14ac:dyDescent="0.25">
      <c r="A244" s="1">
        <v>2708153</v>
      </c>
      <c r="B244" s="1">
        <v>270815385</v>
      </c>
      <c r="C244" s="1">
        <v>33346</v>
      </c>
      <c r="D244" s="63">
        <v>43326.685409988429</v>
      </c>
      <c r="E244" s="54">
        <v>3</v>
      </c>
      <c r="F244" s="56" t="s">
        <v>72</v>
      </c>
      <c r="G244" s="56" t="s">
        <v>93</v>
      </c>
      <c r="H244" s="56" t="s">
        <v>433</v>
      </c>
      <c r="I244" s="56" t="s">
        <v>474</v>
      </c>
      <c r="J244" s="54" t="s">
        <v>475</v>
      </c>
      <c r="K244" s="1">
        <v>36.398829999999997</v>
      </c>
      <c r="L244" s="1">
        <v>42.512819999999998</v>
      </c>
      <c r="M244" s="1">
        <v>10</v>
      </c>
      <c r="N244" s="9">
        <f>DATE(YEAR(TblLocations[[#This Row],[ODK_DateOfSubmission]]),MONTH(TblLocations[[#This Row],[ODK_DateOfSubmission]]),DAY(TblLocations[[#This Row],[ODK_DateOfSubmission]]))</f>
        <v>43326</v>
      </c>
      <c r="O244" s="1" t="str">
        <f>_xlfn.CONCAT( YEAR(TblLocations[[#This Row],[ODK_DateOfSubmission]]), "-",TEXT( MONTH(TblLocations[[#This Row],[ODK_DateOfSubmission]]),"00"))</f>
        <v>2018-08</v>
      </c>
    </row>
    <row r="245" spans="1:15" x14ac:dyDescent="0.25">
      <c r="A245" s="1">
        <v>2708153</v>
      </c>
      <c r="B245" s="1">
        <v>270815388</v>
      </c>
      <c r="C245" s="1">
        <v>33346</v>
      </c>
      <c r="D245" s="63">
        <v>43358.336424155095</v>
      </c>
      <c r="E245" s="54">
        <v>4</v>
      </c>
      <c r="F245" s="56" t="s">
        <v>72</v>
      </c>
      <c r="G245" s="56" t="s">
        <v>93</v>
      </c>
      <c r="H245" s="56" t="s">
        <v>433</v>
      </c>
      <c r="I245" s="56" t="s">
        <v>474</v>
      </c>
      <c r="J245" s="54" t="s">
        <v>475</v>
      </c>
      <c r="K245" s="1">
        <v>36.398829999999997</v>
      </c>
      <c r="L245" s="1">
        <v>42.512819999999998</v>
      </c>
      <c r="M245" s="1">
        <v>20</v>
      </c>
      <c r="N245" s="9">
        <f>DATE(YEAR(TblLocations[[#This Row],[ODK_DateOfSubmission]]),MONTH(TblLocations[[#This Row],[ODK_DateOfSubmission]]),DAY(TblLocations[[#This Row],[ODK_DateOfSubmission]]))</f>
        <v>43358</v>
      </c>
      <c r="O245" s="1" t="str">
        <f>_xlfn.CONCAT( YEAR(TblLocations[[#This Row],[ODK_DateOfSubmission]]), "-",TEXT( MONTH(TblLocations[[#This Row],[ODK_DateOfSubmission]]),"00"))</f>
        <v>2018-09</v>
      </c>
    </row>
    <row r="246" spans="1:15" x14ac:dyDescent="0.25">
      <c r="A246" s="1">
        <v>2708153</v>
      </c>
      <c r="B246" s="1">
        <v>270815389</v>
      </c>
      <c r="C246" s="1">
        <v>33346</v>
      </c>
      <c r="D246" s="63">
        <v>43387.255918831019</v>
      </c>
      <c r="E246" s="54">
        <v>5</v>
      </c>
      <c r="F246" s="56" t="s">
        <v>72</v>
      </c>
      <c r="G246" s="56" t="s">
        <v>93</v>
      </c>
      <c r="H246" s="56" t="s">
        <v>433</v>
      </c>
      <c r="I246" s="56" t="s">
        <v>474</v>
      </c>
      <c r="J246" s="54" t="s">
        <v>475</v>
      </c>
      <c r="K246" s="1">
        <v>36.398829999999997</v>
      </c>
      <c r="L246" s="1">
        <v>42.512819999999998</v>
      </c>
      <c r="M246" s="1">
        <v>51</v>
      </c>
      <c r="N246" s="9">
        <f>DATE(YEAR(TblLocations[[#This Row],[ODK_DateOfSubmission]]),MONTH(TblLocations[[#This Row],[ODK_DateOfSubmission]]),DAY(TblLocations[[#This Row],[ODK_DateOfSubmission]]))</f>
        <v>43387</v>
      </c>
      <c r="O246" s="1" t="str">
        <f>_xlfn.CONCAT( YEAR(TblLocations[[#This Row],[ODK_DateOfSubmission]]), "-",TEXT( MONTH(TblLocations[[#This Row],[ODK_DateOfSubmission]]),"00"))</f>
        <v>2018-10</v>
      </c>
    </row>
    <row r="247" spans="1:15" x14ac:dyDescent="0.25">
      <c r="A247" s="1">
        <v>2708154</v>
      </c>
      <c r="B247" s="1">
        <v>270815488</v>
      </c>
      <c r="C247" s="1">
        <v>33345</v>
      </c>
      <c r="D247" s="63">
        <v>43358.336386423609</v>
      </c>
      <c r="E247" s="54">
        <v>4</v>
      </c>
      <c r="F247" s="56" t="s">
        <v>72</v>
      </c>
      <c r="G247" s="56" t="s">
        <v>93</v>
      </c>
      <c r="H247" s="56" t="s">
        <v>433</v>
      </c>
      <c r="I247" s="56" t="s">
        <v>476</v>
      </c>
      <c r="J247" s="54" t="s">
        <v>477</v>
      </c>
      <c r="K247" s="1">
        <v>36.396619999999999</v>
      </c>
      <c r="L247" s="1">
        <v>42.507989999999999</v>
      </c>
      <c r="M247" s="1">
        <v>20</v>
      </c>
      <c r="N247" s="9">
        <f>DATE(YEAR(TblLocations[[#This Row],[ODK_DateOfSubmission]]),MONTH(TblLocations[[#This Row],[ODK_DateOfSubmission]]),DAY(TblLocations[[#This Row],[ODK_DateOfSubmission]]))</f>
        <v>43358</v>
      </c>
      <c r="O247" s="1" t="str">
        <f>_xlfn.CONCAT( YEAR(TblLocations[[#This Row],[ODK_DateOfSubmission]]), "-",TEXT( MONTH(TblLocations[[#This Row],[ODK_DateOfSubmission]]),"00"))</f>
        <v>2018-09</v>
      </c>
    </row>
    <row r="248" spans="1:15" x14ac:dyDescent="0.25">
      <c r="A248" s="1">
        <v>2708154</v>
      </c>
      <c r="B248" s="1">
        <v>270815489</v>
      </c>
      <c r="C248" s="1">
        <v>33345</v>
      </c>
      <c r="D248" s="63">
        <v>43387.255928391205</v>
      </c>
      <c r="E248" s="54">
        <v>5</v>
      </c>
      <c r="F248" s="56" t="s">
        <v>72</v>
      </c>
      <c r="G248" s="56" t="s">
        <v>93</v>
      </c>
      <c r="H248" s="56" t="s">
        <v>433</v>
      </c>
      <c r="I248" s="56" t="s">
        <v>476</v>
      </c>
      <c r="J248" s="54" t="s">
        <v>477</v>
      </c>
      <c r="K248" s="1">
        <v>36.396619999999999</v>
      </c>
      <c r="L248" s="1">
        <v>42.507989999999999</v>
      </c>
      <c r="M248" s="1">
        <v>12</v>
      </c>
      <c r="N248" s="9">
        <f>DATE(YEAR(TblLocations[[#This Row],[ODK_DateOfSubmission]]),MONTH(TblLocations[[#This Row],[ODK_DateOfSubmission]]),DAY(TblLocations[[#This Row],[ODK_DateOfSubmission]]))</f>
        <v>43387</v>
      </c>
      <c r="O248" s="1" t="str">
        <f>_xlfn.CONCAT( YEAR(TblLocations[[#This Row],[ODK_DateOfSubmission]]), "-",TEXT( MONTH(TblLocations[[#This Row],[ODK_DateOfSubmission]]),"00"))</f>
        <v>2018-10</v>
      </c>
    </row>
    <row r="249" spans="1:15" x14ac:dyDescent="0.25">
      <c r="A249" s="1">
        <v>2708154</v>
      </c>
      <c r="B249" s="1">
        <v>270815492</v>
      </c>
      <c r="C249" s="1">
        <v>33345</v>
      </c>
      <c r="D249" s="63">
        <v>43499.515883831016</v>
      </c>
      <c r="E249" s="54">
        <v>7</v>
      </c>
      <c r="F249" s="56" t="s">
        <v>72</v>
      </c>
      <c r="G249" s="56" t="s">
        <v>93</v>
      </c>
      <c r="H249" s="56" t="s">
        <v>433</v>
      </c>
      <c r="I249" s="56" t="s">
        <v>476</v>
      </c>
      <c r="J249" s="54" t="s">
        <v>477</v>
      </c>
      <c r="K249" s="1">
        <v>36.396619999999999</v>
      </c>
      <c r="L249" s="1">
        <v>42.507989999999999</v>
      </c>
      <c r="M249" s="1">
        <v>5</v>
      </c>
      <c r="N249" s="9">
        <f>DATE(YEAR(TblLocations[[#This Row],[ODK_DateOfSubmission]]),MONTH(TblLocations[[#This Row],[ODK_DateOfSubmission]]),DAY(TblLocations[[#This Row],[ODK_DateOfSubmission]]))</f>
        <v>43499</v>
      </c>
      <c r="O249" s="1" t="str">
        <f>_xlfn.CONCAT( YEAR(TblLocations[[#This Row],[ODK_DateOfSubmission]]), "-",TEXT( MONTH(TblLocations[[#This Row],[ODK_DateOfSubmission]]),"00"))</f>
        <v>2019-02</v>
      </c>
    </row>
    <row r="250" spans="1:15" x14ac:dyDescent="0.25">
      <c r="A250" s="1">
        <v>2708154</v>
      </c>
      <c r="B250" s="1">
        <v>270815493</v>
      </c>
      <c r="C250" s="1">
        <v>33345</v>
      </c>
      <c r="D250" s="63">
        <v>43554.960195717591</v>
      </c>
      <c r="E250" s="54">
        <v>8</v>
      </c>
      <c r="F250" s="56" t="s">
        <v>72</v>
      </c>
      <c r="G250" s="56" t="s">
        <v>93</v>
      </c>
      <c r="H250" s="56" t="s">
        <v>433</v>
      </c>
      <c r="I250" s="56" t="s">
        <v>476</v>
      </c>
      <c r="J250" s="54" t="s">
        <v>477</v>
      </c>
      <c r="K250" s="1">
        <v>36.396619999999999</v>
      </c>
      <c r="L250" s="1">
        <v>42.507989999999999</v>
      </c>
      <c r="M250" s="1">
        <v>5</v>
      </c>
      <c r="N250" s="9">
        <f>DATE(YEAR(TblLocations[[#This Row],[ODK_DateOfSubmission]]),MONTH(TblLocations[[#This Row],[ODK_DateOfSubmission]]),DAY(TblLocations[[#This Row],[ODK_DateOfSubmission]]))</f>
        <v>43554</v>
      </c>
      <c r="O250" s="1" t="str">
        <f>_xlfn.CONCAT( YEAR(TblLocations[[#This Row],[ODK_DateOfSubmission]]), "-",TEXT( MONTH(TblLocations[[#This Row],[ODK_DateOfSubmission]]),"00"))</f>
        <v>2019-03</v>
      </c>
    </row>
    <row r="251" spans="1:15" x14ac:dyDescent="0.25">
      <c r="A251" s="1">
        <v>2708174</v>
      </c>
      <c r="B251" s="1">
        <v>270817483</v>
      </c>
      <c r="C251" s="1">
        <v>33423</v>
      </c>
      <c r="D251" s="63">
        <v>43294.573847106483</v>
      </c>
      <c r="E251" s="54">
        <v>2</v>
      </c>
      <c r="F251" s="56" t="s">
        <v>72</v>
      </c>
      <c r="G251" s="56" t="s">
        <v>93</v>
      </c>
      <c r="H251" s="56" t="s">
        <v>478</v>
      </c>
      <c r="I251" s="56" t="s">
        <v>479</v>
      </c>
      <c r="J251" s="54" t="s">
        <v>480</v>
      </c>
      <c r="K251" s="1">
        <v>36.466299999999997</v>
      </c>
      <c r="L251" s="1">
        <v>42.546799999999998</v>
      </c>
      <c r="M251" s="1">
        <v>25</v>
      </c>
      <c r="N251" s="9">
        <f>DATE(YEAR(TblLocations[[#This Row],[ODK_DateOfSubmission]]),MONTH(TblLocations[[#This Row],[ODK_DateOfSubmission]]),DAY(TblLocations[[#This Row],[ODK_DateOfSubmission]]))</f>
        <v>43294</v>
      </c>
      <c r="O251" s="1" t="str">
        <f>_xlfn.CONCAT( YEAR(TblLocations[[#This Row],[ODK_DateOfSubmission]]), "-",TEXT( MONTH(TblLocations[[#This Row],[ODK_DateOfSubmission]]),"00"))</f>
        <v>2018-07</v>
      </c>
    </row>
    <row r="252" spans="1:15" x14ac:dyDescent="0.25">
      <c r="A252" s="1">
        <v>2708174</v>
      </c>
      <c r="B252" s="1">
        <v>270817485</v>
      </c>
      <c r="C252" s="1">
        <v>33423</v>
      </c>
      <c r="D252" s="63">
        <v>43325.008984108797</v>
      </c>
      <c r="E252" s="54">
        <v>3</v>
      </c>
      <c r="F252" s="56" t="s">
        <v>72</v>
      </c>
      <c r="G252" s="56" t="s">
        <v>93</v>
      </c>
      <c r="H252" s="56" t="s">
        <v>478</v>
      </c>
      <c r="I252" s="56" t="s">
        <v>479</v>
      </c>
      <c r="J252" s="54" t="s">
        <v>480</v>
      </c>
      <c r="K252" s="1">
        <v>36.466299999999997</v>
      </c>
      <c r="L252" s="1">
        <v>42.546799999999998</v>
      </c>
      <c r="M252" s="1">
        <v>5</v>
      </c>
      <c r="N252" s="9">
        <f>DATE(YEAR(TblLocations[[#This Row],[ODK_DateOfSubmission]]),MONTH(TblLocations[[#This Row],[ODK_DateOfSubmission]]),DAY(TblLocations[[#This Row],[ODK_DateOfSubmission]]))</f>
        <v>43325</v>
      </c>
      <c r="O252" s="1" t="str">
        <f>_xlfn.CONCAT( YEAR(TblLocations[[#This Row],[ODK_DateOfSubmission]]), "-",TEXT( MONTH(TblLocations[[#This Row],[ODK_DateOfSubmission]]),"00"))</f>
        <v>2018-08</v>
      </c>
    </row>
    <row r="253" spans="1:15" x14ac:dyDescent="0.25">
      <c r="A253" s="1">
        <v>2708174</v>
      </c>
      <c r="B253" s="1">
        <v>270817488</v>
      </c>
      <c r="C253" s="1">
        <v>33423</v>
      </c>
      <c r="D253" s="63">
        <v>43371.686802430559</v>
      </c>
      <c r="E253" s="54">
        <v>4</v>
      </c>
      <c r="F253" s="56" t="s">
        <v>72</v>
      </c>
      <c r="G253" s="56" t="s">
        <v>93</v>
      </c>
      <c r="H253" s="56" t="s">
        <v>478</v>
      </c>
      <c r="I253" s="56" t="s">
        <v>479</v>
      </c>
      <c r="J253" s="54" t="s">
        <v>480</v>
      </c>
      <c r="K253" s="1">
        <v>36.466299999999997</v>
      </c>
      <c r="L253" s="1">
        <v>42.546799999999998</v>
      </c>
      <c r="M253" s="1">
        <v>5</v>
      </c>
      <c r="N253" s="9">
        <f>DATE(YEAR(TblLocations[[#This Row],[ODK_DateOfSubmission]]),MONTH(TblLocations[[#This Row],[ODK_DateOfSubmission]]),DAY(TblLocations[[#This Row],[ODK_DateOfSubmission]]))</f>
        <v>43371</v>
      </c>
      <c r="O253" s="1" t="str">
        <f>_xlfn.CONCAT( YEAR(TblLocations[[#This Row],[ODK_DateOfSubmission]]), "-",TEXT( MONTH(TblLocations[[#This Row],[ODK_DateOfSubmission]]),"00"))</f>
        <v>2018-09</v>
      </c>
    </row>
    <row r="254" spans="1:15" x14ac:dyDescent="0.25">
      <c r="A254" s="1">
        <v>2708176</v>
      </c>
      <c r="B254" s="1">
        <v>270817689</v>
      </c>
      <c r="C254" s="1">
        <v>33472</v>
      </c>
      <c r="D254" s="63">
        <v>43387.757685069446</v>
      </c>
      <c r="E254" s="54">
        <v>5</v>
      </c>
      <c r="F254" s="56" t="s">
        <v>72</v>
      </c>
      <c r="G254" s="56" t="s">
        <v>93</v>
      </c>
      <c r="H254" s="56" t="s">
        <v>478</v>
      </c>
      <c r="I254" s="56" t="s">
        <v>481</v>
      </c>
      <c r="J254" s="54" t="s">
        <v>482</v>
      </c>
      <c r="K254" s="1">
        <v>36.485300000000002</v>
      </c>
      <c r="L254" s="1">
        <v>42.42</v>
      </c>
      <c r="M254" s="1">
        <v>5</v>
      </c>
      <c r="N254" s="9">
        <f>DATE(YEAR(TblLocations[[#This Row],[ODK_DateOfSubmission]]),MONTH(TblLocations[[#This Row],[ODK_DateOfSubmission]]),DAY(TblLocations[[#This Row],[ODK_DateOfSubmission]]))</f>
        <v>43387</v>
      </c>
      <c r="O254" s="1" t="str">
        <f>_xlfn.CONCAT( YEAR(TblLocations[[#This Row],[ODK_DateOfSubmission]]), "-",TEXT( MONTH(TblLocations[[#This Row],[ODK_DateOfSubmission]]),"00"))</f>
        <v>2018-10</v>
      </c>
    </row>
    <row r="255" spans="1:15" x14ac:dyDescent="0.25">
      <c r="A255" s="1">
        <v>2708176</v>
      </c>
      <c r="B255" s="1">
        <v>270817691</v>
      </c>
      <c r="C255" s="1">
        <v>33472</v>
      </c>
      <c r="D255" s="63">
        <v>43445.698374340274</v>
      </c>
      <c r="E255" s="54">
        <v>6</v>
      </c>
      <c r="F255" s="56" t="s">
        <v>72</v>
      </c>
      <c r="G255" s="56" t="s">
        <v>93</v>
      </c>
      <c r="H255" s="56" t="s">
        <v>478</v>
      </c>
      <c r="I255" s="56" t="s">
        <v>481</v>
      </c>
      <c r="J255" s="54" t="s">
        <v>482</v>
      </c>
      <c r="K255" s="1">
        <v>36.485300000000002</v>
      </c>
      <c r="L255" s="1">
        <v>42.42</v>
      </c>
      <c r="M255" s="1">
        <v>50</v>
      </c>
      <c r="N255" s="9">
        <f>DATE(YEAR(TblLocations[[#This Row],[ODK_DateOfSubmission]]),MONTH(TblLocations[[#This Row],[ODK_DateOfSubmission]]),DAY(TblLocations[[#This Row],[ODK_DateOfSubmission]]))</f>
        <v>43445</v>
      </c>
      <c r="O255" s="1" t="str">
        <f>_xlfn.CONCAT( YEAR(TblLocations[[#This Row],[ODK_DateOfSubmission]]), "-",TEXT( MONTH(TblLocations[[#This Row],[ODK_DateOfSubmission]]),"00"))</f>
        <v>2018-12</v>
      </c>
    </row>
    <row r="256" spans="1:15" x14ac:dyDescent="0.25">
      <c r="A256" s="1">
        <v>2708176</v>
      </c>
      <c r="B256" s="1">
        <v>270817693</v>
      </c>
      <c r="C256" s="1">
        <v>33472</v>
      </c>
      <c r="D256" s="63">
        <v>43551.710330324073</v>
      </c>
      <c r="E256" s="54">
        <v>8</v>
      </c>
      <c r="F256" s="56" t="s">
        <v>72</v>
      </c>
      <c r="G256" s="56" t="s">
        <v>93</v>
      </c>
      <c r="H256" s="56" t="s">
        <v>478</v>
      </c>
      <c r="I256" s="56" t="s">
        <v>481</v>
      </c>
      <c r="J256" s="54" t="s">
        <v>482</v>
      </c>
      <c r="K256" s="1">
        <v>36.485300000000002</v>
      </c>
      <c r="L256" s="1">
        <v>42.42</v>
      </c>
      <c r="M256" s="1">
        <v>10</v>
      </c>
      <c r="N256" s="9">
        <f>DATE(YEAR(TblLocations[[#This Row],[ODK_DateOfSubmission]]),MONTH(TblLocations[[#This Row],[ODK_DateOfSubmission]]),DAY(TblLocations[[#This Row],[ODK_DateOfSubmission]]))</f>
        <v>43551</v>
      </c>
      <c r="O256" s="1" t="str">
        <f>_xlfn.CONCAT( YEAR(TblLocations[[#This Row],[ODK_DateOfSubmission]]), "-",TEXT( MONTH(TblLocations[[#This Row],[ODK_DateOfSubmission]]),"00"))</f>
        <v>2019-03</v>
      </c>
    </row>
    <row r="257" spans="1:15" x14ac:dyDescent="0.25">
      <c r="A257" s="1">
        <v>2709003</v>
      </c>
      <c r="B257" s="1">
        <v>270900379</v>
      </c>
      <c r="C257" s="1">
        <v>24600</v>
      </c>
      <c r="D257" s="63">
        <v>43231.665244293981</v>
      </c>
      <c r="E257" s="54">
        <v>1</v>
      </c>
      <c r="F257" s="56" t="s">
        <v>72</v>
      </c>
      <c r="G257" s="56" t="s">
        <v>111</v>
      </c>
      <c r="H257" s="56" t="s">
        <v>483</v>
      </c>
      <c r="I257" s="56" t="s">
        <v>484</v>
      </c>
      <c r="J257" s="54" t="s">
        <v>485</v>
      </c>
      <c r="K257" s="1">
        <v>36.444421156899999</v>
      </c>
      <c r="L257" s="1">
        <v>43.098562663300001</v>
      </c>
      <c r="M257" s="1">
        <v>4</v>
      </c>
      <c r="N257" s="9">
        <f>DATE(YEAR(TblLocations[[#This Row],[ODK_DateOfSubmission]]),MONTH(TblLocations[[#This Row],[ODK_DateOfSubmission]]),DAY(TblLocations[[#This Row],[ODK_DateOfSubmission]]))</f>
        <v>43231</v>
      </c>
      <c r="O257" s="1" t="str">
        <f>_xlfn.CONCAT( YEAR(TblLocations[[#This Row],[ODK_DateOfSubmission]]), "-",TEXT( MONTH(TblLocations[[#This Row],[ODK_DateOfSubmission]]),"00"))</f>
        <v>2018-05</v>
      </c>
    </row>
    <row r="258" spans="1:15" x14ac:dyDescent="0.25">
      <c r="A258" s="1">
        <v>2709045</v>
      </c>
      <c r="B258" s="1">
        <v>270904579</v>
      </c>
      <c r="C258" s="1">
        <v>17959</v>
      </c>
      <c r="D258" s="63">
        <v>43231.651528240742</v>
      </c>
      <c r="E258" s="54">
        <v>1</v>
      </c>
      <c r="F258" s="56" t="s">
        <v>72</v>
      </c>
      <c r="G258" s="56" t="s">
        <v>111</v>
      </c>
      <c r="H258" s="56" t="s">
        <v>486</v>
      </c>
      <c r="I258" s="56" t="s">
        <v>487</v>
      </c>
      <c r="J258" s="54" t="s">
        <v>488</v>
      </c>
      <c r="K258" s="1">
        <v>36.5976809438</v>
      </c>
      <c r="L258" s="1">
        <v>43.107703527399998</v>
      </c>
      <c r="M258" s="1">
        <v>5</v>
      </c>
      <c r="N258" s="9">
        <f>DATE(YEAR(TblLocations[[#This Row],[ODK_DateOfSubmission]]),MONTH(TblLocations[[#This Row],[ODK_DateOfSubmission]]),DAY(TblLocations[[#This Row],[ODK_DateOfSubmission]]))</f>
        <v>43231</v>
      </c>
      <c r="O258" s="1" t="str">
        <f>_xlfn.CONCAT( YEAR(TblLocations[[#This Row],[ODK_DateOfSubmission]]), "-",TEXT( MONTH(TblLocations[[#This Row],[ODK_DateOfSubmission]]),"00"))</f>
        <v>2018-05</v>
      </c>
    </row>
    <row r="259" spans="1:15" x14ac:dyDescent="0.25">
      <c r="A259" s="1">
        <v>2709057</v>
      </c>
      <c r="B259" s="1">
        <v>270905779</v>
      </c>
      <c r="C259" s="1">
        <v>17941</v>
      </c>
      <c r="D259" s="63">
        <v>43231.655391319444</v>
      </c>
      <c r="E259" s="54">
        <v>1</v>
      </c>
      <c r="F259" s="56" t="s">
        <v>72</v>
      </c>
      <c r="G259" s="56" t="s">
        <v>111</v>
      </c>
      <c r="H259" s="56" t="s">
        <v>483</v>
      </c>
      <c r="I259" s="56" t="s">
        <v>489</v>
      </c>
      <c r="J259" s="54" t="s">
        <v>490</v>
      </c>
      <c r="K259" s="1">
        <v>36.487360602899997</v>
      </c>
      <c r="L259" s="1">
        <v>43.117702640799997</v>
      </c>
      <c r="M259" s="1">
        <v>2</v>
      </c>
      <c r="N259" s="9">
        <f>DATE(YEAR(TblLocations[[#This Row],[ODK_DateOfSubmission]]),MONTH(TblLocations[[#This Row],[ODK_DateOfSubmission]]),DAY(TblLocations[[#This Row],[ODK_DateOfSubmission]]))</f>
        <v>43231</v>
      </c>
      <c r="O259" s="1" t="str">
        <f>_xlfn.CONCAT( YEAR(TblLocations[[#This Row],[ODK_DateOfSubmission]]), "-",TEXT( MONTH(TblLocations[[#This Row],[ODK_DateOfSubmission]]),"00"))</f>
        <v>2018-05</v>
      </c>
    </row>
    <row r="260" spans="1:15" x14ac:dyDescent="0.25">
      <c r="A260" s="1">
        <v>2709072</v>
      </c>
      <c r="B260" s="1">
        <v>270907280</v>
      </c>
      <c r="C260" s="1">
        <v>33222</v>
      </c>
      <c r="D260" s="63">
        <v>43246.652921793982</v>
      </c>
      <c r="E260" s="54">
        <v>1</v>
      </c>
      <c r="F260" s="56" t="s">
        <v>72</v>
      </c>
      <c r="G260" s="56" t="s">
        <v>111</v>
      </c>
      <c r="H260" s="56" t="s">
        <v>491</v>
      </c>
      <c r="I260" s="56" t="s">
        <v>492</v>
      </c>
      <c r="J260" s="54" t="s">
        <v>493</v>
      </c>
      <c r="K260" s="1">
        <v>36.505302</v>
      </c>
      <c r="L260" s="1">
        <v>42.802909</v>
      </c>
      <c r="M260" s="1">
        <v>2</v>
      </c>
      <c r="N260" s="9">
        <f>DATE(YEAR(TblLocations[[#This Row],[ODK_DateOfSubmission]]),MONTH(TblLocations[[#This Row],[ODK_DateOfSubmission]]),DAY(TblLocations[[#This Row],[ODK_DateOfSubmission]]))</f>
        <v>43246</v>
      </c>
      <c r="O260" s="1" t="str">
        <f>_xlfn.CONCAT( YEAR(TblLocations[[#This Row],[ODK_DateOfSubmission]]), "-",TEXT( MONTH(TblLocations[[#This Row],[ODK_DateOfSubmission]]),"00"))</f>
        <v>2018-05</v>
      </c>
    </row>
    <row r="261" spans="1:15" x14ac:dyDescent="0.25">
      <c r="A261" s="1">
        <v>2802003</v>
      </c>
      <c r="B261" s="1">
        <v>280200384</v>
      </c>
      <c r="C261" s="1">
        <v>23300</v>
      </c>
      <c r="D261" s="63">
        <v>43307.991496099537</v>
      </c>
      <c r="E261" s="54">
        <v>2</v>
      </c>
      <c r="F261" s="56" t="s">
        <v>84</v>
      </c>
      <c r="G261" s="56" t="s">
        <v>178</v>
      </c>
      <c r="H261" s="56" t="s">
        <v>494</v>
      </c>
      <c r="I261" s="56" t="s">
        <v>495</v>
      </c>
      <c r="J261" s="54" t="s">
        <v>496</v>
      </c>
      <c r="K261" s="1">
        <v>35.439460342700002</v>
      </c>
      <c r="L261" s="1">
        <v>43.221402056499997</v>
      </c>
      <c r="M261" s="1">
        <v>1</v>
      </c>
      <c r="N261" s="9">
        <f>DATE(YEAR(TblLocations[[#This Row],[ODK_DateOfSubmission]]),MONTH(TblLocations[[#This Row],[ODK_DateOfSubmission]]),DAY(TblLocations[[#This Row],[ODK_DateOfSubmission]]))</f>
        <v>43307</v>
      </c>
      <c r="O261" s="1" t="str">
        <f>_xlfn.CONCAT( YEAR(TblLocations[[#This Row],[ODK_DateOfSubmission]]), "-",TEXT( MONTH(TblLocations[[#This Row],[ODK_DateOfSubmission]]),"00"))</f>
        <v>2018-07</v>
      </c>
    </row>
    <row r="262" spans="1:15" x14ac:dyDescent="0.25">
      <c r="A262" s="1">
        <v>2802007</v>
      </c>
      <c r="B262" s="1">
        <v>280200781</v>
      </c>
      <c r="C262" s="1">
        <v>21005</v>
      </c>
      <c r="D262" s="63">
        <v>43258.489341516201</v>
      </c>
      <c r="E262" s="54">
        <v>1</v>
      </c>
      <c r="F262" s="56" t="s">
        <v>84</v>
      </c>
      <c r="G262" s="56" t="s">
        <v>178</v>
      </c>
      <c r="H262" s="56" t="s">
        <v>494</v>
      </c>
      <c r="I262" s="56" t="s">
        <v>497</v>
      </c>
      <c r="J262" s="54" t="s">
        <v>498</v>
      </c>
      <c r="K262" s="1">
        <v>35.492468420400002</v>
      </c>
      <c r="L262" s="1">
        <v>43.238031752399998</v>
      </c>
      <c r="M262" s="1">
        <v>3</v>
      </c>
      <c r="N262" s="9">
        <f>DATE(YEAR(TblLocations[[#This Row],[ODK_DateOfSubmission]]),MONTH(TblLocations[[#This Row],[ODK_DateOfSubmission]]),DAY(TblLocations[[#This Row],[ODK_DateOfSubmission]]))</f>
        <v>43258</v>
      </c>
      <c r="O262" s="1" t="str">
        <f>_xlfn.CONCAT( YEAR(TblLocations[[#This Row],[ODK_DateOfSubmission]]), "-",TEXT( MONTH(TblLocations[[#This Row],[ODK_DateOfSubmission]]),"00"))</f>
        <v>2018-06</v>
      </c>
    </row>
    <row r="263" spans="1:15" x14ac:dyDescent="0.25">
      <c r="A263" s="1">
        <v>2802007</v>
      </c>
      <c r="B263" s="1">
        <v>280200784</v>
      </c>
      <c r="C263" s="1">
        <v>21005</v>
      </c>
      <c r="D263" s="63">
        <v>43309.922640358796</v>
      </c>
      <c r="E263" s="54">
        <v>2</v>
      </c>
      <c r="F263" s="56" t="s">
        <v>84</v>
      </c>
      <c r="G263" s="56" t="s">
        <v>178</v>
      </c>
      <c r="H263" s="56" t="s">
        <v>494</v>
      </c>
      <c r="I263" s="56" t="s">
        <v>497</v>
      </c>
      <c r="J263" s="54" t="s">
        <v>498</v>
      </c>
      <c r="K263" s="1">
        <v>35.492468420400002</v>
      </c>
      <c r="L263" s="1">
        <v>43.238031752399998</v>
      </c>
      <c r="M263" s="1">
        <v>8</v>
      </c>
      <c r="N263" s="9">
        <f>DATE(YEAR(TblLocations[[#This Row],[ODK_DateOfSubmission]]),MONTH(TblLocations[[#This Row],[ODK_DateOfSubmission]]),DAY(TblLocations[[#This Row],[ODK_DateOfSubmission]]))</f>
        <v>43309</v>
      </c>
      <c r="O263" s="1" t="str">
        <f>_xlfn.CONCAT( YEAR(TblLocations[[#This Row],[ODK_DateOfSubmission]]), "-",TEXT( MONTH(TblLocations[[#This Row],[ODK_DateOfSubmission]]),"00"))</f>
        <v>2018-07</v>
      </c>
    </row>
    <row r="264" spans="1:15" x14ac:dyDescent="0.25">
      <c r="A264" s="1">
        <v>2802013</v>
      </c>
      <c r="B264" s="1">
        <v>280201381</v>
      </c>
      <c r="C264" s="1">
        <v>20395</v>
      </c>
      <c r="D264" s="63">
        <v>43258.493215162038</v>
      </c>
      <c r="E264" s="54">
        <v>1</v>
      </c>
      <c r="F264" s="56" t="s">
        <v>84</v>
      </c>
      <c r="G264" s="56" t="s">
        <v>178</v>
      </c>
      <c r="H264" s="56" t="s">
        <v>494</v>
      </c>
      <c r="I264" s="56" t="s">
        <v>499</v>
      </c>
      <c r="J264" s="54" t="s">
        <v>500</v>
      </c>
      <c r="K264" s="1">
        <v>35.5443241121</v>
      </c>
      <c r="L264" s="1">
        <v>43.225557385000002</v>
      </c>
      <c r="M264" s="1">
        <v>2</v>
      </c>
      <c r="N264" s="9">
        <f>DATE(YEAR(TblLocations[[#This Row],[ODK_DateOfSubmission]]),MONTH(TblLocations[[#This Row],[ODK_DateOfSubmission]]),DAY(TblLocations[[#This Row],[ODK_DateOfSubmission]]))</f>
        <v>43258</v>
      </c>
      <c r="O264" s="1" t="str">
        <f>_xlfn.CONCAT( YEAR(TblLocations[[#This Row],[ODK_DateOfSubmission]]), "-",TEXT( MONTH(TblLocations[[#This Row],[ODK_DateOfSubmission]]),"00"))</f>
        <v>2018-06</v>
      </c>
    </row>
    <row r="265" spans="1:15" x14ac:dyDescent="0.25">
      <c r="A265" s="1">
        <v>2802013</v>
      </c>
      <c r="B265" s="1">
        <v>280201384</v>
      </c>
      <c r="C265" s="1">
        <v>20395</v>
      </c>
      <c r="D265" s="63">
        <v>43309.906844872683</v>
      </c>
      <c r="E265" s="54">
        <v>2</v>
      </c>
      <c r="F265" s="56" t="s">
        <v>84</v>
      </c>
      <c r="G265" s="56" t="s">
        <v>178</v>
      </c>
      <c r="H265" s="56" t="s">
        <v>494</v>
      </c>
      <c r="I265" s="56" t="s">
        <v>499</v>
      </c>
      <c r="J265" s="54" t="s">
        <v>500</v>
      </c>
      <c r="K265" s="1">
        <v>35.5443241121</v>
      </c>
      <c r="L265" s="1">
        <v>43.225557385000002</v>
      </c>
      <c r="M265" s="1">
        <v>5</v>
      </c>
      <c r="N265" s="9">
        <f>DATE(YEAR(TblLocations[[#This Row],[ODK_DateOfSubmission]]),MONTH(TblLocations[[#This Row],[ODK_DateOfSubmission]]),DAY(TblLocations[[#This Row],[ODK_DateOfSubmission]]))</f>
        <v>43309</v>
      </c>
      <c r="O265" s="1" t="str">
        <f>_xlfn.CONCAT( YEAR(TblLocations[[#This Row],[ODK_DateOfSubmission]]), "-",TEXT( MONTH(TblLocations[[#This Row],[ODK_DateOfSubmission]]),"00"))</f>
        <v>2018-07</v>
      </c>
    </row>
    <row r="266" spans="1:15" x14ac:dyDescent="0.25">
      <c r="A266" s="1">
        <v>2802015</v>
      </c>
      <c r="B266" s="1">
        <v>280201581</v>
      </c>
      <c r="C266" s="1">
        <v>21004</v>
      </c>
      <c r="D266" s="63">
        <v>43258.485623182867</v>
      </c>
      <c r="E266" s="54">
        <v>1</v>
      </c>
      <c r="F266" s="56" t="s">
        <v>84</v>
      </c>
      <c r="G266" s="56" t="s">
        <v>178</v>
      </c>
      <c r="H266" s="56" t="s">
        <v>494</v>
      </c>
      <c r="I266" s="56" t="s">
        <v>247</v>
      </c>
      <c r="J266" s="54" t="s">
        <v>248</v>
      </c>
      <c r="K266" s="1">
        <v>35.515882680200001</v>
      </c>
      <c r="L266" s="1">
        <v>43.234802205100003</v>
      </c>
      <c r="M266" s="1">
        <v>4</v>
      </c>
      <c r="N266" s="9">
        <f>DATE(YEAR(TblLocations[[#This Row],[ODK_DateOfSubmission]]),MONTH(TblLocations[[#This Row],[ODK_DateOfSubmission]]),DAY(TblLocations[[#This Row],[ODK_DateOfSubmission]]))</f>
        <v>43258</v>
      </c>
      <c r="O266" s="1" t="str">
        <f>_xlfn.CONCAT( YEAR(TblLocations[[#This Row],[ODK_DateOfSubmission]]), "-",TEXT( MONTH(TblLocations[[#This Row],[ODK_DateOfSubmission]]),"00"))</f>
        <v>2018-06</v>
      </c>
    </row>
    <row r="267" spans="1:15" x14ac:dyDescent="0.25">
      <c r="A267" s="1">
        <v>2802015</v>
      </c>
      <c r="B267" s="1">
        <v>280201584</v>
      </c>
      <c r="C267" s="1">
        <v>21004</v>
      </c>
      <c r="D267" s="63">
        <v>43309.911819247682</v>
      </c>
      <c r="E267" s="54">
        <v>2</v>
      </c>
      <c r="F267" s="56" t="s">
        <v>84</v>
      </c>
      <c r="G267" s="56" t="s">
        <v>178</v>
      </c>
      <c r="H267" s="56" t="s">
        <v>494</v>
      </c>
      <c r="I267" s="56" t="s">
        <v>247</v>
      </c>
      <c r="J267" s="54" t="s">
        <v>248</v>
      </c>
      <c r="K267" s="1">
        <v>35.515882680200001</v>
      </c>
      <c r="L267" s="1">
        <v>43.234802205100003</v>
      </c>
      <c r="M267" s="1">
        <v>3</v>
      </c>
      <c r="N267" s="9">
        <f>DATE(YEAR(TblLocations[[#This Row],[ODK_DateOfSubmission]]),MONTH(TblLocations[[#This Row],[ODK_DateOfSubmission]]),DAY(TblLocations[[#This Row],[ODK_DateOfSubmission]]))</f>
        <v>43309</v>
      </c>
      <c r="O267" s="1" t="str">
        <f>_xlfn.CONCAT( YEAR(TblLocations[[#This Row],[ODK_DateOfSubmission]]), "-",TEXT( MONTH(TblLocations[[#This Row],[ODK_DateOfSubmission]]),"00"))</f>
        <v>2018-07</v>
      </c>
    </row>
    <row r="268" spans="1:15" x14ac:dyDescent="0.25">
      <c r="A268" s="1">
        <v>2802016</v>
      </c>
      <c r="B268" s="1">
        <v>280201681</v>
      </c>
      <c r="C268" s="1">
        <v>24210</v>
      </c>
      <c r="D268" s="63">
        <v>43258.482520914353</v>
      </c>
      <c r="E268" s="54">
        <v>1</v>
      </c>
      <c r="F268" s="56" t="s">
        <v>84</v>
      </c>
      <c r="G268" s="56" t="s">
        <v>178</v>
      </c>
      <c r="H268" s="56" t="s">
        <v>494</v>
      </c>
      <c r="I268" s="56" t="s">
        <v>501</v>
      </c>
      <c r="J268" s="54" t="s">
        <v>502</v>
      </c>
      <c r="K268" s="1">
        <v>35.522968028699999</v>
      </c>
      <c r="L268" s="1">
        <v>43.234376739699997</v>
      </c>
      <c r="M268" s="1">
        <v>5</v>
      </c>
      <c r="N268" s="9">
        <f>DATE(YEAR(TblLocations[[#This Row],[ODK_DateOfSubmission]]),MONTH(TblLocations[[#This Row],[ODK_DateOfSubmission]]),DAY(TblLocations[[#This Row],[ODK_DateOfSubmission]]))</f>
        <v>43258</v>
      </c>
      <c r="O268" s="1" t="str">
        <f>_xlfn.CONCAT( YEAR(TblLocations[[#This Row],[ODK_DateOfSubmission]]), "-",TEXT( MONTH(TblLocations[[#This Row],[ODK_DateOfSubmission]]),"00"))</f>
        <v>2018-06</v>
      </c>
    </row>
    <row r="269" spans="1:15" x14ac:dyDescent="0.25">
      <c r="A269" s="1">
        <v>2802016</v>
      </c>
      <c r="B269" s="1">
        <v>280201684</v>
      </c>
      <c r="C269" s="1">
        <v>24210</v>
      </c>
      <c r="D269" s="63">
        <v>43309.906817395837</v>
      </c>
      <c r="E269" s="54">
        <v>2</v>
      </c>
      <c r="F269" s="56" t="s">
        <v>84</v>
      </c>
      <c r="G269" s="56" t="s">
        <v>178</v>
      </c>
      <c r="H269" s="56" t="s">
        <v>494</v>
      </c>
      <c r="I269" s="56" t="s">
        <v>501</v>
      </c>
      <c r="J269" s="54" t="s">
        <v>502</v>
      </c>
      <c r="K269" s="1">
        <v>35.522968028699999</v>
      </c>
      <c r="L269" s="1">
        <v>43.234376739699997</v>
      </c>
      <c r="M269" s="1">
        <v>4</v>
      </c>
      <c r="N269" s="9">
        <f>DATE(YEAR(TblLocations[[#This Row],[ODK_DateOfSubmission]]),MONTH(TblLocations[[#This Row],[ODK_DateOfSubmission]]),DAY(TblLocations[[#This Row],[ODK_DateOfSubmission]]))</f>
        <v>43309</v>
      </c>
      <c r="O269" s="1" t="str">
        <f>_xlfn.CONCAT( YEAR(TblLocations[[#This Row],[ODK_DateOfSubmission]]), "-",TEXT( MONTH(TblLocations[[#This Row],[ODK_DateOfSubmission]]),"00"))</f>
        <v>2018-07</v>
      </c>
    </row>
    <row r="270" spans="1:15" x14ac:dyDescent="0.25">
      <c r="A270" s="1">
        <v>2802016</v>
      </c>
      <c r="B270" s="1">
        <v>280201692</v>
      </c>
      <c r="C270" s="1">
        <v>24210</v>
      </c>
      <c r="D270" s="63">
        <v>43486.918639201387</v>
      </c>
      <c r="E270" s="54">
        <v>7</v>
      </c>
      <c r="F270" s="56" t="s">
        <v>84</v>
      </c>
      <c r="G270" s="56" t="s">
        <v>178</v>
      </c>
      <c r="H270" s="56" t="s">
        <v>494</v>
      </c>
      <c r="I270" s="56" t="s">
        <v>501</v>
      </c>
      <c r="J270" s="54" t="s">
        <v>502</v>
      </c>
      <c r="K270" s="1">
        <v>35.522968028699999</v>
      </c>
      <c r="L270" s="1">
        <v>43.234376739699997</v>
      </c>
      <c r="M270" s="1">
        <v>3</v>
      </c>
      <c r="N270" s="9">
        <f>DATE(YEAR(TblLocations[[#This Row],[ODK_DateOfSubmission]]),MONTH(TblLocations[[#This Row],[ODK_DateOfSubmission]]),DAY(TblLocations[[#This Row],[ODK_DateOfSubmission]]))</f>
        <v>43486</v>
      </c>
      <c r="O270" s="1" t="str">
        <f>_xlfn.CONCAT( YEAR(TblLocations[[#This Row],[ODK_DateOfSubmission]]), "-",TEXT( MONTH(TblLocations[[#This Row],[ODK_DateOfSubmission]]),"00"))</f>
        <v>2019-01</v>
      </c>
    </row>
    <row r="271" spans="1:15" x14ac:dyDescent="0.25">
      <c r="A271" s="1">
        <v>2802028</v>
      </c>
      <c r="B271" s="1">
        <v>280202881</v>
      </c>
      <c r="C271" s="1">
        <v>21006</v>
      </c>
      <c r="D271" s="63">
        <v>43258.496209108795</v>
      </c>
      <c r="E271" s="54">
        <v>1</v>
      </c>
      <c r="F271" s="56" t="s">
        <v>84</v>
      </c>
      <c r="G271" s="56" t="s">
        <v>178</v>
      </c>
      <c r="H271" s="56" t="s">
        <v>494</v>
      </c>
      <c r="I271" s="56" t="s">
        <v>503</v>
      </c>
      <c r="J271" s="54" t="s">
        <v>504</v>
      </c>
      <c r="K271" s="1">
        <v>35.510917827500002</v>
      </c>
      <c r="L271" s="1">
        <v>43.235178636400001</v>
      </c>
      <c r="M271" s="1">
        <v>2</v>
      </c>
      <c r="N271" s="9">
        <f>DATE(YEAR(TblLocations[[#This Row],[ODK_DateOfSubmission]]),MONTH(TblLocations[[#This Row],[ODK_DateOfSubmission]]),DAY(TblLocations[[#This Row],[ODK_DateOfSubmission]]))</f>
        <v>43258</v>
      </c>
      <c r="O271" s="1" t="str">
        <f>_xlfn.CONCAT( YEAR(TblLocations[[#This Row],[ODK_DateOfSubmission]]), "-",TEXT( MONTH(TblLocations[[#This Row],[ODK_DateOfSubmission]]),"00"))</f>
        <v>2018-06</v>
      </c>
    </row>
    <row r="272" spans="1:15" x14ac:dyDescent="0.25">
      <c r="A272" s="1">
        <v>2802028</v>
      </c>
      <c r="B272" s="1">
        <v>280202884</v>
      </c>
      <c r="C272" s="1">
        <v>21006</v>
      </c>
      <c r="D272" s="63">
        <v>43309.926921030092</v>
      </c>
      <c r="E272" s="54">
        <v>2</v>
      </c>
      <c r="F272" s="56" t="s">
        <v>84</v>
      </c>
      <c r="G272" s="56" t="s">
        <v>178</v>
      </c>
      <c r="H272" s="56" t="s">
        <v>494</v>
      </c>
      <c r="I272" s="56" t="s">
        <v>503</v>
      </c>
      <c r="J272" s="54" t="s">
        <v>504</v>
      </c>
      <c r="K272" s="1">
        <v>35.510917827500002</v>
      </c>
      <c r="L272" s="1">
        <v>43.235178636400001</v>
      </c>
      <c r="M272" s="1">
        <v>4</v>
      </c>
      <c r="N272" s="9">
        <f>DATE(YEAR(TblLocations[[#This Row],[ODK_DateOfSubmission]]),MONTH(TblLocations[[#This Row],[ODK_DateOfSubmission]]),DAY(TblLocations[[#This Row],[ODK_DateOfSubmission]]))</f>
        <v>43309</v>
      </c>
      <c r="O272" s="1" t="str">
        <f>_xlfn.CONCAT( YEAR(TblLocations[[#This Row],[ODK_DateOfSubmission]]), "-",TEXT( MONTH(TblLocations[[#This Row],[ODK_DateOfSubmission]]),"00"))</f>
        <v>2018-07</v>
      </c>
    </row>
    <row r="273" spans="1:15" x14ac:dyDescent="0.25">
      <c r="A273" s="1">
        <v>2802032</v>
      </c>
      <c r="B273" s="1">
        <v>280203281</v>
      </c>
      <c r="C273" s="1">
        <v>29650</v>
      </c>
      <c r="D273" s="63">
        <v>43256.709478391203</v>
      </c>
      <c r="E273" s="54">
        <v>1</v>
      </c>
      <c r="F273" s="56" t="s">
        <v>84</v>
      </c>
      <c r="G273" s="56" t="s">
        <v>178</v>
      </c>
      <c r="H273" s="56" t="s">
        <v>494</v>
      </c>
      <c r="I273" s="56" t="s">
        <v>505</v>
      </c>
      <c r="J273" s="54" t="s">
        <v>506</v>
      </c>
      <c r="K273" s="1">
        <v>35.594491143699997</v>
      </c>
      <c r="L273" s="1">
        <v>43.241982059599998</v>
      </c>
      <c r="M273" s="1">
        <v>2</v>
      </c>
      <c r="N273" s="9">
        <f>DATE(YEAR(TblLocations[[#This Row],[ODK_DateOfSubmission]]),MONTH(TblLocations[[#This Row],[ODK_DateOfSubmission]]),DAY(TblLocations[[#This Row],[ODK_DateOfSubmission]]))</f>
        <v>43256</v>
      </c>
      <c r="O273" s="1" t="str">
        <f>_xlfn.CONCAT( YEAR(TblLocations[[#This Row],[ODK_DateOfSubmission]]), "-",TEXT( MONTH(TblLocations[[#This Row],[ODK_DateOfSubmission]]),"00"))</f>
        <v>2018-06</v>
      </c>
    </row>
    <row r="274" spans="1:15" x14ac:dyDescent="0.25">
      <c r="A274" s="1">
        <v>2802032</v>
      </c>
      <c r="B274" s="1">
        <v>280203284</v>
      </c>
      <c r="C274" s="1">
        <v>29650</v>
      </c>
      <c r="D274" s="63">
        <v>43303.96392415509</v>
      </c>
      <c r="E274" s="54">
        <v>2</v>
      </c>
      <c r="F274" s="56" t="s">
        <v>84</v>
      </c>
      <c r="G274" s="56" t="s">
        <v>178</v>
      </c>
      <c r="H274" s="56" t="s">
        <v>494</v>
      </c>
      <c r="I274" s="56" t="s">
        <v>505</v>
      </c>
      <c r="J274" s="54" t="s">
        <v>506</v>
      </c>
      <c r="K274" s="1">
        <v>35.594491143699997</v>
      </c>
      <c r="L274" s="1">
        <v>43.241982059599998</v>
      </c>
      <c r="M274" s="1">
        <v>2</v>
      </c>
      <c r="N274" s="9">
        <f>DATE(YEAR(TblLocations[[#This Row],[ODK_DateOfSubmission]]),MONTH(TblLocations[[#This Row],[ODK_DateOfSubmission]]),DAY(TblLocations[[#This Row],[ODK_DateOfSubmission]]))</f>
        <v>43303</v>
      </c>
      <c r="O274" s="1" t="str">
        <f>_xlfn.CONCAT( YEAR(TblLocations[[#This Row],[ODK_DateOfSubmission]]), "-",TEXT( MONTH(TblLocations[[#This Row],[ODK_DateOfSubmission]]),"00"))</f>
        <v>2018-07</v>
      </c>
    </row>
    <row r="275" spans="1:15" x14ac:dyDescent="0.25">
      <c r="A275" s="1">
        <v>2802034</v>
      </c>
      <c r="B275" s="1">
        <v>280203484</v>
      </c>
      <c r="C275" s="1">
        <v>21955</v>
      </c>
      <c r="D275" s="63">
        <v>43309.936908645832</v>
      </c>
      <c r="E275" s="54">
        <v>2</v>
      </c>
      <c r="F275" s="56" t="s">
        <v>84</v>
      </c>
      <c r="G275" s="56" t="s">
        <v>178</v>
      </c>
      <c r="H275" s="56" t="s">
        <v>494</v>
      </c>
      <c r="I275" s="56" t="s">
        <v>507</v>
      </c>
      <c r="J275" s="54" t="s">
        <v>508</v>
      </c>
      <c r="K275" s="1">
        <v>35.486099598899997</v>
      </c>
      <c r="L275" s="1">
        <v>43.237260114400001</v>
      </c>
      <c r="M275" s="1">
        <v>2</v>
      </c>
      <c r="N275" s="9">
        <f>DATE(YEAR(TblLocations[[#This Row],[ODK_DateOfSubmission]]),MONTH(TblLocations[[#This Row],[ODK_DateOfSubmission]]),DAY(TblLocations[[#This Row],[ODK_DateOfSubmission]]))</f>
        <v>43309</v>
      </c>
      <c r="O275" s="1" t="str">
        <f>_xlfn.CONCAT( YEAR(TblLocations[[#This Row],[ODK_DateOfSubmission]]), "-",TEXT( MONTH(TblLocations[[#This Row],[ODK_DateOfSubmission]]),"00"))</f>
        <v>2018-07</v>
      </c>
    </row>
    <row r="276" spans="1:15" x14ac:dyDescent="0.25">
      <c r="A276" s="1">
        <v>2802038</v>
      </c>
      <c r="B276" s="1">
        <v>280203881</v>
      </c>
      <c r="C276" s="1">
        <v>29655</v>
      </c>
      <c r="D276" s="63">
        <v>43258.482541666664</v>
      </c>
      <c r="E276" s="54">
        <v>1</v>
      </c>
      <c r="F276" s="56" t="s">
        <v>84</v>
      </c>
      <c r="G276" s="56" t="s">
        <v>178</v>
      </c>
      <c r="H276" s="56" t="s">
        <v>494</v>
      </c>
      <c r="I276" s="56" t="s">
        <v>509</v>
      </c>
      <c r="J276" s="54" t="s">
        <v>510</v>
      </c>
      <c r="K276" s="1">
        <v>35.526890256400002</v>
      </c>
      <c r="L276" s="1">
        <v>43.228306314000001</v>
      </c>
      <c r="M276" s="1">
        <v>3</v>
      </c>
      <c r="N276" s="9">
        <f>DATE(YEAR(TblLocations[[#This Row],[ODK_DateOfSubmission]]),MONTH(TblLocations[[#This Row],[ODK_DateOfSubmission]]),DAY(TblLocations[[#This Row],[ODK_DateOfSubmission]]))</f>
        <v>43258</v>
      </c>
      <c r="O276" s="1" t="str">
        <f>_xlfn.CONCAT( YEAR(TblLocations[[#This Row],[ODK_DateOfSubmission]]), "-",TEXT( MONTH(TblLocations[[#This Row],[ODK_DateOfSubmission]]),"00"))</f>
        <v>2018-06</v>
      </c>
    </row>
    <row r="277" spans="1:15" x14ac:dyDescent="0.25">
      <c r="A277" s="1">
        <v>2802041</v>
      </c>
      <c r="B277" s="1">
        <v>280204184</v>
      </c>
      <c r="C277" s="1">
        <v>29652</v>
      </c>
      <c r="D277" s="63">
        <v>43303.968142210651</v>
      </c>
      <c r="E277" s="54">
        <v>2</v>
      </c>
      <c r="F277" s="56" t="s">
        <v>84</v>
      </c>
      <c r="G277" s="56" t="s">
        <v>178</v>
      </c>
      <c r="H277" s="56" t="s">
        <v>494</v>
      </c>
      <c r="I277" s="56" t="s">
        <v>511</v>
      </c>
      <c r="J277" s="54" t="s">
        <v>442</v>
      </c>
      <c r="K277" s="1">
        <v>35.495645358300003</v>
      </c>
      <c r="L277" s="1">
        <v>43.241441870700001</v>
      </c>
      <c r="M277" s="1">
        <v>1</v>
      </c>
      <c r="N277" s="9">
        <f>DATE(YEAR(TblLocations[[#This Row],[ODK_DateOfSubmission]]),MONTH(TblLocations[[#This Row],[ODK_DateOfSubmission]]),DAY(TblLocations[[#This Row],[ODK_DateOfSubmission]]))</f>
        <v>43303</v>
      </c>
      <c r="O277" s="1" t="str">
        <f>_xlfn.CONCAT( YEAR(TblLocations[[#This Row],[ODK_DateOfSubmission]]), "-",TEXT( MONTH(TblLocations[[#This Row],[ODK_DateOfSubmission]]),"00"))</f>
        <v>2018-07</v>
      </c>
    </row>
    <row r="278" spans="1:15" x14ac:dyDescent="0.25">
      <c r="A278" s="1">
        <v>2802045</v>
      </c>
      <c r="B278" s="1">
        <v>280204584</v>
      </c>
      <c r="C278" s="1">
        <v>20517</v>
      </c>
      <c r="D278" s="63">
        <v>43302.058190127318</v>
      </c>
      <c r="E278" s="54">
        <v>2</v>
      </c>
      <c r="F278" s="56" t="s">
        <v>84</v>
      </c>
      <c r="G278" s="56" t="s">
        <v>178</v>
      </c>
      <c r="H278" s="56" t="s">
        <v>494</v>
      </c>
      <c r="I278" s="56" t="s">
        <v>512</v>
      </c>
      <c r="J278" s="54" t="s">
        <v>513</v>
      </c>
      <c r="K278" s="1">
        <v>35.257086999999999</v>
      </c>
      <c r="L278" s="1">
        <v>43.226284</v>
      </c>
      <c r="M278" s="1">
        <v>1</v>
      </c>
      <c r="N278" s="9">
        <f>DATE(YEAR(TblLocations[[#This Row],[ODK_DateOfSubmission]]),MONTH(TblLocations[[#This Row],[ODK_DateOfSubmission]]),DAY(TblLocations[[#This Row],[ODK_DateOfSubmission]]))</f>
        <v>43302</v>
      </c>
      <c r="O278" s="1" t="str">
        <f>_xlfn.CONCAT( YEAR(TblLocations[[#This Row],[ODK_DateOfSubmission]]), "-",TEXT( MONTH(TblLocations[[#This Row],[ODK_DateOfSubmission]]),"00"))</f>
        <v>2018-07</v>
      </c>
    </row>
    <row r="279" spans="1:15" x14ac:dyDescent="0.25">
      <c r="A279" s="1">
        <v>2802047</v>
      </c>
      <c r="B279" s="1">
        <v>280204781</v>
      </c>
      <c r="C279" s="1">
        <v>33122</v>
      </c>
      <c r="D279" s="63">
        <v>43257.883366666669</v>
      </c>
      <c r="E279" s="54">
        <v>1</v>
      </c>
      <c r="F279" s="56" t="s">
        <v>84</v>
      </c>
      <c r="G279" s="56" t="s">
        <v>178</v>
      </c>
      <c r="H279" s="56" t="s">
        <v>494</v>
      </c>
      <c r="I279" s="56" t="s">
        <v>514</v>
      </c>
      <c r="J279" s="54" t="s">
        <v>515</v>
      </c>
      <c r="K279" s="1">
        <v>35.443156999999999</v>
      </c>
      <c r="L279" s="1">
        <v>43.295248000000001</v>
      </c>
      <c r="M279" s="1">
        <v>3</v>
      </c>
      <c r="N279" s="9">
        <f>DATE(YEAR(TblLocations[[#This Row],[ODK_DateOfSubmission]]),MONTH(TblLocations[[#This Row],[ODK_DateOfSubmission]]),DAY(TblLocations[[#This Row],[ODK_DateOfSubmission]]))</f>
        <v>43257</v>
      </c>
      <c r="O279" s="1" t="str">
        <f>_xlfn.CONCAT( YEAR(TblLocations[[#This Row],[ODK_DateOfSubmission]]), "-",TEXT( MONTH(TblLocations[[#This Row],[ODK_DateOfSubmission]]),"00"))</f>
        <v>2018-06</v>
      </c>
    </row>
    <row r="280" spans="1:15" x14ac:dyDescent="0.25">
      <c r="A280" s="1">
        <v>2802047</v>
      </c>
      <c r="B280" s="1">
        <v>280204784</v>
      </c>
      <c r="C280" s="1">
        <v>33122</v>
      </c>
      <c r="D280" s="63">
        <v>43306.891128206022</v>
      </c>
      <c r="E280" s="54">
        <v>2</v>
      </c>
      <c r="F280" s="56" t="s">
        <v>84</v>
      </c>
      <c r="G280" s="56" t="s">
        <v>178</v>
      </c>
      <c r="H280" s="56" t="s">
        <v>494</v>
      </c>
      <c r="I280" s="56" t="s">
        <v>514</v>
      </c>
      <c r="J280" s="54" t="s">
        <v>515</v>
      </c>
      <c r="K280" s="1">
        <v>35.443156999999999</v>
      </c>
      <c r="L280" s="1">
        <v>43.295248000000001</v>
      </c>
      <c r="M280" s="1">
        <v>1</v>
      </c>
      <c r="N280" s="9">
        <f>DATE(YEAR(TblLocations[[#This Row],[ODK_DateOfSubmission]]),MONTH(TblLocations[[#This Row],[ODK_DateOfSubmission]]),DAY(TblLocations[[#This Row],[ODK_DateOfSubmission]]))</f>
        <v>43306</v>
      </c>
      <c r="O280" s="1" t="str">
        <f>_xlfn.CONCAT( YEAR(TblLocations[[#This Row],[ODK_DateOfSubmission]]), "-",TEXT( MONTH(TblLocations[[#This Row],[ODK_DateOfSubmission]]),"00"))</f>
        <v>2018-07</v>
      </c>
    </row>
    <row r="281" spans="1:15" x14ac:dyDescent="0.25">
      <c r="A281" s="1">
        <v>2802049</v>
      </c>
      <c r="B281" s="1">
        <v>280204980</v>
      </c>
      <c r="C281" s="1">
        <v>33124</v>
      </c>
      <c r="D281" s="63">
        <v>43248.550955752318</v>
      </c>
      <c r="E281" s="54">
        <v>1</v>
      </c>
      <c r="F281" s="56" t="s">
        <v>84</v>
      </c>
      <c r="G281" s="56" t="s">
        <v>178</v>
      </c>
      <c r="H281" s="56" t="s">
        <v>494</v>
      </c>
      <c r="I281" s="56" t="s">
        <v>516</v>
      </c>
      <c r="J281" s="54" t="s">
        <v>517</v>
      </c>
      <c r="K281" s="1">
        <v>35.330249999999999</v>
      </c>
      <c r="L281" s="1">
        <v>43.161439999999999</v>
      </c>
      <c r="M281" s="1">
        <v>2</v>
      </c>
      <c r="N281" s="9">
        <f>DATE(YEAR(TblLocations[[#This Row],[ODK_DateOfSubmission]]),MONTH(TblLocations[[#This Row],[ODK_DateOfSubmission]]),DAY(TblLocations[[#This Row],[ODK_DateOfSubmission]]))</f>
        <v>43248</v>
      </c>
      <c r="O281" s="1" t="str">
        <f>_xlfn.CONCAT( YEAR(TblLocations[[#This Row],[ODK_DateOfSubmission]]), "-",TEXT( MONTH(TblLocations[[#This Row],[ODK_DateOfSubmission]]),"00"))</f>
        <v>2018-05</v>
      </c>
    </row>
    <row r="282" spans="1:15" x14ac:dyDescent="0.25">
      <c r="A282" s="1">
        <v>2802049</v>
      </c>
      <c r="B282" s="1">
        <v>280204984</v>
      </c>
      <c r="C282" s="1">
        <v>33124</v>
      </c>
      <c r="D282" s="63">
        <v>43303.953384375003</v>
      </c>
      <c r="E282" s="54">
        <v>2</v>
      </c>
      <c r="F282" s="56" t="s">
        <v>84</v>
      </c>
      <c r="G282" s="56" t="s">
        <v>178</v>
      </c>
      <c r="H282" s="56" t="s">
        <v>494</v>
      </c>
      <c r="I282" s="56" t="s">
        <v>516</v>
      </c>
      <c r="J282" s="54" t="s">
        <v>517</v>
      </c>
      <c r="K282" s="1">
        <v>35.330249999999999</v>
      </c>
      <c r="L282" s="1">
        <v>43.161439999999999</v>
      </c>
      <c r="M282" s="1">
        <v>2</v>
      </c>
      <c r="N282" s="9">
        <f>DATE(YEAR(TblLocations[[#This Row],[ODK_DateOfSubmission]]),MONTH(TblLocations[[#This Row],[ODK_DateOfSubmission]]),DAY(TblLocations[[#This Row],[ODK_DateOfSubmission]]))</f>
        <v>43303</v>
      </c>
      <c r="O282" s="1" t="str">
        <f>_xlfn.CONCAT( YEAR(TblLocations[[#This Row],[ODK_DateOfSubmission]]), "-",TEXT( MONTH(TblLocations[[#This Row],[ODK_DateOfSubmission]]),"00"))</f>
        <v>2018-07</v>
      </c>
    </row>
    <row r="283" spans="1:15" x14ac:dyDescent="0.25">
      <c r="A283" s="1">
        <v>2802053</v>
      </c>
      <c r="B283" s="1">
        <v>280205381</v>
      </c>
      <c r="C283" s="1">
        <v>33136</v>
      </c>
      <c r="D283" s="63">
        <v>43254.834438460646</v>
      </c>
      <c r="E283" s="54">
        <v>1</v>
      </c>
      <c r="F283" s="56" t="s">
        <v>84</v>
      </c>
      <c r="G283" s="56" t="s">
        <v>178</v>
      </c>
      <c r="H283" s="56" t="s">
        <v>494</v>
      </c>
      <c r="I283" s="56" t="s">
        <v>518</v>
      </c>
      <c r="J283" s="54" t="s">
        <v>519</v>
      </c>
      <c r="K283" s="1">
        <v>35.539661000000002</v>
      </c>
      <c r="L283" s="1">
        <v>43.266058999999998</v>
      </c>
      <c r="M283" s="1">
        <v>2</v>
      </c>
      <c r="N283" s="9">
        <f>DATE(YEAR(TblLocations[[#This Row],[ODK_DateOfSubmission]]),MONTH(TblLocations[[#This Row],[ODK_DateOfSubmission]]),DAY(TblLocations[[#This Row],[ODK_DateOfSubmission]]))</f>
        <v>43254</v>
      </c>
      <c r="O283" s="1" t="str">
        <f>_xlfn.CONCAT( YEAR(TblLocations[[#This Row],[ODK_DateOfSubmission]]), "-",TEXT( MONTH(TblLocations[[#This Row],[ODK_DateOfSubmission]]),"00"))</f>
        <v>2018-06</v>
      </c>
    </row>
    <row r="284" spans="1:15" x14ac:dyDescent="0.25">
      <c r="A284" s="1">
        <v>2802053</v>
      </c>
      <c r="B284" s="1">
        <v>280205384</v>
      </c>
      <c r="C284" s="1">
        <v>33136</v>
      </c>
      <c r="D284" s="63">
        <v>43306.873450231484</v>
      </c>
      <c r="E284" s="54">
        <v>2</v>
      </c>
      <c r="F284" s="56" t="s">
        <v>84</v>
      </c>
      <c r="G284" s="56" t="s">
        <v>178</v>
      </c>
      <c r="H284" s="56" t="s">
        <v>494</v>
      </c>
      <c r="I284" s="56" t="s">
        <v>518</v>
      </c>
      <c r="J284" s="54" t="s">
        <v>519</v>
      </c>
      <c r="K284" s="1">
        <v>35.539661000000002</v>
      </c>
      <c r="L284" s="1">
        <v>43.266058999999998</v>
      </c>
      <c r="M284" s="1">
        <v>1</v>
      </c>
      <c r="N284" s="9">
        <f>DATE(YEAR(TblLocations[[#This Row],[ODK_DateOfSubmission]]),MONTH(TblLocations[[#This Row],[ODK_DateOfSubmission]]),DAY(TblLocations[[#This Row],[ODK_DateOfSubmission]]))</f>
        <v>43306</v>
      </c>
      <c r="O284" s="1" t="str">
        <f>_xlfn.CONCAT( YEAR(TblLocations[[#This Row],[ODK_DateOfSubmission]]), "-",TEXT( MONTH(TblLocations[[#This Row],[ODK_DateOfSubmission]]),"00"))</f>
        <v>2018-07</v>
      </c>
    </row>
    <row r="285" spans="1:15" x14ac:dyDescent="0.25">
      <c r="A285" s="1">
        <v>2808028</v>
      </c>
      <c r="B285" s="1">
        <v>280802880</v>
      </c>
      <c r="C285" s="1">
        <v>23702</v>
      </c>
      <c r="D285" s="63">
        <v>43252.556887071762</v>
      </c>
      <c r="E285" s="54">
        <v>1</v>
      </c>
      <c r="F285" s="56" t="s">
        <v>84</v>
      </c>
      <c r="G285" s="56" t="s">
        <v>179</v>
      </c>
      <c r="H285" s="56" t="s">
        <v>520</v>
      </c>
      <c r="I285" s="56" t="s">
        <v>521</v>
      </c>
      <c r="J285" s="54" t="s">
        <v>522</v>
      </c>
      <c r="K285" s="1">
        <v>34.650852159700001</v>
      </c>
      <c r="L285" s="1">
        <v>43.652580734399997</v>
      </c>
      <c r="M285" s="1">
        <v>1</v>
      </c>
      <c r="N285" s="9">
        <f>DATE(YEAR(TblLocations[[#This Row],[ODK_DateOfSubmission]]),MONTH(TblLocations[[#This Row],[ODK_DateOfSubmission]]),DAY(TblLocations[[#This Row],[ODK_DateOfSubmission]]))</f>
        <v>43252</v>
      </c>
      <c r="O285" s="1" t="str">
        <f>_xlfn.CONCAT( YEAR(TblLocations[[#This Row],[ODK_DateOfSubmission]]), "-",TEXT( MONTH(TblLocations[[#This Row],[ODK_DateOfSubmission]]),"00"))</f>
        <v>2018-06</v>
      </c>
    </row>
    <row r="286" spans="1:15" x14ac:dyDescent="0.25">
      <c r="A286" s="1">
        <v>2808048</v>
      </c>
      <c r="B286" s="1">
        <v>280804879</v>
      </c>
      <c r="C286" s="1">
        <v>23301</v>
      </c>
      <c r="D286" s="63">
        <v>43240.356853356483</v>
      </c>
      <c r="E286" s="54">
        <v>1</v>
      </c>
      <c r="F286" s="56" t="s">
        <v>84</v>
      </c>
      <c r="G286" s="56" t="s">
        <v>179</v>
      </c>
      <c r="H286" s="56" t="s">
        <v>520</v>
      </c>
      <c r="I286" s="56" t="s">
        <v>523</v>
      </c>
      <c r="J286" s="54" t="s">
        <v>524</v>
      </c>
      <c r="K286" s="1">
        <v>34.575039004600001</v>
      </c>
      <c r="L286" s="1">
        <v>43.683130942799998</v>
      </c>
      <c r="M286" s="1">
        <v>4</v>
      </c>
      <c r="N286" s="9">
        <f>DATE(YEAR(TblLocations[[#This Row],[ODK_DateOfSubmission]]),MONTH(TblLocations[[#This Row],[ODK_DateOfSubmission]]),DAY(TblLocations[[#This Row],[ODK_DateOfSubmission]]))</f>
        <v>43240</v>
      </c>
      <c r="O286" s="1" t="str">
        <f>_xlfn.CONCAT( YEAR(TblLocations[[#This Row],[ODK_DateOfSubmission]]), "-",TEXT( MONTH(TblLocations[[#This Row],[ODK_DateOfSubmission]]),"00"))</f>
        <v>2018-05</v>
      </c>
    </row>
    <row r="287" spans="1:15" x14ac:dyDescent="0.25">
      <c r="A287" s="1">
        <v>2808057</v>
      </c>
      <c r="B287" s="1">
        <v>280805779</v>
      </c>
      <c r="C287" s="1">
        <v>22468</v>
      </c>
      <c r="D287" s="63">
        <v>43237.370907870369</v>
      </c>
      <c r="E287" s="54">
        <v>1</v>
      </c>
      <c r="F287" s="56" t="s">
        <v>84</v>
      </c>
      <c r="G287" s="56" t="s">
        <v>179</v>
      </c>
      <c r="H287" s="56" t="s">
        <v>520</v>
      </c>
      <c r="I287" s="56" t="s">
        <v>525</v>
      </c>
      <c r="J287" s="54" t="s">
        <v>526</v>
      </c>
      <c r="K287" s="1">
        <v>34.590604122199998</v>
      </c>
      <c r="L287" s="1">
        <v>43.671510781400002</v>
      </c>
      <c r="M287" s="1">
        <v>9</v>
      </c>
      <c r="N287" s="9">
        <f>DATE(YEAR(TblLocations[[#This Row],[ODK_DateOfSubmission]]),MONTH(TblLocations[[#This Row],[ODK_DateOfSubmission]]),DAY(TblLocations[[#This Row],[ODK_DateOfSubmission]]))</f>
        <v>43237</v>
      </c>
      <c r="O287" s="1" t="str">
        <f>_xlfn.CONCAT( YEAR(TblLocations[[#This Row],[ODK_DateOfSubmission]]), "-",TEXT( MONTH(TblLocations[[#This Row],[ODK_DateOfSubmission]]),"00"))</f>
        <v>2018-05</v>
      </c>
    </row>
    <row r="288" spans="1:15" x14ac:dyDescent="0.25">
      <c r="A288" s="1">
        <v>2808061</v>
      </c>
      <c r="B288" s="1">
        <v>280806180</v>
      </c>
      <c r="C288" s="1">
        <v>25922</v>
      </c>
      <c r="D288" s="63">
        <v>43241.408336111112</v>
      </c>
      <c r="E288" s="54">
        <v>1</v>
      </c>
      <c r="F288" s="56" t="s">
        <v>84</v>
      </c>
      <c r="G288" s="56" t="s">
        <v>179</v>
      </c>
      <c r="H288" s="56" t="s">
        <v>520</v>
      </c>
      <c r="I288" s="56" t="s">
        <v>527</v>
      </c>
      <c r="J288" s="54" t="s">
        <v>528</v>
      </c>
      <c r="K288" s="1">
        <v>34.645780885199997</v>
      </c>
      <c r="L288" s="1">
        <v>43.670324589499998</v>
      </c>
      <c r="M288" s="1">
        <v>5</v>
      </c>
      <c r="N288" s="9">
        <f>DATE(YEAR(TblLocations[[#This Row],[ODK_DateOfSubmission]]),MONTH(TblLocations[[#This Row],[ODK_DateOfSubmission]]),DAY(TblLocations[[#This Row],[ODK_DateOfSubmission]]))</f>
        <v>43241</v>
      </c>
      <c r="O288" s="1" t="str">
        <f>_xlfn.CONCAT( YEAR(TblLocations[[#This Row],[ODK_DateOfSubmission]]), "-",TEXT( MONTH(TblLocations[[#This Row],[ODK_DateOfSubmission]]),"00"))</f>
        <v>2018-05</v>
      </c>
    </row>
    <row r="289" spans="1:15" x14ac:dyDescent="0.25">
      <c r="A289" s="1">
        <v>2808062</v>
      </c>
      <c r="B289" s="1">
        <v>280806280</v>
      </c>
      <c r="C289" s="1">
        <v>25923</v>
      </c>
      <c r="D289" s="63">
        <v>43241.433803321757</v>
      </c>
      <c r="E289" s="54">
        <v>1</v>
      </c>
      <c r="F289" s="56" t="s">
        <v>84</v>
      </c>
      <c r="G289" s="56" t="s">
        <v>179</v>
      </c>
      <c r="H289" s="56" t="s">
        <v>520</v>
      </c>
      <c r="I289" s="56" t="s">
        <v>529</v>
      </c>
      <c r="J289" s="54" t="s">
        <v>530</v>
      </c>
      <c r="K289" s="1">
        <v>34.649042665099998</v>
      </c>
      <c r="L289" s="1">
        <v>43.661256459199997</v>
      </c>
      <c r="M289" s="1">
        <v>4</v>
      </c>
      <c r="N289" s="9">
        <f>DATE(YEAR(TblLocations[[#This Row],[ODK_DateOfSubmission]]),MONTH(TblLocations[[#This Row],[ODK_DateOfSubmission]]),DAY(TblLocations[[#This Row],[ODK_DateOfSubmission]]))</f>
        <v>43241</v>
      </c>
      <c r="O289" s="1" t="str">
        <f>_xlfn.CONCAT( YEAR(TblLocations[[#This Row],[ODK_DateOfSubmission]]), "-",TEXT( MONTH(TblLocations[[#This Row],[ODK_DateOfSubmission]]),"00"))</f>
        <v>2018-05</v>
      </c>
    </row>
    <row r="290" spans="1:15" x14ac:dyDescent="0.25">
      <c r="A290" s="1">
        <v>2808076</v>
      </c>
      <c r="B290" s="1">
        <v>280807680</v>
      </c>
      <c r="C290" s="1">
        <v>28413</v>
      </c>
      <c r="D290" s="63">
        <v>43241.388196261571</v>
      </c>
      <c r="E290" s="54">
        <v>1</v>
      </c>
      <c r="F290" s="56" t="s">
        <v>84</v>
      </c>
      <c r="G290" s="56" t="s">
        <v>179</v>
      </c>
      <c r="H290" s="56" t="s">
        <v>520</v>
      </c>
      <c r="I290" s="56" t="s">
        <v>531</v>
      </c>
      <c r="J290" s="54" t="s">
        <v>459</v>
      </c>
      <c r="K290" s="1">
        <v>34.604528364700002</v>
      </c>
      <c r="L290" s="1">
        <v>43.670922769199997</v>
      </c>
      <c r="M290" s="1">
        <v>10</v>
      </c>
      <c r="N290" s="9">
        <f>DATE(YEAR(TblLocations[[#This Row],[ODK_DateOfSubmission]]),MONTH(TblLocations[[#This Row],[ODK_DateOfSubmission]]),DAY(TblLocations[[#This Row],[ODK_DateOfSubmission]]))</f>
        <v>43241</v>
      </c>
      <c r="O290" s="1" t="str">
        <f>_xlfn.CONCAT( YEAR(TblLocations[[#This Row],[ODK_DateOfSubmission]]), "-",TEXT( MONTH(TblLocations[[#This Row],[ODK_DateOfSubmission]]),"00"))</f>
        <v>2018-05</v>
      </c>
    </row>
    <row r="291" spans="1:15" x14ac:dyDescent="0.25">
      <c r="A291" s="1">
        <v>2808081</v>
      </c>
      <c r="B291" s="1">
        <v>280808179</v>
      </c>
      <c r="C291" s="1">
        <v>20638</v>
      </c>
      <c r="D291" s="63">
        <v>43233.780481168978</v>
      </c>
      <c r="E291" s="54">
        <v>1</v>
      </c>
      <c r="F291" s="56" t="s">
        <v>84</v>
      </c>
      <c r="G291" s="56" t="s">
        <v>179</v>
      </c>
      <c r="H291" s="56" t="s">
        <v>520</v>
      </c>
      <c r="I291" s="56" t="s">
        <v>249</v>
      </c>
      <c r="J291" s="54" t="s">
        <v>250</v>
      </c>
      <c r="K291" s="1">
        <v>34.6346683931</v>
      </c>
      <c r="L291" s="1">
        <v>43.670680984000001</v>
      </c>
      <c r="M291" s="1">
        <v>4</v>
      </c>
      <c r="N291" s="9">
        <f>DATE(YEAR(TblLocations[[#This Row],[ODK_DateOfSubmission]]),MONTH(TblLocations[[#This Row],[ODK_DateOfSubmission]]),DAY(TblLocations[[#This Row],[ODK_DateOfSubmission]]))</f>
        <v>43233</v>
      </c>
      <c r="O291" s="1" t="str">
        <f>_xlfn.CONCAT( YEAR(TblLocations[[#This Row],[ODK_DateOfSubmission]]), "-",TEXT( MONTH(TblLocations[[#This Row],[ODK_DateOfSubmission]]),"00"))</f>
        <v>2018-05</v>
      </c>
    </row>
    <row r="292" spans="1:15" x14ac:dyDescent="0.25">
      <c r="A292" s="1">
        <v>2808082</v>
      </c>
      <c r="B292" s="1">
        <v>280808280</v>
      </c>
      <c r="C292" s="1">
        <v>28478</v>
      </c>
      <c r="D292" s="63">
        <v>43241.390652465278</v>
      </c>
      <c r="E292" s="54">
        <v>1</v>
      </c>
      <c r="F292" s="56" t="s">
        <v>84</v>
      </c>
      <c r="G292" s="56" t="s">
        <v>179</v>
      </c>
      <c r="H292" s="56" t="s">
        <v>520</v>
      </c>
      <c r="I292" s="56" t="s">
        <v>532</v>
      </c>
      <c r="J292" s="54" t="s">
        <v>533</v>
      </c>
      <c r="K292" s="1">
        <v>34.596828872899998</v>
      </c>
      <c r="L292" s="1">
        <v>43.675034993600001</v>
      </c>
      <c r="M292" s="1">
        <v>4</v>
      </c>
      <c r="N292" s="9">
        <f>DATE(YEAR(TblLocations[[#This Row],[ODK_DateOfSubmission]]),MONTH(TblLocations[[#This Row],[ODK_DateOfSubmission]]),DAY(TblLocations[[#This Row],[ODK_DateOfSubmission]]))</f>
        <v>43241</v>
      </c>
      <c r="O292" s="1" t="str">
        <f>_xlfn.CONCAT( YEAR(TblLocations[[#This Row],[ODK_DateOfSubmission]]), "-",TEXT( MONTH(TblLocations[[#This Row],[ODK_DateOfSubmission]]),"00"))</f>
        <v>2018-05</v>
      </c>
    </row>
    <row r="293" spans="1:15" x14ac:dyDescent="0.25">
      <c r="A293" s="1">
        <v>2809007</v>
      </c>
      <c r="B293" s="1">
        <v>280900781</v>
      </c>
      <c r="C293" s="1">
        <v>25868</v>
      </c>
      <c r="D293" s="63">
        <v>43258.59778394676</v>
      </c>
      <c r="E293" s="54">
        <v>1</v>
      </c>
      <c r="F293" s="56" t="s">
        <v>84</v>
      </c>
      <c r="G293" s="56" t="s">
        <v>180</v>
      </c>
      <c r="H293" s="56" t="s">
        <v>534</v>
      </c>
      <c r="I293" s="56" t="s">
        <v>535</v>
      </c>
      <c r="J293" s="54" t="s">
        <v>536</v>
      </c>
      <c r="K293" s="1">
        <v>34.886701491499998</v>
      </c>
      <c r="L293" s="1">
        <v>44.642673919899998</v>
      </c>
      <c r="M293" s="1">
        <v>2</v>
      </c>
      <c r="N293" s="9">
        <f>DATE(YEAR(TblLocations[[#This Row],[ODK_DateOfSubmission]]),MONTH(TblLocations[[#This Row],[ODK_DateOfSubmission]]),DAY(TblLocations[[#This Row],[ODK_DateOfSubmission]]))</f>
        <v>43258</v>
      </c>
      <c r="O293" s="1" t="str">
        <f>_xlfn.CONCAT( YEAR(TblLocations[[#This Row],[ODK_DateOfSubmission]]), "-",TEXT( MONTH(TblLocations[[#This Row],[ODK_DateOfSubmission]]),"00"))</f>
        <v>2018-06</v>
      </c>
    </row>
    <row r="294" spans="1:15" x14ac:dyDescent="0.25">
      <c r="A294" s="1">
        <v>2809015</v>
      </c>
      <c r="B294" s="1">
        <v>280901580</v>
      </c>
      <c r="C294" s="1">
        <v>25750</v>
      </c>
      <c r="D294" s="63">
        <v>43242.733086805558</v>
      </c>
      <c r="E294" s="54">
        <v>1</v>
      </c>
      <c r="F294" s="56" t="s">
        <v>84</v>
      </c>
      <c r="G294" s="56" t="s">
        <v>180</v>
      </c>
      <c r="H294" s="56" t="s">
        <v>534</v>
      </c>
      <c r="I294" s="56" t="s">
        <v>537</v>
      </c>
      <c r="J294" s="54" t="s">
        <v>538</v>
      </c>
      <c r="K294" s="1">
        <v>34.905082507899998</v>
      </c>
      <c r="L294" s="1">
        <v>44.608836692200001</v>
      </c>
      <c r="M294" s="1">
        <v>1</v>
      </c>
      <c r="N294" s="9">
        <f>DATE(YEAR(TblLocations[[#This Row],[ODK_DateOfSubmission]]),MONTH(TblLocations[[#This Row],[ODK_DateOfSubmission]]),DAY(TblLocations[[#This Row],[ODK_DateOfSubmission]]))</f>
        <v>43242</v>
      </c>
      <c r="O294" s="1" t="str">
        <f>_xlfn.CONCAT( YEAR(TblLocations[[#This Row],[ODK_DateOfSubmission]]), "-",TEXT( MONTH(TblLocations[[#This Row],[ODK_DateOfSubmission]]),"00"))</f>
        <v>2018-05</v>
      </c>
    </row>
    <row r="295" spans="1:15" x14ac:dyDescent="0.25">
      <c r="A295" s="1">
        <v>2809016</v>
      </c>
      <c r="B295" s="1">
        <v>280901680</v>
      </c>
      <c r="C295" s="1">
        <v>25755</v>
      </c>
      <c r="D295" s="63">
        <v>43242.746491400459</v>
      </c>
      <c r="E295" s="54">
        <v>1</v>
      </c>
      <c r="F295" s="56" t="s">
        <v>84</v>
      </c>
      <c r="G295" s="56" t="s">
        <v>180</v>
      </c>
      <c r="H295" s="56" t="s">
        <v>534</v>
      </c>
      <c r="I295" s="56" t="s">
        <v>539</v>
      </c>
      <c r="J295" s="54" t="s">
        <v>540</v>
      </c>
      <c r="K295" s="1">
        <v>34.881868760000003</v>
      </c>
      <c r="L295" s="1">
        <v>44.62413196</v>
      </c>
      <c r="M295" s="1">
        <v>2</v>
      </c>
      <c r="N295" s="9">
        <f>DATE(YEAR(TblLocations[[#This Row],[ODK_DateOfSubmission]]),MONTH(TblLocations[[#This Row],[ODK_DateOfSubmission]]),DAY(TblLocations[[#This Row],[ODK_DateOfSubmission]]))</f>
        <v>43242</v>
      </c>
      <c r="O295" s="1" t="str">
        <f>_xlfn.CONCAT( YEAR(TblLocations[[#This Row],[ODK_DateOfSubmission]]), "-",TEXT( MONTH(TblLocations[[#This Row],[ODK_DateOfSubmission]]),"00"))</f>
        <v>2018-05</v>
      </c>
    </row>
    <row r="296" spans="1:15" x14ac:dyDescent="0.25">
      <c r="A296" s="1">
        <v>1101001</v>
      </c>
      <c r="C296" s="1">
        <v>7861</v>
      </c>
      <c r="D296" s="63">
        <v>43594</v>
      </c>
      <c r="E296" s="54" t="s">
        <v>541</v>
      </c>
      <c r="F296" s="56" t="s">
        <v>89</v>
      </c>
      <c r="G296" s="56" t="s">
        <v>160</v>
      </c>
      <c r="H296" s="56" t="s">
        <v>542</v>
      </c>
      <c r="I296" s="56" t="s">
        <v>160</v>
      </c>
      <c r="J296" s="54" t="s">
        <v>543</v>
      </c>
      <c r="K296" s="1">
        <v>37.092389017499997</v>
      </c>
      <c r="L296" s="1">
        <v>43.487856985199997</v>
      </c>
      <c r="M296" s="1">
        <v>11</v>
      </c>
      <c r="N296" s="9">
        <f>DATE(YEAR(TblLocations[[#This Row],[ODK_DateOfSubmission]]),MONTH(TblLocations[[#This Row],[ODK_DateOfSubmission]]),DAY(TblLocations[[#This Row],[ODK_DateOfSubmission]]))</f>
        <v>43594</v>
      </c>
      <c r="O296" s="1" t="str">
        <f>_xlfn.CONCAT( YEAR(TblLocations[[#This Row],[ODK_DateOfSubmission]]), "-",TEXT( MONTH(TblLocations[[#This Row],[ODK_DateOfSubmission]]),"00"))</f>
        <v>2019-05</v>
      </c>
    </row>
    <row r="297" spans="1:15" x14ac:dyDescent="0.25">
      <c r="A297" s="1">
        <v>1101007</v>
      </c>
      <c r="C297" s="1">
        <v>8229</v>
      </c>
      <c r="D297" s="63">
        <v>43593</v>
      </c>
      <c r="E297" s="54" t="s">
        <v>541</v>
      </c>
      <c r="F297" s="56" t="s">
        <v>89</v>
      </c>
      <c r="G297" s="56" t="s">
        <v>160</v>
      </c>
      <c r="H297" s="56" t="s">
        <v>544</v>
      </c>
      <c r="I297" s="56" t="s">
        <v>545</v>
      </c>
      <c r="J297" s="54" t="s">
        <v>546</v>
      </c>
      <c r="K297" s="1">
        <v>37.055043598200001</v>
      </c>
      <c r="L297" s="1">
        <v>43.652203984800003</v>
      </c>
      <c r="M297" s="1">
        <v>2</v>
      </c>
      <c r="N297" s="9">
        <f>DATE(YEAR(TblLocations[[#This Row],[ODK_DateOfSubmission]]),MONTH(TblLocations[[#This Row],[ODK_DateOfSubmission]]),DAY(TblLocations[[#This Row],[ODK_DateOfSubmission]]))</f>
        <v>43593</v>
      </c>
      <c r="O297" s="1" t="str">
        <f>_xlfn.CONCAT( YEAR(TblLocations[[#This Row],[ODK_DateOfSubmission]]), "-",TEXT( MONTH(TblLocations[[#This Row],[ODK_DateOfSubmission]]),"00"))</f>
        <v>2019-05</v>
      </c>
    </row>
    <row r="298" spans="1:15" x14ac:dyDescent="0.25">
      <c r="A298" s="1">
        <v>1101010</v>
      </c>
      <c r="C298" s="1">
        <v>23903</v>
      </c>
      <c r="D298" s="63">
        <v>43594</v>
      </c>
      <c r="E298" s="54" t="s">
        <v>541</v>
      </c>
      <c r="F298" s="56" t="s">
        <v>89</v>
      </c>
      <c r="G298" s="56" t="s">
        <v>160</v>
      </c>
      <c r="H298" s="56" t="s">
        <v>542</v>
      </c>
      <c r="I298" s="56" t="s">
        <v>547</v>
      </c>
      <c r="J298" s="54" t="s">
        <v>548</v>
      </c>
      <c r="K298" s="1">
        <v>37.100904421599999</v>
      </c>
      <c r="L298" s="1">
        <v>43.495156701900001</v>
      </c>
      <c r="M298" s="1">
        <v>4</v>
      </c>
      <c r="N298" s="9">
        <f>DATE(YEAR(TblLocations[[#This Row],[ODK_DateOfSubmission]]),MONTH(TblLocations[[#This Row],[ODK_DateOfSubmission]]),DAY(TblLocations[[#This Row],[ODK_DateOfSubmission]]))</f>
        <v>43594</v>
      </c>
      <c r="O298" s="1" t="str">
        <f>_xlfn.CONCAT( YEAR(TblLocations[[#This Row],[ODK_DateOfSubmission]]), "-",TEXT( MONTH(TblLocations[[#This Row],[ODK_DateOfSubmission]]),"00"))</f>
        <v>2019-05</v>
      </c>
    </row>
    <row r="299" spans="1:15" x14ac:dyDescent="0.25">
      <c r="A299" s="1">
        <v>1101012</v>
      </c>
      <c r="C299" s="1">
        <v>7835</v>
      </c>
      <c r="D299" s="63">
        <v>43594</v>
      </c>
      <c r="E299" s="54" t="s">
        <v>541</v>
      </c>
      <c r="F299" s="56" t="s">
        <v>89</v>
      </c>
      <c r="G299" s="56" t="s">
        <v>160</v>
      </c>
      <c r="H299" s="56" t="s">
        <v>549</v>
      </c>
      <c r="I299" s="56" t="s">
        <v>549</v>
      </c>
      <c r="J299" s="54" t="s">
        <v>550</v>
      </c>
      <c r="K299" s="1">
        <v>37.039314552299999</v>
      </c>
      <c r="L299" s="1">
        <v>43.342922546499999</v>
      </c>
      <c r="M299" s="1">
        <v>28</v>
      </c>
      <c r="N299" s="9">
        <f>DATE(YEAR(TblLocations[[#This Row],[ODK_DateOfSubmission]]),MONTH(TblLocations[[#This Row],[ODK_DateOfSubmission]]),DAY(TblLocations[[#This Row],[ODK_DateOfSubmission]]))</f>
        <v>43594</v>
      </c>
      <c r="O299" s="1" t="str">
        <f>_xlfn.CONCAT( YEAR(TblLocations[[#This Row],[ODK_DateOfSubmission]]), "-",TEXT( MONTH(TblLocations[[#This Row],[ODK_DateOfSubmission]]),"00"))</f>
        <v>2019-05</v>
      </c>
    </row>
    <row r="300" spans="1:15" x14ac:dyDescent="0.25">
      <c r="A300" s="1">
        <v>1101013</v>
      </c>
      <c r="C300" s="1">
        <v>7833</v>
      </c>
      <c r="D300" s="63">
        <v>43593</v>
      </c>
      <c r="E300" s="54" t="s">
        <v>541</v>
      </c>
      <c r="F300" s="56" t="s">
        <v>89</v>
      </c>
      <c r="G300" s="56" t="s">
        <v>160</v>
      </c>
      <c r="H300" s="56" t="s">
        <v>551</v>
      </c>
      <c r="I300" s="56" t="s">
        <v>552</v>
      </c>
      <c r="J300" s="54" t="s">
        <v>553</v>
      </c>
      <c r="K300" s="1">
        <v>37.028460898500001</v>
      </c>
      <c r="L300" s="1">
        <v>43.785392052900001</v>
      </c>
      <c r="M300" s="1">
        <v>4</v>
      </c>
      <c r="N300" s="9">
        <f>DATE(YEAR(TblLocations[[#This Row],[ODK_DateOfSubmission]]),MONTH(TblLocations[[#This Row],[ODK_DateOfSubmission]]),DAY(TblLocations[[#This Row],[ODK_DateOfSubmission]]))</f>
        <v>43593</v>
      </c>
      <c r="O300" s="1" t="str">
        <f>_xlfn.CONCAT( YEAR(TblLocations[[#This Row],[ODK_DateOfSubmission]]), "-",TEXT( MONTH(TblLocations[[#This Row],[ODK_DateOfSubmission]]),"00"))</f>
        <v>2019-05</v>
      </c>
    </row>
    <row r="301" spans="1:15" x14ac:dyDescent="0.25">
      <c r="A301" s="1">
        <v>1101022</v>
      </c>
      <c r="C301" s="1">
        <v>29567</v>
      </c>
      <c r="D301" s="63">
        <v>43594</v>
      </c>
      <c r="E301" s="54" t="s">
        <v>541</v>
      </c>
      <c r="F301" s="56" t="s">
        <v>89</v>
      </c>
      <c r="G301" s="56" t="s">
        <v>160</v>
      </c>
      <c r="H301" s="56" t="s">
        <v>542</v>
      </c>
      <c r="I301" s="56" t="s">
        <v>554</v>
      </c>
      <c r="J301" s="54" t="s">
        <v>555</v>
      </c>
      <c r="K301" s="1">
        <v>37.083808304500003</v>
      </c>
      <c r="L301" s="1">
        <v>43.524796335799998</v>
      </c>
      <c r="M301" s="1">
        <v>1</v>
      </c>
      <c r="N301" s="9">
        <f>DATE(YEAR(TblLocations[[#This Row],[ODK_DateOfSubmission]]),MONTH(TblLocations[[#This Row],[ODK_DateOfSubmission]]),DAY(TblLocations[[#This Row],[ODK_DateOfSubmission]]))</f>
        <v>43594</v>
      </c>
      <c r="O301" s="1" t="str">
        <f>_xlfn.CONCAT( YEAR(TblLocations[[#This Row],[ODK_DateOfSubmission]]), "-",TEXT( MONTH(TblLocations[[#This Row],[ODK_DateOfSubmission]]),"00"))</f>
        <v>2019-05</v>
      </c>
    </row>
    <row r="302" spans="1:15" x14ac:dyDescent="0.25">
      <c r="A302" s="1">
        <v>1102001</v>
      </c>
      <c r="C302" s="1">
        <v>21971</v>
      </c>
      <c r="D302" s="63">
        <v>43604</v>
      </c>
      <c r="E302" s="54" t="s">
        <v>541</v>
      </c>
      <c r="F302" s="56" t="s">
        <v>89</v>
      </c>
      <c r="G302" s="56" t="s">
        <v>89</v>
      </c>
      <c r="H302" s="56" t="s">
        <v>556</v>
      </c>
      <c r="I302" s="56" t="s">
        <v>557</v>
      </c>
      <c r="J302" s="54" t="s">
        <v>558</v>
      </c>
      <c r="K302" s="1">
        <v>36.870482659399997</v>
      </c>
      <c r="L302" s="1">
        <v>42.992015468699996</v>
      </c>
      <c r="M302" s="1">
        <v>7</v>
      </c>
      <c r="N302" s="9">
        <f>DATE(YEAR(TblLocations[[#This Row],[ODK_DateOfSubmission]]),MONTH(TblLocations[[#This Row],[ODK_DateOfSubmission]]),DAY(TblLocations[[#This Row],[ODK_DateOfSubmission]]))</f>
        <v>43604</v>
      </c>
      <c r="O302" s="1" t="str">
        <f>_xlfn.CONCAT( YEAR(TblLocations[[#This Row],[ODK_DateOfSubmission]]), "-",TEXT( MONTH(TblLocations[[#This Row],[ODK_DateOfSubmission]]),"00"))</f>
        <v>2019-05</v>
      </c>
    </row>
    <row r="303" spans="1:15" x14ac:dyDescent="0.25">
      <c r="A303" s="1">
        <v>1102002</v>
      </c>
      <c r="C303" s="1">
        <v>23580</v>
      </c>
      <c r="D303" s="63">
        <v>43606</v>
      </c>
      <c r="E303" s="54" t="s">
        <v>541</v>
      </c>
      <c r="F303" s="56" t="s">
        <v>89</v>
      </c>
      <c r="G303" s="56" t="s">
        <v>89</v>
      </c>
      <c r="H303" s="56" t="s">
        <v>556</v>
      </c>
      <c r="I303" s="56" t="s">
        <v>559</v>
      </c>
      <c r="J303" s="54" t="s">
        <v>560</v>
      </c>
      <c r="K303" s="1">
        <v>36.854205976700001</v>
      </c>
      <c r="L303" s="1">
        <v>43.044588520600001</v>
      </c>
      <c r="M303" s="1">
        <v>31</v>
      </c>
      <c r="N303" s="9">
        <f>DATE(YEAR(TblLocations[[#This Row],[ODK_DateOfSubmission]]),MONTH(TblLocations[[#This Row],[ODK_DateOfSubmission]]),DAY(TblLocations[[#This Row],[ODK_DateOfSubmission]]))</f>
        <v>43606</v>
      </c>
      <c r="O303" s="1" t="str">
        <f>_xlfn.CONCAT( YEAR(TblLocations[[#This Row],[ODK_DateOfSubmission]]), "-",TEXT( MONTH(TblLocations[[#This Row],[ODK_DateOfSubmission]]),"00"))</f>
        <v>2019-05</v>
      </c>
    </row>
    <row r="304" spans="1:15" x14ac:dyDescent="0.25">
      <c r="A304" s="1">
        <v>1102003</v>
      </c>
      <c r="C304" s="1">
        <v>26054</v>
      </c>
      <c r="D304" s="63">
        <v>43604</v>
      </c>
      <c r="E304" s="54" t="s">
        <v>541</v>
      </c>
      <c r="F304" s="56" t="s">
        <v>89</v>
      </c>
      <c r="G304" s="56" t="s">
        <v>89</v>
      </c>
      <c r="H304" s="56" t="s">
        <v>556</v>
      </c>
      <c r="I304" s="56" t="s">
        <v>561</v>
      </c>
      <c r="J304" s="54" t="s">
        <v>562</v>
      </c>
      <c r="K304" s="1">
        <v>36.869398845900001</v>
      </c>
      <c r="L304" s="1">
        <v>42.982650769000003</v>
      </c>
      <c r="M304" s="1">
        <v>5</v>
      </c>
      <c r="N304" s="9">
        <f>DATE(YEAR(TblLocations[[#This Row],[ODK_DateOfSubmission]]),MONTH(TblLocations[[#This Row],[ODK_DateOfSubmission]]),DAY(TblLocations[[#This Row],[ODK_DateOfSubmission]]))</f>
        <v>43604</v>
      </c>
      <c r="O304" s="1" t="str">
        <f>_xlfn.CONCAT( YEAR(TblLocations[[#This Row],[ODK_DateOfSubmission]]), "-",TEXT( MONTH(TblLocations[[#This Row],[ODK_DateOfSubmission]]),"00"))</f>
        <v>2019-05</v>
      </c>
    </row>
    <row r="305" spans="1:15" x14ac:dyDescent="0.25">
      <c r="A305" s="1">
        <v>1102006</v>
      </c>
      <c r="C305" s="1">
        <v>24801</v>
      </c>
      <c r="D305" s="63">
        <v>43628</v>
      </c>
      <c r="E305" s="54" t="s">
        <v>541</v>
      </c>
      <c r="F305" s="56" t="s">
        <v>89</v>
      </c>
      <c r="G305" s="56" t="s">
        <v>89</v>
      </c>
      <c r="H305" s="56" t="s">
        <v>563</v>
      </c>
      <c r="I305" s="56" t="s">
        <v>564</v>
      </c>
      <c r="J305" s="54" t="s">
        <v>565</v>
      </c>
      <c r="K305" s="1">
        <v>36.965668439200002</v>
      </c>
      <c r="L305" s="1">
        <v>43.169657078199997</v>
      </c>
      <c r="M305" s="1">
        <v>18</v>
      </c>
      <c r="N305" s="9">
        <f>DATE(YEAR(TblLocations[[#This Row],[ODK_DateOfSubmission]]),MONTH(TblLocations[[#This Row],[ODK_DateOfSubmission]]),DAY(TblLocations[[#This Row],[ODK_DateOfSubmission]]))</f>
        <v>43628</v>
      </c>
      <c r="O305" s="1" t="str">
        <f>_xlfn.CONCAT( YEAR(TblLocations[[#This Row],[ODK_DateOfSubmission]]), "-",TEXT( MONTH(TblLocations[[#This Row],[ODK_DateOfSubmission]]),"00"))</f>
        <v>2019-06</v>
      </c>
    </row>
    <row r="306" spans="1:15" x14ac:dyDescent="0.25">
      <c r="A306" s="1">
        <v>1102010</v>
      </c>
      <c r="C306" s="1">
        <v>26051</v>
      </c>
      <c r="D306" s="63">
        <v>43606</v>
      </c>
      <c r="E306" s="54" t="s">
        <v>541</v>
      </c>
      <c r="F306" s="56" t="s">
        <v>89</v>
      </c>
      <c r="G306" s="56" t="s">
        <v>89</v>
      </c>
      <c r="H306" s="56" t="s">
        <v>556</v>
      </c>
      <c r="I306" s="56" t="s">
        <v>566</v>
      </c>
      <c r="J306" s="54" t="s">
        <v>567</v>
      </c>
      <c r="K306" s="1">
        <v>36.850169232799999</v>
      </c>
      <c r="L306" s="1">
        <v>43.036977761300001</v>
      </c>
      <c r="M306" s="1">
        <v>8</v>
      </c>
      <c r="N306" s="9">
        <f>DATE(YEAR(TblLocations[[#This Row],[ODK_DateOfSubmission]]),MONTH(TblLocations[[#This Row],[ODK_DateOfSubmission]]),DAY(TblLocations[[#This Row],[ODK_DateOfSubmission]]))</f>
        <v>43606</v>
      </c>
      <c r="O306" s="1" t="str">
        <f>_xlfn.CONCAT( YEAR(TblLocations[[#This Row],[ODK_DateOfSubmission]]), "-",TEXT( MONTH(TblLocations[[#This Row],[ODK_DateOfSubmission]]),"00"))</f>
        <v>2019-05</v>
      </c>
    </row>
    <row r="307" spans="1:15" x14ac:dyDescent="0.25">
      <c r="A307" s="1">
        <v>1102019</v>
      </c>
      <c r="C307" s="1">
        <v>23711</v>
      </c>
      <c r="D307" s="63">
        <v>43607</v>
      </c>
      <c r="E307" s="54" t="s">
        <v>541</v>
      </c>
      <c r="F307" s="56" t="s">
        <v>89</v>
      </c>
      <c r="G307" s="56" t="s">
        <v>89</v>
      </c>
      <c r="H307" s="56" t="s">
        <v>556</v>
      </c>
      <c r="I307" s="56" t="s">
        <v>568</v>
      </c>
      <c r="J307" s="54" t="s">
        <v>569</v>
      </c>
      <c r="K307" s="1">
        <v>36.863874868300002</v>
      </c>
      <c r="L307" s="1">
        <v>43.006124331499997</v>
      </c>
      <c r="M307" s="1">
        <v>8</v>
      </c>
      <c r="N307" s="9">
        <f>DATE(YEAR(TblLocations[[#This Row],[ODK_DateOfSubmission]]),MONTH(TblLocations[[#This Row],[ODK_DateOfSubmission]]),DAY(TblLocations[[#This Row],[ODK_DateOfSubmission]]))</f>
        <v>43607</v>
      </c>
      <c r="O307" s="1" t="str">
        <f>_xlfn.CONCAT( YEAR(TblLocations[[#This Row],[ODK_DateOfSubmission]]), "-",TEXT( MONTH(TblLocations[[#This Row],[ODK_DateOfSubmission]]),"00"))</f>
        <v>2019-05</v>
      </c>
    </row>
    <row r="308" spans="1:15" x14ac:dyDescent="0.25">
      <c r="A308" s="1">
        <v>1102022</v>
      </c>
      <c r="C308" s="1">
        <v>24628</v>
      </c>
      <c r="D308" s="63">
        <v>43600</v>
      </c>
      <c r="E308" s="54" t="s">
        <v>541</v>
      </c>
      <c r="F308" s="56" t="s">
        <v>89</v>
      </c>
      <c r="G308" s="56" t="s">
        <v>89</v>
      </c>
      <c r="H308" s="56" t="s">
        <v>556</v>
      </c>
      <c r="I308" s="56" t="s">
        <v>570</v>
      </c>
      <c r="J308" s="54" t="s">
        <v>571</v>
      </c>
      <c r="K308" s="1">
        <v>36.844704079000003</v>
      </c>
      <c r="L308" s="1">
        <v>43.082330210199999</v>
      </c>
      <c r="M308" s="1">
        <v>15</v>
      </c>
      <c r="N308" s="9">
        <f>DATE(YEAR(TblLocations[[#This Row],[ODK_DateOfSubmission]]),MONTH(TblLocations[[#This Row],[ODK_DateOfSubmission]]),DAY(TblLocations[[#This Row],[ODK_DateOfSubmission]]))</f>
        <v>43600</v>
      </c>
      <c r="O308" s="1" t="str">
        <f>_xlfn.CONCAT( YEAR(TblLocations[[#This Row],[ODK_DateOfSubmission]]), "-",TEXT( MONTH(TblLocations[[#This Row],[ODK_DateOfSubmission]]),"00"))</f>
        <v>2019-05</v>
      </c>
    </row>
    <row r="309" spans="1:15" x14ac:dyDescent="0.25">
      <c r="A309" s="1">
        <v>1102024</v>
      </c>
      <c r="C309" s="1">
        <v>24184</v>
      </c>
      <c r="D309" s="63">
        <v>43607</v>
      </c>
      <c r="E309" s="54" t="s">
        <v>541</v>
      </c>
      <c r="F309" s="56" t="s">
        <v>89</v>
      </c>
      <c r="G309" s="56" t="s">
        <v>89</v>
      </c>
      <c r="H309" s="56" t="s">
        <v>556</v>
      </c>
      <c r="I309" s="56" t="s">
        <v>572</v>
      </c>
      <c r="J309" s="54" t="s">
        <v>573</v>
      </c>
      <c r="K309" s="1">
        <v>36.856413552200003</v>
      </c>
      <c r="L309" s="1">
        <v>43.002842736799998</v>
      </c>
      <c r="M309" s="1">
        <v>12</v>
      </c>
      <c r="N309" s="9">
        <f>DATE(YEAR(TblLocations[[#This Row],[ODK_DateOfSubmission]]),MONTH(TblLocations[[#This Row],[ODK_DateOfSubmission]]),DAY(TblLocations[[#This Row],[ODK_DateOfSubmission]]))</f>
        <v>43607</v>
      </c>
      <c r="O309" s="1" t="str">
        <f>_xlfn.CONCAT( YEAR(TblLocations[[#This Row],[ODK_DateOfSubmission]]), "-",TEXT( MONTH(TblLocations[[#This Row],[ODK_DateOfSubmission]]),"00"))</f>
        <v>2019-05</v>
      </c>
    </row>
    <row r="310" spans="1:15" x14ac:dyDescent="0.25">
      <c r="A310" s="1">
        <v>1102025</v>
      </c>
      <c r="C310" s="1">
        <v>8871</v>
      </c>
      <c r="D310" s="63">
        <v>43628</v>
      </c>
      <c r="E310" s="54" t="s">
        <v>541</v>
      </c>
      <c r="F310" s="56" t="s">
        <v>89</v>
      </c>
      <c r="G310" s="56" t="s">
        <v>89</v>
      </c>
      <c r="H310" s="56" t="s">
        <v>563</v>
      </c>
      <c r="I310" s="56" t="s">
        <v>574</v>
      </c>
      <c r="J310" s="54" t="s">
        <v>575</v>
      </c>
      <c r="K310" s="1">
        <v>36.934219498700003</v>
      </c>
      <c r="L310" s="1">
        <v>43.1507973334</v>
      </c>
      <c r="M310" s="1">
        <v>12</v>
      </c>
      <c r="N310" s="9">
        <f>DATE(YEAR(TblLocations[[#This Row],[ODK_DateOfSubmission]]),MONTH(TblLocations[[#This Row],[ODK_DateOfSubmission]]),DAY(TblLocations[[#This Row],[ODK_DateOfSubmission]]))</f>
        <v>43628</v>
      </c>
      <c r="O310" s="1" t="str">
        <f>_xlfn.CONCAT( YEAR(TblLocations[[#This Row],[ODK_DateOfSubmission]]), "-",TEXT( MONTH(TblLocations[[#This Row],[ODK_DateOfSubmission]]),"00"))</f>
        <v>2019-06</v>
      </c>
    </row>
    <row r="311" spans="1:15" x14ac:dyDescent="0.25">
      <c r="A311" s="1">
        <v>1102030</v>
      </c>
      <c r="C311" s="1">
        <v>26045</v>
      </c>
      <c r="D311" s="63">
        <v>43605</v>
      </c>
      <c r="E311" s="54" t="s">
        <v>541</v>
      </c>
      <c r="F311" s="56" t="s">
        <v>89</v>
      </c>
      <c r="G311" s="56" t="s">
        <v>89</v>
      </c>
      <c r="H311" s="56" t="s">
        <v>556</v>
      </c>
      <c r="I311" s="56" t="s">
        <v>576</v>
      </c>
      <c r="J311" s="54" t="s">
        <v>577</v>
      </c>
      <c r="K311" s="1">
        <v>36.851558218599997</v>
      </c>
      <c r="L311" s="1">
        <v>42.9319835441</v>
      </c>
      <c r="M311" s="1">
        <v>3</v>
      </c>
      <c r="N311" s="9">
        <f>DATE(YEAR(TblLocations[[#This Row],[ODK_DateOfSubmission]]),MONTH(TblLocations[[#This Row],[ODK_DateOfSubmission]]),DAY(TblLocations[[#This Row],[ODK_DateOfSubmission]]))</f>
        <v>43605</v>
      </c>
      <c r="O311" s="1" t="str">
        <f>_xlfn.CONCAT( YEAR(TblLocations[[#This Row],[ODK_DateOfSubmission]]), "-",TEXT( MONTH(TblLocations[[#This Row],[ODK_DateOfSubmission]]),"00"))</f>
        <v>2019-05</v>
      </c>
    </row>
    <row r="312" spans="1:15" x14ac:dyDescent="0.25">
      <c r="A312" s="1">
        <v>1102033</v>
      </c>
      <c r="C312" s="1">
        <v>24093</v>
      </c>
      <c r="D312" s="63">
        <v>43607</v>
      </c>
      <c r="E312" s="54" t="s">
        <v>541</v>
      </c>
      <c r="F312" s="56" t="s">
        <v>89</v>
      </c>
      <c r="G312" s="56" t="s">
        <v>89</v>
      </c>
      <c r="H312" s="56" t="s">
        <v>556</v>
      </c>
      <c r="I312" s="56" t="s">
        <v>578</v>
      </c>
      <c r="J312" s="54" t="s">
        <v>579</v>
      </c>
      <c r="K312" s="1">
        <v>36.873031400899997</v>
      </c>
      <c r="L312" s="1">
        <v>42.941639907300001</v>
      </c>
      <c r="M312" s="1">
        <v>2</v>
      </c>
      <c r="N312" s="9">
        <f>DATE(YEAR(TblLocations[[#This Row],[ODK_DateOfSubmission]]),MONTH(TblLocations[[#This Row],[ODK_DateOfSubmission]]),DAY(TblLocations[[#This Row],[ODK_DateOfSubmission]]))</f>
        <v>43607</v>
      </c>
      <c r="O312" s="1" t="str">
        <f>_xlfn.CONCAT( YEAR(TblLocations[[#This Row],[ODK_DateOfSubmission]]), "-",TEXT( MONTH(TblLocations[[#This Row],[ODK_DateOfSubmission]]),"00"))</f>
        <v>2019-05</v>
      </c>
    </row>
    <row r="313" spans="1:15" x14ac:dyDescent="0.25">
      <c r="A313" s="1">
        <v>1102038</v>
      </c>
      <c r="C313" s="1">
        <v>23905</v>
      </c>
      <c r="D313" s="63">
        <v>43607</v>
      </c>
      <c r="E313" s="54" t="s">
        <v>541</v>
      </c>
      <c r="F313" s="56" t="s">
        <v>89</v>
      </c>
      <c r="G313" s="56" t="s">
        <v>89</v>
      </c>
      <c r="H313" s="56" t="s">
        <v>556</v>
      </c>
      <c r="I313" s="56" t="s">
        <v>580</v>
      </c>
      <c r="J313" s="54" t="s">
        <v>581</v>
      </c>
      <c r="K313" s="1">
        <v>36.858554199899999</v>
      </c>
      <c r="L313" s="1">
        <v>43.012529631600003</v>
      </c>
      <c r="M313" s="1">
        <v>20</v>
      </c>
      <c r="N313" s="9">
        <f>DATE(YEAR(TblLocations[[#This Row],[ODK_DateOfSubmission]]),MONTH(TblLocations[[#This Row],[ODK_DateOfSubmission]]),DAY(TblLocations[[#This Row],[ODK_DateOfSubmission]]))</f>
        <v>43607</v>
      </c>
      <c r="O313" s="1" t="str">
        <f>_xlfn.CONCAT( YEAR(TblLocations[[#This Row],[ODK_DateOfSubmission]]), "-",TEXT( MONTH(TblLocations[[#This Row],[ODK_DateOfSubmission]]),"00"))</f>
        <v>2019-05</v>
      </c>
    </row>
    <row r="314" spans="1:15" x14ac:dyDescent="0.25">
      <c r="A314" s="1">
        <v>1102042</v>
      </c>
      <c r="C314" s="1">
        <v>23712</v>
      </c>
      <c r="D314" s="63">
        <v>43600</v>
      </c>
      <c r="E314" s="54" t="s">
        <v>541</v>
      </c>
      <c r="F314" s="56" t="s">
        <v>89</v>
      </c>
      <c r="G314" s="56" t="s">
        <v>89</v>
      </c>
      <c r="H314" s="56" t="s">
        <v>556</v>
      </c>
      <c r="I314" s="56" t="s">
        <v>582</v>
      </c>
      <c r="J314" s="54" t="s">
        <v>583</v>
      </c>
      <c r="K314" s="1">
        <v>36.850243524200003</v>
      </c>
      <c r="L314" s="1">
        <v>42.9848694963</v>
      </c>
      <c r="M314" s="1">
        <v>15</v>
      </c>
      <c r="N314" s="9">
        <f>DATE(YEAR(TblLocations[[#This Row],[ODK_DateOfSubmission]]),MONTH(TblLocations[[#This Row],[ODK_DateOfSubmission]]),DAY(TblLocations[[#This Row],[ODK_DateOfSubmission]]))</f>
        <v>43600</v>
      </c>
      <c r="O314" s="1" t="str">
        <f>_xlfn.CONCAT( YEAR(TblLocations[[#This Row],[ODK_DateOfSubmission]]), "-",TEXT( MONTH(TblLocations[[#This Row],[ODK_DateOfSubmission]]),"00"))</f>
        <v>2019-05</v>
      </c>
    </row>
    <row r="315" spans="1:15" x14ac:dyDescent="0.25">
      <c r="A315" s="1">
        <v>1102045</v>
      </c>
      <c r="C315" s="1">
        <v>26053</v>
      </c>
      <c r="D315" s="63">
        <v>43604</v>
      </c>
      <c r="E315" s="54" t="s">
        <v>541</v>
      </c>
      <c r="F315" s="56" t="s">
        <v>89</v>
      </c>
      <c r="G315" s="56" t="s">
        <v>89</v>
      </c>
      <c r="H315" s="56" t="s">
        <v>556</v>
      </c>
      <c r="I315" s="56" t="s">
        <v>584</v>
      </c>
      <c r="J315" s="54" t="s">
        <v>585</v>
      </c>
      <c r="K315" s="1">
        <v>36.868549736799999</v>
      </c>
      <c r="L315" s="1">
        <v>42.995022024599997</v>
      </c>
      <c r="M315" s="1">
        <v>4</v>
      </c>
      <c r="N315" s="9">
        <f>DATE(YEAR(TblLocations[[#This Row],[ODK_DateOfSubmission]]),MONTH(TblLocations[[#This Row],[ODK_DateOfSubmission]]),DAY(TblLocations[[#This Row],[ODK_DateOfSubmission]]))</f>
        <v>43604</v>
      </c>
      <c r="O315" s="1" t="str">
        <f>_xlfn.CONCAT( YEAR(TblLocations[[#This Row],[ODK_DateOfSubmission]]), "-",TEXT( MONTH(TblLocations[[#This Row],[ODK_DateOfSubmission]]),"00"))</f>
        <v>2019-05</v>
      </c>
    </row>
    <row r="316" spans="1:15" x14ac:dyDescent="0.25">
      <c r="A316" s="1">
        <v>1102046</v>
      </c>
      <c r="C316" s="1">
        <v>8373</v>
      </c>
      <c r="D316" s="63">
        <v>43605</v>
      </c>
      <c r="E316" s="54" t="s">
        <v>541</v>
      </c>
      <c r="F316" s="56" t="s">
        <v>89</v>
      </c>
      <c r="G316" s="56" t="s">
        <v>89</v>
      </c>
      <c r="H316" s="56" t="s">
        <v>556</v>
      </c>
      <c r="I316" s="56" t="s">
        <v>586</v>
      </c>
      <c r="J316" s="54" t="s">
        <v>587</v>
      </c>
      <c r="K316" s="1">
        <v>36.8762293618</v>
      </c>
      <c r="L316" s="1">
        <v>42.979035324000002</v>
      </c>
      <c r="M316" s="1">
        <v>24</v>
      </c>
      <c r="N316" s="9">
        <f>DATE(YEAR(TblLocations[[#This Row],[ODK_DateOfSubmission]]),MONTH(TblLocations[[#This Row],[ODK_DateOfSubmission]]),DAY(TblLocations[[#This Row],[ODK_DateOfSubmission]]))</f>
        <v>43605</v>
      </c>
      <c r="O316" s="1" t="str">
        <f>_xlfn.CONCAT( YEAR(TblLocations[[#This Row],[ODK_DateOfSubmission]]), "-",TEXT( MONTH(TblLocations[[#This Row],[ODK_DateOfSubmission]]),"00"))</f>
        <v>2019-05</v>
      </c>
    </row>
    <row r="317" spans="1:15" x14ac:dyDescent="0.25">
      <c r="A317" s="1">
        <v>1102047</v>
      </c>
      <c r="C317" s="1">
        <v>21979</v>
      </c>
      <c r="D317" s="63">
        <v>43605</v>
      </c>
      <c r="E317" s="54" t="s">
        <v>541</v>
      </c>
      <c r="F317" s="56" t="s">
        <v>89</v>
      </c>
      <c r="G317" s="56" t="s">
        <v>89</v>
      </c>
      <c r="H317" s="56" t="s">
        <v>556</v>
      </c>
      <c r="I317" s="56" t="s">
        <v>588</v>
      </c>
      <c r="J317" s="54" t="s">
        <v>589</v>
      </c>
      <c r="K317" s="1">
        <v>36.857583691499997</v>
      </c>
      <c r="L317" s="1">
        <v>42.996507391500003</v>
      </c>
      <c r="M317" s="1">
        <v>12</v>
      </c>
      <c r="N317" s="9">
        <f>DATE(YEAR(TblLocations[[#This Row],[ODK_DateOfSubmission]]),MONTH(TblLocations[[#This Row],[ODK_DateOfSubmission]]),DAY(TblLocations[[#This Row],[ODK_DateOfSubmission]]))</f>
        <v>43605</v>
      </c>
      <c r="O317" s="1" t="str">
        <f>_xlfn.CONCAT( YEAR(TblLocations[[#This Row],[ODK_DateOfSubmission]]), "-",TEXT( MONTH(TblLocations[[#This Row],[ODK_DateOfSubmission]]),"00"))</f>
        <v>2019-05</v>
      </c>
    </row>
    <row r="318" spans="1:15" x14ac:dyDescent="0.25">
      <c r="A318" s="1">
        <v>1102048</v>
      </c>
      <c r="C318" s="1">
        <v>8372</v>
      </c>
      <c r="D318" s="63">
        <v>43605</v>
      </c>
      <c r="E318" s="54" t="s">
        <v>541</v>
      </c>
      <c r="F318" s="56" t="s">
        <v>89</v>
      </c>
      <c r="G318" s="56" t="s">
        <v>89</v>
      </c>
      <c r="H318" s="56" t="s">
        <v>556</v>
      </c>
      <c r="I318" s="56" t="s">
        <v>590</v>
      </c>
      <c r="J318" s="54" t="s">
        <v>591</v>
      </c>
      <c r="K318" s="1">
        <v>36.8462234223</v>
      </c>
      <c r="L318" s="1">
        <v>42.969520178400003</v>
      </c>
      <c r="M318" s="1">
        <v>4</v>
      </c>
      <c r="N318" s="9">
        <f>DATE(YEAR(TblLocations[[#This Row],[ODK_DateOfSubmission]]),MONTH(TblLocations[[#This Row],[ODK_DateOfSubmission]]),DAY(TblLocations[[#This Row],[ODK_DateOfSubmission]]))</f>
        <v>43605</v>
      </c>
      <c r="O318" s="1" t="str">
        <f>_xlfn.CONCAT( YEAR(TblLocations[[#This Row],[ODK_DateOfSubmission]]), "-",TEXT( MONTH(TblLocations[[#This Row],[ODK_DateOfSubmission]]),"00"))</f>
        <v>2019-05</v>
      </c>
    </row>
    <row r="319" spans="1:15" x14ac:dyDescent="0.25">
      <c r="A319" s="1">
        <v>1102049</v>
      </c>
      <c r="C319" s="1">
        <v>7921</v>
      </c>
      <c r="D319" s="63">
        <v>43627</v>
      </c>
      <c r="E319" s="54" t="s">
        <v>541</v>
      </c>
      <c r="F319" s="56" t="s">
        <v>89</v>
      </c>
      <c r="G319" s="56" t="s">
        <v>89</v>
      </c>
      <c r="H319" s="56" t="s">
        <v>563</v>
      </c>
      <c r="I319" s="56" t="s">
        <v>563</v>
      </c>
      <c r="J319" s="54" t="s">
        <v>592</v>
      </c>
      <c r="K319" s="1">
        <v>36.906067604999997</v>
      </c>
      <c r="L319" s="1">
        <v>43.146529996700004</v>
      </c>
      <c r="M319" s="1">
        <v>3</v>
      </c>
      <c r="N319" s="9">
        <f>DATE(YEAR(TblLocations[[#This Row],[ODK_DateOfSubmission]]),MONTH(TblLocations[[#This Row],[ODK_DateOfSubmission]]),DAY(TblLocations[[#This Row],[ODK_DateOfSubmission]]))</f>
        <v>43627</v>
      </c>
      <c r="O319" s="1" t="str">
        <f>_xlfn.CONCAT( YEAR(TblLocations[[#This Row],[ODK_DateOfSubmission]]), "-",TEXT( MONTH(TblLocations[[#This Row],[ODK_DateOfSubmission]]),"00"))</f>
        <v>2019-06</v>
      </c>
    </row>
    <row r="320" spans="1:15" x14ac:dyDescent="0.25">
      <c r="A320" s="1">
        <v>1102051</v>
      </c>
      <c r="C320" s="1">
        <v>8867</v>
      </c>
      <c r="D320" s="63">
        <v>43604</v>
      </c>
      <c r="E320" s="54" t="s">
        <v>541</v>
      </c>
      <c r="F320" s="56" t="s">
        <v>89</v>
      </c>
      <c r="G320" s="56" t="s">
        <v>89</v>
      </c>
      <c r="H320" s="56" t="s">
        <v>556</v>
      </c>
      <c r="I320" s="56" t="s">
        <v>593</v>
      </c>
      <c r="J320" s="54" t="s">
        <v>594</v>
      </c>
      <c r="K320" s="1">
        <v>36.870283392700003</v>
      </c>
      <c r="L320" s="1">
        <v>42.958675991299998</v>
      </c>
      <c r="M320" s="1">
        <v>5</v>
      </c>
      <c r="N320" s="9">
        <f>DATE(YEAR(TblLocations[[#This Row],[ODK_DateOfSubmission]]),MONTH(TblLocations[[#This Row],[ODK_DateOfSubmission]]),DAY(TblLocations[[#This Row],[ODK_DateOfSubmission]]))</f>
        <v>43604</v>
      </c>
      <c r="O320" s="1" t="str">
        <f>_xlfn.CONCAT( YEAR(TblLocations[[#This Row],[ODK_DateOfSubmission]]), "-",TEXT( MONTH(TblLocations[[#This Row],[ODK_DateOfSubmission]]),"00"))</f>
        <v>2019-05</v>
      </c>
    </row>
    <row r="321" spans="1:15" x14ac:dyDescent="0.25">
      <c r="A321" s="1">
        <v>1102053</v>
      </c>
      <c r="C321" s="1">
        <v>24187</v>
      </c>
      <c r="D321" s="63">
        <v>43607</v>
      </c>
      <c r="E321" s="54" t="s">
        <v>541</v>
      </c>
      <c r="F321" s="56" t="s">
        <v>89</v>
      </c>
      <c r="G321" s="56" t="s">
        <v>89</v>
      </c>
      <c r="H321" s="56" t="s">
        <v>556</v>
      </c>
      <c r="I321" s="56" t="s">
        <v>595</v>
      </c>
      <c r="J321" s="54" t="s">
        <v>596</v>
      </c>
      <c r="K321" s="1">
        <v>36.8595380545</v>
      </c>
      <c r="L321" s="1">
        <v>43.005781165999998</v>
      </c>
      <c r="M321" s="1">
        <v>5</v>
      </c>
      <c r="N321" s="9">
        <f>DATE(YEAR(TblLocations[[#This Row],[ODK_DateOfSubmission]]),MONTH(TblLocations[[#This Row],[ODK_DateOfSubmission]]),DAY(TblLocations[[#This Row],[ODK_DateOfSubmission]]))</f>
        <v>43607</v>
      </c>
      <c r="O321" s="1" t="str">
        <f>_xlfn.CONCAT( YEAR(TblLocations[[#This Row],[ODK_DateOfSubmission]]), "-",TEXT( MONTH(TblLocations[[#This Row],[ODK_DateOfSubmission]]),"00"))</f>
        <v>2019-05</v>
      </c>
    </row>
    <row r="322" spans="1:15" x14ac:dyDescent="0.25">
      <c r="A322" s="1">
        <v>1103023</v>
      </c>
      <c r="C322" s="1">
        <v>7989</v>
      </c>
      <c r="D322" s="63">
        <v>43625</v>
      </c>
      <c r="E322" s="54" t="s">
        <v>541</v>
      </c>
      <c r="F322" s="56" t="s">
        <v>89</v>
      </c>
      <c r="G322" s="56" t="s">
        <v>163</v>
      </c>
      <c r="H322" s="56" t="s">
        <v>597</v>
      </c>
      <c r="I322" s="56" t="s">
        <v>598</v>
      </c>
      <c r="J322" s="54" t="s">
        <v>599</v>
      </c>
      <c r="K322" s="1">
        <v>36.913263880700001</v>
      </c>
      <c r="L322" s="1">
        <v>42.885338192500001</v>
      </c>
      <c r="M322" s="1">
        <v>5</v>
      </c>
      <c r="N322" s="9">
        <f>DATE(YEAR(TblLocations[[#This Row],[ODK_DateOfSubmission]]),MONTH(TblLocations[[#This Row],[ODK_DateOfSubmission]]),DAY(TblLocations[[#This Row],[ODK_DateOfSubmission]]))</f>
        <v>43625</v>
      </c>
      <c r="O322" s="1" t="str">
        <f>_xlfn.CONCAT( YEAR(TblLocations[[#This Row],[ODK_DateOfSubmission]]), "-",TEXT( MONTH(TblLocations[[#This Row],[ODK_DateOfSubmission]]),"00"))</f>
        <v>2019-06</v>
      </c>
    </row>
    <row r="323" spans="1:15" x14ac:dyDescent="0.25">
      <c r="A323" s="1">
        <v>1103024</v>
      </c>
      <c r="C323" s="1">
        <v>8336</v>
      </c>
      <c r="D323" s="63">
        <v>43612</v>
      </c>
      <c r="E323" s="54" t="s">
        <v>541</v>
      </c>
      <c r="F323" s="56" t="s">
        <v>89</v>
      </c>
      <c r="G323" s="56" t="s">
        <v>163</v>
      </c>
      <c r="H323" s="56" t="s">
        <v>597</v>
      </c>
      <c r="I323" s="56" t="s">
        <v>600</v>
      </c>
      <c r="J323" s="54" t="s">
        <v>601</v>
      </c>
      <c r="K323" s="1">
        <v>36.857191169300002</v>
      </c>
      <c r="L323" s="1">
        <v>42.907552820900001</v>
      </c>
      <c r="M323" s="1">
        <v>2</v>
      </c>
      <c r="N323" s="9">
        <f>DATE(YEAR(TblLocations[[#This Row],[ODK_DateOfSubmission]]),MONTH(TblLocations[[#This Row],[ODK_DateOfSubmission]]),DAY(TblLocations[[#This Row],[ODK_DateOfSubmission]]))</f>
        <v>43612</v>
      </c>
      <c r="O323" s="1" t="str">
        <f>_xlfn.CONCAT( YEAR(TblLocations[[#This Row],[ODK_DateOfSubmission]]), "-",TEXT( MONTH(TblLocations[[#This Row],[ODK_DateOfSubmission]]),"00"))</f>
        <v>2019-05</v>
      </c>
    </row>
    <row r="324" spans="1:15" x14ac:dyDescent="0.25">
      <c r="A324" s="1">
        <v>1103029</v>
      </c>
      <c r="C324" s="1">
        <v>24596</v>
      </c>
      <c r="D324" s="63">
        <v>43612</v>
      </c>
      <c r="E324" s="54" t="s">
        <v>541</v>
      </c>
      <c r="F324" s="56" t="s">
        <v>89</v>
      </c>
      <c r="G324" s="56" t="s">
        <v>163</v>
      </c>
      <c r="H324" s="56" t="s">
        <v>597</v>
      </c>
      <c r="I324" s="56" t="s">
        <v>602</v>
      </c>
      <c r="J324" s="54" t="s">
        <v>603</v>
      </c>
      <c r="K324" s="1">
        <v>36.862405809999998</v>
      </c>
      <c r="L324" s="1">
        <v>42.903199959699997</v>
      </c>
      <c r="M324" s="1">
        <v>10</v>
      </c>
      <c r="N324" s="9">
        <f>DATE(YEAR(TblLocations[[#This Row],[ODK_DateOfSubmission]]),MONTH(TblLocations[[#This Row],[ODK_DateOfSubmission]]),DAY(TblLocations[[#This Row],[ODK_DateOfSubmission]]))</f>
        <v>43612</v>
      </c>
      <c r="O324" s="1" t="str">
        <f>_xlfn.CONCAT( YEAR(TblLocations[[#This Row],[ODK_DateOfSubmission]]), "-",TEXT( MONTH(TblLocations[[#This Row],[ODK_DateOfSubmission]]),"00"))</f>
        <v>2019-05</v>
      </c>
    </row>
    <row r="325" spans="1:15" x14ac:dyDescent="0.25">
      <c r="A325" s="1">
        <v>1103034</v>
      </c>
      <c r="C325" s="1">
        <v>26123</v>
      </c>
      <c r="D325" s="63">
        <v>43599</v>
      </c>
      <c r="E325" s="54" t="s">
        <v>541</v>
      </c>
      <c r="F325" s="56" t="s">
        <v>89</v>
      </c>
      <c r="G325" s="56" t="s">
        <v>163</v>
      </c>
      <c r="H325" s="56" t="s">
        <v>604</v>
      </c>
      <c r="I325" s="56" t="s">
        <v>605</v>
      </c>
      <c r="J325" s="54" t="s">
        <v>606</v>
      </c>
      <c r="K325" s="1">
        <v>36.794692085900003</v>
      </c>
      <c r="L325" s="1">
        <v>42.917500035899998</v>
      </c>
      <c r="M325" s="1">
        <v>17</v>
      </c>
      <c r="N325" s="9">
        <f>DATE(YEAR(TblLocations[[#This Row],[ODK_DateOfSubmission]]),MONTH(TblLocations[[#This Row],[ODK_DateOfSubmission]]),DAY(TblLocations[[#This Row],[ODK_DateOfSubmission]]))</f>
        <v>43599</v>
      </c>
      <c r="O325" s="1" t="str">
        <f>_xlfn.CONCAT( YEAR(TblLocations[[#This Row],[ODK_DateOfSubmission]]), "-",TEXT( MONTH(TblLocations[[#This Row],[ODK_DateOfSubmission]]),"00"))</f>
        <v>2019-05</v>
      </c>
    </row>
    <row r="326" spans="1:15" x14ac:dyDescent="0.25">
      <c r="A326" s="1">
        <v>1103053</v>
      </c>
      <c r="C326" s="1">
        <v>8013</v>
      </c>
      <c r="D326" s="63">
        <v>43599</v>
      </c>
      <c r="E326" s="54" t="s">
        <v>541</v>
      </c>
      <c r="F326" s="56" t="s">
        <v>89</v>
      </c>
      <c r="G326" s="56" t="s">
        <v>163</v>
      </c>
      <c r="H326" s="56" t="s">
        <v>597</v>
      </c>
      <c r="I326" s="56" t="s">
        <v>607</v>
      </c>
      <c r="J326" s="54" t="s">
        <v>608</v>
      </c>
      <c r="K326" s="1">
        <v>36.910295444699997</v>
      </c>
      <c r="L326" s="1">
        <v>42.7939173782</v>
      </c>
      <c r="M326" s="1">
        <v>2</v>
      </c>
      <c r="N326" s="9">
        <f>DATE(YEAR(TblLocations[[#This Row],[ODK_DateOfSubmission]]),MONTH(TblLocations[[#This Row],[ODK_DateOfSubmission]]),DAY(TblLocations[[#This Row],[ODK_DateOfSubmission]]))</f>
        <v>43599</v>
      </c>
      <c r="O326" s="1" t="str">
        <f>_xlfn.CONCAT( YEAR(TblLocations[[#This Row],[ODK_DateOfSubmission]]), "-",TEXT( MONTH(TblLocations[[#This Row],[ODK_DateOfSubmission]]),"00"))</f>
        <v>2019-05</v>
      </c>
    </row>
    <row r="327" spans="1:15" x14ac:dyDescent="0.25">
      <c r="A327" s="1">
        <v>1104002</v>
      </c>
      <c r="C327" s="1">
        <v>8119</v>
      </c>
      <c r="D327" s="63">
        <v>43611</v>
      </c>
      <c r="E327" s="54" t="s">
        <v>541</v>
      </c>
      <c r="F327" s="56" t="s">
        <v>89</v>
      </c>
      <c r="G327" s="56" t="s">
        <v>162</v>
      </c>
      <c r="H327" s="56" t="s">
        <v>609</v>
      </c>
      <c r="I327" s="56" t="s">
        <v>610</v>
      </c>
      <c r="J327" s="54" t="s">
        <v>611</v>
      </c>
      <c r="K327" s="1">
        <v>37.135978924500002</v>
      </c>
      <c r="L327" s="1">
        <v>42.659093959800003</v>
      </c>
      <c r="M327" s="1">
        <v>2</v>
      </c>
      <c r="N327" s="9">
        <f>DATE(YEAR(TblLocations[[#This Row],[ODK_DateOfSubmission]]),MONTH(TblLocations[[#This Row],[ODK_DateOfSubmission]]),DAY(TblLocations[[#This Row],[ODK_DateOfSubmission]]))</f>
        <v>43611</v>
      </c>
      <c r="O327" s="1" t="str">
        <f>_xlfn.CONCAT( YEAR(TblLocations[[#This Row],[ODK_DateOfSubmission]]), "-",TEXT( MONTH(TblLocations[[#This Row],[ODK_DateOfSubmission]]),"00"))</f>
        <v>2019-05</v>
      </c>
    </row>
    <row r="328" spans="1:15" x14ac:dyDescent="0.25">
      <c r="A328" s="1">
        <v>1104005</v>
      </c>
      <c r="C328" s="1">
        <v>8849</v>
      </c>
      <c r="D328" s="63">
        <v>43615</v>
      </c>
      <c r="E328" s="54" t="s">
        <v>541</v>
      </c>
      <c r="F328" s="56" t="s">
        <v>89</v>
      </c>
      <c r="G328" s="56" t="s">
        <v>162</v>
      </c>
      <c r="H328" s="56" t="s">
        <v>612</v>
      </c>
      <c r="I328" s="56" t="s">
        <v>612</v>
      </c>
      <c r="J328" s="54" t="s">
        <v>613</v>
      </c>
      <c r="K328" s="1">
        <v>37.176020260100003</v>
      </c>
      <c r="L328" s="1">
        <v>43.011055521499998</v>
      </c>
      <c r="M328" s="1">
        <v>9</v>
      </c>
      <c r="N328" s="9">
        <f>DATE(YEAR(TblLocations[[#This Row],[ODK_DateOfSubmission]]),MONTH(TblLocations[[#This Row],[ODK_DateOfSubmission]]),DAY(TblLocations[[#This Row],[ODK_DateOfSubmission]]))</f>
        <v>43615</v>
      </c>
      <c r="O328" s="1" t="str">
        <f>_xlfn.CONCAT( YEAR(TblLocations[[#This Row],[ODK_DateOfSubmission]]), "-",TEXT( MONTH(TblLocations[[#This Row],[ODK_DateOfSubmission]]),"00"))</f>
        <v>2019-05</v>
      </c>
    </row>
    <row r="329" spans="1:15" x14ac:dyDescent="0.25">
      <c r="A329" s="1">
        <v>1104012</v>
      </c>
      <c r="C329" s="1">
        <v>8766</v>
      </c>
      <c r="D329" s="63">
        <v>43611</v>
      </c>
      <c r="E329" s="54" t="s">
        <v>541</v>
      </c>
      <c r="F329" s="56" t="s">
        <v>89</v>
      </c>
      <c r="G329" s="56" t="s">
        <v>162</v>
      </c>
      <c r="H329" s="56" t="s">
        <v>609</v>
      </c>
      <c r="I329" s="56" t="s">
        <v>614</v>
      </c>
      <c r="J329" s="54" t="s">
        <v>615</v>
      </c>
      <c r="K329" s="1">
        <v>37.138846008999998</v>
      </c>
      <c r="L329" s="1">
        <v>42.617190277399999</v>
      </c>
      <c r="M329" s="1">
        <v>3</v>
      </c>
      <c r="N329" s="9">
        <f>DATE(YEAR(TblLocations[[#This Row],[ODK_DateOfSubmission]]),MONTH(TblLocations[[#This Row],[ODK_DateOfSubmission]]),DAY(TblLocations[[#This Row],[ODK_DateOfSubmission]]))</f>
        <v>43611</v>
      </c>
      <c r="O329" s="1" t="str">
        <f>_xlfn.CONCAT( YEAR(TblLocations[[#This Row],[ODK_DateOfSubmission]]), "-",TEXT( MONTH(TblLocations[[#This Row],[ODK_DateOfSubmission]]),"00"))</f>
        <v>2019-05</v>
      </c>
    </row>
    <row r="330" spans="1:15" x14ac:dyDescent="0.25">
      <c r="A330" s="1">
        <v>1104013</v>
      </c>
      <c r="C330" s="1">
        <v>8084</v>
      </c>
      <c r="D330" s="63">
        <v>43611</v>
      </c>
      <c r="E330" s="54" t="s">
        <v>541</v>
      </c>
      <c r="F330" s="56" t="s">
        <v>89</v>
      </c>
      <c r="G330" s="56" t="s">
        <v>162</v>
      </c>
      <c r="H330" s="56" t="s">
        <v>616</v>
      </c>
      <c r="I330" s="56" t="s">
        <v>616</v>
      </c>
      <c r="J330" s="54" t="s">
        <v>617</v>
      </c>
      <c r="K330" s="1">
        <v>37.1977073109</v>
      </c>
      <c r="L330" s="1">
        <v>42.821097299500003</v>
      </c>
      <c r="M330" s="1">
        <v>7</v>
      </c>
      <c r="N330" s="9">
        <f>DATE(YEAR(TblLocations[[#This Row],[ODK_DateOfSubmission]]),MONTH(TblLocations[[#This Row],[ODK_DateOfSubmission]]),DAY(TblLocations[[#This Row],[ODK_DateOfSubmission]]))</f>
        <v>43611</v>
      </c>
      <c r="O330" s="1" t="str">
        <f>_xlfn.CONCAT( YEAR(TblLocations[[#This Row],[ODK_DateOfSubmission]]), "-",TEXT( MONTH(TblLocations[[#This Row],[ODK_DateOfSubmission]]),"00"))</f>
        <v>2019-05</v>
      </c>
    </row>
    <row r="331" spans="1:15" x14ac:dyDescent="0.25">
      <c r="A331" s="1">
        <v>1104059</v>
      </c>
      <c r="C331" s="1">
        <v>32028</v>
      </c>
      <c r="D331" s="63">
        <v>43635</v>
      </c>
      <c r="E331" s="54" t="s">
        <v>541</v>
      </c>
      <c r="F331" s="56" t="s">
        <v>89</v>
      </c>
      <c r="G331" s="56" t="s">
        <v>162</v>
      </c>
      <c r="H331" s="56" t="s">
        <v>618</v>
      </c>
      <c r="I331" s="56" t="s">
        <v>619</v>
      </c>
      <c r="J331" s="54" t="s">
        <v>620</v>
      </c>
      <c r="K331" s="1">
        <v>37.148175876300002</v>
      </c>
      <c r="L331" s="1">
        <v>42.747128957299999</v>
      </c>
      <c r="M331" s="1">
        <v>20</v>
      </c>
      <c r="N331" s="9">
        <f>DATE(YEAR(TblLocations[[#This Row],[ODK_DateOfSubmission]]),MONTH(TblLocations[[#This Row],[ODK_DateOfSubmission]]),DAY(TblLocations[[#This Row],[ODK_DateOfSubmission]]))</f>
        <v>43635</v>
      </c>
      <c r="O331" s="1" t="str">
        <f>_xlfn.CONCAT( YEAR(TblLocations[[#This Row],[ODK_DateOfSubmission]]), "-",TEXT( MONTH(TblLocations[[#This Row],[ODK_DateOfSubmission]]),"00"))</f>
        <v>2019-06</v>
      </c>
    </row>
    <row r="332" spans="1:15" x14ac:dyDescent="0.25">
      <c r="A332" s="1">
        <v>1104071</v>
      </c>
      <c r="C332" s="1">
        <v>8156</v>
      </c>
      <c r="D332" s="63">
        <v>43611</v>
      </c>
      <c r="E332" s="54" t="s">
        <v>541</v>
      </c>
      <c r="F332" s="56" t="s">
        <v>89</v>
      </c>
      <c r="G332" s="56" t="s">
        <v>162</v>
      </c>
      <c r="H332" s="56" t="s">
        <v>616</v>
      </c>
      <c r="I332" s="56" t="s">
        <v>621</v>
      </c>
      <c r="J332" s="54" t="s">
        <v>622</v>
      </c>
      <c r="K332" s="1">
        <v>37.180446202799999</v>
      </c>
      <c r="L332" s="1">
        <v>42.809346829100001</v>
      </c>
      <c r="M332" s="1">
        <v>12</v>
      </c>
      <c r="N332" s="9">
        <f>DATE(YEAR(TblLocations[[#This Row],[ODK_DateOfSubmission]]),MONTH(TblLocations[[#This Row],[ODK_DateOfSubmission]]),DAY(TblLocations[[#This Row],[ODK_DateOfSubmission]]))</f>
        <v>43611</v>
      </c>
      <c r="O332" s="1" t="str">
        <f>_xlfn.CONCAT( YEAR(TblLocations[[#This Row],[ODK_DateOfSubmission]]), "-",TEXT( MONTH(TblLocations[[#This Row],[ODK_DateOfSubmission]]),"00"))</f>
        <v>2019-05</v>
      </c>
    </row>
    <row r="333" spans="1:15" x14ac:dyDescent="0.25">
      <c r="A333" s="1">
        <v>1104073</v>
      </c>
      <c r="C333" s="1">
        <v>33580</v>
      </c>
      <c r="D333" s="63">
        <v>43611</v>
      </c>
      <c r="E333" s="54" t="s">
        <v>541</v>
      </c>
      <c r="F333" s="56" t="s">
        <v>89</v>
      </c>
      <c r="G333" s="56" t="s">
        <v>162</v>
      </c>
      <c r="H333" s="56" t="s">
        <v>616</v>
      </c>
      <c r="I333" s="56" t="s">
        <v>623</v>
      </c>
      <c r="J333" s="54" t="s">
        <v>624</v>
      </c>
      <c r="K333" s="1">
        <v>37.180950084800003</v>
      </c>
      <c r="L333" s="1">
        <v>42.785288930500002</v>
      </c>
      <c r="M333" s="1">
        <v>2</v>
      </c>
      <c r="N333" s="9">
        <f>DATE(YEAR(TblLocations[[#This Row],[ODK_DateOfSubmission]]),MONTH(TblLocations[[#This Row],[ODK_DateOfSubmission]]),DAY(TblLocations[[#This Row],[ODK_DateOfSubmission]]))</f>
        <v>43611</v>
      </c>
      <c r="O333" s="1" t="str">
        <f>_xlfn.CONCAT( YEAR(TblLocations[[#This Row],[ODK_DateOfSubmission]]), "-",TEXT( MONTH(TblLocations[[#This Row],[ODK_DateOfSubmission]]),"00"))</f>
        <v>2019-05</v>
      </c>
    </row>
    <row r="334" spans="1:15" x14ac:dyDescent="0.25">
      <c r="A334" s="1">
        <v>1104077</v>
      </c>
      <c r="C334" s="1">
        <v>33581</v>
      </c>
      <c r="D334" s="63">
        <v>43610</v>
      </c>
      <c r="E334" s="54" t="s">
        <v>541</v>
      </c>
      <c r="F334" s="56" t="s">
        <v>89</v>
      </c>
      <c r="G334" s="56" t="s">
        <v>162</v>
      </c>
      <c r="H334" s="56" t="s">
        <v>609</v>
      </c>
      <c r="I334" s="56" t="s">
        <v>625</v>
      </c>
      <c r="J334" s="54" t="s">
        <v>626</v>
      </c>
      <c r="K334" s="1">
        <v>37.1384117088</v>
      </c>
      <c r="L334" s="1">
        <v>42.597355643500002</v>
      </c>
      <c r="M334" s="1">
        <v>5</v>
      </c>
      <c r="N334" s="9">
        <f>DATE(YEAR(TblLocations[[#This Row],[ODK_DateOfSubmission]]),MONTH(TblLocations[[#This Row],[ODK_DateOfSubmission]]),DAY(TblLocations[[#This Row],[ODK_DateOfSubmission]]))</f>
        <v>43610</v>
      </c>
      <c r="O334" s="1" t="str">
        <f>_xlfn.CONCAT( YEAR(TblLocations[[#This Row],[ODK_DateOfSubmission]]), "-",TEXT( MONTH(TblLocations[[#This Row],[ODK_DateOfSubmission]]),"00"))</f>
        <v>2019-05</v>
      </c>
    </row>
    <row r="335" spans="1:15" x14ac:dyDescent="0.25">
      <c r="A335" s="1">
        <v>1301004</v>
      </c>
      <c r="C335" s="1">
        <v>6024</v>
      </c>
      <c r="D335" s="63">
        <v>43626</v>
      </c>
      <c r="E335" s="54" t="s">
        <v>541</v>
      </c>
      <c r="F335" s="56" t="s">
        <v>80</v>
      </c>
      <c r="G335" s="56" t="s">
        <v>147</v>
      </c>
      <c r="H335" s="56" t="s">
        <v>627</v>
      </c>
      <c r="I335" s="56" t="s">
        <v>628</v>
      </c>
      <c r="J335" s="54" t="s">
        <v>629</v>
      </c>
      <c r="K335" s="1">
        <v>35.529988672999998</v>
      </c>
      <c r="L335" s="1">
        <v>44.840730999999998</v>
      </c>
      <c r="M335" s="1">
        <v>5</v>
      </c>
      <c r="N335" s="9">
        <f>DATE(YEAR(TblLocations[[#This Row],[ODK_DateOfSubmission]]),MONTH(TblLocations[[#This Row],[ODK_DateOfSubmission]]),DAY(TblLocations[[#This Row],[ODK_DateOfSubmission]]))</f>
        <v>43626</v>
      </c>
      <c r="O335" s="1" t="str">
        <f>_xlfn.CONCAT( YEAR(TblLocations[[#This Row],[ODK_DateOfSubmission]]), "-",TEXT( MONTH(TblLocations[[#This Row],[ODK_DateOfSubmission]]),"00"))</f>
        <v>2019-06</v>
      </c>
    </row>
    <row r="336" spans="1:15" x14ac:dyDescent="0.25">
      <c r="A336" s="1">
        <v>1303006</v>
      </c>
      <c r="C336" s="1">
        <v>24553</v>
      </c>
      <c r="D336" s="63">
        <v>43620</v>
      </c>
      <c r="E336" s="54" t="s">
        <v>541</v>
      </c>
      <c r="F336" s="56" t="s">
        <v>80</v>
      </c>
      <c r="G336" s="56" t="s">
        <v>145</v>
      </c>
      <c r="H336" s="56" t="s">
        <v>630</v>
      </c>
      <c r="I336" s="56" t="s">
        <v>631</v>
      </c>
      <c r="J336" s="54" t="s">
        <v>632</v>
      </c>
      <c r="K336" s="1">
        <v>35.935155399999999</v>
      </c>
      <c r="L336" s="1">
        <v>44.955748700000001</v>
      </c>
      <c r="M336" s="1">
        <v>1</v>
      </c>
      <c r="N336" s="9">
        <f>DATE(YEAR(TblLocations[[#This Row],[ODK_DateOfSubmission]]),MONTH(TblLocations[[#This Row],[ODK_DateOfSubmission]]),DAY(TblLocations[[#This Row],[ODK_DateOfSubmission]]))</f>
        <v>43620</v>
      </c>
      <c r="O336" s="1" t="str">
        <f>_xlfn.CONCAT( YEAR(TblLocations[[#This Row],[ODK_DateOfSubmission]]), "-",TEXT( MONTH(TblLocations[[#This Row],[ODK_DateOfSubmission]]),"00"))</f>
        <v>2019-06</v>
      </c>
    </row>
    <row r="337" spans="1:15" x14ac:dyDescent="0.25">
      <c r="A337" s="1">
        <v>1303015</v>
      </c>
      <c r="C337" s="1">
        <v>6305</v>
      </c>
      <c r="D337" s="63">
        <v>43599</v>
      </c>
      <c r="E337" s="54" t="s">
        <v>541</v>
      </c>
      <c r="F337" s="56" t="s">
        <v>80</v>
      </c>
      <c r="G337" s="56" t="s">
        <v>145</v>
      </c>
      <c r="H337" s="56" t="s">
        <v>633</v>
      </c>
      <c r="I337" s="56" t="s">
        <v>634</v>
      </c>
      <c r="J337" s="54" t="s">
        <v>585</v>
      </c>
      <c r="K337" s="1">
        <v>35.731443499999997</v>
      </c>
      <c r="L337" s="1">
        <v>45.137407500000002</v>
      </c>
      <c r="M337" s="1">
        <v>10</v>
      </c>
      <c r="N337" s="9">
        <f>DATE(YEAR(TblLocations[[#This Row],[ODK_DateOfSubmission]]),MONTH(TblLocations[[#This Row],[ODK_DateOfSubmission]]),DAY(TblLocations[[#This Row],[ODK_DateOfSubmission]]))</f>
        <v>43599</v>
      </c>
      <c r="O337" s="1" t="str">
        <f>_xlfn.CONCAT( YEAR(TblLocations[[#This Row],[ODK_DateOfSubmission]]), "-",TEXT( MONTH(TblLocations[[#This Row],[ODK_DateOfSubmission]]),"00"))</f>
        <v>2019-05</v>
      </c>
    </row>
    <row r="338" spans="1:15" x14ac:dyDescent="0.25">
      <c r="A338" s="1">
        <v>1304012</v>
      </c>
      <c r="C338" s="1">
        <v>21862</v>
      </c>
      <c r="D338" s="63">
        <v>43612</v>
      </c>
      <c r="E338" s="54" t="s">
        <v>541</v>
      </c>
      <c r="F338" s="56" t="s">
        <v>80</v>
      </c>
      <c r="G338" s="56" t="s">
        <v>144</v>
      </c>
      <c r="H338" s="56" t="s">
        <v>635</v>
      </c>
      <c r="I338" s="56" t="s">
        <v>636</v>
      </c>
      <c r="J338" s="54" t="s">
        <v>637</v>
      </c>
      <c r="K338" s="1">
        <v>35.174437300000001</v>
      </c>
      <c r="L338" s="1">
        <v>45.981066400000003</v>
      </c>
      <c r="M338" s="1">
        <v>10</v>
      </c>
      <c r="N338" s="9">
        <f>DATE(YEAR(TblLocations[[#This Row],[ODK_DateOfSubmission]]),MONTH(TblLocations[[#This Row],[ODK_DateOfSubmission]]),DAY(TblLocations[[#This Row],[ODK_DateOfSubmission]]))</f>
        <v>43612</v>
      </c>
      <c r="O338" s="1" t="str">
        <f>_xlfn.CONCAT( YEAR(TblLocations[[#This Row],[ODK_DateOfSubmission]]), "-",TEXT( MONTH(TblLocations[[#This Row],[ODK_DateOfSubmission]]),"00"))</f>
        <v>2019-05</v>
      </c>
    </row>
    <row r="339" spans="1:15" x14ac:dyDescent="0.25">
      <c r="A339" s="1">
        <v>1304015</v>
      </c>
      <c r="C339" s="1">
        <v>25079</v>
      </c>
      <c r="D339" s="63">
        <v>43606</v>
      </c>
      <c r="E339" s="54" t="s">
        <v>541</v>
      </c>
      <c r="F339" s="56" t="s">
        <v>80</v>
      </c>
      <c r="G339" s="56" t="s">
        <v>144</v>
      </c>
      <c r="H339" s="56" t="s">
        <v>638</v>
      </c>
      <c r="I339" s="56" t="s">
        <v>639</v>
      </c>
      <c r="J339" s="54" t="s">
        <v>640</v>
      </c>
      <c r="K339" s="1">
        <v>35.316260100000001</v>
      </c>
      <c r="L339" s="1">
        <v>45.689178300000002</v>
      </c>
      <c r="M339" s="1">
        <v>2</v>
      </c>
      <c r="N339" s="9">
        <f>DATE(YEAR(TblLocations[[#This Row],[ODK_DateOfSubmission]]),MONTH(TblLocations[[#This Row],[ODK_DateOfSubmission]]),DAY(TblLocations[[#This Row],[ODK_DateOfSubmission]]))</f>
        <v>43606</v>
      </c>
      <c r="O339" s="1" t="str">
        <f>_xlfn.CONCAT( YEAR(TblLocations[[#This Row],[ODK_DateOfSubmission]]), "-",TEXT( MONTH(TblLocations[[#This Row],[ODK_DateOfSubmission]]),"00"))</f>
        <v>2019-05</v>
      </c>
    </row>
    <row r="340" spans="1:15" x14ac:dyDescent="0.25">
      <c r="A340" s="1">
        <v>1304028</v>
      </c>
      <c r="C340" s="1">
        <v>25759</v>
      </c>
      <c r="D340" s="63">
        <v>43612</v>
      </c>
      <c r="E340" s="54" t="s">
        <v>541</v>
      </c>
      <c r="F340" s="56" t="s">
        <v>80</v>
      </c>
      <c r="G340" s="56" t="s">
        <v>144</v>
      </c>
      <c r="H340" s="56" t="s">
        <v>635</v>
      </c>
      <c r="I340" s="56" t="s">
        <v>641</v>
      </c>
      <c r="J340" s="54" t="s">
        <v>642</v>
      </c>
      <c r="K340" s="1">
        <v>35.168148000000002</v>
      </c>
      <c r="L340" s="1">
        <v>45.990498899999999</v>
      </c>
      <c r="M340" s="1">
        <v>3</v>
      </c>
      <c r="N340" s="9">
        <f>DATE(YEAR(TblLocations[[#This Row],[ODK_DateOfSubmission]]),MONTH(TblLocations[[#This Row],[ODK_DateOfSubmission]]),DAY(TblLocations[[#This Row],[ODK_DateOfSubmission]]))</f>
        <v>43612</v>
      </c>
      <c r="O340" s="1" t="str">
        <f>_xlfn.CONCAT( YEAR(TblLocations[[#This Row],[ODK_DateOfSubmission]]), "-",TEXT( MONTH(TblLocations[[#This Row],[ODK_DateOfSubmission]]),"00"))</f>
        <v>2019-05</v>
      </c>
    </row>
    <row r="341" spans="1:15" x14ac:dyDescent="0.25">
      <c r="A341" s="1">
        <v>1304035</v>
      </c>
      <c r="C341" s="1">
        <v>22994</v>
      </c>
      <c r="D341" s="63">
        <v>43620</v>
      </c>
      <c r="E341" s="54" t="s">
        <v>541</v>
      </c>
      <c r="F341" s="56" t="s">
        <v>80</v>
      </c>
      <c r="G341" s="56" t="s">
        <v>144</v>
      </c>
      <c r="H341" s="56" t="s">
        <v>635</v>
      </c>
      <c r="I341" s="56" t="s">
        <v>643</v>
      </c>
      <c r="J341" s="54" t="s">
        <v>644</v>
      </c>
      <c r="K341" s="1">
        <v>35.174547799999999</v>
      </c>
      <c r="L341" s="1">
        <v>45.989626199999996</v>
      </c>
      <c r="M341" s="1">
        <v>5</v>
      </c>
      <c r="N341" s="9">
        <f>DATE(YEAR(TblLocations[[#This Row],[ODK_DateOfSubmission]]),MONTH(TblLocations[[#This Row],[ODK_DateOfSubmission]]),DAY(TblLocations[[#This Row],[ODK_DateOfSubmission]]))</f>
        <v>43620</v>
      </c>
      <c r="O341" s="1" t="str">
        <f>_xlfn.CONCAT( YEAR(TblLocations[[#This Row],[ODK_DateOfSubmission]]), "-",TEXT( MONTH(TblLocations[[#This Row],[ODK_DateOfSubmission]]),"00"))</f>
        <v>2019-06</v>
      </c>
    </row>
    <row r="342" spans="1:15" x14ac:dyDescent="0.25">
      <c r="A342" s="1">
        <v>1304044</v>
      </c>
      <c r="C342" s="1">
        <v>29692</v>
      </c>
      <c r="D342" s="63">
        <v>43606</v>
      </c>
      <c r="E342" s="54" t="s">
        <v>541</v>
      </c>
      <c r="F342" s="56" t="s">
        <v>80</v>
      </c>
      <c r="G342" s="56" t="s">
        <v>144</v>
      </c>
      <c r="H342" s="56" t="s">
        <v>638</v>
      </c>
      <c r="I342" s="56" t="s">
        <v>645</v>
      </c>
      <c r="J342" s="54" t="s">
        <v>646</v>
      </c>
      <c r="K342" s="1">
        <v>35.3527111</v>
      </c>
      <c r="L342" s="1">
        <v>45.628954700000001</v>
      </c>
      <c r="M342" s="1">
        <v>1</v>
      </c>
      <c r="N342" s="9">
        <f>DATE(YEAR(TblLocations[[#This Row],[ODK_DateOfSubmission]]),MONTH(TblLocations[[#This Row],[ODK_DateOfSubmission]]),DAY(TblLocations[[#This Row],[ODK_DateOfSubmission]]))</f>
        <v>43606</v>
      </c>
      <c r="O342" s="1" t="str">
        <f>_xlfn.CONCAT( YEAR(TblLocations[[#This Row],[ODK_DateOfSubmission]]), "-",TEXT( MONTH(TblLocations[[#This Row],[ODK_DateOfSubmission]]),"00"))</f>
        <v>2019-05</v>
      </c>
    </row>
    <row r="343" spans="1:15" x14ac:dyDescent="0.25">
      <c r="A343" s="1">
        <v>1304053</v>
      </c>
      <c r="C343" s="1">
        <v>21961</v>
      </c>
      <c r="D343" s="63">
        <v>43612</v>
      </c>
      <c r="E343" s="54" t="s">
        <v>541</v>
      </c>
      <c r="F343" s="56" t="s">
        <v>80</v>
      </c>
      <c r="G343" s="56" t="s">
        <v>144</v>
      </c>
      <c r="H343" s="56" t="s">
        <v>635</v>
      </c>
      <c r="I343" s="56" t="s">
        <v>647</v>
      </c>
      <c r="J343" s="54" t="s">
        <v>648</v>
      </c>
      <c r="K343" s="1">
        <v>35.1696168</v>
      </c>
      <c r="L343" s="1">
        <v>45.983114</v>
      </c>
      <c r="M343" s="1">
        <v>12</v>
      </c>
      <c r="N343" s="9">
        <f>DATE(YEAR(TblLocations[[#This Row],[ODK_DateOfSubmission]]),MONTH(TblLocations[[#This Row],[ODK_DateOfSubmission]]),DAY(TblLocations[[#This Row],[ODK_DateOfSubmission]]))</f>
        <v>43612</v>
      </c>
      <c r="O343" s="1" t="str">
        <f>_xlfn.CONCAT( YEAR(TblLocations[[#This Row],[ODK_DateOfSubmission]]), "-",TEXT( MONTH(TblLocations[[#This Row],[ODK_DateOfSubmission]]),"00"))</f>
        <v>2019-05</v>
      </c>
    </row>
    <row r="344" spans="1:15" x14ac:dyDescent="0.25">
      <c r="A344" s="1">
        <v>1307007</v>
      </c>
      <c r="C344" s="1">
        <v>31849</v>
      </c>
      <c r="D344" s="63">
        <v>43628</v>
      </c>
      <c r="E344" s="54" t="s">
        <v>541</v>
      </c>
      <c r="F344" s="56" t="s">
        <v>80</v>
      </c>
      <c r="G344" s="56" t="s">
        <v>150</v>
      </c>
      <c r="H344" s="56" t="s">
        <v>649</v>
      </c>
      <c r="I344" s="56" t="s">
        <v>650</v>
      </c>
      <c r="J344" s="54" t="s">
        <v>651</v>
      </c>
      <c r="K344" s="1">
        <v>36.249233099999998</v>
      </c>
      <c r="L344" s="1">
        <v>45.0070804</v>
      </c>
      <c r="M344" s="1">
        <v>2</v>
      </c>
      <c r="N344" s="9">
        <f>DATE(YEAR(TblLocations[[#This Row],[ODK_DateOfSubmission]]),MONTH(TblLocations[[#This Row],[ODK_DateOfSubmission]]),DAY(TblLocations[[#This Row],[ODK_DateOfSubmission]]))</f>
        <v>43628</v>
      </c>
      <c r="O344" s="1" t="str">
        <f>_xlfn.CONCAT( YEAR(TblLocations[[#This Row],[ODK_DateOfSubmission]]), "-",TEXT( MONTH(TblLocations[[#This Row],[ODK_DateOfSubmission]]),"00"))</f>
        <v>2019-06</v>
      </c>
    </row>
    <row r="345" spans="1:15" x14ac:dyDescent="0.25">
      <c r="A345" s="1">
        <v>1307016</v>
      </c>
      <c r="C345" s="1">
        <v>4061</v>
      </c>
      <c r="D345" s="63">
        <v>43628</v>
      </c>
      <c r="E345" s="54" t="s">
        <v>541</v>
      </c>
      <c r="F345" s="56" t="s">
        <v>80</v>
      </c>
      <c r="G345" s="56" t="s">
        <v>150</v>
      </c>
      <c r="H345" s="56" t="s">
        <v>652</v>
      </c>
      <c r="I345" s="56" t="s">
        <v>652</v>
      </c>
      <c r="J345" s="54" t="s">
        <v>653</v>
      </c>
      <c r="K345" s="1">
        <v>36.224111000000001</v>
      </c>
      <c r="L345" s="1">
        <v>45.066414899999998</v>
      </c>
      <c r="M345" s="1">
        <v>10</v>
      </c>
      <c r="N345" s="9">
        <f>DATE(YEAR(TblLocations[[#This Row],[ODK_DateOfSubmission]]),MONTH(TblLocations[[#This Row],[ODK_DateOfSubmission]]),DAY(TblLocations[[#This Row],[ODK_DateOfSubmission]]))</f>
        <v>43628</v>
      </c>
      <c r="O345" s="1" t="str">
        <f>_xlfn.CONCAT( YEAR(TblLocations[[#This Row],[ODK_DateOfSubmission]]), "-",TEXT( MONTH(TblLocations[[#This Row],[ODK_DateOfSubmission]]),"00"))</f>
        <v>2019-06</v>
      </c>
    </row>
    <row r="346" spans="1:15" x14ac:dyDescent="0.25">
      <c r="A346" s="1">
        <v>1308011</v>
      </c>
      <c r="C346" s="1">
        <v>24101</v>
      </c>
      <c r="D346" s="63">
        <v>43604</v>
      </c>
      <c r="E346" s="54" t="s">
        <v>541</v>
      </c>
      <c r="F346" s="56" t="s">
        <v>80</v>
      </c>
      <c r="G346" s="56" t="s">
        <v>146</v>
      </c>
      <c r="H346" s="56" t="s">
        <v>654</v>
      </c>
      <c r="I346" s="56" t="s">
        <v>655</v>
      </c>
      <c r="J346" s="54" t="s">
        <v>656</v>
      </c>
      <c r="K346" s="1">
        <v>36.249443100000001</v>
      </c>
      <c r="L346" s="1">
        <v>44.874116100000002</v>
      </c>
      <c r="M346" s="1">
        <v>4</v>
      </c>
      <c r="N346" s="9">
        <f>DATE(YEAR(TblLocations[[#This Row],[ODK_DateOfSubmission]]),MONTH(TblLocations[[#This Row],[ODK_DateOfSubmission]]),DAY(TblLocations[[#This Row],[ODK_DateOfSubmission]]))</f>
        <v>43604</v>
      </c>
      <c r="O346" s="1" t="str">
        <f>_xlfn.CONCAT( YEAR(TblLocations[[#This Row],[ODK_DateOfSubmission]]), "-",TEXT( MONTH(TblLocations[[#This Row],[ODK_DateOfSubmission]]),"00"))</f>
        <v>2019-05</v>
      </c>
    </row>
    <row r="347" spans="1:15" x14ac:dyDescent="0.25">
      <c r="A347" s="1">
        <v>1308013</v>
      </c>
      <c r="C347" s="1">
        <v>4201</v>
      </c>
      <c r="D347" s="63">
        <v>43605</v>
      </c>
      <c r="E347" s="54" t="s">
        <v>541</v>
      </c>
      <c r="F347" s="56" t="s">
        <v>80</v>
      </c>
      <c r="G347" s="56" t="s">
        <v>146</v>
      </c>
      <c r="H347" s="56" t="s">
        <v>654</v>
      </c>
      <c r="I347" s="56" t="s">
        <v>657</v>
      </c>
      <c r="J347" s="54" t="s">
        <v>658</v>
      </c>
      <c r="K347" s="1">
        <v>36.254068500000002</v>
      </c>
      <c r="L347" s="1">
        <v>44.8853674</v>
      </c>
      <c r="M347" s="1">
        <v>7</v>
      </c>
      <c r="N347" s="9">
        <f>DATE(YEAR(TblLocations[[#This Row],[ODK_DateOfSubmission]]),MONTH(TblLocations[[#This Row],[ODK_DateOfSubmission]]),DAY(TblLocations[[#This Row],[ODK_DateOfSubmission]]))</f>
        <v>43605</v>
      </c>
      <c r="O347" s="1" t="str">
        <f>_xlfn.CONCAT( YEAR(TblLocations[[#This Row],[ODK_DateOfSubmission]]), "-",TEXT( MONTH(TblLocations[[#This Row],[ODK_DateOfSubmission]]),"00"))</f>
        <v>2019-05</v>
      </c>
    </row>
    <row r="348" spans="1:15" x14ac:dyDescent="0.25">
      <c r="A348" s="1">
        <v>1308019</v>
      </c>
      <c r="C348" s="1">
        <v>24896</v>
      </c>
      <c r="D348" s="63">
        <v>43626</v>
      </c>
      <c r="E348" s="54" t="s">
        <v>541</v>
      </c>
      <c r="F348" s="56" t="s">
        <v>80</v>
      </c>
      <c r="G348" s="56" t="s">
        <v>146</v>
      </c>
      <c r="H348" s="56" t="s">
        <v>659</v>
      </c>
      <c r="I348" s="56" t="s">
        <v>660</v>
      </c>
      <c r="J348" s="54" t="s">
        <v>661</v>
      </c>
      <c r="K348" s="1">
        <v>36.228222500000001</v>
      </c>
      <c r="L348" s="1">
        <v>44.800332699999998</v>
      </c>
      <c r="M348" s="1">
        <v>2</v>
      </c>
      <c r="N348" s="9">
        <f>DATE(YEAR(TblLocations[[#This Row],[ODK_DateOfSubmission]]),MONTH(TblLocations[[#This Row],[ODK_DateOfSubmission]]),DAY(TblLocations[[#This Row],[ODK_DateOfSubmission]]))</f>
        <v>43626</v>
      </c>
      <c r="O348" s="1" t="str">
        <f>_xlfn.CONCAT( YEAR(TblLocations[[#This Row],[ODK_DateOfSubmission]]), "-",TEXT( MONTH(TblLocations[[#This Row],[ODK_DateOfSubmission]]),"00"))</f>
        <v>2019-06</v>
      </c>
    </row>
    <row r="349" spans="1:15" x14ac:dyDescent="0.25">
      <c r="A349" s="1">
        <v>1308038</v>
      </c>
      <c r="C349" s="1">
        <v>4705</v>
      </c>
      <c r="D349" s="63">
        <v>43605</v>
      </c>
      <c r="E349" s="54" t="s">
        <v>541</v>
      </c>
      <c r="F349" s="56" t="s">
        <v>80</v>
      </c>
      <c r="G349" s="56" t="s">
        <v>146</v>
      </c>
      <c r="H349" s="56" t="s">
        <v>654</v>
      </c>
      <c r="I349" s="56" t="s">
        <v>662</v>
      </c>
      <c r="J349" s="54" t="s">
        <v>663</v>
      </c>
      <c r="K349" s="1">
        <v>36.238227999999999</v>
      </c>
      <c r="L349" s="1">
        <v>44.920282999999998</v>
      </c>
      <c r="M349" s="1">
        <v>2</v>
      </c>
      <c r="N349" s="9">
        <f>DATE(YEAR(TblLocations[[#This Row],[ODK_DateOfSubmission]]),MONTH(TblLocations[[#This Row],[ODK_DateOfSubmission]]),DAY(TblLocations[[#This Row],[ODK_DateOfSubmission]]))</f>
        <v>43605</v>
      </c>
      <c r="O349" s="1" t="str">
        <f>_xlfn.CONCAT( YEAR(TblLocations[[#This Row],[ODK_DateOfSubmission]]), "-",TEXT( MONTH(TblLocations[[#This Row],[ODK_DateOfSubmission]]),"00"))</f>
        <v>2019-05</v>
      </c>
    </row>
    <row r="350" spans="1:15" x14ac:dyDescent="0.25">
      <c r="A350" s="1">
        <v>1309004</v>
      </c>
      <c r="C350" s="1">
        <v>4233</v>
      </c>
      <c r="D350" s="63">
        <v>43635</v>
      </c>
      <c r="E350" s="54" t="s">
        <v>541</v>
      </c>
      <c r="F350" s="56" t="s">
        <v>80</v>
      </c>
      <c r="G350" s="56" t="s">
        <v>152</v>
      </c>
      <c r="H350" s="56" t="s">
        <v>664</v>
      </c>
      <c r="I350" s="56" t="s">
        <v>665</v>
      </c>
      <c r="J350" s="54" t="s">
        <v>666</v>
      </c>
      <c r="K350" s="1">
        <v>35.6662216</v>
      </c>
      <c r="L350" s="1">
        <v>45.536496499999998</v>
      </c>
      <c r="M350" s="1">
        <v>4</v>
      </c>
      <c r="N350" s="9">
        <f>DATE(YEAR(TblLocations[[#This Row],[ODK_DateOfSubmission]]),MONTH(TblLocations[[#This Row],[ODK_DateOfSubmission]]),DAY(TblLocations[[#This Row],[ODK_DateOfSubmission]]))</f>
        <v>43635</v>
      </c>
      <c r="O350" s="1" t="str">
        <f>_xlfn.CONCAT( YEAR(TblLocations[[#This Row],[ODK_DateOfSubmission]]), "-",TEXT( MONTH(TblLocations[[#This Row],[ODK_DateOfSubmission]]),"00"))</f>
        <v>2019-06</v>
      </c>
    </row>
    <row r="351" spans="1:15" x14ac:dyDescent="0.25">
      <c r="A351" s="1">
        <v>1310003</v>
      </c>
      <c r="C351" s="1">
        <v>23771</v>
      </c>
      <c r="D351" s="63">
        <v>43612</v>
      </c>
      <c r="E351" s="54" t="s">
        <v>541</v>
      </c>
      <c r="F351" s="56" t="s">
        <v>80</v>
      </c>
      <c r="G351" s="56" t="s">
        <v>143</v>
      </c>
      <c r="H351" s="56" t="s">
        <v>667</v>
      </c>
      <c r="I351" s="56" t="s">
        <v>668</v>
      </c>
      <c r="J351" s="54" t="s">
        <v>669</v>
      </c>
      <c r="K351" s="1">
        <v>35.5807438</v>
      </c>
      <c r="L351" s="1">
        <v>45.174729499999998</v>
      </c>
      <c r="M351" s="1">
        <v>5</v>
      </c>
      <c r="N351" s="9">
        <f>DATE(YEAR(TblLocations[[#This Row],[ODK_DateOfSubmission]]),MONTH(TblLocations[[#This Row],[ODK_DateOfSubmission]]),DAY(TblLocations[[#This Row],[ODK_DateOfSubmission]]))</f>
        <v>43612</v>
      </c>
      <c r="O351" s="1" t="str">
        <f>_xlfn.CONCAT( YEAR(TblLocations[[#This Row],[ODK_DateOfSubmission]]), "-",TEXT( MONTH(TblLocations[[#This Row],[ODK_DateOfSubmission]]),"00"))</f>
        <v>2019-05</v>
      </c>
    </row>
    <row r="352" spans="1:15" x14ac:dyDescent="0.25">
      <c r="A352" s="1">
        <v>1310010</v>
      </c>
      <c r="C352" s="1">
        <v>21279</v>
      </c>
      <c r="D352" s="63">
        <v>43591</v>
      </c>
      <c r="E352" s="54" t="s">
        <v>541</v>
      </c>
      <c r="F352" s="56" t="s">
        <v>80</v>
      </c>
      <c r="G352" s="56" t="s">
        <v>143</v>
      </c>
      <c r="H352" s="56" t="s">
        <v>670</v>
      </c>
      <c r="I352" s="56" t="s">
        <v>671</v>
      </c>
      <c r="J352" s="54" t="s">
        <v>672</v>
      </c>
      <c r="K352" s="1">
        <v>35.570737600000001</v>
      </c>
      <c r="L352" s="1">
        <v>45.426149100000004</v>
      </c>
      <c r="M352" s="1">
        <v>2</v>
      </c>
      <c r="N352" s="9">
        <f>DATE(YEAR(TblLocations[[#This Row],[ODK_DateOfSubmission]]),MONTH(TblLocations[[#This Row],[ODK_DateOfSubmission]]),DAY(TblLocations[[#This Row],[ODK_DateOfSubmission]]))</f>
        <v>43591</v>
      </c>
      <c r="O352" s="1" t="str">
        <f>_xlfn.CONCAT( YEAR(TblLocations[[#This Row],[ODK_DateOfSubmission]]), "-",TEXT( MONTH(TblLocations[[#This Row],[ODK_DateOfSubmission]]),"00"))</f>
        <v>2019-05</v>
      </c>
    </row>
    <row r="353" spans="1:15" x14ac:dyDescent="0.25">
      <c r="A353" s="1">
        <v>1310011</v>
      </c>
      <c r="C353" s="1">
        <v>25874</v>
      </c>
      <c r="D353" s="63">
        <v>43606</v>
      </c>
      <c r="E353" s="54" t="s">
        <v>541</v>
      </c>
      <c r="F353" s="56" t="s">
        <v>80</v>
      </c>
      <c r="G353" s="56" t="s">
        <v>143</v>
      </c>
      <c r="H353" s="56" t="s">
        <v>667</v>
      </c>
      <c r="I353" s="56" t="s">
        <v>673</v>
      </c>
      <c r="J353" s="54" t="s">
        <v>674</v>
      </c>
      <c r="K353" s="1">
        <v>35.585412900000001</v>
      </c>
      <c r="L353" s="1">
        <v>45.156269000000002</v>
      </c>
      <c r="M353" s="1">
        <v>5</v>
      </c>
      <c r="N353" s="9">
        <f>DATE(YEAR(TblLocations[[#This Row],[ODK_DateOfSubmission]]),MONTH(TblLocations[[#This Row],[ODK_DateOfSubmission]]),DAY(TblLocations[[#This Row],[ODK_DateOfSubmission]]))</f>
        <v>43606</v>
      </c>
      <c r="O353" s="1" t="str">
        <f>_xlfn.CONCAT( YEAR(TblLocations[[#This Row],[ODK_DateOfSubmission]]), "-",TEXT( MONTH(TblLocations[[#This Row],[ODK_DateOfSubmission]]),"00"))</f>
        <v>2019-05</v>
      </c>
    </row>
    <row r="354" spans="1:15" x14ac:dyDescent="0.25">
      <c r="A354" s="1">
        <v>1310019</v>
      </c>
      <c r="C354" s="1">
        <v>4592</v>
      </c>
      <c r="D354" s="63">
        <v>43635</v>
      </c>
      <c r="E354" s="54" t="s">
        <v>541</v>
      </c>
      <c r="F354" s="56" t="s">
        <v>80</v>
      </c>
      <c r="G354" s="56" t="s">
        <v>143</v>
      </c>
      <c r="H354" s="56" t="s">
        <v>675</v>
      </c>
      <c r="I354" s="56" t="s">
        <v>676</v>
      </c>
      <c r="J354" s="54" t="s">
        <v>677</v>
      </c>
      <c r="K354" s="1">
        <v>35.580094199999998</v>
      </c>
      <c r="L354" s="1">
        <v>45.267819699999997</v>
      </c>
      <c r="M354" s="1">
        <v>1</v>
      </c>
      <c r="N354" s="9">
        <f>DATE(YEAR(TblLocations[[#This Row],[ODK_DateOfSubmission]]),MONTH(TblLocations[[#This Row],[ODK_DateOfSubmission]]),DAY(TblLocations[[#This Row],[ODK_DateOfSubmission]]))</f>
        <v>43635</v>
      </c>
      <c r="O354" s="1" t="str">
        <f>_xlfn.CONCAT( YEAR(TblLocations[[#This Row],[ODK_DateOfSubmission]]), "-",TEXT( MONTH(TblLocations[[#This Row],[ODK_DateOfSubmission]]),"00"))</f>
        <v>2019-06</v>
      </c>
    </row>
    <row r="355" spans="1:15" x14ac:dyDescent="0.25">
      <c r="A355" s="1">
        <v>1310026</v>
      </c>
      <c r="C355" s="1">
        <v>4464</v>
      </c>
      <c r="D355" s="63">
        <v>43604</v>
      </c>
      <c r="E355" s="54" t="s">
        <v>541</v>
      </c>
      <c r="F355" s="56" t="s">
        <v>80</v>
      </c>
      <c r="G355" s="56" t="s">
        <v>143</v>
      </c>
      <c r="H355" s="56" t="s">
        <v>667</v>
      </c>
      <c r="I355" s="56" t="s">
        <v>678</v>
      </c>
      <c r="J355" s="54" t="s">
        <v>679</v>
      </c>
      <c r="K355" s="1">
        <v>35.644924899999999</v>
      </c>
      <c r="L355" s="1">
        <v>45.035096000000003</v>
      </c>
      <c r="M355" s="1">
        <v>2</v>
      </c>
      <c r="N355" s="9">
        <f>DATE(YEAR(TblLocations[[#This Row],[ODK_DateOfSubmission]]),MONTH(TblLocations[[#This Row],[ODK_DateOfSubmission]]),DAY(TblLocations[[#This Row],[ODK_DateOfSubmission]]))</f>
        <v>43604</v>
      </c>
      <c r="O355" s="1" t="str">
        <f>_xlfn.CONCAT( YEAR(TblLocations[[#This Row],[ODK_DateOfSubmission]]), "-",TEXT( MONTH(TblLocations[[#This Row],[ODK_DateOfSubmission]]),"00"))</f>
        <v>2019-05</v>
      </c>
    </row>
    <row r="356" spans="1:15" x14ac:dyDescent="0.25">
      <c r="A356" s="1">
        <v>1310027</v>
      </c>
      <c r="C356" s="1">
        <v>25892</v>
      </c>
      <c r="D356" s="63">
        <v>43606</v>
      </c>
      <c r="E356" s="54" t="s">
        <v>541</v>
      </c>
      <c r="F356" s="56" t="s">
        <v>80</v>
      </c>
      <c r="G356" s="56" t="s">
        <v>143</v>
      </c>
      <c r="H356" s="56" t="s">
        <v>667</v>
      </c>
      <c r="I356" s="56" t="s">
        <v>680</v>
      </c>
      <c r="J356" s="54" t="s">
        <v>681</v>
      </c>
      <c r="K356" s="1">
        <v>35.589473699999999</v>
      </c>
      <c r="L356" s="1">
        <v>45.1501096</v>
      </c>
      <c r="M356" s="1">
        <v>15</v>
      </c>
      <c r="N356" s="9">
        <f>DATE(YEAR(TblLocations[[#This Row],[ODK_DateOfSubmission]]),MONTH(TblLocations[[#This Row],[ODK_DateOfSubmission]]),DAY(TblLocations[[#This Row],[ODK_DateOfSubmission]]))</f>
        <v>43606</v>
      </c>
      <c r="O356" s="1" t="str">
        <f>_xlfn.CONCAT( YEAR(TblLocations[[#This Row],[ODK_DateOfSubmission]]), "-",TEXT( MONTH(TblLocations[[#This Row],[ODK_DateOfSubmission]]),"00"))</f>
        <v>2019-05</v>
      </c>
    </row>
    <row r="357" spans="1:15" x14ac:dyDescent="0.25">
      <c r="A357" s="1">
        <v>1310028</v>
      </c>
      <c r="C357" s="1">
        <v>5806</v>
      </c>
      <c r="D357" s="63">
        <v>43611</v>
      </c>
      <c r="E357" s="54" t="s">
        <v>541</v>
      </c>
      <c r="F357" s="56" t="s">
        <v>80</v>
      </c>
      <c r="G357" s="56" t="s">
        <v>143</v>
      </c>
      <c r="H357" s="56" t="s">
        <v>667</v>
      </c>
      <c r="I357" s="56" t="s">
        <v>682</v>
      </c>
      <c r="J357" s="54" t="s">
        <v>683</v>
      </c>
      <c r="K357" s="1">
        <v>35.614800000000002</v>
      </c>
      <c r="L357" s="1">
        <v>45.103979699999996</v>
      </c>
      <c r="M357" s="1">
        <v>1</v>
      </c>
      <c r="N357" s="9">
        <f>DATE(YEAR(TblLocations[[#This Row],[ODK_DateOfSubmission]]),MONTH(TblLocations[[#This Row],[ODK_DateOfSubmission]]),DAY(TblLocations[[#This Row],[ODK_DateOfSubmission]]))</f>
        <v>43611</v>
      </c>
      <c r="O357" s="1" t="str">
        <f>_xlfn.CONCAT( YEAR(TblLocations[[#This Row],[ODK_DateOfSubmission]]), "-",TEXT( MONTH(TblLocations[[#This Row],[ODK_DateOfSubmission]]),"00"))</f>
        <v>2019-05</v>
      </c>
    </row>
    <row r="358" spans="1:15" x14ac:dyDescent="0.25">
      <c r="A358" s="1">
        <v>1310035</v>
      </c>
      <c r="C358" s="1">
        <v>24818</v>
      </c>
      <c r="D358" s="63">
        <v>43600</v>
      </c>
      <c r="E358" s="54" t="s">
        <v>541</v>
      </c>
      <c r="F358" s="56" t="s">
        <v>80</v>
      </c>
      <c r="G358" s="56" t="s">
        <v>143</v>
      </c>
      <c r="H358" s="56" t="s">
        <v>670</v>
      </c>
      <c r="I358" s="56" t="s">
        <v>684</v>
      </c>
      <c r="J358" s="54" t="s">
        <v>685</v>
      </c>
      <c r="K358" s="1">
        <v>35.539433799999998</v>
      </c>
      <c r="L358" s="1">
        <v>45.42201</v>
      </c>
      <c r="M358" s="1">
        <v>10</v>
      </c>
      <c r="N358" s="9">
        <f>DATE(YEAR(TblLocations[[#This Row],[ODK_DateOfSubmission]]),MONTH(TblLocations[[#This Row],[ODK_DateOfSubmission]]),DAY(TblLocations[[#This Row],[ODK_DateOfSubmission]]))</f>
        <v>43600</v>
      </c>
      <c r="O358" s="1" t="str">
        <f>_xlfn.CONCAT( YEAR(TblLocations[[#This Row],[ODK_DateOfSubmission]]), "-",TEXT( MONTH(TblLocations[[#This Row],[ODK_DateOfSubmission]]),"00"))</f>
        <v>2019-05</v>
      </c>
    </row>
    <row r="359" spans="1:15" x14ac:dyDescent="0.25">
      <c r="A359" s="1">
        <v>1310036</v>
      </c>
      <c r="C359" s="1">
        <v>21036</v>
      </c>
      <c r="D359" s="63">
        <v>43626</v>
      </c>
      <c r="E359" s="54" t="s">
        <v>541</v>
      </c>
      <c r="F359" s="56" t="s">
        <v>80</v>
      </c>
      <c r="G359" s="56" t="s">
        <v>143</v>
      </c>
      <c r="H359" s="56" t="s">
        <v>670</v>
      </c>
      <c r="I359" s="56" t="s">
        <v>631</v>
      </c>
      <c r="J359" s="54" t="s">
        <v>632</v>
      </c>
      <c r="K359" s="1">
        <v>35.5897164</v>
      </c>
      <c r="L359" s="1">
        <v>45.405379500000002</v>
      </c>
      <c r="M359" s="1">
        <v>12</v>
      </c>
      <c r="N359" s="9">
        <f>DATE(YEAR(TblLocations[[#This Row],[ODK_DateOfSubmission]]),MONTH(TblLocations[[#This Row],[ODK_DateOfSubmission]]),DAY(TblLocations[[#This Row],[ODK_DateOfSubmission]]))</f>
        <v>43626</v>
      </c>
      <c r="O359" s="1" t="str">
        <f>_xlfn.CONCAT( YEAR(TblLocations[[#This Row],[ODK_DateOfSubmission]]), "-",TEXT( MONTH(TblLocations[[#This Row],[ODK_DateOfSubmission]]),"00"))</f>
        <v>2019-06</v>
      </c>
    </row>
    <row r="360" spans="1:15" x14ac:dyDescent="0.25">
      <c r="A360" s="1">
        <v>1310038</v>
      </c>
      <c r="C360" s="1">
        <v>24097</v>
      </c>
      <c r="D360" s="63">
        <v>43597</v>
      </c>
      <c r="E360" s="54" t="s">
        <v>541</v>
      </c>
      <c r="F360" s="56" t="s">
        <v>80</v>
      </c>
      <c r="G360" s="56" t="s">
        <v>143</v>
      </c>
      <c r="H360" s="56" t="s">
        <v>670</v>
      </c>
      <c r="I360" s="56" t="s">
        <v>686</v>
      </c>
      <c r="J360" s="54" t="s">
        <v>687</v>
      </c>
      <c r="K360" s="1">
        <v>35.560791999999999</v>
      </c>
      <c r="L360" s="1">
        <v>45.485875800000002</v>
      </c>
      <c r="M360" s="1">
        <v>20</v>
      </c>
      <c r="N360" s="9">
        <f>DATE(YEAR(TblLocations[[#This Row],[ODK_DateOfSubmission]]),MONTH(TblLocations[[#This Row],[ODK_DateOfSubmission]]),DAY(TblLocations[[#This Row],[ODK_DateOfSubmission]]))</f>
        <v>43597</v>
      </c>
      <c r="O360" s="1" t="str">
        <f>_xlfn.CONCAT( YEAR(TblLocations[[#This Row],[ODK_DateOfSubmission]]), "-",TEXT( MONTH(TblLocations[[#This Row],[ODK_DateOfSubmission]]),"00"))</f>
        <v>2019-05</v>
      </c>
    </row>
    <row r="361" spans="1:15" x14ac:dyDescent="0.25">
      <c r="A361" s="1">
        <v>1310047</v>
      </c>
      <c r="C361" s="1">
        <v>4486</v>
      </c>
      <c r="D361" s="63">
        <v>43632</v>
      </c>
      <c r="E361" s="54" t="s">
        <v>541</v>
      </c>
      <c r="F361" s="56" t="s">
        <v>80</v>
      </c>
      <c r="G361" s="56" t="s">
        <v>143</v>
      </c>
      <c r="H361" s="56" t="s">
        <v>670</v>
      </c>
      <c r="I361" s="56" t="s">
        <v>688</v>
      </c>
      <c r="J361" s="54" t="s">
        <v>689</v>
      </c>
      <c r="K361" s="1">
        <v>35.4999197</v>
      </c>
      <c r="L361" s="1">
        <v>45.438570900000002</v>
      </c>
      <c r="M361" s="1">
        <v>1</v>
      </c>
      <c r="N361" s="9">
        <f>DATE(YEAR(TblLocations[[#This Row],[ODK_DateOfSubmission]]),MONTH(TblLocations[[#This Row],[ODK_DateOfSubmission]]),DAY(TblLocations[[#This Row],[ODK_DateOfSubmission]]))</f>
        <v>43632</v>
      </c>
      <c r="O361" s="1" t="str">
        <f>_xlfn.CONCAT( YEAR(TblLocations[[#This Row],[ODK_DateOfSubmission]]), "-",TEXT( MONTH(TblLocations[[#This Row],[ODK_DateOfSubmission]]),"00"))</f>
        <v>2019-06</v>
      </c>
    </row>
    <row r="362" spans="1:15" x14ac:dyDescent="0.25">
      <c r="A362" s="1">
        <v>1310052</v>
      </c>
      <c r="C362" s="1">
        <v>24254</v>
      </c>
      <c r="D362" s="63">
        <v>43635</v>
      </c>
      <c r="E362" s="54" t="s">
        <v>541</v>
      </c>
      <c r="F362" s="56" t="s">
        <v>80</v>
      </c>
      <c r="G362" s="56" t="s">
        <v>143</v>
      </c>
      <c r="H362" s="56" t="s">
        <v>675</v>
      </c>
      <c r="I362" s="56" t="s">
        <v>690</v>
      </c>
      <c r="J362" s="54" t="s">
        <v>691</v>
      </c>
      <c r="K362" s="1">
        <v>35.594844500000001</v>
      </c>
      <c r="L362" s="1">
        <v>45.256459</v>
      </c>
      <c r="M362" s="1">
        <v>1</v>
      </c>
      <c r="N362" s="9">
        <f>DATE(YEAR(TblLocations[[#This Row],[ODK_DateOfSubmission]]),MONTH(TblLocations[[#This Row],[ODK_DateOfSubmission]]),DAY(TblLocations[[#This Row],[ODK_DateOfSubmission]]))</f>
        <v>43635</v>
      </c>
      <c r="O362" s="1" t="str">
        <f>_xlfn.CONCAT( YEAR(TblLocations[[#This Row],[ODK_DateOfSubmission]]), "-",TEXT( MONTH(TblLocations[[#This Row],[ODK_DateOfSubmission]]),"00"))</f>
        <v>2019-06</v>
      </c>
    </row>
    <row r="363" spans="1:15" x14ac:dyDescent="0.25">
      <c r="A363" s="1">
        <v>1310053</v>
      </c>
      <c r="C363" s="1">
        <v>5771</v>
      </c>
      <c r="D363" s="63">
        <v>43600</v>
      </c>
      <c r="E363" s="54" t="s">
        <v>541</v>
      </c>
      <c r="F363" s="56" t="s">
        <v>80</v>
      </c>
      <c r="G363" s="56" t="s">
        <v>143</v>
      </c>
      <c r="H363" s="56" t="s">
        <v>670</v>
      </c>
      <c r="I363" s="56" t="s">
        <v>692</v>
      </c>
      <c r="J363" s="54" t="s">
        <v>693</v>
      </c>
      <c r="K363" s="1">
        <v>35.537168200000004</v>
      </c>
      <c r="L363" s="1">
        <v>45.3879406</v>
      </c>
      <c r="M363" s="1">
        <v>2</v>
      </c>
      <c r="N363" s="9">
        <f>DATE(YEAR(TblLocations[[#This Row],[ODK_DateOfSubmission]]),MONTH(TblLocations[[#This Row],[ODK_DateOfSubmission]]),DAY(TblLocations[[#This Row],[ODK_DateOfSubmission]]))</f>
        <v>43600</v>
      </c>
      <c r="O363" s="1" t="str">
        <f>_xlfn.CONCAT( YEAR(TblLocations[[#This Row],[ODK_DateOfSubmission]]), "-",TEXT( MONTH(TblLocations[[#This Row],[ODK_DateOfSubmission]]),"00"))</f>
        <v>2019-05</v>
      </c>
    </row>
    <row r="364" spans="1:15" x14ac:dyDescent="0.25">
      <c r="A364" s="1">
        <v>1310057</v>
      </c>
      <c r="C364" s="1">
        <v>4599</v>
      </c>
      <c r="D364" s="63">
        <v>43604</v>
      </c>
      <c r="E364" s="54" t="s">
        <v>541</v>
      </c>
      <c r="F364" s="56" t="s">
        <v>80</v>
      </c>
      <c r="G364" s="56" t="s">
        <v>143</v>
      </c>
      <c r="H364" s="56" t="s">
        <v>667</v>
      </c>
      <c r="I364" s="56" t="s">
        <v>694</v>
      </c>
      <c r="J364" s="54" t="s">
        <v>695</v>
      </c>
      <c r="K364" s="1">
        <v>35.655087199999997</v>
      </c>
      <c r="L364" s="1">
        <v>44.999535299999998</v>
      </c>
      <c r="M364" s="1">
        <v>2</v>
      </c>
      <c r="N364" s="9">
        <f>DATE(YEAR(TblLocations[[#This Row],[ODK_DateOfSubmission]]),MONTH(TblLocations[[#This Row],[ODK_DateOfSubmission]]),DAY(TblLocations[[#This Row],[ODK_DateOfSubmission]]))</f>
        <v>43604</v>
      </c>
      <c r="O364" s="1" t="str">
        <f>_xlfn.CONCAT( YEAR(TblLocations[[#This Row],[ODK_DateOfSubmission]]), "-",TEXT( MONTH(TblLocations[[#This Row],[ODK_DateOfSubmission]]),"00"))</f>
        <v>2019-05</v>
      </c>
    </row>
    <row r="365" spans="1:15" x14ac:dyDescent="0.25">
      <c r="A365" s="1">
        <v>1310060</v>
      </c>
      <c r="C365" s="1">
        <v>21243</v>
      </c>
      <c r="D365" s="63">
        <v>43606</v>
      </c>
      <c r="E365" s="54" t="s">
        <v>541</v>
      </c>
      <c r="F365" s="56" t="s">
        <v>80</v>
      </c>
      <c r="G365" s="56" t="s">
        <v>143</v>
      </c>
      <c r="H365" s="56" t="s">
        <v>670</v>
      </c>
      <c r="I365" s="56" t="s">
        <v>696</v>
      </c>
      <c r="J365" s="54" t="s">
        <v>697</v>
      </c>
      <c r="K365" s="1">
        <v>35.545172399999998</v>
      </c>
      <c r="L365" s="1">
        <v>45.443978600000001</v>
      </c>
      <c r="M365" s="1">
        <v>1</v>
      </c>
      <c r="N365" s="9">
        <f>DATE(YEAR(TblLocations[[#This Row],[ODK_DateOfSubmission]]),MONTH(TblLocations[[#This Row],[ODK_DateOfSubmission]]),DAY(TblLocations[[#This Row],[ODK_DateOfSubmission]]))</f>
        <v>43606</v>
      </c>
      <c r="O365" s="1" t="str">
        <f>_xlfn.CONCAT( YEAR(TblLocations[[#This Row],[ODK_DateOfSubmission]]), "-",TEXT( MONTH(TblLocations[[#This Row],[ODK_DateOfSubmission]]),"00"))</f>
        <v>2019-05</v>
      </c>
    </row>
    <row r="366" spans="1:15" x14ac:dyDescent="0.25">
      <c r="A366" s="1">
        <v>1310064</v>
      </c>
      <c r="C366" s="1">
        <v>24260</v>
      </c>
      <c r="D366" s="63">
        <v>43600</v>
      </c>
      <c r="E366" s="54" t="s">
        <v>541</v>
      </c>
      <c r="F366" s="56" t="s">
        <v>80</v>
      </c>
      <c r="G366" s="56" t="s">
        <v>143</v>
      </c>
      <c r="H366" s="56" t="s">
        <v>670</v>
      </c>
      <c r="I366" s="56" t="s">
        <v>698</v>
      </c>
      <c r="J366" s="54" t="s">
        <v>699</v>
      </c>
      <c r="K366" s="1">
        <v>35.537738599999997</v>
      </c>
      <c r="L366" s="1">
        <v>45.410511499999998</v>
      </c>
      <c r="M366" s="1">
        <v>20</v>
      </c>
      <c r="N366" s="9">
        <f>DATE(YEAR(TblLocations[[#This Row],[ODK_DateOfSubmission]]),MONTH(TblLocations[[#This Row],[ODK_DateOfSubmission]]),DAY(TblLocations[[#This Row],[ODK_DateOfSubmission]]))</f>
        <v>43600</v>
      </c>
      <c r="O366" s="1" t="str">
        <f>_xlfn.CONCAT( YEAR(TblLocations[[#This Row],[ODK_DateOfSubmission]]), "-",TEXT( MONTH(TblLocations[[#This Row],[ODK_DateOfSubmission]]),"00"))</f>
        <v>2019-05</v>
      </c>
    </row>
    <row r="367" spans="1:15" x14ac:dyDescent="0.25">
      <c r="A367" s="1">
        <v>1310069</v>
      </c>
      <c r="C367" s="1">
        <v>24257</v>
      </c>
      <c r="D367" s="63">
        <v>43635</v>
      </c>
      <c r="E367" s="54" t="s">
        <v>541</v>
      </c>
      <c r="F367" s="56" t="s">
        <v>80</v>
      </c>
      <c r="G367" s="56" t="s">
        <v>143</v>
      </c>
      <c r="H367" s="56" t="s">
        <v>670</v>
      </c>
      <c r="I367" s="56" t="s">
        <v>700</v>
      </c>
      <c r="J367" s="54" t="s">
        <v>701</v>
      </c>
      <c r="K367" s="1">
        <v>35.557938700000001</v>
      </c>
      <c r="L367" s="1">
        <v>45.447536599999999</v>
      </c>
      <c r="M367" s="1">
        <v>8</v>
      </c>
      <c r="N367" s="9">
        <f>DATE(YEAR(TblLocations[[#This Row],[ODK_DateOfSubmission]]),MONTH(TblLocations[[#This Row],[ODK_DateOfSubmission]]),DAY(TblLocations[[#This Row],[ODK_DateOfSubmission]]))</f>
        <v>43635</v>
      </c>
      <c r="O367" s="1" t="str">
        <f>_xlfn.CONCAT( YEAR(TblLocations[[#This Row],[ODK_DateOfSubmission]]), "-",TEXT( MONTH(TblLocations[[#This Row],[ODK_DateOfSubmission]]),"00"))</f>
        <v>2019-06</v>
      </c>
    </row>
    <row r="368" spans="1:15" x14ac:dyDescent="0.25">
      <c r="A368" s="1">
        <v>1310071</v>
      </c>
      <c r="C368" s="1">
        <v>24901</v>
      </c>
      <c r="D368" s="63">
        <v>43632</v>
      </c>
      <c r="E368" s="54" t="s">
        <v>541</v>
      </c>
      <c r="F368" s="56" t="s">
        <v>80</v>
      </c>
      <c r="G368" s="56" t="s">
        <v>143</v>
      </c>
      <c r="H368" s="56" t="s">
        <v>670</v>
      </c>
      <c r="I368" s="56" t="s">
        <v>702</v>
      </c>
      <c r="J368" s="54" t="s">
        <v>703</v>
      </c>
      <c r="K368" s="1">
        <v>35.586342100000003</v>
      </c>
      <c r="L368" s="1">
        <v>45.385369799999999</v>
      </c>
      <c r="M368" s="1">
        <v>5</v>
      </c>
      <c r="N368" s="9">
        <f>DATE(YEAR(TblLocations[[#This Row],[ODK_DateOfSubmission]]),MONTH(TblLocations[[#This Row],[ODK_DateOfSubmission]]),DAY(TblLocations[[#This Row],[ODK_DateOfSubmission]]))</f>
        <v>43632</v>
      </c>
      <c r="O368" s="1" t="str">
        <f>_xlfn.CONCAT( YEAR(TblLocations[[#This Row],[ODK_DateOfSubmission]]), "-",TEXT( MONTH(TblLocations[[#This Row],[ODK_DateOfSubmission]]),"00"))</f>
        <v>2019-06</v>
      </c>
    </row>
    <row r="369" spans="1:15" x14ac:dyDescent="0.25">
      <c r="A369" s="1">
        <v>1310075</v>
      </c>
      <c r="C369" s="1">
        <v>23536</v>
      </c>
      <c r="D369" s="63">
        <v>43606</v>
      </c>
      <c r="E369" s="54" t="s">
        <v>541</v>
      </c>
      <c r="F369" s="56" t="s">
        <v>80</v>
      </c>
      <c r="G369" s="56" t="s">
        <v>143</v>
      </c>
      <c r="H369" s="56" t="s">
        <v>667</v>
      </c>
      <c r="I369" s="56" t="s">
        <v>704</v>
      </c>
      <c r="J369" s="54" t="s">
        <v>705</v>
      </c>
      <c r="K369" s="1">
        <v>35.590918500000001</v>
      </c>
      <c r="L369" s="1">
        <v>45.141356199999997</v>
      </c>
      <c r="M369" s="1">
        <v>25</v>
      </c>
      <c r="N369" s="9">
        <f>DATE(YEAR(TblLocations[[#This Row],[ODK_DateOfSubmission]]),MONTH(TblLocations[[#This Row],[ODK_DateOfSubmission]]),DAY(TblLocations[[#This Row],[ODK_DateOfSubmission]]))</f>
        <v>43606</v>
      </c>
      <c r="O369" s="1" t="str">
        <f>_xlfn.CONCAT( YEAR(TblLocations[[#This Row],[ODK_DateOfSubmission]]), "-",TEXT( MONTH(TblLocations[[#This Row],[ODK_DateOfSubmission]]),"00"))</f>
        <v>2019-05</v>
      </c>
    </row>
    <row r="370" spans="1:15" x14ac:dyDescent="0.25">
      <c r="A370" s="1">
        <v>1310089</v>
      </c>
      <c r="C370" s="1">
        <v>24259</v>
      </c>
      <c r="D370" s="63">
        <v>43591</v>
      </c>
      <c r="E370" s="54" t="s">
        <v>541</v>
      </c>
      <c r="F370" s="56" t="s">
        <v>80</v>
      </c>
      <c r="G370" s="56" t="s">
        <v>143</v>
      </c>
      <c r="H370" s="56" t="s">
        <v>670</v>
      </c>
      <c r="I370" s="56" t="s">
        <v>706</v>
      </c>
      <c r="J370" s="54" t="s">
        <v>707</v>
      </c>
      <c r="K370" s="1">
        <v>35.588520500000001</v>
      </c>
      <c r="L370" s="1">
        <v>45.4263634</v>
      </c>
      <c r="M370" s="1">
        <v>10</v>
      </c>
      <c r="N370" s="9">
        <f>DATE(YEAR(TblLocations[[#This Row],[ODK_DateOfSubmission]]),MONTH(TblLocations[[#This Row],[ODK_DateOfSubmission]]),DAY(TblLocations[[#This Row],[ODK_DateOfSubmission]]))</f>
        <v>43591</v>
      </c>
      <c r="O370" s="1" t="str">
        <f>_xlfn.CONCAT( YEAR(TblLocations[[#This Row],[ODK_DateOfSubmission]]), "-",TEXT( MONTH(TblLocations[[#This Row],[ODK_DateOfSubmission]]),"00"))</f>
        <v>2019-05</v>
      </c>
    </row>
    <row r="371" spans="1:15" x14ac:dyDescent="0.25">
      <c r="A371" s="1">
        <v>1310094</v>
      </c>
      <c r="C371" s="1">
        <v>4441</v>
      </c>
      <c r="D371" s="63">
        <v>43632</v>
      </c>
      <c r="E371" s="54" t="s">
        <v>541</v>
      </c>
      <c r="F371" s="56" t="s">
        <v>80</v>
      </c>
      <c r="G371" s="56" t="s">
        <v>143</v>
      </c>
      <c r="H371" s="56" t="s">
        <v>670</v>
      </c>
      <c r="I371" s="56" t="s">
        <v>708</v>
      </c>
      <c r="J371" s="54" t="s">
        <v>709</v>
      </c>
      <c r="K371" s="1">
        <v>35.580283899999998</v>
      </c>
      <c r="L371" s="1">
        <v>45.383580100000003</v>
      </c>
      <c r="M371" s="1">
        <v>12</v>
      </c>
      <c r="N371" s="9">
        <f>DATE(YEAR(TblLocations[[#This Row],[ODK_DateOfSubmission]]),MONTH(TblLocations[[#This Row],[ODK_DateOfSubmission]]),DAY(TblLocations[[#This Row],[ODK_DateOfSubmission]]))</f>
        <v>43632</v>
      </c>
      <c r="O371" s="1" t="str">
        <f>_xlfn.CONCAT( YEAR(TblLocations[[#This Row],[ODK_DateOfSubmission]]), "-",TEXT( MONTH(TblLocations[[#This Row],[ODK_DateOfSubmission]]),"00"))</f>
        <v>2019-06</v>
      </c>
    </row>
    <row r="372" spans="1:15" x14ac:dyDescent="0.25">
      <c r="A372" s="1">
        <v>1310103</v>
      </c>
      <c r="C372" s="1">
        <v>5800</v>
      </c>
      <c r="D372" s="63">
        <v>43611</v>
      </c>
      <c r="E372" s="54" t="s">
        <v>541</v>
      </c>
      <c r="F372" s="56" t="s">
        <v>80</v>
      </c>
      <c r="G372" s="56" t="s">
        <v>143</v>
      </c>
      <c r="H372" s="56" t="s">
        <v>670</v>
      </c>
      <c r="I372" s="56" t="s">
        <v>710</v>
      </c>
      <c r="J372" s="54" t="s">
        <v>711</v>
      </c>
      <c r="K372" s="1">
        <v>35.527146500000001</v>
      </c>
      <c r="L372" s="1">
        <v>45.428749600000003</v>
      </c>
      <c r="M372" s="1">
        <v>1</v>
      </c>
      <c r="N372" s="9">
        <f>DATE(YEAR(TblLocations[[#This Row],[ODK_DateOfSubmission]]),MONTH(TblLocations[[#This Row],[ODK_DateOfSubmission]]),DAY(TblLocations[[#This Row],[ODK_DateOfSubmission]]))</f>
        <v>43611</v>
      </c>
      <c r="O372" s="1" t="str">
        <f>_xlfn.CONCAT( YEAR(TblLocations[[#This Row],[ODK_DateOfSubmission]]), "-",TEXT( MONTH(TblLocations[[#This Row],[ODK_DateOfSubmission]]),"00"))</f>
        <v>2019-05</v>
      </c>
    </row>
    <row r="373" spans="1:15" x14ac:dyDescent="0.25">
      <c r="A373" s="1">
        <v>1310109</v>
      </c>
      <c r="C373" s="1">
        <v>5809</v>
      </c>
      <c r="D373" s="63">
        <v>43635</v>
      </c>
      <c r="E373" s="54" t="s">
        <v>541</v>
      </c>
      <c r="F373" s="56" t="s">
        <v>80</v>
      </c>
      <c r="G373" s="56" t="s">
        <v>143</v>
      </c>
      <c r="H373" s="56" t="s">
        <v>675</v>
      </c>
      <c r="I373" s="56" t="s">
        <v>712</v>
      </c>
      <c r="J373" s="54" t="s">
        <v>713</v>
      </c>
      <c r="K373" s="1">
        <v>35.595429699999997</v>
      </c>
      <c r="L373" s="1">
        <v>45.2289052</v>
      </c>
      <c r="M373" s="1">
        <v>23</v>
      </c>
      <c r="N373" s="9">
        <f>DATE(YEAR(TblLocations[[#This Row],[ODK_DateOfSubmission]]),MONTH(TblLocations[[#This Row],[ODK_DateOfSubmission]]),DAY(TblLocations[[#This Row],[ODK_DateOfSubmission]]))</f>
        <v>43635</v>
      </c>
      <c r="O373" s="1" t="str">
        <f>_xlfn.CONCAT( YEAR(TblLocations[[#This Row],[ODK_DateOfSubmission]]), "-",TEXT( MONTH(TblLocations[[#This Row],[ODK_DateOfSubmission]]),"00"))</f>
        <v>2019-06</v>
      </c>
    </row>
    <row r="374" spans="1:15" x14ac:dyDescent="0.25">
      <c r="A374" s="1">
        <v>1310122</v>
      </c>
      <c r="C374" s="1">
        <v>28414</v>
      </c>
      <c r="D374" s="63">
        <v>43632</v>
      </c>
      <c r="E374" s="54" t="s">
        <v>541</v>
      </c>
      <c r="F374" s="56" t="s">
        <v>80</v>
      </c>
      <c r="G374" s="56" t="s">
        <v>143</v>
      </c>
      <c r="H374" s="56" t="s">
        <v>670</v>
      </c>
      <c r="I374" s="56" t="s">
        <v>714</v>
      </c>
      <c r="J374" s="54" t="s">
        <v>715</v>
      </c>
      <c r="K374" s="1">
        <v>35.592985499999998</v>
      </c>
      <c r="L374" s="1">
        <v>45.399720500000001</v>
      </c>
      <c r="M374" s="1">
        <v>14</v>
      </c>
      <c r="N374" s="9">
        <f>DATE(YEAR(TblLocations[[#This Row],[ODK_DateOfSubmission]]),MONTH(TblLocations[[#This Row],[ODK_DateOfSubmission]]),DAY(TblLocations[[#This Row],[ODK_DateOfSubmission]]))</f>
        <v>43632</v>
      </c>
      <c r="O374" s="1" t="str">
        <f>_xlfn.CONCAT( YEAR(TblLocations[[#This Row],[ODK_DateOfSubmission]]), "-",TEXT( MONTH(TblLocations[[#This Row],[ODK_DateOfSubmission]]),"00"))</f>
        <v>2019-06</v>
      </c>
    </row>
    <row r="375" spans="1:15" x14ac:dyDescent="0.25">
      <c r="A375" s="1">
        <v>1310142</v>
      </c>
      <c r="C375" s="1">
        <v>21024</v>
      </c>
      <c r="D375" s="63">
        <v>43635</v>
      </c>
      <c r="E375" s="54" t="s">
        <v>541</v>
      </c>
      <c r="F375" s="56" t="s">
        <v>80</v>
      </c>
      <c r="G375" s="56" t="s">
        <v>143</v>
      </c>
      <c r="H375" s="56" t="s">
        <v>670</v>
      </c>
      <c r="I375" s="56" t="s">
        <v>716</v>
      </c>
      <c r="J375" s="54" t="s">
        <v>717</v>
      </c>
      <c r="K375" s="1">
        <v>35.566328599999999</v>
      </c>
      <c r="L375" s="1">
        <v>45.440874999999998</v>
      </c>
      <c r="M375" s="1">
        <v>6</v>
      </c>
      <c r="N375" s="9">
        <f>DATE(YEAR(TblLocations[[#This Row],[ODK_DateOfSubmission]]),MONTH(TblLocations[[#This Row],[ODK_DateOfSubmission]]),DAY(TblLocations[[#This Row],[ODK_DateOfSubmission]]))</f>
        <v>43635</v>
      </c>
      <c r="O375" s="1" t="str">
        <f>_xlfn.CONCAT( YEAR(TblLocations[[#This Row],[ODK_DateOfSubmission]]), "-",TEXT( MONTH(TblLocations[[#This Row],[ODK_DateOfSubmission]]),"00"))</f>
        <v>2019-06</v>
      </c>
    </row>
    <row r="376" spans="1:15" x14ac:dyDescent="0.25">
      <c r="A376" s="1">
        <v>1310143</v>
      </c>
      <c r="C376" s="1">
        <v>31949</v>
      </c>
      <c r="D376" s="63">
        <v>43592</v>
      </c>
      <c r="E376" s="54" t="s">
        <v>541</v>
      </c>
      <c r="F376" s="56" t="s">
        <v>80</v>
      </c>
      <c r="G376" s="56" t="s">
        <v>143</v>
      </c>
      <c r="H376" s="56" t="s">
        <v>670</v>
      </c>
      <c r="I376" s="56" t="s">
        <v>718</v>
      </c>
      <c r="J376" s="54" t="s">
        <v>719</v>
      </c>
      <c r="K376" s="1">
        <v>35.529547600000001</v>
      </c>
      <c r="L376" s="1">
        <v>45.480995499999999</v>
      </c>
      <c r="M376" s="1">
        <v>20</v>
      </c>
      <c r="N376" s="9">
        <f>DATE(YEAR(TblLocations[[#This Row],[ODK_DateOfSubmission]]),MONTH(TblLocations[[#This Row],[ODK_DateOfSubmission]]),DAY(TblLocations[[#This Row],[ODK_DateOfSubmission]]))</f>
        <v>43592</v>
      </c>
      <c r="O376" s="1" t="str">
        <f>_xlfn.CONCAT( YEAR(TblLocations[[#This Row],[ODK_DateOfSubmission]]), "-",TEXT( MONTH(TblLocations[[#This Row],[ODK_DateOfSubmission]]),"00"))</f>
        <v>2019-05</v>
      </c>
    </row>
    <row r="377" spans="1:15" x14ac:dyDescent="0.25">
      <c r="A377" s="1">
        <v>1310144</v>
      </c>
      <c r="C377" s="1">
        <v>31950</v>
      </c>
      <c r="D377" s="63">
        <v>43597</v>
      </c>
      <c r="E377" s="54" t="s">
        <v>541</v>
      </c>
      <c r="F377" s="56" t="s">
        <v>80</v>
      </c>
      <c r="G377" s="56" t="s">
        <v>143</v>
      </c>
      <c r="H377" s="56" t="s">
        <v>670</v>
      </c>
      <c r="I377" s="56" t="s">
        <v>720</v>
      </c>
      <c r="J377" s="54" t="s">
        <v>721</v>
      </c>
      <c r="K377" s="1">
        <v>35.532958700000002</v>
      </c>
      <c r="L377" s="1">
        <v>45.469792900000002</v>
      </c>
      <c r="M377" s="1">
        <v>8</v>
      </c>
      <c r="N377" s="9">
        <f>DATE(YEAR(TblLocations[[#This Row],[ODK_DateOfSubmission]]),MONTH(TblLocations[[#This Row],[ODK_DateOfSubmission]]),DAY(TblLocations[[#This Row],[ODK_DateOfSubmission]]))</f>
        <v>43597</v>
      </c>
      <c r="O377" s="1" t="str">
        <f>_xlfn.CONCAT( YEAR(TblLocations[[#This Row],[ODK_DateOfSubmission]]), "-",TEXT( MONTH(TblLocations[[#This Row],[ODK_DateOfSubmission]]),"00"))</f>
        <v>2019-05</v>
      </c>
    </row>
    <row r="378" spans="1:15" x14ac:dyDescent="0.25">
      <c r="A378" s="1">
        <v>1310146</v>
      </c>
      <c r="C378" s="1">
        <v>31952</v>
      </c>
      <c r="D378" s="63">
        <v>43592</v>
      </c>
      <c r="E378" s="54" t="s">
        <v>541</v>
      </c>
      <c r="F378" s="56" t="s">
        <v>80</v>
      </c>
      <c r="G378" s="56" t="s">
        <v>143</v>
      </c>
      <c r="H378" s="56" t="s">
        <v>670</v>
      </c>
      <c r="I378" s="56" t="s">
        <v>722</v>
      </c>
      <c r="J378" s="54" t="s">
        <v>723</v>
      </c>
      <c r="K378" s="1">
        <v>35.535936100000001</v>
      </c>
      <c r="L378" s="1">
        <v>45.474117499999998</v>
      </c>
      <c r="M378" s="1">
        <v>25</v>
      </c>
      <c r="N378" s="9">
        <f>DATE(YEAR(TblLocations[[#This Row],[ODK_DateOfSubmission]]),MONTH(TblLocations[[#This Row],[ODK_DateOfSubmission]]),DAY(TblLocations[[#This Row],[ODK_DateOfSubmission]]))</f>
        <v>43592</v>
      </c>
      <c r="O378" s="1" t="str">
        <f>_xlfn.CONCAT( YEAR(TblLocations[[#This Row],[ODK_DateOfSubmission]]), "-",TEXT( MONTH(TblLocations[[#This Row],[ODK_DateOfSubmission]]),"00"))</f>
        <v>2019-05</v>
      </c>
    </row>
    <row r="379" spans="1:15" x14ac:dyDescent="0.25">
      <c r="A379" s="1">
        <v>1310148</v>
      </c>
      <c r="C379" s="1">
        <v>31954</v>
      </c>
      <c r="D379" s="63">
        <v>43597</v>
      </c>
      <c r="E379" s="54" t="s">
        <v>541</v>
      </c>
      <c r="F379" s="56" t="s">
        <v>80</v>
      </c>
      <c r="G379" s="56" t="s">
        <v>143</v>
      </c>
      <c r="H379" s="56" t="s">
        <v>670</v>
      </c>
      <c r="I379" s="56" t="s">
        <v>724</v>
      </c>
      <c r="J379" s="54" t="s">
        <v>725</v>
      </c>
      <c r="K379" s="1">
        <v>35.542950599999998</v>
      </c>
      <c r="L379" s="1">
        <v>45.456982099999998</v>
      </c>
      <c r="M379" s="1">
        <v>2</v>
      </c>
      <c r="N379" s="9">
        <f>DATE(YEAR(TblLocations[[#This Row],[ODK_DateOfSubmission]]),MONTH(TblLocations[[#This Row],[ODK_DateOfSubmission]]),DAY(TblLocations[[#This Row],[ODK_DateOfSubmission]]))</f>
        <v>43597</v>
      </c>
      <c r="O379" s="1" t="str">
        <f>_xlfn.CONCAT( YEAR(TblLocations[[#This Row],[ODK_DateOfSubmission]]), "-",TEXT( MONTH(TblLocations[[#This Row],[ODK_DateOfSubmission]]),"00"))</f>
        <v>2019-05</v>
      </c>
    </row>
    <row r="380" spans="1:15" x14ac:dyDescent="0.25">
      <c r="A380" s="1">
        <v>1310150</v>
      </c>
      <c r="C380" s="1">
        <v>31956</v>
      </c>
      <c r="D380" s="63">
        <v>43597</v>
      </c>
      <c r="E380" s="54" t="s">
        <v>541</v>
      </c>
      <c r="F380" s="56" t="s">
        <v>80</v>
      </c>
      <c r="G380" s="56" t="s">
        <v>143</v>
      </c>
      <c r="H380" s="56" t="s">
        <v>670</v>
      </c>
      <c r="I380" s="56" t="s">
        <v>726</v>
      </c>
      <c r="J380" s="54" t="s">
        <v>727</v>
      </c>
      <c r="K380" s="1">
        <v>35.547932899999999</v>
      </c>
      <c r="L380" s="1">
        <v>45.476235699999997</v>
      </c>
      <c r="M380" s="1">
        <v>10</v>
      </c>
      <c r="N380" s="9">
        <f>DATE(YEAR(TblLocations[[#This Row],[ODK_DateOfSubmission]]),MONTH(TblLocations[[#This Row],[ODK_DateOfSubmission]]),DAY(TblLocations[[#This Row],[ODK_DateOfSubmission]]))</f>
        <v>43597</v>
      </c>
      <c r="O380" s="1" t="str">
        <f>_xlfn.CONCAT( YEAR(TblLocations[[#This Row],[ODK_DateOfSubmission]]), "-",TEXT( MONTH(TblLocations[[#This Row],[ODK_DateOfSubmission]]),"00"))</f>
        <v>2019-05</v>
      </c>
    </row>
    <row r="381" spans="1:15" x14ac:dyDescent="0.25">
      <c r="A381" s="1">
        <v>1310151</v>
      </c>
      <c r="C381" s="1">
        <v>31957</v>
      </c>
      <c r="D381" s="63">
        <v>43597</v>
      </c>
      <c r="E381" s="54" t="s">
        <v>541</v>
      </c>
      <c r="F381" s="56" t="s">
        <v>80</v>
      </c>
      <c r="G381" s="56" t="s">
        <v>143</v>
      </c>
      <c r="H381" s="56" t="s">
        <v>670</v>
      </c>
      <c r="I381" s="56" t="s">
        <v>728</v>
      </c>
      <c r="J381" s="54" t="s">
        <v>729</v>
      </c>
      <c r="K381" s="1">
        <v>35.524397200000003</v>
      </c>
      <c r="L381" s="1">
        <v>45.469476</v>
      </c>
      <c r="M381" s="1">
        <v>14</v>
      </c>
      <c r="N381" s="9">
        <f>DATE(YEAR(TblLocations[[#This Row],[ODK_DateOfSubmission]]),MONTH(TblLocations[[#This Row],[ODK_DateOfSubmission]]),DAY(TblLocations[[#This Row],[ODK_DateOfSubmission]]))</f>
        <v>43597</v>
      </c>
      <c r="O381" s="1" t="str">
        <f>_xlfn.CONCAT( YEAR(TblLocations[[#This Row],[ODK_DateOfSubmission]]), "-",TEXT( MONTH(TblLocations[[#This Row],[ODK_DateOfSubmission]]),"00"))</f>
        <v>2019-05</v>
      </c>
    </row>
    <row r="382" spans="1:15" x14ac:dyDescent="0.25">
      <c r="A382" s="1">
        <v>1310171</v>
      </c>
      <c r="C382" s="1">
        <v>4557</v>
      </c>
      <c r="D382" s="63">
        <v>43612</v>
      </c>
      <c r="E382" s="54" t="s">
        <v>541</v>
      </c>
      <c r="F382" s="56" t="s">
        <v>80</v>
      </c>
      <c r="G382" s="56" t="s">
        <v>143</v>
      </c>
      <c r="H382" s="56" t="s">
        <v>667</v>
      </c>
      <c r="I382" s="56" t="s">
        <v>730</v>
      </c>
      <c r="J382" s="54" t="s">
        <v>731</v>
      </c>
      <c r="K382" s="1">
        <v>35.524413899999999</v>
      </c>
      <c r="L382" s="1">
        <v>45.198104499999999</v>
      </c>
      <c r="M382" s="1">
        <v>2</v>
      </c>
      <c r="N382" s="9">
        <f>DATE(YEAR(TblLocations[[#This Row],[ODK_DateOfSubmission]]),MONTH(TblLocations[[#This Row],[ODK_DateOfSubmission]]),DAY(TblLocations[[#This Row],[ODK_DateOfSubmission]]))</f>
        <v>43612</v>
      </c>
      <c r="O382" s="1" t="str">
        <f>_xlfn.CONCAT( YEAR(TblLocations[[#This Row],[ODK_DateOfSubmission]]), "-",TEXT( MONTH(TblLocations[[#This Row],[ODK_DateOfSubmission]]),"00"))</f>
        <v>2019-05</v>
      </c>
    </row>
    <row r="383" spans="1:15" x14ac:dyDescent="0.25">
      <c r="A383" s="1">
        <v>1310202</v>
      </c>
      <c r="C383" s="1">
        <v>31988</v>
      </c>
      <c r="D383" s="63">
        <v>43593</v>
      </c>
      <c r="E383" s="54" t="s">
        <v>541</v>
      </c>
      <c r="F383" s="56" t="s">
        <v>80</v>
      </c>
      <c r="G383" s="56" t="s">
        <v>143</v>
      </c>
      <c r="H383" s="56" t="s">
        <v>670</v>
      </c>
      <c r="I383" s="56" t="s">
        <v>732</v>
      </c>
      <c r="J383" s="54" t="s">
        <v>733</v>
      </c>
      <c r="K383" s="1">
        <v>35.582733599999997</v>
      </c>
      <c r="L383" s="1">
        <v>45.4378381</v>
      </c>
      <c r="M383" s="1">
        <v>5</v>
      </c>
      <c r="N383" s="9">
        <f>DATE(YEAR(TblLocations[[#This Row],[ODK_DateOfSubmission]]),MONTH(TblLocations[[#This Row],[ODK_DateOfSubmission]]),DAY(TblLocations[[#This Row],[ODK_DateOfSubmission]]))</f>
        <v>43593</v>
      </c>
      <c r="O383" s="1" t="str">
        <f>_xlfn.CONCAT( YEAR(TblLocations[[#This Row],[ODK_DateOfSubmission]]), "-",TEXT( MONTH(TblLocations[[#This Row],[ODK_DateOfSubmission]]),"00"))</f>
        <v>2019-05</v>
      </c>
    </row>
    <row r="384" spans="1:15" x14ac:dyDescent="0.25">
      <c r="A384" s="1">
        <v>1310207</v>
      </c>
      <c r="C384" s="1">
        <v>21033</v>
      </c>
      <c r="D384" s="63">
        <v>43628</v>
      </c>
      <c r="E384" s="54" t="s">
        <v>541</v>
      </c>
      <c r="F384" s="56" t="s">
        <v>80</v>
      </c>
      <c r="G384" s="56" t="s">
        <v>143</v>
      </c>
      <c r="H384" s="56" t="s">
        <v>670</v>
      </c>
      <c r="I384" s="56" t="s">
        <v>734</v>
      </c>
      <c r="J384" s="54" t="s">
        <v>735</v>
      </c>
      <c r="K384" s="1">
        <v>35.598323100000002</v>
      </c>
      <c r="L384" s="1">
        <v>45.3944926</v>
      </c>
      <c r="M384" s="1">
        <v>4</v>
      </c>
      <c r="N384" s="9">
        <f>DATE(YEAR(TblLocations[[#This Row],[ODK_DateOfSubmission]]),MONTH(TblLocations[[#This Row],[ODK_DateOfSubmission]]),DAY(TblLocations[[#This Row],[ODK_DateOfSubmission]]))</f>
        <v>43628</v>
      </c>
      <c r="O384" s="1" t="str">
        <f>_xlfn.CONCAT( YEAR(TblLocations[[#This Row],[ODK_DateOfSubmission]]), "-",TEXT( MONTH(TblLocations[[#This Row],[ODK_DateOfSubmission]]),"00"))</f>
        <v>2019-06</v>
      </c>
    </row>
    <row r="385" spans="1:15" x14ac:dyDescent="0.25">
      <c r="A385" s="1">
        <v>1310209</v>
      </c>
      <c r="C385" s="1">
        <v>32002</v>
      </c>
      <c r="D385" s="63">
        <v>43628</v>
      </c>
      <c r="E385" s="54" t="s">
        <v>541</v>
      </c>
      <c r="F385" s="56" t="s">
        <v>80</v>
      </c>
      <c r="G385" s="56" t="s">
        <v>143</v>
      </c>
      <c r="H385" s="56" t="s">
        <v>670</v>
      </c>
      <c r="I385" s="56" t="s">
        <v>736</v>
      </c>
      <c r="J385" s="54" t="s">
        <v>737</v>
      </c>
      <c r="K385" s="1">
        <v>35.598490499999997</v>
      </c>
      <c r="L385" s="1">
        <v>45.402226599999999</v>
      </c>
      <c r="M385" s="1">
        <v>15</v>
      </c>
      <c r="N385" s="9">
        <f>DATE(YEAR(TblLocations[[#This Row],[ODK_DateOfSubmission]]),MONTH(TblLocations[[#This Row],[ODK_DateOfSubmission]]),DAY(TblLocations[[#This Row],[ODK_DateOfSubmission]]))</f>
        <v>43628</v>
      </c>
      <c r="O385" s="1" t="str">
        <f>_xlfn.CONCAT( YEAR(TblLocations[[#This Row],[ODK_DateOfSubmission]]), "-",TEXT( MONTH(TblLocations[[#This Row],[ODK_DateOfSubmission]]),"00"))</f>
        <v>2019-06</v>
      </c>
    </row>
    <row r="386" spans="1:15" x14ac:dyDescent="0.25">
      <c r="A386" s="1">
        <v>1310210</v>
      </c>
      <c r="C386" s="1">
        <v>32003</v>
      </c>
      <c r="D386" s="63">
        <v>43628</v>
      </c>
      <c r="E386" s="54" t="s">
        <v>541</v>
      </c>
      <c r="F386" s="56" t="s">
        <v>80</v>
      </c>
      <c r="G386" s="56" t="s">
        <v>143</v>
      </c>
      <c r="H386" s="56" t="s">
        <v>670</v>
      </c>
      <c r="I386" s="56" t="s">
        <v>738</v>
      </c>
      <c r="J386" s="54" t="s">
        <v>739</v>
      </c>
      <c r="K386" s="1">
        <v>35.597186100000002</v>
      </c>
      <c r="L386" s="1">
        <v>45.407039500000003</v>
      </c>
      <c r="M386" s="1">
        <v>8</v>
      </c>
      <c r="N386" s="9">
        <f>DATE(YEAR(TblLocations[[#This Row],[ODK_DateOfSubmission]]),MONTH(TblLocations[[#This Row],[ODK_DateOfSubmission]]),DAY(TblLocations[[#This Row],[ODK_DateOfSubmission]]))</f>
        <v>43628</v>
      </c>
      <c r="O386" s="1" t="str">
        <f>_xlfn.CONCAT( YEAR(TblLocations[[#This Row],[ODK_DateOfSubmission]]), "-",TEXT( MONTH(TblLocations[[#This Row],[ODK_DateOfSubmission]]),"00"))</f>
        <v>2019-06</v>
      </c>
    </row>
    <row r="387" spans="1:15" x14ac:dyDescent="0.25">
      <c r="A387" s="1">
        <v>1310211</v>
      </c>
      <c r="C387" s="1">
        <v>32004</v>
      </c>
      <c r="D387" s="63">
        <v>43620</v>
      </c>
      <c r="E387" s="54" t="s">
        <v>541</v>
      </c>
      <c r="F387" s="56" t="s">
        <v>80</v>
      </c>
      <c r="G387" s="56" t="s">
        <v>143</v>
      </c>
      <c r="H387" s="56" t="s">
        <v>670</v>
      </c>
      <c r="I387" s="56" t="s">
        <v>740</v>
      </c>
      <c r="J387" s="54" t="s">
        <v>741</v>
      </c>
      <c r="K387" s="1">
        <v>35.597855299999999</v>
      </c>
      <c r="L387" s="1">
        <v>45.4174559</v>
      </c>
      <c r="M387" s="1">
        <v>12</v>
      </c>
      <c r="N387" s="9">
        <f>DATE(YEAR(TblLocations[[#This Row],[ODK_DateOfSubmission]]),MONTH(TblLocations[[#This Row],[ODK_DateOfSubmission]]),DAY(TblLocations[[#This Row],[ODK_DateOfSubmission]]))</f>
        <v>43620</v>
      </c>
      <c r="O387" s="1" t="str">
        <f>_xlfn.CONCAT( YEAR(TblLocations[[#This Row],[ODK_DateOfSubmission]]), "-",TEXT( MONTH(TblLocations[[#This Row],[ODK_DateOfSubmission]]),"00"))</f>
        <v>2019-06</v>
      </c>
    </row>
    <row r="388" spans="1:15" x14ac:dyDescent="0.25">
      <c r="A388" s="1">
        <v>1310215</v>
      </c>
      <c r="C388" s="1">
        <v>32008</v>
      </c>
      <c r="D388" s="63">
        <v>43626</v>
      </c>
      <c r="E388" s="54" t="s">
        <v>541</v>
      </c>
      <c r="F388" s="56" t="s">
        <v>80</v>
      </c>
      <c r="G388" s="56" t="s">
        <v>143</v>
      </c>
      <c r="H388" s="56" t="s">
        <v>670</v>
      </c>
      <c r="I388" s="56" t="s">
        <v>742</v>
      </c>
      <c r="J388" s="54" t="s">
        <v>743</v>
      </c>
      <c r="K388" s="1">
        <v>35.589314299999998</v>
      </c>
      <c r="L388" s="1">
        <v>45.3994122</v>
      </c>
      <c r="M388" s="1">
        <v>8</v>
      </c>
      <c r="N388" s="9">
        <f>DATE(YEAR(TblLocations[[#This Row],[ODK_DateOfSubmission]]),MONTH(TblLocations[[#This Row],[ODK_DateOfSubmission]]),DAY(TblLocations[[#This Row],[ODK_DateOfSubmission]]))</f>
        <v>43626</v>
      </c>
      <c r="O388" s="1" t="str">
        <f>_xlfn.CONCAT( YEAR(TblLocations[[#This Row],[ODK_DateOfSubmission]]), "-",TEXT( MONTH(TblLocations[[#This Row],[ODK_DateOfSubmission]]),"00"))</f>
        <v>2019-06</v>
      </c>
    </row>
    <row r="389" spans="1:15" x14ac:dyDescent="0.25">
      <c r="A389" s="1">
        <v>1310225</v>
      </c>
      <c r="C389" s="1">
        <v>32055</v>
      </c>
      <c r="D389" s="63">
        <v>43632</v>
      </c>
      <c r="E389" s="54" t="s">
        <v>541</v>
      </c>
      <c r="F389" s="56" t="s">
        <v>80</v>
      </c>
      <c r="G389" s="56" t="s">
        <v>143</v>
      </c>
      <c r="H389" s="56" t="s">
        <v>670</v>
      </c>
      <c r="I389" s="56" t="s">
        <v>744</v>
      </c>
      <c r="J389" s="54" t="s">
        <v>745</v>
      </c>
      <c r="K389" s="1">
        <v>35.587736100000001</v>
      </c>
      <c r="L389" s="1">
        <v>45.392476700000003</v>
      </c>
      <c r="M389" s="1">
        <v>2</v>
      </c>
      <c r="N389" s="9">
        <f>DATE(YEAR(TblLocations[[#This Row],[ODK_DateOfSubmission]]),MONTH(TblLocations[[#This Row],[ODK_DateOfSubmission]]),DAY(TblLocations[[#This Row],[ODK_DateOfSubmission]]))</f>
        <v>43632</v>
      </c>
      <c r="O389" s="1" t="str">
        <f>_xlfn.CONCAT( YEAR(TblLocations[[#This Row],[ODK_DateOfSubmission]]), "-",TEXT( MONTH(TblLocations[[#This Row],[ODK_DateOfSubmission]]),"00"))</f>
        <v>2019-06</v>
      </c>
    </row>
    <row r="390" spans="1:15" x14ac:dyDescent="0.25">
      <c r="A390" s="1">
        <v>1310241</v>
      </c>
      <c r="C390" s="1">
        <v>33352</v>
      </c>
      <c r="D390" s="63">
        <v>43591</v>
      </c>
      <c r="E390" s="54" t="s">
        <v>541</v>
      </c>
      <c r="F390" s="56" t="s">
        <v>80</v>
      </c>
      <c r="G390" s="56" t="s">
        <v>143</v>
      </c>
      <c r="H390" s="56" t="s">
        <v>670</v>
      </c>
      <c r="I390" s="56" t="s">
        <v>746</v>
      </c>
      <c r="J390" s="54" t="s">
        <v>747</v>
      </c>
      <c r="K390" s="1">
        <v>35.564679300000002</v>
      </c>
      <c r="L390" s="1">
        <v>45.408196799999999</v>
      </c>
      <c r="M390" s="1">
        <v>1</v>
      </c>
      <c r="N390" s="9">
        <f>DATE(YEAR(TblLocations[[#This Row],[ODK_DateOfSubmission]]),MONTH(TblLocations[[#This Row],[ODK_DateOfSubmission]]),DAY(TblLocations[[#This Row],[ODK_DateOfSubmission]]))</f>
        <v>43591</v>
      </c>
      <c r="O390" s="1" t="str">
        <f>_xlfn.CONCAT( YEAR(TblLocations[[#This Row],[ODK_DateOfSubmission]]), "-",TEXT( MONTH(TblLocations[[#This Row],[ODK_DateOfSubmission]]),"00"))</f>
        <v>2019-05</v>
      </c>
    </row>
    <row r="391" spans="1:15" x14ac:dyDescent="0.25">
      <c r="A391" s="1">
        <v>2101002</v>
      </c>
      <c r="C391" s="1">
        <v>23647</v>
      </c>
      <c r="D391" s="63">
        <v>43599</v>
      </c>
      <c r="E391" s="54" t="s">
        <v>541</v>
      </c>
      <c r="F391" s="56" t="s">
        <v>67</v>
      </c>
      <c r="G391" s="56" t="s">
        <v>125</v>
      </c>
      <c r="H391" s="56" t="s">
        <v>211</v>
      </c>
      <c r="I391" s="56" t="s">
        <v>212</v>
      </c>
      <c r="J391" s="54" t="s">
        <v>213</v>
      </c>
      <c r="K391" s="1">
        <v>34.420203306499999</v>
      </c>
      <c r="L391" s="1">
        <v>41.201494357400001</v>
      </c>
      <c r="M391" s="1">
        <v>42</v>
      </c>
      <c r="N391" s="9">
        <f>DATE(YEAR(TblLocations[[#This Row],[ODK_DateOfSubmission]]),MONTH(TblLocations[[#This Row],[ODK_DateOfSubmission]]),DAY(TblLocations[[#This Row],[ODK_DateOfSubmission]]))</f>
        <v>43599</v>
      </c>
      <c r="O391" s="1" t="str">
        <f>_xlfn.CONCAT( YEAR(TblLocations[[#This Row],[ODK_DateOfSubmission]]), "-",TEXT( MONTH(TblLocations[[#This Row],[ODK_DateOfSubmission]]),"00"))</f>
        <v>2019-05</v>
      </c>
    </row>
    <row r="392" spans="1:15" x14ac:dyDescent="0.25">
      <c r="A392" s="1">
        <v>2202072</v>
      </c>
      <c r="C392" s="1">
        <v>7220</v>
      </c>
      <c r="D392" s="63">
        <v>43604</v>
      </c>
      <c r="E392" s="54" t="s">
        <v>541</v>
      </c>
      <c r="F392" s="56" t="s">
        <v>124</v>
      </c>
      <c r="G392" s="56" t="s">
        <v>194</v>
      </c>
      <c r="H392" s="56" t="s">
        <v>748</v>
      </c>
      <c r="I392" s="56" t="s">
        <v>749</v>
      </c>
      <c r="J392" s="54" t="s">
        <v>750</v>
      </c>
      <c r="K392" s="1">
        <v>32.785397490800001</v>
      </c>
      <c r="L392" s="1">
        <v>44.284177911900002</v>
      </c>
      <c r="M392" s="1">
        <v>3</v>
      </c>
      <c r="N392" s="9">
        <f>DATE(YEAR(TblLocations[[#This Row],[ODK_DateOfSubmission]]),MONTH(TblLocations[[#This Row],[ODK_DateOfSubmission]]),DAY(TblLocations[[#This Row],[ODK_DateOfSubmission]]))</f>
        <v>43604</v>
      </c>
      <c r="O392" s="1" t="str">
        <f>_xlfn.CONCAT( YEAR(TblLocations[[#This Row],[ODK_DateOfSubmission]]), "-",TEXT( MONTH(TblLocations[[#This Row],[ODK_DateOfSubmission]]),"00"))</f>
        <v>2019-05</v>
      </c>
    </row>
    <row r="393" spans="1:15" x14ac:dyDescent="0.25">
      <c r="A393" s="1">
        <v>2301001</v>
      </c>
      <c r="C393" s="1">
        <v>21173</v>
      </c>
      <c r="D393" s="63">
        <v>43592</v>
      </c>
      <c r="E393" s="54" t="s">
        <v>541</v>
      </c>
      <c r="F393" s="56" t="s">
        <v>92</v>
      </c>
      <c r="G393" s="56" t="s">
        <v>165</v>
      </c>
      <c r="H393" s="56" t="s">
        <v>751</v>
      </c>
      <c r="I393" s="56" t="s">
        <v>752</v>
      </c>
      <c r="J393" s="54" t="s">
        <v>753</v>
      </c>
      <c r="K393" s="1">
        <v>33.303321347299999</v>
      </c>
      <c r="L393" s="1">
        <v>44.185436330100003</v>
      </c>
      <c r="M393" s="1">
        <v>4</v>
      </c>
      <c r="N393" s="9">
        <f>DATE(YEAR(TblLocations[[#This Row],[ODK_DateOfSubmission]]),MONTH(TblLocations[[#This Row],[ODK_DateOfSubmission]]),DAY(TblLocations[[#This Row],[ODK_DateOfSubmission]]))</f>
        <v>43592</v>
      </c>
      <c r="O393" s="1" t="str">
        <f>_xlfn.CONCAT( YEAR(TblLocations[[#This Row],[ODK_DateOfSubmission]]), "-",TEXT( MONTH(TblLocations[[#This Row],[ODK_DateOfSubmission]]),"00"))</f>
        <v>2019-05</v>
      </c>
    </row>
    <row r="394" spans="1:15" x14ac:dyDescent="0.25">
      <c r="A394" s="1">
        <v>2301002</v>
      </c>
      <c r="C394" s="1">
        <v>7671</v>
      </c>
      <c r="D394" s="63">
        <v>43627</v>
      </c>
      <c r="E394" s="54" t="s">
        <v>541</v>
      </c>
      <c r="F394" s="56" t="s">
        <v>92</v>
      </c>
      <c r="G394" s="56" t="s">
        <v>165</v>
      </c>
      <c r="H394" s="56" t="s">
        <v>751</v>
      </c>
      <c r="I394" s="56" t="s">
        <v>754</v>
      </c>
      <c r="J394" s="54" t="s">
        <v>755</v>
      </c>
      <c r="K394" s="1">
        <v>33.3012386527</v>
      </c>
      <c r="L394" s="1">
        <v>44.133815464500003</v>
      </c>
      <c r="M394" s="1">
        <v>3</v>
      </c>
      <c r="N394" s="9">
        <f>DATE(YEAR(TblLocations[[#This Row],[ODK_DateOfSubmission]]),MONTH(TblLocations[[#This Row],[ODK_DateOfSubmission]]),DAY(TblLocations[[#This Row],[ODK_DateOfSubmission]]))</f>
        <v>43627</v>
      </c>
      <c r="O394" s="1" t="str">
        <f>_xlfn.CONCAT( YEAR(TblLocations[[#This Row],[ODK_DateOfSubmission]]), "-",TEXT( MONTH(TblLocations[[#This Row],[ODK_DateOfSubmission]]),"00"))</f>
        <v>2019-06</v>
      </c>
    </row>
    <row r="395" spans="1:15" x14ac:dyDescent="0.25">
      <c r="A395" s="1">
        <v>2301011</v>
      </c>
      <c r="C395" s="1">
        <v>24038</v>
      </c>
      <c r="D395" s="63">
        <v>43591</v>
      </c>
      <c r="E395" s="54" t="s">
        <v>541</v>
      </c>
      <c r="F395" s="56" t="s">
        <v>92</v>
      </c>
      <c r="G395" s="56" t="s">
        <v>165</v>
      </c>
      <c r="H395" s="56" t="s">
        <v>751</v>
      </c>
      <c r="I395" s="56" t="s">
        <v>756</v>
      </c>
      <c r="J395" s="54" t="s">
        <v>757</v>
      </c>
      <c r="K395" s="1">
        <v>33.314019208799998</v>
      </c>
      <c r="L395" s="1">
        <v>44.179388705000001</v>
      </c>
      <c r="M395" s="1">
        <v>6</v>
      </c>
      <c r="N395" s="9">
        <f>DATE(YEAR(TblLocations[[#This Row],[ODK_DateOfSubmission]]),MONTH(TblLocations[[#This Row],[ODK_DateOfSubmission]]),DAY(TblLocations[[#This Row],[ODK_DateOfSubmission]]))</f>
        <v>43591</v>
      </c>
      <c r="O395" s="1" t="str">
        <f>_xlfn.CONCAT( YEAR(TblLocations[[#This Row],[ODK_DateOfSubmission]]), "-",TEXT( MONTH(TblLocations[[#This Row],[ODK_DateOfSubmission]]),"00"))</f>
        <v>2019-05</v>
      </c>
    </row>
    <row r="396" spans="1:15" x14ac:dyDescent="0.25">
      <c r="A396" s="1">
        <v>2301035</v>
      </c>
      <c r="C396" s="1">
        <v>7623</v>
      </c>
      <c r="D396" s="63">
        <v>43627</v>
      </c>
      <c r="E396" s="54" t="s">
        <v>541</v>
      </c>
      <c r="F396" s="56" t="s">
        <v>92</v>
      </c>
      <c r="G396" s="56" t="s">
        <v>165</v>
      </c>
      <c r="H396" s="56" t="s">
        <v>751</v>
      </c>
      <c r="I396" s="56" t="s">
        <v>758</v>
      </c>
      <c r="J396" s="54" t="s">
        <v>759</v>
      </c>
      <c r="K396" s="1">
        <v>33.312751584700003</v>
      </c>
      <c r="L396" s="1">
        <v>44.201018551899999</v>
      </c>
      <c r="M396" s="1">
        <v>5</v>
      </c>
      <c r="N396" s="9">
        <f>DATE(YEAR(TblLocations[[#This Row],[ODK_DateOfSubmission]]),MONTH(TblLocations[[#This Row],[ODK_DateOfSubmission]]),DAY(TblLocations[[#This Row],[ODK_DateOfSubmission]]))</f>
        <v>43627</v>
      </c>
      <c r="O396" s="1" t="str">
        <f>_xlfn.CONCAT( YEAR(TblLocations[[#This Row],[ODK_DateOfSubmission]]), "-",TEXT( MONTH(TblLocations[[#This Row],[ODK_DateOfSubmission]]),"00"))</f>
        <v>2019-06</v>
      </c>
    </row>
    <row r="397" spans="1:15" x14ac:dyDescent="0.25">
      <c r="A397" s="1">
        <v>2301047</v>
      </c>
      <c r="C397" s="1">
        <v>7709</v>
      </c>
      <c r="D397" s="63">
        <v>43592</v>
      </c>
      <c r="E397" s="54" t="s">
        <v>541</v>
      </c>
      <c r="F397" s="56" t="s">
        <v>92</v>
      </c>
      <c r="G397" s="56" t="s">
        <v>165</v>
      </c>
      <c r="H397" s="56" t="s">
        <v>751</v>
      </c>
      <c r="I397" s="56" t="s">
        <v>760</v>
      </c>
      <c r="J397" s="54" t="s">
        <v>761</v>
      </c>
      <c r="K397" s="1">
        <v>33.329045868900003</v>
      </c>
      <c r="L397" s="1">
        <v>44.194122182500003</v>
      </c>
      <c r="M397" s="1">
        <v>5</v>
      </c>
      <c r="N397" s="9">
        <f>DATE(YEAR(TblLocations[[#This Row],[ODK_DateOfSubmission]]),MONTH(TblLocations[[#This Row],[ODK_DateOfSubmission]]),DAY(TblLocations[[#This Row],[ODK_DateOfSubmission]]))</f>
        <v>43592</v>
      </c>
      <c r="O397" s="1" t="str">
        <f>_xlfn.CONCAT( YEAR(TblLocations[[#This Row],[ODK_DateOfSubmission]]), "-",TEXT( MONTH(TblLocations[[#This Row],[ODK_DateOfSubmission]]),"00"))</f>
        <v>2019-05</v>
      </c>
    </row>
    <row r="398" spans="1:15" x14ac:dyDescent="0.25">
      <c r="A398" s="1">
        <v>2301074</v>
      </c>
      <c r="C398" s="1">
        <v>31714</v>
      </c>
      <c r="D398" s="63">
        <v>43593</v>
      </c>
      <c r="E398" s="54" t="s">
        <v>541</v>
      </c>
      <c r="F398" s="56" t="s">
        <v>92</v>
      </c>
      <c r="G398" s="56" t="s">
        <v>165</v>
      </c>
      <c r="H398" s="56" t="s">
        <v>751</v>
      </c>
      <c r="I398" s="56" t="s">
        <v>762</v>
      </c>
      <c r="J398" s="54" t="s">
        <v>763</v>
      </c>
      <c r="K398" s="1">
        <v>33.309053006500001</v>
      </c>
      <c r="L398" s="1">
        <v>44.150024809000001</v>
      </c>
      <c r="M398" s="1">
        <v>5</v>
      </c>
      <c r="N398" s="9">
        <f>DATE(YEAR(TblLocations[[#This Row],[ODK_DateOfSubmission]]),MONTH(TblLocations[[#This Row],[ODK_DateOfSubmission]]),DAY(TblLocations[[#This Row],[ODK_DateOfSubmission]]))</f>
        <v>43593</v>
      </c>
      <c r="O398" s="1" t="str">
        <f>_xlfn.CONCAT( YEAR(TblLocations[[#This Row],[ODK_DateOfSubmission]]), "-",TEXT( MONTH(TblLocations[[#This Row],[ODK_DateOfSubmission]]),"00"))</f>
        <v>2019-05</v>
      </c>
    </row>
    <row r="399" spans="1:15" x14ac:dyDescent="0.25">
      <c r="A399" s="1">
        <v>2301075</v>
      </c>
      <c r="C399" s="1">
        <v>31715</v>
      </c>
      <c r="D399" s="63">
        <v>43593</v>
      </c>
      <c r="E399" s="54" t="s">
        <v>541</v>
      </c>
      <c r="F399" s="56" t="s">
        <v>92</v>
      </c>
      <c r="G399" s="56" t="s">
        <v>165</v>
      </c>
      <c r="H399" s="56" t="s">
        <v>751</v>
      </c>
      <c r="I399" s="56" t="s">
        <v>764</v>
      </c>
      <c r="J399" s="54" t="s">
        <v>765</v>
      </c>
      <c r="K399" s="1">
        <v>33.309303502900001</v>
      </c>
      <c r="L399" s="1">
        <v>44.141111015900002</v>
      </c>
      <c r="M399" s="1">
        <v>6</v>
      </c>
      <c r="N399" s="9">
        <f>DATE(YEAR(TblLocations[[#This Row],[ODK_DateOfSubmission]]),MONTH(TblLocations[[#This Row],[ODK_DateOfSubmission]]),DAY(TblLocations[[#This Row],[ODK_DateOfSubmission]]))</f>
        <v>43593</v>
      </c>
      <c r="O399" s="1" t="str">
        <f>_xlfn.CONCAT( YEAR(TblLocations[[#This Row],[ODK_DateOfSubmission]]), "-",TEXT( MONTH(TblLocations[[#This Row],[ODK_DateOfSubmission]]),"00"))</f>
        <v>2019-05</v>
      </c>
    </row>
    <row r="400" spans="1:15" x14ac:dyDescent="0.25">
      <c r="A400" s="1">
        <v>2302008</v>
      </c>
      <c r="C400" s="1">
        <v>23729</v>
      </c>
      <c r="D400" s="63">
        <v>43600</v>
      </c>
      <c r="E400" s="54" t="s">
        <v>541</v>
      </c>
      <c r="F400" s="56" t="s">
        <v>92</v>
      </c>
      <c r="G400" s="56" t="s">
        <v>164</v>
      </c>
      <c r="H400" s="56" t="s">
        <v>766</v>
      </c>
      <c r="I400" s="56" t="s">
        <v>767</v>
      </c>
      <c r="J400" s="54" t="s">
        <v>768</v>
      </c>
      <c r="K400" s="1">
        <v>33.384730182299997</v>
      </c>
      <c r="L400" s="1">
        <v>44.383448081399997</v>
      </c>
      <c r="M400" s="1">
        <v>3</v>
      </c>
      <c r="N400" s="9">
        <f>DATE(YEAR(TblLocations[[#This Row],[ODK_DateOfSubmission]]),MONTH(TblLocations[[#This Row],[ODK_DateOfSubmission]]),DAY(TblLocations[[#This Row],[ODK_DateOfSubmission]]))</f>
        <v>43600</v>
      </c>
      <c r="O400" s="1" t="str">
        <f>_xlfn.CONCAT( YEAR(TblLocations[[#This Row],[ODK_DateOfSubmission]]), "-",TEXT( MONTH(TblLocations[[#This Row],[ODK_DateOfSubmission]]),"00"))</f>
        <v>2019-05</v>
      </c>
    </row>
    <row r="401" spans="1:15" x14ac:dyDescent="0.25">
      <c r="A401" s="1">
        <v>2302034</v>
      </c>
      <c r="C401" s="1">
        <v>22033</v>
      </c>
      <c r="D401" s="63">
        <v>43632</v>
      </c>
      <c r="E401" s="54" t="s">
        <v>541</v>
      </c>
      <c r="F401" s="56" t="s">
        <v>92</v>
      </c>
      <c r="G401" s="56" t="s">
        <v>164</v>
      </c>
      <c r="H401" s="56" t="s">
        <v>769</v>
      </c>
      <c r="I401" s="56" t="s">
        <v>770</v>
      </c>
      <c r="J401" s="54" t="s">
        <v>771</v>
      </c>
      <c r="K401" s="1">
        <v>33.541326612699997</v>
      </c>
      <c r="L401" s="1">
        <v>44.410533412500001</v>
      </c>
      <c r="M401" s="1">
        <v>2</v>
      </c>
      <c r="N401" s="9">
        <f>DATE(YEAR(TblLocations[[#This Row],[ODK_DateOfSubmission]]),MONTH(TblLocations[[#This Row],[ODK_DateOfSubmission]]),DAY(TblLocations[[#This Row],[ODK_DateOfSubmission]]))</f>
        <v>43632</v>
      </c>
      <c r="O401" s="1" t="str">
        <f>_xlfn.CONCAT( YEAR(TblLocations[[#This Row],[ODK_DateOfSubmission]]), "-",TEXT( MONTH(TblLocations[[#This Row],[ODK_DateOfSubmission]]),"00"))</f>
        <v>2019-06</v>
      </c>
    </row>
    <row r="402" spans="1:15" x14ac:dyDescent="0.25">
      <c r="A402" s="1">
        <v>2302041</v>
      </c>
      <c r="C402" s="1">
        <v>24005</v>
      </c>
      <c r="D402" s="63">
        <v>43632</v>
      </c>
      <c r="E402" s="54" t="s">
        <v>541</v>
      </c>
      <c r="F402" s="56" t="s">
        <v>92</v>
      </c>
      <c r="G402" s="56" t="s">
        <v>164</v>
      </c>
      <c r="H402" s="56" t="s">
        <v>766</v>
      </c>
      <c r="I402" s="56" t="s">
        <v>772</v>
      </c>
      <c r="J402" s="54" t="s">
        <v>773</v>
      </c>
      <c r="K402" s="1">
        <v>33.367844871300001</v>
      </c>
      <c r="L402" s="1">
        <v>44.381984911700002</v>
      </c>
      <c r="M402" s="1">
        <v>3</v>
      </c>
      <c r="N402" s="9">
        <f>DATE(YEAR(TblLocations[[#This Row],[ODK_DateOfSubmission]]),MONTH(TblLocations[[#This Row],[ODK_DateOfSubmission]]),DAY(TblLocations[[#This Row],[ODK_DateOfSubmission]]))</f>
        <v>43632</v>
      </c>
      <c r="O402" s="1" t="str">
        <f>_xlfn.CONCAT( YEAR(TblLocations[[#This Row],[ODK_DateOfSubmission]]), "-",TEXT( MONTH(TblLocations[[#This Row],[ODK_DateOfSubmission]]),"00"))</f>
        <v>2019-06</v>
      </c>
    </row>
    <row r="403" spans="1:15" x14ac:dyDescent="0.25">
      <c r="A403" s="1">
        <v>2302044</v>
      </c>
      <c r="C403" s="1">
        <v>23999</v>
      </c>
      <c r="D403" s="63">
        <v>43600</v>
      </c>
      <c r="E403" s="54" t="s">
        <v>541</v>
      </c>
      <c r="F403" s="56" t="s">
        <v>92</v>
      </c>
      <c r="G403" s="56" t="s">
        <v>164</v>
      </c>
      <c r="H403" s="56" t="s">
        <v>766</v>
      </c>
      <c r="I403" s="56" t="s">
        <v>774</v>
      </c>
      <c r="J403" s="54" t="s">
        <v>775</v>
      </c>
      <c r="K403" s="1">
        <v>33.378767863</v>
      </c>
      <c r="L403" s="1">
        <v>44.390372643799999</v>
      </c>
      <c r="M403" s="1">
        <v>2</v>
      </c>
      <c r="N403" s="9">
        <f>DATE(YEAR(TblLocations[[#This Row],[ODK_DateOfSubmission]]),MONTH(TblLocations[[#This Row],[ODK_DateOfSubmission]]),DAY(TblLocations[[#This Row],[ODK_DateOfSubmission]]))</f>
        <v>43600</v>
      </c>
      <c r="O403" s="1" t="str">
        <f>_xlfn.CONCAT( YEAR(TblLocations[[#This Row],[ODK_DateOfSubmission]]), "-",TEXT( MONTH(TblLocations[[#This Row],[ODK_DateOfSubmission]]),"00"))</f>
        <v>2019-05</v>
      </c>
    </row>
    <row r="404" spans="1:15" x14ac:dyDescent="0.25">
      <c r="A404" s="1">
        <v>2302049</v>
      </c>
      <c r="C404" s="1">
        <v>24176</v>
      </c>
      <c r="D404" s="63">
        <v>43612</v>
      </c>
      <c r="E404" s="54" t="s">
        <v>541</v>
      </c>
      <c r="F404" s="56" t="s">
        <v>92</v>
      </c>
      <c r="G404" s="56" t="s">
        <v>164</v>
      </c>
      <c r="H404" s="56" t="s">
        <v>766</v>
      </c>
      <c r="I404" s="56" t="s">
        <v>776</v>
      </c>
      <c r="J404" s="54" t="s">
        <v>777</v>
      </c>
      <c r="K404" s="1">
        <v>33.398022281199999</v>
      </c>
      <c r="L404" s="1">
        <v>44.353749895699998</v>
      </c>
      <c r="M404" s="1">
        <v>2</v>
      </c>
      <c r="N404" s="9">
        <f>DATE(YEAR(TblLocations[[#This Row],[ODK_DateOfSubmission]]),MONTH(TblLocations[[#This Row],[ODK_DateOfSubmission]]),DAY(TblLocations[[#This Row],[ODK_DateOfSubmission]]))</f>
        <v>43612</v>
      </c>
      <c r="O404" s="1" t="str">
        <f>_xlfn.CONCAT( YEAR(TblLocations[[#This Row],[ODK_DateOfSubmission]]), "-",TEXT( MONTH(TblLocations[[#This Row],[ODK_DateOfSubmission]]),"00"))</f>
        <v>2019-05</v>
      </c>
    </row>
    <row r="405" spans="1:15" x14ac:dyDescent="0.25">
      <c r="A405" s="1">
        <v>2302054</v>
      </c>
      <c r="C405" s="1">
        <v>23978</v>
      </c>
      <c r="D405" s="63">
        <v>43601</v>
      </c>
      <c r="E405" s="54" t="s">
        <v>541</v>
      </c>
      <c r="F405" s="56" t="s">
        <v>92</v>
      </c>
      <c r="G405" s="56" t="s">
        <v>164</v>
      </c>
      <c r="H405" s="56" t="s">
        <v>766</v>
      </c>
      <c r="I405" s="56" t="s">
        <v>778</v>
      </c>
      <c r="J405" s="54" t="s">
        <v>779</v>
      </c>
      <c r="K405" s="1">
        <v>33.415615666699999</v>
      </c>
      <c r="L405" s="1">
        <v>44.389566755899999</v>
      </c>
      <c r="M405" s="1">
        <v>2</v>
      </c>
      <c r="N405" s="9">
        <f>DATE(YEAR(TblLocations[[#This Row],[ODK_DateOfSubmission]]),MONTH(TblLocations[[#This Row],[ODK_DateOfSubmission]]),DAY(TblLocations[[#This Row],[ODK_DateOfSubmission]]))</f>
        <v>43601</v>
      </c>
      <c r="O405" s="1" t="str">
        <f>_xlfn.CONCAT( YEAR(TblLocations[[#This Row],[ODK_DateOfSubmission]]), "-",TEXT( MONTH(TblLocations[[#This Row],[ODK_DateOfSubmission]]),"00"))</f>
        <v>2019-05</v>
      </c>
    </row>
    <row r="406" spans="1:15" x14ac:dyDescent="0.25">
      <c r="A406" s="1">
        <v>2302056</v>
      </c>
      <c r="C406" s="1">
        <v>24440</v>
      </c>
      <c r="D406" s="63">
        <v>43601</v>
      </c>
      <c r="E406" s="54" t="s">
        <v>541</v>
      </c>
      <c r="F406" s="56" t="s">
        <v>92</v>
      </c>
      <c r="G406" s="56" t="s">
        <v>164</v>
      </c>
      <c r="H406" s="56" t="s">
        <v>766</v>
      </c>
      <c r="I406" s="56" t="s">
        <v>780</v>
      </c>
      <c r="J406" s="54" t="s">
        <v>781</v>
      </c>
      <c r="K406" s="1">
        <v>33.422279183599997</v>
      </c>
      <c r="L406" s="1">
        <v>44.4146510498</v>
      </c>
      <c r="M406" s="1">
        <v>4</v>
      </c>
      <c r="N406" s="9">
        <f>DATE(YEAR(TblLocations[[#This Row],[ODK_DateOfSubmission]]),MONTH(TblLocations[[#This Row],[ODK_DateOfSubmission]]),DAY(TblLocations[[#This Row],[ODK_DateOfSubmission]]))</f>
        <v>43601</v>
      </c>
      <c r="O406" s="1" t="str">
        <f>_xlfn.CONCAT( YEAR(TblLocations[[#This Row],[ODK_DateOfSubmission]]), "-",TEXT( MONTH(TblLocations[[#This Row],[ODK_DateOfSubmission]]),"00"))</f>
        <v>2019-05</v>
      </c>
    </row>
    <row r="407" spans="1:15" x14ac:dyDescent="0.25">
      <c r="A407" s="1">
        <v>2302057</v>
      </c>
      <c r="C407" s="1">
        <v>24441</v>
      </c>
      <c r="D407" s="63">
        <v>43601</v>
      </c>
      <c r="E407" s="54" t="s">
        <v>541</v>
      </c>
      <c r="F407" s="56" t="s">
        <v>92</v>
      </c>
      <c r="G407" s="56" t="s">
        <v>164</v>
      </c>
      <c r="H407" s="56" t="s">
        <v>766</v>
      </c>
      <c r="I407" s="56" t="s">
        <v>782</v>
      </c>
      <c r="J407" s="54" t="s">
        <v>783</v>
      </c>
      <c r="K407" s="1">
        <v>33.409143526199998</v>
      </c>
      <c r="L407" s="1">
        <v>44.388093304900003</v>
      </c>
      <c r="M407" s="1">
        <v>3</v>
      </c>
      <c r="N407" s="9">
        <f>DATE(YEAR(TblLocations[[#This Row],[ODK_DateOfSubmission]]),MONTH(TblLocations[[#This Row],[ODK_DateOfSubmission]]),DAY(TblLocations[[#This Row],[ODK_DateOfSubmission]]))</f>
        <v>43601</v>
      </c>
      <c r="O407" s="1" t="str">
        <f>_xlfn.CONCAT( YEAR(TblLocations[[#This Row],[ODK_DateOfSubmission]]), "-",TEXT( MONTH(TblLocations[[#This Row],[ODK_DateOfSubmission]]),"00"))</f>
        <v>2019-05</v>
      </c>
    </row>
    <row r="408" spans="1:15" x14ac:dyDescent="0.25">
      <c r="A408" s="1">
        <v>2302060</v>
      </c>
      <c r="C408" s="1">
        <v>24450</v>
      </c>
      <c r="D408" s="63">
        <v>43601</v>
      </c>
      <c r="E408" s="54" t="s">
        <v>541</v>
      </c>
      <c r="F408" s="56" t="s">
        <v>92</v>
      </c>
      <c r="G408" s="56" t="s">
        <v>164</v>
      </c>
      <c r="H408" s="56" t="s">
        <v>766</v>
      </c>
      <c r="I408" s="56" t="s">
        <v>784</v>
      </c>
      <c r="J408" s="54" t="s">
        <v>785</v>
      </c>
      <c r="K408" s="1">
        <v>33.425729114299997</v>
      </c>
      <c r="L408" s="1">
        <v>44.396332227800002</v>
      </c>
      <c r="M408" s="1">
        <v>3</v>
      </c>
      <c r="N408" s="9">
        <f>DATE(YEAR(TblLocations[[#This Row],[ODK_DateOfSubmission]]),MONTH(TblLocations[[#This Row],[ODK_DateOfSubmission]]),DAY(TblLocations[[#This Row],[ODK_DateOfSubmission]]))</f>
        <v>43601</v>
      </c>
      <c r="O408" s="1" t="str">
        <f>_xlfn.CONCAT( YEAR(TblLocations[[#This Row],[ODK_DateOfSubmission]]), "-",TEXT( MONTH(TblLocations[[#This Row],[ODK_DateOfSubmission]]),"00"))</f>
        <v>2019-05</v>
      </c>
    </row>
    <row r="409" spans="1:15" x14ac:dyDescent="0.25">
      <c r="A409" s="1">
        <v>2302062</v>
      </c>
      <c r="C409" s="1">
        <v>24003</v>
      </c>
      <c r="D409" s="63">
        <v>43597</v>
      </c>
      <c r="E409" s="54" t="s">
        <v>541</v>
      </c>
      <c r="F409" s="56" t="s">
        <v>92</v>
      </c>
      <c r="G409" s="56" t="s">
        <v>164</v>
      </c>
      <c r="H409" s="56" t="s">
        <v>766</v>
      </c>
      <c r="I409" s="56" t="s">
        <v>786</v>
      </c>
      <c r="J409" s="54" t="s">
        <v>787</v>
      </c>
      <c r="K409" s="1">
        <v>33.382424723900002</v>
      </c>
      <c r="L409" s="1">
        <v>44.3774598814</v>
      </c>
      <c r="M409" s="1">
        <v>4</v>
      </c>
      <c r="N409" s="9">
        <f>DATE(YEAR(TblLocations[[#This Row],[ODK_DateOfSubmission]]),MONTH(TblLocations[[#This Row],[ODK_DateOfSubmission]]),DAY(TblLocations[[#This Row],[ODK_DateOfSubmission]]))</f>
        <v>43597</v>
      </c>
      <c r="O409" s="1" t="str">
        <f>_xlfn.CONCAT( YEAR(TblLocations[[#This Row],[ODK_DateOfSubmission]]), "-",TEXT( MONTH(TblLocations[[#This Row],[ODK_DateOfSubmission]]),"00"))</f>
        <v>2019-05</v>
      </c>
    </row>
    <row r="410" spans="1:15" x14ac:dyDescent="0.25">
      <c r="A410" s="1">
        <v>2302063</v>
      </c>
      <c r="C410" s="1">
        <v>24002</v>
      </c>
      <c r="D410" s="63">
        <v>43597</v>
      </c>
      <c r="E410" s="54" t="s">
        <v>541</v>
      </c>
      <c r="F410" s="56" t="s">
        <v>92</v>
      </c>
      <c r="G410" s="56" t="s">
        <v>164</v>
      </c>
      <c r="H410" s="56" t="s">
        <v>766</v>
      </c>
      <c r="I410" s="56" t="s">
        <v>788</v>
      </c>
      <c r="J410" s="54" t="s">
        <v>789</v>
      </c>
      <c r="K410" s="1">
        <v>33.372837986900002</v>
      </c>
      <c r="L410" s="1">
        <v>44.374540080700001</v>
      </c>
      <c r="M410" s="1">
        <v>4</v>
      </c>
      <c r="N410" s="9">
        <f>DATE(YEAR(TblLocations[[#This Row],[ODK_DateOfSubmission]]),MONTH(TblLocations[[#This Row],[ODK_DateOfSubmission]]),DAY(TblLocations[[#This Row],[ODK_DateOfSubmission]]))</f>
        <v>43597</v>
      </c>
      <c r="O410" s="1" t="str">
        <f>_xlfn.CONCAT( YEAR(TblLocations[[#This Row],[ODK_DateOfSubmission]]), "-",TEXT( MONTH(TblLocations[[#This Row],[ODK_DateOfSubmission]]),"00"))</f>
        <v>2019-05</v>
      </c>
    </row>
    <row r="411" spans="1:15" x14ac:dyDescent="0.25">
      <c r="A411" s="1">
        <v>2302064</v>
      </c>
      <c r="C411" s="1">
        <v>23987</v>
      </c>
      <c r="D411" s="63">
        <v>43597</v>
      </c>
      <c r="E411" s="54" t="s">
        <v>541</v>
      </c>
      <c r="F411" s="56" t="s">
        <v>92</v>
      </c>
      <c r="G411" s="56" t="s">
        <v>164</v>
      </c>
      <c r="H411" s="56" t="s">
        <v>766</v>
      </c>
      <c r="I411" s="56" t="s">
        <v>790</v>
      </c>
      <c r="J411" s="54" t="s">
        <v>791</v>
      </c>
      <c r="K411" s="1">
        <v>33.380460414300003</v>
      </c>
      <c r="L411" s="1">
        <v>44.366404685799999</v>
      </c>
      <c r="M411" s="1">
        <v>8</v>
      </c>
      <c r="N411" s="9">
        <f>DATE(YEAR(TblLocations[[#This Row],[ODK_DateOfSubmission]]),MONTH(TblLocations[[#This Row],[ODK_DateOfSubmission]]),DAY(TblLocations[[#This Row],[ODK_DateOfSubmission]]))</f>
        <v>43597</v>
      </c>
      <c r="O411" s="1" t="str">
        <f>_xlfn.CONCAT( YEAR(TblLocations[[#This Row],[ODK_DateOfSubmission]]), "-",TEXT( MONTH(TblLocations[[#This Row],[ODK_DateOfSubmission]]),"00"))</f>
        <v>2019-05</v>
      </c>
    </row>
    <row r="412" spans="1:15" x14ac:dyDescent="0.25">
      <c r="A412" s="1">
        <v>2302066</v>
      </c>
      <c r="C412" s="1">
        <v>25619</v>
      </c>
      <c r="D412" s="63">
        <v>43598</v>
      </c>
      <c r="E412" s="54" t="s">
        <v>541</v>
      </c>
      <c r="F412" s="56" t="s">
        <v>92</v>
      </c>
      <c r="G412" s="56" t="s">
        <v>164</v>
      </c>
      <c r="H412" s="56" t="s">
        <v>766</v>
      </c>
      <c r="I412" s="56" t="s">
        <v>792</v>
      </c>
      <c r="J412" s="54" t="s">
        <v>793</v>
      </c>
      <c r="K412" s="1">
        <v>33.358793617099998</v>
      </c>
      <c r="L412" s="1">
        <v>44.389716700000001</v>
      </c>
      <c r="M412" s="1">
        <v>4</v>
      </c>
      <c r="N412" s="9">
        <f>DATE(YEAR(TblLocations[[#This Row],[ODK_DateOfSubmission]]),MONTH(TblLocations[[#This Row],[ODK_DateOfSubmission]]),DAY(TblLocations[[#This Row],[ODK_DateOfSubmission]]))</f>
        <v>43598</v>
      </c>
      <c r="O412" s="1" t="str">
        <f>_xlfn.CONCAT( YEAR(TblLocations[[#This Row],[ODK_DateOfSubmission]]), "-",TEXT( MONTH(TblLocations[[#This Row],[ODK_DateOfSubmission]]),"00"))</f>
        <v>2019-05</v>
      </c>
    </row>
    <row r="413" spans="1:15" x14ac:dyDescent="0.25">
      <c r="A413" s="1">
        <v>2302069</v>
      </c>
      <c r="C413" s="1">
        <v>23732</v>
      </c>
      <c r="D413" s="63">
        <v>43632</v>
      </c>
      <c r="E413" s="54" t="s">
        <v>541</v>
      </c>
      <c r="F413" s="56" t="s">
        <v>92</v>
      </c>
      <c r="G413" s="56" t="s">
        <v>164</v>
      </c>
      <c r="H413" s="56" t="s">
        <v>766</v>
      </c>
      <c r="I413" s="56" t="s">
        <v>794</v>
      </c>
      <c r="J413" s="54" t="s">
        <v>795</v>
      </c>
      <c r="K413" s="1">
        <v>33.395468529299997</v>
      </c>
      <c r="L413" s="1">
        <v>44.392316858999997</v>
      </c>
      <c r="M413" s="1">
        <v>2</v>
      </c>
      <c r="N413" s="9">
        <f>DATE(YEAR(TblLocations[[#This Row],[ODK_DateOfSubmission]]),MONTH(TblLocations[[#This Row],[ODK_DateOfSubmission]]),DAY(TblLocations[[#This Row],[ODK_DateOfSubmission]]))</f>
        <v>43632</v>
      </c>
      <c r="O413" s="1" t="str">
        <f>_xlfn.CONCAT( YEAR(TblLocations[[#This Row],[ODK_DateOfSubmission]]), "-",TEXT( MONTH(TblLocations[[#This Row],[ODK_DateOfSubmission]]),"00"))</f>
        <v>2019-06</v>
      </c>
    </row>
    <row r="414" spans="1:15" x14ac:dyDescent="0.25">
      <c r="A414" s="1">
        <v>2302083</v>
      </c>
      <c r="C414" s="1">
        <v>22777</v>
      </c>
      <c r="D414" s="63">
        <v>43612</v>
      </c>
      <c r="E414" s="54" t="s">
        <v>541</v>
      </c>
      <c r="F414" s="56" t="s">
        <v>92</v>
      </c>
      <c r="G414" s="56" t="s">
        <v>164</v>
      </c>
      <c r="H414" s="56" t="s">
        <v>766</v>
      </c>
      <c r="I414" s="56" t="s">
        <v>796</v>
      </c>
      <c r="J414" s="54" t="s">
        <v>797</v>
      </c>
      <c r="K414" s="1">
        <v>33.405383388499999</v>
      </c>
      <c r="L414" s="1">
        <v>44.359334803400003</v>
      </c>
      <c r="M414" s="1">
        <v>3</v>
      </c>
      <c r="N414" s="9">
        <f>DATE(YEAR(TblLocations[[#This Row],[ODK_DateOfSubmission]]),MONTH(TblLocations[[#This Row],[ODK_DateOfSubmission]]),DAY(TblLocations[[#This Row],[ODK_DateOfSubmission]]))</f>
        <v>43612</v>
      </c>
      <c r="O414" s="1" t="str">
        <f>_xlfn.CONCAT( YEAR(TblLocations[[#This Row],[ODK_DateOfSubmission]]), "-",TEXT( MONTH(TblLocations[[#This Row],[ODK_DateOfSubmission]]),"00"))</f>
        <v>2019-05</v>
      </c>
    </row>
    <row r="415" spans="1:15" x14ac:dyDescent="0.25">
      <c r="A415" s="1">
        <v>2302088</v>
      </c>
      <c r="C415" s="1">
        <v>22874</v>
      </c>
      <c r="D415" s="63">
        <v>43612</v>
      </c>
      <c r="E415" s="54" t="s">
        <v>541</v>
      </c>
      <c r="F415" s="56" t="s">
        <v>92</v>
      </c>
      <c r="G415" s="56" t="s">
        <v>164</v>
      </c>
      <c r="H415" s="56" t="s">
        <v>766</v>
      </c>
      <c r="I415" s="56" t="s">
        <v>798</v>
      </c>
      <c r="J415" s="54" t="s">
        <v>799</v>
      </c>
      <c r="K415" s="1">
        <v>33.410444766300003</v>
      </c>
      <c r="L415" s="1">
        <v>44.348084185300003</v>
      </c>
      <c r="M415" s="1">
        <v>2</v>
      </c>
      <c r="N415" s="9">
        <f>DATE(YEAR(TblLocations[[#This Row],[ODK_DateOfSubmission]]),MONTH(TblLocations[[#This Row],[ODK_DateOfSubmission]]),DAY(TblLocations[[#This Row],[ODK_DateOfSubmission]]))</f>
        <v>43612</v>
      </c>
      <c r="O415" s="1" t="str">
        <f>_xlfn.CONCAT( YEAR(TblLocations[[#This Row],[ODK_DateOfSubmission]]), "-",TEXT( MONTH(TblLocations[[#This Row],[ODK_DateOfSubmission]]),"00"))</f>
        <v>2019-05</v>
      </c>
    </row>
    <row r="416" spans="1:15" x14ac:dyDescent="0.25">
      <c r="A416" s="1">
        <v>2302093</v>
      </c>
      <c r="C416" s="1">
        <v>7646</v>
      </c>
      <c r="D416" s="63">
        <v>43601</v>
      </c>
      <c r="E416" s="54" t="s">
        <v>541</v>
      </c>
      <c r="F416" s="56" t="s">
        <v>92</v>
      </c>
      <c r="G416" s="56" t="s">
        <v>164</v>
      </c>
      <c r="H416" s="56" t="s">
        <v>766</v>
      </c>
      <c r="I416" s="56" t="s">
        <v>800</v>
      </c>
      <c r="J416" s="54" t="s">
        <v>801</v>
      </c>
      <c r="K416" s="1">
        <v>33.430463570599997</v>
      </c>
      <c r="L416" s="1">
        <v>44.428639737700003</v>
      </c>
      <c r="M416" s="1">
        <v>1</v>
      </c>
      <c r="N416" s="9">
        <f>DATE(YEAR(TblLocations[[#This Row],[ODK_DateOfSubmission]]),MONTH(TblLocations[[#This Row],[ODK_DateOfSubmission]]),DAY(TblLocations[[#This Row],[ODK_DateOfSubmission]]))</f>
        <v>43601</v>
      </c>
      <c r="O416" s="1" t="str">
        <f>_xlfn.CONCAT( YEAR(TblLocations[[#This Row],[ODK_DateOfSubmission]]), "-",TEXT( MONTH(TblLocations[[#This Row],[ODK_DateOfSubmission]]),"00"))</f>
        <v>2019-05</v>
      </c>
    </row>
    <row r="417" spans="1:15" x14ac:dyDescent="0.25">
      <c r="A417" s="1">
        <v>2302098</v>
      </c>
      <c r="C417" s="1">
        <v>24001</v>
      </c>
      <c r="D417" s="63">
        <v>43608</v>
      </c>
      <c r="E417" s="54" t="s">
        <v>541</v>
      </c>
      <c r="F417" s="56" t="s">
        <v>92</v>
      </c>
      <c r="G417" s="56" t="s">
        <v>164</v>
      </c>
      <c r="H417" s="56" t="s">
        <v>766</v>
      </c>
      <c r="I417" s="56" t="s">
        <v>802</v>
      </c>
      <c r="J417" s="54" t="s">
        <v>803</v>
      </c>
      <c r="K417" s="1">
        <v>33.392728171999998</v>
      </c>
      <c r="L417" s="1">
        <v>44.379582991299998</v>
      </c>
      <c r="M417" s="1">
        <v>2</v>
      </c>
      <c r="N417" s="9">
        <f>DATE(YEAR(TblLocations[[#This Row],[ODK_DateOfSubmission]]),MONTH(TblLocations[[#This Row],[ODK_DateOfSubmission]]),DAY(TblLocations[[#This Row],[ODK_DateOfSubmission]]))</f>
        <v>43608</v>
      </c>
      <c r="O417" s="1" t="str">
        <f>_xlfn.CONCAT( YEAR(TblLocations[[#This Row],[ODK_DateOfSubmission]]), "-",TEXT( MONTH(TblLocations[[#This Row],[ODK_DateOfSubmission]]),"00"))</f>
        <v>2019-05</v>
      </c>
    </row>
    <row r="418" spans="1:15" x14ac:dyDescent="0.25">
      <c r="A418" s="1">
        <v>2302099</v>
      </c>
      <c r="C418" s="1">
        <v>22538</v>
      </c>
      <c r="D418" s="63">
        <v>43608</v>
      </c>
      <c r="E418" s="54" t="s">
        <v>541</v>
      </c>
      <c r="F418" s="56" t="s">
        <v>92</v>
      </c>
      <c r="G418" s="56" t="s">
        <v>164</v>
      </c>
      <c r="H418" s="56" t="s">
        <v>766</v>
      </c>
      <c r="I418" s="56" t="s">
        <v>804</v>
      </c>
      <c r="J418" s="54" t="s">
        <v>805</v>
      </c>
      <c r="K418" s="1">
        <v>33.405676677400002</v>
      </c>
      <c r="L418" s="1">
        <v>44.365907380599999</v>
      </c>
      <c r="M418" s="1">
        <v>4</v>
      </c>
      <c r="N418" s="9">
        <f>DATE(YEAR(TblLocations[[#This Row],[ODK_DateOfSubmission]]),MONTH(TblLocations[[#This Row],[ODK_DateOfSubmission]]),DAY(TblLocations[[#This Row],[ODK_DateOfSubmission]]))</f>
        <v>43608</v>
      </c>
      <c r="O418" s="1" t="str">
        <f>_xlfn.CONCAT( YEAR(TblLocations[[#This Row],[ODK_DateOfSubmission]]), "-",TEXT( MONTH(TblLocations[[#This Row],[ODK_DateOfSubmission]]),"00"))</f>
        <v>2019-05</v>
      </c>
    </row>
    <row r="419" spans="1:15" x14ac:dyDescent="0.25">
      <c r="A419" s="1">
        <v>2302113</v>
      </c>
      <c r="C419" s="1">
        <v>27254</v>
      </c>
      <c r="D419" s="63">
        <v>43608</v>
      </c>
      <c r="E419" s="54" t="s">
        <v>541</v>
      </c>
      <c r="F419" s="56" t="s">
        <v>92</v>
      </c>
      <c r="G419" s="56" t="s">
        <v>164</v>
      </c>
      <c r="H419" s="56" t="s">
        <v>766</v>
      </c>
      <c r="I419" s="56" t="s">
        <v>806</v>
      </c>
      <c r="J419" s="54" t="s">
        <v>807</v>
      </c>
      <c r="K419" s="1">
        <v>33.397416731699998</v>
      </c>
      <c r="L419" s="1">
        <v>44.380082256500003</v>
      </c>
      <c r="M419" s="1">
        <v>2</v>
      </c>
      <c r="N419" s="9">
        <f>DATE(YEAR(TblLocations[[#This Row],[ODK_DateOfSubmission]]),MONTH(TblLocations[[#This Row],[ODK_DateOfSubmission]]),DAY(TblLocations[[#This Row],[ODK_DateOfSubmission]]))</f>
        <v>43608</v>
      </c>
      <c r="O419" s="1" t="str">
        <f>_xlfn.CONCAT( YEAR(TblLocations[[#This Row],[ODK_DateOfSubmission]]), "-",TEXT( MONTH(TblLocations[[#This Row],[ODK_DateOfSubmission]]),"00"))</f>
        <v>2019-05</v>
      </c>
    </row>
    <row r="420" spans="1:15" x14ac:dyDescent="0.25">
      <c r="A420" s="1">
        <v>2302114</v>
      </c>
      <c r="C420" s="1">
        <v>27255</v>
      </c>
      <c r="D420" s="63">
        <v>43612</v>
      </c>
      <c r="E420" s="54" t="s">
        <v>541</v>
      </c>
      <c r="F420" s="56" t="s">
        <v>92</v>
      </c>
      <c r="G420" s="56" t="s">
        <v>164</v>
      </c>
      <c r="H420" s="56" t="s">
        <v>766</v>
      </c>
      <c r="I420" s="56" t="s">
        <v>808</v>
      </c>
      <c r="J420" s="54" t="s">
        <v>809</v>
      </c>
      <c r="K420" s="1">
        <v>33.4011153179</v>
      </c>
      <c r="L420" s="1">
        <v>44.351246144999998</v>
      </c>
      <c r="M420" s="1">
        <v>1</v>
      </c>
      <c r="N420" s="9">
        <f>DATE(YEAR(TblLocations[[#This Row],[ODK_DateOfSubmission]]),MONTH(TblLocations[[#This Row],[ODK_DateOfSubmission]]),DAY(TblLocations[[#This Row],[ODK_DateOfSubmission]]))</f>
        <v>43612</v>
      </c>
      <c r="O420" s="1" t="str">
        <f>_xlfn.CONCAT( YEAR(TblLocations[[#This Row],[ODK_DateOfSubmission]]), "-",TEXT( MONTH(TblLocations[[#This Row],[ODK_DateOfSubmission]]),"00"))</f>
        <v>2019-05</v>
      </c>
    </row>
    <row r="421" spans="1:15" x14ac:dyDescent="0.25">
      <c r="A421" s="1">
        <v>2302115</v>
      </c>
      <c r="C421" s="1">
        <v>27256</v>
      </c>
      <c r="D421" s="63">
        <v>43612</v>
      </c>
      <c r="E421" s="54" t="s">
        <v>541</v>
      </c>
      <c r="F421" s="56" t="s">
        <v>92</v>
      </c>
      <c r="G421" s="56" t="s">
        <v>164</v>
      </c>
      <c r="H421" s="56" t="s">
        <v>766</v>
      </c>
      <c r="I421" s="56" t="s">
        <v>810</v>
      </c>
      <c r="J421" s="54" t="s">
        <v>811</v>
      </c>
      <c r="K421" s="1">
        <v>33.402868917399999</v>
      </c>
      <c r="L421" s="1">
        <v>44.3419580869</v>
      </c>
      <c r="M421" s="1">
        <v>1</v>
      </c>
      <c r="N421" s="9">
        <f>DATE(YEAR(TblLocations[[#This Row],[ODK_DateOfSubmission]]),MONTH(TblLocations[[#This Row],[ODK_DateOfSubmission]]),DAY(TblLocations[[#This Row],[ODK_DateOfSubmission]]))</f>
        <v>43612</v>
      </c>
      <c r="O421" s="1" t="str">
        <f>_xlfn.CONCAT( YEAR(TblLocations[[#This Row],[ODK_DateOfSubmission]]), "-",TEXT( MONTH(TblLocations[[#This Row],[ODK_DateOfSubmission]]),"00"))</f>
        <v>2019-05</v>
      </c>
    </row>
    <row r="422" spans="1:15" x14ac:dyDescent="0.25">
      <c r="A422" s="1">
        <v>2303003</v>
      </c>
      <c r="C422" s="1">
        <v>24736</v>
      </c>
      <c r="D422" s="63">
        <v>43599</v>
      </c>
      <c r="E422" s="54" t="s">
        <v>541</v>
      </c>
      <c r="F422" s="56" t="s">
        <v>92</v>
      </c>
      <c r="G422" s="56" t="s">
        <v>172</v>
      </c>
      <c r="H422" s="56" t="s">
        <v>812</v>
      </c>
      <c r="I422" s="56" t="s">
        <v>813</v>
      </c>
      <c r="J422" s="54" t="s">
        <v>814</v>
      </c>
      <c r="K422" s="1">
        <v>33.373228137799998</v>
      </c>
      <c r="L422" s="1">
        <v>44.445511807400003</v>
      </c>
      <c r="M422" s="1">
        <v>2</v>
      </c>
      <c r="N422" s="9">
        <f>DATE(YEAR(TblLocations[[#This Row],[ODK_DateOfSubmission]]),MONTH(TblLocations[[#This Row],[ODK_DateOfSubmission]]),DAY(TblLocations[[#This Row],[ODK_DateOfSubmission]]))</f>
        <v>43599</v>
      </c>
      <c r="O422" s="1" t="str">
        <f>_xlfn.CONCAT( YEAR(TblLocations[[#This Row],[ODK_DateOfSubmission]]), "-",TEXT( MONTH(TblLocations[[#This Row],[ODK_DateOfSubmission]]),"00"))</f>
        <v>2019-05</v>
      </c>
    </row>
    <row r="423" spans="1:15" x14ac:dyDescent="0.25">
      <c r="A423" s="1">
        <v>2304005</v>
      </c>
      <c r="C423" s="1">
        <v>24655</v>
      </c>
      <c r="D423" s="63">
        <v>43599</v>
      </c>
      <c r="E423" s="54" t="s">
        <v>541</v>
      </c>
      <c r="F423" s="56" t="s">
        <v>92</v>
      </c>
      <c r="G423" s="56" t="s">
        <v>170</v>
      </c>
      <c r="H423" s="56" t="s">
        <v>815</v>
      </c>
      <c r="I423" s="56" t="s">
        <v>816</v>
      </c>
      <c r="J423" s="54" t="s">
        <v>817</v>
      </c>
      <c r="K423" s="1">
        <v>33.360768931400003</v>
      </c>
      <c r="L423" s="1">
        <v>44.446029987300001</v>
      </c>
      <c r="M423" s="1">
        <v>3</v>
      </c>
      <c r="N423" s="9">
        <f>DATE(YEAR(TblLocations[[#This Row],[ODK_DateOfSubmission]]),MONTH(TblLocations[[#This Row],[ODK_DateOfSubmission]]),DAY(TblLocations[[#This Row],[ODK_DateOfSubmission]]))</f>
        <v>43599</v>
      </c>
      <c r="O423" s="1" t="str">
        <f>_xlfn.CONCAT( YEAR(TblLocations[[#This Row],[ODK_DateOfSubmission]]), "-",TEXT( MONTH(TblLocations[[#This Row],[ODK_DateOfSubmission]]),"00"))</f>
        <v>2019-05</v>
      </c>
    </row>
    <row r="424" spans="1:15" x14ac:dyDescent="0.25">
      <c r="A424" s="1">
        <v>2304016</v>
      </c>
      <c r="C424" s="1">
        <v>24932</v>
      </c>
      <c r="D424" s="63">
        <v>43599</v>
      </c>
      <c r="E424" s="54" t="s">
        <v>541</v>
      </c>
      <c r="F424" s="56" t="s">
        <v>92</v>
      </c>
      <c r="G424" s="56" t="s">
        <v>170</v>
      </c>
      <c r="H424" s="56" t="s">
        <v>815</v>
      </c>
      <c r="I424" s="56" t="s">
        <v>818</v>
      </c>
      <c r="J424" s="54" t="s">
        <v>819</v>
      </c>
      <c r="K424" s="1">
        <v>33.360180109700003</v>
      </c>
      <c r="L424" s="1">
        <v>44.455446003200002</v>
      </c>
      <c r="M424" s="1">
        <v>2</v>
      </c>
      <c r="N424" s="9">
        <f>DATE(YEAR(TblLocations[[#This Row],[ODK_DateOfSubmission]]),MONTH(TblLocations[[#This Row],[ODK_DateOfSubmission]]),DAY(TblLocations[[#This Row],[ODK_DateOfSubmission]]))</f>
        <v>43599</v>
      </c>
      <c r="O424" s="1" t="str">
        <f>_xlfn.CONCAT( YEAR(TblLocations[[#This Row],[ODK_DateOfSubmission]]), "-",TEXT( MONTH(TblLocations[[#This Row],[ODK_DateOfSubmission]]),"00"))</f>
        <v>2019-05</v>
      </c>
    </row>
    <row r="425" spans="1:15" x14ac:dyDescent="0.25">
      <c r="A425" s="1">
        <v>2304024</v>
      </c>
      <c r="C425" s="1">
        <v>25721</v>
      </c>
      <c r="D425" s="63">
        <v>43599</v>
      </c>
      <c r="E425" s="54" t="s">
        <v>541</v>
      </c>
      <c r="F425" s="56" t="s">
        <v>92</v>
      </c>
      <c r="G425" s="56" t="s">
        <v>170</v>
      </c>
      <c r="H425" s="56" t="s">
        <v>820</v>
      </c>
      <c r="I425" s="56" t="s">
        <v>821</v>
      </c>
      <c r="J425" s="54" t="s">
        <v>822</v>
      </c>
      <c r="K425" s="1">
        <v>33.395514314700002</v>
      </c>
      <c r="L425" s="1">
        <v>44.496255684300003</v>
      </c>
      <c r="M425" s="1">
        <v>4</v>
      </c>
      <c r="N425" s="9">
        <f>DATE(YEAR(TblLocations[[#This Row],[ODK_DateOfSubmission]]),MONTH(TblLocations[[#This Row],[ODK_DateOfSubmission]]),DAY(TblLocations[[#This Row],[ODK_DateOfSubmission]]))</f>
        <v>43599</v>
      </c>
      <c r="O425" s="1" t="str">
        <f>_xlfn.CONCAT( YEAR(TblLocations[[#This Row],[ODK_DateOfSubmission]]), "-",TEXT( MONTH(TblLocations[[#This Row],[ODK_DateOfSubmission]]),"00"))</f>
        <v>2019-05</v>
      </c>
    </row>
    <row r="426" spans="1:15" x14ac:dyDescent="0.25">
      <c r="A426" s="1">
        <v>2304025</v>
      </c>
      <c r="C426" s="1">
        <v>23039</v>
      </c>
      <c r="D426" s="63">
        <v>43599</v>
      </c>
      <c r="E426" s="54" t="s">
        <v>541</v>
      </c>
      <c r="F426" s="56" t="s">
        <v>92</v>
      </c>
      <c r="G426" s="56" t="s">
        <v>170</v>
      </c>
      <c r="H426" s="56" t="s">
        <v>820</v>
      </c>
      <c r="I426" s="56" t="s">
        <v>823</v>
      </c>
      <c r="J426" s="54" t="s">
        <v>824</v>
      </c>
      <c r="K426" s="1">
        <v>33.401486162700003</v>
      </c>
      <c r="L426" s="1">
        <v>44.499602308299998</v>
      </c>
      <c r="M426" s="1">
        <v>3</v>
      </c>
      <c r="N426" s="9">
        <f>DATE(YEAR(TblLocations[[#This Row],[ODK_DateOfSubmission]]),MONTH(TblLocations[[#This Row],[ODK_DateOfSubmission]]),DAY(TblLocations[[#This Row],[ODK_DateOfSubmission]]))</f>
        <v>43599</v>
      </c>
      <c r="O426" s="1" t="str">
        <f>_xlfn.CONCAT( YEAR(TblLocations[[#This Row],[ODK_DateOfSubmission]]), "-",TEXT( MONTH(TblLocations[[#This Row],[ODK_DateOfSubmission]]),"00"))</f>
        <v>2019-05</v>
      </c>
    </row>
    <row r="427" spans="1:15" x14ac:dyDescent="0.25">
      <c r="A427" s="1">
        <v>2305002</v>
      </c>
      <c r="C427" s="1">
        <v>24735</v>
      </c>
      <c r="D427" s="63">
        <v>43612</v>
      </c>
      <c r="E427" s="54" t="s">
        <v>541</v>
      </c>
      <c r="F427" s="56" t="s">
        <v>92</v>
      </c>
      <c r="G427" s="56" t="s">
        <v>168</v>
      </c>
      <c r="H427" s="56" t="s">
        <v>825</v>
      </c>
      <c r="I427" s="56" t="s">
        <v>826</v>
      </c>
      <c r="J427" s="54" t="s">
        <v>827</v>
      </c>
      <c r="K427" s="1">
        <v>33.366565715599997</v>
      </c>
      <c r="L427" s="1">
        <v>44.413187647100003</v>
      </c>
      <c r="M427" s="1">
        <v>2</v>
      </c>
      <c r="N427" s="9">
        <f>DATE(YEAR(TblLocations[[#This Row],[ODK_DateOfSubmission]]),MONTH(TblLocations[[#This Row],[ODK_DateOfSubmission]]),DAY(TblLocations[[#This Row],[ODK_DateOfSubmission]]))</f>
        <v>43612</v>
      </c>
      <c r="O427" s="1" t="str">
        <f>_xlfn.CONCAT( YEAR(TblLocations[[#This Row],[ODK_DateOfSubmission]]), "-",TEXT( MONTH(TblLocations[[#This Row],[ODK_DateOfSubmission]]),"00"))</f>
        <v>2019-05</v>
      </c>
    </row>
    <row r="428" spans="1:15" x14ac:dyDescent="0.25">
      <c r="A428" s="1">
        <v>2305058</v>
      </c>
      <c r="C428" s="1">
        <v>23323</v>
      </c>
      <c r="D428" s="63">
        <v>43597</v>
      </c>
      <c r="E428" s="54" t="s">
        <v>541</v>
      </c>
      <c r="F428" s="56" t="s">
        <v>92</v>
      </c>
      <c r="G428" s="56" t="s">
        <v>168</v>
      </c>
      <c r="H428" s="56" t="s">
        <v>828</v>
      </c>
      <c r="I428" s="56" t="s">
        <v>829</v>
      </c>
      <c r="J428" s="54" t="s">
        <v>830</v>
      </c>
      <c r="K428" s="1">
        <v>33.322427211899999</v>
      </c>
      <c r="L428" s="1">
        <v>44.516179921800003</v>
      </c>
      <c r="M428" s="1">
        <v>2</v>
      </c>
      <c r="N428" s="9">
        <f>DATE(YEAR(TblLocations[[#This Row],[ODK_DateOfSubmission]]),MONTH(TblLocations[[#This Row],[ODK_DateOfSubmission]]),DAY(TblLocations[[#This Row],[ODK_DateOfSubmission]]))</f>
        <v>43597</v>
      </c>
      <c r="O428" s="1" t="str">
        <f>_xlfn.CONCAT( YEAR(TblLocations[[#This Row],[ODK_DateOfSubmission]]), "-",TEXT( MONTH(TblLocations[[#This Row],[ODK_DateOfSubmission]]),"00"))</f>
        <v>2019-05</v>
      </c>
    </row>
    <row r="429" spans="1:15" x14ac:dyDescent="0.25">
      <c r="A429" s="1">
        <v>2305059</v>
      </c>
      <c r="C429" s="1">
        <v>23752</v>
      </c>
      <c r="D429" s="63">
        <v>43598</v>
      </c>
      <c r="E429" s="54" t="s">
        <v>541</v>
      </c>
      <c r="F429" s="56" t="s">
        <v>92</v>
      </c>
      <c r="G429" s="56" t="s">
        <v>168</v>
      </c>
      <c r="H429" s="56" t="s">
        <v>828</v>
      </c>
      <c r="I429" s="56" t="s">
        <v>831</v>
      </c>
      <c r="J429" s="54" t="s">
        <v>832</v>
      </c>
      <c r="K429" s="1">
        <v>33.318086792400003</v>
      </c>
      <c r="L429" s="1">
        <v>44.463886143300002</v>
      </c>
      <c r="M429" s="1">
        <v>2</v>
      </c>
      <c r="N429" s="9">
        <f>DATE(YEAR(TblLocations[[#This Row],[ODK_DateOfSubmission]]),MONTH(TblLocations[[#This Row],[ODK_DateOfSubmission]]),DAY(TblLocations[[#This Row],[ODK_DateOfSubmission]]))</f>
        <v>43598</v>
      </c>
      <c r="O429" s="1" t="str">
        <f>_xlfn.CONCAT( YEAR(TblLocations[[#This Row],[ODK_DateOfSubmission]]), "-",TEXT( MONTH(TblLocations[[#This Row],[ODK_DateOfSubmission]]),"00"))</f>
        <v>2019-05</v>
      </c>
    </row>
    <row r="430" spans="1:15" x14ac:dyDescent="0.25">
      <c r="A430" s="1">
        <v>2305060</v>
      </c>
      <c r="C430" s="1">
        <v>24471</v>
      </c>
      <c r="D430" s="63">
        <v>43598</v>
      </c>
      <c r="E430" s="54" t="s">
        <v>541</v>
      </c>
      <c r="F430" s="56" t="s">
        <v>92</v>
      </c>
      <c r="G430" s="56" t="s">
        <v>168</v>
      </c>
      <c r="H430" s="56" t="s">
        <v>828</v>
      </c>
      <c r="I430" s="56" t="s">
        <v>833</v>
      </c>
      <c r="J430" s="54" t="s">
        <v>834</v>
      </c>
      <c r="K430" s="1">
        <v>33.320357221400002</v>
      </c>
      <c r="L430" s="1">
        <v>44.448464210099999</v>
      </c>
      <c r="M430" s="1">
        <v>3</v>
      </c>
      <c r="N430" s="9">
        <f>DATE(YEAR(TblLocations[[#This Row],[ODK_DateOfSubmission]]),MONTH(TblLocations[[#This Row],[ODK_DateOfSubmission]]),DAY(TblLocations[[#This Row],[ODK_DateOfSubmission]]))</f>
        <v>43598</v>
      </c>
      <c r="O430" s="1" t="str">
        <f>_xlfn.CONCAT( YEAR(TblLocations[[#This Row],[ODK_DateOfSubmission]]), "-",TEXT( MONTH(TblLocations[[#This Row],[ODK_DateOfSubmission]]),"00"))</f>
        <v>2019-05</v>
      </c>
    </row>
    <row r="431" spans="1:15" x14ac:dyDescent="0.25">
      <c r="A431" s="1">
        <v>2305065</v>
      </c>
      <c r="C431" s="1">
        <v>23330</v>
      </c>
      <c r="D431" s="63">
        <v>43627</v>
      </c>
      <c r="E431" s="54" t="s">
        <v>541</v>
      </c>
      <c r="F431" s="56" t="s">
        <v>92</v>
      </c>
      <c r="G431" s="56" t="s">
        <v>168</v>
      </c>
      <c r="H431" s="56" t="s">
        <v>825</v>
      </c>
      <c r="I431" s="56" t="s">
        <v>835</v>
      </c>
      <c r="J431" s="54" t="s">
        <v>836</v>
      </c>
      <c r="K431" s="1">
        <v>33.327747802499999</v>
      </c>
      <c r="L431" s="1">
        <v>44.429534583799999</v>
      </c>
      <c r="M431" s="1">
        <v>4</v>
      </c>
      <c r="N431" s="9">
        <f>DATE(YEAR(TblLocations[[#This Row],[ODK_DateOfSubmission]]),MONTH(TblLocations[[#This Row],[ODK_DateOfSubmission]]),DAY(TblLocations[[#This Row],[ODK_DateOfSubmission]]))</f>
        <v>43627</v>
      </c>
      <c r="O431" s="1" t="str">
        <f>_xlfn.CONCAT( YEAR(TblLocations[[#This Row],[ODK_DateOfSubmission]]), "-",TEXT( MONTH(TblLocations[[#This Row],[ODK_DateOfSubmission]]),"00"))</f>
        <v>2019-06</v>
      </c>
    </row>
    <row r="432" spans="1:15" x14ac:dyDescent="0.25">
      <c r="A432" s="1">
        <v>2305123</v>
      </c>
      <c r="C432" s="1">
        <v>22816</v>
      </c>
      <c r="D432" s="63">
        <v>43612</v>
      </c>
      <c r="E432" s="54" t="s">
        <v>541</v>
      </c>
      <c r="F432" s="56" t="s">
        <v>92</v>
      </c>
      <c r="G432" s="56" t="s">
        <v>168</v>
      </c>
      <c r="H432" s="56" t="s">
        <v>825</v>
      </c>
      <c r="I432" s="56" t="s">
        <v>837</v>
      </c>
      <c r="J432" s="54" t="s">
        <v>838</v>
      </c>
      <c r="K432" s="1">
        <v>33.356451053999997</v>
      </c>
      <c r="L432" s="1">
        <v>44.425188202199998</v>
      </c>
      <c r="M432" s="1">
        <v>3</v>
      </c>
      <c r="N432" s="9">
        <f>DATE(YEAR(TblLocations[[#This Row],[ODK_DateOfSubmission]]),MONTH(TblLocations[[#This Row],[ODK_DateOfSubmission]]),DAY(TblLocations[[#This Row],[ODK_DateOfSubmission]]))</f>
        <v>43612</v>
      </c>
      <c r="O432" s="1" t="str">
        <f>_xlfn.CONCAT( YEAR(TblLocations[[#This Row],[ODK_DateOfSubmission]]), "-",TEXT( MONTH(TblLocations[[#This Row],[ODK_DateOfSubmission]]),"00"))</f>
        <v>2019-05</v>
      </c>
    </row>
    <row r="433" spans="1:15" x14ac:dyDescent="0.25">
      <c r="A433" s="1">
        <v>2306091</v>
      </c>
      <c r="C433" s="1">
        <v>27311</v>
      </c>
      <c r="D433" s="63">
        <v>43605</v>
      </c>
      <c r="E433" s="54" t="s">
        <v>541</v>
      </c>
      <c r="F433" s="56" t="s">
        <v>92</v>
      </c>
      <c r="G433" s="56" t="s">
        <v>167</v>
      </c>
      <c r="H433" s="56" t="s">
        <v>839</v>
      </c>
      <c r="I433" s="56" t="s">
        <v>840</v>
      </c>
      <c r="J433" s="54" t="s">
        <v>841</v>
      </c>
      <c r="K433" s="1">
        <v>33.361353061000003</v>
      </c>
      <c r="L433" s="1">
        <v>44.281195008399997</v>
      </c>
      <c r="M433" s="1">
        <v>1</v>
      </c>
      <c r="N433" s="9">
        <f>DATE(YEAR(TblLocations[[#This Row],[ODK_DateOfSubmission]]),MONTH(TblLocations[[#This Row],[ODK_DateOfSubmission]]),DAY(TblLocations[[#This Row],[ODK_DateOfSubmission]]))</f>
        <v>43605</v>
      </c>
      <c r="O433" s="1" t="str">
        <f>_xlfn.CONCAT( YEAR(TblLocations[[#This Row],[ODK_DateOfSubmission]]), "-",TEXT( MONTH(TblLocations[[#This Row],[ODK_DateOfSubmission]]),"00"))</f>
        <v>2019-05</v>
      </c>
    </row>
    <row r="434" spans="1:15" x14ac:dyDescent="0.25">
      <c r="A434" s="1">
        <v>2306092</v>
      </c>
      <c r="C434" s="1">
        <v>27312</v>
      </c>
      <c r="D434" s="63">
        <v>43605</v>
      </c>
      <c r="E434" s="54" t="s">
        <v>541</v>
      </c>
      <c r="F434" s="56" t="s">
        <v>92</v>
      </c>
      <c r="G434" s="56" t="s">
        <v>167</v>
      </c>
      <c r="H434" s="56" t="s">
        <v>839</v>
      </c>
      <c r="I434" s="56" t="s">
        <v>842</v>
      </c>
      <c r="J434" s="54" t="s">
        <v>843</v>
      </c>
      <c r="K434" s="1">
        <v>33.360768633299998</v>
      </c>
      <c r="L434" s="1">
        <v>44.297004145099997</v>
      </c>
      <c r="M434" s="1">
        <v>2</v>
      </c>
      <c r="N434" s="9">
        <f>DATE(YEAR(TblLocations[[#This Row],[ODK_DateOfSubmission]]),MONTH(TblLocations[[#This Row],[ODK_DateOfSubmission]]),DAY(TblLocations[[#This Row],[ODK_DateOfSubmission]]))</f>
        <v>43605</v>
      </c>
      <c r="O434" s="1" t="str">
        <f>_xlfn.CONCAT( YEAR(TblLocations[[#This Row],[ODK_DateOfSubmission]]), "-",TEXT( MONTH(TblLocations[[#This Row],[ODK_DateOfSubmission]]),"00"))</f>
        <v>2019-05</v>
      </c>
    </row>
    <row r="435" spans="1:15" x14ac:dyDescent="0.25">
      <c r="A435" s="1">
        <v>2306094</v>
      </c>
      <c r="C435" s="1">
        <v>27314</v>
      </c>
      <c r="D435" s="63">
        <v>43605</v>
      </c>
      <c r="E435" s="54" t="s">
        <v>541</v>
      </c>
      <c r="F435" s="56" t="s">
        <v>92</v>
      </c>
      <c r="G435" s="56" t="s">
        <v>167</v>
      </c>
      <c r="H435" s="56" t="s">
        <v>839</v>
      </c>
      <c r="I435" s="56" t="s">
        <v>844</v>
      </c>
      <c r="J435" s="54" t="s">
        <v>845</v>
      </c>
      <c r="K435" s="1">
        <v>33.366286110899999</v>
      </c>
      <c r="L435" s="1">
        <v>44.289487164800001</v>
      </c>
      <c r="M435" s="1">
        <v>2</v>
      </c>
      <c r="N435" s="9">
        <f>DATE(YEAR(TblLocations[[#This Row],[ODK_DateOfSubmission]]),MONTH(TblLocations[[#This Row],[ODK_DateOfSubmission]]),DAY(TblLocations[[#This Row],[ODK_DateOfSubmission]]))</f>
        <v>43605</v>
      </c>
      <c r="O435" s="1" t="str">
        <f>_xlfn.CONCAT( YEAR(TblLocations[[#This Row],[ODK_DateOfSubmission]]), "-",TEXT( MONTH(TblLocations[[#This Row],[ODK_DateOfSubmission]]),"00"))</f>
        <v>2019-05</v>
      </c>
    </row>
    <row r="436" spans="1:15" x14ac:dyDescent="0.25">
      <c r="A436" s="1">
        <v>2306095</v>
      </c>
      <c r="C436" s="1">
        <v>27315</v>
      </c>
      <c r="D436" s="63">
        <v>43605</v>
      </c>
      <c r="E436" s="54" t="s">
        <v>541</v>
      </c>
      <c r="F436" s="56" t="s">
        <v>92</v>
      </c>
      <c r="G436" s="56" t="s">
        <v>167</v>
      </c>
      <c r="H436" s="56" t="s">
        <v>839</v>
      </c>
      <c r="I436" s="56" t="s">
        <v>846</v>
      </c>
      <c r="J436" s="54" t="s">
        <v>847</v>
      </c>
      <c r="K436" s="1">
        <v>33.375858367799999</v>
      </c>
      <c r="L436" s="1">
        <v>44.288195658500001</v>
      </c>
      <c r="M436" s="1">
        <v>3</v>
      </c>
      <c r="N436" s="9">
        <f>DATE(YEAR(TblLocations[[#This Row],[ODK_DateOfSubmission]]),MONTH(TblLocations[[#This Row],[ODK_DateOfSubmission]]),DAY(TblLocations[[#This Row],[ODK_DateOfSubmission]]))</f>
        <v>43605</v>
      </c>
      <c r="O436" s="1" t="str">
        <f>_xlfn.CONCAT( YEAR(TblLocations[[#This Row],[ODK_DateOfSubmission]]), "-",TEXT( MONTH(TblLocations[[#This Row],[ODK_DateOfSubmission]]),"00"))</f>
        <v>2019-05</v>
      </c>
    </row>
    <row r="437" spans="1:15" x14ac:dyDescent="0.25">
      <c r="A437" s="1">
        <v>2306096</v>
      </c>
      <c r="C437" s="1">
        <v>27316</v>
      </c>
      <c r="D437" s="63">
        <v>43605</v>
      </c>
      <c r="E437" s="54" t="s">
        <v>541</v>
      </c>
      <c r="F437" s="56" t="s">
        <v>92</v>
      </c>
      <c r="G437" s="56" t="s">
        <v>167</v>
      </c>
      <c r="H437" s="56" t="s">
        <v>839</v>
      </c>
      <c r="I437" s="56" t="s">
        <v>848</v>
      </c>
      <c r="J437" s="54" t="s">
        <v>849</v>
      </c>
      <c r="K437" s="1">
        <v>33.372277716299998</v>
      </c>
      <c r="L437" s="1">
        <v>44.279060972099998</v>
      </c>
      <c r="M437" s="1">
        <v>1</v>
      </c>
      <c r="N437" s="9">
        <f>DATE(YEAR(TblLocations[[#This Row],[ODK_DateOfSubmission]]),MONTH(TblLocations[[#This Row],[ODK_DateOfSubmission]]),DAY(TblLocations[[#This Row],[ODK_DateOfSubmission]]))</f>
        <v>43605</v>
      </c>
      <c r="O437" s="1" t="str">
        <f>_xlfn.CONCAT( YEAR(TblLocations[[#This Row],[ODK_DateOfSubmission]]), "-",TEXT( MONTH(TblLocations[[#This Row],[ODK_DateOfSubmission]]),"00"))</f>
        <v>2019-05</v>
      </c>
    </row>
    <row r="438" spans="1:15" x14ac:dyDescent="0.25">
      <c r="A438" s="1">
        <v>2306097</v>
      </c>
      <c r="C438" s="1">
        <v>27317</v>
      </c>
      <c r="D438" s="63">
        <v>43605</v>
      </c>
      <c r="E438" s="54" t="s">
        <v>541</v>
      </c>
      <c r="F438" s="56" t="s">
        <v>92</v>
      </c>
      <c r="G438" s="56" t="s">
        <v>167</v>
      </c>
      <c r="H438" s="56" t="s">
        <v>839</v>
      </c>
      <c r="I438" s="56" t="s">
        <v>850</v>
      </c>
      <c r="J438" s="54" t="s">
        <v>851</v>
      </c>
      <c r="K438" s="1">
        <v>33.367125978600001</v>
      </c>
      <c r="L438" s="1">
        <v>44.271078251200002</v>
      </c>
      <c r="M438" s="1">
        <v>1</v>
      </c>
      <c r="N438" s="9">
        <f>DATE(YEAR(TblLocations[[#This Row],[ODK_DateOfSubmission]]),MONTH(TblLocations[[#This Row],[ODK_DateOfSubmission]]),DAY(TblLocations[[#This Row],[ODK_DateOfSubmission]]))</f>
        <v>43605</v>
      </c>
      <c r="O438" s="1" t="str">
        <f>_xlfn.CONCAT( YEAR(TblLocations[[#This Row],[ODK_DateOfSubmission]]), "-",TEXT( MONTH(TblLocations[[#This Row],[ODK_DateOfSubmission]]),"00"))</f>
        <v>2019-05</v>
      </c>
    </row>
    <row r="439" spans="1:15" x14ac:dyDescent="0.25">
      <c r="A439" s="1">
        <v>2306098</v>
      </c>
      <c r="C439" s="1">
        <v>27318</v>
      </c>
      <c r="D439" s="63">
        <v>43605</v>
      </c>
      <c r="E439" s="54" t="s">
        <v>541</v>
      </c>
      <c r="F439" s="56" t="s">
        <v>92</v>
      </c>
      <c r="G439" s="56" t="s">
        <v>167</v>
      </c>
      <c r="H439" s="56" t="s">
        <v>839</v>
      </c>
      <c r="I439" s="56" t="s">
        <v>852</v>
      </c>
      <c r="J439" s="54" t="s">
        <v>853</v>
      </c>
      <c r="K439" s="1">
        <v>33.379033342500001</v>
      </c>
      <c r="L439" s="1">
        <v>44.285123055900002</v>
      </c>
      <c r="M439" s="1">
        <v>2</v>
      </c>
      <c r="N439" s="9">
        <f>DATE(YEAR(TblLocations[[#This Row],[ODK_DateOfSubmission]]),MONTH(TblLocations[[#This Row],[ODK_DateOfSubmission]]),DAY(TblLocations[[#This Row],[ODK_DateOfSubmission]]))</f>
        <v>43605</v>
      </c>
      <c r="O439" s="1" t="str">
        <f>_xlfn.CONCAT( YEAR(TblLocations[[#This Row],[ODK_DateOfSubmission]]), "-",TEXT( MONTH(TblLocations[[#This Row],[ODK_DateOfSubmission]]),"00"))</f>
        <v>2019-05</v>
      </c>
    </row>
    <row r="440" spans="1:15" x14ac:dyDescent="0.25">
      <c r="A440" s="1">
        <v>2306099</v>
      </c>
      <c r="C440" s="1">
        <v>27319</v>
      </c>
      <c r="D440" s="63">
        <v>43605</v>
      </c>
      <c r="E440" s="54" t="s">
        <v>541</v>
      </c>
      <c r="F440" s="56" t="s">
        <v>92</v>
      </c>
      <c r="G440" s="56" t="s">
        <v>167</v>
      </c>
      <c r="H440" s="56" t="s">
        <v>839</v>
      </c>
      <c r="I440" s="56" t="s">
        <v>854</v>
      </c>
      <c r="J440" s="54" t="s">
        <v>855</v>
      </c>
      <c r="K440" s="1">
        <v>33.363743210700001</v>
      </c>
      <c r="L440" s="1">
        <v>44.252254147499997</v>
      </c>
      <c r="M440" s="1">
        <v>1</v>
      </c>
      <c r="N440" s="9">
        <f>DATE(YEAR(TblLocations[[#This Row],[ODK_DateOfSubmission]]),MONTH(TblLocations[[#This Row],[ODK_DateOfSubmission]]),DAY(TblLocations[[#This Row],[ODK_DateOfSubmission]]))</f>
        <v>43605</v>
      </c>
      <c r="O440" s="1" t="str">
        <f>_xlfn.CONCAT( YEAR(TblLocations[[#This Row],[ODK_DateOfSubmission]]), "-",TEXT( MONTH(TblLocations[[#This Row],[ODK_DateOfSubmission]]),"00"))</f>
        <v>2019-05</v>
      </c>
    </row>
    <row r="441" spans="1:15" x14ac:dyDescent="0.25">
      <c r="A441" s="1">
        <v>2306100</v>
      </c>
      <c r="C441" s="1">
        <v>27320</v>
      </c>
      <c r="D441" s="63">
        <v>43605</v>
      </c>
      <c r="E441" s="54" t="s">
        <v>541</v>
      </c>
      <c r="F441" s="56" t="s">
        <v>92</v>
      </c>
      <c r="G441" s="56" t="s">
        <v>167</v>
      </c>
      <c r="H441" s="56" t="s">
        <v>839</v>
      </c>
      <c r="I441" s="56" t="s">
        <v>856</v>
      </c>
      <c r="J441" s="54" t="s">
        <v>857</v>
      </c>
      <c r="K441" s="1">
        <v>33.358245912800001</v>
      </c>
      <c r="L441" s="1">
        <v>44.294690211700001</v>
      </c>
      <c r="M441" s="1">
        <v>3</v>
      </c>
      <c r="N441" s="9">
        <f>DATE(YEAR(TblLocations[[#This Row],[ODK_DateOfSubmission]]),MONTH(TblLocations[[#This Row],[ODK_DateOfSubmission]]),DAY(TblLocations[[#This Row],[ODK_DateOfSubmission]]))</f>
        <v>43605</v>
      </c>
      <c r="O441" s="1" t="str">
        <f>_xlfn.CONCAT( YEAR(TblLocations[[#This Row],[ODK_DateOfSubmission]]), "-",TEXT( MONTH(TblLocations[[#This Row],[ODK_DateOfSubmission]]),"00"))</f>
        <v>2019-05</v>
      </c>
    </row>
    <row r="442" spans="1:15" x14ac:dyDescent="0.25">
      <c r="A442" s="1">
        <v>2307009</v>
      </c>
      <c r="C442" s="1">
        <v>7515</v>
      </c>
      <c r="D442" s="63">
        <v>43615</v>
      </c>
      <c r="E442" s="54" t="s">
        <v>541</v>
      </c>
      <c r="F442" s="56" t="s">
        <v>92</v>
      </c>
      <c r="G442" s="56" t="s">
        <v>166</v>
      </c>
      <c r="H442" s="56" t="s">
        <v>858</v>
      </c>
      <c r="I442" s="56" t="s">
        <v>859</v>
      </c>
      <c r="J442" s="54" t="s">
        <v>860</v>
      </c>
      <c r="K442" s="1">
        <v>33.267769671300002</v>
      </c>
      <c r="L442" s="1">
        <v>44.342884726000001</v>
      </c>
      <c r="M442" s="1">
        <v>2</v>
      </c>
      <c r="N442" s="9">
        <f>DATE(YEAR(TblLocations[[#This Row],[ODK_DateOfSubmission]]),MONTH(TblLocations[[#This Row],[ODK_DateOfSubmission]]),DAY(TblLocations[[#This Row],[ODK_DateOfSubmission]]))</f>
        <v>43615</v>
      </c>
      <c r="O442" s="1" t="str">
        <f>_xlfn.CONCAT( YEAR(TblLocations[[#This Row],[ODK_DateOfSubmission]]), "-",TEXT( MONTH(TblLocations[[#This Row],[ODK_DateOfSubmission]]),"00"))</f>
        <v>2019-05</v>
      </c>
    </row>
    <row r="443" spans="1:15" x14ac:dyDescent="0.25">
      <c r="A443" s="1">
        <v>2307010</v>
      </c>
      <c r="C443" s="1">
        <v>25221</v>
      </c>
      <c r="D443" s="63">
        <v>43626</v>
      </c>
      <c r="E443" s="54" t="s">
        <v>541</v>
      </c>
      <c r="F443" s="56" t="s">
        <v>92</v>
      </c>
      <c r="G443" s="56" t="s">
        <v>166</v>
      </c>
      <c r="H443" s="56" t="s">
        <v>858</v>
      </c>
      <c r="I443" s="56" t="s">
        <v>861</v>
      </c>
      <c r="J443" s="54" t="s">
        <v>862</v>
      </c>
      <c r="K443" s="1">
        <v>33.275924218999997</v>
      </c>
      <c r="L443" s="1">
        <v>44.276316133000002</v>
      </c>
      <c r="M443" s="1">
        <v>4</v>
      </c>
      <c r="N443" s="9">
        <f>DATE(YEAR(TblLocations[[#This Row],[ODK_DateOfSubmission]]),MONTH(TblLocations[[#This Row],[ODK_DateOfSubmission]]),DAY(TblLocations[[#This Row],[ODK_DateOfSubmission]]))</f>
        <v>43626</v>
      </c>
      <c r="O443" s="1" t="str">
        <f>_xlfn.CONCAT( YEAR(TblLocations[[#This Row],[ODK_DateOfSubmission]]), "-",TEXT( MONTH(TblLocations[[#This Row],[ODK_DateOfSubmission]]),"00"))</f>
        <v>2019-06</v>
      </c>
    </row>
    <row r="444" spans="1:15" x14ac:dyDescent="0.25">
      <c r="A444" s="1">
        <v>2307037</v>
      </c>
      <c r="C444" s="1">
        <v>21460</v>
      </c>
      <c r="D444" s="63">
        <v>43597</v>
      </c>
      <c r="E444" s="54" t="s">
        <v>541</v>
      </c>
      <c r="F444" s="56" t="s">
        <v>92</v>
      </c>
      <c r="G444" s="56" t="s">
        <v>166</v>
      </c>
      <c r="H444" s="56" t="s">
        <v>339</v>
      </c>
      <c r="I444" s="56" t="s">
        <v>863</v>
      </c>
      <c r="J444" s="54" t="s">
        <v>864</v>
      </c>
      <c r="K444" s="1">
        <v>33.320205096199999</v>
      </c>
      <c r="L444" s="1">
        <v>44.297554196</v>
      </c>
      <c r="M444" s="1">
        <v>5</v>
      </c>
      <c r="N444" s="9">
        <f>DATE(YEAR(TblLocations[[#This Row],[ODK_DateOfSubmission]]),MONTH(TblLocations[[#This Row],[ODK_DateOfSubmission]]),DAY(TblLocations[[#This Row],[ODK_DateOfSubmission]]))</f>
        <v>43597</v>
      </c>
      <c r="O444" s="1" t="str">
        <f>_xlfn.CONCAT( YEAR(TblLocations[[#This Row],[ODK_DateOfSubmission]]), "-",TEXT( MONTH(TblLocations[[#This Row],[ODK_DateOfSubmission]]),"00"))</f>
        <v>2019-05</v>
      </c>
    </row>
    <row r="445" spans="1:15" x14ac:dyDescent="0.25">
      <c r="A445" s="1">
        <v>2307098</v>
      </c>
      <c r="C445" s="1">
        <v>21450</v>
      </c>
      <c r="D445" s="63">
        <v>43597</v>
      </c>
      <c r="E445" s="54" t="s">
        <v>541</v>
      </c>
      <c r="F445" s="56" t="s">
        <v>92</v>
      </c>
      <c r="G445" s="56" t="s">
        <v>166</v>
      </c>
      <c r="H445" s="56" t="s">
        <v>339</v>
      </c>
      <c r="I445" s="56" t="s">
        <v>865</v>
      </c>
      <c r="J445" s="54" t="s">
        <v>866</v>
      </c>
      <c r="K445" s="1">
        <v>33.291441284100003</v>
      </c>
      <c r="L445" s="1">
        <v>44.295133766299998</v>
      </c>
      <c r="M445" s="1">
        <v>3</v>
      </c>
      <c r="N445" s="9">
        <f>DATE(YEAR(TblLocations[[#This Row],[ODK_DateOfSubmission]]),MONTH(TblLocations[[#This Row],[ODK_DateOfSubmission]]),DAY(TblLocations[[#This Row],[ODK_DateOfSubmission]]))</f>
        <v>43597</v>
      </c>
      <c r="O445" s="1" t="str">
        <f>_xlfn.CONCAT( YEAR(TblLocations[[#This Row],[ODK_DateOfSubmission]]), "-",TEXT( MONTH(TblLocations[[#This Row],[ODK_DateOfSubmission]]),"00"))</f>
        <v>2019-05</v>
      </c>
    </row>
    <row r="446" spans="1:15" x14ac:dyDescent="0.25">
      <c r="A446" s="1">
        <v>2307101</v>
      </c>
      <c r="C446" s="1">
        <v>21446</v>
      </c>
      <c r="D446" s="63">
        <v>43597</v>
      </c>
      <c r="E446" s="54" t="s">
        <v>541</v>
      </c>
      <c r="F446" s="56" t="s">
        <v>92</v>
      </c>
      <c r="G446" s="56" t="s">
        <v>166</v>
      </c>
      <c r="H446" s="56" t="s">
        <v>339</v>
      </c>
      <c r="I446" s="56" t="s">
        <v>867</v>
      </c>
      <c r="J446" s="54" t="s">
        <v>868</v>
      </c>
      <c r="K446" s="1">
        <v>33.295588696599999</v>
      </c>
      <c r="L446" s="1">
        <v>44.3055589668</v>
      </c>
      <c r="M446" s="1">
        <v>4</v>
      </c>
      <c r="N446" s="9">
        <f>DATE(YEAR(TblLocations[[#This Row],[ODK_DateOfSubmission]]),MONTH(TblLocations[[#This Row],[ODK_DateOfSubmission]]),DAY(TblLocations[[#This Row],[ODK_DateOfSubmission]]))</f>
        <v>43597</v>
      </c>
      <c r="O446" s="1" t="str">
        <f>_xlfn.CONCAT( YEAR(TblLocations[[#This Row],[ODK_DateOfSubmission]]), "-",TEXT( MONTH(TblLocations[[#This Row],[ODK_DateOfSubmission]]),"00"))</f>
        <v>2019-05</v>
      </c>
    </row>
    <row r="447" spans="1:15" x14ac:dyDescent="0.25">
      <c r="A447" s="1">
        <v>2307102</v>
      </c>
      <c r="C447" s="1">
        <v>21448</v>
      </c>
      <c r="D447" s="63">
        <v>43597</v>
      </c>
      <c r="E447" s="54" t="s">
        <v>541</v>
      </c>
      <c r="F447" s="56" t="s">
        <v>92</v>
      </c>
      <c r="G447" s="56" t="s">
        <v>166</v>
      </c>
      <c r="H447" s="56" t="s">
        <v>339</v>
      </c>
      <c r="I447" s="56" t="s">
        <v>869</v>
      </c>
      <c r="J447" s="54" t="s">
        <v>870</v>
      </c>
      <c r="K447" s="1">
        <v>33.3016733065</v>
      </c>
      <c r="L447" s="1">
        <v>44.293997267100004</v>
      </c>
      <c r="M447" s="1">
        <v>3</v>
      </c>
      <c r="N447" s="9">
        <f>DATE(YEAR(TblLocations[[#This Row],[ODK_DateOfSubmission]]),MONTH(TblLocations[[#This Row],[ODK_DateOfSubmission]]),DAY(TblLocations[[#This Row],[ODK_DateOfSubmission]]))</f>
        <v>43597</v>
      </c>
      <c r="O447" s="1" t="str">
        <f>_xlfn.CONCAT( YEAR(TblLocations[[#This Row],[ODK_DateOfSubmission]]), "-",TEXT( MONTH(TblLocations[[#This Row],[ODK_DateOfSubmission]]),"00"))</f>
        <v>2019-05</v>
      </c>
    </row>
    <row r="448" spans="1:15" x14ac:dyDescent="0.25">
      <c r="A448" s="1">
        <v>2307162</v>
      </c>
      <c r="C448" s="1">
        <v>27411</v>
      </c>
      <c r="D448" s="63">
        <v>43607</v>
      </c>
      <c r="E448" s="54" t="s">
        <v>541</v>
      </c>
      <c r="F448" s="56" t="s">
        <v>92</v>
      </c>
      <c r="G448" s="56" t="s">
        <v>166</v>
      </c>
      <c r="H448" s="56" t="s">
        <v>858</v>
      </c>
      <c r="I448" s="56" t="s">
        <v>871</v>
      </c>
      <c r="J448" s="54" t="s">
        <v>872</v>
      </c>
      <c r="K448" s="1">
        <v>33.262118123</v>
      </c>
      <c r="L448" s="1">
        <v>44.290882232400001</v>
      </c>
      <c r="M448" s="1">
        <v>2</v>
      </c>
      <c r="N448" s="9">
        <f>DATE(YEAR(TblLocations[[#This Row],[ODK_DateOfSubmission]]),MONTH(TblLocations[[#This Row],[ODK_DateOfSubmission]]),DAY(TblLocations[[#This Row],[ODK_DateOfSubmission]]))</f>
        <v>43607</v>
      </c>
      <c r="O448" s="1" t="str">
        <f>_xlfn.CONCAT( YEAR(TblLocations[[#This Row],[ODK_DateOfSubmission]]), "-",TEXT( MONTH(TblLocations[[#This Row],[ODK_DateOfSubmission]]),"00"))</f>
        <v>2019-05</v>
      </c>
    </row>
    <row r="449" spans="1:15" x14ac:dyDescent="0.25">
      <c r="A449" s="1">
        <v>2307163</v>
      </c>
      <c r="C449" s="1">
        <v>27412</v>
      </c>
      <c r="D449" s="63">
        <v>43607</v>
      </c>
      <c r="E449" s="54" t="s">
        <v>541</v>
      </c>
      <c r="F449" s="56" t="s">
        <v>92</v>
      </c>
      <c r="G449" s="56" t="s">
        <v>166</v>
      </c>
      <c r="H449" s="56" t="s">
        <v>858</v>
      </c>
      <c r="I449" s="56" t="s">
        <v>873</v>
      </c>
      <c r="J449" s="54" t="s">
        <v>874</v>
      </c>
      <c r="K449" s="1">
        <v>33.257251218999997</v>
      </c>
      <c r="L449" s="1">
        <v>44.296594092100001</v>
      </c>
      <c r="M449" s="1">
        <v>3</v>
      </c>
      <c r="N449" s="9">
        <f>DATE(YEAR(TblLocations[[#This Row],[ODK_DateOfSubmission]]),MONTH(TblLocations[[#This Row],[ODK_DateOfSubmission]]),DAY(TblLocations[[#This Row],[ODK_DateOfSubmission]]))</f>
        <v>43607</v>
      </c>
      <c r="O449" s="1" t="str">
        <f>_xlfn.CONCAT( YEAR(TblLocations[[#This Row],[ODK_DateOfSubmission]]), "-",TEXT( MONTH(TblLocations[[#This Row],[ODK_DateOfSubmission]]),"00"))</f>
        <v>2019-05</v>
      </c>
    </row>
    <row r="450" spans="1:15" x14ac:dyDescent="0.25">
      <c r="A450" s="1">
        <v>2309017</v>
      </c>
      <c r="C450" s="1">
        <v>24121</v>
      </c>
      <c r="D450" s="63">
        <v>43626</v>
      </c>
      <c r="E450" s="54" t="s">
        <v>541</v>
      </c>
      <c r="F450" s="56" t="s">
        <v>92</v>
      </c>
      <c r="G450" s="56" t="s">
        <v>171</v>
      </c>
      <c r="H450" s="56" t="s">
        <v>875</v>
      </c>
      <c r="I450" s="56" t="s">
        <v>876</v>
      </c>
      <c r="J450" s="54" t="s">
        <v>877</v>
      </c>
      <c r="K450" s="1">
        <v>33.063845059800002</v>
      </c>
      <c r="L450" s="1">
        <v>44.3599770294</v>
      </c>
      <c r="M450" s="1">
        <v>2</v>
      </c>
      <c r="N450" s="9">
        <f>DATE(YEAR(TblLocations[[#This Row],[ODK_DateOfSubmission]]),MONTH(TblLocations[[#This Row],[ODK_DateOfSubmission]]),DAY(TblLocations[[#This Row],[ODK_DateOfSubmission]]))</f>
        <v>43626</v>
      </c>
      <c r="O450" s="1" t="str">
        <f>_xlfn.CONCAT( YEAR(TblLocations[[#This Row],[ODK_DateOfSubmission]]), "-",TEXT( MONTH(TblLocations[[#This Row],[ODK_DateOfSubmission]]),"00"))</f>
        <v>2019-06</v>
      </c>
    </row>
    <row r="451" spans="1:15" x14ac:dyDescent="0.25">
      <c r="A451" s="1">
        <v>2309019</v>
      </c>
      <c r="C451" s="1">
        <v>24091</v>
      </c>
      <c r="D451" s="63">
        <v>43626</v>
      </c>
      <c r="E451" s="54" t="s">
        <v>541</v>
      </c>
      <c r="F451" s="56" t="s">
        <v>92</v>
      </c>
      <c r="G451" s="56" t="s">
        <v>171</v>
      </c>
      <c r="H451" s="56" t="s">
        <v>875</v>
      </c>
      <c r="I451" s="56" t="s">
        <v>878</v>
      </c>
      <c r="J451" s="54" t="s">
        <v>879</v>
      </c>
      <c r="K451" s="1">
        <v>33.052740878999998</v>
      </c>
      <c r="L451" s="1">
        <v>44.359177500500003</v>
      </c>
      <c r="M451" s="1">
        <v>3</v>
      </c>
      <c r="N451" s="9">
        <f>DATE(YEAR(TblLocations[[#This Row],[ODK_DateOfSubmission]]),MONTH(TblLocations[[#This Row],[ODK_DateOfSubmission]]),DAY(TblLocations[[#This Row],[ODK_DateOfSubmission]]))</f>
        <v>43626</v>
      </c>
      <c r="O451" s="1" t="str">
        <f>_xlfn.CONCAT( YEAR(TblLocations[[#This Row],[ODK_DateOfSubmission]]), "-",TEXT( MONTH(TblLocations[[#This Row],[ODK_DateOfSubmission]]),"00"))</f>
        <v>2019-06</v>
      </c>
    </row>
    <row r="452" spans="1:15" x14ac:dyDescent="0.25">
      <c r="A452" s="1">
        <v>2310017</v>
      </c>
      <c r="C452" s="1">
        <v>25425</v>
      </c>
      <c r="D452" s="63">
        <v>43605</v>
      </c>
      <c r="E452" s="54" t="s">
        <v>541</v>
      </c>
      <c r="F452" s="56" t="s">
        <v>92</v>
      </c>
      <c r="G452" s="56" t="s">
        <v>169</v>
      </c>
      <c r="H452" s="56" t="s">
        <v>880</v>
      </c>
      <c r="I452" s="56" t="s">
        <v>881</v>
      </c>
      <c r="J452" s="54" t="s">
        <v>882</v>
      </c>
      <c r="K452" s="1">
        <v>33.586585085800003</v>
      </c>
      <c r="L452" s="1">
        <v>44.237565699000001</v>
      </c>
      <c r="M452" s="1">
        <v>3</v>
      </c>
      <c r="N452" s="9">
        <f>DATE(YEAR(TblLocations[[#This Row],[ODK_DateOfSubmission]]),MONTH(TblLocations[[#This Row],[ODK_DateOfSubmission]]),DAY(TblLocations[[#This Row],[ODK_DateOfSubmission]]))</f>
        <v>43605</v>
      </c>
      <c r="O452" s="1" t="str">
        <f>_xlfn.CONCAT( YEAR(TblLocations[[#This Row],[ODK_DateOfSubmission]]), "-",TEXT( MONTH(TblLocations[[#This Row],[ODK_DateOfSubmission]]),"00"))</f>
        <v>2019-05</v>
      </c>
    </row>
    <row r="453" spans="1:15" x14ac:dyDescent="0.25">
      <c r="A453" s="1">
        <v>2502001</v>
      </c>
      <c r="C453" s="1">
        <v>24198</v>
      </c>
      <c r="D453" s="63">
        <v>43597</v>
      </c>
      <c r="E453" s="54" t="s">
        <v>541</v>
      </c>
      <c r="F453" s="56" t="s">
        <v>99</v>
      </c>
      <c r="G453" s="56" t="s">
        <v>177</v>
      </c>
      <c r="H453" s="56" t="s">
        <v>883</v>
      </c>
      <c r="I453" s="56" t="s">
        <v>884</v>
      </c>
      <c r="J453" s="54" t="s">
        <v>885</v>
      </c>
      <c r="K453" s="1">
        <v>32.555113314899998</v>
      </c>
      <c r="L453" s="1">
        <v>44.223213121500002</v>
      </c>
      <c r="M453" s="1">
        <v>7</v>
      </c>
      <c r="N453" s="9">
        <f>DATE(YEAR(TblLocations[[#This Row],[ODK_DateOfSubmission]]),MONTH(TblLocations[[#This Row],[ODK_DateOfSubmission]]),DAY(TblLocations[[#This Row],[ODK_DateOfSubmission]]))</f>
        <v>43597</v>
      </c>
      <c r="O453" s="1" t="str">
        <f>_xlfn.CONCAT( YEAR(TblLocations[[#This Row],[ODK_DateOfSubmission]]), "-",TEXT( MONTH(TblLocations[[#This Row],[ODK_DateOfSubmission]]),"00"))</f>
        <v>2019-05</v>
      </c>
    </row>
    <row r="454" spans="1:15" x14ac:dyDescent="0.25">
      <c r="A454" s="1">
        <v>2503001</v>
      </c>
      <c r="C454" s="1">
        <v>25265</v>
      </c>
      <c r="D454" s="63">
        <v>43625</v>
      </c>
      <c r="E454" s="54" t="s">
        <v>541</v>
      </c>
      <c r="F454" s="56" t="s">
        <v>99</v>
      </c>
      <c r="G454" s="56" t="s">
        <v>99</v>
      </c>
      <c r="H454" s="56" t="s">
        <v>886</v>
      </c>
      <c r="I454" s="56" t="s">
        <v>887</v>
      </c>
      <c r="J454" s="54" t="s">
        <v>888</v>
      </c>
      <c r="K454" s="1">
        <v>32.606789800000001</v>
      </c>
      <c r="L454" s="1">
        <v>44.051600503099998</v>
      </c>
      <c r="M454" s="1">
        <v>2</v>
      </c>
      <c r="N454" s="9">
        <f>DATE(YEAR(TblLocations[[#This Row],[ODK_DateOfSubmission]]),MONTH(TblLocations[[#This Row],[ODK_DateOfSubmission]]),DAY(TblLocations[[#This Row],[ODK_DateOfSubmission]]))</f>
        <v>43625</v>
      </c>
      <c r="O454" s="1" t="str">
        <f>_xlfn.CONCAT( YEAR(TblLocations[[#This Row],[ODK_DateOfSubmission]]), "-",TEXT( MONTH(TblLocations[[#This Row],[ODK_DateOfSubmission]]),"00"))</f>
        <v>2019-06</v>
      </c>
    </row>
    <row r="455" spans="1:15" x14ac:dyDescent="0.25">
      <c r="A455" s="1">
        <v>2503062</v>
      </c>
      <c r="C455" s="1">
        <v>25487</v>
      </c>
      <c r="D455" s="63">
        <v>43628</v>
      </c>
      <c r="E455" s="54" t="s">
        <v>541</v>
      </c>
      <c r="F455" s="56" t="s">
        <v>99</v>
      </c>
      <c r="G455" s="56" t="s">
        <v>99</v>
      </c>
      <c r="H455" s="56" t="s">
        <v>889</v>
      </c>
      <c r="I455" s="56" t="s">
        <v>890</v>
      </c>
      <c r="J455" s="54" t="s">
        <v>891</v>
      </c>
      <c r="K455" s="1">
        <v>32.648237855300003</v>
      </c>
      <c r="L455" s="1">
        <v>44.1076618293</v>
      </c>
      <c r="M455" s="1">
        <v>5</v>
      </c>
      <c r="N455" s="9">
        <f>DATE(YEAR(TblLocations[[#This Row],[ODK_DateOfSubmission]]),MONTH(TblLocations[[#This Row],[ODK_DateOfSubmission]]),DAY(TblLocations[[#This Row],[ODK_DateOfSubmission]]))</f>
        <v>43628</v>
      </c>
      <c r="O455" s="1" t="str">
        <f>_xlfn.CONCAT( YEAR(TblLocations[[#This Row],[ODK_DateOfSubmission]]), "-",TEXT( MONTH(TblLocations[[#This Row],[ODK_DateOfSubmission]]),"00"))</f>
        <v>2019-06</v>
      </c>
    </row>
    <row r="456" spans="1:15" x14ac:dyDescent="0.25">
      <c r="A456" s="1">
        <v>2503076</v>
      </c>
      <c r="C456" s="1">
        <v>22786</v>
      </c>
      <c r="D456" s="63">
        <v>43613</v>
      </c>
      <c r="E456" s="54" t="s">
        <v>541</v>
      </c>
      <c r="F456" s="56" t="s">
        <v>99</v>
      </c>
      <c r="G456" s="56" t="s">
        <v>99</v>
      </c>
      <c r="H456" s="56" t="s">
        <v>886</v>
      </c>
      <c r="I456" s="56" t="s">
        <v>892</v>
      </c>
      <c r="J456" s="54" t="s">
        <v>893</v>
      </c>
      <c r="K456" s="1">
        <v>32.620162499999999</v>
      </c>
      <c r="L456" s="1">
        <v>44.0183933514</v>
      </c>
      <c r="M456" s="1">
        <v>4</v>
      </c>
      <c r="N456" s="9">
        <f>DATE(YEAR(TblLocations[[#This Row],[ODK_DateOfSubmission]]),MONTH(TblLocations[[#This Row],[ODK_DateOfSubmission]]),DAY(TblLocations[[#This Row],[ODK_DateOfSubmission]]))</f>
        <v>43613</v>
      </c>
      <c r="O456" s="1" t="str">
        <f>_xlfn.CONCAT( YEAR(TblLocations[[#This Row],[ODK_DateOfSubmission]]), "-",TEXT( MONTH(TblLocations[[#This Row],[ODK_DateOfSubmission]]),"00"))</f>
        <v>2019-05</v>
      </c>
    </row>
    <row r="457" spans="1:15" x14ac:dyDescent="0.25">
      <c r="A457" s="1">
        <v>2503137</v>
      </c>
      <c r="C457" s="1">
        <v>26068</v>
      </c>
      <c r="D457" s="63">
        <v>43611</v>
      </c>
      <c r="E457" s="54" t="s">
        <v>541</v>
      </c>
      <c r="F457" s="56" t="s">
        <v>99</v>
      </c>
      <c r="G457" s="56" t="s">
        <v>99</v>
      </c>
      <c r="H457" s="56" t="s">
        <v>889</v>
      </c>
      <c r="I457" s="56" t="s">
        <v>894</v>
      </c>
      <c r="J457" s="54" t="s">
        <v>895</v>
      </c>
      <c r="K457" s="1">
        <v>32.656821684299999</v>
      </c>
      <c r="L457" s="1">
        <v>44.064133131299997</v>
      </c>
      <c r="M457" s="1">
        <v>1</v>
      </c>
      <c r="N457" s="9">
        <f>DATE(YEAR(TblLocations[[#This Row],[ODK_DateOfSubmission]]),MONTH(TblLocations[[#This Row],[ODK_DateOfSubmission]]),DAY(TblLocations[[#This Row],[ODK_DateOfSubmission]]))</f>
        <v>43611</v>
      </c>
      <c r="O457" s="1" t="str">
        <f>_xlfn.CONCAT( YEAR(TblLocations[[#This Row],[ODK_DateOfSubmission]]), "-",TEXT( MONTH(TblLocations[[#This Row],[ODK_DateOfSubmission]]),"00"))</f>
        <v>2019-05</v>
      </c>
    </row>
    <row r="458" spans="1:15" x14ac:dyDescent="0.25">
      <c r="A458" s="1">
        <v>2503159</v>
      </c>
      <c r="C458" s="1">
        <v>25063</v>
      </c>
      <c r="D458" s="63">
        <v>43605</v>
      </c>
      <c r="E458" s="54" t="s">
        <v>541</v>
      </c>
      <c r="F458" s="56" t="s">
        <v>99</v>
      </c>
      <c r="G458" s="56" t="s">
        <v>99</v>
      </c>
      <c r="H458" s="56" t="s">
        <v>886</v>
      </c>
      <c r="I458" s="56" t="s">
        <v>896</v>
      </c>
      <c r="J458" s="54" t="s">
        <v>897</v>
      </c>
      <c r="K458" s="1">
        <v>32.5963090678</v>
      </c>
      <c r="L458" s="1">
        <v>44.014390768299997</v>
      </c>
      <c r="M458" s="1">
        <v>9</v>
      </c>
      <c r="N458" s="9">
        <f>DATE(YEAR(TblLocations[[#This Row],[ODK_DateOfSubmission]]),MONTH(TblLocations[[#This Row],[ODK_DateOfSubmission]]),DAY(TblLocations[[#This Row],[ODK_DateOfSubmission]]))</f>
        <v>43605</v>
      </c>
      <c r="O458" s="1" t="str">
        <f>_xlfn.CONCAT( YEAR(TblLocations[[#This Row],[ODK_DateOfSubmission]]), "-",TEXT( MONTH(TblLocations[[#This Row],[ODK_DateOfSubmission]]),"00"))</f>
        <v>2019-05</v>
      </c>
    </row>
    <row r="459" spans="1:15" x14ac:dyDescent="0.25">
      <c r="A459" s="1">
        <v>2503166</v>
      </c>
      <c r="C459" s="1">
        <v>21587</v>
      </c>
      <c r="D459" s="63">
        <v>43632</v>
      </c>
      <c r="E459" s="54" t="s">
        <v>541</v>
      </c>
      <c r="F459" s="56" t="s">
        <v>99</v>
      </c>
      <c r="G459" s="56" t="s">
        <v>99</v>
      </c>
      <c r="H459" s="56" t="s">
        <v>889</v>
      </c>
      <c r="I459" s="56" t="s">
        <v>898</v>
      </c>
      <c r="J459" s="54" t="s">
        <v>899</v>
      </c>
      <c r="K459" s="1">
        <v>32.679608616400003</v>
      </c>
      <c r="L459" s="1">
        <v>44.1639425101</v>
      </c>
      <c r="M459" s="1">
        <v>1</v>
      </c>
      <c r="N459" s="9">
        <f>DATE(YEAR(TblLocations[[#This Row],[ODK_DateOfSubmission]]),MONTH(TblLocations[[#This Row],[ODK_DateOfSubmission]]),DAY(TblLocations[[#This Row],[ODK_DateOfSubmission]]))</f>
        <v>43632</v>
      </c>
      <c r="O459" s="1" t="str">
        <f>_xlfn.CONCAT( YEAR(TblLocations[[#This Row],[ODK_DateOfSubmission]]), "-",TEXT( MONTH(TblLocations[[#This Row],[ODK_DateOfSubmission]]),"00"))</f>
        <v>2019-06</v>
      </c>
    </row>
    <row r="460" spans="1:15" x14ac:dyDescent="0.25">
      <c r="A460" s="1">
        <v>2503168</v>
      </c>
      <c r="C460" s="1">
        <v>21682</v>
      </c>
      <c r="D460" s="63">
        <v>43632</v>
      </c>
      <c r="E460" s="54" t="s">
        <v>541</v>
      </c>
      <c r="F460" s="56" t="s">
        <v>99</v>
      </c>
      <c r="G460" s="56" t="s">
        <v>99</v>
      </c>
      <c r="H460" s="56" t="s">
        <v>889</v>
      </c>
      <c r="I460" s="56" t="s">
        <v>900</v>
      </c>
      <c r="J460" s="54" t="s">
        <v>901</v>
      </c>
      <c r="K460" s="1">
        <v>32.684036658799997</v>
      </c>
      <c r="L460" s="1">
        <v>44.166796442699997</v>
      </c>
      <c r="M460" s="1">
        <v>2</v>
      </c>
      <c r="N460" s="9">
        <f>DATE(YEAR(TblLocations[[#This Row],[ODK_DateOfSubmission]]),MONTH(TblLocations[[#This Row],[ODK_DateOfSubmission]]),DAY(TblLocations[[#This Row],[ODK_DateOfSubmission]]))</f>
        <v>43632</v>
      </c>
      <c r="O460" s="1" t="str">
        <f>_xlfn.CONCAT( YEAR(TblLocations[[#This Row],[ODK_DateOfSubmission]]), "-",TEXT( MONTH(TblLocations[[#This Row],[ODK_DateOfSubmission]]),"00"))</f>
        <v>2019-06</v>
      </c>
    </row>
    <row r="461" spans="1:15" x14ac:dyDescent="0.25">
      <c r="A461" s="1">
        <v>2503217</v>
      </c>
      <c r="C461" s="1">
        <v>24137</v>
      </c>
      <c r="D461" s="63">
        <v>43607</v>
      </c>
      <c r="E461" s="54" t="s">
        <v>541</v>
      </c>
      <c r="F461" s="56" t="s">
        <v>99</v>
      </c>
      <c r="G461" s="56" t="s">
        <v>99</v>
      </c>
      <c r="H461" s="56" t="s">
        <v>886</v>
      </c>
      <c r="I461" s="56" t="s">
        <v>902</v>
      </c>
      <c r="J461" s="54" t="s">
        <v>903</v>
      </c>
      <c r="K461" s="1">
        <v>32.618003100000003</v>
      </c>
      <c r="L461" s="1">
        <v>44.043442322399997</v>
      </c>
      <c r="M461" s="1">
        <v>6</v>
      </c>
      <c r="N461" s="9">
        <f>DATE(YEAR(TblLocations[[#This Row],[ODK_DateOfSubmission]]),MONTH(TblLocations[[#This Row],[ODK_DateOfSubmission]]),DAY(TblLocations[[#This Row],[ODK_DateOfSubmission]]))</f>
        <v>43607</v>
      </c>
      <c r="O461" s="1" t="str">
        <f>_xlfn.CONCAT( YEAR(TblLocations[[#This Row],[ODK_DateOfSubmission]]), "-",TEXT( MONTH(TblLocations[[#This Row],[ODK_DateOfSubmission]]),"00"))</f>
        <v>2019-05</v>
      </c>
    </row>
    <row r="462" spans="1:15" x14ac:dyDescent="0.25">
      <c r="A462" s="1">
        <v>2503218</v>
      </c>
      <c r="C462" s="1">
        <v>24578</v>
      </c>
      <c r="D462" s="63">
        <v>43605</v>
      </c>
      <c r="E462" s="54" t="s">
        <v>541</v>
      </c>
      <c r="F462" s="56" t="s">
        <v>99</v>
      </c>
      <c r="G462" s="56" t="s">
        <v>99</v>
      </c>
      <c r="H462" s="56" t="s">
        <v>886</v>
      </c>
      <c r="I462" s="56" t="s">
        <v>904</v>
      </c>
      <c r="J462" s="54" t="s">
        <v>905</v>
      </c>
      <c r="K462" s="1">
        <v>32.604641614400002</v>
      </c>
      <c r="L462" s="1">
        <v>43.999633753300003</v>
      </c>
      <c r="M462" s="1">
        <v>3</v>
      </c>
      <c r="N462" s="9">
        <f>DATE(YEAR(TblLocations[[#This Row],[ODK_DateOfSubmission]]),MONTH(TblLocations[[#This Row],[ODK_DateOfSubmission]]),DAY(TblLocations[[#This Row],[ODK_DateOfSubmission]]))</f>
        <v>43605</v>
      </c>
      <c r="O462" s="1" t="str">
        <f>_xlfn.CONCAT( YEAR(TblLocations[[#This Row],[ODK_DateOfSubmission]]), "-",TEXT( MONTH(TblLocations[[#This Row],[ODK_DateOfSubmission]]),"00"))</f>
        <v>2019-05</v>
      </c>
    </row>
    <row r="463" spans="1:15" x14ac:dyDescent="0.25">
      <c r="A463" s="1">
        <v>2503220</v>
      </c>
      <c r="C463" s="1">
        <v>25735</v>
      </c>
      <c r="D463" s="63">
        <v>43625</v>
      </c>
      <c r="E463" s="54" t="s">
        <v>541</v>
      </c>
      <c r="F463" s="56" t="s">
        <v>99</v>
      </c>
      <c r="G463" s="56" t="s">
        <v>99</v>
      </c>
      <c r="H463" s="56" t="s">
        <v>886</v>
      </c>
      <c r="I463" s="56" t="s">
        <v>906</v>
      </c>
      <c r="J463" s="54" t="s">
        <v>907</v>
      </c>
      <c r="K463" s="1">
        <v>32.600657200000001</v>
      </c>
      <c r="L463" s="1">
        <v>44.040420128900003</v>
      </c>
      <c r="M463" s="1">
        <v>5</v>
      </c>
      <c r="N463" s="9">
        <f>DATE(YEAR(TblLocations[[#This Row],[ODK_DateOfSubmission]]),MONTH(TblLocations[[#This Row],[ODK_DateOfSubmission]]),DAY(TblLocations[[#This Row],[ODK_DateOfSubmission]]))</f>
        <v>43625</v>
      </c>
      <c r="O463" s="1" t="str">
        <f>_xlfn.CONCAT( YEAR(TblLocations[[#This Row],[ODK_DateOfSubmission]]), "-",TEXT( MONTH(TblLocations[[#This Row],[ODK_DateOfSubmission]]),"00"))</f>
        <v>2019-06</v>
      </c>
    </row>
    <row r="464" spans="1:15" x14ac:dyDescent="0.25">
      <c r="A464" s="1">
        <v>2701008</v>
      </c>
      <c r="C464" s="1">
        <v>17776</v>
      </c>
      <c r="D464" s="63">
        <v>43615</v>
      </c>
      <c r="E464" s="54" t="s">
        <v>541</v>
      </c>
      <c r="F464" s="56" t="s">
        <v>72</v>
      </c>
      <c r="G464" s="56" t="s">
        <v>115</v>
      </c>
      <c r="H464" s="56" t="s">
        <v>908</v>
      </c>
      <c r="I464" s="56" t="s">
        <v>909</v>
      </c>
      <c r="J464" s="54" t="s">
        <v>910</v>
      </c>
      <c r="K464" s="1">
        <v>36.727823778000001</v>
      </c>
      <c r="L464" s="1">
        <v>44.016086286300002</v>
      </c>
      <c r="M464" s="1">
        <v>5</v>
      </c>
      <c r="N464" s="9">
        <f>DATE(YEAR(TblLocations[[#This Row],[ODK_DateOfSubmission]]),MONTH(TblLocations[[#This Row],[ODK_DateOfSubmission]]),DAY(TblLocations[[#This Row],[ODK_DateOfSubmission]]))</f>
        <v>43615</v>
      </c>
      <c r="O464" s="1" t="str">
        <f>_xlfn.CONCAT( YEAR(TblLocations[[#This Row],[ODK_DateOfSubmission]]), "-",TEXT( MONTH(TblLocations[[#This Row],[ODK_DateOfSubmission]]),"00"))</f>
        <v>2019-05</v>
      </c>
    </row>
    <row r="465" spans="1:15" x14ac:dyDescent="0.25">
      <c r="A465" s="1">
        <v>2704002</v>
      </c>
      <c r="C465" s="1">
        <v>17752</v>
      </c>
      <c r="D465" s="63">
        <v>43633</v>
      </c>
      <c r="E465" s="54" t="s">
        <v>541</v>
      </c>
      <c r="F465" s="56" t="s">
        <v>72</v>
      </c>
      <c r="G465" s="56" t="s">
        <v>107</v>
      </c>
      <c r="H465" s="56" t="s">
        <v>911</v>
      </c>
      <c r="I465" s="56" t="s">
        <v>912</v>
      </c>
      <c r="J465" s="54" t="s">
        <v>913</v>
      </c>
      <c r="K465" s="1">
        <v>36.723429837700003</v>
      </c>
      <c r="L465" s="1">
        <v>43.2520512595</v>
      </c>
      <c r="M465" s="1">
        <v>12</v>
      </c>
      <c r="N465" s="9">
        <f>DATE(YEAR(TblLocations[[#This Row],[ODK_DateOfSubmission]]),MONTH(TblLocations[[#This Row],[ODK_DateOfSubmission]]),DAY(TblLocations[[#This Row],[ODK_DateOfSubmission]]))</f>
        <v>43633</v>
      </c>
      <c r="O465" s="1" t="str">
        <f>_xlfn.CONCAT( YEAR(TblLocations[[#This Row],[ODK_DateOfSubmission]]), "-",TEXT( MONTH(TblLocations[[#This Row],[ODK_DateOfSubmission]]),"00"))</f>
        <v>2019-06</v>
      </c>
    </row>
    <row r="466" spans="1:15" x14ac:dyDescent="0.25">
      <c r="A466" s="1">
        <v>2704007</v>
      </c>
      <c r="C466" s="1">
        <v>25945</v>
      </c>
      <c r="D466" s="63">
        <v>43632</v>
      </c>
      <c r="E466" s="54" t="s">
        <v>541</v>
      </c>
      <c r="F466" s="56" t="s">
        <v>72</v>
      </c>
      <c r="G466" s="56" t="s">
        <v>107</v>
      </c>
      <c r="H466" s="56" t="s">
        <v>911</v>
      </c>
      <c r="I466" s="56" t="s">
        <v>914</v>
      </c>
      <c r="J466" s="54" t="s">
        <v>915</v>
      </c>
      <c r="K466" s="1">
        <v>36.714843601799998</v>
      </c>
      <c r="L466" s="1">
        <v>43.294486213200003</v>
      </c>
      <c r="M466" s="1">
        <v>3</v>
      </c>
      <c r="N466" s="9">
        <f>DATE(YEAR(TblLocations[[#This Row],[ODK_DateOfSubmission]]),MONTH(TblLocations[[#This Row],[ODK_DateOfSubmission]]),DAY(TblLocations[[#This Row],[ODK_DateOfSubmission]]))</f>
        <v>43632</v>
      </c>
      <c r="O466" s="1" t="str">
        <f>_xlfn.CONCAT( YEAR(TblLocations[[#This Row],[ODK_DateOfSubmission]]), "-",TEXT( MONTH(TblLocations[[#This Row],[ODK_DateOfSubmission]]),"00"))</f>
        <v>2019-06</v>
      </c>
    </row>
    <row r="467" spans="1:15" x14ac:dyDescent="0.25">
      <c r="A467" s="1">
        <v>2704011</v>
      </c>
      <c r="C467" s="1">
        <v>18058</v>
      </c>
      <c r="D467" s="63">
        <v>43626</v>
      </c>
      <c r="E467" s="54" t="s">
        <v>541</v>
      </c>
      <c r="F467" s="56" t="s">
        <v>72</v>
      </c>
      <c r="G467" s="56" t="s">
        <v>107</v>
      </c>
      <c r="H467" s="56" t="s">
        <v>916</v>
      </c>
      <c r="I467" s="56" t="s">
        <v>916</v>
      </c>
      <c r="J467" s="54" t="s">
        <v>917</v>
      </c>
      <c r="K467" s="1">
        <v>36.588096791200002</v>
      </c>
      <c r="L467" s="1">
        <v>43.526276012399997</v>
      </c>
      <c r="M467" s="1">
        <v>8</v>
      </c>
      <c r="N467" s="9">
        <f>DATE(YEAR(TblLocations[[#This Row],[ODK_DateOfSubmission]]),MONTH(TblLocations[[#This Row],[ODK_DateOfSubmission]]),DAY(TblLocations[[#This Row],[ODK_DateOfSubmission]]))</f>
        <v>43626</v>
      </c>
      <c r="O467" s="1" t="str">
        <f>_xlfn.CONCAT( YEAR(TblLocations[[#This Row],[ODK_DateOfSubmission]]), "-",TEXT( MONTH(TblLocations[[#This Row],[ODK_DateOfSubmission]]),"00"))</f>
        <v>2019-06</v>
      </c>
    </row>
    <row r="468" spans="1:15" x14ac:dyDescent="0.25">
      <c r="A468" s="1">
        <v>2706265</v>
      </c>
      <c r="C468" s="1">
        <v>33247</v>
      </c>
      <c r="D468" s="63">
        <v>43594</v>
      </c>
      <c r="E468" s="54" t="s">
        <v>541</v>
      </c>
      <c r="F468" s="56" t="s">
        <v>72</v>
      </c>
      <c r="G468" s="56" t="s">
        <v>100</v>
      </c>
      <c r="H468" s="56" t="s">
        <v>326</v>
      </c>
      <c r="I468" s="56" t="s">
        <v>390</v>
      </c>
      <c r="J468" s="54" t="s">
        <v>391</v>
      </c>
      <c r="K468" s="1">
        <v>36.326455383599999</v>
      </c>
      <c r="L468" s="1">
        <v>43.147807382499998</v>
      </c>
      <c r="M468" s="1">
        <v>11</v>
      </c>
      <c r="N468" s="9">
        <f>DATE(YEAR(TblLocations[[#This Row],[ODK_DateOfSubmission]]),MONTH(TblLocations[[#This Row],[ODK_DateOfSubmission]]),DAY(TblLocations[[#This Row],[ODK_DateOfSubmission]]))</f>
        <v>43594</v>
      </c>
      <c r="O468" s="1" t="str">
        <f>_xlfn.CONCAT( YEAR(TblLocations[[#This Row],[ODK_DateOfSubmission]]), "-",TEXT( MONTH(TblLocations[[#This Row],[ODK_DateOfSubmission]]),"00"))</f>
        <v>2019-05</v>
      </c>
    </row>
    <row r="469" spans="1:15" x14ac:dyDescent="0.25">
      <c r="A469" s="1">
        <v>2707004</v>
      </c>
      <c r="C469" s="1">
        <v>17845</v>
      </c>
      <c r="D469" s="63">
        <v>43615</v>
      </c>
      <c r="E469" s="54" t="s">
        <v>541</v>
      </c>
      <c r="F469" s="56" t="s">
        <v>72</v>
      </c>
      <c r="G469" s="56" t="s">
        <v>97</v>
      </c>
      <c r="H469" s="56" t="s">
        <v>405</v>
      </c>
      <c r="I469" s="56" t="s">
        <v>406</v>
      </c>
      <c r="J469" s="54" t="s">
        <v>407</v>
      </c>
      <c r="K469" s="1">
        <v>36.464740753699999</v>
      </c>
      <c r="L469" s="1">
        <v>41.627578613600001</v>
      </c>
      <c r="M469" s="1">
        <v>123</v>
      </c>
      <c r="N469" s="9">
        <f>DATE(YEAR(TblLocations[[#This Row],[ODK_DateOfSubmission]]),MONTH(TblLocations[[#This Row],[ODK_DateOfSubmission]]),DAY(TblLocations[[#This Row],[ODK_DateOfSubmission]]))</f>
        <v>43615</v>
      </c>
      <c r="O469" s="1" t="str">
        <f>_xlfn.CONCAT( YEAR(TblLocations[[#This Row],[ODK_DateOfSubmission]]), "-",TEXT( MONTH(TblLocations[[#This Row],[ODK_DateOfSubmission]]),"00"))</f>
        <v>2019-05</v>
      </c>
    </row>
    <row r="470" spans="1:15" x14ac:dyDescent="0.25">
      <c r="A470" s="1">
        <v>2707005</v>
      </c>
      <c r="C470" s="1">
        <v>17928</v>
      </c>
      <c r="D470" s="63">
        <v>43629</v>
      </c>
      <c r="E470" s="54" t="s">
        <v>541</v>
      </c>
      <c r="F470" s="56" t="s">
        <v>72</v>
      </c>
      <c r="G470" s="56" t="s">
        <v>97</v>
      </c>
      <c r="H470" s="56" t="s">
        <v>405</v>
      </c>
      <c r="I470" s="56" t="s">
        <v>408</v>
      </c>
      <c r="J470" s="54" t="s">
        <v>409</v>
      </c>
      <c r="K470" s="1">
        <v>36.465939840499999</v>
      </c>
      <c r="L470" s="1">
        <v>41.713385327300003</v>
      </c>
      <c r="M470" s="1">
        <v>130</v>
      </c>
      <c r="N470" s="9">
        <f>DATE(YEAR(TblLocations[[#This Row],[ODK_DateOfSubmission]]),MONTH(TblLocations[[#This Row],[ODK_DateOfSubmission]]),DAY(TblLocations[[#This Row],[ODK_DateOfSubmission]]))</f>
        <v>43629</v>
      </c>
      <c r="O470" s="1" t="str">
        <f>_xlfn.CONCAT( YEAR(TblLocations[[#This Row],[ODK_DateOfSubmission]]), "-",TEXT( MONTH(TblLocations[[#This Row],[ODK_DateOfSubmission]]),"00"))</f>
        <v>2019-06</v>
      </c>
    </row>
    <row r="471" spans="1:15" x14ac:dyDescent="0.25">
      <c r="A471" s="1">
        <v>2707006</v>
      </c>
      <c r="C471" s="1">
        <v>27283</v>
      </c>
      <c r="D471" s="63">
        <v>43620</v>
      </c>
      <c r="E471" s="54" t="s">
        <v>541</v>
      </c>
      <c r="F471" s="56" t="s">
        <v>72</v>
      </c>
      <c r="G471" s="56" t="s">
        <v>97</v>
      </c>
      <c r="H471" s="56" t="s">
        <v>405</v>
      </c>
      <c r="I471" s="56" t="s">
        <v>410</v>
      </c>
      <c r="J471" s="54" t="s">
        <v>411</v>
      </c>
      <c r="K471" s="1">
        <v>36.470173343900001</v>
      </c>
      <c r="L471" s="1">
        <v>41.738118462099997</v>
      </c>
      <c r="M471" s="1">
        <v>60</v>
      </c>
      <c r="N471" s="9">
        <f>DATE(YEAR(TblLocations[[#This Row],[ODK_DateOfSubmission]]),MONTH(TblLocations[[#This Row],[ODK_DateOfSubmission]]),DAY(TblLocations[[#This Row],[ODK_DateOfSubmission]]))</f>
        <v>43620</v>
      </c>
      <c r="O471" s="1" t="str">
        <f>_xlfn.CONCAT( YEAR(TblLocations[[#This Row],[ODK_DateOfSubmission]]), "-",TEXT( MONTH(TblLocations[[#This Row],[ODK_DateOfSubmission]]),"00"))</f>
        <v>2019-06</v>
      </c>
    </row>
    <row r="472" spans="1:15" x14ac:dyDescent="0.25">
      <c r="A472" s="1">
        <v>2707007</v>
      </c>
      <c r="C472" s="1">
        <v>27284</v>
      </c>
      <c r="D472" s="63">
        <v>43604</v>
      </c>
      <c r="E472" s="54" t="s">
        <v>541</v>
      </c>
      <c r="F472" s="56" t="s">
        <v>72</v>
      </c>
      <c r="G472" s="56" t="s">
        <v>97</v>
      </c>
      <c r="H472" s="56" t="s">
        <v>405</v>
      </c>
      <c r="I472" s="56" t="s">
        <v>412</v>
      </c>
      <c r="J472" s="54" t="s">
        <v>413</v>
      </c>
      <c r="K472" s="1">
        <v>36.490920780000003</v>
      </c>
      <c r="L472" s="1">
        <v>41.808304577900003</v>
      </c>
      <c r="M472" s="1">
        <v>50</v>
      </c>
      <c r="N472" s="9">
        <f>DATE(YEAR(TblLocations[[#This Row],[ODK_DateOfSubmission]]),MONTH(TblLocations[[#This Row],[ODK_DateOfSubmission]]),DAY(TblLocations[[#This Row],[ODK_DateOfSubmission]]))</f>
        <v>43604</v>
      </c>
      <c r="O472" s="1" t="str">
        <f>_xlfn.CONCAT( YEAR(TblLocations[[#This Row],[ODK_DateOfSubmission]]), "-",TEXT( MONTH(TblLocations[[#This Row],[ODK_DateOfSubmission]]),"00"))</f>
        <v>2019-05</v>
      </c>
    </row>
    <row r="473" spans="1:15" x14ac:dyDescent="0.25">
      <c r="A473" s="1">
        <v>2707008</v>
      </c>
      <c r="C473" s="1">
        <v>27285</v>
      </c>
      <c r="D473" s="63">
        <v>43615</v>
      </c>
      <c r="E473" s="54" t="s">
        <v>541</v>
      </c>
      <c r="F473" s="56" t="s">
        <v>72</v>
      </c>
      <c r="G473" s="56" t="s">
        <v>97</v>
      </c>
      <c r="H473" s="56" t="s">
        <v>405</v>
      </c>
      <c r="I473" s="56" t="s">
        <v>918</v>
      </c>
      <c r="J473" s="54" t="s">
        <v>415</v>
      </c>
      <c r="K473" s="1">
        <v>36.4943673864</v>
      </c>
      <c r="L473" s="1">
        <v>41.868206134399998</v>
      </c>
      <c r="M473" s="1">
        <v>115</v>
      </c>
      <c r="N473" s="9">
        <f>DATE(YEAR(TblLocations[[#This Row],[ODK_DateOfSubmission]]),MONTH(TblLocations[[#This Row],[ODK_DateOfSubmission]]),DAY(TblLocations[[#This Row],[ODK_DateOfSubmission]]))</f>
        <v>43615</v>
      </c>
      <c r="O473" s="1" t="str">
        <f>_xlfn.CONCAT( YEAR(TblLocations[[#This Row],[ODK_DateOfSubmission]]), "-",TEXT( MONTH(TblLocations[[#This Row],[ODK_DateOfSubmission]]),"00"))</f>
        <v>2019-05</v>
      </c>
    </row>
    <row r="474" spans="1:15" x14ac:dyDescent="0.25">
      <c r="A474" s="1">
        <v>2707009</v>
      </c>
      <c r="C474" s="1">
        <v>18048</v>
      </c>
      <c r="D474" s="63">
        <v>43612</v>
      </c>
      <c r="E474" s="54" t="s">
        <v>541</v>
      </c>
      <c r="F474" s="56" t="s">
        <v>72</v>
      </c>
      <c r="G474" s="56" t="s">
        <v>97</v>
      </c>
      <c r="H474" s="56" t="s">
        <v>405</v>
      </c>
      <c r="I474" s="56" t="s">
        <v>919</v>
      </c>
      <c r="J474" s="54" t="s">
        <v>920</v>
      </c>
      <c r="K474" s="1">
        <v>36.505729519299997</v>
      </c>
      <c r="L474" s="1">
        <v>41.957361991200003</v>
      </c>
      <c r="M474" s="1">
        <v>70</v>
      </c>
      <c r="N474" s="9">
        <f>DATE(YEAR(TblLocations[[#This Row],[ODK_DateOfSubmission]]),MONTH(TblLocations[[#This Row],[ODK_DateOfSubmission]]),DAY(TblLocations[[#This Row],[ODK_DateOfSubmission]]))</f>
        <v>43612</v>
      </c>
      <c r="O474" s="1" t="str">
        <f>_xlfn.CONCAT( YEAR(TblLocations[[#This Row],[ODK_DateOfSubmission]]), "-",TEXT( MONTH(TblLocations[[#This Row],[ODK_DateOfSubmission]]),"00"))</f>
        <v>2019-05</v>
      </c>
    </row>
    <row r="475" spans="1:15" x14ac:dyDescent="0.25">
      <c r="A475" s="1">
        <v>2707011</v>
      </c>
      <c r="C475" s="1">
        <v>27288</v>
      </c>
      <c r="D475" s="63">
        <v>43628</v>
      </c>
      <c r="E475" s="54" t="s">
        <v>541</v>
      </c>
      <c r="F475" s="56" t="s">
        <v>72</v>
      </c>
      <c r="G475" s="56" t="s">
        <v>97</v>
      </c>
      <c r="H475" s="56" t="s">
        <v>405</v>
      </c>
      <c r="I475" s="56" t="s">
        <v>921</v>
      </c>
      <c r="J475" s="54" t="s">
        <v>922</v>
      </c>
      <c r="K475" s="1">
        <v>36.377164634400003</v>
      </c>
      <c r="L475" s="1">
        <v>41.687696773299997</v>
      </c>
      <c r="M475" s="1">
        <v>25</v>
      </c>
      <c r="N475" s="9">
        <f>DATE(YEAR(TblLocations[[#This Row],[ODK_DateOfSubmission]]),MONTH(TblLocations[[#This Row],[ODK_DateOfSubmission]]),DAY(TblLocations[[#This Row],[ODK_DateOfSubmission]]))</f>
        <v>43628</v>
      </c>
      <c r="O475" s="1" t="str">
        <f>_xlfn.CONCAT( YEAR(TblLocations[[#This Row],[ODK_DateOfSubmission]]), "-",TEXT( MONTH(TblLocations[[#This Row],[ODK_DateOfSubmission]]),"00"))</f>
        <v>2019-06</v>
      </c>
    </row>
    <row r="476" spans="1:15" x14ac:dyDescent="0.25">
      <c r="A476" s="1">
        <v>2707012</v>
      </c>
      <c r="C476" s="1">
        <v>27358</v>
      </c>
      <c r="D476" s="63">
        <v>43627</v>
      </c>
      <c r="E476" s="54" t="s">
        <v>541</v>
      </c>
      <c r="F476" s="56" t="s">
        <v>72</v>
      </c>
      <c r="G476" s="56" t="s">
        <v>97</v>
      </c>
      <c r="H476" s="56" t="s">
        <v>405</v>
      </c>
      <c r="I476" s="56" t="s">
        <v>923</v>
      </c>
      <c r="J476" s="54" t="s">
        <v>924</v>
      </c>
      <c r="K476" s="1">
        <v>36.371528912400002</v>
      </c>
      <c r="L476" s="1">
        <v>41.725110782400002</v>
      </c>
      <c r="M476" s="1">
        <v>15</v>
      </c>
      <c r="N476" s="9">
        <f>DATE(YEAR(TblLocations[[#This Row],[ODK_DateOfSubmission]]),MONTH(TblLocations[[#This Row],[ODK_DateOfSubmission]]),DAY(TblLocations[[#This Row],[ODK_DateOfSubmission]]))</f>
        <v>43627</v>
      </c>
      <c r="O476" s="1" t="str">
        <f>_xlfn.CONCAT( YEAR(TblLocations[[#This Row],[ODK_DateOfSubmission]]), "-",TEXT( MONTH(TblLocations[[#This Row],[ODK_DateOfSubmission]]),"00"))</f>
        <v>2019-06</v>
      </c>
    </row>
    <row r="477" spans="1:15" x14ac:dyDescent="0.25">
      <c r="A477" s="1">
        <v>2707013</v>
      </c>
      <c r="C477" s="1">
        <v>27359</v>
      </c>
      <c r="D477" s="63">
        <v>43625</v>
      </c>
      <c r="E477" s="54" t="s">
        <v>541</v>
      </c>
      <c r="F477" s="56" t="s">
        <v>72</v>
      </c>
      <c r="G477" s="56" t="s">
        <v>97</v>
      </c>
      <c r="H477" s="56" t="s">
        <v>405</v>
      </c>
      <c r="I477" s="56" t="s">
        <v>925</v>
      </c>
      <c r="J477" s="54" t="s">
        <v>926</v>
      </c>
      <c r="K477" s="1">
        <v>36.371488765499997</v>
      </c>
      <c r="L477" s="1">
        <v>41.712652812599998</v>
      </c>
      <c r="M477" s="1">
        <v>15</v>
      </c>
      <c r="N477" s="9">
        <f>DATE(YEAR(TblLocations[[#This Row],[ODK_DateOfSubmission]]),MONTH(TblLocations[[#This Row],[ODK_DateOfSubmission]]),DAY(TblLocations[[#This Row],[ODK_DateOfSubmission]]))</f>
        <v>43625</v>
      </c>
      <c r="O477" s="1" t="str">
        <f>_xlfn.CONCAT( YEAR(TblLocations[[#This Row],[ODK_DateOfSubmission]]), "-",TEXT( MONTH(TblLocations[[#This Row],[ODK_DateOfSubmission]]),"00"))</f>
        <v>2019-06</v>
      </c>
    </row>
    <row r="478" spans="1:15" x14ac:dyDescent="0.25">
      <c r="A478" s="1">
        <v>2707014</v>
      </c>
      <c r="C478" s="1">
        <v>17694</v>
      </c>
      <c r="D478" s="63">
        <v>43618</v>
      </c>
      <c r="E478" s="54" t="s">
        <v>541</v>
      </c>
      <c r="F478" s="56" t="s">
        <v>72</v>
      </c>
      <c r="G478" s="56" t="s">
        <v>97</v>
      </c>
      <c r="H478" s="56" t="s">
        <v>405</v>
      </c>
      <c r="I478" s="56" t="s">
        <v>416</v>
      </c>
      <c r="J478" s="54" t="s">
        <v>417</v>
      </c>
      <c r="K478" s="1">
        <v>36.453664677200003</v>
      </c>
      <c r="L478" s="1">
        <v>41.758255044099997</v>
      </c>
      <c r="M478" s="1">
        <v>8</v>
      </c>
      <c r="N478" s="9">
        <f>DATE(YEAR(TblLocations[[#This Row],[ODK_DateOfSubmission]]),MONTH(TblLocations[[#This Row],[ODK_DateOfSubmission]]),DAY(TblLocations[[#This Row],[ODK_DateOfSubmission]]))</f>
        <v>43618</v>
      </c>
      <c r="O478" s="1" t="str">
        <f>_xlfn.CONCAT( YEAR(TblLocations[[#This Row],[ODK_DateOfSubmission]]), "-",TEXT( MONTH(TblLocations[[#This Row],[ODK_DateOfSubmission]]),"00"))</f>
        <v>2019-06</v>
      </c>
    </row>
    <row r="479" spans="1:15" x14ac:dyDescent="0.25">
      <c r="A479" s="1">
        <v>2707019</v>
      </c>
      <c r="C479" s="1">
        <v>27364</v>
      </c>
      <c r="D479" s="63">
        <v>43626</v>
      </c>
      <c r="E479" s="54" t="s">
        <v>541</v>
      </c>
      <c r="F479" s="56" t="s">
        <v>72</v>
      </c>
      <c r="G479" s="56" t="s">
        <v>97</v>
      </c>
      <c r="H479" s="56" t="s">
        <v>405</v>
      </c>
      <c r="I479" s="56" t="s">
        <v>927</v>
      </c>
      <c r="J479" s="54" t="s">
        <v>928</v>
      </c>
      <c r="K479" s="1">
        <v>36.372352709399998</v>
      </c>
      <c r="L479" s="1">
        <v>41.7071758473</v>
      </c>
      <c r="M479" s="1">
        <v>25</v>
      </c>
      <c r="N479" s="9">
        <f>DATE(YEAR(TblLocations[[#This Row],[ODK_DateOfSubmission]]),MONTH(TblLocations[[#This Row],[ODK_DateOfSubmission]]),DAY(TblLocations[[#This Row],[ODK_DateOfSubmission]]))</f>
        <v>43626</v>
      </c>
      <c r="O479" s="1" t="str">
        <f>_xlfn.CONCAT( YEAR(TblLocations[[#This Row],[ODK_DateOfSubmission]]), "-",TEXT( MONTH(TblLocations[[#This Row],[ODK_DateOfSubmission]]),"00"))</f>
        <v>2019-06</v>
      </c>
    </row>
    <row r="480" spans="1:15" x14ac:dyDescent="0.25">
      <c r="A480" s="1">
        <v>2707021</v>
      </c>
      <c r="C480" s="1">
        <v>27366</v>
      </c>
      <c r="D480" s="63">
        <v>43605</v>
      </c>
      <c r="E480" s="54" t="s">
        <v>541</v>
      </c>
      <c r="F480" s="56" t="s">
        <v>72</v>
      </c>
      <c r="G480" s="56" t="s">
        <v>97</v>
      </c>
      <c r="H480" s="56" t="s">
        <v>405</v>
      </c>
      <c r="I480" s="56" t="s">
        <v>420</v>
      </c>
      <c r="J480" s="54" t="s">
        <v>421</v>
      </c>
      <c r="K480" s="1">
        <v>36.428698603699999</v>
      </c>
      <c r="L480" s="1">
        <v>41.698919140199997</v>
      </c>
      <c r="M480" s="1">
        <v>17</v>
      </c>
      <c r="N480" s="9">
        <f>DATE(YEAR(TblLocations[[#This Row],[ODK_DateOfSubmission]]),MONTH(TblLocations[[#This Row],[ODK_DateOfSubmission]]),DAY(TblLocations[[#This Row],[ODK_DateOfSubmission]]))</f>
        <v>43605</v>
      </c>
      <c r="O480" s="1" t="str">
        <f>_xlfn.CONCAT( YEAR(TblLocations[[#This Row],[ODK_DateOfSubmission]]), "-",TEXT( MONTH(TblLocations[[#This Row],[ODK_DateOfSubmission]]),"00"))</f>
        <v>2019-05</v>
      </c>
    </row>
    <row r="481" spans="1:15" x14ac:dyDescent="0.25">
      <c r="A481" s="1">
        <v>2707022</v>
      </c>
      <c r="C481" s="1">
        <v>27396</v>
      </c>
      <c r="D481" s="63">
        <v>43618</v>
      </c>
      <c r="E481" s="54" t="s">
        <v>541</v>
      </c>
      <c r="F481" s="56" t="s">
        <v>72</v>
      </c>
      <c r="G481" s="56" t="s">
        <v>97</v>
      </c>
      <c r="H481" s="56" t="s">
        <v>405</v>
      </c>
      <c r="I481" s="56" t="s">
        <v>422</v>
      </c>
      <c r="J481" s="54" t="s">
        <v>423</v>
      </c>
      <c r="K481" s="1">
        <v>36.448735759800002</v>
      </c>
      <c r="L481" s="1">
        <v>41.756054001300001</v>
      </c>
      <c r="M481" s="1">
        <v>12</v>
      </c>
      <c r="N481" s="9">
        <f>DATE(YEAR(TblLocations[[#This Row],[ODK_DateOfSubmission]]),MONTH(TblLocations[[#This Row],[ODK_DateOfSubmission]]),DAY(TblLocations[[#This Row],[ODK_DateOfSubmission]]))</f>
        <v>43618</v>
      </c>
      <c r="O481" s="1" t="str">
        <f>_xlfn.CONCAT( YEAR(TblLocations[[#This Row],[ODK_DateOfSubmission]]), "-",TEXT( MONTH(TblLocations[[#This Row],[ODK_DateOfSubmission]]),"00"))</f>
        <v>2019-06</v>
      </c>
    </row>
    <row r="482" spans="1:15" x14ac:dyDescent="0.25">
      <c r="A482" s="1">
        <v>2707025</v>
      </c>
      <c r="C482" s="1">
        <v>27399</v>
      </c>
      <c r="D482" s="63">
        <v>43600</v>
      </c>
      <c r="E482" s="54" t="s">
        <v>541</v>
      </c>
      <c r="F482" s="56" t="s">
        <v>72</v>
      </c>
      <c r="G482" s="56" t="s">
        <v>97</v>
      </c>
      <c r="H482" s="56" t="s">
        <v>405</v>
      </c>
      <c r="I482" s="56" t="s">
        <v>426</v>
      </c>
      <c r="J482" s="54" t="s">
        <v>427</v>
      </c>
      <c r="K482" s="1">
        <v>36.429840782900001</v>
      </c>
      <c r="L482" s="1">
        <v>41.868082333099998</v>
      </c>
      <c r="M482" s="1">
        <v>80</v>
      </c>
      <c r="N482" s="9">
        <f>DATE(YEAR(TblLocations[[#This Row],[ODK_DateOfSubmission]]),MONTH(TblLocations[[#This Row],[ODK_DateOfSubmission]]),DAY(TblLocations[[#This Row],[ODK_DateOfSubmission]]))</f>
        <v>43600</v>
      </c>
      <c r="O482" s="1" t="str">
        <f>_xlfn.CONCAT( YEAR(TblLocations[[#This Row],[ODK_DateOfSubmission]]), "-",TEXT( MONTH(TblLocations[[#This Row],[ODK_DateOfSubmission]]),"00"))</f>
        <v>2019-05</v>
      </c>
    </row>
    <row r="483" spans="1:15" x14ac:dyDescent="0.25">
      <c r="A483" s="1">
        <v>2707026</v>
      </c>
      <c r="C483" s="1">
        <v>27400</v>
      </c>
      <c r="D483" s="63">
        <v>43625</v>
      </c>
      <c r="E483" s="54" t="s">
        <v>541</v>
      </c>
      <c r="F483" s="56" t="s">
        <v>72</v>
      </c>
      <c r="G483" s="56" t="s">
        <v>97</v>
      </c>
      <c r="H483" s="56" t="s">
        <v>405</v>
      </c>
      <c r="I483" s="56" t="s">
        <v>929</v>
      </c>
      <c r="J483" s="54" t="s">
        <v>930</v>
      </c>
      <c r="K483" s="1">
        <v>36.375917933399997</v>
      </c>
      <c r="L483" s="1">
        <v>41.715414026200001</v>
      </c>
      <c r="M483" s="1">
        <v>30</v>
      </c>
      <c r="N483" s="9">
        <f>DATE(YEAR(TblLocations[[#This Row],[ODK_DateOfSubmission]]),MONTH(TblLocations[[#This Row],[ODK_DateOfSubmission]]),DAY(TblLocations[[#This Row],[ODK_DateOfSubmission]]))</f>
        <v>43625</v>
      </c>
      <c r="O483" s="1" t="str">
        <f>_xlfn.CONCAT( YEAR(TblLocations[[#This Row],[ODK_DateOfSubmission]]), "-",TEXT( MONTH(TblLocations[[#This Row],[ODK_DateOfSubmission]]),"00"))</f>
        <v>2019-06</v>
      </c>
    </row>
    <row r="484" spans="1:15" x14ac:dyDescent="0.25">
      <c r="A484" s="1">
        <v>2707029</v>
      </c>
      <c r="C484" s="1">
        <v>27403</v>
      </c>
      <c r="D484" s="63">
        <v>43612</v>
      </c>
      <c r="E484" s="54" t="s">
        <v>541</v>
      </c>
      <c r="F484" s="56" t="s">
        <v>72</v>
      </c>
      <c r="G484" s="56" t="s">
        <v>97</v>
      </c>
      <c r="H484" s="56" t="s">
        <v>405</v>
      </c>
      <c r="I484" s="56" t="s">
        <v>931</v>
      </c>
      <c r="J484" s="54" t="s">
        <v>932</v>
      </c>
      <c r="K484" s="1">
        <v>36.452794037099999</v>
      </c>
      <c r="L484" s="1">
        <v>41.707408143899997</v>
      </c>
      <c r="M484" s="1">
        <v>25</v>
      </c>
      <c r="N484" s="9">
        <f>DATE(YEAR(TblLocations[[#This Row],[ODK_DateOfSubmission]]),MONTH(TblLocations[[#This Row],[ODK_DateOfSubmission]]),DAY(TblLocations[[#This Row],[ODK_DateOfSubmission]]))</f>
        <v>43612</v>
      </c>
      <c r="O484" s="1" t="str">
        <f>_xlfn.CONCAT( YEAR(TblLocations[[#This Row],[ODK_DateOfSubmission]]), "-",TEXT( MONTH(TblLocations[[#This Row],[ODK_DateOfSubmission]]),"00"))</f>
        <v>2019-05</v>
      </c>
    </row>
    <row r="485" spans="1:15" x14ac:dyDescent="0.25">
      <c r="A485" s="1">
        <v>2707038</v>
      </c>
      <c r="C485" s="1">
        <v>27287</v>
      </c>
      <c r="D485" s="63">
        <v>43632</v>
      </c>
      <c r="E485" s="54" t="s">
        <v>541</v>
      </c>
      <c r="F485" s="56" t="s">
        <v>72</v>
      </c>
      <c r="G485" s="56" t="s">
        <v>97</v>
      </c>
      <c r="H485" s="56" t="s">
        <v>405</v>
      </c>
      <c r="I485" s="56" t="s">
        <v>933</v>
      </c>
      <c r="J485" s="54" t="s">
        <v>934</v>
      </c>
      <c r="K485" s="1">
        <v>36.472467276499998</v>
      </c>
      <c r="L485" s="1">
        <v>42.0158882745</v>
      </c>
      <c r="M485" s="1">
        <v>100</v>
      </c>
      <c r="N485" s="9">
        <f>DATE(YEAR(TblLocations[[#This Row],[ODK_DateOfSubmission]]),MONTH(TblLocations[[#This Row],[ODK_DateOfSubmission]]),DAY(TblLocations[[#This Row],[ODK_DateOfSubmission]]))</f>
        <v>43632</v>
      </c>
      <c r="O485" s="1" t="str">
        <f>_xlfn.CONCAT( YEAR(TblLocations[[#This Row],[ODK_DateOfSubmission]]), "-",TEXT( MONTH(TblLocations[[#This Row],[ODK_DateOfSubmission]]),"00"))</f>
        <v>2019-06</v>
      </c>
    </row>
    <row r="486" spans="1:15" x14ac:dyDescent="0.25">
      <c r="A486" s="1">
        <v>2708006</v>
      </c>
      <c r="C486" s="1">
        <v>18305</v>
      </c>
      <c r="D486" s="63">
        <v>43606</v>
      </c>
      <c r="E486" s="54" t="s">
        <v>541</v>
      </c>
      <c r="F486" s="56" t="s">
        <v>72</v>
      </c>
      <c r="G486" s="56" t="s">
        <v>93</v>
      </c>
      <c r="H486" s="56" t="s">
        <v>433</v>
      </c>
      <c r="I486" s="56" t="s">
        <v>435</v>
      </c>
      <c r="J486" s="54" t="s">
        <v>382</v>
      </c>
      <c r="K486" s="1">
        <v>36.383201999999997</v>
      </c>
      <c r="L486" s="1">
        <v>42.454825900000003</v>
      </c>
      <c r="M486" s="1">
        <v>72</v>
      </c>
      <c r="N486" s="9">
        <f>DATE(YEAR(TblLocations[[#This Row],[ODK_DateOfSubmission]]),MONTH(TblLocations[[#This Row],[ODK_DateOfSubmission]]),DAY(TblLocations[[#This Row],[ODK_DateOfSubmission]]))</f>
        <v>43606</v>
      </c>
      <c r="O486" s="1" t="str">
        <f>_xlfn.CONCAT( YEAR(TblLocations[[#This Row],[ODK_DateOfSubmission]]), "-",TEXT( MONTH(TblLocations[[#This Row],[ODK_DateOfSubmission]]),"00"))</f>
        <v>2019-05</v>
      </c>
    </row>
    <row r="487" spans="1:15" x14ac:dyDescent="0.25">
      <c r="A487" s="1">
        <v>2708007</v>
      </c>
      <c r="C487" s="1">
        <v>18309</v>
      </c>
      <c r="D487" s="63">
        <v>43606</v>
      </c>
      <c r="E487" s="54" t="s">
        <v>541</v>
      </c>
      <c r="F487" s="56" t="s">
        <v>72</v>
      </c>
      <c r="G487" s="56" t="s">
        <v>93</v>
      </c>
      <c r="H487" s="56" t="s">
        <v>433</v>
      </c>
      <c r="I487" s="56" t="s">
        <v>436</v>
      </c>
      <c r="J487" s="54" t="s">
        <v>437</v>
      </c>
      <c r="K487" s="1">
        <v>36.377371400000001</v>
      </c>
      <c r="L487" s="1">
        <v>42.457237300000003</v>
      </c>
      <c r="M487" s="1">
        <v>85</v>
      </c>
      <c r="N487" s="9">
        <f>DATE(YEAR(TblLocations[[#This Row],[ODK_DateOfSubmission]]),MONTH(TblLocations[[#This Row],[ODK_DateOfSubmission]]),DAY(TblLocations[[#This Row],[ODK_DateOfSubmission]]))</f>
        <v>43606</v>
      </c>
      <c r="O487" s="1" t="str">
        <f>_xlfn.CONCAT( YEAR(TblLocations[[#This Row],[ODK_DateOfSubmission]]), "-",TEXT( MONTH(TblLocations[[#This Row],[ODK_DateOfSubmission]]),"00"))</f>
        <v>2019-05</v>
      </c>
    </row>
    <row r="488" spans="1:15" x14ac:dyDescent="0.25">
      <c r="A488" s="1">
        <v>2708014</v>
      </c>
      <c r="C488" s="1">
        <v>25819</v>
      </c>
      <c r="D488" s="63">
        <v>43599</v>
      </c>
      <c r="E488" s="54" t="s">
        <v>541</v>
      </c>
      <c r="F488" s="56" t="s">
        <v>72</v>
      </c>
      <c r="G488" s="56" t="s">
        <v>93</v>
      </c>
      <c r="H488" s="56" t="s">
        <v>433</v>
      </c>
      <c r="I488" s="56" t="s">
        <v>935</v>
      </c>
      <c r="J488" s="54" t="s">
        <v>442</v>
      </c>
      <c r="K488" s="1">
        <v>36.375954200000002</v>
      </c>
      <c r="L488" s="1">
        <v>42.4674251</v>
      </c>
      <c r="M488" s="1">
        <v>120</v>
      </c>
      <c r="N488" s="9">
        <f>DATE(YEAR(TblLocations[[#This Row],[ODK_DateOfSubmission]]),MONTH(TblLocations[[#This Row],[ODK_DateOfSubmission]]),DAY(TblLocations[[#This Row],[ODK_DateOfSubmission]]))</f>
        <v>43599</v>
      </c>
      <c r="O488" s="1" t="str">
        <f>_xlfn.CONCAT( YEAR(TblLocations[[#This Row],[ODK_DateOfSubmission]]), "-",TEXT( MONTH(TblLocations[[#This Row],[ODK_DateOfSubmission]]),"00"))</f>
        <v>2019-05</v>
      </c>
    </row>
    <row r="489" spans="1:15" x14ac:dyDescent="0.25">
      <c r="A489" s="1">
        <v>2708128</v>
      </c>
      <c r="C489" s="1">
        <v>17440</v>
      </c>
      <c r="D489" s="63">
        <v>43626</v>
      </c>
      <c r="E489" s="54" t="s">
        <v>541</v>
      </c>
      <c r="F489" s="56" t="s">
        <v>72</v>
      </c>
      <c r="G489" s="56" t="s">
        <v>93</v>
      </c>
      <c r="H489" s="56" t="s">
        <v>433</v>
      </c>
      <c r="I489" s="56" t="s">
        <v>456</v>
      </c>
      <c r="J489" s="54" t="s">
        <v>457</v>
      </c>
      <c r="K489" s="1">
        <v>36.382869999999997</v>
      </c>
      <c r="L489" s="1">
        <v>42.4505993</v>
      </c>
      <c r="M489" s="1">
        <v>90</v>
      </c>
      <c r="N489" s="9">
        <f>DATE(YEAR(TblLocations[[#This Row],[ODK_DateOfSubmission]]),MONTH(TblLocations[[#This Row],[ODK_DateOfSubmission]]),DAY(TblLocations[[#This Row],[ODK_DateOfSubmission]]))</f>
        <v>43626</v>
      </c>
      <c r="O489" s="1" t="str">
        <f>_xlfn.CONCAT( YEAR(TblLocations[[#This Row],[ODK_DateOfSubmission]]), "-",TEXT( MONTH(TblLocations[[#This Row],[ODK_DateOfSubmission]]),"00"))</f>
        <v>2019-06</v>
      </c>
    </row>
    <row r="490" spans="1:15" x14ac:dyDescent="0.25">
      <c r="A490" s="1">
        <v>2708129</v>
      </c>
      <c r="C490" s="1">
        <v>18006</v>
      </c>
      <c r="D490" s="63">
        <v>43626</v>
      </c>
      <c r="E490" s="54" t="s">
        <v>541</v>
      </c>
      <c r="F490" s="56" t="s">
        <v>72</v>
      </c>
      <c r="G490" s="56" t="s">
        <v>93</v>
      </c>
      <c r="H490" s="56" t="s">
        <v>433</v>
      </c>
      <c r="I490" s="56" t="s">
        <v>222</v>
      </c>
      <c r="J490" s="54" t="s">
        <v>223</v>
      </c>
      <c r="K490" s="1">
        <v>36.371630000000003</v>
      </c>
      <c r="L490" s="1">
        <v>42.459803600000001</v>
      </c>
      <c r="M490" s="1">
        <v>200</v>
      </c>
      <c r="N490" s="9">
        <f>DATE(YEAR(TblLocations[[#This Row],[ODK_DateOfSubmission]]),MONTH(TblLocations[[#This Row],[ODK_DateOfSubmission]]),DAY(TblLocations[[#This Row],[ODK_DateOfSubmission]]))</f>
        <v>43626</v>
      </c>
      <c r="O490" s="1" t="str">
        <f>_xlfn.CONCAT( YEAR(TblLocations[[#This Row],[ODK_DateOfSubmission]]), "-",TEXT( MONTH(TblLocations[[#This Row],[ODK_DateOfSubmission]]),"00"))</f>
        <v>2019-06</v>
      </c>
    </row>
    <row r="491" spans="1:15" x14ac:dyDescent="0.25">
      <c r="A491" s="1">
        <v>2708139</v>
      </c>
      <c r="C491" s="1">
        <v>33277</v>
      </c>
      <c r="D491" s="63">
        <v>43599</v>
      </c>
      <c r="E491" s="54" t="s">
        <v>541</v>
      </c>
      <c r="F491" s="56" t="s">
        <v>72</v>
      </c>
      <c r="G491" s="56" t="s">
        <v>93</v>
      </c>
      <c r="H491" s="56" t="s">
        <v>433</v>
      </c>
      <c r="I491" s="56" t="s">
        <v>464</v>
      </c>
      <c r="J491" s="54" t="s">
        <v>465</v>
      </c>
      <c r="K491" s="1">
        <v>36.379800000000003</v>
      </c>
      <c r="L491" s="1">
        <v>42.463825200000002</v>
      </c>
      <c r="M491" s="1">
        <v>132</v>
      </c>
      <c r="N491" s="9">
        <f>DATE(YEAR(TblLocations[[#This Row],[ODK_DateOfSubmission]]),MONTH(TblLocations[[#This Row],[ODK_DateOfSubmission]]),DAY(TblLocations[[#This Row],[ODK_DateOfSubmission]]))</f>
        <v>43599</v>
      </c>
      <c r="O491" s="1" t="str">
        <f>_xlfn.CONCAT( YEAR(TblLocations[[#This Row],[ODK_DateOfSubmission]]), "-",TEXT( MONTH(TblLocations[[#This Row],[ODK_DateOfSubmission]]),"00"))</f>
        <v>2019-05</v>
      </c>
    </row>
    <row r="492" spans="1:15" x14ac:dyDescent="0.25">
      <c r="A492" s="1">
        <v>2708140</v>
      </c>
      <c r="C492" s="1">
        <v>33278</v>
      </c>
      <c r="D492" s="63">
        <v>43626</v>
      </c>
      <c r="E492" s="54" t="s">
        <v>541</v>
      </c>
      <c r="F492" s="56" t="s">
        <v>72</v>
      </c>
      <c r="G492" s="56" t="s">
        <v>93</v>
      </c>
      <c r="H492" s="56" t="s">
        <v>433</v>
      </c>
      <c r="I492" s="56" t="s">
        <v>466</v>
      </c>
      <c r="J492" s="54" t="s">
        <v>467</v>
      </c>
      <c r="K492" s="1">
        <v>36.388269999999999</v>
      </c>
      <c r="L492" s="1">
        <v>42.446785200000001</v>
      </c>
      <c r="M492" s="1">
        <v>84</v>
      </c>
      <c r="N492" s="9">
        <f>DATE(YEAR(TblLocations[[#This Row],[ODK_DateOfSubmission]]),MONTH(TblLocations[[#This Row],[ODK_DateOfSubmission]]),DAY(TblLocations[[#This Row],[ODK_DateOfSubmission]]))</f>
        <v>43626</v>
      </c>
      <c r="O492" s="1" t="str">
        <f>_xlfn.CONCAT( YEAR(TblLocations[[#This Row],[ODK_DateOfSubmission]]), "-",TEXT( MONTH(TblLocations[[#This Row],[ODK_DateOfSubmission]]),"00"))</f>
        <v>2019-06</v>
      </c>
    </row>
    <row r="493" spans="1:15" x14ac:dyDescent="0.25">
      <c r="A493" s="1">
        <v>2708141</v>
      </c>
      <c r="C493" s="1">
        <v>33279</v>
      </c>
      <c r="D493" s="63">
        <v>43626</v>
      </c>
      <c r="E493" s="54" t="s">
        <v>541</v>
      </c>
      <c r="F493" s="56" t="s">
        <v>72</v>
      </c>
      <c r="G493" s="56" t="s">
        <v>93</v>
      </c>
      <c r="H493" s="56" t="s">
        <v>433</v>
      </c>
      <c r="I493" s="56" t="s">
        <v>468</v>
      </c>
      <c r="J493" s="54" t="s">
        <v>469</v>
      </c>
      <c r="K493" s="1">
        <v>36.378129999999999</v>
      </c>
      <c r="L493" s="1">
        <v>42.442621899999999</v>
      </c>
      <c r="M493" s="1">
        <v>60</v>
      </c>
      <c r="N493" s="9">
        <f>DATE(YEAR(TblLocations[[#This Row],[ODK_DateOfSubmission]]),MONTH(TblLocations[[#This Row],[ODK_DateOfSubmission]]),DAY(TblLocations[[#This Row],[ODK_DateOfSubmission]]))</f>
        <v>43626</v>
      </c>
      <c r="O493" s="1" t="str">
        <f>_xlfn.CONCAT( YEAR(TblLocations[[#This Row],[ODK_DateOfSubmission]]), "-",TEXT( MONTH(TblLocations[[#This Row],[ODK_DateOfSubmission]]),"00"))</f>
        <v>2019-06</v>
      </c>
    </row>
    <row r="494" spans="1:15" x14ac:dyDescent="0.25">
      <c r="A494" s="1">
        <v>2708142</v>
      </c>
      <c r="C494" s="1">
        <v>33280</v>
      </c>
      <c r="D494" s="63">
        <v>43626</v>
      </c>
      <c r="E494" s="54" t="s">
        <v>541</v>
      </c>
      <c r="F494" s="56" t="s">
        <v>72</v>
      </c>
      <c r="G494" s="56" t="s">
        <v>93</v>
      </c>
      <c r="H494" s="56" t="s">
        <v>433</v>
      </c>
      <c r="I494" s="56" t="s">
        <v>470</v>
      </c>
      <c r="J494" s="54" t="s">
        <v>471</v>
      </c>
      <c r="K494" s="1">
        <v>36.381740000000001</v>
      </c>
      <c r="L494" s="1">
        <v>42.4375614</v>
      </c>
      <c r="M494" s="1">
        <v>55</v>
      </c>
      <c r="N494" s="9">
        <f>DATE(YEAR(TblLocations[[#This Row],[ODK_DateOfSubmission]]),MONTH(TblLocations[[#This Row],[ODK_DateOfSubmission]]),DAY(TblLocations[[#This Row],[ODK_DateOfSubmission]]))</f>
        <v>43626</v>
      </c>
      <c r="O494" s="1" t="str">
        <f>_xlfn.CONCAT( YEAR(TblLocations[[#This Row],[ODK_DateOfSubmission]]), "-",TEXT( MONTH(TblLocations[[#This Row],[ODK_DateOfSubmission]]),"00"))</f>
        <v>2019-06</v>
      </c>
    </row>
    <row r="495" spans="1:15" x14ac:dyDescent="0.25">
      <c r="A495" s="1">
        <v>2708154</v>
      </c>
      <c r="C495" s="1">
        <v>33345</v>
      </c>
      <c r="D495" s="63">
        <v>43626</v>
      </c>
      <c r="E495" s="54" t="s">
        <v>541</v>
      </c>
      <c r="F495" s="56" t="s">
        <v>72</v>
      </c>
      <c r="G495" s="56" t="s">
        <v>93</v>
      </c>
      <c r="H495" s="56" t="s">
        <v>433</v>
      </c>
      <c r="I495" s="56" t="s">
        <v>476</v>
      </c>
      <c r="J495" s="54" t="s">
        <v>477</v>
      </c>
      <c r="K495" s="1">
        <v>36.396619999999999</v>
      </c>
      <c r="L495" s="1">
        <v>42.514042699999997</v>
      </c>
      <c r="M495" s="1">
        <v>25</v>
      </c>
      <c r="N495" s="9">
        <f>DATE(YEAR(TblLocations[[#This Row],[ODK_DateOfSubmission]]),MONTH(TblLocations[[#This Row],[ODK_DateOfSubmission]]),DAY(TblLocations[[#This Row],[ODK_DateOfSubmission]]))</f>
        <v>43626</v>
      </c>
      <c r="O495" s="1" t="str">
        <f>_xlfn.CONCAT( YEAR(TblLocations[[#This Row],[ODK_DateOfSubmission]]), "-",TEXT( MONTH(TblLocations[[#This Row],[ODK_DateOfSubmission]]),"00"))</f>
        <v>2019-06</v>
      </c>
    </row>
    <row r="496" spans="1:15" x14ac:dyDescent="0.25">
      <c r="A496" s="1">
        <v>2809015</v>
      </c>
      <c r="C496" s="1">
        <v>25750</v>
      </c>
      <c r="D496" s="63">
        <v>43599</v>
      </c>
      <c r="E496" s="54" t="s">
        <v>541</v>
      </c>
      <c r="F496" s="56" t="s">
        <v>84</v>
      </c>
      <c r="G496" s="56" t="s">
        <v>180</v>
      </c>
      <c r="H496" s="56" t="s">
        <v>534</v>
      </c>
      <c r="I496" s="56" t="s">
        <v>537</v>
      </c>
      <c r="J496" s="54" t="s">
        <v>538</v>
      </c>
      <c r="K496" s="1">
        <v>34.905082507899998</v>
      </c>
      <c r="L496" s="1">
        <v>44.6092061477</v>
      </c>
      <c r="M496" s="1">
        <v>2</v>
      </c>
      <c r="N496" s="9">
        <f>DATE(YEAR(TblLocations[[#This Row],[ODK_DateOfSubmission]]),MONTH(TblLocations[[#This Row],[ODK_DateOfSubmission]]),DAY(TblLocations[[#This Row],[ODK_DateOfSubmission]]))</f>
        <v>43599</v>
      </c>
      <c r="O496" s="1" t="str">
        <f>_xlfn.CONCAT( YEAR(TblLocations[[#This Row],[ODK_DateOfSubmission]]), "-",TEXT( MONTH(TblLocations[[#This Row],[ODK_DateOfSubmission]]),"00"))</f>
        <v>2019-05</v>
      </c>
    </row>
    <row r="497" spans="1:15" x14ac:dyDescent="0.25">
      <c r="A497" s="1">
        <v>3101014</v>
      </c>
      <c r="C497" s="1">
        <v>841</v>
      </c>
      <c r="D497" s="63">
        <v>43597</v>
      </c>
      <c r="E497" s="54" t="s">
        <v>541</v>
      </c>
      <c r="F497" s="56" t="s">
        <v>85</v>
      </c>
      <c r="G497" s="56" t="s">
        <v>157</v>
      </c>
      <c r="H497" s="56" t="s">
        <v>936</v>
      </c>
      <c r="I497" s="56" t="s">
        <v>937</v>
      </c>
      <c r="J497" s="54" t="s">
        <v>938</v>
      </c>
      <c r="K497" s="1">
        <v>30.484694556800001</v>
      </c>
      <c r="L497" s="1">
        <v>47.857077880799999</v>
      </c>
      <c r="M497" s="1">
        <v>2</v>
      </c>
      <c r="N497" s="9">
        <f>DATE(YEAR(TblLocations[[#This Row],[ODK_DateOfSubmission]]),MONTH(TblLocations[[#This Row],[ODK_DateOfSubmission]]),DAY(TblLocations[[#This Row],[ODK_DateOfSubmission]]))</f>
        <v>43597</v>
      </c>
      <c r="O497" s="1" t="str">
        <f>_xlfn.CONCAT( YEAR(TblLocations[[#This Row],[ODK_DateOfSubmission]]), "-",TEXT( MONTH(TblLocations[[#This Row],[ODK_DateOfSubmission]]),"00"))</f>
        <v>2019-05</v>
      </c>
    </row>
    <row r="498" spans="1:15" x14ac:dyDescent="0.25">
      <c r="A498" s="1">
        <v>3101022</v>
      </c>
      <c r="C498" s="1">
        <v>381</v>
      </c>
      <c r="D498" s="63">
        <v>43597</v>
      </c>
      <c r="E498" s="54" t="s">
        <v>541</v>
      </c>
      <c r="F498" s="56" t="s">
        <v>85</v>
      </c>
      <c r="G498" s="56" t="s">
        <v>157</v>
      </c>
      <c r="H498" s="56" t="s">
        <v>936</v>
      </c>
      <c r="I498" s="56" t="s">
        <v>939</v>
      </c>
      <c r="J498" s="54" t="s">
        <v>940</v>
      </c>
      <c r="K498" s="1">
        <v>30.456778641100001</v>
      </c>
      <c r="L498" s="1">
        <v>47.891802576899998</v>
      </c>
      <c r="M498" s="1">
        <v>12</v>
      </c>
      <c r="N498" s="9">
        <f>DATE(YEAR(TblLocations[[#This Row],[ODK_DateOfSubmission]]),MONTH(TblLocations[[#This Row],[ODK_DateOfSubmission]]),DAY(TblLocations[[#This Row],[ODK_DateOfSubmission]]))</f>
        <v>43597</v>
      </c>
      <c r="O498" s="1" t="str">
        <f>_xlfn.CONCAT( YEAR(TblLocations[[#This Row],[ODK_DateOfSubmission]]), "-",TEXT( MONTH(TblLocations[[#This Row],[ODK_DateOfSubmission]]),"00"))</f>
        <v>2019-05</v>
      </c>
    </row>
    <row r="499" spans="1:15" x14ac:dyDescent="0.25">
      <c r="A499" s="1">
        <v>3102001</v>
      </c>
      <c r="C499" s="1">
        <v>1168</v>
      </c>
      <c r="D499" s="63">
        <v>43632</v>
      </c>
      <c r="E499" s="54" t="s">
        <v>541</v>
      </c>
      <c r="F499" s="56" t="s">
        <v>85</v>
      </c>
      <c r="G499" s="56" t="s">
        <v>156</v>
      </c>
      <c r="H499" s="56" t="s">
        <v>941</v>
      </c>
      <c r="I499" s="56" t="s">
        <v>942</v>
      </c>
      <c r="J499" s="54" t="s">
        <v>943</v>
      </c>
      <c r="K499" s="1">
        <v>30.9429956</v>
      </c>
      <c r="L499" s="1">
        <v>47.259065872900003</v>
      </c>
      <c r="M499" s="1">
        <v>15</v>
      </c>
      <c r="N499" s="9">
        <f>DATE(YEAR(TblLocations[[#This Row],[ODK_DateOfSubmission]]),MONTH(TblLocations[[#This Row],[ODK_DateOfSubmission]]),DAY(TblLocations[[#This Row],[ODK_DateOfSubmission]]))</f>
        <v>43632</v>
      </c>
      <c r="O499" s="1" t="str">
        <f>_xlfn.CONCAT( YEAR(TblLocations[[#This Row],[ODK_DateOfSubmission]]), "-",TEXT( MONTH(TblLocations[[#This Row],[ODK_DateOfSubmission]]),"00"))</f>
        <v>2019-06</v>
      </c>
    </row>
    <row r="500" spans="1:15" x14ac:dyDescent="0.25">
      <c r="A500" s="1">
        <v>3102003</v>
      </c>
      <c r="C500" s="1">
        <v>24921</v>
      </c>
      <c r="D500" s="63">
        <v>43632</v>
      </c>
      <c r="E500" s="54" t="s">
        <v>541</v>
      </c>
      <c r="F500" s="56" t="s">
        <v>85</v>
      </c>
      <c r="G500" s="56" t="s">
        <v>156</v>
      </c>
      <c r="H500" s="56" t="s">
        <v>944</v>
      </c>
      <c r="I500" s="56" t="s">
        <v>945</v>
      </c>
      <c r="J500" s="54" t="s">
        <v>946</v>
      </c>
      <c r="K500" s="1">
        <v>30.966868600000002</v>
      </c>
      <c r="L500" s="1">
        <v>47.300004883</v>
      </c>
      <c r="M500" s="1">
        <v>13</v>
      </c>
      <c r="N500" s="9">
        <f>DATE(YEAR(TblLocations[[#This Row],[ODK_DateOfSubmission]]),MONTH(TblLocations[[#This Row],[ODK_DateOfSubmission]]),DAY(TblLocations[[#This Row],[ODK_DateOfSubmission]]))</f>
        <v>43632</v>
      </c>
      <c r="O500" s="1" t="str">
        <f>_xlfn.CONCAT( YEAR(TblLocations[[#This Row],[ODK_DateOfSubmission]]), "-",TEXT( MONTH(TblLocations[[#This Row],[ODK_DateOfSubmission]]),"00"))</f>
        <v>2019-06</v>
      </c>
    </row>
    <row r="501" spans="1:15" x14ac:dyDescent="0.25">
      <c r="A501" s="1">
        <v>3102005</v>
      </c>
      <c r="C501" s="1">
        <v>1120</v>
      </c>
      <c r="D501" s="63">
        <v>43632</v>
      </c>
      <c r="E501" s="54" t="s">
        <v>541</v>
      </c>
      <c r="F501" s="56" t="s">
        <v>85</v>
      </c>
      <c r="G501" s="56" t="s">
        <v>156</v>
      </c>
      <c r="H501" s="56" t="s">
        <v>947</v>
      </c>
      <c r="I501" s="56" t="s">
        <v>948</v>
      </c>
      <c r="J501" s="54" t="s">
        <v>949</v>
      </c>
      <c r="K501" s="1">
        <v>30.9278035</v>
      </c>
      <c r="L501" s="1">
        <v>47.296646010899998</v>
      </c>
      <c r="M501" s="1">
        <v>13</v>
      </c>
      <c r="N501" s="9">
        <f>DATE(YEAR(TblLocations[[#This Row],[ODK_DateOfSubmission]]),MONTH(TblLocations[[#This Row],[ODK_DateOfSubmission]]),DAY(TblLocations[[#This Row],[ODK_DateOfSubmission]]))</f>
        <v>43632</v>
      </c>
      <c r="O501" s="1" t="str">
        <f>_xlfn.CONCAT( YEAR(TblLocations[[#This Row],[ODK_DateOfSubmission]]), "-",TEXT( MONTH(TblLocations[[#This Row],[ODK_DateOfSubmission]]),"00"))</f>
        <v>2019-06</v>
      </c>
    </row>
    <row r="502" spans="1:15" x14ac:dyDescent="0.25">
      <c r="A502" s="1">
        <v>3103003</v>
      </c>
      <c r="C502" s="1">
        <v>25012</v>
      </c>
      <c r="D502" s="63">
        <v>43605</v>
      </c>
      <c r="E502" s="54" t="s">
        <v>541</v>
      </c>
      <c r="F502" s="56" t="s">
        <v>85</v>
      </c>
      <c r="G502" s="56" t="s">
        <v>154</v>
      </c>
      <c r="H502" s="56" t="s">
        <v>950</v>
      </c>
      <c r="I502" s="56" t="s">
        <v>951</v>
      </c>
      <c r="J502" s="54" t="s">
        <v>952</v>
      </c>
      <c r="K502" s="1">
        <v>30.9743946</v>
      </c>
      <c r="L502" s="1">
        <v>47.450920857200003</v>
      </c>
      <c r="M502" s="1">
        <v>12</v>
      </c>
      <c r="N502" s="9">
        <f>DATE(YEAR(TblLocations[[#This Row],[ODK_DateOfSubmission]]),MONTH(TblLocations[[#This Row],[ODK_DateOfSubmission]]),DAY(TblLocations[[#This Row],[ODK_DateOfSubmission]]))</f>
        <v>43605</v>
      </c>
      <c r="O502" s="1" t="str">
        <f>_xlfn.CONCAT( YEAR(TblLocations[[#This Row],[ODK_DateOfSubmission]]), "-",TEXT( MONTH(TblLocations[[#This Row],[ODK_DateOfSubmission]]),"00"))</f>
        <v>2019-05</v>
      </c>
    </row>
    <row r="503" spans="1:15" x14ac:dyDescent="0.25">
      <c r="A503" s="1">
        <v>3103011</v>
      </c>
      <c r="C503" s="1">
        <v>1241</v>
      </c>
      <c r="D503" s="63">
        <v>43605</v>
      </c>
      <c r="E503" s="54" t="s">
        <v>541</v>
      </c>
      <c r="F503" s="56" t="s">
        <v>85</v>
      </c>
      <c r="G503" s="56" t="s">
        <v>154</v>
      </c>
      <c r="H503" s="56" t="s">
        <v>950</v>
      </c>
      <c r="I503" s="56" t="s">
        <v>953</v>
      </c>
      <c r="J503" s="54" t="s">
        <v>954</v>
      </c>
      <c r="K503" s="1">
        <v>31.021489599999999</v>
      </c>
      <c r="L503" s="1">
        <v>47.432720363599998</v>
      </c>
      <c r="M503" s="1">
        <v>19</v>
      </c>
      <c r="N503" s="9">
        <f>DATE(YEAR(TblLocations[[#This Row],[ODK_DateOfSubmission]]),MONTH(TblLocations[[#This Row],[ODK_DateOfSubmission]]),DAY(TblLocations[[#This Row],[ODK_DateOfSubmission]]))</f>
        <v>43605</v>
      </c>
      <c r="O503" s="1" t="str">
        <f>_xlfn.CONCAT( YEAR(TblLocations[[#This Row],[ODK_DateOfSubmission]]), "-",TEXT( MONTH(TblLocations[[#This Row],[ODK_DateOfSubmission]]),"00"))</f>
        <v>2019-05</v>
      </c>
    </row>
    <row r="504" spans="1:15" x14ac:dyDescent="0.25">
      <c r="A504" s="1">
        <v>3103018</v>
      </c>
      <c r="C504" s="1">
        <v>1240</v>
      </c>
      <c r="D504" s="63">
        <v>43605</v>
      </c>
      <c r="E504" s="54" t="s">
        <v>541</v>
      </c>
      <c r="F504" s="56" t="s">
        <v>85</v>
      </c>
      <c r="G504" s="56" t="s">
        <v>154</v>
      </c>
      <c r="H504" s="56" t="s">
        <v>950</v>
      </c>
      <c r="I504" s="56" t="s">
        <v>955</v>
      </c>
      <c r="J504" s="54" t="s">
        <v>956</v>
      </c>
      <c r="K504" s="1">
        <v>31.022836399999999</v>
      </c>
      <c r="L504" s="1">
        <v>47.425786682800002</v>
      </c>
      <c r="M504" s="1">
        <v>2</v>
      </c>
      <c r="N504" s="9">
        <f>DATE(YEAR(TblLocations[[#This Row],[ODK_DateOfSubmission]]),MONTH(TblLocations[[#This Row],[ODK_DateOfSubmission]]),DAY(TblLocations[[#This Row],[ODK_DateOfSubmission]]))</f>
        <v>43605</v>
      </c>
      <c r="O504" s="1" t="str">
        <f>_xlfn.CONCAT( YEAR(TblLocations[[#This Row],[ODK_DateOfSubmission]]), "-",TEXT( MONTH(TblLocations[[#This Row],[ODK_DateOfSubmission]]),"00"))</f>
        <v>2019-05</v>
      </c>
    </row>
    <row r="505" spans="1:15" x14ac:dyDescent="0.25">
      <c r="A505" s="1">
        <v>3103023</v>
      </c>
      <c r="C505" s="1">
        <v>28406</v>
      </c>
      <c r="D505" s="63">
        <v>43632</v>
      </c>
      <c r="E505" s="54" t="s">
        <v>541</v>
      </c>
      <c r="F505" s="56" t="s">
        <v>85</v>
      </c>
      <c r="G505" s="56" t="s">
        <v>154</v>
      </c>
      <c r="H505" s="56" t="s">
        <v>957</v>
      </c>
      <c r="I505" s="56" t="s">
        <v>958</v>
      </c>
      <c r="J505" s="54" t="s">
        <v>959</v>
      </c>
      <c r="K505" s="1">
        <v>30.719388299999999</v>
      </c>
      <c r="L505" s="1">
        <v>47.717997843299997</v>
      </c>
      <c r="M505" s="1">
        <v>7</v>
      </c>
      <c r="N505" s="9">
        <f>DATE(YEAR(TblLocations[[#This Row],[ODK_DateOfSubmission]]),MONTH(TblLocations[[#This Row],[ODK_DateOfSubmission]]),DAY(TblLocations[[#This Row],[ODK_DateOfSubmission]]))</f>
        <v>43632</v>
      </c>
      <c r="O505" s="1" t="str">
        <f>_xlfn.CONCAT( YEAR(TblLocations[[#This Row],[ODK_DateOfSubmission]]), "-",TEXT( MONTH(TblLocations[[#This Row],[ODK_DateOfSubmission]]),"00"))</f>
        <v>2019-06</v>
      </c>
    </row>
    <row r="506" spans="1:15" x14ac:dyDescent="0.25">
      <c r="A506" s="1">
        <v>3103024</v>
      </c>
      <c r="C506" s="1">
        <v>28407</v>
      </c>
      <c r="D506" s="63">
        <v>43605</v>
      </c>
      <c r="E506" s="54" t="s">
        <v>541</v>
      </c>
      <c r="F506" s="56" t="s">
        <v>85</v>
      </c>
      <c r="G506" s="56" t="s">
        <v>154</v>
      </c>
      <c r="H506" s="56" t="s">
        <v>950</v>
      </c>
      <c r="I506" s="56" t="s">
        <v>960</v>
      </c>
      <c r="J506" s="54" t="s">
        <v>961</v>
      </c>
      <c r="K506" s="1">
        <v>30.9527657</v>
      </c>
      <c r="L506" s="1">
        <v>47.456105783600002</v>
      </c>
      <c r="M506" s="1">
        <v>12</v>
      </c>
      <c r="N506" s="9">
        <f>DATE(YEAR(TblLocations[[#This Row],[ODK_DateOfSubmission]]),MONTH(TblLocations[[#This Row],[ODK_DateOfSubmission]]),DAY(TblLocations[[#This Row],[ODK_DateOfSubmission]]))</f>
        <v>43605</v>
      </c>
      <c r="O506" s="1" t="str">
        <f>_xlfn.CONCAT( YEAR(TblLocations[[#This Row],[ODK_DateOfSubmission]]), "-",TEXT( MONTH(TblLocations[[#This Row],[ODK_DateOfSubmission]]),"00"))</f>
        <v>2019-05</v>
      </c>
    </row>
    <row r="507" spans="1:15" x14ac:dyDescent="0.25">
      <c r="A507" s="1">
        <v>3104006</v>
      </c>
      <c r="C507" s="1">
        <v>509</v>
      </c>
      <c r="D507" s="63">
        <v>43599</v>
      </c>
      <c r="E507" s="54" t="s">
        <v>541</v>
      </c>
      <c r="F507" s="56" t="s">
        <v>85</v>
      </c>
      <c r="G507" s="56" t="s">
        <v>155</v>
      </c>
      <c r="H507" s="56" t="s">
        <v>962</v>
      </c>
      <c r="I507" s="56" t="s">
        <v>963</v>
      </c>
      <c r="J507" s="54" t="s">
        <v>964</v>
      </c>
      <c r="K507" s="1">
        <v>30.398348289699999</v>
      </c>
      <c r="L507" s="1">
        <v>47.7088830036</v>
      </c>
      <c r="M507" s="1">
        <v>14</v>
      </c>
      <c r="N507" s="9">
        <f>DATE(YEAR(TblLocations[[#This Row],[ODK_DateOfSubmission]]),MONTH(TblLocations[[#This Row],[ODK_DateOfSubmission]]),DAY(TblLocations[[#This Row],[ODK_DateOfSubmission]]))</f>
        <v>43599</v>
      </c>
      <c r="O507" s="1" t="str">
        <f>_xlfn.CONCAT( YEAR(TblLocations[[#This Row],[ODK_DateOfSubmission]]), "-",TEXT( MONTH(TblLocations[[#This Row],[ODK_DateOfSubmission]]),"00"))</f>
        <v>2019-05</v>
      </c>
    </row>
    <row r="508" spans="1:15" x14ac:dyDescent="0.25">
      <c r="A508" s="1">
        <v>3104015</v>
      </c>
      <c r="C508" s="1">
        <v>25463</v>
      </c>
      <c r="D508" s="63">
        <v>43625</v>
      </c>
      <c r="E508" s="54" t="s">
        <v>541</v>
      </c>
      <c r="F508" s="56" t="s">
        <v>85</v>
      </c>
      <c r="G508" s="56" t="s">
        <v>155</v>
      </c>
      <c r="H508" s="56" t="s">
        <v>962</v>
      </c>
      <c r="I508" s="56" t="s">
        <v>965</v>
      </c>
      <c r="J508" s="54" t="s">
        <v>966</v>
      </c>
      <c r="K508" s="1">
        <v>30.429477299999999</v>
      </c>
      <c r="L508" s="1">
        <v>47.679193790799999</v>
      </c>
      <c r="M508" s="1">
        <v>1</v>
      </c>
      <c r="N508" s="9">
        <f>DATE(YEAR(TblLocations[[#This Row],[ODK_DateOfSubmission]]),MONTH(TblLocations[[#This Row],[ODK_DateOfSubmission]]),DAY(TblLocations[[#This Row],[ODK_DateOfSubmission]]))</f>
        <v>43625</v>
      </c>
      <c r="O508" s="1" t="str">
        <f>_xlfn.CONCAT( YEAR(TblLocations[[#This Row],[ODK_DateOfSubmission]]), "-",TEXT( MONTH(TblLocations[[#This Row],[ODK_DateOfSubmission]]),"00"))</f>
        <v>2019-06</v>
      </c>
    </row>
    <row r="509" spans="1:15" x14ac:dyDescent="0.25">
      <c r="A509" s="1">
        <v>3104040</v>
      </c>
      <c r="C509" s="1">
        <v>23976</v>
      </c>
      <c r="D509" s="63">
        <v>43599</v>
      </c>
      <c r="E509" s="54" t="s">
        <v>541</v>
      </c>
      <c r="F509" s="56" t="s">
        <v>85</v>
      </c>
      <c r="G509" s="56" t="s">
        <v>155</v>
      </c>
      <c r="H509" s="56" t="s">
        <v>962</v>
      </c>
      <c r="I509" s="56" t="s">
        <v>967</v>
      </c>
      <c r="J509" s="54" t="s">
        <v>968</v>
      </c>
      <c r="K509" s="1">
        <v>30.395292753100001</v>
      </c>
      <c r="L509" s="1">
        <v>47.689292192800004</v>
      </c>
      <c r="M509" s="1">
        <v>7</v>
      </c>
      <c r="N509" s="9">
        <f>DATE(YEAR(TblLocations[[#This Row],[ODK_DateOfSubmission]]),MONTH(TblLocations[[#This Row],[ODK_DateOfSubmission]]),DAY(TblLocations[[#This Row],[ODK_DateOfSubmission]]))</f>
        <v>43599</v>
      </c>
      <c r="O509" s="1" t="str">
        <f>_xlfn.CONCAT( YEAR(TblLocations[[#This Row],[ODK_DateOfSubmission]]), "-",TEXT( MONTH(TblLocations[[#This Row],[ODK_DateOfSubmission]]),"00"))</f>
        <v>2019-05</v>
      </c>
    </row>
    <row r="510" spans="1:15" x14ac:dyDescent="0.25">
      <c r="A510" s="1">
        <v>3104068</v>
      </c>
      <c r="C510" s="1">
        <v>28408</v>
      </c>
      <c r="D510" s="63">
        <v>43625</v>
      </c>
      <c r="E510" s="54" t="s">
        <v>541</v>
      </c>
      <c r="F510" s="56" t="s">
        <v>85</v>
      </c>
      <c r="G510" s="56" t="s">
        <v>155</v>
      </c>
      <c r="H510" s="56" t="s">
        <v>962</v>
      </c>
      <c r="I510" s="56" t="s">
        <v>969</v>
      </c>
      <c r="J510" s="54" t="s">
        <v>970</v>
      </c>
      <c r="K510" s="1">
        <v>30.226946099999999</v>
      </c>
      <c r="L510" s="1">
        <v>47.764642346899997</v>
      </c>
      <c r="M510" s="1">
        <v>4</v>
      </c>
      <c r="N510" s="9">
        <f>DATE(YEAR(TblLocations[[#This Row],[ODK_DateOfSubmission]]),MONTH(TblLocations[[#This Row],[ODK_DateOfSubmission]]),DAY(TblLocations[[#This Row],[ODK_DateOfSubmission]]))</f>
        <v>43625</v>
      </c>
      <c r="O510" s="1" t="str">
        <f>_xlfn.CONCAT( YEAR(TblLocations[[#This Row],[ODK_DateOfSubmission]]), "-",TEXT( MONTH(TblLocations[[#This Row],[ODK_DateOfSubmission]]),"00"))</f>
        <v>2019-06</v>
      </c>
    </row>
    <row r="511" spans="1:15" x14ac:dyDescent="0.25">
      <c r="A511" s="1">
        <v>3105010</v>
      </c>
      <c r="C511" s="1">
        <v>1269</v>
      </c>
      <c r="D511" s="63">
        <v>43636</v>
      </c>
      <c r="E511" s="54" t="s">
        <v>541</v>
      </c>
      <c r="F511" s="56" t="s">
        <v>85</v>
      </c>
      <c r="G511" s="56" t="s">
        <v>85</v>
      </c>
      <c r="H511" s="56" t="s">
        <v>971</v>
      </c>
      <c r="I511" s="56" t="s">
        <v>972</v>
      </c>
      <c r="J511" s="54" t="s">
        <v>973</v>
      </c>
      <c r="K511" s="1">
        <v>30.465855000000001</v>
      </c>
      <c r="L511" s="1">
        <v>47.7781414349</v>
      </c>
      <c r="M511" s="1">
        <v>66</v>
      </c>
      <c r="N511" s="9">
        <f>DATE(YEAR(TblLocations[[#This Row],[ODK_DateOfSubmission]]),MONTH(TblLocations[[#This Row],[ODK_DateOfSubmission]]),DAY(TblLocations[[#This Row],[ODK_DateOfSubmission]]))</f>
        <v>43636</v>
      </c>
      <c r="O511" s="1" t="str">
        <f>_xlfn.CONCAT( YEAR(TblLocations[[#This Row],[ODK_DateOfSubmission]]), "-",TEXT( MONTH(TblLocations[[#This Row],[ODK_DateOfSubmission]]),"00"))</f>
        <v>2019-06</v>
      </c>
    </row>
    <row r="512" spans="1:15" x14ac:dyDescent="0.25">
      <c r="A512" s="1">
        <v>3105013</v>
      </c>
      <c r="C512" s="1">
        <v>24346</v>
      </c>
      <c r="D512" s="63">
        <v>43633</v>
      </c>
      <c r="E512" s="54" t="s">
        <v>541</v>
      </c>
      <c r="F512" s="56" t="s">
        <v>85</v>
      </c>
      <c r="G512" s="56" t="s">
        <v>85</v>
      </c>
      <c r="H512" s="56" t="s">
        <v>971</v>
      </c>
      <c r="I512" s="56" t="s">
        <v>974</v>
      </c>
      <c r="J512" s="54" t="s">
        <v>975</v>
      </c>
      <c r="K512" s="1">
        <v>30.518526399999999</v>
      </c>
      <c r="L512" s="1">
        <v>47.8327375979</v>
      </c>
      <c r="M512" s="1">
        <v>38</v>
      </c>
      <c r="N512" s="9">
        <f>DATE(YEAR(TblLocations[[#This Row],[ODK_DateOfSubmission]]),MONTH(TblLocations[[#This Row],[ODK_DateOfSubmission]]),DAY(TblLocations[[#This Row],[ODK_DateOfSubmission]]))</f>
        <v>43633</v>
      </c>
      <c r="O512" s="1" t="str">
        <f>_xlfn.CONCAT( YEAR(TblLocations[[#This Row],[ODK_DateOfSubmission]]), "-",TEXT( MONTH(TblLocations[[#This Row],[ODK_DateOfSubmission]]),"00"))</f>
        <v>2019-06</v>
      </c>
    </row>
    <row r="513" spans="1:15" x14ac:dyDescent="0.25">
      <c r="A513" s="1">
        <v>3105024</v>
      </c>
      <c r="C513" s="1">
        <v>1032</v>
      </c>
      <c r="D513" s="63">
        <v>43635</v>
      </c>
      <c r="E513" s="54" t="s">
        <v>541</v>
      </c>
      <c r="F513" s="56" t="s">
        <v>85</v>
      </c>
      <c r="G513" s="56" t="s">
        <v>153</v>
      </c>
      <c r="H513" s="56" t="s">
        <v>976</v>
      </c>
      <c r="I513" s="56" t="s">
        <v>977</v>
      </c>
      <c r="J513" s="54" t="s">
        <v>978</v>
      </c>
      <c r="K513" s="1">
        <v>30.580063200000001</v>
      </c>
      <c r="L513" s="1">
        <v>47.785682453699998</v>
      </c>
      <c r="M513" s="1">
        <v>21</v>
      </c>
      <c r="N513" s="9">
        <f>DATE(YEAR(TblLocations[[#This Row],[ODK_DateOfSubmission]]),MONTH(TblLocations[[#This Row],[ODK_DateOfSubmission]]),DAY(TblLocations[[#This Row],[ODK_DateOfSubmission]]))</f>
        <v>43635</v>
      </c>
      <c r="O513" s="1" t="str">
        <f>_xlfn.CONCAT( YEAR(TblLocations[[#This Row],[ODK_DateOfSubmission]]), "-",TEXT( MONTH(TblLocations[[#This Row],[ODK_DateOfSubmission]]),"00"))</f>
        <v>2019-06</v>
      </c>
    </row>
    <row r="514" spans="1:15" x14ac:dyDescent="0.25">
      <c r="A514" s="1">
        <v>3105026</v>
      </c>
      <c r="C514" s="1">
        <v>24344</v>
      </c>
      <c r="D514" s="63">
        <v>43634</v>
      </c>
      <c r="E514" s="54" t="s">
        <v>541</v>
      </c>
      <c r="F514" s="56" t="s">
        <v>85</v>
      </c>
      <c r="G514" s="56" t="s">
        <v>85</v>
      </c>
      <c r="H514" s="56" t="s">
        <v>971</v>
      </c>
      <c r="I514" s="56" t="s">
        <v>979</v>
      </c>
      <c r="J514" s="54" t="s">
        <v>980</v>
      </c>
      <c r="K514" s="1">
        <v>30.468351908500001</v>
      </c>
      <c r="L514" s="1">
        <v>47.813220192400003</v>
      </c>
      <c r="M514" s="1">
        <v>1</v>
      </c>
      <c r="N514" s="9">
        <f>DATE(YEAR(TblLocations[[#This Row],[ODK_DateOfSubmission]]),MONTH(TblLocations[[#This Row],[ODK_DateOfSubmission]]),DAY(TblLocations[[#This Row],[ODK_DateOfSubmission]]))</f>
        <v>43634</v>
      </c>
      <c r="O514" s="1" t="str">
        <f>_xlfn.CONCAT( YEAR(TblLocations[[#This Row],[ODK_DateOfSubmission]]), "-",TEXT( MONTH(TblLocations[[#This Row],[ODK_DateOfSubmission]]),"00"))</f>
        <v>2019-06</v>
      </c>
    </row>
    <row r="515" spans="1:15" x14ac:dyDescent="0.25">
      <c r="A515" s="1">
        <v>3105027</v>
      </c>
      <c r="C515" s="1">
        <v>511</v>
      </c>
      <c r="D515" s="63">
        <v>43629</v>
      </c>
      <c r="E515" s="54" t="s">
        <v>541</v>
      </c>
      <c r="F515" s="56" t="s">
        <v>85</v>
      </c>
      <c r="G515" s="56" t="s">
        <v>85</v>
      </c>
      <c r="H515" s="56" t="s">
        <v>971</v>
      </c>
      <c r="I515" s="56" t="s">
        <v>981</v>
      </c>
      <c r="J515" s="54" t="s">
        <v>982</v>
      </c>
      <c r="K515" s="1">
        <v>30.505799700000001</v>
      </c>
      <c r="L515" s="1">
        <v>47.781816134800003</v>
      </c>
      <c r="M515" s="1">
        <v>2</v>
      </c>
      <c r="N515" s="9">
        <f>DATE(YEAR(TblLocations[[#This Row],[ODK_DateOfSubmission]]),MONTH(TblLocations[[#This Row],[ODK_DateOfSubmission]]),DAY(TblLocations[[#This Row],[ODK_DateOfSubmission]]))</f>
        <v>43629</v>
      </c>
      <c r="O515" s="1" t="str">
        <f>_xlfn.CONCAT( YEAR(TblLocations[[#This Row],[ODK_DateOfSubmission]]), "-",TEXT( MONTH(TblLocations[[#This Row],[ODK_DateOfSubmission]]),"00"))</f>
        <v>2019-06</v>
      </c>
    </row>
    <row r="516" spans="1:15" x14ac:dyDescent="0.25">
      <c r="A516" s="1">
        <v>3105030</v>
      </c>
      <c r="C516" s="1">
        <v>963</v>
      </c>
      <c r="D516" s="63">
        <v>43613</v>
      </c>
      <c r="E516" s="54" t="s">
        <v>541</v>
      </c>
      <c r="F516" s="56" t="s">
        <v>85</v>
      </c>
      <c r="G516" s="56" t="s">
        <v>85</v>
      </c>
      <c r="H516" s="56" t="s">
        <v>971</v>
      </c>
      <c r="I516" s="56" t="s">
        <v>983</v>
      </c>
      <c r="J516" s="54" t="s">
        <v>984</v>
      </c>
      <c r="K516" s="1">
        <v>30.5218062</v>
      </c>
      <c r="L516" s="1">
        <v>47.785439395300003</v>
      </c>
      <c r="M516" s="1">
        <v>72</v>
      </c>
      <c r="N516" s="9">
        <f>DATE(YEAR(TblLocations[[#This Row],[ODK_DateOfSubmission]]),MONTH(TblLocations[[#This Row],[ODK_DateOfSubmission]]),DAY(TblLocations[[#This Row],[ODK_DateOfSubmission]]))</f>
        <v>43613</v>
      </c>
      <c r="O516" s="1" t="str">
        <f>_xlfn.CONCAT( YEAR(TblLocations[[#This Row],[ODK_DateOfSubmission]]), "-",TEXT( MONTH(TblLocations[[#This Row],[ODK_DateOfSubmission]]),"00"))</f>
        <v>2019-05</v>
      </c>
    </row>
    <row r="517" spans="1:15" x14ac:dyDescent="0.25">
      <c r="A517" s="1">
        <v>3105035</v>
      </c>
      <c r="C517" s="1">
        <v>21641</v>
      </c>
      <c r="D517" s="63">
        <v>43636</v>
      </c>
      <c r="E517" s="54" t="s">
        <v>541</v>
      </c>
      <c r="F517" s="56" t="s">
        <v>85</v>
      </c>
      <c r="G517" s="56" t="s">
        <v>85</v>
      </c>
      <c r="H517" s="56" t="s">
        <v>971</v>
      </c>
      <c r="I517" s="56" t="s">
        <v>985</v>
      </c>
      <c r="J517" s="54" t="s">
        <v>986</v>
      </c>
      <c r="K517" s="1">
        <v>30.539919999999999</v>
      </c>
      <c r="L517" s="1">
        <v>47.752913995</v>
      </c>
      <c r="M517" s="1">
        <v>13</v>
      </c>
      <c r="N517" s="9">
        <f>DATE(YEAR(TblLocations[[#This Row],[ODK_DateOfSubmission]]),MONTH(TblLocations[[#This Row],[ODK_DateOfSubmission]]),DAY(TblLocations[[#This Row],[ODK_DateOfSubmission]]))</f>
        <v>43636</v>
      </c>
      <c r="O517" s="1" t="str">
        <f>_xlfn.CONCAT( YEAR(TblLocations[[#This Row],[ODK_DateOfSubmission]]), "-",TEXT( MONTH(TblLocations[[#This Row],[ODK_DateOfSubmission]]),"00"))</f>
        <v>2019-06</v>
      </c>
    </row>
    <row r="518" spans="1:15" x14ac:dyDescent="0.25">
      <c r="A518" s="1">
        <v>3105044</v>
      </c>
      <c r="C518" s="1">
        <v>1308</v>
      </c>
      <c r="D518" s="63">
        <v>43590</v>
      </c>
      <c r="E518" s="54" t="s">
        <v>541</v>
      </c>
      <c r="F518" s="56" t="s">
        <v>85</v>
      </c>
      <c r="G518" s="56" t="s">
        <v>85</v>
      </c>
      <c r="H518" s="56" t="s">
        <v>971</v>
      </c>
      <c r="I518" s="56" t="s">
        <v>987</v>
      </c>
      <c r="J518" s="54" t="s">
        <v>988</v>
      </c>
      <c r="K518" s="1">
        <v>30.499993700000001</v>
      </c>
      <c r="L518" s="1">
        <v>47.812547130600002</v>
      </c>
      <c r="M518" s="1">
        <v>28</v>
      </c>
      <c r="N518" s="9">
        <f>DATE(YEAR(TblLocations[[#This Row],[ODK_DateOfSubmission]]),MONTH(TblLocations[[#This Row],[ODK_DateOfSubmission]]),DAY(TblLocations[[#This Row],[ODK_DateOfSubmission]]))</f>
        <v>43590</v>
      </c>
      <c r="O518" s="1" t="str">
        <f>_xlfn.CONCAT( YEAR(TblLocations[[#This Row],[ODK_DateOfSubmission]]), "-",TEXT( MONTH(TblLocations[[#This Row],[ODK_DateOfSubmission]]),"00"))</f>
        <v>2019-05</v>
      </c>
    </row>
    <row r="519" spans="1:15" x14ac:dyDescent="0.25">
      <c r="A519" s="1">
        <v>3105045</v>
      </c>
      <c r="C519" s="1">
        <v>872</v>
      </c>
      <c r="D519" s="63">
        <v>43634</v>
      </c>
      <c r="E519" s="54" t="s">
        <v>541</v>
      </c>
      <c r="F519" s="56" t="s">
        <v>85</v>
      </c>
      <c r="G519" s="56" t="s">
        <v>85</v>
      </c>
      <c r="H519" s="56" t="s">
        <v>971</v>
      </c>
      <c r="I519" s="56" t="s">
        <v>989</v>
      </c>
      <c r="J519" s="54" t="s">
        <v>990</v>
      </c>
      <c r="K519" s="1">
        <v>30.5043407</v>
      </c>
      <c r="L519" s="1">
        <v>47.8521891547</v>
      </c>
      <c r="M519" s="1">
        <v>3</v>
      </c>
      <c r="N519" s="9">
        <f>DATE(YEAR(TblLocations[[#This Row],[ODK_DateOfSubmission]]),MONTH(TblLocations[[#This Row],[ODK_DateOfSubmission]]),DAY(TblLocations[[#This Row],[ODK_DateOfSubmission]]))</f>
        <v>43634</v>
      </c>
      <c r="O519" s="1" t="str">
        <f>_xlfn.CONCAT( YEAR(TblLocations[[#This Row],[ODK_DateOfSubmission]]), "-",TEXT( MONTH(TblLocations[[#This Row],[ODK_DateOfSubmission]]),"00"))</f>
        <v>2019-06</v>
      </c>
    </row>
    <row r="520" spans="1:15" x14ac:dyDescent="0.25">
      <c r="A520" s="1">
        <v>3105046</v>
      </c>
      <c r="C520" s="1">
        <v>998</v>
      </c>
      <c r="D520" s="63">
        <v>43591</v>
      </c>
      <c r="E520" s="54" t="s">
        <v>541</v>
      </c>
      <c r="F520" s="56" t="s">
        <v>85</v>
      </c>
      <c r="G520" s="56" t="s">
        <v>85</v>
      </c>
      <c r="H520" s="56" t="s">
        <v>971</v>
      </c>
      <c r="I520" s="56" t="s">
        <v>991</v>
      </c>
      <c r="J520" s="54" t="s">
        <v>992</v>
      </c>
      <c r="K520" s="1">
        <v>30.4567041</v>
      </c>
      <c r="L520" s="1">
        <v>47.8011762832</v>
      </c>
      <c r="M520" s="1">
        <v>2</v>
      </c>
      <c r="N520" s="9">
        <f>DATE(YEAR(TblLocations[[#This Row],[ODK_DateOfSubmission]]),MONTH(TblLocations[[#This Row],[ODK_DateOfSubmission]]),DAY(TblLocations[[#This Row],[ODK_DateOfSubmission]]))</f>
        <v>43591</v>
      </c>
      <c r="O520" s="1" t="str">
        <f>_xlfn.CONCAT( YEAR(TblLocations[[#This Row],[ODK_DateOfSubmission]]), "-",TEXT( MONTH(TblLocations[[#This Row],[ODK_DateOfSubmission]]),"00"))</f>
        <v>2019-05</v>
      </c>
    </row>
    <row r="521" spans="1:15" x14ac:dyDescent="0.25">
      <c r="A521" s="1">
        <v>3105047</v>
      </c>
      <c r="C521" s="1">
        <v>951</v>
      </c>
      <c r="D521" s="63">
        <v>43613</v>
      </c>
      <c r="E521" s="54" t="s">
        <v>541</v>
      </c>
      <c r="F521" s="56" t="s">
        <v>85</v>
      </c>
      <c r="G521" s="56" t="s">
        <v>85</v>
      </c>
      <c r="H521" s="56" t="s">
        <v>971</v>
      </c>
      <c r="I521" s="56" t="s">
        <v>993</v>
      </c>
      <c r="J521" s="54" t="s">
        <v>994</v>
      </c>
      <c r="K521" s="1">
        <v>30.526910300000001</v>
      </c>
      <c r="L521" s="1">
        <v>47.8152058939</v>
      </c>
      <c r="M521" s="1">
        <v>74</v>
      </c>
      <c r="N521" s="9">
        <f>DATE(YEAR(TblLocations[[#This Row],[ODK_DateOfSubmission]]),MONTH(TblLocations[[#This Row],[ODK_DateOfSubmission]]),DAY(TblLocations[[#This Row],[ODK_DateOfSubmission]]))</f>
        <v>43613</v>
      </c>
      <c r="O521" s="1" t="str">
        <f>_xlfn.CONCAT( YEAR(TblLocations[[#This Row],[ODK_DateOfSubmission]]), "-",TEXT( MONTH(TblLocations[[#This Row],[ODK_DateOfSubmission]]),"00"))</f>
        <v>2019-05</v>
      </c>
    </row>
    <row r="522" spans="1:15" x14ac:dyDescent="0.25">
      <c r="A522" s="1">
        <v>3105049</v>
      </c>
      <c r="C522" s="1">
        <v>1275</v>
      </c>
      <c r="D522" s="63">
        <v>43598</v>
      </c>
      <c r="E522" s="54" t="s">
        <v>541</v>
      </c>
      <c r="F522" s="56" t="s">
        <v>85</v>
      </c>
      <c r="G522" s="56" t="s">
        <v>85</v>
      </c>
      <c r="H522" s="56" t="s">
        <v>971</v>
      </c>
      <c r="I522" s="56" t="s">
        <v>995</v>
      </c>
      <c r="J522" s="54" t="s">
        <v>996</v>
      </c>
      <c r="K522" s="1">
        <v>30.541248849700001</v>
      </c>
      <c r="L522" s="1">
        <v>47.795445029600003</v>
      </c>
      <c r="M522" s="1">
        <v>6</v>
      </c>
      <c r="N522" s="9">
        <f>DATE(YEAR(TblLocations[[#This Row],[ODK_DateOfSubmission]]),MONTH(TblLocations[[#This Row],[ODK_DateOfSubmission]]),DAY(TblLocations[[#This Row],[ODK_DateOfSubmission]]))</f>
        <v>43598</v>
      </c>
      <c r="O522" s="1" t="str">
        <f>_xlfn.CONCAT( YEAR(TblLocations[[#This Row],[ODK_DateOfSubmission]]), "-",TEXT( MONTH(TblLocations[[#This Row],[ODK_DateOfSubmission]]),"00"))</f>
        <v>2019-05</v>
      </c>
    </row>
    <row r="523" spans="1:15" x14ac:dyDescent="0.25">
      <c r="A523" s="1">
        <v>3105050</v>
      </c>
      <c r="C523" s="1">
        <v>986</v>
      </c>
      <c r="D523" s="63">
        <v>43598</v>
      </c>
      <c r="E523" s="54" t="s">
        <v>541</v>
      </c>
      <c r="F523" s="56" t="s">
        <v>85</v>
      </c>
      <c r="G523" s="56" t="s">
        <v>85</v>
      </c>
      <c r="H523" s="56" t="s">
        <v>971</v>
      </c>
      <c r="I523" s="56" t="s">
        <v>997</v>
      </c>
      <c r="J523" s="54" t="s">
        <v>998</v>
      </c>
      <c r="K523" s="1">
        <v>30.546051274300002</v>
      </c>
      <c r="L523" s="1">
        <v>47.809987037799999</v>
      </c>
      <c r="M523" s="1">
        <v>4</v>
      </c>
      <c r="N523" s="9">
        <f>DATE(YEAR(TblLocations[[#This Row],[ODK_DateOfSubmission]]),MONTH(TblLocations[[#This Row],[ODK_DateOfSubmission]]),DAY(TblLocations[[#This Row],[ODK_DateOfSubmission]]))</f>
        <v>43598</v>
      </c>
      <c r="O523" s="1" t="str">
        <f>_xlfn.CONCAT( YEAR(TblLocations[[#This Row],[ODK_DateOfSubmission]]), "-",TEXT( MONTH(TblLocations[[#This Row],[ODK_DateOfSubmission]]),"00"))</f>
        <v>2019-05</v>
      </c>
    </row>
    <row r="524" spans="1:15" x14ac:dyDescent="0.25">
      <c r="A524" s="1">
        <v>3105054</v>
      </c>
      <c r="C524" s="1">
        <v>849</v>
      </c>
      <c r="D524" s="63">
        <v>43636</v>
      </c>
      <c r="E524" s="54" t="s">
        <v>541</v>
      </c>
      <c r="F524" s="56" t="s">
        <v>85</v>
      </c>
      <c r="G524" s="56" t="s">
        <v>85</v>
      </c>
      <c r="H524" s="56" t="s">
        <v>971</v>
      </c>
      <c r="I524" s="56" t="s">
        <v>999</v>
      </c>
      <c r="J524" s="54" t="s">
        <v>1000</v>
      </c>
      <c r="K524" s="1">
        <v>30.484321099999999</v>
      </c>
      <c r="L524" s="1">
        <v>47.829706550899999</v>
      </c>
      <c r="M524" s="1">
        <v>20</v>
      </c>
      <c r="N524" s="9">
        <f>DATE(YEAR(TblLocations[[#This Row],[ODK_DateOfSubmission]]),MONTH(TblLocations[[#This Row],[ODK_DateOfSubmission]]),DAY(TblLocations[[#This Row],[ODK_DateOfSubmission]]))</f>
        <v>43636</v>
      </c>
      <c r="O524" s="1" t="str">
        <f>_xlfn.CONCAT( YEAR(TblLocations[[#This Row],[ODK_DateOfSubmission]]), "-",TEXT( MONTH(TblLocations[[#This Row],[ODK_DateOfSubmission]]),"00"))</f>
        <v>2019-06</v>
      </c>
    </row>
    <row r="525" spans="1:15" x14ac:dyDescent="0.25">
      <c r="A525" s="1">
        <v>3105062</v>
      </c>
      <c r="C525" s="1">
        <v>857</v>
      </c>
      <c r="D525" s="63">
        <v>43594</v>
      </c>
      <c r="E525" s="54" t="s">
        <v>541</v>
      </c>
      <c r="F525" s="56" t="s">
        <v>85</v>
      </c>
      <c r="G525" s="56" t="s">
        <v>85</v>
      </c>
      <c r="H525" s="56" t="s">
        <v>971</v>
      </c>
      <c r="I525" s="56" t="s">
        <v>1001</v>
      </c>
      <c r="J525" s="54" t="s">
        <v>1002</v>
      </c>
      <c r="K525" s="1">
        <v>30.495004999999999</v>
      </c>
      <c r="L525" s="1">
        <v>47.817524915100002</v>
      </c>
      <c r="M525" s="1">
        <v>18</v>
      </c>
      <c r="N525" s="9">
        <f>DATE(YEAR(TblLocations[[#This Row],[ODK_DateOfSubmission]]),MONTH(TblLocations[[#This Row],[ODK_DateOfSubmission]]),DAY(TblLocations[[#This Row],[ODK_DateOfSubmission]]))</f>
        <v>43594</v>
      </c>
      <c r="O525" s="1" t="str">
        <f>_xlfn.CONCAT( YEAR(TblLocations[[#This Row],[ODK_DateOfSubmission]]), "-",TEXT( MONTH(TblLocations[[#This Row],[ODK_DateOfSubmission]]),"00"))</f>
        <v>2019-05</v>
      </c>
    </row>
    <row r="526" spans="1:15" x14ac:dyDescent="0.25">
      <c r="A526" s="1">
        <v>3105068</v>
      </c>
      <c r="C526" s="1">
        <v>907</v>
      </c>
      <c r="D526" s="63">
        <v>43590</v>
      </c>
      <c r="E526" s="54" t="s">
        <v>541</v>
      </c>
      <c r="F526" s="56" t="s">
        <v>85</v>
      </c>
      <c r="G526" s="56" t="s">
        <v>85</v>
      </c>
      <c r="H526" s="56" t="s">
        <v>971</v>
      </c>
      <c r="I526" s="56" t="s">
        <v>1003</v>
      </c>
      <c r="J526" s="54" t="s">
        <v>1004</v>
      </c>
      <c r="K526" s="1">
        <v>30.5131295184</v>
      </c>
      <c r="L526" s="1">
        <v>47.838210379300001</v>
      </c>
      <c r="M526" s="1">
        <v>3</v>
      </c>
      <c r="N526" s="9">
        <f>DATE(YEAR(TblLocations[[#This Row],[ODK_DateOfSubmission]]),MONTH(TblLocations[[#This Row],[ODK_DateOfSubmission]]),DAY(TblLocations[[#This Row],[ODK_DateOfSubmission]]))</f>
        <v>43590</v>
      </c>
      <c r="O526" s="1" t="str">
        <f>_xlfn.CONCAT( YEAR(TblLocations[[#This Row],[ODK_DateOfSubmission]]), "-",TEXT( MONTH(TblLocations[[#This Row],[ODK_DateOfSubmission]]),"00"))</f>
        <v>2019-05</v>
      </c>
    </row>
    <row r="527" spans="1:15" x14ac:dyDescent="0.25">
      <c r="A527" s="1">
        <v>3105081</v>
      </c>
      <c r="C527" s="1">
        <v>854</v>
      </c>
      <c r="D527" s="63">
        <v>43591</v>
      </c>
      <c r="E527" s="54" t="s">
        <v>541</v>
      </c>
      <c r="F527" s="56" t="s">
        <v>85</v>
      </c>
      <c r="G527" s="56" t="s">
        <v>85</v>
      </c>
      <c r="H527" s="56" t="s">
        <v>971</v>
      </c>
      <c r="I527" s="56" t="s">
        <v>1005</v>
      </c>
      <c r="J527" s="54" t="s">
        <v>1006</v>
      </c>
      <c r="K527" s="1">
        <v>30.4915877</v>
      </c>
      <c r="L527" s="1">
        <v>47.799597721799998</v>
      </c>
      <c r="M527" s="1">
        <v>9</v>
      </c>
      <c r="N527" s="9">
        <f>DATE(YEAR(TblLocations[[#This Row],[ODK_DateOfSubmission]]),MONTH(TblLocations[[#This Row],[ODK_DateOfSubmission]]),DAY(TblLocations[[#This Row],[ODK_DateOfSubmission]]))</f>
        <v>43591</v>
      </c>
      <c r="O527" s="1" t="str">
        <f>_xlfn.CONCAT( YEAR(TblLocations[[#This Row],[ODK_DateOfSubmission]]), "-",TEXT( MONTH(TblLocations[[#This Row],[ODK_DateOfSubmission]]),"00"))</f>
        <v>2019-05</v>
      </c>
    </row>
    <row r="528" spans="1:15" x14ac:dyDescent="0.25">
      <c r="A528" s="1">
        <v>3105084</v>
      </c>
      <c r="C528" s="1">
        <v>602</v>
      </c>
      <c r="D528" s="63">
        <v>43591</v>
      </c>
      <c r="E528" s="54" t="s">
        <v>541</v>
      </c>
      <c r="F528" s="56" t="s">
        <v>85</v>
      </c>
      <c r="G528" s="56" t="s">
        <v>85</v>
      </c>
      <c r="H528" s="56" t="s">
        <v>971</v>
      </c>
      <c r="I528" s="56" t="s">
        <v>1007</v>
      </c>
      <c r="J528" s="54" t="s">
        <v>1008</v>
      </c>
      <c r="K528" s="1">
        <v>30.464642099999999</v>
      </c>
      <c r="L528" s="1">
        <v>47.7885523952</v>
      </c>
      <c r="M528" s="1">
        <v>7</v>
      </c>
      <c r="N528" s="9">
        <f>DATE(YEAR(TblLocations[[#This Row],[ODK_DateOfSubmission]]),MONTH(TblLocations[[#This Row],[ODK_DateOfSubmission]]),DAY(TblLocations[[#This Row],[ODK_DateOfSubmission]]))</f>
        <v>43591</v>
      </c>
      <c r="O528" s="1" t="str">
        <f>_xlfn.CONCAT( YEAR(TblLocations[[#This Row],[ODK_DateOfSubmission]]), "-",TEXT( MONTH(TblLocations[[#This Row],[ODK_DateOfSubmission]]),"00"))</f>
        <v>2019-05</v>
      </c>
    </row>
    <row r="529" spans="1:15" x14ac:dyDescent="0.25">
      <c r="A529" s="1">
        <v>3105091</v>
      </c>
      <c r="C529" s="1">
        <v>24126</v>
      </c>
      <c r="D529" s="63">
        <v>43642</v>
      </c>
      <c r="E529" s="54" t="s">
        <v>541</v>
      </c>
      <c r="F529" s="56" t="s">
        <v>85</v>
      </c>
      <c r="G529" s="56" t="s">
        <v>85</v>
      </c>
      <c r="H529" s="56" t="s">
        <v>971</v>
      </c>
      <c r="I529" s="56" t="s">
        <v>1009</v>
      </c>
      <c r="J529" s="54" t="s">
        <v>1010</v>
      </c>
      <c r="K529" s="1">
        <v>30.473545600000001</v>
      </c>
      <c r="L529" s="1">
        <v>47.804901131000001</v>
      </c>
      <c r="M529" s="1">
        <v>41</v>
      </c>
      <c r="N529" s="9">
        <f>DATE(YEAR(TblLocations[[#This Row],[ODK_DateOfSubmission]]),MONTH(TblLocations[[#This Row],[ODK_DateOfSubmission]]),DAY(TblLocations[[#This Row],[ODK_DateOfSubmission]]))</f>
        <v>43642</v>
      </c>
      <c r="O529" s="1" t="str">
        <f>_xlfn.CONCAT( YEAR(TblLocations[[#This Row],[ODK_DateOfSubmission]]), "-",TEXT( MONTH(TblLocations[[#This Row],[ODK_DateOfSubmission]]),"00"))</f>
        <v>2019-06</v>
      </c>
    </row>
    <row r="530" spans="1:15" x14ac:dyDescent="0.25">
      <c r="A530" s="1">
        <v>3105094</v>
      </c>
      <c r="C530" s="1">
        <v>860</v>
      </c>
      <c r="D530" s="63">
        <v>43614</v>
      </c>
      <c r="E530" s="54" t="s">
        <v>541</v>
      </c>
      <c r="F530" s="56" t="s">
        <v>85</v>
      </c>
      <c r="G530" s="56" t="s">
        <v>85</v>
      </c>
      <c r="H530" s="56" t="s">
        <v>971</v>
      </c>
      <c r="I530" s="56" t="s">
        <v>1011</v>
      </c>
      <c r="J530" s="54" t="s">
        <v>1012</v>
      </c>
      <c r="K530" s="1">
        <v>30.4988958</v>
      </c>
      <c r="L530" s="1">
        <v>47.805932714800001</v>
      </c>
      <c r="M530" s="1">
        <v>36</v>
      </c>
      <c r="N530" s="9">
        <f>DATE(YEAR(TblLocations[[#This Row],[ODK_DateOfSubmission]]),MONTH(TblLocations[[#This Row],[ODK_DateOfSubmission]]),DAY(TblLocations[[#This Row],[ODK_DateOfSubmission]]))</f>
        <v>43614</v>
      </c>
      <c r="O530" s="1" t="str">
        <f>_xlfn.CONCAT( YEAR(TblLocations[[#This Row],[ODK_DateOfSubmission]]), "-",TEXT( MONTH(TblLocations[[#This Row],[ODK_DateOfSubmission]]),"00"))</f>
        <v>2019-05</v>
      </c>
    </row>
    <row r="531" spans="1:15" x14ac:dyDescent="0.25">
      <c r="A531" s="1">
        <v>3105098</v>
      </c>
      <c r="C531" s="1">
        <v>1272</v>
      </c>
      <c r="D531" s="63">
        <v>43613</v>
      </c>
      <c r="E531" s="54" t="s">
        <v>541</v>
      </c>
      <c r="F531" s="56" t="s">
        <v>85</v>
      </c>
      <c r="G531" s="56" t="s">
        <v>85</v>
      </c>
      <c r="H531" s="56" t="s">
        <v>971</v>
      </c>
      <c r="I531" s="56" t="s">
        <v>1013</v>
      </c>
      <c r="J531" s="54" t="s">
        <v>1014</v>
      </c>
      <c r="K531" s="1">
        <v>30.5150483</v>
      </c>
      <c r="L531" s="1">
        <v>47.776653357900003</v>
      </c>
      <c r="M531" s="1">
        <v>14</v>
      </c>
      <c r="N531" s="9">
        <f>DATE(YEAR(TblLocations[[#This Row],[ODK_DateOfSubmission]]),MONTH(TblLocations[[#This Row],[ODK_DateOfSubmission]]),DAY(TblLocations[[#This Row],[ODK_DateOfSubmission]]))</f>
        <v>43613</v>
      </c>
      <c r="O531" s="1" t="str">
        <f>_xlfn.CONCAT( YEAR(TblLocations[[#This Row],[ODK_DateOfSubmission]]), "-",TEXT( MONTH(TblLocations[[#This Row],[ODK_DateOfSubmission]]),"00"))</f>
        <v>2019-05</v>
      </c>
    </row>
    <row r="532" spans="1:15" x14ac:dyDescent="0.25">
      <c r="A532" s="1">
        <v>3105100</v>
      </c>
      <c r="C532" s="1">
        <v>1271</v>
      </c>
      <c r="D532" s="63">
        <v>43618</v>
      </c>
      <c r="E532" s="54" t="s">
        <v>541</v>
      </c>
      <c r="F532" s="56" t="s">
        <v>85</v>
      </c>
      <c r="G532" s="56" t="s">
        <v>85</v>
      </c>
      <c r="H532" s="56" t="s">
        <v>971</v>
      </c>
      <c r="I532" s="56" t="s">
        <v>1015</v>
      </c>
      <c r="J532" s="54" t="s">
        <v>1016</v>
      </c>
      <c r="K532" s="1">
        <v>30.489516900000002</v>
      </c>
      <c r="L532" s="1">
        <v>47.785207553799999</v>
      </c>
      <c r="M532" s="1">
        <v>11</v>
      </c>
      <c r="N532" s="9">
        <f>DATE(YEAR(TblLocations[[#This Row],[ODK_DateOfSubmission]]),MONTH(TblLocations[[#This Row],[ODK_DateOfSubmission]]),DAY(TblLocations[[#This Row],[ODK_DateOfSubmission]]))</f>
        <v>43618</v>
      </c>
      <c r="O532" s="1" t="str">
        <f>_xlfn.CONCAT( YEAR(TblLocations[[#This Row],[ODK_DateOfSubmission]]), "-",TEXT( MONTH(TblLocations[[#This Row],[ODK_DateOfSubmission]]),"00"))</f>
        <v>2019-06</v>
      </c>
    </row>
    <row r="533" spans="1:15" x14ac:dyDescent="0.25">
      <c r="A533" s="1">
        <v>3105112</v>
      </c>
      <c r="C533" s="1">
        <v>891</v>
      </c>
      <c r="D533" s="63">
        <v>43634</v>
      </c>
      <c r="E533" s="54" t="s">
        <v>541</v>
      </c>
      <c r="F533" s="56" t="s">
        <v>85</v>
      </c>
      <c r="G533" s="56" t="s">
        <v>85</v>
      </c>
      <c r="H533" s="56" t="s">
        <v>971</v>
      </c>
      <c r="I533" s="56" t="s">
        <v>1017</v>
      </c>
      <c r="J533" s="54" t="s">
        <v>1018</v>
      </c>
      <c r="K533" s="1">
        <v>30.5084310501</v>
      </c>
      <c r="L533" s="1">
        <v>47.841061381199999</v>
      </c>
      <c r="M533" s="1">
        <v>4</v>
      </c>
      <c r="N533" s="9">
        <f>DATE(YEAR(TblLocations[[#This Row],[ODK_DateOfSubmission]]),MONTH(TblLocations[[#This Row],[ODK_DateOfSubmission]]),DAY(TblLocations[[#This Row],[ODK_DateOfSubmission]]))</f>
        <v>43634</v>
      </c>
      <c r="O533" s="1" t="str">
        <f>_xlfn.CONCAT( YEAR(TblLocations[[#This Row],[ODK_DateOfSubmission]]), "-",TEXT( MONTH(TblLocations[[#This Row],[ODK_DateOfSubmission]]),"00"))</f>
        <v>2019-06</v>
      </c>
    </row>
    <row r="534" spans="1:15" x14ac:dyDescent="0.25">
      <c r="A534" s="1">
        <v>3105114</v>
      </c>
      <c r="C534" s="1">
        <v>23974</v>
      </c>
      <c r="D534" s="63">
        <v>43591</v>
      </c>
      <c r="E534" s="54" t="s">
        <v>541</v>
      </c>
      <c r="F534" s="56" t="s">
        <v>85</v>
      </c>
      <c r="G534" s="56" t="s">
        <v>85</v>
      </c>
      <c r="H534" s="56" t="s">
        <v>971</v>
      </c>
      <c r="I534" s="56" t="s">
        <v>1019</v>
      </c>
      <c r="J534" s="54" t="s">
        <v>1020</v>
      </c>
      <c r="K534" s="1">
        <v>30.451079400000001</v>
      </c>
      <c r="L534" s="1">
        <v>47.798889589300003</v>
      </c>
      <c r="M534" s="1">
        <v>3</v>
      </c>
      <c r="N534" s="9">
        <f>DATE(YEAR(TblLocations[[#This Row],[ODK_DateOfSubmission]]),MONTH(TblLocations[[#This Row],[ODK_DateOfSubmission]]),DAY(TblLocations[[#This Row],[ODK_DateOfSubmission]]))</f>
        <v>43591</v>
      </c>
      <c r="O534" s="1" t="str">
        <f>_xlfn.CONCAT( YEAR(TblLocations[[#This Row],[ODK_DateOfSubmission]]), "-",TEXT( MONTH(TblLocations[[#This Row],[ODK_DateOfSubmission]]),"00"))</f>
        <v>2019-05</v>
      </c>
    </row>
    <row r="535" spans="1:15" x14ac:dyDescent="0.25">
      <c r="A535" s="1">
        <v>3105115</v>
      </c>
      <c r="C535" s="1">
        <v>889</v>
      </c>
      <c r="D535" s="63">
        <v>43627</v>
      </c>
      <c r="E535" s="54" t="s">
        <v>541</v>
      </c>
      <c r="F535" s="56" t="s">
        <v>85</v>
      </c>
      <c r="G535" s="56" t="s">
        <v>85</v>
      </c>
      <c r="H535" s="56" t="s">
        <v>971</v>
      </c>
      <c r="I535" s="56" t="s">
        <v>1021</v>
      </c>
      <c r="J535" s="54" t="s">
        <v>1022</v>
      </c>
      <c r="K535" s="1">
        <v>30.503625875600001</v>
      </c>
      <c r="L535" s="1">
        <v>47.812746660400002</v>
      </c>
      <c r="M535" s="1">
        <v>9</v>
      </c>
      <c r="N535" s="9">
        <f>DATE(YEAR(TblLocations[[#This Row],[ODK_DateOfSubmission]]),MONTH(TblLocations[[#This Row],[ODK_DateOfSubmission]]),DAY(TblLocations[[#This Row],[ODK_DateOfSubmission]]))</f>
        <v>43627</v>
      </c>
      <c r="O535" s="1" t="str">
        <f>_xlfn.CONCAT( YEAR(TblLocations[[#This Row],[ODK_DateOfSubmission]]), "-",TEXT( MONTH(TblLocations[[#This Row],[ODK_DateOfSubmission]]),"00"))</f>
        <v>2019-06</v>
      </c>
    </row>
    <row r="536" spans="1:15" x14ac:dyDescent="0.25">
      <c r="A536" s="1">
        <v>3105119</v>
      </c>
      <c r="C536" s="1">
        <v>23975</v>
      </c>
      <c r="D536" s="63">
        <v>43635</v>
      </c>
      <c r="E536" s="54" t="s">
        <v>541</v>
      </c>
      <c r="F536" s="56" t="s">
        <v>85</v>
      </c>
      <c r="G536" s="56" t="s">
        <v>85</v>
      </c>
      <c r="H536" s="56" t="s">
        <v>971</v>
      </c>
      <c r="I536" s="56" t="s">
        <v>1023</v>
      </c>
      <c r="J536" s="54" t="s">
        <v>1024</v>
      </c>
      <c r="K536" s="1">
        <v>30.478805099999999</v>
      </c>
      <c r="L536" s="1">
        <v>47.8369367775</v>
      </c>
      <c r="M536" s="1">
        <v>5</v>
      </c>
      <c r="N536" s="9">
        <f>DATE(YEAR(TblLocations[[#This Row],[ODK_DateOfSubmission]]),MONTH(TblLocations[[#This Row],[ODK_DateOfSubmission]]),DAY(TblLocations[[#This Row],[ODK_DateOfSubmission]]))</f>
        <v>43635</v>
      </c>
      <c r="O536" s="1" t="str">
        <f>_xlfn.CONCAT( YEAR(TblLocations[[#This Row],[ODK_DateOfSubmission]]), "-",TEXT( MONTH(TblLocations[[#This Row],[ODK_DateOfSubmission]]),"00"))</f>
        <v>2019-06</v>
      </c>
    </row>
    <row r="537" spans="1:15" x14ac:dyDescent="0.25">
      <c r="A537" s="1">
        <v>3105121</v>
      </c>
      <c r="C537" s="1">
        <v>885</v>
      </c>
      <c r="D537" s="63">
        <v>43618</v>
      </c>
      <c r="E537" s="54" t="s">
        <v>541</v>
      </c>
      <c r="F537" s="56" t="s">
        <v>85</v>
      </c>
      <c r="G537" s="56" t="s">
        <v>85</v>
      </c>
      <c r="H537" s="56" t="s">
        <v>971</v>
      </c>
      <c r="I537" s="56" t="s">
        <v>1025</v>
      </c>
      <c r="J537" s="54" t="s">
        <v>1026</v>
      </c>
      <c r="K537" s="1">
        <v>30.4940009</v>
      </c>
      <c r="L537" s="1">
        <v>47.788857008699999</v>
      </c>
      <c r="M537" s="1">
        <v>2</v>
      </c>
      <c r="N537" s="9">
        <f>DATE(YEAR(TblLocations[[#This Row],[ODK_DateOfSubmission]]),MONTH(TblLocations[[#This Row],[ODK_DateOfSubmission]]),DAY(TblLocations[[#This Row],[ODK_DateOfSubmission]]))</f>
        <v>43618</v>
      </c>
      <c r="O537" s="1" t="str">
        <f>_xlfn.CONCAT( YEAR(TblLocations[[#This Row],[ODK_DateOfSubmission]]), "-",TEXT( MONTH(TblLocations[[#This Row],[ODK_DateOfSubmission]]),"00"))</f>
        <v>2019-06</v>
      </c>
    </row>
    <row r="538" spans="1:15" x14ac:dyDescent="0.25">
      <c r="A538" s="1">
        <v>3105123</v>
      </c>
      <c r="C538" s="1">
        <v>898</v>
      </c>
      <c r="D538" s="63">
        <v>43618</v>
      </c>
      <c r="E538" s="54" t="s">
        <v>541</v>
      </c>
      <c r="F538" s="56" t="s">
        <v>85</v>
      </c>
      <c r="G538" s="56" t="s">
        <v>85</v>
      </c>
      <c r="H538" s="56" t="s">
        <v>971</v>
      </c>
      <c r="I538" s="56" t="s">
        <v>1027</v>
      </c>
      <c r="J538" s="54" t="s">
        <v>1028</v>
      </c>
      <c r="K538" s="1">
        <v>30.4881858</v>
      </c>
      <c r="L538" s="1">
        <v>47.7944062527</v>
      </c>
      <c r="M538" s="1">
        <v>3</v>
      </c>
      <c r="N538" s="9">
        <f>DATE(YEAR(TblLocations[[#This Row],[ODK_DateOfSubmission]]),MONTH(TblLocations[[#This Row],[ODK_DateOfSubmission]]),DAY(TblLocations[[#This Row],[ODK_DateOfSubmission]]))</f>
        <v>43618</v>
      </c>
      <c r="O538" s="1" t="str">
        <f>_xlfn.CONCAT( YEAR(TblLocations[[#This Row],[ODK_DateOfSubmission]]), "-",TEXT( MONTH(TblLocations[[#This Row],[ODK_DateOfSubmission]]),"00"))</f>
        <v>2019-06</v>
      </c>
    </row>
    <row r="539" spans="1:15" x14ac:dyDescent="0.25">
      <c r="A539" s="1">
        <v>3105139</v>
      </c>
      <c r="C539" s="1">
        <v>863</v>
      </c>
      <c r="D539" s="63">
        <v>43618</v>
      </c>
      <c r="E539" s="54" t="s">
        <v>541</v>
      </c>
      <c r="F539" s="56" t="s">
        <v>85</v>
      </c>
      <c r="G539" s="56" t="s">
        <v>85</v>
      </c>
      <c r="H539" s="56" t="s">
        <v>971</v>
      </c>
      <c r="I539" s="56" t="s">
        <v>1029</v>
      </c>
      <c r="J539" s="54" t="s">
        <v>1030</v>
      </c>
      <c r="K539" s="1">
        <v>30.508137600000001</v>
      </c>
      <c r="L539" s="1">
        <v>47.769794036100002</v>
      </c>
      <c r="M539" s="1">
        <v>1</v>
      </c>
      <c r="N539" s="9">
        <f>DATE(YEAR(TblLocations[[#This Row],[ODK_DateOfSubmission]]),MONTH(TblLocations[[#This Row],[ODK_DateOfSubmission]]),DAY(TblLocations[[#This Row],[ODK_DateOfSubmission]]))</f>
        <v>43618</v>
      </c>
      <c r="O539" s="1" t="str">
        <f>_xlfn.CONCAT( YEAR(TblLocations[[#This Row],[ODK_DateOfSubmission]]), "-",TEXT( MONTH(TblLocations[[#This Row],[ODK_DateOfSubmission]]),"00"))</f>
        <v>2019-06</v>
      </c>
    </row>
    <row r="540" spans="1:15" x14ac:dyDescent="0.25">
      <c r="A540" s="1">
        <v>3107001</v>
      </c>
      <c r="C540" s="1">
        <v>23517</v>
      </c>
      <c r="D540" s="63">
        <v>43635</v>
      </c>
      <c r="E540" s="54" t="s">
        <v>541</v>
      </c>
      <c r="F540" s="56" t="s">
        <v>85</v>
      </c>
      <c r="G540" s="56" t="s">
        <v>153</v>
      </c>
      <c r="H540" s="56" t="s">
        <v>976</v>
      </c>
      <c r="I540" s="56" t="s">
        <v>1031</v>
      </c>
      <c r="J540" s="54" t="s">
        <v>1032</v>
      </c>
      <c r="K540" s="1">
        <v>30.641924899999999</v>
      </c>
      <c r="L540" s="1">
        <v>47.7734263312</v>
      </c>
      <c r="M540" s="1">
        <v>31</v>
      </c>
      <c r="N540" s="9">
        <f>DATE(YEAR(TblLocations[[#This Row],[ODK_DateOfSubmission]]),MONTH(TblLocations[[#This Row],[ODK_DateOfSubmission]]),DAY(TblLocations[[#This Row],[ODK_DateOfSubmission]]))</f>
        <v>43635</v>
      </c>
      <c r="O540" s="1" t="str">
        <f>_xlfn.CONCAT( YEAR(TblLocations[[#This Row],[ODK_DateOfSubmission]]), "-",TEXT( MONTH(TblLocations[[#This Row],[ODK_DateOfSubmission]]),"00"))</f>
        <v>2019-06</v>
      </c>
    </row>
    <row r="541" spans="1:15" x14ac:dyDescent="0.25">
      <c r="A541" s="1">
        <v>3107013</v>
      </c>
      <c r="C541" s="1">
        <v>645</v>
      </c>
      <c r="D541" s="63">
        <v>43629</v>
      </c>
      <c r="E541" s="54" t="s">
        <v>541</v>
      </c>
      <c r="F541" s="56" t="s">
        <v>85</v>
      </c>
      <c r="G541" s="56" t="s">
        <v>153</v>
      </c>
      <c r="H541" s="56" t="s">
        <v>976</v>
      </c>
      <c r="I541" s="56" t="s">
        <v>1033</v>
      </c>
      <c r="J541" s="54" t="s">
        <v>1034</v>
      </c>
      <c r="K541" s="1">
        <v>30.514363926400002</v>
      </c>
      <c r="L541" s="1">
        <v>47.873427110400002</v>
      </c>
      <c r="M541" s="1">
        <v>8</v>
      </c>
      <c r="N541" s="9">
        <f>DATE(YEAR(TblLocations[[#This Row],[ODK_DateOfSubmission]]),MONTH(TblLocations[[#This Row],[ODK_DateOfSubmission]]),DAY(TblLocations[[#This Row],[ODK_DateOfSubmission]]))</f>
        <v>43629</v>
      </c>
      <c r="O541" s="1" t="str">
        <f>_xlfn.CONCAT( YEAR(TblLocations[[#This Row],[ODK_DateOfSubmission]]), "-",TEXT( MONTH(TblLocations[[#This Row],[ODK_DateOfSubmission]]),"00"))</f>
        <v>2019-06</v>
      </c>
    </row>
    <row r="542" spans="1:15" x14ac:dyDescent="0.25">
      <c r="A542" s="1">
        <v>3205010</v>
      </c>
      <c r="C542" s="1">
        <v>16835</v>
      </c>
      <c r="D542" s="63">
        <v>43615</v>
      </c>
      <c r="E542" s="54" t="s">
        <v>541</v>
      </c>
      <c r="F542" s="56" t="s">
        <v>118</v>
      </c>
      <c r="G542" s="56" t="s">
        <v>190</v>
      </c>
      <c r="H542" s="56" t="s">
        <v>1035</v>
      </c>
      <c r="I542" s="56" t="s">
        <v>1036</v>
      </c>
      <c r="J542" s="54" t="s">
        <v>1037</v>
      </c>
      <c r="K542" s="1">
        <v>31.8449049303</v>
      </c>
      <c r="L542" s="1">
        <v>47.1328791225</v>
      </c>
      <c r="M542" s="1">
        <v>1</v>
      </c>
      <c r="N542" s="9">
        <f>DATE(YEAR(TblLocations[[#This Row],[ODK_DateOfSubmission]]),MONTH(TblLocations[[#This Row],[ODK_DateOfSubmission]]),DAY(TblLocations[[#This Row],[ODK_DateOfSubmission]]))</f>
        <v>43615</v>
      </c>
      <c r="O542" s="1" t="str">
        <f>_xlfn.CONCAT( YEAR(TblLocations[[#This Row],[ODK_DateOfSubmission]]), "-",TEXT( MONTH(TblLocations[[#This Row],[ODK_DateOfSubmission]]),"00"))</f>
        <v>2019-05</v>
      </c>
    </row>
    <row r="543" spans="1:15" x14ac:dyDescent="0.25">
      <c r="A543" s="1">
        <v>3205031</v>
      </c>
      <c r="C543" s="1">
        <v>16825</v>
      </c>
      <c r="D543" s="63">
        <v>43611</v>
      </c>
      <c r="E543" s="54" t="s">
        <v>541</v>
      </c>
      <c r="F543" s="56" t="s">
        <v>118</v>
      </c>
      <c r="G543" s="56" t="s">
        <v>190</v>
      </c>
      <c r="H543" s="56" t="s">
        <v>1035</v>
      </c>
      <c r="I543" s="56" t="s">
        <v>1038</v>
      </c>
      <c r="J543" s="54" t="s">
        <v>1039</v>
      </c>
      <c r="K543" s="1">
        <v>31.827514534799999</v>
      </c>
      <c r="L543" s="1">
        <v>47.120044308499999</v>
      </c>
      <c r="M543" s="1">
        <v>1</v>
      </c>
      <c r="N543" s="9">
        <f>DATE(YEAR(TblLocations[[#This Row],[ODK_DateOfSubmission]]),MONTH(TblLocations[[#This Row],[ODK_DateOfSubmission]]),DAY(TblLocations[[#This Row],[ODK_DateOfSubmission]]))</f>
        <v>43611</v>
      </c>
      <c r="O543" s="1" t="str">
        <f>_xlfn.CONCAT( YEAR(TblLocations[[#This Row],[ODK_DateOfSubmission]]), "-",TEXT( MONTH(TblLocations[[#This Row],[ODK_DateOfSubmission]]),"00"))</f>
        <v>2019-05</v>
      </c>
    </row>
    <row r="544" spans="1:15" x14ac:dyDescent="0.25">
      <c r="A544" s="1">
        <v>3205047</v>
      </c>
      <c r="C544" s="1">
        <v>16807</v>
      </c>
      <c r="D544" s="63">
        <v>43605</v>
      </c>
      <c r="E544" s="54" t="s">
        <v>541</v>
      </c>
      <c r="F544" s="56" t="s">
        <v>118</v>
      </c>
      <c r="G544" s="56" t="s">
        <v>190</v>
      </c>
      <c r="H544" s="56" t="s">
        <v>1035</v>
      </c>
      <c r="I544" s="56" t="s">
        <v>1040</v>
      </c>
      <c r="J544" s="54" t="s">
        <v>1041</v>
      </c>
      <c r="K544" s="1">
        <v>31.846620218200002</v>
      </c>
      <c r="L544" s="1">
        <v>47.1543487434</v>
      </c>
      <c r="M544" s="1">
        <v>3</v>
      </c>
      <c r="N544" s="9">
        <f>DATE(YEAR(TblLocations[[#This Row],[ODK_DateOfSubmission]]),MONTH(TblLocations[[#This Row],[ODK_DateOfSubmission]]),DAY(TblLocations[[#This Row],[ODK_DateOfSubmission]]))</f>
        <v>43605</v>
      </c>
      <c r="O544" s="1" t="str">
        <f>_xlfn.CONCAT( YEAR(TblLocations[[#This Row],[ODK_DateOfSubmission]]), "-",TEXT( MONTH(TblLocations[[#This Row],[ODK_DateOfSubmission]]),"00"))</f>
        <v>2019-05</v>
      </c>
    </row>
    <row r="545" spans="1:15" x14ac:dyDescent="0.25">
      <c r="A545" s="1">
        <v>3205060</v>
      </c>
      <c r="C545" s="1">
        <v>16844</v>
      </c>
      <c r="D545" s="63">
        <v>43605</v>
      </c>
      <c r="E545" s="54" t="s">
        <v>541</v>
      </c>
      <c r="F545" s="56" t="s">
        <v>118</v>
      </c>
      <c r="G545" s="56" t="s">
        <v>190</v>
      </c>
      <c r="H545" s="56" t="s">
        <v>1035</v>
      </c>
      <c r="I545" s="56" t="s">
        <v>1042</v>
      </c>
      <c r="J545" s="54" t="s">
        <v>1043</v>
      </c>
      <c r="K545" s="1">
        <v>31.831813094299999</v>
      </c>
      <c r="L545" s="1">
        <v>47.152594245300001</v>
      </c>
      <c r="M545" s="1">
        <v>3</v>
      </c>
      <c r="N545" s="9">
        <f>DATE(YEAR(TblLocations[[#This Row],[ODK_DateOfSubmission]]),MONTH(TblLocations[[#This Row],[ODK_DateOfSubmission]]),DAY(TblLocations[[#This Row],[ODK_DateOfSubmission]]))</f>
        <v>43605</v>
      </c>
      <c r="O545" s="1" t="str">
        <f>_xlfn.CONCAT( YEAR(TblLocations[[#This Row],[ODK_DateOfSubmission]]), "-",TEXT( MONTH(TblLocations[[#This Row],[ODK_DateOfSubmission]]),"00"))</f>
        <v>2019-05</v>
      </c>
    </row>
    <row r="546" spans="1:15" x14ac:dyDescent="0.25">
      <c r="A546" s="1">
        <v>3304005</v>
      </c>
      <c r="C546" s="1">
        <v>25430</v>
      </c>
      <c r="D546" s="63">
        <v>43611</v>
      </c>
      <c r="E546" s="54" t="s">
        <v>541</v>
      </c>
      <c r="F546" s="56" t="s">
        <v>106</v>
      </c>
      <c r="G546" s="56" t="s">
        <v>182</v>
      </c>
      <c r="H546" s="56" t="s">
        <v>1044</v>
      </c>
      <c r="I546" s="56" t="s">
        <v>1045</v>
      </c>
      <c r="J546" s="54" t="s">
        <v>1046</v>
      </c>
      <c r="K546" s="1">
        <v>31.349932970499999</v>
      </c>
      <c r="L546" s="1">
        <v>45.292521758600003</v>
      </c>
      <c r="M546" s="1">
        <v>2</v>
      </c>
      <c r="N546" s="9">
        <f>DATE(YEAR(TblLocations[[#This Row],[ODK_DateOfSubmission]]),MONTH(TblLocations[[#This Row],[ODK_DateOfSubmission]]),DAY(TblLocations[[#This Row],[ODK_DateOfSubmission]]))</f>
        <v>43611</v>
      </c>
      <c r="O546" s="1" t="str">
        <f>_xlfn.CONCAT( YEAR(TblLocations[[#This Row],[ODK_DateOfSubmission]]), "-",TEXT( MONTH(TblLocations[[#This Row],[ODK_DateOfSubmission]]),"00"))</f>
        <v>2019-05</v>
      </c>
    </row>
    <row r="547" spans="1:15" x14ac:dyDescent="0.25">
      <c r="A547" s="1">
        <v>3502001</v>
      </c>
      <c r="C547" s="1">
        <v>10297</v>
      </c>
      <c r="D547" s="63">
        <v>43628</v>
      </c>
      <c r="E547" s="54" t="s">
        <v>541</v>
      </c>
      <c r="F547" s="56" t="s">
        <v>68</v>
      </c>
      <c r="G547" s="56" t="s">
        <v>81</v>
      </c>
      <c r="H547" s="56" t="s">
        <v>1047</v>
      </c>
      <c r="I547" s="56" t="s">
        <v>379</v>
      </c>
      <c r="J547" s="54" t="s">
        <v>380</v>
      </c>
      <c r="K547" s="1">
        <v>31.7132135578</v>
      </c>
      <c r="L547" s="1">
        <v>46.111245599999997</v>
      </c>
      <c r="M547" s="1">
        <v>20</v>
      </c>
      <c r="N547" s="9">
        <f>DATE(YEAR(TblLocations[[#This Row],[ODK_DateOfSubmission]]),MONTH(TblLocations[[#This Row],[ODK_DateOfSubmission]]),DAY(TblLocations[[#This Row],[ODK_DateOfSubmission]]))</f>
        <v>43628</v>
      </c>
      <c r="O547" s="1" t="str">
        <f>_xlfn.CONCAT( YEAR(TblLocations[[#This Row],[ODK_DateOfSubmission]]), "-",TEXT( MONTH(TblLocations[[#This Row],[ODK_DateOfSubmission]]),"00"))</f>
        <v>2019-06</v>
      </c>
    </row>
    <row r="548" spans="1:15" x14ac:dyDescent="0.25">
      <c r="A548" s="1">
        <v>3502002</v>
      </c>
      <c r="C548" s="1">
        <v>9096</v>
      </c>
      <c r="D548" s="63">
        <v>43598</v>
      </c>
      <c r="E548" s="54" t="s">
        <v>541</v>
      </c>
      <c r="F548" s="56" t="s">
        <v>68</v>
      </c>
      <c r="G548" s="56" t="s">
        <v>81</v>
      </c>
      <c r="H548" s="56" t="s">
        <v>1048</v>
      </c>
      <c r="I548" s="56" t="s">
        <v>1049</v>
      </c>
      <c r="J548" s="54" t="s">
        <v>1050</v>
      </c>
      <c r="K548" s="1">
        <v>31.541272894599999</v>
      </c>
      <c r="L548" s="1">
        <v>46.124053434899999</v>
      </c>
      <c r="M548" s="1">
        <v>70</v>
      </c>
      <c r="N548" s="9">
        <f>DATE(YEAR(TblLocations[[#This Row],[ODK_DateOfSubmission]]),MONTH(TblLocations[[#This Row],[ODK_DateOfSubmission]]),DAY(TblLocations[[#This Row],[ODK_DateOfSubmission]]))</f>
        <v>43598</v>
      </c>
      <c r="O548" s="1" t="str">
        <f>_xlfn.CONCAT( YEAR(TblLocations[[#This Row],[ODK_DateOfSubmission]]), "-",TEXT( MONTH(TblLocations[[#This Row],[ODK_DateOfSubmission]]),"00"))</f>
        <v>2019-05</v>
      </c>
    </row>
    <row r="549" spans="1:15" x14ac:dyDescent="0.25">
      <c r="A549" s="1">
        <v>3502003</v>
      </c>
      <c r="C549" s="1">
        <v>24722</v>
      </c>
      <c r="D549" s="63">
        <v>43626</v>
      </c>
      <c r="E549" s="54" t="s">
        <v>541</v>
      </c>
      <c r="F549" s="56" t="s">
        <v>68</v>
      </c>
      <c r="G549" s="56" t="s">
        <v>81</v>
      </c>
      <c r="H549" s="56" t="s">
        <v>1047</v>
      </c>
      <c r="I549" s="56" t="s">
        <v>1051</v>
      </c>
      <c r="J549" s="54" t="s">
        <v>897</v>
      </c>
      <c r="K549" s="1">
        <v>31.711529196499999</v>
      </c>
      <c r="L549" s="1">
        <v>46.124556874</v>
      </c>
      <c r="M549" s="1">
        <v>30</v>
      </c>
      <c r="N549" s="9">
        <f>DATE(YEAR(TblLocations[[#This Row],[ODK_DateOfSubmission]]),MONTH(TblLocations[[#This Row],[ODK_DateOfSubmission]]),DAY(TblLocations[[#This Row],[ODK_DateOfSubmission]]))</f>
        <v>43626</v>
      </c>
      <c r="O549" s="1" t="str">
        <f>_xlfn.CONCAT( YEAR(TblLocations[[#This Row],[ODK_DateOfSubmission]]), "-",TEXT( MONTH(TblLocations[[#This Row],[ODK_DateOfSubmission]]),"00"))</f>
        <v>2019-06</v>
      </c>
    </row>
    <row r="550" spans="1:15" x14ac:dyDescent="0.25">
      <c r="A550" s="1">
        <v>3502004</v>
      </c>
      <c r="C550" s="1">
        <v>21965</v>
      </c>
      <c r="D550" s="63">
        <v>43629</v>
      </c>
      <c r="E550" s="54" t="s">
        <v>541</v>
      </c>
      <c r="F550" s="56" t="s">
        <v>68</v>
      </c>
      <c r="G550" s="56" t="s">
        <v>81</v>
      </c>
      <c r="H550" s="56" t="s">
        <v>1047</v>
      </c>
      <c r="I550" s="56" t="s">
        <v>1052</v>
      </c>
      <c r="J550" s="54" t="s">
        <v>1053</v>
      </c>
      <c r="K550" s="1">
        <v>31.7178490551</v>
      </c>
      <c r="L550" s="1">
        <v>46.100760389400001</v>
      </c>
      <c r="M550" s="1">
        <v>27</v>
      </c>
      <c r="N550" s="9">
        <f>DATE(YEAR(TblLocations[[#This Row],[ODK_DateOfSubmission]]),MONTH(TblLocations[[#This Row],[ODK_DateOfSubmission]]),DAY(TblLocations[[#This Row],[ODK_DateOfSubmission]]))</f>
        <v>43629</v>
      </c>
      <c r="O550" s="1" t="str">
        <f>_xlfn.CONCAT( YEAR(TblLocations[[#This Row],[ODK_DateOfSubmission]]), "-",TEXT( MONTH(TblLocations[[#This Row],[ODK_DateOfSubmission]]),"00"))</f>
        <v>2019-06</v>
      </c>
    </row>
    <row r="551" spans="1:15" x14ac:dyDescent="0.25">
      <c r="A551" s="1">
        <v>3502005</v>
      </c>
      <c r="C551" s="1">
        <v>9040</v>
      </c>
      <c r="D551" s="63">
        <v>43597</v>
      </c>
      <c r="E551" s="54" t="s">
        <v>541</v>
      </c>
      <c r="F551" s="56" t="s">
        <v>68</v>
      </c>
      <c r="G551" s="56" t="s">
        <v>81</v>
      </c>
      <c r="H551" s="56" t="s">
        <v>1054</v>
      </c>
      <c r="I551" s="56" t="s">
        <v>1055</v>
      </c>
      <c r="J551" s="54" t="s">
        <v>1056</v>
      </c>
      <c r="K551" s="1">
        <v>31.8559248864</v>
      </c>
      <c r="L551" s="1">
        <v>46.081313082900003</v>
      </c>
      <c r="M551" s="1">
        <v>120</v>
      </c>
      <c r="N551" s="9">
        <f>DATE(YEAR(TblLocations[[#This Row],[ODK_DateOfSubmission]]),MONTH(TblLocations[[#This Row],[ODK_DateOfSubmission]]),DAY(TblLocations[[#This Row],[ODK_DateOfSubmission]]))</f>
        <v>43597</v>
      </c>
      <c r="O551" s="1" t="str">
        <f>_xlfn.CONCAT( YEAR(TblLocations[[#This Row],[ODK_DateOfSubmission]]), "-",TEXT( MONTH(TblLocations[[#This Row],[ODK_DateOfSubmission]]),"00"))</f>
        <v>2019-05</v>
      </c>
    </row>
    <row r="552" spans="1:15" x14ac:dyDescent="0.25">
      <c r="A552" s="1">
        <v>3502006</v>
      </c>
      <c r="C552" s="1">
        <v>8889</v>
      </c>
      <c r="D552" s="63">
        <v>43627</v>
      </c>
      <c r="E552" s="54" t="s">
        <v>541</v>
      </c>
      <c r="F552" s="56" t="s">
        <v>68</v>
      </c>
      <c r="G552" s="56" t="s">
        <v>81</v>
      </c>
      <c r="H552" s="56" t="s">
        <v>1047</v>
      </c>
      <c r="I552" s="56" t="s">
        <v>1057</v>
      </c>
      <c r="J552" s="54" t="s">
        <v>1058</v>
      </c>
      <c r="K552" s="1">
        <v>31.722572941599999</v>
      </c>
      <c r="L552" s="1">
        <v>46.110010850400002</v>
      </c>
      <c r="M552" s="1">
        <v>107</v>
      </c>
      <c r="N552" s="9">
        <f>DATE(YEAR(TblLocations[[#This Row],[ODK_DateOfSubmission]]),MONTH(TblLocations[[#This Row],[ODK_DateOfSubmission]]),DAY(TblLocations[[#This Row],[ODK_DateOfSubmission]]))</f>
        <v>43627</v>
      </c>
      <c r="O552" s="1" t="str">
        <f>_xlfn.CONCAT( YEAR(TblLocations[[#This Row],[ODK_DateOfSubmission]]), "-",TEXT( MONTH(TblLocations[[#This Row],[ODK_DateOfSubmission]]),"00"))</f>
        <v>2019-06</v>
      </c>
    </row>
    <row r="553" spans="1:15" x14ac:dyDescent="0.25">
      <c r="A553" s="1">
        <v>3504001</v>
      </c>
      <c r="C553" s="1">
        <v>24494</v>
      </c>
      <c r="D553" s="63">
        <v>43633</v>
      </c>
      <c r="E553" s="54" t="s">
        <v>541</v>
      </c>
      <c r="F553" s="56" t="s">
        <v>68</v>
      </c>
      <c r="G553" s="56" t="s">
        <v>73</v>
      </c>
      <c r="H553" s="56" t="s">
        <v>1059</v>
      </c>
      <c r="I553" s="56" t="s">
        <v>1060</v>
      </c>
      <c r="J553" s="54" t="s">
        <v>1061</v>
      </c>
      <c r="K553" s="1">
        <v>31.027710880499999</v>
      </c>
      <c r="L553" s="1">
        <v>46.218214741200001</v>
      </c>
      <c r="M553" s="1">
        <v>6</v>
      </c>
      <c r="N553" s="9">
        <f>DATE(YEAR(TblLocations[[#This Row],[ODK_DateOfSubmission]]),MONTH(TblLocations[[#This Row],[ODK_DateOfSubmission]]),DAY(TblLocations[[#This Row],[ODK_DateOfSubmission]]))</f>
        <v>43633</v>
      </c>
      <c r="O553" s="1" t="str">
        <f>_xlfn.CONCAT( YEAR(TblLocations[[#This Row],[ODK_DateOfSubmission]]), "-",TEXT( MONTH(TblLocations[[#This Row],[ODK_DateOfSubmission]]),"00"))</f>
        <v>2019-06</v>
      </c>
    </row>
    <row r="554" spans="1:15" x14ac:dyDescent="0.25">
      <c r="A554" s="1">
        <v>3504002</v>
      </c>
      <c r="C554" s="1">
        <v>25529</v>
      </c>
      <c r="D554" s="63">
        <v>43633</v>
      </c>
      <c r="E554" s="54" t="s">
        <v>541</v>
      </c>
      <c r="F554" s="56" t="s">
        <v>68</v>
      </c>
      <c r="G554" s="56" t="s">
        <v>73</v>
      </c>
      <c r="H554" s="56" t="s">
        <v>1059</v>
      </c>
      <c r="I554" s="56" t="s">
        <v>1062</v>
      </c>
      <c r="J554" s="54" t="s">
        <v>1063</v>
      </c>
      <c r="K554" s="1">
        <v>31.033167288000001</v>
      </c>
      <c r="L554" s="1">
        <v>46.273891712999998</v>
      </c>
      <c r="M554" s="1">
        <v>4</v>
      </c>
      <c r="N554" s="9">
        <f>DATE(YEAR(TblLocations[[#This Row],[ODK_DateOfSubmission]]),MONTH(TblLocations[[#This Row],[ODK_DateOfSubmission]]),DAY(TblLocations[[#This Row],[ODK_DateOfSubmission]]))</f>
        <v>43633</v>
      </c>
      <c r="O554" s="1" t="str">
        <f>_xlfn.CONCAT( YEAR(TblLocations[[#This Row],[ODK_DateOfSubmission]]), "-",TEXT( MONTH(TblLocations[[#This Row],[ODK_DateOfSubmission]]),"00"))</f>
        <v>2019-06</v>
      </c>
    </row>
    <row r="555" spans="1:15" x14ac:dyDescent="0.25">
      <c r="A555" s="1">
        <v>3504007</v>
      </c>
      <c r="C555" s="1">
        <v>25525</v>
      </c>
      <c r="D555" s="63">
        <v>43629</v>
      </c>
      <c r="E555" s="54" t="s">
        <v>541</v>
      </c>
      <c r="F555" s="56" t="s">
        <v>68</v>
      </c>
      <c r="G555" s="56" t="s">
        <v>73</v>
      </c>
      <c r="H555" s="56" t="s">
        <v>1059</v>
      </c>
      <c r="I555" s="56" t="s">
        <v>1064</v>
      </c>
      <c r="J555" s="54" t="s">
        <v>1065</v>
      </c>
      <c r="K555" s="1">
        <v>31.027024004299999</v>
      </c>
      <c r="L555" s="1">
        <v>46.241676675500003</v>
      </c>
      <c r="M555" s="1">
        <v>2</v>
      </c>
      <c r="N555" s="9">
        <f>DATE(YEAR(TblLocations[[#This Row],[ODK_DateOfSubmission]]),MONTH(TblLocations[[#This Row],[ODK_DateOfSubmission]]),DAY(TblLocations[[#This Row],[ODK_DateOfSubmission]]))</f>
        <v>43629</v>
      </c>
      <c r="O555" s="1" t="str">
        <f>_xlfn.CONCAT( YEAR(TblLocations[[#This Row],[ODK_DateOfSubmission]]), "-",TEXT( MONTH(TblLocations[[#This Row],[ODK_DateOfSubmission]]),"00"))</f>
        <v>2019-06</v>
      </c>
    </row>
    <row r="556" spans="1:15" x14ac:dyDescent="0.25">
      <c r="A556" s="1">
        <v>3504011</v>
      </c>
      <c r="C556" s="1">
        <v>10260</v>
      </c>
      <c r="D556" s="63">
        <v>43604</v>
      </c>
      <c r="E556" s="54" t="s">
        <v>541</v>
      </c>
      <c r="F556" s="56" t="s">
        <v>68</v>
      </c>
      <c r="G556" s="56" t="s">
        <v>73</v>
      </c>
      <c r="H556" s="56" t="s">
        <v>1059</v>
      </c>
      <c r="I556" s="56" t="s">
        <v>1066</v>
      </c>
      <c r="J556" s="54" t="s">
        <v>1067</v>
      </c>
      <c r="K556" s="1">
        <v>31.0134574836</v>
      </c>
      <c r="L556" s="1">
        <v>46.282408152000002</v>
      </c>
      <c r="M556" s="1">
        <v>830</v>
      </c>
      <c r="N556" s="9">
        <f>DATE(YEAR(TblLocations[[#This Row],[ODK_DateOfSubmission]]),MONTH(TblLocations[[#This Row],[ODK_DateOfSubmission]]),DAY(TblLocations[[#This Row],[ODK_DateOfSubmission]]))</f>
        <v>43604</v>
      </c>
      <c r="O556" s="1" t="str">
        <f>_xlfn.CONCAT( YEAR(TblLocations[[#This Row],[ODK_DateOfSubmission]]), "-",TEXT( MONTH(TblLocations[[#This Row],[ODK_DateOfSubmission]]),"00"))</f>
        <v>2019-05</v>
      </c>
    </row>
    <row r="557" spans="1:15" x14ac:dyDescent="0.25">
      <c r="A557" s="1">
        <v>3504013</v>
      </c>
      <c r="C557" s="1">
        <v>10270</v>
      </c>
      <c r="D557" s="63">
        <v>43633</v>
      </c>
      <c r="E557" s="54" t="s">
        <v>541</v>
      </c>
      <c r="F557" s="56" t="s">
        <v>68</v>
      </c>
      <c r="G557" s="56" t="s">
        <v>73</v>
      </c>
      <c r="H557" s="56" t="s">
        <v>1059</v>
      </c>
      <c r="I557" s="56" t="s">
        <v>1068</v>
      </c>
      <c r="J557" s="54" t="s">
        <v>1069</v>
      </c>
      <c r="K557" s="1">
        <v>31.0441115454</v>
      </c>
      <c r="L557" s="1">
        <v>46.223778697</v>
      </c>
      <c r="M557" s="1">
        <v>3</v>
      </c>
      <c r="N557" s="9">
        <f>DATE(YEAR(TblLocations[[#This Row],[ODK_DateOfSubmission]]),MONTH(TblLocations[[#This Row],[ODK_DateOfSubmission]]),DAY(TblLocations[[#This Row],[ODK_DateOfSubmission]]))</f>
        <v>43633</v>
      </c>
      <c r="O557" s="1" t="str">
        <f>_xlfn.CONCAT( YEAR(TblLocations[[#This Row],[ODK_DateOfSubmission]]), "-",TEXT( MONTH(TblLocations[[#This Row],[ODK_DateOfSubmission]]),"00"))</f>
        <v>2019-06</v>
      </c>
    </row>
    <row r="558" spans="1:15" x14ac:dyDescent="0.25">
      <c r="A558" s="1">
        <v>3504014</v>
      </c>
      <c r="C558" s="1">
        <v>10254</v>
      </c>
      <c r="D558" s="63">
        <v>43605</v>
      </c>
      <c r="E558" s="54" t="s">
        <v>541</v>
      </c>
      <c r="F558" s="56" t="s">
        <v>68</v>
      </c>
      <c r="G558" s="56" t="s">
        <v>73</v>
      </c>
      <c r="H558" s="56" t="s">
        <v>1059</v>
      </c>
      <c r="I558" s="56" t="s">
        <v>1070</v>
      </c>
      <c r="J558" s="54" t="s">
        <v>1071</v>
      </c>
      <c r="K558" s="1">
        <v>31.042429802899999</v>
      </c>
      <c r="L558" s="1">
        <v>46.262052204600003</v>
      </c>
      <c r="M558" s="1">
        <v>30</v>
      </c>
      <c r="N558" s="9">
        <f>DATE(YEAR(TblLocations[[#This Row],[ODK_DateOfSubmission]]),MONTH(TblLocations[[#This Row],[ODK_DateOfSubmission]]),DAY(TblLocations[[#This Row],[ODK_DateOfSubmission]]))</f>
        <v>43605</v>
      </c>
      <c r="O558" s="1" t="str">
        <f>_xlfn.CONCAT( YEAR(TblLocations[[#This Row],[ODK_DateOfSubmission]]), "-",TEXT( MONTH(TblLocations[[#This Row],[ODK_DateOfSubmission]]),"00"))</f>
        <v>2019-05</v>
      </c>
    </row>
    <row r="559" spans="1:15" x14ac:dyDescent="0.25">
      <c r="A559" s="1">
        <v>3504015</v>
      </c>
      <c r="C559" s="1">
        <v>10272</v>
      </c>
      <c r="D559" s="63">
        <v>43625</v>
      </c>
      <c r="E559" s="54" t="s">
        <v>541</v>
      </c>
      <c r="F559" s="56" t="s">
        <v>68</v>
      </c>
      <c r="G559" s="56" t="s">
        <v>73</v>
      </c>
      <c r="H559" s="56" t="s">
        <v>1059</v>
      </c>
      <c r="I559" s="56" t="s">
        <v>1072</v>
      </c>
      <c r="J559" s="54" t="s">
        <v>1073</v>
      </c>
      <c r="K559" s="1">
        <v>31.034963944600001</v>
      </c>
      <c r="L559" s="1">
        <v>46.242300951700003</v>
      </c>
      <c r="M559" s="1">
        <v>15</v>
      </c>
      <c r="N559" s="9">
        <f>DATE(YEAR(TblLocations[[#This Row],[ODK_DateOfSubmission]]),MONTH(TblLocations[[#This Row],[ODK_DateOfSubmission]]),DAY(TblLocations[[#This Row],[ODK_DateOfSubmission]]))</f>
        <v>43625</v>
      </c>
      <c r="O559" s="1" t="str">
        <f>_xlfn.CONCAT( YEAR(TblLocations[[#This Row],[ODK_DateOfSubmission]]), "-",TEXT( MONTH(TblLocations[[#This Row],[ODK_DateOfSubmission]]),"00"))</f>
        <v>2019-06</v>
      </c>
    </row>
    <row r="560" spans="1:15" x14ac:dyDescent="0.25">
      <c r="A560" s="1">
        <v>3504016</v>
      </c>
      <c r="C560" s="1">
        <v>10281</v>
      </c>
      <c r="D560" s="63">
        <v>43593</v>
      </c>
      <c r="E560" s="54" t="s">
        <v>541</v>
      </c>
      <c r="F560" s="56" t="s">
        <v>68</v>
      </c>
      <c r="G560" s="56" t="s">
        <v>73</v>
      </c>
      <c r="H560" s="56" t="s">
        <v>1059</v>
      </c>
      <c r="I560" s="56" t="s">
        <v>1074</v>
      </c>
      <c r="J560" s="54" t="s">
        <v>1075</v>
      </c>
      <c r="K560" s="1">
        <v>31.029471706599999</v>
      </c>
      <c r="L560" s="1">
        <v>46.244121658399997</v>
      </c>
      <c r="M560" s="1">
        <v>63</v>
      </c>
      <c r="N560" s="9">
        <f>DATE(YEAR(TblLocations[[#This Row],[ODK_DateOfSubmission]]),MONTH(TblLocations[[#This Row],[ODK_DateOfSubmission]]),DAY(TblLocations[[#This Row],[ODK_DateOfSubmission]]))</f>
        <v>43593</v>
      </c>
      <c r="O560" s="1" t="str">
        <f>_xlfn.CONCAT( YEAR(TblLocations[[#This Row],[ODK_DateOfSubmission]]), "-",TEXT( MONTH(TblLocations[[#This Row],[ODK_DateOfSubmission]]),"00"))</f>
        <v>2019-05</v>
      </c>
    </row>
    <row r="561" spans="1:15" x14ac:dyDescent="0.25">
      <c r="A561" s="1">
        <v>3504019</v>
      </c>
      <c r="C561" s="1">
        <v>9470</v>
      </c>
      <c r="D561" s="63">
        <v>43633</v>
      </c>
      <c r="E561" s="54" t="s">
        <v>541</v>
      </c>
      <c r="F561" s="56" t="s">
        <v>68</v>
      </c>
      <c r="G561" s="56" t="s">
        <v>73</v>
      </c>
      <c r="H561" s="56" t="s">
        <v>1059</v>
      </c>
      <c r="I561" s="56" t="s">
        <v>1076</v>
      </c>
      <c r="J561" s="54" t="s">
        <v>1077</v>
      </c>
      <c r="K561" s="1">
        <v>31.0569626851</v>
      </c>
      <c r="L561" s="1">
        <v>46.266143804899997</v>
      </c>
      <c r="M561" s="1">
        <v>11</v>
      </c>
      <c r="N561" s="9">
        <f>DATE(YEAR(TblLocations[[#This Row],[ODK_DateOfSubmission]]),MONTH(TblLocations[[#This Row],[ODK_DateOfSubmission]]),DAY(TblLocations[[#This Row],[ODK_DateOfSubmission]]))</f>
        <v>43633</v>
      </c>
      <c r="O561" s="1" t="str">
        <f>_xlfn.CONCAT( YEAR(TblLocations[[#This Row],[ODK_DateOfSubmission]]), "-",TEXT( MONTH(TblLocations[[#This Row],[ODK_DateOfSubmission]]),"00"))</f>
        <v>2019-06</v>
      </c>
    </row>
    <row r="562" spans="1:15" x14ac:dyDescent="0.25">
      <c r="A562" s="1">
        <v>3504021</v>
      </c>
      <c r="C562" s="1">
        <v>10335</v>
      </c>
      <c r="D562" s="63">
        <v>43606</v>
      </c>
      <c r="E562" s="54" t="s">
        <v>541</v>
      </c>
      <c r="F562" s="56" t="s">
        <v>68</v>
      </c>
      <c r="G562" s="56" t="s">
        <v>73</v>
      </c>
      <c r="H562" s="56" t="s">
        <v>1059</v>
      </c>
      <c r="I562" s="56" t="s">
        <v>1078</v>
      </c>
      <c r="J562" s="54" t="s">
        <v>1079</v>
      </c>
      <c r="K562" s="1">
        <v>31.0506383486</v>
      </c>
      <c r="L562" s="1">
        <v>46.269343302599999</v>
      </c>
      <c r="M562" s="1">
        <v>16</v>
      </c>
      <c r="N562" s="9">
        <f>DATE(YEAR(TblLocations[[#This Row],[ODK_DateOfSubmission]]),MONTH(TblLocations[[#This Row],[ODK_DateOfSubmission]]),DAY(TblLocations[[#This Row],[ODK_DateOfSubmission]]))</f>
        <v>43606</v>
      </c>
      <c r="O562" s="1" t="str">
        <f>_xlfn.CONCAT( YEAR(TblLocations[[#This Row],[ODK_DateOfSubmission]]), "-",TEXT( MONTH(TblLocations[[#This Row],[ODK_DateOfSubmission]]),"00"))</f>
        <v>2019-05</v>
      </c>
    </row>
    <row r="563" spans="1:15" x14ac:dyDescent="0.25">
      <c r="A563" s="1">
        <v>3504023</v>
      </c>
      <c r="C563" s="1">
        <v>9448</v>
      </c>
      <c r="D563" s="63">
        <v>43632</v>
      </c>
      <c r="E563" s="54" t="s">
        <v>541</v>
      </c>
      <c r="F563" s="56" t="s">
        <v>68</v>
      </c>
      <c r="G563" s="56" t="s">
        <v>73</v>
      </c>
      <c r="H563" s="56" t="s">
        <v>1059</v>
      </c>
      <c r="I563" s="56" t="s">
        <v>1080</v>
      </c>
      <c r="J563" s="54" t="s">
        <v>1081</v>
      </c>
      <c r="K563" s="1">
        <v>31.027006973399999</v>
      </c>
      <c r="L563" s="1">
        <v>46.228093038300003</v>
      </c>
      <c r="M563" s="1">
        <v>39</v>
      </c>
      <c r="N563" s="9">
        <f>DATE(YEAR(TblLocations[[#This Row],[ODK_DateOfSubmission]]),MONTH(TblLocations[[#This Row],[ODK_DateOfSubmission]]),DAY(TblLocations[[#This Row],[ODK_DateOfSubmission]]))</f>
        <v>43632</v>
      </c>
      <c r="O563" s="1" t="str">
        <f>_xlfn.CONCAT( YEAR(TblLocations[[#This Row],[ODK_DateOfSubmission]]), "-",TEXT( MONTH(TblLocations[[#This Row],[ODK_DateOfSubmission]]),"00"))</f>
        <v>2019-06</v>
      </c>
    </row>
    <row r="564" spans="1:15" x14ac:dyDescent="0.25">
      <c r="A564" s="1">
        <v>3504024</v>
      </c>
      <c r="C564" s="1">
        <v>9396</v>
      </c>
      <c r="D564" s="63">
        <v>43628</v>
      </c>
      <c r="E564" s="54" t="s">
        <v>541</v>
      </c>
      <c r="F564" s="56" t="s">
        <v>68</v>
      </c>
      <c r="G564" s="56" t="s">
        <v>73</v>
      </c>
      <c r="H564" s="56" t="s">
        <v>1059</v>
      </c>
      <c r="I564" s="56" t="s">
        <v>1082</v>
      </c>
      <c r="J564" s="54" t="s">
        <v>1083</v>
      </c>
      <c r="K564" s="1">
        <v>31.0154237044</v>
      </c>
      <c r="L564" s="1">
        <v>46.263441754500001</v>
      </c>
      <c r="M564" s="1">
        <v>3</v>
      </c>
      <c r="N564" s="9">
        <f>DATE(YEAR(TblLocations[[#This Row],[ODK_DateOfSubmission]]),MONTH(TblLocations[[#This Row],[ODK_DateOfSubmission]]),DAY(TblLocations[[#This Row],[ODK_DateOfSubmission]]))</f>
        <v>43628</v>
      </c>
      <c r="O564" s="1" t="str">
        <f>_xlfn.CONCAT( YEAR(TblLocations[[#This Row],[ODK_DateOfSubmission]]), "-",TEXT( MONTH(TblLocations[[#This Row],[ODK_DateOfSubmission]]),"00"))</f>
        <v>2019-06</v>
      </c>
    </row>
    <row r="565" spans="1:15" x14ac:dyDescent="0.25">
      <c r="A565" s="1">
        <v>3504025</v>
      </c>
      <c r="C565" s="1">
        <v>10262</v>
      </c>
      <c r="D565" s="63">
        <v>43592</v>
      </c>
      <c r="E565" s="54" t="s">
        <v>541</v>
      </c>
      <c r="F565" s="56" t="s">
        <v>68</v>
      </c>
      <c r="G565" s="56" t="s">
        <v>73</v>
      </c>
      <c r="H565" s="56" t="s">
        <v>1059</v>
      </c>
      <c r="I565" s="56" t="s">
        <v>1084</v>
      </c>
      <c r="J565" s="54" t="s">
        <v>1085</v>
      </c>
      <c r="K565" s="1">
        <v>31.074394900600002</v>
      </c>
      <c r="L565" s="1">
        <v>46.250142994800001</v>
      </c>
      <c r="M565" s="1">
        <v>113</v>
      </c>
      <c r="N565" s="9">
        <f>DATE(YEAR(TblLocations[[#This Row],[ODK_DateOfSubmission]]),MONTH(TblLocations[[#This Row],[ODK_DateOfSubmission]]),DAY(TblLocations[[#This Row],[ODK_DateOfSubmission]]))</f>
        <v>43592</v>
      </c>
      <c r="O565" s="1" t="str">
        <f>_xlfn.CONCAT( YEAR(TblLocations[[#This Row],[ODK_DateOfSubmission]]), "-",TEXT( MONTH(TblLocations[[#This Row],[ODK_DateOfSubmission]]),"00"))</f>
        <v>2019-05</v>
      </c>
    </row>
    <row r="566" spans="1:15" x14ac:dyDescent="0.25">
      <c r="A566" s="1">
        <v>3504026</v>
      </c>
      <c r="C566" s="1">
        <v>10253</v>
      </c>
      <c r="D566" s="63">
        <v>43632</v>
      </c>
      <c r="E566" s="54" t="s">
        <v>541</v>
      </c>
      <c r="F566" s="56" t="s">
        <v>68</v>
      </c>
      <c r="G566" s="56" t="s">
        <v>73</v>
      </c>
      <c r="H566" s="56" t="s">
        <v>1059</v>
      </c>
      <c r="I566" s="56" t="s">
        <v>1086</v>
      </c>
      <c r="J566" s="54" t="s">
        <v>1087</v>
      </c>
      <c r="K566" s="1">
        <v>31.038477412900001</v>
      </c>
      <c r="L566" s="1">
        <v>46.2356561609</v>
      </c>
      <c r="M566" s="1">
        <v>8</v>
      </c>
      <c r="N566" s="9">
        <f>DATE(YEAR(TblLocations[[#This Row],[ODK_DateOfSubmission]]),MONTH(TblLocations[[#This Row],[ODK_DateOfSubmission]]),DAY(TblLocations[[#This Row],[ODK_DateOfSubmission]]))</f>
        <v>43632</v>
      </c>
      <c r="O566" s="1" t="str">
        <f>_xlfn.CONCAT( YEAR(TblLocations[[#This Row],[ODK_DateOfSubmission]]), "-",TEXT( MONTH(TblLocations[[#This Row],[ODK_DateOfSubmission]]),"00"))</f>
        <v>2019-06</v>
      </c>
    </row>
    <row r="567" spans="1:15" x14ac:dyDescent="0.25">
      <c r="A567" s="1">
        <v>3504028</v>
      </c>
      <c r="C567" s="1">
        <v>25526</v>
      </c>
      <c r="D567" s="63">
        <v>43605</v>
      </c>
      <c r="E567" s="54" t="s">
        <v>541</v>
      </c>
      <c r="F567" s="56" t="s">
        <v>68</v>
      </c>
      <c r="G567" s="56" t="s">
        <v>73</v>
      </c>
      <c r="H567" s="56" t="s">
        <v>1059</v>
      </c>
      <c r="I567" s="56" t="s">
        <v>1088</v>
      </c>
      <c r="J567" s="54" t="s">
        <v>1039</v>
      </c>
      <c r="K567" s="1">
        <v>31.036175809100001</v>
      </c>
      <c r="L567" s="1">
        <v>46.220527480000001</v>
      </c>
      <c r="M567" s="1">
        <v>30</v>
      </c>
      <c r="N567" s="9">
        <f>DATE(YEAR(TblLocations[[#This Row],[ODK_DateOfSubmission]]),MONTH(TblLocations[[#This Row],[ODK_DateOfSubmission]]),DAY(TblLocations[[#This Row],[ODK_DateOfSubmission]]))</f>
        <v>43605</v>
      </c>
      <c r="O567" s="1" t="str">
        <f>_xlfn.CONCAT( YEAR(TblLocations[[#This Row],[ODK_DateOfSubmission]]), "-",TEXT( MONTH(TblLocations[[#This Row],[ODK_DateOfSubmission]]),"00"))</f>
        <v>2019-05</v>
      </c>
    </row>
    <row r="568" spans="1:15" x14ac:dyDescent="0.25">
      <c r="A568" s="1">
        <v>3504029</v>
      </c>
      <c r="C568" s="1">
        <v>10301</v>
      </c>
      <c r="D568" s="63">
        <v>43632</v>
      </c>
      <c r="E568" s="54" t="s">
        <v>541</v>
      </c>
      <c r="F568" s="56" t="s">
        <v>68</v>
      </c>
      <c r="G568" s="56" t="s">
        <v>73</v>
      </c>
      <c r="H568" s="56" t="s">
        <v>1059</v>
      </c>
      <c r="I568" s="56" t="s">
        <v>1089</v>
      </c>
      <c r="J568" s="54" t="s">
        <v>1090</v>
      </c>
      <c r="K568" s="1">
        <v>31.069730013600001</v>
      </c>
      <c r="L568" s="1">
        <v>46.278741981099998</v>
      </c>
      <c r="M568" s="1">
        <v>24</v>
      </c>
      <c r="N568" s="9">
        <f>DATE(YEAR(TblLocations[[#This Row],[ODK_DateOfSubmission]]),MONTH(TblLocations[[#This Row],[ODK_DateOfSubmission]]),DAY(TblLocations[[#This Row],[ODK_DateOfSubmission]]))</f>
        <v>43632</v>
      </c>
      <c r="O568" s="1" t="str">
        <f>_xlfn.CONCAT( YEAR(TblLocations[[#This Row],[ODK_DateOfSubmission]]), "-",TEXT( MONTH(TblLocations[[#This Row],[ODK_DateOfSubmission]]),"00"))</f>
        <v>2019-06</v>
      </c>
    </row>
    <row r="569" spans="1:15" x14ac:dyDescent="0.25">
      <c r="A569" s="1">
        <v>3504031</v>
      </c>
      <c r="C569" s="1">
        <v>21208</v>
      </c>
      <c r="D569" s="63">
        <v>43592</v>
      </c>
      <c r="E569" s="54" t="s">
        <v>541</v>
      </c>
      <c r="F569" s="56" t="s">
        <v>68</v>
      </c>
      <c r="G569" s="56" t="s">
        <v>73</v>
      </c>
      <c r="H569" s="56" t="s">
        <v>1059</v>
      </c>
      <c r="I569" s="56" t="s">
        <v>1091</v>
      </c>
      <c r="J569" s="54" t="s">
        <v>380</v>
      </c>
      <c r="K569" s="1">
        <v>31.067779245299999</v>
      </c>
      <c r="L569" s="1">
        <v>46.249674558199999</v>
      </c>
      <c r="M569" s="1">
        <v>20</v>
      </c>
      <c r="N569" s="9">
        <f>DATE(YEAR(TblLocations[[#This Row],[ODK_DateOfSubmission]]),MONTH(TblLocations[[#This Row],[ODK_DateOfSubmission]]),DAY(TblLocations[[#This Row],[ODK_DateOfSubmission]]))</f>
        <v>43592</v>
      </c>
      <c r="O569" s="1" t="str">
        <f>_xlfn.CONCAT( YEAR(TblLocations[[#This Row],[ODK_DateOfSubmission]]), "-",TEXT( MONTH(TblLocations[[#This Row],[ODK_DateOfSubmission]]),"00"))</f>
        <v>2019-05</v>
      </c>
    </row>
    <row r="570" spans="1:15" x14ac:dyDescent="0.25">
      <c r="A570" s="1">
        <v>3504032</v>
      </c>
      <c r="C570" s="1">
        <v>24750</v>
      </c>
      <c r="D570" s="63">
        <v>43608</v>
      </c>
      <c r="E570" s="54" t="s">
        <v>541</v>
      </c>
      <c r="F570" s="56" t="s">
        <v>68</v>
      </c>
      <c r="G570" s="56" t="s">
        <v>73</v>
      </c>
      <c r="H570" s="56" t="s">
        <v>1059</v>
      </c>
      <c r="I570" s="56" t="s">
        <v>1092</v>
      </c>
      <c r="J570" s="54" t="s">
        <v>1093</v>
      </c>
      <c r="K570" s="1">
        <v>31.034273341199999</v>
      </c>
      <c r="L570" s="1">
        <v>46.238222611899999</v>
      </c>
      <c r="M570" s="1">
        <v>30</v>
      </c>
      <c r="N570" s="9">
        <f>DATE(YEAR(TblLocations[[#This Row],[ODK_DateOfSubmission]]),MONTH(TblLocations[[#This Row],[ODK_DateOfSubmission]]),DAY(TblLocations[[#This Row],[ODK_DateOfSubmission]]))</f>
        <v>43608</v>
      </c>
      <c r="O570" s="1" t="str">
        <f>_xlfn.CONCAT( YEAR(TblLocations[[#This Row],[ODK_DateOfSubmission]]), "-",TEXT( MONTH(TblLocations[[#This Row],[ODK_DateOfSubmission]]),"00"))</f>
        <v>2019-05</v>
      </c>
    </row>
    <row r="571" spans="1:15" x14ac:dyDescent="0.25">
      <c r="A571" s="1">
        <v>3504033</v>
      </c>
      <c r="C571" s="1">
        <v>10259</v>
      </c>
      <c r="D571" s="63">
        <v>43605</v>
      </c>
      <c r="E571" s="54" t="s">
        <v>541</v>
      </c>
      <c r="F571" s="56" t="s">
        <v>68</v>
      </c>
      <c r="G571" s="56" t="s">
        <v>73</v>
      </c>
      <c r="H571" s="56" t="s">
        <v>1059</v>
      </c>
      <c r="I571" s="56" t="s">
        <v>1094</v>
      </c>
      <c r="J571" s="54" t="s">
        <v>1095</v>
      </c>
      <c r="K571" s="1">
        <v>31.050157178100001</v>
      </c>
      <c r="L571" s="1">
        <v>46.273353213199997</v>
      </c>
      <c r="M571" s="1">
        <v>25</v>
      </c>
      <c r="N571" s="9">
        <f>DATE(YEAR(TblLocations[[#This Row],[ODK_DateOfSubmission]]),MONTH(TblLocations[[#This Row],[ODK_DateOfSubmission]]),DAY(TblLocations[[#This Row],[ODK_DateOfSubmission]]))</f>
        <v>43605</v>
      </c>
      <c r="O571" s="1" t="str">
        <f>_xlfn.CONCAT( YEAR(TblLocations[[#This Row],[ODK_DateOfSubmission]]), "-",TEXT( MONTH(TblLocations[[#This Row],[ODK_DateOfSubmission]]),"00"))</f>
        <v>2019-05</v>
      </c>
    </row>
    <row r="572" spans="1:15" x14ac:dyDescent="0.25">
      <c r="A572" s="1">
        <v>3504036</v>
      </c>
      <c r="C572" s="1">
        <v>23683</v>
      </c>
      <c r="D572" s="63">
        <v>43594</v>
      </c>
      <c r="E572" s="54" t="s">
        <v>541</v>
      </c>
      <c r="F572" s="56" t="s">
        <v>68</v>
      </c>
      <c r="G572" s="56" t="s">
        <v>73</v>
      </c>
      <c r="H572" s="56" t="s">
        <v>1059</v>
      </c>
      <c r="I572" s="56" t="s">
        <v>1096</v>
      </c>
      <c r="J572" s="54" t="s">
        <v>1097</v>
      </c>
      <c r="K572" s="1">
        <v>31.03290329</v>
      </c>
      <c r="L572" s="1">
        <v>46.251552429999997</v>
      </c>
      <c r="M572" s="1">
        <v>15</v>
      </c>
      <c r="N572" s="9">
        <f>DATE(YEAR(TblLocations[[#This Row],[ODK_DateOfSubmission]]),MONTH(TblLocations[[#This Row],[ODK_DateOfSubmission]]),DAY(TblLocations[[#This Row],[ODK_DateOfSubmission]]))</f>
        <v>43594</v>
      </c>
      <c r="O572" s="1" t="str">
        <f>_xlfn.CONCAT( YEAR(TblLocations[[#This Row],[ODK_DateOfSubmission]]), "-",TEXT( MONTH(TblLocations[[#This Row],[ODK_DateOfSubmission]]),"00"))</f>
        <v>2019-05</v>
      </c>
    </row>
    <row r="573" spans="1:15" x14ac:dyDescent="0.25">
      <c r="A573" s="1">
        <v>3504041</v>
      </c>
      <c r="C573" s="1">
        <v>25533</v>
      </c>
      <c r="D573" s="63">
        <v>43593</v>
      </c>
      <c r="E573" s="54" t="s">
        <v>541</v>
      </c>
      <c r="F573" s="56" t="s">
        <v>68</v>
      </c>
      <c r="G573" s="56" t="s">
        <v>73</v>
      </c>
      <c r="H573" s="56" t="s">
        <v>1059</v>
      </c>
      <c r="I573" s="56" t="s">
        <v>1098</v>
      </c>
      <c r="J573" s="54" t="s">
        <v>1099</v>
      </c>
      <c r="K573" s="1">
        <v>31.080862144499999</v>
      </c>
      <c r="L573" s="1">
        <v>46.240087203599998</v>
      </c>
      <c r="M573" s="1">
        <v>7</v>
      </c>
      <c r="N573" s="9">
        <f>DATE(YEAR(TblLocations[[#This Row],[ODK_DateOfSubmission]]),MONTH(TblLocations[[#This Row],[ODK_DateOfSubmission]]),DAY(TblLocations[[#This Row],[ODK_DateOfSubmission]]))</f>
        <v>43593</v>
      </c>
      <c r="O573" s="1" t="str">
        <f>_xlfn.CONCAT( YEAR(TblLocations[[#This Row],[ODK_DateOfSubmission]]), "-",TEXT( MONTH(TblLocations[[#This Row],[ODK_DateOfSubmission]]),"00"))</f>
        <v>2019-05</v>
      </c>
    </row>
    <row r="574" spans="1:15" x14ac:dyDescent="0.25">
      <c r="A574" s="1">
        <v>3504042</v>
      </c>
      <c r="C574" s="1">
        <v>10263</v>
      </c>
      <c r="D574" s="63">
        <v>43592</v>
      </c>
      <c r="E574" s="54" t="s">
        <v>541</v>
      </c>
      <c r="F574" s="56" t="s">
        <v>68</v>
      </c>
      <c r="G574" s="56" t="s">
        <v>73</v>
      </c>
      <c r="H574" s="56" t="s">
        <v>1059</v>
      </c>
      <c r="I574" s="56" t="s">
        <v>1100</v>
      </c>
      <c r="J574" s="54" t="s">
        <v>1101</v>
      </c>
      <c r="K574" s="1">
        <v>31.0802066016</v>
      </c>
      <c r="L574" s="1">
        <v>46.235693895300003</v>
      </c>
      <c r="M574" s="1">
        <v>30</v>
      </c>
      <c r="N574" s="9">
        <f>DATE(YEAR(TblLocations[[#This Row],[ODK_DateOfSubmission]]),MONTH(TblLocations[[#This Row],[ODK_DateOfSubmission]]),DAY(TblLocations[[#This Row],[ODK_DateOfSubmission]]))</f>
        <v>43592</v>
      </c>
      <c r="O574" s="1" t="str">
        <f>_xlfn.CONCAT( YEAR(TblLocations[[#This Row],[ODK_DateOfSubmission]]), "-",TEXT( MONTH(TblLocations[[#This Row],[ODK_DateOfSubmission]]),"00"))</f>
        <v>2019-05</v>
      </c>
    </row>
    <row r="575" spans="1:15" x14ac:dyDescent="0.25">
      <c r="A575" s="1">
        <v>3504046</v>
      </c>
      <c r="C575" s="1">
        <v>10269</v>
      </c>
      <c r="D575" s="63">
        <v>43605</v>
      </c>
      <c r="E575" s="54" t="s">
        <v>541</v>
      </c>
      <c r="F575" s="56" t="s">
        <v>68</v>
      </c>
      <c r="G575" s="56" t="s">
        <v>73</v>
      </c>
      <c r="H575" s="56" t="s">
        <v>1102</v>
      </c>
      <c r="I575" s="56" t="s">
        <v>1103</v>
      </c>
      <c r="J575" s="54" t="s">
        <v>1104</v>
      </c>
      <c r="K575" s="1">
        <v>31.041901284200001</v>
      </c>
      <c r="L575" s="1">
        <v>46.3069539022</v>
      </c>
      <c r="M575" s="1">
        <v>30</v>
      </c>
      <c r="N575" s="9">
        <f>DATE(YEAR(TblLocations[[#This Row],[ODK_DateOfSubmission]]),MONTH(TblLocations[[#This Row],[ODK_DateOfSubmission]]),DAY(TblLocations[[#This Row],[ODK_DateOfSubmission]]))</f>
        <v>43605</v>
      </c>
      <c r="O575" s="1" t="str">
        <f>_xlfn.CONCAT( YEAR(TblLocations[[#This Row],[ODK_DateOfSubmission]]), "-",TEXT( MONTH(TblLocations[[#This Row],[ODK_DateOfSubmission]]),"00"))</f>
        <v>2019-05</v>
      </c>
    </row>
    <row r="576" spans="1:15" x14ac:dyDescent="0.25">
      <c r="A576" s="1">
        <v>3504047</v>
      </c>
      <c r="C576" s="1">
        <v>10295</v>
      </c>
      <c r="D576" s="63">
        <v>43593</v>
      </c>
      <c r="E576" s="54" t="s">
        <v>541</v>
      </c>
      <c r="F576" s="56" t="s">
        <v>68</v>
      </c>
      <c r="G576" s="56" t="s">
        <v>73</v>
      </c>
      <c r="H576" s="56" t="s">
        <v>1105</v>
      </c>
      <c r="I576" s="56" t="s">
        <v>1106</v>
      </c>
      <c r="J576" s="54" t="s">
        <v>1107</v>
      </c>
      <c r="K576" s="1">
        <v>31.131677575800001</v>
      </c>
      <c r="L576" s="1">
        <v>46.4355596726</v>
      </c>
      <c r="M576" s="1">
        <v>24</v>
      </c>
      <c r="N576" s="9">
        <f>DATE(YEAR(TblLocations[[#This Row],[ODK_DateOfSubmission]]),MONTH(TblLocations[[#This Row],[ODK_DateOfSubmission]]),DAY(TblLocations[[#This Row],[ODK_DateOfSubmission]]))</f>
        <v>43593</v>
      </c>
      <c r="O576" s="1" t="str">
        <f>_xlfn.CONCAT( YEAR(TblLocations[[#This Row],[ODK_DateOfSubmission]]), "-",TEXT( MONTH(TblLocations[[#This Row],[ODK_DateOfSubmission]]),"00"))</f>
        <v>2019-05</v>
      </c>
    </row>
    <row r="577" spans="1:15" x14ac:dyDescent="0.25">
      <c r="A577" s="1">
        <v>3504051</v>
      </c>
      <c r="C577" s="1">
        <v>23685</v>
      </c>
      <c r="D577" s="63">
        <v>43592</v>
      </c>
      <c r="E577" s="54" t="s">
        <v>541</v>
      </c>
      <c r="F577" s="56" t="s">
        <v>68</v>
      </c>
      <c r="G577" s="56" t="s">
        <v>73</v>
      </c>
      <c r="H577" s="56" t="s">
        <v>1059</v>
      </c>
      <c r="I577" s="56" t="s">
        <v>1108</v>
      </c>
      <c r="J577" s="54" t="s">
        <v>1109</v>
      </c>
      <c r="K577" s="1">
        <v>31.087265559999999</v>
      </c>
      <c r="L577" s="1">
        <v>46.241235476500002</v>
      </c>
      <c r="M577" s="1">
        <v>15</v>
      </c>
      <c r="N577" s="9">
        <f>DATE(YEAR(TblLocations[[#This Row],[ODK_DateOfSubmission]]),MONTH(TblLocations[[#This Row],[ODK_DateOfSubmission]]),DAY(TblLocations[[#This Row],[ODK_DateOfSubmission]]))</f>
        <v>43592</v>
      </c>
      <c r="O577" s="1" t="str">
        <f>_xlfn.CONCAT( YEAR(TblLocations[[#This Row],[ODK_DateOfSubmission]]), "-",TEXT( MONTH(TblLocations[[#This Row],[ODK_DateOfSubmission]]),"00"))</f>
        <v>2019-05</v>
      </c>
    </row>
    <row r="578" spans="1:15" x14ac:dyDescent="0.25">
      <c r="A578" s="1">
        <v>3504054</v>
      </c>
      <c r="C578" s="1">
        <v>9427</v>
      </c>
      <c r="D578" s="63">
        <v>43605</v>
      </c>
      <c r="E578" s="54" t="s">
        <v>541</v>
      </c>
      <c r="F578" s="56" t="s">
        <v>68</v>
      </c>
      <c r="G578" s="56" t="s">
        <v>73</v>
      </c>
      <c r="H578" s="56" t="s">
        <v>1059</v>
      </c>
      <c r="I578" s="56" t="s">
        <v>1110</v>
      </c>
      <c r="J578" s="54" t="s">
        <v>1111</v>
      </c>
      <c r="K578" s="1">
        <v>31.030441920000001</v>
      </c>
      <c r="L578" s="1">
        <v>46.215599115800003</v>
      </c>
      <c r="M578" s="1">
        <v>110</v>
      </c>
      <c r="N578" s="9">
        <f>DATE(YEAR(TblLocations[[#This Row],[ODK_DateOfSubmission]]),MONTH(TblLocations[[#This Row],[ODK_DateOfSubmission]]),DAY(TblLocations[[#This Row],[ODK_DateOfSubmission]]))</f>
        <v>43605</v>
      </c>
      <c r="O578" s="1" t="str">
        <f>_xlfn.CONCAT( YEAR(TblLocations[[#This Row],[ODK_DateOfSubmission]]), "-",TEXT( MONTH(TblLocations[[#This Row],[ODK_DateOfSubmission]]),"00"))</f>
        <v>2019-05</v>
      </c>
    </row>
    <row r="579" spans="1:15" x14ac:dyDescent="0.25">
      <c r="A579" s="1">
        <v>3505002</v>
      </c>
      <c r="C579" s="1">
        <v>24721</v>
      </c>
      <c r="D579" s="63">
        <v>43628</v>
      </c>
      <c r="E579" s="54" t="s">
        <v>541</v>
      </c>
      <c r="F579" s="56" t="s">
        <v>68</v>
      </c>
      <c r="G579" s="56" t="s">
        <v>77</v>
      </c>
      <c r="H579" s="56" t="s">
        <v>1112</v>
      </c>
      <c r="I579" s="56" t="s">
        <v>1113</v>
      </c>
      <c r="J579" s="54" t="s">
        <v>1114</v>
      </c>
      <c r="K579" s="1">
        <v>30.956201633799999</v>
      </c>
      <c r="L579" s="1">
        <v>46.359501579899998</v>
      </c>
      <c r="M579" s="1">
        <v>7</v>
      </c>
      <c r="N579" s="9">
        <f>DATE(YEAR(TblLocations[[#This Row],[ODK_DateOfSubmission]]),MONTH(TblLocations[[#This Row],[ODK_DateOfSubmission]]),DAY(TblLocations[[#This Row],[ODK_DateOfSubmission]]))</f>
        <v>43628</v>
      </c>
      <c r="O579" s="1" t="str">
        <f>_xlfn.CONCAT( YEAR(TblLocations[[#This Row],[ODK_DateOfSubmission]]), "-",TEXT( MONTH(TblLocations[[#This Row],[ODK_DateOfSubmission]]),"00"))</f>
        <v>2019-06</v>
      </c>
    </row>
    <row r="580" spans="1:15" x14ac:dyDescent="0.25">
      <c r="A580" s="1">
        <v>3505003</v>
      </c>
      <c r="C580" s="1">
        <v>25436</v>
      </c>
      <c r="D580" s="63">
        <v>43632</v>
      </c>
      <c r="E580" s="54" t="s">
        <v>541</v>
      </c>
      <c r="F580" s="56" t="s">
        <v>68</v>
      </c>
      <c r="G580" s="56" t="s">
        <v>77</v>
      </c>
      <c r="H580" s="56" t="s">
        <v>1115</v>
      </c>
      <c r="I580" s="56" t="s">
        <v>1116</v>
      </c>
      <c r="J580" s="54" t="s">
        <v>1117</v>
      </c>
      <c r="K580" s="1">
        <v>30.906636502200001</v>
      </c>
      <c r="L580" s="1">
        <v>46.445979934699999</v>
      </c>
      <c r="M580" s="1">
        <v>14</v>
      </c>
      <c r="N580" s="9">
        <f>DATE(YEAR(TblLocations[[#This Row],[ODK_DateOfSubmission]]),MONTH(TblLocations[[#This Row],[ODK_DateOfSubmission]]),DAY(TblLocations[[#This Row],[ODK_DateOfSubmission]]))</f>
        <v>43632</v>
      </c>
      <c r="O580" s="1" t="str">
        <f>_xlfn.CONCAT( YEAR(TblLocations[[#This Row],[ODK_DateOfSubmission]]), "-",TEXT( MONTH(TblLocations[[#This Row],[ODK_DateOfSubmission]]),"00"))</f>
        <v>2019-06</v>
      </c>
    </row>
    <row r="581" spans="1:15" x14ac:dyDescent="0.25">
      <c r="A581" s="1">
        <v>3505004</v>
      </c>
      <c r="C581" s="1">
        <v>25437</v>
      </c>
      <c r="D581" s="63">
        <v>43633</v>
      </c>
      <c r="E581" s="54" t="s">
        <v>541</v>
      </c>
      <c r="F581" s="56" t="s">
        <v>68</v>
      </c>
      <c r="G581" s="56" t="s">
        <v>77</v>
      </c>
      <c r="H581" s="56" t="s">
        <v>1115</v>
      </c>
      <c r="I581" s="56" t="s">
        <v>1074</v>
      </c>
      <c r="J581" s="54" t="s">
        <v>1118</v>
      </c>
      <c r="K581" s="1">
        <v>30.888556274700001</v>
      </c>
      <c r="L581" s="1">
        <v>46.450200042200002</v>
      </c>
      <c r="M581" s="1">
        <v>8</v>
      </c>
      <c r="N581" s="9">
        <f>DATE(YEAR(TblLocations[[#This Row],[ODK_DateOfSubmission]]),MONTH(TblLocations[[#This Row],[ODK_DateOfSubmission]]),DAY(TblLocations[[#This Row],[ODK_DateOfSubmission]]))</f>
        <v>43633</v>
      </c>
      <c r="O581" s="1" t="str">
        <f>_xlfn.CONCAT( YEAR(TblLocations[[#This Row],[ODK_DateOfSubmission]]), "-",TEXT( MONTH(TblLocations[[#This Row],[ODK_DateOfSubmission]]),"00"))</f>
        <v>2019-06</v>
      </c>
    </row>
    <row r="582" spans="1:15" x14ac:dyDescent="0.25">
      <c r="A582" s="1">
        <v>3505005</v>
      </c>
      <c r="C582" s="1">
        <v>9262</v>
      </c>
      <c r="D582" s="63">
        <v>43628</v>
      </c>
      <c r="E582" s="54" t="s">
        <v>541</v>
      </c>
      <c r="F582" s="56" t="s">
        <v>68</v>
      </c>
      <c r="G582" s="56" t="s">
        <v>77</v>
      </c>
      <c r="H582" s="56" t="s">
        <v>1119</v>
      </c>
      <c r="I582" s="56" t="s">
        <v>1120</v>
      </c>
      <c r="J582" s="54" t="s">
        <v>1121</v>
      </c>
      <c r="K582" s="1">
        <v>30.911343312</v>
      </c>
      <c r="L582" s="1">
        <v>46.476302391300003</v>
      </c>
      <c r="M582" s="1">
        <v>5</v>
      </c>
      <c r="N582" s="9">
        <f>DATE(YEAR(TblLocations[[#This Row],[ODK_DateOfSubmission]]),MONTH(TblLocations[[#This Row],[ODK_DateOfSubmission]]),DAY(TblLocations[[#This Row],[ODK_DateOfSubmission]]))</f>
        <v>43628</v>
      </c>
      <c r="O582" s="1" t="str">
        <f>_xlfn.CONCAT( YEAR(TblLocations[[#This Row],[ODK_DateOfSubmission]]), "-",TEXT( MONTH(TblLocations[[#This Row],[ODK_DateOfSubmission]]),"00"))</f>
        <v>2019-06</v>
      </c>
    </row>
    <row r="583" spans="1:15" x14ac:dyDescent="0.25">
      <c r="A583" s="1">
        <v>3505006</v>
      </c>
      <c r="C583" s="1">
        <v>9328</v>
      </c>
      <c r="D583" s="63">
        <v>43634</v>
      </c>
      <c r="E583" s="54" t="s">
        <v>541</v>
      </c>
      <c r="F583" s="56" t="s">
        <v>68</v>
      </c>
      <c r="G583" s="56" t="s">
        <v>77</v>
      </c>
      <c r="H583" s="56" t="s">
        <v>1115</v>
      </c>
      <c r="I583" s="56" t="s">
        <v>1122</v>
      </c>
      <c r="J583" s="54" t="s">
        <v>232</v>
      </c>
      <c r="K583" s="1">
        <v>30.9011745066</v>
      </c>
      <c r="L583" s="1">
        <v>46.449637276099999</v>
      </c>
      <c r="M583" s="1">
        <v>30</v>
      </c>
      <c r="N583" s="9">
        <f>DATE(YEAR(TblLocations[[#This Row],[ODK_DateOfSubmission]]),MONTH(TblLocations[[#This Row],[ODK_DateOfSubmission]]),DAY(TblLocations[[#This Row],[ODK_DateOfSubmission]]))</f>
        <v>43634</v>
      </c>
      <c r="O583" s="1" t="str">
        <f>_xlfn.CONCAT( YEAR(TblLocations[[#This Row],[ODK_DateOfSubmission]]), "-",TEXT( MONTH(TblLocations[[#This Row],[ODK_DateOfSubmission]]),"00"))</f>
        <v>2019-06</v>
      </c>
    </row>
    <row r="584" spans="1:15" x14ac:dyDescent="0.25">
      <c r="A584" s="1">
        <v>3505007</v>
      </c>
      <c r="C584" s="1">
        <v>9332</v>
      </c>
      <c r="D584" s="63">
        <v>43633</v>
      </c>
      <c r="E584" s="54" t="s">
        <v>541</v>
      </c>
      <c r="F584" s="56" t="s">
        <v>68</v>
      </c>
      <c r="G584" s="56" t="s">
        <v>77</v>
      </c>
      <c r="H584" s="56" t="s">
        <v>1115</v>
      </c>
      <c r="I584" s="56" t="s">
        <v>1123</v>
      </c>
      <c r="J584" s="54" t="s">
        <v>216</v>
      </c>
      <c r="K584" s="1">
        <v>30.879031632699999</v>
      </c>
      <c r="L584" s="1">
        <v>46.464224314600003</v>
      </c>
      <c r="M584" s="1">
        <v>38</v>
      </c>
      <c r="N584" s="9">
        <f>DATE(YEAR(TblLocations[[#This Row],[ODK_DateOfSubmission]]),MONTH(TblLocations[[#This Row],[ODK_DateOfSubmission]]),DAY(TblLocations[[#This Row],[ODK_DateOfSubmission]]))</f>
        <v>43633</v>
      </c>
      <c r="O584" s="1" t="str">
        <f>_xlfn.CONCAT( YEAR(TblLocations[[#This Row],[ODK_DateOfSubmission]]), "-",TEXT( MONTH(TblLocations[[#This Row],[ODK_DateOfSubmission]]),"00"))</f>
        <v>2019-06</v>
      </c>
    </row>
    <row r="585" spans="1:15" x14ac:dyDescent="0.25">
      <c r="A585" s="1">
        <v>3505010</v>
      </c>
      <c r="C585" s="1">
        <v>9261</v>
      </c>
      <c r="D585" s="63">
        <v>43634</v>
      </c>
      <c r="E585" s="54" t="s">
        <v>541</v>
      </c>
      <c r="F585" s="56" t="s">
        <v>68</v>
      </c>
      <c r="G585" s="56" t="s">
        <v>77</v>
      </c>
      <c r="H585" s="56" t="s">
        <v>1115</v>
      </c>
      <c r="I585" s="56" t="s">
        <v>1124</v>
      </c>
      <c r="J585" s="54" t="s">
        <v>1125</v>
      </c>
      <c r="K585" s="1">
        <v>30.885581129199998</v>
      </c>
      <c r="L585" s="1">
        <v>46.460596602099997</v>
      </c>
      <c r="M585" s="1">
        <v>6</v>
      </c>
      <c r="N585" s="9">
        <f>DATE(YEAR(TblLocations[[#This Row],[ODK_DateOfSubmission]]),MONTH(TblLocations[[#This Row],[ODK_DateOfSubmission]]),DAY(TblLocations[[#This Row],[ODK_DateOfSubmission]]))</f>
        <v>43634</v>
      </c>
      <c r="O585" s="1" t="str">
        <f>_xlfn.CONCAT( YEAR(TblLocations[[#This Row],[ODK_DateOfSubmission]]), "-",TEXT( MONTH(TblLocations[[#This Row],[ODK_DateOfSubmission]]),"00"))</f>
        <v>2019-06</v>
      </c>
    </row>
    <row r="586" spans="1:15" x14ac:dyDescent="0.25">
      <c r="A586" s="1">
        <v>3505011</v>
      </c>
      <c r="C586" s="1">
        <v>9258</v>
      </c>
      <c r="D586" s="63">
        <v>43632</v>
      </c>
      <c r="E586" s="54" t="s">
        <v>541</v>
      </c>
      <c r="F586" s="56" t="s">
        <v>68</v>
      </c>
      <c r="G586" s="56" t="s">
        <v>77</v>
      </c>
      <c r="H586" s="56" t="s">
        <v>1115</v>
      </c>
      <c r="I586" s="56" t="s">
        <v>1126</v>
      </c>
      <c r="J586" s="54" t="s">
        <v>1127</v>
      </c>
      <c r="K586" s="1">
        <v>30.901869618300001</v>
      </c>
      <c r="L586" s="1">
        <v>46.458244977299998</v>
      </c>
      <c r="M586" s="1">
        <v>2</v>
      </c>
      <c r="N586" s="9">
        <f>DATE(YEAR(TblLocations[[#This Row],[ODK_DateOfSubmission]]),MONTH(TblLocations[[#This Row],[ODK_DateOfSubmission]]),DAY(TblLocations[[#This Row],[ODK_DateOfSubmission]]))</f>
        <v>43632</v>
      </c>
      <c r="O586" s="1" t="str">
        <f>_xlfn.CONCAT( YEAR(TblLocations[[#This Row],[ODK_DateOfSubmission]]), "-",TEXT( MONTH(TblLocations[[#This Row],[ODK_DateOfSubmission]]),"00"))</f>
        <v>2019-06</v>
      </c>
    </row>
    <row r="587" spans="1:15" x14ac:dyDescent="0.25">
      <c r="A587" s="1">
        <v>3505012</v>
      </c>
      <c r="C587" s="1">
        <v>8878</v>
      </c>
      <c r="D587" s="63">
        <v>43630</v>
      </c>
      <c r="E587" s="54" t="s">
        <v>541</v>
      </c>
      <c r="F587" s="56" t="s">
        <v>68</v>
      </c>
      <c r="G587" s="56" t="s">
        <v>77</v>
      </c>
      <c r="H587" s="56" t="s">
        <v>1128</v>
      </c>
      <c r="I587" s="56" t="s">
        <v>1129</v>
      </c>
      <c r="J587" s="54" t="s">
        <v>1130</v>
      </c>
      <c r="K587" s="1">
        <v>30.880581782499998</v>
      </c>
      <c r="L587" s="1">
        <v>46.572900687999997</v>
      </c>
      <c r="M587" s="1">
        <v>19</v>
      </c>
      <c r="N587" s="9">
        <f>DATE(YEAR(TblLocations[[#This Row],[ODK_DateOfSubmission]]),MONTH(TblLocations[[#This Row],[ODK_DateOfSubmission]]),DAY(TblLocations[[#This Row],[ODK_DateOfSubmission]]))</f>
        <v>43630</v>
      </c>
      <c r="O587" s="1" t="str">
        <f>_xlfn.CONCAT( YEAR(TblLocations[[#This Row],[ODK_DateOfSubmission]]), "-",TEXT( MONTH(TblLocations[[#This Row],[ODK_DateOfSubmission]]),"00"))</f>
        <v>2019-06</v>
      </c>
    </row>
    <row r="588" spans="1:15" x14ac:dyDescent="0.25">
      <c r="A588" s="1">
        <v>3602006</v>
      </c>
      <c r="C588" s="1">
        <v>2749</v>
      </c>
      <c r="D588" s="63">
        <v>43591</v>
      </c>
      <c r="E588" s="54" t="s">
        <v>541</v>
      </c>
      <c r="F588" s="56" t="s">
        <v>96</v>
      </c>
      <c r="G588" s="56" t="s">
        <v>175</v>
      </c>
      <c r="H588" s="56" t="s">
        <v>1131</v>
      </c>
      <c r="I588" s="56" t="s">
        <v>1132</v>
      </c>
      <c r="J588" s="54" t="s">
        <v>1133</v>
      </c>
      <c r="K588" s="1">
        <v>31.957248249100001</v>
      </c>
      <c r="L588" s="1">
        <v>44.5736161349</v>
      </c>
      <c r="M588" s="1">
        <v>2</v>
      </c>
      <c r="N588" s="9">
        <f>DATE(YEAR(TblLocations[[#This Row],[ODK_DateOfSubmission]]),MONTH(TblLocations[[#This Row],[ODK_DateOfSubmission]]),DAY(TblLocations[[#This Row],[ODK_DateOfSubmission]]))</f>
        <v>43591</v>
      </c>
      <c r="O588" s="1" t="str">
        <f>_xlfn.CONCAT( YEAR(TblLocations[[#This Row],[ODK_DateOfSubmission]]), "-",TEXT( MONTH(TblLocations[[#This Row],[ODK_DateOfSubmission]]),"00"))</f>
        <v>2019-05</v>
      </c>
    </row>
    <row r="589" spans="1:15" x14ac:dyDescent="0.25">
      <c r="A589" s="1">
        <v>3602007</v>
      </c>
      <c r="C589" s="1">
        <v>2789</v>
      </c>
      <c r="D589" s="63">
        <v>43592</v>
      </c>
      <c r="E589" s="54" t="s">
        <v>541</v>
      </c>
      <c r="F589" s="56" t="s">
        <v>96</v>
      </c>
      <c r="G589" s="56" t="s">
        <v>175</v>
      </c>
      <c r="H589" s="56" t="s">
        <v>1131</v>
      </c>
      <c r="I589" s="56" t="s">
        <v>1134</v>
      </c>
      <c r="J589" s="54" t="s">
        <v>1135</v>
      </c>
      <c r="K589" s="1">
        <v>31.961764963299998</v>
      </c>
      <c r="L589" s="1">
        <v>44.606344678600003</v>
      </c>
      <c r="M589" s="1">
        <v>3</v>
      </c>
      <c r="N589" s="9">
        <f>DATE(YEAR(TblLocations[[#This Row],[ODK_DateOfSubmission]]),MONTH(TblLocations[[#This Row],[ODK_DateOfSubmission]]),DAY(TblLocations[[#This Row],[ODK_DateOfSubmission]]))</f>
        <v>43592</v>
      </c>
      <c r="O589" s="1" t="str">
        <f>_xlfn.CONCAT( YEAR(TblLocations[[#This Row],[ODK_DateOfSubmission]]), "-",TEXT( MONTH(TblLocations[[#This Row],[ODK_DateOfSubmission]]),"00"))</f>
        <v>2019-05</v>
      </c>
    </row>
    <row r="590" spans="1:15" x14ac:dyDescent="0.25">
      <c r="A590" s="1">
        <v>3602031</v>
      </c>
      <c r="C590" s="1">
        <v>2766</v>
      </c>
      <c r="D590" s="63">
        <v>43594</v>
      </c>
      <c r="E590" s="54" t="s">
        <v>541</v>
      </c>
      <c r="F590" s="56" t="s">
        <v>96</v>
      </c>
      <c r="G590" s="56" t="s">
        <v>175</v>
      </c>
      <c r="H590" s="56" t="s">
        <v>1131</v>
      </c>
      <c r="I590" s="56" t="s">
        <v>1136</v>
      </c>
      <c r="J590" s="54" t="s">
        <v>1137</v>
      </c>
      <c r="K590" s="1">
        <v>31.960626198</v>
      </c>
      <c r="L590" s="1">
        <v>44.601623088799997</v>
      </c>
      <c r="M590" s="1">
        <v>4</v>
      </c>
      <c r="N590" s="9">
        <f>DATE(YEAR(TblLocations[[#This Row],[ODK_DateOfSubmission]]),MONTH(TblLocations[[#This Row],[ODK_DateOfSubmission]]),DAY(TblLocations[[#This Row],[ODK_DateOfSubmission]]))</f>
        <v>43594</v>
      </c>
      <c r="O590" s="1" t="str">
        <f>_xlfn.CONCAT( YEAR(TblLocations[[#This Row],[ODK_DateOfSubmission]]), "-",TEXT( MONTH(TblLocations[[#This Row],[ODK_DateOfSubmission]]),"00"))</f>
        <v>2019-05</v>
      </c>
    </row>
    <row r="591" spans="1:15" x14ac:dyDescent="0.25">
      <c r="A591" s="1">
        <v>3603044</v>
      </c>
      <c r="C591" s="1">
        <v>25790</v>
      </c>
      <c r="D591" s="63">
        <v>43606</v>
      </c>
      <c r="E591" s="54" t="s">
        <v>541</v>
      </c>
      <c r="F591" s="56" t="s">
        <v>96</v>
      </c>
      <c r="G591" s="56" t="s">
        <v>173</v>
      </c>
      <c r="H591" s="56" t="s">
        <v>1138</v>
      </c>
      <c r="I591" s="56" t="s">
        <v>1139</v>
      </c>
      <c r="J591" s="54" t="s">
        <v>1140</v>
      </c>
      <c r="K591" s="1">
        <v>31.996962293100001</v>
      </c>
      <c r="L591" s="1">
        <v>44.874578579599998</v>
      </c>
      <c r="M591" s="1">
        <v>5</v>
      </c>
      <c r="N591" s="9">
        <f>DATE(YEAR(TblLocations[[#This Row],[ODK_DateOfSubmission]]),MONTH(TblLocations[[#This Row],[ODK_DateOfSubmission]]),DAY(TblLocations[[#This Row],[ODK_DateOfSubmission]]))</f>
        <v>43606</v>
      </c>
      <c r="O591" s="1" t="str">
        <f>_xlfn.CONCAT( YEAR(TblLocations[[#This Row],[ODK_DateOfSubmission]]), "-",TEXT( MONTH(TblLocations[[#This Row],[ODK_DateOfSubmission]]),"00"))</f>
        <v>2019-05</v>
      </c>
    </row>
    <row r="592" spans="1:15" x14ac:dyDescent="0.25">
      <c r="A592" s="1">
        <v>3603048</v>
      </c>
      <c r="C592" s="1">
        <v>23681</v>
      </c>
      <c r="D592" s="63">
        <v>43601</v>
      </c>
      <c r="E592" s="54" t="s">
        <v>541</v>
      </c>
      <c r="F592" s="56" t="s">
        <v>96</v>
      </c>
      <c r="G592" s="56" t="s">
        <v>173</v>
      </c>
      <c r="H592" s="56" t="s">
        <v>1138</v>
      </c>
      <c r="I592" s="56" t="s">
        <v>1141</v>
      </c>
      <c r="J592" s="54" t="s">
        <v>1142</v>
      </c>
      <c r="K592" s="1">
        <v>32.020060811100002</v>
      </c>
      <c r="L592" s="1">
        <v>44.900365360499997</v>
      </c>
      <c r="M592" s="1">
        <v>2</v>
      </c>
      <c r="N592" s="9">
        <f>DATE(YEAR(TblLocations[[#This Row],[ODK_DateOfSubmission]]),MONTH(TblLocations[[#This Row],[ODK_DateOfSubmission]]),DAY(TblLocations[[#This Row],[ODK_DateOfSubmission]]))</f>
        <v>43601</v>
      </c>
      <c r="O592" s="1" t="str">
        <f>_xlfn.CONCAT( YEAR(TblLocations[[#This Row],[ODK_DateOfSubmission]]), "-",TEXT( MONTH(TblLocations[[#This Row],[ODK_DateOfSubmission]]),"00"))</f>
        <v>2019-05</v>
      </c>
    </row>
    <row r="593" spans="1:15" x14ac:dyDescent="0.25">
      <c r="A593" s="1">
        <v>3603054</v>
      </c>
      <c r="C593" s="1">
        <v>24208</v>
      </c>
      <c r="D593" s="63">
        <v>43612</v>
      </c>
      <c r="E593" s="54" t="s">
        <v>541</v>
      </c>
      <c r="F593" s="56" t="s">
        <v>96</v>
      </c>
      <c r="G593" s="56" t="s">
        <v>173</v>
      </c>
      <c r="H593" s="56" t="s">
        <v>1138</v>
      </c>
      <c r="I593" s="56" t="s">
        <v>1143</v>
      </c>
      <c r="J593" s="54" t="s">
        <v>1144</v>
      </c>
      <c r="K593" s="1">
        <v>32.004631944000003</v>
      </c>
      <c r="L593" s="1">
        <v>44.942378208599997</v>
      </c>
      <c r="M593" s="1">
        <v>3</v>
      </c>
      <c r="N593" s="9">
        <f>DATE(YEAR(TblLocations[[#This Row],[ODK_DateOfSubmission]]),MONTH(TblLocations[[#This Row],[ODK_DateOfSubmission]]),DAY(TblLocations[[#This Row],[ODK_DateOfSubmission]]))</f>
        <v>43612</v>
      </c>
      <c r="O593" s="1" t="str">
        <f>_xlfn.CONCAT( YEAR(TblLocations[[#This Row],[ODK_DateOfSubmission]]), "-",TEXT( MONTH(TblLocations[[#This Row],[ODK_DateOfSubmission]]),"00"))</f>
        <v>2019-05</v>
      </c>
    </row>
    <row r="594" spans="1:15" x14ac:dyDescent="0.25">
      <c r="A594" s="1">
        <v>3603067</v>
      </c>
      <c r="C594" s="1">
        <v>24487</v>
      </c>
      <c r="D594" s="63">
        <v>43597</v>
      </c>
      <c r="E594" s="54" t="s">
        <v>541</v>
      </c>
      <c r="F594" s="56" t="s">
        <v>96</v>
      </c>
      <c r="G594" s="56" t="s">
        <v>173</v>
      </c>
      <c r="H594" s="56" t="s">
        <v>1145</v>
      </c>
      <c r="I594" s="56" t="s">
        <v>1146</v>
      </c>
      <c r="J594" s="54" t="s">
        <v>232</v>
      </c>
      <c r="K594" s="1">
        <v>32.064008999899997</v>
      </c>
      <c r="L594" s="1">
        <v>44.770014250099997</v>
      </c>
      <c r="M594" s="1">
        <v>3</v>
      </c>
      <c r="N594" s="9">
        <f>DATE(YEAR(TblLocations[[#This Row],[ODK_DateOfSubmission]]),MONTH(TblLocations[[#This Row],[ODK_DateOfSubmission]]),DAY(TblLocations[[#This Row],[ODK_DateOfSubmission]]))</f>
        <v>43597</v>
      </c>
      <c r="O594" s="1" t="str">
        <f>_xlfn.CONCAT( YEAR(TblLocations[[#This Row],[ODK_DateOfSubmission]]), "-",TEXT( MONTH(TblLocations[[#This Row],[ODK_DateOfSubmission]]),"00"))</f>
        <v>2019-05</v>
      </c>
    </row>
    <row r="595" spans="1:15" x14ac:dyDescent="0.25">
      <c r="A595" s="1">
        <v>3603070</v>
      </c>
      <c r="C595" s="1">
        <v>3367</v>
      </c>
      <c r="D595" s="63">
        <v>43613</v>
      </c>
      <c r="E595" s="54" t="s">
        <v>541</v>
      </c>
      <c r="F595" s="56" t="s">
        <v>96</v>
      </c>
      <c r="G595" s="56" t="s">
        <v>173</v>
      </c>
      <c r="H595" s="56" t="s">
        <v>1138</v>
      </c>
      <c r="I595" s="56" t="s">
        <v>1147</v>
      </c>
      <c r="J595" s="54" t="s">
        <v>1148</v>
      </c>
      <c r="K595" s="1">
        <v>32.007661261899997</v>
      </c>
      <c r="L595" s="1">
        <v>44.922551677900003</v>
      </c>
      <c r="M595" s="1">
        <v>4</v>
      </c>
      <c r="N595" s="9">
        <f>DATE(YEAR(TblLocations[[#This Row],[ODK_DateOfSubmission]]),MONTH(TblLocations[[#This Row],[ODK_DateOfSubmission]]),DAY(TblLocations[[#This Row],[ODK_DateOfSubmission]]))</f>
        <v>43613</v>
      </c>
      <c r="O595" s="1" t="str">
        <f>_xlfn.CONCAT( YEAR(TblLocations[[#This Row],[ODK_DateOfSubmission]]), "-",TEXT( MONTH(TblLocations[[#This Row],[ODK_DateOfSubmission]]),"00"))</f>
        <v>2019-05</v>
      </c>
    </row>
    <row r="596" spans="1:15" x14ac:dyDescent="0.25">
      <c r="A596" s="1">
        <v>3603087</v>
      </c>
      <c r="C596" s="1">
        <v>21783</v>
      </c>
      <c r="D596" s="63">
        <v>43610</v>
      </c>
      <c r="E596" s="54" t="s">
        <v>541</v>
      </c>
      <c r="F596" s="56" t="s">
        <v>96</v>
      </c>
      <c r="G596" s="56" t="s">
        <v>173</v>
      </c>
      <c r="H596" s="56" t="s">
        <v>1138</v>
      </c>
      <c r="I596" s="56" t="s">
        <v>1149</v>
      </c>
      <c r="J596" s="54" t="s">
        <v>1150</v>
      </c>
      <c r="K596" s="1">
        <v>31.9950297195</v>
      </c>
      <c r="L596" s="1">
        <v>44.956224859300001</v>
      </c>
      <c r="M596" s="1">
        <v>2</v>
      </c>
      <c r="N596" s="9">
        <f>DATE(YEAR(TblLocations[[#This Row],[ODK_DateOfSubmission]]),MONTH(TblLocations[[#This Row],[ODK_DateOfSubmission]]),DAY(TblLocations[[#This Row],[ODK_DateOfSubmission]]))</f>
        <v>43610</v>
      </c>
      <c r="O596" s="1" t="str">
        <f>_xlfn.CONCAT( YEAR(TblLocations[[#This Row],[ODK_DateOfSubmission]]), "-",TEXT( MONTH(TblLocations[[#This Row],[ODK_DateOfSubmission]]),"00"))</f>
        <v>2019-05</v>
      </c>
    </row>
    <row r="597" spans="1:15" x14ac:dyDescent="0.25">
      <c r="A597" s="1">
        <v>1101001</v>
      </c>
      <c r="C597" s="1">
        <v>7861</v>
      </c>
      <c r="D597" s="63">
        <v>44039.968930405092</v>
      </c>
      <c r="E597" s="54" t="s">
        <v>1151</v>
      </c>
      <c r="F597" s="56" t="s">
        <v>89</v>
      </c>
      <c r="G597" s="56" t="s">
        <v>160</v>
      </c>
      <c r="H597" s="56" t="s">
        <v>542</v>
      </c>
      <c r="I597" s="56" t="s">
        <v>160</v>
      </c>
      <c r="J597" s="54" t="s">
        <v>543</v>
      </c>
      <c r="K597" s="1">
        <v>37.092389017499997</v>
      </c>
      <c r="L597" s="1">
        <v>43.487856985199997</v>
      </c>
      <c r="M597" s="1">
        <v>14</v>
      </c>
      <c r="N597" s="9">
        <f>DATE(YEAR(TblLocations[[#This Row],[ODK_DateOfSubmission]]),MONTH(TblLocations[[#This Row],[ODK_DateOfSubmission]]),DAY(TblLocations[[#This Row],[ODK_DateOfSubmission]]))</f>
        <v>44039</v>
      </c>
      <c r="O597" s="1" t="str">
        <f>_xlfn.CONCAT( YEAR(TblLocations[[#This Row],[ODK_DateOfSubmission]]), "-",TEXT( MONTH(TblLocations[[#This Row],[ODK_DateOfSubmission]]),"00"))</f>
        <v>2020-07</v>
      </c>
    </row>
    <row r="598" spans="1:15" x14ac:dyDescent="0.25">
      <c r="A598" s="1">
        <v>1101007</v>
      </c>
      <c r="C598" s="1">
        <v>8229</v>
      </c>
      <c r="D598" s="63">
        <v>44039.968972951392</v>
      </c>
      <c r="E598" s="54" t="s">
        <v>1151</v>
      </c>
      <c r="F598" s="56" t="s">
        <v>89</v>
      </c>
      <c r="G598" s="56" t="s">
        <v>160</v>
      </c>
      <c r="H598" s="56" t="s">
        <v>544</v>
      </c>
      <c r="I598" s="56" t="s">
        <v>545</v>
      </c>
      <c r="J598" s="54" t="s">
        <v>546</v>
      </c>
      <c r="K598" s="1">
        <v>37.055043598200001</v>
      </c>
      <c r="L598" s="1">
        <v>43.652203984800003</v>
      </c>
      <c r="M598" s="1">
        <v>3</v>
      </c>
      <c r="N598" s="9">
        <f>DATE(YEAR(TblLocations[[#This Row],[ODK_DateOfSubmission]]),MONTH(TblLocations[[#This Row],[ODK_DateOfSubmission]]),DAY(TblLocations[[#This Row],[ODK_DateOfSubmission]]))</f>
        <v>44039</v>
      </c>
      <c r="O598" s="1" t="str">
        <f>_xlfn.CONCAT( YEAR(TblLocations[[#This Row],[ODK_DateOfSubmission]]), "-",TEXT( MONTH(TblLocations[[#This Row],[ODK_DateOfSubmission]]),"00"))</f>
        <v>2020-07</v>
      </c>
    </row>
    <row r="599" spans="1:15" x14ac:dyDescent="0.25">
      <c r="A599" s="1">
        <v>1101010</v>
      </c>
      <c r="C599" s="1">
        <v>23903</v>
      </c>
      <c r="D599" s="63">
        <v>44039.968883877315</v>
      </c>
      <c r="E599" s="54" t="s">
        <v>1151</v>
      </c>
      <c r="F599" s="56" t="s">
        <v>89</v>
      </c>
      <c r="G599" s="56" t="s">
        <v>160</v>
      </c>
      <c r="H599" s="56" t="s">
        <v>542</v>
      </c>
      <c r="I599" s="56" t="s">
        <v>547</v>
      </c>
      <c r="J599" s="54" t="s">
        <v>548</v>
      </c>
      <c r="K599" s="1">
        <v>37.100904421599999</v>
      </c>
      <c r="L599" s="1">
        <v>43.495156701900001</v>
      </c>
      <c r="M599" s="1">
        <v>6</v>
      </c>
      <c r="N599" s="9">
        <f>DATE(YEAR(TblLocations[[#This Row],[ODK_DateOfSubmission]]),MONTH(TblLocations[[#This Row],[ODK_DateOfSubmission]]),DAY(TblLocations[[#This Row],[ODK_DateOfSubmission]]))</f>
        <v>44039</v>
      </c>
      <c r="O599" s="1" t="str">
        <f>_xlfn.CONCAT( YEAR(TblLocations[[#This Row],[ODK_DateOfSubmission]]), "-",TEXT( MONTH(TblLocations[[#This Row],[ODK_DateOfSubmission]]),"00"))</f>
        <v>2020-07</v>
      </c>
    </row>
    <row r="600" spans="1:15" x14ac:dyDescent="0.25">
      <c r="A600" s="1">
        <v>1101013</v>
      </c>
      <c r="C600" s="1">
        <v>7833</v>
      </c>
      <c r="D600" s="63">
        <v>44039.968987581022</v>
      </c>
      <c r="E600" s="54" t="s">
        <v>1151</v>
      </c>
      <c r="F600" s="56" t="s">
        <v>89</v>
      </c>
      <c r="G600" s="56" t="s">
        <v>160</v>
      </c>
      <c r="H600" s="56" t="s">
        <v>551</v>
      </c>
      <c r="I600" s="56" t="s">
        <v>552</v>
      </c>
      <c r="J600" s="54" t="s">
        <v>553</v>
      </c>
      <c r="K600" s="1">
        <v>37.028460898500001</v>
      </c>
      <c r="L600" s="1">
        <v>43.785392052900001</v>
      </c>
      <c r="M600" s="1">
        <v>6</v>
      </c>
      <c r="N600" s="9">
        <f>DATE(YEAR(TblLocations[[#This Row],[ODK_DateOfSubmission]]),MONTH(TblLocations[[#This Row],[ODK_DateOfSubmission]]),DAY(TblLocations[[#This Row],[ODK_DateOfSubmission]]))</f>
        <v>44039</v>
      </c>
      <c r="O600" s="1" t="str">
        <f>_xlfn.CONCAT( YEAR(TblLocations[[#This Row],[ODK_DateOfSubmission]]), "-",TEXT( MONTH(TblLocations[[#This Row],[ODK_DateOfSubmission]]),"00"))</f>
        <v>2020-07</v>
      </c>
    </row>
    <row r="601" spans="1:15" x14ac:dyDescent="0.25">
      <c r="A601" s="1">
        <v>1101022</v>
      </c>
      <c r="C601" s="1">
        <v>29567</v>
      </c>
      <c r="D601" s="63">
        <v>44039.96891265046</v>
      </c>
      <c r="E601" s="54" t="s">
        <v>1151</v>
      </c>
      <c r="F601" s="56" t="s">
        <v>89</v>
      </c>
      <c r="G601" s="56" t="s">
        <v>160</v>
      </c>
      <c r="H601" s="56" t="s">
        <v>542</v>
      </c>
      <c r="I601" s="56" t="s">
        <v>554</v>
      </c>
      <c r="J601" s="54" t="s">
        <v>555</v>
      </c>
      <c r="K601" s="1">
        <v>37.083808304500003</v>
      </c>
      <c r="L601" s="1">
        <v>43.524796335799998</v>
      </c>
      <c r="M601" s="1">
        <v>2</v>
      </c>
      <c r="N601" s="9">
        <f>DATE(YEAR(TblLocations[[#This Row],[ODK_DateOfSubmission]]),MONTH(TblLocations[[#This Row],[ODK_DateOfSubmission]]),DAY(TblLocations[[#This Row],[ODK_DateOfSubmission]]))</f>
        <v>44039</v>
      </c>
      <c r="O601" s="1" t="str">
        <f>_xlfn.CONCAT( YEAR(TblLocations[[#This Row],[ODK_DateOfSubmission]]), "-",TEXT( MONTH(TblLocations[[#This Row],[ODK_DateOfSubmission]]),"00"))</f>
        <v>2020-07</v>
      </c>
    </row>
    <row r="602" spans="1:15" x14ac:dyDescent="0.25">
      <c r="A602" s="1">
        <v>1102030</v>
      </c>
      <c r="C602" s="1">
        <v>26045</v>
      </c>
      <c r="D602" s="63">
        <v>44068.7834840625</v>
      </c>
      <c r="E602" s="54" t="s">
        <v>1151</v>
      </c>
      <c r="F602" s="56" t="s">
        <v>89</v>
      </c>
      <c r="G602" s="56" t="s">
        <v>89</v>
      </c>
      <c r="H602" s="56" t="s">
        <v>556</v>
      </c>
      <c r="I602" s="56" t="s">
        <v>576</v>
      </c>
      <c r="J602" s="54" t="s">
        <v>577</v>
      </c>
      <c r="K602" s="1">
        <v>36.851558218599997</v>
      </c>
      <c r="L602" s="1">
        <v>42.9319835441</v>
      </c>
      <c r="M602" s="1">
        <v>3</v>
      </c>
      <c r="N602" s="9">
        <f>DATE(YEAR(TblLocations[[#This Row],[ODK_DateOfSubmission]]),MONTH(TblLocations[[#This Row],[ODK_DateOfSubmission]]),DAY(TblLocations[[#This Row],[ODK_DateOfSubmission]]))</f>
        <v>44068</v>
      </c>
      <c r="O602" s="1" t="str">
        <f>_xlfn.CONCAT( YEAR(TblLocations[[#This Row],[ODK_DateOfSubmission]]), "-",TEXT( MONTH(TblLocations[[#This Row],[ODK_DateOfSubmission]]),"00"))</f>
        <v>2020-08</v>
      </c>
    </row>
    <row r="603" spans="1:15" x14ac:dyDescent="0.25">
      <c r="A603" s="1">
        <v>1102038</v>
      </c>
      <c r="C603" s="1">
        <v>23905</v>
      </c>
      <c r="D603" s="63">
        <v>44068.783515358795</v>
      </c>
      <c r="E603" s="54" t="s">
        <v>1151</v>
      </c>
      <c r="F603" s="56" t="s">
        <v>89</v>
      </c>
      <c r="G603" s="56" t="s">
        <v>89</v>
      </c>
      <c r="H603" s="56" t="s">
        <v>556</v>
      </c>
      <c r="I603" s="56" t="s">
        <v>580</v>
      </c>
      <c r="J603" s="54" t="s">
        <v>581</v>
      </c>
      <c r="K603" s="1">
        <v>36.858554199899999</v>
      </c>
      <c r="L603" s="1">
        <v>43.012529631600003</v>
      </c>
      <c r="M603" s="1">
        <v>15</v>
      </c>
      <c r="N603" s="9">
        <f>DATE(YEAR(TblLocations[[#This Row],[ODK_DateOfSubmission]]),MONTH(TblLocations[[#This Row],[ODK_DateOfSubmission]]),DAY(TblLocations[[#This Row],[ODK_DateOfSubmission]]))</f>
        <v>44068</v>
      </c>
      <c r="O603" s="1" t="str">
        <f>_xlfn.CONCAT( YEAR(TblLocations[[#This Row],[ODK_DateOfSubmission]]), "-",TEXT( MONTH(TblLocations[[#This Row],[ODK_DateOfSubmission]]),"00"))</f>
        <v>2020-08</v>
      </c>
    </row>
    <row r="604" spans="1:15" x14ac:dyDescent="0.25">
      <c r="A604" s="1">
        <v>1102048</v>
      </c>
      <c r="C604" s="1">
        <v>8372</v>
      </c>
      <c r="D604" s="63">
        <v>44068.783499421297</v>
      </c>
      <c r="E604" s="54" t="s">
        <v>1151</v>
      </c>
      <c r="F604" s="56" t="s">
        <v>89</v>
      </c>
      <c r="G604" s="56" t="s">
        <v>89</v>
      </c>
      <c r="H604" s="56" t="s">
        <v>556</v>
      </c>
      <c r="I604" s="56" t="s">
        <v>590</v>
      </c>
      <c r="J604" s="54" t="s">
        <v>591</v>
      </c>
      <c r="K604" s="1">
        <v>36.8462234223</v>
      </c>
      <c r="L604" s="1">
        <v>42.969520178400003</v>
      </c>
      <c r="M604" s="1">
        <v>4</v>
      </c>
      <c r="N604" s="9">
        <f>DATE(YEAR(TblLocations[[#This Row],[ODK_DateOfSubmission]]),MONTH(TblLocations[[#This Row],[ODK_DateOfSubmission]]),DAY(TblLocations[[#This Row],[ODK_DateOfSubmission]]))</f>
        <v>44068</v>
      </c>
      <c r="O604" s="1" t="str">
        <f>_xlfn.CONCAT( YEAR(TblLocations[[#This Row],[ODK_DateOfSubmission]]), "-",TEXT( MONTH(TblLocations[[#This Row],[ODK_DateOfSubmission]]),"00"))</f>
        <v>2020-08</v>
      </c>
    </row>
    <row r="605" spans="1:15" x14ac:dyDescent="0.25">
      <c r="A605" s="1">
        <v>1102051</v>
      </c>
      <c r="C605" s="1">
        <v>8867</v>
      </c>
      <c r="D605" s="63">
        <v>44067.967830092595</v>
      </c>
      <c r="E605" s="54" t="s">
        <v>1151</v>
      </c>
      <c r="F605" s="56" t="s">
        <v>89</v>
      </c>
      <c r="G605" s="56" t="s">
        <v>89</v>
      </c>
      <c r="H605" s="56" t="s">
        <v>556</v>
      </c>
      <c r="I605" s="56" t="s">
        <v>593</v>
      </c>
      <c r="J605" s="54" t="s">
        <v>594</v>
      </c>
      <c r="K605" s="1">
        <v>36.870283392700003</v>
      </c>
      <c r="L605" s="1">
        <v>42.958675991299998</v>
      </c>
      <c r="M605" s="1">
        <v>5</v>
      </c>
      <c r="N605" s="9">
        <f>DATE(YEAR(TblLocations[[#This Row],[ODK_DateOfSubmission]]),MONTH(TblLocations[[#This Row],[ODK_DateOfSubmission]]),DAY(TblLocations[[#This Row],[ODK_DateOfSubmission]]))</f>
        <v>44067</v>
      </c>
      <c r="O605" s="1" t="str">
        <f>_xlfn.CONCAT( YEAR(TblLocations[[#This Row],[ODK_DateOfSubmission]]), "-",TEXT( MONTH(TblLocations[[#This Row],[ODK_DateOfSubmission]]),"00"))</f>
        <v>2020-08</v>
      </c>
    </row>
    <row r="606" spans="1:15" x14ac:dyDescent="0.25">
      <c r="A606" s="1">
        <v>1102053</v>
      </c>
      <c r="C606" s="1">
        <v>24187</v>
      </c>
      <c r="D606" s="63">
        <v>44068.783545370374</v>
      </c>
      <c r="E606" s="54" t="s">
        <v>1151</v>
      </c>
      <c r="F606" s="56" t="s">
        <v>89</v>
      </c>
      <c r="G606" s="56" t="s">
        <v>89</v>
      </c>
      <c r="H606" s="56" t="s">
        <v>556</v>
      </c>
      <c r="I606" s="56" t="s">
        <v>595</v>
      </c>
      <c r="J606" s="54" t="s">
        <v>596</v>
      </c>
      <c r="K606" s="1">
        <v>36.8595380545</v>
      </c>
      <c r="L606" s="1">
        <v>43.005781165999998</v>
      </c>
      <c r="M606" s="1">
        <v>6</v>
      </c>
      <c r="N606" s="9">
        <f>DATE(YEAR(TblLocations[[#This Row],[ODK_DateOfSubmission]]),MONTH(TblLocations[[#This Row],[ODK_DateOfSubmission]]),DAY(TblLocations[[#This Row],[ODK_DateOfSubmission]]))</f>
        <v>44068</v>
      </c>
      <c r="O606" s="1" t="str">
        <f>_xlfn.CONCAT( YEAR(TblLocations[[#This Row],[ODK_DateOfSubmission]]), "-",TEXT( MONTH(TblLocations[[#This Row],[ODK_DateOfSubmission]]),"00"))</f>
        <v>2020-08</v>
      </c>
    </row>
    <row r="607" spans="1:15" x14ac:dyDescent="0.25">
      <c r="A607" s="1">
        <v>1103024</v>
      </c>
      <c r="C607" s="1">
        <v>8336</v>
      </c>
      <c r="D607" s="63">
        <v>44042.774852083334</v>
      </c>
      <c r="E607" s="54" t="s">
        <v>1151</v>
      </c>
      <c r="F607" s="56" t="s">
        <v>89</v>
      </c>
      <c r="G607" s="56" t="s">
        <v>163</v>
      </c>
      <c r="H607" s="56" t="s">
        <v>597</v>
      </c>
      <c r="I607" s="56" t="s">
        <v>600</v>
      </c>
      <c r="J607" s="54" t="s">
        <v>601</v>
      </c>
      <c r="K607" s="1">
        <v>36.857016745099997</v>
      </c>
      <c r="L607" s="1">
        <v>42.857245550499997</v>
      </c>
      <c r="M607" s="1">
        <v>3</v>
      </c>
      <c r="N607" s="9">
        <f>DATE(YEAR(TblLocations[[#This Row],[ODK_DateOfSubmission]]),MONTH(TblLocations[[#This Row],[ODK_DateOfSubmission]]),DAY(TblLocations[[#This Row],[ODK_DateOfSubmission]]))</f>
        <v>44042</v>
      </c>
      <c r="O607" s="1" t="str">
        <f>_xlfn.CONCAT( YEAR(TblLocations[[#This Row],[ODK_DateOfSubmission]]), "-",TEXT( MONTH(TblLocations[[#This Row],[ODK_DateOfSubmission]]),"00"))</f>
        <v>2020-07</v>
      </c>
    </row>
    <row r="608" spans="1:15" x14ac:dyDescent="0.25">
      <c r="A608" s="1">
        <v>1301024</v>
      </c>
      <c r="C608" s="1">
        <v>24813</v>
      </c>
      <c r="D608" s="63">
        <v>44052.369493715276</v>
      </c>
      <c r="E608" s="54" t="s">
        <v>1151</v>
      </c>
      <c r="F608" s="56" t="s">
        <v>80</v>
      </c>
      <c r="G608" s="56" t="s">
        <v>147</v>
      </c>
      <c r="H608" s="56" t="s">
        <v>1152</v>
      </c>
      <c r="I608" s="56" t="s">
        <v>1153</v>
      </c>
      <c r="J608" s="54" t="s">
        <v>1154</v>
      </c>
      <c r="K608" s="1">
        <v>35.623867199999999</v>
      </c>
      <c r="L608" s="1">
        <v>44.9548877</v>
      </c>
      <c r="M608" s="1">
        <v>1</v>
      </c>
      <c r="N608" s="9">
        <f>DATE(YEAR(TblLocations[[#This Row],[ODK_DateOfSubmission]]),MONTH(TblLocations[[#This Row],[ODK_DateOfSubmission]]),DAY(TblLocations[[#This Row],[ODK_DateOfSubmission]]))</f>
        <v>44052</v>
      </c>
      <c r="O608" s="1" t="str">
        <f>_xlfn.CONCAT( YEAR(TblLocations[[#This Row],[ODK_DateOfSubmission]]), "-",TEXT( MONTH(TblLocations[[#This Row],[ODK_DateOfSubmission]]),"00"))</f>
        <v>2020-08</v>
      </c>
    </row>
    <row r="609" spans="1:15" x14ac:dyDescent="0.25">
      <c r="A609" s="1">
        <v>1301031</v>
      </c>
      <c r="C609" s="1">
        <v>4797</v>
      </c>
      <c r="D609" s="63">
        <v>44065.580222881945</v>
      </c>
      <c r="E609" s="54" t="s">
        <v>1151</v>
      </c>
      <c r="F609" s="56" t="s">
        <v>80</v>
      </c>
      <c r="G609" s="56" t="s">
        <v>147</v>
      </c>
      <c r="H609" s="56" t="s">
        <v>1155</v>
      </c>
      <c r="I609" s="56" t="s">
        <v>1156</v>
      </c>
      <c r="J609" s="54" t="s">
        <v>1157</v>
      </c>
      <c r="K609" s="1">
        <v>35.183745999999999</v>
      </c>
      <c r="L609" s="1">
        <v>45.324899100000003</v>
      </c>
      <c r="M609" s="1">
        <v>1</v>
      </c>
      <c r="N609" s="9">
        <f>DATE(YEAR(TblLocations[[#This Row],[ODK_DateOfSubmission]]),MONTH(TblLocations[[#This Row],[ODK_DateOfSubmission]]),DAY(TblLocations[[#This Row],[ODK_DateOfSubmission]]))</f>
        <v>44065</v>
      </c>
      <c r="O609" s="1" t="str">
        <f>_xlfn.CONCAT( YEAR(TblLocations[[#This Row],[ODK_DateOfSubmission]]), "-",TEXT( MONTH(TblLocations[[#This Row],[ODK_DateOfSubmission]]),"00"))</f>
        <v>2020-08</v>
      </c>
    </row>
    <row r="610" spans="1:15" x14ac:dyDescent="0.25">
      <c r="A610" s="1">
        <v>1301035</v>
      </c>
      <c r="C610" s="1">
        <v>3513</v>
      </c>
      <c r="D610" s="63">
        <v>44065.575118020832</v>
      </c>
      <c r="E610" s="54" t="s">
        <v>1151</v>
      </c>
      <c r="F610" s="56" t="s">
        <v>80</v>
      </c>
      <c r="G610" s="56" t="s">
        <v>147</v>
      </c>
      <c r="H610" s="56" t="s">
        <v>1158</v>
      </c>
      <c r="I610" s="56" t="s">
        <v>1159</v>
      </c>
      <c r="J610" s="54" t="s">
        <v>1160</v>
      </c>
      <c r="K610" s="1">
        <v>35.693425599999998</v>
      </c>
      <c r="L610" s="1">
        <v>44.891348299999997</v>
      </c>
      <c r="M610" s="1">
        <v>1</v>
      </c>
      <c r="N610" s="9">
        <f>DATE(YEAR(TblLocations[[#This Row],[ODK_DateOfSubmission]]),MONTH(TblLocations[[#This Row],[ODK_DateOfSubmission]]),DAY(TblLocations[[#This Row],[ODK_DateOfSubmission]]))</f>
        <v>44065</v>
      </c>
      <c r="O610" s="1" t="str">
        <f>_xlfn.CONCAT( YEAR(TblLocations[[#This Row],[ODK_DateOfSubmission]]), "-",TEXT( MONTH(TblLocations[[#This Row],[ODK_DateOfSubmission]]),"00"))</f>
        <v>2020-08</v>
      </c>
    </row>
    <row r="611" spans="1:15" x14ac:dyDescent="0.25">
      <c r="A611" s="1">
        <v>1301044</v>
      </c>
      <c r="C611" s="1">
        <v>21719</v>
      </c>
      <c r="D611" s="63">
        <v>44065.575458877312</v>
      </c>
      <c r="E611" s="54" t="s">
        <v>1151</v>
      </c>
      <c r="F611" s="56" t="s">
        <v>80</v>
      </c>
      <c r="G611" s="56" t="s">
        <v>147</v>
      </c>
      <c r="H611" s="56" t="s">
        <v>1158</v>
      </c>
      <c r="I611" s="56" t="s">
        <v>584</v>
      </c>
      <c r="J611" s="54" t="s">
        <v>585</v>
      </c>
      <c r="K611" s="1">
        <v>35.745818900000003</v>
      </c>
      <c r="L611" s="1">
        <v>44.8987014</v>
      </c>
      <c r="M611" s="1">
        <v>4</v>
      </c>
      <c r="N611" s="9">
        <f>DATE(YEAR(TblLocations[[#This Row],[ODK_DateOfSubmission]]),MONTH(TblLocations[[#This Row],[ODK_DateOfSubmission]]),DAY(TblLocations[[#This Row],[ODK_DateOfSubmission]]))</f>
        <v>44065</v>
      </c>
      <c r="O611" s="1" t="str">
        <f>_xlfn.CONCAT( YEAR(TblLocations[[#This Row],[ODK_DateOfSubmission]]), "-",TEXT( MONTH(TblLocations[[#This Row],[ODK_DateOfSubmission]]),"00"))</f>
        <v>2020-08</v>
      </c>
    </row>
    <row r="612" spans="1:15" x14ac:dyDescent="0.25">
      <c r="A612" s="1">
        <v>1302014</v>
      </c>
      <c r="C612" s="1">
        <v>29693</v>
      </c>
      <c r="D612" s="63">
        <v>44071.954482175926</v>
      </c>
      <c r="E612" s="54" t="s">
        <v>1151</v>
      </c>
      <c r="F612" s="56" t="s">
        <v>80</v>
      </c>
      <c r="G612" s="56" t="s">
        <v>149</v>
      </c>
      <c r="H612" s="56" t="s">
        <v>1161</v>
      </c>
      <c r="I612" s="56" t="s">
        <v>1162</v>
      </c>
      <c r="J612" s="54" t="s">
        <v>1163</v>
      </c>
      <c r="K612" s="1">
        <v>35.305016600000002</v>
      </c>
      <c r="L612" s="1">
        <v>45.677793999999999</v>
      </c>
      <c r="M612" s="1">
        <v>1</v>
      </c>
      <c r="N612" s="9">
        <f>DATE(YEAR(TblLocations[[#This Row],[ODK_DateOfSubmission]]),MONTH(TblLocations[[#This Row],[ODK_DateOfSubmission]]),DAY(TblLocations[[#This Row],[ODK_DateOfSubmission]]))</f>
        <v>44071</v>
      </c>
      <c r="O612" s="1" t="str">
        <f>_xlfn.CONCAT( YEAR(TblLocations[[#This Row],[ODK_DateOfSubmission]]), "-",TEXT( MONTH(TblLocations[[#This Row],[ODK_DateOfSubmission]]),"00"))</f>
        <v>2020-08</v>
      </c>
    </row>
    <row r="613" spans="1:15" x14ac:dyDescent="0.25">
      <c r="A613" s="1">
        <v>1303002</v>
      </c>
      <c r="C613" s="1">
        <v>23924</v>
      </c>
      <c r="D613" s="63">
        <v>44056.717023460646</v>
      </c>
      <c r="E613" s="54" t="s">
        <v>1151</v>
      </c>
      <c r="F613" s="56" t="s">
        <v>80</v>
      </c>
      <c r="G613" s="56" t="s">
        <v>145</v>
      </c>
      <c r="H613" s="56" t="s">
        <v>630</v>
      </c>
      <c r="I613" s="56" t="s">
        <v>1164</v>
      </c>
      <c r="J613" s="54" t="s">
        <v>1165</v>
      </c>
      <c r="K613" s="1">
        <v>35.932836100000003</v>
      </c>
      <c r="L613" s="1">
        <v>44.964229199999998</v>
      </c>
      <c r="M613" s="1">
        <v>2</v>
      </c>
      <c r="N613" s="9">
        <f>DATE(YEAR(TblLocations[[#This Row],[ODK_DateOfSubmission]]),MONTH(TblLocations[[#This Row],[ODK_DateOfSubmission]]),DAY(TblLocations[[#This Row],[ODK_DateOfSubmission]]))</f>
        <v>44056</v>
      </c>
      <c r="O613" s="1" t="str">
        <f>_xlfn.CONCAT( YEAR(TblLocations[[#This Row],[ODK_DateOfSubmission]]), "-",TEXT( MONTH(TblLocations[[#This Row],[ODK_DateOfSubmission]]),"00"))</f>
        <v>2020-08</v>
      </c>
    </row>
    <row r="614" spans="1:15" x14ac:dyDescent="0.25">
      <c r="A614" s="1">
        <v>1303003</v>
      </c>
      <c r="C614" s="1">
        <v>23721</v>
      </c>
      <c r="D614" s="63">
        <v>44056.717036458336</v>
      </c>
      <c r="E614" s="54" t="s">
        <v>1151</v>
      </c>
      <c r="F614" s="56" t="s">
        <v>80</v>
      </c>
      <c r="G614" s="56" t="s">
        <v>145</v>
      </c>
      <c r="H614" s="56" t="s">
        <v>630</v>
      </c>
      <c r="I614" s="56" t="s">
        <v>1166</v>
      </c>
      <c r="J614" s="54" t="s">
        <v>1167</v>
      </c>
      <c r="K614" s="1">
        <v>35.931398399999999</v>
      </c>
      <c r="L614" s="1">
        <v>44.969087700000003</v>
      </c>
      <c r="M614" s="1">
        <v>2</v>
      </c>
      <c r="N614" s="9">
        <f>DATE(YEAR(TblLocations[[#This Row],[ODK_DateOfSubmission]]),MONTH(TblLocations[[#This Row],[ODK_DateOfSubmission]]),DAY(TblLocations[[#This Row],[ODK_DateOfSubmission]]))</f>
        <v>44056</v>
      </c>
      <c r="O614" s="1" t="str">
        <f>_xlfn.CONCAT( YEAR(TblLocations[[#This Row],[ODK_DateOfSubmission]]), "-",TEXT( MONTH(TblLocations[[#This Row],[ODK_DateOfSubmission]]),"00"))</f>
        <v>2020-08</v>
      </c>
    </row>
    <row r="615" spans="1:15" x14ac:dyDescent="0.25">
      <c r="A615" s="1">
        <v>1303012</v>
      </c>
      <c r="C615" s="1">
        <v>3613</v>
      </c>
      <c r="D615" s="63">
        <v>44056.71691427083</v>
      </c>
      <c r="E615" s="54" t="s">
        <v>1151</v>
      </c>
      <c r="F615" s="56" t="s">
        <v>80</v>
      </c>
      <c r="G615" s="56" t="s">
        <v>145</v>
      </c>
      <c r="H615" s="56" t="s">
        <v>630</v>
      </c>
      <c r="I615" s="56" t="s">
        <v>1168</v>
      </c>
      <c r="J615" s="54" t="s">
        <v>1169</v>
      </c>
      <c r="K615" s="1">
        <v>35.9077476</v>
      </c>
      <c r="L615" s="1">
        <v>44.979655299999997</v>
      </c>
      <c r="M615" s="1">
        <v>5</v>
      </c>
      <c r="N615" s="9">
        <f>DATE(YEAR(TblLocations[[#This Row],[ODK_DateOfSubmission]]),MONTH(TblLocations[[#This Row],[ODK_DateOfSubmission]]),DAY(TblLocations[[#This Row],[ODK_DateOfSubmission]]))</f>
        <v>44056</v>
      </c>
      <c r="O615" s="1" t="str">
        <f>_xlfn.CONCAT( YEAR(TblLocations[[#This Row],[ODK_DateOfSubmission]]), "-",TEXT( MONTH(TblLocations[[#This Row],[ODK_DateOfSubmission]]),"00"))</f>
        <v>2020-08</v>
      </c>
    </row>
    <row r="616" spans="1:15" x14ac:dyDescent="0.25">
      <c r="A616" s="1">
        <v>1303013</v>
      </c>
      <c r="C616" s="1">
        <v>24213</v>
      </c>
      <c r="D616" s="63">
        <v>44060.690551423613</v>
      </c>
      <c r="E616" s="54" t="s">
        <v>1151</v>
      </c>
      <c r="F616" s="56" t="s">
        <v>80</v>
      </c>
      <c r="G616" s="56" t="s">
        <v>145</v>
      </c>
      <c r="H616" s="56" t="s">
        <v>633</v>
      </c>
      <c r="I616" s="56" t="s">
        <v>1170</v>
      </c>
      <c r="J616" s="54" t="s">
        <v>1171</v>
      </c>
      <c r="K616" s="1">
        <v>35.7270477</v>
      </c>
      <c r="L616" s="1">
        <v>45.152467899999998</v>
      </c>
      <c r="M616" s="1">
        <v>2</v>
      </c>
      <c r="N616" s="9">
        <f>DATE(YEAR(TblLocations[[#This Row],[ODK_DateOfSubmission]]),MONTH(TblLocations[[#This Row],[ODK_DateOfSubmission]]),DAY(TblLocations[[#This Row],[ODK_DateOfSubmission]]))</f>
        <v>44060</v>
      </c>
      <c r="O616" s="1" t="str">
        <f>_xlfn.CONCAT( YEAR(TblLocations[[#This Row],[ODK_DateOfSubmission]]), "-",TEXT( MONTH(TblLocations[[#This Row],[ODK_DateOfSubmission]]),"00"))</f>
        <v>2020-08</v>
      </c>
    </row>
    <row r="617" spans="1:15" x14ac:dyDescent="0.25">
      <c r="A617" s="1">
        <v>1303014</v>
      </c>
      <c r="C617" s="1">
        <v>23923</v>
      </c>
      <c r="D617" s="63">
        <v>44056.717092824074</v>
      </c>
      <c r="E617" s="54" t="s">
        <v>1151</v>
      </c>
      <c r="F617" s="56" t="s">
        <v>80</v>
      </c>
      <c r="G617" s="56" t="s">
        <v>145</v>
      </c>
      <c r="H617" s="56" t="s">
        <v>630</v>
      </c>
      <c r="I617" s="56" t="s">
        <v>1172</v>
      </c>
      <c r="J617" s="54" t="s">
        <v>1173</v>
      </c>
      <c r="K617" s="1">
        <v>35.927912200000002</v>
      </c>
      <c r="L617" s="1">
        <v>44.962274200000003</v>
      </c>
      <c r="M617" s="1">
        <v>2</v>
      </c>
      <c r="N617" s="9">
        <f>DATE(YEAR(TblLocations[[#This Row],[ODK_DateOfSubmission]]),MONTH(TblLocations[[#This Row],[ODK_DateOfSubmission]]),DAY(TblLocations[[#This Row],[ODK_DateOfSubmission]]))</f>
        <v>44056</v>
      </c>
      <c r="O617" s="1" t="str">
        <f>_xlfn.CONCAT( YEAR(TblLocations[[#This Row],[ODK_DateOfSubmission]]), "-",TEXT( MONTH(TblLocations[[#This Row],[ODK_DateOfSubmission]]),"00"))</f>
        <v>2020-08</v>
      </c>
    </row>
    <row r="618" spans="1:15" x14ac:dyDescent="0.25">
      <c r="A618" s="1">
        <v>1303015</v>
      </c>
      <c r="C618" s="1">
        <v>6305</v>
      </c>
      <c r="D618" s="63">
        <v>44069.875993287038</v>
      </c>
      <c r="E618" s="54" t="s">
        <v>1151</v>
      </c>
      <c r="F618" s="56" t="s">
        <v>80</v>
      </c>
      <c r="G618" s="56" t="s">
        <v>145</v>
      </c>
      <c r="H618" s="56" t="s">
        <v>633</v>
      </c>
      <c r="I618" s="56" t="s">
        <v>634</v>
      </c>
      <c r="J618" s="54" t="s">
        <v>585</v>
      </c>
      <c r="K618" s="1">
        <v>35.731443499999997</v>
      </c>
      <c r="L618" s="1">
        <v>45.137407500000002</v>
      </c>
      <c r="M618" s="1">
        <v>2</v>
      </c>
      <c r="N618" s="9">
        <f>DATE(YEAR(TblLocations[[#This Row],[ODK_DateOfSubmission]]),MONTH(TblLocations[[#This Row],[ODK_DateOfSubmission]]),DAY(TblLocations[[#This Row],[ODK_DateOfSubmission]]))</f>
        <v>44069</v>
      </c>
      <c r="O618" s="1" t="str">
        <f>_xlfn.CONCAT( YEAR(TblLocations[[#This Row],[ODK_DateOfSubmission]]), "-",TEXT( MONTH(TblLocations[[#This Row],[ODK_DateOfSubmission]]),"00"))</f>
        <v>2020-08</v>
      </c>
    </row>
    <row r="619" spans="1:15" x14ac:dyDescent="0.25">
      <c r="A619" s="1">
        <v>1303019</v>
      </c>
      <c r="C619" s="1">
        <v>24554</v>
      </c>
      <c r="D619" s="63">
        <v>44058.661529548612</v>
      </c>
      <c r="E619" s="54" t="s">
        <v>1151</v>
      </c>
      <c r="F619" s="56" t="s">
        <v>80</v>
      </c>
      <c r="G619" s="56" t="s">
        <v>145</v>
      </c>
      <c r="H619" s="56" t="s">
        <v>633</v>
      </c>
      <c r="I619" s="56" t="s">
        <v>1174</v>
      </c>
      <c r="J619" s="54" t="s">
        <v>1175</v>
      </c>
      <c r="K619" s="1">
        <v>35.724629399999998</v>
      </c>
      <c r="L619" s="1">
        <v>45.144054799999999</v>
      </c>
      <c r="M619" s="1">
        <v>2</v>
      </c>
      <c r="N619" s="9">
        <f>DATE(YEAR(TblLocations[[#This Row],[ODK_DateOfSubmission]]),MONTH(TblLocations[[#This Row],[ODK_DateOfSubmission]]),DAY(TblLocations[[#This Row],[ODK_DateOfSubmission]]))</f>
        <v>44058</v>
      </c>
      <c r="O619" s="1" t="str">
        <f>_xlfn.CONCAT( YEAR(TblLocations[[#This Row],[ODK_DateOfSubmission]]), "-",TEXT( MONTH(TblLocations[[#This Row],[ODK_DateOfSubmission]]),"00"))</f>
        <v>2020-08</v>
      </c>
    </row>
    <row r="620" spans="1:15" x14ac:dyDescent="0.25">
      <c r="A620" s="1">
        <v>1303036</v>
      </c>
      <c r="C620" s="1">
        <v>32091</v>
      </c>
      <c r="D620" s="63">
        <v>44058.661516898152</v>
      </c>
      <c r="E620" s="54" t="s">
        <v>1151</v>
      </c>
      <c r="F620" s="56" t="s">
        <v>80</v>
      </c>
      <c r="G620" s="56" t="s">
        <v>145</v>
      </c>
      <c r="H620" s="56" t="s">
        <v>633</v>
      </c>
      <c r="I620" s="56" t="s">
        <v>650</v>
      </c>
      <c r="J620" s="54" t="s">
        <v>651</v>
      </c>
      <c r="K620" s="1">
        <v>35.7286742</v>
      </c>
      <c r="L620" s="1">
        <v>45.141780199999999</v>
      </c>
      <c r="M620" s="1">
        <v>1</v>
      </c>
      <c r="N620" s="9">
        <f>DATE(YEAR(TblLocations[[#This Row],[ODK_DateOfSubmission]]),MONTH(TblLocations[[#This Row],[ODK_DateOfSubmission]]),DAY(TblLocations[[#This Row],[ODK_DateOfSubmission]]))</f>
        <v>44058</v>
      </c>
      <c r="O620" s="1" t="str">
        <f>_xlfn.CONCAT( YEAR(TblLocations[[#This Row],[ODK_DateOfSubmission]]), "-",TEXT( MONTH(TblLocations[[#This Row],[ODK_DateOfSubmission]]),"00"))</f>
        <v>2020-08</v>
      </c>
    </row>
    <row r="621" spans="1:15" x14ac:dyDescent="0.25">
      <c r="A621" s="1">
        <v>1304027</v>
      </c>
      <c r="C621" s="1">
        <v>21962</v>
      </c>
      <c r="D621" s="63">
        <v>44040.688440543985</v>
      </c>
      <c r="E621" s="54" t="s">
        <v>1151</v>
      </c>
      <c r="F621" s="56" t="s">
        <v>80</v>
      </c>
      <c r="G621" s="56" t="s">
        <v>144</v>
      </c>
      <c r="H621" s="56" t="s">
        <v>635</v>
      </c>
      <c r="I621" s="56" t="s">
        <v>1176</v>
      </c>
      <c r="J621" s="54" t="s">
        <v>1177</v>
      </c>
      <c r="K621" s="1">
        <v>35.1819165</v>
      </c>
      <c r="L621" s="1">
        <v>45.984470899999998</v>
      </c>
      <c r="M621" s="1">
        <v>2</v>
      </c>
      <c r="N621" s="9">
        <f>DATE(YEAR(TblLocations[[#This Row],[ODK_DateOfSubmission]]),MONTH(TblLocations[[#This Row],[ODK_DateOfSubmission]]),DAY(TblLocations[[#This Row],[ODK_DateOfSubmission]]))</f>
        <v>44040</v>
      </c>
      <c r="O621" s="1" t="str">
        <f>_xlfn.CONCAT( YEAR(TblLocations[[#This Row],[ODK_DateOfSubmission]]), "-",TEXT( MONTH(TblLocations[[#This Row],[ODK_DateOfSubmission]]),"00"))</f>
        <v>2020-07</v>
      </c>
    </row>
    <row r="622" spans="1:15" x14ac:dyDescent="0.25">
      <c r="A622" s="1">
        <v>1304037</v>
      </c>
      <c r="C622" s="1">
        <v>23077</v>
      </c>
      <c r="D622" s="63">
        <v>44071.954542210646</v>
      </c>
      <c r="E622" s="54" t="s">
        <v>1151</v>
      </c>
      <c r="F622" s="56" t="s">
        <v>80</v>
      </c>
      <c r="G622" s="56" t="s">
        <v>144</v>
      </c>
      <c r="H622" s="56" t="s">
        <v>638</v>
      </c>
      <c r="I622" s="56" t="s">
        <v>1178</v>
      </c>
      <c r="J622" s="54" t="s">
        <v>1179</v>
      </c>
      <c r="K622" s="1">
        <v>35.3135756</v>
      </c>
      <c r="L622" s="1">
        <v>45.692822900000003</v>
      </c>
      <c r="M622" s="1">
        <v>2</v>
      </c>
      <c r="N622" s="9">
        <f>DATE(YEAR(TblLocations[[#This Row],[ODK_DateOfSubmission]]),MONTH(TblLocations[[#This Row],[ODK_DateOfSubmission]]),DAY(TblLocations[[#This Row],[ODK_DateOfSubmission]]))</f>
        <v>44071</v>
      </c>
      <c r="O622" s="1" t="str">
        <f>_xlfn.CONCAT( YEAR(TblLocations[[#This Row],[ODK_DateOfSubmission]]), "-",TEXT( MONTH(TblLocations[[#This Row],[ODK_DateOfSubmission]]),"00"))</f>
        <v>2020-08</v>
      </c>
    </row>
    <row r="623" spans="1:15" x14ac:dyDescent="0.25">
      <c r="A623" s="1">
        <v>1304044</v>
      </c>
      <c r="C623" s="1">
        <v>29692</v>
      </c>
      <c r="D623" s="63">
        <v>44071.954427743054</v>
      </c>
      <c r="E623" s="54" t="s">
        <v>1151</v>
      </c>
      <c r="F623" s="56" t="s">
        <v>80</v>
      </c>
      <c r="G623" s="56" t="s">
        <v>144</v>
      </c>
      <c r="H623" s="56" t="s">
        <v>638</v>
      </c>
      <c r="I623" s="56" t="s">
        <v>645</v>
      </c>
      <c r="J623" s="54" t="s">
        <v>646</v>
      </c>
      <c r="K623" s="1">
        <v>35.3527111</v>
      </c>
      <c r="L623" s="1">
        <v>45.628954700000001</v>
      </c>
      <c r="M623" s="1">
        <v>1</v>
      </c>
      <c r="N623" s="9">
        <f>DATE(YEAR(TblLocations[[#This Row],[ODK_DateOfSubmission]]),MONTH(TblLocations[[#This Row],[ODK_DateOfSubmission]]),DAY(TblLocations[[#This Row],[ODK_DateOfSubmission]]))</f>
        <v>44071</v>
      </c>
      <c r="O623" s="1" t="str">
        <f>_xlfn.CONCAT( YEAR(TblLocations[[#This Row],[ODK_DateOfSubmission]]), "-",TEXT( MONTH(TblLocations[[#This Row],[ODK_DateOfSubmission]]),"00"))</f>
        <v>2020-08</v>
      </c>
    </row>
    <row r="624" spans="1:15" x14ac:dyDescent="0.25">
      <c r="A624" s="1">
        <v>1305019</v>
      </c>
      <c r="C624" s="1">
        <v>6000</v>
      </c>
      <c r="D624" s="63">
        <v>44071.954250000003</v>
      </c>
      <c r="E624" s="54" t="s">
        <v>1151</v>
      </c>
      <c r="F624" s="56" t="s">
        <v>80</v>
      </c>
      <c r="G624" s="56" t="s">
        <v>148</v>
      </c>
      <c r="H624" s="56" t="s">
        <v>1180</v>
      </c>
      <c r="I624" s="56" t="s">
        <v>1181</v>
      </c>
      <c r="J624" s="54" t="s">
        <v>1182</v>
      </c>
      <c r="K624" s="1">
        <v>34.555585700000002</v>
      </c>
      <c r="L624" s="1">
        <v>45.248150500000001</v>
      </c>
      <c r="M624" s="1">
        <v>5</v>
      </c>
      <c r="N624" s="9">
        <f>DATE(YEAR(TblLocations[[#This Row],[ODK_DateOfSubmission]]),MONTH(TblLocations[[#This Row],[ODK_DateOfSubmission]]),DAY(TblLocations[[#This Row],[ODK_DateOfSubmission]]))</f>
        <v>44071</v>
      </c>
      <c r="O624" s="1" t="str">
        <f>_xlfn.CONCAT( YEAR(TblLocations[[#This Row],[ODK_DateOfSubmission]]), "-",TEXT( MONTH(TblLocations[[#This Row],[ODK_DateOfSubmission]]),"00"))</f>
        <v>2020-08</v>
      </c>
    </row>
    <row r="625" spans="1:15" x14ac:dyDescent="0.25">
      <c r="A625" s="1">
        <v>1308001</v>
      </c>
      <c r="C625" s="1">
        <v>24898</v>
      </c>
      <c r="D625" s="63">
        <v>44065.575359340277</v>
      </c>
      <c r="E625" s="54" t="s">
        <v>1151</v>
      </c>
      <c r="F625" s="56" t="s">
        <v>80</v>
      </c>
      <c r="G625" s="56" t="s">
        <v>146</v>
      </c>
      <c r="H625" s="56" t="s">
        <v>659</v>
      </c>
      <c r="I625" s="56" t="s">
        <v>1183</v>
      </c>
      <c r="J625" s="54" t="s">
        <v>1184</v>
      </c>
      <c r="K625" s="1">
        <v>36.244474799999999</v>
      </c>
      <c r="L625" s="1">
        <v>44.775685299999999</v>
      </c>
      <c r="M625" s="1">
        <v>1</v>
      </c>
      <c r="N625" s="9">
        <f>DATE(YEAR(TblLocations[[#This Row],[ODK_DateOfSubmission]]),MONTH(TblLocations[[#This Row],[ODK_DateOfSubmission]]),DAY(TblLocations[[#This Row],[ODK_DateOfSubmission]]))</f>
        <v>44065</v>
      </c>
      <c r="O625" s="1" t="str">
        <f>_xlfn.CONCAT( YEAR(TblLocations[[#This Row],[ODK_DateOfSubmission]]), "-",TEXT( MONTH(TblLocations[[#This Row],[ODK_DateOfSubmission]]),"00"))</f>
        <v>2020-08</v>
      </c>
    </row>
    <row r="626" spans="1:15" x14ac:dyDescent="0.25">
      <c r="A626" s="1">
        <v>1308005</v>
      </c>
      <c r="C626" s="1">
        <v>25293</v>
      </c>
      <c r="D626" s="63">
        <v>44040.350070682871</v>
      </c>
      <c r="E626" s="54" t="s">
        <v>1151</v>
      </c>
      <c r="F626" s="56" t="s">
        <v>80</v>
      </c>
      <c r="G626" s="56" t="s">
        <v>146</v>
      </c>
      <c r="H626" s="56" t="s">
        <v>1185</v>
      </c>
      <c r="I626" s="56" t="s">
        <v>1186</v>
      </c>
      <c r="J626" s="54" t="s">
        <v>1187</v>
      </c>
      <c r="K626" s="1">
        <v>36.20458</v>
      </c>
      <c r="L626" s="1">
        <v>44.821505199999997</v>
      </c>
      <c r="M626" s="1">
        <v>1</v>
      </c>
      <c r="N626" s="9">
        <f>DATE(YEAR(TblLocations[[#This Row],[ODK_DateOfSubmission]]),MONTH(TblLocations[[#This Row],[ODK_DateOfSubmission]]),DAY(TblLocations[[#This Row],[ODK_DateOfSubmission]]))</f>
        <v>44040</v>
      </c>
      <c r="O626" s="1" t="str">
        <f>_xlfn.CONCAT( YEAR(TblLocations[[#This Row],[ODK_DateOfSubmission]]), "-",TEXT( MONTH(TblLocations[[#This Row],[ODK_DateOfSubmission]]),"00"))</f>
        <v>2020-07</v>
      </c>
    </row>
    <row r="627" spans="1:15" x14ac:dyDescent="0.25">
      <c r="A627" s="1">
        <v>1308013</v>
      </c>
      <c r="C627" s="1">
        <v>4201</v>
      </c>
      <c r="D627" s="63">
        <v>44065.575233483796</v>
      </c>
      <c r="E627" s="54" t="s">
        <v>1151</v>
      </c>
      <c r="F627" s="56" t="s">
        <v>80</v>
      </c>
      <c r="G627" s="56" t="s">
        <v>146</v>
      </c>
      <c r="H627" s="56" t="s">
        <v>654</v>
      </c>
      <c r="I627" s="56" t="s">
        <v>657</v>
      </c>
      <c r="J627" s="54" t="s">
        <v>658</v>
      </c>
      <c r="K627" s="1">
        <v>36.254068500000002</v>
      </c>
      <c r="L627" s="1">
        <v>44.8853674</v>
      </c>
      <c r="M627" s="1">
        <v>2</v>
      </c>
      <c r="N627" s="9">
        <f>DATE(YEAR(TblLocations[[#This Row],[ODK_DateOfSubmission]]),MONTH(TblLocations[[#This Row],[ODK_DateOfSubmission]]),DAY(TblLocations[[#This Row],[ODK_DateOfSubmission]]))</f>
        <v>44065</v>
      </c>
      <c r="O627" s="1" t="str">
        <f>_xlfn.CONCAT( YEAR(TblLocations[[#This Row],[ODK_DateOfSubmission]]), "-",TEXT( MONTH(TblLocations[[#This Row],[ODK_DateOfSubmission]]),"00"))</f>
        <v>2020-08</v>
      </c>
    </row>
    <row r="628" spans="1:15" x14ac:dyDescent="0.25">
      <c r="A628" s="1">
        <v>1308022</v>
      </c>
      <c r="C628" s="1">
        <v>5568</v>
      </c>
      <c r="D628" s="63">
        <v>44040.349951932869</v>
      </c>
      <c r="E628" s="54" t="s">
        <v>1151</v>
      </c>
      <c r="F628" s="56" t="s">
        <v>80</v>
      </c>
      <c r="G628" s="56" t="s">
        <v>146</v>
      </c>
      <c r="H628" s="56" t="s">
        <v>1185</v>
      </c>
      <c r="I628" s="56" t="s">
        <v>1188</v>
      </c>
      <c r="J628" s="54" t="s">
        <v>1189</v>
      </c>
      <c r="K628" s="1">
        <v>36.220599100000001</v>
      </c>
      <c r="L628" s="1">
        <v>44.835959699999997</v>
      </c>
      <c r="M628" s="1">
        <v>5</v>
      </c>
      <c r="N628" s="9">
        <f>DATE(YEAR(TblLocations[[#This Row],[ODK_DateOfSubmission]]),MONTH(TblLocations[[#This Row],[ODK_DateOfSubmission]]),DAY(TblLocations[[#This Row],[ODK_DateOfSubmission]]))</f>
        <v>44040</v>
      </c>
      <c r="O628" s="1" t="str">
        <f>_xlfn.CONCAT( YEAR(TblLocations[[#This Row],[ODK_DateOfSubmission]]), "-",TEXT( MONTH(TblLocations[[#This Row],[ODK_DateOfSubmission]]),"00"))</f>
        <v>2020-07</v>
      </c>
    </row>
    <row r="629" spans="1:15" x14ac:dyDescent="0.25">
      <c r="A629" s="1">
        <v>1308034</v>
      </c>
      <c r="C629" s="1">
        <v>31873</v>
      </c>
      <c r="D629" s="63">
        <v>44065.575280289355</v>
      </c>
      <c r="E629" s="54" t="s">
        <v>1151</v>
      </c>
      <c r="F629" s="56" t="s">
        <v>80</v>
      </c>
      <c r="G629" s="56" t="s">
        <v>146</v>
      </c>
      <c r="H629" s="56" t="s">
        <v>654</v>
      </c>
      <c r="I629" s="56" t="s">
        <v>1190</v>
      </c>
      <c r="J629" s="54" t="s">
        <v>1191</v>
      </c>
      <c r="K629" s="1">
        <v>36.259437300000002</v>
      </c>
      <c r="L629" s="1">
        <v>44.881953500000002</v>
      </c>
      <c r="M629" s="1">
        <v>1</v>
      </c>
      <c r="N629" s="9">
        <f>DATE(YEAR(TblLocations[[#This Row],[ODK_DateOfSubmission]]),MONTH(TblLocations[[#This Row],[ODK_DateOfSubmission]]),DAY(TblLocations[[#This Row],[ODK_DateOfSubmission]]))</f>
        <v>44065</v>
      </c>
      <c r="O629" s="1" t="str">
        <f>_xlfn.CONCAT( YEAR(TblLocations[[#This Row],[ODK_DateOfSubmission]]), "-",TEXT( MONTH(TblLocations[[#This Row],[ODK_DateOfSubmission]]),"00"))</f>
        <v>2020-08</v>
      </c>
    </row>
    <row r="630" spans="1:15" x14ac:dyDescent="0.25">
      <c r="A630" s="1">
        <v>1310018</v>
      </c>
      <c r="C630" s="1">
        <v>25077</v>
      </c>
      <c r="D630" s="63">
        <v>44058.692124039349</v>
      </c>
      <c r="E630" s="54" t="s">
        <v>1151</v>
      </c>
      <c r="F630" s="56" t="s">
        <v>80</v>
      </c>
      <c r="G630" s="56" t="s">
        <v>143</v>
      </c>
      <c r="H630" s="56" t="s">
        <v>675</v>
      </c>
      <c r="I630" s="56" t="s">
        <v>1192</v>
      </c>
      <c r="J630" s="54" t="s">
        <v>1193</v>
      </c>
      <c r="K630" s="1">
        <v>35.596128399999998</v>
      </c>
      <c r="L630" s="1">
        <v>45.370931800000001</v>
      </c>
      <c r="M630" s="1">
        <v>6</v>
      </c>
      <c r="N630" s="9">
        <f>DATE(YEAR(TblLocations[[#This Row],[ODK_DateOfSubmission]]),MONTH(TblLocations[[#This Row],[ODK_DateOfSubmission]]),DAY(TblLocations[[#This Row],[ODK_DateOfSubmission]]))</f>
        <v>44058</v>
      </c>
      <c r="O630" s="1" t="str">
        <f>_xlfn.CONCAT( YEAR(TblLocations[[#This Row],[ODK_DateOfSubmission]]), "-",TEXT( MONTH(TblLocations[[#This Row],[ODK_DateOfSubmission]]),"00"))</f>
        <v>2020-08</v>
      </c>
    </row>
    <row r="631" spans="1:15" x14ac:dyDescent="0.25">
      <c r="A631" s="1">
        <v>1310019</v>
      </c>
      <c r="C631" s="1">
        <v>4592</v>
      </c>
      <c r="D631" s="63">
        <v>44040.349671180556</v>
      </c>
      <c r="E631" s="54" t="s">
        <v>1151</v>
      </c>
      <c r="F631" s="56" t="s">
        <v>80</v>
      </c>
      <c r="G631" s="56" t="s">
        <v>143</v>
      </c>
      <c r="H631" s="56" t="s">
        <v>675</v>
      </c>
      <c r="I631" s="56" t="s">
        <v>676</v>
      </c>
      <c r="J631" s="54" t="s">
        <v>677</v>
      </c>
      <c r="K631" s="1">
        <v>35.580094199999998</v>
      </c>
      <c r="L631" s="1">
        <v>45.267819699999997</v>
      </c>
      <c r="M631" s="1">
        <v>1</v>
      </c>
      <c r="N631" s="9">
        <f>DATE(YEAR(TblLocations[[#This Row],[ODK_DateOfSubmission]]),MONTH(TblLocations[[#This Row],[ODK_DateOfSubmission]]),DAY(TblLocations[[#This Row],[ODK_DateOfSubmission]]))</f>
        <v>44040</v>
      </c>
      <c r="O631" s="1" t="str">
        <f>_xlfn.CONCAT( YEAR(TblLocations[[#This Row],[ODK_DateOfSubmission]]), "-",TEXT( MONTH(TblLocations[[#This Row],[ODK_DateOfSubmission]]),"00"))</f>
        <v>2020-07</v>
      </c>
    </row>
    <row r="632" spans="1:15" x14ac:dyDescent="0.25">
      <c r="A632" s="1">
        <v>1310022</v>
      </c>
      <c r="C632" s="1">
        <v>5744</v>
      </c>
      <c r="D632" s="63">
        <v>44065.971671874999</v>
      </c>
      <c r="E632" s="54" t="s">
        <v>1151</v>
      </c>
      <c r="F632" s="56" t="s">
        <v>80</v>
      </c>
      <c r="G632" s="56" t="s">
        <v>143</v>
      </c>
      <c r="H632" s="56" t="s">
        <v>1194</v>
      </c>
      <c r="I632" s="56" t="s">
        <v>1195</v>
      </c>
      <c r="J632" s="54" t="s">
        <v>1196</v>
      </c>
      <c r="K632" s="1">
        <v>35.451302099999999</v>
      </c>
      <c r="L632" s="1">
        <v>45.447999299999999</v>
      </c>
      <c r="M632" s="1">
        <v>5</v>
      </c>
      <c r="N632" s="9">
        <f>DATE(YEAR(TblLocations[[#This Row],[ODK_DateOfSubmission]]),MONTH(TblLocations[[#This Row],[ODK_DateOfSubmission]]),DAY(TblLocations[[#This Row],[ODK_DateOfSubmission]]))</f>
        <v>44065</v>
      </c>
      <c r="O632" s="1" t="str">
        <f>_xlfn.CONCAT( YEAR(TblLocations[[#This Row],[ODK_DateOfSubmission]]), "-",TEXT( MONTH(TblLocations[[#This Row],[ODK_DateOfSubmission]]),"00"))</f>
        <v>2020-08</v>
      </c>
    </row>
    <row r="633" spans="1:15" x14ac:dyDescent="0.25">
      <c r="A633" s="1">
        <v>1310023</v>
      </c>
      <c r="C633" s="1">
        <v>25300</v>
      </c>
      <c r="D633" s="63">
        <v>44040.350172222221</v>
      </c>
      <c r="E633" s="54" t="s">
        <v>1151</v>
      </c>
      <c r="F633" s="56" t="s">
        <v>80</v>
      </c>
      <c r="G633" s="56" t="s">
        <v>143</v>
      </c>
      <c r="H633" s="56" t="s">
        <v>667</v>
      </c>
      <c r="I633" s="56" t="s">
        <v>1197</v>
      </c>
      <c r="J633" s="54" t="s">
        <v>1198</v>
      </c>
      <c r="K633" s="1">
        <v>35.6483603</v>
      </c>
      <c r="L633" s="1">
        <v>45.065837399999999</v>
      </c>
      <c r="M633" s="1">
        <v>2</v>
      </c>
      <c r="N633" s="9">
        <f>DATE(YEAR(TblLocations[[#This Row],[ODK_DateOfSubmission]]),MONTH(TblLocations[[#This Row],[ODK_DateOfSubmission]]),DAY(TblLocations[[#This Row],[ODK_DateOfSubmission]]))</f>
        <v>44040</v>
      </c>
      <c r="O633" s="1" t="str">
        <f>_xlfn.CONCAT( YEAR(TblLocations[[#This Row],[ODK_DateOfSubmission]]), "-",TEXT( MONTH(TblLocations[[#This Row],[ODK_DateOfSubmission]]),"00"))</f>
        <v>2020-07</v>
      </c>
    </row>
    <row r="634" spans="1:15" x14ac:dyDescent="0.25">
      <c r="A634" s="1">
        <v>1310027</v>
      </c>
      <c r="C634" s="1">
        <v>25892</v>
      </c>
      <c r="D634" s="63">
        <v>44062.80420204861</v>
      </c>
      <c r="E634" s="54" t="s">
        <v>1151</v>
      </c>
      <c r="F634" s="56" t="s">
        <v>80</v>
      </c>
      <c r="G634" s="56" t="s">
        <v>143</v>
      </c>
      <c r="H634" s="56" t="s">
        <v>667</v>
      </c>
      <c r="I634" s="56" t="s">
        <v>680</v>
      </c>
      <c r="J634" s="54" t="s">
        <v>681</v>
      </c>
      <c r="K634" s="1">
        <v>35.589473699999999</v>
      </c>
      <c r="L634" s="1">
        <v>45.1501096</v>
      </c>
      <c r="M634" s="1">
        <v>1</v>
      </c>
      <c r="N634" s="9">
        <f>DATE(YEAR(TblLocations[[#This Row],[ODK_DateOfSubmission]]),MONTH(TblLocations[[#This Row],[ODK_DateOfSubmission]]),DAY(TblLocations[[#This Row],[ODK_DateOfSubmission]]))</f>
        <v>44062</v>
      </c>
      <c r="O634" s="1" t="str">
        <f>_xlfn.CONCAT( YEAR(TblLocations[[#This Row],[ODK_DateOfSubmission]]), "-",TEXT( MONTH(TblLocations[[#This Row],[ODK_DateOfSubmission]]),"00"))</f>
        <v>2020-08</v>
      </c>
    </row>
    <row r="635" spans="1:15" x14ac:dyDescent="0.25">
      <c r="A635" s="1">
        <v>1310028</v>
      </c>
      <c r="C635" s="1">
        <v>5806</v>
      </c>
      <c r="D635" s="63">
        <v>44062.804507835652</v>
      </c>
      <c r="E635" s="54" t="s">
        <v>1151</v>
      </c>
      <c r="F635" s="56" t="s">
        <v>80</v>
      </c>
      <c r="G635" s="56" t="s">
        <v>143</v>
      </c>
      <c r="H635" s="56" t="s">
        <v>667</v>
      </c>
      <c r="I635" s="56" t="s">
        <v>682</v>
      </c>
      <c r="J635" s="54" t="s">
        <v>683</v>
      </c>
      <c r="K635" s="1">
        <v>35.614800000000002</v>
      </c>
      <c r="L635" s="1">
        <v>45.103979699999996</v>
      </c>
      <c r="M635" s="1">
        <v>2</v>
      </c>
      <c r="N635" s="9">
        <f>DATE(YEAR(TblLocations[[#This Row],[ODK_DateOfSubmission]]),MONTH(TblLocations[[#This Row],[ODK_DateOfSubmission]]),DAY(TblLocations[[#This Row],[ODK_DateOfSubmission]]))</f>
        <v>44062</v>
      </c>
      <c r="O635" s="1" t="str">
        <f>_xlfn.CONCAT( YEAR(TblLocations[[#This Row],[ODK_DateOfSubmission]]), "-",TEXT( MONTH(TblLocations[[#This Row],[ODK_DateOfSubmission]]),"00"))</f>
        <v>2020-08</v>
      </c>
    </row>
    <row r="636" spans="1:15" x14ac:dyDescent="0.25">
      <c r="A636" s="1">
        <v>1310031</v>
      </c>
      <c r="C636" s="1">
        <v>21287</v>
      </c>
      <c r="D636" s="63">
        <v>44070.658259606484</v>
      </c>
      <c r="E636" s="54" t="s">
        <v>1151</v>
      </c>
      <c r="F636" s="56" t="s">
        <v>80</v>
      </c>
      <c r="G636" s="56" t="s">
        <v>143</v>
      </c>
      <c r="H636" s="56" t="s">
        <v>670</v>
      </c>
      <c r="I636" s="56" t="s">
        <v>1199</v>
      </c>
      <c r="J636" s="54" t="s">
        <v>1184</v>
      </c>
      <c r="K636" s="1">
        <v>35.541253500000003</v>
      </c>
      <c r="L636" s="1">
        <v>45.400801100000002</v>
      </c>
      <c r="M636" s="1">
        <v>3</v>
      </c>
      <c r="N636" s="9">
        <f>DATE(YEAR(TblLocations[[#This Row],[ODK_DateOfSubmission]]),MONTH(TblLocations[[#This Row],[ODK_DateOfSubmission]]),DAY(TblLocations[[#This Row],[ODK_DateOfSubmission]]))</f>
        <v>44070</v>
      </c>
      <c r="O636" s="1" t="str">
        <f>_xlfn.CONCAT( YEAR(TblLocations[[#This Row],[ODK_DateOfSubmission]]), "-",TEXT( MONTH(TblLocations[[#This Row],[ODK_DateOfSubmission]]),"00"))</f>
        <v>2020-08</v>
      </c>
    </row>
    <row r="637" spans="1:15" x14ac:dyDescent="0.25">
      <c r="A637" s="1">
        <v>1310035</v>
      </c>
      <c r="C637" s="1">
        <v>24818</v>
      </c>
      <c r="D637" s="63">
        <v>44070.963915196757</v>
      </c>
      <c r="E637" s="54" t="s">
        <v>1151</v>
      </c>
      <c r="F637" s="56" t="s">
        <v>80</v>
      </c>
      <c r="G637" s="56" t="s">
        <v>143</v>
      </c>
      <c r="H637" s="56" t="s">
        <v>670</v>
      </c>
      <c r="I637" s="56" t="s">
        <v>684</v>
      </c>
      <c r="J637" s="54" t="s">
        <v>685</v>
      </c>
      <c r="K637" s="1">
        <v>35.539433799999998</v>
      </c>
      <c r="L637" s="1">
        <v>45.42201</v>
      </c>
      <c r="M637" s="1">
        <v>8</v>
      </c>
      <c r="N637" s="9">
        <f>DATE(YEAR(TblLocations[[#This Row],[ODK_DateOfSubmission]]),MONTH(TblLocations[[#This Row],[ODK_DateOfSubmission]]),DAY(TblLocations[[#This Row],[ODK_DateOfSubmission]]))</f>
        <v>44070</v>
      </c>
      <c r="O637" s="1" t="str">
        <f>_xlfn.CONCAT( YEAR(TblLocations[[#This Row],[ODK_DateOfSubmission]]), "-",TEXT( MONTH(TblLocations[[#This Row],[ODK_DateOfSubmission]]),"00"))</f>
        <v>2020-08</v>
      </c>
    </row>
    <row r="638" spans="1:15" x14ac:dyDescent="0.25">
      <c r="A638" s="1">
        <v>1310045</v>
      </c>
      <c r="C638" s="1">
        <v>23718</v>
      </c>
      <c r="D638" s="63">
        <v>44056.717108946759</v>
      </c>
      <c r="E638" s="54" t="s">
        <v>1151</v>
      </c>
      <c r="F638" s="56" t="s">
        <v>80</v>
      </c>
      <c r="G638" s="56" t="s">
        <v>143</v>
      </c>
      <c r="H638" s="56" t="s">
        <v>670</v>
      </c>
      <c r="I638" s="56" t="s">
        <v>1200</v>
      </c>
      <c r="J638" s="54" t="s">
        <v>1201</v>
      </c>
      <c r="K638" s="1">
        <v>35.6151658</v>
      </c>
      <c r="L638" s="1">
        <v>45.414519599999998</v>
      </c>
      <c r="M638" s="1">
        <v>5</v>
      </c>
      <c r="N638" s="9">
        <f>DATE(YEAR(TblLocations[[#This Row],[ODK_DateOfSubmission]]),MONTH(TblLocations[[#This Row],[ODK_DateOfSubmission]]),DAY(TblLocations[[#This Row],[ODK_DateOfSubmission]]))</f>
        <v>44056</v>
      </c>
      <c r="O638" s="1" t="str">
        <f>_xlfn.CONCAT( YEAR(TblLocations[[#This Row],[ODK_DateOfSubmission]]), "-",TEXT( MONTH(TblLocations[[#This Row],[ODK_DateOfSubmission]]),"00"))</f>
        <v>2020-08</v>
      </c>
    </row>
    <row r="639" spans="1:15" x14ac:dyDescent="0.25">
      <c r="A639" s="1">
        <v>1310046</v>
      </c>
      <c r="C639" s="1">
        <v>23870</v>
      </c>
      <c r="D639" s="63">
        <v>44065.970829432874</v>
      </c>
      <c r="E639" s="54" t="s">
        <v>1151</v>
      </c>
      <c r="F639" s="56" t="s">
        <v>80</v>
      </c>
      <c r="G639" s="56" t="s">
        <v>143</v>
      </c>
      <c r="H639" s="56" t="s">
        <v>670</v>
      </c>
      <c r="I639" s="56" t="s">
        <v>1202</v>
      </c>
      <c r="J639" s="54" t="s">
        <v>1203</v>
      </c>
      <c r="K639" s="1">
        <v>35.579491400000002</v>
      </c>
      <c r="L639" s="1">
        <v>45.448945999999999</v>
      </c>
      <c r="M639" s="1">
        <v>5</v>
      </c>
      <c r="N639" s="9">
        <f>DATE(YEAR(TblLocations[[#This Row],[ODK_DateOfSubmission]]),MONTH(TblLocations[[#This Row],[ODK_DateOfSubmission]]),DAY(TblLocations[[#This Row],[ODK_DateOfSubmission]]))</f>
        <v>44065</v>
      </c>
      <c r="O639" s="1" t="str">
        <f>_xlfn.CONCAT( YEAR(TblLocations[[#This Row],[ODK_DateOfSubmission]]), "-",TEXT( MONTH(TblLocations[[#This Row],[ODK_DateOfSubmission]]),"00"))</f>
        <v>2020-08</v>
      </c>
    </row>
    <row r="640" spans="1:15" x14ac:dyDescent="0.25">
      <c r="A640" s="1">
        <v>1310048</v>
      </c>
      <c r="C640" s="1">
        <v>21205</v>
      </c>
      <c r="D640" s="63">
        <v>44059.950839895835</v>
      </c>
      <c r="E640" s="54" t="s">
        <v>1151</v>
      </c>
      <c r="F640" s="56" t="s">
        <v>80</v>
      </c>
      <c r="G640" s="56" t="s">
        <v>143</v>
      </c>
      <c r="H640" s="56" t="s">
        <v>670</v>
      </c>
      <c r="I640" s="56" t="s">
        <v>1204</v>
      </c>
      <c r="J640" s="54" t="s">
        <v>1205</v>
      </c>
      <c r="K640" s="1">
        <v>35.558291122900002</v>
      </c>
      <c r="L640" s="1">
        <v>45.464627499999999</v>
      </c>
      <c r="M640" s="1">
        <v>1</v>
      </c>
      <c r="N640" s="9">
        <f>DATE(YEAR(TblLocations[[#This Row],[ODK_DateOfSubmission]]),MONTH(TblLocations[[#This Row],[ODK_DateOfSubmission]]),DAY(TblLocations[[#This Row],[ODK_DateOfSubmission]]))</f>
        <v>44059</v>
      </c>
      <c r="O640" s="1" t="str">
        <f>_xlfn.CONCAT( YEAR(TblLocations[[#This Row],[ODK_DateOfSubmission]]), "-",TEXT( MONTH(TblLocations[[#This Row],[ODK_DateOfSubmission]]),"00"))</f>
        <v>2020-08</v>
      </c>
    </row>
    <row r="641" spans="1:15" x14ac:dyDescent="0.25">
      <c r="A641" s="1">
        <v>1310049</v>
      </c>
      <c r="C641" s="1">
        <v>25302</v>
      </c>
      <c r="D641" s="63">
        <v>44059.9508096875</v>
      </c>
      <c r="E641" s="54" t="s">
        <v>1151</v>
      </c>
      <c r="F641" s="56" t="s">
        <v>80</v>
      </c>
      <c r="G641" s="56" t="s">
        <v>143</v>
      </c>
      <c r="H641" s="56" t="s">
        <v>670</v>
      </c>
      <c r="I641" s="56" t="s">
        <v>1206</v>
      </c>
      <c r="J641" s="54" t="s">
        <v>1207</v>
      </c>
      <c r="K641" s="1">
        <v>35.562970183300003</v>
      </c>
      <c r="L641" s="1">
        <v>45.453470500000002</v>
      </c>
      <c r="M641" s="1">
        <v>2</v>
      </c>
      <c r="N641" s="9">
        <f>DATE(YEAR(TblLocations[[#This Row],[ODK_DateOfSubmission]]),MONTH(TblLocations[[#This Row],[ODK_DateOfSubmission]]),DAY(TblLocations[[#This Row],[ODK_DateOfSubmission]]))</f>
        <v>44059</v>
      </c>
      <c r="O641" s="1" t="str">
        <f>_xlfn.CONCAT( YEAR(TblLocations[[#This Row],[ODK_DateOfSubmission]]), "-",TEXT( MONTH(TblLocations[[#This Row],[ODK_DateOfSubmission]]),"00"))</f>
        <v>2020-08</v>
      </c>
    </row>
    <row r="642" spans="1:15" x14ac:dyDescent="0.25">
      <c r="A642" s="1">
        <v>1310053</v>
      </c>
      <c r="C642" s="1">
        <v>5771</v>
      </c>
      <c r="D642" s="63">
        <v>44070.658297766204</v>
      </c>
      <c r="E642" s="54" t="s">
        <v>1151</v>
      </c>
      <c r="F642" s="56" t="s">
        <v>80</v>
      </c>
      <c r="G642" s="56" t="s">
        <v>143</v>
      </c>
      <c r="H642" s="56" t="s">
        <v>670</v>
      </c>
      <c r="I642" s="56" t="s">
        <v>692</v>
      </c>
      <c r="J642" s="54" t="s">
        <v>693</v>
      </c>
      <c r="K642" s="1">
        <v>35.537168200000004</v>
      </c>
      <c r="L642" s="1">
        <v>45.3879406</v>
      </c>
      <c r="M642" s="1">
        <v>1</v>
      </c>
      <c r="N642" s="9">
        <f>DATE(YEAR(TblLocations[[#This Row],[ODK_DateOfSubmission]]),MONTH(TblLocations[[#This Row],[ODK_DateOfSubmission]]),DAY(TblLocations[[#This Row],[ODK_DateOfSubmission]]))</f>
        <v>44070</v>
      </c>
      <c r="O642" s="1" t="str">
        <f>_xlfn.CONCAT( YEAR(TblLocations[[#This Row],[ODK_DateOfSubmission]]), "-",TEXT( MONTH(TblLocations[[#This Row],[ODK_DateOfSubmission]]),"00"))</f>
        <v>2020-08</v>
      </c>
    </row>
    <row r="643" spans="1:15" x14ac:dyDescent="0.25">
      <c r="A643" s="1">
        <v>1310063</v>
      </c>
      <c r="C643" s="1">
        <v>6143</v>
      </c>
      <c r="D643" s="63">
        <v>44040.350345451392</v>
      </c>
      <c r="E643" s="54" t="s">
        <v>1151</v>
      </c>
      <c r="F643" s="56" t="s">
        <v>80</v>
      </c>
      <c r="G643" s="56" t="s">
        <v>143</v>
      </c>
      <c r="H643" s="56" t="s">
        <v>667</v>
      </c>
      <c r="I643" s="56" t="s">
        <v>1208</v>
      </c>
      <c r="J643" s="54" t="s">
        <v>1209</v>
      </c>
      <c r="K643" s="1">
        <v>35.649636899999997</v>
      </c>
      <c r="L643" s="1">
        <v>45.0836866</v>
      </c>
      <c r="M643" s="1">
        <v>1</v>
      </c>
      <c r="N643" s="9">
        <f>DATE(YEAR(TblLocations[[#This Row],[ODK_DateOfSubmission]]),MONTH(TblLocations[[#This Row],[ODK_DateOfSubmission]]),DAY(TblLocations[[#This Row],[ODK_DateOfSubmission]]))</f>
        <v>44040</v>
      </c>
      <c r="O643" s="1" t="str">
        <f>_xlfn.CONCAT( YEAR(TblLocations[[#This Row],[ODK_DateOfSubmission]]), "-",TEXT( MONTH(TblLocations[[#This Row],[ODK_DateOfSubmission]]),"00"))</f>
        <v>2020-07</v>
      </c>
    </row>
    <row r="644" spans="1:15" x14ac:dyDescent="0.25">
      <c r="A644" s="1">
        <v>1310064</v>
      </c>
      <c r="C644" s="1">
        <v>24260</v>
      </c>
      <c r="D644" s="63">
        <v>44070.963892789354</v>
      </c>
      <c r="E644" s="54" t="s">
        <v>1151</v>
      </c>
      <c r="F644" s="56" t="s">
        <v>80</v>
      </c>
      <c r="G644" s="56" t="s">
        <v>143</v>
      </c>
      <c r="H644" s="56" t="s">
        <v>670</v>
      </c>
      <c r="I644" s="56" t="s">
        <v>698</v>
      </c>
      <c r="J644" s="54" t="s">
        <v>699</v>
      </c>
      <c r="K644" s="1">
        <v>35.537738599999997</v>
      </c>
      <c r="L644" s="1">
        <v>45.410511499999998</v>
      </c>
      <c r="M644" s="1">
        <v>8</v>
      </c>
      <c r="N644" s="9">
        <f>DATE(YEAR(TblLocations[[#This Row],[ODK_DateOfSubmission]]),MONTH(TblLocations[[#This Row],[ODK_DateOfSubmission]]),DAY(TblLocations[[#This Row],[ODK_DateOfSubmission]]))</f>
        <v>44070</v>
      </c>
      <c r="O644" s="1" t="str">
        <f>_xlfn.CONCAT( YEAR(TblLocations[[#This Row],[ODK_DateOfSubmission]]), "-",TEXT( MONTH(TblLocations[[#This Row],[ODK_DateOfSubmission]]),"00"))</f>
        <v>2020-08</v>
      </c>
    </row>
    <row r="645" spans="1:15" x14ac:dyDescent="0.25">
      <c r="A645" s="1">
        <v>1310067</v>
      </c>
      <c r="C645" s="1">
        <v>23720</v>
      </c>
      <c r="D645" s="63">
        <v>44065.97073483796</v>
      </c>
      <c r="E645" s="54" t="s">
        <v>1151</v>
      </c>
      <c r="F645" s="56" t="s">
        <v>80</v>
      </c>
      <c r="G645" s="56" t="s">
        <v>143</v>
      </c>
      <c r="H645" s="56" t="s">
        <v>670</v>
      </c>
      <c r="I645" s="56" t="s">
        <v>1210</v>
      </c>
      <c r="J645" s="54" t="s">
        <v>1211</v>
      </c>
      <c r="K645" s="1">
        <v>35.570174999999999</v>
      </c>
      <c r="L645" s="1">
        <v>45.442580900000003</v>
      </c>
      <c r="M645" s="1">
        <v>3</v>
      </c>
      <c r="N645" s="9">
        <f>DATE(YEAR(TblLocations[[#This Row],[ODK_DateOfSubmission]]),MONTH(TblLocations[[#This Row],[ODK_DateOfSubmission]]),DAY(TblLocations[[#This Row],[ODK_DateOfSubmission]]))</f>
        <v>44065</v>
      </c>
      <c r="O645" s="1" t="str">
        <f>_xlfn.CONCAT( YEAR(TblLocations[[#This Row],[ODK_DateOfSubmission]]), "-",TEXT( MONTH(TblLocations[[#This Row],[ODK_DateOfSubmission]]),"00"))</f>
        <v>2020-08</v>
      </c>
    </row>
    <row r="646" spans="1:15" x14ac:dyDescent="0.25">
      <c r="A646" s="1">
        <v>1310069</v>
      </c>
      <c r="C646" s="1">
        <v>24257</v>
      </c>
      <c r="D646" s="63">
        <v>44040.708030057867</v>
      </c>
      <c r="E646" s="54" t="s">
        <v>1151</v>
      </c>
      <c r="F646" s="56" t="s">
        <v>80</v>
      </c>
      <c r="G646" s="56" t="s">
        <v>143</v>
      </c>
      <c r="H646" s="56" t="s">
        <v>670</v>
      </c>
      <c r="I646" s="56" t="s">
        <v>700</v>
      </c>
      <c r="J646" s="54" t="s">
        <v>701</v>
      </c>
      <c r="K646" s="1">
        <v>35.557938700000001</v>
      </c>
      <c r="L646" s="1">
        <v>45.447536599999999</v>
      </c>
      <c r="M646" s="1">
        <v>15</v>
      </c>
      <c r="N646" s="9">
        <f>DATE(YEAR(TblLocations[[#This Row],[ODK_DateOfSubmission]]),MONTH(TblLocations[[#This Row],[ODK_DateOfSubmission]]),DAY(TblLocations[[#This Row],[ODK_DateOfSubmission]]))</f>
        <v>44040</v>
      </c>
      <c r="O646" s="1" t="str">
        <f>_xlfn.CONCAT( YEAR(TblLocations[[#This Row],[ODK_DateOfSubmission]]), "-",TEXT( MONTH(TblLocations[[#This Row],[ODK_DateOfSubmission]]),"00"))</f>
        <v>2020-07</v>
      </c>
    </row>
    <row r="647" spans="1:15" x14ac:dyDescent="0.25">
      <c r="A647" s="1">
        <v>1310071</v>
      </c>
      <c r="C647" s="1">
        <v>24901</v>
      </c>
      <c r="D647" s="63">
        <v>44040.707973460645</v>
      </c>
      <c r="E647" s="54" t="s">
        <v>1151</v>
      </c>
      <c r="F647" s="56" t="s">
        <v>80</v>
      </c>
      <c r="G647" s="56" t="s">
        <v>143</v>
      </c>
      <c r="H647" s="56" t="s">
        <v>670</v>
      </c>
      <c r="I647" s="56" t="s">
        <v>702</v>
      </c>
      <c r="J647" s="54" t="s">
        <v>703</v>
      </c>
      <c r="K647" s="1">
        <v>35.586342100000003</v>
      </c>
      <c r="L647" s="1">
        <v>45.385369799999999</v>
      </c>
      <c r="M647" s="1">
        <v>14</v>
      </c>
      <c r="N647" s="9">
        <f>DATE(YEAR(TblLocations[[#This Row],[ODK_DateOfSubmission]]),MONTH(TblLocations[[#This Row],[ODK_DateOfSubmission]]),DAY(TblLocations[[#This Row],[ODK_DateOfSubmission]]))</f>
        <v>44040</v>
      </c>
      <c r="O647" s="1" t="str">
        <f>_xlfn.CONCAT( YEAR(TblLocations[[#This Row],[ODK_DateOfSubmission]]), "-",TEXT( MONTH(TblLocations[[#This Row],[ODK_DateOfSubmission]]),"00"))</f>
        <v>2020-07</v>
      </c>
    </row>
    <row r="648" spans="1:15" x14ac:dyDescent="0.25">
      <c r="A648" s="1">
        <v>1310076</v>
      </c>
      <c r="C648" s="1">
        <v>23598</v>
      </c>
      <c r="D648" s="63">
        <v>44040.350218368054</v>
      </c>
      <c r="E648" s="54" t="s">
        <v>1151</v>
      </c>
      <c r="F648" s="56" t="s">
        <v>80</v>
      </c>
      <c r="G648" s="56" t="s">
        <v>143</v>
      </c>
      <c r="H648" s="56" t="s">
        <v>667</v>
      </c>
      <c r="I648" s="56" t="s">
        <v>1212</v>
      </c>
      <c r="J648" s="54" t="s">
        <v>1213</v>
      </c>
      <c r="K648" s="1">
        <v>35.651280800000002</v>
      </c>
      <c r="L648" s="1">
        <v>45.068482500000002</v>
      </c>
      <c r="M648" s="1">
        <v>2</v>
      </c>
      <c r="N648" s="9">
        <f>DATE(YEAR(TblLocations[[#This Row],[ODK_DateOfSubmission]]),MONTH(TblLocations[[#This Row],[ODK_DateOfSubmission]]),DAY(TblLocations[[#This Row],[ODK_DateOfSubmission]]))</f>
        <v>44040</v>
      </c>
      <c r="O648" s="1" t="str">
        <f>_xlfn.CONCAT( YEAR(TblLocations[[#This Row],[ODK_DateOfSubmission]]), "-",TEXT( MONTH(TblLocations[[#This Row],[ODK_DateOfSubmission]]),"00"))</f>
        <v>2020-07</v>
      </c>
    </row>
    <row r="649" spans="1:15" x14ac:dyDescent="0.25">
      <c r="A649" s="1">
        <v>1310082</v>
      </c>
      <c r="C649" s="1">
        <v>4549</v>
      </c>
      <c r="D649" s="63">
        <v>44069.967191932868</v>
      </c>
      <c r="E649" s="54" t="s">
        <v>1151</v>
      </c>
      <c r="F649" s="56" t="s">
        <v>80</v>
      </c>
      <c r="G649" s="56" t="s">
        <v>143</v>
      </c>
      <c r="H649" s="56" t="s">
        <v>670</v>
      </c>
      <c r="I649" s="56" t="s">
        <v>1214</v>
      </c>
      <c r="J649" s="54" t="s">
        <v>1215</v>
      </c>
      <c r="K649" s="1">
        <v>35.535665799999997</v>
      </c>
      <c r="L649" s="1">
        <v>45.480612299999997</v>
      </c>
      <c r="M649" s="1">
        <v>5</v>
      </c>
      <c r="N649" s="9">
        <f>DATE(YEAR(TblLocations[[#This Row],[ODK_DateOfSubmission]]),MONTH(TblLocations[[#This Row],[ODK_DateOfSubmission]]),DAY(TblLocations[[#This Row],[ODK_DateOfSubmission]]))</f>
        <v>44069</v>
      </c>
      <c r="O649" s="1" t="str">
        <f>_xlfn.CONCAT( YEAR(TblLocations[[#This Row],[ODK_DateOfSubmission]]), "-",TEXT( MONTH(TblLocations[[#This Row],[ODK_DateOfSubmission]]),"00"))</f>
        <v>2020-08</v>
      </c>
    </row>
    <row r="650" spans="1:15" x14ac:dyDescent="0.25">
      <c r="A650" s="1">
        <v>1310084</v>
      </c>
      <c r="C650" s="1">
        <v>6251</v>
      </c>
      <c r="D650" s="63">
        <v>44058.692112812503</v>
      </c>
      <c r="E650" s="54" t="s">
        <v>1151</v>
      </c>
      <c r="F650" s="56" t="s">
        <v>80</v>
      </c>
      <c r="G650" s="56" t="s">
        <v>143</v>
      </c>
      <c r="H650" s="56" t="s">
        <v>675</v>
      </c>
      <c r="I650" s="56" t="s">
        <v>1216</v>
      </c>
      <c r="J650" s="54" t="s">
        <v>1217</v>
      </c>
      <c r="K650" s="1">
        <v>35.597282700000001</v>
      </c>
      <c r="L650" s="1">
        <v>45.348012199999999</v>
      </c>
      <c r="M650" s="1">
        <v>15</v>
      </c>
      <c r="N650" s="9">
        <f>DATE(YEAR(TblLocations[[#This Row],[ODK_DateOfSubmission]]),MONTH(TblLocations[[#This Row],[ODK_DateOfSubmission]]),DAY(TblLocations[[#This Row],[ODK_DateOfSubmission]]))</f>
        <v>44058</v>
      </c>
      <c r="O650" s="1" t="str">
        <f>_xlfn.CONCAT( YEAR(TblLocations[[#This Row],[ODK_DateOfSubmission]]), "-",TEXT( MONTH(TblLocations[[#This Row],[ODK_DateOfSubmission]]),"00"))</f>
        <v>2020-08</v>
      </c>
    </row>
    <row r="651" spans="1:15" x14ac:dyDescent="0.25">
      <c r="A651" s="1">
        <v>1310089</v>
      </c>
      <c r="C651" s="1">
        <v>24259</v>
      </c>
      <c r="D651" s="63">
        <v>44056.587586145833</v>
      </c>
      <c r="E651" s="54" t="s">
        <v>1151</v>
      </c>
      <c r="F651" s="56" t="s">
        <v>80</v>
      </c>
      <c r="G651" s="56" t="s">
        <v>143</v>
      </c>
      <c r="H651" s="56" t="s">
        <v>670</v>
      </c>
      <c r="I651" s="56" t="s">
        <v>706</v>
      </c>
      <c r="J651" s="54" t="s">
        <v>707</v>
      </c>
      <c r="K651" s="1">
        <v>35.588520500000001</v>
      </c>
      <c r="L651" s="1">
        <v>45.4263634</v>
      </c>
      <c r="M651" s="1">
        <v>5</v>
      </c>
      <c r="N651" s="9">
        <f>DATE(YEAR(TblLocations[[#This Row],[ODK_DateOfSubmission]]),MONTH(TblLocations[[#This Row],[ODK_DateOfSubmission]]),DAY(TblLocations[[#This Row],[ODK_DateOfSubmission]]))</f>
        <v>44056</v>
      </c>
      <c r="O651" s="1" t="str">
        <f>_xlfn.CONCAT( YEAR(TblLocations[[#This Row],[ODK_DateOfSubmission]]), "-",TEXT( MONTH(TblLocations[[#This Row],[ODK_DateOfSubmission]]),"00"))</f>
        <v>2020-08</v>
      </c>
    </row>
    <row r="652" spans="1:15" x14ac:dyDescent="0.25">
      <c r="A652" s="1">
        <v>1310092</v>
      </c>
      <c r="C652" s="1">
        <v>21021</v>
      </c>
      <c r="D652" s="63">
        <v>44040.707466168984</v>
      </c>
      <c r="E652" s="54" t="s">
        <v>1151</v>
      </c>
      <c r="F652" s="56" t="s">
        <v>80</v>
      </c>
      <c r="G652" s="56" t="s">
        <v>143</v>
      </c>
      <c r="H652" s="56" t="s">
        <v>670</v>
      </c>
      <c r="I652" s="56" t="s">
        <v>1218</v>
      </c>
      <c r="J652" s="54" t="s">
        <v>1219</v>
      </c>
      <c r="K652" s="1">
        <v>35.554011299999999</v>
      </c>
      <c r="L652" s="1">
        <v>45.445644100000003</v>
      </c>
      <c r="M652" s="1">
        <v>4</v>
      </c>
      <c r="N652" s="9">
        <f>DATE(YEAR(TblLocations[[#This Row],[ODK_DateOfSubmission]]),MONTH(TblLocations[[#This Row],[ODK_DateOfSubmission]]),DAY(TblLocations[[#This Row],[ODK_DateOfSubmission]]))</f>
        <v>44040</v>
      </c>
      <c r="O652" s="1" t="str">
        <f>_xlfn.CONCAT( YEAR(TblLocations[[#This Row],[ODK_DateOfSubmission]]), "-",TEXT( MONTH(TblLocations[[#This Row],[ODK_DateOfSubmission]]),"00"))</f>
        <v>2020-07</v>
      </c>
    </row>
    <row r="653" spans="1:15" x14ac:dyDescent="0.25">
      <c r="A653" s="1">
        <v>1310094</v>
      </c>
      <c r="C653" s="1">
        <v>4441</v>
      </c>
      <c r="D653" s="63">
        <v>44040.707950266202</v>
      </c>
      <c r="E653" s="54" t="s">
        <v>1151</v>
      </c>
      <c r="F653" s="56" t="s">
        <v>80</v>
      </c>
      <c r="G653" s="56" t="s">
        <v>143</v>
      </c>
      <c r="H653" s="56" t="s">
        <v>670</v>
      </c>
      <c r="I653" s="56" t="s">
        <v>708</v>
      </c>
      <c r="J653" s="54" t="s">
        <v>709</v>
      </c>
      <c r="K653" s="1">
        <v>35.580283899999998</v>
      </c>
      <c r="L653" s="1">
        <v>45.383580100000003</v>
      </c>
      <c r="M653" s="1">
        <v>10</v>
      </c>
      <c r="N653" s="9">
        <f>DATE(YEAR(TblLocations[[#This Row],[ODK_DateOfSubmission]]),MONTH(TblLocations[[#This Row],[ODK_DateOfSubmission]]),DAY(TblLocations[[#This Row],[ODK_DateOfSubmission]]))</f>
        <v>44040</v>
      </c>
      <c r="O653" s="1" t="str">
        <f>_xlfn.CONCAT( YEAR(TblLocations[[#This Row],[ODK_DateOfSubmission]]), "-",TEXT( MONTH(TblLocations[[#This Row],[ODK_DateOfSubmission]]),"00"))</f>
        <v>2020-07</v>
      </c>
    </row>
    <row r="654" spans="1:15" x14ac:dyDescent="0.25">
      <c r="A654" s="1">
        <v>1310096</v>
      </c>
      <c r="C654" s="1">
        <v>24961</v>
      </c>
      <c r="D654" s="63">
        <v>44056.587607673609</v>
      </c>
      <c r="E654" s="54" t="s">
        <v>1151</v>
      </c>
      <c r="F654" s="56" t="s">
        <v>80</v>
      </c>
      <c r="G654" s="56" t="s">
        <v>143</v>
      </c>
      <c r="H654" s="56" t="s">
        <v>670</v>
      </c>
      <c r="I654" s="56" t="s">
        <v>1220</v>
      </c>
      <c r="J654" s="54" t="s">
        <v>1221</v>
      </c>
      <c r="K654" s="1">
        <v>35.588731000000003</v>
      </c>
      <c r="L654" s="1">
        <v>45.428782699999999</v>
      </c>
      <c r="M654" s="1">
        <v>5</v>
      </c>
      <c r="N654" s="9">
        <f>DATE(YEAR(TblLocations[[#This Row],[ODK_DateOfSubmission]]),MONTH(TblLocations[[#This Row],[ODK_DateOfSubmission]]),DAY(TblLocations[[#This Row],[ODK_DateOfSubmission]]))</f>
        <v>44056</v>
      </c>
      <c r="O654" s="1" t="str">
        <f>_xlfn.CONCAT( YEAR(TblLocations[[#This Row],[ODK_DateOfSubmission]]), "-",TEXT( MONTH(TblLocations[[#This Row],[ODK_DateOfSubmission]]),"00"))</f>
        <v>2020-08</v>
      </c>
    </row>
    <row r="655" spans="1:15" x14ac:dyDescent="0.25">
      <c r="A655" s="1">
        <v>1310109</v>
      </c>
      <c r="C655" s="1">
        <v>5809</v>
      </c>
      <c r="D655" s="63">
        <v>44040.34961438657</v>
      </c>
      <c r="E655" s="54" t="s">
        <v>1151</v>
      </c>
      <c r="F655" s="56" t="s">
        <v>80</v>
      </c>
      <c r="G655" s="56" t="s">
        <v>143</v>
      </c>
      <c r="H655" s="56" t="s">
        <v>675</v>
      </c>
      <c r="I655" s="56" t="s">
        <v>712</v>
      </c>
      <c r="J655" s="54" t="s">
        <v>713</v>
      </c>
      <c r="K655" s="1">
        <v>35.595429699999997</v>
      </c>
      <c r="L655" s="1">
        <v>45.2289052</v>
      </c>
      <c r="M655" s="1">
        <v>40</v>
      </c>
      <c r="N655" s="9">
        <f>DATE(YEAR(TblLocations[[#This Row],[ODK_DateOfSubmission]]),MONTH(TblLocations[[#This Row],[ODK_DateOfSubmission]]),DAY(TblLocations[[#This Row],[ODK_DateOfSubmission]]))</f>
        <v>44040</v>
      </c>
      <c r="O655" s="1" t="str">
        <f>_xlfn.CONCAT( YEAR(TblLocations[[#This Row],[ODK_DateOfSubmission]]), "-",TEXT( MONTH(TblLocations[[#This Row],[ODK_DateOfSubmission]]),"00"))</f>
        <v>2020-07</v>
      </c>
    </row>
    <row r="656" spans="1:15" x14ac:dyDescent="0.25">
      <c r="A656" s="1">
        <v>1310111</v>
      </c>
      <c r="C656" s="1">
        <v>21029</v>
      </c>
      <c r="D656" s="63">
        <v>44065.970874652776</v>
      </c>
      <c r="E656" s="54" t="s">
        <v>1151</v>
      </c>
      <c r="F656" s="56" t="s">
        <v>80</v>
      </c>
      <c r="G656" s="56" t="s">
        <v>143</v>
      </c>
      <c r="H656" s="56" t="s">
        <v>670</v>
      </c>
      <c r="I656" s="56" t="s">
        <v>1222</v>
      </c>
      <c r="J656" s="54" t="s">
        <v>1223</v>
      </c>
      <c r="K656" s="1">
        <v>35.570284000000001</v>
      </c>
      <c r="L656" s="1">
        <v>45.452570700000003</v>
      </c>
      <c r="M656" s="1">
        <v>5</v>
      </c>
      <c r="N656" s="9">
        <f>DATE(YEAR(TblLocations[[#This Row],[ODK_DateOfSubmission]]),MONTH(TblLocations[[#This Row],[ODK_DateOfSubmission]]),DAY(TblLocations[[#This Row],[ODK_DateOfSubmission]]))</f>
        <v>44065</v>
      </c>
      <c r="O656" s="1" t="str">
        <f>_xlfn.CONCAT( YEAR(TblLocations[[#This Row],[ODK_DateOfSubmission]]), "-",TEXT( MONTH(TblLocations[[#This Row],[ODK_DateOfSubmission]]),"00"))</f>
        <v>2020-08</v>
      </c>
    </row>
    <row r="657" spans="1:15" x14ac:dyDescent="0.25">
      <c r="A657" s="1">
        <v>1310132</v>
      </c>
      <c r="C657" s="1">
        <v>31866</v>
      </c>
      <c r="D657" s="63">
        <v>44065.971652893517</v>
      </c>
      <c r="E657" s="54" t="s">
        <v>1151</v>
      </c>
      <c r="F657" s="56" t="s">
        <v>80</v>
      </c>
      <c r="G657" s="56" t="s">
        <v>143</v>
      </c>
      <c r="H657" s="56" t="s">
        <v>1194</v>
      </c>
      <c r="I657" s="56" t="s">
        <v>1224</v>
      </c>
      <c r="J657" s="54" t="s">
        <v>1225</v>
      </c>
      <c r="K657" s="1">
        <v>35.415684200000001</v>
      </c>
      <c r="L657" s="1">
        <v>45.460663799999999</v>
      </c>
      <c r="M657" s="1">
        <v>3</v>
      </c>
      <c r="N657" s="9">
        <f>DATE(YEAR(TblLocations[[#This Row],[ODK_DateOfSubmission]]),MONTH(TblLocations[[#This Row],[ODK_DateOfSubmission]]),DAY(TblLocations[[#This Row],[ODK_DateOfSubmission]]))</f>
        <v>44065</v>
      </c>
      <c r="O657" s="1" t="str">
        <f>_xlfn.CONCAT( YEAR(TblLocations[[#This Row],[ODK_DateOfSubmission]]), "-",TEXT( MONTH(TblLocations[[#This Row],[ODK_DateOfSubmission]]),"00"))</f>
        <v>2020-08</v>
      </c>
    </row>
    <row r="658" spans="1:15" x14ac:dyDescent="0.25">
      <c r="A658" s="1">
        <v>1310143</v>
      </c>
      <c r="C658" s="1">
        <v>31949</v>
      </c>
      <c r="D658" s="63">
        <v>44069.967204942128</v>
      </c>
      <c r="E658" s="54" t="s">
        <v>1151</v>
      </c>
      <c r="F658" s="56" t="s">
        <v>80</v>
      </c>
      <c r="G658" s="56" t="s">
        <v>143</v>
      </c>
      <c r="H658" s="56" t="s">
        <v>670</v>
      </c>
      <c r="I658" s="56" t="s">
        <v>718</v>
      </c>
      <c r="J658" s="54" t="s">
        <v>719</v>
      </c>
      <c r="K658" s="1">
        <v>35.529547600000001</v>
      </c>
      <c r="L658" s="1">
        <v>45.480995499999999</v>
      </c>
      <c r="M658" s="1">
        <v>5</v>
      </c>
      <c r="N658" s="9">
        <f>DATE(YEAR(TblLocations[[#This Row],[ODK_DateOfSubmission]]),MONTH(TblLocations[[#This Row],[ODK_DateOfSubmission]]),DAY(TblLocations[[#This Row],[ODK_DateOfSubmission]]))</f>
        <v>44069</v>
      </c>
      <c r="O658" s="1" t="str">
        <f>_xlfn.CONCAT( YEAR(TblLocations[[#This Row],[ODK_DateOfSubmission]]), "-",TEXT( MONTH(TblLocations[[#This Row],[ODK_DateOfSubmission]]),"00"))</f>
        <v>2020-08</v>
      </c>
    </row>
    <row r="659" spans="1:15" x14ac:dyDescent="0.25">
      <c r="A659" s="1">
        <v>1310147</v>
      </c>
      <c r="C659" s="1">
        <v>31953</v>
      </c>
      <c r="D659" s="63">
        <v>44069.9670744213</v>
      </c>
      <c r="E659" s="54" t="s">
        <v>1151</v>
      </c>
      <c r="F659" s="56" t="s">
        <v>80</v>
      </c>
      <c r="G659" s="56" t="s">
        <v>143</v>
      </c>
      <c r="H659" s="56" t="s">
        <v>670</v>
      </c>
      <c r="I659" s="56" t="s">
        <v>1226</v>
      </c>
      <c r="J659" s="54" t="s">
        <v>1227</v>
      </c>
      <c r="K659" s="1">
        <v>35.552672100000002</v>
      </c>
      <c r="L659" s="1">
        <v>45.490912000000002</v>
      </c>
      <c r="M659" s="1">
        <v>2</v>
      </c>
      <c r="N659" s="9">
        <f>DATE(YEAR(TblLocations[[#This Row],[ODK_DateOfSubmission]]),MONTH(TblLocations[[#This Row],[ODK_DateOfSubmission]]),DAY(TblLocations[[#This Row],[ODK_DateOfSubmission]]))</f>
        <v>44069</v>
      </c>
      <c r="O659" s="1" t="str">
        <f>_xlfn.CONCAT( YEAR(TblLocations[[#This Row],[ODK_DateOfSubmission]]), "-",TEXT( MONTH(TblLocations[[#This Row],[ODK_DateOfSubmission]]),"00"))</f>
        <v>2020-08</v>
      </c>
    </row>
    <row r="660" spans="1:15" x14ac:dyDescent="0.25">
      <c r="A660" s="1">
        <v>1310203</v>
      </c>
      <c r="C660" s="1">
        <v>31989</v>
      </c>
      <c r="D660" s="63">
        <v>44056.587630821756</v>
      </c>
      <c r="E660" s="54" t="s">
        <v>1151</v>
      </c>
      <c r="F660" s="56" t="s">
        <v>80</v>
      </c>
      <c r="G660" s="56" t="s">
        <v>143</v>
      </c>
      <c r="H660" s="56" t="s">
        <v>670</v>
      </c>
      <c r="I660" s="56" t="s">
        <v>1228</v>
      </c>
      <c r="J660" s="54" t="s">
        <v>1229</v>
      </c>
      <c r="K660" s="1">
        <v>35.593289300000002</v>
      </c>
      <c r="L660" s="1">
        <v>45.430618899999999</v>
      </c>
      <c r="M660" s="1">
        <v>3</v>
      </c>
      <c r="N660" s="9">
        <f>DATE(YEAR(TblLocations[[#This Row],[ODK_DateOfSubmission]]),MONTH(TblLocations[[#This Row],[ODK_DateOfSubmission]]),DAY(TblLocations[[#This Row],[ODK_DateOfSubmission]]))</f>
        <v>44056</v>
      </c>
      <c r="O660" s="1" t="str">
        <f>_xlfn.CONCAT( YEAR(TblLocations[[#This Row],[ODK_DateOfSubmission]]), "-",TEXT( MONTH(TblLocations[[#This Row],[ODK_DateOfSubmission]]),"00"))</f>
        <v>2020-08</v>
      </c>
    </row>
    <row r="661" spans="1:15" x14ac:dyDescent="0.25">
      <c r="A661" s="1">
        <v>1310209</v>
      </c>
      <c r="C661" s="1">
        <v>32002</v>
      </c>
      <c r="D661" s="63">
        <v>44059.740162881943</v>
      </c>
      <c r="E661" s="54" t="s">
        <v>1151</v>
      </c>
      <c r="F661" s="56" t="s">
        <v>80</v>
      </c>
      <c r="G661" s="56" t="s">
        <v>143</v>
      </c>
      <c r="H661" s="56" t="s">
        <v>670</v>
      </c>
      <c r="I661" s="56" t="s">
        <v>736</v>
      </c>
      <c r="J661" s="54" t="s">
        <v>737</v>
      </c>
      <c r="K661" s="1">
        <v>35.598490499999997</v>
      </c>
      <c r="L661" s="1">
        <v>45.402226599999999</v>
      </c>
      <c r="M661" s="1">
        <v>5</v>
      </c>
      <c r="N661" s="9">
        <f>DATE(YEAR(TblLocations[[#This Row],[ODK_DateOfSubmission]]),MONTH(TblLocations[[#This Row],[ODK_DateOfSubmission]]),DAY(TblLocations[[#This Row],[ODK_DateOfSubmission]]))</f>
        <v>44059</v>
      </c>
      <c r="O661" s="1" t="str">
        <f>_xlfn.CONCAT( YEAR(TblLocations[[#This Row],[ODK_DateOfSubmission]]), "-",TEXT( MONTH(TblLocations[[#This Row],[ODK_DateOfSubmission]]),"00"))</f>
        <v>2020-08</v>
      </c>
    </row>
    <row r="662" spans="1:15" x14ac:dyDescent="0.25">
      <c r="A662" s="1">
        <v>1310213</v>
      </c>
      <c r="C662" s="1">
        <v>32006</v>
      </c>
      <c r="D662" s="63">
        <v>44059.740181134257</v>
      </c>
      <c r="E662" s="54" t="s">
        <v>1151</v>
      </c>
      <c r="F662" s="56" t="s">
        <v>80</v>
      </c>
      <c r="G662" s="56" t="s">
        <v>143</v>
      </c>
      <c r="H662" s="56" t="s">
        <v>670</v>
      </c>
      <c r="I662" s="56" t="s">
        <v>1230</v>
      </c>
      <c r="J662" s="54" t="s">
        <v>1231</v>
      </c>
      <c r="K662" s="1">
        <v>35.601466899999998</v>
      </c>
      <c r="L662" s="1">
        <v>45.412934700000001</v>
      </c>
      <c r="M662" s="1">
        <v>5</v>
      </c>
      <c r="N662" s="9">
        <f>DATE(YEAR(TblLocations[[#This Row],[ODK_DateOfSubmission]]),MONTH(TblLocations[[#This Row],[ODK_DateOfSubmission]]),DAY(TblLocations[[#This Row],[ODK_DateOfSubmission]]))</f>
        <v>44059</v>
      </c>
      <c r="O662" s="1" t="str">
        <f>_xlfn.CONCAT( YEAR(TblLocations[[#This Row],[ODK_DateOfSubmission]]), "-",TEXT( MONTH(TblLocations[[#This Row],[ODK_DateOfSubmission]]),"00"))</f>
        <v>2020-08</v>
      </c>
    </row>
    <row r="663" spans="1:15" x14ac:dyDescent="0.25">
      <c r="A663" s="1">
        <v>1310214</v>
      </c>
      <c r="C663" s="1">
        <v>32007</v>
      </c>
      <c r="D663" s="63">
        <v>44059.740023726852</v>
      </c>
      <c r="E663" s="54" t="s">
        <v>1151</v>
      </c>
      <c r="F663" s="56" t="s">
        <v>80</v>
      </c>
      <c r="G663" s="56" t="s">
        <v>143</v>
      </c>
      <c r="H663" s="56" t="s">
        <v>670</v>
      </c>
      <c r="I663" s="56" t="s">
        <v>1232</v>
      </c>
      <c r="J663" s="54" t="s">
        <v>1233</v>
      </c>
      <c r="K663" s="1">
        <v>35.590187299999997</v>
      </c>
      <c r="L663" s="1">
        <v>45.393657699999999</v>
      </c>
      <c r="M663" s="1">
        <v>4</v>
      </c>
      <c r="N663" s="9">
        <f>DATE(YEAR(TblLocations[[#This Row],[ODK_DateOfSubmission]]),MONTH(TblLocations[[#This Row],[ODK_DateOfSubmission]]),DAY(TblLocations[[#This Row],[ODK_DateOfSubmission]]))</f>
        <v>44059</v>
      </c>
      <c r="O663" s="1" t="str">
        <f>_xlfn.CONCAT( YEAR(TblLocations[[#This Row],[ODK_DateOfSubmission]]), "-",TEXT( MONTH(TblLocations[[#This Row],[ODK_DateOfSubmission]]),"00"))</f>
        <v>2020-08</v>
      </c>
    </row>
    <row r="664" spans="1:15" x14ac:dyDescent="0.25">
      <c r="A664" s="1">
        <v>1310220</v>
      </c>
      <c r="C664" s="1">
        <v>32013</v>
      </c>
      <c r="D664" s="63">
        <v>44058.692086192132</v>
      </c>
      <c r="E664" s="54" t="s">
        <v>1151</v>
      </c>
      <c r="F664" s="56" t="s">
        <v>80</v>
      </c>
      <c r="G664" s="56" t="s">
        <v>143</v>
      </c>
      <c r="H664" s="56" t="s">
        <v>675</v>
      </c>
      <c r="I664" s="56" t="s">
        <v>1234</v>
      </c>
      <c r="J664" s="54" t="s">
        <v>1235</v>
      </c>
      <c r="K664" s="1">
        <v>35.5927437</v>
      </c>
      <c r="L664" s="1">
        <v>45.333328100000003</v>
      </c>
      <c r="M664" s="1">
        <v>2</v>
      </c>
      <c r="N664" s="9">
        <f>DATE(YEAR(TblLocations[[#This Row],[ODK_DateOfSubmission]]),MONTH(TblLocations[[#This Row],[ODK_DateOfSubmission]]),DAY(TblLocations[[#This Row],[ODK_DateOfSubmission]]))</f>
        <v>44058</v>
      </c>
      <c r="O664" s="1" t="str">
        <f>_xlfn.CONCAT( YEAR(TblLocations[[#This Row],[ODK_DateOfSubmission]]), "-",TEXT( MONTH(TblLocations[[#This Row],[ODK_DateOfSubmission]]),"00"))</f>
        <v>2020-08</v>
      </c>
    </row>
    <row r="665" spans="1:15" x14ac:dyDescent="0.25">
      <c r="A665" s="1">
        <v>1310225</v>
      </c>
      <c r="C665" s="1">
        <v>32055</v>
      </c>
      <c r="D665" s="63">
        <v>44040.708003969907</v>
      </c>
      <c r="E665" s="54" t="s">
        <v>1151</v>
      </c>
      <c r="F665" s="56" t="s">
        <v>80</v>
      </c>
      <c r="G665" s="56" t="s">
        <v>143</v>
      </c>
      <c r="H665" s="56" t="s">
        <v>670</v>
      </c>
      <c r="I665" s="56" t="s">
        <v>744</v>
      </c>
      <c r="J665" s="54" t="s">
        <v>745</v>
      </c>
      <c r="K665" s="1">
        <v>35.587736100000001</v>
      </c>
      <c r="L665" s="1">
        <v>45.392476700000003</v>
      </c>
      <c r="M665" s="1">
        <v>15</v>
      </c>
      <c r="N665" s="9">
        <f>DATE(YEAR(TblLocations[[#This Row],[ODK_DateOfSubmission]]),MONTH(TblLocations[[#This Row],[ODK_DateOfSubmission]]),DAY(TblLocations[[#This Row],[ODK_DateOfSubmission]]))</f>
        <v>44040</v>
      </c>
      <c r="O665" s="1" t="str">
        <f>_xlfn.CONCAT( YEAR(TblLocations[[#This Row],[ODK_DateOfSubmission]]), "-",TEXT( MONTH(TblLocations[[#This Row],[ODK_DateOfSubmission]]),"00"))</f>
        <v>2020-07</v>
      </c>
    </row>
    <row r="666" spans="1:15" x14ac:dyDescent="0.25">
      <c r="A666" s="1">
        <v>1310245</v>
      </c>
      <c r="C666" s="1">
        <v>33358</v>
      </c>
      <c r="D666" s="63">
        <v>44040.349730902781</v>
      </c>
      <c r="E666" s="54" t="s">
        <v>1151</v>
      </c>
      <c r="F666" s="56" t="s">
        <v>80</v>
      </c>
      <c r="G666" s="56" t="s">
        <v>143</v>
      </c>
      <c r="H666" s="56" t="s">
        <v>670</v>
      </c>
      <c r="I666" s="56" t="s">
        <v>1236</v>
      </c>
      <c r="J666" s="54" t="s">
        <v>1237</v>
      </c>
      <c r="K666" s="1">
        <v>35.548393500000003</v>
      </c>
      <c r="L666" s="1">
        <v>45.4196679</v>
      </c>
      <c r="M666" s="1">
        <v>1</v>
      </c>
      <c r="N666" s="9">
        <f>DATE(YEAR(TblLocations[[#This Row],[ODK_DateOfSubmission]]),MONTH(TblLocations[[#This Row],[ODK_DateOfSubmission]]),DAY(TblLocations[[#This Row],[ODK_DateOfSubmission]]))</f>
        <v>44040</v>
      </c>
      <c r="O666" s="1" t="str">
        <f>_xlfn.CONCAT( YEAR(TblLocations[[#This Row],[ODK_DateOfSubmission]]), "-",TEXT( MONTH(TblLocations[[#This Row],[ODK_DateOfSubmission]]),"00"))</f>
        <v>2020-07</v>
      </c>
    </row>
    <row r="667" spans="1:15" x14ac:dyDescent="0.25">
      <c r="A667" s="1">
        <v>2101001</v>
      </c>
      <c r="C667" s="1">
        <v>23792</v>
      </c>
      <c r="D667" s="63">
        <v>44026.584004398152</v>
      </c>
      <c r="E667" s="54" t="s">
        <v>1151</v>
      </c>
      <c r="F667" s="56" t="s">
        <v>67</v>
      </c>
      <c r="G667" s="56" t="s">
        <v>125</v>
      </c>
      <c r="H667" s="56" t="s">
        <v>214</v>
      </c>
      <c r="I667" s="56" t="s">
        <v>1238</v>
      </c>
      <c r="J667" s="54" t="s">
        <v>1239</v>
      </c>
      <c r="K667" s="1">
        <v>34.380254615699997</v>
      </c>
      <c r="L667" s="1">
        <v>41.050227260299998</v>
      </c>
      <c r="M667" s="1">
        <v>10</v>
      </c>
      <c r="N667" s="9">
        <f>DATE(YEAR(TblLocations[[#This Row],[ODK_DateOfSubmission]]),MONTH(TblLocations[[#This Row],[ODK_DateOfSubmission]]),DAY(TblLocations[[#This Row],[ODK_DateOfSubmission]]))</f>
        <v>44026</v>
      </c>
      <c r="O667" s="1" t="str">
        <f>_xlfn.CONCAT( YEAR(TblLocations[[#This Row],[ODK_DateOfSubmission]]), "-",TEXT( MONTH(TblLocations[[#This Row],[ODK_DateOfSubmission]]),"00"))</f>
        <v>2020-07</v>
      </c>
    </row>
    <row r="668" spans="1:15" x14ac:dyDescent="0.25">
      <c r="A668" s="1">
        <v>2101002</v>
      </c>
      <c r="C668" s="1">
        <v>23647</v>
      </c>
      <c r="D668" s="63">
        <v>44032.810940937503</v>
      </c>
      <c r="E668" s="54" t="s">
        <v>1151</v>
      </c>
      <c r="F668" s="56" t="s">
        <v>67</v>
      </c>
      <c r="G668" s="56" t="s">
        <v>125</v>
      </c>
      <c r="H668" s="56" t="s">
        <v>211</v>
      </c>
      <c r="I668" s="56" t="s">
        <v>212</v>
      </c>
      <c r="J668" s="54" t="s">
        <v>213</v>
      </c>
      <c r="K668" s="1">
        <v>34.420203306499999</v>
      </c>
      <c r="L668" s="1">
        <v>41.201494357400001</v>
      </c>
      <c r="M668" s="1">
        <v>51</v>
      </c>
      <c r="N668" s="9">
        <f>DATE(YEAR(TblLocations[[#This Row],[ODK_DateOfSubmission]]),MONTH(TblLocations[[#This Row],[ODK_DateOfSubmission]]),DAY(TblLocations[[#This Row],[ODK_DateOfSubmission]]))</f>
        <v>44032</v>
      </c>
      <c r="O668" s="1" t="str">
        <f>_xlfn.CONCAT( YEAR(TblLocations[[#This Row],[ODK_DateOfSubmission]]), "-",TEXT( MONTH(TblLocations[[#This Row],[ODK_DateOfSubmission]]),"00"))</f>
        <v>2020-07</v>
      </c>
    </row>
    <row r="669" spans="1:15" x14ac:dyDescent="0.25">
      <c r="A669" s="1">
        <v>2101003</v>
      </c>
      <c r="C669" s="1">
        <v>23791</v>
      </c>
      <c r="D669" s="63">
        <v>44026.842719872686</v>
      </c>
      <c r="E669" s="54" t="s">
        <v>1151</v>
      </c>
      <c r="F669" s="56" t="s">
        <v>67</v>
      </c>
      <c r="G669" s="56" t="s">
        <v>125</v>
      </c>
      <c r="H669" s="56" t="s">
        <v>214</v>
      </c>
      <c r="I669" s="56" t="s">
        <v>1240</v>
      </c>
      <c r="J669" s="54" t="s">
        <v>1241</v>
      </c>
      <c r="K669" s="1">
        <v>34.368278944099998</v>
      </c>
      <c r="L669" s="1">
        <v>41.057757478699997</v>
      </c>
      <c r="M669" s="1">
        <v>9</v>
      </c>
      <c r="N669" s="9">
        <f>DATE(YEAR(TblLocations[[#This Row],[ODK_DateOfSubmission]]),MONTH(TblLocations[[#This Row],[ODK_DateOfSubmission]]),DAY(TblLocations[[#This Row],[ODK_DateOfSubmission]]))</f>
        <v>44026</v>
      </c>
      <c r="O669" s="1" t="str">
        <f>_xlfn.CONCAT( YEAR(TblLocations[[#This Row],[ODK_DateOfSubmission]]), "-",TEXT( MONTH(TblLocations[[#This Row],[ODK_DateOfSubmission]]),"00"))</f>
        <v>2020-07</v>
      </c>
    </row>
    <row r="670" spans="1:15" x14ac:dyDescent="0.25">
      <c r="A670" s="1">
        <v>2101012</v>
      </c>
      <c r="C670" s="1">
        <v>273</v>
      </c>
      <c r="D670" s="63">
        <v>44036.918906446757</v>
      </c>
      <c r="E670" s="54" t="s">
        <v>1151</v>
      </c>
      <c r="F670" s="56" t="s">
        <v>67</v>
      </c>
      <c r="G670" s="56" t="s">
        <v>125</v>
      </c>
      <c r="H670" s="56" t="s">
        <v>1242</v>
      </c>
      <c r="I670" s="56" t="s">
        <v>1243</v>
      </c>
      <c r="J670" s="54" t="s">
        <v>1244</v>
      </c>
      <c r="K670" s="1">
        <v>34.406289203900002</v>
      </c>
      <c r="L670" s="1">
        <v>41.094572269799997</v>
      </c>
      <c r="M670" s="1">
        <v>40</v>
      </c>
      <c r="N670" s="9">
        <f>DATE(YEAR(TblLocations[[#This Row],[ODK_DateOfSubmission]]),MONTH(TblLocations[[#This Row],[ODK_DateOfSubmission]]),DAY(TblLocations[[#This Row],[ODK_DateOfSubmission]]))</f>
        <v>44036</v>
      </c>
      <c r="O670" s="1" t="str">
        <f>_xlfn.CONCAT( YEAR(TblLocations[[#This Row],[ODK_DateOfSubmission]]), "-",TEXT( MONTH(TblLocations[[#This Row],[ODK_DateOfSubmission]]),"00"))</f>
        <v>2020-07</v>
      </c>
    </row>
    <row r="671" spans="1:15" x14ac:dyDescent="0.25">
      <c r="A671" s="1">
        <v>2101013</v>
      </c>
      <c r="C671" s="1">
        <v>275</v>
      </c>
      <c r="D671" s="63">
        <v>44036.918878472221</v>
      </c>
      <c r="E671" s="54" t="s">
        <v>1151</v>
      </c>
      <c r="F671" s="56" t="s">
        <v>67</v>
      </c>
      <c r="G671" s="56" t="s">
        <v>125</v>
      </c>
      <c r="H671" s="56" t="s">
        <v>1242</v>
      </c>
      <c r="I671" s="56" t="s">
        <v>1245</v>
      </c>
      <c r="J671" s="54" t="s">
        <v>1246</v>
      </c>
      <c r="K671" s="1">
        <v>34.407377473700002</v>
      </c>
      <c r="L671" s="1">
        <v>41.067313188200004</v>
      </c>
      <c r="M671" s="1">
        <v>25</v>
      </c>
      <c r="N671" s="9">
        <f>DATE(YEAR(TblLocations[[#This Row],[ODK_DateOfSubmission]]),MONTH(TblLocations[[#This Row],[ODK_DateOfSubmission]]),DAY(TblLocations[[#This Row],[ODK_DateOfSubmission]]))</f>
        <v>44036</v>
      </c>
      <c r="O671" s="1" t="str">
        <f>_xlfn.CONCAT( YEAR(TblLocations[[#This Row],[ODK_DateOfSubmission]]), "-",TEXT( MONTH(TblLocations[[#This Row],[ODK_DateOfSubmission]]),"00"))</f>
        <v>2020-07</v>
      </c>
    </row>
    <row r="672" spans="1:15" x14ac:dyDescent="0.25">
      <c r="A672" s="1">
        <v>2101014</v>
      </c>
      <c r="C672" s="1">
        <v>274</v>
      </c>
      <c r="D672" s="63">
        <v>44034.698062418982</v>
      </c>
      <c r="E672" s="54" t="s">
        <v>1151</v>
      </c>
      <c r="F672" s="56" t="s">
        <v>67</v>
      </c>
      <c r="G672" s="56" t="s">
        <v>125</v>
      </c>
      <c r="H672" s="56" t="s">
        <v>1242</v>
      </c>
      <c r="I672" s="56" t="s">
        <v>1247</v>
      </c>
      <c r="J672" s="54" t="s">
        <v>1248</v>
      </c>
      <c r="K672" s="1">
        <v>34.423676999999998</v>
      </c>
      <c r="L672" s="1">
        <v>41.039893889399998</v>
      </c>
      <c r="M672" s="1">
        <v>10</v>
      </c>
      <c r="N672" s="9">
        <f>DATE(YEAR(TblLocations[[#This Row],[ODK_DateOfSubmission]]),MONTH(TblLocations[[#This Row],[ODK_DateOfSubmission]]),DAY(TblLocations[[#This Row],[ODK_DateOfSubmission]]))</f>
        <v>44034</v>
      </c>
      <c r="O672" s="1" t="str">
        <f>_xlfn.CONCAT( YEAR(TblLocations[[#This Row],[ODK_DateOfSubmission]]), "-",TEXT( MONTH(TblLocations[[#This Row],[ODK_DateOfSubmission]]),"00"))</f>
        <v>2020-07</v>
      </c>
    </row>
    <row r="673" spans="1:15" x14ac:dyDescent="0.25">
      <c r="A673" s="1">
        <v>2101017</v>
      </c>
      <c r="C673" s="1">
        <v>23793</v>
      </c>
      <c r="D673" s="63">
        <v>44024.655986956015</v>
      </c>
      <c r="E673" s="54" t="s">
        <v>1151</v>
      </c>
      <c r="F673" s="56" t="s">
        <v>67</v>
      </c>
      <c r="G673" s="56" t="s">
        <v>125</v>
      </c>
      <c r="H673" s="56" t="s">
        <v>214</v>
      </c>
      <c r="I673" s="56" t="s">
        <v>1249</v>
      </c>
      <c r="J673" s="54" t="s">
        <v>232</v>
      </c>
      <c r="K673" s="1">
        <v>34.388792874099998</v>
      </c>
      <c r="L673" s="1">
        <v>41.022202437899999</v>
      </c>
      <c r="M673" s="1">
        <v>15</v>
      </c>
      <c r="N673" s="9">
        <f>DATE(YEAR(TblLocations[[#This Row],[ODK_DateOfSubmission]]),MONTH(TblLocations[[#This Row],[ODK_DateOfSubmission]]),DAY(TblLocations[[#This Row],[ODK_DateOfSubmission]]))</f>
        <v>44024</v>
      </c>
      <c r="O673" s="1" t="str">
        <f>_xlfn.CONCAT( YEAR(TblLocations[[#This Row],[ODK_DateOfSubmission]]), "-",TEXT( MONTH(TblLocations[[#This Row],[ODK_DateOfSubmission]]),"00"))</f>
        <v>2020-07</v>
      </c>
    </row>
    <row r="674" spans="1:15" x14ac:dyDescent="0.25">
      <c r="A674" s="1">
        <v>2101020</v>
      </c>
      <c r="C674" s="1">
        <v>23790</v>
      </c>
      <c r="D674" s="63">
        <v>44027.883985532404</v>
      </c>
      <c r="E674" s="54" t="s">
        <v>1151</v>
      </c>
      <c r="F674" s="56" t="s">
        <v>67</v>
      </c>
      <c r="G674" s="56" t="s">
        <v>125</v>
      </c>
      <c r="H674" s="56" t="s">
        <v>214</v>
      </c>
      <c r="I674" s="56" t="s">
        <v>215</v>
      </c>
      <c r="J674" s="54" t="s">
        <v>216</v>
      </c>
      <c r="K674" s="1">
        <v>34.373790099499999</v>
      </c>
      <c r="L674" s="1">
        <v>41.063287011500002</v>
      </c>
      <c r="M674" s="1">
        <v>15</v>
      </c>
      <c r="N674" s="9">
        <f>DATE(YEAR(TblLocations[[#This Row],[ODK_DateOfSubmission]]),MONTH(TblLocations[[#This Row],[ODK_DateOfSubmission]]),DAY(TblLocations[[#This Row],[ODK_DateOfSubmission]]))</f>
        <v>44027</v>
      </c>
      <c r="O674" s="1" t="str">
        <f>_xlfn.CONCAT( YEAR(TblLocations[[#This Row],[ODK_DateOfSubmission]]), "-",TEXT( MONTH(TblLocations[[#This Row],[ODK_DateOfSubmission]]),"00"))</f>
        <v>2020-07</v>
      </c>
    </row>
    <row r="675" spans="1:15" x14ac:dyDescent="0.25">
      <c r="A675" s="1">
        <v>2101021</v>
      </c>
      <c r="C675" s="1">
        <v>23794</v>
      </c>
      <c r="D675" s="63">
        <v>44024.656163344909</v>
      </c>
      <c r="E675" s="54" t="s">
        <v>1151</v>
      </c>
      <c r="F675" s="56" t="s">
        <v>67</v>
      </c>
      <c r="G675" s="56" t="s">
        <v>125</v>
      </c>
      <c r="H675" s="56" t="s">
        <v>214</v>
      </c>
      <c r="I675" s="56" t="s">
        <v>1250</v>
      </c>
      <c r="J675" s="54" t="s">
        <v>1251</v>
      </c>
      <c r="K675" s="1">
        <v>34.384036181500001</v>
      </c>
      <c r="L675" s="1">
        <v>41.035055999999997</v>
      </c>
      <c r="M675" s="1">
        <v>25</v>
      </c>
      <c r="N675" s="9">
        <f>DATE(YEAR(TblLocations[[#This Row],[ODK_DateOfSubmission]]),MONTH(TblLocations[[#This Row],[ODK_DateOfSubmission]]),DAY(TblLocations[[#This Row],[ODK_DateOfSubmission]]))</f>
        <v>44024</v>
      </c>
      <c r="O675" s="1" t="str">
        <f>_xlfn.CONCAT( YEAR(TblLocations[[#This Row],[ODK_DateOfSubmission]]), "-",TEXT( MONTH(TblLocations[[#This Row],[ODK_DateOfSubmission]]),"00"))</f>
        <v>2020-07</v>
      </c>
    </row>
    <row r="676" spans="1:15" x14ac:dyDescent="0.25">
      <c r="A676" s="1">
        <v>2101023</v>
      </c>
      <c r="C676" s="1">
        <v>286</v>
      </c>
      <c r="D676" s="63">
        <v>44026.584121956017</v>
      </c>
      <c r="E676" s="54" t="s">
        <v>1151</v>
      </c>
      <c r="F676" s="56" t="s">
        <v>67</v>
      </c>
      <c r="G676" s="56" t="s">
        <v>125</v>
      </c>
      <c r="H676" s="56" t="s">
        <v>214</v>
      </c>
      <c r="I676" s="56" t="s">
        <v>1252</v>
      </c>
      <c r="J676" s="54" t="s">
        <v>1253</v>
      </c>
      <c r="K676" s="1">
        <v>34.376734721399998</v>
      </c>
      <c r="L676" s="1">
        <v>41.063077090699998</v>
      </c>
      <c r="M676" s="1">
        <v>10</v>
      </c>
      <c r="N676" s="9">
        <f>DATE(YEAR(TblLocations[[#This Row],[ODK_DateOfSubmission]]),MONTH(TblLocations[[#This Row],[ODK_DateOfSubmission]]),DAY(TblLocations[[#This Row],[ODK_DateOfSubmission]]))</f>
        <v>44026</v>
      </c>
      <c r="O676" s="1" t="str">
        <f>_xlfn.CONCAT( YEAR(TblLocations[[#This Row],[ODK_DateOfSubmission]]), "-",TEXT( MONTH(TblLocations[[#This Row],[ODK_DateOfSubmission]]),"00"))</f>
        <v>2020-07</v>
      </c>
    </row>
    <row r="677" spans="1:15" x14ac:dyDescent="0.25">
      <c r="A677" s="1">
        <v>2101026</v>
      </c>
      <c r="C677" s="1">
        <v>287</v>
      </c>
      <c r="D677" s="63">
        <v>44024.656078587963</v>
      </c>
      <c r="E677" s="54" t="s">
        <v>1151</v>
      </c>
      <c r="F677" s="56" t="s">
        <v>67</v>
      </c>
      <c r="G677" s="56" t="s">
        <v>125</v>
      </c>
      <c r="H677" s="56" t="s">
        <v>214</v>
      </c>
      <c r="I677" s="56" t="s">
        <v>1254</v>
      </c>
      <c r="J677" s="54" t="s">
        <v>1255</v>
      </c>
      <c r="K677" s="1">
        <v>34.384377220099999</v>
      </c>
      <c r="L677" s="1">
        <v>41.023958609799998</v>
      </c>
      <c r="M677" s="1">
        <v>30</v>
      </c>
      <c r="N677" s="9">
        <f>DATE(YEAR(TblLocations[[#This Row],[ODK_DateOfSubmission]]),MONTH(TblLocations[[#This Row],[ODK_DateOfSubmission]]),DAY(TblLocations[[#This Row],[ODK_DateOfSubmission]]))</f>
        <v>44024</v>
      </c>
      <c r="O677" s="1" t="str">
        <f>_xlfn.CONCAT( YEAR(TblLocations[[#This Row],[ODK_DateOfSubmission]]), "-",TEXT( MONTH(TblLocations[[#This Row],[ODK_DateOfSubmission]]),"00"))</f>
        <v>2020-07</v>
      </c>
    </row>
    <row r="678" spans="1:15" x14ac:dyDescent="0.25">
      <c r="A678" s="1">
        <v>2101030</v>
      </c>
      <c r="C678" s="1">
        <v>156</v>
      </c>
      <c r="D678" s="63">
        <v>44026.583797303239</v>
      </c>
      <c r="E678" s="54" t="s">
        <v>1151</v>
      </c>
      <c r="F678" s="56" t="s">
        <v>67</v>
      </c>
      <c r="G678" s="56" t="s">
        <v>125</v>
      </c>
      <c r="H678" s="56" t="s">
        <v>214</v>
      </c>
      <c r="I678" s="56" t="s">
        <v>1256</v>
      </c>
      <c r="J678" s="54" t="s">
        <v>1257</v>
      </c>
      <c r="K678" s="1">
        <v>34.381417021099999</v>
      </c>
      <c r="L678" s="1">
        <v>41.039640758300003</v>
      </c>
      <c r="M678" s="1">
        <v>15</v>
      </c>
      <c r="N678" s="9">
        <f>DATE(YEAR(TblLocations[[#This Row],[ODK_DateOfSubmission]]),MONTH(TblLocations[[#This Row],[ODK_DateOfSubmission]]),DAY(TblLocations[[#This Row],[ODK_DateOfSubmission]]))</f>
        <v>44026</v>
      </c>
      <c r="O678" s="1" t="str">
        <f>_xlfn.CONCAT( YEAR(TblLocations[[#This Row],[ODK_DateOfSubmission]]), "-",TEXT( MONTH(TblLocations[[#This Row],[ODK_DateOfSubmission]]),"00"))</f>
        <v>2020-07</v>
      </c>
    </row>
    <row r="679" spans="1:15" x14ac:dyDescent="0.25">
      <c r="A679" s="1">
        <v>2101034</v>
      </c>
      <c r="C679" s="1">
        <v>33421</v>
      </c>
      <c r="D679" s="63">
        <v>44033.699037465274</v>
      </c>
      <c r="E679" s="54" t="s">
        <v>1151</v>
      </c>
      <c r="F679" s="56" t="s">
        <v>67</v>
      </c>
      <c r="G679" s="56" t="s">
        <v>125</v>
      </c>
      <c r="H679" s="56" t="s">
        <v>211</v>
      </c>
      <c r="I679" s="56" t="s">
        <v>1258</v>
      </c>
      <c r="J679" s="54" t="s">
        <v>1259</v>
      </c>
      <c r="K679" s="1">
        <v>34.39781</v>
      </c>
      <c r="L679" s="1">
        <v>41.189101444499997</v>
      </c>
      <c r="M679" s="1">
        <v>30</v>
      </c>
      <c r="N679" s="9">
        <f>DATE(YEAR(TblLocations[[#This Row],[ODK_DateOfSubmission]]),MONTH(TblLocations[[#This Row],[ODK_DateOfSubmission]]),DAY(TblLocations[[#This Row],[ODK_DateOfSubmission]]))</f>
        <v>44033</v>
      </c>
      <c r="O679" s="1" t="str">
        <f>_xlfn.CONCAT( YEAR(TblLocations[[#This Row],[ODK_DateOfSubmission]]), "-",TEXT( MONTH(TblLocations[[#This Row],[ODK_DateOfSubmission]]),"00"))</f>
        <v>2020-07</v>
      </c>
    </row>
    <row r="680" spans="1:15" x14ac:dyDescent="0.25">
      <c r="A680" s="1">
        <v>2101036</v>
      </c>
      <c r="C680" s="1">
        <v>33466</v>
      </c>
      <c r="D680" s="63">
        <v>44032.810966979167</v>
      </c>
      <c r="E680" s="54" t="s">
        <v>1151</v>
      </c>
      <c r="F680" s="56" t="s">
        <v>67</v>
      </c>
      <c r="G680" s="56" t="s">
        <v>125</v>
      </c>
      <c r="H680" s="56" t="s">
        <v>1242</v>
      </c>
      <c r="I680" s="56" t="s">
        <v>1260</v>
      </c>
      <c r="J680" s="54" t="s">
        <v>1261</v>
      </c>
      <c r="K680" s="1">
        <v>34.430121999999997</v>
      </c>
      <c r="L680" s="1">
        <v>41.005760000000002</v>
      </c>
      <c r="M680" s="1">
        <v>10</v>
      </c>
      <c r="N680" s="9">
        <f>DATE(YEAR(TblLocations[[#This Row],[ODK_DateOfSubmission]]),MONTH(TblLocations[[#This Row],[ODK_DateOfSubmission]]),DAY(TblLocations[[#This Row],[ODK_DateOfSubmission]]))</f>
        <v>44032</v>
      </c>
      <c r="O680" s="1" t="str">
        <f>_xlfn.CONCAT( YEAR(TblLocations[[#This Row],[ODK_DateOfSubmission]]), "-",TEXT( MONTH(TblLocations[[#This Row],[ODK_DateOfSubmission]]),"00"))</f>
        <v>2020-07</v>
      </c>
    </row>
    <row r="681" spans="1:15" x14ac:dyDescent="0.25">
      <c r="A681" s="1">
        <v>2101038</v>
      </c>
      <c r="C681" s="1">
        <v>33779</v>
      </c>
      <c r="D681" s="63">
        <v>44026.842584606478</v>
      </c>
      <c r="E681" s="54" t="s">
        <v>1151</v>
      </c>
      <c r="F681" s="56" t="s">
        <v>67</v>
      </c>
      <c r="G681" s="56" t="s">
        <v>125</v>
      </c>
      <c r="H681" s="56" t="s">
        <v>214</v>
      </c>
      <c r="I681" s="56" t="s">
        <v>1262</v>
      </c>
      <c r="J681" s="54" t="s">
        <v>1263</v>
      </c>
      <c r="K681" s="1">
        <v>34.372312000000001</v>
      </c>
      <c r="L681" s="1">
        <v>41.044377099999998</v>
      </c>
      <c r="M681" s="1">
        <v>6</v>
      </c>
      <c r="N681" s="9">
        <f>DATE(YEAR(TblLocations[[#This Row],[ODK_DateOfSubmission]]),MONTH(TblLocations[[#This Row],[ODK_DateOfSubmission]]),DAY(TblLocations[[#This Row],[ODK_DateOfSubmission]]))</f>
        <v>44026</v>
      </c>
      <c r="O681" s="1" t="str">
        <f>_xlfn.CONCAT( YEAR(TblLocations[[#This Row],[ODK_DateOfSubmission]]), "-",TEXT( MONTH(TblLocations[[#This Row],[ODK_DateOfSubmission]]),"00"))</f>
        <v>2020-07</v>
      </c>
    </row>
    <row r="682" spans="1:15" x14ac:dyDescent="0.25">
      <c r="A682" s="1">
        <v>2101039</v>
      </c>
      <c r="C682" s="1">
        <v>33815</v>
      </c>
      <c r="D682" s="63">
        <v>44026.842297916664</v>
      </c>
      <c r="E682" s="54" t="s">
        <v>1151</v>
      </c>
      <c r="F682" s="56" t="s">
        <v>67</v>
      </c>
      <c r="G682" s="56" t="s">
        <v>125</v>
      </c>
      <c r="H682" s="56" t="s">
        <v>214</v>
      </c>
      <c r="I682" s="56" t="s">
        <v>1264</v>
      </c>
      <c r="J682" s="54" t="s">
        <v>1265</v>
      </c>
      <c r="K682" s="1">
        <v>34.377398999999997</v>
      </c>
      <c r="L682" s="1">
        <v>41.019220300000001</v>
      </c>
      <c r="M682" s="1">
        <v>15</v>
      </c>
      <c r="N682" s="9">
        <f>DATE(YEAR(TblLocations[[#This Row],[ODK_DateOfSubmission]]),MONTH(TblLocations[[#This Row],[ODK_DateOfSubmission]]),DAY(TblLocations[[#This Row],[ODK_DateOfSubmission]]))</f>
        <v>44026</v>
      </c>
      <c r="O682" s="1" t="str">
        <f>_xlfn.CONCAT( YEAR(TblLocations[[#This Row],[ODK_DateOfSubmission]]), "-",TEXT( MONTH(TblLocations[[#This Row],[ODK_DateOfSubmission]]),"00"))</f>
        <v>2020-07</v>
      </c>
    </row>
    <row r="683" spans="1:15" x14ac:dyDescent="0.25">
      <c r="A683" s="1">
        <v>2103011</v>
      </c>
      <c r="C683" s="1">
        <v>109</v>
      </c>
      <c r="D683" s="63">
        <v>44026.551821145833</v>
      </c>
      <c r="E683" s="54" t="s">
        <v>1151</v>
      </c>
      <c r="F683" s="56" t="s">
        <v>67</v>
      </c>
      <c r="G683" s="56" t="s">
        <v>121</v>
      </c>
      <c r="H683" s="56" t="s">
        <v>217</v>
      </c>
      <c r="I683" s="56" t="s">
        <v>1266</v>
      </c>
      <c r="J683" s="54" t="s">
        <v>1267</v>
      </c>
      <c r="K683" s="1">
        <v>34.374835169000001</v>
      </c>
      <c r="L683" s="1">
        <v>41.987610246199999</v>
      </c>
      <c r="M683" s="1">
        <v>2</v>
      </c>
      <c r="N683" s="9">
        <f>DATE(YEAR(TblLocations[[#This Row],[ODK_DateOfSubmission]]),MONTH(TblLocations[[#This Row],[ODK_DateOfSubmission]]),DAY(TblLocations[[#This Row],[ODK_DateOfSubmission]]))</f>
        <v>44026</v>
      </c>
      <c r="O683" s="1" t="str">
        <f>_xlfn.CONCAT( YEAR(TblLocations[[#This Row],[ODK_DateOfSubmission]]), "-",TEXT( MONTH(TblLocations[[#This Row],[ODK_DateOfSubmission]]),"00"))</f>
        <v>2020-07</v>
      </c>
    </row>
    <row r="684" spans="1:15" x14ac:dyDescent="0.25">
      <c r="A684" s="1">
        <v>2104004</v>
      </c>
      <c r="C684" s="1">
        <v>267</v>
      </c>
      <c r="D684" s="63">
        <v>44034.517912071758</v>
      </c>
      <c r="E684" s="54" t="s">
        <v>1151</v>
      </c>
      <c r="F684" s="56" t="s">
        <v>67</v>
      </c>
      <c r="G684" s="56" t="s">
        <v>141</v>
      </c>
      <c r="H684" s="56" t="s">
        <v>230</v>
      </c>
      <c r="I684" s="56" t="s">
        <v>224</v>
      </c>
      <c r="J684" s="54" t="s">
        <v>225</v>
      </c>
      <c r="K684" s="1">
        <v>34.487081119199999</v>
      </c>
      <c r="L684" s="1">
        <v>41.908332439200002</v>
      </c>
      <c r="M684" s="1">
        <v>5</v>
      </c>
      <c r="N684" s="9">
        <f>DATE(YEAR(TblLocations[[#This Row],[ODK_DateOfSubmission]]),MONTH(TblLocations[[#This Row],[ODK_DateOfSubmission]]),DAY(TblLocations[[#This Row],[ODK_DateOfSubmission]]))</f>
        <v>44034</v>
      </c>
      <c r="O684" s="1" t="str">
        <f>_xlfn.CONCAT( YEAR(TblLocations[[#This Row],[ODK_DateOfSubmission]]), "-",TEXT( MONTH(TblLocations[[#This Row],[ODK_DateOfSubmission]]),"00"))</f>
        <v>2020-07</v>
      </c>
    </row>
    <row r="685" spans="1:15" x14ac:dyDescent="0.25">
      <c r="A685" s="1">
        <v>2104005</v>
      </c>
      <c r="C685" s="1">
        <v>23640</v>
      </c>
      <c r="D685" s="63">
        <v>44034.518122222224</v>
      </c>
      <c r="E685" s="54" t="s">
        <v>1151</v>
      </c>
      <c r="F685" s="56" t="s">
        <v>67</v>
      </c>
      <c r="G685" s="56" t="s">
        <v>141</v>
      </c>
      <c r="H685" s="56" t="s">
        <v>230</v>
      </c>
      <c r="I685" s="56" t="s">
        <v>226</v>
      </c>
      <c r="J685" s="54" t="s">
        <v>1268</v>
      </c>
      <c r="K685" s="1">
        <v>34.487788904699997</v>
      </c>
      <c r="L685" s="1">
        <v>41.925593544000002</v>
      </c>
      <c r="M685" s="1">
        <v>4</v>
      </c>
      <c r="N685" s="9">
        <f>DATE(YEAR(TblLocations[[#This Row],[ODK_DateOfSubmission]]),MONTH(TblLocations[[#This Row],[ODK_DateOfSubmission]]),DAY(TblLocations[[#This Row],[ODK_DateOfSubmission]]))</f>
        <v>44034</v>
      </c>
      <c r="O685" s="1" t="str">
        <f>_xlfn.CONCAT( YEAR(TblLocations[[#This Row],[ODK_DateOfSubmission]]), "-",TEXT( MONTH(TblLocations[[#This Row],[ODK_DateOfSubmission]]),"00"))</f>
        <v>2020-07</v>
      </c>
    </row>
    <row r="686" spans="1:15" x14ac:dyDescent="0.25">
      <c r="A686" s="1">
        <v>2104007</v>
      </c>
      <c r="C686" s="1">
        <v>23860</v>
      </c>
      <c r="D686" s="63">
        <v>44035.647293483795</v>
      </c>
      <c r="E686" s="54" t="s">
        <v>1151</v>
      </c>
      <c r="F686" s="56" t="s">
        <v>67</v>
      </c>
      <c r="G686" s="56" t="s">
        <v>141</v>
      </c>
      <c r="H686" s="56" t="s">
        <v>230</v>
      </c>
      <c r="I686" s="56" t="s">
        <v>215</v>
      </c>
      <c r="J686" s="54" t="s">
        <v>216</v>
      </c>
      <c r="K686" s="1">
        <v>34.487615457899999</v>
      </c>
      <c r="L686" s="1">
        <v>41.919976898100003</v>
      </c>
      <c r="M686" s="1">
        <v>2</v>
      </c>
      <c r="N686" s="9">
        <f>DATE(YEAR(TblLocations[[#This Row],[ODK_DateOfSubmission]]),MONTH(TblLocations[[#This Row],[ODK_DateOfSubmission]]),DAY(TblLocations[[#This Row],[ODK_DateOfSubmission]]))</f>
        <v>44035</v>
      </c>
      <c r="O686" s="1" t="str">
        <f>_xlfn.CONCAT( YEAR(TblLocations[[#This Row],[ODK_DateOfSubmission]]), "-",TEXT( MONTH(TblLocations[[#This Row],[ODK_DateOfSubmission]]),"00"))</f>
        <v>2020-07</v>
      </c>
    </row>
    <row r="687" spans="1:15" x14ac:dyDescent="0.25">
      <c r="A687" s="1">
        <v>2104009</v>
      </c>
      <c r="C687" s="1">
        <v>265</v>
      </c>
      <c r="D687" s="63">
        <v>44035.647192280092</v>
      </c>
      <c r="E687" s="54" t="s">
        <v>1151</v>
      </c>
      <c r="F687" s="56" t="s">
        <v>67</v>
      </c>
      <c r="G687" s="56" t="s">
        <v>141</v>
      </c>
      <c r="H687" s="56" t="s">
        <v>230</v>
      </c>
      <c r="I687" s="56" t="s">
        <v>1269</v>
      </c>
      <c r="J687" s="54" t="s">
        <v>1270</v>
      </c>
      <c r="K687" s="1">
        <v>34.4707714993</v>
      </c>
      <c r="L687" s="1">
        <v>41.920303755500001</v>
      </c>
      <c r="M687" s="1">
        <v>6</v>
      </c>
      <c r="N687" s="9">
        <f>DATE(YEAR(TblLocations[[#This Row],[ODK_DateOfSubmission]]),MONTH(TblLocations[[#This Row],[ODK_DateOfSubmission]]),DAY(TblLocations[[#This Row],[ODK_DateOfSubmission]]))</f>
        <v>44035</v>
      </c>
      <c r="O687" s="1" t="str">
        <f>_xlfn.CONCAT( YEAR(TblLocations[[#This Row],[ODK_DateOfSubmission]]), "-",TEXT( MONTH(TblLocations[[#This Row],[ODK_DateOfSubmission]]),"00"))</f>
        <v>2020-07</v>
      </c>
    </row>
    <row r="688" spans="1:15" x14ac:dyDescent="0.25">
      <c r="A688" s="1">
        <v>2107083</v>
      </c>
      <c r="C688" s="1">
        <v>29537</v>
      </c>
      <c r="D688" s="63">
        <v>44052.551784340278</v>
      </c>
      <c r="E688" s="54" t="s">
        <v>1151</v>
      </c>
      <c r="F688" s="56" t="s">
        <v>67</v>
      </c>
      <c r="G688" s="56" t="s">
        <v>132</v>
      </c>
      <c r="H688" s="56" t="s">
        <v>268</v>
      </c>
      <c r="I688" s="56" t="s">
        <v>1271</v>
      </c>
      <c r="J688" s="54" t="s">
        <v>372</v>
      </c>
      <c r="K688" s="1">
        <v>33.597444000000003</v>
      </c>
      <c r="L688" s="1">
        <v>42.621088999999998</v>
      </c>
      <c r="M688" s="1">
        <v>4</v>
      </c>
      <c r="N688" s="9">
        <f>DATE(YEAR(TblLocations[[#This Row],[ODK_DateOfSubmission]]),MONTH(TblLocations[[#This Row],[ODK_DateOfSubmission]]),DAY(TblLocations[[#This Row],[ODK_DateOfSubmission]]))</f>
        <v>44052</v>
      </c>
      <c r="O688" s="1" t="str">
        <f>_xlfn.CONCAT( YEAR(TblLocations[[#This Row],[ODK_DateOfSubmission]]), "-",TEXT( MONTH(TblLocations[[#This Row],[ODK_DateOfSubmission]]),"00"))</f>
        <v>2020-08</v>
      </c>
    </row>
    <row r="689" spans="1:15" x14ac:dyDescent="0.25">
      <c r="A689" s="1">
        <v>2108057</v>
      </c>
      <c r="C689" s="1">
        <v>29580</v>
      </c>
      <c r="D689" s="63">
        <v>44024.544094710647</v>
      </c>
      <c r="E689" s="54" t="s">
        <v>1151</v>
      </c>
      <c r="F689" s="56" t="s">
        <v>67</v>
      </c>
      <c r="G689" s="56" t="s">
        <v>136</v>
      </c>
      <c r="H689" s="56" t="s">
        <v>292</v>
      </c>
      <c r="I689" s="56" t="s">
        <v>1272</v>
      </c>
      <c r="J689" s="54" t="s">
        <v>1273</v>
      </c>
      <c r="K689" s="1">
        <v>33.421889999999998</v>
      </c>
      <c r="L689" s="1">
        <v>43.290458644399997</v>
      </c>
      <c r="M689" s="1">
        <v>25</v>
      </c>
      <c r="N689" s="9">
        <f>DATE(YEAR(TblLocations[[#This Row],[ODK_DateOfSubmission]]),MONTH(TblLocations[[#This Row],[ODK_DateOfSubmission]]),DAY(TblLocations[[#This Row],[ODK_DateOfSubmission]]))</f>
        <v>44024</v>
      </c>
      <c r="O689" s="1" t="str">
        <f>_xlfn.CONCAT( YEAR(TblLocations[[#This Row],[ODK_DateOfSubmission]]), "-",TEXT( MONTH(TblLocations[[#This Row],[ODK_DateOfSubmission]]),"00"))</f>
        <v>2020-07</v>
      </c>
    </row>
    <row r="690" spans="1:15" x14ac:dyDescent="0.25">
      <c r="A690" s="1">
        <v>2301001</v>
      </c>
      <c r="C690" s="1">
        <v>21173</v>
      </c>
      <c r="D690" s="63">
        <v>44061.876604710647</v>
      </c>
      <c r="E690" s="54" t="s">
        <v>1151</v>
      </c>
      <c r="F690" s="56" t="s">
        <v>92</v>
      </c>
      <c r="G690" s="56" t="s">
        <v>165</v>
      </c>
      <c r="H690" s="56" t="s">
        <v>751</v>
      </c>
      <c r="I690" s="56" t="s">
        <v>752</v>
      </c>
      <c r="J690" s="54" t="s">
        <v>753</v>
      </c>
      <c r="K690" s="1">
        <v>33.303321347299999</v>
      </c>
      <c r="L690" s="1">
        <v>44.185436330100003</v>
      </c>
      <c r="M690" s="1">
        <v>4</v>
      </c>
      <c r="N690" s="9">
        <f>DATE(YEAR(TblLocations[[#This Row],[ODK_DateOfSubmission]]),MONTH(TblLocations[[#This Row],[ODK_DateOfSubmission]]),DAY(TblLocations[[#This Row],[ODK_DateOfSubmission]]))</f>
        <v>44061</v>
      </c>
      <c r="O690" s="1" t="str">
        <f>_xlfn.CONCAT( YEAR(TblLocations[[#This Row],[ODK_DateOfSubmission]]), "-",TEXT( MONTH(TblLocations[[#This Row],[ODK_DateOfSubmission]]),"00"))</f>
        <v>2020-08</v>
      </c>
    </row>
    <row r="691" spans="1:15" x14ac:dyDescent="0.25">
      <c r="A691" s="1">
        <v>2301002</v>
      </c>
      <c r="C691" s="1">
        <v>7671</v>
      </c>
      <c r="D691" s="63">
        <v>44059.928795057873</v>
      </c>
      <c r="E691" s="54" t="s">
        <v>1151</v>
      </c>
      <c r="F691" s="56" t="s">
        <v>92</v>
      </c>
      <c r="G691" s="56" t="s">
        <v>165</v>
      </c>
      <c r="H691" s="56" t="s">
        <v>751</v>
      </c>
      <c r="I691" s="56" t="s">
        <v>754</v>
      </c>
      <c r="J691" s="54" t="s">
        <v>755</v>
      </c>
      <c r="K691" s="1">
        <v>33.3012386527</v>
      </c>
      <c r="L691" s="1">
        <v>44.133815464500003</v>
      </c>
      <c r="M691" s="1">
        <v>3</v>
      </c>
      <c r="N691" s="9">
        <f>DATE(YEAR(TblLocations[[#This Row],[ODK_DateOfSubmission]]),MONTH(TblLocations[[#This Row],[ODK_DateOfSubmission]]),DAY(TblLocations[[#This Row],[ODK_DateOfSubmission]]))</f>
        <v>44059</v>
      </c>
      <c r="O691" s="1" t="str">
        <f>_xlfn.CONCAT( YEAR(TblLocations[[#This Row],[ODK_DateOfSubmission]]), "-",TEXT( MONTH(TblLocations[[#This Row],[ODK_DateOfSubmission]]),"00"))</f>
        <v>2020-08</v>
      </c>
    </row>
    <row r="692" spans="1:15" x14ac:dyDescent="0.25">
      <c r="A692" s="1">
        <v>2301011</v>
      </c>
      <c r="C692" s="1">
        <v>24038</v>
      </c>
      <c r="D692" s="63">
        <v>44059.928539849534</v>
      </c>
      <c r="E692" s="54" t="s">
        <v>1151</v>
      </c>
      <c r="F692" s="56" t="s">
        <v>92</v>
      </c>
      <c r="G692" s="56" t="s">
        <v>165</v>
      </c>
      <c r="H692" s="56" t="s">
        <v>751</v>
      </c>
      <c r="I692" s="56" t="s">
        <v>756</v>
      </c>
      <c r="J692" s="54" t="s">
        <v>757</v>
      </c>
      <c r="K692" s="1">
        <v>33.314019208799998</v>
      </c>
      <c r="L692" s="1">
        <v>44.179388705000001</v>
      </c>
      <c r="M692" s="1">
        <v>6</v>
      </c>
      <c r="N692" s="9">
        <f>DATE(YEAR(TblLocations[[#This Row],[ODK_DateOfSubmission]]),MONTH(TblLocations[[#This Row],[ODK_DateOfSubmission]]),DAY(TblLocations[[#This Row],[ODK_DateOfSubmission]]))</f>
        <v>44059</v>
      </c>
      <c r="O692" s="1" t="str">
        <f>_xlfn.CONCAT( YEAR(TblLocations[[#This Row],[ODK_DateOfSubmission]]), "-",TEXT( MONTH(TblLocations[[#This Row],[ODK_DateOfSubmission]]),"00"))</f>
        <v>2020-08</v>
      </c>
    </row>
    <row r="693" spans="1:15" x14ac:dyDescent="0.25">
      <c r="A693" s="1">
        <v>2301035</v>
      </c>
      <c r="C693" s="1">
        <v>7623</v>
      </c>
      <c r="D693" s="63">
        <v>44061.876681828704</v>
      </c>
      <c r="E693" s="54" t="s">
        <v>1151</v>
      </c>
      <c r="F693" s="56" t="s">
        <v>92</v>
      </c>
      <c r="G693" s="56" t="s">
        <v>165</v>
      </c>
      <c r="H693" s="56" t="s">
        <v>751</v>
      </c>
      <c r="I693" s="56" t="s">
        <v>758</v>
      </c>
      <c r="J693" s="54" t="s">
        <v>759</v>
      </c>
      <c r="K693" s="1">
        <v>33.312751584700003</v>
      </c>
      <c r="L693" s="1">
        <v>44.201018551899999</v>
      </c>
      <c r="M693" s="1">
        <v>5</v>
      </c>
      <c r="N693" s="9">
        <f>DATE(YEAR(TblLocations[[#This Row],[ODK_DateOfSubmission]]),MONTH(TblLocations[[#This Row],[ODK_DateOfSubmission]]),DAY(TblLocations[[#This Row],[ODK_DateOfSubmission]]))</f>
        <v>44061</v>
      </c>
      <c r="O693" s="1" t="str">
        <f>_xlfn.CONCAT( YEAR(TblLocations[[#This Row],[ODK_DateOfSubmission]]), "-",TEXT( MONTH(TblLocations[[#This Row],[ODK_DateOfSubmission]]),"00"))</f>
        <v>2020-08</v>
      </c>
    </row>
    <row r="694" spans="1:15" x14ac:dyDescent="0.25">
      <c r="A694" s="1">
        <v>2301047</v>
      </c>
      <c r="C694" s="1">
        <v>7709</v>
      </c>
      <c r="D694" s="63">
        <v>44062.265766666664</v>
      </c>
      <c r="E694" s="54" t="s">
        <v>1151</v>
      </c>
      <c r="F694" s="56" t="s">
        <v>92</v>
      </c>
      <c r="G694" s="56" t="s">
        <v>165</v>
      </c>
      <c r="H694" s="56" t="s">
        <v>751</v>
      </c>
      <c r="I694" s="56" t="s">
        <v>760</v>
      </c>
      <c r="J694" s="54" t="s">
        <v>761</v>
      </c>
      <c r="K694" s="1">
        <v>33.329045868900003</v>
      </c>
      <c r="L694" s="1">
        <v>44.194122182500003</v>
      </c>
      <c r="M694" s="1">
        <v>5</v>
      </c>
      <c r="N694" s="9">
        <f>DATE(YEAR(TblLocations[[#This Row],[ODK_DateOfSubmission]]),MONTH(TblLocations[[#This Row],[ODK_DateOfSubmission]]),DAY(TblLocations[[#This Row],[ODK_DateOfSubmission]]))</f>
        <v>44062</v>
      </c>
      <c r="O694" s="1" t="str">
        <f>_xlfn.CONCAT( YEAR(TblLocations[[#This Row],[ODK_DateOfSubmission]]), "-",TEXT( MONTH(TblLocations[[#This Row],[ODK_DateOfSubmission]]),"00"))</f>
        <v>2020-08</v>
      </c>
    </row>
    <row r="695" spans="1:15" x14ac:dyDescent="0.25">
      <c r="A695" s="1">
        <v>2301074</v>
      </c>
      <c r="C695" s="1">
        <v>31714</v>
      </c>
      <c r="D695" s="63">
        <v>44059.928679826386</v>
      </c>
      <c r="E695" s="54" t="s">
        <v>1151</v>
      </c>
      <c r="F695" s="56" t="s">
        <v>92</v>
      </c>
      <c r="G695" s="56" t="s">
        <v>165</v>
      </c>
      <c r="H695" s="56" t="s">
        <v>751</v>
      </c>
      <c r="I695" s="56" t="s">
        <v>762</v>
      </c>
      <c r="J695" s="54" t="s">
        <v>763</v>
      </c>
      <c r="K695" s="1">
        <v>33.309053006500001</v>
      </c>
      <c r="L695" s="1">
        <v>44.150024809000001</v>
      </c>
      <c r="M695" s="1">
        <v>5</v>
      </c>
      <c r="N695" s="9">
        <f>DATE(YEAR(TblLocations[[#This Row],[ODK_DateOfSubmission]]),MONTH(TblLocations[[#This Row],[ODK_DateOfSubmission]]),DAY(TblLocations[[#This Row],[ODK_DateOfSubmission]]))</f>
        <v>44059</v>
      </c>
      <c r="O695" s="1" t="str">
        <f>_xlfn.CONCAT( YEAR(TblLocations[[#This Row],[ODK_DateOfSubmission]]), "-",TEXT( MONTH(TblLocations[[#This Row],[ODK_DateOfSubmission]]),"00"))</f>
        <v>2020-08</v>
      </c>
    </row>
    <row r="696" spans="1:15" x14ac:dyDescent="0.25">
      <c r="A696" s="1">
        <v>2301075</v>
      </c>
      <c r="C696" s="1">
        <v>31715</v>
      </c>
      <c r="D696" s="63">
        <v>44059.928652314811</v>
      </c>
      <c r="E696" s="54" t="s">
        <v>1151</v>
      </c>
      <c r="F696" s="56" t="s">
        <v>92</v>
      </c>
      <c r="G696" s="56" t="s">
        <v>165</v>
      </c>
      <c r="H696" s="56" t="s">
        <v>751</v>
      </c>
      <c r="I696" s="56" t="s">
        <v>764</v>
      </c>
      <c r="J696" s="54" t="s">
        <v>765</v>
      </c>
      <c r="K696" s="1">
        <v>33.309303502900001</v>
      </c>
      <c r="L696" s="1">
        <v>44.141111015900002</v>
      </c>
      <c r="M696" s="1">
        <v>6</v>
      </c>
      <c r="N696" s="9">
        <f>DATE(YEAR(TblLocations[[#This Row],[ODK_DateOfSubmission]]),MONTH(TblLocations[[#This Row],[ODK_DateOfSubmission]]),DAY(TblLocations[[#This Row],[ODK_DateOfSubmission]]))</f>
        <v>44059</v>
      </c>
      <c r="O696" s="1" t="str">
        <f>_xlfn.CONCAT( YEAR(TblLocations[[#This Row],[ODK_DateOfSubmission]]), "-",TEXT( MONTH(TblLocations[[#This Row],[ODK_DateOfSubmission]]),"00"))</f>
        <v>2020-08</v>
      </c>
    </row>
    <row r="697" spans="1:15" x14ac:dyDescent="0.25">
      <c r="A697" s="1">
        <v>2302008</v>
      </c>
      <c r="C697" s="1">
        <v>23729</v>
      </c>
      <c r="D697" s="63">
        <v>44040.540998263888</v>
      </c>
      <c r="E697" s="54" t="s">
        <v>1151</v>
      </c>
      <c r="F697" s="56" t="s">
        <v>92</v>
      </c>
      <c r="G697" s="56" t="s">
        <v>164</v>
      </c>
      <c r="H697" s="56" t="s">
        <v>766</v>
      </c>
      <c r="I697" s="56" t="s">
        <v>767</v>
      </c>
      <c r="J697" s="54" t="s">
        <v>768</v>
      </c>
      <c r="K697" s="1">
        <v>33.384730182299997</v>
      </c>
      <c r="L697" s="1">
        <v>44.383448081399997</v>
      </c>
      <c r="M697" s="1">
        <v>3</v>
      </c>
      <c r="N697" s="9">
        <f>DATE(YEAR(TblLocations[[#This Row],[ODK_DateOfSubmission]]),MONTH(TblLocations[[#This Row],[ODK_DateOfSubmission]]),DAY(TblLocations[[#This Row],[ODK_DateOfSubmission]]))</f>
        <v>44040</v>
      </c>
      <c r="O697" s="1" t="str">
        <f>_xlfn.CONCAT( YEAR(TblLocations[[#This Row],[ODK_DateOfSubmission]]), "-",TEXT( MONTH(TblLocations[[#This Row],[ODK_DateOfSubmission]]),"00"))</f>
        <v>2020-07</v>
      </c>
    </row>
    <row r="698" spans="1:15" x14ac:dyDescent="0.25">
      <c r="A698" s="1">
        <v>2302017</v>
      </c>
      <c r="C698" s="1">
        <v>22005</v>
      </c>
      <c r="D698" s="63">
        <v>44030.980571064814</v>
      </c>
      <c r="E698" s="54" t="s">
        <v>1151</v>
      </c>
      <c r="F698" s="56" t="s">
        <v>92</v>
      </c>
      <c r="G698" s="56" t="s">
        <v>164</v>
      </c>
      <c r="H698" s="56" t="s">
        <v>1274</v>
      </c>
      <c r="I698" s="56" t="s">
        <v>1275</v>
      </c>
      <c r="J698" s="54" t="s">
        <v>1276</v>
      </c>
      <c r="K698" s="1">
        <v>33.545127182900004</v>
      </c>
      <c r="L698" s="1">
        <v>44.390142752700001</v>
      </c>
      <c r="M698" s="1">
        <v>1</v>
      </c>
      <c r="N698" s="9">
        <f>DATE(YEAR(TblLocations[[#This Row],[ODK_DateOfSubmission]]),MONTH(TblLocations[[#This Row],[ODK_DateOfSubmission]]),DAY(TblLocations[[#This Row],[ODK_DateOfSubmission]]))</f>
        <v>44030</v>
      </c>
      <c r="O698" s="1" t="str">
        <f>_xlfn.CONCAT( YEAR(TblLocations[[#This Row],[ODK_DateOfSubmission]]), "-",TEXT( MONTH(TblLocations[[#This Row],[ODK_DateOfSubmission]]),"00"))</f>
        <v>2020-07</v>
      </c>
    </row>
    <row r="699" spans="1:15" x14ac:dyDescent="0.25">
      <c r="A699" s="1">
        <v>2302044</v>
      </c>
      <c r="C699" s="1">
        <v>23999</v>
      </c>
      <c r="D699" s="63">
        <v>44040.541030474538</v>
      </c>
      <c r="E699" s="54" t="s">
        <v>1151</v>
      </c>
      <c r="F699" s="56" t="s">
        <v>92</v>
      </c>
      <c r="G699" s="56" t="s">
        <v>164</v>
      </c>
      <c r="H699" s="56" t="s">
        <v>766</v>
      </c>
      <c r="I699" s="56" t="s">
        <v>774</v>
      </c>
      <c r="J699" s="54" t="s">
        <v>775</v>
      </c>
      <c r="K699" s="1">
        <v>33.378767863</v>
      </c>
      <c r="L699" s="1">
        <v>44.390372643799999</v>
      </c>
      <c r="M699" s="1">
        <v>2</v>
      </c>
      <c r="N699" s="9">
        <f>DATE(YEAR(TblLocations[[#This Row],[ODK_DateOfSubmission]]),MONTH(TblLocations[[#This Row],[ODK_DateOfSubmission]]),DAY(TblLocations[[#This Row],[ODK_DateOfSubmission]]))</f>
        <v>44040</v>
      </c>
      <c r="O699" s="1" t="str">
        <f>_xlfn.CONCAT( YEAR(TblLocations[[#This Row],[ODK_DateOfSubmission]]), "-",TEXT( MONTH(TblLocations[[#This Row],[ODK_DateOfSubmission]]),"00"))</f>
        <v>2020-07</v>
      </c>
    </row>
    <row r="700" spans="1:15" x14ac:dyDescent="0.25">
      <c r="A700" s="1">
        <v>2302049</v>
      </c>
      <c r="C700" s="1">
        <v>24176</v>
      </c>
      <c r="D700" s="63">
        <v>44038.668017743053</v>
      </c>
      <c r="E700" s="54" t="s">
        <v>1151</v>
      </c>
      <c r="F700" s="56" t="s">
        <v>92</v>
      </c>
      <c r="G700" s="56" t="s">
        <v>164</v>
      </c>
      <c r="H700" s="56" t="s">
        <v>766</v>
      </c>
      <c r="I700" s="56" t="s">
        <v>776</v>
      </c>
      <c r="J700" s="54" t="s">
        <v>777</v>
      </c>
      <c r="K700" s="1">
        <v>33.398022281199999</v>
      </c>
      <c r="L700" s="1">
        <v>44.353749895699998</v>
      </c>
      <c r="M700" s="1">
        <v>2</v>
      </c>
      <c r="N700" s="9">
        <f>DATE(YEAR(TblLocations[[#This Row],[ODK_DateOfSubmission]]),MONTH(TblLocations[[#This Row],[ODK_DateOfSubmission]]),DAY(TblLocations[[#This Row],[ODK_DateOfSubmission]]))</f>
        <v>44038</v>
      </c>
      <c r="O700" s="1" t="str">
        <f>_xlfn.CONCAT( YEAR(TblLocations[[#This Row],[ODK_DateOfSubmission]]), "-",TEXT( MONTH(TblLocations[[#This Row],[ODK_DateOfSubmission]]),"00"))</f>
        <v>2020-07</v>
      </c>
    </row>
    <row r="701" spans="1:15" x14ac:dyDescent="0.25">
      <c r="A701" s="1">
        <v>2302054</v>
      </c>
      <c r="C701" s="1">
        <v>23978</v>
      </c>
      <c r="D701" s="63">
        <v>44040.547873923613</v>
      </c>
      <c r="E701" s="54" t="s">
        <v>1151</v>
      </c>
      <c r="F701" s="56" t="s">
        <v>92</v>
      </c>
      <c r="G701" s="56" t="s">
        <v>164</v>
      </c>
      <c r="H701" s="56" t="s">
        <v>766</v>
      </c>
      <c r="I701" s="56" t="s">
        <v>778</v>
      </c>
      <c r="J701" s="54" t="s">
        <v>779</v>
      </c>
      <c r="K701" s="1">
        <v>33.415615666699999</v>
      </c>
      <c r="L701" s="1">
        <v>44.389566755899999</v>
      </c>
      <c r="M701" s="1">
        <v>3</v>
      </c>
      <c r="N701" s="9">
        <f>DATE(YEAR(TblLocations[[#This Row],[ODK_DateOfSubmission]]),MONTH(TblLocations[[#This Row],[ODK_DateOfSubmission]]),DAY(TblLocations[[#This Row],[ODK_DateOfSubmission]]))</f>
        <v>44040</v>
      </c>
      <c r="O701" s="1" t="str">
        <f>_xlfn.CONCAT( YEAR(TblLocations[[#This Row],[ODK_DateOfSubmission]]), "-",TEXT( MONTH(TblLocations[[#This Row],[ODK_DateOfSubmission]]),"00"))</f>
        <v>2020-07</v>
      </c>
    </row>
    <row r="702" spans="1:15" x14ac:dyDescent="0.25">
      <c r="A702" s="1">
        <v>2302056</v>
      </c>
      <c r="C702" s="1">
        <v>24440</v>
      </c>
      <c r="D702" s="63">
        <v>44040.547858530095</v>
      </c>
      <c r="E702" s="54" t="s">
        <v>1151</v>
      </c>
      <c r="F702" s="56" t="s">
        <v>92</v>
      </c>
      <c r="G702" s="56" t="s">
        <v>164</v>
      </c>
      <c r="H702" s="56" t="s">
        <v>766</v>
      </c>
      <c r="I702" s="56" t="s">
        <v>780</v>
      </c>
      <c r="J702" s="54" t="s">
        <v>781</v>
      </c>
      <c r="K702" s="1">
        <v>33.422279183599997</v>
      </c>
      <c r="L702" s="1">
        <v>44.4146510498</v>
      </c>
      <c r="M702" s="1">
        <v>4</v>
      </c>
      <c r="N702" s="9">
        <f>DATE(YEAR(TblLocations[[#This Row],[ODK_DateOfSubmission]]),MONTH(TblLocations[[#This Row],[ODK_DateOfSubmission]]),DAY(TblLocations[[#This Row],[ODK_DateOfSubmission]]))</f>
        <v>44040</v>
      </c>
      <c r="O702" s="1" t="str">
        <f>_xlfn.CONCAT( YEAR(TblLocations[[#This Row],[ODK_DateOfSubmission]]), "-",TEXT( MONTH(TblLocations[[#This Row],[ODK_DateOfSubmission]]),"00"))</f>
        <v>2020-07</v>
      </c>
    </row>
    <row r="703" spans="1:15" x14ac:dyDescent="0.25">
      <c r="A703" s="1">
        <v>2302057</v>
      </c>
      <c r="C703" s="1">
        <v>24441</v>
      </c>
      <c r="D703" s="63">
        <v>44040.547835914353</v>
      </c>
      <c r="E703" s="54" t="s">
        <v>1151</v>
      </c>
      <c r="F703" s="56" t="s">
        <v>92</v>
      </c>
      <c r="G703" s="56" t="s">
        <v>164</v>
      </c>
      <c r="H703" s="56" t="s">
        <v>766</v>
      </c>
      <c r="I703" s="56" t="s">
        <v>782</v>
      </c>
      <c r="J703" s="54" t="s">
        <v>783</v>
      </c>
      <c r="K703" s="1">
        <v>33.409143526199998</v>
      </c>
      <c r="L703" s="1">
        <v>44.388093304900003</v>
      </c>
      <c r="M703" s="1">
        <v>3</v>
      </c>
      <c r="N703" s="9">
        <f>DATE(YEAR(TblLocations[[#This Row],[ODK_DateOfSubmission]]),MONTH(TblLocations[[#This Row],[ODK_DateOfSubmission]]),DAY(TblLocations[[#This Row],[ODK_DateOfSubmission]]))</f>
        <v>44040</v>
      </c>
      <c r="O703" s="1" t="str">
        <f>_xlfn.CONCAT( YEAR(TblLocations[[#This Row],[ODK_DateOfSubmission]]), "-",TEXT( MONTH(TblLocations[[#This Row],[ODK_DateOfSubmission]]),"00"))</f>
        <v>2020-07</v>
      </c>
    </row>
    <row r="704" spans="1:15" x14ac:dyDescent="0.25">
      <c r="A704" s="1">
        <v>2302060</v>
      </c>
      <c r="C704" s="1">
        <v>24450</v>
      </c>
      <c r="D704" s="63">
        <v>44039.845049270836</v>
      </c>
      <c r="E704" s="54" t="s">
        <v>1151</v>
      </c>
      <c r="F704" s="56" t="s">
        <v>92</v>
      </c>
      <c r="G704" s="56" t="s">
        <v>164</v>
      </c>
      <c r="H704" s="56" t="s">
        <v>766</v>
      </c>
      <c r="I704" s="56" t="s">
        <v>784</v>
      </c>
      <c r="J704" s="54" t="s">
        <v>785</v>
      </c>
      <c r="K704" s="1">
        <v>33.425729114299997</v>
      </c>
      <c r="L704" s="1">
        <v>44.396332227800002</v>
      </c>
      <c r="M704" s="1">
        <v>4</v>
      </c>
      <c r="N704" s="9">
        <f>DATE(YEAR(TblLocations[[#This Row],[ODK_DateOfSubmission]]),MONTH(TblLocations[[#This Row],[ODK_DateOfSubmission]]),DAY(TblLocations[[#This Row],[ODK_DateOfSubmission]]))</f>
        <v>44039</v>
      </c>
      <c r="O704" s="1" t="str">
        <f>_xlfn.CONCAT( YEAR(TblLocations[[#This Row],[ODK_DateOfSubmission]]), "-",TEXT( MONTH(TblLocations[[#This Row],[ODK_DateOfSubmission]]),"00"))</f>
        <v>2020-07</v>
      </c>
    </row>
    <row r="705" spans="1:15" x14ac:dyDescent="0.25">
      <c r="A705" s="1">
        <v>2302063</v>
      </c>
      <c r="C705" s="1">
        <v>24002</v>
      </c>
      <c r="D705" s="63">
        <v>44025.90023402778</v>
      </c>
      <c r="E705" s="54" t="s">
        <v>1151</v>
      </c>
      <c r="F705" s="56" t="s">
        <v>92</v>
      </c>
      <c r="G705" s="56" t="s">
        <v>164</v>
      </c>
      <c r="H705" s="56" t="s">
        <v>766</v>
      </c>
      <c r="I705" s="56" t="s">
        <v>788</v>
      </c>
      <c r="J705" s="54" t="s">
        <v>789</v>
      </c>
      <c r="K705" s="1">
        <v>33.372837986900002</v>
      </c>
      <c r="L705" s="1">
        <v>44.374540080700001</v>
      </c>
      <c r="M705" s="1">
        <v>6</v>
      </c>
      <c r="N705" s="9">
        <f>DATE(YEAR(TblLocations[[#This Row],[ODK_DateOfSubmission]]),MONTH(TblLocations[[#This Row],[ODK_DateOfSubmission]]),DAY(TblLocations[[#This Row],[ODK_DateOfSubmission]]))</f>
        <v>44025</v>
      </c>
      <c r="O705" s="1" t="str">
        <f>_xlfn.CONCAT( YEAR(TblLocations[[#This Row],[ODK_DateOfSubmission]]), "-",TEXT( MONTH(TblLocations[[#This Row],[ODK_DateOfSubmission]]),"00"))</f>
        <v>2020-07</v>
      </c>
    </row>
    <row r="706" spans="1:15" x14ac:dyDescent="0.25">
      <c r="A706" s="1">
        <v>2302064</v>
      </c>
      <c r="C706" s="1">
        <v>23987</v>
      </c>
      <c r="D706" s="63">
        <v>44025.900271446757</v>
      </c>
      <c r="E706" s="54" t="s">
        <v>1151</v>
      </c>
      <c r="F706" s="56" t="s">
        <v>92</v>
      </c>
      <c r="G706" s="56" t="s">
        <v>164</v>
      </c>
      <c r="H706" s="56" t="s">
        <v>766</v>
      </c>
      <c r="I706" s="56" t="s">
        <v>790</v>
      </c>
      <c r="J706" s="54" t="s">
        <v>791</v>
      </c>
      <c r="K706" s="1">
        <v>33.380460414300003</v>
      </c>
      <c r="L706" s="1">
        <v>44.366404685799999</v>
      </c>
      <c r="M706" s="1">
        <v>15</v>
      </c>
      <c r="N706" s="9">
        <f>DATE(YEAR(TblLocations[[#This Row],[ODK_DateOfSubmission]]),MONTH(TblLocations[[#This Row],[ODK_DateOfSubmission]]),DAY(TblLocations[[#This Row],[ODK_DateOfSubmission]]))</f>
        <v>44025</v>
      </c>
      <c r="O706" s="1" t="str">
        <f>_xlfn.CONCAT( YEAR(TblLocations[[#This Row],[ODK_DateOfSubmission]]), "-",TEXT( MONTH(TblLocations[[#This Row],[ODK_DateOfSubmission]]),"00"))</f>
        <v>2020-07</v>
      </c>
    </row>
    <row r="707" spans="1:15" x14ac:dyDescent="0.25">
      <c r="A707" s="1">
        <v>2302077</v>
      </c>
      <c r="C707" s="1">
        <v>25396</v>
      </c>
      <c r="D707" s="63">
        <v>44030.98050957176</v>
      </c>
      <c r="E707" s="54" t="s">
        <v>1151</v>
      </c>
      <c r="F707" s="56" t="s">
        <v>92</v>
      </c>
      <c r="G707" s="56" t="s">
        <v>164</v>
      </c>
      <c r="H707" s="56" t="s">
        <v>766</v>
      </c>
      <c r="I707" s="56" t="s">
        <v>1277</v>
      </c>
      <c r="J707" s="54" t="s">
        <v>1278</v>
      </c>
      <c r="K707" s="1">
        <v>33.439286322100003</v>
      </c>
      <c r="L707" s="1">
        <v>44.3917032158</v>
      </c>
      <c r="M707" s="1">
        <v>2</v>
      </c>
      <c r="N707" s="9">
        <f>DATE(YEAR(TblLocations[[#This Row],[ODK_DateOfSubmission]]),MONTH(TblLocations[[#This Row],[ODK_DateOfSubmission]]),DAY(TblLocations[[#This Row],[ODK_DateOfSubmission]]))</f>
        <v>44030</v>
      </c>
      <c r="O707" s="1" t="str">
        <f>_xlfn.CONCAT( YEAR(TblLocations[[#This Row],[ODK_DateOfSubmission]]), "-",TEXT( MONTH(TblLocations[[#This Row],[ODK_DateOfSubmission]]),"00"))</f>
        <v>2020-07</v>
      </c>
    </row>
    <row r="708" spans="1:15" x14ac:dyDescent="0.25">
      <c r="A708" s="1">
        <v>2302083</v>
      </c>
      <c r="C708" s="1">
        <v>22777</v>
      </c>
      <c r="D708" s="63">
        <v>44038.667974155091</v>
      </c>
      <c r="E708" s="54" t="s">
        <v>1151</v>
      </c>
      <c r="F708" s="56" t="s">
        <v>92</v>
      </c>
      <c r="G708" s="56" t="s">
        <v>164</v>
      </c>
      <c r="H708" s="56" t="s">
        <v>766</v>
      </c>
      <c r="I708" s="56" t="s">
        <v>796</v>
      </c>
      <c r="J708" s="54" t="s">
        <v>797</v>
      </c>
      <c r="K708" s="1">
        <v>33.405383388499999</v>
      </c>
      <c r="L708" s="1">
        <v>44.359334803400003</v>
      </c>
      <c r="M708" s="1">
        <v>4</v>
      </c>
      <c r="N708" s="9">
        <f>DATE(YEAR(TblLocations[[#This Row],[ODK_DateOfSubmission]]),MONTH(TblLocations[[#This Row],[ODK_DateOfSubmission]]),DAY(TblLocations[[#This Row],[ODK_DateOfSubmission]]))</f>
        <v>44038</v>
      </c>
      <c r="O708" s="1" t="str">
        <f>_xlfn.CONCAT( YEAR(TblLocations[[#This Row],[ODK_DateOfSubmission]]), "-",TEXT( MONTH(TblLocations[[#This Row],[ODK_DateOfSubmission]]),"00"))</f>
        <v>2020-07</v>
      </c>
    </row>
    <row r="709" spans="1:15" x14ac:dyDescent="0.25">
      <c r="A709" s="1">
        <v>2302088</v>
      </c>
      <c r="C709" s="1">
        <v>22874</v>
      </c>
      <c r="D709" s="63">
        <v>44038.667995682874</v>
      </c>
      <c r="E709" s="54" t="s">
        <v>1151</v>
      </c>
      <c r="F709" s="56" t="s">
        <v>92</v>
      </c>
      <c r="G709" s="56" t="s">
        <v>164</v>
      </c>
      <c r="H709" s="56" t="s">
        <v>766</v>
      </c>
      <c r="I709" s="56" t="s">
        <v>798</v>
      </c>
      <c r="J709" s="54" t="s">
        <v>799</v>
      </c>
      <c r="K709" s="1">
        <v>33.410444766300003</v>
      </c>
      <c r="L709" s="1">
        <v>44.348084185300003</v>
      </c>
      <c r="M709" s="1">
        <v>3</v>
      </c>
      <c r="N709" s="9">
        <f>DATE(YEAR(TblLocations[[#This Row],[ODK_DateOfSubmission]]),MONTH(TblLocations[[#This Row],[ODK_DateOfSubmission]]),DAY(TblLocations[[#This Row],[ODK_DateOfSubmission]]))</f>
        <v>44038</v>
      </c>
      <c r="O709" s="1" t="str">
        <f>_xlfn.CONCAT( YEAR(TblLocations[[#This Row],[ODK_DateOfSubmission]]), "-",TEXT( MONTH(TblLocations[[#This Row],[ODK_DateOfSubmission]]),"00"))</f>
        <v>2020-07</v>
      </c>
    </row>
    <row r="710" spans="1:15" x14ac:dyDescent="0.25">
      <c r="A710" s="1">
        <v>2302093</v>
      </c>
      <c r="C710" s="1">
        <v>7646</v>
      </c>
      <c r="D710" s="63">
        <v>44039.821823842591</v>
      </c>
      <c r="E710" s="54" t="s">
        <v>1151</v>
      </c>
      <c r="F710" s="56" t="s">
        <v>92</v>
      </c>
      <c r="G710" s="56" t="s">
        <v>164</v>
      </c>
      <c r="H710" s="56" t="s">
        <v>766</v>
      </c>
      <c r="I710" s="56" t="s">
        <v>800</v>
      </c>
      <c r="J710" s="54" t="s">
        <v>801</v>
      </c>
      <c r="K710" s="1">
        <v>33.430463570599997</v>
      </c>
      <c r="L710" s="1">
        <v>44.428639737700003</v>
      </c>
      <c r="M710" s="1">
        <v>2</v>
      </c>
      <c r="N710" s="9">
        <f>DATE(YEAR(TblLocations[[#This Row],[ODK_DateOfSubmission]]),MONTH(TblLocations[[#This Row],[ODK_DateOfSubmission]]),DAY(TblLocations[[#This Row],[ODK_DateOfSubmission]]))</f>
        <v>44039</v>
      </c>
      <c r="O710" s="1" t="str">
        <f>_xlfn.CONCAT( YEAR(TblLocations[[#This Row],[ODK_DateOfSubmission]]), "-",TEXT( MONTH(TblLocations[[#This Row],[ODK_DateOfSubmission]]),"00"))</f>
        <v>2020-07</v>
      </c>
    </row>
    <row r="711" spans="1:15" x14ac:dyDescent="0.25">
      <c r="A711" s="1">
        <v>2302098</v>
      </c>
      <c r="C711" s="1">
        <v>24001</v>
      </c>
      <c r="D711" s="63">
        <v>44036.913236192129</v>
      </c>
      <c r="E711" s="54" t="s">
        <v>1151</v>
      </c>
      <c r="F711" s="56" t="s">
        <v>92</v>
      </c>
      <c r="G711" s="56" t="s">
        <v>164</v>
      </c>
      <c r="H711" s="56" t="s">
        <v>766</v>
      </c>
      <c r="I711" s="56" t="s">
        <v>802</v>
      </c>
      <c r="J711" s="54" t="s">
        <v>803</v>
      </c>
      <c r="K711" s="1">
        <v>33.392728171999998</v>
      </c>
      <c r="L711" s="1">
        <v>44.379582991299998</v>
      </c>
      <c r="M711" s="1">
        <v>3</v>
      </c>
      <c r="N711" s="9">
        <f>DATE(YEAR(TblLocations[[#This Row],[ODK_DateOfSubmission]]),MONTH(TblLocations[[#This Row],[ODK_DateOfSubmission]]),DAY(TblLocations[[#This Row],[ODK_DateOfSubmission]]))</f>
        <v>44036</v>
      </c>
      <c r="O711" s="1" t="str">
        <f>_xlfn.CONCAT( YEAR(TblLocations[[#This Row],[ODK_DateOfSubmission]]), "-",TEXT( MONTH(TblLocations[[#This Row],[ODK_DateOfSubmission]]),"00"))</f>
        <v>2020-07</v>
      </c>
    </row>
    <row r="712" spans="1:15" x14ac:dyDescent="0.25">
      <c r="A712" s="1">
        <v>2302099</v>
      </c>
      <c r="C712" s="1">
        <v>22538</v>
      </c>
      <c r="D712" s="63">
        <v>44036.91320894676</v>
      </c>
      <c r="E712" s="54" t="s">
        <v>1151</v>
      </c>
      <c r="F712" s="56" t="s">
        <v>92</v>
      </c>
      <c r="G712" s="56" t="s">
        <v>164</v>
      </c>
      <c r="H712" s="56" t="s">
        <v>766</v>
      </c>
      <c r="I712" s="56" t="s">
        <v>804</v>
      </c>
      <c r="J712" s="54" t="s">
        <v>805</v>
      </c>
      <c r="K712" s="1">
        <v>33.405676677400002</v>
      </c>
      <c r="L712" s="1">
        <v>44.365907380599999</v>
      </c>
      <c r="M712" s="1">
        <v>6</v>
      </c>
      <c r="N712" s="9">
        <f>DATE(YEAR(TblLocations[[#This Row],[ODK_DateOfSubmission]]),MONTH(TblLocations[[#This Row],[ODK_DateOfSubmission]]),DAY(TblLocations[[#This Row],[ODK_DateOfSubmission]]))</f>
        <v>44036</v>
      </c>
      <c r="O712" s="1" t="str">
        <f>_xlfn.CONCAT( YEAR(TblLocations[[#This Row],[ODK_DateOfSubmission]]), "-",TEXT( MONTH(TblLocations[[#This Row],[ODK_DateOfSubmission]]),"00"))</f>
        <v>2020-07</v>
      </c>
    </row>
    <row r="713" spans="1:15" x14ac:dyDescent="0.25">
      <c r="A713" s="1">
        <v>2302113</v>
      </c>
      <c r="C713" s="1">
        <v>27254</v>
      </c>
      <c r="D713" s="63">
        <v>44038.960932175927</v>
      </c>
      <c r="E713" s="54" t="s">
        <v>1151</v>
      </c>
      <c r="F713" s="56" t="s">
        <v>92</v>
      </c>
      <c r="G713" s="56" t="s">
        <v>164</v>
      </c>
      <c r="H713" s="56" t="s">
        <v>766</v>
      </c>
      <c r="I713" s="56" t="s">
        <v>806</v>
      </c>
      <c r="J713" s="54" t="s">
        <v>807</v>
      </c>
      <c r="K713" s="1">
        <v>33.397416731699998</v>
      </c>
      <c r="L713" s="1">
        <v>44.380082256500003</v>
      </c>
      <c r="M713" s="1">
        <v>4</v>
      </c>
      <c r="N713" s="9">
        <f>DATE(YEAR(TblLocations[[#This Row],[ODK_DateOfSubmission]]),MONTH(TblLocations[[#This Row],[ODK_DateOfSubmission]]),DAY(TblLocations[[#This Row],[ODK_DateOfSubmission]]))</f>
        <v>44038</v>
      </c>
      <c r="O713" s="1" t="str">
        <f>_xlfn.CONCAT( YEAR(TblLocations[[#This Row],[ODK_DateOfSubmission]]), "-",TEXT( MONTH(TblLocations[[#This Row],[ODK_DateOfSubmission]]),"00"))</f>
        <v>2020-07</v>
      </c>
    </row>
    <row r="714" spans="1:15" x14ac:dyDescent="0.25">
      <c r="A714" s="1">
        <v>2302114</v>
      </c>
      <c r="C714" s="1">
        <v>27255</v>
      </c>
      <c r="D714" s="63">
        <v>44039.68262172454</v>
      </c>
      <c r="E714" s="54" t="s">
        <v>1151</v>
      </c>
      <c r="F714" s="56" t="s">
        <v>92</v>
      </c>
      <c r="G714" s="56" t="s">
        <v>164</v>
      </c>
      <c r="H714" s="56" t="s">
        <v>766</v>
      </c>
      <c r="I714" s="56" t="s">
        <v>808</v>
      </c>
      <c r="J714" s="54" t="s">
        <v>809</v>
      </c>
      <c r="K714" s="1">
        <v>33.4011153179</v>
      </c>
      <c r="L714" s="1">
        <v>44.351246144999998</v>
      </c>
      <c r="M714" s="1">
        <v>2</v>
      </c>
      <c r="N714" s="9">
        <f>DATE(YEAR(TblLocations[[#This Row],[ODK_DateOfSubmission]]),MONTH(TblLocations[[#This Row],[ODK_DateOfSubmission]]),DAY(TblLocations[[#This Row],[ODK_DateOfSubmission]]))</f>
        <v>44039</v>
      </c>
      <c r="O714" s="1" t="str">
        <f>_xlfn.CONCAT( YEAR(TblLocations[[#This Row],[ODK_DateOfSubmission]]), "-",TEXT( MONTH(TblLocations[[#This Row],[ODK_DateOfSubmission]]),"00"))</f>
        <v>2020-07</v>
      </c>
    </row>
    <row r="715" spans="1:15" x14ac:dyDescent="0.25">
      <c r="A715" s="1">
        <v>2302115</v>
      </c>
      <c r="C715" s="1">
        <v>27256</v>
      </c>
      <c r="D715" s="63">
        <v>44039.682593715275</v>
      </c>
      <c r="E715" s="54" t="s">
        <v>1151</v>
      </c>
      <c r="F715" s="56" t="s">
        <v>92</v>
      </c>
      <c r="G715" s="56" t="s">
        <v>164</v>
      </c>
      <c r="H715" s="56" t="s">
        <v>766</v>
      </c>
      <c r="I715" s="56" t="s">
        <v>810</v>
      </c>
      <c r="J715" s="54" t="s">
        <v>811</v>
      </c>
      <c r="K715" s="1">
        <v>33.402868917399999</v>
      </c>
      <c r="L715" s="1">
        <v>44.3419580869</v>
      </c>
      <c r="M715" s="1">
        <v>2</v>
      </c>
      <c r="N715" s="9">
        <f>DATE(YEAR(TblLocations[[#This Row],[ODK_DateOfSubmission]]),MONTH(TblLocations[[#This Row],[ODK_DateOfSubmission]]),DAY(TblLocations[[#This Row],[ODK_DateOfSubmission]]))</f>
        <v>44039</v>
      </c>
      <c r="O715" s="1" t="str">
        <f>_xlfn.CONCAT( YEAR(TblLocations[[#This Row],[ODK_DateOfSubmission]]), "-",TEXT( MONTH(TblLocations[[#This Row],[ODK_DateOfSubmission]]),"00"))</f>
        <v>2020-07</v>
      </c>
    </row>
    <row r="716" spans="1:15" x14ac:dyDescent="0.25">
      <c r="A716" s="1">
        <v>2305002</v>
      </c>
      <c r="C716" s="1">
        <v>24735</v>
      </c>
      <c r="D716" s="63">
        <v>44037.688511608794</v>
      </c>
      <c r="E716" s="54" t="s">
        <v>1151</v>
      </c>
      <c r="F716" s="56" t="s">
        <v>92</v>
      </c>
      <c r="G716" s="56" t="s">
        <v>168</v>
      </c>
      <c r="H716" s="56" t="s">
        <v>825</v>
      </c>
      <c r="I716" s="56" t="s">
        <v>826</v>
      </c>
      <c r="J716" s="54" t="s">
        <v>827</v>
      </c>
      <c r="K716" s="1">
        <v>33.366565715599997</v>
      </c>
      <c r="L716" s="1">
        <v>44.413187647100003</v>
      </c>
      <c r="M716" s="1">
        <v>4</v>
      </c>
      <c r="N716" s="9">
        <f>DATE(YEAR(TblLocations[[#This Row],[ODK_DateOfSubmission]]),MONTH(TblLocations[[#This Row],[ODK_DateOfSubmission]]),DAY(TblLocations[[#This Row],[ODK_DateOfSubmission]]))</f>
        <v>44037</v>
      </c>
      <c r="O716" s="1" t="str">
        <f>_xlfn.CONCAT( YEAR(TblLocations[[#This Row],[ODK_DateOfSubmission]]), "-",TEXT( MONTH(TblLocations[[#This Row],[ODK_DateOfSubmission]]),"00"))</f>
        <v>2020-07</v>
      </c>
    </row>
    <row r="717" spans="1:15" x14ac:dyDescent="0.25">
      <c r="A717" s="1">
        <v>2305123</v>
      </c>
      <c r="C717" s="1">
        <v>22816</v>
      </c>
      <c r="D717" s="63">
        <v>44056.67332858796</v>
      </c>
      <c r="E717" s="54" t="s">
        <v>1151</v>
      </c>
      <c r="F717" s="56" t="s">
        <v>92</v>
      </c>
      <c r="G717" s="56" t="s">
        <v>168</v>
      </c>
      <c r="H717" s="56" t="s">
        <v>825</v>
      </c>
      <c r="I717" s="56" t="s">
        <v>837</v>
      </c>
      <c r="J717" s="54" t="s">
        <v>838</v>
      </c>
      <c r="K717" s="1">
        <v>33.356451053999997</v>
      </c>
      <c r="L717" s="1">
        <v>44.425188202199998</v>
      </c>
      <c r="M717" s="1">
        <v>3</v>
      </c>
      <c r="N717" s="9">
        <f>DATE(YEAR(TblLocations[[#This Row],[ODK_DateOfSubmission]]),MONTH(TblLocations[[#This Row],[ODK_DateOfSubmission]]),DAY(TblLocations[[#This Row],[ODK_DateOfSubmission]]))</f>
        <v>44056</v>
      </c>
      <c r="O717" s="1" t="str">
        <f>_xlfn.CONCAT( YEAR(TblLocations[[#This Row],[ODK_DateOfSubmission]]), "-",TEXT( MONTH(TblLocations[[#This Row],[ODK_DateOfSubmission]]),"00"))</f>
        <v>2020-08</v>
      </c>
    </row>
    <row r="718" spans="1:15" x14ac:dyDescent="0.25">
      <c r="A718" s="1">
        <v>2306092</v>
      </c>
      <c r="C718" s="1">
        <v>27312</v>
      </c>
      <c r="D718" s="63">
        <v>44028.561883564813</v>
      </c>
      <c r="E718" s="54" t="s">
        <v>1151</v>
      </c>
      <c r="F718" s="56" t="s">
        <v>92</v>
      </c>
      <c r="G718" s="56" t="s">
        <v>167</v>
      </c>
      <c r="H718" s="56" t="s">
        <v>839</v>
      </c>
      <c r="I718" s="56" t="s">
        <v>842</v>
      </c>
      <c r="J718" s="54" t="s">
        <v>843</v>
      </c>
      <c r="K718" s="1">
        <v>33.360768633299998</v>
      </c>
      <c r="L718" s="1">
        <v>44.297004145099997</v>
      </c>
      <c r="M718" s="1">
        <v>2</v>
      </c>
      <c r="N718" s="9">
        <f>DATE(YEAR(TblLocations[[#This Row],[ODK_DateOfSubmission]]),MONTH(TblLocations[[#This Row],[ODK_DateOfSubmission]]),DAY(TblLocations[[#This Row],[ODK_DateOfSubmission]]))</f>
        <v>44028</v>
      </c>
      <c r="O718" s="1" t="str">
        <f>_xlfn.CONCAT( YEAR(TblLocations[[#This Row],[ODK_DateOfSubmission]]), "-",TEXT( MONTH(TblLocations[[#This Row],[ODK_DateOfSubmission]]),"00"))</f>
        <v>2020-07</v>
      </c>
    </row>
    <row r="719" spans="1:15" x14ac:dyDescent="0.25">
      <c r="A719" s="1">
        <v>2306094</v>
      </c>
      <c r="C719" s="1">
        <v>27314</v>
      </c>
      <c r="D719" s="63">
        <v>44028.603734571756</v>
      </c>
      <c r="E719" s="54" t="s">
        <v>1151</v>
      </c>
      <c r="F719" s="56" t="s">
        <v>92</v>
      </c>
      <c r="G719" s="56" t="s">
        <v>167</v>
      </c>
      <c r="H719" s="56" t="s">
        <v>839</v>
      </c>
      <c r="I719" s="56" t="s">
        <v>844</v>
      </c>
      <c r="J719" s="54" t="s">
        <v>845</v>
      </c>
      <c r="K719" s="1">
        <v>33.366286110899999</v>
      </c>
      <c r="L719" s="1">
        <v>44.289487164800001</v>
      </c>
      <c r="M719" s="1">
        <v>2</v>
      </c>
      <c r="N719" s="9">
        <f>DATE(YEAR(TblLocations[[#This Row],[ODK_DateOfSubmission]]),MONTH(TblLocations[[#This Row],[ODK_DateOfSubmission]]),DAY(TblLocations[[#This Row],[ODK_DateOfSubmission]]))</f>
        <v>44028</v>
      </c>
      <c r="O719" s="1" t="str">
        <f>_xlfn.CONCAT( YEAR(TblLocations[[#This Row],[ODK_DateOfSubmission]]), "-",TEXT( MONTH(TblLocations[[#This Row],[ODK_DateOfSubmission]]),"00"))</f>
        <v>2020-07</v>
      </c>
    </row>
    <row r="720" spans="1:15" x14ac:dyDescent="0.25">
      <c r="A720" s="1">
        <v>2306095</v>
      </c>
      <c r="C720" s="1">
        <v>27315</v>
      </c>
      <c r="D720" s="63">
        <v>44028.603774733798</v>
      </c>
      <c r="E720" s="54" t="s">
        <v>1151</v>
      </c>
      <c r="F720" s="56" t="s">
        <v>92</v>
      </c>
      <c r="G720" s="56" t="s">
        <v>167</v>
      </c>
      <c r="H720" s="56" t="s">
        <v>839</v>
      </c>
      <c r="I720" s="56" t="s">
        <v>846</v>
      </c>
      <c r="J720" s="54" t="s">
        <v>847</v>
      </c>
      <c r="K720" s="1">
        <v>33.375858367799999</v>
      </c>
      <c r="L720" s="1">
        <v>44.288195658500001</v>
      </c>
      <c r="M720" s="1">
        <v>3</v>
      </c>
      <c r="N720" s="9">
        <f>DATE(YEAR(TblLocations[[#This Row],[ODK_DateOfSubmission]]),MONTH(TblLocations[[#This Row],[ODK_DateOfSubmission]]),DAY(TblLocations[[#This Row],[ODK_DateOfSubmission]]))</f>
        <v>44028</v>
      </c>
      <c r="O720" s="1" t="str">
        <f>_xlfn.CONCAT( YEAR(TblLocations[[#This Row],[ODK_DateOfSubmission]]), "-",TEXT( MONTH(TblLocations[[#This Row],[ODK_DateOfSubmission]]),"00"))</f>
        <v>2020-07</v>
      </c>
    </row>
    <row r="721" spans="1:15" x14ac:dyDescent="0.25">
      <c r="A721" s="1">
        <v>2306096</v>
      </c>
      <c r="C721" s="1">
        <v>27316</v>
      </c>
      <c r="D721" s="63">
        <v>44028.603797141201</v>
      </c>
      <c r="E721" s="54" t="s">
        <v>1151</v>
      </c>
      <c r="F721" s="56" t="s">
        <v>92</v>
      </c>
      <c r="G721" s="56" t="s">
        <v>167</v>
      </c>
      <c r="H721" s="56" t="s">
        <v>839</v>
      </c>
      <c r="I721" s="56" t="s">
        <v>848</v>
      </c>
      <c r="J721" s="54" t="s">
        <v>849</v>
      </c>
      <c r="K721" s="1">
        <v>33.372277716299998</v>
      </c>
      <c r="L721" s="1">
        <v>44.279060972099998</v>
      </c>
      <c r="M721" s="1">
        <v>1</v>
      </c>
      <c r="N721" s="9">
        <f>DATE(YEAR(TblLocations[[#This Row],[ODK_DateOfSubmission]]),MONTH(TblLocations[[#This Row],[ODK_DateOfSubmission]]),DAY(TblLocations[[#This Row],[ODK_DateOfSubmission]]))</f>
        <v>44028</v>
      </c>
      <c r="O721" s="1" t="str">
        <f>_xlfn.CONCAT( YEAR(TblLocations[[#This Row],[ODK_DateOfSubmission]]), "-",TEXT( MONTH(TblLocations[[#This Row],[ODK_DateOfSubmission]]),"00"))</f>
        <v>2020-07</v>
      </c>
    </row>
    <row r="722" spans="1:15" x14ac:dyDescent="0.25">
      <c r="A722" s="1">
        <v>2306097</v>
      </c>
      <c r="C722" s="1">
        <v>27317</v>
      </c>
      <c r="D722" s="63">
        <v>44028.603834571761</v>
      </c>
      <c r="E722" s="54" t="s">
        <v>1151</v>
      </c>
      <c r="F722" s="56" t="s">
        <v>92</v>
      </c>
      <c r="G722" s="56" t="s">
        <v>167</v>
      </c>
      <c r="H722" s="56" t="s">
        <v>839</v>
      </c>
      <c r="I722" s="56" t="s">
        <v>850</v>
      </c>
      <c r="J722" s="54" t="s">
        <v>851</v>
      </c>
      <c r="K722" s="1">
        <v>33.367125978600001</v>
      </c>
      <c r="L722" s="1">
        <v>44.271078251200002</v>
      </c>
      <c r="M722" s="1">
        <v>1</v>
      </c>
      <c r="N722" s="9">
        <f>DATE(YEAR(TblLocations[[#This Row],[ODK_DateOfSubmission]]),MONTH(TblLocations[[#This Row],[ODK_DateOfSubmission]]),DAY(TblLocations[[#This Row],[ODK_DateOfSubmission]]))</f>
        <v>44028</v>
      </c>
      <c r="O722" s="1" t="str">
        <f>_xlfn.CONCAT( YEAR(TblLocations[[#This Row],[ODK_DateOfSubmission]]), "-",TEXT( MONTH(TblLocations[[#This Row],[ODK_DateOfSubmission]]),"00"))</f>
        <v>2020-07</v>
      </c>
    </row>
    <row r="723" spans="1:15" x14ac:dyDescent="0.25">
      <c r="A723" s="1">
        <v>2306098</v>
      </c>
      <c r="C723" s="1">
        <v>27318</v>
      </c>
      <c r="D723" s="63">
        <v>44028.620076701387</v>
      </c>
      <c r="E723" s="54" t="s">
        <v>1151</v>
      </c>
      <c r="F723" s="56" t="s">
        <v>92</v>
      </c>
      <c r="G723" s="56" t="s">
        <v>167</v>
      </c>
      <c r="H723" s="56" t="s">
        <v>839</v>
      </c>
      <c r="I723" s="56" t="s">
        <v>852</v>
      </c>
      <c r="J723" s="54" t="s">
        <v>853</v>
      </c>
      <c r="K723" s="1">
        <v>33.379033342500001</v>
      </c>
      <c r="L723" s="1">
        <v>44.285123055900002</v>
      </c>
      <c r="M723" s="1">
        <v>2</v>
      </c>
      <c r="N723" s="9">
        <f>DATE(YEAR(TblLocations[[#This Row],[ODK_DateOfSubmission]]),MONTH(TblLocations[[#This Row],[ODK_DateOfSubmission]]),DAY(TblLocations[[#This Row],[ODK_DateOfSubmission]]))</f>
        <v>44028</v>
      </c>
      <c r="O723" s="1" t="str">
        <f>_xlfn.CONCAT( YEAR(TblLocations[[#This Row],[ODK_DateOfSubmission]]), "-",TEXT( MONTH(TblLocations[[#This Row],[ODK_DateOfSubmission]]),"00"))</f>
        <v>2020-07</v>
      </c>
    </row>
    <row r="724" spans="1:15" x14ac:dyDescent="0.25">
      <c r="A724" s="1">
        <v>2306099</v>
      </c>
      <c r="C724" s="1">
        <v>27319</v>
      </c>
      <c r="D724" s="63">
        <v>44028.62019267361</v>
      </c>
      <c r="E724" s="54" t="s">
        <v>1151</v>
      </c>
      <c r="F724" s="56" t="s">
        <v>92</v>
      </c>
      <c r="G724" s="56" t="s">
        <v>167</v>
      </c>
      <c r="H724" s="56" t="s">
        <v>839</v>
      </c>
      <c r="I724" s="56" t="s">
        <v>854</v>
      </c>
      <c r="J724" s="54" t="s">
        <v>855</v>
      </c>
      <c r="K724" s="1">
        <v>33.363743210700001</v>
      </c>
      <c r="L724" s="1">
        <v>44.252254147499997</v>
      </c>
      <c r="M724" s="1">
        <v>1</v>
      </c>
      <c r="N724" s="9">
        <f>DATE(YEAR(TblLocations[[#This Row],[ODK_DateOfSubmission]]),MONTH(TblLocations[[#This Row],[ODK_DateOfSubmission]]),DAY(TblLocations[[#This Row],[ODK_DateOfSubmission]]))</f>
        <v>44028</v>
      </c>
      <c r="O724" s="1" t="str">
        <f>_xlfn.CONCAT( YEAR(TblLocations[[#This Row],[ODK_DateOfSubmission]]), "-",TEXT( MONTH(TblLocations[[#This Row],[ODK_DateOfSubmission]]),"00"))</f>
        <v>2020-07</v>
      </c>
    </row>
    <row r="725" spans="1:15" x14ac:dyDescent="0.25">
      <c r="A725" s="1">
        <v>2306100</v>
      </c>
      <c r="C725" s="1">
        <v>27320</v>
      </c>
      <c r="D725" s="63">
        <v>44028.620177280092</v>
      </c>
      <c r="E725" s="54" t="s">
        <v>1151</v>
      </c>
      <c r="F725" s="56" t="s">
        <v>92</v>
      </c>
      <c r="G725" s="56" t="s">
        <v>167</v>
      </c>
      <c r="H725" s="56" t="s">
        <v>839</v>
      </c>
      <c r="I725" s="56" t="s">
        <v>856</v>
      </c>
      <c r="J725" s="54" t="s">
        <v>857</v>
      </c>
      <c r="K725" s="1">
        <v>33.358245912800001</v>
      </c>
      <c r="L725" s="1">
        <v>44.294690211700001</v>
      </c>
      <c r="M725" s="1">
        <v>3</v>
      </c>
      <c r="N725" s="9">
        <f>DATE(YEAR(TblLocations[[#This Row],[ODK_DateOfSubmission]]),MONTH(TblLocations[[#This Row],[ODK_DateOfSubmission]]),DAY(TblLocations[[#This Row],[ODK_DateOfSubmission]]))</f>
        <v>44028</v>
      </c>
      <c r="O725" s="1" t="str">
        <f>_xlfn.CONCAT( YEAR(TblLocations[[#This Row],[ODK_DateOfSubmission]]), "-",TEXT( MONTH(TblLocations[[#This Row],[ODK_DateOfSubmission]]),"00"))</f>
        <v>2020-07</v>
      </c>
    </row>
    <row r="726" spans="1:15" x14ac:dyDescent="0.25">
      <c r="A726" s="1">
        <v>2307010</v>
      </c>
      <c r="C726" s="1">
        <v>25221</v>
      </c>
      <c r="D726" s="63">
        <v>44064.003551851849</v>
      </c>
      <c r="E726" s="54" t="s">
        <v>1151</v>
      </c>
      <c r="F726" s="56" t="s">
        <v>92</v>
      </c>
      <c r="G726" s="56" t="s">
        <v>166</v>
      </c>
      <c r="H726" s="56" t="s">
        <v>858</v>
      </c>
      <c r="I726" s="56" t="s">
        <v>861</v>
      </c>
      <c r="J726" s="54" t="s">
        <v>862</v>
      </c>
      <c r="K726" s="1">
        <v>33.275924218999997</v>
      </c>
      <c r="L726" s="1">
        <v>44.276316133000002</v>
      </c>
      <c r="M726" s="1">
        <v>4</v>
      </c>
      <c r="N726" s="9">
        <f>DATE(YEAR(TblLocations[[#This Row],[ODK_DateOfSubmission]]),MONTH(TblLocations[[#This Row],[ODK_DateOfSubmission]]),DAY(TblLocations[[#This Row],[ODK_DateOfSubmission]]))</f>
        <v>44064</v>
      </c>
      <c r="O726" s="1" t="str">
        <f>_xlfn.CONCAT( YEAR(TblLocations[[#This Row],[ODK_DateOfSubmission]]), "-",TEXT( MONTH(TblLocations[[#This Row],[ODK_DateOfSubmission]]),"00"))</f>
        <v>2020-08</v>
      </c>
    </row>
    <row r="727" spans="1:15" x14ac:dyDescent="0.25">
      <c r="A727" s="1">
        <v>2307037</v>
      </c>
      <c r="C727" s="1">
        <v>21460</v>
      </c>
      <c r="D727" s="63">
        <v>44033.330230983796</v>
      </c>
      <c r="E727" s="54" t="s">
        <v>1151</v>
      </c>
      <c r="F727" s="56" t="s">
        <v>92</v>
      </c>
      <c r="G727" s="56" t="s">
        <v>166</v>
      </c>
      <c r="H727" s="56" t="s">
        <v>339</v>
      </c>
      <c r="I727" s="56" t="s">
        <v>863</v>
      </c>
      <c r="J727" s="54" t="s">
        <v>864</v>
      </c>
      <c r="K727" s="1">
        <v>33.320205096199999</v>
      </c>
      <c r="L727" s="1">
        <v>44.297554196</v>
      </c>
      <c r="M727" s="1">
        <v>5</v>
      </c>
      <c r="N727" s="9">
        <f>DATE(YEAR(TblLocations[[#This Row],[ODK_DateOfSubmission]]),MONTH(TblLocations[[#This Row],[ODK_DateOfSubmission]]),DAY(TblLocations[[#This Row],[ODK_DateOfSubmission]]))</f>
        <v>44033</v>
      </c>
      <c r="O727" s="1" t="str">
        <f>_xlfn.CONCAT( YEAR(TblLocations[[#This Row],[ODK_DateOfSubmission]]), "-",TEXT( MONTH(TblLocations[[#This Row],[ODK_DateOfSubmission]]),"00"))</f>
        <v>2020-07</v>
      </c>
    </row>
    <row r="728" spans="1:15" x14ac:dyDescent="0.25">
      <c r="A728" s="1">
        <v>2307098</v>
      </c>
      <c r="C728" s="1">
        <v>21450</v>
      </c>
      <c r="D728" s="63">
        <v>44033.329960416668</v>
      </c>
      <c r="E728" s="54" t="s">
        <v>1151</v>
      </c>
      <c r="F728" s="56" t="s">
        <v>92</v>
      </c>
      <c r="G728" s="56" t="s">
        <v>166</v>
      </c>
      <c r="H728" s="56" t="s">
        <v>339</v>
      </c>
      <c r="I728" s="56" t="s">
        <v>865</v>
      </c>
      <c r="J728" s="54" t="s">
        <v>866</v>
      </c>
      <c r="K728" s="1">
        <v>33.291441284100003</v>
      </c>
      <c r="L728" s="1">
        <v>44.295133766299998</v>
      </c>
      <c r="M728" s="1">
        <v>3</v>
      </c>
      <c r="N728" s="9">
        <f>DATE(YEAR(TblLocations[[#This Row],[ODK_DateOfSubmission]]),MONTH(TblLocations[[#This Row],[ODK_DateOfSubmission]]),DAY(TblLocations[[#This Row],[ODK_DateOfSubmission]]))</f>
        <v>44033</v>
      </c>
      <c r="O728" s="1" t="str">
        <f>_xlfn.CONCAT( YEAR(TblLocations[[#This Row],[ODK_DateOfSubmission]]), "-",TEXT( MONTH(TblLocations[[#This Row],[ODK_DateOfSubmission]]),"00"))</f>
        <v>2020-07</v>
      </c>
    </row>
    <row r="729" spans="1:15" x14ac:dyDescent="0.25">
      <c r="A729" s="1">
        <v>2307101</v>
      </c>
      <c r="C729" s="1">
        <v>21446</v>
      </c>
      <c r="D729" s="63">
        <v>44033.329748993056</v>
      </c>
      <c r="E729" s="54" t="s">
        <v>1151</v>
      </c>
      <c r="F729" s="56" t="s">
        <v>92</v>
      </c>
      <c r="G729" s="56" t="s">
        <v>166</v>
      </c>
      <c r="H729" s="56" t="s">
        <v>339</v>
      </c>
      <c r="I729" s="56" t="s">
        <v>867</v>
      </c>
      <c r="J729" s="54" t="s">
        <v>868</v>
      </c>
      <c r="K729" s="1">
        <v>33.295588696599999</v>
      </c>
      <c r="L729" s="1">
        <v>44.3055589668</v>
      </c>
      <c r="M729" s="1">
        <v>4</v>
      </c>
      <c r="N729" s="9">
        <f>DATE(YEAR(TblLocations[[#This Row],[ODK_DateOfSubmission]]),MONTH(TblLocations[[#This Row],[ODK_DateOfSubmission]]),DAY(TblLocations[[#This Row],[ODK_DateOfSubmission]]))</f>
        <v>44033</v>
      </c>
      <c r="O729" s="1" t="str">
        <f>_xlfn.CONCAT( YEAR(TblLocations[[#This Row],[ODK_DateOfSubmission]]), "-",TEXT( MONTH(TblLocations[[#This Row],[ODK_DateOfSubmission]]),"00"))</f>
        <v>2020-07</v>
      </c>
    </row>
    <row r="730" spans="1:15" x14ac:dyDescent="0.25">
      <c r="A730" s="1">
        <v>2307102</v>
      </c>
      <c r="C730" s="1">
        <v>21448</v>
      </c>
      <c r="D730" s="63">
        <v>44033.330008182871</v>
      </c>
      <c r="E730" s="54" t="s">
        <v>1151</v>
      </c>
      <c r="F730" s="56" t="s">
        <v>92</v>
      </c>
      <c r="G730" s="56" t="s">
        <v>166</v>
      </c>
      <c r="H730" s="56" t="s">
        <v>339</v>
      </c>
      <c r="I730" s="56" t="s">
        <v>869</v>
      </c>
      <c r="J730" s="54" t="s">
        <v>870</v>
      </c>
      <c r="K730" s="1">
        <v>33.3016733065</v>
      </c>
      <c r="L730" s="1">
        <v>44.293997267100004</v>
      </c>
      <c r="M730" s="1">
        <v>3</v>
      </c>
      <c r="N730" s="9">
        <f>DATE(YEAR(TblLocations[[#This Row],[ODK_DateOfSubmission]]),MONTH(TblLocations[[#This Row],[ODK_DateOfSubmission]]),DAY(TblLocations[[#This Row],[ODK_DateOfSubmission]]))</f>
        <v>44033</v>
      </c>
      <c r="O730" s="1" t="str">
        <f>_xlfn.CONCAT( YEAR(TblLocations[[#This Row],[ODK_DateOfSubmission]]), "-",TEXT( MONTH(TblLocations[[#This Row],[ODK_DateOfSubmission]]),"00"))</f>
        <v>2020-07</v>
      </c>
    </row>
    <row r="731" spans="1:15" x14ac:dyDescent="0.25">
      <c r="A731" s="1">
        <v>2307162</v>
      </c>
      <c r="C731" s="1">
        <v>27411</v>
      </c>
      <c r="D731" s="63">
        <v>44038.532287002316</v>
      </c>
      <c r="E731" s="54" t="s">
        <v>1151</v>
      </c>
      <c r="F731" s="56" t="s">
        <v>92</v>
      </c>
      <c r="G731" s="56" t="s">
        <v>166</v>
      </c>
      <c r="H731" s="56" t="s">
        <v>858</v>
      </c>
      <c r="I731" s="56" t="s">
        <v>871</v>
      </c>
      <c r="J731" s="54" t="s">
        <v>872</v>
      </c>
      <c r="K731" s="1">
        <v>33.262118123</v>
      </c>
      <c r="L731" s="1">
        <v>44.290882232400001</v>
      </c>
      <c r="M731" s="1">
        <v>2</v>
      </c>
      <c r="N731" s="9">
        <f>DATE(YEAR(TblLocations[[#This Row],[ODK_DateOfSubmission]]),MONTH(TblLocations[[#This Row],[ODK_DateOfSubmission]]),DAY(TblLocations[[#This Row],[ODK_DateOfSubmission]]))</f>
        <v>44038</v>
      </c>
      <c r="O731" s="1" t="str">
        <f>_xlfn.CONCAT( YEAR(TblLocations[[#This Row],[ODK_DateOfSubmission]]), "-",TEXT( MONTH(TblLocations[[#This Row],[ODK_DateOfSubmission]]),"00"))</f>
        <v>2020-07</v>
      </c>
    </row>
    <row r="732" spans="1:15" x14ac:dyDescent="0.25">
      <c r="A732" s="1">
        <v>2307163</v>
      </c>
      <c r="C732" s="1">
        <v>27412</v>
      </c>
      <c r="D732" s="63">
        <v>44038.532320520833</v>
      </c>
      <c r="E732" s="54" t="s">
        <v>1151</v>
      </c>
      <c r="F732" s="56" t="s">
        <v>92</v>
      </c>
      <c r="G732" s="56" t="s">
        <v>166</v>
      </c>
      <c r="H732" s="56" t="s">
        <v>858</v>
      </c>
      <c r="I732" s="56" t="s">
        <v>873</v>
      </c>
      <c r="J732" s="54" t="s">
        <v>874</v>
      </c>
      <c r="K732" s="1">
        <v>33.257251218999997</v>
      </c>
      <c r="L732" s="1">
        <v>44.296594092100001</v>
      </c>
      <c r="M732" s="1">
        <v>3</v>
      </c>
      <c r="N732" s="9">
        <f>DATE(YEAR(TblLocations[[#This Row],[ODK_DateOfSubmission]]),MONTH(TblLocations[[#This Row],[ODK_DateOfSubmission]]),DAY(TblLocations[[#This Row],[ODK_DateOfSubmission]]))</f>
        <v>44038</v>
      </c>
      <c r="O732" s="1" t="str">
        <f>_xlfn.CONCAT( YEAR(TblLocations[[#This Row],[ODK_DateOfSubmission]]), "-",TEXT( MONTH(TblLocations[[#This Row],[ODK_DateOfSubmission]]),"00"))</f>
        <v>2020-07</v>
      </c>
    </row>
    <row r="733" spans="1:15" x14ac:dyDescent="0.25">
      <c r="A733" s="1">
        <v>2309017</v>
      </c>
      <c r="C733" s="1">
        <v>24121</v>
      </c>
      <c r="D733" s="63">
        <v>44054.964891747688</v>
      </c>
      <c r="E733" s="54" t="s">
        <v>1151</v>
      </c>
      <c r="F733" s="56" t="s">
        <v>92</v>
      </c>
      <c r="G733" s="56" t="s">
        <v>171</v>
      </c>
      <c r="H733" s="56" t="s">
        <v>875</v>
      </c>
      <c r="I733" s="56" t="s">
        <v>876</v>
      </c>
      <c r="J733" s="54" t="s">
        <v>877</v>
      </c>
      <c r="K733" s="1">
        <v>33.063845059800002</v>
      </c>
      <c r="L733" s="1">
        <v>44.3599770294</v>
      </c>
      <c r="M733" s="1">
        <v>3</v>
      </c>
      <c r="N733" s="9">
        <f>DATE(YEAR(TblLocations[[#This Row],[ODK_DateOfSubmission]]),MONTH(TblLocations[[#This Row],[ODK_DateOfSubmission]]),DAY(TblLocations[[#This Row],[ODK_DateOfSubmission]]))</f>
        <v>44054</v>
      </c>
      <c r="O733" s="1" t="str">
        <f>_xlfn.CONCAT( YEAR(TblLocations[[#This Row],[ODK_DateOfSubmission]]), "-",TEXT( MONTH(TblLocations[[#This Row],[ODK_DateOfSubmission]]),"00"))</f>
        <v>2020-08</v>
      </c>
    </row>
    <row r="734" spans="1:15" x14ac:dyDescent="0.25">
      <c r="A734" s="1">
        <v>2309019</v>
      </c>
      <c r="C734" s="1">
        <v>24091</v>
      </c>
      <c r="D734" s="63">
        <v>44054.964852164354</v>
      </c>
      <c r="E734" s="54" t="s">
        <v>1151</v>
      </c>
      <c r="F734" s="56" t="s">
        <v>92</v>
      </c>
      <c r="G734" s="56" t="s">
        <v>171</v>
      </c>
      <c r="H734" s="56" t="s">
        <v>875</v>
      </c>
      <c r="I734" s="56" t="s">
        <v>878</v>
      </c>
      <c r="J734" s="54" t="s">
        <v>879</v>
      </c>
      <c r="K734" s="1">
        <v>33.052740878999998</v>
      </c>
      <c r="L734" s="1">
        <v>44.359177500500003</v>
      </c>
      <c r="M734" s="1">
        <v>3</v>
      </c>
      <c r="N734" s="9">
        <f>DATE(YEAR(TblLocations[[#This Row],[ODK_DateOfSubmission]]),MONTH(TblLocations[[#This Row],[ODK_DateOfSubmission]]),DAY(TblLocations[[#This Row],[ODK_DateOfSubmission]]))</f>
        <v>44054</v>
      </c>
      <c r="O734" s="1" t="str">
        <f>_xlfn.CONCAT( YEAR(TblLocations[[#This Row],[ODK_DateOfSubmission]]), "-",TEXT( MONTH(TblLocations[[#This Row],[ODK_DateOfSubmission]]),"00"))</f>
        <v>2020-08</v>
      </c>
    </row>
    <row r="735" spans="1:15" x14ac:dyDescent="0.25">
      <c r="A735" s="1">
        <v>2310017</v>
      </c>
      <c r="C735" s="1">
        <v>25425</v>
      </c>
      <c r="D735" s="63">
        <v>44060.266335960645</v>
      </c>
      <c r="E735" s="54" t="s">
        <v>1151</v>
      </c>
      <c r="F735" s="56" t="s">
        <v>92</v>
      </c>
      <c r="G735" s="56" t="s">
        <v>169</v>
      </c>
      <c r="H735" s="56" t="s">
        <v>880</v>
      </c>
      <c r="I735" s="56" t="s">
        <v>881</v>
      </c>
      <c r="J735" s="54" t="s">
        <v>882</v>
      </c>
      <c r="K735" s="1">
        <v>33.586585085800003</v>
      </c>
      <c r="L735" s="1">
        <v>44.237565699000001</v>
      </c>
      <c r="M735" s="1">
        <v>3</v>
      </c>
      <c r="N735" s="9">
        <f>DATE(YEAR(TblLocations[[#This Row],[ODK_DateOfSubmission]]),MONTH(TblLocations[[#This Row],[ODK_DateOfSubmission]]),DAY(TblLocations[[#This Row],[ODK_DateOfSubmission]]))</f>
        <v>44060</v>
      </c>
      <c r="O735" s="1" t="str">
        <f>_xlfn.CONCAT( YEAR(TblLocations[[#This Row],[ODK_DateOfSubmission]]), "-",TEXT( MONTH(TblLocations[[#This Row],[ODK_DateOfSubmission]]),"00"))</f>
        <v>2020-08</v>
      </c>
    </row>
    <row r="736" spans="1:15" x14ac:dyDescent="0.25">
      <c r="A736" s="1">
        <v>2502001</v>
      </c>
      <c r="C736" s="1">
        <v>24198</v>
      </c>
      <c r="D736" s="63">
        <v>44038.5383496875</v>
      </c>
      <c r="E736" s="54" t="s">
        <v>1151</v>
      </c>
      <c r="F736" s="56" t="s">
        <v>99</v>
      </c>
      <c r="G736" s="56" t="s">
        <v>177</v>
      </c>
      <c r="H736" s="56" t="s">
        <v>883</v>
      </c>
      <c r="I736" s="56" t="s">
        <v>884</v>
      </c>
      <c r="J736" s="54" t="s">
        <v>885</v>
      </c>
      <c r="K736" s="1">
        <v>32.555113314899998</v>
      </c>
      <c r="L736" s="1">
        <v>44.223213121500002</v>
      </c>
      <c r="M736" s="1">
        <v>7</v>
      </c>
      <c r="N736" s="9">
        <f>DATE(YEAR(TblLocations[[#This Row],[ODK_DateOfSubmission]]),MONTH(TblLocations[[#This Row],[ODK_DateOfSubmission]]),DAY(TblLocations[[#This Row],[ODK_DateOfSubmission]]))</f>
        <v>44038</v>
      </c>
      <c r="O736" s="1" t="str">
        <f>_xlfn.CONCAT( YEAR(TblLocations[[#This Row],[ODK_DateOfSubmission]]), "-",TEXT( MONTH(TblLocations[[#This Row],[ODK_DateOfSubmission]]),"00"))</f>
        <v>2020-07</v>
      </c>
    </row>
    <row r="737" spans="1:15" x14ac:dyDescent="0.25">
      <c r="A737" s="1">
        <v>2503001</v>
      </c>
      <c r="C737" s="1">
        <v>25265</v>
      </c>
      <c r="D737" s="63">
        <v>44034.874788506946</v>
      </c>
      <c r="E737" s="54" t="s">
        <v>1151</v>
      </c>
      <c r="F737" s="56" t="s">
        <v>99</v>
      </c>
      <c r="G737" s="56" t="s">
        <v>99</v>
      </c>
      <c r="H737" s="56" t="s">
        <v>886</v>
      </c>
      <c r="I737" s="56" t="s">
        <v>887</v>
      </c>
      <c r="J737" s="54" t="s">
        <v>888</v>
      </c>
      <c r="K737" s="1">
        <v>32.606789800000001</v>
      </c>
      <c r="L737" s="1">
        <v>44.051600503099998</v>
      </c>
      <c r="M737" s="1">
        <v>2</v>
      </c>
      <c r="N737" s="9">
        <f>DATE(YEAR(TblLocations[[#This Row],[ODK_DateOfSubmission]]),MONTH(TblLocations[[#This Row],[ODK_DateOfSubmission]]),DAY(TblLocations[[#This Row],[ODK_DateOfSubmission]]))</f>
        <v>44034</v>
      </c>
      <c r="O737" s="1" t="str">
        <f>_xlfn.CONCAT( YEAR(TblLocations[[#This Row],[ODK_DateOfSubmission]]), "-",TEXT( MONTH(TblLocations[[#This Row],[ODK_DateOfSubmission]]),"00"))</f>
        <v>2020-07</v>
      </c>
    </row>
    <row r="738" spans="1:15" x14ac:dyDescent="0.25">
      <c r="A738" s="1">
        <v>2503076</v>
      </c>
      <c r="C738" s="1">
        <v>22786</v>
      </c>
      <c r="D738" s="63">
        <v>44042.988619062497</v>
      </c>
      <c r="E738" s="54" t="s">
        <v>1151</v>
      </c>
      <c r="F738" s="56" t="s">
        <v>99</v>
      </c>
      <c r="G738" s="56" t="s">
        <v>99</v>
      </c>
      <c r="H738" s="56" t="s">
        <v>886</v>
      </c>
      <c r="I738" s="56" t="s">
        <v>892</v>
      </c>
      <c r="J738" s="54" t="s">
        <v>893</v>
      </c>
      <c r="K738" s="1">
        <v>32.620162499999999</v>
      </c>
      <c r="L738" s="1">
        <v>44.0183933514</v>
      </c>
      <c r="M738" s="1">
        <v>4</v>
      </c>
      <c r="N738" s="9">
        <f>DATE(YEAR(TblLocations[[#This Row],[ODK_DateOfSubmission]]),MONTH(TblLocations[[#This Row],[ODK_DateOfSubmission]]),DAY(TblLocations[[#This Row],[ODK_DateOfSubmission]]))</f>
        <v>44042</v>
      </c>
      <c r="O738" s="1" t="str">
        <f>_xlfn.CONCAT( YEAR(TblLocations[[#This Row],[ODK_DateOfSubmission]]), "-",TEXT( MONTH(TblLocations[[#This Row],[ODK_DateOfSubmission]]),"00"))</f>
        <v>2020-07</v>
      </c>
    </row>
    <row r="739" spans="1:15" x14ac:dyDescent="0.25">
      <c r="A739" s="1">
        <v>2503159</v>
      </c>
      <c r="C739" s="1">
        <v>25063</v>
      </c>
      <c r="D739" s="63">
        <v>44061.052585034726</v>
      </c>
      <c r="E739" s="54" t="s">
        <v>1151</v>
      </c>
      <c r="F739" s="56" t="s">
        <v>99</v>
      </c>
      <c r="G739" s="56" t="s">
        <v>99</v>
      </c>
      <c r="H739" s="56" t="s">
        <v>886</v>
      </c>
      <c r="I739" s="56" t="s">
        <v>896</v>
      </c>
      <c r="J739" s="54" t="s">
        <v>897</v>
      </c>
      <c r="K739" s="1">
        <v>32.5963090678</v>
      </c>
      <c r="L739" s="1">
        <v>44.014390768299997</v>
      </c>
      <c r="M739" s="1">
        <v>9</v>
      </c>
      <c r="N739" s="9">
        <f>DATE(YEAR(TblLocations[[#This Row],[ODK_DateOfSubmission]]),MONTH(TblLocations[[#This Row],[ODK_DateOfSubmission]]),DAY(TblLocations[[#This Row],[ODK_DateOfSubmission]]))</f>
        <v>44061</v>
      </c>
      <c r="O739" s="1" t="str">
        <f>_xlfn.CONCAT( YEAR(TblLocations[[#This Row],[ODK_DateOfSubmission]]), "-",TEXT( MONTH(TblLocations[[#This Row],[ODK_DateOfSubmission]]),"00"))</f>
        <v>2020-08</v>
      </c>
    </row>
    <row r="740" spans="1:15" x14ac:dyDescent="0.25">
      <c r="A740" s="1">
        <v>2503166</v>
      </c>
      <c r="C740" s="1">
        <v>21587</v>
      </c>
      <c r="D740" s="63">
        <v>44031.601453900461</v>
      </c>
      <c r="E740" s="54" t="s">
        <v>1151</v>
      </c>
      <c r="F740" s="56" t="s">
        <v>99</v>
      </c>
      <c r="G740" s="56" t="s">
        <v>99</v>
      </c>
      <c r="H740" s="56" t="s">
        <v>889</v>
      </c>
      <c r="I740" s="56" t="s">
        <v>898</v>
      </c>
      <c r="J740" s="54" t="s">
        <v>899</v>
      </c>
      <c r="K740" s="1">
        <v>32.679608616400003</v>
      </c>
      <c r="L740" s="1">
        <v>44.1639425101</v>
      </c>
      <c r="M740" s="1">
        <v>1</v>
      </c>
      <c r="N740" s="9">
        <f>DATE(YEAR(TblLocations[[#This Row],[ODK_DateOfSubmission]]),MONTH(TblLocations[[#This Row],[ODK_DateOfSubmission]]),DAY(TblLocations[[#This Row],[ODK_DateOfSubmission]]))</f>
        <v>44031</v>
      </c>
      <c r="O740" s="1" t="str">
        <f>_xlfn.CONCAT( YEAR(TblLocations[[#This Row],[ODK_DateOfSubmission]]), "-",TEXT( MONTH(TblLocations[[#This Row],[ODK_DateOfSubmission]]),"00"))</f>
        <v>2020-07</v>
      </c>
    </row>
    <row r="741" spans="1:15" x14ac:dyDescent="0.25">
      <c r="A741" s="1">
        <v>2503168</v>
      </c>
      <c r="C741" s="1">
        <v>21682</v>
      </c>
      <c r="D741" s="63">
        <v>44031.601434525466</v>
      </c>
      <c r="E741" s="54" t="s">
        <v>1151</v>
      </c>
      <c r="F741" s="56" t="s">
        <v>99</v>
      </c>
      <c r="G741" s="56" t="s">
        <v>99</v>
      </c>
      <c r="H741" s="56" t="s">
        <v>889</v>
      </c>
      <c r="I741" s="56" t="s">
        <v>900</v>
      </c>
      <c r="J741" s="54" t="s">
        <v>901</v>
      </c>
      <c r="K741" s="1">
        <v>32.684036658799997</v>
      </c>
      <c r="L741" s="1">
        <v>44.166796442699997</v>
      </c>
      <c r="M741" s="1">
        <v>2</v>
      </c>
      <c r="N741" s="9">
        <f>DATE(YEAR(TblLocations[[#This Row],[ODK_DateOfSubmission]]),MONTH(TblLocations[[#This Row],[ODK_DateOfSubmission]]),DAY(TblLocations[[#This Row],[ODK_DateOfSubmission]]))</f>
        <v>44031</v>
      </c>
      <c r="O741" s="1" t="str">
        <f>_xlfn.CONCAT( YEAR(TblLocations[[#This Row],[ODK_DateOfSubmission]]), "-",TEXT( MONTH(TblLocations[[#This Row],[ODK_DateOfSubmission]]),"00"))</f>
        <v>2020-07</v>
      </c>
    </row>
    <row r="742" spans="1:15" x14ac:dyDescent="0.25">
      <c r="A742" s="1">
        <v>2503217</v>
      </c>
      <c r="C742" s="1">
        <v>24137</v>
      </c>
      <c r="D742" s="63">
        <v>44061.041267129629</v>
      </c>
      <c r="E742" s="54" t="s">
        <v>1151</v>
      </c>
      <c r="F742" s="56" t="s">
        <v>99</v>
      </c>
      <c r="G742" s="56" t="s">
        <v>99</v>
      </c>
      <c r="H742" s="56" t="s">
        <v>886</v>
      </c>
      <c r="I742" s="56" t="s">
        <v>902</v>
      </c>
      <c r="J742" s="54" t="s">
        <v>903</v>
      </c>
      <c r="K742" s="1">
        <v>32.618003100000003</v>
      </c>
      <c r="L742" s="1">
        <v>44.043442322399997</v>
      </c>
      <c r="M742" s="1">
        <v>6</v>
      </c>
      <c r="N742" s="9">
        <f>DATE(YEAR(TblLocations[[#This Row],[ODK_DateOfSubmission]]),MONTH(TblLocations[[#This Row],[ODK_DateOfSubmission]]),DAY(TblLocations[[#This Row],[ODK_DateOfSubmission]]))</f>
        <v>44061</v>
      </c>
      <c r="O742" s="1" t="str">
        <f>_xlfn.CONCAT( YEAR(TblLocations[[#This Row],[ODK_DateOfSubmission]]), "-",TEXT( MONTH(TblLocations[[#This Row],[ODK_DateOfSubmission]]),"00"))</f>
        <v>2020-08</v>
      </c>
    </row>
    <row r="743" spans="1:15" x14ac:dyDescent="0.25">
      <c r="A743" s="1">
        <v>2503218</v>
      </c>
      <c r="C743" s="1">
        <v>24578</v>
      </c>
      <c r="D743" s="63">
        <v>44061.063111307871</v>
      </c>
      <c r="E743" s="54" t="s">
        <v>1151</v>
      </c>
      <c r="F743" s="56" t="s">
        <v>99</v>
      </c>
      <c r="G743" s="56" t="s">
        <v>99</v>
      </c>
      <c r="H743" s="56" t="s">
        <v>886</v>
      </c>
      <c r="I743" s="56" t="s">
        <v>904</v>
      </c>
      <c r="J743" s="54" t="s">
        <v>905</v>
      </c>
      <c r="K743" s="1">
        <v>32.604641614400002</v>
      </c>
      <c r="L743" s="1">
        <v>43.999633753300003</v>
      </c>
      <c r="M743" s="1">
        <v>3</v>
      </c>
      <c r="N743" s="9">
        <f>DATE(YEAR(TblLocations[[#This Row],[ODK_DateOfSubmission]]),MONTH(TblLocations[[#This Row],[ODK_DateOfSubmission]]),DAY(TblLocations[[#This Row],[ODK_DateOfSubmission]]))</f>
        <v>44061</v>
      </c>
      <c r="O743" s="1" t="str">
        <f>_xlfn.CONCAT( YEAR(TblLocations[[#This Row],[ODK_DateOfSubmission]]), "-",TEXT( MONTH(TblLocations[[#This Row],[ODK_DateOfSubmission]]),"00"))</f>
        <v>2020-08</v>
      </c>
    </row>
    <row r="744" spans="1:15" x14ac:dyDescent="0.25">
      <c r="A744" s="1">
        <v>2701008</v>
      </c>
      <c r="C744" s="1">
        <v>17776</v>
      </c>
      <c r="D744" s="63">
        <v>44071.889268900464</v>
      </c>
      <c r="E744" s="54" t="s">
        <v>1151</v>
      </c>
      <c r="F744" s="56" t="s">
        <v>72</v>
      </c>
      <c r="G744" s="56" t="s">
        <v>115</v>
      </c>
      <c r="H744" s="56" t="s">
        <v>908</v>
      </c>
      <c r="I744" s="56" t="s">
        <v>909</v>
      </c>
      <c r="J744" s="54" t="s">
        <v>910</v>
      </c>
      <c r="K744" s="1">
        <v>36.727823778000001</v>
      </c>
      <c r="L744" s="1">
        <v>44.016086286300002</v>
      </c>
      <c r="M744" s="1">
        <v>5</v>
      </c>
      <c r="N744" s="9">
        <f>DATE(YEAR(TblLocations[[#This Row],[ODK_DateOfSubmission]]),MONTH(TblLocations[[#This Row],[ODK_DateOfSubmission]]),DAY(TblLocations[[#This Row],[ODK_DateOfSubmission]]))</f>
        <v>44071</v>
      </c>
      <c r="O744" s="1" t="str">
        <f>_xlfn.CONCAT( YEAR(TblLocations[[#This Row],[ODK_DateOfSubmission]]), "-",TEXT( MONTH(TblLocations[[#This Row],[ODK_DateOfSubmission]]),"00"))</f>
        <v>2020-08</v>
      </c>
    </row>
    <row r="745" spans="1:15" x14ac:dyDescent="0.25">
      <c r="A745" s="1">
        <v>2702048</v>
      </c>
      <c r="C745" s="1">
        <v>34009</v>
      </c>
      <c r="D745" s="63">
        <v>44062.586002349541</v>
      </c>
      <c r="E745" s="54" t="s">
        <v>1151</v>
      </c>
      <c r="F745" s="56" t="s">
        <v>72</v>
      </c>
      <c r="G745" s="56" t="s">
        <v>103</v>
      </c>
      <c r="H745" s="56" t="s">
        <v>1279</v>
      </c>
      <c r="I745" s="56" t="s">
        <v>1280</v>
      </c>
      <c r="J745" s="54" t="s">
        <v>1281</v>
      </c>
      <c r="K745" s="1">
        <v>36.049593999999999</v>
      </c>
      <c r="L745" s="1">
        <v>41.712780000000002</v>
      </c>
      <c r="M745" s="1">
        <v>25</v>
      </c>
      <c r="N745" s="9">
        <f>DATE(YEAR(TblLocations[[#This Row],[ODK_DateOfSubmission]]),MONTH(TblLocations[[#This Row],[ODK_DateOfSubmission]]),DAY(TblLocations[[#This Row],[ODK_DateOfSubmission]]))</f>
        <v>44062</v>
      </c>
      <c r="O745" s="1" t="str">
        <f>_xlfn.CONCAT( YEAR(TblLocations[[#This Row],[ODK_DateOfSubmission]]), "-",TEXT( MONTH(TblLocations[[#This Row],[ODK_DateOfSubmission]]),"00"))</f>
        <v>2020-08</v>
      </c>
    </row>
    <row r="746" spans="1:15" x14ac:dyDescent="0.25">
      <c r="A746" s="1">
        <v>2702052</v>
      </c>
      <c r="C746" s="1">
        <v>18349</v>
      </c>
      <c r="D746" s="63">
        <v>44062.585960879631</v>
      </c>
      <c r="E746" s="54" t="s">
        <v>1151</v>
      </c>
      <c r="F746" s="56" t="s">
        <v>72</v>
      </c>
      <c r="G746" s="56" t="s">
        <v>103</v>
      </c>
      <c r="H746" s="56" t="s">
        <v>1279</v>
      </c>
      <c r="I746" s="56" t="s">
        <v>1282</v>
      </c>
      <c r="J746" s="54" t="s">
        <v>1267</v>
      </c>
      <c r="K746" s="1">
        <v>36.044635</v>
      </c>
      <c r="L746" s="1">
        <v>41.720289000000001</v>
      </c>
      <c r="M746" s="1">
        <v>8</v>
      </c>
      <c r="N746" s="9">
        <f>DATE(YEAR(TblLocations[[#This Row],[ODK_DateOfSubmission]]),MONTH(TblLocations[[#This Row],[ODK_DateOfSubmission]]),DAY(TblLocations[[#This Row],[ODK_DateOfSubmission]]))</f>
        <v>44062</v>
      </c>
      <c r="O746" s="1" t="str">
        <f>_xlfn.CONCAT( YEAR(TblLocations[[#This Row],[ODK_DateOfSubmission]]), "-",TEXT( MONTH(TblLocations[[#This Row],[ODK_DateOfSubmission]]),"00"))</f>
        <v>2020-08</v>
      </c>
    </row>
    <row r="747" spans="1:15" x14ac:dyDescent="0.25">
      <c r="A747" s="1">
        <v>2704002</v>
      </c>
      <c r="C747" s="1">
        <v>17752</v>
      </c>
      <c r="D747" s="63">
        <v>44071.889192939816</v>
      </c>
      <c r="E747" s="54" t="s">
        <v>1151</v>
      </c>
      <c r="F747" s="56" t="s">
        <v>72</v>
      </c>
      <c r="G747" s="56" t="s">
        <v>107</v>
      </c>
      <c r="H747" s="56" t="s">
        <v>911</v>
      </c>
      <c r="I747" s="56" t="s">
        <v>912</v>
      </c>
      <c r="J747" s="54" t="s">
        <v>913</v>
      </c>
      <c r="K747" s="1">
        <v>36.723429837700003</v>
      </c>
      <c r="L747" s="1">
        <v>43.2520512595</v>
      </c>
      <c r="M747" s="1">
        <v>13</v>
      </c>
      <c r="N747" s="9">
        <f>DATE(YEAR(TblLocations[[#This Row],[ODK_DateOfSubmission]]),MONTH(TblLocations[[#This Row],[ODK_DateOfSubmission]]),DAY(TblLocations[[#This Row],[ODK_DateOfSubmission]]))</f>
        <v>44071</v>
      </c>
      <c r="O747" s="1" t="str">
        <f>_xlfn.CONCAT( YEAR(TblLocations[[#This Row],[ODK_DateOfSubmission]]), "-",TEXT( MONTH(TblLocations[[#This Row],[ODK_DateOfSubmission]]),"00"))</f>
        <v>2020-08</v>
      </c>
    </row>
    <row r="748" spans="1:15" x14ac:dyDescent="0.25">
      <c r="A748" s="1">
        <v>2704007</v>
      </c>
      <c r="C748" s="1">
        <v>25945</v>
      </c>
      <c r="D748" s="63">
        <v>44071.889223692131</v>
      </c>
      <c r="E748" s="54" t="s">
        <v>1151</v>
      </c>
      <c r="F748" s="56" t="s">
        <v>72</v>
      </c>
      <c r="G748" s="56" t="s">
        <v>107</v>
      </c>
      <c r="H748" s="56" t="s">
        <v>911</v>
      </c>
      <c r="I748" s="56" t="s">
        <v>914</v>
      </c>
      <c r="J748" s="54" t="s">
        <v>915</v>
      </c>
      <c r="K748" s="1">
        <v>36.714843601799998</v>
      </c>
      <c r="L748" s="1">
        <v>43.294486213200003</v>
      </c>
      <c r="M748" s="1">
        <v>3</v>
      </c>
      <c r="N748" s="9">
        <f>DATE(YEAR(TblLocations[[#This Row],[ODK_DateOfSubmission]]),MONTH(TblLocations[[#This Row],[ODK_DateOfSubmission]]),DAY(TblLocations[[#This Row],[ODK_DateOfSubmission]]))</f>
        <v>44071</v>
      </c>
      <c r="O748" s="1" t="str">
        <f>_xlfn.CONCAT( YEAR(TblLocations[[#This Row],[ODK_DateOfSubmission]]), "-",TEXT( MONTH(TblLocations[[#This Row],[ODK_DateOfSubmission]]),"00"))</f>
        <v>2020-08</v>
      </c>
    </row>
    <row r="749" spans="1:15" x14ac:dyDescent="0.25">
      <c r="A749" s="1">
        <v>2704011</v>
      </c>
      <c r="C749" s="1">
        <v>18058</v>
      </c>
      <c r="D749" s="63">
        <v>44071.889095104169</v>
      </c>
      <c r="E749" s="54" t="s">
        <v>1151</v>
      </c>
      <c r="F749" s="56" t="s">
        <v>72</v>
      </c>
      <c r="G749" s="56" t="s">
        <v>107</v>
      </c>
      <c r="H749" s="56" t="s">
        <v>916</v>
      </c>
      <c r="I749" s="56" t="s">
        <v>916</v>
      </c>
      <c r="J749" s="54" t="s">
        <v>917</v>
      </c>
      <c r="K749" s="1">
        <v>36.588096791200002</v>
      </c>
      <c r="L749" s="1">
        <v>43.526276012399997</v>
      </c>
      <c r="M749" s="1">
        <v>9</v>
      </c>
      <c r="N749" s="9">
        <f>DATE(YEAR(TblLocations[[#This Row],[ODK_DateOfSubmission]]),MONTH(TblLocations[[#This Row],[ODK_DateOfSubmission]]),DAY(TblLocations[[#This Row],[ODK_DateOfSubmission]]))</f>
        <v>44071</v>
      </c>
      <c r="O749" s="1" t="str">
        <f>_xlfn.CONCAT( YEAR(TblLocations[[#This Row],[ODK_DateOfSubmission]]), "-",TEXT( MONTH(TblLocations[[#This Row],[ODK_DateOfSubmission]]),"00"))</f>
        <v>2020-08</v>
      </c>
    </row>
    <row r="750" spans="1:15" x14ac:dyDescent="0.25">
      <c r="A750" s="1">
        <v>2706006</v>
      </c>
      <c r="C750" s="1">
        <v>18377</v>
      </c>
      <c r="D750" s="63">
        <v>44060.500687997686</v>
      </c>
      <c r="E750" s="54" t="s">
        <v>1151</v>
      </c>
      <c r="F750" s="56" t="s">
        <v>72</v>
      </c>
      <c r="G750" s="56" t="s">
        <v>100</v>
      </c>
      <c r="H750" s="56" t="s">
        <v>326</v>
      </c>
      <c r="I750" s="56" t="s">
        <v>327</v>
      </c>
      <c r="J750" s="54" t="s">
        <v>328</v>
      </c>
      <c r="K750" s="1">
        <v>36.403236683000003</v>
      </c>
      <c r="L750" s="1">
        <v>43.093517102600003</v>
      </c>
      <c r="M750" s="1">
        <v>21</v>
      </c>
      <c r="N750" s="9">
        <f>DATE(YEAR(TblLocations[[#This Row],[ODK_DateOfSubmission]]),MONTH(TblLocations[[#This Row],[ODK_DateOfSubmission]]),DAY(TblLocations[[#This Row],[ODK_DateOfSubmission]]))</f>
        <v>44060</v>
      </c>
      <c r="O750" s="1" t="str">
        <f>_xlfn.CONCAT( YEAR(TblLocations[[#This Row],[ODK_DateOfSubmission]]), "-",TEXT( MONTH(TblLocations[[#This Row],[ODK_DateOfSubmission]]),"00"))</f>
        <v>2020-08</v>
      </c>
    </row>
    <row r="751" spans="1:15" x14ac:dyDescent="0.25">
      <c r="A751" s="1">
        <v>2706010</v>
      </c>
      <c r="C751" s="1">
        <v>18356</v>
      </c>
      <c r="D751" s="63">
        <v>44058.604676886571</v>
      </c>
      <c r="E751" s="54" t="s">
        <v>1151</v>
      </c>
      <c r="F751" s="56" t="s">
        <v>72</v>
      </c>
      <c r="G751" s="56" t="s">
        <v>100</v>
      </c>
      <c r="H751" s="56" t="s">
        <v>326</v>
      </c>
      <c r="I751" s="56" t="s">
        <v>329</v>
      </c>
      <c r="J751" s="54" t="s">
        <v>330</v>
      </c>
      <c r="K751" s="1">
        <v>36.390944412300001</v>
      </c>
      <c r="L751" s="1">
        <v>43.204468095899998</v>
      </c>
      <c r="M751" s="1">
        <v>6</v>
      </c>
      <c r="N751" s="9">
        <f>DATE(YEAR(TblLocations[[#This Row],[ODK_DateOfSubmission]]),MONTH(TblLocations[[#This Row],[ODK_DateOfSubmission]]),DAY(TblLocations[[#This Row],[ODK_DateOfSubmission]]))</f>
        <v>44058</v>
      </c>
      <c r="O751" s="1" t="str">
        <f>_xlfn.CONCAT( YEAR(TblLocations[[#This Row],[ODK_DateOfSubmission]]), "-",TEXT( MONTH(TblLocations[[#This Row],[ODK_DateOfSubmission]]),"00"))</f>
        <v>2020-08</v>
      </c>
    </row>
    <row r="752" spans="1:15" x14ac:dyDescent="0.25">
      <c r="A752" s="1">
        <v>2706013</v>
      </c>
      <c r="C752" s="1">
        <v>18337</v>
      </c>
      <c r="D752" s="63">
        <v>44051.680148645835</v>
      </c>
      <c r="E752" s="54" t="s">
        <v>1151</v>
      </c>
      <c r="F752" s="56" t="s">
        <v>72</v>
      </c>
      <c r="G752" s="56" t="s">
        <v>100</v>
      </c>
      <c r="H752" s="56" t="s">
        <v>326</v>
      </c>
      <c r="I752" s="56" t="s">
        <v>331</v>
      </c>
      <c r="J752" s="54" t="s">
        <v>332</v>
      </c>
      <c r="K752" s="1">
        <v>36.386359622000001</v>
      </c>
      <c r="L752" s="1">
        <v>43.178171774600003</v>
      </c>
      <c r="M752" s="1">
        <v>25</v>
      </c>
      <c r="N752" s="9">
        <f>DATE(YEAR(TblLocations[[#This Row],[ODK_DateOfSubmission]]),MONTH(TblLocations[[#This Row],[ODK_DateOfSubmission]]),DAY(TblLocations[[#This Row],[ODK_DateOfSubmission]]))</f>
        <v>44051</v>
      </c>
      <c r="O752" s="1" t="str">
        <f>_xlfn.CONCAT( YEAR(TblLocations[[#This Row],[ODK_DateOfSubmission]]), "-",TEXT( MONTH(TblLocations[[#This Row],[ODK_DateOfSubmission]]),"00"))</f>
        <v>2020-08</v>
      </c>
    </row>
    <row r="753" spans="1:15" x14ac:dyDescent="0.25">
      <c r="A753" s="1">
        <v>2706015</v>
      </c>
      <c r="C753" s="1">
        <v>18331</v>
      </c>
      <c r="D753" s="63">
        <v>44060.503973032406</v>
      </c>
      <c r="E753" s="54" t="s">
        <v>1151</v>
      </c>
      <c r="F753" s="56" t="s">
        <v>72</v>
      </c>
      <c r="G753" s="56" t="s">
        <v>100</v>
      </c>
      <c r="H753" s="56" t="s">
        <v>326</v>
      </c>
      <c r="I753" s="56" t="s">
        <v>333</v>
      </c>
      <c r="J753" s="54" t="s">
        <v>334</v>
      </c>
      <c r="K753" s="1">
        <v>36.3944150409</v>
      </c>
      <c r="L753" s="1">
        <v>43.151437842699998</v>
      </c>
      <c r="M753" s="1">
        <v>30</v>
      </c>
      <c r="N753" s="9">
        <f>DATE(YEAR(TblLocations[[#This Row],[ODK_DateOfSubmission]]),MONTH(TblLocations[[#This Row],[ODK_DateOfSubmission]]),DAY(TblLocations[[#This Row],[ODK_DateOfSubmission]]))</f>
        <v>44060</v>
      </c>
      <c r="O753" s="1" t="str">
        <f>_xlfn.CONCAT( YEAR(TblLocations[[#This Row],[ODK_DateOfSubmission]]), "-",TEXT( MONTH(TblLocations[[#This Row],[ODK_DateOfSubmission]]),"00"))</f>
        <v>2020-08</v>
      </c>
    </row>
    <row r="754" spans="1:15" x14ac:dyDescent="0.25">
      <c r="A754" s="1">
        <v>2706018</v>
      </c>
      <c r="C754" s="1">
        <v>18369</v>
      </c>
      <c r="D754" s="63">
        <v>44059.133998229168</v>
      </c>
      <c r="E754" s="54" t="s">
        <v>1151</v>
      </c>
      <c r="F754" s="56" t="s">
        <v>72</v>
      </c>
      <c r="G754" s="56" t="s">
        <v>100</v>
      </c>
      <c r="H754" s="56" t="s">
        <v>326</v>
      </c>
      <c r="I754" s="56" t="s">
        <v>335</v>
      </c>
      <c r="J754" s="54" t="s">
        <v>336</v>
      </c>
      <c r="K754" s="1">
        <v>36.356890786599998</v>
      </c>
      <c r="L754" s="1">
        <v>43.222736803700002</v>
      </c>
      <c r="M754" s="1">
        <v>10</v>
      </c>
      <c r="N754" s="9">
        <f>DATE(YEAR(TblLocations[[#This Row],[ODK_DateOfSubmission]]),MONTH(TblLocations[[#This Row],[ODK_DateOfSubmission]]),DAY(TblLocations[[#This Row],[ODK_DateOfSubmission]]))</f>
        <v>44059</v>
      </c>
      <c r="O754" s="1" t="str">
        <f>_xlfn.CONCAT( YEAR(TblLocations[[#This Row],[ODK_DateOfSubmission]]), "-",TEXT( MONTH(TblLocations[[#This Row],[ODK_DateOfSubmission]]),"00"))</f>
        <v>2020-08</v>
      </c>
    </row>
    <row r="755" spans="1:15" x14ac:dyDescent="0.25">
      <c r="A755" s="1">
        <v>2706020</v>
      </c>
      <c r="C755" s="1">
        <v>18346</v>
      </c>
      <c r="D755" s="63">
        <v>44058.732138425927</v>
      </c>
      <c r="E755" s="54" t="s">
        <v>1151</v>
      </c>
      <c r="F755" s="56" t="s">
        <v>72</v>
      </c>
      <c r="G755" s="56" t="s">
        <v>100</v>
      </c>
      <c r="H755" s="56" t="s">
        <v>326</v>
      </c>
      <c r="I755" s="56" t="s">
        <v>337</v>
      </c>
      <c r="J755" s="54" t="s">
        <v>338</v>
      </c>
      <c r="K755" s="1">
        <v>36.308820134199998</v>
      </c>
      <c r="L755" s="1">
        <v>43.108543280600003</v>
      </c>
      <c r="M755" s="1">
        <v>10</v>
      </c>
      <c r="N755" s="9">
        <f>DATE(YEAR(TblLocations[[#This Row],[ODK_DateOfSubmission]]),MONTH(TblLocations[[#This Row],[ODK_DateOfSubmission]]),DAY(TblLocations[[#This Row],[ODK_DateOfSubmission]]))</f>
        <v>44058</v>
      </c>
      <c r="O755" s="1" t="str">
        <f>_xlfn.CONCAT( YEAR(TblLocations[[#This Row],[ODK_DateOfSubmission]]), "-",TEXT( MONTH(TblLocations[[#This Row],[ODK_DateOfSubmission]]),"00"))</f>
        <v>2020-08</v>
      </c>
    </row>
    <row r="756" spans="1:15" x14ac:dyDescent="0.25">
      <c r="A756" s="1">
        <v>2706021</v>
      </c>
      <c r="C756" s="1">
        <v>18375</v>
      </c>
      <c r="D756" s="63">
        <v>44059.90685486111</v>
      </c>
      <c r="E756" s="54" t="s">
        <v>1151</v>
      </c>
      <c r="F756" s="56" t="s">
        <v>72</v>
      </c>
      <c r="G756" s="56" t="s">
        <v>100</v>
      </c>
      <c r="H756" s="56" t="s">
        <v>326</v>
      </c>
      <c r="I756" s="56" t="s">
        <v>339</v>
      </c>
      <c r="J756" s="54" t="s">
        <v>340</v>
      </c>
      <c r="K756" s="1">
        <v>36.320868980599997</v>
      </c>
      <c r="L756" s="1">
        <v>43.114189748500003</v>
      </c>
      <c r="M756" s="1">
        <v>5</v>
      </c>
      <c r="N756" s="9">
        <f>DATE(YEAR(TblLocations[[#This Row],[ODK_DateOfSubmission]]),MONTH(TblLocations[[#This Row],[ODK_DateOfSubmission]]),DAY(TblLocations[[#This Row],[ODK_DateOfSubmission]]))</f>
        <v>44059</v>
      </c>
      <c r="O756" s="1" t="str">
        <f>_xlfn.CONCAT( YEAR(TblLocations[[#This Row],[ODK_DateOfSubmission]]), "-",TEXT( MONTH(TblLocations[[#This Row],[ODK_DateOfSubmission]]),"00"))</f>
        <v>2020-08</v>
      </c>
    </row>
    <row r="757" spans="1:15" x14ac:dyDescent="0.25">
      <c r="A757" s="1">
        <v>2706022</v>
      </c>
      <c r="C757" s="1">
        <v>24550</v>
      </c>
      <c r="D757" s="63">
        <v>44060.500745682868</v>
      </c>
      <c r="E757" s="54" t="s">
        <v>1151</v>
      </c>
      <c r="F757" s="56" t="s">
        <v>72</v>
      </c>
      <c r="G757" s="56" t="s">
        <v>100</v>
      </c>
      <c r="H757" s="56" t="s">
        <v>326</v>
      </c>
      <c r="I757" s="56" t="s">
        <v>341</v>
      </c>
      <c r="J757" s="54" t="s">
        <v>342</v>
      </c>
      <c r="K757" s="1">
        <v>36.3297002093</v>
      </c>
      <c r="L757" s="1">
        <v>43.195901645299998</v>
      </c>
      <c r="M757" s="1">
        <v>14</v>
      </c>
      <c r="N757" s="9">
        <f>DATE(YEAR(TblLocations[[#This Row],[ODK_DateOfSubmission]]),MONTH(TblLocations[[#This Row],[ODK_DateOfSubmission]]),DAY(TblLocations[[#This Row],[ODK_DateOfSubmission]]))</f>
        <v>44060</v>
      </c>
      <c r="O757" s="1" t="str">
        <f>_xlfn.CONCAT( YEAR(TblLocations[[#This Row],[ODK_DateOfSubmission]]), "-",TEXT( MONTH(TblLocations[[#This Row],[ODK_DateOfSubmission]]),"00"))</f>
        <v>2020-08</v>
      </c>
    </row>
    <row r="758" spans="1:15" x14ac:dyDescent="0.25">
      <c r="A758" s="1">
        <v>2706023</v>
      </c>
      <c r="C758" s="1">
        <v>18393</v>
      </c>
      <c r="D758" s="63">
        <v>44058.60556851852</v>
      </c>
      <c r="E758" s="54" t="s">
        <v>1151</v>
      </c>
      <c r="F758" s="56" t="s">
        <v>72</v>
      </c>
      <c r="G758" s="56" t="s">
        <v>100</v>
      </c>
      <c r="H758" s="56" t="s">
        <v>326</v>
      </c>
      <c r="I758" s="56" t="s">
        <v>343</v>
      </c>
      <c r="J758" s="54" t="s">
        <v>344</v>
      </c>
      <c r="K758" s="1">
        <v>36.368574914900002</v>
      </c>
      <c r="L758" s="1">
        <v>43.137237786699998</v>
      </c>
      <c r="M758" s="1">
        <v>2</v>
      </c>
      <c r="N758" s="9">
        <f>DATE(YEAR(TblLocations[[#This Row],[ODK_DateOfSubmission]]),MONTH(TblLocations[[#This Row],[ODK_DateOfSubmission]]),DAY(TblLocations[[#This Row],[ODK_DateOfSubmission]]))</f>
        <v>44058</v>
      </c>
      <c r="O758" s="1" t="str">
        <f>_xlfn.CONCAT( YEAR(TblLocations[[#This Row],[ODK_DateOfSubmission]]), "-",TEXT( MONTH(TblLocations[[#This Row],[ODK_DateOfSubmission]]),"00"))</f>
        <v>2020-08</v>
      </c>
    </row>
    <row r="759" spans="1:15" x14ac:dyDescent="0.25">
      <c r="A759" s="1">
        <v>2706024</v>
      </c>
      <c r="C759" s="1">
        <v>20782</v>
      </c>
      <c r="D759" s="63">
        <v>44051.671035416664</v>
      </c>
      <c r="E759" s="54" t="s">
        <v>1151</v>
      </c>
      <c r="F759" s="56" t="s">
        <v>72</v>
      </c>
      <c r="G759" s="56" t="s">
        <v>100</v>
      </c>
      <c r="H759" s="56" t="s">
        <v>326</v>
      </c>
      <c r="I759" s="56" t="s">
        <v>345</v>
      </c>
      <c r="J759" s="54" t="s">
        <v>346</v>
      </c>
      <c r="K759" s="1">
        <v>36.383662314399999</v>
      </c>
      <c r="L759" s="1">
        <v>43.193431042299999</v>
      </c>
      <c r="M759" s="1">
        <v>9</v>
      </c>
      <c r="N759" s="9">
        <f>DATE(YEAR(TblLocations[[#This Row],[ODK_DateOfSubmission]]),MONTH(TblLocations[[#This Row],[ODK_DateOfSubmission]]),DAY(TblLocations[[#This Row],[ODK_DateOfSubmission]]))</f>
        <v>44051</v>
      </c>
      <c r="O759" s="1" t="str">
        <f>_xlfn.CONCAT( YEAR(TblLocations[[#This Row],[ODK_DateOfSubmission]]), "-",TEXT( MONTH(TblLocations[[#This Row],[ODK_DateOfSubmission]]),"00"))</f>
        <v>2020-08</v>
      </c>
    </row>
    <row r="760" spans="1:15" x14ac:dyDescent="0.25">
      <c r="A760" s="1">
        <v>2706026</v>
      </c>
      <c r="C760" s="1">
        <v>18336</v>
      </c>
      <c r="D760" s="63">
        <v>44061.951673495372</v>
      </c>
      <c r="E760" s="54" t="s">
        <v>1151</v>
      </c>
      <c r="F760" s="56" t="s">
        <v>72</v>
      </c>
      <c r="G760" s="56" t="s">
        <v>100</v>
      </c>
      <c r="H760" s="56" t="s">
        <v>326</v>
      </c>
      <c r="I760" s="56" t="s">
        <v>347</v>
      </c>
      <c r="J760" s="54" t="s">
        <v>348</v>
      </c>
      <c r="K760" s="1">
        <v>36.358470120299998</v>
      </c>
      <c r="L760" s="1">
        <v>43.1860369276</v>
      </c>
      <c r="M760" s="1">
        <v>125</v>
      </c>
      <c r="N760" s="9">
        <f>DATE(YEAR(TblLocations[[#This Row],[ODK_DateOfSubmission]]),MONTH(TblLocations[[#This Row],[ODK_DateOfSubmission]]),DAY(TblLocations[[#This Row],[ODK_DateOfSubmission]]))</f>
        <v>44061</v>
      </c>
      <c r="O760" s="1" t="str">
        <f>_xlfn.CONCAT( YEAR(TblLocations[[#This Row],[ODK_DateOfSubmission]]), "-",TEXT( MONTH(TblLocations[[#This Row],[ODK_DateOfSubmission]]),"00"))</f>
        <v>2020-08</v>
      </c>
    </row>
    <row r="761" spans="1:15" x14ac:dyDescent="0.25">
      <c r="A761" s="1">
        <v>2706030</v>
      </c>
      <c r="C761" s="1">
        <v>18344</v>
      </c>
      <c r="D761" s="63">
        <v>44059.906928703705</v>
      </c>
      <c r="E761" s="54" t="s">
        <v>1151</v>
      </c>
      <c r="F761" s="56" t="s">
        <v>72</v>
      </c>
      <c r="G761" s="56" t="s">
        <v>100</v>
      </c>
      <c r="H761" s="56" t="s">
        <v>326</v>
      </c>
      <c r="I761" s="56" t="s">
        <v>349</v>
      </c>
      <c r="J761" s="54" t="s">
        <v>350</v>
      </c>
      <c r="K761" s="1">
        <v>36.330282338799996</v>
      </c>
      <c r="L761" s="1">
        <v>43.089793483199998</v>
      </c>
      <c r="M761" s="1">
        <v>40</v>
      </c>
      <c r="N761" s="9">
        <f>DATE(YEAR(TblLocations[[#This Row],[ODK_DateOfSubmission]]),MONTH(TblLocations[[#This Row],[ODK_DateOfSubmission]]),DAY(TblLocations[[#This Row],[ODK_DateOfSubmission]]))</f>
        <v>44059</v>
      </c>
      <c r="O761" s="1" t="str">
        <f>_xlfn.CONCAT( YEAR(TblLocations[[#This Row],[ODK_DateOfSubmission]]), "-",TEXT( MONTH(TblLocations[[#This Row],[ODK_DateOfSubmission]]),"00"))</f>
        <v>2020-08</v>
      </c>
    </row>
    <row r="762" spans="1:15" x14ac:dyDescent="0.25">
      <c r="A762" s="1">
        <v>2706035</v>
      </c>
      <c r="C762" s="1">
        <v>18327</v>
      </c>
      <c r="D762" s="63">
        <v>44059.133921990739</v>
      </c>
      <c r="E762" s="54" t="s">
        <v>1151</v>
      </c>
      <c r="F762" s="56" t="s">
        <v>72</v>
      </c>
      <c r="G762" s="56" t="s">
        <v>100</v>
      </c>
      <c r="H762" s="56" t="s">
        <v>326</v>
      </c>
      <c r="I762" s="56" t="s">
        <v>351</v>
      </c>
      <c r="J762" s="54" t="s">
        <v>352</v>
      </c>
      <c r="K762" s="1">
        <v>36.376514429799997</v>
      </c>
      <c r="L762" s="1">
        <v>43.183302095599998</v>
      </c>
      <c r="M762" s="1">
        <v>11</v>
      </c>
      <c r="N762" s="9">
        <f>DATE(YEAR(TblLocations[[#This Row],[ODK_DateOfSubmission]]),MONTH(TblLocations[[#This Row],[ODK_DateOfSubmission]]),DAY(TblLocations[[#This Row],[ODK_DateOfSubmission]]))</f>
        <v>44059</v>
      </c>
      <c r="O762" s="1" t="str">
        <f>_xlfn.CONCAT( YEAR(TblLocations[[#This Row],[ODK_DateOfSubmission]]), "-",TEXT( MONTH(TblLocations[[#This Row],[ODK_DateOfSubmission]]),"00"))</f>
        <v>2020-08</v>
      </c>
    </row>
    <row r="763" spans="1:15" x14ac:dyDescent="0.25">
      <c r="A763" s="1">
        <v>2706039</v>
      </c>
      <c r="C763" s="1">
        <v>18247</v>
      </c>
      <c r="D763" s="63">
        <v>44051.502702812497</v>
      </c>
      <c r="E763" s="54" t="s">
        <v>1151</v>
      </c>
      <c r="F763" s="56" t="s">
        <v>72</v>
      </c>
      <c r="G763" s="56" t="s">
        <v>100</v>
      </c>
      <c r="H763" s="56" t="s">
        <v>326</v>
      </c>
      <c r="I763" s="56" t="s">
        <v>1283</v>
      </c>
      <c r="J763" s="54" t="s">
        <v>1284</v>
      </c>
      <c r="K763" s="1">
        <v>36.368073493799997</v>
      </c>
      <c r="L763" s="1">
        <v>43.083779382800003</v>
      </c>
      <c r="M763" s="1">
        <v>15</v>
      </c>
      <c r="N763" s="9">
        <f>DATE(YEAR(TblLocations[[#This Row],[ODK_DateOfSubmission]]),MONTH(TblLocations[[#This Row],[ODK_DateOfSubmission]]),DAY(TblLocations[[#This Row],[ODK_DateOfSubmission]]))</f>
        <v>44051</v>
      </c>
      <c r="O763" s="1" t="str">
        <f>_xlfn.CONCAT( YEAR(TblLocations[[#This Row],[ODK_DateOfSubmission]]), "-",TEXT( MONTH(TblLocations[[#This Row],[ODK_DateOfSubmission]]),"00"))</f>
        <v>2020-08</v>
      </c>
    </row>
    <row r="764" spans="1:15" x14ac:dyDescent="0.25">
      <c r="A764" s="1">
        <v>2706040</v>
      </c>
      <c r="C764" s="1">
        <v>24636</v>
      </c>
      <c r="D764" s="63">
        <v>44051.502737766205</v>
      </c>
      <c r="E764" s="54" t="s">
        <v>1151</v>
      </c>
      <c r="F764" s="56" t="s">
        <v>72</v>
      </c>
      <c r="G764" s="56" t="s">
        <v>100</v>
      </c>
      <c r="H764" s="56" t="s">
        <v>326</v>
      </c>
      <c r="I764" s="56" t="s">
        <v>1285</v>
      </c>
      <c r="J764" s="54" t="s">
        <v>1286</v>
      </c>
      <c r="K764" s="1">
        <v>36.373105699200003</v>
      </c>
      <c r="L764" s="1">
        <v>43.080789265200004</v>
      </c>
      <c r="M764" s="1">
        <v>5</v>
      </c>
      <c r="N764" s="9">
        <f>DATE(YEAR(TblLocations[[#This Row],[ODK_DateOfSubmission]]),MONTH(TblLocations[[#This Row],[ODK_DateOfSubmission]]),DAY(TblLocations[[#This Row],[ODK_DateOfSubmission]]))</f>
        <v>44051</v>
      </c>
      <c r="O764" s="1" t="str">
        <f>_xlfn.CONCAT( YEAR(TblLocations[[#This Row],[ODK_DateOfSubmission]]), "-",TEXT( MONTH(TblLocations[[#This Row],[ODK_DateOfSubmission]]),"00"))</f>
        <v>2020-08</v>
      </c>
    </row>
    <row r="765" spans="1:15" x14ac:dyDescent="0.25">
      <c r="A765" s="1">
        <v>2706041</v>
      </c>
      <c r="C765" s="1">
        <v>18306</v>
      </c>
      <c r="D765" s="63">
        <v>44060.500799421294</v>
      </c>
      <c r="E765" s="54" t="s">
        <v>1151</v>
      </c>
      <c r="F765" s="56" t="s">
        <v>72</v>
      </c>
      <c r="G765" s="56" t="s">
        <v>100</v>
      </c>
      <c r="H765" s="56" t="s">
        <v>326</v>
      </c>
      <c r="I765" s="56" t="s">
        <v>353</v>
      </c>
      <c r="J765" s="54" t="s">
        <v>354</v>
      </c>
      <c r="K765" s="1">
        <v>36.401060363200003</v>
      </c>
      <c r="L765" s="1">
        <v>43.117440140600003</v>
      </c>
      <c r="M765" s="1">
        <v>16</v>
      </c>
      <c r="N765" s="9">
        <f>DATE(YEAR(TblLocations[[#This Row],[ODK_DateOfSubmission]]),MONTH(TblLocations[[#This Row],[ODK_DateOfSubmission]]),DAY(TblLocations[[#This Row],[ODK_DateOfSubmission]]))</f>
        <v>44060</v>
      </c>
      <c r="O765" s="1" t="str">
        <f>_xlfn.CONCAT( YEAR(TblLocations[[#This Row],[ODK_DateOfSubmission]]), "-",TEXT( MONTH(TblLocations[[#This Row],[ODK_DateOfSubmission]]),"00"))</f>
        <v>2020-08</v>
      </c>
    </row>
    <row r="766" spans="1:15" x14ac:dyDescent="0.25">
      <c r="A766" s="1">
        <v>2706058</v>
      </c>
      <c r="C766" s="1">
        <v>17471</v>
      </c>
      <c r="D766" s="63">
        <v>44059.906883414355</v>
      </c>
      <c r="E766" s="54" t="s">
        <v>1151</v>
      </c>
      <c r="F766" s="56" t="s">
        <v>72</v>
      </c>
      <c r="G766" s="56" t="s">
        <v>100</v>
      </c>
      <c r="H766" s="56" t="s">
        <v>326</v>
      </c>
      <c r="I766" s="56" t="s">
        <v>355</v>
      </c>
      <c r="J766" s="54" t="s">
        <v>356</v>
      </c>
      <c r="K766" s="1">
        <v>36.332143000000002</v>
      </c>
      <c r="L766" s="1">
        <v>43.099938000000002</v>
      </c>
      <c r="M766" s="1">
        <v>30</v>
      </c>
      <c r="N766" s="9">
        <f>DATE(YEAR(TblLocations[[#This Row],[ODK_DateOfSubmission]]),MONTH(TblLocations[[#This Row],[ODK_DateOfSubmission]]),DAY(TblLocations[[#This Row],[ODK_DateOfSubmission]]))</f>
        <v>44059</v>
      </c>
      <c r="O766" s="1" t="str">
        <f>_xlfn.CONCAT( YEAR(TblLocations[[#This Row],[ODK_DateOfSubmission]]), "-",TEXT( MONTH(TblLocations[[#This Row],[ODK_DateOfSubmission]]),"00"))</f>
        <v>2020-08</v>
      </c>
    </row>
    <row r="767" spans="1:15" x14ac:dyDescent="0.25">
      <c r="A767" s="1">
        <v>2706063</v>
      </c>
      <c r="C767" s="1">
        <v>21258</v>
      </c>
      <c r="D767" s="63">
        <v>44030.697962002312</v>
      </c>
      <c r="E767" s="54" t="s">
        <v>1151</v>
      </c>
      <c r="F767" s="56" t="s">
        <v>72</v>
      </c>
      <c r="G767" s="56" t="s">
        <v>100</v>
      </c>
      <c r="H767" s="56" t="s">
        <v>326</v>
      </c>
      <c r="I767" s="56" t="s">
        <v>357</v>
      </c>
      <c r="J767" s="54" t="s">
        <v>358</v>
      </c>
      <c r="K767" s="1">
        <v>36.315616375499999</v>
      </c>
      <c r="L767" s="1">
        <v>43.089962638999999</v>
      </c>
      <c r="M767" s="1">
        <v>25</v>
      </c>
      <c r="N767" s="9">
        <f>DATE(YEAR(TblLocations[[#This Row],[ODK_DateOfSubmission]]),MONTH(TblLocations[[#This Row],[ODK_DateOfSubmission]]),DAY(TblLocations[[#This Row],[ODK_DateOfSubmission]]))</f>
        <v>44030</v>
      </c>
      <c r="O767" s="1" t="str">
        <f>_xlfn.CONCAT( YEAR(TblLocations[[#This Row],[ODK_DateOfSubmission]]), "-",TEXT( MONTH(TblLocations[[#This Row],[ODK_DateOfSubmission]]),"00"))</f>
        <v>2020-07</v>
      </c>
    </row>
    <row r="768" spans="1:15" x14ac:dyDescent="0.25">
      <c r="A768" s="1">
        <v>2706064</v>
      </c>
      <c r="C768" s="1">
        <v>18368</v>
      </c>
      <c r="D768" s="63">
        <v>44059.774194062498</v>
      </c>
      <c r="E768" s="54" t="s">
        <v>1151</v>
      </c>
      <c r="F768" s="56" t="s">
        <v>72</v>
      </c>
      <c r="G768" s="56" t="s">
        <v>100</v>
      </c>
      <c r="H768" s="56" t="s">
        <v>326</v>
      </c>
      <c r="I768" s="56" t="s">
        <v>1287</v>
      </c>
      <c r="J768" s="54" t="s">
        <v>1288</v>
      </c>
      <c r="K768" s="1">
        <v>36.321125484900001</v>
      </c>
      <c r="L768" s="1">
        <v>43.1254966435</v>
      </c>
      <c r="M768" s="1">
        <v>20</v>
      </c>
      <c r="N768" s="9">
        <f>DATE(YEAR(TblLocations[[#This Row],[ODK_DateOfSubmission]]),MONTH(TblLocations[[#This Row],[ODK_DateOfSubmission]]),DAY(TblLocations[[#This Row],[ODK_DateOfSubmission]]))</f>
        <v>44059</v>
      </c>
      <c r="O768" s="1" t="str">
        <f>_xlfn.CONCAT( YEAR(TblLocations[[#This Row],[ODK_DateOfSubmission]]), "-",TEXT( MONTH(TblLocations[[#This Row],[ODK_DateOfSubmission]]),"00"))</f>
        <v>2020-08</v>
      </c>
    </row>
    <row r="769" spans="1:15" x14ac:dyDescent="0.25">
      <c r="A769" s="1">
        <v>2706082</v>
      </c>
      <c r="C769" s="1">
        <v>18365</v>
      </c>
      <c r="D769" s="63">
        <v>44061.880636574075</v>
      </c>
      <c r="E769" s="54" t="s">
        <v>1151</v>
      </c>
      <c r="F769" s="56" t="s">
        <v>72</v>
      </c>
      <c r="G769" s="56" t="s">
        <v>100</v>
      </c>
      <c r="H769" s="56" t="s">
        <v>326</v>
      </c>
      <c r="I769" s="56" t="s">
        <v>362</v>
      </c>
      <c r="J769" s="54" t="s">
        <v>363</v>
      </c>
      <c r="K769" s="1">
        <v>36.322807723799997</v>
      </c>
      <c r="L769" s="1">
        <v>43.092169973200001</v>
      </c>
      <c r="M769" s="1">
        <v>1</v>
      </c>
      <c r="N769" s="9">
        <f>DATE(YEAR(TblLocations[[#This Row],[ODK_DateOfSubmission]]),MONTH(TblLocations[[#This Row],[ODK_DateOfSubmission]]),DAY(TblLocations[[#This Row],[ODK_DateOfSubmission]]))</f>
        <v>44061</v>
      </c>
      <c r="O769" s="1" t="str">
        <f>_xlfn.CONCAT( YEAR(TblLocations[[#This Row],[ODK_DateOfSubmission]]), "-",TEXT( MONTH(TblLocations[[#This Row],[ODK_DateOfSubmission]]),"00"))</f>
        <v>2020-08</v>
      </c>
    </row>
    <row r="770" spans="1:15" x14ac:dyDescent="0.25">
      <c r="A770" s="1">
        <v>2706085</v>
      </c>
      <c r="C770" s="1">
        <v>22450</v>
      </c>
      <c r="D770" s="63">
        <v>44039.933712303238</v>
      </c>
      <c r="E770" s="54" t="s">
        <v>1151</v>
      </c>
      <c r="F770" s="56" t="s">
        <v>72</v>
      </c>
      <c r="G770" s="56" t="s">
        <v>100</v>
      </c>
      <c r="H770" s="56" t="s">
        <v>1289</v>
      </c>
      <c r="I770" s="56" t="s">
        <v>1290</v>
      </c>
      <c r="J770" s="54" t="s">
        <v>1291</v>
      </c>
      <c r="K770" s="1">
        <v>36.266653677000001</v>
      </c>
      <c r="L770" s="1">
        <v>42.709262386299997</v>
      </c>
      <c r="M770" s="1">
        <v>7</v>
      </c>
      <c r="N770" s="9">
        <f>DATE(YEAR(TblLocations[[#This Row],[ODK_DateOfSubmission]]),MONTH(TblLocations[[#This Row],[ODK_DateOfSubmission]]),DAY(TblLocations[[#This Row],[ODK_DateOfSubmission]]))</f>
        <v>44039</v>
      </c>
      <c r="O770" s="1" t="str">
        <f>_xlfn.CONCAT( YEAR(TblLocations[[#This Row],[ODK_DateOfSubmission]]), "-",TEXT( MONTH(TblLocations[[#This Row],[ODK_DateOfSubmission]]),"00"))</f>
        <v>2020-07</v>
      </c>
    </row>
    <row r="771" spans="1:15" x14ac:dyDescent="0.25">
      <c r="A771" s="1">
        <v>2706091</v>
      </c>
      <c r="C771" s="1">
        <v>18332</v>
      </c>
      <c r="D771" s="63">
        <v>44060.500270636578</v>
      </c>
      <c r="E771" s="54" t="s">
        <v>1151</v>
      </c>
      <c r="F771" s="56" t="s">
        <v>72</v>
      </c>
      <c r="G771" s="56" t="s">
        <v>100</v>
      </c>
      <c r="H771" s="56" t="s">
        <v>326</v>
      </c>
      <c r="I771" s="56" t="s">
        <v>364</v>
      </c>
      <c r="J771" s="54" t="s">
        <v>365</v>
      </c>
      <c r="K771" s="1">
        <v>36.347534367100003</v>
      </c>
      <c r="L771" s="1">
        <v>43.161804191400002</v>
      </c>
      <c r="M771" s="1">
        <v>17</v>
      </c>
      <c r="N771" s="9">
        <f>DATE(YEAR(TblLocations[[#This Row],[ODK_DateOfSubmission]]),MONTH(TblLocations[[#This Row],[ODK_DateOfSubmission]]),DAY(TblLocations[[#This Row],[ODK_DateOfSubmission]]))</f>
        <v>44060</v>
      </c>
      <c r="O771" s="1" t="str">
        <f>_xlfn.CONCAT( YEAR(TblLocations[[#This Row],[ODK_DateOfSubmission]]), "-",TEXT( MONTH(TblLocations[[#This Row],[ODK_DateOfSubmission]]),"00"))</f>
        <v>2020-08</v>
      </c>
    </row>
    <row r="772" spans="1:15" x14ac:dyDescent="0.25">
      <c r="A772" s="1">
        <v>2706093</v>
      </c>
      <c r="C772" s="1">
        <v>18383</v>
      </c>
      <c r="D772" s="63">
        <v>44058.605682326386</v>
      </c>
      <c r="E772" s="54" t="s">
        <v>1151</v>
      </c>
      <c r="F772" s="56" t="s">
        <v>72</v>
      </c>
      <c r="G772" s="56" t="s">
        <v>100</v>
      </c>
      <c r="H772" s="56" t="s">
        <v>326</v>
      </c>
      <c r="I772" s="56" t="s">
        <v>366</v>
      </c>
      <c r="J772" s="54" t="s">
        <v>367</v>
      </c>
      <c r="K772" s="1">
        <v>36.353585000000002</v>
      </c>
      <c r="L772" s="1">
        <v>43.213329000000002</v>
      </c>
      <c r="M772" s="1">
        <v>3</v>
      </c>
      <c r="N772" s="9">
        <f>DATE(YEAR(TblLocations[[#This Row],[ODK_DateOfSubmission]]),MONTH(TblLocations[[#This Row],[ODK_DateOfSubmission]]),DAY(TblLocations[[#This Row],[ODK_DateOfSubmission]]))</f>
        <v>44058</v>
      </c>
      <c r="O772" s="1" t="str">
        <f>_xlfn.CONCAT( YEAR(TblLocations[[#This Row],[ODK_DateOfSubmission]]), "-",TEXT( MONTH(TblLocations[[#This Row],[ODK_DateOfSubmission]]),"00"))</f>
        <v>2020-08</v>
      </c>
    </row>
    <row r="773" spans="1:15" x14ac:dyDescent="0.25">
      <c r="A773" s="1">
        <v>2706097</v>
      </c>
      <c r="C773" s="1">
        <v>20796</v>
      </c>
      <c r="D773" s="63">
        <v>44058.604917511577</v>
      </c>
      <c r="E773" s="54" t="s">
        <v>1151</v>
      </c>
      <c r="F773" s="56" t="s">
        <v>72</v>
      </c>
      <c r="G773" s="56" t="s">
        <v>100</v>
      </c>
      <c r="H773" s="56" t="s">
        <v>326</v>
      </c>
      <c r="I773" s="56" t="s">
        <v>368</v>
      </c>
      <c r="J773" s="54" t="s">
        <v>369</v>
      </c>
      <c r="K773" s="1">
        <v>36.4085196439</v>
      </c>
      <c r="L773" s="1">
        <v>43.104616009600001</v>
      </c>
      <c r="M773" s="1">
        <v>2</v>
      </c>
      <c r="N773" s="9">
        <f>DATE(YEAR(TblLocations[[#This Row],[ODK_DateOfSubmission]]),MONTH(TblLocations[[#This Row],[ODK_DateOfSubmission]]),DAY(TblLocations[[#This Row],[ODK_DateOfSubmission]]))</f>
        <v>44058</v>
      </c>
      <c r="O773" s="1" t="str">
        <f>_xlfn.CONCAT( YEAR(TblLocations[[#This Row],[ODK_DateOfSubmission]]), "-",TEXT( MONTH(TblLocations[[#This Row],[ODK_DateOfSubmission]]),"00"))</f>
        <v>2020-08</v>
      </c>
    </row>
    <row r="774" spans="1:15" x14ac:dyDescent="0.25">
      <c r="A774" s="1">
        <v>2706099</v>
      </c>
      <c r="C774" s="1">
        <v>18384</v>
      </c>
      <c r="D774" s="63">
        <v>44059.90677361111</v>
      </c>
      <c r="E774" s="54" t="s">
        <v>1151</v>
      </c>
      <c r="F774" s="56" t="s">
        <v>72</v>
      </c>
      <c r="G774" s="56" t="s">
        <v>100</v>
      </c>
      <c r="H774" s="56" t="s">
        <v>326</v>
      </c>
      <c r="I774" s="56" t="s">
        <v>370</v>
      </c>
      <c r="J774" s="54" t="s">
        <v>216</v>
      </c>
      <c r="K774" s="1">
        <v>36.318806285699999</v>
      </c>
      <c r="L774" s="1">
        <v>43.1001554391</v>
      </c>
      <c r="M774" s="1">
        <v>5</v>
      </c>
      <c r="N774" s="9">
        <f>DATE(YEAR(TblLocations[[#This Row],[ODK_DateOfSubmission]]),MONTH(TblLocations[[#This Row],[ODK_DateOfSubmission]]),DAY(TblLocations[[#This Row],[ODK_DateOfSubmission]]))</f>
        <v>44059</v>
      </c>
      <c r="O774" s="1" t="str">
        <f>_xlfn.CONCAT( YEAR(TblLocations[[#This Row],[ODK_DateOfSubmission]]), "-",TEXT( MONTH(TblLocations[[#This Row],[ODK_DateOfSubmission]]),"00"))</f>
        <v>2020-08</v>
      </c>
    </row>
    <row r="775" spans="1:15" x14ac:dyDescent="0.25">
      <c r="A775" s="1">
        <v>2706106</v>
      </c>
      <c r="C775" s="1">
        <v>18363</v>
      </c>
      <c r="D775" s="63">
        <v>44058.605063506948</v>
      </c>
      <c r="E775" s="54" t="s">
        <v>1151</v>
      </c>
      <c r="F775" s="56" t="s">
        <v>72</v>
      </c>
      <c r="G775" s="56" t="s">
        <v>100</v>
      </c>
      <c r="H775" s="56" t="s">
        <v>326</v>
      </c>
      <c r="I775" s="56" t="s">
        <v>371</v>
      </c>
      <c r="J775" s="54" t="s">
        <v>372</v>
      </c>
      <c r="K775" s="1">
        <v>36.389431967900002</v>
      </c>
      <c r="L775" s="1">
        <v>43.158693434600004</v>
      </c>
      <c r="M775" s="1">
        <v>11</v>
      </c>
      <c r="N775" s="9">
        <f>DATE(YEAR(TblLocations[[#This Row],[ODK_DateOfSubmission]]),MONTH(TblLocations[[#This Row],[ODK_DateOfSubmission]]),DAY(TblLocations[[#This Row],[ODK_DateOfSubmission]]))</f>
        <v>44058</v>
      </c>
      <c r="O775" s="1" t="str">
        <f>_xlfn.CONCAT( YEAR(TblLocations[[#This Row],[ODK_DateOfSubmission]]), "-",TEXT( MONTH(TblLocations[[#This Row],[ODK_DateOfSubmission]]),"00"))</f>
        <v>2020-08</v>
      </c>
    </row>
    <row r="776" spans="1:15" x14ac:dyDescent="0.25">
      <c r="A776" s="1">
        <v>2706182</v>
      </c>
      <c r="C776" s="1">
        <v>18357</v>
      </c>
      <c r="D776" s="63">
        <v>44060.500191053237</v>
      </c>
      <c r="E776" s="54" t="s">
        <v>1151</v>
      </c>
      <c r="F776" s="56" t="s">
        <v>72</v>
      </c>
      <c r="G776" s="56" t="s">
        <v>100</v>
      </c>
      <c r="H776" s="56" t="s">
        <v>326</v>
      </c>
      <c r="I776" s="56" t="s">
        <v>373</v>
      </c>
      <c r="J776" s="54" t="s">
        <v>374</v>
      </c>
      <c r="K776" s="1">
        <v>36.389961654399997</v>
      </c>
      <c r="L776" s="1">
        <v>43.169555641800002</v>
      </c>
      <c r="M776" s="1">
        <v>6</v>
      </c>
      <c r="N776" s="9">
        <f>DATE(YEAR(TblLocations[[#This Row],[ODK_DateOfSubmission]]),MONTH(TblLocations[[#This Row],[ODK_DateOfSubmission]]),DAY(TblLocations[[#This Row],[ODK_DateOfSubmission]]))</f>
        <v>44060</v>
      </c>
      <c r="O776" s="1" t="str">
        <f>_xlfn.CONCAT( YEAR(TblLocations[[#This Row],[ODK_DateOfSubmission]]), "-",TEXT( MONTH(TblLocations[[#This Row],[ODK_DateOfSubmission]]),"00"))</f>
        <v>2020-08</v>
      </c>
    </row>
    <row r="777" spans="1:15" x14ac:dyDescent="0.25">
      <c r="A777" s="1">
        <v>2706183</v>
      </c>
      <c r="C777" s="1">
        <v>18397</v>
      </c>
      <c r="D777" s="63">
        <v>44051.670917974538</v>
      </c>
      <c r="E777" s="54" t="s">
        <v>1151</v>
      </c>
      <c r="F777" s="56" t="s">
        <v>72</v>
      </c>
      <c r="G777" s="56" t="s">
        <v>100</v>
      </c>
      <c r="H777" s="56" t="s">
        <v>326</v>
      </c>
      <c r="I777" s="56" t="s">
        <v>375</v>
      </c>
      <c r="J777" s="54" t="s">
        <v>376</v>
      </c>
      <c r="K777" s="1">
        <v>36.358557124299999</v>
      </c>
      <c r="L777" s="1">
        <v>43.162039116199999</v>
      </c>
      <c r="M777" s="1">
        <v>12</v>
      </c>
      <c r="N777" s="9">
        <f>DATE(YEAR(TblLocations[[#This Row],[ODK_DateOfSubmission]]),MONTH(TblLocations[[#This Row],[ODK_DateOfSubmission]]),DAY(TblLocations[[#This Row],[ODK_DateOfSubmission]]))</f>
        <v>44051</v>
      </c>
      <c r="O777" s="1" t="str">
        <f>_xlfn.CONCAT( YEAR(TblLocations[[#This Row],[ODK_DateOfSubmission]]), "-",TEXT( MONTH(TblLocations[[#This Row],[ODK_DateOfSubmission]]),"00"))</f>
        <v>2020-08</v>
      </c>
    </row>
    <row r="778" spans="1:15" x14ac:dyDescent="0.25">
      <c r="A778" s="1">
        <v>2706186</v>
      </c>
      <c r="C778" s="1">
        <v>18320</v>
      </c>
      <c r="D778" s="63">
        <v>44051.66927392361</v>
      </c>
      <c r="E778" s="54" t="s">
        <v>1151</v>
      </c>
      <c r="F778" s="56" t="s">
        <v>72</v>
      </c>
      <c r="G778" s="56" t="s">
        <v>100</v>
      </c>
      <c r="H778" s="56" t="s">
        <v>326</v>
      </c>
      <c r="I778" s="56" t="s">
        <v>377</v>
      </c>
      <c r="J778" s="54" t="s">
        <v>378</v>
      </c>
      <c r="K778" s="1">
        <v>36.383216780300003</v>
      </c>
      <c r="L778" s="1">
        <v>43.1623780113</v>
      </c>
      <c r="M778" s="1">
        <v>2</v>
      </c>
      <c r="N778" s="9">
        <f>DATE(YEAR(TblLocations[[#This Row],[ODK_DateOfSubmission]]),MONTH(TblLocations[[#This Row],[ODK_DateOfSubmission]]),DAY(TblLocations[[#This Row],[ODK_DateOfSubmission]]))</f>
        <v>44051</v>
      </c>
      <c r="O778" s="1" t="str">
        <f>_xlfn.CONCAT( YEAR(TblLocations[[#This Row],[ODK_DateOfSubmission]]), "-",TEXT( MONTH(TblLocations[[#This Row],[ODK_DateOfSubmission]]),"00"))</f>
        <v>2020-08</v>
      </c>
    </row>
    <row r="779" spans="1:15" x14ac:dyDescent="0.25">
      <c r="A779" s="1">
        <v>2706195</v>
      </c>
      <c r="C779" s="1">
        <v>31920</v>
      </c>
      <c r="D779" s="63">
        <v>44051.66715721065</v>
      </c>
      <c r="E779" s="54" t="s">
        <v>1151</v>
      </c>
      <c r="F779" s="56" t="s">
        <v>72</v>
      </c>
      <c r="G779" s="56" t="s">
        <v>100</v>
      </c>
      <c r="H779" s="56" t="s">
        <v>326</v>
      </c>
      <c r="I779" s="56" t="s">
        <v>379</v>
      </c>
      <c r="J779" s="54" t="s">
        <v>380</v>
      </c>
      <c r="K779" s="1">
        <v>36.389268720099999</v>
      </c>
      <c r="L779" s="1">
        <v>43.197229117200003</v>
      </c>
      <c r="M779" s="1">
        <v>9</v>
      </c>
      <c r="N779" s="9">
        <f>DATE(YEAR(TblLocations[[#This Row],[ODK_DateOfSubmission]]),MONTH(TblLocations[[#This Row],[ODK_DateOfSubmission]]),DAY(TblLocations[[#This Row],[ODK_DateOfSubmission]]))</f>
        <v>44051</v>
      </c>
      <c r="O779" s="1" t="str">
        <f>_xlfn.CONCAT( YEAR(TblLocations[[#This Row],[ODK_DateOfSubmission]]), "-",TEXT( MONTH(TblLocations[[#This Row],[ODK_DateOfSubmission]]),"00"))</f>
        <v>2020-08</v>
      </c>
    </row>
    <row r="780" spans="1:15" x14ac:dyDescent="0.25">
      <c r="A780" s="1">
        <v>2706196</v>
      </c>
      <c r="C780" s="1">
        <v>18323</v>
      </c>
      <c r="D780" s="63">
        <v>44059.133875150466</v>
      </c>
      <c r="E780" s="54" t="s">
        <v>1151</v>
      </c>
      <c r="F780" s="56" t="s">
        <v>72</v>
      </c>
      <c r="G780" s="56" t="s">
        <v>100</v>
      </c>
      <c r="H780" s="56" t="s">
        <v>326</v>
      </c>
      <c r="I780" s="56" t="s">
        <v>381</v>
      </c>
      <c r="J780" s="54" t="s">
        <v>382</v>
      </c>
      <c r="K780" s="1">
        <v>36.370121572599999</v>
      </c>
      <c r="L780" s="1">
        <v>43.177421766000002</v>
      </c>
      <c r="M780" s="1">
        <v>14</v>
      </c>
      <c r="N780" s="9">
        <f>DATE(YEAR(TblLocations[[#This Row],[ODK_DateOfSubmission]]),MONTH(TblLocations[[#This Row],[ODK_DateOfSubmission]]),DAY(TblLocations[[#This Row],[ODK_DateOfSubmission]]))</f>
        <v>44059</v>
      </c>
      <c r="O780" s="1" t="str">
        <f>_xlfn.CONCAT( YEAR(TblLocations[[#This Row],[ODK_DateOfSubmission]]), "-",TEXT( MONTH(TblLocations[[#This Row],[ODK_DateOfSubmission]]),"00"))</f>
        <v>2020-08</v>
      </c>
    </row>
    <row r="781" spans="1:15" x14ac:dyDescent="0.25">
      <c r="A781" s="1">
        <v>2706197</v>
      </c>
      <c r="C781" s="1">
        <v>31921</v>
      </c>
      <c r="D781" s="63">
        <v>44069.010393946759</v>
      </c>
      <c r="E781" s="54" t="s">
        <v>1151</v>
      </c>
      <c r="F781" s="56" t="s">
        <v>72</v>
      </c>
      <c r="G781" s="56" t="s">
        <v>100</v>
      </c>
      <c r="H781" s="56" t="s">
        <v>326</v>
      </c>
      <c r="I781" s="56" t="s">
        <v>383</v>
      </c>
      <c r="J781" s="54" t="s">
        <v>384</v>
      </c>
      <c r="K781" s="1">
        <v>36.377004444800001</v>
      </c>
      <c r="L781" s="1">
        <v>43.168104316600001</v>
      </c>
      <c r="M781" s="1">
        <v>5</v>
      </c>
      <c r="N781" s="9">
        <f>DATE(YEAR(TblLocations[[#This Row],[ODK_DateOfSubmission]]),MONTH(TblLocations[[#This Row],[ODK_DateOfSubmission]]),DAY(TblLocations[[#This Row],[ODK_DateOfSubmission]]))</f>
        <v>44069</v>
      </c>
      <c r="O781" s="1" t="str">
        <f>_xlfn.CONCAT( YEAR(TblLocations[[#This Row],[ODK_DateOfSubmission]]), "-",TEXT( MONTH(TblLocations[[#This Row],[ODK_DateOfSubmission]]),"00"))</f>
        <v>2020-08</v>
      </c>
    </row>
    <row r="782" spans="1:15" x14ac:dyDescent="0.25">
      <c r="A782" s="1">
        <v>2706198</v>
      </c>
      <c r="C782" s="1">
        <v>31922</v>
      </c>
      <c r="D782" s="63">
        <v>44051.680888738425</v>
      </c>
      <c r="E782" s="54" t="s">
        <v>1151</v>
      </c>
      <c r="F782" s="56" t="s">
        <v>72</v>
      </c>
      <c r="G782" s="56" t="s">
        <v>100</v>
      </c>
      <c r="H782" s="56" t="s">
        <v>326</v>
      </c>
      <c r="I782" s="56" t="s">
        <v>385</v>
      </c>
      <c r="J782" s="54" t="s">
        <v>386</v>
      </c>
      <c r="K782" s="1">
        <v>36.3335761401</v>
      </c>
      <c r="L782" s="1">
        <v>43.164727861700001</v>
      </c>
      <c r="M782" s="1">
        <v>15</v>
      </c>
      <c r="N782" s="9">
        <f>DATE(YEAR(TblLocations[[#This Row],[ODK_DateOfSubmission]]),MONTH(TblLocations[[#This Row],[ODK_DateOfSubmission]]),DAY(TblLocations[[#This Row],[ODK_DateOfSubmission]]))</f>
        <v>44051</v>
      </c>
      <c r="O782" s="1" t="str">
        <f>_xlfn.CONCAT( YEAR(TblLocations[[#This Row],[ODK_DateOfSubmission]]), "-",TEXT( MONTH(TblLocations[[#This Row],[ODK_DateOfSubmission]]),"00"))</f>
        <v>2020-08</v>
      </c>
    </row>
    <row r="783" spans="1:15" x14ac:dyDescent="0.25">
      <c r="A783" s="1">
        <v>2706261</v>
      </c>
      <c r="C783" s="1">
        <v>33244</v>
      </c>
      <c r="D783" s="63">
        <v>44039.406962696761</v>
      </c>
      <c r="E783" s="54" t="s">
        <v>1151</v>
      </c>
      <c r="F783" s="56" t="s">
        <v>72</v>
      </c>
      <c r="G783" s="56" t="s">
        <v>100</v>
      </c>
      <c r="H783" s="56" t="s">
        <v>326</v>
      </c>
      <c r="I783" s="56" t="s">
        <v>387</v>
      </c>
      <c r="J783" s="54" t="s">
        <v>388</v>
      </c>
      <c r="K783" s="1">
        <v>36.313855564500003</v>
      </c>
      <c r="L783" s="1">
        <v>43.113403177000002</v>
      </c>
      <c r="M783" s="1">
        <v>2</v>
      </c>
      <c r="N783" s="9">
        <f>DATE(YEAR(TblLocations[[#This Row],[ODK_DateOfSubmission]]),MONTH(TblLocations[[#This Row],[ODK_DateOfSubmission]]),DAY(TblLocations[[#This Row],[ODK_DateOfSubmission]]))</f>
        <v>44039</v>
      </c>
      <c r="O783" s="1" t="str">
        <f>_xlfn.CONCAT( YEAR(TblLocations[[#This Row],[ODK_DateOfSubmission]]), "-",TEXT( MONTH(TblLocations[[#This Row],[ODK_DateOfSubmission]]),"00"))</f>
        <v>2020-07</v>
      </c>
    </row>
    <row r="784" spans="1:15" x14ac:dyDescent="0.25">
      <c r="A784" s="1">
        <v>2706262</v>
      </c>
      <c r="C784" s="1">
        <v>33245</v>
      </c>
      <c r="D784" s="63">
        <v>44039.407092673609</v>
      </c>
      <c r="E784" s="54" t="s">
        <v>1151</v>
      </c>
      <c r="F784" s="56" t="s">
        <v>72</v>
      </c>
      <c r="G784" s="56" t="s">
        <v>100</v>
      </c>
      <c r="H784" s="56" t="s">
        <v>326</v>
      </c>
      <c r="I784" s="56" t="s">
        <v>389</v>
      </c>
      <c r="J784" s="54" t="s">
        <v>380</v>
      </c>
      <c r="K784" s="1">
        <v>36.316155387999999</v>
      </c>
      <c r="L784" s="1">
        <v>43.097372893500001</v>
      </c>
      <c r="M784" s="1">
        <v>1</v>
      </c>
      <c r="N784" s="9">
        <f>DATE(YEAR(TblLocations[[#This Row],[ODK_DateOfSubmission]]),MONTH(TblLocations[[#This Row],[ODK_DateOfSubmission]]),DAY(TblLocations[[#This Row],[ODK_DateOfSubmission]]))</f>
        <v>44039</v>
      </c>
      <c r="O784" s="1" t="str">
        <f>_xlfn.CONCAT( YEAR(TblLocations[[#This Row],[ODK_DateOfSubmission]]), "-",TEXT( MONTH(TblLocations[[#This Row],[ODK_DateOfSubmission]]),"00"))</f>
        <v>2020-07</v>
      </c>
    </row>
    <row r="785" spans="1:15" x14ac:dyDescent="0.25">
      <c r="A785" s="1">
        <v>2706263</v>
      </c>
      <c r="C785" s="1">
        <v>18401</v>
      </c>
      <c r="D785" s="63">
        <v>44059.774170914352</v>
      </c>
      <c r="E785" s="54" t="s">
        <v>1151</v>
      </c>
      <c r="F785" s="56" t="s">
        <v>72</v>
      </c>
      <c r="G785" s="56" t="s">
        <v>100</v>
      </c>
      <c r="H785" s="56" t="s">
        <v>326</v>
      </c>
      <c r="I785" s="56" t="s">
        <v>1292</v>
      </c>
      <c r="J785" s="54" t="s">
        <v>1293</v>
      </c>
      <c r="K785" s="1">
        <v>36.330536261200002</v>
      </c>
      <c r="L785" s="1">
        <v>43.128121368899997</v>
      </c>
      <c r="M785" s="1">
        <v>5</v>
      </c>
      <c r="N785" s="9">
        <f>DATE(YEAR(TblLocations[[#This Row],[ODK_DateOfSubmission]]),MONTH(TblLocations[[#This Row],[ODK_DateOfSubmission]]),DAY(TblLocations[[#This Row],[ODK_DateOfSubmission]]))</f>
        <v>44059</v>
      </c>
      <c r="O785" s="1" t="str">
        <f>_xlfn.CONCAT( YEAR(TblLocations[[#This Row],[ODK_DateOfSubmission]]), "-",TEXT( MONTH(TblLocations[[#This Row],[ODK_DateOfSubmission]]),"00"))</f>
        <v>2020-08</v>
      </c>
    </row>
    <row r="786" spans="1:15" x14ac:dyDescent="0.25">
      <c r="A786" s="1">
        <v>2706265</v>
      </c>
      <c r="C786" s="1">
        <v>33247</v>
      </c>
      <c r="D786" s="63">
        <v>44059.906831481479</v>
      </c>
      <c r="E786" s="54" t="s">
        <v>1151</v>
      </c>
      <c r="F786" s="56" t="s">
        <v>72</v>
      </c>
      <c r="G786" s="56" t="s">
        <v>100</v>
      </c>
      <c r="H786" s="56" t="s">
        <v>326</v>
      </c>
      <c r="I786" s="56" t="s">
        <v>390</v>
      </c>
      <c r="J786" s="54" t="s">
        <v>391</v>
      </c>
      <c r="K786" s="1">
        <v>36.326455383599999</v>
      </c>
      <c r="L786" s="1">
        <v>43.147807382499998</v>
      </c>
      <c r="M786" s="1">
        <v>61</v>
      </c>
      <c r="N786" s="9">
        <f>DATE(YEAR(TblLocations[[#This Row],[ODK_DateOfSubmission]]),MONTH(TblLocations[[#This Row],[ODK_DateOfSubmission]]),DAY(TblLocations[[#This Row],[ODK_DateOfSubmission]]))</f>
        <v>44059</v>
      </c>
      <c r="O786" s="1" t="str">
        <f>_xlfn.CONCAT( YEAR(TblLocations[[#This Row],[ODK_DateOfSubmission]]), "-",TEXT( MONTH(TblLocations[[#This Row],[ODK_DateOfSubmission]]),"00"))</f>
        <v>2020-08</v>
      </c>
    </row>
    <row r="787" spans="1:15" x14ac:dyDescent="0.25">
      <c r="A787" s="1">
        <v>2706266</v>
      </c>
      <c r="C787" s="1">
        <v>33248</v>
      </c>
      <c r="D787" s="63">
        <v>44058.732066631943</v>
      </c>
      <c r="E787" s="54" t="s">
        <v>1151</v>
      </c>
      <c r="F787" s="56" t="s">
        <v>72</v>
      </c>
      <c r="G787" s="56" t="s">
        <v>100</v>
      </c>
      <c r="H787" s="56" t="s">
        <v>326</v>
      </c>
      <c r="I787" s="56" t="s">
        <v>1294</v>
      </c>
      <c r="J787" s="54" t="s">
        <v>469</v>
      </c>
      <c r="K787" s="1">
        <v>36.360072300900001</v>
      </c>
      <c r="L787" s="1">
        <v>43.094591270400002</v>
      </c>
      <c r="M787" s="1">
        <v>1</v>
      </c>
      <c r="N787" s="9">
        <f>DATE(YEAR(TblLocations[[#This Row],[ODK_DateOfSubmission]]),MONTH(TblLocations[[#This Row],[ODK_DateOfSubmission]]),DAY(TblLocations[[#This Row],[ODK_DateOfSubmission]]))</f>
        <v>44058</v>
      </c>
      <c r="O787" s="1" t="str">
        <f>_xlfn.CONCAT( YEAR(TblLocations[[#This Row],[ODK_DateOfSubmission]]), "-",TEXT( MONTH(TblLocations[[#This Row],[ODK_DateOfSubmission]]),"00"))</f>
        <v>2020-08</v>
      </c>
    </row>
    <row r="788" spans="1:15" x14ac:dyDescent="0.25">
      <c r="A788" s="1">
        <v>2706267</v>
      </c>
      <c r="C788" s="1">
        <v>33249</v>
      </c>
      <c r="D788" s="63">
        <v>44039.407140243056</v>
      </c>
      <c r="E788" s="54" t="s">
        <v>1151</v>
      </c>
      <c r="F788" s="56" t="s">
        <v>72</v>
      </c>
      <c r="G788" s="56" t="s">
        <v>100</v>
      </c>
      <c r="H788" s="56" t="s">
        <v>326</v>
      </c>
      <c r="I788" s="56" t="s">
        <v>392</v>
      </c>
      <c r="J788" s="54" t="s">
        <v>393</v>
      </c>
      <c r="K788" s="1">
        <v>36.327541749799998</v>
      </c>
      <c r="L788" s="1">
        <v>43.102868076599997</v>
      </c>
      <c r="M788" s="1">
        <v>4</v>
      </c>
      <c r="N788" s="9">
        <f>DATE(YEAR(TblLocations[[#This Row],[ODK_DateOfSubmission]]),MONTH(TblLocations[[#This Row],[ODK_DateOfSubmission]]),DAY(TblLocations[[#This Row],[ODK_DateOfSubmission]]))</f>
        <v>44039</v>
      </c>
      <c r="O788" s="1" t="str">
        <f>_xlfn.CONCAT( YEAR(TblLocations[[#This Row],[ODK_DateOfSubmission]]), "-",TEXT( MONTH(TblLocations[[#This Row],[ODK_DateOfSubmission]]),"00"))</f>
        <v>2020-07</v>
      </c>
    </row>
    <row r="789" spans="1:15" x14ac:dyDescent="0.25">
      <c r="A789" s="1">
        <v>2706281</v>
      </c>
      <c r="C789" s="1">
        <v>18330</v>
      </c>
      <c r="D789" s="63">
        <v>44023.696112962964</v>
      </c>
      <c r="E789" s="54" t="s">
        <v>1151</v>
      </c>
      <c r="F789" s="56" t="s">
        <v>72</v>
      </c>
      <c r="G789" s="56" t="s">
        <v>100</v>
      </c>
      <c r="H789" s="56" t="s">
        <v>326</v>
      </c>
      <c r="I789" s="56" t="s">
        <v>394</v>
      </c>
      <c r="J789" s="54" t="s">
        <v>395</v>
      </c>
      <c r="K789" s="1">
        <v>36.3152504691</v>
      </c>
      <c r="L789" s="1">
        <v>43.118090369500003</v>
      </c>
      <c r="M789" s="1">
        <v>1</v>
      </c>
      <c r="N789" s="9">
        <f>DATE(YEAR(TblLocations[[#This Row],[ODK_DateOfSubmission]]),MONTH(TblLocations[[#This Row],[ODK_DateOfSubmission]]),DAY(TblLocations[[#This Row],[ODK_DateOfSubmission]]))</f>
        <v>44023</v>
      </c>
      <c r="O789" s="1" t="str">
        <f>_xlfn.CONCAT( YEAR(TblLocations[[#This Row],[ODK_DateOfSubmission]]), "-",TEXT( MONTH(TblLocations[[#This Row],[ODK_DateOfSubmission]]),"00"))</f>
        <v>2020-07</v>
      </c>
    </row>
    <row r="790" spans="1:15" x14ac:dyDescent="0.25">
      <c r="A790" s="1">
        <v>2706288</v>
      </c>
      <c r="C790" s="1">
        <v>33260</v>
      </c>
      <c r="D790" s="63">
        <v>44058.732094479165</v>
      </c>
      <c r="E790" s="54" t="s">
        <v>1151</v>
      </c>
      <c r="F790" s="56" t="s">
        <v>72</v>
      </c>
      <c r="G790" s="56" t="s">
        <v>100</v>
      </c>
      <c r="H790" s="56" t="s">
        <v>326</v>
      </c>
      <c r="I790" s="56" t="s">
        <v>1295</v>
      </c>
      <c r="J790" s="54" t="s">
        <v>1296</v>
      </c>
      <c r="K790" s="1">
        <v>36.361843</v>
      </c>
      <c r="L790" s="1">
        <v>43.088819051000002</v>
      </c>
      <c r="M790" s="1">
        <v>10</v>
      </c>
      <c r="N790" s="9">
        <f>DATE(YEAR(TblLocations[[#This Row],[ODK_DateOfSubmission]]),MONTH(TblLocations[[#This Row],[ODK_DateOfSubmission]]),DAY(TblLocations[[#This Row],[ODK_DateOfSubmission]]))</f>
        <v>44058</v>
      </c>
      <c r="O790" s="1" t="str">
        <f>_xlfn.CONCAT( YEAR(TblLocations[[#This Row],[ODK_DateOfSubmission]]), "-",TEXT( MONTH(TblLocations[[#This Row],[ODK_DateOfSubmission]]),"00"))</f>
        <v>2020-08</v>
      </c>
    </row>
    <row r="791" spans="1:15" x14ac:dyDescent="0.25">
      <c r="A791" s="1">
        <v>2706293</v>
      </c>
      <c r="C791" s="1">
        <v>33265</v>
      </c>
      <c r="D791" s="63">
        <v>44059.906804895836</v>
      </c>
      <c r="E791" s="54" t="s">
        <v>1151</v>
      </c>
      <c r="F791" s="56" t="s">
        <v>72</v>
      </c>
      <c r="G791" s="56" t="s">
        <v>100</v>
      </c>
      <c r="H791" s="56" t="s">
        <v>326</v>
      </c>
      <c r="I791" s="56" t="s">
        <v>396</v>
      </c>
      <c r="J791" s="54" t="s">
        <v>397</v>
      </c>
      <c r="K791" s="1">
        <v>36.317532999999997</v>
      </c>
      <c r="L791" s="1">
        <v>43.123897853999999</v>
      </c>
      <c r="M791" s="1">
        <v>4</v>
      </c>
      <c r="N791" s="9">
        <f>DATE(YEAR(TblLocations[[#This Row],[ODK_DateOfSubmission]]),MONTH(TblLocations[[#This Row],[ODK_DateOfSubmission]]),DAY(TblLocations[[#This Row],[ODK_DateOfSubmission]]))</f>
        <v>44059</v>
      </c>
      <c r="O791" s="1" t="str">
        <f>_xlfn.CONCAT( YEAR(TblLocations[[#This Row],[ODK_DateOfSubmission]]), "-",TEXT( MONTH(TblLocations[[#This Row],[ODK_DateOfSubmission]]),"00"))</f>
        <v>2020-08</v>
      </c>
    </row>
    <row r="792" spans="1:15" x14ac:dyDescent="0.25">
      <c r="A792" s="1">
        <v>2706294</v>
      </c>
      <c r="C792" s="1">
        <v>33266</v>
      </c>
      <c r="D792" s="63">
        <v>44039.406944641203</v>
      </c>
      <c r="E792" s="54" t="s">
        <v>1151</v>
      </c>
      <c r="F792" s="56" t="s">
        <v>72</v>
      </c>
      <c r="G792" s="56" t="s">
        <v>100</v>
      </c>
      <c r="H792" s="56" t="s">
        <v>326</v>
      </c>
      <c r="I792" s="56" t="s">
        <v>398</v>
      </c>
      <c r="J792" s="54" t="s">
        <v>399</v>
      </c>
      <c r="K792" s="1">
        <v>36.334240000000001</v>
      </c>
      <c r="L792" s="1">
        <v>43.145285554399997</v>
      </c>
      <c r="M792" s="1">
        <v>4</v>
      </c>
      <c r="N792" s="9">
        <f>DATE(YEAR(TblLocations[[#This Row],[ODK_DateOfSubmission]]),MONTH(TblLocations[[#This Row],[ODK_DateOfSubmission]]),DAY(TblLocations[[#This Row],[ODK_DateOfSubmission]]))</f>
        <v>44039</v>
      </c>
      <c r="O792" s="1" t="str">
        <f>_xlfn.CONCAT( YEAR(TblLocations[[#This Row],[ODK_DateOfSubmission]]), "-",TEXT( MONTH(TblLocations[[#This Row],[ODK_DateOfSubmission]]),"00"))</f>
        <v>2020-07</v>
      </c>
    </row>
    <row r="793" spans="1:15" x14ac:dyDescent="0.25">
      <c r="A793" s="1">
        <v>2706314</v>
      </c>
      <c r="C793" s="1">
        <v>18321</v>
      </c>
      <c r="D793" s="63">
        <v>44051.679797719909</v>
      </c>
      <c r="E793" s="54" t="s">
        <v>1151</v>
      </c>
      <c r="F793" s="56" t="s">
        <v>72</v>
      </c>
      <c r="G793" s="56" t="s">
        <v>100</v>
      </c>
      <c r="H793" s="56" t="s">
        <v>326</v>
      </c>
      <c r="I793" s="56" t="s">
        <v>1297</v>
      </c>
      <c r="J793" s="54" t="s">
        <v>1298</v>
      </c>
      <c r="K793" s="1">
        <v>36.342420737700003</v>
      </c>
      <c r="L793" s="1">
        <v>43.159211044099997</v>
      </c>
      <c r="M793" s="1">
        <v>2</v>
      </c>
      <c r="N793" s="9">
        <f>DATE(YEAR(TblLocations[[#This Row],[ODK_DateOfSubmission]]),MONTH(TblLocations[[#This Row],[ODK_DateOfSubmission]]),DAY(TblLocations[[#This Row],[ODK_DateOfSubmission]]))</f>
        <v>44051</v>
      </c>
      <c r="O793" s="1" t="str">
        <f>_xlfn.CONCAT( YEAR(TblLocations[[#This Row],[ODK_DateOfSubmission]]), "-",TEXT( MONTH(TblLocations[[#This Row],[ODK_DateOfSubmission]]),"00"))</f>
        <v>2020-08</v>
      </c>
    </row>
    <row r="794" spans="1:15" x14ac:dyDescent="0.25">
      <c r="A794" s="1">
        <v>2706315</v>
      </c>
      <c r="C794" s="1">
        <v>33376</v>
      </c>
      <c r="D794" s="63">
        <v>44058.604889849536</v>
      </c>
      <c r="E794" s="54" t="s">
        <v>1151</v>
      </c>
      <c r="F794" s="56" t="s">
        <v>72</v>
      </c>
      <c r="G794" s="56" t="s">
        <v>100</v>
      </c>
      <c r="H794" s="56" t="s">
        <v>326</v>
      </c>
      <c r="I794" s="56" t="s">
        <v>400</v>
      </c>
      <c r="J794" s="54" t="s">
        <v>238</v>
      </c>
      <c r="K794" s="1">
        <v>36.375080492999999</v>
      </c>
      <c r="L794" s="1">
        <v>43.135761890799998</v>
      </c>
      <c r="M794" s="1">
        <v>21</v>
      </c>
      <c r="N794" s="9">
        <f>DATE(YEAR(TblLocations[[#This Row],[ODK_DateOfSubmission]]),MONTH(TblLocations[[#This Row],[ODK_DateOfSubmission]]),DAY(TblLocations[[#This Row],[ODK_DateOfSubmission]]))</f>
        <v>44058</v>
      </c>
      <c r="O794" s="1" t="str">
        <f>_xlfn.CONCAT( YEAR(TblLocations[[#This Row],[ODK_DateOfSubmission]]), "-",TEXT( MONTH(TblLocations[[#This Row],[ODK_DateOfSubmission]]),"00"))</f>
        <v>2020-08</v>
      </c>
    </row>
    <row r="795" spans="1:15" x14ac:dyDescent="0.25">
      <c r="A795" s="1">
        <v>2706321</v>
      </c>
      <c r="C795" s="1">
        <v>33411</v>
      </c>
      <c r="D795" s="63">
        <v>44058.605499074074</v>
      </c>
      <c r="E795" s="54" t="s">
        <v>1151</v>
      </c>
      <c r="F795" s="56" t="s">
        <v>72</v>
      </c>
      <c r="G795" s="56" t="s">
        <v>100</v>
      </c>
      <c r="H795" s="56" t="s">
        <v>326</v>
      </c>
      <c r="I795" s="56" t="s">
        <v>401</v>
      </c>
      <c r="J795" s="54" t="s">
        <v>402</v>
      </c>
      <c r="K795" s="1">
        <v>36.356994999999998</v>
      </c>
      <c r="L795" s="1">
        <v>43.144806789699999</v>
      </c>
      <c r="M795" s="1">
        <v>4</v>
      </c>
      <c r="N795" s="9">
        <f>DATE(YEAR(TblLocations[[#This Row],[ODK_DateOfSubmission]]),MONTH(TblLocations[[#This Row],[ODK_DateOfSubmission]]),DAY(TblLocations[[#This Row],[ODK_DateOfSubmission]]))</f>
        <v>44058</v>
      </c>
      <c r="O795" s="1" t="str">
        <f>_xlfn.CONCAT( YEAR(TblLocations[[#This Row],[ODK_DateOfSubmission]]), "-",TEXT( MONTH(TblLocations[[#This Row],[ODK_DateOfSubmission]]),"00"))</f>
        <v>2020-08</v>
      </c>
    </row>
    <row r="796" spans="1:15" x14ac:dyDescent="0.25">
      <c r="A796" s="1">
        <v>2706323</v>
      </c>
      <c r="C796" s="1">
        <v>18389</v>
      </c>
      <c r="D796" s="63">
        <v>44051.668244062501</v>
      </c>
      <c r="E796" s="54" t="s">
        <v>1151</v>
      </c>
      <c r="F796" s="56" t="s">
        <v>72</v>
      </c>
      <c r="G796" s="56" t="s">
        <v>100</v>
      </c>
      <c r="H796" s="56" t="s">
        <v>326</v>
      </c>
      <c r="I796" s="56" t="s">
        <v>403</v>
      </c>
      <c r="J796" s="54" t="s">
        <v>404</v>
      </c>
      <c r="K796" s="1">
        <v>36.348059999999997</v>
      </c>
      <c r="L796" s="1">
        <v>43.144370210399998</v>
      </c>
      <c r="M796" s="1">
        <v>1</v>
      </c>
      <c r="N796" s="9">
        <f>DATE(YEAR(TblLocations[[#This Row],[ODK_DateOfSubmission]]),MONTH(TblLocations[[#This Row],[ODK_DateOfSubmission]]),DAY(TblLocations[[#This Row],[ODK_DateOfSubmission]]))</f>
        <v>44051</v>
      </c>
      <c r="O796" s="1" t="str">
        <f>_xlfn.CONCAT( YEAR(TblLocations[[#This Row],[ODK_DateOfSubmission]]), "-",TEXT( MONTH(TblLocations[[#This Row],[ODK_DateOfSubmission]]),"00"))</f>
        <v>2020-08</v>
      </c>
    </row>
    <row r="797" spans="1:15" x14ac:dyDescent="0.25">
      <c r="A797" s="1">
        <v>2706325</v>
      </c>
      <c r="C797" s="1">
        <v>33462</v>
      </c>
      <c r="D797" s="63">
        <v>44051.66629228009</v>
      </c>
      <c r="E797" s="54" t="s">
        <v>1151</v>
      </c>
      <c r="F797" s="56" t="s">
        <v>72</v>
      </c>
      <c r="G797" s="56" t="s">
        <v>100</v>
      </c>
      <c r="H797" s="56" t="s">
        <v>326</v>
      </c>
      <c r="I797" s="56" t="s">
        <v>1299</v>
      </c>
      <c r="J797" s="54" t="s">
        <v>1300</v>
      </c>
      <c r="K797" s="1">
        <v>36.308031418399999</v>
      </c>
      <c r="L797" s="1">
        <v>43.196948966999997</v>
      </c>
      <c r="M797" s="1">
        <v>2</v>
      </c>
      <c r="N797" s="9">
        <f>DATE(YEAR(TblLocations[[#This Row],[ODK_DateOfSubmission]]),MONTH(TblLocations[[#This Row],[ODK_DateOfSubmission]]),DAY(TblLocations[[#This Row],[ODK_DateOfSubmission]]))</f>
        <v>44051</v>
      </c>
      <c r="O797" s="1" t="str">
        <f>_xlfn.CONCAT( YEAR(TblLocations[[#This Row],[ODK_DateOfSubmission]]), "-",TEXT( MONTH(TblLocations[[#This Row],[ODK_DateOfSubmission]]),"00"))</f>
        <v>2020-08</v>
      </c>
    </row>
    <row r="798" spans="1:15" x14ac:dyDescent="0.25">
      <c r="A798" s="1">
        <v>2706368</v>
      </c>
      <c r="C798" s="1">
        <v>33706</v>
      </c>
      <c r="D798" s="63">
        <v>44039.93363417824</v>
      </c>
      <c r="E798" s="54" t="s">
        <v>1151</v>
      </c>
      <c r="F798" s="56" t="s">
        <v>72</v>
      </c>
      <c r="G798" s="56" t="s">
        <v>100</v>
      </c>
      <c r="H798" s="56" t="s">
        <v>1289</v>
      </c>
      <c r="I798" s="56" t="s">
        <v>1301</v>
      </c>
      <c r="J798" s="54" t="s">
        <v>1302</v>
      </c>
      <c r="K798" s="1">
        <v>36.285716000000001</v>
      </c>
      <c r="L798" s="1">
        <v>42.650007219899997</v>
      </c>
      <c r="M798" s="1">
        <v>7</v>
      </c>
      <c r="N798" s="9">
        <f>DATE(YEAR(TblLocations[[#This Row],[ODK_DateOfSubmission]]),MONTH(TblLocations[[#This Row],[ODK_DateOfSubmission]]),DAY(TblLocations[[#This Row],[ODK_DateOfSubmission]]))</f>
        <v>44039</v>
      </c>
      <c r="O798" s="1" t="str">
        <f>_xlfn.CONCAT( YEAR(TblLocations[[#This Row],[ODK_DateOfSubmission]]), "-",TEXT( MONTH(TblLocations[[#This Row],[ODK_DateOfSubmission]]),"00"))</f>
        <v>2020-07</v>
      </c>
    </row>
    <row r="799" spans="1:15" x14ac:dyDescent="0.25">
      <c r="A799" s="1">
        <v>2706383</v>
      </c>
      <c r="C799" s="1">
        <v>22928</v>
      </c>
      <c r="D799" s="63">
        <v>44039.933648460647</v>
      </c>
      <c r="E799" s="54" t="s">
        <v>1151</v>
      </c>
      <c r="F799" s="56" t="s">
        <v>72</v>
      </c>
      <c r="G799" s="56" t="s">
        <v>100</v>
      </c>
      <c r="H799" s="56" t="s">
        <v>1289</v>
      </c>
      <c r="I799" s="56" t="s">
        <v>1303</v>
      </c>
      <c r="J799" s="54" t="s">
        <v>1304</v>
      </c>
      <c r="K799" s="1">
        <v>36.246079000000002</v>
      </c>
      <c r="L799" s="1">
        <v>42.653415000000003</v>
      </c>
      <c r="M799" s="1">
        <v>14</v>
      </c>
      <c r="N799" s="9">
        <f>DATE(YEAR(TblLocations[[#This Row],[ODK_DateOfSubmission]]),MONTH(TblLocations[[#This Row],[ODK_DateOfSubmission]]),DAY(TblLocations[[#This Row],[ODK_DateOfSubmission]]))</f>
        <v>44039</v>
      </c>
      <c r="O799" s="1" t="str">
        <f>_xlfn.CONCAT( YEAR(TblLocations[[#This Row],[ODK_DateOfSubmission]]), "-",TEXT( MONTH(TblLocations[[#This Row],[ODK_DateOfSubmission]]),"00"))</f>
        <v>2020-07</v>
      </c>
    </row>
    <row r="800" spans="1:15" x14ac:dyDescent="0.25">
      <c r="A800" s="1">
        <v>2707004</v>
      </c>
      <c r="C800" s="1">
        <v>17845</v>
      </c>
      <c r="D800" s="63">
        <v>44059.761265358793</v>
      </c>
      <c r="E800" s="54" t="s">
        <v>1151</v>
      </c>
      <c r="F800" s="56" t="s">
        <v>72</v>
      </c>
      <c r="G800" s="56" t="s">
        <v>97</v>
      </c>
      <c r="H800" s="56" t="s">
        <v>405</v>
      </c>
      <c r="I800" s="56" t="s">
        <v>406</v>
      </c>
      <c r="J800" s="54" t="s">
        <v>407</v>
      </c>
      <c r="K800" s="1">
        <v>36.464740753699999</v>
      </c>
      <c r="L800" s="1">
        <v>41.627578613600001</v>
      </c>
      <c r="M800" s="1">
        <v>800</v>
      </c>
      <c r="N800" s="9">
        <f>DATE(YEAR(TblLocations[[#This Row],[ODK_DateOfSubmission]]),MONTH(TblLocations[[#This Row],[ODK_DateOfSubmission]]),DAY(TblLocations[[#This Row],[ODK_DateOfSubmission]]))</f>
        <v>44059</v>
      </c>
      <c r="O800" s="1" t="str">
        <f>_xlfn.CONCAT( YEAR(TblLocations[[#This Row],[ODK_DateOfSubmission]]), "-",TEXT( MONTH(TblLocations[[#This Row],[ODK_DateOfSubmission]]),"00"))</f>
        <v>2020-08</v>
      </c>
    </row>
    <row r="801" spans="1:15" x14ac:dyDescent="0.25">
      <c r="A801" s="1">
        <v>2707005</v>
      </c>
      <c r="C801" s="1">
        <v>17928</v>
      </c>
      <c r="D801" s="63">
        <v>44058.45689760417</v>
      </c>
      <c r="E801" s="54" t="s">
        <v>1151</v>
      </c>
      <c r="F801" s="56" t="s">
        <v>72</v>
      </c>
      <c r="G801" s="56" t="s">
        <v>97</v>
      </c>
      <c r="H801" s="56" t="s">
        <v>405</v>
      </c>
      <c r="I801" s="56" t="s">
        <v>408</v>
      </c>
      <c r="J801" s="54" t="s">
        <v>409</v>
      </c>
      <c r="K801" s="1">
        <v>36.465939840499999</v>
      </c>
      <c r="L801" s="1">
        <v>41.713385327300003</v>
      </c>
      <c r="M801" s="1">
        <v>250</v>
      </c>
      <c r="N801" s="9">
        <f>DATE(YEAR(TblLocations[[#This Row],[ODK_DateOfSubmission]]),MONTH(TblLocations[[#This Row],[ODK_DateOfSubmission]]),DAY(TblLocations[[#This Row],[ODK_DateOfSubmission]]))</f>
        <v>44058</v>
      </c>
      <c r="O801" s="1" t="str">
        <f>_xlfn.CONCAT( YEAR(TblLocations[[#This Row],[ODK_DateOfSubmission]]), "-",TEXT( MONTH(TblLocations[[#This Row],[ODK_DateOfSubmission]]),"00"))</f>
        <v>2020-08</v>
      </c>
    </row>
    <row r="802" spans="1:15" x14ac:dyDescent="0.25">
      <c r="A802" s="1">
        <v>2707006</v>
      </c>
      <c r="C802" s="1">
        <v>27283</v>
      </c>
      <c r="D802" s="63">
        <v>44054.046778206015</v>
      </c>
      <c r="E802" s="54" t="s">
        <v>1151</v>
      </c>
      <c r="F802" s="56" t="s">
        <v>72</v>
      </c>
      <c r="G802" s="56" t="s">
        <v>97</v>
      </c>
      <c r="H802" s="56" t="s">
        <v>405</v>
      </c>
      <c r="I802" s="56" t="s">
        <v>410</v>
      </c>
      <c r="J802" s="54" t="s">
        <v>411</v>
      </c>
      <c r="K802" s="1">
        <v>36.470173343900001</v>
      </c>
      <c r="L802" s="1">
        <v>41.738118462099997</v>
      </c>
      <c r="M802" s="1">
        <v>60</v>
      </c>
      <c r="N802" s="9">
        <f>DATE(YEAR(TblLocations[[#This Row],[ODK_DateOfSubmission]]),MONTH(TblLocations[[#This Row],[ODK_DateOfSubmission]]),DAY(TblLocations[[#This Row],[ODK_DateOfSubmission]]))</f>
        <v>44054</v>
      </c>
      <c r="O802" s="1" t="str">
        <f>_xlfn.CONCAT( YEAR(TblLocations[[#This Row],[ODK_DateOfSubmission]]), "-",TEXT( MONTH(TblLocations[[#This Row],[ODK_DateOfSubmission]]),"00"))</f>
        <v>2020-08</v>
      </c>
    </row>
    <row r="803" spans="1:15" x14ac:dyDescent="0.25">
      <c r="A803" s="1">
        <v>2707007</v>
      </c>
      <c r="C803" s="1">
        <v>27284</v>
      </c>
      <c r="D803" s="63">
        <v>44054.046847303238</v>
      </c>
      <c r="E803" s="54" t="s">
        <v>1151</v>
      </c>
      <c r="F803" s="56" t="s">
        <v>72</v>
      </c>
      <c r="G803" s="56" t="s">
        <v>97</v>
      </c>
      <c r="H803" s="56" t="s">
        <v>405</v>
      </c>
      <c r="I803" s="56" t="s">
        <v>412</v>
      </c>
      <c r="J803" s="54" t="s">
        <v>413</v>
      </c>
      <c r="K803" s="1">
        <v>36.490920780000003</v>
      </c>
      <c r="L803" s="1">
        <v>41.808304577900003</v>
      </c>
      <c r="M803" s="1">
        <v>70</v>
      </c>
      <c r="N803" s="9">
        <f>DATE(YEAR(TblLocations[[#This Row],[ODK_DateOfSubmission]]),MONTH(TblLocations[[#This Row],[ODK_DateOfSubmission]]),DAY(TblLocations[[#This Row],[ODK_DateOfSubmission]]))</f>
        <v>44054</v>
      </c>
      <c r="O803" s="1" t="str">
        <f>_xlfn.CONCAT( YEAR(TblLocations[[#This Row],[ODK_DateOfSubmission]]), "-",TEXT( MONTH(TblLocations[[#This Row],[ODK_DateOfSubmission]]),"00"))</f>
        <v>2020-08</v>
      </c>
    </row>
    <row r="804" spans="1:15" x14ac:dyDescent="0.25">
      <c r="A804" s="1">
        <v>2707008</v>
      </c>
      <c r="C804" s="1">
        <v>27285</v>
      </c>
      <c r="D804" s="63">
        <v>44054.046940972221</v>
      </c>
      <c r="E804" s="54" t="s">
        <v>1151</v>
      </c>
      <c r="F804" s="56" t="s">
        <v>72</v>
      </c>
      <c r="G804" s="56" t="s">
        <v>97</v>
      </c>
      <c r="H804" s="56" t="s">
        <v>405</v>
      </c>
      <c r="I804" s="56" t="s">
        <v>414</v>
      </c>
      <c r="J804" s="54" t="s">
        <v>1305</v>
      </c>
      <c r="K804" s="1">
        <v>36.4943673864</v>
      </c>
      <c r="L804" s="1">
        <v>41.868206134399998</v>
      </c>
      <c r="M804" s="1">
        <v>115</v>
      </c>
      <c r="N804" s="9">
        <f>DATE(YEAR(TblLocations[[#This Row],[ODK_DateOfSubmission]]),MONTH(TblLocations[[#This Row],[ODK_DateOfSubmission]]),DAY(TblLocations[[#This Row],[ODK_DateOfSubmission]]))</f>
        <v>44054</v>
      </c>
      <c r="O804" s="1" t="str">
        <f>_xlfn.CONCAT( YEAR(TblLocations[[#This Row],[ODK_DateOfSubmission]]), "-",TEXT( MONTH(TblLocations[[#This Row],[ODK_DateOfSubmission]]),"00"))</f>
        <v>2020-08</v>
      </c>
    </row>
    <row r="805" spans="1:15" x14ac:dyDescent="0.25">
      <c r="A805" s="1">
        <v>2707009</v>
      </c>
      <c r="C805" s="1">
        <v>18048</v>
      </c>
      <c r="D805" s="63">
        <v>44054.046893599538</v>
      </c>
      <c r="E805" s="54" t="s">
        <v>1151</v>
      </c>
      <c r="F805" s="56" t="s">
        <v>72</v>
      </c>
      <c r="G805" s="56" t="s">
        <v>97</v>
      </c>
      <c r="H805" s="56" t="s">
        <v>405</v>
      </c>
      <c r="I805" s="56" t="s">
        <v>919</v>
      </c>
      <c r="J805" s="54" t="s">
        <v>920</v>
      </c>
      <c r="K805" s="1">
        <v>36.505729519299997</v>
      </c>
      <c r="L805" s="1">
        <v>41.957361991200003</v>
      </c>
      <c r="M805" s="1">
        <v>70</v>
      </c>
      <c r="N805" s="9">
        <f>DATE(YEAR(TblLocations[[#This Row],[ODK_DateOfSubmission]]),MONTH(TblLocations[[#This Row],[ODK_DateOfSubmission]]),DAY(TblLocations[[#This Row],[ODK_DateOfSubmission]]))</f>
        <v>44054</v>
      </c>
      <c r="O805" s="1" t="str">
        <f>_xlfn.CONCAT( YEAR(TblLocations[[#This Row],[ODK_DateOfSubmission]]), "-",TEXT( MONTH(TblLocations[[#This Row],[ODK_DateOfSubmission]]),"00"))</f>
        <v>2020-08</v>
      </c>
    </row>
    <row r="806" spans="1:15" x14ac:dyDescent="0.25">
      <c r="A806" s="1">
        <v>2707011</v>
      </c>
      <c r="C806" s="1">
        <v>27288</v>
      </c>
      <c r="D806" s="63">
        <v>44059.761495752318</v>
      </c>
      <c r="E806" s="54" t="s">
        <v>1151</v>
      </c>
      <c r="F806" s="56" t="s">
        <v>72</v>
      </c>
      <c r="G806" s="56" t="s">
        <v>97</v>
      </c>
      <c r="H806" s="56" t="s">
        <v>405</v>
      </c>
      <c r="I806" s="56" t="s">
        <v>921</v>
      </c>
      <c r="J806" s="54" t="s">
        <v>922</v>
      </c>
      <c r="K806" s="1">
        <v>36.377164634400003</v>
      </c>
      <c r="L806" s="1">
        <v>41.687696773299997</v>
      </c>
      <c r="M806" s="1">
        <v>25</v>
      </c>
      <c r="N806" s="9">
        <f>DATE(YEAR(TblLocations[[#This Row],[ODK_DateOfSubmission]]),MONTH(TblLocations[[#This Row],[ODK_DateOfSubmission]]),DAY(TblLocations[[#This Row],[ODK_DateOfSubmission]]))</f>
        <v>44059</v>
      </c>
      <c r="O806" s="1" t="str">
        <f>_xlfn.CONCAT( YEAR(TblLocations[[#This Row],[ODK_DateOfSubmission]]), "-",TEXT( MONTH(TblLocations[[#This Row],[ODK_DateOfSubmission]]),"00"))</f>
        <v>2020-08</v>
      </c>
    </row>
    <row r="807" spans="1:15" x14ac:dyDescent="0.25">
      <c r="A807" s="1">
        <v>2707012</v>
      </c>
      <c r="C807" s="1">
        <v>27358</v>
      </c>
      <c r="D807" s="63">
        <v>44059.895113622682</v>
      </c>
      <c r="E807" s="54" t="s">
        <v>1151</v>
      </c>
      <c r="F807" s="56" t="s">
        <v>72</v>
      </c>
      <c r="G807" s="56" t="s">
        <v>97</v>
      </c>
      <c r="H807" s="56" t="s">
        <v>405</v>
      </c>
      <c r="I807" s="56" t="s">
        <v>923</v>
      </c>
      <c r="J807" s="54" t="s">
        <v>924</v>
      </c>
      <c r="K807" s="1">
        <v>36.371528912400002</v>
      </c>
      <c r="L807" s="1">
        <v>41.725110782400002</v>
      </c>
      <c r="M807" s="1">
        <v>15</v>
      </c>
      <c r="N807" s="9">
        <f>DATE(YEAR(TblLocations[[#This Row],[ODK_DateOfSubmission]]),MONTH(TblLocations[[#This Row],[ODK_DateOfSubmission]]),DAY(TblLocations[[#This Row],[ODK_DateOfSubmission]]))</f>
        <v>44059</v>
      </c>
      <c r="O807" s="1" t="str">
        <f>_xlfn.CONCAT( YEAR(TblLocations[[#This Row],[ODK_DateOfSubmission]]), "-",TEXT( MONTH(TblLocations[[#This Row],[ODK_DateOfSubmission]]),"00"))</f>
        <v>2020-08</v>
      </c>
    </row>
    <row r="808" spans="1:15" x14ac:dyDescent="0.25">
      <c r="A808" s="1">
        <v>2707013</v>
      </c>
      <c r="C808" s="1">
        <v>27359</v>
      </c>
      <c r="D808" s="63">
        <v>44059.946247685184</v>
      </c>
      <c r="E808" s="54" t="s">
        <v>1151</v>
      </c>
      <c r="F808" s="56" t="s">
        <v>72</v>
      </c>
      <c r="G808" s="56" t="s">
        <v>97</v>
      </c>
      <c r="H808" s="56" t="s">
        <v>405</v>
      </c>
      <c r="I808" s="56" t="s">
        <v>925</v>
      </c>
      <c r="J808" s="54" t="s">
        <v>926</v>
      </c>
      <c r="K808" s="1">
        <v>36.371488765499997</v>
      </c>
      <c r="L808" s="1">
        <v>41.712652812599998</v>
      </c>
      <c r="M808" s="1">
        <v>15</v>
      </c>
      <c r="N808" s="9">
        <f>DATE(YEAR(TblLocations[[#This Row],[ODK_DateOfSubmission]]),MONTH(TblLocations[[#This Row],[ODK_DateOfSubmission]]),DAY(TblLocations[[#This Row],[ODK_DateOfSubmission]]))</f>
        <v>44059</v>
      </c>
      <c r="O808" s="1" t="str">
        <f>_xlfn.CONCAT( YEAR(TblLocations[[#This Row],[ODK_DateOfSubmission]]), "-",TEXT( MONTH(TblLocations[[#This Row],[ODK_DateOfSubmission]]),"00"))</f>
        <v>2020-08</v>
      </c>
    </row>
    <row r="809" spans="1:15" x14ac:dyDescent="0.25">
      <c r="A809" s="1">
        <v>2707014</v>
      </c>
      <c r="C809" s="1">
        <v>17694</v>
      </c>
      <c r="D809" s="63">
        <v>44037.686689386574</v>
      </c>
      <c r="E809" s="54" t="s">
        <v>1151</v>
      </c>
      <c r="F809" s="56" t="s">
        <v>72</v>
      </c>
      <c r="G809" s="56" t="s">
        <v>97</v>
      </c>
      <c r="H809" s="56" t="s">
        <v>405</v>
      </c>
      <c r="I809" s="56" t="s">
        <v>416</v>
      </c>
      <c r="J809" s="54" t="s">
        <v>417</v>
      </c>
      <c r="K809" s="1">
        <v>36.453664677200003</v>
      </c>
      <c r="L809" s="1">
        <v>41.758255044099997</v>
      </c>
      <c r="M809" s="1">
        <v>6</v>
      </c>
      <c r="N809" s="9">
        <f>DATE(YEAR(TblLocations[[#This Row],[ODK_DateOfSubmission]]),MONTH(TblLocations[[#This Row],[ODK_DateOfSubmission]]),DAY(TblLocations[[#This Row],[ODK_DateOfSubmission]]))</f>
        <v>44037</v>
      </c>
      <c r="O809" s="1" t="str">
        <f>_xlfn.CONCAT( YEAR(TblLocations[[#This Row],[ODK_DateOfSubmission]]), "-",TEXT( MONTH(TblLocations[[#This Row],[ODK_DateOfSubmission]]),"00"))</f>
        <v>2020-07</v>
      </c>
    </row>
    <row r="810" spans="1:15" x14ac:dyDescent="0.25">
      <c r="A810" s="1">
        <v>2707018</v>
      </c>
      <c r="C810" s="1">
        <v>27363</v>
      </c>
      <c r="D810" s="63">
        <v>44055.020308564817</v>
      </c>
      <c r="E810" s="54" t="s">
        <v>1151</v>
      </c>
      <c r="F810" s="56" t="s">
        <v>72</v>
      </c>
      <c r="G810" s="56" t="s">
        <v>97</v>
      </c>
      <c r="H810" s="56" t="s">
        <v>405</v>
      </c>
      <c r="I810" s="56" t="s">
        <v>418</v>
      </c>
      <c r="J810" s="54" t="s">
        <v>419</v>
      </c>
      <c r="K810" s="1">
        <v>36.417222752699999</v>
      </c>
      <c r="L810" s="1">
        <v>41.884285228099998</v>
      </c>
      <c r="M810" s="1">
        <v>5</v>
      </c>
      <c r="N810" s="9">
        <f>DATE(YEAR(TblLocations[[#This Row],[ODK_DateOfSubmission]]),MONTH(TblLocations[[#This Row],[ODK_DateOfSubmission]]),DAY(TblLocations[[#This Row],[ODK_DateOfSubmission]]))</f>
        <v>44055</v>
      </c>
      <c r="O810" s="1" t="str">
        <f>_xlfn.CONCAT( YEAR(TblLocations[[#This Row],[ODK_DateOfSubmission]]), "-",TEXT( MONTH(TblLocations[[#This Row],[ODK_DateOfSubmission]]),"00"))</f>
        <v>2020-08</v>
      </c>
    </row>
    <row r="811" spans="1:15" x14ac:dyDescent="0.25">
      <c r="A811" s="1">
        <v>2707019</v>
      </c>
      <c r="C811" s="1">
        <v>27364</v>
      </c>
      <c r="D811" s="63">
        <v>44061.019906250003</v>
      </c>
      <c r="E811" s="54" t="s">
        <v>1151</v>
      </c>
      <c r="F811" s="56" t="s">
        <v>72</v>
      </c>
      <c r="G811" s="56" t="s">
        <v>97</v>
      </c>
      <c r="H811" s="56" t="s">
        <v>405</v>
      </c>
      <c r="I811" s="56" t="s">
        <v>927</v>
      </c>
      <c r="J811" s="54" t="s">
        <v>928</v>
      </c>
      <c r="K811" s="1">
        <v>36.372352709399998</v>
      </c>
      <c r="L811" s="1">
        <v>41.7071758473</v>
      </c>
      <c r="M811" s="1">
        <v>25</v>
      </c>
      <c r="N811" s="9">
        <f>DATE(YEAR(TblLocations[[#This Row],[ODK_DateOfSubmission]]),MONTH(TblLocations[[#This Row],[ODK_DateOfSubmission]]),DAY(TblLocations[[#This Row],[ODK_DateOfSubmission]]))</f>
        <v>44061</v>
      </c>
      <c r="O811" s="1" t="str">
        <f>_xlfn.CONCAT( YEAR(TblLocations[[#This Row],[ODK_DateOfSubmission]]), "-",TEXT( MONTH(TblLocations[[#This Row],[ODK_DateOfSubmission]]),"00"))</f>
        <v>2020-08</v>
      </c>
    </row>
    <row r="812" spans="1:15" x14ac:dyDescent="0.25">
      <c r="A812" s="1">
        <v>2707021</v>
      </c>
      <c r="C812" s="1">
        <v>27366</v>
      </c>
      <c r="D812" s="63">
        <v>44059.817991238429</v>
      </c>
      <c r="E812" s="54" t="s">
        <v>1151</v>
      </c>
      <c r="F812" s="56" t="s">
        <v>72</v>
      </c>
      <c r="G812" s="56" t="s">
        <v>97</v>
      </c>
      <c r="H812" s="56" t="s">
        <v>405</v>
      </c>
      <c r="I812" s="56" t="s">
        <v>420</v>
      </c>
      <c r="J812" s="54" t="s">
        <v>421</v>
      </c>
      <c r="K812" s="1">
        <v>36.428698603699999</v>
      </c>
      <c r="L812" s="1">
        <v>41.698919140199997</v>
      </c>
      <c r="M812" s="1">
        <v>23</v>
      </c>
      <c r="N812" s="9">
        <f>DATE(YEAR(TblLocations[[#This Row],[ODK_DateOfSubmission]]),MONTH(TblLocations[[#This Row],[ODK_DateOfSubmission]]),DAY(TblLocations[[#This Row],[ODK_DateOfSubmission]]))</f>
        <v>44059</v>
      </c>
      <c r="O812" s="1" t="str">
        <f>_xlfn.CONCAT( YEAR(TblLocations[[#This Row],[ODK_DateOfSubmission]]), "-",TEXT( MONTH(TblLocations[[#This Row],[ODK_DateOfSubmission]]),"00"))</f>
        <v>2020-08</v>
      </c>
    </row>
    <row r="813" spans="1:15" x14ac:dyDescent="0.25">
      <c r="A813" s="1">
        <v>2707022</v>
      </c>
      <c r="C813" s="1">
        <v>27396</v>
      </c>
      <c r="D813" s="63">
        <v>44037.686709456022</v>
      </c>
      <c r="E813" s="54" t="s">
        <v>1151</v>
      </c>
      <c r="F813" s="56" t="s">
        <v>72</v>
      </c>
      <c r="G813" s="56" t="s">
        <v>97</v>
      </c>
      <c r="H813" s="56" t="s">
        <v>405</v>
      </c>
      <c r="I813" s="56" t="s">
        <v>422</v>
      </c>
      <c r="J813" s="54" t="s">
        <v>423</v>
      </c>
      <c r="K813" s="1">
        <v>36.448735759800002</v>
      </c>
      <c r="L813" s="1">
        <v>41.756054001300001</v>
      </c>
      <c r="M813" s="1">
        <v>12</v>
      </c>
      <c r="N813" s="9">
        <f>DATE(YEAR(TblLocations[[#This Row],[ODK_DateOfSubmission]]),MONTH(TblLocations[[#This Row],[ODK_DateOfSubmission]]),DAY(TblLocations[[#This Row],[ODK_DateOfSubmission]]))</f>
        <v>44037</v>
      </c>
      <c r="O813" s="1" t="str">
        <f>_xlfn.CONCAT( YEAR(TblLocations[[#This Row],[ODK_DateOfSubmission]]), "-",TEXT( MONTH(TblLocations[[#This Row],[ODK_DateOfSubmission]]),"00"))</f>
        <v>2020-07</v>
      </c>
    </row>
    <row r="814" spans="1:15" x14ac:dyDescent="0.25">
      <c r="A814" s="1">
        <v>2707023</v>
      </c>
      <c r="C814" s="1">
        <v>27397</v>
      </c>
      <c r="D814" s="63">
        <v>44054.882977743058</v>
      </c>
      <c r="E814" s="54" t="s">
        <v>1151</v>
      </c>
      <c r="F814" s="56" t="s">
        <v>72</v>
      </c>
      <c r="G814" s="56" t="s">
        <v>97</v>
      </c>
      <c r="H814" s="56" t="s">
        <v>405</v>
      </c>
      <c r="I814" s="56" t="s">
        <v>424</v>
      </c>
      <c r="J814" s="54" t="s">
        <v>425</v>
      </c>
      <c r="K814" s="1">
        <v>36.416859670000001</v>
      </c>
      <c r="L814" s="1">
        <v>41.893844873200003</v>
      </c>
      <c r="M814" s="1">
        <v>7</v>
      </c>
      <c r="N814" s="9">
        <f>DATE(YEAR(TblLocations[[#This Row],[ODK_DateOfSubmission]]),MONTH(TblLocations[[#This Row],[ODK_DateOfSubmission]]),DAY(TblLocations[[#This Row],[ODK_DateOfSubmission]]))</f>
        <v>44054</v>
      </c>
      <c r="O814" s="1" t="str">
        <f>_xlfn.CONCAT( YEAR(TblLocations[[#This Row],[ODK_DateOfSubmission]]), "-",TEXT( MONTH(TblLocations[[#This Row],[ODK_DateOfSubmission]]),"00"))</f>
        <v>2020-08</v>
      </c>
    </row>
    <row r="815" spans="1:15" x14ac:dyDescent="0.25">
      <c r="A815" s="1">
        <v>2707025</v>
      </c>
      <c r="C815" s="1">
        <v>27399</v>
      </c>
      <c r="D815" s="63">
        <v>44037.686480289354</v>
      </c>
      <c r="E815" s="54" t="s">
        <v>1151</v>
      </c>
      <c r="F815" s="56" t="s">
        <v>72</v>
      </c>
      <c r="G815" s="56" t="s">
        <v>97</v>
      </c>
      <c r="H815" s="56" t="s">
        <v>405</v>
      </c>
      <c r="I815" s="56" t="s">
        <v>426</v>
      </c>
      <c r="J815" s="54" t="s">
        <v>427</v>
      </c>
      <c r="K815" s="1">
        <v>36.429840782900001</v>
      </c>
      <c r="L815" s="1">
        <v>41.868082333099998</v>
      </c>
      <c r="M815" s="1">
        <v>120</v>
      </c>
      <c r="N815" s="9">
        <f>DATE(YEAR(TblLocations[[#This Row],[ODK_DateOfSubmission]]),MONTH(TblLocations[[#This Row],[ODK_DateOfSubmission]]),DAY(TblLocations[[#This Row],[ODK_DateOfSubmission]]))</f>
        <v>44037</v>
      </c>
      <c r="O815" s="1" t="str">
        <f>_xlfn.CONCAT( YEAR(TblLocations[[#This Row],[ODK_DateOfSubmission]]), "-",TEXT( MONTH(TblLocations[[#This Row],[ODK_DateOfSubmission]]),"00"))</f>
        <v>2020-07</v>
      </c>
    </row>
    <row r="816" spans="1:15" x14ac:dyDescent="0.25">
      <c r="A816" s="1">
        <v>2707026</v>
      </c>
      <c r="C816" s="1">
        <v>27400</v>
      </c>
      <c r="D816" s="63">
        <v>44059.924187812503</v>
      </c>
      <c r="E816" s="54" t="s">
        <v>1151</v>
      </c>
      <c r="F816" s="56" t="s">
        <v>72</v>
      </c>
      <c r="G816" s="56" t="s">
        <v>97</v>
      </c>
      <c r="H816" s="56" t="s">
        <v>405</v>
      </c>
      <c r="I816" s="56" t="s">
        <v>929</v>
      </c>
      <c r="J816" s="54" t="s">
        <v>930</v>
      </c>
      <c r="K816" s="1">
        <v>36.375917933399997</v>
      </c>
      <c r="L816" s="1">
        <v>41.715414026200001</v>
      </c>
      <c r="M816" s="1">
        <v>30</v>
      </c>
      <c r="N816" s="9">
        <f>DATE(YEAR(TblLocations[[#This Row],[ODK_DateOfSubmission]]),MONTH(TblLocations[[#This Row],[ODK_DateOfSubmission]]),DAY(TblLocations[[#This Row],[ODK_DateOfSubmission]]))</f>
        <v>44059</v>
      </c>
      <c r="O816" s="1" t="str">
        <f>_xlfn.CONCAT( YEAR(TblLocations[[#This Row],[ODK_DateOfSubmission]]), "-",TEXT( MONTH(TblLocations[[#This Row],[ODK_DateOfSubmission]]),"00"))</f>
        <v>2020-08</v>
      </c>
    </row>
    <row r="817" spans="1:15" x14ac:dyDescent="0.25">
      <c r="A817" s="1">
        <v>2707029</v>
      </c>
      <c r="C817" s="1">
        <v>27403</v>
      </c>
      <c r="D817" s="63">
        <v>44046.908240127312</v>
      </c>
      <c r="E817" s="54" t="s">
        <v>1151</v>
      </c>
      <c r="F817" s="56" t="s">
        <v>72</v>
      </c>
      <c r="G817" s="56" t="s">
        <v>97</v>
      </c>
      <c r="H817" s="56" t="s">
        <v>405</v>
      </c>
      <c r="I817" s="56" t="s">
        <v>931</v>
      </c>
      <c r="J817" s="54" t="s">
        <v>932</v>
      </c>
      <c r="K817" s="1">
        <v>36.452794037099999</v>
      </c>
      <c r="L817" s="1">
        <v>41.707408143899997</v>
      </c>
      <c r="M817" s="1">
        <v>25</v>
      </c>
      <c r="N817" s="9">
        <f>DATE(YEAR(TblLocations[[#This Row],[ODK_DateOfSubmission]]),MONTH(TblLocations[[#This Row],[ODK_DateOfSubmission]]),DAY(TblLocations[[#This Row],[ODK_DateOfSubmission]]))</f>
        <v>44046</v>
      </c>
      <c r="O817" s="1" t="str">
        <f>_xlfn.CONCAT( YEAR(TblLocations[[#This Row],[ODK_DateOfSubmission]]), "-",TEXT( MONTH(TblLocations[[#This Row],[ODK_DateOfSubmission]]),"00"))</f>
        <v>2020-08</v>
      </c>
    </row>
    <row r="818" spans="1:15" x14ac:dyDescent="0.25">
      <c r="A818" s="1">
        <v>2707031</v>
      </c>
      <c r="C818" s="1">
        <v>28415</v>
      </c>
      <c r="D818" s="63">
        <v>44054.902430555558</v>
      </c>
      <c r="E818" s="54" t="s">
        <v>1151</v>
      </c>
      <c r="F818" s="56" t="s">
        <v>72</v>
      </c>
      <c r="G818" s="56" t="s">
        <v>97</v>
      </c>
      <c r="H818" s="56" t="s">
        <v>405</v>
      </c>
      <c r="I818" s="56" t="s">
        <v>428</v>
      </c>
      <c r="J818" s="54" t="s">
        <v>429</v>
      </c>
      <c r="K818" s="1">
        <v>36.429188769699998</v>
      </c>
      <c r="L818" s="1">
        <v>41.911908200500001</v>
      </c>
      <c r="M818" s="1">
        <v>6</v>
      </c>
      <c r="N818" s="9">
        <f>DATE(YEAR(TblLocations[[#This Row],[ODK_DateOfSubmission]]),MONTH(TblLocations[[#This Row],[ODK_DateOfSubmission]]),DAY(TblLocations[[#This Row],[ODK_DateOfSubmission]]))</f>
        <v>44054</v>
      </c>
      <c r="O818" s="1" t="str">
        <f>_xlfn.CONCAT( YEAR(TblLocations[[#This Row],[ODK_DateOfSubmission]]), "-",TEXT( MONTH(TblLocations[[#This Row],[ODK_DateOfSubmission]]),"00"))</f>
        <v>2020-08</v>
      </c>
    </row>
    <row r="819" spans="1:15" x14ac:dyDescent="0.25">
      <c r="A819" s="1">
        <v>2707044</v>
      </c>
      <c r="C819" s="1">
        <v>31742</v>
      </c>
      <c r="D819" s="63">
        <v>44057.964029513889</v>
      </c>
      <c r="E819" s="54" t="s">
        <v>1151</v>
      </c>
      <c r="F819" s="56" t="s">
        <v>72</v>
      </c>
      <c r="G819" s="56" t="s">
        <v>97</v>
      </c>
      <c r="H819" s="56" t="s">
        <v>430</v>
      </c>
      <c r="I819" s="56" t="s">
        <v>431</v>
      </c>
      <c r="J819" s="54" t="s">
        <v>432</v>
      </c>
      <c r="K819" s="1">
        <v>36.331506699999998</v>
      </c>
      <c r="L819" s="1">
        <v>41.907876799999997</v>
      </c>
      <c r="M819" s="1">
        <v>15</v>
      </c>
      <c r="N819" s="9">
        <f>DATE(YEAR(TblLocations[[#This Row],[ODK_DateOfSubmission]]),MONTH(TblLocations[[#This Row],[ODK_DateOfSubmission]]),DAY(TblLocations[[#This Row],[ODK_DateOfSubmission]]))</f>
        <v>44057</v>
      </c>
      <c r="O819" s="1" t="str">
        <f>_xlfn.CONCAT( YEAR(TblLocations[[#This Row],[ODK_DateOfSubmission]]), "-",TEXT( MONTH(TblLocations[[#This Row],[ODK_DateOfSubmission]]),"00"))</f>
        <v>2020-08</v>
      </c>
    </row>
    <row r="820" spans="1:15" x14ac:dyDescent="0.25">
      <c r="A820" s="1">
        <v>2708002</v>
      </c>
      <c r="C820" s="1">
        <v>24809</v>
      </c>
      <c r="D820" s="63">
        <v>44037.704910729168</v>
      </c>
      <c r="E820" s="54" t="s">
        <v>1151</v>
      </c>
      <c r="F820" s="56" t="s">
        <v>72</v>
      </c>
      <c r="G820" s="56" t="s">
        <v>93</v>
      </c>
      <c r="H820" s="56" t="s">
        <v>433</v>
      </c>
      <c r="I820" s="56" t="s">
        <v>434</v>
      </c>
      <c r="J820" s="54" t="s">
        <v>248</v>
      </c>
      <c r="K820" s="1">
        <v>36.3920374</v>
      </c>
      <c r="L820" s="1">
        <v>42.4765978</v>
      </c>
      <c r="M820" s="1">
        <v>147</v>
      </c>
      <c r="N820" s="9">
        <f>DATE(YEAR(TblLocations[[#This Row],[ODK_DateOfSubmission]]),MONTH(TblLocations[[#This Row],[ODK_DateOfSubmission]]),DAY(TblLocations[[#This Row],[ODK_DateOfSubmission]]))</f>
        <v>44037</v>
      </c>
      <c r="O820" s="1" t="str">
        <f>_xlfn.CONCAT( YEAR(TblLocations[[#This Row],[ODK_DateOfSubmission]]), "-",TEXT( MONTH(TblLocations[[#This Row],[ODK_DateOfSubmission]]),"00"))</f>
        <v>2020-07</v>
      </c>
    </row>
    <row r="821" spans="1:15" x14ac:dyDescent="0.25">
      <c r="A821" s="1">
        <v>2708006</v>
      </c>
      <c r="C821" s="1">
        <v>18305</v>
      </c>
      <c r="D821" s="63">
        <v>44062.707594525462</v>
      </c>
      <c r="E821" s="54" t="s">
        <v>1151</v>
      </c>
      <c r="F821" s="56" t="s">
        <v>72</v>
      </c>
      <c r="G821" s="56" t="s">
        <v>93</v>
      </c>
      <c r="H821" s="56" t="s">
        <v>433</v>
      </c>
      <c r="I821" s="56" t="s">
        <v>435</v>
      </c>
      <c r="J821" s="54" t="s">
        <v>382</v>
      </c>
      <c r="K821" s="1">
        <v>36.380954000000003</v>
      </c>
      <c r="L821" s="1">
        <v>42.454282999999997</v>
      </c>
      <c r="M821" s="1">
        <v>173</v>
      </c>
      <c r="N821" s="9">
        <f>DATE(YEAR(TblLocations[[#This Row],[ODK_DateOfSubmission]]),MONTH(TblLocations[[#This Row],[ODK_DateOfSubmission]]),DAY(TblLocations[[#This Row],[ODK_DateOfSubmission]]))</f>
        <v>44062</v>
      </c>
      <c r="O821" s="1" t="str">
        <f>_xlfn.CONCAT( YEAR(TblLocations[[#This Row],[ODK_DateOfSubmission]]), "-",TEXT( MONTH(TblLocations[[#This Row],[ODK_DateOfSubmission]]),"00"))</f>
        <v>2020-08</v>
      </c>
    </row>
    <row r="822" spans="1:15" x14ac:dyDescent="0.25">
      <c r="A822" s="1">
        <v>2708007</v>
      </c>
      <c r="C822" s="1">
        <v>18309</v>
      </c>
      <c r="D822" s="63">
        <v>44062.707635960651</v>
      </c>
      <c r="E822" s="54" t="s">
        <v>1151</v>
      </c>
      <c r="F822" s="56" t="s">
        <v>72</v>
      </c>
      <c r="G822" s="56" t="s">
        <v>93</v>
      </c>
      <c r="H822" s="56" t="s">
        <v>433</v>
      </c>
      <c r="I822" s="56" t="s">
        <v>436</v>
      </c>
      <c r="J822" s="54" t="s">
        <v>437</v>
      </c>
      <c r="K822" s="1">
        <v>36.377371400000001</v>
      </c>
      <c r="L822" s="1">
        <v>42.457237300000003</v>
      </c>
      <c r="M822" s="1">
        <v>196</v>
      </c>
      <c r="N822" s="9">
        <f>DATE(YEAR(TblLocations[[#This Row],[ODK_DateOfSubmission]]),MONTH(TblLocations[[#This Row],[ODK_DateOfSubmission]]),DAY(TblLocations[[#This Row],[ODK_DateOfSubmission]]))</f>
        <v>44062</v>
      </c>
      <c r="O822" s="1" t="str">
        <f>_xlfn.CONCAT( YEAR(TblLocations[[#This Row],[ODK_DateOfSubmission]]), "-",TEXT( MONTH(TblLocations[[#This Row],[ODK_DateOfSubmission]]),"00"))</f>
        <v>2020-08</v>
      </c>
    </row>
    <row r="823" spans="1:15" x14ac:dyDescent="0.25">
      <c r="A823" s="1">
        <v>2708011</v>
      </c>
      <c r="C823" s="1">
        <v>25944</v>
      </c>
      <c r="D823" s="63">
        <v>44059.018406979165</v>
      </c>
      <c r="E823" s="54" t="s">
        <v>1151</v>
      </c>
      <c r="F823" s="56" t="s">
        <v>72</v>
      </c>
      <c r="G823" s="56" t="s">
        <v>93</v>
      </c>
      <c r="H823" s="56" t="s">
        <v>438</v>
      </c>
      <c r="I823" s="56" t="s">
        <v>439</v>
      </c>
      <c r="J823" s="54" t="s">
        <v>440</v>
      </c>
      <c r="K823" s="1">
        <v>36.655997570399997</v>
      </c>
      <c r="L823" s="1">
        <v>42.5980133829</v>
      </c>
      <c r="M823" s="1">
        <v>50</v>
      </c>
      <c r="N823" s="9">
        <f>DATE(YEAR(TblLocations[[#This Row],[ODK_DateOfSubmission]]),MONTH(TblLocations[[#This Row],[ODK_DateOfSubmission]]),DAY(TblLocations[[#This Row],[ODK_DateOfSubmission]]))</f>
        <v>44059</v>
      </c>
      <c r="O823" s="1" t="str">
        <f>_xlfn.CONCAT( YEAR(TblLocations[[#This Row],[ODK_DateOfSubmission]]), "-",TEXT( MONTH(TblLocations[[#This Row],[ODK_DateOfSubmission]]),"00"))</f>
        <v>2020-08</v>
      </c>
    </row>
    <row r="824" spans="1:15" x14ac:dyDescent="0.25">
      <c r="A824" s="1">
        <v>2708014</v>
      </c>
      <c r="C824" s="1">
        <v>25819</v>
      </c>
      <c r="D824" s="63">
        <v>44062.707377858795</v>
      </c>
      <c r="E824" s="54" t="s">
        <v>1151</v>
      </c>
      <c r="F824" s="56" t="s">
        <v>72</v>
      </c>
      <c r="G824" s="56" t="s">
        <v>93</v>
      </c>
      <c r="H824" s="56" t="s">
        <v>433</v>
      </c>
      <c r="I824" s="56" t="s">
        <v>441</v>
      </c>
      <c r="J824" s="54" t="s">
        <v>442</v>
      </c>
      <c r="K824" s="1">
        <v>36.383068999999999</v>
      </c>
      <c r="L824" s="1">
        <v>42.470675</v>
      </c>
      <c r="M824" s="1">
        <v>428</v>
      </c>
      <c r="N824" s="9">
        <f>DATE(YEAR(TblLocations[[#This Row],[ODK_DateOfSubmission]]),MONTH(TblLocations[[#This Row],[ODK_DateOfSubmission]]),DAY(TblLocations[[#This Row],[ODK_DateOfSubmission]]))</f>
        <v>44062</v>
      </c>
      <c r="O824" s="1" t="str">
        <f>_xlfn.CONCAT( YEAR(TblLocations[[#This Row],[ODK_DateOfSubmission]]), "-",TEXT( MONTH(TblLocations[[#This Row],[ODK_DateOfSubmission]]),"00"))</f>
        <v>2020-08</v>
      </c>
    </row>
    <row r="825" spans="1:15" x14ac:dyDescent="0.25">
      <c r="A825" s="1">
        <v>2708019</v>
      </c>
      <c r="C825" s="1">
        <v>22924</v>
      </c>
      <c r="D825" s="63">
        <v>44030.666460266206</v>
      </c>
      <c r="E825" s="54" t="s">
        <v>1151</v>
      </c>
      <c r="F825" s="56" t="s">
        <v>72</v>
      </c>
      <c r="G825" s="56" t="s">
        <v>93</v>
      </c>
      <c r="H825" s="56" t="s">
        <v>433</v>
      </c>
      <c r="I825" s="56" t="s">
        <v>443</v>
      </c>
      <c r="J825" s="54" t="s">
        <v>444</v>
      </c>
      <c r="K825" s="1">
        <v>36.410913999999998</v>
      </c>
      <c r="L825" s="1">
        <v>42.542980999999997</v>
      </c>
      <c r="M825" s="1">
        <v>32</v>
      </c>
      <c r="N825" s="9">
        <f>DATE(YEAR(TblLocations[[#This Row],[ODK_DateOfSubmission]]),MONTH(TblLocations[[#This Row],[ODK_DateOfSubmission]]),DAY(TblLocations[[#This Row],[ODK_DateOfSubmission]]))</f>
        <v>44030</v>
      </c>
      <c r="O825" s="1" t="str">
        <f>_xlfn.CONCAT( YEAR(TblLocations[[#This Row],[ODK_DateOfSubmission]]), "-",TEXT( MONTH(TblLocations[[#This Row],[ODK_DateOfSubmission]]),"00"))</f>
        <v>2020-07</v>
      </c>
    </row>
    <row r="826" spans="1:15" x14ac:dyDescent="0.25">
      <c r="A826" s="1">
        <v>2708022</v>
      </c>
      <c r="C826" s="1">
        <v>17746</v>
      </c>
      <c r="D826" s="63">
        <v>44058.707727118053</v>
      </c>
      <c r="E826" s="54" t="s">
        <v>1151</v>
      </c>
      <c r="F826" s="56" t="s">
        <v>72</v>
      </c>
      <c r="G826" s="56" t="s">
        <v>93</v>
      </c>
      <c r="H826" s="56" t="s">
        <v>438</v>
      </c>
      <c r="I826" s="56" t="s">
        <v>445</v>
      </c>
      <c r="J826" s="54" t="s">
        <v>446</v>
      </c>
      <c r="K826" s="1">
        <v>36.603630367800001</v>
      </c>
      <c r="L826" s="1">
        <v>42.624629435199999</v>
      </c>
      <c r="M826" s="1">
        <v>2</v>
      </c>
      <c r="N826" s="9">
        <f>DATE(YEAR(TblLocations[[#This Row],[ODK_DateOfSubmission]]),MONTH(TblLocations[[#This Row],[ODK_DateOfSubmission]]),DAY(TblLocations[[#This Row],[ODK_DateOfSubmission]]))</f>
        <v>44058</v>
      </c>
      <c r="O826" s="1" t="str">
        <f>_xlfn.CONCAT( YEAR(TblLocations[[#This Row],[ODK_DateOfSubmission]]), "-",TEXT( MONTH(TblLocations[[#This Row],[ODK_DateOfSubmission]]),"00"))</f>
        <v>2020-08</v>
      </c>
    </row>
    <row r="827" spans="1:15" x14ac:dyDescent="0.25">
      <c r="A827" s="1">
        <v>2708028</v>
      </c>
      <c r="C827" s="1">
        <v>25808</v>
      </c>
      <c r="D827" s="63">
        <v>44040.592936493056</v>
      </c>
      <c r="E827" s="54" t="s">
        <v>1151</v>
      </c>
      <c r="F827" s="56" t="s">
        <v>72</v>
      </c>
      <c r="G827" s="56" t="s">
        <v>93</v>
      </c>
      <c r="H827" s="56" t="s">
        <v>1306</v>
      </c>
      <c r="I827" s="56" t="s">
        <v>1307</v>
      </c>
      <c r="J827" s="54" t="s">
        <v>1308</v>
      </c>
      <c r="K827" s="1">
        <v>36.804409999999997</v>
      </c>
      <c r="L827" s="1">
        <v>42.088101000000002</v>
      </c>
      <c r="M827" s="1">
        <v>340</v>
      </c>
      <c r="N827" s="9">
        <f>DATE(YEAR(TblLocations[[#This Row],[ODK_DateOfSubmission]]),MONTH(TblLocations[[#This Row],[ODK_DateOfSubmission]]),DAY(TblLocations[[#This Row],[ODK_DateOfSubmission]]))</f>
        <v>44040</v>
      </c>
      <c r="O827" s="1" t="str">
        <f>_xlfn.CONCAT( YEAR(TblLocations[[#This Row],[ODK_DateOfSubmission]]), "-",TEXT( MONTH(TblLocations[[#This Row],[ODK_DateOfSubmission]]),"00"))</f>
        <v>2020-07</v>
      </c>
    </row>
    <row r="828" spans="1:15" x14ac:dyDescent="0.25">
      <c r="A828" s="1">
        <v>2708030</v>
      </c>
      <c r="C828" s="1">
        <v>24701</v>
      </c>
      <c r="D828" s="63">
        <v>44040.593000960645</v>
      </c>
      <c r="E828" s="54" t="s">
        <v>1151</v>
      </c>
      <c r="F828" s="56" t="s">
        <v>72</v>
      </c>
      <c r="G828" s="56" t="s">
        <v>93</v>
      </c>
      <c r="H828" s="56" t="s">
        <v>1306</v>
      </c>
      <c r="I828" s="56" t="s">
        <v>1309</v>
      </c>
      <c r="J828" s="54" t="s">
        <v>1310</v>
      </c>
      <c r="K828" s="1">
        <v>36.808491991300002</v>
      </c>
      <c r="L828" s="1">
        <v>42.090161568600003</v>
      </c>
      <c r="M828" s="1">
        <v>220</v>
      </c>
      <c r="N828" s="9">
        <f>DATE(YEAR(TblLocations[[#This Row],[ODK_DateOfSubmission]]),MONTH(TblLocations[[#This Row],[ODK_DateOfSubmission]]),DAY(TblLocations[[#This Row],[ODK_DateOfSubmission]]))</f>
        <v>44040</v>
      </c>
      <c r="O828" s="1" t="str">
        <f>_xlfn.CONCAT( YEAR(TblLocations[[#This Row],[ODK_DateOfSubmission]]), "-",TEXT( MONTH(TblLocations[[#This Row],[ODK_DateOfSubmission]]),"00"))</f>
        <v>2020-07</v>
      </c>
    </row>
    <row r="829" spans="1:15" x14ac:dyDescent="0.25">
      <c r="A829" s="1">
        <v>2708031</v>
      </c>
      <c r="C829" s="1">
        <v>18304</v>
      </c>
      <c r="D829" s="63">
        <v>44062.99918298611</v>
      </c>
      <c r="E829" s="54" t="s">
        <v>1151</v>
      </c>
      <c r="F829" s="56" t="s">
        <v>72</v>
      </c>
      <c r="G829" s="56" t="s">
        <v>93</v>
      </c>
      <c r="H829" s="56" t="s">
        <v>433</v>
      </c>
      <c r="I829" s="56" t="s">
        <v>447</v>
      </c>
      <c r="J829" s="54" t="s">
        <v>380</v>
      </c>
      <c r="K829" s="1">
        <v>36.367199999999997</v>
      </c>
      <c r="L829" s="1">
        <v>42.433289799999997</v>
      </c>
      <c r="M829" s="1">
        <v>4</v>
      </c>
      <c r="N829" s="9">
        <f>DATE(YEAR(TblLocations[[#This Row],[ODK_DateOfSubmission]]),MONTH(TblLocations[[#This Row],[ODK_DateOfSubmission]]),DAY(TblLocations[[#This Row],[ODK_DateOfSubmission]]))</f>
        <v>44062</v>
      </c>
      <c r="O829" s="1" t="str">
        <f>_xlfn.CONCAT( YEAR(TblLocations[[#This Row],[ODK_DateOfSubmission]]), "-",TEXT( MONTH(TblLocations[[#This Row],[ODK_DateOfSubmission]]),"00"))</f>
        <v>2020-08</v>
      </c>
    </row>
    <row r="830" spans="1:15" x14ac:dyDescent="0.25">
      <c r="A830" s="1">
        <v>2708032</v>
      </c>
      <c r="C830" s="1">
        <v>25688</v>
      </c>
      <c r="D830" s="63">
        <v>44040.592877812502</v>
      </c>
      <c r="E830" s="54" t="s">
        <v>1151</v>
      </c>
      <c r="F830" s="56" t="s">
        <v>72</v>
      </c>
      <c r="G830" s="56" t="s">
        <v>93</v>
      </c>
      <c r="H830" s="56" t="s">
        <v>1306</v>
      </c>
      <c r="I830" s="56" t="s">
        <v>1311</v>
      </c>
      <c r="J830" s="54" t="s">
        <v>225</v>
      </c>
      <c r="K830" s="1">
        <v>36.808158114100003</v>
      </c>
      <c r="L830" s="1">
        <v>42.083707296100002</v>
      </c>
      <c r="M830" s="1">
        <v>130</v>
      </c>
      <c r="N830" s="9">
        <f>DATE(YEAR(TblLocations[[#This Row],[ODK_DateOfSubmission]]),MONTH(TblLocations[[#This Row],[ODK_DateOfSubmission]]),DAY(TblLocations[[#This Row],[ODK_DateOfSubmission]]))</f>
        <v>44040</v>
      </c>
      <c r="O830" s="1" t="str">
        <f>_xlfn.CONCAT( YEAR(TblLocations[[#This Row],[ODK_DateOfSubmission]]), "-",TEXT( MONTH(TblLocations[[#This Row],[ODK_DateOfSubmission]]),"00"))</f>
        <v>2020-07</v>
      </c>
    </row>
    <row r="831" spans="1:15" x14ac:dyDescent="0.25">
      <c r="A831" s="1">
        <v>2708033</v>
      </c>
      <c r="C831" s="1">
        <v>18303</v>
      </c>
      <c r="D831" s="63">
        <v>44062.909821724534</v>
      </c>
      <c r="E831" s="54" t="s">
        <v>1151</v>
      </c>
      <c r="F831" s="56" t="s">
        <v>72</v>
      </c>
      <c r="G831" s="56" t="s">
        <v>93</v>
      </c>
      <c r="H831" s="56" t="s">
        <v>433</v>
      </c>
      <c r="I831" s="56" t="s">
        <v>226</v>
      </c>
      <c r="J831" s="54" t="s">
        <v>227</v>
      </c>
      <c r="K831" s="1">
        <v>36.389158999999999</v>
      </c>
      <c r="L831" s="1">
        <v>42.462820999999998</v>
      </c>
      <c r="M831" s="1">
        <v>236</v>
      </c>
      <c r="N831" s="9">
        <f>DATE(YEAR(TblLocations[[#This Row],[ODK_DateOfSubmission]]),MONTH(TblLocations[[#This Row],[ODK_DateOfSubmission]]),DAY(TblLocations[[#This Row],[ODK_DateOfSubmission]]))</f>
        <v>44062</v>
      </c>
      <c r="O831" s="1" t="str">
        <f>_xlfn.CONCAT( YEAR(TblLocations[[#This Row],[ODK_DateOfSubmission]]), "-",TEXT( MONTH(TblLocations[[#This Row],[ODK_DateOfSubmission]]),"00"))</f>
        <v>2020-08</v>
      </c>
    </row>
    <row r="832" spans="1:15" x14ac:dyDescent="0.25">
      <c r="A832" s="1">
        <v>2708034</v>
      </c>
      <c r="C832" s="1">
        <v>25687</v>
      </c>
      <c r="D832" s="63">
        <v>44040.593084178239</v>
      </c>
      <c r="E832" s="54" t="s">
        <v>1151</v>
      </c>
      <c r="F832" s="56" t="s">
        <v>72</v>
      </c>
      <c r="G832" s="56" t="s">
        <v>93</v>
      </c>
      <c r="H832" s="56" t="s">
        <v>1306</v>
      </c>
      <c r="I832" s="56" t="s">
        <v>1312</v>
      </c>
      <c r="J832" s="54" t="s">
        <v>533</v>
      </c>
      <c r="K832" s="1">
        <v>36.799306332500002</v>
      </c>
      <c r="L832" s="1">
        <v>42.0937826563</v>
      </c>
      <c r="M832" s="1">
        <v>200</v>
      </c>
      <c r="N832" s="9">
        <f>DATE(YEAR(TblLocations[[#This Row],[ODK_DateOfSubmission]]),MONTH(TblLocations[[#This Row],[ODK_DateOfSubmission]]),DAY(TblLocations[[#This Row],[ODK_DateOfSubmission]]))</f>
        <v>44040</v>
      </c>
      <c r="O832" s="1" t="str">
        <f>_xlfn.CONCAT( YEAR(TblLocations[[#This Row],[ODK_DateOfSubmission]]), "-",TEXT( MONTH(TblLocations[[#This Row],[ODK_DateOfSubmission]]),"00"))</f>
        <v>2020-07</v>
      </c>
    </row>
    <row r="833" spans="1:15" x14ac:dyDescent="0.25">
      <c r="A833" s="1">
        <v>2708041</v>
      </c>
      <c r="C833" s="1">
        <v>22446</v>
      </c>
      <c r="D833" s="63">
        <v>44058.688869479163</v>
      </c>
      <c r="E833" s="54" t="s">
        <v>1151</v>
      </c>
      <c r="F833" s="56" t="s">
        <v>72</v>
      </c>
      <c r="G833" s="56" t="s">
        <v>93</v>
      </c>
      <c r="H833" s="56" t="s">
        <v>438</v>
      </c>
      <c r="I833" s="56" t="s">
        <v>1313</v>
      </c>
      <c r="J833" s="54" t="s">
        <v>1314</v>
      </c>
      <c r="K833" s="1">
        <v>36.609344219999997</v>
      </c>
      <c r="L833" s="1">
        <v>42.571996969899999</v>
      </c>
      <c r="M833" s="1">
        <v>2</v>
      </c>
      <c r="N833" s="9">
        <f>DATE(YEAR(TblLocations[[#This Row],[ODK_DateOfSubmission]]),MONTH(TblLocations[[#This Row],[ODK_DateOfSubmission]]),DAY(TblLocations[[#This Row],[ODK_DateOfSubmission]]))</f>
        <v>44058</v>
      </c>
      <c r="O833" s="1" t="str">
        <f>_xlfn.CONCAT( YEAR(TblLocations[[#This Row],[ODK_DateOfSubmission]]), "-",TEXT( MONTH(TblLocations[[#This Row],[ODK_DateOfSubmission]]),"00"))</f>
        <v>2020-08</v>
      </c>
    </row>
    <row r="834" spans="1:15" x14ac:dyDescent="0.25">
      <c r="A834" s="1">
        <v>2708050</v>
      </c>
      <c r="C834" s="1">
        <v>17944</v>
      </c>
      <c r="D834" s="63">
        <v>44031.022112118058</v>
      </c>
      <c r="E834" s="54" t="s">
        <v>1151</v>
      </c>
      <c r="F834" s="56" t="s">
        <v>72</v>
      </c>
      <c r="G834" s="56" t="s">
        <v>93</v>
      </c>
      <c r="H834" s="56" t="s">
        <v>438</v>
      </c>
      <c r="I834" s="56" t="s">
        <v>448</v>
      </c>
      <c r="J834" s="54" t="s">
        <v>449</v>
      </c>
      <c r="K834" s="1">
        <v>36.629461213699997</v>
      </c>
      <c r="L834" s="1">
        <v>42.598467437399997</v>
      </c>
      <c r="M834" s="1">
        <v>1</v>
      </c>
      <c r="N834" s="9">
        <f>DATE(YEAR(TblLocations[[#This Row],[ODK_DateOfSubmission]]),MONTH(TblLocations[[#This Row],[ODK_DateOfSubmission]]),DAY(TblLocations[[#This Row],[ODK_DateOfSubmission]]))</f>
        <v>44031</v>
      </c>
      <c r="O834" s="1" t="str">
        <f>_xlfn.CONCAT( YEAR(TblLocations[[#This Row],[ODK_DateOfSubmission]]), "-",TEXT( MONTH(TblLocations[[#This Row],[ODK_DateOfSubmission]]),"00"))</f>
        <v>2020-07</v>
      </c>
    </row>
    <row r="835" spans="1:15" x14ac:dyDescent="0.25">
      <c r="A835" s="1">
        <v>2708055</v>
      </c>
      <c r="C835" s="1">
        <v>25695</v>
      </c>
      <c r="D835" s="63">
        <v>44058.715437500003</v>
      </c>
      <c r="E835" s="54" t="s">
        <v>1151</v>
      </c>
      <c r="F835" s="56" t="s">
        <v>72</v>
      </c>
      <c r="G835" s="56" t="s">
        <v>93</v>
      </c>
      <c r="H835" s="56" t="s">
        <v>438</v>
      </c>
      <c r="I835" s="56" t="s">
        <v>450</v>
      </c>
      <c r="J835" s="54" t="s">
        <v>451</v>
      </c>
      <c r="K835" s="1">
        <v>36.688234970700002</v>
      </c>
      <c r="L835" s="1">
        <v>42.595594372500003</v>
      </c>
      <c r="M835" s="1">
        <v>5</v>
      </c>
      <c r="N835" s="9">
        <f>DATE(YEAR(TblLocations[[#This Row],[ODK_DateOfSubmission]]),MONTH(TblLocations[[#This Row],[ODK_DateOfSubmission]]),DAY(TblLocations[[#This Row],[ODK_DateOfSubmission]]))</f>
        <v>44058</v>
      </c>
      <c r="O835" s="1" t="str">
        <f>_xlfn.CONCAT( YEAR(TblLocations[[#This Row],[ODK_DateOfSubmission]]), "-",TEXT( MONTH(TblLocations[[#This Row],[ODK_DateOfSubmission]]),"00"))</f>
        <v>2020-08</v>
      </c>
    </row>
    <row r="836" spans="1:15" x14ac:dyDescent="0.25">
      <c r="A836" s="1">
        <v>2708088</v>
      </c>
      <c r="C836" s="1">
        <v>28452</v>
      </c>
      <c r="D836" s="63">
        <v>44040.64980003472</v>
      </c>
      <c r="E836" s="54" t="s">
        <v>1151</v>
      </c>
      <c r="F836" s="56" t="s">
        <v>72</v>
      </c>
      <c r="G836" s="56" t="s">
        <v>93</v>
      </c>
      <c r="H836" s="56" t="s">
        <v>1306</v>
      </c>
      <c r="I836" s="56" t="s">
        <v>1315</v>
      </c>
      <c r="J836" s="54" t="s">
        <v>1316</v>
      </c>
      <c r="K836" s="1">
        <v>36.742294729999998</v>
      </c>
      <c r="L836" s="1">
        <v>42.084063974400003</v>
      </c>
      <c r="M836" s="1">
        <v>33</v>
      </c>
      <c r="N836" s="9">
        <f>DATE(YEAR(TblLocations[[#This Row],[ODK_DateOfSubmission]]),MONTH(TblLocations[[#This Row],[ODK_DateOfSubmission]]),DAY(TblLocations[[#This Row],[ODK_DateOfSubmission]]))</f>
        <v>44040</v>
      </c>
      <c r="O836" s="1" t="str">
        <f>_xlfn.CONCAT( YEAR(TblLocations[[#This Row],[ODK_DateOfSubmission]]), "-",TEXT( MONTH(TblLocations[[#This Row],[ODK_DateOfSubmission]]),"00"))</f>
        <v>2020-07</v>
      </c>
    </row>
    <row r="837" spans="1:15" x14ac:dyDescent="0.25">
      <c r="A837" s="1">
        <v>2708101</v>
      </c>
      <c r="C837" s="1">
        <v>17624</v>
      </c>
      <c r="D837" s="63">
        <v>44058.688964780093</v>
      </c>
      <c r="E837" s="54" t="s">
        <v>1151</v>
      </c>
      <c r="F837" s="56" t="s">
        <v>72</v>
      </c>
      <c r="G837" s="56" t="s">
        <v>93</v>
      </c>
      <c r="H837" s="56" t="s">
        <v>438</v>
      </c>
      <c r="I837" s="56" t="s">
        <v>452</v>
      </c>
      <c r="J837" s="54" t="s">
        <v>453</v>
      </c>
      <c r="K837" s="1">
        <v>36.718336000000001</v>
      </c>
      <c r="L837" s="1">
        <v>42.555694416100003</v>
      </c>
      <c r="M837" s="1">
        <v>50</v>
      </c>
      <c r="N837" s="9">
        <f>DATE(YEAR(TblLocations[[#This Row],[ODK_DateOfSubmission]]),MONTH(TblLocations[[#This Row],[ODK_DateOfSubmission]]),DAY(TblLocations[[#This Row],[ODK_DateOfSubmission]]))</f>
        <v>44058</v>
      </c>
      <c r="O837" s="1" t="str">
        <f>_xlfn.CONCAT( YEAR(TblLocations[[#This Row],[ODK_DateOfSubmission]]), "-",TEXT( MONTH(TblLocations[[#This Row],[ODK_DateOfSubmission]]),"00"))</f>
        <v>2020-08</v>
      </c>
    </row>
    <row r="838" spans="1:15" x14ac:dyDescent="0.25">
      <c r="A838" s="1">
        <v>2708110</v>
      </c>
      <c r="C838" s="1">
        <v>17439</v>
      </c>
      <c r="D838" s="63">
        <v>44023.697254710649</v>
      </c>
      <c r="E838" s="54" t="s">
        <v>1151</v>
      </c>
      <c r="F838" s="56" t="s">
        <v>72</v>
      </c>
      <c r="G838" s="56" t="s">
        <v>93</v>
      </c>
      <c r="H838" s="56" t="s">
        <v>433</v>
      </c>
      <c r="I838" s="56" t="s">
        <v>454</v>
      </c>
      <c r="J838" s="54" t="s">
        <v>455</v>
      </c>
      <c r="K838" s="1">
        <v>36.442366999999997</v>
      </c>
      <c r="L838" s="1">
        <v>42.629963500000002</v>
      </c>
      <c r="M838" s="1">
        <v>35</v>
      </c>
      <c r="N838" s="9">
        <f>DATE(YEAR(TblLocations[[#This Row],[ODK_DateOfSubmission]]),MONTH(TblLocations[[#This Row],[ODK_DateOfSubmission]]),DAY(TblLocations[[#This Row],[ODK_DateOfSubmission]]))</f>
        <v>44023</v>
      </c>
      <c r="O838" s="1" t="str">
        <f>_xlfn.CONCAT( YEAR(TblLocations[[#This Row],[ODK_DateOfSubmission]]), "-",TEXT( MONTH(TblLocations[[#This Row],[ODK_DateOfSubmission]]),"00"))</f>
        <v>2020-07</v>
      </c>
    </row>
    <row r="839" spans="1:15" x14ac:dyDescent="0.25">
      <c r="A839" s="1">
        <v>2708128</v>
      </c>
      <c r="C839" s="1">
        <v>17440</v>
      </c>
      <c r="D839" s="63">
        <v>44062.390924768515</v>
      </c>
      <c r="E839" s="54" t="s">
        <v>1151</v>
      </c>
      <c r="F839" s="56" t="s">
        <v>72</v>
      </c>
      <c r="G839" s="56" t="s">
        <v>93</v>
      </c>
      <c r="H839" s="56" t="s">
        <v>433</v>
      </c>
      <c r="I839" s="56" t="s">
        <v>456</v>
      </c>
      <c r="J839" s="54" t="s">
        <v>457</v>
      </c>
      <c r="K839" s="1">
        <v>36.388269999999999</v>
      </c>
      <c r="L839" s="1">
        <v>42.447851999999997</v>
      </c>
      <c r="M839" s="1">
        <v>490</v>
      </c>
      <c r="N839" s="9">
        <f>DATE(YEAR(TblLocations[[#This Row],[ODK_DateOfSubmission]]),MONTH(TblLocations[[#This Row],[ODK_DateOfSubmission]]),DAY(TblLocations[[#This Row],[ODK_DateOfSubmission]]))</f>
        <v>44062</v>
      </c>
      <c r="O839" s="1" t="str">
        <f>_xlfn.CONCAT( YEAR(TblLocations[[#This Row],[ODK_DateOfSubmission]]), "-",TEXT( MONTH(TblLocations[[#This Row],[ODK_DateOfSubmission]]),"00"))</f>
        <v>2020-08</v>
      </c>
    </row>
    <row r="840" spans="1:15" x14ac:dyDescent="0.25">
      <c r="A840" s="1">
        <v>2708129</v>
      </c>
      <c r="C840" s="1">
        <v>18006</v>
      </c>
      <c r="D840" s="63">
        <v>44051.692198958335</v>
      </c>
      <c r="E840" s="54" t="s">
        <v>1151</v>
      </c>
      <c r="F840" s="56" t="s">
        <v>72</v>
      </c>
      <c r="G840" s="56" t="s">
        <v>93</v>
      </c>
      <c r="H840" s="56" t="s">
        <v>433</v>
      </c>
      <c r="I840" s="56" t="s">
        <v>222</v>
      </c>
      <c r="J840" s="54" t="s">
        <v>223</v>
      </c>
      <c r="K840" s="1">
        <v>36.371630000000003</v>
      </c>
      <c r="L840" s="1">
        <v>42.459803600000001</v>
      </c>
      <c r="M840" s="1">
        <v>444</v>
      </c>
      <c r="N840" s="9">
        <f>DATE(YEAR(TblLocations[[#This Row],[ODK_DateOfSubmission]]),MONTH(TblLocations[[#This Row],[ODK_DateOfSubmission]]),DAY(TblLocations[[#This Row],[ODK_DateOfSubmission]]))</f>
        <v>44051</v>
      </c>
      <c r="O840" s="1" t="str">
        <f>_xlfn.CONCAT( YEAR(TblLocations[[#This Row],[ODK_DateOfSubmission]]), "-",TEXT( MONTH(TblLocations[[#This Row],[ODK_DateOfSubmission]]),"00"))</f>
        <v>2020-08</v>
      </c>
    </row>
    <row r="841" spans="1:15" x14ac:dyDescent="0.25">
      <c r="A841" s="1">
        <v>2708130</v>
      </c>
      <c r="C841" s="1">
        <v>18302</v>
      </c>
      <c r="D841" s="63">
        <v>44062.974886724536</v>
      </c>
      <c r="E841" s="54" t="s">
        <v>1151</v>
      </c>
      <c r="F841" s="56" t="s">
        <v>72</v>
      </c>
      <c r="G841" s="56" t="s">
        <v>93</v>
      </c>
      <c r="H841" s="56" t="s">
        <v>433</v>
      </c>
      <c r="I841" s="56" t="s">
        <v>458</v>
      </c>
      <c r="J841" s="54" t="s">
        <v>459</v>
      </c>
      <c r="K841" s="1">
        <v>36.374969999999998</v>
      </c>
      <c r="L841" s="1">
        <v>42.428236400000003</v>
      </c>
      <c r="M841" s="1">
        <v>10</v>
      </c>
      <c r="N841" s="9">
        <f>DATE(YEAR(TblLocations[[#This Row],[ODK_DateOfSubmission]]),MONTH(TblLocations[[#This Row],[ODK_DateOfSubmission]]),DAY(TblLocations[[#This Row],[ODK_DateOfSubmission]]))</f>
        <v>44062</v>
      </c>
      <c r="O841" s="1" t="str">
        <f>_xlfn.CONCAT( YEAR(TblLocations[[#This Row],[ODK_DateOfSubmission]]), "-",TEXT( MONTH(TblLocations[[#This Row],[ODK_DateOfSubmission]]),"00"))</f>
        <v>2020-08</v>
      </c>
    </row>
    <row r="842" spans="1:15" x14ac:dyDescent="0.25">
      <c r="A842" s="1">
        <v>2708137</v>
      </c>
      <c r="C842" s="1">
        <v>33275</v>
      </c>
      <c r="D842" s="63">
        <v>44051.692443252316</v>
      </c>
      <c r="E842" s="54" t="s">
        <v>1151</v>
      </c>
      <c r="F842" s="56" t="s">
        <v>72</v>
      </c>
      <c r="G842" s="56" t="s">
        <v>93</v>
      </c>
      <c r="H842" s="56" t="s">
        <v>433</v>
      </c>
      <c r="I842" s="56" t="s">
        <v>460</v>
      </c>
      <c r="J842" s="54" t="s">
        <v>461</v>
      </c>
      <c r="K842" s="1">
        <v>36.363750000000003</v>
      </c>
      <c r="L842" s="1">
        <v>42.457095000000002</v>
      </c>
      <c r="M842" s="1">
        <v>25</v>
      </c>
      <c r="N842" s="9">
        <f>DATE(YEAR(TblLocations[[#This Row],[ODK_DateOfSubmission]]),MONTH(TblLocations[[#This Row],[ODK_DateOfSubmission]]),DAY(TblLocations[[#This Row],[ODK_DateOfSubmission]]))</f>
        <v>44051</v>
      </c>
      <c r="O842" s="1" t="str">
        <f>_xlfn.CONCAT( YEAR(TblLocations[[#This Row],[ODK_DateOfSubmission]]), "-",TEXT( MONTH(TblLocations[[#This Row],[ODK_DateOfSubmission]]),"00"))</f>
        <v>2020-08</v>
      </c>
    </row>
    <row r="843" spans="1:15" x14ac:dyDescent="0.25">
      <c r="A843" s="1">
        <v>2708138</v>
      </c>
      <c r="C843" s="1">
        <v>33276</v>
      </c>
      <c r="D843" s="63">
        <v>44051.692466863424</v>
      </c>
      <c r="E843" s="54" t="s">
        <v>1151</v>
      </c>
      <c r="F843" s="56" t="s">
        <v>72</v>
      </c>
      <c r="G843" s="56" t="s">
        <v>93</v>
      </c>
      <c r="H843" s="56" t="s">
        <v>433</v>
      </c>
      <c r="I843" s="56" t="s">
        <v>462</v>
      </c>
      <c r="J843" s="54" t="s">
        <v>463</v>
      </c>
      <c r="K843" s="1">
        <v>36.367109999999997</v>
      </c>
      <c r="L843" s="1">
        <v>42.454892700000002</v>
      </c>
      <c r="M843" s="1">
        <v>6</v>
      </c>
      <c r="N843" s="9">
        <f>DATE(YEAR(TblLocations[[#This Row],[ODK_DateOfSubmission]]),MONTH(TblLocations[[#This Row],[ODK_DateOfSubmission]]),DAY(TblLocations[[#This Row],[ODK_DateOfSubmission]]))</f>
        <v>44051</v>
      </c>
      <c r="O843" s="1" t="str">
        <f>_xlfn.CONCAT( YEAR(TblLocations[[#This Row],[ODK_DateOfSubmission]]), "-",TEXT( MONTH(TblLocations[[#This Row],[ODK_DateOfSubmission]]),"00"))</f>
        <v>2020-08</v>
      </c>
    </row>
    <row r="844" spans="1:15" x14ac:dyDescent="0.25">
      <c r="A844" s="1">
        <v>2708139</v>
      </c>
      <c r="C844" s="1">
        <v>33277</v>
      </c>
      <c r="D844" s="63">
        <v>44051.692854942128</v>
      </c>
      <c r="E844" s="54" t="s">
        <v>1151</v>
      </c>
      <c r="F844" s="56" t="s">
        <v>72</v>
      </c>
      <c r="G844" s="56" t="s">
        <v>93</v>
      </c>
      <c r="H844" s="56" t="s">
        <v>433</v>
      </c>
      <c r="I844" s="56" t="s">
        <v>464</v>
      </c>
      <c r="J844" s="54" t="s">
        <v>465</v>
      </c>
      <c r="K844" s="1">
        <v>36.379800000000003</v>
      </c>
      <c r="L844" s="1">
        <v>42.463825200000002</v>
      </c>
      <c r="M844" s="1">
        <v>550</v>
      </c>
      <c r="N844" s="9">
        <f>DATE(YEAR(TblLocations[[#This Row],[ODK_DateOfSubmission]]),MONTH(TblLocations[[#This Row],[ODK_DateOfSubmission]]),DAY(TblLocations[[#This Row],[ODK_DateOfSubmission]]))</f>
        <v>44051</v>
      </c>
      <c r="O844" s="1" t="str">
        <f>_xlfn.CONCAT( YEAR(TblLocations[[#This Row],[ODK_DateOfSubmission]]), "-",TEXT( MONTH(TblLocations[[#This Row],[ODK_DateOfSubmission]]),"00"))</f>
        <v>2020-08</v>
      </c>
    </row>
    <row r="845" spans="1:15" x14ac:dyDescent="0.25">
      <c r="A845" s="1">
        <v>2708140</v>
      </c>
      <c r="C845" s="1">
        <v>33278</v>
      </c>
      <c r="D845" s="63">
        <v>44051.692871608793</v>
      </c>
      <c r="E845" s="54" t="s">
        <v>1151</v>
      </c>
      <c r="F845" s="56" t="s">
        <v>72</v>
      </c>
      <c r="G845" s="56" t="s">
        <v>93</v>
      </c>
      <c r="H845" s="56" t="s">
        <v>433</v>
      </c>
      <c r="I845" s="56" t="s">
        <v>466</v>
      </c>
      <c r="J845" s="54" t="s">
        <v>467</v>
      </c>
      <c r="K845" s="1">
        <v>36.382409000000003</v>
      </c>
      <c r="L845" s="1">
        <v>42.448608999999998</v>
      </c>
      <c r="M845" s="1">
        <v>600</v>
      </c>
      <c r="N845" s="9">
        <f>DATE(YEAR(TblLocations[[#This Row],[ODK_DateOfSubmission]]),MONTH(TblLocations[[#This Row],[ODK_DateOfSubmission]]),DAY(TblLocations[[#This Row],[ODK_DateOfSubmission]]))</f>
        <v>44051</v>
      </c>
      <c r="O845" s="1" t="str">
        <f>_xlfn.CONCAT( YEAR(TblLocations[[#This Row],[ODK_DateOfSubmission]]), "-",TEXT( MONTH(TblLocations[[#This Row],[ODK_DateOfSubmission]]),"00"))</f>
        <v>2020-08</v>
      </c>
    </row>
    <row r="846" spans="1:15" x14ac:dyDescent="0.25">
      <c r="A846" s="1">
        <v>2708141</v>
      </c>
      <c r="C846" s="1">
        <v>33279</v>
      </c>
      <c r="D846" s="63">
        <v>44062.391141319444</v>
      </c>
      <c r="E846" s="54" t="s">
        <v>1151</v>
      </c>
      <c r="F846" s="56" t="s">
        <v>72</v>
      </c>
      <c r="G846" s="56" t="s">
        <v>93</v>
      </c>
      <c r="H846" s="56" t="s">
        <v>433</v>
      </c>
      <c r="I846" s="56" t="s">
        <v>468</v>
      </c>
      <c r="J846" s="54" t="s">
        <v>469</v>
      </c>
      <c r="K846" s="1">
        <v>36.378129999999999</v>
      </c>
      <c r="L846" s="1">
        <v>42.442621899999999</v>
      </c>
      <c r="M846" s="1">
        <v>222</v>
      </c>
      <c r="N846" s="9">
        <f>DATE(YEAR(TblLocations[[#This Row],[ODK_DateOfSubmission]]),MONTH(TblLocations[[#This Row],[ODK_DateOfSubmission]]),DAY(TblLocations[[#This Row],[ODK_DateOfSubmission]]))</f>
        <v>44062</v>
      </c>
      <c r="O846" s="1" t="str">
        <f>_xlfn.CONCAT( YEAR(TblLocations[[#This Row],[ODK_DateOfSubmission]]), "-",TEXT( MONTH(TblLocations[[#This Row],[ODK_DateOfSubmission]]),"00"))</f>
        <v>2020-08</v>
      </c>
    </row>
    <row r="847" spans="1:15" x14ac:dyDescent="0.25">
      <c r="A847" s="1">
        <v>2708142</v>
      </c>
      <c r="C847" s="1">
        <v>33280</v>
      </c>
      <c r="D847" s="63">
        <v>44062.391119409724</v>
      </c>
      <c r="E847" s="54" t="s">
        <v>1151</v>
      </c>
      <c r="F847" s="56" t="s">
        <v>72</v>
      </c>
      <c r="G847" s="56" t="s">
        <v>93</v>
      </c>
      <c r="H847" s="56" t="s">
        <v>433</v>
      </c>
      <c r="I847" s="56" t="s">
        <v>470</v>
      </c>
      <c r="J847" s="54" t="s">
        <v>471</v>
      </c>
      <c r="K847" s="1">
        <v>36.381740000000001</v>
      </c>
      <c r="L847" s="1">
        <v>42.4375614</v>
      </c>
      <c r="M847" s="1">
        <v>294</v>
      </c>
      <c r="N847" s="9">
        <f>DATE(YEAR(TblLocations[[#This Row],[ODK_DateOfSubmission]]),MONTH(TblLocations[[#This Row],[ODK_DateOfSubmission]]),DAY(TblLocations[[#This Row],[ODK_DateOfSubmission]]))</f>
        <v>44062</v>
      </c>
      <c r="O847" s="1" t="str">
        <f>_xlfn.CONCAT( YEAR(TblLocations[[#This Row],[ODK_DateOfSubmission]]), "-",TEXT( MONTH(TblLocations[[#This Row],[ODK_DateOfSubmission]]),"00"))</f>
        <v>2020-08</v>
      </c>
    </row>
    <row r="848" spans="1:15" x14ac:dyDescent="0.25">
      <c r="A848" s="1">
        <v>2708148</v>
      </c>
      <c r="C848" s="1">
        <v>33294</v>
      </c>
      <c r="D848" s="63">
        <v>44037.704828935188</v>
      </c>
      <c r="E848" s="54" t="s">
        <v>1151</v>
      </c>
      <c r="F848" s="56" t="s">
        <v>72</v>
      </c>
      <c r="G848" s="56" t="s">
        <v>93</v>
      </c>
      <c r="H848" s="56" t="s">
        <v>433</v>
      </c>
      <c r="I848" s="56" t="s">
        <v>472</v>
      </c>
      <c r="J848" s="54" t="s">
        <v>473</v>
      </c>
      <c r="K848" s="1">
        <v>36.391159999999999</v>
      </c>
      <c r="L848" s="1">
        <v>42.502434999999998</v>
      </c>
      <c r="M848" s="1">
        <v>176</v>
      </c>
      <c r="N848" s="9">
        <f>DATE(YEAR(TblLocations[[#This Row],[ODK_DateOfSubmission]]),MONTH(TblLocations[[#This Row],[ODK_DateOfSubmission]]),DAY(TblLocations[[#This Row],[ODK_DateOfSubmission]]))</f>
        <v>44037</v>
      </c>
      <c r="O848" s="1" t="str">
        <f>_xlfn.CONCAT( YEAR(TblLocations[[#This Row],[ODK_DateOfSubmission]]), "-",TEXT( MONTH(TblLocations[[#This Row],[ODK_DateOfSubmission]]),"00"))</f>
        <v>2020-07</v>
      </c>
    </row>
    <row r="849" spans="1:15" x14ac:dyDescent="0.25">
      <c r="A849" s="1">
        <v>2708149</v>
      </c>
      <c r="C849" s="1">
        <v>17846</v>
      </c>
      <c r="D849" s="63">
        <v>44030.666764849535</v>
      </c>
      <c r="E849" s="54" t="s">
        <v>1151</v>
      </c>
      <c r="F849" s="56" t="s">
        <v>72</v>
      </c>
      <c r="G849" s="56" t="s">
        <v>93</v>
      </c>
      <c r="H849" s="56" t="s">
        <v>433</v>
      </c>
      <c r="I849" s="56" t="s">
        <v>1317</v>
      </c>
      <c r="J849" s="54" t="s">
        <v>1318</v>
      </c>
      <c r="K849" s="1">
        <v>36.400643000000002</v>
      </c>
      <c r="L849" s="1">
        <v>42.529265000000002</v>
      </c>
      <c r="M849" s="1">
        <v>25</v>
      </c>
      <c r="N849" s="9">
        <f>DATE(YEAR(TblLocations[[#This Row],[ODK_DateOfSubmission]]),MONTH(TblLocations[[#This Row],[ODK_DateOfSubmission]]),DAY(TblLocations[[#This Row],[ODK_DateOfSubmission]]))</f>
        <v>44030</v>
      </c>
      <c r="O849" s="1" t="str">
        <f>_xlfn.CONCAT( YEAR(TblLocations[[#This Row],[ODK_DateOfSubmission]]), "-",TEXT( MONTH(TblLocations[[#This Row],[ODK_DateOfSubmission]]),"00"))</f>
        <v>2020-07</v>
      </c>
    </row>
    <row r="850" spans="1:15" x14ac:dyDescent="0.25">
      <c r="A850" s="1">
        <v>2708153</v>
      </c>
      <c r="C850" s="1">
        <v>33346</v>
      </c>
      <c r="D850" s="63">
        <v>44047.427804282408</v>
      </c>
      <c r="E850" s="54" t="s">
        <v>1151</v>
      </c>
      <c r="F850" s="56" t="s">
        <v>72</v>
      </c>
      <c r="G850" s="56" t="s">
        <v>93</v>
      </c>
      <c r="H850" s="56" t="s">
        <v>433</v>
      </c>
      <c r="I850" s="56" t="s">
        <v>474</v>
      </c>
      <c r="J850" s="54" t="s">
        <v>475</v>
      </c>
      <c r="K850" s="1">
        <v>36.398490000000002</v>
      </c>
      <c r="L850" s="1">
        <v>42.504868999999999</v>
      </c>
      <c r="M850" s="1">
        <v>215</v>
      </c>
      <c r="N850" s="9">
        <f>DATE(YEAR(TblLocations[[#This Row],[ODK_DateOfSubmission]]),MONTH(TblLocations[[#This Row],[ODK_DateOfSubmission]]),DAY(TblLocations[[#This Row],[ODK_DateOfSubmission]]))</f>
        <v>44047</v>
      </c>
      <c r="O850" s="1" t="str">
        <f>_xlfn.CONCAT( YEAR(TblLocations[[#This Row],[ODK_DateOfSubmission]]), "-",TEXT( MONTH(TblLocations[[#This Row],[ODK_DateOfSubmission]]),"00"))</f>
        <v>2020-08</v>
      </c>
    </row>
    <row r="851" spans="1:15" x14ac:dyDescent="0.25">
      <c r="A851" s="1">
        <v>2708154</v>
      </c>
      <c r="C851" s="1">
        <v>33345</v>
      </c>
      <c r="D851" s="63">
        <v>44037.704702777781</v>
      </c>
      <c r="E851" s="54" t="s">
        <v>1151</v>
      </c>
      <c r="F851" s="56" t="s">
        <v>72</v>
      </c>
      <c r="G851" s="56" t="s">
        <v>93</v>
      </c>
      <c r="H851" s="56" t="s">
        <v>433</v>
      </c>
      <c r="I851" s="56" t="s">
        <v>476</v>
      </c>
      <c r="J851" s="54" t="s">
        <v>477</v>
      </c>
      <c r="K851" s="1">
        <v>36.396619999999999</v>
      </c>
      <c r="L851" s="1">
        <v>42.514042699999997</v>
      </c>
      <c r="M851" s="1">
        <v>99</v>
      </c>
      <c r="N851" s="9">
        <f>DATE(YEAR(TblLocations[[#This Row],[ODK_DateOfSubmission]]),MONTH(TblLocations[[#This Row],[ODK_DateOfSubmission]]),DAY(TblLocations[[#This Row],[ODK_DateOfSubmission]]))</f>
        <v>44037</v>
      </c>
      <c r="O851" s="1" t="str">
        <f>_xlfn.CONCAT( YEAR(TblLocations[[#This Row],[ODK_DateOfSubmission]]), "-",TEXT( MONTH(TblLocations[[#This Row],[ODK_DateOfSubmission]]),"00"))</f>
        <v>2020-07</v>
      </c>
    </row>
    <row r="852" spans="1:15" x14ac:dyDescent="0.25">
      <c r="A852" s="1">
        <v>2708174</v>
      </c>
      <c r="C852" s="1">
        <v>33423</v>
      </c>
      <c r="D852" s="63">
        <v>44046.429937233799</v>
      </c>
      <c r="E852" s="54" t="s">
        <v>1151</v>
      </c>
      <c r="F852" s="56" t="s">
        <v>72</v>
      </c>
      <c r="G852" s="56" t="s">
        <v>93</v>
      </c>
      <c r="H852" s="56" t="s">
        <v>478</v>
      </c>
      <c r="I852" s="56" t="s">
        <v>479</v>
      </c>
      <c r="J852" s="54" t="s">
        <v>480</v>
      </c>
      <c r="K852" s="1">
        <v>36.466299999999997</v>
      </c>
      <c r="L852" s="1">
        <v>42.542114423500003</v>
      </c>
      <c r="M852" s="1">
        <v>50</v>
      </c>
      <c r="N852" s="9">
        <f>DATE(YEAR(TblLocations[[#This Row],[ODK_DateOfSubmission]]),MONTH(TblLocations[[#This Row],[ODK_DateOfSubmission]]),DAY(TblLocations[[#This Row],[ODK_DateOfSubmission]]))</f>
        <v>44046</v>
      </c>
      <c r="O852" s="1" t="str">
        <f>_xlfn.CONCAT( YEAR(TblLocations[[#This Row],[ODK_DateOfSubmission]]), "-",TEXT( MONTH(TblLocations[[#This Row],[ODK_DateOfSubmission]]),"00"))</f>
        <v>2020-08</v>
      </c>
    </row>
    <row r="853" spans="1:15" x14ac:dyDescent="0.25">
      <c r="A853" s="1">
        <v>2708176</v>
      </c>
      <c r="C853" s="1">
        <v>33472</v>
      </c>
      <c r="D853" s="63">
        <v>44022.765272835648</v>
      </c>
      <c r="E853" s="54" t="s">
        <v>1151</v>
      </c>
      <c r="F853" s="56" t="s">
        <v>72</v>
      </c>
      <c r="G853" s="56" t="s">
        <v>93</v>
      </c>
      <c r="H853" s="56" t="s">
        <v>478</v>
      </c>
      <c r="I853" s="56" t="s">
        <v>481</v>
      </c>
      <c r="J853" s="54" t="s">
        <v>482</v>
      </c>
      <c r="K853" s="1">
        <v>36.485300000000002</v>
      </c>
      <c r="L853" s="1">
        <v>42.422117739400001</v>
      </c>
      <c r="M853" s="1">
        <v>100</v>
      </c>
      <c r="N853" s="9">
        <f>DATE(YEAR(TblLocations[[#This Row],[ODK_DateOfSubmission]]),MONTH(TblLocations[[#This Row],[ODK_DateOfSubmission]]),DAY(TblLocations[[#This Row],[ODK_DateOfSubmission]]))</f>
        <v>44022</v>
      </c>
      <c r="O853" s="1" t="str">
        <f>_xlfn.CONCAT( YEAR(TblLocations[[#This Row],[ODK_DateOfSubmission]]), "-",TEXT( MONTH(TblLocations[[#This Row],[ODK_DateOfSubmission]]),"00"))</f>
        <v>2020-07</v>
      </c>
    </row>
    <row r="854" spans="1:15" x14ac:dyDescent="0.25">
      <c r="A854" s="1">
        <v>2708192</v>
      </c>
      <c r="C854" s="1">
        <v>34048</v>
      </c>
      <c r="D854" s="63">
        <v>44062.707413854165</v>
      </c>
      <c r="E854" s="54" t="s">
        <v>1151</v>
      </c>
      <c r="F854" s="56" t="s">
        <v>72</v>
      </c>
      <c r="G854" s="56" t="s">
        <v>93</v>
      </c>
      <c r="H854" s="56" t="s">
        <v>433</v>
      </c>
      <c r="I854" s="56" t="s">
        <v>1319</v>
      </c>
      <c r="J854" s="54" t="s">
        <v>1320</v>
      </c>
      <c r="K854" s="1">
        <v>36.375194999999998</v>
      </c>
      <c r="L854" s="1">
        <v>42.464233</v>
      </c>
      <c r="M854" s="1">
        <v>30</v>
      </c>
      <c r="N854" s="9">
        <f>DATE(YEAR(TblLocations[[#This Row],[ODK_DateOfSubmission]]),MONTH(TblLocations[[#This Row],[ODK_DateOfSubmission]]),DAY(TblLocations[[#This Row],[ODK_DateOfSubmission]]))</f>
        <v>44062</v>
      </c>
      <c r="O854" s="1" t="str">
        <f>_xlfn.CONCAT( YEAR(TblLocations[[#This Row],[ODK_DateOfSubmission]]), "-",TEXT( MONTH(TblLocations[[#This Row],[ODK_DateOfSubmission]]),"00"))</f>
        <v>2020-08</v>
      </c>
    </row>
    <row r="855" spans="1:15" x14ac:dyDescent="0.25">
      <c r="A855" s="1">
        <v>2708194</v>
      </c>
      <c r="C855" s="1">
        <v>34047</v>
      </c>
      <c r="D855" s="63">
        <v>44062.707456331016</v>
      </c>
      <c r="E855" s="54" t="s">
        <v>1151</v>
      </c>
      <c r="F855" s="56" t="s">
        <v>72</v>
      </c>
      <c r="G855" s="56" t="s">
        <v>93</v>
      </c>
      <c r="H855" s="56" t="s">
        <v>433</v>
      </c>
      <c r="I855" s="56" t="s">
        <v>1321</v>
      </c>
      <c r="J855" s="54" t="s">
        <v>1322</v>
      </c>
      <c r="K855" s="1">
        <v>36.388623000000003</v>
      </c>
      <c r="L855" s="1">
        <v>42.455809000000002</v>
      </c>
      <c r="M855" s="1">
        <v>35</v>
      </c>
      <c r="N855" s="9">
        <f>DATE(YEAR(TblLocations[[#This Row],[ODK_DateOfSubmission]]),MONTH(TblLocations[[#This Row],[ODK_DateOfSubmission]]),DAY(TblLocations[[#This Row],[ODK_DateOfSubmission]]))</f>
        <v>44062</v>
      </c>
      <c r="O855" s="1" t="str">
        <f>_xlfn.CONCAT( YEAR(TblLocations[[#This Row],[ODK_DateOfSubmission]]), "-",TEXT( MONTH(TblLocations[[#This Row],[ODK_DateOfSubmission]]),"00"))</f>
        <v>2020-08</v>
      </c>
    </row>
    <row r="856" spans="1:15" x14ac:dyDescent="0.25">
      <c r="A856" s="1">
        <v>2903026</v>
      </c>
      <c r="C856" s="1">
        <v>25112</v>
      </c>
      <c r="D856" s="63">
        <v>44023.922115590278</v>
      </c>
      <c r="E856" s="54" t="s">
        <v>1151</v>
      </c>
      <c r="F856" s="56" t="s">
        <v>110</v>
      </c>
      <c r="G856" s="56" t="s">
        <v>184</v>
      </c>
      <c r="H856" s="56" t="s">
        <v>1323</v>
      </c>
      <c r="I856" s="56" t="s">
        <v>1324</v>
      </c>
      <c r="J856" s="54" t="s">
        <v>1039</v>
      </c>
      <c r="K856" s="1">
        <v>32.767458490099997</v>
      </c>
      <c r="L856" s="1">
        <v>45.167236199999998</v>
      </c>
      <c r="M856" s="1">
        <v>2</v>
      </c>
      <c r="N856" s="9">
        <f>DATE(YEAR(TblLocations[[#This Row],[ODK_DateOfSubmission]]),MONTH(TblLocations[[#This Row],[ODK_DateOfSubmission]]),DAY(TblLocations[[#This Row],[ODK_DateOfSubmission]]))</f>
        <v>44023</v>
      </c>
      <c r="O856" s="1" t="str">
        <f>_xlfn.CONCAT( YEAR(TblLocations[[#This Row],[ODK_DateOfSubmission]]), "-",TEXT( MONTH(TblLocations[[#This Row],[ODK_DateOfSubmission]]),"00"))</f>
        <v>2020-07</v>
      </c>
    </row>
    <row r="857" spans="1:15" x14ac:dyDescent="0.25">
      <c r="A857" s="1">
        <v>2906040</v>
      </c>
      <c r="C857" s="1">
        <v>19555</v>
      </c>
      <c r="D857" s="63">
        <v>44027.909205520831</v>
      </c>
      <c r="E857" s="54" t="s">
        <v>1151</v>
      </c>
      <c r="F857" s="56" t="s">
        <v>110</v>
      </c>
      <c r="G857" s="56" t="s">
        <v>186</v>
      </c>
      <c r="H857" s="56" t="s">
        <v>1325</v>
      </c>
      <c r="I857" s="56" t="s">
        <v>1326</v>
      </c>
      <c r="J857" s="54" t="s">
        <v>1327</v>
      </c>
      <c r="K857" s="1">
        <v>32.531612532799997</v>
      </c>
      <c r="L857" s="1">
        <v>45.821034634</v>
      </c>
      <c r="M857" s="1">
        <v>1</v>
      </c>
      <c r="N857" s="9">
        <f>DATE(YEAR(TblLocations[[#This Row],[ODK_DateOfSubmission]]),MONTH(TblLocations[[#This Row],[ODK_DateOfSubmission]]),DAY(TblLocations[[#This Row],[ODK_DateOfSubmission]]))</f>
        <v>44027</v>
      </c>
      <c r="O857" s="1" t="str">
        <f>_xlfn.CONCAT( YEAR(TblLocations[[#This Row],[ODK_DateOfSubmission]]), "-",TEXT( MONTH(TblLocations[[#This Row],[ODK_DateOfSubmission]]),"00"))</f>
        <v>2020-07</v>
      </c>
    </row>
    <row r="858" spans="1:15" x14ac:dyDescent="0.25">
      <c r="A858" s="1">
        <v>3101014</v>
      </c>
      <c r="C858" s="1">
        <v>841</v>
      </c>
      <c r="D858" s="63">
        <v>44048.714245682873</v>
      </c>
      <c r="E858" s="54" t="s">
        <v>1151</v>
      </c>
      <c r="F858" s="56" t="s">
        <v>85</v>
      </c>
      <c r="G858" s="56" t="s">
        <v>157</v>
      </c>
      <c r="H858" s="56" t="s">
        <v>936</v>
      </c>
      <c r="I858" s="56" t="s">
        <v>937</v>
      </c>
      <c r="J858" s="54" t="s">
        <v>938</v>
      </c>
      <c r="K858" s="1">
        <v>30.484694556800001</v>
      </c>
      <c r="L858" s="1">
        <v>47.857077880799999</v>
      </c>
      <c r="M858" s="1">
        <v>2</v>
      </c>
      <c r="N858" s="9">
        <f>DATE(YEAR(TblLocations[[#This Row],[ODK_DateOfSubmission]]),MONTH(TblLocations[[#This Row],[ODK_DateOfSubmission]]),DAY(TblLocations[[#This Row],[ODK_DateOfSubmission]]))</f>
        <v>44048</v>
      </c>
      <c r="O858" s="1" t="str">
        <f>_xlfn.CONCAT( YEAR(TblLocations[[#This Row],[ODK_DateOfSubmission]]), "-",TEXT( MONTH(TblLocations[[#This Row],[ODK_DateOfSubmission]]),"00"))</f>
        <v>2020-08</v>
      </c>
    </row>
    <row r="859" spans="1:15" x14ac:dyDescent="0.25">
      <c r="A859" s="1">
        <v>3101022</v>
      </c>
      <c r="C859" s="1">
        <v>381</v>
      </c>
      <c r="D859" s="63">
        <v>44041.597130868053</v>
      </c>
      <c r="E859" s="54" t="s">
        <v>1151</v>
      </c>
      <c r="F859" s="56" t="s">
        <v>85</v>
      </c>
      <c r="G859" s="56" t="s">
        <v>157</v>
      </c>
      <c r="H859" s="56" t="s">
        <v>936</v>
      </c>
      <c r="I859" s="56" t="s">
        <v>939</v>
      </c>
      <c r="J859" s="54" t="s">
        <v>940</v>
      </c>
      <c r="K859" s="1">
        <v>30.456778641100001</v>
      </c>
      <c r="L859" s="1">
        <v>47.891802576899998</v>
      </c>
      <c r="M859" s="1">
        <v>12</v>
      </c>
      <c r="N859" s="9">
        <f>DATE(YEAR(TblLocations[[#This Row],[ODK_DateOfSubmission]]),MONTH(TblLocations[[#This Row],[ODK_DateOfSubmission]]),DAY(TblLocations[[#This Row],[ODK_DateOfSubmission]]))</f>
        <v>44041</v>
      </c>
      <c r="O859" s="1" t="str">
        <f>_xlfn.CONCAT( YEAR(TblLocations[[#This Row],[ODK_DateOfSubmission]]), "-",TEXT( MONTH(TblLocations[[#This Row],[ODK_DateOfSubmission]]),"00"))</f>
        <v>2020-07</v>
      </c>
    </row>
    <row r="860" spans="1:15" x14ac:dyDescent="0.25">
      <c r="A860" s="1">
        <v>3103003</v>
      </c>
      <c r="C860" s="1">
        <v>25012</v>
      </c>
      <c r="D860" s="63">
        <v>44059.849716203702</v>
      </c>
      <c r="E860" s="54" t="s">
        <v>1151</v>
      </c>
      <c r="F860" s="56" t="s">
        <v>85</v>
      </c>
      <c r="G860" s="56" t="s">
        <v>154</v>
      </c>
      <c r="H860" s="56" t="s">
        <v>950</v>
      </c>
      <c r="I860" s="56" t="s">
        <v>951</v>
      </c>
      <c r="J860" s="54" t="s">
        <v>952</v>
      </c>
      <c r="K860" s="1">
        <v>30.9743946</v>
      </c>
      <c r="L860" s="1">
        <v>47.450920857200003</v>
      </c>
      <c r="M860" s="1">
        <v>1</v>
      </c>
      <c r="N860" s="9">
        <f>DATE(YEAR(TblLocations[[#This Row],[ODK_DateOfSubmission]]),MONTH(TblLocations[[#This Row],[ODK_DateOfSubmission]]),DAY(TblLocations[[#This Row],[ODK_DateOfSubmission]]))</f>
        <v>44059</v>
      </c>
      <c r="O860" s="1" t="str">
        <f>_xlfn.CONCAT( YEAR(TblLocations[[#This Row],[ODK_DateOfSubmission]]), "-",TEXT( MONTH(TblLocations[[#This Row],[ODK_DateOfSubmission]]),"00"))</f>
        <v>2020-08</v>
      </c>
    </row>
    <row r="861" spans="1:15" x14ac:dyDescent="0.25">
      <c r="A861" s="1">
        <v>3103018</v>
      </c>
      <c r="C861" s="1">
        <v>1240</v>
      </c>
      <c r="D861" s="63">
        <v>44032.517599965278</v>
      </c>
      <c r="E861" s="54" t="s">
        <v>1151</v>
      </c>
      <c r="F861" s="56" t="s">
        <v>85</v>
      </c>
      <c r="G861" s="56" t="s">
        <v>154</v>
      </c>
      <c r="H861" s="56" t="s">
        <v>950</v>
      </c>
      <c r="I861" s="56" t="s">
        <v>955</v>
      </c>
      <c r="J861" s="54" t="s">
        <v>956</v>
      </c>
      <c r="K861" s="1">
        <v>31.022836399999999</v>
      </c>
      <c r="L861" s="1">
        <v>47.425786682800002</v>
      </c>
      <c r="M861" s="1">
        <v>1</v>
      </c>
      <c r="N861" s="9">
        <f>DATE(YEAR(TblLocations[[#This Row],[ODK_DateOfSubmission]]),MONTH(TblLocations[[#This Row],[ODK_DateOfSubmission]]),DAY(TblLocations[[#This Row],[ODK_DateOfSubmission]]))</f>
        <v>44032</v>
      </c>
      <c r="O861" s="1" t="str">
        <f>_xlfn.CONCAT( YEAR(TblLocations[[#This Row],[ODK_DateOfSubmission]]), "-",TEXT( MONTH(TblLocations[[#This Row],[ODK_DateOfSubmission]]),"00"))</f>
        <v>2020-07</v>
      </c>
    </row>
    <row r="862" spans="1:15" x14ac:dyDescent="0.25">
      <c r="A862" s="1">
        <v>3104006</v>
      </c>
      <c r="C862" s="1">
        <v>509</v>
      </c>
      <c r="D862" s="63">
        <v>44050.78038275463</v>
      </c>
      <c r="E862" s="54" t="s">
        <v>1151</v>
      </c>
      <c r="F862" s="56" t="s">
        <v>85</v>
      </c>
      <c r="G862" s="56" t="s">
        <v>155</v>
      </c>
      <c r="H862" s="56" t="s">
        <v>962</v>
      </c>
      <c r="I862" s="56" t="s">
        <v>963</v>
      </c>
      <c r="J862" s="54" t="s">
        <v>964</v>
      </c>
      <c r="K862" s="1">
        <v>30.398348289699999</v>
      </c>
      <c r="L862" s="1">
        <v>47.7088830036</v>
      </c>
      <c r="M862" s="1">
        <v>14</v>
      </c>
      <c r="N862" s="9">
        <f>DATE(YEAR(TblLocations[[#This Row],[ODK_DateOfSubmission]]),MONTH(TblLocations[[#This Row],[ODK_DateOfSubmission]]),DAY(TblLocations[[#This Row],[ODK_DateOfSubmission]]))</f>
        <v>44050</v>
      </c>
      <c r="O862" s="1" t="str">
        <f>_xlfn.CONCAT( YEAR(TblLocations[[#This Row],[ODK_DateOfSubmission]]), "-",TEXT( MONTH(TblLocations[[#This Row],[ODK_DateOfSubmission]]),"00"))</f>
        <v>2020-08</v>
      </c>
    </row>
    <row r="863" spans="1:15" x14ac:dyDescent="0.25">
      <c r="A863" s="1">
        <v>3104015</v>
      </c>
      <c r="C863" s="1">
        <v>25463</v>
      </c>
      <c r="D863" s="63">
        <v>44039.696917974536</v>
      </c>
      <c r="E863" s="54" t="s">
        <v>1151</v>
      </c>
      <c r="F863" s="56" t="s">
        <v>85</v>
      </c>
      <c r="G863" s="56" t="s">
        <v>155</v>
      </c>
      <c r="H863" s="56" t="s">
        <v>962</v>
      </c>
      <c r="I863" s="56" t="s">
        <v>965</v>
      </c>
      <c r="J863" s="54" t="s">
        <v>966</v>
      </c>
      <c r="K863" s="1">
        <v>30.429477299999999</v>
      </c>
      <c r="L863" s="1">
        <v>47.679193790799999</v>
      </c>
      <c r="M863" s="1">
        <v>1</v>
      </c>
      <c r="N863" s="9">
        <f>DATE(YEAR(TblLocations[[#This Row],[ODK_DateOfSubmission]]),MONTH(TblLocations[[#This Row],[ODK_DateOfSubmission]]),DAY(TblLocations[[#This Row],[ODK_DateOfSubmission]]))</f>
        <v>44039</v>
      </c>
      <c r="O863" s="1" t="str">
        <f>_xlfn.CONCAT( YEAR(TblLocations[[#This Row],[ODK_DateOfSubmission]]), "-",TEXT( MONTH(TblLocations[[#This Row],[ODK_DateOfSubmission]]),"00"))</f>
        <v>2020-07</v>
      </c>
    </row>
    <row r="864" spans="1:15" x14ac:dyDescent="0.25">
      <c r="A864" s="1">
        <v>3104040</v>
      </c>
      <c r="C864" s="1">
        <v>23976</v>
      </c>
      <c r="D864" s="63">
        <v>44052.610691400463</v>
      </c>
      <c r="E864" s="54" t="s">
        <v>1151</v>
      </c>
      <c r="F864" s="56" t="s">
        <v>85</v>
      </c>
      <c r="G864" s="56" t="s">
        <v>155</v>
      </c>
      <c r="H864" s="56" t="s">
        <v>962</v>
      </c>
      <c r="I864" s="56" t="s">
        <v>967</v>
      </c>
      <c r="J864" s="54" t="s">
        <v>968</v>
      </c>
      <c r="K864" s="1">
        <v>30.395292753100001</v>
      </c>
      <c r="L864" s="1">
        <v>47.689292192800004</v>
      </c>
      <c r="M864" s="1">
        <v>7</v>
      </c>
      <c r="N864" s="9">
        <f>DATE(YEAR(TblLocations[[#This Row],[ODK_DateOfSubmission]]),MONTH(TblLocations[[#This Row],[ODK_DateOfSubmission]]),DAY(TblLocations[[#This Row],[ODK_DateOfSubmission]]))</f>
        <v>44052</v>
      </c>
      <c r="O864" s="1" t="str">
        <f>_xlfn.CONCAT( YEAR(TblLocations[[#This Row],[ODK_DateOfSubmission]]), "-",TEXT( MONTH(TblLocations[[#This Row],[ODK_DateOfSubmission]]),"00"))</f>
        <v>2020-08</v>
      </c>
    </row>
    <row r="865" spans="1:15" x14ac:dyDescent="0.25">
      <c r="A865" s="1">
        <v>3105013</v>
      </c>
      <c r="C865" s="1">
        <v>24346</v>
      </c>
      <c r="D865" s="63">
        <v>44065.513023113424</v>
      </c>
      <c r="E865" s="54" t="s">
        <v>1151</v>
      </c>
      <c r="F865" s="56" t="s">
        <v>85</v>
      </c>
      <c r="G865" s="56" t="s">
        <v>85</v>
      </c>
      <c r="H865" s="56" t="s">
        <v>971</v>
      </c>
      <c r="I865" s="56" t="s">
        <v>974</v>
      </c>
      <c r="J865" s="54" t="s">
        <v>975</v>
      </c>
      <c r="K865" s="1">
        <v>30.518526399999999</v>
      </c>
      <c r="L865" s="1">
        <v>47.8327375979</v>
      </c>
      <c r="M865" s="1">
        <v>2</v>
      </c>
      <c r="N865" s="9">
        <f>DATE(YEAR(TblLocations[[#This Row],[ODK_DateOfSubmission]]),MONTH(TblLocations[[#This Row],[ODK_DateOfSubmission]]),DAY(TblLocations[[#This Row],[ODK_DateOfSubmission]]))</f>
        <v>44065</v>
      </c>
      <c r="O865" s="1" t="str">
        <f>_xlfn.CONCAT( YEAR(TblLocations[[#This Row],[ODK_DateOfSubmission]]), "-",TEXT( MONTH(TblLocations[[#This Row],[ODK_DateOfSubmission]]),"00"))</f>
        <v>2020-08</v>
      </c>
    </row>
    <row r="866" spans="1:15" x14ac:dyDescent="0.25">
      <c r="A866" s="1">
        <v>3105030</v>
      </c>
      <c r="C866" s="1">
        <v>963</v>
      </c>
      <c r="D866" s="63">
        <v>44057.996100266202</v>
      </c>
      <c r="E866" s="54" t="s">
        <v>1151</v>
      </c>
      <c r="F866" s="56" t="s">
        <v>85</v>
      </c>
      <c r="G866" s="56" t="s">
        <v>85</v>
      </c>
      <c r="H866" s="56" t="s">
        <v>971</v>
      </c>
      <c r="I866" s="56" t="s">
        <v>983</v>
      </c>
      <c r="J866" s="54" t="s">
        <v>984</v>
      </c>
      <c r="K866" s="1">
        <v>30.5218062</v>
      </c>
      <c r="L866" s="1">
        <v>47.785439395300003</v>
      </c>
      <c r="M866" s="1">
        <v>1</v>
      </c>
      <c r="N866" s="9">
        <f>DATE(YEAR(TblLocations[[#This Row],[ODK_DateOfSubmission]]),MONTH(TblLocations[[#This Row],[ODK_DateOfSubmission]]),DAY(TblLocations[[#This Row],[ODK_DateOfSubmission]]))</f>
        <v>44057</v>
      </c>
      <c r="O866" s="1" t="str">
        <f>_xlfn.CONCAT( YEAR(TblLocations[[#This Row],[ODK_DateOfSubmission]]), "-",TEXT( MONTH(TblLocations[[#This Row],[ODK_DateOfSubmission]]),"00"))</f>
        <v>2020-08</v>
      </c>
    </row>
    <row r="867" spans="1:15" x14ac:dyDescent="0.25">
      <c r="A867" s="1">
        <v>3105045</v>
      </c>
      <c r="C867" s="1">
        <v>872</v>
      </c>
      <c r="D867" s="63">
        <v>44068.659926736109</v>
      </c>
      <c r="E867" s="54" t="s">
        <v>1151</v>
      </c>
      <c r="F867" s="56" t="s">
        <v>85</v>
      </c>
      <c r="G867" s="56" t="s">
        <v>85</v>
      </c>
      <c r="H867" s="56" t="s">
        <v>971</v>
      </c>
      <c r="I867" s="56" t="s">
        <v>989</v>
      </c>
      <c r="J867" s="54" t="s">
        <v>990</v>
      </c>
      <c r="K867" s="1">
        <v>30.5043407</v>
      </c>
      <c r="L867" s="1">
        <v>47.8521891547</v>
      </c>
      <c r="M867" s="1">
        <v>2</v>
      </c>
      <c r="N867" s="9">
        <f>DATE(YEAR(TblLocations[[#This Row],[ODK_DateOfSubmission]]),MONTH(TblLocations[[#This Row],[ODK_DateOfSubmission]]),DAY(TblLocations[[#This Row],[ODK_DateOfSubmission]]))</f>
        <v>44068</v>
      </c>
      <c r="O867" s="1" t="str">
        <f>_xlfn.CONCAT( YEAR(TblLocations[[#This Row],[ODK_DateOfSubmission]]), "-",TEXT( MONTH(TblLocations[[#This Row],[ODK_DateOfSubmission]]),"00"))</f>
        <v>2020-08</v>
      </c>
    </row>
    <row r="868" spans="1:15" x14ac:dyDescent="0.25">
      <c r="A868" s="1">
        <v>3105049</v>
      </c>
      <c r="C868" s="1">
        <v>1275</v>
      </c>
      <c r="D868" s="63">
        <v>44054.737576307867</v>
      </c>
      <c r="E868" s="54" t="s">
        <v>1151</v>
      </c>
      <c r="F868" s="56" t="s">
        <v>85</v>
      </c>
      <c r="G868" s="56" t="s">
        <v>85</v>
      </c>
      <c r="H868" s="56" t="s">
        <v>971</v>
      </c>
      <c r="I868" s="56" t="s">
        <v>995</v>
      </c>
      <c r="J868" s="54" t="s">
        <v>996</v>
      </c>
      <c r="K868" s="1">
        <v>30.541248849700001</v>
      </c>
      <c r="L868" s="1">
        <v>47.795445029600003</v>
      </c>
      <c r="M868" s="1">
        <v>6</v>
      </c>
      <c r="N868" s="9">
        <f>DATE(YEAR(TblLocations[[#This Row],[ODK_DateOfSubmission]]),MONTH(TblLocations[[#This Row],[ODK_DateOfSubmission]]),DAY(TblLocations[[#This Row],[ODK_DateOfSubmission]]))</f>
        <v>44054</v>
      </c>
      <c r="O868" s="1" t="str">
        <f>_xlfn.CONCAT( YEAR(TblLocations[[#This Row],[ODK_DateOfSubmission]]), "-",TEXT( MONTH(TblLocations[[#This Row],[ODK_DateOfSubmission]]),"00"))</f>
        <v>2020-08</v>
      </c>
    </row>
    <row r="869" spans="1:15" x14ac:dyDescent="0.25">
      <c r="A869" s="1">
        <v>3105050</v>
      </c>
      <c r="C869" s="1">
        <v>986</v>
      </c>
      <c r="D869" s="63">
        <v>44054.905378356481</v>
      </c>
      <c r="E869" s="54" t="s">
        <v>1151</v>
      </c>
      <c r="F869" s="56" t="s">
        <v>85</v>
      </c>
      <c r="G869" s="56" t="s">
        <v>85</v>
      </c>
      <c r="H869" s="56" t="s">
        <v>971</v>
      </c>
      <c r="I869" s="56" t="s">
        <v>997</v>
      </c>
      <c r="J869" s="54" t="s">
        <v>998</v>
      </c>
      <c r="K869" s="1">
        <v>30.546051274300002</v>
      </c>
      <c r="L869" s="1">
        <v>47.809987037799999</v>
      </c>
      <c r="M869" s="1">
        <v>4</v>
      </c>
      <c r="N869" s="9">
        <f>DATE(YEAR(TblLocations[[#This Row],[ODK_DateOfSubmission]]),MONTH(TblLocations[[#This Row],[ODK_DateOfSubmission]]),DAY(TblLocations[[#This Row],[ODK_DateOfSubmission]]))</f>
        <v>44054</v>
      </c>
      <c r="O869" s="1" t="str">
        <f>_xlfn.CONCAT( YEAR(TblLocations[[#This Row],[ODK_DateOfSubmission]]), "-",TEXT( MONTH(TblLocations[[#This Row],[ODK_DateOfSubmission]]),"00"))</f>
        <v>2020-08</v>
      </c>
    </row>
    <row r="870" spans="1:15" x14ac:dyDescent="0.25">
      <c r="A870" s="1">
        <v>3105054</v>
      </c>
      <c r="C870" s="1">
        <v>849</v>
      </c>
      <c r="D870" s="63">
        <v>44038.950285416664</v>
      </c>
      <c r="E870" s="54" t="s">
        <v>1151</v>
      </c>
      <c r="F870" s="56" t="s">
        <v>85</v>
      </c>
      <c r="G870" s="56" t="s">
        <v>85</v>
      </c>
      <c r="H870" s="56" t="s">
        <v>971</v>
      </c>
      <c r="I870" s="56" t="s">
        <v>999</v>
      </c>
      <c r="J870" s="54" t="s">
        <v>1000</v>
      </c>
      <c r="K870" s="1">
        <v>30.484321099999999</v>
      </c>
      <c r="L870" s="1">
        <v>47.829706550899999</v>
      </c>
      <c r="M870" s="1">
        <v>1</v>
      </c>
      <c r="N870" s="9">
        <f>DATE(YEAR(TblLocations[[#This Row],[ODK_DateOfSubmission]]),MONTH(TblLocations[[#This Row],[ODK_DateOfSubmission]]),DAY(TblLocations[[#This Row],[ODK_DateOfSubmission]]))</f>
        <v>44038</v>
      </c>
      <c r="O870" s="1" t="str">
        <f>_xlfn.CONCAT( YEAR(TblLocations[[#This Row],[ODK_DateOfSubmission]]), "-",TEXT( MONTH(TblLocations[[#This Row],[ODK_DateOfSubmission]]),"00"))</f>
        <v>2020-07</v>
      </c>
    </row>
    <row r="871" spans="1:15" x14ac:dyDescent="0.25">
      <c r="A871" s="1">
        <v>3105062</v>
      </c>
      <c r="C871" s="1">
        <v>857</v>
      </c>
      <c r="D871" s="63">
        <v>44058.677816932868</v>
      </c>
      <c r="E871" s="54" t="s">
        <v>1151</v>
      </c>
      <c r="F871" s="56" t="s">
        <v>85</v>
      </c>
      <c r="G871" s="56" t="s">
        <v>85</v>
      </c>
      <c r="H871" s="56" t="s">
        <v>971</v>
      </c>
      <c r="I871" s="56" t="s">
        <v>1001</v>
      </c>
      <c r="J871" s="54" t="s">
        <v>1002</v>
      </c>
      <c r="K871" s="1">
        <v>30.495004999999999</v>
      </c>
      <c r="L871" s="1">
        <v>47.817524915100002</v>
      </c>
      <c r="M871" s="1">
        <v>1</v>
      </c>
      <c r="N871" s="9">
        <f>DATE(YEAR(TblLocations[[#This Row],[ODK_DateOfSubmission]]),MONTH(TblLocations[[#This Row],[ODK_DateOfSubmission]]),DAY(TblLocations[[#This Row],[ODK_DateOfSubmission]]))</f>
        <v>44058</v>
      </c>
      <c r="O871" s="1" t="str">
        <f>_xlfn.CONCAT( YEAR(TblLocations[[#This Row],[ODK_DateOfSubmission]]), "-",TEXT( MONTH(TblLocations[[#This Row],[ODK_DateOfSubmission]]),"00"))</f>
        <v>2020-08</v>
      </c>
    </row>
    <row r="872" spans="1:15" x14ac:dyDescent="0.25">
      <c r="A872" s="1">
        <v>3105068</v>
      </c>
      <c r="C872" s="1">
        <v>907</v>
      </c>
      <c r="D872" s="63">
        <v>44066.341020370368</v>
      </c>
      <c r="E872" s="54" t="s">
        <v>1151</v>
      </c>
      <c r="F872" s="56" t="s">
        <v>85</v>
      </c>
      <c r="G872" s="56" t="s">
        <v>85</v>
      </c>
      <c r="H872" s="56" t="s">
        <v>971</v>
      </c>
      <c r="I872" s="56" t="s">
        <v>1003</v>
      </c>
      <c r="J872" s="54" t="s">
        <v>1004</v>
      </c>
      <c r="K872" s="1">
        <v>30.5131295184</v>
      </c>
      <c r="L872" s="1">
        <v>47.838210379300001</v>
      </c>
      <c r="M872" s="1">
        <v>3</v>
      </c>
      <c r="N872" s="9">
        <f>DATE(YEAR(TblLocations[[#This Row],[ODK_DateOfSubmission]]),MONTH(TblLocations[[#This Row],[ODK_DateOfSubmission]]),DAY(TblLocations[[#This Row],[ODK_DateOfSubmission]]))</f>
        <v>44066</v>
      </c>
      <c r="O872" s="1" t="str">
        <f>_xlfn.CONCAT( YEAR(TblLocations[[#This Row],[ODK_DateOfSubmission]]), "-",TEXT( MONTH(TblLocations[[#This Row],[ODK_DateOfSubmission]]),"00"))</f>
        <v>2020-08</v>
      </c>
    </row>
    <row r="873" spans="1:15" x14ac:dyDescent="0.25">
      <c r="A873" s="1">
        <v>3105084</v>
      </c>
      <c r="C873" s="1">
        <v>602</v>
      </c>
      <c r="D873" s="63">
        <v>44059.882035648145</v>
      </c>
      <c r="E873" s="54" t="s">
        <v>1151</v>
      </c>
      <c r="F873" s="56" t="s">
        <v>85</v>
      </c>
      <c r="G873" s="56" t="s">
        <v>85</v>
      </c>
      <c r="H873" s="56" t="s">
        <v>971</v>
      </c>
      <c r="I873" s="56" t="s">
        <v>1007</v>
      </c>
      <c r="J873" s="54" t="s">
        <v>1008</v>
      </c>
      <c r="K873" s="1">
        <v>30.464642099999999</v>
      </c>
      <c r="L873" s="1">
        <v>47.7885523952</v>
      </c>
      <c r="M873" s="1">
        <v>2</v>
      </c>
      <c r="N873" s="9">
        <f>DATE(YEAR(TblLocations[[#This Row],[ODK_DateOfSubmission]]),MONTH(TblLocations[[#This Row],[ODK_DateOfSubmission]]),DAY(TblLocations[[#This Row],[ODK_DateOfSubmission]]))</f>
        <v>44059</v>
      </c>
      <c r="O873" s="1" t="str">
        <f>_xlfn.CONCAT( YEAR(TblLocations[[#This Row],[ODK_DateOfSubmission]]), "-",TEXT( MONTH(TblLocations[[#This Row],[ODK_DateOfSubmission]]),"00"))</f>
        <v>2020-08</v>
      </c>
    </row>
    <row r="874" spans="1:15" x14ac:dyDescent="0.25">
      <c r="A874" s="1">
        <v>3105090</v>
      </c>
      <c r="C874" s="1">
        <v>23897</v>
      </c>
      <c r="D874" s="63">
        <v>44040.497224965278</v>
      </c>
      <c r="E874" s="54" t="s">
        <v>1151</v>
      </c>
      <c r="F874" s="56" t="s">
        <v>85</v>
      </c>
      <c r="G874" s="56" t="s">
        <v>85</v>
      </c>
      <c r="H874" s="56" t="s">
        <v>971</v>
      </c>
      <c r="I874" s="56" t="s">
        <v>1328</v>
      </c>
      <c r="J874" s="54" t="s">
        <v>1329</v>
      </c>
      <c r="K874" s="1">
        <v>30.4789195</v>
      </c>
      <c r="L874" s="1">
        <v>47.829860799999999</v>
      </c>
      <c r="M874" s="1">
        <v>1</v>
      </c>
      <c r="N874" s="9">
        <f>DATE(YEAR(TblLocations[[#This Row],[ODK_DateOfSubmission]]),MONTH(TblLocations[[#This Row],[ODK_DateOfSubmission]]),DAY(TblLocations[[#This Row],[ODK_DateOfSubmission]]))</f>
        <v>44040</v>
      </c>
      <c r="O874" s="1" t="str">
        <f>_xlfn.CONCAT( YEAR(TblLocations[[#This Row],[ODK_DateOfSubmission]]), "-",TEXT( MONTH(TblLocations[[#This Row],[ODK_DateOfSubmission]]),"00"))</f>
        <v>2020-07</v>
      </c>
    </row>
    <row r="875" spans="1:15" x14ac:dyDescent="0.25">
      <c r="A875" s="1">
        <v>3105119</v>
      </c>
      <c r="C875" s="1">
        <v>23975</v>
      </c>
      <c r="D875" s="63">
        <v>44068.638099502314</v>
      </c>
      <c r="E875" s="54" t="s">
        <v>1151</v>
      </c>
      <c r="F875" s="56" t="s">
        <v>85</v>
      </c>
      <c r="G875" s="56" t="s">
        <v>85</v>
      </c>
      <c r="H875" s="56" t="s">
        <v>971</v>
      </c>
      <c r="I875" s="56" t="s">
        <v>1023</v>
      </c>
      <c r="J875" s="54" t="s">
        <v>1024</v>
      </c>
      <c r="K875" s="1">
        <v>30.478805099999999</v>
      </c>
      <c r="L875" s="1">
        <v>47.8369367775</v>
      </c>
      <c r="M875" s="1">
        <v>5</v>
      </c>
      <c r="N875" s="9">
        <f>DATE(YEAR(TblLocations[[#This Row],[ODK_DateOfSubmission]]),MONTH(TblLocations[[#This Row],[ODK_DateOfSubmission]]),DAY(TblLocations[[#This Row],[ODK_DateOfSubmission]]))</f>
        <v>44068</v>
      </c>
      <c r="O875" s="1" t="str">
        <f>_xlfn.CONCAT( YEAR(TblLocations[[#This Row],[ODK_DateOfSubmission]]), "-",TEXT( MONTH(TblLocations[[#This Row],[ODK_DateOfSubmission]]),"00"))</f>
        <v>2020-08</v>
      </c>
    </row>
    <row r="876" spans="1:15" x14ac:dyDescent="0.25">
      <c r="A876" s="1">
        <v>3105121</v>
      </c>
      <c r="C876" s="1">
        <v>885</v>
      </c>
      <c r="D876" s="63">
        <v>44040.612512581021</v>
      </c>
      <c r="E876" s="54" t="s">
        <v>1151</v>
      </c>
      <c r="F876" s="56" t="s">
        <v>85</v>
      </c>
      <c r="G876" s="56" t="s">
        <v>85</v>
      </c>
      <c r="H876" s="56" t="s">
        <v>971</v>
      </c>
      <c r="I876" s="56" t="s">
        <v>1025</v>
      </c>
      <c r="J876" s="54" t="s">
        <v>1026</v>
      </c>
      <c r="K876" s="1">
        <v>30.4940009</v>
      </c>
      <c r="L876" s="1">
        <v>47.788857008699999</v>
      </c>
      <c r="M876" s="1">
        <v>1</v>
      </c>
      <c r="N876" s="9">
        <f>DATE(YEAR(TblLocations[[#This Row],[ODK_DateOfSubmission]]),MONTH(TblLocations[[#This Row],[ODK_DateOfSubmission]]),DAY(TblLocations[[#This Row],[ODK_DateOfSubmission]]))</f>
        <v>44040</v>
      </c>
      <c r="O876" s="1" t="str">
        <f>_xlfn.CONCAT( YEAR(TblLocations[[#This Row],[ODK_DateOfSubmission]]), "-",TEXT( MONTH(TblLocations[[#This Row],[ODK_DateOfSubmission]]),"00"))</f>
        <v>2020-07</v>
      </c>
    </row>
    <row r="877" spans="1:15" x14ac:dyDescent="0.25">
      <c r="A877" s="1">
        <v>3107013</v>
      </c>
      <c r="C877" s="1">
        <v>645</v>
      </c>
      <c r="D877" s="63">
        <v>44057.810927199076</v>
      </c>
      <c r="E877" s="54" t="s">
        <v>1151</v>
      </c>
      <c r="F877" s="56" t="s">
        <v>85</v>
      </c>
      <c r="G877" s="56" t="s">
        <v>153</v>
      </c>
      <c r="H877" s="56" t="s">
        <v>976</v>
      </c>
      <c r="I877" s="56" t="s">
        <v>1033</v>
      </c>
      <c r="J877" s="54" t="s">
        <v>1034</v>
      </c>
      <c r="K877" s="1">
        <v>30.514363926400002</v>
      </c>
      <c r="L877" s="1">
        <v>47.873427110400002</v>
      </c>
      <c r="M877" s="1">
        <v>8</v>
      </c>
      <c r="N877" s="9">
        <f>DATE(YEAR(TblLocations[[#This Row],[ODK_DateOfSubmission]]),MONTH(TblLocations[[#This Row],[ODK_DateOfSubmission]]),DAY(TblLocations[[#This Row],[ODK_DateOfSubmission]]))</f>
        <v>44057</v>
      </c>
      <c r="O877" s="1" t="str">
        <f>_xlfn.CONCAT( YEAR(TblLocations[[#This Row],[ODK_DateOfSubmission]]), "-",TEXT( MONTH(TblLocations[[#This Row],[ODK_DateOfSubmission]]),"00"))</f>
        <v>2020-08</v>
      </c>
    </row>
    <row r="878" spans="1:15" x14ac:dyDescent="0.25">
      <c r="A878" s="1">
        <v>3205010</v>
      </c>
      <c r="C878" s="1">
        <v>16835</v>
      </c>
      <c r="D878" s="63">
        <v>44037.868761608799</v>
      </c>
      <c r="E878" s="54" t="s">
        <v>1151</v>
      </c>
      <c r="F878" s="56" t="s">
        <v>118</v>
      </c>
      <c r="G878" s="56" t="s">
        <v>190</v>
      </c>
      <c r="H878" s="56" t="s">
        <v>1035</v>
      </c>
      <c r="I878" s="56" t="s">
        <v>1036</v>
      </c>
      <c r="J878" s="54" t="s">
        <v>1037</v>
      </c>
      <c r="K878" s="1">
        <v>31.8449049303</v>
      </c>
      <c r="L878" s="1">
        <v>47.1328791225</v>
      </c>
      <c r="M878" s="1">
        <v>1</v>
      </c>
      <c r="N878" s="9">
        <f>DATE(YEAR(TblLocations[[#This Row],[ODK_DateOfSubmission]]),MONTH(TblLocations[[#This Row],[ODK_DateOfSubmission]]),DAY(TblLocations[[#This Row],[ODK_DateOfSubmission]]))</f>
        <v>44037</v>
      </c>
      <c r="O878" s="1" t="str">
        <f>_xlfn.CONCAT( YEAR(TblLocations[[#This Row],[ODK_DateOfSubmission]]), "-",TEXT( MONTH(TblLocations[[#This Row],[ODK_DateOfSubmission]]),"00"))</f>
        <v>2020-07</v>
      </c>
    </row>
    <row r="879" spans="1:15" x14ac:dyDescent="0.25">
      <c r="A879" s="1">
        <v>3205031</v>
      </c>
      <c r="C879" s="1">
        <v>16825</v>
      </c>
      <c r="D879" s="63">
        <v>44040.045846145833</v>
      </c>
      <c r="E879" s="54" t="s">
        <v>1151</v>
      </c>
      <c r="F879" s="56" t="s">
        <v>118</v>
      </c>
      <c r="G879" s="56" t="s">
        <v>190</v>
      </c>
      <c r="H879" s="56" t="s">
        <v>1035</v>
      </c>
      <c r="I879" s="56" t="s">
        <v>1038</v>
      </c>
      <c r="J879" s="54" t="s">
        <v>1039</v>
      </c>
      <c r="K879" s="1">
        <v>31.827514534799999</v>
      </c>
      <c r="L879" s="1">
        <v>47.120044308499999</v>
      </c>
      <c r="M879" s="1">
        <v>1</v>
      </c>
      <c r="N879" s="9">
        <f>DATE(YEAR(TblLocations[[#This Row],[ODK_DateOfSubmission]]),MONTH(TblLocations[[#This Row],[ODK_DateOfSubmission]]),DAY(TblLocations[[#This Row],[ODK_DateOfSubmission]]))</f>
        <v>44040</v>
      </c>
      <c r="O879" s="1" t="str">
        <f>_xlfn.CONCAT( YEAR(TblLocations[[#This Row],[ODK_DateOfSubmission]]), "-",TEXT( MONTH(TblLocations[[#This Row],[ODK_DateOfSubmission]]),"00"))</f>
        <v>2020-07</v>
      </c>
    </row>
    <row r="880" spans="1:15" x14ac:dyDescent="0.25">
      <c r="A880" s="1">
        <v>3205047</v>
      </c>
      <c r="C880" s="1">
        <v>16807</v>
      </c>
      <c r="D880" s="63">
        <v>44040.045820104169</v>
      </c>
      <c r="E880" s="54" t="s">
        <v>1151</v>
      </c>
      <c r="F880" s="56" t="s">
        <v>118</v>
      </c>
      <c r="G880" s="56" t="s">
        <v>190</v>
      </c>
      <c r="H880" s="56" t="s">
        <v>1035</v>
      </c>
      <c r="I880" s="56" t="s">
        <v>1040</v>
      </c>
      <c r="J880" s="54" t="s">
        <v>1041</v>
      </c>
      <c r="K880" s="1">
        <v>31.846620218200002</v>
      </c>
      <c r="L880" s="1">
        <v>47.1543487434</v>
      </c>
      <c r="M880" s="1">
        <v>3</v>
      </c>
      <c r="N880" s="9">
        <f>DATE(YEAR(TblLocations[[#This Row],[ODK_DateOfSubmission]]),MONTH(TblLocations[[#This Row],[ODK_DateOfSubmission]]),DAY(TblLocations[[#This Row],[ODK_DateOfSubmission]]))</f>
        <v>44040</v>
      </c>
      <c r="O880" s="1" t="str">
        <f>_xlfn.CONCAT( YEAR(TblLocations[[#This Row],[ODK_DateOfSubmission]]), "-",TEXT( MONTH(TblLocations[[#This Row],[ODK_DateOfSubmission]]),"00"))</f>
        <v>2020-07</v>
      </c>
    </row>
    <row r="881" spans="1:15" x14ac:dyDescent="0.25">
      <c r="A881" s="1">
        <v>3205060</v>
      </c>
      <c r="C881" s="1">
        <v>16844</v>
      </c>
      <c r="D881" s="63">
        <v>44037.868718715275</v>
      </c>
      <c r="E881" s="54" t="s">
        <v>1151</v>
      </c>
      <c r="F881" s="56" t="s">
        <v>118</v>
      </c>
      <c r="G881" s="56" t="s">
        <v>190</v>
      </c>
      <c r="H881" s="56" t="s">
        <v>1035</v>
      </c>
      <c r="I881" s="56" t="s">
        <v>1042</v>
      </c>
      <c r="J881" s="54" t="s">
        <v>1043</v>
      </c>
      <c r="K881" s="1">
        <v>31.831813094299999</v>
      </c>
      <c r="L881" s="1">
        <v>47.152594245300001</v>
      </c>
      <c r="M881" s="1">
        <v>3</v>
      </c>
      <c r="N881" s="9">
        <f>DATE(YEAR(TblLocations[[#This Row],[ODK_DateOfSubmission]]),MONTH(TblLocations[[#This Row],[ODK_DateOfSubmission]]),DAY(TblLocations[[#This Row],[ODK_DateOfSubmission]]))</f>
        <v>44037</v>
      </c>
      <c r="O881" s="1" t="str">
        <f>_xlfn.CONCAT( YEAR(TblLocations[[#This Row],[ODK_DateOfSubmission]]), "-",TEXT( MONTH(TblLocations[[#This Row],[ODK_DateOfSubmission]]),"00"))</f>
        <v>2020-07</v>
      </c>
    </row>
    <row r="882" spans="1:15" x14ac:dyDescent="0.25">
      <c r="A882" s="1">
        <v>3302005</v>
      </c>
      <c r="C882" s="1">
        <v>25976</v>
      </c>
      <c r="D882" s="63">
        <v>44059.825447418982</v>
      </c>
      <c r="E882" s="54" t="s">
        <v>1151</v>
      </c>
      <c r="F882" s="56" t="s">
        <v>106</v>
      </c>
      <c r="G882" s="56" t="s">
        <v>181</v>
      </c>
      <c r="H882" s="56" t="s">
        <v>1330</v>
      </c>
      <c r="I882" s="56" t="s">
        <v>1331</v>
      </c>
      <c r="J882" s="54" t="s">
        <v>216</v>
      </c>
      <c r="K882" s="1">
        <v>31.4740041224</v>
      </c>
      <c r="L882" s="1">
        <v>45.284695794400001</v>
      </c>
      <c r="M882" s="1">
        <v>20</v>
      </c>
      <c r="N882" s="9">
        <f>DATE(YEAR(TblLocations[[#This Row],[ODK_DateOfSubmission]]),MONTH(TblLocations[[#This Row],[ODK_DateOfSubmission]]),DAY(TblLocations[[#This Row],[ODK_DateOfSubmission]]))</f>
        <v>44059</v>
      </c>
      <c r="O882" s="1" t="str">
        <f>_xlfn.CONCAT( YEAR(TblLocations[[#This Row],[ODK_DateOfSubmission]]), "-",TEXT( MONTH(TblLocations[[#This Row],[ODK_DateOfSubmission]]),"00"))</f>
        <v>2020-08</v>
      </c>
    </row>
    <row r="883" spans="1:15" x14ac:dyDescent="0.25">
      <c r="A883" s="1">
        <v>3302007</v>
      </c>
      <c r="C883" s="1">
        <v>27228</v>
      </c>
      <c r="D883" s="63">
        <v>44059.825469479169</v>
      </c>
      <c r="E883" s="54" t="s">
        <v>1151</v>
      </c>
      <c r="F883" s="56" t="s">
        <v>106</v>
      </c>
      <c r="G883" s="56" t="s">
        <v>181</v>
      </c>
      <c r="H883" s="56" t="s">
        <v>1330</v>
      </c>
      <c r="I883" s="56" t="s">
        <v>1332</v>
      </c>
      <c r="J883" s="54" t="s">
        <v>1333</v>
      </c>
      <c r="K883" s="1">
        <v>31.461165896600001</v>
      </c>
      <c r="L883" s="1">
        <v>45.2855598911</v>
      </c>
      <c r="M883" s="1">
        <v>10</v>
      </c>
      <c r="N883" s="9">
        <f>DATE(YEAR(TblLocations[[#This Row],[ODK_DateOfSubmission]]),MONTH(TblLocations[[#This Row],[ODK_DateOfSubmission]]),DAY(TblLocations[[#This Row],[ODK_DateOfSubmission]]))</f>
        <v>44059</v>
      </c>
      <c r="O883" s="1" t="str">
        <f>_xlfn.CONCAT( YEAR(TblLocations[[#This Row],[ODK_DateOfSubmission]]), "-",TEXT( MONTH(TblLocations[[#This Row],[ODK_DateOfSubmission]]),"00"))</f>
        <v>2020-08</v>
      </c>
    </row>
    <row r="884" spans="1:15" x14ac:dyDescent="0.25">
      <c r="A884" s="1">
        <v>3502001</v>
      </c>
      <c r="C884" s="1">
        <v>10297</v>
      </c>
      <c r="D884" s="63">
        <v>44032.664846145832</v>
      </c>
      <c r="E884" s="54" t="s">
        <v>1151</v>
      </c>
      <c r="F884" s="56" t="s">
        <v>68</v>
      </c>
      <c r="G884" s="56" t="s">
        <v>81</v>
      </c>
      <c r="H884" s="56" t="s">
        <v>1047</v>
      </c>
      <c r="I884" s="56" t="s">
        <v>379</v>
      </c>
      <c r="J884" s="54" t="s">
        <v>380</v>
      </c>
      <c r="K884" s="1">
        <v>31.7132135578</v>
      </c>
      <c r="L884" s="1">
        <v>46.111245599999997</v>
      </c>
      <c r="M884" s="1">
        <v>20</v>
      </c>
      <c r="N884" s="9">
        <f>DATE(YEAR(TblLocations[[#This Row],[ODK_DateOfSubmission]]),MONTH(TblLocations[[#This Row],[ODK_DateOfSubmission]]),DAY(TblLocations[[#This Row],[ODK_DateOfSubmission]]))</f>
        <v>44032</v>
      </c>
      <c r="O884" s="1" t="str">
        <f>_xlfn.CONCAT( YEAR(TblLocations[[#This Row],[ODK_DateOfSubmission]]), "-",TEXT( MONTH(TblLocations[[#This Row],[ODK_DateOfSubmission]]),"00"))</f>
        <v>2020-07</v>
      </c>
    </row>
    <row r="885" spans="1:15" x14ac:dyDescent="0.25">
      <c r="A885" s="1">
        <v>3502003</v>
      </c>
      <c r="C885" s="1">
        <v>24722</v>
      </c>
      <c r="D885" s="63">
        <v>44049.415517557871</v>
      </c>
      <c r="E885" s="54" t="s">
        <v>1151</v>
      </c>
      <c r="F885" s="56" t="s">
        <v>68</v>
      </c>
      <c r="G885" s="56" t="s">
        <v>81</v>
      </c>
      <c r="H885" s="56" t="s">
        <v>1047</v>
      </c>
      <c r="I885" s="56" t="s">
        <v>1051</v>
      </c>
      <c r="J885" s="54" t="s">
        <v>897</v>
      </c>
      <c r="K885" s="1">
        <v>31.711529196499999</v>
      </c>
      <c r="L885" s="1">
        <v>46.124556874</v>
      </c>
      <c r="M885" s="1">
        <v>30</v>
      </c>
      <c r="N885" s="9">
        <f>DATE(YEAR(TblLocations[[#This Row],[ODK_DateOfSubmission]]),MONTH(TblLocations[[#This Row],[ODK_DateOfSubmission]]),DAY(TblLocations[[#This Row],[ODK_DateOfSubmission]]))</f>
        <v>44049</v>
      </c>
      <c r="O885" s="1" t="str">
        <f>_xlfn.CONCAT( YEAR(TblLocations[[#This Row],[ODK_DateOfSubmission]]), "-",TEXT( MONTH(TblLocations[[#This Row],[ODK_DateOfSubmission]]),"00"))</f>
        <v>2020-08</v>
      </c>
    </row>
    <row r="886" spans="1:15" x14ac:dyDescent="0.25">
      <c r="A886" s="1">
        <v>3502004</v>
      </c>
      <c r="C886" s="1">
        <v>21965</v>
      </c>
      <c r="D886" s="63">
        <v>44032.664814502314</v>
      </c>
      <c r="E886" s="54" t="s">
        <v>1151</v>
      </c>
      <c r="F886" s="56" t="s">
        <v>68</v>
      </c>
      <c r="G886" s="56" t="s">
        <v>81</v>
      </c>
      <c r="H886" s="56" t="s">
        <v>1047</v>
      </c>
      <c r="I886" s="56" t="s">
        <v>1052</v>
      </c>
      <c r="J886" s="54" t="s">
        <v>1053</v>
      </c>
      <c r="K886" s="1">
        <v>31.7178490551</v>
      </c>
      <c r="L886" s="1">
        <v>46.100760389400001</v>
      </c>
      <c r="M886" s="1">
        <v>30</v>
      </c>
      <c r="N886" s="9">
        <f>DATE(YEAR(TblLocations[[#This Row],[ODK_DateOfSubmission]]),MONTH(TblLocations[[#This Row],[ODK_DateOfSubmission]]),DAY(TblLocations[[#This Row],[ODK_DateOfSubmission]]))</f>
        <v>44032</v>
      </c>
      <c r="O886" s="1" t="str">
        <f>_xlfn.CONCAT( YEAR(TblLocations[[#This Row],[ODK_DateOfSubmission]]), "-",TEXT( MONTH(TblLocations[[#This Row],[ODK_DateOfSubmission]]),"00"))</f>
        <v>2020-07</v>
      </c>
    </row>
    <row r="887" spans="1:15" x14ac:dyDescent="0.25">
      <c r="A887" s="1">
        <v>3502007</v>
      </c>
      <c r="C887" s="1">
        <v>33795</v>
      </c>
      <c r="D887" s="63">
        <v>44052.535600428244</v>
      </c>
      <c r="E887" s="54" t="s">
        <v>1151</v>
      </c>
      <c r="F887" s="56" t="s">
        <v>68</v>
      </c>
      <c r="G887" s="56" t="s">
        <v>81</v>
      </c>
      <c r="H887" s="56" t="s">
        <v>1047</v>
      </c>
      <c r="I887" s="56" t="s">
        <v>1334</v>
      </c>
      <c r="J887" s="54" t="s">
        <v>1335</v>
      </c>
      <c r="K887" s="1">
        <v>31.728400000000001</v>
      </c>
      <c r="L887" s="1">
        <v>46.110399999999998</v>
      </c>
      <c r="M887" s="1">
        <v>47</v>
      </c>
      <c r="N887" s="9">
        <f>DATE(YEAR(TblLocations[[#This Row],[ODK_DateOfSubmission]]),MONTH(TblLocations[[#This Row],[ODK_DateOfSubmission]]),DAY(TblLocations[[#This Row],[ODK_DateOfSubmission]]))</f>
        <v>44052</v>
      </c>
      <c r="O887" s="1" t="str">
        <f>_xlfn.CONCAT( YEAR(TblLocations[[#This Row],[ODK_DateOfSubmission]]), "-",TEXT( MONTH(TblLocations[[#This Row],[ODK_DateOfSubmission]]),"00"))</f>
        <v>2020-08</v>
      </c>
    </row>
    <row r="888" spans="1:15" x14ac:dyDescent="0.25">
      <c r="A888" s="1">
        <v>3502008</v>
      </c>
      <c r="C888" s="1">
        <v>33796</v>
      </c>
      <c r="D888" s="63">
        <v>44031.586872106483</v>
      </c>
      <c r="E888" s="54" t="s">
        <v>1151</v>
      </c>
      <c r="F888" s="56" t="s">
        <v>68</v>
      </c>
      <c r="G888" s="56" t="s">
        <v>81</v>
      </c>
      <c r="H888" s="56" t="s">
        <v>1054</v>
      </c>
      <c r="I888" s="56" t="s">
        <v>1336</v>
      </c>
      <c r="J888" s="54" t="s">
        <v>897</v>
      </c>
      <c r="K888" s="1">
        <v>31.8552</v>
      </c>
      <c r="L888" s="1">
        <v>46.073500000000003</v>
      </c>
      <c r="M888" s="1">
        <v>35</v>
      </c>
      <c r="N888" s="9">
        <f>DATE(YEAR(TblLocations[[#This Row],[ODK_DateOfSubmission]]),MONTH(TblLocations[[#This Row],[ODK_DateOfSubmission]]),DAY(TblLocations[[#This Row],[ODK_DateOfSubmission]]))</f>
        <v>44031</v>
      </c>
      <c r="O888" s="1" t="str">
        <f>_xlfn.CONCAT( YEAR(TblLocations[[#This Row],[ODK_DateOfSubmission]]), "-",TEXT( MONTH(TblLocations[[#This Row],[ODK_DateOfSubmission]]),"00"))</f>
        <v>2020-07</v>
      </c>
    </row>
    <row r="889" spans="1:15" x14ac:dyDescent="0.25">
      <c r="A889" s="1">
        <v>3502012</v>
      </c>
      <c r="C889" s="1">
        <v>33800</v>
      </c>
      <c r="D889" s="63">
        <v>44034.441902627317</v>
      </c>
      <c r="E889" s="54" t="s">
        <v>1151</v>
      </c>
      <c r="F889" s="56" t="s">
        <v>68</v>
      </c>
      <c r="G889" s="56" t="s">
        <v>81</v>
      </c>
      <c r="H889" s="56" t="s">
        <v>1048</v>
      </c>
      <c r="I889" s="56" t="s">
        <v>1337</v>
      </c>
      <c r="J889" s="54" t="s">
        <v>1338</v>
      </c>
      <c r="K889" s="1">
        <v>31.541273</v>
      </c>
      <c r="L889" s="1">
        <v>46.125217999999997</v>
      </c>
      <c r="M889" s="1">
        <v>15</v>
      </c>
      <c r="N889" s="9">
        <f>DATE(YEAR(TblLocations[[#This Row],[ODK_DateOfSubmission]]),MONTH(TblLocations[[#This Row],[ODK_DateOfSubmission]]),DAY(TblLocations[[#This Row],[ODK_DateOfSubmission]]))</f>
        <v>44034</v>
      </c>
      <c r="O889" s="1" t="str">
        <f>_xlfn.CONCAT( YEAR(TblLocations[[#This Row],[ODK_DateOfSubmission]]), "-",TEXT( MONTH(TblLocations[[#This Row],[ODK_DateOfSubmission]]),"00"))</f>
        <v>2020-07</v>
      </c>
    </row>
    <row r="890" spans="1:15" x14ac:dyDescent="0.25">
      <c r="A890" s="1">
        <v>3502013</v>
      </c>
      <c r="C890" s="1">
        <v>33801</v>
      </c>
      <c r="D890" s="63">
        <v>44034.580306678239</v>
      </c>
      <c r="E890" s="54" t="s">
        <v>1151</v>
      </c>
      <c r="F890" s="56" t="s">
        <v>68</v>
      </c>
      <c r="G890" s="56" t="s">
        <v>81</v>
      </c>
      <c r="H890" s="56" t="s">
        <v>1048</v>
      </c>
      <c r="I890" s="56" t="s">
        <v>1339</v>
      </c>
      <c r="J890" s="54" t="s">
        <v>1340</v>
      </c>
      <c r="K890" s="1">
        <v>31.53961</v>
      </c>
      <c r="L890" s="1">
        <v>46.119104999999998</v>
      </c>
      <c r="M890" s="1">
        <v>5</v>
      </c>
      <c r="N890" s="9">
        <f>DATE(YEAR(TblLocations[[#This Row],[ODK_DateOfSubmission]]),MONTH(TblLocations[[#This Row],[ODK_DateOfSubmission]]),DAY(TblLocations[[#This Row],[ODK_DateOfSubmission]]))</f>
        <v>44034</v>
      </c>
      <c r="O890" s="1" t="str">
        <f>_xlfn.CONCAT( YEAR(TblLocations[[#This Row],[ODK_DateOfSubmission]]), "-",TEXT( MONTH(TblLocations[[#This Row],[ODK_DateOfSubmission]]),"00"))</f>
        <v>2020-07</v>
      </c>
    </row>
    <row r="891" spans="1:15" x14ac:dyDescent="0.25">
      <c r="A891" s="1">
        <v>3504001</v>
      </c>
      <c r="C891" s="1">
        <v>24494</v>
      </c>
      <c r="D891" s="63">
        <v>44061.435712812498</v>
      </c>
      <c r="E891" s="54" t="s">
        <v>1151</v>
      </c>
      <c r="F891" s="56" t="s">
        <v>68</v>
      </c>
      <c r="G891" s="56" t="s">
        <v>73</v>
      </c>
      <c r="H891" s="56" t="s">
        <v>1059</v>
      </c>
      <c r="I891" s="56" t="s">
        <v>1060</v>
      </c>
      <c r="J891" s="54" t="s">
        <v>1061</v>
      </c>
      <c r="K891" s="1">
        <v>31.027710880499999</v>
      </c>
      <c r="L891" s="1">
        <v>46.218214741200001</v>
      </c>
      <c r="M891" s="1">
        <v>55</v>
      </c>
      <c r="N891" s="9">
        <f>DATE(YEAR(TblLocations[[#This Row],[ODK_DateOfSubmission]]),MONTH(TblLocations[[#This Row],[ODK_DateOfSubmission]]),DAY(TblLocations[[#This Row],[ODK_DateOfSubmission]]))</f>
        <v>44061</v>
      </c>
      <c r="O891" s="1" t="str">
        <f>_xlfn.CONCAT( YEAR(TblLocations[[#This Row],[ODK_DateOfSubmission]]), "-",TEXT( MONTH(TblLocations[[#This Row],[ODK_DateOfSubmission]]),"00"))</f>
        <v>2020-08</v>
      </c>
    </row>
    <row r="892" spans="1:15" x14ac:dyDescent="0.25">
      <c r="A892" s="1">
        <v>3504002</v>
      </c>
      <c r="C892" s="1">
        <v>25529</v>
      </c>
      <c r="D892" s="63">
        <v>44066.716212384257</v>
      </c>
      <c r="E892" s="54" t="s">
        <v>1151</v>
      </c>
      <c r="F892" s="56" t="s">
        <v>68</v>
      </c>
      <c r="G892" s="56" t="s">
        <v>73</v>
      </c>
      <c r="H892" s="56" t="s">
        <v>1059</v>
      </c>
      <c r="I892" s="56" t="s">
        <v>1062</v>
      </c>
      <c r="J892" s="54" t="s">
        <v>1063</v>
      </c>
      <c r="K892" s="1">
        <v>31.033167288000001</v>
      </c>
      <c r="L892" s="1">
        <v>46.273891712999998</v>
      </c>
      <c r="M892" s="1">
        <v>4</v>
      </c>
      <c r="N892" s="9">
        <f>DATE(YEAR(TblLocations[[#This Row],[ODK_DateOfSubmission]]),MONTH(TblLocations[[#This Row],[ODK_DateOfSubmission]]),DAY(TblLocations[[#This Row],[ODK_DateOfSubmission]]))</f>
        <v>44066</v>
      </c>
      <c r="O892" s="1" t="str">
        <f>_xlfn.CONCAT( YEAR(TblLocations[[#This Row],[ODK_DateOfSubmission]]), "-",TEXT( MONTH(TblLocations[[#This Row],[ODK_DateOfSubmission]]),"00"))</f>
        <v>2020-08</v>
      </c>
    </row>
    <row r="893" spans="1:15" x14ac:dyDescent="0.25">
      <c r="A893" s="1">
        <v>3504006</v>
      </c>
      <c r="C893" s="1">
        <v>9728</v>
      </c>
      <c r="D893" s="63">
        <v>44062.485144062499</v>
      </c>
      <c r="E893" s="54" t="s">
        <v>1151</v>
      </c>
      <c r="F893" s="56" t="s">
        <v>68</v>
      </c>
      <c r="G893" s="56" t="s">
        <v>73</v>
      </c>
      <c r="H893" s="56" t="s">
        <v>1059</v>
      </c>
      <c r="I893" s="56" t="s">
        <v>1341</v>
      </c>
      <c r="J893" s="54" t="s">
        <v>250</v>
      </c>
      <c r="K893" s="1">
        <v>31.038316374200001</v>
      </c>
      <c r="L893" s="1">
        <v>46.253982172199997</v>
      </c>
      <c r="M893" s="1">
        <v>10</v>
      </c>
      <c r="N893" s="9">
        <f>DATE(YEAR(TblLocations[[#This Row],[ODK_DateOfSubmission]]),MONTH(TblLocations[[#This Row],[ODK_DateOfSubmission]]),DAY(TblLocations[[#This Row],[ODK_DateOfSubmission]]))</f>
        <v>44062</v>
      </c>
      <c r="O893" s="1" t="str">
        <f>_xlfn.CONCAT( YEAR(TblLocations[[#This Row],[ODK_DateOfSubmission]]), "-",TEXT( MONTH(TblLocations[[#This Row],[ODK_DateOfSubmission]]),"00"))</f>
        <v>2020-08</v>
      </c>
    </row>
    <row r="894" spans="1:15" x14ac:dyDescent="0.25">
      <c r="A894" s="1">
        <v>3504007</v>
      </c>
      <c r="C894" s="1">
        <v>25525</v>
      </c>
      <c r="D894" s="63">
        <v>44040.552830057874</v>
      </c>
      <c r="E894" s="54" t="s">
        <v>1151</v>
      </c>
      <c r="F894" s="56" t="s">
        <v>68</v>
      </c>
      <c r="G894" s="56" t="s">
        <v>73</v>
      </c>
      <c r="H894" s="56" t="s">
        <v>1059</v>
      </c>
      <c r="I894" s="56" t="s">
        <v>1064</v>
      </c>
      <c r="J894" s="54" t="s">
        <v>1065</v>
      </c>
      <c r="K894" s="1">
        <v>31.027024004299999</v>
      </c>
      <c r="L894" s="1">
        <v>46.241676675500003</v>
      </c>
      <c r="M894" s="1">
        <v>37</v>
      </c>
      <c r="N894" s="9">
        <f>DATE(YEAR(TblLocations[[#This Row],[ODK_DateOfSubmission]]),MONTH(TblLocations[[#This Row],[ODK_DateOfSubmission]]),DAY(TblLocations[[#This Row],[ODK_DateOfSubmission]]))</f>
        <v>44040</v>
      </c>
      <c r="O894" s="1" t="str">
        <f>_xlfn.CONCAT( YEAR(TblLocations[[#This Row],[ODK_DateOfSubmission]]), "-",TEXT( MONTH(TblLocations[[#This Row],[ODK_DateOfSubmission]]),"00"))</f>
        <v>2020-07</v>
      </c>
    </row>
    <row r="895" spans="1:15" x14ac:dyDescent="0.25">
      <c r="A895" s="1">
        <v>3504011</v>
      </c>
      <c r="C895" s="1">
        <v>10260</v>
      </c>
      <c r="D895" s="63">
        <v>44026.612191284723</v>
      </c>
      <c r="E895" s="54" t="s">
        <v>1151</v>
      </c>
      <c r="F895" s="56" t="s">
        <v>68</v>
      </c>
      <c r="G895" s="56" t="s">
        <v>73</v>
      </c>
      <c r="H895" s="56" t="s">
        <v>1059</v>
      </c>
      <c r="I895" s="56" t="s">
        <v>1066</v>
      </c>
      <c r="J895" s="54" t="s">
        <v>1067</v>
      </c>
      <c r="K895" s="1">
        <v>31.0134574836</v>
      </c>
      <c r="L895" s="1">
        <v>46.282408152000002</v>
      </c>
      <c r="M895" s="1">
        <v>900</v>
      </c>
      <c r="N895" s="9">
        <f>DATE(YEAR(TblLocations[[#This Row],[ODK_DateOfSubmission]]),MONTH(TblLocations[[#This Row],[ODK_DateOfSubmission]]),DAY(TblLocations[[#This Row],[ODK_DateOfSubmission]]))</f>
        <v>44026</v>
      </c>
      <c r="O895" s="1" t="str">
        <f>_xlfn.CONCAT( YEAR(TblLocations[[#This Row],[ODK_DateOfSubmission]]), "-",TEXT( MONTH(TblLocations[[#This Row],[ODK_DateOfSubmission]]),"00"))</f>
        <v>2020-07</v>
      </c>
    </row>
    <row r="896" spans="1:15" x14ac:dyDescent="0.25">
      <c r="A896" s="1">
        <v>3504014</v>
      </c>
      <c r="C896" s="1">
        <v>10254</v>
      </c>
      <c r="D896" s="63">
        <v>44066.606163622688</v>
      </c>
      <c r="E896" s="54" t="s">
        <v>1151</v>
      </c>
      <c r="F896" s="56" t="s">
        <v>68</v>
      </c>
      <c r="G896" s="56" t="s">
        <v>73</v>
      </c>
      <c r="H896" s="56" t="s">
        <v>1059</v>
      </c>
      <c r="I896" s="56" t="s">
        <v>1070</v>
      </c>
      <c r="J896" s="54" t="s">
        <v>1071</v>
      </c>
      <c r="K896" s="1">
        <v>31.042429802899999</v>
      </c>
      <c r="L896" s="1">
        <v>46.262052204600003</v>
      </c>
      <c r="M896" s="1">
        <v>30</v>
      </c>
      <c r="N896" s="9">
        <f>DATE(YEAR(TblLocations[[#This Row],[ODK_DateOfSubmission]]),MONTH(TblLocations[[#This Row],[ODK_DateOfSubmission]]),DAY(TblLocations[[#This Row],[ODK_DateOfSubmission]]))</f>
        <v>44066</v>
      </c>
      <c r="O896" s="1" t="str">
        <f>_xlfn.CONCAT( YEAR(TblLocations[[#This Row],[ODK_DateOfSubmission]]), "-",TEXT( MONTH(TblLocations[[#This Row],[ODK_DateOfSubmission]]),"00"))</f>
        <v>2020-08</v>
      </c>
    </row>
    <row r="897" spans="1:15" x14ac:dyDescent="0.25">
      <c r="A897" s="1">
        <v>3504015</v>
      </c>
      <c r="C897" s="1">
        <v>10272</v>
      </c>
      <c r="D897" s="63">
        <v>44056.597472256944</v>
      </c>
      <c r="E897" s="54" t="s">
        <v>1151</v>
      </c>
      <c r="F897" s="56" t="s">
        <v>68</v>
      </c>
      <c r="G897" s="56" t="s">
        <v>73</v>
      </c>
      <c r="H897" s="56" t="s">
        <v>1059</v>
      </c>
      <c r="I897" s="56" t="s">
        <v>1072</v>
      </c>
      <c r="J897" s="54" t="s">
        <v>1073</v>
      </c>
      <c r="K897" s="1">
        <v>31.034963944600001</v>
      </c>
      <c r="L897" s="1">
        <v>46.242300951700003</v>
      </c>
      <c r="M897" s="1">
        <v>4</v>
      </c>
      <c r="N897" s="9">
        <f>DATE(YEAR(TblLocations[[#This Row],[ODK_DateOfSubmission]]),MONTH(TblLocations[[#This Row],[ODK_DateOfSubmission]]),DAY(TblLocations[[#This Row],[ODK_DateOfSubmission]]))</f>
        <v>44056</v>
      </c>
      <c r="O897" s="1" t="str">
        <f>_xlfn.CONCAT( YEAR(TblLocations[[#This Row],[ODK_DateOfSubmission]]), "-",TEXT( MONTH(TblLocations[[#This Row],[ODK_DateOfSubmission]]),"00"))</f>
        <v>2020-08</v>
      </c>
    </row>
    <row r="898" spans="1:15" x14ac:dyDescent="0.25">
      <c r="A898" s="1">
        <v>3504016</v>
      </c>
      <c r="C898" s="1">
        <v>10281</v>
      </c>
      <c r="D898" s="63">
        <v>44056.612629363422</v>
      </c>
      <c r="E898" s="54" t="s">
        <v>1151</v>
      </c>
      <c r="F898" s="56" t="s">
        <v>68</v>
      </c>
      <c r="G898" s="56" t="s">
        <v>73</v>
      </c>
      <c r="H898" s="56" t="s">
        <v>1059</v>
      </c>
      <c r="I898" s="56" t="s">
        <v>1074</v>
      </c>
      <c r="J898" s="54" t="s">
        <v>1075</v>
      </c>
      <c r="K898" s="1">
        <v>31.029471706599999</v>
      </c>
      <c r="L898" s="1">
        <v>46.244121658399997</v>
      </c>
      <c r="M898" s="1">
        <v>15</v>
      </c>
      <c r="N898" s="9">
        <f>DATE(YEAR(TblLocations[[#This Row],[ODK_DateOfSubmission]]),MONTH(TblLocations[[#This Row],[ODK_DateOfSubmission]]),DAY(TblLocations[[#This Row],[ODK_DateOfSubmission]]))</f>
        <v>44056</v>
      </c>
      <c r="O898" s="1" t="str">
        <f>_xlfn.CONCAT( YEAR(TblLocations[[#This Row],[ODK_DateOfSubmission]]), "-",TEXT( MONTH(TblLocations[[#This Row],[ODK_DateOfSubmission]]),"00"))</f>
        <v>2020-08</v>
      </c>
    </row>
    <row r="899" spans="1:15" x14ac:dyDescent="0.25">
      <c r="A899" s="1">
        <v>3504019</v>
      </c>
      <c r="C899" s="1">
        <v>9470</v>
      </c>
      <c r="D899" s="63">
        <v>44061.587375694442</v>
      </c>
      <c r="E899" s="54" t="s">
        <v>1151</v>
      </c>
      <c r="F899" s="56" t="s">
        <v>68</v>
      </c>
      <c r="G899" s="56" t="s">
        <v>73</v>
      </c>
      <c r="H899" s="56" t="s">
        <v>1059</v>
      </c>
      <c r="I899" s="56" t="s">
        <v>1076</v>
      </c>
      <c r="J899" s="54" t="s">
        <v>1077</v>
      </c>
      <c r="K899" s="1">
        <v>31.0569626851</v>
      </c>
      <c r="L899" s="1">
        <v>46.266143804899997</v>
      </c>
      <c r="M899" s="1">
        <v>13</v>
      </c>
      <c r="N899" s="9">
        <f>DATE(YEAR(TblLocations[[#This Row],[ODK_DateOfSubmission]]),MONTH(TblLocations[[#This Row],[ODK_DateOfSubmission]]),DAY(TblLocations[[#This Row],[ODK_DateOfSubmission]]))</f>
        <v>44061</v>
      </c>
      <c r="O899" s="1" t="str">
        <f>_xlfn.CONCAT( YEAR(TblLocations[[#This Row],[ODK_DateOfSubmission]]), "-",TEXT( MONTH(TblLocations[[#This Row],[ODK_DateOfSubmission]]),"00"))</f>
        <v>2020-08</v>
      </c>
    </row>
    <row r="900" spans="1:15" x14ac:dyDescent="0.25">
      <c r="A900" s="1">
        <v>3504021</v>
      </c>
      <c r="C900" s="1">
        <v>10335</v>
      </c>
      <c r="D900" s="63">
        <v>44040.554720370368</v>
      </c>
      <c r="E900" s="54" t="s">
        <v>1151</v>
      </c>
      <c r="F900" s="56" t="s">
        <v>68</v>
      </c>
      <c r="G900" s="56" t="s">
        <v>73</v>
      </c>
      <c r="H900" s="56" t="s">
        <v>1059</v>
      </c>
      <c r="I900" s="56" t="s">
        <v>1078</v>
      </c>
      <c r="J900" s="54" t="s">
        <v>1079</v>
      </c>
      <c r="K900" s="1">
        <v>31.0506383486</v>
      </c>
      <c r="L900" s="1">
        <v>46.269343302599999</v>
      </c>
      <c r="M900" s="1">
        <v>117</v>
      </c>
      <c r="N900" s="9">
        <f>DATE(YEAR(TblLocations[[#This Row],[ODK_DateOfSubmission]]),MONTH(TblLocations[[#This Row],[ODK_DateOfSubmission]]),DAY(TblLocations[[#This Row],[ODK_DateOfSubmission]]))</f>
        <v>44040</v>
      </c>
      <c r="O900" s="1" t="str">
        <f>_xlfn.CONCAT( YEAR(TblLocations[[#This Row],[ODK_DateOfSubmission]]), "-",TEXT( MONTH(TblLocations[[#This Row],[ODK_DateOfSubmission]]),"00"))</f>
        <v>2020-07</v>
      </c>
    </row>
    <row r="901" spans="1:15" x14ac:dyDescent="0.25">
      <c r="A901" s="1">
        <v>3504023</v>
      </c>
      <c r="C901" s="1">
        <v>9448</v>
      </c>
      <c r="D901" s="63">
        <v>44034.513428043982</v>
      </c>
      <c r="E901" s="54" t="s">
        <v>1151</v>
      </c>
      <c r="F901" s="56" t="s">
        <v>68</v>
      </c>
      <c r="G901" s="56" t="s">
        <v>73</v>
      </c>
      <c r="H901" s="56" t="s">
        <v>1059</v>
      </c>
      <c r="I901" s="56" t="s">
        <v>1080</v>
      </c>
      <c r="J901" s="54" t="s">
        <v>1081</v>
      </c>
      <c r="K901" s="1">
        <v>31.027006973399999</v>
      </c>
      <c r="L901" s="1">
        <v>46.228093038300003</v>
      </c>
      <c r="M901" s="1">
        <v>80</v>
      </c>
      <c r="N901" s="9">
        <f>DATE(YEAR(TblLocations[[#This Row],[ODK_DateOfSubmission]]),MONTH(TblLocations[[#This Row],[ODK_DateOfSubmission]]),DAY(TblLocations[[#This Row],[ODK_DateOfSubmission]]))</f>
        <v>44034</v>
      </c>
      <c r="O901" s="1" t="str">
        <f>_xlfn.CONCAT( YEAR(TblLocations[[#This Row],[ODK_DateOfSubmission]]), "-",TEXT( MONTH(TblLocations[[#This Row],[ODK_DateOfSubmission]]),"00"))</f>
        <v>2020-07</v>
      </c>
    </row>
    <row r="902" spans="1:15" x14ac:dyDescent="0.25">
      <c r="A902" s="1">
        <v>3504024</v>
      </c>
      <c r="C902" s="1">
        <v>9396</v>
      </c>
      <c r="D902" s="63">
        <v>44055.482331863423</v>
      </c>
      <c r="E902" s="54" t="s">
        <v>1151</v>
      </c>
      <c r="F902" s="56" t="s">
        <v>68</v>
      </c>
      <c r="G902" s="56" t="s">
        <v>73</v>
      </c>
      <c r="H902" s="56" t="s">
        <v>1059</v>
      </c>
      <c r="I902" s="56" t="s">
        <v>1082</v>
      </c>
      <c r="J902" s="54" t="s">
        <v>1083</v>
      </c>
      <c r="K902" s="1">
        <v>31.0154237044</v>
      </c>
      <c r="L902" s="1">
        <v>46.263441754500001</v>
      </c>
      <c r="M902" s="1">
        <v>3</v>
      </c>
      <c r="N902" s="9">
        <f>DATE(YEAR(TblLocations[[#This Row],[ODK_DateOfSubmission]]),MONTH(TblLocations[[#This Row],[ODK_DateOfSubmission]]),DAY(TblLocations[[#This Row],[ODK_DateOfSubmission]]))</f>
        <v>44055</v>
      </c>
      <c r="O902" s="1" t="str">
        <f>_xlfn.CONCAT( YEAR(TblLocations[[#This Row],[ODK_DateOfSubmission]]), "-",TEXT( MONTH(TblLocations[[#This Row],[ODK_DateOfSubmission]]),"00"))</f>
        <v>2020-08</v>
      </c>
    </row>
    <row r="903" spans="1:15" x14ac:dyDescent="0.25">
      <c r="A903" s="1">
        <v>3504025</v>
      </c>
      <c r="C903" s="1">
        <v>10262</v>
      </c>
      <c r="D903" s="63">
        <v>44051.586499849538</v>
      </c>
      <c r="E903" s="54" t="s">
        <v>1151</v>
      </c>
      <c r="F903" s="56" t="s">
        <v>68</v>
      </c>
      <c r="G903" s="56" t="s">
        <v>73</v>
      </c>
      <c r="H903" s="56" t="s">
        <v>1059</v>
      </c>
      <c r="I903" s="56" t="s">
        <v>1084</v>
      </c>
      <c r="J903" s="54" t="s">
        <v>1085</v>
      </c>
      <c r="K903" s="1">
        <v>31.074394900600002</v>
      </c>
      <c r="L903" s="1">
        <v>46.250142994800001</v>
      </c>
      <c r="M903" s="1">
        <v>178</v>
      </c>
      <c r="N903" s="9">
        <f>DATE(YEAR(TblLocations[[#This Row],[ODK_DateOfSubmission]]),MONTH(TblLocations[[#This Row],[ODK_DateOfSubmission]]),DAY(TblLocations[[#This Row],[ODK_DateOfSubmission]]))</f>
        <v>44051</v>
      </c>
      <c r="O903" s="1" t="str">
        <f>_xlfn.CONCAT( YEAR(TblLocations[[#This Row],[ODK_DateOfSubmission]]), "-",TEXT( MONTH(TblLocations[[#This Row],[ODK_DateOfSubmission]]),"00"))</f>
        <v>2020-08</v>
      </c>
    </row>
    <row r="904" spans="1:15" x14ac:dyDescent="0.25">
      <c r="A904" s="1">
        <v>3504026</v>
      </c>
      <c r="C904" s="1">
        <v>10253</v>
      </c>
      <c r="D904" s="63">
        <v>44040.566837615741</v>
      </c>
      <c r="E904" s="54" t="s">
        <v>1151</v>
      </c>
      <c r="F904" s="56" t="s">
        <v>68</v>
      </c>
      <c r="G904" s="56" t="s">
        <v>73</v>
      </c>
      <c r="H904" s="56" t="s">
        <v>1059</v>
      </c>
      <c r="I904" s="56" t="s">
        <v>1086</v>
      </c>
      <c r="J904" s="54" t="s">
        <v>1087</v>
      </c>
      <c r="K904" s="1">
        <v>31.038477412900001</v>
      </c>
      <c r="L904" s="1">
        <v>46.2356561609</v>
      </c>
      <c r="M904" s="1">
        <v>45</v>
      </c>
      <c r="N904" s="9">
        <f>DATE(YEAR(TblLocations[[#This Row],[ODK_DateOfSubmission]]),MONTH(TblLocations[[#This Row],[ODK_DateOfSubmission]]),DAY(TblLocations[[#This Row],[ODK_DateOfSubmission]]))</f>
        <v>44040</v>
      </c>
      <c r="O904" s="1" t="str">
        <f>_xlfn.CONCAT( YEAR(TblLocations[[#This Row],[ODK_DateOfSubmission]]), "-",TEXT( MONTH(TblLocations[[#This Row],[ODK_DateOfSubmission]]),"00"))</f>
        <v>2020-07</v>
      </c>
    </row>
    <row r="905" spans="1:15" x14ac:dyDescent="0.25">
      <c r="A905" s="1">
        <v>3504028</v>
      </c>
      <c r="C905" s="1">
        <v>25526</v>
      </c>
      <c r="D905" s="63">
        <v>44034.513450312501</v>
      </c>
      <c r="E905" s="54" t="s">
        <v>1151</v>
      </c>
      <c r="F905" s="56" t="s">
        <v>68</v>
      </c>
      <c r="G905" s="56" t="s">
        <v>73</v>
      </c>
      <c r="H905" s="56" t="s">
        <v>1059</v>
      </c>
      <c r="I905" s="56" t="s">
        <v>1088</v>
      </c>
      <c r="J905" s="54" t="s">
        <v>1039</v>
      </c>
      <c r="K905" s="1">
        <v>31.036175809100001</v>
      </c>
      <c r="L905" s="1">
        <v>46.220527480000001</v>
      </c>
      <c r="M905" s="1">
        <v>45</v>
      </c>
      <c r="N905" s="9">
        <f>DATE(YEAR(TblLocations[[#This Row],[ODK_DateOfSubmission]]),MONTH(TblLocations[[#This Row],[ODK_DateOfSubmission]]),DAY(TblLocations[[#This Row],[ODK_DateOfSubmission]]))</f>
        <v>44034</v>
      </c>
      <c r="O905" s="1" t="str">
        <f>_xlfn.CONCAT( YEAR(TblLocations[[#This Row],[ODK_DateOfSubmission]]), "-",TEXT( MONTH(TblLocations[[#This Row],[ODK_DateOfSubmission]]),"00"))</f>
        <v>2020-07</v>
      </c>
    </row>
    <row r="906" spans="1:15" x14ac:dyDescent="0.25">
      <c r="A906" s="1">
        <v>3504029</v>
      </c>
      <c r="C906" s="1">
        <v>10301</v>
      </c>
      <c r="D906" s="63">
        <v>44053.668694247688</v>
      </c>
      <c r="E906" s="54" t="s">
        <v>1151</v>
      </c>
      <c r="F906" s="56" t="s">
        <v>68</v>
      </c>
      <c r="G906" s="56" t="s">
        <v>73</v>
      </c>
      <c r="H906" s="56" t="s">
        <v>1059</v>
      </c>
      <c r="I906" s="56" t="s">
        <v>1089</v>
      </c>
      <c r="J906" s="54" t="s">
        <v>1090</v>
      </c>
      <c r="K906" s="1">
        <v>31.069730013600001</v>
      </c>
      <c r="L906" s="1">
        <v>46.278741981099998</v>
      </c>
      <c r="M906" s="1">
        <v>30</v>
      </c>
      <c r="N906" s="9">
        <f>DATE(YEAR(TblLocations[[#This Row],[ODK_DateOfSubmission]]),MONTH(TblLocations[[#This Row],[ODK_DateOfSubmission]]),DAY(TblLocations[[#This Row],[ODK_DateOfSubmission]]))</f>
        <v>44053</v>
      </c>
      <c r="O906" s="1" t="str">
        <f>_xlfn.CONCAT( YEAR(TblLocations[[#This Row],[ODK_DateOfSubmission]]), "-",TEXT( MONTH(TblLocations[[#This Row],[ODK_DateOfSubmission]]),"00"))</f>
        <v>2020-08</v>
      </c>
    </row>
    <row r="907" spans="1:15" x14ac:dyDescent="0.25">
      <c r="A907" s="1">
        <v>3504031</v>
      </c>
      <c r="C907" s="1">
        <v>21208</v>
      </c>
      <c r="D907" s="63">
        <v>44059.627091932867</v>
      </c>
      <c r="E907" s="54" t="s">
        <v>1151</v>
      </c>
      <c r="F907" s="56" t="s">
        <v>68</v>
      </c>
      <c r="G907" s="56" t="s">
        <v>73</v>
      </c>
      <c r="H907" s="56" t="s">
        <v>1059</v>
      </c>
      <c r="I907" s="56" t="s">
        <v>1091</v>
      </c>
      <c r="J907" s="54" t="s">
        <v>380</v>
      </c>
      <c r="K907" s="1">
        <v>31.067779245299999</v>
      </c>
      <c r="L907" s="1">
        <v>46.249674558199999</v>
      </c>
      <c r="M907" s="1">
        <v>39</v>
      </c>
      <c r="N907" s="9">
        <f>DATE(YEAR(TblLocations[[#This Row],[ODK_DateOfSubmission]]),MONTH(TblLocations[[#This Row],[ODK_DateOfSubmission]]),DAY(TblLocations[[#This Row],[ODK_DateOfSubmission]]))</f>
        <v>44059</v>
      </c>
      <c r="O907" s="1" t="str">
        <f>_xlfn.CONCAT( YEAR(TblLocations[[#This Row],[ODK_DateOfSubmission]]), "-",TEXT( MONTH(TblLocations[[#This Row],[ODK_DateOfSubmission]]),"00"))</f>
        <v>2020-08</v>
      </c>
    </row>
    <row r="908" spans="1:15" x14ac:dyDescent="0.25">
      <c r="A908" s="1">
        <v>3504033</v>
      </c>
      <c r="C908" s="1">
        <v>10259</v>
      </c>
      <c r="D908" s="63">
        <v>44038.548957025465</v>
      </c>
      <c r="E908" s="54" t="s">
        <v>1151</v>
      </c>
      <c r="F908" s="56" t="s">
        <v>68</v>
      </c>
      <c r="G908" s="56" t="s">
        <v>73</v>
      </c>
      <c r="H908" s="56" t="s">
        <v>1059</v>
      </c>
      <c r="I908" s="56" t="s">
        <v>1094</v>
      </c>
      <c r="J908" s="54" t="s">
        <v>1095</v>
      </c>
      <c r="K908" s="1">
        <v>31.050157178100001</v>
      </c>
      <c r="L908" s="1">
        <v>46.273353213199997</v>
      </c>
      <c r="M908" s="1">
        <v>72</v>
      </c>
      <c r="N908" s="9">
        <f>DATE(YEAR(TblLocations[[#This Row],[ODK_DateOfSubmission]]),MONTH(TblLocations[[#This Row],[ODK_DateOfSubmission]]),DAY(TblLocations[[#This Row],[ODK_DateOfSubmission]]))</f>
        <v>44038</v>
      </c>
      <c r="O908" s="1" t="str">
        <f>_xlfn.CONCAT( YEAR(TblLocations[[#This Row],[ODK_DateOfSubmission]]), "-",TEXT( MONTH(TblLocations[[#This Row],[ODK_DateOfSubmission]]),"00"))</f>
        <v>2020-07</v>
      </c>
    </row>
    <row r="909" spans="1:15" x14ac:dyDescent="0.25">
      <c r="A909" s="1">
        <v>3504036</v>
      </c>
      <c r="C909" s="1">
        <v>23683</v>
      </c>
      <c r="D909" s="63">
        <v>44040.552799884259</v>
      </c>
      <c r="E909" s="54" t="s">
        <v>1151</v>
      </c>
      <c r="F909" s="56" t="s">
        <v>68</v>
      </c>
      <c r="G909" s="56" t="s">
        <v>73</v>
      </c>
      <c r="H909" s="56" t="s">
        <v>1059</v>
      </c>
      <c r="I909" s="56" t="s">
        <v>1096</v>
      </c>
      <c r="J909" s="54" t="s">
        <v>1097</v>
      </c>
      <c r="K909" s="1">
        <v>31.03290329</v>
      </c>
      <c r="L909" s="1">
        <v>46.251552429999997</v>
      </c>
      <c r="M909" s="1">
        <v>35</v>
      </c>
      <c r="N909" s="9">
        <f>DATE(YEAR(TblLocations[[#This Row],[ODK_DateOfSubmission]]),MONTH(TblLocations[[#This Row],[ODK_DateOfSubmission]]),DAY(TblLocations[[#This Row],[ODK_DateOfSubmission]]))</f>
        <v>44040</v>
      </c>
      <c r="O909" s="1" t="str">
        <f>_xlfn.CONCAT( YEAR(TblLocations[[#This Row],[ODK_DateOfSubmission]]), "-",TEXT( MONTH(TblLocations[[#This Row],[ODK_DateOfSubmission]]),"00"))</f>
        <v>2020-07</v>
      </c>
    </row>
    <row r="910" spans="1:15" x14ac:dyDescent="0.25">
      <c r="A910" s="1">
        <v>3504041</v>
      </c>
      <c r="C910" s="1">
        <v>25533</v>
      </c>
      <c r="D910" s="63">
        <v>44042.496855590274</v>
      </c>
      <c r="E910" s="54" t="s">
        <v>1151</v>
      </c>
      <c r="F910" s="56" t="s">
        <v>68</v>
      </c>
      <c r="G910" s="56" t="s">
        <v>73</v>
      </c>
      <c r="H910" s="56" t="s">
        <v>1059</v>
      </c>
      <c r="I910" s="56" t="s">
        <v>1098</v>
      </c>
      <c r="J910" s="54" t="s">
        <v>1099</v>
      </c>
      <c r="K910" s="1">
        <v>31.080862144499999</v>
      </c>
      <c r="L910" s="1">
        <v>46.240087203599998</v>
      </c>
      <c r="M910" s="1">
        <v>124</v>
      </c>
      <c r="N910" s="9">
        <f>DATE(YEAR(TblLocations[[#This Row],[ODK_DateOfSubmission]]),MONTH(TblLocations[[#This Row],[ODK_DateOfSubmission]]),DAY(TblLocations[[#This Row],[ODK_DateOfSubmission]]))</f>
        <v>44042</v>
      </c>
      <c r="O910" s="1" t="str">
        <f>_xlfn.CONCAT( YEAR(TblLocations[[#This Row],[ODK_DateOfSubmission]]), "-",TEXT( MONTH(TblLocations[[#This Row],[ODK_DateOfSubmission]]),"00"))</f>
        <v>2020-07</v>
      </c>
    </row>
    <row r="911" spans="1:15" x14ac:dyDescent="0.25">
      <c r="A911" s="1">
        <v>3504042</v>
      </c>
      <c r="C911" s="1">
        <v>10263</v>
      </c>
      <c r="D911" s="63">
        <v>44051.586472916664</v>
      </c>
      <c r="E911" s="54" t="s">
        <v>1151</v>
      </c>
      <c r="F911" s="56" t="s">
        <v>68</v>
      </c>
      <c r="G911" s="56" t="s">
        <v>73</v>
      </c>
      <c r="H911" s="56" t="s">
        <v>1059</v>
      </c>
      <c r="I911" s="56" t="s">
        <v>1100</v>
      </c>
      <c r="J911" s="54" t="s">
        <v>1101</v>
      </c>
      <c r="K911" s="1">
        <v>31.0802066016</v>
      </c>
      <c r="L911" s="1">
        <v>46.235693895300003</v>
      </c>
      <c r="M911" s="1">
        <v>30</v>
      </c>
      <c r="N911" s="9">
        <f>DATE(YEAR(TblLocations[[#This Row],[ODK_DateOfSubmission]]),MONTH(TblLocations[[#This Row],[ODK_DateOfSubmission]]),DAY(TblLocations[[#This Row],[ODK_DateOfSubmission]]))</f>
        <v>44051</v>
      </c>
      <c r="O911" s="1" t="str">
        <f>_xlfn.CONCAT( YEAR(TblLocations[[#This Row],[ODK_DateOfSubmission]]), "-",TEXT( MONTH(TblLocations[[#This Row],[ODK_DateOfSubmission]]),"00"))</f>
        <v>2020-08</v>
      </c>
    </row>
    <row r="912" spans="1:15" x14ac:dyDescent="0.25">
      <c r="A912" s="1">
        <v>3504046</v>
      </c>
      <c r="C912" s="1">
        <v>10269</v>
      </c>
      <c r="D912" s="63">
        <v>44059.808573229166</v>
      </c>
      <c r="E912" s="54" t="s">
        <v>1151</v>
      </c>
      <c r="F912" s="56" t="s">
        <v>68</v>
      </c>
      <c r="G912" s="56" t="s">
        <v>73</v>
      </c>
      <c r="H912" s="56" t="s">
        <v>1102</v>
      </c>
      <c r="I912" s="56" t="s">
        <v>1103</v>
      </c>
      <c r="J912" s="54" t="s">
        <v>1104</v>
      </c>
      <c r="K912" s="1">
        <v>31.041901284200001</v>
      </c>
      <c r="L912" s="1">
        <v>46.3069539022</v>
      </c>
      <c r="M912" s="1">
        <v>41</v>
      </c>
      <c r="N912" s="9">
        <f>DATE(YEAR(TblLocations[[#This Row],[ODK_DateOfSubmission]]),MONTH(TblLocations[[#This Row],[ODK_DateOfSubmission]]),DAY(TblLocations[[#This Row],[ODK_DateOfSubmission]]))</f>
        <v>44059</v>
      </c>
      <c r="O912" s="1" t="str">
        <f>_xlfn.CONCAT( YEAR(TblLocations[[#This Row],[ODK_DateOfSubmission]]), "-",TEXT( MONTH(TblLocations[[#This Row],[ODK_DateOfSubmission]]),"00"))</f>
        <v>2020-08</v>
      </c>
    </row>
    <row r="913" spans="1:15" x14ac:dyDescent="0.25">
      <c r="A913" s="1">
        <v>3504051</v>
      </c>
      <c r="C913" s="1">
        <v>23685</v>
      </c>
      <c r="D913" s="63">
        <v>44053.578244872682</v>
      </c>
      <c r="E913" s="54" t="s">
        <v>1151</v>
      </c>
      <c r="F913" s="56" t="s">
        <v>68</v>
      </c>
      <c r="G913" s="56" t="s">
        <v>73</v>
      </c>
      <c r="H913" s="56" t="s">
        <v>1059</v>
      </c>
      <c r="I913" s="56" t="s">
        <v>1108</v>
      </c>
      <c r="J913" s="54" t="s">
        <v>1109</v>
      </c>
      <c r="K913" s="1">
        <v>31.087265559999999</v>
      </c>
      <c r="L913" s="1">
        <v>46.241235476500002</v>
      </c>
      <c r="M913" s="1">
        <v>16</v>
      </c>
      <c r="N913" s="9">
        <f>DATE(YEAR(TblLocations[[#This Row],[ODK_DateOfSubmission]]),MONTH(TblLocations[[#This Row],[ODK_DateOfSubmission]]),DAY(TblLocations[[#This Row],[ODK_DateOfSubmission]]))</f>
        <v>44053</v>
      </c>
      <c r="O913" s="1" t="str">
        <f>_xlfn.CONCAT( YEAR(TblLocations[[#This Row],[ODK_DateOfSubmission]]), "-",TEXT( MONTH(TblLocations[[#This Row],[ODK_DateOfSubmission]]),"00"))</f>
        <v>2020-08</v>
      </c>
    </row>
    <row r="914" spans="1:15" x14ac:dyDescent="0.25">
      <c r="A914" s="1">
        <v>3504054</v>
      </c>
      <c r="C914" s="1">
        <v>9427</v>
      </c>
      <c r="D914" s="63">
        <v>44039.518283877318</v>
      </c>
      <c r="E914" s="54" t="s">
        <v>1151</v>
      </c>
      <c r="F914" s="56" t="s">
        <v>68</v>
      </c>
      <c r="G914" s="56" t="s">
        <v>73</v>
      </c>
      <c r="H914" s="56" t="s">
        <v>1059</v>
      </c>
      <c r="I914" s="56" t="s">
        <v>1110</v>
      </c>
      <c r="J914" s="54" t="s">
        <v>1111</v>
      </c>
      <c r="K914" s="1">
        <v>31.030441920000001</v>
      </c>
      <c r="L914" s="1">
        <v>46.215599115800003</v>
      </c>
      <c r="M914" s="1">
        <v>135</v>
      </c>
      <c r="N914" s="9">
        <f>DATE(YEAR(TblLocations[[#This Row],[ODK_DateOfSubmission]]),MONTH(TblLocations[[#This Row],[ODK_DateOfSubmission]]),DAY(TblLocations[[#This Row],[ODK_DateOfSubmission]]))</f>
        <v>44039</v>
      </c>
      <c r="O914" s="1" t="str">
        <f>_xlfn.CONCAT( YEAR(TblLocations[[#This Row],[ODK_DateOfSubmission]]), "-",TEXT( MONTH(TblLocations[[#This Row],[ODK_DateOfSubmission]]),"00"))</f>
        <v>2020-07</v>
      </c>
    </row>
    <row r="915" spans="1:15" x14ac:dyDescent="0.25">
      <c r="A915" s="1">
        <v>3505002</v>
      </c>
      <c r="C915" s="1">
        <v>24721</v>
      </c>
      <c r="D915" s="63">
        <v>44066.606128356485</v>
      </c>
      <c r="E915" s="54" t="s">
        <v>1151</v>
      </c>
      <c r="F915" s="56" t="s">
        <v>68</v>
      </c>
      <c r="G915" s="56" t="s">
        <v>77</v>
      </c>
      <c r="H915" s="56" t="s">
        <v>1112</v>
      </c>
      <c r="I915" s="56" t="s">
        <v>1113</v>
      </c>
      <c r="J915" s="54" t="s">
        <v>1114</v>
      </c>
      <c r="K915" s="1">
        <v>30.956201633799999</v>
      </c>
      <c r="L915" s="1">
        <v>46.359501579899998</v>
      </c>
      <c r="M915" s="1">
        <v>7</v>
      </c>
      <c r="N915" s="9">
        <f>DATE(YEAR(TblLocations[[#This Row],[ODK_DateOfSubmission]]),MONTH(TblLocations[[#This Row],[ODK_DateOfSubmission]]),DAY(TblLocations[[#This Row],[ODK_DateOfSubmission]]))</f>
        <v>44066</v>
      </c>
      <c r="O915" s="1" t="str">
        <f>_xlfn.CONCAT( YEAR(TblLocations[[#This Row],[ODK_DateOfSubmission]]), "-",TEXT( MONTH(TblLocations[[#This Row],[ODK_DateOfSubmission]]),"00"))</f>
        <v>2020-08</v>
      </c>
    </row>
    <row r="916" spans="1:15" x14ac:dyDescent="0.25">
      <c r="A916" s="1">
        <v>3505003</v>
      </c>
      <c r="C916" s="1">
        <v>25436</v>
      </c>
      <c r="D916" s="63">
        <v>44052.571672719911</v>
      </c>
      <c r="E916" s="54" t="s">
        <v>1151</v>
      </c>
      <c r="F916" s="56" t="s">
        <v>68</v>
      </c>
      <c r="G916" s="56" t="s">
        <v>77</v>
      </c>
      <c r="H916" s="56" t="s">
        <v>1115</v>
      </c>
      <c r="I916" s="56" t="s">
        <v>1116</v>
      </c>
      <c r="J916" s="54" t="s">
        <v>1117</v>
      </c>
      <c r="K916" s="1">
        <v>30.906636502200001</v>
      </c>
      <c r="L916" s="1">
        <v>46.445979934699999</v>
      </c>
      <c r="M916" s="1">
        <v>25</v>
      </c>
      <c r="N916" s="9">
        <f>DATE(YEAR(TblLocations[[#This Row],[ODK_DateOfSubmission]]),MONTH(TblLocations[[#This Row],[ODK_DateOfSubmission]]),DAY(TblLocations[[#This Row],[ODK_DateOfSubmission]]))</f>
        <v>44052</v>
      </c>
      <c r="O916" s="1" t="str">
        <f>_xlfn.CONCAT( YEAR(TblLocations[[#This Row],[ODK_DateOfSubmission]]), "-",TEXT( MONTH(TblLocations[[#This Row],[ODK_DateOfSubmission]]),"00"))</f>
        <v>2020-08</v>
      </c>
    </row>
    <row r="917" spans="1:15" x14ac:dyDescent="0.25">
      <c r="A917" s="1">
        <v>3505004</v>
      </c>
      <c r="C917" s="1">
        <v>25437</v>
      </c>
      <c r="D917" s="63">
        <v>44054.506667476853</v>
      </c>
      <c r="E917" s="54" t="s">
        <v>1151</v>
      </c>
      <c r="F917" s="56" t="s">
        <v>68</v>
      </c>
      <c r="G917" s="56" t="s">
        <v>77</v>
      </c>
      <c r="H917" s="56" t="s">
        <v>1115</v>
      </c>
      <c r="I917" s="56" t="s">
        <v>1074</v>
      </c>
      <c r="J917" s="54" t="s">
        <v>1118</v>
      </c>
      <c r="K917" s="1">
        <v>30.888556274700001</v>
      </c>
      <c r="L917" s="1">
        <v>46.450200042200002</v>
      </c>
      <c r="M917" s="1">
        <v>15</v>
      </c>
      <c r="N917" s="9">
        <f>DATE(YEAR(TblLocations[[#This Row],[ODK_DateOfSubmission]]),MONTH(TblLocations[[#This Row],[ODK_DateOfSubmission]]),DAY(TblLocations[[#This Row],[ODK_DateOfSubmission]]))</f>
        <v>44054</v>
      </c>
      <c r="O917" s="1" t="str">
        <f>_xlfn.CONCAT( YEAR(TblLocations[[#This Row],[ODK_DateOfSubmission]]), "-",TEXT( MONTH(TblLocations[[#This Row],[ODK_DateOfSubmission]]),"00"))</f>
        <v>2020-08</v>
      </c>
    </row>
    <row r="918" spans="1:15" x14ac:dyDescent="0.25">
      <c r="A918" s="1">
        <v>3505006</v>
      </c>
      <c r="C918" s="1">
        <v>9328</v>
      </c>
      <c r="D918" s="63">
        <v>44061.617528668983</v>
      </c>
      <c r="E918" s="54" t="s">
        <v>1151</v>
      </c>
      <c r="F918" s="56" t="s">
        <v>68</v>
      </c>
      <c r="G918" s="56" t="s">
        <v>77</v>
      </c>
      <c r="H918" s="56" t="s">
        <v>1115</v>
      </c>
      <c r="I918" s="56" t="s">
        <v>1122</v>
      </c>
      <c r="J918" s="54" t="s">
        <v>232</v>
      </c>
      <c r="K918" s="1">
        <v>30.9011745066</v>
      </c>
      <c r="L918" s="1">
        <v>46.449637276099999</v>
      </c>
      <c r="M918" s="1">
        <v>10</v>
      </c>
      <c r="N918" s="9">
        <f>DATE(YEAR(TblLocations[[#This Row],[ODK_DateOfSubmission]]),MONTH(TblLocations[[#This Row],[ODK_DateOfSubmission]]),DAY(TblLocations[[#This Row],[ODK_DateOfSubmission]]))</f>
        <v>44061</v>
      </c>
      <c r="O918" s="1" t="str">
        <f>_xlfn.CONCAT( YEAR(TblLocations[[#This Row],[ODK_DateOfSubmission]]), "-",TEXT( MONTH(TblLocations[[#This Row],[ODK_DateOfSubmission]]),"00"))</f>
        <v>2020-08</v>
      </c>
    </row>
    <row r="919" spans="1:15" x14ac:dyDescent="0.25">
      <c r="A919" s="1">
        <v>3505007</v>
      </c>
      <c r="C919" s="1">
        <v>9332</v>
      </c>
      <c r="D919" s="63">
        <v>44066.700941701391</v>
      </c>
      <c r="E919" s="54" t="s">
        <v>1151</v>
      </c>
      <c r="F919" s="56" t="s">
        <v>68</v>
      </c>
      <c r="G919" s="56" t="s">
        <v>77</v>
      </c>
      <c r="H919" s="56" t="s">
        <v>1115</v>
      </c>
      <c r="I919" s="56" t="s">
        <v>1123</v>
      </c>
      <c r="J919" s="54" t="s">
        <v>216</v>
      </c>
      <c r="K919" s="1">
        <v>30.879031632699999</v>
      </c>
      <c r="L919" s="1">
        <v>46.464224314600003</v>
      </c>
      <c r="M919" s="1">
        <v>5</v>
      </c>
      <c r="N919" s="9">
        <f>DATE(YEAR(TblLocations[[#This Row],[ODK_DateOfSubmission]]),MONTH(TblLocations[[#This Row],[ODK_DateOfSubmission]]),DAY(TblLocations[[#This Row],[ODK_DateOfSubmission]]))</f>
        <v>44066</v>
      </c>
      <c r="O919" s="1" t="str">
        <f>_xlfn.CONCAT( YEAR(TblLocations[[#This Row],[ODK_DateOfSubmission]]), "-",TEXT( MONTH(TblLocations[[#This Row],[ODK_DateOfSubmission]]),"00"))</f>
        <v>2020-08</v>
      </c>
    </row>
    <row r="920" spans="1:15" x14ac:dyDescent="0.25">
      <c r="A920" s="1">
        <v>3505010</v>
      </c>
      <c r="C920" s="1">
        <v>9261</v>
      </c>
      <c r="D920" s="63">
        <v>44056.898815856483</v>
      </c>
      <c r="E920" s="54" t="s">
        <v>1151</v>
      </c>
      <c r="F920" s="56" t="s">
        <v>68</v>
      </c>
      <c r="G920" s="56" t="s">
        <v>77</v>
      </c>
      <c r="H920" s="56" t="s">
        <v>1115</v>
      </c>
      <c r="I920" s="56" t="s">
        <v>1124</v>
      </c>
      <c r="J920" s="54" t="s">
        <v>1125</v>
      </c>
      <c r="K920" s="1">
        <v>30.885581129199998</v>
      </c>
      <c r="L920" s="1">
        <v>46.460596602099997</v>
      </c>
      <c r="M920" s="1">
        <v>58</v>
      </c>
      <c r="N920" s="9">
        <f>DATE(YEAR(TblLocations[[#This Row],[ODK_DateOfSubmission]]),MONTH(TblLocations[[#This Row],[ODK_DateOfSubmission]]),DAY(TblLocations[[#This Row],[ODK_DateOfSubmission]]))</f>
        <v>44056</v>
      </c>
      <c r="O920" s="1" t="str">
        <f>_xlfn.CONCAT( YEAR(TblLocations[[#This Row],[ODK_DateOfSubmission]]), "-",TEXT( MONTH(TblLocations[[#This Row],[ODK_DateOfSubmission]]),"00"))</f>
        <v>2020-08</v>
      </c>
    </row>
    <row r="921" spans="1:15" x14ac:dyDescent="0.25">
      <c r="A921" s="1">
        <v>3505013</v>
      </c>
      <c r="C921" s="1">
        <v>33809</v>
      </c>
      <c r="D921" s="63">
        <v>44061.435739236113</v>
      </c>
      <c r="E921" s="54" t="s">
        <v>1151</v>
      </c>
      <c r="F921" s="56" t="s">
        <v>68</v>
      </c>
      <c r="G921" s="56" t="s">
        <v>77</v>
      </c>
      <c r="H921" s="56" t="s">
        <v>1119</v>
      </c>
      <c r="I921" s="56" t="s">
        <v>1342</v>
      </c>
      <c r="J921" s="54" t="s">
        <v>232</v>
      </c>
      <c r="K921" s="1">
        <v>30.914428999999998</v>
      </c>
      <c r="L921" s="1">
        <v>46.47878</v>
      </c>
      <c r="M921" s="1">
        <v>21</v>
      </c>
      <c r="N921" s="9">
        <f>DATE(YEAR(TblLocations[[#This Row],[ODK_DateOfSubmission]]),MONTH(TblLocations[[#This Row],[ODK_DateOfSubmission]]),DAY(TblLocations[[#This Row],[ODK_DateOfSubmission]]))</f>
        <v>44061</v>
      </c>
      <c r="O921" s="1" t="str">
        <f>_xlfn.CONCAT( YEAR(TblLocations[[#This Row],[ODK_DateOfSubmission]]), "-",TEXT( MONTH(TblLocations[[#This Row],[ODK_DateOfSubmission]]),"00"))</f>
        <v>2020-08</v>
      </c>
    </row>
    <row r="922" spans="1:15" x14ac:dyDescent="0.25">
      <c r="A922" s="1">
        <v>3505014</v>
      </c>
      <c r="C922" s="1">
        <v>33810</v>
      </c>
      <c r="D922" s="63">
        <v>44059.548533483794</v>
      </c>
      <c r="E922" s="54" t="s">
        <v>1151</v>
      </c>
      <c r="F922" s="56" t="s">
        <v>68</v>
      </c>
      <c r="G922" s="56" t="s">
        <v>77</v>
      </c>
      <c r="H922" s="56" t="s">
        <v>1128</v>
      </c>
      <c r="I922" s="56" t="s">
        <v>1343</v>
      </c>
      <c r="J922" s="54" t="s">
        <v>1344</v>
      </c>
      <c r="K922" s="1">
        <v>30.880875</v>
      </c>
      <c r="L922" s="1">
        <v>46.576391999999998</v>
      </c>
      <c r="M922" s="1">
        <v>29</v>
      </c>
      <c r="N922" s="9">
        <f>DATE(YEAR(TblLocations[[#This Row],[ODK_DateOfSubmission]]),MONTH(TblLocations[[#This Row],[ODK_DateOfSubmission]]),DAY(TblLocations[[#This Row],[ODK_DateOfSubmission]]))</f>
        <v>44059</v>
      </c>
      <c r="O922" s="1" t="str">
        <f>_xlfn.CONCAT( YEAR(TblLocations[[#This Row],[ODK_DateOfSubmission]]), "-",TEXT( MONTH(TblLocations[[#This Row],[ODK_DateOfSubmission]]),"00"))</f>
        <v>2020-08</v>
      </c>
    </row>
    <row r="923" spans="1:15" x14ac:dyDescent="0.25">
      <c r="A923" s="1">
        <v>3505015</v>
      </c>
      <c r="C923" s="1">
        <v>33811</v>
      </c>
      <c r="D923" s="63">
        <v>44058.547702465279</v>
      </c>
      <c r="E923" s="54" t="s">
        <v>1151</v>
      </c>
      <c r="F923" s="56" t="s">
        <v>68</v>
      </c>
      <c r="G923" s="56" t="s">
        <v>77</v>
      </c>
      <c r="H923" s="56" t="s">
        <v>1128</v>
      </c>
      <c r="I923" s="56" t="s">
        <v>1342</v>
      </c>
      <c r="J923" s="54" t="s">
        <v>232</v>
      </c>
      <c r="K923" s="1">
        <v>30.882387999999999</v>
      </c>
      <c r="L923" s="1">
        <v>46.568722000000001</v>
      </c>
      <c r="M923" s="1">
        <v>40</v>
      </c>
      <c r="N923" s="9">
        <f>DATE(YEAR(TblLocations[[#This Row],[ODK_DateOfSubmission]]),MONTH(TblLocations[[#This Row],[ODK_DateOfSubmission]]),DAY(TblLocations[[#This Row],[ODK_DateOfSubmission]]))</f>
        <v>44058</v>
      </c>
      <c r="O923" s="1" t="str">
        <f>_xlfn.CONCAT( YEAR(TblLocations[[#This Row],[ODK_DateOfSubmission]]), "-",TEXT( MONTH(TblLocations[[#This Row],[ODK_DateOfSubmission]]),"00"))</f>
        <v>2020-08</v>
      </c>
    </row>
    <row r="924" spans="1:15" x14ac:dyDescent="0.25">
      <c r="A924" s="1">
        <v>3602006</v>
      </c>
      <c r="C924" s="1">
        <v>2749</v>
      </c>
      <c r="D924" s="63">
        <v>44021.68199957176</v>
      </c>
      <c r="E924" s="54" t="s">
        <v>1151</v>
      </c>
      <c r="F924" s="56" t="s">
        <v>96</v>
      </c>
      <c r="G924" s="56" t="s">
        <v>175</v>
      </c>
      <c r="H924" s="56" t="s">
        <v>1131</v>
      </c>
      <c r="I924" s="56" t="s">
        <v>1132</v>
      </c>
      <c r="J924" s="54" t="s">
        <v>1133</v>
      </c>
      <c r="K924" s="1">
        <v>31.957248249100001</v>
      </c>
      <c r="L924" s="1">
        <v>44.5736161349</v>
      </c>
      <c r="M924" s="1">
        <v>3</v>
      </c>
      <c r="N924" s="9">
        <f>DATE(YEAR(TblLocations[[#This Row],[ODK_DateOfSubmission]]),MONTH(TblLocations[[#This Row],[ODK_DateOfSubmission]]),DAY(TblLocations[[#This Row],[ODK_DateOfSubmission]]))</f>
        <v>44021</v>
      </c>
      <c r="O924" s="1" t="str">
        <f>_xlfn.CONCAT( YEAR(TblLocations[[#This Row],[ODK_DateOfSubmission]]), "-",TEXT( MONTH(TblLocations[[#This Row],[ODK_DateOfSubmission]]),"00"))</f>
        <v>2020-07</v>
      </c>
    </row>
    <row r="925" spans="1:15" x14ac:dyDescent="0.25">
      <c r="A925" s="1">
        <v>3602031</v>
      </c>
      <c r="C925" s="1">
        <v>2766</v>
      </c>
      <c r="D925" s="63">
        <v>44021.710063460647</v>
      </c>
      <c r="E925" s="54" t="s">
        <v>1151</v>
      </c>
      <c r="F925" s="56" t="s">
        <v>96</v>
      </c>
      <c r="G925" s="56" t="s">
        <v>175</v>
      </c>
      <c r="H925" s="56" t="s">
        <v>1131</v>
      </c>
      <c r="I925" s="56" t="s">
        <v>1136</v>
      </c>
      <c r="J925" s="54" t="s">
        <v>1137</v>
      </c>
      <c r="K925" s="1">
        <v>31.960626198</v>
      </c>
      <c r="L925" s="1">
        <v>44.601623088799997</v>
      </c>
      <c r="M925" s="1">
        <v>4</v>
      </c>
      <c r="N925" s="9">
        <f>DATE(YEAR(TblLocations[[#This Row],[ODK_DateOfSubmission]]),MONTH(TblLocations[[#This Row],[ODK_DateOfSubmission]]),DAY(TblLocations[[#This Row],[ODK_DateOfSubmission]]))</f>
        <v>44021</v>
      </c>
      <c r="O925" s="1" t="str">
        <f>_xlfn.CONCAT( YEAR(TblLocations[[#This Row],[ODK_DateOfSubmission]]), "-",TEXT( MONTH(TblLocations[[#This Row],[ODK_DateOfSubmission]]),"00"))</f>
        <v>2020-07</v>
      </c>
    </row>
    <row r="926" spans="1:15" x14ac:dyDescent="0.25">
      <c r="A926" s="1">
        <v>3603048</v>
      </c>
      <c r="C926" s="1">
        <v>23681</v>
      </c>
      <c r="D926" s="63">
        <v>44026.748731793981</v>
      </c>
      <c r="E926" s="54" t="s">
        <v>1151</v>
      </c>
      <c r="F926" s="56" t="s">
        <v>96</v>
      </c>
      <c r="G926" s="56" t="s">
        <v>173</v>
      </c>
      <c r="H926" s="56" t="s">
        <v>1138</v>
      </c>
      <c r="I926" s="56" t="s">
        <v>1141</v>
      </c>
      <c r="J926" s="54" t="s">
        <v>1142</v>
      </c>
      <c r="K926" s="1">
        <v>32.020060811100002</v>
      </c>
      <c r="L926" s="1">
        <v>44.900365360499997</v>
      </c>
      <c r="M926" s="1">
        <v>2</v>
      </c>
      <c r="N926" s="9">
        <f>DATE(YEAR(TblLocations[[#This Row],[ODK_DateOfSubmission]]),MONTH(TblLocations[[#This Row],[ODK_DateOfSubmission]]),DAY(TblLocations[[#This Row],[ODK_DateOfSubmission]]))</f>
        <v>44026</v>
      </c>
      <c r="O926" s="1" t="str">
        <f>_xlfn.CONCAT( YEAR(TblLocations[[#This Row],[ODK_DateOfSubmission]]), "-",TEXT( MONTH(TblLocations[[#This Row],[ODK_DateOfSubmission]]),"00"))</f>
        <v>2020-07</v>
      </c>
    </row>
    <row r="927" spans="1:15" x14ac:dyDescent="0.25">
      <c r="A927" s="1">
        <v>3603054</v>
      </c>
      <c r="C927" s="1">
        <v>24208</v>
      </c>
      <c r="D927" s="63">
        <v>44053.784950428242</v>
      </c>
      <c r="E927" s="54" t="s">
        <v>1151</v>
      </c>
      <c r="F927" s="56" t="s">
        <v>96</v>
      </c>
      <c r="G927" s="56" t="s">
        <v>173</v>
      </c>
      <c r="H927" s="56" t="s">
        <v>1138</v>
      </c>
      <c r="I927" s="56" t="s">
        <v>1143</v>
      </c>
      <c r="J927" s="54" t="s">
        <v>1144</v>
      </c>
      <c r="K927" s="1">
        <v>32.004631944000003</v>
      </c>
      <c r="L927" s="1">
        <v>44.942378208599997</v>
      </c>
      <c r="M927" s="1">
        <v>3</v>
      </c>
      <c r="N927" s="9">
        <f>DATE(YEAR(TblLocations[[#This Row],[ODK_DateOfSubmission]]),MONTH(TblLocations[[#This Row],[ODK_DateOfSubmission]]),DAY(TblLocations[[#This Row],[ODK_DateOfSubmission]]))</f>
        <v>44053</v>
      </c>
      <c r="O927" s="1" t="str">
        <f>_xlfn.CONCAT( YEAR(TblLocations[[#This Row],[ODK_DateOfSubmission]]), "-",TEXT( MONTH(TblLocations[[#This Row],[ODK_DateOfSubmission]]),"00"))</f>
        <v>2020-08</v>
      </c>
    </row>
    <row r="928" spans="1:15" x14ac:dyDescent="0.25">
      <c r="A928" s="1">
        <v>3603067</v>
      </c>
      <c r="C928" s="1">
        <v>24487</v>
      </c>
      <c r="D928" s="63">
        <v>44030.736517280093</v>
      </c>
      <c r="E928" s="54" t="s">
        <v>1151</v>
      </c>
      <c r="F928" s="56" t="s">
        <v>96</v>
      </c>
      <c r="G928" s="56" t="s">
        <v>173</v>
      </c>
      <c r="H928" s="56" t="s">
        <v>1145</v>
      </c>
      <c r="I928" s="56" t="s">
        <v>1146</v>
      </c>
      <c r="J928" s="54" t="s">
        <v>232</v>
      </c>
      <c r="K928" s="1">
        <v>32.064008999899997</v>
      </c>
      <c r="L928" s="1">
        <v>44.770014250099997</v>
      </c>
      <c r="M928" s="1">
        <v>3</v>
      </c>
      <c r="N928" s="9">
        <f>DATE(YEAR(TblLocations[[#This Row],[ODK_DateOfSubmission]]),MONTH(TblLocations[[#This Row],[ODK_DateOfSubmission]]),DAY(TblLocations[[#This Row],[ODK_DateOfSubmission]]))</f>
        <v>44030</v>
      </c>
      <c r="O928" s="1" t="str">
        <f>_xlfn.CONCAT( YEAR(TblLocations[[#This Row],[ODK_DateOfSubmission]]), "-",TEXT( MONTH(TblLocations[[#This Row],[ODK_DateOfSubmission]]),"00"))</f>
        <v>2020-07</v>
      </c>
    </row>
    <row r="929" spans="1:15" x14ac:dyDescent="0.25">
      <c r="A929" s="1">
        <v>3603070</v>
      </c>
      <c r="C929" s="1">
        <v>3367</v>
      </c>
      <c r="D929" s="63">
        <v>44025.627016932871</v>
      </c>
      <c r="E929" s="54" t="s">
        <v>1151</v>
      </c>
      <c r="F929" s="56" t="s">
        <v>96</v>
      </c>
      <c r="G929" s="56" t="s">
        <v>173</v>
      </c>
      <c r="H929" s="56" t="s">
        <v>1138</v>
      </c>
      <c r="I929" s="56" t="s">
        <v>1147</v>
      </c>
      <c r="J929" s="54" t="s">
        <v>1148</v>
      </c>
      <c r="K929" s="1">
        <v>32.007661261899997</v>
      </c>
      <c r="L929" s="1">
        <v>44.922551677900003</v>
      </c>
      <c r="M929" s="1">
        <v>4</v>
      </c>
      <c r="N929" s="9">
        <f>DATE(YEAR(TblLocations[[#This Row],[ODK_DateOfSubmission]]),MONTH(TblLocations[[#This Row],[ODK_DateOfSubmission]]),DAY(TblLocations[[#This Row],[ODK_DateOfSubmission]]))</f>
        <v>44025</v>
      </c>
      <c r="O929" s="1" t="str">
        <f>_xlfn.CONCAT( YEAR(TblLocations[[#This Row],[ODK_DateOfSubmission]]), "-",TEXT( MONTH(TblLocations[[#This Row],[ODK_DateOfSubmission]]),"00"))</f>
        <v>2020-07</v>
      </c>
    </row>
    <row r="930" spans="1:15" x14ac:dyDescent="0.25">
      <c r="A930" s="1">
        <v>3603087</v>
      </c>
      <c r="C930" s="1">
        <v>21783</v>
      </c>
      <c r="D930" s="63">
        <v>44053.500910300929</v>
      </c>
      <c r="E930" s="54" t="s">
        <v>1151</v>
      </c>
      <c r="F930" s="56" t="s">
        <v>96</v>
      </c>
      <c r="G930" s="56" t="s">
        <v>173</v>
      </c>
      <c r="H930" s="56" t="s">
        <v>1138</v>
      </c>
      <c r="I930" s="56" t="s">
        <v>1149</v>
      </c>
      <c r="J930" s="54" t="s">
        <v>1150</v>
      </c>
      <c r="K930" s="1">
        <v>31.9950297195</v>
      </c>
      <c r="L930" s="1">
        <v>44.956224859300001</v>
      </c>
      <c r="M930" s="1">
        <v>2</v>
      </c>
      <c r="N930" s="9">
        <f>DATE(YEAR(TblLocations[[#This Row],[ODK_DateOfSubmission]]),MONTH(TblLocations[[#This Row],[ODK_DateOfSubmission]]),DAY(TblLocations[[#This Row],[ODK_DateOfSubmission]]))</f>
        <v>44053</v>
      </c>
      <c r="O930" s="1" t="str">
        <f>_xlfn.CONCAT( YEAR(TblLocations[[#This Row],[ODK_DateOfSubmission]]), "-",TEXT( MONTH(TblLocations[[#This Row],[ODK_DateOfSubmission]]),"00"))</f>
        <v>2020-08</v>
      </c>
    </row>
    <row r="931" spans="1:15" x14ac:dyDescent="0.25">
      <c r="A931" s="1">
        <v>3603087</v>
      </c>
      <c r="B931" s="1">
        <v>4024010</v>
      </c>
      <c r="C931" s="1">
        <v>21783</v>
      </c>
      <c r="D931" s="63">
        <v>44095</v>
      </c>
      <c r="E931" s="54">
        <v>118</v>
      </c>
      <c r="F931" s="56" t="s">
        <v>106</v>
      </c>
      <c r="G931" s="56" t="s">
        <v>183</v>
      </c>
      <c r="H931" s="56" t="s">
        <v>1345</v>
      </c>
      <c r="I931" s="56" t="s">
        <v>1346</v>
      </c>
      <c r="J931" s="54" t="s">
        <v>1127</v>
      </c>
      <c r="K931" s="1">
        <v>31.196809471600002</v>
      </c>
      <c r="L931" s="1">
        <v>45.526491897200003</v>
      </c>
      <c r="M931" s="1">
        <v>2</v>
      </c>
      <c r="N931" s="9">
        <f>DATE(YEAR(TblLocations[[#This Row],[ODK_DateOfSubmission]]),MONTH(TblLocations[[#This Row],[ODK_DateOfSubmission]]),DAY(TblLocations[[#This Row],[ODK_DateOfSubmission]]))</f>
        <v>44095</v>
      </c>
      <c r="O931" s="1" t="str">
        <f>_xlfn.CONCAT( YEAR(TblLocations[[#This Row],[ODK_DateOfSubmission]]), "-",TEXT( MONTH(TblLocations[[#This Row],[ODK_DateOfSubmission]]),"00"))</f>
        <v>2020-09</v>
      </c>
    </row>
    <row r="932" spans="1:15" x14ac:dyDescent="0.25">
      <c r="A932" s="1">
        <v>3603087</v>
      </c>
      <c r="B932" s="1">
        <v>4024010</v>
      </c>
      <c r="C932" s="1">
        <v>21783</v>
      </c>
      <c r="D932" s="63">
        <v>44095</v>
      </c>
      <c r="E932" s="54">
        <v>118</v>
      </c>
      <c r="F932" s="56" t="s">
        <v>106</v>
      </c>
      <c r="G932" s="56" t="s">
        <v>183</v>
      </c>
      <c r="H932" s="56" t="s">
        <v>1345</v>
      </c>
      <c r="I932" s="56" t="s">
        <v>1346</v>
      </c>
      <c r="J932" s="54" t="s">
        <v>1127</v>
      </c>
      <c r="K932" s="1">
        <v>31.196809471600002</v>
      </c>
      <c r="L932" s="1">
        <v>45.526491897200003</v>
      </c>
      <c r="M932" s="1">
        <v>1</v>
      </c>
      <c r="N932" s="9">
        <f>DATE(YEAR(TblLocations[[#This Row],[ODK_DateOfSubmission]]),MONTH(TblLocations[[#This Row],[ODK_DateOfSubmission]]),DAY(TblLocations[[#This Row],[ODK_DateOfSubmission]]))</f>
        <v>44095</v>
      </c>
      <c r="O932" s="1" t="str">
        <f>_xlfn.CONCAT( YEAR(TblLocations[[#This Row],[ODK_DateOfSubmission]]), "-",TEXT( MONTH(TblLocations[[#This Row],[ODK_DateOfSubmission]]),"00"))</f>
        <v>2020-09</v>
      </c>
    </row>
    <row r="933" spans="1:15" x14ac:dyDescent="0.25">
      <c r="A933" s="1">
        <v>3603087</v>
      </c>
      <c r="B933" s="1">
        <v>4024010</v>
      </c>
      <c r="C933" s="1">
        <v>21783</v>
      </c>
      <c r="D933" s="63">
        <v>44095</v>
      </c>
      <c r="E933" s="54">
        <v>118</v>
      </c>
      <c r="F933" s="56" t="s">
        <v>106</v>
      </c>
      <c r="G933" s="56" t="s">
        <v>183</v>
      </c>
      <c r="H933" s="56" t="s">
        <v>1345</v>
      </c>
      <c r="I933" s="56" t="s">
        <v>1346</v>
      </c>
      <c r="J933" s="54" t="s">
        <v>1127</v>
      </c>
      <c r="K933" s="1">
        <v>31.196809471600002</v>
      </c>
      <c r="L933" s="1">
        <v>45.526491897200003</v>
      </c>
      <c r="M933" s="1">
        <v>3</v>
      </c>
      <c r="N933" s="9">
        <f>DATE(YEAR(TblLocations[[#This Row],[ODK_DateOfSubmission]]),MONTH(TblLocations[[#This Row],[ODK_DateOfSubmission]]),DAY(TblLocations[[#This Row],[ODK_DateOfSubmission]]))</f>
        <v>44095</v>
      </c>
      <c r="O933" s="1" t="str">
        <f>_xlfn.CONCAT( YEAR(TblLocations[[#This Row],[ODK_DateOfSubmission]]), "-",TEXT( MONTH(TblLocations[[#This Row],[ODK_DateOfSubmission]]),"00"))</f>
        <v>2020-09</v>
      </c>
    </row>
    <row r="934" spans="1:15" x14ac:dyDescent="0.25">
      <c r="A934" s="1">
        <v>3603087</v>
      </c>
      <c r="B934" s="1">
        <v>4024210</v>
      </c>
      <c r="C934" s="1">
        <v>21783</v>
      </c>
      <c r="D934" s="63">
        <v>44095</v>
      </c>
      <c r="E934" s="54">
        <v>118</v>
      </c>
      <c r="F934" s="56" t="s">
        <v>106</v>
      </c>
      <c r="G934" s="56" t="s">
        <v>183</v>
      </c>
      <c r="H934" s="56" t="s">
        <v>1345</v>
      </c>
      <c r="I934" s="56" t="s">
        <v>1076</v>
      </c>
      <c r="J934" s="54" t="s">
        <v>232</v>
      </c>
      <c r="K934" s="1">
        <v>31.2004484329</v>
      </c>
      <c r="L934" s="1">
        <v>45.533442338900002</v>
      </c>
      <c r="M934" s="1">
        <v>1</v>
      </c>
      <c r="N934" s="9">
        <f>DATE(YEAR(TblLocations[[#This Row],[ODK_DateOfSubmission]]),MONTH(TblLocations[[#This Row],[ODK_DateOfSubmission]]),DAY(TblLocations[[#This Row],[ODK_DateOfSubmission]]))</f>
        <v>44095</v>
      </c>
      <c r="O934" s="1" t="str">
        <f>_xlfn.CONCAT( YEAR(TblLocations[[#This Row],[ODK_DateOfSubmission]]), "-",TEXT( MONTH(TblLocations[[#This Row],[ODK_DateOfSubmission]]),"00"))</f>
        <v>2020-09</v>
      </c>
    </row>
    <row r="935" spans="1:15" x14ac:dyDescent="0.25">
      <c r="A935" s="1">
        <v>3603087</v>
      </c>
      <c r="B935" s="1">
        <v>4024210</v>
      </c>
      <c r="C935" s="1">
        <v>21783</v>
      </c>
      <c r="D935" s="63">
        <v>44095</v>
      </c>
      <c r="E935" s="54">
        <v>118</v>
      </c>
      <c r="F935" s="56" t="s">
        <v>106</v>
      </c>
      <c r="G935" s="56" t="s">
        <v>183</v>
      </c>
      <c r="H935" s="56" t="s">
        <v>1345</v>
      </c>
      <c r="I935" s="56" t="s">
        <v>1076</v>
      </c>
      <c r="J935" s="54" t="s">
        <v>232</v>
      </c>
      <c r="K935" s="1">
        <v>31.2004484329</v>
      </c>
      <c r="L935" s="1">
        <v>45.533442338900002</v>
      </c>
      <c r="M935" s="1">
        <v>2</v>
      </c>
      <c r="N935" s="9">
        <f>DATE(YEAR(TblLocations[[#This Row],[ODK_DateOfSubmission]]),MONTH(TblLocations[[#This Row],[ODK_DateOfSubmission]]),DAY(TblLocations[[#This Row],[ODK_DateOfSubmission]]))</f>
        <v>44095</v>
      </c>
      <c r="O935" s="1" t="str">
        <f>_xlfn.CONCAT( YEAR(TblLocations[[#This Row],[ODK_DateOfSubmission]]), "-",TEXT( MONTH(TblLocations[[#This Row],[ODK_DateOfSubmission]]),"00"))</f>
        <v>2020-09</v>
      </c>
    </row>
    <row r="936" spans="1:15" x14ac:dyDescent="0.25">
      <c r="A936" s="1">
        <v>3603087</v>
      </c>
      <c r="B936" s="1">
        <v>4024210</v>
      </c>
      <c r="C936" s="1">
        <v>21783</v>
      </c>
      <c r="D936" s="63">
        <v>44095</v>
      </c>
      <c r="E936" s="54">
        <v>118</v>
      </c>
      <c r="F936" s="56" t="s">
        <v>106</v>
      </c>
      <c r="G936" s="56" t="s">
        <v>183</v>
      </c>
      <c r="H936" s="56" t="s">
        <v>1345</v>
      </c>
      <c r="I936" s="56" t="s">
        <v>1076</v>
      </c>
      <c r="J936" s="54" t="s">
        <v>232</v>
      </c>
      <c r="K936" s="1">
        <v>31.2004484329</v>
      </c>
      <c r="L936" s="1">
        <v>45.533442338900002</v>
      </c>
      <c r="M936" s="1">
        <v>2</v>
      </c>
      <c r="N936" s="9">
        <f>DATE(YEAR(TblLocations[[#This Row],[ODK_DateOfSubmission]]),MONTH(TblLocations[[#This Row],[ODK_DateOfSubmission]]),DAY(TblLocations[[#This Row],[ODK_DateOfSubmission]]))</f>
        <v>44095</v>
      </c>
      <c r="O936" s="1" t="str">
        <f>_xlfn.CONCAT( YEAR(TblLocations[[#This Row],[ODK_DateOfSubmission]]), "-",TEXT( MONTH(TblLocations[[#This Row],[ODK_DateOfSubmission]]),"00"))</f>
        <v>2020-09</v>
      </c>
    </row>
    <row r="937" spans="1:15" x14ac:dyDescent="0.25">
      <c r="A937" s="1">
        <v>3603087</v>
      </c>
      <c r="B937" s="1">
        <v>4025710</v>
      </c>
      <c r="C937" s="1">
        <v>21783</v>
      </c>
      <c r="D937" s="63">
        <v>44096</v>
      </c>
      <c r="E937" s="54">
        <v>118</v>
      </c>
      <c r="F937" s="56" t="s">
        <v>110</v>
      </c>
      <c r="G937" s="56" t="s">
        <v>186</v>
      </c>
      <c r="H937" s="56" t="s">
        <v>1325</v>
      </c>
      <c r="I937" s="56" t="s">
        <v>1326</v>
      </c>
      <c r="J937" s="54" t="s">
        <v>1327</v>
      </c>
      <c r="K937" s="1">
        <v>32.531612532799997</v>
      </c>
      <c r="L937" s="1">
        <v>45.821034634</v>
      </c>
      <c r="M937" s="1">
        <v>1</v>
      </c>
      <c r="N937" s="9">
        <f>DATE(YEAR(TblLocations[[#This Row],[ODK_DateOfSubmission]]),MONTH(TblLocations[[#This Row],[ODK_DateOfSubmission]]),DAY(TblLocations[[#This Row],[ODK_DateOfSubmission]]))</f>
        <v>44096</v>
      </c>
      <c r="O937" s="1" t="str">
        <f>_xlfn.CONCAT( YEAR(TblLocations[[#This Row],[ODK_DateOfSubmission]]), "-",TEXT( MONTH(TblLocations[[#This Row],[ODK_DateOfSubmission]]),"00"))</f>
        <v>2020-09</v>
      </c>
    </row>
    <row r="938" spans="1:15" x14ac:dyDescent="0.25">
      <c r="A938" s="1">
        <v>3603087</v>
      </c>
      <c r="B938" s="1">
        <v>4044510</v>
      </c>
      <c r="C938" s="1">
        <v>21783</v>
      </c>
      <c r="D938" s="63">
        <v>44097</v>
      </c>
      <c r="E938" s="54">
        <v>118</v>
      </c>
      <c r="F938" s="56" t="s">
        <v>106</v>
      </c>
      <c r="G938" s="56" t="s">
        <v>183</v>
      </c>
      <c r="H938" s="56" t="s">
        <v>1345</v>
      </c>
      <c r="I938" s="56" t="s">
        <v>1347</v>
      </c>
      <c r="J938" s="54" t="s">
        <v>1348</v>
      </c>
      <c r="K938" s="1">
        <v>31.1968966853</v>
      </c>
      <c r="L938" s="1">
        <v>45.529624633499999</v>
      </c>
      <c r="M938" s="1">
        <v>2</v>
      </c>
      <c r="N938" s="9">
        <f>DATE(YEAR(TblLocations[[#This Row],[ODK_DateOfSubmission]]),MONTH(TblLocations[[#This Row],[ODK_DateOfSubmission]]),DAY(TblLocations[[#This Row],[ODK_DateOfSubmission]]))</f>
        <v>44097</v>
      </c>
      <c r="O938" s="1" t="str">
        <f>_xlfn.CONCAT( YEAR(TblLocations[[#This Row],[ODK_DateOfSubmission]]), "-",TEXT( MONTH(TblLocations[[#This Row],[ODK_DateOfSubmission]]),"00"))</f>
        <v>2020-09</v>
      </c>
    </row>
    <row r="939" spans="1:15" x14ac:dyDescent="0.25">
      <c r="A939" s="1">
        <v>3603087</v>
      </c>
      <c r="B939" s="1">
        <v>4044510</v>
      </c>
      <c r="C939" s="1">
        <v>21783</v>
      </c>
      <c r="D939" s="63">
        <v>44097</v>
      </c>
      <c r="E939" s="54">
        <v>118</v>
      </c>
      <c r="F939" s="56" t="s">
        <v>106</v>
      </c>
      <c r="G939" s="56" t="s">
        <v>183</v>
      </c>
      <c r="H939" s="56" t="s">
        <v>1345</v>
      </c>
      <c r="I939" s="56" t="s">
        <v>1347</v>
      </c>
      <c r="J939" s="54" t="s">
        <v>1348</v>
      </c>
      <c r="K939" s="1">
        <v>31.1968966853</v>
      </c>
      <c r="L939" s="1">
        <v>45.529624633499999</v>
      </c>
      <c r="M939" s="1">
        <v>3</v>
      </c>
      <c r="N939" s="9">
        <f>DATE(YEAR(TblLocations[[#This Row],[ODK_DateOfSubmission]]),MONTH(TblLocations[[#This Row],[ODK_DateOfSubmission]]),DAY(TblLocations[[#This Row],[ODK_DateOfSubmission]]))</f>
        <v>44097</v>
      </c>
      <c r="O939" s="1" t="str">
        <f>_xlfn.CONCAT( YEAR(TblLocations[[#This Row],[ODK_DateOfSubmission]]), "-",TEXT( MONTH(TblLocations[[#This Row],[ODK_DateOfSubmission]]),"00"))</f>
        <v>2020-09</v>
      </c>
    </row>
    <row r="940" spans="1:15" x14ac:dyDescent="0.25">
      <c r="A940" s="1">
        <v>3603087</v>
      </c>
      <c r="B940" s="1">
        <v>4044710</v>
      </c>
      <c r="C940" s="1">
        <v>21783</v>
      </c>
      <c r="D940" s="63">
        <v>44098</v>
      </c>
      <c r="E940" s="54">
        <v>118</v>
      </c>
      <c r="F940" s="56" t="s">
        <v>96</v>
      </c>
      <c r="G940" s="56" t="s">
        <v>173</v>
      </c>
      <c r="H940" s="56" t="s">
        <v>1138</v>
      </c>
      <c r="I940" s="56" t="s">
        <v>1349</v>
      </c>
      <c r="J940" s="54" t="s">
        <v>1350</v>
      </c>
      <c r="K940" s="1">
        <v>32.002150127699998</v>
      </c>
      <c r="L940" s="1">
        <v>44.899749271300003</v>
      </c>
      <c r="M940" s="1">
        <v>1</v>
      </c>
      <c r="N940" s="9">
        <f>DATE(YEAR(TblLocations[[#This Row],[ODK_DateOfSubmission]]),MONTH(TblLocations[[#This Row],[ODK_DateOfSubmission]]),DAY(TblLocations[[#This Row],[ODK_DateOfSubmission]]))</f>
        <v>44098</v>
      </c>
      <c r="O940" s="1" t="str">
        <f>_xlfn.CONCAT( YEAR(TblLocations[[#This Row],[ODK_DateOfSubmission]]), "-",TEXT( MONTH(TblLocations[[#This Row],[ODK_DateOfSubmission]]),"00"))</f>
        <v>2020-09</v>
      </c>
    </row>
    <row r="941" spans="1:15" x14ac:dyDescent="0.25">
      <c r="A941" s="1">
        <v>3603087</v>
      </c>
      <c r="B941" s="1">
        <v>4059410</v>
      </c>
      <c r="C941" s="1">
        <v>21783</v>
      </c>
      <c r="D941" s="63">
        <v>44099</v>
      </c>
      <c r="E941" s="54">
        <v>118</v>
      </c>
      <c r="F941" s="56" t="s">
        <v>68</v>
      </c>
      <c r="G941" s="56" t="s">
        <v>81</v>
      </c>
      <c r="H941" s="56" t="s">
        <v>1047</v>
      </c>
      <c r="I941" s="56" t="s">
        <v>1051</v>
      </c>
      <c r="J941" s="54" t="s">
        <v>897</v>
      </c>
      <c r="K941" s="1">
        <v>31.711529196499999</v>
      </c>
      <c r="L941" s="1">
        <v>46.124556874</v>
      </c>
      <c r="M941" s="1">
        <v>3</v>
      </c>
      <c r="N941" s="9">
        <f>DATE(YEAR(TblLocations[[#This Row],[ODK_DateOfSubmission]]),MONTH(TblLocations[[#This Row],[ODK_DateOfSubmission]]),DAY(TblLocations[[#This Row],[ODK_DateOfSubmission]]))</f>
        <v>44099</v>
      </c>
      <c r="O941" s="1" t="str">
        <f>_xlfn.CONCAT( YEAR(TblLocations[[#This Row],[ODK_DateOfSubmission]]), "-",TEXT( MONTH(TblLocations[[#This Row],[ODK_DateOfSubmission]]),"00"))</f>
        <v>2020-09</v>
      </c>
    </row>
    <row r="942" spans="1:15" x14ac:dyDescent="0.25">
      <c r="A942" s="1">
        <v>3603087</v>
      </c>
      <c r="B942" s="1">
        <v>4076910</v>
      </c>
      <c r="C942" s="1">
        <v>21783</v>
      </c>
      <c r="D942" s="63">
        <v>44101</v>
      </c>
      <c r="E942" s="54">
        <v>118</v>
      </c>
      <c r="F942" s="56" t="s">
        <v>68</v>
      </c>
      <c r="G942" s="56" t="s">
        <v>81</v>
      </c>
      <c r="H942" s="56" t="s">
        <v>1047</v>
      </c>
      <c r="I942" s="56" t="s">
        <v>1334</v>
      </c>
      <c r="J942" s="54" t="s">
        <v>1335</v>
      </c>
      <c r="K942" s="1">
        <v>31.728400000000001</v>
      </c>
      <c r="L942" s="1">
        <v>46.110399999999998</v>
      </c>
      <c r="M942" s="1">
        <v>4</v>
      </c>
      <c r="N942" s="9">
        <f>DATE(YEAR(TblLocations[[#This Row],[ODK_DateOfSubmission]]),MONTH(TblLocations[[#This Row],[ODK_DateOfSubmission]]),DAY(TblLocations[[#This Row],[ODK_DateOfSubmission]]))</f>
        <v>44101</v>
      </c>
      <c r="O942" s="1" t="str">
        <f>_xlfn.CONCAT( YEAR(TblLocations[[#This Row],[ODK_DateOfSubmission]]), "-",TEXT( MONTH(TblLocations[[#This Row],[ODK_DateOfSubmission]]),"00"))</f>
        <v>2020-09</v>
      </c>
    </row>
    <row r="943" spans="1:15" x14ac:dyDescent="0.25">
      <c r="A943" s="1">
        <v>3603087</v>
      </c>
      <c r="B943" s="1">
        <v>4077010</v>
      </c>
      <c r="C943" s="1">
        <v>21783</v>
      </c>
      <c r="D943" s="63">
        <v>44101</v>
      </c>
      <c r="E943" s="54">
        <v>118</v>
      </c>
      <c r="F943" s="56" t="s">
        <v>68</v>
      </c>
      <c r="G943" s="56" t="s">
        <v>73</v>
      </c>
      <c r="H943" s="56" t="s">
        <v>1059</v>
      </c>
      <c r="I943" s="56" t="s">
        <v>1351</v>
      </c>
      <c r="J943" s="54" t="s">
        <v>1352</v>
      </c>
      <c r="K943" s="1">
        <v>31.076769222599999</v>
      </c>
      <c r="L943" s="1">
        <v>46.264030067599997</v>
      </c>
      <c r="M943" s="1">
        <v>1</v>
      </c>
      <c r="N943" s="9">
        <f>DATE(YEAR(TblLocations[[#This Row],[ODK_DateOfSubmission]]),MONTH(TblLocations[[#This Row],[ODK_DateOfSubmission]]),DAY(TblLocations[[#This Row],[ODK_DateOfSubmission]]))</f>
        <v>44101</v>
      </c>
      <c r="O943" s="1" t="str">
        <f>_xlfn.CONCAT( YEAR(TblLocations[[#This Row],[ODK_DateOfSubmission]]), "-",TEXT( MONTH(TblLocations[[#This Row],[ODK_DateOfSubmission]]),"00"))</f>
        <v>2020-09</v>
      </c>
    </row>
    <row r="944" spans="1:15" x14ac:dyDescent="0.25">
      <c r="A944" s="1">
        <v>3603087</v>
      </c>
      <c r="B944" s="1">
        <v>4077010</v>
      </c>
      <c r="C944" s="1">
        <v>21783</v>
      </c>
      <c r="D944" s="63">
        <v>44101</v>
      </c>
      <c r="E944" s="54">
        <v>118</v>
      </c>
      <c r="F944" s="56" t="s">
        <v>68</v>
      </c>
      <c r="G944" s="56" t="s">
        <v>73</v>
      </c>
      <c r="H944" s="56" t="s">
        <v>1059</v>
      </c>
      <c r="I944" s="56" t="s">
        <v>1351</v>
      </c>
      <c r="J944" s="54" t="s">
        <v>1352</v>
      </c>
      <c r="K944" s="1">
        <v>31.076769222599999</v>
      </c>
      <c r="L944" s="1">
        <v>46.264030067599997</v>
      </c>
      <c r="M944" s="1">
        <v>2</v>
      </c>
      <c r="N944" s="9">
        <f>DATE(YEAR(TblLocations[[#This Row],[ODK_DateOfSubmission]]),MONTH(TblLocations[[#This Row],[ODK_DateOfSubmission]]),DAY(TblLocations[[#This Row],[ODK_DateOfSubmission]]))</f>
        <v>44101</v>
      </c>
      <c r="O944" s="1" t="str">
        <f>_xlfn.CONCAT( YEAR(TblLocations[[#This Row],[ODK_DateOfSubmission]]), "-",TEXT( MONTH(TblLocations[[#This Row],[ODK_DateOfSubmission]]),"00"))</f>
        <v>2020-09</v>
      </c>
    </row>
    <row r="945" spans="1:15" x14ac:dyDescent="0.25">
      <c r="A945" s="1">
        <v>3603087</v>
      </c>
      <c r="B945" s="1">
        <v>4077010</v>
      </c>
      <c r="C945" s="1">
        <v>21783</v>
      </c>
      <c r="D945" s="63">
        <v>44101</v>
      </c>
      <c r="E945" s="54">
        <v>118</v>
      </c>
      <c r="F945" s="56" t="s">
        <v>68</v>
      </c>
      <c r="G945" s="56" t="s">
        <v>73</v>
      </c>
      <c r="H945" s="56" t="s">
        <v>1059</v>
      </c>
      <c r="I945" s="56" t="s">
        <v>1351</v>
      </c>
      <c r="J945" s="54" t="s">
        <v>1352</v>
      </c>
      <c r="K945" s="1">
        <v>31.076769222599999</v>
      </c>
      <c r="L945" s="1">
        <v>46.264030067599997</v>
      </c>
      <c r="M945" s="1">
        <v>2</v>
      </c>
      <c r="N945" s="9">
        <f>DATE(YEAR(TblLocations[[#This Row],[ODK_DateOfSubmission]]),MONTH(TblLocations[[#This Row],[ODK_DateOfSubmission]]),DAY(TblLocations[[#This Row],[ODK_DateOfSubmission]]))</f>
        <v>44101</v>
      </c>
      <c r="O945" s="1" t="str">
        <f>_xlfn.CONCAT( YEAR(TblLocations[[#This Row],[ODK_DateOfSubmission]]), "-",TEXT( MONTH(TblLocations[[#This Row],[ODK_DateOfSubmission]]),"00"))</f>
        <v>2020-09</v>
      </c>
    </row>
    <row r="946" spans="1:15" x14ac:dyDescent="0.25">
      <c r="A946" s="1">
        <v>3603087</v>
      </c>
      <c r="B946" s="1">
        <v>4077210</v>
      </c>
      <c r="C946" s="1">
        <v>21783</v>
      </c>
      <c r="D946" s="63">
        <v>44101</v>
      </c>
      <c r="E946" s="54">
        <v>118</v>
      </c>
      <c r="F946" s="56" t="s">
        <v>68</v>
      </c>
      <c r="G946" s="56" t="s">
        <v>73</v>
      </c>
      <c r="H946" s="56" t="s">
        <v>1059</v>
      </c>
      <c r="I946" s="56" t="s">
        <v>1353</v>
      </c>
      <c r="J946" s="54" t="s">
        <v>1354</v>
      </c>
      <c r="K946" s="1">
        <v>31.038505004899999</v>
      </c>
      <c r="L946" s="1">
        <v>46.242960423</v>
      </c>
      <c r="M946" s="1">
        <v>3</v>
      </c>
      <c r="N946" s="9">
        <f>DATE(YEAR(TblLocations[[#This Row],[ODK_DateOfSubmission]]),MONTH(TblLocations[[#This Row],[ODK_DateOfSubmission]]),DAY(TblLocations[[#This Row],[ODK_DateOfSubmission]]))</f>
        <v>44101</v>
      </c>
      <c r="O946" s="1" t="str">
        <f>_xlfn.CONCAT( YEAR(TblLocations[[#This Row],[ODK_DateOfSubmission]]), "-",TEXT( MONTH(TblLocations[[#This Row],[ODK_DateOfSubmission]]),"00"))</f>
        <v>2020-09</v>
      </c>
    </row>
    <row r="947" spans="1:15" x14ac:dyDescent="0.25">
      <c r="A947" s="1">
        <v>3603087</v>
      </c>
      <c r="B947" s="1">
        <v>4089010</v>
      </c>
      <c r="C947" s="1">
        <v>21783</v>
      </c>
      <c r="D947" s="63">
        <v>44102</v>
      </c>
      <c r="E947" s="54">
        <v>118</v>
      </c>
      <c r="F947" s="56" t="s">
        <v>99</v>
      </c>
      <c r="G947" s="56" t="s">
        <v>99</v>
      </c>
      <c r="H947" s="56" t="s">
        <v>886</v>
      </c>
      <c r="I947" s="56" t="s">
        <v>904</v>
      </c>
      <c r="J947" s="54" t="s">
        <v>905</v>
      </c>
      <c r="K947" s="1">
        <v>32.604641614400002</v>
      </c>
      <c r="L947" s="1">
        <v>43.999633753300003</v>
      </c>
      <c r="M947" s="1">
        <v>3</v>
      </c>
      <c r="N947" s="9">
        <f>DATE(YEAR(TblLocations[[#This Row],[ODK_DateOfSubmission]]),MONTH(TblLocations[[#This Row],[ODK_DateOfSubmission]]),DAY(TblLocations[[#This Row],[ODK_DateOfSubmission]]))</f>
        <v>44102</v>
      </c>
      <c r="O947" s="1" t="str">
        <f>_xlfn.CONCAT( YEAR(TblLocations[[#This Row],[ODK_DateOfSubmission]]), "-",TEXT( MONTH(TblLocations[[#This Row],[ODK_DateOfSubmission]]),"00"))</f>
        <v>2020-09</v>
      </c>
    </row>
    <row r="948" spans="1:15" x14ac:dyDescent="0.25">
      <c r="A948" s="1">
        <v>3603087</v>
      </c>
      <c r="B948" s="1">
        <v>4090610</v>
      </c>
      <c r="C948" s="1">
        <v>21783</v>
      </c>
      <c r="D948" s="63">
        <v>44102</v>
      </c>
      <c r="E948" s="54">
        <v>118</v>
      </c>
      <c r="F948" s="56" t="s">
        <v>99</v>
      </c>
      <c r="G948" s="56" t="s">
        <v>99</v>
      </c>
      <c r="H948" s="56" t="s">
        <v>889</v>
      </c>
      <c r="I948" s="56" t="s">
        <v>1355</v>
      </c>
      <c r="J948" s="54" t="s">
        <v>1356</v>
      </c>
      <c r="K948" s="1">
        <v>32.684531758799999</v>
      </c>
      <c r="L948" s="1">
        <v>44.166087551399997</v>
      </c>
      <c r="M948" s="1">
        <v>2</v>
      </c>
      <c r="N948" s="9">
        <f>DATE(YEAR(TblLocations[[#This Row],[ODK_DateOfSubmission]]),MONTH(TblLocations[[#This Row],[ODK_DateOfSubmission]]),DAY(TblLocations[[#This Row],[ODK_DateOfSubmission]]))</f>
        <v>44102</v>
      </c>
      <c r="O948" s="1" t="str">
        <f>_xlfn.CONCAT( YEAR(TblLocations[[#This Row],[ODK_DateOfSubmission]]), "-",TEXT( MONTH(TblLocations[[#This Row],[ODK_DateOfSubmission]]),"00"))</f>
        <v>2020-09</v>
      </c>
    </row>
    <row r="949" spans="1:15" x14ac:dyDescent="0.25">
      <c r="A949" s="1">
        <v>3603087</v>
      </c>
      <c r="B949" s="1">
        <v>4090710</v>
      </c>
      <c r="C949" s="1">
        <v>21783</v>
      </c>
      <c r="D949" s="63">
        <v>44102</v>
      </c>
      <c r="E949" s="54">
        <v>118</v>
      </c>
      <c r="F949" s="56" t="s">
        <v>99</v>
      </c>
      <c r="G949" s="56" t="s">
        <v>99</v>
      </c>
      <c r="H949" s="56" t="s">
        <v>889</v>
      </c>
      <c r="I949" s="56" t="s">
        <v>900</v>
      </c>
      <c r="J949" s="54" t="s">
        <v>901</v>
      </c>
      <c r="K949" s="1">
        <v>32.684036658799997</v>
      </c>
      <c r="L949" s="1">
        <v>44.166796442699997</v>
      </c>
      <c r="M949" s="1">
        <v>1</v>
      </c>
      <c r="N949" s="9">
        <f>DATE(YEAR(TblLocations[[#This Row],[ODK_DateOfSubmission]]),MONTH(TblLocations[[#This Row],[ODK_DateOfSubmission]]),DAY(TblLocations[[#This Row],[ODK_DateOfSubmission]]))</f>
        <v>44102</v>
      </c>
      <c r="O949" s="1" t="str">
        <f>_xlfn.CONCAT( YEAR(TblLocations[[#This Row],[ODK_DateOfSubmission]]), "-",TEXT( MONTH(TblLocations[[#This Row],[ODK_DateOfSubmission]]),"00"))</f>
        <v>2020-09</v>
      </c>
    </row>
    <row r="950" spans="1:15" x14ac:dyDescent="0.25">
      <c r="A950" s="1">
        <v>3603087</v>
      </c>
      <c r="B950" s="1">
        <v>4090810</v>
      </c>
      <c r="C950" s="1">
        <v>21783</v>
      </c>
      <c r="D950" s="63">
        <v>44102</v>
      </c>
      <c r="E950" s="54">
        <v>118</v>
      </c>
      <c r="F950" s="56" t="s">
        <v>99</v>
      </c>
      <c r="G950" s="56" t="s">
        <v>99</v>
      </c>
      <c r="H950" s="56" t="s">
        <v>889</v>
      </c>
      <c r="I950" s="56" t="s">
        <v>898</v>
      </c>
      <c r="J950" s="54" t="s">
        <v>899</v>
      </c>
      <c r="K950" s="1">
        <v>32.679608616400003</v>
      </c>
      <c r="L950" s="1">
        <v>44.1639425101</v>
      </c>
      <c r="M950" s="1">
        <v>1</v>
      </c>
      <c r="N950" s="9">
        <f>DATE(YEAR(TblLocations[[#This Row],[ODK_DateOfSubmission]]),MONTH(TblLocations[[#This Row],[ODK_DateOfSubmission]]),DAY(TblLocations[[#This Row],[ODK_DateOfSubmission]]))</f>
        <v>44102</v>
      </c>
      <c r="O950" s="1" t="str">
        <f>_xlfn.CONCAT( YEAR(TblLocations[[#This Row],[ODK_DateOfSubmission]]), "-",TEXT( MONTH(TblLocations[[#This Row],[ODK_DateOfSubmission]]),"00"))</f>
        <v>2020-09</v>
      </c>
    </row>
    <row r="951" spans="1:15" x14ac:dyDescent="0.25">
      <c r="A951" s="1">
        <v>3603087</v>
      </c>
      <c r="B951" s="1">
        <v>4092210</v>
      </c>
      <c r="C951" s="1">
        <v>21783</v>
      </c>
      <c r="D951" s="63">
        <v>44102</v>
      </c>
      <c r="E951" s="54">
        <v>118</v>
      </c>
      <c r="F951" s="56" t="s">
        <v>99</v>
      </c>
      <c r="G951" s="56" t="s">
        <v>99</v>
      </c>
      <c r="H951" s="56" t="s">
        <v>886</v>
      </c>
      <c r="I951" s="56" t="s">
        <v>1357</v>
      </c>
      <c r="J951" s="54" t="s">
        <v>1358</v>
      </c>
      <c r="K951" s="1">
        <v>32.59151</v>
      </c>
      <c r="L951" s="1">
        <v>44.02167</v>
      </c>
      <c r="M951" s="1">
        <v>1</v>
      </c>
      <c r="N951" s="9">
        <f>DATE(YEAR(TblLocations[[#This Row],[ODK_DateOfSubmission]]),MONTH(TblLocations[[#This Row],[ODK_DateOfSubmission]]),DAY(TblLocations[[#This Row],[ODK_DateOfSubmission]]))</f>
        <v>44102</v>
      </c>
      <c r="O951" s="1" t="str">
        <f>_xlfn.CONCAT( YEAR(TblLocations[[#This Row],[ODK_DateOfSubmission]]), "-",TEXT( MONTH(TblLocations[[#This Row],[ODK_DateOfSubmission]]),"00"))</f>
        <v>2020-09</v>
      </c>
    </row>
    <row r="952" spans="1:15" x14ac:dyDescent="0.25">
      <c r="A952" s="1">
        <v>3603087</v>
      </c>
      <c r="B952" s="1">
        <v>4092210</v>
      </c>
      <c r="C952" s="1">
        <v>21783</v>
      </c>
      <c r="D952" s="63">
        <v>44102</v>
      </c>
      <c r="E952" s="54">
        <v>118</v>
      </c>
      <c r="F952" s="56" t="s">
        <v>99</v>
      </c>
      <c r="G952" s="56" t="s">
        <v>99</v>
      </c>
      <c r="H952" s="56" t="s">
        <v>886</v>
      </c>
      <c r="I952" s="56" t="s">
        <v>1357</v>
      </c>
      <c r="J952" s="54" t="s">
        <v>1358</v>
      </c>
      <c r="K952" s="1">
        <v>32.59151</v>
      </c>
      <c r="L952" s="1">
        <v>44.02167</v>
      </c>
      <c r="M952" s="1">
        <v>2</v>
      </c>
      <c r="N952" s="9">
        <f>DATE(YEAR(TblLocations[[#This Row],[ODK_DateOfSubmission]]),MONTH(TblLocations[[#This Row],[ODK_DateOfSubmission]]),DAY(TblLocations[[#This Row],[ODK_DateOfSubmission]]))</f>
        <v>44102</v>
      </c>
      <c r="O952" s="1" t="str">
        <f>_xlfn.CONCAT( YEAR(TblLocations[[#This Row],[ODK_DateOfSubmission]]), "-",TEXT( MONTH(TblLocations[[#This Row],[ODK_DateOfSubmission]]),"00"))</f>
        <v>2020-09</v>
      </c>
    </row>
    <row r="953" spans="1:15" x14ac:dyDescent="0.25">
      <c r="A953" s="1">
        <v>3603087</v>
      </c>
      <c r="B953" s="1">
        <v>4092410</v>
      </c>
      <c r="C953" s="1">
        <v>21783</v>
      </c>
      <c r="D953" s="63">
        <v>44102</v>
      </c>
      <c r="E953" s="54">
        <v>118</v>
      </c>
      <c r="F953" s="56" t="s">
        <v>99</v>
      </c>
      <c r="G953" s="56" t="s">
        <v>99</v>
      </c>
      <c r="H953" s="56" t="s">
        <v>886</v>
      </c>
      <c r="I953" s="56" t="s">
        <v>1359</v>
      </c>
      <c r="J953" s="54" t="s">
        <v>1360</v>
      </c>
      <c r="K953" s="1">
        <v>32.583060000000003</v>
      </c>
      <c r="L953" s="1">
        <v>44.037129999999998</v>
      </c>
      <c r="M953" s="1">
        <v>2</v>
      </c>
      <c r="N953" s="9">
        <f>DATE(YEAR(TblLocations[[#This Row],[ODK_DateOfSubmission]]),MONTH(TblLocations[[#This Row],[ODK_DateOfSubmission]]),DAY(TblLocations[[#This Row],[ODK_DateOfSubmission]]))</f>
        <v>44102</v>
      </c>
      <c r="O953" s="1" t="str">
        <f>_xlfn.CONCAT( YEAR(TblLocations[[#This Row],[ODK_DateOfSubmission]]), "-",TEXT( MONTH(TblLocations[[#This Row],[ODK_DateOfSubmission]]),"00"))</f>
        <v>2020-09</v>
      </c>
    </row>
    <row r="954" spans="1:15" x14ac:dyDescent="0.25">
      <c r="A954" s="1">
        <v>3603087</v>
      </c>
      <c r="B954" s="1">
        <v>4092810</v>
      </c>
      <c r="C954" s="1">
        <v>21783</v>
      </c>
      <c r="D954" s="63">
        <v>44102</v>
      </c>
      <c r="E954" s="54">
        <v>118</v>
      </c>
      <c r="F954" s="56" t="s">
        <v>99</v>
      </c>
      <c r="G954" s="56" t="s">
        <v>99</v>
      </c>
      <c r="H954" s="56" t="s">
        <v>889</v>
      </c>
      <c r="I954" s="56" t="s">
        <v>1361</v>
      </c>
      <c r="J954" s="54" t="s">
        <v>1362</v>
      </c>
      <c r="K954" s="1">
        <v>32.687123488200001</v>
      </c>
      <c r="L954" s="1">
        <v>44.1090922988</v>
      </c>
      <c r="M954" s="1">
        <v>2</v>
      </c>
      <c r="N954" s="9">
        <f>DATE(YEAR(TblLocations[[#This Row],[ODK_DateOfSubmission]]),MONTH(TblLocations[[#This Row],[ODK_DateOfSubmission]]),DAY(TblLocations[[#This Row],[ODK_DateOfSubmission]]))</f>
        <v>44102</v>
      </c>
      <c r="O954" s="1" t="str">
        <f>_xlfn.CONCAT( YEAR(TblLocations[[#This Row],[ODK_DateOfSubmission]]), "-",TEXT( MONTH(TblLocations[[#This Row],[ODK_DateOfSubmission]]),"00"))</f>
        <v>2020-09</v>
      </c>
    </row>
    <row r="955" spans="1:15" x14ac:dyDescent="0.25">
      <c r="A955" s="1">
        <v>3603087</v>
      </c>
      <c r="B955" s="1">
        <v>4093610</v>
      </c>
      <c r="C955" s="1">
        <v>21783</v>
      </c>
      <c r="D955" s="63">
        <v>44102</v>
      </c>
      <c r="E955" s="54">
        <v>118</v>
      </c>
      <c r="F955" s="56" t="s">
        <v>96</v>
      </c>
      <c r="G955" s="56" t="s">
        <v>173</v>
      </c>
      <c r="H955" s="56" t="s">
        <v>1138</v>
      </c>
      <c r="I955" s="56" t="s">
        <v>1363</v>
      </c>
      <c r="J955" s="54" t="s">
        <v>1364</v>
      </c>
      <c r="K955" s="1">
        <v>31.9845082099</v>
      </c>
      <c r="L955" s="1">
        <v>44.905953811899998</v>
      </c>
      <c r="M955" s="1">
        <v>2</v>
      </c>
      <c r="N955" s="9">
        <f>DATE(YEAR(TblLocations[[#This Row],[ODK_DateOfSubmission]]),MONTH(TblLocations[[#This Row],[ODK_DateOfSubmission]]),DAY(TblLocations[[#This Row],[ODK_DateOfSubmission]]))</f>
        <v>44102</v>
      </c>
      <c r="O955" s="1" t="str">
        <f>_xlfn.CONCAT( YEAR(TblLocations[[#This Row],[ODK_DateOfSubmission]]), "-",TEXT( MONTH(TblLocations[[#This Row],[ODK_DateOfSubmission]]),"00"))</f>
        <v>2020-09</v>
      </c>
    </row>
    <row r="956" spans="1:15" x14ac:dyDescent="0.25">
      <c r="A956" s="1">
        <v>3603087</v>
      </c>
      <c r="B956" s="1">
        <v>4093910</v>
      </c>
      <c r="C956" s="1">
        <v>21783</v>
      </c>
      <c r="D956" s="63">
        <v>44102</v>
      </c>
      <c r="E956" s="54">
        <v>118</v>
      </c>
      <c r="F956" s="56" t="s">
        <v>96</v>
      </c>
      <c r="G956" s="56" t="s">
        <v>173</v>
      </c>
      <c r="H956" s="56" t="s">
        <v>1138</v>
      </c>
      <c r="I956" s="56" t="s">
        <v>1365</v>
      </c>
      <c r="J956" s="54" t="s">
        <v>1366</v>
      </c>
      <c r="K956" s="1">
        <v>31.976550975799999</v>
      </c>
      <c r="L956" s="1">
        <v>44.9311598707</v>
      </c>
      <c r="M956" s="1">
        <v>2</v>
      </c>
      <c r="N956" s="9">
        <f>DATE(YEAR(TblLocations[[#This Row],[ODK_DateOfSubmission]]),MONTH(TblLocations[[#This Row],[ODK_DateOfSubmission]]),DAY(TblLocations[[#This Row],[ODK_DateOfSubmission]]))</f>
        <v>44102</v>
      </c>
      <c r="O956" s="1" t="str">
        <f>_xlfn.CONCAT( YEAR(TblLocations[[#This Row],[ODK_DateOfSubmission]]), "-",TEXT( MONTH(TblLocations[[#This Row],[ODK_DateOfSubmission]]),"00"))</f>
        <v>2020-09</v>
      </c>
    </row>
    <row r="957" spans="1:15" x14ac:dyDescent="0.25">
      <c r="A957" s="1">
        <v>3603087</v>
      </c>
      <c r="B957" s="1">
        <v>4096810</v>
      </c>
      <c r="C957" s="1">
        <v>21783</v>
      </c>
      <c r="D957" s="63">
        <v>44102</v>
      </c>
      <c r="E957" s="54">
        <v>118</v>
      </c>
      <c r="F957" s="56" t="s">
        <v>106</v>
      </c>
      <c r="G957" s="56" t="s">
        <v>182</v>
      </c>
      <c r="H957" s="56" t="s">
        <v>1044</v>
      </c>
      <c r="I957" s="56" t="s">
        <v>1367</v>
      </c>
      <c r="J957" s="54" t="s">
        <v>1368</v>
      </c>
      <c r="K957" s="1">
        <v>31.308547281700001</v>
      </c>
      <c r="L957" s="1">
        <v>45.3072568495</v>
      </c>
      <c r="M957" s="1">
        <v>3</v>
      </c>
      <c r="N957" s="9">
        <f>DATE(YEAR(TblLocations[[#This Row],[ODK_DateOfSubmission]]),MONTH(TblLocations[[#This Row],[ODK_DateOfSubmission]]),DAY(TblLocations[[#This Row],[ODK_DateOfSubmission]]))</f>
        <v>44102</v>
      </c>
      <c r="O957" s="1" t="str">
        <f>_xlfn.CONCAT( YEAR(TblLocations[[#This Row],[ODK_DateOfSubmission]]), "-",TEXT( MONTH(TblLocations[[#This Row],[ODK_DateOfSubmission]]),"00"))</f>
        <v>2020-09</v>
      </c>
    </row>
    <row r="958" spans="1:15" x14ac:dyDescent="0.25">
      <c r="A958" s="1">
        <v>3603087</v>
      </c>
      <c r="B958" s="1">
        <v>4097210</v>
      </c>
      <c r="C958" s="1">
        <v>21783</v>
      </c>
      <c r="D958" s="63">
        <v>44102</v>
      </c>
      <c r="E958" s="54">
        <v>118</v>
      </c>
      <c r="F958" s="56" t="s">
        <v>106</v>
      </c>
      <c r="G958" s="56" t="s">
        <v>182</v>
      </c>
      <c r="H958" s="56" t="s">
        <v>1044</v>
      </c>
      <c r="I958" s="56" t="s">
        <v>1369</v>
      </c>
      <c r="J958" s="54" t="s">
        <v>216</v>
      </c>
      <c r="K958" s="1">
        <v>31.304847132399999</v>
      </c>
      <c r="L958" s="1">
        <v>45.303466217599997</v>
      </c>
      <c r="M958" s="1">
        <v>1</v>
      </c>
      <c r="N958" s="9">
        <f>DATE(YEAR(TblLocations[[#This Row],[ODK_DateOfSubmission]]),MONTH(TblLocations[[#This Row],[ODK_DateOfSubmission]]),DAY(TblLocations[[#This Row],[ODK_DateOfSubmission]]))</f>
        <v>44102</v>
      </c>
      <c r="O958" s="1" t="str">
        <f>_xlfn.CONCAT( YEAR(TblLocations[[#This Row],[ODK_DateOfSubmission]]), "-",TEXT( MONTH(TblLocations[[#This Row],[ODK_DateOfSubmission]]),"00"))</f>
        <v>2020-09</v>
      </c>
    </row>
    <row r="959" spans="1:15" x14ac:dyDescent="0.25">
      <c r="A959" s="1">
        <v>3603087</v>
      </c>
      <c r="B959" s="1">
        <v>4097210</v>
      </c>
      <c r="C959" s="1">
        <v>21783</v>
      </c>
      <c r="D959" s="63">
        <v>44102</v>
      </c>
      <c r="E959" s="54">
        <v>118</v>
      </c>
      <c r="F959" s="56" t="s">
        <v>106</v>
      </c>
      <c r="G959" s="56" t="s">
        <v>182</v>
      </c>
      <c r="H959" s="56" t="s">
        <v>1044</v>
      </c>
      <c r="I959" s="56" t="s">
        <v>1369</v>
      </c>
      <c r="J959" s="54" t="s">
        <v>216</v>
      </c>
      <c r="K959" s="1">
        <v>31.304847132399999</v>
      </c>
      <c r="L959" s="1">
        <v>45.303466217599997</v>
      </c>
      <c r="M959" s="1">
        <v>1</v>
      </c>
      <c r="N959" s="9">
        <f>DATE(YEAR(TblLocations[[#This Row],[ODK_DateOfSubmission]]),MONTH(TblLocations[[#This Row],[ODK_DateOfSubmission]]),DAY(TblLocations[[#This Row],[ODK_DateOfSubmission]]))</f>
        <v>44102</v>
      </c>
      <c r="O959" s="1" t="str">
        <f>_xlfn.CONCAT( YEAR(TblLocations[[#This Row],[ODK_DateOfSubmission]]), "-",TEXT( MONTH(TblLocations[[#This Row],[ODK_DateOfSubmission]]),"00"))</f>
        <v>2020-09</v>
      </c>
    </row>
    <row r="960" spans="1:15" x14ac:dyDescent="0.25">
      <c r="A960" s="1">
        <v>3603087</v>
      </c>
      <c r="B960" s="1">
        <v>4116410</v>
      </c>
      <c r="C960" s="1">
        <v>21783</v>
      </c>
      <c r="D960" s="63">
        <v>44103</v>
      </c>
      <c r="E960" s="54">
        <v>118</v>
      </c>
      <c r="F960" s="56" t="s">
        <v>106</v>
      </c>
      <c r="G960" s="56" t="s">
        <v>182</v>
      </c>
      <c r="H960" s="56" t="s">
        <v>1044</v>
      </c>
      <c r="I960" s="56" t="s">
        <v>1370</v>
      </c>
      <c r="J960" s="54" t="s">
        <v>1371</v>
      </c>
      <c r="K960" s="1">
        <v>31.319483150700002</v>
      </c>
      <c r="L960" s="1">
        <v>45.278095443700003</v>
      </c>
      <c r="M960" s="1">
        <v>2</v>
      </c>
      <c r="N960" s="9">
        <f>DATE(YEAR(TblLocations[[#This Row],[ODK_DateOfSubmission]]),MONTH(TblLocations[[#This Row],[ODK_DateOfSubmission]]),DAY(TblLocations[[#This Row],[ODK_DateOfSubmission]]))</f>
        <v>44103</v>
      </c>
      <c r="O960" s="1" t="str">
        <f>_xlfn.CONCAT( YEAR(TblLocations[[#This Row],[ODK_DateOfSubmission]]), "-",TEXT( MONTH(TblLocations[[#This Row],[ODK_DateOfSubmission]]),"00"))</f>
        <v>2020-09</v>
      </c>
    </row>
    <row r="961" spans="1:15" x14ac:dyDescent="0.25">
      <c r="A961" s="1">
        <v>3603087</v>
      </c>
      <c r="B961" s="1">
        <v>4120710</v>
      </c>
      <c r="C961" s="1">
        <v>21783</v>
      </c>
      <c r="D961" s="63">
        <v>44104</v>
      </c>
      <c r="E961" s="54">
        <v>118</v>
      </c>
      <c r="F961" s="56" t="s">
        <v>99</v>
      </c>
      <c r="G961" s="56" t="s">
        <v>99</v>
      </c>
      <c r="H961" s="56" t="s">
        <v>886</v>
      </c>
      <c r="I961" s="56" t="s">
        <v>892</v>
      </c>
      <c r="J961" s="54" t="s">
        <v>893</v>
      </c>
      <c r="K961" s="1">
        <v>32.620162499999999</v>
      </c>
      <c r="L961" s="1">
        <v>44.0183933514</v>
      </c>
      <c r="M961" s="1">
        <v>4</v>
      </c>
      <c r="N961" s="9">
        <f>DATE(YEAR(TblLocations[[#This Row],[ODK_DateOfSubmission]]),MONTH(TblLocations[[#This Row],[ODK_DateOfSubmission]]),DAY(TblLocations[[#This Row],[ODK_DateOfSubmission]]))</f>
        <v>44104</v>
      </c>
      <c r="O961" s="1" t="str">
        <f>_xlfn.CONCAT( YEAR(TblLocations[[#This Row],[ODK_DateOfSubmission]]), "-",TEXT( MONTH(TblLocations[[#This Row],[ODK_DateOfSubmission]]),"00"))</f>
        <v>2020-09</v>
      </c>
    </row>
    <row r="962" spans="1:15" x14ac:dyDescent="0.25">
      <c r="A962" s="1">
        <v>3603087</v>
      </c>
      <c r="B962" s="1">
        <v>4159610</v>
      </c>
      <c r="C962" s="1">
        <v>21783</v>
      </c>
      <c r="D962" s="63">
        <v>44107</v>
      </c>
      <c r="E962" s="54">
        <v>118</v>
      </c>
      <c r="F962" s="56" t="s">
        <v>85</v>
      </c>
      <c r="G962" s="56" t="s">
        <v>155</v>
      </c>
      <c r="H962" s="56" t="s">
        <v>962</v>
      </c>
      <c r="I962" s="56" t="s">
        <v>1372</v>
      </c>
      <c r="J962" s="54" t="s">
        <v>1373</v>
      </c>
      <c r="K962" s="1">
        <v>30.3636322929</v>
      </c>
      <c r="L962" s="1">
        <v>47.719430615900002</v>
      </c>
      <c r="M962" s="1">
        <v>1</v>
      </c>
      <c r="N962" s="9">
        <f>DATE(YEAR(TblLocations[[#This Row],[ODK_DateOfSubmission]]),MONTH(TblLocations[[#This Row],[ODK_DateOfSubmission]]),DAY(TblLocations[[#This Row],[ODK_DateOfSubmission]]))</f>
        <v>44107</v>
      </c>
      <c r="O962" s="1" t="str">
        <f>_xlfn.CONCAT( YEAR(TblLocations[[#This Row],[ODK_DateOfSubmission]]), "-",TEXT( MONTH(TblLocations[[#This Row],[ODK_DateOfSubmission]]),"00"))</f>
        <v>2020-10</v>
      </c>
    </row>
    <row r="963" spans="1:15" x14ac:dyDescent="0.25">
      <c r="A963" s="1">
        <v>3603087</v>
      </c>
      <c r="B963" s="1">
        <v>4159610</v>
      </c>
      <c r="C963" s="1">
        <v>21783</v>
      </c>
      <c r="D963" s="63">
        <v>44107</v>
      </c>
      <c r="E963" s="54">
        <v>118</v>
      </c>
      <c r="F963" s="56" t="s">
        <v>85</v>
      </c>
      <c r="G963" s="56" t="s">
        <v>155</v>
      </c>
      <c r="H963" s="56" t="s">
        <v>962</v>
      </c>
      <c r="I963" s="56" t="s">
        <v>1372</v>
      </c>
      <c r="J963" s="54" t="s">
        <v>1373</v>
      </c>
      <c r="K963" s="1">
        <v>30.3636322929</v>
      </c>
      <c r="L963" s="1">
        <v>47.719430615900002</v>
      </c>
      <c r="M963" s="1">
        <v>1</v>
      </c>
      <c r="N963" s="9">
        <f>DATE(YEAR(TblLocations[[#This Row],[ODK_DateOfSubmission]]),MONTH(TblLocations[[#This Row],[ODK_DateOfSubmission]]),DAY(TblLocations[[#This Row],[ODK_DateOfSubmission]]))</f>
        <v>44107</v>
      </c>
      <c r="O963" s="1" t="str">
        <f>_xlfn.CONCAT( YEAR(TblLocations[[#This Row],[ODK_DateOfSubmission]]), "-",TEXT( MONTH(TblLocations[[#This Row],[ODK_DateOfSubmission]]),"00"))</f>
        <v>2020-10</v>
      </c>
    </row>
    <row r="964" spans="1:15" x14ac:dyDescent="0.25">
      <c r="A964" s="1">
        <v>3603087</v>
      </c>
      <c r="B964" s="1">
        <v>4176310</v>
      </c>
      <c r="C964" s="1">
        <v>21783</v>
      </c>
      <c r="D964" s="63">
        <v>44108</v>
      </c>
      <c r="E964" s="54">
        <v>118</v>
      </c>
      <c r="F964" s="56" t="s">
        <v>85</v>
      </c>
      <c r="G964" s="56" t="s">
        <v>85</v>
      </c>
      <c r="H964" s="56" t="s">
        <v>971</v>
      </c>
      <c r="I964" s="56" t="s">
        <v>215</v>
      </c>
      <c r="J964" s="54" t="s">
        <v>1374</v>
      </c>
      <c r="K964" s="1">
        <v>30.450738477200002</v>
      </c>
      <c r="L964" s="1">
        <v>47.807930523700001</v>
      </c>
      <c r="M964" s="1">
        <v>1</v>
      </c>
      <c r="N964" s="9">
        <f>DATE(YEAR(TblLocations[[#This Row],[ODK_DateOfSubmission]]),MONTH(TblLocations[[#This Row],[ODK_DateOfSubmission]]),DAY(TblLocations[[#This Row],[ODK_DateOfSubmission]]))</f>
        <v>44108</v>
      </c>
      <c r="O964" s="1" t="str">
        <f>_xlfn.CONCAT( YEAR(TblLocations[[#This Row],[ODK_DateOfSubmission]]), "-",TEXT( MONTH(TblLocations[[#This Row],[ODK_DateOfSubmission]]),"00"))</f>
        <v>2020-10</v>
      </c>
    </row>
    <row r="965" spans="1:15" x14ac:dyDescent="0.25">
      <c r="A965" s="1">
        <v>3603087</v>
      </c>
      <c r="B965" s="1">
        <v>4177110</v>
      </c>
      <c r="C965" s="1">
        <v>21783</v>
      </c>
      <c r="D965" s="63">
        <v>44108</v>
      </c>
      <c r="E965" s="54">
        <v>118</v>
      </c>
      <c r="F965" s="56" t="s">
        <v>85</v>
      </c>
      <c r="G965" s="56" t="s">
        <v>85</v>
      </c>
      <c r="H965" s="56" t="s">
        <v>971</v>
      </c>
      <c r="I965" s="56" t="s">
        <v>1375</v>
      </c>
      <c r="J965" s="54" t="s">
        <v>463</v>
      </c>
      <c r="K965" s="1">
        <v>30.5224816084</v>
      </c>
      <c r="L965" s="1">
        <v>47.8092186461</v>
      </c>
      <c r="M965" s="1">
        <v>1</v>
      </c>
      <c r="N965" s="9">
        <f>DATE(YEAR(TblLocations[[#This Row],[ODK_DateOfSubmission]]),MONTH(TblLocations[[#This Row],[ODK_DateOfSubmission]]),DAY(TblLocations[[#This Row],[ODK_DateOfSubmission]]))</f>
        <v>44108</v>
      </c>
      <c r="O965" s="1" t="str">
        <f>_xlfn.CONCAT( YEAR(TblLocations[[#This Row],[ODK_DateOfSubmission]]), "-",TEXT( MONTH(TblLocations[[#This Row],[ODK_DateOfSubmission]]),"00"))</f>
        <v>2020-10</v>
      </c>
    </row>
    <row r="966" spans="1:15" x14ac:dyDescent="0.25">
      <c r="A966" s="1">
        <v>3603087</v>
      </c>
      <c r="B966" s="1">
        <v>4184110</v>
      </c>
      <c r="C966" s="1">
        <v>21783</v>
      </c>
      <c r="D966" s="63">
        <v>44109</v>
      </c>
      <c r="E966" s="54">
        <v>118</v>
      </c>
      <c r="F966" s="56" t="s">
        <v>89</v>
      </c>
      <c r="G966" s="56" t="s">
        <v>160</v>
      </c>
      <c r="H966" s="56" t="s">
        <v>1376</v>
      </c>
      <c r="I966" s="56" t="s">
        <v>1377</v>
      </c>
      <c r="J966" s="54" t="s">
        <v>1378</v>
      </c>
      <c r="K966" s="1">
        <v>37.134396682899997</v>
      </c>
      <c r="L966" s="1">
        <v>43.178753048600001</v>
      </c>
      <c r="M966" s="1">
        <v>2</v>
      </c>
      <c r="N966" s="9">
        <f>DATE(YEAR(TblLocations[[#This Row],[ODK_DateOfSubmission]]),MONTH(TblLocations[[#This Row],[ODK_DateOfSubmission]]),DAY(TblLocations[[#This Row],[ODK_DateOfSubmission]]))</f>
        <v>44109</v>
      </c>
      <c r="O966" s="1" t="str">
        <f>_xlfn.CONCAT( YEAR(TblLocations[[#This Row],[ODK_DateOfSubmission]]), "-",TEXT( MONTH(TblLocations[[#This Row],[ODK_DateOfSubmission]]),"00"))</f>
        <v>2020-10</v>
      </c>
    </row>
    <row r="967" spans="1:15" x14ac:dyDescent="0.25">
      <c r="A967" s="1">
        <v>3603087</v>
      </c>
      <c r="B967" s="1">
        <v>4188110</v>
      </c>
      <c r="C967" s="1">
        <v>21783</v>
      </c>
      <c r="D967" s="63">
        <v>44109</v>
      </c>
      <c r="E967" s="54">
        <v>118</v>
      </c>
      <c r="F967" s="56" t="s">
        <v>99</v>
      </c>
      <c r="G967" s="56" t="s">
        <v>99</v>
      </c>
      <c r="H967" s="56" t="s">
        <v>886</v>
      </c>
      <c r="I967" s="56" t="s">
        <v>1379</v>
      </c>
      <c r="J967" s="54" t="s">
        <v>1380</v>
      </c>
      <c r="K967" s="1">
        <v>32.608632999999998</v>
      </c>
      <c r="L967" s="1">
        <v>44.033036000000003</v>
      </c>
      <c r="M967" s="1">
        <v>1</v>
      </c>
      <c r="N967" s="9">
        <f>DATE(YEAR(TblLocations[[#This Row],[ODK_DateOfSubmission]]),MONTH(TblLocations[[#This Row],[ODK_DateOfSubmission]]),DAY(TblLocations[[#This Row],[ODK_DateOfSubmission]]))</f>
        <v>44109</v>
      </c>
      <c r="O967" s="1" t="str">
        <f>_xlfn.CONCAT( YEAR(TblLocations[[#This Row],[ODK_DateOfSubmission]]), "-",TEXT( MONTH(TblLocations[[#This Row],[ODK_DateOfSubmission]]),"00"))</f>
        <v>2020-10</v>
      </c>
    </row>
    <row r="968" spans="1:15" x14ac:dyDescent="0.25">
      <c r="A968" s="1">
        <v>3603087</v>
      </c>
      <c r="B968" s="1">
        <v>4188110</v>
      </c>
      <c r="C968" s="1">
        <v>21783</v>
      </c>
      <c r="D968" s="63">
        <v>44109</v>
      </c>
      <c r="E968" s="54">
        <v>118</v>
      </c>
      <c r="F968" s="56" t="s">
        <v>99</v>
      </c>
      <c r="G968" s="56" t="s">
        <v>99</v>
      </c>
      <c r="H968" s="56" t="s">
        <v>886</v>
      </c>
      <c r="I968" s="56" t="s">
        <v>1379</v>
      </c>
      <c r="J968" s="54" t="s">
        <v>1380</v>
      </c>
      <c r="K968" s="1">
        <v>32.608632999999998</v>
      </c>
      <c r="L968" s="1">
        <v>44.033036000000003</v>
      </c>
      <c r="M968" s="1">
        <v>2</v>
      </c>
      <c r="N968" s="9">
        <f>DATE(YEAR(TblLocations[[#This Row],[ODK_DateOfSubmission]]),MONTH(TblLocations[[#This Row],[ODK_DateOfSubmission]]),DAY(TblLocations[[#This Row],[ODK_DateOfSubmission]]))</f>
        <v>44109</v>
      </c>
      <c r="O968" s="1" t="str">
        <f>_xlfn.CONCAT( YEAR(TblLocations[[#This Row],[ODK_DateOfSubmission]]), "-",TEXT( MONTH(TblLocations[[#This Row],[ODK_DateOfSubmission]]),"00"))</f>
        <v>2020-10</v>
      </c>
    </row>
    <row r="969" spans="1:15" x14ac:dyDescent="0.25">
      <c r="A969" s="1">
        <v>3603087</v>
      </c>
      <c r="B969" s="1">
        <v>4188210</v>
      </c>
      <c r="C969" s="1">
        <v>21783</v>
      </c>
      <c r="D969" s="63">
        <v>44109</v>
      </c>
      <c r="E969" s="54">
        <v>118</v>
      </c>
      <c r="F969" s="56" t="s">
        <v>99</v>
      </c>
      <c r="G969" s="56" t="s">
        <v>99</v>
      </c>
      <c r="H969" s="56" t="s">
        <v>886</v>
      </c>
      <c r="I969" s="56" t="s">
        <v>1381</v>
      </c>
      <c r="J969" s="54" t="s">
        <v>380</v>
      </c>
      <c r="K969" s="1">
        <v>32.614955000000002</v>
      </c>
      <c r="L969" s="1">
        <v>44.003959999999999</v>
      </c>
      <c r="M969" s="1">
        <v>2</v>
      </c>
      <c r="N969" s="9">
        <f>DATE(YEAR(TblLocations[[#This Row],[ODK_DateOfSubmission]]),MONTH(TblLocations[[#This Row],[ODK_DateOfSubmission]]),DAY(TblLocations[[#This Row],[ODK_DateOfSubmission]]))</f>
        <v>44109</v>
      </c>
      <c r="O969" s="1" t="str">
        <f>_xlfn.CONCAT( YEAR(TblLocations[[#This Row],[ODK_DateOfSubmission]]), "-",TEXT( MONTH(TblLocations[[#This Row],[ODK_DateOfSubmission]]),"00"))</f>
        <v>2020-10</v>
      </c>
    </row>
    <row r="970" spans="1:15" x14ac:dyDescent="0.25">
      <c r="A970" s="1">
        <v>3603087</v>
      </c>
      <c r="B970" s="1">
        <v>4189410</v>
      </c>
      <c r="C970" s="1">
        <v>21783</v>
      </c>
      <c r="D970" s="63">
        <v>44109</v>
      </c>
      <c r="E970" s="54">
        <v>118</v>
      </c>
      <c r="F970" s="56" t="s">
        <v>99</v>
      </c>
      <c r="G970" s="56" t="s">
        <v>99</v>
      </c>
      <c r="H970" s="56" t="s">
        <v>886</v>
      </c>
      <c r="I970" s="56" t="s">
        <v>1382</v>
      </c>
      <c r="J970" s="54" t="s">
        <v>1383</v>
      </c>
      <c r="K970" s="1">
        <v>32.604779299999997</v>
      </c>
      <c r="L970" s="1">
        <v>43.9878141672</v>
      </c>
      <c r="M970" s="1">
        <v>1</v>
      </c>
      <c r="N970" s="9">
        <f>DATE(YEAR(TblLocations[[#This Row],[ODK_DateOfSubmission]]),MONTH(TblLocations[[#This Row],[ODK_DateOfSubmission]]),DAY(TblLocations[[#This Row],[ODK_DateOfSubmission]]))</f>
        <v>44109</v>
      </c>
      <c r="O970" s="1" t="str">
        <f>_xlfn.CONCAT( YEAR(TblLocations[[#This Row],[ODK_DateOfSubmission]]), "-",TEXT( MONTH(TblLocations[[#This Row],[ODK_DateOfSubmission]]),"00"))</f>
        <v>2020-10</v>
      </c>
    </row>
    <row r="971" spans="1:15" x14ac:dyDescent="0.25">
      <c r="A971" s="1">
        <v>3603087</v>
      </c>
      <c r="B971" s="1">
        <v>4189810</v>
      </c>
      <c r="C971" s="1">
        <v>21783</v>
      </c>
      <c r="D971" s="63">
        <v>44109</v>
      </c>
      <c r="E971" s="54">
        <v>118</v>
      </c>
      <c r="F971" s="56" t="s">
        <v>99</v>
      </c>
      <c r="G971" s="56" t="s">
        <v>99</v>
      </c>
      <c r="H971" s="56" t="s">
        <v>886</v>
      </c>
      <c r="I971" s="56" t="s">
        <v>1384</v>
      </c>
      <c r="J971" s="54" t="s">
        <v>1385</v>
      </c>
      <c r="K971" s="1">
        <v>32.590609999999998</v>
      </c>
      <c r="L971" s="1">
        <v>44.073480000000004</v>
      </c>
      <c r="M971" s="1">
        <v>1</v>
      </c>
      <c r="N971" s="9">
        <f>DATE(YEAR(TblLocations[[#This Row],[ODK_DateOfSubmission]]),MONTH(TblLocations[[#This Row],[ODK_DateOfSubmission]]),DAY(TblLocations[[#This Row],[ODK_DateOfSubmission]]))</f>
        <v>44109</v>
      </c>
      <c r="O971" s="1" t="str">
        <f>_xlfn.CONCAT( YEAR(TblLocations[[#This Row],[ODK_DateOfSubmission]]), "-",TEXT( MONTH(TblLocations[[#This Row],[ODK_DateOfSubmission]]),"00"))</f>
        <v>2020-10</v>
      </c>
    </row>
    <row r="972" spans="1:15" x14ac:dyDescent="0.25">
      <c r="A972" s="1">
        <v>3603087</v>
      </c>
      <c r="B972" s="1">
        <v>4189810</v>
      </c>
      <c r="C972" s="1">
        <v>21783</v>
      </c>
      <c r="D972" s="63">
        <v>44109</v>
      </c>
      <c r="E972" s="54">
        <v>118</v>
      </c>
      <c r="F972" s="56" t="s">
        <v>99</v>
      </c>
      <c r="G972" s="56" t="s">
        <v>99</v>
      </c>
      <c r="H972" s="56" t="s">
        <v>886</v>
      </c>
      <c r="I972" s="56" t="s">
        <v>1384</v>
      </c>
      <c r="J972" s="54" t="s">
        <v>1385</v>
      </c>
      <c r="K972" s="1">
        <v>32.590609999999998</v>
      </c>
      <c r="L972" s="1">
        <v>44.073480000000004</v>
      </c>
      <c r="M972" s="1">
        <v>1</v>
      </c>
      <c r="N972" s="9">
        <f>DATE(YEAR(TblLocations[[#This Row],[ODK_DateOfSubmission]]),MONTH(TblLocations[[#This Row],[ODK_DateOfSubmission]]),DAY(TblLocations[[#This Row],[ODK_DateOfSubmission]]))</f>
        <v>44109</v>
      </c>
      <c r="O972" s="1" t="str">
        <f>_xlfn.CONCAT( YEAR(TblLocations[[#This Row],[ODK_DateOfSubmission]]), "-",TEXT( MONTH(TblLocations[[#This Row],[ODK_DateOfSubmission]]),"00"))</f>
        <v>2020-10</v>
      </c>
    </row>
    <row r="973" spans="1:15" x14ac:dyDescent="0.25">
      <c r="A973" s="1">
        <v>3603087</v>
      </c>
      <c r="B973" s="1">
        <v>4190010</v>
      </c>
      <c r="C973" s="1">
        <v>21783</v>
      </c>
      <c r="D973" s="63">
        <v>44109</v>
      </c>
      <c r="E973" s="54">
        <v>118</v>
      </c>
      <c r="F973" s="56" t="s">
        <v>99</v>
      </c>
      <c r="G973" s="56" t="s">
        <v>99</v>
      </c>
      <c r="H973" s="56" t="s">
        <v>886</v>
      </c>
      <c r="I973" s="56" t="s">
        <v>1386</v>
      </c>
      <c r="J973" s="54" t="s">
        <v>1387</v>
      </c>
      <c r="K973" s="1">
        <v>32.604500000000002</v>
      </c>
      <c r="L973" s="1">
        <v>44.02955</v>
      </c>
      <c r="M973" s="1">
        <v>1</v>
      </c>
      <c r="N973" s="9">
        <f>DATE(YEAR(TblLocations[[#This Row],[ODK_DateOfSubmission]]),MONTH(TblLocations[[#This Row],[ODK_DateOfSubmission]]),DAY(TblLocations[[#This Row],[ODK_DateOfSubmission]]))</f>
        <v>44109</v>
      </c>
      <c r="O973" s="1" t="str">
        <f>_xlfn.CONCAT( YEAR(TblLocations[[#This Row],[ODK_DateOfSubmission]]), "-",TEXT( MONTH(TblLocations[[#This Row],[ODK_DateOfSubmission]]),"00"))</f>
        <v>2020-10</v>
      </c>
    </row>
    <row r="974" spans="1:15" x14ac:dyDescent="0.25">
      <c r="A974" s="1">
        <v>3603087</v>
      </c>
      <c r="B974" s="1">
        <v>4200210</v>
      </c>
      <c r="C974" s="1">
        <v>21783</v>
      </c>
      <c r="D974" s="63">
        <v>44110</v>
      </c>
      <c r="E974" s="54">
        <v>118</v>
      </c>
      <c r="F974" s="56" t="s">
        <v>68</v>
      </c>
      <c r="G974" s="56" t="s">
        <v>73</v>
      </c>
      <c r="H974" s="56" t="s">
        <v>1059</v>
      </c>
      <c r="I974" s="56" t="s">
        <v>1076</v>
      </c>
      <c r="J974" s="54" t="s">
        <v>1077</v>
      </c>
      <c r="K974" s="1">
        <v>31.0569626851</v>
      </c>
      <c r="L974" s="1">
        <v>46.266143804899997</v>
      </c>
      <c r="M974" s="1">
        <v>4</v>
      </c>
      <c r="N974" s="9">
        <f>DATE(YEAR(TblLocations[[#This Row],[ODK_DateOfSubmission]]),MONTH(TblLocations[[#This Row],[ODK_DateOfSubmission]]),DAY(TblLocations[[#This Row],[ODK_DateOfSubmission]]))</f>
        <v>44110</v>
      </c>
      <c r="O974" s="1" t="str">
        <f>_xlfn.CONCAT( YEAR(TblLocations[[#This Row],[ODK_DateOfSubmission]]), "-",TEXT( MONTH(TblLocations[[#This Row],[ODK_DateOfSubmission]]),"00"))</f>
        <v>2020-10</v>
      </c>
    </row>
    <row r="975" spans="1:15" x14ac:dyDescent="0.25">
      <c r="A975" s="1">
        <v>3603087</v>
      </c>
      <c r="B975" s="1">
        <v>4200210</v>
      </c>
      <c r="C975" s="1">
        <v>21783</v>
      </c>
      <c r="D975" s="63">
        <v>44110</v>
      </c>
      <c r="E975" s="54">
        <v>118</v>
      </c>
      <c r="F975" s="56" t="s">
        <v>68</v>
      </c>
      <c r="G975" s="56" t="s">
        <v>73</v>
      </c>
      <c r="H975" s="56" t="s">
        <v>1059</v>
      </c>
      <c r="I975" s="56" t="s">
        <v>1076</v>
      </c>
      <c r="J975" s="54" t="s">
        <v>1077</v>
      </c>
      <c r="K975" s="1">
        <v>31.0569626851</v>
      </c>
      <c r="L975" s="1">
        <v>46.266143804899997</v>
      </c>
      <c r="M975" s="1">
        <v>9</v>
      </c>
      <c r="N975" s="9">
        <f>DATE(YEAR(TblLocations[[#This Row],[ODK_DateOfSubmission]]),MONTH(TblLocations[[#This Row],[ODK_DateOfSubmission]]),DAY(TblLocations[[#This Row],[ODK_DateOfSubmission]]))</f>
        <v>44110</v>
      </c>
      <c r="O975" s="1" t="str">
        <f>_xlfn.CONCAT( YEAR(TblLocations[[#This Row],[ODK_DateOfSubmission]]), "-",TEXT( MONTH(TblLocations[[#This Row],[ODK_DateOfSubmission]]),"00"))</f>
        <v>2020-10</v>
      </c>
    </row>
    <row r="976" spans="1:15" x14ac:dyDescent="0.25">
      <c r="A976" s="1">
        <v>3603087</v>
      </c>
      <c r="B976" s="1">
        <v>4205710</v>
      </c>
      <c r="C976" s="1">
        <v>21783</v>
      </c>
      <c r="D976" s="63">
        <v>44110</v>
      </c>
      <c r="E976" s="54">
        <v>118</v>
      </c>
      <c r="F976" s="56" t="s">
        <v>89</v>
      </c>
      <c r="G976" s="56" t="s">
        <v>163</v>
      </c>
      <c r="H976" s="56" t="s">
        <v>597</v>
      </c>
      <c r="I976" s="56" t="s">
        <v>607</v>
      </c>
      <c r="J976" s="54" t="s">
        <v>608</v>
      </c>
      <c r="K976" s="1">
        <v>36.910295444699997</v>
      </c>
      <c r="L976" s="1">
        <v>42.7939173782</v>
      </c>
      <c r="M976" s="1">
        <v>7</v>
      </c>
      <c r="N976" s="9">
        <f>DATE(YEAR(TblLocations[[#This Row],[ODK_DateOfSubmission]]),MONTH(TblLocations[[#This Row],[ODK_DateOfSubmission]]),DAY(TblLocations[[#This Row],[ODK_DateOfSubmission]]))</f>
        <v>44110</v>
      </c>
      <c r="O976" s="1" t="str">
        <f>_xlfn.CONCAT( YEAR(TblLocations[[#This Row],[ODK_DateOfSubmission]]), "-",TEXT( MONTH(TblLocations[[#This Row],[ODK_DateOfSubmission]]),"00"))</f>
        <v>2020-10</v>
      </c>
    </row>
    <row r="977" spans="1:15" x14ac:dyDescent="0.25">
      <c r="A977" s="1">
        <v>3603087</v>
      </c>
      <c r="B977" s="1">
        <v>4213510</v>
      </c>
      <c r="C977" s="1">
        <v>21783</v>
      </c>
      <c r="D977" s="63">
        <v>44111</v>
      </c>
      <c r="E977" s="54">
        <v>118</v>
      </c>
      <c r="F977" s="56" t="s">
        <v>68</v>
      </c>
      <c r="G977" s="56" t="s">
        <v>73</v>
      </c>
      <c r="H977" s="56" t="s">
        <v>1059</v>
      </c>
      <c r="I977" s="56" t="s">
        <v>1089</v>
      </c>
      <c r="J977" s="54" t="s">
        <v>1090</v>
      </c>
      <c r="K977" s="1">
        <v>31.069730013600001</v>
      </c>
      <c r="L977" s="1">
        <v>46.278741981099998</v>
      </c>
      <c r="M977" s="1">
        <v>6</v>
      </c>
      <c r="N977" s="9">
        <f>DATE(YEAR(TblLocations[[#This Row],[ODK_DateOfSubmission]]),MONTH(TblLocations[[#This Row],[ODK_DateOfSubmission]]),DAY(TblLocations[[#This Row],[ODK_DateOfSubmission]]))</f>
        <v>44111</v>
      </c>
      <c r="O977" s="1" t="str">
        <f>_xlfn.CONCAT( YEAR(TblLocations[[#This Row],[ODK_DateOfSubmission]]), "-",TEXT( MONTH(TblLocations[[#This Row],[ODK_DateOfSubmission]]),"00"))</f>
        <v>2020-10</v>
      </c>
    </row>
    <row r="978" spans="1:15" x14ac:dyDescent="0.25">
      <c r="A978" s="1">
        <v>3603087</v>
      </c>
      <c r="B978" s="1">
        <v>4213510</v>
      </c>
      <c r="C978" s="1">
        <v>21783</v>
      </c>
      <c r="D978" s="63">
        <v>44111</v>
      </c>
      <c r="E978" s="54">
        <v>118</v>
      </c>
      <c r="F978" s="56" t="s">
        <v>68</v>
      </c>
      <c r="G978" s="56" t="s">
        <v>73</v>
      </c>
      <c r="H978" s="56" t="s">
        <v>1059</v>
      </c>
      <c r="I978" s="56" t="s">
        <v>1089</v>
      </c>
      <c r="J978" s="54" t="s">
        <v>1090</v>
      </c>
      <c r="K978" s="1">
        <v>31.069730013600001</v>
      </c>
      <c r="L978" s="1">
        <v>46.278741981099998</v>
      </c>
      <c r="M978" s="1">
        <v>11</v>
      </c>
      <c r="N978" s="9">
        <f>DATE(YEAR(TblLocations[[#This Row],[ODK_DateOfSubmission]]),MONTH(TblLocations[[#This Row],[ODK_DateOfSubmission]]),DAY(TblLocations[[#This Row],[ODK_DateOfSubmission]]))</f>
        <v>44111</v>
      </c>
      <c r="O978" s="1" t="str">
        <f>_xlfn.CONCAT( YEAR(TblLocations[[#This Row],[ODK_DateOfSubmission]]), "-",TEXT( MONTH(TblLocations[[#This Row],[ODK_DateOfSubmission]]),"00"))</f>
        <v>2020-10</v>
      </c>
    </row>
    <row r="979" spans="1:15" x14ac:dyDescent="0.25">
      <c r="A979" s="1">
        <v>3603087</v>
      </c>
      <c r="B979" s="1">
        <v>4213510</v>
      </c>
      <c r="C979" s="1">
        <v>21783</v>
      </c>
      <c r="D979" s="63">
        <v>44111</v>
      </c>
      <c r="E979" s="54">
        <v>118</v>
      </c>
      <c r="F979" s="56" t="s">
        <v>68</v>
      </c>
      <c r="G979" s="56" t="s">
        <v>73</v>
      </c>
      <c r="H979" s="56" t="s">
        <v>1059</v>
      </c>
      <c r="I979" s="56" t="s">
        <v>1089</v>
      </c>
      <c r="J979" s="54" t="s">
        <v>1090</v>
      </c>
      <c r="K979" s="1">
        <v>31.069730013600001</v>
      </c>
      <c r="L979" s="1">
        <v>46.278741981099998</v>
      </c>
      <c r="M979" s="1">
        <v>9</v>
      </c>
      <c r="N979" s="9">
        <f>DATE(YEAR(TblLocations[[#This Row],[ODK_DateOfSubmission]]),MONTH(TblLocations[[#This Row],[ODK_DateOfSubmission]]),DAY(TblLocations[[#This Row],[ODK_DateOfSubmission]]))</f>
        <v>44111</v>
      </c>
      <c r="O979" s="1" t="str">
        <f>_xlfn.CONCAT( YEAR(TblLocations[[#This Row],[ODK_DateOfSubmission]]), "-",TEXT( MONTH(TblLocations[[#This Row],[ODK_DateOfSubmission]]),"00"))</f>
        <v>2020-10</v>
      </c>
    </row>
    <row r="980" spans="1:15" x14ac:dyDescent="0.25">
      <c r="A980" s="1">
        <v>3603087</v>
      </c>
      <c r="B980" s="1">
        <v>4213510</v>
      </c>
      <c r="C980" s="1">
        <v>21783</v>
      </c>
      <c r="D980" s="63">
        <v>44111</v>
      </c>
      <c r="E980" s="54">
        <v>118</v>
      </c>
      <c r="F980" s="56" t="s">
        <v>68</v>
      </c>
      <c r="G980" s="56" t="s">
        <v>73</v>
      </c>
      <c r="H980" s="56" t="s">
        <v>1059</v>
      </c>
      <c r="I980" s="56" t="s">
        <v>1089</v>
      </c>
      <c r="J980" s="54" t="s">
        <v>1090</v>
      </c>
      <c r="K980" s="1">
        <v>31.069730013600001</v>
      </c>
      <c r="L980" s="1">
        <v>46.278741981099998</v>
      </c>
      <c r="M980" s="1">
        <v>4</v>
      </c>
      <c r="N980" s="9">
        <f>DATE(YEAR(TblLocations[[#This Row],[ODK_DateOfSubmission]]),MONTH(TblLocations[[#This Row],[ODK_DateOfSubmission]]),DAY(TblLocations[[#This Row],[ODK_DateOfSubmission]]))</f>
        <v>44111</v>
      </c>
      <c r="O980" s="1" t="str">
        <f>_xlfn.CONCAT( YEAR(TblLocations[[#This Row],[ODK_DateOfSubmission]]), "-",TEXT( MONTH(TblLocations[[#This Row],[ODK_DateOfSubmission]]),"00"))</f>
        <v>2020-10</v>
      </c>
    </row>
    <row r="981" spans="1:15" x14ac:dyDescent="0.25">
      <c r="A981" s="1">
        <v>3603087</v>
      </c>
      <c r="B981" s="1">
        <v>4225610</v>
      </c>
      <c r="C981" s="1">
        <v>21783</v>
      </c>
      <c r="D981" s="63">
        <v>44112</v>
      </c>
      <c r="E981" s="54">
        <v>118</v>
      </c>
      <c r="F981" s="56" t="s">
        <v>85</v>
      </c>
      <c r="G981" s="56" t="s">
        <v>85</v>
      </c>
      <c r="H981" s="56" t="s">
        <v>1388</v>
      </c>
      <c r="I981" s="56" t="s">
        <v>1389</v>
      </c>
      <c r="J981" s="54" t="s">
        <v>1390</v>
      </c>
      <c r="K981" s="1">
        <v>30.584495100000002</v>
      </c>
      <c r="L981" s="1">
        <v>47.751093500000003</v>
      </c>
      <c r="M981" s="1">
        <v>1</v>
      </c>
      <c r="N981" s="9">
        <f>DATE(YEAR(TblLocations[[#This Row],[ODK_DateOfSubmission]]),MONTH(TblLocations[[#This Row],[ODK_DateOfSubmission]]),DAY(TblLocations[[#This Row],[ODK_DateOfSubmission]]))</f>
        <v>44112</v>
      </c>
      <c r="O981" s="1" t="str">
        <f>_xlfn.CONCAT( YEAR(TblLocations[[#This Row],[ODK_DateOfSubmission]]), "-",TEXT( MONTH(TblLocations[[#This Row],[ODK_DateOfSubmission]]),"00"))</f>
        <v>2020-10</v>
      </c>
    </row>
    <row r="982" spans="1:15" x14ac:dyDescent="0.25">
      <c r="A982" s="1">
        <v>3603087</v>
      </c>
      <c r="B982" s="1">
        <v>4239510</v>
      </c>
      <c r="C982" s="1">
        <v>21783</v>
      </c>
      <c r="D982" s="63">
        <v>44113</v>
      </c>
      <c r="E982" s="54">
        <v>118</v>
      </c>
      <c r="F982" s="56" t="s">
        <v>85</v>
      </c>
      <c r="G982" s="56" t="s">
        <v>85</v>
      </c>
      <c r="H982" s="56" t="s">
        <v>971</v>
      </c>
      <c r="I982" s="56" t="s">
        <v>1391</v>
      </c>
      <c r="J982" s="54" t="s">
        <v>1392</v>
      </c>
      <c r="K982" s="1">
        <v>30.505560899999999</v>
      </c>
      <c r="L982" s="1">
        <v>47.819226100000002</v>
      </c>
      <c r="M982" s="1">
        <v>1</v>
      </c>
      <c r="N982" s="9">
        <f>DATE(YEAR(TblLocations[[#This Row],[ODK_DateOfSubmission]]),MONTH(TblLocations[[#This Row],[ODK_DateOfSubmission]]),DAY(TblLocations[[#This Row],[ODK_DateOfSubmission]]))</f>
        <v>44113</v>
      </c>
      <c r="O982" s="1" t="str">
        <f>_xlfn.CONCAT( YEAR(TblLocations[[#This Row],[ODK_DateOfSubmission]]), "-",TEXT( MONTH(TblLocations[[#This Row],[ODK_DateOfSubmission]]),"00"))</f>
        <v>2020-10</v>
      </c>
    </row>
    <row r="983" spans="1:15" x14ac:dyDescent="0.25">
      <c r="A983" s="1">
        <v>3603087</v>
      </c>
      <c r="B983" s="1">
        <v>4246810</v>
      </c>
      <c r="C983" s="1">
        <v>21783</v>
      </c>
      <c r="D983" s="63">
        <v>44114</v>
      </c>
      <c r="E983" s="54">
        <v>118</v>
      </c>
      <c r="F983" s="56" t="s">
        <v>68</v>
      </c>
      <c r="G983" s="56" t="s">
        <v>73</v>
      </c>
      <c r="H983" s="56" t="s">
        <v>1059</v>
      </c>
      <c r="I983" s="56" t="s">
        <v>1092</v>
      </c>
      <c r="J983" s="54" t="s">
        <v>1093</v>
      </c>
      <c r="K983" s="1">
        <v>31.034273341199999</v>
      </c>
      <c r="L983" s="1">
        <v>46.238222611899999</v>
      </c>
      <c r="M983" s="1">
        <v>3</v>
      </c>
      <c r="N983" s="9">
        <f>DATE(YEAR(TblLocations[[#This Row],[ODK_DateOfSubmission]]),MONTH(TblLocations[[#This Row],[ODK_DateOfSubmission]]),DAY(TblLocations[[#This Row],[ODK_DateOfSubmission]]))</f>
        <v>44114</v>
      </c>
      <c r="O983" s="1" t="str">
        <f>_xlfn.CONCAT( YEAR(TblLocations[[#This Row],[ODK_DateOfSubmission]]), "-",TEXT( MONTH(TblLocations[[#This Row],[ODK_DateOfSubmission]]),"00"))</f>
        <v>2020-10</v>
      </c>
    </row>
    <row r="984" spans="1:15" x14ac:dyDescent="0.25">
      <c r="A984" s="1">
        <v>3603087</v>
      </c>
      <c r="B984" s="1">
        <v>4257810</v>
      </c>
      <c r="C984" s="1">
        <v>21783</v>
      </c>
      <c r="D984" s="63">
        <v>44115</v>
      </c>
      <c r="E984" s="54">
        <v>118</v>
      </c>
      <c r="F984" s="56" t="s">
        <v>124</v>
      </c>
      <c r="G984" s="56" t="s">
        <v>193</v>
      </c>
      <c r="H984" s="56" t="s">
        <v>1393</v>
      </c>
      <c r="I984" s="56" t="s">
        <v>1394</v>
      </c>
      <c r="J984" s="54" t="s">
        <v>1395</v>
      </c>
      <c r="K984" s="1">
        <v>32.4680207623</v>
      </c>
      <c r="L984" s="1">
        <v>44.433188271600002</v>
      </c>
      <c r="M984" s="1">
        <v>3</v>
      </c>
      <c r="N984" s="9">
        <f>DATE(YEAR(TblLocations[[#This Row],[ODK_DateOfSubmission]]),MONTH(TblLocations[[#This Row],[ODK_DateOfSubmission]]),DAY(TblLocations[[#This Row],[ODK_DateOfSubmission]]))</f>
        <v>44115</v>
      </c>
      <c r="O984" s="1" t="str">
        <f>_xlfn.CONCAT( YEAR(TblLocations[[#This Row],[ODK_DateOfSubmission]]), "-",TEXT( MONTH(TblLocations[[#This Row],[ODK_DateOfSubmission]]),"00"))</f>
        <v>2020-10</v>
      </c>
    </row>
    <row r="985" spans="1:15" x14ac:dyDescent="0.25">
      <c r="A985" s="1">
        <v>3603087</v>
      </c>
      <c r="B985" s="1">
        <v>4257910</v>
      </c>
      <c r="C985" s="1">
        <v>21783</v>
      </c>
      <c r="D985" s="63">
        <v>44115</v>
      </c>
      <c r="E985" s="54">
        <v>118</v>
      </c>
      <c r="F985" s="56" t="s">
        <v>124</v>
      </c>
      <c r="G985" s="56" t="s">
        <v>193</v>
      </c>
      <c r="H985" s="56" t="s">
        <v>1393</v>
      </c>
      <c r="I985" s="56" t="s">
        <v>1396</v>
      </c>
      <c r="J985" s="54" t="s">
        <v>1397</v>
      </c>
      <c r="K985" s="1">
        <v>32.494101347200001</v>
      </c>
      <c r="L985" s="1">
        <v>44.429205661099999</v>
      </c>
      <c r="M985" s="1">
        <v>1</v>
      </c>
      <c r="N985" s="9">
        <f>DATE(YEAR(TblLocations[[#This Row],[ODK_DateOfSubmission]]),MONTH(TblLocations[[#This Row],[ODK_DateOfSubmission]]),DAY(TblLocations[[#This Row],[ODK_DateOfSubmission]]))</f>
        <v>44115</v>
      </c>
      <c r="O985" s="1" t="str">
        <f>_xlfn.CONCAT( YEAR(TblLocations[[#This Row],[ODK_DateOfSubmission]]), "-",TEXT( MONTH(TblLocations[[#This Row],[ODK_DateOfSubmission]]),"00"))</f>
        <v>2020-10</v>
      </c>
    </row>
    <row r="986" spans="1:15" x14ac:dyDescent="0.25">
      <c r="A986" s="1">
        <v>3603087</v>
      </c>
      <c r="B986" s="1">
        <v>4259910</v>
      </c>
      <c r="C986" s="1">
        <v>21783</v>
      </c>
      <c r="D986" s="63">
        <v>44115</v>
      </c>
      <c r="E986" s="54">
        <v>118</v>
      </c>
      <c r="F986" s="56" t="s">
        <v>124</v>
      </c>
      <c r="G986" s="56" t="s">
        <v>193</v>
      </c>
      <c r="H986" s="56" t="s">
        <v>1393</v>
      </c>
      <c r="I986" s="56" t="s">
        <v>1398</v>
      </c>
      <c r="J986" s="54" t="s">
        <v>1399</v>
      </c>
      <c r="K986" s="1">
        <v>32.47161715</v>
      </c>
      <c r="L986" s="1">
        <v>44.414671839999997</v>
      </c>
      <c r="M986" s="1">
        <v>2</v>
      </c>
      <c r="N986" s="9">
        <f>DATE(YEAR(TblLocations[[#This Row],[ODK_DateOfSubmission]]),MONTH(TblLocations[[#This Row],[ODK_DateOfSubmission]]),DAY(TblLocations[[#This Row],[ODK_DateOfSubmission]]))</f>
        <v>44115</v>
      </c>
      <c r="O986" s="1" t="str">
        <f>_xlfn.CONCAT( YEAR(TblLocations[[#This Row],[ODK_DateOfSubmission]]), "-",TEXT( MONTH(TblLocations[[#This Row],[ODK_DateOfSubmission]]),"00"))</f>
        <v>2020-10</v>
      </c>
    </row>
    <row r="987" spans="1:15" x14ac:dyDescent="0.25">
      <c r="A987" s="1">
        <v>3603087</v>
      </c>
      <c r="B987" s="1">
        <v>4260310</v>
      </c>
      <c r="C987" s="1">
        <v>21783</v>
      </c>
      <c r="D987" s="63">
        <v>44115</v>
      </c>
      <c r="E987" s="54">
        <v>118</v>
      </c>
      <c r="F987" s="56" t="s">
        <v>124</v>
      </c>
      <c r="G987" s="56" t="s">
        <v>193</v>
      </c>
      <c r="H987" s="56" t="s">
        <v>1393</v>
      </c>
      <c r="I987" s="56" t="s">
        <v>1400</v>
      </c>
      <c r="J987" s="54" t="s">
        <v>1401</v>
      </c>
      <c r="K987" s="1">
        <v>32.474262000000003</v>
      </c>
      <c r="L987" s="1">
        <v>44.422477000000001</v>
      </c>
      <c r="M987" s="1">
        <v>1</v>
      </c>
      <c r="N987" s="9">
        <f>DATE(YEAR(TblLocations[[#This Row],[ODK_DateOfSubmission]]),MONTH(TblLocations[[#This Row],[ODK_DateOfSubmission]]),DAY(TblLocations[[#This Row],[ODK_DateOfSubmission]]))</f>
        <v>44115</v>
      </c>
      <c r="O987" s="1" t="str">
        <f>_xlfn.CONCAT( YEAR(TblLocations[[#This Row],[ODK_DateOfSubmission]]), "-",TEXT( MONTH(TblLocations[[#This Row],[ODK_DateOfSubmission]]),"00"))</f>
        <v>2020-10</v>
      </c>
    </row>
    <row r="988" spans="1:15" x14ac:dyDescent="0.25">
      <c r="A988" s="1">
        <v>3603087</v>
      </c>
      <c r="B988" s="1">
        <v>4271010</v>
      </c>
      <c r="C988" s="1">
        <v>21783</v>
      </c>
      <c r="D988" s="63">
        <v>44115</v>
      </c>
      <c r="E988" s="54">
        <v>118</v>
      </c>
      <c r="F988" s="56" t="s">
        <v>106</v>
      </c>
      <c r="G988" s="56" t="s">
        <v>182</v>
      </c>
      <c r="H988" s="56" t="s">
        <v>1044</v>
      </c>
      <c r="I988" s="56" t="s">
        <v>1045</v>
      </c>
      <c r="J988" s="54" t="s">
        <v>1046</v>
      </c>
      <c r="K988" s="1">
        <v>31.349932970499999</v>
      </c>
      <c r="L988" s="1">
        <v>45.292521758600003</v>
      </c>
      <c r="M988" s="1">
        <v>1</v>
      </c>
      <c r="N988" s="9">
        <f>DATE(YEAR(TblLocations[[#This Row],[ODK_DateOfSubmission]]),MONTH(TblLocations[[#This Row],[ODK_DateOfSubmission]]),DAY(TblLocations[[#This Row],[ODK_DateOfSubmission]]))</f>
        <v>44115</v>
      </c>
      <c r="O988" s="1" t="str">
        <f>_xlfn.CONCAT( YEAR(TblLocations[[#This Row],[ODK_DateOfSubmission]]), "-",TEXT( MONTH(TblLocations[[#This Row],[ODK_DateOfSubmission]]),"00"))</f>
        <v>2020-10</v>
      </c>
    </row>
    <row r="989" spans="1:15" x14ac:dyDescent="0.25">
      <c r="A989" s="1">
        <v>3603087</v>
      </c>
      <c r="B989" s="1">
        <v>4271010</v>
      </c>
      <c r="C989" s="1">
        <v>21783</v>
      </c>
      <c r="D989" s="63">
        <v>44115</v>
      </c>
      <c r="E989" s="54">
        <v>118</v>
      </c>
      <c r="F989" s="56" t="s">
        <v>106</v>
      </c>
      <c r="G989" s="56" t="s">
        <v>182</v>
      </c>
      <c r="H989" s="56" t="s">
        <v>1044</v>
      </c>
      <c r="I989" s="56" t="s">
        <v>1045</v>
      </c>
      <c r="J989" s="54" t="s">
        <v>1046</v>
      </c>
      <c r="K989" s="1">
        <v>31.349932970499999</v>
      </c>
      <c r="L989" s="1">
        <v>45.292521758600003</v>
      </c>
      <c r="M989" s="1">
        <v>1</v>
      </c>
      <c r="N989" s="9">
        <f>DATE(YEAR(TblLocations[[#This Row],[ODK_DateOfSubmission]]),MONTH(TblLocations[[#This Row],[ODK_DateOfSubmission]]),DAY(TblLocations[[#This Row],[ODK_DateOfSubmission]]))</f>
        <v>44115</v>
      </c>
      <c r="O989" s="1" t="str">
        <f>_xlfn.CONCAT( YEAR(TblLocations[[#This Row],[ODK_DateOfSubmission]]), "-",TEXT( MONTH(TblLocations[[#This Row],[ODK_DateOfSubmission]]),"00"))</f>
        <v>2020-10</v>
      </c>
    </row>
    <row r="990" spans="1:15" x14ac:dyDescent="0.25">
      <c r="A990" s="1">
        <v>3603087</v>
      </c>
      <c r="B990" s="1">
        <v>4273510</v>
      </c>
      <c r="C990" s="1">
        <v>21783</v>
      </c>
      <c r="D990" s="63">
        <v>44115</v>
      </c>
      <c r="E990" s="54">
        <v>118</v>
      </c>
      <c r="F990" s="56" t="s">
        <v>99</v>
      </c>
      <c r="G990" s="56" t="s">
        <v>99</v>
      </c>
      <c r="H990" s="56" t="s">
        <v>886</v>
      </c>
      <c r="I990" s="56" t="s">
        <v>1402</v>
      </c>
      <c r="J990" s="54" t="s">
        <v>1403</v>
      </c>
      <c r="K990" s="1">
        <v>32.622619999999998</v>
      </c>
      <c r="L990" s="1">
        <v>43.989449999999998</v>
      </c>
      <c r="M990" s="1">
        <v>1</v>
      </c>
      <c r="N990" s="9">
        <f>DATE(YEAR(TblLocations[[#This Row],[ODK_DateOfSubmission]]),MONTH(TblLocations[[#This Row],[ODK_DateOfSubmission]]),DAY(TblLocations[[#This Row],[ODK_DateOfSubmission]]))</f>
        <v>44115</v>
      </c>
      <c r="O990" s="1" t="str">
        <f>_xlfn.CONCAT( YEAR(TblLocations[[#This Row],[ODK_DateOfSubmission]]), "-",TEXT( MONTH(TblLocations[[#This Row],[ODK_DateOfSubmission]]),"00"))</f>
        <v>2020-10</v>
      </c>
    </row>
    <row r="991" spans="1:15" x14ac:dyDescent="0.25">
      <c r="A991" s="1">
        <v>3603087</v>
      </c>
      <c r="B991" s="1">
        <v>4278910</v>
      </c>
      <c r="C991" s="1">
        <v>21783</v>
      </c>
      <c r="D991" s="63">
        <v>44116</v>
      </c>
      <c r="E991" s="54">
        <v>118</v>
      </c>
      <c r="F991" s="56" t="s">
        <v>68</v>
      </c>
      <c r="G991" s="56" t="s">
        <v>86</v>
      </c>
      <c r="H991" s="56" t="s">
        <v>1404</v>
      </c>
      <c r="I991" s="56" t="s">
        <v>1405</v>
      </c>
      <c r="J991" s="54" t="s">
        <v>1127</v>
      </c>
      <c r="K991" s="1">
        <v>31.400419743299999</v>
      </c>
      <c r="L991" s="1">
        <v>46.1806881535</v>
      </c>
      <c r="M991" s="1">
        <v>3</v>
      </c>
      <c r="N991" s="9">
        <f>DATE(YEAR(TblLocations[[#This Row],[ODK_DateOfSubmission]]),MONTH(TblLocations[[#This Row],[ODK_DateOfSubmission]]),DAY(TblLocations[[#This Row],[ODK_DateOfSubmission]]))</f>
        <v>44116</v>
      </c>
      <c r="O991" s="1" t="str">
        <f>_xlfn.CONCAT( YEAR(TblLocations[[#This Row],[ODK_DateOfSubmission]]), "-",TEXT( MONTH(TblLocations[[#This Row],[ODK_DateOfSubmission]]),"00"))</f>
        <v>2020-10</v>
      </c>
    </row>
    <row r="992" spans="1:15" x14ac:dyDescent="0.25">
      <c r="A992" s="1">
        <v>3603087</v>
      </c>
      <c r="B992" s="1">
        <v>4279010</v>
      </c>
      <c r="C992" s="1">
        <v>21783</v>
      </c>
      <c r="D992" s="63">
        <v>44116</v>
      </c>
      <c r="E992" s="54">
        <v>118</v>
      </c>
      <c r="F992" s="56" t="s">
        <v>68</v>
      </c>
      <c r="G992" s="56" t="s">
        <v>86</v>
      </c>
      <c r="H992" s="56" t="s">
        <v>1404</v>
      </c>
      <c r="I992" s="56" t="s">
        <v>1406</v>
      </c>
      <c r="J992" s="54" t="s">
        <v>1407</v>
      </c>
      <c r="K992" s="1">
        <v>31.415689718399999</v>
      </c>
      <c r="L992" s="1">
        <v>46.163976839100002</v>
      </c>
      <c r="M992" s="1">
        <v>1</v>
      </c>
      <c r="N992" s="9">
        <f>DATE(YEAR(TblLocations[[#This Row],[ODK_DateOfSubmission]]),MONTH(TblLocations[[#This Row],[ODK_DateOfSubmission]]),DAY(TblLocations[[#This Row],[ODK_DateOfSubmission]]))</f>
        <v>44116</v>
      </c>
      <c r="O992" s="1" t="str">
        <f>_xlfn.CONCAT( YEAR(TblLocations[[#This Row],[ODK_DateOfSubmission]]), "-",TEXT( MONTH(TblLocations[[#This Row],[ODK_DateOfSubmission]]),"00"))</f>
        <v>2020-10</v>
      </c>
    </row>
    <row r="993" spans="1:15" x14ac:dyDescent="0.25">
      <c r="A993" s="1">
        <v>3603087</v>
      </c>
      <c r="B993" s="1">
        <v>4279110</v>
      </c>
      <c r="C993" s="1">
        <v>21783</v>
      </c>
      <c r="D993" s="63">
        <v>44116</v>
      </c>
      <c r="E993" s="54">
        <v>118</v>
      </c>
      <c r="F993" s="56" t="s">
        <v>68</v>
      </c>
      <c r="G993" s="56" t="s">
        <v>73</v>
      </c>
      <c r="H993" s="56" t="s">
        <v>1059</v>
      </c>
      <c r="I993" s="56" t="s">
        <v>1408</v>
      </c>
      <c r="J993" s="54" t="s">
        <v>1409</v>
      </c>
      <c r="K993" s="1">
        <v>31.048519000500001</v>
      </c>
      <c r="L993" s="1">
        <v>46.257282930099997</v>
      </c>
      <c r="M993" s="1">
        <v>2</v>
      </c>
      <c r="N993" s="9">
        <f>DATE(YEAR(TblLocations[[#This Row],[ODK_DateOfSubmission]]),MONTH(TblLocations[[#This Row],[ODK_DateOfSubmission]]),DAY(TblLocations[[#This Row],[ODK_DateOfSubmission]]))</f>
        <v>44116</v>
      </c>
      <c r="O993" s="1" t="str">
        <f>_xlfn.CONCAT( YEAR(TblLocations[[#This Row],[ODK_DateOfSubmission]]), "-",TEXT( MONTH(TblLocations[[#This Row],[ODK_DateOfSubmission]]),"00"))</f>
        <v>2020-10</v>
      </c>
    </row>
    <row r="994" spans="1:15" x14ac:dyDescent="0.25">
      <c r="A994" s="1">
        <v>3603087</v>
      </c>
      <c r="B994" s="1">
        <v>4279110</v>
      </c>
      <c r="C994" s="1">
        <v>21783</v>
      </c>
      <c r="D994" s="63">
        <v>44116</v>
      </c>
      <c r="E994" s="54">
        <v>118</v>
      </c>
      <c r="F994" s="56" t="s">
        <v>68</v>
      </c>
      <c r="G994" s="56" t="s">
        <v>73</v>
      </c>
      <c r="H994" s="56" t="s">
        <v>1059</v>
      </c>
      <c r="I994" s="56" t="s">
        <v>1408</v>
      </c>
      <c r="J994" s="54" t="s">
        <v>1409</v>
      </c>
      <c r="K994" s="1">
        <v>31.048519000500001</v>
      </c>
      <c r="L994" s="1">
        <v>46.257282930099997</v>
      </c>
      <c r="M994" s="1">
        <v>3</v>
      </c>
      <c r="N994" s="9">
        <f>DATE(YEAR(TblLocations[[#This Row],[ODK_DateOfSubmission]]),MONTH(TblLocations[[#This Row],[ODK_DateOfSubmission]]),DAY(TblLocations[[#This Row],[ODK_DateOfSubmission]]))</f>
        <v>44116</v>
      </c>
      <c r="O994" s="1" t="str">
        <f>_xlfn.CONCAT( YEAR(TblLocations[[#This Row],[ODK_DateOfSubmission]]), "-",TEXT( MONTH(TblLocations[[#This Row],[ODK_DateOfSubmission]]),"00"))</f>
        <v>2020-10</v>
      </c>
    </row>
    <row r="995" spans="1:15" x14ac:dyDescent="0.25">
      <c r="A995" s="1">
        <v>3603087</v>
      </c>
      <c r="B995" s="1">
        <v>4279110</v>
      </c>
      <c r="C995" s="1">
        <v>21783</v>
      </c>
      <c r="D995" s="63">
        <v>44116</v>
      </c>
      <c r="E995" s="54">
        <v>118</v>
      </c>
      <c r="F995" s="56" t="s">
        <v>68</v>
      </c>
      <c r="G995" s="56" t="s">
        <v>73</v>
      </c>
      <c r="H995" s="56" t="s">
        <v>1059</v>
      </c>
      <c r="I995" s="56" t="s">
        <v>1408</v>
      </c>
      <c r="J995" s="54" t="s">
        <v>1409</v>
      </c>
      <c r="K995" s="1">
        <v>31.048519000500001</v>
      </c>
      <c r="L995" s="1">
        <v>46.257282930099997</v>
      </c>
      <c r="M995" s="1">
        <v>2</v>
      </c>
      <c r="N995" s="9">
        <f>DATE(YEAR(TblLocations[[#This Row],[ODK_DateOfSubmission]]),MONTH(TblLocations[[#This Row],[ODK_DateOfSubmission]]),DAY(TblLocations[[#This Row],[ODK_DateOfSubmission]]))</f>
        <v>44116</v>
      </c>
      <c r="O995" s="1" t="str">
        <f>_xlfn.CONCAT( YEAR(TblLocations[[#This Row],[ODK_DateOfSubmission]]), "-",TEXT( MONTH(TblLocations[[#This Row],[ODK_DateOfSubmission]]),"00"))</f>
        <v>2020-10</v>
      </c>
    </row>
    <row r="996" spans="1:15" x14ac:dyDescent="0.25">
      <c r="A996" s="1">
        <v>3603087</v>
      </c>
      <c r="B996" s="1">
        <v>4279610</v>
      </c>
      <c r="C996" s="1">
        <v>21783</v>
      </c>
      <c r="D996" s="63">
        <v>44116</v>
      </c>
      <c r="E996" s="54">
        <v>118</v>
      </c>
      <c r="F996" s="56" t="s">
        <v>68</v>
      </c>
      <c r="G996" s="56" t="s">
        <v>86</v>
      </c>
      <c r="H996" s="56" t="s">
        <v>1404</v>
      </c>
      <c r="I996" s="56" t="s">
        <v>1410</v>
      </c>
      <c r="J996" s="54" t="s">
        <v>1411</v>
      </c>
      <c r="K996" s="1">
        <v>31.403907212699998</v>
      </c>
      <c r="L996" s="1">
        <v>46.175491096099996</v>
      </c>
      <c r="M996" s="1">
        <v>1</v>
      </c>
      <c r="N996" s="9">
        <f>DATE(YEAR(TblLocations[[#This Row],[ODK_DateOfSubmission]]),MONTH(TblLocations[[#This Row],[ODK_DateOfSubmission]]),DAY(TblLocations[[#This Row],[ODK_DateOfSubmission]]))</f>
        <v>44116</v>
      </c>
      <c r="O996" s="1" t="str">
        <f>_xlfn.CONCAT( YEAR(TblLocations[[#This Row],[ODK_DateOfSubmission]]), "-",TEXT( MONTH(TblLocations[[#This Row],[ODK_DateOfSubmission]]),"00"))</f>
        <v>2020-10</v>
      </c>
    </row>
    <row r="997" spans="1:15" x14ac:dyDescent="0.25">
      <c r="A997" s="1">
        <v>3603087</v>
      </c>
      <c r="B997" s="1">
        <v>4279610</v>
      </c>
      <c r="C997" s="1">
        <v>21783</v>
      </c>
      <c r="D997" s="63">
        <v>44116</v>
      </c>
      <c r="E997" s="54">
        <v>118</v>
      </c>
      <c r="F997" s="56" t="s">
        <v>68</v>
      </c>
      <c r="G997" s="56" t="s">
        <v>86</v>
      </c>
      <c r="H997" s="56" t="s">
        <v>1404</v>
      </c>
      <c r="I997" s="56" t="s">
        <v>1410</v>
      </c>
      <c r="J997" s="54" t="s">
        <v>1411</v>
      </c>
      <c r="K997" s="1">
        <v>31.403907212699998</v>
      </c>
      <c r="L997" s="1">
        <v>46.175491096099996</v>
      </c>
      <c r="M997" s="1">
        <v>1</v>
      </c>
      <c r="N997" s="9">
        <f>DATE(YEAR(TblLocations[[#This Row],[ODK_DateOfSubmission]]),MONTH(TblLocations[[#This Row],[ODK_DateOfSubmission]]),DAY(TblLocations[[#This Row],[ODK_DateOfSubmission]]))</f>
        <v>44116</v>
      </c>
      <c r="O997" s="1" t="str">
        <f>_xlfn.CONCAT( YEAR(TblLocations[[#This Row],[ODK_DateOfSubmission]]), "-",TEXT( MONTH(TblLocations[[#This Row],[ODK_DateOfSubmission]]),"00"))</f>
        <v>2020-10</v>
      </c>
    </row>
    <row r="998" spans="1:15" x14ac:dyDescent="0.25">
      <c r="A998" s="1">
        <v>3603087</v>
      </c>
      <c r="B998" s="1">
        <v>4292210</v>
      </c>
      <c r="C998" s="1">
        <v>21783</v>
      </c>
      <c r="D998" s="63">
        <v>44117</v>
      </c>
      <c r="E998" s="54">
        <v>118</v>
      </c>
      <c r="F998" s="56" t="s">
        <v>68</v>
      </c>
      <c r="G998" s="56" t="s">
        <v>77</v>
      </c>
      <c r="H998" s="56" t="s">
        <v>1119</v>
      </c>
      <c r="I998" s="56" t="s">
        <v>1342</v>
      </c>
      <c r="J998" s="54" t="s">
        <v>232</v>
      </c>
      <c r="K998" s="1">
        <v>30.914428999999998</v>
      </c>
      <c r="L998" s="1">
        <v>46.47878</v>
      </c>
      <c r="M998" s="1">
        <v>5</v>
      </c>
      <c r="N998" s="9">
        <f>DATE(YEAR(TblLocations[[#This Row],[ODK_DateOfSubmission]]),MONTH(TblLocations[[#This Row],[ODK_DateOfSubmission]]),DAY(TblLocations[[#This Row],[ODK_DateOfSubmission]]))</f>
        <v>44117</v>
      </c>
      <c r="O998" s="1" t="str">
        <f>_xlfn.CONCAT( YEAR(TblLocations[[#This Row],[ODK_DateOfSubmission]]), "-",TEXT( MONTH(TblLocations[[#This Row],[ODK_DateOfSubmission]]),"00"))</f>
        <v>2020-10</v>
      </c>
    </row>
    <row r="999" spans="1:15" x14ac:dyDescent="0.25">
      <c r="A999" s="1">
        <v>3603087</v>
      </c>
      <c r="B999" s="1">
        <v>4292410</v>
      </c>
      <c r="C999" s="1">
        <v>21783</v>
      </c>
      <c r="D999" s="63">
        <v>44117</v>
      </c>
      <c r="E999" s="54">
        <v>118</v>
      </c>
      <c r="F999" s="56" t="s">
        <v>68</v>
      </c>
      <c r="G999" s="56" t="s">
        <v>77</v>
      </c>
      <c r="H999" s="56" t="s">
        <v>1128</v>
      </c>
      <c r="I999" s="56" t="s">
        <v>1343</v>
      </c>
      <c r="J999" s="54" t="s">
        <v>1344</v>
      </c>
      <c r="K999" s="1">
        <v>30.880875</v>
      </c>
      <c r="L999" s="1">
        <v>46.576391999999998</v>
      </c>
      <c r="M999" s="1">
        <v>2</v>
      </c>
      <c r="N999" s="9">
        <f>DATE(YEAR(TblLocations[[#This Row],[ODK_DateOfSubmission]]),MONTH(TblLocations[[#This Row],[ODK_DateOfSubmission]]),DAY(TblLocations[[#This Row],[ODK_DateOfSubmission]]))</f>
        <v>44117</v>
      </c>
      <c r="O999" s="1" t="str">
        <f>_xlfn.CONCAT( YEAR(TblLocations[[#This Row],[ODK_DateOfSubmission]]), "-",TEXT( MONTH(TblLocations[[#This Row],[ODK_DateOfSubmission]]),"00"))</f>
        <v>2020-10</v>
      </c>
    </row>
    <row r="1000" spans="1:15" x14ac:dyDescent="0.25">
      <c r="A1000" s="1">
        <v>3603087</v>
      </c>
      <c r="B1000" s="1">
        <v>4292410</v>
      </c>
      <c r="C1000" s="1">
        <v>21783</v>
      </c>
      <c r="D1000" s="63">
        <v>44117</v>
      </c>
      <c r="E1000" s="54">
        <v>118</v>
      </c>
      <c r="F1000" s="56" t="s">
        <v>68</v>
      </c>
      <c r="G1000" s="56" t="s">
        <v>77</v>
      </c>
      <c r="H1000" s="56" t="s">
        <v>1128</v>
      </c>
      <c r="I1000" s="56" t="s">
        <v>1343</v>
      </c>
      <c r="J1000" s="54" t="s">
        <v>1344</v>
      </c>
      <c r="K1000" s="1">
        <v>30.880875</v>
      </c>
      <c r="L1000" s="1">
        <v>46.576391999999998</v>
      </c>
      <c r="M1000" s="1">
        <v>5</v>
      </c>
      <c r="N1000" s="9">
        <f>DATE(YEAR(TblLocations[[#This Row],[ODK_DateOfSubmission]]),MONTH(TblLocations[[#This Row],[ODK_DateOfSubmission]]),DAY(TblLocations[[#This Row],[ODK_DateOfSubmission]]))</f>
        <v>44117</v>
      </c>
      <c r="O1000" s="1" t="str">
        <f>_xlfn.CONCAT( YEAR(TblLocations[[#This Row],[ODK_DateOfSubmission]]), "-",TEXT( MONTH(TblLocations[[#This Row],[ODK_DateOfSubmission]]),"00"))</f>
        <v>2020-10</v>
      </c>
    </row>
    <row r="1001" spans="1:15" x14ac:dyDescent="0.25">
      <c r="A1001" s="1">
        <v>3603087</v>
      </c>
      <c r="B1001" s="1">
        <v>4292510</v>
      </c>
      <c r="C1001" s="1">
        <v>21783</v>
      </c>
      <c r="D1001" s="63">
        <v>44117</v>
      </c>
      <c r="E1001" s="54">
        <v>118</v>
      </c>
      <c r="F1001" s="56" t="s">
        <v>68</v>
      </c>
      <c r="G1001" s="56" t="s">
        <v>77</v>
      </c>
      <c r="H1001" s="56" t="s">
        <v>1128</v>
      </c>
      <c r="I1001" s="56" t="s">
        <v>1342</v>
      </c>
      <c r="J1001" s="54" t="s">
        <v>232</v>
      </c>
      <c r="K1001" s="1">
        <v>30.882387999999999</v>
      </c>
      <c r="L1001" s="1">
        <v>46.568722000000001</v>
      </c>
      <c r="M1001" s="1">
        <v>10</v>
      </c>
      <c r="N1001" s="9">
        <f>DATE(YEAR(TblLocations[[#This Row],[ODK_DateOfSubmission]]),MONTH(TblLocations[[#This Row],[ODK_DateOfSubmission]]),DAY(TblLocations[[#This Row],[ODK_DateOfSubmission]]))</f>
        <v>44117</v>
      </c>
      <c r="O1001" s="1" t="str">
        <f>_xlfn.CONCAT( YEAR(TblLocations[[#This Row],[ODK_DateOfSubmission]]), "-",TEXT( MONTH(TblLocations[[#This Row],[ODK_DateOfSubmission]]),"00"))</f>
        <v>2020-10</v>
      </c>
    </row>
    <row r="1002" spans="1:15" x14ac:dyDescent="0.25">
      <c r="A1002" s="1">
        <v>3603087</v>
      </c>
      <c r="B1002" s="1">
        <v>4292510</v>
      </c>
      <c r="C1002" s="1">
        <v>21783</v>
      </c>
      <c r="D1002" s="63">
        <v>44117</v>
      </c>
      <c r="E1002" s="54">
        <v>118</v>
      </c>
      <c r="F1002" s="56" t="s">
        <v>68</v>
      </c>
      <c r="G1002" s="56" t="s">
        <v>77</v>
      </c>
      <c r="H1002" s="56" t="s">
        <v>1128</v>
      </c>
      <c r="I1002" s="56" t="s">
        <v>1342</v>
      </c>
      <c r="J1002" s="54" t="s">
        <v>232</v>
      </c>
      <c r="K1002" s="1">
        <v>30.882387999999999</v>
      </c>
      <c r="L1002" s="1">
        <v>46.568722000000001</v>
      </c>
      <c r="M1002" s="1">
        <v>5</v>
      </c>
      <c r="N1002" s="9">
        <f>DATE(YEAR(TblLocations[[#This Row],[ODK_DateOfSubmission]]),MONTH(TblLocations[[#This Row],[ODK_DateOfSubmission]]),DAY(TblLocations[[#This Row],[ODK_DateOfSubmission]]))</f>
        <v>44117</v>
      </c>
      <c r="O1002" s="1" t="str">
        <f>_xlfn.CONCAT( YEAR(TblLocations[[#This Row],[ODK_DateOfSubmission]]), "-",TEXT( MONTH(TblLocations[[#This Row],[ODK_DateOfSubmission]]),"00"))</f>
        <v>2020-10</v>
      </c>
    </row>
    <row r="1003" spans="1:15" x14ac:dyDescent="0.25">
      <c r="A1003" s="1">
        <v>3603087</v>
      </c>
      <c r="B1003" s="1">
        <v>4292510</v>
      </c>
      <c r="C1003" s="1">
        <v>21783</v>
      </c>
      <c r="D1003" s="63">
        <v>44117</v>
      </c>
      <c r="E1003" s="54">
        <v>118</v>
      </c>
      <c r="F1003" s="56" t="s">
        <v>68</v>
      </c>
      <c r="G1003" s="56" t="s">
        <v>77</v>
      </c>
      <c r="H1003" s="56" t="s">
        <v>1128</v>
      </c>
      <c r="I1003" s="56" t="s">
        <v>1342</v>
      </c>
      <c r="J1003" s="54" t="s">
        <v>232</v>
      </c>
      <c r="K1003" s="1">
        <v>30.882387999999999</v>
      </c>
      <c r="L1003" s="1">
        <v>46.568722000000001</v>
      </c>
      <c r="M1003" s="1">
        <v>10</v>
      </c>
      <c r="N1003" s="9">
        <f>DATE(YEAR(TblLocations[[#This Row],[ODK_DateOfSubmission]]),MONTH(TblLocations[[#This Row],[ODK_DateOfSubmission]]),DAY(TblLocations[[#This Row],[ODK_DateOfSubmission]]))</f>
        <v>44117</v>
      </c>
      <c r="O1003" s="1" t="str">
        <f>_xlfn.CONCAT( YEAR(TblLocations[[#This Row],[ODK_DateOfSubmission]]), "-",TEXT( MONTH(TblLocations[[#This Row],[ODK_DateOfSubmission]]),"00"))</f>
        <v>2020-10</v>
      </c>
    </row>
    <row r="1004" spans="1:15" x14ac:dyDescent="0.25">
      <c r="A1004" s="1">
        <v>3603087</v>
      </c>
      <c r="B1004" s="1">
        <v>4292710</v>
      </c>
      <c r="C1004" s="1">
        <v>21783</v>
      </c>
      <c r="D1004" s="63">
        <v>44117</v>
      </c>
      <c r="E1004" s="54">
        <v>118</v>
      </c>
      <c r="F1004" s="56" t="s">
        <v>68</v>
      </c>
      <c r="G1004" s="56" t="s">
        <v>77</v>
      </c>
      <c r="H1004" s="56" t="s">
        <v>1115</v>
      </c>
      <c r="I1004" s="56" t="s">
        <v>1126</v>
      </c>
      <c r="J1004" s="54" t="s">
        <v>1127</v>
      </c>
      <c r="K1004" s="1">
        <v>30.901869618300001</v>
      </c>
      <c r="L1004" s="1">
        <v>46.458244977299998</v>
      </c>
      <c r="M1004" s="1">
        <v>2</v>
      </c>
      <c r="N1004" s="9">
        <f>DATE(YEAR(TblLocations[[#This Row],[ODK_DateOfSubmission]]),MONTH(TblLocations[[#This Row],[ODK_DateOfSubmission]]),DAY(TblLocations[[#This Row],[ODK_DateOfSubmission]]))</f>
        <v>44117</v>
      </c>
      <c r="O1004" s="1" t="str">
        <f>_xlfn.CONCAT( YEAR(TblLocations[[#This Row],[ODK_DateOfSubmission]]), "-",TEXT( MONTH(TblLocations[[#This Row],[ODK_DateOfSubmission]]),"00"))</f>
        <v>2020-10</v>
      </c>
    </row>
    <row r="1005" spans="1:15" x14ac:dyDescent="0.25">
      <c r="A1005" s="1">
        <v>3603087</v>
      </c>
      <c r="B1005" s="1">
        <v>4292710</v>
      </c>
      <c r="C1005" s="1">
        <v>21783</v>
      </c>
      <c r="D1005" s="63">
        <v>44117</v>
      </c>
      <c r="E1005" s="54">
        <v>118</v>
      </c>
      <c r="F1005" s="56" t="s">
        <v>68</v>
      </c>
      <c r="G1005" s="56" t="s">
        <v>77</v>
      </c>
      <c r="H1005" s="56" t="s">
        <v>1115</v>
      </c>
      <c r="I1005" s="56" t="s">
        <v>1126</v>
      </c>
      <c r="J1005" s="54" t="s">
        <v>1127</v>
      </c>
      <c r="K1005" s="1">
        <v>30.901869618300001</v>
      </c>
      <c r="L1005" s="1">
        <v>46.458244977299998</v>
      </c>
      <c r="M1005" s="1">
        <v>4</v>
      </c>
      <c r="N1005" s="9">
        <f>DATE(YEAR(TblLocations[[#This Row],[ODK_DateOfSubmission]]),MONTH(TblLocations[[#This Row],[ODK_DateOfSubmission]]),DAY(TblLocations[[#This Row],[ODK_DateOfSubmission]]))</f>
        <v>44117</v>
      </c>
      <c r="O1005" s="1" t="str">
        <f>_xlfn.CONCAT( YEAR(TblLocations[[#This Row],[ODK_DateOfSubmission]]), "-",TEXT( MONTH(TblLocations[[#This Row],[ODK_DateOfSubmission]]),"00"))</f>
        <v>2020-10</v>
      </c>
    </row>
    <row r="1006" spans="1:15" x14ac:dyDescent="0.25">
      <c r="A1006" s="1">
        <v>3603087</v>
      </c>
      <c r="B1006" s="1">
        <v>4292710</v>
      </c>
      <c r="C1006" s="1">
        <v>21783</v>
      </c>
      <c r="D1006" s="63">
        <v>44117</v>
      </c>
      <c r="E1006" s="54">
        <v>118</v>
      </c>
      <c r="F1006" s="56" t="s">
        <v>68</v>
      </c>
      <c r="G1006" s="56" t="s">
        <v>77</v>
      </c>
      <c r="H1006" s="56" t="s">
        <v>1115</v>
      </c>
      <c r="I1006" s="56" t="s">
        <v>1126</v>
      </c>
      <c r="J1006" s="54" t="s">
        <v>1127</v>
      </c>
      <c r="K1006" s="1">
        <v>30.901869618300001</v>
      </c>
      <c r="L1006" s="1">
        <v>46.458244977299998</v>
      </c>
      <c r="M1006" s="1">
        <v>4</v>
      </c>
      <c r="N1006" s="9">
        <f>DATE(YEAR(TblLocations[[#This Row],[ODK_DateOfSubmission]]),MONTH(TblLocations[[#This Row],[ODK_DateOfSubmission]]),DAY(TblLocations[[#This Row],[ODK_DateOfSubmission]]))</f>
        <v>44117</v>
      </c>
      <c r="O1006" s="1" t="str">
        <f>_xlfn.CONCAT( YEAR(TblLocations[[#This Row],[ODK_DateOfSubmission]]), "-",TEXT( MONTH(TblLocations[[#This Row],[ODK_DateOfSubmission]]),"00"))</f>
        <v>2020-10</v>
      </c>
    </row>
    <row r="1007" spans="1:15" x14ac:dyDescent="0.25">
      <c r="A1007" s="1">
        <v>3603087</v>
      </c>
      <c r="B1007" s="1">
        <v>4294710</v>
      </c>
      <c r="C1007" s="1">
        <v>21783</v>
      </c>
      <c r="D1007" s="63">
        <v>44117</v>
      </c>
      <c r="E1007" s="54">
        <v>118</v>
      </c>
      <c r="F1007" s="56" t="s">
        <v>131</v>
      </c>
      <c r="G1007" s="56" t="s">
        <v>131</v>
      </c>
      <c r="H1007" s="56" t="s">
        <v>1412</v>
      </c>
      <c r="I1007" s="56" t="s">
        <v>1413</v>
      </c>
      <c r="J1007" s="54" t="s">
        <v>1414</v>
      </c>
      <c r="K1007" s="1">
        <v>31.989874968799999</v>
      </c>
      <c r="L1007" s="1">
        <v>44.332541629600001</v>
      </c>
      <c r="M1007" s="1">
        <v>1</v>
      </c>
      <c r="N1007" s="9">
        <f>DATE(YEAR(TblLocations[[#This Row],[ODK_DateOfSubmission]]),MONTH(TblLocations[[#This Row],[ODK_DateOfSubmission]]),DAY(TblLocations[[#This Row],[ODK_DateOfSubmission]]))</f>
        <v>44117</v>
      </c>
      <c r="O1007" s="1" t="str">
        <f>_xlfn.CONCAT( YEAR(TblLocations[[#This Row],[ODK_DateOfSubmission]]), "-",TEXT( MONTH(TblLocations[[#This Row],[ODK_DateOfSubmission]]),"00"))</f>
        <v>2020-10</v>
      </c>
    </row>
    <row r="1008" spans="1:15" x14ac:dyDescent="0.25">
      <c r="A1008" s="1">
        <v>3603087</v>
      </c>
      <c r="B1008" s="1">
        <v>4296410</v>
      </c>
      <c r="C1008" s="1">
        <v>21783</v>
      </c>
      <c r="D1008" s="63">
        <v>44117</v>
      </c>
      <c r="E1008" s="54">
        <v>118</v>
      </c>
      <c r="F1008" s="56" t="s">
        <v>106</v>
      </c>
      <c r="G1008" s="56" t="s">
        <v>181</v>
      </c>
      <c r="H1008" s="56" t="s">
        <v>1330</v>
      </c>
      <c r="I1008" s="56" t="s">
        <v>1332</v>
      </c>
      <c r="J1008" s="54" t="s">
        <v>1333</v>
      </c>
      <c r="K1008" s="1">
        <v>31.461165896600001</v>
      </c>
      <c r="L1008" s="1">
        <v>45.2855598911</v>
      </c>
      <c r="M1008" s="1">
        <v>2</v>
      </c>
      <c r="N1008" s="9">
        <f>DATE(YEAR(TblLocations[[#This Row],[ODK_DateOfSubmission]]),MONTH(TblLocations[[#This Row],[ODK_DateOfSubmission]]),DAY(TblLocations[[#This Row],[ODK_DateOfSubmission]]))</f>
        <v>44117</v>
      </c>
      <c r="O1008" s="1" t="str">
        <f>_xlfn.CONCAT( YEAR(TblLocations[[#This Row],[ODK_DateOfSubmission]]), "-",TEXT( MONTH(TblLocations[[#This Row],[ODK_DateOfSubmission]]),"00"))</f>
        <v>2020-10</v>
      </c>
    </row>
    <row r="1009" spans="1:15" x14ac:dyDescent="0.25">
      <c r="A1009" s="1">
        <v>3603087</v>
      </c>
      <c r="B1009" s="1">
        <v>4296610</v>
      </c>
      <c r="C1009" s="1">
        <v>21783</v>
      </c>
      <c r="D1009" s="63">
        <v>44117</v>
      </c>
      <c r="E1009" s="54">
        <v>118</v>
      </c>
      <c r="F1009" s="56" t="s">
        <v>106</v>
      </c>
      <c r="G1009" s="56" t="s">
        <v>181</v>
      </c>
      <c r="H1009" s="56" t="s">
        <v>1330</v>
      </c>
      <c r="I1009" s="56" t="s">
        <v>1415</v>
      </c>
      <c r="J1009" s="54" t="s">
        <v>232</v>
      </c>
      <c r="K1009" s="1">
        <v>31.461714114999999</v>
      </c>
      <c r="L1009" s="1">
        <v>45.293687554100003</v>
      </c>
      <c r="M1009" s="1">
        <v>2</v>
      </c>
      <c r="N1009" s="9">
        <f>DATE(YEAR(TblLocations[[#This Row],[ODK_DateOfSubmission]]),MONTH(TblLocations[[#This Row],[ODK_DateOfSubmission]]),DAY(TblLocations[[#This Row],[ODK_DateOfSubmission]]))</f>
        <v>44117</v>
      </c>
      <c r="O1009" s="1" t="str">
        <f>_xlfn.CONCAT( YEAR(TblLocations[[#This Row],[ODK_DateOfSubmission]]), "-",TEXT( MONTH(TblLocations[[#This Row],[ODK_DateOfSubmission]]),"00"))</f>
        <v>2020-10</v>
      </c>
    </row>
    <row r="1010" spans="1:15" x14ac:dyDescent="0.25">
      <c r="A1010" s="1">
        <v>3603087</v>
      </c>
      <c r="B1010" s="1">
        <v>4296610</v>
      </c>
      <c r="C1010" s="1">
        <v>21783</v>
      </c>
      <c r="D1010" s="63">
        <v>44117</v>
      </c>
      <c r="E1010" s="54">
        <v>118</v>
      </c>
      <c r="F1010" s="56" t="s">
        <v>106</v>
      </c>
      <c r="G1010" s="56" t="s">
        <v>181</v>
      </c>
      <c r="H1010" s="56" t="s">
        <v>1330</v>
      </c>
      <c r="I1010" s="56" t="s">
        <v>1415</v>
      </c>
      <c r="J1010" s="54" t="s">
        <v>232</v>
      </c>
      <c r="K1010" s="1">
        <v>31.461714114999999</v>
      </c>
      <c r="L1010" s="1">
        <v>45.293687554100003</v>
      </c>
      <c r="M1010" s="1">
        <v>3</v>
      </c>
      <c r="N1010" s="9">
        <f>DATE(YEAR(TblLocations[[#This Row],[ODK_DateOfSubmission]]),MONTH(TblLocations[[#This Row],[ODK_DateOfSubmission]]),DAY(TblLocations[[#This Row],[ODK_DateOfSubmission]]))</f>
        <v>44117</v>
      </c>
      <c r="O1010" s="1" t="str">
        <f>_xlfn.CONCAT( YEAR(TblLocations[[#This Row],[ODK_DateOfSubmission]]), "-",TEXT( MONTH(TblLocations[[#This Row],[ODK_DateOfSubmission]]),"00"))</f>
        <v>2020-10</v>
      </c>
    </row>
    <row r="1011" spans="1:15" x14ac:dyDescent="0.25">
      <c r="A1011" s="1">
        <v>3603087</v>
      </c>
      <c r="B1011" s="1">
        <v>4317210</v>
      </c>
      <c r="C1011" s="1">
        <v>21783</v>
      </c>
      <c r="D1011" s="63">
        <v>44118</v>
      </c>
      <c r="E1011" s="54">
        <v>118</v>
      </c>
      <c r="F1011" s="56" t="s">
        <v>80</v>
      </c>
      <c r="G1011" s="56" t="s">
        <v>145</v>
      </c>
      <c r="H1011" s="56" t="s">
        <v>630</v>
      </c>
      <c r="I1011" s="56" t="s">
        <v>1168</v>
      </c>
      <c r="J1011" s="54" t="s">
        <v>1169</v>
      </c>
      <c r="K1011" s="1">
        <v>35.9077476</v>
      </c>
      <c r="L1011" s="1">
        <v>44.979655299999997</v>
      </c>
      <c r="M1011" s="1">
        <v>2</v>
      </c>
      <c r="N1011" s="9">
        <f>DATE(YEAR(TblLocations[[#This Row],[ODK_DateOfSubmission]]),MONTH(TblLocations[[#This Row],[ODK_DateOfSubmission]]),DAY(TblLocations[[#This Row],[ODK_DateOfSubmission]]))</f>
        <v>44118</v>
      </c>
      <c r="O1011" s="1" t="str">
        <f>_xlfn.CONCAT( YEAR(TblLocations[[#This Row],[ODK_DateOfSubmission]]), "-",TEXT( MONTH(TblLocations[[#This Row],[ODK_DateOfSubmission]]),"00"))</f>
        <v>2020-10</v>
      </c>
    </row>
    <row r="1012" spans="1:15" x14ac:dyDescent="0.25">
      <c r="A1012" s="1">
        <v>3603087</v>
      </c>
      <c r="B1012" s="1">
        <v>4324910</v>
      </c>
      <c r="C1012" s="1">
        <v>21783</v>
      </c>
      <c r="D1012" s="63">
        <v>44118</v>
      </c>
      <c r="E1012" s="54">
        <v>118</v>
      </c>
      <c r="F1012" s="56" t="s">
        <v>89</v>
      </c>
      <c r="G1012" s="56" t="s">
        <v>89</v>
      </c>
      <c r="H1012" s="56" t="s">
        <v>556</v>
      </c>
      <c r="I1012" s="56" t="s">
        <v>580</v>
      </c>
      <c r="J1012" s="54" t="s">
        <v>581</v>
      </c>
      <c r="K1012" s="1">
        <v>36.858554199899999</v>
      </c>
      <c r="L1012" s="1">
        <v>43.012529631600003</v>
      </c>
      <c r="M1012" s="1">
        <v>3</v>
      </c>
      <c r="N1012" s="9">
        <f>DATE(YEAR(TblLocations[[#This Row],[ODK_DateOfSubmission]]),MONTH(TblLocations[[#This Row],[ODK_DateOfSubmission]]),DAY(TblLocations[[#This Row],[ODK_DateOfSubmission]]))</f>
        <v>44118</v>
      </c>
      <c r="O1012" s="1" t="str">
        <f>_xlfn.CONCAT( YEAR(TblLocations[[#This Row],[ODK_DateOfSubmission]]), "-",TEXT( MONTH(TblLocations[[#This Row],[ODK_DateOfSubmission]]),"00"))</f>
        <v>2020-10</v>
      </c>
    </row>
    <row r="1013" spans="1:15" x14ac:dyDescent="0.25">
      <c r="A1013" s="1">
        <v>3603087</v>
      </c>
      <c r="B1013" s="1">
        <v>4335910</v>
      </c>
      <c r="C1013" s="1">
        <v>21783</v>
      </c>
      <c r="D1013" s="63">
        <v>44119</v>
      </c>
      <c r="E1013" s="54">
        <v>118</v>
      </c>
      <c r="F1013" s="56" t="s">
        <v>99</v>
      </c>
      <c r="G1013" s="56" t="s">
        <v>99</v>
      </c>
      <c r="H1013" s="56" t="s">
        <v>886</v>
      </c>
      <c r="I1013" s="56" t="s">
        <v>1416</v>
      </c>
      <c r="J1013" s="54" t="s">
        <v>1417</v>
      </c>
      <c r="K1013" s="1">
        <v>32.5876564</v>
      </c>
      <c r="L1013" s="1">
        <v>44.000717458399997</v>
      </c>
      <c r="M1013" s="1">
        <v>1</v>
      </c>
      <c r="N1013" s="9">
        <f>DATE(YEAR(TblLocations[[#This Row],[ODK_DateOfSubmission]]),MONTH(TblLocations[[#This Row],[ODK_DateOfSubmission]]),DAY(TblLocations[[#This Row],[ODK_DateOfSubmission]]))</f>
        <v>44119</v>
      </c>
      <c r="O1013" s="1" t="str">
        <f>_xlfn.CONCAT( YEAR(TblLocations[[#This Row],[ODK_DateOfSubmission]]), "-",TEXT( MONTH(TblLocations[[#This Row],[ODK_DateOfSubmission]]),"00"))</f>
        <v>2020-10</v>
      </c>
    </row>
    <row r="1014" spans="1:15" x14ac:dyDescent="0.25">
      <c r="A1014" s="1">
        <v>3603087</v>
      </c>
      <c r="B1014" s="1">
        <v>4335910</v>
      </c>
      <c r="C1014" s="1">
        <v>21783</v>
      </c>
      <c r="D1014" s="63">
        <v>44119</v>
      </c>
      <c r="E1014" s="54">
        <v>118</v>
      </c>
      <c r="F1014" s="56" t="s">
        <v>99</v>
      </c>
      <c r="G1014" s="56" t="s">
        <v>99</v>
      </c>
      <c r="H1014" s="56" t="s">
        <v>886</v>
      </c>
      <c r="I1014" s="56" t="s">
        <v>1416</v>
      </c>
      <c r="J1014" s="54" t="s">
        <v>1417</v>
      </c>
      <c r="K1014" s="1">
        <v>32.5876564</v>
      </c>
      <c r="L1014" s="1">
        <v>44.000717458399997</v>
      </c>
      <c r="M1014" s="1">
        <v>2</v>
      </c>
      <c r="N1014" s="9">
        <f>DATE(YEAR(TblLocations[[#This Row],[ODK_DateOfSubmission]]),MONTH(TblLocations[[#This Row],[ODK_DateOfSubmission]]),DAY(TblLocations[[#This Row],[ODK_DateOfSubmission]]))</f>
        <v>44119</v>
      </c>
      <c r="O1014" s="1" t="str">
        <f>_xlfn.CONCAT( YEAR(TblLocations[[#This Row],[ODK_DateOfSubmission]]), "-",TEXT( MONTH(TblLocations[[#This Row],[ODK_DateOfSubmission]]),"00"))</f>
        <v>2020-10</v>
      </c>
    </row>
    <row r="1015" spans="1:15" x14ac:dyDescent="0.25">
      <c r="A1015" s="1">
        <v>3603087</v>
      </c>
      <c r="B1015" s="1">
        <v>4336010</v>
      </c>
      <c r="C1015" s="1">
        <v>21783</v>
      </c>
      <c r="D1015" s="63">
        <v>44119</v>
      </c>
      <c r="E1015" s="54">
        <v>118</v>
      </c>
      <c r="F1015" s="56" t="s">
        <v>99</v>
      </c>
      <c r="G1015" s="56" t="s">
        <v>99</v>
      </c>
      <c r="H1015" s="56" t="s">
        <v>886</v>
      </c>
      <c r="I1015" s="56" t="s">
        <v>1418</v>
      </c>
      <c r="J1015" s="54" t="s">
        <v>1419</v>
      </c>
      <c r="K1015" s="1">
        <v>32.585974399999998</v>
      </c>
      <c r="L1015" s="1">
        <v>43.989406907599999</v>
      </c>
      <c r="M1015" s="1">
        <v>1</v>
      </c>
      <c r="N1015" s="9">
        <f>DATE(YEAR(TblLocations[[#This Row],[ODK_DateOfSubmission]]),MONTH(TblLocations[[#This Row],[ODK_DateOfSubmission]]),DAY(TblLocations[[#This Row],[ODK_DateOfSubmission]]))</f>
        <v>44119</v>
      </c>
      <c r="O1015" s="1" t="str">
        <f>_xlfn.CONCAT( YEAR(TblLocations[[#This Row],[ODK_DateOfSubmission]]), "-",TEXT( MONTH(TblLocations[[#This Row],[ODK_DateOfSubmission]]),"00"))</f>
        <v>2020-10</v>
      </c>
    </row>
    <row r="1016" spans="1:15" x14ac:dyDescent="0.25">
      <c r="A1016" s="1">
        <v>3603087</v>
      </c>
      <c r="B1016" s="1">
        <v>4337010</v>
      </c>
      <c r="C1016" s="1">
        <v>21783</v>
      </c>
      <c r="D1016" s="63">
        <v>44119</v>
      </c>
      <c r="E1016" s="54">
        <v>118</v>
      </c>
      <c r="F1016" s="56" t="s">
        <v>99</v>
      </c>
      <c r="G1016" s="56" t="s">
        <v>99</v>
      </c>
      <c r="H1016" s="56" t="s">
        <v>886</v>
      </c>
      <c r="I1016" s="56" t="s">
        <v>1420</v>
      </c>
      <c r="J1016" s="54" t="s">
        <v>1421</v>
      </c>
      <c r="K1016" s="1">
        <v>32.5719858</v>
      </c>
      <c r="L1016" s="1">
        <v>44.021081199999998</v>
      </c>
      <c r="M1016" s="1">
        <v>1</v>
      </c>
      <c r="N1016" s="9">
        <f>DATE(YEAR(TblLocations[[#This Row],[ODK_DateOfSubmission]]),MONTH(TblLocations[[#This Row],[ODK_DateOfSubmission]]),DAY(TblLocations[[#This Row],[ODK_DateOfSubmission]]))</f>
        <v>44119</v>
      </c>
      <c r="O1016" s="1" t="str">
        <f>_xlfn.CONCAT( YEAR(TblLocations[[#This Row],[ODK_DateOfSubmission]]), "-",TEXT( MONTH(TblLocations[[#This Row],[ODK_DateOfSubmission]]),"00"))</f>
        <v>2020-10</v>
      </c>
    </row>
    <row r="1017" spans="1:15" x14ac:dyDescent="0.25">
      <c r="A1017" s="1">
        <v>3603087</v>
      </c>
      <c r="B1017" s="1">
        <v>4370210</v>
      </c>
      <c r="C1017" s="1">
        <v>21783</v>
      </c>
      <c r="D1017" s="63">
        <v>44121</v>
      </c>
      <c r="E1017" s="54">
        <v>118</v>
      </c>
      <c r="F1017" s="56" t="s">
        <v>80</v>
      </c>
      <c r="G1017" s="56" t="s">
        <v>143</v>
      </c>
      <c r="H1017" s="56" t="s">
        <v>670</v>
      </c>
      <c r="I1017" s="56" t="s">
        <v>714</v>
      </c>
      <c r="J1017" s="54" t="s">
        <v>715</v>
      </c>
      <c r="K1017" s="1">
        <v>35.592985499999998</v>
      </c>
      <c r="L1017" s="1">
        <v>45.399720500000001</v>
      </c>
      <c r="M1017" s="1">
        <v>5</v>
      </c>
      <c r="N1017" s="9">
        <f>DATE(YEAR(TblLocations[[#This Row],[ODK_DateOfSubmission]]),MONTH(TblLocations[[#This Row],[ODK_DateOfSubmission]]),DAY(TblLocations[[#This Row],[ODK_DateOfSubmission]]))</f>
        <v>44121</v>
      </c>
      <c r="O1017" s="1" t="str">
        <f>_xlfn.CONCAT( YEAR(TblLocations[[#This Row],[ODK_DateOfSubmission]]), "-",TEXT( MONTH(TblLocations[[#This Row],[ODK_DateOfSubmission]]),"00"))</f>
        <v>2020-10</v>
      </c>
    </row>
    <row r="1018" spans="1:15" x14ac:dyDescent="0.25">
      <c r="A1018" s="1">
        <v>3603087</v>
      </c>
      <c r="B1018" s="1">
        <v>4370310</v>
      </c>
      <c r="C1018" s="1">
        <v>21783</v>
      </c>
      <c r="D1018" s="63">
        <v>44121</v>
      </c>
      <c r="E1018" s="54">
        <v>118</v>
      </c>
      <c r="F1018" s="56" t="s">
        <v>80</v>
      </c>
      <c r="G1018" s="56" t="s">
        <v>143</v>
      </c>
      <c r="H1018" s="56" t="s">
        <v>670</v>
      </c>
      <c r="I1018" s="56" t="s">
        <v>1200</v>
      </c>
      <c r="J1018" s="54" t="s">
        <v>1201</v>
      </c>
      <c r="K1018" s="1">
        <v>35.6151658</v>
      </c>
      <c r="L1018" s="1">
        <v>45.414519599999998</v>
      </c>
      <c r="M1018" s="1">
        <v>3</v>
      </c>
      <c r="N1018" s="9">
        <f>DATE(YEAR(TblLocations[[#This Row],[ODK_DateOfSubmission]]),MONTH(TblLocations[[#This Row],[ODK_DateOfSubmission]]),DAY(TblLocations[[#This Row],[ODK_DateOfSubmission]]))</f>
        <v>44121</v>
      </c>
      <c r="O1018" s="1" t="str">
        <f>_xlfn.CONCAT( YEAR(TblLocations[[#This Row],[ODK_DateOfSubmission]]), "-",TEXT( MONTH(TblLocations[[#This Row],[ODK_DateOfSubmission]]),"00"))</f>
        <v>2020-10</v>
      </c>
    </row>
    <row r="1019" spans="1:15" x14ac:dyDescent="0.25">
      <c r="A1019" s="1">
        <v>3603087</v>
      </c>
      <c r="B1019" s="1">
        <v>4371710</v>
      </c>
      <c r="C1019" s="1">
        <v>21783</v>
      </c>
      <c r="D1019" s="63">
        <v>44121</v>
      </c>
      <c r="E1019" s="54">
        <v>118</v>
      </c>
      <c r="F1019" s="56" t="s">
        <v>80</v>
      </c>
      <c r="G1019" s="56" t="s">
        <v>143</v>
      </c>
      <c r="H1019" s="56" t="s">
        <v>670</v>
      </c>
      <c r="I1019" s="56" t="s">
        <v>738</v>
      </c>
      <c r="J1019" s="54" t="s">
        <v>739</v>
      </c>
      <c r="K1019" s="1">
        <v>35.597186100000002</v>
      </c>
      <c r="L1019" s="1">
        <v>45.407039500000003</v>
      </c>
      <c r="M1019" s="1">
        <v>3</v>
      </c>
      <c r="N1019" s="9">
        <f>DATE(YEAR(TblLocations[[#This Row],[ODK_DateOfSubmission]]),MONTH(TblLocations[[#This Row],[ODK_DateOfSubmission]]),DAY(TblLocations[[#This Row],[ODK_DateOfSubmission]]))</f>
        <v>44121</v>
      </c>
      <c r="O1019" s="1" t="str">
        <f>_xlfn.CONCAT( YEAR(TblLocations[[#This Row],[ODK_DateOfSubmission]]), "-",TEXT( MONTH(TblLocations[[#This Row],[ODK_DateOfSubmission]]),"00"))</f>
        <v>2020-10</v>
      </c>
    </row>
    <row r="1020" spans="1:15" x14ac:dyDescent="0.25">
      <c r="A1020" s="1">
        <v>3603087</v>
      </c>
      <c r="B1020" s="1">
        <v>4391010</v>
      </c>
      <c r="C1020" s="1">
        <v>21783</v>
      </c>
      <c r="D1020" s="63">
        <v>44123</v>
      </c>
      <c r="E1020" s="54">
        <v>118</v>
      </c>
      <c r="F1020" s="56" t="s">
        <v>68</v>
      </c>
      <c r="G1020" s="56" t="s">
        <v>73</v>
      </c>
      <c r="H1020" s="56" t="s">
        <v>1059</v>
      </c>
      <c r="I1020" s="56" t="s">
        <v>1100</v>
      </c>
      <c r="J1020" s="54" t="s">
        <v>1101</v>
      </c>
      <c r="K1020" s="1">
        <v>31.0802066016</v>
      </c>
      <c r="L1020" s="1">
        <v>46.235693895300003</v>
      </c>
      <c r="M1020" s="1">
        <v>5</v>
      </c>
      <c r="N1020" s="9">
        <f>DATE(YEAR(TblLocations[[#This Row],[ODK_DateOfSubmission]]),MONTH(TblLocations[[#This Row],[ODK_DateOfSubmission]]),DAY(TblLocations[[#This Row],[ODK_DateOfSubmission]]))</f>
        <v>44123</v>
      </c>
      <c r="O1020" s="1" t="str">
        <f>_xlfn.CONCAT( YEAR(TblLocations[[#This Row],[ODK_DateOfSubmission]]), "-",TEXT( MONTH(TblLocations[[#This Row],[ODK_DateOfSubmission]]),"00"))</f>
        <v>2020-10</v>
      </c>
    </row>
    <row r="1021" spans="1:15" x14ac:dyDescent="0.25">
      <c r="A1021" s="1">
        <v>3603087</v>
      </c>
      <c r="B1021" s="1">
        <v>4391010</v>
      </c>
      <c r="C1021" s="1">
        <v>21783</v>
      </c>
      <c r="D1021" s="63">
        <v>44123</v>
      </c>
      <c r="E1021" s="54">
        <v>118</v>
      </c>
      <c r="F1021" s="56" t="s">
        <v>68</v>
      </c>
      <c r="G1021" s="56" t="s">
        <v>73</v>
      </c>
      <c r="H1021" s="56" t="s">
        <v>1059</v>
      </c>
      <c r="I1021" s="56" t="s">
        <v>1100</v>
      </c>
      <c r="J1021" s="54" t="s">
        <v>1101</v>
      </c>
      <c r="K1021" s="1">
        <v>31.0802066016</v>
      </c>
      <c r="L1021" s="1">
        <v>46.235693895300003</v>
      </c>
      <c r="M1021" s="1">
        <v>15</v>
      </c>
      <c r="N1021" s="9">
        <f>DATE(YEAR(TblLocations[[#This Row],[ODK_DateOfSubmission]]),MONTH(TblLocations[[#This Row],[ODK_DateOfSubmission]]),DAY(TblLocations[[#This Row],[ODK_DateOfSubmission]]))</f>
        <v>44123</v>
      </c>
      <c r="O1021" s="1" t="str">
        <f>_xlfn.CONCAT( YEAR(TblLocations[[#This Row],[ODK_DateOfSubmission]]), "-",TEXT( MONTH(TblLocations[[#This Row],[ODK_DateOfSubmission]]),"00"))</f>
        <v>2020-10</v>
      </c>
    </row>
    <row r="1022" spans="1:15" x14ac:dyDescent="0.25">
      <c r="A1022" s="1">
        <v>3603087</v>
      </c>
      <c r="B1022" s="1">
        <v>4391010</v>
      </c>
      <c r="C1022" s="1">
        <v>21783</v>
      </c>
      <c r="D1022" s="63">
        <v>44123</v>
      </c>
      <c r="E1022" s="54">
        <v>118</v>
      </c>
      <c r="F1022" s="56" t="s">
        <v>68</v>
      </c>
      <c r="G1022" s="56" t="s">
        <v>73</v>
      </c>
      <c r="H1022" s="56" t="s">
        <v>1059</v>
      </c>
      <c r="I1022" s="56" t="s">
        <v>1100</v>
      </c>
      <c r="J1022" s="54" t="s">
        <v>1101</v>
      </c>
      <c r="K1022" s="1">
        <v>31.0802066016</v>
      </c>
      <c r="L1022" s="1">
        <v>46.235693895300003</v>
      </c>
      <c r="M1022" s="1">
        <v>10</v>
      </c>
      <c r="N1022" s="9">
        <f>DATE(YEAR(TblLocations[[#This Row],[ODK_DateOfSubmission]]),MONTH(TblLocations[[#This Row],[ODK_DateOfSubmission]]),DAY(TblLocations[[#This Row],[ODK_DateOfSubmission]]))</f>
        <v>44123</v>
      </c>
      <c r="O1022" s="1" t="str">
        <f>_xlfn.CONCAT( YEAR(TblLocations[[#This Row],[ODK_DateOfSubmission]]), "-",TEXT( MONTH(TblLocations[[#This Row],[ODK_DateOfSubmission]]),"00"))</f>
        <v>2020-10</v>
      </c>
    </row>
    <row r="1023" spans="1:15" x14ac:dyDescent="0.25">
      <c r="A1023" s="1">
        <v>3603087</v>
      </c>
      <c r="B1023" s="1">
        <v>4391110</v>
      </c>
      <c r="C1023" s="1">
        <v>21783</v>
      </c>
      <c r="D1023" s="63">
        <v>44123</v>
      </c>
      <c r="E1023" s="54">
        <v>118</v>
      </c>
      <c r="F1023" s="56" t="s">
        <v>68</v>
      </c>
      <c r="G1023" s="56" t="s">
        <v>73</v>
      </c>
      <c r="H1023" s="56" t="s">
        <v>1059</v>
      </c>
      <c r="I1023" s="56" t="s">
        <v>1108</v>
      </c>
      <c r="J1023" s="54" t="s">
        <v>1109</v>
      </c>
      <c r="K1023" s="1">
        <v>31.087265559999999</v>
      </c>
      <c r="L1023" s="1">
        <v>46.241235476500002</v>
      </c>
      <c r="M1023" s="1">
        <v>3</v>
      </c>
      <c r="N1023" s="9">
        <f>DATE(YEAR(TblLocations[[#This Row],[ODK_DateOfSubmission]]),MONTH(TblLocations[[#This Row],[ODK_DateOfSubmission]]),DAY(TblLocations[[#This Row],[ODK_DateOfSubmission]]))</f>
        <v>44123</v>
      </c>
      <c r="O1023" s="1" t="str">
        <f>_xlfn.CONCAT( YEAR(TblLocations[[#This Row],[ODK_DateOfSubmission]]), "-",TEXT( MONTH(TblLocations[[#This Row],[ODK_DateOfSubmission]]),"00"))</f>
        <v>2020-10</v>
      </c>
    </row>
    <row r="1024" spans="1:15" x14ac:dyDescent="0.25">
      <c r="A1024" s="1">
        <v>3603087</v>
      </c>
      <c r="B1024" s="1">
        <v>4391110</v>
      </c>
      <c r="C1024" s="1">
        <v>21783</v>
      </c>
      <c r="D1024" s="63">
        <v>44123</v>
      </c>
      <c r="E1024" s="54">
        <v>118</v>
      </c>
      <c r="F1024" s="56" t="s">
        <v>68</v>
      </c>
      <c r="G1024" s="56" t="s">
        <v>73</v>
      </c>
      <c r="H1024" s="56" t="s">
        <v>1059</v>
      </c>
      <c r="I1024" s="56" t="s">
        <v>1108</v>
      </c>
      <c r="J1024" s="54" t="s">
        <v>1109</v>
      </c>
      <c r="K1024" s="1">
        <v>31.087265559999999</v>
      </c>
      <c r="L1024" s="1">
        <v>46.241235476500002</v>
      </c>
      <c r="M1024" s="1">
        <v>3</v>
      </c>
      <c r="N1024" s="9">
        <f>DATE(YEAR(TblLocations[[#This Row],[ODK_DateOfSubmission]]),MONTH(TblLocations[[#This Row],[ODK_DateOfSubmission]]),DAY(TblLocations[[#This Row],[ODK_DateOfSubmission]]))</f>
        <v>44123</v>
      </c>
      <c r="O1024" s="1" t="str">
        <f>_xlfn.CONCAT( YEAR(TblLocations[[#This Row],[ODK_DateOfSubmission]]), "-",TEXT( MONTH(TblLocations[[#This Row],[ODK_DateOfSubmission]]),"00"))</f>
        <v>2020-10</v>
      </c>
    </row>
    <row r="1025" spans="1:15" x14ac:dyDescent="0.25">
      <c r="A1025" s="1">
        <v>3603087</v>
      </c>
      <c r="B1025" s="1">
        <v>4391110</v>
      </c>
      <c r="C1025" s="1">
        <v>21783</v>
      </c>
      <c r="D1025" s="63">
        <v>44123</v>
      </c>
      <c r="E1025" s="54">
        <v>118</v>
      </c>
      <c r="F1025" s="56" t="s">
        <v>68</v>
      </c>
      <c r="G1025" s="56" t="s">
        <v>73</v>
      </c>
      <c r="H1025" s="56" t="s">
        <v>1059</v>
      </c>
      <c r="I1025" s="56" t="s">
        <v>1108</v>
      </c>
      <c r="J1025" s="54" t="s">
        <v>1109</v>
      </c>
      <c r="K1025" s="1">
        <v>31.087265559999999</v>
      </c>
      <c r="L1025" s="1">
        <v>46.241235476500002</v>
      </c>
      <c r="M1025" s="1">
        <v>6</v>
      </c>
      <c r="N1025" s="9">
        <f>DATE(YEAR(TblLocations[[#This Row],[ODK_DateOfSubmission]]),MONTH(TblLocations[[#This Row],[ODK_DateOfSubmission]]),DAY(TblLocations[[#This Row],[ODK_DateOfSubmission]]))</f>
        <v>44123</v>
      </c>
      <c r="O1025" s="1" t="str">
        <f>_xlfn.CONCAT( YEAR(TblLocations[[#This Row],[ODK_DateOfSubmission]]), "-",TEXT( MONTH(TblLocations[[#This Row],[ODK_DateOfSubmission]]),"00"))</f>
        <v>2020-10</v>
      </c>
    </row>
    <row r="1026" spans="1:15" x14ac:dyDescent="0.25">
      <c r="A1026" s="1">
        <v>3603087</v>
      </c>
      <c r="B1026" s="1">
        <v>4391110</v>
      </c>
      <c r="C1026" s="1">
        <v>21783</v>
      </c>
      <c r="D1026" s="63">
        <v>44123</v>
      </c>
      <c r="E1026" s="54">
        <v>118</v>
      </c>
      <c r="F1026" s="56" t="s">
        <v>68</v>
      </c>
      <c r="G1026" s="56" t="s">
        <v>73</v>
      </c>
      <c r="H1026" s="56" t="s">
        <v>1059</v>
      </c>
      <c r="I1026" s="56" t="s">
        <v>1108</v>
      </c>
      <c r="J1026" s="54" t="s">
        <v>1109</v>
      </c>
      <c r="K1026" s="1">
        <v>31.087265559999999</v>
      </c>
      <c r="L1026" s="1">
        <v>46.241235476500002</v>
      </c>
      <c r="M1026" s="1">
        <v>4</v>
      </c>
      <c r="N1026" s="9">
        <f>DATE(YEAR(TblLocations[[#This Row],[ODK_DateOfSubmission]]),MONTH(TblLocations[[#This Row],[ODK_DateOfSubmission]]),DAY(TblLocations[[#This Row],[ODK_DateOfSubmission]]))</f>
        <v>44123</v>
      </c>
      <c r="O1026" s="1" t="str">
        <f>_xlfn.CONCAT( YEAR(TblLocations[[#This Row],[ODK_DateOfSubmission]]), "-",TEXT( MONTH(TblLocations[[#This Row],[ODK_DateOfSubmission]]),"00"))</f>
        <v>2020-10</v>
      </c>
    </row>
    <row r="1027" spans="1:15" x14ac:dyDescent="0.25">
      <c r="A1027" s="1">
        <v>3603087</v>
      </c>
      <c r="B1027" s="1">
        <v>4391210</v>
      </c>
      <c r="C1027" s="1">
        <v>21783</v>
      </c>
      <c r="D1027" s="63">
        <v>44123</v>
      </c>
      <c r="E1027" s="54">
        <v>118</v>
      </c>
      <c r="F1027" s="56" t="s">
        <v>68</v>
      </c>
      <c r="G1027" s="56" t="s">
        <v>73</v>
      </c>
      <c r="H1027" s="56" t="s">
        <v>1059</v>
      </c>
      <c r="I1027" s="56" t="s">
        <v>1098</v>
      </c>
      <c r="J1027" s="54" t="s">
        <v>1099</v>
      </c>
      <c r="K1027" s="1">
        <v>31.080862144499999</v>
      </c>
      <c r="L1027" s="1">
        <v>46.240087203599998</v>
      </c>
      <c r="M1027" s="1">
        <v>31</v>
      </c>
      <c r="N1027" s="9">
        <f>DATE(YEAR(TblLocations[[#This Row],[ODK_DateOfSubmission]]),MONTH(TblLocations[[#This Row],[ODK_DateOfSubmission]]),DAY(TblLocations[[#This Row],[ODK_DateOfSubmission]]))</f>
        <v>44123</v>
      </c>
      <c r="O1027" s="1" t="str">
        <f>_xlfn.CONCAT( YEAR(TblLocations[[#This Row],[ODK_DateOfSubmission]]), "-",TEXT( MONTH(TblLocations[[#This Row],[ODK_DateOfSubmission]]),"00"))</f>
        <v>2020-10</v>
      </c>
    </row>
    <row r="1028" spans="1:15" x14ac:dyDescent="0.25">
      <c r="A1028" s="1">
        <v>3603087</v>
      </c>
      <c r="B1028" s="1">
        <v>4391210</v>
      </c>
      <c r="C1028" s="1">
        <v>21783</v>
      </c>
      <c r="D1028" s="63">
        <v>44123</v>
      </c>
      <c r="E1028" s="54">
        <v>118</v>
      </c>
      <c r="F1028" s="56" t="s">
        <v>68</v>
      </c>
      <c r="G1028" s="56" t="s">
        <v>73</v>
      </c>
      <c r="H1028" s="56" t="s">
        <v>1059</v>
      </c>
      <c r="I1028" s="56" t="s">
        <v>1098</v>
      </c>
      <c r="J1028" s="54" t="s">
        <v>1099</v>
      </c>
      <c r="K1028" s="1">
        <v>31.080862144499999</v>
      </c>
      <c r="L1028" s="1">
        <v>46.240087203599998</v>
      </c>
      <c r="M1028" s="1">
        <v>27</v>
      </c>
      <c r="N1028" s="9">
        <f>DATE(YEAR(TblLocations[[#This Row],[ODK_DateOfSubmission]]),MONTH(TblLocations[[#This Row],[ODK_DateOfSubmission]]),DAY(TblLocations[[#This Row],[ODK_DateOfSubmission]]))</f>
        <v>44123</v>
      </c>
      <c r="O1028" s="1" t="str">
        <f>_xlfn.CONCAT( YEAR(TblLocations[[#This Row],[ODK_DateOfSubmission]]), "-",TEXT( MONTH(TblLocations[[#This Row],[ODK_DateOfSubmission]]),"00"))</f>
        <v>2020-10</v>
      </c>
    </row>
    <row r="1029" spans="1:15" x14ac:dyDescent="0.25">
      <c r="A1029" s="1">
        <v>3603087</v>
      </c>
      <c r="B1029" s="1">
        <v>4391210</v>
      </c>
      <c r="C1029" s="1">
        <v>21783</v>
      </c>
      <c r="D1029" s="63">
        <v>44123</v>
      </c>
      <c r="E1029" s="54">
        <v>118</v>
      </c>
      <c r="F1029" s="56" t="s">
        <v>68</v>
      </c>
      <c r="G1029" s="56" t="s">
        <v>73</v>
      </c>
      <c r="H1029" s="56" t="s">
        <v>1059</v>
      </c>
      <c r="I1029" s="56" t="s">
        <v>1098</v>
      </c>
      <c r="J1029" s="54" t="s">
        <v>1099</v>
      </c>
      <c r="K1029" s="1">
        <v>31.080862144499999</v>
      </c>
      <c r="L1029" s="1">
        <v>46.240087203599998</v>
      </c>
      <c r="M1029" s="1">
        <v>11</v>
      </c>
      <c r="N1029" s="9">
        <f>DATE(YEAR(TblLocations[[#This Row],[ODK_DateOfSubmission]]),MONTH(TblLocations[[#This Row],[ODK_DateOfSubmission]]),DAY(TblLocations[[#This Row],[ODK_DateOfSubmission]]))</f>
        <v>44123</v>
      </c>
      <c r="O1029" s="1" t="str">
        <f>_xlfn.CONCAT( YEAR(TblLocations[[#This Row],[ODK_DateOfSubmission]]), "-",TEXT( MONTH(TblLocations[[#This Row],[ODK_DateOfSubmission]]),"00"))</f>
        <v>2020-10</v>
      </c>
    </row>
    <row r="1030" spans="1:15" x14ac:dyDescent="0.25">
      <c r="A1030" s="1">
        <v>3603087</v>
      </c>
      <c r="B1030" s="1">
        <v>4391210</v>
      </c>
      <c r="C1030" s="1">
        <v>21783</v>
      </c>
      <c r="D1030" s="63">
        <v>44123</v>
      </c>
      <c r="E1030" s="54">
        <v>118</v>
      </c>
      <c r="F1030" s="56" t="s">
        <v>68</v>
      </c>
      <c r="G1030" s="56" t="s">
        <v>73</v>
      </c>
      <c r="H1030" s="56" t="s">
        <v>1059</v>
      </c>
      <c r="I1030" s="56" t="s">
        <v>1098</v>
      </c>
      <c r="J1030" s="54" t="s">
        <v>1099</v>
      </c>
      <c r="K1030" s="1">
        <v>31.080862144499999</v>
      </c>
      <c r="L1030" s="1">
        <v>46.240087203599998</v>
      </c>
      <c r="M1030" s="1">
        <v>7</v>
      </c>
      <c r="N1030" s="9">
        <f>DATE(YEAR(TblLocations[[#This Row],[ODK_DateOfSubmission]]),MONTH(TblLocations[[#This Row],[ODK_DateOfSubmission]]),DAY(TblLocations[[#This Row],[ODK_DateOfSubmission]]))</f>
        <v>44123</v>
      </c>
      <c r="O1030" s="1" t="str">
        <f>_xlfn.CONCAT( YEAR(TblLocations[[#This Row],[ODK_DateOfSubmission]]), "-",TEXT( MONTH(TblLocations[[#This Row],[ODK_DateOfSubmission]]),"00"))</f>
        <v>2020-10</v>
      </c>
    </row>
    <row r="1031" spans="1:15" x14ac:dyDescent="0.25">
      <c r="A1031" s="1">
        <v>3603087</v>
      </c>
      <c r="B1031" s="1">
        <v>4404010</v>
      </c>
      <c r="C1031" s="1">
        <v>21783</v>
      </c>
      <c r="D1031" s="63">
        <v>44123</v>
      </c>
      <c r="E1031" s="54">
        <v>118</v>
      </c>
      <c r="F1031" s="56" t="s">
        <v>124</v>
      </c>
      <c r="G1031" s="56" t="s">
        <v>194</v>
      </c>
      <c r="H1031" s="56" t="s">
        <v>748</v>
      </c>
      <c r="I1031" s="56" t="s">
        <v>1422</v>
      </c>
      <c r="J1031" s="54" t="s">
        <v>1423</v>
      </c>
      <c r="K1031" s="1">
        <v>32.788030717700003</v>
      </c>
      <c r="L1031" s="1">
        <v>44.267977281199997</v>
      </c>
      <c r="M1031" s="1">
        <v>2</v>
      </c>
      <c r="N1031" s="9">
        <f>DATE(YEAR(TblLocations[[#This Row],[ODK_DateOfSubmission]]),MONTH(TblLocations[[#This Row],[ODK_DateOfSubmission]]),DAY(TblLocations[[#This Row],[ODK_DateOfSubmission]]))</f>
        <v>44123</v>
      </c>
      <c r="O1031" s="1" t="str">
        <f>_xlfn.CONCAT( YEAR(TblLocations[[#This Row],[ODK_DateOfSubmission]]), "-",TEXT( MONTH(TblLocations[[#This Row],[ODK_DateOfSubmission]]),"00"))</f>
        <v>2020-10</v>
      </c>
    </row>
    <row r="1032" spans="1:15" x14ac:dyDescent="0.25">
      <c r="A1032" s="1">
        <v>3603087</v>
      </c>
      <c r="B1032" s="1">
        <v>4405810</v>
      </c>
      <c r="C1032" s="1">
        <v>21783</v>
      </c>
      <c r="D1032" s="63">
        <v>44123</v>
      </c>
      <c r="E1032" s="54">
        <v>118</v>
      </c>
      <c r="F1032" s="56" t="s">
        <v>106</v>
      </c>
      <c r="G1032" s="56" t="s">
        <v>182</v>
      </c>
      <c r="H1032" s="56" t="s">
        <v>1044</v>
      </c>
      <c r="I1032" s="56" t="s">
        <v>1424</v>
      </c>
      <c r="J1032" s="54" t="s">
        <v>1425</v>
      </c>
      <c r="K1032" s="1">
        <v>31.323369461999999</v>
      </c>
      <c r="L1032" s="1">
        <v>45.294618448199998</v>
      </c>
      <c r="M1032" s="1">
        <v>2</v>
      </c>
      <c r="N1032" s="9">
        <f>DATE(YEAR(TblLocations[[#This Row],[ODK_DateOfSubmission]]),MONTH(TblLocations[[#This Row],[ODK_DateOfSubmission]]),DAY(TblLocations[[#This Row],[ODK_DateOfSubmission]]))</f>
        <v>44123</v>
      </c>
      <c r="O1032" s="1" t="str">
        <f>_xlfn.CONCAT( YEAR(TblLocations[[#This Row],[ODK_DateOfSubmission]]), "-",TEXT( MONTH(TblLocations[[#This Row],[ODK_DateOfSubmission]]),"00"))</f>
        <v>2020-10</v>
      </c>
    </row>
    <row r="1033" spans="1:15" x14ac:dyDescent="0.25">
      <c r="A1033" s="1">
        <v>3603087</v>
      </c>
      <c r="B1033" s="1">
        <v>4428510</v>
      </c>
      <c r="C1033" s="1">
        <v>21783</v>
      </c>
      <c r="D1033" s="63">
        <v>44124</v>
      </c>
      <c r="E1033" s="54">
        <v>118</v>
      </c>
      <c r="F1033" s="56" t="s">
        <v>99</v>
      </c>
      <c r="G1033" s="56" t="s">
        <v>99</v>
      </c>
      <c r="H1033" s="56" t="s">
        <v>886</v>
      </c>
      <c r="I1033" s="56" t="s">
        <v>1426</v>
      </c>
      <c r="J1033" s="54" t="s">
        <v>1427</v>
      </c>
      <c r="K1033" s="1">
        <v>32.634111216100003</v>
      </c>
      <c r="L1033" s="1">
        <v>43.991851296299998</v>
      </c>
      <c r="M1033" s="1">
        <v>2</v>
      </c>
      <c r="N1033" s="9">
        <f>DATE(YEAR(TblLocations[[#This Row],[ODK_DateOfSubmission]]),MONTH(TblLocations[[#This Row],[ODK_DateOfSubmission]]),DAY(TblLocations[[#This Row],[ODK_DateOfSubmission]]))</f>
        <v>44124</v>
      </c>
      <c r="O1033" s="1" t="str">
        <f>_xlfn.CONCAT( YEAR(TblLocations[[#This Row],[ODK_DateOfSubmission]]), "-",TEXT( MONTH(TblLocations[[#This Row],[ODK_DateOfSubmission]]),"00"))</f>
        <v>2020-10</v>
      </c>
    </row>
    <row r="1034" spans="1:15" x14ac:dyDescent="0.25">
      <c r="A1034" s="1">
        <v>3603087</v>
      </c>
      <c r="B1034" s="1">
        <v>4433910</v>
      </c>
      <c r="C1034" s="1">
        <v>21783</v>
      </c>
      <c r="D1034" s="63">
        <v>44125</v>
      </c>
      <c r="E1034" s="54">
        <v>118</v>
      </c>
      <c r="F1034" s="56" t="s">
        <v>99</v>
      </c>
      <c r="G1034" s="56" t="s">
        <v>177</v>
      </c>
      <c r="H1034" s="56" t="s">
        <v>883</v>
      </c>
      <c r="I1034" s="56" t="s">
        <v>884</v>
      </c>
      <c r="J1034" s="54" t="s">
        <v>885</v>
      </c>
      <c r="K1034" s="1">
        <v>32.555113314899998</v>
      </c>
      <c r="L1034" s="1">
        <v>44.223213121500002</v>
      </c>
      <c r="M1034" s="1">
        <v>1</v>
      </c>
      <c r="N1034" s="9">
        <f>DATE(YEAR(TblLocations[[#This Row],[ODK_DateOfSubmission]]),MONTH(TblLocations[[#This Row],[ODK_DateOfSubmission]]),DAY(TblLocations[[#This Row],[ODK_DateOfSubmission]]))</f>
        <v>44125</v>
      </c>
      <c r="O1034" s="1" t="str">
        <f>_xlfn.CONCAT( YEAR(TblLocations[[#This Row],[ODK_DateOfSubmission]]), "-",TEXT( MONTH(TblLocations[[#This Row],[ODK_DateOfSubmission]]),"00"))</f>
        <v>2020-10</v>
      </c>
    </row>
    <row r="1035" spans="1:15" x14ac:dyDescent="0.25">
      <c r="A1035" s="1">
        <v>3603087</v>
      </c>
      <c r="B1035" s="1">
        <v>4435210</v>
      </c>
      <c r="C1035" s="1">
        <v>21783</v>
      </c>
      <c r="D1035" s="63">
        <v>44125</v>
      </c>
      <c r="E1035" s="54">
        <v>118</v>
      </c>
      <c r="F1035" s="56" t="s">
        <v>68</v>
      </c>
      <c r="G1035" s="56" t="s">
        <v>77</v>
      </c>
      <c r="H1035" s="56" t="s">
        <v>1115</v>
      </c>
      <c r="I1035" s="56" t="s">
        <v>1074</v>
      </c>
      <c r="J1035" s="54" t="s">
        <v>1118</v>
      </c>
      <c r="K1035" s="1">
        <v>30.888556274700001</v>
      </c>
      <c r="L1035" s="1">
        <v>46.450200042200002</v>
      </c>
      <c r="M1035" s="1">
        <v>3</v>
      </c>
      <c r="N1035" s="9">
        <f>DATE(YEAR(TblLocations[[#This Row],[ODK_DateOfSubmission]]),MONTH(TblLocations[[#This Row],[ODK_DateOfSubmission]]),DAY(TblLocations[[#This Row],[ODK_DateOfSubmission]]))</f>
        <v>44125</v>
      </c>
      <c r="O1035" s="1" t="str">
        <f>_xlfn.CONCAT( YEAR(TblLocations[[#This Row],[ODK_DateOfSubmission]]), "-",TEXT( MONTH(TblLocations[[#This Row],[ODK_DateOfSubmission]]),"00"))</f>
        <v>2020-10</v>
      </c>
    </row>
    <row r="1036" spans="1:15" x14ac:dyDescent="0.25">
      <c r="A1036" s="1">
        <v>3603087</v>
      </c>
      <c r="B1036" s="1">
        <v>4435210</v>
      </c>
      <c r="C1036" s="1">
        <v>21783</v>
      </c>
      <c r="D1036" s="63">
        <v>44125</v>
      </c>
      <c r="E1036" s="54">
        <v>118</v>
      </c>
      <c r="F1036" s="56" t="s">
        <v>68</v>
      </c>
      <c r="G1036" s="56" t="s">
        <v>77</v>
      </c>
      <c r="H1036" s="56" t="s">
        <v>1115</v>
      </c>
      <c r="I1036" s="56" t="s">
        <v>1074</v>
      </c>
      <c r="J1036" s="54" t="s">
        <v>1118</v>
      </c>
      <c r="K1036" s="1">
        <v>30.888556274700001</v>
      </c>
      <c r="L1036" s="1">
        <v>46.450200042200002</v>
      </c>
      <c r="M1036" s="1">
        <v>4</v>
      </c>
      <c r="N1036" s="9">
        <f>DATE(YEAR(TblLocations[[#This Row],[ODK_DateOfSubmission]]),MONTH(TblLocations[[#This Row],[ODK_DateOfSubmission]]),DAY(TblLocations[[#This Row],[ODK_DateOfSubmission]]))</f>
        <v>44125</v>
      </c>
      <c r="O1036" s="1" t="str">
        <f>_xlfn.CONCAT( YEAR(TblLocations[[#This Row],[ODK_DateOfSubmission]]), "-",TEXT( MONTH(TblLocations[[#This Row],[ODK_DateOfSubmission]]),"00"))</f>
        <v>2020-10</v>
      </c>
    </row>
    <row r="1037" spans="1:15" x14ac:dyDescent="0.25">
      <c r="A1037" s="1">
        <v>3603087</v>
      </c>
      <c r="B1037" s="1">
        <v>4435210</v>
      </c>
      <c r="C1037" s="1">
        <v>21783</v>
      </c>
      <c r="D1037" s="63">
        <v>44125</v>
      </c>
      <c r="E1037" s="54">
        <v>118</v>
      </c>
      <c r="F1037" s="56" t="s">
        <v>68</v>
      </c>
      <c r="G1037" s="56" t="s">
        <v>77</v>
      </c>
      <c r="H1037" s="56" t="s">
        <v>1115</v>
      </c>
      <c r="I1037" s="56" t="s">
        <v>1074</v>
      </c>
      <c r="J1037" s="54" t="s">
        <v>1118</v>
      </c>
      <c r="K1037" s="1">
        <v>30.888556274700001</v>
      </c>
      <c r="L1037" s="1">
        <v>46.450200042200002</v>
      </c>
      <c r="M1037" s="1">
        <v>5</v>
      </c>
      <c r="N1037" s="9">
        <f>DATE(YEAR(TblLocations[[#This Row],[ODK_DateOfSubmission]]),MONTH(TblLocations[[#This Row],[ODK_DateOfSubmission]]),DAY(TblLocations[[#This Row],[ODK_DateOfSubmission]]))</f>
        <v>44125</v>
      </c>
      <c r="O1037" s="1" t="str">
        <f>_xlfn.CONCAT( YEAR(TblLocations[[#This Row],[ODK_DateOfSubmission]]), "-",TEXT( MONTH(TblLocations[[#This Row],[ODK_DateOfSubmission]]),"00"))</f>
        <v>2020-10</v>
      </c>
    </row>
    <row r="1038" spans="1:15" x14ac:dyDescent="0.25">
      <c r="A1038" s="1">
        <v>3603087</v>
      </c>
      <c r="B1038" s="1">
        <v>4435310</v>
      </c>
      <c r="C1038" s="1">
        <v>21783</v>
      </c>
      <c r="D1038" s="63">
        <v>44125</v>
      </c>
      <c r="E1038" s="54">
        <v>118</v>
      </c>
      <c r="F1038" s="56" t="s">
        <v>68</v>
      </c>
      <c r="G1038" s="56" t="s">
        <v>77</v>
      </c>
      <c r="H1038" s="56" t="s">
        <v>1115</v>
      </c>
      <c r="I1038" s="56" t="s">
        <v>1116</v>
      </c>
      <c r="J1038" s="54" t="s">
        <v>1117</v>
      </c>
      <c r="K1038" s="1">
        <v>30.906636502200001</v>
      </c>
      <c r="L1038" s="1">
        <v>46.445979934699999</v>
      </c>
      <c r="M1038" s="1">
        <v>1</v>
      </c>
      <c r="N1038" s="9">
        <f>DATE(YEAR(TblLocations[[#This Row],[ODK_DateOfSubmission]]),MONTH(TblLocations[[#This Row],[ODK_DateOfSubmission]]),DAY(TblLocations[[#This Row],[ODK_DateOfSubmission]]))</f>
        <v>44125</v>
      </c>
      <c r="O1038" s="1" t="str">
        <f>_xlfn.CONCAT( YEAR(TblLocations[[#This Row],[ODK_DateOfSubmission]]), "-",TEXT( MONTH(TblLocations[[#This Row],[ODK_DateOfSubmission]]),"00"))</f>
        <v>2020-10</v>
      </c>
    </row>
    <row r="1039" spans="1:15" x14ac:dyDescent="0.25">
      <c r="A1039" s="1">
        <v>3603087</v>
      </c>
      <c r="B1039" s="1">
        <v>4435310</v>
      </c>
      <c r="C1039" s="1">
        <v>21783</v>
      </c>
      <c r="D1039" s="63">
        <v>44125</v>
      </c>
      <c r="E1039" s="54">
        <v>118</v>
      </c>
      <c r="F1039" s="56" t="s">
        <v>68</v>
      </c>
      <c r="G1039" s="56" t="s">
        <v>77</v>
      </c>
      <c r="H1039" s="56" t="s">
        <v>1115</v>
      </c>
      <c r="I1039" s="56" t="s">
        <v>1116</v>
      </c>
      <c r="J1039" s="54" t="s">
        <v>1117</v>
      </c>
      <c r="K1039" s="1">
        <v>30.906636502200001</v>
      </c>
      <c r="L1039" s="1">
        <v>46.445979934699999</v>
      </c>
      <c r="M1039" s="1">
        <v>10</v>
      </c>
      <c r="N1039" s="9">
        <f>DATE(YEAR(TblLocations[[#This Row],[ODK_DateOfSubmission]]),MONTH(TblLocations[[#This Row],[ODK_DateOfSubmission]]),DAY(TblLocations[[#This Row],[ODK_DateOfSubmission]]))</f>
        <v>44125</v>
      </c>
      <c r="O1039" s="1" t="str">
        <f>_xlfn.CONCAT( YEAR(TblLocations[[#This Row],[ODK_DateOfSubmission]]), "-",TEXT( MONTH(TblLocations[[#This Row],[ODK_DateOfSubmission]]),"00"))</f>
        <v>2020-10</v>
      </c>
    </row>
    <row r="1040" spans="1:15" x14ac:dyDescent="0.25">
      <c r="A1040" s="1">
        <v>3603087</v>
      </c>
      <c r="B1040" s="1">
        <v>4435310</v>
      </c>
      <c r="C1040" s="1">
        <v>21783</v>
      </c>
      <c r="D1040" s="63">
        <v>44125</v>
      </c>
      <c r="E1040" s="54">
        <v>118</v>
      </c>
      <c r="F1040" s="56" t="s">
        <v>68</v>
      </c>
      <c r="G1040" s="56" t="s">
        <v>77</v>
      </c>
      <c r="H1040" s="56" t="s">
        <v>1115</v>
      </c>
      <c r="I1040" s="56" t="s">
        <v>1116</v>
      </c>
      <c r="J1040" s="54" t="s">
        <v>1117</v>
      </c>
      <c r="K1040" s="1">
        <v>30.906636502200001</v>
      </c>
      <c r="L1040" s="1">
        <v>46.445979934699999</v>
      </c>
      <c r="M1040" s="1">
        <v>5</v>
      </c>
      <c r="N1040" s="9">
        <f>DATE(YEAR(TblLocations[[#This Row],[ODK_DateOfSubmission]]),MONTH(TblLocations[[#This Row],[ODK_DateOfSubmission]]),DAY(TblLocations[[#This Row],[ODK_DateOfSubmission]]))</f>
        <v>44125</v>
      </c>
      <c r="O1040" s="1" t="str">
        <f>_xlfn.CONCAT( YEAR(TblLocations[[#This Row],[ODK_DateOfSubmission]]), "-",TEXT( MONTH(TblLocations[[#This Row],[ODK_DateOfSubmission]]),"00"))</f>
        <v>2020-10</v>
      </c>
    </row>
    <row r="1041" spans="1:15" x14ac:dyDescent="0.25">
      <c r="A1041" s="1">
        <v>3603087</v>
      </c>
      <c r="B1041" s="1">
        <v>4435310</v>
      </c>
      <c r="C1041" s="1">
        <v>21783</v>
      </c>
      <c r="D1041" s="63">
        <v>44125</v>
      </c>
      <c r="E1041" s="54">
        <v>118</v>
      </c>
      <c r="F1041" s="56" t="s">
        <v>68</v>
      </c>
      <c r="G1041" s="56" t="s">
        <v>77</v>
      </c>
      <c r="H1041" s="56" t="s">
        <v>1115</v>
      </c>
      <c r="I1041" s="56" t="s">
        <v>1116</v>
      </c>
      <c r="J1041" s="54" t="s">
        <v>1117</v>
      </c>
      <c r="K1041" s="1">
        <v>30.906636502200001</v>
      </c>
      <c r="L1041" s="1">
        <v>46.445979934699999</v>
      </c>
      <c r="M1041" s="1">
        <v>3</v>
      </c>
      <c r="N1041" s="9">
        <f>DATE(YEAR(TblLocations[[#This Row],[ODK_DateOfSubmission]]),MONTH(TblLocations[[#This Row],[ODK_DateOfSubmission]]),DAY(TblLocations[[#This Row],[ODK_DateOfSubmission]]))</f>
        <v>44125</v>
      </c>
      <c r="O1041" s="1" t="str">
        <f>_xlfn.CONCAT( YEAR(TblLocations[[#This Row],[ODK_DateOfSubmission]]), "-",TEXT( MONTH(TblLocations[[#This Row],[ODK_DateOfSubmission]]),"00"))</f>
        <v>2020-10</v>
      </c>
    </row>
    <row r="1042" spans="1:15" x14ac:dyDescent="0.25">
      <c r="A1042" s="1">
        <v>3603087</v>
      </c>
      <c r="B1042" s="1">
        <v>4435410</v>
      </c>
      <c r="C1042" s="1">
        <v>21783</v>
      </c>
      <c r="D1042" s="63">
        <v>44125</v>
      </c>
      <c r="E1042" s="54">
        <v>118</v>
      </c>
      <c r="F1042" s="56" t="s">
        <v>68</v>
      </c>
      <c r="G1042" s="56" t="s">
        <v>77</v>
      </c>
      <c r="H1042" s="56" t="s">
        <v>1115</v>
      </c>
      <c r="I1042" s="56" t="s">
        <v>1122</v>
      </c>
      <c r="J1042" s="54" t="s">
        <v>232</v>
      </c>
      <c r="K1042" s="1">
        <v>30.9011745066</v>
      </c>
      <c r="L1042" s="1">
        <v>46.449637276099999</v>
      </c>
      <c r="M1042" s="1">
        <v>2</v>
      </c>
      <c r="N1042" s="9">
        <f>DATE(YEAR(TblLocations[[#This Row],[ODK_DateOfSubmission]]),MONTH(TblLocations[[#This Row],[ODK_DateOfSubmission]]),DAY(TblLocations[[#This Row],[ODK_DateOfSubmission]]))</f>
        <v>44125</v>
      </c>
      <c r="O1042" s="1" t="str">
        <f>_xlfn.CONCAT( YEAR(TblLocations[[#This Row],[ODK_DateOfSubmission]]), "-",TEXT( MONTH(TblLocations[[#This Row],[ODK_DateOfSubmission]]),"00"))</f>
        <v>2020-10</v>
      </c>
    </row>
    <row r="1043" spans="1:15" x14ac:dyDescent="0.25">
      <c r="A1043" s="1">
        <v>3603087</v>
      </c>
      <c r="B1043" s="1">
        <v>4435410</v>
      </c>
      <c r="C1043" s="1">
        <v>21783</v>
      </c>
      <c r="D1043" s="63">
        <v>44125</v>
      </c>
      <c r="E1043" s="54">
        <v>118</v>
      </c>
      <c r="F1043" s="56" t="s">
        <v>68</v>
      </c>
      <c r="G1043" s="56" t="s">
        <v>77</v>
      </c>
      <c r="H1043" s="56" t="s">
        <v>1115</v>
      </c>
      <c r="I1043" s="56" t="s">
        <v>1122</v>
      </c>
      <c r="J1043" s="54" t="s">
        <v>232</v>
      </c>
      <c r="K1043" s="1">
        <v>30.9011745066</v>
      </c>
      <c r="L1043" s="1">
        <v>46.449637276099999</v>
      </c>
      <c r="M1043" s="1">
        <v>5</v>
      </c>
      <c r="N1043" s="9">
        <f>DATE(YEAR(TblLocations[[#This Row],[ODK_DateOfSubmission]]),MONTH(TblLocations[[#This Row],[ODK_DateOfSubmission]]),DAY(TblLocations[[#This Row],[ODK_DateOfSubmission]]))</f>
        <v>44125</v>
      </c>
      <c r="O1043" s="1" t="str">
        <f>_xlfn.CONCAT( YEAR(TblLocations[[#This Row],[ODK_DateOfSubmission]]), "-",TEXT( MONTH(TblLocations[[#This Row],[ODK_DateOfSubmission]]),"00"))</f>
        <v>2020-10</v>
      </c>
    </row>
    <row r="1044" spans="1:15" x14ac:dyDescent="0.25">
      <c r="A1044" s="1">
        <v>3603087</v>
      </c>
      <c r="B1044" s="1">
        <v>4435610</v>
      </c>
      <c r="C1044" s="1">
        <v>21783</v>
      </c>
      <c r="D1044" s="63">
        <v>44125</v>
      </c>
      <c r="E1044" s="54">
        <v>118</v>
      </c>
      <c r="F1044" s="56" t="s">
        <v>68</v>
      </c>
      <c r="G1044" s="56" t="s">
        <v>77</v>
      </c>
      <c r="H1044" s="56" t="s">
        <v>1112</v>
      </c>
      <c r="I1044" s="56" t="s">
        <v>1113</v>
      </c>
      <c r="J1044" s="54" t="s">
        <v>1114</v>
      </c>
      <c r="K1044" s="1">
        <v>30.956201633799999</v>
      </c>
      <c r="L1044" s="1">
        <v>46.359501579899998</v>
      </c>
      <c r="M1044" s="1">
        <v>5</v>
      </c>
      <c r="N1044" s="9">
        <f>DATE(YEAR(TblLocations[[#This Row],[ODK_DateOfSubmission]]),MONTH(TblLocations[[#This Row],[ODK_DateOfSubmission]]),DAY(TblLocations[[#This Row],[ODK_DateOfSubmission]]))</f>
        <v>44125</v>
      </c>
      <c r="O1044" s="1" t="str">
        <f>_xlfn.CONCAT( YEAR(TblLocations[[#This Row],[ODK_DateOfSubmission]]), "-",TEXT( MONTH(TblLocations[[#This Row],[ODK_DateOfSubmission]]),"00"))</f>
        <v>2020-10</v>
      </c>
    </row>
    <row r="1045" spans="1:15" x14ac:dyDescent="0.25">
      <c r="A1045" s="1">
        <v>3603087</v>
      </c>
      <c r="B1045" s="1">
        <v>4435610</v>
      </c>
      <c r="C1045" s="1">
        <v>21783</v>
      </c>
      <c r="D1045" s="63">
        <v>44125</v>
      </c>
      <c r="E1045" s="54">
        <v>118</v>
      </c>
      <c r="F1045" s="56" t="s">
        <v>68</v>
      </c>
      <c r="G1045" s="56" t="s">
        <v>77</v>
      </c>
      <c r="H1045" s="56" t="s">
        <v>1112</v>
      </c>
      <c r="I1045" s="56" t="s">
        <v>1113</v>
      </c>
      <c r="J1045" s="54" t="s">
        <v>1114</v>
      </c>
      <c r="K1045" s="1">
        <v>30.956201633799999</v>
      </c>
      <c r="L1045" s="1">
        <v>46.359501579899998</v>
      </c>
      <c r="M1045" s="1">
        <v>2</v>
      </c>
      <c r="N1045" s="9">
        <f>DATE(YEAR(TblLocations[[#This Row],[ODK_DateOfSubmission]]),MONTH(TblLocations[[#This Row],[ODK_DateOfSubmission]]),DAY(TblLocations[[#This Row],[ODK_DateOfSubmission]]))</f>
        <v>44125</v>
      </c>
      <c r="O1045" s="1" t="str">
        <f>_xlfn.CONCAT( YEAR(TblLocations[[#This Row],[ODK_DateOfSubmission]]), "-",TEXT( MONTH(TblLocations[[#This Row],[ODK_DateOfSubmission]]),"00"))</f>
        <v>2020-10</v>
      </c>
    </row>
    <row r="1046" spans="1:15" x14ac:dyDescent="0.25">
      <c r="A1046" s="1">
        <v>3603087</v>
      </c>
      <c r="B1046" s="1">
        <v>4436010</v>
      </c>
      <c r="C1046" s="1">
        <v>21783</v>
      </c>
      <c r="D1046" s="63">
        <v>44125</v>
      </c>
      <c r="E1046" s="54">
        <v>118</v>
      </c>
      <c r="F1046" s="56" t="s">
        <v>68</v>
      </c>
      <c r="G1046" s="56" t="s">
        <v>77</v>
      </c>
      <c r="H1046" s="56" t="s">
        <v>1115</v>
      </c>
      <c r="I1046" s="56" t="s">
        <v>1428</v>
      </c>
      <c r="J1046" s="54" t="s">
        <v>1429</v>
      </c>
      <c r="K1046" s="1">
        <v>30.881346000000001</v>
      </c>
      <c r="L1046" s="1">
        <v>46.542794000000001</v>
      </c>
      <c r="M1046" s="1">
        <v>4</v>
      </c>
      <c r="N1046" s="9">
        <f>DATE(YEAR(TblLocations[[#This Row],[ODK_DateOfSubmission]]),MONTH(TblLocations[[#This Row],[ODK_DateOfSubmission]]),DAY(TblLocations[[#This Row],[ODK_DateOfSubmission]]))</f>
        <v>44125</v>
      </c>
      <c r="O1046" s="1" t="str">
        <f>_xlfn.CONCAT( YEAR(TblLocations[[#This Row],[ODK_DateOfSubmission]]), "-",TEXT( MONTH(TblLocations[[#This Row],[ODK_DateOfSubmission]]),"00"))</f>
        <v>2020-10</v>
      </c>
    </row>
    <row r="1047" spans="1:15" x14ac:dyDescent="0.25">
      <c r="A1047" s="1">
        <v>3603087</v>
      </c>
      <c r="B1047" s="1">
        <v>4436010</v>
      </c>
      <c r="C1047" s="1">
        <v>21783</v>
      </c>
      <c r="D1047" s="63">
        <v>44125</v>
      </c>
      <c r="E1047" s="54">
        <v>118</v>
      </c>
      <c r="F1047" s="56" t="s">
        <v>68</v>
      </c>
      <c r="G1047" s="56" t="s">
        <v>77</v>
      </c>
      <c r="H1047" s="56" t="s">
        <v>1115</v>
      </c>
      <c r="I1047" s="56" t="s">
        <v>1428</v>
      </c>
      <c r="J1047" s="54" t="s">
        <v>1429</v>
      </c>
      <c r="K1047" s="1">
        <v>30.881346000000001</v>
      </c>
      <c r="L1047" s="1">
        <v>46.542794000000001</v>
      </c>
      <c r="M1047" s="1">
        <v>1</v>
      </c>
      <c r="N1047" s="9">
        <f>DATE(YEAR(TblLocations[[#This Row],[ODK_DateOfSubmission]]),MONTH(TblLocations[[#This Row],[ODK_DateOfSubmission]]),DAY(TblLocations[[#This Row],[ODK_DateOfSubmission]]))</f>
        <v>44125</v>
      </c>
      <c r="O1047" s="1" t="str">
        <f>_xlfn.CONCAT( YEAR(TblLocations[[#This Row],[ODK_DateOfSubmission]]), "-",TEXT( MONTH(TblLocations[[#This Row],[ODK_DateOfSubmission]]),"00"))</f>
        <v>2020-10</v>
      </c>
    </row>
    <row r="1048" spans="1:15" x14ac:dyDescent="0.25">
      <c r="A1048" s="1">
        <v>3603087</v>
      </c>
      <c r="B1048" s="1">
        <v>4436010</v>
      </c>
      <c r="C1048" s="1">
        <v>21783</v>
      </c>
      <c r="D1048" s="63">
        <v>44125</v>
      </c>
      <c r="E1048" s="54">
        <v>118</v>
      </c>
      <c r="F1048" s="56" t="s">
        <v>68</v>
      </c>
      <c r="G1048" s="56" t="s">
        <v>77</v>
      </c>
      <c r="H1048" s="56" t="s">
        <v>1115</v>
      </c>
      <c r="I1048" s="56" t="s">
        <v>1428</v>
      </c>
      <c r="J1048" s="54" t="s">
        <v>1429</v>
      </c>
      <c r="K1048" s="1">
        <v>30.881346000000001</v>
      </c>
      <c r="L1048" s="1">
        <v>46.542794000000001</v>
      </c>
      <c r="M1048" s="1">
        <v>5</v>
      </c>
      <c r="N1048" s="9">
        <f>DATE(YEAR(TblLocations[[#This Row],[ODK_DateOfSubmission]]),MONTH(TblLocations[[#This Row],[ODK_DateOfSubmission]]),DAY(TblLocations[[#This Row],[ODK_DateOfSubmission]]))</f>
        <v>44125</v>
      </c>
      <c r="O1048" s="1" t="str">
        <f>_xlfn.CONCAT( YEAR(TblLocations[[#This Row],[ODK_DateOfSubmission]]), "-",TEXT( MONTH(TblLocations[[#This Row],[ODK_DateOfSubmission]]),"00"))</f>
        <v>2020-10</v>
      </c>
    </row>
    <row r="1049" spans="1:15" x14ac:dyDescent="0.25">
      <c r="A1049" s="1">
        <v>3603087</v>
      </c>
      <c r="B1049" s="1">
        <v>4436110</v>
      </c>
      <c r="C1049" s="1">
        <v>21783</v>
      </c>
      <c r="D1049" s="63">
        <v>44125</v>
      </c>
      <c r="E1049" s="54">
        <v>118</v>
      </c>
      <c r="F1049" s="56" t="s">
        <v>68</v>
      </c>
      <c r="G1049" s="56" t="s">
        <v>77</v>
      </c>
      <c r="H1049" s="56" t="s">
        <v>1115</v>
      </c>
      <c r="I1049" s="56" t="s">
        <v>1123</v>
      </c>
      <c r="J1049" s="54" t="s">
        <v>216</v>
      </c>
      <c r="K1049" s="1">
        <v>30.879031632699999</v>
      </c>
      <c r="L1049" s="1">
        <v>46.464224314600003</v>
      </c>
      <c r="M1049" s="1">
        <v>4</v>
      </c>
      <c r="N1049" s="9">
        <f>DATE(YEAR(TblLocations[[#This Row],[ODK_DateOfSubmission]]),MONTH(TblLocations[[#This Row],[ODK_DateOfSubmission]]),DAY(TblLocations[[#This Row],[ODK_DateOfSubmission]]))</f>
        <v>44125</v>
      </c>
      <c r="O1049" s="1" t="str">
        <f>_xlfn.CONCAT( YEAR(TblLocations[[#This Row],[ODK_DateOfSubmission]]), "-",TEXT( MONTH(TblLocations[[#This Row],[ODK_DateOfSubmission]]),"00"))</f>
        <v>2020-10</v>
      </c>
    </row>
    <row r="1050" spans="1:15" x14ac:dyDescent="0.25">
      <c r="A1050" s="1">
        <v>3603087</v>
      </c>
      <c r="B1050" s="1">
        <v>4436110</v>
      </c>
      <c r="C1050" s="1">
        <v>21783</v>
      </c>
      <c r="D1050" s="63">
        <v>44125</v>
      </c>
      <c r="E1050" s="54">
        <v>118</v>
      </c>
      <c r="F1050" s="56" t="s">
        <v>68</v>
      </c>
      <c r="G1050" s="56" t="s">
        <v>77</v>
      </c>
      <c r="H1050" s="56" t="s">
        <v>1115</v>
      </c>
      <c r="I1050" s="56" t="s">
        <v>1123</v>
      </c>
      <c r="J1050" s="54" t="s">
        <v>216</v>
      </c>
      <c r="K1050" s="1">
        <v>30.879031632699999</v>
      </c>
      <c r="L1050" s="1">
        <v>46.464224314600003</v>
      </c>
      <c r="M1050" s="1">
        <v>5</v>
      </c>
      <c r="N1050" s="9">
        <f>DATE(YEAR(TblLocations[[#This Row],[ODK_DateOfSubmission]]),MONTH(TblLocations[[#This Row],[ODK_DateOfSubmission]]),DAY(TblLocations[[#This Row],[ODK_DateOfSubmission]]))</f>
        <v>44125</v>
      </c>
      <c r="O1050" s="1" t="str">
        <f>_xlfn.CONCAT( YEAR(TblLocations[[#This Row],[ODK_DateOfSubmission]]), "-",TEXT( MONTH(TblLocations[[#This Row],[ODK_DateOfSubmission]]),"00"))</f>
        <v>2020-10</v>
      </c>
    </row>
    <row r="1051" spans="1:15" x14ac:dyDescent="0.25">
      <c r="A1051" s="1">
        <v>3603087</v>
      </c>
      <c r="B1051" s="1">
        <v>4436210</v>
      </c>
      <c r="C1051" s="1">
        <v>21783</v>
      </c>
      <c r="D1051" s="63">
        <v>44125</v>
      </c>
      <c r="E1051" s="54">
        <v>118</v>
      </c>
      <c r="F1051" s="56" t="s">
        <v>68</v>
      </c>
      <c r="G1051" s="56" t="s">
        <v>77</v>
      </c>
      <c r="H1051" s="56" t="s">
        <v>1115</v>
      </c>
      <c r="I1051" s="56" t="s">
        <v>1430</v>
      </c>
      <c r="J1051" s="54" t="s">
        <v>1431</v>
      </c>
      <c r="K1051" s="1">
        <v>30.883621789100001</v>
      </c>
      <c r="L1051" s="1">
        <v>46.468149586599999</v>
      </c>
      <c r="M1051" s="1">
        <v>3</v>
      </c>
      <c r="N1051" s="9">
        <f>DATE(YEAR(TblLocations[[#This Row],[ODK_DateOfSubmission]]),MONTH(TblLocations[[#This Row],[ODK_DateOfSubmission]]),DAY(TblLocations[[#This Row],[ODK_DateOfSubmission]]))</f>
        <v>44125</v>
      </c>
      <c r="O1051" s="1" t="str">
        <f>_xlfn.CONCAT( YEAR(TblLocations[[#This Row],[ODK_DateOfSubmission]]), "-",TEXT( MONTH(TblLocations[[#This Row],[ODK_DateOfSubmission]]),"00"))</f>
        <v>2020-10</v>
      </c>
    </row>
    <row r="1052" spans="1:15" x14ac:dyDescent="0.25">
      <c r="A1052" s="1">
        <v>3603087</v>
      </c>
      <c r="B1052" s="1">
        <v>4442110</v>
      </c>
      <c r="C1052" s="1">
        <v>21783</v>
      </c>
      <c r="D1052" s="63">
        <v>44125</v>
      </c>
      <c r="E1052" s="54">
        <v>118</v>
      </c>
      <c r="F1052" s="56" t="s">
        <v>85</v>
      </c>
      <c r="G1052" s="56" t="s">
        <v>85</v>
      </c>
      <c r="H1052" s="56" t="s">
        <v>971</v>
      </c>
      <c r="I1052" s="56" t="s">
        <v>1432</v>
      </c>
      <c r="J1052" s="54" t="s">
        <v>1433</v>
      </c>
      <c r="K1052" s="1">
        <v>30.524280854600001</v>
      </c>
      <c r="L1052" s="1">
        <v>47.8274366323</v>
      </c>
      <c r="M1052" s="1">
        <v>1</v>
      </c>
      <c r="N1052" s="9">
        <f>DATE(YEAR(TblLocations[[#This Row],[ODK_DateOfSubmission]]),MONTH(TblLocations[[#This Row],[ODK_DateOfSubmission]]),DAY(TblLocations[[#This Row],[ODK_DateOfSubmission]]))</f>
        <v>44125</v>
      </c>
      <c r="O1052" s="1" t="str">
        <f>_xlfn.CONCAT( YEAR(TblLocations[[#This Row],[ODK_DateOfSubmission]]), "-",TEXT( MONTH(TblLocations[[#This Row],[ODK_DateOfSubmission]]),"00"))</f>
        <v>2020-10</v>
      </c>
    </row>
    <row r="1053" spans="1:15" x14ac:dyDescent="0.25">
      <c r="A1053" s="1">
        <v>3603087</v>
      </c>
      <c r="B1053" s="1">
        <v>4442110</v>
      </c>
      <c r="C1053" s="1">
        <v>21783</v>
      </c>
      <c r="D1053" s="63">
        <v>44125</v>
      </c>
      <c r="E1053" s="54">
        <v>118</v>
      </c>
      <c r="F1053" s="56" t="s">
        <v>85</v>
      </c>
      <c r="G1053" s="56" t="s">
        <v>85</v>
      </c>
      <c r="H1053" s="56" t="s">
        <v>971</v>
      </c>
      <c r="I1053" s="56" t="s">
        <v>1432</v>
      </c>
      <c r="J1053" s="54" t="s">
        <v>1433</v>
      </c>
      <c r="K1053" s="1">
        <v>30.524280854600001</v>
      </c>
      <c r="L1053" s="1">
        <v>47.8274366323</v>
      </c>
      <c r="M1053" s="1">
        <v>1</v>
      </c>
      <c r="N1053" s="9">
        <f>DATE(YEAR(TblLocations[[#This Row],[ODK_DateOfSubmission]]),MONTH(TblLocations[[#This Row],[ODK_DateOfSubmission]]),DAY(TblLocations[[#This Row],[ODK_DateOfSubmission]]))</f>
        <v>44125</v>
      </c>
      <c r="O1053" s="1" t="str">
        <f>_xlfn.CONCAT( YEAR(TblLocations[[#This Row],[ODK_DateOfSubmission]]), "-",TEXT( MONTH(TblLocations[[#This Row],[ODK_DateOfSubmission]]),"00"))</f>
        <v>2020-10</v>
      </c>
    </row>
    <row r="1054" spans="1:15" x14ac:dyDescent="0.25">
      <c r="A1054" s="1">
        <v>3603087</v>
      </c>
      <c r="B1054" s="1">
        <v>4442110</v>
      </c>
      <c r="C1054" s="1">
        <v>21783</v>
      </c>
      <c r="D1054" s="63">
        <v>44125</v>
      </c>
      <c r="E1054" s="54">
        <v>118</v>
      </c>
      <c r="F1054" s="56" t="s">
        <v>85</v>
      </c>
      <c r="G1054" s="56" t="s">
        <v>85</v>
      </c>
      <c r="H1054" s="56" t="s">
        <v>971</v>
      </c>
      <c r="I1054" s="56" t="s">
        <v>1432</v>
      </c>
      <c r="J1054" s="54" t="s">
        <v>1433</v>
      </c>
      <c r="K1054" s="1">
        <v>30.524280854600001</v>
      </c>
      <c r="L1054" s="1">
        <v>47.8274366323</v>
      </c>
      <c r="M1054" s="1">
        <v>1</v>
      </c>
      <c r="N1054" s="9">
        <f>DATE(YEAR(TblLocations[[#This Row],[ODK_DateOfSubmission]]),MONTH(TblLocations[[#This Row],[ODK_DateOfSubmission]]),DAY(TblLocations[[#This Row],[ODK_DateOfSubmission]]))</f>
        <v>44125</v>
      </c>
      <c r="O1054" s="1" t="str">
        <f>_xlfn.CONCAT( YEAR(TblLocations[[#This Row],[ODK_DateOfSubmission]]), "-",TEXT( MONTH(TblLocations[[#This Row],[ODK_DateOfSubmission]]),"00"))</f>
        <v>2020-10</v>
      </c>
    </row>
    <row r="1055" spans="1:15" x14ac:dyDescent="0.25">
      <c r="A1055" s="1">
        <v>3603087</v>
      </c>
      <c r="B1055" s="1">
        <v>4442110</v>
      </c>
      <c r="C1055" s="1">
        <v>21783</v>
      </c>
      <c r="D1055" s="63">
        <v>44125</v>
      </c>
      <c r="E1055" s="54">
        <v>118</v>
      </c>
      <c r="F1055" s="56" t="s">
        <v>85</v>
      </c>
      <c r="G1055" s="56" t="s">
        <v>85</v>
      </c>
      <c r="H1055" s="56" t="s">
        <v>971</v>
      </c>
      <c r="I1055" s="56" t="s">
        <v>1432</v>
      </c>
      <c r="J1055" s="54" t="s">
        <v>1433</v>
      </c>
      <c r="K1055" s="1">
        <v>30.524280854600001</v>
      </c>
      <c r="L1055" s="1">
        <v>47.8274366323</v>
      </c>
      <c r="M1055" s="1">
        <v>1</v>
      </c>
      <c r="N1055" s="9">
        <f>DATE(YEAR(TblLocations[[#This Row],[ODK_DateOfSubmission]]),MONTH(TblLocations[[#This Row],[ODK_DateOfSubmission]]),DAY(TblLocations[[#This Row],[ODK_DateOfSubmission]]))</f>
        <v>44125</v>
      </c>
      <c r="O1055" s="1" t="str">
        <f>_xlfn.CONCAT( YEAR(TblLocations[[#This Row],[ODK_DateOfSubmission]]), "-",TEXT( MONTH(TblLocations[[#This Row],[ODK_DateOfSubmission]]),"00"))</f>
        <v>2020-10</v>
      </c>
    </row>
    <row r="1056" spans="1:15" x14ac:dyDescent="0.25">
      <c r="A1056" s="1">
        <v>3603087</v>
      </c>
      <c r="B1056" s="1">
        <v>4448910</v>
      </c>
      <c r="C1056" s="1">
        <v>21783</v>
      </c>
      <c r="D1056" s="63">
        <v>44126</v>
      </c>
      <c r="E1056" s="54">
        <v>118</v>
      </c>
      <c r="F1056" s="56" t="s">
        <v>68</v>
      </c>
      <c r="G1056" s="56" t="s">
        <v>73</v>
      </c>
      <c r="H1056" s="56" t="s">
        <v>1059</v>
      </c>
      <c r="I1056" s="56" t="s">
        <v>1341</v>
      </c>
      <c r="J1056" s="54" t="s">
        <v>250</v>
      </c>
      <c r="K1056" s="1">
        <v>31.038316374200001</v>
      </c>
      <c r="L1056" s="1">
        <v>46.253982172199997</v>
      </c>
      <c r="M1056" s="1">
        <v>5</v>
      </c>
      <c r="N1056" s="9">
        <f>DATE(YEAR(TblLocations[[#This Row],[ODK_DateOfSubmission]]),MONTH(TblLocations[[#This Row],[ODK_DateOfSubmission]]),DAY(TblLocations[[#This Row],[ODK_DateOfSubmission]]))</f>
        <v>44126</v>
      </c>
      <c r="O1056" s="1" t="str">
        <f>_xlfn.CONCAT( YEAR(TblLocations[[#This Row],[ODK_DateOfSubmission]]), "-",TEXT( MONTH(TblLocations[[#This Row],[ODK_DateOfSubmission]]),"00"))</f>
        <v>2020-10</v>
      </c>
    </row>
    <row r="1057" spans="1:15" x14ac:dyDescent="0.25">
      <c r="A1057" s="1">
        <v>3603087</v>
      </c>
      <c r="B1057" s="1">
        <v>4449010</v>
      </c>
      <c r="C1057" s="1">
        <v>21783</v>
      </c>
      <c r="D1057" s="63">
        <v>44126</v>
      </c>
      <c r="E1057" s="54">
        <v>118</v>
      </c>
      <c r="F1057" s="56" t="s">
        <v>68</v>
      </c>
      <c r="G1057" s="56" t="s">
        <v>73</v>
      </c>
      <c r="H1057" s="56" t="s">
        <v>1059</v>
      </c>
      <c r="I1057" s="56" t="s">
        <v>1074</v>
      </c>
      <c r="J1057" s="54" t="s">
        <v>1075</v>
      </c>
      <c r="K1057" s="1">
        <v>31.029471706599999</v>
      </c>
      <c r="L1057" s="1">
        <v>46.244121658399997</v>
      </c>
      <c r="M1057" s="1">
        <v>4</v>
      </c>
      <c r="N1057" s="9">
        <f>DATE(YEAR(TblLocations[[#This Row],[ODK_DateOfSubmission]]),MONTH(TblLocations[[#This Row],[ODK_DateOfSubmission]]),DAY(TblLocations[[#This Row],[ODK_DateOfSubmission]]))</f>
        <v>44126</v>
      </c>
      <c r="O1057" s="1" t="str">
        <f>_xlfn.CONCAT( YEAR(TblLocations[[#This Row],[ODK_DateOfSubmission]]), "-",TEXT( MONTH(TblLocations[[#This Row],[ODK_DateOfSubmission]]),"00"))</f>
        <v>2020-10</v>
      </c>
    </row>
    <row r="1058" spans="1:15" x14ac:dyDescent="0.25">
      <c r="A1058" s="1">
        <v>3603087</v>
      </c>
      <c r="B1058" s="1">
        <v>4449010</v>
      </c>
      <c r="C1058" s="1">
        <v>21783</v>
      </c>
      <c r="D1058" s="63">
        <v>44126</v>
      </c>
      <c r="E1058" s="54">
        <v>118</v>
      </c>
      <c r="F1058" s="56" t="s">
        <v>68</v>
      </c>
      <c r="G1058" s="56" t="s">
        <v>73</v>
      </c>
      <c r="H1058" s="56" t="s">
        <v>1059</v>
      </c>
      <c r="I1058" s="56" t="s">
        <v>1074</v>
      </c>
      <c r="J1058" s="54" t="s">
        <v>1075</v>
      </c>
      <c r="K1058" s="1">
        <v>31.029471706599999</v>
      </c>
      <c r="L1058" s="1">
        <v>46.244121658399997</v>
      </c>
      <c r="M1058" s="1">
        <v>1</v>
      </c>
      <c r="N1058" s="9">
        <f>DATE(YEAR(TblLocations[[#This Row],[ODK_DateOfSubmission]]),MONTH(TblLocations[[#This Row],[ODK_DateOfSubmission]]),DAY(TblLocations[[#This Row],[ODK_DateOfSubmission]]))</f>
        <v>44126</v>
      </c>
      <c r="O1058" s="1" t="str">
        <f>_xlfn.CONCAT( YEAR(TblLocations[[#This Row],[ODK_DateOfSubmission]]), "-",TEXT( MONTH(TblLocations[[#This Row],[ODK_DateOfSubmission]]),"00"))</f>
        <v>2020-10</v>
      </c>
    </row>
    <row r="1059" spans="1:15" x14ac:dyDescent="0.25">
      <c r="A1059" s="1">
        <v>3603087</v>
      </c>
      <c r="B1059" s="1">
        <v>4449010</v>
      </c>
      <c r="C1059" s="1">
        <v>21783</v>
      </c>
      <c r="D1059" s="63">
        <v>44126</v>
      </c>
      <c r="E1059" s="54">
        <v>118</v>
      </c>
      <c r="F1059" s="56" t="s">
        <v>68</v>
      </c>
      <c r="G1059" s="56" t="s">
        <v>73</v>
      </c>
      <c r="H1059" s="56" t="s">
        <v>1059</v>
      </c>
      <c r="I1059" s="56" t="s">
        <v>1074</v>
      </c>
      <c r="J1059" s="54" t="s">
        <v>1075</v>
      </c>
      <c r="K1059" s="1">
        <v>31.029471706599999</v>
      </c>
      <c r="L1059" s="1">
        <v>46.244121658399997</v>
      </c>
      <c r="M1059" s="1">
        <v>4</v>
      </c>
      <c r="N1059" s="9">
        <f>DATE(YEAR(TblLocations[[#This Row],[ODK_DateOfSubmission]]),MONTH(TblLocations[[#This Row],[ODK_DateOfSubmission]]),DAY(TblLocations[[#This Row],[ODK_DateOfSubmission]]))</f>
        <v>44126</v>
      </c>
      <c r="O1059" s="1" t="str">
        <f>_xlfn.CONCAT( YEAR(TblLocations[[#This Row],[ODK_DateOfSubmission]]), "-",TEXT( MONTH(TblLocations[[#This Row],[ODK_DateOfSubmission]]),"00"))</f>
        <v>2020-10</v>
      </c>
    </row>
    <row r="1060" spans="1:15" x14ac:dyDescent="0.25">
      <c r="A1060" s="1">
        <v>3603087</v>
      </c>
      <c r="B1060" s="1">
        <v>4449110</v>
      </c>
      <c r="C1060" s="1">
        <v>21783</v>
      </c>
      <c r="D1060" s="63">
        <v>44126</v>
      </c>
      <c r="E1060" s="54">
        <v>118</v>
      </c>
      <c r="F1060" s="56" t="s">
        <v>68</v>
      </c>
      <c r="G1060" s="56" t="s">
        <v>73</v>
      </c>
      <c r="H1060" s="56" t="s">
        <v>1059</v>
      </c>
      <c r="I1060" s="56" t="s">
        <v>1072</v>
      </c>
      <c r="J1060" s="54" t="s">
        <v>1073</v>
      </c>
      <c r="K1060" s="1">
        <v>31.034963944600001</v>
      </c>
      <c r="L1060" s="1">
        <v>46.242300951700003</v>
      </c>
      <c r="M1060" s="1">
        <v>3</v>
      </c>
      <c r="N1060" s="9">
        <f>DATE(YEAR(TblLocations[[#This Row],[ODK_DateOfSubmission]]),MONTH(TblLocations[[#This Row],[ODK_DateOfSubmission]]),DAY(TblLocations[[#This Row],[ODK_DateOfSubmission]]))</f>
        <v>44126</v>
      </c>
      <c r="O1060" s="1" t="str">
        <f>_xlfn.CONCAT( YEAR(TblLocations[[#This Row],[ODK_DateOfSubmission]]), "-",TEXT( MONTH(TblLocations[[#This Row],[ODK_DateOfSubmission]]),"00"))</f>
        <v>2020-10</v>
      </c>
    </row>
    <row r="1061" spans="1:15" x14ac:dyDescent="0.25">
      <c r="A1061" s="1">
        <v>3603087</v>
      </c>
      <c r="B1061" s="1">
        <v>4449210</v>
      </c>
      <c r="C1061" s="1">
        <v>21783</v>
      </c>
      <c r="D1061" s="63">
        <v>44126</v>
      </c>
      <c r="E1061" s="54">
        <v>118</v>
      </c>
      <c r="F1061" s="56" t="s">
        <v>68</v>
      </c>
      <c r="G1061" s="56" t="s">
        <v>73</v>
      </c>
      <c r="H1061" s="56" t="s">
        <v>1059</v>
      </c>
      <c r="I1061" s="56" t="s">
        <v>1086</v>
      </c>
      <c r="J1061" s="54" t="s">
        <v>1087</v>
      </c>
      <c r="K1061" s="1">
        <v>31.038477412900001</v>
      </c>
      <c r="L1061" s="1">
        <v>46.2356561609</v>
      </c>
      <c r="M1061" s="1">
        <v>2</v>
      </c>
      <c r="N1061" s="9">
        <f>DATE(YEAR(TblLocations[[#This Row],[ODK_DateOfSubmission]]),MONTH(TblLocations[[#This Row],[ODK_DateOfSubmission]]),DAY(TblLocations[[#This Row],[ODK_DateOfSubmission]]))</f>
        <v>44126</v>
      </c>
      <c r="O1061" s="1" t="str">
        <f>_xlfn.CONCAT( YEAR(TblLocations[[#This Row],[ODK_DateOfSubmission]]), "-",TEXT( MONTH(TblLocations[[#This Row],[ODK_DateOfSubmission]]),"00"))</f>
        <v>2020-10</v>
      </c>
    </row>
    <row r="1062" spans="1:15" x14ac:dyDescent="0.25">
      <c r="A1062" s="1">
        <v>3603087</v>
      </c>
      <c r="B1062" s="1">
        <v>4449210</v>
      </c>
      <c r="C1062" s="1">
        <v>21783</v>
      </c>
      <c r="D1062" s="63">
        <v>44126</v>
      </c>
      <c r="E1062" s="54">
        <v>118</v>
      </c>
      <c r="F1062" s="56" t="s">
        <v>68</v>
      </c>
      <c r="G1062" s="56" t="s">
        <v>73</v>
      </c>
      <c r="H1062" s="56" t="s">
        <v>1059</v>
      </c>
      <c r="I1062" s="56" t="s">
        <v>1086</v>
      </c>
      <c r="J1062" s="54" t="s">
        <v>1087</v>
      </c>
      <c r="K1062" s="1">
        <v>31.038477412900001</v>
      </c>
      <c r="L1062" s="1">
        <v>46.2356561609</v>
      </c>
      <c r="M1062" s="1">
        <v>5</v>
      </c>
      <c r="N1062" s="9">
        <f>DATE(YEAR(TblLocations[[#This Row],[ODK_DateOfSubmission]]),MONTH(TblLocations[[#This Row],[ODK_DateOfSubmission]]),DAY(TblLocations[[#This Row],[ODK_DateOfSubmission]]))</f>
        <v>44126</v>
      </c>
      <c r="O1062" s="1" t="str">
        <f>_xlfn.CONCAT( YEAR(TblLocations[[#This Row],[ODK_DateOfSubmission]]), "-",TEXT( MONTH(TblLocations[[#This Row],[ODK_DateOfSubmission]]),"00"))</f>
        <v>2020-10</v>
      </c>
    </row>
    <row r="1063" spans="1:15" x14ac:dyDescent="0.25">
      <c r="A1063" s="1">
        <v>3603087</v>
      </c>
      <c r="B1063" s="1">
        <v>4449310</v>
      </c>
      <c r="C1063" s="1">
        <v>21783</v>
      </c>
      <c r="D1063" s="63">
        <v>44126</v>
      </c>
      <c r="E1063" s="54">
        <v>118</v>
      </c>
      <c r="F1063" s="56" t="s">
        <v>68</v>
      </c>
      <c r="G1063" s="56" t="s">
        <v>73</v>
      </c>
      <c r="H1063" s="56" t="s">
        <v>1434</v>
      </c>
      <c r="I1063" s="56" t="s">
        <v>1435</v>
      </c>
      <c r="J1063" s="54" t="s">
        <v>1127</v>
      </c>
      <c r="K1063" s="1">
        <v>31.115110000000001</v>
      </c>
      <c r="L1063" s="1">
        <v>45.889899999999997</v>
      </c>
      <c r="M1063" s="1">
        <v>2</v>
      </c>
      <c r="N1063" s="9">
        <f>DATE(YEAR(TblLocations[[#This Row],[ODK_DateOfSubmission]]),MONTH(TblLocations[[#This Row],[ODK_DateOfSubmission]]),DAY(TblLocations[[#This Row],[ODK_DateOfSubmission]]))</f>
        <v>44126</v>
      </c>
      <c r="O1063" s="1" t="str">
        <f>_xlfn.CONCAT( YEAR(TblLocations[[#This Row],[ODK_DateOfSubmission]]), "-",TEXT( MONTH(TblLocations[[#This Row],[ODK_DateOfSubmission]]),"00"))</f>
        <v>2020-10</v>
      </c>
    </row>
    <row r="1064" spans="1:15" x14ac:dyDescent="0.25">
      <c r="A1064" s="1">
        <v>3603087</v>
      </c>
      <c r="B1064" s="1">
        <v>4449310</v>
      </c>
      <c r="C1064" s="1">
        <v>21783</v>
      </c>
      <c r="D1064" s="63">
        <v>44126</v>
      </c>
      <c r="E1064" s="54">
        <v>118</v>
      </c>
      <c r="F1064" s="56" t="s">
        <v>68</v>
      </c>
      <c r="G1064" s="56" t="s">
        <v>73</v>
      </c>
      <c r="H1064" s="56" t="s">
        <v>1434</v>
      </c>
      <c r="I1064" s="56" t="s">
        <v>1435</v>
      </c>
      <c r="J1064" s="54" t="s">
        <v>1127</v>
      </c>
      <c r="K1064" s="1">
        <v>31.115110000000001</v>
      </c>
      <c r="L1064" s="1">
        <v>45.889899999999997</v>
      </c>
      <c r="M1064" s="1">
        <v>4</v>
      </c>
      <c r="N1064" s="9">
        <f>DATE(YEAR(TblLocations[[#This Row],[ODK_DateOfSubmission]]),MONTH(TblLocations[[#This Row],[ODK_DateOfSubmission]]),DAY(TblLocations[[#This Row],[ODK_DateOfSubmission]]))</f>
        <v>44126</v>
      </c>
      <c r="O1064" s="1" t="str">
        <f>_xlfn.CONCAT( YEAR(TblLocations[[#This Row],[ODK_DateOfSubmission]]), "-",TEXT( MONTH(TblLocations[[#This Row],[ODK_DateOfSubmission]]),"00"))</f>
        <v>2020-10</v>
      </c>
    </row>
    <row r="1065" spans="1:15" x14ac:dyDescent="0.25">
      <c r="A1065" s="1">
        <v>3603087</v>
      </c>
      <c r="B1065" s="1">
        <v>4449310</v>
      </c>
      <c r="C1065" s="1">
        <v>21783</v>
      </c>
      <c r="D1065" s="63">
        <v>44126</v>
      </c>
      <c r="E1065" s="54">
        <v>118</v>
      </c>
      <c r="F1065" s="56" t="s">
        <v>68</v>
      </c>
      <c r="G1065" s="56" t="s">
        <v>73</v>
      </c>
      <c r="H1065" s="56" t="s">
        <v>1434</v>
      </c>
      <c r="I1065" s="56" t="s">
        <v>1435</v>
      </c>
      <c r="J1065" s="54" t="s">
        <v>1127</v>
      </c>
      <c r="K1065" s="1">
        <v>31.115110000000001</v>
      </c>
      <c r="L1065" s="1">
        <v>45.889899999999997</v>
      </c>
      <c r="M1065" s="1">
        <v>5</v>
      </c>
      <c r="N1065" s="9">
        <f>DATE(YEAR(TblLocations[[#This Row],[ODK_DateOfSubmission]]),MONTH(TblLocations[[#This Row],[ODK_DateOfSubmission]]),DAY(TblLocations[[#This Row],[ODK_DateOfSubmission]]))</f>
        <v>44126</v>
      </c>
      <c r="O1065" s="1" t="str">
        <f>_xlfn.CONCAT( YEAR(TblLocations[[#This Row],[ODK_DateOfSubmission]]), "-",TEXT( MONTH(TblLocations[[#This Row],[ODK_DateOfSubmission]]),"00"))</f>
        <v>2020-10</v>
      </c>
    </row>
    <row r="1066" spans="1:15" x14ac:dyDescent="0.25">
      <c r="A1066" s="1">
        <v>3603087</v>
      </c>
      <c r="B1066" s="1">
        <v>4449510</v>
      </c>
      <c r="C1066" s="1">
        <v>21783</v>
      </c>
      <c r="D1066" s="63">
        <v>44126</v>
      </c>
      <c r="E1066" s="54">
        <v>118</v>
      </c>
      <c r="F1066" s="56" t="s">
        <v>68</v>
      </c>
      <c r="G1066" s="56" t="s">
        <v>73</v>
      </c>
      <c r="H1066" s="56" t="s">
        <v>1059</v>
      </c>
      <c r="I1066" s="56" t="s">
        <v>1096</v>
      </c>
      <c r="J1066" s="54" t="s">
        <v>1097</v>
      </c>
      <c r="K1066" s="1">
        <v>31.03290329</v>
      </c>
      <c r="L1066" s="1">
        <v>46.251552429999997</v>
      </c>
      <c r="M1066" s="1">
        <v>2</v>
      </c>
      <c r="N1066" s="9">
        <f>DATE(YEAR(TblLocations[[#This Row],[ODK_DateOfSubmission]]),MONTH(TblLocations[[#This Row],[ODK_DateOfSubmission]]),DAY(TblLocations[[#This Row],[ODK_DateOfSubmission]]))</f>
        <v>44126</v>
      </c>
      <c r="O1066" s="1" t="str">
        <f>_xlfn.CONCAT( YEAR(TblLocations[[#This Row],[ODK_DateOfSubmission]]), "-",TEXT( MONTH(TblLocations[[#This Row],[ODK_DateOfSubmission]]),"00"))</f>
        <v>2020-10</v>
      </c>
    </row>
    <row r="1067" spans="1:15" x14ac:dyDescent="0.25">
      <c r="A1067" s="1">
        <v>3603087</v>
      </c>
      <c r="B1067" s="1">
        <v>4449510</v>
      </c>
      <c r="C1067" s="1">
        <v>21783</v>
      </c>
      <c r="D1067" s="63">
        <v>44126</v>
      </c>
      <c r="E1067" s="54">
        <v>118</v>
      </c>
      <c r="F1067" s="56" t="s">
        <v>68</v>
      </c>
      <c r="G1067" s="56" t="s">
        <v>73</v>
      </c>
      <c r="H1067" s="56" t="s">
        <v>1059</v>
      </c>
      <c r="I1067" s="56" t="s">
        <v>1096</v>
      </c>
      <c r="J1067" s="54" t="s">
        <v>1097</v>
      </c>
      <c r="K1067" s="1">
        <v>31.03290329</v>
      </c>
      <c r="L1067" s="1">
        <v>46.251552429999997</v>
      </c>
      <c r="M1067" s="1">
        <v>4</v>
      </c>
      <c r="N1067" s="9">
        <f>DATE(YEAR(TblLocations[[#This Row],[ODK_DateOfSubmission]]),MONTH(TblLocations[[#This Row],[ODK_DateOfSubmission]]),DAY(TblLocations[[#This Row],[ODK_DateOfSubmission]]))</f>
        <v>44126</v>
      </c>
      <c r="O1067" s="1" t="str">
        <f>_xlfn.CONCAT( YEAR(TblLocations[[#This Row],[ODK_DateOfSubmission]]), "-",TEXT( MONTH(TblLocations[[#This Row],[ODK_DateOfSubmission]]),"00"))</f>
        <v>2020-10</v>
      </c>
    </row>
    <row r="1068" spans="1:15" x14ac:dyDescent="0.25">
      <c r="A1068" s="1">
        <v>3603087</v>
      </c>
      <c r="B1068" s="1">
        <v>4449510</v>
      </c>
      <c r="C1068" s="1">
        <v>21783</v>
      </c>
      <c r="D1068" s="63">
        <v>44126</v>
      </c>
      <c r="E1068" s="54">
        <v>118</v>
      </c>
      <c r="F1068" s="56" t="s">
        <v>68</v>
      </c>
      <c r="G1068" s="56" t="s">
        <v>73</v>
      </c>
      <c r="H1068" s="56" t="s">
        <v>1059</v>
      </c>
      <c r="I1068" s="56" t="s">
        <v>1096</v>
      </c>
      <c r="J1068" s="54" t="s">
        <v>1097</v>
      </c>
      <c r="K1068" s="1">
        <v>31.03290329</v>
      </c>
      <c r="L1068" s="1">
        <v>46.251552429999997</v>
      </c>
      <c r="M1068" s="1">
        <v>2</v>
      </c>
      <c r="N1068" s="9">
        <f>DATE(YEAR(TblLocations[[#This Row],[ODK_DateOfSubmission]]),MONTH(TblLocations[[#This Row],[ODK_DateOfSubmission]]),DAY(TblLocations[[#This Row],[ODK_DateOfSubmission]]))</f>
        <v>44126</v>
      </c>
      <c r="O1068" s="1" t="str">
        <f>_xlfn.CONCAT( YEAR(TblLocations[[#This Row],[ODK_DateOfSubmission]]), "-",TEXT( MONTH(TblLocations[[#This Row],[ODK_DateOfSubmission]]),"00"))</f>
        <v>2020-10</v>
      </c>
    </row>
    <row r="1069" spans="1:15" x14ac:dyDescent="0.25">
      <c r="A1069" s="1">
        <v>3603087</v>
      </c>
      <c r="B1069" s="1">
        <v>4453410</v>
      </c>
      <c r="C1069" s="1">
        <v>21783</v>
      </c>
      <c r="D1069" s="63">
        <v>44126</v>
      </c>
      <c r="E1069" s="54">
        <v>118</v>
      </c>
      <c r="F1069" s="56" t="s">
        <v>68</v>
      </c>
      <c r="G1069" s="56" t="s">
        <v>73</v>
      </c>
      <c r="H1069" s="56" t="s">
        <v>1059</v>
      </c>
      <c r="I1069" s="56" t="s">
        <v>1102</v>
      </c>
      <c r="J1069" s="54" t="s">
        <v>1436</v>
      </c>
      <c r="K1069" s="1">
        <v>31.060153968000002</v>
      </c>
      <c r="L1069" s="1">
        <v>46.243325555299997</v>
      </c>
      <c r="M1069" s="1">
        <v>3</v>
      </c>
      <c r="N1069" s="9">
        <f>DATE(YEAR(TblLocations[[#This Row],[ODK_DateOfSubmission]]),MONTH(TblLocations[[#This Row],[ODK_DateOfSubmission]]),DAY(TblLocations[[#This Row],[ODK_DateOfSubmission]]))</f>
        <v>44126</v>
      </c>
      <c r="O1069" s="1" t="str">
        <f>_xlfn.CONCAT( YEAR(TblLocations[[#This Row],[ODK_DateOfSubmission]]), "-",TEXT( MONTH(TblLocations[[#This Row],[ODK_DateOfSubmission]]),"00"))</f>
        <v>2020-10</v>
      </c>
    </row>
    <row r="1070" spans="1:15" x14ac:dyDescent="0.25">
      <c r="A1070" s="1">
        <v>3603087</v>
      </c>
      <c r="B1070" s="1">
        <v>4453410</v>
      </c>
      <c r="C1070" s="1">
        <v>21783</v>
      </c>
      <c r="D1070" s="63">
        <v>44126</v>
      </c>
      <c r="E1070" s="54">
        <v>118</v>
      </c>
      <c r="F1070" s="56" t="s">
        <v>68</v>
      </c>
      <c r="G1070" s="56" t="s">
        <v>73</v>
      </c>
      <c r="H1070" s="56" t="s">
        <v>1059</v>
      </c>
      <c r="I1070" s="56" t="s">
        <v>1102</v>
      </c>
      <c r="J1070" s="54" t="s">
        <v>1436</v>
      </c>
      <c r="K1070" s="1">
        <v>31.060153968000002</v>
      </c>
      <c r="L1070" s="1">
        <v>46.243325555299997</v>
      </c>
      <c r="M1070" s="1">
        <v>2</v>
      </c>
      <c r="N1070" s="9">
        <f>DATE(YEAR(TblLocations[[#This Row],[ODK_DateOfSubmission]]),MONTH(TblLocations[[#This Row],[ODK_DateOfSubmission]]),DAY(TblLocations[[#This Row],[ODK_DateOfSubmission]]))</f>
        <v>44126</v>
      </c>
      <c r="O1070" s="1" t="str">
        <f>_xlfn.CONCAT( YEAR(TblLocations[[#This Row],[ODK_DateOfSubmission]]), "-",TEXT( MONTH(TblLocations[[#This Row],[ODK_DateOfSubmission]]),"00"))</f>
        <v>2020-10</v>
      </c>
    </row>
    <row r="1071" spans="1:15" x14ac:dyDescent="0.25">
      <c r="A1071" s="1">
        <v>3603087</v>
      </c>
      <c r="B1071" s="1">
        <v>4458210</v>
      </c>
      <c r="C1071" s="1">
        <v>21783</v>
      </c>
      <c r="D1071" s="63">
        <v>44126</v>
      </c>
      <c r="E1071" s="54">
        <v>118</v>
      </c>
      <c r="F1071" s="56" t="s">
        <v>80</v>
      </c>
      <c r="G1071" s="56" t="s">
        <v>143</v>
      </c>
      <c r="H1071" s="56" t="s">
        <v>670</v>
      </c>
      <c r="I1071" s="56" t="s">
        <v>700</v>
      </c>
      <c r="J1071" s="54" t="s">
        <v>701</v>
      </c>
      <c r="K1071" s="1">
        <v>35.557938700000001</v>
      </c>
      <c r="L1071" s="1">
        <v>45.447536599999999</v>
      </c>
      <c r="M1071" s="1">
        <v>2</v>
      </c>
      <c r="N1071" s="9">
        <f>DATE(YEAR(TblLocations[[#This Row],[ODK_DateOfSubmission]]),MONTH(TblLocations[[#This Row],[ODK_DateOfSubmission]]),DAY(TblLocations[[#This Row],[ODK_DateOfSubmission]]))</f>
        <v>44126</v>
      </c>
      <c r="O1071" s="1" t="str">
        <f>_xlfn.CONCAT( YEAR(TblLocations[[#This Row],[ODK_DateOfSubmission]]), "-",TEXT( MONTH(TblLocations[[#This Row],[ODK_DateOfSubmission]]),"00"))</f>
        <v>2020-10</v>
      </c>
    </row>
    <row r="1072" spans="1:15" x14ac:dyDescent="0.25">
      <c r="A1072" s="1">
        <v>3603087</v>
      </c>
      <c r="B1072" s="1">
        <v>4469110</v>
      </c>
      <c r="C1072" s="1">
        <v>21783</v>
      </c>
      <c r="D1072" s="63">
        <v>44127</v>
      </c>
      <c r="E1072" s="54">
        <v>118</v>
      </c>
      <c r="F1072" s="56" t="s">
        <v>68</v>
      </c>
      <c r="G1072" s="56" t="s">
        <v>73</v>
      </c>
      <c r="H1072" s="56" t="s">
        <v>1059</v>
      </c>
      <c r="I1072" s="56" t="s">
        <v>1088</v>
      </c>
      <c r="J1072" s="54" t="s">
        <v>1039</v>
      </c>
      <c r="K1072" s="1">
        <v>31.036175809100001</v>
      </c>
      <c r="L1072" s="1">
        <v>46.220527480000001</v>
      </c>
      <c r="M1072" s="1">
        <v>10</v>
      </c>
      <c r="N1072" s="9">
        <f>DATE(YEAR(TblLocations[[#This Row],[ODK_DateOfSubmission]]),MONTH(TblLocations[[#This Row],[ODK_DateOfSubmission]]),DAY(TblLocations[[#This Row],[ODK_DateOfSubmission]]))</f>
        <v>44127</v>
      </c>
      <c r="O1072" s="1" t="str">
        <f>_xlfn.CONCAT( YEAR(TblLocations[[#This Row],[ODK_DateOfSubmission]]), "-",TEXT( MONTH(TblLocations[[#This Row],[ODK_DateOfSubmission]]),"00"))</f>
        <v>2020-10</v>
      </c>
    </row>
    <row r="1073" spans="1:15" x14ac:dyDescent="0.25">
      <c r="A1073" s="1">
        <v>3603087</v>
      </c>
      <c r="B1073" s="1">
        <v>4469110</v>
      </c>
      <c r="C1073" s="1">
        <v>21783</v>
      </c>
      <c r="D1073" s="63">
        <v>44127</v>
      </c>
      <c r="E1073" s="54">
        <v>118</v>
      </c>
      <c r="F1073" s="56" t="s">
        <v>68</v>
      </c>
      <c r="G1073" s="56" t="s">
        <v>73</v>
      </c>
      <c r="H1073" s="56" t="s">
        <v>1059</v>
      </c>
      <c r="I1073" s="56" t="s">
        <v>1088</v>
      </c>
      <c r="J1073" s="54" t="s">
        <v>1039</v>
      </c>
      <c r="K1073" s="1">
        <v>31.036175809100001</v>
      </c>
      <c r="L1073" s="1">
        <v>46.220527480000001</v>
      </c>
      <c r="M1073" s="1">
        <v>13</v>
      </c>
      <c r="N1073" s="9">
        <f>DATE(YEAR(TblLocations[[#This Row],[ODK_DateOfSubmission]]),MONTH(TblLocations[[#This Row],[ODK_DateOfSubmission]]),DAY(TblLocations[[#This Row],[ODK_DateOfSubmission]]))</f>
        <v>44127</v>
      </c>
      <c r="O1073" s="1" t="str">
        <f>_xlfn.CONCAT( YEAR(TblLocations[[#This Row],[ODK_DateOfSubmission]]), "-",TEXT( MONTH(TblLocations[[#This Row],[ODK_DateOfSubmission]]),"00"))</f>
        <v>2020-10</v>
      </c>
    </row>
    <row r="1074" spans="1:15" x14ac:dyDescent="0.25">
      <c r="A1074" s="1">
        <v>3603087</v>
      </c>
      <c r="B1074" s="1">
        <v>4469110</v>
      </c>
      <c r="C1074" s="1">
        <v>21783</v>
      </c>
      <c r="D1074" s="63">
        <v>44127</v>
      </c>
      <c r="E1074" s="54">
        <v>118</v>
      </c>
      <c r="F1074" s="56" t="s">
        <v>68</v>
      </c>
      <c r="G1074" s="56" t="s">
        <v>73</v>
      </c>
      <c r="H1074" s="56" t="s">
        <v>1059</v>
      </c>
      <c r="I1074" s="56" t="s">
        <v>1088</v>
      </c>
      <c r="J1074" s="54" t="s">
        <v>1039</v>
      </c>
      <c r="K1074" s="1">
        <v>31.036175809100001</v>
      </c>
      <c r="L1074" s="1">
        <v>46.220527480000001</v>
      </c>
      <c r="M1074" s="1">
        <v>4</v>
      </c>
      <c r="N1074" s="9">
        <f>DATE(YEAR(TblLocations[[#This Row],[ODK_DateOfSubmission]]),MONTH(TblLocations[[#This Row],[ODK_DateOfSubmission]]),DAY(TblLocations[[#This Row],[ODK_DateOfSubmission]]))</f>
        <v>44127</v>
      </c>
      <c r="O1074" s="1" t="str">
        <f>_xlfn.CONCAT( YEAR(TblLocations[[#This Row],[ODK_DateOfSubmission]]), "-",TEXT( MONTH(TblLocations[[#This Row],[ODK_DateOfSubmission]]),"00"))</f>
        <v>2020-10</v>
      </c>
    </row>
    <row r="1075" spans="1:15" x14ac:dyDescent="0.25">
      <c r="A1075" s="1">
        <v>3603087</v>
      </c>
      <c r="B1075" s="1">
        <v>4469110</v>
      </c>
      <c r="C1075" s="1">
        <v>21783</v>
      </c>
      <c r="D1075" s="63">
        <v>44127</v>
      </c>
      <c r="E1075" s="54">
        <v>118</v>
      </c>
      <c r="F1075" s="56" t="s">
        <v>68</v>
      </c>
      <c r="G1075" s="56" t="s">
        <v>73</v>
      </c>
      <c r="H1075" s="56" t="s">
        <v>1059</v>
      </c>
      <c r="I1075" s="56" t="s">
        <v>1088</v>
      </c>
      <c r="J1075" s="54" t="s">
        <v>1039</v>
      </c>
      <c r="K1075" s="1">
        <v>31.036175809100001</v>
      </c>
      <c r="L1075" s="1">
        <v>46.220527480000001</v>
      </c>
      <c r="M1075" s="1">
        <v>10</v>
      </c>
      <c r="N1075" s="9">
        <f>DATE(YEAR(TblLocations[[#This Row],[ODK_DateOfSubmission]]),MONTH(TblLocations[[#This Row],[ODK_DateOfSubmission]]),DAY(TblLocations[[#This Row],[ODK_DateOfSubmission]]))</f>
        <v>44127</v>
      </c>
      <c r="O1075" s="1" t="str">
        <f>_xlfn.CONCAT( YEAR(TblLocations[[#This Row],[ODK_DateOfSubmission]]), "-",TEXT( MONTH(TblLocations[[#This Row],[ODK_DateOfSubmission]]),"00"))</f>
        <v>2020-10</v>
      </c>
    </row>
    <row r="1076" spans="1:15" x14ac:dyDescent="0.25">
      <c r="A1076" s="1">
        <v>3603087</v>
      </c>
      <c r="B1076" s="1">
        <v>4469110</v>
      </c>
      <c r="C1076" s="1">
        <v>21783</v>
      </c>
      <c r="D1076" s="63">
        <v>44127</v>
      </c>
      <c r="E1076" s="54">
        <v>118</v>
      </c>
      <c r="F1076" s="56" t="s">
        <v>68</v>
      </c>
      <c r="G1076" s="56" t="s">
        <v>73</v>
      </c>
      <c r="H1076" s="56" t="s">
        <v>1059</v>
      </c>
      <c r="I1076" s="56" t="s">
        <v>1088</v>
      </c>
      <c r="J1076" s="54" t="s">
        <v>1039</v>
      </c>
      <c r="K1076" s="1">
        <v>31.036175809100001</v>
      </c>
      <c r="L1076" s="1">
        <v>46.220527480000001</v>
      </c>
      <c r="M1076" s="1">
        <v>8</v>
      </c>
      <c r="N1076" s="9">
        <f>DATE(YEAR(TblLocations[[#This Row],[ODK_DateOfSubmission]]),MONTH(TblLocations[[#This Row],[ODK_DateOfSubmission]]),DAY(TblLocations[[#This Row],[ODK_DateOfSubmission]]))</f>
        <v>44127</v>
      </c>
      <c r="O1076" s="1" t="str">
        <f>_xlfn.CONCAT( YEAR(TblLocations[[#This Row],[ODK_DateOfSubmission]]), "-",TEXT( MONTH(TblLocations[[#This Row],[ODK_DateOfSubmission]]),"00"))</f>
        <v>2020-10</v>
      </c>
    </row>
    <row r="1077" spans="1:15" x14ac:dyDescent="0.25">
      <c r="A1077" s="1">
        <v>3603087</v>
      </c>
      <c r="B1077" s="1">
        <v>4469210</v>
      </c>
      <c r="C1077" s="1">
        <v>21783</v>
      </c>
      <c r="D1077" s="63">
        <v>44127</v>
      </c>
      <c r="E1077" s="54">
        <v>118</v>
      </c>
      <c r="F1077" s="56" t="s">
        <v>68</v>
      </c>
      <c r="G1077" s="56" t="s">
        <v>73</v>
      </c>
      <c r="H1077" s="56" t="s">
        <v>1059</v>
      </c>
      <c r="I1077" s="56" t="s">
        <v>1110</v>
      </c>
      <c r="J1077" s="54" t="s">
        <v>1111</v>
      </c>
      <c r="K1077" s="1">
        <v>31.030441920000001</v>
      </c>
      <c r="L1077" s="1">
        <v>46.215599115800003</v>
      </c>
      <c r="M1077" s="1">
        <v>25</v>
      </c>
      <c r="N1077" s="9">
        <f>DATE(YEAR(TblLocations[[#This Row],[ODK_DateOfSubmission]]),MONTH(TblLocations[[#This Row],[ODK_DateOfSubmission]]),DAY(TblLocations[[#This Row],[ODK_DateOfSubmission]]))</f>
        <v>44127</v>
      </c>
      <c r="O1077" s="1" t="str">
        <f>_xlfn.CONCAT( YEAR(TblLocations[[#This Row],[ODK_DateOfSubmission]]), "-",TEXT( MONTH(TblLocations[[#This Row],[ODK_DateOfSubmission]]),"00"))</f>
        <v>2020-10</v>
      </c>
    </row>
    <row r="1078" spans="1:15" x14ac:dyDescent="0.25">
      <c r="A1078" s="1">
        <v>3603087</v>
      </c>
      <c r="B1078" s="1">
        <v>4469210</v>
      </c>
      <c r="C1078" s="1">
        <v>21783</v>
      </c>
      <c r="D1078" s="63">
        <v>44127</v>
      </c>
      <c r="E1078" s="54">
        <v>118</v>
      </c>
      <c r="F1078" s="56" t="s">
        <v>68</v>
      </c>
      <c r="G1078" s="56" t="s">
        <v>73</v>
      </c>
      <c r="H1078" s="56" t="s">
        <v>1059</v>
      </c>
      <c r="I1078" s="56" t="s">
        <v>1110</v>
      </c>
      <c r="J1078" s="54" t="s">
        <v>1111</v>
      </c>
      <c r="K1078" s="1">
        <v>31.030441920000001</v>
      </c>
      <c r="L1078" s="1">
        <v>46.215599115800003</v>
      </c>
      <c r="M1078" s="1">
        <v>50</v>
      </c>
      <c r="N1078" s="9">
        <f>DATE(YEAR(TblLocations[[#This Row],[ODK_DateOfSubmission]]),MONTH(TblLocations[[#This Row],[ODK_DateOfSubmission]]),DAY(TblLocations[[#This Row],[ODK_DateOfSubmission]]))</f>
        <v>44127</v>
      </c>
      <c r="O1078" s="1" t="str">
        <f>_xlfn.CONCAT( YEAR(TblLocations[[#This Row],[ODK_DateOfSubmission]]), "-",TEXT( MONTH(TblLocations[[#This Row],[ODK_DateOfSubmission]]),"00"))</f>
        <v>2020-10</v>
      </c>
    </row>
    <row r="1079" spans="1:15" x14ac:dyDescent="0.25">
      <c r="A1079" s="1">
        <v>3603087</v>
      </c>
      <c r="B1079" s="1">
        <v>4469210</v>
      </c>
      <c r="C1079" s="1">
        <v>21783</v>
      </c>
      <c r="D1079" s="63">
        <v>44127</v>
      </c>
      <c r="E1079" s="54">
        <v>118</v>
      </c>
      <c r="F1079" s="56" t="s">
        <v>68</v>
      </c>
      <c r="G1079" s="56" t="s">
        <v>73</v>
      </c>
      <c r="H1079" s="56" t="s">
        <v>1059</v>
      </c>
      <c r="I1079" s="56" t="s">
        <v>1110</v>
      </c>
      <c r="J1079" s="54" t="s">
        <v>1111</v>
      </c>
      <c r="K1079" s="1">
        <v>31.030441920000001</v>
      </c>
      <c r="L1079" s="1">
        <v>46.215599115800003</v>
      </c>
      <c r="M1079" s="1">
        <v>15</v>
      </c>
      <c r="N1079" s="9">
        <f>DATE(YEAR(TblLocations[[#This Row],[ODK_DateOfSubmission]]),MONTH(TblLocations[[#This Row],[ODK_DateOfSubmission]]),DAY(TblLocations[[#This Row],[ODK_DateOfSubmission]]))</f>
        <v>44127</v>
      </c>
      <c r="O1079" s="1" t="str">
        <f>_xlfn.CONCAT( YEAR(TblLocations[[#This Row],[ODK_DateOfSubmission]]), "-",TEXT( MONTH(TblLocations[[#This Row],[ODK_DateOfSubmission]]),"00"))</f>
        <v>2020-10</v>
      </c>
    </row>
    <row r="1080" spans="1:15" x14ac:dyDescent="0.25">
      <c r="A1080" s="1">
        <v>3603087</v>
      </c>
      <c r="B1080" s="1">
        <v>4469210</v>
      </c>
      <c r="C1080" s="1">
        <v>21783</v>
      </c>
      <c r="D1080" s="63">
        <v>44127</v>
      </c>
      <c r="E1080" s="54">
        <v>118</v>
      </c>
      <c r="F1080" s="56" t="s">
        <v>68</v>
      </c>
      <c r="G1080" s="56" t="s">
        <v>73</v>
      </c>
      <c r="H1080" s="56" t="s">
        <v>1059</v>
      </c>
      <c r="I1080" s="56" t="s">
        <v>1110</v>
      </c>
      <c r="J1080" s="54" t="s">
        <v>1111</v>
      </c>
      <c r="K1080" s="1">
        <v>31.030441920000001</v>
      </c>
      <c r="L1080" s="1">
        <v>46.215599115800003</v>
      </c>
      <c r="M1080" s="1">
        <v>40</v>
      </c>
      <c r="N1080" s="9">
        <f>DATE(YEAR(TblLocations[[#This Row],[ODK_DateOfSubmission]]),MONTH(TblLocations[[#This Row],[ODK_DateOfSubmission]]),DAY(TblLocations[[#This Row],[ODK_DateOfSubmission]]))</f>
        <v>44127</v>
      </c>
      <c r="O1080" s="1" t="str">
        <f>_xlfn.CONCAT( YEAR(TblLocations[[#This Row],[ODK_DateOfSubmission]]), "-",TEXT( MONTH(TblLocations[[#This Row],[ODK_DateOfSubmission]]),"00"))</f>
        <v>2020-10</v>
      </c>
    </row>
    <row r="1081" spans="1:15" x14ac:dyDescent="0.25">
      <c r="A1081" s="1">
        <v>3603087</v>
      </c>
      <c r="B1081" s="1">
        <v>4469210</v>
      </c>
      <c r="C1081" s="1">
        <v>21783</v>
      </c>
      <c r="D1081" s="63">
        <v>44127</v>
      </c>
      <c r="E1081" s="54">
        <v>118</v>
      </c>
      <c r="F1081" s="56" t="s">
        <v>68</v>
      </c>
      <c r="G1081" s="56" t="s">
        <v>73</v>
      </c>
      <c r="H1081" s="56" t="s">
        <v>1059</v>
      </c>
      <c r="I1081" s="56" t="s">
        <v>1110</v>
      </c>
      <c r="J1081" s="54" t="s">
        <v>1111</v>
      </c>
      <c r="K1081" s="1">
        <v>31.030441920000001</v>
      </c>
      <c r="L1081" s="1">
        <v>46.215599115800003</v>
      </c>
      <c r="M1081" s="1">
        <v>5</v>
      </c>
      <c r="N1081" s="9">
        <f>DATE(YEAR(TblLocations[[#This Row],[ODK_DateOfSubmission]]),MONTH(TblLocations[[#This Row],[ODK_DateOfSubmission]]),DAY(TblLocations[[#This Row],[ODK_DateOfSubmission]]))</f>
        <v>44127</v>
      </c>
      <c r="O1081" s="1" t="str">
        <f>_xlfn.CONCAT( YEAR(TblLocations[[#This Row],[ODK_DateOfSubmission]]), "-",TEXT( MONTH(TblLocations[[#This Row],[ODK_DateOfSubmission]]),"00"))</f>
        <v>2020-10</v>
      </c>
    </row>
    <row r="1082" spans="1:15" x14ac:dyDescent="0.25">
      <c r="A1082" s="1">
        <v>3603087</v>
      </c>
      <c r="B1082" s="1">
        <v>4469310</v>
      </c>
      <c r="C1082" s="1">
        <v>21783</v>
      </c>
      <c r="D1082" s="63">
        <v>44127</v>
      </c>
      <c r="E1082" s="54">
        <v>118</v>
      </c>
      <c r="F1082" s="56" t="s">
        <v>68</v>
      </c>
      <c r="G1082" s="56" t="s">
        <v>73</v>
      </c>
      <c r="H1082" s="56" t="s">
        <v>1059</v>
      </c>
      <c r="I1082" s="56" t="s">
        <v>1080</v>
      </c>
      <c r="J1082" s="54" t="s">
        <v>1081</v>
      </c>
      <c r="K1082" s="1">
        <v>31.027006973399999</v>
      </c>
      <c r="L1082" s="1">
        <v>46.228093038300003</v>
      </c>
      <c r="M1082" s="1">
        <v>23</v>
      </c>
      <c r="N1082" s="9">
        <f>DATE(YEAR(TblLocations[[#This Row],[ODK_DateOfSubmission]]),MONTH(TblLocations[[#This Row],[ODK_DateOfSubmission]]),DAY(TblLocations[[#This Row],[ODK_DateOfSubmission]]))</f>
        <v>44127</v>
      </c>
      <c r="O1082" s="1" t="str">
        <f>_xlfn.CONCAT( YEAR(TblLocations[[#This Row],[ODK_DateOfSubmission]]), "-",TEXT( MONTH(TblLocations[[#This Row],[ODK_DateOfSubmission]]),"00"))</f>
        <v>2020-10</v>
      </c>
    </row>
    <row r="1083" spans="1:15" x14ac:dyDescent="0.25">
      <c r="A1083" s="1">
        <v>3603087</v>
      </c>
      <c r="B1083" s="1">
        <v>4469310</v>
      </c>
      <c r="C1083" s="1">
        <v>21783</v>
      </c>
      <c r="D1083" s="63">
        <v>44127</v>
      </c>
      <c r="E1083" s="54">
        <v>118</v>
      </c>
      <c r="F1083" s="56" t="s">
        <v>68</v>
      </c>
      <c r="G1083" s="56" t="s">
        <v>73</v>
      </c>
      <c r="H1083" s="56" t="s">
        <v>1059</v>
      </c>
      <c r="I1083" s="56" t="s">
        <v>1080</v>
      </c>
      <c r="J1083" s="54" t="s">
        <v>1081</v>
      </c>
      <c r="K1083" s="1">
        <v>31.027006973399999</v>
      </c>
      <c r="L1083" s="1">
        <v>46.228093038300003</v>
      </c>
      <c r="M1083" s="1">
        <v>20</v>
      </c>
      <c r="N1083" s="9">
        <f>DATE(YEAR(TblLocations[[#This Row],[ODK_DateOfSubmission]]),MONTH(TblLocations[[#This Row],[ODK_DateOfSubmission]]),DAY(TblLocations[[#This Row],[ODK_DateOfSubmission]]))</f>
        <v>44127</v>
      </c>
      <c r="O1083" s="1" t="str">
        <f>_xlfn.CONCAT( YEAR(TblLocations[[#This Row],[ODK_DateOfSubmission]]), "-",TEXT( MONTH(TblLocations[[#This Row],[ODK_DateOfSubmission]]),"00"))</f>
        <v>2020-10</v>
      </c>
    </row>
    <row r="1084" spans="1:15" x14ac:dyDescent="0.25">
      <c r="A1084" s="1">
        <v>3603087</v>
      </c>
      <c r="B1084" s="1">
        <v>4469310</v>
      </c>
      <c r="C1084" s="1">
        <v>21783</v>
      </c>
      <c r="D1084" s="63">
        <v>44127</v>
      </c>
      <c r="E1084" s="54">
        <v>118</v>
      </c>
      <c r="F1084" s="56" t="s">
        <v>68</v>
      </c>
      <c r="G1084" s="56" t="s">
        <v>73</v>
      </c>
      <c r="H1084" s="56" t="s">
        <v>1059</v>
      </c>
      <c r="I1084" s="56" t="s">
        <v>1080</v>
      </c>
      <c r="J1084" s="54" t="s">
        <v>1081</v>
      </c>
      <c r="K1084" s="1">
        <v>31.027006973399999</v>
      </c>
      <c r="L1084" s="1">
        <v>46.228093038300003</v>
      </c>
      <c r="M1084" s="1">
        <v>10</v>
      </c>
      <c r="N1084" s="9">
        <f>DATE(YEAR(TblLocations[[#This Row],[ODK_DateOfSubmission]]),MONTH(TblLocations[[#This Row],[ODK_DateOfSubmission]]),DAY(TblLocations[[#This Row],[ODK_DateOfSubmission]]))</f>
        <v>44127</v>
      </c>
      <c r="O1084" s="1" t="str">
        <f>_xlfn.CONCAT( YEAR(TblLocations[[#This Row],[ODK_DateOfSubmission]]), "-",TEXT( MONTH(TblLocations[[#This Row],[ODK_DateOfSubmission]]),"00"))</f>
        <v>2020-10</v>
      </c>
    </row>
    <row r="1085" spans="1:15" x14ac:dyDescent="0.25">
      <c r="A1085" s="1">
        <v>3603087</v>
      </c>
      <c r="B1085" s="1">
        <v>4469310</v>
      </c>
      <c r="C1085" s="1">
        <v>21783</v>
      </c>
      <c r="D1085" s="63">
        <v>44127</v>
      </c>
      <c r="E1085" s="54">
        <v>118</v>
      </c>
      <c r="F1085" s="56" t="s">
        <v>68</v>
      </c>
      <c r="G1085" s="56" t="s">
        <v>73</v>
      </c>
      <c r="H1085" s="56" t="s">
        <v>1059</v>
      </c>
      <c r="I1085" s="56" t="s">
        <v>1080</v>
      </c>
      <c r="J1085" s="54" t="s">
        <v>1081</v>
      </c>
      <c r="K1085" s="1">
        <v>31.027006973399999</v>
      </c>
      <c r="L1085" s="1">
        <v>46.228093038300003</v>
      </c>
      <c r="M1085" s="1">
        <v>15</v>
      </c>
      <c r="N1085" s="9">
        <f>DATE(YEAR(TblLocations[[#This Row],[ODK_DateOfSubmission]]),MONTH(TblLocations[[#This Row],[ODK_DateOfSubmission]]),DAY(TblLocations[[#This Row],[ODK_DateOfSubmission]]))</f>
        <v>44127</v>
      </c>
      <c r="O1085" s="1" t="str">
        <f>_xlfn.CONCAT( YEAR(TblLocations[[#This Row],[ODK_DateOfSubmission]]), "-",TEXT( MONTH(TblLocations[[#This Row],[ODK_DateOfSubmission]]),"00"))</f>
        <v>2020-10</v>
      </c>
    </row>
    <row r="1086" spans="1:15" x14ac:dyDescent="0.25">
      <c r="A1086" s="1">
        <v>3603087</v>
      </c>
      <c r="B1086" s="1">
        <v>4491210</v>
      </c>
      <c r="C1086" s="1">
        <v>21783</v>
      </c>
      <c r="D1086" s="63">
        <v>44129</v>
      </c>
      <c r="E1086" s="54">
        <v>118</v>
      </c>
      <c r="F1086" s="56" t="s">
        <v>68</v>
      </c>
      <c r="G1086" s="56" t="s">
        <v>73</v>
      </c>
      <c r="H1086" s="56" t="s">
        <v>1059</v>
      </c>
      <c r="I1086" s="56" t="s">
        <v>1066</v>
      </c>
      <c r="J1086" s="54" t="s">
        <v>1067</v>
      </c>
      <c r="K1086" s="1">
        <v>31.0134574836</v>
      </c>
      <c r="L1086" s="1">
        <v>46.282408152000002</v>
      </c>
      <c r="M1086" s="1">
        <v>10</v>
      </c>
      <c r="N1086" s="9">
        <f>DATE(YEAR(TblLocations[[#This Row],[ODK_DateOfSubmission]]),MONTH(TblLocations[[#This Row],[ODK_DateOfSubmission]]),DAY(TblLocations[[#This Row],[ODK_DateOfSubmission]]))</f>
        <v>44129</v>
      </c>
      <c r="O1086" s="1" t="str">
        <f>_xlfn.CONCAT( YEAR(TblLocations[[#This Row],[ODK_DateOfSubmission]]), "-",TEXT( MONTH(TblLocations[[#This Row],[ODK_DateOfSubmission]]),"00"))</f>
        <v>2020-10</v>
      </c>
    </row>
    <row r="1087" spans="1:15" x14ac:dyDescent="0.25">
      <c r="A1087" s="1">
        <v>3603087</v>
      </c>
      <c r="B1087" s="1">
        <v>4491210</v>
      </c>
      <c r="C1087" s="1">
        <v>21783</v>
      </c>
      <c r="D1087" s="63">
        <v>44129</v>
      </c>
      <c r="E1087" s="54">
        <v>118</v>
      </c>
      <c r="F1087" s="56" t="s">
        <v>68</v>
      </c>
      <c r="G1087" s="56" t="s">
        <v>73</v>
      </c>
      <c r="H1087" s="56" t="s">
        <v>1059</v>
      </c>
      <c r="I1087" s="56" t="s">
        <v>1066</v>
      </c>
      <c r="J1087" s="54" t="s">
        <v>1067</v>
      </c>
      <c r="K1087" s="1">
        <v>31.0134574836</v>
      </c>
      <c r="L1087" s="1">
        <v>46.282408152000002</v>
      </c>
      <c r="M1087" s="1">
        <v>20</v>
      </c>
      <c r="N1087" s="9">
        <f>DATE(YEAR(TblLocations[[#This Row],[ODK_DateOfSubmission]]),MONTH(TblLocations[[#This Row],[ODK_DateOfSubmission]]),DAY(TblLocations[[#This Row],[ODK_DateOfSubmission]]))</f>
        <v>44129</v>
      </c>
      <c r="O1087" s="1" t="str">
        <f>_xlfn.CONCAT( YEAR(TblLocations[[#This Row],[ODK_DateOfSubmission]]), "-",TEXT( MONTH(TblLocations[[#This Row],[ODK_DateOfSubmission]]),"00"))</f>
        <v>2020-10</v>
      </c>
    </row>
    <row r="1088" spans="1:15" x14ac:dyDescent="0.25">
      <c r="A1088" s="1">
        <v>3603087</v>
      </c>
      <c r="B1088" s="1">
        <v>4491210</v>
      </c>
      <c r="C1088" s="1">
        <v>21783</v>
      </c>
      <c r="D1088" s="63">
        <v>44129</v>
      </c>
      <c r="E1088" s="54">
        <v>118</v>
      </c>
      <c r="F1088" s="56" t="s">
        <v>68</v>
      </c>
      <c r="G1088" s="56" t="s">
        <v>73</v>
      </c>
      <c r="H1088" s="56" t="s">
        <v>1059</v>
      </c>
      <c r="I1088" s="56" t="s">
        <v>1066</v>
      </c>
      <c r="J1088" s="54" t="s">
        <v>1067</v>
      </c>
      <c r="K1088" s="1">
        <v>31.0134574836</v>
      </c>
      <c r="L1088" s="1">
        <v>46.282408152000002</v>
      </c>
      <c r="M1088" s="1">
        <v>250</v>
      </c>
      <c r="N1088" s="9">
        <f>DATE(YEAR(TblLocations[[#This Row],[ODK_DateOfSubmission]]),MONTH(TblLocations[[#This Row],[ODK_DateOfSubmission]]),DAY(TblLocations[[#This Row],[ODK_DateOfSubmission]]))</f>
        <v>44129</v>
      </c>
      <c r="O1088" s="1" t="str">
        <f>_xlfn.CONCAT( YEAR(TblLocations[[#This Row],[ODK_DateOfSubmission]]), "-",TEXT( MONTH(TblLocations[[#This Row],[ODK_DateOfSubmission]]),"00"))</f>
        <v>2020-10</v>
      </c>
    </row>
    <row r="1089" spans="1:15" x14ac:dyDescent="0.25">
      <c r="A1089" s="1">
        <v>3603087</v>
      </c>
      <c r="B1089" s="1">
        <v>4491210</v>
      </c>
      <c r="C1089" s="1">
        <v>21783</v>
      </c>
      <c r="D1089" s="63">
        <v>44129</v>
      </c>
      <c r="E1089" s="54">
        <v>118</v>
      </c>
      <c r="F1089" s="56" t="s">
        <v>68</v>
      </c>
      <c r="G1089" s="56" t="s">
        <v>73</v>
      </c>
      <c r="H1089" s="56" t="s">
        <v>1059</v>
      </c>
      <c r="I1089" s="56" t="s">
        <v>1066</v>
      </c>
      <c r="J1089" s="54" t="s">
        <v>1067</v>
      </c>
      <c r="K1089" s="1">
        <v>31.0134574836</v>
      </c>
      <c r="L1089" s="1">
        <v>46.282408152000002</v>
      </c>
      <c r="M1089" s="1">
        <v>200</v>
      </c>
      <c r="N1089" s="9">
        <f>DATE(YEAR(TblLocations[[#This Row],[ODK_DateOfSubmission]]),MONTH(TblLocations[[#This Row],[ODK_DateOfSubmission]]),DAY(TblLocations[[#This Row],[ODK_DateOfSubmission]]))</f>
        <v>44129</v>
      </c>
      <c r="O1089" s="1" t="str">
        <f>_xlfn.CONCAT( YEAR(TblLocations[[#This Row],[ODK_DateOfSubmission]]), "-",TEXT( MONTH(TblLocations[[#This Row],[ODK_DateOfSubmission]]),"00"))</f>
        <v>2020-10</v>
      </c>
    </row>
    <row r="1090" spans="1:15" x14ac:dyDescent="0.25">
      <c r="A1090" s="1">
        <v>3603087</v>
      </c>
      <c r="B1090" s="1">
        <v>4491210</v>
      </c>
      <c r="C1090" s="1">
        <v>21783</v>
      </c>
      <c r="D1090" s="63">
        <v>44129</v>
      </c>
      <c r="E1090" s="54">
        <v>118</v>
      </c>
      <c r="F1090" s="56" t="s">
        <v>68</v>
      </c>
      <c r="G1090" s="56" t="s">
        <v>73</v>
      </c>
      <c r="H1090" s="56" t="s">
        <v>1059</v>
      </c>
      <c r="I1090" s="56" t="s">
        <v>1066</v>
      </c>
      <c r="J1090" s="54" t="s">
        <v>1067</v>
      </c>
      <c r="K1090" s="1">
        <v>31.0134574836</v>
      </c>
      <c r="L1090" s="1">
        <v>46.282408152000002</v>
      </c>
      <c r="M1090" s="1">
        <v>10</v>
      </c>
      <c r="N1090" s="9">
        <f>DATE(YEAR(TblLocations[[#This Row],[ODK_DateOfSubmission]]),MONTH(TblLocations[[#This Row],[ODK_DateOfSubmission]]),DAY(TblLocations[[#This Row],[ODK_DateOfSubmission]]))</f>
        <v>44129</v>
      </c>
      <c r="O1090" s="1" t="str">
        <f>_xlfn.CONCAT( YEAR(TblLocations[[#This Row],[ODK_DateOfSubmission]]), "-",TEXT( MONTH(TblLocations[[#This Row],[ODK_DateOfSubmission]]),"00"))</f>
        <v>2020-10</v>
      </c>
    </row>
    <row r="1091" spans="1:15" x14ac:dyDescent="0.25">
      <c r="A1091" s="1">
        <v>3603087</v>
      </c>
      <c r="B1091" s="1">
        <v>4491210</v>
      </c>
      <c r="C1091" s="1">
        <v>21783</v>
      </c>
      <c r="D1091" s="63">
        <v>44129</v>
      </c>
      <c r="E1091" s="54">
        <v>118</v>
      </c>
      <c r="F1091" s="56" t="s">
        <v>68</v>
      </c>
      <c r="G1091" s="56" t="s">
        <v>73</v>
      </c>
      <c r="H1091" s="56" t="s">
        <v>1059</v>
      </c>
      <c r="I1091" s="56" t="s">
        <v>1066</v>
      </c>
      <c r="J1091" s="54" t="s">
        <v>1067</v>
      </c>
      <c r="K1091" s="1">
        <v>31.0134574836</v>
      </c>
      <c r="L1091" s="1">
        <v>46.282408152000002</v>
      </c>
      <c r="M1091" s="1">
        <v>150</v>
      </c>
      <c r="N1091" s="9">
        <f>DATE(YEAR(TblLocations[[#This Row],[ODK_DateOfSubmission]]),MONTH(TblLocations[[#This Row],[ODK_DateOfSubmission]]),DAY(TblLocations[[#This Row],[ODK_DateOfSubmission]]))</f>
        <v>44129</v>
      </c>
      <c r="O1091" s="1" t="str">
        <f>_xlfn.CONCAT( YEAR(TblLocations[[#This Row],[ODK_DateOfSubmission]]), "-",TEXT( MONTH(TblLocations[[#This Row],[ODK_DateOfSubmission]]),"00"))</f>
        <v>2020-10</v>
      </c>
    </row>
    <row r="1092" spans="1:15" x14ac:dyDescent="0.25">
      <c r="A1092" s="1">
        <v>3603087</v>
      </c>
      <c r="B1092" s="1">
        <v>4491210</v>
      </c>
      <c r="C1092" s="1">
        <v>21783</v>
      </c>
      <c r="D1092" s="63">
        <v>44129</v>
      </c>
      <c r="E1092" s="54">
        <v>118</v>
      </c>
      <c r="F1092" s="56" t="s">
        <v>68</v>
      </c>
      <c r="G1092" s="56" t="s">
        <v>73</v>
      </c>
      <c r="H1092" s="56" t="s">
        <v>1059</v>
      </c>
      <c r="I1092" s="56" t="s">
        <v>1066</v>
      </c>
      <c r="J1092" s="54" t="s">
        <v>1067</v>
      </c>
      <c r="K1092" s="1">
        <v>31.0134574836</v>
      </c>
      <c r="L1092" s="1">
        <v>46.282408152000002</v>
      </c>
      <c r="M1092" s="1">
        <v>10</v>
      </c>
      <c r="N1092" s="9">
        <f>DATE(YEAR(TblLocations[[#This Row],[ODK_DateOfSubmission]]),MONTH(TblLocations[[#This Row],[ODK_DateOfSubmission]]),DAY(TblLocations[[#This Row],[ODK_DateOfSubmission]]))</f>
        <v>44129</v>
      </c>
      <c r="O1092" s="1" t="str">
        <f>_xlfn.CONCAT( YEAR(TblLocations[[#This Row],[ODK_DateOfSubmission]]), "-",TEXT( MONTH(TblLocations[[#This Row],[ODK_DateOfSubmission]]),"00"))</f>
        <v>2020-10</v>
      </c>
    </row>
    <row r="1093" spans="1:15" x14ac:dyDescent="0.25">
      <c r="A1093" s="1">
        <v>3603087</v>
      </c>
      <c r="B1093" s="1">
        <v>4491310</v>
      </c>
      <c r="C1093" s="1">
        <v>21783</v>
      </c>
      <c r="D1093" s="63">
        <v>44129</v>
      </c>
      <c r="E1093" s="54">
        <v>118</v>
      </c>
      <c r="F1093" s="56" t="s">
        <v>68</v>
      </c>
      <c r="G1093" s="56" t="s">
        <v>73</v>
      </c>
      <c r="H1093" s="56" t="s">
        <v>1059</v>
      </c>
      <c r="I1093" s="56" t="s">
        <v>1060</v>
      </c>
      <c r="J1093" s="54" t="s">
        <v>1061</v>
      </c>
      <c r="K1093" s="1">
        <v>31.027710880499999</v>
      </c>
      <c r="L1093" s="1">
        <v>46.218214741200001</v>
      </c>
      <c r="M1093" s="1">
        <v>10</v>
      </c>
      <c r="N1093" s="9">
        <f>DATE(YEAR(TblLocations[[#This Row],[ODK_DateOfSubmission]]),MONTH(TblLocations[[#This Row],[ODK_DateOfSubmission]]),DAY(TblLocations[[#This Row],[ODK_DateOfSubmission]]))</f>
        <v>44129</v>
      </c>
      <c r="O1093" s="1" t="str">
        <f>_xlfn.CONCAT( YEAR(TblLocations[[#This Row],[ODK_DateOfSubmission]]), "-",TEXT( MONTH(TblLocations[[#This Row],[ODK_DateOfSubmission]]),"00"))</f>
        <v>2020-10</v>
      </c>
    </row>
    <row r="1094" spans="1:15" x14ac:dyDescent="0.25">
      <c r="A1094" s="1">
        <v>3603087</v>
      </c>
      <c r="B1094" s="1">
        <v>4491310</v>
      </c>
      <c r="C1094" s="1">
        <v>21783</v>
      </c>
      <c r="D1094" s="63">
        <v>44129</v>
      </c>
      <c r="E1094" s="54">
        <v>118</v>
      </c>
      <c r="F1094" s="56" t="s">
        <v>68</v>
      </c>
      <c r="G1094" s="56" t="s">
        <v>73</v>
      </c>
      <c r="H1094" s="56" t="s">
        <v>1059</v>
      </c>
      <c r="I1094" s="56" t="s">
        <v>1060</v>
      </c>
      <c r="J1094" s="54" t="s">
        <v>1061</v>
      </c>
      <c r="K1094" s="1">
        <v>31.027710880499999</v>
      </c>
      <c r="L1094" s="1">
        <v>46.218214741200001</v>
      </c>
      <c r="M1094" s="1">
        <v>15</v>
      </c>
      <c r="N1094" s="9">
        <f>DATE(YEAR(TblLocations[[#This Row],[ODK_DateOfSubmission]]),MONTH(TblLocations[[#This Row],[ODK_DateOfSubmission]]),DAY(TblLocations[[#This Row],[ODK_DateOfSubmission]]))</f>
        <v>44129</v>
      </c>
      <c r="O1094" s="1" t="str">
        <f>_xlfn.CONCAT( YEAR(TblLocations[[#This Row],[ODK_DateOfSubmission]]), "-",TEXT( MONTH(TblLocations[[#This Row],[ODK_DateOfSubmission]]),"00"))</f>
        <v>2020-10</v>
      </c>
    </row>
    <row r="1095" spans="1:15" x14ac:dyDescent="0.25">
      <c r="A1095" s="1">
        <v>3603087</v>
      </c>
      <c r="B1095" s="1">
        <v>4491310</v>
      </c>
      <c r="C1095" s="1">
        <v>21783</v>
      </c>
      <c r="D1095" s="63">
        <v>44129</v>
      </c>
      <c r="E1095" s="54">
        <v>118</v>
      </c>
      <c r="F1095" s="56" t="s">
        <v>68</v>
      </c>
      <c r="G1095" s="56" t="s">
        <v>73</v>
      </c>
      <c r="H1095" s="56" t="s">
        <v>1059</v>
      </c>
      <c r="I1095" s="56" t="s">
        <v>1060</v>
      </c>
      <c r="J1095" s="54" t="s">
        <v>1061</v>
      </c>
      <c r="K1095" s="1">
        <v>31.027710880499999</v>
      </c>
      <c r="L1095" s="1">
        <v>46.218214741200001</v>
      </c>
      <c r="M1095" s="1">
        <v>20</v>
      </c>
      <c r="N1095" s="9">
        <f>DATE(YEAR(TblLocations[[#This Row],[ODK_DateOfSubmission]]),MONTH(TblLocations[[#This Row],[ODK_DateOfSubmission]]),DAY(TblLocations[[#This Row],[ODK_DateOfSubmission]]))</f>
        <v>44129</v>
      </c>
      <c r="O1095" s="1" t="str">
        <f>_xlfn.CONCAT( YEAR(TblLocations[[#This Row],[ODK_DateOfSubmission]]), "-",TEXT( MONTH(TblLocations[[#This Row],[ODK_DateOfSubmission]]),"00"))</f>
        <v>2020-10</v>
      </c>
    </row>
    <row r="1096" spans="1:15" x14ac:dyDescent="0.25">
      <c r="A1096" s="1">
        <v>3603087</v>
      </c>
      <c r="B1096" s="1">
        <v>4491410</v>
      </c>
      <c r="C1096" s="1">
        <v>21783</v>
      </c>
      <c r="D1096" s="63">
        <v>44129</v>
      </c>
      <c r="E1096" s="54">
        <v>118</v>
      </c>
      <c r="F1096" s="56" t="s">
        <v>68</v>
      </c>
      <c r="G1096" s="56" t="s">
        <v>73</v>
      </c>
      <c r="H1096" s="56" t="s">
        <v>1059</v>
      </c>
      <c r="I1096" s="56" t="s">
        <v>1064</v>
      </c>
      <c r="J1096" s="54" t="s">
        <v>1065</v>
      </c>
      <c r="K1096" s="1">
        <v>31.027024004299999</v>
      </c>
      <c r="L1096" s="1">
        <v>46.241676675500003</v>
      </c>
      <c r="M1096" s="1">
        <v>15</v>
      </c>
      <c r="N1096" s="9">
        <f>DATE(YEAR(TblLocations[[#This Row],[ODK_DateOfSubmission]]),MONTH(TblLocations[[#This Row],[ODK_DateOfSubmission]]),DAY(TblLocations[[#This Row],[ODK_DateOfSubmission]]))</f>
        <v>44129</v>
      </c>
      <c r="O1096" s="1" t="str">
        <f>_xlfn.CONCAT( YEAR(TblLocations[[#This Row],[ODK_DateOfSubmission]]), "-",TEXT( MONTH(TblLocations[[#This Row],[ODK_DateOfSubmission]]),"00"))</f>
        <v>2020-10</v>
      </c>
    </row>
    <row r="1097" spans="1:15" x14ac:dyDescent="0.25">
      <c r="A1097" s="1">
        <v>3603087</v>
      </c>
      <c r="B1097" s="1">
        <v>4491410</v>
      </c>
      <c r="C1097" s="1">
        <v>21783</v>
      </c>
      <c r="D1097" s="63">
        <v>44129</v>
      </c>
      <c r="E1097" s="54">
        <v>118</v>
      </c>
      <c r="F1097" s="56" t="s">
        <v>68</v>
      </c>
      <c r="G1097" s="56" t="s">
        <v>73</v>
      </c>
      <c r="H1097" s="56" t="s">
        <v>1059</v>
      </c>
      <c r="I1097" s="56" t="s">
        <v>1064</v>
      </c>
      <c r="J1097" s="54" t="s">
        <v>1065</v>
      </c>
      <c r="K1097" s="1">
        <v>31.027024004299999</v>
      </c>
      <c r="L1097" s="1">
        <v>46.241676675500003</v>
      </c>
      <c r="M1097" s="1">
        <v>12</v>
      </c>
      <c r="N1097" s="9">
        <f>DATE(YEAR(TblLocations[[#This Row],[ODK_DateOfSubmission]]),MONTH(TblLocations[[#This Row],[ODK_DateOfSubmission]]),DAY(TblLocations[[#This Row],[ODK_DateOfSubmission]]))</f>
        <v>44129</v>
      </c>
      <c r="O1097" s="1" t="str">
        <f>_xlfn.CONCAT( YEAR(TblLocations[[#This Row],[ODK_DateOfSubmission]]), "-",TEXT( MONTH(TblLocations[[#This Row],[ODK_DateOfSubmission]]),"00"))</f>
        <v>2020-10</v>
      </c>
    </row>
    <row r="1098" spans="1:15" x14ac:dyDescent="0.25">
      <c r="A1098" s="1">
        <v>3603087</v>
      </c>
      <c r="B1098" s="1">
        <v>4491410</v>
      </c>
      <c r="C1098" s="1">
        <v>21783</v>
      </c>
      <c r="D1098" s="63">
        <v>44129</v>
      </c>
      <c r="E1098" s="54">
        <v>118</v>
      </c>
      <c r="F1098" s="56" t="s">
        <v>68</v>
      </c>
      <c r="G1098" s="56" t="s">
        <v>73</v>
      </c>
      <c r="H1098" s="56" t="s">
        <v>1059</v>
      </c>
      <c r="I1098" s="56" t="s">
        <v>1064</v>
      </c>
      <c r="J1098" s="54" t="s">
        <v>1065</v>
      </c>
      <c r="K1098" s="1">
        <v>31.027024004299999</v>
      </c>
      <c r="L1098" s="1">
        <v>46.241676675500003</v>
      </c>
      <c r="M1098" s="1">
        <v>10</v>
      </c>
      <c r="N1098" s="9">
        <f>DATE(YEAR(TblLocations[[#This Row],[ODK_DateOfSubmission]]),MONTH(TblLocations[[#This Row],[ODK_DateOfSubmission]]),DAY(TblLocations[[#This Row],[ODK_DateOfSubmission]]))</f>
        <v>44129</v>
      </c>
      <c r="O1098" s="1" t="str">
        <f>_xlfn.CONCAT( YEAR(TblLocations[[#This Row],[ODK_DateOfSubmission]]), "-",TEXT( MONTH(TblLocations[[#This Row],[ODK_DateOfSubmission]]),"00"))</f>
        <v>2020-10</v>
      </c>
    </row>
    <row r="1099" spans="1:15" x14ac:dyDescent="0.25">
      <c r="A1099" s="1">
        <v>3603087</v>
      </c>
      <c r="B1099" s="1">
        <v>4491510</v>
      </c>
      <c r="C1099" s="1">
        <v>21783</v>
      </c>
      <c r="D1099" s="63">
        <v>44129</v>
      </c>
      <c r="E1099" s="54">
        <v>118</v>
      </c>
      <c r="F1099" s="56" t="s">
        <v>68</v>
      </c>
      <c r="G1099" s="56" t="s">
        <v>73</v>
      </c>
      <c r="H1099" s="56" t="s">
        <v>1059</v>
      </c>
      <c r="I1099" s="56" t="s">
        <v>1084</v>
      </c>
      <c r="J1099" s="54" t="s">
        <v>1085</v>
      </c>
      <c r="K1099" s="1">
        <v>31.074394900600002</v>
      </c>
      <c r="L1099" s="1">
        <v>46.250142994800001</v>
      </c>
      <c r="M1099" s="1">
        <v>10</v>
      </c>
      <c r="N1099" s="9">
        <f>DATE(YEAR(TblLocations[[#This Row],[ODK_DateOfSubmission]]),MONTH(TblLocations[[#This Row],[ODK_DateOfSubmission]]),DAY(TblLocations[[#This Row],[ODK_DateOfSubmission]]))</f>
        <v>44129</v>
      </c>
      <c r="O1099" s="1" t="str">
        <f>_xlfn.CONCAT( YEAR(TblLocations[[#This Row],[ODK_DateOfSubmission]]), "-",TEXT( MONTH(TblLocations[[#This Row],[ODK_DateOfSubmission]]),"00"))</f>
        <v>2020-10</v>
      </c>
    </row>
    <row r="1100" spans="1:15" x14ac:dyDescent="0.25">
      <c r="A1100" s="1">
        <v>3603087</v>
      </c>
      <c r="B1100" s="1">
        <v>4491510</v>
      </c>
      <c r="C1100" s="1">
        <v>21783</v>
      </c>
      <c r="D1100" s="63">
        <v>44129</v>
      </c>
      <c r="E1100" s="54">
        <v>118</v>
      </c>
      <c r="F1100" s="56" t="s">
        <v>68</v>
      </c>
      <c r="G1100" s="56" t="s">
        <v>73</v>
      </c>
      <c r="H1100" s="56" t="s">
        <v>1059</v>
      </c>
      <c r="I1100" s="56" t="s">
        <v>1084</v>
      </c>
      <c r="J1100" s="54" t="s">
        <v>1085</v>
      </c>
      <c r="K1100" s="1">
        <v>31.074394900600002</v>
      </c>
      <c r="L1100" s="1">
        <v>46.250142994800001</v>
      </c>
      <c r="M1100" s="1">
        <v>20</v>
      </c>
      <c r="N1100" s="9">
        <f>DATE(YEAR(TblLocations[[#This Row],[ODK_DateOfSubmission]]),MONTH(TblLocations[[#This Row],[ODK_DateOfSubmission]]),DAY(TblLocations[[#This Row],[ODK_DateOfSubmission]]))</f>
        <v>44129</v>
      </c>
      <c r="O1100" s="1" t="str">
        <f>_xlfn.CONCAT( YEAR(TblLocations[[#This Row],[ODK_DateOfSubmission]]), "-",TEXT( MONTH(TblLocations[[#This Row],[ODK_DateOfSubmission]]),"00"))</f>
        <v>2020-10</v>
      </c>
    </row>
    <row r="1101" spans="1:15" x14ac:dyDescent="0.25">
      <c r="A1101" s="1">
        <v>3603087</v>
      </c>
      <c r="B1101" s="1">
        <v>4491510</v>
      </c>
      <c r="C1101" s="1">
        <v>21783</v>
      </c>
      <c r="D1101" s="63">
        <v>44129</v>
      </c>
      <c r="E1101" s="54">
        <v>118</v>
      </c>
      <c r="F1101" s="56" t="s">
        <v>68</v>
      </c>
      <c r="G1101" s="56" t="s">
        <v>73</v>
      </c>
      <c r="H1101" s="56" t="s">
        <v>1059</v>
      </c>
      <c r="I1101" s="56" t="s">
        <v>1084</v>
      </c>
      <c r="J1101" s="54" t="s">
        <v>1085</v>
      </c>
      <c r="K1101" s="1">
        <v>31.074394900600002</v>
      </c>
      <c r="L1101" s="1">
        <v>46.250142994800001</v>
      </c>
      <c r="M1101" s="1">
        <v>15</v>
      </c>
      <c r="N1101" s="9">
        <f>DATE(YEAR(TblLocations[[#This Row],[ODK_DateOfSubmission]]),MONTH(TblLocations[[#This Row],[ODK_DateOfSubmission]]),DAY(TblLocations[[#This Row],[ODK_DateOfSubmission]]))</f>
        <v>44129</v>
      </c>
      <c r="O1101" s="1" t="str">
        <f>_xlfn.CONCAT( YEAR(TblLocations[[#This Row],[ODK_DateOfSubmission]]), "-",TEXT( MONTH(TblLocations[[#This Row],[ODK_DateOfSubmission]]),"00"))</f>
        <v>2020-10</v>
      </c>
    </row>
    <row r="1102" spans="1:15" x14ac:dyDescent="0.25">
      <c r="A1102" s="1">
        <v>3603087</v>
      </c>
      <c r="B1102" s="1">
        <v>4491510</v>
      </c>
      <c r="C1102" s="1">
        <v>21783</v>
      </c>
      <c r="D1102" s="63">
        <v>44129</v>
      </c>
      <c r="E1102" s="54">
        <v>118</v>
      </c>
      <c r="F1102" s="56" t="s">
        <v>68</v>
      </c>
      <c r="G1102" s="56" t="s">
        <v>73</v>
      </c>
      <c r="H1102" s="56" t="s">
        <v>1059</v>
      </c>
      <c r="I1102" s="56" t="s">
        <v>1084</v>
      </c>
      <c r="J1102" s="54" t="s">
        <v>1085</v>
      </c>
      <c r="K1102" s="1">
        <v>31.074394900600002</v>
      </c>
      <c r="L1102" s="1">
        <v>46.250142994800001</v>
      </c>
      <c r="M1102" s="1">
        <v>20</v>
      </c>
      <c r="N1102" s="9">
        <f>DATE(YEAR(TblLocations[[#This Row],[ODK_DateOfSubmission]]),MONTH(TblLocations[[#This Row],[ODK_DateOfSubmission]]),DAY(TblLocations[[#This Row],[ODK_DateOfSubmission]]))</f>
        <v>44129</v>
      </c>
      <c r="O1102" s="1" t="str">
        <f>_xlfn.CONCAT( YEAR(TblLocations[[#This Row],[ODK_DateOfSubmission]]), "-",TEXT( MONTH(TblLocations[[#This Row],[ODK_DateOfSubmission]]),"00"))</f>
        <v>2020-10</v>
      </c>
    </row>
    <row r="1103" spans="1:15" x14ac:dyDescent="0.25">
      <c r="A1103" s="1">
        <v>3603087</v>
      </c>
      <c r="B1103" s="1">
        <v>4491510</v>
      </c>
      <c r="C1103" s="1">
        <v>21783</v>
      </c>
      <c r="D1103" s="63">
        <v>44129</v>
      </c>
      <c r="E1103" s="54">
        <v>118</v>
      </c>
      <c r="F1103" s="56" t="s">
        <v>68</v>
      </c>
      <c r="G1103" s="56" t="s">
        <v>73</v>
      </c>
      <c r="H1103" s="56" t="s">
        <v>1059</v>
      </c>
      <c r="I1103" s="56" t="s">
        <v>1084</v>
      </c>
      <c r="J1103" s="54" t="s">
        <v>1085</v>
      </c>
      <c r="K1103" s="1">
        <v>31.074394900600002</v>
      </c>
      <c r="L1103" s="1">
        <v>46.250142994800001</v>
      </c>
      <c r="M1103" s="1">
        <v>10</v>
      </c>
      <c r="N1103" s="9">
        <f>DATE(YEAR(TblLocations[[#This Row],[ODK_DateOfSubmission]]),MONTH(TblLocations[[#This Row],[ODK_DateOfSubmission]]),DAY(TblLocations[[#This Row],[ODK_DateOfSubmission]]))</f>
        <v>44129</v>
      </c>
      <c r="O1103" s="1" t="str">
        <f>_xlfn.CONCAT( YEAR(TblLocations[[#This Row],[ODK_DateOfSubmission]]), "-",TEXT( MONTH(TblLocations[[#This Row],[ODK_DateOfSubmission]]),"00"))</f>
        <v>2020-10</v>
      </c>
    </row>
    <row r="1104" spans="1:15" x14ac:dyDescent="0.25">
      <c r="A1104" s="1">
        <v>3603087</v>
      </c>
      <c r="B1104" s="1">
        <v>4491610</v>
      </c>
      <c r="C1104" s="1">
        <v>21783</v>
      </c>
      <c r="D1104" s="63">
        <v>44129</v>
      </c>
      <c r="E1104" s="54">
        <v>118</v>
      </c>
      <c r="F1104" s="56" t="s">
        <v>68</v>
      </c>
      <c r="G1104" s="56" t="s">
        <v>73</v>
      </c>
      <c r="H1104" s="56" t="s">
        <v>1059</v>
      </c>
      <c r="I1104" s="56" t="s">
        <v>1062</v>
      </c>
      <c r="J1104" s="54" t="s">
        <v>1063</v>
      </c>
      <c r="K1104" s="1">
        <v>31.033167288000001</v>
      </c>
      <c r="L1104" s="1">
        <v>46.273891712999998</v>
      </c>
      <c r="M1104" s="1">
        <v>4</v>
      </c>
      <c r="N1104" s="9">
        <f>DATE(YEAR(TblLocations[[#This Row],[ODK_DateOfSubmission]]),MONTH(TblLocations[[#This Row],[ODK_DateOfSubmission]]),DAY(TblLocations[[#This Row],[ODK_DateOfSubmission]]))</f>
        <v>44129</v>
      </c>
      <c r="O1104" s="1" t="str">
        <f>_xlfn.CONCAT( YEAR(TblLocations[[#This Row],[ODK_DateOfSubmission]]), "-",TEXT( MONTH(TblLocations[[#This Row],[ODK_DateOfSubmission]]),"00"))</f>
        <v>2020-10</v>
      </c>
    </row>
    <row r="1105" spans="1:15" x14ac:dyDescent="0.25">
      <c r="A1105" s="1">
        <v>3603087</v>
      </c>
      <c r="B1105" s="1">
        <v>4491610</v>
      </c>
      <c r="C1105" s="1">
        <v>21783</v>
      </c>
      <c r="D1105" s="63">
        <v>44129</v>
      </c>
      <c r="E1105" s="54">
        <v>118</v>
      </c>
      <c r="F1105" s="56" t="s">
        <v>68</v>
      </c>
      <c r="G1105" s="56" t="s">
        <v>73</v>
      </c>
      <c r="H1105" s="56" t="s">
        <v>1059</v>
      </c>
      <c r="I1105" s="56" t="s">
        <v>1062</v>
      </c>
      <c r="J1105" s="54" t="s">
        <v>1063</v>
      </c>
      <c r="K1105" s="1">
        <v>31.033167288000001</v>
      </c>
      <c r="L1105" s="1">
        <v>46.273891712999998</v>
      </c>
      <c r="M1105" s="1">
        <v>5</v>
      </c>
      <c r="N1105" s="9">
        <f>DATE(YEAR(TblLocations[[#This Row],[ODK_DateOfSubmission]]),MONTH(TblLocations[[#This Row],[ODK_DateOfSubmission]]),DAY(TblLocations[[#This Row],[ODK_DateOfSubmission]]))</f>
        <v>44129</v>
      </c>
      <c r="O1105" s="1" t="str">
        <f>_xlfn.CONCAT( YEAR(TblLocations[[#This Row],[ODK_DateOfSubmission]]), "-",TEXT( MONTH(TblLocations[[#This Row],[ODK_DateOfSubmission]]),"00"))</f>
        <v>2020-10</v>
      </c>
    </row>
    <row r="1106" spans="1:15" x14ac:dyDescent="0.25">
      <c r="A1106" s="1">
        <v>3603087</v>
      </c>
      <c r="B1106" s="1">
        <v>4492010</v>
      </c>
      <c r="C1106" s="1">
        <v>21783</v>
      </c>
      <c r="D1106" s="63">
        <v>44129</v>
      </c>
      <c r="E1106" s="54">
        <v>118</v>
      </c>
      <c r="F1106" s="56" t="s">
        <v>68</v>
      </c>
      <c r="G1106" s="56" t="s">
        <v>73</v>
      </c>
      <c r="H1106" s="56" t="s">
        <v>1059</v>
      </c>
      <c r="I1106" s="56" t="s">
        <v>1437</v>
      </c>
      <c r="J1106" s="54" t="s">
        <v>1438</v>
      </c>
      <c r="K1106" s="1">
        <v>31.060090237699999</v>
      </c>
      <c r="L1106" s="1">
        <v>46.277220867600001</v>
      </c>
      <c r="M1106" s="1">
        <v>1</v>
      </c>
      <c r="N1106" s="9">
        <f>DATE(YEAR(TblLocations[[#This Row],[ODK_DateOfSubmission]]),MONTH(TblLocations[[#This Row],[ODK_DateOfSubmission]]),DAY(TblLocations[[#This Row],[ODK_DateOfSubmission]]))</f>
        <v>44129</v>
      </c>
      <c r="O1106" s="1" t="str">
        <f>_xlfn.CONCAT( YEAR(TblLocations[[#This Row],[ODK_DateOfSubmission]]), "-",TEXT( MONTH(TblLocations[[#This Row],[ODK_DateOfSubmission]]),"00"))</f>
        <v>2020-10</v>
      </c>
    </row>
    <row r="1107" spans="1:15" x14ac:dyDescent="0.25">
      <c r="A1107" s="1">
        <v>3603087</v>
      </c>
      <c r="B1107" s="1">
        <v>4492710</v>
      </c>
      <c r="C1107" s="1">
        <v>21783</v>
      </c>
      <c r="D1107" s="63">
        <v>44129</v>
      </c>
      <c r="E1107" s="54">
        <v>118</v>
      </c>
      <c r="F1107" s="56" t="s">
        <v>68</v>
      </c>
      <c r="G1107" s="56" t="s">
        <v>73</v>
      </c>
      <c r="H1107" s="56" t="s">
        <v>1059</v>
      </c>
      <c r="I1107" s="56" t="s">
        <v>1439</v>
      </c>
      <c r="J1107" s="54" t="s">
        <v>216</v>
      </c>
      <c r="K1107" s="1">
        <v>31.069961183</v>
      </c>
      <c r="L1107" s="1">
        <v>46.270024445899999</v>
      </c>
      <c r="M1107" s="1">
        <v>3</v>
      </c>
      <c r="N1107" s="9">
        <f>DATE(YEAR(TblLocations[[#This Row],[ODK_DateOfSubmission]]),MONTH(TblLocations[[#This Row],[ODK_DateOfSubmission]]),DAY(TblLocations[[#This Row],[ODK_DateOfSubmission]]))</f>
        <v>44129</v>
      </c>
      <c r="O1107" s="1" t="str">
        <f>_xlfn.CONCAT( YEAR(TblLocations[[#This Row],[ODK_DateOfSubmission]]), "-",TEXT( MONTH(TblLocations[[#This Row],[ODK_DateOfSubmission]]),"00"))</f>
        <v>2020-10</v>
      </c>
    </row>
    <row r="1108" spans="1:15" x14ac:dyDescent="0.25">
      <c r="A1108" s="1">
        <v>3603087</v>
      </c>
      <c r="B1108" s="1">
        <v>4493710</v>
      </c>
      <c r="C1108" s="1">
        <v>21783</v>
      </c>
      <c r="D1108" s="63">
        <v>44129</v>
      </c>
      <c r="E1108" s="54">
        <v>118</v>
      </c>
      <c r="F1108" s="56" t="s">
        <v>72</v>
      </c>
      <c r="G1108" s="56" t="s">
        <v>107</v>
      </c>
      <c r="H1108" s="56" t="s">
        <v>911</v>
      </c>
      <c r="I1108" s="56" t="s">
        <v>912</v>
      </c>
      <c r="J1108" s="54" t="s">
        <v>913</v>
      </c>
      <c r="K1108" s="1">
        <v>36.723429837700003</v>
      </c>
      <c r="L1108" s="1">
        <v>43.2520512595</v>
      </c>
      <c r="M1108" s="1">
        <v>2</v>
      </c>
      <c r="N1108" s="9">
        <f>DATE(YEAR(TblLocations[[#This Row],[ODK_DateOfSubmission]]),MONTH(TblLocations[[#This Row],[ODK_DateOfSubmission]]),DAY(TblLocations[[#This Row],[ODK_DateOfSubmission]]))</f>
        <v>44129</v>
      </c>
      <c r="O1108" s="1" t="str">
        <f>_xlfn.CONCAT( YEAR(TblLocations[[#This Row],[ODK_DateOfSubmission]]), "-",TEXT( MONTH(TblLocations[[#This Row],[ODK_DateOfSubmission]]),"00"))</f>
        <v>2020-10</v>
      </c>
    </row>
    <row r="1109" spans="1:15" x14ac:dyDescent="0.25">
      <c r="A1109" s="1">
        <v>3603087</v>
      </c>
      <c r="B1109" s="1">
        <v>4493710</v>
      </c>
      <c r="C1109" s="1">
        <v>21783</v>
      </c>
      <c r="D1109" s="63">
        <v>44129</v>
      </c>
      <c r="E1109" s="54">
        <v>118</v>
      </c>
      <c r="F1109" s="56" t="s">
        <v>72</v>
      </c>
      <c r="G1109" s="56" t="s">
        <v>107</v>
      </c>
      <c r="H1109" s="56" t="s">
        <v>911</v>
      </c>
      <c r="I1109" s="56" t="s">
        <v>912</v>
      </c>
      <c r="J1109" s="54" t="s">
        <v>913</v>
      </c>
      <c r="K1109" s="1">
        <v>36.723429837700003</v>
      </c>
      <c r="L1109" s="1">
        <v>43.2520512595</v>
      </c>
      <c r="M1109" s="1">
        <v>1</v>
      </c>
      <c r="N1109" s="9">
        <f>DATE(YEAR(TblLocations[[#This Row],[ODK_DateOfSubmission]]),MONTH(TblLocations[[#This Row],[ODK_DateOfSubmission]]),DAY(TblLocations[[#This Row],[ODK_DateOfSubmission]]))</f>
        <v>44129</v>
      </c>
      <c r="O1109" s="1" t="str">
        <f>_xlfn.CONCAT( YEAR(TblLocations[[#This Row],[ODK_DateOfSubmission]]), "-",TEXT( MONTH(TblLocations[[#This Row],[ODK_DateOfSubmission]]),"00"))</f>
        <v>2020-10</v>
      </c>
    </row>
    <row r="1110" spans="1:15" x14ac:dyDescent="0.25">
      <c r="A1110" s="1">
        <v>3603087</v>
      </c>
      <c r="B1110" s="1">
        <v>4500510</v>
      </c>
      <c r="C1110" s="1">
        <v>21783</v>
      </c>
      <c r="D1110" s="63">
        <v>44129</v>
      </c>
      <c r="E1110" s="54">
        <v>118</v>
      </c>
      <c r="F1110" s="56" t="s">
        <v>80</v>
      </c>
      <c r="G1110" s="56" t="s">
        <v>143</v>
      </c>
      <c r="H1110" s="56" t="s">
        <v>670</v>
      </c>
      <c r="I1110" s="56" t="s">
        <v>631</v>
      </c>
      <c r="J1110" s="54" t="s">
        <v>632</v>
      </c>
      <c r="K1110" s="1">
        <v>35.5897164</v>
      </c>
      <c r="L1110" s="1">
        <v>45.405379500000002</v>
      </c>
      <c r="M1110" s="1">
        <v>5</v>
      </c>
      <c r="N1110" s="9">
        <f>DATE(YEAR(TblLocations[[#This Row],[ODK_DateOfSubmission]]),MONTH(TblLocations[[#This Row],[ODK_DateOfSubmission]]),DAY(TblLocations[[#This Row],[ODK_DateOfSubmission]]))</f>
        <v>44129</v>
      </c>
      <c r="O1110" s="1" t="str">
        <f>_xlfn.CONCAT( YEAR(TblLocations[[#This Row],[ODK_DateOfSubmission]]), "-",TEXT( MONTH(TblLocations[[#This Row],[ODK_DateOfSubmission]]),"00"))</f>
        <v>2020-10</v>
      </c>
    </row>
    <row r="1111" spans="1:15" x14ac:dyDescent="0.25">
      <c r="A1111" s="1">
        <v>3603087</v>
      </c>
      <c r="B1111" s="1">
        <v>4501310</v>
      </c>
      <c r="C1111" s="1">
        <v>21783</v>
      </c>
      <c r="D1111" s="63">
        <v>44129</v>
      </c>
      <c r="E1111" s="54">
        <v>118</v>
      </c>
      <c r="F1111" s="56" t="s">
        <v>80</v>
      </c>
      <c r="G1111" s="56" t="s">
        <v>145</v>
      </c>
      <c r="H1111" s="56" t="s">
        <v>630</v>
      </c>
      <c r="I1111" s="56" t="s">
        <v>631</v>
      </c>
      <c r="J1111" s="54" t="s">
        <v>632</v>
      </c>
      <c r="K1111" s="1">
        <v>35.935155399999999</v>
      </c>
      <c r="L1111" s="1">
        <v>44.955748700000001</v>
      </c>
      <c r="M1111" s="1">
        <v>1</v>
      </c>
      <c r="N1111" s="9">
        <f>DATE(YEAR(TblLocations[[#This Row],[ODK_DateOfSubmission]]),MONTH(TblLocations[[#This Row],[ODK_DateOfSubmission]]),DAY(TblLocations[[#This Row],[ODK_DateOfSubmission]]))</f>
        <v>44129</v>
      </c>
      <c r="O1111" s="1" t="str">
        <f>_xlfn.CONCAT( YEAR(TblLocations[[#This Row],[ODK_DateOfSubmission]]), "-",TEXT( MONTH(TblLocations[[#This Row],[ODK_DateOfSubmission]]),"00"))</f>
        <v>2020-10</v>
      </c>
    </row>
    <row r="1112" spans="1:15" x14ac:dyDescent="0.25">
      <c r="A1112" s="1">
        <v>3603087</v>
      </c>
      <c r="B1112" s="1">
        <v>4508910</v>
      </c>
      <c r="C1112" s="1">
        <v>21783</v>
      </c>
      <c r="D1112" s="63">
        <v>44130</v>
      </c>
      <c r="E1112" s="54">
        <v>118</v>
      </c>
      <c r="F1112" s="56" t="s">
        <v>68</v>
      </c>
      <c r="G1112" s="56" t="s">
        <v>73</v>
      </c>
      <c r="H1112" s="56" t="s">
        <v>1102</v>
      </c>
      <c r="I1112" s="56" t="s">
        <v>1103</v>
      </c>
      <c r="J1112" s="54" t="s">
        <v>1104</v>
      </c>
      <c r="K1112" s="1">
        <v>31.041901284200001</v>
      </c>
      <c r="L1112" s="1">
        <v>46.3069539022</v>
      </c>
      <c r="M1112" s="1">
        <v>5</v>
      </c>
      <c r="N1112" s="9">
        <f>DATE(YEAR(TblLocations[[#This Row],[ODK_DateOfSubmission]]),MONTH(TblLocations[[#This Row],[ODK_DateOfSubmission]]),DAY(TblLocations[[#This Row],[ODK_DateOfSubmission]]))</f>
        <v>44130</v>
      </c>
      <c r="O1112" s="1" t="str">
        <f>_xlfn.CONCAT( YEAR(TblLocations[[#This Row],[ODK_DateOfSubmission]]), "-",TEXT( MONTH(TblLocations[[#This Row],[ODK_DateOfSubmission]]),"00"))</f>
        <v>2020-10</v>
      </c>
    </row>
    <row r="1113" spans="1:15" x14ac:dyDescent="0.25">
      <c r="A1113" s="1">
        <v>3603087</v>
      </c>
      <c r="B1113" s="1">
        <v>4508910</v>
      </c>
      <c r="C1113" s="1">
        <v>21783</v>
      </c>
      <c r="D1113" s="63">
        <v>44130</v>
      </c>
      <c r="E1113" s="54">
        <v>118</v>
      </c>
      <c r="F1113" s="56" t="s">
        <v>68</v>
      </c>
      <c r="G1113" s="56" t="s">
        <v>73</v>
      </c>
      <c r="H1113" s="56" t="s">
        <v>1102</v>
      </c>
      <c r="I1113" s="56" t="s">
        <v>1103</v>
      </c>
      <c r="J1113" s="54" t="s">
        <v>1104</v>
      </c>
      <c r="K1113" s="1">
        <v>31.041901284200001</v>
      </c>
      <c r="L1113" s="1">
        <v>46.3069539022</v>
      </c>
      <c r="M1113" s="1">
        <v>4</v>
      </c>
      <c r="N1113" s="9">
        <f>DATE(YEAR(TblLocations[[#This Row],[ODK_DateOfSubmission]]),MONTH(TblLocations[[#This Row],[ODK_DateOfSubmission]]),DAY(TblLocations[[#This Row],[ODK_DateOfSubmission]]))</f>
        <v>44130</v>
      </c>
      <c r="O1113" s="1" t="str">
        <f>_xlfn.CONCAT( YEAR(TblLocations[[#This Row],[ODK_DateOfSubmission]]), "-",TEXT( MONTH(TblLocations[[#This Row],[ODK_DateOfSubmission]]),"00"))</f>
        <v>2020-10</v>
      </c>
    </row>
    <row r="1114" spans="1:15" x14ac:dyDescent="0.25">
      <c r="A1114" s="1">
        <v>3603087</v>
      </c>
      <c r="B1114" s="1">
        <v>4510410</v>
      </c>
      <c r="C1114" s="1">
        <v>21783</v>
      </c>
      <c r="D1114" s="63">
        <v>44130</v>
      </c>
      <c r="E1114" s="54">
        <v>118</v>
      </c>
      <c r="F1114" s="56" t="s">
        <v>68</v>
      </c>
      <c r="G1114" s="56" t="s">
        <v>73</v>
      </c>
      <c r="H1114" s="56" t="s">
        <v>1059</v>
      </c>
      <c r="I1114" s="56" t="s">
        <v>1082</v>
      </c>
      <c r="J1114" s="54" t="s">
        <v>1083</v>
      </c>
      <c r="K1114" s="1">
        <v>31.0154237044</v>
      </c>
      <c r="L1114" s="1">
        <v>46.263441754500001</v>
      </c>
      <c r="M1114" s="1">
        <v>6</v>
      </c>
      <c r="N1114" s="9">
        <f>DATE(YEAR(TblLocations[[#This Row],[ODK_DateOfSubmission]]),MONTH(TblLocations[[#This Row],[ODK_DateOfSubmission]]),DAY(TblLocations[[#This Row],[ODK_DateOfSubmission]]))</f>
        <v>44130</v>
      </c>
      <c r="O1114" s="1" t="str">
        <f>_xlfn.CONCAT( YEAR(TblLocations[[#This Row],[ODK_DateOfSubmission]]), "-",TEXT( MONTH(TblLocations[[#This Row],[ODK_DateOfSubmission]]),"00"))</f>
        <v>2020-10</v>
      </c>
    </row>
    <row r="1115" spans="1:15" x14ac:dyDescent="0.25">
      <c r="A1115" s="1">
        <v>3603087</v>
      </c>
      <c r="B1115" s="1">
        <v>4510410</v>
      </c>
      <c r="C1115" s="1">
        <v>21783</v>
      </c>
      <c r="D1115" s="63">
        <v>44130</v>
      </c>
      <c r="E1115" s="54">
        <v>118</v>
      </c>
      <c r="F1115" s="56" t="s">
        <v>68</v>
      </c>
      <c r="G1115" s="56" t="s">
        <v>73</v>
      </c>
      <c r="H1115" s="56" t="s">
        <v>1059</v>
      </c>
      <c r="I1115" s="56" t="s">
        <v>1082</v>
      </c>
      <c r="J1115" s="54" t="s">
        <v>1083</v>
      </c>
      <c r="K1115" s="1">
        <v>31.0154237044</v>
      </c>
      <c r="L1115" s="1">
        <v>46.263441754500001</v>
      </c>
      <c r="M1115" s="1">
        <v>4</v>
      </c>
      <c r="N1115" s="9">
        <f>DATE(YEAR(TblLocations[[#This Row],[ODK_DateOfSubmission]]),MONTH(TblLocations[[#This Row],[ODK_DateOfSubmission]]),DAY(TblLocations[[#This Row],[ODK_DateOfSubmission]]))</f>
        <v>44130</v>
      </c>
      <c r="O1115" s="1" t="str">
        <f>_xlfn.CONCAT( YEAR(TblLocations[[#This Row],[ODK_DateOfSubmission]]), "-",TEXT( MONTH(TblLocations[[#This Row],[ODK_DateOfSubmission]]),"00"))</f>
        <v>2020-10</v>
      </c>
    </row>
    <row r="1116" spans="1:15" x14ac:dyDescent="0.25">
      <c r="A1116" s="1">
        <v>3603087</v>
      </c>
      <c r="B1116" s="1">
        <v>4510410</v>
      </c>
      <c r="C1116" s="1">
        <v>21783</v>
      </c>
      <c r="D1116" s="63">
        <v>44130</v>
      </c>
      <c r="E1116" s="54">
        <v>118</v>
      </c>
      <c r="F1116" s="56" t="s">
        <v>68</v>
      </c>
      <c r="G1116" s="56" t="s">
        <v>73</v>
      </c>
      <c r="H1116" s="56" t="s">
        <v>1059</v>
      </c>
      <c r="I1116" s="56" t="s">
        <v>1082</v>
      </c>
      <c r="J1116" s="54" t="s">
        <v>1083</v>
      </c>
      <c r="K1116" s="1">
        <v>31.0154237044</v>
      </c>
      <c r="L1116" s="1">
        <v>46.263441754500001</v>
      </c>
      <c r="M1116" s="1">
        <v>8</v>
      </c>
      <c r="N1116" s="9">
        <f>DATE(YEAR(TblLocations[[#This Row],[ODK_DateOfSubmission]]),MONTH(TblLocations[[#This Row],[ODK_DateOfSubmission]]),DAY(TblLocations[[#This Row],[ODK_DateOfSubmission]]))</f>
        <v>44130</v>
      </c>
      <c r="O1116" s="1" t="str">
        <f>_xlfn.CONCAT( YEAR(TblLocations[[#This Row],[ODK_DateOfSubmission]]), "-",TEXT( MONTH(TblLocations[[#This Row],[ODK_DateOfSubmission]]),"00"))</f>
        <v>2020-10</v>
      </c>
    </row>
    <row r="1117" spans="1:15" x14ac:dyDescent="0.25">
      <c r="A1117" s="1">
        <v>3603087</v>
      </c>
      <c r="B1117" s="1">
        <v>4510510</v>
      </c>
      <c r="C1117" s="1">
        <v>21783</v>
      </c>
      <c r="D1117" s="63">
        <v>44130</v>
      </c>
      <c r="E1117" s="54">
        <v>118</v>
      </c>
      <c r="F1117" s="56" t="s">
        <v>68</v>
      </c>
      <c r="G1117" s="56" t="s">
        <v>81</v>
      </c>
      <c r="H1117" s="56" t="s">
        <v>1047</v>
      </c>
      <c r="I1117" s="56" t="s">
        <v>1440</v>
      </c>
      <c r="J1117" s="54" t="s">
        <v>1441</v>
      </c>
      <c r="K1117" s="1">
        <v>31.735530000000001</v>
      </c>
      <c r="L1117" s="1">
        <v>46.112045999999999</v>
      </c>
      <c r="M1117" s="1">
        <v>7</v>
      </c>
      <c r="N1117" s="9">
        <f>DATE(YEAR(TblLocations[[#This Row],[ODK_DateOfSubmission]]),MONTH(TblLocations[[#This Row],[ODK_DateOfSubmission]]),DAY(TblLocations[[#This Row],[ODK_DateOfSubmission]]))</f>
        <v>44130</v>
      </c>
      <c r="O1117" s="1" t="str">
        <f>_xlfn.CONCAT( YEAR(TblLocations[[#This Row],[ODK_DateOfSubmission]]), "-",TEXT( MONTH(TblLocations[[#This Row],[ODK_DateOfSubmission]]),"00"))</f>
        <v>2020-10</v>
      </c>
    </row>
    <row r="1118" spans="1:15" x14ac:dyDescent="0.25">
      <c r="A1118" s="1">
        <v>3603087</v>
      </c>
      <c r="B1118" s="1">
        <v>4510510</v>
      </c>
      <c r="C1118" s="1">
        <v>21783</v>
      </c>
      <c r="D1118" s="63">
        <v>44130</v>
      </c>
      <c r="E1118" s="54">
        <v>118</v>
      </c>
      <c r="F1118" s="56" t="s">
        <v>68</v>
      </c>
      <c r="G1118" s="56" t="s">
        <v>81</v>
      </c>
      <c r="H1118" s="56" t="s">
        <v>1047</v>
      </c>
      <c r="I1118" s="56" t="s">
        <v>1440</v>
      </c>
      <c r="J1118" s="54" t="s">
        <v>1441</v>
      </c>
      <c r="K1118" s="1">
        <v>31.735530000000001</v>
      </c>
      <c r="L1118" s="1">
        <v>46.112045999999999</v>
      </c>
      <c r="M1118" s="1">
        <v>3</v>
      </c>
      <c r="N1118" s="9">
        <f>DATE(YEAR(TblLocations[[#This Row],[ODK_DateOfSubmission]]),MONTH(TblLocations[[#This Row],[ODK_DateOfSubmission]]),DAY(TblLocations[[#This Row],[ODK_DateOfSubmission]]))</f>
        <v>44130</v>
      </c>
      <c r="O1118" s="1" t="str">
        <f>_xlfn.CONCAT( YEAR(TblLocations[[#This Row],[ODK_DateOfSubmission]]), "-",TEXT( MONTH(TblLocations[[#This Row],[ODK_DateOfSubmission]]),"00"))</f>
        <v>2020-10</v>
      </c>
    </row>
    <row r="1119" spans="1:15" x14ac:dyDescent="0.25">
      <c r="A1119" s="1">
        <v>3603087</v>
      </c>
      <c r="B1119" s="1">
        <v>4510510</v>
      </c>
      <c r="C1119" s="1">
        <v>21783</v>
      </c>
      <c r="D1119" s="63">
        <v>44130</v>
      </c>
      <c r="E1119" s="54">
        <v>118</v>
      </c>
      <c r="F1119" s="56" t="s">
        <v>68</v>
      </c>
      <c r="G1119" s="56" t="s">
        <v>81</v>
      </c>
      <c r="H1119" s="56" t="s">
        <v>1047</v>
      </c>
      <c r="I1119" s="56" t="s">
        <v>1440</v>
      </c>
      <c r="J1119" s="54" t="s">
        <v>1441</v>
      </c>
      <c r="K1119" s="1">
        <v>31.735530000000001</v>
      </c>
      <c r="L1119" s="1">
        <v>46.112045999999999</v>
      </c>
      <c r="M1119" s="1">
        <v>4</v>
      </c>
      <c r="N1119" s="9">
        <f>DATE(YEAR(TblLocations[[#This Row],[ODK_DateOfSubmission]]),MONTH(TblLocations[[#This Row],[ODK_DateOfSubmission]]),DAY(TblLocations[[#This Row],[ODK_DateOfSubmission]]))</f>
        <v>44130</v>
      </c>
      <c r="O1119" s="1" t="str">
        <f>_xlfn.CONCAT( YEAR(TblLocations[[#This Row],[ODK_DateOfSubmission]]), "-",TEXT( MONTH(TblLocations[[#This Row],[ODK_DateOfSubmission]]),"00"))</f>
        <v>2020-10</v>
      </c>
    </row>
    <row r="1120" spans="1:15" x14ac:dyDescent="0.25">
      <c r="A1120" s="1">
        <v>3603087</v>
      </c>
      <c r="B1120" s="1">
        <v>4520410</v>
      </c>
      <c r="C1120" s="1">
        <v>21783</v>
      </c>
      <c r="D1120" s="63">
        <v>44130</v>
      </c>
      <c r="E1120" s="54">
        <v>118</v>
      </c>
      <c r="F1120" s="56" t="s">
        <v>99</v>
      </c>
      <c r="G1120" s="56" t="s">
        <v>99</v>
      </c>
      <c r="H1120" s="56" t="s">
        <v>886</v>
      </c>
      <c r="I1120" s="56" t="s">
        <v>896</v>
      </c>
      <c r="J1120" s="54" t="s">
        <v>897</v>
      </c>
      <c r="K1120" s="1">
        <v>32.5963090678</v>
      </c>
      <c r="L1120" s="1">
        <v>44.014390768299997</v>
      </c>
      <c r="M1120" s="1">
        <v>4</v>
      </c>
      <c r="N1120" s="9">
        <f>DATE(YEAR(TblLocations[[#This Row],[ODK_DateOfSubmission]]),MONTH(TblLocations[[#This Row],[ODK_DateOfSubmission]]),DAY(TblLocations[[#This Row],[ODK_DateOfSubmission]]))</f>
        <v>44130</v>
      </c>
      <c r="O1120" s="1" t="str">
        <f>_xlfn.CONCAT( YEAR(TblLocations[[#This Row],[ODK_DateOfSubmission]]), "-",TEXT( MONTH(TblLocations[[#This Row],[ODK_DateOfSubmission]]),"00"))</f>
        <v>2020-10</v>
      </c>
    </row>
    <row r="1121" spans="1:15" x14ac:dyDescent="0.25">
      <c r="A1121" s="1">
        <v>3603087</v>
      </c>
      <c r="B1121" s="1">
        <v>4520410</v>
      </c>
      <c r="C1121" s="1">
        <v>21783</v>
      </c>
      <c r="D1121" s="63">
        <v>44130</v>
      </c>
      <c r="E1121" s="54">
        <v>118</v>
      </c>
      <c r="F1121" s="56" t="s">
        <v>99</v>
      </c>
      <c r="G1121" s="56" t="s">
        <v>99</v>
      </c>
      <c r="H1121" s="56" t="s">
        <v>886</v>
      </c>
      <c r="I1121" s="56" t="s">
        <v>896</v>
      </c>
      <c r="J1121" s="54" t="s">
        <v>897</v>
      </c>
      <c r="K1121" s="1">
        <v>32.5963090678</v>
      </c>
      <c r="L1121" s="1">
        <v>44.014390768299997</v>
      </c>
      <c r="M1121" s="1">
        <v>5</v>
      </c>
      <c r="N1121" s="9">
        <f>DATE(YEAR(TblLocations[[#This Row],[ODK_DateOfSubmission]]),MONTH(TblLocations[[#This Row],[ODK_DateOfSubmission]]),DAY(TblLocations[[#This Row],[ODK_DateOfSubmission]]))</f>
        <v>44130</v>
      </c>
      <c r="O1121" s="1" t="str">
        <f>_xlfn.CONCAT( YEAR(TblLocations[[#This Row],[ODK_DateOfSubmission]]), "-",TEXT( MONTH(TblLocations[[#This Row],[ODK_DateOfSubmission]]),"00"))</f>
        <v>2020-10</v>
      </c>
    </row>
    <row r="1122" spans="1:15" x14ac:dyDescent="0.25">
      <c r="A1122" s="1">
        <v>3603087</v>
      </c>
      <c r="B1122" s="1">
        <v>4522410</v>
      </c>
      <c r="C1122" s="1">
        <v>21783</v>
      </c>
      <c r="D1122" s="63">
        <v>44131</v>
      </c>
      <c r="E1122" s="54">
        <v>118</v>
      </c>
      <c r="F1122" s="56" t="s">
        <v>68</v>
      </c>
      <c r="G1122" s="56" t="s">
        <v>73</v>
      </c>
      <c r="H1122" s="56" t="s">
        <v>1059</v>
      </c>
      <c r="I1122" s="56" t="s">
        <v>1070</v>
      </c>
      <c r="J1122" s="54" t="s">
        <v>1071</v>
      </c>
      <c r="K1122" s="1">
        <v>31.042429802899999</v>
      </c>
      <c r="L1122" s="1">
        <v>46.262052204600003</v>
      </c>
      <c r="M1122" s="1">
        <v>3</v>
      </c>
      <c r="N1122" s="9">
        <f>DATE(YEAR(TblLocations[[#This Row],[ODK_DateOfSubmission]]),MONTH(TblLocations[[#This Row],[ODK_DateOfSubmission]]),DAY(TblLocations[[#This Row],[ODK_DateOfSubmission]]))</f>
        <v>44131</v>
      </c>
      <c r="O1122" s="1" t="str">
        <f>_xlfn.CONCAT( YEAR(TblLocations[[#This Row],[ODK_DateOfSubmission]]), "-",TEXT( MONTH(TblLocations[[#This Row],[ODK_DateOfSubmission]]),"00"))</f>
        <v>2020-10</v>
      </c>
    </row>
    <row r="1123" spans="1:15" x14ac:dyDescent="0.25">
      <c r="A1123" s="1">
        <v>3603087</v>
      </c>
      <c r="B1123" s="1">
        <v>4522410</v>
      </c>
      <c r="C1123" s="1">
        <v>21783</v>
      </c>
      <c r="D1123" s="63">
        <v>44131</v>
      </c>
      <c r="E1123" s="54">
        <v>118</v>
      </c>
      <c r="F1123" s="56" t="s">
        <v>68</v>
      </c>
      <c r="G1123" s="56" t="s">
        <v>73</v>
      </c>
      <c r="H1123" s="56" t="s">
        <v>1059</v>
      </c>
      <c r="I1123" s="56" t="s">
        <v>1070</v>
      </c>
      <c r="J1123" s="54" t="s">
        <v>1071</v>
      </c>
      <c r="K1123" s="1">
        <v>31.042429802899999</v>
      </c>
      <c r="L1123" s="1">
        <v>46.262052204600003</v>
      </c>
      <c r="M1123" s="1">
        <v>10</v>
      </c>
      <c r="N1123" s="9">
        <f>DATE(YEAR(TblLocations[[#This Row],[ODK_DateOfSubmission]]),MONTH(TblLocations[[#This Row],[ODK_DateOfSubmission]]),DAY(TblLocations[[#This Row],[ODK_DateOfSubmission]]))</f>
        <v>44131</v>
      </c>
      <c r="O1123" s="1" t="str">
        <f>_xlfn.CONCAT( YEAR(TblLocations[[#This Row],[ODK_DateOfSubmission]]), "-",TEXT( MONTH(TblLocations[[#This Row],[ODK_DateOfSubmission]]),"00"))</f>
        <v>2020-10</v>
      </c>
    </row>
    <row r="1124" spans="1:15" x14ac:dyDescent="0.25">
      <c r="A1124" s="1">
        <v>3603087</v>
      </c>
      <c r="B1124" s="1">
        <v>4522410</v>
      </c>
      <c r="C1124" s="1">
        <v>21783</v>
      </c>
      <c r="D1124" s="63">
        <v>44131</v>
      </c>
      <c r="E1124" s="54">
        <v>118</v>
      </c>
      <c r="F1124" s="56" t="s">
        <v>68</v>
      </c>
      <c r="G1124" s="56" t="s">
        <v>73</v>
      </c>
      <c r="H1124" s="56" t="s">
        <v>1059</v>
      </c>
      <c r="I1124" s="56" t="s">
        <v>1070</v>
      </c>
      <c r="J1124" s="54" t="s">
        <v>1071</v>
      </c>
      <c r="K1124" s="1">
        <v>31.042429802899999</v>
      </c>
      <c r="L1124" s="1">
        <v>46.262052204600003</v>
      </c>
      <c r="M1124" s="1">
        <v>10</v>
      </c>
      <c r="N1124" s="9">
        <f>DATE(YEAR(TblLocations[[#This Row],[ODK_DateOfSubmission]]),MONTH(TblLocations[[#This Row],[ODK_DateOfSubmission]]),DAY(TblLocations[[#This Row],[ODK_DateOfSubmission]]))</f>
        <v>44131</v>
      </c>
      <c r="O1124" s="1" t="str">
        <f>_xlfn.CONCAT( YEAR(TblLocations[[#This Row],[ODK_DateOfSubmission]]), "-",TEXT( MONTH(TblLocations[[#This Row],[ODK_DateOfSubmission]]),"00"))</f>
        <v>2020-10</v>
      </c>
    </row>
    <row r="1125" spans="1:15" x14ac:dyDescent="0.25">
      <c r="A1125" s="1">
        <v>3603087</v>
      </c>
      <c r="B1125" s="1">
        <v>4523210</v>
      </c>
      <c r="C1125" s="1">
        <v>21783</v>
      </c>
      <c r="D1125" s="63">
        <v>44131</v>
      </c>
      <c r="E1125" s="54">
        <v>118</v>
      </c>
      <c r="F1125" s="56" t="s">
        <v>99</v>
      </c>
      <c r="G1125" s="56" t="s">
        <v>99</v>
      </c>
      <c r="H1125" s="56" t="s">
        <v>886</v>
      </c>
      <c r="I1125" s="56" t="s">
        <v>902</v>
      </c>
      <c r="J1125" s="54" t="s">
        <v>903</v>
      </c>
      <c r="K1125" s="1">
        <v>32.618003100000003</v>
      </c>
      <c r="L1125" s="1">
        <v>44.043442322399997</v>
      </c>
      <c r="M1125" s="1">
        <v>6</v>
      </c>
      <c r="N1125" s="9">
        <f>DATE(YEAR(TblLocations[[#This Row],[ODK_DateOfSubmission]]),MONTH(TblLocations[[#This Row],[ODK_DateOfSubmission]]),DAY(TblLocations[[#This Row],[ODK_DateOfSubmission]]))</f>
        <v>44131</v>
      </c>
      <c r="O1125" s="1" t="str">
        <f>_xlfn.CONCAT( YEAR(TblLocations[[#This Row],[ODK_DateOfSubmission]]), "-",TEXT( MONTH(TblLocations[[#This Row],[ODK_DateOfSubmission]]),"00"))</f>
        <v>2020-10</v>
      </c>
    </row>
    <row r="1126" spans="1:15" x14ac:dyDescent="0.25">
      <c r="A1126" s="1">
        <v>3603087</v>
      </c>
      <c r="B1126" s="1">
        <v>4626710</v>
      </c>
      <c r="C1126" s="1">
        <v>21783</v>
      </c>
      <c r="D1126" s="63">
        <v>44132</v>
      </c>
      <c r="E1126" s="54">
        <v>118</v>
      </c>
      <c r="F1126" s="56" t="s">
        <v>85</v>
      </c>
      <c r="G1126" s="56" t="s">
        <v>85</v>
      </c>
      <c r="H1126" s="56" t="s">
        <v>971</v>
      </c>
      <c r="I1126" s="56" t="s">
        <v>1442</v>
      </c>
      <c r="J1126" s="54" t="s">
        <v>1443</v>
      </c>
      <c r="K1126" s="1">
        <v>30.483625199999999</v>
      </c>
      <c r="L1126" s="1">
        <v>47.822147100000002</v>
      </c>
      <c r="M1126" s="1">
        <v>1</v>
      </c>
      <c r="N1126" s="9">
        <f>DATE(YEAR(TblLocations[[#This Row],[ODK_DateOfSubmission]]),MONTH(TblLocations[[#This Row],[ODK_DateOfSubmission]]),DAY(TblLocations[[#This Row],[ODK_DateOfSubmission]]))</f>
        <v>44132</v>
      </c>
      <c r="O1126" s="1" t="str">
        <f>_xlfn.CONCAT( YEAR(TblLocations[[#This Row],[ODK_DateOfSubmission]]), "-",TEXT( MONTH(TblLocations[[#This Row],[ODK_DateOfSubmission]]),"00"))</f>
        <v>2020-10</v>
      </c>
    </row>
    <row r="1127" spans="1:15" x14ac:dyDescent="0.25">
      <c r="A1127" s="1">
        <v>3603087</v>
      </c>
      <c r="B1127" s="1">
        <v>4626910</v>
      </c>
      <c r="C1127" s="1">
        <v>21783</v>
      </c>
      <c r="D1127" s="63">
        <v>44132</v>
      </c>
      <c r="E1127" s="54">
        <v>118</v>
      </c>
      <c r="F1127" s="56" t="s">
        <v>68</v>
      </c>
      <c r="G1127" s="56" t="s">
        <v>73</v>
      </c>
      <c r="H1127" s="56" t="s">
        <v>1059</v>
      </c>
      <c r="I1127" s="56" t="s">
        <v>1094</v>
      </c>
      <c r="J1127" s="54" t="s">
        <v>1095</v>
      </c>
      <c r="K1127" s="1">
        <v>31.050157178100001</v>
      </c>
      <c r="L1127" s="1">
        <v>46.273353213199997</v>
      </c>
      <c r="M1127" s="1">
        <v>15</v>
      </c>
      <c r="N1127" s="9">
        <f>DATE(YEAR(TblLocations[[#This Row],[ODK_DateOfSubmission]]),MONTH(TblLocations[[#This Row],[ODK_DateOfSubmission]]),DAY(TblLocations[[#This Row],[ODK_DateOfSubmission]]))</f>
        <v>44132</v>
      </c>
      <c r="O1127" s="1" t="str">
        <f>_xlfn.CONCAT( YEAR(TblLocations[[#This Row],[ODK_DateOfSubmission]]), "-",TEXT( MONTH(TblLocations[[#This Row],[ODK_DateOfSubmission]]),"00"))</f>
        <v>2020-10</v>
      </c>
    </row>
    <row r="1128" spans="1:15" x14ac:dyDescent="0.25">
      <c r="A1128" s="1">
        <v>3603087</v>
      </c>
      <c r="B1128" s="1">
        <v>4626910</v>
      </c>
      <c r="C1128" s="1">
        <v>21783</v>
      </c>
      <c r="D1128" s="63">
        <v>44132</v>
      </c>
      <c r="E1128" s="54">
        <v>118</v>
      </c>
      <c r="F1128" s="56" t="s">
        <v>68</v>
      </c>
      <c r="G1128" s="56" t="s">
        <v>73</v>
      </c>
      <c r="H1128" s="56" t="s">
        <v>1059</v>
      </c>
      <c r="I1128" s="56" t="s">
        <v>1094</v>
      </c>
      <c r="J1128" s="54" t="s">
        <v>1095</v>
      </c>
      <c r="K1128" s="1">
        <v>31.050157178100001</v>
      </c>
      <c r="L1128" s="1">
        <v>46.273353213199997</v>
      </c>
      <c r="M1128" s="1">
        <v>7</v>
      </c>
      <c r="N1128" s="9">
        <f>DATE(YEAR(TblLocations[[#This Row],[ODK_DateOfSubmission]]),MONTH(TblLocations[[#This Row],[ODK_DateOfSubmission]]),DAY(TblLocations[[#This Row],[ODK_DateOfSubmission]]))</f>
        <v>44132</v>
      </c>
      <c r="O1128" s="1" t="str">
        <f>_xlfn.CONCAT( YEAR(TblLocations[[#This Row],[ODK_DateOfSubmission]]), "-",TEXT( MONTH(TblLocations[[#This Row],[ODK_DateOfSubmission]]),"00"))</f>
        <v>2020-10</v>
      </c>
    </row>
    <row r="1129" spans="1:15" x14ac:dyDescent="0.25">
      <c r="A1129" s="1">
        <v>3603087</v>
      </c>
      <c r="B1129" s="1">
        <v>4626910</v>
      </c>
      <c r="C1129" s="1">
        <v>21783</v>
      </c>
      <c r="D1129" s="63">
        <v>44132</v>
      </c>
      <c r="E1129" s="54">
        <v>118</v>
      </c>
      <c r="F1129" s="56" t="s">
        <v>68</v>
      </c>
      <c r="G1129" s="56" t="s">
        <v>73</v>
      </c>
      <c r="H1129" s="56" t="s">
        <v>1059</v>
      </c>
      <c r="I1129" s="56" t="s">
        <v>1094</v>
      </c>
      <c r="J1129" s="54" t="s">
        <v>1095</v>
      </c>
      <c r="K1129" s="1">
        <v>31.050157178100001</v>
      </c>
      <c r="L1129" s="1">
        <v>46.273353213199997</v>
      </c>
      <c r="M1129" s="1">
        <v>10</v>
      </c>
      <c r="N1129" s="9">
        <f>DATE(YEAR(TblLocations[[#This Row],[ODK_DateOfSubmission]]),MONTH(TblLocations[[#This Row],[ODK_DateOfSubmission]]),DAY(TblLocations[[#This Row],[ODK_DateOfSubmission]]))</f>
        <v>44132</v>
      </c>
      <c r="O1129" s="1" t="str">
        <f>_xlfn.CONCAT( YEAR(TblLocations[[#This Row],[ODK_DateOfSubmission]]), "-",TEXT( MONTH(TblLocations[[#This Row],[ODK_DateOfSubmission]]),"00"))</f>
        <v>2020-10</v>
      </c>
    </row>
    <row r="1130" spans="1:15" x14ac:dyDescent="0.25">
      <c r="A1130" s="1">
        <v>3603087</v>
      </c>
      <c r="B1130" s="1">
        <v>4626910</v>
      </c>
      <c r="C1130" s="1">
        <v>21783</v>
      </c>
      <c r="D1130" s="63">
        <v>44132</v>
      </c>
      <c r="E1130" s="54">
        <v>118</v>
      </c>
      <c r="F1130" s="56" t="s">
        <v>68</v>
      </c>
      <c r="G1130" s="56" t="s">
        <v>73</v>
      </c>
      <c r="H1130" s="56" t="s">
        <v>1059</v>
      </c>
      <c r="I1130" s="56" t="s">
        <v>1094</v>
      </c>
      <c r="J1130" s="54" t="s">
        <v>1095</v>
      </c>
      <c r="K1130" s="1">
        <v>31.050157178100001</v>
      </c>
      <c r="L1130" s="1">
        <v>46.273353213199997</v>
      </c>
      <c r="M1130" s="1">
        <v>20</v>
      </c>
      <c r="N1130" s="9">
        <f>DATE(YEAR(TblLocations[[#This Row],[ODK_DateOfSubmission]]),MONTH(TblLocations[[#This Row],[ODK_DateOfSubmission]]),DAY(TblLocations[[#This Row],[ODK_DateOfSubmission]]))</f>
        <v>44132</v>
      </c>
      <c r="O1130" s="1" t="str">
        <f>_xlfn.CONCAT( YEAR(TblLocations[[#This Row],[ODK_DateOfSubmission]]), "-",TEXT( MONTH(TblLocations[[#This Row],[ODK_DateOfSubmission]]),"00"))</f>
        <v>2020-10</v>
      </c>
    </row>
    <row r="1131" spans="1:15" x14ac:dyDescent="0.25">
      <c r="A1131" s="1">
        <v>3603087</v>
      </c>
      <c r="B1131" s="1">
        <v>4626910</v>
      </c>
      <c r="C1131" s="1">
        <v>21783</v>
      </c>
      <c r="D1131" s="63">
        <v>44132</v>
      </c>
      <c r="E1131" s="54">
        <v>118</v>
      </c>
      <c r="F1131" s="56" t="s">
        <v>68</v>
      </c>
      <c r="G1131" s="56" t="s">
        <v>73</v>
      </c>
      <c r="H1131" s="56" t="s">
        <v>1059</v>
      </c>
      <c r="I1131" s="56" t="s">
        <v>1094</v>
      </c>
      <c r="J1131" s="54" t="s">
        <v>1095</v>
      </c>
      <c r="K1131" s="1">
        <v>31.050157178100001</v>
      </c>
      <c r="L1131" s="1">
        <v>46.273353213199997</v>
      </c>
      <c r="M1131" s="1">
        <v>15</v>
      </c>
      <c r="N1131" s="9">
        <f>DATE(YEAR(TblLocations[[#This Row],[ODK_DateOfSubmission]]),MONTH(TblLocations[[#This Row],[ODK_DateOfSubmission]]),DAY(TblLocations[[#This Row],[ODK_DateOfSubmission]]))</f>
        <v>44132</v>
      </c>
      <c r="O1131" s="1" t="str">
        <f>_xlfn.CONCAT( YEAR(TblLocations[[#This Row],[ODK_DateOfSubmission]]), "-",TEXT( MONTH(TblLocations[[#This Row],[ODK_DateOfSubmission]]),"00"))</f>
        <v>2020-10</v>
      </c>
    </row>
    <row r="1132" spans="1:15" x14ac:dyDescent="0.25">
      <c r="A1132" s="1">
        <v>3603087</v>
      </c>
      <c r="B1132" s="1">
        <v>2702065102</v>
      </c>
      <c r="C1132" s="1">
        <v>21783</v>
      </c>
      <c r="D1132" s="63">
        <v>44100.435211493059</v>
      </c>
      <c r="E1132" s="54">
        <v>118</v>
      </c>
      <c r="F1132" s="56" t="s">
        <v>72</v>
      </c>
      <c r="G1132" s="56" t="s">
        <v>103</v>
      </c>
      <c r="H1132" s="56" t="s">
        <v>1279</v>
      </c>
      <c r="I1132" s="56" t="s">
        <v>1444</v>
      </c>
      <c r="J1132" s="54" t="s">
        <v>1445</v>
      </c>
      <c r="K1132" s="1">
        <v>36.064193000000003</v>
      </c>
      <c r="L1132" s="1">
        <v>41.714970999999998</v>
      </c>
      <c r="M1132" s="1">
        <v>8</v>
      </c>
      <c r="N1132" s="9">
        <f>DATE(YEAR(TblLocations[[#This Row],[ODK_DateOfSubmission]]),MONTH(TblLocations[[#This Row],[ODK_DateOfSubmission]]),DAY(TblLocations[[#This Row],[ODK_DateOfSubmission]]))</f>
        <v>44100</v>
      </c>
      <c r="O1132" s="1" t="str">
        <f>_xlfn.CONCAT( YEAR(TblLocations[[#This Row],[ODK_DateOfSubmission]]), "-",TEXT( MONTH(TblLocations[[#This Row],[ODK_DateOfSubmission]]),"00"))</f>
        <v>2020-09</v>
      </c>
    </row>
    <row r="1133" spans="1:15" x14ac:dyDescent="0.25">
      <c r="A1133" s="1">
        <v>3603087</v>
      </c>
      <c r="B1133" s="1">
        <v>2808073102</v>
      </c>
      <c r="C1133" s="1">
        <v>21783</v>
      </c>
      <c r="D1133" s="63">
        <v>44107.704948067127</v>
      </c>
      <c r="E1133" s="54">
        <v>118</v>
      </c>
      <c r="F1133" s="56" t="s">
        <v>84</v>
      </c>
      <c r="G1133" s="56" t="s">
        <v>179</v>
      </c>
      <c r="H1133" s="56" t="s">
        <v>520</v>
      </c>
      <c r="I1133" s="56" t="s">
        <v>1446</v>
      </c>
      <c r="J1133" s="54" t="s">
        <v>1447</v>
      </c>
      <c r="K1133" s="1">
        <v>34.594373940499999</v>
      </c>
      <c r="L1133" s="1">
        <v>43.665869990399997</v>
      </c>
      <c r="M1133" s="1">
        <v>1</v>
      </c>
      <c r="N1133" s="9">
        <f>DATE(YEAR(TblLocations[[#This Row],[ODK_DateOfSubmission]]),MONTH(TblLocations[[#This Row],[ODK_DateOfSubmission]]),DAY(TblLocations[[#This Row],[ODK_DateOfSubmission]]))</f>
        <v>44107</v>
      </c>
      <c r="O1133" s="1" t="str">
        <f>_xlfn.CONCAT( YEAR(TblLocations[[#This Row],[ODK_DateOfSubmission]]), "-",TEXT( MONTH(TblLocations[[#This Row],[ODK_DateOfSubmission]]),"00"))</f>
        <v>2020-10</v>
      </c>
    </row>
    <row r="1134" spans="1:15" x14ac:dyDescent="0.25">
      <c r="A1134" s="1">
        <v>3603087</v>
      </c>
      <c r="B1134" s="1">
        <v>2708019102</v>
      </c>
      <c r="C1134" s="1">
        <v>21783</v>
      </c>
      <c r="D1134" s="63">
        <v>44118.938612928243</v>
      </c>
      <c r="E1134" s="54">
        <v>118</v>
      </c>
      <c r="F1134" s="56" t="s">
        <v>72</v>
      </c>
      <c r="G1134" s="56" t="s">
        <v>93</v>
      </c>
      <c r="H1134" s="56" t="s">
        <v>433</v>
      </c>
      <c r="I1134" s="56" t="s">
        <v>443</v>
      </c>
      <c r="J1134" s="54" t="s">
        <v>444</v>
      </c>
      <c r="K1134" s="1">
        <v>36.410913999999998</v>
      </c>
      <c r="L1134" s="1">
        <v>42.542980999999997</v>
      </c>
      <c r="M1134" s="1">
        <v>8</v>
      </c>
      <c r="N1134" s="9">
        <f>DATE(YEAR(TblLocations[[#This Row],[ODK_DateOfSubmission]]),MONTH(TblLocations[[#This Row],[ODK_DateOfSubmission]]),DAY(TblLocations[[#This Row],[ODK_DateOfSubmission]]))</f>
        <v>44118</v>
      </c>
      <c r="O1134" s="1" t="str">
        <f>_xlfn.CONCAT( YEAR(TblLocations[[#This Row],[ODK_DateOfSubmission]]), "-",TEXT( MONTH(TblLocations[[#This Row],[ODK_DateOfSubmission]]),"00"))</f>
        <v>2020-10</v>
      </c>
    </row>
    <row r="1135" spans="1:15" x14ac:dyDescent="0.25">
      <c r="A1135" s="1">
        <v>3603087</v>
      </c>
      <c r="B1135" s="1">
        <v>2708153102</v>
      </c>
      <c r="C1135" s="1">
        <v>21783</v>
      </c>
      <c r="D1135" s="63">
        <v>44118.938889814817</v>
      </c>
      <c r="E1135" s="54">
        <v>118</v>
      </c>
      <c r="F1135" s="56" t="s">
        <v>72</v>
      </c>
      <c r="G1135" s="56" t="s">
        <v>93</v>
      </c>
      <c r="H1135" s="56" t="s">
        <v>433</v>
      </c>
      <c r="I1135" s="56" t="s">
        <v>474</v>
      </c>
      <c r="J1135" s="54" t="s">
        <v>475</v>
      </c>
      <c r="K1135" s="1">
        <v>36.398490000000002</v>
      </c>
      <c r="L1135" s="1">
        <v>42.504868999999999</v>
      </c>
      <c r="M1135" s="1">
        <v>5</v>
      </c>
      <c r="N1135" s="9">
        <f>DATE(YEAR(TblLocations[[#This Row],[ODK_DateOfSubmission]]),MONTH(TblLocations[[#This Row],[ODK_DateOfSubmission]]),DAY(TblLocations[[#This Row],[ODK_DateOfSubmission]]))</f>
        <v>44118</v>
      </c>
      <c r="O1135" s="1" t="str">
        <f>_xlfn.CONCAT( YEAR(TblLocations[[#This Row],[ODK_DateOfSubmission]]), "-",TEXT( MONTH(TblLocations[[#This Row],[ODK_DateOfSubmission]]),"00"))</f>
        <v>2020-10</v>
      </c>
    </row>
    <row r="1136" spans="1:15" x14ac:dyDescent="0.25">
      <c r="A1136" s="1">
        <v>3603087</v>
      </c>
      <c r="B1136" s="1">
        <v>2708129102</v>
      </c>
      <c r="C1136" s="1">
        <v>21783</v>
      </c>
      <c r="D1136" s="63">
        <v>44118.939725578704</v>
      </c>
      <c r="E1136" s="54">
        <v>118</v>
      </c>
      <c r="F1136" s="56" t="s">
        <v>72</v>
      </c>
      <c r="G1136" s="56" t="s">
        <v>93</v>
      </c>
      <c r="H1136" s="56" t="s">
        <v>433</v>
      </c>
      <c r="I1136" s="56" t="s">
        <v>222</v>
      </c>
      <c r="J1136" s="54" t="s">
        <v>223</v>
      </c>
      <c r="K1136" s="1">
        <v>36.371630000000003</v>
      </c>
      <c r="L1136" s="1">
        <v>42.459803600000001</v>
      </c>
      <c r="M1136" s="1">
        <v>3</v>
      </c>
      <c r="N1136" s="9">
        <f>DATE(YEAR(TblLocations[[#This Row],[ODK_DateOfSubmission]]),MONTH(TblLocations[[#This Row],[ODK_DateOfSubmission]]),DAY(TblLocations[[#This Row],[ODK_DateOfSubmission]]))</f>
        <v>44118</v>
      </c>
      <c r="O1136" s="1" t="str">
        <f>_xlfn.CONCAT( YEAR(TblLocations[[#This Row],[ODK_DateOfSubmission]]), "-",TEXT( MONTH(TblLocations[[#This Row],[ODK_DateOfSubmission]]),"00"))</f>
        <v>2020-10</v>
      </c>
    </row>
    <row r="1137" spans="1:15" x14ac:dyDescent="0.25">
      <c r="A1137" s="1">
        <v>3603087</v>
      </c>
      <c r="B1137" s="1">
        <v>2708128102</v>
      </c>
      <c r="C1137" s="1">
        <v>21783</v>
      </c>
      <c r="D1137" s="63">
        <v>44118.941034571762</v>
      </c>
      <c r="E1137" s="54">
        <v>118</v>
      </c>
      <c r="F1137" s="56" t="s">
        <v>72</v>
      </c>
      <c r="G1137" s="56" t="s">
        <v>93</v>
      </c>
      <c r="H1137" s="56" t="s">
        <v>433</v>
      </c>
      <c r="I1137" s="56" t="s">
        <v>456</v>
      </c>
      <c r="J1137" s="54" t="s">
        <v>457</v>
      </c>
      <c r="K1137" s="1">
        <v>36.388269999999999</v>
      </c>
      <c r="L1137" s="1">
        <v>42.447851999999997</v>
      </c>
      <c r="M1137" s="1">
        <v>8</v>
      </c>
      <c r="N1137" s="9">
        <f>DATE(YEAR(TblLocations[[#This Row],[ODK_DateOfSubmission]]),MONTH(TblLocations[[#This Row],[ODK_DateOfSubmission]]),DAY(TblLocations[[#This Row],[ODK_DateOfSubmission]]))</f>
        <v>44118</v>
      </c>
      <c r="O1137" s="1" t="str">
        <f>_xlfn.CONCAT( YEAR(TblLocations[[#This Row],[ODK_DateOfSubmission]]), "-",TEXT( MONTH(TblLocations[[#This Row],[ODK_DateOfSubmission]]),"00"))</f>
        <v>2020-10</v>
      </c>
    </row>
    <row r="1138" spans="1:15" x14ac:dyDescent="0.25">
      <c r="A1138" s="1">
        <v>3603087</v>
      </c>
      <c r="B1138" s="1">
        <v>2708139102</v>
      </c>
      <c r="C1138" s="1">
        <v>21783</v>
      </c>
      <c r="D1138" s="63">
        <v>44121.740066631945</v>
      </c>
      <c r="E1138" s="54">
        <v>118</v>
      </c>
      <c r="F1138" s="56" t="s">
        <v>72</v>
      </c>
      <c r="G1138" s="56" t="s">
        <v>93</v>
      </c>
      <c r="H1138" s="56" t="s">
        <v>433</v>
      </c>
      <c r="I1138" s="56" t="s">
        <v>464</v>
      </c>
      <c r="J1138" s="54" t="s">
        <v>465</v>
      </c>
      <c r="K1138" s="1">
        <v>36.379800000000003</v>
      </c>
      <c r="L1138" s="1">
        <v>42.463825200000002</v>
      </c>
      <c r="M1138" s="1">
        <v>10</v>
      </c>
      <c r="N1138" s="9">
        <f>DATE(YEAR(TblLocations[[#This Row],[ODK_DateOfSubmission]]),MONTH(TblLocations[[#This Row],[ODK_DateOfSubmission]]),DAY(TblLocations[[#This Row],[ODK_DateOfSubmission]]))</f>
        <v>44121</v>
      </c>
      <c r="O1138" s="1" t="str">
        <f>_xlfn.CONCAT( YEAR(TblLocations[[#This Row],[ODK_DateOfSubmission]]), "-",TEXT( MONTH(TblLocations[[#This Row],[ODK_DateOfSubmission]]),"00"))</f>
        <v>2020-10</v>
      </c>
    </row>
    <row r="1139" spans="1:15" x14ac:dyDescent="0.25">
      <c r="A1139" s="1">
        <v>3603087</v>
      </c>
      <c r="B1139" s="1">
        <v>2708141102</v>
      </c>
      <c r="C1139" s="1">
        <v>21783</v>
      </c>
      <c r="D1139" s="63">
        <v>44121.740253124997</v>
      </c>
      <c r="E1139" s="54">
        <v>118</v>
      </c>
      <c r="F1139" s="56" t="s">
        <v>72</v>
      </c>
      <c r="G1139" s="56" t="s">
        <v>93</v>
      </c>
      <c r="H1139" s="56" t="s">
        <v>433</v>
      </c>
      <c r="I1139" s="56" t="s">
        <v>468</v>
      </c>
      <c r="J1139" s="54" t="s">
        <v>469</v>
      </c>
      <c r="K1139" s="1">
        <v>36.378129999999999</v>
      </c>
      <c r="L1139" s="1">
        <v>42.442621899999999</v>
      </c>
      <c r="M1139" s="1">
        <v>5</v>
      </c>
      <c r="N1139" s="9">
        <f>DATE(YEAR(TblLocations[[#This Row],[ODK_DateOfSubmission]]),MONTH(TblLocations[[#This Row],[ODK_DateOfSubmission]]),DAY(TblLocations[[#This Row],[ODK_DateOfSubmission]]))</f>
        <v>44121</v>
      </c>
      <c r="O1139" s="1" t="str">
        <f>_xlfn.CONCAT( YEAR(TblLocations[[#This Row],[ODK_DateOfSubmission]]), "-",TEXT( MONTH(TblLocations[[#This Row],[ODK_DateOfSubmission]]),"00"))</f>
        <v>2020-10</v>
      </c>
    </row>
    <row r="1140" spans="1:15" x14ac:dyDescent="0.25">
      <c r="A1140" s="1">
        <v>3603087</v>
      </c>
      <c r="B1140" s="1">
        <v>2702052102</v>
      </c>
      <c r="C1140" s="1">
        <v>21783</v>
      </c>
      <c r="D1140" s="63">
        <v>44123.747923807867</v>
      </c>
      <c r="E1140" s="54">
        <v>118</v>
      </c>
      <c r="F1140" s="56" t="s">
        <v>72</v>
      </c>
      <c r="G1140" s="56" t="s">
        <v>103</v>
      </c>
      <c r="H1140" s="56" t="s">
        <v>1279</v>
      </c>
      <c r="I1140" s="56" t="s">
        <v>1282</v>
      </c>
      <c r="J1140" s="54" t="s">
        <v>1267</v>
      </c>
      <c r="K1140" s="1">
        <v>36.044635</v>
      </c>
      <c r="L1140" s="1">
        <v>41.720289000000001</v>
      </c>
      <c r="M1140" s="1">
        <v>3</v>
      </c>
      <c r="N1140" s="9">
        <f>DATE(YEAR(TblLocations[[#This Row],[ODK_DateOfSubmission]]),MONTH(TblLocations[[#This Row],[ODK_DateOfSubmission]]),DAY(TblLocations[[#This Row],[ODK_DateOfSubmission]]))</f>
        <v>44123</v>
      </c>
      <c r="O1140" s="1" t="str">
        <f>_xlfn.CONCAT( YEAR(TblLocations[[#This Row],[ODK_DateOfSubmission]]), "-",TEXT( MONTH(TblLocations[[#This Row],[ODK_DateOfSubmission]]),"00"))</f>
        <v>2020-10</v>
      </c>
    </row>
    <row r="1141" spans="1:15" x14ac:dyDescent="0.25">
      <c r="A1141" s="1">
        <v>3603087</v>
      </c>
      <c r="B1141" s="1">
        <v>2702047102</v>
      </c>
      <c r="C1141" s="1">
        <v>21783</v>
      </c>
      <c r="D1141" s="63">
        <v>44123.747986076392</v>
      </c>
      <c r="E1141" s="54">
        <v>118</v>
      </c>
      <c r="F1141" s="56" t="s">
        <v>72</v>
      </c>
      <c r="G1141" s="56" t="s">
        <v>103</v>
      </c>
      <c r="H1141" s="56" t="s">
        <v>1279</v>
      </c>
      <c r="I1141" s="56" t="s">
        <v>349</v>
      </c>
      <c r="J1141" s="54" t="s">
        <v>1448</v>
      </c>
      <c r="K1141" s="1">
        <v>36.044508999999998</v>
      </c>
      <c r="L1141" s="1">
        <v>41.714508000000002</v>
      </c>
      <c r="M1141" s="1">
        <v>1</v>
      </c>
      <c r="N1141" s="9">
        <f>DATE(YEAR(TblLocations[[#This Row],[ODK_DateOfSubmission]]),MONTH(TblLocations[[#This Row],[ODK_DateOfSubmission]]),DAY(TblLocations[[#This Row],[ODK_DateOfSubmission]]))</f>
        <v>44123</v>
      </c>
      <c r="O1141" s="1" t="str">
        <f>_xlfn.CONCAT( YEAR(TblLocations[[#This Row],[ODK_DateOfSubmission]]), "-",TEXT( MONTH(TblLocations[[#This Row],[ODK_DateOfSubmission]]),"00"))</f>
        <v>2020-10</v>
      </c>
    </row>
    <row r="1142" spans="1:15" x14ac:dyDescent="0.25">
      <c r="A1142" s="1">
        <v>3603087</v>
      </c>
      <c r="B1142" s="1">
        <v>2702047102</v>
      </c>
      <c r="C1142" s="1">
        <v>21783</v>
      </c>
      <c r="D1142" s="63">
        <v>44123.747986076392</v>
      </c>
      <c r="E1142" s="54">
        <v>118</v>
      </c>
      <c r="F1142" s="56" t="s">
        <v>72</v>
      </c>
      <c r="G1142" s="56" t="s">
        <v>103</v>
      </c>
      <c r="H1142" s="56" t="s">
        <v>1279</v>
      </c>
      <c r="I1142" s="56" t="s">
        <v>349</v>
      </c>
      <c r="J1142" s="54" t="s">
        <v>1448</v>
      </c>
      <c r="K1142" s="1">
        <v>36.044508999999998</v>
      </c>
      <c r="L1142" s="1">
        <v>41.714508000000002</v>
      </c>
      <c r="M1142" s="1">
        <v>22</v>
      </c>
      <c r="N1142" s="9">
        <f>DATE(YEAR(TblLocations[[#This Row],[ODK_DateOfSubmission]]),MONTH(TblLocations[[#This Row],[ODK_DateOfSubmission]]),DAY(TblLocations[[#This Row],[ODK_DateOfSubmission]]))</f>
        <v>44123</v>
      </c>
      <c r="O1142" s="1" t="str">
        <f>_xlfn.CONCAT( YEAR(TblLocations[[#This Row],[ODK_DateOfSubmission]]), "-",TEXT( MONTH(TblLocations[[#This Row],[ODK_DateOfSubmission]]),"00"))</f>
        <v>2020-10</v>
      </c>
    </row>
    <row r="1143" spans="1:15" x14ac:dyDescent="0.25">
      <c r="A1143" s="1">
        <v>3603087</v>
      </c>
      <c r="B1143" s="1">
        <v>2708033102</v>
      </c>
      <c r="C1143" s="1">
        <v>21783</v>
      </c>
      <c r="D1143" s="63">
        <v>44123.899011145833</v>
      </c>
      <c r="E1143" s="54">
        <v>118</v>
      </c>
      <c r="F1143" s="56" t="s">
        <v>72</v>
      </c>
      <c r="G1143" s="56" t="s">
        <v>93</v>
      </c>
      <c r="H1143" s="56" t="s">
        <v>433</v>
      </c>
      <c r="I1143" s="56" t="s">
        <v>226</v>
      </c>
      <c r="J1143" s="54" t="s">
        <v>227</v>
      </c>
      <c r="K1143" s="1">
        <v>36.389158999999999</v>
      </c>
      <c r="L1143" s="1">
        <v>42.462820999999998</v>
      </c>
      <c r="M1143" s="1">
        <v>8</v>
      </c>
      <c r="N1143" s="9">
        <f>DATE(YEAR(TblLocations[[#This Row],[ODK_DateOfSubmission]]),MONTH(TblLocations[[#This Row],[ODK_DateOfSubmission]]),DAY(TblLocations[[#This Row],[ODK_DateOfSubmission]]))</f>
        <v>44123</v>
      </c>
      <c r="O1143" s="1" t="str">
        <f>_xlfn.CONCAT( YEAR(TblLocations[[#This Row],[ODK_DateOfSubmission]]), "-",TEXT( MONTH(TblLocations[[#This Row],[ODK_DateOfSubmission]]),"00"))</f>
        <v>2020-10</v>
      </c>
    </row>
    <row r="1144" spans="1:15" x14ac:dyDescent="0.25">
      <c r="A1144" s="1">
        <v>3603087</v>
      </c>
      <c r="B1144" s="1">
        <v>2706315102</v>
      </c>
      <c r="C1144" s="1">
        <v>21783</v>
      </c>
      <c r="D1144" s="63">
        <v>44124.008976469908</v>
      </c>
      <c r="E1144" s="54">
        <v>118</v>
      </c>
      <c r="F1144" s="56" t="s">
        <v>72</v>
      </c>
      <c r="G1144" s="56" t="s">
        <v>100</v>
      </c>
      <c r="H1144" s="56" t="s">
        <v>326</v>
      </c>
      <c r="I1144" s="56" t="s">
        <v>400</v>
      </c>
      <c r="J1144" s="54" t="s">
        <v>238</v>
      </c>
      <c r="K1144" s="1">
        <v>36.375080492999999</v>
      </c>
      <c r="L1144" s="1">
        <v>43.135761890799998</v>
      </c>
      <c r="M1144" s="1">
        <v>2</v>
      </c>
      <c r="N1144" s="9">
        <f>DATE(YEAR(TblLocations[[#This Row],[ODK_DateOfSubmission]]),MONTH(TblLocations[[#This Row],[ODK_DateOfSubmission]]),DAY(TblLocations[[#This Row],[ODK_DateOfSubmission]]))</f>
        <v>44124</v>
      </c>
      <c r="O1144" s="1" t="str">
        <f>_xlfn.CONCAT( YEAR(TblLocations[[#This Row],[ODK_DateOfSubmission]]), "-",TEXT( MONTH(TblLocations[[#This Row],[ODK_DateOfSubmission]]),"00"))</f>
        <v>2020-10</v>
      </c>
    </row>
    <row r="1145" spans="1:15" x14ac:dyDescent="0.25">
      <c r="A1145" s="1">
        <v>3603087</v>
      </c>
      <c r="B1145" s="1">
        <v>2708176102</v>
      </c>
      <c r="C1145" s="1">
        <v>21783</v>
      </c>
      <c r="D1145" s="63">
        <v>44125.035876469905</v>
      </c>
      <c r="E1145" s="54">
        <v>118</v>
      </c>
      <c r="F1145" s="56" t="s">
        <v>72</v>
      </c>
      <c r="G1145" s="56" t="s">
        <v>93</v>
      </c>
      <c r="H1145" s="56" t="s">
        <v>478</v>
      </c>
      <c r="I1145" s="56" t="s">
        <v>481</v>
      </c>
      <c r="J1145" s="54" t="s">
        <v>482</v>
      </c>
      <c r="K1145" s="1">
        <v>36.485300000000002</v>
      </c>
      <c r="L1145" s="1">
        <v>42.422117739400001</v>
      </c>
      <c r="M1145" s="1">
        <v>15</v>
      </c>
      <c r="N1145" s="9">
        <f>DATE(YEAR(TblLocations[[#This Row],[ODK_DateOfSubmission]]),MONTH(TblLocations[[#This Row],[ODK_DateOfSubmission]]),DAY(TblLocations[[#This Row],[ODK_DateOfSubmission]]))</f>
        <v>44125</v>
      </c>
      <c r="O1145" s="1" t="str">
        <f>_xlfn.CONCAT( YEAR(TblLocations[[#This Row],[ODK_DateOfSubmission]]), "-",TEXT( MONTH(TblLocations[[#This Row],[ODK_DateOfSubmission]]),"00"))</f>
        <v>2020-10</v>
      </c>
    </row>
    <row r="1146" spans="1:15" x14ac:dyDescent="0.25">
      <c r="A1146" s="1">
        <v>2702047</v>
      </c>
      <c r="B1146" s="1">
        <v>2702047103</v>
      </c>
      <c r="C1146" s="1">
        <v>34008</v>
      </c>
      <c r="D1146" s="63">
        <v>44126</v>
      </c>
      <c r="E1146" s="54">
        <v>119</v>
      </c>
      <c r="F1146" s="56" t="s">
        <v>72</v>
      </c>
      <c r="G1146" s="56" t="s">
        <v>103</v>
      </c>
      <c r="H1146" s="56" t="s">
        <v>1279</v>
      </c>
      <c r="I1146" s="56" t="s">
        <v>349</v>
      </c>
      <c r="J1146" s="54" t="s">
        <v>1448</v>
      </c>
      <c r="K1146" s="1">
        <v>36.044508999999998</v>
      </c>
      <c r="L1146" s="1">
        <v>41.714508000000002</v>
      </c>
      <c r="M1146" s="1">
        <v>9</v>
      </c>
      <c r="N1146" s="9">
        <f>DATE(YEAR(TblLocations[[#This Row],[ODK_DateOfSubmission]]),MONTH(TblLocations[[#This Row],[ODK_DateOfSubmission]]),DAY(TblLocations[[#This Row],[ODK_DateOfSubmission]]))</f>
        <v>44126</v>
      </c>
      <c r="O1146" s="1" t="str">
        <f>_xlfn.CONCAT( YEAR(TblLocations[[#This Row],[ODK_DateOfSubmission]]), "-",TEXT( MONTH(TblLocations[[#This Row],[ODK_DateOfSubmission]]),"00"))</f>
        <v>2020-10</v>
      </c>
    </row>
    <row r="1147" spans="1:15" x14ac:dyDescent="0.25">
      <c r="A1147" s="1">
        <v>2702054</v>
      </c>
      <c r="B1147" s="1">
        <v>2702054103</v>
      </c>
      <c r="C1147" s="1">
        <v>34014</v>
      </c>
      <c r="D1147" s="63">
        <v>44127</v>
      </c>
      <c r="E1147" s="54">
        <v>119</v>
      </c>
      <c r="F1147" s="56" t="s">
        <v>72</v>
      </c>
      <c r="G1147" s="56" t="s">
        <v>103</v>
      </c>
      <c r="H1147" s="56" t="s">
        <v>1279</v>
      </c>
      <c r="I1147" s="56" t="s">
        <v>1449</v>
      </c>
      <c r="J1147" s="54" t="s">
        <v>1450</v>
      </c>
      <c r="K1147" s="1">
        <v>36.04616</v>
      </c>
      <c r="L1147" s="1">
        <v>41.722867000000001</v>
      </c>
      <c r="M1147" s="1">
        <v>9</v>
      </c>
      <c r="N1147" s="9">
        <f>DATE(YEAR(TblLocations[[#This Row],[ODK_DateOfSubmission]]),MONTH(TblLocations[[#This Row],[ODK_DateOfSubmission]]),DAY(TblLocations[[#This Row],[ODK_DateOfSubmission]]))</f>
        <v>44127</v>
      </c>
      <c r="O1147" s="1" t="str">
        <f>_xlfn.CONCAT( YEAR(TblLocations[[#This Row],[ODK_DateOfSubmission]]), "-",TEXT( MONTH(TblLocations[[#This Row],[ODK_DateOfSubmission]]),"00"))</f>
        <v>2020-10</v>
      </c>
    </row>
    <row r="1148" spans="1:15" x14ac:dyDescent="0.25">
      <c r="A1148" s="1">
        <v>2706006</v>
      </c>
      <c r="B1148" s="1">
        <v>2706006103</v>
      </c>
      <c r="C1148" s="1">
        <v>18377</v>
      </c>
      <c r="D1148" s="63">
        <v>44128</v>
      </c>
      <c r="E1148" s="54">
        <v>119</v>
      </c>
      <c r="F1148" s="56" t="s">
        <v>72</v>
      </c>
      <c r="G1148" s="56" t="s">
        <v>100</v>
      </c>
      <c r="H1148" s="56" t="s">
        <v>326</v>
      </c>
      <c r="I1148" s="56" t="s">
        <v>327</v>
      </c>
      <c r="J1148" s="54" t="s">
        <v>328</v>
      </c>
      <c r="K1148" s="1">
        <v>36.403236683000003</v>
      </c>
      <c r="L1148" s="1">
        <v>43.093517102600003</v>
      </c>
      <c r="M1148" s="1">
        <v>26</v>
      </c>
      <c r="N1148" s="9">
        <f>DATE(YEAR(TblLocations[[#This Row],[ODK_DateOfSubmission]]),MONTH(TblLocations[[#This Row],[ODK_DateOfSubmission]]),DAY(TblLocations[[#This Row],[ODK_DateOfSubmission]]))</f>
        <v>44128</v>
      </c>
      <c r="O1148" s="1" t="str">
        <f>_xlfn.CONCAT( YEAR(TblLocations[[#This Row],[ODK_DateOfSubmission]]), "-",TEXT( MONTH(TblLocations[[#This Row],[ODK_DateOfSubmission]]),"00"))</f>
        <v>2020-10</v>
      </c>
    </row>
    <row r="1149" spans="1:15" x14ac:dyDescent="0.25">
      <c r="A1149" s="1">
        <v>2708002</v>
      </c>
      <c r="B1149" s="1">
        <v>2708002103</v>
      </c>
      <c r="C1149" s="1">
        <v>24809</v>
      </c>
      <c r="D1149" s="63">
        <v>44129</v>
      </c>
      <c r="E1149" s="54">
        <v>119</v>
      </c>
      <c r="F1149" s="56" t="s">
        <v>72</v>
      </c>
      <c r="G1149" s="56" t="s">
        <v>93</v>
      </c>
      <c r="H1149" s="56" t="s">
        <v>433</v>
      </c>
      <c r="I1149" s="56" t="s">
        <v>434</v>
      </c>
      <c r="J1149" s="54" t="s">
        <v>248</v>
      </c>
      <c r="K1149" s="1">
        <v>36.3920374</v>
      </c>
      <c r="L1149" s="1">
        <v>42.4765978</v>
      </c>
      <c r="M1149" s="1">
        <v>10</v>
      </c>
      <c r="N1149" s="9">
        <f>DATE(YEAR(TblLocations[[#This Row],[ODK_DateOfSubmission]]),MONTH(TblLocations[[#This Row],[ODK_DateOfSubmission]]),DAY(TblLocations[[#This Row],[ODK_DateOfSubmission]]))</f>
        <v>44129</v>
      </c>
      <c r="O1149" s="1" t="str">
        <f>_xlfn.CONCAT( YEAR(TblLocations[[#This Row],[ODK_DateOfSubmission]]), "-",TEXT( MONTH(TblLocations[[#This Row],[ODK_DateOfSubmission]]),"00"))</f>
        <v>2020-10</v>
      </c>
    </row>
    <row r="1150" spans="1:15" x14ac:dyDescent="0.25">
      <c r="A1150" s="1">
        <v>2708014</v>
      </c>
      <c r="B1150" s="1">
        <v>2708014103</v>
      </c>
      <c r="C1150" s="1">
        <v>25819</v>
      </c>
      <c r="D1150" s="63">
        <v>44130</v>
      </c>
      <c r="E1150" s="54">
        <v>119</v>
      </c>
      <c r="F1150" s="56" t="s">
        <v>72</v>
      </c>
      <c r="G1150" s="56" t="s">
        <v>93</v>
      </c>
      <c r="H1150" s="56" t="s">
        <v>433</v>
      </c>
      <c r="I1150" s="56" t="s">
        <v>441</v>
      </c>
      <c r="J1150" s="54" t="s">
        <v>442</v>
      </c>
      <c r="K1150" s="1">
        <v>36.383068999999999</v>
      </c>
      <c r="L1150" s="1">
        <v>42.470675</v>
      </c>
      <c r="M1150" s="1">
        <v>51</v>
      </c>
      <c r="N1150" s="9">
        <f>DATE(YEAR(TblLocations[[#This Row],[ODK_DateOfSubmission]]),MONTH(TblLocations[[#This Row],[ODK_DateOfSubmission]]),DAY(TblLocations[[#This Row],[ODK_DateOfSubmission]]))</f>
        <v>44130</v>
      </c>
      <c r="O1150" s="1" t="str">
        <f>_xlfn.CONCAT( YEAR(TblLocations[[#This Row],[ODK_DateOfSubmission]]), "-",TEXT( MONTH(TblLocations[[#This Row],[ODK_DateOfSubmission]]),"00"))</f>
        <v>2020-10</v>
      </c>
    </row>
    <row r="1151" spans="1:15" x14ac:dyDescent="0.25">
      <c r="A1151" s="1">
        <v>2708019</v>
      </c>
      <c r="B1151" s="1">
        <v>2708019103</v>
      </c>
      <c r="C1151" s="1">
        <v>22924</v>
      </c>
      <c r="D1151" s="63">
        <v>44131</v>
      </c>
      <c r="E1151" s="54">
        <v>119</v>
      </c>
      <c r="F1151" s="56" t="s">
        <v>72</v>
      </c>
      <c r="G1151" s="56" t="s">
        <v>93</v>
      </c>
      <c r="H1151" s="56" t="s">
        <v>433</v>
      </c>
      <c r="I1151" s="56" t="s">
        <v>443</v>
      </c>
      <c r="J1151" s="54" t="s">
        <v>444</v>
      </c>
      <c r="K1151" s="1">
        <v>36.410913999999998</v>
      </c>
      <c r="L1151" s="1">
        <v>42.542980999999997</v>
      </c>
      <c r="M1151" s="1">
        <v>12</v>
      </c>
      <c r="N1151" s="9">
        <f>DATE(YEAR(TblLocations[[#This Row],[ODK_DateOfSubmission]]),MONTH(TblLocations[[#This Row],[ODK_DateOfSubmission]]),DAY(TblLocations[[#This Row],[ODK_DateOfSubmission]]))</f>
        <v>44131</v>
      </c>
      <c r="O1151" s="1" t="str">
        <f>_xlfn.CONCAT( YEAR(TblLocations[[#This Row],[ODK_DateOfSubmission]]), "-",TEXT( MONTH(TblLocations[[#This Row],[ODK_DateOfSubmission]]),"00"))</f>
        <v>2020-10</v>
      </c>
    </row>
    <row r="1152" spans="1:15" x14ac:dyDescent="0.25">
      <c r="A1152" s="1">
        <v>2708028</v>
      </c>
      <c r="B1152" s="1">
        <v>2708028103</v>
      </c>
      <c r="C1152" s="1">
        <v>25808</v>
      </c>
      <c r="D1152" s="63">
        <v>44132</v>
      </c>
      <c r="E1152" s="54">
        <v>119</v>
      </c>
      <c r="F1152" s="56" t="s">
        <v>72</v>
      </c>
      <c r="G1152" s="56" t="s">
        <v>93</v>
      </c>
      <c r="H1152" s="56" t="s">
        <v>1306</v>
      </c>
      <c r="I1152" s="56" t="s">
        <v>1307</v>
      </c>
      <c r="J1152" s="54" t="s">
        <v>1308</v>
      </c>
      <c r="K1152" s="1">
        <v>36.804409999999997</v>
      </c>
      <c r="L1152" s="1">
        <v>42.088101000000002</v>
      </c>
      <c r="M1152" s="1">
        <v>1</v>
      </c>
      <c r="N1152" s="9">
        <f>DATE(YEAR(TblLocations[[#This Row],[ODK_DateOfSubmission]]),MONTH(TblLocations[[#This Row],[ODK_DateOfSubmission]]),DAY(TblLocations[[#This Row],[ODK_DateOfSubmission]]))</f>
        <v>44132</v>
      </c>
      <c r="O1152" s="1" t="str">
        <f>_xlfn.CONCAT( YEAR(TblLocations[[#This Row],[ODK_DateOfSubmission]]), "-",TEXT( MONTH(TblLocations[[#This Row],[ODK_DateOfSubmission]]),"00"))</f>
        <v>2020-10</v>
      </c>
    </row>
    <row r="1153" spans="1:15" x14ac:dyDescent="0.25">
      <c r="A1153" s="1">
        <v>2708028</v>
      </c>
      <c r="B1153" s="1">
        <v>2708028103</v>
      </c>
      <c r="C1153" s="1">
        <v>25808</v>
      </c>
      <c r="D1153" s="63">
        <v>44133</v>
      </c>
      <c r="E1153" s="54">
        <v>119</v>
      </c>
      <c r="F1153" s="56" t="s">
        <v>72</v>
      </c>
      <c r="G1153" s="56" t="s">
        <v>93</v>
      </c>
      <c r="H1153" s="56" t="s">
        <v>1306</v>
      </c>
      <c r="I1153" s="56" t="s">
        <v>1307</v>
      </c>
      <c r="J1153" s="54" t="s">
        <v>1308</v>
      </c>
      <c r="K1153" s="1">
        <v>36.804409999999997</v>
      </c>
      <c r="L1153" s="1">
        <v>42.088101000000002</v>
      </c>
      <c r="M1153" s="1">
        <v>6</v>
      </c>
      <c r="N1153" s="9">
        <f>DATE(YEAR(TblLocations[[#This Row],[ODK_DateOfSubmission]]),MONTH(TblLocations[[#This Row],[ODK_DateOfSubmission]]),DAY(TblLocations[[#This Row],[ODK_DateOfSubmission]]))</f>
        <v>44133</v>
      </c>
      <c r="O1153" s="1" t="str">
        <f>_xlfn.CONCAT( YEAR(TblLocations[[#This Row],[ODK_DateOfSubmission]]), "-",TEXT( MONTH(TblLocations[[#This Row],[ODK_DateOfSubmission]]),"00"))</f>
        <v>2020-10</v>
      </c>
    </row>
    <row r="1154" spans="1:15" x14ac:dyDescent="0.25">
      <c r="A1154" s="1">
        <v>2708128</v>
      </c>
      <c r="B1154" s="1">
        <v>2708128103</v>
      </c>
      <c r="C1154" s="1">
        <v>17440</v>
      </c>
      <c r="D1154" s="63">
        <v>44134</v>
      </c>
      <c r="E1154" s="54">
        <v>119</v>
      </c>
      <c r="F1154" s="56" t="s">
        <v>72</v>
      </c>
      <c r="G1154" s="56" t="s">
        <v>93</v>
      </c>
      <c r="H1154" s="56" t="s">
        <v>433</v>
      </c>
      <c r="I1154" s="56" t="s">
        <v>456</v>
      </c>
      <c r="J1154" s="54" t="s">
        <v>457</v>
      </c>
      <c r="K1154" s="1">
        <v>36.388269999999999</v>
      </c>
      <c r="L1154" s="1">
        <v>42.447851999999997</v>
      </c>
      <c r="M1154" s="1">
        <v>5</v>
      </c>
      <c r="N1154" s="9">
        <f>DATE(YEAR(TblLocations[[#This Row],[ODK_DateOfSubmission]]),MONTH(TblLocations[[#This Row],[ODK_DateOfSubmission]]),DAY(TblLocations[[#This Row],[ODK_DateOfSubmission]]))</f>
        <v>44134</v>
      </c>
      <c r="O1154" s="1" t="str">
        <f>_xlfn.CONCAT( YEAR(TblLocations[[#This Row],[ODK_DateOfSubmission]]), "-",TEXT( MONTH(TblLocations[[#This Row],[ODK_DateOfSubmission]]),"00"))</f>
        <v>2020-10</v>
      </c>
    </row>
    <row r="1155" spans="1:15" x14ac:dyDescent="0.25">
      <c r="A1155" s="1">
        <v>2708129</v>
      </c>
      <c r="B1155" s="1">
        <v>2708129103</v>
      </c>
      <c r="C1155" s="1">
        <v>18006</v>
      </c>
      <c r="D1155" s="63">
        <v>44135</v>
      </c>
      <c r="E1155" s="54">
        <v>119</v>
      </c>
      <c r="F1155" s="56" t="s">
        <v>72</v>
      </c>
      <c r="G1155" s="56" t="s">
        <v>93</v>
      </c>
      <c r="H1155" s="56" t="s">
        <v>433</v>
      </c>
      <c r="I1155" s="56" t="s">
        <v>222</v>
      </c>
      <c r="J1155" s="54" t="s">
        <v>223</v>
      </c>
      <c r="K1155" s="1">
        <v>36.371630000000003</v>
      </c>
      <c r="L1155" s="1">
        <v>42.459803600000001</v>
      </c>
      <c r="M1155" s="1">
        <v>10</v>
      </c>
      <c r="N1155" s="9">
        <f>DATE(YEAR(TblLocations[[#This Row],[ODK_DateOfSubmission]]),MONTH(TblLocations[[#This Row],[ODK_DateOfSubmission]]),DAY(TblLocations[[#This Row],[ODK_DateOfSubmission]]))</f>
        <v>44135</v>
      </c>
      <c r="O1155" s="1" t="str">
        <f>_xlfn.CONCAT( YEAR(TblLocations[[#This Row],[ODK_DateOfSubmission]]), "-",TEXT( MONTH(TblLocations[[#This Row],[ODK_DateOfSubmission]]),"00"))</f>
        <v>2020-10</v>
      </c>
    </row>
    <row r="1156" spans="1:15" x14ac:dyDescent="0.25">
      <c r="A1156" s="1">
        <v>2708154</v>
      </c>
      <c r="B1156" s="1">
        <v>2708154103</v>
      </c>
      <c r="C1156" s="1">
        <v>33345</v>
      </c>
      <c r="D1156" s="63">
        <v>44136</v>
      </c>
      <c r="E1156" s="54">
        <v>119</v>
      </c>
      <c r="F1156" s="56" t="s">
        <v>72</v>
      </c>
      <c r="G1156" s="56" t="s">
        <v>93</v>
      </c>
      <c r="H1156" s="56" t="s">
        <v>433</v>
      </c>
      <c r="I1156" s="56" t="s">
        <v>476</v>
      </c>
      <c r="J1156" s="54" t="s">
        <v>477</v>
      </c>
      <c r="K1156" s="1">
        <v>36.396619999999999</v>
      </c>
      <c r="L1156" s="1">
        <v>42.514042699999997</v>
      </c>
      <c r="M1156" s="1">
        <v>12</v>
      </c>
      <c r="N1156" s="9">
        <f>DATE(YEAR(TblLocations[[#This Row],[ODK_DateOfSubmission]]),MONTH(TblLocations[[#This Row],[ODK_DateOfSubmission]]),DAY(TblLocations[[#This Row],[ODK_DateOfSubmission]]))</f>
        <v>44136</v>
      </c>
      <c r="O1156" s="1" t="str">
        <f>_xlfn.CONCAT( YEAR(TblLocations[[#This Row],[ODK_DateOfSubmission]]), "-",TEXT( MONTH(TblLocations[[#This Row],[ODK_DateOfSubmission]]),"00"))</f>
        <v>2020-11</v>
      </c>
    </row>
    <row r="1157" spans="1:15" x14ac:dyDescent="0.25">
      <c r="A1157" s="1">
        <v>2708176</v>
      </c>
      <c r="B1157" s="1">
        <v>2708176103</v>
      </c>
      <c r="C1157" s="1">
        <v>33472</v>
      </c>
      <c r="D1157" s="63">
        <v>44137</v>
      </c>
      <c r="E1157" s="54">
        <v>119</v>
      </c>
      <c r="F1157" s="56" t="s">
        <v>72</v>
      </c>
      <c r="G1157" s="56" t="s">
        <v>93</v>
      </c>
      <c r="H1157" s="56" t="s">
        <v>478</v>
      </c>
      <c r="I1157" s="56" t="s">
        <v>481</v>
      </c>
      <c r="J1157" s="54" t="s">
        <v>482</v>
      </c>
      <c r="K1157" s="1">
        <v>36.485300000000002</v>
      </c>
      <c r="L1157" s="1">
        <v>42.422117739400001</v>
      </c>
      <c r="M1157" s="1">
        <v>73</v>
      </c>
      <c r="N1157" s="9">
        <f>DATE(YEAR(TblLocations[[#This Row],[ODK_DateOfSubmission]]),MONTH(TblLocations[[#This Row],[ODK_DateOfSubmission]]),DAY(TblLocations[[#This Row],[ODK_DateOfSubmission]]))</f>
        <v>44137</v>
      </c>
      <c r="O1157" s="1" t="str">
        <f>_xlfn.CONCAT( YEAR(TblLocations[[#This Row],[ODK_DateOfSubmission]]), "-",TEXT( MONTH(TblLocations[[#This Row],[ODK_DateOfSubmission]]),"00"))</f>
        <v>2020-11</v>
      </c>
    </row>
    <row r="1158" spans="1:15" x14ac:dyDescent="0.25">
      <c r="A1158" s="1">
        <v>2808031</v>
      </c>
      <c r="B1158" s="1">
        <v>2808031103</v>
      </c>
      <c r="C1158" s="1">
        <v>23918</v>
      </c>
      <c r="D1158" s="63">
        <v>44138</v>
      </c>
      <c r="E1158" s="54">
        <v>119</v>
      </c>
      <c r="F1158" s="56" t="s">
        <v>84</v>
      </c>
      <c r="G1158" s="56" t="s">
        <v>179</v>
      </c>
      <c r="H1158" s="56" t="s">
        <v>520</v>
      </c>
      <c r="I1158" s="56" t="s">
        <v>1451</v>
      </c>
      <c r="J1158" s="54" t="s">
        <v>1452</v>
      </c>
      <c r="K1158" s="1">
        <v>34.622505367700001</v>
      </c>
      <c r="L1158" s="1">
        <v>43.6737766396</v>
      </c>
      <c r="M1158" s="1">
        <v>5</v>
      </c>
      <c r="N1158" s="9">
        <f>DATE(YEAR(TblLocations[[#This Row],[ODK_DateOfSubmission]]),MONTH(TblLocations[[#This Row],[ODK_DateOfSubmission]]),DAY(TblLocations[[#This Row],[ODK_DateOfSubmission]]))</f>
        <v>44138</v>
      </c>
      <c r="O1158" s="1" t="str">
        <f>_xlfn.CONCAT( YEAR(TblLocations[[#This Row],[ODK_DateOfSubmission]]), "-",TEXT( MONTH(TblLocations[[#This Row],[ODK_DateOfSubmission]]),"00"))</f>
        <v>2020-11</v>
      </c>
    </row>
    <row r="1159" spans="1:15" x14ac:dyDescent="0.25">
      <c r="A1159" s="1">
        <v>1101006</v>
      </c>
      <c r="B1159" s="1">
        <v>5213611</v>
      </c>
      <c r="C1159" s="1">
        <v>24920</v>
      </c>
      <c r="D1159" s="63">
        <v>44139</v>
      </c>
      <c r="E1159" s="54">
        <v>119</v>
      </c>
      <c r="F1159" s="56" t="s">
        <v>89</v>
      </c>
      <c r="G1159" s="56" t="s">
        <v>160</v>
      </c>
      <c r="H1159" s="56" t="s">
        <v>1376</v>
      </c>
      <c r="I1159" s="56" t="s">
        <v>1453</v>
      </c>
      <c r="J1159" s="54" t="s">
        <v>1454</v>
      </c>
      <c r="K1159" s="1">
        <v>37.0936533072</v>
      </c>
      <c r="L1159" s="1">
        <v>43.227898235200001</v>
      </c>
      <c r="M1159" s="1">
        <v>2</v>
      </c>
      <c r="N1159" s="9">
        <f>DATE(YEAR(TblLocations[[#This Row],[ODK_DateOfSubmission]]),MONTH(TblLocations[[#This Row],[ODK_DateOfSubmission]]),DAY(TblLocations[[#This Row],[ODK_DateOfSubmission]]))</f>
        <v>44139</v>
      </c>
      <c r="O1159" s="1" t="str">
        <f>_xlfn.CONCAT( YEAR(TblLocations[[#This Row],[ODK_DateOfSubmission]]), "-",TEXT( MONTH(TblLocations[[#This Row],[ODK_DateOfSubmission]]),"00"))</f>
        <v>2020-11</v>
      </c>
    </row>
    <row r="1160" spans="1:15" x14ac:dyDescent="0.25">
      <c r="A1160" s="1">
        <v>1101006</v>
      </c>
      <c r="B1160" s="1">
        <v>5213611</v>
      </c>
      <c r="C1160" s="1">
        <v>24920</v>
      </c>
      <c r="D1160" s="63">
        <v>44140</v>
      </c>
      <c r="E1160" s="54">
        <v>119</v>
      </c>
      <c r="F1160" s="56" t="s">
        <v>89</v>
      </c>
      <c r="G1160" s="56" t="s">
        <v>160</v>
      </c>
      <c r="H1160" s="56" t="s">
        <v>1376</v>
      </c>
      <c r="I1160" s="56" t="s">
        <v>1453</v>
      </c>
      <c r="J1160" s="54" t="s">
        <v>1454</v>
      </c>
      <c r="K1160" s="1">
        <v>37.0936533072</v>
      </c>
      <c r="L1160" s="1">
        <v>43.227898235200001</v>
      </c>
      <c r="M1160" s="1">
        <v>3</v>
      </c>
      <c r="N1160" s="9">
        <f>DATE(YEAR(TblLocations[[#This Row],[ODK_DateOfSubmission]]),MONTH(TblLocations[[#This Row],[ODK_DateOfSubmission]]),DAY(TblLocations[[#This Row],[ODK_DateOfSubmission]]))</f>
        <v>44140</v>
      </c>
      <c r="O1160" s="1" t="str">
        <f>_xlfn.CONCAT( YEAR(TblLocations[[#This Row],[ODK_DateOfSubmission]]), "-",TEXT( MONTH(TblLocations[[#This Row],[ODK_DateOfSubmission]]),"00"))</f>
        <v>2020-11</v>
      </c>
    </row>
    <row r="1161" spans="1:15" x14ac:dyDescent="0.25">
      <c r="A1161" s="1">
        <v>1101037</v>
      </c>
      <c r="B1161" s="1">
        <v>4676311</v>
      </c>
      <c r="C1161" s="1">
        <v>8418</v>
      </c>
      <c r="D1161" s="63">
        <v>44141</v>
      </c>
      <c r="E1161" s="54">
        <v>119</v>
      </c>
      <c r="F1161" s="56" t="s">
        <v>89</v>
      </c>
      <c r="G1161" s="56" t="s">
        <v>160</v>
      </c>
      <c r="H1161" s="56" t="s">
        <v>549</v>
      </c>
      <c r="I1161" s="56" t="s">
        <v>1455</v>
      </c>
      <c r="J1161" s="54" t="s">
        <v>1456</v>
      </c>
      <c r="K1161" s="1">
        <v>37.090544127299999</v>
      </c>
      <c r="L1161" s="1">
        <v>43.441732584500002</v>
      </c>
      <c r="M1161" s="1">
        <v>8</v>
      </c>
      <c r="N1161" s="9">
        <f>DATE(YEAR(TblLocations[[#This Row],[ODK_DateOfSubmission]]),MONTH(TblLocations[[#This Row],[ODK_DateOfSubmission]]),DAY(TblLocations[[#This Row],[ODK_DateOfSubmission]]))</f>
        <v>44141</v>
      </c>
      <c r="O1161" s="1" t="str">
        <f>_xlfn.CONCAT( YEAR(TblLocations[[#This Row],[ODK_DateOfSubmission]]), "-",TEXT( MONTH(TblLocations[[#This Row],[ODK_DateOfSubmission]]),"00"))</f>
        <v>2020-11</v>
      </c>
    </row>
    <row r="1162" spans="1:15" x14ac:dyDescent="0.25">
      <c r="A1162" s="1">
        <v>1303012</v>
      </c>
      <c r="B1162" s="1">
        <v>5031911</v>
      </c>
      <c r="C1162" s="1">
        <v>3613</v>
      </c>
      <c r="D1162" s="63">
        <v>44142</v>
      </c>
      <c r="E1162" s="54">
        <v>119</v>
      </c>
      <c r="F1162" s="56" t="s">
        <v>80</v>
      </c>
      <c r="G1162" s="56" t="s">
        <v>145</v>
      </c>
      <c r="H1162" s="56" t="s">
        <v>630</v>
      </c>
      <c r="I1162" s="56" t="s">
        <v>1168</v>
      </c>
      <c r="J1162" s="54" t="s">
        <v>1169</v>
      </c>
      <c r="K1162" s="1">
        <v>35.9077476</v>
      </c>
      <c r="L1162" s="1">
        <v>44.979655299999997</v>
      </c>
      <c r="M1162" s="1">
        <v>3</v>
      </c>
      <c r="N1162" s="9">
        <f>DATE(YEAR(TblLocations[[#This Row],[ODK_DateOfSubmission]]),MONTH(TblLocations[[#This Row],[ODK_DateOfSubmission]]),DAY(TblLocations[[#This Row],[ODK_DateOfSubmission]]))</f>
        <v>44142</v>
      </c>
      <c r="O1162" s="1" t="str">
        <f>_xlfn.CONCAT( YEAR(TblLocations[[#This Row],[ODK_DateOfSubmission]]), "-",TEXT( MONTH(TblLocations[[#This Row],[ODK_DateOfSubmission]]),"00"))</f>
        <v>2020-11</v>
      </c>
    </row>
    <row r="1163" spans="1:15" x14ac:dyDescent="0.25">
      <c r="A1163" s="1">
        <v>1310059</v>
      </c>
      <c r="B1163" s="1">
        <v>5025511</v>
      </c>
      <c r="C1163" s="1">
        <v>21059</v>
      </c>
      <c r="D1163" s="63">
        <v>44143</v>
      </c>
      <c r="E1163" s="54">
        <v>119</v>
      </c>
      <c r="F1163" s="56" t="s">
        <v>80</v>
      </c>
      <c r="G1163" s="56" t="s">
        <v>143</v>
      </c>
      <c r="H1163" s="56" t="s">
        <v>670</v>
      </c>
      <c r="I1163" s="56" t="s">
        <v>1457</v>
      </c>
      <c r="J1163" s="54" t="s">
        <v>1458</v>
      </c>
      <c r="K1163" s="1">
        <v>35.577315599999999</v>
      </c>
      <c r="L1163" s="1">
        <v>45.431914999999996</v>
      </c>
      <c r="M1163" s="1">
        <v>4</v>
      </c>
      <c r="N1163" s="9">
        <f>DATE(YEAR(TblLocations[[#This Row],[ODK_DateOfSubmission]]),MONTH(TblLocations[[#This Row],[ODK_DateOfSubmission]]),DAY(TblLocations[[#This Row],[ODK_DateOfSubmission]]))</f>
        <v>44143</v>
      </c>
      <c r="O1163" s="1" t="str">
        <f>_xlfn.CONCAT( YEAR(TblLocations[[#This Row],[ODK_DateOfSubmission]]), "-",TEXT( MONTH(TblLocations[[#This Row],[ODK_DateOfSubmission]]),"00"))</f>
        <v>2020-11</v>
      </c>
    </row>
    <row r="1164" spans="1:15" x14ac:dyDescent="0.25">
      <c r="A1164" s="1">
        <v>1310067</v>
      </c>
      <c r="B1164" s="1">
        <v>5027311</v>
      </c>
      <c r="C1164" s="1">
        <v>23720</v>
      </c>
      <c r="D1164" s="63">
        <v>44144</v>
      </c>
      <c r="E1164" s="54">
        <v>119</v>
      </c>
      <c r="F1164" s="56" t="s">
        <v>80</v>
      </c>
      <c r="G1164" s="56" t="s">
        <v>143</v>
      </c>
      <c r="H1164" s="56" t="s">
        <v>670</v>
      </c>
      <c r="I1164" s="56" t="s">
        <v>1210</v>
      </c>
      <c r="J1164" s="54" t="s">
        <v>1211</v>
      </c>
      <c r="K1164" s="1">
        <v>35.570174999999999</v>
      </c>
      <c r="L1164" s="1">
        <v>45.442580900000003</v>
      </c>
      <c r="M1164" s="1">
        <v>3</v>
      </c>
      <c r="N1164" s="9">
        <f>DATE(YEAR(TblLocations[[#This Row],[ODK_DateOfSubmission]]),MONTH(TblLocations[[#This Row],[ODK_DateOfSubmission]]),DAY(TblLocations[[#This Row],[ODK_DateOfSubmission]]))</f>
        <v>44144</v>
      </c>
      <c r="O1164" s="1" t="str">
        <f>_xlfn.CONCAT( YEAR(TblLocations[[#This Row],[ODK_DateOfSubmission]]), "-",TEXT( MONTH(TblLocations[[#This Row],[ODK_DateOfSubmission]]),"00"))</f>
        <v>2020-11</v>
      </c>
    </row>
    <row r="1165" spans="1:15" x14ac:dyDescent="0.25">
      <c r="A1165" s="1">
        <v>1310152</v>
      </c>
      <c r="B1165" s="1">
        <v>5030811</v>
      </c>
      <c r="C1165" s="1">
        <v>31958</v>
      </c>
      <c r="D1165" s="63">
        <v>44145</v>
      </c>
      <c r="E1165" s="54">
        <v>119</v>
      </c>
      <c r="F1165" s="56" t="s">
        <v>80</v>
      </c>
      <c r="G1165" s="56" t="s">
        <v>143</v>
      </c>
      <c r="H1165" s="56" t="s">
        <v>670</v>
      </c>
      <c r="I1165" s="56" t="s">
        <v>1459</v>
      </c>
      <c r="J1165" s="54" t="s">
        <v>1460</v>
      </c>
      <c r="K1165" s="1">
        <v>35.570269199999998</v>
      </c>
      <c r="L1165" s="1">
        <v>45.434958000000002</v>
      </c>
      <c r="M1165" s="1">
        <v>2</v>
      </c>
      <c r="N1165" s="9">
        <f>DATE(YEAR(TblLocations[[#This Row],[ODK_DateOfSubmission]]),MONTH(TblLocations[[#This Row],[ODK_DateOfSubmission]]),DAY(TblLocations[[#This Row],[ODK_DateOfSubmission]]))</f>
        <v>44145</v>
      </c>
      <c r="O1165" s="1" t="str">
        <f>_xlfn.CONCAT( YEAR(TblLocations[[#This Row],[ODK_DateOfSubmission]]), "-",TEXT( MONTH(TblLocations[[#This Row],[ODK_DateOfSubmission]]),"00"))</f>
        <v>2020-11</v>
      </c>
    </row>
    <row r="1166" spans="1:15" x14ac:dyDescent="0.25">
      <c r="A1166" s="1">
        <v>3304011</v>
      </c>
      <c r="B1166" s="1">
        <v>4738411</v>
      </c>
      <c r="C1166" s="1">
        <v>21433</v>
      </c>
      <c r="D1166" s="63">
        <v>44146</v>
      </c>
      <c r="E1166" s="54">
        <v>119</v>
      </c>
      <c r="F1166" s="56" t="s">
        <v>106</v>
      </c>
      <c r="G1166" s="56" t="s">
        <v>182</v>
      </c>
      <c r="H1166" s="56" t="s">
        <v>1044</v>
      </c>
      <c r="I1166" s="56" t="s">
        <v>1369</v>
      </c>
      <c r="J1166" s="54" t="s">
        <v>216</v>
      </c>
      <c r="K1166" s="1">
        <v>31.304847132399999</v>
      </c>
      <c r="L1166" s="1">
        <v>45.303466217599997</v>
      </c>
      <c r="M1166" s="1">
        <v>1</v>
      </c>
      <c r="N1166" s="9">
        <f>DATE(YEAR(TblLocations[[#This Row],[ODK_DateOfSubmission]]),MONTH(TblLocations[[#This Row],[ODK_DateOfSubmission]]),DAY(TblLocations[[#This Row],[ODK_DateOfSubmission]]))</f>
        <v>44146</v>
      </c>
      <c r="O1166" s="1" t="str">
        <f>_xlfn.CONCAT( YEAR(TblLocations[[#This Row],[ODK_DateOfSubmission]]), "-",TEXT( MONTH(TblLocations[[#This Row],[ODK_DateOfSubmission]]),"00"))</f>
        <v>2020-11</v>
      </c>
    </row>
    <row r="1167" spans="1:15" x14ac:dyDescent="0.25">
      <c r="A1167" s="1">
        <v>3304011</v>
      </c>
      <c r="B1167" s="1">
        <v>4738411</v>
      </c>
      <c r="C1167" s="1">
        <v>21433</v>
      </c>
      <c r="D1167" s="63">
        <v>44147</v>
      </c>
      <c r="E1167" s="54">
        <v>119</v>
      </c>
      <c r="F1167" s="56" t="s">
        <v>106</v>
      </c>
      <c r="G1167" s="56" t="s">
        <v>182</v>
      </c>
      <c r="H1167" s="56" t="s">
        <v>1044</v>
      </c>
      <c r="I1167" s="56" t="s">
        <v>1369</v>
      </c>
      <c r="J1167" s="54" t="s">
        <v>216</v>
      </c>
      <c r="K1167" s="1">
        <v>31.304847132399999</v>
      </c>
      <c r="L1167" s="1">
        <v>45.303466217599997</v>
      </c>
      <c r="M1167" s="1">
        <v>1</v>
      </c>
      <c r="N1167" s="9">
        <f>DATE(YEAR(TblLocations[[#This Row],[ODK_DateOfSubmission]]),MONTH(TblLocations[[#This Row],[ODK_DateOfSubmission]]),DAY(TblLocations[[#This Row],[ODK_DateOfSubmission]]))</f>
        <v>44147</v>
      </c>
      <c r="O1167" s="1" t="str">
        <f>_xlfn.CONCAT( YEAR(TblLocations[[#This Row],[ODK_DateOfSubmission]]), "-",TEXT( MONTH(TblLocations[[#This Row],[ODK_DateOfSubmission]]),"00"))</f>
        <v>2020-11</v>
      </c>
    </row>
    <row r="1168" spans="1:15" x14ac:dyDescent="0.25">
      <c r="A1168" s="1">
        <v>3304019</v>
      </c>
      <c r="B1168" s="1">
        <v>4809911</v>
      </c>
      <c r="C1168" s="1">
        <v>2060</v>
      </c>
      <c r="D1168" s="63">
        <v>44148</v>
      </c>
      <c r="E1168" s="54">
        <v>119</v>
      </c>
      <c r="F1168" s="56" t="s">
        <v>106</v>
      </c>
      <c r="G1168" s="56" t="s">
        <v>182</v>
      </c>
      <c r="H1168" s="56" t="s">
        <v>1044</v>
      </c>
      <c r="I1168" s="56" t="s">
        <v>1370</v>
      </c>
      <c r="J1168" s="54" t="s">
        <v>1371</v>
      </c>
      <c r="K1168" s="1">
        <v>31.319483150700002</v>
      </c>
      <c r="L1168" s="1">
        <v>45.278095443700003</v>
      </c>
      <c r="M1168" s="1">
        <v>2</v>
      </c>
      <c r="N1168" s="9">
        <f>DATE(YEAR(TblLocations[[#This Row],[ODK_DateOfSubmission]]),MONTH(TblLocations[[#This Row],[ODK_DateOfSubmission]]),DAY(TblLocations[[#This Row],[ODK_DateOfSubmission]]))</f>
        <v>44148</v>
      </c>
      <c r="O1168" s="1" t="str">
        <f>_xlfn.CONCAT( YEAR(TblLocations[[#This Row],[ODK_DateOfSubmission]]), "-",TEXT( MONTH(TblLocations[[#This Row],[ODK_DateOfSubmission]]),"00"))</f>
        <v>2020-11</v>
      </c>
    </row>
    <row r="1169" spans="1:15" x14ac:dyDescent="0.25">
      <c r="A1169" s="1">
        <v>3403030</v>
      </c>
      <c r="B1169" s="1">
        <v>4907311</v>
      </c>
      <c r="C1169" s="1">
        <v>19976</v>
      </c>
      <c r="D1169" s="63">
        <v>44149</v>
      </c>
      <c r="E1169" s="54">
        <v>119</v>
      </c>
      <c r="F1169" s="56" t="s">
        <v>131</v>
      </c>
      <c r="G1169" s="56" t="s">
        <v>131</v>
      </c>
      <c r="H1169" s="56" t="s">
        <v>1412</v>
      </c>
      <c r="I1169" s="56" t="s">
        <v>1413</v>
      </c>
      <c r="J1169" s="54" t="s">
        <v>1414</v>
      </c>
      <c r="K1169" s="1">
        <v>31.989874968799999</v>
      </c>
      <c r="L1169" s="1">
        <v>44.332541629600001</v>
      </c>
      <c r="M1169" s="1">
        <v>1</v>
      </c>
      <c r="N1169" s="9">
        <f>DATE(YEAR(TblLocations[[#This Row],[ODK_DateOfSubmission]]),MONTH(TblLocations[[#This Row],[ODK_DateOfSubmission]]),DAY(TblLocations[[#This Row],[ODK_DateOfSubmission]]))</f>
        <v>44149</v>
      </c>
      <c r="O1169" s="1" t="str">
        <f>_xlfn.CONCAT( YEAR(TblLocations[[#This Row],[ODK_DateOfSubmission]]), "-",TEXT( MONTH(TblLocations[[#This Row],[ODK_DateOfSubmission]]),"00"))</f>
        <v>2020-11</v>
      </c>
    </row>
    <row r="1170" spans="1:15" x14ac:dyDescent="0.25">
      <c r="A1170" s="1">
        <v>3502003</v>
      </c>
      <c r="B1170" s="1">
        <v>5007811</v>
      </c>
      <c r="C1170" s="1">
        <v>24722</v>
      </c>
      <c r="D1170" s="63">
        <v>44150</v>
      </c>
      <c r="E1170" s="54">
        <v>119</v>
      </c>
      <c r="F1170" s="56" t="s">
        <v>68</v>
      </c>
      <c r="G1170" s="56" t="s">
        <v>81</v>
      </c>
      <c r="H1170" s="56" t="s">
        <v>1047</v>
      </c>
      <c r="I1170" s="56" t="s">
        <v>1051</v>
      </c>
      <c r="J1170" s="54" t="s">
        <v>897</v>
      </c>
      <c r="K1170" s="1">
        <v>31.711529196499999</v>
      </c>
      <c r="L1170" s="1">
        <v>46.124556874</v>
      </c>
      <c r="M1170" s="1">
        <v>4</v>
      </c>
      <c r="N1170" s="9">
        <f>DATE(YEAR(TblLocations[[#This Row],[ODK_DateOfSubmission]]),MONTH(TblLocations[[#This Row],[ODK_DateOfSubmission]]),DAY(TblLocations[[#This Row],[ODK_DateOfSubmission]]))</f>
        <v>44150</v>
      </c>
      <c r="O1170" s="1" t="str">
        <f>_xlfn.CONCAT( YEAR(TblLocations[[#This Row],[ODK_DateOfSubmission]]), "-",TEXT( MONTH(TblLocations[[#This Row],[ODK_DateOfSubmission]]),"00"))</f>
        <v>2020-11</v>
      </c>
    </row>
    <row r="1171" spans="1:15" x14ac:dyDescent="0.25">
      <c r="A1171" s="1">
        <v>3502007</v>
      </c>
      <c r="B1171" s="1">
        <v>5007911</v>
      </c>
      <c r="C1171" s="1">
        <v>33795</v>
      </c>
      <c r="D1171" s="63">
        <v>44151</v>
      </c>
      <c r="E1171" s="54">
        <v>119</v>
      </c>
      <c r="F1171" s="56" t="s">
        <v>68</v>
      </c>
      <c r="G1171" s="56" t="s">
        <v>81</v>
      </c>
      <c r="H1171" s="56" t="s">
        <v>1047</v>
      </c>
      <c r="I1171" s="56" t="s">
        <v>1334</v>
      </c>
      <c r="J1171" s="54" t="s">
        <v>1335</v>
      </c>
      <c r="K1171" s="1">
        <v>31.728400000000001</v>
      </c>
      <c r="L1171" s="1">
        <v>46.110399999999998</v>
      </c>
      <c r="M1171" s="1">
        <v>4</v>
      </c>
      <c r="N1171" s="9">
        <f>DATE(YEAR(TblLocations[[#This Row],[ODK_DateOfSubmission]]),MONTH(TblLocations[[#This Row],[ODK_DateOfSubmission]]),DAY(TblLocations[[#This Row],[ODK_DateOfSubmission]]))</f>
        <v>44151</v>
      </c>
      <c r="O1171" s="1" t="str">
        <f>_xlfn.CONCAT( YEAR(TblLocations[[#This Row],[ODK_DateOfSubmission]]), "-",TEXT( MONTH(TblLocations[[#This Row],[ODK_DateOfSubmission]]),"00"))</f>
        <v>2020-11</v>
      </c>
    </row>
    <row r="1172" spans="1:15" x14ac:dyDescent="0.25">
      <c r="A1172" s="1">
        <v>3502016</v>
      </c>
      <c r="B1172" s="1">
        <v>5233911</v>
      </c>
      <c r="C1172" s="1">
        <v>34162</v>
      </c>
      <c r="D1172" s="63">
        <v>44152</v>
      </c>
      <c r="E1172" s="54">
        <v>119</v>
      </c>
      <c r="F1172" s="56" t="s">
        <v>68</v>
      </c>
      <c r="G1172" s="56" t="s">
        <v>81</v>
      </c>
      <c r="H1172" s="56" t="s">
        <v>1047</v>
      </c>
      <c r="I1172" s="56" t="s">
        <v>1440</v>
      </c>
      <c r="J1172" s="54" t="s">
        <v>1441</v>
      </c>
      <c r="K1172" s="1">
        <v>31.735530000000001</v>
      </c>
      <c r="L1172" s="1">
        <v>46.112045999999999</v>
      </c>
      <c r="M1172" s="1">
        <v>3</v>
      </c>
      <c r="N1172" s="9">
        <f>DATE(YEAR(TblLocations[[#This Row],[ODK_DateOfSubmission]]),MONTH(TblLocations[[#This Row],[ODK_DateOfSubmission]]),DAY(TblLocations[[#This Row],[ODK_DateOfSubmission]]))</f>
        <v>44152</v>
      </c>
      <c r="O1172" s="1" t="str">
        <f>_xlfn.CONCAT( YEAR(TblLocations[[#This Row],[ODK_DateOfSubmission]]), "-",TEXT( MONTH(TblLocations[[#This Row],[ODK_DateOfSubmission]]),"00"))</f>
        <v>2020-11</v>
      </c>
    </row>
    <row r="1173" spans="1:15" x14ac:dyDescent="0.25">
      <c r="A1173" s="1">
        <v>3502016</v>
      </c>
      <c r="B1173" s="1">
        <v>5233911</v>
      </c>
      <c r="C1173" s="1">
        <v>34162</v>
      </c>
      <c r="D1173" s="63">
        <v>44153</v>
      </c>
      <c r="E1173" s="54">
        <v>119</v>
      </c>
      <c r="F1173" s="56" t="s">
        <v>68</v>
      </c>
      <c r="G1173" s="56" t="s">
        <v>81</v>
      </c>
      <c r="H1173" s="56" t="s">
        <v>1047</v>
      </c>
      <c r="I1173" s="56" t="s">
        <v>1440</v>
      </c>
      <c r="J1173" s="54" t="s">
        <v>1441</v>
      </c>
      <c r="K1173" s="1">
        <v>31.735530000000001</v>
      </c>
      <c r="L1173" s="1">
        <v>46.112045999999999</v>
      </c>
      <c r="M1173" s="1">
        <v>7</v>
      </c>
      <c r="N1173" s="9">
        <f>DATE(YEAR(TblLocations[[#This Row],[ODK_DateOfSubmission]]),MONTH(TblLocations[[#This Row],[ODK_DateOfSubmission]]),DAY(TblLocations[[#This Row],[ODK_DateOfSubmission]]))</f>
        <v>44153</v>
      </c>
      <c r="O1173" s="1" t="str">
        <f>_xlfn.CONCAT( YEAR(TblLocations[[#This Row],[ODK_DateOfSubmission]]), "-",TEXT( MONTH(TblLocations[[#This Row],[ODK_DateOfSubmission]]),"00"))</f>
        <v>2020-11</v>
      </c>
    </row>
    <row r="1174" spans="1:15" x14ac:dyDescent="0.25">
      <c r="A1174" s="1">
        <v>3502016</v>
      </c>
      <c r="B1174" s="1">
        <v>5233911</v>
      </c>
      <c r="C1174" s="1">
        <v>34162</v>
      </c>
      <c r="D1174" s="63">
        <v>44154</v>
      </c>
      <c r="E1174" s="54">
        <v>119</v>
      </c>
      <c r="F1174" s="56" t="s">
        <v>68</v>
      </c>
      <c r="G1174" s="56" t="s">
        <v>81</v>
      </c>
      <c r="H1174" s="56" t="s">
        <v>1047</v>
      </c>
      <c r="I1174" s="56" t="s">
        <v>1440</v>
      </c>
      <c r="J1174" s="54" t="s">
        <v>1441</v>
      </c>
      <c r="K1174" s="1">
        <v>31.735530000000001</v>
      </c>
      <c r="L1174" s="1">
        <v>46.112045999999999</v>
      </c>
      <c r="M1174" s="1">
        <v>3</v>
      </c>
      <c r="N1174" s="9">
        <f>DATE(YEAR(TblLocations[[#This Row],[ODK_DateOfSubmission]]),MONTH(TblLocations[[#This Row],[ODK_DateOfSubmission]]),DAY(TblLocations[[#This Row],[ODK_DateOfSubmission]]))</f>
        <v>44154</v>
      </c>
      <c r="O1174" s="1" t="str">
        <f>_xlfn.CONCAT( YEAR(TblLocations[[#This Row],[ODK_DateOfSubmission]]), "-",TEXT( MONTH(TblLocations[[#This Row],[ODK_DateOfSubmission]]),"00"))</f>
        <v>2020-11</v>
      </c>
    </row>
    <row r="1175" spans="1:15" x14ac:dyDescent="0.25">
      <c r="A1175" s="1">
        <v>3502016</v>
      </c>
      <c r="B1175" s="1">
        <v>5233911</v>
      </c>
      <c r="C1175" s="1">
        <v>34162</v>
      </c>
      <c r="D1175" s="63">
        <v>44155</v>
      </c>
      <c r="E1175" s="54">
        <v>119</v>
      </c>
      <c r="F1175" s="56" t="s">
        <v>68</v>
      </c>
      <c r="G1175" s="56" t="s">
        <v>81</v>
      </c>
      <c r="H1175" s="56" t="s">
        <v>1047</v>
      </c>
      <c r="I1175" s="56" t="s">
        <v>1440</v>
      </c>
      <c r="J1175" s="54" t="s">
        <v>1441</v>
      </c>
      <c r="K1175" s="1">
        <v>31.735530000000001</v>
      </c>
      <c r="L1175" s="1">
        <v>46.112045999999999</v>
      </c>
      <c r="M1175" s="1">
        <v>4</v>
      </c>
      <c r="N1175" s="9">
        <f>DATE(YEAR(TblLocations[[#This Row],[ODK_DateOfSubmission]]),MONTH(TblLocations[[#This Row],[ODK_DateOfSubmission]]),DAY(TblLocations[[#This Row],[ODK_DateOfSubmission]]))</f>
        <v>44155</v>
      </c>
      <c r="O1175" s="1" t="str">
        <f>_xlfn.CONCAT( YEAR(TblLocations[[#This Row],[ODK_DateOfSubmission]]), "-",TEXT( MONTH(TblLocations[[#This Row],[ODK_DateOfSubmission]]),"00"))</f>
        <v>2020-11</v>
      </c>
    </row>
    <row r="1176" spans="1:15" x14ac:dyDescent="0.25">
      <c r="A1176" s="1">
        <v>3503006</v>
      </c>
      <c r="B1176" s="1">
        <v>4929111</v>
      </c>
      <c r="C1176" s="1">
        <v>21209</v>
      </c>
      <c r="D1176" s="63">
        <v>44156</v>
      </c>
      <c r="E1176" s="54">
        <v>119</v>
      </c>
      <c r="F1176" s="56" t="s">
        <v>68</v>
      </c>
      <c r="G1176" s="56" t="s">
        <v>86</v>
      </c>
      <c r="H1176" s="56" t="s">
        <v>1404</v>
      </c>
      <c r="I1176" s="56" t="s">
        <v>1406</v>
      </c>
      <c r="J1176" s="54" t="s">
        <v>1407</v>
      </c>
      <c r="K1176" s="1">
        <v>31.415689718399999</v>
      </c>
      <c r="L1176" s="1">
        <v>46.163976839100002</v>
      </c>
      <c r="M1176" s="1">
        <v>1</v>
      </c>
      <c r="N1176" s="9">
        <f>DATE(YEAR(TblLocations[[#This Row],[ODK_DateOfSubmission]]),MONTH(TblLocations[[#This Row],[ODK_DateOfSubmission]]),DAY(TblLocations[[#This Row],[ODK_DateOfSubmission]]))</f>
        <v>44156</v>
      </c>
      <c r="O1176" s="1" t="str">
        <f>_xlfn.CONCAT( YEAR(TblLocations[[#This Row],[ODK_DateOfSubmission]]), "-",TEXT( MONTH(TblLocations[[#This Row],[ODK_DateOfSubmission]]),"00"))</f>
        <v>2020-11</v>
      </c>
    </row>
    <row r="1177" spans="1:15" x14ac:dyDescent="0.25">
      <c r="A1177" s="1">
        <v>3503009</v>
      </c>
      <c r="B1177" s="1">
        <v>4932011</v>
      </c>
      <c r="C1177" s="1">
        <v>9822</v>
      </c>
      <c r="D1177" s="63">
        <v>44157</v>
      </c>
      <c r="E1177" s="54">
        <v>119</v>
      </c>
      <c r="F1177" s="56" t="s">
        <v>68</v>
      </c>
      <c r="G1177" s="56" t="s">
        <v>86</v>
      </c>
      <c r="H1177" s="56" t="s">
        <v>1404</v>
      </c>
      <c r="I1177" s="56" t="s">
        <v>1410</v>
      </c>
      <c r="J1177" s="54" t="s">
        <v>1411</v>
      </c>
      <c r="K1177" s="1">
        <v>31.403907212699998</v>
      </c>
      <c r="L1177" s="1">
        <v>46.175491096099996</v>
      </c>
      <c r="M1177" s="1">
        <v>1</v>
      </c>
      <c r="N1177" s="9">
        <f>DATE(YEAR(TblLocations[[#This Row],[ODK_DateOfSubmission]]),MONTH(TblLocations[[#This Row],[ODK_DateOfSubmission]]),DAY(TblLocations[[#This Row],[ODK_DateOfSubmission]]))</f>
        <v>44157</v>
      </c>
      <c r="O1177" s="1" t="str">
        <f>_xlfn.CONCAT( YEAR(TblLocations[[#This Row],[ODK_DateOfSubmission]]), "-",TEXT( MONTH(TblLocations[[#This Row],[ODK_DateOfSubmission]]),"00"))</f>
        <v>2020-11</v>
      </c>
    </row>
    <row r="1178" spans="1:15" x14ac:dyDescent="0.25">
      <c r="A1178" s="1">
        <v>3503009</v>
      </c>
      <c r="B1178" s="1">
        <v>4932011</v>
      </c>
      <c r="C1178" s="1">
        <v>9822</v>
      </c>
      <c r="D1178" s="63">
        <v>44158</v>
      </c>
      <c r="E1178" s="54">
        <v>119</v>
      </c>
      <c r="F1178" s="56" t="s">
        <v>68</v>
      </c>
      <c r="G1178" s="56" t="s">
        <v>86</v>
      </c>
      <c r="H1178" s="56" t="s">
        <v>1404</v>
      </c>
      <c r="I1178" s="56" t="s">
        <v>1410</v>
      </c>
      <c r="J1178" s="54" t="s">
        <v>1411</v>
      </c>
      <c r="K1178" s="1">
        <v>31.403907212699998</v>
      </c>
      <c r="L1178" s="1">
        <v>46.175491096099996</v>
      </c>
      <c r="M1178" s="1">
        <v>1</v>
      </c>
      <c r="N1178" s="9">
        <f>DATE(YEAR(TblLocations[[#This Row],[ODK_DateOfSubmission]]),MONTH(TblLocations[[#This Row],[ODK_DateOfSubmission]]),DAY(TblLocations[[#This Row],[ODK_DateOfSubmission]]))</f>
        <v>44158</v>
      </c>
      <c r="O1178" s="1" t="str">
        <f>_xlfn.CONCAT( YEAR(TblLocations[[#This Row],[ODK_DateOfSubmission]]), "-",TEXT( MONTH(TblLocations[[#This Row],[ODK_DateOfSubmission]]),"00"))</f>
        <v>2020-11</v>
      </c>
    </row>
    <row r="1179" spans="1:15" x14ac:dyDescent="0.25">
      <c r="A1179" s="1">
        <v>3504058</v>
      </c>
      <c r="B1179" s="1">
        <v>4730411</v>
      </c>
      <c r="C1179" s="1">
        <v>33812</v>
      </c>
      <c r="D1179" s="63">
        <v>44159</v>
      </c>
      <c r="E1179" s="54">
        <v>119</v>
      </c>
      <c r="F1179" s="56" t="s">
        <v>68</v>
      </c>
      <c r="G1179" s="56" t="s">
        <v>73</v>
      </c>
      <c r="H1179" s="56" t="s">
        <v>1434</v>
      </c>
      <c r="I1179" s="56" t="s">
        <v>1435</v>
      </c>
      <c r="J1179" s="54" t="s">
        <v>1127</v>
      </c>
      <c r="K1179" s="1">
        <v>31.115110000000001</v>
      </c>
      <c r="L1179" s="1">
        <v>45.889899999999997</v>
      </c>
      <c r="M1179" s="1">
        <v>2</v>
      </c>
      <c r="N1179" s="9">
        <f>DATE(YEAR(TblLocations[[#This Row],[ODK_DateOfSubmission]]),MONTH(TblLocations[[#This Row],[ODK_DateOfSubmission]]),DAY(TblLocations[[#This Row],[ODK_DateOfSubmission]]))</f>
        <v>44159</v>
      </c>
      <c r="O1179" s="1" t="str">
        <f>_xlfn.CONCAT( YEAR(TblLocations[[#This Row],[ODK_DateOfSubmission]]), "-",TEXT( MONTH(TblLocations[[#This Row],[ODK_DateOfSubmission]]),"00"))</f>
        <v>2020-11</v>
      </c>
    </row>
    <row r="1180" spans="1:15" x14ac:dyDescent="0.25">
      <c r="A1180" s="1">
        <v>3504058</v>
      </c>
      <c r="B1180" s="1">
        <v>4730411</v>
      </c>
      <c r="C1180" s="1">
        <v>33812</v>
      </c>
      <c r="D1180" s="63">
        <v>44160</v>
      </c>
      <c r="E1180" s="54">
        <v>119</v>
      </c>
      <c r="F1180" s="56" t="s">
        <v>68</v>
      </c>
      <c r="G1180" s="56" t="s">
        <v>73</v>
      </c>
      <c r="H1180" s="56" t="s">
        <v>1434</v>
      </c>
      <c r="I1180" s="56" t="s">
        <v>1435</v>
      </c>
      <c r="J1180" s="54" t="s">
        <v>1127</v>
      </c>
      <c r="K1180" s="1">
        <v>31.115110000000001</v>
      </c>
      <c r="L1180" s="1">
        <v>45.889899999999997</v>
      </c>
      <c r="M1180" s="1">
        <v>4</v>
      </c>
      <c r="N1180" s="9">
        <f>DATE(YEAR(TblLocations[[#This Row],[ODK_DateOfSubmission]]),MONTH(TblLocations[[#This Row],[ODK_DateOfSubmission]]),DAY(TblLocations[[#This Row],[ODK_DateOfSubmission]]))</f>
        <v>44160</v>
      </c>
      <c r="O1180" s="1" t="str">
        <f>_xlfn.CONCAT( YEAR(TblLocations[[#This Row],[ODK_DateOfSubmission]]), "-",TEXT( MONTH(TblLocations[[#This Row],[ODK_DateOfSubmission]]),"00"))</f>
        <v>2020-11</v>
      </c>
    </row>
    <row r="1181" spans="1:15" x14ac:dyDescent="0.25">
      <c r="A1181" s="1">
        <v>3504058</v>
      </c>
      <c r="B1181" s="1">
        <v>4730411</v>
      </c>
      <c r="C1181" s="1">
        <v>33812</v>
      </c>
      <c r="D1181" s="63">
        <v>44161</v>
      </c>
      <c r="E1181" s="54">
        <v>119</v>
      </c>
      <c r="F1181" s="56" t="s">
        <v>68</v>
      </c>
      <c r="G1181" s="56" t="s">
        <v>73</v>
      </c>
      <c r="H1181" s="56" t="s">
        <v>1434</v>
      </c>
      <c r="I1181" s="56" t="s">
        <v>1435</v>
      </c>
      <c r="J1181" s="54" t="s">
        <v>1127</v>
      </c>
      <c r="K1181" s="1">
        <v>31.115110000000001</v>
      </c>
      <c r="L1181" s="1">
        <v>45.889899999999997</v>
      </c>
      <c r="M1181" s="1">
        <v>5</v>
      </c>
      <c r="N1181" s="9">
        <f>DATE(YEAR(TblLocations[[#This Row],[ODK_DateOfSubmission]]),MONTH(TblLocations[[#This Row],[ODK_DateOfSubmission]]),DAY(TblLocations[[#This Row],[ODK_DateOfSubmission]]))</f>
        <v>44161</v>
      </c>
      <c r="O1181" s="1" t="str">
        <f>_xlfn.CONCAT( YEAR(TblLocations[[#This Row],[ODK_DateOfSubmission]]), "-",TEXT( MONTH(TblLocations[[#This Row],[ODK_DateOfSubmission]]),"00"))</f>
        <v>2020-11</v>
      </c>
    </row>
    <row r="1182" spans="1:15" x14ac:dyDescent="0.25">
      <c r="A1182" s="1">
        <v>3504051</v>
      </c>
      <c r="B1182" s="1">
        <v>4838711</v>
      </c>
      <c r="C1182" s="1">
        <v>23685</v>
      </c>
      <c r="D1182" s="63">
        <v>44162</v>
      </c>
      <c r="E1182" s="54">
        <v>119</v>
      </c>
      <c r="F1182" s="56" t="s">
        <v>68</v>
      </c>
      <c r="G1182" s="56" t="s">
        <v>73</v>
      </c>
      <c r="H1182" s="56" t="s">
        <v>1059</v>
      </c>
      <c r="I1182" s="56" t="s">
        <v>1108</v>
      </c>
      <c r="J1182" s="54" t="s">
        <v>1109</v>
      </c>
      <c r="K1182" s="1">
        <v>31.087265559999999</v>
      </c>
      <c r="L1182" s="1">
        <v>46.241235476500002</v>
      </c>
      <c r="M1182" s="1">
        <v>3</v>
      </c>
      <c r="N1182" s="9">
        <f>DATE(YEAR(TblLocations[[#This Row],[ODK_DateOfSubmission]]),MONTH(TblLocations[[#This Row],[ODK_DateOfSubmission]]),DAY(TblLocations[[#This Row],[ODK_DateOfSubmission]]))</f>
        <v>44162</v>
      </c>
      <c r="O1182" s="1" t="str">
        <f>_xlfn.CONCAT( YEAR(TblLocations[[#This Row],[ODK_DateOfSubmission]]), "-",TEXT( MONTH(TblLocations[[#This Row],[ODK_DateOfSubmission]]),"00"))</f>
        <v>2020-11</v>
      </c>
    </row>
    <row r="1183" spans="1:15" x14ac:dyDescent="0.25">
      <c r="A1183" s="1">
        <v>3504051</v>
      </c>
      <c r="B1183" s="1">
        <v>4838711</v>
      </c>
      <c r="C1183" s="1">
        <v>23685</v>
      </c>
      <c r="D1183" s="63">
        <v>44163</v>
      </c>
      <c r="E1183" s="54">
        <v>119</v>
      </c>
      <c r="F1183" s="56" t="s">
        <v>68</v>
      </c>
      <c r="G1183" s="56" t="s">
        <v>73</v>
      </c>
      <c r="H1183" s="56" t="s">
        <v>1059</v>
      </c>
      <c r="I1183" s="56" t="s">
        <v>1108</v>
      </c>
      <c r="J1183" s="54" t="s">
        <v>1109</v>
      </c>
      <c r="K1183" s="1">
        <v>31.087265559999999</v>
      </c>
      <c r="L1183" s="1">
        <v>46.241235476500002</v>
      </c>
      <c r="M1183" s="1">
        <v>3</v>
      </c>
      <c r="N1183" s="9">
        <f>DATE(YEAR(TblLocations[[#This Row],[ODK_DateOfSubmission]]),MONTH(TblLocations[[#This Row],[ODK_DateOfSubmission]]),DAY(TblLocations[[#This Row],[ODK_DateOfSubmission]]))</f>
        <v>44163</v>
      </c>
      <c r="O1183" s="1" t="str">
        <f>_xlfn.CONCAT( YEAR(TblLocations[[#This Row],[ODK_DateOfSubmission]]), "-",TEXT( MONTH(TblLocations[[#This Row],[ODK_DateOfSubmission]]),"00"))</f>
        <v>2020-11</v>
      </c>
    </row>
    <row r="1184" spans="1:15" x14ac:dyDescent="0.25">
      <c r="A1184" s="1">
        <v>3504051</v>
      </c>
      <c r="B1184" s="1">
        <v>4838711</v>
      </c>
      <c r="C1184" s="1">
        <v>23685</v>
      </c>
      <c r="D1184" s="63">
        <v>44164</v>
      </c>
      <c r="E1184" s="54">
        <v>119</v>
      </c>
      <c r="F1184" s="56" t="s">
        <v>68</v>
      </c>
      <c r="G1184" s="56" t="s">
        <v>73</v>
      </c>
      <c r="H1184" s="56" t="s">
        <v>1059</v>
      </c>
      <c r="I1184" s="56" t="s">
        <v>1108</v>
      </c>
      <c r="J1184" s="54" t="s">
        <v>1109</v>
      </c>
      <c r="K1184" s="1">
        <v>31.087265559999999</v>
      </c>
      <c r="L1184" s="1">
        <v>46.241235476500002</v>
      </c>
      <c r="M1184" s="1">
        <v>4</v>
      </c>
      <c r="N1184" s="9">
        <f>DATE(YEAR(TblLocations[[#This Row],[ODK_DateOfSubmission]]),MONTH(TblLocations[[#This Row],[ODK_DateOfSubmission]]),DAY(TblLocations[[#This Row],[ODK_DateOfSubmission]]))</f>
        <v>44164</v>
      </c>
      <c r="O1184" s="1" t="str">
        <f>_xlfn.CONCAT( YEAR(TblLocations[[#This Row],[ODK_DateOfSubmission]]), "-",TEXT( MONTH(TblLocations[[#This Row],[ODK_DateOfSubmission]]),"00"))</f>
        <v>2020-11</v>
      </c>
    </row>
    <row r="1185" spans="1:15" x14ac:dyDescent="0.25">
      <c r="A1185" s="1">
        <v>3504051</v>
      </c>
      <c r="B1185" s="1">
        <v>4838711</v>
      </c>
      <c r="C1185" s="1">
        <v>23685</v>
      </c>
      <c r="D1185" s="63">
        <v>44165</v>
      </c>
      <c r="E1185" s="54">
        <v>119</v>
      </c>
      <c r="F1185" s="56" t="s">
        <v>68</v>
      </c>
      <c r="G1185" s="56" t="s">
        <v>73</v>
      </c>
      <c r="H1185" s="56" t="s">
        <v>1059</v>
      </c>
      <c r="I1185" s="56" t="s">
        <v>1108</v>
      </c>
      <c r="J1185" s="54" t="s">
        <v>1109</v>
      </c>
      <c r="K1185" s="1">
        <v>31.087265559999999</v>
      </c>
      <c r="L1185" s="1">
        <v>46.241235476500002</v>
      </c>
      <c r="M1185" s="1">
        <v>6</v>
      </c>
      <c r="N1185" s="9">
        <f>DATE(YEAR(TblLocations[[#This Row],[ODK_DateOfSubmission]]),MONTH(TblLocations[[#This Row],[ODK_DateOfSubmission]]),DAY(TblLocations[[#This Row],[ODK_DateOfSubmission]]))</f>
        <v>44165</v>
      </c>
      <c r="O1185" s="1" t="str">
        <f>_xlfn.CONCAT( YEAR(TblLocations[[#This Row],[ODK_DateOfSubmission]]), "-",TEXT( MONTH(TblLocations[[#This Row],[ODK_DateOfSubmission]]),"00"))</f>
        <v>2020-11</v>
      </c>
    </row>
    <row r="1186" spans="1:15" x14ac:dyDescent="0.25">
      <c r="A1186" s="1">
        <v>3504052</v>
      </c>
      <c r="B1186" s="1">
        <v>5050911</v>
      </c>
      <c r="C1186" s="1">
        <v>9113</v>
      </c>
      <c r="D1186" s="63">
        <v>44166</v>
      </c>
      <c r="E1186" s="54">
        <v>119</v>
      </c>
      <c r="F1186" s="56" t="s">
        <v>68</v>
      </c>
      <c r="G1186" s="56" t="s">
        <v>73</v>
      </c>
      <c r="H1186" s="56" t="s">
        <v>1059</v>
      </c>
      <c r="I1186" s="56" t="s">
        <v>1102</v>
      </c>
      <c r="J1186" s="54" t="s">
        <v>1436</v>
      </c>
      <c r="K1186" s="1">
        <v>31.060153968000002</v>
      </c>
      <c r="L1186" s="1">
        <v>46.243325555299997</v>
      </c>
      <c r="M1186" s="1">
        <v>2</v>
      </c>
      <c r="N1186" s="9">
        <f>DATE(YEAR(TblLocations[[#This Row],[ODK_DateOfSubmission]]),MONTH(TblLocations[[#This Row],[ODK_DateOfSubmission]]),DAY(TblLocations[[#This Row],[ODK_DateOfSubmission]]))</f>
        <v>44166</v>
      </c>
      <c r="O1186" s="1" t="str">
        <f>_xlfn.CONCAT( YEAR(TblLocations[[#This Row],[ODK_DateOfSubmission]]), "-",TEXT( MONTH(TblLocations[[#This Row],[ODK_DateOfSubmission]]),"00"))</f>
        <v>2020-12</v>
      </c>
    </row>
    <row r="1187" spans="1:15" x14ac:dyDescent="0.25">
      <c r="A1187" s="1">
        <v>3504052</v>
      </c>
      <c r="B1187" s="1">
        <v>5050911</v>
      </c>
      <c r="C1187" s="1">
        <v>9113</v>
      </c>
      <c r="D1187" s="63">
        <v>44167</v>
      </c>
      <c r="E1187" s="54">
        <v>119</v>
      </c>
      <c r="F1187" s="56" t="s">
        <v>68</v>
      </c>
      <c r="G1187" s="56" t="s">
        <v>73</v>
      </c>
      <c r="H1187" s="56" t="s">
        <v>1059</v>
      </c>
      <c r="I1187" s="56" t="s">
        <v>1102</v>
      </c>
      <c r="J1187" s="54" t="s">
        <v>1436</v>
      </c>
      <c r="K1187" s="1">
        <v>31.060153968000002</v>
      </c>
      <c r="L1187" s="1">
        <v>46.243325555299997</v>
      </c>
      <c r="M1187" s="1">
        <v>3</v>
      </c>
      <c r="N1187" s="9">
        <f>DATE(YEAR(TblLocations[[#This Row],[ODK_DateOfSubmission]]),MONTH(TblLocations[[#This Row],[ODK_DateOfSubmission]]),DAY(TblLocations[[#This Row],[ODK_DateOfSubmission]]))</f>
        <v>44167</v>
      </c>
      <c r="O1187" s="1" t="str">
        <f>_xlfn.CONCAT( YEAR(TblLocations[[#This Row],[ODK_DateOfSubmission]]), "-",TEXT( MONTH(TblLocations[[#This Row],[ODK_DateOfSubmission]]),"00"))</f>
        <v>2020-12</v>
      </c>
    </row>
    <row r="1188" spans="1:15" x14ac:dyDescent="0.25">
      <c r="A1188" s="1">
        <v>3504054</v>
      </c>
      <c r="B1188" s="1">
        <v>4788611</v>
      </c>
      <c r="C1188" s="1">
        <v>9427</v>
      </c>
      <c r="D1188" s="63">
        <v>44168</v>
      </c>
      <c r="E1188" s="54">
        <v>119</v>
      </c>
      <c r="F1188" s="56" t="s">
        <v>68</v>
      </c>
      <c r="G1188" s="56" t="s">
        <v>73</v>
      </c>
      <c r="H1188" s="56" t="s">
        <v>1059</v>
      </c>
      <c r="I1188" s="56" t="s">
        <v>1110</v>
      </c>
      <c r="J1188" s="54" t="s">
        <v>1111</v>
      </c>
      <c r="K1188" s="1">
        <v>31.030441920000001</v>
      </c>
      <c r="L1188" s="1">
        <v>46.215599115800003</v>
      </c>
      <c r="M1188" s="1">
        <v>15</v>
      </c>
      <c r="N1188" s="9">
        <f>DATE(YEAR(TblLocations[[#This Row],[ODK_DateOfSubmission]]),MONTH(TblLocations[[#This Row],[ODK_DateOfSubmission]]),DAY(TblLocations[[#This Row],[ODK_DateOfSubmission]]))</f>
        <v>44168</v>
      </c>
      <c r="O1188" s="1" t="str">
        <f>_xlfn.CONCAT( YEAR(TblLocations[[#This Row],[ODK_DateOfSubmission]]), "-",TEXT( MONTH(TblLocations[[#This Row],[ODK_DateOfSubmission]]),"00"))</f>
        <v>2020-12</v>
      </c>
    </row>
    <row r="1189" spans="1:15" x14ac:dyDescent="0.25">
      <c r="A1189" s="1">
        <v>3504054</v>
      </c>
      <c r="B1189" s="1">
        <v>4788611</v>
      </c>
      <c r="C1189" s="1">
        <v>9427</v>
      </c>
      <c r="D1189" s="63">
        <v>44169</v>
      </c>
      <c r="E1189" s="54">
        <v>119</v>
      </c>
      <c r="F1189" s="56" t="s">
        <v>68</v>
      </c>
      <c r="G1189" s="56" t="s">
        <v>73</v>
      </c>
      <c r="H1189" s="56" t="s">
        <v>1059</v>
      </c>
      <c r="I1189" s="56" t="s">
        <v>1110</v>
      </c>
      <c r="J1189" s="54" t="s">
        <v>1111</v>
      </c>
      <c r="K1189" s="1">
        <v>31.030441920000001</v>
      </c>
      <c r="L1189" s="1">
        <v>46.215599115800003</v>
      </c>
      <c r="M1189" s="1">
        <v>25</v>
      </c>
      <c r="N1189" s="9">
        <f>DATE(YEAR(TblLocations[[#This Row],[ODK_DateOfSubmission]]),MONTH(TblLocations[[#This Row],[ODK_DateOfSubmission]]),DAY(TblLocations[[#This Row],[ODK_DateOfSubmission]]))</f>
        <v>44169</v>
      </c>
      <c r="O1189" s="1" t="str">
        <f>_xlfn.CONCAT( YEAR(TblLocations[[#This Row],[ODK_DateOfSubmission]]), "-",TEXT( MONTH(TblLocations[[#This Row],[ODK_DateOfSubmission]]),"00"))</f>
        <v>2020-12</v>
      </c>
    </row>
    <row r="1190" spans="1:15" x14ac:dyDescent="0.25">
      <c r="A1190" s="1">
        <v>3504054</v>
      </c>
      <c r="B1190" s="1">
        <v>4788611</v>
      </c>
      <c r="C1190" s="1">
        <v>9427</v>
      </c>
      <c r="D1190" s="63">
        <v>44170</v>
      </c>
      <c r="E1190" s="54">
        <v>119</v>
      </c>
      <c r="F1190" s="56" t="s">
        <v>68</v>
      </c>
      <c r="G1190" s="56" t="s">
        <v>73</v>
      </c>
      <c r="H1190" s="56" t="s">
        <v>1059</v>
      </c>
      <c r="I1190" s="56" t="s">
        <v>1110</v>
      </c>
      <c r="J1190" s="54" t="s">
        <v>1111</v>
      </c>
      <c r="K1190" s="1">
        <v>31.030441920000001</v>
      </c>
      <c r="L1190" s="1">
        <v>46.215599115800003</v>
      </c>
      <c r="M1190" s="1">
        <v>5</v>
      </c>
      <c r="N1190" s="9">
        <f>DATE(YEAR(TblLocations[[#This Row],[ODK_DateOfSubmission]]),MONTH(TblLocations[[#This Row],[ODK_DateOfSubmission]]),DAY(TblLocations[[#This Row],[ODK_DateOfSubmission]]))</f>
        <v>44170</v>
      </c>
      <c r="O1190" s="1" t="str">
        <f>_xlfn.CONCAT( YEAR(TblLocations[[#This Row],[ODK_DateOfSubmission]]), "-",TEXT( MONTH(TblLocations[[#This Row],[ODK_DateOfSubmission]]),"00"))</f>
        <v>2020-12</v>
      </c>
    </row>
    <row r="1191" spans="1:15" x14ac:dyDescent="0.25">
      <c r="A1191" s="1">
        <v>3504054</v>
      </c>
      <c r="B1191" s="1">
        <v>4788611</v>
      </c>
      <c r="C1191" s="1">
        <v>9427</v>
      </c>
      <c r="D1191" s="63">
        <v>44171</v>
      </c>
      <c r="E1191" s="54">
        <v>119</v>
      </c>
      <c r="F1191" s="56" t="s">
        <v>68</v>
      </c>
      <c r="G1191" s="56" t="s">
        <v>73</v>
      </c>
      <c r="H1191" s="56" t="s">
        <v>1059</v>
      </c>
      <c r="I1191" s="56" t="s">
        <v>1110</v>
      </c>
      <c r="J1191" s="54" t="s">
        <v>1111</v>
      </c>
      <c r="K1191" s="1">
        <v>31.030441920000001</v>
      </c>
      <c r="L1191" s="1">
        <v>46.215599115800003</v>
      </c>
      <c r="M1191" s="1">
        <v>50</v>
      </c>
      <c r="N1191" s="9">
        <f>DATE(YEAR(TblLocations[[#This Row],[ODK_DateOfSubmission]]),MONTH(TblLocations[[#This Row],[ODK_DateOfSubmission]]),DAY(TblLocations[[#This Row],[ODK_DateOfSubmission]]))</f>
        <v>44171</v>
      </c>
      <c r="O1191" s="1" t="str">
        <f>_xlfn.CONCAT( YEAR(TblLocations[[#This Row],[ODK_DateOfSubmission]]), "-",TEXT( MONTH(TblLocations[[#This Row],[ODK_DateOfSubmission]]),"00"))</f>
        <v>2020-12</v>
      </c>
    </row>
    <row r="1192" spans="1:15" x14ac:dyDescent="0.25">
      <c r="A1192" s="1">
        <v>3504054</v>
      </c>
      <c r="B1192" s="1">
        <v>4788611</v>
      </c>
      <c r="C1192" s="1">
        <v>9427</v>
      </c>
      <c r="D1192" s="63">
        <v>44172</v>
      </c>
      <c r="E1192" s="54">
        <v>119</v>
      </c>
      <c r="F1192" s="56" t="s">
        <v>68</v>
      </c>
      <c r="G1192" s="56" t="s">
        <v>73</v>
      </c>
      <c r="H1192" s="56" t="s">
        <v>1059</v>
      </c>
      <c r="I1192" s="56" t="s">
        <v>1110</v>
      </c>
      <c r="J1192" s="54" t="s">
        <v>1111</v>
      </c>
      <c r="K1192" s="1">
        <v>31.030441920000001</v>
      </c>
      <c r="L1192" s="1">
        <v>46.215599115800003</v>
      </c>
      <c r="M1192" s="1">
        <v>40</v>
      </c>
      <c r="N1192" s="9">
        <f>DATE(YEAR(TblLocations[[#This Row],[ODK_DateOfSubmission]]),MONTH(TblLocations[[#This Row],[ODK_DateOfSubmission]]),DAY(TblLocations[[#This Row],[ODK_DateOfSubmission]]))</f>
        <v>44172</v>
      </c>
      <c r="O1192" s="1" t="str">
        <f>_xlfn.CONCAT( YEAR(TblLocations[[#This Row],[ODK_DateOfSubmission]]), "-",TEXT( MONTH(TblLocations[[#This Row],[ODK_DateOfSubmission]]),"00"))</f>
        <v>2020-12</v>
      </c>
    </row>
    <row r="1193" spans="1:15" x14ac:dyDescent="0.25">
      <c r="A1193" s="1">
        <v>3504001</v>
      </c>
      <c r="B1193" s="1">
        <v>4848411</v>
      </c>
      <c r="C1193" s="1">
        <v>24494</v>
      </c>
      <c r="D1193" s="63">
        <v>44173</v>
      </c>
      <c r="E1193" s="54">
        <v>119</v>
      </c>
      <c r="F1193" s="56" t="s">
        <v>68</v>
      </c>
      <c r="G1193" s="56" t="s">
        <v>73</v>
      </c>
      <c r="H1193" s="56" t="s">
        <v>1059</v>
      </c>
      <c r="I1193" s="56" t="s">
        <v>1060</v>
      </c>
      <c r="J1193" s="54" t="s">
        <v>1061</v>
      </c>
      <c r="K1193" s="1">
        <v>31.027710880499999</v>
      </c>
      <c r="L1193" s="1">
        <v>46.218214741200001</v>
      </c>
      <c r="M1193" s="1">
        <v>15</v>
      </c>
      <c r="N1193" s="9">
        <f>DATE(YEAR(TblLocations[[#This Row],[ODK_DateOfSubmission]]),MONTH(TblLocations[[#This Row],[ODK_DateOfSubmission]]),DAY(TblLocations[[#This Row],[ODK_DateOfSubmission]]))</f>
        <v>44173</v>
      </c>
      <c r="O1193" s="1" t="str">
        <f>_xlfn.CONCAT( YEAR(TblLocations[[#This Row],[ODK_DateOfSubmission]]), "-",TEXT( MONTH(TblLocations[[#This Row],[ODK_DateOfSubmission]]),"00"))</f>
        <v>2020-12</v>
      </c>
    </row>
    <row r="1194" spans="1:15" x14ac:dyDescent="0.25">
      <c r="A1194" s="1">
        <v>3504001</v>
      </c>
      <c r="B1194" s="1">
        <v>4848411</v>
      </c>
      <c r="C1194" s="1">
        <v>24494</v>
      </c>
      <c r="D1194" s="63">
        <v>44174</v>
      </c>
      <c r="E1194" s="54">
        <v>119</v>
      </c>
      <c r="F1194" s="56" t="s">
        <v>68</v>
      </c>
      <c r="G1194" s="56" t="s">
        <v>73</v>
      </c>
      <c r="H1194" s="56" t="s">
        <v>1059</v>
      </c>
      <c r="I1194" s="56" t="s">
        <v>1060</v>
      </c>
      <c r="J1194" s="54" t="s">
        <v>1061</v>
      </c>
      <c r="K1194" s="1">
        <v>31.027710880499999</v>
      </c>
      <c r="L1194" s="1">
        <v>46.218214741200001</v>
      </c>
      <c r="M1194" s="1">
        <v>20</v>
      </c>
      <c r="N1194" s="9">
        <f>DATE(YEAR(TblLocations[[#This Row],[ODK_DateOfSubmission]]),MONTH(TblLocations[[#This Row],[ODK_DateOfSubmission]]),DAY(TblLocations[[#This Row],[ODK_DateOfSubmission]]))</f>
        <v>44174</v>
      </c>
      <c r="O1194" s="1" t="str">
        <f>_xlfn.CONCAT( YEAR(TblLocations[[#This Row],[ODK_DateOfSubmission]]), "-",TEXT( MONTH(TblLocations[[#This Row],[ODK_DateOfSubmission]]),"00"))</f>
        <v>2020-12</v>
      </c>
    </row>
    <row r="1195" spans="1:15" x14ac:dyDescent="0.25">
      <c r="A1195" s="1">
        <v>3504001</v>
      </c>
      <c r="B1195" s="1">
        <v>4848411</v>
      </c>
      <c r="C1195" s="1">
        <v>24494</v>
      </c>
      <c r="D1195" s="63">
        <v>44175</v>
      </c>
      <c r="E1195" s="54">
        <v>119</v>
      </c>
      <c r="F1195" s="56" t="s">
        <v>68</v>
      </c>
      <c r="G1195" s="56" t="s">
        <v>73</v>
      </c>
      <c r="H1195" s="56" t="s">
        <v>1059</v>
      </c>
      <c r="I1195" s="56" t="s">
        <v>1060</v>
      </c>
      <c r="J1195" s="54" t="s">
        <v>1061</v>
      </c>
      <c r="K1195" s="1">
        <v>31.027710880499999</v>
      </c>
      <c r="L1195" s="1">
        <v>46.218214741200001</v>
      </c>
      <c r="M1195" s="1">
        <v>10</v>
      </c>
      <c r="N1195" s="9">
        <f>DATE(YEAR(TblLocations[[#This Row],[ODK_DateOfSubmission]]),MONTH(TblLocations[[#This Row],[ODK_DateOfSubmission]]),DAY(TblLocations[[#This Row],[ODK_DateOfSubmission]]))</f>
        <v>44175</v>
      </c>
      <c r="O1195" s="1" t="str">
        <f>_xlfn.CONCAT( YEAR(TblLocations[[#This Row],[ODK_DateOfSubmission]]), "-",TEXT( MONTH(TblLocations[[#This Row],[ODK_DateOfSubmission]]),"00"))</f>
        <v>2020-12</v>
      </c>
    </row>
    <row r="1196" spans="1:15" x14ac:dyDescent="0.25">
      <c r="A1196" s="1">
        <v>3504002</v>
      </c>
      <c r="B1196" s="1">
        <v>4938711</v>
      </c>
      <c r="C1196" s="1">
        <v>25529</v>
      </c>
      <c r="D1196" s="63">
        <v>44176</v>
      </c>
      <c r="E1196" s="54">
        <v>119</v>
      </c>
      <c r="F1196" s="56" t="s">
        <v>68</v>
      </c>
      <c r="G1196" s="56" t="s">
        <v>73</v>
      </c>
      <c r="H1196" s="56" t="s">
        <v>1059</v>
      </c>
      <c r="I1196" s="56" t="s">
        <v>1062</v>
      </c>
      <c r="J1196" s="54" t="s">
        <v>1063</v>
      </c>
      <c r="K1196" s="1">
        <v>31.033167288000001</v>
      </c>
      <c r="L1196" s="1">
        <v>46.273891712999998</v>
      </c>
      <c r="M1196" s="1">
        <v>4</v>
      </c>
      <c r="N1196" s="9">
        <f>DATE(YEAR(TblLocations[[#This Row],[ODK_DateOfSubmission]]),MONTH(TblLocations[[#This Row],[ODK_DateOfSubmission]]),DAY(TblLocations[[#This Row],[ODK_DateOfSubmission]]))</f>
        <v>44176</v>
      </c>
      <c r="O1196" s="1" t="str">
        <f>_xlfn.CONCAT( YEAR(TblLocations[[#This Row],[ODK_DateOfSubmission]]), "-",TEXT( MONTH(TblLocations[[#This Row],[ODK_DateOfSubmission]]),"00"))</f>
        <v>2020-12</v>
      </c>
    </row>
    <row r="1197" spans="1:15" x14ac:dyDescent="0.25">
      <c r="A1197" s="1">
        <v>3504002</v>
      </c>
      <c r="B1197" s="1">
        <v>4938711</v>
      </c>
      <c r="C1197" s="1">
        <v>25529</v>
      </c>
      <c r="D1197" s="63">
        <v>44177</v>
      </c>
      <c r="E1197" s="54">
        <v>119</v>
      </c>
      <c r="F1197" s="56" t="s">
        <v>68</v>
      </c>
      <c r="G1197" s="56" t="s">
        <v>73</v>
      </c>
      <c r="H1197" s="56" t="s">
        <v>1059</v>
      </c>
      <c r="I1197" s="56" t="s">
        <v>1062</v>
      </c>
      <c r="J1197" s="54" t="s">
        <v>1063</v>
      </c>
      <c r="K1197" s="1">
        <v>31.033167288000001</v>
      </c>
      <c r="L1197" s="1">
        <v>46.273891712999998</v>
      </c>
      <c r="M1197" s="1">
        <v>5</v>
      </c>
      <c r="N1197" s="9">
        <f>DATE(YEAR(TblLocations[[#This Row],[ODK_DateOfSubmission]]),MONTH(TblLocations[[#This Row],[ODK_DateOfSubmission]]),DAY(TblLocations[[#This Row],[ODK_DateOfSubmission]]))</f>
        <v>44177</v>
      </c>
      <c r="O1197" s="1" t="str">
        <f>_xlfn.CONCAT( YEAR(TblLocations[[#This Row],[ODK_DateOfSubmission]]), "-",TEXT( MONTH(TblLocations[[#This Row],[ODK_DateOfSubmission]]),"00"))</f>
        <v>2020-12</v>
      </c>
    </row>
    <row r="1198" spans="1:15" x14ac:dyDescent="0.25">
      <c r="A1198" s="1">
        <v>3504006</v>
      </c>
      <c r="B1198" s="1">
        <v>4848611</v>
      </c>
      <c r="C1198" s="1">
        <v>9728</v>
      </c>
      <c r="D1198" s="63">
        <v>44178</v>
      </c>
      <c r="E1198" s="54">
        <v>119</v>
      </c>
      <c r="F1198" s="56" t="s">
        <v>68</v>
      </c>
      <c r="G1198" s="56" t="s">
        <v>73</v>
      </c>
      <c r="H1198" s="56" t="s">
        <v>1059</v>
      </c>
      <c r="I1198" s="56" t="s">
        <v>1341</v>
      </c>
      <c r="J1198" s="54" t="s">
        <v>250</v>
      </c>
      <c r="K1198" s="1">
        <v>31.038316374200001</v>
      </c>
      <c r="L1198" s="1">
        <v>46.253982172199997</v>
      </c>
      <c r="M1198" s="1">
        <v>5</v>
      </c>
      <c r="N1198" s="9">
        <f>DATE(YEAR(TblLocations[[#This Row],[ODK_DateOfSubmission]]),MONTH(TblLocations[[#This Row],[ODK_DateOfSubmission]]),DAY(TblLocations[[#This Row],[ODK_DateOfSubmission]]))</f>
        <v>44178</v>
      </c>
      <c r="O1198" s="1" t="str">
        <f>_xlfn.CONCAT( YEAR(TblLocations[[#This Row],[ODK_DateOfSubmission]]), "-",TEXT( MONTH(TblLocations[[#This Row],[ODK_DateOfSubmission]]),"00"))</f>
        <v>2020-12</v>
      </c>
    </row>
    <row r="1199" spans="1:15" x14ac:dyDescent="0.25">
      <c r="A1199" s="1">
        <v>3504007</v>
      </c>
      <c r="B1199" s="1">
        <v>4788811</v>
      </c>
      <c r="C1199" s="1">
        <v>25525</v>
      </c>
      <c r="D1199" s="63">
        <v>44179</v>
      </c>
      <c r="E1199" s="54">
        <v>119</v>
      </c>
      <c r="F1199" s="56" t="s">
        <v>68</v>
      </c>
      <c r="G1199" s="56" t="s">
        <v>73</v>
      </c>
      <c r="H1199" s="56" t="s">
        <v>1059</v>
      </c>
      <c r="I1199" s="56" t="s">
        <v>1064</v>
      </c>
      <c r="J1199" s="54" t="s">
        <v>1065</v>
      </c>
      <c r="K1199" s="1">
        <v>31.027024004299999</v>
      </c>
      <c r="L1199" s="1">
        <v>46.241676675500003</v>
      </c>
      <c r="M1199" s="1">
        <v>10</v>
      </c>
      <c r="N1199" s="9">
        <f>DATE(YEAR(TblLocations[[#This Row],[ODK_DateOfSubmission]]),MONTH(TblLocations[[#This Row],[ODK_DateOfSubmission]]),DAY(TblLocations[[#This Row],[ODK_DateOfSubmission]]))</f>
        <v>44179</v>
      </c>
      <c r="O1199" s="1" t="str">
        <f>_xlfn.CONCAT( YEAR(TblLocations[[#This Row],[ODK_DateOfSubmission]]), "-",TEXT( MONTH(TblLocations[[#This Row],[ODK_DateOfSubmission]]),"00"))</f>
        <v>2020-12</v>
      </c>
    </row>
    <row r="1200" spans="1:15" x14ac:dyDescent="0.25">
      <c r="A1200" s="1">
        <v>3504007</v>
      </c>
      <c r="B1200" s="1">
        <v>4788811</v>
      </c>
      <c r="C1200" s="1">
        <v>25525</v>
      </c>
      <c r="D1200" s="63">
        <v>44180</v>
      </c>
      <c r="E1200" s="54">
        <v>119</v>
      </c>
      <c r="F1200" s="56" t="s">
        <v>68</v>
      </c>
      <c r="G1200" s="56" t="s">
        <v>73</v>
      </c>
      <c r="H1200" s="56" t="s">
        <v>1059</v>
      </c>
      <c r="I1200" s="56" t="s">
        <v>1064</v>
      </c>
      <c r="J1200" s="54" t="s">
        <v>1065</v>
      </c>
      <c r="K1200" s="1">
        <v>31.027024004299999</v>
      </c>
      <c r="L1200" s="1">
        <v>46.241676675500003</v>
      </c>
      <c r="M1200" s="1">
        <v>15</v>
      </c>
      <c r="N1200" s="9">
        <f>DATE(YEAR(TblLocations[[#This Row],[ODK_DateOfSubmission]]),MONTH(TblLocations[[#This Row],[ODK_DateOfSubmission]]),DAY(TblLocations[[#This Row],[ODK_DateOfSubmission]]))</f>
        <v>44180</v>
      </c>
      <c r="O1200" s="1" t="str">
        <f>_xlfn.CONCAT( YEAR(TblLocations[[#This Row],[ODK_DateOfSubmission]]), "-",TEXT( MONTH(TblLocations[[#This Row],[ODK_DateOfSubmission]]),"00"))</f>
        <v>2020-12</v>
      </c>
    </row>
    <row r="1201" spans="1:15" x14ac:dyDescent="0.25">
      <c r="A1201" s="1">
        <v>3504007</v>
      </c>
      <c r="B1201" s="1">
        <v>4788811</v>
      </c>
      <c r="C1201" s="1">
        <v>25525</v>
      </c>
      <c r="D1201" s="63">
        <v>44181</v>
      </c>
      <c r="E1201" s="54">
        <v>119</v>
      </c>
      <c r="F1201" s="56" t="s">
        <v>68</v>
      </c>
      <c r="G1201" s="56" t="s">
        <v>73</v>
      </c>
      <c r="H1201" s="56" t="s">
        <v>1059</v>
      </c>
      <c r="I1201" s="56" t="s">
        <v>1064</v>
      </c>
      <c r="J1201" s="54" t="s">
        <v>1065</v>
      </c>
      <c r="K1201" s="1">
        <v>31.027024004299999</v>
      </c>
      <c r="L1201" s="1">
        <v>46.241676675500003</v>
      </c>
      <c r="M1201" s="1">
        <v>12</v>
      </c>
      <c r="N1201" s="9">
        <f>DATE(YEAR(TblLocations[[#This Row],[ODK_DateOfSubmission]]),MONTH(TblLocations[[#This Row],[ODK_DateOfSubmission]]),DAY(TblLocations[[#This Row],[ODK_DateOfSubmission]]))</f>
        <v>44181</v>
      </c>
      <c r="O1201" s="1" t="str">
        <f>_xlfn.CONCAT( YEAR(TblLocations[[#This Row],[ODK_DateOfSubmission]]), "-",TEXT( MONTH(TblLocations[[#This Row],[ODK_DateOfSubmission]]),"00"))</f>
        <v>2020-12</v>
      </c>
    </row>
    <row r="1202" spans="1:15" x14ac:dyDescent="0.25">
      <c r="A1202" s="1">
        <v>3504010</v>
      </c>
      <c r="B1202" s="1">
        <v>4703411</v>
      </c>
      <c r="C1202" s="1">
        <v>24740</v>
      </c>
      <c r="D1202" s="63">
        <v>44182</v>
      </c>
      <c r="E1202" s="54">
        <v>119</v>
      </c>
      <c r="F1202" s="56" t="s">
        <v>68</v>
      </c>
      <c r="G1202" s="56" t="s">
        <v>73</v>
      </c>
      <c r="H1202" s="56" t="s">
        <v>1059</v>
      </c>
      <c r="I1202" s="56" t="s">
        <v>1353</v>
      </c>
      <c r="J1202" s="54" t="s">
        <v>1354</v>
      </c>
      <c r="K1202" s="1">
        <v>31.038505004899999</v>
      </c>
      <c r="L1202" s="1">
        <v>46.242960423</v>
      </c>
      <c r="M1202" s="1">
        <v>3</v>
      </c>
      <c r="N1202" s="9">
        <f>DATE(YEAR(TblLocations[[#This Row],[ODK_DateOfSubmission]]),MONTH(TblLocations[[#This Row],[ODK_DateOfSubmission]]),DAY(TblLocations[[#This Row],[ODK_DateOfSubmission]]))</f>
        <v>44182</v>
      </c>
      <c r="O1202" s="1" t="str">
        <f>_xlfn.CONCAT( YEAR(TblLocations[[#This Row],[ODK_DateOfSubmission]]), "-",TEXT( MONTH(TblLocations[[#This Row],[ODK_DateOfSubmission]]),"00"))</f>
        <v>2020-12</v>
      </c>
    </row>
    <row r="1203" spans="1:15" x14ac:dyDescent="0.25">
      <c r="A1203" s="1">
        <v>3504011</v>
      </c>
      <c r="B1203" s="1">
        <v>5008611</v>
      </c>
      <c r="C1203" s="1">
        <v>10260</v>
      </c>
      <c r="D1203" s="63">
        <v>44183</v>
      </c>
      <c r="E1203" s="54">
        <v>119</v>
      </c>
      <c r="F1203" s="56" t="s">
        <v>68</v>
      </c>
      <c r="G1203" s="56" t="s">
        <v>73</v>
      </c>
      <c r="H1203" s="56" t="s">
        <v>1059</v>
      </c>
      <c r="I1203" s="56" t="s">
        <v>1066</v>
      </c>
      <c r="J1203" s="54" t="s">
        <v>1067</v>
      </c>
      <c r="K1203" s="1">
        <v>31.0134574836</v>
      </c>
      <c r="L1203" s="1">
        <v>46.282408152000002</v>
      </c>
      <c r="M1203" s="1">
        <v>10</v>
      </c>
      <c r="N1203" s="9">
        <f>DATE(YEAR(TblLocations[[#This Row],[ODK_DateOfSubmission]]),MONTH(TblLocations[[#This Row],[ODK_DateOfSubmission]]),DAY(TblLocations[[#This Row],[ODK_DateOfSubmission]]))</f>
        <v>44183</v>
      </c>
      <c r="O1203" s="1" t="str">
        <f>_xlfn.CONCAT( YEAR(TblLocations[[#This Row],[ODK_DateOfSubmission]]), "-",TEXT( MONTH(TblLocations[[#This Row],[ODK_DateOfSubmission]]),"00"))</f>
        <v>2020-12</v>
      </c>
    </row>
    <row r="1204" spans="1:15" x14ac:dyDescent="0.25">
      <c r="A1204" s="1">
        <v>3504011</v>
      </c>
      <c r="B1204" s="1">
        <v>5008611</v>
      </c>
      <c r="C1204" s="1">
        <v>10260</v>
      </c>
      <c r="D1204" s="63">
        <v>44184</v>
      </c>
      <c r="E1204" s="54">
        <v>119</v>
      </c>
      <c r="F1204" s="56" t="s">
        <v>68</v>
      </c>
      <c r="G1204" s="56" t="s">
        <v>73</v>
      </c>
      <c r="H1204" s="56" t="s">
        <v>1059</v>
      </c>
      <c r="I1204" s="56" t="s">
        <v>1066</v>
      </c>
      <c r="J1204" s="54" t="s">
        <v>1067</v>
      </c>
      <c r="K1204" s="1">
        <v>31.0134574836</v>
      </c>
      <c r="L1204" s="1">
        <v>46.282408152000002</v>
      </c>
      <c r="M1204" s="1">
        <v>10</v>
      </c>
      <c r="N1204" s="9">
        <f>DATE(YEAR(TblLocations[[#This Row],[ODK_DateOfSubmission]]),MONTH(TblLocations[[#This Row],[ODK_DateOfSubmission]]),DAY(TblLocations[[#This Row],[ODK_DateOfSubmission]]))</f>
        <v>44184</v>
      </c>
      <c r="O1204" s="1" t="str">
        <f>_xlfn.CONCAT( YEAR(TblLocations[[#This Row],[ODK_DateOfSubmission]]), "-",TEXT( MONTH(TblLocations[[#This Row],[ODK_DateOfSubmission]]),"00"))</f>
        <v>2020-12</v>
      </c>
    </row>
    <row r="1205" spans="1:15" x14ac:dyDescent="0.25">
      <c r="A1205" s="1">
        <v>3504011</v>
      </c>
      <c r="B1205" s="1">
        <v>5008611</v>
      </c>
      <c r="C1205" s="1">
        <v>10260</v>
      </c>
      <c r="D1205" s="63">
        <v>44185</v>
      </c>
      <c r="E1205" s="54">
        <v>119</v>
      </c>
      <c r="F1205" s="56" t="s">
        <v>68</v>
      </c>
      <c r="G1205" s="56" t="s">
        <v>73</v>
      </c>
      <c r="H1205" s="56" t="s">
        <v>1059</v>
      </c>
      <c r="I1205" s="56" t="s">
        <v>1066</v>
      </c>
      <c r="J1205" s="54" t="s">
        <v>1067</v>
      </c>
      <c r="K1205" s="1">
        <v>31.0134574836</v>
      </c>
      <c r="L1205" s="1">
        <v>46.282408152000002</v>
      </c>
      <c r="M1205" s="1">
        <v>200</v>
      </c>
      <c r="N1205" s="9">
        <f>DATE(YEAR(TblLocations[[#This Row],[ODK_DateOfSubmission]]),MONTH(TblLocations[[#This Row],[ODK_DateOfSubmission]]),DAY(TblLocations[[#This Row],[ODK_DateOfSubmission]]))</f>
        <v>44185</v>
      </c>
      <c r="O1205" s="1" t="str">
        <f>_xlfn.CONCAT( YEAR(TblLocations[[#This Row],[ODK_DateOfSubmission]]), "-",TEXT( MONTH(TblLocations[[#This Row],[ODK_DateOfSubmission]]),"00"))</f>
        <v>2020-12</v>
      </c>
    </row>
    <row r="1206" spans="1:15" x14ac:dyDescent="0.25">
      <c r="A1206" s="1">
        <v>3504011</v>
      </c>
      <c r="B1206" s="1">
        <v>5008611</v>
      </c>
      <c r="C1206" s="1">
        <v>10260</v>
      </c>
      <c r="D1206" s="63">
        <v>44186</v>
      </c>
      <c r="E1206" s="54">
        <v>119</v>
      </c>
      <c r="F1206" s="56" t="s">
        <v>68</v>
      </c>
      <c r="G1206" s="56" t="s">
        <v>73</v>
      </c>
      <c r="H1206" s="56" t="s">
        <v>1059</v>
      </c>
      <c r="I1206" s="56" t="s">
        <v>1066</v>
      </c>
      <c r="J1206" s="54" t="s">
        <v>1067</v>
      </c>
      <c r="K1206" s="1">
        <v>31.0134574836</v>
      </c>
      <c r="L1206" s="1">
        <v>46.282408152000002</v>
      </c>
      <c r="M1206" s="1">
        <v>150</v>
      </c>
      <c r="N1206" s="9">
        <f>DATE(YEAR(TblLocations[[#This Row],[ODK_DateOfSubmission]]),MONTH(TblLocations[[#This Row],[ODK_DateOfSubmission]]),DAY(TblLocations[[#This Row],[ODK_DateOfSubmission]]))</f>
        <v>44186</v>
      </c>
      <c r="O1206" s="1" t="str">
        <f>_xlfn.CONCAT( YEAR(TblLocations[[#This Row],[ODK_DateOfSubmission]]), "-",TEXT( MONTH(TblLocations[[#This Row],[ODK_DateOfSubmission]]),"00"))</f>
        <v>2020-12</v>
      </c>
    </row>
    <row r="1207" spans="1:15" x14ac:dyDescent="0.25">
      <c r="A1207" s="1">
        <v>3504011</v>
      </c>
      <c r="B1207" s="1">
        <v>5008611</v>
      </c>
      <c r="C1207" s="1">
        <v>10260</v>
      </c>
      <c r="D1207" s="63">
        <v>44187</v>
      </c>
      <c r="E1207" s="54">
        <v>119</v>
      </c>
      <c r="F1207" s="56" t="s">
        <v>68</v>
      </c>
      <c r="G1207" s="56" t="s">
        <v>73</v>
      </c>
      <c r="H1207" s="56" t="s">
        <v>1059</v>
      </c>
      <c r="I1207" s="56" t="s">
        <v>1066</v>
      </c>
      <c r="J1207" s="54" t="s">
        <v>1067</v>
      </c>
      <c r="K1207" s="1">
        <v>31.0134574836</v>
      </c>
      <c r="L1207" s="1">
        <v>46.282408152000002</v>
      </c>
      <c r="M1207" s="1">
        <v>10</v>
      </c>
      <c r="N1207" s="9">
        <f>DATE(YEAR(TblLocations[[#This Row],[ODK_DateOfSubmission]]),MONTH(TblLocations[[#This Row],[ODK_DateOfSubmission]]),DAY(TblLocations[[#This Row],[ODK_DateOfSubmission]]))</f>
        <v>44187</v>
      </c>
      <c r="O1207" s="1" t="str">
        <f>_xlfn.CONCAT( YEAR(TblLocations[[#This Row],[ODK_DateOfSubmission]]), "-",TEXT( MONTH(TblLocations[[#This Row],[ODK_DateOfSubmission]]),"00"))</f>
        <v>2020-12</v>
      </c>
    </row>
    <row r="1208" spans="1:15" x14ac:dyDescent="0.25">
      <c r="A1208" s="1">
        <v>3504011</v>
      </c>
      <c r="B1208" s="1">
        <v>5008611</v>
      </c>
      <c r="C1208" s="1">
        <v>10260</v>
      </c>
      <c r="D1208" s="63">
        <v>44188</v>
      </c>
      <c r="E1208" s="54">
        <v>119</v>
      </c>
      <c r="F1208" s="56" t="s">
        <v>68</v>
      </c>
      <c r="G1208" s="56" t="s">
        <v>73</v>
      </c>
      <c r="H1208" s="56" t="s">
        <v>1059</v>
      </c>
      <c r="I1208" s="56" t="s">
        <v>1066</v>
      </c>
      <c r="J1208" s="54" t="s">
        <v>1067</v>
      </c>
      <c r="K1208" s="1">
        <v>31.0134574836</v>
      </c>
      <c r="L1208" s="1">
        <v>46.282408152000002</v>
      </c>
      <c r="M1208" s="1">
        <v>250</v>
      </c>
      <c r="N1208" s="9">
        <f>DATE(YEAR(TblLocations[[#This Row],[ODK_DateOfSubmission]]),MONTH(TblLocations[[#This Row],[ODK_DateOfSubmission]]),DAY(TblLocations[[#This Row],[ODK_DateOfSubmission]]))</f>
        <v>44188</v>
      </c>
      <c r="O1208" s="1" t="str">
        <f>_xlfn.CONCAT( YEAR(TblLocations[[#This Row],[ODK_DateOfSubmission]]), "-",TEXT( MONTH(TblLocations[[#This Row],[ODK_DateOfSubmission]]),"00"))</f>
        <v>2020-12</v>
      </c>
    </row>
    <row r="1209" spans="1:15" x14ac:dyDescent="0.25">
      <c r="A1209" s="1">
        <v>3504011</v>
      </c>
      <c r="B1209" s="1">
        <v>5008611</v>
      </c>
      <c r="C1209" s="1">
        <v>10260</v>
      </c>
      <c r="D1209" s="63">
        <v>44189</v>
      </c>
      <c r="E1209" s="54">
        <v>119</v>
      </c>
      <c r="F1209" s="56" t="s">
        <v>68</v>
      </c>
      <c r="G1209" s="56" t="s">
        <v>73</v>
      </c>
      <c r="H1209" s="56" t="s">
        <v>1059</v>
      </c>
      <c r="I1209" s="56" t="s">
        <v>1066</v>
      </c>
      <c r="J1209" s="54" t="s">
        <v>1067</v>
      </c>
      <c r="K1209" s="1">
        <v>31.0134574836</v>
      </c>
      <c r="L1209" s="1">
        <v>46.282408152000002</v>
      </c>
      <c r="M1209" s="1">
        <v>20</v>
      </c>
      <c r="N1209" s="9">
        <f>DATE(YEAR(TblLocations[[#This Row],[ODK_DateOfSubmission]]),MONTH(TblLocations[[#This Row],[ODK_DateOfSubmission]]),DAY(TblLocations[[#This Row],[ODK_DateOfSubmission]]))</f>
        <v>44189</v>
      </c>
      <c r="O1209" s="1" t="str">
        <f>_xlfn.CONCAT( YEAR(TblLocations[[#This Row],[ODK_DateOfSubmission]]), "-",TEXT( MONTH(TblLocations[[#This Row],[ODK_DateOfSubmission]]),"00"))</f>
        <v>2020-12</v>
      </c>
    </row>
    <row r="1210" spans="1:15" x14ac:dyDescent="0.25">
      <c r="A1210" s="1">
        <v>3504014</v>
      </c>
      <c r="B1210" s="1">
        <v>5205411</v>
      </c>
      <c r="C1210" s="1">
        <v>10254</v>
      </c>
      <c r="D1210" s="63">
        <v>44190</v>
      </c>
      <c r="E1210" s="54">
        <v>119</v>
      </c>
      <c r="F1210" s="56" t="s">
        <v>68</v>
      </c>
      <c r="G1210" s="56" t="s">
        <v>73</v>
      </c>
      <c r="H1210" s="56" t="s">
        <v>1059</v>
      </c>
      <c r="I1210" s="56" t="s">
        <v>1070</v>
      </c>
      <c r="J1210" s="54" t="s">
        <v>1071</v>
      </c>
      <c r="K1210" s="1">
        <v>31.042429802899999</v>
      </c>
      <c r="L1210" s="1">
        <v>46.262052204600003</v>
      </c>
      <c r="M1210" s="1">
        <v>15</v>
      </c>
      <c r="N1210" s="9">
        <f>DATE(YEAR(TblLocations[[#This Row],[ODK_DateOfSubmission]]),MONTH(TblLocations[[#This Row],[ODK_DateOfSubmission]]),DAY(TblLocations[[#This Row],[ODK_DateOfSubmission]]))</f>
        <v>44190</v>
      </c>
      <c r="O1210" s="1" t="str">
        <f>_xlfn.CONCAT( YEAR(TblLocations[[#This Row],[ODK_DateOfSubmission]]), "-",TEXT( MONTH(TblLocations[[#This Row],[ODK_DateOfSubmission]]),"00"))</f>
        <v>2020-12</v>
      </c>
    </row>
    <row r="1211" spans="1:15" x14ac:dyDescent="0.25">
      <c r="A1211" s="1">
        <v>3504014</v>
      </c>
      <c r="B1211" s="1">
        <v>5205411</v>
      </c>
      <c r="C1211" s="1">
        <v>10254</v>
      </c>
      <c r="D1211" s="63">
        <v>44191</v>
      </c>
      <c r="E1211" s="54">
        <v>119</v>
      </c>
      <c r="F1211" s="56" t="s">
        <v>68</v>
      </c>
      <c r="G1211" s="56" t="s">
        <v>73</v>
      </c>
      <c r="H1211" s="56" t="s">
        <v>1059</v>
      </c>
      <c r="I1211" s="56" t="s">
        <v>1070</v>
      </c>
      <c r="J1211" s="54" t="s">
        <v>1071</v>
      </c>
      <c r="K1211" s="1">
        <v>31.042429802899999</v>
      </c>
      <c r="L1211" s="1">
        <v>46.262052204600003</v>
      </c>
      <c r="M1211" s="1">
        <v>5</v>
      </c>
      <c r="N1211" s="9">
        <f>DATE(YEAR(TblLocations[[#This Row],[ODK_DateOfSubmission]]),MONTH(TblLocations[[#This Row],[ODK_DateOfSubmission]]),DAY(TblLocations[[#This Row],[ODK_DateOfSubmission]]))</f>
        <v>44191</v>
      </c>
      <c r="O1211" s="1" t="str">
        <f>_xlfn.CONCAT( YEAR(TblLocations[[#This Row],[ODK_DateOfSubmission]]), "-",TEXT( MONTH(TblLocations[[#This Row],[ODK_DateOfSubmission]]),"00"))</f>
        <v>2020-12</v>
      </c>
    </row>
    <row r="1212" spans="1:15" x14ac:dyDescent="0.25">
      <c r="A1212" s="1">
        <v>3504014</v>
      </c>
      <c r="B1212" s="1">
        <v>5205411</v>
      </c>
      <c r="C1212" s="1">
        <v>10254</v>
      </c>
      <c r="D1212" s="63">
        <v>44192</v>
      </c>
      <c r="E1212" s="54">
        <v>119</v>
      </c>
      <c r="F1212" s="56" t="s">
        <v>68</v>
      </c>
      <c r="G1212" s="56" t="s">
        <v>73</v>
      </c>
      <c r="H1212" s="56" t="s">
        <v>1059</v>
      </c>
      <c r="I1212" s="56" t="s">
        <v>1070</v>
      </c>
      <c r="J1212" s="54" t="s">
        <v>1071</v>
      </c>
      <c r="K1212" s="1">
        <v>31.042429802899999</v>
      </c>
      <c r="L1212" s="1">
        <v>46.262052204600003</v>
      </c>
      <c r="M1212" s="1">
        <v>10</v>
      </c>
      <c r="N1212" s="9">
        <f>DATE(YEAR(TblLocations[[#This Row],[ODK_DateOfSubmission]]),MONTH(TblLocations[[#This Row],[ODK_DateOfSubmission]]),DAY(TblLocations[[#This Row],[ODK_DateOfSubmission]]))</f>
        <v>44192</v>
      </c>
      <c r="O1212" s="1" t="str">
        <f>_xlfn.CONCAT( YEAR(TblLocations[[#This Row],[ODK_DateOfSubmission]]), "-",TEXT( MONTH(TblLocations[[#This Row],[ODK_DateOfSubmission]]),"00"))</f>
        <v>2020-12</v>
      </c>
    </row>
    <row r="1213" spans="1:15" x14ac:dyDescent="0.25">
      <c r="A1213" s="1">
        <v>3504015</v>
      </c>
      <c r="B1213" s="1">
        <v>4691011</v>
      </c>
      <c r="C1213" s="1">
        <v>10272</v>
      </c>
      <c r="D1213" s="63">
        <v>44193</v>
      </c>
      <c r="E1213" s="54">
        <v>119</v>
      </c>
      <c r="F1213" s="56" t="s">
        <v>68</v>
      </c>
      <c r="G1213" s="56" t="s">
        <v>73</v>
      </c>
      <c r="H1213" s="56" t="s">
        <v>1059</v>
      </c>
      <c r="I1213" s="56" t="s">
        <v>1072</v>
      </c>
      <c r="J1213" s="54" t="s">
        <v>1073</v>
      </c>
      <c r="K1213" s="1">
        <v>31.034963944600001</v>
      </c>
      <c r="L1213" s="1">
        <v>46.242300951700003</v>
      </c>
      <c r="M1213" s="1">
        <v>3</v>
      </c>
      <c r="N1213" s="9">
        <f>DATE(YEAR(TblLocations[[#This Row],[ODK_DateOfSubmission]]),MONTH(TblLocations[[#This Row],[ODK_DateOfSubmission]]),DAY(TblLocations[[#This Row],[ODK_DateOfSubmission]]))</f>
        <v>44193</v>
      </c>
      <c r="O1213" s="1" t="str">
        <f>_xlfn.CONCAT( YEAR(TblLocations[[#This Row],[ODK_DateOfSubmission]]), "-",TEXT( MONTH(TblLocations[[#This Row],[ODK_DateOfSubmission]]),"00"))</f>
        <v>2020-12</v>
      </c>
    </row>
    <row r="1214" spans="1:15" x14ac:dyDescent="0.25">
      <c r="A1214" s="1">
        <v>3504016</v>
      </c>
      <c r="B1214" s="1">
        <v>4690911</v>
      </c>
      <c r="C1214" s="1">
        <v>10281</v>
      </c>
      <c r="D1214" s="63">
        <v>44194</v>
      </c>
      <c r="E1214" s="54">
        <v>119</v>
      </c>
      <c r="F1214" s="56" t="s">
        <v>68</v>
      </c>
      <c r="G1214" s="56" t="s">
        <v>73</v>
      </c>
      <c r="H1214" s="56" t="s">
        <v>1059</v>
      </c>
      <c r="I1214" s="56" t="s">
        <v>1074</v>
      </c>
      <c r="J1214" s="54" t="s">
        <v>1075</v>
      </c>
      <c r="K1214" s="1">
        <v>31.029471706599999</v>
      </c>
      <c r="L1214" s="1">
        <v>46.244121658399997</v>
      </c>
      <c r="M1214" s="1">
        <v>1</v>
      </c>
      <c r="N1214" s="9">
        <f>DATE(YEAR(TblLocations[[#This Row],[ODK_DateOfSubmission]]),MONTH(TblLocations[[#This Row],[ODK_DateOfSubmission]]),DAY(TblLocations[[#This Row],[ODK_DateOfSubmission]]))</f>
        <v>44194</v>
      </c>
      <c r="O1214" s="1" t="str">
        <f>_xlfn.CONCAT( YEAR(TblLocations[[#This Row],[ODK_DateOfSubmission]]), "-",TEXT( MONTH(TblLocations[[#This Row],[ODK_DateOfSubmission]]),"00"))</f>
        <v>2020-12</v>
      </c>
    </row>
    <row r="1215" spans="1:15" x14ac:dyDescent="0.25">
      <c r="A1215" s="1">
        <v>3504016</v>
      </c>
      <c r="B1215" s="1">
        <v>4690911</v>
      </c>
      <c r="C1215" s="1">
        <v>10281</v>
      </c>
      <c r="D1215" s="63">
        <v>44195</v>
      </c>
      <c r="E1215" s="54">
        <v>119</v>
      </c>
      <c r="F1215" s="56" t="s">
        <v>68</v>
      </c>
      <c r="G1215" s="56" t="s">
        <v>73</v>
      </c>
      <c r="H1215" s="56" t="s">
        <v>1059</v>
      </c>
      <c r="I1215" s="56" t="s">
        <v>1074</v>
      </c>
      <c r="J1215" s="54" t="s">
        <v>1075</v>
      </c>
      <c r="K1215" s="1">
        <v>31.029471706599999</v>
      </c>
      <c r="L1215" s="1">
        <v>46.244121658399997</v>
      </c>
      <c r="M1215" s="1">
        <v>4</v>
      </c>
      <c r="N1215" s="9">
        <f>DATE(YEAR(TblLocations[[#This Row],[ODK_DateOfSubmission]]),MONTH(TblLocations[[#This Row],[ODK_DateOfSubmission]]),DAY(TblLocations[[#This Row],[ODK_DateOfSubmission]]))</f>
        <v>44195</v>
      </c>
      <c r="O1215" s="1" t="str">
        <f>_xlfn.CONCAT( YEAR(TblLocations[[#This Row],[ODK_DateOfSubmission]]), "-",TEXT( MONTH(TblLocations[[#This Row],[ODK_DateOfSubmission]]),"00"))</f>
        <v>2020-12</v>
      </c>
    </row>
    <row r="1216" spans="1:15" x14ac:dyDescent="0.25">
      <c r="A1216" s="1">
        <v>3504016</v>
      </c>
      <c r="B1216" s="1">
        <v>4690911</v>
      </c>
      <c r="C1216" s="1">
        <v>10281</v>
      </c>
      <c r="D1216" s="63">
        <v>44196</v>
      </c>
      <c r="E1216" s="54">
        <v>119</v>
      </c>
      <c r="F1216" s="56" t="s">
        <v>68</v>
      </c>
      <c r="G1216" s="56" t="s">
        <v>73</v>
      </c>
      <c r="H1216" s="56" t="s">
        <v>1059</v>
      </c>
      <c r="I1216" s="56" t="s">
        <v>1074</v>
      </c>
      <c r="J1216" s="54" t="s">
        <v>1075</v>
      </c>
      <c r="K1216" s="1">
        <v>31.029471706599999</v>
      </c>
      <c r="L1216" s="1">
        <v>46.244121658399997</v>
      </c>
      <c r="M1216" s="1">
        <v>4</v>
      </c>
      <c r="N1216" s="9">
        <f>DATE(YEAR(TblLocations[[#This Row],[ODK_DateOfSubmission]]),MONTH(TblLocations[[#This Row],[ODK_DateOfSubmission]]),DAY(TblLocations[[#This Row],[ODK_DateOfSubmission]]))</f>
        <v>44196</v>
      </c>
      <c r="O1216" s="1" t="str">
        <f>_xlfn.CONCAT( YEAR(TblLocations[[#This Row],[ODK_DateOfSubmission]]), "-",TEXT( MONTH(TblLocations[[#This Row],[ODK_DateOfSubmission]]),"00"))</f>
        <v>2020-12</v>
      </c>
    </row>
    <row r="1217" spans="1:15" x14ac:dyDescent="0.25">
      <c r="A1217" s="1">
        <v>3504021</v>
      </c>
      <c r="B1217" s="1">
        <v>4834311</v>
      </c>
      <c r="C1217" s="1">
        <v>10335</v>
      </c>
      <c r="D1217" s="63">
        <v>44197</v>
      </c>
      <c r="E1217" s="54">
        <v>119</v>
      </c>
      <c r="F1217" s="56" t="s">
        <v>68</v>
      </c>
      <c r="G1217" s="56" t="s">
        <v>73</v>
      </c>
      <c r="H1217" s="56" t="s">
        <v>1059</v>
      </c>
      <c r="I1217" s="56" t="s">
        <v>1078</v>
      </c>
      <c r="J1217" s="54" t="s">
        <v>1079</v>
      </c>
      <c r="K1217" s="1">
        <v>31.0506383486</v>
      </c>
      <c r="L1217" s="1">
        <v>46.269343302599999</v>
      </c>
      <c r="M1217" s="1">
        <v>6</v>
      </c>
      <c r="N1217" s="9">
        <f>DATE(YEAR(TblLocations[[#This Row],[ODK_DateOfSubmission]]),MONTH(TblLocations[[#This Row],[ODK_DateOfSubmission]]),DAY(TblLocations[[#This Row],[ODK_DateOfSubmission]]))</f>
        <v>44197</v>
      </c>
      <c r="O1217" s="1" t="str">
        <f>_xlfn.CONCAT( YEAR(TblLocations[[#This Row],[ODK_DateOfSubmission]]), "-",TEXT( MONTH(TblLocations[[#This Row],[ODK_DateOfSubmission]]),"00"))</f>
        <v>2021-01</v>
      </c>
    </row>
    <row r="1218" spans="1:15" x14ac:dyDescent="0.25">
      <c r="A1218" s="1">
        <v>3504021</v>
      </c>
      <c r="B1218" s="1">
        <v>4834311</v>
      </c>
      <c r="C1218" s="1">
        <v>10335</v>
      </c>
      <c r="D1218" s="63">
        <v>44198</v>
      </c>
      <c r="E1218" s="54">
        <v>119</v>
      </c>
      <c r="F1218" s="56" t="s">
        <v>68</v>
      </c>
      <c r="G1218" s="56" t="s">
        <v>73</v>
      </c>
      <c r="H1218" s="56" t="s">
        <v>1059</v>
      </c>
      <c r="I1218" s="56" t="s">
        <v>1078</v>
      </c>
      <c r="J1218" s="54" t="s">
        <v>1079</v>
      </c>
      <c r="K1218" s="1">
        <v>31.0506383486</v>
      </c>
      <c r="L1218" s="1">
        <v>46.269343302599999</v>
      </c>
      <c r="M1218" s="1">
        <v>21</v>
      </c>
      <c r="N1218" s="9">
        <f>DATE(YEAR(TblLocations[[#This Row],[ODK_DateOfSubmission]]),MONTH(TblLocations[[#This Row],[ODK_DateOfSubmission]]),DAY(TblLocations[[#This Row],[ODK_DateOfSubmission]]))</f>
        <v>44198</v>
      </c>
      <c r="O1218" s="1" t="str">
        <f>_xlfn.CONCAT( YEAR(TblLocations[[#This Row],[ODK_DateOfSubmission]]), "-",TEXT( MONTH(TblLocations[[#This Row],[ODK_DateOfSubmission]]),"00"))</f>
        <v>2021-01</v>
      </c>
    </row>
    <row r="1219" spans="1:15" x14ac:dyDescent="0.25">
      <c r="A1219" s="1">
        <v>3504021</v>
      </c>
      <c r="B1219" s="1">
        <v>4834311</v>
      </c>
      <c r="C1219" s="1">
        <v>10335</v>
      </c>
      <c r="D1219" s="63">
        <v>44199</v>
      </c>
      <c r="E1219" s="54">
        <v>119</v>
      </c>
      <c r="F1219" s="56" t="s">
        <v>68</v>
      </c>
      <c r="G1219" s="56" t="s">
        <v>73</v>
      </c>
      <c r="H1219" s="56" t="s">
        <v>1059</v>
      </c>
      <c r="I1219" s="56" t="s">
        <v>1078</v>
      </c>
      <c r="J1219" s="54" t="s">
        <v>1079</v>
      </c>
      <c r="K1219" s="1">
        <v>31.0506383486</v>
      </c>
      <c r="L1219" s="1">
        <v>46.269343302599999</v>
      </c>
      <c r="M1219" s="1">
        <v>35</v>
      </c>
      <c r="N1219" s="9">
        <f>DATE(YEAR(TblLocations[[#This Row],[ODK_DateOfSubmission]]),MONTH(TblLocations[[#This Row],[ODK_DateOfSubmission]]),DAY(TblLocations[[#This Row],[ODK_DateOfSubmission]]))</f>
        <v>44199</v>
      </c>
      <c r="O1219" s="1" t="str">
        <f>_xlfn.CONCAT( YEAR(TblLocations[[#This Row],[ODK_DateOfSubmission]]), "-",TEXT( MONTH(TblLocations[[#This Row],[ODK_DateOfSubmission]]),"00"))</f>
        <v>2021-01</v>
      </c>
    </row>
    <row r="1220" spans="1:15" x14ac:dyDescent="0.25">
      <c r="A1220" s="1">
        <v>3504021</v>
      </c>
      <c r="B1220" s="1">
        <v>4834311</v>
      </c>
      <c r="C1220" s="1">
        <v>10335</v>
      </c>
      <c r="D1220" s="63">
        <v>44200</v>
      </c>
      <c r="E1220" s="54">
        <v>119</v>
      </c>
      <c r="F1220" s="56" t="s">
        <v>68</v>
      </c>
      <c r="G1220" s="56" t="s">
        <v>73</v>
      </c>
      <c r="H1220" s="56" t="s">
        <v>1059</v>
      </c>
      <c r="I1220" s="56" t="s">
        <v>1078</v>
      </c>
      <c r="J1220" s="54" t="s">
        <v>1079</v>
      </c>
      <c r="K1220" s="1">
        <v>31.0506383486</v>
      </c>
      <c r="L1220" s="1">
        <v>46.269343302599999</v>
      </c>
      <c r="M1220" s="1">
        <v>45</v>
      </c>
      <c r="N1220" s="9">
        <f>DATE(YEAR(TblLocations[[#This Row],[ODK_DateOfSubmission]]),MONTH(TblLocations[[#This Row],[ODK_DateOfSubmission]]),DAY(TblLocations[[#This Row],[ODK_DateOfSubmission]]))</f>
        <v>44200</v>
      </c>
      <c r="O1220" s="1" t="str">
        <f>_xlfn.CONCAT( YEAR(TblLocations[[#This Row],[ODK_DateOfSubmission]]), "-",TEXT( MONTH(TblLocations[[#This Row],[ODK_DateOfSubmission]]),"00"))</f>
        <v>2021-01</v>
      </c>
    </row>
    <row r="1221" spans="1:15" x14ac:dyDescent="0.25">
      <c r="A1221" s="1">
        <v>3504021</v>
      </c>
      <c r="B1221" s="1">
        <v>4834311</v>
      </c>
      <c r="C1221" s="1">
        <v>10335</v>
      </c>
      <c r="D1221" s="63">
        <v>44201</v>
      </c>
      <c r="E1221" s="54">
        <v>119</v>
      </c>
      <c r="F1221" s="56" t="s">
        <v>68</v>
      </c>
      <c r="G1221" s="56" t="s">
        <v>73</v>
      </c>
      <c r="H1221" s="56" t="s">
        <v>1059</v>
      </c>
      <c r="I1221" s="56" t="s">
        <v>1078</v>
      </c>
      <c r="J1221" s="54" t="s">
        <v>1079</v>
      </c>
      <c r="K1221" s="1">
        <v>31.0506383486</v>
      </c>
      <c r="L1221" s="1">
        <v>46.269343302599999</v>
      </c>
      <c r="M1221" s="1">
        <v>5</v>
      </c>
      <c r="N1221" s="9">
        <f>DATE(YEAR(TblLocations[[#This Row],[ODK_DateOfSubmission]]),MONTH(TblLocations[[#This Row],[ODK_DateOfSubmission]]),DAY(TblLocations[[#This Row],[ODK_DateOfSubmission]]))</f>
        <v>44201</v>
      </c>
      <c r="O1221" s="1" t="str">
        <f>_xlfn.CONCAT( YEAR(TblLocations[[#This Row],[ODK_DateOfSubmission]]), "-",TEXT( MONTH(TblLocations[[#This Row],[ODK_DateOfSubmission]]),"00"))</f>
        <v>2021-01</v>
      </c>
    </row>
    <row r="1222" spans="1:15" x14ac:dyDescent="0.25">
      <c r="A1222" s="1">
        <v>3504021</v>
      </c>
      <c r="B1222" s="1">
        <v>4834311</v>
      </c>
      <c r="C1222" s="1">
        <v>10335</v>
      </c>
      <c r="D1222" s="63">
        <v>44202</v>
      </c>
      <c r="E1222" s="54">
        <v>119</v>
      </c>
      <c r="F1222" s="56" t="s">
        <v>68</v>
      </c>
      <c r="G1222" s="56" t="s">
        <v>73</v>
      </c>
      <c r="H1222" s="56" t="s">
        <v>1059</v>
      </c>
      <c r="I1222" s="56" t="s">
        <v>1078</v>
      </c>
      <c r="J1222" s="54" t="s">
        <v>1079</v>
      </c>
      <c r="K1222" s="1">
        <v>31.0506383486</v>
      </c>
      <c r="L1222" s="1">
        <v>46.269343302599999</v>
      </c>
      <c r="M1222" s="1">
        <v>5</v>
      </c>
      <c r="N1222" s="9">
        <f>DATE(YEAR(TblLocations[[#This Row],[ODK_DateOfSubmission]]),MONTH(TblLocations[[#This Row],[ODK_DateOfSubmission]]),DAY(TblLocations[[#This Row],[ODK_DateOfSubmission]]))</f>
        <v>44202</v>
      </c>
      <c r="O1222" s="1" t="str">
        <f>_xlfn.CONCAT( YEAR(TblLocations[[#This Row],[ODK_DateOfSubmission]]), "-",TEXT( MONTH(TblLocations[[#This Row],[ODK_DateOfSubmission]]),"00"))</f>
        <v>2021-01</v>
      </c>
    </row>
    <row r="1223" spans="1:15" x14ac:dyDescent="0.25">
      <c r="A1223" s="1">
        <v>3504023</v>
      </c>
      <c r="B1223" s="1">
        <v>4788711</v>
      </c>
      <c r="C1223" s="1">
        <v>9448</v>
      </c>
      <c r="D1223" s="63">
        <v>44203</v>
      </c>
      <c r="E1223" s="54">
        <v>119</v>
      </c>
      <c r="F1223" s="56" t="s">
        <v>68</v>
      </c>
      <c r="G1223" s="56" t="s">
        <v>73</v>
      </c>
      <c r="H1223" s="56" t="s">
        <v>1059</v>
      </c>
      <c r="I1223" s="56" t="s">
        <v>1080</v>
      </c>
      <c r="J1223" s="54" t="s">
        <v>1081</v>
      </c>
      <c r="K1223" s="1">
        <v>31.027006973399999</v>
      </c>
      <c r="L1223" s="1">
        <v>46.228093038300003</v>
      </c>
      <c r="M1223" s="1">
        <v>23</v>
      </c>
      <c r="N1223" s="9">
        <f>DATE(YEAR(TblLocations[[#This Row],[ODK_DateOfSubmission]]),MONTH(TblLocations[[#This Row],[ODK_DateOfSubmission]]),DAY(TblLocations[[#This Row],[ODK_DateOfSubmission]]))</f>
        <v>44203</v>
      </c>
      <c r="O1223" s="1" t="str">
        <f>_xlfn.CONCAT( YEAR(TblLocations[[#This Row],[ODK_DateOfSubmission]]), "-",TEXT( MONTH(TblLocations[[#This Row],[ODK_DateOfSubmission]]),"00"))</f>
        <v>2021-01</v>
      </c>
    </row>
    <row r="1224" spans="1:15" x14ac:dyDescent="0.25">
      <c r="A1224" s="1">
        <v>3504023</v>
      </c>
      <c r="B1224" s="1">
        <v>4788711</v>
      </c>
      <c r="C1224" s="1">
        <v>9448</v>
      </c>
      <c r="D1224" s="63">
        <v>44204</v>
      </c>
      <c r="E1224" s="54">
        <v>119</v>
      </c>
      <c r="F1224" s="56" t="s">
        <v>68</v>
      </c>
      <c r="G1224" s="56" t="s">
        <v>73</v>
      </c>
      <c r="H1224" s="56" t="s">
        <v>1059</v>
      </c>
      <c r="I1224" s="56" t="s">
        <v>1080</v>
      </c>
      <c r="J1224" s="54" t="s">
        <v>1081</v>
      </c>
      <c r="K1224" s="1">
        <v>31.027006973399999</v>
      </c>
      <c r="L1224" s="1">
        <v>46.228093038300003</v>
      </c>
      <c r="M1224" s="1">
        <v>1</v>
      </c>
      <c r="N1224" s="9">
        <f>DATE(YEAR(TblLocations[[#This Row],[ODK_DateOfSubmission]]),MONTH(TblLocations[[#This Row],[ODK_DateOfSubmission]]),DAY(TblLocations[[#This Row],[ODK_DateOfSubmission]]))</f>
        <v>44204</v>
      </c>
      <c r="O1224" s="1" t="str">
        <f>_xlfn.CONCAT( YEAR(TblLocations[[#This Row],[ODK_DateOfSubmission]]), "-",TEXT( MONTH(TblLocations[[#This Row],[ODK_DateOfSubmission]]),"00"))</f>
        <v>2021-01</v>
      </c>
    </row>
    <row r="1225" spans="1:15" x14ac:dyDescent="0.25">
      <c r="A1225" s="1">
        <v>3504023</v>
      </c>
      <c r="B1225" s="1">
        <v>4788711</v>
      </c>
      <c r="C1225" s="1">
        <v>9448</v>
      </c>
      <c r="D1225" s="63">
        <v>44205</v>
      </c>
      <c r="E1225" s="54">
        <v>119</v>
      </c>
      <c r="F1225" s="56" t="s">
        <v>68</v>
      </c>
      <c r="G1225" s="56" t="s">
        <v>73</v>
      </c>
      <c r="H1225" s="56" t="s">
        <v>1059</v>
      </c>
      <c r="I1225" s="56" t="s">
        <v>1080</v>
      </c>
      <c r="J1225" s="54" t="s">
        <v>1081</v>
      </c>
      <c r="K1225" s="1">
        <v>31.027006973399999</v>
      </c>
      <c r="L1225" s="1">
        <v>46.228093038300003</v>
      </c>
      <c r="M1225" s="1">
        <v>15</v>
      </c>
      <c r="N1225" s="9">
        <f>DATE(YEAR(TblLocations[[#This Row],[ODK_DateOfSubmission]]),MONTH(TblLocations[[#This Row],[ODK_DateOfSubmission]]),DAY(TblLocations[[#This Row],[ODK_DateOfSubmission]]))</f>
        <v>44205</v>
      </c>
      <c r="O1225" s="1" t="str">
        <f>_xlfn.CONCAT( YEAR(TblLocations[[#This Row],[ODK_DateOfSubmission]]), "-",TEXT( MONTH(TblLocations[[#This Row],[ODK_DateOfSubmission]]),"00"))</f>
        <v>2021-01</v>
      </c>
    </row>
    <row r="1226" spans="1:15" x14ac:dyDescent="0.25">
      <c r="A1226" s="1">
        <v>3504023</v>
      </c>
      <c r="B1226" s="1">
        <v>4788711</v>
      </c>
      <c r="C1226" s="1">
        <v>9448</v>
      </c>
      <c r="D1226" s="63">
        <v>44206</v>
      </c>
      <c r="E1226" s="54">
        <v>119</v>
      </c>
      <c r="F1226" s="56" t="s">
        <v>68</v>
      </c>
      <c r="G1226" s="56" t="s">
        <v>73</v>
      </c>
      <c r="H1226" s="56" t="s">
        <v>1059</v>
      </c>
      <c r="I1226" s="56" t="s">
        <v>1080</v>
      </c>
      <c r="J1226" s="54" t="s">
        <v>1081</v>
      </c>
      <c r="K1226" s="1">
        <v>31.027006973399999</v>
      </c>
      <c r="L1226" s="1">
        <v>46.228093038300003</v>
      </c>
      <c r="M1226" s="1">
        <v>10</v>
      </c>
      <c r="N1226" s="9">
        <f>DATE(YEAR(TblLocations[[#This Row],[ODK_DateOfSubmission]]),MONTH(TblLocations[[#This Row],[ODK_DateOfSubmission]]),DAY(TblLocations[[#This Row],[ODK_DateOfSubmission]]))</f>
        <v>44206</v>
      </c>
      <c r="O1226" s="1" t="str">
        <f>_xlfn.CONCAT( YEAR(TblLocations[[#This Row],[ODK_DateOfSubmission]]), "-",TEXT( MONTH(TblLocations[[#This Row],[ODK_DateOfSubmission]]),"00"))</f>
        <v>2021-01</v>
      </c>
    </row>
    <row r="1227" spans="1:15" x14ac:dyDescent="0.25">
      <c r="A1227" s="1">
        <v>3504023</v>
      </c>
      <c r="B1227" s="1">
        <v>4788711</v>
      </c>
      <c r="C1227" s="1">
        <v>9448</v>
      </c>
      <c r="D1227" s="63">
        <v>44207</v>
      </c>
      <c r="E1227" s="54">
        <v>119</v>
      </c>
      <c r="F1227" s="56" t="s">
        <v>68</v>
      </c>
      <c r="G1227" s="56" t="s">
        <v>73</v>
      </c>
      <c r="H1227" s="56" t="s">
        <v>1059</v>
      </c>
      <c r="I1227" s="56" t="s">
        <v>1080</v>
      </c>
      <c r="J1227" s="54" t="s">
        <v>1081</v>
      </c>
      <c r="K1227" s="1">
        <v>31.027006973399999</v>
      </c>
      <c r="L1227" s="1">
        <v>46.228093038300003</v>
      </c>
      <c r="M1227" s="1">
        <v>20</v>
      </c>
      <c r="N1227" s="9">
        <f>DATE(YEAR(TblLocations[[#This Row],[ODK_DateOfSubmission]]),MONTH(TblLocations[[#This Row],[ODK_DateOfSubmission]]),DAY(TblLocations[[#This Row],[ODK_DateOfSubmission]]))</f>
        <v>44207</v>
      </c>
      <c r="O1227" s="1" t="str">
        <f>_xlfn.CONCAT( YEAR(TblLocations[[#This Row],[ODK_DateOfSubmission]]), "-",TEXT( MONTH(TblLocations[[#This Row],[ODK_DateOfSubmission]]),"00"))</f>
        <v>2021-01</v>
      </c>
    </row>
    <row r="1228" spans="1:15" x14ac:dyDescent="0.25">
      <c r="A1228" s="1">
        <v>3504024</v>
      </c>
      <c r="B1228" s="1">
        <v>5193411</v>
      </c>
      <c r="C1228" s="1">
        <v>9396</v>
      </c>
      <c r="D1228" s="63">
        <v>44208</v>
      </c>
      <c r="E1228" s="54">
        <v>119</v>
      </c>
      <c r="F1228" s="56" t="s">
        <v>68</v>
      </c>
      <c r="G1228" s="56" t="s">
        <v>73</v>
      </c>
      <c r="H1228" s="56" t="s">
        <v>1059</v>
      </c>
      <c r="I1228" s="56" t="s">
        <v>1082</v>
      </c>
      <c r="J1228" s="54" t="s">
        <v>1083</v>
      </c>
      <c r="K1228" s="1">
        <v>31.0154237044</v>
      </c>
      <c r="L1228" s="1">
        <v>46.263441754500001</v>
      </c>
      <c r="M1228" s="1">
        <v>6</v>
      </c>
      <c r="N1228" s="9">
        <f>DATE(YEAR(TblLocations[[#This Row],[ODK_DateOfSubmission]]),MONTH(TblLocations[[#This Row],[ODK_DateOfSubmission]]),DAY(TblLocations[[#This Row],[ODK_DateOfSubmission]]))</f>
        <v>44208</v>
      </c>
      <c r="O1228" s="1" t="str">
        <f>_xlfn.CONCAT( YEAR(TblLocations[[#This Row],[ODK_DateOfSubmission]]), "-",TEXT( MONTH(TblLocations[[#This Row],[ODK_DateOfSubmission]]),"00"))</f>
        <v>2021-01</v>
      </c>
    </row>
    <row r="1229" spans="1:15" x14ac:dyDescent="0.25">
      <c r="A1229" s="1">
        <v>3504024</v>
      </c>
      <c r="B1229" s="1">
        <v>5193411</v>
      </c>
      <c r="C1229" s="1">
        <v>9396</v>
      </c>
      <c r="D1229" s="63">
        <v>44209</v>
      </c>
      <c r="E1229" s="54">
        <v>119</v>
      </c>
      <c r="F1229" s="56" t="s">
        <v>68</v>
      </c>
      <c r="G1229" s="56" t="s">
        <v>73</v>
      </c>
      <c r="H1229" s="56" t="s">
        <v>1059</v>
      </c>
      <c r="I1229" s="56" t="s">
        <v>1082</v>
      </c>
      <c r="J1229" s="54" t="s">
        <v>1083</v>
      </c>
      <c r="K1229" s="1">
        <v>31.0154237044</v>
      </c>
      <c r="L1229" s="1">
        <v>46.263441754500001</v>
      </c>
      <c r="M1229" s="1">
        <v>4</v>
      </c>
      <c r="N1229" s="9">
        <f>DATE(YEAR(TblLocations[[#This Row],[ODK_DateOfSubmission]]),MONTH(TblLocations[[#This Row],[ODK_DateOfSubmission]]),DAY(TblLocations[[#This Row],[ODK_DateOfSubmission]]))</f>
        <v>44209</v>
      </c>
      <c r="O1229" s="1" t="str">
        <f>_xlfn.CONCAT( YEAR(TblLocations[[#This Row],[ODK_DateOfSubmission]]), "-",TEXT( MONTH(TblLocations[[#This Row],[ODK_DateOfSubmission]]),"00"))</f>
        <v>2021-01</v>
      </c>
    </row>
    <row r="1230" spans="1:15" x14ac:dyDescent="0.25">
      <c r="A1230" s="1">
        <v>3504024</v>
      </c>
      <c r="B1230" s="1">
        <v>5193411</v>
      </c>
      <c r="C1230" s="1">
        <v>9396</v>
      </c>
      <c r="D1230" s="63">
        <v>44210</v>
      </c>
      <c r="E1230" s="54">
        <v>119</v>
      </c>
      <c r="F1230" s="56" t="s">
        <v>68</v>
      </c>
      <c r="G1230" s="56" t="s">
        <v>73</v>
      </c>
      <c r="H1230" s="56" t="s">
        <v>1059</v>
      </c>
      <c r="I1230" s="56" t="s">
        <v>1082</v>
      </c>
      <c r="J1230" s="54" t="s">
        <v>1083</v>
      </c>
      <c r="K1230" s="1">
        <v>31.0154237044</v>
      </c>
      <c r="L1230" s="1">
        <v>46.263441754500001</v>
      </c>
      <c r="M1230" s="1">
        <v>8</v>
      </c>
      <c r="N1230" s="9">
        <f>DATE(YEAR(TblLocations[[#This Row],[ODK_DateOfSubmission]]),MONTH(TblLocations[[#This Row],[ODK_DateOfSubmission]]),DAY(TblLocations[[#This Row],[ODK_DateOfSubmission]]))</f>
        <v>44210</v>
      </c>
      <c r="O1230" s="1" t="str">
        <f>_xlfn.CONCAT( YEAR(TblLocations[[#This Row],[ODK_DateOfSubmission]]), "-",TEXT( MONTH(TblLocations[[#This Row],[ODK_DateOfSubmission]]),"00"))</f>
        <v>2021-01</v>
      </c>
    </row>
    <row r="1231" spans="1:15" x14ac:dyDescent="0.25">
      <c r="A1231" s="1">
        <v>3504025</v>
      </c>
      <c r="B1231" s="1">
        <v>4691211</v>
      </c>
      <c r="C1231" s="1">
        <v>10262</v>
      </c>
      <c r="D1231" s="63">
        <v>44211</v>
      </c>
      <c r="E1231" s="54">
        <v>119</v>
      </c>
      <c r="F1231" s="56" t="s">
        <v>68</v>
      </c>
      <c r="G1231" s="56" t="s">
        <v>73</v>
      </c>
      <c r="H1231" s="56" t="s">
        <v>1059</v>
      </c>
      <c r="I1231" s="56" t="s">
        <v>1084</v>
      </c>
      <c r="J1231" s="54" t="s">
        <v>1085</v>
      </c>
      <c r="K1231" s="1">
        <v>31.074394900600002</v>
      </c>
      <c r="L1231" s="1">
        <v>46.250142994800001</v>
      </c>
      <c r="M1231" s="1">
        <v>10</v>
      </c>
      <c r="N1231" s="9">
        <f>DATE(YEAR(TblLocations[[#This Row],[ODK_DateOfSubmission]]),MONTH(TblLocations[[#This Row],[ODK_DateOfSubmission]]),DAY(TblLocations[[#This Row],[ODK_DateOfSubmission]]))</f>
        <v>44211</v>
      </c>
      <c r="O1231" s="1" t="str">
        <f>_xlfn.CONCAT( YEAR(TblLocations[[#This Row],[ODK_DateOfSubmission]]), "-",TEXT( MONTH(TblLocations[[#This Row],[ODK_DateOfSubmission]]),"00"))</f>
        <v>2021-01</v>
      </c>
    </row>
    <row r="1232" spans="1:15" x14ac:dyDescent="0.25">
      <c r="A1232" s="1">
        <v>3504025</v>
      </c>
      <c r="B1232" s="1">
        <v>4691211</v>
      </c>
      <c r="C1232" s="1">
        <v>10262</v>
      </c>
      <c r="D1232" s="63">
        <v>44212</v>
      </c>
      <c r="E1232" s="54">
        <v>119</v>
      </c>
      <c r="F1232" s="56" t="s">
        <v>68</v>
      </c>
      <c r="G1232" s="56" t="s">
        <v>73</v>
      </c>
      <c r="H1232" s="56" t="s">
        <v>1059</v>
      </c>
      <c r="I1232" s="56" t="s">
        <v>1084</v>
      </c>
      <c r="J1232" s="54" t="s">
        <v>1085</v>
      </c>
      <c r="K1232" s="1">
        <v>31.074394900600002</v>
      </c>
      <c r="L1232" s="1">
        <v>46.250142994800001</v>
      </c>
      <c r="M1232" s="1">
        <v>20</v>
      </c>
      <c r="N1232" s="9">
        <f>DATE(YEAR(TblLocations[[#This Row],[ODK_DateOfSubmission]]),MONTH(TblLocations[[#This Row],[ODK_DateOfSubmission]]),DAY(TblLocations[[#This Row],[ODK_DateOfSubmission]]))</f>
        <v>44212</v>
      </c>
      <c r="O1232" s="1" t="str">
        <f>_xlfn.CONCAT( YEAR(TblLocations[[#This Row],[ODK_DateOfSubmission]]), "-",TEXT( MONTH(TblLocations[[#This Row],[ODK_DateOfSubmission]]),"00"))</f>
        <v>2021-01</v>
      </c>
    </row>
    <row r="1233" spans="1:15" x14ac:dyDescent="0.25">
      <c r="A1233" s="1">
        <v>3504025</v>
      </c>
      <c r="B1233" s="1">
        <v>4691211</v>
      </c>
      <c r="C1233" s="1">
        <v>10262</v>
      </c>
      <c r="D1233" s="63">
        <v>44213</v>
      </c>
      <c r="E1233" s="54">
        <v>119</v>
      </c>
      <c r="F1233" s="56" t="s">
        <v>68</v>
      </c>
      <c r="G1233" s="56" t="s">
        <v>73</v>
      </c>
      <c r="H1233" s="56" t="s">
        <v>1059</v>
      </c>
      <c r="I1233" s="56" t="s">
        <v>1084</v>
      </c>
      <c r="J1233" s="54" t="s">
        <v>1085</v>
      </c>
      <c r="K1233" s="1">
        <v>31.074394900600002</v>
      </c>
      <c r="L1233" s="1">
        <v>46.250142994800001</v>
      </c>
      <c r="M1233" s="1">
        <v>15</v>
      </c>
      <c r="N1233" s="9">
        <f>DATE(YEAR(TblLocations[[#This Row],[ODK_DateOfSubmission]]),MONTH(TblLocations[[#This Row],[ODK_DateOfSubmission]]),DAY(TblLocations[[#This Row],[ODK_DateOfSubmission]]))</f>
        <v>44213</v>
      </c>
      <c r="O1233" s="1" t="str">
        <f>_xlfn.CONCAT( YEAR(TblLocations[[#This Row],[ODK_DateOfSubmission]]), "-",TEXT( MONTH(TblLocations[[#This Row],[ODK_DateOfSubmission]]),"00"))</f>
        <v>2021-01</v>
      </c>
    </row>
    <row r="1234" spans="1:15" x14ac:dyDescent="0.25">
      <c r="A1234" s="1">
        <v>3504025</v>
      </c>
      <c r="B1234" s="1">
        <v>4691211</v>
      </c>
      <c r="C1234" s="1">
        <v>10262</v>
      </c>
      <c r="D1234" s="63">
        <v>44214</v>
      </c>
      <c r="E1234" s="54">
        <v>119</v>
      </c>
      <c r="F1234" s="56" t="s">
        <v>68</v>
      </c>
      <c r="G1234" s="56" t="s">
        <v>73</v>
      </c>
      <c r="H1234" s="56" t="s">
        <v>1059</v>
      </c>
      <c r="I1234" s="56" t="s">
        <v>1084</v>
      </c>
      <c r="J1234" s="54" t="s">
        <v>1085</v>
      </c>
      <c r="K1234" s="1">
        <v>31.074394900600002</v>
      </c>
      <c r="L1234" s="1">
        <v>46.250142994800001</v>
      </c>
      <c r="M1234" s="1">
        <v>10</v>
      </c>
      <c r="N1234" s="9">
        <f>DATE(YEAR(TblLocations[[#This Row],[ODK_DateOfSubmission]]),MONTH(TblLocations[[#This Row],[ODK_DateOfSubmission]]),DAY(TblLocations[[#This Row],[ODK_DateOfSubmission]]))</f>
        <v>44214</v>
      </c>
      <c r="O1234" s="1" t="str">
        <f>_xlfn.CONCAT( YEAR(TblLocations[[#This Row],[ODK_DateOfSubmission]]), "-",TEXT( MONTH(TblLocations[[#This Row],[ODK_DateOfSubmission]]),"00"))</f>
        <v>2021-01</v>
      </c>
    </row>
    <row r="1235" spans="1:15" x14ac:dyDescent="0.25">
      <c r="A1235" s="1">
        <v>3504025</v>
      </c>
      <c r="B1235" s="1">
        <v>4691211</v>
      </c>
      <c r="C1235" s="1">
        <v>10262</v>
      </c>
      <c r="D1235" s="63">
        <v>44215</v>
      </c>
      <c r="E1235" s="54">
        <v>119</v>
      </c>
      <c r="F1235" s="56" t="s">
        <v>68</v>
      </c>
      <c r="G1235" s="56" t="s">
        <v>73</v>
      </c>
      <c r="H1235" s="56" t="s">
        <v>1059</v>
      </c>
      <c r="I1235" s="56" t="s">
        <v>1084</v>
      </c>
      <c r="J1235" s="54" t="s">
        <v>1085</v>
      </c>
      <c r="K1235" s="1">
        <v>31.074394900600002</v>
      </c>
      <c r="L1235" s="1">
        <v>46.250142994800001</v>
      </c>
      <c r="M1235" s="1">
        <v>20</v>
      </c>
      <c r="N1235" s="9">
        <f>DATE(YEAR(TblLocations[[#This Row],[ODK_DateOfSubmission]]),MONTH(TblLocations[[#This Row],[ODK_DateOfSubmission]]),DAY(TblLocations[[#This Row],[ODK_DateOfSubmission]]))</f>
        <v>44215</v>
      </c>
      <c r="O1235" s="1" t="str">
        <f>_xlfn.CONCAT( YEAR(TblLocations[[#This Row],[ODK_DateOfSubmission]]), "-",TEXT( MONTH(TblLocations[[#This Row],[ODK_DateOfSubmission]]),"00"))</f>
        <v>2021-01</v>
      </c>
    </row>
    <row r="1236" spans="1:15" x14ac:dyDescent="0.25">
      <c r="A1236" s="1">
        <v>3504026</v>
      </c>
      <c r="B1236" s="1">
        <v>4691111</v>
      </c>
      <c r="C1236" s="1">
        <v>10253</v>
      </c>
      <c r="D1236" s="63">
        <v>44216</v>
      </c>
      <c r="E1236" s="54">
        <v>119</v>
      </c>
      <c r="F1236" s="56" t="s">
        <v>68</v>
      </c>
      <c r="G1236" s="56" t="s">
        <v>73</v>
      </c>
      <c r="H1236" s="56" t="s">
        <v>1059</v>
      </c>
      <c r="I1236" s="56" t="s">
        <v>1086</v>
      </c>
      <c r="J1236" s="54" t="s">
        <v>1087</v>
      </c>
      <c r="K1236" s="1">
        <v>31.038477412900001</v>
      </c>
      <c r="L1236" s="1">
        <v>46.2356561609</v>
      </c>
      <c r="M1236" s="1">
        <v>2</v>
      </c>
      <c r="N1236" s="9">
        <f>DATE(YEAR(TblLocations[[#This Row],[ODK_DateOfSubmission]]),MONTH(TblLocations[[#This Row],[ODK_DateOfSubmission]]),DAY(TblLocations[[#This Row],[ODK_DateOfSubmission]]))</f>
        <v>44216</v>
      </c>
      <c r="O1236" s="1" t="str">
        <f>_xlfn.CONCAT( YEAR(TblLocations[[#This Row],[ODK_DateOfSubmission]]), "-",TEXT( MONTH(TblLocations[[#This Row],[ODK_DateOfSubmission]]),"00"))</f>
        <v>2021-01</v>
      </c>
    </row>
    <row r="1237" spans="1:15" x14ac:dyDescent="0.25">
      <c r="A1237" s="1">
        <v>3504026</v>
      </c>
      <c r="B1237" s="1">
        <v>4691111</v>
      </c>
      <c r="C1237" s="1">
        <v>10253</v>
      </c>
      <c r="D1237" s="63">
        <v>44217</v>
      </c>
      <c r="E1237" s="54">
        <v>119</v>
      </c>
      <c r="F1237" s="56" t="s">
        <v>68</v>
      </c>
      <c r="G1237" s="56" t="s">
        <v>73</v>
      </c>
      <c r="H1237" s="56" t="s">
        <v>1059</v>
      </c>
      <c r="I1237" s="56" t="s">
        <v>1086</v>
      </c>
      <c r="J1237" s="54" t="s">
        <v>1087</v>
      </c>
      <c r="K1237" s="1">
        <v>31.038477412900001</v>
      </c>
      <c r="L1237" s="1">
        <v>46.2356561609</v>
      </c>
      <c r="M1237" s="1">
        <v>5</v>
      </c>
      <c r="N1237" s="9">
        <f>DATE(YEAR(TblLocations[[#This Row],[ODK_DateOfSubmission]]),MONTH(TblLocations[[#This Row],[ODK_DateOfSubmission]]),DAY(TblLocations[[#This Row],[ODK_DateOfSubmission]]))</f>
        <v>44217</v>
      </c>
      <c r="O1237" s="1" t="str">
        <f>_xlfn.CONCAT( YEAR(TblLocations[[#This Row],[ODK_DateOfSubmission]]), "-",TEXT( MONTH(TblLocations[[#This Row],[ODK_DateOfSubmission]]),"00"))</f>
        <v>2021-01</v>
      </c>
    </row>
    <row r="1238" spans="1:15" x14ac:dyDescent="0.25">
      <c r="A1238" s="1">
        <v>3504028</v>
      </c>
      <c r="B1238" s="1">
        <v>4788511</v>
      </c>
      <c r="C1238" s="1">
        <v>25526</v>
      </c>
      <c r="D1238" s="63">
        <v>44218</v>
      </c>
      <c r="E1238" s="54">
        <v>119</v>
      </c>
      <c r="F1238" s="56" t="s">
        <v>68</v>
      </c>
      <c r="G1238" s="56" t="s">
        <v>73</v>
      </c>
      <c r="H1238" s="56" t="s">
        <v>1059</v>
      </c>
      <c r="I1238" s="56" t="s">
        <v>1088</v>
      </c>
      <c r="J1238" s="54" t="s">
        <v>1039</v>
      </c>
      <c r="K1238" s="1">
        <v>31.036175809100001</v>
      </c>
      <c r="L1238" s="1">
        <v>46.220527480000001</v>
      </c>
      <c r="M1238" s="1">
        <v>10</v>
      </c>
      <c r="N1238" s="9">
        <f>DATE(YEAR(TblLocations[[#This Row],[ODK_DateOfSubmission]]),MONTH(TblLocations[[#This Row],[ODK_DateOfSubmission]]),DAY(TblLocations[[#This Row],[ODK_DateOfSubmission]]))</f>
        <v>44218</v>
      </c>
      <c r="O1238" s="1" t="str">
        <f>_xlfn.CONCAT( YEAR(TblLocations[[#This Row],[ODK_DateOfSubmission]]), "-",TEXT( MONTH(TblLocations[[#This Row],[ODK_DateOfSubmission]]),"00"))</f>
        <v>2021-01</v>
      </c>
    </row>
    <row r="1239" spans="1:15" x14ac:dyDescent="0.25">
      <c r="A1239" s="1">
        <v>3504028</v>
      </c>
      <c r="B1239" s="1">
        <v>4788511</v>
      </c>
      <c r="C1239" s="1">
        <v>25526</v>
      </c>
      <c r="D1239" s="63">
        <v>44219</v>
      </c>
      <c r="E1239" s="54">
        <v>119</v>
      </c>
      <c r="F1239" s="56" t="s">
        <v>68</v>
      </c>
      <c r="G1239" s="56" t="s">
        <v>73</v>
      </c>
      <c r="H1239" s="56" t="s">
        <v>1059</v>
      </c>
      <c r="I1239" s="56" t="s">
        <v>1088</v>
      </c>
      <c r="J1239" s="54" t="s">
        <v>1039</v>
      </c>
      <c r="K1239" s="1">
        <v>31.036175809100001</v>
      </c>
      <c r="L1239" s="1">
        <v>46.220527480000001</v>
      </c>
      <c r="M1239" s="1">
        <v>13</v>
      </c>
      <c r="N1239" s="9">
        <f>DATE(YEAR(TblLocations[[#This Row],[ODK_DateOfSubmission]]),MONTH(TblLocations[[#This Row],[ODK_DateOfSubmission]]),DAY(TblLocations[[#This Row],[ODK_DateOfSubmission]]))</f>
        <v>44219</v>
      </c>
      <c r="O1239" s="1" t="str">
        <f>_xlfn.CONCAT( YEAR(TblLocations[[#This Row],[ODK_DateOfSubmission]]), "-",TEXT( MONTH(TblLocations[[#This Row],[ODK_DateOfSubmission]]),"00"))</f>
        <v>2021-01</v>
      </c>
    </row>
    <row r="1240" spans="1:15" x14ac:dyDescent="0.25">
      <c r="A1240" s="1">
        <v>3504028</v>
      </c>
      <c r="B1240" s="1">
        <v>4788511</v>
      </c>
      <c r="C1240" s="1">
        <v>25526</v>
      </c>
      <c r="D1240" s="63">
        <v>44220</v>
      </c>
      <c r="E1240" s="54">
        <v>119</v>
      </c>
      <c r="F1240" s="56" t="s">
        <v>68</v>
      </c>
      <c r="G1240" s="56" t="s">
        <v>73</v>
      </c>
      <c r="H1240" s="56" t="s">
        <v>1059</v>
      </c>
      <c r="I1240" s="56" t="s">
        <v>1088</v>
      </c>
      <c r="J1240" s="54" t="s">
        <v>1039</v>
      </c>
      <c r="K1240" s="1">
        <v>31.036175809100001</v>
      </c>
      <c r="L1240" s="1">
        <v>46.220527480000001</v>
      </c>
      <c r="M1240" s="1">
        <v>8</v>
      </c>
      <c r="N1240" s="9">
        <f>DATE(YEAR(TblLocations[[#This Row],[ODK_DateOfSubmission]]),MONTH(TblLocations[[#This Row],[ODK_DateOfSubmission]]),DAY(TblLocations[[#This Row],[ODK_DateOfSubmission]]))</f>
        <v>44220</v>
      </c>
      <c r="O1240" s="1" t="str">
        <f>_xlfn.CONCAT( YEAR(TblLocations[[#This Row],[ODK_DateOfSubmission]]), "-",TEXT( MONTH(TblLocations[[#This Row],[ODK_DateOfSubmission]]),"00"))</f>
        <v>2021-01</v>
      </c>
    </row>
    <row r="1241" spans="1:15" x14ac:dyDescent="0.25">
      <c r="A1241" s="1">
        <v>3504028</v>
      </c>
      <c r="B1241" s="1">
        <v>4788511</v>
      </c>
      <c r="C1241" s="1">
        <v>25526</v>
      </c>
      <c r="D1241" s="63">
        <v>44221</v>
      </c>
      <c r="E1241" s="54">
        <v>119</v>
      </c>
      <c r="F1241" s="56" t="s">
        <v>68</v>
      </c>
      <c r="G1241" s="56" t="s">
        <v>73</v>
      </c>
      <c r="H1241" s="56" t="s">
        <v>1059</v>
      </c>
      <c r="I1241" s="56" t="s">
        <v>1088</v>
      </c>
      <c r="J1241" s="54" t="s">
        <v>1039</v>
      </c>
      <c r="K1241" s="1">
        <v>31.036175809100001</v>
      </c>
      <c r="L1241" s="1">
        <v>46.220527480000001</v>
      </c>
      <c r="M1241" s="1">
        <v>14</v>
      </c>
      <c r="N1241" s="9">
        <f>DATE(YEAR(TblLocations[[#This Row],[ODK_DateOfSubmission]]),MONTH(TblLocations[[#This Row],[ODK_DateOfSubmission]]),DAY(TblLocations[[#This Row],[ODK_DateOfSubmission]]))</f>
        <v>44221</v>
      </c>
      <c r="O1241" s="1" t="str">
        <f>_xlfn.CONCAT( YEAR(TblLocations[[#This Row],[ODK_DateOfSubmission]]), "-",TEXT( MONTH(TblLocations[[#This Row],[ODK_DateOfSubmission]]),"00"))</f>
        <v>2021-01</v>
      </c>
    </row>
    <row r="1242" spans="1:15" x14ac:dyDescent="0.25">
      <c r="A1242" s="1">
        <v>3504028</v>
      </c>
      <c r="B1242" s="1">
        <v>4788511</v>
      </c>
      <c r="C1242" s="1">
        <v>25526</v>
      </c>
      <c r="D1242" s="63">
        <v>44222</v>
      </c>
      <c r="E1242" s="54">
        <v>119</v>
      </c>
      <c r="F1242" s="56" t="s">
        <v>68</v>
      </c>
      <c r="G1242" s="56" t="s">
        <v>73</v>
      </c>
      <c r="H1242" s="56" t="s">
        <v>1059</v>
      </c>
      <c r="I1242" s="56" t="s">
        <v>1088</v>
      </c>
      <c r="J1242" s="54" t="s">
        <v>1039</v>
      </c>
      <c r="K1242" s="1">
        <v>31.036175809100001</v>
      </c>
      <c r="L1242" s="1">
        <v>46.220527480000001</v>
      </c>
      <c r="M1242" s="1">
        <v>10</v>
      </c>
      <c r="N1242" s="9">
        <f>DATE(YEAR(TblLocations[[#This Row],[ODK_DateOfSubmission]]),MONTH(TblLocations[[#This Row],[ODK_DateOfSubmission]]),DAY(TblLocations[[#This Row],[ODK_DateOfSubmission]]))</f>
        <v>44222</v>
      </c>
      <c r="O1242" s="1" t="str">
        <f>_xlfn.CONCAT( YEAR(TblLocations[[#This Row],[ODK_DateOfSubmission]]), "-",TEXT( MONTH(TblLocations[[#This Row],[ODK_DateOfSubmission]]),"00"))</f>
        <v>2021-01</v>
      </c>
    </row>
    <row r="1243" spans="1:15" x14ac:dyDescent="0.25">
      <c r="A1243" s="1">
        <v>3504029</v>
      </c>
      <c r="B1243" s="1">
        <v>4834211</v>
      </c>
      <c r="C1243" s="1">
        <v>10301</v>
      </c>
      <c r="D1243" s="63">
        <v>44223</v>
      </c>
      <c r="E1243" s="54">
        <v>119</v>
      </c>
      <c r="F1243" s="56" t="s">
        <v>68</v>
      </c>
      <c r="G1243" s="56" t="s">
        <v>73</v>
      </c>
      <c r="H1243" s="56" t="s">
        <v>1059</v>
      </c>
      <c r="I1243" s="56" t="s">
        <v>1089</v>
      </c>
      <c r="J1243" s="54" t="s">
        <v>1090</v>
      </c>
      <c r="K1243" s="1">
        <v>31.069730013600001</v>
      </c>
      <c r="L1243" s="1">
        <v>46.278741981099998</v>
      </c>
      <c r="M1243" s="1">
        <v>9</v>
      </c>
      <c r="N1243" s="9">
        <f>DATE(YEAR(TblLocations[[#This Row],[ODK_DateOfSubmission]]),MONTH(TblLocations[[#This Row],[ODK_DateOfSubmission]]),DAY(TblLocations[[#This Row],[ODK_DateOfSubmission]]))</f>
        <v>44223</v>
      </c>
      <c r="O1243" s="1" t="str">
        <f>_xlfn.CONCAT( YEAR(TblLocations[[#This Row],[ODK_DateOfSubmission]]), "-",TEXT( MONTH(TblLocations[[#This Row],[ODK_DateOfSubmission]]),"00"))</f>
        <v>2021-01</v>
      </c>
    </row>
    <row r="1244" spans="1:15" x14ac:dyDescent="0.25">
      <c r="A1244" s="1">
        <v>3504029</v>
      </c>
      <c r="B1244" s="1">
        <v>4834211</v>
      </c>
      <c r="C1244" s="1">
        <v>10301</v>
      </c>
      <c r="D1244" s="63">
        <v>44224</v>
      </c>
      <c r="E1244" s="54">
        <v>119</v>
      </c>
      <c r="F1244" s="56" t="s">
        <v>68</v>
      </c>
      <c r="G1244" s="56" t="s">
        <v>73</v>
      </c>
      <c r="H1244" s="56" t="s">
        <v>1059</v>
      </c>
      <c r="I1244" s="56" t="s">
        <v>1089</v>
      </c>
      <c r="J1244" s="54" t="s">
        <v>1090</v>
      </c>
      <c r="K1244" s="1">
        <v>31.069730013600001</v>
      </c>
      <c r="L1244" s="1">
        <v>46.278741981099998</v>
      </c>
      <c r="M1244" s="1">
        <v>6</v>
      </c>
      <c r="N1244" s="9">
        <f>DATE(YEAR(TblLocations[[#This Row],[ODK_DateOfSubmission]]),MONTH(TblLocations[[#This Row],[ODK_DateOfSubmission]]),DAY(TblLocations[[#This Row],[ODK_DateOfSubmission]]))</f>
        <v>44224</v>
      </c>
      <c r="O1244" s="1" t="str">
        <f>_xlfn.CONCAT( YEAR(TblLocations[[#This Row],[ODK_DateOfSubmission]]), "-",TEXT( MONTH(TblLocations[[#This Row],[ODK_DateOfSubmission]]),"00"))</f>
        <v>2021-01</v>
      </c>
    </row>
    <row r="1245" spans="1:15" x14ac:dyDescent="0.25">
      <c r="A1245" s="1">
        <v>3504029</v>
      </c>
      <c r="B1245" s="1">
        <v>4834211</v>
      </c>
      <c r="C1245" s="1">
        <v>10301</v>
      </c>
      <c r="D1245" s="63">
        <v>44225</v>
      </c>
      <c r="E1245" s="54">
        <v>119</v>
      </c>
      <c r="F1245" s="56" t="s">
        <v>68</v>
      </c>
      <c r="G1245" s="56" t="s">
        <v>73</v>
      </c>
      <c r="H1245" s="56" t="s">
        <v>1059</v>
      </c>
      <c r="I1245" s="56" t="s">
        <v>1089</v>
      </c>
      <c r="J1245" s="54" t="s">
        <v>1090</v>
      </c>
      <c r="K1245" s="1">
        <v>31.069730013600001</v>
      </c>
      <c r="L1245" s="1">
        <v>46.278741981099998</v>
      </c>
      <c r="M1245" s="1">
        <v>11</v>
      </c>
      <c r="N1245" s="9">
        <f>DATE(YEAR(TblLocations[[#This Row],[ODK_DateOfSubmission]]),MONTH(TblLocations[[#This Row],[ODK_DateOfSubmission]]),DAY(TblLocations[[#This Row],[ODK_DateOfSubmission]]))</f>
        <v>44225</v>
      </c>
      <c r="O1245" s="1" t="str">
        <f>_xlfn.CONCAT( YEAR(TblLocations[[#This Row],[ODK_DateOfSubmission]]), "-",TEXT( MONTH(TblLocations[[#This Row],[ODK_DateOfSubmission]]),"00"))</f>
        <v>2021-01</v>
      </c>
    </row>
    <row r="1246" spans="1:15" x14ac:dyDescent="0.25">
      <c r="A1246" s="1">
        <v>3504029</v>
      </c>
      <c r="B1246" s="1">
        <v>4834211</v>
      </c>
      <c r="C1246" s="1">
        <v>10301</v>
      </c>
      <c r="D1246" s="63">
        <v>44226</v>
      </c>
      <c r="E1246" s="54">
        <v>119</v>
      </c>
      <c r="F1246" s="56" t="s">
        <v>68</v>
      </c>
      <c r="G1246" s="56" t="s">
        <v>73</v>
      </c>
      <c r="H1246" s="56" t="s">
        <v>1059</v>
      </c>
      <c r="I1246" s="56" t="s">
        <v>1089</v>
      </c>
      <c r="J1246" s="54" t="s">
        <v>1090</v>
      </c>
      <c r="K1246" s="1">
        <v>31.069730013600001</v>
      </c>
      <c r="L1246" s="1">
        <v>46.278741981099998</v>
      </c>
      <c r="M1246" s="1">
        <v>4</v>
      </c>
      <c r="N1246" s="9">
        <f>DATE(YEAR(TblLocations[[#This Row],[ODK_DateOfSubmission]]),MONTH(TblLocations[[#This Row],[ODK_DateOfSubmission]]),DAY(TblLocations[[#This Row],[ODK_DateOfSubmission]]))</f>
        <v>44226</v>
      </c>
      <c r="O1246" s="1" t="str">
        <f>_xlfn.CONCAT( YEAR(TblLocations[[#This Row],[ODK_DateOfSubmission]]), "-",TEXT( MONTH(TblLocations[[#This Row],[ODK_DateOfSubmission]]),"00"))</f>
        <v>2021-01</v>
      </c>
    </row>
    <row r="1247" spans="1:15" x14ac:dyDescent="0.25">
      <c r="A1247" s="1">
        <v>3504031</v>
      </c>
      <c r="B1247" s="1">
        <v>4834411</v>
      </c>
      <c r="C1247" s="1">
        <v>21208</v>
      </c>
      <c r="D1247" s="63">
        <v>44227</v>
      </c>
      <c r="E1247" s="54">
        <v>119</v>
      </c>
      <c r="F1247" s="56" t="s">
        <v>68</v>
      </c>
      <c r="G1247" s="56" t="s">
        <v>73</v>
      </c>
      <c r="H1247" s="56" t="s">
        <v>1059</v>
      </c>
      <c r="I1247" s="56" t="s">
        <v>1091</v>
      </c>
      <c r="J1247" s="54" t="s">
        <v>380</v>
      </c>
      <c r="K1247" s="1">
        <v>31.067779245299999</v>
      </c>
      <c r="L1247" s="1">
        <v>46.249674558199999</v>
      </c>
      <c r="M1247" s="1">
        <v>7</v>
      </c>
      <c r="N1247" s="9">
        <f>DATE(YEAR(TblLocations[[#This Row],[ODK_DateOfSubmission]]),MONTH(TblLocations[[#This Row],[ODK_DateOfSubmission]]),DAY(TblLocations[[#This Row],[ODK_DateOfSubmission]]))</f>
        <v>44227</v>
      </c>
      <c r="O1247" s="1" t="str">
        <f>_xlfn.CONCAT( YEAR(TblLocations[[#This Row],[ODK_DateOfSubmission]]), "-",TEXT( MONTH(TblLocations[[#This Row],[ODK_DateOfSubmission]]),"00"))</f>
        <v>2021-01</v>
      </c>
    </row>
    <row r="1248" spans="1:15" x14ac:dyDescent="0.25">
      <c r="A1248" s="1">
        <v>3504031</v>
      </c>
      <c r="B1248" s="1">
        <v>4834411</v>
      </c>
      <c r="C1248" s="1">
        <v>21208</v>
      </c>
      <c r="D1248" s="63">
        <v>44228</v>
      </c>
      <c r="E1248" s="54">
        <v>119</v>
      </c>
      <c r="F1248" s="56" t="s">
        <v>68</v>
      </c>
      <c r="G1248" s="56" t="s">
        <v>73</v>
      </c>
      <c r="H1248" s="56" t="s">
        <v>1059</v>
      </c>
      <c r="I1248" s="56" t="s">
        <v>1091</v>
      </c>
      <c r="J1248" s="54" t="s">
        <v>380</v>
      </c>
      <c r="K1248" s="1">
        <v>31.067779245299999</v>
      </c>
      <c r="L1248" s="1">
        <v>46.249674558199999</v>
      </c>
      <c r="M1248" s="1">
        <v>17</v>
      </c>
      <c r="N1248" s="9">
        <f>DATE(YEAR(TblLocations[[#This Row],[ODK_DateOfSubmission]]),MONTH(TblLocations[[#This Row],[ODK_DateOfSubmission]]),DAY(TblLocations[[#This Row],[ODK_DateOfSubmission]]))</f>
        <v>44228</v>
      </c>
      <c r="O1248" s="1" t="str">
        <f>_xlfn.CONCAT( YEAR(TblLocations[[#This Row],[ODK_DateOfSubmission]]), "-",TEXT( MONTH(TblLocations[[#This Row],[ODK_DateOfSubmission]]),"00"))</f>
        <v>2021-02</v>
      </c>
    </row>
    <row r="1249" spans="1:15" x14ac:dyDescent="0.25">
      <c r="A1249" s="1">
        <v>3504031</v>
      </c>
      <c r="B1249" s="1">
        <v>4834411</v>
      </c>
      <c r="C1249" s="1">
        <v>21208</v>
      </c>
      <c r="D1249" s="63">
        <v>44229</v>
      </c>
      <c r="E1249" s="54">
        <v>119</v>
      </c>
      <c r="F1249" s="56" t="s">
        <v>68</v>
      </c>
      <c r="G1249" s="56" t="s">
        <v>73</v>
      </c>
      <c r="H1249" s="56" t="s">
        <v>1059</v>
      </c>
      <c r="I1249" s="56" t="s">
        <v>1091</v>
      </c>
      <c r="J1249" s="54" t="s">
        <v>380</v>
      </c>
      <c r="K1249" s="1">
        <v>31.067779245299999</v>
      </c>
      <c r="L1249" s="1">
        <v>46.249674558199999</v>
      </c>
      <c r="M1249" s="1">
        <v>5</v>
      </c>
      <c r="N1249" s="9">
        <f>DATE(YEAR(TblLocations[[#This Row],[ODK_DateOfSubmission]]),MONTH(TblLocations[[#This Row],[ODK_DateOfSubmission]]),DAY(TblLocations[[#This Row],[ODK_DateOfSubmission]]))</f>
        <v>44229</v>
      </c>
      <c r="O1249" s="1" t="str">
        <f>_xlfn.CONCAT( YEAR(TblLocations[[#This Row],[ODK_DateOfSubmission]]), "-",TEXT( MONTH(TblLocations[[#This Row],[ODK_DateOfSubmission]]),"00"))</f>
        <v>2021-02</v>
      </c>
    </row>
    <row r="1250" spans="1:15" x14ac:dyDescent="0.25">
      <c r="A1250" s="1">
        <v>3504031</v>
      </c>
      <c r="B1250" s="1">
        <v>4834411</v>
      </c>
      <c r="C1250" s="1">
        <v>21208</v>
      </c>
      <c r="D1250" s="63">
        <v>44230</v>
      </c>
      <c r="E1250" s="54">
        <v>119</v>
      </c>
      <c r="F1250" s="56" t="s">
        <v>68</v>
      </c>
      <c r="G1250" s="56" t="s">
        <v>73</v>
      </c>
      <c r="H1250" s="56" t="s">
        <v>1059</v>
      </c>
      <c r="I1250" s="56" t="s">
        <v>1091</v>
      </c>
      <c r="J1250" s="54" t="s">
        <v>380</v>
      </c>
      <c r="K1250" s="1">
        <v>31.067779245299999</v>
      </c>
      <c r="L1250" s="1">
        <v>46.249674558199999</v>
      </c>
      <c r="M1250" s="1">
        <v>5</v>
      </c>
      <c r="N1250" s="9">
        <f>DATE(YEAR(TblLocations[[#This Row],[ODK_DateOfSubmission]]),MONTH(TblLocations[[#This Row],[ODK_DateOfSubmission]]),DAY(TblLocations[[#This Row],[ODK_DateOfSubmission]]))</f>
        <v>44230</v>
      </c>
      <c r="O1250" s="1" t="str">
        <f>_xlfn.CONCAT( YEAR(TblLocations[[#This Row],[ODK_DateOfSubmission]]), "-",TEXT( MONTH(TblLocations[[#This Row],[ODK_DateOfSubmission]]),"00"))</f>
        <v>2021-02</v>
      </c>
    </row>
    <row r="1251" spans="1:15" x14ac:dyDescent="0.25">
      <c r="A1251" s="1">
        <v>3504031</v>
      </c>
      <c r="B1251" s="1">
        <v>4834411</v>
      </c>
      <c r="C1251" s="1">
        <v>21208</v>
      </c>
      <c r="D1251" s="63">
        <v>44231</v>
      </c>
      <c r="E1251" s="54">
        <v>119</v>
      </c>
      <c r="F1251" s="56" t="s">
        <v>68</v>
      </c>
      <c r="G1251" s="56" t="s">
        <v>73</v>
      </c>
      <c r="H1251" s="56" t="s">
        <v>1059</v>
      </c>
      <c r="I1251" s="56" t="s">
        <v>1091</v>
      </c>
      <c r="J1251" s="54" t="s">
        <v>380</v>
      </c>
      <c r="K1251" s="1">
        <v>31.067779245299999</v>
      </c>
      <c r="L1251" s="1">
        <v>46.249674558199999</v>
      </c>
      <c r="M1251" s="1">
        <v>5</v>
      </c>
      <c r="N1251" s="9">
        <f>DATE(YEAR(TblLocations[[#This Row],[ODK_DateOfSubmission]]),MONTH(TblLocations[[#This Row],[ODK_DateOfSubmission]]),DAY(TblLocations[[#This Row],[ODK_DateOfSubmission]]))</f>
        <v>44231</v>
      </c>
      <c r="O1251" s="1" t="str">
        <f>_xlfn.CONCAT( YEAR(TblLocations[[#This Row],[ODK_DateOfSubmission]]), "-",TEXT( MONTH(TblLocations[[#This Row],[ODK_DateOfSubmission]]),"00"))</f>
        <v>2021-02</v>
      </c>
    </row>
    <row r="1252" spans="1:15" x14ac:dyDescent="0.25">
      <c r="A1252" s="1">
        <v>3504032</v>
      </c>
      <c r="B1252" s="1">
        <v>4730211</v>
      </c>
      <c r="C1252" s="1">
        <v>24750</v>
      </c>
      <c r="D1252" s="63">
        <v>44232</v>
      </c>
      <c r="E1252" s="54">
        <v>119</v>
      </c>
      <c r="F1252" s="56" t="s">
        <v>68</v>
      </c>
      <c r="G1252" s="56" t="s">
        <v>73</v>
      </c>
      <c r="H1252" s="56" t="s">
        <v>1059</v>
      </c>
      <c r="I1252" s="56" t="s">
        <v>1092</v>
      </c>
      <c r="J1252" s="54" t="s">
        <v>1093</v>
      </c>
      <c r="K1252" s="1">
        <v>31.034273341199999</v>
      </c>
      <c r="L1252" s="1">
        <v>46.238222611899999</v>
      </c>
      <c r="M1252" s="1">
        <v>3</v>
      </c>
      <c r="N1252" s="9">
        <f>DATE(YEAR(TblLocations[[#This Row],[ODK_DateOfSubmission]]),MONTH(TblLocations[[#This Row],[ODK_DateOfSubmission]]),DAY(TblLocations[[#This Row],[ODK_DateOfSubmission]]))</f>
        <v>44232</v>
      </c>
      <c r="O1252" s="1" t="str">
        <f>_xlfn.CONCAT( YEAR(TblLocations[[#This Row],[ODK_DateOfSubmission]]), "-",TEXT( MONTH(TblLocations[[#This Row],[ODK_DateOfSubmission]]),"00"))</f>
        <v>2021-02</v>
      </c>
    </row>
    <row r="1253" spans="1:15" x14ac:dyDescent="0.25">
      <c r="A1253" s="1">
        <v>3504033</v>
      </c>
      <c r="B1253" s="1">
        <v>5043211</v>
      </c>
      <c r="C1253" s="1">
        <v>10259</v>
      </c>
      <c r="D1253" s="63">
        <v>44233</v>
      </c>
      <c r="E1253" s="54">
        <v>119</v>
      </c>
      <c r="F1253" s="56" t="s">
        <v>68</v>
      </c>
      <c r="G1253" s="56" t="s">
        <v>73</v>
      </c>
      <c r="H1253" s="56" t="s">
        <v>1059</v>
      </c>
      <c r="I1253" s="56" t="s">
        <v>1094</v>
      </c>
      <c r="J1253" s="54" t="s">
        <v>1095</v>
      </c>
      <c r="K1253" s="1">
        <v>31.050157178100001</v>
      </c>
      <c r="L1253" s="1">
        <v>46.273353213199997</v>
      </c>
      <c r="M1253" s="1">
        <v>15</v>
      </c>
      <c r="N1253" s="9">
        <f>DATE(YEAR(TblLocations[[#This Row],[ODK_DateOfSubmission]]),MONTH(TblLocations[[#This Row],[ODK_DateOfSubmission]]),DAY(TblLocations[[#This Row],[ODK_DateOfSubmission]]))</f>
        <v>44233</v>
      </c>
      <c r="O1253" s="1" t="str">
        <f>_xlfn.CONCAT( YEAR(TblLocations[[#This Row],[ODK_DateOfSubmission]]), "-",TEXT( MONTH(TblLocations[[#This Row],[ODK_DateOfSubmission]]),"00"))</f>
        <v>2021-02</v>
      </c>
    </row>
    <row r="1254" spans="1:15" x14ac:dyDescent="0.25">
      <c r="A1254" s="1">
        <v>3504033</v>
      </c>
      <c r="B1254" s="1">
        <v>5043211</v>
      </c>
      <c r="C1254" s="1">
        <v>10259</v>
      </c>
      <c r="D1254" s="63">
        <v>44234</v>
      </c>
      <c r="E1254" s="54">
        <v>119</v>
      </c>
      <c r="F1254" s="56" t="s">
        <v>68</v>
      </c>
      <c r="G1254" s="56" t="s">
        <v>73</v>
      </c>
      <c r="H1254" s="56" t="s">
        <v>1059</v>
      </c>
      <c r="I1254" s="56" t="s">
        <v>1094</v>
      </c>
      <c r="J1254" s="54" t="s">
        <v>1095</v>
      </c>
      <c r="K1254" s="1">
        <v>31.050157178100001</v>
      </c>
      <c r="L1254" s="1">
        <v>46.273353213199997</v>
      </c>
      <c r="M1254" s="1">
        <v>7</v>
      </c>
      <c r="N1254" s="9">
        <f>DATE(YEAR(TblLocations[[#This Row],[ODK_DateOfSubmission]]),MONTH(TblLocations[[#This Row],[ODK_DateOfSubmission]]),DAY(TblLocations[[#This Row],[ODK_DateOfSubmission]]))</f>
        <v>44234</v>
      </c>
      <c r="O1254" s="1" t="str">
        <f>_xlfn.CONCAT( YEAR(TblLocations[[#This Row],[ODK_DateOfSubmission]]), "-",TEXT( MONTH(TblLocations[[#This Row],[ODK_DateOfSubmission]]),"00"))</f>
        <v>2021-02</v>
      </c>
    </row>
    <row r="1255" spans="1:15" x14ac:dyDescent="0.25">
      <c r="A1255" s="1">
        <v>3504033</v>
      </c>
      <c r="B1255" s="1">
        <v>5043211</v>
      </c>
      <c r="C1255" s="1">
        <v>10259</v>
      </c>
      <c r="D1255" s="63">
        <v>44235</v>
      </c>
      <c r="E1255" s="54">
        <v>119</v>
      </c>
      <c r="F1255" s="56" t="s">
        <v>68</v>
      </c>
      <c r="G1255" s="56" t="s">
        <v>73</v>
      </c>
      <c r="H1255" s="56" t="s">
        <v>1059</v>
      </c>
      <c r="I1255" s="56" t="s">
        <v>1094</v>
      </c>
      <c r="J1255" s="54" t="s">
        <v>1095</v>
      </c>
      <c r="K1255" s="1">
        <v>31.050157178100001</v>
      </c>
      <c r="L1255" s="1">
        <v>46.273353213199997</v>
      </c>
      <c r="M1255" s="1">
        <v>10</v>
      </c>
      <c r="N1255" s="9">
        <f>DATE(YEAR(TblLocations[[#This Row],[ODK_DateOfSubmission]]),MONTH(TblLocations[[#This Row],[ODK_DateOfSubmission]]),DAY(TblLocations[[#This Row],[ODK_DateOfSubmission]]))</f>
        <v>44235</v>
      </c>
      <c r="O1255" s="1" t="str">
        <f>_xlfn.CONCAT( YEAR(TblLocations[[#This Row],[ODK_DateOfSubmission]]), "-",TEXT( MONTH(TblLocations[[#This Row],[ODK_DateOfSubmission]]),"00"))</f>
        <v>2021-02</v>
      </c>
    </row>
    <row r="1256" spans="1:15" x14ac:dyDescent="0.25">
      <c r="A1256" s="1">
        <v>3504033</v>
      </c>
      <c r="B1256" s="1">
        <v>5043211</v>
      </c>
      <c r="C1256" s="1">
        <v>10259</v>
      </c>
      <c r="D1256" s="63">
        <v>44236</v>
      </c>
      <c r="E1256" s="54">
        <v>119</v>
      </c>
      <c r="F1256" s="56" t="s">
        <v>68</v>
      </c>
      <c r="G1256" s="56" t="s">
        <v>73</v>
      </c>
      <c r="H1256" s="56" t="s">
        <v>1059</v>
      </c>
      <c r="I1256" s="56" t="s">
        <v>1094</v>
      </c>
      <c r="J1256" s="54" t="s">
        <v>1095</v>
      </c>
      <c r="K1256" s="1">
        <v>31.050157178100001</v>
      </c>
      <c r="L1256" s="1">
        <v>46.273353213199997</v>
      </c>
      <c r="M1256" s="1">
        <v>1</v>
      </c>
      <c r="N1256" s="9">
        <f>DATE(YEAR(TblLocations[[#This Row],[ODK_DateOfSubmission]]),MONTH(TblLocations[[#This Row],[ODK_DateOfSubmission]]),DAY(TblLocations[[#This Row],[ODK_DateOfSubmission]]))</f>
        <v>44236</v>
      </c>
      <c r="O1256" s="1" t="str">
        <f>_xlfn.CONCAT( YEAR(TblLocations[[#This Row],[ODK_DateOfSubmission]]), "-",TEXT( MONTH(TblLocations[[#This Row],[ODK_DateOfSubmission]]),"00"))</f>
        <v>2021-02</v>
      </c>
    </row>
    <row r="1257" spans="1:15" x14ac:dyDescent="0.25">
      <c r="A1257" s="1">
        <v>3504033</v>
      </c>
      <c r="B1257" s="1">
        <v>5043211</v>
      </c>
      <c r="C1257" s="1">
        <v>10259</v>
      </c>
      <c r="D1257" s="63">
        <v>44237</v>
      </c>
      <c r="E1257" s="54">
        <v>119</v>
      </c>
      <c r="F1257" s="56" t="s">
        <v>68</v>
      </c>
      <c r="G1257" s="56" t="s">
        <v>73</v>
      </c>
      <c r="H1257" s="56" t="s">
        <v>1059</v>
      </c>
      <c r="I1257" s="56" t="s">
        <v>1094</v>
      </c>
      <c r="J1257" s="54" t="s">
        <v>1095</v>
      </c>
      <c r="K1257" s="1">
        <v>31.050157178100001</v>
      </c>
      <c r="L1257" s="1">
        <v>46.273353213199997</v>
      </c>
      <c r="M1257" s="1">
        <v>20</v>
      </c>
      <c r="N1257" s="9">
        <f>DATE(YEAR(TblLocations[[#This Row],[ODK_DateOfSubmission]]),MONTH(TblLocations[[#This Row],[ODK_DateOfSubmission]]),DAY(TblLocations[[#This Row],[ODK_DateOfSubmission]]))</f>
        <v>44237</v>
      </c>
      <c r="O1257" s="1" t="str">
        <f>_xlfn.CONCAT( YEAR(TblLocations[[#This Row],[ODK_DateOfSubmission]]), "-",TEXT( MONTH(TblLocations[[#This Row],[ODK_DateOfSubmission]]),"00"))</f>
        <v>2021-02</v>
      </c>
    </row>
    <row r="1258" spans="1:15" x14ac:dyDescent="0.25">
      <c r="A1258" s="1">
        <v>3504033</v>
      </c>
      <c r="B1258" s="1">
        <v>5043211</v>
      </c>
      <c r="C1258" s="1">
        <v>10259</v>
      </c>
      <c r="D1258" s="63">
        <v>44238</v>
      </c>
      <c r="E1258" s="54">
        <v>119</v>
      </c>
      <c r="F1258" s="56" t="s">
        <v>68</v>
      </c>
      <c r="G1258" s="56" t="s">
        <v>73</v>
      </c>
      <c r="H1258" s="56" t="s">
        <v>1059</v>
      </c>
      <c r="I1258" s="56" t="s">
        <v>1094</v>
      </c>
      <c r="J1258" s="54" t="s">
        <v>1095</v>
      </c>
      <c r="K1258" s="1">
        <v>31.050157178100001</v>
      </c>
      <c r="L1258" s="1">
        <v>46.273353213199997</v>
      </c>
      <c r="M1258" s="1">
        <v>5</v>
      </c>
      <c r="N1258" s="9">
        <f>DATE(YEAR(TblLocations[[#This Row],[ODK_DateOfSubmission]]),MONTH(TblLocations[[#This Row],[ODK_DateOfSubmission]]),DAY(TblLocations[[#This Row],[ODK_DateOfSubmission]]))</f>
        <v>44238</v>
      </c>
      <c r="O1258" s="1" t="str">
        <f>_xlfn.CONCAT( YEAR(TblLocations[[#This Row],[ODK_DateOfSubmission]]), "-",TEXT( MONTH(TblLocations[[#This Row],[ODK_DateOfSubmission]]),"00"))</f>
        <v>2021-02</v>
      </c>
    </row>
    <row r="1259" spans="1:15" x14ac:dyDescent="0.25">
      <c r="A1259" s="1">
        <v>3504033</v>
      </c>
      <c r="B1259" s="1">
        <v>5043211</v>
      </c>
      <c r="C1259" s="1">
        <v>10259</v>
      </c>
      <c r="D1259" s="63">
        <v>44239</v>
      </c>
      <c r="E1259" s="54">
        <v>119</v>
      </c>
      <c r="F1259" s="56" t="s">
        <v>68</v>
      </c>
      <c r="G1259" s="56" t="s">
        <v>73</v>
      </c>
      <c r="H1259" s="56" t="s">
        <v>1059</v>
      </c>
      <c r="I1259" s="56" t="s">
        <v>1094</v>
      </c>
      <c r="J1259" s="54" t="s">
        <v>1095</v>
      </c>
      <c r="K1259" s="1">
        <v>31.050157178100001</v>
      </c>
      <c r="L1259" s="1">
        <v>46.273353213199997</v>
      </c>
      <c r="M1259" s="1">
        <v>15</v>
      </c>
      <c r="N1259" s="9">
        <f>DATE(YEAR(TblLocations[[#This Row],[ODK_DateOfSubmission]]),MONTH(TblLocations[[#This Row],[ODK_DateOfSubmission]]),DAY(TblLocations[[#This Row],[ODK_DateOfSubmission]]))</f>
        <v>44239</v>
      </c>
      <c r="O1259" s="1" t="str">
        <f>_xlfn.CONCAT( YEAR(TblLocations[[#This Row],[ODK_DateOfSubmission]]), "-",TEXT( MONTH(TblLocations[[#This Row],[ODK_DateOfSubmission]]),"00"))</f>
        <v>2021-02</v>
      </c>
    </row>
    <row r="1260" spans="1:15" x14ac:dyDescent="0.25">
      <c r="A1260" s="1">
        <v>3504034</v>
      </c>
      <c r="B1260" s="1">
        <v>4859011</v>
      </c>
      <c r="C1260" s="1">
        <v>24742</v>
      </c>
      <c r="D1260" s="63">
        <v>44240</v>
      </c>
      <c r="E1260" s="54">
        <v>119</v>
      </c>
      <c r="F1260" s="56" t="s">
        <v>68</v>
      </c>
      <c r="G1260" s="56" t="s">
        <v>73</v>
      </c>
      <c r="H1260" s="56" t="s">
        <v>1059</v>
      </c>
      <c r="I1260" s="56" t="s">
        <v>1437</v>
      </c>
      <c r="J1260" s="54" t="s">
        <v>1438</v>
      </c>
      <c r="K1260" s="1">
        <v>31.060090237699999</v>
      </c>
      <c r="L1260" s="1">
        <v>46.277220867600001</v>
      </c>
      <c r="M1260" s="1">
        <v>1</v>
      </c>
      <c r="N1260" s="9">
        <f>DATE(YEAR(TblLocations[[#This Row],[ODK_DateOfSubmission]]),MONTH(TblLocations[[#This Row],[ODK_DateOfSubmission]]),DAY(TblLocations[[#This Row],[ODK_DateOfSubmission]]))</f>
        <v>44240</v>
      </c>
      <c r="O1260" s="1" t="str">
        <f>_xlfn.CONCAT( YEAR(TblLocations[[#This Row],[ODK_DateOfSubmission]]), "-",TEXT( MONTH(TblLocations[[#This Row],[ODK_DateOfSubmission]]),"00"))</f>
        <v>2021-02</v>
      </c>
    </row>
    <row r="1261" spans="1:15" x14ac:dyDescent="0.25">
      <c r="A1261" s="1">
        <v>3504035</v>
      </c>
      <c r="B1261" s="1">
        <v>5032011</v>
      </c>
      <c r="C1261" s="1">
        <v>9398</v>
      </c>
      <c r="D1261" s="63">
        <v>44241</v>
      </c>
      <c r="E1261" s="54">
        <v>119</v>
      </c>
      <c r="F1261" s="56" t="s">
        <v>68</v>
      </c>
      <c r="G1261" s="56" t="s">
        <v>73</v>
      </c>
      <c r="H1261" s="56" t="s">
        <v>1059</v>
      </c>
      <c r="I1261" s="56" t="s">
        <v>1439</v>
      </c>
      <c r="J1261" s="54" t="s">
        <v>216</v>
      </c>
      <c r="K1261" s="1">
        <v>31.069961183</v>
      </c>
      <c r="L1261" s="1">
        <v>46.270024445899999</v>
      </c>
      <c r="M1261" s="1">
        <v>3</v>
      </c>
      <c r="N1261" s="9">
        <f>DATE(YEAR(TblLocations[[#This Row],[ODK_DateOfSubmission]]),MONTH(TblLocations[[#This Row],[ODK_DateOfSubmission]]),DAY(TblLocations[[#This Row],[ODK_DateOfSubmission]]))</f>
        <v>44241</v>
      </c>
      <c r="O1261" s="1" t="str">
        <f>_xlfn.CONCAT( YEAR(TblLocations[[#This Row],[ODK_DateOfSubmission]]), "-",TEXT( MONTH(TblLocations[[#This Row],[ODK_DateOfSubmission]]),"00"))</f>
        <v>2021-02</v>
      </c>
    </row>
    <row r="1262" spans="1:15" x14ac:dyDescent="0.25">
      <c r="A1262" s="1">
        <v>3504036</v>
      </c>
      <c r="B1262" s="1">
        <v>4848511</v>
      </c>
      <c r="C1262" s="1">
        <v>23683</v>
      </c>
      <c r="D1262" s="63">
        <v>44242</v>
      </c>
      <c r="E1262" s="54">
        <v>119</v>
      </c>
      <c r="F1262" s="56" t="s">
        <v>68</v>
      </c>
      <c r="G1262" s="56" t="s">
        <v>73</v>
      </c>
      <c r="H1262" s="56" t="s">
        <v>1059</v>
      </c>
      <c r="I1262" s="56" t="s">
        <v>1096</v>
      </c>
      <c r="J1262" s="54" t="s">
        <v>1097</v>
      </c>
      <c r="K1262" s="1">
        <v>31.03290329</v>
      </c>
      <c r="L1262" s="1">
        <v>46.251552429999997</v>
      </c>
      <c r="M1262" s="1">
        <v>2</v>
      </c>
      <c r="N1262" s="9">
        <f>DATE(YEAR(TblLocations[[#This Row],[ODK_DateOfSubmission]]),MONTH(TblLocations[[#This Row],[ODK_DateOfSubmission]]),DAY(TblLocations[[#This Row],[ODK_DateOfSubmission]]))</f>
        <v>44242</v>
      </c>
      <c r="O1262" s="1" t="str">
        <f>_xlfn.CONCAT( YEAR(TblLocations[[#This Row],[ODK_DateOfSubmission]]), "-",TEXT( MONTH(TblLocations[[#This Row],[ODK_DateOfSubmission]]),"00"))</f>
        <v>2021-02</v>
      </c>
    </row>
    <row r="1263" spans="1:15" x14ac:dyDescent="0.25">
      <c r="A1263" s="1">
        <v>3504036</v>
      </c>
      <c r="B1263" s="1">
        <v>4848511</v>
      </c>
      <c r="C1263" s="1">
        <v>23683</v>
      </c>
      <c r="D1263" s="63">
        <v>44243</v>
      </c>
      <c r="E1263" s="54">
        <v>119</v>
      </c>
      <c r="F1263" s="56" t="s">
        <v>68</v>
      </c>
      <c r="G1263" s="56" t="s">
        <v>73</v>
      </c>
      <c r="H1263" s="56" t="s">
        <v>1059</v>
      </c>
      <c r="I1263" s="56" t="s">
        <v>1096</v>
      </c>
      <c r="J1263" s="54" t="s">
        <v>1097</v>
      </c>
      <c r="K1263" s="1">
        <v>31.03290329</v>
      </c>
      <c r="L1263" s="1">
        <v>46.251552429999997</v>
      </c>
      <c r="M1263" s="1">
        <v>2</v>
      </c>
      <c r="N1263" s="9">
        <f>DATE(YEAR(TblLocations[[#This Row],[ODK_DateOfSubmission]]),MONTH(TblLocations[[#This Row],[ODK_DateOfSubmission]]),DAY(TblLocations[[#This Row],[ODK_DateOfSubmission]]))</f>
        <v>44243</v>
      </c>
      <c r="O1263" s="1" t="str">
        <f>_xlfn.CONCAT( YEAR(TblLocations[[#This Row],[ODK_DateOfSubmission]]), "-",TEXT( MONTH(TblLocations[[#This Row],[ODK_DateOfSubmission]]),"00"))</f>
        <v>2021-02</v>
      </c>
    </row>
    <row r="1264" spans="1:15" x14ac:dyDescent="0.25">
      <c r="A1264" s="1">
        <v>3504036</v>
      </c>
      <c r="B1264" s="1">
        <v>4848511</v>
      </c>
      <c r="C1264" s="1">
        <v>23683</v>
      </c>
      <c r="D1264" s="63">
        <v>44244</v>
      </c>
      <c r="E1264" s="54">
        <v>119</v>
      </c>
      <c r="F1264" s="56" t="s">
        <v>68</v>
      </c>
      <c r="G1264" s="56" t="s">
        <v>73</v>
      </c>
      <c r="H1264" s="56" t="s">
        <v>1059</v>
      </c>
      <c r="I1264" s="56" t="s">
        <v>1096</v>
      </c>
      <c r="J1264" s="54" t="s">
        <v>1097</v>
      </c>
      <c r="K1264" s="1">
        <v>31.03290329</v>
      </c>
      <c r="L1264" s="1">
        <v>46.251552429999997</v>
      </c>
      <c r="M1264" s="1">
        <v>4</v>
      </c>
      <c r="N1264" s="9">
        <f>DATE(YEAR(TblLocations[[#This Row],[ODK_DateOfSubmission]]),MONTH(TblLocations[[#This Row],[ODK_DateOfSubmission]]),DAY(TblLocations[[#This Row],[ODK_DateOfSubmission]]))</f>
        <v>44244</v>
      </c>
      <c r="O1264" s="1" t="str">
        <f>_xlfn.CONCAT( YEAR(TblLocations[[#This Row],[ODK_DateOfSubmission]]), "-",TEXT( MONTH(TblLocations[[#This Row],[ODK_DateOfSubmission]]),"00"))</f>
        <v>2021-02</v>
      </c>
    </row>
    <row r="1265" spans="1:15" x14ac:dyDescent="0.25">
      <c r="A1265" s="1">
        <v>3504040</v>
      </c>
      <c r="B1265" s="1">
        <v>4691311</v>
      </c>
      <c r="C1265" s="1">
        <v>25530</v>
      </c>
      <c r="D1265" s="63">
        <v>44245</v>
      </c>
      <c r="E1265" s="54">
        <v>119</v>
      </c>
      <c r="F1265" s="56" t="s">
        <v>68</v>
      </c>
      <c r="G1265" s="56" t="s">
        <v>73</v>
      </c>
      <c r="H1265" s="56" t="s">
        <v>1059</v>
      </c>
      <c r="I1265" s="56" t="s">
        <v>1351</v>
      </c>
      <c r="J1265" s="54" t="s">
        <v>1352</v>
      </c>
      <c r="K1265" s="1">
        <v>31.076769222599999</v>
      </c>
      <c r="L1265" s="1">
        <v>46.264030067599997</v>
      </c>
      <c r="M1265" s="1">
        <v>1</v>
      </c>
      <c r="N1265" s="9">
        <f>DATE(YEAR(TblLocations[[#This Row],[ODK_DateOfSubmission]]),MONTH(TblLocations[[#This Row],[ODK_DateOfSubmission]]),DAY(TblLocations[[#This Row],[ODK_DateOfSubmission]]))</f>
        <v>44245</v>
      </c>
      <c r="O1265" s="1" t="str">
        <f>_xlfn.CONCAT( YEAR(TblLocations[[#This Row],[ODK_DateOfSubmission]]), "-",TEXT( MONTH(TblLocations[[#This Row],[ODK_DateOfSubmission]]),"00"))</f>
        <v>2021-02</v>
      </c>
    </row>
    <row r="1266" spans="1:15" x14ac:dyDescent="0.25">
      <c r="A1266" s="1">
        <v>3504040</v>
      </c>
      <c r="B1266" s="1">
        <v>4691311</v>
      </c>
      <c r="C1266" s="1">
        <v>25530</v>
      </c>
      <c r="D1266" s="63">
        <v>44246</v>
      </c>
      <c r="E1266" s="54">
        <v>119</v>
      </c>
      <c r="F1266" s="56" t="s">
        <v>68</v>
      </c>
      <c r="G1266" s="56" t="s">
        <v>73</v>
      </c>
      <c r="H1266" s="56" t="s">
        <v>1059</v>
      </c>
      <c r="I1266" s="56" t="s">
        <v>1351</v>
      </c>
      <c r="J1266" s="54" t="s">
        <v>1352</v>
      </c>
      <c r="K1266" s="1">
        <v>31.076769222599999</v>
      </c>
      <c r="L1266" s="1">
        <v>46.264030067599997</v>
      </c>
      <c r="M1266" s="1">
        <v>2</v>
      </c>
      <c r="N1266" s="9">
        <f>DATE(YEAR(TblLocations[[#This Row],[ODK_DateOfSubmission]]),MONTH(TblLocations[[#This Row],[ODK_DateOfSubmission]]),DAY(TblLocations[[#This Row],[ODK_DateOfSubmission]]))</f>
        <v>44246</v>
      </c>
      <c r="O1266" s="1" t="str">
        <f>_xlfn.CONCAT( YEAR(TblLocations[[#This Row],[ODK_DateOfSubmission]]), "-",TEXT( MONTH(TblLocations[[#This Row],[ODK_DateOfSubmission]]),"00"))</f>
        <v>2021-02</v>
      </c>
    </row>
    <row r="1267" spans="1:15" x14ac:dyDescent="0.25">
      <c r="A1267" s="1">
        <v>3504040</v>
      </c>
      <c r="B1267" s="1">
        <v>4691311</v>
      </c>
      <c r="C1267" s="1">
        <v>25530</v>
      </c>
      <c r="D1267" s="63">
        <v>44247</v>
      </c>
      <c r="E1267" s="54">
        <v>119</v>
      </c>
      <c r="F1267" s="56" t="s">
        <v>68</v>
      </c>
      <c r="G1267" s="56" t="s">
        <v>73</v>
      </c>
      <c r="H1267" s="56" t="s">
        <v>1059</v>
      </c>
      <c r="I1267" s="56" t="s">
        <v>1351</v>
      </c>
      <c r="J1267" s="54" t="s">
        <v>1352</v>
      </c>
      <c r="K1267" s="1">
        <v>31.076769222599999</v>
      </c>
      <c r="L1267" s="1">
        <v>46.264030067599997</v>
      </c>
      <c r="M1267" s="1">
        <v>2</v>
      </c>
      <c r="N1267" s="9">
        <f>DATE(YEAR(TblLocations[[#This Row],[ODK_DateOfSubmission]]),MONTH(TblLocations[[#This Row],[ODK_DateOfSubmission]]),DAY(TblLocations[[#This Row],[ODK_DateOfSubmission]]))</f>
        <v>44247</v>
      </c>
      <c r="O1267" s="1" t="str">
        <f>_xlfn.CONCAT( YEAR(TblLocations[[#This Row],[ODK_DateOfSubmission]]), "-",TEXT( MONTH(TblLocations[[#This Row],[ODK_DateOfSubmission]]),"00"))</f>
        <v>2021-02</v>
      </c>
    </row>
    <row r="1268" spans="1:15" x14ac:dyDescent="0.25">
      <c r="A1268" s="1">
        <v>3504041</v>
      </c>
      <c r="B1268" s="1">
        <v>4667111</v>
      </c>
      <c r="C1268" s="1">
        <v>25533</v>
      </c>
      <c r="D1268" s="63">
        <v>44248</v>
      </c>
      <c r="E1268" s="54">
        <v>119</v>
      </c>
      <c r="F1268" s="56" t="s">
        <v>68</v>
      </c>
      <c r="G1268" s="56" t="s">
        <v>73</v>
      </c>
      <c r="H1268" s="56" t="s">
        <v>1059</v>
      </c>
      <c r="I1268" s="56" t="s">
        <v>1098</v>
      </c>
      <c r="J1268" s="54" t="s">
        <v>1099</v>
      </c>
      <c r="K1268" s="1">
        <v>31.080862144499999</v>
      </c>
      <c r="L1268" s="1">
        <v>46.240087203599998</v>
      </c>
      <c r="M1268" s="1">
        <v>15</v>
      </c>
      <c r="N1268" s="9">
        <f>DATE(YEAR(TblLocations[[#This Row],[ODK_DateOfSubmission]]),MONTH(TblLocations[[#This Row],[ODK_DateOfSubmission]]),DAY(TblLocations[[#This Row],[ODK_DateOfSubmission]]))</f>
        <v>44248</v>
      </c>
      <c r="O1268" s="1" t="str">
        <f>_xlfn.CONCAT( YEAR(TblLocations[[#This Row],[ODK_DateOfSubmission]]), "-",TEXT( MONTH(TblLocations[[#This Row],[ODK_DateOfSubmission]]),"00"))</f>
        <v>2021-02</v>
      </c>
    </row>
    <row r="1269" spans="1:15" x14ac:dyDescent="0.25">
      <c r="A1269" s="1">
        <v>3504041</v>
      </c>
      <c r="B1269" s="1">
        <v>4667111</v>
      </c>
      <c r="C1269" s="1">
        <v>25533</v>
      </c>
      <c r="D1269" s="63">
        <v>44249</v>
      </c>
      <c r="E1269" s="54">
        <v>119</v>
      </c>
      <c r="F1269" s="56" t="s">
        <v>68</v>
      </c>
      <c r="G1269" s="56" t="s">
        <v>73</v>
      </c>
      <c r="H1269" s="56" t="s">
        <v>1059</v>
      </c>
      <c r="I1269" s="56" t="s">
        <v>1098</v>
      </c>
      <c r="J1269" s="54" t="s">
        <v>1099</v>
      </c>
      <c r="K1269" s="1">
        <v>31.080862144499999</v>
      </c>
      <c r="L1269" s="1">
        <v>46.240087203599998</v>
      </c>
      <c r="M1269" s="1">
        <v>27</v>
      </c>
      <c r="N1269" s="9">
        <f>DATE(YEAR(TblLocations[[#This Row],[ODK_DateOfSubmission]]),MONTH(TblLocations[[#This Row],[ODK_DateOfSubmission]]),DAY(TblLocations[[#This Row],[ODK_DateOfSubmission]]))</f>
        <v>44249</v>
      </c>
      <c r="O1269" s="1" t="str">
        <f>_xlfn.CONCAT( YEAR(TblLocations[[#This Row],[ODK_DateOfSubmission]]), "-",TEXT( MONTH(TblLocations[[#This Row],[ODK_DateOfSubmission]]),"00"))</f>
        <v>2021-02</v>
      </c>
    </row>
    <row r="1270" spans="1:15" x14ac:dyDescent="0.25">
      <c r="A1270" s="1">
        <v>3504041</v>
      </c>
      <c r="B1270" s="1">
        <v>4667111</v>
      </c>
      <c r="C1270" s="1">
        <v>25533</v>
      </c>
      <c r="D1270" s="63">
        <v>44250</v>
      </c>
      <c r="E1270" s="54">
        <v>119</v>
      </c>
      <c r="F1270" s="56" t="s">
        <v>68</v>
      </c>
      <c r="G1270" s="56" t="s">
        <v>73</v>
      </c>
      <c r="H1270" s="56" t="s">
        <v>1059</v>
      </c>
      <c r="I1270" s="56" t="s">
        <v>1098</v>
      </c>
      <c r="J1270" s="54" t="s">
        <v>1099</v>
      </c>
      <c r="K1270" s="1">
        <v>31.080862144499999</v>
      </c>
      <c r="L1270" s="1">
        <v>46.240087203599998</v>
      </c>
      <c r="M1270" s="1">
        <v>33</v>
      </c>
      <c r="N1270" s="9">
        <f>DATE(YEAR(TblLocations[[#This Row],[ODK_DateOfSubmission]]),MONTH(TblLocations[[#This Row],[ODK_DateOfSubmission]]),DAY(TblLocations[[#This Row],[ODK_DateOfSubmission]]))</f>
        <v>44250</v>
      </c>
      <c r="O1270" s="1" t="str">
        <f>_xlfn.CONCAT( YEAR(TblLocations[[#This Row],[ODK_DateOfSubmission]]), "-",TEXT( MONTH(TblLocations[[#This Row],[ODK_DateOfSubmission]]),"00"))</f>
        <v>2021-02</v>
      </c>
    </row>
    <row r="1271" spans="1:15" x14ac:dyDescent="0.25">
      <c r="A1271" s="1">
        <v>3504041</v>
      </c>
      <c r="B1271" s="1">
        <v>4667111</v>
      </c>
      <c r="C1271" s="1">
        <v>25533</v>
      </c>
      <c r="D1271" s="63">
        <v>44251</v>
      </c>
      <c r="E1271" s="54">
        <v>119</v>
      </c>
      <c r="F1271" s="56" t="s">
        <v>68</v>
      </c>
      <c r="G1271" s="56" t="s">
        <v>73</v>
      </c>
      <c r="H1271" s="56" t="s">
        <v>1059</v>
      </c>
      <c r="I1271" s="56" t="s">
        <v>1098</v>
      </c>
      <c r="J1271" s="54" t="s">
        <v>1099</v>
      </c>
      <c r="K1271" s="1">
        <v>31.080862144499999</v>
      </c>
      <c r="L1271" s="1">
        <v>46.240087203599998</v>
      </c>
      <c r="M1271" s="1">
        <v>11</v>
      </c>
      <c r="N1271" s="9">
        <f>DATE(YEAR(TblLocations[[#This Row],[ODK_DateOfSubmission]]),MONTH(TblLocations[[#This Row],[ODK_DateOfSubmission]]),DAY(TblLocations[[#This Row],[ODK_DateOfSubmission]]))</f>
        <v>44251</v>
      </c>
      <c r="O1271" s="1" t="str">
        <f>_xlfn.CONCAT( YEAR(TblLocations[[#This Row],[ODK_DateOfSubmission]]), "-",TEXT( MONTH(TblLocations[[#This Row],[ODK_DateOfSubmission]]),"00"))</f>
        <v>2021-02</v>
      </c>
    </row>
    <row r="1272" spans="1:15" x14ac:dyDescent="0.25">
      <c r="A1272" s="1">
        <v>3504041</v>
      </c>
      <c r="B1272" s="1">
        <v>4667111</v>
      </c>
      <c r="C1272" s="1">
        <v>25533</v>
      </c>
      <c r="D1272" s="63">
        <v>44252</v>
      </c>
      <c r="E1272" s="54">
        <v>119</v>
      </c>
      <c r="F1272" s="56" t="s">
        <v>68</v>
      </c>
      <c r="G1272" s="56" t="s">
        <v>73</v>
      </c>
      <c r="H1272" s="56" t="s">
        <v>1059</v>
      </c>
      <c r="I1272" s="56" t="s">
        <v>1098</v>
      </c>
      <c r="J1272" s="54" t="s">
        <v>1099</v>
      </c>
      <c r="K1272" s="1">
        <v>31.080862144499999</v>
      </c>
      <c r="L1272" s="1">
        <v>46.240087203599998</v>
      </c>
      <c r="M1272" s="1">
        <v>7</v>
      </c>
      <c r="N1272" s="9">
        <f>DATE(YEAR(TblLocations[[#This Row],[ODK_DateOfSubmission]]),MONTH(TblLocations[[#This Row],[ODK_DateOfSubmission]]),DAY(TblLocations[[#This Row],[ODK_DateOfSubmission]]))</f>
        <v>44252</v>
      </c>
      <c r="O1272" s="1" t="str">
        <f>_xlfn.CONCAT( YEAR(TblLocations[[#This Row],[ODK_DateOfSubmission]]), "-",TEXT( MONTH(TblLocations[[#This Row],[ODK_DateOfSubmission]]),"00"))</f>
        <v>2021-02</v>
      </c>
    </row>
    <row r="1273" spans="1:15" x14ac:dyDescent="0.25">
      <c r="A1273" s="1">
        <v>3504041</v>
      </c>
      <c r="B1273" s="1">
        <v>4667111</v>
      </c>
      <c r="C1273" s="1">
        <v>25533</v>
      </c>
      <c r="D1273" s="63">
        <v>44253</v>
      </c>
      <c r="E1273" s="54">
        <v>119</v>
      </c>
      <c r="F1273" s="56" t="s">
        <v>68</v>
      </c>
      <c r="G1273" s="56" t="s">
        <v>73</v>
      </c>
      <c r="H1273" s="56" t="s">
        <v>1059</v>
      </c>
      <c r="I1273" s="56" t="s">
        <v>1098</v>
      </c>
      <c r="J1273" s="54" t="s">
        <v>1099</v>
      </c>
      <c r="K1273" s="1">
        <v>31.080862144499999</v>
      </c>
      <c r="L1273" s="1">
        <v>46.240087203599998</v>
      </c>
      <c r="M1273" s="1">
        <v>31</v>
      </c>
      <c r="N1273" s="9">
        <f>DATE(YEAR(TblLocations[[#This Row],[ODK_DateOfSubmission]]),MONTH(TblLocations[[#This Row],[ODK_DateOfSubmission]]),DAY(TblLocations[[#This Row],[ODK_DateOfSubmission]]))</f>
        <v>44253</v>
      </c>
      <c r="O1273" s="1" t="str">
        <f>_xlfn.CONCAT( YEAR(TblLocations[[#This Row],[ODK_DateOfSubmission]]), "-",TEXT( MONTH(TblLocations[[#This Row],[ODK_DateOfSubmission]]),"00"))</f>
        <v>2021-02</v>
      </c>
    </row>
    <row r="1274" spans="1:15" x14ac:dyDescent="0.25">
      <c r="A1274" s="1">
        <v>3504042</v>
      </c>
      <c r="B1274" s="1">
        <v>4649311</v>
      </c>
      <c r="C1274" s="1">
        <v>10263</v>
      </c>
      <c r="D1274" s="63">
        <v>44254</v>
      </c>
      <c r="E1274" s="54">
        <v>119</v>
      </c>
      <c r="F1274" s="56" t="s">
        <v>68</v>
      </c>
      <c r="G1274" s="56" t="s">
        <v>73</v>
      </c>
      <c r="H1274" s="56" t="s">
        <v>1059</v>
      </c>
      <c r="I1274" s="56" t="s">
        <v>1100</v>
      </c>
      <c r="J1274" s="54" t="s">
        <v>1101</v>
      </c>
      <c r="K1274" s="1">
        <v>31.0802066016</v>
      </c>
      <c r="L1274" s="1">
        <v>46.235693895300003</v>
      </c>
      <c r="M1274" s="1">
        <v>5</v>
      </c>
      <c r="N1274" s="9">
        <f>DATE(YEAR(TblLocations[[#This Row],[ODK_DateOfSubmission]]),MONTH(TblLocations[[#This Row],[ODK_DateOfSubmission]]),DAY(TblLocations[[#This Row],[ODK_DateOfSubmission]]))</f>
        <v>44254</v>
      </c>
      <c r="O1274" s="1" t="str">
        <f>_xlfn.CONCAT( YEAR(TblLocations[[#This Row],[ODK_DateOfSubmission]]), "-",TEXT( MONTH(TblLocations[[#This Row],[ODK_DateOfSubmission]]),"00"))</f>
        <v>2021-02</v>
      </c>
    </row>
    <row r="1275" spans="1:15" x14ac:dyDescent="0.25">
      <c r="A1275" s="1">
        <v>3504042</v>
      </c>
      <c r="B1275" s="1">
        <v>4649311</v>
      </c>
      <c r="C1275" s="1">
        <v>10263</v>
      </c>
      <c r="D1275" s="63">
        <v>44255</v>
      </c>
      <c r="E1275" s="54">
        <v>119</v>
      </c>
      <c r="F1275" s="56" t="s">
        <v>68</v>
      </c>
      <c r="G1275" s="56" t="s">
        <v>73</v>
      </c>
      <c r="H1275" s="56" t="s">
        <v>1059</v>
      </c>
      <c r="I1275" s="56" t="s">
        <v>1100</v>
      </c>
      <c r="J1275" s="54" t="s">
        <v>1101</v>
      </c>
      <c r="K1275" s="1">
        <v>31.0802066016</v>
      </c>
      <c r="L1275" s="1">
        <v>46.235693895300003</v>
      </c>
      <c r="M1275" s="1">
        <v>15</v>
      </c>
      <c r="N1275" s="9">
        <f>DATE(YEAR(TblLocations[[#This Row],[ODK_DateOfSubmission]]),MONTH(TblLocations[[#This Row],[ODK_DateOfSubmission]]),DAY(TblLocations[[#This Row],[ODK_DateOfSubmission]]))</f>
        <v>44255</v>
      </c>
      <c r="O1275" s="1" t="str">
        <f>_xlfn.CONCAT( YEAR(TblLocations[[#This Row],[ODK_DateOfSubmission]]), "-",TEXT( MONTH(TblLocations[[#This Row],[ODK_DateOfSubmission]]),"00"))</f>
        <v>2021-02</v>
      </c>
    </row>
    <row r="1276" spans="1:15" x14ac:dyDescent="0.25">
      <c r="A1276" s="1">
        <v>3504042</v>
      </c>
      <c r="B1276" s="1">
        <v>4649311</v>
      </c>
      <c r="C1276" s="1">
        <v>10263</v>
      </c>
      <c r="D1276" s="63">
        <v>44256</v>
      </c>
      <c r="E1276" s="54">
        <v>119</v>
      </c>
      <c r="F1276" s="56" t="s">
        <v>68</v>
      </c>
      <c r="G1276" s="56" t="s">
        <v>73</v>
      </c>
      <c r="H1276" s="56" t="s">
        <v>1059</v>
      </c>
      <c r="I1276" s="56" t="s">
        <v>1100</v>
      </c>
      <c r="J1276" s="54" t="s">
        <v>1101</v>
      </c>
      <c r="K1276" s="1">
        <v>31.0802066016</v>
      </c>
      <c r="L1276" s="1">
        <v>46.235693895300003</v>
      </c>
      <c r="M1276" s="1">
        <v>10</v>
      </c>
      <c r="N1276" s="9">
        <f>DATE(YEAR(TblLocations[[#This Row],[ODK_DateOfSubmission]]),MONTH(TblLocations[[#This Row],[ODK_DateOfSubmission]]),DAY(TblLocations[[#This Row],[ODK_DateOfSubmission]]))</f>
        <v>44256</v>
      </c>
      <c r="O1276" s="1" t="str">
        <f>_xlfn.CONCAT( YEAR(TblLocations[[#This Row],[ODK_DateOfSubmission]]), "-",TEXT( MONTH(TblLocations[[#This Row],[ODK_DateOfSubmission]]),"00"))</f>
        <v>2021-03</v>
      </c>
    </row>
    <row r="1277" spans="1:15" x14ac:dyDescent="0.25">
      <c r="A1277" s="1">
        <v>3504045</v>
      </c>
      <c r="B1277" s="1">
        <v>4838511</v>
      </c>
      <c r="C1277" s="1">
        <v>22344</v>
      </c>
      <c r="D1277" s="63">
        <v>44257</v>
      </c>
      <c r="E1277" s="54">
        <v>119</v>
      </c>
      <c r="F1277" s="56" t="s">
        <v>68</v>
      </c>
      <c r="G1277" s="56" t="s">
        <v>73</v>
      </c>
      <c r="H1277" s="56" t="s">
        <v>1059</v>
      </c>
      <c r="I1277" s="56" t="s">
        <v>1408</v>
      </c>
      <c r="J1277" s="54" t="s">
        <v>1409</v>
      </c>
      <c r="K1277" s="1">
        <v>31.048519000500001</v>
      </c>
      <c r="L1277" s="1">
        <v>46.257282930099997</v>
      </c>
      <c r="M1277" s="1">
        <v>3</v>
      </c>
      <c r="N1277" s="9">
        <f>DATE(YEAR(TblLocations[[#This Row],[ODK_DateOfSubmission]]),MONTH(TblLocations[[#This Row],[ODK_DateOfSubmission]]),DAY(TblLocations[[#This Row],[ODK_DateOfSubmission]]))</f>
        <v>44257</v>
      </c>
      <c r="O1277" s="1" t="str">
        <f>_xlfn.CONCAT( YEAR(TblLocations[[#This Row],[ODK_DateOfSubmission]]), "-",TEXT( MONTH(TblLocations[[#This Row],[ODK_DateOfSubmission]]),"00"))</f>
        <v>2021-03</v>
      </c>
    </row>
    <row r="1278" spans="1:15" x14ac:dyDescent="0.25">
      <c r="A1278" s="1">
        <v>3504045</v>
      </c>
      <c r="B1278" s="1">
        <v>4838511</v>
      </c>
      <c r="C1278" s="1">
        <v>22344</v>
      </c>
      <c r="D1278" s="63">
        <v>44258</v>
      </c>
      <c r="E1278" s="54">
        <v>119</v>
      </c>
      <c r="F1278" s="56" t="s">
        <v>68</v>
      </c>
      <c r="G1278" s="56" t="s">
        <v>73</v>
      </c>
      <c r="H1278" s="56" t="s">
        <v>1059</v>
      </c>
      <c r="I1278" s="56" t="s">
        <v>1408</v>
      </c>
      <c r="J1278" s="54" t="s">
        <v>1409</v>
      </c>
      <c r="K1278" s="1">
        <v>31.048519000500001</v>
      </c>
      <c r="L1278" s="1">
        <v>46.257282930099997</v>
      </c>
      <c r="M1278" s="1">
        <v>2</v>
      </c>
      <c r="N1278" s="9">
        <f>DATE(YEAR(TblLocations[[#This Row],[ODK_DateOfSubmission]]),MONTH(TblLocations[[#This Row],[ODK_DateOfSubmission]]),DAY(TblLocations[[#This Row],[ODK_DateOfSubmission]]))</f>
        <v>44258</v>
      </c>
      <c r="O1278" s="1" t="str">
        <f>_xlfn.CONCAT( YEAR(TblLocations[[#This Row],[ODK_DateOfSubmission]]), "-",TEXT( MONTH(TblLocations[[#This Row],[ODK_DateOfSubmission]]),"00"))</f>
        <v>2021-03</v>
      </c>
    </row>
    <row r="1279" spans="1:15" x14ac:dyDescent="0.25">
      <c r="A1279" s="1">
        <v>3504045</v>
      </c>
      <c r="B1279" s="1">
        <v>4838511</v>
      </c>
      <c r="C1279" s="1">
        <v>22344</v>
      </c>
      <c r="D1279" s="63">
        <v>44259</v>
      </c>
      <c r="E1279" s="54">
        <v>119</v>
      </c>
      <c r="F1279" s="56" t="s">
        <v>68</v>
      </c>
      <c r="G1279" s="56" t="s">
        <v>73</v>
      </c>
      <c r="H1279" s="56" t="s">
        <v>1059</v>
      </c>
      <c r="I1279" s="56" t="s">
        <v>1408</v>
      </c>
      <c r="J1279" s="54" t="s">
        <v>1409</v>
      </c>
      <c r="K1279" s="1">
        <v>31.048519000500001</v>
      </c>
      <c r="L1279" s="1">
        <v>46.257282930099997</v>
      </c>
      <c r="M1279" s="1">
        <v>2</v>
      </c>
      <c r="N1279" s="9">
        <f>DATE(YEAR(TblLocations[[#This Row],[ODK_DateOfSubmission]]),MONTH(TblLocations[[#This Row],[ODK_DateOfSubmission]]),DAY(TblLocations[[#This Row],[ODK_DateOfSubmission]]))</f>
        <v>44259</v>
      </c>
      <c r="O1279" s="1" t="str">
        <f>_xlfn.CONCAT( YEAR(TblLocations[[#This Row],[ODK_DateOfSubmission]]), "-",TEXT( MONTH(TblLocations[[#This Row],[ODK_DateOfSubmission]]),"00"))</f>
        <v>2021-03</v>
      </c>
    </row>
    <row r="1280" spans="1:15" x14ac:dyDescent="0.25">
      <c r="A1280" s="1">
        <v>3504046</v>
      </c>
      <c r="B1280" s="1">
        <v>4744211</v>
      </c>
      <c r="C1280" s="1">
        <v>10269</v>
      </c>
      <c r="D1280" s="63">
        <v>44260</v>
      </c>
      <c r="E1280" s="54">
        <v>119</v>
      </c>
      <c r="F1280" s="56" t="s">
        <v>68</v>
      </c>
      <c r="G1280" s="56" t="s">
        <v>73</v>
      </c>
      <c r="H1280" s="56" t="s">
        <v>1102</v>
      </c>
      <c r="I1280" s="56" t="s">
        <v>1103</v>
      </c>
      <c r="J1280" s="54" t="s">
        <v>1104</v>
      </c>
      <c r="K1280" s="1">
        <v>31.041901284200001</v>
      </c>
      <c r="L1280" s="1">
        <v>46.3069539022</v>
      </c>
      <c r="M1280" s="1">
        <v>2</v>
      </c>
      <c r="N1280" s="9">
        <f>DATE(YEAR(TblLocations[[#This Row],[ODK_DateOfSubmission]]),MONTH(TblLocations[[#This Row],[ODK_DateOfSubmission]]),DAY(TblLocations[[#This Row],[ODK_DateOfSubmission]]))</f>
        <v>44260</v>
      </c>
      <c r="O1280" s="1" t="str">
        <f>_xlfn.CONCAT( YEAR(TblLocations[[#This Row],[ODK_DateOfSubmission]]), "-",TEXT( MONTH(TblLocations[[#This Row],[ODK_DateOfSubmission]]),"00"))</f>
        <v>2021-03</v>
      </c>
    </row>
    <row r="1281" spans="1:15" x14ac:dyDescent="0.25">
      <c r="A1281" s="1">
        <v>3504046</v>
      </c>
      <c r="B1281" s="1">
        <v>4744211</v>
      </c>
      <c r="C1281" s="1">
        <v>10269</v>
      </c>
      <c r="D1281" s="63">
        <v>44261</v>
      </c>
      <c r="E1281" s="54">
        <v>119</v>
      </c>
      <c r="F1281" s="56" t="s">
        <v>68</v>
      </c>
      <c r="G1281" s="56" t="s">
        <v>73</v>
      </c>
      <c r="H1281" s="56" t="s">
        <v>1102</v>
      </c>
      <c r="I1281" s="56" t="s">
        <v>1103</v>
      </c>
      <c r="J1281" s="54" t="s">
        <v>1104</v>
      </c>
      <c r="K1281" s="1">
        <v>31.041901284200001</v>
      </c>
      <c r="L1281" s="1">
        <v>46.3069539022</v>
      </c>
      <c r="M1281" s="1">
        <v>15</v>
      </c>
      <c r="N1281" s="9">
        <f>DATE(YEAR(TblLocations[[#This Row],[ODK_DateOfSubmission]]),MONTH(TblLocations[[#This Row],[ODK_DateOfSubmission]]),DAY(TblLocations[[#This Row],[ODK_DateOfSubmission]]))</f>
        <v>44261</v>
      </c>
      <c r="O1281" s="1" t="str">
        <f>_xlfn.CONCAT( YEAR(TblLocations[[#This Row],[ODK_DateOfSubmission]]), "-",TEXT( MONTH(TblLocations[[#This Row],[ODK_DateOfSubmission]]),"00"))</f>
        <v>2021-03</v>
      </c>
    </row>
    <row r="1282" spans="1:15" x14ac:dyDescent="0.25">
      <c r="A1282" s="1">
        <v>3504046</v>
      </c>
      <c r="B1282" s="1">
        <v>4744211</v>
      </c>
      <c r="C1282" s="1">
        <v>10269</v>
      </c>
      <c r="D1282" s="63">
        <v>44262</v>
      </c>
      <c r="E1282" s="54">
        <v>119</v>
      </c>
      <c r="F1282" s="56" t="s">
        <v>68</v>
      </c>
      <c r="G1282" s="56" t="s">
        <v>73</v>
      </c>
      <c r="H1282" s="56" t="s">
        <v>1102</v>
      </c>
      <c r="I1282" s="56" t="s">
        <v>1103</v>
      </c>
      <c r="J1282" s="54" t="s">
        <v>1104</v>
      </c>
      <c r="K1282" s="1">
        <v>31.041901284200001</v>
      </c>
      <c r="L1282" s="1">
        <v>46.3069539022</v>
      </c>
      <c r="M1282" s="1">
        <v>15</v>
      </c>
      <c r="N1282" s="9">
        <f>DATE(YEAR(TblLocations[[#This Row],[ODK_DateOfSubmission]]),MONTH(TblLocations[[#This Row],[ODK_DateOfSubmission]]),DAY(TblLocations[[#This Row],[ODK_DateOfSubmission]]))</f>
        <v>44262</v>
      </c>
      <c r="O1282" s="1" t="str">
        <f>_xlfn.CONCAT( YEAR(TblLocations[[#This Row],[ODK_DateOfSubmission]]), "-",TEXT( MONTH(TblLocations[[#This Row],[ODK_DateOfSubmission]]),"00"))</f>
        <v>2021-03</v>
      </c>
    </row>
    <row r="1283" spans="1:15" x14ac:dyDescent="0.25">
      <c r="A1283" s="1">
        <v>3504046</v>
      </c>
      <c r="B1283" s="1">
        <v>4744211</v>
      </c>
      <c r="C1283" s="1">
        <v>10269</v>
      </c>
      <c r="D1283" s="63">
        <v>44263</v>
      </c>
      <c r="E1283" s="54">
        <v>119</v>
      </c>
      <c r="F1283" s="56" t="s">
        <v>68</v>
      </c>
      <c r="G1283" s="56" t="s">
        <v>73</v>
      </c>
      <c r="H1283" s="56" t="s">
        <v>1102</v>
      </c>
      <c r="I1283" s="56" t="s">
        <v>1103</v>
      </c>
      <c r="J1283" s="54" t="s">
        <v>1104</v>
      </c>
      <c r="K1283" s="1">
        <v>31.041901284200001</v>
      </c>
      <c r="L1283" s="1">
        <v>46.3069539022</v>
      </c>
      <c r="M1283" s="1">
        <v>4</v>
      </c>
      <c r="N1283" s="9">
        <f>DATE(YEAR(TblLocations[[#This Row],[ODK_DateOfSubmission]]),MONTH(TblLocations[[#This Row],[ODK_DateOfSubmission]]),DAY(TblLocations[[#This Row],[ODK_DateOfSubmission]]))</f>
        <v>44263</v>
      </c>
      <c r="O1283" s="1" t="str">
        <f>_xlfn.CONCAT( YEAR(TblLocations[[#This Row],[ODK_DateOfSubmission]]), "-",TEXT( MONTH(TblLocations[[#This Row],[ODK_DateOfSubmission]]),"00"))</f>
        <v>2021-03</v>
      </c>
    </row>
    <row r="1284" spans="1:15" x14ac:dyDescent="0.25">
      <c r="A1284" s="1">
        <v>3504046</v>
      </c>
      <c r="B1284" s="1">
        <v>4744211</v>
      </c>
      <c r="C1284" s="1">
        <v>10269</v>
      </c>
      <c r="D1284" s="63">
        <v>44264</v>
      </c>
      <c r="E1284" s="54">
        <v>119</v>
      </c>
      <c r="F1284" s="56" t="s">
        <v>68</v>
      </c>
      <c r="G1284" s="56" t="s">
        <v>73</v>
      </c>
      <c r="H1284" s="56" t="s">
        <v>1102</v>
      </c>
      <c r="I1284" s="56" t="s">
        <v>1103</v>
      </c>
      <c r="J1284" s="54" t="s">
        <v>1104</v>
      </c>
      <c r="K1284" s="1">
        <v>31.041901284200001</v>
      </c>
      <c r="L1284" s="1">
        <v>46.3069539022</v>
      </c>
      <c r="M1284" s="1">
        <v>5</v>
      </c>
      <c r="N1284" s="9">
        <f>DATE(YEAR(TblLocations[[#This Row],[ODK_DateOfSubmission]]),MONTH(TblLocations[[#This Row],[ODK_DateOfSubmission]]),DAY(TblLocations[[#This Row],[ODK_DateOfSubmission]]))</f>
        <v>44264</v>
      </c>
      <c r="O1284" s="1" t="str">
        <f>_xlfn.CONCAT( YEAR(TblLocations[[#This Row],[ODK_DateOfSubmission]]), "-",TEXT( MONTH(TblLocations[[#This Row],[ODK_DateOfSubmission]]),"00"))</f>
        <v>2021-03</v>
      </c>
    </row>
    <row r="1285" spans="1:15" x14ac:dyDescent="0.25">
      <c r="A1285" s="1">
        <v>3505013</v>
      </c>
      <c r="B1285" s="1">
        <v>5198811</v>
      </c>
      <c r="C1285" s="1">
        <v>33809</v>
      </c>
      <c r="D1285" s="63">
        <v>44265</v>
      </c>
      <c r="E1285" s="54">
        <v>119</v>
      </c>
      <c r="F1285" s="56" t="s">
        <v>68</v>
      </c>
      <c r="G1285" s="56" t="s">
        <v>77</v>
      </c>
      <c r="H1285" s="56" t="s">
        <v>1119</v>
      </c>
      <c r="I1285" s="56" t="s">
        <v>1342</v>
      </c>
      <c r="J1285" s="54" t="s">
        <v>232</v>
      </c>
      <c r="K1285" s="1">
        <v>30.914428999999998</v>
      </c>
      <c r="L1285" s="1">
        <v>46.47878</v>
      </c>
      <c r="M1285" s="1">
        <v>5</v>
      </c>
      <c r="N1285" s="9">
        <f>DATE(YEAR(TblLocations[[#This Row],[ODK_DateOfSubmission]]),MONTH(TblLocations[[#This Row],[ODK_DateOfSubmission]]),DAY(TblLocations[[#This Row],[ODK_DateOfSubmission]]))</f>
        <v>44265</v>
      </c>
      <c r="O1285" s="1" t="str">
        <f>_xlfn.CONCAT( YEAR(TblLocations[[#This Row],[ODK_DateOfSubmission]]), "-",TEXT( MONTH(TblLocations[[#This Row],[ODK_DateOfSubmission]]),"00"))</f>
        <v>2021-03</v>
      </c>
    </row>
    <row r="1286" spans="1:15" x14ac:dyDescent="0.25">
      <c r="A1286" s="1">
        <v>3505002</v>
      </c>
      <c r="B1286" s="1">
        <v>5198711</v>
      </c>
      <c r="C1286" s="1">
        <v>24721</v>
      </c>
      <c r="D1286" s="63">
        <v>44266</v>
      </c>
      <c r="E1286" s="54">
        <v>119</v>
      </c>
      <c r="F1286" s="56" t="s">
        <v>68</v>
      </c>
      <c r="G1286" s="56" t="s">
        <v>77</v>
      </c>
      <c r="H1286" s="56" t="s">
        <v>1112</v>
      </c>
      <c r="I1286" s="56" t="s">
        <v>1113</v>
      </c>
      <c r="J1286" s="54" t="s">
        <v>1114</v>
      </c>
      <c r="K1286" s="1">
        <v>30.956201633799999</v>
      </c>
      <c r="L1286" s="1">
        <v>46.359501579899998</v>
      </c>
      <c r="M1286" s="1">
        <v>2</v>
      </c>
      <c r="N1286" s="9">
        <f>DATE(YEAR(TblLocations[[#This Row],[ODK_DateOfSubmission]]),MONTH(TblLocations[[#This Row],[ODK_DateOfSubmission]]),DAY(TblLocations[[#This Row],[ODK_DateOfSubmission]]))</f>
        <v>44266</v>
      </c>
      <c r="O1286" s="1" t="str">
        <f>_xlfn.CONCAT( YEAR(TblLocations[[#This Row],[ODK_DateOfSubmission]]), "-",TEXT( MONTH(TblLocations[[#This Row],[ODK_DateOfSubmission]]),"00"))</f>
        <v>2021-03</v>
      </c>
    </row>
    <row r="1287" spans="1:15" x14ac:dyDescent="0.25">
      <c r="A1287" s="1">
        <v>3505002</v>
      </c>
      <c r="B1287" s="1">
        <v>5198711</v>
      </c>
      <c r="C1287" s="1">
        <v>24721</v>
      </c>
      <c r="D1287" s="63">
        <v>44267</v>
      </c>
      <c r="E1287" s="54">
        <v>119</v>
      </c>
      <c r="F1287" s="56" t="s">
        <v>68</v>
      </c>
      <c r="G1287" s="56" t="s">
        <v>77</v>
      </c>
      <c r="H1287" s="56" t="s">
        <v>1112</v>
      </c>
      <c r="I1287" s="56" t="s">
        <v>1113</v>
      </c>
      <c r="J1287" s="54" t="s">
        <v>1114</v>
      </c>
      <c r="K1287" s="1">
        <v>30.956201633799999</v>
      </c>
      <c r="L1287" s="1">
        <v>46.359501579899998</v>
      </c>
      <c r="M1287" s="1">
        <v>5</v>
      </c>
      <c r="N1287" s="9">
        <f>DATE(YEAR(TblLocations[[#This Row],[ODK_DateOfSubmission]]),MONTH(TblLocations[[#This Row],[ODK_DateOfSubmission]]),DAY(TblLocations[[#This Row],[ODK_DateOfSubmission]]))</f>
        <v>44267</v>
      </c>
      <c r="O1287" s="1" t="str">
        <f>_xlfn.CONCAT( YEAR(TblLocations[[#This Row],[ODK_DateOfSubmission]]), "-",TEXT( MONTH(TblLocations[[#This Row],[ODK_DateOfSubmission]]),"00"))</f>
        <v>2021-03</v>
      </c>
    </row>
    <row r="1288" spans="1:15" x14ac:dyDescent="0.25">
      <c r="A1288" s="1">
        <v>3505014</v>
      </c>
      <c r="B1288" s="1">
        <v>5199011</v>
      </c>
      <c r="C1288" s="1">
        <v>33810</v>
      </c>
      <c r="D1288" s="63">
        <v>44268</v>
      </c>
      <c r="E1288" s="54">
        <v>119</v>
      </c>
      <c r="F1288" s="56" t="s">
        <v>68</v>
      </c>
      <c r="G1288" s="56" t="s">
        <v>77</v>
      </c>
      <c r="H1288" s="56" t="s">
        <v>1128</v>
      </c>
      <c r="I1288" s="56" t="s">
        <v>1343</v>
      </c>
      <c r="J1288" s="54" t="s">
        <v>1344</v>
      </c>
      <c r="K1288" s="1">
        <v>30.880875</v>
      </c>
      <c r="L1288" s="1">
        <v>46.576391999999998</v>
      </c>
      <c r="M1288" s="1">
        <v>2</v>
      </c>
      <c r="N1288" s="9">
        <f>DATE(YEAR(TblLocations[[#This Row],[ODK_DateOfSubmission]]),MONTH(TblLocations[[#This Row],[ODK_DateOfSubmission]]),DAY(TblLocations[[#This Row],[ODK_DateOfSubmission]]))</f>
        <v>44268</v>
      </c>
      <c r="O1288" s="1" t="str">
        <f>_xlfn.CONCAT( YEAR(TblLocations[[#This Row],[ODK_DateOfSubmission]]), "-",TEXT( MONTH(TblLocations[[#This Row],[ODK_DateOfSubmission]]),"00"))</f>
        <v>2021-03</v>
      </c>
    </row>
    <row r="1289" spans="1:15" x14ac:dyDescent="0.25">
      <c r="A1289" s="1">
        <v>3505014</v>
      </c>
      <c r="B1289" s="1">
        <v>5199011</v>
      </c>
      <c r="C1289" s="1">
        <v>33810</v>
      </c>
      <c r="D1289" s="63">
        <v>44269</v>
      </c>
      <c r="E1289" s="54">
        <v>119</v>
      </c>
      <c r="F1289" s="56" t="s">
        <v>68</v>
      </c>
      <c r="G1289" s="56" t="s">
        <v>77</v>
      </c>
      <c r="H1289" s="56" t="s">
        <v>1128</v>
      </c>
      <c r="I1289" s="56" t="s">
        <v>1343</v>
      </c>
      <c r="J1289" s="54" t="s">
        <v>1344</v>
      </c>
      <c r="K1289" s="1">
        <v>30.880875</v>
      </c>
      <c r="L1289" s="1">
        <v>46.576391999999998</v>
      </c>
      <c r="M1289" s="1">
        <v>5</v>
      </c>
      <c r="N1289" s="9">
        <f>DATE(YEAR(TblLocations[[#This Row],[ODK_DateOfSubmission]]),MONTH(TblLocations[[#This Row],[ODK_DateOfSubmission]]),DAY(TblLocations[[#This Row],[ODK_DateOfSubmission]]))</f>
        <v>44269</v>
      </c>
      <c r="O1289" s="1" t="str">
        <f>_xlfn.CONCAT( YEAR(TblLocations[[#This Row],[ODK_DateOfSubmission]]), "-",TEXT( MONTH(TblLocations[[#This Row],[ODK_DateOfSubmission]]),"00"))</f>
        <v>2021-03</v>
      </c>
    </row>
    <row r="1290" spans="1:15" x14ac:dyDescent="0.25">
      <c r="A1290" s="1">
        <v>3505015</v>
      </c>
      <c r="B1290" s="1">
        <v>5198911</v>
      </c>
      <c r="C1290" s="1">
        <v>33811</v>
      </c>
      <c r="D1290" s="63">
        <v>44270</v>
      </c>
      <c r="E1290" s="54">
        <v>119</v>
      </c>
      <c r="F1290" s="56" t="s">
        <v>68</v>
      </c>
      <c r="G1290" s="56" t="s">
        <v>77</v>
      </c>
      <c r="H1290" s="56" t="s">
        <v>1128</v>
      </c>
      <c r="I1290" s="56" t="s">
        <v>1342</v>
      </c>
      <c r="J1290" s="54" t="s">
        <v>232</v>
      </c>
      <c r="K1290" s="1">
        <v>30.882387999999999</v>
      </c>
      <c r="L1290" s="1">
        <v>46.568722000000001</v>
      </c>
      <c r="M1290" s="1">
        <v>5</v>
      </c>
      <c r="N1290" s="9">
        <f>DATE(YEAR(TblLocations[[#This Row],[ODK_DateOfSubmission]]),MONTH(TblLocations[[#This Row],[ODK_DateOfSubmission]]),DAY(TblLocations[[#This Row],[ODK_DateOfSubmission]]))</f>
        <v>44270</v>
      </c>
      <c r="O1290" s="1" t="str">
        <f>_xlfn.CONCAT( YEAR(TblLocations[[#This Row],[ODK_DateOfSubmission]]), "-",TEXT( MONTH(TblLocations[[#This Row],[ODK_DateOfSubmission]]),"00"))</f>
        <v>2021-03</v>
      </c>
    </row>
    <row r="1291" spans="1:15" x14ac:dyDescent="0.25">
      <c r="A1291" s="1">
        <v>3505015</v>
      </c>
      <c r="B1291" s="1">
        <v>5198911</v>
      </c>
      <c r="C1291" s="1">
        <v>33811</v>
      </c>
      <c r="D1291" s="63">
        <v>44271</v>
      </c>
      <c r="E1291" s="54">
        <v>119</v>
      </c>
      <c r="F1291" s="56" t="s">
        <v>68</v>
      </c>
      <c r="G1291" s="56" t="s">
        <v>77</v>
      </c>
      <c r="H1291" s="56" t="s">
        <v>1128</v>
      </c>
      <c r="I1291" s="56" t="s">
        <v>1342</v>
      </c>
      <c r="J1291" s="54" t="s">
        <v>232</v>
      </c>
      <c r="K1291" s="1">
        <v>30.882387999999999</v>
      </c>
      <c r="L1291" s="1">
        <v>46.568722000000001</v>
      </c>
      <c r="M1291" s="1">
        <v>10</v>
      </c>
      <c r="N1291" s="9">
        <f>DATE(YEAR(TblLocations[[#This Row],[ODK_DateOfSubmission]]),MONTH(TblLocations[[#This Row],[ODK_DateOfSubmission]]),DAY(TblLocations[[#This Row],[ODK_DateOfSubmission]]))</f>
        <v>44271</v>
      </c>
      <c r="O1291" s="1" t="str">
        <f>_xlfn.CONCAT( YEAR(TblLocations[[#This Row],[ODK_DateOfSubmission]]), "-",TEXT( MONTH(TblLocations[[#This Row],[ODK_DateOfSubmission]]),"00"))</f>
        <v>2021-03</v>
      </c>
    </row>
    <row r="1292" spans="1:15" x14ac:dyDescent="0.25">
      <c r="A1292" s="1">
        <v>3505015</v>
      </c>
      <c r="B1292" s="1">
        <v>5198911</v>
      </c>
      <c r="C1292" s="1">
        <v>33811</v>
      </c>
      <c r="D1292" s="63">
        <v>44272</v>
      </c>
      <c r="E1292" s="54">
        <v>119</v>
      </c>
      <c r="F1292" s="56" t="s">
        <v>68</v>
      </c>
      <c r="G1292" s="56" t="s">
        <v>77</v>
      </c>
      <c r="H1292" s="56" t="s">
        <v>1128</v>
      </c>
      <c r="I1292" s="56" t="s">
        <v>1342</v>
      </c>
      <c r="J1292" s="54" t="s">
        <v>232</v>
      </c>
      <c r="K1292" s="1">
        <v>30.882387999999999</v>
      </c>
      <c r="L1292" s="1">
        <v>46.568722000000001</v>
      </c>
      <c r="M1292" s="1">
        <v>10</v>
      </c>
      <c r="N1292" s="9">
        <f>DATE(YEAR(TblLocations[[#This Row],[ODK_DateOfSubmission]]),MONTH(TblLocations[[#This Row],[ODK_DateOfSubmission]]),DAY(TblLocations[[#This Row],[ODK_DateOfSubmission]]))</f>
        <v>44272</v>
      </c>
      <c r="O1292" s="1" t="str">
        <f>_xlfn.CONCAT( YEAR(TblLocations[[#This Row],[ODK_DateOfSubmission]]), "-",TEXT( MONTH(TblLocations[[#This Row],[ODK_DateOfSubmission]]),"00"))</f>
        <v>2021-03</v>
      </c>
    </row>
    <row r="1293" spans="1:15" x14ac:dyDescent="0.25">
      <c r="A1293" s="1">
        <v>3505016</v>
      </c>
      <c r="B1293" s="1">
        <v>4878811</v>
      </c>
      <c r="C1293" s="1">
        <v>34161</v>
      </c>
      <c r="D1293" s="63">
        <v>44273</v>
      </c>
      <c r="E1293" s="54">
        <v>119</v>
      </c>
      <c r="F1293" s="56" t="s">
        <v>68</v>
      </c>
      <c r="G1293" s="56" t="s">
        <v>77</v>
      </c>
      <c r="H1293" s="56" t="s">
        <v>1115</v>
      </c>
      <c r="I1293" s="56" t="s">
        <v>1428</v>
      </c>
      <c r="J1293" s="54" t="s">
        <v>1429</v>
      </c>
      <c r="K1293" s="1">
        <v>30.881346000000001</v>
      </c>
      <c r="L1293" s="1">
        <v>46.542794000000001</v>
      </c>
      <c r="M1293" s="1">
        <v>1</v>
      </c>
      <c r="N1293" s="9">
        <f>DATE(YEAR(TblLocations[[#This Row],[ODK_DateOfSubmission]]),MONTH(TblLocations[[#This Row],[ODK_DateOfSubmission]]),DAY(TblLocations[[#This Row],[ODK_DateOfSubmission]]))</f>
        <v>44273</v>
      </c>
      <c r="O1293" s="1" t="str">
        <f>_xlfn.CONCAT( YEAR(TblLocations[[#This Row],[ODK_DateOfSubmission]]), "-",TEXT( MONTH(TblLocations[[#This Row],[ODK_DateOfSubmission]]),"00"))</f>
        <v>2021-03</v>
      </c>
    </row>
    <row r="1294" spans="1:15" x14ac:dyDescent="0.25">
      <c r="A1294" s="1">
        <v>3505016</v>
      </c>
      <c r="B1294" s="1">
        <v>4878811</v>
      </c>
      <c r="C1294" s="1">
        <v>34161</v>
      </c>
      <c r="D1294" s="63">
        <v>44274</v>
      </c>
      <c r="E1294" s="54">
        <v>119</v>
      </c>
      <c r="F1294" s="56" t="s">
        <v>68</v>
      </c>
      <c r="G1294" s="56" t="s">
        <v>77</v>
      </c>
      <c r="H1294" s="56" t="s">
        <v>1115</v>
      </c>
      <c r="I1294" s="56" t="s">
        <v>1428</v>
      </c>
      <c r="J1294" s="54" t="s">
        <v>1429</v>
      </c>
      <c r="K1294" s="1">
        <v>30.881346000000001</v>
      </c>
      <c r="L1294" s="1">
        <v>46.542794000000001</v>
      </c>
      <c r="M1294" s="1">
        <v>5</v>
      </c>
      <c r="N1294" s="9">
        <f>DATE(YEAR(TblLocations[[#This Row],[ODK_DateOfSubmission]]),MONTH(TblLocations[[#This Row],[ODK_DateOfSubmission]]),DAY(TblLocations[[#This Row],[ODK_DateOfSubmission]]))</f>
        <v>44274</v>
      </c>
      <c r="O1294" s="1" t="str">
        <f>_xlfn.CONCAT( YEAR(TblLocations[[#This Row],[ODK_DateOfSubmission]]), "-",TEXT( MONTH(TblLocations[[#This Row],[ODK_DateOfSubmission]]),"00"))</f>
        <v>2021-03</v>
      </c>
    </row>
    <row r="1295" spans="1:15" x14ac:dyDescent="0.25">
      <c r="A1295" s="1">
        <v>3505016</v>
      </c>
      <c r="B1295" s="1">
        <v>4878811</v>
      </c>
      <c r="C1295" s="1">
        <v>34161</v>
      </c>
      <c r="D1295" s="63">
        <v>44275</v>
      </c>
      <c r="E1295" s="54">
        <v>119</v>
      </c>
      <c r="F1295" s="56" t="s">
        <v>68</v>
      </c>
      <c r="G1295" s="56" t="s">
        <v>77</v>
      </c>
      <c r="H1295" s="56" t="s">
        <v>1115</v>
      </c>
      <c r="I1295" s="56" t="s">
        <v>1428</v>
      </c>
      <c r="J1295" s="54" t="s">
        <v>1429</v>
      </c>
      <c r="K1295" s="1">
        <v>30.881346000000001</v>
      </c>
      <c r="L1295" s="1">
        <v>46.542794000000001</v>
      </c>
      <c r="M1295" s="1">
        <v>4</v>
      </c>
      <c r="N1295" s="9">
        <f>DATE(YEAR(TblLocations[[#This Row],[ODK_DateOfSubmission]]),MONTH(TblLocations[[#This Row],[ODK_DateOfSubmission]]),DAY(TblLocations[[#This Row],[ODK_DateOfSubmission]]))</f>
        <v>44275</v>
      </c>
      <c r="O1295" s="1" t="str">
        <f>_xlfn.CONCAT( YEAR(TblLocations[[#This Row],[ODK_DateOfSubmission]]), "-",TEXT( MONTH(TblLocations[[#This Row],[ODK_DateOfSubmission]]),"00"))</f>
        <v>2021-03</v>
      </c>
    </row>
    <row r="1296" spans="1:15" x14ac:dyDescent="0.25">
      <c r="A1296" s="1">
        <v>3505003</v>
      </c>
      <c r="B1296" s="1">
        <v>4878411</v>
      </c>
      <c r="C1296" s="1">
        <v>25436</v>
      </c>
      <c r="D1296" s="63">
        <v>44276</v>
      </c>
      <c r="E1296" s="54">
        <v>119</v>
      </c>
      <c r="F1296" s="56" t="s">
        <v>68</v>
      </c>
      <c r="G1296" s="56" t="s">
        <v>77</v>
      </c>
      <c r="H1296" s="56" t="s">
        <v>1115</v>
      </c>
      <c r="I1296" s="56" t="s">
        <v>1116</v>
      </c>
      <c r="J1296" s="54" t="s">
        <v>1117</v>
      </c>
      <c r="K1296" s="1">
        <v>30.906636502200001</v>
      </c>
      <c r="L1296" s="1">
        <v>46.445979934699999</v>
      </c>
      <c r="M1296" s="1">
        <v>3</v>
      </c>
      <c r="N1296" s="9">
        <f>DATE(YEAR(TblLocations[[#This Row],[ODK_DateOfSubmission]]),MONTH(TblLocations[[#This Row],[ODK_DateOfSubmission]]),DAY(TblLocations[[#This Row],[ODK_DateOfSubmission]]))</f>
        <v>44276</v>
      </c>
      <c r="O1296" s="1" t="str">
        <f>_xlfn.CONCAT( YEAR(TblLocations[[#This Row],[ODK_DateOfSubmission]]), "-",TEXT( MONTH(TblLocations[[#This Row],[ODK_DateOfSubmission]]),"00"))</f>
        <v>2021-03</v>
      </c>
    </row>
    <row r="1297" spans="1:15" x14ac:dyDescent="0.25">
      <c r="A1297" s="1">
        <v>3505003</v>
      </c>
      <c r="B1297" s="1">
        <v>4878411</v>
      </c>
      <c r="C1297" s="1">
        <v>25436</v>
      </c>
      <c r="D1297" s="63">
        <v>44277</v>
      </c>
      <c r="E1297" s="54">
        <v>119</v>
      </c>
      <c r="F1297" s="56" t="s">
        <v>68</v>
      </c>
      <c r="G1297" s="56" t="s">
        <v>77</v>
      </c>
      <c r="H1297" s="56" t="s">
        <v>1115</v>
      </c>
      <c r="I1297" s="56" t="s">
        <v>1116</v>
      </c>
      <c r="J1297" s="54" t="s">
        <v>1117</v>
      </c>
      <c r="K1297" s="1">
        <v>30.906636502200001</v>
      </c>
      <c r="L1297" s="1">
        <v>46.445979934699999</v>
      </c>
      <c r="M1297" s="1">
        <v>1</v>
      </c>
      <c r="N1297" s="9">
        <f>DATE(YEAR(TblLocations[[#This Row],[ODK_DateOfSubmission]]),MONTH(TblLocations[[#This Row],[ODK_DateOfSubmission]]),DAY(TblLocations[[#This Row],[ODK_DateOfSubmission]]))</f>
        <v>44277</v>
      </c>
      <c r="O1297" s="1" t="str">
        <f>_xlfn.CONCAT( YEAR(TblLocations[[#This Row],[ODK_DateOfSubmission]]), "-",TEXT( MONTH(TblLocations[[#This Row],[ODK_DateOfSubmission]]),"00"))</f>
        <v>2021-03</v>
      </c>
    </row>
    <row r="1298" spans="1:15" x14ac:dyDescent="0.25">
      <c r="A1298" s="1">
        <v>3505003</v>
      </c>
      <c r="B1298" s="1">
        <v>4878411</v>
      </c>
      <c r="C1298" s="1">
        <v>25436</v>
      </c>
      <c r="D1298" s="63">
        <v>44278</v>
      </c>
      <c r="E1298" s="54">
        <v>119</v>
      </c>
      <c r="F1298" s="56" t="s">
        <v>68</v>
      </c>
      <c r="G1298" s="56" t="s">
        <v>77</v>
      </c>
      <c r="H1298" s="56" t="s">
        <v>1115</v>
      </c>
      <c r="I1298" s="56" t="s">
        <v>1116</v>
      </c>
      <c r="J1298" s="54" t="s">
        <v>1117</v>
      </c>
      <c r="K1298" s="1">
        <v>30.906636502200001</v>
      </c>
      <c r="L1298" s="1">
        <v>46.445979934699999</v>
      </c>
      <c r="M1298" s="1">
        <v>10</v>
      </c>
      <c r="N1298" s="9">
        <f>DATE(YEAR(TblLocations[[#This Row],[ODK_DateOfSubmission]]),MONTH(TblLocations[[#This Row],[ODK_DateOfSubmission]]),DAY(TblLocations[[#This Row],[ODK_DateOfSubmission]]))</f>
        <v>44278</v>
      </c>
      <c r="O1298" s="1" t="str">
        <f>_xlfn.CONCAT( YEAR(TblLocations[[#This Row],[ODK_DateOfSubmission]]), "-",TEXT( MONTH(TblLocations[[#This Row],[ODK_DateOfSubmission]]),"00"))</f>
        <v>2021-03</v>
      </c>
    </row>
    <row r="1299" spans="1:15" x14ac:dyDescent="0.25">
      <c r="A1299" s="1">
        <v>3505003</v>
      </c>
      <c r="B1299" s="1">
        <v>4878411</v>
      </c>
      <c r="C1299" s="1">
        <v>25436</v>
      </c>
      <c r="D1299" s="63">
        <v>44279</v>
      </c>
      <c r="E1299" s="54">
        <v>119</v>
      </c>
      <c r="F1299" s="56" t="s">
        <v>68</v>
      </c>
      <c r="G1299" s="56" t="s">
        <v>77</v>
      </c>
      <c r="H1299" s="56" t="s">
        <v>1115</v>
      </c>
      <c r="I1299" s="56" t="s">
        <v>1116</v>
      </c>
      <c r="J1299" s="54" t="s">
        <v>1117</v>
      </c>
      <c r="K1299" s="1">
        <v>30.906636502200001</v>
      </c>
      <c r="L1299" s="1">
        <v>46.445979934699999</v>
      </c>
      <c r="M1299" s="1">
        <v>5</v>
      </c>
      <c r="N1299" s="9">
        <f>DATE(YEAR(TblLocations[[#This Row],[ODK_DateOfSubmission]]),MONTH(TblLocations[[#This Row],[ODK_DateOfSubmission]]),DAY(TblLocations[[#This Row],[ODK_DateOfSubmission]]))</f>
        <v>44279</v>
      </c>
      <c r="O1299" s="1" t="str">
        <f>_xlfn.CONCAT( YEAR(TblLocations[[#This Row],[ODK_DateOfSubmission]]), "-",TEXT( MONTH(TblLocations[[#This Row],[ODK_DateOfSubmission]]),"00"))</f>
        <v>2021-03</v>
      </c>
    </row>
    <row r="1300" spans="1:15" x14ac:dyDescent="0.25">
      <c r="A1300" s="1">
        <v>3505004</v>
      </c>
      <c r="B1300" s="1">
        <v>4848311</v>
      </c>
      <c r="C1300" s="1">
        <v>25437</v>
      </c>
      <c r="D1300" s="63">
        <v>44280</v>
      </c>
      <c r="E1300" s="54">
        <v>119</v>
      </c>
      <c r="F1300" s="56" t="s">
        <v>68</v>
      </c>
      <c r="G1300" s="56" t="s">
        <v>77</v>
      </c>
      <c r="H1300" s="56" t="s">
        <v>1115</v>
      </c>
      <c r="I1300" s="56" t="s">
        <v>1074</v>
      </c>
      <c r="J1300" s="54" t="s">
        <v>1118</v>
      </c>
      <c r="K1300" s="1">
        <v>30.888556274700001</v>
      </c>
      <c r="L1300" s="1">
        <v>46.450200042200002</v>
      </c>
      <c r="M1300" s="1">
        <v>3</v>
      </c>
      <c r="N1300" s="9">
        <f>DATE(YEAR(TblLocations[[#This Row],[ODK_DateOfSubmission]]),MONTH(TblLocations[[#This Row],[ODK_DateOfSubmission]]),DAY(TblLocations[[#This Row],[ODK_DateOfSubmission]]))</f>
        <v>44280</v>
      </c>
      <c r="O1300" s="1" t="str">
        <f>_xlfn.CONCAT( YEAR(TblLocations[[#This Row],[ODK_DateOfSubmission]]), "-",TEXT( MONTH(TblLocations[[#This Row],[ODK_DateOfSubmission]]),"00"))</f>
        <v>2021-03</v>
      </c>
    </row>
    <row r="1301" spans="1:15" x14ac:dyDescent="0.25">
      <c r="A1301" s="1">
        <v>3505004</v>
      </c>
      <c r="B1301" s="1">
        <v>4848311</v>
      </c>
      <c r="C1301" s="1">
        <v>25437</v>
      </c>
      <c r="D1301" s="63">
        <v>44281</v>
      </c>
      <c r="E1301" s="54">
        <v>119</v>
      </c>
      <c r="F1301" s="56" t="s">
        <v>68</v>
      </c>
      <c r="G1301" s="56" t="s">
        <v>77</v>
      </c>
      <c r="H1301" s="56" t="s">
        <v>1115</v>
      </c>
      <c r="I1301" s="56" t="s">
        <v>1074</v>
      </c>
      <c r="J1301" s="54" t="s">
        <v>1118</v>
      </c>
      <c r="K1301" s="1">
        <v>30.888556274700001</v>
      </c>
      <c r="L1301" s="1">
        <v>46.450200042200002</v>
      </c>
      <c r="M1301" s="1">
        <v>5</v>
      </c>
      <c r="N1301" s="9">
        <f>DATE(YEAR(TblLocations[[#This Row],[ODK_DateOfSubmission]]),MONTH(TblLocations[[#This Row],[ODK_DateOfSubmission]]),DAY(TblLocations[[#This Row],[ODK_DateOfSubmission]]))</f>
        <v>44281</v>
      </c>
      <c r="O1301" s="1" t="str">
        <f>_xlfn.CONCAT( YEAR(TblLocations[[#This Row],[ODK_DateOfSubmission]]), "-",TEXT( MONTH(TblLocations[[#This Row],[ODK_DateOfSubmission]]),"00"))</f>
        <v>2021-03</v>
      </c>
    </row>
    <row r="1302" spans="1:15" x14ac:dyDescent="0.25">
      <c r="A1302" s="1">
        <v>3505004</v>
      </c>
      <c r="B1302" s="1">
        <v>4848311</v>
      </c>
      <c r="C1302" s="1">
        <v>25437</v>
      </c>
      <c r="D1302" s="63">
        <v>44282</v>
      </c>
      <c r="E1302" s="54">
        <v>119</v>
      </c>
      <c r="F1302" s="56" t="s">
        <v>68</v>
      </c>
      <c r="G1302" s="56" t="s">
        <v>77</v>
      </c>
      <c r="H1302" s="56" t="s">
        <v>1115</v>
      </c>
      <c r="I1302" s="56" t="s">
        <v>1074</v>
      </c>
      <c r="J1302" s="54" t="s">
        <v>1118</v>
      </c>
      <c r="K1302" s="1">
        <v>30.888556274700001</v>
      </c>
      <c r="L1302" s="1">
        <v>46.450200042200002</v>
      </c>
      <c r="M1302" s="1">
        <v>4</v>
      </c>
      <c r="N1302" s="9">
        <f>DATE(YEAR(TblLocations[[#This Row],[ODK_DateOfSubmission]]),MONTH(TblLocations[[#This Row],[ODK_DateOfSubmission]]),DAY(TblLocations[[#This Row],[ODK_DateOfSubmission]]))</f>
        <v>44282</v>
      </c>
      <c r="O1302" s="1" t="str">
        <f>_xlfn.CONCAT( YEAR(TblLocations[[#This Row],[ODK_DateOfSubmission]]), "-",TEXT( MONTH(TblLocations[[#This Row],[ODK_DateOfSubmission]]),"00"))</f>
        <v>2021-03</v>
      </c>
    </row>
    <row r="1303" spans="1:15" x14ac:dyDescent="0.25">
      <c r="A1303" s="1">
        <v>3505006</v>
      </c>
      <c r="B1303" s="1">
        <v>4878511</v>
      </c>
      <c r="C1303" s="1">
        <v>9328</v>
      </c>
      <c r="D1303" s="63">
        <v>44283</v>
      </c>
      <c r="E1303" s="54">
        <v>119</v>
      </c>
      <c r="F1303" s="56" t="s">
        <v>68</v>
      </c>
      <c r="G1303" s="56" t="s">
        <v>77</v>
      </c>
      <c r="H1303" s="56" t="s">
        <v>1115</v>
      </c>
      <c r="I1303" s="56" t="s">
        <v>1122</v>
      </c>
      <c r="J1303" s="54" t="s">
        <v>232</v>
      </c>
      <c r="K1303" s="1">
        <v>30.9011745066</v>
      </c>
      <c r="L1303" s="1">
        <v>46.449637276099999</v>
      </c>
      <c r="M1303" s="1">
        <v>5</v>
      </c>
      <c r="N1303" s="9">
        <f>DATE(YEAR(TblLocations[[#This Row],[ODK_DateOfSubmission]]),MONTH(TblLocations[[#This Row],[ODK_DateOfSubmission]]),DAY(TblLocations[[#This Row],[ODK_DateOfSubmission]]))</f>
        <v>44283</v>
      </c>
      <c r="O1303" s="1" t="str">
        <f>_xlfn.CONCAT( YEAR(TblLocations[[#This Row],[ODK_DateOfSubmission]]), "-",TEXT( MONTH(TblLocations[[#This Row],[ODK_DateOfSubmission]]),"00"))</f>
        <v>2021-03</v>
      </c>
    </row>
    <row r="1304" spans="1:15" x14ac:dyDescent="0.25">
      <c r="A1304" s="1">
        <v>3505006</v>
      </c>
      <c r="B1304" s="1">
        <v>4878511</v>
      </c>
      <c r="C1304" s="1">
        <v>9328</v>
      </c>
      <c r="D1304" s="63">
        <v>44284</v>
      </c>
      <c r="E1304" s="54">
        <v>119</v>
      </c>
      <c r="F1304" s="56" t="s">
        <v>68</v>
      </c>
      <c r="G1304" s="56" t="s">
        <v>77</v>
      </c>
      <c r="H1304" s="56" t="s">
        <v>1115</v>
      </c>
      <c r="I1304" s="56" t="s">
        <v>1122</v>
      </c>
      <c r="J1304" s="54" t="s">
        <v>232</v>
      </c>
      <c r="K1304" s="1">
        <v>30.9011745066</v>
      </c>
      <c r="L1304" s="1">
        <v>46.449637276099999</v>
      </c>
      <c r="M1304" s="1">
        <v>2</v>
      </c>
      <c r="N1304" s="9">
        <f>DATE(YEAR(TblLocations[[#This Row],[ODK_DateOfSubmission]]),MONTH(TblLocations[[#This Row],[ODK_DateOfSubmission]]),DAY(TblLocations[[#This Row],[ODK_DateOfSubmission]]))</f>
        <v>44284</v>
      </c>
      <c r="O1304" s="1" t="str">
        <f>_xlfn.CONCAT( YEAR(TblLocations[[#This Row],[ODK_DateOfSubmission]]), "-",TEXT( MONTH(TblLocations[[#This Row],[ODK_DateOfSubmission]]),"00"))</f>
        <v>2021-03</v>
      </c>
    </row>
    <row r="1305" spans="1:15" x14ac:dyDescent="0.25">
      <c r="A1305" s="1">
        <v>3505007</v>
      </c>
      <c r="B1305" s="1">
        <v>4878711</v>
      </c>
      <c r="C1305" s="1">
        <v>9332</v>
      </c>
      <c r="D1305" s="63">
        <v>44285</v>
      </c>
      <c r="E1305" s="54">
        <v>119</v>
      </c>
      <c r="F1305" s="56" t="s">
        <v>68</v>
      </c>
      <c r="G1305" s="56" t="s">
        <v>77</v>
      </c>
      <c r="H1305" s="56" t="s">
        <v>1115</v>
      </c>
      <c r="I1305" s="56" t="s">
        <v>1123</v>
      </c>
      <c r="J1305" s="54" t="s">
        <v>216</v>
      </c>
      <c r="K1305" s="1">
        <v>30.879031632699999</v>
      </c>
      <c r="L1305" s="1">
        <v>46.464224314600003</v>
      </c>
      <c r="M1305" s="1">
        <v>5</v>
      </c>
      <c r="N1305" s="9">
        <f>DATE(YEAR(TblLocations[[#This Row],[ODK_DateOfSubmission]]),MONTH(TblLocations[[#This Row],[ODK_DateOfSubmission]]),DAY(TblLocations[[#This Row],[ODK_DateOfSubmission]]))</f>
        <v>44285</v>
      </c>
      <c r="O1305" s="1" t="str">
        <f>_xlfn.CONCAT( YEAR(TblLocations[[#This Row],[ODK_DateOfSubmission]]), "-",TEXT( MONTH(TblLocations[[#This Row],[ODK_DateOfSubmission]]),"00"))</f>
        <v>2021-03</v>
      </c>
    </row>
    <row r="1306" spans="1:15" x14ac:dyDescent="0.25">
      <c r="A1306" s="1">
        <v>3505007</v>
      </c>
      <c r="B1306" s="1">
        <v>4878711</v>
      </c>
      <c r="C1306" s="1">
        <v>9332</v>
      </c>
      <c r="D1306" s="63">
        <v>44286</v>
      </c>
      <c r="E1306" s="54">
        <v>119</v>
      </c>
      <c r="F1306" s="56" t="s">
        <v>68</v>
      </c>
      <c r="G1306" s="56" t="s">
        <v>77</v>
      </c>
      <c r="H1306" s="56" t="s">
        <v>1115</v>
      </c>
      <c r="I1306" s="56" t="s">
        <v>1123</v>
      </c>
      <c r="J1306" s="54" t="s">
        <v>216</v>
      </c>
      <c r="K1306" s="1">
        <v>30.879031632699999</v>
      </c>
      <c r="L1306" s="1">
        <v>46.464224314600003</v>
      </c>
      <c r="M1306" s="1">
        <v>4</v>
      </c>
      <c r="N1306" s="9">
        <f>DATE(YEAR(TblLocations[[#This Row],[ODK_DateOfSubmission]]),MONTH(TblLocations[[#This Row],[ODK_DateOfSubmission]]),DAY(TblLocations[[#This Row],[ODK_DateOfSubmission]]))</f>
        <v>44286</v>
      </c>
      <c r="O1306" s="1" t="str">
        <f>_xlfn.CONCAT( YEAR(TblLocations[[#This Row],[ODK_DateOfSubmission]]), "-",TEXT( MONTH(TblLocations[[#This Row],[ODK_DateOfSubmission]]),"00"))</f>
        <v>2021-03</v>
      </c>
    </row>
    <row r="1307" spans="1:15" x14ac:dyDescent="0.25">
      <c r="A1307" s="1">
        <v>3505011</v>
      </c>
      <c r="B1307" s="1">
        <v>4848211</v>
      </c>
      <c r="C1307" s="1">
        <v>9258</v>
      </c>
      <c r="D1307" s="63">
        <v>44287</v>
      </c>
      <c r="E1307" s="54">
        <v>119</v>
      </c>
      <c r="F1307" s="56" t="s">
        <v>68</v>
      </c>
      <c r="G1307" s="56" t="s">
        <v>77</v>
      </c>
      <c r="H1307" s="56" t="s">
        <v>1115</v>
      </c>
      <c r="I1307" s="56" t="s">
        <v>1126</v>
      </c>
      <c r="J1307" s="54" t="s">
        <v>1127</v>
      </c>
      <c r="K1307" s="1">
        <v>30.901869618300001</v>
      </c>
      <c r="L1307" s="1">
        <v>46.458244977299998</v>
      </c>
      <c r="M1307" s="1">
        <v>4</v>
      </c>
      <c r="N1307" s="9">
        <f>DATE(YEAR(TblLocations[[#This Row],[ODK_DateOfSubmission]]),MONTH(TblLocations[[#This Row],[ODK_DateOfSubmission]]),DAY(TblLocations[[#This Row],[ODK_DateOfSubmission]]))</f>
        <v>44287</v>
      </c>
      <c r="O1307" s="1" t="str">
        <f>_xlfn.CONCAT( YEAR(TblLocations[[#This Row],[ODK_DateOfSubmission]]), "-",TEXT( MONTH(TblLocations[[#This Row],[ODK_DateOfSubmission]]),"00"))</f>
        <v>2021-04</v>
      </c>
    </row>
    <row r="1308" spans="1:15" x14ac:dyDescent="0.25">
      <c r="A1308" s="1">
        <v>3505011</v>
      </c>
      <c r="B1308" s="1">
        <v>4848211</v>
      </c>
      <c r="C1308" s="1">
        <v>9258</v>
      </c>
      <c r="D1308" s="63">
        <v>44288</v>
      </c>
      <c r="E1308" s="54">
        <v>119</v>
      </c>
      <c r="F1308" s="56" t="s">
        <v>68</v>
      </c>
      <c r="G1308" s="56" t="s">
        <v>77</v>
      </c>
      <c r="H1308" s="56" t="s">
        <v>1115</v>
      </c>
      <c r="I1308" s="56" t="s">
        <v>1126</v>
      </c>
      <c r="J1308" s="54" t="s">
        <v>1127</v>
      </c>
      <c r="K1308" s="1">
        <v>30.901869618300001</v>
      </c>
      <c r="L1308" s="1">
        <v>46.458244977299998</v>
      </c>
      <c r="M1308" s="1">
        <v>4</v>
      </c>
      <c r="N1308" s="9">
        <f>DATE(YEAR(TblLocations[[#This Row],[ODK_DateOfSubmission]]),MONTH(TblLocations[[#This Row],[ODK_DateOfSubmission]]),DAY(TblLocations[[#This Row],[ODK_DateOfSubmission]]))</f>
        <v>44288</v>
      </c>
      <c r="O1308" s="1" t="str">
        <f>_xlfn.CONCAT( YEAR(TblLocations[[#This Row],[ODK_DateOfSubmission]]), "-",TEXT( MONTH(TblLocations[[#This Row],[ODK_DateOfSubmission]]),"00"))</f>
        <v>2021-04</v>
      </c>
    </row>
    <row r="1309" spans="1:15" x14ac:dyDescent="0.25">
      <c r="A1309" s="1">
        <v>3505011</v>
      </c>
      <c r="B1309" s="1">
        <v>4848211</v>
      </c>
      <c r="C1309" s="1">
        <v>9258</v>
      </c>
      <c r="D1309" s="63">
        <v>44289</v>
      </c>
      <c r="E1309" s="54">
        <v>119</v>
      </c>
      <c r="F1309" s="56" t="s">
        <v>68</v>
      </c>
      <c r="G1309" s="56" t="s">
        <v>77</v>
      </c>
      <c r="H1309" s="56" t="s">
        <v>1115</v>
      </c>
      <c r="I1309" s="56" t="s">
        <v>1126</v>
      </c>
      <c r="J1309" s="54" t="s">
        <v>1127</v>
      </c>
      <c r="K1309" s="1">
        <v>30.901869618300001</v>
      </c>
      <c r="L1309" s="1">
        <v>46.458244977299998</v>
      </c>
      <c r="M1309" s="1">
        <v>2</v>
      </c>
      <c r="N1309" s="9">
        <f>DATE(YEAR(TblLocations[[#This Row],[ODK_DateOfSubmission]]),MONTH(TblLocations[[#This Row],[ODK_DateOfSubmission]]),DAY(TblLocations[[#This Row],[ODK_DateOfSubmission]]))</f>
        <v>44289</v>
      </c>
      <c r="O1309" s="1" t="str">
        <f>_xlfn.CONCAT( YEAR(TblLocations[[#This Row],[ODK_DateOfSubmission]]), "-",TEXT( MONTH(TblLocations[[#This Row],[ODK_DateOfSubmission]]),"00"))</f>
        <v>2021-04</v>
      </c>
    </row>
    <row r="1310" spans="1:15" x14ac:dyDescent="0.25">
      <c r="A1310" s="1">
        <v>3505001</v>
      </c>
      <c r="B1310" s="1">
        <v>4879111</v>
      </c>
      <c r="C1310" s="1">
        <v>9206</v>
      </c>
      <c r="D1310" s="63">
        <v>44290</v>
      </c>
      <c r="E1310" s="54">
        <v>119</v>
      </c>
      <c r="F1310" s="56" t="s">
        <v>68</v>
      </c>
      <c r="G1310" s="56" t="s">
        <v>77</v>
      </c>
      <c r="H1310" s="56" t="s">
        <v>1115</v>
      </c>
      <c r="I1310" s="56" t="s">
        <v>1430</v>
      </c>
      <c r="J1310" s="54" t="s">
        <v>1431</v>
      </c>
      <c r="K1310" s="1">
        <v>30.883621789100001</v>
      </c>
      <c r="L1310" s="1">
        <v>46.468149586599999</v>
      </c>
      <c r="M1310" s="1">
        <v>3</v>
      </c>
      <c r="N1310" s="9">
        <f>DATE(YEAR(TblLocations[[#This Row],[ODK_DateOfSubmission]]),MONTH(TblLocations[[#This Row],[ODK_DateOfSubmission]]),DAY(TblLocations[[#This Row],[ODK_DateOfSubmission]]))</f>
        <v>44290</v>
      </c>
      <c r="O1310" s="1" t="str">
        <f>_xlfn.CONCAT( YEAR(TblLocations[[#This Row],[ODK_DateOfSubmission]]), "-",TEXT( MONTH(TblLocations[[#This Row],[ODK_DateOfSubmission]]),"00"))</f>
        <v>2021-04</v>
      </c>
    </row>
    <row r="1311" spans="1:15" x14ac:dyDescent="0.25">
      <c r="A1311" s="1">
        <v>2103005</v>
      </c>
      <c r="B1311" s="1">
        <v>2103005104</v>
      </c>
      <c r="C1311" s="1">
        <v>250</v>
      </c>
      <c r="D1311" s="63">
        <v>44246.568782870374</v>
      </c>
      <c r="E1311" s="54">
        <v>120</v>
      </c>
      <c r="F1311" s="56" t="s">
        <v>67</v>
      </c>
      <c r="G1311" s="56" t="s">
        <v>121</v>
      </c>
      <c r="H1311" s="56" t="s">
        <v>217</v>
      </c>
      <c r="I1311" s="56" t="s">
        <v>222</v>
      </c>
      <c r="J1311" s="54" t="s">
        <v>223</v>
      </c>
      <c r="K1311" s="1">
        <v>34.367794222900002</v>
      </c>
      <c r="L1311" s="1">
        <v>41.990944452199997</v>
      </c>
      <c r="M1311" s="1">
        <v>4</v>
      </c>
      <c r="N1311" s="9">
        <f>DATE(YEAR(TblLocations[[#This Row],[ODK_DateOfSubmission]]),MONTH(TblLocations[[#This Row],[ODK_DateOfSubmission]]),DAY(TblLocations[[#This Row],[ODK_DateOfSubmission]]))</f>
        <v>44246</v>
      </c>
      <c r="O1311" s="1" t="str">
        <f>_xlfn.CONCAT( YEAR(TblLocations[[#This Row],[ODK_DateOfSubmission]]), "-",TEXT( MONTH(TblLocations[[#This Row],[ODK_DateOfSubmission]]),"00"))</f>
        <v>2021-02</v>
      </c>
    </row>
    <row r="1312" spans="1:15" x14ac:dyDescent="0.25">
      <c r="A1312" s="1">
        <v>2310025</v>
      </c>
      <c r="B1312" s="1">
        <v>2310025104</v>
      </c>
      <c r="C1312" s="1">
        <v>33479</v>
      </c>
      <c r="D1312" s="63">
        <v>44246.828850775462</v>
      </c>
      <c r="E1312" s="54">
        <v>120</v>
      </c>
      <c r="F1312" s="56" t="s">
        <v>92</v>
      </c>
      <c r="G1312" s="56" t="s">
        <v>169</v>
      </c>
      <c r="H1312" s="56" t="s">
        <v>880</v>
      </c>
      <c r="I1312" s="56" t="s">
        <v>1461</v>
      </c>
      <c r="J1312" s="54" t="s">
        <v>1462</v>
      </c>
      <c r="K1312" s="1">
        <v>33.650835000000001</v>
      </c>
      <c r="L1312" s="1">
        <v>44.237425452499998</v>
      </c>
      <c r="M1312" s="1">
        <v>4</v>
      </c>
      <c r="N1312" s="9">
        <f>DATE(YEAR(TblLocations[[#This Row],[ODK_DateOfSubmission]]),MONTH(TblLocations[[#This Row],[ODK_DateOfSubmission]]),DAY(TblLocations[[#This Row],[ODK_DateOfSubmission]]))</f>
        <v>44246</v>
      </c>
      <c r="O1312" s="1" t="str">
        <f>_xlfn.CONCAT( YEAR(TblLocations[[#This Row],[ODK_DateOfSubmission]]), "-",TEXT( MONTH(TblLocations[[#This Row],[ODK_DateOfSubmission]]),"00"))</f>
        <v>2021-02</v>
      </c>
    </row>
    <row r="1313" spans="1:15" x14ac:dyDescent="0.25">
      <c r="A1313" s="1">
        <v>2310034</v>
      </c>
      <c r="B1313" s="1">
        <v>2310034104</v>
      </c>
      <c r="C1313" s="1">
        <v>33597</v>
      </c>
      <c r="D1313" s="63">
        <v>44246.828719826386</v>
      </c>
      <c r="E1313" s="54">
        <v>120</v>
      </c>
      <c r="F1313" s="56" t="s">
        <v>92</v>
      </c>
      <c r="G1313" s="56" t="s">
        <v>169</v>
      </c>
      <c r="H1313" s="56" t="s">
        <v>880</v>
      </c>
      <c r="I1313" s="56" t="s">
        <v>1463</v>
      </c>
      <c r="J1313" s="54" t="s">
        <v>1464</v>
      </c>
      <c r="K1313" s="1">
        <v>33.603543999999999</v>
      </c>
      <c r="L1313" s="1">
        <v>44.195069619400002</v>
      </c>
      <c r="M1313" s="1">
        <v>2</v>
      </c>
      <c r="N1313" s="9">
        <f>DATE(YEAR(TblLocations[[#This Row],[ODK_DateOfSubmission]]),MONTH(TblLocations[[#This Row],[ODK_DateOfSubmission]]),DAY(TblLocations[[#This Row],[ODK_DateOfSubmission]]))</f>
        <v>44246</v>
      </c>
      <c r="O1313" s="1" t="str">
        <f>_xlfn.CONCAT( YEAR(TblLocations[[#This Row],[ODK_DateOfSubmission]]), "-",TEXT( MONTH(TblLocations[[#This Row],[ODK_DateOfSubmission]]),"00"))</f>
        <v>2021-02</v>
      </c>
    </row>
    <row r="1314" spans="1:15" x14ac:dyDescent="0.25">
      <c r="A1314" s="1">
        <v>2310035</v>
      </c>
      <c r="B1314" s="1">
        <v>2310035104</v>
      </c>
      <c r="C1314" s="1">
        <v>33598</v>
      </c>
      <c r="D1314" s="63">
        <v>44246.828726354164</v>
      </c>
      <c r="E1314" s="54">
        <v>120</v>
      </c>
      <c r="F1314" s="56" t="s">
        <v>92</v>
      </c>
      <c r="G1314" s="56" t="s">
        <v>169</v>
      </c>
      <c r="H1314" s="56" t="s">
        <v>880</v>
      </c>
      <c r="I1314" s="56" t="s">
        <v>1465</v>
      </c>
      <c r="J1314" s="54" t="s">
        <v>1466</v>
      </c>
      <c r="K1314" s="1">
        <v>33.730339000000001</v>
      </c>
      <c r="L1314" s="1">
        <v>44.193378571700002</v>
      </c>
      <c r="M1314" s="1">
        <v>3</v>
      </c>
      <c r="N1314" s="9">
        <f>DATE(YEAR(TblLocations[[#This Row],[ODK_DateOfSubmission]]),MONTH(TblLocations[[#This Row],[ODK_DateOfSubmission]]),DAY(TblLocations[[#This Row],[ODK_DateOfSubmission]]))</f>
        <v>44246</v>
      </c>
      <c r="O1314" s="1" t="str">
        <f>_xlfn.CONCAT( YEAR(TblLocations[[#This Row],[ODK_DateOfSubmission]]), "-",TEXT( MONTH(TblLocations[[#This Row],[ODK_DateOfSubmission]]),"00"))</f>
        <v>2021-02</v>
      </c>
    </row>
    <row r="1315" spans="1:15" x14ac:dyDescent="0.25">
      <c r="A1315" s="1">
        <v>2310037</v>
      </c>
      <c r="B1315" s="1">
        <v>2310037104</v>
      </c>
      <c r="C1315" s="1">
        <v>33686</v>
      </c>
      <c r="D1315" s="63">
        <v>44246.828764317128</v>
      </c>
      <c r="E1315" s="54">
        <v>120</v>
      </c>
      <c r="F1315" s="56" t="s">
        <v>92</v>
      </c>
      <c r="G1315" s="56" t="s">
        <v>169</v>
      </c>
      <c r="H1315" s="56" t="s">
        <v>880</v>
      </c>
      <c r="I1315" s="56" t="s">
        <v>1467</v>
      </c>
      <c r="J1315" s="54" t="s">
        <v>1468</v>
      </c>
      <c r="K1315" s="1">
        <v>33.662336000000003</v>
      </c>
      <c r="L1315" s="1">
        <v>44.183874262899998</v>
      </c>
      <c r="M1315" s="1">
        <v>4</v>
      </c>
      <c r="N1315" s="9">
        <f>DATE(YEAR(TblLocations[[#This Row],[ODK_DateOfSubmission]]),MONTH(TblLocations[[#This Row],[ODK_DateOfSubmission]]),DAY(TblLocations[[#This Row],[ODK_DateOfSubmission]]))</f>
        <v>44246</v>
      </c>
      <c r="O1315" s="1" t="str">
        <f>_xlfn.CONCAT( YEAR(TblLocations[[#This Row],[ODK_DateOfSubmission]]), "-",TEXT( MONTH(TblLocations[[#This Row],[ODK_DateOfSubmission]]),"00"))</f>
        <v>2021-02</v>
      </c>
    </row>
    <row r="1316" spans="1:15" x14ac:dyDescent="0.25">
      <c r="A1316" s="1">
        <v>2310040</v>
      </c>
      <c r="B1316" s="1">
        <v>2310040104</v>
      </c>
      <c r="C1316" s="1">
        <v>33766</v>
      </c>
      <c r="D1316" s="63">
        <v>44246.828864733798</v>
      </c>
      <c r="E1316" s="54">
        <v>120</v>
      </c>
      <c r="F1316" s="56" t="s">
        <v>92</v>
      </c>
      <c r="G1316" s="56" t="s">
        <v>169</v>
      </c>
      <c r="H1316" s="56" t="s">
        <v>880</v>
      </c>
      <c r="I1316" s="56" t="s">
        <v>1469</v>
      </c>
      <c r="J1316" s="54" t="s">
        <v>1470</v>
      </c>
      <c r="K1316" s="1">
        <v>33.651898000000003</v>
      </c>
      <c r="L1316" s="1">
        <v>44.117908</v>
      </c>
      <c r="M1316" s="1">
        <v>2</v>
      </c>
      <c r="N1316" s="9">
        <f>DATE(YEAR(TblLocations[[#This Row],[ODK_DateOfSubmission]]),MONTH(TblLocations[[#This Row],[ODK_DateOfSubmission]]),DAY(TblLocations[[#This Row],[ODK_DateOfSubmission]]))</f>
        <v>44246</v>
      </c>
      <c r="O1316" s="1" t="str">
        <f>_xlfn.CONCAT( YEAR(TblLocations[[#This Row],[ODK_DateOfSubmission]]), "-",TEXT( MONTH(TblLocations[[#This Row],[ODK_DateOfSubmission]]),"00"))</f>
        <v>2021-02</v>
      </c>
    </row>
    <row r="1317" spans="1:15" x14ac:dyDescent="0.25">
      <c r="A1317" s="1">
        <v>2702047</v>
      </c>
      <c r="B1317" s="1">
        <v>2702047104</v>
      </c>
      <c r="C1317" s="1">
        <v>34008</v>
      </c>
      <c r="D1317" s="63">
        <v>44245.41275077546</v>
      </c>
      <c r="E1317" s="54">
        <v>120</v>
      </c>
      <c r="F1317" s="56" t="s">
        <v>72</v>
      </c>
      <c r="G1317" s="56" t="s">
        <v>103</v>
      </c>
      <c r="H1317" s="56" t="s">
        <v>1279</v>
      </c>
      <c r="I1317" s="56" t="s">
        <v>349</v>
      </c>
      <c r="J1317" s="54" t="s">
        <v>1448</v>
      </c>
      <c r="K1317" s="1">
        <v>36.044508999999998</v>
      </c>
      <c r="L1317" s="1">
        <v>41.714508000000002</v>
      </c>
      <c r="M1317" s="1">
        <v>40</v>
      </c>
      <c r="N1317" s="9">
        <f>DATE(YEAR(TblLocations[[#This Row],[ODK_DateOfSubmission]]),MONTH(TblLocations[[#This Row],[ODK_DateOfSubmission]]),DAY(TblLocations[[#This Row],[ODK_DateOfSubmission]]))</f>
        <v>44245</v>
      </c>
      <c r="O1317" s="1" t="str">
        <f>_xlfn.CONCAT( YEAR(TblLocations[[#This Row],[ODK_DateOfSubmission]]), "-",TEXT( MONTH(TblLocations[[#This Row],[ODK_DateOfSubmission]]),"00"))</f>
        <v>2021-02</v>
      </c>
    </row>
    <row r="1318" spans="1:15" x14ac:dyDescent="0.25">
      <c r="A1318" s="1">
        <v>2702047</v>
      </c>
      <c r="B1318" s="1">
        <v>2702047104</v>
      </c>
      <c r="C1318" s="1">
        <v>34008</v>
      </c>
      <c r="D1318" s="63">
        <v>44245.41275077546</v>
      </c>
      <c r="E1318" s="54">
        <v>120</v>
      </c>
      <c r="F1318" s="56" t="s">
        <v>72</v>
      </c>
      <c r="G1318" s="56" t="s">
        <v>103</v>
      </c>
      <c r="H1318" s="56" t="s">
        <v>1279</v>
      </c>
      <c r="I1318" s="56" t="s">
        <v>349</v>
      </c>
      <c r="J1318" s="54" t="s">
        <v>1448</v>
      </c>
      <c r="K1318" s="1">
        <v>36.044508999999998</v>
      </c>
      <c r="L1318" s="1">
        <v>41.714508000000002</v>
      </c>
      <c r="M1318" s="1">
        <v>4</v>
      </c>
      <c r="N1318" s="9">
        <f>DATE(YEAR(TblLocations[[#This Row],[ODK_DateOfSubmission]]),MONTH(TblLocations[[#This Row],[ODK_DateOfSubmission]]),DAY(TblLocations[[#This Row],[ODK_DateOfSubmission]]))</f>
        <v>44245</v>
      </c>
      <c r="O1318" s="1" t="str">
        <f>_xlfn.CONCAT( YEAR(TblLocations[[#This Row],[ODK_DateOfSubmission]]), "-",TEXT( MONTH(TblLocations[[#This Row],[ODK_DateOfSubmission]]),"00"))</f>
        <v>2021-02</v>
      </c>
    </row>
    <row r="1319" spans="1:15" x14ac:dyDescent="0.25">
      <c r="A1319" s="1">
        <v>2702049</v>
      </c>
      <c r="B1319" s="1">
        <v>2702049104</v>
      </c>
      <c r="C1319" s="1">
        <v>34010</v>
      </c>
      <c r="D1319" s="63">
        <v>44245.412761805557</v>
      </c>
      <c r="E1319" s="54">
        <v>120</v>
      </c>
      <c r="F1319" s="56" t="s">
        <v>72</v>
      </c>
      <c r="G1319" s="56" t="s">
        <v>103</v>
      </c>
      <c r="H1319" s="56" t="s">
        <v>1279</v>
      </c>
      <c r="I1319" s="56" t="s">
        <v>1471</v>
      </c>
      <c r="J1319" s="54" t="s">
        <v>250</v>
      </c>
      <c r="K1319" s="1">
        <v>36.040819999999997</v>
      </c>
      <c r="L1319" s="1">
        <v>41.710680000000004</v>
      </c>
      <c r="M1319" s="1">
        <v>4</v>
      </c>
      <c r="N1319" s="9">
        <f>DATE(YEAR(TblLocations[[#This Row],[ODK_DateOfSubmission]]),MONTH(TblLocations[[#This Row],[ODK_DateOfSubmission]]),DAY(TblLocations[[#This Row],[ODK_DateOfSubmission]]))</f>
        <v>44245</v>
      </c>
      <c r="O1319" s="1" t="str">
        <f>_xlfn.CONCAT( YEAR(TblLocations[[#This Row],[ODK_DateOfSubmission]]), "-",TEXT( MONTH(TblLocations[[#This Row],[ODK_DateOfSubmission]]),"00"))</f>
        <v>2021-02</v>
      </c>
    </row>
    <row r="1320" spans="1:15" x14ac:dyDescent="0.25">
      <c r="A1320" s="1">
        <v>2708128</v>
      </c>
      <c r="B1320" s="1">
        <v>2708128104</v>
      </c>
      <c r="C1320" s="1">
        <v>17440</v>
      </c>
      <c r="D1320" s="63">
        <v>44231.69836519676</v>
      </c>
      <c r="E1320" s="54">
        <v>120</v>
      </c>
      <c r="F1320" s="56" t="s">
        <v>72</v>
      </c>
      <c r="G1320" s="56" t="s">
        <v>93</v>
      </c>
      <c r="H1320" s="56" t="s">
        <v>433</v>
      </c>
      <c r="I1320" s="56" t="s">
        <v>456</v>
      </c>
      <c r="J1320" s="54" t="s">
        <v>457</v>
      </c>
      <c r="K1320" s="1">
        <v>36.388269999999999</v>
      </c>
      <c r="L1320" s="1">
        <v>42.447851999999997</v>
      </c>
      <c r="M1320" s="1">
        <v>15</v>
      </c>
      <c r="N1320" s="9">
        <f>DATE(YEAR(TblLocations[[#This Row],[ODK_DateOfSubmission]]),MONTH(TblLocations[[#This Row],[ODK_DateOfSubmission]]),DAY(TblLocations[[#This Row],[ODK_DateOfSubmission]]))</f>
        <v>44231</v>
      </c>
      <c r="O1320" s="1" t="str">
        <f>_xlfn.CONCAT( YEAR(TblLocations[[#This Row],[ODK_DateOfSubmission]]), "-",TEXT( MONTH(TblLocations[[#This Row],[ODK_DateOfSubmission]]),"00"))</f>
        <v>2021-02</v>
      </c>
    </row>
    <row r="1321" spans="1:15" x14ac:dyDescent="0.25">
      <c r="A1321" s="1">
        <v>2708129</v>
      </c>
      <c r="B1321" s="1">
        <v>2708129104</v>
      </c>
      <c r="C1321" s="1">
        <v>18006</v>
      </c>
      <c r="D1321" s="63">
        <v>44241.998601851854</v>
      </c>
      <c r="E1321" s="54">
        <v>120</v>
      </c>
      <c r="F1321" s="56" t="s">
        <v>72</v>
      </c>
      <c r="G1321" s="56" t="s">
        <v>93</v>
      </c>
      <c r="H1321" s="56" t="s">
        <v>433</v>
      </c>
      <c r="I1321" s="56" t="s">
        <v>222</v>
      </c>
      <c r="J1321" s="54" t="s">
        <v>223</v>
      </c>
      <c r="K1321" s="1">
        <v>36.371630000000003</v>
      </c>
      <c r="L1321" s="1">
        <v>42.459803600000001</v>
      </c>
      <c r="M1321" s="1">
        <v>10</v>
      </c>
      <c r="N1321" s="9">
        <f>DATE(YEAR(TblLocations[[#This Row],[ODK_DateOfSubmission]]),MONTH(TblLocations[[#This Row],[ODK_DateOfSubmission]]),DAY(TblLocations[[#This Row],[ODK_DateOfSubmission]]))</f>
        <v>44241</v>
      </c>
      <c r="O1321" s="1" t="str">
        <f>_xlfn.CONCAT( YEAR(TblLocations[[#This Row],[ODK_DateOfSubmission]]), "-",TEXT( MONTH(TblLocations[[#This Row],[ODK_DateOfSubmission]]),"00"))</f>
        <v>2021-02</v>
      </c>
    </row>
    <row r="1322" spans="1:15" x14ac:dyDescent="0.25">
      <c r="A1322" s="1">
        <v>2708141</v>
      </c>
      <c r="B1322" s="1">
        <v>2708141104</v>
      </c>
      <c r="C1322" s="1">
        <v>33279</v>
      </c>
      <c r="D1322" s="63">
        <v>44231.698386724536</v>
      </c>
      <c r="E1322" s="54">
        <v>120</v>
      </c>
      <c r="F1322" s="56" t="s">
        <v>72</v>
      </c>
      <c r="G1322" s="56" t="s">
        <v>93</v>
      </c>
      <c r="H1322" s="56" t="s">
        <v>433</v>
      </c>
      <c r="I1322" s="56" t="s">
        <v>468</v>
      </c>
      <c r="J1322" s="54" t="s">
        <v>469</v>
      </c>
      <c r="K1322" s="1">
        <v>36.378129999999999</v>
      </c>
      <c r="L1322" s="1">
        <v>42.442621899999999</v>
      </c>
      <c r="M1322" s="1">
        <v>6</v>
      </c>
      <c r="N1322" s="9">
        <f>DATE(YEAR(TblLocations[[#This Row],[ODK_DateOfSubmission]]),MONTH(TblLocations[[#This Row],[ODK_DateOfSubmission]]),DAY(TblLocations[[#This Row],[ODK_DateOfSubmission]]))</f>
        <v>44231</v>
      </c>
      <c r="O1322" s="1" t="str">
        <f>_xlfn.CONCAT( YEAR(TblLocations[[#This Row],[ODK_DateOfSubmission]]), "-",TEXT( MONTH(TblLocations[[#This Row],[ODK_DateOfSubmission]]),"00"))</f>
        <v>2021-02</v>
      </c>
    </row>
    <row r="1323" spans="1:15" x14ac:dyDescent="0.25">
      <c r="A1323" s="1">
        <v>2708149</v>
      </c>
      <c r="B1323" s="1">
        <v>2708149104</v>
      </c>
      <c r="C1323" s="1">
        <v>17846</v>
      </c>
      <c r="D1323" s="63">
        <v>44226.628360219911</v>
      </c>
      <c r="E1323" s="54">
        <v>120</v>
      </c>
      <c r="F1323" s="56" t="s">
        <v>72</v>
      </c>
      <c r="G1323" s="56" t="s">
        <v>93</v>
      </c>
      <c r="H1323" s="56" t="s">
        <v>433</v>
      </c>
      <c r="I1323" s="56" t="s">
        <v>1317</v>
      </c>
      <c r="J1323" s="54" t="s">
        <v>1318</v>
      </c>
      <c r="K1323" s="1">
        <v>36.400643000000002</v>
      </c>
      <c r="L1323" s="1">
        <v>42.529265000000002</v>
      </c>
      <c r="M1323" s="1">
        <v>25</v>
      </c>
      <c r="N1323" s="9">
        <f>DATE(YEAR(TblLocations[[#This Row],[ODK_DateOfSubmission]]),MONTH(TblLocations[[#This Row],[ODK_DateOfSubmission]]),DAY(TblLocations[[#This Row],[ODK_DateOfSubmission]]))</f>
        <v>44226</v>
      </c>
      <c r="O1323" s="1" t="str">
        <f>_xlfn.CONCAT( YEAR(TblLocations[[#This Row],[ODK_DateOfSubmission]]), "-",TEXT( MONTH(TblLocations[[#This Row],[ODK_DateOfSubmission]]),"00"))</f>
        <v>2021-01</v>
      </c>
    </row>
    <row r="1324" spans="1:15" x14ac:dyDescent="0.25">
      <c r="A1324" s="1">
        <v>2708153</v>
      </c>
      <c r="B1324" s="1">
        <v>2708153104</v>
      </c>
      <c r="C1324" s="1">
        <v>33346</v>
      </c>
      <c r="D1324" s="63">
        <v>44231.662737615741</v>
      </c>
      <c r="E1324" s="54">
        <v>120</v>
      </c>
      <c r="F1324" s="56" t="s">
        <v>72</v>
      </c>
      <c r="G1324" s="56" t="s">
        <v>93</v>
      </c>
      <c r="H1324" s="56" t="s">
        <v>433</v>
      </c>
      <c r="I1324" s="56" t="s">
        <v>474</v>
      </c>
      <c r="J1324" s="54" t="s">
        <v>475</v>
      </c>
      <c r="K1324" s="1">
        <v>36.398490000000002</v>
      </c>
      <c r="L1324" s="1">
        <v>42.504868999999999</v>
      </c>
      <c r="M1324" s="1">
        <v>20</v>
      </c>
      <c r="N1324" s="9">
        <f>DATE(YEAR(TblLocations[[#This Row],[ODK_DateOfSubmission]]),MONTH(TblLocations[[#This Row],[ODK_DateOfSubmission]]),DAY(TblLocations[[#This Row],[ODK_DateOfSubmission]]))</f>
        <v>44231</v>
      </c>
      <c r="O1324" s="1" t="str">
        <f>_xlfn.CONCAT( YEAR(TblLocations[[#This Row],[ODK_DateOfSubmission]]), "-",TEXT( MONTH(TblLocations[[#This Row],[ODK_DateOfSubmission]]),"00"))</f>
        <v>2021-02</v>
      </c>
    </row>
    <row r="1325" spans="1:15" x14ac:dyDescent="0.25">
      <c r="A1325" s="1">
        <v>2708154</v>
      </c>
      <c r="B1325" s="1">
        <v>2708154104</v>
      </c>
      <c r="C1325" s="1">
        <v>33345</v>
      </c>
      <c r="D1325" s="63">
        <v>44226.628347025464</v>
      </c>
      <c r="E1325" s="54">
        <v>120</v>
      </c>
      <c r="F1325" s="56" t="s">
        <v>72</v>
      </c>
      <c r="G1325" s="56" t="s">
        <v>93</v>
      </c>
      <c r="H1325" s="56" t="s">
        <v>433</v>
      </c>
      <c r="I1325" s="56" t="s">
        <v>476</v>
      </c>
      <c r="J1325" s="54" t="s">
        <v>477</v>
      </c>
      <c r="K1325" s="1">
        <v>36.396619999999999</v>
      </c>
      <c r="L1325" s="1">
        <v>42.514042699999997</v>
      </c>
      <c r="M1325" s="1">
        <v>12</v>
      </c>
      <c r="N1325" s="9">
        <f>DATE(YEAR(TblLocations[[#This Row],[ODK_DateOfSubmission]]),MONTH(TblLocations[[#This Row],[ODK_DateOfSubmission]]),DAY(TblLocations[[#This Row],[ODK_DateOfSubmission]]))</f>
        <v>44226</v>
      </c>
      <c r="O1325" s="1" t="str">
        <f>_xlfn.CONCAT( YEAR(TblLocations[[#This Row],[ODK_DateOfSubmission]]), "-",TEXT( MONTH(TblLocations[[#This Row],[ODK_DateOfSubmission]]),"00"))</f>
        <v>2021-01</v>
      </c>
    </row>
    <row r="1326" spans="1:15" x14ac:dyDescent="0.25">
      <c r="A1326" s="1">
        <v>2708176</v>
      </c>
      <c r="B1326" s="1">
        <v>2708176104</v>
      </c>
      <c r="C1326" s="1">
        <v>33472</v>
      </c>
      <c r="D1326" s="63">
        <v>44246.592407372686</v>
      </c>
      <c r="E1326" s="54">
        <v>120</v>
      </c>
      <c r="F1326" s="56" t="s">
        <v>72</v>
      </c>
      <c r="G1326" s="56" t="s">
        <v>93</v>
      </c>
      <c r="H1326" s="56" t="s">
        <v>478</v>
      </c>
      <c r="I1326" s="56" t="s">
        <v>481</v>
      </c>
      <c r="J1326" s="54" t="s">
        <v>482</v>
      </c>
      <c r="K1326" s="1">
        <v>36.485300000000002</v>
      </c>
      <c r="L1326" s="1">
        <v>42.422117739400001</v>
      </c>
      <c r="M1326" s="1">
        <v>193</v>
      </c>
      <c r="N1326" s="9">
        <f>DATE(YEAR(TblLocations[[#This Row],[ODK_DateOfSubmission]]),MONTH(TblLocations[[#This Row],[ODK_DateOfSubmission]]),DAY(TblLocations[[#This Row],[ODK_DateOfSubmission]]))</f>
        <v>44246</v>
      </c>
      <c r="O1326" s="1" t="str">
        <f>_xlfn.CONCAT( YEAR(TblLocations[[#This Row],[ODK_DateOfSubmission]]), "-",TEXT( MONTH(TblLocations[[#This Row],[ODK_DateOfSubmission]]),"00"))</f>
        <v>2021-02</v>
      </c>
    </row>
    <row r="1327" spans="1:15" x14ac:dyDescent="0.25">
      <c r="A1327" s="1">
        <v>1101001</v>
      </c>
      <c r="B1327" s="1">
        <v>5365512</v>
      </c>
      <c r="C1327" s="1">
        <v>7861</v>
      </c>
      <c r="D1327" s="63">
        <v>44228</v>
      </c>
      <c r="E1327" s="54">
        <v>120</v>
      </c>
      <c r="F1327" s="56" t="s">
        <v>89</v>
      </c>
      <c r="G1327" s="56" t="s">
        <v>160</v>
      </c>
      <c r="H1327" s="56" t="s">
        <v>542</v>
      </c>
      <c r="I1327" s="56" t="s">
        <v>160</v>
      </c>
      <c r="J1327" s="54" t="s">
        <v>543</v>
      </c>
      <c r="K1327" s="1">
        <v>37.092389017499997</v>
      </c>
      <c r="L1327" s="1">
        <v>43.487856985199997</v>
      </c>
      <c r="M1327" s="1">
        <v>2</v>
      </c>
      <c r="N1327" s="9">
        <f>DATE(YEAR(TblLocations[[#This Row],[ODK_DateOfSubmission]]),MONTH(TblLocations[[#This Row],[ODK_DateOfSubmission]]),DAY(TblLocations[[#This Row],[ODK_DateOfSubmission]]))</f>
        <v>44228</v>
      </c>
      <c r="O1327" s="1" t="str">
        <f>_xlfn.CONCAT( YEAR(TblLocations[[#This Row],[ODK_DateOfSubmission]]), "-",TEXT( MONTH(TblLocations[[#This Row],[ODK_DateOfSubmission]]),"00"))</f>
        <v>2021-02</v>
      </c>
    </row>
    <row r="1328" spans="1:15" x14ac:dyDescent="0.25">
      <c r="A1328" s="1">
        <v>1101001</v>
      </c>
      <c r="B1328" s="1">
        <v>5365512</v>
      </c>
      <c r="C1328" s="1">
        <v>7861</v>
      </c>
      <c r="D1328" s="63">
        <v>44228</v>
      </c>
      <c r="E1328" s="54">
        <v>120</v>
      </c>
      <c r="F1328" s="56" t="s">
        <v>89</v>
      </c>
      <c r="G1328" s="56" t="s">
        <v>160</v>
      </c>
      <c r="H1328" s="56" t="s">
        <v>542</v>
      </c>
      <c r="I1328" s="56" t="s">
        <v>160</v>
      </c>
      <c r="J1328" s="54" t="s">
        <v>543</v>
      </c>
      <c r="K1328" s="1">
        <v>37.092389017499997</v>
      </c>
      <c r="L1328" s="1">
        <v>43.487856985199997</v>
      </c>
      <c r="M1328" s="1">
        <v>5</v>
      </c>
      <c r="N1328" s="9">
        <f>DATE(YEAR(TblLocations[[#This Row],[ODK_DateOfSubmission]]),MONTH(TblLocations[[#This Row],[ODK_DateOfSubmission]]),DAY(TblLocations[[#This Row],[ODK_DateOfSubmission]]))</f>
        <v>44228</v>
      </c>
      <c r="O1328" s="1" t="str">
        <f>_xlfn.CONCAT( YEAR(TblLocations[[#This Row],[ODK_DateOfSubmission]]), "-",TEXT( MONTH(TblLocations[[#This Row],[ODK_DateOfSubmission]]),"00"))</f>
        <v>2021-02</v>
      </c>
    </row>
    <row r="1329" spans="1:15" x14ac:dyDescent="0.25">
      <c r="A1329" s="1">
        <v>1101011</v>
      </c>
      <c r="B1329" s="1">
        <v>5380012</v>
      </c>
      <c r="C1329" s="1">
        <v>7862</v>
      </c>
      <c r="D1329" s="63">
        <v>44229</v>
      </c>
      <c r="E1329" s="54">
        <v>120</v>
      </c>
      <c r="F1329" s="56" t="s">
        <v>89</v>
      </c>
      <c r="G1329" s="56" t="s">
        <v>160</v>
      </c>
      <c r="H1329" s="56" t="s">
        <v>549</v>
      </c>
      <c r="I1329" s="56" t="s">
        <v>1472</v>
      </c>
      <c r="J1329" s="54" t="s">
        <v>1473</v>
      </c>
      <c r="K1329" s="1">
        <v>37.100532016800003</v>
      </c>
      <c r="L1329" s="1">
        <v>43.385399420600002</v>
      </c>
      <c r="M1329" s="1">
        <v>3</v>
      </c>
      <c r="N1329" s="9">
        <f>DATE(YEAR(TblLocations[[#This Row],[ODK_DateOfSubmission]]),MONTH(TblLocations[[#This Row],[ODK_DateOfSubmission]]),DAY(TblLocations[[#This Row],[ODK_DateOfSubmission]]))</f>
        <v>44229</v>
      </c>
      <c r="O1329" s="1" t="str">
        <f>_xlfn.CONCAT( YEAR(TblLocations[[#This Row],[ODK_DateOfSubmission]]), "-",TEXT( MONTH(TblLocations[[#This Row],[ODK_DateOfSubmission]]),"00"))</f>
        <v>2021-02</v>
      </c>
    </row>
    <row r="1330" spans="1:15" x14ac:dyDescent="0.25">
      <c r="A1330" s="1">
        <v>1101011</v>
      </c>
      <c r="B1330" s="1">
        <v>5380012</v>
      </c>
      <c r="C1330" s="1">
        <v>7862</v>
      </c>
      <c r="D1330" s="63">
        <v>44229</v>
      </c>
      <c r="E1330" s="54">
        <v>120</v>
      </c>
      <c r="F1330" s="56" t="s">
        <v>89</v>
      </c>
      <c r="G1330" s="56" t="s">
        <v>160</v>
      </c>
      <c r="H1330" s="56" t="s">
        <v>549</v>
      </c>
      <c r="I1330" s="56" t="s">
        <v>1472</v>
      </c>
      <c r="J1330" s="54" t="s">
        <v>1473</v>
      </c>
      <c r="K1330" s="1">
        <v>37.100532016800003</v>
      </c>
      <c r="L1330" s="1">
        <v>43.385399420600002</v>
      </c>
      <c r="M1330" s="1">
        <v>2</v>
      </c>
      <c r="N1330" s="9">
        <f>DATE(YEAR(TblLocations[[#This Row],[ODK_DateOfSubmission]]),MONTH(TblLocations[[#This Row],[ODK_DateOfSubmission]]),DAY(TblLocations[[#This Row],[ODK_DateOfSubmission]]))</f>
        <v>44229</v>
      </c>
      <c r="O1330" s="1" t="str">
        <f>_xlfn.CONCAT( YEAR(TblLocations[[#This Row],[ODK_DateOfSubmission]]), "-",TEXT( MONTH(TblLocations[[#This Row],[ODK_DateOfSubmission]]),"00"))</f>
        <v>2021-02</v>
      </c>
    </row>
    <row r="1331" spans="1:15" x14ac:dyDescent="0.25">
      <c r="A1331" s="1">
        <v>1101013</v>
      </c>
      <c r="B1331" s="1">
        <v>5366112</v>
      </c>
      <c r="C1331" s="1">
        <v>7833</v>
      </c>
      <c r="D1331" s="63">
        <v>44228</v>
      </c>
      <c r="E1331" s="54">
        <v>120</v>
      </c>
      <c r="F1331" s="56" t="s">
        <v>89</v>
      </c>
      <c r="G1331" s="56" t="s">
        <v>160</v>
      </c>
      <c r="H1331" s="56" t="s">
        <v>551</v>
      </c>
      <c r="I1331" s="56" t="s">
        <v>552</v>
      </c>
      <c r="J1331" s="54" t="s">
        <v>553</v>
      </c>
      <c r="K1331" s="1">
        <v>37.028460898500001</v>
      </c>
      <c r="L1331" s="1">
        <v>43.785392052900001</v>
      </c>
      <c r="M1331" s="1">
        <v>5</v>
      </c>
      <c r="N1331" s="9">
        <f>DATE(YEAR(TblLocations[[#This Row],[ODK_DateOfSubmission]]),MONTH(TblLocations[[#This Row],[ODK_DateOfSubmission]]),DAY(TblLocations[[#This Row],[ODK_DateOfSubmission]]))</f>
        <v>44228</v>
      </c>
      <c r="O1331" s="1" t="str">
        <f>_xlfn.CONCAT( YEAR(TblLocations[[#This Row],[ODK_DateOfSubmission]]), "-",TEXT( MONTH(TblLocations[[#This Row],[ODK_DateOfSubmission]]),"00"))</f>
        <v>2021-02</v>
      </c>
    </row>
    <row r="1332" spans="1:15" x14ac:dyDescent="0.25">
      <c r="A1332" s="1">
        <v>1103053</v>
      </c>
      <c r="B1332" s="1">
        <v>5420912</v>
      </c>
      <c r="C1332" s="1">
        <v>8013</v>
      </c>
      <c r="D1332" s="63">
        <v>44233</v>
      </c>
      <c r="E1332" s="54">
        <v>120</v>
      </c>
      <c r="F1332" s="56" t="s">
        <v>89</v>
      </c>
      <c r="G1332" s="56" t="s">
        <v>163</v>
      </c>
      <c r="H1332" s="56" t="s">
        <v>597</v>
      </c>
      <c r="I1332" s="56" t="s">
        <v>607</v>
      </c>
      <c r="J1332" s="54" t="s">
        <v>608</v>
      </c>
      <c r="K1332" s="1">
        <v>36.910295444699997</v>
      </c>
      <c r="L1332" s="1">
        <v>42.7939173782</v>
      </c>
      <c r="M1332" s="1">
        <v>7</v>
      </c>
      <c r="N1332" s="9">
        <f>DATE(YEAR(TblLocations[[#This Row],[ODK_DateOfSubmission]]),MONTH(TblLocations[[#This Row],[ODK_DateOfSubmission]]),DAY(TblLocations[[#This Row],[ODK_DateOfSubmission]]))</f>
        <v>44233</v>
      </c>
      <c r="O1332" s="1" t="str">
        <f>_xlfn.CONCAT( YEAR(TblLocations[[#This Row],[ODK_DateOfSubmission]]), "-",TEXT( MONTH(TblLocations[[#This Row],[ODK_DateOfSubmission]]),"00"))</f>
        <v>2021-02</v>
      </c>
    </row>
    <row r="1333" spans="1:15" x14ac:dyDescent="0.25">
      <c r="A1333" s="1">
        <v>1304007</v>
      </c>
      <c r="B1333" s="1">
        <v>5710012</v>
      </c>
      <c r="C1333" s="1">
        <v>21960</v>
      </c>
      <c r="D1333" s="63">
        <v>44250</v>
      </c>
      <c r="E1333" s="54">
        <v>120</v>
      </c>
      <c r="F1333" s="56" t="s">
        <v>80</v>
      </c>
      <c r="G1333" s="56" t="s">
        <v>144</v>
      </c>
      <c r="H1333" s="56" t="s">
        <v>635</v>
      </c>
      <c r="I1333" s="56" t="s">
        <v>631</v>
      </c>
      <c r="J1333" s="54" t="s">
        <v>632</v>
      </c>
      <c r="K1333" s="1">
        <v>35.185482</v>
      </c>
      <c r="L1333" s="1">
        <v>45.980287500000003</v>
      </c>
      <c r="M1333" s="1">
        <v>2</v>
      </c>
      <c r="N1333" s="9">
        <f>DATE(YEAR(TblLocations[[#This Row],[ODK_DateOfSubmission]]),MONTH(TblLocations[[#This Row],[ODK_DateOfSubmission]]),DAY(TblLocations[[#This Row],[ODK_DateOfSubmission]]))</f>
        <v>44250</v>
      </c>
      <c r="O1333" s="1" t="str">
        <f>_xlfn.CONCAT( YEAR(TblLocations[[#This Row],[ODK_DateOfSubmission]]), "-",TEXT( MONTH(TblLocations[[#This Row],[ODK_DateOfSubmission]]),"00"))</f>
        <v>2021-02</v>
      </c>
    </row>
    <row r="1334" spans="1:15" x14ac:dyDescent="0.25">
      <c r="A1334" s="1">
        <v>1310071</v>
      </c>
      <c r="B1334" s="1">
        <v>5729212</v>
      </c>
      <c r="C1334" s="1">
        <v>24901</v>
      </c>
      <c r="D1334" s="63">
        <v>44251</v>
      </c>
      <c r="E1334" s="54">
        <v>120</v>
      </c>
      <c r="F1334" s="56" t="s">
        <v>80</v>
      </c>
      <c r="G1334" s="56" t="s">
        <v>143</v>
      </c>
      <c r="H1334" s="56" t="s">
        <v>670</v>
      </c>
      <c r="I1334" s="56" t="s">
        <v>702</v>
      </c>
      <c r="J1334" s="54" t="s">
        <v>703</v>
      </c>
      <c r="K1334" s="1">
        <v>35.586342100000003</v>
      </c>
      <c r="L1334" s="1">
        <v>45.385369799999999</v>
      </c>
      <c r="M1334" s="1">
        <v>1</v>
      </c>
      <c r="N1334" s="9">
        <f>DATE(YEAR(TblLocations[[#This Row],[ODK_DateOfSubmission]]),MONTH(TblLocations[[#This Row],[ODK_DateOfSubmission]]),DAY(TblLocations[[#This Row],[ODK_DateOfSubmission]]))</f>
        <v>44251</v>
      </c>
      <c r="O1334" s="1" t="str">
        <f>_xlfn.CONCAT( YEAR(TblLocations[[#This Row],[ODK_DateOfSubmission]]), "-",TEXT( MONTH(TblLocations[[#This Row],[ODK_DateOfSubmission]]),"00"))</f>
        <v>2021-02</v>
      </c>
    </row>
    <row r="1335" spans="1:15" x14ac:dyDescent="0.25">
      <c r="A1335" s="1">
        <v>1310111</v>
      </c>
      <c r="B1335" s="1">
        <v>5701412</v>
      </c>
      <c r="C1335" s="1">
        <v>21029</v>
      </c>
      <c r="D1335" s="63">
        <v>44250</v>
      </c>
      <c r="E1335" s="54">
        <v>120</v>
      </c>
      <c r="F1335" s="56" t="s">
        <v>80</v>
      </c>
      <c r="G1335" s="56" t="s">
        <v>143</v>
      </c>
      <c r="H1335" s="56" t="s">
        <v>670</v>
      </c>
      <c r="I1335" s="56" t="s">
        <v>1222</v>
      </c>
      <c r="J1335" s="54" t="s">
        <v>1223</v>
      </c>
      <c r="K1335" s="1">
        <v>35.570284000000001</v>
      </c>
      <c r="L1335" s="1">
        <v>45.452570700000003</v>
      </c>
      <c r="M1335" s="1">
        <v>1</v>
      </c>
      <c r="N1335" s="9">
        <f>DATE(YEAR(TblLocations[[#This Row],[ODK_DateOfSubmission]]),MONTH(TblLocations[[#This Row],[ODK_DateOfSubmission]]),DAY(TblLocations[[#This Row],[ODK_DateOfSubmission]]))</f>
        <v>44250</v>
      </c>
      <c r="O1335" s="1" t="str">
        <f>_xlfn.CONCAT( YEAR(TblLocations[[#This Row],[ODK_DateOfSubmission]]), "-",TEXT( MONTH(TblLocations[[#This Row],[ODK_DateOfSubmission]]),"00"))</f>
        <v>2021-02</v>
      </c>
    </row>
    <row r="1336" spans="1:15" x14ac:dyDescent="0.25">
      <c r="A1336" s="1">
        <v>1310151</v>
      </c>
      <c r="B1336" s="1">
        <v>5706312</v>
      </c>
      <c r="C1336" s="1">
        <v>31957</v>
      </c>
      <c r="D1336" s="63">
        <v>44250</v>
      </c>
      <c r="E1336" s="54">
        <v>120</v>
      </c>
      <c r="F1336" s="56" t="s">
        <v>80</v>
      </c>
      <c r="G1336" s="56" t="s">
        <v>143</v>
      </c>
      <c r="H1336" s="56" t="s">
        <v>670</v>
      </c>
      <c r="I1336" s="56" t="s">
        <v>728</v>
      </c>
      <c r="J1336" s="54" t="s">
        <v>729</v>
      </c>
      <c r="K1336" s="1">
        <v>35.524397200000003</v>
      </c>
      <c r="L1336" s="1">
        <v>45.469476</v>
      </c>
      <c r="M1336" s="1">
        <v>2</v>
      </c>
      <c r="N1336" s="9">
        <f>DATE(YEAR(TblLocations[[#This Row],[ODK_DateOfSubmission]]),MONTH(TblLocations[[#This Row],[ODK_DateOfSubmission]]),DAY(TblLocations[[#This Row],[ODK_DateOfSubmission]]))</f>
        <v>44250</v>
      </c>
      <c r="O1336" s="1" t="str">
        <f>_xlfn.CONCAT( YEAR(TblLocations[[#This Row],[ODK_DateOfSubmission]]), "-",TEXT( MONTH(TblLocations[[#This Row],[ODK_DateOfSubmission]]),"00"))</f>
        <v>2021-02</v>
      </c>
    </row>
    <row r="1337" spans="1:15" x14ac:dyDescent="0.25">
      <c r="A1337" s="1">
        <v>1310214</v>
      </c>
      <c r="B1337" s="1">
        <v>5704712</v>
      </c>
      <c r="C1337" s="1">
        <v>32007</v>
      </c>
      <c r="D1337" s="63">
        <v>44250</v>
      </c>
      <c r="E1337" s="54">
        <v>120</v>
      </c>
      <c r="F1337" s="56" t="s">
        <v>80</v>
      </c>
      <c r="G1337" s="56" t="s">
        <v>143</v>
      </c>
      <c r="H1337" s="56" t="s">
        <v>670</v>
      </c>
      <c r="I1337" s="56" t="s">
        <v>1232</v>
      </c>
      <c r="J1337" s="54" t="s">
        <v>1233</v>
      </c>
      <c r="K1337" s="1">
        <v>35.590187299999997</v>
      </c>
      <c r="L1337" s="1">
        <v>45.393657699999999</v>
      </c>
      <c r="M1337" s="1">
        <v>2</v>
      </c>
      <c r="N1337" s="9">
        <f>DATE(YEAR(TblLocations[[#This Row],[ODK_DateOfSubmission]]),MONTH(TblLocations[[#This Row],[ODK_DateOfSubmission]]),DAY(TblLocations[[#This Row],[ODK_DateOfSubmission]]))</f>
        <v>44250</v>
      </c>
      <c r="O1337" s="1" t="str">
        <f>_xlfn.CONCAT( YEAR(TblLocations[[#This Row],[ODK_DateOfSubmission]]), "-",TEXT( MONTH(TblLocations[[#This Row],[ODK_DateOfSubmission]]),"00"))</f>
        <v>2021-02</v>
      </c>
    </row>
    <row r="1338" spans="1:15" x14ac:dyDescent="0.25">
      <c r="A1338" s="1">
        <v>1310225</v>
      </c>
      <c r="B1338" s="1">
        <v>5730112</v>
      </c>
      <c r="C1338" s="1">
        <v>32055</v>
      </c>
      <c r="D1338" s="63">
        <v>44251</v>
      </c>
      <c r="E1338" s="54">
        <v>120</v>
      </c>
      <c r="F1338" s="56" t="s">
        <v>80</v>
      </c>
      <c r="G1338" s="56" t="s">
        <v>143</v>
      </c>
      <c r="H1338" s="56" t="s">
        <v>670</v>
      </c>
      <c r="I1338" s="56" t="s">
        <v>744</v>
      </c>
      <c r="J1338" s="54" t="s">
        <v>745</v>
      </c>
      <c r="K1338" s="1">
        <v>35.587736100000001</v>
      </c>
      <c r="L1338" s="1">
        <v>45.392476700000003</v>
      </c>
      <c r="M1338" s="1">
        <v>3</v>
      </c>
      <c r="N1338" s="9">
        <f>DATE(YEAR(TblLocations[[#This Row],[ODK_DateOfSubmission]]),MONTH(TblLocations[[#This Row],[ODK_DateOfSubmission]]),DAY(TblLocations[[#This Row],[ODK_DateOfSubmission]]))</f>
        <v>44251</v>
      </c>
      <c r="O1338" s="1" t="str">
        <f>_xlfn.CONCAT( YEAR(TblLocations[[#This Row],[ODK_DateOfSubmission]]), "-",TEXT( MONTH(TblLocations[[#This Row],[ODK_DateOfSubmission]]),"00"))</f>
        <v>2021-02</v>
      </c>
    </row>
    <row r="1339" spans="1:15" x14ac:dyDescent="0.25">
      <c r="A1339" s="1">
        <v>3502003</v>
      </c>
      <c r="B1339" s="1">
        <v>5286412</v>
      </c>
      <c r="C1339" s="1">
        <v>24722</v>
      </c>
      <c r="D1339" s="63">
        <v>44222</v>
      </c>
      <c r="E1339" s="54">
        <v>120</v>
      </c>
      <c r="F1339" s="56" t="s">
        <v>68</v>
      </c>
      <c r="G1339" s="56" t="s">
        <v>81</v>
      </c>
      <c r="H1339" s="56" t="s">
        <v>1047</v>
      </c>
      <c r="I1339" s="56" t="s">
        <v>1051</v>
      </c>
      <c r="J1339" s="54" t="s">
        <v>897</v>
      </c>
      <c r="K1339" s="1">
        <v>31.711529196499999</v>
      </c>
      <c r="L1339" s="1">
        <v>46.124556874</v>
      </c>
      <c r="M1339" s="1">
        <v>4</v>
      </c>
      <c r="N1339" s="9">
        <f>DATE(YEAR(TblLocations[[#This Row],[ODK_DateOfSubmission]]),MONTH(TblLocations[[#This Row],[ODK_DateOfSubmission]]),DAY(TblLocations[[#This Row],[ODK_DateOfSubmission]]))</f>
        <v>44222</v>
      </c>
      <c r="O1339" s="1" t="str">
        <f>_xlfn.CONCAT( YEAR(TblLocations[[#This Row],[ODK_DateOfSubmission]]), "-",TEXT( MONTH(TblLocations[[#This Row],[ODK_DateOfSubmission]]),"00"))</f>
        <v>2021-01</v>
      </c>
    </row>
    <row r="1340" spans="1:15" x14ac:dyDescent="0.25">
      <c r="A1340" s="1">
        <v>3502007</v>
      </c>
      <c r="B1340" s="1">
        <v>5286012</v>
      </c>
      <c r="C1340" s="1">
        <v>33795</v>
      </c>
      <c r="D1340" s="63">
        <v>44222</v>
      </c>
      <c r="E1340" s="54">
        <v>120</v>
      </c>
      <c r="F1340" s="56" t="s">
        <v>68</v>
      </c>
      <c r="G1340" s="56" t="s">
        <v>81</v>
      </c>
      <c r="H1340" s="56" t="s">
        <v>1047</v>
      </c>
      <c r="I1340" s="56" t="s">
        <v>1334</v>
      </c>
      <c r="J1340" s="54" t="s">
        <v>1335</v>
      </c>
      <c r="K1340" s="1">
        <v>31.728400000000001</v>
      </c>
      <c r="L1340" s="1">
        <v>46.110399999999998</v>
      </c>
      <c r="M1340" s="1">
        <v>4</v>
      </c>
      <c r="N1340" s="9">
        <f>DATE(YEAR(TblLocations[[#This Row],[ODK_DateOfSubmission]]),MONTH(TblLocations[[#This Row],[ODK_DateOfSubmission]]),DAY(TblLocations[[#This Row],[ODK_DateOfSubmission]]))</f>
        <v>44222</v>
      </c>
      <c r="O1340" s="1" t="str">
        <f>_xlfn.CONCAT( YEAR(TblLocations[[#This Row],[ODK_DateOfSubmission]]), "-",TEXT( MONTH(TblLocations[[#This Row],[ODK_DateOfSubmission]]),"00"))</f>
        <v>2021-01</v>
      </c>
    </row>
    <row r="1341" spans="1:15" x14ac:dyDescent="0.25">
      <c r="A1341" s="1">
        <v>3502016</v>
      </c>
      <c r="B1341" s="1">
        <v>5285912</v>
      </c>
      <c r="C1341" s="1">
        <v>34162</v>
      </c>
      <c r="D1341" s="63">
        <v>44222</v>
      </c>
      <c r="E1341" s="54">
        <v>120</v>
      </c>
      <c r="F1341" s="56" t="s">
        <v>68</v>
      </c>
      <c r="G1341" s="56" t="s">
        <v>81</v>
      </c>
      <c r="H1341" s="56" t="s">
        <v>1047</v>
      </c>
      <c r="I1341" s="56" t="s">
        <v>1440</v>
      </c>
      <c r="J1341" s="54" t="s">
        <v>1441</v>
      </c>
      <c r="K1341" s="1">
        <v>31.735530000000001</v>
      </c>
      <c r="L1341" s="1">
        <v>46.112045999999999</v>
      </c>
      <c r="M1341" s="1">
        <v>3</v>
      </c>
      <c r="N1341" s="9">
        <f>DATE(YEAR(TblLocations[[#This Row],[ODK_DateOfSubmission]]),MONTH(TblLocations[[#This Row],[ODK_DateOfSubmission]]),DAY(TblLocations[[#This Row],[ODK_DateOfSubmission]]))</f>
        <v>44222</v>
      </c>
      <c r="O1341" s="1" t="str">
        <f>_xlfn.CONCAT( YEAR(TblLocations[[#This Row],[ODK_DateOfSubmission]]), "-",TEXT( MONTH(TblLocations[[#This Row],[ODK_DateOfSubmission]]),"00"))</f>
        <v>2021-01</v>
      </c>
    </row>
    <row r="1342" spans="1:15" x14ac:dyDescent="0.25">
      <c r="A1342" s="1">
        <v>3502016</v>
      </c>
      <c r="B1342" s="1">
        <v>5285912</v>
      </c>
      <c r="C1342" s="1">
        <v>34162</v>
      </c>
      <c r="D1342" s="63">
        <v>44222</v>
      </c>
      <c r="E1342" s="54">
        <v>120</v>
      </c>
      <c r="F1342" s="56" t="s">
        <v>68</v>
      </c>
      <c r="G1342" s="56" t="s">
        <v>81</v>
      </c>
      <c r="H1342" s="56" t="s">
        <v>1047</v>
      </c>
      <c r="I1342" s="56" t="s">
        <v>1440</v>
      </c>
      <c r="J1342" s="54" t="s">
        <v>1441</v>
      </c>
      <c r="K1342" s="1">
        <v>31.735530000000001</v>
      </c>
      <c r="L1342" s="1">
        <v>46.112045999999999</v>
      </c>
      <c r="M1342" s="1">
        <v>4</v>
      </c>
      <c r="N1342" s="9">
        <f>DATE(YEAR(TblLocations[[#This Row],[ODK_DateOfSubmission]]),MONTH(TblLocations[[#This Row],[ODK_DateOfSubmission]]),DAY(TblLocations[[#This Row],[ODK_DateOfSubmission]]))</f>
        <v>44222</v>
      </c>
      <c r="O1342" s="1" t="str">
        <f>_xlfn.CONCAT( YEAR(TblLocations[[#This Row],[ODK_DateOfSubmission]]), "-",TEXT( MONTH(TblLocations[[#This Row],[ODK_DateOfSubmission]]),"00"))</f>
        <v>2021-01</v>
      </c>
    </row>
    <row r="1343" spans="1:15" x14ac:dyDescent="0.25">
      <c r="A1343" s="1">
        <v>3502016</v>
      </c>
      <c r="B1343" s="1">
        <v>5285912</v>
      </c>
      <c r="C1343" s="1">
        <v>34162</v>
      </c>
      <c r="D1343" s="63">
        <v>44222</v>
      </c>
      <c r="E1343" s="54">
        <v>120</v>
      </c>
      <c r="F1343" s="56" t="s">
        <v>68</v>
      </c>
      <c r="G1343" s="56" t="s">
        <v>81</v>
      </c>
      <c r="H1343" s="56" t="s">
        <v>1047</v>
      </c>
      <c r="I1343" s="56" t="s">
        <v>1440</v>
      </c>
      <c r="J1343" s="54" t="s">
        <v>1441</v>
      </c>
      <c r="K1343" s="1">
        <v>31.735530000000001</v>
      </c>
      <c r="L1343" s="1">
        <v>46.112045999999999</v>
      </c>
      <c r="M1343" s="1">
        <v>3</v>
      </c>
      <c r="N1343" s="9">
        <f>DATE(YEAR(TblLocations[[#This Row],[ODK_DateOfSubmission]]),MONTH(TblLocations[[#This Row],[ODK_DateOfSubmission]]),DAY(TblLocations[[#This Row],[ODK_DateOfSubmission]]))</f>
        <v>44222</v>
      </c>
      <c r="O1343" s="1" t="str">
        <f>_xlfn.CONCAT( YEAR(TblLocations[[#This Row],[ODK_DateOfSubmission]]), "-",TEXT( MONTH(TblLocations[[#This Row],[ODK_DateOfSubmission]]),"00"))</f>
        <v>2021-01</v>
      </c>
    </row>
    <row r="1344" spans="1:15" x14ac:dyDescent="0.25">
      <c r="A1344" s="1">
        <v>3502016</v>
      </c>
      <c r="B1344" s="1">
        <v>5285912</v>
      </c>
      <c r="C1344" s="1">
        <v>34162</v>
      </c>
      <c r="D1344" s="63">
        <v>44222</v>
      </c>
      <c r="E1344" s="54">
        <v>120</v>
      </c>
      <c r="F1344" s="56" t="s">
        <v>68</v>
      </c>
      <c r="G1344" s="56" t="s">
        <v>81</v>
      </c>
      <c r="H1344" s="56" t="s">
        <v>1047</v>
      </c>
      <c r="I1344" s="56" t="s">
        <v>1440</v>
      </c>
      <c r="J1344" s="54" t="s">
        <v>1441</v>
      </c>
      <c r="K1344" s="1">
        <v>31.735530000000001</v>
      </c>
      <c r="L1344" s="1">
        <v>46.112045999999999</v>
      </c>
      <c r="M1344" s="1">
        <v>7</v>
      </c>
      <c r="N1344" s="9">
        <f>DATE(YEAR(TblLocations[[#This Row],[ODK_DateOfSubmission]]),MONTH(TblLocations[[#This Row],[ODK_DateOfSubmission]]),DAY(TblLocations[[#This Row],[ODK_DateOfSubmission]]))</f>
        <v>44222</v>
      </c>
      <c r="O1344" s="1" t="str">
        <f>_xlfn.CONCAT( YEAR(TblLocations[[#This Row],[ODK_DateOfSubmission]]), "-",TEXT( MONTH(TblLocations[[#This Row],[ODK_DateOfSubmission]]),"00"))</f>
        <v>2021-01</v>
      </c>
    </row>
    <row r="1345" spans="1:15" x14ac:dyDescent="0.25">
      <c r="A1345" s="1">
        <v>3503015</v>
      </c>
      <c r="B1345" s="1">
        <v>5538612</v>
      </c>
      <c r="C1345" s="1">
        <v>33805</v>
      </c>
      <c r="D1345" s="63">
        <v>44243</v>
      </c>
      <c r="E1345" s="54">
        <v>120</v>
      </c>
      <c r="F1345" s="56" t="s">
        <v>68</v>
      </c>
      <c r="G1345" s="56" t="s">
        <v>86</v>
      </c>
      <c r="H1345" s="56" t="s">
        <v>1474</v>
      </c>
      <c r="I1345" s="56" t="s">
        <v>1475</v>
      </c>
      <c r="J1345" s="54" t="s">
        <v>216</v>
      </c>
      <c r="K1345" s="1">
        <v>31.295843999999999</v>
      </c>
      <c r="L1345" s="1">
        <v>46.233044999999997</v>
      </c>
      <c r="M1345" s="1">
        <v>1</v>
      </c>
      <c r="N1345" s="9">
        <f>DATE(YEAR(TblLocations[[#This Row],[ODK_DateOfSubmission]]),MONTH(TblLocations[[#This Row],[ODK_DateOfSubmission]]),DAY(TblLocations[[#This Row],[ODK_DateOfSubmission]]))</f>
        <v>44243</v>
      </c>
      <c r="O1345" s="1" t="str">
        <f>_xlfn.CONCAT( YEAR(TblLocations[[#This Row],[ODK_DateOfSubmission]]), "-",TEXT( MONTH(TblLocations[[#This Row],[ODK_DateOfSubmission]]),"00"))</f>
        <v>2021-02</v>
      </c>
    </row>
    <row r="1346" spans="1:15" x14ac:dyDescent="0.25">
      <c r="A1346" s="1">
        <v>3503015</v>
      </c>
      <c r="B1346" s="1">
        <v>5538612</v>
      </c>
      <c r="C1346" s="1">
        <v>33805</v>
      </c>
      <c r="D1346" s="63">
        <v>44243</v>
      </c>
      <c r="E1346" s="54">
        <v>120</v>
      </c>
      <c r="F1346" s="56" t="s">
        <v>68</v>
      </c>
      <c r="G1346" s="56" t="s">
        <v>86</v>
      </c>
      <c r="H1346" s="56" t="s">
        <v>1474</v>
      </c>
      <c r="I1346" s="56" t="s">
        <v>1475</v>
      </c>
      <c r="J1346" s="54" t="s">
        <v>216</v>
      </c>
      <c r="K1346" s="1">
        <v>31.295843999999999</v>
      </c>
      <c r="L1346" s="1">
        <v>46.233044999999997</v>
      </c>
      <c r="M1346" s="1">
        <v>1</v>
      </c>
      <c r="N1346" s="9">
        <f>DATE(YEAR(TblLocations[[#This Row],[ODK_DateOfSubmission]]),MONTH(TblLocations[[#This Row],[ODK_DateOfSubmission]]),DAY(TblLocations[[#This Row],[ODK_DateOfSubmission]]))</f>
        <v>44243</v>
      </c>
      <c r="O1346" s="1" t="str">
        <f>_xlfn.CONCAT( YEAR(TblLocations[[#This Row],[ODK_DateOfSubmission]]), "-",TEXT( MONTH(TblLocations[[#This Row],[ODK_DateOfSubmission]]),"00"))</f>
        <v>2021-02</v>
      </c>
    </row>
    <row r="1347" spans="1:15" x14ac:dyDescent="0.25">
      <c r="A1347" s="1">
        <v>3503001</v>
      </c>
      <c r="B1347" s="1">
        <v>5470112</v>
      </c>
      <c r="C1347" s="1">
        <v>10250</v>
      </c>
      <c r="D1347" s="63">
        <v>44236</v>
      </c>
      <c r="E1347" s="54">
        <v>120</v>
      </c>
      <c r="F1347" s="56" t="s">
        <v>68</v>
      </c>
      <c r="G1347" s="56" t="s">
        <v>86</v>
      </c>
      <c r="H1347" s="56" t="s">
        <v>1404</v>
      </c>
      <c r="I1347" s="56" t="s">
        <v>1476</v>
      </c>
      <c r="J1347" s="54" t="s">
        <v>1477</v>
      </c>
      <c r="K1347" s="1">
        <v>31.4359498874</v>
      </c>
      <c r="L1347" s="1">
        <v>46.172572526899998</v>
      </c>
      <c r="M1347" s="1">
        <v>1</v>
      </c>
      <c r="N1347" s="9">
        <f>DATE(YEAR(TblLocations[[#This Row],[ODK_DateOfSubmission]]),MONTH(TblLocations[[#This Row],[ODK_DateOfSubmission]]),DAY(TblLocations[[#This Row],[ODK_DateOfSubmission]]))</f>
        <v>44236</v>
      </c>
      <c r="O1347" s="1" t="str">
        <f>_xlfn.CONCAT( YEAR(TblLocations[[#This Row],[ODK_DateOfSubmission]]), "-",TEXT( MONTH(TblLocations[[#This Row],[ODK_DateOfSubmission]]),"00"))</f>
        <v>2021-02</v>
      </c>
    </row>
    <row r="1348" spans="1:15" x14ac:dyDescent="0.25">
      <c r="A1348" s="1">
        <v>3503006</v>
      </c>
      <c r="B1348" s="1">
        <v>5490212</v>
      </c>
      <c r="C1348" s="1">
        <v>21209</v>
      </c>
      <c r="D1348" s="63">
        <v>44238</v>
      </c>
      <c r="E1348" s="54">
        <v>120</v>
      </c>
      <c r="F1348" s="56" t="s">
        <v>68</v>
      </c>
      <c r="G1348" s="56" t="s">
        <v>86</v>
      </c>
      <c r="H1348" s="56" t="s">
        <v>1404</v>
      </c>
      <c r="I1348" s="56" t="s">
        <v>1406</v>
      </c>
      <c r="J1348" s="54" t="s">
        <v>1407</v>
      </c>
      <c r="K1348" s="1">
        <v>31.415689718399999</v>
      </c>
      <c r="L1348" s="1">
        <v>46.163976839100002</v>
      </c>
      <c r="M1348" s="1">
        <v>1</v>
      </c>
      <c r="N1348" s="9">
        <f>DATE(YEAR(TblLocations[[#This Row],[ODK_DateOfSubmission]]),MONTH(TblLocations[[#This Row],[ODK_DateOfSubmission]]),DAY(TblLocations[[#This Row],[ODK_DateOfSubmission]]))</f>
        <v>44238</v>
      </c>
      <c r="O1348" s="1" t="str">
        <f>_xlfn.CONCAT( YEAR(TblLocations[[#This Row],[ODK_DateOfSubmission]]), "-",TEXT( MONTH(TblLocations[[#This Row],[ODK_DateOfSubmission]]),"00"))</f>
        <v>2021-02</v>
      </c>
    </row>
    <row r="1349" spans="1:15" x14ac:dyDescent="0.25">
      <c r="A1349" s="1">
        <v>3503006</v>
      </c>
      <c r="B1349" s="1">
        <v>5490212</v>
      </c>
      <c r="C1349" s="1">
        <v>21209</v>
      </c>
      <c r="D1349" s="63">
        <v>44238</v>
      </c>
      <c r="E1349" s="54">
        <v>120</v>
      </c>
      <c r="F1349" s="56" t="s">
        <v>68</v>
      </c>
      <c r="G1349" s="56" t="s">
        <v>86</v>
      </c>
      <c r="H1349" s="56" t="s">
        <v>1404</v>
      </c>
      <c r="I1349" s="56" t="s">
        <v>1406</v>
      </c>
      <c r="J1349" s="54" t="s">
        <v>1407</v>
      </c>
      <c r="K1349" s="1">
        <v>31.415689718399999</v>
      </c>
      <c r="L1349" s="1">
        <v>46.163976839100002</v>
      </c>
      <c r="M1349" s="1">
        <v>1</v>
      </c>
      <c r="N1349" s="9">
        <f>DATE(YEAR(TblLocations[[#This Row],[ODK_DateOfSubmission]]),MONTH(TblLocations[[#This Row],[ODK_DateOfSubmission]]),DAY(TblLocations[[#This Row],[ODK_DateOfSubmission]]))</f>
        <v>44238</v>
      </c>
      <c r="O1349" s="1" t="str">
        <f>_xlfn.CONCAT( YEAR(TblLocations[[#This Row],[ODK_DateOfSubmission]]), "-",TEXT( MONTH(TblLocations[[#This Row],[ODK_DateOfSubmission]]),"00"))</f>
        <v>2021-02</v>
      </c>
    </row>
    <row r="1350" spans="1:15" x14ac:dyDescent="0.25">
      <c r="A1350" s="1">
        <v>3503008</v>
      </c>
      <c r="B1350" s="1">
        <v>5490112</v>
      </c>
      <c r="C1350" s="1">
        <v>9848</v>
      </c>
      <c r="D1350" s="63">
        <v>44238</v>
      </c>
      <c r="E1350" s="54">
        <v>120</v>
      </c>
      <c r="F1350" s="56" t="s">
        <v>68</v>
      </c>
      <c r="G1350" s="56" t="s">
        <v>86</v>
      </c>
      <c r="H1350" s="56" t="s">
        <v>1404</v>
      </c>
      <c r="I1350" s="56" t="s">
        <v>1478</v>
      </c>
      <c r="J1350" s="54" t="s">
        <v>1479</v>
      </c>
      <c r="K1350" s="1">
        <v>31.415756054100001</v>
      </c>
      <c r="L1350" s="1">
        <v>46.172971067500001</v>
      </c>
      <c r="M1350" s="1">
        <v>1</v>
      </c>
      <c r="N1350" s="9">
        <f>DATE(YEAR(TblLocations[[#This Row],[ODK_DateOfSubmission]]),MONTH(TblLocations[[#This Row],[ODK_DateOfSubmission]]),DAY(TblLocations[[#This Row],[ODK_DateOfSubmission]]))</f>
        <v>44238</v>
      </c>
      <c r="O1350" s="1" t="str">
        <f>_xlfn.CONCAT( YEAR(TblLocations[[#This Row],[ODK_DateOfSubmission]]), "-",TEXT( MONTH(TblLocations[[#This Row],[ODK_DateOfSubmission]]),"00"))</f>
        <v>2021-02</v>
      </c>
    </row>
    <row r="1351" spans="1:15" x14ac:dyDescent="0.25">
      <c r="A1351" s="1">
        <v>3503009</v>
      </c>
      <c r="B1351" s="1">
        <v>5486712</v>
      </c>
      <c r="C1351" s="1">
        <v>9822</v>
      </c>
      <c r="D1351" s="63">
        <v>44238</v>
      </c>
      <c r="E1351" s="54">
        <v>120</v>
      </c>
      <c r="F1351" s="56" t="s">
        <v>68</v>
      </c>
      <c r="G1351" s="56" t="s">
        <v>86</v>
      </c>
      <c r="H1351" s="56" t="s">
        <v>1404</v>
      </c>
      <c r="I1351" s="56" t="s">
        <v>1410</v>
      </c>
      <c r="J1351" s="54" t="s">
        <v>1411</v>
      </c>
      <c r="K1351" s="1">
        <v>31.403907212699998</v>
      </c>
      <c r="L1351" s="1">
        <v>46.175491096099996</v>
      </c>
      <c r="M1351" s="1">
        <v>1</v>
      </c>
      <c r="N1351" s="9">
        <f>DATE(YEAR(TblLocations[[#This Row],[ODK_DateOfSubmission]]),MONTH(TblLocations[[#This Row],[ODK_DateOfSubmission]]),DAY(TblLocations[[#This Row],[ODK_DateOfSubmission]]))</f>
        <v>44238</v>
      </c>
      <c r="O1351" s="1" t="str">
        <f>_xlfn.CONCAT( YEAR(TblLocations[[#This Row],[ODK_DateOfSubmission]]), "-",TEXT( MONTH(TblLocations[[#This Row],[ODK_DateOfSubmission]]),"00"))</f>
        <v>2021-02</v>
      </c>
    </row>
    <row r="1352" spans="1:15" x14ac:dyDescent="0.25">
      <c r="A1352" s="1">
        <v>3503009</v>
      </c>
      <c r="B1352" s="1">
        <v>5486712</v>
      </c>
      <c r="C1352" s="1">
        <v>9822</v>
      </c>
      <c r="D1352" s="63">
        <v>44238</v>
      </c>
      <c r="E1352" s="54">
        <v>120</v>
      </c>
      <c r="F1352" s="56" t="s">
        <v>68</v>
      </c>
      <c r="G1352" s="56" t="s">
        <v>86</v>
      </c>
      <c r="H1352" s="56" t="s">
        <v>1404</v>
      </c>
      <c r="I1352" s="56" t="s">
        <v>1410</v>
      </c>
      <c r="J1352" s="54" t="s">
        <v>1411</v>
      </c>
      <c r="K1352" s="1">
        <v>31.403907212699998</v>
      </c>
      <c r="L1352" s="1">
        <v>46.175491096099996</v>
      </c>
      <c r="M1352" s="1">
        <v>1</v>
      </c>
      <c r="N1352" s="9">
        <f>DATE(YEAR(TblLocations[[#This Row],[ODK_DateOfSubmission]]),MONTH(TblLocations[[#This Row],[ODK_DateOfSubmission]]),DAY(TblLocations[[#This Row],[ODK_DateOfSubmission]]))</f>
        <v>44238</v>
      </c>
      <c r="O1352" s="1" t="str">
        <f>_xlfn.CONCAT( YEAR(TblLocations[[#This Row],[ODK_DateOfSubmission]]), "-",TEXT( MONTH(TblLocations[[#This Row],[ODK_DateOfSubmission]]),"00"))</f>
        <v>2021-02</v>
      </c>
    </row>
    <row r="1353" spans="1:15" x14ac:dyDescent="0.25">
      <c r="A1353" s="1">
        <v>3503012</v>
      </c>
      <c r="B1353" s="1">
        <v>5482412</v>
      </c>
      <c r="C1353" s="1">
        <v>10286</v>
      </c>
      <c r="D1353" s="63">
        <v>44238</v>
      </c>
      <c r="E1353" s="54">
        <v>120</v>
      </c>
      <c r="F1353" s="56" t="s">
        <v>68</v>
      </c>
      <c r="G1353" s="56" t="s">
        <v>86</v>
      </c>
      <c r="H1353" s="56" t="s">
        <v>1404</v>
      </c>
      <c r="I1353" s="56" t="s">
        <v>1405</v>
      </c>
      <c r="J1353" s="54" t="s">
        <v>1127</v>
      </c>
      <c r="K1353" s="1">
        <v>31.400419743299999</v>
      </c>
      <c r="L1353" s="1">
        <v>46.1806881535</v>
      </c>
      <c r="M1353" s="1">
        <v>3</v>
      </c>
      <c r="N1353" s="9">
        <f>DATE(YEAR(TblLocations[[#This Row],[ODK_DateOfSubmission]]),MONTH(TblLocations[[#This Row],[ODK_DateOfSubmission]]),DAY(TblLocations[[#This Row],[ODK_DateOfSubmission]]))</f>
        <v>44238</v>
      </c>
      <c r="O1353" s="1" t="str">
        <f>_xlfn.CONCAT( YEAR(TblLocations[[#This Row],[ODK_DateOfSubmission]]), "-",TEXT( MONTH(TblLocations[[#This Row],[ODK_DateOfSubmission]]),"00"))</f>
        <v>2021-02</v>
      </c>
    </row>
    <row r="1354" spans="1:15" x14ac:dyDescent="0.25">
      <c r="A1354" s="1">
        <v>3504051</v>
      </c>
      <c r="B1354" s="1">
        <v>5481312</v>
      </c>
      <c r="C1354" s="1">
        <v>23685</v>
      </c>
      <c r="D1354" s="63">
        <v>44238</v>
      </c>
      <c r="E1354" s="54">
        <v>120</v>
      </c>
      <c r="F1354" s="56" t="s">
        <v>68</v>
      </c>
      <c r="G1354" s="56" t="s">
        <v>73</v>
      </c>
      <c r="H1354" s="56" t="s">
        <v>1059</v>
      </c>
      <c r="I1354" s="56" t="s">
        <v>1108</v>
      </c>
      <c r="J1354" s="54" t="s">
        <v>1109</v>
      </c>
      <c r="K1354" s="1">
        <v>31.087265559999999</v>
      </c>
      <c r="L1354" s="1">
        <v>46.241235476500002</v>
      </c>
      <c r="M1354" s="1">
        <v>3</v>
      </c>
      <c r="N1354" s="9">
        <f>DATE(YEAR(TblLocations[[#This Row],[ODK_DateOfSubmission]]),MONTH(TblLocations[[#This Row],[ODK_DateOfSubmission]]),DAY(TblLocations[[#This Row],[ODK_DateOfSubmission]]))</f>
        <v>44238</v>
      </c>
      <c r="O1354" s="1" t="str">
        <f>_xlfn.CONCAT( YEAR(TblLocations[[#This Row],[ODK_DateOfSubmission]]), "-",TEXT( MONTH(TblLocations[[#This Row],[ODK_DateOfSubmission]]),"00"))</f>
        <v>2021-02</v>
      </c>
    </row>
    <row r="1355" spans="1:15" x14ac:dyDescent="0.25">
      <c r="A1355" s="1">
        <v>3504051</v>
      </c>
      <c r="B1355" s="1">
        <v>5481312</v>
      </c>
      <c r="C1355" s="1">
        <v>23685</v>
      </c>
      <c r="D1355" s="63">
        <v>44238</v>
      </c>
      <c r="E1355" s="54">
        <v>120</v>
      </c>
      <c r="F1355" s="56" t="s">
        <v>68</v>
      </c>
      <c r="G1355" s="56" t="s">
        <v>73</v>
      </c>
      <c r="H1355" s="56" t="s">
        <v>1059</v>
      </c>
      <c r="I1355" s="56" t="s">
        <v>1108</v>
      </c>
      <c r="J1355" s="54" t="s">
        <v>1109</v>
      </c>
      <c r="K1355" s="1">
        <v>31.087265559999999</v>
      </c>
      <c r="L1355" s="1">
        <v>46.241235476500002</v>
      </c>
      <c r="M1355" s="1">
        <v>6</v>
      </c>
      <c r="N1355" s="9">
        <f>DATE(YEAR(TblLocations[[#This Row],[ODK_DateOfSubmission]]),MONTH(TblLocations[[#This Row],[ODK_DateOfSubmission]]),DAY(TblLocations[[#This Row],[ODK_DateOfSubmission]]))</f>
        <v>44238</v>
      </c>
      <c r="O1355" s="1" t="str">
        <f>_xlfn.CONCAT( YEAR(TblLocations[[#This Row],[ODK_DateOfSubmission]]), "-",TEXT( MONTH(TblLocations[[#This Row],[ODK_DateOfSubmission]]),"00"))</f>
        <v>2021-02</v>
      </c>
    </row>
    <row r="1356" spans="1:15" x14ac:dyDescent="0.25">
      <c r="A1356" s="1">
        <v>3504051</v>
      </c>
      <c r="B1356" s="1">
        <v>5481312</v>
      </c>
      <c r="C1356" s="1">
        <v>23685</v>
      </c>
      <c r="D1356" s="63">
        <v>44238</v>
      </c>
      <c r="E1356" s="54">
        <v>120</v>
      </c>
      <c r="F1356" s="56" t="s">
        <v>68</v>
      </c>
      <c r="G1356" s="56" t="s">
        <v>73</v>
      </c>
      <c r="H1356" s="56" t="s">
        <v>1059</v>
      </c>
      <c r="I1356" s="56" t="s">
        <v>1108</v>
      </c>
      <c r="J1356" s="54" t="s">
        <v>1109</v>
      </c>
      <c r="K1356" s="1">
        <v>31.087265559999999</v>
      </c>
      <c r="L1356" s="1">
        <v>46.241235476500002</v>
      </c>
      <c r="M1356" s="1">
        <v>4</v>
      </c>
      <c r="N1356" s="9">
        <f>DATE(YEAR(TblLocations[[#This Row],[ODK_DateOfSubmission]]),MONTH(TblLocations[[#This Row],[ODK_DateOfSubmission]]),DAY(TblLocations[[#This Row],[ODK_DateOfSubmission]]))</f>
        <v>44238</v>
      </c>
      <c r="O1356" s="1" t="str">
        <f>_xlfn.CONCAT( YEAR(TblLocations[[#This Row],[ODK_DateOfSubmission]]), "-",TEXT( MONTH(TblLocations[[#This Row],[ODK_DateOfSubmission]]),"00"))</f>
        <v>2021-02</v>
      </c>
    </row>
    <row r="1357" spans="1:15" x14ac:dyDescent="0.25">
      <c r="A1357" s="1">
        <v>3504051</v>
      </c>
      <c r="B1357" s="1">
        <v>5481312</v>
      </c>
      <c r="C1357" s="1">
        <v>23685</v>
      </c>
      <c r="D1357" s="63">
        <v>44238</v>
      </c>
      <c r="E1357" s="54">
        <v>120</v>
      </c>
      <c r="F1357" s="56" t="s">
        <v>68</v>
      </c>
      <c r="G1357" s="56" t="s">
        <v>73</v>
      </c>
      <c r="H1357" s="56" t="s">
        <v>1059</v>
      </c>
      <c r="I1357" s="56" t="s">
        <v>1108</v>
      </c>
      <c r="J1357" s="54" t="s">
        <v>1109</v>
      </c>
      <c r="K1357" s="1">
        <v>31.087265559999999</v>
      </c>
      <c r="L1357" s="1">
        <v>46.241235476500002</v>
      </c>
      <c r="M1357" s="1">
        <v>3</v>
      </c>
      <c r="N1357" s="9">
        <f>DATE(YEAR(TblLocations[[#This Row],[ODK_DateOfSubmission]]),MONTH(TblLocations[[#This Row],[ODK_DateOfSubmission]]),DAY(TblLocations[[#This Row],[ODK_DateOfSubmission]]))</f>
        <v>44238</v>
      </c>
      <c r="O1357" s="1" t="str">
        <f>_xlfn.CONCAT( YEAR(TblLocations[[#This Row],[ODK_DateOfSubmission]]), "-",TEXT( MONTH(TblLocations[[#This Row],[ODK_DateOfSubmission]]),"00"))</f>
        <v>2021-02</v>
      </c>
    </row>
    <row r="1358" spans="1:15" x14ac:dyDescent="0.25">
      <c r="A1358" s="1">
        <v>3504052</v>
      </c>
      <c r="B1358" s="1">
        <v>5534412</v>
      </c>
      <c r="C1358" s="1">
        <v>9113</v>
      </c>
      <c r="D1358" s="63">
        <v>44243</v>
      </c>
      <c r="E1358" s="54">
        <v>120</v>
      </c>
      <c r="F1358" s="56" t="s">
        <v>68</v>
      </c>
      <c r="G1358" s="56" t="s">
        <v>73</v>
      </c>
      <c r="H1358" s="56" t="s">
        <v>1059</v>
      </c>
      <c r="I1358" s="56" t="s">
        <v>1102</v>
      </c>
      <c r="J1358" s="54" t="s">
        <v>1436</v>
      </c>
      <c r="K1358" s="1">
        <v>31.060153968000002</v>
      </c>
      <c r="L1358" s="1">
        <v>46.243325555299997</v>
      </c>
      <c r="M1358" s="1">
        <v>2</v>
      </c>
      <c r="N1358" s="9">
        <f>DATE(YEAR(TblLocations[[#This Row],[ODK_DateOfSubmission]]),MONTH(TblLocations[[#This Row],[ODK_DateOfSubmission]]),DAY(TblLocations[[#This Row],[ODK_DateOfSubmission]]))</f>
        <v>44243</v>
      </c>
      <c r="O1358" s="1" t="str">
        <f>_xlfn.CONCAT( YEAR(TblLocations[[#This Row],[ODK_DateOfSubmission]]), "-",TEXT( MONTH(TblLocations[[#This Row],[ODK_DateOfSubmission]]),"00"))</f>
        <v>2021-02</v>
      </c>
    </row>
    <row r="1359" spans="1:15" x14ac:dyDescent="0.25">
      <c r="A1359" s="1">
        <v>3504052</v>
      </c>
      <c r="B1359" s="1">
        <v>5534412</v>
      </c>
      <c r="C1359" s="1">
        <v>9113</v>
      </c>
      <c r="D1359" s="63">
        <v>44243</v>
      </c>
      <c r="E1359" s="54">
        <v>120</v>
      </c>
      <c r="F1359" s="56" t="s">
        <v>68</v>
      </c>
      <c r="G1359" s="56" t="s">
        <v>73</v>
      </c>
      <c r="H1359" s="56" t="s">
        <v>1059</v>
      </c>
      <c r="I1359" s="56" t="s">
        <v>1102</v>
      </c>
      <c r="J1359" s="54" t="s">
        <v>1436</v>
      </c>
      <c r="K1359" s="1">
        <v>31.060153968000002</v>
      </c>
      <c r="L1359" s="1">
        <v>46.243325555299997</v>
      </c>
      <c r="M1359" s="1">
        <v>3</v>
      </c>
      <c r="N1359" s="9">
        <f>DATE(YEAR(TblLocations[[#This Row],[ODK_DateOfSubmission]]),MONTH(TblLocations[[#This Row],[ODK_DateOfSubmission]]),DAY(TblLocations[[#This Row],[ODK_DateOfSubmission]]))</f>
        <v>44243</v>
      </c>
      <c r="O1359" s="1" t="str">
        <f>_xlfn.CONCAT( YEAR(TblLocations[[#This Row],[ODK_DateOfSubmission]]), "-",TEXT( MONTH(TblLocations[[#This Row],[ODK_DateOfSubmission]]),"00"))</f>
        <v>2021-02</v>
      </c>
    </row>
    <row r="1360" spans="1:15" x14ac:dyDescent="0.25">
      <c r="A1360" s="1">
        <v>3504054</v>
      </c>
      <c r="B1360" s="1">
        <v>5699812</v>
      </c>
      <c r="C1360" s="1">
        <v>9427</v>
      </c>
      <c r="D1360" s="63">
        <v>44250</v>
      </c>
      <c r="E1360" s="54">
        <v>120</v>
      </c>
      <c r="F1360" s="56" t="s">
        <v>68</v>
      </c>
      <c r="G1360" s="56" t="s">
        <v>73</v>
      </c>
      <c r="H1360" s="56" t="s">
        <v>1059</v>
      </c>
      <c r="I1360" s="56" t="s">
        <v>1110</v>
      </c>
      <c r="J1360" s="54" t="s">
        <v>1111</v>
      </c>
      <c r="K1360" s="1">
        <v>31.030441920000001</v>
      </c>
      <c r="L1360" s="1">
        <v>46.215599115800003</v>
      </c>
      <c r="M1360" s="1">
        <v>40</v>
      </c>
      <c r="N1360" s="9">
        <f>DATE(YEAR(TblLocations[[#This Row],[ODK_DateOfSubmission]]),MONTH(TblLocations[[#This Row],[ODK_DateOfSubmission]]),DAY(TblLocations[[#This Row],[ODK_DateOfSubmission]]))</f>
        <v>44250</v>
      </c>
      <c r="O1360" s="1" t="str">
        <f>_xlfn.CONCAT( YEAR(TblLocations[[#This Row],[ODK_DateOfSubmission]]), "-",TEXT( MONTH(TblLocations[[#This Row],[ODK_DateOfSubmission]]),"00"))</f>
        <v>2021-02</v>
      </c>
    </row>
    <row r="1361" spans="1:15" x14ac:dyDescent="0.25">
      <c r="A1361" s="1">
        <v>3504054</v>
      </c>
      <c r="B1361" s="1">
        <v>5699812</v>
      </c>
      <c r="C1361" s="1">
        <v>9427</v>
      </c>
      <c r="D1361" s="63">
        <v>44250</v>
      </c>
      <c r="E1361" s="54">
        <v>120</v>
      </c>
      <c r="F1361" s="56" t="s">
        <v>68</v>
      </c>
      <c r="G1361" s="56" t="s">
        <v>73</v>
      </c>
      <c r="H1361" s="56" t="s">
        <v>1059</v>
      </c>
      <c r="I1361" s="56" t="s">
        <v>1110</v>
      </c>
      <c r="J1361" s="54" t="s">
        <v>1111</v>
      </c>
      <c r="K1361" s="1">
        <v>31.030441920000001</v>
      </c>
      <c r="L1361" s="1">
        <v>46.215599115800003</v>
      </c>
      <c r="M1361" s="1">
        <v>5</v>
      </c>
      <c r="N1361" s="9">
        <f>DATE(YEAR(TblLocations[[#This Row],[ODK_DateOfSubmission]]),MONTH(TblLocations[[#This Row],[ODK_DateOfSubmission]]),DAY(TblLocations[[#This Row],[ODK_DateOfSubmission]]))</f>
        <v>44250</v>
      </c>
      <c r="O1361" s="1" t="str">
        <f>_xlfn.CONCAT( YEAR(TblLocations[[#This Row],[ODK_DateOfSubmission]]), "-",TEXT( MONTH(TblLocations[[#This Row],[ODK_DateOfSubmission]]),"00"))</f>
        <v>2021-02</v>
      </c>
    </row>
    <row r="1362" spans="1:15" x14ac:dyDescent="0.25">
      <c r="A1362" s="1">
        <v>3504054</v>
      </c>
      <c r="B1362" s="1">
        <v>5699812</v>
      </c>
      <c r="C1362" s="1">
        <v>9427</v>
      </c>
      <c r="D1362" s="63">
        <v>44250</v>
      </c>
      <c r="E1362" s="54">
        <v>120</v>
      </c>
      <c r="F1362" s="56" t="s">
        <v>68</v>
      </c>
      <c r="G1362" s="56" t="s">
        <v>73</v>
      </c>
      <c r="H1362" s="56" t="s">
        <v>1059</v>
      </c>
      <c r="I1362" s="56" t="s">
        <v>1110</v>
      </c>
      <c r="J1362" s="54" t="s">
        <v>1111</v>
      </c>
      <c r="K1362" s="1">
        <v>31.030441920000001</v>
      </c>
      <c r="L1362" s="1">
        <v>46.215599115800003</v>
      </c>
      <c r="M1362" s="1">
        <v>15</v>
      </c>
      <c r="N1362" s="9">
        <f>DATE(YEAR(TblLocations[[#This Row],[ODK_DateOfSubmission]]),MONTH(TblLocations[[#This Row],[ODK_DateOfSubmission]]),DAY(TblLocations[[#This Row],[ODK_DateOfSubmission]]))</f>
        <v>44250</v>
      </c>
      <c r="O1362" s="1" t="str">
        <f>_xlfn.CONCAT( YEAR(TblLocations[[#This Row],[ODK_DateOfSubmission]]), "-",TEXT( MONTH(TblLocations[[#This Row],[ODK_DateOfSubmission]]),"00"))</f>
        <v>2021-02</v>
      </c>
    </row>
    <row r="1363" spans="1:15" x14ac:dyDescent="0.25">
      <c r="A1363" s="1">
        <v>3504054</v>
      </c>
      <c r="B1363" s="1">
        <v>5699812</v>
      </c>
      <c r="C1363" s="1">
        <v>9427</v>
      </c>
      <c r="D1363" s="63">
        <v>44250</v>
      </c>
      <c r="E1363" s="54">
        <v>120</v>
      </c>
      <c r="F1363" s="56" t="s">
        <v>68</v>
      </c>
      <c r="G1363" s="56" t="s">
        <v>73</v>
      </c>
      <c r="H1363" s="56" t="s">
        <v>1059</v>
      </c>
      <c r="I1363" s="56" t="s">
        <v>1110</v>
      </c>
      <c r="J1363" s="54" t="s">
        <v>1111</v>
      </c>
      <c r="K1363" s="1">
        <v>31.030441920000001</v>
      </c>
      <c r="L1363" s="1">
        <v>46.215599115800003</v>
      </c>
      <c r="M1363" s="1">
        <v>25</v>
      </c>
      <c r="N1363" s="9">
        <f>DATE(YEAR(TblLocations[[#This Row],[ODK_DateOfSubmission]]),MONTH(TblLocations[[#This Row],[ODK_DateOfSubmission]]),DAY(TblLocations[[#This Row],[ODK_DateOfSubmission]]))</f>
        <v>44250</v>
      </c>
      <c r="O1363" s="1" t="str">
        <f>_xlfn.CONCAT( YEAR(TblLocations[[#This Row],[ODK_DateOfSubmission]]), "-",TEXT( MONTH(TblLocations[[#This Row],[ODK_DateOfSubmission]]),"00"))</f>
        <v>2021-02</v>
      </c>
    </row>
    <row r="1364" spans="1:15" x14ac:dyDescent="0.25">
      <c r="A1364" s="1">
        <v>3504054</v>
      </c>
      <c r="B1364" s="1">
        <v>5699812</v>
      </c>
      <c r="C1364" s="1">
        <v>9427</v>
      </c>
      <c r="D1364" s="63">
        <v>44250</v>
      </c>
      <c r="E1364" s="54">
        <v>120</v>
      </c>
      <c r="F1364" s="56" t="s">
        <v>68</v>
      </c>
      <c r="G1364" s="56" t="s">
        <v>73</v>
      </c>
      <c r="H1364" s="56" t="s">
        <v>1059</v>
      </c>
      <c r="I1364" s="56" t="s">
        <v>1110</v>
      </c>
      <c r="J1364" s="54" t="s">
        <v>1111</v>
      </c>
      <c r="K1364" s="1">
        <v>31.030441920000001</v>
      </c>
      <c r="L1364" s="1">
        <v>46.215599115800003</v>
      </c>
      <c r="M1364" s="1">
        <v>50</v>
      </c>
      <c r="N1364" s="9">
        <f>DATE(YEAR(TblLocations[[#This Row],[ODK_DateOfSubmission]]),MONTH(TblLocations[[#This Row],[ODK_DateOfSubmission]]),DAY(TblLocations[[#This Row],[ODK_DateOfSubmission]]))</f>
        <v>44250</v>
      </c>
      <c r="O1364" s="1" t="str">
        <f>_xlfn.CONCAT( YEAR(TblLocations[[#This Row],[ODK_DateOfSubmission]]), "-",TEXT( MONTH(TblLocations[[#This Row],[ODK_DateOfSubmission]]),"00"))</f>
        <v>2021-02</v>
      </c>
    </row>
    <row r="1365" spans="1:15" x14ac:dyDescent="0.25">
      <c r="A1365" s="1">
        <v>3504001</v>
      </c>
      <c r="B1365" s="1">
        <v>5688812</v>
      </c>
      <c r="C1365" s="1">
        <v>24494</v>
      </c>
      <c r="D1365" s="63">
        <v>44249</v>
      </c>
      <c r="E1365" s="54">
        <v>120</v>
      </c>
      <c r="F1365" s="56" t="s">
        <v>68</v>
      </c>
      <c r="G1365" s="56" t="s">
        <v>73</v>
      </c>
      <c r="H1365" s="56" t="s">
        <v>1059</v>
      </c>
      <c r="I1365" s="56" t="s">
        <v>1060</v>
      </c>
      <c r="J1365" s="54" t="s">
        <v>1061</v>
      </c>
      <c r="K1365" s="1">
        <v>31.027710880499999</v>
      </c>
      <c r="L1365" s="1">
        <v>46.218214741200001</v>
      </c>
      <c r="M1365" s="1">
        <v>10</v>
      </c>
      <c r="N1365" s="9">
        <f>DATE(YEAR(TblLocations[[#This Row],[ODK_DateOfSubmission]]),MONTH(TblLocations[[#This Row],[ODK_DateOfSubmission]]),DAY(TblLocations[[#This Row],[ODK_DateOfSubmission]]))</f>
        <v>44249</v>
      </c>
      <c r="O1365" s="1" t="str">
        <f>_xlfn.CONCAT( YEAR(TblLocations[[#This Row],[ODK_DateOfSubmission]]), "-",TEXT( MONTH(TblLocations[[#This Row],[ODK_DateOfSubmission]]),"00"))</f>
        <v>2021-02</v>
      </c>
    </row>
    <row r="1366" spans="1:15" x14ac:dyDescent="0.25">
      <c r="A1366" s="1">
        <v>3504001</v>
      </c>
      <c r="B1366" s="1">
        <v>5688812</v>
      </c>
      <c r="C1366" s="1">
        <v>24494</v>
      </c>
      <c r="D1366" s="63">
        <v>44249</v>
      </c>
      <c r="E1366" s="54">
        <v>120</v>
      </c>
      <c r="F1366" s="56" t="s">
        <v>68</v>
      </c>
      <c r="G1366" s="56" t="s">
        <v>73</v>
      </c>
      <c r="H1366" s="56" t="s">
        <v>1059</v>
      </c>
      <c r="I1366" s="56" t="s">
        <v>1060</v>
      </c>
      <c r="J1366" s="54" t="s">
        <v>1061</v>
      </c>
      <c r="K1366" s="1">
        <v>31.027710880499999</v>
      </c>
      <c r="L1366" s="1">
        <v>46.218214741200001</v>
      </c>
      <c r="M1366" s="1">
        <v>15</v>
      </c>
      <c r="N1366" s="9">
        <f>DATE(YEAR(TblLocations[[#This Row],[ODK_DateOfSubmission]]),MONTH(TblLocations[[#This Row],[ODK_DateOfSubmission]]),DAY(TblLocations[[#This Row],[ODK_DateOfSubmission]]))</f>
        <v>44249</v>
      </c>
      <c r="O1366" s="1" t="str">
        <f>_xlfn.CONCAT( YEAR(TblLocations[[#This Row],[ODK_DateOfSubmission]]), "-",TEXT( MONTH(TblLocations[[#This Row],[ODK_DateOfSubmission]]),"00"))</f>
        <v>2021-02</v>
      </c>
    </row>
    <row r="1367" spans="1:15" x14ac:dyDescent="0.25">
      <c r="A1367" s="1">
        <v>3504001</v>
      </c>
      <c r="B1367" s="1">
        <v>5688812</v>
      </c>
      <c r="C1367" s="1">
        <v>24494</v>
      </c>
      <c r="D1367" s="63">
        <v>44249</v>
      </c>
      <c r="E1367" s="54">
        <v>120</v>
      </c>
      <c r="F1367" s="56" t="s">
        <v>68</v>
      </c>
      <c r="G1367" s="56" t="s">
        <v>73</v>
      </c>
      <c r="H1367" s="56" t="s">
        <v>1059</v>
      </c>
      <c r="I1367" s="56" t="s">
        <v>1060</v>
      </c>
      <c r="J1367" s="54" t="s">
        <v>1061</v>
      </c>
      <c r="K1367" s="1">
        <v>31.027710880499999</v>
      </c>
      <c r="L1367" s="1">
        <v>46.218214741200001</v>
      </c>
      <c r="M1367" s="1">
        <v>20</v>
      </c>
      <c r="N1367" s="9">
        <f>DATE(YEAR(TblLocations[[#This Row],[ODK_DateOfSubmission]]),MONTH(TblLocations[[#This Row],[ODK_DateOfSubmission]]),DAY(TblLocations[[#This Row],[ODK_DateOfSubmission]]))</f>
        <v>44249</v>
      </c>
      <c r="O1367" s="1" t="str">
        <f>_xlfn.CONCAT( YEAR(TblLocations[[#This Row],[ODK_DateOfSubmission]]), "-",TEXT( MONTH(TblLocations[[#This Row],[ODK_DateOfSubmission]]),"00"))</f>
        <v>2021-02</v>
      </c>
    </row>
    <row r="1368" spans="1:15" x14ac:dyDescent="0.25">
      <c r="A1368" s="1">
        <v>3504002</v>
      </c>
      <c r="B1368" s="1">
        <v>5689012</v>
      </c>
      <c r="C1368" s="1">
        <v>25529</v>
      </c>
      <c r="D1368" s="63">
        <v>44249</v>
      </c>
      <c r="E1368" s="54">
        <v>120</v>
      </c>
      <c r="F1368" s="56" t="s">
        <v>68</v>
      </c>
      <c r="G1368" s="56" t="s">
        <v>73</v>
      </c>
      <c r="H1368" s="56" t="s">
        <v>1059</v>
      </c>
      <c r="I1368" s="56" t="s">
        <v>1062</v>
      </c>
      <c r="J1368" s="54" t="s">
        <v>1063</v>
      </c>
      <c r="K1368" s="1">
        <v>31.033167288000001</v>
      </c>
      <c r="L1368" s="1">
        <v>46.273891712999998</v>
      </c>
      <c r="M1368" s="1">
        <v>5</v>
      </c>
      <c r="N1368" s="9">
        <f>DATE(YEAR(TblLocations[[#This Row],[ODK_DateOfSubmission]]),MONTH(TblLocations[[#This Row],[ODK_DateOfSubmission]]),DAY(TblLocations[[#This Row],[ODK_DateOfSubmission]]))</f>
        <v>44249</v>
      </c>
      <c r="O1368" s="1" t="str">
        <f>_xlfn.CONCAT( YEAR(TblLocations[[#This Row],[ODK_DateOfSubmission]]), "-",TEXT( MONTH(TblLocations[[#This Row],[ODK_DateOfSubmission]]),"00"))</f>
        <v>2021-02</v>
      </c>
    </row>
    <row r="1369" spans="1:15" x14ac:dyDescent="0.25">
      <c r="A1369" s="1">
        <v>3504002</v>
      </c>
      <c r="B1369" s="1">
        <v>5689012</v>
      </c>
      <c r="C1369" s="1">
        <v>25529</v>
      </c>
      <c r="D1369" s="63">
        <v>44249</v>
      </c>
      <c r="E1369" s="54">
        <v>120</v>
      </c>
      <c r="F1369" s="56" t="s">
        <v>68</v>
      </c>
      <c r="G1369" s="56" t="s">
        <v>73</v>
      </c>
      <c r="H1369" s="56" t="s">
        <v>1059</v>
      </c>
      <c r="I1369" s="56" t="s">
        <v>1062</v>
      </c>
      <c r="J1369" s="54" t="s">
        <v>1063</v>
      </c>
      <c r="K1369" s="1">
        <v>31.033167288000001</v>
      </c>
      <c r="L1369" s="1">
        <v>46.273891712999998</v>
      </c>
      <c r="M1369" s="1">
        <v>4</v>
      </c>
      <c r="N1369" s="9">
        <f>DATE(YEAR(TblLocations[[#This Row],[ODK_DateOfSubmission]]),MONTH(TblLocations[[#This Row],[ODK_DateOfSubmission]]),DAY(TblLocations[[#This Row],[ODK_DateOfSubmission]]))</f>
        <v>44249</v>
      </c>
      <c r="O1369" s="1" t="str">
        <f>_xlfn.CONCAT( YEAR(TblLocations[[#This Row],[ODK_DateOfSubmission]]), "-",TEXT( MONTH(TblLocations[[#This Row],[ODK_DateOfSubmission]]),"00"))</f>
        <v>2021-02</v>
      </c>
    </row>
    <row r="1370" spans="1:15" x14ac:dyDescent="0.25">
      <c r="A1370" s="1">
        <v>3504003</v>
      </c>
      <c r="B1370" s="1">
        <v>5481712</v>
      </c>
      <c r="C1370" s="1">
        <v>24415</v>
      </c>
      <c r="D1370" s="63">
        <v>44238</v>
      </c>
      <c r="E1370" s="54">
        <v>120</v>
      </c>
      <c r="F1370" s="56" t="s">
        <v>68</v>
      </c>
      <c r="G1370" s="56" t="s">
        <v>73</v>
      </c>
      <c r="H1370" s="56" t="s">
        <v>1059</v>
      </c>
      <c r="I1370" s="56" t="s">
        <v>1480</v>
      </c>
      <c r="J1370" s="54" t="s">
        <v>1481</v>
      </c>
      <c r="K1370" s="1">
        <v>31.122673117800002</v>
      </c>
      <c r="L1370" s="1">
        <v>46.234062045100004</v>
      </c>
      <c r="M1370" s="1">
        <v>1</v>
      </c>
      <c r="N1370" s="9">
        <f>DATE(YEAR(TblLocations[[#This Row],[ODK_DateOfSubmission]]),MONTH(TblLocations[[#This Row],[ODK_DateOfSubmission]]),DAY(TblLocations[[#This Row],[ODK_DateOfSubmission]]))</f>
        <v>44238</v>
      </c>
      <c r="O1370" s="1" t="str">
        <f>_xlfn.CONCAT( YEAR(TblLocations[[#This Row],[ODK_DateOfSubmission]]), "-",TEXT( MONTH(TblLocations[[#This Row],[ODK_DateOfSubmission]]),"00"))</f>
        <v>2021-02</v>
      </c>
    </row>
    <row r="1371" spans="1:15" x14ac:dyDescent="0.25">
      <c r="A1371" s="1">
        <v>3504006</v>
      </c>
      <c r="B1371" s="1">
        <v>5699612</v>
      </c>
      <c r="C1371" s="1">
        <v>9728</v>
      </c>
      <c r="D1371" s="63">
        <v>44250</v>
      </c>
      <c r="E1371" s="54">
        <v>120</v>
      </c>
      <c r="F1371" s="56" t="s">
        <v>68</v>
      </c>
      <c r="G1371" s="56" t="s">
        <v>73</v>
      </c>
      <c r="H1371" s="56" t="s">
        <v>1059</v>
      </c>
      <c r="I1371" s="56" t="s">
        <v>1341</v>
      </c>
      <c r="J1371" s="54" t="s">
        <v>250</v>
      </c>
      <c r="K1371" s="1">
        <v>31.038316374200001</v>
      </c>
      <c r="L1371" s="1">
        <v>46.253982172199997</v>
      </c>
      <c r="M1371" s="1">
        <v>5</v>
      </c>
      <c r="N1371" s="9">
        <f>DATE(YEAR(TblLocations[[#This Row],[ODK_DateOfSubmission]]),MONTH(TblLocations[[#This Row],[ODK_DateOfSubmission]]),DAY(TblLocations[[#This Row],[ODK_DateOfSubmission]]))</f>
        <v>44250</v>
      </c>
      <c r="O1371" s="1" t="str">
        <f>_xlfn.CONCAT( YEAR(TblLocations[[#This Row],[ODK_DateOfSubmission]]), "-",TEXT( MONTH(TblLocations[[#This Row],[ODK_DateOfSubmission]]),"00"))</f>
        <v>2021-02</v>
      </c>
    </row>
    <row r="1372" spans="1:15" x14ac:dyDescent="0.25">
      <c r="A1372" s="1">
        <v>3504007</v>
      </c>
      <c r="B1372" s="1">
        <v>5472412</v>
      </c>
      <c r="C1372" s="1">
        <v>25525</v>
      </c>
      <c r="D1372" s="63">
        <v>44237</v>
      </c>
      <c r="E1372" s="54">
        <v>120</v>
      </c>
      <c r="F1372" s="56" t="s">
        <v>68</v>
      </c>
      <c r="G1372" s="56" t="s">
        <v>73</v>
      </c>
      <c r="H1372" s="56" t="s">
        <v>1059</v>
      </c>
      <c r="I1372" s="56" t="s">
        <v>1064</v>
      </c>
      <c r="J1372" s="54" t="s">
        <v>1065</v>
      </c>
      <c r="K1372" s="1">
        <v>31.027024004299999</v>
      </c>
      <c r="L1372" s="1">
        <v>46.241676675500003</v>
      </c>
      <c r="M1372" s="1">
        <v>15</v>
      </c>
      <c r="N1372" s="9">
        <f>DATE(YEAR(TblLocations[[#This Row],[ODK_DateOfSubmission]]),MONTH(TblLocations[[#This Row],[ODK_DateOfSubmission]]),DAY(TblLocations[[#This Row],[ODK_DateOfSubmission]]))</f>
        <v>44237</v>
      </c>
      <c r="O1372" s="1" t="str">
        <f>_xlfn.CONCAT( YEAR(TblLocations[[#This Row],[ODK_DateOfSubmission]]), "-",TEXT( MONTH(TblLocations[[#This Row],[ODK_DateOfSubmission]]),"00"))</f>
        <v>2021-02</v>
      </c>
    </row>
    <row r="1373" spans="1:15" x14ac:dyDescent="0.25">
      <c r="A1373" s="1">
        <v>3504007</v>
      </c>
      <c r="B1373" s="1">
        <v>5472412</v>
      </c>
      <c r="C1373" s="1">
        <v>25525</v>
      </c>
      <c r="D1373" s="63">
        <v>44237</v>
      </c>
      <c r="E1373" s="54">
        <v>120</v>
      </c>
      <c r="F1373" s="56" t="s">
        <v>68</v>
      </c>
      <c r="G1373" s="56" t="s">
        <v>73</v>
      </c>
      <c r="H1373" s="56" t="s">
        <v>1059</v>
      </c>
      <c r="I1373" s="56" t="s">
        <v>1064</v>
      </c>
      <c r="J1373" s="54" t="s">
        <v>1065</v>
      </c>
      <c r="K1373" s="1">
        <v>31.027024004299999</v>
      </c>
      <c r="L1373" s="1">
        <v>46.241676675500003</v>
      </c>
      <c r="M1373" s="1">
        <v>12</v>
      </c>
      <c r="N1373" s="9">
        <f>DATE(YEAR(TblLocations[[#This Row],[ODK_DateOfSubmission]]),MONTH(TblLocations[[#This Row],[ODK_DateOfSubmission]]),DAY(TblLocations[[#This Row],[ODK_DateOfSubmission]]))</f>
        <v>44237</v>
      </c>
      <c r="O1373" s="1" t="str">
        <f>_xlfn.CONCAT( YEAR(TblLocations[[#This Row],[ODK_DateOfSubmission]]), "-",TEXT( MONTH(TblLocations[[#This Row],[ODK_DateOfSubmission]]),"00"))</f>
        <v>2021-02</v>
      </c>
    </row>
    <row r="1374" spans="1:15" x14ac:dyDescent="0.25">
      <c r="A1374" s="1">
        <v>3504007</v>
      </c>
      <c r="B1374" s="1">
        <v>5472412</v>
      </c>
      <c r="C1374" s="1">
        <v>25525</v>
      </c>
      <c r="D1374" s="63">
        <v>44237</v>
      </c>
      <c r="E1374" s="54">
        <v>120</v>
      </c>
      <c r="F1374" s="56" t="s">
        <v>68</v>
      </c>
      <c r="G1374" s="56" t="s">
        <v>73</v>
      </c>
      <c r="H1374" s="56" t="s">
        <v>1059</v>
      </c>
      <c r="I1374" s="56" t="s">
        <v>1064</v>
      </c>
      <c r="J1374" s="54" t="s">
        <v>1065</v>
      </c>
      <c r="K1374" s="1">
        <v>31.027024004299999</v>
      </c>
      <c r="L1374" s="1">
        <v>46.241676675500003</v>
      </c>
      <c r="M1374" s="1">
        <v>10</v>
      </c>
      <c r="N1374" s="9">
        <f>DATE(YEAR(TblLocations[[#This Row],[ODK_DateOfSubmission]]),MONTH(TblLocations[[#This Row],[ODK_DateOfSubmission]]),DAY(TblLocations[[#This Row],[ODK_DateOfSubmission]]))</f>
        <v>44237</v>
      </c>
      <c r="O1374" s="1" t="str">
        <f>_xlfn.CONCAT( YEAR(TblLocations[[#This Row],[ODK_DateOfSubmission]]), "-",TEXT( MONTH(TblLocations[[#This Row],[ODK_DateOfSubmission]]),"00"))</f>
        <v>2021-02</v>
      </c>
    </row>
    <row r="1375" spans="1:15" x14ac:dyDescent="0.25">
      <c r="A1375" s="1">
        <v>3504010</v>
      </c>
      <c r="B1375" s="1">
        <v>5472612</v>
      </c>
      <c r="C1375" s="1">
        <v>24740</v>
      </c>
      <c r="D1375" s="63">
        <v>44237</v>
      </c>
      <c r="E1375" s="54">
        <v>120</v>
      </c>
      <c r="F1375" s="56" t="s">
        <v>68</v>
      </c>
      <c r="G1375" s="56" t="s">
        <v>73</v>
      </c>
      <c r="H1375" s="56" t="s">
        <v>1059</v>
      </c>
      <c r="I1375" s="56" t="s">
        <v>1353</v>
      </c>
      <c r="J1375" s="54" t="s">
        <v>1354</v>
      </c>
      <c r="K1375" s="1">
        <v>31.038505004899999</v>
      </c>
      <c r="L1375" s="1">
        <v>46.242960423</v>
      </c>
      <c r="M1375" s="1">
        <v>3</v>
      </c>
      <c r="N1375" s="9">
        <f>DATE(YEAR(TblLocations[[#This Row],[ODK_DateOfSubmission]]),MONTH(TblLocations[[#This Row],[ODK_DateOfSubmission]]),DAY(TblLocations[[#This Row],[ODK_DateOfSubmission]]))</f>
        <v>44237</v>
      </c>
      <c r="O1375" s="1" t="str">
        <f>_xlfn.CONCAT( YEAR(TblLocations[[#This Row],[ODK_DateOfSubmission]]), "-",TEXT( MONTH(TblLocations[[#This Row],[ODK_DateOfSubmission]]),"00"))</f>
        <v>2021-02</v>
      </c>
    </row>
    <row r="1376" spans="1:15" x14ac:dyDescent="0.25">
      <c r="A1376" s="1">
        <v>3504011</v>
      </c>
      <c r="B1376" s="1">
        <v>5285112</v>
      </c>
      <c r="C1376" s="1">
        <v>10260</v>
      </c>
      <c r="D1376" s="63">
        <v>44222</v>
      </c>
      <c r="E1376" s="54">
        <v>120</v>
      </c>
      <c r="F1376" s="56" t="s">
        <v>68</v>
      </c>
      <c r="G1376" s="56" t="s">
        <v>73</v>
      </c>
      <c r="H1376" s="56" t="s">
        <v>1059</v>
      </c>
      <c r="I1376" s="56" t="s">
        <v>1066</v>
      </c>
      <c r="J1376" s="54" t="s">
        <v>1067</v>
      </c>
      <c r="K1376" s="1">
        <v>31.0134574836</v>
      </c>
      <c r="L1376" s="1">
        <v>46.282408152000002</v>
      </c>
      <c r="M1376" s="1">
        <v>10</v>
      </c>
      <c r="N1376" s="9">
        <f>DATE(YEAR(TblLocations[[#This Row],[ODK_DateOfSubmission]]),MONTH(TblLocations[[#This Row],[ODK_DateOfSubmission]]),DAY(TblLocations[[#This Row],[ODK_DateOfSubmission]]))</f>
        <v>44222</v>
      </c>
      <c r="O1376" s="1" t="str">
        <f>_xlfn.CONCAT( YEAR(TblLocations[[#This Row],[ODK_DateOfSubmission]]), "-",TEXT( MONTH(TblLocations[[#This Row],[ODK_DateOfSubmission]]),"00"))</f>
        <v>2021-01</v>
      </c>
    </row>
    <row r="1377" spans="1:15" x14ac:dyDescent="0.25">
      <c r="A1377" s="1">
        <v>3504011</v>
      </c>
      <c r="B1377" s="1">
        <v>5285112</v>
      </c>
      <c r="C1377" s="1">
        <v>10260</v>
      </c>
      <c r="D1377" s="63">
        <v>44222</v>
      </c>
      <c r="E1377" s="54">
        <v>120</v>
      </c>
      <c r="F1377" s="56" t="s">
        <v>68</v>
      </c>
      <c r="G1377" s="56" t="s">
        <v>73</v>
      </c>
      <c r="H1377" s="56" t="s">
        <v>1059</v>
      </c>
      <c r="I1377" s="56" t="s">
        <v>1066</v>
      </c>
      <c r="J1377" s="54" t="s">
        <v>1067</v>
      </c>
      <c r="K1377" s="1">
        <v>31.0134574836</v>
      </c>
      <c r="L1377" s="1">
        <v>46.282408152000002</v>
      </c>
      <c r="M1377" s="1">
        <v>200</v>
      </c>
      <c r="N1377" s="9">
        <f>DATE(YEAR(TblLocations[[#This Row],[ODK_DateOfSubmission]]),MONTH(TblLocations[[#This Row],[ODK_DateOfSubmission]]),DAY(TblLocations[[#This Row],[ODK_DateOfSubmission]]))</f>
        <v>44222</v>
      </c>
      <c r="O1377" s="1" t="str">
        <f>_xlfn.CONCAT( YEAR(TblLocations[[#This Row],[ODK_DateOfSubmission]]), "-",TEXT( MONTH(TblLocations[[#This Row],[ODK_DateOfSubmission]]),"00"))</f>
        <v>2021-01</v>
      </c>
    </row>
    <row r="1378" spans="1:15" x14ac:dyDescent="0.25">
      <c r="A1378" s="1">
        <v>3504011</v>
      </c>
      <c r="B1378" s="1">
        <v>5285112</v>
      </c>
      <c r="C1378" s="1">
        <v>10260</v>
      </c>
      <c r="D1378" s="63">
        <v>44222</v>
      </c>
      <c r="E1378" s="54">
        <v>120</v>
      </c>
      <c r="F1378" s="56" t="s">
        <v>68</v>
      </c>
      <c r="G1378" s="56" t="s">
        <v>73</v>
      </c>
      <c r="H1378" s="56" t="s">
        <v>1059</v>
      </c>
      <c r="I1378" s="56" t="s">
        <v>1066</v>
      </c>
      <c r="J1378" s="54" t="s">
        <v>1067</v>
      </c>
      <c r="K1378" s="1">
        <v>31.0134574836</v>
      </c>
      <c r="L1378" s="1">
        <v>46.282408152000002</v>
      </c>
      <c r="M1378" s="1">
        <v>10</v>
      </c>
      <c r="N1378" s="9">
        <f>DATE(YEAR(TblLocations[[#This Row],[ODK_DateOfSubmission]]),MONTH(TblLocations[[#This Row],[ODK_DateOfSubmission]]),DAY(TblLocations[[#This Row],[ODK_DateOfSubmission]]))</f>
        <v>44222</v>
      </c>
      <c r="O1378" s="1" t="str">
        <f>_xlfn.CONCAT( YEAR(TblLocations[[#This Row],[ODK_DateOfSubmission]]), "-",TEXT( MONTH(TblLocations[[#This Row],[ODK_DateOfSubmission]]),"00"))</f>
        <v>2021-01</v>
      </c>
    </row>
    <row r="1379" spans="1:15" x14ac:dyDescent="0.25">
      <c r="A1379" s="1">
        <v>3504011</v>
      </c>
      <c r="B1379" s="1">
        <v>5285112</v>
      </c>
      <c r="C1379" s="1">
        <v>10260</v>
      </c>
      <c r="D1379" s="63">
        <v>44222</v>
      </c>
      <c r="E1379" s="54">
        <v>120</v>
      </c>
      <c r="F1379" s="56" t="s">
        <v>68</v>
      </c>
      <c r="G1379" s="56" t="s">
        <v>73</v>
      </c>
      <c r="H1379" s="56" t="s">
        <v>1059</v>
      </c>
      <c r="I1379" s="56" t="s">
        <v>1066</v>
      </c>
      <c r="J1379" s="54" t="s">
        <v>1067</v>
      </c>
      <c r="K1379" s="1">
        <v>31.0134574836</v>
      </c>
      <c r="L1379" s="1">
        <v>46.282408152000002</v>
      </c>
      <c r="M1379" s="1">
        <v>150</v>
      </c>
      <c r="N1379" s="9">
        <f>DATE(YEAR(TblLocations[[#This Row],[ODK_DateOfSubmission]]),MONTH(TblLocations[[#This Row],[ODK_DateOfSubmission]]),DAY(TblLocations[[#This Row],[ODK_DateOfSubmission]]))</f>
        <v>44222</v>
      </c>
      <c r="O1379" s="1" t="str">
        <f>_xlfn.CONCAT( YEAR(TblLocations[[#This Row],[ODK_DateOfSubmission]]), "-",TEXT( MONTH(TblLocations[[#This Row],[ODK_DateOfSubmission]]),"00"))</f>
        <v>2021-01</v>
      </c>
    </row>
    <row r="1380" spans="1:15" x14ac:dyDescent="0.25">
      <c r="A1380" s="1">
        <v>3504011</v>
      </c>
      <c r="B1380" s="1">
        <v>5285112</v>
      </c>
      <c r="C1380" s="1">
        <v>10260</v>
      </c>
      <c r="D1380" s="63">
        <v>44222</v>
      </c>
      <c r="E1380" s="54">
        <v>120</v>
      </c>
      <c r="F1380" s="56" t="s">
        <v>68</v>
      </c>
      <c r="G1380" s="56" t="s">
        <v>73</v>
      </c>
      <c r="H1380" s="56" t="s">
        <v>1059</v>
      </c>
      <c r="I1380" s="56" t="s">
        <v>1066</v>
      </c>
      <c r="J1380" s="54" t="s">
        <v>1067</v>
      </c>
      <c r="K1380" s="1">
        <v>31.0134574836</v>
      </c>
      <c r="L1380" s="1">
        <v>46.282408152000002</v>
      </c>
      <c r="M1380" s="1">
        <v>250</v>
      </c>
      <c r="N1380" s="9">
        <f>DATE(YEAR(TblLocations[[#This Row],[ODK_DateOfSubmission]]),MONTH(TblLocations[[#This Row],[ODK_DateOfSubmission]]),DAY(TblLocations[[#This Row],[ODK_DateOfSubmission]]))</f>
        <v>44222</v>
      </c>
      <c r="O1380" s="1" t="str">
        <f>_xlfn.CONCAT( YEAR(TblLocations[[#This Row],[ODK_DateOfSubmission]]), "-",TEXT( MONTH(TblLocations[[#This Row],[ODK_DateOfSubmission]]),"00"))</f>
        <v>2021-01</v>
      </c>
    </row>
    <row r="1381" spans="1:15" x14ac:dyDescent="0.25">
      <c r="A1381" s="1">
        <v>3504011</v>
      </c>
      <c r="B1381" s="1">
        <v>5285112</v>
      </c>
      <c r="C1381" s="1">
        <v>10260</v>
      </c>
      <c r="D1381" s="63">
        <v>44222</v>
      </c>
      <c r="E1381" s="54">
        <v>120</v>
      </c>
      <c r="F1381" s="56" t="s">
        <v>68</v>
      </c>
      <c r="G1381" s="56" t="s">
        <v>73</v>
      </c>
      <c r="H1381" s="56" t="s">
        <v>1059</v>
      </c>
      <c r="I1381" s="56" t="s">
        <v>1066</v>
      </c>
      <c r="J1381" s="54" t="s">
        <v>1067</v>
      </c>
      <c r="K1381" s="1">
        <v>31.0134574836</v>
      </c>
      <c r="L1381" s="1">
        <v>46.282408152000002</v>
      </c>
      <c r="M1381" s="1">
        <v>10</v>
      </c>
      <c r="N1381" s="9">
        <f>DATE(YEAR(TblLocations[[#This Row],[ODK_DateOfSubmission]]),MONTH(TblLocations[[#This Row],[ODK_DateOfSubmission]]),DAY(TblLocations[[#This Row],[ODK_DateOfSubmission]]))</f>
        <v>44222</v>
      </c>
      <c r="O1381" s="1" t="str">
        <f>_xlfn.CONCAT( YEAR(TblLocations[[#This Row],[ODK_DateOfSubmission]]), "-",TEXT( MONTH(TblLocations[[#This Row],[ODK_DateOfSubmission]]),"00"))</f>
        <v>2021-01</v>
      </c>
    </row>
    <row r="1382" spans="1:15" x14ac:dyDescent="0.25">
      <c r="A1382" s="1">
        <v>3504011</v>
      </c>
      <c r="B1382" s="1">
        <v>5285112</v>
      </c>
      <c r="C1382" s="1">
        <v>10260</v>
      </c>
      <c r="D1382" s="63">
        <v>44222</v>
      </c>
      <c r="E1382" s="54">
        <v>120</v>
      </c>
      <c r="F1382" s="56" t="s">
        <v>68</v>
      </c>
      <c r="G1382" s="56" t="s">
        <v>73</v>
      </c>
      <c r="H1382" s="56" t="s">
        <v>1059</v>
      </c>
      <c r="I1382" s="56" t="s">
        <v>1066</v>
      </c>
      <c r="J1382" s="54" t="s">
        <v>1067</v>
      </c>
      <c r="K1382" s="1">
        <v>31.0134574836</v>
      </c>
      <c r="L1382" s="1">
        <v>46.282408152000002</v>
      </c>
      <c r="M1382" s="1">
        <v>20</v>
      </c>
      <c r="N1382" s="9">
        <f>DATE(YEAR(TblLocations[[#This Row],[ODK_DateOfSubmission]]),MONTH(TblLocations[[#This Row],[ODK_DateOfSubmission]]),DAY(TblLocations[[#This Row],[ODK_DateOfSubmission]]))</f>
        <v>44222</v>
      </c>
      <c r="O1382" s="1" t="str">
        <f>_xlfn.CONCAT( YEAR(TblLocations[[#This Row],[ODK_DateOfSubmission]]), "-",TEXT( MONTH(TblLocations[[#This Row],[ODK_DateOfSubmission]]),"00"))</f>
        <v>2021-01</v>
      </c>
    </row>
    <row r="1383" spans="1:15" x14ac:dyDescent="0.25">
      <c r="A1383" s="1">
        <v>3504012</v>
      </c>
      <c r="B1383" s="1">
        <v>5530512</v>
      </c>
      <c r="C1383" s="1">
        <v>24540</v>
      </c>
      <c r="D1383" s="63">
        <v>44243</v>
      </c>
      <c r="E1383" s="54">
        <v>120</v>
      </c>
      <c r="F1383" s="56" t="s">
        <v>68</v>
      </c>
      <c r="G1383" s="56" t="s">
        <v>73</v>
      </c>
      <c r="H1383" s="56" t="s">
        <v>1059</v>
      </c>
      <c r="I1383" s="56" t="s">
        <v>1482</v>
      </c>
      <c r="J1383" s="54" t="s">
        <v>1483</v>
      </c>
      <c r="K1383" s="1">
        <v>31.052442887600002</v>
      </c>
      <c r="L1383" s="1">
        <v>46.236798131699999</v>
      </c>
      <c r="M1383" s="1">
        <v>1</v>
      </c>
      <c r="N1383" s="9">
        <f>DATE(YEAR(TblLocations[[#This Row],[ODK_DateOfSubmission]]),MONTH(TblLocations[[#This Row],[ODK_DateOfSubmission]]),DAY(TblLocations[[#This Row],[ODK_DateOfSubmission]]))</f>
        <v>44243</v>
      </c>
      <c r="O1383" s="1" t="str">
        <f>_xlfn.CONCAT( YEAR(TblLocations[[#This Row],[ODK_DateOfSubmission]]), "-",TEXT( MONTH(TblLocations[[#This Row],[ODK_DateOfSubmission]]),"00"))</f>
        <v>2021-02</v>
      </c>
    </row>
    <row r="1384" spans="1:15" x14ac:dyDescent="0.25">
      <c r="A1384" s="1">
        <v>3504012</v>
      </c>
      <c r="B1384" s="1">
        <v>5530512</v>
      </c>
      <c r="C1384" s="1">
        <v>24540</v>
      </c>
      <c r="D1384" s="63">
        <v>44243</v>
      </c>
      <c r="E1384" s="54">
        <v>120</v>
      </c>
      <c r="F1384" s="56" t="s">
        <v>68</v>
      </c>
      <c r="G1384" s="56" t="s">
        <v>73</v>
      </c>
      <c r="H1384" s="56" t="s">
        <v>1059</v>
      </c>
      <c r="I1384" s="56" t="s">
        <v>1482</v>
      </c>
      <c r="J1384" s="54" t="s">
        <v>1483</v>
      </c>
      <c r="K1384" s="1">
        <v>31.052442887600002</v>
      </c>
      <c r="L1384" s="1">
        <v>46.236798131699999</v>
      </c>
      <c r="M1384" s="1">
        <v>2</v>
      </c>
      <c r="N1384" s="9">
        <f>DATE(YEAR(TblLocations[[#This Row],[ODK_DateOfSubmission]]),MONTH(TblLocations[[#This Row],[ODK_DateOfSubmission]]),DAY(TblLocations[[#This Row],[ODK_DateOfSubmission]]))</f>
        <v>44243</v>
      </c>
      <c r="O1384" s="1" t="str">
        <f>_xlfn.CONCAT( YEAR(TblLocations[[#This Row],[ODK_DateOfSubmission]]), "-",TEXT( MONTH(TblLocations[[#This Row],[ODK_DateOfSubmission]]),"00"))</f>
        <v>2021-02</v>
      </c>
    </row>
    <row r="1385" spans="1:15" x14ac:dyDescent="0.25">
      <c r="A1385" s="1">
        <v>3504012</v>
      </c>
      <c r="B1385" s="1">
        <v>5530512</v>
      </c>
      <c r="C1385" s="1">
        <v>24540</v>
      </c>
      <c r="D1385" s="63">
        <v>44243</v>
      </c>
      <c r="E1385" s="54">
        <v>120</v>
      </c>
      <c r="F1385" s="56" t="s">
        <v>68</v>
      </c>
      <c r="G1385" s="56" t="s">
        <v>73</v>
      </c>
      <c r="H1385" s="56" t="s">
        <v>1059</v>
      </c>
      <c r="I1385" s="56" t="s">
        <v>1482</v>
      </c>
      <c r="J1385" s="54" t="s">
        <v>1483</v>
      </c>
      <c r="K1385" s="1">
        <v>31.052442887600002</v>
      </c>
      <c r="L1385" s="1">
        <v>46.236798131699999</v>
      </c>
      <c r="M1385" s="1">
        <v>3</v>
      </c>
      <c r="N1385" s="9">
        <f>DATE(YEAR(TblLocations[[#This Row],[ODK_DateOfSubmission]]),MONTH(TblLocations[[#This Row],[ODK_DateOfSubmission]]),DAY(TblLocations[[#This Row],[ODK_DateOfSubmission]]))</f>
        <v>44243</v>
      </c>
      <c r="O1385" s="1" t="str">
        <f>_xlfn.CONCAT( YEAR(TblLocations[[#This Row],[ODK_DateOfSubmission]]), "-",TEXT( MONTH(TblLocations[[#This Row],[ODK_DateOfSubmission]]),"00"))</f>
        <v>2021-02</v>
      </c>
    </row>
    <row r="1386" spans="1:15" x14ac:dyDescent="0.25">
      <c r="A1386" s="1">
        <v>3504014</v>
      </c>
      <c r="B1386" s="1">
        <v>5489912</v>
      </c>
      <c r="C1386" s="1">
        <v>10254</v>
      </c>
      <c r="D1386" s="63">
        <v>44238</v>
      </c>
      <c r="E1386" s="54">
        <v>120</v>
      </c>
      <c r="F1386" s="56" t="s">
        <v>68</v>
      </c>
      <c r="G1386" s="56" t="s">
        <v>73</v>
      </c>
      <c r="H1386" s="56" t="s">
        <v>1059</v>
      </c>
      <c r="I1386" s="56" t="s">
        <v>1070</v>
      </c>
      <c r="J1386" s="54" t="s">
        <v>1071</v>
      </c>
      <c r="K1386" s="1">
        <v>31.042429802899999</v>
      </c>
      <c r="L1386" s="1">
        <v>46.262052204600003</v>
      </c>
      <c r="M1386" s="1">
        <v>15</v>
      </c>
      <c r="N1386" s="9">
        <f>DATE(YEAR(TblLocations[[#This Row],[ODK_DateOfSubmission]]),MONTH(TblLocations[[#This Row],[ODK_DateOfSubmission]]),DAY(TblLocations[[#This Row],[ODK_DateOfSubmission]]))</f>
        <v>44238</v>
      </c>
      <c r="O1386" s="1" t="str">
        <f>_xlfn.CONCAT( YEAR(TblLocations[[#This Row],[ODK_DateOfSubmission]]), "-",TEXT( MONTH(TblLocations[[#This Row],[ODK_DateOfSubmission]]),"00"))</f>
        <v>2021-02</v>
      </c>
    </row>
    <row r="1387" spans="1:15" x14ac:dyDescent="0.25">
      <c r="A1387" s="1">
        <v>3504014</v>
      </c>
      <c r="B1387" s="1">
        <v>5489912</v>
      </c>
      <c r="C1387" s="1">
        <v>10254</v>
      </c>
      <c r="D1387" s="63">
        <v>44238</v>
      </c>
      <c r="E1387" s="54">
        <v>120</v>
      </c>
      <c r="F1387" s="56" t="s">
        <v>68</v>
      </c>
      <c r="G1387" s="56" t="s">
        <v>73</v>
      </c>
      <c r="H1387" s="56" t="s">
        <v>1059</v>
      </c>
      <c r="I1387" s="56" t="s">
        <v>1070</v>
      </c>
      <c r="J1387" s="54" t="s">
        <v>1071</v>
      </c>
      <c r="K1387" s="1">
        <v>31.042429802899999</v>
      </c>
      <c r="L1387" s="1">
        <v>46.262052204600003</v>
      </c>
      <c r="M1387" s="1">
        <v>5</v>
      </c>
      <c r="N1387" s="9">
        <f>DATE(YEAR(TblLocations[[#This Row],[ODK_DateOfSubmission]]),MONTH(TblLocations[[#This Row],[ODK_DateOfSubmission]]),DAY(TblLocations[[#This Row],[ODK_DateOfSubmission]]))</f>
        <v>44238</v>
      </c>
      <c r="O1387" s="1" t="str">
        <f>_xlfn.CONCAT( YEAR(TblLocations[[#This Row],[ODK_DateOfSubmission]]), "-",TEXT( MONTH(TblLocations[[#This Row],[ODK_DateOfSubmission]]),"00"))</f>
        <v>2021-02</v>
      </c>
    </row>
    <row r="1388" spans="1:15" x14ac:dyDescent="0.25">
      <c r="A1388" s="1">
        <v>3504014</v>
      </c>
      <c r="B1388" s="1">
        <v>5489912</v>
      </c>
      <c r="C1388" s="1">
        <v>10254</v>
      </c>
      <c r="D1388" s="63">
        <v>44238</v>
      </c>
      <c r="E1388" s="54">
        <v>120</v>
      </c>
      <c r="F1388" s="56" t="s">
        <v>68</v>
      </c>
      <c r="G1388" s="56" t="s">
        <v>73</v>
      </c>
      <c r="H1388" s="56" t="s">
        <v>1059</v>
      </c>
      <c r="I1388" s="56" t="s">
        <v>1070</v>
      </c>
      <c r="J1388" s="54" t="s">
        <v>1071</v>
      </c>
      <c r="K1388" s="1">
        <v>31.042429802899999</v>
      </c>
      <c r="L1388" s="1">
        <v>46.262052204600003</v>
      </c>
      <c r="M1388" s="1">
        <v>10</v>
      </c>
      <c r="N1388" s="9">
        <f>DATE(YEAR(TblLocations[[#This Row],[ODK_DateOfSubmission]]),MONTH(TblLocations[[#This Row],[ODK_DateOfSubmission]]),DAY(TblLocations[[#This Row],[ODK_DateOfSubmission]]))</f>
        <v>44238</v>
      </c>
      <c r="O1388" s="1" t="str">
        <f>_xlfn.CONCAT( YEAR(TblLocations[[#This Row],[ODK_DateOfSubmission]]), "-",TEXT( MONTH(TblLocations[[#This Row],[ODK_DateOfSubmission]]),"00"))</f>
        <v>2021-02</v>
      </c>
    </row>
    <row r="1389" spans="1:15" x14ac:dyDescent="0.25">
      <c r="A1389" s="1">
        <v>3504015</v>
      </c>
      <c r="B1389" s="1">
        <v>5699412</v>
      </c>
      <c r="C1389" s="1">
        <v>10272</v>
      </c>
      <c r="D1389" s="63">
        <v>44250</v>
      </c>
      <c r="E1389" s="54">
        <v>120</v>
      </c>
      <c r="F1389" s="56" t="s">
        <v>68</v>
      </c>
      <c r="G1389" s="56" t="s">
        <v>73</v>
      </c>
      <c r="H1389" s="56" t="s">
        <v>1059</v>
      </c>
      <c r="I1389" s="56" t="s">
        <v>1072</v>
      </c>
      <c r="J1389" s="54" t="s">
        <v>1073</v>
      </c>
      <c r="K1389" s="1">
        <v>31.034963944600001</v>
      </c>
      <c r="L1389" s="1">
        <v>46.242300951700003</v>
      </c>
      <c r="M1389" s="1">
        <v>3</v>
      </c>
      <c r="N1389" s="9">
        <f>DATE(YEAR(TblLocations[[#This Row],[ODK_DateOfSubmission]]),MONTH(TblLocations[[#This Row],[ODK_DateOfSubmission]]),DAY(TblLocations[[#This Row],[ODK_DateOfSubmission]]))</f>
        <v>44250</v>
      </c>
      <c r="O1389" s="1" t="str">
        <f>_xlfn.CONCAT( YEAR(TblLocations[[#This Row],[ODK_DateOfSubmission]]), "-",TEXT( MONTH(TblLocations[[#This Row],[ODK_DateOfSubmission]]),"00"))</f>
        <v>2021-02</v>
      </c>
    </row>
    <row r="1390" spans="1:15" x14ac:dyDescent="0.25">
      <c r="A1390" s="1">
        <v>3504016</v>
      </c>
      <c r="B1390" s="1">
        <v>5472512</v>
      </c>
      <c r="C1390" s="1">
        <v>10281</v>
      </c>
      <c r="D1390" s="63">
        <v>44237</v>
      </c>
      <c r="E1390" s="54">
        <v>120</v>
      </c>
      <c r="F1390" s="56" t="s">
        <v>68</v>
      </c>
      <c r="G1390" s="56" t="s">
        <v>73</v>
      </c>
      <c r="H1390" s="56" t="s">
        <v>1059</v>
      </c>
      <c r="I1390" s="56" t="s">
        <v>1074</v>
      </c>
      <c r="J1390" s="54" t="s">
        <v>1075</v>
      </c>
      <c r="K1390" s="1">
        <v>31.029471706599999</v>
      </c>
      <c r="L1390" s="1">
        <v>46.244121658399997</v>
      </c>
      <c r="M1390" s="1">
        <v>4</v>
      </c>
      <c r="N1390" s="9">
        <f>DATE(YEAR(TblLocations[[#This Row],[ODK_DateOfSubmission]]),MONTH(TblLocations[[#This Row],[ODK_DateOfSubmission]]),DAY(TblLocations[[#This Row],[ODK_DateOfSubmission]]))</f>
        <v>44237</v>
      </c>
      <c r="O1390" s="1" t="str">
        <f>_xlfn.CONCAT( YEAR(TblLocations[[#This Row],[ODK_DateOfSubmission]]), "-",TEXT( MONTH(TblLocations[[#This Row],[ODK_DateOfSubmission]]),"00"))</f>
        <v>2021-02</v>
      </c>
    </row>
    <row r="1391" spans="1:15" x14ac:dyDescent="0.25">
      <c r="A1391" s="1">
        <v>3504016</v>
      </c>
      <c r="B1391" s="1">
        <v>5472512</v>
      </c>
      <c r="C1391" s="1">
        <v>10281</v>
      </c>
      <c r="D1391" s="63">
        <v>44237</v>
      </c>
      <c r="E1391" s="54">
        <v>120</v>
      </c>
      <c r="F1391" s="56" t="s">
        <v>68</v>
      </c>
      <c r="G1391" s="56" t="s">
        <v>73</v>
      </c>
      <c r="H1391" s="56" t="s">
        <v>1059</v>
      </c>
      <c r="I1391" s="56" t="s">
        <v>1074</v>
      </c>
      <c r="J1391" s="54" t="s">
        <v>1075</v>
      </c>
      <c r="K1391" s="1">
        <v>31.029471706599999</v>
      </c>
      <c r="L1391" s="1">
        <v>46.244121658399997</v>
      </c>
      <c r="M1391" s="1">
        <v>4</v>
      </c>
      <c r="N1391" s="9">
        <f>DATE(YEAR(TblLocations[[#This Row],[ODK_DateOfSubmission]]),MONTH(TblLocations[[#This Row],[ODK_DateOfSubmission]]),DAY(TblLocations[[#This Row],[ODK_DateOfSubmission]]))</f>
        <v>44237</v>
      </c>
      <c r="O1391" s="1" t="str">
        <f>_xlfn.CONCAT( YEAR(TblLocations[[#This Row],[ODK_DateOfSubmission]]), "-",TEXT( MONTH(TblLocations[[#This Row],[ODK_DateOfSubmission]]),"00"))</f>
        <v>2021-02</v>
      </c>
    </row>
    <row r="1392" spans="1:15" x14ac:dyDescent="0.25">
      <c r="A1392" s="1">
        <v>3504016</v>
      </c>
      <c r="B1392" s="1">
        <v>5472512</v>
      </c>
      <c r="C1392" s="1">
        <v>10281</v>
      </c>
      <c r="D1392" s="63">
        <v>44237</v>
      </c>
      <c r="E1392" s="54">
        <v>120</v>
      </c>
      <c r="F1392" s="56" t="s">
        <v>68</v>
      </c>
      <c r="G1392" s="56" t="s">
        <v>73</v>
      </c>
      <c r="H1392" s="56" t="s">
        <v>1059</v>
      </c>
      <c r="I1392" s="56" t="s">
        <v>1074</v>
      </c>
      <c r="J1392" s="54" t="s">
        <v>1075</v>
      </c>
      <c r="K1392" s="1">
        <v>31.029471706599999</v>
      </c>
      <c r="L1392" s="1">
        <v>46.244121658399997</v>
      </c>
      <c r="M1392" s="1">
        <v>1</v>
      </c>
      <c r="N1392" s="9">
        <f>DATE(YEAR(TblLocations[[#This Row],[ODK_DateOfSubmission]]),MONTH(TblLocations[[#This Row],[ODK_DateOfSubmission]]),DAY(TblLocations[[#This Row],[ODK_DateOfSubmission]]))</f>
        <v>44237</v>
      </c>
      <c r="O1392" s="1" t="str">
        <f>_xlfn.CONCAT( YEAR(TblLocations[[#This Row],[ODK_DateOfSubmission]]), "-",TEXT( MONTH(TblLocations[[#This Row],[ODK_DateOfSubmission]]),"00"))</f>
        <v>2021-02</v>
      </c>
    </row>
    <row r="1393" spans="1:15" x14ac:dyDescent="0.25">
      <c r="A1393" s="1">
        <v>3504018</v>
      </c>
      <c r="B1393" s="1">
        <v>5536612</v>
      </c>
      <c r="C1393" s="1">
        <v>24741</v>
      </c>
      <c r="D1393" s="63">
        <v>44243</v>
      </c>
      <c r="E1393" s="54">
        <v>120</v>
      </c>
      <c r="F1393" s="56" t="s">
        <v>68</v>
      </c>
      <c r="G1393" s="56" t="s">
        <v>73</v>
      </c>
      <c r="H1393" s="56" t="s">
        <v>1059</v>
      </c>
      <c r="I1393" s="56" t="s">
        <v>1484</v>
      </c>
      <c r="J1393" s="54" t="s">
        <v>1485</v>
      </c>
      <c r="K1393" s="1">
        <v>31.0447764918</v>
      </c>
      <c r="L1393" s="1">
        <v>46.249576203399997</v>
      </c>
      <c r="M1393" s="1">
        <v>1</v>
      </c>
      <c r="N1393" s="9">
        <f>DATE(YEAR(TblLocations[[#This Row],[ODK_DateOfSubmission]]),MONTH(TblLocations[[#This Row],[ODK_DateOfSubmission]]),DAY(TblLocations[[#This Row],[ODK_DateOfSubmission]]))</f>
        <v>44243</v>
      </c>
      <c r="O1393" s="1" t="str">
        <f>_xlfn.CONCAT( YEAR(TblLocations[[#This Row],[ODK_DateOfSubmission]]), "-",TEXT( MONTH(TblLocations[[#This Row],[ODK_DateOfSubmission]]),"00"))</f>
        <v>2021-02</v>
      </c>
    </row>
    <row r="1394" spans="1:15" x14ac:dyDescent="0.25">
      <c r="A1394" s="1">
        <v>3504019</v>
      </c>
      <c r="B1394" s="1">
        <v>5496312</v>
      </c>
      <c r="C1394" s="1">
        <v>9470</v>
      </c>
      <c r="D1394" s="63">
        <v>44239</v>
      </c>
      <c r="E1394" s="54">
        <v>120</v>
      </c>
      <c r="F1394" s="56" t="s">
        <v>68</v>
      </c>
      <c r="G1394" s="56" t="s">
        <v>73</v>
      </c>
      <c r="H1394" s="56" t="s">
        <v>1059</v>
      </c>
      <c r="I1394" s="56" t="s">
        <v>1076</v>
      </c>
      <c r="J1394" s="54" t="s">
        <v>1077</v>
      </c>
      <c r="K1394" s="1">
        <v>31.0569626851</v>
      </c>
      <c r="L1394" s="1">
        <v>46.266143804899997</v>
      </c>
      <c r="M1394" s="1">
        <v>4</v>
      </c>
      <c r="N1394" s="9">
        <f>DATE(YEAR(TblLocations[[#This Row],[ODK_DateOfSubmission]]),MONTH(TblLocations[[#This Row],[ODK_DateOfSubmission]]),DAY(TblLocations[[#This Row],[ODK_DateOfSubmission]]))</f>
        <v>44239</v>
      </c>
      <c r="O1394" s="1" t="str">
        <f>_xlfn.CONCAT( YEAR(TblLocations[[#This Row],[ODK_DateOfSubmission]]), "-",TEXT( MONTH(TblLocations[[#This Row],[ODK_DateOfSubmission]]),"00"))</f>
        <v>2021-02</v>
      </c>
    </row>
    <row r="1395" spans="1:15" x14ac:dyDescent="0.25">
      <c r="A1395" s="1">
        <v>3504019</v>
      </c>
      <c r="B1395" s="1">
        <v>5496312</v>
      </c>
      <c r="C1395" s="1">
        <v>9470</v>
      </c>
      <c r="D1395" s="63">
        <v>44239</v>
      </c>
      <c r="E1395" s="54">
        <v>120</v>
      </c>
      <c r="F1395" s="56" t="s">
        <v>68</v>
      </c>
      <c r="G1395" s="56" t="s">
        <v>73</v>
      </c>
      <c r="H1395" s="56" t="s">
        <v>1059</v>
      </c>
      <c r="I1395" s="56" t="s">
        <v>1076</v>
      </c>
      <c r="J1395" s="54" t="s">
        <v>1077</v>
      </c>
      <c r="K1395" s="1">
        <v>31.0569626851</v>
      </c>
      <c r="L1395" s="1">
        <v>46.266143804899997</v>
      </c>
      <c r="M1395" s="1">
        <v>3</v>
      </c>
      <c r="N1395" s="9">
        <f>DATE(YEAR(TblLocations[[#This Row],[ODK_DateOfSubmission]]),MONTH(TblLocations[[#This Row],[ODK_DateOfSubmission]]),DAY(TblLocations[[#This Row],[ODK_DateOfSubmission]]))</f>
        <v>44239</v>
      </c>
      <c r="O1395" s="1" t="str">
        <f>_xlfn.CONCAT( YEAR(TblLocations[[#This Row],[ODK_DateOfSubmission]]), "-",TEXT( MONTH(TblLocations[[#This Row],[ODK_DateOfSubmission]]),"00"))</f>
        <v>2021-02</v>
      </c>
    </row>
    <row r="1396" spans="1:15" x14ac:dyDescent="0.25">
      <c r="A1396" s="1">
        <v>3504019</v>
      </c>
      <c r="B1396" s="1">
        <v>5496312</v>
      </c>
      <c r="C1396" s="1">
        <v>9470</v>
      </c>
      <c r="D1396" s="63">
        <v>44239</v>
      </c>
      <c r="E1396" s="54">
        <v>120</v>
      </c>
      <c r="F1396" s="56" t="s">
        <v>68</v>
      </c>
      <c r="G1396" s="56" t="s">
        <v>73</v>
      </c>
      <c r="H1396" s="56" t="s">
        <v>1059</v>
      </c>
      <c r="I1396" s="56" t="s">
        <v>1076</v>
      </c>
      <c r="J1396" s="54" t="s">
        <v>1077</v>
      </c>
      <c r="K1396" s="1">
        <v>31.0569626851</v>
      </c>
      <c r="L1396" s="1">
        <v>46.266143804899997</v>
      </c>
      <c r="M1396" s="1">
        <v>3</v>
      </c>
      <c r="N1396" s="9">
        <f>DATE(YEAR(TblLocations[[#This Row],[ODK_DateOfSubmission]]),MONTH(TblLocations[[#This Row],[ODK_DateOfSubmission]]),DAY(TblLocations[[#This Row],[ODK_DateOfSubmission]]))</f>
        <v>44239</v>
      </c>
      <c r="O1396" s="1" t="str">
        <f>_xlfn.CONCAT( YEAR(TblLocations[[#This Row],[ODK_DateOfSubmission]]), "-",TEXT( MONTH(TblLocations[[#This Row],[ODK_DateOfSubmission]]),"00"))</f>
        <v>2021-02</v>
      </c>
    </row>
    <row r="1397" spans="1:15" x14ac:dyDescent="0.25">
      <c r="A1397" s="1">
        <v>3504019</v>
      </c>
      <c r="B1397" s="1">
        <v>5496312</v>
      </c>
      <c r="C1397" s="1">
        <v>9470</v>
      </c>
      <c r="D1397" s="63">
        <v>44239</v>
      </c>
      <c r="E1397" s="54">
        <v>120</v>
      </c>
      <c r="F1397" s="56" t="s">
        <v>68</v>
      </c>
      <c r="G1397" s="56" t="s">
        <v>73</v>
      </c>
      <c r="H1397" s="56" t="s">
        <v>1059</v>
      </c>
      <c r="I1397" s="56" t="s">
        <v>1076</v>
      </c>
      <c r="J1397" s="54" t="s">
        <v>1077</v>
      </c>
      <c r="K1397" s="1">
        <v>31.0569626851</v>
      </c>
      <c r="L1397" s="1">
        <v>46.266143804899997</v>
      </c>
      <c r="M1397" s="1">
        <v>3</v>
      </c>
      <c r="N1397" s="9">
        <f>DATE(YEAR(TblLocations[[#This Row],[ODK_DateOfSubmission]]),MONTH(TblLocations[[#This Row],[ODK_DateOfSubmission]]),DAY(TblLocations[[#This Row],[ODK_DateOfSubmission]]))</f>
        <v>44239</v>
      </c>
      <c r="O1397" s="1" t="str">
        <f>_xlfn.CONCAT( YEAR(TblLocations[[#This Row],[ODK_DateOfSubmission]]), "-",TEXT( MONTH(TblLocations[[#This Row],[ODK_DateOfSubmission]]),"00"))</f>
        <v>2021-02</v>
      </c>
    </row>
    <row r="1398" spans="1:15" x14ac:dyDescent="0.25">
      <c r="A1398" s="1">
        <v>3504021</v>
      </c>
      <c r="B1398" s="1">
        <v>5522612</v>
      </c>
      <c r="C1398" s="1">
        <v>10335</v>
      </c>
      <c r="D1398" s="63">
        <v>44242</v>
      </c>
      <c r="E1398" s="54">
        <v>120</v>
      </c>
      <c r="F1398" s="56" t="s">
        <v>68</v>
      </c>
      <c r="G1398" s="56" t="s">
        <v>73</v>
      </c>
      <c r="H1398" s="56" t="s">
        <v>1059</v>
      </c>
      <c r="I1398" s="56" t="s">
        <v>1078</v>
      </c>
      <c r="J1398" s="54" t="s">
        <v>1079</v>
      </c>
      <c r="K1398" s="1">
        <v>31.0506383486</v>
      </c>
      <c r="L1398" s="1">
        <v>46.269343302599999</v>
      </c>
      <c r="M1398" s="1">
        <v>1</v>
      </c>
      <c r="N1398" s="9">
        <f>DATE(YEAR(TblLocations[[#This Row],[ODK_DateOfSubmission]]),MONTH(TblLocations[[#This Row],[ODK_DateOfSubmission]]),DAY(TblLocations[[#This Row],[ODK_DateOfSubmission]]))</f>
        <v>44242</v>
      </c>
      <c r="O1398" s="1" t="str">
        <f>_xlfn.CONCAT( YEAR(TblLocations[[#This Row],[ODK_DateOfSubmission]]), "-",TEXT( MONTH(TblLocations[[#This Row],[ODK_DateOfSubmission]]),"00"))</f>
        <v>2021-02</v>
      </c>
    </row>
    <row r="1399" spans="1:15" x14ac:dyDescent="0.25">
      <c r="A1399" s="1">
        <v>3504021</v>
      </c>
      <c r="B1399" s="1">
        <v>5522612</v>
      </c>
      <c r="C1399" s="1">
        <v>10335</v>
      </c>
      <c r="D1399" s="63">
        <v>44242</v>
      </c>
      <c r="E1399" s="54">
        <v>120</v>
      </c>
      <c r="F1399" s="56" t="s">
        <v>68</v>
      </c>
      <c r="G1399" s="56" t="s">
        <v>73</v>
      </c>
      <c r="H1399" s="56" t="s">
        <v>1059</v>
      </c>
      <c r="I1399" s="56" t="s">
        <v>1078</v>
      </c>
      <c r="J1399" s="54" t="s">
        <v>1079</v>
      </c>
      <c r="K1399" s="1">
        <v>31.0506383486</v>
      </c>
      <c r="L1399" s="1">
        <v>46.269343302599999</v>
      </c>
      <c r="M1399" s="1">
        <v>6</v>
      </c>
      <c r="N1399" s="9">
        <f>DATE(YEAR(TblLocations[[#This Row],[ODK_DateOfSubmission]]),MONTH(TblLocations[[#This Row],[ODK_DateOfSubmission]]),DAY(TblLocations[[#This Row],[ODK_DateOfSubmission]]))</f>
        <v>44242</v>
      </c>
      <c r="O1399" s="1" t="str">
        <f>_xlfn.CONCAT( YEAR(TblLocations[[#This Row],[ODK_DateOfSubmission]]), "-",TEXT( MONTH(TblLocations[[#This Row],[ODK_DateOfSubmission]]),"00"))</f>
        <v>2021-02</v>
      </c>
    </row>
    <row r="1400" spans="1:15" x14ac:dyDescent="0.25">
      <c r="A1400" s="1">
        <v>3504021</v>
      </c>
      <c r="B1400" s="1">
        <v>5522612</v>
      </c>
      <c r="C1400" s="1">
        <v>10335</v>
      </c>
      <c r="D1400" s="63">
        <v>44242</v>
      </c>
      <c r="E1400" s="54">
        <v>120</v>
      </c>
      <c r="F1400" s="56" t="s">
        <v>68</v>
      </c>
      <c r="G1400" s="56" t="s">
        <v>73</v>
      </c>
      <c r="H1400" s="56" t="s">
        <v>1059</v>
      </c>
      <c r="I1400" s="56" t="s">
        <v>1078</v>
      </c>
      <c r="J1400" s="54" t="s">
        <v>1079</v>
      </c>
      <c r="K1400" s="1">
        <v>31.0506383486</v>
      </c>
      <c r="L1400" s="1">
        <v>46.269343302599999</v>
      </c>
      <c r="M1400" s="1">
        <v>3</v>
      </c>
      <c r="N1400" s="9">
        <f>DATE(YEAR(TblLocations[[#This Row],[ODK_DateOfSubmission]]),MONTH(TblLocations[[#This Row],[ODK_DateOfSubmission]]),DAY(TblLocations[[#This Row],[ODK_DateOfSubmission]]))</f>
        <v>44242</v>
      </c>
      <c r="O1400" s="1" t="str">
        <f>_xlfn.CONCAT( YEAR(TblLocations[[#This Row],[ODK_DateOfSubmission]]), "-",TEXT( MONTH(TblLocations[[#This Row],[ODK_DateOfSubmission]]),"00"))</f>
        <v>2021-02</v>
      </c>
    </row>
    <row r="1401" spans="1:15" x14ac:dyDescent="0.25">
      <c r="A1401" s="1">
        <v>3504021</v>
      </c>
      <c r="B1401" s="1">
        <v>5522612</v>
      </c>
      <c r="C1401" s="1">
        <v>10335</v>
      </c>
      <c r="D1401" s="63">
        <v>44242</v>
      </c>
      <c r="E1401" s="54">
        <v>120</v>
      </c>
      <c r="F1401" s="56" t="s">
        <v>68</v>
      </c>
      <c r="G1401" s="56" t="s">
        <v>73</v>
      </c>
      <c r="H1401" s="56" t="s">
        <v>1059</v>
      </c>
      <c r="I1401" s="56" t="s">
        <v>1078</v>
      </c>
      <c r="J1401" s="54" t="s">
        <v>1079</v>
      </c>
      <c r="K1401" s="1">
        <v>31.0506383486</v>
      </c>
      <c r="L1401" s="1">
        <v>46.269343302599999</v>
      </c>
      <c r="M1401" s="1">
        <v>4</v>
      </c>
      <c r="N1401" s="9">
        <f>DATE(YEAR(TblLocations[[#This Row],[ODK_DateOfSubmission]]),MONTH(TblLocations[[#This Row],[ODK_DateOfSubmission]]),DAY(TblLocations[[#This Row],[ODK_DateOfSubmission]]))</f>
        <v>44242</v>
      </c>
      <c r="O1401" s="1" t="str">
        <f>_xlfn.CONCAT( YEAR(TblLocations[[#This Row],[ODK_DateOfSubmission]]), "-",TEXT( MONTH(TblLocations[[#This Row],[ODK_DateOfSubmission]]),"00"))</f>
        <v>2021-02</v>
      </c>
    </row>
    <row r="1402" spans="1:15" x14ac:dyDescent="0.25">
      <c r="A1402" s="1">
        <v>3504021</v>
      </c>
      <c r="B1402" s="1">
        <v>5522612</v>
      </c>
      <c r="C1402" s="1">
        <v>10335</v>
      </c>
      <c r="D1402" s="63">
        <v>44242</v>
      </c>
      <c r="E1402" s="54">
        <v>120</v>
      </c>
      <c r="F1402" s="56" t="s">
        <v>68</v>
      </c>
      <c r="G1402" s="56" t="s">
        <v>73</v>
      </c>
      <c r="H1402" s="56" t="s">
        <v>1059</v>
      </c>
      <c r="I1402" s="56" t="s">
        <v>1078</v>
      </c>
      <c r="J1402" s="54" t="s">
        <v>1079</v>
      </c>
      <c r="K1402" s="1">
        <v>31.0506383486</v>
      </c>
      <c r="L1402" s="1">
        <v>46.269343302599999</v>
      </c>
      <c r="M1402" s="1">
        <v>2</v>
      </c>
      <c r="N1402" s="9">
        <f>DATE(YEAR(TblLocations[[#This Row],[ODK_DateOfSubmission]]),MONTH(TblLocations[[#This Row],[ODK_DateOfSubmission]]),DAY(TblLocations[[#This Row],[ODK_DateOfSubmission]]))</f>
        <v>44242</v>
      </c>
      <c r="O1402" s="1" t="str">
        <f>_xlfn.CONCAT( YEAR(TblLocations[[#This Row],[ODK_DateOfSubmission]]), "-",TEXT( MONTH(TblLocations[[#This Row],[ODK_DateOfSubmission]]),"00"))</f>
        <v>2021-02</v>
      </c>
    </row>
    <row r="1403" spans="1:15" x14ac:dyDescent="0.25">
      <c r="A1403" s="1">
        <v>3504022</v>
      </c>
      <c r="B1403" s="1">
        <v>5535112</v>
      </c>
      <c r="C1403" s="1">
        <v>9576</v>
      </c>
      <c r="D1403" s="63">
        <v>44243</v>
      </c>
      <c r="E1403" s="54">
        <v>120</v>
      </c>
      <c r="F1403" s="56" t="s">
        <v>68</v>
      </c>
      <c r="G1403" s="56" t="s">
        <v>73</v>
      </c>
      <c r="H1403" s="56" t="s">
        <v>1059</v>
      </c>
      <c r="I1403" s="56" t="s">
        <v>1486</v>
      </c>
      <c r="J1403" s="54" t="s">
        <v>1487</v>
      </c>
      <c r="K1403" s="1">
        <v>31.132791840500001</v>
      </c>
      <c r="L1403" s="1">
        <v>46.2356646856</v>
      </c>
      <c r="M1403" s="1">
        <v>1</v>
      </c>
      <c r="N1403" s="9">
        <f>DATE(YEAR(TblLocations[[#This Row],[ODK_DateOfSubmission]]),MONTH(TblLocations[[#This Row],[ODK_DateOfSubmission]]),DAY(TblLocations[[#This Row],[ODK_DateOfSubmission]]))</f>
        <v>44243</v>
      </c>
      <c r="O1403" s="1" t="str">
        <f>_xlfn.CONCAT( YEAR(TblLocations[[#This Row],[ODK_DateOfSubmission]]), "-",TEXT( MONTH(TblLocations[[#This Row],[ODK_DateOfSubmission]]),"00"))</f>
        <v>2021-02</v>
      </c>
    </row>
    <row r="1404" spans="1:15" x14ac:dyDescent="0.25">
      <c r="A1404" s="1">
        <v>3504023</v>
      </c>
      <c r="B1404" s="1">
        <v>5688912</v>
      </c>
      <c r="C1404" s="1">
        <v>9448</v>
      </c>
      <c r="D1404" s="63">
        <v>44249</v>
      </c>
      <c r="E1404" s="54">
        <v>120</v>
      </c>
      <c r="F1404" s="56" t="s">
        <v>68</v>
      </c>
      <c r="G1404" s="56" t="s">
        <v>73</v>
      </c>
      <c r="H1404" s="56" t="s">
        <v>1059</v>
      </c>
      <c r="I1404" s="56" t="s">
        <v>1080</v>
      </c>
      <c r="J1404" s="54" t="s">
        <v>1081</v>
      </c>
      <c r="K1404" s="1">
        <v>31.027006973399999</v>
      </c>
      <c r="L1404" s="1">
        <v>46.228093038300003</v>
      </c>
      <c r="M1404" s="1">
        <v>15</v>
      </c>
      <c r="N1404" s="9">
        <f>DATE(YEAR(TblLocations[[#This Row],[ODK_DateOfSubmission]]),MONTH(TblLocations[[#This Row],[ODK_DateOfSubmission]]),DAY(TblLocations[[#This Row],[ODK_DateOfSubmission]]))</f>
        <v>44249</v>
      </c>
      <c r="O1404" s="1" t="str">
        <f>_xlfn.CONCAT( YEAR(TblLocations[[#This Row],[ODK_DateOfSubmission]]), "-",TEXT( MONTH(TblLocations[[#This Row],[ODK_DateOfSubmission]]),"00"))</f>
        <v>2021-02</v>
      </c>
    </row>
    <row r="1405" spans="1:15" x14ac:dyDescent="0.25">
      <c r="A1405" s="1">
        <v>3504023</v>
      </c>
      <c r="B1405" s="1">
        <v>5688912</v>
      </c>
      <c r="C1405" s="1">
        <v>9448</v>
      </c>
      <c r="D1405" s="63">
        <v>44249</v>
      </c>
      <c r="E1405" s="54">
        <v>120</v>
      </c>
      <c r="F1405" s="56" t="s">
        <v>68</v>
      </c>
      <c r="G1405" s="56" t="s">
        <v>73</v>
      </c>
      <c r="H1405" s="56" t="s">
        <v>1059</v>
      </c>
      <c r="I1405" s="56" t="s">
        <v>1080</v>
      </c>
      <c r="J1405" s="54" t="s">
        <v>1081</v>
      </c>
      <c r="K1405" s="1">
        <v>31.027006973399999</v>
      </c>
      <c r="L1405" s="1">
        <v>46.228093038300003</v>
      </c>
      <c r="M1405" s="1">
        <v>10</v>
      </c>
      <c r="N1405" s="9">
        <f>DATE(YEAR(TblLocations[[#This Row],[ODK_DateOfSubmission]]),MONTH(TblLocations[[#This Row],[ODK_DateOfSubmission]]),DAY(TblLocations[[#This Row],[ODK_DateOfSubmission]]))</f>
        <v>44249</v>
      </c>
      <c r="O1405" s="1" t="str">
        <f>_xlfn.CONCAT( YEAR(TblLocations[[#This Row],[ODK_DateOfSubmission]]), "-",TEXT( MONTH(TblLocations[[#This Row],[ODK_DateOfSubmission]]),"00"))</f>
        <v>2021-02</v>
      </c>
    </row>
    <row r="1406" spans="1:15" x14ac:dyDescent="0.25">
      <c r="A1406" s="1">
        <v>3504023</v>
      </c>
      <c r="B1406" s="1">
        <v>5688912</v>
      </c>
      <c r="C1406" s="1">
        <v>9448</v>
      </c>
      <c r="D1406" s="63">
        <v>44249</v>
      </c>
      <c r="E1406" s="54">
        <v>120</v>
      </c>
      <c r="F1406" s="56" t="s">
        <v>68</v>
      </c>
      <c r="G1406" s="56" t="s">
        <v>73</v>
      </c>
      <c r="H1406" s="56" t="s">
        <v>1059</v>
      </c>
      <c r="I1406" s="56" t="s">
        <v>1080</v>
      </c>
      <c r="J1406" s="54" t="s">
        <v>1081</v>
      </c>
      <c r="K1406" s="1">
        <v>31.027006973399999</v>
      </c>
      <c r="L1406" s="1">
        <v>46.228093038300003</v>
      </c>
      <c r="M1406" s="1">
        <v>20</v>
      </c>
      <c r="N1406" s="9">
        <f>DATE(YEAR(TblLocations[[#This Row],[ODK_DateOfSubmission]]),MONTH(TblLocations[[#This Row],[ODK_DateOfSubmission]]),DAY(TblLocations[[#This Row],[ODK_DateOfSubmission]]))</f>
        <v>44249</v>
      </c>
      <c r="O1406" s="1" t="str">
        <f>_xlfn.CONCAT( YEAR(TblLocations[[#This Row],[ODK_DateOfSubmission]]), "-",TEXT( MONTH(TblLocations[[#This Row],[ODK_DateOfSubmission]]),"00"))</f>
        <v>2021-02</v>
      </c>
    </row>
    <row r="1407" spans="1:15" x14ac:dyDescent="0.25">
      <c r="A1407" s="1">
        <v>3504023</v>
      </c>
      <c r="B1407" s="1">
        <v>5688912</v>
      </c>
      <c r="C1407" s="1">
        <v>9448</v>
      </c>
      <c r="D1407" s="63">
        <v>44249</v>
      </c>
      <c r="E1407" s="54">
        <v>120</v>
      </c>
      <c r="F1407" s="56" t="s">
        <v>68</v>
      </c>
      <c r="G1407" s="56" t="s">
        <v>73</v>
      </c>
      <c r="H1407" s="56" t="s">
        <v>1059</v>
      </c>
      <c r="I1407" s="56" t="s">
        <v>1080</v>
      </c>
      <c r="J1407" s="54" t="s">
        <v>1081</v>
      </c>
      <c r="K1407" s="1">
        <v>31.027006973399999</v>
      </c>
      <c r="L1407" s="1">
        <v>46.228093038300003</v>
      </c>
      <c r="M1407" s="1">
        <v>24</v>
      </c>
      <c r="N1407" s="9">
        <f>DATE(YEAR(TblLocations[[#This Row],[ODK_DateOfSubmission]]),MONTH(TblLocations[[#This Row],[ODK_DateOfSubmission]]),DAY(TblLocations[[#This Row],[ODK_DateOfSubmission]]))</f>
        <v>44249</v>
      </c>
      <c r="O1407" s="1" t="str">
        <f>_xlfn.CONCAT( YEAR(TblLocations[[#This Row],[ODK_DateOfSubmission]]), "-",TEXT( MONTH(TblLocations[[#This Row],[ODK_DateOfSubmission]]),"00"))</f>
        <v>2021-02</v>
      </c>
    </row>
    <row r="1408" spans="1:15" x14ac:dyDescent="0.25">
      <c r="A1408" s="1">
        <v>3504024</v>
      </c>
      <c r="B1408" s="1">
        <v>5616212</v>
      </c>
      <c r="C1408" s="1">
        <v>9396</v>
      </c>
      <c r="D1408" s="63">
        <v>44246</v>
      </c>
      <c r="E1408" s="54">
        <v>120</v>
      </c>
      <c r="F1408" s="56" t="s">
        <v>68</v>
      </c>
      <c r="G1408" s="56" t="s">
        <v>73</v>
      </c>
      <c r="H1408" s="56" t="s">
        <v>1059</v>
      </c>
      <c r="I1408" s="56" t="s">
        <v>1082</v>
      </c>
      <c r="J1408" s="54" t="s">
        <v>1083</v>
      </c>
      <c r="K1408" s="1">
        <v>31.0154237044</v>
      </c>
      <c r="L1408" s="1">
        <v>46.263441754500001</v>
      </c>
      <c r="M1408" s="1">
        <v>8</v>
      </c>
      <c r="N1408" s="9">
        <f>DATE(YEAR(TblLocations[[#This Row],[ODK_DateOfSubmission]]),MONTH(TblLocations[[#This Row],[ODK_DateOfSubmission]]),DAY(TblLocations[[#This Row],[ODK_DateOfSubmission]]))</f>
        <v>44246</v>
      </c>
      <c r="O1408" s="1" t="str">
        <f>_xlfn.CONCAT( YEAR(TblLocations[[#This Row],[ODK_DateOfSubmission]]), "-",TEXT( MONTH(TblLocations[[#This Row],[ODK_DateOfSubmission]]),"00"))</f>
        <v>2021-02</v>
      </c>
    </row>
    <row r="1409" spans="1:15" x14ac:dyDescent="0.25">
      <c r="A1409" s="1">
        <v>3504024</v>
      </c>
      <c r="B1409" s="1">
        <v>5616212</v>
      </c>
      <c r="C1409" s="1">
        <v>9396</v>
      </c>
      <c r="D1409" s="63">
        <v>44246</v>
      </c>
      <c r="E1409" s="54">
        <v>120</v>
      </c>
      <c r="F1409" s="56" t="s">
        <v>68</v>
      </c>
      <c r="G1409" s="56" t="s">
        <v>73</v>
      </c>
      <c r="H1409" s="56" t="s">
        <v>1059</v>
      </c>
      <c r="I1409" s="56" t="s">
        <v>1082</v>
      </c>
      <c r="J1409" s="54" t="s">
        <v>1083</v>
      </c>
      <c r="K1409" s="1">
        <v>31.0154237044</v>
      </c>
      <c r="L1409" s="1">
        <v>46.263441754500001</v>
      </c>
      <c r="M1409" s="1">
        <v>4</v>
      </c>
      <c r="N1409" s="9">
        <f>DATE(YEAR(TblLocations[[#This Row],[ODK_DateOfSubmission]]),MONTH(TblLocations[[#This Row],[ODK_DateOfSubmission]]),DAY(TblLocations[[#This Row],[ODK_DateOfSubmission]]))</f>
        <v>44246</v>
      </c>
      <c r="O1409" s="1" t="str">
        <f>_xlfn.CONCAT( YEAR(TblLocations[[#This Row],[ODK_DateOfSubmission]]), "-",TEXT( MONTH(TblLocations[[#This Row],[ODK_DateOfSubmission]]),"00"))</f>
        <v>2021-02</v>
      </c>
    </row>
    <row r="1410" spans="1:15" x14ac:dyDescent="0.25">
      <c r="A1410" s="1">
        <v>3504024</v>
      </c>
      <c r="B1410" s="1">
        <v>5616212</v>
      </c>
      <c r="C1410" s="1">
        <v>9396</v>
      </c>
      <c r="D1410" s="63">
        <v>44246</v>
      </c>
      <c r="E1410" s="54">
        <v>120</v>
      </c>
      <c r="F1410" s="56" t="s">
        <v>68</v>
      </c>
      <c r="G1410" s="56" t="s">
        <v>73</v>
      </c>
      <c r="H1410" s="56" t="s">
        <v>1059</v>
      </c>
      <c r="I1410" s="56" t="s">
        <v>1082</v>
      </c>
      <c r="J1410" s="54" t="s">
        <v>1083</v>
      </c>
      <c r="K1410" s="1">
        <v>31.0154237044</v>
      </c>
      <c r="L1410" s="1">
        <v>46.263441754500001</v>
      </c>
      <c r="M1410" s="1">
        <v>6</v>
      </c>
      <c r="N1410" s="9">
        <f>DATE(YEAR(TblLocations[[#This Row],[ODK_DateOfSubmission]]),MONTH(TblLocations[[#This Row],[ODK_DateOfSubmission]]),DAY(TblLocations[[#This Row],[ODK_DateOfSubmission]]))</f>
        <v>44246</v>
      </c>
      <c r="O1410" s="1" t="str">
        <f>_xlfn.CONCAT( YEAR(TblLocations[[#This Row],[ODK_DateOfSubmission]]), "-",TEXT( MONTH(TblLocations[[#This Row],[ODK_DateOfSubmission]]),"00"))</f>
        <v>2021-02</v>
      </c>
    </row>
    <row r="1411" spans="1:15" x14ac:dyDescent="0.25">
      <c r="A1411" s="1">
        <v>3504025</v>
      </c>
      <c r="B1411" s="1">
        <v>5285312</v>
      </c>
      <c r="C1411" s="1">
        <v>10262</v>
      </c>
      <c r="D1411" s="63">
        <v>44222</v>
      </c>
      <c r="E1411" s="54">
        <v>120</v>
      </c>
      <c r="F1411" s="56" t="s">
        <v>68</v>
      </c>
      <c r="G1411" s="56" t="s">
        <v>73</v>
      </c>
      <c r="H1411" s="56" t="s">
        <v>1059</v>
      </c>
      <c r="I1411" s="56" t="s">
        <v>1084</v>
      </c>
      <c r="J1411" s="54" t="s">
        <v>1085</v>
      </c>
      <c r="K1411" s="1">
        <v>31.074394900600002</v>
      </c>
      <c r="L1411" s="1">
        <v>46.250142994800001</v>
      </c>
      <c r="M1411" s="1">
        <v>10</v>
      </c>
      <c r="N1411" s="9">
        <f>DATE(YEAR(TblLocations[[#This Row],[ODK_DateOfSubmission]]),MONTH(TblLocations[[#This Row],[ODK_DateOfSubmission]]),DAY(TblLocations[[#This Row],[ODK_DateOfSubmission]]))</f>
        <v>44222</v>
      </c>
      <c r="O1411" s="1" t="str">
        <f>_xlfn.CONCAT( YEAR(TblLocations[[#This Row],[ODK_DateOfSubmission]]), "-",TEXT( MONTH(TblLocations[[#This Row],[ODK_DateOfSubmission]]),"00"))</f>
        <v>2021-01</v>
      </c>
    </row>
    <row r="1412" spans="1:15" x14ac:dyDescent="0.25">
      <c r="A1412" s="1">
        <v>3504025</v>
      </c>
      <c r="B1412" s="1">
        <v>5285312</v>
      </c>
      <c r="C1412" s="1">
        <v>10262</v>
      </c>
      <c r="D1412" s="63">
        <v>44222</v>
      </c>
      <c r="E1412" s="54">
        <v>120</v>
      </c>
      <c r="F1412" s="56" t="s">
        <v>68</v>
      </c>
      <c r="G1412" s="56" t="s">
        <v>73</v>
      </c>
      <c r="H1412" s="56" t="s">
        <v>1059</v>
      </c>
      <c r="I1412" s="56" t="s">
        <v>1084</v>
      </c>
      <c r="J1412" s="54" t="s">
        <v>1085</v>
      </c>
      <c r="K1412" s="1">
        <v>31.074394900600002</v>
      </c>
      <c r="L1412" s="1">
        <v>46.250142994800001</v>
      </c>
      <c r="M1412" s="1">
        <v>20</v>
      </c>
      <c r="N1412" s="9">
        <f>DATE(YEAR(TblLocations[[#This Row],[ODK_DateOfSubmission]]),MONTH(TblLocations[[#This Row],[ODK_DateOfSubmission]]),DAY(TblLocations[[#This Row],[ODK_DateOfSubmission]]))</f>
        <v>44222</v>
      </c>
      <c r="O1412" s="1" t="str">
        <f>_xlfn.CONCAT( YEAR(TblLocations[[#This Row],[ODK_DateOfSubmission]]), "-",TEXT( MONTH(TblLocations[[#This Row],[ODK_DateOfSubmission]]),"00"))</f>
        <v>2021-01</v>
      </c>
    </row>
    <row r="1413" spans="1:15" x14ac:dyDescent="0.25">
      <c r="A1413" s="1">
        <v>3504025</v>
      </c>
      <c r="B1413" s="1">
        <v>5285312</v>
      </c>
      <c r="C1413" s="1">
        <v>10262</v>
      </c>
      <c r="D1413" s="63">
        <v>44222</v>
      </c>
      <c r="E1413" s="54">
        <v>120</v>
      </c>
      <c r="F1413" s="56" t="s">
        <v>68</v>
      </c>
      <c r="G1413" s="56" t="s">
        <v>73</v>
      </c>
      <c r="H1413" s="56" t="s">
        <v>1059</v>
      </c>
      <c r="I1413" s="56" t="s">
        <v>1084</v>
      </c>
      <c r="J1413" s="54" t="s">
        <v>1085</v>
      </c>
      <c r="K1413" s="1">
        <v>31.074394900600002</v>
      </c>
      <c r="L1413" s="1">
        <v>46.250142994800001</v>
      </c>
      <c r="M1413" s="1">
        <v>10</v>
      </c>
      <c r="N1413" s="9">
        <f>DATE(YEAR(TblLocations[[#This Row],[ODK_DateOfSubmission]]),MONTH(TblLocations[[#This Row],[ODK_DateOfSubmission]]),DAY(TblLocations[[#This Row],[ODK_DateOfSubmission]]))</f>
        <v>44222</v>
      </c>
      <c r="O1413" s="1" t="str">
        <f>_xlfn.CONCAT( YEAR(TblLocations[[#This Row],[ODK_DateOfSubmission]]), "-",TEXT( MONTH(TblLocations[[#This Row],[ODK_DateOfSubmission]]),"00"))</f>
        <v>2021-01</v>
      </c>
    </row>
    <row r="1414" spans="1:15" x14ac:dyDescent="0.25">
      <c r="A1414" s="1">
        <v>3504025</v>
      </c>
      <c r="B1414" s="1">
        <v>5285312</v>
      </c>
      <c r="C1414" s="1">
        <v>10262</v>
      </c>
      <c r="D1414" s="63">
        <v>44222</v>
      </c>
      <c r="E1414" s="54">
        <v>120</v>
      </c>
      <c r="F1414" s="56" t="s">
        <v>68</v>
      </c>
      <c r="G1414" s="56" t="s">
        <v>73</v>
      </c>
      <c r="H1414" s="56" t="s">
        <v>1059</v>
      </c>
      <c r="I1414" s="56" t="s">
        <v>1084</v>
      </c>
      <c r="J1414" s="54" t="s">
        <v>1085</v>
      </c>
      <c r="K1414" s="1">
        <v>31.074394900600002</v>
      </c>
      <c r="L1414" s="1">
        <v>46.250142994800001</v>
      </c>
      <c r="M1414" s="1">
        <v>20</v>
      </c>
      <c r="N1414" s="9">
        <f>DATE(YEAR(TblLocations[[#This Row],[ODK_DateOfSubmission]]),MONTH(TblLocations[[#This Row],[ODK_DateOfSubmission]]),DAY(TblLocations[[#This Row],[ODK_DateOfSubmission]]))</f>
        <v>44222</v>
      </c>
      <c r="O1414" s="1" t="str">
        <f>_xlfn.CONCAT( YEAR(TblLocations[[#This Row],[ODK_DateOfSubmission]]), "-",TEXT( MONTH(TblLocations[[#This Row],[ODK_DateOfSubmission]]),"00"))</f>
        <v>2021-01</v>
      </c>
    </row>
    <row r="1415" spans="1:15" x14ac:dyDescent="0.25">
      <c r="A1415" s="1">
        <v>3504025</v>
      </c>
      <c r="B1415" s="1">
        <v>5285312</v>
      </c>
      <c r="C1415" s="1">
        <v>10262</v>
      </c>
      <c r="D1415" s="63">
        <v>44222</v>
      </c>
      <c r="E1415" s="54">
        <v>120</v>
      </c>
      <c r="F1415" s="56" t="s">
        <v>68</v>
      </c>
      <c r="G1415" s="56" t="s">
        <v>73</v>
      </c>
      <c r="H1415" s="56" t="s">
        <v>1059</v>
      </c>
      <c r="I1415" s="56" t="s">
        <v>1084</v>
      </c>
      <c r="J1415" s="54" t="s">
        <v>1085</v>
      </c>
      <c r="K1415" s="1">
        <v>31.074394900600002</v>
      </c>
      <c r="L1415" s="1">
        <v>46.250142994800001</v>
      </c>
      <c r="M1415" s="1">
        <v>15</v>
      </c>
      <c r="N1415" s="9">
        <f>DATE(YEAR(TblLocations[[#This Row],[ODK_DateOfSubmission]]),MONTH(TblLocations[[#This Row],[ODK_DateOfSubmission]]),DAY(TblLocations[[#This Row],[ODK_DateOfSubmission]]))</f>
        <v>44222</v>
      </c>
      <c r="O1415" s="1" t="str">
        <f>_xlfn.CONCAT( YEAR(TblLocations[[#This Row],[ODK_DateOfSubmission]]), "-",TEXT( MONTH(TblLocations[[#This Row],[ODK_DateOfSubmission]]),"00"))</f>
        <v>2021-01</v>
      </c>
    </row>
    <row r="1416" spans="1:15" x14ac:dyDescent="0.25">
      <c r="A1416" s="1">
        <v>3504026</v>
      </c>
      <c r="B1416" s="1">
        <v>5472712</v>
      </c>
      <c r="C1416" s="1">
        <v>10253</v>
      </c>
      <c r="D1416" s="63">
        <v>44237</v>
      </c>
      <c r="E1416" s="54">
        <v>120</v>
      </c>
      <c r="F1416" s="56" t="s">
        <v>68</v>
      </c>
      <c r="G1416" s="56" t="s">
        <v>73</v>
      </c>
      <c r="H1416" s="56" t="s">
        <v>1059</v>
      </c>
      <c r="I1416" s="56" t="s">
        <v>1086</v>
      </c>
      <c r="J1416" s="54" t="s">
        <v>1087</v>
      </c>
      <c r="K1416" s="1">
        <v>31.038477412900001</v>
      </c>
      <c r="L1416" s="1">
        <v>46.2356561609</v>
      </c>
      <c r="M1416" s="1">
        <v>2</v>
      </c>
      <c r="N1416" s="9">
        <f>DATE(YEAR(TblLocations[[#This Row],[ODK_DateOfSubmission]]),MONTH(TblLocations[[#This Row],[ODK_DateOfSubmission]]),DAY(TblLocations[[#This Row],[ODK_DateOfSubmission]]))</f>
        <v>44237</v>
      </c>
      <c r="O1416" s="1" t="str">
        <f>_xlfn.CONCAT( YEAR(TblLocations[[#This Row],[ODK_DateOfSubmission]]), "-",TEXT( MONTH(TblLocations[[#This Row],[ODK_DateOfSubmission]]),"00"))</f>
        <v>2021-02</v>
      </c>
    </row>
    <row r="1417" spans="1:15" x14ac:dyDescent="0.25">
      <c r="A1417" s="1">
        <v>3504026</v>
      </c>
      <c r="B1417" s="1">
        <v>5472712</v>
      </c>
      <c r="C1417" s="1">
        <v>10253</v>
      </c>
      <c r="D1417" s="63">
        <v>44237</v>
      </c>
      <c r="E1417" s="54">
        <v>120</v>
      </c>
      <c r="F1417" s="56" t="s">
        <v>68</v>
      </c>
      <c r="G1417" s="56" t="s">
        <v>73</v>
      </c>
      <c r="H1417" s="56" t="s">
        <v>1059</v>
      </c>
      <c r="I1417" s="56" t="s">
        <v>1086</v>
      </c>
      <c r="J1417" s="54" t="s">
        <v>1087</v>
      </c>
      <c r="K1417" s="1">
        <v>31.038477412900001</v>
      </c>
      <c r="L1417" s="1">
        <v>46.2356561609</v>
      </c>
      <c r="M1417" s="1">
        <v>5</v>
      </c>
      <c r="N1417" s="9">
        <f>DATE(YEAR(TblLocations[[#This Row],[ODK_DateOfSubmission]]),MONTH(TblLocations[[#This Row],[ODK_DateOfSubmission]]),DAY(TblLocations[[#This Row],[ODK_DateOfSubmission]]))</f>
        <v>44237</v>
      </c>
      <c r="O1417" s="1" t="str">
        <f>_xlfn.CONCAT( YEAR(TblLocations[[#This Row],[ODK_DateOfSubmission]]), "-",TEXT( MONTH(TblLocations[[#This Row],[ODK_DateOfSubmission]]),"00"))</f>
        <v>2021-02</v>
      </c>
    </row>
    <row r="1418" spans="1:15" x14ac:dyDescent="0.25">
      <c r="A1418" s="1">
        <v>3504027</v>
      </c>
      <c r="B1418" s="1">
        <v>5516512</v>
      </c>
      <c r="C1418" s="1">
        <v>24885</v>
      </c>
      <c r="D1418" s="63">
        <v>44241</v>
      </c>
      <c r="E1418" s="54">
        <v>120</v>
      </c>
      <c r="F1418" s="56" t="s">
        <v>68</v>
      </c>
      <c r="G1418" s="56" t="s">
        <v>73</v>
      </c>
      <c r="H1418" s="56" t="s">
        <v>1059</v>
      </c>
      <c r="I1418" s="56" t="s">
        <v>1488</v>
      </c>
      <c r="J1418" s="54" t="s">
        <v>1125</v>
      </c>
      <c r="K1418" s="1">
        <v>31.061467899099998</v>
      </c>
      <c r="L1418" s="1">
        <v>46.278157583599999</v>
      </c>
      <c r="M1418" s="1">
        <v>3</v>
      </c>
      <c r="N1418" s="9">
        <f>DATE(YEAR(TblLocations[[#This Row],[ODK_DateOfSubmission]]),MONTH(TblLocations[[#This Row],[ODK_DateOfSubmission]]),DAY(TblLocations[[#This Row],[ODK_DateOfSubmission]]))</f>
        <v>44241</v>
      </c>
      <c r="O1418" s="1" t="str">
        <f>_xlfn.CONCAT( YEAR(TblLocations[[#This Row],[ODK_DateOfSubmission]]), "-",TEXT( MONTH(TblLocations[[#This Row],[ODK_DateOfSubmission]]),"00"))</f>
        <v>2021-02</v>
      </c>
    </row>
    <row r="1419" spans="1:15" x14ac:dyDescent="0.25">
      <c r="A1419" s="1">
        <v>3504028</v>
      </c>
      <c r="B1419" s="1">
        <v>5688712</v>
      </c>
      <c r="C1419" s="1">
        <v>25526</v>
      </c>
      <c r="D1419" s="63">
        <v>44249</v>
      </c>
      <c r="E1419" s="54">
        <v>120</v>
      </c>
      <c r="F1419" s="56" t="s">
        <v>68</v>
      </c>
      <c r="G1419" s="56" t="s">
        <v>73</v>
      </c>
      <c r="H1419" s="56" t="s">
        <v>1059</v>
      </c>
      <c r="I1419" s="56" t="s">
        <v>1088</v>
      </c>
      <c r="J1419" s="54" t="s">
        <v>1039</v>
      </c>
      <c r="K1419" s="1">
        <v>31.036175809100001</v>
      </c>
      <c r="L1419" s="1">
        <v>46.220527480000001</v>
      </c>
      <c r="M1419" s="1">
        <v>10</v>
      </c>
      <c r="N1419" s="9">
        <f>DATE(YEAR(TblLocations[[#This Row],[ODK_DateOfSubmission]]),MONTH(TblLocations[[#This Row],[ODK_DateOfSubmission]]),DAY(TblLocations[[#This Row],[ODK_DateOfSubmission]]))</f>
        <v>44249</v>
      </c>
      <c r="O1419" s="1" t="str">
        <f>_xlfn.CONCAT( YEAR(TblLocations[[#This Row],[ODK_DateOfSubmission]]), "-",TEXT( MONTH(TblLocations[[#This Row],[ODK_DateOfSubmission]]),"00"))</f>
        <v>2021-02</v>
      </c>
    </row>
    <row r="1420" spans="1:15" x14ac:dyDescent="0.25">
      <c r="A1420" s="1">
        <v>3504028</v>
      </c>
      <c r="B1420" s="1">
        <v>5688712</v>
      </c>
      <c r="C1420" s="1">
        <v>25526</v>
      </c>
      <c r="D1420" s="63">
        <v>44249</v>
      </c>
      <c r="E1420" s="54">
        <v>120</v>
      </c>
      <c r="F1420" s="56" t="s">
        <v>68</v>
      </c>
      <c r="G1420" s="56" t="s">
        <v>73</v>
      </c>
      <c r="H1420" s="56" t="s">
        <v>1059</v>
      </c>
      <c r="I1420" s="56" t="s">
        <v>1088</v>
      </c>
      <c r="J1420" s="54" t="s">
        <v>1039</v>
      </c>
      <c r="K1420" s="1">
        <v>31.036175809100001</v>
      </c>
      <c r="L1420" s="1">
        <v>46.220527480000001</v>
      </c>
      <c r="M1420" s="1">
        <v>10</v>
      </c>
      <c r="N1420" s="9">
        <f>DATE(YEAR(TblLocations[[#This Row],[ODK_DateOfSubmission]]),MONTH(TblLocations[[#This Row],[ODK_DateOfSubmission]]),DAY(TblLocations[[#This Row],[ODK_DateOfSubmission]]))</f>
        <v>44249</v>
      </c>
      <c r="O1420" s="1" t="str">
        <f>_xlfn.CONCAT( YEAR(TblLocations[[#This Row],[ODK_DateOfSubmission]]), "-",TEXT( MONTH(TblLocations[[#This Row],[ODK_DateOfSubmission]]),"00"))</f>
        <v>2021-02</v>
      </c>
    </row>
    <row r="1421" spans="1:15" x14ac:dyDescent="0.25">
      <c r="A1421" s="1">
        <v>3504028</v>
      </c>
      <c r="B1421" s="1">
        <v>5688712</v>
      </c>
      <c r="C1421" s="1">
        <v>25526</v>
      </c>
      <c r="D1421" s="63">
        <v>44249</v>
      </c>
      <c r="E1421" s="54">
        <v>120</v>
      </c>
      <c r="F1421" s="56" t="s">
        <v>68</v>
      </c>
      <c r="G1421" s="56" t="s">
        <v>73</v>
      </c>
      <c r="H1421" s="56" t="s">
        <v>1059</v>
      </c>
      <c r="I1421" s="56" t="s">
        <v>1088</v>
      </c>
      <c r="J1421" s="54" t="s">
        <v>1039</v>
      </c>
      <c r="K1421" s="1">
        <v>31.036175809100001</v>
      </c>
      <c r="L1421" s="1">
        <v>46.220527480000001</v>
      </c>
      <c r="M1421" s="1">
        <v>13</v>
      </c>
      <c r="N1421" s="9">
        <f>DATE(YEAR(TblLocations[[#This Row],[ODK_DateOfSubmission]]),MONTH(TblLocations[[#This Row],[ODK_DateOfSubmission]]),DAY(TblLocations[[#This Row],[ODK_DateOfSubmission]]))</f>
        <v>44249</v>
      </c>
      <c r="O1421" s="1" t="str">
        <f>_xlfn.CONCAT( YEAR(TblLocations[[#This Row],[ODK_DateOfSubmission]]), "-",TEXT( MONTH(TblLocations[[#This Row],[ODK_DateOfSubmission]]),"00"))</f>
        <v>2021-02</v>
      </c>
    </row>
    <row r="1422" spans="1:15" x14ac:dyDescent="0.25">
      <c r="A1422" s="1">
        <v>3504028</v>
      </c>
      <c r="B1422" s="1">
        <v>5688712</v>
      </c>
      <c r="C1422" s="1">
        <v>25526</v>
      </c>
      <c r="D1422" s="63">
        <v>44249</v>
      </c>
      <c r="E1422" s="54">
        <v>120</v>
      </c>
      <c r="F1422" s="56" t="s">
        <v>68</v>
      </c>
      <c r="G1422" s="56" t="s">
        <v>73</v>
      </c>
      <c r="H1422" s="56" t="s">
        <v>1059</v>
      </c>
      <c r="I1422" s="56" t="s">
        <v>1088</v>
      </c>
      <c r="J1422" s="54" t="s">
        <v>1039</v>
      </c>
      <c r="K1422" s="1">
        <v>31.036175809100001</v>
      </c>
      <c r="L1422" s="1">
        <v>46.220527480000001</v>
      </c>
      <c r="M1422" s="1">
        <v>8</v>
      </c>
      <c r="N1422" s="9">
        <f>DATE(YEAR(TblLocations[[#This Row],[ODK_DateOfSubmission]]),MONTH(TblLocations[[#This Row],[ODK_DateOfSubmission]]),DAY(TblLocations[[#This Row],[ODK_DateOfSubmission]]))</f>
        <v>44249</v>
      </c>
      <c r="O1422" s="1" t="str">
        <f>_xlfn.CONCAT( YEAR(TblLocations[[#This Row],[ODK_DateOfSubmission]]), "-",TEXT( MONTH(TblLocations[[#This Row],[ODK_DateOfSubmission]]),"00"))</f>
        <v>2021-02</v>
      </c>
    </row>
    <row r="1423" spans="1:15" x14ac:dyDescent="0.25">
      <c r="A1423" s="1">
        <v>3504028</v>
      </c>
      <c r="B1423" s="1">
        <v>5688712</v>
      </c>
      <c r="C1423" s="1">
        <v>25526</v>
      </c>
      <c r="D1423" s="63">
        <v>44249</v>
      </c>
      <c r="E1423" s="54">
        <v>120</v>
      </c>
      <c r="F1423" s="56" t="s">
        <v>68</v>
      </c>
      <c r="G1423" s="56" t="s">
        <v>73</v>
      </c>
      <c r="H1423" s="56" t="s">
        <v>1059</v>
      </c>
      <c r="I1423" s="56" t="s">
        <v>1088</v>
      </c>
      <c r="J1423" s="54" t="s">
        <v>1039</v>
      </c>
      <c r="K1423" s="1">
        <v>31.036175809100001</v>
      </c>
      <c r="L1423" s="1">
        <v>46.220527480000001</v>
      </c>
      <c r="M1423" s="1">
        <v>4</v>
      </c>
      <c r="N1423" s="9">
        <f>DATE(YEAR(TblLocations[[#This Row],[ODK_DateOfSubmission]]),MONTH(TblLocations[[#This Row],[ODK_DateOfSubmission]]),DAY(TblLocations[[#This Row],[ODK_DateOfSubmission]]))</f>
        <v>44249</v>
      </c>
      <c r="O1423" s="1" t="str">
        <f>_xlfn.CONCAT( YEAR(TblLocations[[#This Row],[ODK_DateOfSubmission]]), "-",TEXT( MONTH(TblLocations[[#This Row],[ODK_DateOfSubmission]]),"00"))</f>
        <v>2021-02</v>
      </c>
    </row>
    <row r="1424" spans="1:15" x14ac:dyDescent="0.25">
      <c r="A1424" s="1">
        <v>3504030</v>
      </c>
      <c r="B1424" s="1">
        <v>5482312</v>
      </c>
      <c r="C1424" s="1">
        <v>24746</v>
      </c>
      <c r="D1424" s="63">
        <v>44238</v>
      </c>
      <c r="E1424" s="54">
        <v>120</v>
      </c>
      <c r="F1424" s="56" t="s">
        <v>68</v>
      </c>
      <c r="G1424" s="56" t="s">
        <v>73</v>
      </c>
      <c r="H1424" s="56" t="s">
        <v>1059</v>
      </c>
      <c r="I1424" s="56" t="s">
        <v>1489</v>
      </c>
      <c r="J1424" s="54" t="s">
        <v>463</v>
      </c>
      <c r="K1424" s="1">
        <v>31.042946248900002</v>
      </c>
      <c r="L1424" s="1">
        <v>46.274699394599999</v>
      </c>
      <c r="M1424" s="1">
        <v>1</v>
      </c>
      <c r="N1424" s="9">
        <f>DATE(YEAR(TblLocations[[#This Row],[ODK_DateOfSubmission]]),MONTH(TblLocations[[#This Row],[ODK_DateOfSubmission]]),DAY(TblLocations[[#This Row],[ODK_DateOfSubmission]]))</f>
        <v>44238</v>
      </c>
      <c r="O1424" s="1" t="str">
        <f>_xlfn.CONCAT( YEAR(TblLocations[[#This Row],[ODK_DateOfSubmission]]), "-",TEXT( MONTH(TblLocations[[#This Row],[ODK_DateOfSubmission]]),"00"))</f>
        <v>2021-02</v>
      </c>
    </row>
    <row r="1425" spans="1:15" x14ac:dyDescent="0.25">
      <c r="A1425" s="1">
        <v>3504031</v>
      </c>
      <c r="B1425" s="1">
        <v>5521712</v>
      </c>
      <c r="C1425" s="1">
        <v>21208</v>
      </c>
      <c r="D1425" s="63">
        <v>44242</v>
      </c>
      <c r="E1425" s="54">
        <v>120</v>
      </c>
      <c r="F1425" s="56" t="s">
        <v>68</v>
      </c>
      <c r="G1425" s="56" t="s">
        <v>73</v>
      </c>
      <c r="H1425" s="56" t="s">
        <v>1059</v>
      </c>
      <c r="I1425" s="56" t="s">
        <v>1091</v>
      </c>
      <c r="J1425" s="54" t="s">
        <v>380</v>
      </c>
      <c r="K1425" s="1">
        <v>31.067779245299999</v>
      </c>
      <c r="L1425" s="1">
        <v>46.249674558199999</v>
      </c>
      <c r="M1425" s="1">
        <v>5</v>
      </c>
      <c r="N1425" s="9">
        <f>DATE(YEAR(TblLocations[[#This Row],[ODK_DateOfSubmission]]),MONTH(TblLocations[[#This Row],[ODK_DateOfSubmission]]),DAY(TblLocations[[#This Row],[ODK_DateOfSubmission]]))</f>
        <v>44242</v>
      </c>
      <c r="O1425" s="1" t="str">
        <f>_xlfn.CONCAT( YEAR(TblLocations[[#This Row],[ODK_DateOfSubmission]]), "-",TEXT( MONTH(TblLocations[[#This Row],[ODK_DateOfSubmission]]),"00"))</f>
        <v>2021-02</v>
      </c>
    </row>
    <row r="1426" spans="1:15" x14ac:dyDescent="0.25">
      <c r="A1426" s="1">
        <v>3504031</v>
      </c>
      <c r="B1426" s="1">
        <v>5521712</v>
      </c>
      <c r="C1426" s="1">
        <v>21208</v>
      </c>
      <c r="D1426" s="63">
        <v>44242</v>
      </c>
      <c r="E1426" s="54">
        <v>120</v>
      </c>
      <c r="F1426" s="56" t="s">
        <v>68</v>
      </c>
      <c r="G1426" s="56" t="s">
        <v>73</v>
      </c>
      <c r="H1426" s="56" t="s">
        <v>1059</v>
      </c>
      <c r="I1426" s="56" t="s">
        <v>1091</v>
      </c>
      <c r="J1426" s="54" t="s">
        <v>380</v>
      </c>
      <c r="K1426" s="1">
        <v>31.067779245299999</v>
      </c>
      <c r="L1426" s="1">
        <v>46.249674558199999</v>
      </c>
      <c r="M1426" s="1">
        <v>5</v>
      </c>
      <c r="N1426" s="9">
        <f>DATE(YEAR(TblLocations[[#This Row],[ODK_DateOfSubmission]]),MONTH(TblLocations[[#This Row],[ODK_DateOfSubmission]]),DAY(TblLocations[[#This Row],[ODK_DateOfSubmission]]))</f>
        <v>44242</v>
      </c>
      <c r="O1426" s="1" t="str">
        <f>_xlfn.CONCAT( YEAR(TblLocations[[#This Row],[ODK_DateOfSubmission]]), "-",TEXT( MONTH(TblLocations[[#This Row],[ODK_DateOfSubmission]]),"00"))</f>
        <v>2021-02</v>
      </c>
    </row>
    <row r="1427" spans="1:15" x14ac:dyDescent="0.25">
      <c r="A1427" s="1">
        <v>3504031</v>
      </c>
      <c r="B1427" s="1">
        <v>5521712</v>
      </c>
      <c r="C1427" s="1">
        <v>21208</v>
      </c>
      <c r="D1427" s="63">
        <v>44242</v>
      </c>
      <c r="E1427" s="54">
        <v>120</v>
      </c>
      <c r="F1427" s="56" t="s">
        <v>68</v>
      </c>
      <c r="G1427" s="56" t="s">
        <v>73</v>
      </c>
      <c r="H1427" s="56" t="s">
        <v>1059</v>
      </c>
      <c r="I1427" s="56" t="s">
        <v>1091</v>
      </c>
      <c r="J1427" s="54" t="s">
        <v>380</v>
      </c>
      <c r="K1427" s="1">
        <v>31.067779245299999</v>
      </c>
      <c r="L1427" s="1">
        <v>46.249674558199999</v>
      </c>
      <c r="M1427" s="1">
        <v>7</v>
      </c>
      <c r="N1427" s="9">
        <f>DATE(YEAR(TblLocations[[#This Row],[ODK_DateOfSubmission]]),MONTH(TblLocations[[#This Row],[ODK_DateOfSubmission]]),DAY(TblLocations[[#This Row],[ODK_DateOfSubmission]]))</f>
        <v>44242</v>
      </c>
      <c r="O1427" s="1" t="str">
        <f>_xlfn.CONCAT( YEAR(TblLocations[[#This Row],[ODK_DateOfSubmission]]), "-",TEXT( MONTH(TblLocations[[#This Row],[ODK_DateOfSubmission]]),"00"))</f>
        <v>2021-02</v>
      </c>
    </row>
    <row r="1428" spans="1:15" x14ac:dyDescent="0.25">
      <c r="A1428" s="1">
        <v>3504031</v>
      </c>
      <c r="B1428" s="1">
        <v>5521712</v>
      </c>
      <c r="C1428" s="1">
        <v>21208</v>
      </c>
      <c r="D1428" s="63">
        <v>44242</v>
      </c>
      <c r="E1428" s="54">
        <v>120</v>
      </c>
      <c r="F1428" s="56" t="s">
        <v>68</v>
      </c>
      <c r="G1428" s="56" t="s">
        <v>73</v>
      </c>
      <c r="H1428" s="56" t="s">
        <v>1059</v>
      </c>
      <c r="I1428" s="56" t="s">
        <v>1091</v>
      </c>
      <c r="J1428" s="54" t="s">
        <v>380</v>
      </c>
      <c r="K1428" s="1">
        <v>31.067779245299999</v>
      </c>
      <c r="L1428" s="1">
        <v>46.249674558199999</v>
      </c>
      <c r="M1428" s="1">
        <v>17</v>
      </c>
      <c r="N1428" s="9">
        <f>DATE(YEAR(TblLocations[[#This Row],[ODK_DateOfSubmission]]),MONTH(TblLocations[[#This Row],[ODK_DateOfSubmission]]),DAY(TblLocations[[#This Row],[ODK_DateOfSubmission]]))</f>
        <v>44242</v>
      </c>
      <c r="O1428" s="1" t="str">
        <f>_xlfn.CONCAT( YEAR(TblLocations[[#This Row],[ODK_DateOfSubmission]]), "-",TEXT( MONTH(TblLocations[[#This Row],[ODK_DateOfSubmission]]),"00"))</f>
        <v>2021-02</v>
      </c>
    </row>
    <row r="1429" spans="1:15" x14ac:dyDescent="0.25">
      <c r="A1429" s="1">
        <v>3504031</v>
      </c>
      <c r="B1429" s="1">
        <v>5521712</v>
      </c>
      <c r="C1429" s="1">
        <v>21208</v>
      </c>
      <c r="D1429" s="63">
        <v>44242</v>
      </c>
      <c r="E1429" s="54">
        <v>120</v>
      </c>
      <c r="F1429" s="56" t="s">
        <v>68</v>
      </c>
      <c r="G1429" s="56" t="s">
        <v>73</v>
      </c>
      <c r="H1429" s="56" t="s">
        <v>1059</v>
      </c>
      <c r="I1429" s="56" t="s">
        <v>1091</v>
      </c>
      <c r="J1429" s="54" t="s">
        <v>380</v>
      </c>
      <c r="K1429" s="1">
        <v>31.067779245299999</v>
      </c>
      <c r="L1429" s="1">
        <v>46.249674558199999</v>
      </c>
      <c r="M1429" s="1">
        <v>5</v>
      </c>
      <c r="N1429" s="9">
        <f>DATE(YEAR(TblLocations[[#This Row],[ODK_DateOfSubmission]]),MONTH(TblLocations[[#This Row],[ODK_DateOfSubmission]]),DAY(TblLocations[[#This Row],[ODK_DateOfSubmission]]))</f>
        <v>44242</v>
      </c>
      <c r="O1429" s="1" t="str">
        <f>_xlfn.CONCAT( YEAR(TblLocations[[#This Row],[ODK_DateOfSubmission]]), "-",TEXT( MONTH(TblLocations[[#This Row],[ODK_DateOfSubmission]]),"00"))</f>
        <v>2021-02</v>
      </c>
    </row>
    <row r="1430" spans="1:15" x14ac:dyDescent="0.25">
      <c r="A1430" s="1">
        <v>3504032</v>
      </c>
      <c r="B1430" s="1">
        <v>5699512</v>
      </c>
      <c r="C1430" s="1">
        <v>24750</v>
      </c>
      <c r="D1430" s="63">
        <v>44250</v>
      </c>
      <c r="E1430" s="54">
        <v>120</v>
      </c>
      <c r="F1430" s="56" t="s">
        <v>68</v>
      </c>
      <c r="G1430" s="56" t="s">
        <v>73</v>
      </c>
      <c r="H1430" s="56" t="s">
        <v>1059</v>
      </c>
      <c r="I1430" s="56" t="s">
        <v>1092</v>
      </c>
      <c r="J1430" s="54" t="s">
        <v>1093</v>
      </c>
      <c r="K1430" s="1">
        <v>31.034273341199999</v>
      </c>
      <c r="L1430" s="1">
        <v>46.238222611899999</v>
      </c>
      <c r="M1430" s="1">
        <v>5</v>
      </c>
      <c r="N1430" s="9">
        <f>DATE(YEAR(TblLocations[[#This Row],[ODK_DateOfSubmission]]),MONTH(TblLocations[[#This Row],[ODK_DateOfSubmission]]),DAY(TblLocations[[#This Row],[ODK_DateOfSubmission]]))</f>
        <v>44250</v>
      </c>
      <c r="O1430" s="1" t="str">
        <f>_xlfn.CONCAT( YEAR(TblLocations[[#This Row],[ODK_DateOfSubmission]]), "-",TEXT( MONTH(TblLocations[[#This Row],[ODK_DateOfSubmission]]),"00"))</f>
        <v>2021-02</v>
      </c>
    </row>
    <row r="1431" spans="1:15" x14ac:dyDescent="0.25">
      <c r="A1431" s="1">
        <v>3504032</v>
      </c>
      <c r="B1431" s="1">
        <v>5699512</v>
      </c>
      <c r="C1431" s="1">
        <v>24750</v>
      </c>
      <c r="D1431" s="63">
        <v>44250</v>
      </c>
      <c r="E1431" s="54">
        <v>120</v>
      </c>
      <c r="F1431" s="56" t="s">
        <v>68</v>
      </c>
      <c r="G1431" s="56" t="s">
        <v>73</v>
      </c>
      <c r="H1431" s="56" t="s">
        <v>1059</v>
      </c>
      <c r="I1431" s="56" t="s">
        <v>1092</v>
      </c>
      <c r="J1431" s="54" t="s">
        <v>1093</v>
      </c>
      <c r="K1431" s="1">
        <v>31.034273341199999</v>
      </c>
      <c r="L1431" s="1">
        <v>46.238222611899999</v>
      </c>
      <c r="M1431" s="1">
        <v>4</v>
      </c>
      <c r="N1431" s="9">
        <f>DATE(YEAR(TblLocations[[#This Row],[ODK_DateOfSubmission]]),MONTH(TblLocations[[#This Row],[ODK_DateOfSubmission]]),DAY(TblLocations[[#This Row],[ODK_DateOfSubmission]]))</f>
        <v>44250</v>
      </c>
      <c r="O1431" s="1" t="str">
        <f>_xlfn.CONCAT( YEAR(TblLocations[[#This Row],[ODK_DateOfSubmission]]), "-",TEXT( MONTH(TblLocations[[#This Row],[ODK_DateOfSubmission]]),"00"))</f>
        <v>2021-02</v>
      </c>
    </row>
    <row r="1432" spans="1:15" x14ac:dyDescent="0.25">
      <c r="A1432" s="1">
        <v>3504034</v>
      </c>
      <c r="B1432" s="1">
        <v>5481612</v>
      </c>
      <c r="C1432" s="1">
        <v>24742</v>
      </c>
      <c r="D1432" s="63">
        <v>44238</v>
      </c>
      <c r="E1432" s="54">
        <v>120</v>
      </c>
      <c r="F1432" s="56" t="s">
        <v>68</v>
      </c>
      <c r="G1432" s="56" t="s">
        <v>73</v>
      </c>
      <c r="H1432" s="56" t="s">
        <v>1059</v>
      </c>
      <c r="I1432" s="56" t="s">
        <v>1437</v>
      </c>
      <c r="J1432" s="54" t="s">
        <v>1438</v>
      </c>
      <c r="K1432" s="1">
        <v>31.060090237699999</v>
      </c>
      <c r="L1432" s="1">
        <v>46.277220867600001</v>
      </c>
      <c r="M1432" s="1">
        <v>1</v>
      </c>
      <c r="N1432" s="9">
        <f>DATE(YEAR(TblLocations[[#This Row],[ODK_DateOfSubmission]]),MONTH(TblLocations[[#This Row],[ODK_DateOfSubmission]]),DAY(TblLocations[[#This Row],[ODK_DateOfSubmission]]))</f>
        <v>44238</v>
      </c>
      <c r="O1432" s="1" t="str">
        <f>_xlfn.CONCAT( YEAR(TblLocations[[#This Row],[ODK_DateOfSubmission]]), "-",TEXT( MONTH(TblLocations[[#This Row],[ODK_DateOfSubmission]]),"00"))</f>
        <v>2021-02</v>
      </c>
    </row>
    <row r="1433" spans="1:15" x14ac:dyDescent="0.25">
      <c r="A1433" s="1">
        <v>3504035</v>
      </c>
      <c r="B1433" s="1">
        <v>5536712</v>
      </c>
      <c r="C1433" s="1">
        <v>9398</v>
      </c>
      <c r="D1433" s="63">
        <v>44243</v>
      </c>
      <c r="E1433" s="54">
        <v>120</v>
      </c>
      <c r="F1433" s="56" t="s">
        <v>68</v>
      </c>
      <c r="G1433" s="56" t="s">
        <v>73</v>
      </c>
      <c r="H1433" s="56" t="s">
        <v>1059</v>
      </c>
      <c r="I1433" s="56" t="s">
        <v>1439</v>
      </c>
      <c r="J1433" s="54" t="s">
        <v>216</v>
      </c>
      <c r="K1433" s="1">
        <v>31.069961183</v>
      </c>
      <c r="L1433" s="1">
        <v>46.270024445899999</v>
      </c>
      <c r="M1433" s="1">
        <v>3</v>
      </c>
      <c r="N1433" s="9">
        <f>DATE(YEAR(TblLocations[[#This Row],[ODK_DateOfSubmission]]),MONTH(TblLocations[[#This Row],[ODK_DateOfSubmission]]),DAY(TblLocations[[#This Row],[ODK_DateOfSubmission]]))</f>
        <v>44243</v>
      </c>
      <c r="O1433" s="1" t="str">
        <f>_xlfn.CONCAT( YEAR(TblLocations[[#This Row],[ODK_DateOfSubmission]]), "-",TEXT( MONTH(TblLocations[[#This Row],[ODK_DateOfSubmission]]),"00"))</f>
        <v>2021-02</v>
      </c>
    </row>
    <row r="1434" spans="1:15" x14ac:dyDescent="0.25">
      <c r="A1434" s="1">
        <v>3504036</v>
      </c>
      <c r="B1434" s="1">
        <v>5699712</v>
      </c>
      <c r="C1434" s="1">
        <v>23683</v>
      </c>
      <c r="D1434" s="63">
        <v>44250</v>
      </c>
      <c r="E1434" s="54">
        <v>120</v>
      </c>
      <c r="F1434" s="56" t="s">
        <v>68</v>
      </c>
      <c r="G1434" s="56" t="s">
        <v>73</v>
      </c>
      <c r="H1434" s="56" t="s">
        <v>1059</v>
      </c>
      <c r="I1434" s="56" t="s">
        <v>1096</v>
      </c>
      <c r="J1434" s="54" t="s">
        <v>1097</v>
      </c>
      <c r="K1434" s="1">
        <v>31.03290329</v>
      </c>
      <c r="L1434" s="1">
        <v>46.251552429999997</v>
      </c>
      <c r="M1434" s="1">
        <v>2</v>
      </c>
      <c r="N1434" s="9">
        <f>DATE(YEAR(TblLocations[[#This Row],[ODK_DateOfSubmission]]),MONTH(TblLocations[[#This Row],[ODK_DateOfSubmission]]),DAY(TblLocations[[#This Row],[ODK_DateOfSubmission]]))</f>
        <v>44250</v>
      </c>
      <c r="O1434" s="1" t="str">
        <f>_xlfn.CONCAT( YEAR(TblLocations[[#This Row],[ODK_DateOfSubmission]]), "-",TEXT( MONTH(TblLocations[[#This Row],[ODK_DateOfSubmission]]),"00"))</f>
        <v>2021-02</v>
      </c>
    </row>
    <row r="1435" spans="1:15" x14ac:dyDescent="0.25">
      <c r="A1435" s="1">
        <v>3504036</v>
      </c>
      <c r="B1435" s="1">
        <v>5699712</v>
      </c>
      <c r="C1435" s="1">
        <v>23683</v>
      </c>
      <c r="D1435" s="63">
        <v>44250</v>
      </c>
      <c r="E1435" s="54">
        <v>120</v>
      </c>
      <c r="F1435" s="56" t="s">
        <v>68</v>
      </c>
      <c r="G1435" s="56" t="s">
        <v>73</v>
      </c>
      <c r="H1435" s="56" t="s">
        <v>1059</v>
      </c>
      <c r="I1435" s="56" t="s">
        <v>1096</v>
      </c>
      <c r="J1435" s="54" t="s">
        <v>1097</v>
      </c>
      <c r="K1435" s="1">
        <v>31.03290329</v>
      </c>
      <c r="L1435" s="1">
        <v>46.251552429999997</v>
      </c>
      <c r="M1435" s="1">
        <v>2</v>
      </c>
      <c r="N1435" s="9">
        <f>DATE(YEAR(TblLocations[[#This Row],[ODK_DateOfSubmission]]),MONTH(TblLocations[[#This Row],[ODK_DateOfSubmission]]),DAY(TblLocations[[#This Row],[ODK_DateOfSubmission]]))</f>
        <v>44250</v>
      </c>
      <c r="O1435" s="1" t="str">
        <f>_xlfn.CONCAT( YEAR(TblLocations[[#This Row],[ODK_DateOfSubmission]]), "-",TEXT( MONTH(TblLocations[[#This Row],[ODK_DateOfSubmission]]),"00"))</f>
        <v>2021-02</v>
      </c>
    </row>
    <row r="1436" spans="1:15" x14ac:dyDescent="0.25">
      <c r="A1436" s="1">
        <v>3504036</v>
      </c>
      <c r="B1436" s="1">
        <v>5699712</v>
      </c>
      <c r="C1436" s="1">
        <v>23683</v>
      </c>
      <c r="D1436" s="63">
        <v>44250</v>
      </c>
      <c r="E1436" s="54">
        <v>120</v>
      </c>
      <c r="F1436" s="56" t="s">
        <v>68</v>
      </c>
      <c r="G1436" s="56" t="s">
        <v>73</v>
      </c>
      <c r="H1436" s="56" t="s">
        <v>1059</v>
      </c>
      <c r="I1436" s="56" t="s">
        <v>1096</v>
      </c>
      <c r="J1436" s="54" t="s">
        <v>1097</v>
      </c>
      <c r="K1436" s="1">
        <v>31.03290329</v>
      </c>
      <c r="L1436" s="1">
        <v>46.251552429999997</v>
      </c>
      <c r="M1436" s="1">
        <v>4</v>
      </c>
      <c r="N1436" s="9">
        <f>DATE(YEAR(TblLocations[[#This Row],[ODK_DateOfSubmission]]),MONTH(TblLocations[[#This Row],[ODK_DateOfSubmission]]),DAY(TblLocations[[#This Row],[ODK_DateOfSubmission]]))</f>
        <v>44250</v>
      </c>
      <c r="O1436" s="1" t="str">
        <f>_xlfn.CONCAT( YEAR(TblLocations[[#This Row],[ODK_DateOfSubmission]]), "-",TEXT( MONTH(TblLocations[[#This Row],[ODK_DateOfSubmission]]),"00"))</f>
        <v>2021-02</v>
      </c>
    </row>
    <row r="1437" spans="1:15" x14ac:dyDescent="0.25">
      <c r="A1437" s="1">
        <v>3504038</v>
      </c>
      <c r="B1437" s="1">
        <v>5531512</v>
      </c>
      <c r="C1437" s="1">
        <v>25528</v>
      </c>
      <c r="D1437" s="63">
        <v>44243</v>
      </c>
      <c r="E1437" s="54">
        <v>120</v>
      </c>
      <c r="F1437" s="56" t="s">
        <v>68</v>
      </c>
      <c r="G1437" s="56" t="s">
        <v>73</v>
      </c>
      <c r="H1437" s="56" t="s">
        <v>1059</v>
      </c>
      <c r="I1437" s="56" t="s">
        <v>1490</v>
      </c>
      <c r="J1437" s="54" t="s">
        <v>1491</v>
      </c>
      <c r="K1437" s="1">
        <v>31.053281055100001</v>
      </c>
      <c r="L1437" s="1">
        <v>46.253512804000003</v>
      </c>
      <c r="M1437" s="1">
        <v>1</v>
      </c>
      <c r="N1437" s="9">
        <f>DATE(YEAR(TblLocations[[#This Row],[ODK_DateOfSubmission]]),MONTH(TblLocations[[#This Row],[ODK_DateOfSubmission]]),DAY(TblLocations[[#This Row],[ODK_DateOfSubmission]]))</f>
        <v>44243</v>
      </c>
      <c r="O1437" s="1" t="str">
        <f>_xlfn.CONCAT( YEAR(TblLocations[[#This Row],[ODK_DateOfSubmission]]), "-",TEXT( MONTH(TblLocations[[#This Row],[ODK_DateOfSubmission]]),"00"))</f>
        <v>2021-02</v>
      </c>
    </row>
    <row r="1438" spans="1:15" x14ac:dyDescent="0.25">
      <c r="A1438" s="1">
        <v>3504038</v>
      </c>
      <c r="B1438" s="1">
        <v>5531512</v>
      </c>
      <c r="C1438" s="1">
        <v>25528</v>
      </c>
      <c r="D1438" s="63">
        <v>44243</v>
      </c>
      <c r="E1438" s="54">
        <v>120</v>
      </c>
      <c r="F1438" s="56" t="s">
        <v>68</v>
      </c>
      <c r="G1438" s="56" t="s">
        <v>73</v>
      </c>
      <c r="H1438" s="56" t="s">
        <v>1059</v>
      </c>
      <c r="I1438" s="56" t="s">
        <v>1490</v>
      </c>
      <c r="J1438" s="54" t="s">
        <v>1491</v>
      </c>
      <c r="K1438" s="1">
        <v>31.053281055100001</v>
      </c>
      <c r="L1438" s="1">
        <v>46.253512804000003</v>
      </c>
      <c r="M1438" s="1">
        <v>1</v>
      </c>
      <c r="N1438" s="9">
        <f>DATE(YEAR(TblLocations[[#This Row],[ODK_DateOfSubmission]]),MONTH(TblLocations[[#This Row],[ODK_DateOfSubmission]]),DAY(TblLocations[[#This Row],[ODK_DateOfSubmission]]))</f>
        <v>44243</v>
      </c>
      <c r="O1438" s="1" t="str">
        <f>_xlfn.CONCAT( YEAR(TblLocations[[#This Row],[ODK_DateOfSubmission]]), "-",TEXT( MONTH(TblLocations[[#This Row],[ODK_DateOfSubmission]]),"00"))</f>
        <v>2021-02</v>
      </c>
    </row>
    <row r="1439" spans="1:15" x14ac:dyDescent="0.25">
      <c r="A1439" s="1">
        <v>3504039</v>
      </c>
      <c r="B1439" s="1">
        <v>5431512</v>
      </c>
      <c r="C1439" s="1">
        <v>25531</v>
      </c>
      <c r="D1439" s="63">
        <v>44234</v>
      </c>
      <c r="E1439" s="54">
        <v>120</v>
      </c>
      <c r="F1439" s="56" t="s">
        <v>68</v>
      </c>
      <c r="G1439" s="56" t="s">
        <v>73</v>
      </c>
      <c r="H1439" s="56" t="s">
        <v>1059</v>
      </c>
      <c r="I1439" s="56" t="s">
        <v>1492</v>
      </c>
      <c r="J1439" s="54" t="s">
        <v>1493</v>
      </c>
      <c r="K1439" s="1">
        <v>31.0452754698</v>
      </c>
      <c r="L1439" s="1">
        <v>46.2350050258</v>
      </c>
      <c r="M1439" s="1">
        <v>7</v>
      </c>
      <c r="N1439" s="9">
        <f>DATE(YEAR(TblLocations[[#This Row],[ODK_DateOfSubmission]]),MONTH(TblLocations[[#This Row],[ODK_DateOfSubmission]]),DAY(TblLocations[[#This Row],[ODK_DateOfSubmission]]))</f>
        <v>44234</v>
      </c>
      <c r="O1439" s="1" t="str">
        <f>_xlfn.CONCAT( YEAR(TblLocations[[#This Row],[ODK_DateOfSubmission]]), "-",TEXT( MONTH(TblLocations[[#This Row],[ODK_DateOfSubmission]]),"00"))</f>
        <v>2021-02</v>
      </c>
    </row>
    <row r="1440" spans="1:15" x14ac:dyDescent="0.25">
      <c r="A1440" s="1">
        <v>3504040</v>
      </c>
      <c r="B1440" s="1">
        <v>5285212</v>
      </c>
      <c r="C1440" s="1">
        <v>25530</v>
      </c>
      <c r="D1440" s="63">
        <v>44222</v>
      </c>
      <c r="E1440" s="54">
        <v>120</v>
      </c>
      <c r="F1440" s="56" t="s">
        <v>68</v>
      </c>
      <c r="G1440" s="56" t="s">
        <v>73</v>
      </c>
      <c r="H1440" s="56" t="s">
        <v>1059</v>
      </c>
      <c r="I1440" s="56" t="s">
        <v>1351</v>
      </c>
      <c r="J1440" s="54" t="s">
        <v>1352</v>
      </c>
      <c r="K1440" s="1">
        <v>31.076769222599999</v>
      </c>
      <c r="L1440" s="1">
        <v>46.264030067599997</v>
      </c>
      <c r="M1440" s="1">
        <v>1</v>
      </c>
      <c r="N1440" s="9">
        <f>DATE(YEAR(TblLocations[[#This Row],[ODK_DateOfSubmission]]),MONTH(TblLocations[[#This Row],[ODK_DateOfSubmission]]),DAY(TblLocations[[#This Row],[ODK_DateOfSubmission]]))</f>
        <v>44222</v>
      </c>
      <c r="O1440" s="1" t="str">
        <f>_xlfn.CONCAT( YEAR(TblLocations[[#This Row],[ODK_DateOfSubmission]]), "-",TEXT( MONTH(TblLocations[[#This Row],[ODK_DateOfSubmission]]),"00"))</f>
        <v>2021-01</v>
      </c>
    </row>
    <row r="1441" spans="1:15" x14ac:dyDescent="0.25">
      <c r="A1441" s="1">
        <v>3504040</v>
      </c>
      <c r="B1441" s="1">
        <v>5285212</v>
      </c>
      <c r="C1441" s="1">
        <v>25530</v>
      </c>
      <c r="D1441" s="63">
        <v>44222</v>
      </c>
      <c r="E1441" s="54">
        <v>120</v>
      </c>
      <c r="F1441" s="56" t="s">
        <v>68</v>
      </c>
      <c r="G1441" s="56" t="s">
        <v>73</v>
      </c>
      <c r="H1441" s="56" t="s">
        <v>1059</v>
      </c>
      <c r="I1441" s="56" t="s">
        <v>1351</v>
      </c>
      <c r="J1441" s="54" t="s">
        <v>1352</v>
      </c>
      <c r="K1441" s="1">
        <v>31.076769222599999</v>
      </c>
      <c r="L1441" s="1">
        <v>46.264030067599997</v>
      </c>
      <c r="M1441" s="1">
        <v>2</v>
      </c>
      <c r="N1441" s="9">
        <f>DATE(YEAR(TblLocations[[#This Row],[ODK_DateOfSubmission]]),MONTH(TblLocations[[#This Row],[ODK_DateOfSubmission]]),DAY(TblLocations[[#This Row],[ODK_DateOfSubmission]]))</f>
        <v>44222</v>
      </c>
      <c r="O1441" s="1" t="str">
        <f>_xlfn.CONCAT( YEAR(TblLocations[[#This Row],[ODK_DateOfSubmission]]), "-",TEXT( MONTH(TblLocations[[#This Row],[ODK_DateOfSubmission]]),"00"))</f>
        <v>2021-01</v>
      </c>
    </row>
    <row r="1442" spans="1:15" x14ac:dyDescent="0.25">
      <c r="A1442" s="1">
        <v>3504040</v>
      </c>
      <c r="B1442" s="1">
        <v>5285212</v>
      </c>
      <c r="C1442" s="1">
        <v>25530</v>
      </c>
      <c r="D1442" s="63">
        <v>44222</v>
      </c>
      <c r="E1442" s="54">
        <v>120</v>
      </c>
      <c r="F1442" s="56" t="s">
        <v>68</v>
      </c>
      <c r="G1442" s="56" t="s">
        <v>73</v>
      </c>
      <c r="H1442" s="56" t="s">
        <v>1059</v>
      </c>
      <c r="I1442" s="56" t="s">
        <v>1351</v>
      </c>
      <c r="J1442" s="54" t="s">
        <v>1352</v>
      </c>
      <c r="K1442" s="1">
        <v>31.076769222599999</v>
      </c>
      <c r="L1442" s="1">
        <v>46.264030067599997</v>
      </c>
      <c r="M1442" s="1">
        <v>2</v>
      </c>
      <c r="N1442" s="9">
        <f>DATE(YEAR(TblLocations[[#This Row],[ODK_DateOfSubmission]]),MONTH(TblLocations[[#This Row],[ODK_DateOfSubmission]]),DAY(TblLocations[[#This Row],[ODK_DateOfSubmission]]))</f>
        <v>44222</v>
      </c>
      <c r="O1442" s="1" t="str">
        <f>_xlfn.CONCAT( YEAR(TblLocations[[#This Row],[ODK_DateOfSubmission]]), "-",TEXT( MONTH(TblLocations[[#This Row],[ODK_DateOfSubmission]]),"00"))</f>
        <v>2021-01</v>
      </c>
    </row>
    <row r="1443" spans="1:15" x14ac:dyDescent="0.25">
      <c r="A1443" s="1">
        <v>3504041</v>
      </c>
      <c r="B1443" s="1">
        <v>5419412</v>
      </c>
      <c r="C1443" s="1">
        <v>25533</v>
      </c>
      <c r="D1443" s="63">
        <v>44233</v>
      </c>
      <c r="E1443" s="54">
        <v>120</v>
      </c>
      <c r="F1443" s="56" t="s">
        <v>68</v>
      </c>
      <c r="G1443" s="56" t="s">
        <v>73</v>
      </c>
      <c r="H1443" s="56" t="s">
        <v>1059</v>
      </c>
      <c r="I1443" s="56" t="s">
        <v>1098</v>
      </c>
      <c r="J1443" s="54" t="s">
        <v>1099</v>
      </c>
      <c r="K1443" s="1">
        <v>31.080862144499999</v>
      </c>
      <c r="L1443" s="1">
        <v>46.240087203599998</v>
      </c>
      <c r="M1443" s="1">
        <v>15</v>
      </c>
      <c r="N1443" s="9">
        <f>DATE(YEAR(TblLocations[[#This Row],[ODK_DateOfSubmission]]),MONTH(TblLocations[[#This Row],[ODK_DateOfSubmission]]),DAY(TblLocations[[#This Row],[ODK_DateOfSubmission]]))</f>
        <v>44233</v>
      </c>
      <c r="O1443" s="1" t="str">
        <f>_xlfn.CONCAT( YEAR(TblLocations[[#This Row],[ODK_DateOfSubmission]]), "-",TEXT( MONTH(TblLocations[[#This Row],[ODK_DateOfSubmission]]),"00"))</f>
        <v>2021-02</v>
      </c>
    </row>
    <row r="1444" spans="1:15" x14ac:dyDescent="0.25">
      <c r="A1444" s="1">
        <v>3504041</v>
      </c>
      <c r="B1444" s="1">
        <v>5419412</v>
      </c>
      <c r="C1444" s="1">
        <v>25533</v>
      </c>
      <c r="D1444" s="63">
        <v>44233</v>
      </c>
      <c r="E1444" s="54">
        <v>120</v>
      </c>
      <c r="F1444" s="56" t="s">
        <v>68</v>
      </c>
      <c r="G1444" s="56" t="s">
        <v>73</v>
      </c>
      <c r="H1444" s="56" t="s">
        <v>1059</v>
      </c>
      <c r="I1444" s="56" t="s">
        <v>1098</v>
      </c>
      <c r="J1444" s="54" t="s">
        <v>1099</v>
      </c>
      <c r="K1444" s="1">
        <v>31.080862144499999</v>
      </c>
      <c r="L1444" s="1">
        <v>46.240087203599998</v>
      </c>
      <c r="M1444" s="1">
        <v>27</v>
      </c>
      <c r="N1444" s="9">
        <f>DATE(YEAR(TblLocations[[#This Row],[ODK_DateOfSubmission]]),MONTH(TblLocations[[#This Row],[ODK_DateOfSubmission]]),DAY(TblLocations[[#This Row],[ODK_DateOfSubmission]]))</f>
        <v>44233</v>
      </c>
      <c r="O1444" s="1" t="str">
        <f>_xlfn.CONCAT( YEAR(TblLocations[[#This Row],[ODK_DateOfSubmission]]), "-",TEXT( MONTH(TblLocations[[#This Row],[ODK_DateOfSubmission]]),"00"))</f>
        <v>2021-02</v>
      </c>
    </row>
    <row r="1445" spans="1:15" x14ac:dyDescent="0.25">
      <c r="A1445" s="1">
        <v>3504041</v>
      </c>
      <c r="B1445" s="1">
        <v>5419412</v>
      </c>
      <c r="C1445" s="1">
        <v>25533</v>
      </c>
      <c r="D1445" s="63">
        <v>44233</v>
      </c>
      <c r="E1445" s="54">
        <v>120</v>
      </c>
      <c r="F1445" s="56" t="s">
        <v>68</v>
      </c>
      <c r="G1445" s="56" t="s">
        <v>73</v>
      </c>
      <c r="H1445" s="56" t="s">
        <v>1059</v>
      </c>
      <c r="I1445" s="56" t="s">
        <v>1098</v>
      </c>
      <c r="J1445" s="54" t="s">
        <v>1099</v>
      </c>
      <c r="K1445" s="1">
        <v>31.080862144499999</v>
      </c>
      <c r="L1445" s="1">
        <v>46.240087203599998</v>
      </c>
      <c r="M1445" s="1">
        <v>33</v>
      </c>
      <c r="N1445" s="9">
        <f>DATE(YEAR(TblLocations[[#This Row],[ODK_DateOfSubmission]]),MONTH(TblLocations[[#This Row],[ODK_DateOfSubmission]]),DAY(TblLocations[[#This Row],[ODK_DateOfSubmission]]))</f>
        <v>44233</v>
      </c>
      <c r="O1445" s="1" t="str">
        <f>_xlfn.CONCAT( YEAR(TblLocations[[#This Row],[ODK_DateOfSubmission]]), "-",TEXT( MONTH(TblLocations[[#This Row],[ODK_DateOfSubmission]]),"00"))</f>
        <v>2021-02</v>
      </c>
    </row>
    <row r="1446" spans="1:15" x14ac:dyDescent="0.25">
      <c r="A1446" s="1">
        <v>3504041</v>
      </c>
      <c r="B1446" s="1">
        <v>5419412</v>
      </c>
      <c r="C1446" s="1">
        <v>25533</v>
      </c>
      <c r="D1446" s="63">
        <v>44233</v>
      </c>
      <c r="E1446" s="54">
        <v>120</v>
      </c>
      <c r="F1446" s="56" t="s">
        <v>68</v>
      </c>
      <c r="G1446" s="56" t="s">
        <v>73</v>
      </c>
      <c r="H1446" s="56" t="s">
        <v>1059</v>
      </c>
      <c r="I1446" s="56" t="s">
        <v>1098</v>
      </c>
      <c r="J1446" s="54" t="s">
        <v>1099</v>
      </c>
      <c r="K1446" s="1">
        <v>31.080862144499999</v>
      </c>
      <c r="L1446" s="1">
        <v>46.240087203599998</v>
      </c>
      <c r="M1446" s="1">
        <v>11</v>
      </c>
      <c r="N1446" s="9">
        <f>DATE(YEAR(TblLocations[[#This Row],[ODK_DateOfSubmission]]),MONTH(TblLocations[[#This Row],[ODK_DateOfSubmission]]),DAY(TblLocations[[#This Row],[ODK_DateOfSubmission]]))</f>
        <v>44233</v>
      </c>
      <c r="O1446" s="1" t="str">
        <f>_xlfn.CONCAT( YEAR(TblLocations[[#This Row],[ODK_DateOfSubmission]]), "-",TEXT( MONTH(TblLocations[[#This Row],[ODK_DateOfSubmission]]),"00"))</f>
        <v>2021-02</v>
      </c>
    </row>
    <row r="1447" spans="1:15" x14ac:dyDescent="0.25">
      <c r="A1447" s="1">
        <v>3504041</v>
      </c>
      <c r="B1447" s="1">
        <v>5419412</v>
      </c>
      <c r="C1447" s="1">
        <v>25533</v>
      </c>
      <c r="D1447" s="63">
        <v>44233</v>
      </c>
      <c r="E1447" s="54">
        <v>120</v>
      </c>
      <c r="F1447" s="56" t="s">
        <v>68</v>
      </c>
      <c r="G1447" s="56" t="s">
        <v>73</v>
      </c>
      <c r="H1447" s="56" t="s">
        <v>1059</v>
      </c>
      <c r="I1447" s="56" t="s">
        <v>1098</v>
      </c>
      <c r="J1447" s="54" t="s">
        <v>1099</v>
      </c>
      <c r="K1447" s="1">
        <v>31.080862144499999</v>
      </c>
      <c r="L1447" s="1">
        <v>46.240087203599998</v>
      </c>
      <c r="M1447" s="1">
        <v>7</v>
      </c>
      <c r="N1447" s="9">
        <f>DATE(YEAR(TblLocations[[#This Row],[ODK_DateOfSubmission]]),MONTH(TblLocations[[#This Row],[ODK_DateOfSubmission]]),DAY(TblLocations[[#This Row],[ODK_DateOfSubmission]]))</f>
        <v>44233</v>
      </c>
      <c r="O1447" s="1" t="str">
        <f>_xlfn.CONCAT( YEAR(TblLocations[[#This Row],[ODK_DateOfSubmission]]), "-",TEXT( MONTH(TblLocations[[#This Row],[ODK_DateOfSubmission]]),"00"))</f>
        <v>2021-02</v>
      </c>
    </row>
    <row r="1448" spans="1:15" x14ac:dyDescent="0.25">
      <c r="A1448" s="1">
        <v>3504041</v>
      </c>
      <c r="B1448" s="1">
        <v>5419412</v>
      </c>
      <c r="C1448" s="1">
        <v>25533</v>
      </c>
      <c r="D1448" s="63">
        <v>44233</v>
      </c>
      <c r="E1448" s="54">
        <v>120</v>
      </c>
      <c r="F1448" s="56" t="s">
        <v>68</v>
      </c>
      <c r="G1448" s="56" t="s">
        <v>73</v>
      </c>
      <c r="H1448" s="56" t="s">
        <v>1059</v>
      </c>
      <c r="I1448" s="56" t="s">
        <v>1098</v>
      </c>
      <c r="J1448" s="54" t="s">
        <v>1099</v>
      </c>
      <c r="K1448" s="1">
        <v>31.080862144499999</v>
      </c>
      <c r="L1448" s="1">
        <v>46.240087203599998</v>
      </c>
      <c r="M1448" s="1">
        <v>31</v>
      </c>
      <c r="N1448" s="9">
        <f>DATE(YEAR(TblLocations[[#This Row],[ODK_DateOfSubmission]]),MONTH(TblLocations[[#This Row],[ODK_DateOfSubmission]]),DAY(TblLocations[[#This Row],[ODK_DateOfSubmission]]))</f>
        <v>44233</v>
      </c>
      <c r="O1448" s="1" t="str">
        <f>_xlfn.CONCAT( YEAR(TblLocations[[#This Row],[ODK_DateOfSubmission]]), "-",TEXT( MONTH(TblLocations[[#This Row],[ODK_DateOfSubmission]]),"00"))</f>
        <v>2021-02</v>
      </c>
    </row>
    <row r="1449" spans="1:15" x14ac:dyDescent="0.25">
      <c r="A1449" s="1">
        <v>3504042</v>
      </c>
      <c r="B1449" s="1">
        <v>5516412</v>
      </c>
      <c r="C1449" s="1">
        <v>10263</v>
      </c>
      <c r="D1449" s="63">
        <v>44241</v>
      </c>
      <c r="E1449" s="54">
        <v>120</v>
      </c>
      <c r="F1449" s="56" t="s">
        <v>68</v>
      </c>
      <c r="G1449" s="56" t="s">
        <v>73</v>
      </c>
      <c r="H1449" s="56" t="s">
        <v>1059</v>
      </c>
      <c r="I1449" s="56" t="s">
        <v>1100</v>
      </c>
      <c r="J1449" s="54" t="s">
        <v>1101</v>
      </c>
      <c r="K1449" s="1">
        <v>31.0802066016</v>
      </c>
      <c r="L1449" s="1">
        <v>46.235693895300003</v>
      </c>
      <c r="M1449" s="1">
        <v>5</v>
      </c>
      <c r="N1449" s="9">
        <f>DATE(YEAR(TblLocations[[#This Row],[ODK_DateOfSubmission]]),MONTH(TblLocations[[#This Row],[ODK_DateOfSubmission]]),DAY(TblLocations[[#This Row],[ODK_DateOfSubmission]]))</f>
        <v>44241</v>
      </c>
      <c r="O1449" s="1" t="str">
        <f>_xlfn.CONCAT( YEAR(TblLocations[[#This Row],[ODK_DateOfSubmission]]), "-",TEXT( MONTH(TblLocations[[#This Row],[ODK_DateOfSubmission]]),"00"))</f>
        <v>2021-02</v>
      </c>
    </row>
    <row r="1450" spans="1:15" x14ac:dyDescent="0.25">
      <c r="A1450" s="1">
        <v>3504042</v>
      </c>
      <c r="B1450" s="1">
        <v>5516412</v>
      </c>
      <c r="C1450" s="1">
        <v>10263</v>
      </c>
      <c r="D1450" s="63">
        <v>44241</v>
      </c>
      <c r="E1450" s="54">
        <v>120</v>
      </c>
      <c r="F1450" s="56" t="s">
        <v>68</v>
      </c>
      <c r="G1450" s="56" t="s">
        <v>73</v>
      </c>
      <c r="H1450" s="56" t="s">
        <v>1059</v>
      </c>
      <c r="I1450" s="56" t="s">
        <v>1100</v>
      </c>
      <c r="J1450" s="54" t="s">
        <v>1101</v>
      </c>
      <c r="K1450" s="1">
        <v>31.0802066016</v>
      </c>
      <c r="L1450" s="1">
        <v>46.235693895300003</v>
      </c>
      <c r="M1450" s="1">
        <v>15</v>
      </c>
      <c r="N1450" s="9">
        <f>DATE(YEAR(TblLocations[[#This Row],[ODK_DateOfSubmission]]),MONTH(TblLocations[[#This Row],[ODK_DateOfSubmission]]),DAY(TblLocations[[#This Row],[ODK_DateOfSubmission]]))</f>
        <v>44241</v>
      </c>
      <c r="O1450" s="1" t="str">
        <f>_xlfn.CONCAT( YEAR(TblLocations[[#This Row],[ODK_DateOfSubmission]]), "-",TEXT( MONTH(TblLocations[[#This Row],[ODK_DateOfSubmission]]),"00"))</f>
        <v>2021-02</v>
      </c>
    </row>
    <row r="1451" spans="1:15" x14ac:dyDescent="0.25">
      <c r="A1451" s="1">
        <v>3504042</v>
      </c>
      <c r="B1451" s="1">
        <v>5516412</v>
      </c>
      <c r="C1451" s="1">
        <v>10263</v>
      </c>
      <c r="D1451" s="63">
        <v>44241</v>
      </c>
      <c r="E1451" s="54">
        <v>120</v>
      </c>
      <c r="F1451" s="56" t="s">
        <v>68</v>
      </c>
      <c r="G1451" s="56" t="s">
        <v>73</v>
      </c>
      <c r="H1451" s="56" t="s">
        <v>1059</v>
      </c>
      <c r="I1451" s="56" t="s">
        <v>1100</v>
      </c>
      <c r="J1451" s="54" t="s">
        <v>1101</v>
      </c>
      <c r="K1451" s="1">
        <v>31.0802066016</v>
      </c>
      <c r="L1451" s="1">
        <v>46.235693895300003</v>
      </c>
      <c r="M1451" s="1">
        <v>10</v>
      </c>
      <c r="N1451" s="9">
        <f>DATE(YEAR(TblLocations[[#This Row],[ODK_DateOfSubmission]]),MONTH(TblLocations[[#This Row],[ODK_DateOfSubmission]]),DAY(TblLocations[[#This Row],[ODK_DateOfSubmission]]))</f>
        <v>44241</v>
      </c>
      <c r="O1451" s="1" t="str">
        <f>_xlfn.CONCAT( YEAR(TblLocations[[#This Row],[ODK_DateOfSubmission]]), "-",TEXT( MONTH(TblLocations[[#This Row],[ODK_DateOfSubmission]]),"00"))</f>
        <v>2021-02</v>
      </c>
    </row>
    <row r="1452" spans="1:15" x14ac:dyDescent="0.25">
      <c r="A1452" s="1">
        <v>3504044</v>
      </c>
      <c r="B1452" s="1">
        <v>5535212</v>
      </c>
      <c r="C1452" s="1">
        <v>25527</v>
      </c>
      <c r="D1452" s="63">
        <v>44243</v>
      </c>
      <c r="E1452" s="54">
        <v>120</v>
      </c>
      <c r="F1452" s="56" t="s">
        <v>68</v>
      </c>
      <c r="G1452" s="56" t="s">
        <v>73</v>
      </c>
      <c r="H1452" s="56" t="s">
        <v>1059</v>
      </c>
      <c r="I1452" s="56" t="s">
        <v>1494</v>
      </c>
      <c r="J1452" s="54" t="s">
        <v>1495</v>
      </c>
      <c r="K1452" s="1">
        <v>31.058777803800002</v>
      </c>
      <c r="L1452" s="1">
        <v>46.257208607000003</v>
      </c>
      <c r="M1452" s="1">
        <v>1</v>
      </c>
      <c r="N1452" s="9">
        <f>DATE(YEAR(TblLocations[[#This Row],[ODK_DateOfSubmission]]),MONTH(TblLocations[[#This Row],[ODK_DateOfSubmission]]),DAY(TblLocations[[#This Row],[ODK_DateOfSubmission]]))</f>
        <v>44243</v>
      </c>
      <c r="O1452" s="1" t="str">
        <f>_xlfn.CONCAT( YEAR(TblLocations[[#This Row],[ODK_DateOfSubmission]]), "-",TEXT( MONTH(TblLocations[[#This Row],[ODK_DateOfSubmission]]),"00"))</f>
        <v>2021-02</v>
      </c>
    </row>
    <row r="1453" spans="1:15" x14ac:dyDescent="0.25">
      <c r="A1453" s="1">
        <v>3504044</v>
      </c>
      <c r="B1453" s="1">
        <v>5535212</v>
      </c>
      <c r="C1453" s="1">
        <v>25527</v>
      </c>
      <c r="D1453" s="63">
        <v>44243</v>
      </c>
      <c r="E1453" s="54">
        <v>120</v>
      </c>
      <c r="F1453" s="56" t="s">
        <v>68</v>
      </c>
      <c r="G1453" s="56" t="s">
        <v>73</v>
      </c>
      <c r="H1453" s="56" t="s">
        <v>1059</v>
      </c>
      <c r="I1453" s="56" t="s">
        <v>1494</v>
      </c>
      <c r="J1453" s="54" t="s">
        <v>1495</v>
      </c>
      <c r="K1453" s="1">
        <v>31.058777803800002</v>
      </c>
      <c r="L1453" s="1">
        <v>46.257208607000003</v>
      </c>
      <c r="M1453" s="1">
        <v>2</v>
      </c>
      <c r="N1453" s="9">
        <f>DATE(YEAR(TblLocations[[#This Row],[ODK_DateOfSubmission]]),MONTH(TblLocations[[#This Row],[ODK_DateOfSubmission]]),DAY(TblLocations[[#This Row],[ODK_DateOfSubmission]]))</f>
        <v>44243</v>
      </c>
      <c r="O1453" s="1" t="str">
        <f>_xlfn.CONCAT( YEAR(TblLocations[[#This Row],[ODK_DateOfSubmission]]), "-",TEXT( MONTH(TblLocations[[#This Row],[ODK_DateOfSubmission]]),"00"))</f>
        <v>2021-02</v>
      </c>
    </row>
    <row r="1454" spans="1:15" x14ac:dyDescent="0.25">
      <c r="A1454" s="1">
        <v>3504044</v>
      </c>
      <c r="B1454" s="1">
        <v>5535212</v>
      </c>
      <c r="C1454" s="1">
        <v>25527</v>
      </c>
      <c r="D1454" s="63">
        <v>44243</v>
      </c>
      <c r="E1454" s="54">
        <v>120</v>
      </c>
      <c r="F1454" s="56" t="s">
        <v>68</v>
      </c>
      <c r="G1454" s="56" t="s">
        <v>73</v>
      </c>
      <c r="H1454" s="56" t="s">
        <v>1059</v>
      </c>
      <c r="I1454" s="56" t="s">
        <v>1494</v>
      </c>
      <c r="J1454" s="54" t="s">
        <v>1495</v>
      </c>
      <c r="K1454" s="1">
        <v>31.058777803800002</v>
      </c>
      <c r="L1454" s="1">
        <v>46.257208607000003</v>
      </c>
      <c r="M1454" s="1">
        <v>1</v>
      </c>
      <c r="N1454" s="9">
        <f>DATE(YEAR(TblLocations[[#This Row],[ODK_DateOfSubmission]]),MONTH(TblLocations[[#This Row],[ODK_DateOfSubmission]]),DAY(TblLocations[[#This Row],[ODK_DateOfSubmission]]))</f>
        <v>44243</v>
      </c>
      <c r="O1454" s="1" t="str">
        <f>_xlfn.CONCAT( YEAR(TblLocations[[#This Row],[ODK_DateOfSubmission]]), "-",TEXT( MONTH(TblLocations[[#This Row],[ODK_DateOfSubmission]]),"00"))</f>
        <v>2021-02</v>
      </c>
    </row>
    <row r="1455" spans="1:15" x14ac:dyDescent="0.25">
      <c r="A1455" s="1">
        <v>3504045</v>
      </c>
      <c r="B1455" s="1">
        <v>5506712</v>
      </c>
      <c r="C1455" s="1">
        <v>22344</v>
      </c>
      <c r="D1455" s="63">
        <v>44240</v>
      </c>
      <c r="E1455" s="54">
        <v>120</v>
      </c>
      <c r="F1455" s="56" t="s">
        <v>68</v>
      </c>
      <c r="G1455" s="56" t="s">
        <v>73</v>
      </c>
      <c r="H1455" s="56" t="s">
        <v>1059</v>
      </c>
      <c r="I1455" s="56" t="s">
        <v>1408</v>
      </c>
      <c r="J1455" s="54" t="s">
        <v>1409</v>
      </c>
      <c r="K1455" s="1">
        <v>31.048519000500001</v>
      </c>
      <c r="L1455" s="1">
        <v>46.257282930099997</v>
      </c>
      <c r="M1455" s="1">
        <v>3</v>
      </c>
      <c r="N1455" s="9">
        <f>DATE(YEAR(TblLocations[[#This Row],[ODK_DateOfSubmission]]),MONTH(TblLocations[[#This Row],[ODK_DateOfSubmission]]),DAY(TblLocations[[#This Row],[ODK_DateOfSubmission]]))</f>
        <v>44240</v>
      </c>
      <c r="O1455" s="1" t="str">
        <f>_xlfn.CONCAT( YEAR(TblLocations[[#This Row],[ODK_DateOfSubmission]]), "-",TEXT( MONTH(TblLocations[[#This Row],[ODK_DateOfSubmission]]),"00"))</f>
        <v>2021-02</v>
      </c>
    </row>
    <row r="1456" spans="1:15" x14ac:dyDescent="0.25">
      <c r="A1456" s="1">
        <v>3504045</v>
      </c>
      <c r="B1456" s="1">
        <v>5506712</v>
      </c>
      <c r="C1456" s="1">
        <v>22344</v>
      </c>
      <c r="D1456" s="63">
        <v>44240</v>
      </c>
      <c r="E1456" s="54">
        <v>120</v>
      </c>
      <c r="F1456" s="56" t="s">
        <v>68</v>
      </c>
      <c r="G1456" s="56" t="s">
        <v>73</v>
      </c>
      <c r="H1456" s="56" t="s">
        <v>1059</v>
      </c>
      <c r="I1456" s="56" t="s">
        <v>1408</v>
      </c>
      <c r="J1456" s="54" t="s">
        <v>1409</v>
      </c>
      <c r="K1456" s="1">
        <v>31.048519000500001</v>
      </c>
      <c r="L1456" s="1">
        <v>46.257282930099997</v>
      </c>
      <c r="M1456" s="1">
        <v>2</v>
      </c>
      <c r="N1456" s="9">
        <f>DATE(YEAR(TblLocations[[#This Row],[ODK_DateOfSubmission]]),MONTH(TblLocations[[#This Row],[ODK_DateOfSubmission]]),DAY(TblLocations[[#This Row],[ODK_DateOfSubmission]]))</f>
        <v>44240</v>
      </c>
      <c r="O1456" s="1" t="str">
        <f>_xlfn.CONCAT( YEAR(TblLocations[[#This Row],[ODK_DateOfSubmission]]), "-",TEXT( MONTH(TblLocations[[#This Row],[ODK_DateOfSubmission]]),"00"))</f>
        <v>2021-02</v>
      </c>
    </row>
    <row r="1457" spans="1:15" x14ac:dyDescent="0.25">
      <c r="A1457" s="1">
        <v>3504045</v>
      </c>
      <c r="B1457" s="1">
        <v>5506712</v>
      </c>
      <c r="C1457" s="1">
        <v>22344</v>
      </c>
      <c r="D1457" s="63">
        <v>44240</v>
      </c>
      <c r="E1457" s="54">
        <v>120</v>
      </c>
      <c r="F1457" s="56" t="s">
        <v>68</v>
      </c>
      <c r="G1457" s="56" t="s">
        <v>73</v>
      </c>
      <c r="H1457" s="56" t="s">
        <v>1059</v>
      </c>
      <c r="I1457" s="56" t="s">
        <v>1408</v>
      </c>
      <c r="J1457" s="54" t="s">
        <v>1409</v>
      </c>
      <c r="K1457" s="1">
        <v>31.048519000500001</v>
      </c>
      <c r="L1457" s="1">
        <v>46.257282930099997</v>
      </c>
      <c r="M1457" s="1">
        <v>2</v>
      </c>
      <c r="N1457" s="9">
        <f>DATE(YEAR(TblLocations[[#This Row],[ODK_DateOfSubmission]]),MONTH(TblLocations[[#This Row],[ODK_DateOfSubmission]]),DAY(TblLocations[[#This Row],[ODK_DateOfSubmission]]))</f>
        <v>44240</v>
      </c>
      <c r="O1457" s="1" t="str">
        <f>_xlfn.CONCAT( YEAR(TblLocations[[#This Row],[ODK_DateOfSubmission]]), "-",TEXT( MONTH(TblLocations[[#This Row],[ODK_DateOfSubmission]]),"00"))</f>
        <v>2021-02</v>
      </c>
    </row>
    <row r="1458" spans="1:15" x14ac:dyDescent="0.25">
      <c r="A1458" s="1">
        <v>3504057</v>
      </c>
      <c r="B1458" s="1">
        <v>5534512</v>
      </c>
      <c r="C1458" s="1">
        <v>33806</v>
      </c>
      <c r="D1458" s="63">
        <v>44243</v>
      </c>
      <c r="E1458" s="54">
        <v>120</v>
      </c>
      <c r="F1458" s="56" t="s">
        <v>68</v>
      </c>
      <c r="G1458" s="56" t="s">
        <v>73</v>
      </c>
      <c r="H1458" s="56" t="s">
        <v>1105</v>
      </c>
      <c r="I1458" s="56" t="s">
        <v>1435</v>
      </c>
      <c r="J1458" s="54" t="s">
        <v>1127</v>
      </c>
      <c r="K1458" s="1">
        <v>31.134141</v>
      </c>
      <c r="L1458" s="1">
        <v>46.437801999999998</v>
      </c>
      <c r="M1458" s="1">
        <v>2</v>
      </c>
      <c r="N1458" s="9">
        <f>DATE(YEAR(TblLocations[[#This Row],[ODK_DateOfSubmission]]),MONTH(TblLocations[[#This Row],[ODK_DateOfSubmission]]),DAY(TblLocations[[#This Row],[ODK_DateOfSubmission]]))</f>
        <v>44243</v>
      </c>
      <c r="O1458" s="1" t="str">
        <f>_xlfn.CONCAT( YEAR(TblLocations[[#This Row],[ODK_DateOfSubmission]]), "-",TEXT( MONTH(TblLocations[[#This Row],[ODK_DateOfSubmission]]),"00"))</f>
        <v>2021-02</v>
      </c>
    </row>
    <row r="1459" spans="1:15" x14ac:dyDescent="0.25">
      <c r="A1459" s="1">
        <v>3504057</v>
      </c>
      <c r="B1459" s="1">
        <v>5534512</v>
      </c>
      <c r="C1459" s="1">
        <v>33806</v>
      </c>
      <c r="D1459" s="63">
        <v>44243</v>
      </c>
      <c r="E1459" s="54">
        <v>120</v>
      </c>
      <c r="F1459" s="56" t="s">
        <v>68</v>
      </c>
      <c r="G1459" s="56" t="s">
        <v>73</v>
      </c>
      <c r="H1459" s="56" t="s">
        <v>1105</v>
      </c>
      <c r="I1459" s="56" t="s">
        <v>1435</v>
      </c>
      <c r="J1459" s="54" t="s">
        <v>1127</v>
      </c>
      <c r="K1459" s="1">
        <v>31.134141</v>
      </c>
      <c r="L1459" s="1">
        <v>46.437801999999998</v>
      </c>
      <c r="M1459" s="1">
        <v>2</v>
      </c>
      <c r="N1459" s="9">
        <f>DATE(YEAR(TblLocations[[#This Row],[ODK_DateOfSubmission]]),MONTH(TblLocations[[#This Row],[ODK_DateOfSubmission]]),DAY(TblLocations[[#This Row],[ODK_DateOfSubmission]]))</f>
        <v>44243</v>
      </c>
      <c r="O1459" s="1" t="str">
        <f>_xlfn.CONCAT( YEAR(TblLocations[[#This Row],[ODK_DateOfSubmission]]), "-",TEXT( MONTH(TblLocations[[#This Row],[ODK_DateOfSubmission]]),"00"))</f>
        <v>2021-02</v>
      </c>
    </row>
    <row r="1460" spans="1:15" x14ac:dyDescent="0.25">
      <c r="A1460" s="1">
        <v>3504046</v>
      </c>
      <c r="B1460" s="1">
        <v>5521912</v>
      </c>
      <c r="C1460" s="1">
        <v>10269</v>
      </c>
      <c r="D1460" s="63">
        <v>44242</v>
      </c>
      <c r="E1460" s="54">
        <v>120</v>
      </c>
      <c r="F1460" s="56" t="s">
        <v>68</v>
      </c>
      <c r="G1460" s="56" t="s">
        <v>73</v>
      </c>
      <c r="H1460" s="56" t="s">
        <v>1102</v>
      </c>
      <c r="I1460" s="56" t="s">
        <v>1103</v>
      </c>
      <c r="J1460" s="54" t="s">
        <v>1104</v>
      </c>
      <c r="K1460" s="1">
        <v>31.041901284200001</v>
      </c>
      <c r="L1460" s="1">
        <v>46.3069539022</v>
      </c>
      <c r="M1460" s="1">
        <v>4</v>
      </c>
      <c r="N1460" s="9">
        <f>DATE(YEAR(TblLocations[[#This Row],[ODK_DateOfSubmission]]),MONTH(TblLocations[[#This Row],[ODK_DateOfSubmission]]),DAY(TblLocations[[#This Row],[ODK_DateOfSubmission]]))</f>
        <v>44242</v>
      </c>
      <c r="O1460" s="1" t="str">
        <f>_xlfn.CONCAT( YEAR(TblLocations[[#This Row],[ODK_DateOfSubmission]]), "-",TEXT( MONTH(TblLocations[[#This Row],[ODK_DateOfSubmission]]),"00"))</f>
        <v>2021-02</v>
      </c>
    </row>
    <row r="1461" spans="1:15" x14ac:dyDescent="0.25">
      <c r="A1461" s="1">
        <v>3504046</v>
      </c>
      <c r="B1461" s="1">
        <v>5521912</v>
      </c>
      <c r="C1461" s="1">
        <v>10269</v>
      </c>
      <c r="D1461" s="63">
        <v>44242</v>
      </c>
      <c r="E1461" s="54">
        <v>120</v>
      </c>
      <c r="F1461" s="56" t="s">
        <v>68</v>
      </c>
      <c r="G1461" s="56" t="s">
        <v>73</v>
      </c>
      <c r="H1461" s="56" t="s">
        <v>1102</v>
      </c>
      <c r="I1461" s="56" t="s">
        <v>1103</v>
      </c>
      <c r="J1461" s="54" t="s">
        <v>1104</v>
      </c>
      <c r="K1461" s="1">
        <v>31.041901284200001</v>
      </c>
      <c r="L1461" s="1">
        <v>46.3069539022</v>
      </c>
      <c r="M1461" s="1">
        <v>5</v>
      </c>
      <c r="N1461" s="9">
        <f>DATE(YEAR(TblLocations[[#This Row],[ODK_DateOfSubmission]]),MONTH(TblLocations[[#This Row],[ODK_DateOfSubmission]]),DAY(TblLocations[[#This Row],[ODK_DateOfSubmission]]))</f>
        <v>44242</v>
      </c>
      <c r="O1461" s="1" t="str">
        <f>_xlfn.CONCAT( YEAR(TblLocations[[#This Row],[ODK_DateOfSubmission]]), "-",TEXT( MONTH(TblLocations[[#This Row],[ODK_DateOfSubmission]]),"00"))</f>
        <v>2021-02</v>
      </c>
    </row>
    <row r="1462" spans="1:15" x14ac:dyDescent="0.25">
      <c r="A1462" s="1">
        <v>3504046</v>
      </c>
      <c r="B1462" s="1">
        <v>5521912</v>
      </c>
      <c r="C1462" s="1">
        <v>10269</v>
      </c>
      <c r="D1462" s="63">
        <v>44242</v>
      </c>
      <c r="E1462" s="54">
        <v>120</v>
      </c>
      <c r="F1462" s="56" t="s">
        <v>68</v>
      </c>
      <c r="G1462" s="56" t="s">
        <v>73</v>
      </c>
      <c r="H1462" s="56" t="s">
        <v>1102</v>
      </c>
      <c r="I1462" s="56" t="s">
        <v>1103</v>
      </c>
      <c r="J1462" s="54" t="s">
        <v>1104</v>
      </c>
      <c r="K1462" s="1">
        <v>31.041901284200001</v>
      </c>
      <c r="L1462" s="1">
        <v>46.3069539022</v>
      </c>
      <c r="M1462" s="1">
        <v>2</v>
      </c>
      <c r="N1462" s="9">
        <f>DATE(YEAR(TblLocations[[#This Row],[ODK_DateOfSubmission]]),MONTH(TblLocations[[#This Row],[ODK_DateOfSubmission]]),DAY(TblLocations[[#This Row],[ODK_DateOfSubmission]]))</f>
        <v>44242</v>
      </c>
      <c r="O1462" s="1" t="str">
        <f>_xlfn.CONCAT( YEAR(TblLocations[[#This Row],[ODK_DateOfSubmission]]), "-",TEXT( MONTH(TblLocations[[#This Row],[ODK_DateOfSubmission]]),"00"))</f>
        <v>2021-02</v>
      </c>
    </row>
    <row r="1463" spans="1:15" x14ac:dyDescent="0.25">
      <c r="A1463" s="1">
        <v>3504046</v>
      </c>
      <c r="B1463" s="1">
        <v>5521912</v>
      </c>
      <c r="C1463" s="1">
        <v>10269</v>
      </c>
      <c r="D1463" s="63">
        <v>44242</v>
      </c>
      <c r="E1463" s="54">
        <v>120</v>
      </c>
      <c r="F1463" s="56" t="s">
        <v>68</v>
      </c>
      <c r="G1463" s="56" t="s">
        <v>73</v>
      </c>
      <c r="H1463" s="56" t="s">
        <v>1102</v>
      </c>
      <c r="I1463" s="56" t="s">
        <v>1103</v>
      </c>
      <c r="J1463" s="54" t="s">
        <v>1104</v>
      </c>
      <c r="K1463" s="1">
        <v>31.041901284200001</v>
      </c>
      <c r="L1463" s="1">
        <v>46.3069539022</v>
      </c>
      <c r="M1463" s="1">
        <v>15</v>
      </c>
      <c r="N1463" s="9">
        <f>DATE(YEAR(TblLocations[[#This Row],[ODK_DateOfSubmission]]),MONTH(TblLocations[[#This Row],[ODK_DateOfSubmission]]),DAY(TblLocations[[#This Row],[ODK_DateOfSubmission]]))</f>
        <v>44242</v>
      </c>
      <c r="O1463" s="1" t="str">
        <f>_xlfn.CONCAT( YEAR(TblLocations[[#This Row],[ODK_DateOfSubmission]]), "-",TEXT( MONTH(TblLocations[[#This Row],[ODK_DateOfSubmission]]),"00"))</f>
        <v>2021-02</v>
      </c>
    </row>
    <row r="1464" spans="1:15" x14ac:dyDescent="0.25">
      <c r="A1464" s="1">
        <v>3504046</v>
      </c>
      <c r="B1464" s="1">
        <v>5521912</v>
      </c>
      <c r="C1464" s="1">
        <v>10269</v>
      </c>
      <c r="D1464" s="63">
        <v>44242</v>
      </c>
      <c r="E1464" s="54">
        <v>120</v>
      </c>
      <c r="F1464" s="56" t="s">
        <v>68</v>
      </c>
      <c r="G1464" s="56" t="s">
        <v>73</v>
      </c>
      <c r="H1464" s="56" t="s">
        <v>1102</v>
      </c>
      <c r="I1464" s="56" t="s">
        <v>1103</v>
      </c>
      <c r="J1464" s="54" t="s">
        <v>1104</v>
      </c>
      <c r="K1464" s="1">
        <v>31.041901284200001</v>
      </c>
      <c r="L1464" s="1">
        <v>46.3069539022</v>
      </c>
      <c r="M1464" s="1">
        <v>15</v>
      </c>
      <c r="N1464" s="9">
        <f>DATE(YEAR(TblLocations[[#This Row],[ODK_DateOfSubmission]]),MONTH(TblLocations[[#This Row],[ODK_DateOfSubmission]]),DAY(TblLocations[[#This Row],[ODK_DateOfSubmission]]))</f>
        <v>44242</v>
      </c>
      <c r="O1464" s="1" t="str">
        <f>_xlfn.CONCAT( YEAR(TblLocations[[#This Row],[ODK_DateOfSubmission]]), "-",TEXT( MONTH(TblLocations[[#This Row],[ODK_DateOfSubmission]]),"00"))</f>
        <v>2021-02</v>
      </c>
    </row>
    <row r="1465" spans="1:15" x14ac:dyDescent="0.25">
      <c r="A1465" s="1">
        <v>3505013</v>
      </c>
      <c r="B1465" s="1">
        <v>5481812</v>
      </c>
      <c r="C1465" s="1">
        <v>33809</v>
      </c>
      <c r="D1465" s="63">
        <v>44238</v>
      </c>
      <c r="E1465" s="54">
        <v>120</v>
      </c>
      <c r="F1465" s="56" t="s">
        <v>68</v>
      </c>
      <c r="G1465" s="56" t="s">
        <v>77</v>
      </c>
      <c r="H1465" s="56" t="s">
        <v>1119</v>
      </c>
      <c r="I1465" s="56" t="s">
        <v>1342</v>
      </c>
      <c r="J1465" s="54" t="s">
        <v>232</v>
      </c>
      <c r="K1465" s="1">
        <v>30.914428999999998</v>
      </c>
      <c r="L1465" s="1">
        <v>46.47878</v>
      </c>
      <c r="M1465" s="1">
        <v>5</v>
      </c>
      <c r="N1465" s="9">
        <f>DATE(YEAR(TblLocations[[#This Row],[ODK_DateOfSubmission]]),MONTH(TblLocations[[#This Row],[ODK_DateOfSubmission]]),DAY(TblLocations[[#This Row],[ODK_DateOfSubmission]]))</f>
        <v>44238</v>
      </c>
      <c r="O1465" s="1" t="str">
        <f>_xlfn.CONCAT( YEAR(TblLocations[[#This Row],[ODK_DateOfSubmission]]), "-",TEXT( MONTH(TblLocations[[#This Row],[ODK_DateOfSubmission]]),"00"))</f>
        <v>2021-02</v>
      </c>
    </row>
    <row r="1466" spans="1:15" x14ac:dyDescent="0.25">
      <c r="A1466" s="1">
        <v>3505002</v>
      </c>
      <c r="B1466" s="1">
        <v>5530812</v>
      </c>
      <c r="C1466" s="1">
        <v>24721</v>
      </c>
      <c r="D1466" s="63">
        <v>44243</v>
      </c>
      <c r="E1466" s="54">
        <v>120</v>
      </c>
      <c r="F1466" s="56" t="s">
        <v>68</v>
      </c>
      <c r="G1466" s="56" t="s">
        <v>77</v>
      </c>
      <c r="H1466" s="56" t="s">
        <v>1112</v>
      </c>
      <c r="I1466" s="56" t="s">
        <v>1113</v>
      </c>
      <c r="J1466" s="54" t="s">
        <v>1114</v>
      </c>
      <c r="K1466" s="1">
        <v>30.956201633799999</v>
      </c>
      <c r="L1466" s="1">
        <v>46.359501579899998</v>
      </c>
      <c r="M1466" s="1">
        <v>5</v>
      </c>
      <c r="N1466" s="9">
        <f>DATE(YEAR(TblLocations[[#This Row],[ODK_DateOfSubmission]]),MONTH(TblLocations[[#This Row],[ODK_DateOfSubmission]]),DAY(TblLocations[[#This Row],[ODK_DateOfSubmission]]))</f>
        <v>44243</v>
      </c>
      <c r="O1466" s="1" t="str">
        <f>_xlfn.CONCAT( YEAR(TblLocations[[#This Row],[ODK_DateOfSubmission]]), "-",TEXT( MONTH(TblLocations[[#This Row],[ODK_DateOfSubmission]]),"00"))</f>
        <v>2021-02</v>
      </c>
    </row>
    <row r="1467" spans="1:15" x14ac:dyDescent="0.25">
      <c r="A1467" s="1">
        <v>3505002</v>
      </c>
      <c r="B1467" s="1">
        <v>5530812</v>
      </c>
      <c r="C1467" s="1">
        <v>24721</v>
      </c>
      <c r="D1467" s="63">
        <v>44243</v>
      </c>
      <c r="E1467" s="54">
        <v>120</v>
      </c>
      <c r="F1467" s="56" t="s">
        <v>68</v>
      </c>
      <c r="G1467" s="56" t="s">
        <v>77</v>
      </c>
      <c r="H1467" s="56" t="s">
        <v>1112</v>
      </c>
      <c r="I1467" s="56" t="s">
        <v>1113</v>
      </c>
      <c r="J1467" s="54" t="s">
        <v>1114</v>
      </c>
      <c r="K1467" s="1">
        <v>30.956201633799999</v>
      </c>
      <c r="L1467" s="1">
        <v>46.359501579899998</v>
      </c>
      <c r="M1467" s="1">
        <v>2</v>
      </c>
      <c r="N1467" s="9">
        <f>DATE(YEAR(TblLocations[[#This Row],[ODK_DateOfSubmission]]),MONTH(TblLocations[[#This Row],[ODK_DateOfSubmission]]),DAY(TblLocations[[#This Row],[ODK_DateOfSubmission]]))</f>
        <v>44243</v>
      </c>
      <c r="O1467" s="1" t="str">
        <f>_xlfn.CONCAT( YEAR(TblLocations[[#This Row],[ODK_DateOfSubmission]]), "-",TEXT( MONTH(TblLocations[[#This Row],[ODK_DateOfSubmission]]),"00"))</f>
        <v>2021-02</v>
      </c>
    </row>
    <row r="1468" spans="1:15" x14ac:dyDescent="0.25">
      <c r="A1468" s="1">
        <v>3505014</v>
      </c>
      <c r="B1468" s="1">
        <v>5481912</v>
      </c>
      <c r="C1468" s="1">
        <v>33810</v>
      </c>
      <c r="D1468" s="63">
        <v>44238</v>
      </c>
      <c r="E1468" s="54">
        <v>120</v>
      </c>
      <c r="F1468" s="56" t="s">
        <v>68</v>
      </c>
      <c r="G1468" s="56" t="s">
        <v>77</v>
      </c>
      <c r="H1468" s="56" t="s">
        <v>1128</v>
      </c>
      <c r="I1468" s="56" t="s">
        <v>1343</v>
      </c>
      <c r="J1468" s="54" t="s">
        <v>1344</v>
      </c>
      <c r="K1468" s="1">
        <v>30.880875</v>
      </c>
      <c r="L1468" s="1">
        <v>46.576391999999998</v>
      </c>
      <c r="M1468" s="1">
        <v>5</v>
      </c>
      <c r="N1468" s="9">
        <f>DATE(YEAR(TblLocations[[#This Row],[ODK_DateOfSubmission]]),MONTH(TblLocations[[#This Row],[ODK_DateOfSubmission]]),DAY(TblLocations[[#This Row],[ODK_DateOfSubmission]]))</f>
        <v>44238</v>
      </c>
      <c r="O1468" s="1" t="str">
        <f>_xlfn.CONCAT( YEAR(TblLocations[[#This Row],[ODK_DateOfSubmission]]), "-",TEXT( MONTH(TblLocations[[#This Row],[ODK_DateOfSubmission]]),"00"))</f>
        <v>2021-02</v>
      </c>
    </row>
    <row r="1469" spans="1:15" x14ac:dyDescent="0.25">
      <c r="A1469" s="1">
        <v>3505014</v>
      </c>
      <c r="B1469" s="1">
        <v>5481912</v>
      </c>
      <c r="C1469" s="1">
        <v>33810</v>
      </c>
      <c r="D1469" s="63">
        <v>44238</v>
      </c>
      <c r="E1469" s="54">
        <v>120</v>
      </c>
      <c r="F1469" s="56" t="s">
        <v>68</v>
      </c>
      <c r="G1469" s="56" t="s">
        <v>77</v>
      </c>
      <c r="H1469" s="56" t="s">
        <v>1128</v>
      </c>
      <c r="I1469" s="56" t="s">
        <v>1343</v>
      </c>
      <c r="J1469" s="54" t="s">
        <v>1344</v>
      </c>
      <c r="K1469" s="1">
        <v>30.880875</v>
      </c>
      <c r="L1469" s="1">
        <v>46.576391999999998</v>
      </c>
      <c r="M1469" s="1">
        <v>2</v>
      </c>
      <c r="N1469" s="9">
        <f>DATE(YEAR(TblLocations[[#This Row],[ODK_DateOfSubmission]]),MONTH(TblLocations[[#This Row],[ODK_DateOfSubmission]]),DAY(TblLocations[[#This Row],[ODK_DateOfSubmission]]))</f>
        <v>44238</v>
      </c>
      <c r="O1469" s="1" t="str">
        <f>_xlfn.CONCAT( YEAR(TblLocations[[#This Row],[ODK_DateOfSubmission]]), "-",TEXT( MONTH(TblLocations[[#This Row],[ODK_DateOfSubmission]]),"00"))</f>
        <v>2021-02</v>
      </c>
    </row>
    <row r="1470" spans="1:15" x14ac:dyDescent="0.25">
      <c r="A1470" s="1">
        <v>3505015</v>
      </c>
      <c r="B1470" s="1">
        <v>5482012</v>
      </c>
      <c r="C1470" s="1">
        <v>33811</v>
      </c>
      <c r="D1470" s="63">
        <v>44238</v>
      </c>
      <c r="E1470" s="54">
        <v>120</v>
      </c>
      <c r="F1470" s="56" t="s">
        <v>68</v>
      </c>
      <c r="G1470" s="56" t="s">
        <v>77</v>
      </c>
      <c r="H1470" s="56" t="s">
        <v>1128</v>
      </c>
      <c r="I1470" s="56" t="s">
        <v>1342</v>
      </c>
      <c r="J1470" s="54" t="s">
        <v>232</v>
      </c>
      <c r="K1470" s="1">
        <v>30.882387999999999</v>
      </c>
      <c r="L1470" s="1">
        <v>46.568722000000001</v>
      </c>
      <c r="M1470" s="1">
        <v>5</v>
      </c>
      <c r="N1470" s="9">
        <f>DATE(YEAR(TblLocations[[#This Row],[ODK_DateOfSubmission]]),MONTH(TblLocations[[#This Row],[ODK_DateOfSubmission]]),DAY(TblLocations[[#This Row],[ODK_DateOfSubmission]]))</f>
        <v>44238</v>
      </c>
      <c r="O1470" s="1" t="str">
        <f>_xlfn.CONCAT( YEAR(TblLocations[[#This Row],[ODK_DateOfSubmission]]), "-",TEXT( MONTH(TblLocations[[#This Row],[ODK_DateOfSubmission]]),"00"))</f>
        <v>2021-02</v>
      </c>
    </row>
    <row r="1471" spans="1:15" x14ac:dyDescent="0.25">
      <c r="A1471" s="1">
        <v>3505015</v>
      </c>
      <c r="B1471" s="1">
        <v>5482012</v>
      </c>
      <c r="C1471" s="1">
        <v>33811</v>
      </c>
      <c r="D1471" s="63">
        <v>44238</v>
      </c>
      <c r="E1471" s="54">
        <v>120</v>
      </c>
      <c r="F1471" s="56" t="s">
        <v>68</v>
      </c>
      <c r="G1471" s="56" t="s">
        <v>77</v>
      </c>
      <c r="H1471" s="56" t="s">
        <v>1128</v>
      </c>
      <c r="I1471" s="56" t="s">
        <v>1342</v>
      </c>
      <c r="J1471" s="54" t="s">
        <v>232</v>
      </c>
      <c r="K1471" s="1">
        <v>30.882387999999999</v>
      </c>
      <c r="L1471" s="1">
        <v>46.568722000000001</v>
      </c>
      <c r="M1471" s="1">
        <v>10</v>
      </c>
      <c r="N1471" s="9">
        <f>DATE(YEAR(TblLocations[[#This Row],[ODK_DateOfSubmission]]),MONTH(TblLocations[[#This Row],[ODK_DateOfSubmission]]),DAY(TblLocations[[#This Row],[ODK_DateOfSubmission]]))</f>
        <v>44238</v>
      </c>
      <c r="O1471" s="1" t="str">
        <f>_xlfn.CONCAT( YEAR(TblLocations[[#This Row],[ODK_DateOfSubmission]]), "-",TEXT( MONTH(TblLocations[[#This Row],[ODK_DateOfSubmission]]),"00"))</f>
        <v>2021-02</v>
      </c>
    </row>
    <row r="1472" spans="1:15" x14ac:dyDescent="0.25">
      <c r="A1472" s="1">
        <v>3505015</v>
      </c>
      <c r="B1472" s="1">
        <v>5482012</v>
      </c>
      <c r="C1472" s="1">
        <v>33811</v>
      </c>
      <c r="D1472" s="63">
        <v>44238</v>
      </c>
      <c r="E1472" s="54">
        <v>120</v>
      </c>
      <c r="F1472" s="56" t="s">
        <v>68</v>
      </c>
      <c r="G1472" s="56" t="s">
        <v>77</v>
      </c>
      <c r="H1472" s="56" t="s">
        <v>1128</v>
      </c>
      <c r="I1472" s="56" t="s">
        <v>1342</v>
      </c>
      <c r="J1472" s="54" t="s">
        <v>232</v>
      </c>
      <c r="K1472" s="1">
        <v>30.882387999999999</v>
      </c>
      <c r="L1472" s="1">
        <v>46.568722000000001</v>
      </c>
      <c r="M1472" s="1">
        <v>10</v>
      </c>
      <c r="N1472" s="9">
        <f>DATE(YEAR(TblLocations[[#This Row],[ODK_DateOfSubmission]]),MONTH(TblLocations[[#This Row],[ODK_DateOfSubmission]]),DAY(TblLocations[[#This Row],[ODK_DateOfSubmission]]))</f>
        <v>44238</v>
      </c>
      <c r="O1472" s="1" t="str">
        <f>_xlfn.CONCAT( YEAR(TblLocations[[#This Row],[ODK_DateOfSubmission]]), "-",TEXT( MONTH(TblLocations[[#This Row],[ODK_DateOfSubmission]]),"00"))</f>
        <v>2021-02</v>
      </c>
    </row>
    <row r="1473" spans="1:15" x14ac:dyDescent="0.25">
      <c r="A1473" s="1">
        <v>3505001</v>
      </c>
      <c r="B1473" s="1">
        <v>5531112</v>
      </c>
      <c r="C1473" s="1">
        <v>9206</v>
      </c>
      <c r="D1473" s="63">
        <v>44243</v>
      </c>
      <c r="E1473" s="54">
        <v>120</v>
      </c>
      <c r="F1473" s="56" t="s">
        <v>68</v>
      </c>
      <c r="G1473" s="56" t="s">
        <v>77</v>
      </c>
      <c r="H1473" s="56" t="s">
        <v>1115</v>
      </c>
      <c r="I1473" s="56" t="s">
        <v>1430</v>
      </c>
      <c r="J1473" s="54" t="s">
        <v>1431</v>
      </c>
      <c r="K1473" s="1">
        <v>30.883621789100001</v>
      </c>
      <c r="L1473" s="1">
        <v>46.468149586599999</v>
      </c>
      <c r="M1473" s="1">
        <v>3</v>
      </c>
      <c r="N1473" s="9">
        <f>DATE(YEAR(TblLocations[[#This Row],[ODK_DateOfSubmission]]),MONTH(TblLocations[[#This Row],[ODK_DateOfSubmission]]),DAY(TblLocations[[#This Row],[ODK_DateOfSubmission]]))</f>
        <v>44243</v>
      </c>
      <c r="O1473" s="1" t="str">
        <f>_xlfn.CONCAT( YEAR(TblLocations[[#This Row],[ODK_DateOfSubmission]]), "-",TEXT( MONTH(TblLocations[[#This Row],[ODK_DateOfSubmission]]),"00"))</f>
        <v>2021-02</v>
      </c>
    </row>
    <row r="1474" spans="1:15" x14ac:dyDescent="0.25">
      <c r="A1474" s="1">
        <v>3505003</v>
      </c>
      <c r="B1474" s="1">
        <v>5516712</v>
      </c>
      <c r="C1474" s="1">
        <v>25436</v>
      </c>
      <c r="D1474" s="63">
        <v>44241</v>
      </c>
      <c r="E1474" s="54">
        <v>120</v>
      </c>
      <c r="F1474" s="56" t="s">
        <v>68</v>
      </c>
      <c r="G1474" s="56" t="s">
        <v>77</v>
      </c>
      <c r="H1474" s="56" t="s">
        <v>1115</v>
      </c>
      <c r="I1474" s="56" t="s">
        <v>1116</v>
      </c>
      <c r="J1474" s="54" t="s">
        <v>1117</v>
      </c>
      <c r="K1474" s="1">
        <v>30.906636502200001</v>
      </c>
      <c r="L1474" s="1">
        <v>46.445979934699999</v>
      </c>
      <c r="M1474" s="1">
        <v>10</v>
      </c>
      <c r="N1474" s="9">
        <f>DATE(YEAR(TblLocations[[#This Row],[ODK_DateOfSubmission]]),MONTH(TblLocations[[#This Row],[ODK_DateOfSubmission]]),DAY(TblLocations[[#This Row],[ODK_DateOfSubmission]]))</f>
        <v>44241</v>
      </c>
      <c r="O1474" s="1" t="str">
        <f>_xlfn.CONCAT( YEAR(TblLocations[[#This Row],[ODK_DateOfSubmission]]), "-",TEXT( MONTH(TblLocations[[#This Row],[ODK_DateOfSubmission]]),"00"))</f>
        <v>2021-02</v>
      </c>
    </row>
    <row r="1475" spans="1:15" x14ac:dyDescent="0.25">
      <c r="A1475" s="1">
        <v>3505003</v>
      </c>
      <c r="B1475" s="1">
        <v>5516712</v>
      </c>
      <c r="C1475" s="1">
        <v>25436</v>
      </c>
      <c r="D1475" s="63">
        <v>44241</v>
      </c>
      <c r="E1475" s="54">
        <v>120</v>
      </c>
      <c r="F1475" s="56" t="s">
        <v>68</v>
      </c>
      <c r="G1475" s="56" t="s">
        <v>77</v>
      </c>
      <c r="H1475" s="56" t="s">
        <v>1115</v>
      </c>
      <c r="I1475" s="56" t="s">
        <v>1116</v>
      </c>
      <c r="J1475" s="54" t="s">
        <v>1117</v>
      </c>
      <c r="K1475" s="1">
        <v>30.906636502200001</v>
      </c>
      <c r="L1475" s="1">
        <v>46.445979934699999</v>
      </c>
      <c r="M1475" s="1">
        <v>5</v>
      </c>
      <c r="N1475" s="9">
        <f>DATE(YEAR(TblLocations[[#This Row],[ODK_DateOfSubmission]]),MONTH(TblLocations[[#This Row],[ODK_DateOfSubmission]]),DAY(TblLocations[[#This Row],[ODK_DateOfSubmission]]))</f>
        <v>44241</v>
      </c>
      <c r="O1475" s="1" t="str">
        <f>_xlfn.CONCAT( YEAR(TblLocations[[#This Row],[ODK_DateOfSubmission]]), "-",TEXT( MONTH(TblLocations[[#This Row],[ODK_DateOfSubmission]]),"00"))</f>
        <v>2021-02</v>
      </c>
    </row>
    <row r="1476" spans="1:15" x14ac:dyDescent="0.25">
      <c r="A1476" s="1">
        <v>3505003</v>
      </c>
      <c r="B1476" s="1">
        <v>5516712</v>
      </c>
      <c r="C1476" s="1">
        <v>25436</v>
      </c>
      <c r="D1476" s="63">
        <v>44241</v>
      </c>
      <c r="E1476" s="54">
        <v>120</v>
      </c>
      <c r="F1476" s="56" t="s">
        <v>68</v>
      </c>
      <c r="G1476" s="56" t="s">
        <v>77</v>
      </c>
      <c r="H1476" s="56" t="s">
        <v>1115</v>
      </c>
      <c r="I1476" s="56" t="s">
        <v>1116</v>
      </c>
      <c r="J1476" s="54" t="s">
        <v>1117</v>
      </c>
      <c r="K1476" s="1">
        <v>30.906636502200001</v>
      </c>
      <c r="L1476" s="1">
        <v>46.445979934699999</v>
      </c>
      <c r="M1476" s="1">
        <v>3</v>
      </c>
      <c r="N1476" s="9">
        <f>DATE(YEAR(TblLocations[[#This Row],[ODK_DateOfSubmission]]),MONTH(TblLocations[[#This Row],[ODK_DateOfSubmission]]),DAY(TblLocations[[#This Row],[ODK_DateOfSubmission]]))</f>
        <v>44241</v>
      </c>
      <c r="O1476" s="1" t="str">
        <f>_xlfn.CONCAT( YEAR(TblLocations[[#This Row],[ODK_DateOfSubmission]]), "-",TEXT( MONTH(TblLocations[[#This Row],[ODK_DateOfSubmission]]),"00"))</f>
        <v>2021-02</v>
      </c>
    </row>
    <row r="1477" spans="1:15" x14ac:dyDescent="0.25">
      <c r="A1477" s="1">
        <v>3505003</v>
      </c>
      <c r="B1477" s="1">
        <v>5516712</v>
      </c>
      <c r="C1477" s="1">
        <v>25436</v>
      </c>
      <c r="D1477" s="63">
        <v>44241</v>
      </c>
      <c r="E1477" s="54">
        <v>120</v>
      </c>
      <c r="F1477" s="56" t="s">
        <v>68</v>
      </c>
      <c r="G1477" s="56" t="s">
        <v>77</v>
      </c>
      <c r="H1477" s="56" t="s">
        <v>1115</v>
      </c>
      <c r="I1477" s="56" t="s">
        <v>1116</v>
      </c>
      <c r="J1477" s="54" t="s">
        <v>1117</v>
      </c>
      <c r="K1477" s="1">
        <v>30.906636502200001</v>
      </c>
      <c r="L1477" s="1">
        <v>46.445979934699999</v>
      </c>
      <c r="M1477" s="1">
        <v>1</v>
      </c>
      <c r="N1477" s="9">
        <f>DATE(YEAR(TblLocations[[#This Row],[ODK_DateOfSubmission]]),MONTH(TblLocations[[#This Row],[ODK_DateOfSubmission]]),DAY(TblLocations[[#This Row],[ODK_DateOfSubmission]]))</f>
        <v>44241</v>
      </c>
      <c r="O1477" s="1" t="str">
        <f>_xlfn.CONCAT( YEAR(TblLocations[[#This Row],[ODK_DateOfSubmission]]), "-",TEXT( MONTH(TblLocations[[#This Row],[ODK_DateOfSubmission]]),"00"))</f>
        <v>2021-02</v>
      </c>
    </row>
    <row r="1478" spans="1:15" x14ac:dyDescent="0.25">
      <c r="A1478" s="1">
        <v>3505004</v>
      </c>
      <c r="B1478" s="1">
        <v>5516612</v>
      </c>
      <c r="C1478" s="1">
        <v>25437</v>
      </c>
      <c r="D1478" s="63">
        <v>44241</v>
      </c>
      <c r="E1478" s="54">
        <v>120</v>
      </c>
      <c r="F1478" s="56" t="s">
        <v>68</v>
      </c>
      <c r="G1478" s="56" t="s">
        <v>77</v>
      </c>
      <c r="H1478" s="56" t="s">
        <v>1115</v>
      </c>
      <c r="I1478" s="56" t="s">
        <v>1074</v>
      </c>
      <c r="J1478" s="54" t="s">
        <v>1118</v>
      </c>
      <c r="K1478" s="1">
        <v>30.888556274700001</v>
      </c>
      <c r="L1478" s="1">
        <v>46.450200042200002</v>
      </c>
      <c r="M1478" s="1">
        <v>3</v>
      </c>
      <c r="N1478" s="9">
        <f>DATE(YEAR(TblLocations[[#This Row],[ODK_DateOfSubmission]]),MONTH(TblLocations[[#This Row],[ODK_DateOfSubmission]]),DAY(TblLocations[[#This Row],[ODK_DateOfSubmission]]))</f>
        <v>44241</v>
      </c>
      <c r="O1478" s="1" t="str">
        <f>_xlfn.CONCAT( YEAR(TblLocations[[#This Row],[ODK_DateOfSubmission]]), "-",TEXT( MONTH(TblLocations[[#This Row],[ODK_DateOfSubmission]]),"00"))</f>
        <v>2021-02</v>
      </c>
    </row>
    <row r="1479" spans="1:15" x14ac:dyDescent="0.25">
      <c r="A1479" s="1">
        <v>3505004</v>
      </c>
      <c r="B1479" s="1">
        <v>5516612</v>
      </c>
      <c r="C1479" s="1">
        <v>25437</v>
      </c>
      <c r="D1479" s="63">
        <v>44241</v>
      </c>
      <c r="E1479" s="54">
        <v>120</v>
      </c>
      <c r="F1479" s="56" t="s">
        <v>68</v>
      </c>
      <c r="G1479" s="56" t="s">
        <v>77</v>
      </c>
      <c r="H1479" s="56" t="s">
        <v>1115</v>
      </c>
      <c r="I1479" s="56" t="s">
        <v>1074</v>
      </c>
      <c r="J1479" s="54" t="s">
        <v>1118</v>
      </c>
      <c r="K1479" s="1">
        <v>30.888556274700001</v>
      </c>
      <c r="L1479" s="1">
        <v>46.450200042200002</v>
      </c>
      <c r="M1479" s="1">
        <v>5</v>
      </c>
      <c r="N1479" s="9">
        <f>DATE(YEAR(TblLocations[[#This Row],[ODK_DateOfSubmission]]),MONTH(TblLocations[[#This Row],[ODK_DateOfSubmission]]),DAY(TblLocations[[#This Row],[ODK_DateOfSubmission]]))</f>
        <v>44241</v>
      </c>
      <c r="O1479" s="1" t="str">
        <f>_xlfn.CONCAT( YEAR(TblLocations[[#This Row],[ODK_DateOfSubmission]]), "-",TEXT( MONTH(TblLocations[[#This Row],[ODK_DateOfSubmission]]),"00"))</f>
        <v>2021-02</v>
      </c>
    </row>
    <row r="1480" spans="1:15" x14ac:dyDescent="0.25">
      <c r="A1480" s="1">
        <v>3505004</v>
      </c>
      <c r="B1480" s="1">
        <v>5516612</v>
      </c>
      <c r="C1480" s="1">
        <v>25437</v>
      </c>
      <c r="D1480" s="63">
        <v>44241</v>
      </c>
      <c r="E1480" s="54">
        <v>120</v>
      </c>
      <c r="F1480" s="56" t="s">
        <v>68</v>
      </c>
      <c r="G1480" s="56" t="s">
        <v>77</v>
      </c>
      <c r="H1480" s="56" t="s">
        <v>1115</v>
      </c>
      <c r="I1480" s="56" t="s">
        <v>1074</v>
      </c>
      <c r="J1480" s="54" t="s">
        <v>1118</v>
      </c>
      <c r="K1480" s="1">
        <v>30.888556274700001</v>
      </c>
      <c r="L1480" s="1">
        <v>46.450200042200002</v>
      </c>
      <c r="M1480" s="1">
        <v>4</v>
      </c>
      <c r="N1480" s="9">
        <f>DATE(YEAR(TblLocations[[#This Row],[ODK_DateOfSubmission]]),MONTH(TblLocations[[#This Row],[ODK_DateOfSubmission]]),DAY(TblLocations[[#This Row],[ODK_DateOfSubmission]]))</f>
        <v>44241</v>
      </c>
      <c r="O1480" s="1" t="str">
        <f>_xlfn.CONCAT( YEAR(TblLocations[[#This Row],[ODK_DateOfSubmission]]), "-",TEXT( MONTH(TblLocations[[#This Row],[ODK_DateOfSubmission]]),"00"))</f>
        <v>2021-02</v>
      </c>
    </row>
    <row r="1481" spans="1:15" x14ac:dyDescent="0.25">
      <c r="A1481" s="1">
        <v>3505006</v>
      </c>
      <c r="B1481" s="1">
        <v>5530912</v>
      </c>
      <c r="C1481" s="1">
        <v>9328</v>
      </c>
      <c r="D1481" s="63">
        <v>44243</v>
      </c>
      <c r="E1481" s="54">
        <v>120</v>
      </c>
      <c r="F1481" s="56" t="s">
        <v>68</v>
      </c>
      <c r="G1481" s="56" t="s">
        <v>77</v>
      </c>
      <c r="H1481" s="56" t="s">
        <v>1115</v>
      </c>
      <c r="I1481" s="56" t="s">
        <v>1122</v>
      </c>
      <c r="J1481" s="54" t="s">
        <v>232</v>
      </c>
      <c r="K1481" s="1">
        <v>30.9011745066</v>
      </c>
      <c r="L1481" s="1">
        <v>46.449637276099999</v>
      </c>
      <c r="M1481" s="1">
        <v>2</v>
      </c>
      <c r="N1481" s="9">
        <f>DATE(YEAR(TblLocations[[#This Row],[ODK_DateOfSubmission]]),MONTH(TblLocations[[#This Row],[ODK_DateOfSubmission]]),DAY(TblLocations[[#This Row],[ODK_DateOfSubmission]]))</f>
        <v>44243</v>
      </c>
      <c r="O1481" s="1" t="str">
        <f>_xlfn.CONCAT( YEAR(TblLocations[[#This Row],[ODK_DateOfSubmission]]), "-",TEXT( MONTH(TblLocations[[#This Row],[ODK_DateOfSubmission]]),"00"))</f>
        <v>2021-02</v>
      </c>
    </row>
    <row r="1482" spans="1:15" x14ac:dyDescent="0.25">
      <c r="A1482" s="1">
        <v>3505006</v>
      </c>
      <c r="B1482" s="1">
        <v>5530912</v>
      </c>
      <c r="C1482" s="1">
        <v>9328</v>
      </c>
      <c r="D1482" s="63">
        <v>44243</v>
      </c>
      <c r="E1482" s="54">
        <v>120</v>
      </c>
      <c r="F1482" s="56" t="s">
        <v>68</v>
      </c>
      <c r="G1482" s="56" t="s">
        <v>77</v>
      </c>
      <c r="H1482" s="56" t="s">
        <v>1115</v>
      </c>
      <c r="I1482" s="56" t="s">
        <v>1122</v>
      </c>
      <c r="J1482" s="54" t="s">
        <v>232</v>
      </c>
      <c r="K1482" s="1">
        <v>30.9011745066</v>
      </c>
      <c r="L1482" s="1">
        <v>46.449637276099999</v>
      </c>
      <c r="M1482" s="1">
        <v>5</v>
      </c>
      <c r="N1482" s="9">
        <f>DATE(YEAR(TblLocations[[#This Row],[ODK_DateOfSubmission]]),MONTH(TblLocations[[#This Row],[ODK_DateOfSubmission]]),DAY(TblLocations[[#This Row],[ODK_DateOfSubmission]]))</f>
        <v>44243</v>
      </c>
      <c r="O1482" s="1" t="str">
        <f>_xlfn.CONCAT( YEAR(TblLocations[[#This Row],[ODK_DateOfSubmission]]), "-",TEXT( MONTH(TblLocations[[#This Row],[ODK_DateOfSubmission]]),"00"))</f>
        <v>2021-02</v>
      </c>
    </row>
    <row r="1483" spans="1:15" x14ac:dyDescent="0.25">
      <c r="A1483" s="1">
        <v>3505007</v>
      </c>
      <c r="B1483" s="1">
        <v>5531012</v>
      </c>
      <c r="C1483" s="1">
        <v>9332</v>
      </c>
      <c r="D1483" s="63">
        <v>44243</v>
      </c>
      <c r="E1483" s="54">
        <v>120</v>
      </c>
      <c r="F1483" s="56" t="s">
        <v>68</v>
      </c>
      <c r="G1483" s="56" t="s">
        <v>77</v>
      </c>
      <c r="H1483" s="56" t="s">
        <v>1115</v>
      </c>
      <c r="I1483" s="56" t="s">
        <v>1123</v>
      </c>
      <c r="J1483" s="54" t="s">
        <v>216</v>
      </c>
      <c r="K1483" s="1">
        <v>30.879031632699999</v>
      </c>
      <c r="L1483" s="1">
        <v>46.464224314600003</v>
      </c>
      <c r="M1483" s="1">
        <v>4</v>
      </c>
      <c r="N1483" s="9">
        <f>DATE(YEAR(TblLocations[[#This Row],[ODK_DateOfSubmission]]),MONTH(TblLocations[[#This Row],[ODK_DateOfSubmission]]),DAY(TblLocations[[#This Row],[ODK_DateOfSubmission]]))</f>
        <v>44243</v>
      </c>
      <c r="O1483" s="1" t="str">
        <f>_xlfn.CONCAT( YEAR(TblLocations[[#This Row],[ODK_DateOfSubmission]]), "-",TEXT( MONTH(TblLocations[[#This Row],[ODK_DateOfSubmission]]),"00"))</f>
        <v>2021-02</v>
      </c>
    </row>
    <row r="1484" spans="1:15" x14ac:dyDescent="0.25">
      <c r="A1484" s="1">
        <v>3505007</v>
      </c>
      <c r="B1484" s="1">
        <v>5531012</v>
      </c>
      <c r="C1484" s="1">
        <v>9332</v>
      </c>
      <c r="D1484" s="63">
        <v>44243</v>
      </c>
      <c r="E1484" s="54">
        <v>120</v>
      </c>
      <c r="F1484" s="56" t="s">
        <v>68</v>
      </c>
      <c r="G1484" s="56" t="s">
        <v>77</v>
      </c>
      <c r="H1484" s="56" t="s">
        <v>1115</v>
      </c>
      <c r="I1484" s="56" t="s">
        <v>1123</v>
      </c>
      <c r="J1484" s="54" t="s">
        <v>216</v>
      </c>
      <c r="K1484" s="1">
        <v>30.879031632699999</v>
      </c>
      <c r="L1484" s="1">
        <v>46.464224314600003</v>
      </c>
      <c r="M1484" s="1">
        <v>5</v>
      </c>
      <c r="N1484" s="9">
        <f>DATE(YEAR(TblLocations[[#This Row],[ODK_DateOfSubmission]]),MONTH(TblLocations[[#This Row],[ODK_DateOfSubmission]]),DAY(TblLocations[[#This Row],[ODK_DateOfSubmission]]))</f>
        <v>44243</v>
      </c>
      <c r="O1484" s="1" t="str">
        <f>_xlfn.CONCAT( YEAR(TblLocations[[#This Row],[ODK_DateOfSubmission]]), "-",TEXT( MONTH(TblLocations[[#This Row],[ODK_DateOfSubmission]]),"00"))</f>
        <v>2021-02</v>
      </c>
    </row>
    <row r="1485" spans="1:15" x14ac:dyDescent="0.25">
      <c r="A1485" s="1">
        <v>3505011</v>
      </c>
      <c r="B1485" s="1">
        <v>5531212</v>
      </c>
      <c r="C1485" s="1">
        <v>9258</v>
      </c>
      <c r="D1485" s="63">
        <v>44243</v>
      </c>
      <c r="E1485" s="54">
        <v>120</v>
      </c>
      <c r="F1485" s="56" t="s">
        <v>68</v>
      </c>
      <c r="G1485" s="56" t="s">
        <v>77</v>
      </c>
      <c r="H1485" s="56" t="s">
        <v>1115</v>
      </c>
      <c r="I1485" s="56" t="s">
        <v>1126</v>
      </c>
      <c r="J1485" s="54" t="s">
        <v>1127</v>
      </c>
      <c r="K1485" s="1">
        <v>30.901869618300001</v>
      </c>
      <c r="L1485" s="1">
        <v>46.458244977299998</v>
      </c>
      <c r="M1485" s="1">
        <v>2</v>
      </c>
      <c r="N1485" s="9">
        <f>DATE(YEAR(TblLocations[[#This Row],[ODK_DateOfSubmission]]),MONTH(TblLocations[[#This Row],[ODK_DateOfSubmission]]),DAY(TblLocations[[#This Row],[ODK_DateOfSubmission]]))</f>
        <v>44243</v>
      </c>
      <c r="O1485" s="1" t="str">
        <f>_xlfn.CONCAT( YEAR(TblLocations[[#This Row],[ODK_DateOfSubmission]]), "-",TEXT( MONTH(TblLocations[[#This Row],[ODK_DateOfSubmission]]),"00"))</f>
        <v>2021-02</v>
      </c>
    </row>
    <row r="1486" spans="1:15" x14ac:dyDescent="0.25">
      <c r="A1486" s="1">
        <v>3505011</v>
      </c>
      <c r="B1486" s="1">
        <v>5531212</v>
      </c>
      <c r="C1486" s="1">
        <v>9258</v>
      </c>
      <c r="D1486" s="63">
        <v>44243</v>
      </c>
      <c r="E1486" s="54">
        <v>120</v>
      </c>
      <c r="F1486" s="56" t="s">
        <v>68</v>
      </c>
      <c r="G1486" s="56" t="s">
        <v>77</v>
      </c>
      <c r="H1486" s="56" t="s">
        <v>1115</v>
      </c>
      <c r="I1486" s="56" t="s">
        <v>1126</v>
      </c>
      <c r="J1486" s="54" t="s">
        <v>1127</v>
      </c>
      <c r="K1486" s="1">
        <v>30.901869618300001</v>
      </c>
      <c r="L1486" s="1">
        <v>46.458244977299998</v>
      </c>
      <c r="M1486" s="1">
        <v>4</v>
      </c>
      <c r="N1486" s="9">
        <f>DATE(YEAR(TblLocations[[#This Row],[ODK_DateOfSubmission]]),MONTH(TblLocations[[#This Row],[ODK_DateOfSubmission]]),DAY(TblLocations[[#This Row],[ODK_DateOfSubmission]]))</f>
        <v>44243</v>
      </c>
      <c r="O1486" s="1" t="str">
        <f>_xlfn.CONCAT( YEAR(TblLocations[[#This Row],[ODK_DateOfSubmission]]), "-",TEXT( MONTH(TblLocations[[#This Row],[ODK_DateOfSubmission]]),"00"))</f>
        <v>2021-02</v>
      </c>
    </row>
    <row r="1487" spans="1:15" x14ac:dyDescent="0.25">
      <c r="A1487" s="1">
        <v>3505011</v>
      </c>
      <c r="B1487" s="1">
        <v>5531212</v>
      </c>
      <c r="C1487" s="1">
        <v>9258</v>
      </c>
      <c r="D1487" s="63">
        <v>44243</v>
      </c>
      <c r="E1487" s="54">
        <v>120</v>
      </c>
      <c r="F1487" s="56" t="s">
        <v>68</v>
      </c>
      <c r="G1487" s="56" t="s">
        <v>77</v>
      </c>
      <c r="H1487" s="56" t="s">
        <v>1115</v>
      </c>
      <c r="I1487" s="56" t="s">
        <v>1126</v>
      </c>
      <c r="J1487" s="54" t="s">
        <v>1127</v>
      </c>
      <c r="K1487" s="1">
        <v>30.901869618300001</v>
      </c>
      <c r="L1487" s="1">
        <v>46.458244977299998</v>
      </c>
      <c r="M1487" s="1">
        <v>4</v>
      </c>
      <c r="N1487" s="9">
        <f>DATE(YEAR(TblLocations[[#This Row],[ODK_DateOfSubmission]]),MONTH(TblLocations[[#This Row],[ODK_DateOfSubmission]]),DAY(TblLocations[[#This Row],[ODK_DateOfSubmission]]))</f>
        <v>44243</v>
      </c>
      <c r="O1487" s="1" t="str">
        <f>_xlfn.CONCAT( YEAR(TblLocations[[#This Row],[ODK_DateOfSubmission]]), "-",TEXT( MONTH(TblLocations[[#This Row],[ODK_DateOfSubmission]]),"00"))</f>
        <v>2021-02</v>
      </c>
    </row>
    <row r="1488" spans="1:15" x14ac:dyDescent="0.25">
      <c r="A1488" s="1">
        <v>2101002</v>
      </c>
      <c r="B1488" s="1">
        <v>2101002105</v>
      </c>
      <c r="C1488" s="1">
        <v>23647</v>
      </c>
      <c r="D1488" s="63">
        <v>44276.511317824072</v>
      </c>
      <c r="E1488" s="54">
        <v>121</v>
      </c>
      <c r="F1488" s="56" t="s">
        <v>67</v>
      </c>
      <c r="G1488" s="56" t="s">
        <v>125</v>
      </c>
      <c r="H1488" s="56" t="s">
        <v>211</v>
      </c>
      <c r="I1488" s="56" t="s">
        <v>212</v>
      </c>
      <c r="J1488" s="54" t="s">
        <v>213</v>
      </c>
      <c r="K1488" s="1">
        <v>34.420203306499999</v>
      </c>
      <c r="L1488" s="1">
        <v>41.201494357400001</v>
      </c>
      <c r="M1488" s="1">
        <v>27</v>
      </c>
      <c r="N1488" s="9">
        <f>DATE(YEAR(TblLocations[[#This Row],[ODK_DateOfSubmission]]),MONTH(TblLocations[[#This Row],[ODK_DateOfSubmission]]),DAY(TblLocations[[#This Row],[ODK_DateOfSubmission]]))</f>
        <v>44276</v>
      </c>
      <c r="O1488" s="1" t="str">
        <f>_xlfn.CONCAT( YEAR(TblLocations[[#This Row],[ODK_DateOfSubmission]]), "-",TEXT( MONTH(TblLocations[[#This Row],[ODK_DateOfSubmission]]),"00"))</f>
        <v>2021-03</v>
      </c>
    </row>
    <row r="1489" spans="1:15" x14ac:dyDescent="0.25">
      <c r="A1489" s="1">
        <v>2101006</v>
      </c>
      <c r="B1489" s="1">
        <v>2101006105</v>
      </c>
      <c r="C1489" s="1">
        <v>90</v>
      </c>
      <c r="D1489" s="63">
        <v>44271.834522488425</v>
      </c>
      <c r="E1489" s="54">
        <v>121</v>
      </c>
      <c r="F1489" s="56" t="s">
        <v>67</v>
      </c>
      <c r="G1489" s="56" t="s">
        <v>125</v>
      </c>
      <c r="H1489" s="56" t="s">
        <v>211</v>
      </c>
      <c r="I1489" s="56" t="s">
        <v>1496</v>
      </c>
      <c r="J1489" s="54" t="s">
        <v>1497</v>
      </c>
      <c r="K1489" s="1">
        <v>34.429214239099998</v>
      </c>
      <c r="L1489" s="1">
        <v>41.226332525099998</v>
      </c>
      <c r="M1489" s="1">
        <v>4</v>
      </c>
      <c r="N1489" s="9">
        <f>DATE(YEAR(TblLocations[[#This Row],[ODK_DateOfSubmission]]),MONTH(TblLocations[[#This Row],[ODK_DateOfSubmission]]),DAY(TblLocations[[#This Row],[ODK_DateOfSubmission]]))</f>
        <v>44271</v>
      </c>
      <c r="O1489" s="1" t="str">
        <f>_xlfn.CONCAT( YEAR(TblLocations[[#This Row],[ODK_DateOfSubmission]]), "-",TEXT( MONTH(TblLocations[[#This Row],[ODK_DateOfSubmission]]),"00"))</f>
        <v>2021-03</v>
      </c>
    </row>
    <row r="1490" spans="1:15" x14ac:dyDescent="0.25">
      <c r="A1490" s="1">
        <v>2101007</v>
      </c>
      <c r="B1490" s="1">
        <v>2101007105</v>
      </c>
      <c r="C1490" s="1">
        <v>23797</v>
      </c>
      <c r="D1490" s="63">
        <v>44271.834533715279</v>
      </c>
      <c r="E1490" s="54">
        <v>121</v>
      </c>
      <c r="F1490" s="56" t="s">
        <v>67</v>
      </c>
      <c r="G1490" s="56" t="s">
        <v>125</v>
      </c>
      <c r="H1490" s="56" t="s">
        <v>211</v>
      </c>
      <c r="I1490" s="56" t="s">
        <v>1498</v>
      </c>
      <c r="J1490" s="54" t="s">
        <v>1499</v>
      </c>
      <c r="K1490" s="1">
        <v>34.434649068200002</v>
      </c>
      <c r="L1490" s="1">
        <v>41.226006945199998</v>
      </c>
      <c r="M1490" s="1">
        <v>4</v>
      </c>
      <c r="N1490" s="9">
        <f>DATE(YEAR(TblLocations[[#This Row],[ODK_DateOfSubmission]]),MONTH(TblLocations[[#This Row],[ODK_DateOfSubmission]]),DAY(TblLocations[[#This Row],[ODK_DateOfSubmission]]))</f>
        <v>44271</v>
      </c>
      <c r="O1490" s="1" t="str">
        <f>_xlfn.CONCAT( YEAR(TblLocations[[#This Row],[ODK_DateOfSubmission]]), "-",TEXT( MONTH(TblLocations[[#This Row],[ODK_DateOfSubmission]]),"00"))</f>
        <v>2021-03</v>
      </c>
    </row>
    <row r="1491" spans="1:15" x14ac:dyDescent="0.25">
      <c r="A1491" s="1">
        <v>2101008</v>
      </c>
      <c r="B1491" s="1">
        <v>2101008105</v>
      </c>
      <c r="C1491" s="1">
        <v>164</v>
      </c>
      <c r="D1491" s="63">
        <v>44271.926171296298</v>
      </c>
      <c r="E1491" s="54">
        <v>121</v>
      </c>
      <c r="F1491" s="56" t="s">
        <v>67</v>
      </c>
      <c r="G1491" s="56" t="s">
        <v>125</v>
      </c>
      <c r="H1491" s="56" t="s">
        <v>211</v>
      </c>
      <c r="I1491" s="56" t="s">
        <v>1500</v>
      </c>
      <c r="J1491" s="54" t="s">
        <v>1501</v>
      </c>
      <c r="K1491" s="1">
        <v>34.436798528600001</v>
      </c>
      <c r="L1491" s="1">
        <v>41.232675224600001</v>
      </c>
      <c r="M1491" s="1">
        <v>13</v>
      </c>
      <c r="N1491" s="9">
        <f>DATE(YEAR(TblLocations[[#This Row],[ODK_DateOfSubmission]]),MONTH(TblLocations[[#This Row],[ODK_DateOfSubmission]]),DAY(TblLocations[[#This Row],[ODK_DateOfSubmission]]))</f>
        <v>44271</v>
      </c>
      <c r="O1491" s="1" t="str">
        <f>_xlfn.CONCAT( YEAR(TblLocations[[#This Row],[ODK_DateOfSubmission]]), "-",TEXT( MONTH(TblLocations[[#This Row],[ODK_DateOfSubmission]]),"00"))</f>
        <v>2021-03</v>
      </c>
    </row>
    <row r="1492" spans="1:15" x14ac:dyDescent="0.25">
      <c r="A1492" s="1">
        <v>2103005</v>
      </c>
      <c r="B1492" s="1">
        <v>2103005105</v>
      </c>
      <c r="C1492" s="1">
        <v>250</v>
      </c>
      <c r="D1492" s="63">
        <v>44276.136501967594</v>
      </c>
      <c r="E1492" s="54">
        <v>121</v>
      </c>
      <c r="F1492" s="56" t="s">
        <v>67</v>
      </c>
      <c r="G1492" s="56" t="s">
        <v>121</v>
      </c>
      <c r="H1492" s="56" t="s">
        <v>217</v>
      </c>
      <c r="I1492" s="56" t="s">
        <v>222</v>
      </c>
      <c r="J1492" s="54" t="s">
        <v>223</v>
      </c>
      <c r="K1492" s="1">
        <v>34.367794222900002</v>
      </c>
      <c r="L1492" s="1">
        <v>41.990944452199997</v>
      </c>
      <c r="M1492" s="1">
        <v>2</v>
      </c>
      <c r="N1492" s="9">
        <f>DATE(YEAR(TblLocations[[#This Row],[ODK_DateOfSubmission]]),MONTH(TblLocations[[#This Row],[ODK_DateOfSubmission]]),DAY(TblLocations[[#This Row],[ODK_DateOfSubmission]]))</f>
        <v>44276</v>
      </c>
      <c r="O1492" s="1" t="str">
        <f>_xlfn.CONCAT( YEAR(TblLocations[[#This Row],[ODK_DateOfSubmission]]), "-",TEXT( MONTH(TblLocations[[#This Row],[ODK_DateOfSubmission]]),"00"))</f>
        <v>2021-03</v>
      </c>
    </row>
    <row r="1493" spans="1:15" x14ac:dyDescent="0.25">
      <c r="A1493" s="1">
        <v>2708014</v>
      </c>
      <c r="B1493" s="1">
        <v>2708014105</v>
      </c>
      <c r="C1493" s="1">
        <v>25819</v>
      </c>
      <c r="D1493" s="63">
        <v>44296.710382604164</v>
      </c>
      <c r="E1493" s="54">
        <v>121</v>
      </c>
      <c r="F1493" s="56" t="s">
        <v>72</v>
      </c>
      <c r="G1493" s="56" t="s">
        <v>93</v>
      </c>
      <c r="H1493" s="56" t="s">
        <v>433</v>
      </c>
      <c r="I1493" s="56" t="s">
        <v>441</v>
      </c>
      <c r="J1493" s="54" t="s">
        <v>442</v>
      </c>
      <c r="K1493" s="1">
        <v>36.383068999999999</v>
      </c>
      <c r="L1493" s="1">
        <v>42.470675</v>
      </c>
      <c r="M1493" s="1">
        <v>3</v>
      </c>
      <c r="N1493" s="9">
        <f>DATE(YEAR(TblLocations[[#This Row],[ODK_DateOfSubmission]]),MONTH(TblLocations[[#This Row],[ODK_DateOfSubmission]]),DAY(TblLocations[[#This Row],[ODK_DateOfSubmission]]))</f>
        <v>44296</v>
      </c>
      <c r="O1493" s="1" t="str">
        <f>_xlfn.CONCAT( YEAR(TblLocations[[#This Row],[ODK_DateOfSubmission]]), "-",TEXT( MONTH(TblLocations[[#This Row],[ODK_DateOfSubmission]]),"00"))</f>
        <v>2021-04</v>
      </c>
    </row>
    <row r="1494" spans="1:15" x14ac:dyDescent="0.25">
      <c r="A1494" s="1">
        <v>2708129</v>
      </c>
      <c r="B1494" s="1">
        <v>2708129105</v>
      </c>
      <c r="C1494" s="1">
        <v>18006</v>
      </c>
      <c r="D1494" s="63">
        <v>44296.710404317128</v>
      </c>
      <c r="E1494" s="54">
        <v>121</v>
      </c>
      <c r="F1494" s="56" t="s">
        <v>72</v>
      </c>
      <c r="G1494" s="56" t="s">
        <v>93</v>
      </c>
      <c r="H1494" s="56" t="s">
        <v>433</v>
      </c>
      <c r="I1494" s="56" t="s">
        <v>222</v>
      </c>
      <c r="J1494" s="54" t="s">
        <v>223</v>
      </c>
      <c r="K1494" s="1">
        <v>36.371630000000003</v>
      </c>
      <c r="L1494" s="1">
        <v>42.459803600000001</v>
      </c>
      <c r="M1494" s="1">
        <v>5</v>
      </c>
      <c r="N1494" s="9">
        <f>DATE(YEAR(TblLocations[[#This Row],[ODK_DateOfSubmission]]),MONTH(TblLocations[[#This Row],[ODK_DateOfSubmission]]),DAY(TblLocations[[#This Row],[ODK_DateOfSubmission]]))</f>
        <v>44296</v>
      </c>
      <c r="O1494" s="1" t="str">
        <f>_xlfn.CONCAT( YEAR(TblLocations[[#This Row],[ODK_DateOfSubmission]]), "-",TEXT( MONTH(TblLocations[[#This Row],[ODK_DateOfSubmission]]),"00"))</f>
        <v>2021-04</v>
      </c>
    </row>
    <row r="1495" spans="1:15" x14ac:dyDescent="0.25">
      <c r="A1495" s="1">
        <v>2708149</v>
      </c>
      <c r="B1495" s="1">
        <v>2708149105</v>
      </c>
      <c r="C1495" s="1">
        <v>17846</v>
      </c>
      <c r="D1495" s="63">
        <v>44289.737158449076</v>
      </c>
      <c r="E1495" s="54">
        <v>121</v>
      </c>
      <c r="F1495" s="56" t="s">
        <v>72</v>
      </c>
      <c r="G1495" s="56" t="s">
        <v>93</v>
      </c>
      <c r="H1495" s="56" t="s">
        <v>433</v>
      </c>
      <c r="I1495" s="56" t="s">
        <v>1317</v>
      </c>
      <c r="J1495" s="54" t="s">
        <v>1318</v>
      </c>
      <c r="K1495" s="1">
        <v>36.400643000000002</v>
      </c>
      <c r="L1495" s="1">
        <v>42.529265000000002</v>
      </c>
      <c r="M1495" s="1">
        <v>2</v>
      </c>
      <c r="N1495" s="9">
        <f>DATE(YEAR(TblLocations[[#This Row],[ODK_DateOfSubmission]]),MONTH(TblLocations[[#This Row],[ODK_DateOfSubmission]]),DAY(TblLocations[[#This Row],[ODK_DateOfSubmission]]))</f>
        <v>44289</v>
      </c>
      <c r="O1495" s="1" t="str">
        <f>_xlfn.CONCAT( YEAR(TblLocations[[#This Row],[ODK_DateOfSubmission]]), "-",TEXT( MONTH(TblLocations[[#This Row],[ODK_DateOfSubmission]]),"00"))</f>
        <v>2021-04</v>
      </c>
    </row>
    <row r="1496" spans="1:15" x14ac:dyDescent="0.25">
      <c r="A1496" s="1">
        <v>2708153</v>
      </c>
      <c r="B1496" s="1">
        <v>2708153105</v>
      </c>
      <c r="C1496" s="1">
        <v>33346</v>
      </c>
      <c r="D1496" s="63">
        <v>44289.737401307873</v>
      </c>
      <c r="E1496" s="54">
        <v>121</v>
      </c>
      <c r="F1496" s="56" t="s">
        <v>72</v>
      </c>
      <c r="G1496" s="56" t="s">
        <v>93</v>
      </c>
      <c r="H1496" s="56" t="s">
        <v>433</v>
      </c>
      <c r="I1496" s="56" t="s">
        <v>474</v>
      </c>
      <c r="J1496" s="54" t="s">
        <v>475</v>
      </c>
      <c r="K1496" s="1">
        <v>36.398490000000002</v>
      </c>
      <c r="L1496" s="1">
        <v>42.504868999999999</v>
      </c>
      <c r="M1496" s="1">
        <v>5</v>
      </c>
      <c r="N1496" s="9">
        <f>DATE(YEAR(TblLocations[[#This Row],[ODK_DateOfSubmission]]),MONTH(TblLocations[[#This Row],[ODK_DateOfSubmission]]),DAY(TblLocations[[#This Row],[ODK_DateOfSubmission]]))</f>
        <v>44289</v>
      </c>
      <c r="O1496" s="1" t="str">
        <f>_xlfn.CONCAT( YEAR(TblLocations[[#This Row],[ODK_DateOfSubmission]]), "-",TEXT( MONTH(TblLocations[[#This Row],[ODK_DateOfSubmission]]),"00"))</f>
        <v>2021-04</v>
      </c>
    </row>
    <row r="1497" spans="1:15" x14ac:dyDescent="0.25">
      <c r="A1497" s="1">
        <v>2708154</v>
      </c>
      <c r="B1497" s="1">
        <v>2708154105</v>
      </c>
      <c r="C1497" s="1">
        <v>33345</v>
      </c>
      <c r="D1497" s="63">
        <v>44289.737389004629</v>
      </c>
      <c r="E1497" s="54">
        <v>121</v>
      </c>
      <c r="F1497" s="56" t="s">
        <v>72</v>
      </c>
      <c r="G1497" s="56" t="s">
        <v>93</v>
      </c>
      <c r="H1497" s="56" t="s">
        <v>433</v>
      </c>
      <c r="I1497" s="56" t="s">
        <v>476</v>
      </c>
      <c r="J1497" s="54" t="s">
        <v>477</v>
      </c>
      <c r="K1497" s="1">
        <v>36.396619999999999</v>
      </c>
      <c r="L1497" s="1">
        <v>42.514042699999997</v>
      </c>
      <c r="M1497" s="1">
        <v>9</v>
      </c>
      <c r="N1497" s="9">
        <f>DATE(YEAR(TblLocations[[#This Row],[ODK_DateOfSubmission]]),MONTH(TblLocations[[#This Row],[ODK_DateOfSubmission]]),DAY(TblLocations[[#This Row],[ODK_DateOfSubmission]]))</f>
        <v>44289</v>
      </c>
      <c r="O1497" s="1" t="str">
        <f>_xlfn.CONCAT( YEAR(TblLocations[[#This Row],[ODK_DateOfSubmission]]), "-",TEXT( MONTH(TblLocations[[#This Row],[ODK_DateOfSubmission]]),"00"))</f>
        <v>2021-04</v>
      </c>
    </row>
    <row r="1498" spans="1:15" x14ac:dyDescent="0.25">
      <c r="A1498" s="1">
        <v>2708176</v>
      </c>
      <c r="B1498" s="1">
        <v>2708176105</v>
      </c>
      <c r="C1498" s="1">
        <v>33472</v>
      </c>
      <c r="D1498" s="63">
        <v>44307.723590740738</v>
      </c>
      <c r="E1498" s="54">
        <v>121</v>
      </c>
      <c r="F1498" s="56" t="s">
        <v>72</v>
      </c>
      <c r="G1498" s="56" t="s">
        <v>93</v>
      </c>
      <c r="H1498" s="56" t="s">
        <v>478</v>
      </c>
      <c r="I1498" s="56" t="s">
        <v>481</v>
      </c>
      <c r="J1498" s="54" t="s">
        <v>482</v>
      </c>
      <c r="K1498" s="1">
        <v>36.485300000000002</v>
      </c>
      <c r="L1498" s="1">
        <v>42.422117739400001</v>
      </c>
      <c r="M1498" s="1">
        <v>50</v>
      </c>
      <c r="N1498" s="9">
        <f>DATE(YEAR(TblLocations[[#This Row],[ODK_DateOfSubmission]]),MONTH(TblLocations[[#This Row],[ODK_DateOfSubmission]]),DAY(TblLocations[[#This Row],[ODK_DateOfSubmission]]))</f>
        <v>44307</v>
      </c>
      <c r="O1498" s="1" t="str">
        <f>_xlfn.CONCAT( YEAR(TblLocations[[#This Row],[ODK_DateOfSubmission]]), "-",TEXT( MONTH(TblLocations[[#This Row],[ODK_DateOfSubmission]]),"00"))</f>
        <v>2021-04</v>
      </c>
    </row>
    <row r="1499" spans="1:15" x14ac:dyDescent="0.25">
      <c r="A1499" s="1">
        <v>2708194</v>
      </c>
      <c r="B1499" s="1">
        <v>2708194105</v>
      </c>
      <c r="C1499" s="1">
        <v>34047</v>
      </c>
      <c r="D1499" s="63">
        <v>44303.73775</v>
      </c>
      <c r="E1499" s="54">
        <v>121</v>
      </c>
      <c r="F1499" s="56" t="s">
        <v>72</v>
      </c>
      <c r="G1499" s="56" t="s">
        <v>93</v>
      </c>
      <c r="H1499" s="56" t="s">
        <v>433</v>
      </c>
      <c r="I1499" s="56" t="s">
        <v>1321</v>
      </c>
      <c r="J1499" s="54" t="s">
        <v>1322</v>
      </c>
      <c r="K1499" s="1">
        <v>36.388623000000003</v>
      </c>
      <c r="L1499" s="1">
        <v>42.455809000000002</v>
      </c>
      <c r="M1499" s="1">
        <v>5</v>
      </c>
      <c r="N1499" s="9">
        <f>DATE(YEAR(TblLocations[[#This Row],[ODK_DateOfSubmission]]),MONTH(TblLocations[[#This Row],[ODK_DateOfSubmission]]),DAY(TblLocations[[#This Row],[ODK_DateOfSubmission]]))</f>
        <v>44303</v>
      </c>
      <c r="O1499" s="1" t="str">
        <f>_xlfn.CONCAT( YEAR(TblLocations[[#This Row],[ODK_DateOfSubmission]]), "-",TEXT( MONTH(TblLocations[[#This Row],[ODK_DateOfSubmission]]),"00"))</f>
        <v>2021-04</v>
      </c>
    </row>
    <row r="1500" spans="1:15" x14ac:dyDescent="0.25">
      <c r="A1500" s="1">
        <v>2403001</v>
      </c>
      <c r="B1500" s="1">
        <v>240300113</v>
      </c>
      <c r="C1500" s="1">
        <v>11193</v>
      </c>
      <c r="D1500" s="63">
        <v>44298</v>
      </c>
      <c r="E1500" s="54">
        <v>121</v>
      </c>
      <c r="F1500" s="56" t="s">
        <v>127</v>
      </c>
      <c r="G1500" s="56" t="s">
        <v>197</v>
      </c>
      <c r="H1500" s="56" t="s">
        <v>1502</v>
      </c>
      <c r="I1500" s="56" t="s">
        <v>1503</v>
      </c>
      <c r="J1500" s="54" t="s">
        <v>1504</v>
      </c>
      <c r="K1500" s="1">
        <v>33.814191911800002</v>
      </c>
      <c r="L1500" s="1">
        <v>44.657431670900003</v>
      </c>
      <c r="M1500" s="1">
        <v>2</v>
      </c>
      <c r="N1500" s="9">
        <f>DATE(YEAR(TblLocations[[#This Row],[ODK_DateOfSubmission]]),MONTH(TblLocations[[#This Row],[ODK_DateOfSubmission]]),DAY(TblLocations[[#This Row],[ODK_DateOfSubmission]]))</f>
        <v>44298</v>
      </c>
      <c r="O1500" s="1" t="str">
        <f>_xlfn.CONCAT( YEAR(TblLocations[[#This Row],[ODK_DateOfSubmission]]), "-",TEXT( MONTH(TblLocations[[#This Row],[ODK_DateOfSubmission]]),"00"))</f>
        <v>2021-04</v>
      </c>
    </row>
    <row r="1501" spans="1:15" x14ac:dyDescent="0.25">
      <c r="A1501" s="1">
        <v>3304010</v>
      </c>
      <c r="B1501" s="1">
        <v>330401013</v>
      </c>
      <c r="C1501" s="1">
        <v>25784</v>
      </c>
      <c r="D1501" s="63">
        <v>44296</v>
      </c>
      <c r="E1501" s="54">
        <v>121</v>
      </c>
      <c r="F1501" s="56" t="s">
        <v>106</v>
      </c>
      <c r="G1501" s="56" t="s">
        <v>182</v>
      </c>
      <c r="H1501" s="56" t="s">
        <v>1044</v>
      </c>
      <c r="I1501" s="56" t="s">
        <v>1505</v>
      </c>
      <c r="J1501" s="54" t="s">
        <v>1438</v>
      </c>
      <c r="K1501" s="1">
        <v>31.297467914399999</v>
      </c>
      <c r="L1501" s="1">
        <v>45.275513560900002</v>
      </c>
      <c r="M1501" s="1">
        <v>1</v>
      </c>
      <c r="N1501" s="9">
        <f>DATE(YEAR(TblLocations[[#This Row],[ODK_DateOfSubmission]]),MONTH(TblLocations[[#This Row],[ODK_DateOfSubmission]]),DAY(TblLocations[[#This Row],[ODK_DateOfSubmission]]))</f>
        <v>44296</v>
      </c>
      <c r="O1501" s="1" t="str">
        <f>_xlfn.CONCAT( YEAR(TblLocations[[#This Row],[ODK_DateOfSubmission]]), "-",TEXT( MONTH(TblLocations[[#This Row],[ODK_DateOfSubmission]]),"00"))</f>
        <v>2021-04</v>
      </c>
    </row>
    <row r="1502" spans="1:15" x14ac:dyDescent="0.25">
      <c r="A1502" s="1">
        <v>3304021</v>
      </c>
      <c r="B1502" s="1">
        <v>330402113</v>
      </c>
      <c r="C1502" s="1">
        <v>1587</v>
      </c>
      <c r="D1502" s="63">
        <v>44307</v>
      </c>
      <c r="E1502" s="54">
        <v>121</v>
      </c>
      <c r="F1502" s="56" t="s">
        <v>106</v>
      </c>
      <c r="G1502" s="56" t="s">
        <v>182</v>
      </c>
      <c r="H1502" s="56" t="s">
        <v>1044</v>
      </c>
      <c r="I1502" s="56" t="s">
        <v>1506</v>
      </c>
      <c r="J1502" s="54" t="s">
        <v>1507</v>
      </c>
      <c r="K1502" s="1">
        <v>31.3106507203</v>
      </c>
      <c r="L1502" s="1">
        <v>45.319009702700001</v>
      </c>
      <c r="M1502" s="1">
        <v>1</v>
      </c>
      <c r="N1502" s="9">
        <f>DATE(YEAR(TblLocations[[#This Row],[ODK_DateOfSubmission]]),MONTH(TblLocations[[#This Row],[ODK_DateOfSubmission]]),DAY(TblLocations[[#This Row],[ODK_DateOfSubmission]]))</f>
        <v>44307</v>
      </c>
      <c r="O1502" s="1" t="str">
        <f>_xlfn.CONCAT( YEAR(TblLocations[[#This Row],[ODK_DateOfSubmission]]), "-",TEXT( MONTH(TblLocations[[#This Row],[ODK_DateOfSubmission]]),"00"))</f>
        <v>2021-04</v>
      </c>
    </row>
    <row r="1503" spans="1:15" x14ac:dyDescent="0.25">
      <c r="A1503" s="1">
        <v>3304032</v>
      </c>
      <c r="B1503" s="1">
        <v>330403213</v>
      </c>
      <c r="C1503" s="1">
        <v>2061</v>
      </c>
      <c r="D1503" s="63">
        <v>44303</v>
      </c>
      <c r="E1503" s="54">
        <v>121</v>
      </c>
      <c r="F1503" s="56" t="s">
        <v>106</v>
      </c>
      <c r="G1503" s="56" t="s">
        <v>182</v>
      </c>
      <c r="H1503" s="56" t="s">
        <v>1044</v>
      </c>
      <c r="I1503" s="56" t="s">
        <v>1508</v>
      </c>
      <c r="J1503" s="54" t="s">
        <v>1509</v>
      </c>
      <c r="K1503" s="1">
        <v>31.322629801000001</v>
      </c>
      <c r="L1503" s="1">
        <v>45.287345387000002</v>
      </c>
      <c r="M1503" s="1">
        <v>1</v>
      </c>
      <c r="N1503" s="9">
        <f>DATE(YEAR(TblLocations[[#This Row],[ODK_DateOfSubmission]]),MONTH(TblLocations[[#This Row],[ODK_DateOfSubmission]]),DAY(TblLocations[[#This Row],[ODK_DateOfSubmission]]))</f>
        <v>44303</v>
      </c>
      <c r="O1503" s="1" t="str">
        <f>_xlfn.CONCAT( YEAR(TblLocations[[#This Row],[ODK_DateOfSubmission]]), "-",TEXT( MONTH(TblLocations[[#This Row],[ODK_DateOfSubmission]]),"00"))</f>
        <v>2021-04</v>
      </c>
    </row>
    <row r="1504" spans="1:15" x14ac:dyDescent="0.25">
      <c r="A1504" s="1">
        <v>3502003</v>
      </c>
      <c r="B1504" s="1">
        <v>350200313</v>
      </c>
      <c r="C1504" s="1">
        <v>24722</v>
      </c>
      <c r="D1504" s="63">
        <v>44300</v>
      </c>
      <c r="E1504" s="54">
        <v>121</v>
      </c>
      <c r="F1504" s="56" t="s">
        <v>68</v>
      </c>
      <c r="G1504" s="56" t="s">
        <v>81</v>
      </c>
      <c r="H1504" s="56" t="s">
        <v>1047</v>
      </c>
      <c r="I1504" s="56" t="s">
        <v>1051</v>
      </c>
      <c r="J1504" s="54" t="s">
        <v>897</v>
      </c>
      <c r="K1504" s="1">
        <v>31.711529196499999</v>
      </c>
      <c r="L1504" s="1">
        <v>46.124556874</v>
      </c>
      <c r="M1504" s="1">
        <v>4</v>
      </c>
      <c r="N1504" s="9">
        <f>DATE(YEAR(TblLocations[[#This Row],[ODK_DateOfSubmission]]),MONTH(TblLocations[[#This Row],[ODK_DateOfSubmission]]),DAY(TblLocations[[#This Row],[ODK_DateOfSubmission]]))</f>
        <v>44300</v>
      </c>
      <c r="O1504" s="1" t="str">
        <f>_xlfn.CONCAT( YEAR(TblLocations[[#This Row],[ODK_DateOfSubmission]]), "-",TEXT( MONTH(TblLocations[[#This Row],[ODK_DateOfSubmission]]),"00"))</f>
        <v>2021-04</v>
      </c>
    </row>
    <row r="1505" spans="1:15" x14ac:dyDescent="0.25">
      <c r="A1505" s="1">
        <v>3502007</v>
      </c>
      <c r="B1505" s="1">
        <v>350200713</v>
      </c>
      <c r="C1505" s="1">
        <v>33795</v>
      </c>
      <c r="D1505" s="63">
        <v>44300</v>
      </c>
      <c r="E1505" s="54">
        <v>121</v>
      </c>
      <c r="F1505" s="56" t="s">
        <v>68</v>
      </c>
      <c r="G1505" s="56" t="s">
        <v>81</v>
      </c>
      <c r="H1505" s="56" t="s">
        <v>1047</v>
      </c>
      <c r="I1505" s="56" t="s">
        <v>1334</v>
      </c>
      <c r="J1505" s="54" t="s">
        <v>1335</v>
      </c>
      <c r="K1505" s="1">
        <v>31.728400000000001</v>
      </c>
      <c r="L1505" s="1">
        <v>46.110399999999998</v>
      </c>
      <c r="M1505" s="1">
        <v>4</v>
      </c>
      <c r="N1505" s="9">
        <f>DATE(YEAR(TblLocations[[#This Row],[ODK_DateOfSubmission]]),MONTH(TblLocations[[#This Row],[ODK_DateOfSubmission]]),DAY(TblLocations[[#This Row],[ODK_DateOfSubmission]]))</f>
        <v>44300</v>
      </c>
      <c r="O1505" s="1" t="str">
        <f>_xlfn.CONCAT( YEAR(TblLocations[[#This Row],[ODK_DateOfSubmission]]), "-",TEXT( MONTH(TblLocations[[#This Row],[ODK_DateOfSubmission]]),"00"))</f>
        <v>2021-04</v>
      </c>
    </row>
    <row r="1506" spans="1:15" x14ac:dyDescent="0.25">
      <c r="A1506" s="1">
        <v>3502016</v>
      </c>
      <c r="B1506" s="1">
        <v>350201613</v>
      </c>
      <c r="C1506" s="1">
        <v>34162</v>
      </c>
      <c r="D1506" s="63">
        <v>44303</v>
      </c>
      <c r="E1506" s="54">
        <v>121</v>
      </c>
      <c r="F1506" s="56" t="s">
        <v>68</v>
      </c>
      <c r="G1506" s="56" t="s">
        <v>81</v>
      </c>
      <c r="H1506" s="56" t="s">
        <v>1047</v>
      </c>
      <c r="I1506" s="56" t="s">
        <v>1440</v>
      </c>
      <c r="J1506" s="54" t="s">
        <v>1441</v>
      </c>
      <c r="K1506" s="1">
        <v>31.735530000000001</v>
      </c>
      <c r="L1506" s="1">
        <v>46.112045999999999</v>
      </c>
      <c r="M1506" s="1">
        <v>3</v>
      </c>
      <c r="N1506" s="9">
        <f>DATE(YEAR(TblLocations[[#This Row],[ODK_DateOfSubmission]]),MONTH(TblLocations[[#This Row],[ODK_DateOfSubmission]]),DAY(TblLocations[[#This Row],[ODK_DateOfSubmission]]))</f>
        <v>44303</v>
      </c>
      <c r="O1506" s="1" t="str">
        <f>_xlfn.CONCAT( YEAR(TblLocations[[#This Row],[ODK_DateOfSubmission]]), "-",TEXT( MONTH(TblLocations[[#This Row],[ODK_DateOfSubmission]]),"00"))</f>
        <v>2021-04</v>
      </c>
    </row>
    <row r="1507" spans="1:15" x14ac:dyDescent="0.25">
      <c r="A1507" s="1">
        <v>3502016</v>
      </c>
      <c r="B1507" s="1">
        <v>350201613</v>
      </c>
      <c r="C1507" s="1">
        <v>34162</v>
      </c>
      <c r="D1507" s="63">
        <v>44303</v>
      </c>
      <c r="E1507" s="54">
        <v>121</v>
      </c>
      <c r="F1507" s="56" t="s">
        <v>68</v>
      </c>
      <c r="G1507" s="56" t="s">
        <v>81</v>
      </c>
      <c r="H1507" s="56" t="s">
        <v>1047</v>
      </c>
      <c r="I1507" s="56" t="s">
        <v>1440</v>
      </c>
      <c r="J1507" s="54" t="s">
        <v>1441</v>
      </c>
      <c r="K1507" s="1">
        <v>31.735530000000001</v>
      </c>
      <c r="L1507" s="1">
        <v>46.112045999999999</v>
      </c>
      <c r="M1507" s="1">
        <v>7</v>
      </c>
      <c r="N1507" s="9">
        <f>DATE(YEAR(TblLocations[[#This Row],[ODK_DateOfSubmission]]),MONTH(TblLocations[[#This Row],[ODK_DateOfSubmission]]),DAY(TblLocations[[#This Row],[ODK_DateOfSubmission]]))</f>
        <v>44303</v>
      </c>
      <c r="O1507" s="1" t="str">
        <f>_xlfn.CONCAT( YEAR(TblLocations[[#This Row],[ODK_DateOfSubmission]]), "-",TEXT( MONTH(TblLocations[[#This Row],[ODK_DateOfSubmission]]),"00"))</f>
        <v>2021-04</v>
      </c>
    </row>
    <row r="1508" spans="1:15" x14ac:dyDescent="0.25">
      <c r="A1508" s="1">
        <v>3502016</v>
      </c>
      <c r="B1508" s="1">
        <v>350201613</v>
      </c>
      <c r="C1508" s="1">
        <v>34162</v>
      </c>
      <c r="D1508" s="63">
        <v>44303</v>
      </c>
      <c r="E1508" s="54">
        <v>121</v>
      </c>
      <c r="F1508" s="56" t="s">
        <v>68</v>
      </c>
      <c r="G1508" s="56" t="s">
        <v>81</v>
      </c>
      <c r="H1508" s="56" t="s">
        <v>1047</v>
      </c>
      <c r="I1508" s="56" t="s">
        <v>1440</v>
      </c>
      <c r="J1508" s="54" t="s">
        <v>1441</v>
      </c>
      <c r="K1508" s="1">
        <v>31.735530000000001</v>
      </c>
      <c r="L1508" s="1">
        <v>46.112045999999999</v>
      </c>
      <c r="M1508" s="1">
        <v>3</v>
      </c>
      <c r="N1508" s="9">
        <f>DATE(YEAR(TblLocations[[#This Row],[ODK_DateOfSubmission]]),MONTH(TblLocations[[#This Row],[ODK_DateOfSubmission]]),DAY(TblLocations[[#This Row],[ODK_DateOfSubmission]]))</f>
        <v>44303</v>
      </c>
      <c r="O1508" s="1" t="str">
        <f>_xlfn.CONCAT( YEAR(TblLocations[[#This Row],[ODK_DateOfSubmission]]), "-",TEXT( MONTH(TblLocations[[#This Row],[ODK_DateOfSubmission]]),"00"))</f>
        <v>2021-04</v>
      </c>
    </row>
    <row r="1509" spans="1:15" x14ac:dyDescent="0.25">
      <c r="A1509" s="1">
        <v>3502016</v>
      </c>
      <c r="B1509" s="1">
        <v>350201613</v>
      </c>
      <c r="C1509" s="1">
        <v>34162</v>
      </c>
      <c r="D1509" s="63">
        <v>44303</v>
      </c>
      <c r="E1509" s="54">
        <v>121</v>
      </c>
      <c r="F1509" s="56" t="s">
        <v>68</v>
      </c>
      <c r="G1509" s="56" t="s">
        <v>81</v>
      </c>
      <c r="H1509" s="56" t="s">
        <v>1047</v>
      </c>
      <c r="I1509" s="56" t="s">
        <v>1440</v>
      </c>
      <c r="J1509" s="54" t="s">
        <v>1441</v>
      </c>
      <c r="K1509" s="1">
        <v>31.735530000000001</v>
      </c>
      <c r="L1509" s="1">
        <v>46.112045999999999</v>
      </c>
      <c r="M1509" s="1">
        <v>4</v>
      </c>
      <c r="N1509" s="9">
        <f>DATE(YEAR(TblLocations[[#This Row],[ODK_DateOfSubmission]]),MONTH(TblLocations[[#This Row],[ODK_DateOfSubmission]]),DAY(TblLocations[[#This Row],[ODK_DateOfSubmission]]))</f>
        <v>44303</v>
      </c>
      <c r="O1509" s="1" t="str">
        <f>_xlfn.CONCAT( YEAR(TblLocations[[#This Row],[ODK_DateOfSubmission]]), "-",TEXT( MONTH(TblLocations[[#This Row],[ODK_DateOfSubmission]]),"00"))</f>
        <v>2021-04</v>
      </c>
    </row>
    <row r="1510" spans="1:15" x14ac:dyDescent="0.25">
      <c r="A1510" s="1">
        <v>3502018</v>
      </c>
      <c r="B1510" s="1">
        <v>350201813</v>
      </c>
      <c r="C1510" s="1">
        <v>10289</v>
      </c>
      <c r="D1510" s="63">
        <v>44303</v>
      </c>
      <c r="E1510" s="54">
        <v>121</v>
      </c>
      <c r="F1510" s="56" t="s">
        <v>68</v>
      </c>
      <c r="G1510" s="56" t="s">
        <v>81</v>
      </c>
      <c r="H1510" s="56" t="s">
        <v>1047</v>
      </c>
      <c r="I1510" s="56" t="s">
        <v>1088</v>
      </c>
      <c r="J1510" s="54" t="s">
        <v>1510</v>
      </c>
      <c r="K1510" s="1">
        <v>31.715143000000001</v>
      </c>
      <c r="L1510" s="1">
        <v>46.098461</v>
      </c>
      <c r="M1510" s="1">
        <v>3</v>
      </c>
      <c r="N1510" s="9">
        <f>DATE(YEAR(TblLocations[[#This Row],[ODK_DateOfSubmission]]),MONTH(TblLocations[[#This Row],[ODK_DateOfSubmission]]),DAY(TblLocations[[#This Row],[ODK_DateOfSubmission]]))</f>
        <v>44303</v>
      </c>
      <c r="O1510" s="1" t="str">
        <f>_xlfn.CONCAT( YEAR(TblLocations[[#This Row],[ODK_DateOfSubmission]]), "-",TEXT( MONTH(TblLocations[[#This Row],[ODK_DateOfSubmission]]),"00"))</f>
        <v>2021-04</v>
      </c>
    </row>
    <row r="1511" spans="1:15" x14ac:dyDescent="0.25">
      <c r="A1511" s="1">
        <v>3502018</v>
      </c>
      <c r="B1511" s="1">
        <v>350201813</v>
      </c>
      <c r="C1511" s="1">
        <v>10289</v>
      </c>
      <c r="D1511" s="63">
        <v>44303</v>
      </c>
      <c r="E1511" s="54">
        <v>121</v>
      </c>
      <c r="F1511" s="56" t="s">
        <v>68</v>
      </c>
      <c r="G1511" s="56" t="s">
        <v>81</v>
      </c>
      <c r="H1511" s="56" t="s">
        <v>1047</v>
      </c>
      <c r="I1511" s="56" t="s">
        <v>1088</v>
      </c>
      <c r="J1511" s="54" t="s">
        <v>1510</v>
      </c>
      <c r="K1511" s="1">
        <v>31.715143000000001</v>
      </c>
      <c r="L1511" s="1">
        <v>46.098461</v>
      </c>
      <c r="M1511" s="1">
        <v>2</v>
      </c>
      <c r="N1511" s="9">
        <f>DATE(YEAR(TblLocations[[#This Row],[ODK_DateOfSubmission]]),MONTH(TblLocations[[#This Row],[ODK_DateOfSubmission]]),DAY(TblLocations[[#This Row],[ODK_DateOfSubmission]]))</f>
        <v>44303</v>
      </c>
      <c r="O1511" s="1" t="str">
        <f>_xlfn.CONCAT( YEAR(TblLocations[[#This Row],[ODK_DateOfSubmission]]), "-",TEXT( MONTH(TblLocations[[#This Row],[ODK_DateOfSubmission]]),"00"))</f>
        <v>2021-04</v>
      </c>
    </row>
    <row r="1512" spans="1:15" x14ac:dyDescent="0.25">
      <c r="A1512" s="1">
        <v>3502018</v>
      </c>
      <c r="B1512" s="1">
        <v>350201813</v>
      </c>
      <c r="C1512" s="1">
        <v>10289</v>
      </c>
      <c r="D1512" s="63">
        <v>44303</v>
      </c>
      <c r="E1512" s="54">
        <v>121</v>
      </c>
      <c r="F1512" s="56" t="s">
        <v>68</v>
      </c>
      <c r="G1512" s="56" t="s">
        <v>81</v>
      </c>
      <c r="H1512" s="56" t="s">
        <v>1047</v>
      </c>
      <c r="I1512" s="56" t="s">
        <v>1088</v>
      </c>
      <c r="J1512" s="54" t="s">
        <v>1510</v>
      </c>
      <c r="K1512" s="1">
        <v>31.715143000000001</v>
      </c>
      <c r="L1512" s="1">
        <v>46.098461</v>
      </c>
      <c r="M1512" s="1">
        <v>3</v>
      </c>
      <c r="N1512" s="9">
        <f>DATE(YEAR(TblLocations[[#This Row],[ODK_DateOfSubmission]]),MONTH(TblLocations[[#This Row],[ODK_DateOfSubmission]]),DAY(TblLocations[[#This Row],[ODK_DateOfSubmission]]))</f>
        <v>44303</v>
      </c>
      <c r="O1512" s="1" t="str">
        <f>_xlfn.CONCAT( YEAR(TblLocations[[#This Row],[ODK_DateOfSubmission]]), "-",TEXT( MONTH(TblLocations[[#This Row],[ODK_DateOfSubmission]]),"00"))</f>
        <v>2021-04</v>
      </c>
    </row>
    <row r="1513" spans="1:15" x14ac:dyDescent="0.25">
      <c r="A1513" s="1">
        <v>3503015</v>
      </c>
      <c r="B1513" s="1">
        <v>350301513</v>
      </c>
      <c r="C1513" s="1">
        <v>33805</v>
      </c>
      <c r="D1513" s="63">
        <v>44295</v>
      </c>
      <c r="E1513" s="54">
        <v>121</v>
      </c>
      <c r="F1513" s="56" t="s">
        <v>68</v>
      </c>
      <c r="G1513" s="56" t="s">
        <v>86</v>
      </c>
      <c r="H1513" s="56" t="s">
        <v>1474</v>
      </c>
      <c r="I1513" s="56" t="s">
        <v>1475</v>
      </c>
      <c r="J1513" s="54" t="s">
        <v>216</v>
      </c>
      <c r="K1513" s="1">
        <v>31.295843999999999</v>
      </c>
      <c r="L1513" s="1">
        <v>46.233044999999997</v>
      </c>
      <c r="M1513" s="1">
        <v>1</v>
      </c>
      <c r="N1513" s="9">
        <f>DATE(YEAR(TblLocations[[#This Row],[ODK_DateOfSubmission]]),MONTH(TblLocations[[#This Row],[ODK_DateOfSubmission]]),DAY(TblLocations[[#This Row],[ODK_DateOfSubmission]]))</f>
        <v>44295</v>
      </c>
      <c r="O1513" s="1" t="str">
        <f>_xlfn.CONCAT( YEAR(TblLocations[[#This Row],[ODK_DateOfSubmission]]), "-",TEXT( MONTH(TblLocations[[#This Row],[ODK_DateOfSubmission]]),"00"))</f>
        <v>2021-04</v>
      </c>
    </row>
    <row r="1514" spans="1:15" x14ac:dyDescent="0.25">
      <c r="A1514" s="1">
        <v>3503015</v>
      </c>
      <c r="B1514" s="1">
        <v>350301513</v>
      </c>
      <c r="C1514" s="1">
        <v>33805</v>
      </c>
      <c r="D1514" s="63">
        <v>44295</v>
      </c>
      <c r="E1514" s="54">
        <v>121</v>
      </c>
      <c r="F1514" s="56" t="s">
        <v>68</v>
      </c>
      <c r="G1514" s="56" t="s">
        <v>86</v>
      </c>
      <c r="H1514" s="56" t="s">
        <v>1474</v>
      </c>
      <c r="I1514" s="56" t="s">
        <v>1475</v>
      </c>
      <c r="J1514" s="54" t="s">
        <v>216</v>
      </c>
      <c r="K1514" s="1">
        <v>31.295843999999999</v>
      </c>
      <c r="L1514" s="1">
        <v>46.233044999999997</v>
      </c>
      <c r="M1514" s="1">
        <v>1</v>
      </c>
      <c r="N1514" s="9">
        <f>DATE(YEAR(TblLocations[[#This Row],[ODK_DateOfSubmission]]),MONTH(TblLocations[[#This Row],[ODK_DateOfSubmission]]),DAY(TblLocations[[#This Row],[ODK_DateOfSubmission]]))</f>
        <v>44295</v>
      </c>
      <c r="O1514" s="1" t="str">
        <f>_xlfn.CONCAT( YEAR(TblLocations[[#This Row],[ODK_DateOfSubmission]]), "-",TEXT( MONTH(TblLocations[[#This Row],[ODK_DateOfSubmission]]),"00"))</f>
        <v>2021-04</v>
      </c>
    </row>
    <row r="1515" spans="1:15" x14ac:dyDescent="0.25">
      <c r="A1515" s="1">
        <v>3503001</v>
      </c>
      <c r="B1515" s="1">
        <v>350300113</v>
      </c>
      <c r="C1515" s="1">
        <v>10250</v>
      </c>
      <c r="D1515" s="63">
        <v>44292</v>
      </c>
      <c r="E1515" s="54">
        <v>121</v>
      </c>
      <c r="F1515" s="56" t="s">
        <v>68</v>
      </c>
      <c r="G1515" s="56" t="s">
        <v>86</v>
      </c>
      <c r="H1515" s="56" t="s">
        <v>1404</v>
      </c>
      <c r="I1515" s="56" t="s">
        <v>1476</v>
      </c>
      <c r="J1515" s="54" t="s">
        <v>1477</v>
      </c>
      <c r="K1515" s="1">
        <v>31.4359498874</v>
      </c>
      <c r="L1515" s="1">
        <v>46.172572526899998</v>
      </c>
      <c r="M1515" s="1">
        <v>1</v>
      </c>
      <c r="N1515" s="9">
        <f>DATE(YEAR(TblLocations[[#This Row],[ODK_DateOfSubmission]]),MONTH(TblLocations[[#This Row],[ODK_DateOfSubmission]]),DAY(TblLocations[[#This Row],[ODK_DateOfSubmission]]))</f>
        <v>44292</v>
      </c>
      <c r="O1515" s="1" t="str">
        <f>_xlfn.CONCAT( YEAR(TblLocations[[#This Row],[ODK_DateOfSubmission]]), "-",TEXT( MONTH(TblLocations[[#This Row],[ODK_DateOfSubmission]]),"00"))</f>
        <v>2021-04</v>
      </c>
    </row>
    <row r="1516" spans="1:15" x14ac:dyDescent="0.25">
      <c r="A1516" s="1">
        <v>3503006</v>
      </c>
      <c r="B1516" s="1">
        <v>350300613</v>
      </c>
      <c r="C1516" s="1">
        <v>21209</v>
      </c>
      <c r="D1516" s="63">
        <v>44294</v>
      </c>
      <c r="E1516" s="54">
        <v>121</v>
      </c>
      <c r="F1516" s="56" t="s">
        <v>68</v>
      </c>
      <c r="G1516" s="56" t="s">
        <v>86</v>
      </c>
      <c r="H1516" s="56" t="s">
        <v>1404</v>
      </c>
      <c r="I1516" s="56" t="s">
        <v>1406</v>
      </c>
      <c r="J1516" s="54" t="s">
        <v>1407</v>
      </c>
      <c r="K1516" s="1">
        <v>31.415689718399999</v>
      </c>
      <c r="L1516" s="1">
        <v>46.163976839100002</v>
      </c>
      <c r="M1516" s="1">
        <v>1</v>
      </c>
      <c r="N1516" s="9">
        <f>DATE(YEAR(TblLocations[[#This Row],[ODK_DateOfSubmission]]),MONTH(TblLocations[[#This Row],[ODK_DateOfSubmission]]),DAY(TblLocations[[#This Row],[ODK_DateOfSubmission]]))</f>
        <v>44294</v>
      </c>
      <c r="O1516" s="1" t="str">
        <f>_xlfn.CONCAT( YEAR(TblLocations[[#This Row],[ODK_DateOfSubmission]]), "-",TEXT( MONTH(TblLocations[[#This Row],[ODK_DateOfSubmission]]),"00"))</f>
        <v>2021-04</v>
      </c>
    </row>
    <row r="1517" spans="1:15" x14ac:dyDescent="0.25">
      <c r="A1517" s="1">
        <v>3503006</v>
      </c>
      <c r="B1517" s="1">
        <v>350300613</v>
      </c>
      <c r="C1517" s="1">
        <v>21209</v>
      </c>
      <c r="D1517" s="63">
        <v>44294</v>
      </c>
      <c r="E1517" s="54">
        <v>121</v>
      </c>
      <c r="F1517" s="56" t="s">
        <v>68</v>
      </c>
      <c r="G1517" s="56" t="s">
        <v>86</v>
      </c>
      <c r="H1517" s="56" t="s">
        <v>1404</v>
      </c>
      <c r="I1517" s="56" t="s">
        <v>1406</v>
      </c>
      <c r="J1517" s="54" t="s">
        <v>1407</v>
      </c>
      <c r="K1517" s="1">
        <v>31.415689718399999</v>
      </c>
      <c r="L1517" s="1">
        <v>46.163976839100002</v>
      </c>
      <c r="M1517" s="1">
        <v>1</v>
      </c>
      <c r="N1517" s="9">
        <f>DATE(YEAR(TblLocations[[#This Row],[ODK_DateOfSubmission]]),MONTH(TblLocations[[#This Row],[ODK_DateOfSubmission]]),DAY(TblLocations[[#This Row],[ODK_DateOfSubmission]]))</f>
        <v>44294</v>
      </c>
      <c r="O1517" s="1" t="str">
        <f>_xlfn.CONCAT( YEAR(TblLocations[[#This Row],[ODK_DateOfSubmission]]), "-",TEXT( MONTH(TblLocations[[#This Row],[ODK_DateOfSubmission]]),"00"))</f>
        <v>2021-04</v>
      </c>
    </row>
    <row r="1518" spans="1:15" x14ac:dyDescent="0.25">
      <c r="A1518" s="1">
        <v>3503008</v>
      </c>
      <c r="B1518" s="1">
        <v>350300813</v>
      </c>
      <c r="C1518" s="1">
        <v>9848</v>
      </c>
      <c r="D1518" s="63">
        <v>44294</v>
      </c>
      <c r="E1518" s="54">
        <v>121</v>
      </c>
      <c r="F1518" s="56" t="s">
        <v>68</v>
      </c>
      <c r="G1518" s="56" t="s">
        <v>86</v>
      </c>
      <c r="H1518" s="56" t="s">
        <v>1404</v>
      </c>
      <c r="I1518" s="56" t="s">
        <v>1478</v>
      </c>
      <c r="J1518" s="54" t="s">
        <v>1479</v>
      </c>
      <c r="K1518" s="1">
        <v>31.415756054100001</v>
      </c>
      <c r="L1518" s="1">
        <v>46.172971067500001</v>
      </c>
      <c r="M1518" s="1">
        <v>1</v>
      </c>
      <c r="N1518" s="9">
        <f>DATE(YEAR(TblLocations[[#This Row],[ODK_DateOfSubmission]]),MONTH(TblLocations[[#This Row],[ODK_DateOfSubmission]]),DAY(TblLocations[[#This Row],[ODK_DateOfSubmission]]))</f>
        <v>44294</v>
      </c>
      <c r="O1518" s="1" t="str">
        <f>_xlfn.CONCAT( YEAR(TblLocations[[#This Row],[ODK_DateOfSubmission]]), "-",TEXT( MONTH(TblLocations[[#This Row],[ODK_DateOfSubmission]]),"00"))</f>
        <v>2021-04</v>
      </c>
    </row>
    <row r="1519" spans="1:15" x14ac:dyDescent="0.25">
      <c r="A1519" s="1">
        <v>3503009</v>
      </c>
      <c r="B1519" s="1">
        <v>350300913</v>
      </c>
      <c r="C1519" s="1">
        <v>9822</v>
      </c>
      <c r="D1519" s="63">
        <v>44292</v>
      </c>
      <c r="E1519" s="54">
        <v>121</v>
      </c>
      <c r="F1519" s="56" t="s">
        <v>68</v>
      </c>
      <c r="G1519" s="56" t="s">
        <v>86</v>
      </c>
      <c r="H1519" s="56" t="s">
        <v>1404</v>
      </c>
      <c r="I1519" s="56" t="s">
        <v>1410</v>
      </c>
      <c r="J1519" s="54" t="s">
        <v>1411</v>
      </c>
      <c r="K1519" s="1">
        <v>31.403907212699998</v>
      </c>
      <c r="L1519" s="1">
        <v>46.175491096099996</v>
      </c>
      <c r="M1519" s="1">
        <v>1</v>
      </c>
      <c r="N1519" s="9">
        <f>DATE(YEAR(TblLocations[[#This Row],[ODK_DateOfSubmission]]),MONTH(TblLocations[[#This Row],[ODK_DateOfSubmission]]),DAY(TblLocations[[#This Row],[ODK_DateOfSubmission]]))</f>
        <v>44292</v>
      </c>
      <c r="O1519" s="1" t="str">
        <f>_xlfn.CONCAT( YEAR(TblLocations[[#This Row],[ODK_DateOfSubmission]]), "-",TEXT( MONTH(TblLocations[[#This Row],[ODK_DateOfSubmission]]),"00"))</f>
        <v>2021-04</v>
      </c>
    </row>
    <row r="1520" spans="1:15" x14ac:dyDescent="0.25">
      <c r="A1520" s="1">
        <v>3503009</v>
      </c>
      <c r="B1520" s="1">
        <v>350300913</v>
      </c>
      <c r="C1520" s="1">
        <v>9822</v>
      </c>
      <c r="D1520" s="63">
        <v>44292</v>
      </c>
      <c r="E1520" s="54">
        <v>121</v>
      </c>
      <c r="F1520" s="56" t="s">
        <v>68</v>
      </c>
      <c r="G1520" s="56" t="s">
        <v>86</v>
      </c>
      <c r="H1520" s="56" t="s">
        <v>1404</v>
      </c>
      <c r="I1520" s="56" t="s">
        <v>1410</v>
      </c>
      <c r="J1520" s="54" t="s">
        <v>1411</v>
      </c>
      <c r="K1520" s="1">
        <v>31.403907212699998</v>
      </c>
      <c r="L1520" s="1">
        <v>46.175491096099996</v>
      </c>
      <c r="M1520" s="1">
        <v>1</v>
      </c>
      <c r="N1520" s="9">
        <f>DATE(YEAR(TblLocations[[#This Row],[ODK_DateOfSubmission]]),MONTH(TblLocations[[#This Row],[ODK_DateOfSubmission]]),DAY(TblLocations[[#This Row],[ODK_DateOfSubmission]]))</f>
        <v>44292</v>
      </c>
      <c r="O1520" s="1" t="str">
        <f>_xlfn.CONCAT( YEAR(TblLocations[[#This Row],[ODK_DateOfSubmission]]), "-",TEXT( MONTH(TblLocations[[#This Row],[ODK_DateOfSubmission]]),"00"))</f>
        <v>2021-04</v>
      </c>
    </row>
    <row r="1521" spans="1:15" x14ac:dyDescent="0.25">
      <c r="A1521" s="1">
        <v>3503012</v>
      </c>
      <c r="B1521" s="1">
        <v>350301213</v>
      </c>
      <c r="C1521" s="1">
        <v>10286</v>
      </c>
      <c r="D1521" s="63">
        <v>44292</v>
      </c>
      <c r="E1521" s="54">
        <v>121</v>
      </c>
      <c r="F1521" s="56" t="s">
        <v>68</v>
      </c>
      <c r="G1521" s="56" t="s">
        <v>86</v>
      </c>
      <c r="H1521" s="56" t="s">
        <v>1404</v>
      </c>
      <c r="I1521" s="56" t="s">
        <v>1405</v>
      </c>
      <c r="J1521" s="54" t="s">
        <v>1127</v>
      </c>
      <c r="K1521" s="1">
        <v>31.400419743299999</v>
      </c>
      <c r="L1521" s="1">
        <v>46.1806881535</v>
      </c>
      <c r="M1521" s="1">
        <v>2</v>
      </c>
      <c r="N1521" s="9">
        <f>DATE(YEAR(TblLocations[[#This Row],[ODK_DateOfSubmission]]),MONTH(TblLocations[[#This Row],[ODK_DateOfSubmission]]),DAY(TblLocations[[#This Row],[ODK_DateOfSubmission]]))</f>
        <v>44292</v>
      </c>
      <c r="O1521" s="1" t="str">
        <f>_xlfn.CONCAT( YEAR(TblLocations[[#This Row],[ODK_DateOfSubmission]]), "-",TEXT( MONTH(TblLocations[[#This Row],[ODK_DateOfSubmission]]),"00"))</f>
        <v>2021-04</v>
      </c>
    </row>
    <row r="1522" spans="1:15" x14ac:dyDescent="0.25">
      <c r="A1522" s="1">
        <v>3503012</v>
      </c>
      <c r="B1522" s="1">
        <v>350301213</v>
      </c>
      <c r="C1522" s="1">
        <v>10286</v>
      </c>
      <c r="D1522" s="63">
        <v>44292</v>
      </c>
      <c r="E1522" s="54">
        <v>121</v>
      </c>
      <c r="F1522" s="56" t="s">
        <v>68</v>
      </c>
      <c r="G1522" s="56" t="s">
        <v>86</v>
      </c>
      <c r="H1522" s="56" t="s">
        <v>1404</v>
      </c>
      <c r="I1522" s="56" t="s">
        <v>1405</v>
      </c>
      <c r="J1522" s="54" t="s">
        <v>1127</v>
      </c>
      <c r="K1522" s="1">
        <v>31.400419743299999</v>
      </c>
      <c r="L1522" s="1">
        <v>46.1806881535</v>
      </c>
      <c r="M1522" s="1">
        <v>1</v>
      </c>
      <c r="N1522" s="9">
        <f>DATE(YEAR(TblLocations[[#This Row],[ODK_DateOfSubmission]]),MONTH(TblLocations[[#This Row],[ODK_DateOfSubmission]]),DAY(TblLocations[[#This Row],[ODK_DateOfSubmission]]))</f>
        <v>44292</v>
      </c>
      <c r="O1522" s="1" t="str">
        <f>_xlfn.CONCAT( YEAR(TblLocations[[#This Row],[ODK_DateOfSubmission]]), "-",TEXT( MONTH(TblLocations[[#This Row],[ODK_DateOfSubmission]]),"00"))</f>
        <v>2021-04</v>
      </c>
    </row>
    <row r="1523" spans="1:15" x14ac:dyDescent="0.25">
      <c r="A1523" s="1">
        <v>3504051</v>
      </c>
      <c r="B1523" s="1">
        <v>350405113</v>
      </c>
      <c r="C1523" s="1">
        <v>23685</v>
      </c>
      <c r="D1523" s="63">
        <v>44295</v>
      </c>
      <c r="E1523" s="54">
        <v>121</v>
      </c>
      <c r="F1523" s="56" t="s">
        <v>68</v>
      </c>
      <c r="G1523" s="56" t="s">
        <v>73</v>
      </c>
      <c r="H1523" s="56" t="s">
        <v>1059</v>
      </c>
      <c r="I1523" s="56" t="s">
        <v>1108</v>
      </c>
      <c r="J1523" s="54" t="s">
        <v>1109</v>
      </c>
      <c r="K1523" s="1">
        <v>31.087265559999999</v>
      </c>
      <c r="L1523" s="1">
        <v>46.241235476500002</v>
      </c>
      <c r="M1523" s="1">
        <v>3</v>
      </c>
      <c r="N1523" s="9">
        <f>DATE(YEAR(TblLocations[[#This Row],[ODK_DateOfSubmission]]),MONTH(TblLocations[[#This Row],[ODK_DateOfSubmission]]),DAY(TblLocations[[#This Row],[ODK_DateOfSubmission]]))</f>
        <v>44295</v>
      </c>
      <c r="O1523" s="1" t="str">
        <f>_xlfn.CONCAT( YEAR(TblLocations[[#This Row],[ODK_DateOfSubmission]]), "-",TEXT( MONTH(TblLocations[[#This Row],[ODK_DateOfSubmission]]),"00"))</f>
        <v>2021-04</v>
      </c>
    </row>
    <row r="1524" spans="1:15" x14ac:dyDescent="0.25">
      <c r="A1524" s="1">
        <v>3504051</v>
      </c>
      <c r="B1524" s="1">
        <v>350405113</v>
      </c>
      <c r="C1524" s="1">
        <v>23685</v>
      </c>
      <c r="D1524" s="63">
        <v>44295</v>
      </c>
      <c r="E1524" s="54">
        <v>121</v>
      </c>
      <c r="F1524" s="56" t="s">
        <v>68</v>
      </c>
      <c r="G1524" s="56" t="s">
        <v>73</v>
      </c>
      <c r="H1524" s="56" t="s">
        <v>1059</v>
      </c>
      <c r="I1524" s="56" t="s">
        <v>1108</v>
      </c>
      <c r="J1524" s="54" t="s">
        <v>1109</v>
      </c>
      <c r="K1524" s="1">
        <v>31.087265559999999</v>
      </c>
      <c r="L1524" s="1">
        <v>46.241235476500002</v>
      </c>
      <c r="M1524" s="1">
        <v>3</v>
      </c>
      <c r="N1524" s="9">
        <f>DATE(YEAR(TblLocations[[#This Row],[ODK_DateOfSubmission]]),MONTH(TblLocations[[#This Row],[ODK_DateOfSubmission]]),DAY(TblLocations[[#This Row],[ODK_DateOfSubmission]]))</f>
        <v>44295</v>
      </c>
      <c r="O1524" s="1" t="str">
        <f>_xlfn.CONCAT( YEAR(TblLocations[[#This Row],[ODK_DateOfSubmission]]), "-",TEXT( MONTH(TblLocations[[#This Row],[ODK_DateOfSubmission]]),"00"))</f>
        <v>2021-04</v>
      </c>
    </row>
    <row r="1525" spans="1:15" x14ac:dyDescent="0.25">
      <c r="A1525" s="1">
        <v>3504051</v>
      </c>
      <c r="B1525" s="1">
        <v>350405113</v>
      </c>
      <c r="C1525" s="1">
        <v>23685</v>
      </c>
      <c r="D1525" s="63">
        <v>44295</v>
      </c>
      <c r="E1525" s="54">
        <v>121</v>
      </c>
      <c r="F1525" s="56" t="s">
        <v>68</v>
      </c>
      <c r="G1525" s="56" t="s">
        <v>73</v>
      </c>
      <c r="H1525" s="56" t="s">
        <v>1059</v>
      </c>
      <c r="I1525" s="56" t="s">
        <v>1108</v>
      </c>
      <c r="J1525" s="54" t="s">
        <v>1109</v>
      </c>
      <c r="K1525" s="1">
        <v>31.087265559999999</v>
      </c>
      <c r="L1525" s="1">
        <v>46.241235476500002</v>
      </c>
      <c r="M1525" s="1">
        <v>4</v>
      </c>
      <c r="N1525" s="9">
        <f>DATE(YEAR(TblLocations[[#This Row],[ODK_DateOfSubmission]]),MONTH(TblLocations[[#This Row],[ODK_DateOfSubmission]]),DAY(TblLocations[[#This Row],[ODK_DateOfSubmission]]))</f>
        <v>44295</v>
      </c>
      <c r="O1525" s="1" t="str">
        <f>_xlfn.CONCAT( YEAR(TblLocations[[#This Row],[ODK_DateOfSubmission]]), "-",TEXT( MONTH(TblLocations[[#This Row],[ODK_DateOfSubmission]]),"00"))</f>
        <v>2021-04</v>
      </c>
    </row>
    <row r="1526" spans="1:15" x14ac:dyDescent="0.25">
      <c r="A1526" s="1">
        <v>3504051</v>
      </c>
      <c r="B1526" s="1">
        <v>350405113</v>
      </c>
      <c r="C1526" s="1">
        <v>23685</v>
      </c>
      <c r="D1526" s="63">
        <v>44295</v>
      </c>
      <c r="E1526" s="54">
        <v>121</v>
      </c>
      <c r="F1526" s="56" t="s">
        <v>68</v>
      </c>
      <c r="G1526" s="56" t="s">
        <v>73</v>
      </c>
      <c r="H1526" s="56" t="s">
        <v>1059</v>
      </c>
      <c r="I1526" s="56" t="s">
        <v>1108</v>
      </c>
      <c r="J1526" s="54" t="s">
        <v>1109</v>
      </c>
      <c r="K1526" s="1">
        <v>31.087265559999999</v>
      </c>
      <c r="L1526" s="1">
        <v>46.241235476500002</v>
      </c>
      <c r="M1526" s="1">
        <v>6</v>
      </c>
      <c r="N1526" s="9">
        <f>DATE(YEAR(TblLocations[[#This Row],[ODK_DateOfSubmission]]),MONTH(TblLocations[[#This Row],[ODK_DateOfSubmission]]),DAY(TblLocations[[#This Row],[ODK_DateOfSubmission]]))</f>
        <v>44295</v>
      </c>
      <c r="O1526" s="1" t="str">
        <f>_xlfn.CONCAT( YEAR(TblLocations[[#This Row],[ODK_DateOfSubmission]]), "-",TEXT( MONTH(TblLocations[[#This Row],[ODK_DateOfSubmission]]),"00"))</f>
        <v>2021-04</v>
      </c>
    </row>
    <row r="1527" spans="1:15" x14ac:dyDescent="0.25">
      <c r="A1527" s="1">
        <v>3504052</v>
      </c>
      <c r="B1527" s="1">
        <v>350405213</v>
      </c>
      <c r="C1527" s="1">
        <v>9113</v>
      </c>
      <c r="D1527" s="63">
        <v>44295</v>
      </c>
      <c r="E1527" s="54">
        <v>121</v>
      </c>
      <c r="F1527" s="56" t="s">
        <v>68</v>
      </c>
      <c r="G1527" s="56" t="s">
        <v>73</v>
      </c>
      <c r="H1527" s="56" t="s">
        <v>1059</v>
      </c>
      <c r="I1527" s="56" t="s">
        <v>1102</v>
      </c>
      <c r="J1527" s="54" t="s">
        <v>1436</v>
      </c>
      <c r="K1527" s="1">
        <v>31.060153968000002</v>
      </c>
      <c r="L1527" s="1">
        <v>46.243325555299997</v>
      </c>
      <c r="M1527" s="1">
        <v>2</v>
      </c>
      <c r="N1527" s="9">
        <f>DATE(YEAR(TblLocations[[#This Row],[ODK_DateOfSubmission]]),MONTH(TblLocations[[#This Row],[ODK_DateOfSubmission]]),DAY(TblLocations[[#This Row],[ODK_DateOfSubmission]]))</f>
        <v>44295</v>
      </c>
      <c r="O1527" s="1" t="str">
        <f>_xlfn.CONCAT( YEAR(TblLocations[[#This Row],[ODK_DateOfSubmission]]), "-",TEXT( MONTH(TblLocations[[#This Row],[ODK_DateOfSubmission]]),"00"))</f>
        <v>2021-04</v>
      </c>
    </row>
    <row r="1528" spans="1:15" x14ac:dyDescent="0.25">
      <c r="A1528" s="1">
        <v>3504052</v>
      </c>
      <c r="B1528" s="1">
        <v>350405213</v>
      </c>
      <c r="C1528" s="1">
        <v>9113</v>
      </c>
      <c r="D1528" s="63">
        <v>44295</v>
      </c>
      <c r="E1528" s="54">
        <v>121</v>
      </c>
      <c r="F1528" s="56" t="s">
        <v>68</v>
      </c>
      <c r="G1528" s="56" t="s">
        <v>73</v>
      </c>
      <c r="H1528" s="56" t="s">
        <v>1059</v>
      </c>
      <c r="I1528" s="56" t="s">
        <v>1102</v>
      </c>
      <c r="J1528" s="54" t="s">
        <v>1436</v>
      </c>
      <c r="K1528" s="1">
        <v>31.060153968000002</v>
      </c>
      <c r="L1528" s="1">
        <v>46.243325555299997</v>
      </c>
      <c r="M1528" s="1">
        <v>3</v>
      </c>
      <c r="N1528" s="9">
        <f>DATE(YEAR(TblLocations[[#This Row],[ODK_DateOfSubmission]]),MONTH(TblLocations[[#This Row],[ODK_DateOfSubmission]]),DAY(TblLocations[[#This Row],[ODK_DateOfSubmission]]))</f>
        <v>44295</v>
      </c>
      <c r="O1528" s="1" t="str">
        <f>_xlfn.CONCAT( YEAR(TblLocations[[#This Row],[ODK_DateOfSubmission]]), "-",TEXT( MONTH(TblLocations[[#This Row],[ODK_DateOfSubmission]]),"00"))</f>
        <v>2021-04</v>
      </c>
    </row>
    <row r="1529" spans="1:15" x14ac:dyDescent="0.25">
      <c r="A1529" s="1">
        <v>3504054</v>
      </c>
      <c r="B1529" s="1">
        <v>350405413</v>
      </c>
      <c r="C1529" s="1">
        <v>9427</v>
      </c>
      <c r="D1529" s="63">
        <v>44278</v>
      </c>
      <c r="E1529" s="54">
        <v>121</v>
      </c>
      <c r="F1529" s="56" t="s">
        <v>68</v>
      </c>
      <c r="G1529" s="56" t="s">
        <v>73</v>
      </c>
      <c r="H1529" s="56" t="s">
        <v>1059</v>
      </c>
      <c r="I1529" s="56" t="s">
        <v>1110</v>
      </c>
      <c r="J1529" s="54" t="s">
        <v>1111</v>
      </c>
      <c r="K1529" s="1">
        <v>31.030441920000001</v>
      </c>
      <c r="L1529" s="1">
        <v>46.215599115800003</v>
      </c>
      <c r="M1529" s="1">
        <v>40</v>
      </c>
      <c r="N1529" s="9">
        <f>DATE(YEAR(TblLocations[[#This Row],[ODK_DateOfSubmission]]),MONTH(TblLocations[[#This Row],[ODK_DateOfSubmission]]),DAY(TblLocations[[#This Row],[ODK_DateOfSubmission]]))</f>
        <v>44278</v>
      </c>
      <c r="O1529" s="1" t="str">
        <f>_xlfn.CONCAT( YEAR(TblLocations[[#This Row],[ODK_DateOfSubmission]]), "-",TEXT( MONTH(TblLocations[[#This Row],[ODK_DateOfSubmission]]),"00"))</f>
        <v>2021-03</v>
      </c>
    </row>
    <row r="1530" spans="1:15" x14ac:dyDescent="0.25">
      <c r="A1530" s="1">
        <v>3504054</v>
      </c>
      <c r="B1530" s="1">
        <v>350405413</v>
      </c>
      <c r="C1530" s="1">
        <v>9427</v>
      </c>
      <c r="D1530" s="63">
        <v>44278</v>
      </c>
      <c r="E1530" s="54">
        <v>121</v>
      </c>
      <c r="F1530" s="56" t="s">
        <v>68</v>
      </c>
      <c r="G1530" s="56" t="s">
        <v>73</v>
      </c>
      <c r="H1530" s="56" t="s">
        <v>1059</v>
      </c>
      <c r="I1530" s="56" t="s">
        <v>1110</v>
      </c>
      <c r="J1530" s="54" t="s">
        <v>1111</v>
      </c>
      <c r="K1530" s="1">
        <v>31.030441920000001</v>
      </c>
      <c r="L1530" s="1">
        <v>46.215599115800003</v>
      </c>
      <c r="M1530" s="1">
        <v>5</v>
      </c>
      <c r="N1530" s="9">
        <f>DATE(YEAR(TblLocations[[#This Row],[ODK_DateOfSubmission]]),MONTH(TblLocations[[#This Row],[ODK_DateOfSubmission]]),DAY(TblLocations[[#This Row],[ODK_DateOfSubmission]]))</f>
        <v>44278</v>
      </c>
      <c r="O1530" s="1" t="str">
        <f>_xlfn.CONCAT( YEAR(TblLocations[[#This Row],[ODK_DateOfSubmission]]), "-",TEXT( MONTH(TblLocations[[#This Row],[ODK_DateOfSubmission]]),"00"))</f>
        <v>2021-03</v>
      </c>
    </row>
    <row r="1531" spans="1:15" x14ac:dyDescent="0.25">
      <c r="A1531" s="1">
        <v>3504054</v>
      </c>
      <c r="B1531" s="1">
        <v>350405413</v>
      </c>
      <c r="C1531" s="1">
        <v>9427</v>
      </c>
      <c r="D1531" s="63">
        <v>44278</v>
      </c>
      <c r="E1531" s="54">
        <v>121</v>
      </c>
      <c r="F1531" s="56" t="s">
        <v>68</v>
      </c>
      <c r="G1531" s="56" t="s">
        <v>73</v>
      </c>
      <c r="H1531" s="56" t="s">
        <v>1059</v>
      </c>
      <c r="I1531" s="56" t="s">
        <v>1110</v>
      </c>
      <c r="J1531" s="54" t="s">
        <v>1111</v>
      </c>
      <c r="K1531" s="1">
        <v>31.030441920000001</v>
      </c>
      <c r="L1531" s="1">
        <v>46.215599115800003</v>
      </c>
      <c r="M1531" s="1">
        <v>15</v>
      </c>
      <c r="N1531" s="9">
        <f>DATE(YEAR(TblLocations[[#This Row],[ODK_DateOfSubmission]]),MONTH(TblLocations[[#This Row],[ODK_DateOfSubmission]]),DAY(TblLocations[[#This Row],[ODK_DateOfSubmission]]))</f>
        <v>44278</v>
      </c>
      <c r="O1531" s="1" t="str">
        <f>_xlfn.CONCAT( YEAR(TblLocations[[#This Row],[ODK_DateOfSubmission]]), "-",TEXT( MONTH(TblLocations[[#This Row],[ODK_DateOfSubmission]]),"00"))</f>
        <v>2021-03</v>
      </c>
    </row>
    <row r="1532" spans="1:15" x14ac:dyDescent="0.25">
      <c r="A1532" s="1">
        <v>3504054</v>
      </c>
      <c r="B1532" s="1">
        <v>350405413</v>
      </c>
      <c r="C1532" s="1">
        <v>9427</v>
      </c>
      <c r="D1532" s="63">
        <v>44278</v>
      </c>
      <c r="E1532" s="54">
        <v>121</v>
      </c>
      <c r="F1532" s="56" t="s">
        <v>68</v>
      </c>
      <c r="G1532" s="56" t="s">
        <v>73</v>
      </c>
      <c r="H1532" s="56" t="s">
        <v>1059</v>
      </c>
      <c r="I1532" s="56" t="s">
        <v>1110</v>
      </c>
      <c r="J1532" s="54" t="s">
        <v>1111</v>
      </c>
      <c r="K1532" s="1">
        <v>31.030441920000001</v>
      </c>
      <c r="L1532" s="1">
        <v>46.215599115800003</v>
      </c>
      <c r="M1532" s="1">
        <v>25</v>
      </c>
      <c r="N1532" s="9">
        <f>DATE(YEAR(TblLocations[[#This Row],[ODK_DateOfSubmission]]),MONTH(TblLocations[[#This Row],[ODK_DateOfSubmission]]),DAY(TblLocations[[#This Row],[ODK_DateOfSubmission]]))</f>
        <v>44278</v>
      </c>
      <c r="O1532" s="1" t="str">
        <f>_xlfn.CONCAT( YEAR(TblLocations[[#This Row],[ODK_DateOfSubmission]]), "-",TEXT( MONTH(TblLocations[[#This Row],[ODK_DateOfSubmission]]),"00"))</f>
        <v>2021-03</v>
      </c>
    </row>
    <row r="1533" spans="1:15" x14ac:dyDescent="0.25">
      <c r="A1533" s="1">
        <v>3504054</v>
      </c>
      <c r="B1533" s="1">
        <v>350405413</v>
      </c>
      <c r="C1533" s="1">
        <v>9427</v>
      </c>
      <c r="D1533" s="63">
        <v>44278</v>
      </c>
      <c r="E1533" s="54">
        <v>121</v>
      </c>
      <c r="F1533" s="56" t="s">
        <v>68</v>
      </c>
      <c r="G1533" s="56" t="s">
        <v>73</v>
      </c>
      <c r="H1533" s="56" t="s">
        <v>1059</v>
      </c>
      <c r="I1533" s="56" t="s">
        <v>1110</v>
      </c>
      <c r="J1533" s="54" t="s">
        <v>1111</v>
      </c>
      <c r="K1533" s="1">
        <v>31.030441920000001</v>
      </c>
      <c r="L1533" s="1">
        <v>46.215599115800003</v>
      </c>
      <c r="M1533" s="1">
        <v>50</v>
      </c>
      <c r="N1533" s="9">
        <f>DATE(YEAR(TblLocations[[#This Row],[ODK_DateOfSubmission]]),MONTH(TblLocations[[#This Row],[ODK_DateOfSubmission]]),DAY(TblLocations[[#This Row],[ODK_DateOfSubmission]]))</f>
        <v>44278</v>
      </c>
      <c r="O1533" s="1" t="str">
        <f>_xlfn.CONCAT( YEAR(TblLocations[[#This Row],[ODK_DateOfSubmission]]), "-",TEXT( MONTH(TblLocations[[#This Row],[ODK_DateOfSubmission]]),"00"))</f>
        <v>2021-03</v>
      </c>
    </row>
    <row r="1534" spans="1:15" x14ac:dyDescent="0.25">
      <c r="A1534" s="1">
        <v>3504001</v>
      </c>
      <c r="B1534" s="1">
        <v>350400113</v>
      </c>
      <c r="C1534" s="1">
        <v>24494</v>
      </c>
      <c r="D1534" s="63">
        <v>44278</v>
      </c>
      <c r="E1534" s="54">
        <v>121</v>
      </c>
      <c r="F1534" s="56" t="s">
        <v>68</v>
      </c>
      <c r="G1534" s="56" t="s">
        <v>73</v>
      </c>
      <c r="H1534" s="56" t="s">
        <v>1059</v>
      </c>
      <c r="I1534" s="56" t="s">
        <v>1060</v>
      </c>
      <c r="J1534" s="54" t="s">
        <v>1061</v>
      </c>
      <c r="K1534" s="1">
        <v>31.027710880499999</v>
      </c>
      <c r="L1534" s="1">
        <v>46.218214741200001</v>
      </c>
      <c r="M1534" s="1">
        <v>15</v>
      </c>
      <c r="N1534" s="9">
        <f>DATE(YEAR(TblLocations[[#This Row],[ODK_DateOfSubmission]]),MONTH(TblLocations[[#This Row],[ODK_DateOfSubmission]]),DAY(TblLocations[[#This Row],[ODK_DateOfSubmission]]))</f>
        <v>44278</v>
      </c>
      <c r="O1534" s="1" t="str">
        <f>_xlfn.CONCAT( YEAR(TblLocations[[#This Row],[ODK_DateOfSubmission]]), "-",TEXT( MONTH(TblLocations[[#This Row],[ODK_DateOfSubmission]]),"00"))</f>
        <v>2021-03</v>
      </c>
    </row>
    <row r="1535" spans="1:15" x14ac:dyDescent="0.25">
      <c r="A1535" s="1">
        <v>3504001</v>
      </c>
      <c r="B1535" s="1">
        <v>350400113</v>
      </c>
      <c r="C1535" s="1">
        <v>24494</v>
      </c>
      <c r="D1535" s="63">
        <v>44278</v>
      </c>
      <c r="E1535" s="54">
        <v>121</v>
      </c>
      <c r="F1535" s="56" t="s">
        <v>68</v>
      </c>
      <c r="G1535" s="56" t="s">
        <v>73</v>
      </c>
      <c r="H1535" s="56" t="s">
        <v>1059</v>
      </c>
      <c r="I1535" s="56" t="s">
        <v>1060</v>
      </c>
      <c r="J1535" s="54" t="s">
        <v>1061</v>
      </c>
      <c r="K1535" s="1">
        <v>31.027710880499999</v>
      </c>
      <c r="L1535" s="1">
        <v>46.218214741200001</v>
      </c>
      <c r="M1535" s="1">
        <v>20</v>
      </c>
      <c r="N1535" s="9">
        <f>DATE(YEAR(TblLocations[[#This Row],[ODK_DateOfSubmission]]),MONTH(TblLocations[[#This Row],[ODK_DateOfSubmission]]),DAY(TblLocations[[#This Row],[ODK_DateOfSubmission]]))</f>
        <v>44278</v>
      </c>
      <c r="O1535" s="1" t="str">
        <f>_xlfn.CONCAT( YEAR(TblLocations[[#This Row],[ODK_DateOfSubmission]]), "-",TEXT( MONTH(TblLocations[[#This Row],[ODK_DateOfSubmission]]),"00"))</f>
        <v>2021-03</v>
      </c>
    </row>
    <row r="1536" spans="1:15" x14ac:dyDescent="0.25">
      <c r="A1536" s="1">
        <v>3504001</v>
      </c>
      <c r="B1536" s="1">
        <v>350400113</v>
      </c>
      <c r="C1536" s="1">
        <v>24494</v>
      </c>
      <c r="D1536" s="63">
        <v>44278</v>
      </c>
      <c r="E1536" s="54">
        <v>121</v>
      </c>
      <c r="F1536" s="56" t="s">
        <v>68</v>
      </c>
      <c r="G1536" s="56" t="s">
        <v>73</v>
      </c>
      <c r="H1536" s="56" t="s">
        <v>1059</v>
      </c>
      <c r="I1536" s="56" t="s">
        <v>1060</v>
      </c>
      <c r="J1536" s="54" t="s">
        <v>1061</v>
      </c>
      <c r="K1536" s="1">
        <v>31.027710880499999</v>
      </c>
      <c r="L1536" s="1">
        <v>46.218214741200001</v>
      </c>
      <c r="M1536" s="1">
        <v>10</v>
      </c>
      <c r="N1536" s="9">
        <f>DATE(YEAR(TblLocations[[#This Row],[ODK_DateOfSubmission]]),MONTH(TblLocations[[#This Row],[ODK_DateOfSubmission]]),DAY(TblLocations[[#This Row],[ODK_DateOfSubmission]]))</f>
        <v>44278</v>
      </c>
      <c r="O1536" s="1" t="str">
        <f>_xlfn.CONCAT( YEAR(TblLocations[[#This Row],[ODK_DateOfSubmission]]), "-",TEXT( MONTH(TblLocations[[#This Row],[ODK_DateOfSubmission]]),"00"))</f>
        <v>2021-03</v>
      </c>
    </row>
    <row r="1537" spans="1:15" x14ac:dyDescent="0.25">
      <c r="A1537" s="1">
        <v>3504002</v>
      </c>
      <c r="B1537" s="1">
        <v>350400213</v>
      </c>
      <c r="C1537" s="1">
        <v>25529</v>
      </c>
      <c r="D1537" s="63">
        <v>44283</v>
      </c>
      <c r="E1537" s="54">
        <v>121</v>
      </c>
      <c r="F1537" s="56" t="s">
        <v>68</v>
      </c>
      <c r="G1537" s="56" t="s">
        <v>73</v>
      </c>
      <c r="H1537" s="56" t="s">
        <v>1059</v>
      </c>
      <c r="I1537" s="56" t="s">
        <v>1062</v>
      </c>
      <c r="J1537" s="54" t="s">
        <v>1063</v>
      </c>
      <c r="K1537" s="1">
        <v>31.033167288000001</v>
      </c>
      <c r="L1537" s="1">
        <v>46.273891712999998</v>
      </c>
      <c r="M1537" s="1">
        <v>4</v>
      </c>
      <c r="N1537" s="9">
        <f>DATE(YEAR(TblLocations[[#This Row],[ODK_DateOfSubmission]]),MONTH(TblLocations[[#This Row],[ODK_DateOfSubmission]]),DAY(TblLocations[[#This Row],[ODK_DateOfSubmission]]))</f>
        <v>44283</v>
      </c>
      <c r="O1537" s="1" t="str">
        <f>_xlfn.CONCAT( YEAR(TblLocations[[#This Row],[ODK_DateOfSubmission]]), "-",TEXT( MONTH(TblLocations[[#This Row],[ODK_DateOfSubmission]]),"00"))</f>
        <v>2021-03</v>
      </c>
    </row>
    <row r="1538" spans="1:15" x14ac:dyDescent="0.25">
      <c r="A1538" s="1">
        <v>3504002</v>
      </c>
      <c r="B1538" s="1">
        <v>350400213</v>
      </c>
      <c r="C1538" s="1">
        <v>25529</v>
      </c>
      <c r="D1538" s="63">
        <v>44283</v>
      </c>
      <c r="E1538" s="54">
        <v>121</v>
      </c>
      <c r="F1538" s="56" t="s">
        <v>68</v>
      </c>
      <c r="G1538" s="56" t="s">
        <v>73</v>
      </c>
      <c r="H1538" s="56" t="s">
        <v>1059</v>
      </c>
      <c r="I1538" s="56" t="s">
        <v>1062</v>
      </c>
      <c r="J1538" s="54" t="s">
        <v>1063</v>
      </c>
      <c r="K1538" s="1">
        <v>31.033167288000001</v>
      </c>
      <c r="L1538" s="1">
        <v>46.273891712999998</v>
      </c>
      <c r="M1538" s="1">
        <v>5</v>
      </c>
      <c r="N1538" s="9">
        <f>DATE(YEAR(TblLocations[[#This Row],[ODK_DateOfSubmission]]),MONTH(TblLocations[[#This Row],[ODK_DateOfSubmission]]),DAY(TblLocations[[#This Row],[ODK_DateOfSubmission]]))</f>
        <v>44283</v>
      </c>
      <c r="O1538" s="1" t="str">
        <f>_xlfn.CONCAT( YEAR(TblLocations[[#This Row],[ODK_DateOfSubmission]]), "-",TEXT( MONTH(TblLocations[[#This Row],[ODK_DateOfSubmission]]),"00"))</f>
        <v>2021-03</v>
      </c>
    </row>
    <row r="1539" spans="1:15" x14ac:dyDescent="0.25">
      <c r="A1539" s="1">
        <v>3504003</v>
      </c>
      <c r="B1539" s="1">
        <v>350400313</v>
      </c>
      <c r="C1539" s="1">
        <v>24415</v>
      </c>
      <c r="D1539" s="63">
        <v>44295</v>
      </c>
      <c r="E1539" s="54">
        <v>121</v>
      </c>
      <c r="F1539" s="56" t="s">
        <v>68</v>
      </c>
      <c r="G1539" s="56" t="s">
        <v>73</v>
      </c>
      <c r="H1539" s="56" t="s">
        <v>1059</v>
      </c>
      <c r="I1539" s="56" t="s">
        <v>1480</v>
      </c>
      <c r="J1539" s="54" t="s">
        <v>1481</v>
      </c>
      <c r="K1539" s="1">
        <v>31.122673117800002</v>
      </c>
      <c r="L1539" s="1">
        <v>46.234062045100004</v>
      </c>
      <c r="M1539" s="1">
        <v>1</v>
      </c>
      <c r="N1539" s="9">
        <f>DATE(YEAR(TblLocations[[#This Row],[ODK_DateOfSubmission]]),MONTH(TblLocations[[#This Row],[ODK_DateOfSubmission]]),DAY(TblLocations[[#This Row],[ODK_DateOfSubmission]]))</f>
        <v>44295</v>
      </c>
      <c r="O1539" s="1" t="str">
        <f>_xlfn.CONCAT( YEAR(TblLocations[[#This Row],[ODK_DateOfSubmission]]), "-",TEXT( MONTH(TblLocations[[#This Row],[ODK_DateOfSubmission]]),"00"))</f>
        <v>2021-04</v>
      </c>
    </row>
    <row r="1540" spans="1:15" x14ac:dyDescent="0.25">
      <c r="A1540" s="1">
        <v>3504006</v>
      </c>
      <c r="B1540" s="1">
        <v>350400613</v>
      </c>
      <c r="C1540" s="1">
        <v>9728</v>
      </c>
      <c r="D1540" s="63">
        <v>44283</v>
      </c>
      <c r="E1540" s="54">
        <v>121</v>
      </c>
      <c r="F1540" s="56" t="s">
        <v>68</v>
      </c>
      <c r="G1540" s="56" t="s">
        <v>73</v>
      </c>
      <c r="H1540" s="56" t="s">
        <v>1059</v>
      </c>
      <c r="I1540" s="56" t="s">
        <v>1341</v>
      </c>
      <c r="J1540" s="54" t="s">
        <v>250</v>
      </c>
      <c r="K1540" s="1">
        <v>31.038316374200001</v>
      </c>
      <c r="L1540" s="1">
        <v>46.253982172199997</v>
      </c>
      <c r="M1540" s="1">
        <v>5</v>
      </c>
      <c r="N1540" s="9">
        <f>DATE(YEAR(TblLocations[[#This Row],[ODK_DateOfSubmission]]),MONTH(TblLocations[[#This Row],[ODK_DateOfSubmission]]),DAY(TblLocations[[#This Row],[ODK_DateOfSubmission]]))</f>
        <v>44283</v>
      </c>
      <c r="O1540" s="1" t="str">
        <f>_xlfn.CONCAT( YEAR(TblLocations[[#This Row],[ODK_DateOfSubmission]]), "-",TEXT( MONTH(TblLocations[[#This Row],[ODK_DateOfSubmission]]),"00"))</f>
        <v>2021-03</v>
      </c>
    </row>
    <row r="1541" spans="1:15" x14ac:dyDescent="0.25">
      <c r="A1541" s="1">
        <v>3504007</v>
      </c>
      <c r="B1541" s="1">
        <v>350400713</v>
      </c>
      <c r="C1541" s="1">
        <v>25525</v>
      </c>
      <c r="D1541" s="63">
        <v>44305</v>
      </c>
      <c r="E1541" s="54">
        <v>121</v>
      </c>
      <c r="F1541" s="56" t="s">
        <v>68</v>
      </c>
      <c r="G1541" s="56" t="s">
        <v>73</v>
      </c>
      <c r="H1541" s="56" t="s">
        <v>1059</v>
      </c>
      <c r="I1541" s="56" t="s">
        <v>1064</v>
      </c>
      <c r="J1541" s="54" t="s">
        <v>1065</v>
      </c>
      <c r="K1541" s="1">
        <v>31.027024004299999</v>
      </c>
      <c r="L1541" s="1">
        <v>46.241676675500003</v>
      </c>
      <c r="M1541" s="1">
        <v>12</v>
      </c>
      <c r="N1541" s="9">
        <f>DATE(YEAR(TblLocations[[#This Row],[ODK_DateOfSubmission]]),MONTH(TblLocations[[#This Row],[ODK_DateOfSubmission]]),DAY(TblLocations[[#This Row],[ODK_DateOfSubmission]]))</f>
        <v>44305</v>
      </c>
      <c r="O1541" s="1" t="str">
        <f>_xlfn.CONCAT( YEAR(TblLocations[[#This Row],[ODK_DateOfSubmission]]), "-",TEXT( MONTH(TblLocations[[#This Row],[ODK_DateOfSubmission]]),"00"))</f>
        <v>2021-04</v>
      </c>
    </row>
    <row r="1542" spans="1:15" x14ac:dyDescent="0.25">
      <c r="A1542" s="1">
        <v>3504007</v>
      </c>
      <c r="B1542" s="1">
        <v>350400713</v>
      </c>
      <c r="C1542" s="1">
        <v>25525</v>
      </c>
      <c r="D1542" s="63">
        <v>44305</v>
      </c>
      <c r="E1542" s="54">
        <v>121</v>
      </c>
      <c r="F1542" s="56" t="s">
        <v>68</v>
      </c>
      <c r="G1542" s="56" t="s">
        <v>73</v>
      </c>
      <c r="H1542" s="56" t="s">
        <v>1059</v>
      </c>
      <c r="I1542" s="56" t="s">
        <v>1064</v>
      </c>
      <c r="J1542" s="54" t="s">
        <v>1065</v>
      </c>
      <c r="K1542" s="1">
        <v>31.027024004299999</v>
      </c>
      <c r="L1542" s="1">
        <v>46.241676675500003</v>
      </c>
      <c r="M1542" s="1">
        <v>10</v>
      </c>
      <c r="N1542" s="9">
        <f>DATE(YEAR(TblLocations[[#This Row],[ODK_DateOfSubmission]]),MONTH(TblLocations[[#This Row],[ODK_DateOfSubmission]]),DAY(TblLocations[[#This Row],[ODK_DateOfSubmission]]))</f>
        <v>44305</v>
      </c>
      <c r="O1542" s="1" t="str">
        <f>_xlfn.CONCAT( YEAR(TblLocations[[#This Row],[ODK_DateOfSubmission]]), "-",TEXT( MONTH(TblLocations[[#This Row],[ODK_DateOfSubmission]]),"00"))</f>
        <v>2021-04</v>
      </c>
    </row>
    <row r="1543" spans="1:15" x14ac:dyDescent="0.25">
      <c r="A1543" s="1">
        <v>3504007</v>
      </c>
      <c r="B1543" s="1">
        <v>350400713</v>
      </c>
      <c r="C1543" s="1">
        <v>25525</v>
      </c>
      <c r="D1543" s="63">
        <v>44305</v>
      </c>
      <c r="E1543" s="54">
        <v>121</v>
      </c>
      <c r="F1543" s="56" t="s">
        <v>68</v>
      </c>
      <c r="G1543" s="56" t="s">
        <v>73</v>
      </c>
      <c r="H1543" s="56" t="s">
        <v>1059</v>
      </c>
      <c r="I1543" s="56" t="s">
        <v>1064</v>
      </c>
      <c r="J1543" s="54" t="s">
        <v>1065</v>
      </c>
      <c r="K1543" s="1">
        <v>31.027024004299999</v>
      </c>
      <c r="L1543" s="1">
        <v>46.241676675500003</v>
      </c>
      <c r="M1543" s="1">
        <v>15</v>
      </c>
      <c r="N1543" s="9">
        <f>DATE(YEAR(TblLocations[[#This Row],[ODK_DateOfSubmission]]),MONTH(TblLocations[[#This Row],[ODK_DateOfSubmission]]),DAY(TblLocations[[#This Row],[ODK_DateOfSubmission]]))</f>
        <v>44305</v>
      </c>
      <c r="O1543" s="1" t="str">
        <f>_xlfn.CONCAT( YEAR(TblLocations[[#This Row],[ODK_DateOfSubmission]]), "-",TEXT( MONTH(TblLocations[[#This Row],[ODK_DateOfSubmission]]),"00"))</f>
        <v>2021-04</v>
      </c>
    </row>
    <row r="1544" spans="1:15" x14ac:dyDescent="0.25">
      <c r="A1544" s="1">
        <v>3504010</v>
      </c>
      <c r="B1544" s="1">
        <v>350401013</v>
      </c>
      <c r="C1544" s="1">
        <v>24740</v>
      </c>
      <c r="D1544" s="63">
        <v>44283</v>
      </c>
      <c r="E1544" s="54">
        <v>121</v>
      </c>
      <c r="F1544" s="56" t="s">
        <v>68</v>
      </c>
      <c r="G1544" s="56" t="s">
        <v>73</v>
      </c>
      <c r="H1544" s="56" t="s">
        <v>1059</v>
      </c>
      <c r="I1544" s="56" t="s">
        <v>1353</v>
      </c>
      <c r="J1544" s="54" t="s">
        <v>1354</v>
      </c>
      <c r="K1544" s="1">
        <v>31.038505004899999</v>
      </c>
      <c r="L1544" s="1">
        <v>46.242960423</v>
      </c>
      <c r="M1544" s="1">
        <v>3</v>
      </c>
      <c r="N1544" s="9">
        <f>DATE(YEAR(TblLocations[[#This Row],[ODK_DateOfSubmission]]),MONTH(TblLocations[[#This Row],[ODK_DateOfSubmission]]),DAY(TblLocations[[#This Row],[ODK_DateOfSubmission]]))</f>
        <v>44283</v>
      </c>
      <c r="O1544" s="1" t="str">
        <f>_xlfn.CONCAT( YEAR(TblLocations[[#This Row],[ODK_DateOfSubmission]]), "-",TEXT( MONTH(TblLocations[[#This Row],[ODK_DateOfSubmission]]),"00"))</f>
        <v>2021-03</v>
      </c>
    </row>
    <row r="1545" spans="1:15" x14ac:dyDescent="0.25">
      <c r="A1545" s="1">
        <v>3504011</v>
      </c>
      <c r="B1545" s="1">
        <v>350401113</v>
      </c>
      <c r="C1545" s="1">
        <v>10260</v>
      </c>
      <c r="D1545" s="63">
        <v>44278</v>
      </c>
      <c r="E1545" s="54">
        <v>121</v>
      </c>
      <c r="F1545" s="56" t="s">
        <v>68</v>
      </c>
      <c r="G1545" s="56" t="s">
        <v>73</v>
      </c>
      <c r="H1545" s="56" t="s">
        <v>1059</v>
      </c>
      <c r="I1545" s="56" t="s">
        <v>1066</v>
      </c>
      <c r="J1545" s="54" t="s">
        <v>1067</v>
      </c>
      <c r="K1545" s="1">
        <v>31.0134574836</v>
      </c>
      <c r="L1545" s="1">
        <v>46.282408152000002</v>
      </c>
      <c r="M1545" s="1">
        <v>10</v>
      </c>
      <c r="N1545" s="9">
        <f>DATE(YEAR(TblLocations[[#This Row],[ODK_DateOfSubmission]]),MONTH(TblLocations[[#This Row],[ODK_DateOfSubmission]]),DAY(TblLocations[[#This Row],[ODK_DateOfSubmission]]))</f>
        <v>44278</v>
      </c>
      <c r="O1545" s="1" t="str">
        <f>_xlfn.CONCAT( YEAR(TblLocations[[#This Row],[ODK_DateOfSubmission]]), "-",TEXT( MONTH(TblLocations[[#This Row],[ODK_DateOfSubmission]]),"00"))</f>
        <v>2021-03</v>
      </c>
    </row>
    <row r="1546" spans="1:15" x14ac:dyDescent="0.25">
      <c r="A1546" s="1">
        <v>3504011</v>
      </c>
      <c r="B1546" s="1">
        <v>350401113</v>
      </c>
      <c r="C1546" s="1">
        <v>10260</v>
      </c>
      <c r="D1546" s="63">
        <v>44278</v>
      </c>
      <c r="E1546" s="54">
        <v>121</v>
      </c>
      <c r="F1546" s="56" t="s">
        <v>68</v>
      </c>
      <c r="G1546" s="56" t="s">
        <v>73</v>
      </c>
      <c r="H1546" s="56" t="s">
        <v>1059</v>
      </c>
      <c r="I1546" s="56" t="s">
        <v>1066</v>
      </c>
      <c r="J1546" s="54" t="s">
        <v>1067</v>
      </c>
      <c r="K1546" s="1">
        <v>31.0134574836</v>
      </c>
      <c r="L1546" s="1">
        <v>46.282408152000002</v>
      </c>
      <c r="M1546" s="1">
        <v>20</v>
      </c>
      <c r="N1546" s="9">
        <f>DATE(YEAR(TblLocations[[#This Row],[ODK_DateOfSubmission]]),MONTH(TblLocations[[#This Row],[ODK_DateOfSubmission]]),DAY(TblLocations[[#This Row],[ODK_DateOfSubmission]]))</f>
        <v>44278</v>
      </c>
      <c r="O1546" s="1" t="str">
        <f>_xlfn.CONCAT( YEAR(TblLocations[[#This Row],[ODK_DateOfSubmission]]), "-",TEXT( MONTH(TblLocations[[#This Row],[ODK_DateOfSubmission]]),"00"))</f>
        <v>2021-03</v>
      </c>
    </row>
    <row r="1547" spans="1:15" x14ac:dyDescent="0.25">
      <c r="A1547" s="1">
        <v>3504011</v>
      </c>
      <c r="B1547" s="1">
        <v>350401113</v>
      </c>
      <c r="C1547" s="1">
        <v>10260</v>
      </c>
      <c r="D1547" s="63">
        <v>44278</v>
      </c>
      <c r="E1547" s="54">
        <v>121</v>
      </c>
      <c r="F1547" s="56" t="s">
        <v>68</v>
      </c>
      <c r="G1547" s="56" t="s">
        <v>73</v>
      </c>
      <c r="H1547" s="56" t="s">
        <v>1059</v>
      </c>
      <c r="I1547" s="56" t="s">
        <v>1066</v>
      </c>
      <c r="J1547" s="54" t="s">
        <v>1067</v>
      </c>
      <c r="K1547" s="1">
        <v>31.0134574836</v>
      </c>
      <c r="L1547" s="1">
        <v>46.282408152000002</v>
      </c>
      <c r="M1547" s="1">
        <v>10</v>
      </c>
      <c r="N1547" s="9">
        <f>DATE(YEAR(TblLocations[[#This Row],[ODK_DateOfSubmission]]),MONTH(TblLocations[[#This Row],[ODK_DateOfSubmission]]),DAY(TblLocations[[#This Row],[ODK_DateOfSubmission]]))</f>
        <v>44278</v>
      </c>
      <c r="O1547" s="1" t="str">
        <f>_xlfn.CONCAT( YEAR(TblLocations[[#This Row],[ODK_DateOfSubmission]]), "-",TEXT( MONTH(TblLocations[[#This Row],[ODK_DateOfSubmission]]),"00"))</f>
        <v>2021-03</v>
      </c>
    </row>
    <row r="1548" spans="1:15" x14ac:dyDescent="0.25">
      <c r="A1548" s="1">
        <v>3504011</v>
      </c>
      <c r="B1548" s="1">
        <v>350401113</v>
      </c>
      <c r="C1548" s="1">
        <v>10260</v>
      </c>
      <c r="D1548" s="63">
        <v>44278</v>
      </c>
      <c r="E1548" s="54">
        <v>121</v>
      </c>
      <c r="F1548" s="56" t="s">
        <v>68</v>
      </c>
      <c r="G1548" s="56" t="s">
        <v>73</v>
      </c>
      <c r="H1548" s="56" t="s">
        <v>1059</v>
      </c>
      <c r="I1548" s="56" t="s">
        <v>1066</v>
      </c>
      <c r="J1548" s="54" t="s">
        <v>1067</v>
      </c>
      <c r="K1548" s="1">
        <v>31.0134574836</v>
      </c>
      <c r="L1548" s="1">
        <v>46.282408152000002</v>
      </c>
      <c r="M1548" s="1">
        <v>150</v>
      </c>
      <c r="N1548" s="9">
        <f>DATE(YEAR(TblLocations[[#This Row],[ODK_DateOfSubmission]]),MONTH(TblLocations[[#This Row],[ODK_DateOfSubmission]]),DAY(TblLocations[[#This Row],[ODK_DateOfSubmission]]))</f>
        <v>44278</v>
      </c>
      <c r="O1548" s="1" t="str">
        <f>_xlfn.CONCAT( YEAR(TblLocations[[#This Row],[ODK_DateOfSubmission]]), "-",TEXT( MONTH(TblLocations[[#This Row],[ODK_DateOfSubmission]]),"00"))</f>
        <v>2021-03</v>
      </c>
    </row>
    <row r="1549" spans="1:15" x14ac:dyDescent="0.25">
      <c r="A1549" s="1">
        <v>3504011</v>
      </c>
      <c r="B1549" s="1">
        <v>350401113</v>
      </c>
      <c r="C1549" s="1">
        <v>10260</v>
      </c>
      <c r="D1549" s="63">
        <v>44278</v>
      </c>
      <c r="E1549" s="54">
        <v>121</v>
      </c>
      <c r="F1549" s="56" t="s">
        <v>68</v>
      </c>
      <c r="G1549" s="56" t="s">
        <v>73</v>
      </c>
      <c r="H1549" s="56" t="s">
        <v>1059</v>
      </c>
      <c r="I1549" s="56" t="s">
        <v>1066</v>
      </c>
      <c r="J1549" s="54" t="s">
        <v>1067</v>
      </c>
      <c r="K1549" s="1">
        <v>31.0134574836</v>
      </c>
      <c r="L1549" s="1">
        <v>46.282408152000002</v>
      </c>
      <c r="M1549" s="1">
        <v>10</v>
      </c>
      <c r="N1549" s="9">
        <f>DATE(YEAR(TblLocations[[#This Row],[ODK_DateOfSubmission]]),MONTH(TblLocations[[#This Row],[ODK_DateOfSubmission]]),DAY(TblLocations[[#This Row],[ODK_DateOfSubmission]]))</f>
        <v>44278</v>
      </c>
      <c r="O1549" s="1" t="str">
        <f>_xlfn.CONCAT( YEAR(TblLocations[[#This Row],[ODK_DateOfSubmission]]), "-",TEXT( MONTH(TblLocations[[#This Row],[ODK_DateOfSubmission]]),"00"))</f>
        <v>2021-03</v>
      </c>
    </row>
    <row r="1550" spans="1:15" x14ac:dyDescent="0.25">
      <c r="A1550" s="1">
        <v>3504011</v>
      </c>
      <c r="B1550" s="1">
        <v>350401113</v>
      </c>
      <c r="C1550" s="1">
        <v>10260</v>
      </c>
      <c r="D1550" s="63">
        <v>44278</v>
      </c>
      <c r="E1550" s="54">
        <v>121</v>
      </c>
      <c r="F1550" s="56" t="s">
        <v>68</v>
      </c>
      <c r="G1550" s="56" t="s">
        <v>73</v>
      </c>
      <c r="H1550" s="56" t="s">
        <v>1059</v>
      </c>
      <c r="I1550" s="56" t="s">
        <v>1066</v>
      </c>
      <c r="J1550" s="54" t="s">
        <v>1067</v>
      </c>
      <c r="K1550" s="1">
        <v>31.0134574836</v>
      </c>
      <c r="L1550" s="1">
        <v>46.282408152000002</v>
      </c>
      <c r="M1550" s="1">
        <v>200</v>
      </c>
      <c r="N1550" s="9">
        <f>DATE(YEAR(TblLocations[[#This Row],[ODK_DateOfSubmission]]),MONTH(TblLocations[[#This Row],[ODK_DateOfSubmission]]),DAY(TblLocations[[#This Row],[ODK_DateOfSubmission]]))</f>
        <v>44278</v>
      </c>
      <c r="O1550" s="1" t="str">
        <f>_xlfn.CONCAT( YEAR(TblLocations[[#This Row],[ODK_DateOfSubmission]]), "-",TEXT( MONTH(TblLocations[[#This Row],[ODK_DateOfSubmission]]),"00"))</f>
        <v>2021-03</v>
      </c>
    </row>
    <row r="1551" spans="1:15" x14ac:dyDescent="0.25">
      <c r="A1551" s="1">
        <v>3504011</v>
      </c>
      <c r="B1551" s="1">
        <v>350401113</v>
      </c>
      <c r="C1551" s="1">
        <v>10260</v>
      </c>
      <c r="D1551" s="63">
        <v>44278</v>
      </c>
      <c r="E1551" s="54">
        <v>121</v>
      </c>
      <c r="F1551" s="56" t="s">
        <v>68</v>
      </c>
      <c r="G1551" s="56" t="s">
        <v>73</v>
      </c>
      <c r="H1551" s="56" t="s">
        <v>1059</v>
      </c>
      <c r="I1551" s="56" t="s">
        <v>1066</v>
      </c>
      <c r="J1551" s="54" t="s">
        <v>1067</v>
      </c>
      <c r="K1551" s="1">
        <v>31.0134574836</v>
      </c>
      <c r="L1551" s="1">
        <v>46.282408152000002</v>
      </c>
      <c r="M1551" s="1">
        <v>250</v>
      </c>
      <c r="N1551" s="9">
        <f>DATE(YEAR(TblLocations[[#This Row],[ODK_DateOfSubmission]]),MONTH(TblLocations[[#This Row],[ODK_DateOfSubmission]]),DAY(TblLocations[[#This Row],[ODK_DateOfSubmission]]))</f>
        <v>44278</v>
      </c>
      <c r="O1551" s="1" t="str">
        <f>_xlfn.CONCAT( YEAR(TblLocations[[#This Row],[ODK_DateOfSubmission]]), "-",TEXT( MONTH(TblLocations[[#This Row],[ODK_DateOfSubmission]]),"00"))</f>
        <v>2021-03</v>
      </c>
    </row>
    <row r="1552" spans="1:15" x14ac:dyDescent="0.25">
      <c r="A1552" s="1">
        <v>3504012</v>
      </c>
      <c r="B1552" s="1">
        <v>350401213</v>
      </c>
      <c r="C1552" s="1">
        <v>24540</v>
      </c>
      <c r="D1552" s="63">
        <v>44295</v>
      </c>
      <c r="E1552" s="54">
        <v>121</v>
      </c>
      <c r="F1552" s="56" t="s">
        <v>68</v>
      </c>
      <c r="G1552" s="56" t="s">
        <v>73</v>
      </c>
      <c r="H1552" s="56" t="s">
        <v>1059</v>
      </c>
      <c r="I1552" s="56" t="s">
        <v>1482</v>
      </c>
      <c r="J1552" s="54" t="s">
        <v>1483</v>
      </c>
      <c r="K1552" s="1">
        <v>31.052442887600002</v>
      </c>
      <c r="L1552" s="1">
        <v>46.236798131699999</v>
      </c>
      <c r="M1552" s="1">
        <v>2</v>
      </c>
      <c r="N1552" s="9">
        <f>DATE(YEAR(TblLocations[[#This Row],[ODK_DateOfSubmission]]),MONTH(TblLocations[[#This Row],[ODK_DateOfSubmission]]),DAY(TblLocations[[#This Row],[ODK_DateOfSubmission]]))</f>
        <v>44295</v>
      </c>
      <c r="O1552" s="1" t="str">
        <f>_xlfn.CONCAT( YEAR(TblLocations[[#This Row],[ODK_DateOfSubmission]]), "-",TEXT( MONTH(TblLocations[[#This Row],[ODK_DateOfSubmission]]),"00"))</f>
        <v>2021-04</v>
      </c>
    </row>
    <row r="1553" spans="1:15" x14ac:dyDescent="0.25">
      <c r="A1553" s="1">
        <v>3504012</v>
      </c>
      <c r="B1553" s="1">
        <v>350401213</v>
      </c>
      <c r="C1553" s="1">
        <v>24540</v>
      </c>
      <c r="D1553" s="63">
        <v>44295</v>
      </c>
      <c r="E1553" s="54">
        <v>121</v>
      </c>
      <c r="F1553" s="56" t="s">
        <v>68</v>
      </c>
      <c r="G1553" s="56" t="s">
        <v>73</v>
      </c>
      <c r="H1553" s="56" t="s">
        <v>1059</v>
      </c>
      <c r="I1553" s="56" t="s">
        <v>1482</v>
      </c>
      <c r="J1553" s="54" t="s">
        <v>1483</v>
      </c>
      <c r="K1553" s="1">
        <v>31.052442887600002</v>
      </c>
      <c r="L1553" s="1">
        <v>46.236798131699999</v>
      </c>
      <c r="M1553" s="1">
        <v>3</v>
      </c>
      <c r="N1553" s="9">
        <f>DATE(YEAR(TblLocations[[#This Row],[ODK_DateOfSubmission]]),MONTH(TblLocations[[#This Row],[ODK_DateOfSubmission]]),DAY(TblLocations[[#This Row],[ODK_DateOfSubmission]]))</f>
        <v>44295</v>
      </c>
      <c r="O1553" s="1" t="str">
        <f>_xlfn.CONCAT( YEAR(TblLocations[[#This Row],[ODK_DateOfSubmission]]), "-",TEXT( MONTH(TblLocations[[#This Row],[ODK_DateOfSubmission]]),"00"))</f>
        <v>2021-04</v>
      </c>
    </row>
    <row r="1554" spans="1:15" x14ac:dyDescent="0.25">
      <c r="A1554" s="1">
        <v>3504012</v>
      </c>
      <c r="B1554" s="1">
        <v>350401213</v>
      </c>
      <c r="C1554" s="1">
        <v>24540</v>
      </c>
      <c r="D1554" s="63">
        <v>44295</v>
      </c>
      <c r="E1554" s="54">
        <v>121</v>
      </c>
      <c r="F1554" s="56" t="s">
        <v>68</v>
      </c>
      <c r="G1554" s="56" t="s">
        <v>73</v>
      </c>
      <c r="H1554" s="56" t="s">
        <v>1059</v>
      </c>
      <c r="I1554" s="56" t="s">
        <v>1482</v>
      </c>
      <c r="J1554" s="54" t="s">
        <v>1483</v>
      </c>
      <c r="K1554" s="1">
        <v>31.052442887600002</v>
      </c>
      <c r="L1554" s="1">
        <v>46.236798131699999</v>
      </c>
      <c r="M1554" s="1">
        <v>1</v>
      </c>
      <c r="N1554" s="9">
        <f>DATE(YEAR(TblLocations[[#This Row],[ODK_DateOfSubmission]]),MONTH(TblLocations[[#This Row],[ODK_DateOfSubmission]]),DAY(TblLocations[[#This Row],[ODK_DateOfSubmission]]))</f>
        <v>44295</v>
      </c>
      <c r="O1554" s="1" t="str">
        <f>_xlfn.CONCAT( YEAR(TblLocations[[#This Row],[ODK_DateOfSubmission]]), "-",TEXT( MONTH(TblLocations[[#This Row],[ODK_DateOfSubmission]]),"00"))</f>
        <v>2021-04</v>
      </c>
    </row>
    <row r="1555" spans="1:15" x14ac:dyDescent="0.25">
      <c r="A1555" s="1">
        <v>3504014</v>
      </c>
      <c r="B1555" s="1">
        <v>350401413</v>
      </c>
      <c r="C1555" s="1">
        <v>10254</v>
      </c>
      <c r="D1555" s="63">
        <v>44291</v>
      </c>
      <c r="E1555" s="54">
        <v>121</v>
      </c>
      <c r="F1555" s="56" t="s">
        <v>68</v>
      </c>
      <c r="G1555" s="56" t="s">
        <v>73</v>
      </c>
      <c r="H1555" s="56" t="s">
        <v>1059</v>
      </c>
      <c r="I1555" s="56" t="s">
        <v>1070</v>
      </c>
      <c r="J1555" s="54" t="s">
        <v>1071</v>
      </c>
      <c r="K1555" s="1">
        <v>31.042429802899999</v>
      </c>
      <c r="L1555" s="1">
        <v>46.262052204600003</v>
      </c>
      <c r="M1555" s="1">
        <v>10</v>
      </c>
      <c r="N1555" s="9">
        <f>DATE(YEAR(TblLocations[[#This Row],[ODK_DateOfSubmission]]),MONTH(TblLocations[[#This Row],[ODK_DateOfSubmission]]),DAY(TblLocations[[#This Row],[ODK_DateOfSubmission]]))</f>
        <v>44291</v>
      </c>
      <c r="O1555" s="1" t="str">
        <f>_xlfn.CONCAT( YEAR(TblLocations[[#This Row],[ODK_DateOfSubmission]]), "-",TEXT( MONTH(TblLocations[[#This Row],[ODK_DateOfSubmission]]),"00"))</f>
        <v>2021-04</v>
      </c>
    </row>
    <row r="1556" spans="1:15" x14ac:dyDescent="0.25">
      <c r="A1556" s="1">
        <v>3504014</v>
      </c>
      <c r="B1556" s="1">
        <v>350401413</v>
      </c>
      <c r="C1556" s="1">
        <v>10254</v>
      </c>
      <c r="D1556" s="63">
        <v>44291</v>
      </c>
      <c r="E1556" s="54">
        <v>121</v>
      </c>
      <c r="F1556" s="56" t="s">
        <v>68</v>
      </c>
      <c r="G1556" s="56" t="s">
        <v>73</v>
      </c>
      <c r="H1556" s="56" t="s">
        <v>1059</v>
      </c>
      <c r="I1556" s="56" t="s">
        <v>1070</v>
      </c>
      <c r="J1556" s="54" t="s">
        <v>1071</v>
      </c>
      <c r="K1556" s="1">
        <v>31.042429802899999</v>
      </c>
      <c r="L1556" s="1">
        <v>46.262052204600003</v>
      </c>
      <c r="M1556" s="1">
        <v>5</v>
      </c>
      <c r="N1556" s="9">
        <f>DATE(YEAR(TblLocations[[#This Row],[ODK_DateOfSubmission]]),MONTH(TblLocations[[#This Row],[ODK_DateOfSubmission]]),DAY(TblLocations[[#This Row],[ODK_DateOfSubmission]]))</f>
        <v>44291</v>
      </c>
      <c r="O1556" s="1" t="str">
        <f>_xlfn.CONCAT( YEAR(TblLocations[[#This Row],[ODK_DateOfSubmission]]), "-",TEXT( MONTH(TblLocations[[#This Row],[ODK_DateOfSubmission]]),"00"))</f>
        <v>2021-04</v>
      </c>
    </row>
    <row r="1557" spans="1:15" x14ac:dyDescent="0.25">
      <c r="A1557" s="1">
        <v>3504014</v>
      </c>
      <c r="B1557" s="1">
        <v>350401413</v>
      </c>
      <c r="C1557" s="1">
        <v>10254</v>
      </c>
      <c r="D1557" s="63">
        <v>44291</v>
      </c>
      <c r="E1557" s="54">
        <v>121</v>
      </c>
      <c r="F1557" s="56" t="s">
        <v>68</v>
      </c>
      <c r="G1557" s="56" t="s">
        <v>73</v>
      </c>
      <c r="H1557" s="56" t="s">
        <v>1059</v>
      </c>
      <c r="I1557" s="56" t="s">
        <v>1070</v>
      </c>
      <c r="J1557" s="54" t="s">
        <v>1071</v>
      </c>
      <c r="K1557" s="1">
        <v>31.042429802899999</v>
      </c>
      <c r="L1557" s="1">
        <v>46.262052204600003</v>
      </c>
      <c r="M1557" s="1">
        <v>15</v>
      </c>
      <c r="N1557" s="9">
        <f>DATE(YEAR(TblLocations[[#This Row],[ODK_DateOfSubmission]]),MONTH(TblLocations[[#This Row],[ODK_DateOfSubmission]]),DAY(TblLocations[[#This Row],[ODK_DateOfSubmission]]))</f>
        <v>44291</v>
      </c>
      <c r="O1557" s="1" t="str">
        <f>_xlfn.CONCAT( YEAR(TblLocations[[#This Row],[ODK_DateOfSubmission]]), "-",TEXT( MONTH(TblLocations[[#This Row],[ODK_DateOfSubmission]]),"00"))</f>
        <v>2021-04</v>
      </c>
    </row>
    <row r="1558" spans="1:15" x14ac:dyDescent="0.25">
      <c r="A1558" s="1">
        <v>3504015</v>
      </c>
      <c r="B1558" s="1">
        <v>350401513</v>
      </c>
      <c r="C1558" s="1">
        <v>10272</v>
      </c>
      <c r="D1558" s="63">
        <v>44307</v>
      </c>
      <c r="E1558" s="54">
        <v>121</v>
      </c>
      <c r="F1558" s="56" t="s">
        <v>68</v>
      </c>
      <c r="G1558" s="56" t="s">
        <v>73</v>
      </c>
      <c r="H1558" s="56" t="s">
        <v>1059</v>
      </c>
      <c r="I1558" s="56" t="s">
        <v>1072</v>
      </c>
      <c r="J1558" s="54" t="s">
        <v>1073</v>
      </c>
      <c r="K1558" s="1">
        <v>31.034963944600001</v>
      </c>
      <c r="L1558" s="1">
        <v>46.242300951700003</v>
      </c>
      <c r="M1558" s="1">
        <v>3</v>
      </c>
      <c r="N1558" s="9">
        <f>DATE(YEAR(TblLocations[[#This Row],[ODK_DateOfSubmission]]),MONTH(TblLocations[[#This Row],[ODK_DateOfSubmission]]),DAY(TblLocations[[#This Row],[ODK_DateOfSubmission]]))</f>
        <v>44307</v>
      </c>
      <c r="O1558" s="1" t="str">
        <f>_xlfn.CONCAT( YEAR(TblLocations[[#This Row],[ODK_DateOfSubmission]]), "-",TEXT( MONTH(TblLocations[[#This Row],[ODK_DateOfSubmission]]),"00"))</f>
        <v>2021-04</v>
      </c>
    </row>
    <row r="1559" spans="1:15" x14ac:dyDescent="0.25">
      <c r="A1559" s="1">
        <v>3504016</v>
      </c>
      <c r="B1559" s="1">
        <v>350401613</v>
      </c>
      <c r="C1559" s="1">
        <v>10281</v>
      </c>
      <c r="D1559" s="63">
        <v>44307</v>
      </c>
      <c r="E1559" s="54">
        <v>121</v>
      </c>
      <c r="F1559" s="56" t="s">
        <v>68</v>
      </c>
      <c r="G1559" s="56" t="s">
        <v>73</v>
      </c>
      <c r="H1559" s="56" t="s">
        <v>1059</v>
      </c>
      <c r="I1559" s="56" t="s">
        <v>1074</v>
      </c>
      <c r="J1559" s="54" t="s">
        <v>1075</v>
      </c>
      <c r="K1559" s="1">
        <v>31.029471706599999</v>
      </c>
      <c r="L1559" s="1">
        <v>46.244121658399997</v>
      </c>
      <c r="M1559" s="1">
        <v>1</v>
      </c>
      <c r="N1559" s="9">
        <f>DATE(YEAR(TblLocations[[#This Row],[ODK_DateOfSubmission]]),MONTH(TblLocations[[#This Row],[ODK_DateOfSubmission]]),DAY(TblLocations[[#This Row],[ODK_DateOfSubmission]]))</f>
        <v>44307</v>
      </c>
      <c r="O1559" s="1" t="str">
        <f>_xlfn.CONCAT( YEAR(TblLocations[[#This Row],[ODK_DateOfSubmission]]), "-",TEXT( MONTH(TblLocations[[#This Row],[ODK_DateOfSubmission]]),"00"))</f>
        <v>2021-04</v>
      </c>
    </row>
    <row r="1560" spans="1:15" x14ac:dyDescent="0.25">
      <c r="A1560" s="1">
        <v>3504016</v>
      </c>
      <c r="B1560" s="1">
        <v>350401613</v>
      </c>
      <c r="C1560" s="1">
        <v>10281</v>
      </c>
      <c r="D1560" s="63">
        <v>44307</v>
      </c>
      <c r="E1560" s="54">
        <v>121</v>
      </c>
      <c r="F1560" s="56" t="s">
        <v>68</v>
      </c>
      <c r="G1560" s="56" t="s">
        <v>73</v>
      </c>
      <c r="H1560" s="56" t="s">
        <v>1059</v>
      </c>
      <c r="I1560" s="56" t="s">
        <v>1074</v>
      </c>
      <c r="J1560" s="54" t="s">
        <v>1075</v>
      </c>
      <c r="K1560" s="1">
        <v>31.029471706599999</v>
      </c>
      <c r="L1560" s="1">
        <v>46.244121658399997</v>
      </c>
      <c r="M1560" s="1">
        <v>4</v>
      </c>
      <c r="N1560" s="9">
        <f>DATE(YEAR(TblLocations[[#This Row],[ODK_DateOfSubmission]]),MONTH(TblLocations[[#This Row],[ODK_DateOfSubmission]]),DAY(TblLocations[[#This Row],[ODK_DateOfSubmission]]))</f>
        <v>44307</v>
      </c>
      <c r="O1560" s="1" t="str">
        <f>_xlfn.CONCAT( YEAR(TblLocations[[#This Row],[ODK_DateOfSubmission]]), "-",TEXT( MONTH(TblLocations[[#This Row],[ODK_DateOfSubmission]]),"00"))</f>
        <v>2021-04</v>
      </c>
    </row>
    <row r="1561" spans="1:15" x14ac:dyDescent="0.25">
      <c r="A1561" s="1">
        <v>3504016</v>
      </c>
      <c r="B1561" s="1">
        <v>350401613</v>
      </c>
      <c r="C1561" s="1">
        <v>10281</v>
      </c>
      <c r="D1561" s="63">
        <v>44307</v>
      </c>
      <c r="E1561" s="54">
        <v>121</v>
      </c>
      <c r="F1561" s="56" t="s">
        <v>68</v>
      </c>
      <c r="G1561" s="56" t="s">
        <v>73</v>
      </c>
      <c r="H1561" s="56" t="s">
        <v>1059</v>
      </c>
      <c r="I1561" s="56" t="s">
        <v>1074</v>
      </c>
      <c r="J1561" s="54" t="s">
        <v>1075</v>
      </c>
      <c r="K1561" s="1">
        <v>31.029471706599999</v>
      </c>
      <c r="L1561" s="1">
        <v>46.244121658399997</v>
      </c>
      <c r="M1561" s="1">
        <v>4</v>
      </c>
      <c r="N1561" s="9">
        <f>DATE(YEAR(TblLocations[[#This Row],[ODK_DateOfSubmission]]),MONTH(TblLocations[[#This Row],[ODK_DateOfSubmission]]),DAY(TblLocations[[#This Row],[ODK_DateOfSubmission]]))</f>
        <v>44307</v>
      </c>
      <c r="O1561" s="1" t="str">
        <f>_xlfn.CONCAT( YEAR(TblLocations[[#This Row],[ODK_DateOfSubmission]]), "-",TEXT( MONTH(TblLocations[[#This Row],[ODK_DateOfSubmission]]),"00"))</f>
        <v>2021-04</v>
      </c>
    </row>
    <row r="1562" spans="1:15" x14ac:dyDescent="0.25">
      <c r="A1562" s="1">
        <v>3504018</v>
      </c>
      <c r="B1562" s="1">
        <v>350401813</v>
      </c>
      <c r="C1562" s="1">
        <v>24741</v>
      </c>
      <c r="D1562" s="63">
        <v>44292</v>
      </c>
      <c r="E1562" s="54">
        <v>121</v>
      </c>
      <c r="F1562" s="56" t="s">
        <v>68</v>
      </c>
      <c r="G1562" s="56" t="s">
        <v>73</v>
      </c>
      <c r="H1562" s="56" t="s">
        <v>1059</v>
      </c>
      <c r="I1562" s="56" t="s">
        <v>1484</v>
      </c>
      <c r="J1562" s="54" t="s">
        <v>1485</v>
      </c>
      <c r="K1562" s="1">
        <v>31.0447764918</v>
      </c>
      <c r="L1562" s="1">
        <v>46.249576203399997</v>
      </c>
      <c r="M1562" s="1">
        <v>1</v>
      </c>
      <c r="N1562" s="9">
        <f>DATE(YEAR(TblLocations[[#This Row],[ODK_DateOfSubmission]]),MONTH(TblLocations[[#This Row],[ODK_DateOfSubmission]]),DAY(TblLocations[[#This Row],[ODK_DateOfSubmission]]))</f>
        <v>44292</v>
      </c>
      <c r="O1562" s="1" t="str">
        <f>_xlfn.CONCAT( YEAR(TblLocations[[#This Row],[ODK_DateOfSubmission]]), "-",TEXT( MONTH(TblLocations[[#This Row],[ODK_DateOfSubmission]]),"00"))</f>
        <v>2021-04</v>
      </c>
    </row>
    <row r="1563" spans="1:15" x14ac:dyDescent="0.25">
      <c r="A1563" s="1">
        <v>3504019</v>
      </c>
      <c r="B1563" s="1">
        <v>350401913</v>
      </c>
      <c r="C1563" s="1">
        <v>9470</v>
      </c>
      <c r="D1563" s="63">
        <v>44311</v>
      </c>
      <c r="E1563" s="54">
        <v>121</v>
      </c>
      <c r="F1563" s="56" t="s">
        <v>68</v>
      </c>
      <c r="G1563" s="56" t="s">
        <v>73</v>
      </c>
      <c r="H1563" s="56" t="s">
        <v>1059</v>
      </c>
      <c r="I1563" s="56" t="s">
        <v>1076</v>
      </c>
      <c r="J1563" s="54" t="s">
        <v>1077</v>
      </c>
      <c r="K1563" s="1">
        <v>31.0569626851</v>
      </c>
      <c r="L1563" s="1">
        <v>46.266143804899997</v>
      </c>
      <c r="M1563" s="1">
        <v>3</v>
      </c>
      <c r="N1563" s="9">
        <f>DATE(YEAR(TblLocations[[#This Row],[ODK_DateOfSubmission]]),MONTH(TblLocations[[#This Row],[ODK_DateOfSubmission]]),DAY(TblLocations[[#This Row],[ODK_DateOfSubmission]]))</f>
        <v>44311</v>
      </c>
      <c r="O1563" s="1" t="str">
        <f>_xlfn.CONCAT( YEAR(TblLocations[[#This Row],[ODK_DateOfSubmission]]), "-",TEXT( MONTH(TblLocations[[#This Row],[ODK_DateOfSubmission]]),"00"))</f>
        <v>2021-04</v>
      </c>
    </row>
    <row r="1564" spans="1:15" x14ac:dyDescent="0.25">
      <c r="A1564" s="1">
        <v>3504019</v>
      </c>
      <c r="B1564" s="1">
        <v>350401913</v>
      </c>
      <c r="C1564" s="1">
        <v>9470</v>
      </c>
      <c r="D1564" s="63">
        <v>44311</v>
      </c>
      <c r="E1564" s="54">
        <v>121</v>
      </c>
      <c r="F1564" s="56" t="s">
        <v>68</v>
      </c>
      <c r="G1564" s="56" t="s">
        <v>73</v>
      </c>
      <c r="H1564" s="56" t="s">
        <v>1059</v>
      </c>
      <c r="I1564" s="56" t="s">
        <v>1076</v>
      </c>
      <c r="J1564" s="54" t="s">
        <v>1077</v>
      </c>
      <c r="K1564" s="1">
        <v>31.0569626851</v>
      </c>
      <c r="L1564" s="1">
        <v>46.266143804899997</v>
      </c>
      <c r="M1564" s="1">
        <v>3</v>
      </c>
      <c r="N1564" s="9">
        <f>DATE(YEAR(TblLocations[[#This Row],[ODK_DateOfSubmission]]),MONTH(TblLocations[[#This Row],[ODK_DateOfSubmission]]),DAY(TblLocations[[#This Row],[ODK_DateOfSubmission]]))</f>
        <v>44311</v>
      </c>
      <c r="O1564" s="1" t="str">
        <f>_xlfn.CONCAT( YEAR(TblLocations[[#This Row],[ODK_DateOfSubmission]]), "-",TEXT( MONTH(TblLocations[[#This Row],[ODK_DateOfSubmission]]),"00"))</f>
        <v>2021-04</v>
      </c>
    </row>
    <row r="1565" spans="1:15" x14ac:dyDescent="0.25">
      <c r="A1565" s="1">
        <v>3504019</v>
      </c>
      <c r="B1565" s="1">
        <v>350401913</v>
      </c>
      <c r="C1565" s="1">
        <v>9470</v>
      </c>
      <c r="D1565" s="63">
        <v>44311</v>
      </c>
      <c r="E1565" s="54">
        <v>121</v>
      </c>
      <c r="F1565" s="56" t="s">
        <v>68</v>
      </c>
      <c r="G1565" s="56" t="s">
        <v>73</v>
      </c>
      <c r="H1565" s="56" t="s">
        <v>1059</v>
      </c>
      <c r="I1565" s="56" t="s">
        <v>1076</v>
      </c>
      <c r="J1565" s="54" t="s">
        <v>1077</v>
      </c>
      <c r="K1565" s="1">
        <v>31.0569626851</v>
      </c>
      <c r="L1565" s="1">
        <v>46.266143804899997</v>
      </c>
      <c r="M1565" s="1">
        <v>3</v>
      </c>
      <c r="N1565" s="9">
        <f>DATE(YEAR(TblLocations[[#This Row],[ODK_DateOfSubmission]]),MONTH(TblLocations[[#This Row],[ODK_DateOfSubmission]]),DAY(TblLocations[[#This Row],[ODK_DateOfSubmission]]))</f>
        <v>44311</v>
      </c>
      <c r="O1565" s="1" t="str">
        <f>_xlfn.CONCAT( YEAR(TblLocations[[#This Row],[ODK_DateOfSubmission]]), "-",TEXT( MONTH(TblLocations[[#This Row],[ODK_DateOfSubmission]]),"00"))</f>
        <v>2021-04</v>
      </c>
    </row>
    <row r="1566" spans="1:15" x14ac:dyDescent="0.25">
      <c r="A1566" s="1">
        <v>3504019</v>
      </c>
      <c r="B1566" s="1">
        <v>350401913</v>
      </c>
      <c r="C1566" s="1">
        <v>9470</v>
      </c>
      <c r="D1566" s="63">
        <v>44311</v>
      </c>
      <c r="E1566" s="54">
        <v>121</v>
      </c>
      <c r="F1566" s="56" t="s">
        <v>68</v>
      </c>
      <c r="G1566" s="56" t="s">
        <v>73</v>
      </c>
      <c r="H1566" s="56" t="s">
        <v>1059</v>
      </c>
      <c r="I1566" s="56" t="s">
        <v>1076</v>
      </c>
      <c r="J1566" s="54" t="s">
        <v>1077</v>
      </c>
      <c r="K1566" s="1">
        <v>31.0569626851</v>
      </c>
      <c r="L1566" s="1">
        <v>46.266143804899997</v>
      </c>
      <c r="M1566" s="1">
        <v>4</v>
      </c>
      <c r="N1566" s="9">
        <f>DATE(YEAR(TblLocations[[#This Row],[ODK_DateOfSubmission]]),MONTH(TblLocations[[#This Row],[ODK_DateOfSubmission]]),DAY(TblLocations[[#This Row],[ODK_DateOfSubmission]]))</f>
        <v>44311</v>
      </c>
      <c r="O1566" s="1" t="str">
        <f>_xlfn.CONCAT( YEAR(TblLocations[[#This Row],[ODK_DateOfSubmission]]), "-",TEXT( MONTH(TblLocations[[#This Row],[ODK_DateOfSubmission]]),"00"))</f>
        <v>2021-04</v>
      </c>
    </row>
    <row r="1567" spans="1:15" x14ac:dyDescent="0.25">
      <c r="A1567" s="1">
        <v>3504021</v>
      </c>
      <c r="B1567" s="1">
        <v>350402113</v>
      </c>
      <c r="C1567" s="1">
        <v>10335</v>
      </c>
      <c r="D1567" s="63">
        <v>44294</v>
      </c>
      <c r="E1567" s="54">
        <v>121</v>
      </c>
      <c r="F1567" s="56" t="s">
        <v>68</v>
      </c>
      <c r="G1567" s="56" t="s">
        <v>73</v>
      </c>
      <c r="H1567" s="56" t="s">
        <v>1059</v>
      </c>
      <c r="I1567" s="56" t="s">
        <v>1078</v>
      </c>
      <c r="J1567" s="54" t="s">
        <v>1079</v>
      </c>
      <c r="K1567" s="1">
        <v>31.0506383486</v>
      </c>
      <c r="L1567" s="1">
        <v>46.269343302599999</v>
      </c>
      <c r="M1567" s="1">
        <v>2</v>
      </c>
      <c r="N1567" s="9">
        <f>DATE(YEAR(TblLocations[[#This Row],[ODK_DateOfSubmission]]),MONTH(TblLocations[[#This Row],[ODK_DateOfSubmission]]),DAY(TblLocations[[#This Row],[ODK_DateOfSubmission]]))</f>
        <v>44294</v>
      </c>
      <c r="O1567" s="1" t="str">
        <f>_xlfn.CONCAT( YEAR(TblLocations[[#This Row],[ODK_DateOfSubmission]]), "-",TEXT( MONTH(TblLocations[[#This Row],[ODK_DateOfSubmission]]),"00"))</f>
        <v>2021-04</v>
      </c>
    </row>
    <row r="1568" spans="1:15" x14ac:dyDescent="0.25">
      <c r="A1568" s="1">
        <v>3504021</v>
      </c>
      <c r="B1568" s="1">
        <v>350402113</v>
      </c>
      <c r="C1568" s="1">
        <v>10335</v>
      </c>
      <c r="D1568" s="63">
        <v>44294</v>
      </c>
      <c r="E1568" s="54">
        <v>121</v>
      </c>
      <c r="F1568" s="56" t="s">
        <v>68</v>
      </c>
      <c r="G1568" s="56" t="s">
        <v>73</v>
      </c>
      <c r="H1568" s="56" t="s">
        <v>1059</v>
      </c>
      <c r="I1568" s="56" t="s">
        <v>1078</v>
      </c>
      <c r="J1568" s="54" t="s">
        <v>1079</v>
      </c>
      <c r="K1568" s="1">
        <v>31.0506383486</v>
      </c>
      <c r="L1568" s="1">
        <v>46.269343302599999</v>
      </c>
      <c r="M1568" s="1">
        <v>1</v>
      </c>
      <c r="N1568" s="9">
        <f>DATE(YEAR(TblLocations[[#This Row],[ODK_DateOfSubmission]]),MONTH(TblLocations[[#This Row],[ODK_DateOfSubmission]]),DAY(TblLocations[[#This Row],[ODK_DateOfSubmission]]))</f>
        <v>44294</v>
      </c>
      <c r="O1568" s="1" t="str">
        <f>_xlfn.CONCAT( YEAR(TblLocations[[#This Row],[ODK_DateOfSubmission]]), "-",TEXT( MONTH(TblLocations[[#This Row],[ODK_DateOfSubmission]]),"00"))</f>
        <v>2021-04</v>
      </c>
    </row>
    <row r="1569" spans="1:15" x14ac:dyDescent="0.25">
      <c r="A1569" s="1">
        <v>3504021</v>
      </c>
      <c r="B1569" s="1">
        <v>350402113</v>
      </c>
      <c r="C1569" s="1">
        <v>10335</v>
      </c>
      <c r="D1569" s="63">
        <v>44294</v>
      </c>
      <c r="E1569" s="54">
        <v>121</v>
      </c>
      <c r="F1569" s="56" t="s">
        <v>68</v>
      </c>
      <c r="G1569" s="56" t="s">
        <v>73</v>
      </c>
      <c r="H1569" s="56" t="s">
        <v>1059</v>
      </c>
      <c r="I1569" s="56" t="s">
        <v>1078</v>
      </c>
      <c r="J1569" s="54" t="s">
        <v>1079</v>
      </c>
      <c r="K1569" s="1">
        <v>31.0506383486</v>
      </c>
      <c r="L1569" s="1">
        <v>46.269343302599999</v>
      </c>
      <c r="M1569" s="1">
        <v>6</v>
      </c>
      <c r="N1569" s="9">
        <f>DATE(YEAR(TblLocations[[#This Row],[ODK_DateOfSubmission]]),MONTH(TblLocations[[#This Row],[ODK_DateOfSubmission]]),DAY(TblLocations[[#This Row],[ODK_DateOfSubmission]]))</f>
        <v>44294</v>
      </c>
      <c r="O1569" s="1" t="str">
        <f>_xlfn.CONCAT( YEAR(TblLocations[[#This Row],[ODK_DateOfSubmission]]), "-",TEXT( MONTH(TblLocations[[#This Row],[ODK_DateOfSubmission]]),"00"))</f>
        <v>2021-04</v>
      </c>
    </row>
    <row r="1570" spans="1:15" x14ac:dyDescent="0.25">
      <c r="A1570" s="1">
        <v>3504021</v>
      </c>
      <c r="B1570" s="1">
        <v>350402113</v>
      </c>
      <c r="C1570" s="1">
        <v>10335</v>
      </c>
      <c r="D1570" s="63">
        <v>44294</v>
      </c>
      <c r="E1570" s="54">
        <v>121</v>
      </c>
      <c r="F1570" s="56" t="s">
        <v>68</v>
      </c>
      <c r="G1570" s="56" t="s">
        <v>73</v>
      </c>
      <c r="H1570" s="56" t="s">
        <v>1059</v>
      </c>
      <c r="I1570" s="56" t="s">
        <v>1078</v>
      </c>
      <c r="J1570" s="54" t="s">
        <v>1079</v>
      </c>
      <c r="K1570" s="1">
        <v>31.0506383486</v>
      </c>
      <c r="L1570" s="1">
        <v>46.269343302599999</v>
      </c>
      <c r="M1570" s="1">
        <v>3</v>
      </c>
      <c r="N1570" s="9">
        <f>DATE(YEAR(TblLocations[[#This Row],[ODK_DateOfSubmission]]),MONTH(TblLocations[[#This Row],[ODK_DateOfSubmission]]),DAY(TblLocations[[#This Row],[ODK_DateOfSubmission]]))</f>
        <v>44294</v>
      </c>
      <c r="O1570" s="1" t="str">
        <f>_xlfn.CONCAT( YEAR(TblLocations[[#This Row],[ODK_DateOfSubmission]]), "-",TEXT( MONTH(TblLocations[[#This Row],[ODK_DateOfSubmission]]),"00"))</f>
        <v>2021-04</v>
      </c>
    </row>
    <row r="1571" spans="1:15" x14ac:dyDescent="0.25">
      <c r="A1571" s="1">
        <v>3504021</v>
      </c>
      <c r="B1571" s="1">
        <v>350402113</v>
      </c>
      <c r="C1571" s="1">
        <v>10335</v>
      </c>
      <c r="D1571" s="63">
        <v>44294</v>
      </c>
      <c r="E1571" s="54">
        <v>121</v>
      </c>
      <c r="F1571" s="56" t="s">
        <v>68</v>
      </c>
      <c r="G1571" s="56" t="s">
        <v>73</v>
      </c>
      <c r="H1571" s="56" t="s">
        <v>1059</v>
      </c>
      <c r="I1571" s="56" t="s">
        <v>1078</v>
      </c>
      <c r="J1571" s="54" t="s">
        <v>1079</v>
      </c>
      <c r="K1571" s="1">
        <v>31.0506383486</v>
      </c>
      <c r="L1571" s="1">
        <v>46.269343302599999</v>
      </c>
      <c r="M1571" s="1">
        <v>4</v>
      </c>
      <c r="N1571" s="9">
        <f>DATE(YEAR(TblLocations[[#This Row],[ODK_DateOfSubmission]]),MONTH(TblLocations[[#This Row],[ODK_DateOfSubmission]]),DAY(TblLocations[[#This Row],[ODK_DateOfSubmission]]))</f>
        <v>44294</v>
      </c>
      <c r="O1571" s="1" t="str">
        <f>_xlfn.CONCAT( YEAR(TblLocations[[#This Row],[ODK_DateOfSubmission]]), "-",TEXT( MONTH(TblLocations[[#This Row],[ODK_DateOfSubmission]]),"00"))</f>
        <v>2021-04</v>
      </c>
    </row>
    <row r="1572" spans="1:15" x14ac:dyDescent="0.25">
      <c r="A1572" s="1">
        <v>3504022</v>
      </c>
      <c r="B1572" s="1">
        <v>350402213</v>
      </c>
      <c r="C1572" s="1">
        <v>9576</v>
      </c>
      <c r="D1572" s="63">
        <v>44295</v>
      </c>
      <c r="E1572" s="54">
        <v>121</v>
      </c>
      <c r="F1572" s="56" t="s">
        <v>68</v>
      </c>
      <c r="G1572" s="56" t="s">
        <v>73</v>
      </c>
      <c r="H1572" s="56" t="s">
        <v>1059</v>
      </c>
      <c r="I1572" s="56" t="s">
        <v>1486</v>
      </c>
      <c r="J1572" s="54" t="s">
        <v>1487</v>
      </c>
      <c r="K1572" s="1">
        <v>31.132791840500001</v>
      </c>
      <c r="L1572" s="1">
        <v>46.2356646856</v>
      </c>
      <c r="M1572" s="1">
        <v>2</v>
      </c>
      <c r="N1572" s="9">
        <f>DATE(YEAR(TblLocations[[#This Row],[ODK_DateOfSubmission]]),MONTH(TblLocations[[#This Row],[ODK_DateOfSubmission]]),DAY(TblLocations[[#This Row],[ODK_DateOfSubmission]]))</f>
        <v>44295</v>
      </c>
      <c r="O1572" s="1" t="str">
        <f>_xlfn.CONCAT( YEAR(TblLocations[[#This Row],[ODK_DateOfSubmission]]), "-",TEXT( MONTH(TblLocations[[#This Row],[ODK_DateOfSubmission]]),"00"))</f>
        <v>2021-04</v>
      </c>
    </row>
    <row r="1573" spans="1:15" x14ac:dyDescent="0.25">
      <c r="A1573" s="1">
        <v>3504022</v>
      </c>
      <c r="B1573" s="1">
        <v>350402213</v>
      </c>
      <c r="C1573" s="1">
        <v>9576</v>
      </c>
      <c r="D1573" s="63">
        <v>44295</v>
      </c>
      <c r="E1573" s="54">
        <v>121</v>
      </c>
      <c r="F1573" s="56" t="s">
        <v>68</v>
      </c>
      <c r="G1573" s="56" t="s">
        <v>73</v>
      </c>
      <c r="H1573" s="56" t="s">
        <v>1059</v>
      </c>
      <c r="I1573" s="56" t="s">
        <v>1486</v>
      </c>
      <c r="J1573" s="54" t="s">
        <v>1487</v>
      </c>
      <c r="K1573" s="1">
        <v>31.132791840500001</v>
      </c>
      <c r="L1573" s="1">
        <v>46.2356646856</v>
      </c>
      <c r="M1573" s="1">
        <v>2</v>
      </c>
      <c r="N1573" s="9">
        <f>DATE(YEAR(TblLocations[[#This Row],[ODK_DateOfSubmission]]),MONTH(TblLocations[[#This Row],[ODK_DateOfSubmission]]),DAY(TblLocations[[#This Row],[ODK_DateOfSubmission]]))</f>
        <v>44295</v>
      </c>
      <c r="O1573" s="1" t="str">
        <f>_xlfn.CONCAT( YEAR(TblLocations[[#This Row],[ODK_DateOfSubmission]]), "-",TEXT( MONTH(TblLocations[[#This Row],[ODK_DateOfSubmission]]),"00"))</f>
        <v>2021-04</v>
      </c>
    </row>
    <row r="1574" spans="1:15" x14ac:dyDescent="0.25">
      <c r="A1574" s="1">
        <v>3504023</v>
      </c>
      <c r="B1574" s="1">
        <v>350402313</v>
      </c>
      <c r="C1574" s="1">
        <v>9448</v>
      </c>
      <c r="D1574" s="63">
        <v>44307</v>
      </c>
      <c r="E1574" s="54">
        <v>121</v>
      </c>
      <c r="F1574" s="56" t="s">
        <v>68</v>
      </c>
      <c r="G1574" s="56" t="s">
        <v>73</v>
      </c>
      <c r="H1574" s="56" t="s">
        <v>1059</v>
      </c>
      <c r="I1574" s="56" t="s">
        <v>1080</v>
      </c>
      <c r="J1574" s="54" t="s">
        <v>1081</v>
      </c>
      <c r="K1574" s="1">
        <v>31.027006973399999</v>
      </c>
      <c r="L1574" s="1">
        <v>46.228093038300003</v>
      </c>
      <c r="M1574" s="1">
        <v>20</v>
      </c>
      <c r="N1574" s="9">
        <f>DATE(YEAR(TblLocations[[#This Row],[ODK_DateOfSubmission]]),MONTH(TblLocations[[#This Row],[ODK_DateOfSubmission]]),DAY(TblLocations[[#This Row],[ODK_DateOfSubmission]]))</f>
        <v>44307</v>
      </c>
      <c r="O1574" s="1" t="str">
        <f>_xlfn.CONCAT( YEAR(TblLocations[[#This Row],[ODK_DateOfSubmission]]), "-",TEXT( MONTH(TblLocations[[#This Row],[ODK_DateOfSubmission]]),"00"))</f>
        <v>2021-04</v>
      </c>
    </row>
    <row r="1575" spans="1:15" x14ac:dyDescent="0.25">
      <c r="A1575" s="1">
        <v>3504023</v>
      </c>
      <c r="B1575" s="1">
        <v>350402313</v>
      </c>
      <c r="C1575" s="1">
        <v>9448</v>
      </c>
      <c r="D1575" s="63">
        <v>44307</v>
      </c>
      <c r="E1575" s="54">
        <v>121</v>
      </c>
      <c r="F1575" s="56" t="s">
        <v>68</v>
      </c>
      <c r="G1575" s="56" t="s">
        <v>73</v>
      </c>
      <c r="H1575" s="56" t="s">
        <v>1059</v>
      </c>
      <c r="I1575" s="56" t="s">
        <v>1080</v>
      </c>
      <c r="J1575" s="54" t="s">
        <v>1081</v>
      </c>
      <c r="K1575" s="1">
        <v>31.027006973399999</v>
      </c>
      <c r="L1575" s="1">
        <v>46.228093038300003</v>
      </c>
      <c r="M1575" s="1">
        <v>24</v>
      </c>
      <c r="N1575" s="9">
        <f>DATE(YEAR(TblLocations[[#This Row],[ODK_DateOfSubmission]]),MONTH(TblLocations[[#This Row],[ODK_DateOfSubmission]]),DAY(TblLocations[[#This Row],[ODK_DateOfSubmission]]))</f>
        <v>44307</v>
      </c>
      <c r="O1575" s="1" t="str">
        <f>_xlfn.CONCAT( YEAR(TblLocations[[#This Row],[ODK_DateOfSubmission]]), "-",TEXT( MONTH(TblLocations[[#This Row],[ODK_DateOfSubmission]]),"00"))</f>
        <v>2021-04</v>
      </c>
    </row>
    <row r="1576" spans="1:15" x14ac:dyDescent="0.25">
      <c r="A1576" s="1">
        <v>3504023</v>
      </c>
      <c r="B1576" s="1">
        <v>350402313</v>
      </c>
      <c r="C1576" s="1">
        <v>9448</v>
      </c>
      <c r="D1576" s="63">
        <v>44307</v>
      </c>
      <c r="E1576" s="54">
        <v>121</v>
      </c>
      <c r="F1576" s="56" t="s">
        <v>68</v>
      </c>
      <c r="G1576" s="56" t="s">
        <v>73</v>
      </c>
      <c r="H1576" s="56" t="s">
        <v>1059</v>
      </c>
      <c r="I1576" s="56" t="s">
        <v>1080</v>
      </c>
      <c r="J1576" s="54" t="s">
        <v>1081</v>
      </c>
      <c r="K1576" s="1">
        <v>31.027006973399999</v>
      </c>
      <c r="L1576" s="1">
        <v>46.228093038300003</v>
      </c>
      <c r="M1576" s="1">
        <v>15</v>
      </c>
      <c r="N1576" s="9">
        <f>DATE(YEAR(TblLocations[[#This Row],[ODK_DateOfSubmission]]),MONTH(TblLocations[[#This Row],[ODK_DateOfSubmission]]),DAY(TblLocations[[#This Row],[ODK_DateOfSubmission]]))</f>
        <v>44307</v>
      </c>
      <c r="O1576" s="1" t="str">
        <f>_xlfn.CONCAT( YEAR(TblLocations[[#This Row],[ODK_DateOfSubmission]]), "-",TEXT( MONTH(TblLocations[[#This Row],[ODK_DateOfSubmission]]),"00"))</f>
        <v>2021-04</v>
      </c>
    </row>
    <row r="1577" spans="1:15" x14ac:dyDescent="0.25">
      <c r="A1577" s="1">
        <v>3504023</v>
      </c>
      <c r="B1577" s="1">
        <v>350402313</v>
      </c>
      <c r="C1577" s="1">
        <v>9448</v>
      </c>
      <c r="D1577" s="63">
        <v>44307</v>
      </c>
      <c r="E1577" s="54">
        <v>121</v>
      </c>
      <c r="F1577" s="56" t="s">
        <v>68</v>
      </c>
      <c r="G1577" s="56" t="s">
        <v>73</v>
      </c>
      <c r="H1577" s="56" t="s">
        <v>1059</v>
      </c>
      <c r="I1577" s="56" t="s">
        <v>1080</v>
      </c>
      <c r="J1577" s="54" t="s">
        <v>1081</v>
      </c>
      <c r="K1577" s="1">
        <v>31.027006973399999</v>
      </c>
      <c r="L1577" s="1">
        <v>46.228093038300003</v>
      </c>
      <c r="M1577" s="1">
        <v>10</v>
      </c>
      <c r="N1577" s="9">
        <f>DATE(YEAR(TblLocations[[#This Row],[ODK_DateOfSubmission]]),MONTH(TblLocations[[#This Row],[ODK_DateOfSubmission]]),DAY(TblLocations[[#This Row],[ODK_DateOfSubmission]]))</f>
        <v>44307</v>
      </c>
      <c r="O1577" s="1" t="str">
        <f>_xlfn.CONCAT( YEAR(TblLocations[[#This Row],[ODK_DateOfSubmission]]), "-",TEXT( MONTH(TblLocations[[#This Row],[ODK_DateOfSubmission]]),"00"))</f>
        <v>2021-04</v>
      </c>
    </row>
    <row r="1578" spans="1:15" x14ac:dyDescent="0.25">
      <c r="A1578" s="1">
        <v>3504024</v>
      </c>
      <c r="B1578" s="1">
        <v>350402413</v>
      </c>
      <c r="C1578" s="1">
        <v>9396</v>
      </c>
      <c r="D1578" s="63">
        <v>44305</v>
      </c>
      <c r="E1578" s="54">
        <v>121</v>
      </c>
      <c r="F1578" s="56" t="s">
        <v>68</v>
      </c>
      <c r="G1578" s="56" t="s">
        <v>73</v>
      </c>
      <c r="H1578" s="56" t="s">
        <v>1059</v>
      </c>
      <c r="I1578" s="56" t="s">
        <v>1082</v>
      </c>
      <c r="J1578" s="54" t="s">
        <v>1083</v>
      </c>
      <c r="K1578" s="1">
        <v>31.0154237044</v>
      </c>
      <c r="L1578" s="1">
        <v>46.263441754500001</v>
      </c>
      <c r="M1578" s="1">
        <v>6</v>
      </c>
      <c r="N1578" s="9">
        <f>DATE(YEAR(TblLocations[[#This Row],[ODK_DateOfSubmission]]),MONTH(TblLocations[[#This Row],[ODK_DateOfSubmission]]),DAY(TblLocations[[#This Row],[ODK_DateOfSubmission]]))</f>
        <v>44305</v>
      </c>
      <c r="O1578" s="1" t="str">
        <f>_xlfn.CONCAT( YEAR(TblLocations[[#This Row],[ODK_DateOfSubmission]]), "-",TEXT( MONTH(TblLocations[[#This Row],[ODK_DateOfSubmission]]),"00"))</f>
        <v>2021-04</v>
      </c>
    </row>
    <row r="1579" spans="1:15" x14ac:dyDescent="0.25">
      <c r="A1579" s="1">
        <v>3504024</v>
      </c>
      <c r="B1579" s="1">
        <v>350402413</v>
      </c>
      <c r="C1579" s="1">
        <v>9396</v>
      </c>
      <c r="D1579" s="63">
        <v>44305</v>
      </c>
      <c r="E1579" s="54">
        <v>121</v>
      </c>
      <c r="F1579" s="56" t="s">
        <v>68</v>
      </c>
      <c r="G1579" s="56" t="s">
        <v>73</v>
      </c>
      <c r="H1579" s="56" t="s">
        <v>1059</v>
      </c>
      <c r="I1579" s="56" t="s">
        <v>1082</v>
      </c>
      <c r="J1579" s="54" t="s">
        <v>1083</v>
      </c>
      <c r="K1579" s="1">
        <v>31.0154237044</v>
      </c>
      <c r="L1579" s="1">
        <v>46.263441754500001</v>
      </c>
      <c r="M1579" s="1">
        <v>4</v>
      </c>
      <c r="N1579" s="9">
        <f>DATE(YEAR(TblLocations[[#This Row],[ODK_DateOfSubmission]]),MONTH(TblLocations[[#This Row],[ODK_DateOfSubmission]]),DAY(TblLocations[[#This Row],[ODK_DateOfSubmission]]))</f>
        <v>44305</v>
      </c>
      <c r="O1579" s="1" t="str">
        <f>_xlfn.CONCAT( YEAR(TblLocations[[#This Row],[ODK_DateOfSubmission]]), "-",TEXT( MONTH(TblLocations[[#This Row],[ODK_DateOfSubmission]]),"00"))</f>
        <v>2021-04</v>
      </c>
    </row>
    <row r="1580" spans="1:15" x14ac:dyDescent="0.25">
      <c r="A1580" s="1">
        <v>3504024</v>
      </c>
      <c r="B1580" s="1">
        <v>350402413</v>
      </c>
      <c r="C1580" s="1">
        <v>9396</v>
      </c>
      <c r="D1580" s="63">
        <v>44305</v>
      </c>
      <c r="E1580" s="54">
        <v>121</v>
      </c>
      <c r="F1580" s="56" t="s">
        <v>68</v>
      </c>
      <c r="G1580" s="56" t="s">
        <v>73</v>
      </c>
      <c r="H1580" s="56" t="s">
        <v>1059</v>
      </c>
      <c r="I1580" s="56" t="s">
        <v>1082</v>
      </c>
      <c r="J1580" s="54" t="s">
        <v>1083</v>
      </c>
      <c r="K1580" s="1">
        <v>31.0154237044</v>
      </c>
      <c r="L1580" s="1">
        <v>46.263441754500001</v>
      </c>
      <c r="M1580" s="1">
        <v>8</v>
      </c>
      <c r="N1580" s="9">
        <f>DATE(YEAR(TblLocations[[#This Row],[ODK_DateOfSubmission]]),MONTH(TblLocations[[#This Row],[ODK_DateOfSubmission]]),DAY(TblLocations[[#This Row],[ODK_DateOfSubmission]]))</f>
        <v>44305</v>
      </c>
      <c r="O1580" s="1" t="str">
        <f>_xlfn.CONCAT( YEAR(TblLocations[[#This Row],[ODK_DateOfSubmission]]), "-",TEXT( MONTH(TblLocations[[#This Row],[ODK_DateOfSubmission]]),"00"))</f>
        <v>2021-04</v>
      </c>
    </row>
    <row r="1581" spans="1:15" x14ac:dyDescent="0.25">
      <c r="A1581" s="1">
        <v>3504025</v>
      </c>
      <c r="B1581" s="1">
        <v>350402513</v>
      </c>
      <c r="C1581" s="1">
        <v>10262</v>
      </c>
      <c r="D1581" s="63">
        <v>44307</v>
      </c>
      <c r="E1581" s="54">
        <v>121</v>
      </c>
      <c r="F1581" s="56" t="s">
        <v>68</v>
      </c>
      <c r="G1581" s="56" t="s">
        <v>73</v>
      </c>
      <c r="H1581" s="56" t="s">
        <v>1059</v>
      </c>
      <c r="I1581" s="56" t="s">
        <v>1084</v>
      </c>
      <c r="J1581" s="54" t="s">
        <v>1085</v>
      </c>
      <c r="K1581" s="1">
        <v>31.074394900600002</v>
      </c>
      <c r="L1581" s="1">
        <v>46.250142994800001</v>
      </c>
      <c r="M1581" s="1">
        <v>10</v>
      </c>
      <c r="N1581" s="9">
        <f>DATE(YEAR(TblLocations[[#This Row],[ODK_DateOfSubmission]]),MONTH(TblLocations[[#This Row],[ODK_DateOfSubmission]]),DAY(TblLocations[[#This Row],[ODK_DateOfSubmission]]))</f>
        <v>44307</v>
      </c>
      <c r="O1581" s="1" t="str">
        <f>_xlfn.CONCAT( YEAR(TblLocations[[#This Row],[ODK_DateOfSubmission]]), "-",TEXT( MONTH(TblLocations[[#This Row],[ODK_DateOfSubmission]]),"00"))</f>
        <v>2021-04</v>
      </c>
    </row>
    <row r="1582" spans="1:15" x14ac:dyDescent="0.25">
      <c r="A1582" s="1">
        <v>3504025</v>
      </c>
      <c r="B1582" s="1">
        <v>350402513</v>
      </c>
      <c r="C1582" s="1">
        <v>10262</v>
      </c>
      <c r="D1582" s="63">
        <v>44307</v>
      </c>
      <c r="E1582" s="54">
        <v>121</v>
      </c>
      <c r="F1582" s="56" t="s">
        <v>68</v>
      </c>
      <c r="G1582" s="56" t="s">
        <v>73</v>
      </c>
      <c r="H1582" s="56" t="s">
        <v>1059</v>
      </c>
      <c r="I1582" s="56" t="s">
        <v>1084</v>
      </c>
      <c r="J1582" s="54" t="s">
        <v>1085</v>
      </c>
      <c r="K1582" s="1">
        <v>31.074394900600002</v>
      </c>
      <c r="L1582" s="1">
        <v>46.250142994800001</v>
      </c>
      <c r="M1582" s="1">
        <v>20</v>
      </c>
      <c r="N1582" s="9">
        <f>DATE(YEAR(TblLocations[[#This Row],[ODK_DateOfSubmission]]),MONTH(TblLocations[[#This Row],[ODK_DateOfSubmission]]),DAY(TblLocations[[#This Row],[ODK_DateOfSubmission]]))</f>
        <v>44307</v>
      </c>
      <c r="O1582" s="1" t="str">
        <f>_xlfn.CONCAT( YEAR(TblLocations[[#This Row],[ODK_DateOfSubmission]]), "-",TEXT( MONTH(TblLocations[[#This Row],[ODK_DateOfSubmission]]),"00"))</f>
        <v>2021-04</v>
      </c>
    </row>
    <row r="1583" spans="1:15" x14ac:dyDescent="0.25">
      <c r="A1583" s="1">
        <v>3504025</v>
      </c>
      <c r="B1583" s="1">
        <v>350402513</v>
      </c>
      <c r="C1583" s="1">
        <v>10262</v>
      </c>
      <c r="D1583" s="63">
        <v>44307</v>
      </c>
      <c r="E1583" s="54">
        <v>121</v>
      </c>
      <c r="F1583" s="56" t="s">
        <v>68</v>
      </c>
      <c r="G1583" s="56" t="s">
        <v>73</v>
      </c>
      <c r="H1583" s="56" t="s">
        <v>1059</v>
      </c>
      <c r="I1583" s="56" t="s">
        <v>1084</v>
      </c>
      <c r="J1583" s="54" t="s">
        <v>1085</v>
      </c>
      <c r="K1583" s="1">
        <v>31.074394900600002</v>
      </c>
      <c r="L1583" s="1">
        <v>46.250142994800001</v>
      </c>
      <c r="M1583" s="1">
        <v>15</v>
      </c>
      <c r="N1583" s="9">
        <f>DATE(YEAR(TblLocations[[#This Row],[ODK_DateOfSubmission]]),MONTH(TblLocations[[#This Row],[ODK_DateOfSubmission]]),DAY(TblLocations[[#This Row],[ODK_DateOfSubmission]]))</f>
        <v>44307</v>
      </c>
      <c r="O1583" s="1" t="str">
        <f>_xlfn.CONCAT( YEAR(TblLocations[[#This Row],[ODK_DateOfSubmission]]), "-",TEXT( MONTH(TblLocations[[#This Row],[ODK_DateOfSubmission]]),"00"))</f>
        <v>2021-04</v>
      </c>
    </row>
    <row r="1584" spans="1:15" x14ac:dyDescent="0.25">
      <c r="A1584" s="1">
        <v>3504025</v>
      </c>
      <c r="B1584" s="1">
        <v>350402513</v>
      </c>
      <c r="C1584" s="1">
        <v>10262</v>
      </c>
      <c r="D1584" s="63">
        <v>44307</v>
      </c>
      <c r="E1584" s="54">
        <v>121</v>
      </c>
      <c r="F1584" s="56" t="s">
        <v>68</v>
      </c>
      <c r="G1584" s="56" t="s">
        <v>73</v>
      </c>
      <c r="H1584" s="56" t="s">
        <v>1059</v>
      </c>
      <c r="I1584" s="56" t="s">
        <v>1084</v>
      </c>
      <c r="J1584" s="54" t="s">
        <v>1085</v>
      </c>
      <c r="K1584" s="1">
        <v>31.074394900600002</v>
      </c>
      <c r="L1584" s="1">
        <v>46.250142994800001</v>
      </c>
      <c r="M1584" s="1">
        <v>10</v>
      </c>
      <c r="N1584" s="9">
        <f>DATE(YEAR(TblLocations[[#This Row],[ODK_DateOfSubmission]]),MONTH(TblLocations[[#This Row],[ODK_DateOfSubmission]]),DAY(TblLocations[[#This Row],[ODK_DateOfSubmission]]))</f>
        <v>44307</v>
      </c>
      <c r="O1584" s="1" t="str">
        <f>_xlfn.CONCAT( YEAR(TblLocations[[#This Row],[ODK_DateOfSubmission]]), "-",TEXT( MONTH(TblLocations[[#This Row],[ODK_DateOfSubmission]]),"00"))</f>
        <v>2021-04</v>
      </c>
    </row>
    <row r="1585" spans="1:15" x14ac:dyDescent="0.25">
      <c r="A1585" s="1">
        <v>3504025</v>
      </c>
      <c r="B1585" s="1">
        <v>350402513</v>
      </c>
      <c r="C1585" s="1">
        <v>10262</v>
      </c>
      <c r="D1585" s="63">
        <v>44307</v>
      </c>
      <c r="E1585" s="54">
        <v>121</v>
      </c>
      <c r="F1585" s="56" t="s">
        <v>68</v>
      </c>
      <c r="G1585" s="56" t="s">
        <v>73</v>
      </c>
      <c r="H1585" s="56" t="s">
        <v>1059</v>
      </c>
      <c r="I1585" s="56" t="s">
        <v>1084</v>
      </c>
      <c r="J1585" s="54" t="s">
        <v>1085</v>
      </c>
      <c r="K1585" s="1">
        <v>31.074394900600002</v>
      </c>
      <c r="L1585" s="1">
        <v>46.250142994800001</v>
      </c>
      <c r="M1585" s="1">
        <v>20</v>
      </c>
      <c r="N1585" s="9">
        <f>DATE(YEAR(TblLocations[[#This Row],[ODK_DateOfSubmission]]),MONTH(TblLocations[[#This Row],[ODK_DateOfSubmission]]),DAY(TblLocations[[#This Row],[ODK_DateOfSubmission]]))</f>
        <v>44307</v>
      </c>
      <c r="O1585" s="1" t="str">
        <f>_xlfn.CONCAT( YEAR(TblLocations[[#This Row],[ODK_DateOfSubmission]]), "-",TEXT( MONTH(TblLocations[[#This Row],[ODK_DateOfSubmission]]),"00"))</f>
        <v>2021-04</v>
      </c>
    </row>
    <row r="1586" spans="1:15" x14ac:dyDescent="0.25">
      <c r="A1586" s="1">
        <v>3504026</v>
      </c>
      <c r="B1586" s="1">
        <v>350402613</v>
      </c>
      <c r="C1586" s="1">
        <v>10253</v>
      </c>
      <c r="D1586" s="63">
        <v>44307</v>
      </c>
      <c r="E1586" s="54">
        <v>121</v>
      </c>
      <c r="F1586" s="56" t="s">
        <v>68</v>
      </c>
      <c r="G1586" s="56" t="s">
        <v>73</v>
      </c>
      <c r="H1586" s="56" t="s">
        <v>1059</v>
      </c>
      <c r="I1586" s="56" t="s">
        <v>1086</v>
      </c>
      <c r="J1586" s="54" t="s">
        <v>1087</v>
      </c>
      <c r="K1586" s="1">
        <v>31.038477412900001</v>
      </c>
      <c r="L1586" s="1">
        <v>46.2356561609</v>
      </c>
      <c r="M1586" s="1">
        <v>5</v>
      </c>
      <c r="N1586" s="9">
        <f>DATE(YEAR(TblLocations[[#This Row],[ODK_DateOfSubmission]]),MONTH(TblLocations[[#This Row],[ODK_DateOfSubmission]]),DAY(TblLocations[[#This Row],[ODK_DateOfSubmission]]))</f>
        <v>44307</v>
      </c>
      <c r="O1586" s="1" t="str">
        <f>_xlfn.CONCAT( YEAR(TblLocations[[#This Row],[ODK_DateOfSubmission]]), "-",TEXT( MONTH(TblLocations[[#This Row],[ODK_DateOfSubmission]]),"00"))</f>
        <v>2021-04</v>
      </c>
    </row>
    <row r="1587" spans="1:15" x14ac:dyDescent="0.25">
      <c r="A1587" s="1">
        <v>3504026</v>
      </c>
      <c r="B1587" s="1">
        <v>350402613</v>
      </c>
      <c r="C1587" s="1">
        <v>10253</v>
      </c>
      <c r="D1587" s="63">
        <v>44307</v>
      </c>
      <c r="E1587" s="54">
        <v>121</v>
      </c>
      <c r="F1587" s="56" t="s">
        <v>68</v>
      </c>
      <c r="G1587" s="56" t="s">
        <v>73</v>
      </c>
      <c r="H1587" s="56" t="s">
        <v>1059</v>
      </c>
      <c r="I1587" s="56" t="s">
        <v>1086</v>
      </c>
      <c r="J1587" s="54" t="s">
        <v>1087</v>
      </c>
      <c r="K1587" s="1">
        <v>31.038477412900001</v>
      </c>
      <c r="L1587" s="1">
        <v>46.2356561609</v>
      </c>
      <c r="M1587" s="1">
        <v>2</v>
      </c>
      <c r="N1587" s="9">
        <f>DATE(YEAR(TblLocations[[#This Row],[ODK_DateOfSubmission]]),MONTH(TblLocations[[#This Row],[ODK_DateOfSubmission]]),DAY(TblLocations[[#This Row],[ODK_DateOfSubmission]]))</f>
        <v>44307</v>
      </c>
      <c r="O1587" s="1" t="str">
        <f>_xlfn.CONCAT( YEAR(TblLocations[[#This Row],[ODK_DateOfSubmission]]), "-",TEXT( MONTH(TblLocations[[#This Row],[ODK_DateOfSubmission]]),"00"))</f>
        <v>2021-04</v>
      </c>
    </row>
    <row r="1588" spans="1:15" x14ac:dyDescent="0.25">
      <c r="A1588" s="1">
        <v>3504027</v>
      </c>
      <c r="B1588" s="1">
        <v>350402713</v>
      </c>
      <c r="C1588" s="1">
        <v>24885</v>
      </c>
      <c r="D1588" s="63">
        <v>44292</v>
      </c>
      <c r="E1588" s="54">
        <v>121</v>
      </c>
      <c r="F1588" s="56" t="s">
        <v>68</v>
      </c>
      <c r="G1588" s="56" t="s">
        <v>73</v>
      </c>
      <c r="H1588" s="56" t="s">
        <v>1059</v>
      </c>
      <c r="I1588" s="56" t="s">
        <v>1488</v>
      </c>
      <c r="J1588" s="54" t="s">
        <v>1125</v>
      </c>
      <c r="K1588" s="1">
        <v>31.061467899099998</v>
      </c>
      <c r="L1588" s="1">
        <v>46.278157583599999</v>
      </c>
      <c r="M1588" s="1">
        <v>3</v>
      </c>
      <c r="N1588" s="9">
        <f>DATE(YEAR(TblLocations[[#This Row],[ODK_DateOfSubmission]]),MONTH(TblLocations[[#This Row],[ODK_DateOfSubmission]]),DAY(TblLocations[[#This Row],[ODK_DateOfSubmission]]))</f>
        <v>44292</v>
      </c>
      <c r="O1588" s="1" t="str">
        <f>_xlfn.CONCAT( YEAR(TblLocations[[#This Row],[ODK_DateOfSubmission]]), "-",TEXT( MONTH(TblLocations[[#This Row],[ODK_DateOfSubmission]]),"00"))</f>
        <v>2021-04</v>
      </c>
    </row>
    <row r="1589" spans="1:15" x14ac:dyDescent="0.25">
      <c r="A1589" s="1">
        <v>3504028</v>
      </c>
      <c r="B1589" s="1">
        <v>350402813</v>
      </c>
      <c r="C1589" s="1">
        <v>25526</v>
      </c>
      <c r="D1589" s="63">
        <v>44278</v>
      </c>
      <c r="E1589" s="54">
        <v>121</v>
      </c>
      <c r="F1589" s="56" t="s">
        <v>68</v>
      </c>
      <c r="G1589" s="56" t="s">
        <v>73</v>
      </c>
      <c r="H1589" s="56" t="s">
        <v>1059</v>
      </c>
      <c r="I1589" s="56" t="s">
        <v>1088</v>
      </c>
      <c r="J1589" s="54" t="s">
        <v>1039</v>
      </c>
      <c r="K1589" s="1">
        <v>31.036175809100001</v>
      </c>
      <c r="L1589" s="1">
        <v>46.220527480000001</v>
      </c>
      <c r="M1589" s="1">
        <v>13</v>
      </c>
      <c r="N1589" s="9">
        <f>DATE(YEAR(TblLocations[[#This Row],[ODK_DateOfSubmission]]),MONTH(TblLocations[[#This Row],[ODK_DateOfSubmission]]),DAY(TblLocations[[#This Row],[ODK_DateOfSubmission]]))</f>
        <v>44278</v>
      </c>
      <c r="O1589" s="1" t="str">
        <f>_xlfn.CONCAT( YEAR(TblLocations[[#This Row],[ODK_DateOfSubmission]]), "-",TEXT( MONTH(TblLocations[[#This Row],[ODK_DateOfSubmission]]),"00"))</f>
        <v>2021-03</v>
      </c>
    </row>
    <row r="1590" spans="1:15" x14ac:dyDescent="0.25">
      <c r="A1590" s="1">
        <v>3504028</v>
      </c>
      <c r="B1590" s="1">
        <v>350402813</v>
      </c>
      <c r="C1590" s="1">
        <v>25526</v>
      </c>
      <c r="D1590" s="63">
        <v>44278</v>
      </c>
      <c r="E1590" s="54">
        <v>121</v>
      </c>
      <c r="F1590" s="56" t="s">
        <v>68</v>
      </c>
      <c r="G1590" s="56" t="s">
        <v>73</v>
      </c>
      <c r="H1590" s="56" t="s">
        <v>1059</v>
      </c>
      <c r="I1590" s="56" t="s">
        <v>1088</v>
      </c>
      <c r="J1590" s="54" t="s">
        <v>1039</v>
      </c>
      <c r="K1590" s="1">
        <v>31.036175809100001</v>
      </c>
      <c r="L1590" s="1">
        <v>46.220527480000001</v>
      </c>
      <c r="M1590" s="1">
        <v>8</v>
      </c>
      <c r="N1590" s="9">
        <f>DATE(YEAR(TblLocations[[#This Row],[ODK_DateOfSubmission]]),MONTH(TblLocations[[#This Row],[ODK_DateOfSubmission]]),DAY(TblLocations[[#This Row],[ODK_DateOfSubmission]]))</f>
        <v>44278</v>
      </c>
      <c r="O1590" s="1" t="str">
        <f>_xlfn.CONCAT( YEAR(TblLocations[[#This Row],[ODK_DateOfSubmission]]), "-",TEXT( MONTH(TblLocations[[#This Row],[ODK_DateOfSubmission]]),"00"))</f>
        <v>2021-03</v>
      </c>
    </row>
    <row r="1591" spans="1:15" x14ac:dyDescent="0.25">
      <c r="A1591" s="1">
        <v>3504028</v>
      </c>
      <c r="B1591" s="1">
        <v>350402813</v>
      </c>
      <c r="C1591" s="1">
        <v>25526</v>
      </c>
      <c r="D1591" s="63">
        <v>44278</v>
      </c>
      <c r="E1591" s="54">
        <v>121</v>
      </c>
      <c r="F1591" s="56" t="s">
        <v>68</v>
      </c>
      <c r="G1591" s="56" t="s">
        <v>73</v>
      </c>
      <c r="H1591" s="56" t="s">
        <v>1059</v>
      </c>
      <c r="I1591" s="56" t="s">
        <v>1088</v>
      </c>
      <c r="J1591" s="54" t="s">
        <v>1039</v>
      </c>
      <c r="K1591" s="1">
        <v>31.036175809100001</v>
      </c>
      <c r="L1591" s="1">
        <v>46.220527480000001</v>
      </c>
      <c r="M1591" s="1">
        <v>4</v>
      </c>
      <c r="N1591" s="9">
        <f>DATE(YEAR(TblLocations[[#This Row],[ODK_DateOfSubmission]]),MONTH(TblLocations[[#This Row],[ODK_DateOfSubmission]]),DAY(TblLocations[[#This Row],[ODK_DateOfSubmission]]))</f>
        <v>44278</v>
      </c>
      <c r="O1591" s="1" t="str">
        <f>_xlfn.CONCAT( YEAR(TblLocations[[#This Row],[ODK_DateOfSubmission]]), "-",TEXT( MONTH(TblLocations[[#This Row],[ODK_DateOfSubmission]]),"00"))</f>
        <v>2021-03</v>
      </c>
    </row>
    <row r="1592" spans="1:15" x14ac:dyDescent="0.25">
      <c r="A1592" s="1">
        <v>3504028</v>
      </c>
      <c r="B1592" s="1">
        <v>350402813</v>
      </c>
      <c r="C1592" s="1">
        <v>25526</v>
      </c>
      <c r="D1592" s="63">
        <v>44278</v>
      </c>
      <c r="E1592" s="54">
        <v>121</v>
      </c>
      <c r="F1592" s="56" t="s">
        <v>68</v>
      </c>
      <c r="G1592" s="56" t="s">
        <v>73</v>
      </c>
      <c r="H1592" s="56" t="s">
        <v>1059</v>
      </c>
      <c r="I1592" s="56" t="s">
        <v>1088</v>
      </c>
      <c r="J1592" s="54" t="s">
        <v>1039</v>
      </c>
      <c r="K1592" s="1">
        <v>31.036175809100001</v>
      </c>
      <c r="L1592" s="1">
        <v>46.220527480000001</v>
      </c>
      <c r="M1592" s="1">
        <v>10</v>
      </c>
      <c r="N1592" s="9">
        <f>DATE(YEAR(TblLocations[[#This Row],[ODK_DateOfSubmission]]),MONTH(TblLocations[[#This Row],[ODK_DateOfSubmission]]),DAY(TblLocations[[#This Row],[ODK_DateOfSubmission]]))</f>
        <v>44278</v>
      </c>
      <c r="O1592" s="1" t="str">
        <f>_xlfn.CONCAT( YEAR(TblLocations[[#This Row],[ODK_DateOfSubmission]]), "-",TEXT( MONTH(TblLocations[[#This Row],[ODK_DateOfSubmission]]),"00"))</f>
        <v>2021-03</v>
      </c>
    </row>
    <row r="1593" spans="1:15" x14ac:dyDescent="0.25">
      <c r="A1593" s="1">
        <v>3504028</v>
      </c>
      <c r="B1593" s="1">
        <v>350402813</v>
      </c>
      <c r="C1593" s="1">
        <v>25526</v>
      </c>
      <c r="D1593" s="63">
        <v>44278</v>
      </c>
      <c r="E1593" s="54">
        <v>121</v>
      </c>
      <c r="F1593" s="56" t="s">
        <v>68</v>
      </c>
      <c r="G1593" s="56" t="s">
        <v>73</v>
      </c>
      <c r="H1593" s="56" t="s">
        <v>1059</v>
      </c>
      <c r="I1593" s="56" t="s">
        <v>1088</v>
      </c>
      <c r="J1593" s="54" t="s">
        <v>1039</v>
      </c>
      <c r="K1593" s="1">
        <v>31.036175809100001</v>
      </c>
      <c r="L1593" s="1">
        <v>46.220527480000001</v>
      </c>
      <c r="M1593" s="1">
        <v>10</v>
      </c>
      <c r="N1593" s="9">
        <f>DATE(YEAR(TblLocations[[#This Row],[ODK_DateOfSubmission]]),MONTH(TblLocations[[#This Row],[ODK_DateOfSubmission]]),DAY(TblLocations[[#This Row],[ODK_DateOfSubmission]]))</f>
        <v>44278</v>
      </c>
      <c r="O1593" s="1" t="str">
        <f>_xlfn.CONCAT( YEAR(TblLocations[[#This Row],[ODK_DateOfSubmission]]), "-",TEXT( MONTH(TblLocations[[#This Row],[ODK_DateOfSubmission]]),"00"))</f>
        <v>2021-03</v>
      </c>
    </row>
    <row r="1594" spans="1:15" x14ac:dyDescent="0.25">
      <c r="A1594" s="1">
        <v>3504029</v>
      </c>
      <c r="B1594" s="1">
        <v>350402913</v>
      </c>
      <c r="C1594" s="1">
        <v>10301</v>
      </c>
      <c r="D1594" s="63">
        <v>44292</v>
      </c>
      <c r="E1594" s="54">
        <v>121</v>
      </c>
      <c r="F1594" s="56" t="s">
        <v>68</v>
      </c>
      <c r="G1594" s="56" t="s">
        <v>73</v>
      </c>
      <c r="H1594" s="56" t="s">
        <v>1059</v>
      </c>
      <c r="I1594" s="56" t="s">
        <v>1089</v>
      </c>
      <c r="J1594" s="54" t="s">
        <v>1090</v>
      </c>
      <c r="K1594" s="1">
        <v>31.069730013600001</v>
      </c>
      <c r="L1594" s="1">
        <v>46.278741981099998</v>
      </c>
      <c r="M1594" s="1">
        <v>4</v>
      </c>
      <c r="N1594" s="9">
        <f>DATE(YEAR(TblLocations[[#This Row],[ODK_DateOfSubmission]]),MONTH(TblLocations[[#This Row],[ODK_DateOfSubmission]]),DAY(TblLocations[[#This Row],[ODK_DateOfSubmission]]))</f>
        <v>44292</v>
      </c>
      <c r="O1594" s="1" t="str">
        <f>_xlfn.CONCAT( YEAR(TblLocations[[#This Row],[ODK_DateOfSubmission]]), "-",TEXT( MONTH(TblLocations[[#This Row],[ODK_DateOfSubmission]]),"00"))</f>
        <v>2021-04</v>
      </c>
    </row>
    <row r="1595" spans="1:15" x14ac:dyDescent="0.25">
      <c r="A1595" s="1">
        <v>3504029</v>
      </c>
      <c r="B1595" s="1">
        <v>350402913</v>
      </c>
      <c r="C1595" s="1">
        <v>10301</v>
      </c>
      <c r="D1595" s="63">
        <v>44292</v>
      </c>
      <c r="E1595" s="54">
        <v>121</v>
      </c>
      <c r="F1595" s="56" t="s">
        <v>68</v>
      </c>
      <c r="G1595" s="56" t="s">
        <v>73</v>
      </c>
      <c r="H1595" s="56" t="s">
        <v>1059</v>
      </c>
      <c r="I1595" s="56" t="s">
        <v>1089</v>
      </c>
      <c r="J1595" s="54" t="s">
        <v>1090</v>
      </c>
      <c r="K1595" s="1">
        <v>31.069730013600001</v>
      </c>
      <c r="L1595" s="1">
        <v>46.278741981099998</v>
      </c>
      <c r="M1595" s="1">
        <v>9</v>
      </c>
      <c r="N1595" s="9">
        <f>DATE(YEAR(TblLocations[[#This Row],[ODK_DateOfSubmission]]),MONTH(TblLocations[[#This Row],[ODK_DateOfSubmission]]),DAY(TblLocations[[#This Row],[ODK_DateOfSubmission]]))</f>
        <v>44292</v>
      </c>
      <c r="O1595" s="1" t="str">
        <f>_xlfn.CONCAT( YEAR(TblLocations[[#This Row],[ODK_DateOfSubmission]]), "-",TEXT( MONTH(TblLocations[[#This Row],[ODK_DateOfSubmission]]),"00"))</f>
        <v>2021-04</v>
      </c>
    </row>
    <row r="1596" spans="1:15" x14ac:dyDescent="0.25">
      <c r="A1596" s="1">
        <v>3504029</v>
      </c>
      <c r="B1596" s="1">
        <v>350402913</v>
      </c>
      <c r="C1596" s="1">
        <v>10301</v>
      </c>
      <c r="D1596" s="63">
        <v>44292</v>
      </c>
      <c r="E1596" s="54">
        <v>121</v>
      </c>
      <c r="F1596" s="56" t="s">
        <v>68</v>
      </c>
      <c r="G1596" s="56" t="s">
        <v>73</v>
      </c>
      <c r="H1596" s="56" t="s">
        <v>1059</v>
      </c>
      <c r="I1596" s="56" t="s">
        <v>1089</v>
      </c>
      <c r="J1596" s="54" t="s">
        <v>1090</v>
      </c>
      <c r="K1596" s="1">
        <v>31.069730013600001</v>
      </c>
      <c r="L1596" s="1">
        <v>46.278741981099998</v>
      </c>
      <c r="M1596" s="1">
        <v>6</v>
      </c>
      <c r="N1596" s="9">
        <f>DATE(YEAR(TblLocations[[#This Row],[ODK_DateOfSubmission]]),MONTH(TblLocations[[#This Row],[ODK_DateOfSubmission]]),DAY(TblLocations[[#This Row],[ODK_DateOfSubmission]]))</f>
        <v>44292</v>
      </c>
      <c r="O1596" s="1" t="str">
        <f>_xlfn.CONCAT( YEAR(TblLocations[[#This Row],[ODK_DateOfSubmission]]), "-",TEXT( MONTH(TblLocations[[#This Row],[ODK_DateOfSubmission]]),"00"))</f>
        <v>2021-04</v>
      </c>
    </row>
    <row r="1597" spans="1:15" x14ac:dyDescent="0.25">
      <c r="A1597" s="1">
        <v>3504029</v>
      </c>
      <c r="B1597" s="1">
        <v>350402913</v>
      </c>
      <c r="C1597" s="1">
        <v>10301</v>
      </c>
      <c r="D1597" s="63">
        <v>44292</v>
      </c>
      <c r="E1597" s="54">
        <v>121</v>
      </c>
      <c r="F1597" s="56" t="s">
        <v>68</v>
      </c>
      <c r="G1597" s="56" t="s">
        <v>73</v>
      </c>
      <c r="H1597" s="56" t="s">
        <v>1059</v>
      </c>
      <c r="I1597" s="56" t="s">
        <v>1089</v>
      </c>
      <c r="J1597" s="54" t="s">
        <v>1090</v>
      </c>
      <c r="K1597" s="1">
        <v>31.069730013600001</v>
      </c>
      <c r="L1597" s="1">
        <v>46.278741981099998</v>
      </c>
      <c r="M1597" s="1">
        <v>11</v>
      </c>
      <c r="N1597" s="9">
        <f>DATE(YEAR(TblLocations[[#This Row],[ODK_DateOfSubmission]]),MONTH(TblLocations[[#This Row],[ODK_DateOfSubmission]]),DAY(TblLocations[[#This Row],[ODK_DateOfSubmission]]))</f>
        <v>44292</v>
      </c>
      <c r="O1597" s="1" t="str">
        <f>_xlfn.CONCAT( YEAR(TblLocations[[#This Row],[ODK_DateOfSubmission]]), "-",TEXT( MONTH(TblLocations[[#This Row],[ODK_DateOfSubmission]]),"00"))</f>
        <v>2021-04</v>
      </c>
    </row>
    <row r="1598" spans="1:15" x14ac:dyDescent="0.25">
      <c r="A1598" s="1">
        <v>3504030</v>
      </c>
      <c r="B1598" s="1">
        <v>350403013</v>
      </c>
      <c r="C1598" s="1">
        <v>24746</v>
      </c>
      <c r="D1598" s="63">
        <v>44294</v>
      </c>
      <c r="E1598" s="54">
        <v>121</v>
      </c>
      <c r="F1598" s="56" t="s">
        <v>68</v>
      </c>
      <c r="G1598" s="56" t="s">
        <v>73</v>
      </c>
      <c r="H1598" s="56" t="s">
        <v>1059</v>
      </c>
      <c r="I1598" s="56" t="s">
        <v>1489</v>
      </c>
      <c r="J1598" s="54" t="s">
        <v>463</v>
      </c>
      <c r="K1598" s="1">
        <v>31.042946248900002</v>
      </c>
      <c r="L1598" s="1">
        <v>46.274699394599999</v>
      </c>
      <c r="M1598" s="1">
        <v>1</v>
      </c>
      <c r="N1598" s="9">
        <f>DATE(YEAR(TblLocations[[#This Row],[ODK_DateOfSubmission]]),MONTH(TblLocations[[#This Row],[ODK_DateOfSubmission]]),DAY(TblLocations[[#This Row],[ODK_DateOfSubmission]]))</f>
        <v>44294</v>
      </c>
      <c r="O1598" s="1" t="str">
        <f>_xlfn.CONCAT( YEAR(TblLocations[[#This Row],[ODK_DateOfSubmission]]), "-",TEXT( MONTH(TblLocations[[#This Row],[ODK_DateOfSubmission]]),"00"))</f>
        <v>2021-04</v>
      </c>
    </row>
    <row r="1599" spans="1:15" x14ac:dyDescent="0.25">
      <c r="A1599" s="1">
        <v>3504031</v>
      </c>
      <c r="B1599" s="1">
        <v>350403113</v>
      </c>
      <c r="C1599" s="1">
        <v>21208</v>
      </c>
      <c r="D1599" s="63">
        <v>44292</v>
      </c>
      <c r="E1599" s="54">
        <v>121</v>
      </c>
      <c r="F1599" s="56" t="s">
        <v>68</v>
      </c>
      <c r="G1599" s="56" t="s">
        <v>73</v>
      </c>
      <c r="H1599" s="56" t="s">
        <v>1059</v>
      </c>
      <c r="I1599" s="56" t="s">
        <v>1091</v>
      </c>
      <c r="J1599" s="54" t="s">
        <v>380</v>
      </c>
      <c r="K1599" s="1">
        <v>31.067779245299999</v>
      </c>
      <c r="L1599" s="1">
        <v>46.249674558199999</v>
      </c>
      <c r="M1599" s="1">
        <v>17</v>
      </c>
      <c r="N1599" s="9">
        <f>DATE(YEAR(TblLocations[[#This Row],[ODK_DateOfSubmission]]),MONTH(TblLocations[[#This Row],[ODK_DateOfSubmission]]),DAY(TblLocations[[#This Row],[ODK_DateOfSubmission]]))</f>
        <v>44292</v>
      </c>
      <c r="O1599" s="1" t="str">
        <f>_xlfn.CONCAT( YEAR(TblLocations[[#This Row],[ODK_DateOfSubmission]]), "-",TEXT( MONTH(TblLocations[[#This Row],[ODK_DateOfSubmission]]),"00"))</f>
        <v>2021-04</v>
      </c>
    </row>
    <row r="1600" spans="1:15" x14ac:dyDescent="0.25">
      <c r="A1600" s="1">
        <v>3504031</v>
      </c>
      <c r="B1600" s="1">
        <v>350403113</v>
      </c>
      <c r="C1600" s="1">
        <v>21208</v>
      </c>
      <c r="D1600" s="63">
        <v>44292</v>
      </c>
      <c r="E1600" s="54">
        <v>121</v>
      </c>
      <c r="F1600" s="56" t="s">
        <v>68</v>
      </c>
      <c r="G1600" s="56" t="s">
        <v>73</v>
      </c>
      <c r="H1600" s="56" t="s">
        <v>1059</v>
      </c>
      <c r="I1600" s="56" t="s">
        <v>1091</v>
      </c>
      <c r="J1600" s="54" t="s">
        <v>380</v>
      </c>
      <c r="K1600" s="1">
        <v>31.067779245299999</v>
      </c>
      <c r="L1600" s="1">
        <v>46.249674558199999</v>
      </c>
      <c r="M1600" s="1">
        <v>5</v>
      </c>
      <c r="N1600" s="9">
        <f>DATE(YEAR(TblLocations[[#This Row],[ODK_DateOfSubmission]]),MONTH(TblLocations[[#This Row],[ODK_DateOfSubmission]]),DAY(TblLocations[[#This Row],[ODK_DateOfSubmission]]))</f>
        <v>44292</v>
      </c>
      <c r="O1600" s="1" t="str">
        <f>_xlfn.CONCAT( YEAR(TblLocations[[#This Row],[ODK_DateOfSubmission]]), "-",TEXT( MONTH(TblLocations[[#This Row],[ODK_DateOfSubmission]]),"00"))</f>
        <v>2021-04</v>
      </c>
    </row>
    <row r="1601" spans="1:15" x14ac:dyDescent="0.25">
      <c r="A1601" s="1">
        <v>3504031</v>
      </c>
      <c r="B1601" s="1">
        <v>350403113</v>
      </c>
      <c r="C1601" s="1">
        <v>21208</v>
      </c>
      <c r="D1601" s="63">
        <v>44292</v>
      </c>
      <c r="E1601" s="54">
        <v>121</v>
      </c>
      <c r="F1601" s="56" t="s">
        <v>68</v>
      </c>
      <c r="G1601" s="56" t="s">
        <v>73</v>
      </c>
      <c r="H1601" s="56" t="s">
        <v>1059</v>
      </c>
      <c r="I1601" s="56" t="s">
        <v>1091</v>
      </c>
      <c r="J1601" s="54" t="s">
        <v>380</v>
      </c>
      <c r="K1601" s="1">
        <v>31.067779245299999</v>
      </c>
      <c r="L1601" s="1">
        <v>46.249674558199999</v>
      </c>
      <c r="M1601" s="1">
        <v>7</v>
      </c>
      <c r="N1601" s="9">
        <f>DATE(YEAR(TblLocations[[#This Row],[ODK_DateOfSubmission]]),MONTH(TblLocations[[#This Row],[ODK_DateOfSubmission]]),DAY(TblLocations[[#This Row],[ODK_DateOfSubmission]]))</f>
        <v>44292</v>
      </c>
      <c r="O1601" s="1" t="str">
        <f>_xlfn.CONCAT( YEAR(TblLocations[[#This Row],[ODK_DateOfSubmission]]), "-",TEXT( MONTH(TblLocations[[#This Row],[ODK_DateOfSubmission]]),"00"))</f>
        <v>2021-04</v>
      </c>
    </row>
    <row r="1602" spans="1:15" x14ac:dyDescent="0.25">
      <c r="A1602" s="1">
        <v>3504031</v>
      </c>
      <c r="B1602" s="1">
        <v>350403113</v>
      </c>
      <c r="C1602" s="1">
        <v>21208</v>
      </c>
      <c r="D1602" s="63">
        <v>44292</v>
      </c>
      <c r="E1602" s="54">
        <v>121</v>
      </c>
      <c r="F1602" s="56" t="s">
        <v>68</v>
      </c>
      <c r="G1602" s="56" t="s">
        <v>73</v>
      </c>
      <c r="H1602" s="56" t="s">
        <v>1059</v>
      </c>
      <c r="I1602" s="56" t="s">
        <v>1091</v>
      </c>
      <c r="J1602" s="54" t="s">
        <v>380</v>
      </c>
      <c r="K1602" s="1">
        <v>31.067779245299999</v>
      </c>
      <c r="L1602" s="1">
        <v>46.249674558199999</v>
      </c>
      <c r="M1602" s="1">
        <v>5</v>
      </c>
      <c r="N1602" s="9">
        <f>DATE(YEAR(TblLocations[[#This Row],[ODK_DateOfSubmission]]),MONTH(TblLocations[[#This Row],[ODK_DateOfSubmission]]),DAY(TblLocations[[#This Row],[ODK_DateOfSubmission]]))</f>
        <v>44292</v>
      </c>
      <c r="O1602" s="1" t="str">
        <f>_xlfn.CONCAT( YEAR(TblLocations[[#This Row],[ODK_DateOfSubmission]]), "-",TEXT( MONTH(TblLocations[[#This Row],[ODK_DateOfSubmission]]),"00"))</f>
        <v>2021-04</v>
      </c>
    </row>
    <row r="1603" spans="1:15" x14ac:dyDescent="0.25">
      <c r="A1603" s="1">
        <v>3504031</v>
      </c>
      <c r="B1603" s="1">
        <v>350403113</v>
      </c>
      <c r="C1603" s="1">
        <v>21208</v>
      </c>
      <c r="D1603" s="63">
        <v>44292</v>
      </c>
      <c r="E1603" s="54">
        <v>121</v>
      </c>
      <c r="F1603" s="56" t="s">
        <v>68</v>
      </c>
      <c r="G1603" s="56" t="s">
        <v>73</v>
      </c>
      <c r="H1603" s="56" t="s">
        <v>1059</v>
      </c>
      <c r="I1603" s="56" t="s">
        <v>1091</v>
      </c>
      <c r="J1603" s="54" t="s">
        <v>380</v>
      </c>
      <c r="K1603" s="1">
        <v>31.067779245299999</v>
      </c>
      <c r="L1603" s="1">
        <v>46.249674558199999</v>
      </c>
      <c r="M1603" s="1">
        <v>5</v>
      </c>
      <c r="N1603" s="9">
        <f>DATE(YEAR(TblLocations[[#This Row],[ODK_DateOfSubmission]]),MONTH(TblLocations[[#This Row],[ODK_DateOfSubmission]]),DAY(TblLocations[[#This Row],[ODK_DateOfSubmission]]))</f>
        <v>44292</v>
      </c>
      <c r="O1603" s="1" t="str">
        <f>_xlfn.CONCAT( YEAR(TblLocations[[#This Row],[ODK_DateOfSubmission]]), "-",TEXT( MONTH(TblLocations[[#This Row],[ODK_DateOfSubmission]]),"00"))</f>
        <v>2021-04</v>
      </c>
    </row>
    <row r="1604" spans="1:15" x14ac:dyDescent="0.25">
      <c r="A1604" s="1">
        <v>3504032</v>
      </c>
      <c r="B1604" s="1">
        <v>350403213</v>
      </c>
      <c r="C1604" s="1">
        <v>24750</v>
      </c>
      <c r="D1604" s="63">
        <v>44307</v>
      </c>
      <c r="E1604" s="54">
        <v>121</v>
      </c>
      <c r="F1604" s="56" t="s">
        <v>68</v>
      </c>
      <c r="G1604" s="56" t="s">
        <v>73</v>
      </c>
      <c r="H1604" s="56" t="s">
        <v>1059</v>
      </c>
      <c r="I1604" s="56" t="s">
        <v>1092</v>
      </c>
      <c r="J1604" s="54" t="s">
        <v>1093</v>
      </c>
      <c r="K1604" s="1">
        <v>31.034273341199999</v>
      </c>
      <c r="L1604" s="1">
        <v>46.238222611899999</v>
      </c>
      <c r="M1604" s="1">
        <v>5</v>
      </c>
      <c r="N1604" s="9">
        <f>DATE(YEAR(TblLocations[[#This Row],[ODK_DateOfSubmission]]),MONTH(TblLocations[[#This Row],[ODK_DateOfSubmission]]),DAY(TblLocations[[#This Row],[ODK_DateOfSubmission]]))</f>
        <v>44307</v>
      </c>
      <c r="O1604" s="1" t="str">
        <f>_xlfn.CONCAT( YEAR(TblLocations[[#This Row],[ODK_DateOfSubmission]]), "-",TEXT( MONTH(TblLocations[[#This Row],[ODK_DateOfSubmission]]),"00"))</f>
        <v>2021-04</v>
      </c>
    </row>
    <row r="1605" spans="1:15" x14ac:dyDescent="0.25">
      <c r="A1605" s="1">
        <v>3504032</v>
      </c>
      <c r="B1605" s="1">
        <v>350403213</v>
      </c>
      <c r="C1605" s="1">
        <v>24750</v>
      </c>
      <c r="D1605" s="63">
        <v>44307</v>
      </c>
      <c r="E1605" s="54">
        <v>121</v>
      </c>
      <c r="F1605" s="56" t="s">
        <v>68</v>
      </c>
      <c r="G1605" s="56" t="s">
        <v>73</v>
      </c>
      <c r="H1605" s="56" t="s">
        <v>1059</v>
      </c>
      <c r="I1605" s="56" t="s">
        <v>1092</v>
      </c>
      <c r="J1605" s="54" t="s">
        <v>1093</v>
      </c>
      <c r="K1605" s="1">
        <v>31.034273341199999</v>
      </c>
      <c r="L1605" s="1">
        <v>46.238222611899999</v>
      </c>
      <c r="M1605" s="1">
        <v>4</v>
      </c>
      <c r="N1605" s="9">
        <f>DATE(YEAR(TblLocations[[#This Row],[ODK_DateOfSubmission]]),MONTH(TblLocations[[#This Row],[ODK_DateOfSubmission]]),DAY(TblLocations[[#This Row],[ODK_DateOfSubmission]]))</f>
        <v>44307</v>
      </c>
      <c r="O1605" s="1" t="str">
        <f>_xlfn.CONCAT( YEAR(TblLocations[[#This Row],[ODK_DateOfSubmission]]), "-",TEXT( MONTH(TblLocations[[#This Row],[ODK_DateOfSubmission]]),"00"))</f>
        <v>2021-04</v>
      </c>
    </row>
    <row r="1606" spans="1:15" x14ac:dyDescent="0.25">
      <c r="A1606" s="1">
        <v>3504033</v>
      </c>
      <c r="B1606" s="1">
        <v>350403313</v>
      </c>
      <c r="C1606" s="1">
        <v>10259</v>
      </c>
      <c r="D1606" s="63">
        <v>44292</v>
      </c>
      <c r="E1606" s="54">
        <v>121</v>
      </c>
      <c r="F1606" s="56" t="s">
        <v>68</v>
      </c>
      <c r="G1606" s="56" t="s">
        <v>73</v>
      </c>
      <c r="H1606" s="56" t="s">
        <v>1059</v>
      </c>
      <c r="I1606" s="56" t="s">
        <v>1094</v>
      </c>
      <c r="J1606" s="54" t="s">
        <v>1095</v>
      </c>
      <c r="K1606" s="1">
        <v>31.050157178100001</v>
      </c>
      <c r="L1606" s="1">
        <v>46.273353213199997</v>
      </c>
      <c r="M1606" s="1">
        <v>15</v>
      </c>
      <c r="N1606" s="9">
        <f>DATE(YEAR(TblLocations[[#This Row],[ODK_DateOfSubmission]]),MONTH(TblLocations[[#This Row],[ODK_DateOfSubmission]]),DAY(TblLocations[[#This Row],[ODK_DateOfSubmission]]))</f>
        <v>44292</v>
      </c>
      <c r="O1606" s="1" t="str">
        <f>_xlfn.CONCAT( YEAR(TblLocations[[#This Row],[ODK_DateOfSubmission]]), "-",TEXT( MONTH(TblLocations[[#This Row],[ODK_DateOfSubmission]]),"00"))</f>
        <v>2021-04</v>
      </c>
    </row>
    <row r="1607" spans="1:15" x14ac:dyDescent="0.25">
      <c r="A1607" s="1">
        <v>3504033</v>
      </c>
      <c r="B1607" s="1">
        <v>350403313</v>
      </c>
      <c r="C1607" s="1">
        <v>10259</v>
      </c>
      <c r="D1607" s="63">
        <v>44292</v>
      </c>
      <c r="E1607" s="54">
        <v>121</v>
      </c>
      <c r="F1607" s="56" t="s">
        <v>68</v>
      </c>
      <c r="G1607" s="56" t="s">
        <v>73</v>
      </c>
      <c r="H1607" s="56" t="s">
        <v>1059</v>
      </c>
      <c r="I1607" s="56" t="s">
        <v>1094</v>
      </c>
      <c r="J1607" s="54" t="s">
        <v>1095</v>
      </c>
      <c r="K1607" s="1">
        <v>31.050157178100001</v>
      </c>
      <c r="L1607" s="1">
        <v>46.273353213199997</v>
      </c>
      <c r="M1607" s="1">
        <v>20</v>
      </c>
      <c r="N1607" s="9">
        <f>DATE(YEAR(TblLocations[[#This Row],[ODK_DateOfSubmission]]),MONTH(TblLocations[[#This Row],[ODK_DateOfSubmission]]),DAY(TblLocations[[#This Row],[ODK_DateOfSubmission]]))</f>
        <v>44292</v>
      </c>
      <c r="O1607" s="1" t="str">
        <f>_xlfn.CONCAT( YEAR(TblLocations[[#This Row],[ODK_DateOfSubmission]]), "-",TEXT( MONTH(TblLocations[[#This Row],[ODK_DateOfSubmission]]),"00"))</f>
        <v>2021-04</v>
      </c>
    </row>
    <row r="1608" spans="1:15" x14ac:dyDescent="0.25">
      <c r="A1608" s="1">
        <v>3504033</v>
      </c>
      <c r="B1608" s="1">
        <v>350403313</v>
      </c>
      <c r="C1608" s="1">
        <v>10259</v>
      </c>
      <c r="D1608" s="63">
        <v>44292</v>
      </c>
      <c r="E1608" s="54">
        <v>121</v>
      </c>
      <c r="F1608" s="56" t="s">
        <v>68</v>
      </c>
      <c r="G1608" s="56" t="s">
        <v>73</v>
      </c>
      <c r="H1608" s="56" t="s">
        <v>1059</v>
      </c>
      <c r="I1608" s="56" t="s">
        <v>1094</v>
      </c>
      <c r="J1608" s="54" t="s">
        <v>1095</v>
      </c>
      <c r="K1608" s="1">
        <v>31.050157178100001</v>
      </c>
      <c r="L1608" s="1">
        <v>46.273353213199997</v>
      </c>
      <c r="M1608" s="1">
        <v>15</v>
      </c>
      <c r="N1608" s="9">
        <f>DATE(YEAR(TblLocations[[#This Row],[ODK_DateOfSubmission]]),MONTH(TblLocations[[#This Row],[ODK_DateOfSubmission]]),DAY(TblLocations[[#This Row],[ODK_DateOfSubmission]]))</f>
        <v>44292</v>
      </c>
      <c r="O1608" s="1" t="str">
        <f>_xlfn.CONCAT( YEAR(TblLocations[[#This Row],[ODK_DateOfSubmission]]), "-",TEXT( MONTH(TblLocations[[#This Row],[ODK_DateOfSubmission]]),"00"))</f>
        <v>2021-04</v>
      </c>
    </row>
    <row r="1609" spans="1:15" x14ac:dyDescent="0.25">
      <c r="A1609" s="1">
        <v>3504033</v>
      </c>
      <c r="B1609" s="1">
        <v>350403313</v>
      </c>
      <c r="C1609" s="1">
        <v>10259</v>
      </c>
      <c r="D1609" s="63">
        <v>44292</v>
      </c>
      <c r="E1609" s="54">
        <v>121</v>
      </c>
      <c r="F1609" s="56" t="s">
        <v>68</v>
      </c>
      <c r="G1609" s="56" t="s">
        <v>73</v>
      </c>
      <c r="H1609" s="56" t="s">
        <v>1059</v>
      </c>
      <c r="I1609" s="56" t="s">
        <v>1094</v>
      </c>
      <c r="J1609" s="54" t="s">
        <v>1095</v>
      </c>
      <c r="K1609" s="1">
        <v>31.050157178100001</v>
      </c>
      <c r="L1609" s="1">
        <v>46.273353213199997</v>
      </c>
      <c r="M1609" s="1">
        <v>15</v>
      </c>
      <c r="N1609" s="9">
        <f>DATE(YEAR(TblLocations[[#This Row],[ODK_DateOfSubmission]]),MONTH(TblLocations[[#This Row],[ODK_DateOfSubmission]]),DAY(TblLocations[[#This Row],[ODK_DateOfSubmission]]))</f>
        <v>44292</v>
      </c>
      <c r="O1609" s="1" t="str">
        <f>_xlfn.CONCAT( YEAR(TblLocations[[#This Row],[ODK_DateOfSubmission]]), "-",TEXT( MONTH(TblLocations[[#This Row],[ODK_DateOfSubmission]]),"00"))</f>
        <v>2021-04</v>
      </c>
    </row>
    <row r="1610" spans="1:15" x14ac:dyDescent="0.25">
      <c r="A1610" s="1">
        <v>3504033</v>
      </c>
      <c r="B1610" s="1">
        <v>350403313</v>
      </c>
      <c r="C1610" s="1">
        <v>10259</v>
      </c>
      <c r="D1610" s="63">
        <v>44292</v>
      </c>
      <c r="E1610" s="54">
        <v>121</v>
      </c>
      <c r="F1610" s="56" t="s">
        <v>68</v>
      </c>
      <c r="G1610" s="56" t="s">
        <v>73</v>
      </c>
      <c r="H1610" s="56" t="s">
        <v>1059</v>
      </c>
      <c r="I1610" s="56" t="s">
        <v>1094</v>
      </c>
      <c r="J1610" s="54" t="s">
        <v>1095</v>
      </c>
      <c r="K1610" s="1">
        <v>31.050157178100001</v>
      </c>
      <c r="L1610" s="1">
        <v>46.273353213199997</v>
      </c>
      <c r="M1610" s="1">
        <v>7</v>
      </c>
      <c r="N1610" s="9">
        <f>DATE(YEAR(TblLocations[[#This Row],[ODK_DateOfSubmission]]),MONTH(TblLocations[[#This Row],[ODK_DateOfSubmission]]),DAY(TblLocations[[#This Row],[ODK_DateOfSubmission]]))</f>
        <v>44292</v>
      </c>
      <c r="O1610" s="1" t="str">
        <f>_xlfn.CONCAT( YEAR(TblLocations[[#This Row],[ODK_DateOfSubmission]]), "-",TEXT( MONTH(TblLocations[[#This Row],[ODK_DateOfSubmission]]),"00"))</f>
        <v>2021-04</v>
      </c>
    </row>
    <row r="1611" spans="1:15" x14ac:dyDescent="0.25">
      <c r="A1611" s="1">
        <v>3504034</v>
      </c>
      <c r="B1611" s="1">
        <v>350403413</v>
      </c>
      <c r="C1611" s="1">
        <v>24742</v>
      </c>
      <c r="D1611" s="63">
        <v>44292</v>
      </c>
      <c r="E1611" s="54">
        <v>121</v>
      </c>
      <c r="F1611" s="56" t="s">
        <v>68</v>
      </c>
      <c r="G1611" s="56" t="s">
        <v>73</v>
      </c>
      <c r="H1611" s="56" t="s">
        <v>1059</v>
      </c>
      <c r="I1611" s="56" t="s">
        <v>1437</v>
      </c>
      <c r="J1611" s="54" t="s">
        <v>1438</v>
      </c>
      <c r="K1611" s="1">
        <v>31.060090237699999</v>
      </c>
      <c r="L1611" s="1">
        <v>46.277220867600001</v>
      </c>
      <c r="M1611" s="1">
        <v>1</v>
      </c>
      <c r="N1611" s="9">
        <f>DATE(YEAR(TblLocations[[#This Row],[ODK_DateOfSubmission]]),MONTH(TblLocations[[#This Row],[ODK_DateOfSubmission]]),DAY(TblLocations[[#This Row],[ODK_DateOfSubmission]]))</f>
        <v>44292</v>
      </c>
      <c r="O1611" s="1" t="str">
        <f>_xlfn.CONCAT( YEAR(TblLocations[[#This Row],[ODK_DateOfSubmission]]), "-",TEXT( MONTH(TblLocations[[#This Row],[ODK_DateOfSubmission]]),"00"))</f>
        <v>2021-04</v>
      </c>
    </row>
    <row r="1612" spans="1:15" x14ac:dyDescent="0.25">
      <c r="A1612" s="1">
        <v>3504035</v>
      </c>
      <c r="B1612" s="1">
        <v>350403513</v>
      </c>
      <c r="C1612" s="1">
        <v>9398</v>
      </c>
      <c r="D1612" s="63">
        <v>44293</v>
      </c>
      <c r="E1612" s="54">
        <v>121</v>
      </c>
      <c r="F1612" s="56" t="s">
        <v>68</v>
      </c>
      <c r="G1612" s="56" t="s">
        <v>73</v>
      </c>
      <c r="H1612" s="56" t="s">
        <v>1059</v>
      </c>
      <c r="I1612" s="56" t="s">
        <v>1439</v>
      </c>
      <c r="J1612" s="54" t="s">
        <v>216</v>
      </c>
      <c r="K1612" s="1">
        <v>31.069961183</v>
      </c>
      <c r="L1612" s="1">
        <v>46.270024445899999</v>
      </c>
      <c r="M1612" s="1">
        <v>3</v>
      </c>
      <c r="N1612" s="9">
        <f>DATE(YEAR(TblLocations[[#This Row],[ODK_DateOfSubmission]]),MONTH(TblLocations[[#This Row],[ODK_DateOfSubmission]]),DAY(TblLocations[[#This Row],[ODK_DateOfSubmission]]))</f>
        <v>44293</v>
      </c>
      <c r="O1612" s="1" t="str">
        <f>_xlfn.CONCAT( YEAR(TblLocations[[#This Row],[ODK_DateOfSubmission]]), "-",TEXT( MONTH(TblLocations[[#This Row],[ODK_DateOfSubmission]]),"00"))</f>
        <v>2021-04</v>
      </c>
    </row>
    <row r="1613" spans="1:15" x14ac:dyDescent="0.25">
      <c r="A1613" s="1">
        <v>3504036</v>
      </c>
      <c r="B1613" s="1">
        <v>350403613</v>
      </c>
      <c r="C1613" s="1">
        <v>23683</v>
      </c>
      <c r="D1613" s="63">
        <v>44283</v>
      </c>
      <c r="E1613" s="54">
        <v>121</v>
      </c>
      <c r="F1613" s="56" t="s">
        <v>68</v>
      </c>
      <c r="G1613" s="56" t="s">
        <v>73</v>
      </c>
      <c r="H1613" s="56" t="s">
        <v>1059</v>
      </c>
      <c r="I1613" s="56" t="s">
        <v>1096</v>
      </c>
      <c r="J1613" s="54" t="s">
        <v>1097</v>
      </c>
      <c r="K1613" s="1">
        <v>31.03290329</v>
      </c>
      <c r="L1613" s="1">
        <v>46.251552429999997</v>
      </c>
      <c r="M1613" s="1">
        <v>2</v>
      </c>
      <c r="N1613" s="9">
        <f>DATE(YEAR(TblLocations[[#This Row],[ODK_DateOfSubmission]]),MONTH(TblLocations[[#This Row],[ODK_DateOfSubmission]]),DAY(TblLocations[[#This Row],[ODK_DateOfSubmission]]))</f>
        <v>44283</v>
      </c>
      <c r="O1613" s="1" t="str">
        <f>_xlfn.CONCAT( YEAR(TblLocations[[#This Row],[ODK_DateOfSubmission]]), "-",TEXT( MONTH(TblLocations[[#This Row],[ODK_DateOfSubmission]]),"00"))</f>
        <v>2021-03</v>
      </c>
    </row>
    <row r="1614" spans="1:15" x14ac:dyDescent="0.25">
      <c r="A1614" s="1">
        <v>3504036</v>
      </c>
      <c r="B1614" s="1">
        <v>350403613</v>
      </c>
      <c r="C1614" s="1">
        <v>23683</v>
      </c>
      <c r="D1614" s="63">
        <v>44283</v>
      </c>
      <c r="E1614" s="54">
        <v>121</v>
      </c>
      <c r="F1614" s="56" t="s">
        <v>68</v>
      </c>
      <c r="G1614" s="56" t="s">
        <v>73</v>
      </c>
      <c r="H1614" s="56" t="s">
        <v>1059</v>
      </c>
      <c r="I1614" s="56" t="s">
        <v>1096</v>
      </c>
      <c r="J1614" s="54" t="s">
        <v>1097</v>
      </c>
      <c r="K1614" s="1">
        <v>31.03290329</v>
      </c>
      <c r="L1614" s="1">
        <v>46.251552429999997</v>
      </c>
      <c r="M1614" s="1">
        <v>2</v>
      </c>
      <c r="N1614" s="9">
        <f>DATE(YEAR(TblLocations[[#This Row],[ODK_DateOfSubmission]]),MONTH(TblLocations[[#This Row],[ODK_DateOfSubmission]]),DAY(TblLocations[[#This Row],[ODK_DateOfSubmission]]))</f>
        <v>44283</v>
      </c>
      <c r="O1614" s="1" t="str">
        <f>_xlfn.CONCAT( YEAR(TblLocations[[#This Row],[ODK_DateOfSubmission]]), "-",TEXT( MONTH(TblLocations[[#This Row],[ODK_DateOfSubmission]]),"00"))</f>
        <v>2021-03</v>
      </c>
    </row>
    <row r="1615" spans="1:15" x14ac:dyDescent="0.25">
      <c r="A1615" s="1">
        <v>3504036</v>
      </c>
      <c r="B1615" s="1">
        <v>350403613</v>
      </c>
      <c r="C1615" s="1">
        <v>23683</v>
      </c>
      <c r="D1615" s="63">
        <v>44283</v>
      </c>
      <c r="E1615" s="54">
        <v>121</v>
      </c>
      <c r="F1615" s="56" t="s">
        <v>68</v>
      </c>
      <c r="G1615" s="56" t="s">
        <v>73</v>
      </c>
      <c r="H1615" s="56" t="s">
        <v>1059</v>
      </c>
      <c r="I1615" s="56" t="s">
        <v>1096</v>
      </c>
      <c r="J1615" s="54" t="s">
        <v>1097</v>
      </c>
      <c r="K1615" s="1">
        <v>31.03290329</v>
      </c>
      <c r="L1615" s="1">
        <v>46.251552429999997</v>
      </c>
      <c r="M1615" s="1">
        <v>4</v>
      </c>
      <c r="N1615" s="9">
        <f>DATE(YEAR(TblLocations[[#This Row],[ODK_DateOfSubmission]]),MONTH(TblLocations[[#This Row],[ODK_DateOfSubmission]]),DAY(TblLocations[[#This Row],[ODK_DateOfSubmission]]))</f>
        <v>44283</v>
      </c>
      <c r="O1615" s="1" t="str">
        <f>_xlfn.CONCAT( YEAR(TblLocations[[#This Row],[ODK_DateOfSubmission]]), "-",TEXT( MONTH(TblLocations[[#This Row],[ODK_DateOfSubmission]]),"00"))</f>
        <v>2021-03</v>
      </c>
    </row>
    <row r="1616" spans="1:15" x14ac:dyDescent="0.25">
      <c r="A1616" s="1">
        <v>3504038</v>
      </c>
      <c r="B1616" s="1">
        <v>350403813</v>
      </c>
      <c r="C1616" s="1">
        <v>25528</v>
      </c>
      <c r="D1616" s="63">
        <v>44307</v>
      </c>
      <c r="E1616" s="54">
        <v>121</v>
      </c>
      <c r="F1616" s="56" t="s">
        <v>68</v>
      </c>
      <c r="G1616" s="56" t="s">
        <v>73</v>
      </c>
      <c r="H1616" s="56" t="s">
        <v>1059</v>
      </c>
      <c r="I1616" s="56" t="s">
        <v>1490</v>
      </c>
      <c r="J1616" s="54" t="s">
        <v>1491</v>
      </c>
      <c r="K1616" s="1">
        <v>31.053281055100001</v>
      </c>
      <c r="L1616" s="1">
        <v>46.253512804000003</v>
      </c>
      <c r="M1616" s="1">
        <v>1</v>
      </c>
      <c r="N1616" s="9">
        <f>DATE(YEAR(TblLocations[[#This Row],[ODK_DateOfSubmission]]),MONTH(TblLocations[[#This Row],[ODK_DateOfSubmission]]),DAY(TblLocations[[#This Row],[ODK_DateOfSubmission]]))</f>
        <v>44307</v>
      </c>
      <c r="O1616" s="1" t="str">
        <f>_xlfn.CONCAT( YEAR(TblLocations[[#This Row],[ODK_DateOfSubmission]]), "-",TEXT( MONTH(TblLocations[[#This Row],[ODK_DateOfSubmission]]),"00"))</f>
        <v>2021-04</v>
      </c>
    </row>
    <row r="1617" spans="1:15" x14ac:dyDescent="0.25">
      <c r="A1617" s="1">
        <v>3504038</v>
      </c>
      <c r="B1617" s="1">
        <v>350403813</v>
      </c>
      <c r="C1617" s="1">
        <v>25528</v>
      </c>
      <c r="D1617" s="63">
        <v>44307</v>
      </c>
      <c r="E1617" s="54">
        <v>121</v>
      </c>
      <c r="F1617" s="56" t="s">
        <v>68</v>
      </c>
      <c r="G1617" s="56" t="s">
        <v>73</v>
      </c>
      <c r="H1617" s="56" t="s">
        <v>1059</v>
      </c>
      <c r="I1617" s="56" t="s">
        <v>1490</v>
      </c>
      <c r="J1617" s="54" t="s">
        <v>1491</v>
      </c>
      <c r="K1617" s="1">
        <v>31.053281055100001</v>
      </c>
      <c r="L1617" s="1">
        <v>46.253512804000003</v>
      </c>
      <c r="M1617" s="1">
        <v>1</v>
      </c>
      <c r="N1617" s="9">
        <f>DATE(YEAR(TblLocations[[#This Row],[ODK_DateOfSubmission]]),MONTH(TblLocations[[#This Row],[ODK_DateOfSubmission]]),DAY(TblLocations[[#This Row],[ODK_DateOfSubmission]]))</f>
        <v>44307</v>
      </c>
      <c r="O1617" s="1" t="str">
        <f>_xlfn.CONCAT( YEAR(TblLocations[[#This Row],[ODK_DateOfSubmission]]), "-",TEXT( MONTH(TblLocations[[#This Row],[ODK_DateOfSubmission]]),"00"))</f>
        <v>2021-04</v>
      </c>
    </row>
    <row r="1618" spans="1:15" x14ac:dyDescent="0.25">
      <c r="A1618" s="1">
        <v>3504039</v>
      </c>
      <c r="B1618" s="1">
        <v>350403913</v>
      </c>
      <c r="C1618" s="1">
        <v>25531</v>
      </c>
      <c r="D1618" s="63">
        <v>44285</v>
      </c>
      <c r="E1618" s="54">
        <v>121</v>
      </c>
      <c r="F1618" s="56" t="s">
        <v>68</v>
      </c>
      <c r="G1618" s="56" t="s">
        <v>73</v>
      </c>
      <c r="H1618" s="56" t="s">
        <v>1059</v>
      </c>
      <c r="I1618" s="56" t="s">
        <v>1492</v>
      </c>
      <c r="J1618" s="54" t="s">
        <v>1493</v>
      </c>
      <c r="K1618" s="1">
        <v>31.0452754698</v>
      </c>
      <c r="L1618" s="1">
        <v>46.2350050258</v>
      </c>
      <c r="M1618" s="1">
        <v>7</v>
      </c>
      <c r="N1618" s="9">
        <f>DATE(YEAR(TblLocations[[#This Row],[ODK_DateOfSubmission]]),MONTH(TblLocations[[#This Row],[ODK_DateOfSubmission]]),DAY(TblLocations[[#This Row],[ODK_DateOfSubmission]]))</f>
        <v>44285</v>
      </c>
      <c r="O1618" s="1" t="str">
        <f>_xlfn.CONCAT( YEAR(TblLocations[[#This Row],[ODK_DateOfSubmission]]), "-",TEXT( MONTH(TblLocations[[#This Row],[ODK_DateOfSubmission]]),"00"))</f>
        <v>2021-03</v>
      </c>
    </row>
    <row r="1619" spans="1:15" x14ac:dyDescent="0.25">
      <c r="A1619" s="1">
        <v>3504040</v>
      </c>
      <c r="B1619" s="1">
        <v>350404013</v>
      </c>
      <c r="C1619" s="1">
        <v>25530</v>
      </c>
      <c r="D1619" s="63">
        <v>44305</v>
      </c>
      <c r="E1619" s="54">
        <v>121</v>
      </c>
      <c r="F1619" s="56" t="s">
        <v>68</v>
      </c>
      <c r="G1619" s="56" t="s">
        <v>73</v>
      </c>
      <c r="H1619" s="56" t="s">
        <v>1059</v>
      </c>
      <c r="I1619" s="56" t="s">
        <v>1351</v>
      </c>
      <c r="J1619" s="54" t="s">
        <v>1352</v>
      </c>
      <c r="K1619" s="1">
        <v>31.076769222599999</v>
      </c>
      <c r="L1619" s="1">
        <v>46.264030067599997</v>
      </c>
      <c r="M1619" s="1">
        <v>1</v>
      </c>
      <c r="N1619" s="9">
        <f>DATE(YEAR(TblLocations[[#This Row],[ODK_DateOfSubmission]]),MONTH(TblLocations[[#This Row],[ODK_DateOfSubmission]]),DAY(TblLocations[[#This Row],[ODK_DateOfSubmission]]))</f>
        <v>44305</v>
      </c>
      <c r="O1619" s="1" t="str">
        <f>_xlfn.CONCAT( YEAR(TblLocations[[#This Row],[ODK_DateOfSubmission]]), "-",TEXT( MONTH(TblLocations[[#This Row],[ODK_DateOfSubmission]]),"00"))</f>
        <v>2021-04</v>
      </c>
    </row>
    <row r="1620" spans="1:15" x14ac:dyDescent="0.25">
      <c r="A1620" s="1">
        <v>3504040</v>
      </c>
      <c r="B1620" s="1">
        <v>350404013</v>
      </c>
      <c r="C1620" s="1">
        <v>25530</v>
      </c>
      <c r="D1620" s="63">
        <v>44305</v>
      </c>
      <c r="E1620" s="54">
        <v>121</v>
      </c>
      <c r="F1620" s="56" t="s">
        <v>68</v>
      </c>
      <c r="G1620" s="56" t="s">
        <v>73</v>
      </c>
      <c r="H1620" s="56" t="s">
        <v>1059</v>
      </c>
      <c r="I1620" s="56" t="s">
        <v>1351</v>
      </c>
      <c r="J1620" s="54" t="s">
        <v>1352</v>
      </c>
      <c r="K1620" s="1">
        <v>31.076769222599999</v>
      </c>
      <c r="L1620" s="1">
        <v>46.264030067599997</v>
      </c>
      <c r="M1620" s="1">
        <v>2</v>
      </c>
      <c r="N1620" s="9">
        <f>DATE(YEAR(TblLocations[[#This Row],[ODK_DateOfSubmission]]),MONTH(TblLocations[[#This Row],[ODK_DateOfSubmission]]),DAY(TblLocations[[#This Row],[ODK_DateOfSubmission]]))</f>
        <v>44305</v>
      </c>
      <c r="O1620" s="1" t="str">
        <f>_xlfn.CONCAT( YEAR(TblLocations[[#This Row],[ODK_DateOfSubmission]]), "-",TEXT( MONTH(TblLocations[[#This Row],[ODK_DateOfSubmission]]),"00"))</f>
        <v>2021-04</v>
      </c>
    </row>
    <row r="1621" spans="1:15" x14ac:dyDescent="0.25">
      <c r="A1621" s="1">
        <v>3504040</v>
      </c>
      <c r="B1621" s="1">
        <v>350404013</v>
      </c>
      <c r="C1621" s="1">
        <v>25530</v>
      </c>
      <c r="D1621" s="63">
        <v>44305</v>
      </c>
      <c r="E1621" s="54">
        <v>121</v>
      </c>
      <c r="F1621" s="56" t="s">
        <v>68</v>
      </c>
      <c r="G1621" s="56" t="s">
        <v>73</v>
      </c>
      <c r="H1621" s="56" t="s">
        <v>1059</v>
      </c>
      <c r="I1621" s="56" t="s">
        <v>1351</v>
      </c>
      <c r="J1621" s="54" t="s">
        <v>1352</v>
      </c>
      <c r="K1621" s="1">
        <v>31.076769222599999</v>
      </c>
      <c r="L1621" s="1">
        <v>46.264030067599997</v>
      </c>
      <c r="M1621" s="1">
        <v>2</v>
      </c>
      <c r="N1621" s="9">
        <f>DATE(YEAR(TblLocations[[#This Row],[ODK_DateOfSubmission]]),MONTH(TblLocations[[#This Row],[ODK_DateOfSubmission]]),DAY(TblLocations[[#This Row],[ODK_DateOfSubmission]]))</f>
        <v>44305</v>
      </c>
      <c r="O1621" s="1" t="str">
        <f>_xlfn.CONCAT( YEAR(TblLocations[[#This Row],[ODK_DateOfSubmission]]), "-",TEXT( MONTH(TblLocations[[#This Row],[ODK_DateOfSubmission]]),"00"))</f>
        <v>2021-04</v>
      </c>
    </row>
    <row r="1622" spans="1:15" x14ac:dyDescent="0.25">
      <c r="A1622" s="1">
        <v>3504041</v>
      </c>
      <c r="B1622" s="1">
        <v>350404113</v>
      </c>
      <c r="C1622" s="1">
        <v>25533</v>
      </c>
      <c r="D1622" s="63">
        <v>44291</v>
      </c>
      <c r="E1622" s="54">
        <v>121</v>
      </c>
      <c r="F1622" s="56" t="s">
        <v>68</v>
      </c>
      <c r="G1622" s="56" t="s">
        <v>73</v>
      </c>
      <c r="H1622" s="56" t="s">
        <v>1059</v>
      </c>
      <c r="I1622" s="56" t="s">
        <v>1098</v>
      </c>
      <c r="J1622" s="54" t="s">
        <v>1099</v>
      </c>
      <c r="K1622" s="1">
        <v>31.080862144499999</v>
      </c>
      <c r="L1622" s="1">
        <v>46.240087203599998</v>
      </c>
      <c r="M1622" s="1">
        <v>27</v>
      </c>
      <c r="N1622" s="9">
        <f>DATE(YEAR(TblLocations[[#This Row],[ODK_DateOfSubmission]]),MONTH(TblLocations[[#This Row],[ODK_DateOfSubmission]]),DAY(TblLocations[[#This Row],[ODK_DateOfSubmission]]))</f>
        <v>44291</v>
      </c>
      <c r="O1622" s="1" t="str">
        <f>_xlfn.CONCAT( YEAR(TblLocations[[#This Row],[ODK_DateOfSubmission]]), "-",TEXT( MONTH(TblLocations[[#This Row],[ODK_DateOfSubmission]]),"00"))</f>
        <v>2021-04</v>
      </c>
    </row>
    <row r="1623" spans="1:15" x14ac:dyDescent="0.25">
      <c r="A1623" s="1">
        <v>3504041</v>
      </c>
      <c r="B1623" s="1">
        <v>350404113</v>
      </c>
      <c r="C1623" s="1">
        <v>25533</v>
      </c>
      <c r="D1623" s="63">
        <v>44291</v>
      </c>
      <c r="E1623" s="54">
        <v>121</v>
      </c>
      <c r="F1623" s="56" t="s">
        <v>68</v>
      </c>
      <c r="G1623" s="56" t="s">
        <v>73</v>
      </c>
      <c r="H1623" s="56" t="s">
        <v>1059</v>
      </c>
      <c r="I1623" s="56" t="s">
        <v>1098</v>
      </c>
      <c r="J1623" s="54" t="s">
        <v>1099</v>
      </c>
      <c r="K1623" s="1">
        <v>31.080862144499999</v>
      </c>
      <c r="L1623" s="1">
        <v>46.240087203599998</v>
      </c>
      <c r="M1623" s="1">
        <v>33</v>
      </c>
      <c r="N1623" s="9">
        <f>DATE(YEAR(TblLocations[[#This Row],[ODK_DateOfSubmission]]),MONTH(TblLocations[[#This Row],[ODK_DateOfSubmission]]),DAY(TblLocations[[#This Row],[ODK_DateOfSubmission]]))</f>
        <v>44291</v>
      </c>
      <c r="O1623" s="1" t="str">
        <f>_xlfn.CONCAT( YEAR(TblLocations[[#This Row],[ODK_DateOfSubmission]]), "-",TEXT( MONTH(TblLocations[[#This Row],[ODK_DateOfSubmission]]),"00"))</f>
        <v>2021-04</v>
      </c>
    </row>
    <row r="1624" spans="1:15" x14ac:dyDescent="0.25">
      <c r="A1624" s="1">
        <v>3504041</v>
      </c>
      <c r="B1624" s="1">
        <v>350404113</v>
      </c>
      <c r="C1624" s="1">
        <v>25533</v>
      </c>
      <c r="D1624" s="63">
        <v>44291</v>
      </c>
      <c r="E1624" s="54">
        <v>121</v>
      </c>
      <c r="F1624" s="56" t="s">
        <v>68</v>
      </c>
      <c r="G1624" s="56" t="s">
        <v>73</v>
      </c>
      <c r="H1624" s="56" t="s">
        <v>1059</v>
      </c>
      <c r="I1624" s="56" t="s">
        <v>1098</v>
      </c>
      <c r="J1624" s="54" t="s">
        <v>1099</v>
      </c>
      <c r="K1624" s="1">
        <v>31.080862144499999</v>
      </c>
      <c r="L1624" s="1">
        <v>46.240087203599998</v>
      </c>
      <c r="M1624" s="1">
        <v>11</v>
      </c>
      <c r="N1624" s="9">
        <f>DATE(YEAR(TblLocations[[#This Row],[ODK_DateOfSubmission]]),MONTH(TblLocations[[#This Row],[ODK_DateOfSubmission]]),DAY(TblLocations[[#This Row],[ODK_DateOfSubmission]]))</f>
        <v>44291</v>
      </c>
      <c r="O1624" s="1" t="str">
        <f>_xlfn.CONCAT( YEAR(TblLocations[[#This Row],[ODK_DateOfSubmission]]), "-",TEXT( MONTH(TblLocations[[#This Row],[ODK_DateOfSubmission]]),"00"))</f>
        <v>2021-04</v>
      </c>
    </row>
    <row r="1625" spans="1:15" x14ac:dyDescent="0.25">
      <c r="A1625" s="1">
        <v>3504041</v>
      </c>
      <c r="B1625" s="1">
        <v>350404113</v>
      </c>
      <c r="C1625" s="1">
        <v>25533</v>
      </c>
      <c r="D1625" s="63">
        <v>44291</v>
      </c>
      <c r="E1625" s="54">
        <v>121</v>
      </c>
      <c r="F1625" s="56" t="s">
        <v>68</v>
      </c>
      <c r="G1625" s="56" t="s">
        <v>73</v>
      </c>
      <c r="H1625" s="56" t="s">
        <v>1059</v>
      </c>
      <c r="I1625" s="56" t="s">
        <v>1098</v>
      </c>
      <c r="J1625" s="54" t="s">
        <v>1099</v>
      </c>
      <c r="K1625" s="1">
        <v>31.080862144499999</v>
      </c>
      <c r="L1625" s="1">
        <v>46.240087203599998</v>
      </c>
      <c r="M1625" s="1">
        <v>7</v>
      </c>
      <c r="N1625" s="9">
        <f>DATE(YEAR(TblLocations[[#This Row],[ODK_DateOfSubmission]]),MONTH(TblLocations[[#This Row],[ODK_DateOfSubmission]]),DAY(TblLocations[[#This Row],[ODK_DateOfSubmission]]))</f>
        <v>44291</v>
      </c>
      <c r="O1625" s="1" t="str">
        <f>_xlfn.CONCAT( YEAR(TblLocations[[#This Row],[ODK_DateOfSubmission]]), "-",TEXT( MONTH(TblLocations[[#This Row],[ODK_DateOfSubmission]]),"00"))</f>
        <v>2021-04</v>
      </c>
    </row>
    <row r="1626" spans="1:15" x14ac:dyDescent="0.25">
      <c r="A1626" s="1">
        <v>3504041</v>
      </c>
      <c r="B1626" s="1">
        <v>350404113</v>
      </c>
      <c r="C1626" s="1">
        <v>25533</v>
      </c>
      <c r="D1626" s="63">
        <v>44291</v>
      </c>
      <c r="E1626" s="54">
        <v>121</v>
      </c>
      <c r="F1626" s="56" t="s">
        <v>68</v>
      </c>
      <c r="G1626" s="56" t="s">
        <v>73</v>
      </c>
      <c r="H1626" s="56" t="s">
        <v>1059</v>
      </c>
      <c r="I1626" s="56" t="s">
        <v>1098</v>
      </c>
      <c r="J1626" s="54" t="s">
        <v>1099</v>
      </c>
      <c r="K1626" s="1">
        <v>31.080862144499999</v>
      </c>
      <c r="L1626" s="1">
        <v>46.240087203599998</v>
      </c>
      <c r="M1626" s="1">
        <v>31</v>
      </c>
      <c r="N1626" s="9">
        <f>DATE(YEAR(TblLocations[[#This Row],[ODK_DateOfSubmission]]),MONTH(TblLocations[[#This Row],[ODK_DateOfSubmission]]),DAY(TblLocations[[#This Row],[ODK_DateOfSubmission]]))</f>
        <v>44291</v>
      </c>
      <c r="O1626" s="1" t="str">
        <f>_xlfn.CONCAT( YEAR(TblLocations[[#This Row],[ODK_DateOfSubmission]]), "-",TEXT( MONTH(TblLocations[[#This Row],[ODK_DateOfSubmission]]),"00"))</f>
        <v>2021-04</v>
      </c>
    </row>
    <row r="1627" spans="1:15" x14ac:dyDescent="0.25">
      <c r="A1627" s="1">
        <v>3504041</v>
      </c>
      <c r="B1627" s="1">
        <v>350404113</v>
      </c>
      <c r="C1627" s="1">
        <v>25533</v>
      </c>
      <c r="D1627" s="63">
        <v>44291</v>
      </c>
      <c r="E1627" s="54">
        <v>121</v>
      </c>
      <c r="F1627" s="56" t="s">
        <v>68</v>
      </c>
      <c r="G1627" s="56" t="s">
        <v>73</v>
      </c>
      <c r="H1627" s="56" t="s">
        <v>1059</v>
      </c>
      <c r="I1627" s="56" t="s">
        <v>1098</v>
      </c>
      <c r="J1627" s="54" t="s">
        <v>1099</v>
      </c>
      <c r="K1627" s="1">
        <v>31.080862144499999</v>
      </c>
      <c r="L1627" s="1">
        <v>46.240087203599998</v>
      </c>
      <c r="M1627" s="1">
        <v>15</v>
      </c>
      <c r="N1627" s="9">
        <f>DATE(YEAR(TblLocations[[#This Row],[ODK_DateOfSubmission]]),MONTH(TblLocations[[#This Row],[ODK_DateOfSubmission]]),DAY(TblLocations[[#This Row],[ODK_DateOfSubmission]]))</f>
        <v>44291</v>
      </c>
      <c r="O1627" s="1" t="str">
        <f>_xlfn.CONCAT( YEAR(TblLocations[[#This Row],[ODK_DateOfSubmission]]), "-",TEXT( MONTH(TblLocations[[#This Row],[ODK_DateOfSubmission]]),"00"))</f>
        <v>2021-04</v>
      </c>
    </row>
    <row r="1628" spans="1:15" x14ac:dyDescent="0.25">
      <c r="A1628" s="1">
        <v>3504042</v>
      </c>
      <c r="B1628" s="1">
        <v>350404213</v>
      </c>
      <c r="C1628" s="1">
        <v>10263</v>
      </c>
      <c r="D1628" s="63">
        <v>44291</v>
      </c>
      <c r="E1628" s="54">
        <v>121</v>
      </c>
      <c r="F1628" s="56" t="s">
        <v>68</v>
      </c>
      <c r="G1628" s="56" t="s">
        <v>73</v>
      </c>
      <c r="H1628" s="56" t="s">
        <v>1059</v>
      </c>
      <c r="I1628" s="56" t="s">
        <v>1100</v>
      </c>
      <c r="J1628" s="54" t="s">
        <v>1101</v>
      </c>
      <c r="K1628" s="1">
        <v>31.0802066016</v>
      </c>
      <c r="L1628" s="1">
        <v>46.235693895300003</v>
      </c>
      <c r="M1628" s="1">
        <v>10</v>
      </c>
      <c r="N1628" s="9">
        <f>DATE(YEAR(TblLocations[[#This Row],[ODK_DateOfSubmission]]),MONTH(TblLocations[[#This Row],[ODK_DateOfSubmission]]),DAY(TblLocations[[#This Row],[ODK_DateOfSubmission]]))</f>
        <v>44291</v>
      </c>
      <c r="O1628" s="1" t="str">
        <f>_xlfn.CONCAT( YEAR(TblLocations[[#This Row],[ODK_DateOfSubmission]]), "-",TEXT( MONTH(TblLocations[[#This Row],[ODK_DateOfSubmission]]),"00"))</f>
        <v>2021-04</v>
      </c>
    </row>
    <row r="1629" spans="1:15" x14ac:dyDescent="0.25">
      <c r="A1629" s="1">
        <v>3504042</v>
      </c>
      <c r="B1629" s="1">
        <v>350404213</v>
      </c>
      <c r="C1629" s="1">
        <v>10263</v>
      </c>
      <c r="D1629" s="63">
        <v>44291</v>
      </c>
      <c r="E1629" s="54">
        <v>121</v>
      </c>
      <c r="F1629" s="56" t="s">
        <v>68</v>
      </c>
      <c r="G1629" s="56" t="s">
        <v>73</v>
      </c>
      <c r="H1629" s="56" t="s">
        <v>1059</v>
      </c>
      <c r="I1629" s="56" t="s">
        <v>1100</v>
      </c>
      <c r="J1629" s="54" t="s">
        <v>1101</v>
      </c>
      <c r="K1629" s="1">
        <v>31.0802066016</v>
      </c>
      <c r="L1629" s="1">
        <v>46.235693895300003</v>
      </c>
      <c r="M1629" s="1">
        <v>5</v>
      </c>
      <c r="N1629" s="9">
        <f>DATE(YEAR(TblLocations[[#This Row],[ODK_DateOfSubmission]]),MONTH(TblLocations[[#This Row],[ODK_DateOfSubmission]]),DAY(TblLocations[[#This Row],[ODK_DateOfSubmission]]))</f>
        <v>44291</v>
      </c>
      <c r="O1629" s="1" t="str">
        <f>_xlfn.CONCAT( YEAR(TblLocations[[#This Row],[ODK_DateOfSubmission]]), "-",TEXT( MONTH(TblLocations[[#This Row],[ODK_DateOfSubmission]]),"00"))</f>
        <v>2021-04</v>
      </c>
    </row>
    <row r="1630" spans="1:15" x14ac:dyDescent="0.25">
      <c r="A1630" s="1">
        <v>3504042</v>
      </c>
      <c r="B1630" s="1">
        <v>350404213</v>
      </c>
      <c r="C1630" s="1">
        <v>10263</v>
      </c>
      <c r="D1630" s="63">
        <v>44291</v>
      </c>
      <c r="E1630" s="54">
        <v>121</v>
      </c>
      <c r="F1630" s="56" t="s">
        <v>68</v>
      </c>
      <c r="G1630" s="56" t="s">
        <v>73</v>
      </c>
      <c r="H1630" s="56" t="s">
        <v>1059</v>
      </c>
      <c r="I1630" s="56" t="s">
        <v>1100</v>
      </c>
      <c r="J1630" s="54" t="s">
        <v>1101</v>
      </c>
      <c r="K1630" s="1">
        <v>31.0802066016</v>
      </c>
      <c r="L1630" s="1">
        <v>46.235693895300003</v>
      </c>
      <c r="M1630" s="1">
        <v>15</v>
      </c>
      <c r="N1630" s="9">
        <f>DATE(YEAR(TblLocations[[#This Row],[ODK_DateOfSubmission]]),MONTH(TblLocations[[#This Row],[ODK_DateOfSubmission]]),DAY(TblLocations[[#This Row],[ODK_DateOfSubmission]]))</f>
        <v>44291</v>
      </c>
      <c r="O1630" s="1" t="str">
        <f>_xlfn.CONCAT( YEAR(TblLocations[[#This Row],[ODK_DateOfSubmission]]), "-",TEXT( MONTH(TblLocations[[#This Row],[ODK_DateOfSubmission]]),"00"))</f>
        <v>2021-04</v>
      </c>
    </row>
    <row r="1631" spans="1:15" x14ac:dyDescent="0.25">
      <c r="A1631" s="1">
        <v>3504044</v>
      </c>
      <c r="B1631" s="1">
        <v>350404413</v>
      </c>
      <c r="C1631" s="1">
        <v>25527</v>
      </c>
      <c r="D1631" s="63">
        <v>44307</v>
      </c>
      <c r="E1631" s="54">
        <v>121</v>
      </c>
      <c r="F1631" s="56" t="s">
        <v>68</v>
      </c>
      <c r="G1631" s="56" t="s">
        <v>73</v>
      </c>
      <c r="H1631" s="56" t="s">
        <v>1059</v>
      </c>
      <c r="I1631" s="56" t="s">
        <v>1494</v>
      </c>
      <c r="J1631" s="54" t="s">
        <v>1495</v>
      </c>
      <c r="K1631" s="1">
        <v>31.058777803800002</v>
      </c>
      <c r="L1631" s="1">
        <v>46.257208607000003</v>
      </c>
      <c r="M1631" s="1">
        <v>2</v>
      </c>
      <c r="N1631" s="9">
        <f>DATE(YEAR(TblLocations[[#This Row],[ODK_DateOfSubmission]]),MONTH(TblLocations[[#This Row],[ODK_DateOfSubmission]]),DAY(TblLocations[[#This Row],[ODK_DateOfSubmission]]))</f>
        <v>44307</v>
      </c>
      <c r="O1631" s="1" t="str">
        <f>_xlfn.CONCAT( YEAR(TblLocations[[#This Row],[ODK_DateOfSubmission]]), "-",TEXT( MONTH(TblLocations[[#This Row],[ODK_DateOfSubmission]]),"00"))</f>
        <v>2021-04</v>
      </c>
    </row>
    <row r="1632" spans="1:15" x14ac:dyDescent="0.25">
      <c r="A1632" s="1">
        <v>3504044</v>
      </c>
      <c r="B1632" s="1">
        <v>350404413</v>
      </c>
      <c r="C1632" s="1">
        <v>25527</v>
      </c>
      <c r="D1632" s="63">
        <v>44307</v>
      </c>
      <c r="E1632" s="54">
        <v>121</v>
      </c>
      <c r="F1632" s="56" t="s">
        <v>68</v>
      </c>
      <c r="G1632" s="56" t="s">
        <v>73</v>
      </c>
      <c r="H1632" s="56" t="s">
        <v>1059</v>
      </c>
      <c r="I1632" s="56" t="s">
        <v>1494</v>
      </c>
      <c r="J1632" s="54" t="s">
        <v>1495</v>
      </c>
      <c r="K1632" s="1">
        <v>31.058777803800002</v>
      </c>
      <c r="L1632" s="1">
        <v>46.257208607000003</v>
      </c>
      <c r="M1632" s="1">
        <v>1</v>
      </c>
      <c r="N1632" s="9">
        <f>DATE(YEAR(TblLocations[[#This Row],[ODK_DateOfSubmission]]),MONTH(TblLocations[[#This Row],[ODK_DateOfSubmission]]),DAY(TblLocations[[#This Row],[ODK_DateOfSubmission]]))</f>
        <v>44307</v>
      </c>
      <c r="O1632" s="1" t="str">
        <f>_xlfn.CONCAT( YEAR(TblLocations[[#This Row],[ODK_DateOfSubmission]]), "-",TEXT( MONTH(TblLocations[[#This Row],[ODK_DateOfSubmission]]),"00"))</f>
        <v>2021-04</v>
      </c>
    </row>
    <row r="1633" spans="1:15" x14ac:dyDescent="0.25">
      <c r="A1633" s="1">
        <v>3504044</v>
      </c>
      <c r="B1633" s="1">
        <v>350404413</v>
      </c>
      <c r="C1633" s="1">
        <v>25527</v>
      </c>
      <c r="D1633" s="63">
        <v>44307</v>
      </c>
      <c r="E1633" s="54">
        <v>121</v>
      </c>
      <c r="F1633" s="56" t="s">
        <v>68</v>
      </c>
      <c r="G1633" s="56" t="s">
        <v>73</v>
      </c>
      <c r="H1633" s="56" t="s">
        <v>1059</v>
      </c>
      <c r="I1633" s="56" t="s">
        <v>1494</v>
      </c>
      <c r="J1633" s="54" t="s">
        <v>1495</v>
      </c>
      <c r="K1633" s="1">
        <v>31.058777803800002</v>
      </c>
      <c r="L1633" s="1">
        <v>46.257208607000003</v>
      </c>
      <c r="M1633" s="1">
        <v>1</v>
      </c>
      <c r="N1633" s="9">
        <f>DATE(YEAR(TblLocations[[#This Row],[ODK_DateOfSubmission]]),MONTH(TblLocations[[#This Row],[ODK_DateOfSubmission]]),DAY(TblLocations[[#This Row],[ODK_DateOfSubmission]]))</f>
        <v>44307</v>
      </c>
      <c r="O1633" s="1" t="str">
        <f>_xlfn.CONCAT( YEAR(TblLocations[[#This Row],[ODK_DateOfSubmission]]), "-",TEXT( MONTH(TblLocations[[#This Row],[ODK_DateOfSubmission]]),"00"))</f>
        <v>2021-04</v>
      </c>
    </row>
    <row r="1634" spans="1:15" x14ac:dyDescent="0.25">
      <c r="A1634" s="1">
        <v>3504045</v>
      </c>
      <c r="B1634" s="1">
        <v>350404513</v>
      </c>
      <c r="C1634" s="1">
        <v>22344</v>
      </c>
      <c r="D1634" s="63">
        <v>44291</v>
      </c>
      <c r="E1634" s="54">
        <v>121</v>
      </c>
      <c r="F1634" s="56" t="s">
        <v>68</v>
      </c>
      <c r="G1634" s="56" t="s">
        <v>73</v>
      </c>
      <c r="H1634" s="56" t="s">
        <v>1059</v>
      </c>
      <c r="I1634" s="56" t="s">
        <v>1408</v>
      </c>
      <c r="J1634" s="54" t="s">
        <v>1409</v>
      </c>
      <c r="K1634" s="1">
        <v>31.048519000500001</v>
      </c>
      <c r="L1634" s="1">
        <v>46.257282930099997</v>
      </c>
      <c r="M1634" s="1">
        <v>2</v>
      </c>
      <c r="N1634" s="9">
        <f>DATE(YEAR(TblLocations[[#This Row],[ODK_DateOfSubmission]]),MONTH(TblLocations[[#This Row],[ODK_DateOfSubmission]]),DAY(TblLocations[[#This Row],[ODK_DateOfSubmission]]))</f>
        <v>44291</v>
      </c>
      <c r="O1634" s="1" t="str">
        <f>_xlfn.CONCAT( YEAR(TblLocations[[#This Row],[ODK_DateOfSubmission]]), "-",TEXT( MONTH(TblLocations[[#This Row],[ODK_DateOfSubmission]]),"00"))</f>
        <v>2021-04</v>
      </c>
    </row>
    <row r="1635" spans="1:15" x14ac:dyDescent="0.25">
      <c r="A1635" s="1">
        <v>3504045</v>
      </c>
      <c r="B1635" s="1">
        <v>350404513</v>
      </c>
      <c r="C1635" s="1">
        <v>22344</v>
      </c>
      <c r="D1635" s="63">
        <v>44291</v>
      </c>
      <c r="E1635" s="54">
        <v>121</v>
      </c>
      <c r="F1635" s="56" t="s">
        <v>68</v>
      </c>
      <c r="G1635" s="56" t="s">
        <v>73</v>
      </c>
      <c r="H1635" s="56" t="s">
        <v>1059</v>
      </c>
      <c r="I1635" s="56" t="s">
        <v>1408</v>
      </c>
      <c r="J1635" s="54" t="s">
        <v>1409</v>
      </c>
      <c r="K1635" s="1">
        <v>31.048519000500001</v>
      </c>
      <c r="L1635" s="1">
        <v>46.257282930099997</v>
      </c>
      <c r="M1635" s="1">
        <v>3</v>
      </c>
      <c r="N1635" s="9">
        <f>DATE(YEAR(TblLocations[[#This Row],[ODK_DateOfSubmission]]),MONTH(TblLocations[[#This Row],[ODK_DateOfSubmission]]),DAY(TblLocations[[#This Row],[ODK_DateOfSubmission]]))</f>
        <v>44291</v>
      </c>
      <c r="O1635" s="1" t="str">
        <f>_xlfn.CONCAT( YEAR(TblLocations[[#This Row],[ODK_DateOfSubmission]]), "-",TEXT( MONTH(TblLocations[[#This Row],[ODK_DateOfSubmission]]),"00"))</f>
        <v>2021-04</v>
      </c>
    </row>
    <row r="1636" spans="1:15" x14ac:dyDescent="0.25">
      <c r="A1636" s="1">
        <v>3504045</v>
      </c>
      <c r="B1636" s="1">
        <v>350404513</v>
      </c>
      <c r="C1636" s="1">
        <v>22344</v>
      </c>
      <c r="D1636" s="63">
        <v>44291</v>
      </c>
      <c r="E1636" s="54">
        <v>121</v>
      </c>
      <c r="F1636" s="56" t="s">
        <v>68</v>
      </c>
      <c r="G1636" s="56" t="s">
        <v>73</v>
      </c>
      <c r="H1636" s="56" t="s">
        <v>1059</v>
      </c>
      <c r="I1636" s="56" t="s">
        <v>1408</v>
      </c>
      <c r="J1636" s="54" t="s">
        <v>1409</v>
      </c>
      <c r="K1636" s="1">
        <v>31.048519000500001</v>
      </c>
      <c r="L1636" s="1">
        <v>46.257282930099997</v>
      </c>
      <c r="M1636" s="1">
        <v>2</v>
      </c>
      <c r="N1636" s="9">
        <f>DATE(YEAR(TblLocations[[#This Row],[ODK_DateOfSubmission]]),MONTH(TblLocations[[#This Row],[ODK_DateOfSubmission]]),DAY(TblLocations[[#This Row],[ODK_DateOfSubmission]]))</f>
        <v>44291</v>
      </c>
      <c r="O1636" s="1" t="str">
        <f>_xlfn.CONCAT( YEAR(TblLocations[[#This Row],[ODK_DateOfSubmission]]), "-",TEXT( MONTH(TblLocations[[#This Row],[ODK_DateOfSubmission]]),"00"))</f>
        <v>2021-04</v>
      </c>
    </row>
    <row r="1637" spans="1:15" x14ac:dyDescent="0.25">
      <c r="A1637" s="1">
        <v>3504057</v>
      </c>
      <c r="B1637" s="1">
        <v>350405713</v>
      </c>
      <c r="C1637" s="1">
        <v>33806</v>
      </c>
      <c r="D1637" s="63">
        <v>44292</v>
      </c>
      <c r="E1637" s="54">
        <v>121</v>
      </c>
      <c r="F1637" s="56" t="s">
        <v>68</v>
      </c>
      <c r="G1637" s="56" t="s">
        <v>73</v>
      </c>
      <c r="H1637" s="56" t="s">
        <v>1105</v>
      </c>
      <c r="I1637" s="56" t="s">
        <v>1435</v>
      </c>
      <c r="J1637" s="54" t="s">
        <v>1127</v>
      </c>
      <c r="K1637" s="1">
        <v>31.134141</v>
      </c>
      <c r="L1637" s="1">
        <v>46.437801999999998</v>
      </c>
      <c r="M1637" s="1">
        <v>2</v>
      </c>
      <c r="N1637" s="9">
        <f>DATE(YEAR(TblLocations[[#This Row],[ODK_DateOfSubmission]]),MONTH(TblLocations[[#This Row],[ODK_DateOfSubmission]]),DAY(TblLocations[[#This Row],[ODK_DateOfSubmission]]))</f>
        <v>44292</v>
      </c>
      <c r="O1637" s="1" t="str">
        <f>_xlfn.CONCAT( YEAR(TblLocations[[#This Row],[ODK_DateOfSubmission]]), "-",TEXT( MONTH(TblLocations[[#This Row],[ODK_DateOfSubmission]]),"00"))</f>
        <v>2021-04</v>
      </c>
    </row>
    <row r="1638" spans="1:15" x14ac:dyDescent="0.25">
      <c r="A1638" s="1">
        <v>3504057</v>
      </c>
      <c r="B1638" s="1">
        <v>350405713</v>
      </c>
      <c r="C1638" s="1">
        <v>33806</v>
      </c>
      <c r="D1638" s="63">
        <v>44292</v>
      </c>
      <c r="E1638" s="54">
        <v>121</v>
      </c>
      <c r="F1638" s="56" t="s">
        <v>68</v>
      </c>
      <c r="G1638" s="56" t="s">
        <v>73</v>
      </c>
      <c r="H1638" s="56" t="s">
        <v>1105</v>
      </c>
      <c r="I1638" s="56" t="s">
        <v>1435</v>
      </c>
      <c r="J1638" s="54" t="s">
        <v>1127</v>
      </c>
      <c r="K1638" s="1">
        <v>31.134141</v>
      </c>
      <c r="L1638" s="1">
        <v>46.437801999999998</v>
      </c>
      <c r="M1638" s="1">
        <v>2</v>
      </c>
      <c r="N1638" s="9">
        <f>DATE(YEAR(TblLocations[[#This Row],[ODK_DateOfSubmission]]),MONTH(TblLocations[[#This Row],[ODK_DateOfSubmission]]),DAY(TblLocations[[#This Row],[ODK_DateOfSubmission]]))</f>
        <v>44292</v>
      </c>
      <c r="O1638" s="1" t="str">
        <f>_xlfn.CONCAT( YEAR(TblLocations[[#This Row],[ODK_DateOfSubmission]]), "-",TEXT( MONTH(TblLocations[[#This Row],[ODK_DateOfSubmission]]),"00"))</f>
        <v>2021-04</v>
      </c>
    </row>
    <row r="1639" spans="1:15" x14ac:dyDescent="0.25">
      <c r="A1639" s="1">
        <v>3504046</v>
      </c>
      <c r="B1639" s="1">
        <v>350404613</v>
      </c>
      <c r="C1639" s="1">
        <v>10269</v>
      </c>
      <c r="D1639" s="63">
        <v>44291</v>
      </c>
      <c r="E1639" s="54">
        <v>121</v>
      </c>
      <c r="F1639" s="56" t="s">
        <v>68</v>
      </c>
      <c r="G1639" s="56" t="s">
        <v>73</v>
      </c>
      <c r="H1639" s="56" t="s">
        <v>1102</v>
      </c>
      <c r="I1639" s="56" t="s">
        <v>1103</v>
      </c>
      <c r="J1639" s="54" t="s">
        <v>1104</v>
      </c>
      <c r="K1639" s="1">
        <v>31.041901284200001</v>
      </c>
      <c r="L1639" s="1">
        <v>46.3069539022</v>
      </c>
      <c r="M1639" s="1">
        <v>15</v>
      </c>
      <c r="N1639" s="9">
        <f>DATE(YEAR(TblLocations[[#This Row],[ODK_DateOfSubmission]]),MONTH(TblLocations[[#This Row],[ODK_DateOfSubmission]]),DAY(TblLocations[[#This Row],[ODK_DateOfSubmission]]))</f>
        <v>44291</v>
      </c>
      <c r="O1639" s="1" t="str">
        <f>_xlfn.CONCAT( YEAR(TblLocations[[#This Row],[ODK_DateOfSubmission]]), "-",TEXT( MONTH(TblLocations[[#This Row],[ODK_DateOfSubmission]]),"00"))</f>
        <v>2021-04</v>
      </c>
    </row>
    <row r="1640" spans="1:15" x14ac:dyDescent="0.25">
      <c r="A1640" s="1">
        <v>3504046</v>
      </c>
      <c r="B1640" s="1">
        <v>350404613</v>
      </c>
      <c r="C1640" s="1">
        <v>10269</v>
      </c>
      <c r="D1640" s="63">
        <v>44291</v>
      </c>
      <c r="E1640" s="54">
        <v>121</v>
      </c>
      <c r="F1640" s="56" t="s">
        <v>68</v>
      </c>
      <c r="G1640" s="56" t="s">
        <v>73</v>
      </c>
      <c r="H1640" s="56" t="s">
        <v>1102</v>
      </c>
      <c r="I1640" s="56" t="s">
        <v>1103</v>
      </c>
      <c r="J1640" s="54" t="s">
        <v>1104</v>
      </c>
      <c r="K1640" s="1">
        <v>31.041901284200001</v>
      </c>
      <c r="L1640" s="1">
        <v>46.3069539022</v>
      </c>
      <c r="M1640" s="1">
        <v>15</v>
      </c>
      <c r="N1640" s="9">
        <f>DATE(YEAR(TblLocations[[#This Row],[ODK_DateOfSubmission]]),MONTH(TblLocations[[#This Row],[ODK_DateOfSubmission]]),DAY(TblLocations[[#This Row],[ODK_DateOfSubmission]]))</f>
        <v>44291</v>
      </c>
      <c r="O1640" s="1" t="str">
        <f>_xlfn.CONCAT( YEAR(TblLocations[[#This Row],[ODK_DateOfSubmission]]), "-",TEXT( MONTH(TblLocations[[#This Row],[ODK_DateOfSubmission]]),"00"))</f>
        <v>2021-04</v>
      </c>
    </row>
    <row r="1641" spans="1:15" x14ac:dyDescent="0.25">
      <c r="A1641" s="1">
        <v>3504046</v>
      </c>
      <c r="B1641" s="1">
        <v>350404613</v>
      </c>
      <c r="C1641" s="1">
        <v>10269</v>
      </c>
      <c r="D1641" s="63">
        <v>44291</v>
      </c>
      <c r="E1641" s="54">
        <v>121</v>
      </c>
      <c r="F1641" s="56" t="s">
        <v>68</v>
      </c>
      <c r="G1641" s="56" t="s">
        <v>73</v>
      </c>
      <c r="H1641" s="56" t="s">
        <v>1102</v>
      </c>
      <c r="I1641" s="56" t="s">
        <v>1103</v>
      </c>
      <c r="J1641" s="54" t="s">
        <v>1104</v>
      </c>
      <c r="K1641" s="1">
        <v>31.041901284200001</v>
      </c>
      <c r="L1641" s="1">
        <v>46.3069539022</v>
      </c>
      <c r="M1641" s="1">
        <v>4</v>
      </c>
      <c r="N1641" s="9">
        <f>DATE(YEAR(TblLocations[[#This Row],[ODK_DateOfSubmission]]),MONTH(TblLocations[[#This Row],[ODK_DateOfSubmission]]),DAY(TblLocations[[#This Row],[ODK_DateOfSubmission]]))</f>
        <v>44291</v>
      </c>
      <c r="O1641" s="1" t="str">
        <f>_xlfn.CONCAT( YEAR(TblLocations[[#This Row],[ODK_DateOfSubmission]]), "-",TEXT( MONTH(TblLocations[[#This Row],[ODK_DateOfSubmission]]),"00"))</f>
        <v>2021-04</v>
      </c>
    </row>
    <row r="1642" spans="1:15" x14ac:dyDescent="0.25">
      <c r="A1642" s="1">
        <v>3504046</v>
      </c>
      <c r="B1642" s="1">
        <v>350404613</v>
      </c>
      <c r="C1642" s="1">
        <v>10269</v>
      </c>
      <c r="D1642" s="63">
        <v>44291</v>
      </c>
      <c r="E1642" s="54">
        <v>121</v>
      </c>
      <c r="F1642" s="56" t="s">
        <v>68</v>
      </c>
      <c r="G1642" s="56" t="s">
        <v>73</v>
      </c>
      <c r="H1642" s="56" t="s">
        <v>1102</v>
      </c>
      <c r="I1642" s="56" t="s">
        <v>1103</v>
      </c>
      <c r="J1642" s="54" t="s">
        <v>1104</v>
      </c>
      <c r="K1642" s="1">
        <v>31.041901284200001</v>
      </c>
      <c r="L1642" s="1">
        <v>46.3069539022</v>
      </c>
      <c r="M1642" s="1">
        <v>5</v>
      </c>
      <c r="N1642" s="9">
        <f>DATE(YEAR(TblLocations[[#This Row],[ODK_DateOfSubmission]]),MONTH(TblLocations[[#This Row],[ODK_DateOfSubmission]]),DAY(TblLocations[[#This Row],[ODK_DateOfSubmission]]))</f>
        <v>44291</v>
      </c>
      <c r="O1642" s="1" t="str">
        <f>_xlfn.CONCAT( YEAR(TblLocations[[#This Row],[ODK_DateOfSubmission]]), "-",TEXT( MONTH(TblLocations[[#This Row],[ODK_DateOfSubmission]]),"00"))</f>
        <v>2021-04</v>
      </c>
    </row>
    <row r="1643" spans="1:15" x14ac:dyDescent="0.25">
      <c r="A1643" s="1">
        <v>3504046</v>
      </c>
      <c r="B1643" s="1">
        <v>350404613</v>
      </c>
      <c r="C1643" s="1">
        <v>10269</v>
      </c>
      <c r="D1643" s="63">
        <v>44291</v>
      </c>
      <c r="E1643" s="54">
        <v>121</v>
      </c>
      <c r="F1643" s="56" t="s">
        <v>68</v>
      </c>
      <c r="G1643" s="56" t="s">
        <v>73</v>
      </c>
      <c r="H1643" s="56" t="s">
        <v>1102</v>
      </c>
      <c r="I1643" s="56" t="s">
        <v>1103</v>
      </c>
      <c r="J1643" s="54" t="s">
        <v>1104</v>
      </c>
      <c r="K1643" s="1">
        <v>31.041901284200001</v>
      </c>
      <c r="L1643" s="1">
        <v>46.3069539022</v>
      </c>
      <c r="M1643" s="1">
        <v>2</v>
      </c>
      <c r="N1643" s="9">
        <f>DATE(YEAR(TblLocations[[#This Row],[ODK_DateOfSubmission]]),MONTH(TblLocations[[#This Row],[ODK_DateOfSubmission]]),DAY(TblLocations[[#This Row],[ODK_DateOfSubmission]]))</f>
        <v>44291</v>
      </c>
      <c r="O1643" s="1" t="str">
        <f>_xlfn.CONCAT( YEAR(TblLocations[[#This Row],[ODK_DateOfSubmission]]), "-",TEXT( MONTH(TblLocations[[#This Row],[ODK_DateOfSubmission]]),"00"))</f>
        <v>2021-04</v>
      </c>
    </row>
    <row r="1644" spans="1:15" x14ac:dyDescent="0.25">
      <c r="A1644" s="1">
        <v>3505013</v>
      </c>
      <c r="B1644" s="1">
        <v>350501313</v>
      </c>
      <c r="C1644" s="1">
        <v>33809</v>
      </c>
      <c r="D1644" s="63">
        <v>44285</v>
      </c>
      <c r="E1644" s="54">
        <v>121</v>
      </c>
      <c r="F1644" s="56" t="s">
        <v>68</v>
      </c>
      <c r="G1644" s="56" t="s">
        <v>77</v>
      </c>
      <c r="H1644" s="56" t="s">
        <v>1119</v>
      </c>
      <c r="I1644" s="56" t="s">
        <v>1342</v>
      </c>
      <c r="J1644" s="54" t="s">
        <v>232</v>
      </c>
      <c r="K1644" s="1">
        <v>30.914428999999998</v>
      </c>
      <c r="L1644" s="1">
        <v>46.47878</v>
      </c>
      <c r="M1644" s="1">
        <v>5</v>
      </c>
      <c r="N1644" s="9">
        <f>DATE(YEAR(TblLocations[[#This Row],[ODK_DateOfSubmission]]),MONTH(TblLocations[[#This Row],[ODK_DateOfSubmission]]),DAY(TblLocations[[#This Row],[ODK_DateOfSubmission]]))</f>
        <v>44285</v>
      </c>
      <c r="O1644" s="1" t="str">
        <f>_xlfn.CONCAT( YEAR(TblLocations[[#This Row],[ODK_DateOfSubmission]]), "-",TEXT( MONTH(TblLocations[[#This Row],[ODK_DateOfSubmission]]),"00"))</f>
        <v>2021-03</v>
      </c>
    </row>
    <row r="1645" spans="1:15" x14ac:dyDescent="0.25">
      <c r="A1645" s="1">
        <v>3505002</v>
      </c>
      <c r="B1645" s="1">
        <v>350500213</v>
      </c>
      <c r="C1645" s="1">
        <v>24721</v>
      </c>
      <c r="D1645" s="63">
        <v>44285</v>
      </c>
      <c r="E1645" s="54">
        <v>121</v>
      </c>
      <c r="F1645" s="56" t="s">
        <v>68</v>
      </c>
      <c r="G1645" s="56" t="s">
        <v>77</v>
      </c>
      <c r="H1645" s="56" t="s">
        <v>1112</v>
      </c>
      <c r="I1645" s="56" t="s">
        <v>1113</v>
      </c>
      <c r="J1645" s="54" t="s">
        <v>1114</v>
      </c>
      <c r="K1645" s="1">
        <v>30.956201633799999</v>
      </c>
      <c r="L1645" s="1">
        <v>46.359501579899998</v>
      </c>
      <c r="M1645" s="1">
        <v>2</v>
      </c>
      <c r="N1645" s="9">
        <f>DATE(YEAR(TblLocations[[#This Row],[ODK_DateOfSubmission]]),MONTH(TblLocations[[#This Row],[ODK_DateOfSubmission]]),DAY(TblLocations[[#This Row],[ODK_DateOfSubmission]]))</f>
        <v>44285</v>
      </c>
      <c r="O1645" s="1" t="str">
        <f>_xlfn.CONCAT( YEAR(TblLocations[[#This Row],[ODK_DateOfSubmission]]), "-",TEXT( MONTH(TblLocations[[#This Row],[ODK_DateOfSubmission]]),"00"))</f>
        <v>2021-03</v>
      </c>
    </row>
    <row r="1646" spans="1:15" x14ac:dyDescent="0.25">
      <c r="A1646" s="1">
        <v>3505002</v>
      </c>
      <c r="B1646" s="1">
        <v>350500213</v>
      </c>
      <c r="C1646" s="1">
        <v>24721</v>
      </c>
      <c r="D1646" s="63">
        <v>44285</v>
      </c>
      <c r="E1646" s="54">
        <v>121</v>
      </c>
      <c r="F1646" s="56" t="s">
        <v>68</v>
      </c>
      <c r="G1646" s="56" t="s">
        <v>77</v>
      </c>
      <c r="H1646" s="56" t="s">
        <v>1112</v>
      </c>
      <c r="I1646" s="56" t="s">
        <v>1113</v>
      </c>
      <c r="J1646" s="54" t="s">
        <v>1114</v>
      </c>
      <c r="K1646" s="1">
        <v>30.956201633799999</v>
      </c>
      <c r="L1646" s="1">
        <v>46.359501579899998</v>
      </c>
      <c r="M1646" s="1">
        <v>5</v>
      </c>
      <c r="N1646" s="9">
        <f>DATE(YEAR(TblLocations[[#This Row],[ODK_DateOfSubmission]]),MONTH(TblLocations[[#This Row],[ODK_DateOfSubmission]]),DAY(TblLocations[[#This Row],[ODK_DateOfSubmission]]))</f>
        <v>44285</v>
      </c>
      <c r="O1646" s="1" t="str">
        <f>_xlfn.CONCAT( YEAR(TblLocations[[#This Row],[ODK_DateOfSubmission]]), "-",TEXT( MONTH(TblLocations[[#This Row],[ODK_DateOfSubmission]]),"00"))</f>
        <v>2021-03</v>
      </c>
    </row>
    <row r="1647" spans="1:15" x14ac:dyDescent="0.25">
      <c r="A1647" s="1">
        <v>3505015</v>
      </c>
      <c r="B1647" s="1">
        <v>350501513</v>
      </c>
      <c r="C1647" s="1">
        <v>33811</v>
      </c>
      <c r="D1647" s="63">
        <v>44285</v>
      </c>
      <c r="E1647" s="54">
        <v>121</v>
      </c>
      <c r="F1647" s="56" t="s">
        <v>68</v>
      </c>
      <c r="G1647" s="56" t="s">
        <v>77</v>
      </c>
      <c r="H1647" s="56" t="s">
        <v>1128</v>
      </c>
      <c r="I1647" s="56" t="s">
        <v>1342</v>
      </c>
      <c r="J1647" s="54" t="s">
        <v>232</v>
      </c>
      <c r="K1647" s="1">
        <v>30.882387999999999</v>
      </c>
      <c r="L1647" s="1">
        <v>46.568722000000001</v>
      </c>
      <c r="M1647" s="1">
        <v>10</v>
      </c>
      <c r="N1647" s="9">
        <f>DATE(YEAR(TblLocations[[#This Row],[ODK_DateOfSubmission]]),MONTH(TblLocations[[#This Row],[ODK_DateOfSubmission]]),DAY(TblLocations[[#This Row],[ODK_DateOfSubmission]]))</f>
        <v>44285</v>
      </c>
      <c r="O1647" s="1" t="str">
        <f>_xlfn.CONCAT( YEAR(TblLocations[[#This Row],[ODK_DateOfSubmission]]), "-",TEXT( MONTH(TblLocations[[#This Row],[ODK_DateOfSubmission]]),"00"))</f>
        <v>2021-03</v>
      </c>
    </row>
    <row r="1648" spans="1:15" x14ac:dyDescent="0.25">
      <c r="A1648" s="1">
        <v>3505015</v>
      </c>
      <c r="B1648" s="1">
        <v>350501513</v>
      </c>
      <c r="C1648" s="1">
        <v>33811</v>
      </c>
      <c r="D1648" s="63">
        <v>44285</v>
      </c>
      <c r="E1648" s="54">
        <v>121</v>
      </c>
      <c r="F1648" s="56" t="s">
        <v>68</v>
      </c>
      <c r="G1648" s="56" t="s">
        <v>77</v>
      </c>
      <c r="H1648" s="56" t="s">
        <v>1128</v>
      </c>
      <c r="I1648" s="56" t="s">
        <v>1342</v>
      </c>
      <c r="J1648" s="54" t="s">
        <v>232</v>
      </c>
      <c r="K1648" s="1">
        <v>30.882387999999999</v>
      </c>
      <c r="L1648" s="1">
        <v>46.568722000000001</v>
      </c>
      <c r="M1648" s="1">
        <v>5</v>
      </c>
      <c r="N1648" s="9">
        <f>DATE(YEAR(TblLocations[[#This Row],[ODK_DateOfSubmission]]),MONTH(TblLocations[[#This Row],[ODK_DateOfSubmission]]),DAY(TblLocations[[#This Row],[ODK_DateOfSubmission]]))</f>
        <v>44285</v>
      </c>
      <c r="O1648" s="1" t="str">
        <f>_xlfn.CONCAT( YEAR(TblLocations[[#This Row],[ODK_DateOfSubmission]]), "-",TEXT( MONTH(TblLocations[[#This Row],[ODK_DateOfSubmission]]),"00"))</f>
        <v>2021-03</v>
      </c>
    </row>
    <row r="1649" spans="1:15" x14ac:dyDescent="0.25">
      <c r="A1649" s="1">
        <v>3505015</v>
      </c>
      <c r="B1649" s="1">
        <v>350501513</v>
      </c>
      <c r="C1649" s="1">
        <v>33811</v>
      </c>
      <c r="D1649" s="63">
        <v>44285</v>
      </c>
      <c r="E1649" s="54">
        <v>121</v>
      </c>
      <c r="F1649" s="56" t="s">
        <v>68</v>
      </c>
      <c r="G1649" s="56" t="s">
        <v>77</v>
      </c>
      <c r="H1649" s="56" t="s">
        <v>1128</v>
      </c>
      <c r="I1649" s="56" t="s">
        <v>1342</v>
      </c>
      <c r="J1649" s="54" t="s">
        <v>232</v>
      </c>
      <c r="K1649" s="1">
        <v>30.882387999999999</v>
      </c>
      <c r="L1649" s="1">
        <v>46.568722000000001</v>
      </c>
      <c r="M1649" s="1">
        <v>10</v>
      </c>
      <c r="N1649" s="9">
        <f>DATE(YEAR(TblLocations[[#This Row],[ODK_DateOfSubmission]]),MONTH(TblLocations[[#This Row],[ODK_DateOfSubmission]]),DAY(TblLocations[[#This Row],[ODK_DateOfSubmission]]))</f>
        <v>44285</v>
      </c>
      <c r="O1649" s="1" t="str">
        <f>_xlfn.CONCAT( YEAR(TblLocations[[#This Row],[ODK_DateOfSubmission]]), "-",TEXT( MONTH(TblLocations[[#This Row],[ODK_DateOfSubmission]]),"00"))</f>
        <v>2021-03</v>
      </c>
    </row>
    <row r="1650" spans="1:15" x14ac:dyDescent="0.25">
      <c r="A1650" s="1">
        <v>3505016</v>
      </c>
      <c r="B1650" s="1">
        <v>350501613</v>
      </c>
      <c r="C1650" s="1">
        <v>34161</v>
      </c>
      <c r="D1650" s="63">
        <v>44304</v>
      </c>
      <c r="E1650" s="54">
        <v>121</v>
      </c>
      <c r="F1650" s="56" t="s">
        <v>68</v>
      </c>
      <c r="G1650" s="56" t="s">
        <v>77</v>
      </c>
      <c r="H1650" s="56" t="s">
        <v>1115</v>
      </c>
      <c r="I1650" s="56" t="s">
        <v>1428</v>
      </c>
      <c r="J1650" s="54" t="s">
        <v>1429</v>
      </c>
      <c r="K1650" s="1">
        <v>30.881346000000001</v>
      </c>
      <c r="L1650" s="1">
        <v>46.542794000000001</v>
      </c>
      <c r="M1650" s="1">
        <v>4</v>
      </c>
      <c r="N1650" s="9">
        <f>DATE(YEAR(TblLocations[[#This Row],[ODK_DateOfSubmission]]),MONTH(TblLocations[[#This Row],[ODK_DateOfSubmission]]),DAY(TblLocations[[#This Row],[ODK_DateOfSubmission]]))</f>
        <v>44304</v>
      </c>
      <c r="O1650" s="1" t="str">
        <f>_xlfn.CONCAT( YEAR(TblLocations[[#This Row],[ODK_DateOfSubmission]]), "-",TEXT( MONTH(TblLocations[[#This Row],[ODK_DateOfSubmission]]),"00"))</f>
        <v>2021-04</v>
      </c>
    </row>
    <row r="1651" spans="1:15" x14ac:dyDescent="0.25">
      <c r="A1651" s="1">
        <v>3505016</v>
      </c>
      <c r="B1651" s="1">
        <v>350501613</v>
      </c>
      <c r="C1651" s="1">
        <v>34161</v>
      </c>
      <c r="D1651" s="63">
        <v>44304</v>
      </c>
      <c r="E1651" s="54">
        <v>121</v>
      </c>
      <c r="F1651" s="56" t="s">
        <v>68</v>
      </c>
      <c r="G1651" s="56" t="s">
        <v>77</v>
      </c>
      <c r="H1651" s="56" t="s">
        <v>1115</v>
      </c>
      <c r="I1651" s="56" t="s">
        <v>1428</v>
      </c>
      <c r="J1651" s="54" t="s">
        <v>1429</v>
      </c>
      <c r="K1651" s="1">
        <v>30.881346000000001</v>
      </c>
      <c r="L1651" s="1">
        <v>46.542794000000001</v>
      </c>
      <c r="M1651" s="1">
        <v>1</v>
      </c>
      <c r="N1651" s="9">
        <f>DATE(YEAR(TblLocations[[#This Row],[ODK_DateOfSubmission]]),MONTH(TblLocations[[#This Row],[ODK_DateOfSubmission]]),DAY(TblLocations[[#This Row],[ODK_DateOfSubmission]]))</f>
        <v>44304</v>
      </c>
      <c r="O1651" s="1" t="str">
        <f>_xlfn.CONCAT( YEAR(TblLocations[[#This Row],[ODK_DateOfSubmission]]), "-",TEXT( MONTH(TblLocations[[#This Row],[ODK_DateOfSubmission]]),"00"))</f>
        <v>2021-04</v>
      </c>
    </row>
    <row r="1652" spans="1:15" x14ac:dyDescent="0.25">
      <c r="A1652" s="1">
        <v>3505016</v>
      </c>
      <c r="B1652" s="1">
        <v>350501613</v>
      </c>
      <c r="C1652" s="1">
        <v>34161</v>
      </c>
      <c r="D1652" s="63">
        <v>44304</v>
      </c>
      <c r="E1652" s="54">
        <v>121</v>
      </c>
      <c r="F1652" s="56" t="s">
        <v>68</v>
      </c>
      <c r="G1652" s="56" t="s">
        <v>77</v>
      </c>
      <c r="H1652" s="56" t="s">
        <v>1115</v>
      </c>
      <c r="I1652" s="56" t="s">
        <v>1428</v>
      </c>
      <c r="J1652" s="54" t="s">
        <v>1429</v>
      </c>
      <c r="K1652" s="1">
        <v>30.881346000000001</v>
      </c>
      <c r="L1652" s="1">
        <v>46.542794000000001</v>
      </c>
      <c r="M1652" s="1">
        <v>5</v>
      </c>
      <c r="N1652" s="9">
        <f>DATE(YEAR(TblLocations[[#This Row],[ODK_DateOfSubmission]]),MONTH(TblLocations[[#This Row],[ODK_DateOfSubmission]]),DAY(TblLocations[[#This Row],[ODK_DateOfSubmission]]))</f>
        <v>44304</v>
      </c>
      <c r="O1652" s="1" t="str">
        <f>_xlfn.CONCAT( YEAR(TblLocations[[#This Row],[ODK_DateOfSubmission]]), "-",TEXT( MONTH(TblLocations[[#This Row],[ODK_DateOfSubmission]]),"00"))</f>
        <v>2021-04</v>
      </c>
    </row>
    <row r="1653" spans="1:15" x14ac:dyDescent="0.25">
      <c r="A1653" s="1">
        <v>3505001</v>
      </c>
      <c r="B1653" s="1">
        <v>350500113</v>
      </c>
      <c r="C1653" s="1">
        <v>9206</v>
      </c>
      <c r="D1653" s="63">
        <v>44304</v>
      </c>
      <c r="E1653" s="54">
        <v>121</v>
      </c>
      <c r="F1653" s="56" t="s">
        <v>68</v>
      </c>
      <c r="G1653" s="56" t="s">
        <v>77</v>
      </c>
      <c r="H1653" s="56" t="s">
        <v>1115</v>
      </c>
      <c r="I1653" s="56" t="s">
        <v>1430</v>
      </c>
      <c r="J1653" s="54" t="s">
        <v>1431</v>
      </c>
      <c r="K1653" s="1">
        <v>30.883621789100001</v>
      </c>
      <c r="L1653" s="1">
        <v>46.468149586599999</v>
      </c>
      <c r="M1653" s="1">
        <v>3</v>
      </c>
      <c r="N1653" s="9">
        <f>DATE(YEAR(TblLocations[[#This Row],[ODK_DateOfSubmission]]),MONTH(TblLocations[[#This Row],[ODK_DateOfSubmission]]),DAY(TblLocations[[#This Row],[ODK_DateOfSubmission]]))</f>
        <v>44304</v>
      </c>
      <c r="O1653" s="1" t="str">
        <f>_xlfn.CONCAT( YEAR(TblLocations[[#This Row],[ODK_DateOfSubmission]]), "-",TEXT( MONTH(TblLocations[[#This Row],[ODK_DateOfSubmission]]),"00"))</f>
        <v>2021-04</v>
      </c>
    </row>
    <row r="1654" spans="1:15" x14ac:dyDescent="0.25">
      <c r="A1654" s="1">
        <v>3505003</v>
      </c>
      <c r="B1654" s="1">
        <v>350500313</v>
      </c>
      <c r="C1654" s="1">
        <v>25436</v>
      </c>
      <c r="D1654" s="63">
        <v>44294</v>
      </c>
      <c r="E1654" s="54">
        <v>121</v>
      </c>
      <c r="F1654" s="56" t="s">
        <v>68</v>
      </c>
      <c r="G1654" s="56" t="s">
        <v>77</v>
      </c>
      <c r="H1654" s="56" t="s">
        <v>1115</v>
      </c>
      <c r="I1654" s="56" t="s">
        <v>1116</v>
      </c>
      <c r="J1654" s="54" t="s">
        <v>1117</v>
      </c>
      <c r="K1654" s="1">
        <v>30.906636502200001</v>
      </c>
      <c r="L1654" s="1">
        <v>46.445979934699999</v>
      </c>
      <c r="M1654" s="1">
        <v>5</v>
      </c>
      <c r="N1654" s="9">
        <f>DATE(YEAR(TblLocations[[#This Row],[ODK_DateOfSubmission]]),MONTH(TblLocations[[#This Row],[ODK_DateOfSubmission]]),DAY(TblLocations[[#This Row],[ODK_DateOfSubmission]]))</f>
        <v>44294</v>
      </c>
      <c r="O1654" s="1" t="str">
        <f>_xlfn.CONCAT( YEAR(TblLocations[[#This Row],[ODK_DateOfSubmission]]), "-",TEXT( MONTH(TblLocations[[#This Row],[ODK_DateOfSubmission]]),"00"))</f>
        <v>2021-04</v>
      </c>
    </row>
    <row r="1655" spans="1:15" x14ac:dyDescent="0.25">
      <c r="A1655" s="1">
        <v>3505003</v>
      </c>
      <c r="B1655" s="1">
        <v>350500313</v>
      </c>
      <c r="C1655" s="1">
        <v>25436</v>
      </c>
      <c r="D1655" s="63">
        <v>44294</v>
      </c>
      <c r="E1655" s="54">
        <v>121</v>
      </c>
      <c r="F1655" s="56" t="s">
        <v>68</v>
      </c>
      <c r="G1655" s="56" t="s">
        <v>77</v>
      </c>
      <c r="H1655" s="56" t="s">
        <v>1115</v>
      </c>
      <c r="I1655" s="56" t="s">
        <v>1116</v>
      </c>
      <c r="J1655" s="54" t="s">
        <v>1117</v>
      </c>
      <c r="K1655" s="1">
        <v>30.906636502200001</v>
      </c>
      <c r="L1655" s="1">
        <v>46.445979934699999</v>
      </c>
      <c r="M1655" s="1">
        <v>3</v>
      </c>
      <c r="N1655" s="9">
        <f>DATE(YEAR(TblLocations[[#This Row],[ODK_DateOfSubmission]]),MONTH(TblLocations[[#This Row],[ODK_DateOfSubmission]]),DAY(TblLocations[[#This Row],[ODK_DateOfSubmission]]))</f>
        <v>44294</v>
      </c>
      <c r="O1655" s="1" t="str">
        <f>_xlfn.CONCAT( YEAR(TblLocations[[#This Row],[ODK_DateOfSubmission]]), "-",TEXT( MONTH(TblLocations[[#This Row],[ODK_DateOfSubmission]]),"00"))</f>
        <v>2021-04</v>
      </c>
    </row>
    <row r="1656" spans="1:15" x14ac:dyDescent="0.25">
      <c r="A1656" s="1">
        <v>3505003</v>
      </c>
      <c r="B1656" s="1">
        <v>350500313</v>
      </c>
      <c r="C1656" s="1">
        <v>25436</v>
      </c>
      <c r="D1656" s="63">
        <v>44294</v>
      </c>
      <c r="E1656" s="54">
        <v>121</v>
      </c>
      <c r="F1656" s="56" t="s">
        <v>68</v>
      </c>
      <c r="G1656" s="56" t="s">
        <v>77</v>
      </c>
      <c r="H1656" s="56" t="s">
        <v>1115</v>
      </c>
      <c r="I1656" s="56" t="s">
        <v>1116</v>
      </c>
      <c r="J1656" s="54" t="s">
        <v>1117</v>
      </c>
      <c r="K1656" s="1">
        <v>30.906636502200001</v>
      </c>
      <c r="L1656" s="1">
        <v>46.445979934699999</v>
      </c>
      <c r="M1656" s="1">
        <v>1</v>
      </c>
      <c r="N1656" s="9">
        <f>DATE(YEAR(TblLocations[[#This Row],[ODK_DateOfSubmission]]),MONTH(TblLocations[[#This Row],[ODK_DateOfSubmission]]),DAY(TblLocations[[#This Row],[ODK_DateOfSubmission]]))</f>
        <v>44294</v>
      </c>
      <c r="O1656" s="1" t="str">
        <f>_xlfn.CONCAT( YEAR(TblLocations[[#This Row],[ODK_DateOfSubmission]]), "-",TEXT( MONTH(TblLocations[[#This Row],[ODK_DateOfSubmission]]),"00"))</f>
        <v>2021-04</v>
      </c>
    </row>
    <row r="1657" spans="1:15" x14ac:dyDescent="0.25">
      <c r="A1657" s="1">
        <v>3505003</v>
      </c>
      <c r="B1657" s="1">
        <v>350500313</v>
      </c>
      <c r="C1657" s="1">
        <v>25436</v>
      </c>
      <c r="D1657" s="63">
        <v>44294</v>
      </c>
      <c r="E1657" s="54">
        <v>121</v>
      </c>
      <c r="F1657" s="56" t="s">
        <v>68</v>
      </c>
      <c r="G1657" s="56" t="s">
        <v>77</v>
      </c>
      <c r="H1657" s="56" t="s">
        <v>1115</v>
      </c>
      <c r="I1657" s="56" t="s">
        <v>1116</v>
      </c>
      <c r="J1657" s="54" t="s">
        <v>1117</v>
      </c>
      <c r="K1657" s="1">
        <v>30.906636502200001</v>
      </c>
      <c r="L1657" s="1">
        <v>46.445979934699999</v>
      </c>
      <c r="M1657" s="1">
        <v>10</v>
      </c>
      <c r="N1657" s="9">
        <f>DATE(YEAR(TblLocations[[#This Row],[ODK_DateOfSubmission]]),MONTH(TblLocations[[#This Row],[ODK_DateOfSubmission]]),DAY(TblLocations[[#This Row],[ODK_DateOfSubmission]]))</f>
        <v>44294</v>
      </c>
      <c r="O1657" s="1" t="str">
        <f>_xlfn.CONCAT( YEAR(TblLocations[[#This Row],[ODK_DateOfSubmission]]), "-",TEXT( MONTH(TblLocations[[#This Row],[ODK_DateOfSubmission]]),"00"))</f>
        <v>2021-04</v>
      </c>
    </row>
    <row r="1658" spans="1:15" x14ac:dyDescent="0.25">
      <c r="A1658" s="1">
        <v>3505004</v>
      </c>
      <c r="B1658" s="1">
        <v>350500413</v>
      </c>
      <c r="C1658" s="1">
        <v>25437</v>
      </c>
      <c r="D1658" s="63">
        <v>44294</v>
      </c>
      <c r="E1658" s="54">
        <v>121</v>
      </c>
      <c r="F1658" s="56" t="s">
        <v>68</v>
      </c>
      <c r="G1658" s="56" t="s">
        <v>77</v>
      </c>
      <c r="H1658" s="56" t="s">
        <v>1115</v>
      </c>
      <c r="I1658" s="56" t="s">
        <v>1074</v>
      </c>
      <c r="J1658" s="54" t="s">
        <v>1118</v>
      </c>
      <c r="K1658" s="1">
        <v>30.888556274700001</v>
      </c>
      <c r="L1658" s="1">
        <v>46.450200042200002</v>
      </c>
      <c r="M1658" s="1">
        <v>3</v>
      </c>
      <c r="N1658" s="9">
        <f>DATE(YEAR(TblLocations[[#This Row],[ODK_DateOfSubmission]]),MONTH(TblLocations[[#This Row],[ODK_DateOfSubmission]]),DAY(TblLocations[[#This Row],[ODK_DateOfSubmission]]))</f>
        <v>44294</v>
      </c>
      <c r="O1658" s="1" t="str">
        <f>_xlfn.CONCAT( YEAR(TblLocations[[#This Row],[ODK_DateOfSubmission]]), "-",TEXT( MONTH(TblLocations[[#This Row],[ODK_DateOfSubmission]]),"00"))</f>
        <v>2021-04</v>
      </c>
    </row>
    <row r="1659" spans="1:15" x14ac:dyDescent="0.25">
      <c r="A1659" s="1">
        <v>3505004</v>
      </c>
      <c r="B1659" s="1">
        <v>350500413</v>
      </c>
      <c r="C1659" s="1">
        <v>25437</v>
      </c>
      <c r="D1659" s="63">
        <v>44294</v>
      </c>
      <c r="E1659" s="54">
        <v>121</v>
      </c>
      <c r="F1659" s="56" t="s">
        <v>68</v>
      </c>
      <c r="G1659" s="56" t="s">
        <v>77</v>
      </c>
      <c r="H1659" s="56" t="s">
        <v>1115</v>
      </c>
      <c r="I1659" s="56" t="s">
        <v>1074</v>
      </c>
      <c r="J1659" s="54" t="s">
        <v>1118</v>
      </c>
      <c r="K1659" s="1">
        <v>30.888556274700001</v>
      </c>
      <c r="L1659" s="1">
        <v>46.450200042200002</v>
      </c>
      <c r="M1659" s="1">
        <v>5</v>
      </c>
      <c r="N1659" s="9">
        <f>DATE(YEAR(TblLocations[[#This Row],[ODK_DateOfSubmission]]),MONTH(TblLocations[[#This Row],[ODK_DateOfSubmission]]),DAY(TblLocations[[#This Row],[ODK_DateOfSubmission]]))</f>
        <v>44294</v>
      </c>
      <c r="O1659" s="1" t="str">
        <f>_xlfn.CONCAT( YEAR(TblLocations[[#This Row],[ODK_DateOfSubmission]]), "-",TEXT( MONTH(TblLocations[[#This Row],[ODK_DateOfSubmission]]),"00"))</f>
        <v>2021-04</v>
      </c>
    </row>
    <row r="1660" spans="1:15" x14ac:dyDescent="0.25">
      <c r="A1660" s="1">
        <v>3505004</v>
      </c>
      <c r="B1660" s="1">
        <v>350500413</v>
      </c>
      <c r="C1660" s="1">
        <v>25437</v>
      </c>
      <c r="D1660" s="63">
        <v>44294</v>
      </c>
      <c r="E1660" s="54">
        <v>121</v>
      </c>
      <c r="F1660" s="56" t="s">
        <v>68</v>
      </c>
      <c r="G1660" s="56" t="s">
        <v>77</v>
      </c>
      <c r="H1660" s="56" t="s">
        <v>1115</v>
      </c>
      <c r="I1660" s="56" t="s">
        <v>1074</v>
      </c>
      <c r="J1660" s="54" t="s">
        <v>1118</v>
      </c>
      <c r="K1660" s="1">
        <v>30.888556274700001</v>
      </c>
      <c r="L1660" s="1">
        <v>46.450200042200002</v>
      </c>
      <c r="M1660" s="1">
        <v>4</v>
      </c>
      <c r="N1660" s="9">
        <f>DATE(YEAR(TblLocations[[#This Row],[ODK_DateOfSubmission]]),MONTH(TblLocations[[#This Row],[ODK_DateOfSubmission]]),DAY(TblLocations[[#This Row],[ODK_DateOfSubmission]]))</f>
        <v>44294</v>
      </c>
      <c r="O1660" s="1" t="str">
        <f>_xlfn.CONCAT( YEAR(TblLocations[[#This Row],[ODK_DateOfSubmission]]), "-",TEXT( MONTH(TblLocations[[#This Row],[ODK_DateOfSubmission]]),"00"))</f>
        <v>2021-04</v>
      </c>
    </row>
    <row r="1661" spans="1:15" x14ac:dyDescent="0.25">
      <c r="A1661" s="1">
        <v>3505006</v>
      </c>
      <c r="B1661" s="1">
        <v>350500613</v>
      </c>
      <c r="C1661" s="1">
        <v>9328</v>
      </c>
      <c r="D1661" s="63">
        <v>44294</v>
      </c>
      <c r="E1661" s="54">
        <v>121</v>
      </c>
      <c r="F1661" s="56" t="s">
        <v>68</v>
      </c>
      <c r="G1661" s="56" t="s">
        <v>77</v>
      </c>
      <c r="H1661" s="56" t="s">
        <v>1115</v>
      </c>
      <c r="I1661" s="56" t="s">
        <v>1122</v>
      </c>
      <c r="J1661" s="54" t="s">
        <v>232</v>
      </c>
      <c r="K1661" s="1">
        <v>30.9011745066</v>
      </c>
      <c r="L1661" s="1">
        <v>46.449637276099999</v>
      </c>
      <c r="M1661" s="1">
        <v>5</v>
      </c>
      <c r="N1661" s="9">
        <f>DATE(YEAR(TblLocations[[#This Row],[ODK_DateOfSubmission]]),MONTH(TblLocations[[#This Row],[ODK_DateOfSubmission]]),DAY(TblLocations[[#This Row],[ODK_DateOfSubmission]]))</f>
        <v>44294</v>
      </c>
      <c r="O1661" s="1" t="str">
        <f>_xlfn.CONCAT( YEAR(TblLocations[[#This Row],[ODK_DateOfSubmission]]), "-",TEXT( MONTH(TblLocations[[#This Row],[ODK_DateOfSubmission]]),"00"))</f>
        <v>2021-04</v>
      </c>
    </row>
    <row r="1662" spans="1:15" x14ac:dyDescent="0.25">
      <c r="A1662" s="1">
        <v>3505006</v>
      </c>
      <c r="B1662" s="1">
        <v>350500613</v>
      </c>
      <c r="C1662" s="1">
        <v>9328</v>
      </c>
      <c r="D1662" s="63">
        <v>44294</v>
      </c>
      <c r="E1662" s="54">
        <v>121</v>
      </c>
      <c r="F1662" s="56" t="s">
        <v>68</v>
      </c>
      <c r="G1662" s="56" t="s">
        <v>77</v>
      </c>
      <c r="H1662" s="56" t="s">
        <v>1115</v>
      </c>
      <c r="I1662" s="56" t="s">
        <v>1122</v>
      </c>
      <c r="J1662" s="54" t="s">
        <v>232</v>
      </c>
      <c r="K1662" s="1">
        <v>30.9011745066</v>
      </c>
      <c r="L1662" s="1">
        <v>46.449637276099999</v>
      </c>
      <c r="M1662" s="1">
        <v>2</v>
      </c>
      <c r="N1662" s="9">
        <f>DATE(YEAR(TblLocations[[#This Row],[ODK_DateOfSubmission]]),MONTH(TblLocations[[#This Row],[ODK_DateOfSubmission]]),DAY(TblLocations[[#This Row],[ODK_DateOfSubmission]]))</f>
        <v>44294</v>
      </c>
      <c r="O1662" s="1" t="str">
        <f>_xlfn.CONCAT( YEAR(TblLocations[[#This Row],[ODK_DateOfSubmission]]), "-",TEXT( MONTH(TblLocations[[#This Row],[ODK_DateOfSubmission]]),"00"))</f>
        <v>2021-04</v>
      </c>
    </row>
    <row r="1663" spans="1:15" x14ac:dyDescent="0.25">
      <c r="A1663" s="1">
        <v>3505007</v>
      </c>
      <c r="B1663" s="1">
        <v>350500713</v>
      </c>
      <c r="C1663" s="1">
        <v>9332</v>
      </c>
      <c r="D1663" s="63">
        <v>44303</v>
      </c>
      <c r="E1663" s="54">
        <v>121</v>
      </c>
      <c r="F1663" s="56" t="s">
        <v>68</v>
      </c>
      <c r="G1663" s="56" t="s">
        <v>77</v>
      </c>
      <c r="H1663" s="56" t="s">
        <v>1115</v>
      </c>
      <c r="I1663" s="56" t="s">
        <v>1123</v>
      </c>
      <c r="J1663" s="54" t="s">
        <v>216</v>
      </c>
      <c r="K1663" s="1">
        <v>30.879031632699999</v>
      </c>
      <c r="L1663" s="1">
        <v>46.464224314600003</v>
      </c>
      <c r="M1663" s="1">
        <v>5</v>
      </c>
      <c r="N1663" s="9">
        <f>DATE(YEAR(TblLocations[[#This Row],[ODK_DateOfSubmission]]),MONTH(TblLocations[[#This Row],[ODK_DateOfSubmission]]),DAY(TblLocations[[#This Row],[ODK_DateOfSubmission]]))</f>
        <v>44303</v>
      </c>
      <c r="O1663" s="1" t="str">
        <f>_xlfn.CONCAT( YEAR(TblLocations[[#This Row],[ODK_DateOfSubmission]]), "-",TEXT( MONTH(TblLocations[[#This Row],[ODK_DateOfSubmission]]),"00"))</f>
        <v>2021-04</v>
      </c>
    </row>
    <row r="1664" spans="1:15" x14ac:dyDescent="0.25">
      <c r="A1664" s="1">
        <v>3505007</v>
      </c>
      <c r="B1664" s="1">
        <v>350500713</v>
      </c>
      <c r="C1664" s="1">
        <v>9332</v>
      </c>
      <c r="D1664" s="63">
        <v>44303</v>
      </c>
      <c r="E1664" s="54">
        <v>121</v>
      </c>
      <c r="F1664" s="56" t="s">
        <v>68</v>
      </c>
      <c r="G1664" s="56" t="s">
        <v>77</v>
      </c>
      <c r="H1664" s="56" t="s">
        <v>1115</v>
      </c>
      <c r="I1664" s="56" t="s">
        <v>1123</v>
      </c>
      <c r="J1664" s="54" t="s">
        <v>216</v>
      </c>
      <c r="K1664" s="1">
        <v>30.879031632699999</v>
      </c>
      <c r="L1664" s="1">
        <v>46.464224314600003</v>
      </c>
      <c r="M1664" s="1">
        <v>4</v>
      </c>
      <c r="N1664" s="9">
        <f>DATE(YEAR(TblLocations[[#This Row],[ODK_DateOfSubmission]]),MONTH(TblLocations[[#This Row],[ODK_DateOfSubmission]]),DAY(TblLocations[[#This Row],[ODK_DateOfSubmission]]))</f>
        <v>44303</v>
      </c>
      <c r="O1664" s="1" t="str">
        <f>_xlfn.CONCAT( YEAR(TblLocations[[#This Row],[ODK_DateOfSubmission]]), "-",TEXT( MONTH(TblLocations[[#This Row],[ODK_DateOfSubmission]]),"00"))</f>
        <v>2021-04</v>
      </c>
    </row>
    <row r="1665" spans="1:15" x14ac:dyDescent="0.25">
      <c r="A1665" s="1">
        <v>3505011</v>
      </c>
      <c r="B1665" s="1">
        <v>350501113</v>
      </c>
      <c r="C1665" s="1">
        <v>9258</v>
      </c>
      <c r="D1665" s="63">
        <v>44294</v>
      </c>
      <c r="E1665" s="54">
        <v>121</v>
      </c>
      <c r="F1665" s="56" t="s">
        <v>68</v>
      </c>
      <c r="G1665" s="56" t="s">
        <v>77</v>
      </c>
      <c r="H1665" s="56" t="s">
        <v>1115</v>
      </c>
      <c r="I1665" s="56" t="s">
        <v>1126</v>
      </c>
      <c r="J1665" s="54" t="s">
        <v>1127</v>
      </c>
      <c r="K1665" s="1">
        <v>30.901869618300001</v>
      </c>
      <c r="L1665" s="1">
        <v>46.458244977299998</v>
      </c>
      <c r="M1665" s="1">
        <v>4</v>
      </c>
      <c r="N1665" s="9">
        <f>DATE(YEAR(TblLocations[[#This Row],[ODK_DateOfSubmission]]),MONTH(TblLocations[[#This Row],[ODK_DateOfSubmission]]),DAY(TblLocations[[#This Row],[ODK_DateOfSubmission]]))</f>
        <v>44294</v>
      </c>
      <c r="O1665" s="1" t="str">
        <f>_xlfn.CONCAT( YEAR(TblLocations[[#This Row],[ODK_DateOfSubmission]]), "-",TEXT( MONTH(TblLocations[[#This Row],[ODK_DateOfSubmission]]),"00"))</f>
        <v>2021-04</v>
      </c>
    </row>
    <row r="1666" spans="1:15" x14ac:dyDescent="0.25">
      <c r="A1666" s="1">
        <v>3505011</v>
      </c>
      <c r="B1666" s="1">
        <v>350501113</v>
      </c>
      <c r="C1666" s="1">
        <v>9258</v>
      </c>
      <c r="D1666" s="63">
        <v>44294</v>
      </c>
      <c r="E1666" s="54">
        <v>121</v>
      </c>
      <c r="F1666" s="56" t="s">
        <v>68</v>
      </c>
      <c r="G1666" s="56" t="s">
        <v>77</v>
      </c>
      <c r="H1666" s="56" t="s">
        <v>1115</v>
      </c>
      <c r="I1666" s="56" t="s">
        <v>1126</v>
      </c>
      <c r="J1666" s="54" t="s">
        <v>1127</v>
      </c>
      <c r="K1666" s="1">
        <v>30.901869618300001</v>
      </c>
      <c r="L1666" s="1">
        <v>46.458244977299998</v>
      </c>
      <c r="M1666" s="1">
        <v>2</v>
      </c>
      <c r="N1666" s="9">
        <f>DATE(YEAR(TblLocations[[#This Row],[ODK_DateOfSubmission]]),MONTH(TblLocations[[#This Row],[ODK_DateOfSubmission]]),DAY(TblLocations[[#This Row],[ODK_DateOfSubmission]]))</f>
        <v>44294</v>
      </c>
      <c r="O1666" s="1" t="str">
        <f>_xlfn.CONCAT( YEAR(TblLocations[[#This Row],[ODK_DateOfSubmission]]), "-",TEXT( MONTH(TblLocations[[#This Row],[ODK_DateOfSubmission]]),"00"))</f>
        <v>2021-04</v>
      </c>
    </row>
    <row r="1667" spans="1:15" x14ac:dyDescent="0.25">
      <c r="A1667" s="1">
        <v>3505011</v>
      </c>
      <c r="B1667" s="1">
        <v>350501113</v>
      </c>
      <c r="C1667" s="1">
        <v>9258</v>
      </c>
      <c r="D1667" s="63">
        <v>44294</v>
      </c>
      <c r="E1667" s="54">
        <v>121</v>
      </c>
      <c r="F1667" s="56" t="s">
        <v>68</v>
      </c>
      <c r="G1667" s="56" t="s">
        <v>77</v>
      </c>
      <c r="H1667" s="56" t="s">
        <v>1115</v>
      </c>
      <c r="I1667" s="56" t="s">
        <v>1126</v>
      </c>
      <c r="J1667" s="54" t="s">
        <v>1127</v>
      </c>
      <c r="K1667" s="1">
        <v>30.901869618300001</v>
      </c>
      <c r="L1667" s="1">
        <v>46.458244977299998</v>
      </c>
      <c r="M1667" s="1">
        <v>4</v>
      </c>
      <c r="N1667" s="9">
        <f>DATE(YEAR(TblLocations[[#This Row],[ODK_DateOfSubmission]]),MONTH(TblLocations[[#This Row],[ODK_DateOfSubmission]]),DAY(TblLocations[[#This Row],[ODK_DateOfSubmission]]))</f>
        <v>44294</v>
      </c>
      <c r="O1667" s="1" t="str">
        <f>_xlfn.CONCAT( YEAR(TblLocations[[#This Row],[ODK_DateOfSubmission]]), "-",TEXT( MONTH(TblLocations[[#This Row],[ODK_DateOfSubmission]]),"00"))</f>
        <v>2021-04</v>
      </c>
    </row>
    <row r="1668" spans="1:15" x14ac:dyDescent="0.25">
      <c r="A1668" s="1">
        <v>1101013</v>
      </c>
      <c r="B1668" s="1">
        <v>835</v>
      </c>
      <c r="C1668" s="1">
        <v>7833</v>
      </c>
      <c r="D1668" s="63">
        <v>44359.562426504628</v>
      </c>
      <c r="E1668" s="54" t="s">
        <v>1511</v>
      </c>
      <c r="F1668" s="56" t="s">
        <v>89</v>
      </c>
      <c r="G1668" s="56" t="s">
        <v>160</v>
      </c>
      <c r="H1668" s="56" t="s">
        <v>551</v>
      </c>
      <c r="I1668" s="56" t="s">
        <v>552</v>
      </c>
      <c r="J1668" s="54" t="s">
        <v>553</v>
      </c>
      <c r="K1668" s="1">
        <v>37.028460898500001</v>
      </c>
      <c r="L1668" s="1">
        <v>43.785392052900001</v>
      </c>
      <c r="M1668" s="1">
        <v>8</v>
      </c>
      <c r="N1668" s="9">
        <f>DATE(YEAR(TblLocations[[#This Row],[ODK_DateOfSubmission]]),MONTH(TblLocations[[#This Row],[ODK_DateOfSubmission]]),DAY(TblLocations[[#This Row],[ODK_DateOfSubmission]]))</f>
        <v>44359</v>
      </c>
      <c r="O1668" s="1" t="str">
        <f>_xlfn.CONCAT( YEAR(TblLocations[[#This Row],[ODK_DateOfSubmission]]), "-",TEXT( MONTH(TblLocations[[#This Row],[ODK_DateOfSubmission]]),"00"))</f>
        <v>2021-06</v>
      </c>
    </row>
    <row r="1669" spans="1:15" x14ac:dyDescent="0.25">
      <c r="A1669" s="1">
        <v>1301029</v>
      </c>
      <c r="B1669" s="1">
        <v>3770</v>
      </c>
      <c r="C1669" s="1">
        <v>31935</v>
      </c>
      <c r="D1669" s="63">
        <v>44392.453177511576</v>
      </c>
      <c r="E1669" s="54" t="s">
        <v>1511</v>
      </c>
      <c r="F1669" s="56" t="s">
        <v>80</v>
      </c>
      <c r="G1669" s="56" t="s">
        <v>147</v>
      </c>
      <c r="H1669" s="56" t="s">
        <v>1155</v>
      </c>
      <c r="I1669" s="56" t="s">
        <v>1512</v>
      </c>
      <c r="J1669" s="54" t="s">
        <v>1513</v>
      </c>
      <c r="K1669" s="1">
        <v>35.3507794</v>
      </c>
      <c r="L1669" s="1">
        <v>45.164709899999998</v>
      </c>
      <c r="M1669" s="1">
        <v>1</v>
      </c>
      <c r="N1669" s="9">
        <f>DATE(YEAR(TblLocations[[#This Row],[ODK_DateOfSubmission]]),MONTH(TblLocations[[#This Row],[ODK_DateOfSubmission]]),DAY(TblLocations[[#This Row],[ODK_DateOfSubmission]]))</f>
        <v>44392</v>
      </c>
      <c r="O1669" s="1" t="str">
        <f>_xlfn.CONCAT( YEAR(TblLocations[[#This Row],[ODK_DateOfSubmission]]), "-",TEXT( MONTH(TblLocations[[#This Row],[ODK_DateOfSubmission]]),"00"))</f>
        <v>2021-07</v>
      </c>
    </row>
    <row r="1670" spans="1:15" x14ac:dyDescent="0.25">
      <c r="A1670" s="1">
        <v>1302011</v>
      </c>
      <c r="B1670" s="1">
        <v>1404</v>
      </c>
      <c r="C1670" s="1">
        <v>5093</v>
      </c>
      <c r="D1670" s="63">
        <v>44364.522947569443</v>
      </c>
      <c r="E1670" s="54" t="s">
        <v>1511</v>
      </c>
      <c r="F1670" s="56" t="s">
        <v>80</v>
      </c>
      <c r="G1670" s="56" t="s">
        <v>149</v>
      </c>
      <c r="H1670" s="56" t="s">
        <v>1161</v>
      </c>
      <c r="I1670" s="56" t="s">
        <v>1514</v>
      </c>
      <c r="J1670" s="54" t="s">
        <v>1515</v>
      </c>
      <c r="K1670" s="1">
        <v>35.300752000000003</v>
      </c>
      <c r="L1670" s="1">
        <v>45.680982499999999</v>
      </c>
      <c r="M1670" s="1">
        <v>2</v>
      </c>
      <c r="N1670" s="9">
        <f>DATE(YEAR(TblLocations[[#This Row],[ODK_DateOfSubmission]]),MONTH(TblLocations[[#This Row],[ODK_DateOfSubmission]]),DAY(TblLocations[[#This Row],[ODK_DateOfSubmission]]))</f>
        <v>44364</v>
      </c>
      <c r="O1670" s="1" t="str">
        <f>_xlfn.CONCAT( YEAR(TblLocations[[#This Row],[ODK_DateOfSubmission]]), "-",TEXT( MONTH(TblLocations[[#This Row],[ODK_DateOfSubmission]]),"00"))</f>
        <v>2021-06</v>
      </c>
    </row>
    <row r="1671" spans="1:15" x14ac:dyDescent="0.25">
      <c r="A1671" s="1">
        <v>1304044</v>
      </c>
      <c r="B1671" s="1">
        <v>1401</v>
      </c>
      <c r="C1671" s="1">
        <v>29692</v>
      </c>
      <c r="D1671" s="63">
        <v>44364.522898344905</v>
      </c>
      <c r="E1671" s="54" t="s">
        <v>1511</v>
      </c>
      <c r="F1671" s="56" t="s">
        <v>80</v>
      </c>
      <c r="G1671" s="56" t="s">
        <v>144</v>
      </c>
      <c r="H1671" s="56" t="s">
        <v>638</v>
      </c>
      <c r="I1671" s="56" t="s">
        <v>645</v>
      </c>
      <c r="J1671" s="54" t="s">
        <v>646</v>
      </c>
      <c r="K1671" s="1">
        <v>35.3527111</v>
      </c>
      <c r="L1671" s="1">
        <v>45.628954700000001</v>
      </c>
      <c r="M1671" s="1">
        <v>1</v>
      </c>
      <c r="N1671" s="9">
        <f>DATE(YEAR(TblLocations[[#This Row],[ODK_DateOfSubmission]]),MONTH(TblLocations[[#This Row],[ODK_DateOfSubmission]]),DAY(TblLocations[[#This Row],[ODK_DateOfSubmission]]))</f>
        <v>44364</v>
      </c>
      <c r="O1671" s="1" t="str">
        <f>_xlfn.CONCAT( YEAR(TblLocations[[#This Row],[ODK_DateOfSubmission]]), "-",TEXT( MONTH(TblLocations[[#This Row],[ODK_DateOfSubmission]]),"00"))</f>
        <v>2021-06</v>
      </c>
    </row>
    <row r="1672" spans="1:15" x14ac:dyDescent="0.25">
      <c r="A1672" s="1">
        <v>1308013</v>
      </c>
      <c r="B1672" s="1">
        <v>1396</v>
      </c>
      <c r="C1672" s="1">
        <v>4201</v>
      </c>
      <c r="D1672" s="63">
        <v>44364.52282283565</v>
      </c>
      <c r="E1672" s="54" t="s">
        <v>1511</v>
      </c>
      <c r="F1672" s="56" t="s">
        <v>80</v>
      </c>
      <c r="G1672" s="56" t="s">
        <v>146</v>
      </c>
      <c r="H1672" s="56" t="s">
        <v>654</v>
      </c>
      <c r="I1672" s="56" t="s">
        <v>657</v>
      </c>
      <c r="J1672" s="54" t="s">
        <v>658</v>
      </c>
      <c r="K1672" s="1">
        <v>36.254068500000002</v>
      </c>
      <c r="L1672" s="1">
        <v>44.8853674</v>
      </c>
      <c r="M1672" s="1">
        <v>1</v>
      </c>
      <c r="N1672" s="9">
        <f>DATE(YEAR(TblLocations[[#This Row],[ODK_DateOfSubmission]]),MONTH(TblLocations[[#This Row],[ODK_DateOfSubmission]]),DAY(TblLocations[[#This Row],[ODK_DateOfSubmission]]))</f>
        <v>44364</v>
      </c>
      <c r="O1672" s="1" t="str">
        <f>_xlfn.CONCAT( YEAR(TblLocations[[#This Row],[ODK_DateOfSubmission]]), "-",TEXT( MONTH(TblLocations[[#This Row],[ODK_DateOfSubmission]]),"00"))</f>
        <v>2021-06</v>
      </c>
    </row>
    <row r="1673" spans="1:15" x14ac:dyDescent="0.25">
      <c r="A1673" s="1">
        <v>1308031</v>
      </c>
      <c r="B1673" s="1">
        <v>1395</v>
      </c>
      <c r="C1673" s="1">
        <v>31871</v>
      </c>
      <c r="D1673" s="63">
        <v>44364.522802581021</v>
      </c>
      <c r="E1673" s="54" t="s">
        <v>1511</v>
      </c>
      <c r="F1673" s="56" t="s">
        <v>80</v>
      </c>
      <c r="G1673" s="56" t="s">
        <v>146</v>
      </c>
      <c r="H1673" s="56" t="s">
        <v>654</v>
      </c>
      <c r="I1673" s="56" t="s">
        <v>1186</v>
      </c>
      <c r="J1673" s="54" t="s">
        <v>1187</v>
      </c>
      <c r="K1673" s="1">
        <v>36.241752400000003</v>
      </c>
      <c r="L1673" s="1">
        <v>44.881473</v>
      </c>
      <c r="M1673" s="1">
        <v>1</v>
      </c>
      <c r="N1673" s="9">
        <f>DATE(YEAR(TblLocations[[#This Row],[ODK_DateOfSubmission]]),MONTH(TblLocations[[#This Row],[ODK_DateOfSubmission]]),DAY(TblLocations[[#This Row],[ODK_DateOfSubmission]]))</f>
        <v>44364</v>
      </c>
      <c r="O1673" s="1" t="str">
        <f>_xlfn.CONCAT( YEAR(TblLocations[[#This Row],[ODK_DateOfSubmission]]), "-",TEXT( MONTH(TblLocations[[#This Row],[ODK_DateOfSubmission]]),"00"))</f>
        <v>2021-06</v>
      </c>
    </row>
    <row r="1674" spans="1:15" x14ac:dyDescent="0.25">
      <c r="A1674" s="1">
        <v>1308038</v>
      </c>
      <c r="B1674" s="1">
        <v>3761</v>
      </c>
      <c r="C1674" s="1">
        <v>4705</v>
      </c>
      <c r="D1674" s="63">
        <v>44392.452977430556</v>
      </c>
      <c r="E1674" s="54" t="s">
        <v>1511</v>
      </c>
      <c r="F1674" s="56" t="s">
        <v>80</v>
      </c>
      <c r="G1674" s="56" t="s">
        <v>146</v>
      </c>
      <c r="H1674" s="56" t="s">
        <v>654</v>
      </c>
      <c r="I1674" s="56" t="s">
        <v>662</v>
      </c>
      <c r="J1674" s="54" t="s">
        <v>663</v>
      </c>
      <c r="K1674" s="1">
        <v>36.238227999999999</v>
      </c>
      <c r="L1674" s="1">
        <v>44.920282999999998</v>
      </c>
      <c r="M1674" s="1">
        <v>1</v>
      </c>
      <c r="N1674" s="9">
        <f>DATE(YEAR(TblLocations[[#This Row],[ODK_DateOfSubmission]]),MONTH(TblLocations[[#This Row],[ODK_DateOfSubmission]]),DAY(TblLocations[[#This Row],[ODK_DateOfSubmission]]))</f>
        <v>44392</v>
      </c>
      <c r="O1674" s="1" t="str">
        <f>_xlfn.CONCAT( YEAR(TblLocations[[#This Row],[ODK_DateOfSubmission]]), "-",TEXT( MONTH(TblLocations[[#This Row],[ODK_DateOfSubmission]]),"00"))</f>
        <v>2021-07</v>
      </c>
    </row>
    <row r="1675" spans="1:15" x14ac:dyDescent="0.25">
      <c r="A1675" s="1">
        <v>1310047</v>
      </c>
      <c r="B1675" s="1">
        <v>3797</v>
      </c>
      <c r="C1675" s="1">
        <v>4486</v>
      </c>
      <c r="D1675" s="63">
        <v>44392.453697141202</v>
      </c>
      <c r="E1675" s="54" t="s">
        <v>1511</v>
      </c>
      <c r="F1675" s="56" t="s">
        <v>80</v>
      </c>
      <c r="G1675" s="56" t="s">
        <v>143</v>
      </c>
      <c r="H1675" s="56" t="s">
        <v>670</v>
      </c>
      <c r="I1675" s="56" t="s">
        <v>688</v>
      </c>
      <c r="J1675" s="54" t="s">
        <v>689</v>
      </c>
      <c r="K1675" s="1">
        <v>35.4999197</v>
      </c>
      <c r="L1675" s="1">
        <v>45.438570900000002</v>
      </c>
      <c r="M1675" s="1">
        <v>2</v>
      </c>
      <c r="N1675" s="9">
        <f>DATE(YEAR(TblLocations[[#This Row],[ODK_DateOfSubmission]]),MONTH(TblLocations[[#This Row],[ODK_DateOfSubmission]]),DAY(TblLocations[[#This Row],[ODK_DateOfSubmission]]))</f>
        <v>44392</v>
      </c>
      <c r="O1675" s="1" t="str">
        <f>_xlfn.CONCAT( YEAR(TblLocations[[#This Row],[ODK_DateOfSubmission]]), "-",TEXT( MONTH(TblLocations[[#This Row],[ODK_DateOfSubmission]]),"00"))</f>
        <v>2021-07</v>
      </c>
    </row>
    <row r="1676" spans="1:15" x14ac:dyDescent="0.25">
      <c r="A1676" s="1">
        <v>1310069</v>
      </c>
      <c r="B1676" s="1">
        <v>3788</v>
      </c>
      <c r="C1676" s="1">
        <v>24257</v>
      </c>
      <c r="D1676" s="63">
        <v>44392.453530011575</v>
      </c>
      <c r="E1676" s="54" t="s">
        <v>1511</v>
      </c>
      <c r="F1676" s="56" t="s">
        <v>80</v>
      </c>
      <c r="G1676" s="56" t="s">
        <v>143</v>
      </c>
      <c r="H1676" s="56" t="s">
        <v>670</v>
      </c>
      <c r="I1676" s="56" t="s">
        <v>700</v>
      </c>
      <c r="J1676" s="54" t="s">
        <v>701</v>
      </c>
      <c r="K1676" s="1">
        <v>35.557938700000001</v>
      </c>
      <c r="L1676" s="1">
        <v>45.447536599999999</v>
      </c>
      <c r="M1676" s="1">
        <v>2</v>
      </c>
      <c r="N1676" s="9">
        <f>DATE(YEAR(TblLocations[[#This Row],[ODK_DateOfSubmission]]),MONTH(TblLocations[[#This Row],[ODK_DateOfSubmission]]),DAY(TblLocations[[#This Row],[ODK_DateOfSubmission]]))</f>
        <v>44392</v>
      </c>
      <c r="O1676" s="1" t="str">
        <f>_xlfn.CONCAT( YEAR(TblLocations[[#This Row],[ODK_DateOfSubmission]]), "-",TEXT( MONTH(TblLocations[[#This Row],[ODK_DateOfSubmission]]),"00"))</f>
        <v>2021-07</v>
      </c>
    </row>
    <row r="1677" spans="1:15" x14ac:dyDescent="0.25">
      <c r="A1677" s="1">
        <v>1310191</v>
      </c>
      <c r="B1677" s="1">
        <v>3800</v>
      </c>
      <c r="C1677" s="1">
        <v>31977</v>
      </c>
      <c r="D1677" s="63">
        <v>44392.453760069446</v>
      </c>
      <c r="E1677" s="54" t="s">
        <v>1511</v>
      </c>
      <c r="F1677" s="56" t="s">
        <v>80</v>
      </c>
      <c r="G1677" s="56" t="s">
        <v>143</v>
      </c>
      <c r="H1677" s="56" t="s">
        <v>670</v>
      </c>
      <c r="I1677" s="56" t="s">
        <v>1516</v>
      </c>
      <c r="J1677" s="54" t="s">
        <v>1517</v>
      </c>
      <c r="K1677" s="1">
        <v>35.527396400000001</v>
      </c>
      <c r="L1677" s="1">
        <v>45.457053999999999</v>
      </c>
      <c r="M1677" s="1">
        <v>2</v>
      </c>
      <c r="N1677" s="9">
        <f>DATE(YEAR(TblLocations[[#This Row],[ODK_DateOfSubmission]]),MONTH(TblLocations[[#This Row],[ODK_DateOfSubmission]]),DAY(TblLocations[[#This Row],[ODK_DateOfSubmission]]))</f>
        <v>44392</v>
      </c>
      <c r="O1677" s="1" t="str">
        <f>_xlfn.CONCAT( YEAR(TblLocations[[#This Row],[ODK_DateOfSubmission]]), "-",TEXT( MONTH(TblLocations[[#This Row],[ODK_DateOfSubmission]]),"00"))</f>
        <v>2021-07</v>
      </c>
    </row>
    <row r="1678" spans="1:15" x14ac:dyDescent="0.25">
      <c r="A1678" s="1">
        <v>1310202</v>
      </c>
      <c r="B1678" s="1">
        <v>3239</v>
      </c>
      <c r="C1678" s="1">
        <v>31988</v>
      </c>
      <c r="D1678" s="63">
        <v>44387.711476192133</v>
      </c>
      <c r="E1678" s="54" t="s">
        <v>1511</v>
      </c>
      <c r="F1678" s="56" t="s">
        <v>80</v>
      </c>
      <c r="G1678" s="56" t="s">
        <v>143</v>
      </c>
      <c r="H1678" s="56" t="s">
        <v>670</v>
      </c>
      <c r="I1678" s="56" t="s">
        <v>732</v>
      </c>
      <c r="J1678" s="54" t="s">
        <v>733</v>
      </c>
      <c r="K1678" s="1">
        <v>35.582733599999997</v>
      </c>
      <c r="L1678" s="1">
        <v>45.4378381</v>
      </c>
      <c r="M1678" s="1">
        <v>2</v>
      </c>
      <c r="N1678" s="9">
        <f>DATE(YEAR(TblLocations[[#This Row],[ODK_DateOfSubmission]]),MONTH(TblLocations[[#This Row],[ODK_DateOfSubmission]]),DAY(TblLocations[[#This Row],[ODK_DateOfSubmission]]))</f>
        <v>44387</v>
      </c>
      <c r="O1678" s="1" t="str">
        <f>_xlfn.CONCAT( YEAR(TblLocations[[#This Row],[ODK_DateOfSubmission]]), "-",TEXT( MONTH(TblLocations[[#This Row],[ODK_DateOfSubmission]]),"00"))</f>
        <v>2021-07</v>
      </c>
    </row>
    <row r="1679" spans="1:15" x14ac:dyDescent="0.25">
      <c r="A1679" s="1">
        <v>2406016</v>
      </c>
      <c r="B1679" s="1">
        <v>3762</v>
      </c>
      <c r="C1679" s="1">
        <v>11023</v>
      </c>
      <c r="D1679" s="63">
        <v>44392.452995520835</v>
      </c>
      <c r="E1679" s="54" t="s">
        <v>1511</v>
      </c>
      <c r="F1679" s="56" t="s">
        <v>127</v>
      </c>
      <c r="G1679" s="56" t="s">
        <v>195</v>
      </c>
      <c r="H1679" s="56" t="s">
        <v>1518</v>
      </c>
      <c r="I1679" s="56" t="s">
        <v>1519</v>
      </c>
      <c r="J1679" s="54" t="s">
        <v>1520</v>
      </c>
      <c r="K1679" s="1">
        <v>34.742797500000002</v>
      </c>
      <c r="L1679" s="1">
        <v>45.065323599999999</v>
      </c>
      <c r="M1679" s="1">
        <v>5</v>
      </c>
      <c r="N1679" s="9">
        <f>DATE(YEAR(TblLocations[[#This Row],[ODK_DateOfSubmission]]),MONTH(TblLocations[[#This Row],[ODK_DateOfSubmission]]),DAY(TblLocations[[#This Row],[ODK_DateOfSubmission]]))</f>
        <v>44392</v>
      </c>
      <c r="O1679" s="1" t="str">
        <f>_xlfn.CONCAT( YEAR(TblLocations[[#This Row],[ODK_DateOfSubmission]]), "-",TEXT( MONTH(TblLocations[[#This Row],[ODK_DateOfSubmission]]),"00"))</f>
        <v>2021-07</v>
      </c>
    </row>
    <row r="1680" spans="1:15" x14ac:dyDescent="0.25">
      <c r="A1680" s="1">
        <v>2702047</v>
      </c>
      <c r="B1680" s="1">
        <v>2563</v>
      </c>
      <c r="C1680" s="1">
        <v>34008</v>
      </c>
      <c r="D1680" s="63">
        <v>44380.59486099537</v>
      </c>
      <c r="E1680" s="54" t="s">
        <v>1511</v>
      </c>
      <c r="F1680" s="56" t="s">
        <v>72</v>
      </c>
      <c r="G1680" s="56" t="s">
        <v>103</v>
      </c>
      <c r="H1680" s="56" t="s">
        <v>1279</v>
      </c>
      <c r="I1680" s="56" t="s">
        <v>349</v>
      </c>
      <c r="J1680" s="54" t="s">
        <v>1448</v>
      </c>
      <c r="K1680" s="1">
        <v>36.044508999999998</v>
      </c>
      <c r="L1680" s="1">
        <v>41.714508000000002</v>
      </c>
      <c r="M1680" s="1">
        <v>21</v>
      </c>
      <c r="N1680" s="9">
        <f>DATE(YEAR(TblLocations[[#This Row],[ODK_DateOfSubmission]]),MONTH(TblLocations[[#This Row],[ODK_DateOfSubmission]]),DAY(TblLocations[[#This Row],[ODK_DateOfSubmission]]))</f>
        <v>44380</v>
      </c>
      <c r="O1680" s="1" t="str">
        <f>_xlfn.CONCAT( YEAR(TblLocations[[#This Row],[ODK_DateOfSubmission]]), "-",TEXT( MONTH(TblLocations[[#This Row],[ODK_DateOfSubmission]]),"00"))</f>
        <v>2021-07</v>
      </c>
    </row>
    <row r="1681" spans="1:15" x14ac:dyDescent="0.25">
      <c r="A1681" s="1">
        <v>2702048</v>
      </c>
      <c r="B1681" s="1">
        <v>3507</v>
      </c>
      <c r="C1681" s="1">
        <v>34009</v>
      </c>
      <c r="D1681" s="63">
        <v>44389.860784456017</v>
      </c>
      <c r="E1681" s="54" t="s">
        <v>1511</v>
      </c>
      <c r="F1681" s="56" t="s">
        <v>72</v>
      </c>
      <c r="G1681" s="56" t="s">
        <v>103</v>
      </c>
      <c r="H1681" s="56" t="s">
        <v>1279</v>
      </c>
      <c r="I1681" s="56" t="s">
        <v>1280</v>
      </c>
      <c r="J1681" s="54" t="s">
        <v>1281</v>
      </c>
      <c r="K1681" s="1">
        <v>36.049593999999999</v>
      </c>
      <c r="L1681" s="1">
        <v>41.712780000000002</v>
      </c>
      <c r="M1681" s="1">
        <v>36</v>
      </c>
      <c r="N1681" s="9">
        <f>DATE(YEAR(TblLocations[[#This Row],[ODK_DateOfSubmission]]),MONTH(TblLocations[[#This Row],[ODK_DateOfSubmission]]),DAY(TblLocations[[#This Row],[ODK_DateOfSubmission]]))</f>
        <v>44389</v>
      </c>
      <c r="O1681" s="1" t="str">
        <f>_xlfn.CONCAT( YEAR(TblLocations[[#This Row],[ODK_DateOfSubmission]]), "-",TEXT( MONTH(TblLocations[[#This Row],[ODK_DateOfSubmission]]),"00"))</f>
        <v>2021-07</v>
      </c>
    </row>
    <row r="1682" spans="1:15" x14ac:dyDescent="0.25">
      <c r="A1682" s="1">
        <v>2702049</v>
      </c>
      <c r="B1682" s="1">
        <v>2565</v>
      </c>
      <c r="C1682" s="1">
        <v>34010</v>
      </c>
      <c r="D1682" s="63">
        <v>44380.594899884258</v>
      </c>
      <c r="E1682" s="54" t="s">
        <v>1511</v>
      </c>
      <c r="F1682" s="56" t="s">
        <v>72</v>
      </c>
      <c r="G1682" s="56" t="s">
        <v>103</v>
      </c>
      <c r="H1682" s="56" t="s">
        <v>1279</v>
      </c>
      <c r="I1682" s="56" t="s">
        <v>1471</v>
      </c>
      <c r="J1682" s="54" t="s">
        <v>250</v>
      </c>
      <c r="K1682" s="1">
        <v>36.040819999999997</v>
      </c>
      <c r="L1682" s="1">
        <v>41.710680000000004</v>
      </c>
      <c r="M1682" s="1">
        <v>12</v>
      </c>
      <c r="N1682" s="9">
        <f>DATE(YEAR(TblLocations[[#This Row],[ODK_DateOfSubmission]]),MONTH(TblLocations[[#This Row],[ODK_DateOfSubmission]]),DAY(TblLocations[[#This Row],[ODK_DateOfSubmission]]))</f>
        <v>44380</v>
      </c>
      <c r="O1682" s="1" t="str">
        <f>_xlfn.CONCAT( YEAR(TblLocations[[#This Row],[ODK_DateOfSubmission]]), "-",TEXT( MONTH(TblLocations[[#This Row],[ODK_DateOfSubmission]]),"00"))</f>
        <v>2021-07</v>
      </c>
    </row>
    <row r="1683" spans="1:15" x14ac:dyDescent="0.25">
      <c r="A1683" s="1">
        <v>2702052</v>
      </c>
      <c r="B1683" s="1">
        <v>2570</v>
      </c>
      <c r="C1683" s="1">
        <v>18349</v>
      </c>
      <c r="D1683" s="63">
        <v>44380.595083449072</v>
      </c>
      <c r="E1683" s="54" t="s">
        <v>1511</v>
      </c>
      <c r="F1683" s="56" t="s">
        <v>72</v>
      </c>
      <c r="G1683" s="56" t="s">
        <v>103</v>
      </c>
      <c r="H1683" s="56" t="s">
        <v>1279</v>
      </c>
      <c r="I1683" s="56" t="s">
        <v>1282</v>
      </c>
      <c r="J1683" s="54" t="s">
        <v>1267</v>
      </c>
      <c r="K1683" s="1">
        <v>36.044635</v>
      </c>
      <c r="L1683" s="1">
        <v>41.720289000000001</v>
      </c>
      <c r="M1683" s="1">
        <v>5</v>
      </c>
      <c r="N1683" s="9">
        <f>DATE(YEAR(TblLocations[[#This Row],[ODK_DateOfSubmission]]),MONTH(TblLocations[[#This Row],[ODK_DateOfSubmission]]),DAY(TblLocations[[#This Row],[ODK_DateOfSubmission]]))</f>
        <v>44380</v>
      </c>
      <c r="O1683" s="1" t="str">
        <f>_xlfn.CONCAT( YEAR(TblLocations[[#This Row],[ODK_DateOfSubmission]]), "-",TEXT( MONTH(TblLocations[[#This Row],[ODK_DateOfSubmission]]),"00"))</f>
        <v>2021-07</v>
      </c>
    </row>
    <row r="1684" spans="1:15" x14ac:dyDescent="0.25">
      <c r="A1684" s="1">
        <v>2708139</v>
      </c>
      <c r="B1684" s="1">
        <v>1687</v>
      </c>
      <c r="C1684" s="1">
        <v>33277</v>
      </c>
      <c r="D1684" s="63">
        <v>44366.589846909723</v>
      </c>
      <c r="E1684" s="54" t="s">
        <v>1511</v>
      </c>
      <c r="F1684" s="56" t="s">
        <v>72</v>
      </c>
      <c r="G1684" s="56" t="s">
        <v>93</v>
      </c>
      <c r="H1684" s="56" t="s">
        <v>433</v>
      </c>
      <c r="I1684" s="56" t="s">
        <v>464</v>
      </c>
      <c r="J1684" s="54" t="s">
        <v>465</v>
      </c>
      <c r="K1684" s="1">
        <v>36.379800000000003</v>
      </c>
      <c r="L1684" s="1">
        <v>42.463825200000002</v>
      </c>
      <c r="M1684" s="1">
        <v>15</v>
      </c>
      <c r="N1684" s="9">
        <f>DATE(YEAR(TblLocations[[#This Row],[ODK_DateOfSubmission]]),MONTH(TblLocations[[#This Row],[ODK_DateOfSubmission]]),DAY(TblLocations[[#This Row],[ODK_DateOfSubmission]]))</f>
        <v>44366</v>
      </c>
      <c r="O1684" s="1" t="str">
        <f>_xlfn.CONCAT( YEAR(TblLocations[[#This Row],[ODK_DateOfSubmission]]), "-",TEXT( MONTH(TblLocations[[#This Row],[ODK_DateOfSubmission]]),"00"))</f>
        <v>2021-06</v>
      </c>
    </row>
    <row r="1685" spans="1:15" x14ac:dyDescent="0.25">
      <c r="A1685" s="1">
        <v>2708153</v>
      </c>
      <c r="B1685" s="1">
        <v>1685</v>
      </c>
      <c r="C1685" s="1">
        <v>33346</v>
      </c>
      <c r="D1685" s="63">
        <v>44366.589812928243</v>
      </c>
      <c r="E1685" s="54" t="s">
        <v>1511</v>
      </c>
      <c r="F1685" s="56" t="s">
        <v>72</v>
      </c>
      <c r="G1685" s="56" t="s">
        <v>93</v>
      </c>
      <c r="H1685" s="56" t="s">
        <v>433</v>
      </c>
      <c r="I1685" s="56" t="s">
        <v>474</v>
      </c>
      <c r="J1685" s="54" t="s">
        <v>475</v>
      </c>
      <c r="K1685" s="1">
        <v>36.398490000000002</v>
      </c>
      <c r="L1685" s="1">
        <v>42.504868999999999</v>
      </c>
      <c r="M1685" s="1">
        <v>11</v>
      </c>
      <c r="N1685" s="9">
        <f>DATE(YEAR(TblLocations[[#This Row],[ODK_DateOfSubmission]]),MONTH(TblLocations[[#This Row],[ODK_DateOfSubmission]]),DAY(TblLocations[[#This Row],[ODK_DateOfSubmission]]))</f>
        <v>44366</v>
      </c>
      <c r="O1685" s="1" t="str">
        <f>_xlfn.CONCAT( YEAR(TblLocations[[#This Row],[ODK_DateOfSubmission]]), "-",TEXT( MONTH(TblLocations[[#This Row],[ODK_DateOfSubmission]]),"00"))</f>
        <v>2021-06</v>
      </c>
    </row>
    <row r="1686" spans="1:15" x14ac:dyDescent="0.25">
      <c r="A1686" s="1">
        <v>2708176</v>
      </c>
      <c r="B1686" s="1">
        <v>1840</v>
      </c>
      <c r="C1686" s="1">
        <v>33472</v>
      </c>
      <c r="D1686" s="63">
        <v>44367.974437997684</v>
      </c>
      <c r="E1686" s="54" t="s">
        <v>1511</v>
      </c>
      <c r="F1686" s="56" t="s">
        <v>72</v>
      </c>
      <c r="G1686" s="56" t="s">
        <v>93</v>
      </c>
      <c r="H1686" s="56" t="s">
        <v>478</v>
      </c>
      <c r="I1686" s="56" t="s">
        <v>481</v>
      </c>
      <c r="J1686" s="54" t="s">
        <v>482</v>
      </c>
      <c r="K1686" s="1">
        <v>36.485300000000002</v>
      </c>
      <c r="L1686" s="1">
        <v>42.422117739400001</v>
      </c>
      <c r="M1686" s="1">
        <v>100</v>
      </c>
      <c r="N1686" s="9">
        <f>DATE(YEAR(TblLocations[[#This Row],[ODK_DateOfSubmission]]),MONTH(TblLocations[[#This Row],[ODK_DateOfSubmission]]),DAY(TblLocations[[#This Row],[ODK_DateOfSubmission]]))</f>
        <v>44367</v>
      </c>
      <c r="O1686" s="1" t="str">
        <f>_xlfn.CONCAT( YEAR(TblLocations[[#This Row],[ODK_DateOfSubmission]]), "-",TEXT( MONTH(TblLocations[[#This Row],[ODK_DateOfSubmission]]),"00"))</f>
        <v>2021-06</v>
      </c>
    </row>
    <row r="1687" spans="1:15" x14ac:dyDescent="0.25">
      <c r="A1687" s="1">
        <v>3502003</v>
      </c>
      <c r="B1687" s="1">
        <v>528</v>
      </c>
      <c r="C1687" s="1">
        <v>24722</v>
      </c>
      <c r="D1687" s="63">
        <v>44354.550270752312</v>
      </c>
      <c r="E1687" s="54" t="s">
        <v>1511</v>
      </c>
      <c r="F1687" s="56" t="s">
        <v>68</v>
      </c>
      <c r="G1687" s="56" t="s">
        <v>81</v>
      </c>
      <c r="H1687" s="56" t="s">
        <v>1047</v>
      </c>
      <c r="I1687" s="56" t="s">
        <v>1051</v>
      </c>
      <c r="J1687" s="54" t="s">
        <v>897</v>
      </c>
      <c r="K1687" s="1">
        <v>31.711529196499999</v>
      </c>
      <c r="L1687" s="1">
        <v>46.124556874</v>
      </c>
      <c r="M1687" s="1">
        <v>9</v>
      </c>
      <c r="N1687" s="9">
        <f>DATE(YEAR(TblLocations[[#This Row],[ODK_DateOfSubmission]]),MONTH(TblLocations[[#This Row],[ODK_DateOfSubmission]]),DAY(TblLocations[[#This Row],[ODK_DateOfSubmission]]))</f>
        <v>44354</v>
      </c>
      <c r="O1687" s="1" t="str">
        <f>_xlfn.CONCAT( YEAR(TblLocations[[#This Row],[ODK_DateOfSubmission]]), "-",TEXT( MONTH(TblLocations[[#This Row],[ODK_DateOfSubmission]]),"00"))</f>
        <v>2021-06</v>
      </c>
    </row>
    <row r="1688" spans="1:15" x14ac:dyDescent="0.25">
      <c r="A1688" s="1">
        <v>3502007</v>
      </c>
      <c r="B1688" s="1">
        <v>529</v>
      </c>
      <c r="C1688" s="1">
        <v>33795</v>
      </c>
      <c r="D1688" s="63">
        <v>44354.5502877662</v>
      </c>
      <c r="E1688" s="54" t="s">
        <v>1511</v>
      </c>
      <c r="F1688" s="56" t="s">
        <v>68</v>
      </c>
      <c r="G1688" s="56" t="s">
        <v>81</v>
      </c>
      <c r="H1688" s="56" t="s">
        <v>1047</v>
      </c>
      <c r="I1688" s="56" t="s">
        <v>1334</v>
      </c>
      <c r="J1688" s="54" t="s">
        <v>1335</v>
      </c>
      <c r="K1688" s="1">
        <v>31.728400000000001</v>
      </c>
      <c r="L1688" s="1">
        <v>46.110399999999998</v>
      </c>
      <c r="M1688" s="1">
        <v>4</v>
      </c>
      <c r="N1688" s="9">
        <f>DATE(YEAR(TblLocations[[#This Row],[ODK_DateOfSubmission]]),MONTH(TblLocations[[#This Row],[ODK_DateOfSubmission]]),DAY(TblLocations[[#This Row],[ODK_DateOfSubmission]]))</f>
        <v>44354</v>
      </c>
      <c r="O1688" s="1" t="str">
        <f>_xlfn.CONCAT( YEAR(TblLocations[[#This Row],[ODK_DateOfSubmission]]), "-",TEXT( MONTH(TblLocations[[#This Row],[ODK_DateOfSubmission]]),"00"))</f>
        <v>2021-06</v>
      </c>
    </row>
    <row r="1689" spans="1:15" x14ac:dyDescent="0.25">
      <c r="A1689" s="1">
        <v>3502016</v>
      </c>
      <c r="B1689" s="1">
        <v>1209</v>
      </c>
      <c r="C1689" s="1">
        <v>34162</v>
      </c>
      <c r="D1689" s="63">
        <v>44363.496446793979</v>
      </c>
      <c r="E1689" s="54" t="s">
        <v>1511</v>
      </c>
      <c r="F1689" s="56" t="s">
        <v>68</v>
      </c>
      <c r="G1689" s="56" t="s">
        <v>81</v>
      </c>
      <c r="H1689" s="56" t="s">
        <v>1047</v>
      </c>
      <c r="I1689" s="56" t="s">
        <v>1440</v>
      </c>
      <c r="J1689" s="54" t="s">
        <v>1441</v>
      </c>
      <c r="K1689" s="1">
        <v>31.735530000000001</v>
      </c>
      <c r="L1689" s="1">
        <v>46.112045999999999</v>
      </c>
      <c r="M1689" s="1">
        <v>17</v>
      </c>
      <c r="N1689" s="9">
        <f>DATE(YEAR(TblLocations[[#This Row],[ODK_DateOfSubmission]]),MONTH(TblLocations[[#This Row],[ODK_DateOfSubmission]]),DAY(TblLocations[[#This Row],[ODK_DateOfSubmission]]))</f>
        <v>44363</v>
      </c>
      <c r="O1689" s="1" t="str">
        <f>_xlfn.CONCAT( YEAR(TblLocations[[#This Row],[ODK_DateOfSubmission]]), "-",TEXT( MONTH(TblLocations[[#This Row],[ODK_DateOfSubmission]]),"00"))</f>
        <v>2021-06</v>
      </c>
    </row>
    <row r="1690" spans="1:15" x14ac:dyDescent="0.25">
      <c r="A1690" s="1">
        <v>3502018</v>
      </c>
      <c r="B1690" s="1">
        <v>3977</v>
      </c>
      <c r="C1690" s="1">
        <v>10289</v>
      </c>
      <c r="D1690" s="63">
        <v>44405.068557604165</v>
      </c>
      <c r="E1690" s="54" t="s">
        <v>1511</v>
      </c>
      <c r="F1690" s="56" t="s">
        <v>68</v>
      </c>
      <c r="G1690" s="56" t="s">
        <v>81</v>
      </c>
      <c r="H1690" s="56" t="s">
        <v>1047</v>
      </c>
      <c r="I1690" s="56" t="s">
        <v>1088</v>
      </c>
      <c r="J1690" s="54" t="s">
        <v>1510</v>
      </c>
      <c r="K1690" s="1">
        <v>31.715143000000001</v>
      </c>
      <c r="L1690" s="1">
        <v>46.098461</v>
      </c>
      <c r="M1690" s="1">
        <v>8</v>
      </c>
      <c r="N1690" s="9">
        <f>DATE(YEAR(TblLocations[[#This Row],[ODK_DateOfSubmission]]),MONTH(TblLocations[[#This Row],[ODK_DateOfSubmission]]),DAY(TblLocations[[#This Row],[ODK_DateOfSubmission]]))</f>
        <v>44405</v>
      </c>
      <c r="O1690" s="1" t="str">
        <f>_xlfn.CONCAT( YEAR(TblLocations[[#This Row],[ODK_DateOfSubmission]]), "-",TEXT( MONTH(TblLocations[[#This Row],[ODK_DateOfSubmission]]),"00"))</f>
        <v>2021-07</v>
      </c>
    </row>
    <row r="1691" spans="1:15" x14ac:dyDescent="0.25">
      <c r="A1691" s="1">
        <v>3504002</v>
      </c>
      <c r="B1691" s="1">
        <v>2346</v>
      </c>
      <c r="C1691" s="1">
        <v>25529</v>
      </c>
      <c r="D1691" s="63">
        <v>44376.631850266203</v>
      </c>
      <c r="E1691" s="54" t="s">
        <v>1511</v>
      </c>
      <c r="F1691" s="56" t="s">
        <v>68</v>
      </c>
      <c r="G1691" s="56" t="s">
        <v>73</v>
      </c>
      <c r="H1691" s="56" t="s">
        <v>1059</v>
      </c>
      <c r="I1691" s="56" t="s">
        <v>1062</v>
      </c>
      <c r="J1691" s="54" t="s">
        <v>1063</v>
      </c>
      <c r="K1691" s="1">
        <v>31.033167288000001</v>
      </c>
      <c r="L1691" s="1">
        <v>46.273891712999998</v>
      </c>
      <c r="M1691" s="1">
        <v>9</v>
      </c>
      <c r="N1691" s="9">
        <f>DATE(YEAR(TblLocations[[#This Row],[ODK_DateOfSubmission]]),MONTH(TblLocations[[#This Row],[ODK_DateOfSubmission]]),DAY(TblLocations[[#This Row],[ODK_DateOfSubmission]]))</f>
        <v>44376</v>
      </c>
      <c r="O1691" s="1" t="str">
        <f>_xlfn.CONCAT( YEAR(TblLocations[[#This Row],[ODK_DateOfSubmission]]), "-",TEXT( MONTH(TblLocations[[#This Row],[ODK_DateOfSubmission]]),"00"))</f>
        <v>2021-06</v>
      </c>
    </row>
    <row r="1692" spans="1:15" x14ac:dyDescent="0.25">
      <c r="A1692" s="1">
        <v>3504006</v>
      </c>
      <c r="B1692" s="1">
        <v>3014</v>
      </c>
      <c r="C1692" s="1">
        <v>9728</v>
      </c>
      <c r="D1692" s="63">
        <v>44384.644477118054</v>
      </c>
      <c r="E1692" s="54" t="s">
        <v>1511</v>
      </c>
      <c r="F1692" s="56" t="s">
        <v>68</v>
      </c>
      <c r="G1692" s="56" t="s">
        <v>73</v>
      </c>
      <c r="H1692" s="56" t="s">
        <v>1059</v>
      </c>
      <c r="I1692" s="56" t="s">
        <v>1341</v>
      </c>
      <c r="J1692" s="54" t="s">
        <v>250</v>
      </c>
      <c r="K1692" s="1">
        <v>31.038316374200001</v>
      </c>
      <c r="L1692" s="1">
        <v>46.253982172199997</v>
      </c>
      <c r="M1692" s="1">
        <v>5</v>
      </c>
      <c r="N1692" s="9">
        <f>DATE(YEAR(TblLocations[[#This Row],[ODK_DateOfSubmission]]),MONTH(TblLocations[[#This Row],[ODK_DateOfSubmission]]),DAY(TblLocations[[#This Row],[ODK_DateOfSubmission]]))</f>
        <v>44384</v>
      </c>
      <c r="O1692" s="1" t="str">
        <f>_xlfn.CONCAT( YEAR(TblLocations[[#This Row],[ODK_DateOfSubmission]]), "-",TEXT( MONTH(TblLocations[[#This Row],[ODK_DateOfSubmission]]),"00"))</f>
        <v>2021-07</v>
      </c>
    </row>
    <row r="1693" spans="1:15" x14ac:dyDescent="0.25">
      <c r="A1693" s="1">
        <v>3504007</v>
      </c>
      <c r="B1693" s="1">
        <v>2345</v>
      </c>
      <c r="C1693" s="1">
        <v>25525</v>
      </c>
      <c r="D1693" s="63">
        <v>44376.631838159723</v>
      </c>
      <c r="E1693" s="54" t="s">
        <v>1511</v>
      </c>
      <c r="F1693" s="56" t="s">
        <v>68</v>
      </c>
      <c r="G1693" s="56" t="s">
        <v>73</v>
      </c>
      <c r="H1693" s="56" t="s">
        <v>1059</v>
      </c>
      <c r="I1693" s="56" t="s">
        <v>1064</v>
      </c>
      <c r="J1693" s="54" t="s">
        <v>1065</v>
      </c>
      <c r="K1693" s="1">
        <v>31.027024004299999</v>
      </c>
      <c r="L1693" s="1">
        <v>46.241676675500003</v>
      </c>
      <c r="M1693" s="1">
        <v>37</v>
      </c>
      <c r="N1693" s="9">
        <f>DATE(YEAR(TblLocations[[#This Row],[ODK_DateOfSubmission]]),MONTH(TblLocations[[#This Row],[ODK_DateOfSubmission]]),DAY(TblLocations[[#This Row],[ODK_DateOfSubmission]]))</f>
        <v>44376</v>
      </c>
      <c r="O1693" s="1" t="str">
        <f>_xlfn.CONCAT( YEAR(TblLocations[[#This Row],[ODK_DateOfSubmission]]), "-",TEXT( MONTH(TblLocations[[#This Row],[ODK_DateOfSubmission]]),"00"))</f>
        <v>2021-06</v>
      </c>
    </row>
    <row r="1694" spans="1:15" x14ac:dyDescent="0.25">
      <c r="A1694" s="1">
        <v>3504011</v>
      </c>
      <c r="B1694" s="1">
        <v>2686</v>
      </c>
      <c r="C1694" s="1">
        <v>10260</v>
      </c>
      <c r="D1694" s="63">
        <v>44381.48746866898</v>
      </c>
      <c r="E1694" s="54" t="s">
        <v>1511</v>
      </c>
      <c r="F1694" s="56" t="s">
        <v>68</v>
      </c>
      <c r="G1694" s="56" t="s">
        <v>73</v>
      </c>
      <c r="H1694" s="56" t="s">
        <v>1059</v>
      </c>
      <c r="I1694" s="56" t="s">
        <v>1066</v>
      </c>
      <c r="J1694" s="54" t="s">
        <v>1067</v>
      </c>
      <c r="K1694" s="1">
        <v>31.0134574836</v>
      </c>
      <c r="L1694" s="1">
        <v>46.282408152000002</v>
      </c>
      <c r="M1694" s="1">
        <v>650</v>
      </c>
      <c r="N1694" s="9">
        <f>DATE(YEAR(TblLocations[[#This Row],[ODK_DateOfSubmission]]),MONTH(TblLocations[[#This Row],[ODK_DateOfSubmission]]),DAY(TblLocations[[#This Row],[ODK_DateOfSubmission]]))</f>
        <v>44381</v>
      </c>
      <c r="O1694" s="1" t="str">
        <f>_xlfn.CONCAT( YEAR(TblLocations[[#This Row],[ODK_DateOfSubmission]]), "-",TEXT( MONTH(TblLocations[[#This Row],[ODK_DateOfSubmission]]),"00"))</f>
        <v>2021-07</v>
      </c>
    </row>
    <row r="1695" spans="1:15" x14ac:dyDescent="0.25">
      <c r="A1695" s="1">
        <v>3504014</v>
      </c>
      <c r="B1695" s="1">
        <v>1024</v>
      </c>
      <c r="C1695" s="1">
        <v>10254</v>
      </c>
      <c r="D1695" s="63">
        <v>44361.448845486113</v>
      </c>
      <c r="E1695" s="54" t="s">
        <v>1511</v>
      </c>
      <c r="F1695" s="56" t="s">
        <v>68</v>
      </c>
      <c r="G1695" s="56" t="s">
        <v>73</v>
      </c>
      <c r="H1695" s="56" t="s">
        <v>1059</v>
      </c>
      <c r="I1695" s="56" t="s">
        <v>1070</v>
      </c>
      <c r="J1695" s="54" t="s">
        <v>1071</v>
      </c>
      <c r="K1695" s="1">
        <v>31.042429802899999</v>
      </c>
      <c r="L1695" s="1">
        <v>46.262052204600003</v>
      </c>
      <c r="M1695" s="1">
        <v>30</v>
      </c>
      <c r="N1695" s="9">
        <f>DATE(YEAR(TblLocations[[#This Row],[ODK_DateOfSubmission]]),MONTH(TblLocations[[#This Row],[ODK_DateOfSubmission]]),DAY(TblLocations[[#This Row],[ODK_DateOfSubmission]]))</f>
        <v>44361</v>
      </c>
      <c r="O1695" s="1" t="str">
        <f>_xlfn.CONCAT( YEAR(TblLocations[[#This Row],[ODK_DateOfSubmission]]), "-",TEXT( MONTH(TblLocations[[#This Row],[ODK_DateOfSubmission]]),"00"))</f>
        <v>2021-06</v>
      </c>
    </row>
    <row r="1696" spans="1:15" x14ac:dyDescent="0.25">
      <c r="A1696" s="1">
        <v>3504015</v>
      </c>
      <c r="B1696" s="1">
        <v>2688</v>
      </c>
      <c r="C1696" s="1">
        <v>10272</v>
      </c>
      <c r="D1696" s="63">
        <v>44381.487497766204</v>
      </c>
      <c r="E1696" s="54" t="s">
        <v>1511</v>
      </c>
      <c r="F1696" s="56" t="s">
        <v>68</v>
      </c>
      <c r="G1696" s="56" t="s">
        <v>73</v>
      </c>
      <c r="H1696" s="56" t="s">
        <v>1059</v>
      </c>
      <c r="I1696" s="56" t="s">
        <v>1072</v>
      </c>
      <c r="J1696" s="54" t="s">
        <v>1073</v>
      </c>
      <c r="K1696" s="1">
        <v>31.034963944600001</v>
      </c>
      <c r="L1696" s="1">
        <v>46.242300951700003</v>
      </c>
      <c r="M1696" s="1">
        <v>3</v>
      </c>
      <c r="N1696" s="9">
        <f>DATE(YEAR(TblLocations[[#This Row],[ODK_DateOfSubmission]]),MONTH(TblLocations[[#This Row],[ODK_DateOfSubmission]]),DAY(TblLocations[[#This Row],[ODK_DateOfSubmission]]))</f>
        <v>44381</v>
      </c>
      <c r="O1696" s="1" t="str">
        <f>_xlfn.CONCAT( YEAR(TblLocations[[#This Row],[ODK_DateOfSubmission]]), "-",TEXT( MONTH(TblLocations[[#This Row],[ODK_DateOfSubmission]]),"00"))</f>
        <v>2021-07</v>
      </c>
    </row>
    <row r="1697" spans="1:15" x14ac:dyDescent="0.25">
      <c r="A1697" s="1">
        <v>3504016</v>
      </c>
      <c r="B1697" s="1">
        <v>2804</v>
      </c>
      <c r="C1697" s="1">
        <v>10281</v>
      </c>
      <c r="D1697" s="63">
        <v>44382.544235914349</v>
      </c>
      <c r="E1697" s="54" t="s">
        <v>1511</v>
      </c>
      <c r="F1697" s="56" t="s">
        <v>68</v>
      </c>
      <c r="G1697" s="56" t="s">
        <v>73</v>
      </c>
      <c r="H1697" s="56" t="s">
        <v>1059</v>
      </c>
      <c r="I1697" s="56" t="s">
        <v>1074</v>
      </c>
      <c r="J1697" s="54" t="s">
        <v>1075</v>
      </c>
      <c r="K1697" s="1">
        <v>31.029471706599999</v>
      </c>
      <c r="L1697" s="1">
        <v>46.244121658399997</v>
      </c>
      <c r="M1697" s="1">
        <v>9</v>
      </c>
      <c r="N1697" s="9">
        <f>DATE(YEAR(TblLocations[[#This Row],[ODK_DateOfSubmission]]),MONTH(TblLocations[[#This Row],[ODK_DateOfSubmission]]),DAY(TblLocations[[#This Row],[ODK_DateOfSubmission]]))</f>
        <v>44382</v>
      </c>
      <c r="O1697" s="1" t="str">
        <f>_xlfn.CONCAT( YEAR(TblLocations[[#This Row],[ODK_DateOfSubmission]]), "-",TEXT( MONTH(TblLocations[[#This Row],[ODK_DateOfSubmission]]),"00"))</f>
        <v>2021-07</v>
      </c>
    </row>
    <row r="1698" spans="1:15" x14ac:dyDescent="0.25">
      <c r="A1698" s="1">
        <v>3504019</v>
      </c>
      <c r="B1698" s="1">
        <v>369</v>
      </c>
      <c r="C1698" s="1">
        <v>9470</v>
      </c>
      <c r="D1698" s="63">
        <v>44352.655638310185</v>
      </c>
      <c r="E1698" s="54" t="s">
        <v>1511</v>
      </c>
      <c r="F1698" s="56" t="s">
        <v>68</v>
      </c>
      <c r="G1698" s="56" t="s">
        <v>73</v>
      </c>
      <c r="H1698" s="56" t="s">
        <v>1059</v>
      </c>
      <c r="I1698" s="56" t="s">
        <v>1076</v>
      </c>
      <c r="J1698" s="54" t="s">
        <v>1077</v>
      </c>
      <c r="K1698" s="1">
        <v>31.0569626851</v>
      </c>
      <c r="L1698" s="1">
        <v>46.266143804899997</v>
      </c>
      <c r="M1698" s="1">
        <v>13</v>
      </c>
      <c r="N1698" s="9">
        <f>DATE(YEAR(TblLocations[[#This Row],[ODK_DateOfSubmission]]),MONTH(TblLocations[[#This Row],[ODK_DateOfSubmission]]),DAY(TblLocations[[#This Row],[ODK_DateOfSubmission]]))</f>
        <v>44352</v>
      </c>
      <c r="O1698" s="1" t="str">
        <f>_xlfn.CONCAT( YEAR(TblLocations[[#This Row],[ODK_DateOfSubmission]]), "-",TEXT( MONTH(TblLocations[[#This Row],[ODK_DateOfSubmission]]),"00"))</f>
        <v>2021-06</v>
      </c>
    </row>
    <row r="1699" spans="1:15" x14ac:dyDescent="0.25">
      <c r="A1699" s="1">
        <v>3504021</v>
      </c>
      <c r="B1699" s="1">
        <v>2141</v>
      </c>
      <c r="C1699" s="1">
        <v>10335</v>
      </c>
      <c r="D1699" s="63">
        <v>44373.624946562501</v>
      </c>
      <c r="E1699" s="54" t="s">
        <v>1511</v>
      </c>
      <c r="F1699" s="56" t="s">
        <v>68</v>
      </c>
      <c r="G1699" s="56" t="s">
        <v>73</v>
      </c>
      <c r="H1699" s="56" t="s">
        <v>1059</v>
      </c>
      <c r="I1699" s="56" t="s">
        <v>1078</v>
      </c>
      <c r="J1699" s="54" t="s">
        <v>1079</v>
      </c>
      <c r="K1699" s="1">
        <v>31.0506383486</v>
      </c>
      <c r="L1699" s="1">
        <v>46.269343302599999</v>
      </c>
      <c r="M1699" s="1">
        <v>16</v>
      </c>
      <c r="N1699" s="9">
        <f>DATE(YEAR(TblLocations[[#This Row],[ODK_DateOfSubmission]]),MONTH(TblLocations[[#This Row],[ODK_DateOfSubmission]]),DAY(TblLocations[[#This Row],[ODK_DateOfSubmission]]))</f>
        <v>44373</v>
      </c>
      <c r="O1699" s="1" t="str">
        <f>_xlfn.CONCAT( YEAR(TblLocations[[#This Row],[ODK_DateOfSubmission]]), "-",TEXT( MONTH(TblLocations[[#This Row],[ODK_DateOfSubmission]]),"00"))</f>
        <v>2021-06</v>
      </c>
    </row>
    <row r="1700" spans="1:15" x14ac:dyDescent="0.25">
      <c r="A1700" s="1">
        <v>3504023</v>
      </c>
      <c r="B1700" s="1">
        <v>3147</v>
      </c>
      <c r="C1700" s="1">
        <v>9448</v>
      </c>
      <c r="D1700" s="63">
        <v>44386.61305605324</v>
      </c>
      <c r="E1700" s="54" t="s">
        <v>1511</v>
      </c>
      <c r="F1700" s="56" t="s">
        <v>68</v>
      </c>
      <c r="G1700" s="56" t="s">
        <v>73</v>
      </c>
      <c r="H1700" s="56" t="s">
        <v>1059</v>
      </c>
      <c r="I1700" s="56" t="s">
        <v>1080</v>
      </c>
      <c r="J1700" s="54" t="s">
        <v>1081</v>
      </c>
      <c r="K1700" s="1">
        <v>31.027006973399999</v>
      </c>
      <c r="L1700" s="1">
        <v>46.228093038300003</v>
      </c>
      <c r="M1700" s="1">
        <v>74</v>
      </c>
      <c r="N1700" s="9">
        <f>DATE(YEAR(TblLocations[[#This Row],[ODK_DateOfSubmission]]),MONTH(TblLocations[[#This Row],[ODK_DateOfSubmission]]),DAY(TblLocations[[#This Row],[ODK_DateOfSubmission]]))</f>
        <v>44386</v>
      </c>
      <c r="O1700" s="1" t="str">
        <f>_xlfn.CONCAT( YEAR(TblLocations[[#This Row],[ODK_DateOfSubmission]]), "-",TEXT( MONTH(TblLocations[[#This Row],[ODK_DateOfSubmission]]),"00"))</f>
        <v>2021-07</v>
      </c>
    </row>
    <row r="1701" spans="1:15" x14ac:dyDescent="0.25">
      <c r="A1701" s="1">
        <v>3504024</v>
      </c>
      <c r="B1701" s="1">
        <v>2687</v>
      </c>
      <c r="C1701" s="1">
        <v>9396</v>
      </c>
      <c r="D1701" s="63">
        <v>44381.487486574071</v>
      </c>
      <c r="E1701" s="54" t="s">
        <v>1511</v>
      </c>
      <c r="F1701" s="56" t="s">
        <v>68</v>
      </c>
      <c r="G1701" s="56" t="s">
        <v>73</v>
      </c>
      <c r="H1701" s="56" t="s">
        <v>1059</v>
      </c>
      <c r="I1701" s="56" t="s">
        <v>1082</v>
      </c>
      <c r="J1701" s="54" t="s">
        <v>1083</v>
      </c>
      <c r="K1701" s="1">
        <v>31.0154237044</v>
      </c>
      <c r="L1701" s="1">
        <v>46.263441754500001</v>
      </c>
      <c r="M1701" s="1">
        <v>18</v>
      </c>
      <c r="N1701" s="9">
        <f>DATE(YEAR(TblLocations[[#This Row],[ODK_DateOfSubmission]]),MONTH(TblLocations[[#This Row],[ODK_DateOfSubmission]]),DAY(TblLocations[[#This Row],[ODK_DateOfSubmission]]))</f>
        <v>44381</v>
      </c>
      <c r="O1701" s="1" t="str">
        <f>_xlfn.CONCAT( YEAR(TblLocations[[#This Row],[ODK_DateOfSubmission]]), "-",TEXT( MONTH(TblLocations[[#This Row],[ODK_DateOfSubmission]]),"00"))</f>
        <v>2021-07</v>
      </c>
    </row>
    <row r="1702" spans="1:15" x14ac:dyDescent="0.25">
      <c r="A1702" s="1">
        <v>3504025</v>
      </c>
      <c r="B1702" s="1">
        <v>66</v>
      </c>
      <c r="C1702" s="1">
        <v>10262</v>
      </c>
      <c r="D1702" s="63">
        <v>44344.56053260417</v>
      </c>
      <c r="E1702" s="54" t="s">
        <v>1511</v>
      </c>
      <c r="F1702" s="56" t="s">
        <v>68</v>
      </c>
      <c r="G1702" s="56" t="s">
        <v>73</v>
      </c>
      <c r="H1702" s="56" t="s">
        <v>1059</v>
      </c>
      <c r="I1702" s="56" t="s">
        <v>1084</v>
      </c>
      <c r="J1702" s="54" t="s">
        <v>1085</v>
      </c>
      <c r="K1702" s="1">
        <v>31.074394900600002</v>
      </c>
      <c r="L1702" s="1">
        <v>46.250142994800001</v>
      </c>
      <c r="M1702" s="1">
        <v>95</v>
      </c>
      <c r="N1702" s="9">
        <f>DATE(YEAR(TblLocations[[#This Row],[ODK_DateOfSubmission]]),MONTH(TblLocations[[#This Row],[ODK_DateOfSubmission]]),DAY(TblLocations[[#This Row],[ODK_DateOfSubmission]]))</f>
        <v>44344</v>
      </c>
      <c r="O1702" s="1" t="str">
        <f>_xlfn.CONCAT( YEAR(TblLocations[[#This Row],[ODK_DateOfSubmission]]), "-",TEXT( MONTH(TblLocations[[#This Row],[ODK_DateOfSubmission]]),"00"))</f>
        <v>2021-05</v>
      </c>
    </row>
    <row r="1703" spans="1:15" x14ac:dyDescent="0.25">
      <c r="A1703" s="1">
        <v>3504026</v>
      </c>
      <c r="B1703" s="1">
        <v>2481</v>
      </c>
      <c r="C1703" s="1">
        <v>10253</v>
      </c>
      <c r="D1703" s="63">
        <v>44379.360263738425</v>
      </c>
      <c r="E1703" s="54" t="s">
        <v>1511</v>
      </c>
      <c r="F1703" s="56" t="s">
        <v>68</v>
      </c>
      <c r="G1703" s="56" t="s">
        <v>73</v>
      </c>
      <c r="H1703" s="56" t="s">
        <v>1059</v>
      </c>
      <c r="I1703" s="56" t="s">
        <v>1086</v>
      </c>
      <c r="J1703" s="54" t="s">
        <v>1087</v>
      </c>
      <c r="K1703" s="1">
        <v>31.038477412900001</v>
      </c>
      <c r="L1703" s="1">
        <v>46.2356561609</v>
      </c>
      <c r="M1703" s="1">
        <v>7</v>
      </c>
      <c r="N1703" s="9">
        <f>DATE(YEAR(TblLocations[[#This Row],[ODK_DateOfSubmission]]),MONTH(TblLocations[[#This Row],[ODK_DateOfSubmission]]),DAY(TblLocations[[#This Row],[ODK_DateOfSubmission]]))</f>
        <v>44379</v>
      </c>
      <c r="O1703" s="1" t="str">
        <f>_xlfn.CONCAT( YEAR(TblLocations[[#This Row],[ODK_DateOfSubmission]]), "-",TEXT( MONTH(TblLocations[[#This Row],[ODK_DateOfSubmission]]),"00"))</f>
        <v>2021-07</v>
      </c>
    </row>
    <row r="1704" spans="1:15" x14ac:dyDescent="0.25">
      <c r="A1704" s="1">
        <v>3504028</v>
      </c>
      <c r="B1704" s="1">
        <v>214</v>
      </c>
      <c r="C1704" s="1">
        <v>25526</v>
      </c>
      <c r="D1704" s="63">
        <v>44349.410555868053</v>
      </c>
      <c r="E1704" s="54" t="s">
        <v>1511</v>
      </c>
      <c r="F1704" s="56" t="s">
        <v>68</v>
      </c>
      <c r="G1704" s="56" t="s">
        <v>73</v>
      </c>
      <c r="H1704" s="56" t="s">
        <v>1059</v>
      </c>
      <c r="I1704" s="56" t="s">
        <v>1088</v>
      </c>
      <c r="J1704" s="54" t="s">
        <v>1039</v>
      </c>
      <c r="K1704" s="1">
        <v>31.036175809100001</v>
      </c>
      <c r="L1704" s="1">
        <v>46.220527480000001</v>
      </c>
      <c r="M1704" s="1">
        <v>45</v>
      </c>
      <c r="N1704" s="9">
        <f>DATE(YEAR(TblLocations[[#This Row],[ODK_DateOfSubmission]]),MONTH(TblLocations[[#This Row],[ODK_DateOfSubmission]]),DAY(TblLocations[[#This Row],[ODK_DateOfSubmission]]))</f>
        <v>44349</v>
      </c>
      <c r="O1704" s="1" t="str">
        <f>_xlfn.CONCAT( YEAR(TblLocations[[#This Row],[ODK_DateOfSubmission]]), "-",TEXT( MONTH(TblLocations[[#This Row],[ODK_DateOfSubmission]]),"00"))</f>
        <v>2021-06</v>
      </c>
    </row>
    <row r="1705" spans="1:15" x14ac:dyDescent="0.25">
      <c r="A1705" s="1">
        <v>3504029</v>
      </c>
      <c r="B1705" s="1">
        <v>2039</v>
      </c>
      <c r="C1705" s="1">
        <v>10301</v>
      </c>
      <c r="D1705" s="63">
        <v>44372.608029710645</v>
      </c>
      <c r="E1705" s="54" t="s">
        <v>1511</v>
      </c>
      <c r="F1705" s="56" t="s">
        <v>68</v>
      </c>
      <c r="G1705" s="56" t="s">
        <v>73</v>
      </c>
      <c r="H1705" s="56" t="s">
        <v>1059</v>
      </c>
      <c r="I1705" s="56" t="s">
        <v>1089</v>
      </c>
      <c r="J1705" s="54" t="s">
        <v>1090</v>
      </c>
      <c r="K1705" s="1">
        <v>31.069730013600001</v>
      </c>
      <c r="L1705" s="1">
        <v>46.278741981099998</v>
      </c>
      <c r="M1705" s="1">
        <v>30</v>
      </c>
      <c r="N1705" s="9">
        <f>DATE(YEAR(TblLocations[[#This Row],[ODK_DateOfSubmission]]),MONTH(TblLocations[[#This Row],[ODK_DateOfSubmission]]),DAY(TblLocations[[#This Row],[ODK_DateOfSubmission]]))</f>
        <v>44372</v>
      </c>
      <c r="O1705" s="1" t="str">
        <f>_xlfn.CONCAT( YEAR(TblLocations[[#This Row],[ODK_DateOfSubmission]]), "-",TEXT( MONTH(TblLocations[[#This Row],[ODK_DateOfSubmission]]),"00"))</f>
        <v>2021-06</v>
      </c>
    </row>
    <row r="1706" spans="1:15" x14ac:dyDescent="0.25">
      <c r="A1706" s="1">
        <v>3504031</v>
      </c>
      <c r="B1706" s="1">
        <v>2788</v>
      </c>
      <c r="C1706" s="1">
        <v>21208</v>
      </c>
      <c r="D1706" s="63">
        <v>44382.49095003472</v>
      </c>
      <c r="E1706" s="54" t="s">
        <v>1511</v>
      </c>
      <c r="F1706" s="56" t="s">
        <v>68</v>
      </c>
      <c r="G1706" s="56" t="s">
        <v>73</v>
      </c>
      <c r="H1706" s="56" t="s">
        <v>1059</v>
      </c>
      <c r="I1706" s="56" t="s">
        <v>1091</v>
      </c>
      <c r="J1706" s="54" t="s">
        <v>380</v>
      </c>
      <c r="K1706" s="1">
        <v>31.067779245299999</v>
      </c>
      <c r="L1706" s="1">
        <v>46.249674558199999</v>
      </c>
      <c r="M1706" s="1">
        <v>39</v>
      </c>
      <c r="N1706" s="9">
        <f>DATE(YEAR(TblLocations[[#This Row],[ODK_DateOfSubmission]]),MONTH(TblLocations[[#This Row],[ODK_DateOfSubmission]]),DAY(TblLocations[[#This Row],[ODK_DateOfSubmission]]))</f>
        <v>44382</v>
      </c>
      <c r="O1706" s="1" t="str">
        <f>_xlfn.CONCAT( YEAR(TblLocations[[#This Row],[ODK_DateOfSubmission]]), "-",TEXT( MONTH(TblLocations[[#This Row],[ODK_DateOfSubmission]]),"00"))</f>
        <v>2021-07</v>
      </c>
    </row>
    <row r="1707" spans="1:15" x14ac:dyDescent="0.25">
      <c r="A1707" s="1">
        <v>3504033</v>
      </c>
      <c r="B1707" s="1">
        <v>3959</v>
      </c>
      <c r="C1707" s="1">
        <v>10259</v>
      </c>
      <c r="D1707" s="63">
        <v>44404.670319328703</v>
      </c>
      <c r="E1707" s="54" t="s">
        <v>1511</v>
      </c>
      <c r="F1707" s="56" t="s">
        <v>68</v>
      </c>
      <c r="G1707" s="56" t="s">
        <v>73</v>
      </c>
      <c r="H1707" s="56" t="s">
        <v>1059</v>
      </c>
      <c r="I1707" s="56" t="s">
        <v>1094</v>
      </c>
      <c r="J1707" s="54" t="s">
        <v>1095</v>
      </c>
      <c r="K1707" s="1">
        <v>31.050157178100001</v>
      </c>
      <c r="L1707" s="1">
        <v>46.273353213199997</v>
      </c>
      <c r="M1707" s="1">
        <v>72</v>
      </c>
      <c r="N1707" s="9">
        <f>DATE(YEAR(TblLocations[[#This Row],[ODK_DateOfSubmission]]),MONTH(TblLocations[[#This Row],[ODK_DateOfSubmission]]),DAY(TblLocations[[#This Row],[ODK_DateOfSubmission]]))</f>
        <v>44404</v>
      </c>
      <c r="O1707" s="1" t="str">
        <f>_xlfn.CONCAT( YEAR(TblLocations[[#This Row],[ODK_DateOfSubmission]]), "-",TEXT( MONTH(TblLocations[[#This Row],[ODK_DateOfSubmission]]),"00"))</f>
        <v>2021-07</v>
      </c>
    </row>
    <row r="1708" spans="1:15" x14ac:dyDescent="0.25">
      <c r="A1708" s="1">
        <v>3504036</v>
      </c>
      <c r="B1708" s="1">
        <v>3970</v>
      </c>
      <c r="C1708" s="1">
        <v>23683</v>
      </c>
      <c r="D1708" s="63">
        <v>44404.990989270831</v>
      </c>
      <c r="E1708" s="54" t="s">
        <v>1511</v>
      </c>
      <c r="F1708" s="56" t="s">
        <v>68</v>
      </c>
      <c r="G1708" s="56" t="s">
        <v>73</v>
      </c>
      <c r="H1708" s="56" t="s">
        <v>1059</v>
      </c>
      <c r="I1708" s="56" t="s">
        <v>1096</v>
      </c>
      <c r="J1708" s="54" t="s">
        <v>1097</v>
      </c>
      <c r="K1708" s="1">
        <v>31.03290329</v>
      </c>
      <c r="L1708" s="1">
        <v>46.251552429999997</v>
      </c>
      <c r="M1708" s="1">
        <v>8</v>
      </c>
      <c r="N1708" s="9">
        <f>DATE(YEAR(TblLocations[[#This Row],[ODK_DateOfSubmission]]),MONTH(TblLocations[[#This Row],[ODK_DateOfSubmission]]),DAY(TblLocations[[#This Row],[ODK_DateOfSubmission]]))</f>
        <v>44404</v>
      </c>
      <c r="O1708" s="1" t="str">
        <f>_xlfn.CONCAT( YEAR(TblLocations[[#This Row],[ODK_DateOfSubmission]]), "-",TEXT( MONTH(TblLocations[[#This Row],[ODK_DateOfSubmission]]),"00"))</f>
        <v>2021-07</v>
      </c>
    </row>
    <row r="1709" spans="1:15" x14ac:dyDescent="0.25">
      <c r="A1709" s="1">
        <v>3504041</v>
      </c>
      <c r="B1709" s="1">
        <v>1890</v>
      </c>
      <c r="C1709" s="1">
        <v>25533</v>
      </c>
      <c r="D1709" s="63">
        <v>44369.062695138891</v>
      </c>
      <c r="E1709" s="54" t="s">
        <v>1511</v>
      </c>
      <c r="F1709" s="56" t="s">
        <v>68</v>
      </c>
      <c r="G1709" s="56" t="s">
        <v>73</v>
      </c>
      <c r="H1709" s="56" t="s">
        <v>1059</v>
      </c>
      <c r="I1709" s="56" t="s">
        <v>1098</v>
      </c>
      <c r="J1709" s="54" t="s">
        <v>1099</v>
      </c>
      <c r="K1709" s="1">
        <v>31.080862144499999</v>
      </c>
      <c r="L1709" s="1">
        <v>46.240087203599998</v>
      </c>
      <c r="M1709" s="1">
        <v>124</v>
      </c>
      <c r="N1709" s="9">
        <f>DATE(YEAR(TblLocations[[#This Row],[ODK_DateOfSubmission]]),MONTH(TblLocations[[#This Row],[ODK_DateOfSubmission]]),DAY(TblLocations[[#This Row],[ODK_DateOfSubmission]]))</f>
        <v>44369</v>
      </c>
      <c r="O1709" s="1" t="str">
        <f>_xlfn.CONCAT( YEAR(TblLocations[[#This Row],[ODK_DateOfSubmission]]), "-",TEXT( MONTH(TblLocations[[#This Row],[ODK_DateOfSubmission]]),"00"))</f>
        <v>2021-06</v>
      </c>
    </row>
    <row r="1710" spans="1:15" x14ac:dyDescent="0.25">
      <c r="A1710" s="1">
        <v>3504042</v>
      </c>
      <c r="B1710" s="1">
        <v>1866</v>
      </c>
      <c r="C1710" s="1">
        <v>10263</v>
      </c>
      <c r="D1710" s="63">
        <v>44368.550021875002</v>
      </c>
      <c r="E1710" s="54" t="s">
        <v>1511</v>
      </c>
      <c r="F1710" s="56" t="s">
        <v>68</v>
      </c>
      <c r="G1710" s="56" t="s">
        <v>73</v>
      </c>
      <c r="H1710" s="56" t="s">
        <v>1059</v>
      </c>
      <c r="I1710" s="56" t="s">
        <v>1100</v>
      </c>
      <c r="J1710" s="54" t="s">
        <v>1101</v>
      </c>
      <c r="K1710" s="1">
        <v>31.0802066016</v>
      </c>
      <c r="L1710" s="1">
        <v>46.235693895300003</v>
      </c>
      <c r="M1710" s="1">
        <v>30</v>
      </c>
      <c r="N1710" s="9">
        <f>DATE(YEAR(TblLocations[[#This Row],[ODK_DateOfSubmission]]),MONTH(TblLocations[[#This Row],[ODK_DateOfSubmission]]),DAY(TblLocations[[#This Row],[ODK_DateOfSubmission]]))</f>
        <v>44368</v>
      </c>
      <c r="O1710" s="1" t="str">
        <f>_xlfn.CONCAT( YEAR(TblLocations[[#This Row],[ODK_DateOfSubmission]]), "-",TEXT( MONTH(TblLocations[[#This Row],[ODK_DateOfSubmission]]),"00"))</f>
        <v>2021-06</v>
      </c>
    </row>
    <row r="1711" spans="1:15" x14ac:dyDescent="0.25">
      <c r="A1711" s="1">
        <v>3504046</v>
      </c>
      <c r="B1711" s="1">
        <v>1156</v>
      </c>
      <c r="C1711" s="1">
        <v>10269</v>
      </c>
      <c r="D1711" s="63">
        <v>44363.019107604166</v>
      </c>
      <c r="E1711" s="54" t="s">
        <v>1511</v>
      </c>
      <c r="F1711" s="56" t="s">
        <v>68</v>
      </c>
      <c r="G1711" s="56" t="s">
        <v>73</v>
      </c>
      <c r="H1711" s="56" t="s">
        <v>1102</v>
      </c>
      <c r="I1711" s="56" t="s">
        <v>1103</v>
      </c>
      <c r="J1711" s="54" t="s">
        <v>1104</v>
      </c>
      <c r="K1711" s="1">
        <v>31.041901284200001</v>
      </c>
      <c r="L1711" s="1">
        <v>46.3069539022</v>
      </c>
      <c r="M1711" s="1">
        <v>41</v>
      </c>
      <c r="N1711" s="9">
        <f>DATE(YEAR(TblLocations[[#This Row],[ODK_DateOfSubmission]]),MONTH(TblLocations[[#This Row],[ODK_DateOfSubmission]]),DAY(TblLocations[[#This Row],[ODK_DateOfSubmission]]))</f>
        <v>44363</v>
      </c>
      <c r="O1711" s="1" t="str">
        <f>_xlfn.CONCAT( YEAR(TblLocations[[#This Row],[ODK_DateOfSubmission]]), "-",TEXT( MONTH(TblLocations[[#This Row],[ODK_DateOfSubmission]]),"00"))</f>
        <v>2021-06</v>
      </c>
    </row>
    <row r="1712" spans="1:15" x14ac:dyDescent="0.25">
      <c r="A1712" s="1">
        <v>3504051</v>
      </c>
      <c r="B1712" s="1">
        <v>2153</v>
      </c>
      <c r="C1712" s="1">
        <v>23685</v>
      </c>
      <c r="D1712" s="63">
        <v>44373.635696793979</v>
      </c>
      <c r="E1712" s="54" t="s">
        <v>1511</v>
      </c>
      <c r="F1712" s="56" t="s">
        <v>68</v>
      </c>
      <c r="G1712" s="56" t="s">
        <v>73</v>
      </c>
      <c r="H1712" s="56" t="s">
        <v>1059</v>
      </c>
      <c r="I1712" s="56" t="s">
        <v>1108</v>
      </c>
      <c r="J1712" s="54" t="s">
        <v>1109</v>
      </c>
      <c r="K1712" s="1">
        <v>31.087265559999999</v>
      </c>
      <c r="L1712" s="1">
        <v>46.241235476500002</v>
      </c>
      <c r="M1712" s="1">
        <v>16</v>
      </c>
      <c r="N1712" s="9">
        <f>DATE(YEAR(TblLocations[[#This Row],[ODK_DateOfSubmission]]),MONTH(TblLocations[[#This Row],[ODK_DateOfSubmission]]),DAY(TblLocations[[#This Row],[ODK_DateOfSubmission]]))</f>
        <v>44373</v>
      </c>
      <c r="O1712" s="1" t="str">
        <f>_xlfn.CONCAT( YEAR(TblLocations[[#This Row],[ODK_DateOfSubmission]]), "-",TEXT( MONTH(TblLocations[[#This Row],[ODK_DateOfSubmission]]),"00"))</f>
        <v>2021-06</v>
      </c>
    </row>
    <row r="1713" spans="1:15" x14ac:dyDescent="0.25">
      <c r="A1713" s="1">
        <v>3504054</v>
      </c>
      <c r="B1713" s="1">
        <v>215</v>
      </c>
      <c r="C1713" s="1">
        <v>9427</v>
      </c>
      <c r="D1713" s="63">
        <v>44349.41066296296</v>
      </c>
      <c r="E1713" s="54" t="s">
        <v>1511</v>
      </c>
      <c r="F1713" s="56" t="s">
        <v>68</v>
      </c>
      <c r="G1713" s="56" t="s">
        <v>73</v>
      </c>
      <c r="H1713" s="56" t="s">
        <v>1059</v>
      </c>
      <c r="I1713" s="56" t="s">
        <v>1110</v>
      </c>
      <c r="J1713" s="54" t="s">
        <v>1111</v>
      </c>
      <c r="K1713" s="1">
        <v>31.030441920000001</v>
      </c>
      <c r="L1713" s="1">
        <v>46.215599115800003</v>
      </c>
      <c r="M1713" s="1">
        <v>135</v>
      </c>
      <c r="N1713" s="9">
        <f>DATE(YEAR(TblLocations[[#This Row],[ODK_DateOfSubmission]]),MONTH(TblLocations[[#This Row],[ODK_DateOfSubmission]]),DAY(TblLocations[[#This Row],[ODK_DateOfSubmission]]))</f>
        <v>44349</v>
      </c>
      <c r="O1713" s="1" t="str">
        <f>_xlfn.CONCAT( YEAR(TblLocations[[#This Row],[ODK_DateOfSubmission]]), "-",TEXT( MONTH(TblLocations[[#This Row],[ODK_DateOfSubmission]]),"00"))</f>
        <v>2021-06</v>
      </c>
    </row>
    <row r="1714" spans="1:15" x14ac:dyDescent="0.25">
      <c r="A1714" s="1">
        <v>3505002</v>
      </c>
      <c r="B1714" s="1">
        <v>2483</v>
      </c>
      <c r="C1714" s="1">
        <v>24721</v>
      </c>
      <c r="D1714" s="63">
        <v>44379.360292280093</v>
      </c>
      <c r="E1714" s="54" t="s">
        <v>1511</v>
      </c>
      <c r="F1714" s="56" t="s">
        <v>68</v>
      </c>
      <c r="G1714" s="56" t="s">
        <v>77</v>
      </c>
      <c r="H1714" s="56" t="s">
        <v>1112</v>
      </c>
      <c r="I1714" s="56" t="s">
        <v>1113</v>
      </c>
      <c r="J1714" s="54" t="s">
        <v>1114</v>
      </c>
      <c r="K1714" s="1">
        <v>30.956201633799999</v>
      </c>
      <c r="L1714" s="1">
        <v>46.359501579899998</v>
      </c>
      <c r="M1714" s="1">
        <v>13</v>
      </c>
      <c r="N1714" s="9">
        <f>DATE(YEAR(TblLocations[[#This Row],[ODK_DateOfSubmission]]),MONTH(TblLocations[[#This Row],[ODK_DateOfSubmission]]),DAY(TblLocations[[#This Row],[ODK_DateOfSubmission]]))</f>
        <v>44379</v>
      </c>
      <c r="O1714" s="1" t="str">
        <f>_xlfn.CONCAT( YEAR(TblLocations[[#This Row],[ODK_DateOfSubmission]]), "-",TEXT( MONTH(TblLocations[[#This Row],[ODK_DateOfSubmission]]),"00"))</f>
        <v>2021-07</v>
      </c>
    </row>
    <row r="1715" spans="1:15" x14ac:dyDescent="0.25">
      <c r="A1715" s="1">
        <v>3505003</v>
      </c>
      <c r="B1715" s="1">
        <v>2286</v>
      </c>
      <c r="C1715" s="1">
        <v>25436</v>
      </c>
      <c r="D1715" s="63">
        <v>44375.516212152776</v>
      </c>
      <c r="E1715" s="54" t="s">
        <v>1511</v>
      </c>
      <c r="F1715" s="56" t="s">
        <v>68</v>
      </c>
      <c r="G1715" s="56" t="s">
        <v>77</v>
      </c>
      <c r="H1715" s="56" t="s">
        <v>1115</v>
      </c>
      <c r="I1715" s="56" t="s">
        <v>1116</v>
      </c>
      <c r="J1715" s="54" t="s">
        <v>1117</v>
      </c>
      <c r="K1715" s="1">
        <v>30.906636502200001</v>
      </c>
      <c r="L1715" s="1">
        <v>46.445979934699999</v>
      </c>
      <c r="M1715" s="1">
        <v>19</v>
      </c>
      <c r="N1715" s="9">
        <f>DATE(YEAR(TblLocations[[#This Row],[ODK_DateOfSubmission]]),MONTH(TblLocations[[#This Row],[ODK_DateOfSubmission]]),DAY(TblLocations[[#This Row],[ODK_DateOfSubmission]]))</f>
        <v>44375</v>
      </c>
      <c r="O1715" s="1" t="str">
        <f>_xlfn.CONCAT( YEAR(TblLocations[[#This Row],[ODK_DateOfSubmission]]), "-",TEXT( MONTH(TblLocations[[#This Row],[ODK_DateOfSubmission]]),"00"))</f>
        <v>2021-06</v>
      </c>
    </row>
    <row r="1716" spans="1:15" x14ac:dyDescent="0.25">
      <c r="A1716" s="1">
        <v>3505004</v>
      </c>
      <c r="B1716" s="1">
        <v>2344</v>
      </c>
      <c r="C1716" s="1">
        <v>25437</v>
      </c>
      <c r="D1716" s="63">
        <v>44376.63181697917</v>
      </c>
      <c r="E1716" s="54" t="s">
        <v>1511</v>
      </c>
      <c r="F1716" s="56" t="s">
        <v>68</v>
      </c>
      <c r="G1716" s="56" t="s">
        <v>77</v>
      </c>
      <c r="H1716" s="56" t="s">
        <v>1115</v>
      </c>
      <c r="I1716" s="56" t="s">
        <v>1074</v>
      </c>
      <c r="J1716" s="54" t="s">
        <v>1118</v>
      </c>
      <c r="K1716" s="1">
        <v>30.888556274700001</v>
      </c>
      <c r="L1716" s="1">
        <v>46.450200042200002</v>
      </c>
      <c r="M1716" s="1">
        <v>12</v>
      </c>
      <c r="N1716" s="9">
        <f>DATE(YEAR(TblLocations[[#This Row],[ODK_DateOfSubmission]]),MONTH(TblLocations[[#This Row],[ODK_DateOfSubmission]]),DAY(TblLocations[[#This Row],[ODK_DateOfSubmission]]))</f>
        <v>44376</v>
      </c>
      <c r="O1716" s="1" t="str">
        <f>_xlfn.CONCAT( YEAR(TblLocations[[#This Row],[ODK_DateOfSubmission]]), "-",TEXT( MONTH(TblLocations[[#This Row],[ODK_DateOfSubmission]]),"00"))</f>
        <v>2021-06</v>
      </c>
    </row>
    <row r="1717" spans="1:15" x14ac:dyDescent="0.25">
      <c r="A1717" s="1">
        <v>3505006</v>
      </c>
      <c r="B1717" s="1">
        <v>2287</v>
      </c>
      <c r="C1717" s="1">
        <v>9328</v>
      </c>
      <c r="D1717" s="63">
        <v>44375.516231134257</v>
      </c>
      <c r="E1717" s="54" t="s">
        <v>1511</v>
      </c>
      <c r="F1717" s="56" t="s">
        <v>68</v>
      </c>
      <c r="G1717" s="56" t="s">
        <v>77</v>
      </c>
      <c r="H1717" s="56" t="s">
        <v>1115</v>
      </c>
      <c r="I1717" s="56" t="s">
        <v>1122</v>
      </c>
      <c r="J1717" s="54" t="s">
        <v>232</v>
      </c>
      <c r="K1717" s="1">
        <v>30.9011745066</v>
      </c>
      <c r="L1717" s="1">
        <v>46.449637276099999</v>
      </c>
      <c r="M1717" s="1">
        <v>7</v>
      </c>
      <c r="N1717" s="9">
        <f>DATE(YEAR(TblLocations[[#This Row],[ODK_DateOfSubmission]]),MONTH(TblLocations[[#This Row],[ODK_DateOfSubmission]]),DAY(TblLocations[[#This Row],[ODK_DateOfSubmission]]))</f>
        <v>44375</v>
      </c>
      <c r="O1717" s="1" t="str">
        <f>_xlfn.CONCAT( YEAR(TblLocations[[#This Row],[ODK_DateOfSubmission]]), "-",TEXT( MONTH(TblLocations[[#This Row],[ODK_DateOfSubmission]]),"00"))</f>
        <v>2021-06</v>
      </c>
    </row>
    <row r="1718" spans="1:15" x14ac:dyDescent="0.25">
      <c r="A1718" s="1">
        <v>3505007</v>
      </c>
      <c r="B1718" s="1">
        <v>2596</v>
      </c>
      <c r="C1718" s="1">
        <v>9332</v>
      </c>
      <c r="D1718" s="63">
        <v>44380.645620405092</v>
      </c>
      <c r="E1718" s="54" t="s">
        <v>1511</v>
      </c>
      <c r="F1718" s="56" t="s">
        <v>68</v>
      </c>
      <c r="G1718" s="56" t="s">
        <v>77</v>
      </c>
      <c r="H1718" s="56" t="s">
        <v>1115</v>
      </c>
      <c r="I1718" s="56" t="s">
        <v>1123</v>
      </c>
      <c r="J1718" s="54" t="s">
        <v>216</v>
      </c>
      <c r="K1718" s="1">
        <v>30.879031632699999</v>
      </c>
      <c r="L1718" s="1">
        <v>46.464224314600003</v>
      </c>
      <c r="M1718" s="1">
        <v>9</v>
      </c>
      <c r="N1718" s="9">
        <f>DATE(YEAR(TblLocations[[#This Row],[ODK_DateOfSubmission]]),MONTH(TblLocations[[#This Row],[ODK_DateOfSubmission]]),DAY(TblLocations[[#This Row],[ODK_DateOfSubmission]]))</f>
        <v>44380</v>
      </c>
      <c r="O1718" s="1" t="str">
        <f>_xlfn.CONCAT( YEAR(TblLocations[[#This Row],[ODK_DateOfSubmission]]), "-",TEXT( MONTH(TblLocations[[#This Row],[ODK_DateOfSubmission]]),"00"))</f>
        <v>2021-07</v>
      </c>
    </row>
    <row r="1719" spans="1:15" x14ac:dyDescent="0.25">
      <c r="A1719" s="1">
        <v>3505013</v>
      </c>
      <c r="B1719" s="1">
        <v>2484</v>
      </c>
      <c r="C1719" s="1">
        <v>33809</v>
      </c>
      <c r="D1719" s="63">
        <v>44379.37087230324</v>
      </c>
      <c r="E1719" s="54" t="s">
        <v>1511</v>
      </c>
      <c r="F1719" s="56" t="s">
        <v>68</v>
      </c>
      <c r="G1719" s="56" t="s">
        <v>77</v>
      </c>
      <c r="H1719" s="56" t="s">
        <v>1119</v>
      </c>
      <c r="I1719" s="56" t="s">
        <v>1342</v>
      </c>
      <c r="J1719" s="54" t="s">
        <v>232</v>
      </c>
      <c r="K1719" s="1">
        <v>30.914428999999998</v>
      </c>
      <c r="L1719" s="1">
        <v>46.47878</v>
      </c>
      <c r="M1719" s="1">
        <v>9</v>
      </c>
      <c r="N1719" s="9">
        <f>DATE(YEAR(TblLocations[[#This Row],[ODK_DateOfSubmission]]),MONTH(TblLocations[[#This Row],[ODK_DateOfSubmission]]),DAY(TblLocations[[#This Row],[ODK_DateOfSubmission]]))</f>
        <v>44379</v>
      </c>
      <c r="O1719" s="1" t="str">
        <f>_xlfn.CONCAT( YEAR(TblLocations[[#This Row],[ODK_DateOfSubmission]]), "-",TEXT( MONTH(TblLocations[[#This Row],[ODK_DateOfSubmission]]),"00"))</f>
        <v>2021-07</v>
      </c>
    </row>
    <row r="1720" spans="1:15" x14ac:dyDescent="0.25">
      <c r="A1720" s="1">
        <v>3505014</v>
      </c>
      <c r="B1720" s="1">
        <v>2485</v>
      </c>
      <c r="C1720" s="1">
        <v>33810</v>
      </c>
      <c r="D1720" s="63">
        <v>44379.458130011575</v>
      </c>
      <c r="E1720" s="54" t="s">
        <v>1511</v>
      </c>
      <c r="F1720" s="56" t="s">
        <v>68</v>
      </c>
      <c r="G1720" s="56" t="s">
        <v>77</v>
      </c>
      <c r="H1720" s="56" t="s">
        <v>1128</v>
      </c>
      <c r="I1720" s="56" t="s">
        <v>1343</v>
      </c>
      <c r="J1720" s="54" t="s">
        <v>1344</v>
      </c>
      <c r="K1720" s="1">
        <v>30.880875</v>
      </c>
      <c r="L1720" s="1">
        <v>46.576391999999998</v>
      </c>
      <c r="M1720" s="1">
        <v>7</v>
      </c>
      <c r="N1720" s="9">
        <f>DATE(YEAR(TblLocations[[#This Row],[ODK_DateOfSubmission]]),MONTH(TblLocations[[#This Row],[ODK_DateOfSubmission]]),DAY(TblLocations[[#This Row],[ODK_DateOfSubmission]]))</f>
        <v>44379</v>
      </c>
      <c r="O1720" s="1" t="str">
        <f>_xlfn.CONCAT( YEAR(TblLocations[[#This Row],[ODK_DateOfSubmission]]), "-",TEXT( MONTH(TblLocations[[#This Row],[ODK_DateOfSubmission]]),"00"))</f>
        <v>2021-07</v>
      </c>
    </row>
    <row r="1721" spans="1:15" x14ac:dyDescent="0.25">
      <c r="A1721" s="1">
        <v>3505015</v>
      </c>
      <c r="B1721" s="1">
        <v>2482</v>
      </c>
      <c r="C1721" s="1">
        <v>33811</v>
      </c>
      <c r="D1721" s="63">
        <v>44379.36028090278</v>
      </c>
      <c r="E1721" s="54" t="s">
        <v>1511</v>
      </c>
      <c r="F1721" s="56" t="s">
        <v>68</v>
      </c>
      <c r="G1721" s="56" t="s">
        <v>77</v>
      </c>
      <c r="H1721" s="56" t="s">
        <v>1128</v>
      </c>
      <c r="I1721" s="56" t="s">
        <v>1342</v>
      </c>
      <c r="J1721" s="54" t="s">
        <v>232</v>
      </c>
      <c r="K1721" s="1">
        <v>30.882387999999999</v>
      </c>
      <c r="L1721" s="1">
        <v>46.568722000000001</v>
      </c>
      <c r="M1721" s="1">
        <v>9</v>
      </c>
      <c r="N1721" s="9">
        <f>DATE(YEAR(TblLocations[[#This Row],[ODK_DateOfSubmission]]),MONTH(TblLocations[[#This Row],[ODK_DateOfSubmission]]),DAY(TblLocations[[#This Row],[ODK_DateOfSubmission]]))</f>
        <v>44379</v>
      </c>
      <c r="O1721" s="1" t="str">
        <f>_xlfn.CONCAT( YEAR(TblLocations[[#This Row],[ODK_DateOfSubmission]]), "-",TEXT( MONTH(TblLocations[[#This Row],[ODK_DateOfSubmission]]),"00"))</f>
        <v>2021-07</v>
      </c>
    </row>
    <row r="1722" spans="1:15" x14ac:dyDescent="0.25">
      <c r="A1722" s="1">
        <v>3505016</v>
      </c>
      <c r="B1722" s="1">
        <v>2618</v>
      </c>
      <c r="C1722" s="1">
        <v>34161</v>
      </c>
      <c r="D1722" s="63">
        <v>44380.657944212966</v>
      </c>
      <c r="E1722" s="54" t="s">
        <v>1511</v>
      </c>
      <c r="F1722" s="56" t="s">
        <v>68</v>
      </c>
      <c r="G1722" s="56" t="s">
        <v>77</v>
      </c>
      <c r="H1722" s="56" t="s">
        <v>1115</v>
      </c>
      <c r="I1722" s="56" t="s">
        <v>1428</v>
      </c>
      <c r="J1722" s="54" t="s">
        <v>1429</v>
      </c>
      <c r="K1722" s="1">
        <v>30.881346000000001</v>
      </c>
      <c r="L1722" s="1">
        <v>46.542794000000001</v>
      </c>
      <c r="M1722" s="1">
        <v>10</v>
      </c>
      <c r="N1722" s="9">
        <f>DATE(YEAR(TblLocations[[#This Row],[ODK_DateOfSubmission]]),MONTH(TblLocations[[#This Row],[ODK_DateOfSubmission]]),DAY(TblLocations[[#This Row],[ODK_DateOfSubmission]]))</f>
        <v>44380</v>
      </c>
      <c r="O1722" s="1" t="str">
        <f>_xlfn.CONCAT( YEAR(TblLocations[[#This Row],[ODK_DateOfSubmission]]), "-",TEXT( MONTH(TblLocations[[#This Row],[ODK_DateOfSubmission]]),"00"))</f>
        <v>2021-07</v>
      </c>
    </row>
    <row r="1723" spans="1:15" x14ac:dyDescent="0.25">
      <c r="A1723" s="1">
        <v>3602031</v>
      </c>
      <c r="B1723" s="1">
        <v>244</v>
      </c>
      <c r="C1723" s="1">
        <v>2766</v>
      </c>
      <c r="D1723" s="63">
        <v>44349.738688460646</v>
      </c>
      <c r="E1723" s="54" t="s">
        <v>1511</v>
      </c>
      <c r="F1723" s="56" t="s">
        <v>96</v>
      </c>
      <c r="G1723" s="56" t="s">
        <v>175</v>
      </c>
      <c r="H1723" s="56" t="s">
        <v>1131</v>
      </c>
      <c r="I1723" s="56" t="s">
        <v>1136</v>
      </c>
      <c r="J1723" s="54" t="s">
        <v>1137</v>
      </c>
      <c r="K1723" s="1">
        <v>31.960626198</v>
      </c>
      <c r="L1723" s="1">
        <v>44.601623088799997</v>
      </c>
      <c r="M1723" s="1">
        <v>4</v>
      </c>
      <c r="N1723" s="9">
        <f>DATE(YEAR(TblLocations[[#This Row],[ODK_DateOfSubmission]]),MONTH(TblLocations[[#This Row],[ODK_DateOfSubmission]]),DAY(TblLocations[[#This Row],[ODK_DateOfSubmission]]))</f>
        <v>44349</v>
      </c>
      <c r="O1723" s="1" t="str">
        <f>_xlfn.CONCAT( YEAR(TblLocations[[#This Row],[ODK_DateOfSubmission]]), "-",TEXT( MONTH(TblLocations[[#This Row],[ODK_DateOfSubmission]]),"00"))</f>
        <v>2021-06</v>
      </c>
    </row>
    <row r="1724" spans="1:15" x14ac:dyDescent="0.25">
      <c r="A1724" s="1">
        <v>3603044</v>
      </c>
      <c r="B1724" s="1">
        <v>1</v>
      </c>
      <c r="C1724" s="1">
        <v>25790</v>
      </c>
      <c r="D1724" s="63">
        <v>44335.689946030092</v>
      </c>
      <c r="E1724" s="54" t="s">
        <v>1511</v>
      </c>
      <c r="F1724" s="56" t="s">
        <v>96</v>
      </c>
      <c r="G1724" s="56" t="s">
        <v>173</v>
      </c>
      <c r="H1724" s="56" t="s">
        <v>1138</v>
      </c>
      <c r="I1724" s="56" t="s">
        <v>1139</v>
      </c>
      <c r="J1724" s="54" t="s">
        <v>1140</v>
      </c>
      <c r="K1724" s="1">
        <v>31.996962293100001</v>
      </c>
      <c r="L1724" s="1">
        <v>44.874578579599998</v>
      </c>
      <c r="M1724" s="1">
        <v>5</v>
      </c>
      <c r="N1724" s="9">
        <f>DATE(YEAR(TblLocations[[#This Row],[ODK_DateOfSubmission]]),MONTH(TblLocations[[#This Row],[ODK_DateOfSubmission]]),DAY(TblLocations[[#This Row],[ODK_DateOfSubmission]]))</f>
        <v>44335</v>
      </c>
      <c r="O1724" s="1" t="str">
        <f>_xlfn.CONCAT( YEAR(TblLocations[[#This Row],[ODK_DateOfSubmission]]), "-",TEXT( MONTH(TblLocations[[#This Row],[ODK_DateOfSubmission]]),"00"))</f>
        <v>2021-05</v>
      </c>
    </row>
    <row r="1725" spans="1:15" x14ac:dyDescent="0.25">
      <c r="A1725" s="1">
        <v>3603054</v>
      </c>
      <c r="B1725" s="1">
        <v>1235</v>
      </c>
      <c r="C1725" s="1">
        <v>24208</v>
      </c>
      <c r="D1725" s="63">
        <v>44363.68474340278</v>
      </c>
      <c r="E1725" s="54" t="s">
        <v>1511</v>
      </c>
      <c r="F1725" s="56" t="s">
        <v>96</v>
      </c>
      <c r="G1725" s="56" t="s">
        <v>173</v>
      </c>
      <c r="H1725" s="56" t="s">
        <v>1138</v>
      </c>
      <c r="I1725" s="56" t="s">
        <v>1143</v>
      </c>
      <c r="J1725" s="54" t="s">
        <v>1144</v>
      </c>
      <c r="K1725" s="1">
        <v>32.004631944000003</v>
      </c>
      <c r="L1725" s="1">
        <v>44.942378208599997</v>
      </c>
      <c r="M1725" s="1">
        <v>3</v>
      </c>
      <c r="N1725" s="9">
        <f>DATE(YEAR(TblLocations[[#This Row],[ODK_DateOfSubmission]]),MONTH(TblLocations[[#This Row],[ODK_DateOfSubmission]]),DAY(TblLocations[[#This Row],[ODK_DateOfSubmission]]))</f>
        <v>44363</v>
      </c>
      <c r="O1725" s="1" t="str">
        <f>_xlfn.CONCAT( YEAR(TblLocations[[#This Row],[ODK_DateOfSubmission]]), "-",TEXT( MONTH(TblLocations[[#This Row],[ODK_DateOfSubmission]]),"00"))</f>
        <v>2021-06</v>
      </c>
    </row>
    <row r="1726" spans="1:15" x14ac:dyDescent="0.25">
      <c r="A1726" s="1">
        <v>3603067</v>
      </c>
      <c r="B1726" s="1">
        <v>620</v>
      </c>
      <c r="C1726" s="1">
        <v>24487</v>
      </c>
      <c r="D1726" s="63">
        <v>44356.673542442128</v>
      </c>
      <c r="E1726" s="54" t="s">
        <v>1511</v>
      </c>
      <c r="F1726" s="56" t="s">
        <v>96</v>
      </c>
      <c r="G1726" s="56" t="s">
        <v>173</v>
      </c>
      <c r="H1726" s="56" t="s">
        <v>1145</v>
      </c>
      <c r="I1726" s="56" t="s">
        <v>1146</v>
      </c>
      <c r="J1726" s="54" t="s">
        <v>232</v>
      </c>
      <c r="K1726" s="1">
        <v>32.064008999899997</v>
      </c>
      <c r="L1726" s="1">
        <v>44.770014250099997</v>
      </c>
      <c r="M1726" s="1">
        <v>3</v>
      </c>
      <c r="N1726" s="9">
        <f>DATE(YEAR(TblLocations[[#This Row],[ODK_DateOfSubmission]]),MONTH(TblLocations[[#This Row],[ODK_DateOfSubmission]]),DAY(TblLocations[[#This Row],[ODK_DateOfSubmission]]))</f>
        <v>44356</v>
      </c>
      <c r="O1726" s="1" t="str">
        <f>_xlfn.CONCAT( YEAR(TblLocations[[#This Row],[ODK_DateOfSubmission]]), "-",TEXT( MONTH(TblLocations[[#This Row],[ODK_DateOfSubmission]]),"00"))</f>
        <v>2021-06</v>
      </c>
    </row>
    <row r="1727" spans="1:15" x14ac:dyDescent="0.25">
      <c r="A1727" s="1">
        <v>3603070</v>
      </c>
      <c r="B1727" s="1">
        <v>1483</v>
      </c>
      <c r="C1727" s="1">
        <v>3367</v>
      </c>
      <c r="D1727" s="63">
        <v>44364.63017329861</v>
      </c>
      <c r="E1727" s="54" t="s">
        <v>1511</v>
      </c>
      <c r="F1727" s="56" t="s">
        <v>96</v>
      </c>
      <c r="G1727" s="56" t="s">
        <v>173</v>
      </c>
      <c r="H1727" s="56" t="s">
        <v>1138</v>
      </c>
      <c r="I1727" s="56" t="s">
        <v>1147</v>
      </c>
      <c r="J1727" s="54" t="s">
        <v>1148</v>
      </c>
      <c r="K1727" s="1">
        <v>32.007661261899997</v>
      </c>
      <c r="L1727" s="1">
        <v>44.922551677900003</v>
      </c>
      <c r="M1727" s="1">
        <v>4</v>
      </c>
      <c r="N1727" s="9">
        <f>DATE(YEAR(TblLocations[[#This Row],[ODK_DateOfSubmission]]),MONTH(TblLocations[[#This Row],[ODK_DateOfSubmission]]),DAY(TblLocations[[#This Row],[ODK_DateOfSubmission]]))</f>
        <v>44364</v>
      </c>
      <c r="O1727" s="1" t="str">
        <f>_xlfn.CONCAT( YEAR(TblLocations[[#This Row],[ODK_DateOfSubmission]]), "-",TEXT( MONTH(TblLocations[[#This Row],[ODK_DateOfSubmission]]),"00"))</f>
        <v>2021-06</v>
      </c>
    </row>
    <row r="1728" spans="1:15" x14ac:dyDescent="0.25">
      <c r="A1728" s="1">
        <v>2106019</v>
      </c>
      <c r="B1728" s="1">
        <v>2106019107</v>
      </c>
      <c r="C1728" s="1">
        <v>24315</v>
      </c>
      <c r="D1728" s="63">
        <v>44442.792094826385</v>
      </c>
      <c r="E1728" s="54">
        <v>123</v>
      </c>
      <c r="F1728" s="56" t="s">
        <v>67</v>
      </c>
      <c r="G1728" s="56" t="s">
        <v>138</v>
      </c>
      <c r="H1728" s="56" t="s">
        <v>1521</v>
      </c>
      <c r="I1728" s="56" t="s">
        <v>1522</v>
      </c>
      <c r="J1728" s="54" t="s">
        <v>1523</v>
      </c>
      <c r="K1728" s="1">
        <v>34.087112533899997</v>
      </c>
      <c r="L1728" s="1">
        <v>42.376353000000002</v>
      </c>
      <c r="M1728" s="1">
        <v>1</v>
      </c>
      <c r="N1728" s="9">
        <f>DATE(YEAR(TblLocations[[#This Row],[ODK_DateOfSubmission]]),MONTH(TblLocations[[#This Row],[ODK_DateOfSubmission]]),DAY(TblLocations[[#This Row],[ODK_DateOfSubmission]]))</f>
        <v>44442</v>
      </c>
      <c r="O1728" s="23" t="str">
        <f>_xlfn.CONCAT( YEAR(TblLocations[[#This Row],[ODK_DateOfSubmission]]), "-",TEXT( MONTH(TblLocations[[#This Row],[ODK_DateOfSubmission]]),"00"))</f>
        <v>2021-09</v>
      </c>
    </row>
    <row r="1729" spans="1:15" x14ac:dyDescent="0.25">
      <c r="A1729" s="1">
        <v>2106038</v>
      </c>
      <c r="B1729" s="1">
        <v>2106038107</v>
      </c>
      <c r="C1729" s="1">
        <v>79</v>
      </c>
      <c r="D1729" s="63">
        <v>44446.620210069443</v>
      </c>
      <c r="E1729" s="54">
        <v>123</v>
      </c>
      <c r="F1729" s="56" t="s">
        <v>67</v>
      </c>
      <c r="G1729" s="56" t="s">
        <v>138</v>
      </c>
      <c r="H1729" s="56" t="s">
        <v>255</v>
      </c>
      <c r="I1729" s="56" t="s">
        <v>1524</v>
      </c>
      <c r="J1729" s="54" t="s">
        <v>1525</v>
      </c>
      <c r="K1729" s="1">
        <v>34.112913704999997</v>
      </c>
      <c r="L1729" s="1">
        <v>42.382671374700003</v>
      </c>
      <c r="M1729" s="1">
        <v>1</v>
      </c>
      <c r="N1729" s="9">
        <f>DATE(YEAR(TblLocations[[#This Row],[ODK_DateOfSubmission]]),MONTH(TblLocations[[#This Row],[ODK_DateOfSubmission]]),DAY(TblLocations[[#This Row],[ODK_DateOfSubmission]]))</f>
        <v>44446</v>
      </c>
      <c r="O1729" s="23" t="str">
        <f>_xlfn.CONCAT( YEAR(TblLocations[[#This Row],[ODK_DateOfSubmission]]), "-",TEXT( MONTH(TblLocations[[#This Row],[ODK_DateOfSubmission]]),"00"))</f>
        <v>2021-09</v>
      </c>
    </row>
    <row r="1730" spans="1:15" x14ac:dyDescent="0.25">
      <c r="A1730" s="1">
        <v>2702047</v>
      </c>
      <c r="B1730" s="1">
        <v>2702047107</v>
      </c>
      <c r="C1730" s="1">
        <v>34008</v>
      </c>
      <c r="D1730" s="63">
        <v>44464.583185960648</v>
      </c>
      <c r="E1730" s="54">
        <v>123</v>
      </c>
      <c r="F1730" s="56" t="s">
        <v>72</v>
      </c>
      <c r="G1730" s="56" t="s">
        <v>103</v>
      </c>
      <c r="H1730" s="56" t="s">
        <v>1279</v>
      </c>
      <c r="I1730" s="56" t="s">
        <v>349</v>
      </c>
      <c r="J1730" s="54" t="s">
        <v>1448</v>
      </c>
      <c r="K1730" s="1">
        <v>36.044508999999998</v>
      </c>
      <c r="L1730" s="1">
        <v>41.714508000000002</v>
      </c>
      <c r="M1730" s="1">
        <v>12</v>
      </c>
      <c r="N1730" s="9">
        <f>DATE(YEAR(TblLocations[[#This Row],[ODK_DateOfSubmission]]),MONTH(TblLocations[[#This Row],[ODK_DateOfSubmission]]),DAY(TblLocations[[#This Row],[ODK_DateOfSubmission]]))</f>
        <v>44464</v>
      </c>
      <c r="O1730" s="23" t="str">
        <f>_xlfn.CONCAT( YEAR(TblLocations[[#This Row],[ODK_DateOfSubmission]]), "-",TEXT( MONTH(TblLocations[[#This Row],[ODK_DateOfSubmission]]),"00"))</f>
        <v>2021-09</v>
      </c>
    </row>
    <row r="1731" spans="1:15" x14ac:dyDescent="0.25">
      <c r="A1731" s="1">
        <v>2702048</v>
      </c>
      <c r="B1731" s="1">
        <v>2702048107</v>
      </c>
      <c r="C1731" s="1">
        <v>34009</v>
      </c>
      <c r="D1731" s="63">
        <v>44464.583352696762</v>
      </c>
      <c r="E1731" s="54">
        <v>123</v>
      </c>
      <c r="F1731" s="56" t="s">
        <v>72</v>
      </c>
      <c r="G1731" s="56" t="s">
        <v>103</v>
      </c>
      <c r="H1731" s="56" t="s">
        <v>1279</v>
      </c>
      <c r="I1731" s="56" t="s">
        <v>1280</v>
      </c>
      <c r="J1731" s="54" t="s">
        <v>1281</v>
      </c>
      <c r="K1731" s="1">
        <v>36.049593999999999</v>
      </c>
      <c r="L1731" s="1">
        <v>41.712780000000002</v>
      </c>
      <c r="M1731" s="1">
        <v>9</v>
      </c>
      <c r="N1731" s="9">
        <f>DATE(YEAR(TblLocations[[#This Row],[ODK_DateOfSubmission]]),MONTH(TblLocations[[#This Row],[ODK_DateOfSubmission]]),DAY(TblLocations[[#This Row],[ODK_DateOfSubmission]]))</f>
        <v>44464</v>
      </c>
      <c r="O1731" s="23" t="str">
        <f>_xlfn.CONCAT( YEAR(TblLocations[[#This Row],[ODK_DateOfSubmission]]), "-",TEXT( MONTH(TblLocations[[#This Row],[ODK_DateOfSubmission]]),"00"))</f>
        <v>2021-09</v>
      </c>
    </row>
    <row r="1732" spans="1:15" x14ac:dyDescent="0.25">
      <c r="A1732" s="1">
        <v>2706006</v>
      </c>
      <c r="B1732" s="1">
        <v>2706006107</v>
      </c>
      <c r="C1732" s="1">
        <v>18377</v>
      </c>
      <c r="D1732" s="63">
        <v>44466.857562500001</v>
      </c>
      <c r="E1732" s="54">
        <v>123</v>
      </c>
      <c r="F1732" s="56" t="s">
        <v>72</v>
      </c>
      <c r="G1732" s="56" t="s">
        <v>100</v>
      </c>
      <c r="H1732" s="56" t="s">
        <v>326</v>
      </c>
      <c r="I1732" s="56" t="s">
        <v>327</v>
      </c>
      <c r="J1732" s="54" t="s">
        <v>328</v>
      </c>
      <c r="K1732" s="1">
        <v>36.403236683000003</v>
      </c>
      <c r="L1732" s="1">
        <v>43.093517102600003</v>
      </c>
      <c r="M1732" s="1">
        <v>6</v>
      </c>
      <c r="N1732" s="9">
        <f>DATE(YEAR(TblLocations[[#This Row],[ODK_DateOfSubmission]]),MONTH(TblLocations[[#This Row],[ODK_DateOfSubmission]]),DAY(TblLocations[[#This Row],[ODK_DateOfSubmission]]))</f>
        <v>44466</v>
      </c>
      <c r="O1732" s="23" t="str">
        <f>_xlfn.CONCAT( YEAR(TblLocations[[#This Row],[ODK_DateOfSubmission]]), "-",TEXT( MONTH(TblLocations[[#This Row],[ODK_DateOfSubmission]]),"00"))</f>
        <v>2021-09</v>
      </c>
    </row>
    <row r="1733" spans="1:15" x14ac:dyDescent="0.25">
      <c r="A1733" s="1">
        <v>2708002</v>
      </c>
      <c r="B1733" s="1">
        <v>2708002107</v>
      </c>
      <c r="C1733" s="1">
        <v>24809</v>
      </c>
      <c r="D1733" s="63">
        <v>44436.439260960651</v>
      </c>
      <c r="E1733" s="54">
        <v>123</v>
      </c>
      <c r="F1733" s="56" t="s">
        <v>72</v>
      </c>
      <c r="G1733" s="56" t="s">
        <v>93</v>
      </c>
      <c r="H1733" s="56" t="s">
        <v>433</v>
      </c>
      <c r="I1733" s="56" t="s">
        <v>434</v>
      </c>
      <c r="J1733" s="54" t="s">
        <v>248</v>
      </c>
      <c r="K1733" s="1">
        <v>36.3920374</v>
      </c>
      <c r="L1733" s="1">
        <v>42.4765978</v>
      </c>
      <c r="M1733" s="1">
        <v>10</v>
      </c>
      <c r="N1733" s="9">
        <f>DATE(YEAR(TblLocations[[#This Row],[ODK_DateOfSubmission]]),MONTH(TblLocations[[#This Row],[ODK_DateOfSubmission]]),DAY(TblLocations[[#This Row],[ODK_DateOfSubmission]]))</f>
        <v>44436</v>
      </c>
      <c r="O1733" s="23" t="str">
        <f>_xlfn.CONCAT( YEAR(TblLocations[[#This Row],[ODK_DateOfSubmission]]), "-",TEXT( MONTH(TblLocations[[#This Row],[ODK_DateOfSubmission]]),"00"))</f>
        <v>2021-08</v>
      </c>
    </row>
    <row r="1734" spans="1:15" x14ac:dyDescent="0.25">
      <c r="A1734" s="1">
        <v>2708006</v>
      </c>
      <c r="B1734" s="1">
        <v>2708006107</v>
      </c>
      <c r="C1734" s="1">
        <v>18305</v>
      </c>
      <c r="D1734" s="63">
        <v>44467.301888738424</v>
      </c>
      <c r="E1734" s="54">
        <v>123</v>
      </c>
      <c r="F1734" s="56" t="s">
        <v>72</v>
      </c>
      <c r="G1734" s="56" t="s">
        <v>93</v>
      </c>
      <c r="H1734" s="56" t="s">
        <v>433</v>
      </c>
      <c r="I1734" s="56" t="s">
        <v>435</v>
      </c>
      <c r="J1734" s="54" t="s">
        <v>382</v>
      </c>
      <c r="K1734" s="1">
        <v>36.380954000000003</v>
      </c>
      <c r="L1734" s="1">
        <v>42.454282999999997</v>
      </c>
      <c r="M1734" s="1">
        <v>11</v>
      </c>
      <c r="N1734" s="9">
        <f>DATE(YEAR(TblLocations[[#This Row],[ODK_DateOfSubmission]]),MONTH(TblLocations[[#This Row],[ODK_DateOfSubmission]]),DAY(TblLocations[[#This Row],[ODK_DateOfSubmission]]))</f>
        <v>44467</v>
      </c>
      <c r="O1734" s="23" t="str">
        <f>_xlfn.CONCAT( YEAR(TblLocations[[#This Row],[ODK_DateOfSubmission]]), "-",TEXT( MONTH(TblLocations[[#This Row],[ODK_DateOfSubmission]]),"00"))</f>
        <v>2021-09</v>
      </c>
    </row>
    <row r="1735" spans="1:15" x14ac:dyDescent="0.25">
      <c r="A1735" s="1">
        <v>2708019</v>
      </c>
      <c r="B1735" s="1">
        <v>2708019107</v>
      </c>
      <c r="C1735" s="1">
        <v>22924</v>
      </c>
      <c r="D1735" s="63">
        <v>44436.43882476852</v>
      </c>
      <c r="E1735" s="54">
        <v>123</v>
      </c>
      <c r="F1735" s="56" t="s">
        <v>72</v>
      </c>
      <c r="G1735" s="56" t="s">
        <v>93</v>
      </c>
      <c r="H1735" s="56" t="s">
        <v>433</v>
      </c>
      <c r="I1735" s="56" t="s">
        <v>443</v>
      </c>
      <c r="J1735" s="54" t="s">
        <v>444</v>
      </c>
      <c r="K1735" s="1">
        <v>36.410913999999998</v>
      </c>
      <c r="L1735" s="1">
        <v>42.542980999999997</v>
      </c>
      <c r="M1735" s="1">
        <v>5</v>
      </c>
      <c r="N1735" s="9">
        <f>DATE(YEAR(TblLocations[[#This Row],[ODK_DateOfSubmission]]),MONTH(TblLocations[[#This Row],[ODK_DateOfSubmission]]),DAY(TblLocations[[#This Row],[ODK_DateOfSubmission]]))</f>
        <v>44436</v>
      </c>
      <c r="O1735" s="23" t="str">
        <f>_xlfn.CONCAT( YEAR(TblLocations[[#This Row],[ODK_DateOfSubmission]]), "-",TEXT( MONTH(TblLocations[[#This Row],[ODK_DateOfSubmission]]),"00"))</f>
        <v>2021-08</v>
      </c>
    </row>
    <row r="1736" spans="1:15" x14ac:dyDescent="0.25">
      <c r="A1736" s="1">
        <v>2708033</v>
      </c>
      <c r="B1736" s="1">
        <v>2708033107</v>
      </c>
      <c r="C1736" s="1">
        <v>18303</v>
      </c>
      <c r="D1736" s="63">
        <v>44442.928768784725</v>
      </c>
      <c r="E1736" s="54">
        <v>123</v>
      </c>
      <c r="F1736" s="56" t="s">
        <v>72</v>
      </c>
      <c r="G1736" s="56" t="s">
        <v>93</v>
      </c>
      <c r="H1736" s="56" t="s">
        <v>433</v>
      </c>
      <c r="I1736" s="56" t="s">
        <v>226</v>
      </c>
      <c r="J1736" s="54" t="s">
        <v>227</v>
      </c>
      <c r="K1736" s="1">
        <v>36.389158999999999</v>
      </c>
      <c r="L1736" s="1">
        <v>42.462820999999998</v>
      </c>
      <c r="M1736" s="1">
        <v>13</v>
      </c>
      <c r="N1736" s="9">
        <f>DATE(YEAR(TblLocations[[#This Row],[ODK_DateOfSubmission]]),MONTH(TblLocations[[#This Row],[ODK_DateOfSubmission]]),DAY(TblLocations[[#This Row],[ODK_DateOfSubmission]]))</f>
        <v>44442</v>
      </c>
      <c r="O1736" s="23" t="str">
        <f>_xlfn.CONCAT( YEAR(TblLocations[[#This Row],[ODK_DateOfSubmission]]), "-",TEXT( MONTH(TblLocations[[#This Row],[ODK_DateOfSubmission]]),"00"))</f>
        <v>2021-09</v>
      </c>
    </row>
    <row r="1737" spans="1:15" x14ac:dyDescent="0.25">
      <c r="A1737" s="1">
        <v>2708129</v>
      </c>
      <c r="B1737" s="1">
        <v>2708129107</v>
      </c>
      <c r="C1737" s="1">
        <v>18006</v>
      </c>
      <c r="D1737" s="63">
        <v>44450.61309082176</v>
      </c>
      <c r="E1737" s="54">
        <v>123</v>
      </c>
      <c r="F1737" s="56" t="s">
        <v>72</v>
      </c>
      <c r="G1737" s="56" t="s">
        <v>93</v>
      </c>
      <c r="H1737" s="56" t="s">
        <v>433</v>
      </c>
      <c r="I1737" s="56" t="s">
        <v>222</v>
      </c>
      <c r="J1737" s="54" t="s">
        <v>223</v>
      </c>
      <c r="K1737" s="1">
        <v>36.371630000000003</v>
      </c>
      <c r="L1737" s="1">
        <v>42.459803600000001</v>
      </c>
      <c r="M1737" s="1">
        <v>7</v>
      </c>
      <c r="N1737" s="9">
        <f>DATE(YEAR(TblLocations[[#This Row],[ODK_DateOfSubmission]]),MONTH(TblLocations[[#This Row],[ODK_DateOfSubmission]]),DAY(TblLocations[[#This Row],[ODK_DateOfSubmission]]))</f>
        <v>44450</v>
      </c>
      <c r="O1737" s="23" t="str">
        <f>_xlfn.CONCAT( YEAR(TblLocations[[#This Row],[ODK_DateOfSubmission]]), "-",TEXT( MONTH(TblLocations[[#This Row],[ODK_DateOfSubmission]]),"00"))</f>
        <v>2021-09</v>
      </c>
    </row>
    <row r="1738" spans="1:15" x14ac:dyDescent="0.25">
      <c r="A1738" s="1">
        <v>2708139</v>
      </c>
      <c r="B1738" s="1">
        <v>2708139107</v>
      </c>
      <c r="C1738" s="1">
        <v>33277</v>
      </c>
      <c r="D1738" s="63">
        <v>44467.301743981479</v>
      </c>
      <c r="E1738" s="54">
        <v>123</v>
      </c>
      <c r="F1738" s="56" t="s">
        <v>72</v>
      </c>
      <c r="G1738" s="56" t="s">
        <v>93</v>
      </c>
      <c r="H1738" s="56" t="s">
        <v>433</v>
      </c>
      <c r="I1738" s="56" t="s">
        <v>464</v>
      </c>
      <c r="J1738" s="54" t="s">
        <v>465</v>
      </c>
      <c r="K1738" s="1">
        <v>36.379800000000003</v>
      </c>
      <c r="L1738" s="1">
        <v>42.463825200000002</v>
      </c>
      <c r="M1738" s="1">
        <v>15</v>
      </c>
      <c r="N1738" s="9">
        <f>DATE(YEAR(TblLocations[[#This Row],[ODK_DateOfSubmission]]),MONTH(TblLocations[[#This Row],[ODK_DateOfSubmission]]),DAY(TblLocations[[#This Row],[ODK_DateOfSubmission]]))</f>
        <v>44467</v>
      </c>
      <c r="O1738" s="23" t="str">
        <f>_xlfn.CONCAT( YEAR(TblLocations[[#This Row],[ODK_DateOfSubmission]]), "-",TEXT( MONTH(TblLocations[[#This Row],[ODK_DateOfSubmission]]),"00"))</f>
        <v>2021-09</v>
      </c>
    </row>
    <row r="1739" spans="1:15" x14ac:dyDescent="0.25">
      <c r="A1739" s="1">
        <v>2708154</v>
      </c>
      <c r="B1739" s="1">
        <v>2708154107</v>
      </c>
      <c r="C1739" s="1">
        <v>33345</v>
      </c>
      <c r="D1739" s="63">
        <v>44436.438971064817</v>
      </c>
      <c r="E1739" s="54">
        <v>123</v>
      </c>
      <c r="F1739" s="56" t="s">
        <v>72</v>
      </c>
      <c r="G1739" s="56" t="s">
        <v>93</v>
      </c>
      <c r="H1739" s="56" t="s">
        <v>433</v>
      </c>
      <c r="I1739" s="56" t="s">
        <v>476</v>
      </c>
      <c r="J1739" s="54" t="s">
        <v>477</v>
      </c>
      <c r="K1739" s="1">
        <v>36.396619999999999</v>
      </c>
      <c r="L1739" s="1">
        <v>42.514042699999997</v>
      </c>
      <c r="M1739" s="1">
        <v>5</v>
      </c>
      <c r="N1739" s="9">
        <f>DATE(YEAR(TblLocations[[#This Row],[ODK_DateOfSubmission]]),MONTH(TblLocations[[#This Row],[ODK_DateOfSubmission]]),DAY(TblLocations[[#This Row],[ODK_DateOfSubmission]]))</f>
        <v>44436</v>
      </c>
      <c r="O1739" s="23" t="str">
        <f>_xlfn.CONCAT( YEAR(TblLocations[[#This Row],[ODK_DateOfSubmission]]), "-",TEXT( MONTH(TblLocations[[#This Row],[ODK_DateOfSubmission]]),"00"))</f>
        <v>2021-08</v>
      </c>
    </row>
    <row r="1740" spans="1:15" x14ac:dyDescent="0.25">
      <c r="A1740" s="1">
        <v>2708176</v>
      </c>
      <c r="B1740" s="1">
        <v>2708176107</v>
      </c>
      <c r="C1740" s="1">
        <v>33472</v>
      </c>
      <c r="D1740" s="63">
        <v>44464.882560185186</v>
      </c>
      <c r="E1740" s="54">
        <v>123</v>
      </c>
      <c r="F1740" s="56" t="s">
        <v>72</v>
      </c>
      <c r="G1740" s="56" t="s">
        <v>93</v>
      </c>
      <c r="H1740" s="56" t="s">
        <v>478</v>
      </c>
      <c r="I1740" s="56" t="s">
        <v>481</v>
      </c>
      <c r="J1740" s="54" t="s">
        <v>482</v>
      </c>
      <c r="K1740" s="1">
        <v>36.485300000000002</v>
      </c>
      <c r="L1740" s="1">
        <v>42.422117739400001</v>
      </c>
      <c r="M1740" s="1">
        <v>31</v>
      </c>
      <c r="N1740" s="9">
        <f>DATE(YEAR(TblLocations[[#This Row],[ODK_DateOfSubmission]]),MONTH(TblLocations[[#This Row],[ODK_DateOfSubmission]]),DAY(TblLocations[[#This Row],[ODK_DateOfSubmission]]))</f>
        <v>44464</v>
      </c>
      <c r="O1740" s="23" t="str">
        <f>_xlfn.CONCAT( YEAR(TblLocations[[#This Row],[ODK_DateOfSubmission]]), "-",TEXT( MONTH(TblLocations[[#This Row],[ODK_DateOfSubmission]]),"00"))</f>
        <v>2021-09</v>
      </c>
    </row>
    <row r="1741" spans="1:15" x14ac:dyDescent="0.25">
      <c r="A1741" s="1">
        <v>1303012</v>
      </c>
      <c r="B1741" s="1">
        <v>130301214</v>
      </c>
      <c r="C1741" s="1">
        <v>3613</v>
      </c>
      <c r="D1741" s="63">
        <v>44467</v>
      </c>
      <c r="E1741" s="54">
        <v>123</v>
      </c>
      <c r="F1741" s="56" t="s">
        <v>80</v>
      </c>
      <c r="G1741" s="56" t="s">
        <v>145</v>
      </c>
      <c r="H1741" s="56" t="s">
        <v>630</v>
      </c>
      <c r="I1741" s="56" t="s">
        <v>1168</v>
      </c>
      <c r="J1741" s="54" t="s">
        <v>1169</v>
      </c>
      <c r="K1741" s="1">
        <v>35.9077476</v>
      </c>
      <c r="L1741" s="1">
        <v>44.979655299999997</v>
      </c>
      <c r="M1741" s="1">
        <v>3</v>
      </c>
      <c r="N1741" s="9">
        <f>DATE(YEAR(TblLocations[[#This Row],[ODK_DateOfSubmission]]),MONTH(TblLocations[[#This Row],[ODK_DateOfSubmission]]),DAY(TblLocations[[#This Row],[ODK_DateOfSubmission]]))</f>
        <v>44467</v>
      </c>
      <c r="O1741" s="23" t="str">
        <f>_xlfn.CONCAT( YEAR(TblLocations[[#This Row],[ODK_DateOfSubmission]]), "-",TEXT( MONTH(TblLocations[[#This Row],[ODK_DateOfSubmission]]),"00"))</f>
        <v>2021-09</v>
      </c>
    </row>
    <row r="1742" spans="1:15" x14ac:dyDescent="0.25">
      <c r="A1742" s="1">
        <v>1309001</v>
      </c>
      <c r="B1742" s="1">
        <v>130900114</v>
      </c>
      <c r="C1742" s="1">
        <v>4320</v>
      </c>
      <c r="D1742" s="63">
        <v>44467</v>
      </c>
      <c r="E1742" s="54">
        <v>123</v>
      </c>
      <c r="F1742" s="56" t="s">
        <v>80</v>
      </c>
      <c r="G1742" s="56" t="s">
        <v>152</v>
      </c>
      <c r="H1742" s="56" t="s">
        <v>1526</v>
      </c>
      <c r="I1742" s="56" t="s">
        <v>1527</v>
      </c>
      <c r="J1742" s="54" t="s">
        <v>1528</v>
      </c>
      <c r="K1742" s="1">
        <v>35.715917699999999</v>
      </c>
      <c r="L1742" s="1">
        <v>45.574336199999998</v>
      </c>
      <c r="M1742" s="1">
        <v>4</v>
      </c>
      <c r="N1742" s="9">
        <f>DATE(YEAR(TblLocations[[#This Row],[ODK_DateOfSubmission]]),MONTH(TblLocations[[#This Row],[ODK_DateOfSubmission]]),DAY(TblLocations[[#This Row],[ODK_DateOfSubmission]]))</f>
        <v>44467</v>
      </c>
      <c r="O1742" s="23" t="str">
        <f>_xlfn.CONCAT( YEAR(TblLocations[[#This Row],[ODK_DateOfSubmission]]), "-",TEXT( MONTH(TblLocations[[#This Row],[ODK_DateOfSubmission]]),"00"))</f>
        <v>2021-09</v>
      </c>
    </row>
    <row r="1743" spans="1:15" x14ac:dyDescent="0.25">
      <c r="A1743" s="1">
        <v>1310036</v>
      </c>
      <c r="B1743" s="1">
        <v>131003614</v>
      </c>
      <c r="C1743" s="1">
        <v>21036</v>
      </c>
      <c r="D1743" s="63">
        <v>44467</v>
      </c>
      <c r="E1743" s="54">
        <v>123</v>
      </c>
      <c r="F1743" s="56" t="s">
        <v>80</v>
      </c>
      <c r="G1743" s="56" t="s">
        <v>143</v>
      </c>
      <c r="H1743" s="56" t="s">
        <v>670</v>
      </c>
      <c r="I1743" s="56" t="s">
        <v>631</v>
      </c>
      <c r="J1743" s="54" t="s">
        <v>632</v>
      </c>
      <c r="K1743" s="1">
        <v>35.5897164</v>
      </c>
      <c r="L1743" s="1">
        <v>45.405379500000002</v>
      </c>
      <c r="M1743" s="1">
        <v>4</v>
      </c>
      <c r="N1743" s="9">
        <f>DATE(YEAR(TblLocations[[#This Row],[ODK_DateOfSubmission]]),MONTH(TblLocations[[#This Row],[ODK_DateOfSubmission]]),DAY(TblLocations[[#This Row],[ODK_DateOfSubmission]]))</f>
        <v>44467</v>
      </c>
      <c r="O1743" s="23" t="str">
        <f>_xlfn.CONCAT( YEAR(TblLocations[[#This Row],[ODK_DateOfSubmission]]), "-",TEXT( MONTH(TblLocations[[#This Row],[ODK_DateOfSubmission]]),"00"))</f>
        <v>2021-09</v>
      </c>
    </row>
    <row r="1744" spans="1:15" x14ac:dyDescent="0.25">
      <c r="A1744" s="1">
        <v>1310045</v>
      </c>
      <c r="B1744" s="1">
        <v>131004514</v>
      </c>
      <c r="C1744" s="1">
        <v>23718</v>
      </c>
      <c r="D1744" s="63">
        <v>44467</v>
      </c>
      <c r="E1744" s="54">
        <v>123</v>
      </c>
      <c r="F1744" s="56" t="s">
        <v>80</v>
      </c>
      <c r="G1744" s="56" t="s">
        <v>143</v>
      </c>
      <c r="H1744" s="56" t="s">
        <v>670</v>
      </c>
      <c r="I1744" s="56" t="s">
        <v>1200</v>
      </c>
      <c r="J1744" s="54" t="s">
        <v>1201</v>
      </c>
      <c r="K1744" s="1">
        <v>35.6151658</v>
      </c>
      <c r="L1744" s="1">
        <v>45.414519599999998</v>
      </c>
      <c r="M1744" s="1">
        <v>4</v>
      </c>
      <c r="N1744" s="9">
        <f>DATE(YEAR(TblLocations[[#This Row],[ODK_DateOfSubmission]]),MONTH(TblLocations[[#This Row],[ODK_DateOfSubmission]]),DAY(TblLocations[[#This Row],[ODK_DateOfSubmission]]))</f>
        <v>44467</v>
      </c>
      <c r="O1744" s="23" t="str">
        <f>_xlfn.CONCAT( YEAR(TblLocations[[#This Row],[ODK_DateOfSubmission]]), "-",TEXT( MONTH(TblLocations[[#This Row],[ODK_DateOfSubmission]]),"00"))</f>
        <v>2021-09</v>
      </c>
    </row>
    <row r="1745" spans="1:15" x14ac:dyDescent="0.25">
      <c r="A1745" s="1">
        <v>1310046</v>
      </c>
      <c r="B1745" s="1">
        <v>131004614</v>
      </c>
      <c r="C1745" s="1">
        <v>23870</v>
      </c>
      <c r="D1745" s="63">
        <v>44467</v>
      </c>
      <c r="E1745" s="54">
        <v>123</v>
      </c>
      <c r="F1745" s="56" t="s">
        <v>80</v>
      </c>
      <c r="G1745" s="56" t="s">
        <v>143</v>
      </c>
      <c r="H1745" s="56" t="s">
        <v>670</v>
      </c>
      <c r="I1745" s="56" t="s">
        <v>1202</v>
      </c>
      <c r="J1745" s="54" t="s">
        <v>1203</v>
      </c>
      <c r="K1745" s="1">
        <v>35.579491400000002</v>
      </c>
      <c r="L1745" s="1">
        <v>45.448945999999999</v>
      </c>
      <c r="M1745" s="1">
        <v>4</v>
      </c>
      <c r="N1745" s="9">
        <f>DATE(YEAR(TblLocations[[#This Row],[ODK_DateOfSubmission]]),MONTH(TblLocations[[#This Row],[ODK_DateOfSubmission]]),DAY(TblLocations[[#This Row],[ODK_DateOfSubmission]]))</f>
        <v>44467</v>
      </c>
      <c r="O1745" s="23" t="str">
        <f>_xlfn.CONCAT( YEAR(TblLocations[[#This Row],[ODK_DateOfSubmission]]), "-",TEXT( MONTH(TblLocations[[#This Row],[ODK_DateOfSubmission]]),"00"))</f>
        <v>2021-09</v>
      </c>
    </row>
    <row r="1746" spans="1:15" x14ac:dyDescent="0.25">
      <c r="A1746" s="1">
        <v>1310067</v>
      </c>
      <c r="B1746" s="1">
        <v>131006714</v>
      </c>
      <c r="C1746" s="1">
        <v>23720</v>
      </c>
      <c r="D1746" s="63">
        <v>44467</v>
      </c>
      <c r="E1746" s="54">
        <v>123</v>
      </c>
      <c r="F1746" s="56" t="s">
        <v>80</v>
      </c>
      <c r="G1746" s="56" t="s">
        <v>143</v>
      </c>
      <c r="H1746" s="56" t="s">
        <v>670</v>
      </c>
      <c r="I1746" s="56" t="s">
        <v>1210</v>
      </c>
      <c r="J1746" s="54" t="s">
        <v>1211</v>
      </c>
      <c r="K1746" s="1">
        <v>35.570174999999999</v>
      </c>
      <c r="L1746" s="1">
        <v>45.442580900000003</v>
      </c>
      <c r="M1746" s="1">
        <v>4</v>
      </c>
      <c r="N1746" s="9">
        <f>DATE(YEAR(TblLocations[[#This Row],[ODK_DateOfSubmission]]),MONTH(TblLocations[[#This Row],[ODK_DateOfSubmission]]),DAY(TblLocations[[#This Row],[ODK_DateOfSubmission]]))</f>
        <v>44467</v>
      </c>
      <c r="O1746" s="23" t="str">
        <f>_xlfn.CONCAT( YEAR(TblLocations[[#This Row],[ODK_DateOfSubmission]]), "-",TEXT( MONTH(TblLocations[[#This Row],[ODK_DateOfSubmission]]),"00"))</f>
        <v>2021-09</v>
      </c>
    </row>
    <row r="1747" spans="1:15" x14ac:dyDescent="0.25">
      <c r="A1747" s="1">
        <v>1310111</v>
      </c>
      <c r="B1747" s="1">
        <v>131011114</v>
      </c>
      <c r="C1747" s="1">
        <v>21029</v>
      </c>
      <c r="D1747" s="63">
        <v>44467</v>
      </c>
      <c r="E1747" s="54">
        <v>123</v>
      </c>
      <c r="F1747" s="56" t="s">
        <v>80</v>
      </c>
      <c r="G1747" s="56" t="s">
        <v>143</v>
      </c>
      <c r="H1747" s="56" t="s">
        <v>670</v>
      </c>
      <c r="I1747" s="56" t="s">
        <v>1222</v>
      </c>
      <c r="J1747" s="54" t="s">
        <v>1223</v>
      </c>
      <c r="K1747" s="1">
        <v>35.570284000000001</v>
      </c>
      <c r="L1747" s="1">
        <v>45.452570700000003</v>
      </c>
      <c r="M1747" s="1">
        <v>3</v>
      </c>
      <c r="N1747" s="9">
        <f>DATE(YEAR(TblLocations[[#This Row],[ODK_DateOfSubmission]]),MONTH(TblLocations[[#This Row],[ODK_DateOfSubmission]]),DAY(TblLocations[[#This Row],[ODK_DateOfSubmission]]))</f>
        <v>44467</v>
      </c>
      <c r="O1747" s="23" t="str">
        <f>_xlfn.CONCAT( YEAR(TblLocations[[#This Row],[ODK_DateOfSubmission]]), "-",TEXT( MONTH(TblLocations[[#This Row],[ODK_DateOfSubmission]]),"00"))</f>
        <v>2021-09</v>
      </c>
    </row>
    <row r="1748" spans="1:15" x14ac:dyDescent="0.25">
      <c r="A1748" s="1">
        <v>1310154</v>
      </c>
      <c r="B1748" s="1">
        <v>131015414</v>
      </c>
      <c r="C1748" s="1">
        <v>31960</v>
      </c>
      <c r="D1748" s="63">
        <v>44467</v>
      </c>
      <c r="E1748" s="54">
        <v>123</v>
      </c>
      <c r="F1748" s="56" t="s">
        <v>80</v>
      </c>
      <c r="G1748" s="56" t="s">
        <v>143</v>
      </c>
      <c r="H1748" s="56" t="s">
        <v>670</v>
      </c>
      <c r="I1748" s="56" t="s">
        <v>1529</v>
      </c>
      <c r="J1748" s="54" t="s">
        <v>1530</v>
      </c>
      <c r="K1748" s="1">
        <v>35.580537800000002</v>
      </c>
      <c r="L1748" s="1">
        <v>45.429789100000001</v>
      </c>
      <c r="M1748" s="1">
        <v>6</v>
      </c>
      <c r="N1748" s="9">
        <f>DATE(YEAR(TblLocations[[#This Row],[ODK_DateOfSubmission]]),MONTH(TblLocations[[#This Row],[ODK_DateOfSubmission]]),DAY(TblLocations[[#This Row],[ODK_DateOfSubmission]]))</f>
        <v>44467</v>
      </c>
      <c r="O1748" s="23" t="str">
        <f>_xlfn.CONCAT( YEAR(TblLocations[[#This Row],[ODK_DateOfSubmission]]), "-",TEXT( MONTH(TblLocations[[#This Row],[ODK_DateOfSubmission]]),"00"))</f>
        <v>2021-09</v>
      </c>
    </row>
    <row r="1749" spans="1:15" x14ac:dyDescent="0.25">
      <c r="A1749" s="1">
        <v>1310207</v>
      </c>
      <c r="B1749" s="1">
        <v>131020714</v>
      </c>
      <c r="C1749" s="1">
        <v>21033</v>
      </c>
      <c r="D1749" s="63">
        <v>44467</v>
      </c>
      <c r="E1749" s="54">
        <v>123</v>
      </c>
      <c r="F1749" s="56" t="s">
        <v>80</v>
      </c>
      <c r="G1749" s="56" t="s">
        <v>143</v>
      </c>
      <c r="H1749" s="56" t="s">
        <v>670</v>
      </c>
      <c r="I1749" s="56" t="s">
        <v>734</v>
      </c>
      <c r="J1749" s="54" t="s">
        <v>735</v>
      </c>
      <c r="K1749" s="1">
        <v>35.598323100000002</v>
      </c>
      <c r="L1749" s="1">
        <v>45.3944926</v>
      </c>
      <c r="M1749" s="1">
        <v>4</v>
      </c>
      <c r="N1749" s="9">
        <f>DATE(YEAR(TblLocations[[#This Row],[ODK_DateOfSubmission]]),MONTH(TblLocations[[#This Row],[ODK_DateOfSubmission]]),DAY(TblLocations[[#This Row],[ODK_DateOfSubmission]]))</f>
        <v>44467</v>
      </c>
      <c r="O1749" s="23" t="str">
        <f>_xlfn.CONCAT( YEAR(TblLocations[[#This Row],[ODK_DateOfSubmission]]), "-",TEXT( MONTH(TblLocations[[#This Row],[ODK_DateOfSubmission]]),"00"))</f>
        <v>2021-09</v>
      </c>
    </row>
    <row r="1750" spans="1:15" x14ac:dyDescent="0.25">
      <c r="A1750" s="1">
        <v>3502012</v>
      </c>
      <c r="B1750" s="1">
        <v>350201214</v>
      </c>
      <c r="C1750" s="1">
        <v>33800</v>
      </c>
      <c r="D1750" s="63">
        <v>44457</v>
      </c>
      <c r="E1750" s="54">
        <v>123</v>
      </c>
      <c r="F1750" s="56" t="s">
        <v>68</v>
      </c>
      <c r="G1750" s="56" t="s">
        <v>81</v>
      </c>
      <c r="H1750" s="56" t="s">
        <v>1048</v>
      </c>
      <c r="I1750" s="56" t="s">
        <v>1337</v>
      </c>
      <c r="J1750" s="54" t="s">
        <v>1338</v>
      </c>
      <c r="K1750" s="1">
        <v>31.541273</v>
      </c>
      <c r="L1750" s="1">
        <v>46.125217999999997</v>
      </c>
      <c r="M1750" s="1">
        <v>2</v>
      </c>
      <c r="N1750" s="9">
        <f>DATE(YEAR(TblLocations[[#This Row],[ODK_DateOfSubmission]]),MONTH(TblLocations[[#This Row],[ODK_DateOfSubmission]]),DAY(TblLocations[[#This Row],[ODK_DateOfSubmission]]))</f>
        <v>44457</v>
      </c>
      <c r="O1750" s="23" t="str">
        <f>_xlfn.CONCAT( YEAR(TblLocations[[#This Row],[ODK_DateOfSubmission]]), "-",TEXT( MONTH(TblLocations[[#This Row],[ODK_DateOfSubmission]]),"00"))</f>
        <v>2021-09</v>
      </c>
    </row>
    <row r="1751" spans="1:15" x14ac:dyDescent="0.25">
      <c r="A1751" s="1">
        <v>3502012</v>
      </c>
      <c r="B1751" s="1">
        <v>350201214</v>
      </c>
      <c r="C1751" s="1">
        <v>33800</v>
      </c>
      <c r="D1751" s="63">
        <v>44457</v>
      </c>
      <c r="E1751" s="54">
        <v>123</v>
      </c>
      <c r="F1751" s="56" t="s">
        <v>68</v>
      </c>
      <c r="G1751" s="56" t="s">
        <v>81</v>
      </c>
      <c r="H1751" s="56" t="s">
        <v>1048</v>
      </c>
      <c r="I1751" s="56" t="s">
        <v>1337</v>
      </c>
      <c r="J1751" s="54" t="s">
        <v>1338</v>
      </c>
      <c r="K1751" s="1">
        <v>31.541273</v>
      </c>
      <c r="L1751" s="1">
        <v>46.125217999999997</v>
      </c>
      <c r="M1751" s="1">
        <v>3</v>
      </c>
      <c r="N1751" s="9">
        <f>DATE(YEAR(TblLocations[[#This Row],[ODK_DateOfSubmission]]),MONTH(TblLocations[[#This Row],[ODK_DateOfSubmission]]),DAY(TblLocations[[#This Row],[ODK_DateOfSubmission]]))</f>
        <v>44457</v>
      </c>
      <c r="O1751" s="23" t="str">
        <f>_xlfn.CONCAT( YEAR(TblLocations[[#This Row],[ODK_DateOfSubmission]]), "-",TEXT( MONTH(TblLocations[[#This Row],[ODK_DateOfSubmission]]),"00"))</f>
        <v>2021-09</v>
      </c>
    </row>
    <row r="1752" spans="1:15" x14ac:dyDescent="0.25">
      <c r="A1752" s="1">
        <v>3502015</v>
      </c>
      <c r="B1752" s="1">
        <v>350201514</v>
      </c>
      <c r="C1752" s="1">
        <v>33803</v>
      </c>
      <c r="D1752" s="63">
        <v>44457</v>
      </c>
      <c r="E1752" s="54">
        <v>123</v>
      </c>
      <c r="F1752" s="56" t="s">
        <v>68</v>
      </c>
      <c r="G1752" s="56" t="s">
        <v>81</v>
      </c>
      <c r="H1752" s="56" t="s">
        <v>1048</v>
      </c>
      <c r="I1752" s="56" t="s">
        <v>1531</v>
      </c>
      <c r="J1752" s="54" t="s">
        <v>1532</v>
      </c>
      <c r="K1752" s="1">
        <v>31.543367</v>
      </c>
      <c r="L1752" s="1">
        <v>46.119889000000001</v>
      </c>
      <c r="M1752" s="1">
        <v>2</v>
      </c>
      <c r="N1752" s="9">
        <f>DATE(YEAR(TblLocations[[#This Row],[ODK_DateOfSubmission]]),MONTH(TblLocations[[#This Row],[ODK_DateOfSubmission]]),DAY(TblLocations[[#This Row],[ODK_DateOfSubmission]]))</f>
        <v>44457</v>
      </c>
      <c r="O1752" s="23" t="str">
        <f>_xlfn.CONCAT( YEAR(TblLocations[[#This Row],[ODK_DateOfSubmission]]), "-",TEXT( MONTH(TblLocations[[#This Row],[ODK_DateOfSubmission]]),"00"))</f>
        <v>2021-09</v>
      </c>
    </row>
    <row r="1753" spans="1:15" x14ac:dyDescent="0.25">
      <c r="A1753" s="1">
        <v>3502015</v>
      </c>
      <c r="B1753" s="1">
        <v>350201514</v>
      </c>
      <c r="C1753" s="1">
        <v>33803</v>
      </c>
      <c r="D1753" s="63">
        <v>44457</v>
      </c>
      <c r="E1753" s="54">
        <v>123</v>
      </c>
      <c r="F1753" s="56" t="s">
        <v>68</v>
      </c>
      <c r="G1753" s="56" t="s">
        <v>81</v>
      </c>
      <c r="H1753" s="56" t="s">
        <v>1048</v>
      </c>
      <c r="I1753" s="56" t="s">
        <v>1531</v>
      </c>
      <c r="J1753" s="54" t="s">
        <v>1532</v>
      </c>
      <c r="K1753" s="1">
        <v>31.543367</v>
      </c>
      <c r="L1753" s="1">
        <v>46.119889000000001</v>
      </c>
      <c r="M1753" s="1">
        <v>2</v>
      </c>
      <c r="N1753" s="9">
        <f>DATE(YEAR(TblLocations[[#This Row],[ODK_DateOfSubmission]]),MONTH(TblLocations[[#This Row],[ODK_DateOfSubmission]]),DAY(TblLocations[[#This Row],[ODK_DateOfSubmission]]))</f>
        <v>44457</v>
      </c>
      <c r="O1753" s="23" t="str">
        <f>_xlfn.CONCAT( YEAR(TblLocations[[#This Row],[ODK_DateOfSubmission]]), "-",TEXT( MONTH(TblLocations[[#This Row],[ODK_DateOfSubmission]]),"00"))</f>
        <v>2021-09</v>
      </c>
    </row>
    <row r="1754" spans="1:15" x14ac:dyDescent="0.25">
      <c r="A1754" s="1">
        <v>3502016</v>
      </c>
      <c r="B1754" s="1">
        <v>350201614</v>
      </c>
      <c r="C1754" s="1">
        <v>34162</v>
      </c>
      <c r="D1754" s="63">
        <v>44457</v>
      </c>
      <c r="E1754" s="54">
        <v>123</v>
      </c>
      <c r="F1754" s="56" t="s">
        <v>68</v>
      </c>
      <c r="G1754" s="56" t="s">
        <v>81</v>
      </c>
      <c r="H1754" s="56" t="s">
        <v>1047</v>
      </c>
      <c r="I1754" s="56" t="s">
        <v>1440</v>
      </c>
      <c r="J1754" s="54" t="s">
        <v>1441</v>
      </c>
      <c r="K1754" s="1">
        <v>31.735530000000001</v>
      </c>
      <c r="L1754" s="1">
        <v>46.112045999999999</v>
      </c>
      <c r="M1754" s="1">
        <v>4</v>
      </c>
      <c r="N1754" s="9">
        <f>DATE(YEAR(TblLocations[[#This Row],[ODK_DateOfSubmission]]),MONTH(TblLocations[[#This Row],[ODK_DateOfSubmission]]),DAY(TblLocations[[#This Row],[ODK_DateOfSubmission]]))</f>
        <v>44457</v>
      </c>
      <c r="O1754" s="23" t="str">
        <f>_xlfn.CONCAT( YEAR(TblLocations[[#This Row],[ODK_DateOfSubmission]]), "-",TEXT( MONTH(TblLocations[[#This Row],[ODK_DateOfSubmission]]),"00"))</f>
        <v>2021-09</v>
      </c>
    </row>
    <row r="1755" spans="1:15" x14ac:dyDescent="0.25">
      <c r="A1755" s="1">
        <v>3502016</v>
      </c>
      <c r="B1755" s="1">
        <v>350201614</v>
      </c>
      <c r="C1755" s="1">
        <v>34162</v>
      </c>
      <c r="D1755" s="63">
        <v>44457</v>
      </c>
      <c r="E1755" s="54">
        <v>123</v>
      </c>
      <c r="F1755" s="56" t="s">
        <v>68</v>
      </c>
      <c r="G1755" s="56" t="s">
        <v>81</v>
      </c>
      <c r="H1755" s="56" t="s">
        <v>1047</v>
      </c>
      <c r="I1755" s="56" t="s">
        <v>1440</v>
      </c>
      <c r="J1755" s="54" t="s">
        <v>1441</v>
      </c>
      <c r="K1755" s="1">
        <v>31.735530000000001</v>
      </c>
      <c r="L1755" s="1">
        <v>46.112045999999999</v>
      </c>
      <c r="M1755" s="1">
        <v>3</v>
      </c>
      <c r="N1755" s="9">
        <f>DATE(YEAR(TblLocations[[#This Row],[ODK_DateOfSubmission]]),MONTH(TblLocations[[#This Row],[ODK_DateOfSubmission]]),DAY(TblLocations[[#This Row],[ODK_DateOfSubmission]]))</f>
        <v>44457</v>
      </c>
      <c r="O1755" s="23" t="str">
        <f>_xlfn.CONCAT( YEAR(TblLocations[[#This Row],[ODK_DateOfSubmission]]), "-",TEXT( MONTH(TblLocations[[#This Row],[ODK_DateOfSubmission]]),"00"))</f>
        <v>2021-09</v>
      </c>
    </row>
    <row r="1756" spans="1:15" x14ac:dyDescent="0.25">
      <c r="A1756" s="1">
        <v>3502016</v>
      </c>
      <c r="B1756" s="1">
        <v>350201614</v>
      </c>
      <c r="C1756" s="1">
        <v>34162</v>
      </c>
      <c r="D1756" s="63">
        <v>44457</v>
      </c>
      <c r="E1756" s="54">
        <v>123</v>
      </c>
      <c r="F1756" s="56" t="s">
        <v>68</v>
      </c>
      <c r="G1756" s="56" t="s">
        <v>81</v>
      </c>
      <c r="H1756" s="56" t="s">
        <v>1047</v>
      </c>
      <c r="I1756" s="56" t="s">
        <v>1440</v>
      </c>
      <c r="J1756" s="54" t="s">
        <v>1441</v>
      </c>
      <c r="K1756" s="1">
        <v>31.735530000000001</v>
      </c>
      <c r="L1756" s="1">
        <v>46.112045999999999</v>
      </c>
      <c r="M1756" s="1">
        <v>7</v>
      </c>
      <c r="N1756" s="9">
        <f>DATE(YEAR(TblLocations[[#This Row],[ODK_DateOfSubmission]]),MONTH(TblLocations[[#This Row],[ODK_DateOfSubmission]]),DAY(TblLocations[[#This Row],[ODK_DateOfSubmission]]))</f>
        <v>44457</v>
      </c>
      <c r="O1756" s="23" t="str">
        <f>_xlfn.CONCAT( YEAR(TblLocations[[#This Row],[ODK_DateOfSubmission]]), "-",TEXT( MONTH(TblLocations[[#This Row],[ODK_DateOfSubmission]]),"00"))</f>
        <v>2021-09</v>
      </c>
    </row>
    <row r="1757" spans="1:15" x14ac:dyDescent="0.25">
      <c r="A1757" s="1">
        <v>3502016</v>
      </c>
      <c r="B1757" s="1">
        <v>350201614</v>
      </c>
      <c r="C1757" s="1">
        <v>34162</v>
      </c>
      <c r="D1757" s="63">
        <v>44457</v>
      </c>
      <c r="E1757" s="54">
        <v>123</v>
      </c>
      <c r="F1757" s="56" t="s">
        <v>68</v>
      </c>
      <c r="G1757" s="56" t="s">
        <v>81</v>
      </c>
      <c r="H1757" s="56" t="s">
        <v>1047</v>
      </c>
      <c r="I1757" s="56" t="s">
        <v>1440</v>
      </c>
      <c r="J1757" s="54" t="s">
        <v>1441</v>
      </c>
      <c r="K1757" s="1">
        <v>31.735530000000001</v>
      </c>
      <c r="L1757" s="1">
        <v>46.112045999999999</v>
      </c>
      <c r="M1757" s="1">
        <v>3</v>
      </c>
      <c r="N1757" s="9">
        <f>DATE(YEAR(TblLocations[[#This Row],[ODK_DateOfSubmission]]),MONTH(TblLocations[[#This Row],[ODK_DateOfSubmission]]),DAY(TblLocations[[#This Row],[ODK_DateOfSubmission]]))</f>
        <v>44457</v>
      </c>
      <c r="O1757" s="23" t="str">
        <f>_xlfn.CONCAT( YEAR(TblLocations[[#This Row],[ODK_DateOfSubmission]]), "-",TEXT( MONTH(TblLocations[[#This Row],[ODK_DateOfSubmission]]),"00"))</f>
        <v>2021-09</v>
      </c>
    </row>
    <row r="1758" spans="1:15" x14ac:dyDescent="0.25">
      <c r="A1758" s="1">
        <v>3502018</v>
      </c>
      <c r="B1758" s="1">
        <v>350201814</v>
      </c>
      <c r="C1758" s="1">
        <v>10289</v>
      </c>
      <c r="D1758" s="63">
        <v>44448</v>
      </c>
      <c r="E1758" s="54">
        <v>123</v>
      </c>
      <c r="F1758" s="56" t="s">
        <v>68</v>
      </c>
      <c r="G1758" s="56" t="s">
        <v>81</v>
      </c>
      <c r="H1758" s="56" t="s">
        <v>1047</v>
      </c>
      <c r="I1758" s="56" t="s">
        <v>1088</v>
      </c>
      <c r="J1758" s="54" t="s">
        <v>1510</v>
      </c>
      <c r="K1758" s="1">
        <v>31.715143000000001</v>
      </c>
      <c r="L1758" s="1">
        <v>46.098461</v>
      </c>
      <c r="M1758" s="1">
        <v>3</v>
      </c>
      <c r="N1758" s="9">
        <f>DATE(YEAR(TblLocations[[#This Row],[ODK_DateOfSubmission]]),MONTH(TblLocations[[#This Row],[ODK_DateOfSubmission]]),DAY(TblLocations[[#This Row],[ODK_DateOfSubmission]]))</f>
        <v>44448</v>
      </c>
      <c r="O1758" s="23" t="str">
        <f>_xlfn.CONCAT( YEAR(TblLocations[[#This Row],[ODK_DateOfSubmission]]), "-",TEXT( MONTH(TblLocations[[#This Row],[ODK_DateOfSubmission]]),"00"))</f>
        <v>2021-09</v>
      </c>
    </row>
    <row r="1759" spans="1:15" x14ac:dyDescent="0.25">
      <c r="A1759" s="1">
        <v>3502018</v>
      </c>
      <c r="B1759" s="1">
        <v>350201814</v>
      </c>
      <c r="C1759" s="1">
        <v>10289</v>
      </c>
      <c r="D1759" s="63">
        <v>44448</v>
      </c>
      <c r="E1759" s="54">
        <v>123</v>
      </c>
      <c r="F1759" s="56" t="s">
        <v>68</v>
      </c>
      <c r="G1759" s="56" t="s">
        <v>81</v>
      </c>
      <c r="H1759" s="56" t="s">
        <v>1047</v>
      </c>
      <c r="I1759" s="56" t="s">
        <v>1088</v>
      </c>
      <c r="J1759" s="54" t="s">
        <v>1510</v>
      </c>
      <c r="K1759" s="1">
        <v>31.715143000000001</v>
      </c>
      <c r="L1759" s="1">
        <v>46.098461</v>
      </c>
      <c r="M1759" s="1">
        <v>2</v>
      </c>
      <c r="N1759" s="9">
        <f>DATE(YEAR(TblLocations[[#This Row],[ODK_DateOfSubmission]]),MONTH(TblLocations[[#This Row],[ODK_DateOfSubmission]]),DAY(TblLocations[[#This Row],[ODK_DateOfSubmission]]))</f>
        <v>44448</v>
      </c>
      <c r="O1759" s="23" t="str">
        <f>_xlfn.CONCAT( YEAR(TblLocations[[#This Row],[ODK_DateOfSubmission]]), "-",TEXT( MONTH(TblLocations[[#This Row],[ODK_DateOfSubmission]]),"00"))</f>
        <v>2021-09</v>
      </c>
    </row>
    <row r="1760" spans="1:15" x14ac:dyDescent="0.25">
      <c r="A1760" s="1">
        <v>3502018</v>
      </c>
      <c r="B1760" s="1">
        <v>350201814</v>
      </c>
      <c r="C1760" s="1">
        <v>10289</v>
      </c>
      <c r="D1760" s="63">
        <v>44448</v>
      </c>
      <c r="E1760" s="54">
        <v>123</v>
      </c>
      <c r="F1760" s="56" t="s">
        <v>68</v>
      </c>
      <c r="G1760" s="56" t="s">
        <v>81</v>
      </c>
      <c r="H1760" s="56" t="s">
        <v>1047</v>
      </c>
      <c r="I1760" s="56" t="s">
        <v>1088</v>
      </c>
      <c r="J1760" s="54" t="s">
        <v>1510</v>
      </c>
      <c r="K1760" s="1">
        <v>31.715143000000001</v>
      </c>
      <c r="L1760" s="1">
        <v>46.098461</v>
      </c>
      <c r="M1760" s="1">
        <v>3</v>
      </c>
      <c r="N1760" s="9">
        <f>DATE(YEAR(TblLocations[[#This Row],[ODK_DateOfSubmission]]),MONTH(TblLocations[[#This Row],[ODK_DateOfSubmission]]),DAY(TblLocations[[#This Row],[ODK_DateOfSubmission]]))</f>
        <v>44448</v>
      </c>
      <c r="O1760" s="23" t="str">
        <f>_xlfn.CONCAT( YEAR(TblLocations[[#This Row],[ODK_DateOfSubmission]]), "-",TEXT( MONTH(TblLocations[[#This Row],[ODK_DateOfSubmission]]),"00"))</f>
        <v>2021-09</v>
      </c>
    </row>
    <row r="1761" spans="1:15" x14ac:dyDescent="0.25">
      <c r="A1761" s="1">
        <v>3502003</v>
      </c>
      <c r="B1761" s="1">
        <v>350200314</v>
      </c>
      <c r="C1761" s="1">
        <v>24722</v>
      </c>
      <c r="D1761" s="63">
        <v>44457</v>
      </c>
      <c r="E1761" s="54">
        <v>123</v>
      </c>
      <c r="F1761" s="56" t="s">
        <v>68</v>
      </c>
      <c r="G1761" s="56" t="s">
        <v>81</v>
      </c>
      <c r="H1761" s="56" t="s">
        <v>1047</v>
      </c>
      <c r="I1761" s="56" t="s">
        <v>1051</v>
      </c>
      <c r="J1761" s="54" t="s">
        <v>897</v>
      </c>
      <c r="K1761" s="1">
        <v>31.711529196499999</v>
      </c>
      <c r="L1761" s="1">
        <v>46.124556874</v>
      </c>
      <c r="M1761" s="1">
        <v>4</v>
      </c>
      <c r="N1761" s="9">
        <f>DATE(YEAR(TblLocations[[#This Row],[ODK_DateOfSubmission]]),MONTH(TblLocations[[#This Row],[ODK_DateOfSubmission]]),DAY(TblLocations[[#This Row],[ODK_DateOfSubmission]]))</f>
        <v>44457</v>
      </c>
      <c r="O1761" s="23" t="str">
        <f>_xlfn.CONCAT( YEAR(TblLocations[[#This Row],[ODK_DateOfSubmission]]), "-",TEXT( MONTH(TblLocations[[#This Row],[ODK_DateOfSubmission]]),"00"))</f>
        <v>2021-09</v>
      </c>
    </row>
    <row r="1762" spans="1:15" x14ac:dyDescent="0.25">
      <c r="A1762" s="1">
        <v>3502003</v>
      </c>
      <c r="B1762" s="1">
        <v>350200314</v>
      </c>
      <c r="C1762" s="1">
        <v>24722</v>
      </c>
      <c r="D1762" s="63">
        <v>44457</v>
      </c>
      <c r="E1762" s="54">
        <v>123</v>
      </c>
      <c r="F1762" s="56" t="s">
        <v>68</v>
      </c>
      <c r="G1762" s="56" t="s">
        <v>81</v>
      </c>
      <c r="H1762" s="56" t="s">
        <v>1047</v>
      </c>
      <c r="I1762" s="56" t="s">
        <v>1051</v>
      </c>
      <c r="J1762" s="54" t="s">
        <v>897</v>
      </c>
      <c r="K1762" s="1">
        <v>31.711529196499999</v>
      </c>
      <c r="L1762" s="1">
        <v>46.124556874</v>
      </c>
      <c r="M1762" s="1">
        <v>5</v>
      </c>
      <c r="N1762" s="9">
        <f>DATE(YEAR(TblLocations[[#This Row],[ODK_DateOfSubmission]]),MONTH(TblLocations[[#This Row],[ODK_DateOfSubmission]]),DAY(TblLocations[[#This Row],[ODK_DateOfSubmission]]))</f>
        <v>44457</v>
      </c>
      <c r="O1762" s="23" t="str">
        <f>_xlfn.CONCAT( YEAR(TblLocations[[#This Row],[ODK_DateOfSubmission]]), "-",TEXT( MONTH(TblLocations[[#This Row],[ODK_DateOfSubmission]]),"00"))</f>
        <v>2021-09</v>
      </c>
    </row>
    <row r="1763" spans="1:15" x14ac:dyDescent="0.25">
      <c r="A1763" s="1">
        <v>3502007</v>
      </c>
      <c r="B1763" s="1">
        <v>350200714</v>
      </c>
      <c r="C1763" s="1">
        <v>33795</v>
      </c>
      <c r="D1763" s="63">
        <v>44457</v>
      </c>
      <c r="E1763" s="54">
        <v>123</v>
      </c>
      <c r="F1763" s="56" t="s">
        <v>68</v>
      </c>
      <c r="G1763" s="56" t="s">
        <v>81</v>
      </c>
      <c r="H1763" s="56" t="s">
        <v>1047</v>
      </c>
      <c r="I1763" s="56" t="s">
        <v>1334</v>
      </c>
      <c r="J1763" s="54" t="s">
        <v>1335</v>
      </c>
      <c r="K1763" s="1">
        <v>31.728400000000001</v>
      </c>
      <c r="L1763" s="1">
        <v>46.110399999999998</v>
      </c>
      <c r="M1763" s="1">
        <v>4</v>
      </c>
      <c r="N1763" s="9">
        <f>DATE(YEAR(TblLocations[[#This Row],[ODK_DateOfSubmission]]),MONTH(TblLocations[[#This Row],[ODK_DateOfSubmission]]),DAY(TblLocations[[#This Row],[ODK_DateOfSubmission]]))</f>
        <v>44457</v>
      </c>
      <c r="O1763" s="23" t="str">
        <f>_xlfn.CONCAT( YEAR(TblLocations[[#This Row],[ODK_DateOfSubmission]]), "-",TEXT( MONTH(TblLocations[[#This Row],[ODK_DateOfSubmission]]),"00"))</f>
        <v>2021-09</v>
      </c>
    </row>
    <row r="1764" spans="1:15" x14ac:dyDescent="0.25">
      <c r="A1764" s="1">
        <v>3503015</v>
      </c>
      <c r="B1764" s="1">
        <v>350301514</v>
      </c>
      <c r="C1764" s="1">
        <v>33805</v>
      </c>
      <c r="D1764" s="63">
        <v>44438</v>
      </c>
      <c r="E1764" s="54">
        <v>123</v>
      </c>
      <c r="F1764" s="56" t="s">
        <v>68</v>
      </c>
      <c r="G1764" s="56" t="s">
        <v>86</v>
      </c>
      <c r="H1764" s="56" t="s">
        <v>1474</v>
      </c>
      <c r="I1764" s="56" t="s">
        <v>1475</v>
      </c>
      <c r="J1764" s="54" t="s">
        <v>216</v>
      </c>
      <c r="K1764" s="1">
        <v>31.295843999999999</v>
      </c>
      <c r="L1764" s="1">
        <v>46.233044999999997</v>
      </c>
      <c r="M1764" s="1">
        <v>1</v>
      </c>
      <c r="N1764" s="9">
        <f>DATE(YEAR(TblLocations[[#This Row],[ODK_DateOfSubmission]]),MONTH(TblLocations[[#This Row],[ODK_DateOfSubmission]]),DAY(TblLocations[[#This Row],[ODK_DateOfSubmission]]))</f>
        <v>44438</v>
      </c>
      <c r="O1764" s="23" t="str">
        <f>_xlfn.CONCAT( YEAR(TblLocations[[#This Row],[ODK_DateOfSubmission]]), "-",TEXT( MONTH(TblLocations[[#This Row],[ODK_DateOfSubmission]]),"00"))</f>
        <v>2021-08</v>
      </c>
    </row>
    <row r="1765" spans="1:15" x14ac:dyDescent="0.25">
      <c r="A1765" s="1">
        <v>3503015</v>
      </c>
      <c r="B1765" s="1">
        <v>350301514</v>
      </c>
      <c r="C1765" s="1">
        <v>33805</v>
      </c>
      <c r="D1765" s="63">
        <v>44438</v>
      </c>
      <c r="E1765" s="54">
        <v>123</v>
      </c>
      <c r="F1765" s="56" t="s">
        <v>68</v>
      </c>
      <c r="G1765" s="56" t="s">
        <v>86</v>
      </c>
      <c r="H1765" s="56" t="s">
        <v>1474</v>
      </c>
      <c r="I1765" s="56" t="s">
        <v>1475</v>
      </c>
      <c r="J1765" s="54" t="s">
        <v>216</v>
      </c>
      <c r="K1765" s="1">
        <v>31.295843999999999</v>
      </c>
      <c r="L1765" s="1">
        <v>46.233044999999997</v>
      </c>
      <c r="M1765" s="1">
        <v>1</v>
      </c>
      <c r="N1765" s="9">
        <f>DATE(YEAR(TblLocations[[#This Row],[ODK_DateOfSubmission]]),MONTH(TblLocations[[#This Row],[ODK_DateOfSubmission]]),DAY(TblLocations[[#This Row],[ODK_DateOfSubmission]]))</f>
        <v>44438</v>
      </c>
      <c r="O1765" s="23" t="str">
        <f>_xlfn.CONCAT( YEAR(TblLocations[[#This Row],[ODK_DateOfSubmission]]), "-",TEXT( MONTH(TblLocations[[#This Row],[ODK_DateOfSubmission]]),"00"))</f>
        <v>2021-08</v>
      </c>
    </row>
    <row r="1766" spans="1:15" x14ac:dyDescent="0.25">
      <c r="A1766" s="1">
        <v>3503006</v>
      </c>
      <c r="B1766" s="1">
        <v>350300614</v>
      </c>
      <c r="C1766" s="1">
        <v>21209</v>
      </c>
      <c r="D1766" s="63">
        <v>44438</v>
      </c>
      <c r="E1766" s="54">
        <v>123</v>
      </c>
      <c r="F1766" s="56" t="s">
        <v>68</v>
      </c>
      <c r="G1766" s="56" t="s">
        <v>86</v>
      </c>
      <c r="H1766" s="56" t="s">
        <v>1404</v>
      </c>
      <c r="I1766" s="56" t="s">
        <v>1406</v>
      </c>
      <c r="J1766" s="54" t="s">
        <v>1407</v>
      </c>
      <c r="K1766" s="1">
        <v>31.415689718399999</v>
      </c>
      <c r="L1766" s="1">
        <v>46.163976839100002</v>
      </c>
      <c r="M1766" s="1">
        <v>1</v>
      </c>
      <c r="N1766" s="9">
        <f>DATE(YEAR(TblLocations[[#This Row],[ODK_DateOfSubmission]]),MONTH(TblLocations[[#This Row],[ODK_DateOfSubmission]]),DAY(TblLocations[[#This Row],[ODK_DateOfSubmission]]))</f>
        <v>44438</v>
      </c>
      <c r="O1766" s="23" t="str">
        <f>_xlfn.CONCAT( YEAR(TblLocations[[#This Row],[ODK_DateOfSubmission]]), "-",TEXT( MONTH(TblLocations[[#This Row],[ODK_DateOfSubmission]]),"00"))</f>
        <v>2021-08</v>
      </c>
    </row>
    <row r="1767" spans="1:15" x14ac:dyDescent="0.25">
      <c r="A1767" s="1">
        <v>3503006</v>
      </c>
      <c r="B1767" s="1">
        <v>350300614</v>
      </c>
      <c r="C1767" s="1">
        <v>21209</v>
      </c>
      <c r="D1767" s="63">
        <v>44438</v>
      </c>
      <c r="E1767" s="54">
        <v>123</v>
      </c>
      <c r="F1767" s="56" t="s">
        <v>68</v>
      </c>
      <c r="G1767" s="56" t="s">
        <v>86</v>
      </c>
      <c r="H1767" s="56" t="s">
        <v>1404</v>
      </c>
      <c r="I1767" s="56" t="s">
        <v>1406</v>
      </c>
      <c r="J1767" s="54" t="s">
        <v>1407</v>
      </c>
      <c r="K1767" s="1">
        <v>31.415689718399999</v>
      </c>
      <c r="L1767" s="1">
        <v>46.163976839100002</v>
      </c>
      <c r="M1767" s="1">
        <v>1</v>
      </c>
      <c r="N1767" s="9">
        <f>DATE(YEAR(TblLocations[[#This Row],[ODK_DateOfSubmission]]),MONTH(TblLocations[[#This Row],[ODK_DateOfSubmission]]),DAY(TblLocations[[#This Row],[ODK_DateOfSubmission]]))</f>
        <v>44438</v>
      </c>
      <c r="O1767" s="23" t="str">
        <f>_xlfn.CONCAT( YEAR(TblLocations[[#This Row],[ODK_DateOfSubmission]]), "-",TEXT( MONTH(TblLocations[[#This Row],[ODK_DateOfSubmission]]),"00"))</f>
        <v>2021-08</v>
      </c>
    </row>
    <row r="1768" spans="1:15" x14ac:dyDescent="0.25">
      <c r="A1768" s="1">
        <v>3503008</v>
      </c>
      <c r="B1768" s="1">
        <v>350300814</v>
      </c>
      <c r="C1768" s="1">
        <v>9848</v>
      </c>
      <c r="D1768" s="63">
        <v>44438</v>
      </c>
      <c r="E1768" s="54">
        <v>123</v>
      </c>
      <c r="F1768" s="56" t="s">
        <v>68</v>
      </c>
      <c r="G1768" s="56" t="s">
        <v>86</v>
      </c>
      <c r="H1768" s="56" t="s">
        <v>1404</v>
      </c>
      <c r="I1768" s="56" t="s">
        <v>1478</v>
      </c>
      <c r="J1768" s="54" t="s">
        <v>1479</v>
      </c>
      <c r="K1768" s="1">
        <v>31.415756054100001</v>
      </c>
      <c r="L1768" s="1">
        <v>46.172971067500001</v>
      </c>
      <c r="M1768" s="1">
        <v>1</v>
      </c>
      <c r="N1768" s="9">
        <f>DATE(YEAR(TblLocations[[#This Row],[ODK_DateOfSubmission]]),MONTH(TblLocations[[#This Row],[ODK_DateOfSubmission]]),DAY(TblLocations[[#This Row],[ODK_DateOfSubmission]]))</f>
        <v>44438</v>
      </c>
      <c r="O1768" s="23" t="str">
        <f>_xlfn.CONCAT( YEAR(TblLocations[[#This Row],[ODK_DateOfSubmission]]), "-",TEXT( MONTH(TblLocations[[#This Row],[ODK_DateOfSubmission]]),"00"))</f>
        <v>2021-08</v>
      </c>
    </row>
    <row r="1769" spans="1:15" x14ac:dyDescent="0.25">
      <c r="A1769" s="1">
        <v>3503009</v>
      </c>
      <c r="B1769" s="1">
        <v>350300914</v>
      </c>
      <c r="C1769" s="1">
        <v>9822</v>
      </c>
      <c r="D1769" s="63">
        <v>44438</v>
      </c>
      <c r="E1769" s="54">
        <v>123</v>
      </c>
      <c r="F1769" s="56" t="s">
        <v>68</v>
      </c>
      <c r="G1769" s="56" t="s">
        <v>86</v>
      </c>
      <c r="H1769" s="56" t="s">
        <v>1404</v>
      </c>
      <c r="I1769" s="56" t="s">
        <v>1410</v>
      </c>
      <c r="J1769" s="54" t="s">
        <v>1411</v>
      </c>
      <c r="K1769" s="1">
        <v>31.403907212699998</v>
      </c>
      <c r="L1769" s="1">
        <v>46.175491096099996</v>
      </c>
      <c r="M1769" s="1">
        <v>1</v>
      </c>
      <c r="N1769" s="9">
        <f>DATE(YEAR(TblLocations[[#This Row],[ODK_DateOfSubmission]]),MONTH(TblLocations[[#This Row],[ODK_DateOfSubmission]]),DAY(TblLocations[[#This Row],[ODK_DateOfSubmission]]))</f>
        <v>44438</v>
      </c>
      <c r="O1769" s="23" t="str">
        <f>_xlfn.CONCAT( YEAR(TblLocations[[#This Row],[ODK_DateOfSubmission]]), "-",TEXT( MONTH(TblLocations[[#This Row],[ODK_DateOfSubmission]]),"00"))</f>
        <v>2021-08</v>
      </c>
    </row>
    <row r="1770" spans="1:15" x14ac:dyDescent="0.25">
      <c r="A1770" s="1">
        <v>3503009</v>
      </c>
      <c r="B1770" s="1">
        <v>350300914</v>
      </c>
      <c r="C1770" s="1">
        <v>9822</v>
      </c>
      <c r="D1770" s="63">
        <v>44438</v>
      </c>
      <c r="E1770" s="54">
        <v>123</v>
      </c>
      <c r="F1770" s="56" t="s">
        <v>68</v>
      </c>
      <c r="G1770" s="56" t="s">
        <v>86</v>
      </c>
      <c r="H1770" s="56" t="s">
        <v>1404</v>
      </c>
      <c r="I1770" s="56" t="s">
        <v>1410</v>
      </c>
      <c r="J1770" s="54" t="s">
        <v>1411</v>
      </c>
      <c r="K1770" s="1">
        <v>31.403907212699998</v>
      </c>
      <c r="L1770" s="1">
        <v>46.175491096099996</v>
      </c>
      <c r="M1770" s="1">
        <v>1</v>
      </c>
      <c r="N1770" s="9">
        <f>DATE(YEAR(TblLocations[[#This Row],[ODK_DateOfSubmission]]),MONTH(TblLocations[[#This Row],[ODK_DateOfSubmission]]),DAY(TblLocations[[#This Row],[ODK_DateOfSubmission]]))</f>
        <v>44438</v>
      </c>
      <c r="O1770" s="23" t="str">
        <f>_xlfn.CONCAT( YEAR(TblLocations[[#This Row],[ODK_DateOfSubmission]]), "-",TEXT( MONTH(TblLocations[[#This Row],[ODK_DateOfSubmission]]),"00"))</f>
        <v>2021-08</v>
      </c>
    </row>
    <row r="1771" spans="1:15" x14ac:dyDescent="0.25">
      <c r="A1771" s="1">
        <v>3503012</v>
      </c>
      <c r="B1771" s="1">
        <v>350301214</v>
      </c>
      <c r="C1771" s="1">
        <v>10286</v>
      </c>
      <c r="D1771" s="63">
        <v>44438</v>
      </c>
      <c r="E1771" s="54">
        <v>123</v>
      </c>
      <c r="F1771" s="56" t="s">
        <v>68</v>
      </c>
      <c r="G1771" s="56" t="s">
        <v>86</v>
      </c>
      <c r="H1771" s="56" t="s">
        <v>1404</v>
      </c>
      <c r="I1771" s="56" t="s">
        <v>1405</v>
      </c>
      <c r="J1771" s="54" t="s">
        <v>1127</v>
      </c>
      <c r="K1771" s="1">
        <v>31.400419743299999</v>
      </c>
      <c r="L1771" s="1">
        <v>46.1806881535</v>
      </c>
      <c r="M1771" s="1">
        <v>1</v>
      </c>
      <c r="N1771" s="9">
        <f>DATE(YEAR(TblLocations[[#This Row],[ODK_DateOfSubmission]]),MONTH(TblLocations[[#This Row],[ODK_DateOfSubmission]]),DAY(TblLocations[[#This Row],[ODK_DateOfSubmission]]))</f>
        <v>44438</v>
      </c>
      <c r="O1771" s="23" t="str">
        <f>_xlfn.CONCAT( YEAR(TblLocations[[#This Row],[ODK_DateOfSubmission]]), "-",TEXT( MONTH(TblLocations[[#This Row],[ODK_DateOfSubmission]]),"00"))</f>
        <v>2021-08</v>
      </c>
    </row>
    <row r="1772" spans="1:15" x14ac:dyDescent="0.25">
      <c r="A1772" s="1">
        <v>3503012</v>
      </c>
      <c r="B1772" s="1">
        <v>350301214</v>
      </c>
      <c r="C1772" s="1">
        <v>10286</v>
      </c>
      <c r="D1772" s="63">
        <v>44438</v>
      </c>
      <c r="E1772" s="54">
        <v>123</v>
      </c>
      <c r="F1772" s="56" t="s">
        <v>68</v>
      </c>
      <c r="G1772" s="56" t="s">
        <v>86</v>
      </c>
      <c r="H1772" s="56" t="s">
        <v>1404</v>
      </c>
      <c r="I1772" s="56" t="s">
        <v>1405</v>
      </c>
      <c r="J1772" s="54" t="s">
        <v>1127</v>
      </c>
      <c r="K1772" s="1">
        <v>31.400419743299999</v>
      </c>
      <c r="L1772" s="1">
        <v>46.1806881535</v>
      </c>
      <c r="M1772" s="1">
        <v>1</v>
      </c>
      <c r="N1772" s="9">
        <f>DATE(YEAR(TblLocations[[#This Row],[ODK_DateOfSubmission]]),MONTH(TblLocations[[#This Row],[ODK_DateOfSubmission]]),DAY(TblLocations[[#This Row],[ODK_DateOfSubmission]]))</f>
        <v>44438</v>
      </c>
      <c r="O1772" s="23" t="str">
        <f>_xlfn.CONCAT( YEAR(TblLocations[[#This Row],[ODK_DateOfSubmission]]), "-",TEXT( MONTH(TblLocations[[#This Row],[ODK_DateOfSubmission]]),"00"))</f>
        <v>2021-08</v>
      </c>
    </row>
    <row r="1773" spans="1:15" x14ac:dyDescent="0.25">
      <c r="A1773" s="1">
        <v>3504050</v>
      </c>
      <c r="B1773" s="1">
        <v>350405014</v>
      </c>
      <c r="C1773" s="1">
        <v>25760</v>
      </c>
      <c r="D1773" s="63">
        <v>44446</v>
      </c>
      <c r="E1773" s="54">
        <v>123</v>
      </c>
      <c r="F1773" s="56" t="s">
        <v>68</v>
      </c>
      <c r="G1773" s="56" t="s">
        <v>73</v>
      </c>
      <c r="H1773" s="56" t="s">
        <v>1059</v>
      </c>
      <c r="I1773" s="56" t="s">
        <v>1533</v>
      </c>
      <c r="J1773" s="54" t="s">
        <v>1534</v>
      </c>
      <c r="K1773" s="1">
        <v>30.981975211000002</v>
      </c>
      <c r="L1773" s="1">
        <v>46.3081693265</v>
      </c>
      <c r="M1773" s="1">
        <v>5</v>
      </c>
      <c r="N1773" s="9">
        <f>DATE(YEAR(TblLocations[[#This Row],[ODK_DateOfSubmission]]),MONTH(TblLocations[[#This Row],[ODK_DateOfSubmission]]),DAY(TblLocations[[#This Row],[ODK_DateOfSubmission]]))</f>
        <v>44446</v>
      </c>
      <c r="O1773" s="23" t="str">
        <f>_xlfn.CONCAT( YEAR(TblLocations[[#This Row],[ODK_DateOfSubmission]]), "-",TEXT( MONTH(TblLocations[[#This Row],[ODK_DateOfSubmission]]),"00"))</f>
        <v>2021-09</v>
      </c>
    </row>
    <row r="1774" spans="1:15" x14ac:dyDescent="0.25">
      <c r="A1774" s="1">
        <v>3504051</v>
      </c>
      <c r="B1774" s="1">
        <v>350405114</v>
      </c>
      <c r="C1774" s="1">
        <v>23685</v>
      </c>
      <c r="D1774" s="63">
        <v>44461</v>
      </c>
      <c r="E1774" s="54">
        <v>123</v>
      </c>
      <c r="F1774" s="56" t="s">
        <v>68</v>
      </c>
      <c r="G1774" s="56" t="s">
        <v>73</v>
      </c>
      <c r="H1774" s="56" t="s">
        <v>1059</v>
      </c>
      <c r="I1774" s="56" t="s">
        <v>1108</v>
      </c>
      <c r="J1774" s="54" t="s">
        <v>1109</v>
      </c>
      <c r="K1774" s="1">
        <v>31.087265559999999</v>
      </c>
      <c r="L1774" s="1">
        <v>46.241235476500002</v>
      </c>
      <c r="M1774" s="1">
        <v>6</v>
      </c>
      <c r="N1774" s="9">
        <f>DATE(YEAR(TblLocations[[#This Row],[ODK_DateOfSubmission]]),MONTH(TblLocations[[#This Row],[ODK_DateOfSubmission]]),DAY(TblLocations[[#This Row],[ODK_DateOfSubmission]]))</f>
        <v>44461</v>
      </c>
      <c r="O1774" s="23" t="str">
        <f>_xlfn.CONCAT( YEAR(TblLocations[[#This Row],[ODK_DateOfSubmission]]), "-",TEXT( MONTH(TblLocations[[#This Row],[ODK_DateOfSubmission]]),"00"))</f>
        <v>2021-09</v>
      </c>
    </row>
    <row r="1775" spans="1:15" x14ac:dyDescent="0.25">
      <c r="A1775" s="1">
        <v>3504051</v>
      </c>
      <c r="B1775" s="1">
        <v>350405114</v>
      </c>
      <c r="C1775" s="1">
        <v>23685</v>
      </c>
      <c r="D1775" s="63">
        <v>44461</v>
      </c>
      <c r="E1775" s="54">
        <v>123</v>
      </c>
      <c r="F1775" s="56" t="s">
        <v>68</v>
      </c>
      <c r="G1775" s="56" t="s">
        <v>73</v>
      </c>
      <c r="H1775" s="56" t="s">
        <v>1059</v>
      </c>
      <c r="I1775" s="56" t="s">
        <v>1108</v>
      </c>
      <c r="J1775" s="54" t="s">
        <v>1109</v>
      </c>
      <c r="K1775" s="1">
        <v>31.087265559999999</v>
      </c>
      <c r="L1775" s="1">
        <v>46.241235476500002</v>
      </c>
      <c r="M1775" s="1">
        <v>4</v>
      </c>
      <c r="N1775" s="9">
        <f>DATE(YEAR(TblLocations[[#This Row],[ODK_DateOfSubmission]]),MONTH(TblLocations[[#This Row],[ODK_DateOfSubmission]]),DAY(TblLocations[[#This Row],[ODK_DateOfSubmission]]))</f>
        <v>44461</v>
      </c>
      <c r="O1775" s="23" t="str">
        <f>_xlfn.CONCAT( YEAR(TblLocations[[#This Row],[ODK_DateOfSubmission]]), "-",TEXT( MONTH(TblLocations[[#This Row],[ODK_DateOfSubmission]]),"00"))</f>
        <v>2021-09</v>
      </c>
    </row>
    <row r="1776" spans="1:15" x14ac:dyDescent="0.25">
      <c r="A1776" s="1">
        <v>3504051</v>
      </c>
      <c r="B1776" s="1">
        <v>350405114</v>
      </c>
      <c r="C1776" s="1">
        <v>23685</v>
      </c>
      <c r="D1776" s="63">
        <v>44461</v>
      </c>
      <c r="E1776" s="54">
        <v>123</v>
      </c>
      <c r="F1776" s="56" t="s">
        <v>68</v>
      </c>
      <c r="G1776" s="56" t="s">
        <v>73</v>
      </c>
      <c r="H1776" s="56" t="s">
        <v>1059</v>
      </c>
      <c r="I1776" s="56" t="s">
        <v>1108</v>
      </c>
      <c r="J1776" s="54" t="s">
        <v>1109</v>
      </c>
      <c r="K1776" s="1">
        <v>31.087265559999999</v>
      </c>
      <c r="L1776" s="1">
        <v>46.241235476500002</v>
      </c>
      <c r="M1776" s="1">
        <v>3</v>
      </c>
      <c r="N1776" s="9">
        <f>DATE(YEAR(TblLocations[[#This Row],[ODK_DateOfSubmission]]),MONTH(TblLocations[[#This Row],[ODK_DateOfSubmission]]),DAY(TblLocations[[#This Row],[ODK_DateOfSubmission]]))</f>
        <v>44461</v>
      </c>
      <c r="O1776" s="23" t="str">
        <f>_xlfn.CONCAT( YEAR(TblLocations[[#This Row],[ODK_DateOfSubmission]]), "-",TEXT( MONTH(TblLocations[[#This Row],[ODK_DateOfSubmission]]),"00"))</f>
        <v>2021-09</v>
      </c>
    </row>
    <row r="1777" spans="1:15" x14ac:dyDescent="0.25">
      <c r="A1777" s="1">
        <v>3504051</v>
      </c>
      <c r="B1777" s="1">
        <v>350405114</v>
      </c>
      <c r="C1777" s="1">
        <v>23685</v>
      </c>
      <c r="D1777" s="63">
        <v>44461</v>
      </c>
      <c r="E1777" s="54">
        <v>123</v>
      </c>
      <c r="F1777" s="56" t="s">
        <v>68</v>
      </c>
      <c r="G1777" s="56" t="s">
        <v>73</v>
      </c>
      <c r="H1777" s="56" t="s">
        <v>1059</v>
      </c>
      <c r="I1777" s="56" t="s">
        <v>1108</v>
      </c>
      <c r="J1777" s="54" t="s">
        <v>1109</v>
      </c>
      <c r="K1777" s="1">
        <v>31.087265559999999</v>
      </c>
      <c r="L1777" s="1">
        <v>46.241235476500002</v>
      </c>
      <c r="M1777" s="1">
        <v>3</v>
      </c>
      <c r="N1777" s="9">
        <f>DATE(YEAR(TblLocations[[#This Row],[ODK_DateOfSubmission]]),MONTH(TblLocations[[#This Row],[ODK_DateOfSubmission]]),DAY(TblLocations[[#This Row],[ODK_DateOfSubmission]]))</f>
        <v>44461</v>
      </c>
      <c r="O1777" s="23" t="str">
        <f>_xlfn.CONCAT( YEAR(TblLocations[[#This Row],[ODK_DateOfSubmission]]), "-",TEXT( MONTH(TblLocations[[#This Row],[ODK_DateOfSubmission]]),"00"))</f>
        <v>2021-09</v>
      </c>
    </row>
    <row r="1778" spans="1:15" x14ac:dyDescent="0.25">
      <c r="A1778" s="1">
        <v>3504052</v>
      </c>
      <c r="B1778" s="1">
        <v>350405214</v>
      </c>
      <c r="C1778" s="1">
        <v>9113</v>
      </c>
      <c r="D1778" s="63">
        <v>44441</v>
      </c>
      <c r="E1778" s="54">
        <v>123</v>
      </c>
      <c r="F1778" s="56" t="s">
        <v>68</v>
      </c>
      <c r="G1778" s="56" t="s">
        <v>73</v>
      </c>
      <c r="H1778" s="56" t="s">
        <v>1059</v>
      </c>
      <c r="I1778" s="56" t="s">
        <v>1102</v>
      </c>
      <c r="J1778" s="54" t="s">
        <v>1436</v>
      </c>
      <c r="K1778" s="1">
        <v>31.060153968000002</v>
      </c>
      <c r="L1778" s="1">
        <v>46.243325555299997</v>
      </c>
      <c r="M1778" s="1">
        <v>3</v>
      </c>
      <c r="N1778" s="9">
        <f>DATE(YEAR(TblLocations[[#This Row],[ODK_DateOfSubmission]]),MONTH(TblLocations[[#This Row],[ODK_DateOfSubmission]]),DAY(TblLocations[[#This Row],[ODK_DateOfSubmission]]))</f>
        <v>44441</v>
      </c>
      <c r="O1778" s="23" t="str">
        <f>_xlfn.CONCAT( YEAR(TblLocations[[#This Row],[ODK_DateOfSubmission]]), "-",TEXT( MONTH(TblLocations[[#This Row],[ODK_DateOfSubmission]]),"00"))</f>
        <v>2021-09</v>
      </c>
    </row>
    <row r="1779" spans="1:15" x14ac:dyDescent="0.25">
      <c r="A1779" s="1">
        <v>3504052</v>
      </c>
      <c r="B1779" s="1">
        <v>350405214</v>
      </c>
      <c r="C1779" s="1">
        <v>9113</v>
      </c>
      <c r="D1779" s="63">
        <v>44441</v>
      </c>
      <c r="E1779" s="54">
        <v>123</v>
      </c>
      <c r="F1779" s="56" t="s">
        <v>68</v>
      </c>
      <c r="G1779" s="56" t="s">
        <v>73</v>
      </c>
      <c r="H1779" s="56" t="s">
        <v>1059</v>
      </c>
      <c r="I1779" s="56" t="s">
        <v>1102</v>
      </c>
      <c r="J1779" s="54" t="s">
        <v>1436</v>
      </c>
      <c r="K1779" s="1">
        <v>31.060153968000002</v>
      </c>
      <c r="L1779" s="1">
        <v>46.243325555299997</v>
      </c>
      <c r="M1779" s="1">
        <v>2</v>
      </c>
      <c r="N1779" s="9">
        <f>DATE(YEAR(TblLocations[[#This Row],[ODK_DateOfSubmission]]),MONTH(TblLocations[[#This Row],[ODK_DateOfSubmission]]),DAY(TblLocations[[#This Row],[ODK_DateOfSubmission]]))</f>
        <v>44441</v>
      </c>
      <c r="O1779" s="23" t="str">
        <f>_xlfn.CONCAT( YEAR(TblLocations[[#This Row],[ODK_DateOfSubmission]]), "-",TEXT( MONTH(TblLocations[[#This Row],[ODK_DateOfSubmission]]),"00"))</f>
        <v>2021-09</v>
      </c>
    </row>
    <row r="1780" spans="1:15" x14ac:dyDescent="0.25">
      <c r="A1780" s="1">
        <v>3504054</v>
      </c>
      <c r="B1780" s="1">
        <v>350405414</v>
      </c>
      <c r="C1780" s="1">
        <v>9427</v>
      </c>
      <c r="D1780" s="63">
        <v>44457</v>
      </c>
      <c r="E1780" s="54">
        <v>123</v>
      </c>
      <c r="F1780" s="56" t="s">
        <v>68</v>
      </c>
      <c r="G1780" s="56" t="s">
        <v>73</v>
      </c>
      <c r="H1780" s="56" t="s">
        <v>1059</v>
      </c>
      <c r="I1780" s="56" t="s">
        <v>1110</v>
      </c>
      <c r="J1780" s="54" t="s">
        <v>1111</v>
      </c>
      <c r="K1780" s="1">
        <v>31.030441920000001</v>
      </c>
      <c r="L1780" s="1">
        <v>46.215599115800003</v>
      </c>
      <c r="M1780" s="1">
        <v>50</v>
      </c>
      <c r="N1780" s="9">
        <f>DATE(YEAR(TblLocations[[#This Row],[ODK_DateOfSubmission]]),MONTH(TblLocations[[#This Row],[ODK_DateOfSubmission]]),DAY(TblLocations[[#This Row],[ODK_DateOfSubmission]]))</f>
        <v>44457</v>
      </c>
      <c r="O1780" s="23" t="str">
        <f>_xlfn.CONCAT( YEAR(TblLocations[[#This Row],[ODK_DateOfSubmission]]), "-",TEXT( MONTH(TblLocations[[#This Row],[ODK_DateOfSubmission]]),"00"))</f>
        <v>2021-09</v>
      </c>
    </row>
    <row r="1781" spans="1:15" x14ac:dyDescent="0.25">
      <c r="A1781" s="1">
        <v>3504054</v>
      </c>
      <c r="B1781" s="1">
        <v>350405414</v>
      </c>
      <c r="C1781" s="1">
        <v>9427</v>
      </c>
      <c r="D1781" s="63">
        <v>44457</v>
      </c>
      <c r="E1781" s="54">
        <v>123</v>
      </c>
      <c r="F1781" s="56" t="s">
        <v>68</v>
      </c>
      <c r="G1781" s="56" t="s">
        <v>73</v>
      </c>
      <c r="H1781" s="56" t="s">
        <v>1059</v>
      </c>
      <c r="I1781" s="56" t="s">
        <v>1110</v>
      </c>
      <c r="J1781" s="54" t="s">
        <v>1111</v>
      </c>
      <c r="K1781" s="1">
        <v>31.030441920000001</v>
      </c>
      <c r="L1781" s="1">
        <v>46.215599115800003</v>
      </c>
      <c r="M1781" s="1">
        <v>25</v>
      </c>
      <c r="N1781" s="9">
        <f>DATE(YEAR(TblLocations[[#This Row],[ODK_DateOfSubmission]]),MONTH(TblLocations[[#This Row],[ODK_DateOfSubmission]]),DAY(TblLocations[[#This Row],[ODK_DateOfSubmission]]))</f>
        <v>44457</v>
      </c>
      <c r="O1781" s="23" t="str">
        <f>_xlfn.CONCAT( YEAR(TblLocations[[#This Row],[ODK_DateOfSubmission]]), "-",TEXT( MONTH(TblLocations[[#This Row],[ODK_DateOfSubmission]]),"00"))</f>
        <v>2021-09</v>
      </c>
    </row>
    <row r="1782" spans="1:15" x14ac:dyDescent="0.25">
      <c r="A1782" s="1">
        <v>3504054</v>
      </c>
      <c r="B1782" s="1">
        <v>350405414</v>
      </c>
      <c r="C1782" s="1">
        <v>9427</v>
      </c>
      <c r="D1782" s="63">
        <v>44457</v>
      </c>
      <c r="E1782" s="54">
        <v>123</v>
      </c>
      <c r="F1782" s="56" t="s">
        <v>68</v>
      </c>
      <c r="G1782" s="56" t="s">
        <v>73</v>
      </c>
      <c r="H1782" s="56" t="s">
        <v>1059</v>
      </c>
      <c r="I1782" s="56" t="s">
        <v>1110</v>
      </c>
      <c r="J1782" s="54" t="s">
        <v>1111</v>
      </c>
      <c r="K1782" s="1">
        <v>31.030441920000001</v>
      </c>
      <c r="L1782" s="1">
        <v>46.215599115800003</v>
      </c>
      <c r="M1782" s="1">
        <v>15</v>
      </c>
      <c r="N1782" s="9">
        <f>DATE(YEAR(TblLocations[[#This Row],[ODK_DateOfSubmission]]),MONTH(TblLocations[[#This Row],[ODK_DateOfSubmission]]),DAY(TblLocations[[#This Row],[ODK_DateOfSubmission]]))</f>
        <v>44457</v>
      </c>
      <c r="O1782" s="23" t="str">
        <f>_xlfn.CONCAT( YEAR(TblLocations[[#This Row],[ODK_DateOfSubmission]]), "-",TEXT( MONTH(TblLocations[[#This Row],[ODK_DateOfSubmission]]),"00"))</f>
        <v>2021-09</v>
      </c>
    </row>
    <row r="1783" spans="1:15" x14ac:dyDescent="0.25">
      <c r="A1783" s="1">
        <v>3504054</v>
      </c>
      <c r="B1783" s="1">
        <v>350405414</v>
      </c>
      <c r="C1783" s="1">
        <v>9427</v>
      </c>
      <c r="D1783" s="63">
        <v>44457</v>
      </c>
      <c r="E1783" s="54">
        <v>123</v>
      </c>
      <c r="F1783" s="56" t="s">
        <v>68</v>
      </c>
      <c r="G1783" s="56" t="s">
        <v>73</v>
      </c>
      <c r="H1783" s="56" t="s">
        <v>1059</v>
      </c>
      <c r="I1783" s="56" t="s">
        <v>1110</v>
      </c>
      <c r="J1783" s="54" t="s">
        <v>1111</v>
      </c>
      <c r="K1783" s="1">
        <v>31.030441920000001</v>
      </c>
      <c r="L1783" s="1">
        <v>46.215599115800003</v>
      </c>
      <c r="M1783" s="1">
        <v>40</v>
      </c>
      <c r="N1783" s="9">
        <f>DATE(YEAR(TblLocations[[#This Row],[ODK_DateOfSubmission]]),MONTH(TblLocations[[#This Row],[ODK_DateOfSubmission]]),DAY(TblLocations[[#This Row],[ODK_DateOfSubmission]]))</f>
        <v>44457</v>
      </c>
      <c r="O1783" s="23" t="str">
        <f>_xlfn.CONCAT( YEAR(TblLocations[[#This Row],[ODK_DateOfSubmission]]), "-",TEXT( MONTH(TblLocations[[#This Row],[ODK_DateOfSubmission]]),"00"))</f>
        <v>2021-09</v>
      </c>
    </row>
    <row r="1784" spans="1:15" x14ac:dyDescent="0.25">
      <c r="A1784" s="1">
        <v>3504054</v>
      </c>
      <c r="B1784" s="1">
        <v>350405414</v>
      </c>
      <c r="C1784" s="1">
        <v>9427</v>
      </c>
      <c r="D1784" s="63">
        <v>44457</v>
      </c>
      <c r="E1784" s="54">
        <v>123</v>
      </c>
      <c r="F1784" s="56" t="s">
        <v>68</v>
      </c>
      <c r="G1784" s="56" t="s">
        <v>73</v>
      </c>
      <c r="H1784" s="56" t="s">
        <v>1059</v>
      </c>
      <c r="I1784" s="56" t="s">
        <v>1110</v>
      </c>
      <c r="J1784" s="54" t="s">
        <v>1111</v>
      </c>
      <c r="K1784" s="1">
        <v>31.030441920000001</v>
      </c>
      <c r="L1784" s="1">
        <v>46.215599115800003</v>
      </c>
      <c r="M1784" s="1">
        <v>5</v>
      </c>
      <c r="N1784" s="9">
        <f>DATE(YEAR(TblLocations[[#This Row],[ODK_DateOfSubmission]]),MONTH(TblLocations[[#This Row],[ODK_DateOfSubmission]]),DAY(TblLocations[[#This Row],[ODK_DateOfSubmission]]))</f>
        <v>44457</v>
      </c>
      <c r="O1784" s="23" t="str">
        <f>_xlfn.CONCAT( YEAR(TblLocations[[#This Row],[ODK_DateOfSubmission]]), "-",TEXT( MONTH(TblLocations[[#This Row],[ODK_DateOfSubmission]]),"00"))</f>
        <v>2021-09</v>
      </c>
    </row>
    <row r="1785" spans="1:15" x14ac:dyDescent="0.25">
      <c r="A1785" s="1">
        <v>3504001</v>
      </c>
      <c r="B1785" s="1">
        <v>350400114</v>
      </c>
      <c r="C1785" s="1">
        <v>24494</v>
      </c>
      <c r="D1785" s="63">
        <v>44461</v>
      </c>
      <c r="E1785" s="54">
        <v>123</v>
      </c>
      <c r="F1785" s="56" t="s">
        <v>68</v>
      </c>
      <c r="G1785" s="56" t="s">
        <v>73</v>
      </c>
      <c r="H1785" s="56" t="s">
        <v>1059</v>
      </c>
      <c r="I1785" s="56" t="s">
        <v>1060</v>
      </c>
      <c r="J1785" s="54" t="s">
        <v>1061</v>
      </c>
      <c r="K1785" s="1">
        <v>31.027710880499999</v>
      </c>
      <c r="L1785" s="1">
        <v>46.218214741200001</v>
      </c>
      <c r="M1785" s="1">
        <v>10</v>
      </c>
      <c r="N1785" s="9">
        <f>DATE(YEAR(TblLocations[[#This Row],[ODK_DateOfSubmission]]),MONTH(TblLocations[[#This Row],[ODK_DateOfSubmission]]),DAY(TblLocations[[#This Row],[ODK_DateOfSubmission]]))</f>
        <v>44461</v>
      </c>
      <c r="O1785" s="23" t="str">
        <f>_xlfn.CONCAT( YEAR(TblLocations[[#This Row],[ODK_DateOfSubmission]]), "-",TEXT( MONTH(TblLocations[[#This Row],[ODK_DateOfSubmission]]),"00"))</f>
        <v>2021-09</v>
      </c>
    </row>
    <row r="1786" spans="1:15" x14ac:dyDescent="0.25">
      <c r="A1786" s="1">
        <v>3504001</v>
      </c>
      <c r="B1786" s="1">
        <v>350400114</v>
      </c>
      <c r="C1786" s="1">
        <v>24494</v>
      </c>
      <c r="D1786" s="63">
        <v>44461</v>
      </c>
      <c r="E1786" s="54">
        <v>123</v>
      </c>
      <c r="F1786" s="56" t="s">
        <v>68</v>
      </c>
      <c r="G1786" s="56" t="s">
        <v>73</v>
      </c>
      <c r="H1786" s="56" t="s">
        <v>1059</v>
      </c>
      <c r="I1786" s="56" t="s">
        <v>1060</v>
      </c>
      <c r="J1786" s="54" t="s">
        <v>1061</v>
      </c>
      <c r="K1786" s="1">
        <v>31.027710880499999</v>
      </c>
      <c r="L1786" s="1">
        <v>46.218214741200001</v>
      </c>
      <c r="M1786" s="1">
        <v>20</v>
      </c>
      <c r="N1786" s="9">
        <f>DATE(YEAR(TblLocations[[#This Row],[ODK_DateOfSubmission]]),MONTH(TblLocations[[#This Row],[ODK_DateOfSubmission]]),DAY(TblLocations[[#This Row],[ODK_DateOfSubmission]]))</f>
        <v>44461</v>
      </c>
      <c r="O1786" s="23" t="str">
        <f>_xlfn.CONCAT( YEAR(TblLocations[[#This Row],[ODK_DateOfSubmission]]), "-",TEXT( MONTH(TblLocations[[#This Row],[ODK_DateOfSubmission]]),"00"))</f>
        <v>2021-09</v>
      </c>
    </row>
    <row r="1787" spans="1:15" x14ac:dyDescent="0.25">
      <c r="A1787" s="1">
        <v>3504001</v>
      </c>
      <c r="B1787" s="1">
        <v>350400114</v>
      </c>
      <c r="C1787" s="1">
        <v>24494</v>
      </c>
      <c r="D1787" s="63">
        <v>44461</v>
      </c>
      <c r="E1787" s="54">
        <v>123</v>
      </c>
      <c r="F1787" s="56" t="s">
        <v>68</v>
      </c>
      <c r="G1787" s="56" t="s">
        <v>73</v>
      </c>
      <c r="H1787" s="56" t="s">
        <v>1059</v>
      </c>
      <c r="I1787" s="56" t="s">
        <v>1060</v>
      </c>
      <c r="J1787" s="54" t="s">
        <v>1061</v>
      </c>
      <c r="K1787" s="1">
        <v>31.027710880499999</v>
      </c>
      <c r="L1787" s="1">
        <v>46.218214741200001</v>
      </c>
      <c r="M1787" s="1">
        <v>15</v>
      </c>
      <c r="N1787" s="9">
        <f>DATE(YEAR(TblLocations[[#This Row],[ODK_DateOfSubmission]]),MONTH(TblLocations[[#This Row],[ODK_DateOfSubmission]]),DAY(TblLocations[[#This Row],[ODK_DateOfSubmission]]))</f>
        <v>44461</v>
      </c>
      <c r="O1787" s="23" t="str">
        <f>_xlfn.CONCAT( YEAR(TblLocations[[#This Row],[ODK_DateOfSubmission]]), "-",TEXT( MONTH(TblLocations[[#This Row],[ODK_DateOfSubmission]]),"00"))</f>
        <v>2021-09</v>
      </c>
    </row>
    <row r="1788" spans="1:15" x14ac:dyDescent="0.25">
      <c r="A1788" s="1">
        <v>3504002</v>
      </c>
      <c r="B1788" s="1">
        <v>350400214</v>
      </c>
      <c r="C1788" s="1">
        <v>25529</v>
      </c>
      <c r="D1788" s="63">
        <v>44457</v>
      </c>
      <c r="E1788" s="54">
        <v>123</v>
      </c>
      <c r="F1788" s="56" t="s">
        <v>68</v>
      </c>
      <c r="G1788" s="56" t="s">
        <v>73</v>
      </c>
      <c r="H1788" s="56" t="s">
        <v>1059</v>
      </c>
      <c r="I1788" s="56" t="s">
        <v>1062</v>
      </c>
      <c r="J1788" s="54" t="s">
        <v>1063</v>
      </c>
      <c r="K1788" s="1">
        <v>31.033167288000001</v>
      </c>
      <c r="L1788" s="1">
        <v>46.273891712999998</v>
      </c>
      <c r="M1788" s="1">
        <v>5</v>
      </c>
      <c r="N1788" s="9">
        <f>DATE(YEAR(TblLocations[[#This Row],[ODK_DateOfSubmission]]),MONTH(TblLocations[[#This Row],[ODK_DateOfSubmission]]),DAY(TblLocations[[#This Row],[ODK_DateOfSubmission]]))</f>
        <v>44457</v>
      </c>
      <c r="O1788" s="23" t="str">
        <f>_xlfn.CONCAT( YEAR(TblLocations[[#This Row],[ODK_DateOfSubmission]]), "-",TEXT( MONTH(TblLocations[[#This Row],[ODK_DateOfSubmission]]),"00"))</f>
        <v>2021-09</v>
      </c>
    </row>
    <row r="1789" spans="1:15" x14ac:dyDescent="0.25">
      <c r="A1789" s="1">
        <v>3504002</v>
      </c>
      <c r="B1789" s="1">
        <v>350400214</v>
      </c>
      <c r="C1789" s="1">
        <v>25529</v>
      </c>
      <c r="D1789" s="63">
        <v>44457</v>
      </c>
      <c r="E1789" s="54">
        <v>123</v>
      </c>
      <c r="F1789" s="56" t="s">
        <v>68</v>
      </c>
      <c r="G1789" s="56" t="s">
        <v>73</v>
      </c>
      <c r="H1789" s="56" t="s">
        <v>1059</v>
      </c>
      <c r="I1789" s="56" t="s">
        <v>1062</v>
      </c>
      <c r="J1789" s="54" t="s">
        <v>1063</v>
      </c>
      <c r="K1789" s="1">
        <v>31.033167288000001</v>
      </c>
      <c r="L1789" s="1">
        <v>46.273891712999998</v>
      </c>
      <c r="M1789" s="1">
        <v>4</v>
      </c>
      <c r="N1789" s="9">
        <f>DATE(YEAR(TblLocations[[#This Row],[ODK_DateOfSubmission]]),MONTH(TblLocations[[#This Row],[ODK_DateOfSubmission]]),DAY(TblLocations[[#This Row],[ODK_DateOfSubmission]]))</f>
        <v>44457</v>
      </c>
      <c r="O1789" s="23" t="str">
        <f>_xlfn.CONCAT( YEAR(TblLocations[[#This Row],[ODK_DateOfSubmission]]), "-",TEXT( MONTH(TblLocations[[#This Row],[ODK_DateOfSubmission]]),"00"))</f>
        <v>2021-09</v>
      </c>
    </row>
    <row r="1790" spans="1:15" x14ac:dyDescent="0.25">
      <c r="A1790" s="1">
        <v>3504003</v>
      </c>
      <c r="B1790" s="1">
        <v>350400314</v>
      </c>
      <c r="C1790" s="1">
        <v>24415</v>
      </c>
      <c r="D1790" s="63">
        <v>44443</v>
      </c>
      <c r="E1790" s="54">
        <v>123</v>
      </c>
      <c r="F1790" s="56" t="s">
        <v>68</v>
      </c>
      <c r="G1790" s="56" t="s">
        <v>73</v>
      </c>
      <c r="H1790" s="56" t="s">
        <v>1059</v>
      </c>
      <c r="I1790" s="56" t="s">
        <v>1480</v>
      </c>
      <c r="J1790" s="54" t="s">
        <v>1481</v>
      </c>
      <c r="K1790" s="1">
        <v>31.122673117800002</v>
      </c>
      <c r="L1790" s="1">
        <v>46.234062045100004</v>
      </c>
      <c r="M1790" s="1">
        <v>1</v>
      </c>
      <c r="N1790" s="9">
        <f>DATE(YEAR(TblLocations[[#This Row],[ODK_DateOfSubmission]]),MONTH(TblLocations[[#This Row],[ODK_DateOfSubmission]]),DAY(TblLocations[[#This Row],[ODK_DateOfSubmission]]))</f>
        <v>44443</v>
      </c>
      <c r="O1790" s="23" t="str">
        <f>_xlfn.CONCAT( YEAR(TblLocations[[#This Row],[ODK_DateOfSubmission]]), "-",TEXT( MONTH(TblLocations[[#This Row],[ODK_DateOfSubmission]]),"00"))</f>
        <v>2021-09</v>
      </c>
    </row>
    <row r="1791" spans="1:15" x14ac:dyDescent="0.25">
      <c r="A1791" s="1">
        <v>3504006</v>
      </c>
      <c r="B1791" s="1">
        <v>350400614</v>
      </c>
      <c r="C1791" s="1">
        <v>9728</v>
      </c>
      <c r="D1791" s="63">
        <v>44461</v>
      </c>
      <c r="E1791" s="54">
        <v>123</v>
      </c>
      <c r="F1791" s="56" t="s">
        <v>68</v>
      </c>
      <c r="G1791" s="56" t="s">
        <v>73</v>
      </c>
      <c r="H1791" s="56" t="s">
        <v>1059</v>
      </c>
      <c r="I1791" s="56" t="s">
        <v>1341</v>
      </c>
      <c r="J1791" s="54" t="s">
        <v>250</v>
      </c>
      <c r="K1791" s="1">
        <v>31.038316374200001</v>
      </c>
      <c r="L1791" s="1">
        <v>46.253982172199997</v>
      </c>
      <c r="M1791" s="1">
        <v>5</v>
      </c>
      <c r="N1791" s="9">
        <f>DATE(YEAR(TblLocations[[#This Row],[ODK_DateOfSubmission]]),MONTH(TblLocations[[#This Row],[ODK_DateOfSubmission]]),DAY(TblLocations[[#This Row],[ODK_DateOfSubmission]]))</f>
        <v>44461</v>
      </c>
      <c r="O1791" s="23" t="str">
        <f>_xlfn.CONCAT( YEAR(TblLocations[[#This Row],[ODK_DateOfSubmission]]), "-",TEXT( MONTH(TblLocations[[#This Row],[ODK_DateOfSubmission]]),"00"))</f>
        <v>2021-09</v>
      </c>
    </row>
    <row r="1792" spans="1:15" x14ac:dyDescent="0.25">
      <c r="A1792" s="1">
        <v>3504007</v>
      </c>
      <c r="B1792" s="1">
        <v>350400714</v>
      </c>
      <c r="C1792" s="1">
        <v>25525</v>
      </c>
      <c r="D1792" s="63">
        <v>44459</v>
      </c>
      <c r="E1792" s="54">
        <v>123</v>
      </c>
      <c r="F1792" s="56" t="s">
        <v>68</v>
      </c>
      <c r="G1792" s="56" t="s">
        <v>73</v>
      </c>
      <c r="H1792" s="56" t="s">
        <v>1059</v>
      </c>
      <c r="I1792" s="56" t="s">
        <v>1064</v>
      </c>
      <c r="J1792" s="54" t="s">
        <v>1065</v>
      </c>
      <c r="K1792" s="1">
        <v>31.027024004299999</v>
      </c>
      <c r="L1792" s="1">
        <v>46.241676675500003</v>
      </c>
      <c r="M1792" s="1">
        <v>10</v>
      </c>
      <c r="N1792" s="9">
        <f>DATE(YEAR(TblLocations[[#This Row],[ODK_DateOfSubmission]]),MONTH(TblLocations[[#This Row],[ODK_DateOfSubmission]]),DAY(TblLocations[[#This Row],[ODK_DateOfSubmission]]))</f>
        <v>44459</v>
      </c>
      <c r="O1792" s="23" t="str">
        <f>_xlfn.CONCAT( YEAR(TblLocations[[#This Row],[ODK_DateOfSubmission]]), "-",TEXT( MONTH(TblLocations[[#This Row],[ODK_DateOfSubmission]]),"00"))</f>
        <v>2021-09</v>
      </c>
    </row>
    <row r="1793" spans="1:15" x14ac:dyDescent="0.25">
      <c r="A1793" s="1">
        <v>3504007</v>
      </c>
      <c r="B1793" s="1">
        <v>350400714</v>
      </c>
      <c r="C1793" s="1">
        <v>25525</v>
      </c>
      <c r="D1793" s="63">
        <v>44459</v>
      </c>
      <c r="E1793" s="54">
        <v>123</v>
      </c>
      <c r="F1793" s="56" t="s">
        <v>68</v>
      </c>
      <c r="G1793" s="56" t="s">
        <v>73</v>
      </c>
      <c r="H1793" s="56" t="s">
        <v>1059</v>
      </c>
      <c r="I1793" s="56" t="s">
        <v>1064</v>
      </c>
      <c r="J1793" s="54" t="s">
        <v>1065</v>
      </c>
      <c r="K1793" s="1">
        <v>31.027024004299999</v>
      </c>
      <c r="L1793" s="1">
        <v>46.241676675500003</v>
      </c>
      <c r="M1793" s="1">
        <v>12</v>
      </c>
      <c r="N1793" s="9">
        <f>DATE(YEAR(TblLocations[[#This Row],[ODK_DateOfSubmission]]),MONTH(TblLocations[[#This Row],[ODK_DateOfSubmission]]),DAY(TblLocations[[#This Row],[ODK_DateOfSubmission]]))</f>
        <v>44459</v>
      </c>
      <c r="O1793" s="23" t="str">
        <f>_xlfn.CONCAT( YEAR(TblLocations[[#This Row],[ODK_DateOfSubmission]]), "-",TEXT( MONTH(TblLocations[[#This Row],[ODK_DateOfSubmission]]),"00"))</f>
        <v>2021-09</v>
      </c>
    </row>
    <row r="1794" spans="1:15" x14ac:dyDescent="0.25">
      <c r="A1794" s="1">
        <v>3504007</v>
      </c>
      <c r="B1794" s="1">
        <v>350400714</v>
      </c>
      <c r="C1794" s="1">
        <v>25525</v>
      </c>
      <c r="D1794" s="63">
        <v>44459</v>
      </c>
      <c r="E1794" s="54">
        <v>123</v>
      </c>
      <c r="F1794" s="56" t="s">
        <v>68</v>
      </c>
      <c r="G1794" s="56" t="s">
        <v>73</v>
      </c>
      <c r="H1794" s="56" t="s">
        <v>1059</v>
      </c>
      <c r="I1794" s="56" t="s">
        <v>1064</v>
      </c>
      <c r="J1794" s="54" t="s">
        <v>1065</v>
      </c>
      <c r="K1794" s="1">
        <v>31.027024004299999</v>
      </c>
      <c r="L1794" s="1">
        <v>46.241676675500003</v>
      </c>
      <c r="M1794" s="1">
        <v>14</v>
      </c>
      <c r="N1794" s="9">
        <f>DATE(YEAR(TblLocations[[#This Row],[ODK_DateOfSubmission]]),MONTH(TblLocations[[#This Row],[ODK_DateOfSubmission]]),DAY(TblLocations[[#This Row],[ODK_DateOfSubmission]]))</f>
        <v>44459</v>
      </c>
      <c r="O1794" s="23" t="str">
        <f>_xlfn.CONCAT( YEAR(TblLocations[[#This Row],[ODK_DateOfSubmission]]), "-",TEXT( MONTH(TblLocations[[#This Row],[ODK_DateOfSubmission]]),"00"))</f>
        <v>2021-09</v>
      </c>
    </row>
    <row r="1795" spans="1:15" x14ac:dyDescent="0.25">
      <c r="A1795" s="1">
        <v>3504007</v>
      </c>
      <c r="B1795" s="1">
        <v>350400714</v>
      </c>
      <c r="C1795" s="1">
        <v>25525</v>
      </c>
      <c r="D1795" s="63">
        <v>44459</v>
      </c>
      <c r="E1795" s="54">
        <v>123</v>
      </c>
      <c r="F1795" s="56" t="s">
        <v>68</v>
      </c>
      <c r="G1795" s="56" t="s">
        <v>73</v>
      </c>
      <c r="H1795" s="56" t="s">
        <v>1059</v>
      </c>
      <c r="I1795" s="56" t="s">
        <v>1064</v>
      </c>
      <c r="J1795" s="54" t="s">
        <v>1065</v>
      </c>
      <c r="K1795" s="1">
        <v>31.027024004299999</v>
      </c>
      <c r="L1795" s="1">
        <v>46.241676675500003</v>
      </c>
      <c r="M1795" s="1">
        <v>4</v>
      </c>
      <c r="N1795" s="9">
        <f>DATE(YEAR(TblLocations[[#This Row],[ODK_DateOfSubmission]]),MONTH(TblLocations[[#This Row],[ODK_DateOfSubmission]]),DAY(TblLocations[[#This Row],[ODK_DateOfSubmission]]))</f>
        <v>44459</v>
      </c>
      <c r="O1795" s="23" t="str">
        <f>_xlfn.CONCAT( YEAR(TblLocations[[#This Row],[ODK_DateOfSubmission]]), "-",TEXT( MONTH(TblLocations[[#This Row],[ODK_DateOfSubmission]]),"00"))</f>
        <v>2021-09</v>
      </c>
    </row>
    <row r="1796" spans="1:15" x14ac:dyDescent="0.25">
      <c r="A1796" s="1">
        <v>3504010</v>
      </c>
      <c r="B1796" s="1">
        <v>350401014</v>
      </c>
      <c r="C1796" s="1">
        <v>24740</v>
      </c>
      <c r="D1796" s="63">
        <v>44446</v>
      </c>
      <c r="E1796" s="54">
        <v>123</v>
      </c>
      <c r="F1796" s="56" t="s">
        <v>68</v>
      </c>
      <c r="G1796" s="56" t="s">
        <v>73</v>
      </c>
      <c r="H1796" s="56" t="s">
        <v>1059</v>
      </c>
      <c r="I1796" s="56" t="s">
        <v>1353</v>
      </c>
      <c r="J1796" s="54" t="s">
        <v>1354</v>
      </c>
      <c r="K1796" s="1">
        <v>31.038505004899999</v>
      </c>
      <c r="L1796" s="1">
        <v>46.242960423</v>
      </c>
      <c r="M1796" s="1">
        <v>3</v>
      </c>
      <c r="N1796" s="9">
        <f>DATE(YEAR(TblLocations[[#This Row],[ODK_DateOfSubmission]]),MONTH(TblLocations[[#This Row],[ODK_DateOfSubmission]]),DAY(TblLocations[[#This Row],[ODK_DateOfSubmission]]))</f>
        <v>44446</v>
      </c>
      <c r="O1796" s="23" t="str">
        <f>_xlfn.CONCAT( YEAR(TblLocations[[#This Row],[ODK_DateOfSubmission]]), "-",TEXT( MONTH(TblLocations[[#This Row],[ODK_DateOfSubmission]]),"00"))</f>
        <v>2021-09</v>
      </c>
    </row>
    <row r="1797" spans="1:15" x14ac:dyDescent="0.25">
      <c r="A1797" s="1">
        <v>3504011</v>
      </c>
      <c r="B1797" s="1">
        <v>350401114</v>
      </c>
      <c r="C1797" s="1">
        <v>10260</v>
      </c>
      <c r="D1797" s="63">
        <v>44457</v>
      </c>
      <c r="E1797" s="54">
        <v>123</v>
      </c>
      <c r="F1797" s="56" t="s">
        <v>68</v>
      </c>
      <c r="G1797" s="56" t="s">
        <v>73</v>
      </c>
      <c r="H1797" s="56" t="s">
        <v>1059</v>
      </c>
      <c r="I1797" s="56" t="s">
        <v>1066</v>
      </c>
      <c r="J1797" s="54" t="s">
        <v>1067</v>
      </c>
      <c r="K1797" s="1">
        <v>31.0134574836</v>
      </c>
      <c r="L1797" s="1">
        <v>46.282408152000002</v>
      </c>
      <c r="M1797" s="1">
        <v>10</v>
      </c>
      <c r="N1797" s="9">
        <f>DATE(YEAR(TblLocations[[#This Row],[ODK_DateOfSubmission]]),MONTH(TblLocations[[#This Row],[ODK_DateOfSubmission]]),DAY(TblLocations[[#This Row],[ODK_DateOfSubmission]]))</f>
        <v>44457</v>
      </c>
      <c r="O1797" s="23" t="str">
        <f>_xlfn.CONCAT( YEAR(TblLocations[[#This Row],[ODK_DateOfSubmission]]), "-",TEXT( MONTH(TblLocations[[#This Row],[ODK_DateOfSubmission]]),"00"))</f>
        <v>2021-09</v>
      </c>
    </row>
    <row r="1798" spans="1:15" x14ac:dyDescent="0.25">
      <c r="A1798" s="1">
        <v>3504011</v>
      </c>
      <c r="B1798" s="1">
        <v>350401114</v>
      </c>
      <c r="C1798" s="1">
        <v>10260</v>
      </c>
      <c r="D1798" s="63">
        <v>44457</v>
      </c>
      <c r="E1798" s="54">
        <v>123</v>
      </c>
      <c r="F1798" s="56" t="s">
        <v>68</v>
      </c>
      <c r="G1798" s="56" t="s">
        <v>73</v>
      </c>
      <c r="H1798" s="56" t="s">
        <v>1059</v>
      </c>
      <c r="I1798" s="56" t="s">
        <v>1066</v>
      </c>
      <c r="J1798" s="54" t="s">
        <v>1067</v>
      </c>
      <c r="K1798" s="1">
        <v>31.0134574836</v>
      </c>
      <c r="L1798" s="1">
        <v>46.282408152000002</v>
      </c>
      <c r="M1798" s="1">
        <v>10</v>
      </c>
      <c r="N1798" s="9">
        <f>DATE(YEAR(TblLocations[[#This Row],[ODK_DateOfSubmission]]),MONTH(TblLocations[[#This Row],[ODK_DateOfSubmission]]),DAY(TblLocations[[#This Row],[ODK_DateOfSubmission]]))</f>
        <v>44457</v>
      </c>
      <c r="O1798" s="23" t="str">
        <f>_xlfn.CONCAT( YEAR(TblLocations[[#This Row],[ODK_DateOfSubmission]]), "-",TEXT( MONTH(TblLocations[[#This Row],[ODK_DateOfSubmission]]),"00"))</f>
        <v>2021-09</v>
      </c>
    </row>
    <row r="1799" spans="1:15" x14ac:dyDescent="0.25">
      <c r="A1799" s="1">
        <v>3504011</v>
      </c>
      <c r="B1799" s="1">
        <v>350401114</v>
      </c>
      <c r="C1799" s="1">
        <v>10260</v>
      </c>
      <c r="D1799" s="63">
        <v>44457</v>
      </c>
      <c r="E1799" s="54">
        <v>123</v>
      </c>
      <c r="F1799" s="56" t="s">
        <v>68</v>
      </c>
      <c r="G1799" s="56" t="s">
        <v>73</v>
      </c>
      <c r="H1799" s="56" t="s">
        <v>1059</v>
      </c>
      <c r="I1799" s="56" t="s">
        <v>1066</v>
      </c>
      <c r="J1799" s="54" t="s">
        <v>1067</v>
      </c>
      <c r="K1799" s="1">
        <v>31.0134574836</v>
      </c>
      <c r="L1799" s="1">
        <v>46.282408152000002</v>
      </c>
      <c r="M1799" s="1">
        <v>20</v>
      </c>
      <c r="N1799" s="9">
        <f>DATE(YEAR(TblLocations[[#This Row],[ODK_DateOfSubmission]]),MONTH(TblLocations[[#This Row],[ODK_DateOfSubmission]]),DAY(TblLocations[[#This Row],[ODK_DateOfSubmission]]))</f>
        <v>44457</v>
      </c>
      <c r="O1799" s="23" t="str">
        <f>_xlfn.CONCAT( YEAR(TblLocations[[#This Row],[ODK_DateOfSubmission]]), "-",TEXT( MONTH(TblLocations[[#This Row],[ODK_DateOfSubmission]]),"00"))</f>
        <v>2021-09</v>
      </c>
    </row>
    <row r="1800" spans="1:15" x14ac:dyDescent="0.25">
      <c r="A1800" s="1">
        <v>3504011</v>
      </c>
      <c r="B1800" s="1">
        <v>350401114</v>
      </c>
      <c r="C1800" s="1">
        <v>10260</v>
      </c>
      <c r="D1800" s="63">
        <v>44457</v>
      </c>
      <c r="E1800" s="54">
        <v>123</v>
      </c>
      <c r="F1800" s="56" t="s">
        <v>68</v>
      </c>
      <c r="G1800" s="56" t="s">
        <v>73</v>
      </c>
      <c r="H1800" s="56" t="s">
        <v>1059</v>
      </c>
      <c r="I1800" s="56" t="s">
        <v>1066</v>
      </c>
      <c r="J1800" s="54" t="s">
        <v>1067</v>
      </c>
      <c r="K1800" s="1">
        <v>31.0134574836</v>
      </c>
      <c r="L1800" s="1">
        <v>46.282408152000002</v>
      </c>
      <c r="M1800" s="1">
        <v>10</v>
      </c>
      <c r="N1800" s="9">
        <f>DATE(YEAR(TblLocations[[#This Row],[ODK_DateOfSubmission]]),MONTH(TblLocations[[#This Row],[ODK_DateOfSubmission]]),DAY(TblLocations[[#This Row],[ODK_DateOfSubmission]]))</f>
        <v>44457</v>
      </c>
      <c r="O1800" s="23" t="str">
        <f>_xlfn.CONCAT( YEAR(TblLocations[[#This Row],[ODK_DateOfSubmission]]), "-",TEXT( MONTH(TblLocations[[#This Row],[ODK_DateOfSubmission]]),"00"))</f>
        <v>2021-09</v>
      </c>
    </row>
    <row r="1801" spans="1:15" x14ac:dyDescent="0.25">
      <c r="A1801" s="1">
        <v>3504011</v>
      </c>
      <c r="B1801" s="1">
        <v>350401114</v>
      </c>
      <c r="C1801" s="1">
        <v>10260</v>
      </c>
      <c r="D1801" s="63">
        <v>44457</v>
      </c>
      <c r="E1801" s="54">
        <v>123</v>
      </c>
      <c r="F1801" s="56" t="s">
        <v>68</v>
      </c>
      <c r="G1801" s="56" t="s">
        <v>73</v>
      </c>
      <c r="H1801" s="56" t="s">
        <v>1059</v>
      </c>
      <c r="I1801" s="56" t="s">
        <v>1066</v>
      </c>
      <c r="J1801" s="54" t="s">
        <v>1067</v>
      </c>
      <c r="K1801" s="1">
        <v>31.0134574836</v>
      </c>
      <c r="L1801" s="1">
        <v>46.282408152000002</v>
      </c>
      <c r="M1801" s="1">
        <v>250</v>
      </c>
      <c r="N1801" s="9">
        <f>DATE(YEAR(TblLocations[[#This Row],[ODK_DateOfSubmission]]),MONTH(TblLocations[[#This Row],[ODK_DateOfSubmission]]),DAY(TblLocations[[#This Row],[ODK_DateOfSubmission]]))</f>
        <v>44457</v>
      </c>
      <c r="O1801" s="23" t="str">
        <f>_xlfn.CONCAT( YEAR(TblLocations[[#This Row],[ODK_DateOfSubmission]]), "-",TEXT( MONTH(TblLocations[[#This Row],[ODK_DateOfSubmission]]),"00"))</f>
        <v>2021-09</v>
      </c>
    </row>
    <row r="1802" spans="1:15" x14ac:dyDescent="0.25">
      <c r="A1802" s="1">
        <v>3504011</v>
      </c>
      <c r="B1802" s="1">
        <v>350401114</v>
      </c>
      <c r="C1802" s="1">
        <v>10260</v>
      </c>
      <c r="D1802" s="63">
        <v>44457</v>
      </c>
      <c r="E1802" s="54">
        <v>123</v>
      </c>
      <c r="F1802" s="56" t="s">
        <v>68</v>
      </c>
      <c r="G1802" s="56" t="s">
        <v>73</v>
      </c>
      <c r="H1802" s="56" t="s">
        <v>1059</v>
      </c>
      <c r="I1802" s="56" t="s">
        <v>1066</v>
      </c>
      <c r="J1802" s="54" t="s">
        <v>1067</v>
      </c>
      <c r="K1802" s="1">
        <v>31.0134574836</v>
      </c>
      <c r="L1802" s="1">
        <v>46.282408152000002</v>
      </c>
      <c r="M1802" s="1">
        <v>150</v>
      </c>
      <c r="N1802" s="9">
        <f>DATE(YEAR(TblLocations[[#This Row],[ODK_DateOfSubmission]]),MONTH(TblLocations[[#This Row],[ODK_DateOfSubmission]]),DAY(TblLocations[[#This Row],[ODK_DateOfSubmission]]))</f>
        <v>44457</v>
      </c>
      <c r="O1802" s="23" t="str">
        <f>_xlfn.CONCAT( YEAR(TblLocations[[#This Row],[ODK_DateOfSubmission]]), "-",TEXT( MONTH(TblLocations[[#This Row],[ODK_DateOfSubmission]]),"00"))</f>
        <v>2021-09</v>
      </c>
    </row>
    <row r="1803" spans="1:15" x14ac:dyDescent="0.25">
      <c r="A1803" s="1">
        <v>3504011</v>
      </c>
      <c r="B1803" s="1">
        <v>350401114</v>
      </c>
      <c r="C1803" s="1">
        <v>10260</v>
      </c>
      <c r="D1803" s="63">
        <v>44457</v>
      </c>
      <c r="E1803" s="54">
        <v>123</v>
      </c>
      <c r="F1803" s="56" t="s">
        <v>68</v>
      </c>
      <c r="G1803" s="56" t="s">
        <v>73</v>
      </c>
      <c r="H1803" s="56" t="s">
        <v>1059</v>
      </c>
      <c r="I1803" s="56" t="s">
        <v>1066</v>
      </c>
      <c r="J1803" s="54" t="s">
        <v>1067</v>
      </c>
      <c r="K1803" s="1">
        <v>31.0134574836</v>
      </c>
      <c r="L1803" s="1">
        <v>46.282408152000002</v>
      </c>
      <c r="M1803" s="1">
        <v>200</v>
      </c>
      <c r="N1803" s="9">
        <f>DATE(YEAR(TblLocations[[#This Row],[ODK_DateOfSubmission]]),MONTH(TblLocations[[#This Row],[ODK_DateOfSubmission]]),DAY(TblLocations[[#This Row],[ODK_DateOfSubmission]]))</f>
        <v>44457</v>
      </c>
      <c r="O1803" s="23" t="str">
        <f>_xlfn.CONCAT( YEAR(TblLocations[[#This Row],[ODK_DateOfSubmission]]), "-",TEXT( MONTH(TblLocations[[#This Row],[ODK_DateOfSubmission]]),"00"))</f>
        <v>2021-09</v>
      </c>
    </row>
    <row r="1804" spans="1:15" x14ac:dyDescent="0.25">
      <c r="A1804" s="1">
        <v>3504012</v>
      </c>
      <c r="B1804" s="1">
        <v>350401214</v>
      </c>
      <c r="C1804" s="1">
        <v>24540</v>
      </c>
      <c r="D1804" s="63">
        <v>44441</v>
      </c>
      <c r="E1804" s="54">
        <v>123</v>
      </c>
      <c r="F1804" s="56" t="s">
        <v>68</v>
      </c>
      <c r="G1804" s="56" t="s">
        <v>73</v>
      </c>
      <c r="H1804" s="56" t="s">
        <v>1059</v>
      </c>
      <c r="I1804" s="56" t="s">
        <v>1482</v>
      </c>
      <c r="J1804" s="54" t="s">
        <v>1483</v>
      </c>
      <c r="K1804" s="1">
        <v>31.052442887600002</v>
      </c>
      <c r="L1804" s="1">
        <v>46.236798131699999</v>
      </c>
      <c r="M1804" s="1">
        <v>1</v>
      </c>
      <c r="N1804" s="9">
        <f>DATE(YEAR(TblLocations[[#This Row],[ODK_DateOfSubmission]]),MONTH(TblLocations[[#This Row],[ODK_DateOfSubmission]]),DAY(TblLocations[[#This Row],[ODK_DateOfSubmission]]))</f>
        <v>44441</v>
      </c>
      <c r="O1804" s="23" t="str">
        <f>_xlfn.CONCAT( YEAR(TblLocations[[#This Row],[ODK_DateOfSubmission]]), "-",TEXT( MONTH(TblLocations[[#This Row],[ODK_DateOfSubmission]]),"00"))</f>
        <v>2021-09</v>
      </c>
    </row>
    <row r="1805" spans="1:15" x14ac:dyDescent="0.25">
      <c r="A1805" s="1">
        <v>3504012</v>
      </c>
      <c r="B1805" s="1">
        <v>350401214</v>
      </c>
      <c r="C1805" s="1">
        <v>24540</v>
      </c>
      <c r="D1805" s="63">
        <v>44441</v>
      </c>
      <c r="E1805" s="54">
        <v>123</v>
      </c>
      <c r="F1805" s="56" t="s">
        <v>68</v>
      </c>
      <c r="G1805" s="56" t="s">
        <v>73</v>
      </c>
      <c r="H1805" s="56" t="s">
        <v>1059</v>
      </c>
      <c r="I1805" s="56" t="s">
        <v>1482</v>
      </c>
      <c r="J1805" s="54" t="s">
        <v>1483</v>
      </c>
      <c r="K1805" s="1">
        <v>31.052442887600002</v>
      </c>
      <c r="L1805" s="1">
        <v>46.236798131699999</v>
      </c>
      <c r="M1805" s="1">
        <v>3</v>
      </c>
      <c r="N1805" s="9">
        <f>DATE(YEAR(TblLocations[[#This Row],[ODK_DateOfSubmission]]),MONTH(TblLocations[[#This Row],[ODK_DateOfSubmission]]),DAY(TblLocations[[#This Row],[ODK_DateOfSubmission]]))</f>
        <v>44441</v>
      </c>
      <c r="O1805" s="23" t="str">
        <f>_xlfn.CONCAT( YEAR(TblLocations[[#This Row],[ODK_DateOfSubmission]]), "-",TEXT( MONTH(TblLocations[[#This Row],[ODK_DateOfSubmission]]),"00"))</f>
        <v>2021-09</v>
      </c>
    </row>
    <row r="1806" spans="1:15" x14ac:dyDescent="0.25">
      <c r="A1806" s="1">
        <v>3504012</v>
      </c>
      <c r="B1806" s="1">
        <v>350401214</v>
      </c>
      <c r="C1806" s="1">
        <v>24540</v>
      </c>
      <c r="D1806" s="63">
        <v>44441</v>
      </c>
      <c r="E1806" s="54">
        <v>123</v>
      </c>
      <c r="F1806" s="56" t="s">
        <v>68</v>
      </c>
      <c r="G1806" s="56" t="s">
        <v>73</v>
      </c>
      <c r="H1806" s="56" t="s">
        <v>1059</v>
      </c>
      <c r="I1806" s="56" t="s">
        <v>1482</v>
      </c>
      <c r="J1806" s="54" t="s">
        <v>1483</v>
      </c>
      <c r="K1806" s="1">
        <v>31.052442887600002</v>
      </c>
      <c r="L1806" s="1">
        <v>46.236798131699999</v>
      </c>
      <c r="M1806" s="1">
        <v>2</v>
      </c>
      <c r="N1806" s="9">
        <f>DATE(YEAR(TblLocations[[#This Row],[ODK_DateOfSubmission]]),MONTH(TblLocations[[#This Row],[ODK_DateOfSubmission]]),DAY(TblLocations[[#This Row],[ODK_DateOfSubmission]]))</f>
        <v>44441</v>
      </c>
      <c r="O1806" s="23" t="str">
        <f>_xlfn.CONCAT( YEAR(TblLocations[[#This Row],[ODK_DateOfSubmission]]), "-",TEXT( MONTH(TblLocations[[#This Row],[ODK_DateOfSubmission]]),"00"))</f>
        <v>2021-09</v>
      </c>
    </row>
    <row r="1807" spans="1:15" x14ac:dyDescent="0.25">
      <c r="A1807" s="1">
        <v>3504014</v>
      </c>
      <c r="B1807" s="1">
        <v>350401414</v>
      </c>
      <c r="C1807" s="1">
        <v>10254</v>
      </c>
      <c r="D1807" s="63">
        <v>44459</v>
      </c>
      <c r="E1807" s="54">
        <v>123</v>
      </c>
      <c r="F1807" s="56" t="s">
        <v>68</v>
      </c>
      <c r="G1807" s="56" t="s">
        <v>73</v>
      </c>
      <c r="H1807" s="56" t="s">
        <v>1059</v>
      </c>
      <c r="I1807" s="56" t="s">
        <v>1070</v>
      </c>
      <c r="J1807" s="54" t="s">
        <v>1071</v>
      </c>
      <c r="K1807" s="1">
        <v>31.042429802899999</v>
      </c>
      <c r="L1807" s="1">
        <v>46.262052204600003</v>
      </c>
      <c r="M1807" s="1">
        <v>15</v>
      </c>
      <c r="N1807" s="9">
        <f>DATE(YEAR(TblLocations[[#This Row],[ODK_DateOfSubmission]]),MONTH(TblLocations[[#This Row],[ODK_DateOfSubmission]]),DAY(TblLocations[[#This Row],[ODK_DateOfSubmission]]))</f>
        <v>44459</v>
      </c>
      <c r="O1807" s="23" t="str">
        <f>_xlfn.CONCAT( YEAR(TblLocations[[#This Row],[ODK_DateOfSubmission]]), "-",TEXT( MONTH(TblLocations[[#This Row],[ODK_DateOfSubmission]]),"00"))</f>
        <v>2021-09</v>
      </c>
    </row>
    <row r="1808" spans="1:15" x14ac:dyDescent="0.25">
      <c r="A1808" s="1">
        <v>3504014</v>
      </c>
      <c r="B1808" s="1">
        <v>350401414</v>
      </c>
      <c r="C1808" s="1">
        <v>10254</v>
      </c>
      <c r="D1808" s="63">
        <v>44459</v>
      </c>
      <c r="E1808" s="54">
        <v>123</v>
      </c>
      <c r="F1808" s="56" t="s">
        <v>68</v>
      </c>
      <c r="G1808" s="56" t="s">
        <v>73</v>
      </c>
      <c r="H1808" s="56" t="s">
        <v>1059</v>
      </c>
      <c r="I1808" s="56" t="s">
        <v>1070</v>
      </c>
      <c r="J1808" s="54" t="s">
        <v>1071</v>
      </c>
      <c r="K1808" s="1">
        <v>31.042429802899999</v>
      </c>
      <c r="L1808" s="1">
        <v>46.262052204600003</v>
      </c>
      <c r="M1808" s="1">
        <v>10</v>
      </c>
      <c r="N1808" s="9">
        <f>DATE(YEAR(TblLocations[[#This Row],[ODK_DateOfSubmission]]),MONTH(TblLocations[[#This Row],[ODK_DateOfSubmission]]),DAY(TblLocations[[#This Row],[ODK_DateOfSubmission]]))</f>
        <v>44459</v>
      </c>
      <c r="O1808" s="23" t="str">
        <f>_xlfn.CONCAT( YEAR(TblLocations[[#This Row],[ODK_DateOfSubmission]]), "-",TEXT( MONTH(TblLocations[[#This Row],[ODK_DateOfSubmission]]),"00"))</f>
        <v>2021-09</v>
      </c>
    </row>
    <row r="1809" spans="1:15" x14ac:dyDescent="0.25">
      <c r="A1809" s="1">
        <v>3504014</v>
      </c>
      <c r="B1809" s="1">
        <v>350401414</v>
      </c>
      <c r="C1809" s="1">
        <v>10254</v>
      </c>
      <c r="D1809" s="63">
        <v>44459</v>
      </c>
      <c r="E1809" s="54">
        <v>123</v>
      </c>
      <c r="F1809" s="56" t="s">
        <v>68</v>
      </c>
      <c r="G1809" s="56" t="s">
        <v>73</v>
      </c>
      <c r="H1809" s="56" t="s">
        <v>1059</v>
      </c>
      <c r="I1809" s="56" t="s">
        <v>1070</v>
      </c>
      <c r="J1809" s="54" t="s">
        <v>1071</v>
      </c>
      <c r="K1809" s="1">
        <v>31.042429802899999</v>
      </c>
      <c r="L1809" s="1">
        <v>46.262052204600003</v>
      </c>
      <c r="M1809" s="1">
        <v>5</v>
      </c>
      <c r="N1809" s="9">
        <f>DATE(YEAR(TblLocations[[#This Row],[ODK_DateOfSubmission]]),MONTH(TblLocations[[#This Row],[ODK_DateOfSubmission]]),DAY(TblLocations[[#This Row],[ODK_DateOfSubmission]]))</f>
        <v>44459</v>
      </c>
      <c r="O1809" s="23" t="str">
        <f>_xlfn.CONCAT( YEAR(TblLocations[[#This Row],[ODK_DateOfSubmission]]), "-",TEXT( MONTH(TblLocations[[#This Row],[ODK_DateOfSubmission]]),"00"))</f>
        <v>2021-09</v>
      </c>
    </row>
    <row r="1810" spans="1:15" x14ac:dyDescent="0.25">
      <c r="A1810" s="1">
        <v>3504015</v>
      </c>
      <c r="B1810" s="1">
        <v>350401514</v>
      </c>
      <c r="C1810" s="1">
        <v>10272</v>
      </c>
      <c r="D1810" s="63">
        <v>44457</v>
      </c>
      <c r="E1810" s="54">
        <v>123</v>
      </c>
      <c r="F1810" s="56" t="s">
        <v>68</v>
      </c>
      <c r="G1810" s="56" t="s">
        <v>73</v>
      </c>
      <c r="H1810" s="56" t="s">
        <v>1059</v>
      </c>
      <c r="I1810" s="56" t="s">
        <v>1072</v>
      </c>
      <c r="J1810" s="54" t="s">
        <v>1073</v>
      </c>
      <c r="K1810" s="1">
        <v>31.034963944600001</v>
      </c>
      <c r="L1810" s="1">
        <v>46.242300951700003</v>
      </c>
      <c r="M1810" s="1">
        <v>3</v>
      </c>
      <c r="N1810" s="9">
        <f>DATE(YEAR(TblLocations[[#This Row],[ODK_DateOfSubmission]]),MONTH(TblLocations[[#This Row],[ODK_DateOfSubmission]]),DAY(TblLocations[[#This Row],[ODK_DateOfSubmission]]))</f>
        <v>44457</v>
      </c>
      <c r="O1810" s="23" t="str">
        <f>_xlfn.CONCAT( YEAR(TblLocations[[#This Row],[ODK_DateOfSubmission]]), "-",TEXT( MONTH(TblLocations[[#This Row],[ODK_DateOfSubmission]]),"00"))</f>
        <v>2021-09</v>
      </c>
    </row>
    <row r="1811" spans="1:15" x14ac:dyDescent="0.25">
      <c r="A1811" s="1">
        <v>3504016</v>
      </c>
      <c r="B1811" s="1">
        <v>350401614</v>
      </c>
      <c r="C1811" s="1">
        <v>10281</v>
      </c>
      <c r="D1811" s="63">
        <v>44448</v>
      </c>
      <c r="E1811" s="54">
        <v>123</v>
      </c>
      <c r="F1811" s="56" t="s">
        <v>68</v>
      </c>
      <c r="G1811" s="56" t="s">
        <v>73</v>
      </c>
      <c r="H1811" s="56" t="s">
        <v>1059</v>
      </c>
      <c r="I1811" s="56" t="s">
        <v>1074</v>
      </c>
      <c r="J1811" s="54" t="s">
        <v>1075</v>
      </c>
      <c r="K1811" s="1">
        <v>31.029471706599999</v>
      </c>
      <c r="L1811" s="1">
        <v>46.244121658399997</v>
      </c>
      <c r="M1811" s="1">
        <v>4</v>
      </c>
      <c r="N1811" s="9">
        <f>DATE(YEAR(TblLocations[[#This Row],[ODK_DateOfSubmission]]),MONTH(TblLocations[[#This Row],[ODK_DateOfSubmission]]),DAY(TblLocations[[#This Row],[ODK_DateOfSubmission]]))</f>
        <v>44448</v>
      </c>
      <c r="O1811" s="23" t="str">
        <f>_xlfn.CONCAT( YEAR(TblLocations[[#This Row],[ODK_DateOfSubmission]]), "-",TEXT( MONTH(TblLocations[[#This Row],[ODK_DateOfSubmission]]),"00"))</f>
        <v>2021-09</v>
      </c>
    </row>
    <row r="1812" spans="1:15" x14ac:dyDescent="0.25">
      <c r="A1812" s="1">
        <v>3504016</v>
      </c>
      <c r="B1812" s="1">
        <v>350401614</v>
      </c>
      <c r="C1812" s="1">
        <v>10281</v>
      </c>
      <c r="D1812" s="63">
        <v>44448</v>
      </c>
      <c r="E1812" s="54">
        <v>123</v>
      </c>
      <c r="F1812" s="56" t="s">
        <v>68</v>
      </c>
      <c r="G1812" s="56" t="s">
        <v>73</v>
      </c>
      <c r="H1812" s="56" t="s">
        <v>1059</v>
      </c>
      <c r="I1812" s="56" t="s">
        <v>1074</v>
      </c>
      <c r="J1812" s="54" t="s">
        <v>1075</v>
      </c>
      <c r="K1812" s="1">
        <v>31.029471706599999</v>
      </c>
      <c r="L1812" s="1">
        <v>46.244121658399997</v>
      </c>
      <c r="M1812" s="1">
        <v>4</v>
      </c>
      <c r="N1812" s="9">
        <f>DATE(YEAR(TblLocations[[#This Row],[ODK_DateOfSubmission]]),MONTH(TblLocations[[#This Row],[ODK_DateOfSubmission]]),DAY(TblLocations[[#This Row],[ODK_DateOfSubmission]]))</f>
        <v>44448</v>
      </c>
      <c r="O1812" s="23" t="str">
        <f>_xlfn.CONCAT( YEAR(TblLocations[[#This Row],[ODK_DateOfSubmission]]), "-",TEXT( MONTH(TblLocations[[#This Row],[ODK_DateOfSubmission]]),"00"))</f>
        <v>2021-09</v>
      </c>
    </row>
    <row r="1813" spans="1:15" x14ac:dyDescent="0.25">
      <c r="A1813" s="1">
        <v>3504016</v>
      </c>
      <c r="B1813" s="1">
        <v>350401614</v>
      </c>
      <c r="C1813" s="1">
        <v>10281</v>
      </c>
      <c r="D1813" s="63">
        <v>44448</v>
      </c>
      <c r="E1813" s="54">
        <v>123</v>
      </c>
      <c r="F1813" s="56" t="s">
        <v>68</v>
      </c>
      <c r="G1813" s="56" t="s">
        <v>73</v>
      </c>
      <c r="H1813" s="56" t="s">
        <v>1059</v>
      </c>
      <c r="I1813" s="56" t="s">
        <v>1074</v>
      </c>
      <c r="J1813" s="54" t="s">
        <v>1075</v>
      </c>
      <c r="K1813" s="1">
        <v>31.029471706599999</v>
      </c>
      <c r="L1813" s="1">
        <v>46.244121658399997</v>
      </c>
      <c r="M1813" s="1">
        <v>1</v>
      </c>
      <c r="N1813" s="9">
        <f>DATE(YEAR(TblLocations[[#This Row],[ODK_DateOfSubmission]]),MONTH(TblLocations[[#This Row],[ODK_DateOfSubmission]]),DAY(TblLocations[[#This Row],[ODK_DateOfSubmission]]))</f>
        <v>44448</v>
      </c>
      <c r="O1813" s="23" t="str">
        <f>_xlfn.CONCAT( YEAR(TblLocations[[#This Row],[ODK_DateOfSubmission]]), "-",TEXT( MONTH(TblLocations[[#This Row],[ODK_DateOfSubmission]]),"00"))</f>
        <v>2021-09</v>
      </c>
    </row>
    <row r="1814" spans="1:15" x14ac:dyDescent="0.25">
      <c r="A1814" s="1">
        <v>3504018</v>
      </c>
      <c r="B1814" s="1">
        <v>350401814</v>
      </c>
      <c r="C1814" s="1">
        <v>24741</v>
      </c>
      <c r="D1814" s="63">
        <v>44443</v>
      </c>
      <c r="E1814" s="54">
        <v>123</v>
      </c>
      <c r="F1814" s="56" t="s">
        <v>68</v>
      </c>
      <c r="G1814" s="56" t="s">
        <v>73</v>
      </c>
      <c r="H1814" s="56" t="s">
        <v>1059</v>
      </c>
      <c r="I1814" s="56" t="s">
        <v>1484</v>
      </c>
      <c r="J1814" s="54" t="s">
        <v>1485</v>
      </c>
      <c r="K1814" s="1">
        <v>31.0447764918</v>
      </c>
      <c r="L1814" s="1">
        <v>46.249576203399997</v>
      </c>
      <c r="M1814" s="1">
        <v>1</v>
      </c>
      <c r="N1814" s="9">
        <f>DATE(YEAR(TblLocations[[#This Row],[ODK_DateOfSubmission]]),MONTH(TblLocations[[#This Row],[ODK_DateOfSubmission]]),DAY(TblLocations[[#This Row],[ODK_DateOfSubmission]]))</f>
        <v>44443</v>
      </c>
      <c r="O1814" s="23" t="str">
        <f>_xlfn.CONCAT( YEAR(TblLocations[[#This Row],[ODK_DateOfSubmission]]), "-",TEXT( MONTH(TblLocations[[#This Row],[ODK_DateOfSubmission]]),"00"))</f>
        <v>2021-09</v>
      </c>
    </row>
    <row r="1815" spans="1:15" x14ac:dyDescent="0.25">
      <c r="A1815" s="1">
        <v>3504019</v>
      </c>
      <c r="B1815" s="1">
        <v>350401914</v>
      </c>
      <c r="C1815" s="1">
        <v>9470</v>
      </c>
      <c r="D1815" s="63">
        <v>44457</v>
      </c>
      <c r="E1815" s="54">
        <v>123</v>
      </c>
      <c r="F1815" s="56" t="s">
        <v>68</v>
      </c>
      <c r="G1815" s="56" t="s">
        <v>73</v>
      </c>
      <c r="H1815" s="56" t="s">
        <v>1059</v>
      </c>
      <c r="I1815" s="56" t="s">
        <v>1076</v>
      </c>
      <c r="J1815" s="54" t="s">
        <v>1077</v>
      </c>
      <c r="K1815" s="1">
        <v>31.0569626851</v>
      </c>
      <c r="L1815" s="1">
        <v>46.266143804899997</v>
      </c>
      <c r="M1815" s="1">
        <v>3</v>
      </c>
      <c r="N1815" s="9">
        <f>DATE(YEAR(TblLocations[[#This Row],[ODK_DateOfSubmission]]),MONTH(TblLocations[[#This Row],[ODK_DateOfSubmission]]),DAY(TblLocations[[#This Row],[ODK_DateOfSubmission]]))</f>
        <v>44457</v>
      </c>
      <c r="O1815" s="23" t="str">
        <f>_xlfn.CONCAT( YEAR(TblLocations[[#This Row],[ODK_DateOfSubmission]]), "-",TEXT( MONTH(TblLocations[[#This Row],[ODK_DateOfSubmission]]),"00"))</f>
        <v>2021-09</v>
      </c>
    </row>
    <row r="1816" spans="1:15" x14ac:dyDescent="0.25">
      <c r="A1816" s="1">
        <v>3504019</v>
      </c>
      <c r="B1816" s="1">
        <v>350401914</v>
      </c>
      <c r="C1816" s="1">
        <v>9470</v>
      </c>
      <c r="D1816" s="63">
        <v>44457</v>
      </c>
      <c r="E1816" s="54">
        <v>123</v>
      </c>
      <c r="F1816" s="56" t="s">
        <v>68</v>
      </c>
      <c r="G1816" s="56" t="s">
        <v>73</v>
      </c>
      <c r="H1816" s="56" t="s">
        <v>1059</v>
      </c>
      <c r="I1816" s="56" t="s">
        <v>1076</v>
      </c>
      <c r="J1816" s="54" t="s">
        <v>1077</v>
      </c>
      <c r="K1816" s="1">
        <v>31.0569626851</v>
      </c>
      <c r="L1816" s="1">
        <v>46.266143804899997</v>
      </c>
      <c r="M1816" s="1">
        <v>4</v>
      </c>
      <c r="N1816" s="9">
        <f>DATE(YEAR(TblLocations[[#This Row],[ODK_DateOfSubmission]]),MONTH(TblLocations[[#This Row],[ODK_DateOfSubmission]]),DAY(TblLocations[[#This Row],[ODK_DateOfSubmission]]))</f>
        <v>44457</v>
      </c>
      <c r="O1816" s="23" t="str">
        <f>_xlfn.CONCAT( YEAR(TblLocations[[#This Row],[ODK_DateOfSubmission]]), "-",TEXT( MONTH(TblLocations[[#This Row],[ODK_DateOfSubmission]]),"00"))</f>
        <v>2021-09</v>
      </c>
    </row>
    <row r="1817" spans="1:15" x14ac:dyDescent="0.25">
      <c r="A1817" s="1">
        <v>3504019</v>
      </c>
      <c r="B1817" s="1">
        <v>350401914</v>
      </c>
      <c r="C1817" s="1">
        <v>9470</v>
      </c>
      <c r="D1817" s="63">
        <v>44457</v>
      </c>
      <c r="E1817" s="54">
        <v>123</v>
      </c>
      <c r="F1817" s="56" t="s">
        <v>68</v>
      </c>
      <c r="G1817" s="56" t="s">
        <v>73</v>
      </c>
      <c r="H1817" s="56" t="s">
        <v>1059</v>
      </c>
      <c r="I1817" s="56" t="s">
        <v>1076</v>
      </c>
      <c r="J1817" s="54" t="s">
        <v>1077</v>
      </c>
      <c r="K1817" s="1">
        <v>31.0569626851</v>
      </c>
      <c r="L1817" s="1">
        <v>46.266143804899997</v>
      </c>
      <c r="M1817" s="1">
        <v>3</v>
      </c>
      <c r="N1817" s="9">
        <f>DATE(YEAR(TblLocations[[#This Row],[ODK_DateOfSubmission]]),MONTH(TblLocations[[#This Row],[ODK_DateOfSubmission]]),DAY(TblLocations[[#This Row],[ODK_DateOfSubmission]]))</f>
        <v>44457</v>
      </c>
      <c r="O1817" s="23" t="str">
        <f>_xlfn.CONCAT( YEAR(TblLocations[[#This Row],[ODK_DateOfSubmission]]), "-",TEXT( MONTH(TblLocations[[#This Row],[ODK_DateOfSubmission]]),"00"))</f>
        <v>2021-09</v>
      </c>
    </row>
    <row r="1818" spans="1:15" x14ac:dyDescent="0.25">
      <c r="A1818" s="1">
        <v>3504019</v>
      </c>
      <c r="B1818" s="1">
        <v>350401914</v>
      </c>
      <c r="C1818" s="1">
        <v>9470</v>
      </c>
      <c r="D1818" s="63">
        <v>44457</v>
      </c>
      <c r="E1818" s="54">
        <v>123</v>
      </c>
      <c r="F1818" s="56" t="s">
        <v>68</v>
      </c>
      <c r="G1818" s="56" t="s">
        <v>73</v>
      </c>
      <c r="H1818" s="56" t="s">
        <v>1059</v>
      </c>
      <c r="I1818" s="56" t="s">
        <v>1076</v>
      </c>
      <c r="J1818" s="54" t="s">
        <v>1077</v>
      </c>
      <c r="K1818" s="1">
        <v>31.0569626851</v>
      </c>
      <c r="L1818" s="1">
        <v>46.266143804899997</v>
      </c>
      <c r="M1818" s="1">
        <v>3</v>
      </c>
      <c r="N1818" s="9">
        <f>DATE(YEAR(TblLocations[[#This Row],[ODK_DateOfSubmission]]),MONTH(TblLocations[[#This Row],[ODK_DateOfSubmission]]),DAY(TblLocations[[#This Row],[ODK_DateOfSubmission]]))</f>
        <v>44457</v>
      </c>
      <c r="O1818" s="23" t="str">
        <f>_xlfn.CONCAT( YEAR(TblLocations[[#This Row],[ODK_DateOfSubmission]]), "-",TEXT( MONTH(TblLocations[[#This Row],[ODK_DateOfSubmission]]),"00"))</f>
        <v>2021-09</v>
      </c>
    </row>
    <row r="1819" spans="1:15" x14ac:dyDescent="0.25">
      <c r="A1819" s="1">
        <v>3504021</v>
      </c>
      <c r="B1819" s="1">
        <v>350402114</v>
      </c>
      <c r="C1819" s="1">
        <v>10335</v>
      </c>
      <c r="D1819" s="63">
        <v>44459</v>
      </c>
      <c r="E1819" s="54">
        <v>123</v>
      </c>
      <c r="F1819" s="56" t="s">
        <v>68</v>
      </c>
      <c r="G1819" s="56" t="s">
        <v>73</v>
      </c>
      <c r="H1819" s="56" t="s">
        <v>1059</v>
      </c>
      <c r="I1819" s="56" t="s">
        <v>1078</v>
      </c>
      <c r="J1819" s="54" t="s">
        <v>1079</v>
      </c>
      <c r="K1819" s="1">
        <v>31.0506383486</v>
      </c>
      <c r="L1819" s="1">
        <v>46.269343302599999</v>
      </c>
      <c r="M1819" s="1">
        <v>45</v>
      </c>
      <c r="N1819" s="9">
        <f>DATE(YEAR(TblLocations[[#This Row],[ODK_DateOfSubmission]]),MONTH(TblLocations[[#This Row],[ODK_DateOfSubmission]]),DAY(TblLocations[[#This Row],[ODK_DateOfSubmission]]))</f>
        <v>44459</v>
      </c>
      <c r="O1819" s="23" t="str">
        <f>_xlfn.CONCAT( YEAR(TblLocations[[#This Row],[ODK_DateOfSubmission]]), "-",TEXT( MONTH(TblLocations[[#This Row],[ODK_DateOfSubmission]]),"00"))</f>
        <v>2021-09</v>
      </c>
    </row>
    <row r="1820" spans="1:15" x14ac:dyDescent="0.25">
      <c r="A1820" s="1">
        <v>3504021</v>
      </c>
      <c r="B1820" s="1">
        <v>350402114</v>
      </c>
      <c r="C1820" s="1">
        <v>10335</v>
      </c>
      <c r="D1820" s="63">
        <v>44459</v>
      </c>
      <c r="E1820" s="54">
        <v>123</v>
      </c>
      <c r="F1820" s="56" t="s">
        <v>68</v>
      </c>
      <c r="G1820" s="56" t="s">
        <v>73</v>
      </c>
      <c r="H1820" s="56" t="s">
        <v>1059</v>
      </c>
      <c r="I1820" s="56" t="s">
        <v>1078</v>
      </c>
      <c r="J1820" s="54" t="s">
        <v>1079</v>
      </c>
      <c r="K1820" s="1">
        <v>31.0506383486</v>
      </c>
      <c r="L1820" s="1">
        <v>46.269343302599999</v>
      </c>
      <c r="M1820" s="1">
        <v>35</v>
      </c>
      <c r="N1820" s="9">
        <f>DATE(YEAR(TblLocations[[#This Row],[ODK_DateOfSubmission]]),MONTH(TblLocations[[#This Row],[ODK_DateOfSubmission]]),DAY(TblLocations[[#This Row],[ODK_DateOfSubmission]]))</f>
        <v>44459</v>
      </c>
      <c r="O1820" s="23" t="str">
        <f>_xlfn.CONCAT( YEAR(TblLocations[[#This Row],[ODK_DateOfSubmission]]), "-",TEXT( MONTH(TblLocations[[#This Row],[ODK_DateOfSubmission]]),"00"))</f>
        <v>2021-09</v>
      </c>
    </row>
    <row r="1821" spans="1:15" x14ac:dyDescent="0.25">
      <c r="A1821" s="1">
        <v>3504021</v>
      </c>
      <c r="B1821" s="1">
        <v>350402114</v>
      </c>
      <c r="C1821" s="1">
        <v>10335</v>
      </c>
      <c r="D1821" s="63">
        <v>44459</v>
      </c>
      <c r="E1821" s="54">
        <v>123</v>
      </c>
      <c r="F1821" s="56" t="s">
        <v>68</v>
      </c>
      <c r="G1821" s="56" t="s">
        <v>73</v>
      </c>
      <c r="H1821" s="56" t="s">
        <v>1059</v>
      </c>
      <c r="I1821" s="56" t="s">
        <v>1078</v>
      </c>
      <c r="J1821" s="54" t="s">
        <v>1079</v>
      </c>
      <c r="K1821" s="1">
        <v>31.0506383486</v>
      </c>
      <c r="L1821" s="1">
        <v>46.269343302599999</v>
      </c>
      <c r="M1821" s="1">
        <v>21</v>
      </c>
      <c r="N1821" s="9">
        <f>DATE(YEAR(TblLocations[[#This Row],[ODK_DateOfSubmission]]),MONTH(TblLocations[[#This Row],[ODK_DateOfSubmission]]),DAY(TblLocations[[#This Row],[ODK_DateOfSubmission]]))</f>
        <v>44459</v>
      </c>
      <c r="O1821" s="23" t="str">
        <f>_xlfn.CONCAT( YEAR(TblLocations[[#This Row],[ODK_DateOfSubmission]]), "-",TEXT( MONTH(TblLocations[[#This Row],[ODK_DateOfSubmission]]),"00"))</f>
        <v>2021-09</v>
      </c>
    </row>
    <row r="1822" spans="1:15" x14ac:dyDescent="0.25">
      <c r="A1822" s="1">
        <v>3504021</v>
      </c>
      <c r="B1822" s="1">
        <v>350402114</v>
      </c>
      <c r="C1822" s="1">
        <v>10335</v>
      </c>
      <c r="D1822" s="63">
        <v>44459</v>
      </c>
      <c r="E1822" s="54">
        <v>123</v>
      </c>
      <c r="F1822" s="56" t="s">
        <v>68</v>
      </c>
      <c r="G1822" s="56" t="s">
        <v>73</v>
      </c>
      <c r="H1822" s="56" t="s">
        <v>1059</v>
      </c>
      <c r="I1822" s="56" t="s">
        <v>1078</v>
      </c>
      <c r="J1822" s="54" t="s">
        <v>1079</v>
      </c>
      <c r="K1822" s="1">
        <v>31.0506383486</v>
      </c>
      <c r="L1822" s="1">
        <v>46.269343302599999</v>
      </c>
      <c r="M1822" s="1">
        <v>6</v>
      </c>
      <c r="N1822" s="9">
        <f>DATE(YEAR(TblLocations[[#This Row],[ODK_DateOfSubmission]]),MONTH(TblLocations[[#This Row],[ODK_DateOfSubmission]]),DAY(TblLocations[[#This Row],[ODK_DateOfSubmission]]))</f>
        <v>44459</v>
      </c>
      <c r="O1822" s="23" t="str">
        <f>_xlfn.CONCAT( YEAR(TblLocations[[#This Row],[ODK_DateOfSubmission]]), "-",TEXT( MONTH(TblLocations[[#This Row],[ODK_DateOfSubmission]]),"00"))</f>
        <v>2021-09</v>
      </c>
    </row>
    <row r="1823" spans="1:15" x14ac:dyDescent="0.25">
      <c r="A1823" s="1">
        <v>3504021</v>
      </c>
      <c r="B1823" s="1">
        <v>350402114</v>
      </c>
      <c r="C1823" s="1">
        <v>10335</v>
      </c>
      <c r="D1823" s="63">
        <v>44459</v>
      </c>
      <c r="E1823" s="54">
        <v>123</v>
      </c>
      <c r="F1823" s="56" t="s">
        <v>68</v>
      </c>
      <c r="G1823" s="56" t="s">
        <v>73</v>
      </c>
      <c r="H1823" s="56" t="s">
        <v>1059</v>
      </c>
      <c r="I1823" s="56" t="s">
        <v>1078</v>
      </c>
      <c r="J1823" s="54" t="s">
        <v>1079</v>
      </c>
      <c r="K1823" s="1">
        <v>31.0506383486</v>
      </c>
      <c r="L1823" s="1">
        <v>46.269343302599999</v>
      </c>
      <c r="M1823" s="1">
        <v>5</v>
      </c>
      <c r="N1823" s="9">
        <f>DATE(YEAR(TblLocations[[#This Row],[ODK_DateOfSubmission]]),MONTH(TblLocations[[#This Row],[ODK_DateOfSubmission]]),DAY(TblLocations[[#This Row],[ODK_DateOfSubmission]]))</f>
        <v>44459</v>
      </c>
      <c r="O1823" s="23" t="str">
        <f>_xlfn.CONCAT( YEAR(TblLocations[[#This Row],[ODK_DateOfSubmission]]), "-",TEXT( MONTH(TblLocations[[#This Row],[ODK_DateOfSubmission]]),"00"))</f>
        <v>2021-09</v>
      </c>
    </row>
    <row r="1824" spans="1:15" x14ac:dyDescent="0.25">
      <c r="A1824" s="1">
        <v>3504021</v>
      </c>
      <c r="B1824" s="1">
        <v>350402114</v>
      </c>
      <c r="C1824" s="1">
        <v>10335</v>
      </c>
      <c r="D1824" s="63">
        <v>44459</v>
      </c>
      <c r="E1824" s="54">
        <v>123</v>
      </c>
      <c r="F1824" s="56" t="s">
        <v>68</v>
      </c>
      <c r="G1824" s="56" t="s">
        <v>73</v>
      </c>
      <c r="H1824" s="56" t="s">
        <v>1059</v>
      </c>
      <c r="I1824" s="56" t="s">
        <v>1078</v>
      </c>
      <c r="J1824" s="54" t="s">
        <v>1079</v>
      </c>
      <c r="K1824" s="1">
        <v>31.0506383486</v>
      </c>
      <c r="L1824" s="1">
        <v>46.269343302599999</v>
      </c>
      <c r="M1824" s="1">
        <v>5</v>
      </c>
      <c r="N1824" s="9">
        <f>DATE(YEAR(TblLocations[[#This Row],[ODK_DateOfSubmission]]),MONTH(TblLocations[[#This Row],[ODK_DateOfSubmission]]),DAY(TblLocations[[#This Row],[ODK_DateOfSubmission]]))</f>
        <v>44459</v>
      </c>
      <c r="O1824" s="23" t="str">
        <f>_xlfn.CONCAT( YEAR(TblLocations[[#This Row],[ODK_DateOfSubmission]]), "-",TEXT( MONTH(TblLocations[[#This Row],[ODK_DateOfSubmission]]),"00"))</f>
        <v>2021-09</v>
      </c>
    </row>
    <row r="1825" spans="1:15" x14ac:dyDescent="0.25">
      <c r="A1825" s="1">
        <v>3504022</v>
      </c>
      <c r="B1825" s="1">
        <v>350402214</v>
      </c>
      <c r="C1825" s="1">
        <v>9576</v>
      </c>
      <c r="D1825" s="63">
        <v>44441</v>
      </c>
      <c r="E1825" s="54">
        <v>123</v>
      </c>
      <c r="F1825" s="56" t="s">
        <v>68</v>
      </c>
      <c r="G1825" s="56" t="s">
        <v>73</v>
      </c>
      <c r="H1825" s="56" t="s">
        <v>1059</v>
      </c>
      <c r="I1825" s="56" t="s">
        <v>1486</v>
      </c>
      <c r="J1825" s="54" t="s">
        <v>1487</v>
      </c>
      <c r="K1825" s="1">
        <v>31.132791840500001</v>
      </c>
      <c r="L1825" s="1">
        <v>46.2356646856</v>
      </c>
      <c r="M1825" s="1">
        <v>1</v>
      </c>
      <c r="N1825" s="9">
        <f>DATE(YEAR(TblLocations[[#This Row],[ODK_DateOfSubmission]]),MONTH(TblLocations[[#This Row],[ODK_DateOfSubmission]]),DAY(TblLocations[[#This Row],[ODK_DateOfSubmission]]))</f>
        <v>44441</v>
      </c>
      <c r="O1825" s="23" t="str">
        <f>_xlfn.CONCAT( YEAR(TblLocations[[#This Row],[ODK_DateOfSubmission]]), "-",TEXT( MONTH(TblLocations[[#This Row],[ODK_DateOfSubmission]]),"00"))</f>
        <v>2021-09</v>
      </c>
    </row>
    <row r="1826" spans="1:15" x14ac:dyDescent="0.25">
      <c r="A1826" s="1">
        <v>3504023</v>
      </c>
      <c r="B1826" s="1">
        <v>350402314</v>
      </c>
      <c r="C1826" s="1">
        <v>9448</v>
      </c>
      <c r="D1826" s="63">
        <v>44448</v>
      </c>
      <c r="E1826" s="54">
        <v>123</v>
      </c>
      <c r="F1826" s="56" t="s">
        <v>68</v>
      </c>
      <c r="G1826" s="56" t="s">
        <v>73</v>
      </c>
      <c r="H1826" s="56" t="s">
        <v>1059</v>
      </c>
      <c r="I1826" s="56" t="s">
        <v>1080</v>
      </c>
      <c r="J1826" s="54" t="s">
        <v>1081</v>
      </c>
      <c r="K1826" s="1">
        <v>31.027006973399999</v>
      </c>
      <c r="L1826" s="1">
        <v>46.228093038300003</v>
      </c>
      <c r="M1826" s="1">
        <v>20</v>
      </c>
      <c r="N1826" s="9">
        <f>DATE(YEAR(TblLocations[[#This Row],[ODK_DateOfSubmission]]),MONTH(TblLocations[[#This Row],[ODK_DateOfSubmission]]),DAY(TblLocations[[#This Row],[ODK_DateOfSubmission]]))</f>
        <v>44448</v>
      </c>
      <c r="O1826" s="23" t="str">
        <f>_xlfn.CONCAT( YEAR(TblLocations[[#This Row],[ODK_DateOfSubmission]]), "-",TEXT( MONTH(TblLocations[[#This Row],[ODK_DateOfSubmission]]),"00"))</f>
        <v>2021-09</v>
      </c>
    </row>
    <row r="1827" spans="1:15" x14ac:dyDescent="0.25">
      <c r="A1827" s="1">
        <v>3504023</v>
      </c>
      <c r="B1827" s="1">
        <v>350402314</v>
      </c>
      <c r="C1827" s="1">
        <v>9448</v>
      </c>
      <c r="D1827" s="63">
        <v>44448</v>
      </c>
      <c r="E1827" s="54">
        <v>123</v>
      </c>
      <c r="F1827" s="56" t="s">
        <v>68</v>
      </c>
      <c r="G1827" s="56" t="s">
        <v>73</v>
      </c>
      <c r="H1827" s="56" t="s">
        <v>1059</v>
      </c>
      <c r="I1827" s="56" t="s">
        <v>1080</v>
      </c>
      <c r="J1827" s="54" t="s">
        <v>1081</v>
      </c>
      <c r="K1827" s="1">
        <v>31.027006973399999</v>
      </c>
      <c r="L1827" s="1">
        <v>46.228093038300003</v>
      </c>
      <c r="M1827" s="1">
        <v>15</v>
      </c>
      <c r="N1827" s="9">
        <f>DATE(YEAR(TblLocations[[#This Row],[ODK_DateOfSubmission]]),MONTH(TblLocations[[#This Row],[ODK_DateOfSubmission]]),DAY(TblLocations[[#This Row],[ODK_DateOfSubmission]]))</f>
        <v>44448</v>
      </c>
      <c r="O1827" s="23" t="str">
        <f>_xlfn.CONCAT( YEAR(TblLocations[[#This Row],[ODK_DateOfSubmission]]), "-",TEXT( MONTH(TblLocations[[#This Row],[ODK_DateOfSubmission]]),"00"))</f>
        <v>2021-09</v>
      </c>
    </row>
    <row r="1828" spans="1:15" x14ac:dyDescent="0.25">
      <c r="A1828" s="1">
        <v>3504023</v>
      </c>
      <c r="B1828" s="1">
        <v>350402314</v>
      </c>
      <c r="C1828" s="1">
        <v>9448</v>
      </c>
      <c r="D1828" s="63">
        <v>44448</v>
      </c>
      <c r="E1828" s="54">
        <v>123</v>
      </c>
      <c r="F1828" s="56" t="s">
        <v>68</v>
      </c>
      <c r="G1828" s="56" t="s">
        <v>73</v>
      </c>
      <c r="H1828" s="56" t="s">
        <v>1059</v>
      </c>
      <c r="I1828" s="56" t="s">
        <v>1080</v>
      </c>
      <c r="J1828" s="54" t="s">
        <v>1081</v>
      </c>
      <c r="K1828" s="1">
        <v>31.027006973399999</v>
      </c>
      <c r="L1828" s="1">
        <v>46.228093038300003</v>
      </c>
      <c r="M1828" s="1">
        <v>15</v>
      </c>
      <c r="N1828" s="9">
        <f>DATE(YEAR(TblLocations[[#This Row],[ODK_DateOfSubmission]]),MONTH(TblLocations[[#This Row],[ODK_DateOfSubmission]]),DAY(TblLocations[[#This Row],[ODK_DateOfSubmission]]))</f>
        <v>44448</v>
      </c>
      <c r="O1828" s="23" t="str">
        <f>_xlfn.CONCAT( YEAR(TblLocations[[#This Row],[ODK_DateOfSubmission]]), "-",TEXT( MONTH(TblLocations[[#This Row],[ODK_DateOfSubmission]]),"00"))</f>
        <v>2021-09</v>
      </c>
    </row>
    <row r="1829" spans="1:15" x14ac:dyDescent="0.25">
      <c r="A1829" s="1">
        <v>3504023</v>
      </c>
      <c r="B1829" s="1">
        <v>350402314</v>
      </c>
      <c r="C1829" s="1">
        <v>9448</v>
      </c>
      <c r="D1829" s="63">
        <v>44448</v>
      </c>
      <c r="E1829" s="54">
        <v>123</v>
      </c>
      <c r="F1829" s="56" t="s">
        <v>68</v>
      </c>
      <c r="G1829" s="56" t="s">
        <v>73</v>
      </c>
      <c r="H1829" s="56" t="s">
        <v>1059</v>
      </c>
      <c r="I1829" s="56" t="s">
        <v>1080</v>
      </c>
      <c r="J1829" s="54" t="s">
        <v>1081</v>
      </c>
      <c r="K1829" s="1">
        <v>31.027006973399999</v>
      </c>
      <c r="L1829" s="1">
        <v>46.228093038300003</v>
      </c>
      <c r="M1829" s="1">
        <v>24</v>
      </c>
      <c r="N1829" s="9">
        <f>DATE(YEAR(TblLocations[[#This Row],[ODK_DateOfSubmission]]),MONTH(TblLocations[[#This Row],[ODK_DateOfSubmission]]),DAY(TblLocations[[#This Row],[ODK_DateOfSubmission]]))</f>
        <v>44448</v>
      </c>
      <c r="O1829" s="23" t="str">
        <f>_xlfn.CONCAT( YEAR(TblLocations[[#This Row],[ODK_DateOfSubmission]]), "-",TEXT( MONTH(TblLocations[[#This Row],[ODK_DateOfSubmission]]),"00"))</f>
        <v>2021-09</v>
      </c>
    </row>
    <row r="1830" spans="1:15" x14ac:dyDescent="0.25">
      <c r="A1830" s="1">
        <v>3504024</v>
      </c>
      <c r="B1830" s="1">
        <v>350402414</v>
      </c>
      <c r="C1830" s="1">
        <v>9396</v>
      </c>
      <c r="D1830" s="63">
        <v>44459</v>
      </c>
      <c r="E1830" s="54">
        <v>123</v>
      </c>
      <c r="F1830" s="56" t="s">
        <v>68</v>
      </c>
      <c r="G1830" s="56" t="s">
        <v>73</v>
      </c>
      <c r="H1830" s="56" t="s">
        <v>1059</v>
      </c>
      <c r="I1830" s="56" t="s">
        <v>1082</v>
      </c>
      <c r="J1830" s="54" t="s">
        <v>1083</v>
      </c>
      <c r="K1830" s="1">
        <v>31.0154237044</v>
      </c>
      <c r="L1830" s="1">
        <v>46.263441754500001</v>
      </c>
      <c r="M1830" s="1">
        <v>8</v>
      </c>
      <c r="N1830" s="9">
        <f>DATE(YEAR(TblLocations[[#This Row],[ODK_DateOfSubmission]]),MONTH(TblLocations[[#This Row],[ODK_DateOfSubmission]]),DAY(TblLocations[[#This Row],[ODK_DateOfSubmission]]))</f>
        <v>44459</v>
      </c>
      <c r="O1830" s="23" t="str">
        <f>_xlfn.CONCAT( YEAR(TblLocations[[#This Row],[ODK_DateOfSubmission]]), "-",TEXT( MONTH(TblLocations[[#This Row],[ODK_DateOfSubmission]]),"00"))</f>
        <v>2021-09</v>
      </c>
    </row>
    <row r="1831" spans="1:15" x14ac:dyDescent="0.25">
      <c r="A1831" s="1">
        <v>3504024</v>
      </c>
      <c r="B1831" s="1">
        <v>350402414</v>
      </c>
      <c r="C1831" s="1">
        <v>9396</v>
      </c>
      <c r="D1831" s="63">
        <v>44459</v>
      </c>
      <c r="E1831" s="54">
        <v>123</v>
      </c>
      <c r="F1831" s="56" t="s">
        <v>68</v>
      </c>
      <c r="G1831" s="56" t="s">
        <v>73</v>
      </c>
      <c r="H1831" s="56" t="s">
        <v>1059</v>
      </c>
      <c r="I1831" s="56" t="s">
        <v>1082</v>
      </c>
      <c r="J1831" s="54" t="s">
        <v>1083</v>
      </c>
      <c r="K1831" s="1">
        <v>31.0154237044</v>
      </c>
      <c r="L1831" s="1">
        <v>46.263441754500001</v>
      </c>
      <c r="M1831" s="1">
        <v>4</v>
      </c>
      <c r="N1831" s="9">
        <f>DATE(YEAR(TblLocations[[#This Row],[ODK_DateOfSubmission]]),MONTH(TblLocations[[#This Row],[ODK_DateOfSubmission]]),DAY(TblLocations[[#This Row],[ODK_DateOfSubmission]]))</f>
        <v>44459</v>
      </c>
      <c r="O1831" s="23" t="str">
        <f>_xlfn.CONCAT( YEAR(TblLocations[[#This Row],[ODK_DateOfSubmission]]), "-",TEXT( MONTH(TblLocations[[#This Row],[ODK_DateOfSubmission]]),"00"))</f>
        <v>2021-09</v>
      </c>
    </row>
    <row r="1832" spans="1:15" x14ac:dyDescent="0.25">
      <c r="A1832" s="1">
        <v>3504024</v>
      </c>
      <c r="B1832" s="1">
        <v>350402414</v>
      </c>
      <c r="C1832" s="1">
        <v>9396</v>
      </c>
      <c r="D1832" s="63">
        <v>44459</v>
      </c>
      <c r="E1832" s="54">
        <v>123</v>
      </c>
      <c r="F1832" s="56" t="s">
        <v>68</v>
      </c>
      <c r="G1832" s="56" t="s">
        <v>73</v>
      </c>
      <c r="H1832" s="56" t="s">
        <v>1059</v>
      </c>
      <c r="I1832" s="56" t="s">
        <v>1082</v>
      </c>
      <c r="J1832" s="54" t="s">
        <v>1083</v>
      </c>
      <c r="K1832" s="1">
        <v>31.0154237044</v>
      </c>
      <c r="L1832" s="1">
        <v>46.263441754500001</v>
      </c>
      <c r="M1832" s="1">
        <v>6</v>
      </c>
      <c r="N1832" s="9">
        <f>DATE(YEAR(TblLocations[[#This Row],[ODK_DateOfSubmission]]),MONTH(TblLocations[[#This Row],[ODK_DateOfSubmission]]),DAY(TblLocations[[#This Row],[ODK_DateOfSubmission]]))</f>
        <v>44459</v>
      </c>
      <c r="O1832" s="23" t="str">
        <f>_xlfn.CONCAT( YEAR(TblLocations[[#This Row],[ODK_DateOfSubmission]]), "-",TEXT( MONTH(TblLocations[[#This Row],[ODK_DateOfSubmission]]),"00"))</f>
        <v>2021-09</v>
      </c>
    </row>
    <row r="1833" spans="1:15" x14ac:dyDescent="0.25">
      <c r="A1833" s="1">
        <v>3504025</v>
      </c>
      <c r="B1833" s="1">
        <v>350402514</v>
      </c>
      <c r="C1833" s="1">
        <v>10262</v>
      </c>
      <c r="D1833" s="63">
        <v>44459</v>
      </c>
      <c r="E1833" s="54">
        <v>123</v>
      </c>
      <c r="F1833" s="56" t="s">
        <v>68</v>
      </c>
      <c r="G1833" s="56" t="s">
        <v>73</v>
      </c>
      <c r="H1833" s="56" t="s">
        <v>1059</v>
      </c>
      <c r="I1833" s="56" t="s">
        <v>1084</v>
      </c>
      <c r="J1833" s="54" t="s">
        <v>1085</v>
      </c>
      <c r="K1833" s="1">
        <v>31.074394900600002</v>
      </c>
      <c r="L1833" s="1">
        <v>46.250142994800001</v>
      </c>
      <c r="M1833" s="1">
        <v>35</v>
      </c>
      <c r="N1833" s="9">
        <f>DATE(YEAR(TblLocations[[#This Row],[ODK_DateOfSubmission]]),MONTH(TblLocations[[#This Row],[ODK_DateOfSubmission]]),DAY(TblLocations[[#This Row],[ODK_DateOfSubmission]]))</f>
        <v>44459</v>
      </c>
      <c r="O1833" s="23" t="str">
        <f>_xlfn.CONCAT( YEAR(TblLocations[[#This Row],[ODK_DateOfSubmission]]), "-",TEXT( MONTH(TblLocations[[#This Row],[ODK_DateOfSubmission]]),"00"))</f>
        <v>2021-09</v>
      </c>
    </row>
    <row r="1834" spans="1:15" x14ac:dyDescent="0.25">
      <c r="A1834" s="1">
        <v>3504025</v>
      </c>
      <c r="B1834" s="1">
        <v>350402514</v>
      </c>
      <c r="C1834" s="1">
        <v>10262</v>
      </c>
      <c r="D1834" s="63">
        <v>44459</v>
      </c>
      <c r="E1834" s="54">
        <v>123</v>
      </c>
      <c r="F1834" s="56" t="s">
        <v>68</v>
      </c>
      <c r="G1834" s="56" t="s">
        <v>73</v>
      </c>
      <c r="H1834" s="56" t="s">
        <v>1059</v>
      </c>
      <c r="I1834" s="56" t="s">
        <v>1084</v>
      </c>
      <c r="J1834" s="54" t="s">
        <v>1085</v>
      </c>
      <c r="K1834" s="1">
        <v>31.074394900600002</v>
      </c>
      <c r="L1834" s="1">
        <v>46.250142994800001</v>
      </c>
      <c r="M1834" s="1">
        <v>30</v>
      </c>
      <c r="N1834" s="9">
        <f>DATE(YEAR(TblLocations[[#This Row],[ODK_DateOfSubmission]]),MONTH(TblLocations[[#This Row],[ODK_DateOfSubmission]]),DAY(TblLocations[[#This Row],[ODK_DateOfSubmission]]))</f>
        <v>44459</v>
      </c>
      <c r="O1834" s="23" t="str">
        <f>_xlfn.CONCAT( YEAR(TblLocations[[#This Row],[ODK_DateOfSubmission]]), "-",TEXT( MONTH(TblLocations[[#This Row],[ODK_DateOfSubmission]]),"00"))</f>
        <v>2021-09</v>
      </c>
    </row>
    <row r="1835" spans="1:15" x14ac:dyDescent="0.25">
      <c r="A1835" s="1">
        <v>3504025</v>
      </c>
      <c r="B1835" s="1">
        <v>350402514</v>
      </c>
      <c r="C1835" s="1">
        <v>10262</v>
      </c>
      <c r="D1835" s="63">
        <v>44459</v>
      </c>
      <c r="E1835" s="54">
        <v>123</v>
      </c>
      <c r="F1835" s="56" t="s">
        <v>68</v>
      </c>
      <c r="G1835" s="56" t="s">
        <v>73</v>
      </c>
      <c r="H1835" s="56" t="s">
        <v>1059</v>
      </c>
      <c r="I1835" s="56" t="s">
        <v>1084</v>
      </c>
      <c r="J1835" s="54" t="s">
        <v>1085</v>
      </c>
      <c r="K1835" s="1">
        <v>31.074394900600002</v>
      </c>
      <c r="L1835" s="1">
        <v>46.250142994800001</v>
      </c>
      <c r="M1835" s="1">
        <v>10</v>
      </c>
      <c r="N1835" s="9">
        <f>DATE(YEAR(TblLocations[[#This Row],[ODK_DateOfSubmission]]),MONTH(TblLocations[[#This Row],[ODK_DateOfSubmission]]),DAY(TblLocations[[#This Row],[ODK_DateOfSubmission]]))</f>
        <v>44459</v>
      </c>
      <c r="O1835" s="23" t="str">
        <f>_xlfn.CONCAT( YEAR(TblLocations[[#This Row],[ODK_DateOfSubmission]]), "-",TEXT( MONTH(TblLocations[[#This Row],[ODK_DateOfSubmission]]),"00"))</f>
        <v>2021-09</v>
      </c>
    </row>
    <row r="1836" spans="1:15" x14ac:dyDescent="0.25">
      <c r="A1836" s="1">
        <v>3504025</v>
      </c>
      <c r="B1836" s="1">
        <v>350402514</v>
      </c>
      <c r="C1836" s="1">
        <v>10262</v>
      </c>
      <c r="D1836" s="63">
        <v>44459</v>
      </c>
      <c r="E1836" s="54">
        <v>123</v>
      </c>
      <c r="F1836" s="56" t="s">
        <v>68</v>
      </c>
      <c r="G1836" s="56" t="s">
        <v>73</v>
      </c>
      <c r="H1836" s="56" t="s">
        <v>1059</v>
      </c>
      <c r="I1836" s="56" t="s">
        <v>1084</v>
      </c>
      <c r="J1836" s="54" t="s">
        <v>1085</v>
      </c>
      <c r="K1836" s="1">
        <v>31.074394900600002</v>
      </c>
      <c r="L1836" s="1">
        <v>46.250142994800001</v>
      </c>
      <c r="M1836" s="1">
        <v>10</v>
      </c>
      <c r="N1836" s="9">
        <f>DATE(YEAR(TblLocations[[#This Row],[ODK_DateOfSubmission]]),MONTH(TblLocations[[#This Row],[ODK_DateOfSubmission]]),DAY(TblLocations[[#This Row],[ODK_DateOfSubmission]]))</f>
        <v>44459</v>
      </c>
      <c r="O1836" s="23" t="str">
        <f>_xlfn.CONCAT( YEAR(TblLocations[[#This Row],[ODK_DateOfSubmission]]), "-",TEXT( MONTH(TblLocations[[#This Row],[ODK_DateOfSubmission]]),"00"))</f>
        <v>2021-09</v>
      </c>
    </row>
    <row r="1837" spans="1:15" x14ac:dyDescent="0.25">
      <c r="A1837" s="1">
        <v>3504025</v>
      </c>
      <c r="B1837" s="1">
        <v>350402514</v>
      </c>
      <c r="C1837" s="1">
        <v>10262</v>
      </c>
      <c r="D1837" s="63">
        <v>44459</v>
      </c>
      <c r="E1837" s="54">
        <v>123</v>
      </c>
      <c r="F1837" s="56" t="s">
        <v>68</v>
      </c>
      <c r="G1837" s="56" t="s">
        <v>73</v>
      </c>
      <c r="H1837" s="56" t="s">
        <v>1059</v>
      </c>
      <c r="I1837" s="56" t="s">
        <v>1084</v>
      </c>
      <c r="J1837" s="54" t="s">
        <v>1085</v>
      </c>
      <c r="K1837" s="1">
        <v>31.074394900600002</v>
      </c>
      <c r="L1837" s="1">
        <v>46.250142994800001</v>
      </c>
      <c r="M1837" s="1">
        <v>10</v>
      </c>
      <c r="N1837" s="9">
        <f>DATE(YEAR(TblLocations[[#This Row],[ODK_DateOfSubmission]]),MONTH(TblLocations[[#This Row],[ODK_DateOfSubmission]]),DAY(TblLocations[[#This Row],[ODK_DateOfSubmission]]))</f>
        <v>44459</v>
      </c>
      <c r="O1837" s="23" t="str">
        <f>_xlfn.CONCAT( YEAR(TblLocations[[#This Row],[ODK_DateOfSubmission]]), "-",TEXT( MONTH(TblLocations[[#This Row],[ODK_DateOfSubmission]]),"00"))</f>
        <v>2021-09</v>
      </c>
    </row>
    <row r="1838" spans="1:15" x14ac:dyDescent="0.25">
      <c r="A1838" s="1">
        <v>3504026</v>
      </c>
      <c r="B1838" s="1">
        <v>350402614</v>
      </c>
      <c r="C1838" s="1">
        <v>10253</v>
      </c>
      <c r="D1838" s="63">
        <v>44459</v>
      </c>
      <c r="E1838" s="54">
        <v>123</v>
      </c>
      <c r="F1838" s="56" t="s">
        <v>68</v>
      </c>
      <c r="G1838" s="56" t="s">
        <v>73</v>
      </c>
      <c r="H1838" s="56" t="s">
        <v>1059</v>
      </c>
      <c r="I1838" s="56" t="s">
        <v>1086</v>
      </c>
      <c r="J1838" s="54" t="s">
        <v>1087</v>
      </c>
      <c r="K1838" s="1">
        <v>31.038477412900001</v>
      </c>
      <c r="L1838" s="1">
        <v>46.2356561609</v>
      </c>
      <c r="M1838" s="1">
        <v>15</v>
      </c>
      <c r="N1838" s="9">
        <f>DATE(YEAR(TblLocations[[#This Row],[ODK_DateOfSubmission]]),MONTH(TblLocations[[#This Row],[ODK_DateOfSubmission]]),DAY(TblLocations[[#This Row],[ODK_DateOfSubmission]]))</f>
        <v>44459</v>
      </c>
      <c r="O1838" s="23" t="str">
        <f>_xlfn.CONCAT( YEAR(TblLocations[[#This Row],[ODK_DateOfSubmission]]), "-",TEXT( MONTH(TblLocations[[#This Row],[ODK_DateOfSubmission]]),"00"))</f>
        <v>2021-09</v>
      </c>
    </row>
    <row r="1839" spans="1:15" x14ac:dyDescent="0.25">
      <c r="A1839" s="1">
        <v>3504026</v>
      </c>
      <c r="B1839" s="1">
        <v>350402614</v>
      </c>
      <c r="C1839" s="1">
        <v>10253</v>
      </c>
      <c r="D1839" s="63">
        <v>44459</v>
      </c>
      <c r="E1839" s="54">
        <v>123</v>
      </c>
      <c r="F1839" s="56" t="s">
        <v>68</v>
      </c>
      <c r="G1839" s="56" t="s">
        <v>73</v>
      </c>
      <c r="H1839" s="56" t="s">
        <v>1059</v>
      </c>
      <c r="I1839" s="56" t="s">
        <v>1086</v>
      </c>
      <c r="J1839" s="54" t="s">
        <v>1087</v>
      </c>
      <c r="K1839" s="1">
        <v>31.038477412900001</v>
      </c>
      <c r="L1839" s="1">
        <v>46.2356561609</v>
      </c>
      <c r="M1839" s="1">
        <v>10</v>
      </c>
      <c r="N1839" s="9">
        <f>DATE(YEAR(TblLocations[[#This Row],[ODK_DateOfSubmission]]),MONTH(TblLocations[[#This Row],[ODK_DateOfSubmission]]),DAY(TblLocations[[#This Row],[ODK_DateOfSubmission]]))</f>
        <v>44459</v>
      </c>
      <c r="O1839" s="23" t="str">
        <f>_xlfn.CONCAT( YEAR(TblLocations[[#This Row],[ODK_DateOfSubmission]]), "-",TEXT( MONTH(TblLocations[[#This Row],[ODK_DateOfSubmission]]),"00"))</f>
        <v>2021-09</v>
      </c>
    </row>
    <row r="1840" spans="1:15" x14ac:dyDescent="0.25">
      <c r="A1840" s="1">
        <v>3504026</v>
      </c>
      <c r="B1840" s="1">
        <v>350402614</v>
      </c>
      <c r="C1840" s="1">
        <v>10253</v>
      </c>
      <c r="D1840" s="63">
        <v>44459</v>
      </c>
      <c r="E1840" s="54">
        <v>123</v>
      </c>
      <c r="F1840" s="56" t="s">
        <v>68</v>
      </c>
      <c r="G1840" s="56" t="s">
        <v>73</v>
      </c>
      <c r="H1840" s="56" t="s">
        <v>1059</v>
      </c>
      <c r="I1840" s="56" t="s">
        <v>1086</v>
      </c>
      <c r="J1840" s="54" t="s">
        <v>1087</v>
      </c>
      <c r="K1840" s="1">
        <v>31.038477412900001</v>
      </c>
      <c r="L1840" s="1">
        <v>46.2356561609</v>
      </c>
      <c r="M1840" s="1">
        <v>5</v>
      </c>
      <c r="N1840" s="9">
        <f>DATE(YEAR(TblLocations[[#This Row],[ODK_DateOfSubmission]]),MONTH(TblLocations[[#This Row],[ODK_DateOfSubmission]]),DAY(TblLocations[[#This Row],[ODK_DateOfSubmission]]))</f>
        <v>44459</v>
      </c>
      <c r="O1840" s="23" t="str">
        <f>_xlfn.CONCAT( YEAR(TblLocations[[#This Row],[ODK_DateOfSubmission]]), "-",TEXT( MONTH(TblLocations[[#This Row],[ODK_DateOfSubmission]]),"00"))</f>
        <v>2021-09</v>
      </c>
    </row>
    <row r="1841" spans="1:15" x14ac:dyDescent="0.25">
      <c r="A1841" s="1">
        <v>3504026</v>
      </c>
      <c r="B1841" s="1">
        <v>350402614</v>
      </c>
      <c r="C1841" s="1">
        <v>10253</v>
      </c>
      <c r="D1841" s="63">
        <v>44459</v>
      </c>
      <c r="E1841" s="54">
        <v>123</v>
      </c>
      <c r="F1841" s="56" t="s">
        <v>68</v>
      </c>
      <c r="G1841" s="56" t="s">
        <v>73</v>
      </c>
      <c r="H1841" s="56" t="s">
        <v>1059</v>
      </c>
      <c r="I1841" s="56" t="s">
        <v>1086</v>
      </c>
      <c r="J1841" s="54" t="s">
        <v>1087</v>
      </c>
      <c r="K1841" s="1">
        <v>31.038477412900001</v>
      </c>
      <c r="L1841" s="1">
        <v>46.2356561609</v>
      </c>
      <c r="M1841" s="1">
        <v>10</v>
      </c>
      <c r="N1841" s="9">
        <f>DATE(YEAR(TblLocations[[#This Row],[ODK_DateOfSubmission]]),MONTH(TblLocations[[#This Row],[ODK_DateOfSubmission]]),DAY(TblLocations[[#This Row],[ODK_DateOfSubmission]]))</f>
        <v>44459</v>
      </c>
      <c r="O1841" s="23" t="str">
        <f>_xlfn.CONCAT( YEAR(TblLocations[[#This Row],[ODK_DateOfSubmission]]), "-",TEXT( MONTH(TblLocations[[#This Row],[ODK_DateOfSubmission]]),"00"))</f>
        <v>2021-09</v>
      </c>
    </row>
    <row r="1842" spans="1:15" x14ac:dyDescent="0.25">
      <c r="A1842" s="1">
        <v>3504026</v>
      </c>
      <c r="B1842" s="1">
        <v>350402614</v>
      </c>
      <c r="C1842" s="1">
        <v>10253</v>
      </c>
      <c r="D1842" s="63">
        <v>44459</v>
      </c>
      <c r="E1842" s="54">
        <v>123</v>
      </c>
      <c r="F1842" s="56" t="s">
        <v>68</v>
      </c>
      <c r="G1842" s="56" t="s">
        <v>73</v>
      </c>
      <c r="H1842" s="56" t="s">
        <v>1059</v>
      </c>
      <c r="I1842" s="56" t="s">
        <v>1086</v>
      </c>
      <c r="J1842" s="54" t="s">
        <v>1087</v>
      </c>
      <c r="K1842" s="1">
        <v>31.038477412900001</v>
      </c>
      <c r="L1842" s="1">
        <v>46.2356561609</v>
      </c>
      <c r="M1842" s="1">
        <v>3</v>
      </c>
      <c r="N1842" s="9">
        <f>DATE(YEAR(TblLocations[[#This Row],[ODK_DateOfSubmission]]),MONTH(TblLocations[[#This Row],[ODK_DateOfSubmission]]),DAY(TblLocations[[#This Row],[ODK_DateOfSubmission]]))</f>
        <v>44459</v>
      </c>
      <c r="O1842" s="23" t="str">
        <f>_xlfn.CONCAT( YEAR(TblLocations[[#This Row],[ODK_DateOfSubmission]]), "-",TEXT( MONTH(TblLocations[[#This Row],[ODK_DateOfSubmission]]),"00"))</f>
        <v>2021-09</v>
      </c>
    </row>
    <row r="1843" spans="1:15" x14ac:dyDescent="0.25">
      <c r="A1843" s="1">
        <v>3504026</v>
      </c>
      <c r="B1843" s="1">
        <v>350402614</v>
      </c>
      <c r="C1843" s="1">
        <v>10253</v>
      </c>
      <c r="D1843" s="63">
        <v>44459</v>
      </c>
      <c r="E1843" s="54">
        <v>123</v>
      </c>
      <c r="F1843" s="56" t="s">
        <v>68</v>
      </c>
      <c r="G1843" s="56" t="s">
        <v>73</v>
      </c>
      <c r="H1843" s="56" t="s">
        <v>1059</v>
      </c>
      <c r="I1843" s="56" t="s">
        <v>1086</v>
      </c>
      <c r="J1843" s="54" t="s">
        <v>1087</v>
      </c>
      <c r="K1843" s="1">
        <v>31.038477412900001</v>
      </c>
      <c r="L1843" s="1">
        <v>46.2356561609</v>
      </c>
      <c r="M1843" s="1">
        <v>2</v>
      </c>
      <c r="N1843" s="9">
        <f>DATE(YEAR(TblLocations[[#This Row],[ODK_DateOfSubmission]]),MONTH(TblLocations[[#This Row],[ODK_DateOfSubmission]]),DAY(TblLocations[[#This Row],[ODK_DateOfSubmission]]))</f>
        <v>44459</v>
      </c>
      <c r="O1843" s="23" t="str">
        <f>_xlfn.CONCAT( YEAR(TblLocations[[#This Row],[ODK_DateOfSubmission]]), "-",TEXT( MONTH(TblLocations[[#This Row],[ODK_DateOfSubmission]]),"00"))</f>
        <v>2021-09</v>
      </c>
    </row>
    <row r="1844" spans="1:15" x14ac:dyDescent="0.25">
      <c r="A1844" s="1">
        <v>3504027</v>
      </c>
      <c r="B1844" s="1">
        <v>350402714</v>
      </c>
      <c r="C1844" s="1">
        <v>24885</v>
      </c>
      <c r="D1844" s="63">
        <v>44443</v>
      </c>
      <c r="E1844" s="54">
        <v>123</v>
      </c>
      <c r="F1844" s="56" t="s">
        <v>68</v>
      </c>
      <c r="G1844" s="56" t="s">
        <v>73</v>
      </c>
      <c r="H1844" s="56" t="s">
        <v>1059</v>
      </c>
      <c r="I1844" s="56" t="s">
        <v>1488</v>
      </c>
      <c r="J1844" s="54" t="s">
        <v>1125</v>
      </c>
      <c r="K1844" s="1">
        <v>31.061467899099998</v>
      </c>
      <c r="L1844" s="1">
        <v>46.278157583599999</v>
      </c>
      <c r="M1844" s="1">
        <v>3</v>
      </c>
      <c r="N1844" s="9">
        <f>DATE(YEAR(TblLocations[[#This Row],[ODK_DateOfSubmission]]),MONTH(TblLocations[[#This Row],[ODK_DateOfSubmission]]),DAY(TblLocations[[#This Row],[ODK_DateOfSubmission]]))</f>
        <v>44443</v>
      </c>
      <c r="O1844" s="23" t="str">
        <f>_xlfn.CONCAT( YEAR(TblLocations[[#This Row],[ODK_DateOfSubmission]]), "-",TEXT( MONTH(TblLocations[[#This Row],[ODK_DateOfSubmission]]),"00"))</f>
        <v>2021-09</v>
      </c>
    </row>
    <row r="1845" spans="1:15" x14ac:dyDescent="0.25">
      <c r="A1845" s="1">
        <v>3504028</v>
      </c>
      <c r="B1845" s="1">
        <v>350402814</v>
      </c>
      <c r="C1845" s="1">
        <v>25526</v>
      </c>
      <c r="D1845" s="63">
        <v>44459</v>
      </c>
      <c r="E1845" s="54">
        <v>123</v>
      </c>
      <c r="F1845" s="56" t="s">
        <v>68</v>
      </c>
      <c r="G1845" s="56" t="s">
        <v>73</v>
      </c>
      <c r="H1845" s="56" t="s">
        <v>1059</v>
      </c>
      <c r="I1845" s="56" t="s">
        <v>1088</v>
      </c>
      <c r="J1845" s="54" t="s">
        <v>1039</v>
      </c>
      <c r="K1845" s="1">
        <v>31.036175809100001</v>
      </c>
      <c r="L1845" s="1">
        <v>46.220527480000001</v>
      </c>
      <c r="M1845" s="1">
        <v>13</v>
      </c>
      <c r="N1845" s="9">
        <f>DATE(YEAR(TblLocations[[#This Row],[ODK_DateOfSubmission]]),MONTH(TblLocations[[#This Row],[ODK_DateOfSubmission]]),DAY(TblLocations[[#This Row],[ODK_DateOfSubmission]]))</f>
        <v>44459</v>
      </c>
      <c r="O1845" s="23" t="str">
        <f>_xlfn.CONCAT( YEAR(TblLocations[[#This Row],[ODK_DateOfSubmission]]), "-",TEXT( MONTH(TblLocations[[#This Row],[ODK_DateOfSubmission]]),"00"))</f>
        <v>2021-09</v>
      </c>
    </row>
    <row r="1846" spans="1:15" x14ac:dyDescent="0.25">
      <c r="A1846" s="1">
        <v>3504028</v>
      </c>
      <c r="B1846" s="1">
        <v>350402814</v>
      </c>
      <c r="C1846" s="1">
        <v>25526</v>
      </c>
      <c r="D1846" s="63">
        <v>44459</v>
      </c>
      <c r="E1846" s="54">
        <v>123</v>
      </c>
      <c r="F1846" s="56" t="s">
        <v>68</v>
      </c>
      <c r="G1846" s="56" t="s">
        <v>73</v>
      </c>
      <c r="H1846" s="56" t="s">
        <v>1059</v>
      </c>
      <c r="I1846" s="56" t="s">
        <v>1088</v>
      </c>
      <c r="J1846" s="54" t="s">
        <v>1039</v>
      </c>
      <c r="K1846" s="1">
        <v>31.036175809100001</v>
      </c>
      <c r="L1846" s="1">
        <v>46.220527480000001</v>
      </c>
      <c r="M1846" s="1">
        <v>10</v>
      </c>
      <c r="N1846" s="9">
        <f>DATE(YEAR(TblLocations[[#This Row],[ODK_DateOfSubmission]]),MONTH(TblLocations[[#This Row],[ODK_DateOfSubmission]]),DAY(TblLocations[[#This Row],[ODK_DateOfSubmission]]))</f>
        <v>44459</v>
      </c>
      <c r="O1846" s="23" t="str">
        <f>_xlfn.CONCAT( YEAR(TblLocations[[#This Row],[ODK_DateOfSubmission]]), "-",TEXT( MONTH(TblLocations[[#This Row],[ODK_DateOfSubmission]]),"00"))</f>
        <v>2021-09</v>
      </c>
    </row>
    <row r="1847" spans="1:15" x14ac:dyDescent="0.25">
      <c r="A1847" s="1">
        <v>3504028</v>
      </c>
      <c r="B1847" s="1">
        <v>350402814</v>
      </c>
      <c r="C1847" s="1">
        <v>25526</v>
      </c>
      <c r="D1847" s="63">
        <v>44459</v>
      </c>
      <c r="E1847" s="54">
        <v>123</v>
      </c>
      <c r="F1847" s="56" t="s">
        <v>68</v>
      </c>
      <c r="G1847" s="56" t="s">
        <v>73</v>
      </c>
      <c r="H1847" s="56" t="s">
        <v>1059</v>
      </c>
      <c r="I1847" s="56" t="s">
        <v>1088</v>
      </c>
      <c r="J1847" s="54" t="s">
        <v>1039</v>
      </c>
      <c r="K1847" s="1">
        <v>31.036175809100001</v>
      </c>
      <c r="L1847" s="1">
        <v>46.220527480000001</v>
      </c>
      <c r="M1847" s="1">
        <v>10</v>
      </c>
      <c r="N1847" s="9">
        <f>DATE(YEAR(TblLocations[[#This Row],[ODK_DateOfSubmission]]),MONTH(TblLocations[[#This Row],[ODK_DateOfSubmission]]),DAY(TblLocations[[#This Row],[ODK_DateOfSubmission]]))</f>
        <v>44459</v>
      </c>
      <c r="O1847" s="23" t="str">
        <f>_xlfn.CONCAT( YEAR(TblLocations[[#This Row],[ODK_DateOfSubmission]]), "-",TEXT( MONTH(TblLocations[[#This Row],[ODK_DateOfSubmission]]),"00"))</f>
        <v>2021-09</v>
      </c>
    </row>
    <row r="1848" spans="1:15" x14ac:dyDescent="0.25">
      <c r="A1848" s="1">
        <v>3504028</v>
      </c>
      <c r="B1848" s="1">
        <v>350402814</v>
      </c>
      <c r="C1848" s="1">
        <v>25526</v>
      </c>
      <c r="D1848" s="63">
        <v>44459</v>
      </c>
      <c r="E1848" s="54">
        <v>123</v>
      </c>
      <c r="F1848" s="56" t="s">
        <v>68</v>
      </c>
      <c r="G1848" s="56" t="s">
        <v>73</v>
      </c>
      <c r="H1848" s="56" t="s">
        <v>1059</v>
      </c>
      <c r="I1848" s="56" t="s">
        <v>1088</v>
      </c>
      <c r="J1848" s="54" t="s">
        <v>1039</v>
      </c>
      <c r="K1848" s="1">
        <v>31.036175809100001</v>
      </c>
      <c r="L1848" s="1">
        <v>46.220527480000001</v>
      </c>
      <c r="M1848" s="1">
        <v>14</v>
      </c>
      <c r="N1848" s="9">
        <f>DATE(YEAR(TblLocations[[#This Row],[ODK_DateOfSubmission]]),MONTH(TblLocations[[#This Row],[ODK_DateOfSubmission]]),DAY(TblLocations[[#This Row],[ODK_DateOfSubmission]]))</f>
        <v>44459</v>
      </c>
      <c r="O1848" s="23" t="str">
        <f>_xlfn.CONCAT( YEAR(TblLocations[[#This Row],[ODK_DateOfSubmission]]), "-",TEXT( MONTH(TblLocations[[#This Row],[ODK_DateOfSubmission]]),"00"))</f>
        <v>2021-09</v>
      </c>
    </row>
    <row r="1849" spans="1:15" x14ac:dyDescent="0.25">
      <c r="A1849" s="1">
        <v>3504028</v>
      </c>
      <c r="B1849" s="1">
        <v>350402814</v>
      </c>
      <c r="C1849" s="1">
        <v>25526</v>
      </c>
      <c r="D1849" s="63">
        <v>44459</v>
      </c>
      <c r="E1849" s="54">
        <v>123</v>
      </c>
      <c r="F1849" s="56" t="s">
        <v>68</v>
      </c>
      <c r="G1849" s="56" t="s">
        <v>73</v>
      </c>
      <c r="H1849" s="56" t="s">
        <v>1059</v>
      </c>
      <c r="I1849" s="56" t="s">
        <v>1088</v>
      </c>
      <c r="J1849" s="54" t="s">
        <v>1039</v>
      </c>
      <c r="K1849" s="1">
        <v>31.036175809100001</v>
      </c>
      <c r="L1849" s="1">
        <v>46.220527480000001</v>
      </c>
      <c r="M1849" s="1">
        <v>8</v>
      </c>
      <c r="N1849" s="9">
        <f>DATE(YEAR(TblLocations[[#This Row],[ODK_DateOfSubmission]]),MONTH(TblLocations[[#This Row],[ODK_DateOfSubmission]]),DAY(TblLocations[[#This Row],[ODK_DateOfSubmission]]))</f>
        <v>44459</v>
      </c>
      <c r="O1849" s="23" t="str">
        <f>_xlfn.CONCAT( YEAR(TblLocations[[#This Row],[ODK_DateOfSubmission]]), "-",TEXT( MONTH(TblLocations[[#This Row],[ODK_DateOfSubmission]]),"00"))</f>
        <v>2021-09</v>
      </c>
    </row>
    <row r="1850" spans="1:15" x14ac:dyDescent="0.25">
      <c r="A1850" s="1">
        <v>3504029</v>
      </c>
      <c r="B1850" s="1">
        <v>350402914</v>
      </c>
      <c r="C1850" s="1">
        <v>10301</v>
      </c>
      <c r="D1850" s="63">
        <v>44461</v>
      </c>
      <c r="E1850" s="54">
        <v>123</v>
      </c>
      <c r="F1850" s="56" t="s">
        <v>68</v>
      </c>
      <c r="G1850" s="56" t="s">
        <v>73</v>
      </c>
      <c r="H1850" s="56" t="s">
        <v>1059</v>
      </c>
      <c r="I1850" s="56" t="s">
        <v>1089</v>
      </c>
      <c r="J1850" s="54" t="s">
        <v>1090</v>
      </c>
      <c r="K1850" s="1">
        <v>31.069730013600001</v>
      </c>
      <c r="L1850" s="1">
        <v>46.278741981099998</v>
      </c>
      <c r="M1850" s="1">
        <v>4</v>
      </c>
      <c r="N1850" s="9">
        <f>DATE(YEAR(TblLocations[[#This Row],[ODK_DateOfSubmission]]),MONTH(TblLocations[[#This Row],[ODK_DateOfSubmission]]),DAY(TblLocations[[#This Row],[ODK_DateOfSubmission]]))</f>
        <v>44461</v>
      </c>
      <c r="O1850" s="23" t="str">
        <f>_xlfn.CONCAT( YEAR(TblLocations[[#This Row],[ODK_DateOfSubmission]]), "-",TEXT( MONTH(TblLocations[[#This Row],[ODK_DateOfSubmission]]),"00"))</f>
        <v>2021-09</v>
      </c>
    </row>
    <row r="1851" spans="1:15" x14ac:dyDescent="0.25">
      <c r="A1851" s="1">
        <v>3504029</v>
      </c>
      <c r="B1851" s="1">
        <v>350402914</v>
      </c>
      <c r="C1851" s="1">
        <v>10301</v>
      </c>
      <c r="D1851" s="63">
        <v>44461</v>
      </c>
      <c r="E1851" s="54">
        <v>123</v>
      </c>
      <c r="F1851" s="56" t="s">
        <v>68</v>
      </c>
      <c r="G1851" s="56" t="s">
        <v>73</v>
      </c>
      <c r="H1851" s="56" t="s">
        <v>1059</v>
      </c>
      <c r="I1851" s="56" t="s">
        <v>1089</v>
      </c>
      <c r="J1851" s="54" t="s">
        <v>1090</v>
      </c>
      <c r="K1851" s="1">
        <v>31.069730013600001</v>
      </c>
      <c r="L1851" s="1">
        <v>46.278741981099998</v>
      </c>
      <c r="M1851" s="1">
        <v>11</v>
      </c>
      <c r="N1851" s="9">
        <f>DATE(YEAR(TblLocations[[#This Row],[ODK_DateOfSubmission]]),MONTH(TblLocations[[#This Row],[ODK_DateOfSubmission]]),DAY(TblLocations[[#This Row],[ODK_DateOfSubmission]]))</f>
        <v>44461</v>
      </c>
      <c r="O1851" s="23" t="str">
        <f>_xlfn.CONCAT( YEAR(TblLocations[[#This Row],[ODK_DateOfSubmission]]), "-",TEXT( MONTH(TblLocations[[#This Row],[ODK_DateOfSubmission]]),"00"))</f>
        <v>2021-09</v>
      </c>
    </row>
    <row r="1852" spans="1:15" x14ac:dyDescent="0.25">
      <c r="A1852" s="1">
        <v>3504029</v>
      </c>
      <c r="B1852" s="1">
        <v>350402914</v>
      </c>
      <c r="C1852" s="1">
        <v>10301</v>
      </c>
      <c r="D1852" s="63">
        <v>44461</v>
      </c>
      <c r="E1852" s="54">
        <v>123</v>
      </c>
      <c r="F1852" s="56" t="s">
        <v>68</v>
      </c>
      <c r="G1852" s="56" t="s">
        <v>73</v>
      </c>
      <c r="H1852" s="56" t="s">
        <v>1059</v>
      </c>
      <c r="I1852" s="56" t="s">
        <v>1089</v>
      </c>
      <c r="J1852" s="54" t="s">
        <v>1090</v>
      </c>
      <c r="K1852" s="1">
        <v>31.069730013600001</v>
      </c>
      <c r="L1852" s="1">
        <v>46.278741981099998</v>
      </c>
      <c r="M1852" s="1">
        <v>6</v>
      </c>
      <c r="N1852" s="9">
        <f>DATE(YEAR(TblLocations[[#This Row],[ODK_DateOfSubmission]]),MONTH(TblLocations[[#This Row],[ODK_DateOfSubmission]]),DAY(TblLocations[[#This Row],[ODK_DateOfSubmission]]))</f>
        <v>44461</v>
      </c>
      <c r="O1852" s="23" t="str">
        <f>_xlfn.CONCAT( YEAR(TblLocations[[#This Row],[ODK_DateOfSubmission]]), "-",TEXT( MONTH(TblLocations[[#This Row],[ODK_DateOfSubmission]]),"00"))</f>
        <v>2021-09</v>
      </c>
    </row>
    <row r="1853" spans="1:15" x14ac:dyDescent="0.25">
      <c r="A1853" s="1">
        <v>3504029</v>
      </c>
      <c r="B1853" s="1">
        <v>350402914</v>
      </c>
      <c r="C1853" s="1">
        <v>10301</v>
      </c>
      <c r="D1853" s="63">
        <v>44461</v>
      </c>
      <c r="E1853" s="54">
        <v>123</v>
      </c>
      <c r="F1853" s="56" t="s">
        <v>68</v>
      </c>
      <c r="G1853" s="56" t="s">
        <v>73</v>
      </c>
      <c r="H1853" s="56" t="s">
        <v>1059</v>
      </c>
      <c r="I1853" s="56" t="s">
        <v>1089</v>
      </c>
      <c r="J1853" s="54" t="s">
        <v>1090</v>
      </c>
      <c r="K1853" s="1">
        <v>31.069730013600001</v>
      </c>
      <c r="L1853" s="1">
        <v>46.278741981099998</v>
      </c>
      <c r="M1853" s="1">
        <v>9</v>
      </c>
      <c r="N1853" s="9">
        <f>DATE(YEAR(TblLocations[[#This Row],[ODK_DateOfSubmission]]),MONTH(TblLocations[[#This Row],[ODK_DateOfSubmission]]),DAY(TblLocations[[#This Row],[ODK_DateOfSubmission]]))</f>
        <v>44461</v>
      </c>
      <c r="O1853" s="23" t="str">
        <f>_xlfn.CONCAT( YEAR(TblLocations[[#This Row],[ODK_DateOfSubmission]]), "-",TEXT( MONTH(TblLocations[[#This Row],[ODK_DateOfSubmission]]),"00"))</f>
        <v>2021-09</v>
      </c>
    </row>
    <row r="1854" spans="1:15" x14ac:dyDescent="0.25">
      <c r="A1854" s="1">
        <v>3504030</v>
      </c>
      <c r="B1854" s="1">
        <v>350403014</v>
      </c>
      <c r="C1854" s="1">
        <v>24746</v>
      </c>
      <c r="D1854" s="63">
        <v>44441</v>
      </c>
      <c r="E1854" s="54">
        <v>123</v>
      </c>
      <c r="F1854" s="56" t="s">
        <v>68</v>
      </c>
      <c r="G1854" s="56" t="s">
        <v>73</v>
      </c>
      <c r="H1854" s="56" t="s">
        <v>1059</v>
      </c>
      <c r="I1854" s="56" t="s">
        <v>1489</v>
      </c>
      <c r="J1854" s="54" t="s">
        <v>463</v>
      </c>
      <c r="K1854" s="1">
        <v>31.042946248900002</v>
      </c>
      <c r="L1854" s="1">
        <v>46.274699394599999</v>
      </c>
      <c r="M1854" s="1">
        <v>1</v>
      </c>
      <c r="N1854" s="9">
        <f>DATE(YEAR(TblLocations[[#This Row],[ODK_DateOfSubmission]]),MONTH(TblLocations[[#This Row],[ODK_DateOfSubmission]]),DAY(TblLocations[[#This Row],[ODK_DateOfSubmission]]))</f>
        <v>44441</v>
      </c>
      <c r="O1854" s="23" t="str">
        <f>_xlfn.CONCAT( YEAR(TblLocations[[#This Row],[ODK_DateOfSubmission]]), "-",TEXT( MONTH(TblLocations[[#This Row],[ODK_DateOfSubmission]]),"00"))</f>
        <v>2021-09</v>
      </c>
    </row>
    <row r="1855" spans="1:15" x14ac:dyDescent="0.25">
      <c r="A1855" s="1">
        <v>3504031</v>
      </c>
      <c r="B1855" s="1">
        <v>350403114</v>
      </c>
      <c r="C1855" s="1">
        <v>21208</v>
      </c>
      <c r="D1855" s="63">
        <v>44448</v>
      </c>
      <c r="E1855" s="54">
        <v>123</v>
      </c>
      <c r="F1855" s="56" t="s">
        <v>68</v>
      </c>
      <c r="G1855" s="56" t="s">
        <v>73</v>
      </c>
      <c r="H1855" s="56" t="s">
        <v>1059</v>
      </c>
      <c r="I1855" s="56" t="s">
        <v>1091</v>
      </c>
      <c r="J1855" s="54" t="s">
        <v>380</v>
      </c>
      <c r="K1855" s="1">
        <v>31.067779245299999</v>
      </c>
      <c r="L1855" s="1">
        <v>46.249674558199999</v>
      </c>
      <c r="M1855" s="1">
        <v>7</v>
      </c>
      <c r="N1855" s="9">
        <f>DATE(YEAR(TblLocations[[#This Row],[ODK_DateOfSubmission]]),MONTH(TblLocations[[#This Row],[ODK_DateOfSubmission]]),DAY(TblLocations[[#This Row],[ODK_DateOfSubmission]]))</f>
        <v>44448</v>
      </c>
      <c r="O1855" s="23" t="str">
        <f>_xlfn.CONCAT( YEAR(TblLocations[[#This Row],[ODK_DateOfSubmission]]), "-",TEXT( MONTH(TblLocations[[#This Row],[ODK_DateOfSubmission]]),"00"))</f>
        <v>2021-09</v>
      </c>
    </row>
    <row r="1856" spans="1:15" x14ac:dyDescent="0.25">
      <c r="A1856" s="1">
        <v>3504031</v>
      </c>
      <c r="B1856" s="1">
        <v>350403114</v>
      </c>
      <c r="C1856" s="1">
        <v>21208</v>
      </c>
      <c r="D1856" s="63">
        <v>44448</v>
      </c>
      <c r="E1856" s="54">
        <v>123</v>
      </c>
      <c r="F1856" s="56" t="s">
        <v>68</v>
      </c>
      <c r="G1856" s="56" t="s">
        <v>73</v>
      </c>
      <c r="H1856" s="56" t="s">
        <v>1059</v>
      </c>
      <c r="I1856" s="56" t="s">
        <v>1091</v>
      </c>
      <c r="J1856" s="54" t="s">
        <v>380</v>
      </c>
      <c r="K1856" s="1">
        <v>31.067779245299999</v>
      </c>
      <c r="L1856" s="1">
        <v>46.249674558199999</v>
      </c>
      <c r="M1856" s="1">
        <v>5</v>
      </c>
      <c r="N1856" s="9">
        <f>DATE(YEAR(TblLocations[[#This Row],[ODK_DateOfSubmission]]),MONTH(TblLocations[[#This Row],[ODK_DateOfSubmission]]),DAY(TblLocations[[#This Row],[ODK_DateOfSubmission]]))</f>
        <v>44448</v>
      </c>
      <c r="O1856" s="23" t="str">
        <f>_xlfn.CONCAT( YEAR(TblLocations[[#This Row],[ODK_DateOfSubmission]]), "-",TEXT( MONTH(TblLocations[[#This Row],[ODK_DateOfSubmission]]),"00"))</f>
        <v>2021-09</v>
      </c>
    </row>
    <row r="1857" spans="1:15" x14ac:dyDescent="0.25">
      <c r="A1857" s="1">
        <v>3504031</v>
      </c>
      <c r="B1857" s="1">
        <v>350403114</v>
      </c>
      <c r="C1857" s="1">
        <v>21208</v>
      </c>
      <c r="D1857" s="63">
        <v>44448</v>
      </c>
      <c r="E1857" s="54">
        <v>123</v>
      </c>
      <c r="F1857" s="56" t="s">
        <v>68</v>
      </c>
      <c r="G1857" s="56" t="s">
        <v>73</v>
      </c>
      <c r="H1857" s="56" t="s">
        <v>1059</v>
      </c>
      <c r="I1857" s="56" t="s">
        <v>1091</v>
      </c>
      <c r="J1857" s="54" t="s">
        <v>380</v>
      </c>
      <c r="K1857" s="1">
        <v>31.067779245299999</v>
      </c>
      <c r="L1857" s="1">
        <v>46.249674558199999</v>
      </c>
      <c r="M1857" s="1">
        <v>5</v>
      </c>
      <c r="N1857" s="9">
        <f>DATE(YEAR(TblLocations[[#This Row],[ODK_DateOfSubmission]]),MONTH(TblLocations[[#This Row],[ODK_DateOfSubmission]]),DAY(TblLocations[[#This Row],[ODK_DateOfSubmission]]))</f>
        <v>44448</v>
      </c>
      <c r="O1857" s="23" t="str">
        <f>_xlfn.CONCAT( YEAR(TblLocations[[#This Row],[ODK_DateOfSubmission]]), "-",TEXT( MONTH(TblLocations[[#This Row],[ODK_DateOfSubmission]]),"00"))</f>
        <v>2021-09</v>
      </c>
    </row>
    <row r="1858" spans="1:15" x14ac:dyDescent="0.25">
      <c r="A1858" s="1">
        <v>3504031</v>
      </c>
      <c r="B1858" s="1">
        <v>350403114</v>
      </c>
      <c r="C1858" s="1">
        <v>21208</v>
      </c>
      <c r="D1858" s="63">
        <v>44448</v>
      </c>
      <c r="E1858" s="54">
        <v>123</v>
      </c>
      <c r="F1858" s="56" t="s">
        <v>68</v>
      </c>
      <c r="G1858" s="56" t="s">
        <v>73</v>
      </c>
      <c r="H1858" s="56" t="s">
        <v>1059</v>
      </c>
      <c r="I1858" s="56" t="s">
        <v>1091</v>
      </c>
      <c r="J1858" s="54" t="s">
        <v>380</v>
      </c>
      <c r="K1858" s="1">
        <v>31.067779245299999</v>
      </c>
      <c r="L1858" s="1">
        <v>46.249674558199999</v>
      </c>
      <c r="M1858" s="1">
        <v>5</v>
      </c>
      <c r="N1858" s="9">
        <f>DATE(YEAR(TblLocations[[#This Row],[ODK_DateOfSubmission]]),MONTH(TblLocations[[#This Row],[ODK_DateOfSubmission]]),DAY(TblLocations[[#This Row],[ODK_DateOfSubmission]]))</f>
        <v>44448</v>
      </c>
      <c r="O1858" s="23" t="str">
        <f>_xlfn.CONCAT( YEAR(TblLocations[[#This Row],[ODK_DateOfSubmission]]), "-",TEXT( MONTH(TblLocations[[#This Row],[ODK_DateOfSubmission]]),"00"))</f>
        <v>2021-09</v>
      </c>
    </row>
    <row r="1859" spans="1:15" x14ac:dyDescent="0.25">
      <c r="A1859" s="1">
        <v>3504031</v>
      </c>
      <c r="B1859" s="1">
        <v>350403114</v>
      </c>
      <c r="C1859" s="1">
        <v>21208</v>
      </c>
      <c r="D1859" s="63">
        <v>44448</v>
      </c>
      <c r="E1859" s="54">
        <v>123</v>
      </c>
      <c r="F1859" s="56" t="s">
        <v>68</v>
      </c>
      <c r="G1859" s="56" t="s">
        <v>73</v>
      </c>
      <c r="H1859" s="56" t="s">
        <v>1059</v>
      </c>
      <c r="I1859" s="56" t="s">
        <v>1091</v>
      </c>
      <c r="J1859" s="54" t="s">
        <v>380</v>
      </c>
      <c r="K1859" s="1">
        <v>31.067779245299999</v>
      </c>
      <c r="L1859" s="1">
        <v>46.249674558199999</v>
      </c>
      <c r="M1859" s="1">
        <v>17</v>
      </c>
      <c r="N1859" s="9">
        <f>DATE(YEAR(TblLocations[[#This Row],[ODK_DateOfSubmission]]),MONTH(TblLocations[[#This Row],[ODK_DateOfSubmission]]),DAY(TblLocations[[#This Row],[ODK_DateOfSubmission]]))</f>
        <v>44448</v>
      </c>
      <c r="O1859" s="23" t="str">
        <f>_xlfn.CONCAT( YEAR(TblLocations[[#This Row],[ODK_DateOfSubmission]]), "-",TEXT( MONTH(TblLocations[[#This Row],[ODK_DateOfSubmission]]),"00"))</f>
        <v>2021-09</v>
      </c>
    </row>
    <row r="1860" spans="1:15" x14ac:dyDescent="0.25">
      <c r="A1860" s="1">
        <v>3504032</v>
      </c>
      <c r="B1860" s="1">
        <v>350403214</v>
      </c>
      <c r="C1860" s="1">
        <v>24750</v>
      </c>
      <c r="D1860" s="63">
        <v>44446</v>
      </c>
      <c r="E1860" s="54">
        <v>123</v>
      </c>
      <c r="F1860" s="56" t="s">
        <v>68</v>
      </c>
      <c r="G1860" s="56" t="s">
        <v>73</v>
      </c>
      <c r="H1860" s="56" t="s">
        <v>1059</v>
      </c>
      <c r="I1860" s="56" t="s">
        <v>1092</v>
      </c>
      <c r="J1860" s="54" t="s">
        <v>1093</v>
      </c>
      <c r="K1860" s="1">
        <v>31.034273341199999</v>
      </c>
      <c r="L1860" s="1">
        <v>46.238222611899999</v>
      </c>
      <c r="M1860" s="1">
        <v>4</v>
      </c>
      <c r="N1860" s="9">
        <f>DATE(YEAR(TblLocations[[#This Row],[ODK_DateOfSubmission]]),MONTH(TblLocations[[#This Row],[ODK_DateOfSubmission]]),DAY(TblLocations[[#This Row],[ODK_DateOfSubmission]]))</f>
        <v>44446</v>
      </c>
      <c r="O1860" s="23" t="str">
        <f>_xlfn.CONCAT( YEAR(TblLocations[[#This Row],[ODK_DateOfSubmission]]), "-",TEXT( MONTH(TblLocations[[#This Row],[ODK_DateOfSubmission]]),"00"))</f>
        <v>2021-09</v>
      </c>
    </row>
    <row r="1861" spans="1:15" x14ac:dyDescent="0.25">
      <c r="A1861" s="1">
        <v>3504032</v>
      </c>
      <c r="B1861" s="1">
        <v>350403214</v>
      </c>
      <c r="C1861" s="1">
        <v>24750</v>
      </c>
      <c r="D1861" s="63">
        <v>44446</v>
      </c>
      <c r="E1861" s="54">
        <v>123</v>
      </c>
      <c r="F1861" s="56" t="s">
        <v>68</v>
      </c>
      <c r="G1861" s="56" t="s">
        <v>73</v>
      </c>
      <c r="H1861" s="56" t="s">
        <v>1059</v>
      </c>
      <c r="I1861" s="56" t="s">
        <v>1092</v>
      </c>
      <c r="J1861" s="54" t="s">
        <v>1093</v>
      </c>
      <c r="K1861" s="1">
        <v>31.034273341199999</v>
      </c>
      <c r="L1861" s="1">
        <v>46.238222611899999</v>
      </c>
      <c r="M1861" s="1">
        <v>5</v>
      </c>
      <c r="N1861" s="9">
        <f>DATE(YEAR(TblLocations[[#This Row],[ODK_DateOfSubmission]]),MONTH(TblLocations[[#This Row],[ODK_DateOfSubmission]]),DAY(TblLocations[[#This Row],[ODK_DateOfSubmission]]))</f>
        <v>44446</v>
      </c>
      <c r="O1861" s="23" t="str">
        <f>_xlfn.CONCAT( YEAR(TblLocations[[#This Row],[ODK_DateOfSubmission]]), "-",TEXT( MONTH(TblLocations[[#This Row],[ODK_DateOfSubmission]]),"00"))</f>
        <v>2021-09</v>
      </c>
    </row>
    <row r="1862" spans="1:15" x14ac:dyDescent="0.25">
      <c r="A1862" s="1">
        <v>3504033</v>
      </c>
      <c r="B1862" s="1">
        <v>350403314</v>
      </c>
      <c r="C1862" s="1">
        <v>10259</v>
      </c>
      <c r="D1862" s="63">
        <v>44457</v>
      </c>
      <c r="E1862" s="54">
        <v>123</v>
      </c>
      <c r="F1862" s="56" t="s">
        <v>68</v>
      </c>
      <c r="G1862" s="56" t="s">
        <v>73</v>
      </c>
      <c r="H1862" s="56" t="s">
        <v>1059</v>
      </c>
      <c r="I1862" s="56" t="s">
        <v>1094</v>
      </c>
      <c r="J1862" s="54" t="s">
        <v>1095</v>
      </c>
      <c r="K1862" s="1">
        <v>31.050157178100001</v>
      </c>
      <c r="L1862" s="1">
        <v>46.273353213199997</v>
      </c>
      <c r="M1862" s="1">
        <v>20</v>
      </c>
      <c r="N1862" s="9">
        <f>DATE(YEAR(TblLocations[[#This Row],[ODK_DateOfSubmission]]),MONTH(TblLocations[[#This Row],[ODK_DateOfSubmission]]),DAY(TblLocations[[#This Row],[ODK_DateOfSubmission]]))</f>
        <v>44457</v>
      </c>
      <c r="O1862" s="23" t="str">
        <f>_xlfn.CONCAT( YEAR(TblLocations[[#This Row],[ODK_DateOfSubmission]]), "-",TEXT( MONTH(TblLocations[[#This Row],[ODK_DateOfSubmission]]),"00"))</f>
        <v>2021-09</v>
      </c>
    </row>
    <row r="1863" spans="1:15" x14ac:dyDescent="0.25">
      <c r="A1863" s="1">
        <v>3504033</v>
      </c>
      <c r="B1863" s="1">
        <v>350403314</v>
      </c>
      <c r="C1863" s="1">
        <v>10259</v>
      </c>
      <c r="D1863" s="63">
        <v>44457</v>
      </c>
      <c r="E1863" s="54">
        <v>123</v>
      </c>
      <c r="F1863" s="56" t="s">
        <v>68</v>
      </c>
      <c r="G1863" s="56" t="s">
        <v>73</v>
      </c>
      <c r="H1863" s="56" t="s">
        <v>1059</v>
      </c>
      <c r="I1863" s="56" t="s">
        <v>1094</v>
      </c>
      <c r="J1863" s="54" t="s">
        <v>1095</v>
      </c>
      <c r="K1863" s="1">
        <v>31.050157178100001</v>
      </c>
      <c r="L1863" s="1">
        <v>46.273353213199997</v>
      </c>
      <c r="M1863" s="1">
        <v>15</v>
      </c>
      <c r="N1863" s="9">
        <f>DATE(YEAR(TblLocations[[#This Row],[ODK_DateOfSubmission]]),MONTH(TblLocations[[#This Row],[ODK_DateOfSubmission]]),DAY(TblLocations[[#This Row],[ODK_DateOfSubmission]]))</f>
        <v>44457</v>
      </c>
      <c r="O1863" s="23" t="str">
        <f>_xlfn.CONCAT( YEAR(TblLocations[[#This Row],[ODK_DateOfSubmission]]), "-",TEXT( MONTH(TblLocations[[#This Row],[ODK_DateOfSubmission]]),"00"))</f>
        <v>2021-09</v>
      </c>
    </row>
    <row r="1864" spans="1:15" x14ac:dyDescent="0.25">
      <c r="A1864" s="1">
        <v>3504033</v>
      </c>
      <c r="B1864" s="1">
        <v>350403314</v>
      </c>
      <c r="C1864" s="1">
        <v>10259</v>
      </c>
      <c r="D1864" s="63">
        <v>44457</v>
      </c>
      <c r="E1864" s="54">
        <v>123</v>
      </c>
      <c r="F1864" s="56" t="s">
        <v>68</v>
      </c>
      <c r="G1864" s="56" t="s">
        <v>73</v>
      </c>
      <c r="H1864" s="56" t="s">
        <v>1059</v>
      </c>
      <c r="I1864" s="56" t="s">
        <v>1094</v>
      </c>
      <c r="J1864" s="54" t="s">
        <v>1095</v>
      </c>
      <c r="K1864" s="1">
        <v>31.050157178100001</v>
      </c>
      <c r="L1864" s="1">
        <v>46.273353213199997</v>
      </c>
      <c r="M1864" s="1">
        <v>7</v>
      </c>
      <c r="N1864" s="9">
        <f>DATE(YEAR(TblLocations[[#This Row],[ODK_DateOfSubmission]]),MONTH(TblLocations[[#This Row],[ODK_DateOfSubmission]]),DAY(TblLocations[[#This Row],[ODK_DateOfSubmission]]))</f>
        <v>44457</v>
      </c>
      <c r="O1864" s="23" t="str">
        <f>_xlfn.CONCAT( YEAR(TblLocations[[#This Row],[ODK_DateOfSubmission]]), "-",TEXT( MONTH(TblLocations[[#This Row],[ODK_DateOfSubmission]]),"00"))</f>
        <v>2021-09</v>
      </c>
    </row>
    <row r="1865" spans="1:15" x14ac:dyDescent="0.25">
      <c r="A1865" s="1">
        <v>3504033</v>
      </c>
      <c r="B1865" s="1">
        <v>350403314</v>
      </c>
      <c r="C1865" s="1">
        <v>10259</v>
      </c>
      <c r="D1865" s="63">
        <v>44457</v>
      </c>
      <c r="E1865" s="54">
        <v>123</v>
      </c>
      <c r="F1865" s="56" t="s">
        <v>68</v>
      </c>
      <c r="G1865" s="56" t="s">
        <v>73</v>
      </c>
      <c r="H1865" s="56" t="s">
        <v>1059</v>
      </c>
      <c r="I1865" s="56" t="s">
        <v>1094</v>
      </c>
      <c r="J1865" s="54" t="s">
        <v>1095</v>
      </c>
      <c r="K1865" s="1">
        <v>31.050157178100001</v>
      </c>
      <c r="L1865" s="1">
        <v>46.273353213199997</v>
      </c>
      <c r="M1865" s="1">
        <v>15</v>
      </c>
      <c r="N1865" s="9">
        <f>DATE(YEAR(TblLocations[[#This Row],[ODK_DateOfSubmission]]),MONTH(TblLocations[[#This Row],[ODK_DateOfSubmission]]),DAY(TblLocations[[#This Row],[ODK_DateOfSubmission]]))</f>
        <v>44457</v>
      </c>
      <c r="O1865" s="23" t="str">
        <f>_xlfn.CONCAT( YEAR(TblLocations[[#This Row],[ODK_DateOfSubmission]]), "-",TEXT( MONTH(TblLocations[[#This Row],[ODK_DateOfSubmission]]),"00"))</f>
        <v>2021-09</v>
      </c>
    </row>
    <row r="1866" spans="1:15" x14ac:dyDescent="0.25">
      <c r="A1866" s="1">
        <v>3504033</v>
      </c>
      <c r="B1866" s="1">
        <v>350403314</v>
      </c>
      <c r="C1866" s="1">
        <v>10259</v>
      </c>
      <c r="D1866" s="63">
        <v>44457</v>
      </c>
      <c r="E1866" s="54">
        <v>123</v>
      </c>
      <c r="F1866" s="56" t="s">
        <v>68</v>
      </c>
      <c r="G1866" s="56" t="s">
        <v>73</v>
      </c>
      <c r="H1866" s="56" t="s">
        <v>1059</v>
      </c>
      <c r="I1866" s="56" t="s">
        <v>1094</v>
      </c>
      <c r="J1866" s="54" t="s">
        <v>1095</v>
      </c>
      <c r="K1866" s="1">
        <v>31.050157178100001</v>
      </c>
      <c r="L1866" s="1">
        <v>46.273353213199997</v>
      </c>
      <c r="M1866" s="1">
        <v>15</v>
      </c>
      <c r="N1866" s="9">
        <f>DATE(YEAR(TblLocations[[#This Row],[ODK_DateOfSubmission]]),MONTH(TblLocations[[#This Row],[ODK_DateOfSubmission]]),DAY(TblLocations[[#This Row],[ODK_DateOfSubmission]]))</f>
        <v>44457</v>
      </c>
      <c r="O1866" s="23" t="str">
        <f>_xlfn.CONCAT( YEAR(TblLocations[[#This Row],[ODK_DateOfSubmission]]), "-",TEXT( MONTH(TblLocations[[#This Row],[ODK_DateOfSubmission]]),"00"))</f>
        <v>2021-09</v>
      </c>
    </row>
    <row r="1867" spans="1:15" x14ac:dyDescent="0.25">
      <c r="A1867" s="1">
        <v>3504034</v>
      </c>
      <c r="B1867" s="1">
        <v>350403414</v>
      </c>
      <c r="C1867" s="1">
        <v>24742</v>
      </c>
      <c r="D1867" s="63">
        <v>44441</v>
      </c>
      <c r="E1867" s="54">
        <v>123</v>
      </c>
      <c r="F1867" s="56" t="s">
        <v>68</v>
      </c>
      <c r="G1867" s="56" t="s">
        <v>73</v>
      </c>
      <c r="H1867" s="56" t="s">
        <v>1059</v>
      </c>
      <c r="I1867" s="56" t="s">
        <v>1437</v>
      </c>
      <c r="J1867" s="54" t="s">
        <v>1438</v>
      </c>
      <c r="K1867" s="1">
        <v>31.060090237699999</v>
      </c>
      <c r="L1867" s="1">
        <v>46.277220867600001</v>
      </c>
      <c r="M1867" s="1">
        <v>1</v>
      </c>
      <c r="N1867" s="9">
        <f>DATE(YEAR(TblLocations[[#This Row],[ODK_DateOfSubmission]]),MONTH(TblLocations[[#This Row],[ODK_DateOfSubmission]]),DAY(TblLocations[[#This Row],[ODK_DateOfSubmission]]))</f>
        <v>44441</v>
      </c>
      <c r="O1867" s="23" t="str">
        <f>_xlfn.CONCAT( YEAR(TblLocations[[#This Row],[ODK_DateOfSubmission]]), "-",TEXT( MONTH(TblLocations[[#This Row],[ODK_DateOfSubmission]]),"00"))</f>
        <v>2021-09</v>
      </c>
    </row>
    <row r="1868" spans="1:15" x14ac:dyDescent="0.25">
      <c r="A1868" s="1">
        <v>3504035</v>
      </c>
      <c r="B1868" s="1">
        <v>350403514</v>
      </c>
      <c r="C1868" s="1">
        <v>9398</v>
      </c>
      <c r="D1868" s="63">
        <v>44443</v>
      </c>
      <c r="E1868" s="54">
        <v>123</v>
      </c>
      <c r="F1868" s="56" t="s">
        <v>68</v>
      </c>
      <c r="G1868" s="56" t="s">
        <v>73</v>
      </c>
      <c r="H1868" s="56" t="s">
        <v>1059</v>
      </c>
      <c r="I1868" s="56" t="s">
        <v>1439</v>
      </c>
      <c r="J1868" s="54" t="s">
        <v>216</v>
      </c>
      <c r="K1868" s="1">
        <v>31.069961183</v>
      </c>
      <c r="L1868" s="1">
        <v>46.270024445899999</v>
      </c>
      <c r="M1868" s="1">
        <v>3</v>
      </c>
      <c r="N1868" s="9">
        <f>DATE(YEAR(TblLocations[[#This Row],[ODK_DateOfSubmission]]),MONTH(TblLocations[[#This Row],[ODK_DateOfSubmission]]),DAY(TblLocations[[#This Row],[ODK_DateOfSubmission]]))</f>
        <v>44443</v>
      </c>
      <c r="O1868" s="23" t="str">
        <f>_xlfn.CONCAT( YEAR(TblLocations[[#This Row],[ODK_DateOfSubmission]]), "-",TEXT( MONTH(TblLocations[[#This Row],[ODK_DateOfSubmission]]),"00"))</f>
        <v>2021-09</v>
      </c>
    </row>
    <row r="1869" spans="1:15" x14ac:dyDescent="0.25">
      <c r="A1869" s="1">
        <v>3504036</v>
      </c>
      <c r="B1869" s="1">
        <v>350403614</v>
      </c>
      <c r="C1869" s="1">
        <v>23683</v>
      </c>
      <c r="D1869" s="63">
        <v>44448</v>
      </c>
      <c r="E1869" s="54">
        <v>123</v>
      </c>
      <c r="F1869" s="56" t="s">
        <v>68</v>
      </c>
      <c r="G1869" s="56" t="s">
        <v>73</v>
      </c>
      <c r="H1869" s="56" t="s">
        <v>1059</v>
      </c>
      <c r="I1869" s="56" t="s">
        <v>1096</v>
      </c>
      <c r="J1869" s="54" t="s">
        <v>1097</v>
      </c>
      <c r="K1869" s="1">
        <v>31.03290329</v>
      </c>
      <c r="L1869" s="1">
        <v>46.251552429999997</v>
      </c>
      <c r="M1869" s="1">
        <v>2</v>
      </c>
      <c r="N1869" s="9">
        <f>DATE(YEAR(TblLocations[[#This Row],[ODK_DateOfSubmission]]),MONTH(TblLocations[[#This Row],[ODK_DateOfSubmission]]),DAY(TblLocations[[#This Row],[ODK_DateOfSubmission]]))</f>
        <v>44448</v>
      </c>
      <c r="O1869" s="23" t="str">
        <f>_xlfn.CONCAT( YEAR(TblLocations[[#This Row],[ODK_DateOfSubmission]]), "-",TEXT( MONTH(TblLocations[[#This Row],[ODK_DateOfSubmission]]),"00"))</f>
        <v>2021-09</v>
      </c>
    </row>
    <row r="1870" spans="1:15" x14ac:dyDescent="0.25">
      <c r="A1870" s="1">
        <v>3504036</v>
      </c>
      <c r="B1870" s="1">
        <v>350403614</v>
      </c>
      <c r="C1870" s="1">
        <v>23683</v>
      </c>
      <c r="D1870" s="63">
        <v>44448</v>
      </c>
      <c r="E1870" s="54">
        <v>123</v>
      </c>
      <c r="F1870" s="56" t="s">
        <v>68</v>
      </c>
      <c r="G1870" s="56" t="s">
        <v>73</v>
      </c>
      <c r="H1870" s="56" t="s">
        <v>1059</v>
      </c>
      <c r="I1870" s="56" t="s">
        <v>1096</v>
      </c>
      <c r="J1870" s="54" t="s">
        <v>1097</v>
      </c>
      <c r="K1870" s="1">
        <v>31.03290329</v>
      </c>
      <c r="L1870" s="1">
        <v>46.251552429999997</v>
      </c>
      <c r="M1870" s="1">
        <v>2</v>
      </c>
      <c r="N1870" s="9">
        <f>DATE(YEAR(TblLocations[[#This Row],[ODK_DateOfSubmission]]),MONTH(TblLocations[[#This Row],[ODK_DateOfSubmission]]),DAY(TblLocations[[#This Row],[ODK_DateOfSubmission]]))</f>
        <v>44448</v>
      </c>
      <c r="O1870" s="23" t="str">
        <f>_xlfn.CONCAT( YEAR(TblLocations[[#This Row],[ODK_DateOfSubmission]]), "-",TEXT( MONTH(TblLocations[[#This Row],[ODK_DateOfSubmission]]),"00"))</f>
        <v>2021-09</v>
      </c>
    </row>
    <row r="1871" spans="1:15" x14ac:dyDescent="0.25">
      <c r="A1871" s="1">
        <v>3504036</v>
      </c>
      <c r="B1871" s="1">
        <v>350403614</v>
      </c>
      <c r="C1871" s="1">
        <v>23683</v>
      </c>
      <c r="D1871" s="63">
        <v>44448</v>
      </c>
      <c r="E1871" s="54">
        <v>123</v>
      </c>
      <c r="F1871" s="56" t="s">
        <v>68</v>
      </c>
      <c r="G1871" s="56" t="s">
        <v>73</v>
      </c>
      <c r="H1871" s="56" t="s">
        <v>1059</v>
      </c>
      <c r="I1871" s="56" t="s">
        <v>1096</v>
      </c>
      <c r="J1871" s="54" t="s">
        <v>1097</v>
      </c>
      <c r="K1871" s="1">
        <v>31.03290329</v>
      </c>
      <c r="L1871" s="1">
        <v>46.251552429999997</v>
      </c>
      <c r="M1871" s="1">
        <v>4</v>
      </c>
      <c r="N1871" s="9">
        <f>DATE(YEAR(TblLocations[[#This Row],[ODK_DateOfSubmission]]),MONTH(TblLocations[[#This Row],[ODK_DateOfSubmission]]),DAY(TblLocations[[#This Row],[ODK_DateOfSubmission]]))</f>
        <v>44448</v>
      </c>
      <c r="O1871" s="23" t="str">
        <f>_xlfn.CONCAT( YEAR(TblLocations[[#This Row],[ODK_DateOfSubmission]]), "-",TEXT( MONTH(TblLocations[[#This Row],[ODK_DateOfSubmission]]),"00"))</f>
        <v>2021-09</v>
      </c>
    </row>
    <row r="1872" spans="1:15" x14ac:dyDescent="0.25">
      <c r="A1872" s="1">
        <v>3504038</v>
      </c>
      <c r="B1872" s="1">
        <v>350403814</v>
      </c>
      <c r="C1872" s="1">
        <v>25528</v>
      </c>
      <c r="D1872" s="63">
        <v>44441</v>
      </c>
      <c r="E1872" s="54">
        <v>123</v>
      </c>
      <c r="F1872" s="56" t="s">
        <v>68</v>
      </c>
      <c r="G1872" s="56" t="s">
        <v>73</v>
      </c>
      <c r="H1872" s="56" t="s">
        <v>1059</v>
      </c>
      <c r="I1872" s="56" t="s">
        <v>1490</v>
      </c>
      <c r="J1872" s="54" t="s">
        <v>1491</v>
      </c>
      <c r="K1872" s="1">
        <v>31.053281055100001</v>
      </c>
      <c r="L1872" s="1">
        <v>46.253512804000003</v>
      </c>
      <c r="M1872" s="1">
        <v>1</v>
      </c>
      <c r="N1872" s="9">
        <f>DATE(YEAR(TblLocations[[#This Row],[ODK_DateOfSubmission]]),MONTH(TblLocations[[#This Row],[ODK_DateOfSubmission]]),DAY(TblLocations[[#This Row],[ODK_DateOfSubmission]]))</f>
        <v>44441</v>
      </c>
      <c r="O1872" s="23" t="str">
        <f>_xlfn.CONCAT( YEAR(TblLocations[[#This Row],[ODK_DateOfSubmission]]), "-",TEXT( MONTH(TblLocations[[#This Row],[ODK_DateOfSubmission]]),"00"))</f>
        <v>2021-09</v>
      </c>
    </row>
    <row r="1873" spans="1:15" x14ac:dyDescent="0.25">
      <c r="A1873" s="1">
        <v>3504038</v>
      </c>
      <c r="B1873" s="1">
        <v>350403814</v>
      </c>
      <c r="C1873" s="1">
        <v>25528</v>
      </c>
      <c r="D1873" s="63">
        <v>44441</v>
      </c>
      <c r="E1873" s="54">
        <v>123</v>
      </c>
      <c r="F1873" s="56" t="s">
        <v>68</v>
      </c>
      <c r="G1873" s="56" t="s">
        <v>73</v>
      </c>
      <c r="H1873" s="56" t="s">
        <v>1059</v>
      </c>
      <c r="I1873" s="56" t="s">
        <v>1490</v>
      </c>
      <c r="J1873" s="54" t="s">
        <v>1491</v>
      </c>
      <c r="K1873" s="1">
        <v>31.053281055100001</v>
      </c>
      <c r="L1873" s="1">
        <v>46.253512804000003</v>
      </c>
      <c r="M1873" s="1">
        <v>1</v>
      </c>
      <c r="N1873" s="9">
        <f>DATE(YEAR(TblLocations[[#This Row],[ODK_DateOfSubmission]]),MONTH(TblLocations[[#This Row],[ODK_DateOfSubmission]]),DAY(TblLocations[[#This Row],[ODK_DateOfSubmission]]))</f>
        <v>44441</v>
      </c>
      <c r="O1873" s="23" t="str">
        <f>_xlfn.CONCAT( YEAR(TblLocations[[#This Row],[ODK_DateOfSubmission]]), "-",TEXT( MONTH(TblLocations[[#This Row],[ODK_DateOfSubmission]]),"00"))</f>
        <v>2021-09</v>
      </c>
    </row>
    <row r="1874" spans="1:15" x14ac:dyDescent="0.25">
      <c r="A1874" s="1">
        <v>3504039</v>
      </c>
      <c r="B1874" s="1">
        <v>350403914</v>
      </c>
      <c r="C1874" s="1">
        <v>25531</v>
      </c>
      <c r="D1874" s="63">
        <v>44446</v>
      </c>
      <c r="E1874" s="54">
        <v>123</v>
      </c>
      <c r="F1874" s="56" t="s">
        <v>68</v>
      </c>
      <c r="G1874" s="56" t="s">
        <v>73</v>
      </c>
      <c r="H1874" s="56" t="s">
        <v>1059</v>
      </c>
      <c r="I1874" s="56" t="s">
        <v>1492</v>
      </c>
      <c r="J1874" s="54" t="s">
        <v>1493</v>
      </c>
      <c r="K1874" s="1">
        <v>31.0452754698</v>
      </c>
      <c r="L1874" s="1">
        <v>46.2350050258</v>
      </c>
      <c r="M1874" s="1">
        <v>7</v>
      </c>
      <c r="N1874" s="9">
        <f>DATE(YEAR(TblLocations[[#This Row],[ODK_DateOfSubmission]]),MONTH(TblLocations[[#This Row],[ODK_DateOfSubmission]]),DAY(TblLocations[[#This Row],[ODK_DateOfSubmission]]))</f>
        <v>44446</v>
      </c>
      <c r="O1874" s="23" t="str">
        <f>_xlfn.CONCAT( YEAR(TblLocations[[#This Row],[ODK_DateOfSubmission]]), "-",TEXT( MONTH(TblLocations[[#This Row],[ODK_DateOfSubmission]]),"00"))</f>
        <v>2021-09</v>
      </c>
    </row>
    <row r="1875" spans="1:15" x14ac:dyDescent="0.25">
      <c r="A1875" s="1">
        <v>3504040</v>
      </c>
      <c r="B1875" s="1">
        <v>350404014</v>
      </c>
      <c r="C1875" s="1">
        <v>25530</v>
      </c>
      <c r="D1875" s="63">
        <v>44446</v>
      </c>
      <c r="E1875" s="54">
        <v>123</v>
      </c>
      <c r="F1875" s="56" t="s">
        <v>68</v>
      </c>
      <c r="G1875" s="56" t="s">
        <v>73</v>
      </c>
      <c r="H1875" s="56" t="s">
        <v>1059</v>
      </c>
      <c r="I1875" s="56" t="s">
        <v>1351</v>
      </c>
      <c r="J1875" s="54" t="s">
        <v>1352</v>
      </c>
      <c r="K1875" s="1">
        <v>31.076769222599999</v>
      </c>
      <c r="L1875" s="1">
        <v>46.264030067599997</v>
      </c>
      <c r="M1875" s="1">
        <v>2</v>
      </c>
      <c r="N1875" s="9">
        <f>DATE(YEAR(TblLocations[[#This Row],[ODK_DateOfSubmission]]),MONTH(TblLocations[[#This Row],[ODK_DateOfSubmission]]),DAY(TblLocations[[#This Row],[ODK_DateOfSubmission]]))</f>
        <v>44446</v>
      </c>
      <c r="O1875" s="23" t="str">
        <f>_xlfn.CONCAT( YEAR(TblLocations[[#This Row],[ODK_DateOfSubmission]]), "-",TEXT( MONTH(TblLocations[[#This Row],[ODK_DateOfSubmission]]),"00"))</f>
        <v>2021-09</v>
      </c>
    </row>
    <row r="1876" spans="1:15" x14ac:dyDescent="0.25">
      <c r="A1876" s="1">
        <v>3504040</v>
      </c>
      <c r="B1876" s="1">
        <v>350404014</v>
      </c>
      <c r="C1876" s="1">
        <v>25530</v>
      </c>
      <c r="D1876" s="63">
        <v>44446</v>
      </c>
      <c r="E1876" s="54">
        <v>123</v>
      </c>
      <c r="F1876" s="56" t="s">
        <v>68</v>
      </c>
      <c r="G1876" s="56" t="s">
        <v>73</v>
      </c>
      <c r="H1876" s="56" t="s">
        <v>1059</v>
      </c>
      <c r="I1876" s="56" t="s">
        <v>1351</v>
      </c>
      <c r="J1876" s="54" t="s">
        <v>1352</v>
      </c>
      <c r="K1876" s="1">
        <v>31.076769222599999</v>
      </c>
      <c r="L1876" s="1">
        <v>46.264030067599997</v>
      </c>
      <c r="M1876" s="1">
        <v>1</v>
      </c>
      <c r="N1876" s="9">
        <f>DATE(YEAR(TblLocations[[#This Row],[ODK_DateOfSubmission]]),MONTH(TblLocations[[#This Row],[ODK_DateOfSubmission]]),DAY(TblLocations[[#This Row],[ODK_DateOfSubmission]]))</f>
        <v>44446</v>
      </c>
      <c r="O1876" s="23" t="str">
        <f>_xlfn.CONCAT( YEAR(TblLocations[[#This Row],[ODK_DateOfSubmission]]), "-",TEXT( MONTH(TblLocations[[#This Row],[ODK_DateOfSubmission]]),"00"))</f>
        <v>2021-09</v>
      </c>
    </row>
    <row r="1877" spans="1:15" x14ac:dyDescent="0.25">
      <c r="A1877" s="1">
        <v>3504040</v>
      </c>
      <c r="B1877" s="1">
        <v>350404014</v>
      </c>
      <c r="C1877" s="1">
        <v>25530</v>
      </c>
      <c r="D1877" s="63">
        <v>44446</v>
      </c>
      <c r="E1877" s="54">
        <v>123</v>
      </c>
      <c r="F1877" s="56" t="s">
        <v>68</v>
      </c>
      <c r="G1877" s="56" t="s">
        <v>73</v>
      </c>
      <c r="H1877" s="56" t="s">
        <v>1059</v>
      </c>
      <c r="I1877" s="56" t="s">
        <v>1351</v>
      </c>
      <c r="J1877" s="54" t="s">
        <v>1352</v>
      </c>
      <c r="K1877" s="1">
        <v>31.076769222599999</v>
      </c>
      <c r="L1877" s="1">
        <v>46.264030067599997</v>
      </c>
      <c r="M1877" s="1">
        <v>2</v>
      </c>
      <c r="N1877" s="9">
        <f>DATE(YEAR(TblLocations[[#This Row],[ODK_DateOfSubmission]]),MONTH(TblLocations[[#This Row],[ODK_DateOfSubmission]]),DAY(TblLocations[[#This Row],[ODK_DateOfSubmission]]))</f>
        <v>44446</v>
      </c>
      <c r="O1877" s="23" t="str">
        <f>_xlfn.CONCAT( YEAR(TblLocations[[#This Row],[ODK_DateOfSubmission]]), "-",TEXT( MONTH(TblLocations[[#This Row],[ODK_DateOfSubmission]]),"00"))</f>
        <v>2021-09</v>
      </c>
    </row>
    <row r="1878" spans="1:15" x14ac:dyDescent="0.25">
      <c r="A1878" s="1">
        <v>3504041</v>
      </c>
      <c r="B1878" s="1">
        <v>350404114</v>
      </c>
      <c r="C1878" s="1">
        <v>25533</v>
      </c>
      <c r="D1878" s="63">
        <v>44461</v>
      </c>
      <c r="E1878" s="54">
        <v>123</v>
      </c>
      <c r="F1878" s="56" t="s">
        <v>68</v>
      </c>
      <c r="G1878" s="56" t="s">
        <v>73</v>
      </c>
      <c r="H1878" s="56" t="s">
        <v>1059</v>
      </c>
      <c r="I1878" s="56" t="s">
        <v>1098</v>
      </c>
      <c r="J1878" s="54" t="s">
        <v>1099</v>
      </c>
      <c r="K1878" s="1">
        <v>31.080862144499999</v>
      </c>
      <c r="L1878" s="1">
        <v>46.240087203599998</v>
      </c>
      <c r="M1878" s="1">
        <v>33</v>
      </c>
      <c r="N1878" s="9">
        <f>DATE(YEAR(TblLocations[[#This Row],[ODK_DateOfSubmission]]),MONTH(TblLocations[[#This Row],[ODK_DateOfSubmission]]),DAY(TblLocations[[#This Row],[ODK_DateOfSubmission]]))</f>
        <v>44461</v>
      </c>
      <c r="O1878" s="23" t="str">
        <f>_xlfn.CONCAT( YEAR(TblLocations[[#This Row],[ODK_DateOfSubmission]]), "-",TEXT( MONTH(TblLocations[[#This Row],[ODK_DateOfSubmission]]),"00"))</f>
        <v>2021-09</v>
      </c>
    </row>
    <row r="1879" spans="1:15" x14ac:dyDescent="0.25">
      <c r="A1879" s="1">
        <v>3504041</v>
      </c>
      <c r="B1879" s="1">
        <v>350404114</v>
      </c>
      <c r="C1879" s="1">
        <v>25533</v>
      </c>
      <c r="D1879" s="63">
        <v>44461</v>
      </c>
      <c r="E1879" s="54">
        <v>123</v>
      </c>
      <c r="F1879" s="56" t="s">
        <v>68</v>
      </c>
      <c r="G1879" s="56" t="s">
        <v>73</v>
      </c>
      <c r="H1879" s="56" t="s">
        <v>1059</v>
      </c>
      <c r="I1879" s="56" t="s">
        <v>1098</v>
      </c>
      <c r="J1879" s="54" t="s">
        <v>1099</v>
      </c>
      <c r="K1879" s="1">
        <v>31.080862144499999</v>
      </c>
      <c r="L1879" s="1">
        <v>46.240087203599998</v>
      </c>
      <c r="M1879" s="1">
        <v>27</v>
      </c>
      <c r="N1879" s="9">
        <f>DATE(YEAR(TblLocations[[#This Row],[ODK_DateOfSubmission]]),MONTH(TblLocations[[#This Row],[ODK_DateOfSubmission]]),DAY(TblLocations[[#This Row],[ODK_DateOfSubmission]]))</f>
        <v>44461</v>
      </c>
      <c r="O1879" s="23" t="str">
        <f>_xlfn.CONCAT( YEAR(TblLocations[[#This Row],[ODK_DateOfSubmission]]), "-",TEXT( MONTH(TblLocations[[#This Row],[ODK_DateOfSubmission]]),"00"))</f>
        <v>2021-09</v>
      </c>
    </row>
    <row r="1880" spans="1:15" x14ac:dyDescent="0.25">
      <c r="A1880" s="1">
        <v>3504041</v>
      </c>
      <c r="B1880" s="1">
        <v>350404114</v>
      </c>
      <c r="C1880" s="1">
        <v>25533</v>
      </c>
      <c r="D1880" s="63">
        <v>44461</v>
      </c>
      <c r="E1880" s="54">
        <v>123</v>
      </c>
      <c r="F1880" s="56" t="s">
        <v>68</v>
      </c>
      <c r="G1880" s="56" t="s">
        <v>73</v>
      </c>
      <c r="H1880" s="56" t="s">
        <v>1059</v>
      </c>
      <c r="I1880" s="56" t="s">
        <v>1098</v>
      </c>
      <c r="J1880" s="54" t="s">
        <v>1099</v>
      </c>
      <c r="K1880" s="1">
        <v>31.080862144499999</v>
      </c>
      <c r="L1880" s="1">
        <v>46.240087203599998</v>
      </c>
      <c r="M1880" s="1">
        <v>15</v>
      </c>
      <c r="N1880" s="9">
        <f>DATE(YEAR(TblLocations[[#This Row],[ODK_DateOfSubmission]]),MONTH(TblLocations[[#This Row],[ODK_DateOfSubmission]]),DAY(TblLocations[[#This Row],[ODK_DateOfSubmission]]))</f>
        <v>44461</v>
      </c>
      <c r="O1880" s="23" t="str">
        <f>_xlfn.CONCAT( YEAR(TblLocations[[#This Row],[ODK_DateOfSubmission]]), "-",TEXT( MONTH(TblLocations[[#This Row],[ODK_DateOfSubmission]]),"00"))</f>
        <v>2021-09</v>
      </c>
    </row>
    <row r="1881" spans="1:15" x14ac:dyDescent="0.25">
      <c r="A1881" s="1">
        <v>3504041</v>
      </c>
      <c r="B1881" s="1">
        <v>350404114</v>
      </c>
      <c r="C1881" s="1">
        <v>25533</v>
      </c>
      <c r="D1881" s="63">
        <v>44461</v>
      </c>
      <c r="E1881" s="54">
        <v>123</v>
      </c>
      <c r="F1881" s="56" t="s">
        <v>68</v>
      </c>
      <c r="G1881" s="56" t="s">
        <v>73</v>
      </c>
      <c r="H1881" s="56" t="s">
        <v>1059</v>
      </c>
      <c r="I1881" s="56" t="s">
        <v>1098</v>
      </c>
      <c r="J1881" s="54" t="s">
        <v>1099</v>
      </c>
      <c r="K1881" s="1">
        <v>31.080862144499999</v>
      </c>
      <c r="L1881" s="1">
        <v>46.240087203599998</v>
      </c>
      <c r="M1881" s="1">
        <v>31</v>
      </c>
      <c r="N1881" s="9">
        <f>DATE(YEAR(TblLocations[[#This Row],[ODK_DateOfSubmission]]),MONTH(TblLocations[[#This Row],[ODK_DateOfSubmission]]),DAY(TblLocations[[#This Row],[ODK_DateOfSubmission]]))</f>
        <v>44461</v>
      </c>
      <c r="O1881" s="23" t="str">
        <f>_xlfn.CONCAT( YEAR(TblLocations[[#This Row],[ODK_DateOfSubmission]]), "-",TEXT( MONTH(TblLocations[[#This Row],[ODK_DateOfSubmission]]),"00"))</f>
        <v>2021-09</v>
      </c>
    </row>
    <row r="1882" spans="1:15" x14ac:dyDescent="0.25">
      <c r="A1882" s="1">
        <v>3504041</v>
      </c>
      <c r="B1882" s="1">
        <v>350404114</v>
      </c>
      <c r="C1882" s="1">
        <v>25533</v>
      </c>
      <c r="D1882" s="63">
        <v>44461</v>
      </c>
      <c r="E1882" s="54">
        <v>123</v>
      </c>
      <c r="F1882" s="56" t="s">
        <v>68</v>
      </c>
      <c r="G1882" s="56" t="s">
        <v>73</v>
      </c>
      <c r="H1882" s="56" t="s">
        <v>1059</v>
      </c>
      <c r="I1882" s="56" t="s">
        <v>1098</v>
      </c>
      <c r="J1882" s="54" t="s">
        <v>1099</v>
      </c>
      <c r="K1882" s="1">
        <v>31.080862144499999</v>
      </c>
      <c r="L1882" s="1">
        <v>46.240087203599998</v>
      </c>
      <c r="M1882" s="1">
        <v>7</v>
      </c>
      <c r="N1882" s="9">
        <f>DATE(YEAR(TblLocations[[#This Row],[ODK_DateOfSubmission]]),MONTH(TblLocations[[#This Row],[ODK_DateOfSubmission]]),DAY(TblLocations[[#This Row],[ODK_DateOfSubmission]]))</f>
        <v>44461</v>
      </c>
      <c r="O1882" s="23" t="str">
        <f>_xlfn.CONCAT( YEAR(TblLocations[[#This Row],[ODK_DateOfSubmission]]), "-",TEXT( MONTH(TblLocations[[#This Row],[ODK_DateOfSubmission]]),"00"))</f>
        <v>2021-09</v>
      </c>
    </row>
    <row r="1883" spans="1:15" x14ac:dyDescent="0.25">
      <c r="A1883" s="1">
        <v>3504041</v>
      </c>
      <c r="B1883" s="1">
        <v>350404114</v>
      </c>
      <c r="C1883" s="1">
        <v>25533</v>
      </c>
      <c r="D1883" s="63">
        <v>44461</v>
      </c>
      <c r="E1883" s="54">
        <v>123</v>
      </c>
      <c r="F1883" s="56" t="s">
        <v>68</v>
      </c>
      <c r="G1883" s="56" t="s">
        <v>73</v>
      </c>
      <c r="H1883" s="56" t="s">
        <v>1059</v>
      </c>
      <c r="I1883" s="56" t="s">
        <v>1098</v>
      </c>
      <c r="J1883" s="54" t="s">
        <v>1099</v>
      </c>
      <c r="K1883" s="1">
        <v>31.080862144499999</v>
      </c>
      <c r="L1883" s="1">
        <v>46.240087203599998</v>
      </c>
      <c r="M1883" s="1">
        <v>11</v>
      </c>
      <c r="N1883" s="9">
        <f>DATE(YEAR(TblLocations[[#This Row],[ODK_DateOfSubmission]]),MONTH(TblLocations[[#This Row],[ODK_DateOfSubmission]]),DAY(TblLocations[[#This Row],[ODK_DateOfSubmission]]))</f>
        <v>44461</v>
      </c>
      <c r="O1883" s="23" t="str">
        <f>_xlfn.CONCAT( YEAR(TblLocations[[#This Row],[ODK_DateOfSubmission]]), "-",TEXT( MONTH(TblLocations[[#This Row],[ODK_DateOfSubmission]]),"00"))</f>
        <v>2021-09</v>
      </c>
    </row>
    <row r="1884" spans="1:15" x14ac:dyDescent="0.25">
      <c r="A1884" s="1">
        <v>3504042</v>
      </c>
      <c r="B1884" s="1">
        <v>350404214</v>
      </c>
      <c r="C1884" s="1">
        <v>10263</v>
      </c>
      <c r="D1884" s="63">
        <v>44461</v>
      </c>
      <c r="E1884" s="54">
        <v>123</v>
      </c>
      <c r="F1884" s="56" t="s">
        <v>68</v>
      </c>
      <c r="G1884" s="56" t="s">
        <v>73</v>
      </c>
      <c r="H1884" s="56" t="s">
        <v>1059</v>
      </c>
      <c r="I1884" s="56" t="s">
        <v>1100</v>
      </c>
      <c r="J1884" s="54" t="s">
        <v>1101</v>
      </c>
      <c r="K1884" s="1">
        <v>31.0802066016</v>
      </c>
      <c r="L1884" s="1">
        <v>46.235693895300003</v>
      </c>
      <c r="M1884" s="1">
        <v>10</v>
      </c>
      <c r="N1884" s="9">
        <f>DATE(YEAR(TblLocations[[#This Row],[ODK_DateOfSubmission]]),MONTH(TblLocations[[#This Row],[ODK_DateOfSubmission]]),DAY(TblLocations[[#This Row],[ODK_DateOfSubmission]]))</f>
        <v>44461</v>
      </c>
      <c r="O1884" s="23" t="str">
        <f>_xlfn.CONCAT( YEAR(TblLocations[[#This Row],[ODK_DateOfSubmission]]), "-",TEXT( MONTH(TblLocations[[#This Row],[ODK_DateOfSubmission]]),"00"))</f>
        <v>2021-09</v>
      </c>
    </row>
    <row r="1885" spans="1:15" x14ac:dyDescent="0.25">
      <c r="A1885" s="1">
        <v>3504042</v>
      </c>
      <c r="B1885" s="1">
        <v>350404214</v>
      </c>
      <c r="C1885" s="1">
        <v>10263</v>
      </c>
      <c r="D1885" s="63">
        <v>44461</v>
      </c>
      <c r="E1885" s="54">
        <v>123</v>
      </c>
      <c r="F1885" s="56" t="s">
        <v>68</v>
      </c>
      <c r="G1885" s="56" t="s">
        <v>73</v>
      </c>
      <c r="H1885" s="56" t="s">
        <v>1059</v>
      </c>
      <c r="I1885" s="56" t="s">
        <v>1100</v>
      </c>
      <c r="J1885" s="54" t="s">
        <v>1101</v>
      </c>
      <c r="K1885" s="1">
        <v>31.0802066016</v>
      </c>
      <c r="L1885" s="1">
        <v>46.235693895300003</v>
      </c>
      <c r="M1885" s="1">
        <v>15</v>
      </c>
      <c r="N1885" s="9">
        <f>DATE(YEAR(TblLocations[[#This Row],[ODK_DateOfSubmission]]),MONTH(TblLocations[[#This Row],[ODK_DateOfSubmission]]),DAY(TblLocations[[#This Row],[ODK_DateOfSubmission]]))</f>
        <v>44461</v>
      </c>
      <c r="O1885" s="23" t="str">
        <f>_xlfn.CONCAT( YEAR(TblLocations[[#This Row],[ODK_DateOfSubmission]]), "-",TEXT( MONTH(TblLocations[[#This Row],[ODK_DateOfSubmission]]),"00"))</f>
        <v>2021-09</v>
      </c>
    </row>
    <row r="1886" spans="1:15" x14ac:dyDescent="0.25">
      <c r="A1886" s="1">
        <v>3504042</v>
      </c>
      <c r="B1886" s="1">
        <v>350404214</v>
      </c>
      <c r="C1886" s="1">
        <v>10263</v>
      </c>
      <c r="D1886" s="63">
        <v>44461</v>
      </c>
      <c r="E1886" s="54">
        <v>123</v>
      </c>
      <c r="F1886" s="56" t="s">
        <v>68</v>
      </c>
      <c r="G1886" s="56" t="s">
        <v>73</v>
      </c>
      <c r="H1886" s="56" t="s">
        <v>1059</v>
      </c>
      <c r="I1886" s="56" t="s">
        <v>1100</v>
      </c>
      <c r="J1886" s="54" t="s">
        <v>1101</v>
      </c>
      <c r="K1886" s="1">
        <v>31.0802066016</v>
      </c>
      <c r="L1886" s="1">
        <v>46.235693895300003</v>
      </c>
      <c r="M1886" s="1">
        <v>5</v>
      </c>
      <c r="N1886" s="9">
        <f>DATE(YEAR(TblLocations[[#This Row],[ODK_DateOfSubmission]]),MONTH(TblLocations[[#This Row],[ODK_DateOfSubmission]]),DAY(TblLocations[[#This Row],[ODK_DateOfSubmission]]))</f>
        <v>44461</v>
      </c>
      <c r="O1886" s="23" t="str">
        <f>_xlfn.CONCAT( YEAR(TblLocations[[#This Row],[ODK_DateOfSubmission]]), "-",TEXT( MONTH(TblLocations[[#This Row],[ODK_DateOfSubmission]]),"00"))</f>
        <v>2021-09</v>
      </c>
    </row>
    <row r="1887" spans="1:15" x14ac:dyDescent="0.25">
      <c r="A1887" s="1">
        <v>3504044</v>
      </c>
      <c r="B1887" s="1">
        <v>350404414</v>
      </c>
      <c r="C1887" s="1">
        <v>25527</v>
      </c>
      <c r="D1887" s="63">
        <v>44443</v>
      </c>
      <c r="E1887" s="54">
        <v>123</v>
      </c>
      <c r="F1887" s="56" t="s">
        <v>68</v>
      </c>
      <c r="G1887" s="56" t="s">
        <v>73</v>
      </c>
      <c r="H1887" s="56" t="s">
        <v>1059</v>
      </c>
      <c r="I1887" s="56" t="s">
        <v>1494</v>
      </c>
      <c r="J1887" s="54" t="s">
        <v>1495</v>
      </c>
      <c r="K1887" s="1">
        <v>31.058777803800002</v>
      </c>
      <c r="L1887" s="1">
        <v>46.257208607000003</v>
      </c>
      <c r="M1887" s="1">
        <v>1</v>
      </c>
      <c r="N1887" s="9">
        <f>DATE(YEAR(TblLocations[[#This Row],[ODK_DateOfSubmission]]),MONTH(TblLocations[[#This Row],[ODK_DateOfSubmission]]),DAY(TblLocations[[#This Row],[ODK_DateOfSubmission]]))</f>
        <v>44443</v>
      </c>
      <c r="O1887" s="23" t="str">
        <f>_xlfn.CONCAT( YEAR(TblLocations[[#This Row],[ODK_DateOfSubmission]]), "-",TEXT( MONTH(TblLocations[[#This Row],[ODK_DateOfSubmission]]),"00"))</f>
        <v>2021-09</v>
      </c>
    </row>
    <row r="1888" spans="1:15" x14ac:dyDescent="0.25">
      <c r="A1888" s="1">
        <v>3504044</v>
      </c>
      <c r="B1888" s="1">
        <v>350404414</v>
      </c>
      <c r="C1888" s="1">
        <v>25527</v>
      </c>
      <c r="D1888" s="63">
        <v>44443</v>
      </c>
      <c r="E1888" s="54">
        <v>123</v>
      </c>
      <c r="F1888" s="56" t="s">
        <v>68</v>
      </c>
      <c r="G1888" s="56" t="s">
        <v>73</v>
      </c>
      <c r="H1888" s="56" t="s">
        <v>1059</v>
      </c>
      <c r="I1888" s="56" t="s">
        <v>1494</v>
      </c>
      <c r="J1888" s="54" t="s">
        <v>1495</v>
      </c>
      <c r="K1888" s="1">
        <v>31.058777803800002</v>
      </c>
      <c r="L1888" s="1">
        <v>46.257208607000003</v>
      </c>
      <c r="M1888" s="1">
        <v>1</v>
      </c>
      <c r="N1888" s="9">
        <f>DATE(YEAR(TblLocations[[#This Row],[ODK_DateOfSubmission]]),MONTH(TblLocations[[#This Row],[ODK_DateOfSubmission]]),DAY(TblLocations[[#This Row],[ODK_DateOfSubmission]]))</f>
        <v>44443</v>
      </c>
      <c r="O1888" s="23" t="str">
        <f>_xlfn.CONCAT( YEAR(TblLocations[[#This Row],[ODK_DateOfSubmission]]), "-",TEXT( MONTH(TblLocations[[#This Row],[ODK_DateOfSubmission]]),"00"))</f>
        <v>2021-09</v>
      </c>
    </row>
    <row r="1889" spans="1:15" x14ac:dyDescent="0.25">
      <c r="A1889" s="1">
        <v>3504044</v>
      </c>
      <c r="B1889" s="1">
        <v>350404414</v>
      </c>
      <c r="C1889" s="1">
        <v>25527</v>
      </c>
      <c r="D1889" s="63">
        <v>44443</v>
      </c>
      <c r="E1889" s="54">
        <v>123</v>
      </c>
      <c r="F1889" s="56" t="s">
        <v>68</v>
      </c>
      <c r="G1889" s="56" t="s">
        <v>73</v>
      </c>
      <c r="H1889" s="56" t="s">
        <v>1059</v>
      </c>
      <c r="I1889" s="56" t="s">
        <v>1494</v>
      </c>
      <c r="J1889" s="54" t="s">
        <v>1495</v>
      </c>
      <c r="K1889" s="1">
        <v>31.058777803800002</v>
      </c>
      <c r="L1889" s="1">
        <v>46.257208607000003</v>
      </c>
      <c r="M1889" s="1">
        <v>2</v>
      </c>
      <c r="N1889" s="9">
        <f>DATE(YEAR(TblLocations[[#This Row],[ODK_DateOfSubmission]]),MONTH(TblLocations[[#This Row],[ODK_DateOfSubmission]]),DAY(TblLocations[[#This Row],[ODK_DateOfSubmission]]))</f>
        <v>44443</v>
      </c>
      <c r="O1889" s="23" t="str">
        <f>_xlfn.CONCAT( YEAR(TblLocations[[#This Row],[ODK_DateOfSubmission]]), "-",TEXT( MONTH(TblLocations[[#This Row],[ODK_DateOfSubmission]]),"00"))</f>
        <v>2021-09</v>
      </c>
    </row>
    <row r="1890" spans="1:15" x14ac:dyDescent="0.25">
      <c r="A1890" s="1">
        <v>3504045</v>
      </c>
      <c r="B1890" s="1">
        <v>350404514</v>
      </c>
      <c r="C1890" s="1">
        <v>22344</v>
      </c>
      <c r="D1890" s="63">
        <v>44461</v>
      </c>
      <c r="E1890" s="54">
        <v>123</v>
      </c>
      <c r="F1890" s="56" t="s">
        <v>68</v>
      </c>
      <c r="G1890" s="56" t="s">
        <v>73</v>
      </c>
      <c r="H1890" s="56" t="s">
        <v>1059</v>
      </c>
      <c r="I1890" s="56" t="s">
        <v>1408</v>
      </c>
      <c r="J1890" s="54" t="s">
        <v>1409</v>
      </c>
      <c r="K1890" s="1">
        <v>31.048519000500001</v>
      </c>
      <c r="L1890" s="1">
        <v>46.257282930099997</v>
      </c>
      <c r="M1890" s="1">
        <v>3</v>
      </c>
      <c r="N1890" s="9">
        <f>DATE(YEAR(TblLocations[[#This Row],[ODK_DateOfSubmission]]),MONTH(TblLocations[[#This Row],[ODK_DateOfSubmission]]),DAY(TblLocations[[#This Row],[ODK_DateOfSubmission]]))</f>
        <v>44461</v>
      </c>
      <c r="O1890" s="23" t="str">
        <f>_xlfn.CONCAT( YEAR(TblLocations[[#This Row],[ODK_DateOfSubmission]]), "-",TEXT( MONTH(TblLocations[[#This Row],[ODK_DateOfSubmission]]),"00"))</f>
        <v>2021-09</v>
      </c>
    </row>
    <row r="1891" spans="1:15" x14ac:dyDescent="0.25">
      <c r="A1891" s="1">
        <v>3504045</v>
      </c>
      <c r="B1891" s="1">
        <v>350404514</v>
      </c>
      <c r="C1891" s="1">
        <v>22344</v>
      </c>
      <c r="D1891" s="63">
        <v>44461</v>
      </c>
      <c r="E1891" s="54">
        <v>123</v>
      </c>
      <c r="F1891" s="56" t="s">
        <v>68</v>
      </c>
      <c r="G1891" s="56" t="s">
        <v>73</v>
      </c>
      <c r="H1891" s="56" t="s">
        <v>1059</v>
      </c>
      <c r="I1891" s="56" t="s">
        <v>1408</v>
      </c>
      <c r="J1891" s="54" t="s">
        <v>1409</v>
      </c>
      <c r="K1891" s="1">
        <v>31.048519000500001</v>
      </c>
      <c r="L1891" s="1">
        <v>46.257282930099997</v>
      </c>
      <c r="M1891" s="1">
        <v>2</v>
      </c>
      <c r="N1891" s="9">
        <f>DATE(YEAR(TblLocations[[#This Row],[ODK_DateOfSubmission]]),MONTH(TblLocations[[#This Row],[ODK_DateOfSubmission]]),DAY(TblLocations[[#This Row],[ODK_DateOfSubmission]]))</f>
        <v>44461</v>
      </c>
      <c r="O1891" s="23" t="str">
        <f>_xlfn.CONCAT( YEAR(TblLocations[[#This Row],[ODK_DateOfSubmission]]), "-",TEXT( MONTH(TblLocations[[#This Row],[ODK_DateOfSubmission]]),"00"))</f>
        <v>2021-09</v>
      </c>
    </row>
    <row r="1892" spans="1:15" x14ac:dyDescent="0.25">
      <c r="A1892" s="1">
        <v>3504045</v>
      </c>
      <c r="B1892" s="1">
        <v>350404514</v>
      </c>
      <c r="C1892" s="1">
        <v>22344</v>
      </c>
      <c r="D1892" s="63">
        <v>44461</v>
      </c>
      <c r="E1892" s="54">
        <v>123</v>
      </c>
      <c r="F1892" s="56" t="s">
        <v>68</v>
      </c>
      <c r="G1892" s="56" t="s">
        <v>73</v>
      </c>
      <c r="H1892" s="56" t="s">
        <v>1059</v>
      </c>
      <c r="I1892" s="56" t="s">
        <v>1408</v>
      </c>
      <c r="J1892" s="54" t="s">
        <v>1409</v>
      </c>
      <c r="K1892" s="1">
        <v>31.048519000500001</v>
      </c>
      <c r="L1892" s="1">
        <v>46.257282930099997</v>
      </c>
      <c r="M1892" s="1">
        <v>2</v>
      </c>
      <c r="N1892" s="9">
        <f>DATE(YEAR(TblLocations[[#This Row],[ODK_DateOfSubmission]]),MONTH(TblLocations[[#This Row],[ODK_DateOfSubmission]]),DAY(TblLocations[[#This Row],[ODK_DateOfSubmission]]))</f>
        <v>44461</v>
      </c>
      <c r="O1892" s="23" t="str">
        <f>_xlfn.CONCAT( YEAR(TblLocations[[#This Row],[ODK_DateOfSubmission]]), "-",TEXT( MONTH(TblLocations[[#This Row],[ODK_DateOfSubmission]]),"00"))</f>
        <v>2021-09</v>
      </c>
    </row>
    <row r="1893" spans="1:15" x14ac:dyDescent="0.25">
      <c r="A1893" s="1">
        <v>3504057</v>
      </c>
      <c r="B1893" s="1">
        <v>350405714</v>
      </c>
      <c r="C1893" s="1">
        <v>33806</v>
      </c>
      <c r="D1893" s="63">
        <v>44438</v>
      </c>
      <c r="E1893" s="54">
        <v>123</v>
      </c>
      <c r="F1893" s="56" t="s">
        <v>68</v>
      </c>
      <c r="G1893" s="56" t="s">
        <v>73</v>
      </c>
      <c r="H1893" s="56" t="s">
        <v>1105</v>
      </c>
      <c r="I1893" s="56" t="s">
        <v>1435</v>
      </c>
      <c r="J1893" s="54" t="s">
        <v>1127</v>
      </c>
      <c r="K1893" s="1">
        <v>31.134141</v>
      </c>
      <c r="L1893" s="1">
        <v>46.437801999999998</v>
      </c>
      <c r="M1893" s="1">
        <v>2</v>
      </c>
      <c r="N1893" s="9">
        <f>DATE(YEAR(TblLocations[[#This Row],[ODK_DateOfSubmission]]),MONTH(TblLocations[[#This Row],[ODK_DateOfSubmission]]),DAY(TblLocations[[#This Row],[ODK_DateOfSubmission]]))</f>
        <v>44438</v>
      </c>
      <c r="O1893" s="23" t="str">
        <f>_xlfn.CONCAT( YEAR(TblLocations[[#This Row],[ODK_DateOfSubmission]]), "-",TEXT( MONTH(TblLocations[[#This Row],[ODK_DateOfSubmission]]),"00"))</f>
        <v>2021-08</v>
      </c>
    </row>
    <row r="1894" spans="1:15" x14ac:dyDescent="0.25">
      <c r="A1894" s="1">
        <v>3504057</v>
      </c>
      <c r="B1894" s="1">
        <v>350405714</v>
      </c>
      <c r="C1894" s="1">
        <v>33806</v>
      </c>
      <c r="D1894" s="63">
        <v>44438</v>
      </c>
      <c r="E1894" s="54">
        <v>123</v>
      </c>
      <c r="F1894" s="56" t="s">
        <v>68</v>
      </c>
      <c r="G1894" s="56" t="s">
        <v>73</v>
      </c>
      <c r="H1894" s="56" t="s">
        <v>1105</v>
      </c>
      <c r="I1894" s="56" t="s">
        <v>1435</v>
      </c>
      <c r="J1894" s="54" t="s">
        <v>1127</v>
      </c>
      <c r="K1894" s="1">
        <v>31.134141</v>
      </c>
      <c r="L1894" s="1">
        <v>46.437801999999998</v>
      </c>
      <c r="M1894" s="1">
        <v>2</v>
      </c>
      <c r="N1894" s="9">
        <f>DATE(YEAR(TblLocations[[#This Row],[ODK_DateOfSubmission]]),MONTH(TblLocations[[#This Row],[ODK_DateOfSubmission]]),DAY(TblLocations[[#This Row],[ODK_DateOfSubmission]]))</f>
        <v>44438</v>
      </c>
      <c r="O1894" s="23" t="str">
        <f>_xlfn.CONCAT( YEAR(TblLocations[[#This Row],[ODK_DateOfSubmission]]), "-",TEXT( MONTH(TblLocations[[#This Row],[ODK_DateOfSubmission]]),"00"))</f>
        <v>2021-08</v>
      </c>
    </row>
    <row r="1895" spans="1:15" x14ac:dyDescent="0.25">
      <c r="A1895" s="1">
        <v>3504046</v>
      </c>
      <c r="B1895" s="1">
        <v>350404614</v>
      </c>
      <c r="C1895" s="1">
        <v>10269</v>
      </c>
      <c r="D1895" s="63">
        <v>44461</v>
      </c>
      <c r="E1895" s="54">
        <v>123</v>
      </c>
      <c r="F1895" s="56" t="s">
        <v>68</v>
      </c>
      <c r="G1895" s="56" t="s">
        <v>73</v>
      </c>
      <c r="H1895" s="56" t="s">
        <v>1102</v>
      </c>
      <c r="I1895" s="56" t="s">
        <v>1103</v>
      </c>
      <c r="J1895" s="54" t="s">
        <v>1104</v>
      </c>
      <c r="K1895" s="1">
        <v>31.041901284200001</v>
      </c>
      <c r="L1895" s="1">
        <v>46.3069539022</v>
      </c>
      <c r="M1895" s="1">
        <v>2</v>
      </c>
      <c r="N1895" s="9">
        <f>DATE(YEAR(TblLocations[[#This Row],[ODK_DateOfSubmission]]),MONTH(TblLocations[[#This Row],[ODK_DateOfSubmission]]),DAY(TblLocations[[#This Row],[ODK_DateOfSubmission]]))</f>
        <v>44461</v>
      </c>
      <c r="O1895" s="23" t="str">
        <f>_xlfn.CONCAT( YEAR(TblLocations[[#This Row],[ODK_DateOfSubmission]]), "-",TEXT( MONTH(TblLocations[[#This Row],[ODK_DateOfSubmission]]),"00"))</f>
        <v>2021-09</v>
      </c>
    </row>
    <row r="1896" spans="1:15" x14ac:dyDescent="0.25">
      <c r="A1896" s="1">
        <v>3504046</v>
      </c>
      <c r="B1896" s="1">
        <v>350404614</v>
      </c>
      <c r="C1896" s="1">
        <v>10269</v>
      </c>
      <c r="D1896" s="63">
        <v>44461</v>
      </c>
      <c r="E1896" s="54">
        <v>123</v>
      </c>
      <c r="F1896" s="56" t="s">
        <v>68</v>
      </c>
      <c r="G1896" s="56" t="s">
        <v>73</v>
      </c>
      <c r="H1896" s="56" t="s">
        <v>1102</v>
      </c>
      <c r="I1896" s="56" t="s">
        <v>1103</v>
      </c>
      <c r="J1896" s="54" t="s">
        <v>1104</v>
      </c>
      <c r="K1896" s="1">
        <v>31.041901284200001</v>
      </c>
      <c r="L1896" s="1">
        <v>46.3069539022</v>
      </c>
      <c r="M1896" s="1">
        <v>5</v>
      </c>
      <c r="N1896" s="9">
        <f>DATE(YEAR(TblLocations[[#This Row],[ODK_DateOfSubmission]]),MONTH(TblLocations[[#This Row],[ODK_DateOfSubmission]]),DAY(TblLocations[[#This Row],[ODK_DateOfSubmission]]))</f>
        <v>44461</v>
      </c>
      <c r="O1896" s="23" t="str">
        <f>_xlfn.CONCAT( YEAR(TblLocations[[#This Row],[ODK_DateOfSubmission]]), "-",TEXT( MONTH(TblLocations[[#This Row],[ODK_DateOfSubmission]]),"00"))</f>
        <v>2021-09</v>
      </c>
    </row>
    <row r="1897" spans="1:15" x14ac:dyDescent="0.25">
      <c r="A1897" s="1">
        <v>3504046</v>
      </c>
      <c r="B1897" s="1">
        <v>350404614</v>
      </c>
      <c r="C1897" s="1">
        <v>10269</v>
      </c>
      <c r="D1897" s="63">
        <v>44461</v>
      </c>
      <c r="E1897" s="54">
        <v>123</v>
      </c>
      <c r="F1897" s="56" t="s">
        <v>68</v>
      </c>
      <c r="G1897" s="56" t="s">
        <v>73</v>
      </c>
      <c r="H1897" s="56" t="s">
        <v>1102</v>
      </c>
      <c r="I1897" s="56" t="s">
        <v>1103</v>
      </c>
      <c r="J1897" s="54" t="s">
        <v>1104</v>
      </c>
      <c r="K1897" s="1">
        <v>31.041901284200001</v>
      </c>
      <c r="L1897" s="1">
        <v>46.3069539022</v>
      </c>
      <c r="M1897" s="1">
        <v>4</v>
      </c>
      <c r="N1897" s="9">
        <f>DATE(YEAR(TblLocations[[#This Row],[ODK_DateOfSubmission]]),MONTH(TblLocations[[#This Row],[ODK_DateOfSubmission]]),DAY(TblLocations[[#This Row],[ODK_DateOfSubmission]]))</f>
        <v>44461</v>
      </c>
      <c r="O1897" s="23" t="str">
        <f>_xlfn.CONCAT( YEAR(TblLocations[[#This Row],[ODK_DateOfSubmission]]), "-",TEXT( MONTH(TblLocations[[#This Row],[ODK_DateOfSubmission]]),"00"))</f>
        <v>2021-09</v>
      </c>
    </row>
    <row r="1898" spans="1:15" x14ac:dyDescent="0.25">
      <c r="A1898" s="1">
        <v>3504046</v>
      </c>
      <c r="B1898" s="1">
        <v>350404614</v>
      </c>
      <c r="C1898" s="1">
        <v>10269</v>
      </c>
      <c r="D1898" s="63">
        <v>44461</v>
      </c>
      <c r="E1898" s="54">
        <v>123</v>
      </c>
      <c r="F1898" s="56" t="s">
        <v>68</v>
      </c>
      <c r="G1898" s="56" t="s">
        <v>73</v>
      </c>
      <c r="H1898" s="56" t="s">
        <v>1102</v>
      </c>
      <c r="I1898" s="56" t="s">
        <v>1103</v>
      </c>
      <c r="J1898" s="54" t="s">
        <v>1104</v>
      </c>
      <c r="K1898" s="1">
        <v>31.041901284200001</v>
      </c>
      <c r="L1898" s="1">
        <v>46.3069539022</v>
      </c>
      <c r="M1898" s="1">
        <v>15</v>
      </c>
      <c r="N1898" s="9">
        <f>DATE(YEAR(TblLocations[[#This Row],[ODK_DateOfSubmission]]),MONTH(TblLocations[[#This Row],[ODK_DateOfSubmission]]),DAY(TblLocations[[#This Row],[ODK_DateOfSubmission]]))</f>
        <v>44461</v>
      </c>
      <c r="O1898" s="23" t="str">
        <f>_xlfn.CONCAT( YEAR(TblLocations[[#This Row],[ODK_DateOfSubmission]]), "-",TEXT( MONTH(TblLocations[[#This Row],[ODK_DateOfSubmission]]),"00"))</f>
        <v>2021-09</v>
      </c>
    </row>
    <row r="1899" spans="1:15" x14ac:dyDescent="0.25">
      <c r="A1899" s="1">
        <v>3504046</v>
      </c>
      <c r="B1899" s="1">
        <v>350404614</v>
      </c>
      <c r="C1899" s="1">
        <v>10269</v>
      </c>
      <c r="D1899" s="63">
        <v>44461</v>
      </c>
      <c r="E1899" s="54">
        <v>123</v>
      </c>
      <c r="F1899" s="56" t="s">
        <v>68</v>
      </c>
      <c r="G1899" s="56" t="s">
        <v>73</v>
      </c>
      <c r="H1899" s="56" t="s">
        <v>1102</v>
      </c>
      <c r="I1899" s="56" t="s">
        <v>1103</v>
      </c>
      <c r="J1899" s="54" t="s">
        <v>1104</v>
      </c>
      <c r="K1899" s="1">
        <v>31.041901284200001</v>
      </c>
      <c r="L1899" s="1">
        <v>46.3069539022</v>
      </c>
      <c r="M1899" s="1">
        <v>15</v>
      </c>
      <c r="N1899" s="9">
        <f>DATE(YEAR(TblLocations[[#This Row],[ODK_DateOfSubmission]]),MONTH(TblLocations[[#This Row],[ODK_DateOfSubmission]]),DAY(TblLocations[[#This Row],[ODK_DateOfSubmission]]))</f>
        <v>44461</v>
      </c>
      <c r="O1899" s="23" t="str">
        <f>_xlfn.CONCAT( YEAR(TblLocations[[#This Row],[ODK_DateOfSubmission]]), "-",TEXT( MONTH(TblLocations[[#This Row],[ODK_DateOfSubmission]]),"00"))</f>
        <v>2021-09</v>
      </c>
    </row>
    <row r="1900" spans="1:15" x14ac:dyDescent="0.25">
      <c r="A1900" s="1">
        <v>3505013</v>
      </c>
      <c r="B1900" s="1">
        <v>350501314</v>
      </c>
      <c r="C1900" s="1">
        <v>33809</v>
      </c>
      <c r="D1900" s="63">
        <v>44461</v>
      </c>
      <c r="E1900" s="54">
        <v>123</v>
      </c>
      <c r="F1900" s="56" t="s">
        <v>68</v>
      </c>
      <c r="G1900" s="56" t="s">
        <v>77</v>
      </c>
      <c r="H1900" s="56" t="s">
        <v>1119</v>
      </c>
      <c r="I1900" s="56" t="s">
        <v>1342</v>
      </c>
      <c r="J1900" s="54" t="s">
        <v>232</v>
      </c>
      <c r="K1900" s="1">
        <v>30.914428999999998</v>
      </c>
      <c r="L1900" s="1">
        <v>46.47878</v>
      </c>
      <c r="M1900" s="1">
        <v>5</v>
      </c>
      <c r="N1900" s="9">
        <f>DATE(YEAR(TblLocations[[#This Row],[ODK_DateOfSubmission]]),MONTH(TblLocations[[#This Row],[ODK_DateOfSubmission]]),DAY(TblLocations[[#This Row],[ODK_DateOfSubmission]]))</f>
        <v>44461</v>
      </c>
      <c r="O1900" s="23" t="str">
        <f>_xlfn.CONCAT( YEAR(TblLocations[[#This Row],[ODK_DateOfSubmission]]), "-",TEXT( MONTH(TblLocations[[#This Row],[ODK_DateOfSubmission]]),"00"))</f>
        <v>2021-09</v>
      </c>
    </row>
    <row r="1901" spans="1:15" x14ac:dyDescent="0.25">
      <c r="A1901" s="1">
        <v>3505013</v>
      </c>
      <c r="B1901" s="1">
        <v>350501314</v>
      </c>
      <c r="C1901" s="1">
        <v>33809</v>
      </c>
      <c r="D1901" s="63">
        <v>44461</v>
      </c>
      <c r="E1901" s="54">
        <v>123</v>
      </c>
      <c r="F1901" s="56" t="s">
        <v>68</v>
      </c>
      <c r="G1901" s="56" t="s">
        <v>77</v>
      </c>
      <c r="H1901" s="56" t="s">
        <v>1119</v>
      </c>
      <c r="I1901" s="56" t="s">
        <v>1342</v>
      </c>
      <c r="J1901" s="54" t="s">
        <v>232</v>
      </c>
      <c r="K1901" s="1">
        <v>30.914428999999998</v>
      </c>
      <c r="L1901" s="1">
        <v>46.47878</v>
      </c>
      <c r="M1901" s="1">
        <v>4</v>
      </c>
      <c r="N1901" s="9">
        <f>DATE(YEAR(TblLocations[[#This Row],[ODK_DateOfSubmission]]),MONTH(TblLocations[[#This Row],[ODK_DateOfSubmission]]),DAY(TblLocations[[#This Row],[ODK_DateOfSubmission]]))</f>
        <v>44461</v>
      </c>
      <c r="O1901" s="23" t="str">
        <f>_xlfn.CONCAT( YEAR(TblLocations[[#This Row],[ODK_DateOfSubmission]]), "-",TEXT( MONTH(TblLocations[[#This Row],[ODK_DateOfSubmission]]),"00"))</f>
        <v>2021-09</v>
      </c>
    </row>
    <row r="1902" spans="1:15" x14ac:dyDescent="0.25">
      <c r="A1902" s="1">
        <v>3505002</v>
      </c>
      <c r="B1902" s="1">
        <v>350500214</v>
      </c>
      <c r="C1902" s="1">
        <v>24721</v>
      </c>
      <c r="D1902" s="63">
        <v>44461</v>
      </c>
      <c r="E1902" s="54">
        <v>123</v>
      </c>
      <c r="F1902" s="56" t="s">
        <v>68</v>
      </c>
      <c r="G1902" s="56" t="s">
        <v>77</v>
      </c>
      <c r="H1902" s="56" t="s">
        <v>1112</v>
      </c>
      <c r="I1902" s="56" t="s">
        <v>1113</v>
      </c>
      <c r="J1902" s="54" t="s">
        <v>1114</v>
      </c>
      <c r="K1902" s="1">
        <v>30.956201633799999</v>
      </c>
      <c r="L1902" s="1">
        <v>46.359501579899998</v>
      </c>
      <c r="M1902" s="1">
        <v>5</v>
      </c>
      <c r="N1902" s="9">
        <f>DATE(YEAR(TblLocations[[#This Row],[ODK_DateOfSubmission]]),MONTH(TblLocations[[#This Row],[ODK_DateOfSubmission]]),DAY(TblLocations[[#This Row],[ODK_DateOfSubmission]]))</f>
        <v>44461</v>
      </c>
      <c r="O1902" s="23" t="str">
        <f>_xlfn.CONCAT( YEAR(TblLocations[[#This Row],[ODK_DateOfSubmission]]), "-",TEXT( MONTH(TblLocations[[#This Row],[ODK_DateOfSubmission]]),"00"))</f>
        <v>2021-09</v>
      </c>
    </row>
    <row r="1903" spans="1:15" x14ac:dyDescent="0.25">
      <c r="A1903" s="1">
        <v>3505002</v>
      </c>
      <c r="B1903" s="1">
        <v>350500214</v>
      </c>
      <c r="C1903" s="1">
        <v>24721</v>
      </c>
      <c r="D1903" s="63">
        <v>44461</v>
      </c>
      <c r="E1903" s="54">
        <v>123</v>
      </c>
      <c r="F1903" s="56" t="s">
        <v>68</v>
      </c>
      <c r="G1903" s="56" t="s">
        <v>77</v>
      </c>
      <c r="H1903" s="56" t="s">
        <v>1112</v>
      </c>
      <c r="I1903" s="56" t="s">
        <v>1113</v>
      </c>
      <c r="J1903" s="54" t="s">
        <v>1114</v>
      </c>
      <c r="K1903" s="1">
        <v>30.956201633799999</v>
      </c>
      <c r="L1903" s="1">
        <v>46.359501579899998</v>
      </c>
      <c r="M1903" s="1">
        <v>8</v>
      </c>
      <c r="N1903" s="9">
        <f>DATE(YEAR(TblLocations[[#This Row],[ODK_DateOfSubmission]]),MONTH(TblLocations[[#This Row],[ODK_DateOfSubmission]]),DAY(TblLocations[[#This Row],[ODK_DateOfSubmission]]))</f>
        <v>44461</v>
      </c>
      <c r="O1903" s="23" t="str">
        <f>_xlfn.CONCAT( YEAR(TblLocations[[#This Row],[ODK_DateOfSubmission]]), "-",TEXT( MONTH(TblLocations[[#This Row],[ODK_DateOfSubmission]]),"00"))</f>
        <v>2021-09</v>
      </c>
    </row>
    <row r="1904" spans="1:15" x14ac:dyDescent="0.25">
      <c r="A1904" s="1">
        <v>3505014</v>
      </c>
      <c r="B1904" s="1">
        <v>350501414</v>
      </c>
      <c r="C1904" s="1">
        <v>33810</v>
      </c>
      <c r="D1904" s="63">
        <v>44461</v>
      </c>
      <c r="E1904" s="54">
        <v>123</v>
      </c>
      <c r="F1904" s="56" t="s">
        <v>68</v>
      </c>
      <c r="G1904" s="56" t="s">
        <v>77</v>
      </c>
      <c r="H1904" s="56" t="s">
        <v>1128</v>
      </c>
      <c r="I1904" s="56" t="s">
        <v>1343</v>
      </c>
      <c r="J1904" s="54" t="s">
        <v>1344</v>
      </c>
      <c r="K1904" s="1">
        <v>30.880875</v>
      </c>
      <c r="L1904" s="1">
        <v>46.576391999999998</v>
      </c>
      <c r="M1904" s="1">
        <v>2</v>
      </c>
      <c r="N1904" s="9">
        <f>DATE(YEAR(TblLocations[[#This Row],[ODK_DateOfSubmission]]),MONTH(TblLocations[[#This Row],[ODK_DateOfSubmission]]),DAY(TblLocations[[#This Row],[ODK_DateOfSubmission]]))</f>
        <v>44461</v>
      </c>
      <c r="O1904" s="23" t="str">
        <f>_xlfn.CONCAT( YEAR(TblLocations[[#This Row],[ODK_DateOfSubmission]]), "-",TEXT( MONTH(TblLocations[[#This Row],[ODK_DateOfSubmission]]),"00"))</f>
        <v>2021-09</v>
      </c>
    </row>
    <row r="1905" spans="1:15" x14ac:dyDescent="0.25">
      <c r="A1905" s="1">
        <v>3505014</v>
      </c>
      <c r="B1905" s="1">
        <v>350501414</v>
      </c>
      <c r="C1905" s="1">
        <v>33810</v>
      </c>
      <c r="D1905" s="63">
        <v>44461</v>
      </c>
      <c r="E1905" s="54">
        <v>123</v>
      </c>
      <c r="F1905" s="56" t="s">
        <v>68</v>
      </c>
      <c r="G1905" s="56" t="s">
        <v>77</v>
      </c>
      <c r="H1905" s="56" t="s">
        <v>1128</v>
      </c>
      <c r="I1905" s="56" t="s">
        <v>1343</v>
      </c>
      <c r="J1905" s="54" t="s">
        <v>1344</v>
      </c>
      <c r="K1905" s="1">
        <v>30.880875</v>
      </c>
      <c r="L1905" s="1">
        <v>46.576391999999998</v>
      </c>
      <c r="M1905" s="1">
        <v>5</v>
      </c>
      <c r="N1905" s="9">
        <f>DATE(YEAR(TblLocations[[#This Row],[ODK_DateOfSubmission]]),MONTH(TblLocations[[#This Row],[ODK_DateOfSubmission]]),DAY(TblLocations[[#This Row],[ODK_DateOfSubmission]]))</f>
        <v>44461</v>
      </c>
      <c r="O1905" s="23" t="str">
        <f>_xlfn.CONCAT( YEAR(TblLocations[[#This Row],[ODK_DateOfSubmission]]), "-",TEXT( MONTH(TblLocations[[#This Row],[ODK_DateOfSubmission]]),"00"))</f>
        <v>2021-09</v>
      </c>
    </row>
    <row r="1906" spans="1:15" x14ac:dyDescent="0.25">
      <c r="A1906" s="1">
        <v>3505015</v>
      </c>
      <c r="B1906" s="1">
        <v>350501514</v>
      </c>
      <c r="C1906" s="1">
        <v>33811</v>
      </c>
      <c r="D1906" s="63">
        <v>44461</v>
      </c>
      <c r="E1906" s="54">
        <v>123</v>
      </c>
      <c r="F1906" s="56" t="s">
        <v>68</v>
      </c>
      <c r="G1906" s="56" t="s">
        <v>77</v>
      </c>
      <c r="H1906" s="56" t="s">
        <v>1128</v>
      </c>
      <c r="I1906" s="56" t="s">
        <v>1342</v>
      </c>
      <c r="J1906" s="54" t="s">
        <v>232</v>
      </c>
      <c r="K1906" s="1">
        <v>30.882387999999999</v>
      </c>
      <c r="L1906" s="1">
        <v>46.568722000000001</v>
      </c>
      <c r="M1906" s="1">
        <v>10</v>
      </c>
      <c r="N1906" s="9">
        <f>DATE(YEAR(TblLocations[[#This Row],[ODK_DateOfSubmission]]),MONTH(TblLocations[[#This Row],[ODK_DateOfSubmission]]),DAY(TblLocations[[#This Row],[ODK_DateOfSubmission]]))</f>
        <v>44461</v>
      </c>
      <c r="O1906" s="23" t="str">
        <f>_xlfn.CONCAT( YEAR(TblLocations[[#This Row],[ODK_DateOfSubmission]]), "-",TEXT( MONTH(TblLocations[[#This Row],[ODK_DateOfSubmission]]),"00"))</f>
        <v>2021-09</v>
      </c>
    </row>
    <row r="1907" spans="1:15" x14ac:dyDescent="0.25">
      <c r="A1907" s="1">
        <v>3505015</v>
      </c>
      <c r="B1907" s="1">
        <v>350501514</v>
      </c>
      <c r="C1907" s="1">
        <v>33811</v>
      </c>
      <c r="D1907" s="63">
        <v>44461</v>
      </c>
      <c r="E1907" s="54">
        <v>123</v>
      </c>
      <c r="F1907" s="56" t="s">
        <v>68</v>
      </c>
      <c r="G1907" s="56" t="s">
        <v>77</v>
      </c>
      <c r="H1907" s="56" t="s">
        <v>1128</v>
      </c>
      <c r="I1907" s="56" t="s">
        <v>1342</v>
      </c>
      <c r="J1907" s="54" t="s">
        <v>232</v>
      </c>
      <c r="K1907" s="1">
        <v>30.882387999999999</v>
      </c>
      <c r="L1907" s="1">
        <v>46.568722000000001</v>
      </c>
      <c r="M1907" s="1">
        <v>10</v>
      </c>
      <c r="N1907" s="9">
        <f>DATE(YEAR(TblLocations[[#This Row],[ODK_DateOfSubmission]]),MONTH(TblLocations[[#This Row],[ODK_DateOfSubmission]]),DAY(TblLocations[[#This Row],[ODK_DateOfSubmission]]))</f>
        <v>44461</v>
      </c>
      <c r="O1907" s="23" t="str">
        <f>_xlfn.CONCAT( YEAR(TblLocations[[#This Row],[ODK_DateOfSubmission]]), "-",TEXT( MONTH(TblLocations[[#This Row],[ODK_DateOfSubmission]]),"00"))</f>
        <v>2021-09</v>
      </c>
    </row>
    <row r="1908" spans="1:15" x14ac:dyDescent="0.25">
      <c r="A1908" s="1">
        <v>3505015</v>
      </c>
      <c r="B1908" s="1">
        <v>350501514</v>
      </c>
      <c r="C1908" s="1">
        <v>33811</v>
      </c>
      <c r="D1908" s="63">
        <v>44461</v>
      </c>
      <c r="E1908" s="54">
        <v>123</v>
      </c>
      <c r="F1908" s="56" t="s">
        <v>68</v>
      </c>
      <c r="G1908" s="56" t="s">
        <v>77</v>
      </c>
      <c r="H1908" s="56" t="s">
        <v>1128</v>
      </c>
      <c r="I1908" s="56" t="s">
        <v>1342</v>
      </c>
      <c r="J1908" s="54" t="s">
        <v>232</v>
      </c>
      <c r="K1908" s="1">
        <v>30.882387999999999</v>
      </c>
      <c r="L1908" s="1">
        <v>46.568722000000001</v>
      </c>
      <c r="M1908" s="1">
        <v>5</v>
      </c>
      <c r="N1908" s="9">
        <f>DATE(YEAR(TblLocations[[#This Row],[ODK_DateOfSubmission]]),MONTH(TblLocations[[#This Row],[ODK_DateOfSubmission]]),DAY(TblLocations[[#This Row],[ODK_DateOfSubmission]]))</f>
        <v>44461</v>
      </c>
      <c r="O1908" s="23" t="str">
        <f>_xlfn.CONCAT( YEAR(TblLocations[[#This Row],[ODK_DateOfSubmission]]), "-",TEXT( MONTH(TblLocations[[#This Row],[ODK_DateOfSubmission]]),"00"))</f>
        <v>2021-09</v>
      </c>
    </row>
    <row r="1909" spans="1:15" x14ac:dyDescent="0.25">
      <c r="A1909" s="1">
        <v>3505016</v>
      </c>
      <c r="B1909" s="1">
        <v>350501614</v>
      </c>
      <c r="C1909" s="1">
        <v>34161</v>
      </c>
      <c r="D1909" s="63">
        <v>44461</v>
      </c>
      <c r="E1909" s="54">
        <v>123</v>
      </c>
      <c r="F1909" s="56" t="s">
        <v>68</v>
      </c>
      <c r="G1909" s="56" t="s">
        <v>77</v>
      </c>
      <c r="H1909" s="56" t="s">
        <v>1115</v>
      </c>
      <c r="I1909" s="56" t="s">
        <v>1428</v>
      </c>
      <c r="J1909" s="54" t="s">
        <v>1429</v>
      </c>
      <c r="K1909" s="1">
        <v>30.881346000000001</v>
      </c>
      <c r="L1909" s="1">
        <v>46.542794000000001</v>
      </c>
      <c r="M1909" s="1">
        <v>4</v>
      </c>
      <c r="N1909" s="9">
        <f>DATE(YEAR(TblLocations[[#This Row],[ODK_DateOfSubmission]]),MONTH(TblLocations[[#This Row],[ODK_DateOfSubmission]]),DAY(TblLocations[[#This Row],[ODK_DateOfSubmission]]))</f>
        <v>44461</v>
      </c>
      <c r="O1909" s="23" t="str">
        <f>_xlfn.CONCAT( YEAR(TblLocations[[#This Row],[ODK_DateOfSubmission]]), "-",TEXT( MONTH(TblLocations[[#This Row],[ODK_DateOfSubmission]]),"00"))</f>
        <v>2021-09</v>
      </c>
    </row>
    <row r="1910" spans="1:15" x14ac:dyDescent="0.25">
      <c r="A1910" s="1">
        <v>3505016</v>
      </c>
      <c r="B1910" s="1">
        <v>350501614</v>
      </c>
      <c r="C1910" s="1">
        <v>34161</v>
      </c>
      <c r="D1910" s="63">
        <v>44461</v>
      </c>
      <c r="E1910" s="54">
        <v>123</v>
      </c>
      <c r="F1910" s="56" t="s">
        <v>68</v>
      </c>
      <c r="G1910" s="56" t="s">
        <v>77</v>
      </c>
      <c r="H1910" s="56" t="s">
        <v>1115</v>
      </c>
      <c r="I1910" s="56" t="s">
        <v>1428</v>
      </c>
      <c r="J1910" s="54" t="s">
        <v>1429</v>
      </c>
      <c r="K1910" s="1">
        <v>30.881346000000001</v>
      </c>
      <c r="L1910" s="1">
        <v>46.542794000000001</v>
      </c>
      <c r="M1910" s="1">
        <v>5</v>
      </c>
      <c r="N1910" s="9">
        <f>DATE(YEAR(TblLocations[[#This Row],[ODK_DateOfSubmission]]),MONTH(TblLocations[[#This Row],[ODK_DateOfSubmission]]),DAY(TblLocations[[#This Row],[ODK_DateOfSubmission]]))</f>
        <v>44461</v>
      </c>
      <c r="O1910" s="23" t="str">
        <f>_xlfn.CONCAT( YEAR(TblLocations[[#This Row],[ODK_DateOfSubmission]]), "-",TEXT( MONTH(TblLocations[[#This Row],[ODK_DateOfSubmission]]),"00"))</f>
        <v>2021-09</v>
      </c>
    </row>
    <row r="1911" spans="1:15" x14ac:dyDescent="0.25">
      <c r="A1911" s="1">
        <v>3505016</v>
      </c>
      <c r="B1911" s="1">
        <v>350501614</v>
      </c>
      <c r="C1911" s="1">
        <v>34161</v>
      </c>
      <c r="D1911" s="63">
        <v>44461</v>
      </c>
      <c r="E1911" s="54">
        <v>123</v>
      </c>
      <c r="F1911" s="56" t="s">
        <v>68</v>
      </c>
      <c r="G1911" s="56" t="s">
        <v>77</v>
      </c>
      <c r="H1911" s="56" t="s">
        <v>1115</v>
      </c>
      <c r="I1911" s="56" t="s">
        <v>1428</v>
      </c>
      <c r="J1911" s="54" t="s">
        <v>1429</v>
      </c>
      <c r="K1911" s="1">
        <v>30.881346000000001</v>
      </c>
      <c r="L1911" s="1">
        <v>46.542794000000001</v>
      </c>
      <c r="M1911" s="1">
        <v>1</v>
      </c>
      <c r="N1911" s="9">
        <f>DATE(YEAR(TblLocations[[#This Row],[ODK_DateOfSubmission]]),MONTH(TblLocations[[#This Row],[ODK_DateOfSubmission]]),DAY(TblLocations[[#This Row],[ODK_DateOfSubmission]]))</f>
        <v>44461</v>
      </c>
      <c r="O1911" s="23" t="str">
        <f>_xlfn.CONCAT( YEAR(TblLocations[[#This Row],[ODK_DateOfSubmission]]), "-",TEXT( MONTH(TblLocations[[#This Row],[ODK_DateOfSubmission]]),"00"))</f>
        <v>2021-09</v>
      </c>
    </row>
    <row r="1912" spans="1:15" x14ac:dyDescent="0.25">
      <c r="A1912" s="1">
        <v>3505003</v>
      </c>
      <c r="B1912" s="1">
        <v>350500314</v>
      </c>
      <c r="C1912" s="1">
        <v>25436</v>
      </c>
      <c r="D1912" s="63">
        <v>44454</v>
      </c>
      <c r="E1912" s="54">
        <v>123</v>
      </c>
      <c r="F1912" s="56" t="s">
        <v>68</v>
      </c>
      <c r="G1912" s="56" t="s">
        <v>77</v>
      </c>
      <c r="H1912" s="56" t="s">
        <v>1115</v>
      </c>
      <c r="I1912" s="56" t="s">
        <v>1116</v>
      </c>
      <c r="J1912" s="54" t="s">
        <v>1117</v>
      </c>
      <c r="K1912" s="1">
        <v>30.906636502200001</v>
      </c>
      <c r="L1912" s="1">
        <v>46.445979934699999</v>
      </c>
      <c r="M1912" s="1">
        <v>5</v>
      </c>
      <c r="N1912" s="9">
        <f>DATE(YEAR(TblLocations[[#This Row],[ODK_DateOfSubmission]]),MONTH(TblLocations[[#This Row],[ODK_DateOfSubmission]]),DAY(TblLocations[[#This Row],[ODK_DateOfSubmission]]))</f>
        <v>44454</v>
      </c>
      <c r="O1912" s="23" t="str">
        <f>_xlfn.CONCAT( YEAR(TblLocations[[#This Row],[ODK_DateOfSubmission]]), "-",TEXT( MONTH(TblLocations[[#This Row],[ODK_DateOfSubmission]]),"00"))</f>
        <v>2021-09</v>
      </c>
    </row>
    <row r="1913" spans="1:15" x14ac:dyDescent="0.25">
      <c r="A1913" s="1">
        <v>3505003</v>
      </c>
      <c r="B1913" s="1">
        <v>350500314</v>
      </c>
      <c r="C1913" s="1">
        <v>25436</v>
      </c>
      <c r="D1913" s="63">
        <v>44454</v>
      </c>
      <c r="E1913" s="54">
        <v>123</v>
      </c>
      <c r="F1913" s="56" t="s">
        <v>68</v>
      </c>
      <c r="G1913" s="56" t="s">
        <v>77</v>
      </c>
      <c r="H1913" s="56" t="s">
        <v>1115</v>
      </c>
      <c r="I1913" s="56" t="s">
        <v>1116</v>
      </c>
      <c r="J1913" s="54" t="s">
        <v>1117</v>
      </c>
      <c r="K1913" s="1">
        <v>30.906636502200001</v>
      </c>
      <c r="L1913" s="1">
        <v>46.445979934699999</v>
      </c>
      <c r="M1913" s="1">
        <v>10</v>
      </c>
      <c r="N1913" s="9">
        <f>DATE(YEAR(TblLocations[[#This Row],[ODK_DateOfSubmission]]),MONTH(TblLocations[[#This Row],[ODK_DateOfSubmission]]),DAY(TblLocations[[#This Row],[ODK_DateOfSubmission]]))</f>
        <v>44454</v>
      </c>
      <c r="O1913" s="23" t="str">
        <f>_xlfn.CONCAT( YEAR(TblLocations[[#This Row],[ODK_DateOfSubmission]]), "-",TEXT( MONTH(TblLocations[[#This Row],[ODK_DateOfSubmission]]),"00"))</f>
        <v>2021-09</v>
      </c>
    </row>
    <row r="1914" spans="1:15" x14ac:dyDescent="0.25">
      <c r="A1914" s="1">
        <v>3505003</v>
      </c>
      <c r="B1914" s="1">
        <v>350500314</v>
      </c>
      <c r="C1914" s="1">
        <v>25436</v>
      </c>
      <c r="D1914" s="63">
        <v>44454</v>
      </c>
      <c r="E1914" s="54">
        <v>123</v>
      </c>
      <c r="F1914" s="56" t="s">
        <v>68</v>
      </c>
      <c r="G1914" s="56" t="s">
        <v>77</v>
      </c>
      <c r="H1914" s="56" t="s">
        <v>1115</v>
      </c>
      <c r="I1914" s="56" t="s">
        <v>1116</v>
      </c>
      <c r="J1914" s="54" t="s">
        <v>1117</v>
      </c>
      <c r="K1914" s="1">
        <v>30.906636502200001</v>
      </c>
      <c r="L1914" s="1">
        <v>46.445979934699999</v>
      </c>
      <c r="M1914" s="1">
        <v>1</v>
      </c>
      <c r="N1914" s="9">
        <f>DATE(YEAR(TblLocations[[#This Row],[ODK_DateOfSubmission]]),MONTH(TblLocations[[#This Row],[ODK_DateOfSubmission]]),DAY(TblLocations[[#This Row],[ODK_DateOfSubmission]]))</f>
        <v>44454</v>
      </c>
      <c r="O1914" s="23" t="str">
        <f>_xlfn.CONCAT( YEAR(TblLocations[[#This Row],[ODK_DateOfSubmission]]), "-",TEXT( MONTH(TblLocations[[#This Row],[ODK_DateOfSubmission]]),"00"))</f>
        <v>2021-09</v>
      </c>
    </row>
    <row r="1915" spans="1:15" x14ac:dyDescent="0.25">
      <c r="A1915" s="1">
        <v>3505003</v>
      </c>
      <c r="B1915" s="1">
        <v>350500314</v>
      </c>
      <c r="C1915" s="1">
        <v>25436</v>
      </c>
      <c r="D1915" s="63">
        <v>44454</v>
      </c>
      <c r="E1915" s="54">
        <v>123</v>
      </c>
      <c r="F1915" s="56" t="s">
        <v>68</v>
      </c>
      <c r="G1915" s="56" t="s">
        <v>77</v>
      </c>
      <c r="H1915" s="56" t="s">
        <v>1115</v>
      </c>
      <c r="I1915" s="56" t="s">
        <v>1116</v>
      </c>
      <c r="J1915" s="54" t="s">
        <v>1117</v>
      </c>
      <c r="K1915" s="1">
        <v>30.906636502200001</v>
      </c>
      <c r="L1915" s="1">
        <v>46.445979934699999</v>
      </c>
      <c r="M1915" s="1">
        <v>3</v>
      </c>
      <c r="N1915" s="9">
        <f>DATE(YEAR(TblLocations[[#This Row],[ODK_DateOfSubmission]]),MONTH(TblLocations[[#This Row],[ODK_DateOfSubmission]]),DAY(TblLocations[[#This Row],[ODK_DateOfSubmission]]))</f>
        <v>44454</v>
      </c>
      <c r="O1915" s="23" t="str">
        <f>_xlfn.CONCAT( YEAR(TblLocations[[#This Row],[ODK_DateOfSubmission]]), "-",TEXT( MONTH(TblLocations[[#This Row],[ODK_DateOfSubmission]]),"00"))</f>
        <v>2021-09</v>
      </c>
    </row>
    <row r="1916" spans="1:15" x14ac:dyDescent="0.25">
      <c r="A1916" s="1">
        <v>3505004</v>
      </c>
      <c r="B1916" s="1">
        <v>350500414</v>
      </c>
      <c r="C1916" s="1">
        <v>25437</v>
      </c>
      <c r="D1916" s="63">
        <v>44461</v>
      </c>
      <c r="E1916" s="54">
        <v>123</v>
      </c>
      <c r="F1916" s="56" t="s">
        <v>68</v>
      </c>
      <c r="G1916" s="56" t="s">
        <v>77</v>
      </c>
      <c r="H1916" s="56" t="s">
        <v>1115</v>
      </c>
      <c r="I1916" s="56" t="s">
        <v>1074</v>
      </c>
      <c r="J1916" s="54" t="s">
        <v>1118</v>
      </c>
      <c r="K1916" s="1">
        <v>30.888556274700001</v>
      </c>
      <c r="L1916" s="1">
        <v>46.450200042200002</v>
      </c>
      <c r="M1916" s="1">
        <v>4</v>
      </c>
      <c r="N1916" s="9">
        <f>DATE(YEAR(TblLocations[[#This Row],[ODK_DateOfSubmission]]),MONTH(TblLocations[[#This Row],[ODK_DateOfSubmission]]),DAY(TblLocations[[#This Row],[ODK_DateOfSubmission]]))</f>
        <v>44461</v>
      </c>
      <c r="O1916" s="23" t="str">
        <f>_xlfn.CONCAT( YEAR(TblLocations[[#This Row],[ODK_DateOfSubmission]]), "-",TEXT( MONTH(TblLocations[[#This Row],[ODK_DateOfSubmission]]),"00"))</f>
        <v>2021-09</v>
      </c>
    </row>
    <row r="1917" spans="1:15" x14ac:dyDescent="0.25">
      <c r="A1917" s="1">
        <v>3505004</v>
      </c>
      <c r="B1917" s="1">
        <v>350500414</v>
      </c>
      <c r="C1917" s="1">
        <v>25437</v>
      </c>
      <c r="D1917" s="63">
        <v>44461</v>
      </c>
      <c r="E1917" s="54">
        <v>123</v>
      </c>
      <c r="F1917" s="56" t="s">
        <v>68</v>
      </c>
      <c r="G1917" s="56" t="s">
        <v>77</v>
      </c>
      <c r="H1917" s="56" t="s">
        <v>1115</v>
      </c>
      <c r="I1917" s="56" t="s">
        <v>1074</v>
      </c>
      <c r="J1917" s="54" t="s">
        <v>1118</v>
      </c>
      <c r="K1917" s="1">
        <v>30.888556274700001</v>
      </c>
      <c r="L1917" s="1">
        <v>46.450200042200002</v>
      </c>
      <c r="M1917" s="1">
        <v>5</v>
      </c>
      <c r="N1917" s="9">
        <f>DATE(YEAR(TblLocations[[#This Row],[ODK_DateOfSubmission]]),MONTH(TblLocations[[#This Row],[ODK_DateOfSubmission]]),DAY(TblLocations[[#This Row],[ODK_DateOfSubmission]]))</f>
        <v>44461</v>
      </c>
      <c r="O1917" s="23" t="str">
        <f>_xlfn.CONCAT( YEAR(TblLocations[[#This Row],[ODK_DateOfSubmission]]), "-",TEXT( MONTH(TblLocations[[#This Row],[ODK_DateOfSubmission]]),"00"))</f>
        <v>2021-09</v>
      </c>
    </row>
    <row r="1918" spans="1:15" x14ac:dyDescent="0.25">
      <c r="A1918" s="1">
        <v>3505004</v>
      </c>
      <c r="B1918" s="1">
        <v>350500414</v>
      </c>
      <c r="C1918" s="1">
        <v>25437</v>
      </c>
      <c r="D1918" s="63">
        <v>44461</v>
      </c>
      <c r="E1918" s="54">
        <v>123</v>
      </c>
      <c r="F1918" s="56" t="s">
        <v>68</v>
      </c>
      <c r="G1918" s="56" t="s">
        <v>77</v>
      </c>
      <c r="H1918" s="56" t="s">
        <v>1115</v>
      </c>
      <c r="I1918" s="56" t="s">
        <v>1074</v>
      </c>
      <c r="J1918" s="54" t="s">
        <v>1118</v>
      </c>
      <c r="K1918" s="1">
        <v>30.888556274700001</v>
      </c>
      <c r="L1918" s="1">
        <v>46.450200042200002</v>
      </c>
      <c r="M1918" s="1">
        <v>3</v>
      </c>
      <c r="N1918" s="9">
        <f>DATE(YEAR(TblLocations[[#This Row],[ODK_DateOfSubmission]]),MONTH(TblLocations[[#This Row],[ODK_DateOfSubmission]]),DAY(TblLocations[[#This Row],[ODK_DateOfSubmission]]))</f>
        <v>44461</v>
      </c>
      <c r="O1918" s="23" t="str">
        <f>_xlfn.CONCAT( YEAR(TblLocations[[#This Row],[ODK_DateOfSubmission]]), "-",TEXT( MONTH(TblLocations[[#This Row],[ODK_DateOfSubmission]]),"00"))</f>
        <v>2021-09</v>
      </c>
    </row>
    <row r="1919" spans="1:15" x14ac:dyDescent="0.25">
      <c r="A1919" s="1">
        <v>3505006</v>
      </c>
      <c r="B1919" s="1">
        <v>350500614</v>
      </c>
      <c r="C1919" s="1">
        <v>9328</v>
      </c>
      <c r="D1919" s="63">
        <v>44454</v>
      </c>
      <c r="E1919" s="54">
        <v>123</v>
      </c>
      <c r="F1919" s="56" t="s">
        <v>68</v>
      </c>
      <c r="G1919" s="56" t="s">
        <v>77</v>
      </c>
      <c r="H1919" s="56" t="s">
        <v>1115</v>
      </c>
      <c r="I1919" s="56" t="s">
        <v>1122</v>
      </c>
      <c r="J1919" s="54" t="s">
        <v>232</v>
      </c>
      <c r="K1919" s="1">
        <v>30.9011745066</v>
      </c>
      <c r="L1919" s="1">
        <v>46.449637276099999</v>
      </c>
      <c r="M1919" s="1">
        <v>2</v>
      </c>
      <c r="N1919" s="9">
        <f>DATE(YEAR(TblLocations[[#This Row],[ODK_DateOfSubmission]]),MONTH(TblLocations[[#This Row],[ODK_DateOfSubmission]]),DAY(TblLocations[[#This Row],[ODK_DateOfSubmission]]))</f>
        <v>44454</v>
      </c>
      <c r="O1919" s="23" t="str">
        <f>_xlfn.CONCAT( YEAR(TblLocations[[#This Row],[ODK_DateOfSubmission]]), "-",TEXT( MONTH(TblLocations[[#This Row],[ODK_DateOfSubmission]]),"00"))</f>
        <v>2021-09</v>
      </c>
    </row>
    <row r="1920" spans="1:15" x14ac:dyDescent="0.25">
      <c r="A1920" s="1">
        <v>3505006</v>
      </c>
      <c r="B1920" s="1">
        <v>350500614</v>
      </c>
      <c r="C1920" s="1">
        <v>9328</v>
      </c>
      <c r="D1920" s="63">
        <v>44454</v>
      </c>
      <c r="E1920" s="54">
        <v>123</v>
      </c>
      <c r="F1920" s="56" t="s">
        <v>68</v>
      </c>
      <c r="G1920" s="56" t="s">
        <v>77</v>
      </c>
      <c r="H1920" s="56" t="s">
        <v>1115</v>
      </c>
      <c r="I1920" s="56" t="s">
        <v>1122</v>
      </c>
      <c r="J1920" s="54" t="s">
        <v>232</v>
      </c>
      <c r="K1920" s="1">
        <v>30.9011745066</v>
      </c>
      <c r="L1920" s="1">
        <v>46.449637276099999</v>
      </c>
      <c r="M1920" s="1">
        <v>5</v>
      </c>
      <c r="N1920" s="9">
        <f>DATE(YEAR(TblLocations[[#This Row],[ODK_DateOfSubmission]]),MONTH(TblLocations[[#This Row],[ODK_DateOfSubmission]]),DAY(TblLocations[[#This Row],[ODK_DateOfSubmission]]))</f>
        <v>44454</v>
      </c>
      <c r="O1920" s="23" t="str">
        <f>_xlfn.CONCAT( YEAR(TblLocations[[#This Row],[ODK_DateOfSubmission]]), "-",TEXT( MONTH(TblLocations[[#This Row],[ODK_DateOfSubmission]]),"00"))</f>
        <v>2021-09</v>
      </c>
    </row>
    <row r="1921" spans="1:15" x14ac:dyDescent="0.25">
      <c r="A1921" s="1">
        <v>3505007</v>
      </c>
      <c r="B1921" s="1">
        <v>350500714</v>
      </c>
      <c r="C1921" s="1">
        <v>9332</v>
      </c>
      <c r="D1921" s="63">
        <v>44461</v>
      </c>
      <c r="E1921" s="54">
        <v>123</v>
      </c>
      <c r="F1921" s="56" t="s">
        <v>68</v>
      </c>
      <c r="G1921" s="56" t="s">
        <v>77</v>
      </c>
      <c r="H1921" s="56" t="s">
        <v>1115</v>
      </c>
      <c r="I1921" s="56" t="s">
        <v>1123</v>
      </c>
      <c r="J1921" s="54" t="s">
        <v>216</v>
      </c>
      <c r="K1921" s="1">
        <v>30.879031632699999</v>
      </c>
      <c r="L1921" s="1">
        <v>46.464224314600003</v>
      </c>
      <c r="M1921" s="1">
        <v>4</v>
      </c>
      <c r="N1921" s="9">
        <f>DATE(YEAR(TblLocations[[#This Row],[ODK_DateOfSubmission]]),MONTH(TblLocations[[#This Row],[ODK_DateOfSubmission]]),DAY(TblLocations[[#This Row],[ODK_DateOfSubmission]]))</f>
        <v>44461</v>
      </c>
      <c r="O1921" s="23" t="str">
        <f>_xlfn.CONCAT( YEAR(TblLocations[[#This Row],[ODK_DateOfSubmission]]), "-",TEXT( MONTH(TblLocations[[#This Row],[ODK_DateOfSubmission]]),"00"))</f>
        <v>2021-09</v>
      </c>
    </row>
    <row r="1922" spans="1:15" x14ac:dyDescent="0.25">
      <c r="A1922" s="1">
        <v>3505007</v>
      </c>
      <c r="B1922" s="1">
        <v>350500714</v>
      </c>
      <c r="C1922" s="1">
        <v>9332</v>
      </c>
      <c r="D1922" s="63">
        <v>44461</v>
      </c>
      <c r="E1922" s="54">
        <v>123</v>
      </c>
      <c r="F1922" s="56" t="s">
        <v>68</v>
      </c>
      <c r="G1922" s="56" t="s">
        <v>77</v>
      </c>
      <c r="H1922" s="56" t="s">
        <v>1115</v>
      </c>
      <c r="I1922" s="56" t="s">
        <v>1123</v>
      </c>
      <c r="J1922" s="54" t="s">
        <v>216</v>
      </c>
      <c r="K1922" s="1">
        <v>30.879031632699999</v>
      </c>
      <c r="L1922" s="1">
        <v>46.464224314600003</v>
      </c>
      <c r="M1922" s="1">
        <v>5</v>
      </c>
      <c r="N1922" s="9">
        <f>DATE(YEAR(TblLocations[[#This Row],[ODK_DateOfSubmission]]),MONTH(TblLocations[[#This Row],[ODK_DateOfSubmission]]),DAY(TblLocations[[#This Row],[ODK_DateOfSubmission]]))</f>
        <v>44461</v>
      </c>
      <c r="O1922" s="23" t="str">
        <f>_xlfn.CONCAT( YEAR(TblLocations[[#This Row],[ODK_DateOfSubmission]]), "-",TEXT( MONTH(TblLocations[[#This Row],[ODK_DateOfSubmission]]),"00"))</f>
        <v>2021-09</v>
      </c>
    </row>
    <row r="1923" spans="1:15" x14ac:dyDescent="0.25">
      <c r="A1923" s="1">
        <v>3505010</v>
      </c>
      <c r="B1923" s="1">
        <v>350501014</v>
      </c>
      <c r="C1923" s="1">
        <v>9261</v>
      </c>
      <c r="D1923" s="63">
        <v>44461</v>
      </c>
      <c r="E1923" s="54">
        <v>123</v>
      </c>
      <c r="F1923" s="56" t="s">
        <v>68</v>
      </c>
      <c r="G1923" s="56" t="s">
        <v>77</v>
      </c>
      <c r="H1923" s="56" t="s">
        <v>1115</v>
      </c>
      <c r="I1923" s="56" t="s">
        <v>1124</v>
      </c>
      <c r="J1923" s="54" t="s">
        <v>1125</v>
      </c>
      <c r="K1923" s="1">
        <v>30.885581129199998</v>
      </c>
      <c r="L1923" s="1">
        <v>46.460596602099997</v>
      </c>
      <c r="M1923" s="1">
        <v>5</v>
      </c>
      <c r="N1923" s="9">
        <f>DATE(YEAR(TblLocations[[#This Row],[ODK_DateOfSubmission]]),MONTH(TblLocations[[#This Row],[ODK_DateOfSubmission]]),DAY(TblLocations[[#This Row],[ODK_DateOfSubmission]]))</f>
        <v>44461</v>
      </c>
      <c r="O1923" s="23" t="str">
        <f>_xlfn.CONCAT( YEAR(TblLocations[[#This Row],[ODK_DateOfSubmission]]), "-",TEXT( MONTH(TblLocations[[#This Row],[ODK_DateOfSubmission]]),"00"))</f>
        <v>2021-09</v>
      </c>
    </row>
    <row r="1924" spans="1:15" x14ac:dyDescent="0.25">
      <c r="A1924" s="1">
        <v>3505011</v>
      </c>
      <c r="B1924" s="1">
        <v>350501114</v>
      </c>
      <c r="C1924" s="1">
        <v>9258</v>
      </c>
      <c r="D1924" s="63">
        <v>44454</v>
      </c>
      <c r="E1924" s="54">
        <v>123</v>
      </c>
      <c r="F1924" s="56" t="s">
        <v>68</v>
      </c>
      <c r="G1924" s="56" t="s">
        <v>77</v>
      </c>
      <c r="H1924" s="56" t="s">
        <v>1115</v>
      </c>
      <c r="I1924" s="56" t="s">
        <v>1126</v>
      </c>
      <c r="J1924" s="54" t="s">
        <v>1127</v>
      </c>
      <c r="K1924" s="1">
        <v>30.901869618300001</v>
      </c>
      <c r="L1924" s="1">
        <v>46.458244977299998</v>
      </c>
      <c r="M1924" s="1">
        <v>4</v>
      </c>
      <c r="N1924" s="9">
        <f>DATE(YEAR(TblLocations[[#This Row],[ODK_DateOfSubmission]]),MONTH(TblLocations[[#This Row],[ODK_DateOfSubmission]]),DAY(TblLocations[[#This Row],[ODK_DateOfSubmission]]))</f>
        <v>44454</v>
      </c>
      <c r="O1924" s="23" t="str">
        <f>_xlfn.CONCAT( YEAR(TblLocations[[#This Row],[ODK_DateOfSubmission]]), "-",TEXT( MONTH(TblLocations[[#This Row],[ODK_DateOfSubmission]]),"00"))</f>
        <v>2021-09</v>
      </c>
    </row>
    <row r="1925" spans="1:15" x14ac:dyDescent="0.25">
      <c r="A1925" s="1">
        <v>3505011</v>
      </c>
      <c r="B1925" s="1">
        <v>350501114</v>
      </c>
      <c r="C1925" s="1">
        <v>9258</v>
      </c>
      <c r="D1925" s="63">
        <v>44454</v>
      </c>
      <c r="E1925" s="54">
        <v>123</v>
      </c>
      <c r="F1925" s="56" t="s">
        <v>68</v>
      </c>
      <c r="G1925" s="56" t="s">
        <v>77</v>
      </c>
      <c r="H1925" s="56" t="s">
        <v>1115</v>
      </c>
      <c r="I1925" s="56" t="s">
        <v>1126</v>
      </c>
      <c r="J1925" s="54" t="s">
        <v>1127</v>
      </c>
      <c r="K1925" s="1">
        <v>30.901869618300001</v>
      </c>
      <c r="L1925" s="1">
        <v>46.458244977299998</v>
      </c>
      <c r="M1925" s="1">
        <v>2</v>
      </c>
      <c r="N1925" s="9">
        <f>DATE(YEAR(TblLocations[[#This Row],[ODK_DateOfSubmission]]),MONTH(TblLocations[[#This Row],[ODK_DateOfSubmission]]),DAY(TblLocations[[#This Row],[ODK_DateOfSubmission]]))</f>
        <v>44454</v>
      </c>
      <c r="O1925" s="23" t="str">
        <f>_xlfn.CONCAT( YEAR(TblLocations[[#This Row],[ODK_DateOfSubmission]]), "-",TEXT( MONTH(TblLocations[[#This Row],[ODK_DateOfSubmission]]),"00"))</f>
        <v>2021-09</v>
      </c>
    </row>
    <row r="1926" spans="1:15" x14ac:dyDescent="0.25">
      <c r="A1926" s="1">
        <v>3505011</v>
      </c>
      <c r="B1926" s="1">
        <v>350501114</v>
      </c>
      <c r="C1926" s="1">
        <v>9258</v>
      </c>
      <c r="D1926" s="63">
        <v>44454</v>
      </c>
      <c r="E1926" s="54">
        <v>123</v>
      </c>
      <c r="F1926" s="56" t="s">
        <v>68</v>
      </c>
      <c r="G1926" s="56" t="s">
        <v>77</v>
      </c>
      <c r="H1926" s="56" t="s">
        <v>1115</v>
      </c>
      <c r="I1926" s="56" t="s">
        <v>1126</v>
      </c>
      <c r="J1926" s="54" t="s">
        <v>1127</v>
      </c>
      <c r="K1926" s="1">
        <v>30.901869618300001</v>
      </c>
      <c r="L1926" s="1">
        <v>46.458244977299998</v>
      </c>
      <c r="M1926" s="1">
        <v>4</v>
      </c>
      <c r="N1926" s="9">
        <f>DATE(YEAR(TblLocations[[#This Row],[ODK_DateOfSubmission]]),MONTH(TblLocations[[#This Row],[ODK_DateOfSubmission]]),DAY(TblLocations[[#This Row],[ODK_DateOfSubmission]]))</f>
        <v>44454</v>
      </c>
      <c r="O1926" s="23" t="str">
        <f>_xlfn.CONCAT( YEAR(TblLocations[[#This Row],[ODK_DateOfSubmission]]), "-",TEXT( MONTH(TblLocations[[#This Row],[ODK_DateOfSubmission]]),"00"))</f>
        <v>2021-09</v>
      </c>
    </row>
    <row r="1927" spans="1:15" x14ac:dyDescent="0.25">
      <c r="A1927" s="1">
        <v>3505001</v>
      </c>
      <c r="B1927" s="1">
        <v>350500114</v>
      </c>
      <c r="C1927" s="1">
        <v>9206</v>
      </c>
      <c r="D1927" s="63">
        <v>44454</v>
      </c>
      <c r="E1927" s="54">
        <v>123</v>
      </c>
      <c r="F1927" s="56" t="s">
        <v>68</v>
      </c>
      <c r="G1927" s="56" t="s">
        <v>77</v>
      </c>
      <c r="H1927" s="56" t="s">
        <v>1115</v>
      </c>
      <c r="I1927" s="56" t="s">
        <v>1430</v>
      </c>
      <c r="J1927" s="54" t="s">
        <v>1431</v>
      </c>
      <c r="K1927" s="1">
        <v>30.883621789100001</v>
      </c>
      <c r="L1927" s="1">
        <v>46.468149586599999</v>
      </c>
      <c r="M1927" s="1">
        <v>3</v>
      </c>
      <c r="N1927" s="9">
        <f>DATE(YEAR(TblLocations[[#This Row],[ODK_DateOfSubmission]]),MONTH(TblLocations[[#This Row],[ODK_DateOfSubmission]]),DAY(TblLocations[[#This Row],[ODK_DateOfSubmission]]))</f>
        <v>44454</v>
      </c>
      <c r="O1927" s="23" t="str">
        <f>_xlfn.CONCAT( YEAR(TblLocations[[#This Row],[ODK_DateOfSubmission]]), "-",TEXT( MONTH(TblLocations[[#This Row],[ODK_DateOfSubmission]]),"00"))</f>
        <v>2021-09</v>
      </c>
    </row>
    <row r="1928" spans="1:15" x14ac:dyDescent="0.25">
      <c r="A1928" s="1">
        <v>3601018</v>
      </c>
      <c r="B1928" s="1">
        <v>360101814</v>
      </c>
      <c r="C1928" s="1">
        <v>2795</v>
      </c>
      <c r="D1928" s="63">
        <v>44448</v>
      </c>
      <c r="E1928" s="54">
        <v>123</v>
      </c>
      <c r="F1928" s="56" t="s">
        <v>96</v>
      </c>
      <c r="G1928" s="56" t="s">
        <v>174</v>
      </c>
      <c r="H1928" s="56" t="s">
        <v>1535</v>
      </c>
      <c r="I1928" s="56" t="s">
        <v>1536</v>
      </c>
      <c r="J1928" s="54" t="s">
        <v>1537</v>
      </c>
      <c r="K1928" s="1">
        <v>31.972498870500001</v>
      </c>
      <c r="L1928" s="1">
        <v>45.410049754500001</v>
      </c>
      <c r="M1928" s="1">
        <v>1</v>
      </c>
      <c r="N1928" s="9">
        <f>DATE(YEAR(TblLocations[[#This Row],[ODK_DateOfSubmission]]),MONTH(TblLocations[[#This Row],[ODK_DateOfSubmission]]),DAY(TblLocations[[#This Row],[ODK_DateOfSubmission]]))</f>
        <v>44448</v>
      </c>
      <c r="O1928" s="23" t="str">
        <f>_xlfn.CONCAT( YEAR(TblLocations[[#This Row],[ODK_DateOfSubmission]]), "-",TEXT( MONTH(TblLocations[[#This Row],[ODK_DateOfSubmission]]),"00"))</f>
        <v>2021-09</v>
      </c>
    </row>
    <row r="1929" spans="1:15" x14ac:dyDescent="0.25">
      <c r="A1929" s="1">
        <v>3601026</v>
      </c>
      <c r="B1929" s="1">
        <v>360102614</v>
      </c>
      <c r="C1929" s="1">
        <v>2802</v>
      </c>
      <c r="D1929" s="63">
        <v>44448</v>
      </c>
      <c r="E1929" s="54">
        <v>123</v>
      </c>
      <c r="F1929" s="56" t="s">
        <v>96</v>
      </c>
      <c r="G1929" s="56" t="s">
        <v>174</v>
      </c>
      <c r="H1929" s="56" t="s">
        <v>1535</v>
      </c>
      <c r="I1929" s="56" t="s">
        <v>1538</v>
      </c>
      <c r="J1929" s="54" t="s">
        <v>1539</v>
      </c>
      <c r="K1929" s="1">
        <v>31.973435632000001</v>
      </c>
      <c r="L1929" s="1">
        <v>45.413404221900002</v>
      </c>
      <c r="M1929" s="1">
        <v>2</v>
      </c>
      <c r="N1929" s="9">
        <f>DATE(YEAR(TblLocations[[#This Row],[ODK_DateOfSubmission]]),MONTH(TblLocations[[#This Row],[ODK_DateOfSubmission]]),DAY(TblLocations[[#This Row],[ODK_DateOfSubmission]]))</f>
        <v>44448</v>
      </c>
      <c r="O1929" s="23" t="str">
        <f>_xlfn.CONCAT( YEAR(TblLocations[[#This Row],[ODK_DateOfSubmission]]), "-",TEXT( MONTH(TblLocations[[#This Row],[ODK_DateOfSubmission]]),"00"))</f>
        <v>2021-09</v>
      </c>
    </row>
    <row r="1930" spans="1:15" x14ac:dyDescent="0.25">
      <c r="A1930" s="1">
        <v>3601031</v>
      </c>
      <c r="B1930" s="1">
        <v>360103114</v>
      </c>
      <c r="C1930" s="1">
        <v>25378</v>
      </c>
      <c r="D1930" s="63">
        <v>44448</v>
      </c>
      <c r="E1930" s="54">
        <v>123</v>
      </c>
      <c r="F1930" s="56" t="s">
        <v>96</v>
      </c>
      <c r="G1930" s="56" t="s">
        <v>174</v>
      </c>
      <c r="H1930" s="56" t="s">
        <v>1535</v>
      </c>
      <c r="I1930" s="56" t="s">
        <v>1540</v>
      </c>
      <c r="J1930" s="54" t="s">
        <v>1340</v>
      </c>
      <c r="K1930" s="1">
        <v>31.977928876899998</v>
      </c>
      <c r="L1930" s="1">
        <v>45.397140644700002</v>
      </c>
      <c r="M1930" s="1">
        <v>1</v>
      </c>
      <c r="N1930" s="9">
        <f>DATE(YEAR(TblLocations[[#This Row],[ODK_DateOfSubmission]]),MONTH(TblLocations[[#This Row],[ODK_DateOfSubmission]]),DAY(TblLocations[[#This Row],[ODK_DateOfSubmission]]))</f>
        <v>44448</v>
      </c>
      <c r="O1930" s="23" t="str">
        <f>_xlfn.CONCAT( YEAR(TblLocations[[#This Row],[ODK_DateOfSubmission]]), "-",TEXT( MONTH(TblLocations[[#This Row],[ODK_DateOfSubmission]]),"00"))</f>
        <v>2021-09</v>
      </c>
    </row>
    <row r="1931" spans="1:15" x14ac:dyDescent="0.25">
      <c r="A1931" s="1">
        <v>3601024</v>
      </c>
      <c r="B1931" s="1">
        <v>360102414</v>
      </c>
      <c r="C1931" s="1">
        <v>25382</v>
      </c>
      <c r="D1931" s="63">
        <v>44450</v>
      </c>
      <c r="E1931" s="54">
        <v>123</v>
      </c>
      <c r="F1931" s="56" t="s">
        <v>96</v>
      </c>
      <c r="G1931" s="56" t="s">
        <v>174</v>
      </c>
      <c r="H1931" s="56" t="s">
        <v>1541</v>
      </c>
      <c r="I1931" s="56" t="s">
        <v>1542</v>
      </c>
      <c r="J1931" s="54" t="s">
        <v>897</v>
      </c>
      <c r="K1931" s="1">
        <v>32.0627755943</v>
      </c>
      <c r="L1931" s="1">
        <v>45.254619524100001</v>
      </c>
      <c r="M1931" s="1">
        <v>1</v>
      </c>
      <c r="N1931" s="9">
        <f>DATE(YEAR(TblLocations[[#This Row],[ODK_DateOfSubmission]]),MONTH(TblLocations[[#This Row],[ODK_DateOfSubmission]]),DAY(TblLocations[[#This Row],[ODK_DateOfSubmission]]))</f>
        <v>44450</v>
      </c>
      <c r="O1931" s="23" t="str">
        <f>_xlfn.CONCAT( YEAR(TblLocations[[#This Row],[ODK_DateOfSubmission]]), "-",TEXT( MONTH(TblLocations[[#This Row],[ODK_DateOfSubmission]]),"00"))</f>
        <v>2021-09</v>
      </c>
    </row>
    <row r="1932" spans="1:15" x14ac:dyDescent="0.25">
      <c r="A1932" s="1">
        <v>3601024</v>
      </c>
      <c r="B1932" s="1">
        <v>360102414</v>
      </c>
      <c r="C1932" s="1">
        <v>25382</v>
      </c>
      <c r="D1932" s="63">
        <v>44450</v>
      </c>
      <c r="E1932" s="54">
        <v>123</v>
      </c>
      <c r="F1932" s="56" t="s">
        <v>96</v>
      </c>
      <c r="G1932" s="56" t="s">
        <v>174</v>
      </c>
      <c r="H1932" s="56" t="s">
        <v>1541</v>
      </c>
      <c r="I1932" s="56" t="s">
        <v>1542</v>
      </c>
      <c r="J1932" s="54" t="s">
        <v>897</v>
      </c>
      <c r="K1932" s="1">
        <v>32.0627755943</v>
      </c>
      <c r="L1932" s="1">
        <v>45.254619524100001</v>
      </c>
      <c r="M1932" s="1">
        <v>1</v>
      </c>
      <c r="N1932" s="9">
        <f>DATE(YEAR(TblLocations[[#This Row],[ODK_DateOfSubmission]]),MONTH(TblLocations[[#This Row],[ODK_DateOfSubmission]]),DAY(TblLocations[[#This Row],[ODK_DateOfSubmission]]))</f>
        <v>44450</v>
      </c>
      <c r="O1932" s="23" t="str">
        <f>_xlfn.CONCAT( YEAR(TblLocations[[#This Row],[ODK_DateOfSubmission]]), "-",TEXT( MONTH(TblLocations[[#This Row],[ODK_DateOfSubmission]]),"00"))</f>
        <v>2021-09</v>
      </c>
    </row>
    <row r="1933" spans="1:15" x14ac:dyDescent="0.25">
      <c r="A1933" s="1">
        <v>3601015</v>
      </c>
      <c r="B1933" s="1">
        <v>360101514</v>
      </c>
      <c r="C1933" s="1">
        <v>3392</v>
      </c>
      <c r="D1933" s="63">
        <v>44450</v>
      </c>
      <c r="E1933" s="54">
        <v>123</v>
      </c>
      <c r="F1933" s="56" t="s">
        <v>96</v>
      </c>
      <c r="G1933" s="56" t="s">
        <v>174</v>
      </c>
      <c r="H1933" s="56" t="s">
        <v>1541</v>
      </c>
      <c r="I1933" s="56" t="s">
        <v>1543</v>
      </c>
      <c r="J1933" s="54" t="s">
        <v>1544</v>
      </c>
      <c r="K1933" s="1">
        <v>32.053763984</v>
      </c>
      <c r="L1933" s="1">
        <v>45.233399760899999</v>
      </c>
      <c r="M1933" s="1">
        <v>1</v>
      </c>
      <c r="N1933" s="9">
        <f>DATE(YEAR(TblLocations[[#This Row],[ODK_DateOfSubmission]]),MONTH(TblLocations[[#This Row],[ODK_DateOfSubmission]]),DAY(TblLocations[[#This Row],[ODK_DateOfSubmission]]))</f>
        <v>44450</v>
      </c>
      <c r="O1933" s="23" t="str">
        <f>_xlfn.CONCAT( YEAR(TblLocations[[#This Row],[ODK_DateOfSubmission]]), "-",TEXT( MONTH(TblLocations[[#This Row],[ODK_DateOfSubmission]]),"00"))</f>
        <v>2021-09</v>
      </c>
    </row>
    <row r="1934" spans="1:15" x14ac:dyDescent="0.25">
      <c r="A1934" s="1">
        <v>3601015</v>
      </c>
      <c r="B1934" s="1">
        <v>360101514</v>
      </c>
      <c r="C1934" s="1">
        <v>3392</v>
      </c>
      <c r="D1934" s="63">
        <v>44450</v>
      </c>
      <c r="E1934" s="54">
        <v>123</v>
      </c>
      <c r="F1934" s="56" t="s">
        <v>96</v>
      </c>
      <c r="G1934" s="56" t="s">
        <v>174</v>
      </c>
      <c r="H1934" s="56" t="s">
        <v>1541</v>
      </c>
      <c r="I1934" s="56" t="s">
        <v>1543</v>
      </c>
      <c r="J1934" s="54" t="s">
        <v>1544</v>
      </c>
      <c r="K1934" s="1">
        <v>32.053763984</v>
      </c>
      <c r="L1934" s="1">
        <v>45.233399760899999</v>
      </c>
      <c r="M1934" s="1">
        <v>1</v>
      </c>
      <c r="N1934" s="9">
        <f>DATE(YEAR(TblLocations[[#This Row],[ODK_DateOfSubmission]]),MONTH(TblLocations[[#This Row],[ODK_DateOfSubmission]]),DAY(TblLocations[[#This Row],[ODK_DateOfSubmission]]))</f>
        <v>44450</v>
      </c>
      <c r="O1934" s="23" t="str">
        <f>_xlfn.CONCAT( YEAR(TblLocations[[#This Row],[ODK_DateOfSubmission]]), "-",TEXT( MONTH(TblLocations[[#This Row],[ODK_DateOfSubmission]]),"00"))</f>
        <v>2021-09</v>
      </c>
    </row>
    <row r="1935" spans="1:15" x14ac:dyDescent="0.25">
      <c r="A1935" s="1">
        <v>3601015</v>
      </c>
      <c r="B1935" s="1">
        <v>360101514</v>
      </c>
      <c r="C1935" s="1">
        <v>3392</v>
      </c>
      <c r="D1935" s="63">
        <v>44450</v>
      </c>
      <c r="E1935" s="54">
        <v>123</v>
      </c>
      <c r="F1935" s="56" t="s">
        <v>96</v>
      </c>
      <c r="G1935" s="56" t="s">
        <v>174</v>
      </c>
      <c r="H1935" s="56" t="s">
        <v>1541</v>
      </c>
      <c r="I1935" s="56" t="s">
        <v>1543</v>
      </c>
      <c r="J1935" s="54" t="s">
        <v>1544</v>
      </c>
      <c r="K1935" s="1">
        <v>32.053763984</v>
      </c>
      <c r="L1935" s="1">
        <v>45.233399760899999</v>
      </c>
      <c r="M1935" s="1">
        <v>1</v>
      </c>
      <c r="N1935" s="9">
        <f>DATE(YEAR(TblLocations[[#This Row],[ODK_DateOfSubmission]]),MONTH(TblLocations[[#This Row],[ODK_DateOfSubmission]]),DAY(TblLocations[[#This Row],[ODK_DateOfSubmission]]))</f>
        <v>44450</v>
      </c>
      <c r="O1935" s="23" t="str">
        <f>_xlfn.CONCAT( YEAR(TblLocations[[#This Row],[ODK_DateOfSubmission]]), "-",TEXT( MONTH(TblLocations[[#This Row],[ODK_DateOfSubmission]]),"00"))</f>
        <v>2021-09</v>
      </c>
    </row>
    <row r="1936" spans="1:15" x14ac:dyDescent="0.25">
      <c r="A1936" s="1">
        <v>3601020</v>
      </c>
      <c r="B1936" s="1">
        <v>360102014</v>
      </c>
      <c r="C1936" s="1">
        <v>22751</v>
      </c>
      <c r="D1936" s="63">
        <v>44451</v>
      </c>
      <c r="E1936" s="54">
        <v>123</v>
      </c>
      <c r="F1936" s="56" t="s">
        <v>96</v>
      </c>
      <c r="G1936" s="56" t="s">
        <v>174</v>
      </c>
      <c r="H1936" s="56" t="s">
        <v>1545</v>
      </c>
      <c r="I1936" s="56" t="s">
        <v>1546</v>
      </c>
      <c r="J1936" s="54" t="s">
        <v>1547</v>
      </c>
      <c r="K1936" s="1">
        <v>32.152402788700002</v>
      </c>
      <c r="L1936" s="1">
        <v>45.001441919800001</v>
      </c>
      <c r="M1936" s="1">
        <v>1</v>
      </c>
      <c r="N1936" s="9">
        <f>DATE(YEAR(TblLocations[[#This Row],[ODK_DateOfSubmission]]),MONTH(TblLocations[[#This Row],[ODK_DateOfSubmission]]),DAY(TblLocations[[#This Row],[ODK_DateOfSubmission]]))</f>
        <v>44451</v>
      </c>
      <c r="O1936" s="23" t="str">
        <f>_xlfn.CONCAT( YEAR(TblLocations[[#This Row],[ODK_DateOfSubmission]]), "-",TEXT( MONTH(TblLocations[[#This Row],[ODK_DateOfSubmission]]),"00"))</f>
        <v>2021-09</v>
      </c>
    </row>
    <row r="1937" spans="1:15" x14ac:dyDescent="0.25">
      <c r="A1937" s="1">
        <v>3601020</v>
      </c>
      <c r="B1937" s="1">
        <v>360102014</v>
      </c>
      <c r="C1937" s="1">
        <v>22751</v>
      </c>
      <c r="D1937" s="63">
        <v>44451</v>
      </c>
      <c r="E1937" s="54">
        <v>123</v>
      </c>
      <c r="F1937" s="56" t="s">
        <v>96</v>
      </c>
      <c r="G1937" s="56" t="s">
        <v>174</v>
      </c>
      <c r="H1937" s="56" t="s">
        <v>1545</v>
      </c>
      <c r="I1937" s="56" t="s">
        <v>1546</v>
      </c>
      <c r="J1937" s="54" t="s">
        <v>1547</v>
      </c>
      <c r="K1937" s="1">
        <v>32.152402788700002</v>
      </c>
      <c r="L1937" s="1">
        <v>45.001441919800001</v>
      </c>
      <c r="M1937" s="1">
        <v>1</v>
      </c>
      <c r="N1937" s="9">
        <f>DATE(YEAR(TblLocations[[#This Row],[ODK_DateOfSubmission]]),MONTH(TblLocations[[#This Row],[ODK_DateOfSubmission]]),DAY(TblLocations[[#This Row],[ODK_DateOfSubmission]]))</f>
        <v>44451</v>
      </c>
      <c r="O1937" s="23" t="str">
        <f>_xlfn.CONCAT( YEAR(TblLocations[[#This Row],[ODK_DateOfSubmission]]), "-",TEXT( MONTH(TblLocations[[#This Row],[ODK_DateOfSubmission]]),"00"))</f>
        <v>2021-09</v>
      </c>
    </row>
    <row r="1938" spans="1:15" x14ac:dyDescent="0.25">
      <c r="A1938" s="1">
        <v>3602016</v>
      </c>
      <c r="B1938" s="1">
        <v>360201614</v>
      </c>
      <c r="C1938" s="1">
        <v>25858</v>
      </c>
      <c r="D1938" s="63">
        <v>44441</v>
      </c>
      <c r="E1938" s="54">
        <v>123</v>
      </c>
      <c r="F1938" s="56" t="s">
        <v>96</v>
      </c>
      <c r="G1938" s="56" t="s">
        <v>175</v>
      </c>
      <c r="H1938" s="56" t="s">
        <v>1548</v>
      </c>
      <c r="I1938" s="56" t="s">
        <v>1549</v>
      </c>
      <c r="J1938" s="54" t="s">
        <v>1550</v>
      </c>
      <c r="K1938" s="1">
        <v>31.739036483500001</v>
      </c>
      <c r="L1938" s="1">
        <v>44.602483103700003</v>
      </c>
      <c r="M1938" s="1">
        <v>2</v>
      </c>
      <c r="N1938" s="9">
        <f>DATE(YEAR(TblLocations[[#This Row],[ODK_DateOfSubmission]]),MONTH(TblLocations[[#This Row],[ODK_DateOfSubmission]]),DAY(TblLocations[[#This Row],[ODK_DateOfSubmission]]))</f>
        <v>44441</v>
      </c>
      <c r="O1938" s="23" t="str">
        <f>_xlfn.CONCAT( YEAR(TblLocations[[#This Row],[ODK_DateOfSubmission]]), "-",TEXT( MONTH(TblLocations[[#This Row],[ODK_DateOfSubmission]]),"00"))</f>
        <v>2021-09</v>
      </c>
    </row>
    <row r="1939" spans="1:15" x14ac:dyDescent="0.25">
      <c r="A1939" s="1">
        <v>3602016</v>
      </c>
      <c r="B1939" s="1">
        <v>360201614</v>
      </c>
      <c r="C1939" s="1">
        <v>25858</v>
      </c>
      <c r="D1939" s="63">
        <v>44441</v>
      </c>
      <c r="E1939" s="54">
        <v>123</v>
      </c>
      <c r="F1939" s="56" t="s">
        <v>96</v>
      </c>
      <c r="G1939" s="56" t="s">
        <v>175</v>
      </c>
      <c r="H1939" s="56" t="s">
        <v>1548</v>
      </c>
      <c r="I1939" s="56" t="s">
        <v>1549</v>
      </c>
      <c r="J1939" s="54" t="s">
        <v>1550</v>
      </c>
      <c r="K1939" s="1">
        <v>31.739036483500001</v>
      </c>
      <c r="L1939" s="1">
        <v>44.602483103700003</v>
      </c>
      <c r="M1939" s="1">
        <v>1</v>
      </c>
      <c r="N1939" s="9">
        <f>DATE(YEAR(TblLocations[[#This Row],[ODK_DateOfSubmission]]),MONTH(TblLocations[[#This Row],[ODK_DateOfSubmission]]),DAY(TblLocations[[#This Row],[ODK_DateOfSubmission]]))</f>
        <v>44441</v>
      </c>
      <c r="O1939" s="23" t="str">
        <f>_xlfn.CONCAT( YEAR(TblLocations[[#This Row],[ODK_DateOfSubmission]]), "-",TEXT( MONTH(TblLocations[[#This Row],[ODK_DateOfSubmission]]),"00"))</f>
        <v>2021-09</v>
      </c>
    </row>
    <row r="1940" spans="1:15" x14ac:dyDescent="0.25">
      <c r="A1940" s="1">
        <v>3602021</v>
      </c>
      <c r="B1940" s="1">
        <v>360202114</v>
      </c>
      <c r="C1940" s="1">
        <v>22593</v>
      </c>
      <c r="D1940" s="63">
        <v>44441</v>
      </c>
      <c r="E1940" s="54">
        <v>123</v>
      </c>
      <c r="F1940" s="56" t="s">
        <v>96</v>
      </c>
      <c r="G1940" s="56" t="s">
        <v>175</v>
      </c>
      <c r="H1940" s="56" t="s">
        <v>1548</v>
      </c>
      <c r="I1940" s="56" t="s">
        <v>1551</v>
      </c>
      <c r="J1940" s="54" t="s">
        <v>1552</v>
      </c>
      <c r="K1940" s="1">
        <v>31.747449065200001</v>
      </c>
      <c r="L1940" s="1">
        <v>44.613278120499999</v>
      </c>
      <c r="M1940" s="1">
        <v>2</v>
      </c>
      <c r="N1940" s="9">
        <f>DATE(YEAR(TblLocations[[#This Row],[ODK_DateOfSubmission]]),MONTH(TblLocations[[#This Row],[ODK_DateOfSubmission]]),DAY(TblLocations[[#This Row],[ODK_DateOfSubmission]]))</f>
        <v>44441</v>
      </c>
      <c r="O1940" s="23" t="str">
        <f>_xlfn.CONCAT( YEAR(TblLocations[[#This Row],[ODK_DateOfSubmission]]), "-",TEXT( MONTH(TblLocations[[#This Row],[ODK_DateOfSubmission]]),"00"))</f>
        <v>2021-09</v>
      </c>
    </row>
    <row r="1941" spans="1:15" x14ac:dyDescent="0.25">
      <c r="A1941" s="1">
        <v>3602026</v>
      </c>
      <c r="B1941" s="1">
        <v>360202614</v>
      </c>
      <c r="C1941" s="1">
        <v>2792</v>
      </c>
      <c r="D1941" s="63">
        <v>44442</v>
      </c>
      <c r="E1941" s="54">
        <v>123</v>
      </c>
      <c r="F1941" s="56" t="s">
        <v>96</v>
      </c>
      <c r="G1941" s="56" t="s">
        <v>175</v>
      </c>
      <c r="H1941" s="56" t="s">
        <v>1131</v>
      </c>
      <c r="I1941" s="56" t="s">
        <v>1553</v>
      </c>
      <c r="J1941" s="54" t="s">
        <v>1554</v>
      </c>
      <c r="K1941" s="1">
        <v>31.965392189999999</v>
      </c>
      <c r="L1941" s="1">
        <v>44.600268475199996</v>
      </c>
      <c r="M1941" s="1">
        <v>2</v>
      </c>
      <c r="N1941" s="9">
        <f>DATE(YEAR(TblLocations[[#This Row],[ODK_DateOfSubmission]]),MONTH(TblLocations[[#This Row],[ODK_DateOfSubmission]]),DAY(TblLocations[[#This Row],[ODK_DateOfSubmission]]))</f>
        <v>44442</v>
      </c>
      <c r="O1941" s="23" t="str">
        <f>_xlfn.CONCAT( YEAR(TblLocations[[#This Row],[ODK_DateOfSubmission]]), "-",TEXT( MONTH(TblLocations[[#This Row],[ODK_DateOfSubmission]]),"00"))</f>
        <v>2021-09</v>
      </c>
    </row>
    <row r="1942" spans="1:15" x14ac:dyDescent="0.25">
      <c r="A1942" s="1">
        <v>3602029</v>
      </c>
      <c r="B1942" s="1">
        <v>360202914</v>
      </c>
      <c r="C1942" s="1">
        <v>24245</v>
      </c>
      <c r="D1942" s="63">
        <v>44442</v>
      </c>
      <c r="E1942" s="54">
        <v>123</v>
      </c>
      <c r="F1942" s="56" t="s">
        <v>96</v>
      </c>
      <c r="G1942" s="56" t="s">
        <v>175</v>
      </c>
      <c r="H1942" s="56" t="s">
        <v>1131</v>
      </c>
      <c r="I1942" s="56" t="s">
        <v>1555</v>
      </c>
      <c r="J1942" s="54" t="s">
        <v>1556</v>
      </c>
      <c r="K1942" s="1">
        <v>31.970687038299999</v>
      </c>
      <c r="L1942" s="1">
        <v>44.611288543900002</v>
      </c>
      <c r="M1942" s="1">
        <v>1</v>
      </c>
      <c r="N1942" s="9">
        <f>DATE(YEAR(TblLocations[[#This Row],[ODK_DateOfSubmission]]),MONTH(TblLocations[[#This Row],[ODK_DateOfSubmission]]),DAY(TblLocations[[#This Row],[ODK_DateOfSubmission]]))</f>
        <v>44442</v>
      </c>
      <c r="O1942" s="23" t="str">
        <f>_xlfn.CONCAT( YEAR(TblLocations[[#This Row],[ODK_DateOfSubmission]]), "-",TEXT( MONTH(TblLocations[[#This Row],[ODK_DateOfSubmission]]),"00"))</f>
        <v>2021-09</v>
      </c>
    </row>
    <row r="1943" spans="1:15" x14ac:dyDescent="0.25">
      <c r="A1943" s="1">
        <v>3602029</v>
      </c>
      <c r="B1943" s="1">
        <v>360202914</v>
      </c>
      <c r="C1943" s="1">
        <v>24245</v>
      </c>
      <c r="D1943" s="63">
        <v>44442</v>
      </c>
      <c r="E1943" s="54">
        <v>123</v>
      </c>
      <c r="F1943" s="56" t="s">
        <v>96</v>
      </c>
      <c r="G1943" s="56" t="s">
        <v>175</v>
      </c>
      <c r="H1943" s="56" t="s">
        <v>1131</v>
      </c>
      <c r="I1943" s="56" t="s">
        <v>1555</v>
      </c>
      <c r="J1943" s="54" t="s">
        <v>1556</v>
      </c>
      <c r="K1943" s="1">
        <v>31.970687038299999</v>
      </c>
      <c r="L1943" s="1">
        <v>44.611288543900002</v>
      </c>
      <c r="M1943" s="1">
        <v>1</v>
      </c>
      <c r="N1943" s="9">
        <f>DATE(YEAR(TblLocations[[#This Row],[ODK_DateOfSubmission]]),MONTH(TblLocations[[#This Row],[ODK_DateOfSubmission]]),DAY(TblLocations[[#This Row],[ODK_DateOfSubmission]]))</f>
        <v>44442</v>
      </c>
      <c r="O1943" s="23" t="str">
        <f>_xlfn.CONCAT( YEAR(TblLocations[[#This Row],[ODK_DateOfSubmission]]), "-",TEXT( MONTH(TblLocations[[#This Row],[ODK_DateOfSubmission]]),"00"))</f>
        <v>2021-09</v>
      </c>
    </row>
    <row r="1944" spans="1:15" x14ac:dyDescent="0.25">
      <c r="A1944" s="1">
        <v>3602031</v>
      </c>
      <c r="B1944" s="1">
        <v>360203114</v>
      </c>
      <c r="C1944" s="1">
        <v>2766</v>
      </c>
      <c r="D1944" s="63">
        <v>44442</v>
      </c>
      <c r="E1944" s="54">
        <v>123</v>
      </c>
      <c r="F1944" s="56" t="s">
        <v>96</v>
      </c>
      <c r="G1944" s="56" t="s">
        <v>175</v>
      </c>
      <c r="H1944" s="56" t="s">
        <v>1131</v>
      </c>
      <c r="I1944" s="56" t="s">
        <v>1136</v>
      </c>
      <c r="J1944" s="54" t="s">
        <v>1137</v>
      </c>
      <c r="K1944" s="1">
        <v>31.960626198</v>
      </c>
      <c r="L1944" s="1">
        <v>44.601623088799997</v>
      </c>
      <c r="M1944" s="1">
        <v>1</v>
      </c>
      <c r="N1944" s="9">
        <f>DATE(YEAR(TblLocations[[#This Row],[ODK_DateOfSubmission]]),MONTH(TblLocations[[#This Row],[ODK_DateOfSubmission]]),DAY(TblLocations[[#This Row],[ODK_DateOfSubmission]]))</f>
        <v>44442</v>
      </c>
      <c r="O1944" s="23" t="str">
        <f>_xlfn.CONCAT( YEAR(TblLocations[[#This Row],[ODK_DateOfSubmission]]), "-",TEXT( MONTH(TblLocations[[#This Row],[ODK_DateOfSubmission]]),"00"))</f>
        <v>2021-09</v>
      </c>
    </row>
    <row r="1945" spans="1:15" x14ac:dyDescent="0.25">
      <c r="A1945" s="1">
        <v>3602006</v>
      </c>
      <c r="B1945" s="1">
        <v>360200614</v>
      </c>
      <c r="C1945" s="1">
        <v>2749</v>
      </c>
      <c r="D1945" s="63">
        <v>44442</v>
      </c>
      <c r="E1945" s="54">
        <v>123</v>
      </c>
      <c r="F1945" s="56" t="s">
        <v>96</v>
      </c>
      <c r="G1945" s="56" t="s">
        <v>175</v>
      </c>
      <c r="H1945" s="56" t="s">
        <v>1131</v>
      </c>
      <c r="I1945" s="56" t="s">
        <v>1132</v>
      </c>
      <c r="J1945" s="54" t="s">
        <v>1133</v>
      </c>
      <c r="K1945" s="1">
        <v>31.957248249100001</v>
      </c>
      <c r="L1945" s="1">
        <v>44.5736161349</v>
      </c>
      <c r="M1945" s="1">
        <v>1</v>
      </c>
      <c r="N1945" s="9">
        <f>DATE(YEAR(TblLocations[[#This Row],[ODK_DateOfSubmission]]),MONTH(TblLocations[[#This Row],[ODK_DateOfSubmission]]),DAY(TblLocations[[#This Row],[ODK_DateOfSubmission]]))</f>
        <v>44442</v>
      </c>
      <c r="O1945" s="23" t="str">
        <f>_xlfn.CONCAT( YEAR(TblLocations[[#This Row],[ODK_DateOfSubmission]]), "-",TEXT( MONTH(TblLocations[[#This Row],[ODK_DateOfSubmission]]),"00"))</f>
        <v>2021-09</v>
      </c>
    </row>
    <row r="1946" spans="1:15" x14ac:dyDescent="0.25">
      <c r="A1946" s="1">
        <v>3602006</v>
      </c>
      <c r="B1946" s="1">
        <v>360200614</v>
      </c>
      <c r="C1946" s="1">
        <v>2749</v>
      </c>
      <c r="D1946" s="63">
        <v>44442</v>
      </c>
      <c r="E1946" s="54">
        <v>123</v>
      </c>
      <c r="F1946" s="56" t="s">
        <v>96</v>
      </c>
      <c r="G1946" s="56" t="s">
        <v>175</v>
      </c>
      <c r="H1946" s="56" t="s">
        <v>1131</v>
      </c>
      <c r="I1946" s="56" t="s">
        <v>1132</v>
      </c>
      <c r="J1946" s="54" t="s">
        <v>1133</v>
      </c>
      <c r="K1946" s="1">
        <v>31.957248249100001</v>
      </c>
      <c r="L1946" s="1">
        <v>44.5736161349</v>
      </c>
      <c r="M1946" s="1">
        <v>2</v>
      </c>
      <c r="N1946" s="9">
        <f>DATE(YEAR(TblLocations[[#This Row],[ODK_DateOfSubmission]]),MONTH(TblLocations[[#This Row],[ODK_DateOfSubmission]]),DAY(TblLocations[[#This Row],[ODK_DateOfSubmission]]))</f>
        <v>44442</v>
      </c>
      <c r="O1946" s="23" t="str">
        <f>_xlfn.CONCAT( YEAR(TblLocations[[#This Row],[ODK_DateOfSubmission]]), "-",TEXT( MONTH(TblLocations[[#This Row],[ODK_DateOfSubmission]]),"00"))</f>
        <v>2021-09</v>
      </c>
    </row>
    <row r="1947" spans="1:15" x14ac:dyDescent="0.25">
      <c r="A1947" s="1">
        <v>3603051</v>
      </c>
      <c r="B1947" s="1">
        <v>360305114</v>
      </c>
      <c r="C1947" s="1">
        <v>24739</v>
      </c>
      <c r="D1947" s="63">
        <v>44446</v>
      </c>
      <c r="E1947" s="54">
        <v>123</v>
      </c>
      <c r="F1947" s="56" t="s">
        <v>96</v>
      </c>
      <c r="G1947" s="56" t="s">
        <v>173</v>
      </c>
      <c r="H1947" s="56" t="s">
        <v>1557</v>
      </c>
      <c r="I1947" s="56" t="s">
        <v>1558</v>
      </c>
      <c r="J1947" s="54" t="s">
        <v>380</v>
      </c>
      <c r="K1947" s="1">
        <v>32.136242439500002</v>
      </c>
      <c r="L1947" s="1">
        <v>44.936344474099997</v>
      </c>
      <c r="M1947" s="1">
        <v>2</v>
      </c>
      <c r="N1947" s="9">
        <f>DATE(YEAR(TblLocations[[#This Row],[ODK_DateOfSubmission]]),MONTH(TblLocations[[#This Row],[ODK_DateOfSubmission]]),DAY(TblLocations[[#This Row],[ODK_DateOfSubmission]]))</f>
        <v>44446</v>
      </c>
      <c r="O1947" s="23" t="str">
        <f>_xlfn.CONCAT( YEAR(TblLocations[[#This Row],[ODK_DateOfSubmission]]), "-",TEXT( MONTH(TblLocations[[#This Row],[ODK_DateOfSubmission]]),"00"))</f>
        <v>2021-09</v>
      </c>
    </row>
    <row r="1948" spans="1:15" x14ac:dyDescent="0.25">
      <c r="A1948" s="1">
        <v>3603051</v>
      </c>
      <c r="B1948" s="1">
        <v>360305114</v>
      </c>
      <c r="C1948" s="1">
        <v>24739</v>
      </c>
      <c r="D1948" s="63">
        <v>44446</v>
      </c>
      <c r="E1948" s="54">
        <v>123</v>
      </c>
      <c r="F1948" s="56" t="s">
        <v>96</v>
      </c>
      <c r="G1948" s="56" t="s">
        <v>173</v>
      </c>
      <c r="H1948" s="56" t="s">
        <v>1557</v>
      </c>
      <c r="I1948" s="56" t="s">
        <v>1558</v>
      </c>
      <c r="J1948" s="54" t="s">
        <v>380</v>
      </c>
      <c r="K1948" s="1">
        <v>32.136242439500002</v>
      </c>
      <c r="L1948" s="1">
        <v>44.936344474099997</v>
      </c>
      <c r="M1948" s="1">
        <v>1</v>
      </c>
      <c r="N1948" s="9">
        <f>DATE(YEAR(TblLocations[[#This Row],[ODK_DateOfSubmission]]),MONTH(TblLocations[[#This Row],[ODK_DateOfSubmission]]),DAY(TblLocations[[#This Row],[ODK_DateOfSubmission]]))</f>
        <v>44446</v>
      </c>
      <c r="O1948" s="23" t="str">
        <f>_xlfn.CONCAT( YEAR(TblLocations[[#This Row],[ODK_DateOfSubmission]]), "-",TEXT( MONTH(TblLocations[[#This Row],[ODK_DateOfSubmission]]),"00"))</f>
        <v>2021-09</v>
      </c>
    </row>
    <row r="1949" spans="1:15" x14ac:dyDescent="0.25">
      <c r="A1949" s="1">
        <v>3603034</v>
      </c>
      <c r="B1949" s="1">
        <v>360303414</v>
      </c>
      <c r="C1949" s="1">
        <v>25070</v>
      </c>
      <c r="D1949" s="63">
        <v>44443</v>
      </c>
      <c r="E1949" s="54">
        <v>123</v>
      </c>
      <c r="F1949" s="56" t="s">
        <v>96</v>
      </c>
      <c r="G1949" s="56" t="s">
        <v>173</v>
      </c>
      <c r="H1949" s="56" t="s">
        <v>1145</v>
      </c>
      <c r="I1949" s="56" t="s">
        <v>1559</v>
      </c>
      <c r="J1949" s="54" t="s">
        <v>897</v>
      </c>
      <c r="K1949" s="1">
        <v>32.070146295699999</v>
      </c>
      <c r="L1949" s="1">
        <v>44.767656880700002</v>
      </c>
      <c r="M1949" s="1">
        <v>1</v>
      </c>
      <c r="N1949" s="9">
        <f>DATE(YEAR(TblLocations[[#This Row],[ODK_DateOfSubmission]]),MONTH(TblLocations[[#This Row],[ODK_DateOfSubmission]]),DAY(TblLocations[[#This Row],[ODK_DateOfSubmission]]))</f>
        <v>44443</v>
      </c>
      <c r="O1949" s="23" t="str">
        <f>_xlfn.CONCAT( YEAR(TblLocations[[#This Row],[ODK_DateOfSubmission]]), "-",TEXT( MONTH(TblLocations[[#This Row],[ODK_DateOfSubmission]]),"00"))</f>
        <v>2021-09</v>
      </c>
    </row>
    <row r="1950" spans="1:15" x14ac:dyDescent="0.25">
      <c r="A1950" s="1">
        <v>3603059</v>
      </c>
      <c r="B1950" s="1">
        <v>360305914</v>
      </c>
      <c r="C1950" s="1">
        <v>24309</v>
      </c>
      <c r="D1950" s="63">
        <v>44445</v>
      </c>
      <c r="E1950" s="54">
        <v>123</v>
      </c>
      <c r="F1950" s="56" t="s">
        <v>96</v>
      </c>
      <c r="G1950" s="56" t="s">
        <v>173</v>
      </c>
      <c r="H1950" s="56" t="s">
        <v>1145</v>
      </c>
      <c r="I1950" s="56" t="s">
        <v>1560</v>
      </c>
      <c r="J1950" s="54" t="s">
        <v>1561</v>
      </c>
      <c r="K1950" s="1">
        <v>32.057930585999998</v>
      </c>
      <c r="L1950" s="1">
        <v>44.772994807300002</v>
      </c>
      <c r="M1950" s="1">
        <v>1</v>
      </c>
      <c r="N1950" s="9">
        <f>DATE(YEAR(TblLocations[[#This Row],[ODK_DateOfSubmission]]),MONTH(TblLocations[[#This Row],[ODK_DateOfSubmission]]),DAY(TblLocations[[#This Row],[ODK_DateOfSubmission]]))</f>
        <v>44445</v>
      </c>
      <c r="O1950" s="23" t="str">
        <f>_xlfn.CONCAT( YEAR(TblLocations[[#This Row],[ODK_DateOfSubmission]]), "-",TEXT( MONTH(TblLocations[[#This Row],[ODK_DateOfSubmission]]),"00"))</f>
        <v>2021-09</v>
      </c>
    </row>
    <row r="1951" spans="1:15" x14ac:dyDescent="0.25">
      <c r="A1951" s="1">
        <v>3603089</v>
      </c>
      <c r="B1951" s="1">
        <v>360308914</v>
      </c>
      <c r="C1951" s="1">
        <v>25861</v>
      </c>
      <c r="D1951" s="63">
        <v>44439</v>
      </c>
      <c r="E1951" s="54">
        <v>123</v>
      </c>
      <c r="F1951" s="56" t="s">
        <v>96</v>
      </c>
      <c r="G1951" s="56" t="s">
        <v>173</v>
      </c>
      <c r="H1951" s="56" t="s">
        <v>1562</v>
      </c>
      <c r="I1951" s="56" t="s">
        <v>1563</v>
      </c>
      <c r="J1951" s="54" t="s">
        <v>1564</v>
      </c>
      <c r="K1951" s="1">
        <v>31.9583001779</v>
      </c>
      <c r="L1951" s="1">
        <v>44.7502365852</v>
      </c>
      <c r="M1951" s="1">
        <v>1</v>
      </c>
      <c r="N1951" s="9">
        <f>DATE(YEAR(TblLocations[[#This Row],[ODK_DateOfSubmission]]),MONTH(TblLocations[[#This Row],[ODK_DateOfSubmission]]),DAY(TblLocations[[#This Row],[ODK_DateOfSubmission]]))</f>
        <v>44439</v>
      </c>
      <c r="O1951" s="23" t="str">
        <f>_xlfn.CONCAT( YEAR(TblLocations[[#This Row],[ODK_DateOfSubmission]]), "-",TEXT( MONTH(TblLocations[[#This Row],[ODK_DateOfSubmission]]),"00"))</f>
        <v>2021-08</v>
      </c>
    </row>
    <row r="1952" spans="1:15" x14ac:dyDescent="0.25">
      <c r="A1952" s="1">
        <v>3603089</v>
      </c>
      <c r="B1952" s="1">
        <v>360308914</v>
      </c>
      <c r="C1952" s="1">
        <v>25861</v>
      </c>
      <c r="D1952" s="63">
        <v>44439</v>
      </c>
      <c r="E1952" s="54">
        <v>123</v>
      </c>
      <c r="F1952" s="56" t="s">
        <v>96</v>
      </c>
      <c r="G1952" s="56" t="s">
        <v>173</v>
      </c>
      <c r="H1952" s="56" t="s">
        <v>1562</v>
      </c>
      <c r="I1952" s="56" t="s">
        <v>1563</v>
      </c>
      <c r="J1952" s="54" t="s">
        <v>1564</v>
      </c>
      <c r="K1952" s="1">
        <v>31.9583001779</v>
      </c>
      <c r="L1952" s="1">
        <v>44.7502365852</v>
      </c>
      <c r="M1952" s="1">
        <v>1</v>
      </c>
      <c r="N1952" s="9">
        <f>DATE(YEAR(TblLocations[[#This Row],[ODK_DateOfSubmission]]),MONTH(TblLocations[[#This Row],[ODK_DateOfSubmission]]),DAY(TblLocations[[#This Row],[ODK_DateOfSubmission]]))</f>
        <v>44439</v>
      </c>
      <c r="O1952" s="23" t="str">
        <f>_xlfn.CONCAT( YEAR(TblLocations[[#This Row],[ODK_DateOfSubmission]]), "-",TEXT( MONTH(TblLocations[[#This Row],[ODK_DateOfSubmission]]),"00"))</f>
        <v>2021-08</v>
      </c>
    </row>
    <row r="1953" spans="1:15" x14ac:dyDescent="0.25">
      <c r="A1953" s="1">
        <v>3603052</v>
      </c>
      <c r="B1953" s="1">
        <v>360305214</v>
      </c>
      <c r="C1953" s="1">
        <v>23680</v>
      </c>
      <c r="D1953" s="63">
        <v>44434</v>
      </c>
      <c r="E1953" s="54">
        <v>123</v>
      </c>
      <c r="F1953" s="56" t="s">
        <v>96</v>
      </c>
      <c r="G1953" s="56" t="s">
        <v>173</v>
      </c>
      <c r="H1953" s="56" t="s">
        <v>1138</v>
      </c>
      <c r="I1953" s="56" t="s">
        <v>1565</v>
      </c>
      <c r="J1953" s="54" t="s">
        <v>1566</v>
      </c>
      <c r="K1953" s="1">
        <v>32.011688913900002</v>
      </c>
      <c r="L1953" s="1">
        <v>44.919243129000002</v>
      </c>
      <c r="M1953" s="1">
        <v>3</v>
      </c>
      <c r="N1953" s="9">
        <f>DATE(YEAR(TblLocations[[#This Row],[ODK_DateOfSubmission]]),MONTH(TblLocations[[#This Row],[ODK_DateOfSubmission]]),DAY(TblLocations[[#This Row],[ODK_DateOfSubmission]]))</f>
        <v>44434</v>
      </c>
      <c r="O1953" s="23" t="str">
        <f>_xlfn.CONCAT( YEAR(TblLocations[[#This Row],[ODK_DateOfSubmission]]), "-",TEXT( MONTH(TblLocations[[#This Row],[ODK_DateOfSubmission]]),"00"))</f>
        <v>2021-08</v>
      </c>
    </row>
    <row r="1954" spans="1:15" x14ac:dyDescent="0.25">
      <c r="A1954" s="1">
        <v>3603053</v>
      </c>
      <c r="B1954" s="1">
        <v>360305314</v>
      </c>
      <c r="C1954" s="1">
        <v>24903</v>
      </c>
      <c r="D1954" s="63">
        <v>44434</v>
      </c>
      <c r="E1954" s="54">
        <v>123</v>
      </c>
      <c r="F1954" s="56" t="s">
        <v>96</v>
      </c>
      <c r="G1954" s="56" t="s">
        <v>173</v>
      </c>
      <c r="H1954" s="56" t="s">
        <v>1138</v>
      </c>
      <c r="I1954" s="56" t="s">
        <v>1567</v>
      </c>
      <c r="J1954" s="54" t="s">
        <v>1568</v>
      </c>
      <c r="K1954" s="1">
        <v>32.006378062099998</v>
      </c>
      <c r="L1954" s="1">
        <v>44.937357457700003</v>
      </c>
      <c r="M1954" s="1">
        <v>2</v>
      </c>
      <c r="N1954" s="9">
        <f>DATE(YEAR(TblLocations[[#This Row],[ODK_DateOfSubmission]]),MONTH(TblLocations[[#This Row],[ODK_DateOfSubmission]]),DAY(TblLocations[[#This Row],[ODK_DateOfSubmission]]))</f>
        <v>44434</v>
      </c>
      <c r="O1954" s="23" t="str">
        <f>_xlfn.CONCAT( YEAR(TblLocations[[#This Row],[ODK_DateOfSubmission]]), "-",TEXT( MONTH(TblLocations[[#This Row],[ODK_DateOfSubmission]]),"00"))</f>
        <v>2021-08</v>
      </c>
    </row>
    <row r="1955" spans="1:15" x14ac:dyDescent="0.25">
      <c r="A1955" s="1">
        <v>3603053</v>
      </c>
      <c r="B1955" s="1">
        <v>360305314</v>
      </c>
      <c r="C1955" s="1">
        <v>24903</v>
      </c>
      <c r="D1955" s="63">
        <v>44434</v>
      </c>
      <c r="E1955" s="54">
        <v>123</v>
      </c>
      <c r="F1955" s="56" t="s">
        <v>96</v>
      </c>
      <c r="G1955" s="56" t="s">
        <v>173</v>
      </c>
      <c r="H1955" s="56" t="s">
        <v>1138</v>
      </c>
      <c r="I1955" s="56" t="s">
        <v>1567</v>
      </c>
      <c r="J1955" s="54" t="s">
        <v>1568</v>
      </c>
      <c r="K1955" s="1">
        <v>32.006378062099998</v>
      </c>
      <c r="L1955" s="1">
        <v>44.937357457700003</v>
      </c>
      <c r="M1955" s="1">
        <v>3</v>
      </c>
      <c r="N1955" s="9">
        <f>DATE(YEAR(TblLocations[[#This Row],[ODK_DateOfSubmission]]),MONTH(TblLocations[[#This Row],[ODK_DateOfSubmission]]),DAY(TblLocations[[#This Row],[ODK_DateOfSubmission]]))</f>
        <v>44434</v>
      </c>
      <c r="O1955" s="23" t="str">
        <f>_xlfn.CONCAT( YEAR(TblLocations[[#This Row],[ODK_DateOfSubmission]]), "-",TEXT( MONTH(TblLocations[[#This Row],[ODK_DateOfSubmission]]),"00"))</f>
        <v>2021-08</v>
      </c>
    </row>
    <row r="1956" spans="1:15" x14ac:dyDescent="0.25">
      <c r="A1956" s="1">
        <v>3603060</v>
      </c>
      <c r="B1956" s="1">
        <v>360306014</v>
      </c>
      <c r="C1956" s="1">
        <v>21734</v>
      </c>
      <c r="D1956" s="63">
        <v>44454</v>
      </c>
      <c r="E1956" s="54">
        <v>123</v>
      </c>
      <c r="F1956" s="56" t="s">
        <v>96</v>
      </c>
      <c r="G1956" s="56" t="s">
        <v>173</v>
      </c>
      <c r="H1956" s="56" t="s">
        <v>1138</v>
      </c>
      <c r="I1956" s="56" t="s">
        <v>1569</v>
      </c>
      <c r="J1956" s="54" t="s">
        <v>1570</v>
      </c>
      <c r="K1956" s="1">
        <v>31.995855404</v>
      </c>
      <c r="L1956" s="1">
        <v>44.943379650799997</v>
      </c>
      <c r="M1956" s="1">
        <v>1</v>
      </c>
      <c r="N1956" s="9">
        <f>DATE(YEAR(TblLocations[[#This Row],[ODK_DateOfSubmission]]),MONTH(TblLocations[[#This Row],[ODK_DateOfSubmission]]),DAY(TblLocations[[#This Row],[ODK_DateOfSubmission]]))</f>
        <v>44454</v>
      </c>
      <c r="O1956" s="23" t="str">
        <f>_xlfn.CONCAT( YEAR(TblLocations[[#This Row],[ODK_DateOfSubmission]]), "-",TEXT( MONTH(TblLocations[[#This Row],[ODK_DateOfSubmission]]),"00"))</f>
        <v>2021-09</v>
      </c>
    </row>
    <row r="1957" spans="1:15" x14ac:dyDescent="0.25">
      <c r="A1957" s="1">
        <v>3603068</v>
      </c>
      <c r="B1957" s="1">
        <v>360306814</v>
      </c>
      <c r="C1957" s="1">
        <v>23749</v>
      </c>
      <c r="D1957" s="63">
        <v>44455</v>
      </c>
      <c r="E1957" s="54">
        <v>123</v>
      </c>
      <c r="F1957" s="56" t="s">
        <v>96</v>
      </c>
      <c r="G1957" s="56" t="s">
        <v>173</v>
      </c>
      <c r="H1957" s="56" t="s">
        <v>1138</v>
      </c>
      <c r="I1957" s="56" t="s">
        <v>1571</v>
      </c>
      <c r="J1957" s="54" t="s">
        <v>1572</v>
      </c>
      <c r="K1957" s="1">
        <v>31.9853588892</v>
      </c>
      <c r="L1957" s="1">
        <v>44.933945314100001</v>
      </c>
      <c r="M1957" s="1">
        <v>1</v>
      </c>
      <c r="N1957" s="9">
        <f>DATE(YEAR(TblLocations[[#This Row],[ODK_DateOfSubmission]]),MONTH(TblLocations[[#This Row],[ODK_DateOfSubmission]]),DAY(TblLocations[[#This Row],[ODK_DateOfSubmission]]))</f>
        <v>44455</v>
      </c>
      <c r="O1957" s="23" t="str">
        <f>_xlfn.CONCAT( YEAR(TblLocations[[#This Row],[ODK_DateOfSubmission]]), "-",TEXT( MONTH(TblLocations[[#This Row],[ODK_DateOfSubmission]]),"00"))</f>
        <v>2021-09</v>
      </c>
    </row>
    <row r="1958" spans="1:15" x14ac:dyDescent="0.25">
      <c r="A1958" s="1">
        <v>3603073</v>
      </c>
      <c r="B1958" s="1">
        <v>360307314</v>
      </c>
      <c r="C1958" s="1">
        <v>23715</v>
      </c>
      <c r="D1958" s="63">
        <v>44455</v>
      </c>
      <c r="E1958" s="54">
        <v>123</v>
      </c>
      <c r="F1958" s="56" t="s">
        <v>96</v>
      </c>
      <c r="G1958" s="56" t="s">
        <v>173</v>
      </c>
      <c r="H1958" s="56" t="s">
        <v>1138</v>
      </c>
      <c r="I1958" s="56" t="s">
        <v>1573</v>
      </c>
      <c r="J1958" s="54" t="s">
        <v>1574</v>
      </c>
      <c r="K1958" s="1">
        <v>32.015676934699997</v>
      </c>
      <c r="L1958" s="1">
        <v>44.9173569003</v>
      </c>
      <c r="M1958" s="1">
        <v>1</v>
      </c>
      <c r="N1958" s="9">
        <f>DATE(YEAR(TblLocations[[#This Row],[ODK_DateOfSubmission]]),MONTH(TblLocations[[#This Row],[ODK_DateOfSubmission]]),DAY(TblLocations[[#This Row],[ODK_DateOfSubmission]]))</f>
        <v>44455</v>
      </c>
      <c r="O1958" s="23" t="str">
        <f>_xlfn.CONCAT( YEAR(TblLocations[[#This Row],[ODK_DateOfSubmission]]), "-",TEXT( MONTH(TblLocations[[#This Row],[ODK_DateOfSubmission]]),"00"))</f>
        <v>2021-09</v>
      </c>
    </row>
    <row r="1959" spans="1:15" x14ac:dyDescent="0.25">
      <c r="A1959" s="1">
        <v>3603076</v>
      </c>
      <c r="B1959" s="1">
        <v>360307614</v>
      </c>
      <c r="C1959" s="1">
        <v>3209</v>
      </c>
      <c r="D1959" s="63">
        <v>44437</v>
      </c>
      <c r="E1959" s="54">
        <v>123</v>
      </c>
      <c r="F1959" s="56" t="s">
        <v>96</v>
      </c>
      <c r="G1959" s="56" t="s">
        <v>173</v>
      </c>
      <c r="H1959" s="56" t="s">
        <v>1138</v>
      </c>
      <c r="I1959" s="56" t="s">
        <v>1575</v>
      </c>
      <c r="J1959" s="54" t="s">
        <v>1554</v>
      </c>
      <c r="K1959" s="1">
        <v>31.991401403200001</v>
      </c>
      <c r="L1959" s="1">
        <v>44.895607716599997</v>
      </c>
      <c r="M1959" s="1">
        <v>2</v>
      </c>
      <c r="N1959" s="9">
        <f>DATE(YEAR(TblLocations[[#This Row],[ODK_DateOfSubmission]]),MONTH(TblLocations[[#This Row],[ODK_DateOfSubmission]]),DAY(TblLocations[[#This Row],[ODK_DateOfSubmission]]))</f>
        <v>44437</v>
      </c>
      <c r="O1959" s="23" t="str">
        <f>_xlfn.CONCAT( YEAR(TblLocations[[#This Row],[ODK_DateOfSubmission]]), "-",TEXT( MONTH(TblLocations[[#This Row],[ODK_DateOfSubmission]]),"00"))</f>
        <v>2021-08</v>
      </c>
    </row>
    <row r="1960" spans="1:15" x14ac:dyDescent="0.25">
      <c r="A1960" s="1">
        <v>3603076</v>
      </c>
      <c r="B1960" s="1">
        <v>360307614</v>
      </c>
      <c r="C1960" s="1">
        <v>3209</v>
      </c>
      <c r="D1960" s="63">
        <v>44437</v>
      </c>
      <c r="E1960" s="54">
        <v>123</v>
      </c>
      <c r="F1960" s="56" t="s">
        <v>96</v>
      </c>
      <c r="G1960" s="56" t="s">
        <v>173</v>
      </c>
      <c r="H1960" s="56" t="s">
        <v>1138</v>
      </c>
      <c r="I1960" s="56" t="s">
        <v>1575</v>
      </c>
      <c r="J1960" s="54" t="s">
        <v>1554</v>
      </c>
      <c r="K1960" s="1">
        <v>31.991401403200001</v>
      </c>
      <c r="L1960" s="1">
        <v>44.895607716599997</v>
      </c>
      <c r="M1960" s="1">
        <v>2</v>
      </c>
      <c r="N1960" s="9">
        <f>DATE(YEAR(TblLocations[[#This Row],[ODK_DateOfSubmission]]),MONTH(TblLocations[[#This Row],[ODK_DateOfSubmission]]),DAY(TblLocations[[#This Row],[ODK_DateOfSubmission]]))</f>
        <v>44437</v>
      </c>
      <c r="O1960" s="23" t="str">
        <f>_xlfn.CONCAT( YEAR(TblLocations[[#This Row],[ODK_DateOfSubmission]]), "-",TEXT( MONTH(TblLocations[[#This Row],[ODK_DateOfSubmission]]),"00"))</f>
        <v>2021-08</v>
      </c>
    </row>
    <row r="1961" spans="1:15" x14ac:dyDescent="0.25">
      <c r="A1961" s="1">
        <v>3603078</v>
      </c>
      <c r="B1961" s="1">
        <v>360307814</v>
      </c>
      <c r="C1961" s="1">
        <v>25372</v>
      </c>
      <c r="D1961" s="63">
        <v>44436</v>
      </c>
      <c r="E1961" s="54">
        <v>123</v>
      </c>
      <c r="F1961" s="56" t="s">
        <v>96</v>
      </c>
      <c r="G1961" s="56" t="s">
        <v>173</v>
      </c>
      <c r="H1961" s="56" t="s">
        <v>1138</v>
      </c>
      <c r="I1961" s="56" t="s">
        <v>1576</v>
      </c>
      <c r="J1961" s="54" t="s">
        <v>1577</v>
      </c>
      <c r="K1961" s="1">
        <v>31.967074940900002</v>
      </c>
      <c r="L1961" s="1">
        <v>44.965272656000003</v>
      </c>
      <c r="M1961" s="1">
        <v>2</v>
      </c>
      <c r="N1961" s="9">
        <f>DATE(YEAR(TblLocations[[#This Row],[ODK_DateOfSubmission]]),MONTH(TblLocations[[#This Row],[ODK_DateOfSubmission]]),DAY(TblLocations[[#This Row],[ODK_DateOfSubmission]]))</f>
        <v>44436</v>
      </c>
      <c r="O1961" s="23" t="str">
        <f>_xlfn.CONCAT( YEAR(TblLocations[[#This Row],[ODK_DateOfSubmission]]), "-",TEXT( MONTH(TblLocations[[#This Row],[ODK_DateOfSubmission]]),"00"))</f>
        <v>2021-08</v>
      </c>
    </row>
    <row r="1962" spans="1:15" x14ac:dyDescent="0.25">
      <c r="A1962" s="1">
        <v>3603078</v>
      </c>
      <c r="B1962" s="1">
        <v>360307814</v>
      </c>
      <c r="C1962" s="1">
        <v>25372</v>
      </c>
      <c r="D1962" s="63">
        <v>44436</v>
      </c>
      <c r="E1962" s="54">
        <v>123</v>
      </c>
      <c r="F1962" s="56" t="s">
        <v>96</v>
      </c>
      <c r="G1962" s="56" t="s">
        <v>173</v>
      </c>
      <c r="H1962" s="56" t="s">
        <v>1138</v>
      </c>
      <c r="I1962" s="56" t="s">
        <v>1576</v>
      </c>
      <c r="J1962" s="54" t="s">
        <v>1577</v>
      </c>
      <c r="K1962" s="1">
        <v>31.967074940900002</v>
      </c>
      <c r="L1962" s="1">
        <v>44.965272656000003</v>
      </c>
      <c r="M1962" s="1">
        <v>1</v>
      </c>
      <c r="N1962" s="9">
        <f>DATE(YEAR(TblLocations[[#This Row],[ODK_DateOfSubmission]]),MONTH(TblLocations[[#This Row],[ODK_DateOfSubmission]]),DAY(TblLocations[[#This Row],[ODK_DateOfSubmission]]))</f>
        <v>44436</v>
      </c>
      <c r="O1962" s="23" t="str">
        <f>_xlfn.CONCAT( YEAR(TblLocations[[#This Row],[ODK_DateOfSubmission]]), "-",TEXT( MONTH(TblLocations[[#This Row],[ODK_DateOfSubmission]]),"00"))</f>
        <v>2021-08</v>
      </c>
    </row>
    <row r="1963" spans="1:15" x14ac:dyDescent="0.25">
      <c r="A1963" s="1">
        <v>3603080</v>
      </c>
      <c r="B1963" s="1">
        <v>360308014</v>
      </c>
      <c r="C1963" s="1">
        <v>25512</v>
      </c>
      <c r="D1963" s="63">
        <v>44436</v>
      </c>
      <c r="E1963" s="54">
        <v>123</v>
      </c>
      <c r="F1963" s="56" t="s">
        <v>96</v>
      </c>
      <c r="G1963" s="56" t="s">
        <v>173</v>
      </c>
      <c r="H1963" s="56" t="s">
        <v>1138</v>
      </c>
      <c r="I1963" s="56" t="s">
        <v>1578</v>
      </c>
      <c r="J1963" s="54" t="s">
        <v>1579</v>
      </c>
      <c r="K1963" s="1">
        <v>31.985894293800001</v>
      </c>
      <c r="L1963" s="1">
        <v>44.929391244900003</v>
      </c>
      <c r="M1963" s="1">
        <v>2</v>
      </c>
      <c r="N1963" s="9">
        <f>DATE(YEAR(TblLocations[[#This Row],[ODK_DateOfSubmission]]),MONTH(TblLocations[[#This Row],[ODK_DateOfSubmission]]),DAY(TblLocations[[#This Row],[ODK_DateOfSubmission]]))</f>
        <v>44436</v>
      </c>
      <c r="O1963" s="23" t="str">
        <f>_xlfn.CONCAT( YEAR(TblLocations[[#This Row],[ODK_DateOfSubmission]]), "-",TEXT( MONTH(TblLocations[[#This Row],[ODK_DateOfSubmission]]),"00"))</f>
        <v>2021-08</v>
      </c>
    </row>
    <row r="1964" spans="1:15" x14ac:dyDescent="0.25">
      <c r="A1964" s="1">
        <v>3603081</v>
      </c>
      <c r="B1964" s="1">
        <v>360308114</v>
      </c>
      <c r="C1964" s="1">
        <v>24307</v>
      </c>
      <c r="D1964" s="63">
        <v>44436</v>
      </c>
      <c r="E1964" s="54">
        <v>123</v>
      </c>
      <c r="F1964" s="56" t="s">
        <v>96</v>
      </c>
      <c r="G1964" s="56" t="s">
        <v>173</v>
      </c>
      <c r="H1964" s="56" t="s">
        <v>1138</v>
      </c>
      <c r="I1964" s="56" t="s">
        <v>1580</v>
      </c>
      <c r="J1964" s="54" t="s">
        <v>1581</v>
      </c>
      <c r="K1964" s="1">
        <v>31.9799313135</v>
      </c>
      <c r="L1964" s="1">
        <v>44.900527446799998</v>
      </c>
      <c r="M1964" s="1">
        <v>2</v>
      </c>
      <c r="N1964" s="9">
        <f>DATE(YEAR(TblLocations[[#This Row],[ODK_DateOfSubmission]]),MONTH(TblLocations[[#This Row],[ODK_DateOfSubmission]]),DAY(TblLocations[[#This Row],[ODK_DateOfSubmission]]))</f>
        <v>44436</v>
      </c>
      <c r="O1964" s="23" t="str">
        <f>_xlfn.CONCAT( YEAR(TblLocations[[#This Row],[ODK_DateOfSubmission]]), "-",TEXT( MONTH(TblLocations[[#This Row],[ODK_DateOfSubmission]]),"00"))</f>
        <v>2021-08</v>
      </c>
    </row>
    <row r="1965" spans="1:15" x14ac:dyDescent="0.25">
      <c r="A1965" s="1">
        <v>3603081</v>
      </c>
      <c r="B1965" s="1">
        <v>360308114</v>
      </c>
      <c r="C1965" s="1">
        <v>24307</v>
      </c>
      <c r="D1965" s="63">
        <v>44436</v>
      </c>
      <c r="E1965" s="54">
        <v>123</v>
      </c>
      <c r="F1965" s="56" t="s">
        <v>96</v>
      </c>
      <c r="G1965" s="56" t="s">
        <v>173</v>
      </c>
      <c r="H1965" s="56" t="s">
        <v>1138</v>
      </c>
      <c r="I1965" s="56" t="s">
        <v>1580</v>
      </c>
      <c r="J1965" s="54" t="s">
        <v>1581</v>
      </c>
      <c r="K1965" s="1">
        <v>31.9799313135</v>
      </c>
      <c r="L1965" s="1">
        <v>44.900527446799998</v>
      </c>
      <c r="M1965" s="1">
        <v>4</v>
      </c>
      <c r="N1965" s="9">
        <f>DATE(YEAR(TblLocations[[#This Row],[ODK_DateOfSubmission]]),MONTH(TblLocations[[#This Row],[ODK_DateOfSubmission]]),DAY(TblLocations[[#This Row],[ODK_DateOfSubmission]]))</f>
        <v>44436</v>
      </c>
      <c r="O1965" s="23" t="str">
        <f>_xlfn.CONCAT( YEAR(TblLocations[[#This Row],[ODK_DateOfSubmission]]), "-",TEXT( MONTH(TblLocations[[#This Row],[ODK_DateOfSubmission]]),"00"))</f>
        <v>2021-08</v>
      </c>
    </row>
    <row r="1966" spans="1:15" x14ac:dyDescent="0.25">
      <c r="A1966" s="1">
        <v>3603036</v>
      </c>
      <c r="B1966" s="1">
        <v>360303614</v>
      </c>
      <c r="C1966" s="1">
        <v>25509</v>
      </c>
      <c r="D1966" s="63">
        <v>44454</v>
      </c>
      <c r="E1966" s="54">
        <v>123</v>
      </c>
      <c r="F1966" s="56" t="s">
        <v>96</v>
      </c>
      <c r="G1966" s="56" t="s">
        <v>173</v>
      </c>
      <c r="H1966" s="56" t="s">
        <v>1138</v>
      </c>
      <c r="I1966" s="56" t="s">
        <v>1582</v>
      </c>
      <c r="J1966" s="54" t="s">
        <v>1583</v>
      </c>
      <c r="K1966" s="1">
        <v>31.979781151699999</v>
      </c>
      <c r="L1966" s="1">
        <v>44.942167323</v>
      </c>
      <c r="M1966" s="1">
        <v>2</v>
      </c>
      <c r="N1966" s="9">
        <f>DATE(YEAR(TblLocations[[#This Row],[ODK_DateOfSubmission]]),MONTH(TblLocations[[#This Row],[ODK_DateOfSubmission]]),DAY(TblLocations[[#This Row],[ODK_DateOfSubmission]]))</f>
        <v>44454</v>
      </c>
      <c r="O1966" s="23" t="str">
        <f>_xlfn.CONCAT( YEAR(TblLocations[[#This Row],[ODK_DateOfSubmission]]), "-",TEXT( MONTH(TblLocations[[#This Row],[ODK_DateOfSubmission]]),"00"))</f>
        <v>2021-09</v>
      </c>
    </row>
    <row r="1967" spans="1:15" x14ac:dyDescent="0.25">
      <c r="A1967" s="1">
        <v>3603036</v>
      </c>
      <c r="B1967" s="1">
        <v>360303614</v>
      </c>
      <c r="C1967" s="1">
        <v>25509</v>
      </c>
      <c r="D1967" s="63">
        <v>44454</v>
      </c>
      <c r="E1967" s="54">
        <v>123</v>
      </c>
      <c r="F1967" s="56" t="s">
        <v>96</v>
      </c>
      <c r="G1967" s="56" t="s">
        <v>173</v>
      </c>
      <c r="H1967" s="56" t="s">
        <v>1138</v>
      </c>
      <c r="I1967" s="56" t="s">
        <v>1582</v>
      </c>
      <c r="J1967" s="54" t="s">
        <v>1583</v>
      </c>
      <c r="K1967" s="1">
        <v>31.979781151699999</v>
      </c>
      <c r="L1967" s="1">
        <v>44.942167323</v>
      </c>
      <c r="M1967" s="1">
        <v>1</v>
      </c>
      <c r="N1967" s="9">
        <f>DATE(YEAR(TblLocations[[#This Row],[ODK_DateOfSubmission]]),MONTH(TblLocations[[#This Row],[ODK_DateOfSubmission]]),DAY(TblLocations[[#This Row],[ODK_DateOfSubmission]]))</f>
        <v>44454</v>
      </c>
      <c r="O1967" s="23" t="str">
        <f>_xlfn.CONCAT( YEAR(TblLocations[[#This Row],[ODK_DateOfSubmission]]), "-",TEXT( MONTH(TblLocations[[#This Row],[ODK_DateOfSubmission]]),"00"))</f>
        <v>2021-09</v>
      </c>
    </row>
    <row r="1968" spans="1:15" x14ac:dyDescent="0.25">
      <c r="A1968" s="1">
        <v>3603037</v>
      </c>
      <c r="B1968" s="1">
        <v>360303714</v>
      </c>
      <c r="C1968" s="1">
        <v>24381</v>
      </c>
      <c r="D1968" s="63">
        <v>44439</v>
      </c>
      <c r="E1968" s="54">
        <v>123</v>
      </c>
      <c r="F1968" s="56" t="s">
        <v>96</v>
      </c>
      <c r="G1968" s="56" t="s">
        <v>173</v>
      </c>
      <c r="H1968" s="56" t="s">
        <v>1138</v>
      </c>
      <c r="I1968" s="56" t="s">
        <v>1584</v>
      </c>
      <c r="J1968" s="54" t="s">
        <v>1585</v>
      </c>
      <c r="K1968" s="1">
        <v>31.970362453100002</v>
      </c>
      <c r="L1968" s="1">
        <v>44.8911874701</v>
      </c>
      <c r="M1968" s="1">
        <v>2</v>
      </c>
      <c r="N1968" s="9">
        <f>DATE(YEAR(TblLocations[[#This Row],[ODK_DateOfSubmission]]),MONTH(TblLocations[[#This Row],[ODK_DateOfSubmission]]),DAY(TblLocations[[#This Row],[ODK_DateOfSubmission]]))</f>
        <v>44439</v>
      </c>
      <c r="O1968" s="23" t="str">
        <f>_xlfn.CONCAT( YEAR(TblLocations[[#This Row],[ODK_DateOfSubmission]]), "-",TEXT( MONTH(TblLocations[[#This Row],[ODK_DateOfSubmission]]),"00"))</f>
        <v>2021-08</v>
      </c>
    </row>
    <row r="1969" spans="1:15" x14ac:dyDescent="0.25">
      <c r="A1969" s="1">
        <v>3603044</v>
      </c>
      <c r="B1969" s="1">
        <v>360304414</v>
      </c>
      <c r="C1969" s="1">
        <v>25790</v>
      </c>
      <c r="D1969" s="63">
        <v>44439</v>
      </c>
      <c r="E1969" s="54">
        <v>123</v>
      </c>
      <c r="F1969" s="56" t="s">
        <v>96</v>
      </c>
      <c r="G1969" s="56" t="s">
        <v>173</v>
      </c>
      <c r="H1969" s="56" t="s">
        <v>1138</v>
      </c>
      <c r="I1969" s="56" t="s">
        <v>1139</v>
      </c>
      <c r="J1969" s="54" t="s">
        <v>1140</v>
      </c>
      <c r="K1969" s="1">
        <v>31.996962293100001</v>
      </c>
      <c r="L1969" s="1">
        <v>44.874578579599998</v>
      </c>
      <c r="M1969" s="1">
        <v>1</v>
      </c>
      <c r="N1969" s="9">
        <f>DATE(YEAR(TblLocations[[#This Row],[ODK_DateOfSubmission]]),MONTH(TblLocations[[#This Row],[ODK_DateOfSubmission]]),DAY(TblLocations[[#This Row],[ODK_DateOfSubmission]]))</f>
        <v>44439</v>
      </c>
      <c r="O1969" s="23" t="str">
        <f>_xlfn.CONCAT( YEAR(TblLocations[[#This Row],[ODK_DateOfSubmission]]), "-",TEXT( MONTH(TblLocations[[#This Row],[ODK_DateOfSubmission]]),"00"))</f>
        <v>2021-08</v>
      </c>
    </row>
    <row r="1970" spans="1:15" x14ac:dyDescent="0.25">
      <c r="A1970" s="1">
        <v>3603044</v>
      </c>
      <c r="B1970" s="1">
        <v>360304414</v>
      </c>
      <c r="C1970" s="1">
        <v>25790</v>
      </c>
      <c r="D1970" s="63">
        <v>44439</v>
      </c>
      <c r="E1970" s="54">
        <v>123</v>
      </c>
      <c r="F1970" s="56" t="s">
        <v>96</v>
      </c>
      <c r="G1970" s="56" t="s">
        <v>173</v>
      </c>
      <c r="H1970" s="56" t="s">
        <v>1138</v>
      </c>
      <c r="I1970" s="56" t="s">
        <v>1139</v>
      </c>
      <c r="J1970" s="54" t="s">
        <v>1140</v>
      </c>
      <c r="K1970" s="1">
        <v>31.996962293100001</v>
      </c>
      <c r="L1970" s="1">
        <v>44.874578579599998</v>
      </c>
      <c r="M1970" s="1">
        <v>1</v>
      </c>
      <c r="N1970" s="9">
        <f>DATE(YEAR(TblLocations[[#This Row],[ODK_DateOfSubmission]]),MONTH(TblLocations[[#This Row],[ODK_DateOfSubmission]]),DAY(TblLocations[[#This Row],[ODK_DateOfSubmission]]))</f>
        <v>44439</v>
      </c>
      <c r="O1970" s="23" t="str">
        <f>_xlfn.CONCAT( YEAR(TblLocations[[#This Row],[ODK_DateOfSubmission]]), "-",TEXT( MONTH(TblLocations[[#This Row],[ODK_DateOfSubmission]]),"00"))</f>
        <v>2021-08</v>
      </c>
    </row>
    <row r="1971" spans="1:15" x14ac:dyDescent="0.25">
      <c r="A1971" s="1">
        <v>3603044</v>
      </c>
      <c r="B1971" s="1">
        <v>360304414</v>
      </c>
      <c r="C1971" s="1">
        <v>25790</v>
      </c>
      <c r="D1971" s="63">
        <v>44439</v>
      </c>
      <c r="E1971" s="54">
        <v>123</v>
      </c>
      <c r="F1971" s="56" t="s">
        <v>96</v>
      </c>
      <c r="G1971" s="56" t="s">
        <v>173</v>
      </c>
      <c r="H1971" s="56" t="s">
        <v>1138</v>
      </c>
      <c r="I1971" s="56" t="s">
        <v>1139</v>
      </c>
      <c r="J1971" s="54" t="s">
        <v>1140</v>
      </c>
      <c r="K1971" s="1">
        <v>31.996962293100001</v>
      </c>
      <c r="L1971" s="1">
        <v>44.874578579599998</v>
      </c>
      <c r="M1971" s="1">
        <v>2</v>
      </c>
      <c r="N1971" s="9">
        <f>DATE(YEAR(TblLocations[[#This Row],[ODK_DateOfSubmission]]),MONTH(TblLocations[[#This Row],[ODK_DateOfSubmission]]),DAY(TblLocations[[#This Row],[ODK_DateOfSubmission]]))</f>
        <v>44439</v>
      </c>
      <c r="O1971" s="23" t="str">
        <f>_xlfn.CONCAT( YEAR(TblLocations[[#This Row],[ODK_DateOfSubmission]]), "-",TEXT( MONTH(TblLocations[[#This Row],[ODK_DateOfSubmission]]),"00"))</f>
        <v>2021-08</v>
      </c>
    </row>
    <row r="1972" spans="1:15" x14ac:dyDescent="0.25">
      <c r="A1972" s="1">
        <v>3603048</v>
      </c>
      <c r="B1972" s="1">
        <v>360304814</v>
      </c>
      <c r="C1972" s="1">
        <v>23681</v>
      </c>
      <c r="D1972" s="63">
        <v>44435</v>
      </c>
      <c r="E1972" s="54">
        <v>123</v>
      </c>
      <c r="F1972" s="56" t="s">
        <v>96</v>
      </c>
      <c r="G1972" s="56" t="s">
        <v>173</v>
      </c>
      <c r="H1972" s="56" t="s">
        <v>1138</v>
      </c>
      <c r="I1972" s="56" t="s">
        <v>1141</v>
      </c>
      <c r="J1972" s="54" t="s">
        <v>1142</v>
      </c>
      <c r="K1972" s="1">
        <v>32.020060811100002</v>
      </c>
      <c r="L1972" s="1">
        <v>44.900365360499997</v>
      </c>
      <c r="M1972" s="1">
        <v>2</v>
      </c>
      <c r="N1972" s="9">
        <f>DATE(YEAR(TblLocations[[#This Row],[ODK_DateOfSubmission]]),MONTH(TblLocations[[#This Row],[ODK_DateOfSubmission]]),DAY(TblLocations[[#This Row],[ODK_DateOfSubmission]]))</f>
        <v>44435</v>
      </c>
      <c r="O1972" s="23" t="str">
        <f>_xlfn.CONCAT( YEAR(TblLocations[[#This Row],[ODK_DateOfSubmission]]), "-",TEXT( MONTH(TblLocations[[#This Row],[ODK_DateOfSubmission]]),"00"))</f>
        <v>2021-08</v>
      </c>
    </row>
    <row r="1973" spans="1:15" x14ac:dyDescent="0.25">
      <c r="A1973" s="1">
        <v>3603048</v>
      </c>
      <c r="B1973" s="1">
        <v>360304814</v>
      </c>
      <c r="C1973" s="1">
        <v>23681</v>
      </c>
      <c r="D1973" s="63">
        <v>44435</v>
      </c>
      <c r="E1973" s="54">
        <v>123</v>
      </c>
      <c r="F1973" s="56" t="s">
        <v>96</v>
      </c>
      <c r="G1973" s="56" t="s">
        <v>173</v>
      </c>
      <c r="H1973" s="56" t="s">
        <v>1138</v>
      </c>
      <c r="I1973" s="56" t="s">
        <v>1141</v>
      </c>
      <c r="J1973" s="54" t="s">
        <v>1142</v>
      </c>
      <c r="K1973" s="1">
        <v>32.020060811100002</v>
      </c>
      <c r="L1973" s="1">
        <v>44.900365360499997</v>
      </c>
      <c r="M1973" s="1">
        <v>4</v>
      </c>
      <c r="N1973" s="9">
        <f>DATE(YEAR(TblLocations[[#This Row],[ODK_DateOfSubmission]]),MONTH(TblLocations[[#This Row],[ODK_DateOfSubmission]]),DAY(TblLocations[[#This Row],[ODK_DateOfSubmission]]))</f>
        <v>44435</v>
      </c>
      <c r="O1973" s="23" t="str">
        <f>_xlfn.CONCAT( YEAR(TblLocations[[#This Row],[ODK_DateOfSubmission]]), "-",TEXT( MONTH(TblLocations[[#This Row],[ODK_DateOfSubmission]]),"00"))</f>
        <v>2021-08</v>
      </c>
    </row>
    <row r="1974" spans="1:15" x14ac:dyDescent="0.25">
      <c r="A1974" s="1">
        <v>3603003</v>
      </c>
      <c r="B1974" s="1">
        <v>360300314</v>
      </c>
      <c r="C1974" s="1">
        <v>22326</v>
      </c>
      <c r="D1974" s="63">
        <v>44435</v>
      </c>
      <c r="E1974" s="54">
        <v>123</v>
      </c>
      <c r="F1974" s="56" t="s">
        <v>96</v>
      </c>
      <c r="G1974" s="56" t="s">
        <v>173</v>
      </c>
      <c r="H1974" s="56" t="s">
        <v>1138</v>
      </c>
      <c r="I1974" s="56" t="s">
        <v>1586</v>
      </c>
      <c r="J1974" s="54" t="s">
        <v>1587</v>
      </c>
      <c r="K1974" s="1">
        <v>31.981883123500001</v>
      </c>
      <c r="L1974" s="1">
        <v>44.972986456299999</v>
      </c>
      <c r="M1974" s="1">
        <v>4</v>
      </c>
      <c r="N1974" s="9">
        <f>DATE(YEAR(TblLocations[[#This Row],[ODK_DateOfSubmission]]),MONTH(TblLocations[[#This Row],[ODK_DateOfSubmission]]),DAY(TblLocations[[#This Row],[ODK_DateOfSubmission]]))</f>
        <v>44435</v>
      </c>
      <c r="O1974" s="23" t="str">
        <f>_xlfn.CONCAT( YEAR(TblLocations[[#This Row],[ODK_DateOfSubmission]]), "-",TEXT( MONTH(TblLocations[[#This Row],[ODK_DateOfSubmission]]),"00"))</f>
        <v>2021-08</v>
      </c>
    </row>
    <row r="1975" spans="1:15" x14ac:dyDescent="0.25">
      <c r="A1975" s="1">
        <v>3603005</v>
      </c>
      <c r="B1975" s="1">
        <v>360300514</v>
      </c>
      <c r="C1975" s="1">
        <v>2943</v>
      </c>
      <c r="D1975" s="63">
        <v>44437</v>
      </c>
      <c r="E1975" s="54">
        <v>123</v>
      </c>
      <c r="F1975" s="56" t="s">
        <v>96</v>
      </c>
      <c r="G1975" s="56" t="s">
        <v>173</v>
      </c>
      <c r="H1975" s="56" t="s">
        <v>1138</v>
      </c>
      <c r="I1975" s="56" t="s">
        <v>1588</v>
      </c>
      <c r="J1975" s="54" t="s">
        <v>1589</v>
      </c>
      <c r="K1975" s="1">
        <v>32.004091646500001</v>
      </c>
      <c r="L1975" s="1">
        <v>44.999002372900001</v>
      </c>
      <c r="M1975" s="1">
        <v>1</v>
      </c>
      <c r="N1975" s="9">
        <f>DATE(YEAR(TblLocations[[#This Row],[ODK_DateOfSubmission]]),MONTH(TblLocations[[#This Row],[ODK_DateOfSubmission]]),DAY(TblLocations[[#This Row],[ODK_DateOfSubmission]]))</f>
        <v>44437</v>
      </c>
      <c r="O1975" s="23" t="str">
        <f>_xlfn.CONCAT( YEAR(TblLocations[[#This Row],[ODK_DateOfSubmission]]), "-",TEXT( MONTH(TblLocations[[#This Row],[ODK_DateOfSubmission]]),"00"))</f>
        <v>2021-08</v>
      </c>
    </row>
    <row r="1976" spans="1:15" x14ac:dyDescent="0.25">
      <c r="A1976" s="1">
        <v>3603005</v>
      </c>
      <c r="B1976" s="1">
        <v>360300514</v>
      </c>
      <c r="C1976" s="1">
        <v>2943</v>
      </c>
      <c r="D1976" s="63">
        <v>44437</v>
      </c>
      <c r="E1976" s="54">
        <v>123</v>
      </c>
      <c r="F1976" s="56" t="s">
        <v>96</v>
      </c>
      <c r="G1976" s="56" t="s">
        <v>173</v>
      </c>
      <c r="H1976" s="56" t="s">
        <v>1138</v>
      </c>
      <c r="I1976" s="56" t="s">
        <v>1588</v>
      </c>
      <c r="J1976" s="54" t="s">
        <v>1589</v>
      </c>
      <c r="K1976" s="1">
        <v>32.004091646500001</v>
      </c>
      <c r="L1976" s="1">
        <v>44.999002372900001</v>
      </c>
      <c r="M1976" s="1">
        <v>1</v>
      </c>
      <c r="N1976" s="9">
        <f>DATE(YEAR(TblLocations[[#This Row],[ODK_DateOfSubmission]]),MONTH(TblLocations[[#This Row],[ODK_DateOfSubmission]]),DAY(TblLocations[[#This Row],[ODK_DateOfSubmission]]))</f>
        <v>44437</v>
      </c>
      <c r="O1976" s="23" t="str">
        <f>_xlfn.CONCAT( YEAR(TblLocations[[#This Row],[ODK_DateOfSubmission]]), "-",TEXT( MONTH(TblLocations[[#This Row],[ODK_DateOfSubmission]]),"00"))</f>
        <v>2021-08</v>
      </c>
    </row>
    <row r="1977" spans="1:15" x14ac:dyDescent="0.25">
      <c r="A1977" s="1">
        <v>3603006</v>
      </c>
      <c r="B1977" s="1">
        <v>360300614</v>
      </c>
      <c r="C1977" s="1">
        <v>22815</v>
      </c>
      <c r="D1977" s="63">
        <v>44458</v>
      </c>
      <c r="E1977" s="54">
        <v>123</v>
      </c>
      <c r="F1977" s="56" t="s">
        <v>96</v>
      </c>
      <c r="G1977" s="56" t="s">
        <v>173</v>
      </c>
      <c r="H1977" s="56" t="s">
        <v>1138</v>
      </c>
      <c r="I1977" s="56" t="s">
        <v>1590</v>
      </c>
      <c r="J1977" s="54" t="s">
        <v>1591</v>
      </c>
      <c r="K1977" s="1">
        <v>31.991753191699999</v>
      </c>
      <c r="L1977" s="1">
        <v>44.921382210700003</v>
      </c>
      <c r="M1977" s="1">
        <v>1</v>
      </c>
      <c r="N1977" s="9">
        <f>DATE(YEAR(TblLocations[[#This Row],[ODK_DateOfSubmission]]),MONTH(TblLocations[[#This Row],[ODK_DateOfSubmission]]),DAY(TblLocations[[#This Row],[ODK_DateOfSubmission]]))</f>
        <v>44458</v>
      </c>
      <c r="O1977" s="23" t="str">
        <f>_xlfn.CONCAT( YEAR(TblLocations[[#This Row],[ODK_DateOfSubmission]]), "-",TEXT( MONTH(TblLocations[[#This Row],[ODK_DateOfSubmission]]),"00"))</f>
        <v>2021-09</v>
      </c>
    </row>
    <row r="1978" spans="1:15" x14ac:dyDescent="0.25">
      <c r="A1978" s="1">
        <v>3603006</v>
      </c>
      <c r="B1978" s="1">
        <v>360300614</v>
      </c>
      <c r="C1978" s="1">
        <v>22815</v>
      </c>
      <c r="D1978" s="63">
        <v>44458</v>
      </c>
      <c r="E1978" s="54">
        <v>123</v>
      </c>
      <c r="F1978" s="56" t="s">
        <v>96</v>
      </c>
      <c r="G1978" s="56" t="s">
        <v>173</v>
      </c>
      <c r="H1978" s="56" t="s">
        <v>1138</v>
      </c>
      <c r="I1978" s="56" t="s">
        <v>1590</v>
      </c>
      <c r="J1978" s="54" t="s">
        <v>1591</v>
      </c>
      <c r="K1978" s="1">
        <v>31.991753191699999</v>
      </c>
      <c r="L1978" s="1">
        <v>44.921382210700003</v>
      </c>
      <c r="M1978" s="1">
        <v>1</v>
      </c>
      <c r="N1978" s="9">
        <f>DATE(YEAR(TblLocations[[#This Row],[ODK_DateOfSubmission]]),MONTH(TblLocations[[#This Row],[ODK_DateOfSubmission]]),DAY(TblLocations[[#This Row],[ODK_DateOfSubmission]]))</f>
        <v>44458</v>
      </c>
      <c r="O1978" s="23" t="str">
        <f>_xlfn.CONCAT( YEAR(TblLocations[[#This Row],[ODK_DateOfSubmission]]), "-",TEXT( MONTH(TblLocations[[#This Row],[ODK_DateOfSubmission]]),"00"))</f>
        <v>2021-09</v>
      </c>
    </row>
    <row r="1979" spans="1:15" x14ac:dyDescent="0.25">
      <c r="A1979" s="1">
        <v>3603007</v>
      </c>
      <c r="B1979" s="1">
        <v>360300714</v>
      </c>
      <c r="C1979" s="1">
        <v>24148</v>
      </c>
      <c r="D1979" s="63">
        <v>44439</v>
      </c>
      <c r="E1979" s="54">
        <v>123</v>
      </c>
      <c r="F1979" s="56" t="s">
        <v>96</v>
      </c>
      <c r="G1979" s="56" t="s">
        <v>173</v>
      </c>
      <c r="H1979" s="56" t="s">
        <v>1138</v>
      </c>
      <c r="I1979" s="56" t="s">
        <v>1592</v>
      </c>
      <c r="J1979" s="54" t="s">
        <v>1593</v>
      </c>
      <c r="K1979" s="1">
        <v>31.985893340699999</v>
      </c>
      <c r="L1979" s="1">
        <v>44.953046283399999</v>
      </c>
      <c r="M1979" s="1">
        <v>2</v>
      </c>
      <c r="N1979" s="9">
        <f>DATE(YEAR(TblLocations[[#This Row],[ODK_DateOfSubmission]]),MONTH(TblLocations[[#This Row],[ODK_DateOfSubmission]]),DAY(TblLocations[[#This Row],[ODK_DateOfSubmission]]))</f>
        <v>44439</v>
      </c>
      <c r="O1979" s="23" t="str">
        <f>_xlfn.CONCAT( YEAR(TblLocations[[#This Row],[ODK_DateOfSubmission]]), "-",TEXT( MONTH(TblLocations[[#This Row],[ODK_DateOfSubmission]]),"00"))</f>
        <v>2021-08</v>
      </c>
    </row>
    <row r="1980" spans="1:15" x14ac:dyDescent="0.25">
      <c r="A1980" s="1">
        <v>3603012</v>
      </c>
      <c r="B1980" s="1">
        <v>360301214</v>
      </c>
      <c r="C1980" s="1">
        <v>21945</v>
      </c>
      <c r="D1980" s="63">
        <v>44459</v>
      </c>
      <c r="E1980" s="54">
        <v>123</v>
      </c>
      <c r="F1980" s="56" t="s">
        <v>96</v>
      </c>
      <c r="G1980" s="56" t="s">
        <v>173</v>
      </c>
      <c r="H1980" s="56" t="s">
        <v>1138</v>
      </c>
      <c r="I1980" s="56" t="s">
        <v>1594</v>
      </c>
      <c r="J1980" s="54" t="s">
        <v>1595</v>
      </c>
      <c r="K1980" s="1">
        <v>31.993009728099999</v>
      </c>
      <c r="L1980" s="1">
        <v>44.946743119300002</v>
      </c>
      <c r="M1980" s="1">
        <v>1</v>
      </c>
      <c r="N1980" s="9">
        <f>DATE(YEAR(TblLocations[[#This Row],[ODK_DateOfSubmission]]),MONTH(TblLocations[[#This Row],[ODK_DateOfSubmission]]),DAY(TblLocations[[#This Row],[ODK_DateOfSubmission]]))</f>
        <v>44459</v>
      </c>
      <c r="O1980" s="23" t="str">
        <f>_xlfn.CONCAT( YEAR(TblLocations[[#This Row],[ODK_DateOfSubmission]]), "-",TEXT( MONTH(TblLocations[[#This Row],[ODK_DateOfSubmission]]),"00"))</f>
        <v>2021-09</v>
      </c>
    </row>
    <row r="1981" spans="1:15" x14ac:dyDescent="0.25">
      <c r="A1981" s="1">
        <v>3603012</v>
      </c>
      <c r="B1981" s="1">
        <v>360301214</v>
      </c>
      <c r="C1981" s="1">
        <v>21945</v>
      </c>
      <c r="D1981" s="63">
        <v>44459</v>
      </c>
      <c r="E1981" s="54">
        <v>123</v>
      </c>
      <c r="F1981" s="56" t="s">
        <v>96</v>
      </c>
      <c r="G1981" s="56" t="s">
        <v>173</v>
      </c>
      <c r="H1981" s="56" t="s">
        <v>1138</v>
      </c>
      <c r="I1981" s="56" t="s">
        <v>1594</v>
      </c>
      <c r="J1981" s="54" t="s">
        <v>1595</v>
      </c>
      <c r="K1981" s="1">
        <v>31.993009728099999</v>
      </c>
      <c r="L1981" s="1">
        <v>44.946743119300002</v>
      </c>
      <c r="M1981" s="1">
        <v>1</v>
      </c>
      <c r="N1981" s="9">
        <f>DATE(YEAR(TblLocations[[#This Row],[ODK_DateOfSubmission]]),MONTH(TblLocations[[#This Row],[ODK_DateOfSubmission]]),DAY(TblLocations[[#This Row],[ODK_DateOfSubmission]]))</f>
        <v>44459</v>
      </c>
      <c r="O1981" s="23" t="str">
        <f>_xlfn.CONCAT( YEAR(TblLocations[[#This Row],[ODK_DateOfSubmission]]), "-",TEXT( MONTH(TblLocations[[#This Row],[ODK_DateOfSubmission]]),"00"))</f>
        <v>2021-09</v>
      </c>
    </row>
    <row r="1982" spans="1:15" x14ac:dyDescent="0.25">
      <c r="A1982" s="1">
        <v>3603022</v>
      </c>
      <c r="B1982" s="1">
        <v>360302214</v>
      </c>
      <c r="C1982" s="1">
        <v>3381</v>
      </c>
      <c r="D1982" s="63">
        <v>44457</v>
      </c>
      <c r="E1982" s="54">
        <v>123</v>
      </c>
      <c r="F1982" s="56" t="s">
        <v>96</v>
      </c>
      <c r="G1982" s="56" t="s">
        <v>173</v>
      </c>
      <c r="H1982" s="56" t="s">
        <v>1138</v>
      </c>
      <c r="I1982" s="56" t="s">
        <v>1596</v>
      </c>
      <c r="J1982" s="54" t="s">
        <v>1597</v>
      </c>
      <c r="K1982" s="1">
        <v>31.976561914200001</v>
      </c>
      <c r="L1982" s="1">
        <v>44.948463998800001</v>
      </c>
      <c r="M1982" s="1">
        <v>1</v>
      </c>
      <c r="N1982" s="9">
        <f>DATE(YEAR(TblLocations[[#This Row],[ODK_DateOfSubmission]]),MONTH(TblLocations[[#This Row],[ODK_DateOfSubmission]]),DAY(TblLocations[[#This Row],[ODK_DateOfSubmission]]))</f>
        <v>44457</v>
      </c>
      <c r="O1982" s="23" t="str">
        <f>_xlfn.CONCAT( YEAR(TblLocations[[#This Row],[ODK_DateOfSubmission]]), "-",TEXT( MONTH(TblLocations[[#This Row],[ODK_DateOfSubmission]]),"00"))</f>
        <v>2021-09</v>
      </c>
    </row>
    <row r="1983" spans="1:15" x14ac:dyDescent="0.25">
      <c r="A1983" s="1">
        <v>3603025</v>
      </c>
      <c r="B1983" s="1">
        <v>360302514</v>
      </c>
      <c r="C1983" s="1">
        <v>2885</v>
      </c>
      <c r="D1983" s="63">
        <v>44457</v>
      </c>
      <c r="E1983" s="54">
        <v>123</v>
      </c>
      <c r="F1983" s="56" t="s">
        <v>96</v>
      </c>
      <c r="G1983" s="56" t="s">
        <v>173</v>
      </c>
      <c r="H1983" s="56" t="s">
        <v>1138</v>
      </c>
      <c r="I1983" s="56" t="s">
        <v>1598</v>
      </c>
      <c r="J1983" s="54" t="s">
        <v>1599</v>
      </c>
      <c r="K1983" s="1">
        <v>31.987180695900001</v>
      </c>
      <c r="L1983" s="1">
        <v>44.902500910900002</v>
      </c>
      <c r="M1983" s="1">
        <v>1</v>
      </c>
      <c r="N1983" s="9">
        <f>DATE(YEAR(TblLocations[[#This Row],[ODK_DateOfSubmission]]),MONTH(TblLocations[[#This Row],[ODK_DateOfSubmission]]),DAY(TblLocations[[#This Row],[ODK_DateOfSubmission]]))</f>
        <v>44457</v>
      </c>
      <c r="O1983" s="23" t="str">
        <f>_xlfn.CONCAT( YEAR(TblLocations[[#This Row],[ODK_DateOfSubmission]]), "-",TEXT( MONTH(TblLocations[[#This Row],[ODK_DateOfSubmission]]),"00"))</f>
        <v>2021-09</v>
      </c>
    </row>
    <row r="1984" spans="1:15" x14ac:dyDescent="0.25">
      <c r="A1984" s="1">
        <v>3603025</v>
      </c>
      <c r="B1984" s="1">
        <v>360302514</v>
      </c>
      <c r="C1984" s="1">
        <v>2885</v>
      </c>
      <c r="D1984" s="63">
        <v>44457</v>
      </c>
      <c r="E1984" s="54">
        <v>123</v>
      </c>
      <c r="F1984" s="56" t="s">
        <v>96</v>
      </c>
      <c r="G1984" s="56" t="s">
        <v>173</v>
      </c>
      <c r="H1984" s="56" t="s">
        <v>1138</v>
      </c>
      <c r="I1984" s="56" t="s">
        <v>1598</v>
      </c>
      <c r="J1984" s="54" t="s">
        <v>1599</v>
      </c>
      <c r="K1984" s="1">
        <v>31.987180695900001</v>
      </c>
      <c r="L1984" s="1">
        <v>44.902500910900002</v>
      </c>
      <c r="M1984" s="1">
        <v>1</v>
      </c>
      <c r="N1984" s="9">
        <f>DATE(YEAR(TblLocations[[#This Row],[ODK_DateOfSubmission]]),MONTH(TblLocations[[#This Row],[ODK_DateOfSubmission]]),DAY(TblLocations[[#This Row],[ODK_DateOfSubmission]]))</f>
        <v>44457</v>
      </c>
      <c r="O1984" s="23" t="str">
        <f>_xlfn.CONCAT( YEAR(TblLocations[[#This Row],[ODK_DateOfSubmission]]), "-",TEXT( MONTH(TblLocations[[#This Row],[ODK_DateOfSubmission]]),"00"))</f>
        <v>2021-09</v>
      </c>
    </row>
    <row r="1985" spans="1:15" x14ac:dyDescent="0.25">
      <c r="A1985" s="1">
        <v>3603025</v>
      </c>
      <c r="B1985" s="1">
        <v>360302514</v>
      </c>
      <c r="C1985" s="1">
        <v>2885</v>
      </c>
      <c r="D1985" s="63">
        <v>44457</v>
      </c>
      <c r="E1985" s="54">
        <v>123</v>
      </c>
      <c r="F1985" s="56" t="s">
        <v>96</v>
      </c>
      <c r="G1985" s="56" t="s">
        <v>173</v>
      </c>
      <c r="H1985" s="56" t="s">
        <v>1138</v>
      </c>
      <c r="I1985" s="56" t="s">
        <v>1598</v>
      </c>
      <c r="J1985" s="54" t="s">
        <v>1599</v>
      </c>
      <c r="K1985" s="1">
        <v>31.987180695900001</v>
      </c>
      <c r="L1985" s="1">
        <v>44.902500910900002</v>
      </c>
      <c r="M1985" s="1">
        <v>1</v>
      </c>
      <c r="N1985" s="9">
        <f>DATE(YEAR(TblLocations[[#This Row],[ODK_DateOfSubmission]]),MONTH(TblLocations[[#This Row],[ODK_DateOfSubmission]]),DAY(TblLocations[[#This Row],[ODK_DateOfSubmission]]))</f>
        <v>44457</v>
      </c>
      <c r="O1985" s="23" t="str">
        <f>_xlfn.CONCAT( YEAR(TblLocations[[#This Row],[ODK_DateOfSubmission]]), "-",TEXT( MONTH(TblLocations[[#This Row],[ODK_DateOfSubmission]]),"00"))</f>
        <v>2021-09</v>
      </c>
    </row>
    <row r="1986" spans="1:15" x14ac:dyDescent="0.25">
      <c r="A1986" s="1">
        <v>3604004</v>
      </c>
      <c r="B1986" s="1">
        <v>360400414</v>
      </c>
      <c r="C1986" s="1">
        <v>24583</v>
      </c>
      <c r="D1986" s="63">
        <v>44453</v>
      </c>
      <c r="E1986" s="54">
        <v>123</v>
      </c>
      <c r="F1986" s="56" t="s">
        <v>96</v>
      </c>
      <c r="G1986" s="56" t="s">
        <v>176</v>
      </c>
      <c r="H1986" s="56" t="s">
        <v>1600</v>
      </c>
      <c r="I1986" s="56" t="s">
        <v>1601</v>
      </c>
      <c r="J1986" s="54" t="s">
        <v>1602</v>
      </c>
      <c r="K1986" s="1">
        <v>31.860279352399999</v>
      </c>
      <c r="L1986" s="1">
        <v>44.931567842699998</v>
      </c>
      <c r="M1986" s="1">
        <v>1</v>
      </c>
      <c r="N1986" s="9">
        <f>DATE(YEAR(TblLocations[[#This Row],[ODK_DateOfSubmission]]),MONTH(TblLocations[[#This Row],[ODK_DateOfSubmission]]),DAY(TblLocations[[#This Row],[ODK_DateOfSubmission]]))</f>
        <v>44453</v>
      </c>
      <c r="O1986" s="23" t="str">
        <f>_xlfn.CONCAT( YEAR(TblLocations[[#This Row],[ODK_DateOfSubmission]]), "-",TEXT( MONTH(TblLocations[[#This Row],[ODK_DateOfSubmission]]),"00"))</f>
        <v>2021-09</v>
      </c>
    </row>
    <row r="1987" spans="1:15" x14ac:dyDescent="0.25">
      <c r="A1987" s="1">
        <v>3604004</v>
      </c>
      <c r="B1987" s="1">
        <v>360400414</v>
      </c>
      <c r="C1987" s="1">
        <v>24583</v>
      </c>
      <c r="D1987" s="63">
        <v>44453</v>
      </c>
      <c r="E1987" s="54">
        <v>123</v>
      </c>
      <c r="F1987" s="56" t="s">
        <v>96</v>
      </c>
      <c r="G1987" s="56" t="s">
        <v>176</v>
      </c>
      <c r="H1987" s="56" t="s">
        <v>1600</v>
      </c>
      <c r="I1987" s="56" t="s">
        <v>1601</v>
      </c>
      <c r="J1987" s="54" t="s">
        <v>1602</v>
      </c>
      <c r="K1987" s="1">
        <v>31.860279352399999</v>
      </c>
      <c r="L1987" s="1">
        <v>44.931567842699998</v>
      </c>
      <c r="M1987" s="1">
        <v>1</v>
      </c>
      <c r="N1987" s="9">
        <f>DATE(YEAR(TblLocations[[#This Row],[ODK_DateOfSubmission]]),MONTH(TblLocations[[#This Row],[ODK_DateOfSubmission]]),DAY(TblLocations[[#This Row],[ODK_DateOfSubmission]]))</f>
        <v>44453</v>
      </c>
      <c r="O1987" s="23" t="str">
        <f>_xlfn.CONCAT( YEAR(TblLocations[[#This Row],[ODK_DateOfSubmission]]), "-",TEXT( MONTH(TblLocations[[#This Row],[ODK_DateOfSubmission]]),"00"))</f>
        <v>2021-09</v>
      </c>
    </row>
    <row r="1988" spans="1:15" x14ac:dyDescent="0.25">
      <c r="A1988" s="1">
        <v>3604015</v>
      </c>
      <c r="B1988" s="32">
        <v>360401514</v>
      </c>
      <c r="C1988" s="32">
        <v>22000</v>
      </c>
      <c r="D1988" s="64">
        <v>44453</v>
      </c>
      <c r="E1988" s="58">
        <v>123</v>
      </c>
      <c r="F1988" s="59" t="s">
        <v>96</v>
      </c>
      <c r="G1988" s="59" t="s">
        <v>176</v>
      </c>
      <c r="H1988" s="59" t="s">
        <v>1603</v>
      </c>
      <c r="I1988" s="59" t="s">
        <v>1604</v>
      </c>
      <c r="J1988" s="58" t="s">
        <v>897</v>
      </c>
      <c r="K1988" s="32">
        <v>31.7160727182</v>
      </c>
      <c r="L1988" s="32">
        <v>44.970706466499998</v>
      </c>
      <c r="M1988" s="32">
        <v>1</v>
      </c>
      <c r="N1988" s="60">
        <f>DATE(YEAR(TblLocations[[#This Row],[ODK_DateOfSubmission]]),MONTH(TblLocations[[#This Row],[ODK_DateOfSubmission]]),DAY(TblLocations[[#This Row],[ODK_DateOfSubmission]]))</f>
        <v>44453</v>
      </c>
      <c r="O1988" s="61" t="str">
        <f>_xlfn.CONCAT( YEAR(TblLocations[[#This Row],[ODK_DateOfSubmission]]), "-",TEXT( MONTH(TblLocations[[#This Row],[ODK_DateOfSubmission]]),"00"))</f>
        <v>2021-09</v>
      </c>
    </row>
    <row r="1989" spans="1:15" x14ac:dyDescent="0.25">
      <c r="A1989" s="1">
        <v>2702085</v>
      </c>
      <c r="B1989" s="1">
        <v>2702085108</v>
      </c>
      <c r="C1989" s="1">
        <v>34077</v>
      </c>
      <c r="D1989" s="63">
        <v>44553.641103159724</v>
      </c>
      <c r="E1989" s="54">
        <v>124</v>
      </c>
      <c r="F1989" s="56" t="s">
        <v>72</v>
      </c>
      <c r="G1989" s="56" t="s">
        <v>103</v>
      </c>
      <c r="H1989" s="56" t="s">
        <v>1605</v>
      </c>
      <c r="I1989" s="56" t="s">
        <v>1606</v>
      </c>
      <c r="J1989" s="54" t="s">
        <v>1607</v>
      </c>
      <c r="K1989" s="1">
        <v>36.27223</v>
      </c>
      <c r="L1989" s="1">
        <v>41.356059999999999</v>
      </c>
      <c r="M1989" s="1">
        <v>5</v>
      </c>
      <c r="N1989" s="9">
        <f>DATE(YEAR(TblLocations[[#This Row],[ODK_DateOfSubmission]]),MONTH(TblLocations[[#This Row],[ODK_DateOfSubmission]]),DAY(TblLocations[[#This Row],[ODK_DateOfSubmission]]))</f>
        <v>44553</v>
      </c>
      <c r="O1989" s="23" t="str">
        <f>_xlfn.CONCAT( YEAR(TblLocations[[#This Row],[ODK_DateOfSubmission]]), "-",TEXT( MONTH(TblLocations[[#This Row],[ODK_DateOfSubmission]]),"00"))</f>
        <v>2021-12</v>
      </c>
    </row>
    <row r="1990" spans="1:15" x14ac:dyDescent="0.25">
      <c r="A1990" s="1">
        <v>2702091</v>
      </c>
      <c r="B1990" s="1">
        <v>2702091108</v>
      </c>
      <c r="C1990" s="1">
        <v>34081</v>
      </c>
      <c r="D1990" s="63">
        <v>44553.641086886571</v>
      </c>
      <c r="E1990" s="54">
        <v>124</v>
      </c>
      <c r="F1990" s="56" t="s">
        <v>72</v>
      </c>
      <c r="G1990" s="56" t="s">
        <v>103</v>
      </c>
      <c r="H1990" s="56" t="s">
        <v>1605</v>
      </c>
      <c r="I1990" s="56" t="s">
        <v>1608</v>
      </c>
      <c r="J1990" s="54" t="s">
        <v>1609</v>
      </c>
      <c r="K1990" s="1">
        <v>36.176606</v>
      </c>
      <c r="L1990" s="1">
        <v>41.472645</v>
      </c>
      <c r="M1990" s="1">
        <v>7</v>
      </c>
      <c r="N1990" s="9">
        <f>DATE(YEAR(TblLocations[[#This Row],[ODK_DateOfSubmission]]),MONTH(TblLocations[[#This Row],[ODK_DateOfSubmission]]),DAY(TblLocations[[#This Row],[ODK_DateOfSubmission]]))</f>
        <v>44553</v>
      </c>
      <c r="O1990" s="23" t="str">
        <f>_xlfn.CONCAT( YEAR(TblLocations[[#This Row],[ODK_DateOfSubmission]]), "-",TEXT( MONTH(TblLocations[[#This Row],[ODK_DateOfSubmission]]),"00"))</f>
        <v>2021-12</v>
      </c>
    </row>
    <row r="1991" spans="1:15" x14ac:dyDescent="0.25">
      <c r="A1991" s="1">
        <v>2702044</v>
      </c>
      <c r="B1991" s="1">
        <v>2702044108</v>
      </c>
      <c r="C1991" s="1">
        <v>33854</v>
      </c>
      <c r="D1991" s="63">
        <v>44553.641097569445</v>
      </c>
      <c r="E1991" s="54">
        <v>124</v>
      </c>
      <c r="F1991" s="56" t="s">
        <v>72</v>
      </c>
      <c r="G1991" s="56" t="s">
        <v>103</v>
      </c>
      <c r="H1991" s="56" t="s">
        <v>1605</v>
      </c>
      <c r="I1991" s="56" t="s">
        <v>1610</v>
      </c>
      <c r="J1991" s="54" t="s">
        <v>1611</v>
      </c>
      <c r="K1991" s="1">
        <v>36.271999999999998</v>
      </c>
      <c r="L1991" s="1">
        <v>41.367502000000002</v>
      </c>
      <c r="M1991" s="1">
        <v>8</v>
      </c>
      <c r="N1991" s="9">
        <f>DATE(YEAR(TblLocations[[#This Row],[ODK_DateOfSubmission]]),MONTH(TblLocations[[#This Row],[ODK_DateOfSubmission]]),DAY(TblLocations[[#This Row],[ODK_DateOfSubmission]]))</f>
        <v>44553</v>
      </c>
      <c r="O1991" s="23" t="str">
        <f>_xlfn.CONCAT( YEAR(TblLocations[[#This Row],[ODK_DateOfSubmission]]), "-",TEXT( MONTH(TblLocations[[#This Row],[ODK_DateOfSubmission]]),"00"))</f>
        <v>2021-12</v>
      </c>
    </row>
    <row r="1992" spans="1:15" x14ac:dyDescent="0.25">
      <c r="A1992" s="1">
        <v>2702047</v>
      </c>
      <c r="B1992" s="1">
        <v>2702047108</v>
      </c>
      <c r="C1992" s="1">
        <v>34008</v>
      </c>
      <c r="D1992" s="63">
        <v>44553.641192129631</v>
      </c>
      <c r="E1992" s="54">
        <v>124</v>
      </c>
      <c r="F1992" s="56" t="s">
        <v>72</v>
      </c>
      <c r="G1992" s="56" t="s">
        <v>103</v>
      </c>
      <c r="H1992" s="56" t="s">
        <v>1279</v>
      </c>
      <c r="I1992" s="56" t="s">
        <v>349</v>
      </c>
      <c r="J1992" s="54" t="s">
        <v>1448</v>
      </c>
      <c r="K1992" s="1">
        <v>36.044508999999998</v>
      </c>
      <c r="L1992" s="1">
        <v>41.714508000000002</v>
      </c>
      <c r="M1992" s="1">
        <v>7</v>
      </c>
      <c r="N1992" s="9">
        <f>DATE(YEAR(TblLocations[[#This Row],[ODK_DateOfSubmission]]),MONTH(TblLocations[[#This Row],[ODK_DateOfSubmission]]),DAY(TblLocations[[#This Row],[ODK_DateOfSubmission]]))</f>
        <v>44553</v>
      </c>
      <c r="O1992" s="23" t="str">
        <f>_xlfn.CONCAT( YEAR(TblLocations[[#This Row],[ODK_DateOfSubmission]]), "-",TEXT( MONTH(TblLocations[[#This Row],[ODK_DateOfSubmission]]),"00"))</f>
        <v>2021-12</v>
      </c>
    </row>
    <row r="1993" spans="1:15" x14ac:dyDescent="0.25">
      <c r="A1993" s="1">
        <v>2702052</v>
      </c>
      <c r="B1993" s="1">
        <v>2702052108</v>
      </c>
      <c r="C1993" s="1">
        <v>18349</v>
      </c>
      <c r="D1993" s="63">
        <v>44553.641243483798</v>
      </c>
      <c r="E1993" s="54">
        <v>124</v>
      </c>
      <c r="F1993" s="56" t="s">
        <v>72</v>
      </c>
      <c r="G1993" s="56" t="s">
        <v>103</v>
      </c>
      <c r="H1993" s="56" t="s">
        <v>1279</v>
      </c>
      <c r="I1993" s="56" t="s">
        <v>1282</v>
      </c>
      <c r="J1993" s="54" t="s">
        <v>1267</v>
      </c>
      <c r="K1993" s="1">
        <v>36.044635</v>
      </c>
      <c r="L1993" s="1">
        <v>41.720289000000001</v>
      </c>
      <c r="M1993" s="1">
        <v>15</v>
      </c>
      <c r="N1993" s="9">
        <f>DATE(YEAR(TblLocations[[#This Row],[ODK_DateOfSubmission]]),MONTH(TblLocations[[#This Row],[ODK_DateOfSubmission]]),DAY(TblLocations[[#This Row],[ODK_DateOfSubmission]]))</f>
        <v>44553</v>
      </c>
      <c r="O1993" s="23" t="str">
        <f>_xlfn.CONCAT( YEAR(TblLocations[[#This Row],[ODK_DateOfSubmission]]), "-",TEXT( MONTH(TblLocations[[#This Row],[ODK_DateOfSubmission]]),"00"))</f>
        <v>2021-12</v>
      </c>
    </row>
    <row r="1994" spans="1:15" x14ac:dyDescent="0.25">
      <c r="A1994" s="1">
        <v>2702052</v>
      </c>
      <c r="B1994" s="1">
        <v>2702052108</v>
      </c>
      <c r="C1994" s="1">
        <v>18349</v>
      </c>
      <c r="D1994" s="63">
        <v>44553.641243483798</v>
      </c>
      <c r="E1994" s="54">
        <v>124</v>
      </c>
      <c r="F1994" s="56" t="s">
        <v>72</v>
      </c>
      <c r="G1994" s="56" t="s">
        <v>103</v>
      </c>
      <c r="H1994" s="56" t="s">
        <v>1279</v>
      </c>
      <c r="I1994" s="56" t="s">
        <v>1282</v>
      </c>
      <c r="J1994" s="54" t="s">
        <v>1267</v>
      </c>
      <c r="K1994" s="1">
        <v>36.044635</v>
      </c>
      <c r="L1994" s="1">
        <v>41.720289000000001</v>
      </c>
      <c r="M1994" s="1">
        <v>8</v>
      </c>
      <c r="N1994" s="9">
        <f>DATE(YEAR(TblLocations[[#This Row],[ODK_DateOfSubmission]]),MONTH(TblLocations[[#This Row],[ODK_DateOfSubmission]]),DAY(TblLocations[[#This Row],[ODK_DateOfSubmission]]))</f>
        <v>44553</v>
      </c>
      <c r="O1994" s="23" t="str">
        <f>_xlfn.CONCAT( YEAR(TblLocations[[#This Row],[ODK_DateOfSubmission]]), "-",TEXT( MONTH(TblLocations[[#This Row],[ODK_DateOfSubmission]]),"00"))</f>
        <v>2021-12</v>
      </c>
    </row>
    <row r="1995" spans="1:15" x14ac:dyDescent="0.25">
      <c r="A1995" s="1">
        <v>2702082</v>
      </c>
      <c r="B1995" s="1">
        <v>2702082108</v>
      </c>
      <c r="C1995" s="1">
        <v>34074</v>
      </c>
      <c r="D1995" s="63">
        <v>44553.641113854166</v>
      </c>
      <c r="E1995" s="54">
        <v>124</v>
      </c>
      <c r="F1995" s="56" t="s">
        <v>72</v>
      </c>
      <c r="G1995" s="56" t="s">
        <v>103</v>
      </c>
      <c r="H1995" s="56" t="s">
        <v>1279</v>
      </c>
      <c r="I1995" s="56" t="s">
        <v>1612</v>
      </c>
      <c r="J1995" s="54" t="s">
        <v>1613</v>
      </c>
      <c r="K1995" s="1">
        <v>36.138890000000004</v>
      </c>
      <c r="L1995" s="1">
        <v>41.302503999999999</v>
      </c>
      <c r="M1995" s="1">
        <v>8</v>
      </c>
      <c r="N1995" s="9">
        <f>DATE(YEAR(TblLocations[[#This Row],[ODK_DateOfSubmission]]),MONTH(TblLocations[[#This Row],[ODK_DateOfSubmission]]),DAY(TblLocations[[#This Row],[ODK_DateOfSubmission]]))</f>
        <v>44553</v>
      </c>
      <c r="O1995" s="23" t="str">
        <f>_xlfn.CONCAT( YEAR(TblLocations[[#This Row],[ODK_DateOfSubmission]]), "-",TEXT( MONTH(TblLocations[[#This Row],[ODK_DateOfSubmission]]),"00"))</f>
        <v>2021-12</v>
      </c>
    </row>
    <row r="1996" spans="1:15" x14ac:dyDescent="0.25">
      <c r="A1996" s="1">
        <v>2702114</v>
      </c>
      <c r="B1996" s="1">
        <v>2702114108</v>
      </c>
      <c r="C1996" s="1">
        <v>34171</v>
      </c>
      <c r="D1996" s="63">
        <v>44553.641091782411</v>
      </c>
      <c r="E1996" s="54">
        <v>124</v>
      </c>
      <c r="F1996" s="56" t="s">
        <v>72</v>
      </c>
      <c r="G1996" s="56" t="s">
        <v>103</v>
      </c>
      <c r="H1996" s="56" t="s">
        <v>1279</v>
      </c>
      <c r="I1996" s="56" t="s">
        <v>1614</v>
      </c>
      <c r="J1996" s="54" t="s">
        <v>1081</v>
      </c>
      <c r="K1996" s="1">
        <v>36.249287000000002</v>
      </c>
      <c r="L1996" s="1">
        <v>41.479422999999997</v>
      </c>
      <c r="M1996" s="1">
        <v>9</v>
      </c>
      <c r="N1996" s="9">
        <f>DATE(YEAR(TblLocations[[#This Row],[ODK_DateOfSubmission]]),MONTH(TblLocations[[#This Row],[ODK_DateOfSubmission]]),DAY(TblLocations[[#This Row],[ODK_DateOfSubmission]]))</f>
        <v>44553</v>
      </c>
      <c r="O1996" s="23" t="str">
        <f>_xlfn.CONCAT( YEAR(TblLocations[[#This Row],[ODK_DateOfSubmission]]), "-",TEXT( MONTH(TblLocations[[#This Row],[ODK_DateOfSubmission]]),"00"))</f>
        <v>2021-12</v>
      </c>
    </row>
    <row r="1997" spans="1:15" x14ac:dyDescent="0.25">
      <c r="A1997" s="1">
        <v>2708176</v>
      </c>
      <c r="B1997" s="1">
        <v>2708176108</v>
      </c>
      <c r="C1997" s="1">
        <v>33472</v>
      </c>
      <c r="D1997" s="63">
        <v>44553.93687662037</v>
      </c>
      <c r="E1997" s="54">
        <v>124</v>
      </c>
      <c r="F1997" s="56" t="s">
        <v>72</v>
      </c>
      <c r="G1997" s="56" t="s">
        <v>93</v>
      </c>
      <c r="H1997" s="56" t="s">
        <v>478</v>
      </c>
      <c r="I1997" s="56" t="s">
        <v>481</v>
      </c>
      <c r="J1997" s="54" t="s">
        <v>482</v>
      </c>
      <c r="K1997" s="1">
        <v>36.485300000000002</v>
      </c>
      <c r="L1997" s="1">
        <v>42.422117739400001</v>
      </c>
      <c r="M1997" s="1">
        <v>150</v>
      </c>
      <c r="N1997" s="9">
        <f>DATE(YEAR(TblLocations[[#This Row],[ODK_DateOfSubmission]]),MONTH(TblLocations[[#This Row],[ODK_DateOfSubmission]]),DAY(TblLocations[[#This Row],[ODK_DateOfSubmission]]))</f>
        <v>44553</v>
      </c>
      <c r="O1997" s="23" t="str">
        <f>_xlfn.CONCAT( YEAR(TblLocations[[#This Row],[ODK_DateOfSubmission]]), "-",TEXT( MONTH(TblLocations[[#This Row],[ODK_DateOfSubmission]]),"00"))</f>
        <v>2021-12</v>
      </c>
    </row>
    <row r="1998" spans="1:15" x14ac:dyDescent="0.25">
      <c r="A1998" s="1">
        <v>2708002</v>
      </c>
      <c r="B1998" s="1">
        <v>2708002108</v>
      </c>
      <c r="C1998" s="1">
        <v>24809</v>
      </c>
      <c r="D1998" s="63">
        <v>44557.609522488427</v>
      </c>
      <c r="E1998" s="54">
        <v>124</v>
      </c>
      <c r="F1998" s="56" t="s">
        <v>72</v>
      </c>
      <c r="G1998" s="56" t="s">
        <v>93</v>
      </c>
      <c r="H1998" s="56" t="s">
        <v>433</v>
      </c>
      <c r="I1998" s="56" t="s">
        <v>434</v>
      </c>
      <c r="J1998" s="54" t="s">
        <v>248</v>
      </c>
      <c r="K1998" s="1">
        <v>36.3920374</v>
      </c>
      <c r="L1998" s="1">
        <v>42.4765978</v>
      </c>
      <c r="M1998" s="1">
        <v>8</v>
      </c>
      <c r="N1998" s="9">
        <f>DATE(YEAR(TblLocations[[#This Row],[ODK_DateOfSubmission]]),MONTH(TblLocations[[#This Row],[ODK_DateOfSubmission]]),DAY(TblLocations[[#This Row],[ODK_DateOfSubmission]]))</f>
        <v>44557</v>
      </c>
      <c r="O1998" s="23" t="str">
        <f>_xlfn.CONCAT( YEAR(TblLocations[[#This Row],[ODK_DateOfSubmission]]), "-",TEXT( MONTH(TblLocations[[#This Row],[ODK_DateOfSubmission]]),"00"))</f>
        <v>2021-12</v>
      </c>
    </row>
    <row r="1999" spans="1:15" x14ac:dyDescent="0.25">
      <c r="A1999" s="1">
        <v>2708007</v>
      </c>
      <c r="B1999" s="1">
        <v>2708007108</v>
      </c>
      <c r="C1999" s="1">
        <v>18309</v>
      </c>
      <c r="D1999" s="63">
        <v>44557.610073530093</v>
      </c>
      <c r="E1999" s="54">
        <v>124</v>
      </c>
      <c r="F1999" s="56" t="s">
        <v>72</v>
      </c>
      <c r="G1999" s="56" t="s">
        <v>93</v>
      </c>
      <c r="H1999" s="56" t="s">
        <v>433</v>
      </c>
      <c r="I1999" s="56" t="s">
        <v>436</v>
      </c>
      <c r="J1999" s="54" t="s">
        <v>437</v>
      </c>
      <c r="K1999" s="1">
        <v>36.377371400000001</v>
      </c>
      <c r="L1999" s="1">
        <v>42.457237300000003</v>
      </c>
      <c r="M1999" s="1">
        <v>3</v>
      </c>
      <c r="N1999" s="9">
        <f>DATE(YEAR(TblLocations[[#This Row],[ODK_DateOfSubmission]]),MONTH(TblLocations[[#This Row],[ODK_DateOfSubmission]]),DAY(TblLocations[[#This Row],[ODK_DateOfSubmission]]))</f>
        <v>44557</v>
      </c>
      <c r="O1999" s="23" t="str">
        <f>_xlfn.CONCAT( YEAR(TblLocations[[#This Row],[ODK_DateOfSubmission]]), "-",TEXT( MONTH(TblLocations[[#This Row],[ODK_DateOfSubmission]]),"00"))</f>
        <v>2021-12</v>
      </c>
    </row>
    <row r="2000" spans="1:15" x14ac:dyDescent="0.25">
      <c r="A2000" s="1">
        <v>2708019</v>
      </c>
      <c r="B2000" s="1">
        <v>2708019108</v>
      </c>
      <c r="C2000" s="1">
        <v>22924</v>
      </c>
      <c r="D2000" s="63">
        <v>44557.609432442128</v>
      </c>
      <c r="E2000" s="54">
        <v>124</v>
      </c>
      <c r="F2000" s="56" t="s">
        <v>72</v>
      </c>
      <c r="G2000" s="56" t="s">
        <v>93</v>
      </c>
      <c r="H2000" s="56" t="s">
        <v>433</v>
      </c>
      <c r="I2000" s="56" t="s">
        <v>443</v>
      </c>
      <c r="J2000" s="54" t="s">
        <v>444</v>
      </c>
      <c r="K2000" s="1">
        <v>36.410913999999998</v>
      </c>
      <c r="L2000" s="1">
        <v>42.542980999999997</v>
      </c>
      <c r="M2000" s="1">
        <v>11</v>
      </c>
      <c r="N2000" s="9">
        <f>DATE(YEAR(TblLocations[[#This Row],[ODK_DateOfSubmission]]),MONTH(TblLocations[[#This Row],[ODK_DateOfSubmission]]),DAY(TblLocations[[#This Row],[ODK_DateOfSubmission]]))</f>
        <v>44557</v>
      </c>
      <c r="O2000" s="23" t="str">
        <f>_xlfn.CONCAT( YEAR(TblLocations[[#This Row],[ODK_DateOfSubmission]]), "-",TEXT( MONTH(TblLocations[[#This Row],[ODK_DateOfSubmission]]),"00"))</f>
        <v>2021-12</v>
      </c>
    </row>
    <row r="2001" spans="1:15" x14ac:dyDescent="0.25">
      <c r="A2001" s="1">
        <v>2708110</v>
      </c>
      <c r="B2001" s="1">
        <v>2708110108</v>
      </c>
      <c r="C2001" s="1">
        <v>17439</v>
      </c>
      <c r="D2001" s="63">
        <v>44557.609403854163</v>
      </c>
      <c r="E2001" s="54">
        <v>124</v>
      </c>
      <c r="F2001" s="56" t="s">
        <v>72</v>
      </c>
      <c r="G2001" s="56" t="s">
        <v>93</v>
      </c>
      <c r="H2001" s="56" t="s">
        <v>433</v>
      </c>
      <c r="I2001" s="56" t="s">
        <v>454</v>
      </c>
      <c r="J2001" s="54" t="s">
        <v>455</v>
      </c>
      <c r="K2001" s="1">
        <v>36.442366999999997</v>
      </c>
      <c r="L2001" s="1">
        <v>42.629963500000002</v>
      </c>
      <c r="M2001" s="1">
        <v>5</v>
      </c>
      <c r="N2001" s="9">
        <f>DATE(YEAR(TblLocations[[#This Row],[ODK_DateOfSubmission]]),MONTH(TblLocations[[#This Row],[ODK_DateOfSubmission]]),DAY(TblLocations[[#This Row],[ODK_DateOfSubmission]]))</f>
        <v>44557</v>
      </c>
      <c r="O2001" s="23" t="str">
        <f>_xlfn.CONCAT( YEAR(TblLocations[[#This Row],[ODK_DateOfSubmission]]), "-",TEXT( MONTH(TblLocations[[#This Row],[ODK_DateOfSubmission]]),"00"))</f>
        <v>2021-12</v>
      </c>
    </row>
    <row r="2002" spans="1:15" x14ac:dyDescent="0.25">
      <c r="A2002" s="1">
        <v>2708129</v>
      </c>
      <c r="B2002" s="1">
        <v>2708129108</v>
      </c>
      <c r="C2002" s="1">
        <v>18006</v>
      </c>
      <c r="D2002" s="63">
        <v>44557.609990358796</v>
      </c>
      <c r="E2002" s="54">
        <v>124</v>
      </c>
      <c r="F2002" s="56" t="s">
        <v>72</v>
      </c>
      <c r="G2002" s="56" t="s">
        <v>93</v>
      </c>
      <c r="H2002" s="56" t="s">
        <v>433</v>
      </c>
      <c r="I2002" s="56" t="s">
        <v>222</v>
      </c>
      <c r="J2002" s="54" t="s">
        <v>223</v>
      </c>
      <c r="K2002" s="1">
        <v>36.371630000000003</v>
      </c>
      <c r="L2002" s="1">
        <v>42.459803600000001</v>
      </c>
      <c r="M2002" s="1">
        <v>5</v>
      </c>
      <c r="N2002" s="9">
        <f>DATE(YEAR(TblLocations[[#This Row],[ODK_DateOfSubmission]]),MONTH(TblLocations[[#This Row],[ODK_DateOfSubmission]]),DAY(TblLocations[[#This Row],[ODK_DateOfSubmission]]))</f>
        <v>44557</v>
      </c>
      <c r="O2002" s="23" t="str">
        <f>_xlfn.CONCAT( YEAR(TblLocations[[#This Row],[ODK_DateOfSubmission]]), "-",TEXT( MONTH(TblLocations[[#This Row],[ODK_DateOfSubmission]]),"00"))</f>
        <v>2021-12</v>
      </c>
    </row>
    <row r="2003" spans="1:15" x14ac:dyDescent="0.25">
      <c r="A2003" s="1">
        <v>2708140</v>
      </c>
      <c r="B2003" s="1">
        <v>2708140108</v>
      </c>
      <c r="C2003" s="1">
        <v>33278</v>
      </c>
      <c r="D2003" s="63">
        <v>44557.609599884257</v>
      </c>
      <c r="E2003" s="54">
        <v>124</v>
      </c>
      <c r="F2003" s="56" t="s">
        <v>72</v>
      </c>
      <c r="G2003" s="56" t="s">
        <v>93</v>
      </c>
      <c r="H2003" s="56" t="s">
        <v>433</v>
      </c>
      <c r="I2003" s="56" t="s">
        <v>466</v>
      </c>
      <c r="J2003" s="54" t="s">
        <v>467</v>
      </c>
      <c r="K2003" s="1">
        <v>36.382409000000003</v>
      </c>
      <c r="L2003" s="1">
        <v>42.448608999999998</v>
      </c>
      <c r="M2003" s="1">
        <v>5</v>
      </c>
      <c r="N2003" s="9">
        <f>DATE(YEAR(TblLocations[[#This Row],[ODK_DateOfSubmission]]),MONTH(TblLocations[[#This Row],[ODK_DateOfSubmission]]),DAY(TblLocations[[#This Row],[ODK_DateOfSubmission]]))</f>
        <v>44557</v>
      </c>
      <c r="O2003" s="23" t="str">
        <f>_xlfn.CONCAT( YEAR(TblLocations[[#This Row],[ODK_DateOfSubmission]]), "-",TEXT( MONTH(TblLocations[[#This Row],[ODK_DateOfSubmission]]),"00"))</f>
        <v>2021-12</v>
      </c>
    </row>
    <row r="2004" spans="1:15" x14ac:dyDescent="0.25">
      <c r="A2004" s="1">
        <v>2708142</v>
      </c>
      <c r="B2004" s="1">
        <v>2708142108</v>
      </c>
      <c r="C2004" s="1">
        <v>33280</v>
      </c>
      <c r="D2004" s="63">
        <v>44557.609611458334</v>
      </c>
      <c r="E2004" s="54">
        <v>124</v>
      </c>
      <c r="F2004" s="56" t="s">
        <v>72</v>
      </c>
      <c r="G2004" s="56" t="s">
        <v>93</v>
      </c>
      <c r="H2004" s="56" t="s">
        <v>433</v>
      </c>
      <c r="I2004" s="56" t="s">
        <v>470</v>
      </c>
      <c r="J2004" s="54" t="s">
        <v>471</v>
      </c>
      <c r="K2004" s="1">
        <v>36.385176999999999</v>
      </c>
      <c r="L2004" s="1">
        <v>42.4391958</v>
      </c>
      <c r="M2004" s="1">
        <v>6</v>
      </c>
      <c r="N2004" s="9">
        <f>DATE(YEAR(TblLocations[[#This Row],[ODK_DateOfSubmission]]),MONTH(TblLocations[[#This Row],[ODK_DateOfSubmission]]),DAY(TblLocations[[#This Row],[ODK_DateOfSubmission]]))</f>
        <v>44557</v>
      </c>
      <c r="O2004" s="23" t="str">
        <f>_xlfn.CONCAT( YEAR(TblLocations[[#This Row],[ODK_DateOfSubmission]]), "-",TEXT( MONTH(TblLocations[[#This Row],[ODK_DateOfSubmission]]),"00"))</f>
        <v>2021-12</v>
      </c>
    </row>
    <row r="2005" spans="1:15" x14ac:dyDescent="0.25">
      <c r="A2005" s="1">
        <v>2708148</v>
      </c>
      <c r="B2005" s="1">
        <v>2708148108</v>
      </c>
      <c r="C2005" s="1">
        <v>33294</v>
      </c>
      <c r="D2005" s="63">
        <v>44557.609501157407</v>
      </c>
      <c r="E2005" s="54">
        <v>124</v>
      </c>
      <c r="F2005" s="56" t="s">
        <v>72</v>
      </c>
      <c r="G2005" s="56" t="s">
        <v>93</v>
      </c>
      <c r="H2005" s="56" t="s">
        <v>433</v>
      </c>
      <c r="I2005" s="56" t="s">
        <v>472</v>
      </c>
      <c r="J2005" s="54" t="s">
        <v>473</v>
      </c>
      <c r="K2005" s="1">
        <v>36.391159999999999</v>
      </c>
      <c r="L2005" s="1">
        <v>42.502434999999998</v>
      </c>
      <c r="M2005" s="1">
        <v>6</v>
      </c>
      <c r="N2005" s="9">
        <f>DATE(YEAR(TblLocations[[#This Row],[ODK_DateOfSubmission]]),MONTH(TblLocations[[#This Row],[ODK_DateOfSubmission]]),DAY(TblLocations[[#This Row],[ODK_DateOfSubmission]]))</f>
        <v>44557</v>
      </c>
      <c r="O2005" s="23" t="str">
        <f>_xlfn.CONCAT( YEAR(TblLocations[[#This Row],[ODK_DateOfSubmission]]), "-",TEXT( MONTH(TblLocations[[#This Row],[ODK_DateOfSubmission]]),"00"))</f>
        <v>2021-12</v>
      </c>
    </row>
    <row r="2006" spans="1:15" x14ac:dyDescent="0.25">
      <c r="A2006" s="1">
        <v>2708153</v>
      </c>
      <c r="B2006" s="1">
        <v>2708153108</v>
      </c>
      <c r="C2006" s="1">
        <v>33346</v>
      </c>
      <c r="D2006" s="63">
        <v>44557.609489236114</v>
      </c>
      <c r="E2006" s="54">
        <v>124</v>
      </c>
      <c r="F2006" s="56" t="s">
        <v>72</v>
      </c>
      <c r="G2006" s="56" t="s">
        <v>93</v>
      </c>
      <c r="H2006" s="56" t="s">
        <v>433</v>
      </c>
      <c r="I2006" s="56" t="s">
        <v>474</v>
      </c>
      <c r="J2006" s="54" t="s">
        <v>475</v>
      </c>
      <c r="K2006" s="1">
        <v>36.398490000000002</v>
      </c>
      <c r="L2006" s="1">
        <v>42.504868999999999</v>
      </c>
      <c r="M2006" s="1">
        <v>24</v>
      </c>
      <c r="N2006" s="9">
        <f>DATE(YEAR(TblLocations[[#This Row],[ODK_DateOfSubmission]]),MONTH(TblLocations[[#This Row],[ODK_DateOfSubmission]]),DAY(TblLocations[[#This Row],[ODK_DateOfSubmission]]))</f>
        <v>44557</v>
      </c>
      <c r="O2006" s="23" t="str">
        <f>_xlfn.CONCAT( YEAR(TblLocations[[#This Row],[ODK_DateOfSubmission]]), "-",TEXT( MONTH(TblLocations[[#This Row],[ODK_DateOfSubmission]]),"00"))</f>
        <v>2021-12</v>
      </c>
    </row>
    <row r="2007" spans="1:15" x14ac:dyDescent="0.25">
      <c r="A2007" s="1">
        <v>2708154</v>
      </c>
      <c r="B2007" s="1">
        <v>2708154108</v>
      </c>
      <c r="C2007" s="1">
        <v>33345</v>
      </c>
      <c r="D2007" s="63">
        <v>44557.609482372682</v>
      </c>
      <c r="E2007" s="54">
        <v>124</v>
      </c>
      <c r="F2007" s="56" t="s">
        <v>72</v>
      </c>
      <c r="G2007" s="56" t="s">
        <v>93</v>
      </c>
      <c r="H2007" s="56" t="s">
        <v>433</v>
      </c>
      <c r="I2007" s="56" t="s">
        <v>476</v>
      </c>
      <c r="J2007" s="54" t="s">
        <v>477</v>
      </c>
      <c r="K2007" s="1">
        <v>36.396619999999999</v>
      </c>
      <c r="L2007" s="1">
        <v>42.514042699999997</v>
      </c>
      <c r="M2007" s="1">
        <v>12</v>
      </c>
      <c r="N2007" s="9">
        <f>DATE(YEAR(TblLocations[[#This Row],[ODK_DateOfSubmission]]),MONTH(TblLocations[[#This Row],[ODK_DateOfSubmission]]),DAY(TblLocations[[#This Row],[ODK_DateOfSubmission]]))</f>
        <v>44557</v>
      </c>
      <c r="O2007" s="23" t="str">
        <f>_xlfn.CONCAT( YEAR(TblLocations[[#This Row],[ODK_DateOfSubmission]]), "-",TEXT( MONTH(TblLocations[[#This Row],[ODK_DateOfSubmission]]),"00"))</f>
        <v>2021-12</v>
      </c>
    </row>
    <row r="2008" spans="1:15" x14ac:dyDescent="0.25">
      <c r="A2008" s="1">
        <v>1303006</v>
      </c>
      <c r="B2008" s="1">
        <v>130300615</v>
      </c>
      <c r="C2008" s="1">
        <v>24553</v>
      </c>
      <c r="D2008" s="63">
        <v>44557</v>
      </c>
      <c r="E2008" s="54">
        <v>124</v>
      </c>
      <c r="F2008" s="56" t="s">
        <v>80</v>
      </c>
      <c r="G2008" s="56" t="s">
        <v>145</v>
      </c>
      <c r="H2008" s="56" t="s">
        <v>630</v>
      </c>
      <c r="I2008" s="56" t="s">
        <v>631</v>
      </c>
      <c r="J2008" s="54" t="s">
        <v>632</v>
      </c>
      <c r="K2008" s="1">
        <v>35.935481899999999</v>
      </c>
      <c r="L2008" s="1">
        <v>44.955341199999999</v>
      </c>
      <c r="M2008" s="1">
        <v>3</v>
      </c>
      <c r="N2008" s="9">
        <f>DATE(YEAR(TblLocations[[#This Row],[ODK_DateOfSubmission]]),MONTH(TblLocations[[#This Row],[ODK_DateOfSubmission]]),DAY(TblLocations[[#This Row],[ODK_DateOfSubmission]]))</f>
        <v>44557</v>
      </c>
      <c r="O2008" s="23" t="str">
        <f>_xlfn.CONCAT( YEAR(TblLocations[[#This Row],[ODK_DateOfSubmission]]), "-",TEXT( MONTH(TblLocations[[#This Row],[ODK_DateOfSubmission]]),"00"))</f>
        <v>2021-12</v>
      </c>
    </row>
    <row r="2009" spans="1:15" x14ac:dyDescent="0.25">
      <c r="A2009" s="1">
        <v>1304053</v>
      </c>
      <c r="B2009" s="1">
        <v>130405315</v>
      </c>
      <c r="C2009" s="1">
        <v>21961</v>
      </c>
      <c r="D2009" s="63">
        <v>44557</v>
      </c>
      <c r="E2009" s="54">
        <v>124</v>
      </c>
      <c r="F2009" s="56" t="s">
        <v>80</v>
      </c>
      <c r="G2009" s="56" t="s">
        <v>144</v>
      </c>
      <c r="H2009" s="56" t="s">
        <v>635</v>
      </c>
      <c r="I2009" s="56" t="s">
        <v>647</v>
      </c>
      <c r="J2009" s="54" t="s">
        <v>648</v>
      </c>
      <c r="K2009" s="1">
        <v>35.169750700000002</v>
      </c>
      <c r="L2009" s="1">
        <v>45.983210999999997</v>
      </c>
      <c r="M2009" s="1">
        <v>3</v>
      </c>
      <c r="N2009" s="9">
        <f>DATE(YEAR(TblLocations[[#This Row],[ODK_DateOfSubmission]]),MONTH(TblLocations[[#This Row],[ODK_DateOfSubmission]]),DAY(TblLocations[[#This Row],[ODK_DateOfSubmission]]))</f>
        <v>44557</v>
      </c>
      <c r="O2009" s="23" t="str">
        <f>_xlfn.CONCAT( YEAR(TblLocations[[#This Row],[ODK_DateOfSubmission]]), "-",TEXT( MONTH(TblLocations[[#This Row],[ODK_DateOfSubmission]]),"00"))</f>
        <v>2021-12</v>
      </c>
    </row>
    <row r="2010" spans="1:15" x14ac:dyDescent="0.25">
      <c r="A2010" s="1">
        <v>1310036</v>
      </c>
      <c r="B2010" s="1">
        <v>131003615</v>
      </c>
      <c r="C2010" s="1">
        <v>21036</v>
      </c>
      <c r="D2010" s="63">
        <v>44557</v>
      </c>
      <c r="E2010" s="54">
        <v>124</v>
      </c>
      <c r="F2010" s="56" t="s">
        <v>80</v>
      </c>
      <c r="G2010" s="56" t="s">
        <v>143</v>
      </c>
      <c r="H2010" s="56" t="s">
        <v>670</v>
      </c>
      <c r="I2010" s="56" t="s">
        <v>631</v>
      </c>
      <c r="J2010" s="54" t="s">
        <v>632</v>
      </c>
      <c r="K2010" s="1">
        <v>35.5898574</v>
      </c>
      <c r="L2010" s="1">
        <v>45.4054985</v>
      </c>
      <c r="M2010" s="1">
        <v>3</v>
      </c>
      <c r="N2010" s="9">
        <f>DATE(YEAR(TblLocations[[#This Row],[ODK_DateOfSubmission]]),MONTH(TblLocations[[#This Row],[ODK_DateOfSubmission]]),DAY(TblLocations[[#This Row],[ODK_DateOfSubmission]]))</f>
        <v>44557</v>
      </c>
      <c r="O2010" s="23" t="str">
        <f>_xlfn.CONCAT( YEAR(TblLocations[[#This Row],[ODK_DateOfSubmission]]), "-",TEXT( MONTH(TblLocations[[#This Row],[ODK_DateOfSubmission]]),"00"))</f>
        <v>2021-12</v>
      </c>
    </row>
    <row r="2011" spans="1:15" x14ac:dyDescent="0.25">
      <c r="A2011" s="1">
        <v>1310045</v>
      </c>
      <c r="B2011" s="1">
        <v>131004515</v>
      </c>
      <c r="C2011" s="1">
        <v>23718</v>
      </c>
      <c r="D2011" s="63">
        <v>44557</v>
      </c>
      <c r="E2011" s="54">
        <v>124</v>
      </c>
      <c r="F2011" s="56" t="s">
        <v>80</v>
      </c>
      <c r="G2011" s="56" t="s">
        <v>143</v>
      </c>
      <c r="H2011" s="56" t="s">
        <v>670</v>
      </c>
      <c r="I2011" s="56" t="s">
        <v>1200</v>
      </c>
      <c r="J2011" s="54" t="s">
        <v>1201</v>
      </c>
      <c r="K2011" s="1">
        <v>35.615379699999998</v>
      </c>
      <c r="L2011" s="1">
        <v>45.414839299999997</v>
      </c>
      <c r="M2011" s="1">
        <v>4</v>
      </c>
      <c r="N2011" s="9">
        <f>DATE(YEAR(TblLocations[[#This Row],[ODK_DateOfSubmission]]),MONTH(TblLocations[[#This Row],[ODK_DateOfSubmission]]),DAY(TblLocations[[#This Row],[ODK_DateOfSubmission]]))</f>
        <v>44557</v>
      </c>
      <c r="O2011" s="23" t="str">
        <f>_xlfn.CONCAT( YEAR(TblLocations[[#This Row],[ODK_DateOfSubmission]]), "-",TEXT( MONTH(TblLocations[[#This Row],[ODK_DateOfSubmission]]),"00"))</f>
        <v>2021-12</v>
      </c>
    </row>
    <row r="2012" spans="1:15" x14ac:dyDescent="0.25">
      <c r="A2012" s="1">
        <v>1310047</v>
      </c>
      <c r="B2012" s="1">
        <v>131004715</v>
      </c>
      <c r="C2012" s="1">
        <v>4486</v>
      </c>
      <c r="D2012" s="63">
        <v>44557</v>
      </c>
      <c r="E2012" s="54">
        <v>124</v>
      </c>
      <c r="F2012" s="56" t="s">
        <v>80</v>
      </c>
      <c r="G2012" s="56" t="s">
        <v>143</v>
      </c>
      <c r="H2012" s="56" t="s">
        <v>670</v>
      </c>
      <c r="I2012" s="56" t="s">
        <v>688</v>
      </c>
      <c r="J2012" s="54" t="s">
        <v>689</v>
      </c>
      <c r="K2012" s="1">
        <v>35.4992722</v>
      </c>
      <c r="L2012" s="1">
        <v>45.438715299999998</v>
      </c>
      <c r="M2012" s="1">
        <v>2</v>
      </c>
      <c r="N2012" s="9">
        <f>DATE(YEAR(TblLocations[[#This Row],[ODK_DateOfSubmission]]),MONTH(TblLocations[[#This Row],[ODK_DateOfSubmission]]),DAY(TblLocations[[#This Row],[ODK_DateOfSubmission]]))</f>
        <v>44557</v>
      </c>
      <c r="O2012" s="23" t="str">
        <f>_xlfn.CONCAT( YEAR(TblLocations[[#This Row],[ODK_DateOfSubmission]]), "-",TEXT( MONTH(TblLocations[[#This Row],[ODK_DateOfSubmission]]),"00"))</f>
        <v>2021-12</v>
      </c>
    </row>
    <row r="2013" spans="1:15" x14ac:dyDescent="0.25">
      <c r="A2013" s="1">
        <v>1310070</v>
      </c>
      <c r="B2013" s="1">
        <v>131007015</v>
      </c>
      <c r="C2013" s="1">
        <v>21050</v>
      </c>
      <c r="D2013" s="63">
        <v>44557</v>
      </c>
      <c r="E2013" s="54">
        <v>124</v>
      </c>
      <c r="F2013" s="56" t="s">
        <v>80</v>
      </c>
      <c r="G2013" s="56" t="s">
        <v>143</v>
      </c>
      <c r="H2013" s="56" t="s">
        <v>670</v>
      </c>
      <c r="I2013" s="56" t="s">
        <v>1615</v>
      </c>
      <c r="J2013" s="54" t="s">
        <v>1616</v>
      </c>
      <c r="K2013" s="1">
        <v>35.5707229</v>
      </c>
      <c r="L2013" s="1">
        <v>45.438372999999999</v>
      </c>
      <c r="M2013" s="1">
        <v>4</v>
      </c>
      <c r="N2013" s="9">
        <f>DATE(YEAR(TblLocations[[#This Row],[ODK_DateOfSubmission]]),MONTH(TblLocations[[#This Row],[ODK_DateOfSubmission]]),DAY(TblLocations[[#This Row],[ODK_DateOfSubmission]]))</f>
        <v>44557</v>
      </c>
      <c r="O2013" s="23" t="str">
        <f>_xlfn.CONCAT( YEAR(TblLocations[[#This Row],[ODK_DateOfSubmission]]), "-",TEXT( MONTH(TblLocations[[#This Row],[ODK_DateOfSubmission]]),"00"))</f>
        <v>2021-12</v>
      </c>
    </row>
    <row r="2014" spans="1:15" x14ac:dyDescent="0.25">
      <c r="A2014" s="1">
        <v>1310143</v>
      </c>
      <c r="B2014" s="1">
        <v>131014315</v>
      </c>
      <c r="C2014" s="1">
        <v>31949</v>
      </c>
      <c r="D2014" s="63">
        <v>44557</v>
      </c>
      <c r="E2014" s="54">
        <v>124</v>
      </c>
      <c r="F2014" s="56" t="s">
        <v>80</v>
      </c>
      <c r="G2014" s="56" t="s">
        <v>143</v>
      </c>
      <c r="H2014" s="56" t="s">
        <v>670</v>
      </c>
      <c r="I2014" s="56" t="s">
        <v>718</v>
      </c>
      <c r="J2014" s="54" t="s">
        <v>719</v>
      </c>
      <c r="K2014" s="1">
        <v>35.529351800000001</v>
      </c>
      <c r="L2014" s="1">
        <v>45.480642000000003</v>
      </c>
      <c r="M2014" s="1">
        <v>3</v>
      </c>
      <c r="N2014" s="9">
        <f>DATE(YEAR(TblLocations[[#This Row],[ODK_DateOfSubmission]]),MONTH(TblLocations[[#This Row],[ODK_DateOfSubmission]]),DAY(TblLocations[[#This Row],[ODK_DateOfSubmission]]))</f>
        <v>44557</v>
      </c>
      <c r="O2014" s="23" t="str">
        <f>_xlfn.CONCAT( YEAR(TblLocations[[#This Row],[ODK_DateOfSubmission]]), "-",TEXT( MONTH(TblLocations[[#This Row],[ODK_DateOfSubmission]]),"00"))</f>
        <v>2021-12</v>
      </c>
    </row>
    <row r="2015" spans="1:15" x14ac:dyDescent="0.25">
      <c r="A2015" s="1">
        <v>1310148</v>
      </c>
      <c r="B2015" s="1">
        <v>131014815</v>
      </c>
      <c r="C2015" s="1">
        <v>31954</v>
      </c>
      <c r="D2015" s="63">
        <v>44557</v>
      </c>
      <c r="E2015" s="54">
        <v>124</v>
      </c>
      <c r="F2015" s="56" t="s">
        <v>80</v>
      </c>
      <c r="G2015" s="56" t="s">
        <v>143</v>
      </c>
      <c r="H2015" s="56" t="s">
        <v>670</v>
      </c>
      <c r="I2015" s="56" t="s">
        <v>724</v>
      </c>
      <c r="J2015" s="54" t="s">
        <v>725</v>
      </c>
      <c r="K2015" s="1">
        <v>35.544204200000003</v>
      </c>
      <c r="L2015" s="1">
        <v>45.456991100000003</v>
      </c>
      <c r="M2015" s="1">
        <v>3</v>
      </c>
      <c r="N2015" s="9">
        <f>DATE(YEAR(TblLocations[[#This Row],[ODK_DateOfSubmission]]),MONTH(TblLocations[[#This Row],[ODK_DateOfSubmission]]),DAY(TblLocations[[#This Row],[ODK_DateOfSubmission]]))</f>
        <v>44557</v>
      </c>
      <c r="O2015" s="23" t="str">
        <f>_xlfn.CONCAT( YEAR(TblLocations[[#This Row],[ODK_DateOfSubmission]]), "-",TEXT( MONTH(TblLocations[[#This Row],[ODK_DateOfSubmission]]),"00"))</f>
        <v>2021-12</v>
      </c>
    </row>
    <row r="2016" spans="1:15" x14ac:dyDescent="0.25">
      <c r="A2016" s="1">
        <v>1310150</v>
      </c>
      <c r="B2016" s="1">
        <v>131015015</v>
      </c>
      <c r="C2016" s="1">
        <v>31956</v>
      </c>
      <c r="D2016" s="63">
        <v>44557</v>
      </c>
      <c r="E2016" s="54">
        <v>124</v>
      </c>
      <c r="F2016" s="56" t="s">
        <v>80</v>
      </c>
      <c r="G2016" s="56" t="s">
        <v>143</v>
      </c>
      <c r="H2016" s="56" t="s">
        <v>670</v>
      </c>
      <c r="I2016" s="56" t="s">
        <v>726</v>
      </c>
      <c r="J2016" s="54" t="s">
        <v>727</v>
      </c>
      <c r="K2016" s="1">
        <v>35.547325000000001</v>
      </c>
      <c r="L2016" s="1">
        <v>45.4755003</v>
      </c>
      <c r="M2016" s="1">
        <v>5</v>
      </c>
      <c r="N2016" s="9">
        <f>DATE(YEAR(TblLocations[[#This Row],[ODK_DateOfSubmission]]),MONTH(TblLocations[[#This Row],[ODK_DateOfSubmission]]),DAY(TblLocations[[#This Row],[ODK_DateOfSubmission]]))</f>
        <v>44557</v>
      </c>
      <c r="O2016" s="23" t="str">
        <f>_xlfn.CONCAT( YEAR(TblLocations[[#This Row],[ODK_DateOfSubmission]]), "-",TEXT( MONTH(TblLocations[[#This Row],[ODK_DateOfSubmission]]),"00"))</f>
        <v>2021-12</v>
      </c>
    </row>
    <row r="2017" spans="1:15" x14ac:dyDescent="0.25">
      <c r="A2017" s="1">
        <v>1310213</v>
      </c>
      <c r="B2017" s="1">
        <v>131021315</v>
      </c>
      <c r="C2017" s="1">
        <v>32006</v>
      </c>
      <c r="D2017" s="63">
        <v>44557</v>
      </c>
      <c r="E2017" s="54">
        <v>124</v>
      </c>
      <c r="F2017" s="56" t="s">
        <v>80</v>
      </c>
      <c r="G2017" s="56" t="s">
        <v>143</v>
      </c>
      <c r="H2017" s="56" t="s">
        <v>670</v>
      </c>
      <c r="I2017" s="56" t="s">
        <v>1230</v>
      </c>
      <c r="J2017" s="54" t="s">
        <v>1231</v>
      </c>
      <c r="K2017" s="1">
        <v>35.608514300000003</v>
      </c>
      <c r="L2017" s="1">
        <v>45.412889399999997</v>
      </c>
      <c r="M2017" s="1">
        <v>5</v>
      </c>
      <c r="N2017" s="9">
        <f>DATE(YEAR(TblLocations[[#This Row],[ODK_DateOfSubmission]]),MONTH(TblLocations[[#This Row],[ODK_DateOfSubmission]]),DAY(TblLocations[[#This Row],[ODK_DateOfSubmission]]))</f>
        <v>44557</v>
      </c>
      <c r="O2017" s="23" t="str">
        <f>_xlfn.CONCAT( YEAR(TblLocations[[#This Row],[ODK_DateOfSubmission]]), "-",TEXT( MONTH(TblLocations[[#This Row],[ODK_DateOfSubmission]]),"00"))</f>
        <v>2021-12</v>
      </c>
    </row>
    <row r="2018" spans="1:15" x14ac:dyDescent="0.25">
      <c r="A2018" s="1">
        <v>1310215</v>
      </c>
      <c r="B2018" s="1">
        <v>131021515</v>
      </c>
      <c r="C2018" s="1">
        <v>32008</v>
      </c>
      <c r="D2018" s="63">
        <v>44557</v>
      </c>
      <c r="E2018" s="54">
        <v>124</v>
      </c>
      <c r="F2018" s="56" t="s">
        <v>80</v>
      </c>
      <c r="G2018" s="56" t="s">
        <v>143</v>
      </c>
      <c r="H2018" s="56" t="s">
        <v>670</v>
      </c>
      <c r="I2018" s="56" t="s">
        <v>742</v>
      </c>
      <c r="J2018" s="54" t="s">
        <v>743</v>
      </c>
      <c r="K2018" s="1">
        <v>35.589292299999997</v>
      </c>
      <c r="L2018" s="1">
        <v>45.399595900000001</v>
      </c>
      <c r="M2018" s="1">
        <v>6</v>
      </c>
      <c r="N2018" s="9">
        <f>DATE(YEAR(TblLocations[[#This Row],[ODK_DateOfSubmission]]),MONTH(TblLocations[[#This Row],[ODK_DateOfSubmission]]),DAY(TblLocations[[#This Row],[ODK_DateOfSubmission]]))</f>
        <v>44557</v>
      </c>
      <c r="O2018" s="23" t="str">
        <f>_xlfn.CONCAT( YEAR(TblLocations[[#This Row],[ODK_DateOfSubmission]]), "-",TEXT( MONTH(TblLocations[[#This Row],[ODK_DateOfSubmission]]),"00"))</f>
        <v>2021-12</v>
      </c>
    </row>
    <row r="2019" spans="1:15" x14ac:dyDescent="0.25">
      <c r="A2019" s="1">
        <v>1310225</v>
      </c>
      <c r="B2019" s="1">
        <v>131022515</v>
      </c>
      <c r="C2019" s="1">
        <v>32055</v>
      </c>
      <c r="D2019" s="63">
        <v>44557</v>
      </c>
      <c r="E2019" s="54">
        <v>124</v>
      </c>
      <c r="F2019" s="56" t="s">
        <v>80</v>
      </c>
      <c r="G2019" s="56" t="s">
        <v>143</v>
      </c>
      <c r="H2019" s="56" t="s">
        <v>670</v>
      </c>
      <c r="I2019" s="56" t="s">
        <v>744</v>
      </c>
      <c r="J2019" s="54" t="s">
        <v>745</v>
      </c>
      <c r="K2019" s="1">
        <v>35.587659100000003</v>
      </c>
      <c r="L2019" s="1">
        <v>45.392274999999998</v>
      </c>
      <c r="M2019" s="1">
        <v>2</v>
      </c>
      <c r="N2019" s="9">
        <f>DATE(YEAR(TblLocations[[#This Row],[ODK_DateOfSubmission]]),MONTH(TblLocations[[#This Row],[ODK_DateOfSubmission]]),DAY(TblLocations[[#This Row],[ODK_DateOfSubmission]]))</f>
        <v>44557</v>
      </c>
      <c r="O2019" s="23" t="str">
        <f>_xlfn.CONCAT( YEAR(TblLocations[[#This Row],[ODK_DateOfSubmission]]), "-",TEXT( MONTH(TblLocations[[#This Row],[ODK_DateOfSubmission]]),"00"))</f>
        <v>2021-12</v>
      </c>
    </row>
    <row r="2020" spans="1:15" x14ac:dyDescent="0.25">
      <c r="A2020" s="1">
        <v>2307141</v>
      </c>
      <c r="B2020" s="1">
        <v>230714115</v>
      </c>
      <c r="C2020" s="1">
        <v>21989</v>
      </c>
      <c r="D2020" s="63">
        <v>44553</v>
      </c>
      <c r="E2020" s="54">
        <v>124</v>
      </c>
      <c r="F2020" s="56" t="s">
        <v>92</v>
      </c>
      <c r="G2020" s="56" t="s">
        <v>166</v>
      </c>
      <c r="H2020" s="56" t="s">
        <v>858</v>
      </c>
      <c r="I2020" s="56" t="s">
        <v>1617</v>
      </c>
      <c r="J2020" s="54" t="s">
        <v>1618</v>
      </c>
      <c r="K2020" s="1">
        <v>33.278001322900003</v>
      </c>
      <c r="L2020" s="1">
        <v>44.309610443799997</v>
      </c>
      <c r="M2020" s="1">
        <v>2</v>
      </c>
      <c r="N2020" s="9">
        <f>DATE(YEAR(TblLocations[[#This Row],[ODK_DateOfSubmission]]),MONTH(TblLocations[[#This Row],[ODK_DateOfSubmission]]),DAY(TblLocations[[#This Row],[ODK_DateOfSubmission]]))</f>
        <v>44553</v>
      </c>
      <c r="O2020" s="23" t="str">
        <f>_xlfn.CONCAT( YEAR(TblLocations[[#This Row],[ODK_DateOfSubmission]]), "-",TEXT( MONTH(TblLocations[[#This Row],[ODK_DateOfSubmission]]),"00"))</f>
        <v>2021-12</v>
      </c>
    </row>
    <row r="2021" spans="1:15" x14ac:dyDescent="0.25">
      <c r="A2021" s="1">
        <v>3502013</v>
      </c>
      <c r="B2021" s="1">
        <v>350201315</v>
      </c>
      <c r="C2021" s="1">
        <v>33801</v>
      </c>
      <c r="D2021" s="63">
        <v>44557</v>
      </c>
      <c r="E2021" s="54">
        <v>124</v>
      </c>
      <c r="F2021" s="56" t="s">
        <v>68</v>
      </c>
      <c r="G2021" s="56" t="s">
        <v>81</v>
      </c>
      <c r="H2021" s="56" t="s">
        <v>1048</v>
      </c>
      <c r="I2021" s="56" t="s">
        <v>1339</v>
      </c>
      <c r="J2021" s="54" t="s">
        <v>1340</v>
      </c>
      <c r="K2021" s="1">
        <v>31.53961</v>
      </c>
      <c r="L2021" s="1">
        <v>46.119104999999998</v>
      </c>
      <c r="M2021" s="1">
        <v>5</v>
      </c>
      <c r="N2021" s="9">
        <f>DATE(YEAR(TblLocations[[#This Row],[ODK_DateOfSubmission]]),MONTH(TblLocations[[#This Row],[ODK_DateOfSubmission]]),DAY(TblLocations[[#This Row],[ODK_DateOfSubmission]]))</f>
        <v>44557</v>
      </c>
      <c r="O2021" s="23" t="str">
        <f>_xlfn.CONCAT( YEAR(TblLocations[[#This Row],[ODK_DateOfSubmission]]), "-",TEXT( MONTH(TblLocations[[#This Row],[ODK_DateOfSubmission]]),"00"))</f>
        <v>2021-12</v>
      </c>
    </row>
    <row r="2022" spans="1:15" x14ac:dyDescent="0.25">
      <c r="A2022" s="1">
        <v>3502015</v>
      </c>
      <c r="B2022" s="1">
        <v>350201515</v>
      </c>
      <c r="C2022" s="1">
        <v>33803</v>
      </c>
      <c r="D2022" s="63">
        <v>44556</v>
      </c>
      <c r="E2022" s="54">
        <v>124</v>
      </c>
      <c r="F2022" s="56" t="s">
        <v>68</v>
      </c>
      <c r="G2022" s="56" t="s">
        <v>81</v>
      </c>
      <c r="H2022" s="56" t="s">
        <v>1048</v>
      </c>
      <c r="I2022" s="56" t="s">
        <v>1531</v>
      </c>
      <c r="J2022" s="54" t="s">
        <v>1532</v>
      </c>
      <c r="K2022" s="1">
        <v>31.543367</v>
      </c>
      <c r="L2022" s="1">
        <v>46.119889000000001</v>
      </c>
      <c r="M2022" s="1">
        <v>2</v>
      </c>
      <c r="N2022" s="9">
        <f>DATE(YEAR(TblLocations[[#This Row],[ODK_DateOfSubmission]]),MONTH(TblLocations[[#This Row],[ODK_DateOfSubmission]]),DAY(TblLocations[[#This Row],[ODK_DateOfSubmission]]))</f>
        <v>44556</v>
      </c>
      <c r="O2022" s="23" t="str">
        <f>_xlfn.CONCAT( YEAR(TblLocations[[#This Row],[ODK_DateOfSubmission]]), "-",TEXT( MONTH(TblLocations[[#This Row],[ODK_DateOfSubmission]]),"00"))</f>
        <v>2021-12</v>
      </c>
    </row>
    <row r="2023" spans="1:15" x14ac:dyDescent="0.25">
      <c r="A2023" s="1">
        <v>3502015</v>
      </c>
      <c r="B2023" s="1">
        <v>350201515</v>
      </c>
      <c r="C2023" s="1">
        <v>33803</v>
      </c>
      <c r="D2023" s="63">
        <v>44556</v>
      </c>
      <c r="E2023" s="54">
        <v>124</v>
      </c>
      <c r="F2023" s="56" t="s">
        <v>68</v>
      </c>
      <c r="G2023" s="56" t="s">
        <v>81</v>
      </c>
      <c r="H2023" s="56" t="s">
        <v>1048</v>
      </c>
      <c r="I2023" s="56" t="s">
        <v>1531</v>
      </c>
      <c r="J2023" s="54" t="s">
        <v>1532</v>
      </c>
      <c r="K2023" s="1">
        <v>31.543367</v>
      </c>
      <c r="L2023" s="1">
        <v>46.119889000000001</v>
      </c>
      <c r="M2023" s="1">
        <v>2</v>
      </c>
      <c r="N2023" s="9">
        <f>DATE(YEAR(TblLocations[[#This Row],[ODK_DateOfSubmission]]),MONTH(TblLocations[[#This Row],[ODK_DateOfSubmission]]),DAY(TblLocations[[#This Row],[ODK_DateOfSubmission]]))</f>
        <v>44556</v>
      </c>
      <c r="O2023" s="23" t="str">
        <f>_xlfn.CONCAT( YEAR(TblLocations[[#This Row],[ODK_DateOfSubmission]]), "-",TEXT( MONTH(TblLocations[[#This Row],[ODK_DateOfSubmission]]),"00"))</f>
        <v>2021-12</v>
      </c>
    </row>
    <row r="2024" spans="1:15" x14ac:dyDescent="0.25">
      <c r="A2024" s="1">
        <v>3502016</v>
      </c>
      <c r="B2024" s="1">
        <v>350201615</v>
      </c>
      <c r="C2024" s="1">
        <v>34162</v>
      </c>
      <c r="D2024" s="63">
        <v>44557</v>
      </c>
      <c r="E2024" s="54">
        <v>124</v>
      </c>
      <c r="F2024" s="56" t="s">
        <v>68</v>
      </c>
      <c r="G2024" s="56" t="s">
        <v>81</v>
      </c>
      <c r="H2024" s="56" t="s">
        <v>1047</v>
      </c>
      <c r="I2024" s="56" t="s">
        <v>1440</v>
      </c>
      <c r="J2024" s="54" t="s">
        <v>1441</v>
      </c>
      <c r="K2024" s="1">
        <v>31.735530000000001</v>
      </c>
      <c r="L2024" s="1">
        <v>46.112045999999999</v>
      </c>
      <c r="M2024" s="1">
        <v>4</v>
      </c>
      <c r="N2024" s="9">
        <f>DATE(YEAR(TblLocations[[#This Row],[ODK_DateOfSubmission]]),MONTH(TblLocations[[#This Row],[ODK_DateOfSubmission]]),DAY(TblLocations[[#This Row],[ODK_DateOfSubmission]]))</f>
        <v>44557</v>
      </c>
      <c r="O2024" s="23" t="str">
        <f>_xlfn.CONCAT( YEAR(TblLocations[[#This Row],[ODK_DateOfSubmission]]), "-",TEXT( MONTH(TblLocations[[#This Row],[ODK_DateOfSubmission]]),"00"))</f>
        <v>2021-12</v>
      </c>
    </row>
    <row r="2025" spans="1:15" x14ac:dyDescent="0.25">
      <c r="A2025" s="1">
        <v>3502016</v>
      </c>
      <c r="B2025" s="1">
        <v>350201615</v>
      </c>
      <c r="C2025" s="1">
        <v>34162</v>
      </c>
      <c r="D2025" s="63">
        <v>44557</v>
      </c>
      <c r="E2025" s="54">
        <v>124</v>
      </c>
      <c r="F2025" s="56" t="s">
        <v>68</v>
      </c>
      <c r="G2025" s="56" t="s">
        <v>81</v>
      </c>
      <c r="H2025" s="56" t="s">
        <v>1047</v>
      </c>
      <c r="I2025" s="56" t="s">
        <v>1440</v>
      </c>
      <c r="J2025" s="54" t="s">
        <v>1441</v>
      </c>
      <c r="K2025" s="1">
        <v>31.735530000000001</v>
      </c>
      <c r="L2025" s="1">
        <v>46.112045999999999</v>
      </c>
      <c r="M2025" s="1">
        <v>3</v>
      </c>
      <c r="N2025" s="9">
        <f>DATE(YEAR(TblLocations[[#This Row],[ODK_DateOfSubmission]]),MONTH(TblLocations[[#This Row],[ODK_DateOfSubmission]]),DAY(TblLocations[[#This Row],[ODK_DateOfSubmission]]))</f>
        <v>44557</v>
      </c>
      <c r="O2025" s="23" t="str">
        <f>_xlfn.CONCAT( YEAR(TblLocations[[#This Row],[ODK_DateOfSubmission]]), "-",TEXT( MONTH(TblLocations[[#This Row],[ODK_DateOfSubmission]]),"00"))</f>
        <v>2021-12</v>
      </c>
    </row>
    <row r="2026" spans="1:15" x14ac:dyDescent="0.25">
      <c r="A2026" s="1">
        <v>3502016</v>
      </c>
      <c r="B2026" s="1">
        <v>350201615</v>
      </c>
      <c r="C2026" s="1">
        <v>34162</v>
      </c>
      <c r="D2026" s="63">
        <v>44557</v>
      </c>
      <c r="E2026" s="54">
        <v>124</v>
      </c>
      <c r="F2026" s="56" t="s">
        <v>68</v>
      </c>
      <c r="G2026" s="56" t="s">
        <v>81</v>
      </c>
      <c r="H2026" s="56" t="s">
        <v>1047</v>
      </c>
      <c r="I2026" s="56" t="s">
        <v>1440</v>
      </c>
      <c r="J2026" s="54" t="s">
        <v>1441</v>
      </c>
      <c r="K2026" s="1">
        <v>31.735530000000001</v>
      </c>
      <c r="L2026" s="1">
        <v>46.112045999999999</v>
      </c>
      <c r="M2026" s="1">
        <v>7</v>
      </c>
      <c r="N2026" s="9">
        <f>DATE(YEAR(TblLocations[[#This Row],[ODK_DateOfSubmission]]),MONTH(TblLocations[[#This Row],[ODK_DateOfSubmission]]),DAY(TblLocations[[#This Row],[ODK_DateOfSubmission]]))</f>
        <v>44557</v>
      </c>
      <c r="O2026" s="23" t="str">
        <f>_xlfn.CONCAT( YEAR(TblLocations[[#This Row],[ODK_DateOfSubmission]]), "-",TEXT( MONTH(TblLocations[[#This Row],[ODK_DateOfSubmission]]),"00"))</f>
        <v>2021-12</v>
      </c>
    </row>
    <row r="2027" spans="1:15" x14ac:dyDescent="0.25">
      <c r="A2027" s="1">
        <v>3502016</v>
      </c>
      <c r="B2027" s="1">
        <v>350201615</v>
      </c>
      <c r="C2027" s="1">
        <v>34162</v>
      </c>
      <c r="D2027" s="63">
        <v>44557</v>
      </c>
      <c r="E2027" s="54">
        <v>124</v>
      </c>
      <c r="F2027" s="56" t="s">
        <v>68</v>
      </c>
      <c r="G2027" s="56" t="s">
        <v>81</v>
      </c>
      <c r="H2027" s="56" t="s">
        <v>1047</v>
      </c>
      <c r="I2027" s="56" t="s">
        <v>1440</v>
      </c>
      <c r="J2027" s="54" t="s">
        <v>1441</v>
      </c>
      <c r="K2027" s="1">
        <v>31.735530000000001</v>
      </c>
      <c r="L2027" s="1">
        <v>46.112045999999999</v>
      </c>
      <c r="M2027" s="1">
        <v>3</v>
      </c>
      <c r="N2027" s="9">
        <f>DATE(YEAR(TblLocations[[#This Row],[ODK_DateOfSubmission]]),MONTH(TblLocations[[#This Row],[ODK_DateOfSubmission]]),DAY(TblLocations[[#This Row],[ODK_DateOfSubmission]]))</f>
        <v>44557</v>
      </c>
      <c r="O2027" s="23" t="str">
        <f>_xlfn.CONCAT( YEAR(TblLocations[[#This Row],[ODK_DateOfSubmission]]), "-",TEXT( MONTH(TblLocations[[#This Row],[ODK_DateOfSubmission]]),"00"))</f>
        <v>2021-12</v>
      </c>
    </row>
    <row r="2028" spans="1:15" x14ac:dyDescent="0.25">
      <c r="A2028" s="1">
        <v>3502018</v>
      </c>
      <c r="B2028" s="1">
        <v>350201815</v>
      </c>
      <c r="C2028" s="1">
        <v>10289</v>
      </c>
      <c r="D2028" s="63">
        <v>44553</v>
      </c>
      <c r="E2028" s="54">
        <v>124</v>
      </c>
      <c r="F2028" s="56" t="s">
        <v>68</v>
      </c>
      <c r="G2028" s="56" t="s">
        <v>81</v>
      </c>
      <c r="H2028" s="56" t="s">
        <v>1047</v>
      </c>
      <c r="I2028" s="56" t="s">
        <v>1088</v>
      </c>
      <c r="J2028" s="54" t="s">
        <v>1510</v>
      </c>
      <c r="K2028" s="1">
        <v>31.715143000000001</v>
      </c>
      <c r="L2028" s="1">
        <v>46.098461</v>
      </c>
      <c r="M2028" s="1">
        <v>3</v>
      </c>
      <c r="N2028" s="9">
        <f>DATE(YEAR(TblLocations[[#This Row],[ODK_DateOfSubmission]]),MONTH(TblLocations[[#This Row],[ODK_DateOfSubmission]]),DAY(TblLocations[[#This Row],[ODK_DateOfSubmission]]))</f>
        <v>44553</v>
      </c>
      <c r="O2028" s="23" t="str">
        <f>_xlfn.CONCAT( YEAR(TblLocations[[#This Row],[ODK_DateOfSubmission]]), "-",TEXT( MONTH(TblLocations[[#This Row],[ODK_DateOfSubmission]]),"00"))</f>
        <v>2021-12</v>
      </c>
    </row>
    <row r="2029" spans="1:15" x14ac:dyDescent="0.25">
      <c r="A2029" s="1">
        <v>3502018</v>
      </c>
      <c r="B2029" s="1">
        <v>350201815</v>
      </c>
      <c r="C2029" s="1">
        <v>10289</v>
      </c>
      <c r="D2029" s="63">
        <v>44553</v>
      </c>
      <c r="E2029" s="54">
        <v>124</v>
      </c>
      <c r="F2029" s="56" t="s">
        <v>68</v>
      </c>
      <c r="G2029" s="56" t="s">
        <v>81</v>
      </c>
      <c r="H2029" s="56" t="s">
        <v>1047</v>
      </c>
      <c r="I2029" s="56" t="s">
        <v>1088</v>
      </c>
      <c r="J2029" s="54" t="s">
        <v>1510</v>
      </c>
      <c r="K2029" s="1">
        <v>31.715143000000001</v>
      </c>
      <c r="L2029" s="1">
        <v>46.098461</v>
      </c>
      <c r="M2029" s="1">
        <v>2</v>
      </c>
      <c r="N2029" s="9">
        <f>DATE(YEAR(TblLocations[[#This Row],[ODK_DateOfSubmission]]),MONTH(TblLocations[[#This Row],[ODK_DateOfSubmission]]),DAY(TblLocations[[#This Row],[ODK_DateOfSubmission]]))</f>
        <v>44553</v>
      </c>
      <c r="O2029" s="23" t="str">
        <f>_xlfn.CONCAT( YEAR(TblLocations[[#This Row],[ODK_DateOfSubmission]]), "-",TEXT( MONTH(TblLocations[[#This Row],[ODK_DateOfSubmission]]),"00"))</f>
        <v>2021-12</v>
      </c>
    </row>
    <row r="2030" spans="1:15" x14ac:dyDescent="0.25">
      <c r="A2030" s="1">
        <v>3502018</v>
      </c>
      <c r="B2030" s="1">
        <v>350201815</v>
      </c>
      <c r="C2030" s="1">
        <v>10289</v>
      </c>
      <c r="D2030" s="63">
        <v>44553</v>
      </c>
      <c r="E2030" s="54">
        <v>124</v>
      </c>
      <c r="F2030" s="56" t="s">
        <v>68</v>
      </c>
      <c r="G2030" s="56" t="s">
        <v>81</v>
      </c>
      <c r="H2030" s="56" t="s">
        <v>1047</v>
      </c>
      <c r="I2030" s="56" t="s">
        <v>1088</v>
      </c>
      <c r="J2030" s="54" t="s">
        <v>1510</v>
      </c>
      <c r="K2030" s="1">
        <v>31.715143000000001</v>
      </c>
      <c r="L2030" s="1">
        <v>46.098461</v>
      </c>
      <c r="M2030" s="1">
        <v>3</v>
      </c>
      <c r="N2030" s="9">
        <f>DATE(YEAR(TblLocations[[#This Row],[ODK_DateOfSubmission]]),MONTH(TblLocations[[#This Row],[ODK_DateOfSubmission]]),DAY(TblLocations[[#This Row],[ODK_DateOfSubmission]]))</f>
        <v>44553</v>
      </c>
      <c r="O2030" s="23" t="str">
        <f>_xlfn.CONCAT( YEAR(TblLocations[[#This Row],[ODK_DateOfSubmission]]), "-",TEXT( MONTH(TblLocations[[#This Row],[ODK_DateOfSubmission]]),"00"))</f>
        <v>2021-12</v>
      </c>
    </row>
    <row r="2031" spans="1:15" x14ac:dyDescent="0.25">
      <c r="A2031" s="1">
        <v>3502003</v>
      </c>
      <c r="B2031" s="1">
        <v>350200315</v>
      </c>
      <c r="C2031" s="1">
        <v>24722</v>
      </c>
      <c r="D2031" s="63">
        <v>44553</v>
      </c>
      <c r="E2031" s="54">
        <v>124</v>
      </c>
      <c r="F2031" s="56" t="s">
        <v>68</v>
      </c>
      <c r="G2031" s="56" t="s">
        <v>81</v>
      </c>
      <c r="H2031" s="56" t="s">
        <v>1047</v>
      </c>
      <c r="I2031" s="56" t="s">
        <v>1051</v>
      </c>
      <c r="J2031" s="54" t="s">
        <v>897</v>
      </c>
      <c r="K2031" s="1">
        <v>31.711529196499999</v>
      </c>
      <c r="L2031" s="1">
        <v>46.124556874</v>
      </c>
      <c r="M2031" s="1">
        <v>4</v>
      </c>
      <c r="N2031" s="9">
        <f>DATE(YEAR(TblLocations[[#This Row],[ODK_DateOfSubmission]]),MONTH(TblLocations[[#This Row],[ODK_DateOfSubmission]]),DAY(TblLocations[[#This Row],[ODK_DateOfSubmission]]))</f>
        <v>44553</v>
      </c>
      <c r="O2031" s="23" t="str">
        <f>_xlfn.CONCAT( YEAR(TblLocations[[#This Row],[ODK_DateOfSubmission]]), "-",TEXT( MONTH(TblLocations[[#This Row],[ODK_DateOfSubmission]]),"00"))</f>
        <v>2021-12</v>
      </c>
    </row>
    <row r="2032" spans="1:15" x14ac:dyDescent="0.25">
      <c r="A2032" s="1">
        <v>3502003</v>
      </c>
      <c r="B2032" s="1">
        <v>350200315</v>
      </c>
      <c r="C2032" s="1">
        <v>24722</v>
      </c>
      <c r="D2032" s="63">
        <v>44553</v>
      </c>
      <c r="E2032" s="54">
        <v>124</v>
      </c>
      <c r="F2032" s="56" t="s">
        <v>68</v>
      </c>
      <c r="G2032" s="56" t="s">
        <v>81</v>
      </c>
      <c r="H2032" s="56" t="s">
        <v>1047</v>
      </c>
      <c r="I2032" s="56" t="s">
        <v>1051</v>
      </c>
      <c r="J2032" s="54" t="s">
        <v>897</v>
      </c>
      <c r="K2032" s="1">
        <v>31.711529196499999</v>
      </c>
      <c r="L2032" s="1">
        <v>46.124556874</v>
      </c>
      <c r="M2032" s="1">
        <v>5</v>
      </c>
      <c r="N2032" s="9">
        <f>DATE(YEAR(TblLocations[[#This Row],[ODK_DateOfSubmission]]),MONTH(TblLocations[[#This Row],[ODK_DateOfSubmission]]),DAY(TblLocations[[#This Row],[ODK_DateOfSubmission]]))</f>
        <v>44553</v>
      </c>
      <c r="O2032" s="23" t="str">
        <f>_xlfn.CONCAT( YEAR(TblLocations[[#This Row],[ODK_DateOfSubmission]]), "-",TEXT( MONTH(TblLocations[[#This Row],[ODK_DateOfSubmission]]),"00"))</f>
        <v>2021-12</v>
      </c>
    </row>
    <row r="2033" spans="1:15" x14ac:dyDescent="0.25">
      <c r="A2033" s="1">
        <v>3502007</v>
      </c>
      <c r="B2033" s="1">
        <v>350200715</v>
      </c>
      <c r="C2033" s="1">
        <v>33795</v>
      </c>
      <c r="D2033" s="63">
        <v>44553</v>
      </c>
      <c r="E2033" s="54">
        <v>124</v>
      </c>
      <c r="F2033" s="56" t="s">
        <v>68</v>
      </c>
      <c r="G2033" s="56" t="s">
        <v>81</v>
      </c>
      <c r="H2033" s="56" t="s">
        <v>1047</v>
      </c>
      <c r="I2033" s="56" t="s">
        <v>1334</v>
      </c>
      <c r="J2033" s="54" t="s">
        <v>1335</v>
      </c>
      <c r="K2033" s="1">
        <v>31.728400000000001</v>
      </c>
      <c r="L2033" s="1">
        <v>46.110399999999998</v>
      </c>
      <c r="M2033" s="1">
        <v>4</v>
      </c>
      <c r="N2033" s="9">
        <f>DATE(YEAR(TblLocations[[#This Row],[ODK_DateOfSubmission]]),MONTH(TblLocations[[#This Row],[ODK_DateOfSubmission]]),DAY(TblLocations[[#This Row],[ODK_DateOfSubmission]]))</f>
        <v>44553</v>
      </c>
      <c r="O2033" s="23" t="str">
        <f>_xlfn.CONCAT( YEAR(TblLocations[[#This Row],[ODK_DateOfSubmission]]), "-",TEXT( MONTH(TblLocations[[#This Row],[ODK_DateOfSubmission]]),"00"))</f>
        <v>2021-12</v>
      </c>
    </row>
    <row r="2034" spans="1:15" x14ac:dyDescent="0.25">
      <c r="A2034" s="1">
        <v>3502008</v>
      </c>
      <c r="B2034" s="1">
        <v>350200815</v>
      </c>
      <c r="C2034" s="1">
        <v>33796</v>
      </c>
      <c r="D2034" s="63">
        <v>44553</v>
      </c>
      <c r="E2034" s="54">
        <v>124</v>
      </c>
      <c r="F2034" s="56" t="s">
        <v>68</v>
      </c>
      <c r="G2034" s="56" t="s">
        <v>81</v>
      </c>
      <c r="H2034" s="56" t="s">
        <v>1054</v>
      </c>
      <c r="I2034" s="56" t="s">
        <v>1336</v>
      </c>
      <c r="J2034" s="54" t="s">
        <v>897</v>
      </c>
      <c r="K2034" s="1">
        <v>31.8552</v>
      </c>
      <c r="L2034" s="1">
        <v>46.073500000000003</v>
      </c>
      <c r="M2034" s="1">
        <v>10</v>
      </c>
      <c r="N2034" s="9">
        <f>DATE(YEAR(TblLocations[[#This Row],[ODK_DateOfSubmission]]),MONTH(TblLocations[[#This Row],[ODK_DateOfSubmission]]),DAY(TblLocations[[#This Row],[ODK_DateOfSubmission]]))</f>
        <v>44553</v>
      </c>
      <c r="O2034" s="23" t="str">
        <f>_xlfn.CONCAT( YEAR(TblLocations[[#This Row],[ODK_DateOfSubmission]]), "-",TEXT( MONTH(TblLocations[[#This Row],[ODK_DateOfSubmission]]),"00"))</f>
        <v>2021-12</v>
      </c>
    </row>
    <row r="2035" spans="1:15" x14ac:dyDescent="0.25">
      <c r="A2035" s="1">
        <v>3502008</v>
      </c>
      <c r="B2035" s="1">
        <v>350200815</v>
      </c>
      <c r="C2035" s="1">
        <v>33796</v>
      </c>
      <c r="D2035" s="63">
        <v>44553</v>
      </c>
      <c r="E2035" s="54">
        <v>124</v>
      </c>
      <c r="F2035" s="56" t="s">
        <v>68</v>
      </c>
      <c r="G2035" s="56" t="s">
        <v>81</v>
      </c>
      <c r="H2035" s="56" t="s">
        <v>1054</v>
      </c>
      <c r="I2035" s="56" t="s">
        <v>1336</v>
      </c>
      <c r="J2035" s="54" t="s">
        <v>897</v>
      </c>
      <c r="K2035" s="1">
        <v>31.8552</v>
      </c>
      <c r="L2035" s="1">
        <v>46.073500000000003</v>
      </c>
      <c r="M2035" s="1">
        <v>13</v>
      </c>
      <c r="N2035" s="9">
        <f>DATE(YEAR(TblLocations[[#This Row],[ODK_DateOfSubmission]]),MONTH(TblLocations[[#This Row],[ODK_DateOfSubmission]]),DAY(TblLocations[[#This Row],[ODK_DateOfSubmission]]))</f>
        <v>44553</v>
      </c>
      <c r="O2035" s="23" t="str">
        <f>_xlfn.CONCAT( YEAR(TblLocations[[#This Row],[ODK_DateOfSubmission]]), "-",TEXT( MONTH(TblLocations[[#This Row],[ODK_DateOfSubmission]]),"00"))</f>
        <v>2021-12</v>
      </c>
    </row>
    <row r="2036" spans="1:15" x14ac:dyDescent="0.25">
      <c r="A2036" s="1">
        <v>3502008</v>
      </c>
      <c r="B2036" s="1">
        <v>350200815</v>
      </c>
      <c r="C2036" s="1">
        <v>33796</v>
      </c>
      <c r="D2036" s="63">
        <v>44553</v>
      </c>
      <c r="E2036" s="54">
        <v>124</v>
      </c>
      <c r="F2036" s="56" t="s">
        <v>68</v>
      </c>
      <c r="G2036" s="56" t="s">
        <v>81</v>
      </c>
      <c r="H2036" s="56" t="s">
        <v>1054</v>
      </c>
      <c r="I2036" s="56" t="s">
        <v>1336</v>
      </c>
      <c r="J2036" s="54" t="s">
        <v>897</v>
      </c>
      <c r="K2036" s="1">
        <v>31.8552</v>
      </c>
      <c r="L2036" s="1">
        <v>46.073500000000003</v>
      </c>
      <c r="M2036" s="1">
        <v>7</v>
      </c>
      <c r="N2036" s="9">
        <f>DATE(YEAR(TblLocations[[#This Row],[ODK_DateOfSubmission]]),MONTH(TblLocations[[#This Row],[ODK_DateOfSubmission]]),DAY(TblLocations[[#This Row],[ODK_DateOfSubmission]]))</f>
        <v>44553</v>
      </c>
      <c r="O2036" s="23" t="str">
        <f>_xlfn.CONCAT( YEAR(TblLocations[[#This Row],[ODK_DateOfSubmission]]), "-",TEXT( MONTH(TblLocations[[#This Row],[ODK_DateOfSubmission]]),"00"))</f>
        <v>2021-12</v>
      </c>
    </row>
    <row r="2037" spans="1:15" x14ac:dyDescent="0.25">
      <c r="A2037" s="1">
        <v>3502008</v>
      </c>
      <c r="B2037" s="1">
        <v>350200815</v>
      </c>
      <c r="C2037" s="1">
        <v>33796</v>
      </c>
      <c r="D2037" s="63">
        <v>44553</v>
      </c>
      <c r="E2037" s="54">
        <v>124</v>
      </c>
      <c r="F2037" s="56" t="s">
        <v>68</v>
      </c>
      <c r="G2037" s="56" t="s">
        <v>81</v>
      </c>
      <c r="H2037" s="56" t="s">
        <v>1054</v>
      </c>
      <c r="I2037" s="56" t="s">
        <v>1336</v>
      </c>
      <c r="J2037" s="54" t="s">
        <v>897</v>
      </c>
      <c r="K2037" s="1">
        <v>31.8552</v>
      </c>
      <c r="L2037" s="1">
        <v>46.073500000000003</v>
      </c>
      <c r="M2037" s="1">
        <v>5</v>
      </c>
      <c r="N2037" s="9">
        <f>DATE(YEAR(TblLocations[[#This Row],[ODK_DateOfSubmission]]),MONTH(TblLocations[[#This Row],[ODK_DateOfSubmission]]),DAY(TblLocations[[#This Row],[ODK_DateOfSubmission]]))</f>
        <v>44553</v>
      </c>
      <c r="O2037" s="23" t="str">
        <f>_xlfn.CONCAT( YEAR(TblLocations[[#This Row],[ODK_DateOfSubmission]]), "-",TEXT( MONTH(TblLocations[[#This Row],[ODK_DateOfSubmission]]),"00"))</f>
        <v>2021-12</v>
      </c>
    </row>
    <row r="2038" spans="1:15" x14ac:dyDescent="0.25">
      <c r="A2038" s="1">
        <v>3503015</v>
      </c>
      <c r="B2038" s="1">
        <v>350301515</v>
      </c>
      <c r="C2038" s="1">
        <v>33805</v>
      </c>
      <c r="D2038" s="63">
        <v>44557</v>
      </c>
      <c r="E2038" s="54">
        <v>124</v>
      </c>
      <c r="F2038" s="56" t="s">
        <v>68</v>
      </c>
      <c r="G2038" s="56" t="s">
        <v>86</v>
      </c>
      <c r="H2038" s="56" t="s">
        <v>1474</v>
      </c>
      <c r="I2038" s="56" t="s">
        <v>1475</v>
      </c>
      <c r="J2038" s="54" t="s">
        <v>216</v>
      </c>
      <c r="K2038" s="1">
        <v>31.295843999999999</v>
      </c>
      <c r="L2038" s="1">
        <v>46.233044999999997</v>
      </c>
      <c r="M2038" s="1">
        <v>1</v>
      </c>
      <c r="N2038" s="9">
        <f>DATE(YEAR(TblLocations[[#This Row],[ODK_DateOfSubmission]]),MONTH(TblLocations[[#This Row],[ODK_DateOfSubmission]]),DAY(TblLocations[[#This Row],[ODK_DateOfSubmission]]))</f>
        <v>44557</v>
      </c>
      <c r="O2038" s="23" t="str">
        <f>_xlfn.CONCAT( YEAR(TblLocations[[#This Row],[ODK_DateOfSubmission]]), "-",TEXT( MONTH(TblLocations[[#This Row],[ODK_DateOfSubmission]]),"00"))</f>
        <v>2021-12</v>
      </c>
    </row>
    <row r="2039" spans="1:15" x14ac:dyDescent="0.25">
      <c r="A2039" s="1">
        <v>3503015</v>
      </c>
      <c r="B2039" s="1">
        <v>350301515</v>
      </c>
      <c r="C2039" s="1">
        <v>33805</v>
      </c>
      <c r="D2039" s="63">
        <v>44557</v>
      </c>
      <c r="E2039" s="54">
        <v>124</v>
      </c>
      <c r="F2039" s="56" t="s">
        <v>68</v>
      </c>
      <c r="G2039" s="56" t="s">
        <v>86</v>
      </c>
      <c r="H2039" s="56" t="s">
        <v>1474</v>
      </c>
      <c r="I2039" s="56" t="s">
        <v>1475</v>
      </c>
      <c r="J2039" s="54" t="s">
        <v>216</v>
      </c>
      <c r="K2039" s="1">
        <v>31.295843999999999</v>
      </c>
      <c r="L2039" s="1">
        <v>46.233044999999997</v>
      </c>
      <c r="M2039" s="1">
        <v>1</v>
      </c>
      <c r="N2039" s="9">
        <f>DATE(YEAR(TblLocations[[#This Row],[ODK_DateOfSubmission]]),MONTH(TblLocations[[#This Row],[ODK_DateOfSubmission]]),DAY(TblLocations[[#This Row],[ODK_DateOfSubmission]]))</f>
        <v>44557</v>
      </c>
      <c r="O2039" s="23" t="str">
        <f>_xlfn.CONCAT( YEAR(TblLocations[[#This Row],[ODK_DateOfSubmission]]), "-",TEXT( MONTH(TblLocations[[#This Row],[ODK_DateOfSubmission]]),"00"))</f>
        <v>2021-12</v>
      </c>
    </row>
    <row r="2040" spans="1:15" x14ac:dyDescent="0.25">
      <c r="A2040" s="1">
        <v>3503015</v>
      </c>
      <c r="B2040" s="1">
        <v>350301515</v>
      </c>
      <c r="C2040" s="1">
        <v>33805</v>
      </c>
      <c r="D2040" s="63">
        <v>44557</v>
      </c>
      <c r="E2040" s="54">
        <v>124</v>
      </c>
      <c r="F2040" s="56" t="s">
        <v>68</v>
      </c>
      <c r="G2040" s="56" t="s">
        <v>86</v>
      </c>
      <c r="H2040" s="56" t="s">
        <v>1474</v>
      </c>
      <c r="I2040" s="56" t="s">
        <v>1475</v>
      </c>
      <c r="J2040" s="54" t="s">
        <v>216</v>
      </c>
      <c r="K2040" s="1">
        <v>31.295843999999999</v>
      </c>
      <c r="L2040" s="1">
        <v>46.233044999999997</v>
      </c>
      <c r="M2040" s="1">
        <v>1</v>
      </c>
      <c r="N2040" s="9">
        <f>DATE(YEAR(TblLocations[[#This Row],[ODK_DateOfSubmission]]),MONTH(TblLocations[[#This Row],[ODK_DateOfSubmission]]),DAY(TblLocations[[#This Row],[ODK_DateOfSubmission]]))</f>
        <v>44557</v>
      </c>
      <c r="O2040" s="23" t="str">
        <f>_xlfn.CONCAT( YEAR(TblLocations[[#This Row],[ODK_DateOfSubmission]]), "-",TEXT( MONTH(TblLocations[[#This Row],[ODK_DateOfSubmission]]),"00"))</f>
        <v>2021-12</v>
      </c>
    </row>
    <row r="2041" spans="1:15" x14ac:dyDescent="0.25">
      <c r="A2041" s="1">
        <v>3503001</v>
      </c>
      <c r="B2041" s="1">
        <v>350300115</v>
      </c>
      <c r="C2041" s="1">
        <v>10250</v>
      </c>
      <c r="D2041" s="63">
        <v>44553</v>
      </c>
      <c r="E2041" s="54">
        <v>124</v>
      </c>
      <c r="F2041" s="56" t="s">
        <v>68</v>
      </c>
      <c r="G2041" s="56" t="s">
        <v>86</v>
      </c>
      <c r="H2041" s="56" t="s">
        <v>1404</v>
      </c>
      <c r="I2041" s="56" t="s">
        <v>1476</v>
      </c>
      <c r="J2041" s="54" t="s">
        <v>1477</v>
      </c>
      <c r="K2041" s="1">
        <v>31.4359498874</v>
      </c>
      <c r="L2041" s="1">
        <v>46.172572526899998</v>
      </c>
      <c r="M2041" s="1">
        <v>1</v>
      </c>
      <c r="N2041" s="9">
        <f>DATE(YEAR(TblLocations[[#This Row],[ODK_DateOfSubmission]]),MONTH(TblLocations[[#This Row],[ODK_DateOfSubmission]]),DAY(TblLocations[[#This Row],[ODK_DateOfSubmission]]))</f>
        <v>44553</v>
      </c>
      <c r="O2041" s="23" t="str">
        <f>_xlfn.CONCAT( YEAR(TblLocations[[#This Row],[ODK_DateOfSubmission]]), "-",TEXT( MONTH(TblLocations[[#This Row],[ODK_DateOfSubmission]]),"00"))</f>
        <v>2021-12</v>
      </c>
    </row>
    <row r="2042" spans="1:15" x14ac:dyDescent="0.25">
      <c r="A2042" s="1">
        <v>3503006</v>
      </c>
      <c r="B2042" s="1">
        <v>350300615</v>
      </c>
      <c r="C2042" s="1">
        <v>21209</v>
      </c>
      <c r="D2042" s="63">
        <v>44553</v>
      </c>
      <c r="E2042" s="54">
        <v>124</v>
      </c>
      <c r="F2042" s="56" t="s">
        <v>68</v>
      </c>
      <c r="G2042" s="56" t="s">
        <v>86</v>
      </c>
      <c r="H2042" s="56" t="s">
        <v>1404</v>
      </c>
      <c r="I2042" s="56" t="s">
        <v>1406</v>
      </c>
      <c r="J2042" s="54" t="s">
        <v>1407</v>
      </c>
      <c r="K2042" s="1">
        <v>31.415689718399999</v>
      </c>
      <c r="L2042" s="1">
        <v>46.163976839100002</v>
      </c>
      <c r="M2042" s="1">
        <v>1</v>
      </c>
      <c r="N2042" s="9">
        <f>DATE(YEAR(TblLocations[[#This Row],[ODK_DateOfSubmission]]),MONTH(TblLocations[[#This Row],[ODK_DateOfSubmission]]),DAY(TblLocations[[#This Row],[ODK_DateOfSubmission]]))</f>
        <v>44553</v>
      </c>
      <c r="O2042" s="23" t="str">
        <f>_xlfn.CONCAT( YEAR(TblLocations[[#This Row],[ODK_DateOfSubmission]]), "-",TEXT( MONTH(TblLocations[[#This Row],[ODK_DateOfSubmission]]),"00"))</f>
        <v>2021-12</v>
      </c>
    </row>
    <row r="2043" spans="1:15" x14ac:dyDescent="0.25">
      <c r="A2043" s="1">
        <v>3503006</v>
      </c>
      <c r="B2043" s="1">
        <v>350300615</v>
      </c>
      <c r="C2043" s="1">
        <v>21209</v>
      </c>
      <c r="D2043" s="63">
        <v>44553</v>
      </c>
      <c r="E2043" s="54">
        <v>124</v>
      </c>
      <c r="F2043" s="56" t="s">
        <v>68</v>
      </c>
      <c r="G2043" s="56" t="s">
        <v>86</v>
      </c>
      <c r="H2043" s="56" t="s">
        <v>1404</v>
      </c>
      <c r="I2043" s="56" t="s">
        <v>1406</v>
      </c>
      <c r="J2043" s="54" t="s">
        <v>1407</v>
      </c>
      <c r="K2043" s="1">
        <v>31.415689718399999</v>
      </c>
      <c r="L2043" s="1">
        <v>46.163976839100002</v>
      </c>
      <c r="M2043" s="1">
        <v>1</v>
      </c>
      <c r="N2043" s="9">
        <f>DATE(YEAR(TblLocations[[#This Row],[ODK_DateOfSubmission]]),MONTH(TblLocations[[#This Row],[ODK_DateOfSubmission]]),DAY(TblLocations[[#This Row],[ODK_DateOfSubmission]]))</f>
        <v>44553</v>
      </c>
      <c r="O2043" s="23" t="str">
        <f>_xlfn.CONCAT( YEAR(TblLocations[[#This Row],[ODK_DateOfSubmission]]), "-",TEXT( MONTH(TblLocations[[#This Row],[ODK_DateOfSubmission]]),"00"))</f>
        <v>2021-12</v>
      </c>
    </row>
    <row r="2044" spans="1:15" x14ac:dyDescent="0.25">
      <c r="A2044" s="1">
        <v>3503008</v>
      </c>
      <c r="B2044" s="1">
        <v>350300815</v>
      </c>
      <c r="C2044" s="1">
        <v>9848</v>
      </c>
      <c r="D2044" s="63">
        <v>44553</v>
      </c>
      <c r="E2044" s="54">
        <v>124</v>
      </c>
      <c r="F2044" s="56" t="s">
        <v>68</v>
      </c>
      <c r="G2044" s="56" t="s">
        <v>86</v>
      </c>
      <c r="H2044" s="56" t="s">
        <v>1404</v>
      </c>
      <c r="I2044" s="56" t="s">
        <v>1478</v>
      </c>
      <c r="J2044" s="54" t="s">
        <v>1479</v>
      </c>
      <c r="K2044" s="1">
        <v>31.415756054100001</v>
      </c>
      <c r="L2044" s="1">
        <v>46.172971067500001</v>
      </c>
      <c r="M2044" s="1">
        <v>1</v>
      </c>
      <c r="N2044" s="9">
        <f>DATE(YEAR(TblLocations[[#This Row],[ODK_DateOfSubmission]]),MONTH(TblLocations[[#This Row],[ODK_DateOfSubmission]]),DAY(TblLocations[[#This Row],[ODK_DateOfSubmission]]))</f>
        <v>44553</v>
      </c>
      <c r="O2044" s="23" t="str">
        <f>_xlfn.CONCAT( YEAR(TblLocations[[#This Row],[ODK_DateOfSubmission]]), "-",TEXT( MONTH(TblLocations[[#This Row],[ODK_DateOfSubmission]]),"00"))</f>
        <v>2021-12</v>
      </c>
    </row>
    <row r="2045" spans="1:15" x14ac:dyDescent="0.25">
      <c r="A2045" s="1">
        <v>3503009</v>
      </c>
      <c r="B2045" s="1">
        <v>350300915</v>
      </c>
      <c r="C2045" s="1">
        <v>9822</v>
      </c>
      <c r="D2045" s="63">
        <v>44553</v>
      </c>
      <c r="E2045" s="54">
        <v>124</v>
      </c>
      <c r="F2045" s="56" t="s">
        <v>68</v>
      </c>
      <c r="G2045" s="56" t="s">
        <v>86</v>
      </c>
      <c r="H2045" s="56" t="s">
        <v>1404</v>
      </c>
      <c r="I2045" s="56" t="s">
        <v>1410</v>
      </c>
      <c r="J2045" s="54" t="s">
        <v>1411</v>
      </c>
      <c r="K2045" s="1">
        <v>31.403907212699998</v>
      </c>
      <c r="L2045" s="1">
        <v>46.175491096099996</v>
      </c>
      <c r="M2045" s="1">
        <v>1</v>
      </c>
      <c r="N2045" s="9">
        <f>DATE(YEAR(TblLocations[[#This Row],[ODK_DateOfSubmission]]),MONTH(TblLocations[[#This Row],[ODK_DateOfSubmission]]),DAY(TblLocations[[#This Row],[ODK_DateOfSubmission]]))</f>
        <v>44553</v>
      </c>
      <c r="O2045" s="23" t="str">
        <f>_xlfn.CONCAT( YEAR(TblLocations[[#This Row],[ODK_DateOfSubmission]]), "-",TEXT( MONTH(TblLocations[[#This Row],[ODK_DateOfSubmission]]),"00"))</f>
        <v>2021-12</v>
      </c>
    </row>
    <row r="2046" spans="1:15" x14ac:dyDescent="0.25">
      <c r="A2046" s="1">
        <v>3503009</v>
      </c>
      <c r="B2046" s="1">
        <v>350300915</v>
      </c>
      <c r="C2046" s="1">
        <v>9822</v>
      </c>
      <c r="D2046" s="63">
        <v>44553</v>
      </c>
      <c r="E2046" s="54">
        <v>124</v>
      </c>
      <c r="F2046" s="56" t="s">
        <v>68</v>
      </c>
      <c r="G2046" s="56" t="s">
        <v>86</v>
      </c>
      <c r="H2046" s="56" t="s">
        <v>1404</v>
      </c>
      <c r="I2046" s="56" t="s">
        <v>1410</v>
      </c>
      <c r="J2046" s="54" t="s">
        <v>1411</v>
      </c>
      <c r="K2046" s="1">
        <v>31.403907212699998</v>
      </c>
      <c r="L2046" s="1">
        <v>46.175491096099996</v>
      </c>
      <c r="M2046" s="1">
        <v>1</v>
      </c>
      <c r="N2046" s="9">
        <f>DATE(YEAR(TblLocations[[#This Row],[ODK_DateOfSubmission]]),MONTH(TblLocations[[#This Row],[ODK_DateOfSubmission]]),DAY(TblLocations[[#This Row],[ODK_DateOfSubmission]]))</f>
        <v>44553</v>
      </c>
      <c r="O2046" s="23" t="str">
        <f>_xlfn.CONCAT( YEAR(TblLocations[[#This Row],[ODK_DateOfSubmission]]), "-",TEXT( MONTH(TblLocations[[#This Row],[ODK_DateOfSubmission]]),"00"))</f>
        <v>2021-12</v>
      </c>
    </row>
    <row r="2047" spans="1:15" x14ac:dyDescent="0.25">
      <c r="A2047" s="1">
        <v>3503012</v>
      </c>
      <c r="B2047" s="1">
        <v>350301215</v>
      </c>
      <c r="C2047" s="1">
        <v>10286</v>
      </c>
      <c r="D2047" s="63">
        <v>44553</v>
      </c>
      <c r="E2047" s="54">
        <v>124</v>
      </c>
      <c r="F2047" s="56" t="s">
        <v>68</v>
      </c>
      <c r="G2047" s="56" t="s">
        <v>86</v>
      </c>
      <c r="H2047" s="56" t="s">
        <v>1404</v>
      </c>
      <c r="I2047" s="56" t="s">
        <v>1405</v>
      </c>
      <c r="J2047" s="54" t="s">
        <v>1127</v>
      </c>
      <c r="K2047" s="1">
        <v>31.400419743299999</v>
      </c>
      <c r="L2047" s="1">
        <v>46.1806881535</v>
      </c>
      <c r="M2047" s="1">
        <v>1</v>
      </c>
      <c r="N2047" s="9">
        <f>DATE(YEAR(TblLocations[[#This Row],[ODK_DateOfSubmission]]),MONTH(TblLocations[[#This Row],[ODK_DateOfSubmission]]),DAY(TblLocations[[#This Row],[ODK_DateOfSubmission]]))</f>
        <v>44553</v>
      </c>
      <c r="O2047" s="23" t="str">
        <f>_xlfn.CONCAT( YEAR(TblLocations[[#This Row],[ODK_DateOfSubmission]]), "-",TEXT( MONTH(TblLocations[[#This Row],[ODK_DateOfSubmission]]),"00"))</f>
        <v>2021-12</v>
      </c>
    </row>
    <row r="2048" spans="1:15" x14ac:dyDescent="0.25">
      <c r="A2048" s="1">
        <v>3503012</v>
      </c>
      <c r="B2048" s="1">
        <v>350301215</v>
      </c>
      <c r="C2048" s="1">
        <v>10286</v>
      </c>
      <c r="D2048" s="63">
        <v>44553</v>
      </c>
      <c r="E2048" s="54">
        <v>124</v>
      </c>
      <c r="F2048" s="56" t="s">
        <v>68</v>
      </c>
      <c r="G2048" s="56" t="s">
        <v>86</v>
      </c>
      <c r="H2048" s="56" t="s">
        <v>1404</v>
      </c>
      <c r="I2048" s="56" t="s">
        <v>1405</v>
      </c>
      <c r="J2048" s="54" t="s">
        <v>1127</v>
      </c>
      <c r="K2048" s="1">
        <v>31.400419743299999</v>
      </c>
      <c r="L2048" s="1">
        <v>46.1806881535</v>
      </c>
      <c r="M2048" s="1">
        <v>1</v>
      </c>
      <c r="N2048" s="9">
        <f>DATE(YEAR(TblLocations[[#This Row],[ODK_DateOfSubmission]]),MONTH(TblLocations[[#This Row],[ODK_DateOfSubmission]]),DAY(TblLocations[[#This Row],[ODK_DateOfSubmission]]))</f>
        <v>44553</v>
      </c>
      <c r="O2048" s="23" t="str">
        <f>_xlfn.CONCAT( YEAR(TblLocations[[#This Row],[ODK_DateOfSubmission]]), "-",TEXT( MONTH(TblLocations[[#This Row],[ODK_DateOfSubmission]]),"00"))</f>
        <v>2021-12</v>
      </c>
    </row>
    <row r="2049" spans="1:15" x14ac:dyDescent="0.25">
      <c r="A2049" s="1">
        <v>3504001</v>
      </c>
      <c r="B2049" s="1">
        <v>350400115</v>
      </c>
      <c r="C2049" s="1">
        <v>24494</v>
      </c>
      <c r="D2049" s="63">
        <v>44553</v>
      </c>
      <c r="E2049" s="54">
        <v>124</v>
      </c>
      <c r="F2049" s="56" t="s">
        <v>68</v>
      </c>
      <c r="G2049" s="56" t="s">
        <v>73</v>
      </c>
      <c r="H2049" s="56" t="s">
        <v>1059</v>
      </c>
      <c r="I2049" s="56" t="s">
        <v>1060</v>
      </c>
      <c r="J2049" s="54" t="s">
        <v>1061</v>
      </c>
      <c r="K2049" s="1">
        <v>31.027710880499999</v>
      </c>
      <c r="L2049" s="1">
        <v>46.218214741200001</v>
      </c>
      <c r="M2049" s="1">
        <v>10</v>
      </c>
      <c r="N2049" s="9">
        <f>DATE(YEAR(TblLocations[[#This Row],[ODK_DateOfSubmission]]),MONTH(TblLocations[[#This Row],[ODK_DateOfSubmission]]),DAY(TblLocations[[#This Row],[ODK_DateOfSubmission]]))</f>
        <v>44553</v>
      </c>
      <c r="O2049" s="23" t="str">
        <f>_xlfn.CONCAT( YEAR(TblLocations[[#This Row],[ODK_DateOfSubmission]]), "-",TEXT( MONTH(TblLocations[[#This Row],[ODK_DateOfSubmission]]),"00"))</f>
        <v>2021-12</v>
      </c>
    </row>
    <row r="2050" spans="1:15" x14ac:dyDescent="0.25">
      <c r="A2050" s="1">
        <v>3504001</v>
      </c>
      <c r="B2050" s="1">
        <v>350400115</v>
      </c>
      <c r="C2050" s="1">
        <v>24494</v>
      </c>
      <c r="D2050" s="63">
        <v>44553</v>
      </c>
      <c r="E2050" s="54">
        <v>124</v>
      </c>
      <c r="F2050" s="56" t="s">
        <v>68</v>
      </c>
      <c r="G2050" s="56" t="s">
        <v>73</v>
      </c>
      <c r="H2050" s="56" t="s">
        <v>1059</v>
      </c>
      <c r="I2050" s="56" t="s">
        <v>1060</v>
      </c>
      <c r="J2050" s="54" t="s">
        <v>1061</v>
      </c>
      <c r="K2050" s="1">
        <v>31.027710880499999</v>
      </c>
      <c r="L2050" s="1">
        <v>46.218214741200001</v>
      </c>
      <c r="M2050" s="1">
        <v>20</v>
      </c>
      <c r="N2050" s="9">
        <f>DATE(YEAR(TblLocations[[#This Row],[ODK_DateOfSubmission]]),MONTH(TblLocations[[#This Row],[ODK_DateOfSubmission]]),DAY(TblLocations[[#This Row],[ODK_DateOfSubmission]]))</f>
        <v>44553</v>
      </c>
      <c r="O2050" s="23" t="str">
        <f>_xlfn.CONCAT( YEAR(TblLocations[[#This Row],[ODK_DateOfSubmission]]), "-",TEXT( MONTH(TblLocations[[#This Row],[ODK_DateOfSubmission]]),"00"))</f>
        <v>2021-12</v>
      </c>
    </row>
    <row r="2051" spans="1:15" x14ac:dyDescent="0.25">
      <c r="A2051" s="1">
        <v>3504001</v>
      </c>
      <c r="B2051" s="1">
        <v>350400115</v>
      </c>
      <c r="C2051" s="1">
        <v>24494</v>
      </c>
      <c r="D2051" s="63">
        <v>44553</v>
      </c>
      <c r="E2051" s="54">
        <v>124</v>
      </c>
      <c r="F2051" s="56" t="s">
        <v>68</v>
      </c>
      <c r="G2051" s="56" t="s">
        <v>73</v>
      </c>
      <c r="H2051" s="56" t="s">
        <v>1059</v>
      </c>
      <c r="I2051" s="56" t="s">
        <v>1060</v>
      </c>
      <c r="J2051" s="54" t="s">
        <v>1061</v>
      </c>
      <c r="K2051" s="1">
        <v>31.027710880499999</v>
      </c>
      <c r="L2051" s="1">
        <v>46.218214741200001</v>
      </c>
      <c r="M2051" s="1">
        <v>15</v>
      </c>
      <c r="N2051" s="9">
        <f>DATE(YEAR(TblLocations[[#This Row],[ODK_DateOfSubmission]]),MONTH(TblLocations[[#This Row],[ODK_DateOfSubmission]]),DAY(TblLocations[[#This Row],[ODK_DateOfSubmission]]))</f>
        <v>44553</v>
      </c>
      <c r="O2051" s="23" t="str">
        <f>_xlfn.CONCAT( YEAR(TblLocations[[#This Row],[ODK_DateOfSubmission]]), "-",TEXT( MONTH(TblLocations[[#This Row],[ODK_DateOfSubmission]]),"00"))</f>
        <v>2021-12</v>
      </c>
    </row>
    <row r="2052" spans="1:15" x14ac:dyDescent="0.25">
      <c r="A2052" s="1">
        <v>3504002</v>
      </c>
      <c r="B2052" s="1">
        <v>350400215</v>
      </c>
      <c r="C2052" s="1">
        <v>25529</v>
      </c>
      <c r="D2052" s="63">
        <v>44553</v>
      </c>
      <c r="E2052" s="54">
        <v>124</v>
      </c>
      <c r="F2052" s="56" t="s">
        <v>68</v>
      </c>
      <c r="G2052" s="56" t="s">
        <v>73</v>
      </c>
      <c r="H2052" s="56" t="s">
        <v>1059</v>
      </c>
      <c r="I2052" s="56" t="s">
        <v>1062</v>
      </c>
      <c r="J2052" s="54" t="s">
        <v>1063</v>
      </c>
      <c r="K2052" s="1">
        <v>31.033167288000001</v>
      </c>
      <c r="L2052" s="1">
        <v>46.273891712999998</v>
      </c>
      <c r="M2052" s="1">
        <v>5</v>
      </c>
      <c r="N2052" s="9">
        <f>DATE(YEAR(TblLocations[[#This Row],[ODK_DateOfSubmission]]),MONTH(TblLocations[[#This Row],[ODK_DateOfSubmission]]),DAY(TblLocations[[#This Row],[ODK_DateOfSubmission]]))</f>
        <v>44553</v>
      </c>
      <c r="O2052" s="23" t="str">
        <f>_xlfn.CONCAT( YEAR(TblLocations[[#This Row],[ODK_DateOfSubmission]]), "-",TEXT( MONTH(TblLocations[[#This Row],[ODK_DateOfSubmission]]),"00"))</f>
        <v>2021-12</v>
      </c>
    </row>
    <row r="2053" spans="1:15" x14ac:dyDescent="0.25">
      <c r="A2053" s="1">
        <v>3504002</v>
      </c>
      <c r="B2053" s="1">
        <v>350400215</v>
      </c>
      <c r="C2053" s="1">
        <v>25529</v>
      </c>
      <c r="D2053" s="63">
        <v>44553</v>
      </c>
      <c r="E2053" s="54">
        <v>124</v>
      </c>
      <c r="F2053" s="56" t="s">
        <v>68</v>
      </c>
      <c r="G2053" s="56" t="s">
        <v>73</v>
      </c>
      <c r="H2053" s="56" t="s">
        <v>1059</v>
      </c>
      <c r="I2053" s="56" t="s">
        <v>1062</v>
      </c>
      <c r="J2053" s="54" t="s">
        <v>1063</v>
      </c>
      <c r="K2053" s="1">
        <v>31.033167288000001</v>
      </c>
      <c r="L2053" s="1">
        <v>46.273891712999998</v>
      </c>
      <c r="M2053" s="1">
        <v>4</v>
      </c>
      <c r="N2053" s="9">
        <f>DATE(YEAR(TblLocations[[#This Row],[ODK_DateOfSubmission]]),MONTH(TblLocations[[#This Row],[ODK_DateOfSubmission]]),DAY(TblLocations[[#This Row],[ODK_DateOfSubmission]]))</f>
        <v>44553</v>
      </c>
      <c r="O2053" s="23" t="str">
        <f>_xlfn.CONCAT( YEAR(TblLocations[[#This Row],[ODK_DateOfSubmission]]), "-",TEXT( MONTH(TblLocations[[#This Row],[ODK_DateOfSubmission]]),"00"))</f>
        <v>2021-12</v>
      </c>
    </row>
    <row r="2054" spans="1:15" x14ac:dyDescent="0.25">
      <c r="A2054" s="1">
        <v>3504003</v>
      </c>
      <c r="B2054" s="1">
        <v>350400315</v>
      </c>
      <c r="C2054" s="1">
        <v>24415</v>
      </c>
      <c r="D2054" s="63">
        <v>44553</v>
      </c>
      <c r="E2054" s="54">
        <v>124</v>
      </c>
      <c r="F2054" s="56" t="s">
        <v>68</v>
      </c>
      <c r="G2054" s="56" t="s">
        <v>73</v>
      </c>
      <c r="H2054" s="56" t="s">
        <v>1059</v>
      </c>
      <c r="I2054" s="56" t="s">
        <v>1480</v>
      </c>
      <c r="J2054" s="54" t="s">
        <v>1481</v>
      </c>
      <c r="K2054" s="1">
        <v>31.122673117800002</v>
      </c>
      <c r="L2054" s="1">
        <v>46.234062045100004</v>
      </c>
      <c r="M2054" s="1">
        <v>1</v>
      </c>
      <c r="N2054" s="9">
        <f>DATE(YEAR(TblLocations[[#This Row],[ODK_DateOfSubmission]]),MONTH(TblLocations[[#This Row],[ODK_DateOfSubmission]]),DAY(TblLocations[[#This Row],[ODK_DateOfSubmission]]))</f>
        <v>44553</v>
      </c>
      <c r="O2054" s="23" t="str">
        <f>_xlfn.CONCAT( YEAR(TblLocations[[#This Row],[ODK_DateOfSubmission]]), "-",TEXT( MONTH(TblLocations[[#This Row],[ODK_DateOfSubmission]]),"00"))</f>
        <v>2021-12</v>
      </c>
    </row>
    <row r="2055" spans="1:15" x14ac:dyDescent="0.25">
      <c r="A2055" s="1">
        <v>3504006</v>
      </c>
      <c r="B2055" s="1">
        <v>350400615</v>
      </c>
      <c r="C2055" s="1">
        <v>9728</v>
      </c>
      <c r="D2055" s="63">
        <v>44553</v>
      </c>
      <c r="E2055" s="54">
        <v>124</v>
      </c>
      <c r="F2055" s="56" t="s">
        <v>68</v>
      </c>
      <c r="G2055" s="56" t="s">
        <v>73</v>
      </c>
      <c r="H2055" s="56" t="s">
        <v>1059</v>
      </c>
      <c r="I2055" s="56" t="s">
        <v>1341</v>
      </c>
      <c r="J2055" s="54" t="s">
        <v>250</v>
      </c>
      <c r="K2055" s="1">
        <v>31.038316374200001</v>
      </c>
      <c r="L2055" s="1">
        <v>46.253982172199997</v>
      </c>
      <c r="M2055" s="1">
        <v>5</v>
      </c>
      <c r="N2055" s="9">
        <f>DATE(YEAR(TblLocations[[#This Row],[ODK_DateOfSubmission]]),MONTH(TblLocations[[#This Row],[ODK_DateOfSubmission]]),DAY(TblLocations[[#This Row],[ODK_DateOfSubmission]]))</f>
        <v>44553</v>
      </c>
      <c r="O2055" s="23" t="str">
        <f>_xlfn.CONCAT( YEAR(TblLocations[[#This Row],[ODK_DateOfSubmission]]), "-",TEXT( MONTH(TblLocations[[#This Row],[ODK_DateOfSubmission]]),"00"))</f>
        <v>2021-12</v>
      </c>
    </row>
    <row r="2056" spans="1:15" x14ac:dyDescent="0.25">
      <c r="A2056" s="1">
        <v>3504007</v>
      </c>
      <c r="B2056" s="1">
        <v>350400715</v>
      </c>
      <c r="C2056" s="1">
        <v>25525</v>
      </c>
      <c r="D2056" s="63">
        <v>44553</v>
      </c>
      <c r="E2056" s="54">
        <v>124</v>
      </c>
      <c r="F2056" s="56" t="s">
        <v>68</v>
      </c>
      <c r="G2056" s="56" t="s">
        <v>73</v>
      </c>
      <c r="H2056" s="56" t="s">
        <v>1059</v>
      </c>
      <c r="I2056" s="56" t="s">
        <v>1064</v>
      </c>
      <c r="J2056" s="54" t="s">
        <v>1065</v>
      </c>
      <c r="K2056" s="1">
        <v>31.027024004299999</v>
      </c>
      <c r="L2056" s="1">
        <v>46.241676675500003</v>
      </c>
      <c r="M2056" s="1">
        <v>10</v>
      </c>
      <c r="N2056" s="9">
        <f>DATE(YEAR(TblLocations[[#This Row],[ODK_DateOfSubmission]]),MONTH(TblLocations[[#This Row],[ODK_DateOfSubmission]]),DAY(TblLocations[[#This Row],[ODK_DateOfSubmission]]))</f>
        <v>44553</v>
      </c>
      <c r="O2056" s="23" t="str">
        <f>_xlfn.CONCAT( YEAR(TblLocations[[#This Row],[ODK_DateOfSubmission]]), "-",TEXT( MONTH(TblLocations[[#This Row],[ODK_DateOfSubmission]]),"00"))</f>
        <v>2021-12</v>
      </c>
    </row>
    <row r="2057" spans="1:15" x14ac:dyDescent="0.25">
      <c r="A2057" s="1">
        <v>3504007</v>
      </c>
      <c r="B2057" s="1">
        <v>350400715</v>
      </c>
      <c r="C2057" s="1">
        <v>25525</v>
      </c>
      <c r="D2057" s="63">
        <v>44553</v>
      </c>
      <c r="E2057" s="54">
        <v>124</v>
      </c>
      <c r="F2057" s="56" t="s">
        <v>68</v>
      </c>
      <c r="G2057" s="56" t="s">
        <v>73</v>
      </c>
      <c r="H2057" s="56" t="s">
        <v>1059</v>
      </c>
      <c r="I2057" s="56" t="s">
        <v>1064</v>
      </c>
      <c r="J2057" s="54" t="s">
        <v>1065</v>
      </c>
      <c r="K2057" s="1">
        <v>31.027024004299999</v>
      </c>
      <c r="L2057" s="1">
        <v>46.241676675500003</v>
      </c>
      <c r="M2057" s="1">
        <v>12</v>
      </c>
      <c r="N2057" s="9">
        <f>DATE(YEAR(TblLocations[[#This Row],[ODK_DateOfSubmission]]),MONTH(TblLocations[[#This Row],[ODK_DateOfSubmission]]),DAY(TblLocations[[#This Row],[ODK_DateOfSubmission]]))</f>
        <v>44553</v>
      </c>
      <c r="O2057" s="23" t="str">
        <f>_xlfn.CONCAT( YEAR(TblLocations[[#This Row],[ODK_DateOfSubmission]]), "-",TEXT( MONTH(TblLocations[[#This Row],[ODK_DateOfSubmission]]),"00"))</f>
        <v>2021-12</v>
      </c>
    </row>
    <row r="2058" spans="1:15" x14ac:dyDescent="0.25">
      <c r="A2058" s="1">
        <v>3504007</v>
      </c>
      <c r="B2058" s="1">
        <v>350400715</v>
      </c>
      <c r="C2058" s="1">
        <v>25525</v>
      </c>
      <c r="D2058" s="63">
        <v>44553</v>
      </c>
      <c r="E2058" s="54">
        <v>124</v>
      </c>
      <c r="F2058" s="56" t="s">
        <v>68</v>
      </c>
      <c r="G2058" s="56" t="s">
        <v>73</v>
      </c>
      <c r="H2058" s="56" t="s">
        <v>1059</v>
      </c>
      <c r="I2058" s="56" t="s">
        <v>1064</v>
      </c>
      <c r="J2058" s="54" t="s">
        <v>1065</v>
      </c>
      <c r="K2058" s="1">
        <v>31.027024004299999</v>
      </c>
      <c r="L2058" s="1">
        <v>46.241676675500003</v>
      </c>
      <c r="M2058" s="1">
        <v>14</v>
      </c>
      <c r="N2058" s="9">
        <f>DATE(YEAR(TblLocations[[#This Row],[ODK_DateOfSubmission]]),MONTH(TblLocations[[#This Row],[ODK_DateOfSubmission]]),DAY(TblLocations[[#This Row],[ODK_DateOfSubmission]]))</f>
        <v>44553</v>
      </c>
      <c r="O2058" s="23" t="str">
        <f>_xlfn.CONCAT( YEAR(TblLocations[[#This Row],[ODK_DateOfSubmission]]), "-",TEXT( MONTH(TblLocations[[#This Row],[ODK_DateOfSubmission]]),"00"))</f>
        <v>2021-12</v>
      </c>
    </row>
    <row r="2059" spans="1:15" x14ac:dyDescent="0.25">
      <c r="A2059" s="1">
        <v>3504007</v>
      </c>
      <c r="B2059" s="1">
        <v>350400715</v>
      </c>
      <c r="C2059" s="1">
        <v>25525</v>
      </c>
      <c r="D2059" s="63">
        <v>44553</v>
      </c>
      <c r="E2059" s="54">
        <v>124</v>
      </c>
      <c r="F2059" s="56" t="s">
        <v>68</v>
      </c>
      <c r="G2059" s="56" t="s">
        <v>73</v>
      </c>
      <c r="H2059" s="56" t="s">
        <v>1059</v>
      </c>
      <c r="I2059" s="56" t="s">
        <v>1064</v>
      </c>
      <c r="J2059" s="54" t="s">
        <v>1065</v>
      </c>
      <c r="K2059" s="1">
        <v>31.027024004299999</v>
      </c>
      <c r="L2059" s="1">
        <v>46.241676675500003</v>
      </c>
      <c r="M2059" s="1">
        <v>4</v>
      </c>
      <c r="N2059" s="9">
        <f>DATE(YEAR(TblLocations[[#This Row],[ODK_DateOfSubmission]]),MONTH(TblLocations[[#This Row],[ODK_DateOfSubmission]]),DAY(TblLocations[[#This Row],[ODK_DateOfSubmission]]))</f>
        <v>44553</v>
      </c>
      <c r="O2059" s="23" t="str">
        <f>_xlfn.CONCAT( YEAR(TblLocations[[#This Row],[ODK_DateOfSubmission]]), "-",TEXT( MONTH(TblLocations[[#This Row],[ODK_DateOfSubmission]]),"00"))</f>
        <v>2021-12</v>
      </c>
    </row>
    <row r="2060" spans="1:15" x14ac:dyDescent="0.25">
      <c r="A2060" s="1">
        <v>3504010</v>
      </c>
      <c r="B2060" s="1">
        <v>350401015</v>
      </c>
      <c r="C2060" s="1">
        <v>24740</v>
      </c>
      <c r="D2060" s="63">
        <v>44553</v>
      </c>
      <c r="E2060" s="54">
        <v>124</v>
      </c>
      <c r="F2060" s="56" t="s">
        <v>68</v>
      </c>
      <c r="G2060" s="56" t="s">
        <v>73</v>
      </c>
      <c r="H2060" s="56" t="s">
        <v>1059</v>
      </c>
      <c r="I2060" s="56" t="s">
        <v>1353</v>
      </c>
      <c r="J2060" s="54" t="s">
        <v>1354</v>
      </c>
      <c r="K2060" s="1">
        <v>31.038505004899999</v>
      </c>
      <c r="L2060" s="1">
        <v>46.242960423</v>
      </c>
      <c r="M2060" s="1">
        <v>3</v>
      </c>
      <c r="N2060" s="9">
        <f>DATE(YEAR(TblLocations[[#This Row],[ODK_DateOfSubmission]]),MONTH(TblLocations[[#This Row],[ODK_DateOfSubmission]]),DAY(TblLocations[[#This Row],[ODK_DateOfSubmission]]))</f>
        <v>44553</v>
      </c>
      <c r="O2060" s="23" t="str">
        <f>_xlfn.CONCAT( YEAR(TblLocations[[#This Row],[ODK_DateOfSubmission]]), "-",TEXT( MONTH(TblLocations[[#This Row],[ODK_DateOfSubmission]]),"00"))</f>
        <v>2021-12</v>
      </c>
    </row>
    <row r="2061" spans="1:15" x14ac:dyDescent="0.25">
      <c r="A2061" s="1">
        <v>3504011</v>
      </c>
      <c r="B2061" s="1">
        <v>350401115</v>
      </c>
      <c r="C2061" s="1">
        <v>10260</v>
      </c>
      <c r="D2061" s="63">
        <v>44553</v>
      </c>
      <c r="E2061" s="54">
        <v>124</v>
      </c>
      <c r="F2061" s="56" t="s">
        <v>68</v>
      </c>
      <c r="G2061" s="56" t="s">
        <v>73</v>
      </c>
      <c r="H2061" s="56" t="s">
        <v>1059</v>
      </c>
      <c r="I2061" s="56" t="s">
        <v>1066</v>
      </c>
      <c r="J2061" s="54" t="s">
        <v>1067</v>
      </c>
      <c r="K2061" s="1">
        <v>31.0087376</v>
      </c>
      <c r="L2061" s="1">
        <v>46.284794599999998</v>
      </c>
      <c r="M2061" s="1">
        <v>20</v>
      </c>
      <c r="N2061" s="9">
        <f>DATE(YEAR(TblLocations[[#This Row],[ODK_DateOfSubmission]]),MONTH(TblLocations[[#This Row],[ODK_DateOfSubmission]]),DAY(TblLocations[[#This Row],[ODK_DateOfSubmission]]))</f>
        <v>44553</v>
      </c>
      <c r="O2061" s="23" t="str">
        <f>_xlfn.CONCAT( YEAR(TblLocations[[#This Row],[ODK_DateOfSubmission]]), "-",TEXT( MONTH(TblLocations[[#This Row],[ODK_DateOfSubmission]]),"00"))</f>
        <v>2021-12</v>
      </c>
    </row>
    <row r="2062" spans="1:15" x14ac:dyDescent="0.25">
      <c r="A2062" s="1">
        <v>3504011</v>
      </c>
      <c r="B2062" s="1">
        <v>350401115</v>
      </c>
      <c r="C2062" s="1">
        <v>10260</v>
      </c>
      <c r="D2062" s="63">
        <v>44553</v>
      </c>
      <c r="E2062" s="54">
        <v>124</v>
      </c>
      <c r="F2062" s="56" t="s">
        <v>68</v>
      </c>
      <c r="G2062" s="56" t="s">
        <v>73</v>
      </c>
      <c r="H2062" s="56" t="s">
        <v>1059</v>
      </c>
      <c r="I2062" s="56" t="s">
        <v>1066</v>
      </c>
      <c r="J2062" s="54" t="s">
        <v>1067</v>
      </c>
      <c r="K2062" s="1">
        <v>31.0087376</v>
      </c>
      <c r="L2062" s="1">
        <v>46.284794599999998</v>
      </c>
      <c r="M2062" s="1">
        <v>20</v>
      </c>
      <c r="N2062" s="9">
        <f>DATE(YEAR(TblLocations[[#This Row],[ODK_DateOfSubmission]]),MONTH(TblLocations[[#This Row],[ODK_DateOfSubmission]]),DAY(TblLocations[[#This Row],[ODK_DateOfSubmission]]))</f>
        <v>44553</v>
      </c>
      <c r="O2062" s="23" t="str">
        <f>_xlfn.CONCAT( YEAR(TblLocations[[#This Row],[ODK_DateOfSubmission]]), "-",TEXT( MONTH(TblLocations[[#This Row],[ODK_DateOfSubmission]]),"00"))</f>
        <v>2021-12</v>
      </c>
    </row>
    <row r="2063" spans="1:15" x14ac:dyDescent="0.25">
      <c r="A2063" s="1">
        <v>3504011</v>
      </c>
      <c r="B2063" s="1">
        <v>350401115</v>
      </c>
      <c r="C2063" s="1">
        <v>10260</v>
      </c>
      <c r="D2063" s="63">
        <v>44553</v>
      </c>
      <c r="E2063" s="54">
        <v>124</v>
      </c>
      <c r="F2063" s="56" t="s">
        <v>68</v>
      </c>
      <c r="G2063" s="56" t="s">
        <v>73</v>
      </c>
      <c r="H2063" s="56" t="s">
        <v>1059</v>
      </c>
      <c r="I2063" s="56" t="s">
        <v>1066</v>
      </c>
      <c r="J2063" s="54" t="s">
        <v>1067</v>
      </c>
      <c r="K2063" s="1">
        <v>31.0087376</v>
      </c>
      <c r="L2063" s="1">
        <v>46.284794599999998</v>
      </c>
      <c r="M2063" s="1">
        <v>10</v>
      </c>
      <c r="N2063" s="9">
        <f>DATE(YEAR(TblLocations[[#This Row],[ODK_DateOfSubmission]]),MONTH(TblLocations[[#This Row],[ODK_DateOfSubmission]]),DAY(TblLocations[[#This Row],[ODK_DateOfSubmission]]))</f>
        <v>44553</v>
      </c>
      <c r="O2063" s="23" t="str">
        <f>_xlfn.CONCAT( YEAR(TblLocations[[#This Row],[ODK_DateOfSubmission]]), "-",TEXT( MONTH(TblLocations[[#This Row],[ODK_DateOfSubmission]]),"00"))</f>
        <v>2021-12</v>
      </c>
    </row>
    <row r="2064" spans="1:15" x14ac:dyDescent="0.25">
      <c r="A2064" s="1">
        <v>3504011</v>
      </c>
      <c r="B2064" s="1">
        <v>350401115</v>
      </c>
      <c r="C2064" s="1">
        <v>10260</v>
      </c>
      <c r="D2064" s="63">
        <v>44553</v>
      </c>
      <c r="E2064" s="54">
        <v>124</v>
      </c>
      <c r="F2064" s="56" t="s">
        <v>68</v>
      </c>
      <c r="G2064" s="56" t="s">
        <v>73</v>
      </c>
      <c r="H2064" s="56" t="s">
        <v>1059</v>
      </c>
      <c r="I2064" s="56" t="s">
        <v>1066</v>
      </c>
      <c r="J2064" s="54" t="s">
        <v>1067</v>
      </c>
      <c r="K2064" s="1">
        <v>31.0087376</v>
      </c>
      <c r="L2064" s="1">
        <v>46.284794599999998</v>
      </c>
      <c r="M2064" s="1">
        <v>250</v>
      </c>
      <c r="N2064" s="9">
        <f>DATE(YEAR(TblLocations[[#This Row],[ODK_DateOfSubmission]]),MONTH(TblLocations[[#This Row],[ODK_DateOfSubmission]]),DAY(TblLocations[[#This Row],[ODK_DateOfSubmission]]))</f>
        <v>44553</v>
      </c>
      <c r="O2064" s="23" t="str">
        <f>_xlfn.CONCAT( YEAR(TblLocations[[#This Row],[ODK_DateOfSubmission]]), "-",TEXT( MONTH(TblLocations[[#This Row],[ODK_DateOfSubmission]]),"00"))</f>
        <v>2021-12</v>
      </c>
    </row>
    <row r="2065" spans="1:15" x14ac:dyDescent="0.25">
      <c r="A2065" s="1">
        <v>3504011</v>
      </c>
      <c r="B2065" s="1">
        <v>350401115</v>
      </c>
      <c r="C2065" s="1">
        <v>10260</v>
      </c>
      <c r="D2065" s="63">
        <v>44553</v>
      </c>
      <c r="E2065" s="54">
        <v>124</v>
      </c>
      <c r="F2065" s="56" t="s">
        <v>68</v>
      </c>
      <c r="G2065" s="56" t="s">
        <v>73</v>
      </c>
      <c r="H2065" s="56" t="s">
        <v>1059</v>
      </c>
      <c r="I2065" s="56" t="s">
        <v>1066</v>
      </c>
      <c r="J2065" s="54" t="s">
        <v>1067</v>
      </c>
      <c r="K2065" s="1">
        <v>31.0087376</v>
      </c>
      <c r="L2065" s="1">
        <v>46.284794599999998</v>
      </c>
      <c r="M2065" s="1">
        <v>150</v>
      </c>
      <c r="N2065" s="9">
        <f>DATE(YEAR(TblLocations[[#This Row],[ODK_DateOfSubmission]]),MONTH(TblLocations[[#This Row],[ODK_DateOfSubmission]]),DAY(TblLocations[[#This Row],[ODK_DateOfSubmission]]))</f>
        <v>44553</v>
      </c>
      <c r="O2065" s="23" t="str">
        <f>_xlfn.CONCAT( YEAR(TblLocations[[#This Row],[ODK_DateOfSubmission]]), "-",TEXT( MONTH(TblLocations[[#This Row],[ODK_DateOfSubmission]]),"00"))</f>
        <v>2021-12</v>
      </c>
    </row>
    <row r="2066" spans="1:15" x14ac:dyDescent="0.25">
      <c r="A2066" s="1">
        <v>3504011</v>
      </c>
      <c r="B2066" s="1">
        <v>350401115</v>
      </c>
      <c r="C2066" s="1">
        <v>10260</v>
      </c>
      <c r="D2066" s="63">
        <v>44553</v>
      </c>
      <c r="E2066" s="54">
        <v>124</v>
      </c>
      <c r="F2066" s="56" t="s">
        <v>68</v>
      </c>
      <c r="G2066" s="56" t="s">
        <v>73</v>
      </c>
      <c r="H2066" s="56" t="s">
        <v>1059</v>
      </c>
      <c r="I2066" s="56" t="s">
        <v>1066</v>
      </c>
      <c r="J2066" s="54" t="s">
        <v>1067</v>
      </c>
      <c r="K2066" s="1">
        <v>31.0087376</v>
      </c>
      <c r="L2066" s="1">
        <v>46.284794599999998</v>
      </c>
      <c r="M2066" s="1">
        <v>200</v>
      </c>
      <c r="N2066" s="9">
        <f>DATE(YEAR(TblLocations[[#This Row],[ODK_DateOfSubmission]]),MONTH(TblLocations[[#This Row],[ODK_DateOfSubmission]]),DAY(TblLocations[[#This Row],[ODK_DateOfSubmission]]))</f>
        <v>44553</v>
      </c>
      <c r="O2066" s="23" t="str">
        <f>_xlfn.CONCAT( YEAR(TblLocations[[#This Row],[ODK_DateOfSubmission]]), "-",TEXT( MONTH(TblLocations[[#This Row],[ODK_DateOfSubmission]]),"00"))</f>
        <v>2021-12</v>
      </c>
    </row>
    <row r="2067" spans="1:15" x14ac:dyDescent="0.25">
      <c r="A2067" s="1">
        <v>3504012</v>
      </c>
      <c r="B2067" s="1">
        <v>350401215</v>
      </c>
      <c r="C2067" s="1">
        <v>24540</v>
      </c>
      <c r="D2067" s="63">
        <v>44553</v>
      </c>
      <c r="E2067" s="54">
        <v>124</v>
      </c>
      <c r="F2067" s="56" t="s">
        <v>68</v>
      </c>
      <c r="G2067" s="56" t="s">
        <v>73</v>
      </c>
      <c r="H2067" s="56" t="s">
        <v>1059</v>
      </c>
      <c r="I2067" s="56" t="s">
        <v>1482</v>
      </c>
      <c r="J2067" s="54" t="s">
        <v>1483</v>
      </c>
      <c r="K2067" s="1">
        <v>31.052442887600002</v>
      </c>
      <c r="L2067" s="1">
        <v>46.236798131699999</v>
      </c>
      <c r="M2067" s="1">
        <v>2</v>
      </c>
      <c r="N2067" s="9">
        <f>DATE(YEAR(TblLocations[[#This Row],[ODK_DateOfSubmission]]),MONTH(TblLocations[[#This Row],[ODK_DateOfSubmission]]),DAY(TblLocations[[#This Row],[ODK_DateOfSubmission]]))</f>
        <v>44553</v>
      </c>
      <c r="O2067" s="23" t="str">
        <f>_xlfn.CONCAT( YEAR(TblLocations[[#This Row],[ODK_DateOfSubmission]]), "-",TEXT( MONTH(TblLocations[[#This Row],[ODK_DateOfSubmission]]),"00"))</f>
        <v>2021-12</v>
      </c>
    </row>
    <row r="2068" spans="1:15" x14ac:dyDescent="0.25">
      <c r="A2068" s="1">
        <v>3504012</v>
      </c>
      <c r="B2068" s="1">
        <v>350401215</v>
      </c>
      <c r="C2068" s="1">
        <v>24540</v>
      </c>
      <c r="D2068" s="63">
        <v>44553</v>
      </c>
      <c r="E2068" s="54">
        <v>124</v>
      </c>
      <c r="F2068" s="56" t="s">
        <v>68</v>
      </c>
      <c r="G2068" s="56" t="s">
        <v>73</v>
      </c>
      <c r="H2068" s="56" t="s">
        <v>1059</v>
      </c>
      <c r="I2068" s="56" t="s">
        <v>1482</v>
      </c>
      <c r="J2068" s="54" t="s">
        <v>1483</v>
      </c>
      <c r="K2068" s="1">
        <v>31.052442887600002</v>
      </c>
      <c r="L2068" s="1">
        <v>46.236798131699999</v>
      </c>
      <c r="M2068" s="1">
        <v>1</v>
      </c>
      <c r="N2068" s="9">
        <f>DATE(YEAR(TblLocations[[#This Row],[ODK_DateOfSubmission]]),MONTH(TblLocations[[#This Row],[ODK_DateOfSubmission]]),DAY(TblLocations[[#This Row],[ODK_DateOfSubmission]]))</f>
        <v>44553</v>
      </c>
      <c r="O2068" s="23" t="str">
        <f>_xlfn.CONCAT( YEAR(TblLocations[[#This Row],[ODK_DateOfSubmission]]), "-",TEXT( MONTH(TblLocations[[#This Row],[ODK_DateOfSubmission]]),"00"))</f>
        <v>2021-12</v>
      </c>
    </row>
    <row r="2069" spans="1:15" x14ac:dyDescent="0.25">
      <c r="A2069" s="1">
        <v>3504012</v>
      </c>
      <c r="B2069" s="1">
        <v>350401215</v>
      </c>
      <c r="C2069" s="1">
        <v>24540</v>
      </c>
      <c r="D2069" s="63">
        <v>44553</v>
      </c>
      <c r="E2069" s="54">
        <v>124</v>
      </c>
      <c r="F2069" s="56" t="s">
        <v>68</v>
      </c>
      <c r="G2069" s="56" t="s">
        <v>73</v>
      </c>
      <c r="H2069" s="56" t="s">
        <v>1059</v>
      </c>
      <c r="I2069" s="56" t="s">
        <v>1482</v>
      </c>
      <c r="J2069" s="54" t="s">
        <v>1483</v>
      </c>
      <c r="K2069" s="1">
        <v>31.052442887600002</v>
      </c>
      <c r="L2069" s="1">
        <v>46.236798131699999</v>
      </c>
      <c r="M2069" s="1">
        <v>3</v>
      </c>
      <c r="N2069" s="9">
        <f>DATE(YEAR(TblLocations[[#This Row],[ODK_DateOfSubmission]]),MONTH(TblLocations[[#This Row],[ODK_DateOfSubmission]]),DAY(TblLocations[[#This Row],[ODK_DateOfSubmission]]))</f>
        <v>44553</v>
      </c>
      <c r="O2069" s="23" t="str">
        <f>_xlfn.CONCAT( YEAR(TblLocations[[#This Row],[ODK_DateOfSubmission]]), "-",TEXT( MONTH(TblLocations[[#This Row],[ODK_DateOfSubmission]]),"00"))</f>
        <v>2021-12</v>
      </c>
    </row>
    <row r="2070" spans="1:15" x14ac:dyDescent="0.25">
      <c r="A2070" s="1">
        <v>3504014</v>
      </c>
      <c r="B2070" s="1">
        <v>350401415</v>
      </c>
      <c r="C2070" s="1">
        <v>10254</v>
      </c>
      <c r="D2070" s="63">
        <v>44553</v>
      </c>
      <c r="E2070" s="54">
        <v>124</v>
      </c>
      <c r="F2070" s="56" t="s">
        <v>68</v>
      </c>
      <c r="G2070" s="56" t="s">
        <v>73</v>
      </c>
      <c r="H2070" s="56" t="s">
        <v>1059</v>
      </c>
      <c r="I2070" s="56" t="s">
        <v>1070</v>
      </c>
      <c r="J2070" s="54" t="s">
        <v>1071</v>
      </c>
      <c r="K2070" s="1">
        <v>31.044867277600002</v>
      </c>
      <c r="L2070" s="1">
        <v>46.259297235299996</v>
      </c>
      <c r="M2070" s="1">
        <v>15</v>
      </c>
      <c r="N2070" s="9">
        <f>DATE(YEAR(TblLocations[[#This Row],[ODK_DateOfSubmission]]),MONTH(TblLocations[[#This Row],[ODK_DateOfSubmission]]),DAY(TblLocations[[#This Row],[ODK_DateOfSubmission]]))</f>
        <v>44553</v>
      </c>
      <c r="O2070" s="23" t="str">
        <f>_xlfn.CONCAT( YEAR(TblLocations[[#This Row],[ODK_DateOfSubmission]]), "-",TEXT( MONTH(TblLocations[[#This Row],[ODK_DateOfSubmission]]),"00"))</f>
        <v>2021-12</v>
      </c>
    </row>
    <row r="2071" spans="1:15" x14ac:dyDescent="0.25">
      <c r="A2071" s="1">
        <v>3504014</v>
      </c>
      <c r="B2071" s="1">
        <v>350401415</v>
      </c>
      <c r="C2071" s="1">
        <v>10254</v>
      </c>
      <c r="D2071" s="63">
        <v>44553</v>
      </c>
      <c r="E2071" s="54">
        <v>124</v>
      </c>
      <c r="F2071" s="56" t="s">
        <v>68</v>
      </c>
      <c r="G2071" s="56" t="s">
        <v>73</v>
      </c>
      <c r="H2071" s="56" t="s">
        <v>1059</v>
      </c>
      <c r="I2071" s="56" t="s">
        <v>1070</v>
      </c>
      <c r="J2071" s="54" t="s">
        <v>1071</v>
      </c>
      <c r="K2071" s="1">
        <v>31.044867277600002</v>
      </c>
      <c r="L2071" s="1">
        <v>46.259297235299996</v>
      </c>
      <c r="M2071" s="1">
        <v>10</v>
      </c>
      <c r="N2071" s="9">
        <f>DATE(YEAR(TblLocations[[#This Row],[ODK_DateOfSubmission]]),MONTH(TblLocations[[#This Row],[ODK_DateOfSubmission]]),DAY(TblLocations[[#This Row],[ODK_DateOfSubmission]]))</f>
        <v>44553</v>
      </c>
      <c r="O2071" s="23" t="str">
        <f>_xlfn.CONCAT( YEAR(TblLocations[[#This Row],[ODK_DateOfSubmission]]), "-",TEXT( MONTH(TblLocations[[#This Row],[ODK_DateOfSubmission]]),"00"))</f>
        <v>2021-12</v>
      </c>
    </row>
    <row r="2072" spans="1:15" x14ac:dyDescent="0.25">
      <c r="A2072" s="1">
        <v>3504014</v>
      </c>
      <c r="B2072" s="1">
        <v>350401415</v>
      </c>
      <c r="C2072" s="1">
        <v>10254</v>
      </c>
      <c r="D2072" s="63">
        <v>44553</v>
      </c>
      <c r="E2072" s="54">
        <v>124</v>
      </c>
      <c r="F2072" s="56" t="s">
        <v>68</v>
      </c>
      <c r="G2072" s="56" t="s">
        <v>73</v>
      </c>
      <c r="H2072" s="56" t="s">
        <v>1059</v>
      </c>
      <c r="I2072" s="56" t="s">
        <v>1070</v>
      </c>
      <c r="J2072" s="54" t="s">
        <v>1071</v>
      </c>
      <c r="K2072" s="1">
        <v>31.044867277600002</v>
      </c>
      <c r="L2072" s="1">
        <v>46.259297235299996</v>
      </c>
      <c r="M2072" s="1">
        <v>5</v>
      </c>
      <c r="N2072" s="9">
        <f>DATE(YEAR(TblLocations[[#This Row],[ODK_DateOfSubmission]]),MONTH(TblLocations[[#This Row],[ODK_DateOfSubmission]]),DAY(TblLocations[[#This Row],[ODK_DateOfSubmission]]))</f>
        <v>44553</v>
      </c>
      <c r="O2072" s="23" t="str">
        <f>_xlfn.CONCAT( YEAR(TblLocations[[#This Row],[ODK_DateOfSubmission]]), "-",TEXT( MONTH(TblLocations[[#This Row],[ODK_DateOfSubmission]]),"00"))</f>
        <v>2021-12</v>
      </c>
    </row>
    <row r="2073" spans="1:15" x14ac:dyDescent="0.25">
      <c r="A2073" s="1">
        <v>3504015</v>
      </c>
      <c r="B2073" s="1">
        <v>350401515</v>
      </c>
      <c r="C2073" s="1">
        <v>10272</v>
      </c>
      <c r="D2073" s="63">
        <v>44553</v>
      </c>
      <c r="E2073" s="54">
        <v>124</v>
      </c>
      <c r="F2073" s="56" t="s">
        <v>68</v>
      </c>
      <c r="G2073" s="56" t="s">
        <v>73</v>
      </c>
      <c r="H2073" s="56" t="s">
        <v>1059</v>
      </c>
      <c r="I2073" s="56" t="s">
        <v>1072</v>
      </c>
      <c r="J2073" s="54" t="s">
        <v>1073</v>
      </c>
      <c r="K2073" s="1">
        <v>31.034963944600001</v>
      </c>
      <c r="L2073" s="1">
        <v>46.242300951700003</v>
      </c>
      <c r="M2073" s="1">
        <v>3</v>
      </c>
      <c r="N2073" s="9">
        <f>DATE(YEAR(TblLocations[[#This Row],[ODK_DateOfSubmission]]),MONTH(TblLocations[[#This Row],[ODK_DateOfSubmission]]),DAY(TblLocations[[#This Row],[ODK_DateOfSubmission]]))</f>
        <v>44553</v>
      </c>
      <c r="O2073" s="23" t="str">
        <f>_xlfn.CONCAT( YEAR(TblLocations[[#This Row],[ODK_DateOfSubmission]]), "-",TEXT( MONTH(TblLocations[[#This Row],[ODK_DateOfSubmission]]),"00"))</f>
        <v>2021-12</v>
      </c>
    </row>
    <row r="2074" spans="1:15" x14ac:dyDescent="0.25">
      <c r="A2074" s="1">
        <v>3504016</v>
      </c>
      <c r="B2074" s="1">
        <v>350401615</v>
      </c>
      <c r="C2074" s="1">
        <v>10281</v>
      </c>
      <c r="D2074" s="63">
        <v>44553</v>
      </c>
      <c r="E2074" s="54">
        <v>124</v>
      </c>
      <c r="F2074" s="56" t="s">
        <v>68</v>
      </c>
      <c r="G2074" s="56" t="s">
        <v>73</v>
      </c>
      <c r="H2074" s="56" t="s">
        <v>1059</v>
      </c>
      <c r="I2074" s="56" t="s">
        <v>1074</v>
      </c>
      <c r="J2074" s="54" t="s">
        <v>1075</v>
      </c>
      <c r="K2074" s="1">
        <v>31.029471706599999</v>
      </c>
      <c r="L2074" s="1">
        <v>46.244121658399997</v>
      </c>
      <c r="M2074" s="1">
        <v>4</v>
      </c>
      <c r="N2074" s="9">
        <f>DATE(YEAR(TblLocations[[#This Row],[ODK_DateOfSubmission]]),MONTH(TblLocations[[#This Row],[ODK_DateOfSubmission]]),DAY(TblLocations[[#This Row],[ODK_DateOfSubmission]]))</f>
        <v>44553</v>
      </c>
      <c r="O2074" s="23" t="str">
        <f>_xlfn.CONCAT( YEAR(TblLocations[[#This Row],[ODK_DateOfSubmission]]), "-",TEXT( MONTH(TblLocations[[#This Row],[ODK_DateOfSubmission]]),"00"))</f>
        <v>2021-12</v>
      </c>
    </row>
    <row r="2075" spans="1:15" x14ac:dyDescent="0.25">
      <c r="A2075" s="1">
        <v>3504016</v>
      </c>
      <c r="B2075" s="1">
        <v>350401615</v>
      </c>
      <c r="C2075" s="1">
        <v>10281</v>
      </c>
      <c r="D2075" s="63">
        <v>44553</v>
      </c>
      <c r="E2075" s="54">
        <v>124</v>
      </c>
      <c r="F2075" s="56" t="s">
        <v>68</v>
      </c>
      <c r="G2075" s="56" t="s">
        <v>73</v>
      </c>
      <c r="H2075" s="56" t="s">
        <v>1059</v>
      </c>
      <c r="I2075" s="56" t="s">
        <v>1074</v>
      </c>
      <c r="J2075" s="54" t="s">
        <v>1075</v>
      </c>
      <c r="K2075" s="1">
        <v>31.029471706599999</v>
      </c>
      <c r="L2075" s="1">
        <v>46.244121658399997</v>
      </c>
      <c r="M2075" s="1">
        <v>4</v>
      </c>
      <c r="N2075" s="9">
        <f>DATE(YEAR(TblLocations[[#This Row],[ODK_DateOfSubmission]]),MONTH(TblLocations[[#This Row],[ODK_DateOfSubmission]]),DAY(TblLocations[[#This Row],[ODK_DateOfSubmission]]))</f>
        <v>44553</v>
      </c>
      <c r="O2075" s="23" t="str">
        <f>_xlfn.CONCAT( YEAR(TblLocations[[#This Row],[ODK_DateOfSubmission]]), "-",TEXT( MONTH(TblLocations[[#This Row],[ODK_DateOfSubmission]]),"00"))</f>
        <v>2021-12</v>
      </c>
    </row>
    <row r="2076" spans="1:15" x14ac:dyDescent="0.25">
      <c r="A2076" s="1">
        <v>3504016</v>
      </c>
      <c r="B2076" s="1">
        <v>350401615</v>
      </c>
      <c r="C2076" s="1">
        <v>10281</v>
      </c>
      <c r="D2076" s="63">
        <v>44553</v>
      </c>
      <c r="E2076" s="54">
        <v>124</v>
      </c>
      <c r="F2076" s="56" t="s">
        <v>68</v>
      </c>
      <c r="G2076" s="56" t="s">
        <v>73</v>
      </c>
      <c r="H2076" s="56" t="s">
        <v>1059</v>
      </c>
      <c r="I2076" s="56" t="s">
        <v>1074</v>
      </c>
      <c r="J2076" s="54" t="s">
        <v>1075</v>
      </c>
      <c r="K2076" s="1">
        <v>31.029471706599999</v>
      </c>
      <c r="L2076" s="1">
        <v>46.244121658399997</v>
      </c>
      <c r="M2076" s="1">
        <v>1</v>
      </c>
      <c r="N2076" s="9">
        <f>DATE(YEAR(TblLocations[[#This Row],[ODK_DateOfSubmission]]),MONTH(TblLocations[[#This Row],[ODK_DateOfSubmission]]),DAY(TblLocations[[#This Row],[ODK_DateOfSubmission]]))</f>
        <v>44553</v>
      </c>
      <c r="O2076" s="23" t="str">
        <f>_xlfn.CONCAT( YEAR(TblLocations[[#This Row],[ODK_DateOfSubmission]]), "-",TEXT( MONTH(TblLocations[[#This Row],[ODK_DateOfSubmission]]),"00"))</f>
        <v>2021-12</v>
      </c>
    </row>
    <row r="2077" spans="1:15" x14ac:dyDescent="0.25">
      <c r="A2077" s="1">
        <v>3504018</v>
      </c>
      <c r="B2077" s="1">
        <v>350401815</v>
      </c>
      <c r="C2077" s="1">
        <v>24741</v>
      </c>
      <c r="D2077" s="63">
        <v>44553</v>
      </c>
      <c r="E2077" s="54">
        <v>124</v>
      </c>
      <c r="F2077" s="56" t="s">
        <v>68</v>
      </c>
      <c r="G2077" s="56" t="s">
        <v>73</v>
      </c>
      <c r="H2077" s="56" t="s">
        <v>1059</v>
      </c>
      <c r="I2077" s="56" t="s">
        <v>1484</v>
      </c>
      <c r="J2077" s="54" t="s">
        <v>1485</v>
      </c>
      <c r="K2077" s="1">
        <v>31.0447764918</v>
      </c>
      <c r="L2077" s="1">
        <v>46.249576203399997</v>
      </c>
      <c r="M2077" s="1">
        <v>1</v>
      </c>
      <c r="N2077" s="9">
        <f>DATE(YEAR(TblLocations[[#This Row],[ODK_DateOfSubmission]]),MONTH(TblLocations[[#This Row],[ODK_DateOfSubmission]]),DAY(TblLocations[[#This Row],[ODK_DateOfSubmission]]))</f>
        <v>44553</v>
      </c>
      <c r="O2077" s="23" t="str">
        <f>_xlfn.CONCAT( YEAR(TblLocations[[#This Row],[ODK_DateOfSubmission]]), "-",TEXT( MONTH(TblLocations[[#This Row],[ODK_DateOfSubmission]]),"00"))</f>
        <v>2021-12</v>
      </c>
    </row>
    <row r="2078" spans="1:15" x14ac:dyDescent="0.25">
      <c r="A2078" s="1">
        <v>3504019</v>
      </c>
      <c r="B2078" s="1">
        <v>350401915</v>
      </c>
      <c r="C2078" s="1">
        <v>9470</v>
      </c>
      <c r="D2078" s="63">
        <v>44557</v>
      </c>
      <c r="E2078" s="54">
        <v>124</v>
      </c>
      <c r="F2078" s="56" t="s">
        <v>68</v>
      </c>
      <c r="G2078" s="56" t="s">
        <v>73</v>
      </c>
      <c r="H2078" s="56" t="s">
        <v>1059</v>
      </c>
      <c r="I2078" s="56" t="s">
        <v>1076</v>
      </c>
      <c r="J2078" s="54" t="s">
        <v>1077</v>
      </c>
      <c r="K2078" s="1">
        <v>31.0569626851</v>
      </c>
      <c r="L2078" s="1">
        <v>46.266143804899997</v>
      </c>
      <c r="M2078" s="1">
        <v>4</v>
      </c>
      <c r="N2078" s="9">
        <f>DATE(YEAR(TblLocations[[#This Row],[ODK_DateOfSubmission]]),MONTH(TblLocations[[#This Row],[ODK_DateOfSubmission]]),DAY(TblLocations[[#This Row],[ODK_DateOfSubmission]]))</f>
        <v>44557</v>
      </c>
      <c r="O2078" s="23" t="str">
        <f>_xlfn.CONCAT( YEAR(TblLocations[[#This Row],[ODK_DateOfSubmission]]), "-",TEXT( MONTH(TblLocations[[#This Row],[ODK_DateOfSubmission]]),"00"))</f>
        <v>2021-12</v>
      </c>
    </row>
    <row r="2079" spans="1:15" x14ac:dyDescent="0.25">
      <c r="A2079" s="1">
        <v>3504019</v>
      </c>
      <c r="B2079" s="1">
        <v>350401915</v>
      </c>
      <c r="C2079" s="1">
        <v>9470</v>
      </c>
      <c r="D2079" s="63">
        <v>44557</v>
      </c>
      <c r="E2079" s="54">
        <v>124</v>
      </c>
      <c r="F2079" s="56" t="s">
        <v>68</v>
      </c>
      <c r="G2079" s="56" t="s">
        <v>73</v>
      </c>
      <c r="H2079" s="56" t="s">
        <v>1059</v>
      </c>
      <c r="I2079" s="56" t="s">
        <v>1076</v>
      </c>
      <c r="J2079" s="54" t="s">
        <v>1077</v>
      </c>
      <c r="K2079" s="1">
        <v>31.0569626851</v>
      </c>
      <c r="L2079" s="1">
        <v>46.266143804899997</v>
      </c>
      <c r="M2079" s="1">
        <v>3</v>
      </c>
      <c r="N2079" s="9">
        <f>DATE(YEAR(TblLocations[[#This Row],[ODK_DateOfSubmission]]),MONTH(TblLocations[[#This Row],[ODK_DateOfSubmission]]),DAY(TblLocations[[#This Row],[ODK_DateOfSubmission]]))</f>
        <v>44557</v>
      </c>
      <c r="O2079" s="23" t="str">
        <f>_xlfn.CONCAT( YEAR(TblLocations[[#This Row],[ODK_DateOfSubmission]]), "-",TEXT( MONTH(TblLocations[[#This Row],[ODK_DateOfSubmission]]),"00"))</f>
        <v>2021-12</v>
      </c>
    </row>
    <row r="2080" spans="1:15" x14ac:dyDescent="0.25">
      <c r="A2080" s="1">
        <v>3504019</v>
      </c>
      <c r="B2080" s="1">
        <v>350401915</v>
      </c>
      <c r="C2080" s="1">
        <v>9470</v>
      </c>
      <c r="D2080" s="63">
        <v>44557</v>
      </c>
      <c r="E2080" s="54">
        <v>124</v>
      </c>
      <c r="F2080" s="56" t="s">
        <v>68</v>
      </c>
      <c r="G2080" s="56" t="s">
        <v>73</v>
      </c>
      <c r="H2080" s="56" t="s">
        <v>1059</v>
      </c>
      <c r="I2080" s="56" t="s">
        <v>1076</v>
      </c>
      <c r="J2080" s="54" t="s">
        <v>1077</v>
      </c>
      <c r="K2080" s="1">
        <v>31.0569626851</v>
      </c>
      <c r="L2080" s="1">
        <v>46.266143804899997</v>
      </c>
      <c r="M2080" s="1">
        <v>3</v>
      </c>
      <c r="N2080" s="9">
        <f>DATE(YEAR(TblLocations[[#This Row],[ODK_DateOfSubmission]]),MONTH(TblLocations[[#This Row],[ODK_DateOfSubmission]]),DAY(TblLocations[[#This Row],[ODK_DateOfSubmission]]))</f>
        <v>44557</v>
      </c>
      <c r="O2080" s="23" t="str">
        <f>_xlfn.CONCAT( YEAR(TblLocations[[#This Row],[ODK_DateOfSubmission]]), "-",TEXT( MONTH(TblLocations[[#This Row],[ODK_DateOfSubmission]]),"00"))</f>
        <v>2021-12</v>
      </c>
    </row>
    <row r="2081" spans="1:15" x14ac:dyDescent="0.25">
      <c r="A2081" s="1">
        <v>3504019</v>
      </c>
      <c r="B2081" s="1">
        <v>350401915</v>
      </c>
      <c r="C2081" s="1">
        <v>9470</v>
      </c>
      <c r="D2081" s="63">
        <v>44557</v>
      </c>
      <c r="E2081" s="54">
        <v>124</v>
      </c>
      <c r="F2081" s="56" t="s">
        <v>68</v>
      </c>
      <c r="G2081" s="56" t="s">
        <v>73</v>
      </c>
      <c r="H2081" s="56" t="s">
        <v>1059</v>
      </c>
      <c r="I2081" s="56" t="s">
        <v>1076</v>
      </c>
      <c r="J2081" s="54" t="s">
        <v>1077</v>
      </c>
      <c r="K2081" s="1">
        <v>31.0569626851</v>
      </c>
      <c r="L2081" s="1">
        <v>46.266143804899997</v>
      </c>
      <c r="M2081" s="1">
        <v>3</v>
      </c>
      <c r="N2081" s="9">
        <f>DATE(YEAR(TblLocations[[#This Row],[ODK_DateOfSubmission]]),MONTH(TblLocations[[#This Row],[ODK_DateOfSubmission]]),DAY(TblLocations[[#This Row],[ODK_DateOfSubmission]]))</f>
        <v>44557</v>
      </c>
      <c r="O2081" s="23" t="str">
        <f>_xlfn.CONCAT( YEAR(TblLocations[[#This Row],[ODK_DateOfSubmission]]), "-",TEXT( MONTH(TblLocations[[#This Row],[ODK_DateOfSubmission]]),"00"))</f>
        <v>2021-12</v>
      </c>
    </row>
    <row r="2082" spans="1:15" x14ac:dyDescent="0.25">
      <c r="A2082" s="1">
        <v>3504021</v>
      </c>
      <c r="B2082" s="1">
        <v>350402115</v>
      </c>
      <c r="C2082" s="1">
        <v>10335</v>
      </c>
      <c r="D2082" s="63">
        <v>44553</v>
      </c>
      <c r="E2082" s="54">
        <v>124</v>
      </c>
      <c r="F2082" s="56" t="s">
        <v>68</v>
      </c>
      <c r="G2082" s="56" t="s">
        <v>73</v>
      </c>
      <c r="H2082" s="56" t="s">
        <v>1059</v>
      </c>
      <c r="I2082" s="56" t="s">
        <v>1078</v>
      </c>
      <c r="J2082" s="54" t="s">
        <v>1079</v>
      </c>
      <c r="K2082" s="1">
        <v>31.0506383486</v>
      </c>
      <c r="L2082" s="1">
        <v>46.269343302599999</v>
      </c>
      <c r="M2082" s="1">
        <v>4</v>
      </c>
      <c r="N2082" s="9">
        <f>DATE(YEAR(TblLocations[[#This Row],[ODK_DateOfSubmission]]),MONTH(TblLocations[[#This Row],[ODK_DateOfSubmission]]),DAY(TblLocations[[#This Row],[ODK_DateOfSubmission]]))</f>
        <v>44553</v>
      </c>
      <c r="O2082" s="23" t="str">
        <f>_xlfn.CONCAT( YEAR(TblLocations[[#This Row],[ODK_DateOfSubmission]]), "-",TEXT( MONTH(TblLocations[[#This Row],[ODK_DateOfSubmission]]),"00"))</f>
        <v>2021-12</v>
      </c>
    </row>
    <row r="2083" spans="1:15" x14ac:dyDescent="0.25">
      <c r="A2083" s="1">
        <v>3504021</v>
      </c>
      <c r="B2083" s="1">
        <v>350402115</v>
      </c>
      <c r="C2083" s="1">
        <v>10335</v>
      </c>
      <c r="D2083" s="63">
        <v>44553</v>
      </c>
      <c r="E2083" s="54">
        <v>124</v>
      </c>
      <c r="F2083" s="56" t="s">
        <v>68</v>
      </c>
      <c r="G2083" s="56" t="s">
        <v>73</v>
      </c>
      <c r="H2083" s="56" t="s">
        <v>1059</v>
      </c>
      <c r="I2083" s="56" t="s">
        <v>1078</v>
      </c>
      <c r="J2083" s="54" t="s">
        <v>1079</v>
      </c>
      <c r="K2083" s="1">
        <v>31.0506383486</v>
      </c>
      <c r="L2083" s="1">
        <v>46.269343302599999</v>
      </c>
      <c r="M2083" s="1">
        <v>3</v>
      </c>
      <c r="N2083" s="9">
        <f>DATE(YEAR(TblLocations[[#This Row],[ODK_DateOfSubmission]]),MONTH(TblLocations[[#This Row],[ODK_DateOfSubmission]]),DAY(TblLocations[[#This Row],[ODK_DateOfSubmission]]))</f>
        <v>44553</v>
      </c>
      <c r="O2083" s="23" t="str">
        <f>_xlfn.CONCAT( YEAR(TblLocations[[#This Row],[ODK_DateOfSubmission]]), "-",TEXT( MONTH(TblLocations[[#This Row],[ODK_DateOfSubmission]]),"00"))</f>
        <v>2021-12</v>
      </c>
    </row>
    <row r="2084" spans="1:15" x14ac:dyDescent="0.25">
      <c r="A2084" s="1">
        <v>3504021</v>
      </c>
      <c r="B2084" s="1">
        <v>350402115</v>
      </c>
      <c r="C2084" s="1">
        <v>10335</v>
      </c>
      <c r="D2084" s="63">
        <v>44553</v>
      </c>
      <c r="E2084" s="54">
        <v>124</v>
      </c>
      <c r="F2084" s="56" t="s">
        <v>68</v>
      </c>
      <c r="G2084" s="56" t="s">
        <v>73</v>
      </c>
      <c r="H2084" s="56" t="s">
        <v>1059</v>
      </c>
      <c r="I2084" s="56" t="s">
        <v>1078</v>
      </c>
      <c r="J2084" s="54" t="s">
        <v>1079</v>
      </c>
      <c r="K2084" s="1">
        <v>31.0506383486</v>
      </c>
      <c r="L2084" s="1">
        <v>46.269343302599999</v>
      </c>
      <c r="M2084" s="1">
        <v>6</v>
      </c>
      <c r="N2084" s="9">
        <f>DATE(YEAR(TblLocations[[#This Row],[ODK_DateOfSubmission]]),MONTH(TblLocations[[#This Row],[ODK_DateOfSubmission]]),DAY(TblLocations[[#This Row],[ODK_DateOfSubmission]]))</f>
        <v>44553</v>
      </c>
      <c r="O2084" s="23" t="str">
        <f>_xlfn.CONCAT( YEAR(TblLocations[[#This Row],[ODK_DateOfSubmission]]), "-",TEXT( MONTH(TblLocations[[#This Row],[ODK_DateOfSubmission]]),"00"))</f>
        <v>2021-12</v>
      </c>
    </row>
    <row r="2085" spans="1:15" x14ac:dyDescent="0.25">
      <c r="A2085" s="1">
        <v>3504021</v>
      </c>
      <c r="B2085" s="1">
        <v>350402115</v>
      </c>
      <c r="C2085" s="1">
        <v>10335</v>
      </c>
      <c r="D2085" s="63">
        <v>44553</v>
      </c>
      <c r="E2085" s="54">
        <v>124</v>
      </c>
      <c r="F2085" s="56" t="s">
        <v>68</v>
      </c>
      <c r="G2085" s="56" t="s">
        <v>73</v>
      </c>
      <c r="H2085" s="56" t="s">
        <v>1059</v>
      </c>
      <c r="I2085" s="56" t="s">
        <v>1078</v>
      </c>
      <c r="J2085" s="54" t="s">
        <v>1079</v>
      </c>
      <c r="K2085" s="1">
        <v>31.0506383486</v>
      </c>
      <c r="L2085" s="1">
        <v>46.269343302599999</v>
      </c>
      <c r="M2085" s="1">
        <v>1</v>
      </c>
      <c r="N2085" s="9">
        <f>DATE(YEAR(TblLocations[[#This Row],[ODK_DateOfSubmission]]),MONTH(TblLocations[[#This Row],[ODK_DateOfSubmission]]),DAY(TblLocations[[#This Row],[ODK_DateOfSubmission]]))</f>
        <v>44553</v>
      </c>
      <c r="O2085" s="23" t="str">
        <f>_xlfn.CONCAT( YEAR(TblLocations[[#This Row],[ODK_DateOfSubmission]]), "-",TEXT( MONTH(TblLocations[[#This Row],[ODK_DateOfSubmission]]),"00"))</f>
        <v>2021-12</v>
      </c>
    </row>
    <row r="2086" spans="1:15" x14ac:dyDescent="0.25">
      <c r="A2086" s="1">
        <v>3504021</v>
      </c>
      <c r="B2086" s="1">
        <v>350402115</v>
      </c>
      <c r="C2086" s="1">
        <v>10335</v>
      </c>
      <c r="D2086" s="63">
        <v>44553</v>
      </c>
      <c r="E2086" s="54">
        <v>124</v>
      </c>
      <c r="F2086" s="56" t="s">
        <v>68</v>
      </c>
      <c r="G2086" s="56" t="s">
        <v>73</v>
      </c>
      <c r="H2086" s="56" t="s">
        <v>1059</v>
      </c>
      <c r="I2086" s="56" t="s">
        <v>1078</v>
      </c>
      <c r="J2086" s="54" t="s">
        <v>1079</v>
      </c>
      <c r="K2086" s="1">
        <v>31.0506383486</v>
      </c>
      <c r="L2086" s="1">
        <v>46.269343302599999</v>
      </c>
      <c r="M2086" s="1">
        <v>2</v>
      </c>
      <c r="N2086" s="9">
        <f>DATE(YEAR(TblLocations[[#This Row],[ODK_DateOfSubmission]]),MONTH(TblLocations[[#This Row],[ODK_DateOfSubmission]]),DAY(TblLocations[[#This Row],[ODK_DateOfSubmission]]))</f>
        <v>44553</v>
      </c>
      <c r="O2086" s="23" t="str">
        <f>_xlfn.CONCAT( YEAR(TblLocations[[#This Row],[ODK_DateOfSubmission]]), "-",TEXT( MONTH(TblLocations[[#This Row],[ODK_DateOfSubmission]]),"00"))</f>
        <v>2021-12</v>
      </c>
    </row>
    <row r="2087" spans="1:15" x14ac:dyDescent="0.25">
      <c r="A2087" s="1">
        <v>3504022</v>
      </c>
      <c r="B2087" s="1">
        <v>350402215</v>
      </c>
      <c r="C2087" s="1">
        <v>9576</v>
      </c>
      <c r="D2087" s="63">
        <v>44553</v>
      </c>
      <c r="E2087" s="54">
        <v>124</v>
      </c>
      <c r="F2087" s="56" t="s">
        <v>68</v>
      </c>
      <c r="G2087" s="56" t="s">
        <v>73</v>
      </c>
      <c r="H2087" s="56" t="s">
        <v>1059</v>
      </c>
      <c r="I2087" s="56" t="s">
        <v>1486</v>
      </c>
      <c r="J2087" s="54" t="s">
        <v>1487</v>
      </c>
      <c r="K2087" s="1">
        <v>31.132791840500001</v>
      </c>
      <c r="L2087" s="1">
        <v>46.2356646856</v>
      </c>
      <c r="M2087" s="1">
        <v>1</v>
      </c>
      <c r="N2087" s="9">
        <f>DATE(YEAR(TblLocations[[#This Row],[ODK_DateOfSubmission]]),MONTH(TblLocations[[#This Row],[ODK_DateOfSubmission]]),DAY(TblLocations[[#This Row],[ODK_DateOfSubmission]]))</f>
        <v>44553</v>
      </c>
      <c r="O2087" s="23" t="str">
        <f>_xlfn.CONCAT( YEAR(TblLocations[[#This Row],[ODK_DateOfSubmission]]), "-",TEXT( MONTH(TblLocations[[#This Row],[ODK_DateOfSubmission]]),"00"))</f>
        <v>2021-12</v>
      </c>
    </row>
    <row r="2088" spans="1:15" x14ac:dyDescent="0.25">
      <c r="A2088" s="1">
        <v>3504023</v>
      </c>
      <c r="B2088" s="1">
        <v>350402315</v>
      </c>
      <c r="C2088" s="1">
        <v>9448</v>
      </c>
      <c r="D2088" s="63">
        <v>44553</v>
      </c>
      <c r="E2088" s="54">
        <v>124</v>
      </c>
      <c r="F2088" s="56" t="s">
        <v>68</v>
      </c>
      <c r="G2088" s="56" t="s">
        <v>73</v>
      </c>
      <c r="H2088" s="56" t="s">
        <v>1059</v>
      </c>
      <c r="I2088" s="56" t="s">
        <v>1080</v>
      </c>
      <c r="J2088" s="54" t="s">
        <v>1081</v>
      </c>
      <c r="K2088" s="1">
        <v>31.027006973399999</v>
      </c>
      <c r="L2088" s="1">
        <v>46.228093038300003</v>
      </c>
      <c r="M2088" s="1">
        <v>20</v>
      </c>
      <c r="N2088" s="9">
        <f>DATE(YEAR(TblLocations[[#This Row],[ODK_DateOfSubmission]]),MONTH(TblLocations[[#This Row],[ODK_DateOfSubmission]]),DAY(TblLocations[[#This Row],[ODK_DateOfSubmission]]))</f>
        <v>44553</v>
      </c>
      <c r="O2088" s="23" t="str">
        <f>_xlfn.CONCAT( YEAR(TblLocations[[#This Row],[ODK_DateOfSubmission]]), "-",TEXT( MONTH(TblLocations[[#This Row],[ODK_DateOfSubmission]]),"00"))</f>
        <v>2021-12</v>
      </c>
    </row>
    <row r="2089" spans="1:15" x14ac:dyDescent="0.25">
      <c r="A2089" s="1">
        <v>3504023</v>
      </c>
      <c r="B2089" s="1">
        <v>350402315</v>
      </c>
      <c r="C2089" s="1">
        <v>9448</v>
      </c>
      <c r="D2089" s="63">
        <v>44553</v>
      </c>
      <c r="E2089" s="54">
        <v>124</v>
      </c>
      <c r="F2089" s="56" t="s">
        <v>68</v>
      </c>
      <c r="G2089" s="56" t="s">
        <v>73</v>
      </c>
      <c r="H2089" s="56" t="s">
        <v>1059</v>
      </c>
      <c r="I2089" s="56" t="s">
        <v>1080</v>
      </c>
      <c r="J2089" s="54" t="s">
        <v>1081</v>
      </c>
      <c r="K2089" s="1">
        <v>31.027006973399999</v>
      </c>
      <c r="L2089" s="1">
        <v>46.228093038300003</v>
      </c>
      <c r="M2089" s="1">
        <v>10</v>
      </c>
      <c r="N2089" s="9">
        <f>DATE(YEAR(TblLocations[[#This Row],[ODK_DateOfSubmission]]),MONTH(TblLocations[[#This Row],[ODK_DateOfSubmission]]),DAY(TblLocations[[#This Row],[ODK_DateOfSubmission]]))</f>
        <v>44553</v>
      </c>
      <c r="O2089" s="23" t="str">
        <f>_xlfn.CONCAT( YEAR(TblLocations[[#This Row],[ODK_DateOfSubmission]]), "-",TEXT( MONTH(TblLocations[[#This Row],[ODK_DateOfSubmission]]),"00"))</f>
        <v>2021-12</v>
      </c>
    </row>
    <row r="2090" spans="1:15" x14ac:dyDescent="0.25">
      <c r="A2090" s="1">
        <v>3504023</v>
      </c>
      <c r="B2090" s="1">
        <v>350402315</v>
      </c>
      <c r="C2090" s="1">
        <v>9448</v>
      </c>
      <c r="D2090" s="63">
        <v>44553</v>
      </c>
      <c r="E2090" s="54">
        <v>124</v>
      </c>
      <c r="F2090" s="56" t="s">
        <v>68</v>
      </c>
      <c r="G2090" s="56" t="s">
        <v>73</v>
      </c>
      <c r="H2090" s="56" t="s">
        <v>1059</v>
      </c>
      <c r="I2090" s="56" t="s">
        <v>1080</v>
      </c>
      <c r="J2090" s="54" t="s">
        <v>1081</v>
      </c>
      <c r="K2090" s="1">
        <v>31.027006973399999</v>
      </c>
      <c r="L2090" s="1">
        <v>46.228093038300003</v>
      </c>
      <c r="M2090" s="1">
        <v>15</v>
      </c>
      <c r="N2090" s="9">
        <f>DATE(YEAR(TblLocations[[#This Row],[ODK_DateOfSubmission]]),MONTH(TblLocations[[#This Row],[ODK_DateOfSubmission]]),DAY(TblLocations[[#This Row],[ODK_DateOfSubmission]]))</f>
        <v>44553</v>
      </c>
      <c r="O2090" s="23" t="str">
        <f>_xlfn.CONCAT( YEAR(TblLocations[[#This Row],[ODK_DateOfSubmission]]), "-",TEXT( MONTH(TblLocations[[#This Row],[ODK_DateOfSubmission]]),"00"))</f>
        <v>2021-12</v>
      </c>
    </row>
    <row r="2091" spans="1:15" x14ac:dyDescent="0.25">
      <c r="A2091" s="1">
        <v>3504023</v>
      </c>
      <c r="B2091" s="1">
        <v>350402315</v>
      </c>
      <c r="C2091" s="1">
        <v>9448</v>
      </c>
      <c r="D2091" s="63">
        <v>44553</v>
      </c>
      <c r="E2091" s="54">
        <v>124</v>
      </c>
      <c r="F2091" s="56" t="s">
        <v>68</v>
      </c>
      <c r="G2091" s="56" t="s">
        <v>73</v>
      </c>
      <c r="H2091" s="56" t="s">
        <v>1059</v>
      </c>
      <c r="I2091" s="56" t="s">
        <v>1080</v>
      </c>
      <c r="J2091" s="54" t="s">
        <v>1081</v>
      </c>
      <c r="K2091" s="1">
        <v>31.027006973399999</v>
      </c>
      <c r="L2091" s="1">
        <v>46.228093038300003</v>
      </c>
      <c r="M2091" s="1">
        <v>24</v>
      </c>
      <c r="N2091" s="9">
        <f>DATE(YEAR(TblLocations[[#This Row],[ODK_DateOfSubmission]]),MONTH(TblLocations[[#This Row],[ODK_DateOfSubmission]]),DAY(TblLocations[[#This Row],[ODK_DateOfSubmission]]))</f>
        <v>44553</v>
      </c>
      <c r="O2091" s="23" t="str">
        <f>_xlfn.CONCAT( YEAR(TblLocations[[#This Row],[ODK_DateOfSubmission]]), "-",TEXT( MONTH(TblLocations[[#This Row],[ODK_DateOfSubmission]]),"00"))</f>
        <v>2021-12</v>
      </c>
    </row>
    <row r="2092" spans="1:15" x14ac:dyDescent="0.25">
      <c r="A2092" s="1">
        <v>3504024</v>
      </c>
      <c r="B2092" s="1">
        <v>350402415</v>
      </c>
      <c r="C2092" s="1">
        <v>9396</v>
      </c>
      <c r="D2092" s="63">
        <v>44553</v>
      </c>
      <c r="E2092" s="54">
        <v>124</v>
      </c>
      <c r="F2092" s="56" t="s">
        <v>68</v>
      </c>
      <c r="G2092" s="56" t="s">
        <v>73</v>
      </c>
      <c r="H2092" s="56" t="s">
        <v>1059</v>
      </c>
      <c r="I2092" s="56" t="s">
        <v>1082</v>
      </c>
      <c r="J2092" s="54" t="s">
        <v>1083</v>
      </c>
      <c r="K2092" s="1">
        <v>31.0154237044</v>
      </c>
      <c r="L2092" s="1">
        <v>46.263441754500001</v>
      </c>
      <c r="M2092" s="1">
        <v>8</v>
      </c>
      <c r="N2092" s="9">
        <f>DATE(YEAR(TblLocations[[#This Row],[ODK_DateOfSubmission]]),MONTH(TblLocations[[#This Row],[ODK_DateOfSubmission]]),DAY(TblLocations[[#This Row],[ODK_DateOfSubmission]]))</f>
        <v>44553</v>
      </c>
      <c r="O2092" s="23" t="str">
        <f>_xlfn.CONCAT( YEAR(TblLocations[[#This Row],[ODK_DateOfSubmission]]), "-",TEXT( MONTH(TblLocations[[#This Row],[ODK_DateOfSubmission]]),"00"))</f>
        <v>2021-12</v>
      </c>
    </row>
    <row r="2093" spans="1:15" x14ac:dyDescent="0.25">
      <c r="A2093" s="1">
        <v>3504024</v>
      </c>
      <c r="B2093" s="1">
        <v>350402415</v>
      </c>
      <c r="C2093" s="1">
        <v>9396</v>
      </c>
      <c r="D2093" s="63">
        <v>44553</v>
      </c>
      <c r="E2093" s="54">
        <v>124</v>
      </c>
      <c r="F2093" s="56" t="s">
        <v>68</v>
      </c>
      <c r="G2093" s="56" t="s">
        <v>73</v>
      </c>
      <c r="H2093" s="56" t="s">
        <v>1059</v>
      </c>
      <c r="I2093" s="56" t="s">
        <v>1082</v>
      </c>
      <c r="J2093" s="54" t="s">
        <v>1083</v>
      </c>
      <c r="K2093" s="1">
        <v>31.0154237044</v>
      </c>
      <c r="L2093" s="1">
        <v>46.263441754500001</v>
      </c>
      <c r="M2093" s="1">
        <v>4</v>
      </c>
      <c r="N2093" s="9">
        <f>DATE(YEAR(TblLocations[[#This Row],[ODK_DateOfSubmission]]),MONTH(TblLocations[[#This Row],[ODK_DateOfSubmission]]),DAY(TblLocations[[#This Row],[ODK_DateOfSubmission]]))</f>
        <v>44553</v>
      </c>
      <c r="O2093" s="23" t="str">
        <f>_xlfn.CONCAT( YEAR(TblLocations[[#This Row],[ODK_DateOfSubmission]]), "-",TEXT( MONTH(TblLocations[[#This Row],[ODK_DateOfSubmission]]),"00"))</f>
        <v>2021-12</v>
      </c>
    </row>
    <row r="2094" spans="1:15" x14ac:dyDescent="0.25">
      <c r="A2094" s="1">
        <v>3504024</v>
      </c>
      <c r="B2094" s="1">
        <v>350402415</v>
      </c>
      <c r="C2094" s="1">
        <v>9396</v>
      </c>
      <c r="D2094" s="63">
        <v>44553</v>
      </c>
      <c r="E2094" s="54">
        <v>124</v>
      </c>
      <c r="F2094" s="56" t="s">
        <v>68</v>
      </c>
      <c r="G2094" s="56" t="s">
        <v>73</v>
      </c>
      <c r="H2094" s="56" t="s">
        <v>1059</v>
      </c>
      <c r="I2094" s="56" t="s">
        <v>1082</v>
      </c>
      <c r="J2094" s="54" t="s">
        <v>1083</v>
      </c>
      <c r="K2094" s="1">
        <v>31.0154237044</v>
      </c>
      <c r="L2094" s="1">
        <v>46.263441754500001</v>
      </c>
      <c r="M2094" s="1">
        <v>6</v>
      </c>
      <c r="N2094" s="9">
        <f>DATE(YEAR(TblLocations[[#This Row],[ODK_DateOfSubmission]]),MONTH(TblLocations[[#This Row],[ODK_DateOfSubmission]]),DAY(TblLocations[[#This Row],[ODK_DateOfSubmission]]))</f>
        <v>44553</v>
      </c>
      <c r="O2094" s="23" t="str">
        <f>_xlfn.CONCAT( YEAR(TblLocations[[#This Row],[ODK_DateOfSubmission]]), "-",TEXT( MONTH(TblLocations[[#This Row],[ODK_DateOfSubmission]]),"00"))</f>
        <v>2021-12</v>
      </c>
    </row>
    <row r="2095" spans="1:15" x14ac:dyDescent="0.25">
      <c r="A2095" s="1">
        <v>3504025</v>
      </c>
      <c r="B2095" s="1">
        <v>350402515</v>
      </c>
      <c r="C2095" s="1">
        <v>10262</v>
      </c>
      <c r="D2095" s="63">
        <v>44553</v>
      </c>
      <c r="E2095" s="54">
        <v>124</v>
      </c>
      <c r="F2095" s="56" t="s">
        <v>68</v>
      </c>
      <c r="G2095" s="56" t="s">
        <v>73</v>
      </c>
      <c r="H2095" s="56" t="s">
        <v>1059</v>
      </c>
      <c r="I2095" s="56" t="s">
        <v>1084</v>
      </c>
      <c r="J2095" s="54" t="s">
        <v>1085</v>
      </c>
      <c r="K2095" s="1">
        <v>31.074394900600002</v>
      </c>
      <c r="L2095" s="1">
        <v>46.250142994800001</v>
      </c>
      <c r="M2095" s="1">
        <v>35</v>
      </c>
      <c r="N2095" s="9">
        <f>DATE(YEAR(TblLocations[[#This Row],[ODK_DateOfSubmission]]),MONTH(TblLocations[[#This Row],[ODK_DateOfSubmission]]),DAY(TblLocations[[#This Row],[ODK_DateOfSubmission]]))</f>
        <v>44553</v>
      </c>
      <c r="O2095" s="23" t="str">
        <f>_xlfn.CONCAT( YEAR(TblLocations[[#This Row],[ODK_DateOfSubmission]]), "-",TEXT( MONTH(TblLocations[[#This Row],[ODK_DateOfSubmission]]),"00"))</f>
        <v>2021-12</v>
      </c>
    </row>
    <row r="2096" spans="1:15" x14ac:dyDescent="0.25">
      <c r="A2096" s="1">
        <v>3504025</v>
      </c>
      <c r="B2096" s="1">
        <v>350402515</v>
      </c>
      <c r="C2096" s="1">
        <v>10262</v>
      </c>
      <c r="D2096" s="63">
        <v>44553</v>
      </c>
      <c r="E2096" s="54">
        <v>124</v>
      </c>
      <c r="F2096" s="56" t="s">
        <v>68</v>
      </c>
      <c r="G2096" s="56" t="s">
        <v>73</v>
      </c>
      <c r="H2096" s="56" t="s">
        <v>1059</v>
      </c>
      <c r="I2096" s="56" t="s">
        <v>1084</v>
      </c>
      <c r="J2096" s="54" t="s">
        <v>1085</v>
      </c>
      <c r="K2096" s="1">
        <v>31.074394900600002</v>
      </c>
      <c r="L2096" s="1">
        <v>46.250142994800001</v>
      </c>
      <c r="M2096" s="1">
        <v>30</v>
      </c>
      <c r="N2096" s="9">
        <f>DATE(YEAR(TblLocations[[#This Row],[ODK_DateOfSubmission]]),MONTH(TblLocations[[#This Row],[ODK_DateOfSubmission]]),DAY(TblLocations[[#This Row],[ODK_DateOfSubmission]]))</f>
        <v>44553</v>
      </c>
      <c r="O2096" s="23" t="str">
        <f>_xlfn.CONCAT( YEAR(TblLocations[[#This Row],[ODK_DateOfSubmission]]), "-",TEXT( MONTH(TblLocations[[#This Row],[ODK_DateOfSubmission]]),"00"))</f>
        <v>2021-12</v>
      </c>
    </row>
    <row r="2097" spans="1:15" x14ac:dyDescent="0.25">
      <c r="A2097" s="1">
        <v>3504025</v>
      </c>
      <c r="B2097" s="1">
        <v>350402515</v>
      </c>
      <c r="C2097" s="1">
        <v>10262</v>
      </c>
      <c r="D2097" s="63">
        <v>44553</v>
      </c>
      <c r="E2097" s="54">
        <v>124</v>
      </c>
      <c r="F2097" s="56" t="s">
        <v>68</v>
      </c>
      <c r="G2097" s="56" t="s">
        <v>73</v>
      </c>
      <c r="H2097" s="56" t="s">
        <v>1059</v>
      </c>
      <c r="I2097" s="56" t="s">
        <v>1084</v>
      </c>
      <c r="J2097" s="54" t="s">
        <v>1085</v>
      </c>
      <c r="K2097" s="1">
        <v>31.074394900600002</v>
      </c>
      <c r="L2097" s="1">
        <v>46.250142994800001</v>
      </c>
      <c r="M2097" s="1">
        <v>10</v>
      </c>
      <c r="N2097" s="9">
        <f>DATE(YEAR(TblLocations[[#This Row],[ODK_DateOfSubmission]]),MONTH(TblLocations[[#This Row],[ODK_DateOfSubmission]]),DAY(TblLocations[[#This Row],[ODK_DateOfSubmission]]))</f>
        <v>44553</v>
      </c>
      <c r="O2097" s="23" t="str">
        <f>_xlfn.CONCAT( YEAR(TblLocations[[#This Row],[ODK_DateOfSubmission]]), "-",TEXT( MONTH(TblLocations[[#This Row],[ODK_DateOfSubmission]]),"00"))</f>
        <v>2021-12</v>
      </c>
    </row>
    <row r="2098" spans="1:15" x14ac:dyDescent="0.25">
      <c r="A2098" s="1">
        <v>3504025</v>
      </c>
      <c r="B2098" s="1">
        <v>350402515</v>
      </c>
      <c r="C2098" s="1">
        <v>10262</v>
      </c>
      <c r="D2098" s="63">
        <v>44553</v>
      </c>
      <c r="E2098" s="54">
        <v>124</v>
      </c>
      <c r="F2098" s="56" t="s">
        <v>68</v>
      </c>
      <c r="G2098" s="56" t="s">
        <v>73</v>
      </c>
      <c r="H2098" s="56" t="s">
        <v>1059</v>
      </c>
      <c r="I2098" s="56" t="s">
        <v>1084</v>
      </c>
      <c r="J2098" s="54" t="s">
        <v>1085</v>
      </c>
      <c r="K2098" s="1">
        <v>31.074394900600002</v>
      </c>
      <c r="L2098" s="1">
        <v>46.250142994800001</v>
      </c>
      <c r="M2098" s="1">
        <v>10</v>
      </c>
      <c r="N2098" s="9">
        <f>DATE(YEAR(TblLocations[[#This Row],[ODK_DateOfSubmission]]),MONTH(TblLocations[[#This Row],[ODK_DateOfSubmission]]),DAY(TblLocations[[#This Row],[ODK_DateOfSubmission]]))</f>
        <v>44553</v>
      </c>
      <c r="O2098" s="23" t="str">
        <f>_xlfn.CONCAT( YEAR(TblLocations[[#This Row],[ODK_DateOfSubmission]]), "-",TEXT( MONTH(TblLocations[[#This Row],[ODK_DateOfSubmission]]),"00"))</f>
        <v>2021-12</v>
      </c>
    </row>
    <row r="2099" spans="1:15" x14ac:dyDescent="0.25">
      <c r="A2099" s="1">
        <v>3504025</v>
      </c>
      <c r="B2099" s="1">
        <v>350402515</v>
      </c>
      <c r="C2099" s="1">
        <v>10262</v>
      </c>
      <c r="D2099" s="63">
        <v>44553</v>
      </c>
      <c r="E2099" s="54">
        <v>124</v>
      </c>
      <c r="F2099" s="56" t="s">
        <v>68</v>
      </c>
      <c r="G2099" s="56" t="s">
        <v>73</v>
      </c>
      <c r="H2099" s="56" t="s">
        <v>1059</v>
      </c>
      <c r="I2099" s="56" t="s">
        <v>1084</v>
      </c>
      <c r="J2099" s="54" t="s">
        <v>1085</v>
      </c>
      <c r="K2099" s="1">
        <v>31.074394900600002</v>
      </c>
      <c r="L2099" s="1">
        <v>46.250142994800001</v>
      </c>
      <c r="M2099" s="1">
        <v>10</v>
      </c>
      <c r="N2099" s="9">
        <f>DATE(YEAR(TblLocations[[#This Row],[ODK_DateOfSubmission]]),MONTH(TblLocations[[#This Row],[ODK_DateOfSubmission]]),DAY(TblLocations[[#This Row],[ODK_DateOfSubmission]]))</f>
        <v>44553</v>
      </c>
      <c r="O2099" s="23" t="str">
        <f>_xlfn.CONCAT( YEAR(TblLocations[[#This Row],[ODK_DateOfSubmission]]), "-",TEXT( MONTH(TblLocations[[#This Row],[ODK_DateOfSubmission]]),"00"))</f>
        <v>2021-12</v>
      </c>
    </row>
    <row r="2100" spans="1:15" x14ac:dyDescent="0.25">
      <c r="A2100" s="1">
        <v>3504026</v>
      </c>
      <c r="B2100" s="1">
        <v>350402615</v>
      </c>
      <c r="C2100" s="1">
        <v>10253</v>
      </c>
      <c r="D2100" s="63">
        <v>44553</v>
      </c>
      <c r="E2100" s="54">
        <v>124</v>
      </c>
      <c r="F2100" s="56" t="s">
        <v>68</v>
      </c>
      <c r="G2100" s="56" t="s">
        <v>73</v>
      </c>
      <c r="H2100" s="56" t="s">
        <v>1059</v>
      </c>
      <c r="I2100" s="56" t="s">
        <v>1086</v>
      </c>
      <c r="J2100" s="54" t="s">
        <v>1087</v>
      </c>
      <c r="K2100" s="1">
        <v>31.038477412900001</v>
      </c>
      <c r="L2100" s="1">
        <v>46.2356561609</v>
      </c>
      <c r="M2100" s="1">
        <v>5</v>
      </c>
      <c r="N2100" s="9">
        <f>DATE(YEAR(TblLocations[[#This Row],[ODK_DateOfSubmission]]),MONTH(TblLocations[[#This Row],[ODK_DateOfSubmission]]),DAY(TblLocations[[#This Row],[ODK_DateOfSubmission]]))</f>
        <v>44553</v>
      </c>
      <c r="O2100" s="23" t="str">
        <f>_xlfn.CONCAT( YEAR(TblLocations[[#This Row],[ODK_DateOfSubmission]]), "-",TEXT( MONTH(TblLocations[[#This Row],[ODK_DateOfSubmission]]),"00"))</f>
        <v>2021-12</v>
      </c>
    </row>
    <row r="2101" spans="1:15" x14ac:dyDescent="0.25">
      <c r="A2101" s="1">
        <v>3504026</v>
      </c>
      <c r="B2101" s="1">
        <v>350402615</v>
      </c>
      <c r="C2101" s="1">
        <v>10253</v>
      </c>
      <c r="D2101" s="63">
        <v>44553</v>
      </c>
      <c r="E2101" s="54">
        <v>124</v>
      </c>
      <c r="F2101" s="56" t="s">
        <v>68</v>
      </c>
      <c r="G2101" s="56" t="s">
        <v>73</v>
      </c>
      <c r="H2101" s="56" t="s">
        <v>1059</v>
      </c>
      <c r="I2101" s="56" t="s">
        <v>1086</v>
      </c>
      <c r="J2101" s="54" t="s">
        <v>1087</v>
      </c>
      <c r="K2101" s="1">
        <v>31.038477412900001</v>
      </c>
      <c r="L2101" s="1">
        <v>46.2356561609</v>
      </c>
      <c r="M2101" s="1">
        <v>2</v>
      </c>
      <c r="N2101" s="9">
        <f>DATE(YEAR(TblLocations[[#This Row],[ODK_DateOfSubmission]]),MONTH(TblLocations[[#This Row],[ODK_DateOfSubmission]]),DAY(TblLocations[[#This Row],[ODK_DateOfSubmission]]))</f>
        <v>44553</v>
      </c>
      <c r="O2101" s="23" t="str">
        <f>_xlfn.CONCAT( YEAR(TblLocations[[#This Row],[ODK_DateOfSubmission]]), "-",TEXT( MONTH(TblLocations[[#This Row],[ODK_DateOfSubmission]]),"00"))</f>
        <v>2021-12</v>
      </c>
    </row>
    <row r="2102" spans="1:15" x14ac:dyDescent="0.25">
      <c r="A2102" s="1">
        <v>3504027</v>
      </c>
      <c r="B2102" s="1">
        <v>350402715</v>
      </c>
      <c r="C2102" s="1">
        <v>24885</v>
      </c>
      <c r="D2102" s="63">
        <v>44553</v>
      </c>
      <c r="E2102" s="54">
        <v>124</v>
      </c>
      <c r="F2102" s="56" t="s">
        <v>68</v>
      </c>
      <c r="G2102" s="56" t="s">
        <v>73</v>
      </c>
      <c r="H2102" s="56" t="s">
        <v>1059</v>
      </c>
      <c r="I2102" s="56" t="s">
        <v>1488</v>
      </c>
      <c r="J2102" s="54" t="s">
        <v>1125</v>
      </c>
      <c r="K2102" s="1">
        <v>31.061467899099998</v>
      </c>
      <c r="L2102" s="1">
        <v>46.278157583599999</v>
      </c>
      <c r="M2102" s="1">
        <v>3</v>
      </c>
      <c r="N2102" s="9">
        <f>DATE(YEAR(TblLocations[[#This Row],[ODK_DateOfSubmission]]),MONTH(TblLocations[[#This Row],[ODK_DateOfSubmission]]),DAY(TblLocations[[#This Row],[ODK_DateOfSubmission]]))</f>
        <v>44553</v>
      </c>
      <c r="O2102" s="23" t="str">
        <f>_xlfn.CONCAT( YEAR(TblLocations[[#This Row],[ODK_DateOfSubmission]]), "-",TEXT( MONTH(TblLocations[[#This Row],[ODK_DateOfSubmission]]),"00"))</f>
        <v>2021-12</v>
      </c>
    </row>
    <row r="2103" spans="1:15" x14ac:dyDescent="0.25">
      <c r="A2103" s="1">
        <v>3504028</v>
      </c>
      <c r="B2103" s="1">
        <v>350402815</v>
      </c>
      <c r="C2103" s="1">
        <v>25526</v>
      </c>
      <c r="D2103" s="63">
        <v>44553</v>
      </c>
      <c r="E2103" s="54">
        <v>124</v>
      </c>
      <c r="F2103" s="56" t="s">
        <v>68</v>
      </c>
      <c r="G2103" s="56" t="s">
        <v>73</v>
      </c>
      <c r="H2103" s="56" t="s">
        <v>1059</v>
      </c>
      <c r="I2103" s="56" t="s">
        <v>1088</v>
      </c>
      <c r="J2103" s="54" t="s">
        <v>1039</v>
      </c>
      <c r="K2103" s="1">
        <v>31.036175809100001</v>
      </c>
      <c r="L2103" s="1">
        <v>46.220527480000001</v>
      </c>
      <c r="M2103" s="1">
        <v>13</v>
      </c>
      <c r="N2103" s="9">
        <f>DATE(YEAR(TblLocations[[#This Row],[ODK_DateOfSubmission]]),MONTH(TblLocations[[#This Row],[ODK_DateOfSubmission]]),DAY(TblLocations[[#This Row],[ODK_DateOfSubmission]]))</f>
        <v>44553</v>
      </c>
      <c r="O2103" s="23" t="str">
        <f>_xlfn.CONCAT( YEAR(TblLocations[[#This Row],[ODK_DateOfSubmission]]), "-",TEXT( MONTH(TblLocations[[#This Row],[ODK_DateOfSubmission]]),"00"))</f>
        <v>2021-12</v>
      </c>
    </row>
    <row r="2104" spans="1:15" x14ac:dyDescent="0.25">
      <c r="A2104" s="1">
        <v>3504028</v>
      </c>
      <c r="B2104" s="1">
        <v>350402815</v>
      </c>
      <c r="C2104" s="1">
        <v>25526</v>
      </c>
      <c r="D2104" s="63">
        <v>44553</v>
      </c>
      <c r="E2104" s="54">
        <v>124</v>
      </c>
      <c r="F2104" s="56" t="s">
        <v>68</v>
      </c>
      <c r="G2104" s="56" t="s">
        <v>73</v>
      </c>
      <c r="H2104" s="56" t="s">
        <v>1059</v>
      </c>
      <c r="I2104" s="56" t="s">
        <v>1088</v>
      </c>
      <c r="J2104" s="54" t="s">
        <v>1039</v>
      </c>
      <c r="K2104" s="1">
        <v>31.036175809100001</v>
      </c>
      <c r="L2104" s="1">
        <v>46.220527480000001</v>
      </c>
      <c r="M2104" s="1">
        <v>10</v>
      </c>
      <c r="N2104" s="9">
        <f>DATE(YEAR(TblLocations[[#This Row],[ODK_DateOfSubmission]]),MONTH(TblLocations[[#This Row],[ODK_DateOfSubmission]]),DAY(TblLocations[[#This Row],[ODK_DateOfSubmission]]))</f>
        <v>44553</v>
      </c>
      <c r="O2104" s="23" t="str">
        <f>_xlfn.CONCAT( YEAR(TblLocations[[#This Row],[ODK_DateOfSubmission]]), "-",TEXT( MONTH(TblLocations[[#This Row],[ODK_DateOfSubmission]]),"00"))</f>
        <v>2021-12</v>
      </c>
    </row>
    <row r="2105" spans="1:15" x14ac:dyDescent="0.25">
      <c r="A2105" s="1">
        <v>3504028</v>
      </c>
      <c r="B2105" s="1">
        <v>350402815</v>
      </c>
      <c r="C2105" s="1">
        <v>25526</v>
      </c>
      <c r="D2105" s="63">
        <v>44553</v>
      </c>
      <c r="E2105" s="54">
        <v>124</v>
      </c>
      <c r="F2105" s="56" t="s">
        <v>68</v>
      </c>
      <c r="G2105" s="56" t="s">
        <v>73</v>
      </c>
      <c r="H2105" s="56" t="s">
        <v>1059</v>
      </c>
      <c r="I2105" s="56" t="s">
        <v>1088</v>
      </c>
      <c r="J2105" s="54" t="s">
        <v>1039</v>
      </c>
      <c r="K2105" s="1">
        <v>31.036175809100001</v>
      </c>
      <c r="L2105" s="1">
        <v>46.220527480000001</v>
      </c>
      <c r="M2105" s="1">
        <v>10</v>
      </c>
      <c r="N2105" s="9">
        <f>DATE(YEAR(TblLocations[[#This Row],[ODK_DateOfSubmission]]),MONTH(TblLocations[[#This Row],[ODK_DateOfSubmission]]),DAY(TblLocations[[#This Row],[ODK_DateOfSubmission]]))</f>
        <v>44553</v>
      </c>
      <c r="O2105" s="23" t="str">
        <f>_xlfn.CONCAT( YEAR(TblLocations[[#This Row],[ODK_DateOfSubmission]]), "-",TEXT( MONTH(TblLocations[[#This Row],[ODK_DateOfSubmission]]),"00"))</f>
        <v>2021-12</v>
      </c>
    </row>
    <row r="2106" spans="1:15" x14ac:dyDescent="0.25">
      <c r="A2106" s="1">
        <v>3504028</v>
      </c>
      <c r="B2106" s="1">
        <v>350402815</v>
      </c>
      <c r="C2106" s="1">
        <v>25526</v>
      </c>
      <c r="D2106" s="63">
        <v>44553</v>
      </c>
      <c r="E2106" s="54">
        <v>124</v>
      </c>
      <c r="F2106" s="56" t="s">
        <v>68</v>
      </c>
      <c r="G2106" s="56" t="s">
        <v>73</v>
      </c>
      <c r="H2106" s="56" t="s">
        <v>1059</v>
      </c>
      <c r="I2106" s="56" t="s">
        <v>1088</v>
      </c>
      <c r="J2106" s="54" t="s">
        <v>1039</v>
      </c>
      <c r="K2106" s="1">
        <v>31.036175809100001</v>
      </c>
      <c r="L2106" s="1">
        <v>46.220527480000001</v>
      </c>
      <c r="M2106" s="1">
        <v>14</v>
      </c>
      <c r="N2106" s="9">
        <f>DATE(YEAR(TblLocations[[#This Row],[ODK_DateOfSubmission]]),MONTH(TblLocations[[#This Row],[ODK_DateOfSubmission]]),DAY(TblLocations[[#This Row],[ODK_DateOfSubmission]]))</f>
        <v>44553</v>
      </c>
      <c r="O2106" s="23" t="str">
        <f>_xlfn.CONCAT( YEAR(TblLocations[[#This Row],[ODK_DateOfSubmission]]), "-",TEXT( MONTH(TblLocations[[#This Row],[ODK_DateOfSubmission]]),"00"))</f>
        <v>2021-12</v>
      </c>
    </row>
    <row r="2107" spans="1:15" x14ac:dyDescent="0.25">
      <c r="A2107" s="1">
        <v>3504028</v>
      </c>
      <c r="B2107" s="1">
        <v>350402815</v>
      </c>
      <c r="C2107" s="1">
        <v>25526</v>
      </c>
      <c r="D2107" s="63">
        <v>44553</v>
      </c>
      <c r="E2107" s="54">
        <v>124</v>
      </c>
      <c r="F2107" s="56" t="s">
        <v>68</v>
      </c>
      <c r="G2107" s="56" t="s">
        <v>73</v>
      </c>
      <c r="H2107" s="56" t="s">
        <v>1059</v>
      </c>
      <c r="I2107" s="56" t="s">
        <v>1088</v>
      </c>
      <c r="J2107" s="54" t="s">
        <v>1039</v>
      </c>
      <c r="K2107" s="1">
        <v>31.036175809100001</v>
      </c>
      <c r="L2107" s="1">
        <v>46.220527480000001</v>
      </c>
      <c r="M2107" s="1">
        <v>8</v>
      </c>
      <c r="N2107" s="9">
        <f>DATE(YEAR(TblLocations[[#This Row],[ODK_DateOfSubmission]]),MONTH(TblLocations[[#This Row],[ODK_DateOfSubmission]]),DAY(TblLocations[[#This Row],[ODK_DateOfSubmission]]))</f>
        <v>44553</v>
      </c>
      <c r="O2107" s="23" t="str">
        <f>_xlfn.CONCAT( YEAR(TblLocations[[#This Row],[ODK_DateOfSubmission]]), "-",TEXT( MONTH(TblLocations[[#This Row],[ODK_DateOfSubmission]]),"00"))</f>
        <v>2021-12</v>
      </c>
    </row>
    <row r="2108" spans="1:15" x14ac:dyDescent="0.25">
      <c r="A2108" s="1">
        <v>3504029</v>
      </c>
      <c r="B2108" s="1">
        <v>350402915</v>
      </c>
      <c r="C2108" s="1">
        <v>10301</v>
      </c>
      <c r="D2108" s="63">
        <v>44553</v>
      </c>
      <c r="E2108" s="54">
        <v>124</v>
      </c>
      <c r="F2108" s="56" t="s">
        <v>68</v>
      </c>
      <c r="G2108" s="56" t="s">
        <v>73</v>
      </c>
      <c r="H2108" s="56" t="s">
        <v>1059</v>
      </c>
      <c r="I2108" s="56" t="s">
        <v>1089</v>
      </c>
      <c r="J2108" s="54" t="s">
        <v>1090</v>
      </c>
      <c r="K2108" s="1">
        <v>31.069166239000001</v>
      </c>
      <c r="L2108" s="1">
        <v>46.283791055999998</v>
      </c>
      <c r="M2108" s="1">
        <v>4</v>
      </c>
      <c r="N2108" s="9">
        <f>DATE(YEAR(TblLocations[[#This Row],[ODK_DateOfSubmission]]),MONTH(TblLocations[[#This Row],[ODK_DateOfSubmission]]),DAY(TblLocations[[#This Row],[ODK_DateOfSubmission]]))</f>
        <v>44553</v>
      </c>
      <c r="O2108" s="23" t="str">
        <f>_xlfn.CONCAT( YEAR(TblLocations[[#This Row],[ODK_DateOfSubmission]]), "-",TEXT( MONTH(TblLocations[[#This Row],[ODK_DateOfSubmission]]),"00"))</f>
        <v>2021-12</v>
      </c>
    </row>
    <row r="2109" spans="1:15" x14ac:dyDescent="0.25">
      <c r="A2109" s="1">
        <v>3504029</v>
      </c>
      <c r="B2109" s="1">
        <v>350402915</v>
      </c>
      <c r="C2109" s="1">
        <v>10301</v>
      </c>
      <c r="D2109" s="63">
        <v>44553</v>
      </c>
      <c r="E2109" s="54">
        <v>124</v>
      </c>
      <c r="F2109" s="56" t="s">
        <v>68</v>
      </c>
      <c r="G2109" s="56" t="s">
        <v>73</v>
      </c>
      <c r="H2109" s="56" t="s">
        <v>1059</v>
      </c>
      <c r="I2109" s="56" t="s">
        <v>1089</v>
      </c>
      <c r="J2109" s="54" t="s">
        <v>1090</v>
      </c>
      <c r="K2109" s="1">
        <v>31.069166239000001</v>
      </c>
      <c r="L2109" s="1">
        <v>46.283791055999998</v>
      </c>
      <c r="M2109" s="1">
        <v>11</v>
      </c>
      <c r="N2109" s="9">
        <f>DATE(YEAR(TblLocations[[#This Row],[ODK_DateOfSubmission]]),MONTH(TblLocations[[#This Row],[ODK_DateOfSubmission]]),DAY(TblLocations[[#This Row],[ODK_DateOfSubmission]]))</f>
        <v>44553</v>
      </c>
      <c r="O2109" s="23" t="str">
        <f>_xlfn.CONCAT( YEAR(TblLocations[[#This Row],[ODK_DateOfSubmission]]), "-",TEXT( MONTH(TblLocations[[#This Row],[ODK_DateOfSubmission]]),"00"))</f>
        <v>2021-12</v>
      </c>
    </row>
    <row r="2110" spans="1:15" x14ac:dyDescent="0.25">
      <c r="A2110" s="1">
        <v>3504029</v>
      </c>
      <c r="B2110" s="1">
        <v>350402915</v>
      </c>
      <c r="C2110" s="1">
        <v>10301</v>
      </c>
      <c r="D2110" s="63">
        <v>44553</v>
      </c>
      <c r="E2110" s="54">
        <v>124</v>
      </c>
      <c r="F2110" s="56" t="s">
        <v>68</v>
      </c>
      <c r="G2110" s="56" t="s">
        <v>73</v>
      </c>
      <c r="H2110" s="56" t="s">
        <v>1059</v>
      </c>
      <c r="I2110" s="56" t="s">
        <v>1089</v>
      </c>
      <c r="J2110" s="54" t="s">
        <v>1090</v>
      </c>
      <c r="K2110" s="1">
        <v>31.069166239000001</v>
      </c>
      <c r="L2110" s="1">
        <v>46.283791055999998</v>
      </c>
      <c r="M2110" s="1">
        <v>6</v>
      </c>
      <c r="N2110" s="9">
        <f>DATE(YEAR(TblLocations[[#This Row],[ODK_DateOfSubmission]]),MONTH(TblLocations[[#This Row],[ODK_DateOfSubmission]]),DAY(TblLocations[[#This Row],[ODK_DateOfSubmission]]))</f>
        <v>44553</v>
      </c>
      <c r="O2110" s="23" t="str">
        <f>_xlfn.CONCAT( YEAR(TblLocations[[#This Row],[ODK_DateOfSubmission]]), "-",TEXT( MONTH(TblLocations[[#This Row],[ODK_DateOfSubmission]]),"00"))</f>
        <v>2021-12</v>
      </c>
    </row>
    <row r="2111" spans="1:15" x14ac:dyDescent="0.25">
      <c r="A2111" s="1">
        <v>3504029</v>
      </c>
      <c r="B2111" s="1">
        <v>350402915</v>
      </c>
      <c r="C2111" s="1">
        <v>10301</v>
      </c>
      <c r="D2111" s="63">
        <v>44553</v>
      </c>
      <c r="E2111" s="54">
        <v>124</v>
      </c>
      <c r="F2111" s="56" t="s">
        <v>68</v>
      </c>
      <c r="G2111" s="56" t="s">
        <v>73</v>
      </c>
      <c r="H2111" s="56" t="s">
        <v>1059</v>
      </c>
      <c r="I2111" s="56" t="s">
        <v>1089</v>
      </c>
      <c r="J2111" s="54" t="s">
        <v>1090</v>
      </c>
      <c r="K2111" s="1">
        <v>31.069166239000001</v>
      </c>
      <c r="L2111" s="1">
        <v>46.283791055999998</v>
      </c>
      <c r="M2111" s="1">
        <v>9</v>
      </c>
      <c r="N2111" s="9">
        <f>DATE(YEAR(TblLocations[[#This Row],[ODK_DateOfSubmission]]),MONTH(TblLocations[[#This Row],[ODK_DateOfSubmission]]),DAY(TblLocations[[#This Row],[ODK_DateOfSubmission]]))</f>
        <v>44553</v>
      </c>
      <c r="O2111" s="23" t="str">
        <f>_xlfn.CONCAT( YEAR(TblLocations[[#This Row],[ODK_DateOfSubmission]]), "-",TEXT( MONTH(TblLocations[[#This Row],[ODK_DateOfSubmission]]),"00"))</f>
        <v>2021-12</v>
      </c>
    </row>
    <row r="2112" spans="1:15" x14ac:dyDescent="0.25">
      <c r="A2112" s="1">
        <v>3504030</v>
      </c>
      <c r="B2112" s="1">
        <v>350403015</v>
      </c>
      <c r="C2112" s="1">
        <v>24746</v>
      </c>
      <c r="D2112" s="63">
        <v>44553</v>
      </c>
      <c r="E2112" s="54">
        <v>124</v>
      </c>
      <c r="F2112" s="56" t="s">
        <v>68</v>
      </c>
      <c r="G2112" s="56" t="s">
        <v>73</v>
      </c>
      <c r="H2112" s="56" t="s">
        <v>1059</v>
      </c>
      <c r="I2112" s="56" t="s">
        <v>1489</v>
      </c>
      <c r="J2112" s="54" t="s">
        <v>463</v>
      </c>
      <c r="K2112" s="1">
        <v>31.042946248900002</v>
      </c>
      <c r="L2112" s="1">
        <v>46.274699394599999</v>
      </c>
      <c r="M2112" s="1">
        <v>1</v>
      </c>
      <c r="N2112" s="9">
        <f>DATE(YEAR(TblLocations[[#This Row],[ODK_DateOfSubmission]]),MONTH(TblLocations[[#This Row],[ODK_DateOfSubmission]]),DAY(TblLocations[[#This Row],[ODK_DateOfSubmission]]))</f>
        <v>44553</v>
      </c>
      <c r="O2112" s="23" t="str">
        <f>_xlfn.CONCAT( YEAR(TblLocations[[#This Row],[ODK_DateOfSubmission]]), "-",TEXT( MONTH(TblLocations[[#This Row],[ODK_DateOfSubmission]]),"00"))</f>
        <v>2021-12</v>
      </c>
    </row>
    <row r="2113" spans="1:15" x14ac:dyDescent="0.25">
      <c r="A2113" s="1">
        <v>3504031</v>
      </c>
      <c r="B2113" s="1">
        <v>350403115</v>
      </c>
      <c r="C2113" s="1">
        <v>21208</v>
      </c>
      <c r="D2113" s="63">
        <v>44511</v>
      </c>
      <c r="E2113" s="54">
        <v>124</v>
      </c>
      <c r="F2113" s="56" t="s">
        <v>68</v>
      </c>
      <c r="G2113" s="56" t="s">
        <v>73</v>
      </c>
      <c r="H2113" s="56" t="s">
        <v>1059</v>
      </c>
      <c r="I2113" s="56" t="s">
        <v>1091</v>
      </c>
      <c r="J2113" s="54" t="s">
        <v>380</v>
      </c>
      <c r="K2113" s="1">
        <v>31.067779245299999</v>
      </c>
      <c r="L2113" s="1">
        <v>46.249674558199999</v>
      </c>
      <c r="M2113" s="1">
        <v>7</v>
      </c>
      <c r="N2113" s="9">
        <f>DATE(YEAR(TblLocations[[#This Row],[ODK_DateOfSubmission]]),MONTH(TblLocations[[#This Row],[ODK_DateOfSubmission]]),DAY(TblLocations[[#This Row],[ODK_DateOfSubmission]]))</f>
        <v>44511</v>
      </c>
      <c r="O2113" s="23" t="str">
        <f>_xlfn.CONCAT( YEAR(TblLocations[[#This Row],[ODK_DateOfSubmission]]), "-",TEXT( MONTH(TblLocations[[#This Row],[ODK_DateOfSubmission]]),"00"))</f>
        <v>2021-11</v>
      </c>
    </row>
    <row r="2114" spans="1:15" x14ac:dyDescent="0.25">
      <c r="A2114" s="1">
        <v>3504031</v>
      </c>
      <c r="B2114" s="1">
        <v>350403115</v>
      </c>
      <c r="C2114" s="1">
        <v>21208</v>
      </c>
      <c r="D2114" s="63">
        <v>44511</v>
      </c>
      <c r="E2114" s="54">
        <v>124</v>
      </c>
      <c r="F2114" s="56" t="s">
        <v>68</v>
      </c>
      <c r="G2114" s="56" t="s">
        <v>73</v>
      </c>
      <c r="H2114" s="56" t="s">
        <v>1059</v>
      </c>
      <c r="I2114" s="56" t="s">
        <v>1091</v>
      </c>
      <c r="J2114" s="54" t="s">
        <v>380</v>
      </c>
      <c r="K2114" s="1">
        <v>31.067779245299999</v>
      </c>
      <c r="L2114" s="1">
        <v>46.249674558199999</v>
      </c>
      <c r="M2114" s="1">
        <v>5</v>
      </c>
      <c r="N2114" s="9">
        <f>DATE(YEAR(TblLocations[[#This Row],[ODK_DateOfSubmission]]),MONTH(TblLocations[[#This Row],[ODK_DateOfSubmission]]),DAY(TblLocations[[#This Row],[ODK_DateOfSubmission]]))</f>
        <v>44511</v>
      </c>
      <c r="O2114" s="23" t="str">
        <f>_xlfn.CONCAT( YEAR(TblLocations[[#This Row],[ODK_DateOfSubmission]]), "-",TEXT( MONTH(TblLocations[[#This Row],[ODK_DateOfSubmission]]),"00"))</f>
        <v>2021-11</v>
      </c>
    </row>
    <row r="2115" spans="1:15" x14ac:dyDescent="0.25">
      <c r="A2115" s="1">
        <v>3504031</v>
      </c>
      <c r="B2115" s="1">
        <v>350403115</v>
      </c>
      <c r="C2115" s="1">
        <v>21208</v>
      </c>
      <c r="D2115" s="63">
        <v>44511</v>
      </c>
      <c r="E2115" s="54">
        <v>124</v>
      </c>
      <c r="F2115" s="56" t="s">
        <v>68</v>
      </c>
      <c r="G2115" s="56" t="s">
        <v>73</v>
      </c>
      <c r="H2115" s="56" t="s">
        <v>1059</v>
      </c>
      <c r="I2115" s="56" t="s">
        <v>1091</v>
      </c>
      <c r="J2115" s="54" t="s">
        <v>380</v>
      </c>
      <c r="K2115" s="1">
        <v>31.067779245299999</v>
      </c>
      <c r="L2115" s="1">
        <v>46.249674558199999</v>
      </c>
      <c r="M2115" s="1">
        <v>5</v>
      </c>
      <c r="N2115" s="9">
        <f>DATE(YEAR(TblLocations[[#This Row],[ODK_DateOfSubmission]]),MONTH(TblLocations[[#This Row],[ODK_DateOfSubmission]]),DAY(TblLocations[[#This Row],[ODK_DateOfSubmission]]))</f>
        <v>44511</v>
      </c>
      <c r="O2115" s="23" t="str">
        <f>_xlfn.CONCAT( YEAR(TblLocations[[#This Row],[ODK_DateOfSubmission]]), "-",TEXT( MONTH(TblLocations[[#This Row],[ODK_DateOfSubmission]]),"00"))</f>
        <v>2021-11</v>
      </c>
    </row>
    <row r="2116" spans="1:15" x14ac:dyDescent="0.25">
      <c r="A2116" s="1">
        <v>3504031</v>
      </c>
      <c r="B2116" s="1">
        <v>350403115</v>
      </c>
      <c r="C2116" s="1">
        <v>21208</v>
      </c>
      <c r="D2116" s="63">
        <v>44511</v>
      </c>
      <c r="E2116" s="54">
        <v>124</v>
      </c>
      <c r="F2116" s="56" t="s">
        <v>68</v>
      </c>
      <c r="G2116" s="56" t="s">
        <v>73</v>
      </c>
      <c r="H2116" s="56" t="s">
        <v>1059</v>
      </c>
      <c r="I2116" s="56" t="s">
        <v>1091</v>
      </c>
      <c r="J2116" s="54" t="s">
        <v>380</v>
      </c>
      <c r="K2116" s="1">
        <v>31.067779245299999</v>
      </c>
      <c r="L2116" s="1">
        <v>46.249674558199999</v>
      </c>
      <c r="M2116" s="1">
        <v>5</v>
      </c>
      <c r="N2116" s="9">
        <f>DATE(YEAR(TblLocations[[#This Row],[ODK_DateOfSubmission]]),MONTH(TblLocations[[#This Row],[ODK_DateOfSubmission]]),DAY(TblLocations[[#This Row],[ODK_DateOfSubmission]]))</f>
        <v>44511</v>
      </c>
      <c r="O2116" s="23" t="str">
        <f>_xlfn.CONCAT( YEAR(TblLocations[[#This Row],[ODK_DateOfSubmission]]), "-",TEXT( MONTH(TblLocations[[#This Row],[ODK_DateOfSubmission]]),"00"))</f>
        <v>2021-11</v>
      </c>
    </row>
    <row r="2117" spans="1:15" x14ac:dyDescent="0.25">
      <c r="A2117" s="1">
        <v>3504031</v>
      </c>
      <c r="B2117" s="1">
        <v>350403115</v>
      </c>
      <c r="C2117" s="1">
        <v>21208</v>
      </c>
      <c r="D2117" s="63">
        <v>44511</v>
      </c>
      <c r="E2117" s="54">
        <v>124</v>
      </c>
      <c r="F2117" s="56" t="s">
        <v>68</v>
      </c>
      <c r="G2117" s="56" t="s">
        <v>73</v>
      </c>
      <c r="H2117" s="56" t="s">
        <v>1059</v>
      </c>
      <c r="I2117" s="56" t="s">
        <v>1091</v>
      </c>
      <c r="J2117" s="54" t="s">
        <v>380</v>
      </c>
      <c r="K2117" s="1">
        <v>31.067779245299999</v>
      </c>
      <c r="L2117" s="1">
        <v>46.249674558199999</v>
      </c>
      <c r="M2117" s="1">
        <v>17</v>
      </c>
      <c r="N2117" s="9">
        <f>DATE(YEAR(TblLocations[[#This Row],[ODK_DateOfSubmission]]),MONTH(TblLocations[[#This Row],[ODK_DateOfSubmission]]),DAY(TblLocations[[#This Row],[ODK_DateOfSubmission]]))</f>
        <v>44511</v>
      </c>
      <c r="O2117" s="23" t="str">
        <f>_xlfn.CONCAT( YEAR(TblLocations[[#This Row],[ODK_DateOfSubmission]]), "-",TEXT( MONTH(TblLocations[[#This Row],[ODK_DateOfSubmission]]),"00"))</f>
        <v>2021-11</v>
      </c>
    </row>
    <row r="2118" spans="1:15" x14ac:dyDescent="0.25">
      <c r="A2118" s="1">
        <v>3504032</v>
      </c>
      <c r="B2118" s="1">
        <v>350403215</v>
      </c>
      <c r="C2118" s="1">
        <v>24750</v>
      </c>
      <c r="D2118" s="63">
        <v>44553</v>
      </c>
      <c r="E2118" s="54">
        <v>124</v>
      </c>
      <c r="F2118" s="56" t="s">
        <v>68</v>
      </c>
      <c r="G2118" s="56" t="s">
        <v>73</v>
      </c>
      <c r="H2118" s="56" t="s">
        <v>1059</v>
      </c>
      <c r="I2118" s="56" t="s">
        <v>1092</v>
      </c>
      <c r="J2118" s="54" t="s">
        <v>1093</v>
      </c>
      <c r="K2118" s="1">
        <v>31.034273341199999</v>
      </c>
      <c r="L2118" s="1">
        <v>46.238222611899999</v>
      </c>
      <c r="M2118" s="1">
        <v>5</v>
      </c>
      <c r="N2118" s="9">
        <f>DATE(YEAR(TblLocations[[#This Row],[ODK_DateOfSubmission]]),MONTH(TblLocations[[#This Row],[ODK_DateOfSubmission]]),DAY(TblLocations[[#This Row],[ODK_DateOfSubmission]]))</f>
        <v>44553</v>
      </c>
      <c r="O2118" s="23" t="str">
        <f>_xlfn.CONCAT( YEAR(TblLocations[[#This Row],[ODK_DateOfSubmission]]), "-",TEXT( MONTH(TblLocations[[#This Row],[ODK_DateOfSubmission]]),"00"))</f>
        <v>2021-12</v>
      </c>
    </row>
    <row r="2119" spans="1:15" x14ac:dyDescent="0.25">
      <c r="A2119" s="1">
        <v>3504032</v>
      </c>
      <c r="B2119" s="1">
        <v>350403215</v>
      </c>
      <c r="C2119" s="1">
        <v>24750</v>
      </c>
      <c r="D2119" s="63">
        <v>44553</v>
      </c>
      <c r="E2119" s="54">
        <v>124</v>
      </c>
      <c r="F2119" s="56" t="s">
        <v>68</v>
      </c>
      <c r="G2119" s="56" t="s">
        <v>73</v>
      </c>
      <c r="H2119" s="56" t="s">
        <v>1059</v>
      </c>
      <c r="I2119" s="56" t="s">
        <v>1092</v>
      </c>
      <c r="J2119" s="54" t="s">
        <v>1093</v>
      </c>
      <c r="K2119" s="1">
        <v>31.034273341199999</v>
      </c>
      <c r="L2119" s="1">
        <v>46.238222611899999</v>
      </c>
      <c r="M2119" s="1">
        <v>4</v>
      </c>
      <c r="N2119" s="9">
        <f>DATE(YEAR(TblLocations[[#This Row],[ODK_DateOfSubmission]]),MONTH(TblLocations[[#This Row],[ODK_DateOfSubmission]]),DAY(TblLocations[[#This Row],[ODK_DateOfSubmission]]))</f>
        <v>44553</v>
      </c>
      <c r="O2119" s="23" t="str">
        <f>_xlfn.CONCAT( YEAR(TblLocations[[#This Row],[ODK_DateOfSubmission]]), "-",TEXT( MONTH(TblLocations[[#This Row],[ODK_DateOfSubmission]]),"00"))</f>
        <v>2021-12</v>
      </c>
    </row>
    <row r="2120" spans="1:15" x14ac:dyDescent="0.25">
      <c r="A2120" s="1">
        <v>3504033</v>
      </c>
      <c r="B2120" s="1">
        <v>350403315</v>
      </c>
      <c r="C2120" s="1">
        <v>10259</v>
      </c>
      <c r="D2120" s="63">
        <v>44515</v>
      </c>
      <c r="E2120" s="54">
        <v>124</v>
      </c>
      <c r="F2120" s="56" t="s">
        <v>68</v>
      </c>
      <c r="G2120" s="56" t="s">
        <v>73</v>
      </c>
      <c r="H2120" s="56" t="s">
        <v>1059</v>
      </c>
      <c r="I2120" s="56" t="s">
        <v>1094</v>
      </c>
      <c r="J2120" s="54" t="s">
        <v>1095</v>
      </c>
      <c r="K2120" s="1">
        <v>31.045411312199999</v>
      </c>
      <c r="L2120" s="1">
        <v>46.277832423</v>
      </c>
      <c r="M2120" s="1">
        <v>20</v>
      </c>
      <c r="N2120" s="9">
        <f>DATE(YEAR(TblLocations[[#This Row],[ODK_DateOfSubmission]]),MONTH(TblLocations[[#This Row],[ODK_DateOfSubmission]]),DAY(TblLocations[[#This Row],[ODK_DateOfSubmission]]))</f>
        <v>44515</v>
      </c>
      <c r="O2120" s="23" t="str">
        <f>_xlfn.CONCAT( YEAR(TblLocations[[#This Row],[ODK_DateOfSubmission]]), "-",TEXT( MONTH(TblLocations[[#This Row],[ODK_DateOfSubmission]]),"00"))</f>
        <v>2021-11</v>
      </c>
    </row>
    <row r="2121" spans="1:15" x14ac:dyDescent="0.25">
      <c r="A2121" s="1">
        <v>3504033</v>
      </c>
      <c r="B2121" s="1">
        <v>350403315</v>
      </c>
      <c r="C2121" s="1">
        <v>10259</v>
      </c>
      <c r="D2121" s="63">
        <v>44515</v>
      </c>
      <c r="E2121" s="54">
        <v>124</v>
      </c>
      <c r="F2121" s="56" t="s">
        <v>68</v>
      </c>
      <c r="G2121" s="56" t="s">
        <v>73</v>
      </c>
      <c r="H2121" s="56" t="s">
        <v>1059</v>
      </c>
      <c r="I2121" s="56" t="s">
        <v>1094</v>
      </c>
      <c r="J2121" s="54" t="s">
        <v>1095</v>
      </c>
      <c r="K2121" s="1">
        <v>31.045411312199999</v>
      </c>
      <c r="L2121" s="1">
        <v>46.277832423</v>
      </c>
      <c r="M2121" s="1">
        <v>10</v>
      </c>
      <c r="N2121" s="9">
        <f>DATE(YEAR(TblLocations[[#This Row],[ODK_DateOfSubmission]]),MONTH(TblLocations[[#This Row],[ODK_DateOfSubmission]]),DAY(TblLocations[[#This Row],[ODK_DateOfSubmission]]))</f>
        <v>44515</v>
      </c>
      <c r="O2121" s="23" t="str">
        <f>_xlfn.CONCAT( YEAR(TblLocations[[#This Row],[ODK_DateOfSubmission]]), "-",TEXT( MONTH(TblLocations[[#This Row],[ODK_DateOfSubmission]]),"00"))</f>
        <v>2021-11</v>
      </c>
    </row>
    <row r="2122" spans="1:15" x14ac:dyDescent="0.25">
      <c r="A2122" s="1">
        <v>3504033</v>
      </c>
      <c r="B2122" s="1">
        <v>350403315</v>
      </c>
      <c r="C2122" s="1">
        <v>10259</v>
      </c>
      <c r="D2122" s="63">
        <v>44515</v>
      </c>
      <c r="E2122" s="54">
        <v>124</v>
      </c>
      <c r="F2122" s="56" t="s">
        <v>68</v>
      </c>
      <c r="G2122" s="56" t="s">
        <v>73</v>
      </c>
      <c r="H2122" s="56" t="s">
        <v>1059</v>
      </c>
      <c r="I2122" s="56" t="s">
        <v>1094</v>
      </c>
      <c r="J2122" s="54" t="s">
        <v>1095</v>
      </c>
      <c r="K2122" s="1">
        <v>31.045411312199999</v>
      </c>
      <c r="L2122" s="1">
        <v>46.277832423</v>
      </c>
      <c r="M2122" s="1">
        <v>7</v>
      </c>
      <c r="N2122" s="9">
        <f>DATE(YEAR(TblLocations[[#This Row],[ODK_DateOfSubmission]]),MONTH(TblLocations[[#This Row],[ODK_DateOfSubmission]]),DAY(TblLocations[[#This Row],[ODK_DateOfSubmission]]))</f>
        <v>44515</v>
      </c>
      <c r="O2122" s="23" t="str">
        <f>_xlfn.CONCAT( YEAR(TblLocations[[#This Row],[ODK_DateOfSubmission]]), "-",TEXT( MONTH(TblLocations[[#This Row],[ODK_DateOfSubmission]]),"00"))</f>
        <v>2021-11</v>
      </c>
    </row>
    <row r="2123" spans="1:15" x14ac:dyDescent="0.25">
      <c r="A2123" s="1">
        <v>3504033</v>
      </c>
      <c r="B2123" s="1">
        <v>350403315</v>
      </c>
      <c r="C2123" s="1">
        <v>10259</v>
      </c>
      <c r="D2123" s="63">
        <v>44515</v>
      </c>
      <c r="E2123" s="54">
        <v>124</v>
      </c>
      <c r="F2123" s="56" t="s">
        <v>68</v>
      </c>
      <c r="G2123" s="56" t="s">
        <v>73</v>
      </c>
      <c r="H2123" s="56" t="s">
        <v>1059</v>
      </c>
      <c r="I2123" s="56" t="s">
        <v>1094</v>
      </c>
      <c r="J2123" s="54" t="s">
        <v>1095</v>
      </c>
      <c r="K2123" s="1">
        <v>31.045411312199999</v>
      </c>
      <c r="L2123" s="1">
        <v>46.277832423</v>
      </c>
      <c r="M2123" s="1">
        <v>15</v>
      </c>
      <c r="N2123" s="9">
        <f>DATE(YEAR(TblLocations[[#This Row],[ODK_DateOfSubmission]]),MONTH(TblLocations[[#This Row],[ODK_DateOfSubmission]]),DAY(TblLocations[[#This Row],[ODK_DateOfSubmission]]))</f>
        <v>44515</v>
      </c>
      <c r="O2123" s="23" t="str">
        <f>_xlfn.CONCAT( YEAR(TblLocations[[#This Row],[ODK_DateOfSubmission]]), "-",TEXT( MONTH(TblLocations[[#This Row],[ODK_DateOfSubmission]]),"00"))</f>
        <v>2021-11</v>
      </c>
    </row>
    <row r="2124" spans="1:15" x14ac:dyDescent="0.25">
      <c r="A2124" s="1">
        <v>3504033</v>
      </c>
      <c r="B2124" s="1">
        <v>350403315</v>
      </c>
      <c r="C2124" s="1">
        <v>10259</v>
      </c>
      <c r="D2124" s="63">
        <v>44515</v>
      </c>
      <c r="E2124" s="54">
        <v>124</v>
      </c>
      <c r="F2124" s="56" t="s">
        <v>68</v>
      </c>
      <c r="G2124" s="56" t="s">
        <v>73</v>
      </c>
      <c r="H2124" s="56" t="s">
        <v>1059</v>
      </c>
      <c r="I2124" s="56" t="s">
        <v>1094</v>
      </c>
      <c r="J2124" s="54" t="s">
        <v>1095</v>
      </c>
      <c r="K2124" s="1">
        <v>31.045411312199999</v>
      </c>
      <c r="L2124" s="1">
        <v>46.277832423</v>
      </c>
      <c r="M2124" s="1">
        <v>15</v>
      </c>
      <c r="N2124" s="9">
        <f>DATE(YEAR(TblLocations[[#This Row],[ODK_DateOfSubmission]]),MONTH(TblLocations[[#This Row],[ODK_DateOfSubmission]]),DAY(TblLocations[[#This Row],[ODK_DateOfSubmission]]))</f>
        <v>44515</v>
      </c>
      <c r="O2124" s="23" t="str">
        <f>_xlfn.CONCAT( YEAR(TblLocations[[#This Row],[ODK_DateOfSubmission]]), "-",TEXT( MONTH(TblLocations[[#This Row],[ODK_DateOfSubmission]]),"00"))</f>
        <v>2021-11</v>
      </c>
    </row>
    <row r="2125" spans="1:15" x14ac:dyDescent="0.25">
      <c r="A2125" s="1">
        <v>3504033</v>
      </c>
      <c r="B2125" s="1">
        <v>350403315</v>
      </c>
      <c r="C2125" s="1">
        <v>10259</v>
      </c>
      <c r="D2125" s="63">
        <v>44515</v>
      </c>
      <c r="E2125" s="54">
        <v>124</v>
      </c>
      <c r="F2125" s="56" t="s">
        <v>68</v>
      </c>
      <c r="G2125" s="56" t="s">
        <v>73</v>
      </c>
      <c r="H2125" s="56" t="s">
        <v>1059</v>
      </c>
      <c r="I2125" s="56" t="s">
        <v>1094</v>
      </c>
      <c r="J2125" s="54" t="s">
        <v>1095</v>
      </c>
      <c r="K2125" s="1">
        <v>31.045411312199999</v>
      </c>
      <c r="L2125" s="1">
        <v>46.277832423</v>
      </c>
      <c r="M2125" s="1">
        <v>5</v>
      </c>
      <c r="N2125" s="9">
        <f>DATE(YEAR(TblLocations[[#This Row],[ODK_DateOfSubmission]]),MONTH(TblLocations[[#This Row],[ODK_DateOfSubmission]]),DAY(TblLocations[[#This Row],[ODK_DateOfSubmission]]))</f>
        <v>44515</v>
      </c>
      <c r="O2125" s="23" t="str">
        <f>_xlfn.CONCAT( YEAR(TblLocations[[#This Row],[ODK_DateOfSubmission]]), "-",TEXT( MONTH(TblLocations[[#This Row],[ODK_DateOfSubmission]]),"00"))</f>
        <v>2021-11</v>
      </c>
    </row>
    <row r="2126" spans="1:15" x14ac:dyDescent="0.25">
      <c r="A2126" s="1">
        <v>3504034</v>
      </c>
      <c r="B2126" s="1">
        <v>350403415</v>
      </c>
      <c r="C2126" s="1">
        <v>24742</v>
      </c>
      <c r="D2126" s="63">
        <v>44554</v>
      </c>
      <c r="E2126" s="54">
        <v>124</v>
      </c>
      <c r="F2126" s="56" t="s">
        <v>68</v>
      </c>
      <c r="G2126" s="56" t="s">
        <v>73</v>
      </c>
      <c r="H2126" s="56" t="s">
        <v>1059</v>
      </c>
      <c r="I2126" s="56" t="s">
        <v>1437</v>
      </c>
      <c r="J2126" s="54" t="s">
        <v>1438</v>
      </c>
      <c r="K2126" s="1">
        <v>31.060090237699999</v>
      </c>
      <c r="L2126" s="1">
        <v>46.277220867600001</v>
      </c>
      <c r="M2126" s="1">
        <v>1</v>
      </c>
      <c r="N2126" s="9">
        <f>DATE(YEAR(TblLocations[[#This Row],[ODK_DateOfSubmission]]),MONTH(TblLocations[[#This Row],[ODK_DateOfSubmission]]),DAY(TblLocations[[#This Row],[ODK_DateOfSubmission]]))</f>
        <v>44554</v>
      </c>
      <c r="O2126" s="23" t="str">
        <f>_xlfn.CONCAT( YEAR(TblLocations[[#This Row],[ODK_DateOfSubmission]]), "-",TEXT( MONTH(TblLocations[[#This Row],[ODK_DateOfSubmission]]),"00"))</f>
        <v>2021-12</v>
      </c>
    </row>
    <row r="2127" spans="1:15" x14ac:dyDescent="0.25">
      <c r="A2127" s="1">
        <v>3504035</v>
      </c>
      <c r="B2127" s="1">
        <v>350403515</v>
      </c>
      <c r="C2127" s="1">
        <v>9398</v>
      </c>
      <c r="D2127" s="63">
        <v>44557</v>
      </c>
      <c r="E2127" s="54">
        <v>124</v>
      </c>
      <c r="F2127" s="56" t="s">
        <v>68</v>
      </c>
      <c r="G2127" s="56" t="s">
        <v>73</v>
      </c>
      <c r="H2127" s="56" t="s">
        <v>1059</v>
      </c>
      <c r="I2127" s="56" t="s">
        <v>1439</v>
      </c>
      <c r="J2127" s="54" t="s">
        <v>216</v>
      </c>
      <c r="K2127" s="1">
        <v>31.069961183</v>
      </c>
      <c r="L2127" s="1">
        <v>46.270024445899999</v>
      </c>
      <c r="M2127" s="1">
        <v>3</v>
      </c>
      <c r="N2127" s="9">
        <f>DATE(YEAR(TblLocations[[#This Row],[ODK_DateOfSubmission]]),MONTH(TblLocations[[#This Row],[ODK_DateOfSubmission]]),DAY(TblLocations[[#This Row],[ODK_DateOfSubmission]]))</f>
        <v>44557</v>
      </c>
      <c r="O2127" s="23" t="str">
        <f>_xlfn.CONCAT( YEAR(TblLocations[[#This Row],[ODK_DateOfSubmission]]), "-",TEXT( MONTH(TblLocations[[#This Row],[ODK_DateOfSubmission]]),"00"))</f>
        <v>2021-12</v>
      </c>
    </row>
    <row r="2128" spans="1:15" x14ac:dyDescent="0.25">
      <c r="A2128" s="1">
        <v>3504036</v>
      </c>
      <c r="B2128" s="1">
        <v>350403615</v>
      </c>
      <c r="C2128" s="1">
        <v>23683</v>
      </c>
      <c r="D2128" s="63">
        <v>44553</v>
      </c>
      <c r="E2128" s="54">
        <v>124</v>
      </c>
      <c r="F2128" s="56" t="s">
        <v>68</v>
      </c>
      <c r="G2128" s="56" t="s">
        <v>73</v>
      </c>
      <c r="H2128" s="56" t="s">
        <v>1059</v>
      </c>
      <c r="I2128" s="56" t="s">
        <v>1096</v>
      </c>
      <c r="J2128" s="54" t="s">
        <v>1097</v>
      </c>
      <c r="K2128" s="1">
        <v>31.03290329</v>
      </c>
      <c r="L2128" s="1">
        <v>46.251552429999997</v>
      </c>
      <c r="M2128" s="1">
        <v>4</v>
      </c>
      <c r="N2128" s="9">
        <f>DATE(YEAR(TblLocations[[#This Row],[ODK_DateOfSubmission]]),MONTH(TblLocations[[#This Row],[ODK_DateOfSubmission]]),DAY(TblLocations[[#This Row],[ODK_DateOfSubmission]]))</f>
        <v>44553</v>
      </c>
      <c r="O2128" s="23" t="str">
        <f>_xlfn.CONCAT( YEAR(TblLocations[[#This Row],[ODK_DateOfSubmission]]), "-",TEXT( MONTH(TblLocations[[#This Row],[ODK_DateOfSubmission]]),"00"))</f>
        <v>2021-12</v>
      </c>
    </row>
    <row r="2129" spans="1:15" x14ac:dyDescent="0.25">
      <c r="A2129" s="1">
        <v>3504036</v>
      </c>
      <c r="B2129" s="1">
        <v>350403615</v>
      </c>
      <c r="C2129" s="1">
        <v>23683</v>
      </c>
      <c r="D2129" s="63">
        <v>44553</v>
      </c>
      <c r="E2129" s="54">
        <v>124</v>
      </c>
      <c r="F2129" s="56" t="s">
        <v>68</v>
      </c>
      <c r="G2129" s="56" t="s">
        <v>73</v>
      </c>
      <c r="H2129" s="56" t="s">
        <v>1059</v>
      </c>
      <c r="I2129" s="56" t="s">
        <v>1096</v>
      </c>
      <c r="J2129" s="54" t="s">
        <v>1097</v>
      </c>
      <c r="K2129" s="1">
        <v>31.03290329</v>
      </c>
      <c r="L2129" s="1">
        <v>46.251552429999997</v>
      </c>
      <c r="M2129" s="1">
        <v>2</v>
      </c>
      <c r="N2129" s="9">
        <f>DATE(YEAR(TblLocations[[#This Row],[ODK_DateOfSubmission]]),MONTH(TblLocations[[#This Row],[ODK_DateOfSubmission]]),DAY(TblLocations[[#This Row],[ODK_DateOfSubmission]]))</f>
        <v>44553</v>
      </c>
      <c r="O2129" s="23" t="str">
        <f>_xlfn.CONCAT( YEAR(TblLocations[[#This Row],[ODK_DateOfSubmission]]), "-",TEXT( MONTH(TblLocations[[#This Row],[ODK_DateOfSubmission]]),"00"))</f>
        <v>2021-12</v>
      </c>
    </row>
    <row r="2130" spans="1:15" x14ac:dyDescent="0.25">
      <c r="A2130" s="1">
        <v>3504036</v>
      </c>
      <c r="B2130" s="1">
        <v>350403615</v>
      </c>
      <c r="C2130" s="1">
        <v>23683</v>
      </c>
      <c r="D2130" s="63">
        <v>44553</v>
      </c>
      <c r="E2130" s="54">
        <v>124</v>
      </c>
      <c r="F2130" s="56" t="s">
        <v>68</v>
      </c>
      <c r="G2130" s="56" t="s">
        <v>73</v>
      </c>
      <c r="H2130" s="56" t="s">
        <v>1059</v>
      </c>
      <c r="I2130" s="56" t="s">
        <v>1096</v>
      </c>
      <c r="J2130" s="54" t="s">
        <v>1097</v>
      </c>
      <c r="K2130" s="1">
        <v>31.03290329</v>
      </c>
      <c r="L2130" s="1">
        <v>46.251552429999997</v>
      </c>
      <c r="M2130" s="1">
        <v>2</v>
      </c>
      <c r="N2130" s="9">
        <f>DATE(YEAR(TblLocations[[#This Row],[ODK_DateOfSubmission]]),MONTH(TblLocations[[#This Row],[ODK_DateOfSubmission]]),DAY(TblLocations[[#This Row],[ODK_DateOfSubmission]]))</f>
        <v>44553</v>
      </c>
      <c r="O2130" s="23" t="str">
        <f>_xlfn.CONCAT( YEAR(TblLocations[[#This Row],[ODK_DateOfSubmission]]), "-",TEXT( MONTH(TblLocations[[#This Row],[ODK_DateOfSubmission]]),"00"))</f>
        <v>2021-12</v>
      </c>
    </row>
    <row r="2131" spans="1:15" x14ac:dyDescent="0.25">
      <c r="A2131" s="1">
        <v>3504038</v>
      </c>
      <c r="B2131" s="1">
        <v>350403815</v>
      </c>
      <c r="C2131" s="1">
        <v>25528</v>
      </c>
      <c r="D2131" s="63">
        <v>44555</v>
      </c>
      <c r="E2131" s="54">
        <v>124</v>
      </c>
      <c r="F2131" s="56" t="s">
        <v>68</v>
      </c>
      <c r="G2131" s="56" t="s">
        <v>73</v>
      </c>
      <c r="H2131" s="56" t="s">
        <v>1059</v>
      </c>
      <c r="I2131" s="56" t="s">
        <v>1490</v>
      </c>
      <c r="J2131" s="54" t="s">
        <v>1491</v>
      </c>
      <c r="K2131" s="1">
        <v>31.053281055100001</v>
      </c>
      <c r="L2131" s="1">
        <v>46.253512804000003</v>
      </c>
      <c r="M2131" s="1">
        <v>1</v>
      </c>
      <c r="N2131" s="9">
        <f>DATE(YEAR(TblLocations[[#This Row],[ODK_DateOfSubmission]]),MONTH(TblLocations[[#This Row],[ODK_DateOfSubmission]]),DAY(TblLocations[[#This Row],[ODK_DateOfSubmission]]))</f>
        <v>44555</v>
      </c>
      <c r="O2131" s="23" t="str">
        <f>_xlfn.CONCAT( YEAR(TblLocations[[#This Row],[ODK_DateOfSubmission]]), "-",TEXT( MONTH(TblLocations[[#This Row],[ODK_DateOfSubmission]]),"00"))</f>
        <v>2021-12</v>
      </c>
    </row>
    <row r="2132" spans="1:15" x14ac:dyDescent="0.25">
      <c r="A2132" s="1">
        <v>3504038</v>
      </c>
      <c r="B2132" s="1">
        <v>350403815</v>
      </c>
      <c r="C2132" s="1">
        <v>25528</v>
      </c>
      <c r="D2132" s="63">
        <v>44555</v>
      </c>
      <c r="E2132" s="54">
        <v>124</v>
      </c>
      <c r="F2132" s="56" t="s">
        <v>68</v>
      </c>
      <c r="G2132" s="56" t="s">
        <v>73</v>
      </c>
      <c r="H2132" s="56" t="s">
        <v>1059</v>
      </c>
      <c r="I2132" s="56" t="s">
        <v>1490</v>
      </c>
      <c r="J2132" s="54" t="s">
        <v>1491</v>
      </c>
      <c r="K2132" s="1">
        <v>31.053281055100001</v>
      </c>
      <c r="L2132" s="1">
        <v>46.253512804000003</v>
      </c>
      <c r="M2132" s="1">
        <v>1</v>
      </c>
      <c r="N2132" s="9">
        <f>DATE(YEAR(TblLocations[[#This Row],[ODK_DateOfSubmission]]),MONTH(TblLocations[[#This Row],[ODK_DateOfSubmission]]),DAY(TblLocations[[#This Row],[ODK_DateOfSubmission]]))</f>
        <v>44555</v>
      </c>
      <c r="O2132" s="23" t="str">
        <f>_xlfn.CONCAT( YEAR(TblLocations[[#This Row],[ODK_DateOfSubmission]]), "-",TEXT( MONTH(TblLocations[[#This Row],[ODK_DateOfSubmission]]),"00"))</f>
        <v>2021-12</v>
      </c>
    </row>
    <row r="2133" spans="1:15" x14ac:dyDescent="0.25">
      <c r="A2133" s="1">
        <v>3504039</v>
      </c>
      <c r="B2133" s="1">
        <v>350403915</v>
      </c>
      <c r="C2133" s="1">
        <v>25531</v>
      </c>
      <c r="D2133" s="63">
        <v>44556</v>
      </c>
      <c r="E2133" s="54">
        <v>124</v>
      </c>
      <c r="F2133" s="56" t="s">
        <v>68</v>
      </c>
      <c r="G2133" s="56" t="s">
        <v>73</v>
      </c>
      <c r="H2133" s="56" t="s">
        <v>1059</v>
      </c>
      <c r="I2133" s="56" t="s">
        <v>1492</v>
      </c>
      <c r="J2133" s="54" t="s">
        <v>1493</v>
      </c>
      <c r="K2133" s="1">
        <v>31.046486166099999</v>
      </c>
      <c r="L2133" s="1">
        <v>46.2332439666</v>
      </c>
      <c r="M2133" s="1">
        <v>7</v>
      </c>
      <c r="N2133" s="9">
        <f>DATE(YEAR(TblLocations[[#This Row],[ODK_DateOfSubmission]]),MONTH(TblLocations[[#This Row],[ODK_DateOfSubmission]]),DAY(TblLocations[[#This Row],[ODK_DateOfSubmission]]))</f>
        <v>44556</v>
      </c>
      <c r="O2133" s="23" t="str">
        <f>_xlfn.CONCAT( YEAR(TblLocations[[#This Row],[ODK_DateOfSubmission]]), "-",TEXT( MONTH(TblLocations[[#This Row],[ODK_DateOfSubmission]]),"00"))</f>
        <v>2021-12</v>
      </c>
    </row>
    <row r="2134" spans="1:15" x14ac:dyDescent="0.25">
      <c r="A2134" s="1">
        <v>3504040</v>
      </c>
      <c r="B2134" s="1">
        <v>350404015</v>
      </c>
      <c r="C2134" s="1">
        <v>25530</v>
      </c>
      <c r="D2134" s="63">
        <v>44553</v>
      </c>
      <c r="E2134" s="54">
        <v>124</v>
      </c>
      <c r="F2134" s="56" t="s">
        <v>68</v>
      </c>
      <c r="G2134" s="56" t="s">
        <v>73</v>
      </c>
      <c r="H2134" s="56" t="s">
        <v>1059</v>
      </c>
      <c r="I2134" s="56" t="s">
        <v>1351</v>
      </c>
      <c r="J2134" s="54" t="s">
        <v>1352</v>
      </c>
      <c r="K2134" s="1">
        <v>31.076769222599999</v>
      </c>
      <c r="L2134" s="1">
        <v>46.264030067599997</v>
      </c>
      <c r="M2134" s="1">
        <v>2</v>
      </c>
      <c r="N2134" s="9">
        <f>DATE(YEAR(TblLocations[[#This Row],[ODK_DateOfSubmission]]),MONTH(TblLocations[[#This Row],[ODK_DateOfSubmission]]),DAY(TblLocations[[#This Row],[ODK_DateOfSubmission]]))</f>
        <v>44553</v>
      </c>
      <c r="O2134" s="23" t="str">
        <f>_xlfn.CONCAT( YEAR(TblLocations[[#This Row],[ODK_DateOfSubmission]]), "-",TEXT( MONTH(TblLocations[[#This Row],[ODK_DateOfSubmission]]),"00"))</f>
        <v>2021-12</v>
      </c>
    </row>
    <row r="2135" spans="1:15" x14ac:dyDescent="0.25">
      <c r="A2135" s="1">
        <v>3504040</v>
      </c>
      <c r="B2135" s="1">
        <v>350404015</v>
      </c>
      <c r="C2135" s="1">
        <v>25530</v>
      </c>
      <c r="D2135" s="63">
        <v>44553</v>
      </c>
      <c r="E2135" s="54">
        <v>124</v>
      </c>
      <c r="F2135" s="56" t="s">
        <v>68</v>
      </c>
      <c r="G2135" s="56" t="s">
        <v>73</v>
      </c>
      <c r="H2135" s="56" t="s">
        <v>1059</v>
      </c>
      <c r="I2135" s="56" t="s">
        <v>1351</v>
      </c>
      <c r="J2135" s="54" t="s">
        <v>1352</v>
      </c>
      <c r="K2135" s="1">
        <v>31.076769222599999</v>
      </c>
      <c r="L2135" s="1">
        <v>46.264030067599997</v>
      </c>
      <c r="M2135" s="1">
        <v>2</v>
      </c>
      <c r="N2135" s="9">
        <f>DATE(YEAR(TblLocations[[#This Row],[ODK_DateOfSubmission]]),MONTH(TblLocations[[#This Row],[ODK_DateOfSubmission]]),DAY(TblLocations[[#This Row],[ODK_DateOfSubmission]]))</f>
        <v>44553</v>
      </c>
      <c r="O2135" s="23" t="str">
        <f>_xlfn.CONCAT( YEAR(TblLocations[[#This Row],[ODK_DateOfSubmission]]), "-",TEXT( MONTH(TblLocations[[#This Row],[ODK_DateOfSubmission]]),"00"))</f>
        <v>2021-12</v>
      </c>
    </row>
    <row r="2136" spans="1:15" x14ac:dyDescent="0.25">
      <c r="A2136" s="1">
        <v>3504040</v>
      </c>
      <c r="B2136" s="1">
        <v>350404015</v>
      </c>
      <c r="C2136" s="1">
        <v>25530</v>
      </c>
      <c r="D2136" s="63">
        <v>44553</v>
      </c>
      <c r="E2136" s="54">
        <v>124</v>
      </c>
      <c r="F2136" s="56" t="s">
        <v>68</v>
      </c>
      <c r="G2136" s="56" t="s">
        <v>73</v>
      </c>
      <c r="H2136" s="56" t="s">
        <v>1059</v>
      </c>
      <c r="I2136" s="56" t="s">
        <v>1351</v>
      </c>
      <c r="J2136" s="54" t="s">
        <v>1352</v>
      </c>
      <c r="K2136" s="1">
        <v>31.076769222599999</v>
      </c>
      <c r="L2136" s="1">
        <v>46.264030067599997</v>
      </c>
      <c r="M2136" s="1">
        <v>1</v>
      </c>
      <c r="N2136" s="9">
        <f>DATE(YEAR(TblLocations[[#This Row],[ODK_DateOfSubmission]]),MONTH(TblLocations[[#This Row],[ODK_DateOfSubmission]]),DAY(TblLocations[[#This Row],[ODK_DateOfSubmission]]))</f>
        <v>44553</v>
      </c>
      <c r="O2136" s="23" t="str">
        <f>_xlfn.CONCAT( YEAR(TblLocations[[#This Row],[ODK_DateOfSubmission]]), "-",TEXT( MONTH(TblLocations[[#This Row],[ODK_DateOfSubmission]]),"00"))</f>
        <v>2021-12</v>
      </c>
    </row>
    <row r="2137" spans="1:15" x14ac:dyDescent="0.25">
      <c r="A2137" s="1">
        <v>3504041</v>
      </c>
      <c r="B2137" s="1">
        <v>350404115</v>
      </c>
      <c r="C2137" s="1">
        <v>25533</v>
      </c>
      <c r="D2137" s="63">
        <v>44515</v>
      </c>
      <c r="E2137" s="54">
        <v>124</v>
      </c>
      <c r="F2137" s="56" t="s">
        <v>68</v>
      </c>
      <c r="G2137" s="56" t="s">
        <v>73</v>
      </c>
      <c r="H2137" s="56" t="s">
        <v>1059</v>
      </c>
      <c r="I2137" s="56" t="s">
        <v>1098</v>
      </c>
      <c r="J2137" s="54" t="s">
        <v>1099</v>
      </c>
      <c r="K2137" s="1">
        <v>31.080862144499999</v>
      </c>
      <c r="L2137" s="1">
        <v>46.240087203599998</v>
      </c>
      <c r="M2137" s="1">
        <v>33</v>
      </c>
      <c r="N2137" s="9">
        <f>DATE(YEAR(TblLocations[[#This Row],[ODK_DateOfSubmission]]),MONTH(TblLocations[[#This Row],[ODK_DateOfSubmission]]),DAY(TblLocations[[#This Row],[ODK_DateOfSubmission]]))</f>
        <v>44515</v>
      </c>
      <c r="O2137" s="23" t="str">
        <f>_xlfn.CONCAT( YEAR(TblLocations[[#This Row],[ODK_DateOfSubmission]]), "-",TEXT( MONTH(TblLocations[[#This Row],[ODK_DateOfSubmission]]),"00"))</f>
        <v>2021-11</v>
      </c>
    </row>
    <row r="2138" spans="1:15" x14ac:dyDescent="0.25">
      <c r="A2138" s="1">
        <v>3504041</v>
      </c>
      <c r="B2138" s="1">
        <v>350404115</v>
      </c>
      <c r="C2138" s="1">
        <v>25533</v>
      </c>
      <c r="D2138" s="63">
        <v>44515</v>
      </c>
      <c r="E2138" s="54">
        <v>124</v>
      </c>
      <c r="F2138" s="56" t="s">
        <v>68</v>
      </c>
      <c r="G2138" s="56" t="s">
        <v>73</v>
      </c>
      <c r="H2138" s="56" t="s">
        <v>1059</v>
      </c>
      <c r="I2138" s="56" t="s">
        <v>1098</v>
      </c>
      <c r="J2138" s="54" t="s">
        <v>1099</v>
      </c>
      <c r="K2138" s="1">
        <v>31.080862144499999</v>
      </c>
      <c r="L2138" s="1">
        <v>46.240087203599998</v>
      </c>
      <c r="M2138" s="1">
        <v>27</v>
      </c>
      <c r="N2138" s="9">
        <f>DATE(YEAR(TblLocations[[#This Row],[ODK_DateOfSubmission]]),MONTH(TblLocations[[#This Row],[ODK_DateOfSubmission]]),DAY(TblLocations[[#This Row],[ODK_DateOfSubmission]]))</f>
        <v>44515</v>
      </c>
      <c r="O2138" s="23" t="str">
        <f>_xlfn.CONCAT( YEAR(TblLocations[[#This Row],[ODK_DateOfSubmission]]), "-",TEXT( MONTH(TblLocations[[#This Row],[ODK_DateOfSubmission]]),"00"))</f>
        <v>2021-11</v>
      </c>
    </row>
    <row r="2139" spans="1:15" x14ac:dyDescent="0.25">
      <c r="A2139" s="1">
        <v>3504041</v>
      </c>
      <c r="B2139" s="1">
        <v>350404115</v>
      </c>
      <c r="C2139" s="1">
        <v>25533</v>
      </c>
      <c r="D2139" s="63">
        <v>44515</v>
      </c>
      <c r="E2139" s="54">
        <v>124</v>
      </c>
      <c r="F2139" s="56" t="s">
        <v>68</v>
      </c>
      <c r="G2139" s="56" t="s">
        <v>73</v>
      </c>
      <c r="H2139" s="56" t="s">
        <v>1059</v>
      </c>
      <c r="I2139" s="56" t="s">
        <v>1098</v>
      </c>
      <c r="J2139" s="54" t="s">
        <v>1099</v>
      </c>
      <c r="K2139" s="1">
        <v>31.080862144499999</v>
      </c>
      <c r="L2139" s="1">
        <v>46.240087203599998</v>
      </c>
      <c r="M2139" s="1">
        <v>10</v>
      </c>
      <c r="N2139" s="9">
        <f>DATE(YEAR(TblLocations[[#This Row],[ODK_DateOfSubmission]]),MONTH(TblLocations[[#This Row],[ODK_DateOfSubmission]]),DAY(TblLocations[[#This Row],[ODK_DateOfSubmission]]))</f>
        <v>44515</v>
      </c>
      <c r="O2139" s="23" t="str">
        <f>_xlfn.CONCAT( YEAR(TblLocations[[#This Row],[ODK_DateOfSubmission]]), "-",TEXT( MONTH(TblLocations[[#This Row],[ODK_DateOfSubmission]]),"00"))</f>
        <v>2021-11</v>
      </c>
    </row>
    <row r="2140" spans="1:15" x14ac:dyDescent="0.25">
      <c r="A2140" s="1">
        <v>3504041</v>
      </c>
      <c r="B2140" s="1">
        <v>350404115</v>
      </c>
      <c r="C2140" s="1">
        <v>25533</v>
      </c>
      <c r="D2140" s="63">
        <v>44515</v>
      </c>
      <c r="E2140" s="54">
        <v>124</v>
      </c>
      <c r="F2140" s="56" t="s">
        <v>68</v>
      </c>
      <c r="G2140" s="56" t="s">
        <v>73</v>
      </c>
      <c r="H2140" s="56" t="s">
        <v>1059</v>
      </c>
      <c r="I2140" s="56" t="s">
        <v>1098</v>
      </c>
      <c r="J2140" s="54" t="s">
        <v>1099</v>
      </c>
      <c r="K2140" s="1">
        <v>31.080862144499999</v>
      </c>
      <c r="L2140" s="1">
        <v>46.240087203599998</v>
      </c>
      <c r="M2140" s="1">
        <v>27</v>
      </c>
      <c r="N2140" s="9">
        <f>DATE(YEAR(TblLocations[[#This Row],[ODK_DateOfSubmission]]),MONTH(TblLocations[[#This Row],[ODK_DateOfSubmission]]),DAY(TblLocations[[#This Row],[ODK_DateOfSubmission]]))</f>
        <v>44515</v>
      </c>
      <c r="O2140" s="23" t="str">
        <f>_xlfn.CONCAT( YEAR(TblLocations[[#This Row],[ODK_DateOfSubmission]]), "-",TEXT( MONTH(TblLocations[[#This Row],[ODK_DateOfSubmission]]),"00"))</f>
        <v>2021-11</v>
      </c>
    </row>
    <row r="2141" spans="1:15" x14ac:dyDescent="0.25">
      <c r="A2141" s="1">
        <v>3504041</v>
      </c>
      <c r="B2141" s="1">
        <v>350404115</v>
      </c>
      <c r="C2141" s="1">
        <v>25533</v>
      </c>
      <c r="D2141" s="63">
        <v>44515</v>
      </c>
      <c r="E2141" s="54">
        <v>124</v>
      </c>
      <c r="F2141" s="56" t="s">
        <v>68</v>
      </c>
      <c r="G2141" s="56" t="s">
        <v>73</v>
      </c>
      <c r="H2141" s="56" t="s">
        <v>1059</v>
      </c>
      <c r="I2141" s="56" t="s">
        <v>1098</v>
      </c>
      <c r="J2141" s="54" t="s">
        <v>1099</v>
      </c>
      <c r="K2141" s="1">
        <v>31.080862144499999</v>
      </c>
      <c r="L2141" s="1">
        <v>46.240087203599998</v>
      </c>
      <c r="M2141" s="1">
        <v>7</v>
      </c>
      <c r="N2141" s="9">
        <f>DATE(YEAR(TblLocations[[#This Row],[ODK_DateOfSubmission]]),MONTH(TblLocations[[#This Row],[ODK_DateOfSubmission]]),DAY(TblLocations[[#This Row],[ODK_DateOfSubmission]]))</f>
        <v>44515</v>
      </c>
      <c r="O2141" s="23" t="str">
        <f>_xlfn.CONCAT( YEAR(TblLocations[[#This Row],[ODK_DateOfSubmission]]), "-",TEXT( MONTH(TblLocations[[#This Row],[ODK_DateOfSubmission]]),"00"))</f>
        <v>2021-11</v>
      </c>
    </row>
    <row r="2142" spans="1:15" x14ac:dyDescent="0.25">
      <c r="A2142" s="1">
        <v>3504041</v>
      </c>
      <c r="B2142" s="1">
        <v>350404115</v>
      </c>
      <c r="C2142" s="1">
        <v>25533</v>
      </c>
      <c r="D2142" s="63">
        <v>44515</v>
      </c>
      <c r="E2142" s="54">
        <v>124</v>
      </c>
      <c r="F2142" s="56" t="s">
        <v>68</v>
      </c>
      <c r="G2142" s="56" t="s">
        <v>73</v>
      </c>
      <c r="H2142" s="56" t="s">
        <v>1059</v>
      </c>
      <c r="I2142" s="56" t="s">
        <v>1098</v>
      </c>
      <c r="J2142" s="54" t="s">
        <v>1099</v>
      </c>
      <c r="K2142" s="1">
        <v>31.080862144499999</v>
      </c>
      <c r="L2142" s="1">
        <v>46.240087203599998</v>
      </c>
      <c r="M2142" s="1">
        <v>11</v>
      </c>
      <c r="N2142" s="9">
        <f>DATE(YEAR(TblLocations[[#This Row],[ODK_DateOfSubmission]]),MONTH(TblLocations[[#This Row],[ODK_DateOfSubmission]]),DAY(TblLocations[[#This Row],[ODK_DateOfSubmission]]))</f>
        <v>44515</v>
      </c>
      <c r="O2142" s="23" t="str">
        <f>_xlfn.CONCAT( YEAR(TblLocations[[#This Row],[ODK_DateOfSubmission]]), "-",TEXT( MONTH(TblLocations[[#This Row],[ODK_DateOfSubmission]]),"00"))</f>
        <v>2021-11</v>
      </c>
    </row>
    <row r="2143" spans="1:15" x14ac:dyDescent="0.25">
      <c r="A2143" s="1">
        <v>3504042</v>
      </c>
      <c r="B2143" s="1">
        <v>350404215</v>
      </c>
      <c r="C2143" s="1">
        <v>10263</v>
      </c>
      <c r="D2143" s="63">
        <v>44553</v>
      </c>
      <c r="E2143" s="54">
        <v>124</v>
      </c>
      <c r="F2143" s="56" t="s">
        <v>68</v>
      </c>
      <c r="G2143" s="56" t="s">
        <v>73</v>
      </c>
      <c r="H2143" s="56" t="s">
        <v>1059</v>
      </c>
      <c r="I2143" s="56" t="s">
        <v>1100</v>
      </c>
      <c r="J2143" s="54" t="s">
        <v>1101</v>
      </c>
      <c r="K2143" s="1">
        <v>31.0802066016</v>
      </c>
      <c r="L2143" s="1">
        <v>46.235693895300003</v>
      </c>
      <c r="M2143" s="1">
        <v>10</v>
      </c>
      <c r="N2143" s="9">
        <f>DATE(YEAR(TblLocations[[#This Row],[ODK_DateOfSubmission]]),MONTH(TblLocations[[#This Row],[ODK_DateOfSubmission]]),DAY(TblLocations[[#This Row],[ODK_DateOfSubmission]]))</f>
        <v>44553</v>
      </c>
      <c r="O2143" s="23" t="str">
        <f>_xlfn.CONCAT( YEAR(TblLocations[[#This Row],[ODK_DateOfSubmission]]), "-",TEXT( MONTH(TblLocations[[#This Row],[ODK_DateOfSubmission]]),"00"))</f>
        <v>2021-12</v>
      </c>
    </row>
    <row r="2144" spans="1:15" x14ac:dyDescent="0.25">
      <c r="A2144" s="1">
        <v>3504042</v>
      </c>
      <c r="B2144" s="1">
        <v>350404215</v>
      </c>
      <c r="C2144" s="1">
        <v>10263</v>
      </c>
      <c r="D2144" s="63">
        <v>44553</v>
      </c>
      <c r="E2144" s="54">
        <v>124</v>
      </c>
      <c r="F2144" s="56" t="s">
        <v>68</v>
      </c>
      <c r="G2144" s="56" t="s">
        <v>73</v>
      </c>
      <c r="H2144" s="56" t="s">
        <v>1059</v>
      </c>
      <c r="I2144" s="56" t="s">
        <v>1100</v>
      </c>
      <c r="J2144" s="54" t="s">
        <v>1101</v>
      </c>
      <c r="K2144" s="1">
        <v>31.0802066016</v>
      </c>
      <c r="L2144" s="1">
        <v>46.235693895300003</v>
      </c>
      <c r="M2144" s="1">
        <v>15</v>
      </c>
      <c r="N2144" s="9">
        <f>DATE(YEAR(TblLocations[[#This Row],[ODK_DateOfSubmission]]),MONTH(TblLocations[[#This Row],[ODK_DateOfSubmission]]),DAY(TblLocations[[#This Row],[ODK_DateOfSubmission]]))</f>
        <v>44553</v>
      </c>
      <c r="O2144" s="23" t="str">
        <f>_xlfn.CONCAT( YEAR(TblLocations[[#This Row],[ODK_DateOfSubmission]]), "-",TEXT( MONTH(TblLocations[[#This Row],[ODK_DateOfSubmission]]),"00"))</f>
        <v>2021-12</v>
      </c>
    </row>
    <row r="2145" spans="1:15" x14ac:dyDescent="0.25">
      <c r="A2145" s="1">
        <v>3504042</v>
      </c>
      <c r="B2145" s="1">
        <v>350404215</v>
      </c>
      <c r="C2145" s="1">
        <v>10263</v>
      </c>
      <c r="D2145" s="63">
        <v>44553</v>
      </c>
      <c r="E2145" s="54">
        <v>124</v>
      </c>
      <c r="F2145" s="56" t="s">
        <v>68</v>
      </c>
      <c r="G2145" s="56" t="s">
        <v>73</v>
      </c>
      <c r="H2145" s="56" t="s">
        <v>1059</v>
      </c>
      <c r="I2145" s="56" t="s">
        <v>1100</v>
      </c>
      <c r="J2145" s="54" t="s">
        <v>1101</v>
      </c>
      <c r="K2145" s="1">
        <v>31.0802066016</v>
      </c>
      <c r="L2145" s="1">
        <v>46.235693895300003</v>
      </c>
      <c r="M2145" s="1">
        <v>5</v>
      </c>
      <c r="N2145" s="9">
        <f>DATE(YEAR(TblLocations[[#This Row],[ODK_DateOfSubmission]]),MONTH(TblLocations[[#This Row],[ODK_DateOfSubmission]]),DAY(TblLocations[[#This Row],[ODK_DateOfSubmission]]))</f>
        <v>44553</v>
      </c>
      <c r="O2145" s="23" t="str">
        <f>_xlfn.CONCAT( YEAR(TblLocations[[#This Row],[ODK_DateOfSubmission]]), "-",TEXT( MONTH(TblLocations[[#This Row],[ODK_DateOfSubmission]]),"00"))</f>
        <v>2021-12</v>
      </c>
    </row>
    <row r="2146" spans="1:15" x14ac:dyDescent="0.25">
      <c r="A2146" s="1">
        <v>3504044</v>
      </c>
      <c r="B2146" s="1">
        <v>350404415</v>
      </c>
      <c r="C2146" s="1">
        <v>25527</v>
      </c>
      <c r="D2146" s="63">
        <v>44555</v>
      </c>
      <c r="E2146" s="54">
        <v>124</v>
      </c>
      <c r="F2146" s="56" t="s">
        <v>68</v>
      </c>
      <c r="G2146" s="56" t="s">
        <v>73</v>
      </c>
      <c r="H2146" s="56" t="s">
        <v>1059</v>
      </c>
      <c r="I2146" s="56" t="s">
        <v>1494</v>
      </c>
      <c r="J2146" s="54" t="s">
        <v>1495</v>
      </c>
      <c r="K2146" s="1">
        <v>31.058777803800002</v>
      </c>
      <c r="L2146" s="1">
        <v>46.257208607000003</v>
      </c>
      <c r="M2146" s="1">
        <v>1</v>
      </c>
      <c r="N2146" s="9">
        <f>DATE(YEAR(TblLocations[[#This Row],[ODK_DateOfSubmission]]),MONTH(TblLocations[[#This Row],[ODK_DateOfSubmission]]),DAY(TblLocations[[#This Row],[ODK_DateOfSubmission]]))</f>
        <v>44555</v>
      </c>
      <c r="O2146" s="23" t="str">
        <f>_xlfn.CONCAT( YEAR(TblLocations[[#This Row],[ODK_DateOfSubmission]]), "-",TEXT( MONTH(TblLocations[[#This Row],[ODK_DateOfSubmission]]),"00"))</f>
        <v>2021-12</v>
      </c>
    </row>
    <row r="2147" spans="1:15" x14ac:dyDescent="0.25">
      <c r="A2147" s="1">
        <v>3504044</v>
      </c>
      <c r="B2147" s="1">
        <v>350404415</v>
      </c>
      <c r="C2147" s="1">
        <v>25527</v>
      </c>
      <c r="D2147" s="63">
        <v>44555</v>
      </c>
      <c r="E2147" s="54">
        <v>124</v>
      </c>
      <c r="F2147" s="56" t="s">
        <v>68</v>
      </c>
      <c r="G2147" s="56" t="s">
        <v>73</v>
      </c>
      <c r="H2147" s="56" t="s">
        <v>1059</v>
      </c>
      <c r="I2147" s="56" t="s">
        <v>1494</v>
      </c>
      <c r="J2147" s="54" t="s">
        <v>1495</v>
      </c>
      <c r="K2147" s="1">
        <v>31.058777803800002</v>
      </c>
      <c r="L2147" s="1">
        <v>46.257208607000003</v>
      </c>
      <c r="M2147" s="1">
        <v>1</v>
      </c>
      <c r="N2147" s="9">
        <f>DATE(YEAR(TblLocations[[#This Row],[ODK_DateOfSubmission]]),MONTH(TblLocations[[#This Row],[ODK_DateOfSubmission]]),DAY(TblLocations[[#This Row],[ODK_DateOfSubmission]]))</f>
        <v>44555</v>
      </c>
      <c r="O2147" s="23" t="str">
        <f>_xlfn.CONCAT( YEAR(TblLocations[[#This Row],[ODK_DateOfSubmission]]), "-",TEXT( MONTH(TblLocations[[#This Row],[ODK_DateOfSubmission]]),"00"))</f>
        <v>2021-12</v>
      </c>
    </row>
    <row r="2148" spans="1:15" x14ac:dyDescent="0.25">
      <c r="A2148" s="1">
        <v>3504044</v>
      </c>
      <c r="B2148" s="1">
        <v>350404415</v>
      </c>
      <c r="C2148" s="1">
        <v>25527</v>
      </c>
      <c r="D2148" s="63">
        <v>44555</v>
      </c>
      <c r="E2148" s="54">
        <v>124</v>
      </c>
      <c r="F2148" s="56" t="s">
        <v>68</v>
      </c>
      <c r="G2148" s="56" t="s">
        <v>73</v>
      </c>
      <c r="H2148" s="56" t="s">
        <v>1059</v>
      </c>
      <c r="I2148" s="56" t="s">
        <v>1494</v>
      </c>
      <c r="J2148" s="54" t="s">
        <v>1495</v>
      </c>
      <c r="K2148" s="1">
        <v>31.058777803800002</v>
      </c>
      <c r="L2148" s="1">
        <v>46.257208607000003</v>
      </c>
      <c r="M2148" s="1">
        <v>2</v>
      </c>
      <c r="N2148" s="9">
        <f>DATE(YEAR(TblLocations[[#This Row],[ODK_DateOfSubmission]]),MONTH(TblLocations[[#This Row],[ODK_DateOfSubmission]]),DAY(TblLocations[[#This Row],[ODK_DateOfSubmission]]))</f>
        <v>44555</v>
      </c>
      <c r="O2148" s="23" t="str">
        <f>_xlfn.CONCAT( YEAR(TblLocations[[#This Row],[ODK_DateOfSubmission]]), "-",TEXT( MONTH(TblLocations[[#This Row],[ODK_DateOfSubmission]]),"00"))</f>
        <v>2021-12</v>
      </c>
    </row>
    <row r="2149" spans="1:15" x14ac:dyDescent="0.25">
      <c r="A2149" s="1">
        <v>3504045</v>
      </c>
      <c r="B2149" s="1">
        <v>350404515</v>
      </c>
      <c r="C2149" s="1">
        <v>22344</v>
      </c>
      <c r="D2149" s="63">
        <v>44553</v>
      </c>
      <c r="E2149" s="54">
        <v>124</v>
      </c>
      <c r="F2149" s="56" t="s">
        <v>68</v>
      </c>
      <c r="G2149" s="56" t="s">
        <v>73</v>
      </c>
      <c r="H2149" s="56" t="s">
        <v>1059</v>
      </c>
      <c r="I2149" s="56" t="s">
        <v>1408</v>
      </c>
      <c r="J2149" s="54" t="s">
        <v>1409</v>
      </c>
      <c r="K2149" s="1">
        <v>31.048519000500001</v>
      </c>
      <c r="L2149" s="1">
        <v>46.257282930099997</v>
      </c>
      <c r="M2149" s="1">
        <v>2</v>
      </c>
      <c r="N2149" s="9">
        <f>DATE(YEAR(TblLocations[[#This Row],[ODK_DateOfSubmission]]),MONTH(TblLocations[[#This Row],[ODK_DateOfSubmission]]),DAY(TblLocations[[#This Row],[ODK_DateOfSubmission]]))</f>
        <v>44553</v>
      </c>
      <c r="O2149" s="23" t="str">
        <f>_xlfn.CONCAT( YEAR(TblLocations[[#This Row],[ODK_DateOfSubmission]]), "-",TEXT( MONTH(TblLocations[[#This Row],[ODK_DateOfSubmission]]),"00"))</f>
        <v>2021-12</v>
      </c>
    </row>
    <row r="2150" spans="1:15" x14ac:dyDescent="0.25">
      <c r="A2150" s="1">
        <v>3504045</v>
      </c>
      <c r="B2150" s="1">
        <v>350404515</v>
      </c>
      <c r="C2150" s="1">
        <v>22344</v>
      </c>
      <c r="D2150" s="63">
        <v>44553</v>
      </c>
      <c r="E2150" s="54">
        <v>124</v>
      </c>
      <c r="F2150" s="56" t="s">
        <v>68</v>
      </c>
      <c r="G2150" s="56" t="s">
        <v>73</v>
      </c>
      <c r="H2150" s="56" t="s">
        <v>1059</v>
      </c>
      <c r="I2150" s="56" t="s">
        <v>1408</v>
      </c>
      <c r="J2150" s="54" t="s">
        <v>1409</v>
      </c>
      <c r="K2150" s="1">
        <v>31.048519000500001</v>
      </c>
      <c r="L2150" s="1">
        <v>46.257282930099997</v>
      </c>
      <c r="M2150" s="1">
        <v>2</v>
      </c>
      <c r="N2150" s="9">
        <f>DATE(YEAR(TblLocations[[#This Row],[ODK_DateOfSubmission]]),MONTH(TblLocations[[#This Row],[ODK_DateOfSubmission]]),DAY(TblLocations[[#This Row],[ODK_DateOfSubmission]]))</f>
        <v>44553</v>
      </c>
      <c r="O2150" s="23" t="str">
        <f>_xlfn.CONCAT( YEAR(TblLocations[[#This Row],[ODK_DateOfSubmission]]), "-",TEXT( MONTH(TblLocations[[#This Row],[ODK_DateOfSubmission]]),"00"))</f>
        <v>2021-12</v>
      </c>
    </row>
    <row r="2151" spans="1:15" x14ac:dyDescent="0.25">
      <c r="A2151" s="1">
        <v>3504045</v>
      </c>
      <c r="B2151" s="1">
        <v>350404515</v>
      </c>
      <c r="C2151" s="1">
        <v>22344</v>
      </c>
      <c r="D2151" s="63">
        <v>44553</v>
      </c>
      <c r="E2151" s="54">
        <v>124</v>
      </c>
      <c r="F2151" s="56" t="s">
        <v>68</v>
      </c>
      <c r="G2151" s="56" t="s">
        <v>73</v>
      </c>
      <c r="H2151" s="56" t="s">
        <v>1059</v>
      </c>
      <c r="I2151" s="56" t="s">
        <v>1408</v>
      </c>
      <c r="J2151" s="54" t="s">
        <v>1409</v>
      </c>
      <c r="K2151" s="1">
        <v>31.048519000500001</v>
      </c>
      <c r="L2151" s="1">
        <v>46.257282930099997</v>
      </c>
      <c r="M2151" s="1">
        <v>3</v>
      </c>
      <c r="N2151" s="9">
        <f>DATE(YEAR(TblLocations[[#This Row],[ODK_DateOfSubmission]]),MONTH(TblLocations[[#This Row],[ODK_DateOfSubmission]]),DAY(TblLocations[[#This Row],[ODK_DateOfSubmission]]))</f>
        <v>44553</v>
      </c>
      <c r="O2151" s="23" t="str">
        <f>_xlfn.CONCAT( YEAR(TblLocations[[#This Row],[ODK_DateOfSubmission]]), "-",TEXT( MONTH(TblLocations[[#This Row],[ODK_DateOfSubmission]]),"00"))</f>
        <v>2021-12</v>
      </c>
    </row>
    <row r="2152" spans="1:15" x14ac:dyDescent="0.25">
      <c r="A2152" s="1">
        <v>3504050</v>
      </c>
      <c r="B2152" s="1">
        <v>350405015</v>
      </c>
      <c r="C2152" s="1">
        <v>25760</v>
      </c>
      <c r="D2152" s="63">
        <v>44556</v>
      </c>
      <c r="E2152" s="54">
        <v>124</v>
      </c>
      <c r="F2152" s="56" t="s">
        <v>68</v>
      </c>
      <c r="G2152" s="56" t="s">
        <v>73</v>
      </c>
      <c r="H2152" s="56" t="s">
        <v>1059</v>
      </c>
      <c r="I2152" s="56" t="s">
        <v>1533</v>
      </c>
      <c r="J2152" s="54" t="s">
        <v>1534</v>
      </c>
      <c r="K2152" s="1">
        <v>30.981975211000002</v>
      </c>
      <c r="L2152" s="1">
        <v>46.3081693265</v>
      </c>
      <c r="M2152" s="1">
        <v>5</v>
      </c>
      <c r="N2152" s="9">
        <f>DATE(YEAR(TblLocations[[#This Row],[ODK_DateOfSubmission]]),MONTH(TblLocations[[#This Row],[ODK_DateOfSubmission]]),DAY(TblLocations[[#This Row],[ODK_DateOfSubmission]]))</f>
        <v>44556</v>
      </c>
      <c r="O2152" s="23" t="str">
        <f>_xlfn.CONCAT( YEAR(TblLocations[[#This Row],[ODK_DateOfSubmission]]), "-",TEXT( MONTH(TblLocations[[#This Row],[ODK_DateOfSubmission]]),"00"))</f>
        <v>2021-12</v>
      </c>
    </row>
    <row r="2153" spans="1:15" x14ac:dyDescent="0.25">
      <c r="A2153" s="1">
        <v>3504051</v>
      </c>
      <c r="B2153" s="1">
        <v>350405115</v>
      </c>
      <c r="C2153" s="1">
        <v>23685</v>
      </c>
      <c r="D2153" s="63">
        <v>44553</v>
      </c>
      <c r="E2153" s="54">
        <v>124</v>
      </c>
      <c r="F2153" s="56" t="s">
        <v>68</v>
      </c>
      <c r="G2153" s="56" t="s">
        <v>73</v>
      </c>
      <c r="H2153" s="56" t="s">
        <v>1059</v>
      </c>
      <c r="I2153" s="56" t="s">
        <v>1108</v>
      </c>
      <c r="J2153" s="54" t="s">
        <v>1109</v>
      </c>
      <c r="K2153" s="1">
        <v>31.087265559999999</v>
      </c>
      <c r="L2153" s="1">
        <v>46.241235476500002</v>
      </c>
      <c r="M2153" s="1">
        <v>6</v>
      </c>
      <c r="N2153" s="9">
        <f>DATE(YEAR(TblLocations[[#This Row],[ODK_DateOfSubmission]]),MONTH(TblLocations[[#This Row],[ODK_DateOfSubmission]]),DAY(TblLocations[[#This Row],[ODK_DateOfSubmission]]))</f>
        <v>44553</v>
      </c>
      <c r="O2153" s="23" t="str">
        <f>_xlfn.CONCAT( YEAR(TblLocations[[#This Row],[ODK_DateOfSubmission]]), "-",TEXT( MONTH(TblLocations[[#This Row],[ODK_DateOfSubmission]]),"00"))</f>
        <v>2021-12</v>
      </c>
    </row>
    <row r="2154" spans="1:15" x14ac:dyDescent="0.25">
      <c r="A2154" s="1">
        <v>3504051</v>
      </c>
      <c r="B2154" s="1">
        <v>350405115</v>
      </c>
      <c r="C2154" s="1">
        <v>23685</v>
      </c>
      <c r="D2154" s="63">
        <v>44553</v>
      </c>
      <c r="E2154" s="54">
        <v>124</v>
      </c>
      <c r="F2154" s="56" t="s">
        <v>68</v>
      </c>
      <c r="G2154" s="56" t="s">
        <v>73</v>
      </c>
      <c r="H2154" s="56" t="s">
        <v>1059</v>
      </c>
      <c r="I2154" s="56" t="s">
        <v>1108</v>
      </c>
      <c r="J2154" s="54" t="s">
        <v>1109</v>
      </c>
      <c r="K2154" s="1">
        <v>31.087265559999999</v>
      </c>
      <c r="L2154" s="1">
        <v>46.241235476500002</v>
      </c>
      <c r="M2154" s="1">
        <v>4</v>
      </c>
      <c r="N2154" s="9">
        <f>DATE(YEAR(TblLocations[[#This Row],[ODK_DateOfSubmission]]),MONTH(TblLocations[[#This Row],[ODK_DateOfSubmission]]),DAY(TblLocations[[#This Row],[ODK_DateOfSubmission]]))</f>
        <v>44553</v>
      </c>
      <c r="O2154" s="23" t="str">
        <f>_xlfn.CONCAT( YEAR(TblLocations[[#This Row],[ODK_DateOfSubmission]]), "-",TEXT( MONTH(TblLocations[[#This Row],[ODK_DateOfSubmission]]),"00"))</f>
        <v>2021-12</v>
      </c>
    </row>
    <row r="2155" spans="1:15" x14ac:dyDescent="0.25">
      <c r="A2155" s="1">
        <v>3504051</v>
      </c>
      <c r="B2155" s="1">
        <v>350405115</v>
      </c>
      <c r="C2155" s="1">
        <v>23685</v>
      </c>
      <c r="D2155" s="63">
        <v>44553</v>
      </c>
      <c r="E2155" s="54">
        <v>124</v>
      </c>
      <c r="F2155" s="56" t="s">
        <v>68</v>
      </c>
      <c r="G2155" s="56" t="s">
        <v>73</v>
      </c>
      <c r="H2155" s="56" t="s">
        <v>1059</v>
      </c>
      <c r="I2155" s="56" t="s">
        <v>1108</v>
      </c>
      <c r="J2155" s="54" t="s">
        <v>1109</v>
      </c>
      <c r="K2155" s="1">
        <v>31.087265559999999</v>
      </c>
      <c r="L2155" s="1">
        <v>46.241235476500002</v>
      </c>
      <c r="M2155" s="1">
        <v>3</v>
      </c>
      <c r="N2155" s="9">
        <f>DATE(YEAR(TblLocations[[#This Row],[ODK_DateOfSubmission]]),MONTH(TblLocations[[#This Row],[ODK_DateOfSubmission]]),DAY(TblLocations[[#This Row],[ODK_DateOfSubmission]]))</f>
        <v>44553</v>
      </c>
      <c r="O2155" s="23" t="str">
        <f>_xlfn.CONCAT( YEAR(TblLocations[[#This Row],[ODK_DateOfSubmission]]), "-",TEXT( MONTH(TblLocations[[#This Row],[ODK_DateOfSubmission]]),"00"))</f>
        <v>2021-12</v>
      </c>
    </row>
    <row r="2156" spans="1:15" x14ac:dyDescent="0.25">
      <c r="A2156" s="1">
        <v>3504051</v>
      </c>
      <c r="B2156" s="1">
        <v>350405115</v>
      </c>
      <c r="C2156" s="1">
        <v>23685</v>
      </c>
      <c r="D2156" s="63">
        <v>44553</v>
      </c>
      <c r="E2156" s="54">
        <v>124</v>
      </c>
      <c r="F2156" s="56" t="s">
        <v>68</v>
      </c>
      <c r="G2156" s="56" t="s">
        <v>73</v>
      </c>
      <c r="H2156" s="56" t="s">
        <v>1059</v>
      </c>
      <c r="I2156" s="56" t="s">
        <v>1108</v>
      </c>
      <c r="J2156" s="54" t="s">
        <v>1109</v>
      </c>
      <c r="K2156" s="1">
        <v>31.087265559999999</v>
      </c>
      <c r="L2156" s="1">
        <v>46.241235476500002</v>
      </c>
      <c r="M2156" s="1">
        <v>3</v>
      </c>
      <c r="N2156" s="9">
        <f>DATE(YEAR(TblLocations[[#This Row],[ODK_DateOfSubmission]]),MONTH(TblLocations[[#This Row],[ODK_DateOfSubmission]]),DAY(TblLocations[[#This Row],[ODK_DateOfSubmission]]))</f>
        <v>44553</v>
      </c>
      <c r="O2156" s="23" t="str">
        <f>_xlfn.CONCAT( YEAR(TblLocations[[#This Row],[ODK_DateOfSubmission]]), "-",TEXT( MONTH(TblLocations[[#This Row],[ODK_DateOfSubmission]]),"00"))</f>
        <v>2021-12</v>
      </c>
    </row>
    <row r="2157" spans="1:15" x14ac:dyDescent="0.25">
      <c r="A2157" s="1">
        <v>3504052</v>
      </c>
      <c r="B2157" s="1">
        <v>350405215</v>
      </c>
      <c r="C2157" s="1">
        <v>9113</v>
      </c>
      <c r="D2157" s="63">
        <v>44557</v>
      </c>
      <c r="E2157" s="54">
        <v>124</v>
      </c>
      <c r="F2157" s="56" t="s">
        <v>68</v>
      </c>
      <c r="G2157" s="56" t="s">
        <v>73</v>
      </c>
      <c r="H2157" s="56" t="s">
        <v>1059</v>
      </c>
      <c r="I2157" s="56" t="s">
        <v>1102</v>
      </c>
      <c r="J2157" s="54" t="s">
        <v>1436</v>
      </c>
      <c r="K2157" s="1">
        <v>31.060153968000002</v>
      </c>
      <c r="L2157" s="1">
        <v>46.243325555299997</v>
      </c>
      <c r="M2157" s="1">
        <v>3</v>
      </c>
      <c r="N2157" s="9">
        <f>DATE(YEAR(TblLocations[[#This Row],[ODK_DateOfSubmission]]),MONTH(TblLocations[[#This Row],[ODK_DateOfSubmission]]),DAY(TblLocations[[#This Row],[ODK_DateOfSubmission]]))</f>
        <v>44557</v>
      </c>
      <c r="O2157" s="23" t="str">
        <f>_xlfn.CONCAT( YEAR(TblLocations[[#This Row],[ODK_DateOfSubmission]]), "-",TEXT( MONTH(TblLocations[[#This Row],[ODK_DateOfSubmission]]),"00"))</f>
        <v>2021-12</v>
      </c>
    </row>
    <row r="2158" spans="1:15" x14ac:dyDescent="0.25">
      <c r="A2158" s="1">
        <v>3504052</v>
      </c>
      <c r="B2158" s="1">
        <v>350405215</v>
      </c>
      <c r="C2158" s="1">
        <v>9113</v>
      </c>
      <c r="D2158" s="63">
        <v>44557</v>
      </c>
      <c r="E2158" s="54">
        <v>124</v>
      </c>
      <c r="F2158" s="56" t="s">
        <v>68</v>
      </c>
      <c r="G2158" s="56" t="s">
        <v>73</v>
      </c>
      <c r="H2158" s="56" t="s">
        <v>1059</v>
      </c>
      <c r="I2158" s="56" t="s">
        <v>1102</v>
      </c>
      <c r="J2158" s="54" t="s">
        <v>1436</v>
      </c>
      <c r="K2158" s="1">
        <v>31.060153968000002</v>
      </c>
      <c r="L2158" s="1">
        <v>46.243325555299997</v>
      </c>
      <c r="M2158" s="1">
        <v>2</v>
      </c>
      <c r="N2158" s="9">
        <f>DATE(YEAR(TblLocations[[#This Row],[ODK_DateOfSubmission]]),MONTH(TblLocations[[#This Row],[ODK_DateOfSubmission]]),DAY(TblLocations[[#This Row],[ODK_DateOfSubmission]]))</f>
        <v>44557</v>
      </c>
      <c r="O2158" s="23" t="str">
        <f>_xlfn.CONCAT( YEAR(TblLocations[[#This Row],[ODK_DateOfSubmission]]), "-",TEXT( MONTH(TblLocations[[#This Row],[ODK_DateOfSubmission]]),"00"))</f>
        <v>2021-12</v>
      </c>
    </row>
    <row r="2159" spans="1:15" x14ac:dyDescent="0.25">
      <c r="A2159" s="1">
        <v>3504054</v>
      </c>
      <c r="B2159" s="1">
        <v>350405415</v>
      </c>
      <c r="C2159" s="1">
        <v>9427</v>
      </c>
      <c r="D2159" s="63">
        <v>44515</v>
      </c>
      <c r="E2159" s="54">
        <v>124</v>
      </c>
      <c r="F2159" s="56" t="s">
        <v>68</v>
      </c>
      <c r="G2159" s="56" t="s">
        <v>73</v>
      </c>
      <c r="H2159" s="56" t="s">
        <v>1059</v>
      </c>
      <c r="I2159" s="56" t="s">
        <v>1110</v>
      </c>
      <c r="J2159" s="54" t="s">
        <v>1111</v>
      </c>
      <c r="K2159" s="1">
        <v>31.033617899999999</v>
      </c>
      <c r="L2159" s="1">
        <v>46.217652000000001</v>
      </c>
      <c r="M2159" s="1">
        <v>50</v>
      </c>
      <c r="N2159" s="9">
        <f>DATE(YEAR(TblLocations[[#This Row],[ODK_DateOfSubmission]]),MONTH(TblLocations[[#This Row],[ODK_DateOfSubmission]]),DAY(TblLocations[[#This Row],[ODK_DateOfSubmission]]))</f>
        <v>44515</v>
      </c>
      <c r="O2159" s="23" t="str">
        <f>_xlfn.CONCAT( YEAR(TblLocations[[#This Row],[ODK_DateOfSubmission]]), "-",TEXT( MONTH(TblLocations[[#This Row],[ODK_DateOfSubmission]]),"00"))</f>
        <v>2021-11</v>
      </c>
    </row>
    <row r="2160" spans="1:15" x14ac:dyDescent="0.25">
      <c r="A2160" s="1">
        <v>3504054</v>
      </c>
      <c r="B2160" s="1">
        <v>350405415</v>
      </c>
      <c r="C2160" s="1">
        <v>9427</v>
      </c>
      <c r="D2160" s="63">
        <v>44515</v>
      </c>
      <c r="E2160" s="54">
        <v>124</v>
      </c>
      <c r="F2160" s="56" t="s">
        <v>68</v>
      </c>
      <c r="G2160" s="56" t="s">
        <v>73</v>
      </c>
      <c r="H2160" s="56" t="s">
        <v>1059</v>
      </c>
      <c r="I2160" s="56" t="s">
        <v>1110</v>
      </c>
      <c r="J2160" s="54" t="s">
        <v>1111</v>
      </c>
      <c r="K2160" s="1">
        <v>31.033617899999999</v>
      </c>
      <c r="L2160" s="1">
        <v>46.217652000000001</v>
      </c>
      <c r="M2160" s="1">
        <v>25</v>
      </c>
      <c r="N2160" s="9">
        <f>DATE(YEAR(TblLocations[[#This Row],[ODK_DateOfSubmission]]),MONTH(TblLocations[[#This Row],[ODK_DateOfSubmission]]),DAY(TblLocations[[#This Row],[ODK_DateOfSubmission]]))</f>
        <v>44515</v>
      </c>
      <c r="O2160" s="23" t="str">
        <f>_xlfn.CONCAT( YEAR(TblLocations[[#This Row],[ODK_DateOfSubmission]]), "-",TEXT( MONTH(TblLocations[[#This Row],[ODK_DateOfSubmission]]),"00"))</f>
        <v>2021-11</v>
      </c>
    </row>
    <row r="2161" spans="1:15" x14ac:dyDescent="0.25">
      <c r="A2161" s="1">
        <v>3504054</v>
      </c>
      <c r="B2161" s="1">
        <v>350405415</v>
      </c>
      <c r="C2161" s="1">
        <v>9427</v>
      </c>
      <c r="D2161" s="63">
        <v>44515</v>
      </c>
      <c r="E2161" s="54">
        <v>124</v>
      </c>
      <c r="F2161" s="56" t="s">
        <v>68</v>
      </c>
      <c r="G2161" s="56" t="s">
        <v>73</v>
      </c>
      <c r="H2161" s="56" t="s">
        <v>1059</v>
      </c>
      <c r="I2161" s="56" t="s">
        <v>1110</v>
      </c>
      <c r="J2161" s="54" t="s">
        <v>1111</v>
      </c>
      <c r="K2161" s="1">
        <v>31.033617899999999</v>
      </c>
      <c r="L2161" s="1">
        <v>46.217652000000001</v>
      </c>
      <c r="M2161" s="1">
        <v>15</v>
      </c>
      <c r="N2161" s="9">
        <f>DATE(YEAR(TblLocations[[#This Row],[ODK_DateOfSubmission]]),MONTH(TblLocations[[#This Row],[ODK_DateOfSubmission]]),DAY(TblLocations[[#This Row],[ODK_DateOfSubmission]]))</f>
        <v>44515</v>
      </c>
      <c r="O2161" s="23" t="str">
        <f>_xlfn.CONCAT( YEAR(TblLocations[[#This Row],[ODK_DateOfSubmission]]), "-",TEXT( MONTH(TblLocations[[#This Row],[ODK_DateOfSubmission]]),"00"))</f>
        <v>2021-11</v>
      </c>
    </row>
    <row r="2162" spans="1:15" x14ac:dyDescent="0.25">
      <c r="A2162" s="1">
        <v>3504054</v>
      </c>
      <c r="B2162" s="1">
        <v>350405415</v>
      </c>
      <c r="C2162" s="1">
        <v>9427</v>
      </c>
      <c r="D2162" s="63">
        <v>44515</v>
      </c>
      <c r="E2162" s="54">
        <v>124</v>
      </c>
      <c r="F2162" s="56" t="s">
        <v>68</v>
      </c>
      <c r="G2162" s="56" t="s">
        <v>73</v>
      </c>
      <c r="H2162" s="56" t="s">
        <v>1059</v>
      </c>
      <c r="I2162" s="56" t="s">
        <v>1110</v>
      </c>
      <c r="J2162" s="54" t="s">
        <v>1111</v>
      </c>
      <c r="K2162" s="1">
        <v>31.033617899999999</v>
      </c>
      <c r="L2162" s="1">
        <v>46.217652000000001</v>
      </c>
      <c r="M2162" s="1">
        <v>40</v>
      </c>
      <c r="N2162" s="9">
        <f>DATE(YEAR(TblLocations[[#This Row],[ODK_DateOfSubmission]]),MONTH(TblLocations[[#This Row],[ODK_DateOfSubmission]]),DAY(TblLocations[[#This Row],[ODK_DateOfSubmission]]))</f>
        <v>44515</v>
      </c>
      <c r="O2162" s="23" t="str">
        <f>_xlfn.CONCAT( YEAR(TblLocations[[#This Row],[ODK_DateOfSubmission]]), "-",TEXT( MONTH(TblLocations[[#This Row],[ODK_DateOfSubmission]]),"00"))</f>
        <v>2021-11</v>
      </c>
    </row>
    <row r="2163" spans="1:15" x14ac:dyDescent="0.25">
      <c r="A2163" s="1">
        <v>3504054</v>
      </c>
      <c r="B2163" s="1">
        <v>350405415</v>
      </c>
      <c r="C2163" s="1">
        <v>9427</v>
      </c>
      <c r="D2163" s="63">
        <v>44515</v>
      </c>
      <c r="E2163" s="54">
        <v>124</v>
      </c>
      <c r="F2163" s="56" t="s">
        <v>68</v>
      </c>
      <c r="G2163" s="56" t="s">
        <v>73</v>
      </c>
      <c r="H2163" s="56" t="s">
        <v>1059</v>
      </c>
      <c r="I2163" s="56" t="s">
        <v>1110</v>
      </c>
      <c r="J2163" s="54" t="s">
        <v>1111</v>
      </c>
      <c r="K2163" s="1">
        <v>31.033617899999999</v>
      </c>
      <c r="L2163" s="1">
        <v>46.217652000000001</v>
      </c>
      <c r="M2163" s="1">
        <v>5</v>
      </c>
      <c r="N2163" s="9">
        <f>DATE(YEAR(TblLocations[[#This Row],[ODK_DateOfSubmission]]),MONTH(TblLocations[[#This Row],[ODK_DateOfSubmission]]),DAY(TblLocations[[#This Row],[ODK_DateOfSubmission]]))</f>
        <v>44515</v>
      </c>
      <c r="O2163" s="23" t="str">
        <f>_xlfn.CONCAT( YEAR(TblLocations[[#This Row],[ODK_DateOfSubmission]]), "-",TEXT( MONTH(TblLocations[[#This Row],[ODK_DateOfSubmission]]),"00"))</f>
        <v>2021-11</v>
      </c>
    </row>
    <row r="2164" spans="1:15" x14ac:dyDescent="0.25">
      <c r="A2164" s="1">
        <v>3504057</v>
      </c>
      <c r="B2164" s="1">
        <v>350405715</v>
      </c>
      <c r="C2164" s="1">
        <v>33806</v>
      </c>
      <c r="D2164" s="63">
        <v>44557</v>
      </c>
      <c r="E2164" s="54">
        <v>124</v>
      </c>
      <c r="F2164" s="56" t="s">
        <v>68</v>
      </c>
      <c r="G2164" s="56" t="s">
        <v>73</v>
      </c>
      <c r="H2164" s="56" t="s">
        <v>1105</v>
      </c>
      <c r="I2164" s="56" t="s">
        <v>1435</v>
      </c>
      <c r="J2164" s="54" t="s">
        <v>1127</v>
      </c>
      <c r="K2164" s="1">
        <v>31.134141</v>
      </c>
      <c r="L2164" s="1">
        <v>46.437801999999998</v>
      </c>
      <c r="M2164" s="1">
        <v>2</v>
      </c>
      <c r="N2164" s="9">
        <f>DATE(YEAR(TblLocations[[#This Row],[ODK_DateOfSubmission]]),MONTH(TblLocations[[#This Row],[ODK_DateOfSubmission]]),DAY(TblLocations[[#This Row],[ODK_DateOfSubmission]]))</f>
        <v>44557</v>
      </c>
      <c r="O2164" s="23" t="str">
        <f>_xlfn.CONCAT( YEAR(TblLocations[[#This Row],[ODK_DateOfSubmission]]), "-",TEXT( MONTH(TblLocations[[#This Row],[ODK_DateOfSubmission]]),"00"))</f>
        <v>2021-12</v>
      </c>
    </row>
    <row r="2165" spans="1:15" x14ac:dyDescent="0.25">
      <c r="A2165" s="1">
        <v>3504057</v>
      </c>
      <c r="B2165" s="1">
        <v>350405715</v>
      </c>
      <c r="C2165" s="1">
        <v>33806</v>
      </c>
      <c r="D2165" s="63">
        <v>44557</v>
      </c>
      <c r="E2165" s="54">
        <v>124</v>
      </c>
      <c r="F2165" s="56" t="s">
        <v>68</v>
      </c>
      <c r="G2165" s="56" t="s">
        <v>73</v>
      </c>
      <c r="H2165" s="56" t="s">
        <v>1105</v>
      </c>
      <c r="I2165" s="56" t="s">
        <v>1435</v>
      </c>
      <c r="J2165" s="54" t="s">
        <v>1127</v>
      </c>
      <c r="K2165" s="1">
        <v>31.134141</v>
      </c>
      <c r="L2165" s="1">
        <v>46.437801999999998</v>
      </c>
      <c r="M2165" s="1">
        <v>2</v>
      </c>
      <c r="N2165" s="9">
        <f>DATE(YEAR(TblLocations[[#This Row],[ODK_DateOfSubmission]]),MONTH(TblLocations[[#This Row],[ODK_DateOfSubmission]]),DAY(TblLocations[[#This Row],[ODK_DateOfSubmission]]))</f>
        <v>44557</v>
      </c>
      <c r="O2165" s="23" t="str">
        <f>_xlfn.CONCAT( YEAR(TblLocations[[#This Row],[ODK_DateOfSubmission]]), "-",TEXT( MONTH(TblLocations[[#This Row],[ODK_DateOfSubmission]]),"00"))</f>
        <v>2021-12</v>
      </c>
    </row>
    <row r="2166" spans="1:15" x14ac:dyDescent="0.25">
      <c r="A2166" s="1">
        <v>3504046</v>
      </c>
      <c r="B2166" s="1">
        <v>350404615</v>
      </c>
      <c r="C2166" s="1">
        <v>10269</v>
      </c>
      <c r="D2166" s="63">
        <v>44553</v>
      </c>
      <c r="E2166" s="54">
        <v>124</v>
      </c>
      <c r="F2166" s="56" t="s">
        <v>68</v>
      </c>
      <c r="G2166" s="56" t="s">
        <v>73</v>
      </c>
      <c r="H2166" s="56" t="s">
        <v>1102</v>
      </c>
      <c r="I2166" s="56" t="s">
        <v>1103</v>
      </c>
      <c r="J2166" s="54" t="s">
        <v>1104</v>
      </c>
      <c r="K2166" s="1">
        <v>31.041901284200001</v>
      </c>
      <c r="L2166" s="1">
        <v>46.3069539022</v>
      </c>
      <c r="M2166" s="1">
        <v>2</v>
      </c>
      <c r="N2166" s="9">
        <f>DATE(YEAR(TblLocations[[#This Row],[ODK_DateOfSubmission]]),MONTH(TblLocations[[#This Row],[ODK_DateOfSubmission]]),DAY(TblLocations[[#This Row],[ODK_DateOfSubmission]]))</f>
        <v>44553</v>
      </c>
      <c r="O2166" s="23" t="str">
        <f>_xlfn.CONCAT( YEAR(TblLocations[[#This Row],[ODK_DateOfSubmission]]), "-",TEXT( MONTH(TblLocations[[#This Row],[ODK_DateOfSubmission]]),"00"))</f>
        <v>2021-12</v>
      </c>
    </row>
    <row r="2167" spans="1:15" x14ac:dyDescent="0.25">
      <c r="A2167" s="1">
        <v>3504046</v>
      </c>
      <c r="B2167" s="1">
        <v>350404615</v>
      </c>
      <c r="C2167" s="1">
        <v>10269</v>
      </c>
      <c r="D2167" s="63">
        <v>44553</v>
      </c>
      <c r="E2167" s="54">
        <v>124</v>
      </c>
      <c r="F2167" s="56" t="s">
        <v>68</v>
      </c>
      <c r="G2167" s="56" t="s">
        <v>73</v>
      </c>
      <c r="H2167" s="56" t="s">
        <v>1102</v>
      </c>
      <c r="I2167" s="56" t="s">
        <v>1103</v>
      </c>
      <c r="J2167" s="54" t="s">
        <v>1104</v>
      </c>
      <c r="K2167" s="1">
        <v>31.041901284200001</v>
      </c>
      <c r="L2167" s="1">
        <v>46.3069539022</v>
      </c>
      <c r="M2167" s="1">
        <v>5</v>
      </c>
      <c r="N2167" s="9">
        <f>DATE(YEAR(TblLocations[[#This Row],[ODK_DateOfSubmission]]),MONTH(TblLocations[[#This Row],[ODK_DateOfSubmission]]),DAY(TblLocations[[#This Row],[ODK_DateOfSubmission]]))</f>
        <v>44553</v>
      </c>
      <c r="O2167" s="23" t="str">
        <f>_xlfn.CONCAT( YEAR(TblLocations[[#This Row],[ODK_DateOfSubmission]]), "-",TEXT( MONTH(TblLocations[[#This Row],[ODK_DateOfSubmission]]),"00"))</f>
        <v>2021-12</v>
      </c>
    </row>
    <row r="2168" spans="1:15" x14ac:dyDescent="0.25">
      <c r="A2168" s="1">
        <v>3504046</v>
      </c>
      <c r="B2168" s="1">
        <v>350404615</v>
      </c>
      <c r="C2168" s="1">
        <v>10269</v>
      </c>
      <c r="D2168" s="63">
        <v>44553</v>
      </c>
      <c r="E2168" s="54">
        <v>124</v>
      </c>
      <c r="F2168" s="56" t="s">
        <v>68</v>
      </c>
      <c r="G2168" s="56" t="s">
        <v>73</v>
      </c>
      <c r="H2168" s="56" t="s">
        <v>1102</v>
      </c>
      <c r="I2168" s="56" t="s">
        <v>1103</v>
      </c>
      <c r="J2168" s="54" t="s">
        <v>1104</v>
      </c>
      <c r="K2168" s="1">
        <v>31.041901284200001</v>
      </c>
      <c r="L2168" s="1">
        <v>46.3069539022</v>
      </c>
      <c r="M2168" s="1">
        <v>4</v>
      </c>
      <c r="N2168" s="9">
        <f>DATE(YEAR(TblLocations[[#This Row],[ODK_DateOfSubmission]]),MONTH(TblLocations[[#This Row],[ODK_DateOfSubmission]]),DAY(TblLocations[[#This Row],[ODK_DateOfSubmission]]))</f>
        <v>44553</v>
      </c>
      <c r="O2168" s="23" t="str">
        <f>_xlfn.CONCAT( YEAR(TblLocations[[#This Row],[ODK_DateOfSubmission]]), "-",TEXT( MONTH(TblLocations[[#This Row],[ODK_DateOfSubmission]]),"00"))</f>
        <v>2021-12</v>
      </c>
    </row>
    <row r="2169" spans="1:15" x14ac:dyDescent="0.25">
      <c r="A2169" s="1">
        <v>3504046</v>
      </c>
      <c r="B2169" s="1">
        <v>350404615</v>
      </c>
      <c r="C2169" s="1">
        <v>10269</v>
      </c>
      <c r="D2169" s="63">
        <v>44553</v>
      </c>
      <c r="E2169" s="54">
        <v>124</v>
      </c>
      <c r="F2169" s="56" t="s">
        <v>68</v>
      </c>
      <c r="G2169" s="56" t="s">
        <v>73</v>
      </c>
      <c r="H2169" s="56" t="s">
        <v>1102</v>
      </c>
      <c r="I2169" s="56" t="s">
        <v>1103</v>
      </c>
      <c r="J2169" s="54" t="s">
        <v>1104</v>
      </c>
      <c r="K2169" s="1">
        <v>31.041901284200001</v>
      </c>
      <c r="L2169" s="1">
        <v>46.3069539022</v>
      </c>
      <c r="M2169" s="1">
        <v>15</v>
      </c>
      <c r="N2169" s="9">
        <f>DATE(YEAR(TblLocations[[#This Row],[ODK_DateOfSubmission]]),MONTH(TblLocations[[#This Row],[ODK_DateOfSubmission]]),DAY(TblLocations[[#This Row],[ODK_DateOfSubmission]]))</f>
        <v>44553</v>
      </c>
      <c r="O2169" s="23" t="str">
        <f>_xlfn.CONCAT( YEAR(TblLocations[[#This Row],[ODK_DateOfSubmission]]), "-",TEXT( MONTH(TblLocations[[#This Row],[ODK_DateOfSubmission]]),"00"))</f>
        <v>2021-12</v>
      </c>
    </row>
    <row r="2170" spans="1:15" x14ac:dyDescent="0.25">
      <c r="A2170" s="1">
        <v>3504046</v>
      </c>
      <c r="B2170" s="1">
        <v>350404615</v>
      </c>
      <c r="C2170" s="1">
        <v>10269</v>
      </c>
      <c r="D2170" s="63">
        <v>44553</v>
      </c>
      <c r="E2170" s="54">
        <v>124</v>
      </c>
      <c r="F2170" s="56" t="s">
        <v>68</v>
      </c>
      <c r="G2170" s="56" t="s">
        <v>73</v>
      </c>
      <c r="H2170" s="56" t="s">
        <v>1102</v>
      </c>
      <c r="I2170" s="56" t="s">
        <v>1103</v>
      </c>
      <c r="J2170" s="54" t="s">
        <v>1104</v>
      </c>
      <c r="K2170" s="1">
        <v>31.041901284200001</v>
      </c>
      <c r="L2170" s="1">
        <v>46.3069539022</v>
      </c>
      <c r="M2170" s="1">
        <v>15</v>
      </c>
      <c r="N2170" s="9">
        <f>DATE(YEAR(TblLocations[[#This Row],[ODK_DateOfSubmission]]),MONTH(TblLocations[[#This Row],[ODK_DateOfSubmission]]),DAY(TblLocations[[#This Row],[ODK_DateOfSubmission]]))</f>
        <v>44553</v>
      </c>
      <c r="O2170" s="23" t="str">
        <f>_xlfn.CONCAT( YEAR(TblLocations[[#This Row],[ODK_DateOfSubmission]]), "-",TEXT( MONTH(TblLocations[[#This Row],[ODK_DateOfSubmission]]),"00"))</f>
        <v>2021-12</v>
      </c>
    </row>
    <row r="2171" spans="1:15" x14ac:dyDescent="0.25">
      <c r="A2171" s="1">
        <v>3505013</v>
      </c>
      <c r="B2171" s="1">
        <v>350501315</v>
      </c>
      <c r="C2171" s="1">
        <v>33809</v>
      </c>
      <c r="D2171" s="63">
        <v>44557</v>
      </c>
      <c r="E2171" s="54">
        <v>124</v>
      </c>
      <c r="F2171" s="56" t="s">
        <v>68</v>
      </c>
      <c r="G2171" s="56" t="s">
        <v>77</v>
      </c>
      <c r="H2171" s="56" t="s">
        <v>1119</v>
      </c>
      <c r="I2171" s="56" t="s">
        <v>1342</v>
      </c>
      <c r="J2171" s="54" t="s">
        <v>232</v>
      </c>
      <c r="K2171" s="1">
        <v>30.914428999999998</v>
      </c>
      <c r="L2171" s="1">
        <v>46.47878</v>
      </c>
      <c r="M2171" s="1">
        <v>5</v>
      </c>
      <c r="N2171" s="9">
        <f>DATE(YEAR(TblLocations[[#This Row],[ODK_DateOfSubmission]]),MONTH(TblLocations[[#This Row],[ODK_DateOfSubmission]]),DAY(TblLocations[[#This Row],[ODK_DateOfSubmission]]))</f>
        <v>44557</v>
      </c>
      <c r="O2171" s="23" t="str">
        <f>_xlfn.CONCAT( YEAR(TblLocations[[#This Row],[ODK_DateOfSubmission]]), "-",TEXT( MONTH(TblLocations[[#This Row],[ODK_DateOfSubmission]]),"00"))</f>
        <v>2021-12</v>
      </c>
    </row>
    <row r="2172" spans="1:15" x14ac:dyDescent="0.25">
      <c r="A2172" s="1">
        <v>3505013</v>
      </c>
      <c r="B2172" s="1">
        <v>350501315</v>
      </c>
      <c r="C2172" s="1">
        <v>33809</v>
      </c>
      <c r="D2172" s="63">
        <v>44557</v>
      </c>
      <c r="E2172" s="54">
        <v>124</v>
      </c>
      <c r="F2172" s="56" t="s">
        <v>68</v>
      </c>
      <c r="G2172" s="56" t="s">
        <v>77</v>
      </c>
      <c r="H2172" s="56" t="s">
        <v>1119</v>
      </c>
      <c r="I2172" s="56" t="s">
        <v>1342</v>
      </c>
      <c r="J2172" s="54" t="s">
        <v>232</v>
      </c>
      <c r="K2172" s="1">
        <v>30.914428999999998</v>
      </c>
      <c r="L2172" s="1">
        <v>46.47878</v>
      </c>
      <c r="M2172" s="1">
        <v>4</v>
      </c>
      <c r="N2172" s="9">
        <f>DATE(YEAR(TblLocations[[#This Row],[ODK_DateOfSubmission]]),MONTH(TblLocations[[#This Row],[ODK_DateOfSubmission]]),DAY(TblLocations[[#This Row],[ODK_DateOfSubmission]]))</f>
        <v>44557</v>
      </c>
      <c r="O2172" s="23" t="str">
        <f>_xlfn.CONCAT( YEAR(TblLocations[[#This Row],[ODK_DateOfSubmission]]), "-",TEXT( MONTH(TblLocations[[#This Row],[ODK_DateOfSubmission]]),"00"))</f>
        <v>2021-12</v>
      </c>
    </row>
    <row r="2173" spans="1:15" x14ac:dyDescent="0.25">
      <c r="A2173" s="1">
        <v>3505002</v>
      </c>
      <c r="B2173" s="1">
        <v>350500215</v>
      </c>
      <c r="C2173" s="1">
        <v>24721</v>
      </c>
      <c r="D2173" s="63">
        <v>44553</v>
      </c>
      <c r="E2173" s="54">
        <v>124</v>
      </c>
      <c r="F2173" s="56" t="s">
        <v>68</v>
      </c>
      <c r="G2173" s="56" t="s">
        <v>77</v>
      </c>
      <c r="H2173" s="56" t="s">
        <v>1112</v>
      </c>
      <c r="I2173" s="56" t="s">
        <v>1113</v>
      </c>
      <c r="J2173" s="54" t="s">
        <v>1114</v>
      </c>
      <c r="K2173" s="1">
        <v>30.956201633799999</v>
      </c>
      <c r="L2173" s="1">
        <v>46.359501579899998</v>
      </c>
      <c r="M2173" s="1">
        <v>8</v>
      </c>
      <c r="N2173" s="9">
        <f>DATE(YEAR(TblLocations[[#This Row],[ODK_DateOfSubmission]]),MONTH(TblLocations[[#This Row],[ODK_DateOfSubmission]]),DAY(TblLocations[[#This Row],[ODK_DateOfSubmission]]))</f>
        <v>44553</v>
      </c>
      <c r="O2173" s="23" t="str">
        <f>_xlfn.CONCAT( YEAR(TblLocations[[#This Row],[ODK_DateOfSubmission]]), "-",TEXT( MONTH(TblLocations[[#This Row],[ODK_DateOfSubmission]]),"00"))</f>
        <v>2021-12</v>
      </c>
    </row>
    <row r="2174" spans="1:15" x14ac:dyDescent="0.25">
      <c r="A2174" s="1">
        <v>3505002</v>
      </c>
      <c r="B2174" s="1">
        <v>350500215</v>
      </c>
      <c r="C2174" s="1">
        <v>24721</v>
      </c>
      <c r="D2174" s="63">
        <v>44553</v>
      </c>
      <c r="E2174" s="54">
        <v>124</v>
      </c>
      <c r="F2174" s="56" t="s">
        <v>68</v>
      </c>
      <c r="G2174" s="56" t="s">
        <v>77</v>
      </c>
      <c r="H2174" s="56" t="s">
        <v>1112</v>
      </c>
      <c r="I2174" s="56" t="s">
        <v>1113</v>
      </c>
      <c r="J2174" s="54" t="s">
        <v>1114</v>
      </c>
      <c r="K2174" s="1">
        <v>30.956201633799999</v>
      </c>
      <c r="L2174" s="1">
        <v>46.359501579899998</v>
      </c>
      <c r="M2174" s="1">
        <v>5</v>
      </c>
      <c r="N2174" s="9">
        <f>DATE(YEAR(TblLocations[[#This Row],[ODK_DateOfSubmission]]),MONTH(TblLocations[[#This Row],[ODK_DateOfSubmission]]),DAY(TblLocations[[#This Row],[ODK_DateOfSubmission]]))</f>
        <v>44553</v>
      </c>
      <c r="O2174" s="23" t="str">
        <f>_xlfn.CONCAT( YEAR(TblLocations[[#This Row],[ODK_DateOfSubmission]]), "-",TEXT( MONTH(TblLocations[[#This Row],[ODK_DateOfSubmission]]),"00"))</f>
        <v>2021-12</v>
      </c>
    </row>
    <row r="2175" spans="1:15" x14ac:dyDescent="0.25">
      <c r="A2175" s="1">
        <v>3505014</v>
      </c>
      <c r="B2175" s="1">
        <v>350501415</v>
      </c>
      <c r="C2175" s="1">
        <v>33810</v>
      </c>
      <c r="D2175" s="63">
        <v>44553</v>
      </c>
      <c r="E2175" s="54">
        <v>124</v>
      </c>
      <c r="F2175" s="56" t="s">
        <v>68</v>
      </c>
      <c r="G2175" s="56" t="s">
        <v>77</v>
      </c>
      <c r="H2175" s="56" t="s">
        <v>1128</v>
      </c>
      <c r="I2175" s="56" t="s">
        <v>1343</v>
      </c>
      <c r="J2175" s="54" t="s">
        <v>1344</v>
      </c>
      <c r="K2175" s="1">
        <v>30.880875</v>
      </c>
      <c r="L2175" s="1">
        <v>46.576391999999998</v>
      </c>
      <c r="M2175" s="1">
        <v>8</v>
      </c>
      <c r="N2175" s="9">
        <f>DATE(YEAR(TblLocations[[#This Row],[ODK_DateOfSubmission]]),MONTH(TblLocations[[#This Row],[ODK_DateOfSubmission]]),DAY(TblLocations[[#This Row],[ODK_DateOfSubmission]]))</f>
        <v>44553</v>
      </c>
      <c r="O2175" s="23" t="str">
        <f>_xlfn.CONCAT( YEAR(TblLocations[[#This Row],[ODK_DateOfSubmission]]), "-",TEXT( MONTH(TblLocations[[#This Row],[ODK_DateOfSubmission]]),"00"))</f>
        <v>2021-12</v>
      </c>
    </row>
    <row r="2176" spans="1:15" x14ac:dyDescent="0.25">
      <c r="A2176" s="1">
        <v>3505014</v>
      </c>
      <c r="B2176" s="1">
        <v>350501415</v>
      </c>
      <c r="C2176" s="1">
        <v>33810</v>
      </c>
      <c r="D2176" s="63">
        <v>44553</v>
      </c>
      <c r="E2176" s="54">
        <v>124</v>
      </c>
      <c r="F2176" s="56" t="s">
        <v>68</v>
      </c>
      <c r="G2176" s="56" t="s">
        <v>77</v>
      </c>
      <c r="H2176" s="56" t="s">
        <v>1128</v>
      </c>
      <c r="I2176" s="56" t="s">
        <v>1343</v>
      </c>
      <c r="J2176" s="54" t="s">
        <v>1344</v>
      </c>
      <c r="K2176" s="1">
        <v>30.880875</v>
      </c>
      <c r="L2176" s="1">
        <v>46.576391999999998</v>
      </c>
      <c r="M2176" s="1">
        <v>5</v>
      </c>
      <c r="N2176" s="9">
        <f>DATE(YEAR(TblLocations[[#This Row],[ODK_DateOfSubmission]]),MONTH(TblLocations[[#This Row],[ODK_DateOfSubmission]]),DAY(TblLocations[[#This Row],[ODK_DateOfSubmission]]))</f>
        <v>44553</v>
      </c>
      <c r="O2176" s="23" t="str">
        <f>_xlfn.CONCAT( YEAR(TblLocations[[#This Row],[ODK_DateOfSubmission]]), "-",TEXT( MONTH(TblLocations[[#This Row],[ODK_DateOfSubmission]]),"00"))</f>
        <v>2021-12</v>
      </c>
    </row>
    <row r="2177" spans="1:15" x14ac:dyDescent="0.25">
      <c r="A2177" s="1">
        <v>3505014</v>
      </c>
      <c r="B2177" s="1">
        <v>350501415</v>
      </c>
      <c r="C2177" s="1">
        <v>33810</v>
      </c>
      <c r="D2177" s="63">
        <v>44553</v>
      </c>
      <c r="E2177" s="54">
        <v>124</v>
      </c>
      <c r="F2177" s="56" t="s">
        <v>68</v>
      </c>
      <c r="G2177" s="56" t="s">
        <v>77</v>
      </c>
      <c r="H2177" s="56" t="s">
        <v>1128</v>
      </c>
      <c r="I2177" s="56" t="s">
        <v>1343</v>
      </c>
      <c r="J2177" s="54" t="s">
        <v>1344</v>
      </c>
      <c r="K2177" s="1">
        <v>30.880875</v>
      </c>
      <c r="L2177" s="1">
        <v>46.576391999999998</v>
      </c>
      <c r="M2177" s="1">
        <v>10</v>
      </c>
      <c r="N2177" s="9">
        <f>DATE(YEAR(TblLocations[[#This Row],[ODK_DateOfSubmission]]),MONTH(TblLocations[[#This Row],[ODK_DateOfSubmission]]),DAY(TblLocations[[#This Row],[ODK_DateOfSubmission]]))</f>
        <v>44553</v>
      </c>
      <c r="O2177" s="23" t="str">
        <f>_xlfn.CONCAT( YEAR(TblLocations[[#This Row],[ODK_DateOfSubmission]]), "-",TEXT( MONTH(TblLocations[[#This Row],[ODK_DateOfSubmission]]),"00"))</f>
        <v>2021-12</v>
      </c>
    </row>
    <row r="2178" spans="1:15" x14ac:dyDescent="0.25">
      <c r="A2178" s="1">
        <v>3505014</v>
      </c>
      <c r="B2178" s="1">
        <v>350501415</v>
      </c>
      <c r="C2178" s="1">
        <v>33810</v>
      </c>
      <c r="D2178" s="63">
        <v>44553</v>
      </c>
      <c r="E2178" s="54">
        <v>124</v>
      </c>
      <c r="F2178" s="56" t="s">
        <v>68</v>
      </c>
      <c r="G2178" s="56" t="s">
        <v>77</v>
      </c>
      <c r="H2178" s="56" t="s">
        <v>1128</v>
      </c>
      <c r="I2178" s="56" t="s">
        <v>1343</v>
      </c>
      <c r="J2178" s="54" t="s">
        <v>1344</v>
      </c>
      <c r="K2178" s="1">
        <v>30.880875</v>
      </c>
      <c r="L2178" s="1">
        <v>46.576391999999998</v>
      </c>
      <c r="M2178" s="1">
        <v>2</v>
      </c>
      <c r="N2178" s="9">
        <f>DATE(YEAR(TblLocations[[#This Row],[ODK_DateOfSubmission]]),MONTH(TblLocations[[#This Row],[ODK_DateOfSubmission]]),DAY(TblLocations[[#This Row],[ODK_DateOfSubmission]]))</f>
        <v>44553</v>
      </c>
      <c r="O2178" s="23" t="str">
        <f>_xlfn.CONCAT( YEAR(TblLocations[[#This Row],[ODK_DateOfSubmission]]), "-",TEXT( MONTH(TblLocations[[#This Row],[ODK_DateOfSubmission]]),"00"))</f>
        <v>2021-12</v>
      </c>
    </row>
    <row r="2179" spans="1:15" x14ac:dyDescent="0.25">
      <c r="A2179" s="1">
        <v>3505014</v>
      </c>
      <c r="B2179" s="1">
        <v>350501415</v>
      </c>
      <c r="C2179" s="1">
        <v>33810</v>
      </c>
      <c r="D2179" s="63">
        <v>44553</v>
      </c>
      <c r="E2179" s="54">
        <v>124</v>
      </c>
      <c r="F2179" s="56" t="s">
        <v>68</v>
      </c>
      <c r="G2179" s="56" t="s">
        <v>77</v>
      </c>
      <c r="H2179" s="56" t="s">
        <v>1128</v>
      </c>
      <c r="I2179" s="56" t="s">
        <v>1343</v>
      </c>
      <c r="J2179" s="54" t="s">
        <v>1344</v>
      </c>
      <c r="K2179" s="1">
        <v>30.880875</v>
      </c>
      <c r="L2179" s="1">
        <v>46.576391999999998</v>
      </c>
      <c r="M2179" s="1">
        <v>4</v>
      </c>
      <c r="N2179" s="9">
        <f>DATE(YEAR(TblLocations[[#This Row],[ODK_DateOfSubmission]]),MONTH(TblLocations[[#This Row],[ODK_DateOfSubmission]]),DAY(TblLocations[[#This Row],[ODK_DateOfSubmission]]))</f>
        <v>44553</v>
      </c>
      <c r="O2179" s="23" t="str">
        <f>_xlfn.CONCAT( YEAR(TblLocations[[#This Row],[ODK_DateOfSubmission]]), "-",TEXT( MONTH(TblLocations[[#This Row],[ODK_DateOfSubmission]]),"00"))</f>
        <v>2021-12</v>
      </c>
    </row>
    <row r="2180" spans="1:15" x14ac:dyDescent="0.25">
      <c r="A2180" s="1">
        <v>3505015</v>
      </c>
      <c r="B2180" s="1">
        <v>350501515</v>
      </c>
      <c r="C2180" s="1">
        <v>33811</v>
      </c>
      <c r="D2180" s="63">
        <v>44557</v>
      </c>
      <c r="E2180" s="54">
        <v>124</v>
      </c>
      <c r="F2180" s="56" t="s">
        <v>68</v>
      </c>
      <c r="G2180" s="56" t="s">
        <v>77</v>
      </c>
      <c r="H2180" s="56" t="s">
        <v>1128</v>
      </c>
      <c r="I2180" s="56" t="s">
        <v>1342</v>
      </c>
      <c r="J2180" s="54" t="s">
        <v>232</v>
      </c>
      <c r="K2180" s="1">
        <v>30.882387999999999</v>
      </c>
      <c r="L2180" s="1">
        <v>46.568722000000001</v>
      </c>
      <c r="M2180" s="1">
        <v>10</v>
      </c>
      <c r="N2180" s="9">
        <f>DATE(YEAR(TblLocations[[#This Row],[ODK_DateOfSubmission]]),MONTH(TblLocations[[#This Row],[ODK_DateOfSubmission]]),DAY(TblLocations[[#This Row],[ODK_DateOfSubmission]]))</f>
        <v>44557</v>
      </c>
      <c r="O2180" s="23" t="str">
        <f>_xlfn.CONCAT( YEAR(TblLocations[[#This Row],[ODK_DateOfSubmission]]), "-",TEXT( MONTH(TblLocations[[#This Row],[ODK_DateOfSubmission]]),"00"))</f>
        <v>2021-12</v>
      </c>
    </row>
    <row r="2181" spans="1:15" x14ac:dyDescent="0.25">
      <c r="A2181" s="1">
        <v>3505015</v>
      </c>
      <c r="B2181" s="1">
        <v>350501515</v>
      </c>
      <c r="C2181" s="1">
        <v>33811</v>
      </c>
      <c r="D2181" s="63">
        <v>44557</v>
      </c>
      <c r="E2181" s="54">
        <v>124</v>
      </c>
      <c r="F2181" s="56" t="s">
        <v>68</v>
      </c>
      <c r="G2181" s="56" t="s">
        <v>77</v>
      </c>
      <c r="H2181" s="56" t="s">
        <v>1128</v>
      </c>
      <c r="I2181" s="56" t="s">
        <v>1342</v>
      </c>
      <c r="J2181" s="54" t="s">
        <v>232</v>
      </c>
      <c r="K2181" s="1">
        <v>30.882387999999999</v>
      </c>
      <c r="L2181" s="1">
        <v>46.568722000000001</v>
      </c>
      <c r="M2181" s="1">
        <v>10</v>
      </c>
      <c r="N2181" s="9">
        <f>DATE(YEAR(TblLocations[[#This Row],[ODK_DateOfSubmission]]),MONTH(TblLocations[[#This Row],[ODK_DateOfSubmission]]),DAY(TblLocations[[#This Row],[ODK_DateOfSubmission]]))</f>
        <v>44557</v>
      </c>
      <c r="O2181" s="23" t="str">
        <f>_xlfn.CONCAT( YEAR(TblLocations[[#This Row],[ODK_DateOfSubmission]]), "-",TEXT( MONTH(TblLocations[[#This Row],[ODK_DateOfSubmission]]),"00"))</f>
        <v>2021-12</v>
      </c>
    </row>
    <row r="2182" spans="1:15" x14ac:dyDescent="0.25">
      <c r="A2182" s="1">
        <v>3505015</v>
      </c>
      <c r="B2182" s="1">
        <v>350501515</v>
      </c>
      <c r="C2182" s="1">
        <v>33811</v>
      </c>
      <c r="D2182" s="63">
        <v>44557</v>
      </c>
      <c r="E2182" s="54">
        <v>124</v>
      </c>
      <c r="F2182" s="56" t="s">
        <v>68</v>
      </c>
      <c r="G2182" s="56" t="s">
        <v>77</v>
      </c>
      <c r="H2182" s="56" t="s">
        <v>1128</v>
      </c>
      <c r="I2182" s="56" t="s">
        <v>1342</v>
      </c>
      <c r="J2182" s="54" t="s">
        <v>232</v>
      </c>
      <c r="K2182" s="1">
        <v>30.882387999999999</v>
      </c>
      <c r="L2182" s="1">
        <v>46.568722000000001</v>
      </c>
      <c r="M2182" s="1">
        <v>5</v>
      </c>
      <c r="N2182" s="9">
        <f>DATE(YEAR(TblLocations[[#This Row],[ODK_DateOfSubmission]]),MONTH(TblLocations[[#This Row],[ODK_DateOfSubmission]]),DAY(TblLocations[[#This Row],[ODK_DateOfSubmission]]))</f>
        <v>44557</v>
      </c>
      <c r="O2182" s="23" t="str">
        <f>_xlfn.CONCAT( YEAR(TblLocations[[#This Row],[ODK_DateOfSubmission]]), "-",TEXT( MONTH(TblLocations[[#This Row],[ODK_DateOfSubmission]]),"00"))</f>
        <v>2021-12</v>
      </c>
    </row>
    <row r="2183" spans="1:15" x14ac:dyDescent="0.25">
      <c r="A2183" s="1">
        <v>3505016</v>
      </c>
      <c r="B2183" s="1">
        <v>350501615</v>
      </c>
      <c r="C2183" s="1">
        <v>34161</v>
      </c>
      <c r="D2183" s="63">
        <v>44553</v>
      </c>
      <c r="E2183" s="54">
        <v>124</v>
      </c>
      <c r="F2183" s="56" t="s">
        <v>68</v>
      </c>
      <c r="G2183" s="56" t="s">
        <v>77</v>
      </c>
      <c r="H2183" s="56" t="s">
        <v>1115</v>
      </c>
      <c r="I2183" s="56" t="s">
        <v>1428</v>
      </c>
      <c r="J2183" s="54" t="s">
        <v>1429</v>
      </c>
      <c r="K2183" s="1">
        <v>30.880265143100001</v>
      </c>
      <c r="L2183" s="1">
        <v>46.454987385000003</v>
      </c>
      <c r="M2183" s="1">
        <v>5</v>
      </c>
      <c r="N2183" s="9">
        <f>DATE(YEAR(TblLocations[[#This Row],[ODK_DateOfSubmission]]),MONTH(TblLocations[[#This Row],[ODK_DateOfSubmission]]),DAY(TblLocations[[#This Row],[ODK_DateOfSubmission]]))</f>
        <v>44553</v>
      </c>
      <c r="O2183" s="23" t="str">
        <f>_xlfn.CONCAT( YEAR(TblLocations[[#This Row],[ODK_DateOfSubmission]]), "-",TEXT( MONTH(TblLocations[[#This Row],[ODK_DateOfSubmission]]),"00"))</f>
        <v>2021-12</v>
      </c>
    </row>
    <row r="2184" spans="1:15" x14ac:dyDescent="0.25">
      <c r="A2184" s="1">
        <v>3505016</v>
      </c>
      <c r="B2184" s="1">
        <v>350501615</v>
      </c>
      <c r="C2184" s="1">
        <v>34161</v>
      </c>
      <c r="D2184" s="63">
        <v>44553</v>
      </c>
      <c r="E2184" s="54">
        <v>124</v>
      </c>
      <c r="F2184" s="56" t="s">
        <v>68</v>
      </c>
      <c r="G2184" s="56" t="s">
        <v>77</v>
      </c>
      <c r="H2184" s="56" t="s">
        <v>1115</v>
      </c>
      <c r="I2184" s="56" t="s">
        <v>1428</v>
      </c>
      <c r="J2184" s="54" t="s">
        <v>1429</v>
      </c>
      <c r="K2184" s="1">
        <v>30.880265143100001</v>
      </c>
      <c r="L2184" s="1">
        <v>46.454987385000003</v>
      </c>
      <c r="M2184" s="1">
        <v>4</v>
      </c>
      <c r="N2184" s="9">
        <f>DATE(YEAR(TblLocations[[#This Row],[ODK_DateOfSubmission]]),MONTH(TblLocations[[#This Row],[ODK_DateOfSubmission]]),DAY(TblLocations[[#This Row],[ODK_DateOfSubmission]]))</f>
        <v>44553</v>
      </c>
      <c r="O2184" s="23" t="str">
        <f>_xlfn.CONCAT( YEAR(TblLocations[[#This Row],[ODK_DateOfSubmission]]), "-",TEXT( MONTH(TblLocations[[#This Row],[ODK_DateOfSubmission]]),"00"))</f>
        <v>2021-12</v>
      </c>
    </row>
    <row r="2185" spans="1:15" x14ac:dyDescent="0.25">
      <c r="A2185" s="1">
        <v>3505016</v>
      </c>
      <c r="B2185" s="1">
        <v>350501615</v>
      </c>
      <c r="C2185" s="1">
        <v>34161</v>
      </c>
      <c r="D2185" s="63">
        <v>44553</v>
      </c>
      <c r="E2185" s="54">
        <v>124</v>
      </c>
      <c r="F2185" s="56" t="s">
        <v>68</v>
      </c>
      <c r="G2185" s="56" t="s">
        <v>77</v>
      </c>
      <c r="H2185" s="56" t="s">
        <v>1115</v>
      </c>
      <c r="I2185" s="56" t="s">
        <v>1428</v>
      </c>
      <c r="J2185" s="54" t="s">
        <v>1429</v>
      </c>
      <c r="K2185" s="1">
        <v>30.880265143100001</v>
      </c>
      <c r="L2185" s="1">
        <v>46.454987385000003</v>
      </c>
      <c r="M2185" s="1">
        <v>1</v>
      </c>
      <c r="N2185" s="9">
        <f>DATE(YEAR(TblLocations[[#This Row],[ODK_DateOfSubmission]]),MONTH(TblLocations[[#This Row],[ODK_DateOfSubmission]]),DAY(TblLocations[[#This Row],[ODK_DateOfSubmission]]))</f>
        <v>44553</v>
      </c>
      <c r="O2185" s="23" t="str">
        <f>_xlfn.CONCAT( YEAR(TblLocations[[#This Row],[ODK_DateOfSubmission]]), "-",TEXT( MONTH(TblLocations[[#This Row],[ODK_DateOfSubmission]]),"00"))</f>
        <v>2021-12</v>
      </c>
    </row>
    <row r="2186" spans="1:15" x14ac:dyDescent="0.25">
      <c r="A2186" s="1">
        <v>3505003</v>
      </c>
      <c r="B2186" s="1">
        <v>350500315</v>
      </c>
      <c r="C2186" s="1">
        <v>25436</v>
      </c>
      <c r="D2186" s="63">
        <v>44553</v>
      </c>
      <c r="E2186" s="54">
        <v>124</v>
      </c>
      <c r="F2186" s="56" t="s">
        <v>68</v>
      </c>
      <c r="G2186" s="56" t="s">
        <v>77</v>
      </c>
      <c r="H2186" s="56" t="s">
        <v>1115</v>
      </c>
      <c r="I2186" s="56" t="s">
        <v>1116</v>
      </c>
      <c r="J2186" s="54" t="s">
        <v>1117</v>
      </c>
      <c r="K2186" s="1">
        <v>30.906636502200001</v>
      </c>
      <c r="L2186" s="1">
        <v>46.445979934699999</v>
      </c>
      <c r="M2186" s="1">
        <v>5</v>
      </c>
      <c r="N2186" s="9">
        <f>DATE(YEAR(TblLocations[[#This Row],[ODK_DateOfSubmission]]),MONTH(TblLocations[[#This Row],[ODK_DateOfSubmission]]),DAY(TblLocations[[#This Row],[ODK_DateOfSubmission]]))</f>
        <v>44553</v>
      </c>
      <c r="O2186" s="23" t="str">
        <f>_xlfn.CONCAT( YEAR(TblLocations[[#This Row],[ODK_DateOfSubmission]]), "-",TEXT( MONTH(TblLocations[[#This Row],[ODK_DateOfSubmission]]),"00"))</f>
        <v>2021-12</v>
      </c>
    </row>
    <row r="2187" spans="1:15" x14ac:dyDescent="0.25">
      <c r="A2187" s="1">
        <v>3505003</v>
      </c>
      <c r="B2187" s="1">
        <v>350500315</v>
      </c>
      <c r="C2187" s="1">
        <v>25436</v>
      </c>
      <c r="D2187" s="63">
        <v>44553</v>
      </c>
      <c r="E2187" s="54">
        <v>124</v>
      </c>
      <c r="F2187" s="56" t="s">
        <v>68</v>
      </c>
      <c r="G2187" s="56" t="s">
        <v>77</v>
      </c>
      <c r="H2187" s="56" t="s">
        <v>1115</v>
      </c>
      <c r="I2187" s="56" t="s">
        <v>1116</v>
      </c>
      <c r="J2187" s="54" t="s">
        <v>1117</v>
      </c>
      <c r="K2187" s="1">
        <v>30.906636502200001</v>
      </c>
      <c r="L2187" s="1">
        <v>46.445979934699999</v>
      </c>
      <c r="M2187" s="1">
        <v>10</v>
      </c>
      <c r="N2187" s="9">
        <f>DATE(YEAR(TblLocations[[#This Row],[ODK_DateOfSubmission]]),MONTH(TblLocations[[#This Row],[ODK_DateOfSubmission]]),DAY(TblLocations[[#This Row],[ODK_DateOfSubmission]]))</f>
        <v>44553</v>
      </c>
      <c r="O2187" s="23" t="str">
        <f>_xlfn.CONCAT( YEAR(TblLocations[[#This Row],[ODK_DateOfSubmission]]), "-",TEXT( MONTH(TblLocations[[#This Row],[ODK_DateOfSubmission]]),"00"))</f>
        <v>2021-12</v>
      </c>
    </row>
    <row r="2188" spans="1:15" x14ac:dyDescent="0.25">
      <c r="A2188" s="1">
        <v>3505003</v>
      </c>
      <c r="B2188" s="1">
        <v>350500315</v>
      </c>
      <c r="C2188" s="1">
        <v>25436</v>
      </c>
      <c r="D2188" s="63">
        <v>44553</v>
      </c>
      <c r="E2188" s="54">
        <v>124</v>
      </c>
      <c r="F2188" s="56" t="s">
        <v>68</v>
      </c>
      <c r="G2188" s="56" t="s">
        <v>77</v>
      </c>
      <c r="H2188" s="56" t="s">
        <v>1115</v>
      </c>
      <c r="I2188" s="56" t="s">
        <v>1116</v>
      </c>
      <c r="J2188" s="54" t="s">
        <v>1117</v>
      </c>
      <c r="K2188" s="1">
        <v>30.906636502200001</v>
      </c>
      <c r="L2188" s="1">
        <v>46.445979934699999</v>
      </c>
      <c r="M2188" s="1">
        <v>1</v>
      </c>
      <c r="N2188" s="9">
        <f>DATE(YEAR(TblLocations[[#This Row],[ODK_DateOfSubmission]]),MONTH(TblLocations[[#This Row],[ODK_DateOfSubmission]]),DAY(TblLocations[[#This Row],[ODK_DateOfSubmission]]))</f>
        <v>44553</v>
      </c>
      <c r="O2188" s="23" t="str">
        <f>_xlfn.CONCAT( YEAR(TblLocations[[#This Row],[ODK_DateOfSubmission]]), "-",TEXT( MONTH(TblLocations[[#This Row],[ODK_DateOfSubmission]]),"00"))</f>
        <v>2021-12</v>
      </c>
    </row>
    <row r="2189" spans="1:15" x14ac:dyDescent="0.25">
      <c r="A2189" s="1">
        <v>3505003</v>
      </c>
      <c r="B2189" s="1">
        <v>350500315</v>
      </c>
      <c r="C2189" s="1">
        <v>25436</v>
      </c>
      <c r="D2189" s="63">
        <v>44553</v>
      </c>
      <c r="E2189" s="54">
        <v>124</v>
      </c>
      <c r="F2189" s="56" t="s">
        <v>68</v>
      </c>
      <c r="G2189" s="56" t="s">
        <v>77</v>
      </c>
      <c r="H2189" s="56" t="s">
        <v>1115</v>
      </c>
      <c r="I2189" s="56" t="s">
        <v>1116</v>
      </c>
      <c r="J2189" s="54" t="s">
        <v>1117</v>
      </c>
      <c r="K2189" s="1">
        <v>30.906636502200001</v>
      </c>
      <c r="L2189" s="1">
        <v>46.445979934699999</v>
      </c>
      <c r="M2189" s="1">
        <v>3</v>
      </c>
      <c r="N2189" s="9">
        <f>DATE(YEAR(TblLocations[[#This Row],[ODK_DateOfSubmission]]),MONTH(TblLocations[[#This Row],[ODK_DateOfSubmission]]),DAY(TblLocations[[#This Row],[ODK_DateOfSubmission]]))</f>
        <v>44553</v>
      </c>
      <c r="O2189" s="23" t="str">
        <f>_xlfn.CONCAT( YEAR(TblLocations[[#This Row],[ODK_DateOfSubmission]]), "-",TEXT( MONTH(TblLocations[[#This Row],[ODK_DateOfSubmission]]),"00"))</f>
        <v>2021-12</v>
      </c>
    </row>
    <row r="2190" spans="1:15" x14ac:dyDescent="0.25">
      <c r="A2190" s="1">
        <v>3505004</v>
      </c>
      <c r="B2190" s="1">
        <v>350500415</v>
      </c>
      <c r="C2190" s="1">
        <v>25437</v>
      </c>
      <c r="D2190" s="63">
        <v>44553</v>
      </c>
      <c r="E2190" s="54">
        <v>124</v>
      </c>
      <c r="F2190" s="56" t="s">
        <v>68</v>
      </c>
      <c r="G2190" s="56" t="s">
        <v>77</v>
      </c>
      <c r="H2190" s="56" t="s">
        <v>1115</v>
      </c>
      <c r="I2190" s="56" t="s">
        <v>1074</v>
      </c>
      <c r="J2190" s="54" t="s">
        <v>1118</v>
      </c>
      <c r="K2190" s="1">
        <v>30.9061211</v>
      </c>
      <c r="L2190" s="1">
        <v>46.449381199999998</v>
      </c>
      <c r="M2190" s="1">
        <v>4</v>
      </c>
      <c r="N2190" s="9">
        <f>DATE(YEAR(TblLocations[[#This Row],[ODK_DateOfSubmission]]),MONTH(TblLocations[[#This Row],[ODK_DateOfSubmission]]),DAY(TblLocations[[#This Row],[ODK_DateOfSubmission]]))</f>
        <v>44553</v>
      </c>
      <c r="O2190" s="23" t="str">
        <f>_xlfn.CONCAT( YEAR(TblLocations[[#This Row],[ODK_DateOfSubmission]]), "-",TEXT( MONTH(TblLocations[[#This Row],[ODK_DateOfSubmission]]),"00"))</f>
        <v>2021-12</v>
      </c>
    </row>
    <row r="2191" spans="1:15" x14ac:dyDescent="0.25">
      <c r="A2191" s="1">
        <v>3505004</v>
      </c>
      <c r="B2191" s="1">
        <v>350500415</v>
      </c>
      <c r="C2191" s="1">
        <v>25437</v>
      </c>
      <c r="D2191" s="63">
        <v>44553</v>
      </c>
      <c r="E2191" s="54">
        <v>124</v>
      </c>
      <c r="F2191" s="56" t="s">
        <v>68</v>
      </c>
      <c r="G2191" s="56" t="s">
        <v>77</v>
      </c>
      <c r="H2191" s="56" t="s">
        <v>1115</v>
      </c>
      <c r="I2191" s="56" t="s">
        <v>1074</v>
      </c>
      <c r="J2191" s="54" t="s">
        <v>1118</v>
      </c>
      <c r="K2191" s="1">
        <v>30.9061211</v>
      </c>
      <c r="L2191" s="1">
        <v>46.449381199999998</v>
      </c>
      <c r="M2191" s="1">
        <v>5</v>
      </c>
      <c r="N2191" s="9">
        <f>DATE(YEAR(TblLocations[[#This Row],[ODK_DateOfSubmission]]),MONTH(TblLocations[[#This Row],[ODK_DateOfSubmission]]),DAY(TblLocations[[#This Row],[ODK_DateOfSubmission]]))</f>
        <v>44553</v>
      </c>
      <c r="O2191" s="23" t="str">
        <f>_xlfn.CONCAT( YEAR(TblLocations[[#This Row],[ODK_DateOfSubmission]]), "-",TEXT( MONTH(TblLocations[[#This Row],[ODK_DateOfSubmission]]),"00"))</f>
        <v>2021-12</v>
      </c>
    </row>
    <row r="2192" spans="1:15" x14ac:dyDescent="0.25">
      <c r="A2192" s="1">
        <v>3505004</v>
      </c>
      <c r="B2192" s="1">
        <v>350500415</v>
      </c>
      <c r="C2192" s="1">
        <v>25437</v>
      </c>
      <c r="D2192" s="63">
        <v>44553</v>
      </c>
      <c r="E2192" s="54">
        <v>124</v>
      </c>
      <c r="F2192" s="56" t="s">
        <v>68</v>
      </c>
      <c r="G2192" s="56" t="s">
        <v>77</v>
      </c>
      <c r="H2192" s="56" t="s">
        <v>1115</v>
      </c>
      <c r="I2192" s="56" t="s">
        <v>1074</v>
      </c>
      <c r="J2192" s="54" t="s">
        <v>1118</v>
      </c>
      <c r="K2192" s="1">
        <v>30.9061211</v>
      </c>
      <c r="L2192" s="1">
        <v>46.449381199999998</v>
      </c>
      <c r="M2192" s="1">
        <v>3</v>
      </c>
      <c r="N2192" s="9">
        <f>DATE(YEAR(TblLocations[[#This Row],[ODK_DateOfSubmission]]),MONTH(TblLocations[[#This Row],[ODK_DateOfSubmission]]),DAY(TblLocations[[#This Row],[ODK_DateOfSubmission]]))</f>
        <v>44553</v>
      </c>
      <c r="O2192" s="23" t="str">
        <f>_xlfn.CONCAT( YEAR(TblLocations[[#This Row],[ODK_DateOfSubmission]]), "-",TEXT( MONTH(TblLocations[[#This Row],[ODK_DateOfSubmission]]),"00"))</f>
        <v>2021-12</v>
      </c>
    </row>
    <row r="2193" spans="1:15" x14ac:dyDescent="0.25">
      <c r="A2193" s="1">
        <v>3505006</v>
      </c>
      <c r="B2193" s="1">
        <v>350500615</v>
      </c>
      <c r="C2193" s="1">
        <v>9328</v>
      </c>
      <c r="D2193" s="63">
        <v>44557</v>
      </c>
      <c r="E2193" s="54">
        <v>124</v>
      </c>
      <c r="F2193" s="56" t="s">
        <v>68</v>
      </c>
      <c r="G2193" s="56" t="s">
        <v>77</v>
      </c>
      <c r="H2193" s="56" t="s">
        <v>1115</v>
      </c>
      <c r="I2193" s="56" t="s">
        <v>1122</v>
      </c>
      <c r="J2193" s="54" t="s">
        <v>232</v>
      </c>
      <c r="K2193" s="1">
        <v>30.9011745066</v>
      </c>
      <c r="L2193" s="1">
        <v>46.449637276099999</v>
      </c>
      <c r="M2193" s="1">
        <v>2</v>
      </c>
      <c r="N2193" s="9">
        <f>DATE(YEAR(TblLocations[[#This Row],[ODK_DateOfSubmission]]),MONTH(TblLocations[[#This Row],[ODK_DateOfSubmission]]),DAY(TblLocations[[#This Row],[ODK_DateOfSubmission]]))</f>
        <v>44557</v>
      </c>
      <c r="O2193" s="23" t="str">
        <f>_xlfn.CONCAT( YEAR(TblLocations[[#This Row],[ODK_DateOfSubmission]]), "-",TEXT( MONTH(TblLocations[[#This Row],[ODK_DateOfSubmission]]),"00"))</f>
        <v>2021-12</v>
      </c>
    </row>
    <row r="2194" spans="1:15" x14ac:dyDescent="0.25">
      <c r="A2194" s="1">
        <v>3505006</v>
      </c>
      <c r="B2194" s="1">
        <v>350500615</v>
      </c>
      <c r="C2194" s="1">
        <v>9328</v>
      </c>
      <c r="D2194" s="63">
        <v>44557</v>
      </c>
      <c r="E2194" s="54">
        <v>124</v>
      </c>
      <c r="F2194" s="56" t="s">
        <v>68</v>
      </c>
      <c r="G2194" s="56" t="s">
        <v>77</v>
      </c>
      <c r="H2194" s="56" t="s">
        <v>1115</v>
      </c>
      <c r="I2194" s="56" t="s">
        <v>1122</v>
      </c>
      <c r="J2194" s="54" t="s">
        <v>232</v>
      </c>
      <c r="K2194" s="1">
        <v>30.9011745066</v>
      </c>
      <c r="L2194" s="1">
        <v>46.449637276099999</v>
      </c>
      <c r="M2194" s="1">
        <v>5</v>
      </c>
      <c r="N2194" s="9">
        <f>DATE(YEAR(TblLocations[[#This Row],[ODK_DateOfSubmission]]),MONTH(TblLocations[[#This Row],[ODK_DateOfSubmission]]),DAY(TblLocations[[#This Row],[ODK_DateOfSubmission]]))</f>
        <v>44557</v>
      </c>
      <c r="O2194" s="23" t="str">
        <f>_xlfn.CONCAT( YEAR(TblLocations[[#This Row],[ODK_DateOfSubmission]]), "-",TEXT( MONTH(TblLocations[[#This Row],[ODK_DateOfSubmission]]),"00"))</f>
        <v>2021-12</v>
      </c>
    </row>
    <row r="2195" spans="1:15" x14ac:dyDescent="0.25">
      <c r="A2195" s="1">
        <v>3505007</v>
      </c>
      <c r="B2195" s="1">
        <v>350500715</v>
      </c>
      <c r="C2195" s="1">
        <v>9332</v>
      </c>
      <c r="D2195" s="63">
        <v>44557</v>
      </c>
      <c r="E2195" s="54">
        <v>124</v>
      </c>
      <c r="F2195" s="56" t="s">
        <v>68</v>
      </c>
      <c r="G2195" s="56" t="s">
        <v>77</v>
      </c>
      <c r="H2195" s="56" t="s">
        <v>1115</v>
      </c>
      <c r="I2195" s="56" t="s">
        <v>1123</v>
      </c>
      <c r="J2195" s="54" t="s">
        <v>216</v>
      </c>
      <c r="K2195" s="1">
        <v>30.879031632699999</v>
      </c>
      <c r="L2195" s="1">
        <v>46.464224314600003</v>
      </c>
      <c r="M2195" s="1">
        <v>4</v>
      </c>
      <c r="N2195" s="9">
        <f>DATE(YEAR(TblLocations[[#This Row],[ODK_DateOfSubmission]]),MONTH(TblLocations[[#This Row],[ODK_DateOfSubmission]]),DAY(TblLocations[[#This Row],[ODK_DateOfSubmission]]))</f>
        <v>44557</v>
      </c>
      <c r="O2195" s="23" t="str">
        <f>_xlfn.CONCAT( YEAR(TblLocations[[#This Row],[ODK_DateOfSubmission]]), "-",TEXT( MONTH(TblLocations[[#This Row],[ODK_DateOfSubmission]]),"00"))</f>
        <v>2021-12</v>
      </c>
    </row>
    <row r="2196" spans="1:15" x14ac:dyDescent="0.25">
      <c r="A2196" s="1">
        <v>3505007</v>
      </c>
      <c r="B2196" s="1">
        <v>350500715</v>
      </c>
      <c r="C2196" s="1">
        <v>9332</v>
      </c>
      <c r="D2196" s="63">
        <v>44557</v>
      </c>
      <c r="E2196" s="54">
        <v>124</v>
      </c>
      <c r="F2196" s="56" t="s">
        <v>68</v>
      </c>
      <c r="G2196" s="56" t="s">
        <v>77</v>
      </c>
      <c r="H2196" s="56" t="s">
        <v>1115</v>
      </c>
      <c r="I2196" s="56" t="s">
        <v>1123</v>
      </c>
      <c r="J2196" s="54" t="s">
        <v>216</v>
      </c>
      <c r="K2196" s="1">
        <v>30.879031632699999</v>
      </c>
      <c r="L2196" s="1">
        <v>46.464224314600003</v>
      </c>
      <c r="M2196" s="1">
        <v>5</v>
      </c>
      <c r="N2196" s="9">
        <f>DATE(YEAR(TblLocations[[#This Row],[ODK_DateOfSubmission]]),MONTH(TblLocations[[#This Row],[ODK_DateOfSubmission]]),DAY(TblLocations[[#This Row],[ODK_DateOfSubmission]]))</f>
        <v>44557</v>
      </c>
      <c r="O2196" s="23" t="str">
        <f>_xlfn.CONCAT( YEAR(TblLocations[[#This Row],[ODK_DateOfSubmission]]), "-",TEXT( MONTH(TblLocations[[#This Row],[ODK_DateOfSubmission]]),"00"))</f>
        <v>2021-12</v>
      </c>
    </row>
    <row r="2197" spans="1:15" x14ac:dyDescent="0.25">
      <c r="A2197" s="1">
        <v>3505010</v>
      </c>
      <c r="B2197" s="1">
        <v>350501015</v>
      </c>
      <c r="C2197" s="1">
        <v>9261</v>
      </c>
      <c r="D2197" s="63">
        <v>44553</v>
      </c>
      <c r="E2197" s="54">
        <v>124</v>
      </c>
      <c r="F2197" s="56" t="s">
        <v>68</v>
      </c>
      <c r="G2197" s="56" t="s">
        <v>77</v>
      </c>
      <c r="H2197" s="56" t="s">
        <v>1115</v>
      </c>
      <c r="I2197" s="56" t="s">
        <v>1124</v>
      </c>
      <c r="J2197" s="54" t="s">
        <v>1125</v>
      </c>
      <c r="K2197" s="1">
        <v>30.885581129199998</v>
      </c>
      <c r="L2197" s="1">
        <v>46.460596602099997</v>
      </c>
      <c r="M2197" s="1">
        <v>5</v>
      </c>
      <c r="N2197" s="9">
        <f>DATE(YEAR(TblLocations[[#This Row],[ODK_DateOfSubmission]]),MONTH(TblLocations[[#This Row],[ODK_DateOfSubmission]]),DAY(TblLocations[[#This Row],[ODK_DateOfSubmission]]))</f>
        <v>44553</v>
      </c>
      <c r="O2197" s="23" t="str">
        <f>_xlfn.CONCAT( YEAR(TblLocations[[#This Row],[ODK_DateOfSubmission]]), "-",TEXT( MONTH(TblLocations[[#This Row],[ODK_DateOfSubmission]]),"00"))</f>
        <v>2021-12</v>
      </c>
    </row>
    <row r="2198" spans="1:15" x14ac:dyDescent="0.25">
      <c r="A2198" s="1">
        <v>3505011</v>
      </c>
      <c r="B2198" s="1">
        <v>350501115</v>
      </c>
      <c r="C2198" s="1">
        <v>9258</v>
      </c>
      <c r="D2198" s="63">
        <v>44553</v>
      </c>
      <c r="E2198" s="54">
        <v>124</v>
      </c>
      <c r="F2198" s="56" t="s">
        <v>68</v>
      </c>
      <c r="G2198" s="56" t="s">
        <v>77</v>
      </c>
      <c r="H2198" s="56" t="s">
        <v>1115</v>
      </c>
      <c r="I2198" s="56" t="s">
        <v>1126</v>
      </c>
      <c r="J2198" s="54" t="s">
        <v>1127</v>
      </c>
      <c r="K2198" s="1">
        <v>30.901869618300001</v>
      </c>
      <c r="L2198" s="1">
        <v>46.458244977299998</v>
      </c>
      <c r="M2198" s="1">
        <v>4</v>
      </c>
      <c r="N2198" s="9">
        <f>DATE(YEAR(TblLocations[[#This Row],[ODK_DateOfSubmission]]),MONTH(TblLocations[[#This Row],[ODK_DateOfSubmission]]),DAY(TblLocations[[#This Row],[ODK_DateOfSubmission]]))</f>
        <v>44553</v>
      </c>
      <c r="O2198" s="23" t="str">
        <f>_xlfn.CONCAT( YEAR(TblLocations[[#This Row],[ODK_DateOfSubmission]]), "-",TEXT( MONTH(TblLocations[[#This Row],[ODK_DateOfSubmission]]),"00"))</f>
        <v>2021-12</v>
      </c>
    </row>
    <row r="2199" spans="1:15" x14ac:dyDescent="0.25">
      <c r="A2199" s="1">
        <v>3505011</v>
      </c>
      <c r="B2199" s="1">
        <v>350501115</v>
      </c>
      <c r="C2199" s="1">
        <v>9258</v>
      </c>
      <c r="D2199" s="63">
        <v>44553</v>
      </c>
      <c r="E2199" s="54">
        <v>124</v>
      </c>
      <c r="F2199" s="56" t="s">
        <v>68</v>
      </c>
      <c r="G2199" s="56" t="s">
        <v>77</v>
      </c>
      <c r="H2199" s="56" t="s">
        <v>1115</v>
      </c>
      <c r="I2199" s="56" t="s">
        <v>1126</v>
      </c>
      <c r="J2199" s="54" t="s">
        <v>1127</v>
      </c>
      <c r="K2199" s="1">
        <v>30.901869618300001</v>
      </c>
      <c r="L2199" s="1">
        <v>46.458244977299998</v>
      </c>
      <c r="M2199" s="1">
        <v>2</v>
      </c>
      <c r="N2199" s="9">
        <f>DATE(YEAR(TblLocations[[#This Row],[ODK_DateOfSubmission]]),MONTH(TblLocations[[#This Row],[ODK_DateOfSubmission]]),DAY(TblLocations[[#This Row],[ODK_DateOfSubmission]]))</f>
        <v>44553</v>
      </c>
      <c r="O2199" s="23" t="str">
        <f>_xlfn.CONCAT( YEAR(TblLocations[[#This Row],[ODK_DateOfSubmission]]), "-",TEXT( MONTH(TblLocations[[#This Row],[ODK_DateOfSubmission]]),"00"))</f>
        <v>2021-12</v>
      </c>
    </row>
    <row r="2200" spans="1:15" x14ac:dyDescent="0.25">
      <c r="A2200" s="1">
        <v>3505011</v>
      </c>
      <c r="B2200" s="1">
        <v>350501115</v>
      </c>
      <c r="C2200" s="1">
        <v>9258</v>
      </c>
      <c r="D2200" s="63">
        <v>44553</v>
      </c>
      <c r="E2200" s="54">
        <v>124</v>
      </c>
      <c r="F2200" s="56" t="s">
        <v>68</v>
      </c>
      <c r="G2200" s="56" t="s">
        <v>77</v>
      </c>
      <c r="H2200" s="56" t="s">
        <v>1115</v>
      </c>
      <c r="I2200" s="56" t="s">
        <v>1126</v>
      </c>
      <c r="J2200" s="54" t="s">
        <v>1127</v>
      </c>
      <c r="K2200" s="1">
        <v>30.901869618300001</v>
      </c>
      <c r="L2200" s="1">
        <v>46.458244977299998</v>
      </c>
      <c r="M2200" s="1">
        <v>4</v>
      </c>
      <c r="N2200" s="9">
        <f>DATE(YEAR(TblLocations[[#This Row],[ODK_DateOfSubmission]]),MONTH(TblLocations[[#This Row],[ODK_DateOfSubmission]]),DAY(TblLocations[[#This Row],[ODK_DateOfSubmission]]))</f>
        <v>44553</v>
      </c>
      <c r="O2200" s="23" t="str">
        <f>_xlfn.CONCAT( YEAR(TblLocations[[#This Row],[ODK_DateOfSubmission]]), "-",TEXT( MONTH(TblLocations[[#This Row],[ODK_DateOfSubmission]]),"00"))</f>
        <v>2021-12</v>
      </c>
    </row>
    <row r="2201" spans="1:15" x14ac:dyDescent="0.25">
      <c r="A2201" s="1">
        <v>3505001</v>
      </c>
      <c r="B2201" s="1">
        <v>350500115</v>
      </c>
      <c r="C2201" s="1">
        <v>9206</v>
      </c>
      <c r="D2201" s="63">
        <v>44553</v>
      </c>
      <c r="E2201" s="54">
        <v>124</v>
      </c>
      <c r="F2201" s="56" t="s">
        <v>68</v>
      </c>
      <c r="G2201" s="56" t="s">
        <v>77</v>
      </c>
      <c r="H2201" s="56" t="s">
        <v>1115</v>
      </c>
      <c r="I2201" s="56" t="s">
        <v>1430</v>
      </c>
      <c r="J2201" s="54" t="s">
        <v>1431</v>
      </c>
      <c r="K2201" s="1">
        <v>30.883621789100001</v>
      </c>
      <c r="L2201" s="1">
        <v>46.468149586599999</v>
      </c>
      <c r="M2201" s="1">
        <v>3</v>
      </c>
      <c r="N2201" s="9">
        <f>DATE(YEAR(TblLocations[[#This Row],[ODK_DateOfSubmission]]),MONTH(TblLocations[[#This Row],[ODK_DateOfSubmission]]),DAY(TblLocations[[#This Row],[ODK_DateOfSubmission]]))</f>
        <v>44553</v>
      </c>
      <c r="O2201" s="23" t="str">
        <f>_xlfn.CONCAT( YEAR(TblLocations[[#This Row],[ODK_DateOfSubmission]]), "-",TEXT( MONTH(TblLocations[[#This Row],[ODK_DateOfSubmission]]),"00"))</f>
        <v>2021-12</v>
      </c>
    </row>
    <row r="2202" spans="1:15" x14ac:dyDescent="0.25">
      <c r="A2202" s="1">
        <v>3601026</v>
      </c>
      <c r="B2202" s="1">
        <v>360102615</v>
      </c>
      <c r="C2202" s="1">
        <v>2802</v>
      </c>
      <c r="D2202" s="63">
        <v>44509</v>
      </c>
      <c r="E2202" s="54">
        <v>124</v>
      </c>
      <c r="F2202" s="56" t="s">
        <v>96</v>
      </c>
      <c r="G2202" s="56" t="s">
        <v>174</v>
      </c>
      <c r="H2202" s="56" t="s">
        <v>1535</v>
      </c>
      <c r="I2202" s="56" t="s">
        <v>1538</v>
      </c>
      <c r="J2202" s="54" t="s">
        <v>1539</v>
      </c>
      <c r="K2202" s="1">
        <v>31.973435632000001</v>
      </c>
      <c r="L2202" s="1">
        <v>45.413404221900002</v>
      </c>
      <c r="M2202" s="1">
        <v>2</v>
      </c>
      <c r="N2202" s="9">
        <f>DATE(YEAR(TblLocations[[#This Row],[ODK_DateOfSubmission]]),MONTH(TblLocations[[#This Row],[ODK_DateOfSubmission]]),DAY(TblLocations[[#This Row],[ODK_DateOfSubmission]]))</f>
        <v>44509</v>
      </c>
      <c r="O2202" s="23" t="str">
        <f>_xlfn.CONCAT( YEAR(TblLocations[[#This Row],[ODK_DateOfSubmission]]), "-",TEXT( MONTH(TblLocations[[#This Row],[ODK_DateOfSubmission]]),"00"))</f>
        <v>2021-11</v>
      </c>
    </row>
    <row r="2203" spans="1:15" x14ac:dyDescent="0.25">
      <c r="A2203" s="1">
        <v>3601031</v>
      </c>
      <c r="B2203" s="1">
        <v>360103115</v>
      </c>
      <c r="C2203" s="1">
        <v>25378</v>
      </c>
      <c r="D2203" s="63">
        <v>44509</v>
      </c>
      <c r="E2203" s="54">
        <v>124</v>
      </c>
      <c r="F2203" s="56" t="s">
        <v>96</v>
      </c>
      <c r="G2203" s="56" t="s">
        <v>174</v>
      </c>
      <c r="H2203" s="56" t="s">
        <v>1535</v>
      </c>
      <c r="I2203" s="56" t="s">
        <v>1540</v>
      </c>
      <c r="J2203" s="54" t="s">
        <v>1340</v>
      </c>
      <c r="K2203" s="1">
        <v>31.977928876899998</v>
      </c>
      <c r="L2203" s="1">
        <v>45.397140644700002</v>
      </c>
      <c r="M2203" s="1">
        <v>1</v>
      </c>
      <c r="N2203" s="9">
        <f>DATE(YEAR(TblLocations[[#This Row],[ODK_DateOfSubmission]]),MONTH(TblLocations[[#This Row],[ODK_DateOfSubmission]]),DAY(TblLocations[[#This Row],[ODK_DateOfSubmission]]))</f>
        <v>44509</v>
      </c>
      <c r="O2203" s="23" t="str">
        <f>_xlfn.CONCAT( YEAR(TblLocations[[#This Row],[ODK_DateOfSubmission]]), "-",TEXT( MONTH(TblLocations[[#This Row],[ODK_DateOfSubmission]]),"00"))</f>
        <v>2021-11</v>
      </c>
    </row>
    <row r="2204" spans="1:15" x14ac:dyDescent="0.25">
      <c r="A2204" s="1">
        <v>3601015</v>
      </c>
      <c r="B2204" s="1">
        <v>360101515</v>
      </c>
      <c r="C2204" s="1">
        <v>3392</v>
      </c>
      <c r="D2204" s="63">
        <v>44553</v>
      </c>
      <c r="E2204" s="54">
        <v>124</v>
      </c>
      <c r="F2204" s="56" t="s">
        <v>96</v>
      </c>
      <c r="G2204" s="56" t="s">
        <v>174</v>
      </c>
      <c r="H2204" s="56" t="s">
        <v>1541</v>
      </c>
      <c r="I2204" s="56" t="s">
        <v>1543</v>
      </c>
      <c r="J2204" s="54" t="s">
        <v>1544</v>
      </c>
      <c r="K2204" s="1">
        <v>32.053763984</v>
      </c>
      <c r="L2204" s="1">
        <v>45.233399760899999</v>
      </c>
      <c r="M2204" s="1">
        <v>1</v>
      </c>
      <c r="N2204" s="9">
        <f>DATE(YEAR(TblLocations[[#This Row],[ODK_DateOfSubmission]]),MONTH(TblLocations[[#This Row],[ODK_DateOfSubmission]]),DAY(TblLocations[[#This Row],[ODK_DateOfSubmission]]))</f>
        <v>44553</v>
      </c>
      <c r="O2204" s="23" t="str">
        <f>_xlfn.CONCAT( YEAR(TblLocations[[#This Row],[ODK_DateOfSubmission]]), "-",TEXT( MONTH(TblLocations[[#This Row],[ODK_DateOfSubmission]]),"00"))</f>
        <v>2021-12</v>
      </c>
    </row>
    <row r="2205" spans="1:15" x14ac:dyDescent="0.25">
      <c r="A2205" s="1">
        <v>3601015</v>
      </c>
      <c r="B2205" s="1">
        <v>360101515</v>
      </c>
      <c r="C2205" s="1">
        <v>3392</v>
      </c>
      <c r="D2205" s="63">
        <v>44553</v>
      </c>
      <c r="E2205" s="54">
        <v>124</v>
      </c>
      <c r="F2205" s="56" t="s">
        <v>96</v>
      </c>
      <c r="G2205" s="56" t="s">
        <v>174</v>
      </c>
      <c r="H2205" s="56" t="s">
        <v>1541</v>
      </c>
      <c r="I2205" s="56" t="s">
        <v>1543</v>
      </c>
      <c r="J2205" s="54" t="s">
        <v>1544</v>
      </c>
      <c r="K2205" s="1">
        <v>32.053763984</v>
      </c>
      <c r="L2205" s="1">
        <v>45.233399760899999</v>
      </c>
      <c r="M2205" s="1">
        <v>1</v>
      </c>
      <c r="N2205" s="9">
        <f>DATE(YEAR(TblLocations[[#This Row],[ODK_DateOfSubmission]]),MONTH(TblLocations[[#This Row],[ODK_DateOfSubmission]]),DAY(TblLocations[[#This Row],[ODK_DateOfSubmission]]))</f>
        <v>44553</v>
      </c>
      <c r="O2205" s="23" t="str">
        <f>_xlfn.CONCAT( YEAR(TblLocations[[#This Row],[ODK_DateOfSubmission]]), "-",TEXT( MONTH(TblLocations[[#This Row],[ODK_DateOfSubmission]]),"00"))</f>
        <v>2021-12</v>
      </c>
    </row>
    <row r="2206" spans="1:15" x14ac:dyDescent="0.25">
      <c r="A2206" s="1">
        <v>3601015</v>
      </c>
      <c r="B2206" s="1">
        <v>360101515</v>
      </c>
      <c r="C2206" s="1">
        <v>3392</v>
      </c>
      <c r="D2206" s="63">
        <v>44553</v>
      </c>
      <c r="E2206" s="54">
        <v>124</v>
      </c>
      <c r="F2206" s="56" t="s">
        <v>96</v>
      </c>
      <c r="G2206" s="56" t="s">
        <v>174</v>
      </c>
      <c r="H2206" s="56" t="s">
        <v>1541</v>
      </c>
      <c r="I2206" s="56" t="s">
        <v>1543</v>
      </c>
      <c r="J2206" s="54" t="s">
        <v>1544</v>
      </c>
      <c r="K2206" s="1">
        <v>32.053763984</v>
      </c>
      <c r="L2206" s="1">
        <v>45.233399760899999</v>
      </c>
      <c r="M2206" s="1">
        <v>1</v>
      </c>
      <c r="N2206" s="9">
        <f>DATE(YEAR(TblLocations[[#This Row],[ODK_DateOfSubmission]]),MONTH(TblLocations[[#This Row],[ODK_DateOfSubmission]]),DAY(TblLocations[[#This Row],[ODK_DateOfSubmission]]))</f>
        <v>44553</v>
      </c>
      <c r="O2206" s="23" t="str">
        <f>_xlfn.CONCAT( YEAR(TblLocations[[#This Row],[ODK_DateOfSubmission]]), "-",TEXT( MONTH(TblLocations[[#This Row],[ODK_DateOfSubmission]]),"00"))</f>
        <v>2021-12</v>
      </c>
    </row>
    <row r="2207" spans="1:15" x14ac:dyDescent="0.25">
      <c r="A2207" s="1">
        <v>3601022</v>
      </c>
      <c r="B2207" s="1">
        <v>360102215</v>
      </c>
      <c r="C2207" s="1">
        <v>3362</v>
      </c>
      <c r="D2207" s="63">
        <v>44553</v>
      </c>
      <c r="E2207" s="54">
        <v>124</v>
      </c>
      <c r="F2207" s="56" t="s">
        <v>96</v>
      </c>
      <c r="G2207" s="56" t="s">
        <v>174</v>
      </c>
      <c r="H2207" s="56" t="s">
        <v>1541</v>
      </c>
      <c r="I2207" s="56" t="s">
        <v>1619</v>
      </c>
      <c r="J2207" s="54" t="s">
        <v>1620</v>
      </c>
      <c r="K2207" s="1">
        <v>32.066068836299998</v>
      </c>
      <c r="L2207" s="1">
        <v>45.2406862068</v>
      </c>
      <c r="M2207" s="1">
        <v>2</v>
      </c>
      <c r="N2207" s="9">
        <f>DATE(YEAR(TblLocations[[#This Row],[ODK_DateOfSubmission]]),MONTH(TblLocations[[#This Row],[ODK_DateOfSubmission]]),DAY(TblLocations[[#This Row],[ODK_DateOfSubmission]]))</f>
        <v>44553</v>
      </c>
      <c r="O2207" s="23" t="str">
        <f>_xlfn.CONCAT( YEAR(TblLocations[[#This Row],[ODK_DateOfSubmission]]), "-",TEXT( MONTH(TblLocations[[#This Row],[ODK_DateOfSubmission]]),"00"))</f>
        <v>2021-12</v>
      </c>
    </row>
    <row r="2208" spans="1:15" x14ac:dyDescent="0.25">
      <c r="A2208" s="1">
        <v>3601022</v>
      </c>
      <c r="B2208" s="1">
        <v>360102215</v>
      </c>
      <c r="C2208" s="1">
        <v>3362</v>
      </c>
      <c r="D2208" s="63">
        <v>44553</v>
      </c>
      <c r="E2208" s="54">
        <v>124</v>
      </c>
      <c r="F2208" s="56" t="s">
        <v>96</v>
      </c>
      <c r="G2208" s="56" t="s">
        <v>174</v>
      </c>
      <c r="H2208" s="56" t="s">
        <v>1541</v>
      </c>
      <c r="I2208" s="56" t="s">
        <v>1619</v>
      </c>
      <c r="J2208" s="54" t="s">
        <v>1620</v>
      </c>
      <c r="K2208" s="1">
        <v>32.066068836299998</v>
      </c>
      <c r="L2208" s="1">
        <v>45.2406862068</v>
      </c>
      <c r="M2208" s="1">
        <v>1</v>
      </c>
      <c r="N2208" s="9">
        <f>DATE(YEAR(TblLocations[[#This Row],[ODK_DateOfSubmission]]),MONTH(TblLocations[[#This Row],[ODK_DateOfSubmission]]),DAY(TblLocations[[#This Row],[ODK_DateOfSubmission]]))</f>
        <v>44553</v>
      </c>
      <c r="O2208" s="23" t="str">
        <f>_xlfn.CONCAT( YEAR(TblLocations[[#This Row],[ODK_DateOfSubmission]]), "-",TEXT( MONTH(TblLocations[[#This Row],[ODK_DateOfSubmission]]),"00"))</f>
        <v>2021-12</v>
      </c>
    </row>
    <row r="2209" spans="1:15" x14ac:dyDescent="0.25">
      <c r="A2209" s="1">
        <v>3601044</v>
      </c>
      <c r="B2209" s="1">
        <v>360104415</v>
      </c>
      <c r="C2209" s="1">
        <v>25502</v>
      </c>
      <c r="D2209" s="63">
        <v>44553</v>
      </c>
      <c r="E2209" s="54">
        <v>124</v>
      </c>
      <c r="F2209" s="56" t="s">
        <v>96</v>
      </c>
      <c r="G2209" s="56" t="s">
        <v>174</v>
      </c>
      <c r="H2209" s="56" t="s">
        <v>1545</v>
      </c>
      <c r="I2209" s="56" t="s">
        <v>1146</v>
      </c>
      <c r="J2209" s="54" t="s">
        <v>232</v>
      </c>
      <c r="K2209" s="1">
        <v>32.145112226199998</v>
      </c>
      <c r="L2209" s="1">
        <v>44.992849222899999</v>
      </c>
      <c r="M2209" s="1">
        <v>1</v>
      </c>
      <c r="N2209" s="9">
        <f>DATE(YEAR(TblLocations[[#This Row],[ODK_DateOfSubmission]]),MONTH(TblLocations[[#This Row],[ODK_DateOfSubmission]]),DAY(TblLocations[[#This Row],[ODK_DateOfSubmission]]))</f>
        <v>44553</v>
      </c>
      <c r="O2209" s="23" t="str">
        <f>_xlfn.CONCAT( YEAR(TblLocations[[#This Row],[ODK_DateOfSubmission]]), "-",TEXT( MONTH(TblLocations[[#This Row],[ODK_DateOfSubmission]]),"00"))</f>
        <v>2021-12</v>
      </c>
    </row>
    <row r="2210" spans="1:15" x14ac:dyDescent="0.25">
      <c r="A2210" s="1">
        <v>3602016</v>
      </c>
      <c r="B2210" s="1">
        <v>360201615</v>
      </c>
      <c r="C2210" s="1">
        <v>25858</v>
      </c>
      <c r="D2210" s="63">
        <v>44511</v>
      </c>
      <c r="E2210" s="54">
        <v>124</v>
      </c>
      <c r="F2210" s="56" t="s">
        <v>96</v>
      </c>
      <c r="G2210" s="56" t="s">
        <v>175</v>
      </c>
      <c r="H2210" s="56" t="s">
        <v>1548</v>
      </c>
      <c r="I2210" s="56" t="s">
        <v>1549</v>
      </c>
      <c r="J2210" s="54" t="s">
        <v>1550</v>
      </c>
      <c r="K2210" s="1">
        <v>31.739036483500001</v>
      </c>
      <c r="L2210" s="1">
        <v>44.602483103700003</v>
      </c>
      <c r="M2210" s="1">
        <v>1</v>
      </c>
      <c r="N2210" s="9">
        <f>DATE(YEAR(TblLocations[[#This Row],[ODK_DateOfSubmission]]),MONTH(TblLocations[[#This Row],[ODK_DateOfSubmission]]),DAY(TblLocations[[#This Row],[ODK_DateOfSubmission]]))</f>
        <v>44511</v>
      </c>
      <c r="O2210" s="23" t="str">
        <f>_xlfn.CONCAT( YEAR(TblLocations[[#This Row],[ODK_DateOfSubmission]]), "-",TEXT( MONTH(TblLocations[[#This Row],[ODK_DateOfSubmission]]),"00"))</f>
        <v>2021-11</v>
      </c>
    </row>
    <row r="2211" spans="1:15" x14ac:dyDescent="0.25">
      <c r="A2211" s="1">
        <v>3602016</v>
      </c>
      <c r="B2211" s="1">
        <v>360201615</v>
      </c>
      <c r="C2211" s="1">
        <v>25858</v>
      </c>
      <c r="D2211" s="63">
        <v>44511</v>
      </c>
      <c r="E2211" s="54">
        <v>124</v>
      </c>
      <c r="F2211" s="56" t="s">
        <v>96</v>
      </c>
      <c r="G2211" s="56" t="s">
        <v>175</v>
      </c>
      <c r="H2211" s="56" t="s">
        <v>1548</v>
      </c>
      <c r="I2211" s="56" t="s">
        <v>1549</v>
      </c>
      <c r="J2211" s="54" t="s">
        <v>1550</v>
      </c>
      <c r="K2211" s="1">
        <v>31.739036483500001</v>
      </c>
      <c r="L2211" s="1">
        <v>44.602483103700003</v>
      </c>
      <c r="M2211" s="1">
        <v>1</v>
      </c>
      <c r="N2211" s="9">
        <f>DATE(YEAR(TblLocations[[#This Row],[ODK_DateOfSubmission]]),MONTH(TblLocations[[#This Row],[ODK_DateOfSubmission]]),DAY(TblLocations[[#This Row],[ODK_DateOfSubmission]]))</f>
        <v>44511</v>
      </c>
      <c r="O2211" s="23" t="str">
        <f>_xlfn.CONCAT( YEAR(TblLocations[[#This Row],[ODK_DateOfSubmission]]), "-",TEXT( MONTH(TblLocations[[#This Row],[ODK_DateOfSubmission]]),"00"))</f>
        <v>2021-11</v>
      </c>
    </row>
    <row r="2212" spans="1:15" x14ac:dyDescent="0.25">
      <c r="A2212" s="1">
        <v>3602031</v>
      </c>
      <c r="B2212" s="1">
        <v>360203115</v>
      </c>
      <c r="C2212" s="1">
        <v>2766</v>
      </c>
      <c r="D2212" s="63">
        <v>44553</v>
      </c>
      <c r="E2212" s="54">
        <v>124</v>
      </c>
      <c r="F2212" s="56" t="s">
        <v>96</v>
      </c>
      <c r="G2212" s="56" t="s">
        <v>175</v>
      </c>
      <c r="H2212" s="56" t="s">
        <v>1131</v>
      </c>
      <c r="I2212" s="56" t="s">
        <v>1136</v>
      </c>
      <c r="J2212" s="54" t="s">
        <v>1137</v>
      </c>
      <c r="K2212" s="1">
        <v>31.960626198</v>
      </c>
      <c r="L2212" s="1">
        <v>44.601623088799997</v>
      </c>
      <c r="M2212" s="1">
        <v>1</v>
      </c>
      <c r="N2212" s="9">
        <f>DATE(YEAR(TblLocations[[#This Row],[ODK_DateOfSubmission]]),MONTH(TblLocations[[#This Row],[ODK_DateOfSubmission]]),DAY(TblLocations[[#This Row],[ODK_DateOfSubmission]]))</f>
        <v>44553</v>
      </c>
      <c r="O2212" s="23" t="str">
        <f>_xlfn.CONCAT( YEAR(TblLocations[[#This Row],[ODK_DateOfSubmission]]), "-",TEXT( MONTH(TblLocations[[#This Row],[ODK_DateOfSubmission]]),"00"))</f>
        <v>2021-12</v>
      </c>
    </row>
    <row r="2213" spans="1:15" x14ac:dyDescent="0.25">
      <c r="A2213" s="1">
        <v>3603049</v>
      </c>
      <c r="B2213" s="1">
        <v>360304915</v>
      </c>
      <c r="C2213" s="1">
        <v>24966</v>
      </c>
      <c r="D2213" s="63">
        <v>44553</v>
      </c>
      <c r="E2213" s="54">
        <v>124</v>
      </c>
      <c r="F2213" s="56" t="s">
        <v>96</v>
      </c>
      <c r="G2213" s="56" t="s">
        <v>173</v>
      </c>
      <c r="H2213" s="56" t="s">
        <v>1557</v>
      </c>
      <c r="I2213" s="56" t="s">
        <v>1621</v>
      </c>
      <c r="J2213" s="54" t="s">
        <v>1622</v>
      </c>
      <c r="K2213" s="1">
        <v>32.146584716900001</v>
      </c>
      <c r="L2213" s="1">
        <v>44.931777739300003</v>
      </c>
      <c r="M2213" s="1">
        <v>1</v>
      </c>
      <c r="N2213" s="9">
        <f>DATE(YEAR(TblLocations[[#This Row],[ODK_DateOfSubmission]]),MONTH(TblLocations[[#This Row],[ODK_DateOfSubmission]]),DAY(TblLocations[[#This Row],[ODK_DateOfSubmission]]))</f>
        <v>44553</v>
      </c>
      <c r="O2213" s="23" t="str">
        <f>_xlfn.CONCAT( YEAR(TblLocations[[#This Row],[ODK_DateOfSubmission]]), "-",TEXT( MONTH(TblLocations[[#This Row],[ODK_DateOfSubmission]]),"00"))</f>
        <v>2021-12</v>
      </c>
    </row>
    <row r="2214" spans="1:15" x14ac:dyDescent="0.25">
      <c r="A2214" s="1">
        <v>3603049</v>
      </c>
      <c r="B2214" s="1">
        <v>360304915</v>
      </c>
      <c r="C2214" s="1">
        <v>24966</v>
      </c>
      <c r="D2214" s="63">
        <v>44553</v>
      </c>
      <c r="E2214" s="54">
        <v>124</v>
      </c>
      <c r="F2214" s="56" t="s">
        <v>96</v>
      </c>
      <c r="G2214" s="56" t="s">
        <v>173</v>
      </c>
      <c r="H2214" s="56" t="s">
        <v>1557</v>
      </c>
      <c r="I2214" s="56" t="s">
        <v>1621</v>
      </c>
      <c r="J2214" s="54" t="s">
        <v>1622</v>
      </c>
      <c r="K2214" s="1">
        <v>32.146584716900001</v>
      </c>
      <c r="L2214" s="1">
        <v>44.931777739300003</v>
      </c>
      <c r="M2214" s="1">
        <v>1</v>
      </c>
      <c r="N2214" s="9">
        <f>DATE(YEAR(TblLocations[[#This Row],[ODK_DateOfSubmission]]),MONTH(TblLocations[[#This Row],[ODK_DateOfSubmission]]),DAY(TblLocations[[#This Row],[ODK_DateOfSubmission]]))</f>
        <v>44553</v>
      </c>
      <c r="O2214" s="23" t="str">
        <f>_xlfn.CONCAT( YEAR(TblLocations[[#This Row],[ODK_DateOfSubmission]]), "-",TEXT( MONTH(TblLocations[[#This Row],[ODK_DateOfSubmission]]),"00"))</f>
        <v>2021-12</v>
      </c>
    </row>
    <row r="2215" spans="1:15" x14ac:dyDescent="0.25">
      <c r="A2215" s="1">
        <v>3603051</v>
      </c>
      <c r="B2215" s="1">
        <v>360305115</v>
      </c>
      <c r="C2215" s="1">
        <v>24739</v>
      </c>
      <c r="D2215" s="63">
        <v>44553</v>
      </c>
      <c r="E2215" s="54">
        <v>124</v>
      </c>
      <c r="F2215" s="56" t="s">
        <v>96</v>
      </c>
      <c r="G2215" s="56" t="s">
        <v>173</v>
      </c>
      <c r="H2215" s="56" t="s">
        <v>1557</v>
      </c>
      <c r="I2215" s="56" t="s">
        <v>1558</v>
      </c>
      <c r="J2215" s="54" t="s">
        <v>380</v>
      </c>
      <c r="K2215" s="1">
        <v>32.136242439500002</v>
      </c>
      <c r="L2215" s="1">
        <v>44.936344474099997</v>
      </c>
      <c r="M2215" s="1">
        <v>1</v>
      </c>
      <c r="N2215" s="9">
        <f>DATE(YEAR(TblLocations[[#This Row],[ODK_DateOfSubmission]]),MONTH(TblLocations[[#This Row],[ODK_DateOfSubmission]]),DAY(TblLocations[[#This Row],[ODK_DateOfSubmission]]))</f>
        <v>44553</v>
      </c>
      <c r="O2215" s="23" t="str">
        <f>_xlfn.CONCAT( YEAR(TblLocations[[#This Row],[ODK_DateOfSubmission]]), "-",TEXT( MONTH(TblLocations[[#This Row],[ODK_DateOfSubmission]]),"00"))</f>
        <v>2021-12</v>
      </c>
    </row>
    <row r="2216" spans="1:15" x14ac:dyDescent="0.25">
      <c r="A2216" s="1">
        <v>3603056</v>
      </c>
      <c r="B2216" s="1">
        <v>360305615</v>
      </c>
      <c r="C2216" s="1">
        <v>24149</v>
      </c>
      <c r="D2216" s="63">
        <v>44553</v>
      </c>
      <c r="E2216" s="54">
        <v>124</v>
      </c>
      <c r="F2216" s="56" t="s">
        <v>96</v>
      </c>
      <c r="G2216" s="56" t="s">
        <v>173</v>
      </c>
      <c r="H2216" s="56" t="s">
        <v>1557</v>
      </c>
      <c r="I2216" s="56" t="s">
        <v>1623</v>
      </c>
      <c r="J2216" s="54" t="s">
        <v>1624</v>
      </c>
      <c r="K2216" s="1">
        <v>32.1357497849</v>
      </c>
      <c r="L2216" s="1">
        <v>44.930514798300003</v>
      </c>
      <c r="M2216" s="1">
        <v>1</v>
      </c>
      <c r="N2216" s="9">
        <f>DATE(YEAR(TblLocations[[#This Row],[ODK_DateOfSubmission]]),MONTH(TblLocations[[#This Row],[ODK_DateOfSubmission]]),DAY(TblLocations[[#This Row],[ODK_DateOfSubmission]]))</f>
        <v>44553</v>
      </c>
      <c r="O2216" s="23" t="str">
        <f>_xlfn.CONCAT( YEAR(TblLocations[[#This Row],[ODK_DateOfSubmission]]), "-",TEXT( MONTH(TblLocations[[#This Row],[ODK_DateOfSubmission]]),"00"))</f>
        <v>2021-12</v>
      </c>
    </row>
    <row r="2217" spans="1:15" x14ac:dyDescent="0.25">
      <c r="A2217" s="1">
        <v>3603056</v>
      </c>
      <c r="B2217" s="1">
        <v>360305615</v>
      </c>
      <c r="C2217" s="1">
        <v>24149</v>
      </c>
      <c r="D2217" s="63">
        <v>44553</v>
      </c>
      <c r="E2217" s="54">
        <v>124</v>
      </c>
      <c r="F2217" s="56" t="s">
        <v>96</v>
      </c>
      <c r="G2217" s="56" t="s">
        <v>173</v>
      </c>
      <c r="H2217" s="56" t="s">
        <v>1557</v>
      </c>
      <c r="I2217" s="56" t="s">
        <v>1623</v>
      </c>
      <c r="J2217" s="54" t="s">
        <v>1624</v>
      </c>
      <c r="K2217" s="1">
        <v>32.1357497849</v>
      </c>
      <c r="L2217" s="1">
        <v>44.930514798300003</v>
      </c>
      <c r="M2217" s="1">
        <v>1</v>
      </c>
      <c r="N2217" s="9">
        <f>DATE(YEAR(TblLocations[[#This Row],[ODK_DateOfSubmission]]),MONTH(TblLocations[[#This Row],[ODK_DateOfSubmission]]),DAY(TblLocations[[#This Row],[ODK_DateOfSubmission]]))</f>
        <v>44553</v>
      </c>
      <c r="O2217" s="23" t="str">
        <f>_xlfn.CONCAT( YEAR(TblLocations[[#This Row],[ODK_DateOfSubmission]]), "-",TEXT( MONTH(TblLocations[[#This Row],[ODK_DateOfSubmission]]),"00"))</f>
        <v>2021-12</v>
      </c>
    </row>
    <row r="2218" spans="1:15" x14ac:dyDescent="0.25">
      <c r="A2218" s="1">
        <v>3603066</v>
      </c>
      <c r="B2218" s="1">
        <v>360306615</v>
      </c>
      <c r="C2218" s="1">
        <v>3308</v>
      </c>
      <c r="D2218" s="63">
        <v>44553</v>
      </c>
      <c r="E2218" s="54">
        <v>124</v>
      </c>
      <c r="F2218" s="56" t="s">
        <v>96</v>
      </c>
      <c r="G2218" s="56" t="s">
        <v>173</v>
      </c>
      <c r="H2218" s="56" t="s">
        <v>1557</v>
      </c>
      <c r="I2218" s="56" t="s">
        <v>1625</v>
      </c>
      <c r="J2218" s="54" t="s">
        <v>232</v>
      </c>
      <c r="K2218" s="1">
        <v>32.131914775399999</v>
      </c>
      <c r="L2218" s="1">
        <v>44.931632939399996</v>
      </c>
      <c r="M2218" s="1">
        <v>1</v>
      </c>
      <c r="N2218" s="9">
        <f>DATE(YEAR(TblLocations[[#This Row],[ODK_DateOfSubmission]]),MONTH(TblLocations[[#This Row],[ODK_DateOfSubmission]]),DAY(TblLocations[[#This Row],[ODK_DateOfSubmission]]))</f>
        <v>44553</v>
      </c>
      <c r="O2218" s="23" t="str">
        <f>_xlfn.CONCAT( YEAR(TblLocations[[#This Row],[ODK_DateOfSubmission]]), "-",TEXT( MONTH(TblLocations[[#This Row],[ODK_DateOfSubmission]]),"00"))</f>
        <v>2021-12</v>
      </c>
    </row>
    <row r="2219" spans="1:15" x14ac:dyDescent="0.25">
      <c r="A2219" s="1">
        <v>3603064</v>
      </c>
      <c r="B2219" s="1">
        <v>360306415</v>
      </c>
      <c r="C2219" s="1">
        <v>25568</v>
      </c>
      <c r="D2219" s="63">
        <v>44553</v>
      </c>
      <c r="E2219" s="54">
        <v>124</v>
      </c>
      <c r="F2219" s="56" t="s">
        <v>96</v>
      </c>
      <c r="G2219" s="56" t="s">
        <v>173</v>
      </c>
      <c r="H2219" s="56" t="s">
        <v>1145</v>
      </c>
      <c r="I2219" s="56" t="s">
        <v>1626</v>
      </c>
      <c r="J2219" s="54" t="s">
        <v>1627</v>
      </c>
      <c r="K2219" s="1">
        <v>32.006298769300003</v>
      </c>
      <c r="L2219" s="1">
        <v>44.844773216599997</v>
      </c>
      <c r="M2219" s="1">
        <v>1</v>
      </c>
      <c r="N2219" s="9">
        <f>DATE(YEAR(TblLocations[[#This Row],[ODK_DateOfSubmission]]),MONTH(TblLocations[[#This Row],[ODK_DateOfSubmission]]),DAY(TblLocations[[#This Row],[ODK_DateOfSubmission]]))</f>
        <v>44553</v>
      </c>
      <c r="O2219" s="23" t="str">
        <f>_xlfn.CONCAT( YEAR(TblLocations[[#This Row],[ODK_DateOfSubmission]]), "-",TEXT( MONTH(TblLocations[[#This Row],[ODK_DateOfSubmission]]),"00"))</f>
        <v>2021-12</v>
      </c>
    </row>
    <row r="2220" spans="1:15" x14ac:dyDescent="0.25">
      <c r="A2220" s="1">
        <v>3603064</v>
      </c>
      <c r="B2220" s="1">
        <v>360306415</v>
      </c>
      <c r="C2220" s="1">
        <v>25568</v>
      </c>
      <c r="D2220" s="63">
        <v>44553</v>
      </c>
      <c r="E2220" s="54">
        <v>124</v>
      </c>
      <c r="F2220" s="56" t="s">
        <v>96</v>
      </c>
      <c r="G2220" s="56" t="s">
        <v>173</v>
      </c>
      <c r="H2220" s="56" t="s">
        <v>1145</v>
      </c>
      <c r="I2220" s="56" t="s">
        <v>1626</v>
      </c>
      <c r="J2220" s="54" t="s">
        <v>1627</v>
      </c>
      <c r="K2220" s="1">
        <v>32.006298769300003</v>
      </c>
      <c r="L2220" s="1">
        <v>44.844773216599997</v>
      </c>
      <c r="M2220" s="1">
        <v>1</v>
      </c>
      <c r="N2220" s="9">
        <f>DATE(YEAR(TblLocations[[#This Row],[ODK_DateOfSubmission]]),MONTH(TblLocations[[#This Row],[ODK_DateOfSubmission]]),DAY(TblLocations[[#This Row],[ODK_DateOfSubmission]]))</f>
        <v>44553</v>
      </c>
      <c r="O2220" s="23" t="str">
        <f>_xlfn.CONCAT( YEAR(TblLocations[[#This Row],[ODK_DateOfSubmission]]), "-",TEXT( MONTH(TblLocations[[#This Row],[ODK_DateOfSubmission]]),"00"))</f>
        <v>2021-12</v>
      </c>
    </row>
    <row r="2221" spans="1:15" x14ac:dyDescent="0.25">
      <c r="A2221" s="1">
        <v>3603026</v>
      </c>
      <c r="B2221" s="1">
        <v>360302615</v>
      </c>
      <c r="C2221" s="1">
        <v>24523</v>
      </c>
      <c r="D2221" s="63">
        <v>44553</v>
      </c>
      <c r="E2221" s="54">
        <v>124</v>
      </c>
      <c r="F2221" s="56" t="s">
        <v>96</v>
      </c>
      <c r="G2221" s="56" t="s">
        <v>173</v>
      </c>
      <c r="H2221" s="56" t="s">
        <v>1145</v>
      </c>
      <c r="I2221" s="56" t="s">
        <v>1628</v>
      </c>
      <c r="J2221" s="54" t="s">
        <v>1629</v>
      </c>
      <c r="K2221" s="1">
        <v>32.1099683451</v>
      </c>
      <c r="L2221" s="1">
        <v>44.756531535400001</v>
      </c>
      <c r="M2221" s="1">
        <v>1</v>
      </c>
      <c r="N2221" s="9">
        <f>DATE(YEAR(TblLocations[[#This Row],[ODK_DateOfSubmission]]),MONTH(TblLocations[[#This Row],[ODK_DateOfSubmission]]),DAY(TblLocations[[#This Row],[ODK_DateOfSubmission]]))</f>
        <v>44553</v>
      </c>
      <c r="O2221" s="23" t="str">
        <f>_xlfn.CONCAT( YEAR(TblLocations[[#This Row],[ODK_DateOfSubmission]]), "-",TEXT( MONTH(TblLocations[[#This Row],[ODK_DateOfSubmission]]),"00"))</f>
        <v>2021-12</v>
      </c>
    </row>
    <row r="2222" spans="1:15" x14ac:dyDescent="0.25">
      <c r="A2222" s="1">
        <v>3603026</v>
      </c>
      <c r="B2222" s="1">
        <v>360302615</v>
      </c>
      <c r="C2222" s="1">
        <v>24523</v>
      </c>
      <c r="D2222" s="63">
        <v>44553</v>
      </c>
      <c r="E2222" s="54">
        <v>124</v>
      </c>
      <c r="F2222" s="56" t="s">
        <v>96</v>
      </c>
      <c r="G2222" s="56" t="s">
        <v>173</v>
      </c>
      <c r="H2222" s="56" t="s">
        <v>1145</v>
      </c>
      <c r="I2222" s="56" t="s">
        <v>1628</v>
      </c>
      <c r="J2222" s="54" t="s">
        <v>1629</v>
      </c>
      <c r="K2222" s="1">
        <v>32.1099683451</v>
      </c>
      <c r="L2222" s="1">
        <v>44.756531535400001</v>
      </c>
      <c r="M2222" s="1">
        <v>1</v>
      </c>
      <c r="N2222" s="9">
        <f>DATE(YEAR(TblLocations[[#This Row],[ODK_DateOfSubmission]]),MONTH(TblLocations[[#This Row],[ODK_DateOfSubmission]]),DAY(TblLocations[[#This Row],[ODK_DateOfSubmission]]))</f>
        <v>44553</v>
      </c>
      <c r="O2222" s="23" t="str">
        <f>_xlfn.CONCAT( YEAR(TblLocations[[#This Row],[ODK_DateOfSubmission]]), "-",TEXT( MONTH(TblLocations[[#This Row],[ODK_DateOfSubmission]]),"00"))</f>
        <v>2021-12</v>
      </c>
    </row>
    <row r="2223" spans="1:15" x14ac:dyDescent="0.25">
      <c r="A2223" s="1">
        <v>3603050</v>
      </c>
      <c r="B2223" s="1">
        <v>360305015</v>
      </c>
      <c r="C2223" s="1">
        <v>23551</v>
      </c>
      <c r="D2223" s="63">
        <v>44553</v>
      </c>
      <c r="E2223" s="54">
        <v>124</v>
      </c>
      <c r="F2223" s="56" t="s">
        <v>96</v>
      </c>
      <c r="G2223" s="56" t="s">
        <v>173</v>
      </c>
      <c r="H2223" s="56" t="s">
        <v>1138</v>
      </c>
      <c r="I2223" s="56" t="s">
        <v>1630</v>
      </c>
      <c r="J2223" s="54" t="s">
        <v>1631</v>
      </c>
      <c r="K2223" s="1">
        <v>32.007400569600001</v>
      </c>
      <c r="L2223" s="1">
        <v>44.870785841199996</v>
      </c>
      <c r="M2223" s="1">
        <v>1</v>
      </c>
      <c r="N2223" s="9">
        <f>DATE(YEAR(TblLocations[[#This Row],[ODK_DateOfSubmission]]),MONTH(TblLocations[[#This Row],[ODK_DateOfSubmission]]),DAY(TblLocations[[#This Row],[ODK_DateOfSubmission]]))</f>
        <v>44553</v>
      </c>
      <c r="O2223" s="23" t="str">
        <f>_xlfn.CONCAT( YEAR(TblLocations[[#This Row],[ODK_DateOfSubmission]]), "-",TEXT( MONTH(TblLocations[[#This Row],[ODK_DateOfSubmission]]),"00"))</f>
        <v>2021-12</v>
      </c>
    </row>
    <row r="2224" spans="1:15" x14ac:dyDescent="0.25">
      <c r="A2224" s="1">
        <v>3603050</v>
      </c>
      <c r="B2224" s="1">
        <v>360305015</v>
      </c>
      <c r="C2224" s="1">
        <v>23551</v>
      </c>
      <c r="D2224" s="63">
        <v>44553</v>
      </c>
      <c r="E2224" s="54">
        <v>124</v>
      </c>
      <c r="F2224" s="56" t="s">
        <v>96</v>
      </c>
      <c r="G2224" s="56" t="s">
        <v>173</v>
      </c>
      <c r="H2224" s="56" t="s">
        <v>1138</v>
      </c>
      <c r="I2224" s="56" t="s">
        <v>1630</v>
      </c>
      <c r="J2224" s="54" t="s">
        <v>1631</v>
      </c>
      <c r="K2224" s="1">
        <v>32.007400569600001</v>
      </c>
      <c r="L2224" s="1">
        <v>44.870785841199996</v>
      </c>
      <c r="M2224" s="1">
        <v>1</v>
      </c>
      <c r="N2224" s="9">
        <f>DATE(YEAR(TblLocations[[#This Row],[ODK_DateOfSubmission]]),MONTH(TblLocations[[#This Row],[ODK_DateOfSubmission]]),DAY(TblLocations[[#This Row],[ODK_DateOfSubmission]]))</f>
        <v>44553</v>
      </c>
      <c r="O2224" s="23" t="str">
        <f>_xlfn.CONCAT( YEAR(TblLocations[[#This Row],[ODK_DateOfSubmission]]), "-",TEXT( MONTH(TblLocations[[#This Row],[ODK_DateOfSubmission]]),"00"))</f>
        <v>2021-12</v>
      </c>
    </row>
    <row r="2225" spans="1:15" x14ac:dyDescent="0.25">
      <c r="A2225" s="1">
        <v>3603077</v>
      </c>
      <c r="B2225" s="1">
        <v>360307715</v>
      </c>
      <c r="C2225" s="1">
        <v>25287</v>
      </c>
      <c r="D2225" s="63">
        <v>44553</v>
      </c>
      <c r="E2225" s="54">
        <v>124</v>
      </c>
      <c r="F2225" s="56" t="s">
        <v>96</v>
      </c>
      <c r="G2225" s="56" t="s">
        <v>173</v>
      </c>
      <c r="H2225" s="56" t="s">
        <v>1138</v>
      </c>
      <c r="I2225" s="56" t="s">
        <v>1632</v>
      </c>
      <c r="J2225" s="54" t="s">
        <v>1633</v>
      </c>
      <c r="K2225" s="1">
        <v>31.984919999999999</v>
      </c>
      <c r="L2225" s="1">
        <v>44.938873999999998</v>
      </c>
      <c r="M2225" s="1">
        <v>1</v>
      </c>
      <c r="N2225" s="9">
        <f>DATE(YEAR(TblLocations[[#This Row],[ODK_DateOfSubmission]]),MONTH(TblLocations[[#This Row],[ODK_DateOfSubmission]]),DAY(TblLocations[[#This Row],[ODK_DateOfSubmission]]))</f>
        <v>44553</v>
      </c>
      <c r="O2225" s="23" t="str">
        <f>_xlfn.CONCAT( YEAR(TblLocations[[#This Row],[ODK_DateOfSubmission]]), "-",TEXT( MONTH(TblLocations[[#This Row],[ODK_DateOfSubmission]]),"00"))</f>
        <v>2021-12</v>
      </c>
    </row>
    <row r="2226" spans="1:15" x14ac:dyDescent="0.25">
      <c r="A2226" s="1">
        <v>3603085</v>
      </c>
      <c r="B2226" s="1">
        <v>360308515</v>
      </c>
      <c r="C2226" s="1">
        <v>22452</v>
      </c>
      <c r="D2226" s="63">
        <v>44553</v>
      </c>
      <c r="E2226" s="54">
        <v>124</v>
      </c>
      <c r="F2226" s="56" t="s">
        <v>96</v>
      </c>
      <c r="G2226" s="56" t="s">
        <v>173</v>
      </c>
      <c r="H2226" s="56" t="s">
        <v>1138</v>
      </c>
      <c r="I2226" s="56" t="s">
        <v>1634</v>
      </c>
      <c r="J2226" s="54" t="s">
        <v>1635</v>
      </c>
      <c r="K2226" s="1">
        <v>31.999164970500001</v>
      </c>
      <c r="L2226" s="1">
        <v>45.015406776699997</v>
      </c>
      <c r="M2226" s="1">
        <v>3</v>
      </c>
      <c r="N2226" s="9">
        <f>DATE(YEAR(TblLocations[[#This Row],[ODK_DateOfSubmission]]),MONTH(TblLocations[[#This Row],[ODK_DateOfSubmission]]),DAY(TblLocations[[#This Row],[ODK_DateOfSubmission]]))</f>
        <v>44553</v>
      </c>
      <c r="O2226" s="23" t="str">
        <f>_xlfn.CONCAT( YEAR(TblLocations[[#This Row],[ODK_DateOfSubmission]]), "-",TEXT( MONTH(TblLocations[[#This Row],[ODK_DateOfSubmission]]),"00"))</f>
        <v>2021-12</v>
      </c>
    </row>
    <row r="2227" spans="1:15" x14ac:dyDescent="0.25">
      <c r="A2227" s="1">
        <v>3603085</v>
      </c>
      <c r="B2227" s="1">
        <v>360308515</v>
      </c>
      <c r="C2227" s="1">
        <v>22452</v>
      </c>
      <c r="D2227" s="63">
        <v>44553</v>
      </c>
      <c r="E2227" s="54">
        <v>124</v>
      </c>
      <c r="F2227" s="56" t="s">
        <v>96</v>
      </c>
      <c r="G2227" s="56" t="s">
        <v>173</v>
      </c>
      <c r="H2227" s="56" t="s">
        <v>1138</v>
      </c>
      <c r="I2227" s="56" t="s">
        <v>1634</v>
      </c>
      <c r="J2227" s="54" t="s">
        <v>1635</v>
      </c>
      <c r="K2227" s="1">
        <v>31.999164970500001</v>
      </c>
      <c r="L2227" s="1">
        <v>45.015406776699997</v>
      </c>
      <c r="M2227" s="1">
        <v>2</v>
      </c>
      <c r="N2227" s="9">
        <f>DATE(YEAR(TblLocations[[#This Row],[ODK_DateOfSubmission]]),MONTH(TblLocations[[#This Row],[ODK_DateOfSubmission]]),DAY(TblLocations[[#This Row],[ODK_DateOfSubmission]]))</f>
        <v>44553</v>
      </c>
      <c r="O2227" s="23" t="str">
        <f>_xlfn.CONCAT( YEAR(TblLocations[[#This Row],[ODK_DateOfSubmission]]), "-",TEXT( MONTH(TblLocations[[#This Row],[ODK_DateOfSubmission]]),"00"))</f>
        <v>2021-12</v>
      </c>
    </row>
    <row r="2228" spans="1:15" x14ac:dyDescent="0.25">
      <c r="A2228" s="1">
        <v>3604009</v>
      </c>
      <c r="B2228" s="1">
        <v>360400915</v>
      </c>
      <c r="C2228" s="1">
        <v>25285</v>
      </c>
      <c r="D2228" s="63">
        <v>44553</v>
      </c>
      <c r="E2228" s="54">
        <v>124</v>
      </c>
      <c r="F2228" s="56" t="s">
        <v>96</v>
      </c>
      <c r="G2228" s="56" t="s">
        <v>176</v>
      </c>
      <c r="H2228" s="56" t="s">
        <v>1600</v>
      </c>
      <c r="I2228" s="56" t="s">
        <v>1146</v>
      </c>
      <c r="J2228" s="54" t="s">
        <v>232</v>
      </c>
      <c r="K2228" s="1">
        <v>31.825473750899999</v>
      </c>
      <c r="L2228" s="1">
        <v>44.942785929300001</v>
      </c>
      <c r="M2228" s="1">
        <v>1</v>
      </c>
      <c r="N2228" s="9">
        <f>DATE(YEAR(TblLocations[[#This Row],[ODK_DateOfSubmission]]),MONTH(TblLocations[[#This Row],[ODK_DateOfSubmission]]),DAY(TblLocations[[#This Row],[ODK_DateOfSubmission]]))</f>
        <v>44553</v>
      </c>
      <c r="O2228" s="23" t="str">
        <f>_xlfn.CONCAT( YEAR(TblLocations[[#This Row],[ODK_DateOfSubmission]]), "-",TEXT( MONTH(TblLocations[[#This Row],[ODK_DateOfSubmission]]),"00"))</f>
        <v>2021-12</v>
      </c>
    </row>
    <row r="2229" spans="1:15" x14ac:dyDescent="0.25">
      <c r="A2229" s="1">
        <v>3604009</v>
      </c>
      <c r="B2229" s="1">
        <v>360400915</v>
      </c>
      <c r="C2229" s="1">
        <v>25285</v>
      </c>
      <c r="D2229" s="63">
        <v>44553</v>
      </c>
      <c r="E2229" s="54">
        <v>124</v>
      </c>
      <c r="F2229" s="56" t="s">
        <v>96</v>
      </c>
      <c r="G2229" s="56" t="s">
        <v>176</v>
      </c>
      <c r="H2229" s="56" t="s">
        <v>1600</v>
      </c>
      <c r="I2229" s="56" t="s">
        <v>1146</v>
      </c>
      <c r="J2229" s="54" t="s">
        <v>232</v>
      </c>
      <c r="K2229" s="1">
        <v>31.825473750899999</v>
      </c>
      <c r="L2229" s="1">
        <v>44.942785929300001</v>
      </c>
      <c r="M2229" s="1">
        <v>1</v>
      </c>
      <c r="N2229" s="9">
        <f>DATE(YEAR(TblLocations[[#This Row],[ODK_DateOfSubmission]]),MONTH(TblLocations[[#This Row],[ODK_DateOfSubmission]]),DAY(TblLocations[[#This Row],[ODK_DateOfSubmission]]))</f>
        <v>44553</v>
      </c>
      <c r="O2229" s="23" t="str">
        <f>_xlfn.CONCAT( YEAR(TblLocations[[#This Row],[ODK_DateOfSubmission]]), "-",TEXT( MONTH(TblLocations[[#This Row],[ODK_DateOfSubmission]]),"00"))</f>
        <v>2021-12</v>
      </c>
    </row>
    <row r="2230" spans="1:15" x14ac:dyDescent="0.25">
      <c r="A2230" s="1">
        <v>3604014</v>
      </c>
      <c r="B2230" s="32">
        <v>360401415</v>
      </c>
      <c r="C2230" s="32">
        <v>25564</v>
      </c>
      <c r="D2230" s="64">
        <v>44553</v>
      </c>
      <c r="E2230" s="58">
        <v>124</v>
      </c>
      <c r="F2230" s="59" t="s">
        <v>96</v>
      </c>
      <c r="G2230" s="59" t="s">
        <v>176</v>
      </c>
      <c r="H2230" s="59" t="s">
        <v>1600</v>
      </c>
      <c r="I2230" s="59" t="s">
        <v>1636</v>
      </c>
      <c r="J2230" s="58" t="s">
        <v>1637</v>
      </c>
      <c r="K2230" s="32">
        <v>31.822133939699999</v>
      </c>
      <c r="L2230" s="32">
        <v>44.944287024600001</v>
      </c>
      <c r="M2230" s="32">
        <v>1</v>
      </c>
      <c r="N2230" s="60">
        <f>DATE(YEAR(TblLocations[[#This Row],[ODK_DateOfSubmission]]),MONTH(TblLocations[[#This Row],[ODK_DateOfSubmission]]),DAY(TblLocations[[#This Row],[ODK_DateOfSubmission]]))</f>
        <v>44553</v>
      </c>
      <c r="O2230" s="61" t="str">
        <f>_xlfn.CONCAT( YEAR(TblLocations[[#This Row],[ODK_DateOfSubmission]]), "-",TEXT( MONTH(TblLocations[[#This Row],[ODK_DateOfSubmission]]),"00"))</f>
        <v>2021-12</v>
      </c>
    </row>
    <row r="2231" spans="1:15" x14ac:dyDescent="0.25">
      <c r="A2231" s="1">
        <v>2103003</v>
      </c>
      <c r="B2231" s="1">
        <v>2103003109</v>
      </c>
      <c r="C2231" s="1">
        <v>252</v>
      </c>
      <c r="D2231" s="63">
        <v>44627.813006828706</v>
      </c>
      <c r="E2231" s="54">
        <v>125</v>
      </c>
      <c r="F2231" s="56" t="s">
        <v>67</v>
      </c>
      <c r="G2231" s="56" t="s">
        <v>121</v>
      </c>
      <c r="H2231" s="56" t="s">
        <v>217</v>
      </c>
      <c r="I2231" s="56" t="s">
        <v>220</v>
      </c>
      <c r="J2231" s="54" t="s">
        <v>221</v>
      </c>
      <c r="K2231" s="1">
        <v>34.360897406100001</v>
      </c>
      <c r="L2231" s="1">
        <v>41.983145856900002</v>
      </c>
      <c r="M2231" s="1">
        <v>1</v>
      </c>
      <c r="N2231" s="9">
        <f>DATE(YEAR(TblLocations[[#This Row],[ODK_DateOfSubmission]]),MONTH(TblLocations[[#This Row],[ODK_DateOfSubmission]]),DAY(TblLocations[[#This Row],[ODK_DateOfSubmission]]))</f>
        <v>44627</v>
      </c>
      <c r="O2231" s="23" t="str">
        <f>_xlfn.CONCAT( YEAR(TblLocations[[#This Row],[ODK_DateOfSubmission]]), "-",TEXT( MONTH(TblLocations[[#This Row],[ODK_DateOfSubmission]]),"00"))</f>
        <v>2022-03</v>
      </c>
    </row>
    <row r="2232" spans="1:15" x14ac:dyDescent="0.25">
      <c r="A2232" s="1">
        <v>2702044</v>
      </c>
      <c r="B2232" s="1">
        <v>2702044109</v>
      </c>
      <c r="C2232" s="1">
        <v>33854</v>
      </c>
      <c r="D2232" s="63">
        <v>44641.477059340279</v>
      </c>
      <c r="E2232" s="54">
        <v>125</v>
      </c>
      <c r="F2232" s="56" t="s">
        <v>72</v>
      </c>
      <c r="G2232" s="56" t="s">
        <v>103</v>
      </c>
      <c r="H2232" s="56" t="s">
        <v>1605</v>
      </c>
      <c r="I2232" s="56" t="s">
        <v>1610</v>
      </c>
      <c r="J2232" s="54" t="s">
        <v>1611</v>
      </c>
      <c r="K2232" s="1">
        <v>36.271999999999998</v>
      </c>
      <c r="L2232" s="1">
        <v>41.367502000000002</v>
      </c>
      <c r="M2232" s="1">
        <v>212</v>
      </c>
      <c r="N2232" s="9">
        <f>DATE(YEAR(TblLocations[[#This Row],[ODK_DateOfSubmission]]),MONTH(TblLocations[[#This Row],[ODK_DateOfSubmission]]),DAY(TblLocations[[#This Row],[ODK_DateOfSubmission]]))</f>
        <v>44641</v>
      </c>
      <c r="O2232" s="23" t="str">
        <f>_xlfn.CONCAT( YEAR(TblLocations[[#This Row],[ODK_DateOfSubmission]]), "-",TEXT( MONTH(TblLocations[[#This Row],[ODK_DateOfSubmission]]),"00"))</f>
        <v>2022-03</v>
      </c>
    </row>
    <row r="2233" spans="1:15" x14ac:dyDescent="0.25">
      <c r="A2233" s="1">
        <v>2702085</v>
      </c>
      <c r="B2233" s="1">
        <v>2702085109</v>
      </c>
      <c r="C2233" s="1">
        <v>34077</v>
      </c>
      <c r="D2233" s="63">
        <v>44640.487278900466</v>
      </c>
      <c r="E2233" s="54">
        <v>125</v>
      </c>
      <c r="F2233" s="56" t="s">
        <v>72</v>
      </c>
      <c r="G2233" s="56" t="s">
        <v>103</v>
      </c>
      <c r="H2233" s="56" t="s">
        <v>1605</v>
      </c>
      <c r="I2233" s="56" t="s">
        <v>1606</v>
      </c>
      <c r="J2233" s="54" t="s">
        <v>1607</v>
      </c>
      <c r="K2233" s="1">
        <v>36.27223</v>
      </c>
      <c r="L2233" s="1">
        <v>41.356059999999999</v>
      </c>
      <c r="M2233" s="1">
        <v>201</v>
      </c>
      <c r="N2233" s="9">
        <f>DATE(YEAR(TblLocations[[#This Row],[ODK_DateOfSubmission]]),MONTH(TblLocations[[#This Row],[ODK_DateOfSubmission]]),DAY(TblLocations[[#This Row],[ODK_DateOfSubmission]]))</f>
        <v>44640</v>
      </c>
      <c r="O2233" s="23" t="str">
        <f>_xlfn.CONCAT( YEAR(TblLocations[[#This Row],[ODK_DateOfSubmission]]), "-",TEXT( MONTH(TblLocations[[#This Row],[ODK_DateOfSubmission]]),"00"))</f>
        <v>2022-03</v>
      </c>
    </row>
    <row r="2234" spans="1:15" x14ac:dyDescent="0.25">
      <c r="A2234" s="1">
        <v>2702091</v>
      </c>
      <c r="B2234" s="1">
        <v>2702091109</v>
      </c>
      <c r="C2234" s="1">
        <v>34081</v>
      </c>
      <c r="D2234" s="63">
        <v>44640.487244988428</v>
      </c>
      <c r="E2234" s="54">
        <v>125</v>
      </c>
      <c r="F2234" s="56" t="s">
        <v>72</v>
      </c>
      <c r="G2234" s="56" t="s">
        <v>103</v>
      </c>
      <c r="H2234" s="56" t="s">
        <v>1605</v>
      </c>
      <c r="I2234" s="56" t="s">
        <v>1608</v>
      </c>
      <c r="J2234" s="54" t="s">
        <v>1609</v>
      </c>
      <c r="K2234" s="1">
        <v>36.176606</v>
      </c>
      <c r="L2234" s="1">
        <v>41.472645</v>
      </c>
      <c r="M2234" s="1">
        <v>73</v>
      </c>
      <c r="N2234" s="9">
        <f>DATE(YEAR(TblLocations[[#This Row],[ODK_DateOfSubmission]]),MONTH(TblLocations[[#This Row],[ODK_DateOfSubmission]]),DAY(TblLocations[[#This Row],[ODK_DateOfSubmission]]))</f>
        <v>44640</v>
      </c>
      <c r="O2234" s="23" t="str">
        <f>_xlfn.CONCAT( YEAR(TblLocations[[#This Row],[ODK_DateOfSubmission]]), "-",TEXT( MONTH(TblLocations[[#This Row],[ODK_DateOfSubmission]]),"00"))</f>
        <v>2022-03</v>
      </c>
    </row>
    <row r="2235" spans="1:15" x14ac:dyDescent="0.25">
      <c r="A2235" s="1">
        <v>2702093</v>
      </c>
      <c r="B2235" s="1">
        <v>2702093109</v>
      </c>
      <c r="C2235" s="1">
        <v>34082</v>
      </c>
      <c r="D2235" s="63">
        <v>44640.487292824073</v>
      </c>
      <c r="E2235" s="54">
        <v>125</v>
      </c>
      <c r="F2235" s="56" t="s">
        <v>72</v>
      </c>
      <c r="G2235" s="56" t="s">
        <v>103</v>
      </c>
      <c r="H2235" s="56" t="s">
        <v>1605</v>
      </c>
      <c r="I2235" s="56" t="s">
        <v>1638</v>
      </c>
      <c r="J2235" s="54" t="s">
        <v>1639</v>
      </c>
      <c r="K2235" s="1">
        <v>36.170521999999998</v>
      </c>
      <c r="L2235" s="1">
        <v>41.345382000000001</v>
      </c>
      <c r="M2235" s="1">
        <v>31</v>
      </c>
      <c r="N2235" s="9">
        <f>DATE(YEAR(TblLocations[[#This Row],[ODK_DateOfSubmission]]),MONTH(TblLocations[[#This Row],[ODK_DateOfSubmission]]),DAY(TblLocations[[#This Row],[ODK_DateOfSubmission]]))</f>
        <v>44640</v>
      </c>
      <c r="O2235" s="23" t="str">
        <f>_xlfn.CONCAT( YEAR(TblLocations[[#This Row],[ODK_DateOfSubmission]]), "-",TEXT( MONTH(TblLocations[[#This Row],[ODK_DateOfSubmission]]),"00"))</f>
        <v>2022-03</v>
      </c>
    </row>
    <row r="2236" spans="1:15" x14ac:dyDescent="0.25">
      <c r="A2236" s="1">
        <v>2702114</v>
      </c>
      <c r="B2236" s="1">
        <v>2702114109</v>
      </c>
      <c r="C2236" s="1">
        <v>34171</v>
      </c>
      <c r="D2236" s="63">
        <v>44640.487273692132</v>
      </c>
      <c r="E2236" s="54">
        <v>125</v>
      </c>
      <c r="F2236" s="56" t="s">
        <v>72</v>
      </c>
      <c r="G2236" s="56" t="s">
        <v>103</v>
      </c>
      <c r="H2236" s="56" t="s">
        <v>1279</v>
      </c>
      <c r="I2236" s="56" t="s">
        <v>1614</v>
      </c>
      <c r="J2236" s="54" t="s">
        <v>1081</v>
      </c>
      <c r="K2236" s="1">
        <v>36.249287000000002</v>
      </c>
      <c r="L2236" s="1">
        <v>41.479422999999997</v>
      </c>
      <c r="M2236" s="1">
        <v>23</v>
      </c>
      <c r="N2236" s="9">
        <f>DATE(YEAR(TblLocations[[#This Row],[ODK_DateOfSubmission]]),MONTH(TblLocations[[#This Row],[ODK_DateOfSubmission]]),DAY(TblLocations[[#This Row],[ODK_DateOfSubmission]]))</f>
        <v>44640</v>
      </c>
      <c r="O2236" s="23" t="str">
        <f>_xlfn.CONCAT( YEAR(TblLocations[[#This Row],[ODK_DateOfSubmission]]), "-",TEXT( MONTH(TblLocations[[#This Row],[ODK_DateOfSubmission]]),"00"))</f>
        <v>2022-03</v>
      </c>
    </row>
    <row r="2237" spans="1:15" x14ac:dyDescent="0.25">
      <c r="A2237" s="1">
        <v>2702048</v>
      </c>
      <c r="B2237" s="1">
        <v>2702048109</v>
      </c>
      <c r="C2237" s="1">
        <v>34009</v>
      </c>
      <c r="D2237" s="63">
        <v>44641.4771721875</v>
      </c>
      <c r="E2237" s="54">
        <v>125</v>
      </c>
      <c r="F2237" s="56" t="s">
        <v>72</v>
      </c>
      <c r="G2237" s="56" t="s">
        <v>103</v>
      </c>
      <c r="H2237" s="56" t="s">
        <v>1279</v>
      </c>
      <c r="I2237" s="56" t="s">
        <v>1280</v>
      </c>
      <c r="J2237" s="54" t="s">
        <v>1281</v>
      </c>
      <c r="K2237" s="1">
        <v>36.049593999999999</v>
      </c>
      <c r="L2237" s="1">
        <v>41.712780000000002</v>
      </c>
      <c r="M2237" s="1">
        <v>1</v>
      </c>
      <c r="N2237" s="9">
        <f>DATE(YEAR(TblLocations[[#This Row],[ODK_DateOfSubmission]]),MONTH(TblLocations[[#This Row],[ODK_DateOfSubmission]]),DAY(TblLocations[[#This Row],[ODK_DateOfSubmission]]))</f>
        <v>44641</v>
      </c>
      <c r="O2237" s="23" t="str">
        <f>_xlfn.CONCAT( YEAR(TblLocations[[#This Row],[ODK_DateOfSubmission]]), "-",TEXT( MONTH(TblLocations[[#This Row],[ODK_DateOfSubmission]]),"00"))</f>
        <v>2022-03</v>
      </c>
    </row>
    <row r="2238" spans="1:15" x14ac:dyDescent="0.25">
      <c r="A2238" s="1">
        <v>2702051</v>
      </c>
      <c r="B2238" s="1">
        <v>2702051109</v>
      </c>
      <c r="C2238" s="1">
        <v>34012</v>
      </c>
      <c r="D2238" s="63">
        <v>44641.477143784723</v>
      </c>
      <c r="E2238" s="54">
        <v>125</v>
      </c>
      <c r="F2238" s="56" t="s">
        <v>72</v>
      </c>
      <c r="G2238" s="56" t="s">
        <v>103</v>
      </c>
      <c r="H2238" s="56" t="s">
        <v>1279</v>
      </c>
      <c r="I2238" s="56" t="s">
        <v>1640</v>
      </c>
      <c r="J2238" s="54" t="s">
        <v>1641</v>
      </c>
      <c r="K2238" s="1">
        <v>36.037109999999998</v>
      </c>
      <c r="L2238" s="1">
        <v>41.715560000000004</v>
      </c>
      <c r="M2238" s="1">
        <v>1</v>
      </c>
      <c r="N2238" s="9">
        <f>DATE(YEAR(TblLocations[[#This Row],[ODK_DateOfSubmission]]),MONTH(TblLocations[[#This Row],[ODK_DateOfSubmission]]),DAY(TblLocations[[#This Row],[ODK_DateOfSubmission]]))</f>
        <v>44641</v>
      </c>
      <c r="O2238" s="23" t="str">
        <f>_xlfn.CONCAT( YEAR(TblLocations[[#This Row],[ODK_DateOfSubmission]]), "-",TEXT( MONTH(TblLocations[[#This Row],[ODK_DateOfSubmission]]),"00"))</f>
        <v>2022-03</v>
      </c>
    </row>
    <row r="2239" spans="1:15" x14ac:dyDescent="0.25">
      <c r="A2239" s="1">
        <v>2702052</v>
      </c>
      <c r="B2239" s="1">
        <v>2702052109</v>
      </c>
      <c r="C2239" s="1">
        <v>18349</v>
      </c>
      <c r="D2239" s="63">
        <v>44641.4771602662</v>
      </c>
      <c r="E2239" s="54">
        <v>125</v>
      </c>
      <c r="F2239" s="56" t="s">
        <v>72</v>
      </c>
      <c r="G2239" s="56" t="s">
        <v>103</v>
      </c>
      <c r="H2239" s="56" t="s">
        <v>1279</v>
      </c>
      <c r="I2239" s="56" t="s">
        <v>1282</v>
      </c>
      <c r="J2239" s="54" t="s">
        <v>1267</v>
      </c>
      <c r="K2239" s="1">
        <v>36.044635</v>
      </c>
      <c r="L2239" s="1">
        <v>41.720289000000001</v>
      </c>
      <c r="M2239" s="1">
        <v>6</v>
      </c>
      <c r="N2239" s="9">
        <f>DATE(YEAR(TblLocations[[#This Row],[ODK_DateOfSubmission]]),MONTH(TblLocations[[#This Row],[ODK_DateOfSubmission]]),DAY(TblLocations[[#This Row],[ODK_DateOfSubmission]]))</f>
        <v>44641</v>
      </c>
      <c r="O2239" s="23" t="str">
        <f>_xlfn.CONCAT( YEAR(TblLocations[[#This Row],[ODK_DateOfSubmission]]), "-",TEXT( MONTH(TblLocations[[#This Row],[ODK_DateOfSubmission]]),"00"))</f>
        <v>2022-03</v>
      </c>
    </row>
    <row r="2240" spans="1:15" x14ac:dyDescent="0.25">
      <c r="A2240" s="1">
        <v>2702054</v>
      </c>
      <c r="B2240" s="1">
        <v>2702054109</v>
      </c>
      <c r="C2240" s="1">
        <v>34014</v>
      </c>
      <c r="D2240" s="63">
        <v>44641.477165127311</v>
      </c>
      <c r="E2240" s="54">
        <v>125</v>
      </c>
      <c r="F2240" s="56" t="s">
        <v>72</v>
      </c>
      <c r="G2240" s="56" t="s">
        <v>103</v>
      </c>
      <c r="H2240" s="56" t="s">
        <v>1279</v>
      </c>
      <c r="I2240" s="56" t="s">
        <v>1449</v>
      </c>
      <c r="J2240" s="54" t="s">
        <v>1450</v>
      </c>
      <c r="K2240" s="1">
        <v>36.04616</v>
      </c>
      <c r="L2240" s="1">
        <v>41.722867000000001</v>
      </c>
      <c r="M2240" s="1">
        <v>10</v>
      </c>
      <c r="N2240" s="9">
        <f>DATE(YEAR(TblLocations[[#This Row],[ODK_DateOfSubmission]]),MONTH(TblLocations[[#This Row],[ODK_DateOfSubmission]]),DAY(TblLocations[[#This Row],[ODK_DateOfSubmission]]))</f>
        <v>44641</v>
      </c>
      <c r="O2240" s="23" t="str">
        <f>_xlfn.CONCAT( YEAR(TblLocations[[#This Row],[ODK_DateOfSubmission]]), "-",TEXT( MONTH(TblLocations[[#This Row],[ODK_DateOfSubmission]]),"00"))</f>
        <v>2022-03</v>
      </c>
    </row>
    <row r="2241" spans="1:15" x14ac:dyDescent="0.25">
      <c r="A2241" s="1">
        <v>2702082</v>
      </c>
      <c r="B2241" s="1">
        <v>2702082109</v>
      </c>
      <c r="C2241" s="1">
        <v>34074</v>
      </c>
      <c r="D2241" s="63">
        <v>44640.487315543978</v>
      </c>
      <c r="E2241" s="54">
        <v>125</v>
      </c>
      <c r="F2241" s="56" t="s">
        <v>72</v>
      </c>
      <c r="G2241" s="56" t="s">
        <v>103</v>
      </c>
      <c r="H2241" s="56" t="s">
        <v>1279</v>
      </c>
      <c r="I2241" s="56" t="s">
        <v>1612</v>
      </c>
      <c r="J2241" s="54" t="s">
        <v>1613</v>
      </c>
      <c r="K2241" s="1">
        <v>36.138890000000004</v>
      </c>
      <c r="L2241" s="1">
        <v>41.302503999999999</v>
      </c>
      <c r="M2241" s="1">
        <v>215</v>
      </c>
      <c r="N2241" s="9">
        <f>DATE(YEAR(TblLocations[[#This Row],[ODK_DateOfSubmission]]),MONTH(TblLocations[[#This Row],[ODK_DateOfSubmission]]),DAY(TblLocations[[#This Row],[ODK_DateOfSubmission]]))</f>
        <v>44640</v>
      </c>
      <c r="O2241" s="23" t="str">
        <f>_xlfn.CONCAT( YEAR(TblLocations[[#This Row],[ODK_DateOfSubmission]]), "-",TEXT( MONTH(TblLocations[[#This Row],[ODK_DateOfSubmission]]),"00"))</f>
        <v>2022-03</v>
      </c>
    </row>
    <row r="2242" spans="1:15" x14ac:dyDescent="0.25">
      <c r="A2242" s="1">
        <v>2708176</v>
      </c>
      <c r="B2242" s="1">
        <v>2708176109</v>
      </c>
      <c r="C2242" s="1">
        <v>33472</v>
      </c>
      <c r="D2242" s="63">
        <v>44640.476233252317</v>
      </c>
      <c r="E2242" s="54">
        <v>125</v>
      </c>
      <c r="F2242" s="56" t="s">
        <v>72</v>
      </c>
      <c r="G2242" s="56" t="s">
        <v>93</v>
      </c>
      <c r="H2242" s="56" t="s">
        <v>478</v>
      </c>
      <c r="I2242" s="56" t="s">
        <v>481</v>
      </c>
      <c r="J2242" s="54" t="s">
        <v>482</v>
      </c>
      <c r="K2242" s="1">
        <v>36.485300000000002</v>
      </c>
      <c r="L2242" s="1">
        <v>42.422117739400001</v>
      </c>
      <c r="M2242" s="1">
        <v>50</v>
      </c>
      <c r="N2242" s="9">
        <f>DATE(YEAR(TblLocations[[#This Row],[ODK_DateOfSubmission]]),MONTH(TblLocations[[#This Row],[ODK_DateOfSubmission]]),DAY(TblLocations[[#This Row],[ODK_DateOfSubmission]]))</f>
        <v>44640</v>
      </c>
      <c r="O2242" s="23" t="str">
        <f>_xlfn.CONCAT( YEAR(TblLocations[[#This Row],[ODK_DateOfSubmission]]), "-",TEXT( MONTH(TblLocations[[#This Row],[ODK_DateOfSubmission]]),"00"))</f>
        <v>2022-03</v>
      </c>
    </row>
    <row r="2243" spans="1:15" x14ac:dyDescent="0.25">
      <c r="A2243" s="1">
        <v>2708019</v>
      </c>
      <c r="B2243" s="1">
        <v>2708019109</v>
      </c>
      <c r="C2243" s="1">
        <v>22924</v>
      </c>
      <c r="D2243" s="63">
        <v>44640.464029131945</v>
      </c>
      <c r="E2243" s="54">
        <v>125</v>
      </c>
      <c r="F2243" s="56" t="s">
        <v>72</v>
      </c>
      <c r="G2243" s="56" t="s">
        <v>93</v>
      </c>
      <c r="H2243" s="56" t="s">
        <v>433</v>
      </c>
      <c r="I2243" s="56" t="s">
        <v>443</v>
      </c>
      <c r="J2243" s="54" t="s">
        <v>444</v>
      </c>
      <c r="K2243" s="1">
        <v>36.410913999999998</v>
      </c>
      <c r="L2243" s="1">
        <v>42.542980999999997</v>
      </c>
      <c r="M2243" s="1">
        <v>11</v>
      </c>
      <c r="N2243" s="9">
        <f>DATE(YEAR(TblLocations[[#This Row],[ODK_DateOfSubmission]]),MONTH(TblLocations[[#This Row],[ODK_DateOfSubmission]]),DAY(TblLocations[[#This Row],[ODK_DateOfSubmission]]))</f>
        <v>44640</v>
      </c>
      <c r="O2243" s="23" t="str">
        <f>_xlfn.CONCAT( YEAR(TblLocations[[#This Row],[ODK_DateOfSubmission]]), "-",TEXT( MONTH(TblLocations[[#This Row],[ODK_DateOfSubmission]]),"00"))</f>
        <v>2022-03</v>
      </c>
    </row>
    <row r="2244" spans="1:15" x14ac:dyDescent="0.25">
      <c r="A2244" s="1">
        <v>2708139</v>
      </c>
      <c r="B2244" s="1">
        <v>2708139109</v>
      </c>
      <c r="C2244" s="1">
        <v>33277</v>
      </c>
      <c r="D2244" s="63">
        <v>44640.453878668981</v>
      </c>
      <c r="E2244" s="54">
        <v>125</v>
      </c>
      <c r="F2244" s="56" t="s">
        <v>72</v>
      </c>
      <c r="G2244" s="56" t="s">
        <v>93</v>
      </c>
      <c r="H2244" s="56" t="s">
        <v>433</v>
      </c>
      <c r="I2244" s="56" t="s">
        <v>464</v>
      </c>
      <c r="J2244" s="54" t="s">
        <v>465</v>
      </c>
      <c r="K2244" s="1">
        <v>36.379800000000003</v>
      </c>
      <c r="L2244" s="1">
        <v>42.463825200000002</v>
      </c>
      <c r="M2244" s="1">
        <v>5</v>
      </c>
      <c r="N2244" s="9">
        <f>DATE(YEAR(TblLocations[[#This Row],[ODK_DateOfSubmission]]),MONTH(TblLocations[[#This Row],[ODK_DateOfSubmission]]),DAY(TblLocations[[#This Row],[ODK_DateOfSubmission]]))</f>
        <v>44640</v>
      </c>
      <c r="O2244" s="23" t="str">
        <f>_xlfn.CONCAT( YEAR(TblLocations[[#This Row],[ODK_DateOfSubmission]]), "-",TEXT( MONTH(TblLocations[[#This Row],[ODK_DateOfSubmission]]),"00"))</f>
        <v>2022-03</v>
      </c>
    </row>
    <row r="2245" spans="1:15" x14ac:dyDescent="0.25">
      <c r="A2245" s="1">
        <v>2708149</v>
      </c>
      <c r="B2245" s="1">
        <v>2708149109</v>
      </c>
      <c r="C2245" s="1">
        <v>17846</v>
      </c>
      <c r="D2245" s="63">
        <v>44640.464065972221</v>
      </c>
      <c r="E2245" s="54">
        <v>125</v>
      </c>
      <c r="F2245" s="56" t="s">
        <v>72</v>
      </c>
      <c r="G2245" s="56" t="s">
        <v>93</v>
      </c>
      <c r="H2245" s="56" t="s">
        <v>433</v>
      </c>
      <c r="I2245" s="56" t="s">
        <v>1317</v>
      </c>
      <c r="J2245" s="54" t="s">
        <v>1318</v>
      </c>
      <c r="K2245" s="1">
        <v>36.400643000000002</v>
      </c>
      <c r="L2245" s="1">
        <v>42.529265000000002</v>
      </c>
      <c r="M2245" s="1">
        <v>19</v>
      </c>
      <c r="N2245" s="9">
        <f>DATE(YEAR(TblLocations[[#This Row],[ODK_DateOfSubmission]]),MONTH(TblLocations[[#This Row],[ODK_DateOfSubmission]]),DAY(TblLocations[[#This Row],[ODK_DateOfSubmission]]))</f>
        <v>44640</v>
      </c>
      <c r="O2245" s="23" t="str">
        <f>_xlfn.CONCAT( YEAR(TblLocations[[#This Row],[ODK_DateOfSubmission]]), "-",TEXT( MONTH(TblLocations[[#This Row],[ODK_DateOfSubmission]]),"00"))</f>
        <v>2022-03</v>
      </c>
    </row>
    <row r="2246" spans="1:15" x14ac:dyDescent="0.25">
      <c r="A2246" s="1">
        <v>2708153</v>
      </c>
      <c r="B2246" s="1">
        <v>2708153109</v>
      </c>
      <c r="C2246" s="1">
        <v>33346</v>
      </c>
      <c r="D2246" s="63">
        <v>44640.45323634259</v>
      </c>
      <c r="E2246" s="54">
        <v>125</v>
      </c>
      <c r="F2246" s="56" t="s">
        <v>72</v>
      </c>
      <c r="G2246" s="56" t="s">
        <v>93</v>
      </c>
      <c r="H2246" s="56" t="s">
        <v>433</v>
      </c>
      <c r="I2246" s="56" t="s">
        <v>474</v>
      </c>
      <c r="J2246" s="54" t="s">
        <v>475</v>
      </c>
      <c r="K2246" s="1">
        <v>36.398490000000002</v>
      </c>
      <c r="L2246" s="1">
        <v>42.504868999999999</v>
      </c>
      <c r="M2246" s="1">
        <v>12</v>
      </c>
      <c r="N2246" s="9">
        <f>DATE(YEAR(TblLocations[[#This Row],[ODK_DateOfSubmission]]),MONTH(TblLocations[[#This Row],[ODK_DateOfSubmission]]),DAY(TblLocations[[#This Row],[ODK_DateOfSubmission]]))</f>
        <v>44640</v>
      </c>
      <c r="O2246" s="23" t="str">
        <f>_xlfn.CONCAT( YEAR(TblLocations[[#This Row],[ODK_DateOfSubmission]]), "-",TEXT( MONTH(TblLocations[[#This Row],[ODK_DateOfSubmission]]),"00"))</f>
        <v>2022-03</v>
      </c>
    </row>
    <row r="2247" spans="1:15" x14ac:dyDescent="0.25">
      <c r="A2247" s="1">
        <v>2708154</v>
      </c>
      <c r="B2247" s="1">
        <v>2708154109</v>
      </c>
      <c r="C2247" s="1">
        <v>33345</v>
      </c>
      <c r="D2247" s="63">
        <v>44597.613738391206</v>
      </c>
      <c r="E2247" s="54">
        <v>125</v>
      </c>
      <c r="F2247" s="56" t="s">
        <v>72</v>
      </c>
      <c r="G2247" s="56" t="s">
        <v>93</v>
      </c>
      <c r="H2247" s="56" t="s">
        <v>433</v>
      </c>
      <c r="I2247" s="56" t="s">
        <v>476</v>
      </c>
      <c r="J2247" s="54" t="s">
        <v>477</v>
      </c>
      <c r="K2247" s="1">
        <v>36.396619999999999</v>
      </c>
      <c r="L2247" s="1">
        <v>42.514042699999997</v>
      </c>
      <c r="M2247" s="1">
        <v>5</v>
      </c>
      <c r="N2247" s="9">
        <f>DATE(YEAR(TblLocations[[#This Row],[ODK_DateOfSubmission]]),MONTH(TblLocations[[#This Row],[ODK_DateOfSubmission]]),DAY(TblLocations[[#This Row],[ODK_DateOfSubmission]]))</f>
        <v>44597</v>
      </c>
      <c r="O2247" s="23" t="str">
        <f>_xlfn.CONCAT( YEAR(TblLocations[[#This Row],[ODK_DateOfSubmission]]), "-",TEXT( MONTH(TblLocations[[#This Row],[ODK_DateOfSubmission]]),"00"))</f>
        <v>2022-02</v>
      </c>
    </row>
    <row r="2248" spans="1:15" x14ac:dyDescent="0.25">
      <c r="A2248" s="1">
        <v>1305004</v>
      </c>
      <c r="B2248" s="1">
        <v>130500416</v>
      </c>
      <c r="C2248" s="1">
        <v>23768</v>
      </c>
      <c r="D2248" s="63">
        <v>44643</v>
      </c>
      <c r="E2248" s="54">
        <v>125</v>
      </c>
      <c r="F2248" s="56" t="s">
        <v>80</v>
      </c>
      <c r="G2248" s="56" t="s">
        <v>148</v>
      </c>
      <c r="H2248" s="56" t="s">
        <v>1642</v>
      </c>
      <c r="I2248" s="56" t="s">
        <v>1643</v>
      </c>
      <c r="J2248" s="54" t="s">
        <v>1644</v>
      </c>
      <c r="K2248" s="1">
        <v>34.614529064199999</v>
      </c>
      <c r="L2248" s="1">
        <v>45.316861840100003</v>
      </c>
      <c r="M2248" s="1">
        <v>1</v>
      </c>
      <c r="N2248" s="9">
        <f>DATE(YEAR(TblLocations[[#This Row],[ODK_DateOfSubmission]]),MONTH(TblLocations[[#This Row],[ODK_DateOfSubmission]]),DAY(TblLocations[[#This Row],[ODK_DateOfSubmission]]))</f>
        <v>44643</v>
      </c>
      <c r="O2248" s="23" t="str">
        <f>_xlfn.CONCAT( YEAR(TblLocations[[#This Row],[ODK_DateOfSubmission]]), "-",TEXT( MONTH(TblLocations[[#This Row],[ODK_DateOfSubmission]]),"00"))</f>
        <v>2022-03</v>
      </c>
    </row>
    <row r="2249" spans="1:15" x14ac:dyDescent="0.25">
      <c r="A2249" s="1">
        <v>1310113</v>
      </c>
      <c r="B2249" s="1">
        <v>131011316</v>
      </c>
      <c r="C2249" s="1">
        <v>5930</v>
      </c>
      <c r="D2249" s="63">
        <v>44643</v>
      </c>
      <c r="E2249" s="54">
        <v>125</v>
      </c>
      <c r="F2249" s="56" t="s">
        <v>80</v>
      </c>
      <c r="G2249" s="56" t="s">
        <v>143</v>
      </c>
      <c r="H2249" s="56" t="s">
        <v>670</v>
      </c>
      <c r="I2249" s="56" t="s">
        <v>1645</v>
      </c>
      <c r="J2249" s="54" t="s">
        <v>1646</v>
      </c>
      <c r="K2249" s="1">
        <v>35.534221611600003</v>
      </c>
      <c r="L2249" s="1">
        <v>45.429571228900002</v>
      </c>
      <c r="M2249" s="1">
        <v>1</v>
      </c>
      <c r="N2249" s="9">
        <f>DATE(YEAR(TblLocations[[#This Row],[ODK_DateOfSubmission]]),MONTH(TblLocations[[#This Row],[ODK_DateOfSubmission]]),DAY(TblLocations[[#This Row],[ODK_DateOfSubmission]]))</f>
        <v>44643</v>
      </c>
      <c r="O2249" s="23" t="str">
        <f>_xlfn.CONCAT( YEAR(TblLocations[[#This Row],[ODK_DateOfSubmission]]), "-",TEXT( MONTH(TblLocations[[#This Row],[ODK_DateOfSubmission]]),"00"))</f>
        <v>2022-03</v>
      </c>
    </row>
    <row r="2250" spans="1:15" x14ac:dyDescent="0.25">
      <c r="A2250" s="1">
        <v>2307140</v>
      </c>
      <c r="B2250" s="1">
        <v>230714016</v>
      </c>
      <c r="C2250" s="1">
        <v>26100</v>
      </c>
      <c r="D2250" s="63">
        <v>44615</v>
      </c>
      <c r="E2250" s="54">
        <v>125</v>
      </c>
      <c r="F2250" s="56" t="s">
        <v>92</v>
      </c>
      <c r="G2250" s="56" t="s">
        <v>166</v>
      </c>
      <c r="H2250" s="56" t="s">
        <v>858</v>
      </c>
      <c r="I2250" s="56" t="s">
        <v>1647</v>
      </c>
      <c r="J2250" s="54" t="s">
        <v>1648</v>
      </c>
      <c r="K2250" s="1">
        <v>33.281126896400004</v>
      </c>
      <c r="L2250" s="1">
        <v>44.298101306500001</v>
      </c>
      <c r="M2250" s="1">
        <v>2</v>
      </c>
      <c r="N2250" s="9">
        <f>DATE(YEAR(TblLocations[[#This Row],[ODK_DateOfSubmission]]),MONTH(TblLocations[[#This Row],[ODK_DateOfSubmission]]),DAY(TblLocations[[#This Row],[ODK_DateOfSubmission]]))</f>
        <v>44615</v>
      </c>
      <c r="O2250" s="23" t="str">
        <f>_xlfn.CONCAT( YEAR(TblLocations[[#This Row],[ODK_DateOfSubmission]]), "-",TEXT( MONTH(TblLocations[[#This Row],[ODK_DateOfSubmission]]),"00"))</f>
        <v>2022-02</v>
      </c>
    </row>
    <row r="2251" spans="1:15" x14ac:dyDescent="0.25">
      <c r="A2251" s="1">
        <v>2307142</v>
      </c>
      <c r="B2251" s="1">
        <v>230714216</v>
      </c>
      <c r="C2251" s="1">
        <v>26101</v>
      </c>
      <c r="D2251" s="63">
        <v>44615</v>
      </c>
      <c r="E2251" s="54">
        <v>125</v>
      </c>
      <c r="F2251" s="56" t="s">
        <v>92</v>
      </c>
      <c r="G2251" s="56" t="s">
        <v>166</v>
      </c>
      <c r="H2251" s="56" t="s">
        <v>858</v>
      </c>
      <c r="I2251" s="56" t="s">
        <v>1649</v>
      </c>
      <c r="J2251" s="54" t="s">
        <v>1650</v>
      </c>
      <c r="K2251" s="1">
        <v>33.280283134999998</v>
      </c>
      <c r="L2251" s="1">
        <v>44.294826463</v>
      </c>
      <c r="M2251" s="1">
        <v>3</v>
      </c>
      <c r="N2251" s="9">
        <f>DATE(YEAR(TblLocations[[#This Row],[ODK_DateOfSubmission]]),MONTH(TblLocations[[#This Row],[ODK_DateOfSubmission]]),DAY(TblLocations[[#This Row],[ODK_DateOfSubmission]]))</f>
        <v>44615</v>
      </c>
      <c r="O2251" s="23" t="str">
        <f>_xlfn.CONCAT( YEAR(TblLocations[[#This Row],[ODK_DateOfSubmission]]), "-",TEXT( MONTH(TblLocations[[#This Row],[ODK_DateOfSubmission]]),"00"))</f>
        <v>2022-02</v>
      </c>
    </row>
    <row r="2252" spans="1:15" x14ac:dyDescent="0.25">
      <c r="A2252" s="1">
        <v>3502012</v>
      </c>
      <c r="B2252" s="1">
        <v>350201216</v>
      </c>
      <c r="C2252" s="1">
        <v>33800</v>
      </c>
      <c r="D2252" s="63">
        <v>44644</v>
      </c>
      <c r="E2252" s="54">
        <v>125</v>
      </c>
      <c r="F2252" s="56" t="s">
        <v>68</v>
      </c>
      <c r="G2252" s="56" t="s">
        <v>81</v>
      </c>
      <c r="H2252" s="56" t="s">
        <v>1048</v>
      </c>
      <c r="I2252" s="56" t="s">
        <v>1337</v>
      </c>
      <c r="J2252" s="54" t="s">
        <v>1338</v>
      </c>
      <c r="K2252" s="1">
        <v>31.541273</v>
      </c>
      <c r="L2252" s="1">
        <v>46.125217999999997</v>
      </c>
      <c r="M2252" s="1">
        <v>3</v>
      </c>
      <c r="N2252" s="9">
        <f>DATE(YEAR(TblLocations[[#This Row],[ODK_DateOfSubmission]]),MONTH(TblLocations[[#This Row],[ODK_DateOfSubmission]]),DAY(TblLocations[[#This Row],[ODK_DateOfSubmission]]))</f>
        <v>44644</v>
      </c>
      <c r="O2252" s="23" t="str">
        <f>_xlfn.CONCAT( YEAR(TblLocations[[#This Row],[ODK_DateOfSubmission]]), "-",TEXT( MONTH(TblLocations[[#This Row],[ODK_DateOfSubmission]]),"00"))</f>
        <v>2022-03</v>
      </c>
    </row>
    <row r="2253" spans="1:15" x14ac:dyDescent="0.25">
      <c r="A2253" s="1">
        <v>3502012</v>
      </c>
      <c r="B2253" s="1">
        <v>350201216</v>
      </c>
      <c r="C2253" s="1">
        <v>33800</v>
      </c>
      <c r="D2253" s="63">
        <v>44644</v>
      </c>
      <c r="E2253" s="54">
        <v>125</v>
      </c>
      <c r="F2253" s="56" t="s">
        <v>68</v>
      </c>
      <c r="G2253" s="56" t="s">
        <v>81</v>
      </c>
      <c r="H2253" s="56" t="s">
        <v>1048</v>
      </c>
      <c r="I2253" s="56" t="s">
        <v>1337</v>
      </c>
      <c r="J2253" s="54" t="s">
        <v>1338</v>
      </c>
      <c r="K2253" s="1">
        <v>31.541273</v>
      </c>
      <c r="L2253" s="1">
        <v>46.125217999999997</v>
      </c>
      <c r="M2253" s="1">
        <v>2</v>
      </c>
      <c r="N2253" s="9">
        <f>DATE(YEAR(TblLocations[[#This Row],[ODK_DateOfSubmission]]),MONTH(TblLocations[[#This Row],[ODK_DateOfSubmission]]),DAY(TblLocations[[#This Row],[ODK_DateOfSubmission]]))</f>
        <v>44644</v>
      </c>
      <c r="O2253" s="23" t="str">
        <f>_xlfn.CONCAT( YEAR(TblLocations[[#This Row],[ODK_DateOfSubmission]]), "-",TEXT( MONTH(TblLocations[[#This Row],[ODK_DateOfSubmission]]),"00"))</f>
        <v>2022-03</v>
      </c>
    </row>
    <row r="2254" spans="1:15" x14ac:dyDescent="0.25">
      <c r="A2254" s="1">
        <v>3502015</v>
      </c>
      <c r="B2254" s="1">
        <v>350201516</v>
      </c>
      <c r="C2254" s="1">
        <v>33803</v>
      </c>
      <c r="D2254" s="63">
        <v>44644</v>
      </c>
      <c r="E2254" s="54">
        <v>125</v>
      </c>
      <c r="F2254" s="56" t="s">
        <v>68</v>
      </c>
      <c r="G2254" s="56" t="s">
        <v>81</v>
      </c>
      <c r="H2254" s="56" t="s">
        <v>1048</v>
      </c>
      <c r="I2254" s="56" t="s">
        <v>1531</v>
      </c>
      <c r="J2254" s="54" t="s">
        <v>1532</v>
      </c>
      <c r="K2254" s="1">
        <v>31.543367</v>
      </c>
      <c r="L2254" s="1">
        <v>46.119889000000001</v>
      </c>
      <c r="M2254" s="1">
        <v>2</v>
      </c>
      <c r="N2254" s="9">
        <f>DATE(YEAR(TblLocations[[#This Row],[ODK_DateOfSubmission]]),MONTH(TblLocations[[#This Row],[ODK_DateOfSubmission]]),DAY(TblLocations[[#This Row],[ODK_DateOfSubmission]]))</f>
        <v>44644</v>
      </c>
      <c r="O2254" s="23" t="str">
        <f>_xlfn.CONCAT( YEAR(TblLocations[[#This Row],[ODK_DateOfSubmission]]), "-",TEXT( MONTH(TblLocations[[#This Row],[ODK_DateOfSubmission]]),"00"))</f>
        <v>2022-03</v>
      </c>
    </row>
    <row r="2255" spans="1:15" x14ac:dyDescent="0.25">
      <c r="A2255" s="1">
        <v>3502015</v>
      </c>
      <c r="B2255" s="1">
        <v>350201516</v>
      </c>
      <c r="C2255" s="1">
        <v>33803</v>
      </c>
      <c r="D2255" s="63">
        <v>44644</v>
      </c>
      <c r="E2255" s="54">
        <v>125</v>
      </c>
      <c r="F2255" s="56" t="s">
        <v>68</v>
      </c>
      <c r="G2255" s="56" t="s">
        <v>81</v>
      </c>
      <c r="H2255" s="56" t="s">
        <v>1048</v>
      </c>
      <c r="I2255" s="56" t="s">
        <v>1531</v>
      </c>
      <c r="J2255" s="54" t="s">
        <v>1532</v>
      </c>
      <c r="K2255" s="1">
        <v>31.543367</v>
      </c>
      <c r="L2255" s="1">
        <v>46.119889000000001</v>
      </c>
      <c r="M2255" s="1">
        <v>2</v>
      </c>
      <c r="N2255" s="9">
        <f>DATE(YEAR(TblLocations[[#This Row],[ODK_DateOfSubmission]]),MONTH(TblLocations[[#This Row],[ODK_DateOfSubmission]]),DAY(TblLocations[[#This Row],[ODK_DateOfSubmission]]))</f>
        <v>44644</v>
      </c>
      <c r="O2255" s="23" t="str">
        <f>_xlfn.CONCAT( YEAR(TblLocations[[#This Row],[ODK_DateOfSubmission]]), "-",TEXT( MONTH(TblLocations[[#This Row],[ODK_DateOfSubmission]]),"00"))</f>
        <v>2022-03</v>
      </c>
    </row>
    <row r="2256" spans="1:15" x14ac:dyDescent="0.25">
      <c r="A2256" s="1">
        <v>3502016</v>
      </c>
      <c r="B2256" s="1">
        <v>350201616</v>
      </c>
      <c r="C2256" s="1">
        <v>34162</v>
      </c>
      <c r="D2256" s="63">
        <v>44645</v>
      </c>
      <c r="E2256" s="54">
        <v>125</v>
      </c>
      <c r="F2256" s="56" t="s">
        <v>68</v>
      </c>
      <c r="G2256" s="56" t="s">
        <v>81</v>
      </c>
      <c r="H2256" s="56" t="s">
        <v>1047</v>
      </c>
      <c r="I2256" s="56" t="s">
        <v>1440</v>
      </c>
      <c r="J2256" s="54" t="s">
        <v>1441</v>
      </c>
      <c r="K2256" s="1">
        <v>31.735530000000001</v>
      </c>
      <c r="L2256" s="1">
        <v>46.112045999999999</v>
      </c>
      <c r="M2256" s="1">
        <v>4</v>
      </c>
      <c r="N2256" s="9">
        <f>DATE(YEAR(TblLocations[[#This Row],[ODK_DateOfSubmission]]),MONTH(TblLocations[[#This Row],[ODK_DateOfSubmission]]),DAY(TblLocations[[#This Row],[ODK_DateOfSubmission]]))</f>
        <v>44645</v>
      </c>
      <c r="O2256" s="23" t="str">
        <f>_xlfn.CONCAT( YEAR(TblLocations[[#This Row],[ODK_DateOfSubmission]]), "-",TEXT( MONTH(TblLocations[[#This Row],[ODK_DateOfSubmission]]),"00"))</f>
        <v>2022-03</v>
      </c>
    </row>
    <row r="2257" spans="1:15" x14ac:dyDescent="0.25">
      <c r="A2257" s="1">
        <v>3502016</v>
      </c>
      <c r="B2257" s="1">
        <v>350201616</v>
      </c>
      <c r="C2257" s="1">
        <v>34162</v>
      </c>
      <c r="D2257" s="63">
        <v>44645</v>
      </c>
      <c r="E2257" s="54">
        <v>125</v>
      </c>
      <c r="F2257" s="56" t="s">
        <v>68</v>
      </c>
      <c r="G2257" s="56" t="s">
        <v>81</v>
      </c>
      <c r="H2257" s="56" t="s">
        <v>1047</v>
      </c>
      <c r="I2257" s="56" t="s">
        <v>1440</v>
      </c>
      <c r="J2257" s="54" t="s">
        <v>1441</v>
      </c>
      <c r="K2257" s="1">
        <v>31.735530000000001</v>
      </c>
      <c r="L2257" s="1">
        <v>46.112045999999999</v>
      </c>
      <c r="M2257" s="1">
        <v>3</v>
      </c>
      <c r="N2257" s="9">
        <f>DATE(YEAR(TblLocations[[#This Row],[ODK_DateOfSubmission]]),MONTH(TblLocations[[#This Row],[ODK_DateOfSubmission]]),DAY(TblLocations[[#This Row],[ODK_DateOfSubmission]]))</f>
        <v>44645</v>
      </c>
      <c r="O2257" s="23" t="str">
        <f>_xlfn.CONCAT( YEAR(TblLocations[[#This Row],[ODK_DateOfSubmission]]), "-",TEXT( MONTH(TblLocations[[#This Row],[ODK_DateOfSubmission]]),"00"))</f>
        <v>2022-03</v>
      </c>
    </row>
    <row r="2258" spans="1:15" x14ac:dyDescent="0.25">
      <c r="A2258" s="1">
        <v>3502016</v>
      </c>
      <c r="B2258" s="1">
        <v>350201616</v>
      </c>
      <c r="C2258" s="1">
        <v>34162</v>
      </c>
      <c r="D2258" s="63">
        <v>44645</v>
      </c>
      <c r="E2258" s="54">
        <v>125</v>
      </c>
      <c r="F2258" s="56" t="s">
        <v>68</v>
      </c>
      <c r="G2258" s="56" t="s">
        <v>81</v>
      </c>
      <c r="H2258" s="56" t="s">
        <v>1047</v>
      </c>
      <c r="I2258" s="56" t="s">
        <v>1440</v>
      </c>
      <c r="J2258" s="54" t="s">
        <v>1441</v>
      </c>
      <c r="K2258" s="1">
        <v>31.735530000000001</v>
      </c>
      <c r="L2258" s="1">
        <v>46.112045999999999</v>
      </c>
      <c r="M2258" s="1">
        <v>7</v>
      </c>
      <c r="N2258" s="9">
        <f>DATE(YEAR(TblLocations[[#This Row],[ODK_DateOfSubmission]]),MONTH(TblLocations[[#This Row],[ODK_DateOfSubmission]]),DAY(TblLocations[[#This Row],[ODK_DateOfSubmission]]))</f>
        <v>44645</v>
      </c>
      <c r="O2258" s="23" t="str">
        <f>_xlfn.CONCAT( YEAR(TblLocations[[#This Row],[ODK_DateOfSubmission]]), "-",TEXT( MONTH(TblLocations[[#This Row],[ODK_DateOfSubmission]]),"00"))</f>
        <v>2022-03</v>
      </c>
    </row>
    <row r="2259" spans="1:15" x14ac:dyDescent="0.25">
      <c r="A2259" s="1">
        <v>3502016</v>
      </c>
      <c r="B2259" s="1">
        <v>350201616</v>
      </c>
      <c r="C2259" s="1">
        <v>34162</v>
      </c>
      <c r="D2259" s="63">
        <v>44645</v>
      </c>
      <c r="E2259" s="54">
        <v>125</v>
      </c>
      <c r="F2259" s="56" t="s">
        <v>68</v>
      </c>
      <c r="G2259" s="56" t="s">
        <v>81</v>
      </c>
      <c r="H2259" s="56" t="s">
        <v>1047</v>
      </c>
      <c r="I2259" s="56" t="s">
        <v>1440</v>
      </c>
      <c r="J2259" s="54" t="s">
        <v>1441</v>
      </c>
      <c r="K2259" s="1">
        <v>31.735530000000001</v>
      </c>
      <c r="L2259" s="1">
        <v>46.112045999999999</v>
      </c>
      <c r="M2259" s="1">
        <v>3</v>
      </c>
      <c r="N2259" s="9">
        <f>DATE(YEAR(TblLocations[[#This Row],[ODK_DateOfSubmission]]),MONTH(TblLocations[[#This Row],[ODK_DateOfSubmission]]),DAY(TblLocations[[#This Row],[ODK_DateOfSubmission]]))</f>
        <v>44645</v>
      </c>
      <c r="O2259" s="23" t="str">
        <f>_xlfn.CONCAT( YEAR(TblLocations[[#This Row],[ODK_DateOfSubmission]]), "-",TEXT( MONTH(TblLocations[[#This Row],[ODK_DateOfSubmission]]),"00"))</f>
        <v>2022-03</v>
      </c>
    </row>
    <row r="2260" spans="1:15" x14ac:dyDescent="0.25">
      <c r="A2260" s="1">
        <v>3502018</v>
      </c>
      <c r="B2260" s="1">
        <v>350201816</v>
      </c>
      <c r="C2260" s="1">
        <v>10289</v>
      </c>
      <c r="D2260" s="63">
        <v>44644</v>
      </c>
      <c r="E2260" s="54">
        <v>125</v>
      </c>
      <c r="F2260" s="56" t="s">
        <v>68</v>
      </c>
      <c r="G2260" s="56" t="s">
        <v>81</v>
      </c>
      <c r="H2260" s="56" t="s">
        <v>1047</v>
      </c>
      <c r="I2260" s="56" t="s">
        <v>1088</v>
      </c>
      <c r="J2260" s="54" t="s">
        <v>1510</v>
      </c>
      <c r="K2260" s="1">
        <v>31.715143000000001</v>
      </c>
      <c r="L2260" s="1">
        <v>46.098461</v>
      </c>
      <c r="M2260" s="1">
        <v>3</v>
      </c>
      <c r="N2260" s="9">
        <f>DATE(YEAR(TblLocations[[#This Row],[ODK_DateOfSubmission]]),MONTH(TblLocations[[#This Row],[ODK_DateOfSubmission]]),DAY(TblLocations[[#This Row],[ODK_DateOfSubmission]]))</f>
        <v>44644</v>
      </c>
      <c r="O2260" s="23" t="str">
        <f>_xlfn.CONCAT( YEAR(TblLocations[[#This Row],[ODK_DateOfSubmission]]), "-",TEXT( MONTH(TblLocations[[#This Row],[ODK_DateOfSubmission]]),"00"))</f>
        <v>2022-03</v>
      </c>
    </row>
    <row r="2261" spans="1:15" x14ac:dyDescent="0.25">
      <c r="A2261" s="1">
        <v>3502018</v>
      </c>
      <c r="B2261" s="1">
        <v>350201816</v>
      </c>
      <c r="C2261" s="1">
        <v>10289</v>
      </c>
      <c r="D2261" s="63">
        <v>44644</v>
      </c>
      <c r="E2261" s="54">
        <v>125</v>
      </c>
      <c r="F2261" s="56" t="s">
        <v>68</v>
      </c>
      <c r="G2261" s="56" t="s">
        <v>81</v>
      </c>
      <c r="H2261" s="56" t="s">
        <v>1047</v>
      </c>
      <c r="I2261" s="56" t="s">
        <v>1088</v>
      </c>
      <c r="J2261" s="54" t="s">
        <v>1510</v>
      </c>
      <c r="K2261" s="1">
        <v>31.715143000000001</v>
      </c>
      <c r="L2261" s="1">
        <v>46.098461</v>
      </c>
      <c r="M2261" s="1">
        <v>2</v>
      </c>
      <c r="N2261" s="9">
        <f>DATE(YEAR(TblLocations[[#This Row],[ODK_DateOfSubmission]]),MONTH(TblLocations[[#This Row],[ODK_DateOfSubmission]]),DAY(TblLocations[[#This Row],[ODK_DateOfSubmission]]))</f>
        <v>44644</v>
      </c>
      <c r="O2261" s="23" t="str">
        <f>_xlfn.CONCAT( YEAR(TblLocations[[#This Row],[ODK_DateOfSubmission]]), "-",TEXT( MONTH(TblLocations[[#This Row],[ODK_DateOfSubmission]]),"00"))</f>
        <v>2022-03</v>
      </c>
    </row>
    <row r="2262" spans="1:15" x14ac:dyDescent="0.25">
      <c r="A2262" s="1">
        <v>3502018</v>
      </c>
      <c r="B2262" s="1">
        <v>350201816</v>
      </c>
      <c r="C2262" s="1">
        <v>10289</v>
      </c>
      <c r="D2262" s="63">
        <v>44644</v>
      </c>
      <c r="E2262" s="54">
        <v>125</v>
      </c>
      <c r="F2262" s="56" t="s">
        <v>68</v>
      </c>
      <c r="G2262" s="56" t="s">
        <v>81</v>
      </c>
      <c r="H2262" s="56" t="s">
        <v>1047</v>
      </c>
      <c r="I2262" s="56" t="s">
        <v>1088</v>
      </c>
      <c r="J2262" s="54" t="s">
        <v>1510</v>
      </c>
      <c r="K2262" s="1">
        <v>31.715143000000001</v>
      </c>
      <c r="L2262" s="1">
        <v>46.098461</v>
      </c>
      <c r="M2262" s="1">
        <v>3</v>
      </c>
      <c r="N2262" s="9">
        <f>DATE(YEAR(TblLocations[[#This Row],[ODK_DateOfSubmission]]),MONTH(TblLocations[[#This Row],[ODK_DateOfSubmission]]),DAY(TblLocations[[#This Row],[ODK_DateOfSubmission]]))</f>
        <v>44644</v>
      </c>
      <c r="O2262" s="23" t="str">
        <f>_xlfn.CONCAT( YEAR(TblLocations[[#This Row],[ODK_DateOfSubmission]]), "-",TEXT( MONTH(TblLocations[[#This Row],[ODK_DateOfSubmission]]),"00"))</f>
        <v>2022-03</v>
      </c>
    </row>
    <row r="2263" spans="1:15" x14ac:dyDescent="0.25">
      <c r="A2263" s="1">
        <v>3502003</v>
      </c>
      <c r="B2263" s="1">
        <v>350200316</v>
      </c>
      <c r="C2263" s="1">
        <v>24722</v>
      </c>
      <c r="D2263" s="63">
        <v>44645</v>
      </c>
      <c r="E2263" s="54">
        <v>125</v>
      </c>
      <c r="F2263" s="56" t="s">
        <v>68</v>
      </c>
      <c r="G2263" s="56" t="s">
        <v>81</v>
      </c>
      <c r="H2263" s="56" t="s">
        <v>1047</v>
      </c>
      <c r="I2263" s="56" t="s">
        <v>1051</v>
      </c>
      <c r="J2263" s="54" t="s">
        <v>897</v>
      </c>
      <c r="K2263" s="1">
        <v>31.711529196499999</v>
      </c>
      <c r="L2263" s="1">
        <v>46.124556874</v>
      </c>
      <c r="M2263" s="1">
        <v>4</v>
      </c>
      <c r="N2263" s="9">
        <f>DATE(YEAR(TblLocations[[#This Row],[ODK_DateOfSubmission]]),MONTH(TblLocations[[#This Row],[ODK_DateOfSubmission]]),DAY(TblLocations[[#This Row],[ODK_DateOfSubmission]]))</f>
        <v>44645</v>
      </c>
      <c r="O2263" s="23" t="str">
        <f>_xlfn.CONCAT( YEAR(TblLocations[[#This Row],[ODK_DateOfSubmission]]), "-",TEXT( MONTH(TblLocations[[#This Row],[ODK_DateOfSubmission]]),"00"))</f>
        <v>2022-03</v>
      </c>
    </row>
    <row r="2264" spans="1:15" x14ac:dyDescent="0.25">
      <c r="A2264" s="1">
        <v>3502003</v>
      </c>
      <c r="B2264" s="1">
        <v>350200316</v>
      </c>
      <c r="C2264" s="1">
        <v>24722</v>
      </c>
      <c r="D2264" s="63">
        <v>44645</v>
      </c>
      <c r="E2264" s="54">
        <v>125</v>
      </c>
      <c r="F2264" s="56" t="s">
        <v>68</v>
      </c>
      <c r="G2264" s="56" t="s">
        <v>81</v>
      </c>
      <c r="H2264" s="56" t="s">
        <v>1047</v>
      </c>
      <c r="I2264" s="56" t="s">
        <v>1051</v>
      </c>
      <c r="J2264" s="54" t="s">
        <v>897</v>
      </c>
      <c r="K2264" s="1">
        <v>31.711529196499999</v>
      </c>
      <c r="L2264" s="1">
        <v>46.124556874</v>
      </c>
      <c r="M2264" s="1">
        <v>5</v>
      </c>
      <c r="N2264" s="9">
        <f>DATE(YEAR(TblLocations[[#This Row],[ODK_DateOfSubmission]]),MONTH(TblLocations[[#This Row],[ODK_DateOfSubmission]]),DAY(TblLocations[[#This Row],[ODK_DateOfSubmission]]))</f>
        <v>44645</v>
      </c>
      <c r="O2264" s="23" t="str">
        <f>_xlfn.CONCAT( YEAR(TblLocations[[#This Row],[ODK_DateOfSubmission]]), "-",TEXT( MONTH(TblLocations[[#This Row],[ODK_DateOfSubmission]]),"00"))</f>
        <v>2022-03</v>
      </c>
    </row>
    <row r="2265" spans="1:15" x14ac:dyDescent="0.25">
      <c r="A2265" s="1">
        <v>3502007</v>
      </c>
      <c r="B2265" s="1">
        <v>350200716</v>
      </c>
      <c r="C2265" s="1">
        <v>33795</v>
      </c>
      <c r="D2265" s="63">
        <v>44645</v>
      </c>
      <c r="E2265" s="54">
        <v>125</v>
      </c>
      <c r="F2265" s="56" t="s">
        <v>68</v>
      </c>
      <c r="G2265" s="56" t="s">
        <v>81</v>
      </c>
      <c r="H2265" s="56" t="s">
        <v>1047</v>
      </c>
      <c r="I2265" s="56" t="s">
        <v>1334</v>
      </c>
      <c r="J2265" s="54" t="s">
        <v>1335</v>
      </c>
      <c r="K2265" s="1">
        <v>31.728400000000001</v>
      </c>
      <c r="L2265" s="1">
        <v>46.110399999999998</v>
      </c>
      <c r="M2265" s="1">
        <v>4</v>
      </c>
      <c r="N2265" s="9">
        <f>DATE(YEAR(TblLocations[[#This Row],[ODK_DateOfSubmission]]),MONTH(TblLocations[[#This Row],[ODK_DateOfSubmission]]),DAY(TblLocations[[#This Row],[ODK_DateOfSubmission]]))</f>
        <v>44645</v>
      </c>
      <c r="O2265" s="23" t="str">
        <f>_xlfn.CONCAT( YEAR(TblLocations[[#This Row],[ODK_DateOfSubmission]]), "-",TEXT( MONTH(TblLocations[[#This Row],[ODK_DateOfSubmission]]),"00"))</f>
        <v>2022-03</v>
      </c>
    </row>
    <row r="2266" spans="1:15" x14ac:dyDescent="0.25">
      <c r="A2266" s="1">
        <v>3503015</v>
      </c>
      <c r="B2266" s="1">
        <v>350301516</v>
      </c>
      <c r="C2266" s="1">
        <v>33805</v>
      </c>
      <c r="D2266" s="63">
        <v>44643</v>
      </c>
      <c r="E2266" s="54">
        <v>125</v>
      </c>
      <c r="F2266" s="56" t="s">
        <v>68</v>
      </c>
      <c r="G2266" s="56" t="s">
        <v>86</v>
      </c>
      <c r="H2266" s="56" t="s">
        <v>1474</v>
      </c>
      <c r="I2266" s="56" t="s">
        <v>1475</v>
      </c>
      <c r="J2266" s="54" t="s">
        <v>216</v>
      </c>
      <c r="K2266" s="1">
        <v>31.295843999999999</v>
      </c>
      <c r="L2266" s="1">
        <v>46.233044999999997</v>
      </c>
      <c r="M2266" s="1">
        <v>1</v>
      </c>
      <c r="N2266" s="9">
        <f>DATE(YEAR(TblLocations[[#This Row],[ODK_DateOfSubmission]]),MONTH(TblLocations[[#This Row],[ODK_DateOfSubmission]]),DAY(TblLocations[[#This Row],[ODK_DateOfSubmission]]))</f>
        <v>44643</v>
      </c>
      <c r="O2266" s="23" t="str">
        <f>_xlfn.CONCAT( YEAR(TblLocations[[#This Row],[ODK_DateOfSubmission]]), "-",TEXT( MONTH(TblLocations[[#This Row],[ODK_DateOfSubmission]]),"00"))</f>
        <v>2022-03</v>
      </c>
    </row>
    <row r="2267" spans="1:15" x14ac:dyDescent="0.25">
      <c r="A2267" s="1">
        <v>3503015</v>
      </c>
      <c r="B2267" s="1">
        <v>350301516</v>
      </c>
      <c r="C2267" s="1">
        <v>33805</v>
      </c>
      <c r="D2267" s="63">
        <v>44643</v>
      </c>
      <c r="E2267" s="54">
        <v>125</v>
      </c>
      <c r="F2267" s="56" t="s">
        <v>68</v>
      </c>
      <c r="G2267" s="56" t="s">
        <v>86</v>
      </c>
      <c r="H2267" s="56" t="s">
        <v>1474</v>
      </c>
      <c r="I2267" s="56" t="s">
        <v>1475</v>
      </c>
      <c r="J2267" s="54" t="s">
        <v>216</v>
      </c>
      <c r="K2267" s="1">
        <v>31.295843999999999</v>
      </c>
      <c r="L2267" s="1">
        <v>46.233044999999997</v>
      </c>
      <c r="M2267" s="1">
        <v>1</v>
      </c>
      <c r="N2267" s="9">
        <f>DATE(YEAR(TblLocations[[#This Row],[ODK_DateOfSubmission]]),MONTH(TblLocations[[#This Row],[ODK_DateOfSubmission]]),DAY(TblLocations[[#This Row],[ODK_DateOfSubmission]]))</f>
        <v>44643</v>
      </c>
      <c r="O2267" s="23" t="str">
        <f>_xlfn.CONCAT( YEAR(TblLocations[[#This Row],[ODK_DateOfSubmission]]), "-",TEXT( MONTH(TblLocations[[#This Row],[ODK_DateOfSubmission]]),"00"))</f>
        <v>2022-03</v>
      </c>
    </row>
    <row r="2268" spans="1:15" x14ac:dyDescent="0.25">
      <c r="A2268" s="1">
        <v>3503015</v>
      </c>
      <c r="B2268" s="1">
        <v>350301516</v>
      </c>
      <c r="C2268" s="1">
        <v>33805</v>
      </c>
      <c r="D2268" s="63">
        <v>44643</v>
      </c>
      <c r="E2268" s="54">
        <v>125</v>
      </c>
      <c r="F2268" s="56" t="s">
        <v>68</v>
      </c>
      <c r="G2268" s="56" t="s">
        <v>86</v>
      </c>
      <c r="H2268" s="56" t="s">
        <v>1474</v>
      </c>
      <c r="I2268" s="56" t="s">
        <v>1475</v>
      </c>
      <c r="J2268" s="54" t="s">
        <v>216</v>
      </c>
      <c r="K2268" s="1">
        <v>31.295843999999999</v>
      </c>
      <c r="L2268" s="1">
        <v>46.233044999999997</v>
      </c>
      <c r="M2268" s="1">
        <v>1</v>
      </c>
      <c r="N2268" s="9">
        <f>DATE(YEAR(TblLocations[[#This Row],[ODK_DateOfSubmission]]),MONTH(TblLocations[[#This Row],[ODK_DateOfSubmission]]),DAY(TblLocations[[#This Row],[ODK_DateOfSubmission]]))</f>
        <v>44643</v>
      </c>
      <c r="O2268" s="23" t="str">
        <f>_xlfn.CONCAT( YEAR(TblLocations[[#This Row],[ODK_DateOfSubmission]]), "-",TEXT( MONTH(TblLocations[[#This Row],[ODK_DateOfSubmission]]),"00"))</f>
        <v>2022-03</v>
      </c>
    </row>
    <row r="2269" spans="1:15" x14ac:dyDescent="0.25">
      <c r="A2269" s="1">
        <v>3503001</v>
      </c>
      <c r="B2269" s="1">
        <v>350300116</v>
      </c>
      <c r="C2269" s="1">
        <v>10250</v>
      </c>
      <c r="D2269" s="63">
        <v>44643</v>
      </c>
      <c r="E2269" s="54">
        <v>125</v>
      </c>
      <c r="F2269" s="56" t="s">
        <v>68</v>
      </c>
      <c r="G2269" s="56" t="s">
        <v>86</v>
      </c>
      <c r="H2269" s="56" t="s">
        <v>1404</v>
      </c>
      <c r="I2269" s="56" t="s">
        <v>1476</v>
      </c>
      <c r="J2269" s="54" t="s">
        <v>1477</v>
      </c>
      <c r="K2269" s="1">
        <v>31.4359498874</v>
      </c>
      <c r="L2269" s="1">
        <v>46.172572526899998</v>
      </c>
      <c r="M2269" s="1">
        <v>1</v>
      </c>
      <c r="N2269" s="9">
        <f>DATE(YEAR(TblLocations[[#This Row],[ODK_DateOfSubmission]]),MONTH(TblLocations[[#This Row],[ODK_DateOfSubmission]]),DAY(TblLocations[[#This Row],[ODK_DateOfSubmission]]))</f>
        <v>44643</v>
      </c>
      <c r="O2269" s="23" t="str">
        <f>_xlfn.CONCAT( YEAR(TblLocations[[#This Row],[ODK_DateOfSubmission]]), "-",TEXT( MONTH(TblLocations[[#This Row],[ODK_DateOfSubmission]]),"00"))</f>
        <v>2022-03</v>
      </c>
    </row>
    <row r="2270" spans="1:15" x14ac:dyDescent="0.25">
      <c r="A2270" s="1">
        <v>3503006</v>
      </c>
      <c r="B2270" s="1">
        <v>350300616</v>
      </c>
      <c r="C2270" s="1">
        <v>21209</v>
      </c>
      <c r="D2270" s="63">
        <v>44643</v>
      </c>
      <c r="E2270" s="54">
        <v>125</v>
      </c>
      <c r="F2270" s="56" t="s">
        <v>68</v>
      </c>
      <c r="G2270" s="56" t="s">
        <v>86</v>
      </c>
      <c r="H2270" s="56" t="s">
        <v>1404</v>
      </c>
      <c r="I2270" s="56" t="s">
        <v>1406</v>
      </c>
      <c r="J2270" s="54" t="s">
        <v>1407</v>
      </c>
      <c r="K2270" s="1">
        <v>31.415689718399999</v>
      </c>
      <c r="L2270" s="1">
        <v>46.163976839100002</v>
      </c>
      <c r="M2270" s="1">
        <v>1</v>
      </c>
      <c r="N2270" s="9">
        <f>DATE(YEAR(TblLocations[[#This Row],[ODK_DateOfSubmission]]),MONTH(TblLocations[[#This Row],[ODK_DateOfSubmission]]),DAY(TblLocations[[#This Row],[ODK_DateOfSubmission]]))</f>
        <v>44643</v>
      </c>
      <c r="O2270" s="23" t="str">
        <f>_xlfn.CONCAT( YEAR(TblLocations[[#This Row],[ODK_DateOfSubmission]]), "-",TEXT( MONTH(TblLocations[[#This Row],[ODK_DateOfSubmission]]),"00"))</f>
        <v>2022-03</v>
      </c>
    </row>
    <row r="2271" spans="1:15" x14ac:dyDescent="0.25">
      <c r="A2271" s="1">
        <v>3503006</v>
      </c>
      <c r="B2271" s="1">
        <v>350300616</v>
      </c>
      <c r="C2271" s="1">
        <v>21209</v>
      </c>
      <c r="D2271" s="63">
        <v>44643</v>
      </c>
      <c r="E2271" s="54">
        <v>125</v>
      </c>
      <c r="F2271" s="56" t="s">
        <v>68</v>
      </c>
      <c r="G2271" s="56" t="s">
        <v>86</v>
      </c>
      <c r="H2271" s="56" t="s">
        <v>1404</v>
      </c>
      <c r="I2271" s="56" t="s">
        <v>1406</v>
      </c>
      <c r="J2271" s="54" t="s">
        <v>1407</v>
      </c>
      <c r="K2271" s="1">
        <v>31.415689718399999</v>
      </c>
      <c r="L2271" s="1">
        <v>46.163976839100002</v>
      </c>
      <c r="M2271" s="1">
        <v>1</v>
      </c>
      <c r="N2271" s="9">
        <f>DATE(YEAR(TblLocations[[#This Row],[ODK_DateOfSubmission]]),MONTH(TblLocations[[#This Row],[ODK_DateOfSubmission]]),DAY(TblLocations[[#This Row],[ODK_DateOfSubmission]]))</f>
        <v>44643</v>
      </c>
      <c r="O2271" s="23" t="str">
        <f>_xlfn.CONCAT( YEAR(TblLocations[[#This Row],[ODK_DateOfSubmission]]), "-",TEXT( MONTH(TblLocations[[#This Row],[ODK_DateOfSubmission]]),"00"))</f>
        <v>2022-03</v>
      </c>
    </row>
    <row r="2272" spans="1:15" x14ac:dyDescent="0.25">
      <c r="A2272" s="1">
        <v>3503008</v>
      </c>
      <c r="B2272" s="1">
        <v>350300816</v>
      </c>
      <c r="C2272" s="1">
        <v>9848</v>
      </c>
      <c r="D2272" s="63">
        <v>44643</v>
      </c>
      <c r="E2272" s="54">
        <v>125</v>
      </c>
      <c r="F2272" s="56" t="s">
        <v>68</v>
      </c>
      <c r="G2272" s="56" t="s">
        <v>86</v>
      </c>
      <c r="H2272" s="56" t="s">
        <v>1404</v>
      </c>
      <c r="I2272" s="56" t="s">
        <v>1478</v>
      </c>
      <c r="J2272" s="54" t="s">
        <v>1479</v>
      </c>
      <c r="K2272" s="1">
        <v>31.415756054100001</v>
      </c>
      <c r="L2272" s="1">
        <v>46.172971067500001</v>
      </c>
      <c r="M2272" s="1">
        <v>1</v>
      </c>
      <c r="N2272" s="9">
        <f>DATE(YEAR(TblLocations[[#This Row],[ODK_DateOfSubmission]]),MONTH(TblLocations[[#This Row],[ODK_DateOfSubmission]]),DAY(TblLocations[[#This Row],[ODK_DateOfSubmission]]))</f>
        <v>44643</v>
      </c>
      <c r="O2272" s="23" t="str">
        <f>_xlfn.CONCAT( YEAR(TblLocations[[#This Row],[ODK_DateOfSubmission]]), "-",TEXT( MONTH(TblLocations[[#This Row],[ODK_DateOfSubmission]]),"00"))</f>
        <v>2022-03</v>
      </c>
    </row>
    <row r="2273" spans="1:15" x14ac:dyDescent="0.25">
      <c r="A2273" s="1">
        <v>3503009</v>
      </c>
      <c r="B2273" s="1">
        <v>350300916</v>
      </c>
      <c r="C2273" s="1">
        <v>9822</v>
      </c>
      <c r="D2273" s="63">
        <v>44643</v>
      </c>
      <c r="E2273" s="54">
        <v>125</v>
      </c>
      <c r="F2273" s="56" t="s">
        <v>68</v>
      </c>
      <c r="G2273" s="56" t="s">
        <v>86</v>
      </c>
      <c r="H2273" s="56" t="s">
        <v>1404</v>
      </c>
      <c r="I2273" s="56" t="s">
        <v>1410</v>
      </c>
      <c r="J2273" s="54" t="s">
        <v>1411</v>
      </c>
      <c r="K2273" s="1">
        <v>31.403907212699998</v>
      </c>
      <c r="L2273" s="1">
        <v>46.175491096099996</v>
      </c>
      <c r="M2273" s="1">
        <v>1</v>
      </c>
      <c r="N2273" s="9">
        <f>DATE(YEAR(TblLocations[[#This Row],[ODK_DateOfSubmission]]),MONTH(TblLocations[[#This Row],[ODK_DateOfSubmission]]),DAY(TblLocations[[#This Row],[ODK_DateOfSubmission]]))</f>
        <v>44643</v>
      </c>
      <c r="O2273" s="23" t="str">
        <f>_xlfn.CONCAT( YEAR(TblLocations[[#This Row],[ODK_DateOfSubmission]]), "-",TEXT( MONTH(TblLocations[[#This Row],[ODK_DateOfSubmission]]),"00"))</f>
        <v>2022-03</v>
      </c>
    </row>
    <row r="2274" spans="1:15" x14ac:dyDescent="0.25">
      <c r="A2274" s="1">
        <v>3503009</v>
      </c>
      <c r="B2274" s="1">
        <v>350300916</v>
      </c>
      <c r="C2274" s="1">
        <v>9822</v>
      </c>
      <c r="D2274" s="63">
        <v>44643</v>
      </c>
      <c r="E2274" s="54">
        <v>125</v>
      </c>
      <c r="F2274" s="56" t="s">
        <v>68</v>
      </c>
      <c r="G2274" s="56" t="s">
        <v>86</v>
      </c>
      <c r="H2274" s="56" t="s">
        <v>1404</v>
      </c>
      <c r="I2274" s="56" t="s">
        <v>1410</v>
      </c>
      <c r="J2274" s="54" t="s">
        <v>1411</v>
      </c>
      <c r="K2274" s="1">
        <v>31.403907212699998</v>
      </c>
      <c r="L2274" s="1">
        <v>46.175491096099996</v>
      </c>
      <c r="M2274" s="1">
        <v>1</v>
      </c>
      <c r="N2274" s="9">
        <f>DATE(YEAR(TblLocations[[#This Row],[ODK_DateOfSubmission]]),MONTH(TblLocations[[#This Row],[ODK_DateOfSubmission]]),DAY(TblLocations[[#This Row],[ODK_DateOfSubmission]]))</f>
        <v>44643</v>
      </c>
      <c r="O2274" s="23" t="str">
        <f>_xlfn.CONCAT( YEAR(TblLocations[[#This Row],[ODK_DateOfSubmission]]), "-",TEXT( MONTH(TblLocations[[#This Row],[ODK_DateOfSubmission]]),"00"))</f>
        <v>2022-03</v>
      </c>
    </row>
    <row r="2275" spans="1:15" x14ac:dyDescent="0.25">
      <c r="A2275" s="1">
        <v>3503012</v>
      </c>
      <c r="B2275" s="1">
        <v>350301216</v>
      </c>
      <c r="C2275" s="1">
        <v>10286</v>
      </c>
      <c r="D2275" s="63">
        <v>44643</v>
      </c>
      <c r="E2275" s="54">
        <v>125</v>
      </c>
      <c r="F2275" s="56" t="s">
        <v>68</v>
      </c>
      <c r="G2275" s="56" t="s">
        <v>86</v>
      </c>
      <c r="H2275" s="56" t="s">
        <v>1404</v>
      </c>
      <c r="I2275" s="56" t="s">
        <v>1405</v>
      </c>
      <c r="J2275" s="54" t="s">
        <v>1127</v>
      </c>
      <c r="K2275" s="1">
        <v>31.400419743299999</v>
      </c>
      <c r="L2275" s="1">
        <v>46.1806881535</v>
      </c>
      <c r="M2275" s="1">
        <v>2</v>
      </c>
      <c r="N2275" s="9">
        <f>DATE(YEAR(TblLocations[[#This Row],[ODK_DateOfSubmission]]),MONTH(TblLocations[[#This Row],[ODK_DateOfSubmission]]),DAY(TblLocations[[#This Row],[ODK_DateOfSubmission]]))</f>
        <v>44643</v>
      </c>
      <c r="O2275" s="23" t="str">
        <f>_xlfn.CONCAT( YEAR(TblLocations[[#This Row],[ODK_DateOfSubmission]]), "-",TEXT( MONTH(TblLocations[[#This Row],[ODK_DateOfSubmission]]),"00"))</f>
        <v>2022-03</v>
      </c>
    </row>
    <row r="2276" spans="1:15" x14ac:dyDescent="0.25">
      <c r="A2276" s="1">
        <v>3503012</v>
      </c>
      <c r="B2276" s="1">
        <v>350301216</v>
      </c>
      <c r="C2276" s="1">
        <v>10286</v>
      </c>
      <c r="D2276" s="63">
        <v>44643</v>
      </c>
      <c r="E2276" s="54">
        <v>125</v>
      </c>
      <c r="F2276" s="56" t="s">
        <v>68</v>
      </c>
      <c r="G2276" s="56" t="s">
        <v>86</v>
      </c>
      <c r="H2276" s="56" t="s">
        <v>1404</v>
      </c>
      <c r="I2276" s="56" t="s">
        <v>1405</v>
      </c>
      <c r="J2276" s="54" t="s">
        <v>1127</v>
      </c>
      <c r="K2276" s="1">
        <v>31.400419743299999</v>
      </c>
      <c r="L2276" s="1">
        <v>46.1806881535</v>
      </c>
      <c r="M2276" s="1">
        <v>1</v>
      </c>
      <c r="N2276" s="9">
        <f>DATE(YEAR(TblLocations[[#This Row],[ODK_DateOfSubmission]]),MONTH(TblLocations[[#This Row],[ODK_DateOfSubmission]]),DAY(TblLocations[[#This Row],[ODK_DateOfSubmission]]))</f>
        <v>44643</v>
      </c>
      <c r="O2276" s="23" t="str">
        <f>_xlfn.CONCAT( YEAR(TblLocations[[#This Row],[ODK_DateOfSubmission]]), "-",TEXT( MONTH(TblLocations[[#This Row],[ODK_DateOfSubmission]]),"00"))</f>
        <v>2022-03</v>
      </c>
    </row>
    <row r="2277" spans="1:15" x14ac:dyDescent="0.25">
      <c r="A2277" s="1">
        <v>3504050</v>
      </c>
      <c r="B2277" s="1">
        <v>350405016</v>
      </c>
      <c r="C2277" s="1">
        <v>25760</v>
      </c>
      <c r="D2277" s="63">
        <v>44643</v>
      </c>
      <c r="E2277" s="54">
        <v>125</v>
      </c>
      <c r="F2277" s="56" t="s">
        <v>68</v>
      </c>
      <c r="G2277" s="56" t="s">
        <v>73</v>
      </c>
      <c r="H2277" s="56" t="s">
        <v>1059</v>
      </c>
      <c r="I2277" s="56" t="s">
        <v>1533</v>
      </c>
      <c r="J2277" s="54" t="s">
        <v>1534</v>
      </c>
      <c r="K2277" s="1">
        <v>30.981975211000002</v>
      </c>
      <c r="L2277" s="1">
        <v>46.3081693265</v>
      </c>
      <c r="M2277" s="1">
        <v>5</v>
      </c>
      <c r="N2277" s="9">
        <f>DATE(YEAR(TblLocations[[#This Row],[ODK_DateOfSubmission]]),MONTH(TblLocations[[#This Row],[ODK_DateOfSubmission]]),DAY(TblLocations[[#This Row],[ODK_DateOfSubmission]]))</f>
        <v>44643</v>
      </c>
      <c r="O2277" s="23" t="str">
        <f>_xlfn.CONCAT( YEAR(TblLocations[[#This Row],[ODK_DateOfSubmission]]), "-",TEXT( MONTH(TblLocations[[#This Row],[ODK_DateOfSubmission]]),"00"))</f>
        <v>2022-03</v>
      </c>
    </row>
    <row r="2278" spans="1:15" x14ac:dyDescent="0.25">
      <c r="A2278" s="1">
        <v>3504051</v>
      </c>
      <c r="B2278" s="1">
        <v>350405116</v>
      </c>
      <c r="C2278" s="1">
        <v>23685</v>
      </c>
      <c r="D2278" s="63">
        <v>44634</v>
      </c>
      <c r="E2278" s="54">
        <v>125</v>
      </c>
      <c r="F2278" s="56" t="s">
        <v>68</v>
      </c>
      <c r="G2278" s="56" t="s">
        <v>73</v>
      </c>
      <c r="H2278" s="56" t="s">
        <v>1059</v>
      </c>
      <c r="I2278" s="56" t="s">
        <v>1108</v>
      </c>
      <c r="J2278" s="54" t="s">
        <v>1109</v>
      </c>
      <c r="K2278" s="1">
        <v>31.087265559999999</v>
      </c>
      <c r="L2278" s="1">
        <v>46.241235476500002</v>
      </c>
      <c r="M2278" s="1">
        <v>6</v>
      </c>
      <c r="N2278" s="9">
        <f>DATE(YEAR(TblLocations[[#This Row],[ODK_DateOfSubmission]]),MONTH(TblLocations[[#This Row],[ODK_DateOfSubmission]]),DAY(TblLocations[[#This Row],[ODK_DateOfSubmission]]))</f>
        <v>44634</v>
      </c>
      <c r="O2278" s="23" t="str">
        <f>_xlfn.CONCAT( YEAR(TblLocations[[#This Row],[ODK_DateOfSubmission]]), "-",TEXT( MONTH(TblLocations[[#This Row],[ODK_DateOfSubmission]]),"00"))</f>
        <v>2022-03</v>
      </c>
    </row>
    <row r="2279" spans="1:15" x14ac:dyDescent="0.25">
      <c r="A2279" s="1">
        <v>3504051</v>
      </c>
      <c r="B2279" s="1">
        <v>350405116</v>
      </c>
      <c r="C2279" s="1">
        <v>23685</v>
      </c>
      <c r="D2279" s="63">
        <v>44634</v>
      </c>
      <c r="E2279" s="54">
        <v>125</v>
      </c>
      <c r="F2279" s="56" t="s">
        <v>68</v>
      </c>
      <c r="G2279" s="56" t="s">
        <v>73</v>
      </c>
      <c r="H2279" s="56" t="s">
        <v>1059</v>
      </c>
      <c r="I2279" s="56" t="s">
        <v>1108</v>
      </c>
      <c r="J2279" s="54" t="s">
        <v>1109</v>
      </c>
      <c r="K2279" s="1">
        <v>31.087265559999999</v>
      </c>
      <c r="L2279" s="1">
        <v>46.241235476500002</v>
      </c>
      <c r="M2279" s="1">
        <v>4</v>
      </c>
      <c r="N2279" s="9">
        <f>DATE(YEAR(TblLocations[[#This Row],[ODK_DateOfSubmission]]),MONTH(TblLocations[[#This Row],[ODK_DateOfSubmission]]),DAY(TblLocations[[#This Row],[ODK_DateOfSubmission]]))</f>
        <v>44634</v>
      </c>
      <c r="O2279" s="23" t="str">
        <f>_xlfn.CONCAT( YEAR(TblLocations[[#This Row],[ODK_DateOfSubmission]]), "-",TEXT( MONTH(TblLocations[[#This Row],[ODK_DateOfSubmission]]),"00"))</f>
        <v>2022-03</v>
      </c>
    </row>
    <row r="2280" spans="1:15" x14ac:dyDescent="0.25">
      <c r="A2280" s="1">
        <v>3504051</v>
      </c>
      <c r="B2280" s="1">
        <v>350405116</v>
      </c>
      <c r="C2280" s="1">
        <v>23685</v>
      </c>
      <c r="D2280" s="63">
        <v>44634</v>
      </c>
      <c r="E2280" s="54">
        <v>125</v>
      </c>
      <c r="F2280" s="56" t="s">
        <v>68</v>
      </c>
      <c r="G2280" s="56" t="s">
        <v>73</v>
      </c>
      <c r="H2280" s="56" t="s">
        <v>1059</v>
      </c>
      <c r="I2280" s="56" t="s">
        <v>1108</v>
      </c>
      <c r="J2280" s="54" t="s">
        <v>1109</v>
      </c>
      <c r="K2280" s="1">
        <v>31.087265559999999</v>
      </c>
      <c r="L2280" s="1">
        <v>46.241235476500002</v>
      </c>
      <c r="M2280" s="1">
        <v>3</v>
      </c>
      <c r="N2280" s="9">
        <f>DATE(YEAR(TblLocations[[#This Row],[ODK_DateOfSubmission]]),MONTH(TblLocations[[#This Row],[ODK_DateOfSubmission]]),DAY(TblLocations[[#This Row],[ODK_DateOfSubmission]]))</f>
        <v>44634</v>
      </c>
      <c r="O2280" s="23" t="str">
        <f>_xlfn.CONCAT( YEAR(TblLocations[[#This Row],[ODK_DateOfSubmission]]), "-",TEXT( MONTH(TblLocations[[#This Row],[ODK_DateOfSubmission]]),"00"))</f>
        <v>2022-03</v>
      </c>
    </row>
    <row r="2281" spans="1:15" x14ac:dyDescent="0.25">
      <c r="A2281" s="1">
        <v>3504051</v>
      </c>
      <c r="B2281" s="1">
        <v>350405116</v>
      </c>
      <c r="C2281" s="1">
        <v>23685</v>
      </c>
      <c r="D2281" s="63">
        <v>44634</v>
      </c>
      <c r="E2281" s="54">
        <v>125</v>
      </c>
      <c r="F2281" s="56" t="s">
        <v>68</v>
      </c>
      <c r="G2281" s="56" t="s">
        <v>73</v>
      </c>
      <c r="H2281" s="56" t="s">
        <v>1059</v>
      </c>
      <c r="I2281" s="56" t="s">
        <v>1108</v>
      </c>
      <c r="J2281" s="54" t="s">
        <v>1109</v>
      </c>
      <c r="K2281" s="1">
        <v>31.087265559999999</v>
      </c>
      <c r="L2281" s="1">
        <v>46.241235476500002</v>
      </c>
      <c r="M2281" s="1">
        <v>3</v>
      </c>
      <c r="N2281" s="9">
        <f>DATE(YEAR(TblLocations[[#This Row],[ODK_DateOfSubmission]]),MONTH(TblLocations[[#This Row],[ODK_DateOfSubmission]]),DAY(TblLocations[[#This Row],[ODK_DateOfSubmission]]))</f>
        <v>44634</v>
      </c>
      <c r="O2281" s="23" t="str">
        <f>_xlfn.CONCAT( YEAR(TblLocations[[#This Row],[ODK_DateOfSubmission]]), "-",TEXT( MONTH(TblLocations[[#This Row],[ODK_DateOfSubmission]]),"00"))</f>
        <v>2022-03</v>
      </c>
    </row>
    <row r="2282" spans="1:15" x14ac:dyDescent="0.25">
      <c r="A2282" s="1">
        <v>3504052</v>
      </c>
      <c r="B2282" s="1">
        <v>350405216</v>
      </c>
      <c r="C2282" s="1">
        <v>9113</v>
      </c>
      <c r="D2282" s="63">
        <v>44643</v>
      </c>
      <c r="E2282" s="54">
        <v>125</v>
      </c>
      <c r="F2282" s="56" t="s">
        <v>68</v>
      </c>
      <c r="G2282" s="56" t="s">
        <v>73</v>
      </c>
      <c r="H2282" s="56" t="s">
        <v>1059</v>
      </c>
      <c r="I2282" s="56" t="s">
        <v>1102</v>
      </c>
      <c r="J2282" s="54" t="s">
        <v>1436</v>
      </c>
      <c r="K2282" s="1">
        <v>31.060153968000002</v>
      </c>
      <c r="L2282" s="1">
        <v>46.243325555299997</v>
      </c>
      <c r="M2282" s="1">
        <v>3</v>
      </c>
      <c r="N2282" s="9">
        <f>DATE(YEAR(TblLocations[[#This Row],[ODK_DateOfSubmission]]),MONTH(TblLocations[[#This Row],[ODK_DateOfSubmission]]),DAY(TblLocations[[#This Row],[ODK_DateOfSubmission]]))</f>
        <v>44643</v>
      </c>
      <c r="O2282" s="23" t="str">
        <f>_xlfn.CONCAT( YEAR(TblLocations[[#This Row],[ODK_DateOfSubmission]]), "-",TEXT( MONTH(TblLocations[[#This Row],[ODK_DateOfSubmission]]),"00"))</f>
        <v>2022-03</v>
      </c>
    </row>
    <row r="2283" spans="1:15" x14ac:dyDescent="0.25">
      <c r="A2283" s="1">
        <v>3504052</v>
      </c>
      <c r="B2283" s="1">
        <v>350405216</v>
      </c>
      <c r="C2283" s="1">
        <v>9113</v>
      </c>
      <c r="D2283" s="63">
        <v>44643</v>
      </c>
      <c r="E2283" s="54">
        <v>125</v>
      </c>
      <c r="F2283" s="56" t="s">
        <v>68</v>
      </c>
      <c r="G2283" s="56" t="s">
        <v>73</v>
      </c>
      <c r="H2283" s="56" t="s">
        <v>1059</v>
      </c>
      <c r="I2283" s="56" t="s">
        <v>1102</v>
      </c>
      <c r="J2283" s="54" t="s">
        <v>1436</v>
      </c>
      <c r="K2283" s="1">
        <v>31.060153968000002</v>
      </c>
      <c r="L2283" s="1">
        <v>46.243325555299997</v>
      </c>
      <c r="M2283" s="1">
        <v>2</v>
      </c>
      <c r="N2283" s="9">
        <f>DATE(YEAR(TblLocations[[#This Row],[ODK_DateOfSubmission]]),MONTH(TblLocations[[#This Row],[ODK_DateOfSubmission]]),DAY(TblLocations[[#This Row],[ODK_DateOfSubmission]]))</f>
        <v>44643</v>
      </c>
      <c r="O2283" s="23" t="str">
        <f>_xlfn.CONCAT( YEAR(TblLocations[[#This Row],[ODK_DateOfSubmission]]), "-",TEXT( MONTH(TblLocations[[#This Row],[ODK_DateOfSubmission]]),"00"))</f>
        <v>2022-03</v>
      </c>
    </row>
    <row r="2284" spans="1:15" x14ac:dyDescent="0.25">
      <c r="A2284" s="1">
        <v>3504054</v>
      </c>
      <c r="B2284" s="1">
        <v>350405416</v>
      </c>
      <c r="C2284" s="1">
        <v>9427</v>
      </c>
      <c r="D2284" s="63">
        <v>44643</v>
      </c>
      <c r="E2284" s="54">
        <v>125</v>
      </c>
      <c r="F2284" s="56" t="s">
        <v>68</v>
      </c>
      <c r="G2284" s="56" t="s">
        <v>73</v>
      </c>
      <c r="H2284" s="56" t="s">
        <v>1059</v>
      </c>
      <c r="I2284" s="56" t="s">
        <v>1110</v>
      </c>
      <c r="J2284" s="54" t="s">
        <v>1111</v>
      </c>
      <c r="K2284" s="1">
        <v>31.033617899999999</v>
      </c>
      <c r="L2284" s="1">
        <v>46.217652000000001</v>
      </c>
      <c r="M2284" s="1">
        <v>50</v>
      </c>
      <c r="N2284" s="9">
        <f>DATE(YEAR(TblLocations[[#This Row],[ODK_DateOfSubmission]]),MONTH(TblLocations[[#This Row],[ODK_DateOfSubmission]]),DAY(TblLocations[[#This Row],[ODK_DateOfSubmission]]))</f>
        <v>44643</v>
      </c>
      <c r="O2284" s="23" t="str">
        <f>_xlfn.CONCAT( YEAR(TblLocations[[#This Row],[ODK_DateOfSubmission]]), "-",TEXT( MONTH(TblLocations[[#This Row],[ODK_DateOfSubmission]]),"00"))</f>
        <v>2022-03</v>
      </c>
    </row>
    <row r="2285" spans="1:15" x14ac:dyDescent="0.25">
      <c r="A2285" s="1">
        <v>3504054</v>
      </c>
      <c r="B2285" s="1">
        <v>350405416</v>
      </c>
      <c r="C2285" s="1">
        <v>9427</v>
      </c>
      <c r="D2285" s="63">
        <v>44643</v>
      </c>
      <c r="E2285" s="54">
        <v>125</v>
      </c>
      <c r="F2285" s="56" t="s">
        <v>68</v>
      </c>
      <c r="G2285" s="56" t="s">
        <v>73</v>
      </c>
      <c r="H2285" s="56" t="s">
        <v>1059</v>
      </c>
      <c r="I2285" s="56" t="s">
        <v>1110</v>
      </c>
      <c r="J2285" s="54" t="s">
        <v>1111</v>
      </c>
      <c r="K2285" s="1">
        <v>31.033617899999999</v>
      </c>
      <c r="L2285" s="1">
        <v>46.217652000000001</v>
      </c>
      <c r="M2285" s="1">
        <v>25</v>
      </c>
      <c r="N2285" s="9">
        <f>DATE(YEAR(TblLocations[[#This Row],[ODK_DateOfSubmission]]),MONTH(TblLocations[[#This Row],[ODK_DateOfSubmission]]),DAY(TblLocations[[#This Row],[ODK_DateOfSubmission]]))</f>
        <v>44643</v>
      </c>
      <c r="O2285" s="23" t="str">
        <f>_xlfn.CONCAT( YEAR(TblLocations[[#This Row],[ODK_DateOfSubmission]]), "-",TEXT( MONTH(TblLocations[[#This Row],[ODK_DateOfSubmission]]),"00"))</f>
        <v>2022-03</v>
      </c>
    </row>
    <row r="2286" spans="1:15" x14ac:dyDescent="0.25">
      <c r="A2286" s="1">
        <v>3504054</v>
      </c>
      <c r="B2286" s="1">
        <v>350405416</v>
      </c>
      <c r="C2286" s="1">
        <v>9427</v>
      </c>
      <c r="D2286" s="63">
        <v>44643</v>
      </c>
      <c r="E2286" s="54">
        <v>125</v>
      </c>
      <c r="F2286" s="56" t="s">
        <v>68</v>
      </c>
      <c r="G2286" s="56" t="s">
        <v>73</v>
      </c>
      <c r="H2286" s="56" t="s">
        <v>1059</v>
      </c>
      <c r="I2286" s="56" t="s">
        <v>1110</v>
      </c>
      <c r="J2286" s="54" t="s">
        <v>1111</v>
      </c>
      <c r="K2286" s="1">
        <v>31.033617899999999</v>
      </c>
      <c r="L2286" s="1">
        <v>46.217652000000001</v>
      </c>
      <c r="M2286" s="1">
        <v>15</v>
      </c>
      <c r="N2286" s="9">
        <f>DATE(YEAR(TblLocations[[#This Row],[ODK_DateOfSubmission]]),MONTH(TblLocations[[#This Row],[ODK_DateOfSubmission]]),DAY(TblLocations[[#This Row],[ODK_DateOfSubmission]]))</f>
        <v>44643</v>
      </c>
      <c r="O2286" s="23" t="str">
        <f>_xlfn.CONCAT( YEAR(TblLocations[[#This Row],[ODK_DateOfSubmission]]), "-",TEXT( MONTH(TblLocations[[#This Row],[ODK_DateOfSubmission]]),"00"))</f>
        <v>2022-03</v>
      </c>
    </row>
    <row r="2287" spans="1:15" x14ac:dyDescent="0.25">
      <c r="A2287" s="1">
        <v>3504054</v>
      </c>
      <c r="B2287" s="1">
        <v>350405416</v>
      </c>
      <c r="C2287" s="1">
        <v>9427</v>
      </c>
      <c r="D2287" s="63">
        <v>44643</v>
      </c>
      <c r="E2287" s="54">
        <v>125</v>
      </c>
      <c r="F2287" s="56" t="s">
        <v>68</v>
      </c>
      <c r="G2287" s="56" t="s">
        <v>73</v>
      </c>
      <c r="H2287" s="56" t="s">
        <v>1059</v>
      </c>
      <c r="I2287" s="56" t="s">
        <v>1110</v>
      </c>
      <c r="J2287" s="54" t="s">
        <v>1111</v>
      </c>
      <c r="K2287" s="1">
        <v>31.033617899999999</v>
      </c>
      <c r="L2287" s="1">
        <v>46.217652000000001</v>
      </c>
      <c r="M2287" s="1">
        <v>40</v>
      </c>
      <c r="N2287" s="9">
        <f>DATE(YEAR(TblLocations[[#This Row],[ODK_DateOfSubmission]]),MONTH(TblLocations[[#This Row],[ODK_DateOfSubmission]]),DAY(TblLocations[[#This Row],[ODK_DateOfSubmission]]))</f>
        <v>44643</v>
      </c>
      <c r="O2287" s="23" t="str">
        <f>_xlfn.CONCAT( YEAR(TblLocations[[#This Row],[ODK_DateOfSubmission]]), "-",TEXT( MONTH(TblLocations[[#This Row],[ODK_DateOfSubmission]]),"00"))</f>
        <v>2022-03</v>
      </c>
    </row>
    <row r="2288" spans="1:15" x14ac:dyDescent="0.25">
      <c r="A2288" s="1">
        <v>3504054</v>
      </c>
      <c r="B2288" s="1">
        <v>350405416</v>
      </c>
      <c r="C2288" s="1">
        <v>9427</v>
      </c>
      <c r="D2288" s="63">
        <v>44643</v>
      </c>
      <c r="E2288" s="54">
        <v>125</v>
      </c>
      <c r="F2288" s="56" t="s">
        <v>68</v>
      </c>
      <c r="G2288" s="56" t="s">
        <v>73</v>
      </c>
      <c r="H2288" s="56" t="s">
        <v>1059</v>
      </c>
      <c r="I2288" s="56" t="s">
        <v>1110</v>
      </c>
      <c r="J2288" s="54" t="s">
        <v>1111</v>
      </c>
      <c r="K2288" s="1">
        <v>31.033617899999999</v>
      </c>
      <c r="L2288" s="1">
        <v>46.217652000000001</v>
      </c>
      <c r="M2288" s="1">
        <v>5</v>
      </c>
      <c r="N2288" s="9">
        <f>DATE(YEAR(TblLocations[[#This Row],[ODK_DateOfSubmission]]),MONTH(TblLocations[[#This Row],[ODK_DateOfSubmission]]),DAY(TblLocations[[#This Row],[ODK_DateOfSubmission]]))</f>
        <v>44643</v>
      </c>
      <c r="O2288" s="23" t="str">
        <f>_xlfn.CONCAT( YEAR(TblLocations[[#This Row],[ODK_DateOfSubmission]]), "-",TEXT( MONTH(TblLocations[[#This Row],[ODK_DateOfSubmission]]),"00"))</f>
        <v>2022-03</v>
      </c>
    </row>
    <row r="2289" spans="1:15" x14ac:dyDescent="0.25">
      <c r="A2289" s="1">
        <v>3504001</v>
      </c>
      <c r="B2289" s="1">
        <v>350400116</v>
      </c>
      <c r="C2289" s="1">
        <v>24494</v>
      </c>
      <c r="D2289" s="63">
        <v>44643</v>
      </c>
      <c r="E2289" s="54">
        <v>125</v>
      </c>
      <c r="F2289" s="56" t="s">
        <v>68</v>
      </c>
      <c r="G2289" s="56" t="s">
        <v>73</v>
      </c>
      <c r="H2289" s="56" t="s">
        <v>1059</v>
      </c>
      <c r="I2289" s="56" t="s">
        <v>1060</v>
      </c>
      <c r="J2289" s="54" t="s">
        <v>1061</v>
      </c>
      <c r="K2289" s="1">
        <v>31.027710880499999</v>
      </c>
      <c r="L2289" s="1">
        <v>46.218214741200001</v>
      </c>
      <c r="M2289" s="1">
        <v>10</v>
      </c>
      <c r="N2289" s="9">
        <f>DATE(YEAR(TblLocations[[#This Row],[ODK_DateOfSubmission]]),MONTH(TblLocations[[#This Row],[ODK_DateOfSubmission]]),DAY(TblLocations[[#This Row],[ODK_DateOfSubmission]]))</f>
        <v>44643</v>
      </c>
      <c r="O2289" s="23" t="str">
        <f>_xlfn.CONCAT( YEAR(TblLocations[[#This Row],[ODK_DateOfSubmission]]), "-",TEXT( MONTH(TblLocations[[#This Row],[ODK_DateOfSubmission]]),"00"))</f>
        <v>2022-03</v>
      </c>
    </row>
    <row r="2290" spans="1:15" x14ac:dyDescent="0.25">
      <c r="A2290" s="1">
        <v>3504001</v>
      </c>
      <c r="B2290" s="1">
        <v>350400116</v>
      </c>
      <c r="C2290" s="1">
        <v>24494</v>
      </c>
      <c r="D2290" s="63">
        <v>44643</v>
      </c>
      <c r="E2290" s="54">
        <v>125</v>
      </c>
      <c r="F2290" s="56" t="s">
        <v>68</v>
      </c>
      <c r="G2290" s="56" t="s">
        <v>73</v>
      </c>
      <c r="H2290" s="56" t="s">
        <v>1059</v>
      </c>
      <c r="I2290" s="56" t="s">
        <v>1060</v>
      </c>
      <c r="J2290" s="54" t="s">
        <v>1061</v>
      </c>
      <c r="K2290" s="1">
        <v>31.027710880499999</v>
      </c>
      <c r="L2290" s="1">
        <v>46.218214741200001</v>
      </c>
      <c r="M2290" s="1">
        <v>20</v>
      </c>
      <c r="N2290" s="9">
        <f>DATE(YEAR(TblLocations[[#This Row],[ODK_DateOfSubmission]]),MONTH(TblLocations[[#This Row],[ODK_DateOfSubmission]]),DAY(TblLocations[[#This Row],[ODK_DateOfSubmission]]))</f>
        <v>44643</v>
      </c>
      <c r="O2290" s="23" t="str">
        <f>_xlfn.CONCAT( YEAR(TblLocations[[#This Row],[ODK_DateOfSubmission]]), "-",TEXT( MONTH(TblLocations[[#This Row],[ODK_DateOfSubmission]]),"00"))</f>
        <v>2022-03</v>
      </c>
    </row>
    <row r="2291" spans="1:15" x14ac:dyDescent="0.25">
      <c r="A2291" s="1">
        <v>3504001</v>
      </c>
      <c r="B2291" s="1">
        <v>350400116</v>
      </c>
      <c r="C2291" s="1">
        <v>24494</v>
      </c>
      <c r="D2291" s="63">
        <v>44643</v>
      </c>
      <c r="E2291" s="54">
        <v>125</v>
      </c>
      <c r="F2291" s="56" t="s">
        <v>68</v>
      </c>
      <c r="G2291" s="56" t="s">
        <v>73</v>
      </c>
      <c r="H2291" s="56" t="s">
        <v>1059</v>
      </c>
      <c r="I2291" s="56" t="s">
        <v>1060</v>
      </c>
      <c r="J2291" s="54" t="s">
        <v>1061</v>
      </c>
      <c r="K2291" s="1">
        <v>31.027710880499999</v>
      </c>
      <c r="L2291" s="1">
        <v>46.218214741200001</v>
      </c>
      <c r="M2291" s="1">
        <v>15</v>
      </c>
      <c r="N2291" s="9">
        <f>DATE(YEAR(TblLocations[[#This Row],[ODK_DateOfSubmission]]),MONTH(TblLocations[[#This Row],[ODK_DateOfSubmission]]),DAY(TblLocations[[#This Row],[ODK_DateOfSubmission]]))</f>
        <v>44643</v>
      </c>
      <c r="O2291" s="23" t="str">
        <f>_xlfn.CONCAT( YEAR(TblLocations[[#This Row],[ODK_DateOfSubmission]]), "-",TEXT( MONTH(TblLocations[[#This Row],[ODK_DateOfSubmission]]),"00"))</f>
        <v>2022-03</v>
      </c>
    </row>
    <row r="2292" spans="1:15" x14ac:dyDescent="0.25">
      <c r="A2292" s="1">
        <v>3504002</v>
      </c>
      <c r="B2292" s="1">
        <v>350400216</v>
      </c>
      <c r="C2292" s="1">
        <v>25529</v>
      </c>
      <c r="D2292" s="63">
        <v>44643</v>
      </c>
      <c r="E2292" s="54">
        <v>125</v>
      </c>
      <c r="F2292" s="56" t="s">
        <v>68</v>
      </c>
      <c r="G2292" s="56" t="s">
        <v>73</v>
      </c>
      <c r="H2292" s="56" t="s">
        <v>1059</v>
      </c>
      <c r="I2292" s="56" t="s">
        <v>1062</v>
      </c>
      <c r="J2292" s="54" t="s">
        <v>1063</v>
      </c>
      <c r="K2292" s="1">
        <v>31.033167288000001</v>
      </c>
      <c r="L2292" s="1">
        <v>46.273891712999998</v>
      </c>
      <c r="M2292" s="1">
        <v>5</v>
      </c>
      <c r="N2292" s="9">
        <f>DATE(YEAR(TblLocations[[#This Row],[ODK_DateOfSubmission]]),MONTH(TblLocations[[#This Row],[ODK_DateOfSubmission]]),DAY(TblLocations[[#This Row],[ODK_DateOfSubmission]]))</f>
        <v>44643</v>
      </c>
      <c r="O2292" s="23" t="str">
        <f>_xlfn.CONCAT( YEAR(TblLocations[[#This Row],[ODK_DateOfSubmission]]), "-",TEXT( MONTH(TblLocations[[#This Row],[ODK_DateOfSubmission]]),"00"))</f>
        <v>2022-03</v>
      </c>
    </row>
    <row r="2293" spans="1:15" x14ac:dyDescent="0.25">
      <c r="A2293" s="1">
        <v>3504002</v>
      </c>
      <c r="B2293" s="1">
        <v>350400216</v>
      </c>
      <c r="C2293" s="1">
        <v>25529</v>
      </c>
      <c r="D2293" s="63">
        <v>44643</v>
      </c>
      <c r="E2293" s="54">
        <v>125</v>
      </c>
      <c r="F2293" s="56" t="s">
        <v>68</v>
      </c>
      <c r="G2293" s="56" t="s">
        <v>73</v>
      </c>
      <c r="H2293" s="56" t="s">
        <v>1059</v>
      </c>
      <c r="I2293" s="56" t="s">
        <v>1062</v>
      </c>
      <c r="J2293" s="54" t="s">
        <v>1063</v>
      </c>
      <c r="K2293" s="1">
        <v>31.033167288000001</v>
      </c>
      <c r="L2293" s="1">
        <v>46.273891712999998</v>
      </c>
      <c r="M2293" s="1">
        <v>4</v>
      </c>
      <c r="N2293" s="9">
        <f>DATE(YEAR(TblLocations[[#This Row],[ODK_DateOfSubmission]]),MONTH(TblLocations[[#This Row],[ODK_DateOfSubmission]]),DAY(TblLocations[[#This Row],[ODK_DateOfSubmission]]))</f>
        <v>44643</v>
      </c>
      <c r="O2293" s="23" t="str">
        <f>_xlfn.CONCAT( YEAR(TblLocations[[#This Row],[ODK_DateOfSubmission]]), "-",TEXT( MONTH(TblLocations[[#This Row],[ODK_DateOfSubmission]]),"00"))</f>
        <v>2022-03</v>
      </c>
    </row>
    <row r="2294" spans="1:15" x14ac:dyDescent="0.25">
      <c r="A2294" s="1">
        <v>3504003</v>
      </c>
      <c r="B2294" s="1">
        <v>350400316</v>
      </c>
      <c r="C2294" s="1">
        <v>24415</v>
      </c>
      <c r="D2294" s="63">
        <v>44643</v>
      </c>
      <c r="E2294" s="54">
        <v>125</v>
      </c>
      <c r="F2294" s="56" t="s">
        <v>68</v>
      </c>
      <c r="G2294" s="56" t="s">
        <v>73</v>
      </c>
      <c r="H2294" s="56" t="s">
        <v>1059</v>
      </c>
      <c r="I2294" s="56" t="s">
        <v>1480</v>
      </c>
      <c r="J2294" s="54" t="s">
        <v>1481</v>
      </c>
      <c r="K2294" s="1">
        <v>31.122673117800002</v>
      </c>
      <c r="L2294" s="1">
        <v>46.234062045100004</v>
      </c>
      <c r="M2294" s="1">
        <v>1</v>
      </c>
      <c r="N2294" s="9">
        <f>DATE(YEAR(TblLocations[[#This Row],[ODK_DateOfSubmission]]),MONTH(TblLocations[[#This Row],[ODK_DateOfSubmission]]),DAY(TblLocations[[#This Row],[ODK_DateOfSubmission]]))</f>
        <v>44643</v>
      </c>
      <c r="O2294" s="23" t="str">
        <f>_xlfn.CONCAT( YEAR(TblLocations[[#This Row],[ODK_DateOfSubmission]]), "-",TEXT( MONTH(TblLocations[[#This Row],[ODK_DateOfSubmission]]),"00"))</f>
        <v>2022-03</v>
      </c>
    </row>
    <row r="2295" spans="1:15" x14ac:dyDescent="0.25">
      <c r="A2295" s="1">
        <v>3504006</v>
      </c>
      <c r="B2295" s="1">
        <v>350400616</v>
      </c>
      <c r="C2295" s="1">
        <v>9728</v>
      </c>
      <c r="D2295" s="63">
        <v>44643</v>
      </c>
      <c r="E2295" s="54">
        <v>125</v>
      </c>
      <c r="F2295" s="56" t="s">
        <v>68</v>
      </c>
      <c r="G2295" s="56" t="s">
        <v>73</v>
      </c>
      <c r="H2295" s="56" t="s">
        <v>1059</v>
      </c>
      <c r="I2295" s="56" t="s">
        <v>1341</v>
      </c>
      <c r="J2295" s="54" t="s">
        <v>250</v>
      </c>
      <c r="K2295" s="1">
        <v>31.038316374200001</v>
      </c>
      <c r="L2295" s="1">
        <v>46.253982172199997</v>
      </c>
      <c r="M2295" s="1">
        <v>5</v>
      </c>
      <c r="N2295" s="9">
        <f>DATE(YEAR(TblLocations[[#This Row],[ODK_DateOfSubmission]]),MONTH(TblLocations[[#This Row],[ODK_DateOfSubmission]]),DAY(TblLocations[[#This Row],[ODK_DateOfSubmission]]))</f>
        <v>44643</v>
      </c>
      <c r="O2295" s="23" t="str">
        <f>_xlfn.CONCAT( YEAR(TblLocations[[#This Row],[ODK_DateOfSubmission]]), "-",TEXT( MONTH(TblLocations[[#This Row],[ODK_DateOfSubmission]]),"00"))</f>
        <v>2022-03</v>
      </c>
    </row>
    <row r="2296" spans="1:15" x14ac:dyDescent="0.25">
      <c r="A2296" s="1">
        <v>3504007</v>
      </c>
      <c r="B2296" s="1">
        <v>350400716</v>
      </c>
      <c r="C2296" s="1">
        <v>25525</v>
      </c>
      <c r="D2296" s="63">
        <v>44643</v>
      </c>
      <c r="E2296" s="54">
        <v>125</v>
      </c>
      <c r="F2296" s="56" t="s">
        <v>68</v>
      </c>
      <c r="G2296" s="56" t="s">
        <v>73</v>
      </c>
      <c r="H2296" s="56" t="s">
        <v>1059</v>
      </c>
      <c r="I2296" s="56" t="s">
        <v>1064</v>
      </c>
      <c r="J2296" s="54" t="s">
        <v>1065</v>
      </c>
      <c r="K2296" s="1">
        <v>31.027024004299999</v>
      </c>
      <c r="L2296" s="1">
        <v>46.241676675500003</v>
      </c>
      <c r="M2296" s="1">
        <v>10</v>
      </c>
      <c r="N2296" s="9">
        <f>DATE(YEAR(TblLocations[[#This Row],[ODK_DateOfSubmission]]),MONTH(TblLocations[[#This Row],[ODK_DateOfSubmission]]),DAY(TblLocations[[#This Row],[ODK_DateOfSubmission]]))</f>
        <v>44643</v>
      </c>
      <c r="O2296" s="23" t="str">
        <f>_xlfn.CONCAT( YEAR(TblLocations[[#This Row],[ODK_DateOfSubmission]]), "-",TEXT( MONTH(TblLocations[[#This Row],[ODK_DateOfSubmission]]),"00"))</f>
        <v>2022-03</v>
      </c>
    </row>
    <row r="2297" spans="1:15" x14ac:dyDescent="0.25">
      <c r="A2297" s="1">
        <v>3504007</v>
      </c>
      <c r="B2297" s="1">
        <v>350400716</v>
      </c>
      <c r="C2297" s="1">
        <v>25525</v>
      </c>
      <c r="D2297" s="63">
        <v>44643</v>
      </c>
      <c r="E2297" s="54">
        <v>125</v>
      </c>
      <c r="F2297" s="56" t="s">
        <v>68</v>
      </c>
      <c r="G2297" s="56" t="s">
        <v>73</v>
      </c>
      <c r="H2297" s="56" t="s">
        <v>1059</v>
      </c>
      <c r="I2297" s="56" t="s">
        <v>1064</v>
      </c>
      <c r="J2297" s="54" t="s">
        <v>1065</v>
      </c>
      <c r="K2297" s="1">
        <v>31.027024004299999</v>
      </c>
      <c r="L2297" s="1">
        <v>46.241676675500003</v>
      </c>
      <c r="M2297" s="1">
        <v>12</v>
      </c>
      <c r="N2297" s="9">
        <f>DATE(YEAR(TblLocations[[#This Row],[ODK_DateOfSubmission]]),MONTH(TblLocations[[#This Row],[ODK_DateOfSubmission]]),DAY(TblLocations[[#This Row],[ODK_DateOfSubmission]]))</f>
        <v>44643</v>
      </c>
      <c r="O2297" s="23" t="str">
        <f>_xlfn.CONCAT( YEAR(TblLocations[[#This Row],[ODK_DateOfSubmission]]), "-",TEXT( MONTH(TblLocations[[#This Row],[ODK_DateOfSubmission]]),"00"))</f>
        <v>2022-03</v>
      </c>
    </row>
    <row r="2298" spans="1:15" x14ac:dyDescent="0.25">
      <c r="A2298" s="1">
        <v>3504007</v>
      </c>
      <c r="B2298" s="1">
        <v>350400716</v>
      </c>
      <c r="C2298" s="1">
        <v>25525</v>
      </c>
      <c r="D2298" s="63">
        <v>44643</v>
      </c>
      <c r="E2298" s="54">
        <v>125</v>
      </c>
      <c r="F2298" s="56" t="s">
        <v>68</v>
      </c>
      <c r="G2298" s="56" t="s">
        <v>73</v>
      </c>
      <c r="H2298" s="56" t="s">
        <v>1059</v>
      </c>
      <c r="I2298" s="56" t="s">
        <v>1064</v>
      </c>
      <c r="J2298" s="54" t="s">
        <v>1065</v>
      </c>
      <c r="K2298" s="1">
        <v>31.027024004299999</v>
      </c>
      <c r="L2298" s="1">
        <v>46.241676675500003</v>
      </c>
      <c r="M2298" s="1">
        <v>14</v>
      </c>
      <c r="N2298" s="9">
        <f>DATE(YEAR(TblLocations[[#This Row],[ODK_DateOfSubmission]]),MONTH(TblLocations[[#This Row],[ODK_DateOfSubmission]]),DAY(TblLocations[[#This Row],[ODK_DateOfSubmission]]))</f>
        <v>44643</v>
      </c>
      <c r="O2298" s="23" t="str">
        <f>_xlfn.CONCAT( YEAR(TblLocations[[#This Row],[ODK_DateOfSubmission]]), "-",TEXT( MONTH(TblLocations[[#This Row],[ODK_DateOfSubmission]]),"00"))</f>
        <v>2022-03</v>
      </c>
    </row>
    <row r="2299" spans="1:15" x14ac:dyDescent="0.25">
      <c r="A2299" s="1">
        <v>3504007</v>
      </c>
      <c r="B2299" s="1">
        <v>350400716</v>
      </c>
      <c r="C2299" s="1">
        <v>25525</v>
      </c>
      <c r="D2299" s="63">
        <v>44643</v>
      </c>
      <c r="E2299" s="54">
        <v>125</v>
      </c>
      <c r="F2299" s="56" t="s">
        <v>68</v>
      </c>
      <c r="G2299" s="56" t="s">
        <v>73</v>
      </c>
      <c r="H2299" s="56" t="s">
        <v>1059</v>
      </c>
      <c r="I2299" s="56" t="s">
        <v>1064</v>
      </c>
      <c r="J2299" s="54" t="s">
        <v>1065</v>
      </c>
      <c r="K2299" s="1">
        <v>31.027024004299999</v>
      </c>
      <c r="L2299" s="1">
        <v>46.241676675500003</v>
      </c>
      <c r="M2299" s="1">
        <v>4</v>
      </c>
      <c r="N2299" s="9">
        <f>DATE(YEAR(TblLocations[[#This Row],[ODK_DateOfSubmission]]),MONTH(TblLocations[[#This Row],[ODK_DateOfSubmission]]),DAY(TblLocations[[#This Row],[ODK_DateOfSubmission]]))</f>
        <v>44643</v>
      </c>
      <c r="O2299" s="23" t="str">
        <f>_xlfn.CONCAT( YEAR(TblLocations[[#This Row],[ODK_DateOfSubmission]]), "-",TEXT( MONTH(TblLocations[[#This Row],[ODK_DateOfSubmission]]),"00"))</f>
        <v>2022-03</v>
      </c>
    </row>
    <row r="2300" spans="1:15" x14ac:dyDescent="0.25">
      <c r="A2300" s="1">
        <v>3504010</v>
      </c>
      <c r="B2300" s="1">
        <v>350401016</v>
      </c>
      <c r="C2300" s="1">
        <v>24740</v>
      </c>
      <c r="D2300" s="63">
        <v>44643</v>
      </c>
      <c r="E2300" s="54">
        <v>125</v>
      </c>
      <c r="F2300" s="56" t="s">
        <v>68</v>
      </c>
      <c r="G2300" s="56" t="s">
        <v>73</v>
      </c>
      <c r="H2300" s="56" t="s">
        <v>1059</v>
      </c>
      <c r="I2300" s="56" t="s">
        <v>1353</v>
      </c>
      <c r="J2300" s="54" t="s">
        <v>1354</v>
      </c>
      <c r="K2300" s="1">
        <v>31.038505004899999</v>
      </c>
      <c r="L2300" s="1">
        <v>46.242960423</v>
      </c>
      <c r="M2300" s="1">
        <v>3</v>
      </c>
      <c r="N2300" s="9">
        <f>DATE(YEAR(TblLocations[[#This Row],[ODK_DateOfSubmission]]),MONTH(TblLocations[[#This Row],[ODK_DateOfSubmission]]),DAY(TblLocations[[#This Row],[ODK_DateOfSubmission]]))</f>
        <v>44643</v>
      </c>
      <c r="O2300" s="23" t="str">
        <f>_xlfn.CONCAT( YEAR(TblLocations[[#This Row],[ODK_DateOfSubmission]]), "-",TEXT( MONTH(TblLocations[[#This Row],[ODK_DateOfSubmission]]),"00"))</f>
        <v>2022-03</v>
      </c>
    </row>
    <row r="2301" spans="1:15" x14ac:dyDescent="0.25">
      <c r="A2301" s="1">
        <v>3504011</v>
      </c>
      <c r="B2301" s="1">
        <v>350401116</v>
      </c>
      <c r="C2301" s="1">
        <v>10260</v>
      </c>
      <c r="D2301" s="63">
        <v>44645</v>
      </c>
      <c r="E2301" s="54">
        <v>125</v>
      </c>
      <c r="F2301" s="56" t="s">
        <v>68</v>
      </c>
      <c r="G2301" s="56" t="s">
        <v>73</v>
      </c>
      <c r="H2301" s="56" t="s">
        <v>1059</v>
      </c>
      <c r="I2301" s="56" t="s">
        <v>1066</v>
      </c>
      <c r="J2301" s="54" t="s">
        <v>1067</v>
      </c>
      <c r="K2301" s="1">
        <v>31.0087376</v>
      </c>
      <c r="L2301" s="1">
        <v>46.284794599999998</v>
      </c>
      <c r="M2301" s="1">
        <v>40</v>
      </c>
      <c r="N2301" s="9">
        <f>DATE(YEAR(TblLocations[[#This Row],[ODK_DateOfSubmission]]),MONTH(TblLocations[[#This Row],[ODK_DateOfSubmission]]),DAY(TblLocations[[#This Row],[ODK_DateOfSubmission]]))</f>
        <v>44645</v>
      </c>
      <c r="O2301" s="23" t="str">
        <f>_xlfn.CONCAT( YEAR(TblLocations[[#This Row],[ODK_DateOfSubmission]]), "-",TEXT( MONTH(TblLocations[[#This Row],[ODK_DateOfSubmission]]),"00"))</f>
        <v>2022-03</v>
      </c>
    </row>
    <row r="2302" spans="1:15" x14ac:dyDescent="0.25">
      <c r="A2302" s="1">
        <v>3504011</v>
      </c>
      <c r="B2302" s="1">
        <v>350401116</v>
      </c>
      <c r="C2302" s="1">
        <v>10260</v>
      </c>
      <c r="D2302" s="63">
        <v>44645</v>
      </c>
      <c r="E2302" s="54">
        <v>125</v>
      </c>
      <c r="F2302" s="56" t="s">
        <v>68</v>
      </c>
      <c r="G2302" s="56" t="s">
        <v>73</v>
      </c>
      <c r="H2302" s="56" t="s">
        <v>1059</v>
      </c>
      <c r="I2302" s="56" t="s">
        <v>1066</v>
      </c>
      <c r="J2302" s="54" t="s">
        <v>1067</v>
      </c>
      <c r="K2302" s="1">
        <v>31.0087376</v>
      </c>
      <c r="L2302" s="1">
        <v>46.284794599999998</v>
      </c>
      <c r="M2302" s="1">
        <v>20</v>
      </c>
      <c r="N2302" s="9">
        <f>DATE(YEAR(TblLocations[[#This Row],[ODK_DateOfSubmission]]),MONTH(TblLocations[[#This Row],[ODK_DateOfSubmission]]),DAY(TblLocations[[#This Row],[ODK_DateOfSubmission]]))</f>
        <v>44645</v>
      </c>
      <c r="O2302" s="23" t="str">
        <f>_xlfn.CONCAT( YEAR(TblLocations[[#This Row],[ODK_DateOfSubmission]]), "-",TEXT( MONTH(TblLocations[[#This Row],[ODK_DateOfSubmission]]),"00"))</f>
        <v>2022-03</v>
      </c>
    </row>
    <row r="2303" spans="1:15" x14ac:dyDescent="0.25">
      <c r="A2303" s="1">
        <v>3504011</v>
      </c>
      <c r="B2303" s="1">
        <v>350401116</v>
      </c>
      <c r="C2303" s="1">
        <v>10260</v>
      </c>
      <c r="D2303" s="63">
        <v>44645</v>
      </c>
      <c r="E2303" s="54">
        <v>125</v>
      </c>
      <c r="F2303" s="56" t="s">
        <v>68</v>
      </c>
      <c r="G2303" s="56" t="s">
        <v>73</v>
      </c>
      <c r="H2303" s="56" t="s">
        <v>1059</v>
      </c>
      <c r="I2303" s="56" t="s">
        <v>1066</v>
      </c>
      <c r="J2303" s="54" t="s">
        <v>1067</v>
      </c>
      <c r="K2303" s="1">
        <v>31.0087376</v>
      </c>
      <c r="L2303" s="1">
        <v>46.284794599999998</v>
      </c>
      <c r="M2303" s="1">
        <v>10</v>
      </c>
      <c r="N2303" s="9">
        <f>DATE(YEAR(TblLocations[[#This Row],[ODK_DateOfSubmission]]),MONTH(TblLocations[[#This Row],[ODK_DateOfSubmission]]),DAY(TblLocations[[#This Row],[ODK_DateOfSubmission]]))</f>
        <v>44645</v>
      </c>
      <c r="O2303" s="23" t="str">
        <f>_xlfn.CONCAT( YEAR(TblLocations[[#This Row],[ODK_DateOfSubmission]]), "-",TEXT( MONTH(TblLocations[[#This Row],[ODK_DateOfSubmission]]),"00"))</f>
        <v>2022-03</v>
      </c>
    </row>
    <row r="2304" spans="1:15" x14ac:dyDescent="0.25">
      <c r="A2304" s="1">
        <v>3504011</v>
      </c>
      <c r="B2304" s="1">
        <v>350401116</v>
      </c>
      <c r="C2304" s="1">
        <v>10260</v>
      </c>
      <c r="D2304" s="63">
        <v>44645</v>
      </c>
      <c r="E2304" s="54">
        <v>125</v>
      </c>
      <c r="F2304" s="56" t="s">
        <v>68</v>
      </c>
      <c r="G2304" s="56" t="s">
        <v>73</v>
      </c>
      <c r="H2304" s="56" t="s">
        <v>1059</v>
      </c>
      <c r="I2304" s="56" t="s">
        <v>1066</v>
      </c>
      <c r="J2304" s="54" t="s">
        <v>1067</v>
      </c>
      <c r="K2304" s="1">
        <v>31.0087376</v>
      </c>
      <c r="L2304" s="1">
        <v>46.284794599999998</v>
      </c>
      <c r="M2304" s="1">
        <v>10</v>
      </c>
      <c r="N2304" s="9">
        <f>DATE(YEAR(TblLocations[[#This Row],[ODK_DateOfSubmission]]),MONTH(TblLocations[[#This Row],[ODK_DateOfSubmission]]),DAY(TblLocations[[#This Row],[ODK_DateOfSubmission]]))</f>
        <v>44645</v>
      </c>
      <c r="O2304" s="23" t="str">
        <f>_xlfn.CONCAT( YEAR(TblLocations[[#This Row],[ODK_DateOfSubmission]]), "-",TEXT( MONTH(TblLocations[[#This Row],[ODK_DateOfSubmission]]),"00"))</f>
        <v>2022-03</v>
      </c>
    </row>
    <row r="2305" spans="1:15" x14ac:dyDescent="0.25">
      <c r="A2305" s="1">
        <v>3504011</v>
      </c>
      <c r="B2305" s="1">
        <v>350401116</v>
      </c>
      <c r="C2305" s="1">
        <v>10260</v>
      </c>
      <c r="D2305" s="63">
        <v>44645</v>
      </c>
      <c r="E2305" s="54">
        <v>125</v>
      </c>
      <c r="F2305" s="56" t="s">
        <v>68</v>
      </c>
      <c r="G2305" s="56" t="s">
        <v>73</v>
      </c>
      <c r="H2305" s="56" t="s">
        <v>1059</v>
      </c>
      <c r="I2305" s="56" t="s">
        <v>1066</v>
      </c>
      <c r="J2305" s="54" t="s">
        <v>1067</v>
      </c>
      <c r="K2305" s="1">
        <v>31.0087376</v>
      </c>
      <c r="L2305" s="1">
        <v>46.284794599999998</v>
      </c>
      <c r="M2305" s="1">
        <v>250</v>
      </c>
      <c r="N2305" s="9">
        <f>DATE(YEAR(TblLocations[[#This Row],[ODK_DateOfSubmission]]),MONTH(TblLocations[[#This Row],[ODK_DateOfSubmission]]),DAY(TblLocations[[#This Row],[ODK_DateOfSubmission]]))</f>
        <v>44645</v>
      </c>
      <c r="O2305" s="23" t="str">
        <f>_xlfn.CONCAT( YEAR(TblLocations[[#This Row],[ODK_DateOfSubmission]]), "-",TEXT( MONTH(TblLocations[[#This Row],[ODK_DateOfSubmission]]),"00"))</f>
        <v>2022-03</v>
      </c>
    </row>
    <row r="2306" spans="1:15" x14ac:dyDescent="0.25">
      <c r="A2306" s="1">
        <v>3504011</v>
      </c>
      <c r="B2306" s="1">
        <v>350401116</v>
      </c>
      <c r="C2306" s="1">
        <v>10260</v>
      </c>
      <c r="D2306" s="63">
        <v>44645</v>
      </c>
      <c r="E2306" s="54">
        <v>125</v>
      </c>
      <c r="F2306" s="56" t="s">
        <v>68</v>
      </c>
      <c r="G2306" s="56" t="s">
        <v>73</v>
      </c>
      <c r="H2306" s="56" t="s">
        <v>1059</v>
      </c>
      <c r="I2306" s="56" t="s">
        <v>1066</v>
      </c>
      <c r="J2306" s="54" t="s">
        <v>1067</v>
      </c>
      <c r="K2306" s="1">
        <v>31.0087376</v>
      </c>
      <c r="L2306" s="1">
        <v>46.284794599999998</v>
      </c>
      <c r="M2306" s="1">
        <v>150</v>
      </c>
      <c r="N2306" s="9">
        <f>DATE(YEAR(TblLocations[[#This Row],[ODK_DateOfSubmission]]),MONTH(TblLocations[[#This Row],[ODK_DateOfSubmission]]),DAY(TblLocations[[#This Row],[ODK_DateOfSubmission]]))</f>
        <v>44645</v>
      </c>
      <c r="O2306" s="23" t="str">
        <f>_xlfn.CONCAT( YEAR(TblLocations[[#This Row],[ODK_DateOfSubmission]]), "-",TEXT( MONTH(TblLocations[[#This Row],[ODK_DateOfSubmission]]),"00"))</f>
        <v>2022-03</v>
      </c>
    </row>
    <row r="2307" spans="1:15" x14ac:dyDescent="0.25">
      <c r="A2307" s="1">
        <v>3504011</v>
      </c>
      <c r="B2307" s="1">
        <v>350401116</v>
      </c>
      <c r="C2307" s="1">
        <v>10260</v>
      </c>
      <c r="D2307" s="63">
        <v>44645</v>
      </c>
      <c r="E2307" s="54">
        <v>125</v>
      </c>
      <c r="F2307" s="56" t="s">
        <v>68</v>
      </c>
      <c r="G2307" s="56" t="s">
        <v>73</v>
      </c>
      <c r="H2307" s="56" t="s">
        <v>1059</v>
      </c>
      <c r="I2307" s="56" t="s">
        <v>1066</v>
      </c>
      <c r="J2307" s="54" t="s">
        <v>1067</v>
      </c>
      <c r="K2307" s="1">
        <v>31.0087376</v>
      </c>
      <c r="L2307" s="1">
        <v>46.284794599999998</v>
      </c>
      <c r="M2307" s="1">
        <v>200</v>
      </c>
      <c r="N2307" s="9">
        <f>DATE(YEAR(TblLocations[[#This Row],[ODK_DateOfSubmission]]),MONTH(TblLocations[[#This Row],[ODK_DateOfSubmission]]),DAY(TblLocations[[#This Row],[ODK_DateOfSubmission]]))</f>
        <v>44645</v>
      </c>
      <c r="O2307" s="23" t="str">
        <f>_xlfn.CONCAT( YEAR(TblLocations[[#This Row],[ODK_DateOfSubmission]]), "-",TEXT( MONTH(TblLocations[[#This Row],[ODK_DateOfSubmission]]),"00"))</f>
        <v>2022-03</v>
      </c>
    </row>
    <row r="2308" spans="1:15" x14ac:dyDescent="0.25">
      <c r="A2308" s="1">
        <v>3504012</v>
      </c>
      <c r="B2308" s="1">
        <v>350401216</v>
      </c>
      <c r="C2308" s="1">
        <v>24540</v>
      </c>
      <c r="D2308" s="63">
        <v>44643</v>
      </c>
      <c r="E2308" s="54">
        <v>125</v>
      </c>
      <c r="F2308" s="56" t="s">
        <v>68</v>
      </c>
      <c r="G2308" s="56" t="s">
        <v>73</v>
      </c>
      <c r="H2308" s="56" t="s">
        <v>1059</v>
      </c>
      <c r="I2308" s="56" t="s">
        <v>1482</v>
      </c>
      <c r="J2308" s="54" t="s">
        <v>1483</v>
      </c>
      <c r="K2308" s="1">
        <v>31.052442887600002</v>
      </c>
      <c r="L2308" s="1">
        <v>46.236798131699999</v>
      </c>
      <c r="M2308" s="1">
        <v>3</v>
      </c>
      <c r="N2308" s="9">
        <f>DATE(YEAR(TblLocations[[#This Row],[ODK_DateOfSubmission]]),MONTH(TblLocations[[#This Row],[ODK_DateOfSubmission]]),DAY(TblLocations[[#This Row],[ODK_DateOfSubmission]]))</f>
        <v>44643</v>
      </c>
      <c r="O2308" s="23" t="str">
        <f>_xlfn.CONCAT( YEAR(TblLocations[[#This Row],[ODK_DateOfSubmission]]), "-",TEXT( MONTH(TblLocations[[#This Row],[ODK_DateOfSubmission]]),"00"))</f>
        <v>2022-03</v>
      </c>
    </row>
    <row r="2309" spans="1:15" x14ac:dyDescent="0.25">
      <c r="A2309" s="1">
        <v>3504012</v>
      </c>
      <c r="B2309" s="1">
        <v>350401216</v>
      </c>
      <c r="C2309" s="1">
        <v>24540</v>
      </c>
      <c r="D2309" s="63">
        <v>44643</v>
      </c>
      <c r="E2309" s="54">
        <v>125</v>
      </c>
      <c r="F2309" s="56" t="s">
        <v>68</v>
      </c>
      <c r="G2309" s="56" t="s">
        <v>73</v>
      </c>
      <c r="H2309" s="56" t="s">
        <v>1059</v>
      </c>
      <c r="I2309" s="56" t="s">
        <v>1482</v>
      </c>
      <c r="J2309" s="54" t="s">
        <v>1483</v>
      </c>
      <c r="K2309" s="1">
        <v>31.052442887600002</v>
      </c>
      <c r="L2309" s="1">
        <v>46.236798131699999</v>
      </c>
      <c r="M2309" s="1">
        <v>1</v>
      </c>
      <c r="N2309" s="9">
        <f>DATE(YEAR(TblLocations[[#This Row],[ODK_DateOfSubmission]]),MONTH(TblLocations[[#This Row],[ODK_DateOfSubmission]]),DAY(TblLocations[[#This Row],[ODK_DateOfSubmission]]))</f>
        <v>44643</v>
      </c>
      <c r="O2309" s="23" t="str">
        <f>_xlfn.CONCAT( YEAR(TblLocations[[#This Row],[ODK_DateOfSubmission]]), "-",TEXT( MONTH(TblLocations[[#This Row],[ODK_DateOfSubmission]]),"00"))</f>
        <v>2022-03</v>
      </c>
    </row>
    <row r="2310" spans="1:15" x14ac:dyDescent="0.25">
      <c r="A2310" s="1">
        <v>3504012</v>
      </c>
      <c r="B2310" s="1">
        <v>350401216</v>
      </c>
      <c r="C2310" s="1">
        <v>24540</v>
      </c>
      <c r="D2310" s="63">
        <v>44643</v>
      </c>
      <c r="E2310" s="54">
        <v>125</v>
      </c>
      <c r="F2310" s="56" t="s">
        <v>68</v>
      </c>
      <c r="G2310" s="56" t="s">
        <v>73</v>
      </c>
      <c r="H2310" s="56" t="s">
        <v>1059</v>
      </c>
      <c r="I2310" s="56" t="s">
        <v>1482</v>
      </c>
      <c r="J2310" s="54" t="s">
        <v>1483</v>
      </c>
      <c r="K2310" s="1">
        <v>31.052442887600002</v>
      </c>
      <c r="L2310" s="1">
        <v>46.236798131699999</v>
      </c>
      <c r="M2310" s="1">
        <v>2</v>
      </c>
      <c r="N2310" s="9">
        <f>DATE(YEAR(TblLocations[[#This Row],[ODK_DateOfSubmission]]),MONTH(TblLocations[[#This Row],[ODK_DateOfSubmission]]),DAY(TblLocations[[#This Row],[ODK_DateOfSubmission]]))</f>
        <v>44643</v>
      </c>
      <c r="O2310" s="23" t="str">
        <f>_xlfn.CONCAT( YEAR(TblLocations[[#This Row],[ODK_DateOfSubmission]]), "-",TEXT( MONTH(TblLocations[[#This Row],[ODK_DateOfSubmission]]),"00"))</f>
        <v>2022-03</v>
      </c>
    </row>
    <row r="2311" spans="1:15" x14ac:dyDescent="0.25">
      <c r="A2311" s="1">
        <v>3504014</v>
      </c>
      <c r="B2311" s="1">
        <v>350401416</v>
      </c>
      <c r="C2311" s="1">
        <v>10254</v>
      </c>
      <c r="D2311" s="63">
        <v>44643</v>
      </c>
      <c r="E2311" s="54">
        <v>125</v>
      </c>
      <c r="F2311" s="56" t="s">
        <v>68</v>
      </c>
      <c r="G2311" s="56" t="s">
        <v>73</v>
      </c>
      <c r="H2311" s="56" t="s">
        <v>1059</v>
      </c>
      <c r="I2311" s="56" t="s">
        <v>1070</v>
      </c>
      <c r="J2311" s="54" t="s">
        <v>1071</v>
      </c>
      <c r="K2311" s="1">
        <v>31.044867277600002</v>
      </c>
      <c r="L2311" s="1">
        <v>46.259297235299996</v>
      </c>
      <c r="M2311" s="1">
        <v>15</v>
      </c>
      <c r="N2311" s="9">
        <f>DATE(YEAR(TblLocations[[#This Row],[ODK_DateOfSubmission]]),MONTH(TblLocations[[#This Row],[ODK_DateOfSubmission]]),DAY(TblLocations[[#This Row],[ODK_DateOfSubmission]]))</f>
        <v>44643</v>
      </c>
      <c r="O2311" s="23" t="str">
        <f>_xlfn.CONCAT( YEAR(TblLocations[[#This Row],[ODK_DateOfSubmission]]), "-",TEXT( MONTH(TblLocations[[#This Row],[ODK_DateOfSubmission]]),"00"))</f>
        <v>2022-03</v>
      </c>
    </row>
    <row r="2312" spans="1:15" x14ac:dyDescent="0.25">
      <c r="A2312" s="1">
        <v>3504014</v>
      </c>
      <c r="B2312" s="1">
        <v>350401416</v>
      </c>
      <c r="C2312" s="1">
        <v>10254</v>
      </c>
      <c r="D2312" s="63">
        <v>44643</v>
      </c>
      <c r="E2312" s="54">
        <v>125</v>
      </c>
      <c r="F2312" s="56" t="s">
        <v>68</v>
      </c>
      <c r="G2312" s="56" t="s">
        <v>73</v>
      </c>
      <c r="H2312" s="56" t="s">
        <v>1059</v>
      </c>
      <c r="I2312" s="56" t="s">
        <v>1070</v>
      </c>
      <c r="J2312" s="54" t="s">
        <v>1071</v>
      </c>
      <c r="K2312" s="1">
        <v>31.044867277600002</v>
      </c>
      <c r="L2312" s="1">
        <v>46.259297235299996</v>
      </c>
      <c r="M2312" s="1">
        <v>10</v>
      </c>
      <c r="N2312" s="9">
        <f>DATE(YEAR(TblLocations[[#This Row],[ODK_DateOfSubmission]]),MONTH(TblLocations[[#This Row],[ODK_DateOfSubmission]]),DAY(TblLocations[[#This Row],[ODK_DateOfSubmission]]))</f>
        <v>44643</v>
      </c>
      <c r="O2312" s="23" t="str">
        <f>_xlfn.CONCAT( YEAR(TblLocations[[#This Row],[ODK_DateOfSubmission]]), "-",TEXT( MONTH(TblLocations[[#This Row],[ODK_DateOfSubmission]]),"00"))</f>
        <v>2022-03</v>
      </c>
    </row>
    <row r="2313" spans="1:15" x14ac:dyDescent="0.25">
      <c r="A2313" s="1">
        <v>3504014</v>
      </c>
      <c r="B2313" s="1">
        <v>350401416</v>
      </c>
      <c r="C2313" s="1">
        <v>10254</v>
      </c>
      <c r="D2313" s="63">
        <v>44643</v>
      </c>
      <c r="E2313" s="54">
        <v>125</v>
      </c>
      <c r="F2313" s="56" t="s">
        <v>68</v>
      </c>
      <c r="G2313" s="56" t="s">
        <v>73</v>
      </c>
      <c r="H2313" s="56" t="s">
        <v>1059</v>
      </c>
      <c r="I2313" s="56" t="s">
        <v>1070</v>
      </c>
      <c r="J2313" s="54" t="s">
        <v>1071</v>
      </c>
      <c r="K2313" s="1">
        <v>31.044867277600002</v>
      </c>
      <c r="L2313" s="1">
        <v>46.259297235299996</v>
      </c>
      <c r="M2313" s="1">
        <v>5</v>
      </c>
      <c r="N2313" s="9">
        <f>DATE(YEAR(TblLocations[[#This Row],[ODK_DateOfSubmission]]),MONTH(TblLocations[[#This Row],[ODK_DateOfSubmission]]),DAY(TblLocations[[#This Row],[ODK_DateOfSubmission]]))</f>
        <v>44643</v>
      </c>
      <c r="O2313" s="23" t="str">
        <f>_xlfn.CONCAT( YEAR(TblLocations[[#This Row],[ODK_DateOfSubmission]]), "-",TEXT( MONTH(TblLocations[[#This Row],[ODK_DateOfSubmission]]),"00"))</f>
        <v>2022-03</v>
      </c>
    </row>
    <row r="2314" spans="1:15" x14ac:dyDescent="0.25">
      <c r="A2314" s="1">
        <v>3504015</v>
      </c>
      <c r="B2314" s="1">
        <v>350401516</v>
      </c>
      <c r="C2314" s="1">
        <v>10272</v>
      </c>
      <c r="D2314" s="63">
        <v>44643</v>
      </c>
      <c r="E2314" s="54">
        <v>125</v>
      </c>
      <c r="F2314" s="56" t="s">
        <v>68</v>
      </c>
      <c r="G2314" s="56" t="s">
        <v>73</v>
      </c>
      <c r="H2314" s="56" t="s">
        <v>1059</v>
      </c>
      <c r="I2314" s="56" t="s">
        <v>1072</v>
      </c>
      <c r="J2314" s="54" t="s">
        <v>1073</v>
      </c>
      <c r="K2314" s="1">
        <v>31.034963944600001</v>
      </c>
      <c r="L2314" s="1">
        <v>46.242300951700003</v>
      </c>
      <c r="M2314" s="1">
        <v>3</v>
      </c>
      <c r="N2314" s="9">
        <f>DATE(YEAR(TblLocations[[#This Row],[ODK_DateOfSubmission]]),MONTH(TblLocations[[#This Row],[ODK_DateOfSubmission]]),DAY(TblLocations[[#This Row],[ODK_DateOfSubmission]]))</f>
        <v>44643</v>
      </c>
      <c r="O2314" s="23" t="str">
        <f>_xlfn.CONCAT( YEAR(TblLocations[[#This Row],[ODK_DateOfSubmission]]), "-",TEXT( MONTH(TblLocations[[#This Row],[ODK_DateOfSubmission]]),"00"))</f>
        <v>2022-03</v>
      </c>
    </row>
    <row r="2315" spans="1:15" x14ac:dyDescent="0.25">
      <c r="A2315" s="1">
        <v>3504016</v>
      </c>
      <c r="B2315" s="1">
        <v>350401616</v>
      </c>
      <c r="C2315" s="1">
        <v>10281</v>
      </c>
      <c r="D2315" s="63">
        <v>44643</v>
      </c>
      <c r="E2315" s="54">
        <v>125</v>
      </c>
      <c r="F2315" s="56" t="s">
        <v>68</v>
      </c>
      <c r="G2315" s="56" t="s">
        <v>73</v>
      </c>
      <c r="H2315" s="56" t="s">
        <v>1059</v>
      </c>
      <c r="I2315" s="56" t="s">
        <v>1074</v>
      </c>
      <c r="J2315" s="54" t="s">
        <v>1075</v>
      </c>
      <c r="K2315" s="1">
        <v>31.029471706599999</v>
      </c>
      <c r="L2315" s="1">
        <v>46.244121658399997</v>
      </c>
      <c r="M2315" s="1">
        <v>4</v>
      </c>
      <c r="N2315" s="9">
        <f>DATE(YEAR(TblLocations[[#This Row],[ODK_DateOfSubmission]]),MONTH(TblLocations[[#This Row],[ODK_DateOfSubmission]]),DAY(TblLocations[[#This Row],[ODK_DateOfSubmission]]))</f>
        <v>44643</v>
      </c>
      <c r="O2315" s="23" t="str">
        <f>_xlfn.CONCAT( YEAR(TblLocations[[#This Row],[ODK_DateOfSubmission]]), "-",TEXT( MONTH(TblLocations[[#This Row],[ODK_DateOfSubmission]]),"00"))</f>
        <v>2022-03</v>
      </c>
    </row>
    <row r="2316" spans="1:15" x14ac:dyDescent="0.25">
      <c r="A2316" s="1">
        <v>3504016</v>
      </c>
      <c r="B2316" s="1">
        <v>350401616</v>
      </c>
      <c r="C2316" s="1">
        <v>10281</v>
      </c>
      <c r="D2316" s="63">
        <v>44643</v>
      </c>
      <c r="E2316" s="54">
        <v>125</v>
      </c>
      <c r="F2316" s="56" t="s">
        <v>68</v>
      </c>
      <c r="G2316" s="56" t="s">
        <v>73</v>
      </c>
      <c r="H2316" s="56" t="s">
        <v>1059</v>
      </c>
      <c r="I2316" s="56" t="s">
        <v>1074</v>
      </c>
      <c r="J2316" s="54" t="s">
        <v>1075</v>
      </c>
      <c r="K2316" s="1">
        <v>31.029471706599999</v>
      </c>
      <c r="L2316" s="1">
        <v>46.244121658399997</v>
      </c>
      <c r="M2316" s="1">
        <v>4</v>
      </c>
      <c r="N2316" s="9">
        <f>DATE(YEAR(TblLocations[[#This Row],[ODK_DateOfSubmission]]),MONTH(TblLocations[[#This Row],[ODK_DateOfSubmission]]),DAY(TblLocations[[#This Row],[ODK_DateOfSubmission]]))</f>
        <v>44643</v>
      </c>
      <c r="O2316" s="23" t="str">
        <f>_xlfn.CONCAT( YEAR(TblLocations[[#This Row],[ODK_DateOfSubmission]]), "-",TEXT( MONTH(TblLocations[[#This Row],[ODK_DateOfSubmission]]),"00"))</f>
        <v>2022-03</v>
      </c>
    </row>
    <row r="2317" spans="1:15" x14ac:dyDescent="0.25">
      <c r="A2317" s="1">
        <v>3504016</v>
      </c>
      <c r="B2317" s="1">
        <v>350401616</v>
      </c>
      <c r="C2317" s="1">
        <v>10281</v>
      </c>
      <c r="D2317" s="63">
        <v>44643</v>
      </c>
      <c r="E2317" s="54">
        <v>125</v>
      </c>
      <c r="F2317" s="56" t="s">
        <v>68</v>
      </c>
      <c r="G2317" s="56" t="s">
        <v>73</v>
      </c>
      <c r="H2317" s="56" t="s">
        <v>1059</v>
      </c>
      <c r="I2317" s="56" t="s">
        <v>1074</v>
      </c>
      <c r="J2317" s="54" t="s">
        <v>1075</v>
      </c>
      <c r="K2317" s="1">
        <v>31.029471706599999</v>
      </c>
      <c r="L2317" s="1">
        <v>46.244121658399997</v>
      </c>
      <c r="M2317" s="1">
        <v>1</v>
      </c>
      <c r="N2317" s="9">
        <f>DATE(YEAR(TblLocations[[#This Row],[ODK_DateOfSubmission]]),MONTH(TblLocations[[#This Row],[ODK_DateOfSubmission]]),DAY(TblLocations[[#This Row],[ODK_DateOfSubmission]]))</f>
        <v>44643</v>
      </c>
      <c r="O2317" s="23" t="str">
        <f>_xlfn.CONCAT( YEAR(TblLocations[[#This Row],[ODK_DateOfSubmission]]), "-",TEXT( MONTH(TblLocations[[#This Row],[ODK_DateOfSubmission]]),"00"))</f>
        <v>2022-03</v>
      </c>
    </row>
    <row r="2318" spans="1:15" x14ac:dyDescent="0.25">
      <c r="A2318" s="1">
        <v>3504018</v>
      </c>
      <c r="B2318" s="1">
        <v>350401816</v>
      </c>
      <c r="C2318" s="1">
        <v>24741</v>
      </c>
      <c r="D2318" s="63">
        <v>44643</v>
      </c>
      <c r="E2318" s="54">
        <v>125</v>
      </c>
      <c r="F2318" s="56" t="s">
        <v>68</v>
      </c>
      <c r="G2318" s="56" t="s">
        <v>73</v>
      </c>
      <c r="H2318" s="56" t="s">
        <v>1059</v>
      </c>
      <c r="I2318" s="56" t="s">
        <v>1484</v>
      </c>
      <c r="J2318" s="54" t="s">
        <v>1485</v>
      </c>
      <c r="K2318" s="1">
        <v>31.0447764918</v>
      </c>
      <c r="L2318" s="1">
        <v>46.249576203399997</v>
      </c>
      <c r="M2318" s="1">
        <v>1</v>
      </c>
      <c r="N2318" s="9">
        <f>DATE(YEAR(TblLocations[[#This Row],[ODK_DateOfSubmission]]),MONTH(TblLocations[[#This Row],[ODK_DateOfSubmission]]),DAY(TblLocations[[#This Row],[ODK_DateOfSubmission]]))</f>
        <v>44643</v>
      </c>
      <c r="O2318" s="23" t="str">
        <f>_xlfn.CONCAT( YEAR(TblLocations[[#This Row],[ODK_DateOfSubmission]]), "-",TEXT( MONTH(TblLocations[[#This Row],[ODK_DateOfSubmission]]),"00"))</f>
        <v>2022-03</v>
      </c>
    </row>
    <row r="2319" spans="1:15" x14ac:dyDescent="0.25">
      <c r="A2319" s="1">
        <v>3504019</v>
      </c>
      <c r="B2319" s="1">
        <v>350401916</v>
      </c>
      <c r="C2319" s="1">
        <v>9470</v>
      </c>
      <c r="D2319" s="63">
        <v>44643</v>
      </c>
      <c r="E2319" s="54">
        <v>125</v>
      </c>
      <c r="F2319" s="56" t="s">
        <v>68</v>
      </c>
      <c r="G2319" s="56" t="s">
        <v>73</v>
      </c>
      <c r="H2319" s="56" t="s">
        <v>1059</v>
      </c>
      <c r="I2319" s="56" t="s">
        <v>1076</v>
      </c>
      <c r="J2319" s="54" t="s">
        <v>1077</v>
      </c>
      <c r="K2319" s="1">
        <v>31.0569626851</v>
      </c>
      <c r="L2319" s="1">
        <v>46.266143804899997</v>
      </c>
      <c r="M2319" s="1">
        <v>4</v>
      </c>
      <c r="N2319" s="9">
        <f>DATE(YEAR(TblLocations[[#This Row],[ODK_DateOfSubmission]]),MONTH(TblLocations[[#This Row],[ODK_DateOfSubmission]]),DAY(TblLocations[[#This Row],[ODK_DateOfSubmission]]))</f>
        <v>44643</v>
      </c>
      <c r="O2319" s="23" t="str">
        <f>_xlfn.CONCAT( YEAR(TblLocations[[#This Row],[ODK_DateOfSubmission]]), "-",TEXT( MONTH(TblLocations[[#This Row],[ODK_DateOfSubmission]]),"00"))</f>
        <v>2022-03</v>
      </c>
    </row>
    <row r="2320" spans="1:15" x14ac:dyDescent="0.25">
      <c r="A2320" s="1">
        <v>3504019</v>
      </c>
      <c r="B2320" s="1">
        <v>350401916</v>
      </c>
      <c r="C2320" s="1">
        <v>9470</v>
      </c>
      <c r="D2320" s="63">
        <v>44643</v>
      </c>
      <c r="E2320" s="54">
        <v>125</v>
      </c>
      <c r="F2320" s="56" t="s">
        <v>68</v>
      </c>
      <c r="G2320" s="56" t="s">
        <v>73</v>
      </c>
      <c r="H2320" s="56" t="s">
        <v>1059</v>
      </c>
      <c r="I2320" s="56" t="s">
        <v>1076</v>
      </c>
      <c r="J2320" s="54" t="s">
        <v>1077</v>
      </c>
      <c r="K2320" s="1">
        <v>31.0569626851</v>
      </c>
      <c r="L2320" s="1">
        <v>46.266143804899997</v>
      </c>
      <c r="M2320" s="1">
        <v>3</v>
      </c>
      <c r="N2320" s="9">
        <f>DATE(YEAR(TblLocations[[#This Row],[ODK_DateOfSubmission]]),MONTH(TblLocations[[#This Row],[ODK_DateOfSubmission]]),DAY(TblLocations[[#This Row],[ODK_DateOfSubmission]]))</f>
        <v>44643</v>
      </c>
      <c r="O2320" s="23" t="str">
        <f>_xlfn.CONCAT( YEAR(TblLocations[[#This Row],[ODK_DateOfSubmission]]), "-",TEXT( MONTH(TblLocations[[#This Row],[ODK_DateOfSubmission]]),"00"))</f>
        <v>2022-03</v>
      </c>
    </row>
    <row r="2321" spans="1:15" x14ac:dyDescent="0.25">
      <c r="A2321" s="1">
        <v>3504019</v>
      </c>
      <c r="B2321" s="1">
        <v>350401916</v>
      </c>
      <c r="C2321" s="1">
        <v>9470</v>
      </c>
      <c r="D2321" s="63">
        <v>44643</v>
      </c>
      <c r="E2321" s="54">
        <v>125</v>
      </c>
      <c r="F2321" s="56" t="s">
        <v>68</v>
      </c>
      <c r="G2321" s="56" t="s">
        <v>73</v>
      </c>
      <c r="H2321" s="56" t="s">
        <v>1059</v>
      </c>
      <c r="I2321" s="56" t="s">
        <v>1076</v>
      </c>
      <c r="J2321" s="54" t="s">
        <v>1077</v>
      </c>
      <c r="K2321" s="1">
        <v>31.0569626851</v>
      </c>
      <c r="L2321" s="1">
        <v>46.266143804899997</v>
      </c>
      <c r="M2321" s="1">
        <v>3</v>
      </c>
      <c r="N2321" s="9">
        <f>DATE(YEAR(TblLocations[[#This Row],[ODK_DateOfSubmission]]),MONTH(TblLocations[[#This Row],[ODK_DateOfSubmission]]),DAY(TblLocations[[#This Row],[ODK_DateOfSubmission]]))</f>
        <v>44643</v>
      </c>
      <c r="O2321" s="23" t="str">
        <f>_xlfn.CONCAT( YEAR(TblLocations[[#This Row],[ODK_DateOfSubmission]]), "-",TEXT( MONTH(TblLocations[[#This Row],[ODK_DateOfSubmission]]),"00"))</f>
        <v>2022-03</v>
      </c>
    </row>
    <row r="2322" spans="1:15" x14ac:dyDescent="0.25">
      <c r="A2322" s="1">
        <v>3504019</v>
      </c>
      <c r="B2322" s="1">
        <v>350401916</v>
      </c>
      <c r="C2322" s="1">
        <v>9470</v>
      </c>
      <c r="D2322" s="63">
        <v>44643</v>
      </c>
      <c r="E2322" s="54">
        <v>125</v>
      </c>
      <c r="F2322" s="56" t="s">
        <v>68</v>
      </c>
      <c r="G2322" s="56" t="s">
        <v>73</v>
      </c>
      <c r="H2322" s="56" t="s">
        <v>1059</v>
      </c>
      <c r="I2322" s="56" t="s">
        <v>1076</v>
      </c>
      <c r="J2322" s="54" t="s">
        <v>1077</v>
      </c>
      <c r="K2322" s="1">
        <v>31.0569626851</v>
      </c>
      <c r="L2322" s="1">
        <v>46.266143804899997</v>
      </c>
      <c r="M2322" s="1">
        <v>3</v>
      </c>
      <c r="N2322" s="9">
        <f>DATE(YEAR(TblLocations[[#This Row],[ODK_DateOfSubmission]]),MONTH(TblLocations[[#This Row],[ODK_DateOfSubmission]]),DAY(TblLocations[[#This Row],[ODK_DateOfSubmission]]))</f>
        <v>44643</v>
      </c>
      <c r="O2322" s="23" t="str">
        <f>_xlfn.CONCAT( YEAR(TblLocations[[#This Row],[ODK_DateOfSubmission]]), "-",TEXT( MONTH(TblLocations[[#This Row],[ODK_DateOfSubmission]]),"00"))</f>
        <v>2022-03</v>
      </c>
    </row>
    <row r="2323" spans="1:15" x14ac:dyDescent="0.25">
      <c r="A2323" s="1">
        <v>3504021</v>
      </c>
      <c r="B2323" s="1">
        <v>350402116</v>
      </c>
      <c r="C2323" s="1">
        <v>10335</v>
      </c>
      <c r="D2323" s="63">
        <v>44643</v>
      </c>
      <c r="E2323" s="54">
        <v>125</v>
      </c>
      <c r="F2323" s="56" t="s">
        <v>68</v>
      </c>
      <c r="G2323" s="56" t="s">
        <v>73</v>
      </c>
      <c r="H2323" s="56" t="s">
        <v>1059</v>
      </c>
      <c r="I2323" s="56" t="s">
        <v>1078</v>
      </c>
      <c r="J2323" s="54" t="s">
        <v>1079</v>
      </c>
      <c r="K2323" s="1">
        <v>31.0506383486</v>
      </c>
      <c r="L2323" s="1">
        <v>46.269343302599999</v>
      </c>
      <c r="M2323" s="1">
        <v>4</v>
      </c>
      <c r="N2323" s="9">
        <f>DATE(YEAR(TblLocations[[#This Row],[ODK_DateOfSubmission]]),MONTH(TblLocations[[#This Row],[ODK_DateOfSubmission]]),DAY(TblLocations[[#This Row],[ODK_DateOfSubmission]]))</f>
        <v>44643</v>
      </c>
      <c r="O2323" s="23" t="str">
        <f>_xlfn.CONCAT( YEAR(TblLocations[[#This Row],[ODK_DateOfSubmission]]), "-",TEXT( MONTH(TblLocations[[#This Row],[ODK_DateOfSubmission]]),"00"))</f>
        <v>2022-03</v>
      </c>
    </row>
    <row r="2324" spans="1:15" x14ac:dyDescent="0.25">
      <c r="A2324" s="1">
        <v>3504021</v>
      </c>
      <c r="B2324" s="1">
        <v>350402116</v>
      </c>
      <c r="C2324" s="1">
        <v>10335</v>
      </c>
      <c r="D2324" s="63">
        <v>44643</v>
      </c>
      <c r="E2324" s="54">
        <v>125</v>
      </c>
      <c r="F2324" s="56" t="s">
        <v>68</v>
      </c>
      <c r="G2324" s="56" t="s">
        <v>73</v>
      </c>
      <c r="H2324" s="56" t="s">
        <v>1059</v>
      </c>
      <c r="I2324" s="56" t="s">
        <v>1078</v>
      </c>
      <c r="J2324" s="54" t="s">
        <v>1079</v>
      </c>
      <c r="K2324" s="1">
        <v>31.0506383486</v>
      </c>
      <c r="L2324" s="1">
        <v>46.269343302599999</v>
      </c>
      <c r="M2324" s="1">
        <v>3</v>
      </c>
      <c r="N2324" s="9">
        <f>DATE(YEAR(TblLocations[[#This Row],[ODK_DateOfSubmission]]),MONTH(TblLocations[[#This Row],[ODK_DateOfSubmission]]),DAY(TblLocations[[#This Row],[ODK_DateOfSubmission]]))</f>
        <v>44643</v>
      </c>
      <c r="O2324" s="23" t="str">
        <f>_xlfn.CONCAT( YEAR(TblLocations[[#This Row],[ODK_DateOfSubmission]]), "-",TEXT( MONTH(TblLocations[[#This Row],[ODK_DateOfSubmission]]),"00"))</f>
        <v>2022-03</v>
      </c>
    </row>
    <row r="2325" spans="1:15" x14ac:dyDescent="0.25">
      <c r="A2325" s="1">
        <v>3504021</v>
      </c>
      <c r="B2325" s="1">
        <v>350402116</v>
      </c>
      <c r="C2325" s="1">
        <v>10335</v>
      </c>
      <c r="D2325" s="63">
        <v>44643</v>
      </c>
      <c r="E2325" s="54">
        <v>125</v>
      </c>
      <c r="F2325" s="56" t="s">
        <v>68</v>
      </c>
      <c r="G2325" s="56" t="s">
        <v>73</v>
      </c>
      <c r="H2325" s="56" t="s">
        <v>1059</v>
      </c>
      <c r="I2325" s="56" t="s">
        <v>1078</v>
      </c>
      <c r="J2325" s="54" t="s">
        <v>1079</v>
      </c>
      <c r="K2325" s="1">
        <v>31.0506383486</v>
      </c>
      <c r="L2325" s="1">
        <v>46.269343302599999</v>
      </c>
      <c r="M2325" s="1">
        <v>6</v>
      </c>
      <c r="N2325" s="9">
        <f>DATE(YEAR(TblLocations[[#This Row],[ODK_DateOfSubmission]]),MONTH(TblLocations[[#This Row],[ODK_DateOfSubmission]]),DAY(TblLocations[[#This Row],[ODK_DateOfSubmission]]))</f>
        <v>44643</v>
      </c>
      <c r="O2325" s="23" t="str">
        <f>_xlfn.CONCAT( YEAR(TblLocations[[#This Row],[ODK_DateOfSubmission]]), "-",TEXT( MONTH(TblLocations[[#This Row],[ODK_DateOfSubmission]]),"00"))</f>
        <v>2022-03</v>
      </c>
    </row>
    <row r="2326" spans="1:15" x14ac:dyDescent="0.25">
      <c r="A2326" s="1">
        <v>3504021</v>
      </c>
      <c r="B2326" s="1">
        <v>350402116</v>
      </c>
      <c r="C2326" s="1">
        <v>10335</v>
      </c>
      <c r="D2326" s="63">
        <v>44643</v>
      </c>
      <c r="E2326" s="54">
        <v>125</v>
      </c>
      <c r="F2326" s="56" t="s">
        <v>68</v>
      </c>
      <c r="G2326" s="56" t="s">
        <v>73</v>
      </c>
      <c r="H2326" s="56" t="s">
        <v>1059</v>
      </c>
      <c r="I2326" s="56" t="s">
        <v>1078</v>
      </c>
      <c r="J2326" s="54" t="s">
        <v>1079</v>
      </c>
      <c r="K2326" s="1">
        <v>31.0506383486</v>
      </c>
      <c r="L2326" s="1">
        <v>46.269343302599999</v>
      </c>
      <c r="M2326" s="1">
        <v>1</v>
      </c>
      <c r="N2326" s="9">
        <f>DATE(YEAR(TblLocations[[#This Row],[ODK_DateOfSubmission]]),MONTH(TblLocations[[#This Row],[ODK_DateOfSubmission]]),DAY(TblLocations[[#This Row],[ODK_DateOfSubmission]]))</f>
        <v>44643</v>
      </c>
      <c r="O2326" s="23" t="str">
        <f>_xlfn.CONCAT( YEAR(TblLocations[[#This Row],[ODK_DateOfSubmission]]), "-",TEXT( MONTH(TblLocations[[#This Row],[ODK_DateOfSubmission]]),"00"))</f>
        <v>2022-03</v>
      </c>
    </row>
    <row r="2327" spans="1:15" x14ac:dyDescent="0.25">
      <c r="A2327" s="1">
        <v>3504021</v>
      </c>
      <c r="B2327" s="1">
        <v>350402116</v>
      </c>
      <c r="C2327" s="1">
        <v>10335</v>
      </c>
      <c r="D2327" s="63">
        <v>44643</v>
      </c>
      <c r="E2327" s="54">
        <v>125</v>
      </c>
      <c r="F2327" s="56" t="s">
        <v>68</v>
      </c>
      <c r="G2327" s="56" t="s">
        <v>73</v>
      </c>
      <c r="H2327" s="56" t="s">
        <v>1059</v>
      </c>
      <c r="I2327" s="56" t="s">
        <v>1078</v>
      </c>
      <c r="J2327" s="54" t="s">
        <v>1079</v>
      </c>
      <c r="K2327" s="1">
        <v>31.0506383486</v>
      </c>
      <c r="L2327" s="1">
        <v>46.269343302599999</v>
      </c>
      <c r="M2327" s="1">
        <v>2</v>
      </c>
      <c r="N2327" s="9">
        <f>DATE(YEAR(TblLocations[[#This Row],[ODK_DateOfSubmission]]),MONTH(TblLocations[[#This Row],[ODK_DateOfSubmission]]),DAY(TblLocations[[#This Row],[ODK_DateOfSubmission]]))</f>
        <v>44643</v>
      </c>
      <c r="O2327" s="23" t="str">
        <f>_xlfn.CONCAT( YEAR(TblLocations[[#This Row],[ODK_DateOfSubmission]]), "-",TEXT( MONTH(TblLocations[[#This Row],[ODK_DateOfSubmission]]),"00"))</f>
        <v>2022-03</v>
      </c>
    </row>
    <row r="2328" spans="1:15" x14ac:dyDescent="0.25">
      <c r="A2328" s="1">
        <v>3504022</v>
      </c>
      <c r="B2328" s="1">
        <v>350402216</v>
      </c>
      <c r="C2328" s="1">
        <v>9576</v>
      </c>
      <c r="D2328" s="63">
        <v>44643</v>
      </c>
      <c r="E2328" s="54">
        <v>125</v>
      </c>
      <c r="F2328" s="56" t="s">
        <v>68</v>
      </c>
      <c r="G2328" s="56" t="s">
        <v>73</v>
      </c>
      <c r="H2328" s="56" t="s">
        <v>1059</v>
      </c>
      <c r="I2328" s="56" t="s">
        <v>1486</v>
      </c>
      <c r="J2328" s="54" t="s">
        <v>1487</v>
      </c>
      <c r="K2328" s="1">
        <v>31.132791840500001</v>
      </c>
      <c r="L2328" s="1">
        <v>46.2356646856</v>
      </c>
      <c r="M2328" s="1">
        <v>1</v>
      </c>
      <c r="N2328" s="9">
        <f>DATE(YEAR(TblLocations[[#This Row],[ODK_DateOfSubmission]]),MONTH(TblLocations[[#This Row],[ODK_DateOfSubmission]]),DAY(TblLocations[[#This Row],[ODK_DateOfSubmission]]))</f>
        <v>44643</v>
      </c>
      <c r="O2328" s="23" t="str">
        <f>_xlfn.CONCAT( YEAR(TblLocations[[#This Row],[ODK_DateOfSubmission]]), "-",TEXT( MONTH(TblLocations[[#This Row],[ODK_DateOfSubmission]]),"00"))</f>
        <v>2022-03</v>
      </c>
    </row>
    <row r="2329" spans="1:15" x14ac:dyDescent="0.25">
      <c r="A2329" s="1">
        <v>3504023</v>
      </c>
      <c r="B2329" s="1">
        <v>350402316</v>
      </c>
      <c r="C2329" s="1">
        <v>9448</v>
      </c>
      <c r="D2329" s="63">
        <v>44643</v>
      </c>
      <c r="E2329" s="54">
        <v>125</v>
      </c>
      <c r="F2329" s="56" t="s">
        <v>68</v>
      </c>
      <c r="G2329" s="56" t="s">
        <v>73</v>
      </c>
      <c r="H2329" s="56" t="s">
        <v>1059</v>
      </c>
      <c r="I2329" s="56" t="s">
        <v>1080</v>
      </c>
      <c r="J2329" s="54" t="s">
        <v>1081</v>
      </c>
      <c r="K2329" s="1">
        <v>31.027006973399999</v>
      </c>
      <c r="L2329" s="1">
        <v>46.228093038300003</v>
      </c>
      <c r="M2329" s="1">
        <v>20</v>
      </c>
      <c r="N2329" s="9">
        <f>DATE(YEAR(TblLocations[[#This Row],[ODK_DateOfSubmission]]),MONTH(TblLocations[[#This Row],[ODK_DateOfSubmission]]),DAY(TblLocations[[#This Row],[ODK_DateOfSubmission]]))</f>
        <v>44643</v>
      </c>
      <c r="O2329" s="23" t="str">
        <f>_xlfn.CONCAT( YEAR(TblLocations[[#This Row],[ODK_DateOfSubmission]]), "-",TEXT( MONTH(TblLocations[[#This Row],[ODK_DateOfSubmission]]),"00"))</f>
        <v>2022-03</v>
      </c>
    </row>
    <row r="2330" spans="1:15" x14ac:dyDescent="0.25">
      <c r="A2330" s="1">
        <v>3504023</v>
      </c>
      <c r="B2330" s="1">
        <v>350402316</v>
      </c>
      <c r="C2330" s="1">
        <v>9448</v>
      </c>
      <c r="D2330" s="63">
        <v>44643</v>
      </c>
      <c r="E2330" s="54">
        <v>125</v>
      </c>
      <c r="F2330" s="56" t="s">
        <v>68</v>
      </c>
      <c r="G2330" s="56" t="s">
        <v>73</v>
      </c>
      <c r="H2330" s="56" t="s">
        <v>1059</v>
      </c>
      <c r="I2330" s="56" t="s">
        <v>1080</v>
      </c>
      <c r="J2330" s="54" t="s">
        <v>1081</v>
      </c>
      <c r="K2330" s="1">
        <v>31.027006973399999</v>
      </c>
      <c r="L2330" s="1">
        <v>46.228093038300003</v>
      </c>
      <c r="M2330" s="1">
        <v>10</v>
      </c>
      <c r="N2330" s="9">
        <f>DATE(YEAR(TblLocations[[#This Row],[ODK_DateOfSubmission]]),MONTH(TblLocations[[#This Row],[ODK_DateOfSubmission]]),DAY(TblLocations[[#This Row],[ODK_DateOfSubmission]]))</f>
        <v>44643</v>
      </c>
      <c r="O2330" s="23" t="str">
        <f>_xlfn.CONCAT( YEAR(TblLocations[[#This Row],[ODK_DateOfSubmission]]), "-",TEXT( MONTH(TblLocations[[#This Row],[ODK_DateOfSubmission]]),"00"))</f>
        <v>2022-03</v>
      </c>
    </row>
    <row r="2331" spans="1:15" x14ac:dyDescent="0.25">
      <c r="A2331" s="1">
        <v>3504023</v>
      </c>
      <c r="B2331" s="1">
        <v>350402316</v>
      </c>
      <c r="C2331" s="1">
        <v>9448</v>
      </c>
      <c r="D2331" s="63">
        <v>44643</v>
      </c>
      <c r="E2331" s="54">
        <v>125</v>
      </c>
      <c r="F2331" s="56" t="s">
        <v>68</v>
      </c>
      <c r="G2331" s="56" t="s">
        <v>73</v>
      </c>
      <c r="H2331" s="56" t="s">
        <v>1059</v>
      </c>
      <c r="I2331" s="56" t="s">
        <v>1080</v>
      </c>
      <c r="J2331" s="54" t="s">
        <v>1081</v>
      </c>
      <c r="K2331" s="1">
        <v>31.027006973399999</v>
      </c>
      <c r="L2331" s="1">
        <v>46.228093038300003</v>
      </c>
      <c r="M2331" s="1">
        <v>15</v>
      </c>
      <c r="N2331" s="9">
        <f>DATE(YEAR(TblLocations[[#This Row],[ODK_DateOfSubmission]]),MONTH(TblLocations[[#This Row],[ODK_DateOfSubmission]]),DAY(TblLocations[[#This Row],[ODK_DateOfSubmission]]))</f>
        <v>44643</v>
      </c>
      <c r="O2331" s="23" t="str">
        <f>_xlfn.CONCAT( YEAR(TblLocations[[#This Row],[ODK_DateOfSubmission]]), "-",TEXT( MONTH(TblLocations[[#This Row],[ODK_DateOfSubmission]]),"00"))</f>
        <v>2022-03</v>
      </c>
    </row>
    <row r="2332" spans="1:15" x14ac:dyDescent="0.25">
      <c r="A2332" s="1">
        <v>3504023</v>
      </c>
      <c r="B2332" s="1">
        <v>350402316</v>
      </c>
      <c r="C2332" s="1">
        <v>9448</v>
      </c>
      <c r="D2332" s="63">
        <v>44643</v>
      </c>
      <c r="E2332" s="54">
        <v>125</v>
      </c>
      <c r="F2332" s="56" t="s">
        <v>68</v>
      </c>
      <c r="G2332" s="56" t="s">
        <v>73</v>
      </c>
      <c r="H2332" s="56" t="s">
        <v>1059</v>
      </c>
      <c r="I2332" s="56" t="s">
        <v>1080</v>
      </c>
      <c r="J2332" s="54" t="s">
        <v>1081</v>
      </c>
      <c r="K2332" s="1">
        <v>31.027006973399999</v>
      </c>
      <c r="L2332" s="1">
        <v>46.228093038300003</v>
      </c>
      <c r="M2332" s="1">
        <v>24</v>
      </c>
      <c r="N2332" s="9">
        <f>DATE(YEAR(TblLocations[[#This Row],[ODK_DateOfSubmission]]),MONTH(TblLocations[[#This Row],[ODK_DateOfSubmission]]),DAY(TblLocations[[#This Row],[ODK_DateOfSubmission]]))</f>
        <v>44643</v>
      </c>
      <c r="O2332" s="23" t="str">
        <f>_xlfn.CONCAT( YEAR(TblLocations[[#This Row],[ODK_DateOfSubmission]]), "-",TEXT( MONTH(TblLocations[[#This Row],[ODK_DateOfSubmission]]),"00"))</f>
        <v>2022-03</v>
      </c>
    </row>
    <row r="2333" spans="1:15" x14ac:dyDescent="0.25">
      <c r="A2333" s="1">
        <v>3504024</v>
      </c>
      <c r="B2333" s="1">
        <v>350402416</v>
      </c>
      <c r="C2333" s="1">
        <v>9396</v>
      </c>
      <c r="D2333" s="63">
        <v>44643</v>
      </c>
      <c r="E2333" s="54">
        <v>125</v>
      </c>
      <c r="F2333" s="56" t="s">
        <v>68</v>
      </c>
      <c r="G2333" s="56" t="s">
        <v>73</v>
      </c>
      <c r="H2333" s="56" t="s">
        <v>1059</v>
      </c>
      <c r="I2333" s="56" t="s">
        <v>1082</v>
      </c>
      <c r="J2333" s="54" t="s">
        <v>1083</v>
      </c>
      <c r="K2333" s="1">
        <v>31.0154237044</v>
      </c>
      <c r="L2333" s="1">
        <v>46.263441754500001</v>
      </c>
      <c r="M2333" s="1">
        <v>8</v>
      </c>
      <c r="N2333" s="9">
        <f>DATE(YEAR(TblLocations[[#This Row],[ODK_DateOfSubmission]]),MONTH(TblLocations[[#This Row],[ODK_DateOfSubmission]]),DAY(TblLocations[[#This Row],[ODK_DateOfSubmission]]))</f>
        <v>44643</v>
      </c>
      <c r="O2333" s="23" t="str">
        <f>_xlfn.CONCAT( YEAR(TblLocations[[#This Row],[ODK_DateOfSubmission]]), "-",TEXT( MONTH(TblLocations[[#This Row],[ODK_DateOfSubmission]]),"00"))</f>
        <v>2022-03</v>
      </c>
    </row>
    <row r="2334" spans="1:15" x14ac:dyDescent="0.25">
      <c r="A2334" s="1">
        <v>3504024</v>
      </c>
      <c r="B2334" s="1">
        <v>350402416</v>
      </c>
      <c r="C2334" s="1">
        <v>9396</v>
      </c>
      <c r="D2334" s="63">
        <v>44643</v>
      </c>
      <c r="E2334" s="54">
        <v>125</v>
      </c>
      <c r="F2334" s="56" t="s">
        <v>68</v>
      </c>
      <c r="G2334" s="56" t="s">
        <v>73</v>
      </c>
      <c r="H2334" s="56" t="s">
        <v>1059</v>
      </c>
      <c r="I2334" s="56" t="s">
        <v>1082</v>
      </c>
      <c r="J2334" s="54" t="s">
        <v>1083</v>
      </c>
      <c r="K2334" s="1">
        <v>31.0154237044</v>
      </c>
      <c r="L2334" s="1">
        <v>46.263441754500001</v>
      </c>
      <c r="M2334" s="1">
        <v>4</v>
      </c>
      <c r="N2334" s="9">
        <f>DATE(YEAR(TblLocations[[#This Row],[ODK_DateOfSubmission]]),MONTH(TblLocations[[#This Row],[ODK_DateOfSubmission]]),DAY(TblLocations[[#This Row],[ODK_DateOfSubmission]]))</f>
        <v>44643</v>
      </c>
      <c r="O2334" s="23" t="str">
        <f>_xlfn.CONCAT( YEAR(TblLocations[[#This Row],[ODK_DateOfSubmission]]), "-",TEXT( MONTH(TblLocations[[#This Row],[ODK_DateOfSubmission]]),"00"))</f>
        <v>2022-03</v>
      </c>
    </row>
    <row r="2335" spans="1:15" x14ac:dyDescent="0.25">
      <c r="A2335" s="1">
        <v>3504024</v>
      </c>
      <c r="B2335" s="1">
        <v>350402416</v>
      </c>
      <c r="C2335" s="1">
        <v>9396</v>
      </c>
      <c r="D2335" s="63">
        <v>44643</v>
      </c>
      <c r="E2335" s="54">
        <v>125</v>
      </c>
      <c r="F2335" s="56" t="s">
        <v>68</v>
      </c>
      <c r="G2335" s="56" t="s">
        <v>73</v>
      </c>
      <c r="H2335" s="56" t="s">
        <v>1059</v>
      </c>
      <c r="I2335" s="56" t="s">
        <v>1082</v>
      </c>
      <c r="J2335" s="54" t="s">
        <v>1083</v>
      </c>
      <c r="K2335" s="1">
        <v>31.0154237044</v>
      </c>
      <c r="L2335" s="1">
        <v>46.263441754500001</v>
      </c>
      <c r="M2335" s="1">
        <v>6</v>
      </c>
      <c r="N2335" s="9">
        <f>DATE(YEAR(TblLocations[[#This Row],[ODK_DateOfSubmission]]),MONTH(TblLocations[[#This Row],[ODK_DateOfSubmission]]),DAY(TblLocations[[#This Row],[ODK_DateOfSubmission]]))</f>
        <v>44643</v>
      </c>
      <c r="O2335" s="23" t="str">
        <f>_xlfn.CONCAT( YEAR(TblLocations[[#This Row],[ODK_DateOfSubmission]]), "-",TEXT( MONTH(TblLocations[[#This Row],[ODK_DateOfSubmission]]),"00"))</f>
        <v>2022-03</v>
      </c>
    </row>
    <row r="2336" spans="1:15" x14ac:dyDescent="0.25">
      <c r="A2336" s="1">
        <v>3504025</v>
      </c>
      <c r="B2336" s="1">
        <v>350402516</v>
      </c>
      <c r="C2336" s="1">
        <v>10262</v>
      </c>
      <c r="D2336" s="63">
        <v>44629</v>
      </c>
      <c r="E2336" s="54">
        <v>125</v>
      </c>
      <c r="F2336" s="56" t="s">
        <v>68</v>
      </c>
      <c r="G2336" s="56" t="s">
        <v>73</v>
      </c>
      <c r="H2336" s="56" t="s">
        <v>1059</v>
      </c>
      <c r="I2336" s="56" t="s">
        <v>1084</v>
      </c>
      <c r="J2336" s="54" t="s">
        <v>1085</v>
      </c>
      <c r="K2336" s="1">
        <v>31.074394900600002</v>
      </c>
      <c r="L2336" s="1">
        <v>46.250142994800001</v>
      </c>
      <c r="M2336" s="1">
        <v>35</v>
      </c>
      <c r="N2336" s="9">
        <f>DATE(YEAR(TblLocations[[#This Row],[ODK_DateOfSubmission]]),MONTH(TblLocations[[#This Row],[ODK_DateOfSubmission]]),DAY(TblLocations[[#This Row],[ODK_DateOfSubmission]]))</f>
        <v>44629</v>
      </c>
      <c r="O2336" s="23" t="str">
        <f>_xlfn.CONCAT( YEAR(TblLocations[[#This Row],[ODK_DateOfSubmission]]), "-",TEXT( MONTH(TblLocations[[#This Row],[ODK_DateOfSubmission]]),"00"))</f>
        <v>2022-03</v>
      </c>
    </row>
    <row r="2337" spans="1:15" x14ac:dyDescent="0.25">
      <c r="A2337" s="1">
        <v>3504025</v>
      </c>
      <c r="B2337" s="1">
        <v>350402516</v>
      </c>
      <c r="C2337" s="1">
        <v>10262</v>
      </c>
      <c r="D2337" s="63">
        <v>44629</v>
      </c>
      <c r="E2337" s="54">
        <v>125</v>
      </c>
      <c r="F2337" s="56" t="s">
        <v>68</v>
      </c>
      <c r="G2337" s="56" t="s">
        <v>73</v>
      </c>
      <c r="H2337" s="56" t="s">
        <v>1059</v>
      </c>
      <c r="I2337" s="56" t="s">
        <v>1084</v>
      </c>
      <c r="J2337" s="54" t="s">
        <v>1085</v>
      </c>
      <c r="K2337" s="1">
        <v>31.074394900600002</v>
      </c>
      <c r="L2337" s="1">
        <v>46.250142994800001</v>
      </c>
      <c r="M2337" s="1">
        <v>30</v>
      </c>
      <c r="N2337" s="9">
        <f>DATE(YEAR(TblLocations[[#This Row],[ODK_DateOfSubmission]]),MONTH(TblLocations[[#This Row],[ODK_DateOfSubmission]]),DAY(TblLocations[[#This Row],[ODK_DateOfSubmission]]))</f>
        <v>44629</v>
      </c>
      <c r="O2337" s="23" t="str">
        <f>_xlfn.CONCAT( YEAR(TblLocations[[#This Row],[ODK_DateOfSubmission]]), "-",TEXT( MONTH(TblLocations[[#This Row],[ODK_DateOfSubmission]]),"00"))</f>
        <v>2022-03</v>
      </c>
    </row>
    <row r="2338" spans="1:15" x14ac:dyDescent="0.25">
      <c r="A2338" s="1">
        <v>3504025</v>
      </c>
      <c r="B2338" s="1">
        <v>350402516</v>
      </c>
      <c r="C2338" s="1">
        <v>10262</v>
      </c>
      <c r="D2338" s="63">
        <v>44629</v>
      </c>
      <c r="E2338" s="54">
        <v>125</v>
      </c>
      <c r="F2338" s="56" t="s">
        <v>68</v>
      </c>
      <c r="G2338" s="56" t="s">
        <v>73</v>
      </c>
      <c r="H2338" s="56" t="s">
        <v>1059</v>
      </c>
      <c r="I2338" s="56" t="s">
        <v>1084</v>
      </c>
      <c r="J2338" s="54" t="s">
        <v>1085</v>
      </c>
      <c r="K2338" s="1">
        <v>31.074394900600002</v>
      </c>
      <c r="L2338" s="1">
        <v>46.250142994800001</v>
      </c>
      <c r="M2338" s="1">
        <v>10</v>
      </c>
      <c r="N2338" s="9">
        <f>DATE(YEAR(TblLocations[[#This Row],[ODK_DateOfSubmission]]),MONTH(TblLocations[[#This Row],[ODK_DateOfSubmission]]),DAY(TblLocations[[#This Row],[ODK_DateOfSubmission]]))</f>
        <v>44629</v>
      </c>
      <c r="O2338" s="23" t="str">
        <f>_xlfn.CONCAT( YEAR(TblLocations[[#This Row],[ODK_DateOfSubmission]]), "-",TEXT( MONTH(TblLocations[[#This Row],[ODK_DateOfSubmission]]),"00"))</f>
        <v>2022-03</v>
      </c>
    </row>
    <row r="2339" spans="1:15" x14ac:dyDescent="0.25">
      <c r="A2339" s="1">
        <v>3504025</v>
      </c>
      <c r="B2339" s="1">
        <v>350402516</v>
      </c>
      <c r="C2339" s="1">
        <v>10262</v>
      </c>
      <c r="D2339" s="63">
        <v>44629</v>
      </c>
      <c r="E2339" s="54">
        <v>125</v>
      </c>
      <c r="F2339" s="56" t="s">
        <v>68</v>
      </c>
      <c r="G2339" s="56" t="s">
        <v>73</v>
      </c>
      <c r="H2339" s="56" t="s">
        <v>1059</v>
      </c>
      <c r="I2339" s="56" t="s">
        <v>1084</v>
      </c>
      <c r="J2339" s="54" t="s">
        <v>1085</v>
      </c>
      <c r="K2339" s="1">
        <v>31.074394900600002</v>
      </c>
      <c r="L2339" s="1">
        <v>46.250142994800001</v>
      </c>
      <c r="M2339" s="1">
        <v>10</v>
      </c>
      <c r="N2339" s="9">
        <f>DATE(YEAR(TblLocations[[#This Row],[ODK_DateOfSubmission]]),MONTH(TblLocations[[#This Row],[ODK_DateOfSubmission]]),DAY(TblLocations[[#This Row],[ODK_DateOfSubmission]]))</f>
        <v>44629</v>
      </c>
      <c r="O2339" s="23" t="str">
        <f>_xlfn.CONCAT( YEAR(TblLocations[[#This Row],[ODK_DateOfSubmission]]), "-",TEXT( MONTH(TblLocations[[#This Row],[ODK_DateOfSubmission]]),"00"))</f>
        <v>2022-03</v>
      </c>
    </row>
    <row r="2340" spans="1:15" x14ac:dyDescent="0.25">
      <c r="A2340" s="1">
        <v>3504025</v>
      </c>
      <c r="B2340" s="1">
        <v>350402516</v>
      </c>
      <c r="C2340" s="1">
        <v>10262</v>
      </c>
      <c r="D2340" s="63">
        <v>44629</v>
      </c>
      <c r="E2340" s="54">
        <v>125</v>
      </c>
      <c r="F2340" s="56" t="s">
        <v>68</v>
      </c>
      <c r="G2340" s="56" t="s">
        <v>73</v>
      </c>
      <c r="H2340" s="56" t="s">
        <v>1059</v>
      </c>
      <c r="I2340" s="56" t="s">
        <v>1084</v>
      </c>
      <c r="J2340" s="54" t="s">
        <v>1085</v>
      </c>
      <c r="K2340" s="1">
        <v>31.074394900600002</v>
      </c>
      <c r="L2340" s="1">
        <v>46.250142994800001</v>
      </c>
      <c r="M2340" s="1">
        <v>10</v>
      </c>
      <c r="N2340" s="9">
        <f>DATE(YEAR(TblLocations[[#This Row],[ODK_DateOfSubmission]]),MONTH(TblLocations[[#This Row],[ODK_DateOfSubmission]]),DAY(TblLocations[[#This Row],[ODK_DateOfSubmission]]))</f>
        <v>44629</v>
      </c>
      <c r="O2340" s="23" t="str">
        <f>_xlfn.CONCAT( YEAR(TblLocations[[#This Row],[ODK_DateOfSubmission]]), "-",TEXT( MONTH(TblLocations[[#This Row],[ODK_DateOfSubmission]]),"00"))</f>
        <v>2022-03</v>
      </c>
    </row>
    <row r="2341" spans="1:15" x14ac:dyDescent="0.25">
      <c r="A2341" s="1">
        <v>3504026</v>
      </c>
      <c r="B2341" s="1">
        <v>350402616</v>
      </c>
      <c r="C2341" s="1">
        <v>10253</v>
      </c>
      <c r="D2341" s="63">
        <v>44643</v>
      </c>
      <c r="E2341" s="54">
        <v>125</v>
      </c>
      <c r="F2341" s="56" t="s">
        <v>68</v>
      </c>
      <c r="G2341" s="56" t="s">
        <v>73</v>
      </c>
      <c r="H2341" s="56" t="s">
        <v>1059</v>
      </c>
      <c r="I2341" s="56" t="s">
        <v>1086</v>
      </c>
      <c r="J2341" s="54" t="s">
        <v>1087</v>
      </c>
      <c r="K2341" s="1">
        <v>31.038477412900001</v>
      </c>
      <c r="L2341" s="1">
        <v>46.2356561609</v>
      </c>
      <c r="M2341" s="1">
        <v>2</v>
      </c>
      <c r="N2341" s="9">
        <f>DATE(YEAR(TblLocations[[#This Row],[ODK_DateOfSubmission]]),MONTH(TblLocations[[#This Row],[ODK_DateOfSubmission]]),DAY(TblLocations[[#This Row],[ODK_DateOfSubmission]]))</f>
        <v>44643</v>
      </c>
      <c r="O2341" s="23" t="str">
        <f>_xlfn.CONCAT( YEAR(TblLocations[[#This Row],[ODK_DateOfSubmission]]), "-",TEXT( MONTH(TblLocations[[#This Row],[ODK_DateOfSubmission]]),"00"))</f>
        <v>2022-03</v>
      </c>
    </row>
    <row r="2342" spans="1:15" x14ac:dyDescent="0.25">
      <c r="A2342" s="1">
        <v>3504026</v>
      </c>
      <c r="B2342" s="1">
        <v>350402616</v>
      </c>
      <c r="C2342" s="1">
        <v>10253</v>
      </c>
      <c r="D2342" s="63">
        <v>44643</v>
      </c>
      <c r="E2342" s="54">
        <v>125</v>
      </c>
      <c r="F2342" s="56" t="s">
        <v>68</v>
      </c>
      <c r="G2342" s="56" t="s">
        <v>73</v>
      </c>
      <c r="H2342" s="56" t="s">
        <v>1059</v>
      </c>
      <c r="I2342" s="56" t="s">
        <v>1086</v>
      </c>
      <c r="J2342" s="54" t="s">
        <v>1087</v>
      </c>
      <c r="K2342" s="1">
        <v>31.038477412900001</v>
      </c>
      <c r="L2342" s="1">
        <v>46.2356561609</v>
      </c>
      <c r="M2342" s="1">
        <v>5</v>
      </c>
      <c r="N2342" s="9">
        <f>DATE(YEAR(TblLocations[[#This Row],[ODK_DateOfSubmission]]),MONTH(TblLocations[[#This Row],[ODK_DateOfSubmission]]),DAY(TblLocations[[#This Row],[ODK_DateOfSubmission]]))</f>
        <v>44643</v>
      </c>
      <c r="O2342" s="23" t="str">
        <f>_xlfn.CONCAT( YEAR(TblLocations[[#This Row],[ODK_DateOfSubmission]]), "-",TEXT( MONTH(TblLocations[[#This Row],[ODK_DateOfSubmission]]),"00"))</f>
        <v>2022-03</v>
      </c>
    </row>
    <row r="2343" spans="1:15" x14ac:dyDescent="0.25">
      <c r="A2343" s="1">
        <v>3504027</v>
      </c>
      <c r="B2343" s="1">
        <v>350402716</v>
      </c>
      <c r="C2343" s="1">
        <v>24885</v>
      </c>
      <c r="D2343" s="63">
        <v>44643</v>
      </c>
      <c r="E2343" s="54">
        <v>125</v>
      </c>
      <c r="F2343" s="56" t="s">
        <v>68</v>
      </c>
      <c r="G2343" s="56" t="s">
        <v>73</v>
      </c>
      <c r="H2343" s="56" t="s">
        <v>1059</v>
      </c>
      <c r="I2343" s="56" t="s">
        <v>1488</v>
      </c>
      <c r="J2343" s="54" t="s">
        <v>1125</v>
      </c>
      <c r="K2343" s="1">
        <v>31.061467899099998</v>
      </c>
      <c r="L2343" s="1">
        <v>46.278157583599999</v>
      </c>
      <c r="M2343" s="1">
        <v>3</v>
      </c>
      <c r="N2343" s="9">
        <f>DATE(YEAR(TblLocations[[#This Row],[ODK_DateOfSubmission]]),MONTH(TblLocations[[#This Row],[ODK_DateOfSubmission]]),DAY(TblLocations[[#This Row],[ODK_DateOfSubmission]]))</f>
        <v>44643</v>
      </c>
      <c r="O2343" s="23" t="str">
        <f>_xlfn.CONCAT( YEAR(TblLocations[[#This Row],[ODK_DateOfSubmission]]), "-",TEXT( MONTH(TblLocations[[#This Row],[ODK_DateOfSubmission]]),"00"))</f>
        <v>2022-03</v>
      </c>
    </row>
    <row r="2344" spans="1:15" x14ac:dyDescent="0.25">
      <c r="A2344" s="1">
        <v>3504028</v>
      </c>
      <c r="B2344" s="1">
        <v>350402816</v>
      </c>
      <c r="C2344" s="1">
        <v>25526</v>
      </c>
      <c r="D2344" s="63">
        <v>44643</v>
      </c>
      <c r="E2344" s="54">
        <v>125</v>
      </c>
      <c r="F2344" s="56" t="s">
        <v>68</v>
      </c>
      <c r="G2344" s="56" t="s">
        <v>73</v>
      </c>
      <c r="H2344" s="56" t="s">
        <v>1059</v>
      </c>
      <c r="I2344" s="56" t="s">
        <v>1088</v>
      </c>
      <c r="J2344" s="54" t="s">
        <v>1039</v>
      </c>
      <c r="K2344" s="1">
        <v>31.036175809100001</v>
      </c>
      <c r="L2344" s="1">
        <v>46.220527480000001</v>
      </c>
      <c r="M2344" s="1">
        <v>13</v>
      </c>
      <c r="N2344" s="9">
        <f>DATE(YEAR(TblLocations[[#This Row],[ODK_DateOfSubmission]]),MONTH(TblLocations[[#This Row],[ODK_DateOfSubmission]]),DAY(TblLocations[[#This Row],[ODK_DateOfSubmission]]))</f>
        <v>44643</v>
      </c>
      <c r="O2344" s="23" t="str">
        <f>_xlfn.CONCAT( YEAR(TblLocations[[#This Row],[ODK_DateOfSubmission]]), "-",TEXT( MONTH(TblLocations[[#This Row],[ODK_DateOfSubmission]]),"00"))</f>
        <v>2022-03</v>
      </c>
    </row>
    <row r="2345" spans="1:15" x14ac:dyDescent="0.25">
      <c r="A2345" s="1">
        <v>3504028</v>
      </c>
      <c r="B2345" s="1">
        <v>350402816</v>
      </c>
      <c r="C2345" s="1">
        <v>25526</v>
      </c>
      <c r="D2345" s="63">
        <v>44643</v>
      </c>
      <c r="E2345" s="54">
        <v>125</v>
      </c>
      <c r="F2345" s="56" t="s">
        <v>68</v>
      </c>
      <c r="G2345" s="56" t="s">
        <v>73</v>
      </c>
      <c r="H2345" s="56" t="s">
        <v>1059</v>
      </c>
      <c r="I2345" s="56" t="s">
        <v>1088</v>
      </c>
      <c r="J2345" s="54" t="s">
        <v>1039</v>
      </c>
      <c r="K2345" s="1">
        <v>31.036175809100001</v>
      </c>
      <c r="L2345" s="1">
        <v>46.220527480000001</v>
      </c>
      <c r="M2345" s="1">
        <v>10</v>
      </c>
      <c r="N2345" s="9">
        <f>DATE(YEAR(TblLocations[[#This Row],[ODK_DateOfSubmission]]),MONTH(TblLocations[[#This Row],[ODK_DateOfSubmission]]),DAY(TblLocations[[#This Row],[ODK_DateOfSubmission]]))</f>
        <v>44643</v>
      </c>
      <c r="O2345" s="23" t="str">
        <f>_xlfn.CONCAT( YEAR(TblLocations[[#This Row],[ODK_DateOfSubmission]]), "-",TEXT( MONTH(TblLocations[[#This Row],[ODK_DateOfSubmission]]),"00"))</f>
        <v>2022-03</v>
      </c>
    </row>
    <row r="2346" spans="1:15" x14ac:dyDescent="0.25">
      <c r="A2346" s="1">
        <v>3504028</v>
      </c>
      <c r="B2346" s="1">
        <v>350402816</v>
      </c>
      <c r="C2346" s="1">
        <v>25526</v>
      </c>
      <c r="D2346" s="63">
        <v>44643</v>
      </c>
      <c r="E2346" s="54">
        <v>125</v>
      </c>
      <c r="F2346" s="56" t="s">
        <v>68</v>
      </c>
      <c r="G2346" s="56" t="s">
        <v>73</v>
      </c>
      <c r="H2346" s="56" t="s">
        <v>1059</v>
      </c>
      <c r="I2346" s="56" t="s">
        <v>1088</v>
      </c>
      <c r="J2346" s="54" t="s">
        <v>1039</v>
      </c>
      <c r="K2346" s="1">
        <v>31.036175809100001</v>
      </c>
      <c r="L2346" s="1">
        <v>46.220527480000001</v>
      </c>
      <c r="M2346" s="1">
        <v>10</v>
      </c>
      <c r="N2346" s="9">
        <f>DATE(YEAR(TblLocations[[#This Row],[ODK_DateOfSubmission]]),MONTH(TblLocations[[#This Row],[ODK_DateOfSubmission]]),DAY(TblLocations[[#This Row],[ODK_DateOfSubmission]]))</f>
        <v>44643</v>
      </c>
      <c r="O2346" s="23" t="str">
        <f>_xlfn.CONCAT( YEAR(TblLocations[[#This Row],[ODK_DateOfSubmission]]), "-",TEXT( MONTH(TblLocations[[#This Row],[ODK_DateOfSubmission]]),"00"))</f>
        <v>2022-03</v>
      </c>
    </row>
    <row r="2347" spans="1:15" x14ac:dyDescent="0.25">
      <c r="A2347" s="1">
        <v>3504028</v>
      </c>
      <c r="B2347" s="1">
        <v>350402816</v>
      </c>
      <c r="C2347" s="1">
        <v>25526</v>
      </c>
      <c r="D2347" s="63">
        <v>44643</v>
      </c>
      <c r="E2347" s="54">
        <v>125</v>
      </c>
      <c r="F2347" s="56" t="s">
        <v>68</v>
      </c>
      <c r="G2347" s="56" t="s">
        <v>73</v>
      </c>
      <c r="H2347" s="56" t="s">
        <v>1059</v>
      </c>
      <c r="I2347" s="56" t="s">
        <v>1088</v>
      </c>
      <c r="J2347" s="54" t="s">
        <v>1039</v>
      </c>
      <c r="K2347" s="1">
        <v>31.036175809100001</v>
      </c>
      <c r="L2347" s="1">
        <v>46.220527480000001</v>
      </c>
      <c r="M2347" s="1">
        <v>14</v>
      </c>
      <c r="N2347" s="9">
        <f>DATE(YEAR(TblLocations[[#This Row],[ODK_DateOfSubmission]]),MONTH(TblLocations[[#This Row],[ODK_DateOfSubmission]]),DAY(TblLocations[[#This Row],[ODK_DateOfSubmission]]))</f>
        <v>44643</v>
      </c>
      <c r="O2347" s="23" t="str">
        <f>_xlfn.CONCAT( YEAR(TblLocations[[#This Row],[ODK_DateOfSubmission]]), "-",TEXT( MONTH(TblLocations[[#This Row],[ODK_DateOfSubmission]]),"00"))</f>
        <v>2022-03</v>
      </c>
    </row>
    <row r="2348" spans="1:15" x14ac:dyDescent="0.25">
      <c r="A2348" s="1">
        <v>3504028</v>
      </c>
      <c r="B2348" s="1">
        <v>350402816</v>
      </c>
      <c r="C2348" s="1">
        <v>25526</v>
      </c>
      <c r="D2348" s="63">
        <v>44643</v>
      </c>
      <c r="E2348" s="54">
        <v>125</v>
      </c>
      <c r="F2348" s="56" t="s">
        <v>68</v>
      </c>
      <c r="G2348" s="56" t="s">
        <v>73</v>
      </c>
      <c r="H2348" s="56" t="s">
        <v>1059</v>
      </c>
      <c r="I2348" s="56" t="s">
        <v>1088</v>
      </c>
      <c r="J2348" s="54" t="s">
        <v>1039</v>
      </c>
      <c r="K2348" s="1">
        <v>31.036175809100001</v>
      </c>
      <c r="L2348" s="1">
        <v>46.220527480000001</v>
      </c>
      <c r="M2348" s="1">
        <v>8</v>
      </c>
      <c r="N2348" s="9">
        <f>DATE(YEAR(TblLocations[[#This Row],[ODK_DateOfSubmission]]),MONTH(TblLocations[[#This Row],[ODK_DateOfSubmission]]),DAY(TblLocations[[#This Row],[ODK_DateOfSubmission]]))</f>
        <v>44643</v>
      </c>
      <c r="O2348" s="23" t="str">
        <f>_xlfn.CONCAT( YEAR(TblLocations[[#This Row],[ODK_DateOfSubmission]]), "-",TEXT( MONTH(TblLocations[[#This Row],[ODK_DateOfSubmission]]),"00"))</f>
        <v>2022-03</v>
      </c>
    </row>
    <row r="2349" spans="1:15" x14ac:dyDescent="0.25">
      <c r="A2349" s="1">
        <v>3504029</v>
      </c>
      <c r="B2349" s="1">
        <v>350402916</v>
      </c>
      <c r="C2349" s="1">
        <v>10301</v>
      </c>
      <c r="D2349" s="63">
        <v>44633</v>
      </c>
      <c r="E2349" s="54">
        <v>125</v>
      </c>
      <c r="F2349" s="56" t="s">
        <v>68</v>
      </c>
      <c r="G2349" s="56" t="s">
        <v>73</v>
      </c>
      <c r="H2349" s="56" t="s">
        <v>1059</v>
      </c>
      <c r="I2349" s="56" t="s">
        <v>1089</v>
      </c>
      <c r="J2349" s="54" t="s">
        <v>1090</v>
      </c>
      <c r="K2349" s="1">
        <v>31.069166239000001</v>
      </c>
      <c r="L2349" s="1">
        <v>46.283791055999998</v>
      </c>
      <c r="M2349" s="1">
        <v>4</v>
      </c>
      <c r="N2349" s="9">
        <f>DATE(YEAR(TblLocations[[#This Row],[ODK_DateOfSubmission]]),MONTH(TblLocations[[#This Row],[ODK_DateOfSubmission]]),DAY(TblLocations[[#This Row],[ODK_DateOfSubmission]]))</f>
        <v>44633</v>
      </c>
      <c r="O2349" s="23" t="str">
        <f>_xlfn.CONCAT( YEAR(TblLocations[[#This Row],[ODK_DateOfSubmission]]), "-",TEXT( MONTH(TblLocations[[#This Row],[ODK_DateOfSubmission]]),"00"))</f>
        <v>2022-03</v>
      </c>
    </row>
    <row r="2350" spans="1:15" x14ac:dyDescent="0.25">
      <c r="A2350" s="1">
        <v>3504029</v>
      </c>
      <c r="B2350" s="1">
        <v>350402916</v>
      </c>
      <c r="C2350" s="1">
        <v>10301</v>
      </c>
      <c r="D2350" s="63">
        <v>44633</v>
      </c>
      <c r="E2350" s="54">
        <v>125</v>
      </c>
      <c r="F2350" s="56" t="s">
        <v>68</v>
      </c>
      <c r="G2350" s="56" t="s">
        <v>73</v>
      </c>
      <c r="H2350" s="56" t="s">
        <v>1059</v>
      </c>
      <c r="I2350" s="56" t="s">
        <v>1089</v>
      </c>
      <c r="J2350" s="54" t="s">
        <v>1090</v>
      </c>
      <c r="K2350" s="1">
        <v>31.069166239000001</v>
      </c>
      <c r="L2350" s="1">
        <v>46.283791055999998</v>
      </c>
      <c r="M2350" s="1">
        <v>11</v>
      </c>
      <c r="N2350" s="9">
        <f>DATE(YEAR(TblLocations[[#This Row],[ODK_DateOfSubmission]]),MONTH(TblLocations[[#This Row],[ODK_DateOfSubmission]]),DAY(TblLocations[[#This Row],[ODK_DateOfSubmission]]))</f>
        <v>44633</v>
      </c>
      <c r="O2350" s="23" t="str">
        <f>_xlfn.CONCAT( YEAR(TblLocations[[#This Row],[ODK_DateOfSubmission]]), "-",TEXT( MONTH(TblLocations[[#This Row],[ODK_DateOfSubmission]]),"00"))</f>
        <v>2022-03</v>
      </c>
    </row>
    <row r="2351" spans="1:15" x14ac:dyDescent="0.25">
      <c r="A2351" s="1">
        <v>3504029</v>
      </c>
      <c r="B2351" s="1">
        <v>350402916</v>
      </c>
      <c r="C2351" s="1">
        <v>10301</v>
      </c>
      <c r="D2351" s="63">
        <v>44633</v>
      </c>
      <c r="E2351" s="54">
        <v>125</v>
      </c>
      <c r="F2351" s="56" t="s">
        <v>68</v>
      </c>
      <c r="G2351" s="56" t="s">
        <v>73</v>
      </c>
      <c r="H2351" s="56" t="s">
        <v>1059</v>
      </c>
      <c r="I2351" s="56" t="s">
        <v>1089</v>
      </c>
      <c r="J2351" s="54" t="s">
        <v>1090</v>
      </c>
      <c r="K2351" s="1">
        <v>31.069166239000001</v>
      </c>
      <c r="L2351" s="1">
        <v>46.283791055999998</v>
      </c>
      <c r="M2351" s="1">
        <v>6</v>
      </c>
      <c r="N2351" s="9">
        <f>DATE(YEAR(TblLocations[[#This Row],[ODK_DateOfSubmission]]),MONTH(TblLocations[[#This Row],[ODK_DateOfSubmission]]),DAY(TblLocations[[#This Row],[ODK_DateOfSubmission]]))</f>
        <v>44633</v>
      </c>
      <c r="O2351" s="23" t="str">
        <f>_xlfn.CONCAT( YEAR(TblLocations[[#This Row],[ODK_DateOfSubmission]]), "-",TEXT( MONTH(TblLocations[[#This Row],[ODK_DateOfSubmission]]),"00"))</f>
        <v>2022-03</v>
      </c>
    </row>
    <row r="2352" spans="1:15" x14ac:dyDescent="0.25">
      <c r="A2352" s="1">
        <v>3504029</v>
      </c>
      <c r="B2352" s="1">
        <v>350402916</v>
      </c>
      <c r="C2352" s="1">
        <v>10301</v>
      </c>
      <c r="D2352" s="63">
        <v>44633</v>
      </c>
      <c r="E2352" s="54">
        <v>125</v>
      </c>
      <c r="F2352" s="56" t="s">
        <v>68</v>
      </c>
      <c r="G2352" s="56" t="s">
        <v>73</v>
      </c>
      <c r="H2352" s="56" t="s">
        <v>1059</v>
      </c>
      <c r="I2352" s="56" t="s">
        <v>1089</v>
      </c>
      <c r="J2352" s="54" t="s">
        <v>1090</v>
      </c>
      <c r="K2352" s="1">
        <v>31.069166239000001</v>
      </c>
      <c r="L2352" s="1">
        <v>46.283791055999998</v>
      </c>
      <c r="M2352" s="1">
        <v>9</v>
      </c>
      <c r="N2352" s="9">
        <f>DATE(YEAR(TblLocations[[#This Row],[ODK_DateOfSubmission]]),MONTH(TblLocations[[#This Row],[ODK_DateOfSubmission]]),DAY(TblLocations[[#This Row],[ODK_DateOfSubmission]]))</f>
        <v>44633</v>
      </c>
      <c r="O2352" s="23" t="str">
        <f>_xlfn.CONCAT( YEAR(TblLocations[[#This Row],[ODK_DateOfSubmission]]), "-",TEXT( MONTH(TblLocations[[#This Row],[ODK_DateOfSubmission]]),"00"))</f>
        <v>2022-03</v>
      </c>
    </row>
    <row r="2353" spans="1:15" x14ac:dyDescent="0.25">
      <c r="A2353" s="1">
        <v>3504030</v>
      </c>
      <c r="B2353" s="1">
        <v>350403016</v>
      </c>
      <c r="C2353" s="1">
        <v>24746</v>
      </c>
      <c r="D2353" s="63">
        <v>44643</v>
      </c>
      <c r="E2353" s="54">
        <v>125</v>
      </c>
      <c r="F2353" s="56" t="s">
        <v>68</v>
      </c>
      <c r="G2353" s="56" t="s">
        <v>73</v>
      </c>
      <c r="H2353" s="56" t="s">
        <v>1059</v>
      </c>
      <c r="I2353" s="56" t="s">
        <v>1489</v>
      </c>
      <c r="J2353" s="54" t="s">
        <v>463</v>
      </c>
      <c r="K2353" s="1">
        <v>31.042946248900002</v>
      </c>
      <c r="L2353" s="1">
        <v>46.274699394599999</v>
      </c>
      <c r="M2353" s="1">
        <v>1</v>
      </c>
      <c r="N2353" s="9">
        <f>DATE(YEAR(TblLocations[[#This Row],[ODK_DateOfSubmission]]),MONTH(TblLocations[[#This Row],[ODK_DateOfSubmission]]),DAY(TblLocations[[#This Row],[ODK_DateOfSubmission]]))</f>
        <v>44643</v>
      </c>
      <c r="O2353" s="23" t="str">
        <f>_xlfn.CONCAT( YEAR(TblLocations[[#This Row],[ODK_DateOfSubmission]]), "-",TEXT( MONTH(TblLocations[[#This Row],[ODK_DateOfSubmission]]),"00"))</f>
        <v>2022-03</v>
      </c>
    </row>
    <row r="2354" spans="1:15" x14ac:dyDescent="0.25">
      <c r="A2354" s="1">
        <v>3504031</v>
      </c>
      <c r="B2354" s="1">
        <v>350403116</v>
      </c>
      <c r="C2354" s="1">
        <v>21208</v>
      </c>
      <c r="D2354" s="63">
        <v>44633</v>
      </c>
      <c r="E2354" s="54">
        <v>125</v>
      </c>
      <c r="F2354" s="56" t="s">
        <v>68</v>
      </c>
      <c r="G2354" s="56" t="s">
        <v>73</v>
      </c>
      <c r="H2354" s="56" t="s">
        <v>1059</v>
      </c>
      <c r="I2354" s="56" t="s">
        <v>1091</v>
      </c>
      <c r="J2354" s="54" t="s">
        <v>380</v>
      </c>
      <c r="K2354" s="1">
        <v>31.067779245299999</v>
      </c>
      <c r="L2354" s="1">
        <v>46.249674558199999</v>
      </c>
      <c r="M2354" s="1">
        <v>7</v>
      </c>
      <c r="N2354" s="9">
        <f>DATE(YEAR(TblLocations[[#This Row],[ODK_DateOfSubmission]]),MONTH(TblLocations[[#This Row],[ODK_DateOfSubmission]]),DAY(TblLocations[[#This Row],[ODK_DateOfSubmission]]))</f>
        <v>44633</v>
      </c>
      <c r="O2354" s="23" t="str">
        <f>_xlfn.CONCAT( YEAR(TblLocations[[#This Row],[ODK_DateOfSubmission]]), "-",TEXT( MONTH(TblLocations[[#This Row],[ODK_DateOfSubmission]]),"00"))</f>
        <v>2022-03</v>
      </c>
    </row>
    <row r="2355" spans="1:15" x14ac:dyDescent="0.25">
      <c r="A2355" s="1">
        <v>3504031</v>
      </c>
      <c r="B2355" s="1">
        <v>350403116</v>
      </c>
      <c r="C2355" s="1">
        <v>21208</v>
      </c>
      <c r="D2355" s="63">
        <v>44633</v>
      </c>
      <c r="E2355" s="54">
        <v>125</v>
      </c>
      <c r="F2355" s="56" t="s">
        <v>68</v>
      </c>
      <c r="G2355" s="56" t="s">
        <v>73</v>
      </c>
      <c r="H2355" s="56" t="s">
        <v>1059</v>
      </c>
      <c r="I2355" s="56" t="s">
        <v>1091</v>
      </c>
      <c r="J2355" s="54" t="s">
        <v>380</v>
      </c>
      <c r="K2355" s="1">
        <v>31.067779245299999</v>
      </c>
      <c r="L2355" s="1">
        <v>46.249674558199999</v>
      </c>
      <c r="M2355" s="1">
        <v>5</v>
      </c>
      <c r="N2355" s="9">
        <f>DATE(YEAR(TblLocations[[#This Row],[ODK_DateOfSubmission]]),MONTH(TblLocations[[#This Row],[ODK_DateOfSubmission]]),DAY(TblLocations[[#This Row],[ODK_DateOfSubmission]]))</f>
        <v>44633</v>
      </c>
      <c r="O2355" s="23" t="str">
        <f>_xlfn.CONCAT( YEAR(TblLocations[[#This Row],[ODK_DateOfSubmission]]), "-",TEXT( MONTH(TblLocations[[#This Row],[ODK_DateOfSubmission]]),"00"))</f>
        <v>2022-03</v>
      </c>
    </row>
    <row r="2356" spans="1:15" x14ac:dyDescent="0.25">
      <c r="A2356" s="1">
        <v>3504031</v>
      </c>
      <c r="B2356" s="1">
        <v>350403116</v>
      </c>
      <c r="C2356" s="1">
        <v>21208</v>
      </c>
      <c r="D2356" s="63">
        <v>44633</v>
      </c>
      <c r="E2356" s="54">
        <v>125</v>
      </c>
      <c r="F2356" s="56" t="s">
        <v>68</v>
      </c>
      <c r="G2356" s="56" t="s">
        <v>73</v>
      </c>
      <c r="H2356" s="56" t="s">
        <v>1059</v>
      </c>
      <c r="I2356" s="56" t="s">
        <v>1091</v>
      </c>
      <c r="J2356" s="54" t="s">
        <v>380</v>
      </c>
      <c r="K2356" s="1">
        <v>31.067779245299999</v>
      </c>
      <c r="L2356" s="1">
        <v>46.249674558199999</v>
      </c>
      <c r="M2356" s="1">
        <v>5</v>
      </c>
      <c r="N2356" s="9">
        <f>DATE(YEAR(TblLocations[[#This Row],[ODK_DateOfSubmission]]),MONTH(TblLocations[[#This Row],[ODK_DateOfSubmission]]),DAY(TblLocations[[#This Row],[ODK_DateOfSubmission]]))</f>
        <v>44633</v>
      </c>
      <c r="O2356" s="23" t="str">
        <f>_xlfn.CONCAT( YEAR(TblLocations[[#This Row],[ODK_DateOfSubmission]]), "-",TEXT( MONTH(TblLocations[[#This Row],[ODK_DateOfSubmission]]),"00"))</f>
        <v>2022-03</v>
      </c>
    </row>
    <row r="2357" spans="1:15" x14ac:dyDescent="0.25">
      <c r="A2357" s="1">
        <v>3504031</v>
      </c>
      <c r="B2357" s="1">
        <v>350403116</v>
      </c>
      <c r="C2357" s="1">
        <v>21208</v>
      </c>
      <c r="D2357" s="63">
        <v>44633</v>
      </c>
      <c r="E2357" s="54">
        <v>125</v>
      </c>
      <c r="F2357" s="56" t="s">
        <v>68</v>
      </c>
      <c r="G2357" s="56" t="s">
        <v>73</v>
      </c>
      <c r="H2357" s="56" t="s">
        <v>1059</v>
      </c>
      <c r="I2357" s="56" t="s">
        <v>1091</v>
      </c>
      <c r="J2357" s="54" t="s">
        <v>380</v>
      </c>
      <c r="K2357" s="1">
        <v>31.067779245299999</v>
      </c>
      <c r="L2357" s="1">
        <v>46.249674558199999</v>
      </c>
      <c r="M2357" s="1">
        <v>5</v>
      </c>
      <c r="N2357" s="9">
        <f>DATE(YEAR(TblLocations[[#This Row],[ODK_DateOfSubmission]]),MONTH(TblLocations[[#This Row],[ODK_DateOfSubmission]]),DAY(TblLocations[[#This Row],[ODK_DateOfSubmission]]))</f>
        <v>44633</v>
      </c>
      <c r="O2357" s="23" t="str">
        <f>_xlfn.CONCAT( YEAR(TblLocations[[#This Row],[ODK_DateOfSubmission]]), "-",TEXT( MONTH(TblLocations[[#This Row],[ODK_DateOfSubmission]]),"00"))</f>
        <v>2022-03</v>
      </c>
    </row>
    <row r="2358" spans="1:15" x14ac:dyDescent="0.25">
      <c r="A2358" s="1">
        <v>3504031</v>
      </c>
      <c r="B2358" s="1">
        <v>350403116</v>
      </c>
      <c r="C2358" s="1">
        <v>21208</v>
      </c>
      <c r="D2358" s="63">
        <v>44633</v>
      </c>
      <c r="E2358" s="54">
        <v>125</v>
      </c>
      <c r="F2358" s="56" t="s">
        <v>68</v>
      </c>
      <c r="G2358" s="56" t="s">
        <v>73</v>
      </c>
      <c r="H2358" s="56" t="s">
        <v>1059</v>
      </c>
      <c r="I2358" s="56" t="s">
        <v>1091</v>
      </c>
      <c r="J2358" s="54" t="s">
        <v>380</v>
      </c>
      <c r="K2358" s="1">
        <v>31.067779245299999</v>
      </c>
      <c r="L2358" s="1">
        <v>46.249674558199999</v>
      </c>
      <c r="M2358" s="1">
        <v>17</v>
      </c>
      <c r="N2358" s="9">
        <f>DATE(YEAR(TblLocations[[#This Row],[ODK_DateOfSubmission]]),MONTH(TblLocations[[#This Row],[ODK_DateOfSubmission]]),DAY(TblLocations[[#This Row],[ODK_DateOfSubmission]]))</f>
        <v>44633</v>
      </c>
      <c r="O2358" s="23" t="str">
        <f>_xlfn.CONCAT( YEAR(TblLocations[[#This Row],[ODK_DateOfSubmission]]), "-",TEXT( MONTH(TblLocations[[#This Row],[ODK_DateOfSubmission]]),"00"))</f>
        <v>2022-03</v>
      </c>
    </row>
    <row r="2359" spans="1:15" x14ac:dyDescent="0.25">
      <c r="A2359" s="1">
        <v>3504032</v>
      </c>
      <c r="B2359" s="1">
        <v>350403216</v>
      </c>
      <c r="C2359" s="1">
        <v>24750</v>
      </c>
      <c r="D2359" s="63">
        <v>44643</v>
      </c>
      <c r="E2359" s="54">
        <v>125</v>
      </c>
      <c r="F2359" s="56" t="s">
        <v>68</v>
      </c>
      <c r="G2359" s="56" t="s">
        <v>73</v>
      </c>
      <c r="H2359" s="56" t="s">
        <v>1059</v>
      </c>
      <c r="I2359" s="56" t="s">
        <v>1092</v>
      </c>
      <c r="J2359" s="54" t="s">
        <v>1093</v>
      </c>
      <c r="K2359" s="1">
        <v>31.034273341199999</v>
      </c>
      <c r="L2359" s="1">
        <v>46.238222611899999</v>
      </c>
      <c r="M2359" s="1">
        <v>5</v>
      </c>
      <c r="N2359" s="9">
        <f>DATE(YEAR(TblLocations[[#This Row],[ODK_DateOfSubmission]]),MONTH(TblLocations[[#This Row],[ODK_DateOfSubmission]]),DAY(TblLocations[[#This Row],[ODK_DateOfSubmission]]))</f>
        <v>44643</v>
      </c>
      <c r="O2359" s="23" t="str">
        <f>_xlfn.CONCAT( YEAR(TblLocations[[#This Row],[ODK_DateOfSubmission]]), "-",TEXT( MONTH(TblLocations[[#This Row],[ODK_DateOfSubmission]]),"00"))</f>
        <v>2022-03</v>
      </c>
    </row>
    <row r="2360" spans="1:15" x14ac:dyDescent="0.25">
      <c r="A2360" s="1">
        <v>3504032</v>
      </c>
      <c r="B2360" s="1">
        <v>350403216</v>
      </c>
      <c r="C2360" s="1">
        <v>24750</v>
      </c>
      <c r="D2360" s="63">
        <v>44643</v>
      </c>
      <c r="E2360" s="54">
        <v>125</v>
      </c>
      <c r="F2360" s="56" t="s">
        <v>68</v>
      </c>
      <c r="G2360" s="56" t="s">
        <v>73</v>
      </c>
      <c r="H2360" s="56" t="s">
        <v>1059</v>
      </c>
      <c r="I2360" s="56" t="s">
        <v>1092</v>
      </c>
      <c r="J2360" s="54" t="s">
        <v>1093</v>
      </c>
      <c r="K2360" s="1">
        <v>31.034273341199999</v>
      </c>
      <c r="L2360" s="1">
        <v>46.238222611899999</v>
      </c>
      <c r="M2360" s="1">
        <v>4</v>
      </c>
      <c r="N2360" s="9">
        <f>DATE(YEAR(TblLocations[[#This Row],[ODK_DateOfSubmission]]),MONTH(TblLocations[[#This Row],[ODK_DateOfSubmission]]),DAY(TblLocations[[#This Row],[ODK_DateOfSubmission]]))</f>
        <v>44643</v>
      </c>
      <c r="O2360" s="23" t="str">
        <f>_xlfn.CONCAT( YEAR(TblLocations[[#This Row],[ODK_DateOfSubmission]]), "-",TEXT( MONTH(TblLocations[[#This Row],[ODK_DateOfSubmission]]),"00"))</f>
        <v>2022-03</v>
      </c>
    </row>
    <row r="2361" spans="1:15" x14ac:dyDescent="0.25">
      <c r="A2361" s="1">
        <v>3504033</v>
      </c>
      <c r="B2361" s="1">
        <v>350403316</v>
      </c>
      <c r="C2361" s="1">
        <v>10259</v>
      </c>
      <c r="D2361" s="63">
        <v>44643</v>
      </c>
      <c r="E2361" s="54">
        <v>125</v>
      </c>
      <c r="F2361" s="56" t="s">
        <v>68</v>
      </c>
      <c r="G2361" s="56" t="s">
        <v>73</v>
      </c>
      <c r="H2361" s="56" t="s">
        <v>1059</v>
      </c>
      <c r="I2361" s="56" t="s">
        <v>1094</v>
      </c>
      <c r="J2361" s="54" t="s">
        <v>1095</v>
      </c>
      <c r="K2361" s="1">
        <v>31.045411312199999</v>
      </c>
      <c r="L2361" s="1">
        <v>46.277832423</v>
      </c>
      <c r="M2361" s="1">
        <v>20</v>
      </c>
      <c r="N2361" s="9">
        <f>DATE(YEAR(TblLocations[[#This Row],[ODK_DateOfSubmission]]),MONTH(TblLocations[[#This Row],[ODK_DateOfSubmission]]),DAY(TblLocations[[#This Row],[ODK_DateOfSubmission]]))</f>
        <v>44643</v>
      </c>
      <c r="O2361" s="23" t="str">
        <f>_xlfn.CONCAT( YEAR(TblLocations[[#This Row],[ODK_DateOfSubmission]]), "-",TEXT( MONTH(TblLocations[[#This Row],[ODK_DateOfSubmission]]),"00"))</f>
        <v>2022-03</v>
      </c>
    </row>
    <row r="2362" spans="1:15" x14ac:dyDescent="0.25">
      <c r="A2362" s="1">
        <v>3504033</v>
      </c>
      <c r="B2362" s="1">
        <v>350403316</v>
      </c>
      <c r="C2362" s="1">
        <v>10259</v>
      </c>
      <c r="D2362" s="63">
        <v>44643</v>
      </c>
      <c r="E2362" s="54">
        <v>125</v>
      </c>
      <c r="F2362" s="56" t="s">
        <v>68</v>
      </c>
      <c r="G2362" s="56" t="s">
        <v>73</v>
      </c>
      <c r="H2362" s="56" t="s">
        <v>1059</v>
      </c>
      <c r="I2362" s="56" t="s">
        <v>1094</v>
      </c>
      <c r="J2362" s="54" t="s">
        <v>1095</v>
      </c>
      <c r="K2362" s="1">
        <v>31.045411312199999</v>
      </c>
      <c r="L2362" s="1">
        <v>46.277832423</v>
      </c>
      <c r="M2362" s="1">
        <v>15</v>
      </c>
      <c r="N2362" s="9">
        <f>DATE(YEAR(TblLocations[[#This Row],[ODK_DateOfSubmission]]),MONTH(TblLocations[[#This Row],[ODK_DateOfSubmission]]),DAY(TblLocations[[#This Row],[ODK_DateOfSubmission]]))</f>
        <v>44643</v>
      </c>
      <c r="O2362" s="23" t="str">
        <f>_xlfn.CONCAT( YEAR(TblLocations[[#This Row],[ODK_DateOfSubmission]]), "-",TEXT( MONTH(TblLocations[[#This Row],[ODK_DateOfSubmission]]),"00"))</f>
        <v>2022-03</v>
      </c>
    </row>
    <row r="2363" spans="1:15" x14ac:dyDescent="0.25">
      <c r="A2363" s="1">
        <v>3504033</v>
      </c>
      <c r="B2363" s="1">
        <v>350403316</v>
      </c>
      <c r="C2363" s="1">
        <v>10259</v>
      </c>
      <c r="D2363" s="63">
        <v>44643</v>
      </c>
      <c r="E2363" s="54">
        <v>125</v>
      </c>
      <c r="F2363" s="56" t="s">
        <v>68</v>
      </c>
      <c r="G2363" s="56" t="s">
        <v>73</v>
      </c>
      <c r="H2363" s="56" t="s">
        <v>1059</v>
      </c>
      <c r="I2363" s="56" t="s">
        <v>1094</v>
      </c>
      <c r="J2363" s="54" t="s">
        <v>1095</v>
      </c>
      <c r="K2363" s="1">
        <v>31.045411312199999</v>
      </c>
      <c r="L2363" s="1">
        <v>46.277832423</v>
      </c>
      <c r="M2363" s="1">
        <v>7</v>
      </c>
      <c r="N2363" s="9">
        <f>DATE(YEAR(TblLocations[[#This Row],[ODK_DateOfSubmission]]),MONTH(TblLocations[[#This Row],[ODK_DateOfSubmission]]),DAY(TblLocations[[#This Row],[ODK_DateOfSubmission]]))</f>
        <v>44643</v>
      </c>
      <c r="O2363" s="23" t="str">
        <f>_xlfn.CONCAT( YEAR(TblLocations[[#This Row],[ODK_DateOfSubmission]]), "-",TEXT( MONTH(TblLocations[[#This Row],[ODK_DateOfSubmission]]),"00"))</f>
        <v>2022-03</v>
      </c>
    </row>
    <row r="2364" spans="1:15" x14ac:dyDescent="0.25">
      <c r="A2364" s="1">
        <v>3504033</v>
      </c>
      <c r="B2364" s="1">
        <v>350403316</v>
      </c>
      <c r="C2364" s="1">
        <v>10259</v>
      </c>
      <c r="D2364" s="63">
        <v>44643</v>
      </c>
      <c r="E2364" s="54">
        <v>125</v>
      </c>
      <c r="F2364" s="56" t="s">
        <v>68</v>
      </c>
      <c r="G2364" s="56" t="s">
        <v>73</v>
      </c>
      <c r="H2364" s="56" t="s">
        <v>1059</v>
      </c>
      <c r="I2364" s="56" t="s">
        <v>1094</v>
      </c>
      <c r="J2364" s="54" t="s">
        <v>1095</v>
      </c>
      <c r="K2364" s="1">
        <v>31.045411312199999</v>
      </c>
      <c r="L2364" s="1">
        <v>46.277832423</v>
      </c>
      <c r="M2364" s="1">
        <v>15</v>
      </c>
      <c r="N2364" s="9">
        <f>DATE(YEAR(TblLocations[[#This Row],[ODK_DateOfSubmission]]),MONTH(TblLocations[[#This Row],[ODK_DateOfSubmission]]),DAY(TblLocations[[#This Row],[ODK_DateOfSubmission]]))</f>
        <v>44643</v>
      </c>
      <c r="O2364" s="23" t="str">
        <f>_xlfn.CONCAT( YEAR(TblLocations[[#This Row],[ODK_DateOfSubmission]]), "-",TEXT( MONTH(TblLocations[[#This Row],[ODK_DateOfSubmission]]),"00"))</f>
        <v>2022-03</v>
      </c>
    </row>
    <row r="2365" spans="1:15" x14ac:dyDescent="0.25">
      <c r="A2365" s="1">
        <v>3504033</v>
      </c>
      <c r="B2365" s="1">
        <v>350403316</v>
      </c>
      <c r="C2365" s="1">
        <v>10259</v>
      </c>
      <c r="D2365" s="63">
        <v>44643</v>
      </c>
      <c r="E2365" s="54">
        <v>125</v>
      </c>
      <c r="F2365" s="56" t="s">
        <v>68</v>
      </c>
      <c r="G2365" s="56" t="s">
        <v>73</v>
      </c>
      <c r="H2365" s="56" t="s">
        <v>1059</v>
      </c>
      <c r="I2365" s="56" t="s">
        <v>1094</v>
      </c>
      <c r="J2365" s="54" t="s">
        <v>1095</v>
      </c>
      <c r="K2365" s="1">
        <v>31.045411312199999</v>
      </c>
      <c r="L2365" s="1">
        <v>46.277832423</v>
      </c>
      <c r="M2365" s="1">
        <v>15</v>
      </c>
      <c r="N2365" s="9">
        <f>DATE(YEAR(TblLocations[[#This Row],[ODK_DateOfSubmission]]),MONTH(TblLocations[[#This Row],[ODK_DateOfSubmission]]),DAY(TblLocations[[#This Row],[ODK_DateOfSubmission]]))</f>
        <v>44643</v>
      </c>
      <c r="O2365" s="23" t="str">
        <f>_xlfn.CONCAT( YEAR(TblLocations[[#This Row],[ODK_DateOfSubmission]]), "-",TEXT( MONTH(TblLocations[[#This Row],[ODK_DateOfSubmission]]),"00"))</f>
        <v>2022-03</v>
      </c>
    </row>
    <row r="2366" spans="1:15" x14ac:dyDescent="0.25">
      <c r="A2366" s="1">
        <v>3504034</v>
      </c>
      <c r="B2366" s="1">
        <v>350403416</v>
      </c>
      <c r="C2366" s="1">
        <v>24742</v>
      </c>
      <c r="D2366" s="63">
        <v>44634</v>
      </c>
      <c r="E2366" s="54">
        <v>125</v>
      </c>
      <c r="F2366" s="56" t="s">
        <v>68</v>
      </c>
      <c r="G2366" s="56" t="s">
        <v>73</v>
      </c>
      <c r="H2366" s="56" t="s">
        <v>1059</v>
      </c>
      <c r="I2366" s="56" t="s">
        <v>1437</v>
      </c>
      <c r="J2366" s="54" t="s">
        <v>1438</v>
      </c>
      <c r="K2366" s="1">
        <v>31.060090237699999</v>
      </c>
      <c r="L2366" s="1">
        <v>46.277220867600001</v>
      </c>
      <c r="M2366" s="1">
        <v>1</v>
      </c>
      <c r="N2366" s="9">
        <f>DATE(YEAR(TblLocations[[#This Row],[ODK_DateOfSubmission]]),MONTH(TblLocations[[#This Row],[ODK_DateOfSubmission]]),DAY(TblLocations[[#This Row],[ODK_DateOfSubmission]]))</f>
        <v>44634</v>
      </c>
      <c r="O2366" s="23" t="str">
        <f>_xlfn.CONCAT( YEAR(TblLocations[[#This Row],[ODK_DateOfSubmission]]), "-",TEXT( MONTH(TblLocations[[#This Row],[ODK_DateOfSubmission]]),"00"))</f>
        <v>2022-03</v>
      </c>
    </row>
    <row r="2367" spans="1:15" x14ac:dyDescent="0.25">
      <c r="A2367" s="1">
        <v>3504035</v>
      </c>
      <c r="B2367" s="1">
        <v>350403516</v>
      </c>
      <c r="C2367" s="1">
        <v>9398</v>
      </c>
      <c r="D2367" s="63">
        <v>44643</v>
      </c>
      <c r="E2367" s="54">
        <v>125</v>
      </c>
      <c r="F2367" s="56" t="s">
        <v>68</v>
      </c>
      <c r="G2367" s="56" t="s">
        <v>73</v>
      </c>
      <c r="H2367" s="56" t="s">
        <v>1059</v>
      </c>
      <c r="I2367" s="56" t="s">
        <v>1439</v>
      </c>
      <c r="J2367" s="54" t="s">
        <v>216</v>
      </c>
      <c r="K2367" s="1">
        <v>31.069961183</v>
      </c>
      <c r="L2367" s="1">
        <v>46.270024445899999</v>
      </c>
      <c r="M2367" s="1">
        <v>3</v>
      </c>
      <c r="N2367" s="9">
        <f>DATE(YEAR(TblLocations[[#This Row],[ODK_DateOfSubmission]]),MONTH(TblLocations[[#This Row],[ODK_DateOfSubmission]]),DAY(TblLocations[[#This Row],[ODK_DateOfSubmission]]))</f>
        <v>44643</v>
      </c>
      <c r="O2367" s="23" t="str">
        <f>_xlfn.CONCAT( YEAR(TblLocations[[#This Row],[ODK_DateOfSubmission]]), "-",TEXT( MONTH(TblLocations[[#This Row],[ODK_DateOfSubmission]]),"00"))</f>
        <v>2022-03</v>
      </c>
    </row>
    <row r="2368" spans="1:15" x14ac:dyDescent="0.25">
      <c r="A2368" s="1">
        <v>3504036</v>
      </c>
      <c r="B2368" s="1">
        <v>350403616</v>
      </c>
      <c r="C2368" s="1">
        <v>23683</v>
      </c>
      <c r="D2368" s="63">
        <v>44643</v>
      </c>
      <c r="E2368" s="54">
        <v>125</v>
      </c>
      <c r="F2368" s="56" t="s">
        <v>68</v>
      </c>
      <c r="G2368" s="56" t="s">
        <v>73</v>
      </c>
      <c r="H2368" s="56" t="s">
        <v>1059</v>
      </c>
      <c r="I2368" s="56" t="s">
        <v>1096</v>
      </c>
      <c r="J2368" s="54" t="s">
        <v>1097</v>
      </c>
      <c r="K2368" s="1">
        <v>31.03290329</v>
      </c>
      <c r="L2368" s="1">
        <v>46.251552429999997</v>
      </c>
      <c r="M2368" s="1">
        <v>4</v>
      </c>
      <c r="N2368" s="9">
        <f>DATE(YEAR(TblLocations[[#This Row],[ODK_DateOfSubmission]]),MONTH(TblLocations[[#This Row],[ODK_DateOfSubmission]]),DAY(TblLocations[[#This Row],[ODK_DateOfSubmission]]))</f>
        <v>44643</v>
      </c>
      <c r="O2368" s="23" t="str">
        <f>_xlfn.CONCAT( YEAR(TblLocations[[#This Row],[ODK_DateOfSubmission]]), "-",TEXT( MONTH(TblLocations[[#This Row],[ODK_DateOfSubmission]]),"00"))</f>
        <v>2022-03</v>
      </c>
    </row>
    <row r="2369" spans="1:15" x14ac:dyDescent="0.25">
      <c r="A2369" s="1">
        <v>3504036</v>
      </c>
      <c r="B2369" s="1">
        <v>350403616</v>
      </c>
      <c r="C2369" s="1">
        <v>23683</v>
      </c>
      <c r="D2369" s="63">
        <v>44643</v>
      </c>
      <c r="E2369" s="54">
        <v>125</v>
      </c>
      <c r="F2369" s="56" t="s">
        <v>68</v>
      </c>
      <c r="G2369" s="56" t="s">
        <v>73</v>
      </c>
      <c r="H2369" s="56" t="s">
        <v>1059</v>
      </c>
      <c r="I2369" s="56" t="s">
        <v>1096</v>
      </c>
      <c r="J2369" s="54" t="s">
        <v>1097</v>
      </c>
      <c r="K2369" s="1">
        <v>31.03290329</v>
      </c>
      <c r="L2369" s="1">
        <v>46.251552429999997</v>
      </c>
      <c r="M2369" s="1">
        <v>2</v>
      </c>
      <c r="N2369" s="9">
        <f>DATE(YEAR(TblLocations[[#This Row],[ODK_DateOfSubmission]]),MONTH(TblLocations[[#This Row],[ODK_DateOfSubmission]]),DAY(TblLocations[[#This Row],[ODK_DateOfSubmission]]))</f>
        <v>44643</v>
      </c>
      <c r="O2369" s="23" t="str">
        <f>_xlfn.CONCAT( YEAR(TblLocations[[#This Row],[ODK_DateOfSubmission]]), "-",TEXT( MONTH(TblLocations[[#This Row],[ODK_DateOfSubmission]]),"00"))</f>
        <v>2022-03</v>
      </c>
    </row>
    <row r="2370" spans="1:15" x14ac:dyDescent="0.25">
      <c r="A2370" s="1">
        <v>3504036</v>
      </c>
      <c r="B2370" s="1">
        <v>350403616</v>
      </c>
      <c r="C2370" s="1">
        <v>23683</v>
      </c>
      <c r="D2370" s="63">
        <v>44643</v>
      </c>
      <c r="E2370" s="54">
        <v>125</v>
      </c>
      <c r="F2370" s="56" t="s">
        <v>68</v>
      </c>
      <c r="G2370" s="56" t="s">
        <v>73</v>
      </c>
      <c r="H2370" s="56" t="s">
        <v>1059</v>
      </c>
      <c r="I2370" s="56" t="s">
        <v>1096</v>
      </c>
      <c r="J2370" s="54" t="s">
        <v>1097</v>
      </c>
      <c r="K2370" s="1">
        <v>31.03290329</v>
      </c>
      <c r="L2370" s="1">
        <v>46.251552429999997</v>
      </c>
      <c r="M2370" s="1">
        <v>2</v>
      </c>
      <c r="N2370" s="9">
        <f>DATE(YEAR(TblLocations[[#This Row],[ODK_DateOfSubmission]]),MONTH(TblLocations[[#This Row],[ODK_DateOfSubmission]]),DAY(TblLocations[[#This Row],[ODK_DateOfSubmission]]))</f>
        <v>44643</v>
      </c>
      <c r="O2370" s="23" t="str">
        <f>_xlfn.CONCAT( YEAR(TblLocations[[#This Row],[ODK_DateOfSubmission]]), "-",TEXT( MONTH(TblLocations[[#This Row],[ODK_DateOfSubmission]]),"00"))</f>
        <v>2022-03</v>
      </c>
    </row>
    <row r="2371" spans="1:15" x14ac:dyDescent="0.25">
      <c r="A2371" s="1">
        <v>3504038</v>
      </c>
      <c r="B2371" s="1">
        <v>350403816</v>
      </c>
      <c r="C2371" s="1">
        <v>25528</v>
      </c>
      <c r="D2371" s="63">
        <v>44643</v>
      </c>
      <c r="E2371" s="54">
        <v>125</v>
      </c>
      <c r="F2371" s="56" t="s">
        <v>68</v>
      </c>
      <c r="G2371" s="56" t="s">
        <v>73</v>
      </c>
      <c r="H2371" s="56" t="s">
        <v>1059</v>
      </c>
      <c r="I2371" s="56" t="s">
        <v>1490</v>
      </c>
      <c r="J2371" s="54" t="s">
        <v>1491</v>
      </c>
      <c r="K2371" s="1">
        <v>31.053281055100001</v>
      </c>
      <c r="L2371" s="1">
        <v>46.253512804000003</v>
      </c>
      <c r="M2371" s="1">
        <v>1</v>
      </c>
      <c r="N2371" s="9">
        <f>DATE(YEAR(TblLocations[[#This Row],[ODK_DateOfSubmission]]),MONTH(TblLocations[[#This Row],[ODK_DateOfSubmission]]),DAY(TblLocations[[#This Row],[ODK_DateOfSubmission]]))</f>
        <v>44643</v>
      </c>
      <c r="O2371" s="23" t="str">
        <f>_xlfn.CONCAT( YEAR(TblLocations[[#This Row],[ODK_DateOfSubmission]]), "-",TEXT( MONTH(TblLocations[[#This Row],[ODK_DateOfSubmission]]),"00"))</f>
        <v>2022-03</v>
      </c>
    </row>
    <row r="2372" spans="1:15" x14ac:dyDescent="0.25">
      <c r="A2372" s="1">
        <v>3504038</v>
      </c>
      <c r="B2372" s="1">
        <v>350403816</v>
      </c>
      <c r="C2372" s="1">
        <v>25528</v>
      </c>
      <c r="D2372" s="63">
        <v>44643</v>
      </c>
      <c r="E2372" s="54">
        <v>125</v>
      </c>
      <c r="F2372" s="56" t="s">
        <v>68</v>
      </c>
      <c r="G2372" s="56" t="s">
        <v>73</v>
      </c>
      <c r="H2372" s="56" t="s">
        <v>1059</v>
      </c>
      <c r="I2372" s="56" t="s">
        <v>1490</v>
      </c>
      <c r="J2372" s="54" t="s">
        <v>1491</v>
      </c>
      <c r="K2372" s="1">
        <v>31.053281055100001</v>
      </c>
      <c r="L2372" s="1">
        <v>46.253512804000003</v>
      </c>
      <c r="M2372" s="1">
        <v>1</v>
      </c>
      <c r="N2372" s="9">
        <f>DATE(YEAR(TblLocations[[#This Row],[ODK_DateOfSubmission]]),MONTH(TblLocations[[#This Row],[ODK_DateOfSubmission]]),DAY(TblLocations[[#This Row],[ODK_DateOfSubmission]]))</f>
        <v>44643</v>
      </c>
      <c r="O2372" s="23" t="str">
        <f>_xlfn.CONCAT( YEAR(TblLocations[[#This Row],[ODK_DateOfSubmission]]), "-",TEXT( MONTH(TblLocations[[#This Row],[ODK_DateOfSubmission]]),"00"))</f>
        <v>2022-03</v>
      </c>
    </row>
    <row r="2373" spans="1:15" x14ac:dyDescent="0.25">
      <c r="A2373" s="1">
        <v>3504039</v>
      </c>
      <c r="B2373" s="1">
        <v>350403916</v>
      </c>
      <c r="C2373" s="1">
        <v>25531</v>
      </c>
      <c r="D2373" s="63">
        <v>44643</v>
      </c>
      <c r="E2373" s="54">
        <v>125</v>
      </c>
      <c r="F2373" s="56" t="s">
        <v>68</v>
      </c>
      <c r="G2373" s="56" t="s">
        <v>73</v>
      </c>
      <c r="H2373" s="56" t="s">
        <v>1059</v>
      </c>
      <c r="I2373" s="56" t="s">
        <v>1492</v>
      </c>
      <c r="J2373" s="54" t="s">
        <v>1493</v>
      </c>
      <c r="K2373" s="1">
        <v>31.046486166099999</v>
      </c>
      <c r="L2373" s="1">
        <v>46.2332439666</v>
      </c>
      <c r="M2373" s="1">
        <v>7</v>
      </c>
      <c r="N2373" s="9">
        <f>DATE(YEAR(TblLocations[[#This Row],[ODK_DateOfSubmission]]),MONTH(TblLocations[[#This Row],[ODK_DateOfSubmission]]),DAY(TblLocations[[#This Row],[ODK_DateOfSubmission]]))</f>
        <v>44643</v>
      </c>
      <c r="O2373" s="23" t="str">
        <f>_xlfn.CONCAT( YEAR(TblLocations[[#This Row],[ODK_DateOfSubmission]]), "-",TEXT( MONTH(TblLocations[[#This Row],[ODK_DateOfSubmission]]),"00"))</f>
        <v>2022-03</v>
      </c>
    </row>
    <row r="2374" spans="1:15" x14ac:dyDescent="0.25">
      <c r="A2374" s="1">
        <v>3504040</v>
      </c>
      <c r="B2374" s="1">
        <v>350404016</v>
      </c>
      <c r="C2374" s="1">
        <v>25530</v>
      </c>
      <c r="D2374" s="63">
        <v>44643</v>
      </c>
      <c r="E2374" s="54">
        <v>125</v>
      </c>
      <c r="F2374" s="56" t="s">
        <v>68</v>
      </c>
      <c r="G2374" s="56" t="s">
        <v>73</v>
      </c>
      <c r="H2374" s="56" t="s">
        <v>1059</v>
      </c>
      <c r="I2374" s="56" t="s">
        <v>1351</v>
      </c>
      <c r="J2374" s="54" t="s">
        <v>1352</v>
      </c>
      <c r="K2374" s="1">
        <v>31.076769222599999</v>
      </c>
      <c r="L2374" s="1">
        <v>46.264030067599997</v>
      </c>
      <c r="M2374" s="1">
        <v>2</v>
      </c>
      <c r="N2374" s="9">
        <f>DATE(YEAR(TblLocations[[#This Row],[ODK_DateOfSubmission]]),MONTH(TblLocations[[#This Row],[ODK_DateOfSubmission]]),DAY(TblLocations[[#This Row],[ODK_DateOfSubmission]]))</f>
        <v>44643</v>
      </c>
      <c r="O2374" s="23" t="str">
        <f>_xlfn.CONCAT( YEAR(TblLocations[[#This Row],[ODK_DateOfSubmission]]), "-",TEXT( MONTH(TblLocations[[#This Row],[ODK_DateOfSubmission]]),"00"))</f>
        <v>2022-03</v>
      </c>
    </row>
    <row r="2375" spans="1:15" x14ac:dyDescent="0.25">
      <c r="A2375" s="1">
        <v>3504040</v>
      </c>
      <c r="B2375" s="1">
        <v>350404016</v>
      </c>
      <c r="C2375" s="1">
        <v>25530</v>
      </c>
      <c r="D2375" s="63">
        <v>44643</v>
      </c>
      <c r="E2375" s="54">
        <v>125</v>
      </c>
      <c r="F2375" s="56" t="s">
        <v>68</v>
      </c>
      <c r="G2375" s="56" t="s">
        <v>73</v>
      </c>
      <c r="H2375" s="56" t="s">
        <v>1059</v>
      </c>
      <c r="I2375" s="56" t="s">
        <v>1351</v>
      </c>
      <c r="J2375" s="54" t="s">
        <v>1352</v>
      </c>
      <c r="K2375" s="1">
        <v>31.076769222599999</v>
      </c>
      <c r="L2375" s="1">
        <v>46.264030067599997</v>
      </c>
      <c r="M2375" s="1">
        <v>2</v>
      </c>
      <c r="N2375" s="9">
        <f>DATE(YEAR(TblLocations[[#This Row],[ODK_DateOfSubmission]]),MONTH(TblLocations[[#This Row],[ODK_DateOfSubmission]]),DAY(TblLocations[[#This Row],[ODK_DateOfSubmission]]))</f>
        <v>44643</v>
      </c>
      <c r="O2375" s="23" t="str">
        <f>_xlfn.CONCAT( YEAR(TblLocations[[#This Row],[ODK_DateOfSubmission]]), "-",TEXT( MONTH(TblLocations[[#This Row],[ODK_DateOfSubmission]]),"00"))</f>
        <v>2022-03</v>
      </c>
    </row>
    <row r="2376" spans="1:15" x14ac:dyDescent="0.25">
      <c r="A2376" s="1">
        <v>3504040</v>
      </c>
      <c r="B2376" s="1">
        <v>350404016</v>
      </c>
      <c r="C2376" s="1">
        <v>25530</v>
      </c>
      <c r="D2376" s="63">
        <v>44643</v>
      </c>
      <c r="E2376" s="54">
        <v>125</v>
      </c>
      <c r="F2376" s="56" t="s">
        <v>68</v>
      </c>
      <c r="G2376" s="56" t="s">
        <v>73</v>
      </c>
      <c r="H2376" s="56" t="s">
        <v>1059</v>
      </c>
      <c r="I2376" s="56" t="s">
        <v>1351</v>
      </c>
      <c r="J2376" s="54" t="s">
        <v>1352</v>
      </c>
      <c r="K2376" s="1">
        <v>31.076769222599999</v>
      </c>
      <c r="L2376" s="1">
        <v>46.264030067599997</v>
      </c>
      <c r="M2376" s="1">
        <v>1</v>
      </c>
      <c r="N2376" s="9">
        <f>DATE(YEAR(TblLocations[[#This Row],[ODK_DateOfSubmission]]),MONTH(TblLocations[[#This Row],[ODK_DateOfSubmission]]),DAY(TblLocations[[#This Row],[ODK_DateOfSubmission]]))</f>
        <v>44643</v>
      </c>
      <c r="O2376" s="23" t="str">
        <f>_xlfn.CONCAT( YEAR(TblLocations[[#This Row],[ODK_DateOfSubmission]]), "-",TEXT( MONTH(TblLocations[[#This Row],[ODK_DateOfSubmission]]),"00"))</f>
        <v>2022-03</v>
      </c>
    </row>
    <row r="2377" spans="1:15" x14ac:dyDescent="0.25">
      <c r="A2377" s="1">
        <v>3504041</v>
      </c>
      <c r="B2377" s="1">
        <v>350404116</v>
      </c>
      <c r="C2377" s="1">
        <v>25533</v>
      </c>
      <c r="D2377" s="63">
        <v>44643</v>
      </c>
      <c r="E2377" s="54">
        <v>125</v>
      </c>
      <c r="F2377" s="56" t="s">
        <v>68</v>
      </c>
      <c r="G2377" s="56" t="s">
        <v>73</v>
      </c>
      <c r="H2377" s="56" t="s">
        <v>1059</v>
      </c>
      <c r="I2377" s="56" t="s">
        <v>1098</v>
      </c>
      <c r="J2377" s="54" t="s">
        <v>1099</v>
      </c>
      <c r="K2377" s="1">
        <v>31.080862144499999</v>
      </c>
      <c r="L2377" s="1">
        <v>46.240087203599998</v>
      </c>
      <c r="M2377" s="1">
        <v>33</v>
      </c>
      <c r="N2377" s="9">
        <f>DATE(YEAR(TblLocations[[#This Row],[ODK_DateOfSubmission]]),MONTH(TblLocations[[#This Row],[ODK_DateOfSubmission]]),DAY(TblLocations[[#This Row],[ODK_DateOfSubmission]]))</f>
        <v>44643</v>
      </c>
      <c r="O2377" s="23" t="str">
        <f>_xlfn.CONCAT( YEAR(TblLocations[[#This Row],[ODK_DateOfSubmission]]), "-",TEXT( MONTH(TblLocations[[#This Row],[ODK_DateOfSubmission]]),"00"))</f>
        <v>2022-03</v>
      </c>
    </row>
    <row r="2378" spans="1:15" x14ac:dyDescent="0.25">
      <c r="A2378" s="1">
        <v>3504041</v>
      </c>
      <c r="B2378" s="1">
        <v>350404116</v>
      </c>
      <c r="C2378" s="1">
        <v>25533</v>
      </c>
      <c r="D2378" s="63">
        <v>44643</v>
      </c>
      <c r="E2378" s="54">
        <v>125</v>
      </c>
      <c r="F2378" s="56" t="s">
        <v>68</v>
      </c>
      <c r="G2378" s="56" t="s">
        <v>73</v>
      </c>
      <c r="H2378" s="56" t="s">
        <v>1059</v>
      </c>
      <c r="I2378" s="56" t="s">
        <v>1098</v>
      </c>
      <c r="J2378" s="54" t="s">
        <v>1099</v>
      </c>
      <c r="K2378" s="1">
        <v>31.080862144499999</v>
      </c>
      <c r="L2378" s="1">
        <v>46.240087203599998</v>
      </c>
      <c r="M2378" s="1">
        <v>27</v>
      </c>
      <c r="N2378" s="9">
        <f>DATE(YEAR(TblLocations[[#This Row],[ODK_DateOfSubmission]]),MONTH(TblLocations[[#This Row],[ODK_DateOfSubmission]]),DAY(TblLocations[[#This Row],[ODK_DateOfSubmission]]))</f>
        <v>44643</v>
      </c>
      <c r="O2378" s="23" t="str">
        <f>_xlfn.CONCAT( YEAR(TblLocations[[#This Row],[ODK_DateOfSubmission]]), "-",TEXT( MONTH(TblLocations[[#This Row],[ODK_DateOfSubmission]]),"00"))</f>
        <v>2022-03</v>
      </c>
    </row>
    <row r="2379" spans="1:15" x14ac:dyDescent="0.25">
      <c r="A2379" s="1">
        <v>3504041</v>
      </c>
      <c r="B2379" s="1">
        <v>350404116</v>
      </c>
      <c r="C2379" s="1">
        <v>25533</v>
      </c>
      <c r="D2379" s="63">
        <v>44643</v>
      </c>
      <c r="E2379" s="54">
        <v>125</v>
      </c>
      <c r="F2379" s="56" t="s">
        <v>68</v>
      </c>
      <c r="G2379" s="56" t="s">
        <v>73</v>
      </c>
      <c r="H2379" s="56" t="s">
        <v>1059</v>
      </c>
      <c r="I2379" s="56" t="s">
        <v>1098</v>
      </c>
      <c r="J2379" s="54" t="s">
        <v>1099</v>
      </c>
      <c r="K2379" s="1">
        <v>31.080862144499999</v>
      </c>
      <c r="L2379" s="1">
        <v>46.240087203599998</v>
      </c>
      <c r="M2379" s="1">
        <v>15</v>
      </c>
      <c r="N2379" s="9">
        <f>DATE(YEAR(TblLocations[[#This Row],[ODK_DateOfSubmission]]),MONTH(TblLocations[[#This Row],[ODK_DateOfSubmission]]),DAY(TblLocations[[#This Row],[ODK_DateOfSubmission]]))</f>
        <v>44643</v>
      </c>
      <c r="O2379" s="23" t="str">
        <f>_xlfn.CONCAT( YEAR(TblLocations[[#This Row],[ODK_DateOfSubmission]]), "-",TEXT( MONTH(TblLocations[[#This Row],[ODK_DateOfSubmission]]),"00"))</f>
        <v>2022-03</v>
      </c>
    </row>
    <row r="2380" spans="1:15" x14ac:dyDescent="0.25">
      <c r="A2380" s="1">
        <v>3504041</v>
      </c>
      <c r="B2380" s="1">
        <v>350404116</v>
      </c>
      <c r="C2380" s="1">
        <v>25533</v>
      </c>
      <c r="D2380" s="63">
        <v>44643</v>
      </c>
      <c r="E2380" s="54">
        <v>125</v>
      </c>
      <c r="F2380" s="56" t="s">
        <v>68</v>
      </c>
      <c r="G2380" s="56" t="s">
        <v>73</v>
      </c>
      <c r="H2380" s="56" t="s">
        <v>1059</v>
      </c>
      <c r="I2380" s="56" t="s">
        <v>1098</v>
      </c>
      <c r="J2380" s="54" t="s">
        <v>1099</v>
      </c>
      <c r="K2380" s="1">
        <v>31.080862144499999</v>
      </c>
      <c r="L2380" s="1">
        <v>46.240087203599998</v>
      </c>
      <c r="M2380" s="1">
        <v>31</v>
      </c>
      <c r="N2380" s="9">
        <f>DATE(YEAR(TblLocations[[#This Row],[ODK_DateOfSubmission]]),MONTH(TblLocations[[#This Row],[ODK_DateOfSubmission]]),DAY(TblLocations[[#This Row],[ODK_DateOfSubmission]]))</f>
        <v>44643</v>
      </c>
      <c r="O2380" s="23" t="str">
        <f>_xlfn.CONCAT( YEAR(TblLocations[[#This Row],[ODK_DateOfSubmission]]), "-",TEXT( MONTH(TblLocations[[#This Row],[ODK_DateOfSubmission]]),"00"))</f>
        <v>2022-03</v>
      </c>
    </row>
    <row r="2381" spans="1:15" x14ac:dyDescent="0.25">
      <c r="A2381" s="1">
        <v>3504041</v>
      </c>
      <c r="B2381" s="1">
        <v>350404116</v>
      </c>
      <c r="C2381" s="1">
        <v>25533</v>
      </c>
      <c r="D2381" s="63">
        <v>44643</v>
      </c>
      <c r="E2381" s="54">
        <v>125</v>
      </c>
      <c r="F2381" s="56" t="s">
        <v>68</v>
      </c>
      <c r="G2381" s="56" t="s">
        <v>73</v>
      </c>
      <c r="H2381" s="56" t="s">
        <v>1059</v>
      </c>
      <c r="I2381" s="56" t="s">
        <v>1098</v>
      </c>
      <c r="J2381" s="54" t="s">
        <v>1099</v>
      </c>
      <c r="K2381" s="1">
        <v>31.080862144499999</v>
      </c>
      <c r="L2381" s="1">
        <v>46.240087203599998</v>
      </c>
      <c r="M2381" s="1">
        <v>7</v>
      </c>
      <c r="N2381" s="9">
        <f>DATE(YEAR(TblLocations[[#This Row],[ODK_DateOfSubmission]]),MONTH(TblLocations[[#This Row],[ODK_DateOfSubmission]]),DAY(TblLocations[[#This Row],[ODK_DateOfSubmission]]))</f>
        <v>44643</v>
      </c>
      <c r="O2381" s="23" t="str">
        <f>_xlfn.CONCAT( YEAR(TblLocations[[#This Row],[ODK_DateOfSubmission]]), "-",TEXT( MONTH(TblLocations[[#This Row],[ODK_DateOfSubmission]]),"00"))</f>
        <v>2022-03</v>
      </c>
    </row>
    <row r="2382" spans="1:15" x14ac:dyDescent="0.25">
      <c r="A2382" s="1">
        <v>3504041</v>
      </c>
      <c r="B2382" s="1">
        <v>350404116</v>
      </c>
      <c r="C2382" s="1">
        <v>25533</v>
      </c>
      <c r="D2382" s="63">
        <v>44643</v>
      </c>
      <c r="E2382" s="54">
        <v>125</v>
      </c>
      <c r="F2382" s="56" t="s">
        <v>68</v>
      </c>
      <c r="G2382" s="56" t="s">
        <v>73</v>
      </c>
      <c r="H2382" s="56" t="s">
        <v>1059</v>
      </c>
      <c r="I2382" s="56" t="s">
        <v>1098</v>
      </c>
      <c r="J2382" s="54" t="s">
        <v>1099</v>
      </c>
      <c r="K2382" s="1">
        <v>31.080862144499999</v>
      </c>
      <c r="L2382" s="1">
        <v>46.240087203599998</v>
      </c>
      <c r="M2382" s="1">
        <v>11</v>
      </c>
      <c r="N2382" s="9">
        <f>DATE(YEAR(TblLocations[[#This Row],[ODK_DateOfSubmission]]),MONTH(TblLocations[[#This Row],[ODK_DateOfSubmission]]),DAY(TblLocations[[#This Row],[ODK_DateOfSubmission]]))</f>
        <v>44643</v>
      </c>
      <c r="O2382" s="23" t="str">
        <f>_xlfn.CONCAT( YEAR(TblLocations[[#This Row],[ODK_DateOfSubmission]]), "-",TEXT( MONTH(TblLocations[[#This Row],[ODK_DateOfSubmission]]),"00"))</f>
        <v>2022-03</v>
      </c>
    </row>
    <row r="2383" spans="1:15" x14ac:dyDescent="0.25">
      <c r="A2383" s="1">
        <v>3504042</v>
      </c>
      <c r="B2383" s="1">
        <v>350404216</v>
      </c>
      <c r="C2383" s="1">
        <v>10263</v>
      </c>
      <c r="D2383" s="63">
        <v>44633</v>
      </c>
      <c r="E2383" s="54">
        <v>125</v>
      </c>
      <c r="F2383" s="56" t="s">
        <v>68</v>
      </c>
      <c r="G2383" s="56" t="s">
        <v>73</v>
      </c>
      <c r="H2383" s="56" t="s">
        <v>1059</v>
      </c>
      <c r="I2383" s="56" t="s">
        <v>1100</v>
      </c>
      <c r="J2383" s="54" t="s">
        <v>1101</v>
      </c>
      <c r="K2383" s="1">
        <v>31.0802066016</v>
      </c>
      <c r="L2383" s="1">
        <v>46.235693895300003</v>
      </c>
      <c r="M2383" s="1">
        <v>10</v>
      </c>
      <c r="N2383" s="9">
        <f>DATE(YEAR(TblLocations[[#This Row],[ODK_DateOfSubmission]]),MONTH(TblLocations[[#This Row],[ODK_DateOfSubmission]]),DAY(TblLocations[[#This Row],[ODK_DateOfSubmission]]))</f>
        <v>44633</v>
      </c>
      <c r="O2383" s="23" t="str">
        <f>_xlfn.CONCAT( YEAR(TblLocations[[#This Row],[ODK_DateOfSubmission]]), "-",TEXT( MONTH(TblLocations[[#This Row],[ODK_DateOfSubmission]]),"00"))</f>
        <v>2022-03</v>
      </c>
    </row>
    <row r="2384" spans="1:15" x14ac:dyDescent="0.25">
      <c r="A2384" s="1">
        <v>3504042</v>
      </c>
      <c r="B2384" s="1">
        <v>350404216</v>
      </c>
      <c r="C2384" s="1">
        <v>10263</v>
      </c>
      <c r="D2384" s="63">
        <v>44633</v>
      </c>
      <c r="E2384" s="54">
        <v>125</v>
      </c>
      <c r="F2384" s="56" t="s">
        <v>68</v>
      </c>
      <c r="G2384" s="56" t="s">
        <v>73</v>
      </c>
      <c r="H2384" s="56" t="s">
        <v>1059</v>
      </c>
      <c r="I2384" s="56" t="s">
        <v>1100</v>
      </c>
      <c r="J2384" s="54" t="s">
        <v>1101</v>
      </c>
      <c r="K2384" s="1">
        <v>31.0802066016</v>
      </c>
      <c r="L2384" s="1">
        <v>46.235693895300003</v>
      </c>
      <c r="M2384" s="1">
        <v>15</v>
      </c>
      <c r="N2384" s="9">
        <f>DATE(YEAR(TblLocations[[#This Row],[ODK_DateOfSubmission]]),MONTH(TblLocations[[#This Row],[ODK_DateOfSubmission]]),DAY(TblLocations[[#This Row],[ODK_DateOfSubmission]]))</f>
        <v>44633</v>
      </c>
      <c r="O2384" s="23" t="str">
        <f>_xlfn.CONCAT( YEAR(TblLocations[[#This Row],[ODK_DateOfSubmission]]), "-",TEXT( MONTH(TblLocations[[#This Row],[ODK_DateOfSubmission]]),"00"))</f>
        <v>2022-03</v>
      </c>
    </row>
    <row r="2385" spans="1:15" x14ac:dyDescent="0.25">
      <c r="A2385" s="1">
        <v>3504042</v>
      </c>
      <c r="B2385" s="1">
        <v>350404216</v>
      </c>
      <c r="C2385" s="1">
        <v>10263</v>
      </c>
      <c r="D2385" s="63">
        <v>44633</v>
      </c>
      <c r="E2385" s="54">
        <v>125</v>
      </c>
      <c r="F2385" s="56" t="s">
        <v>68</v>
      </c>
      <c r="G2385" s="56" t="s">
        <v>73</v>
      </c>
      <c r="H2385" s="56" t="s">
        <v>1059</v>
      </c>
      <c r="I2385" s="56" t="s">
        <v>1100</v>
      </c>
      <c r="J2385" s="54" t="s">
        <v>1101</v>
      </c>
      <c r="K2385" s="1">
        <v>31.0802066016</v>
      </c>
      <c r="L2385" s="1">
        <v>46.235693895300003</v>
      </c>
      <c r="M2385" s="1">
        <v>5</v>
      </c>
      <c r="N2385" s="9">
        <f>DATE(YEAR(TblLocations[[#This Row],[ODK_DateOfSubmission]]),MONTH(TblLocations[[#This Row],[ODK_DateOfSubmission]]),DAY(TblLocations[[#This Row],[ODK_DateOfSubmission]]))</f>
        <v>44633</v>
      </c>
      <c r="O2385" s="23" t="str">
        <f>_xlfn.CONCAT( YEAR(TblLocations[[#This Row],[ODK_DateOfSubmission]]), "-",TEXT( MONTH(TblLocations[[#This Row],[ODK_DateOfSubmission]]),"00"))</f>
        <v>2022-03</v>
      </c>
    </row>
    <row r="2386" spans="1:15" x14ac:dyDescent="0.25">
      <c r="A2386" s="1">
        <v>3504044</v>
      </c>
      <c r="B2386" s="1">
        <v>350404416</v>
      </c>
      <c r="C2386" s="1">
        <v>25527</v>
      </c>
      <c r="D2386" s="63">
        <v>44643</v>
      </c>
      <c r="E2386" s="54">
        <v>125</v>
      </c>
      <c r="F2386" s="56" t="s">
        <v>68</v>
      </c>
      <c r="G2386" s="56" t="s">
        <v>73</v>
      </c>
      <c r="H2386" s="56" t="s">
        <v>1059</v>
      </c>
      <c r="I2386" s="56" t="s">
        <v>1494</v>
      </c>
      <c r="J2386" s="54" t="s">
        <v>1495</v>
      </c>
      <c r="K2386" s="1">
        <v>31.058777803800002</v>
      </c>
      <c r="L2386" s="1">
        <v>46.257208607000003</v>
      </c>
      <c r="M2386" s="1">
        <v>1</v>
      </c>
      <c r="N2386" s="9">
        <f>DATE(YEAR(TblLocations[[#This Row],[ODK_DateOfSubmission]]),MONTH(TblLocations[[#This Row],[ODK_DateOfSubmission]]),DAY(TblLocations[[#This Row],[ODK_DateOfSubmission]]))</f>
        <v>44643</v>
      </c>
      <c r="O2386" s="23" t="str">
        <f>_xlfn.CONCAT( YEAR(TblLocations[[#This Row],[ODK_DateOfSubmission]]), "-",TEXT( MONTH(TblLocations[[#This Row],[ODK_DateOfSubmission]]),"00"))</f>
        <v>2022-03</v>
      </c>
    </row>
    <row r="2387" spans="1:15" x14ac:dyDescent="0.25">
      <c r="A2387" s="1">
        <v>3504044</v>
      </c>
      <c r="B2387" s="1">
        <v>350404416</v>
      </c>
      <c r="C2387" s="1">
        <v>25527</v>
      </c>
      <c r="D2387" s="63">
        <v>44643</v>
      </c>
      <c r="E2387" s="54">
        <v>125</v>
      </c>
      <c r="F2387" s="56" t="s">
        <v>68</v>
      </c>
      <c r="G2387" s="56" t="s">
        <v>73</v>
      </c>
      <c r="H2387" s="56" t="s">
        <v>1059</v>
      </c>
      <c r="I2387" s="56" t="s">
        <v>1494</v>
      </c>
      <c r="J2387" s="54" t="s">
        <v>1495</v>
      </c>
      <c r="K2387" s="1">
        <v>31.058777803800002</v>
      </c>
      <c r="L2387" s="1">
        <v>46.257208607000003</v>
      </c>
      <c r="M2387" s="1">
        <v>1</v>
      </c>
      <c r="N2387" s="9">
        <f>DATE(YEAR(TblLocations[[#This Row],[ODK_DateOfSubmission]]),MONTH(TblLocations[[#This Row],[ODK_DateOfSubmission]]),DAY(TblLocations[[#This Row],[ODK_DateOfSubmission]]))</f>
        <v>44643</v>
      </c>
      <c r="O2387" s="23" t="str">
        <f>_xlfn.CONCAT( YEAR(TblLocations[[#This Row],[ODK_DateOfSubmission]]), "-",TEXT( MONTH(TblLocations[[#This Row],[ODK_DateOfSubmission]]),"00"))</f>
        <v>2022-03</v>
      </c>
    </row>
    <row r="2388" spans="1:15" x14ac:dyDescent="0.25">
      <c r="A2388" s="1">
        <v>3504044</v>
      </c>
      <c r="B2388" s="1">
        <v>350404416</v>
      </c>
      <c r="C2388" s="1">
        <v>25527</v>
      </c>
      <c r="D2388" s="63">
        <v>44643</v>
      </c>
      <c r="E2388" s="54">
        <v>125</v>
      </c>
      <c r="F2388" s="56" t="s">
        <v>68</v>
      </c>
      <c r="G2388" s="56" t="s">
        <v>73</v>
      </c>
      <c r="H2388" s="56" t="s">
        <v>1059</v>
      </c>
      <c r="I2388" s="56" t="s">
        <v>1494</v>
      </c>
      <c r="J2388" s="54" t="s">
        <v>1495</v>
      </c>
      <c r="K2388" s="1">
        <v>31.058777803800002</v>
      </c>
      <c r="L2388" s="1">
        <v>46.257208607000003</v>
      </c>
      <c r="M2388" s="1">
        <v>2</v>
      </c>
      <c r="N2388" s="9">
        <f>DATE(YEAR(TblLocations[[#This Row],[ODK_DateOfSubmission]]),MONTH(TblLocations[[#This Row],[ODK_DateOfSubmission]]),DAY(TblLocations[[#This Row],[ODK_DateOfSubmission]]))</f>
        <v>44643</v>
      </c>
      <c r="O2388" s="23" t="str">
        <f>_xlfn.CONCAT( YEAR(TblLocations[[#This Row],[ODK_DateOfSubmission]]), "-",TEXT( MONTH(TblLocations[[#This Row],[ODK_DateOfSubmission]]),"00"))</f>
        <v>2022-03</v>
      </c>
    </row>
    <row r="2389" spans="1:15" x14ac:dyDescent="0.25">
      <c r="A2389" s="1">
        <v>3504045</v>
      </c>
      <c r="B2389" s="1">
        <v>350404516</v>
      </c>
      <c r="C2389" s="1">
        <v>22344</v>
      </c>
      <c r="D2389" s="63">
        <v>44634</v>
      </c>
      <c r="E2389" s="54">
        <v>125</v>
      </c>
      <c r="F2389" s="56" t="s">
        <v>68</v>
      </c>
      <c r="G2389" s="56" t="s">
        <v>73</v>
      </c>
      <c r="H2389" s="56" t="s">
        <v>1059</v>
      </c>
      <c r="I2389" s="56" t="s">
        <v>1408</v>
      </c>
      <c r="J2389" s="54" t="s">
        <v>1409</v>
      </c>
      <c r="K2389" s="1">
        <v>31.048519000500001</v>
      </c>
      <c r="L2389" s="1">
        <v>46.257282930099997</v>
      </c>
      <c r="M2389" s="1">
        <v>2</v>
      </c>
      <c r="N2389" s="9">
        <f>DATE(YEAR(TblLocations[[#This Row],[ODK_DateOfSubmission]]),MONTH(TblLocations[[#This Row],[ODK_DateOfSubmission]]),DAY(TblLocations[[#This Row],[ODK_DateOfSubmission]]))</f>
        <v>44634</v>
      </c>
      <c r="O2389" s="23" t="str">
        <f>_xlfn.CONCAT( YEAR(TblLocations[[#This Row],[ODK_DateOfSubmission]]), "-",TEXT( MONTH(TblLocations[[#This Row],[ODK_DateOfSubmission]]),"00"))</f>
        <v>2022-03</v>
      </c>
    </row>
    <row r="2390" spans="1:15" x14ac:dyDescent="0.25">
      <c r="A2390" s="1">
        <v>3504045</v>
      </c>
      <c r="B2390" s="1">
        <v>350404516</v>
      </c>
      <c r="C2390" s="1">
        <v>22344</v>
      </c>
      <c r="D2390" s="63">
        <v>44634</v>
      </c>
      <c r="E2390" s="54">
        <v>125</v>
      </c>
      <c r="F2390" s="56" t="s">
        <v>68</v>
      </c>
      <c r="G2390" s="56" t="s">
        <v>73</v>
      </c>
      <c r="H2390" s="56" t="s">
        <v>1059</v>
      </c>
      <c r="I2390" s="56" t="s">
        <v>1408</v>
      </c>
      <c r="J2390" s="54" t="s">
        <v>1409</v>
      </c>
      <c r="K2390" s="1">
        <v>31.048519000500001</v>
      </c>
      <c r="L2390" s="1">
        <v>46.257282930099997</v>
      </c>
      <c r="M2390" s="1">
        <v>3</v>
      </c>
      <c r="N2390" s="9">
        <f>DATE(YEAR(TblLocations[[#This Row],[ODK_DateOfSubmission]]),MONTH(TblLocations[[#This Row],[ODK_DateOfSubmission]]),DAY(TblLocations[[#This Row],[ODK_DateOfSubmission]]))</f>
        <v>44634</v>
      </c>
      <c r="O2390" s="23" t="str">
        <f>_xlfn.CONCAT( YEAR(TblLocations[[#This Row],[ODK_DateOfSubmission]]), "-",TEXT( MONTH(TblLocations[[#This Row],[ODK_DateOfSubmission]]),"00"))</f>
        <v>2022-03</v>
      </c>
    </row>
    <row r="2391" spans="1:15" x14ac:dyDescent="0.25">
      <c r="A2391" s="1">
        <v>3504045</v>
      </c>
      <c r="B2391" s="1">
        <v>350404516</v>
      </c>
      <c r="C2391" s="1">
        <v>22344</v>
      </c>
      <c r="D2391" s="63">
        <v>44634</v>
      </c>
      <c r="E2391" s="54">
        <v>125</v>
      </c>
      <c r="F2391" s="56" t="s">
        <v>68</v>
      </c>
      <c r="G2391" s="56" t="s">
        <v>73</v>
      </c>
      <c r="H2391" s="56" t="s">
        <v>1059</v>
      </c>
      <c r="I2391" s="56" t="s">
        <v>1408</v>
      </c>
      <c r="J2391" s="54" t="s">
        <v>1409</v>
      </c>
      <c r="K2391" s="1">
        <v>31.048519000500001</v>
      </c>
      <c r="L2391" s="1">
        <v>46.257282930099997</v>
      </c>
      <c r="M2391" s="1">
        <v>2</v>
      </c>
      <c r="N2391" s="9">
        <f>DATE(YEAR(TblLocations[[#This Row],[ODK_DateOfSubmission]]),MONTH(TblLocations[[#This Row],[ODK_DateOfSubmission]]),DAY(TblLocations[[#This Row],[ODK_DateOfSubmission]]))</f>
        <v>44634</v>
      </c>
      <c r="O2391" s="23" t="str">
        <f>_xlfn.CONCAT( YEAR(TblLocations[[#This Row],[ODK_DateOfSubmission]]), "-",TEXT( MONTH(TblLocations[[#This Row],[ODK_DateOfSubmission]]),"00"))</f>
        <v>2022-03</v>
      </c>
    </row>
    <row r="2392" spans="1:15" x14ac:dyDescent="0.25">
      <c r="A2392" s="1">
        <v>3504057</v>
      </c>
      <c r="B2392" s="1">
        <v>350405716</v>
      </c>
      <c r="C2392" s="1">
        <v>33806</v>
      </c>
      <c r="D2392" s="63">
        <v>44643</v>
      </c>
      <c r="E2392" s="54">
        <v>125</v>
      </c>
      <c r="F2392" s="56" t="s">
        <v>68</v>
      </c>
      <c r="G2392" s="56" t="s">
        <v>73</v>
      </c>
      <c r="H2392" s="56" t="s">
        <v>1105</v>
      </c>
      <c r="I2392" s="56" t="s">
        <v>1435</v>
      </c>
      <c r="J2392" s="54" t="s">
        <v>1127</v>
      </c>
      <c r="K2392" s="1">
        <v>31.134141</v>
      </c>
      <c r="L2392" s="1">
        <v>46.437801999999998</v>
      </c>
      <c r="M2392" s="1">
        <v>2</v>
      </c>
      <c r="N2392" s="9">
        <f>DATE(YEAR(TblLocations[[#This Row],[ODK_DateOfSubmission]]),MONTH(TblLocations[[#This Row],[ODK_DateOfSubmission]]),DAY(TblLocations[[#This Row],[ODK_DateOfSubmission]]))</f>
        <v>44643</v>
      </c>
      <c r="O2392" s="23" t="str">
        <f>_xlfn.CONCAT( YEAR(TblLocations[[#This Row],[ODK_DateOfSubmission]]), "-",TEXT( MONTH(TblLocations[[#This Row],[ODK_DateOfSubmission]]),"00"))</f>
        <v>2022-03</v>
      </c>
    </row>
    <row r="2393" spans="1:15" x14ac:dyDescent="0.25">
      <c r="A2393" s="1">
        <v>3504057</v>
      </c>
      <c r="B2393" s="1">
        <v>350405716</v>
      </c>
      <c r="C2393" s="1">
        <v>33806</v>
      </c>
      <c r="D2393" s="63">
        <v>44643</v>
      </c>
      <c r="E2393" s="54">
        <v>125</v>
      </c>
      <c r="F2393" s="56" t="s">
        <v>68</v>
      </c>
      <c r="G2393" s="56" t="s">
        <v>73</v>
      </c>
      <c r="H2393" s="56" t="s">
        <v>1105</v>
      </c>
      <c r="I2393" s="56" t="s">
        <v>1435</v>
      </c>
      <c r="J2393" s="54" t="s">
        <v>1127</v>
      </c>
      <c r="K2393" s="1">
        <v>31.134141</v>
      </c>
      <c r="L2393" s="1">
        <v>46.437801999999998</v>
      </c>
      <c r="M2393" s="1">
        <v>2</v>
      </c>
      <c r="N2393" s="9">
        <f>DATE(YEAR(TblLocations[[#This Row],[ODK_DateOfSubmission]]),MONTH(TblLocations[[#This Row],[ODK_DateOfSubmission]]),DAY(TblLocations[[#This Row],[ODK_DateOfSubmission]]))</f>
        <v>44643</v>
      </c>
      <c r="O2393" s="23" t="str">
        <f>_xlfn.CONCAT( YEAR(TblLocations[[#This Row],[ODK_DateOfSubmission]]), "-",TEXT( MONTH(TblLocations[[#This Row],[ODK_DateOfSubmission]]),"00"))</f>
        <v>2022-03</v>
      </c>
    </row>
    <row r="2394" spans="1:15" x14ac:dyDescent="0.25">
      <c r="A2394" s="1">
        <v>3504046</v>
      </c>
      <c r="B2394" s="1">
        <v>350404616</v>
      </c>
      <c r="C2394" s="1">
        <v>10269</v>
      </c>
      <c r="D2394" s="63">
        <v>44643</v>
      </c>
      <c r="E2394" s="54">
        <v>125</v>
      </c>
      <c r="F2394" s="56" t="s">
        <v>68</v>
      </c>
      <c r="G2394" s="56" t="s">
        <v>73</v>
      </c>
      <c r="H2394" s="56" t="s">
        <v>1102</v>
      </c>
      <c r="I2394" s="56" t="s">
        <v>1103</v>
      </c>
      <c r="J2394" s="54" t="s">
        <v>1104</v>
      </c>
      <c r="K2394" s="1">
        <v>31.041901284200001</v>
      </c>
      <c r="L2394" s="1">
        <v>46.3069539022</v>
      </c>
      <c r="M2394" s="1">
        <v>2</v>
      </c>
      <c r="N2394" s="9">
        <f>DATE(YEAR(TblLocations[[#This Row],[ODK_DateOfSubmission]]),MONTH(TblLocations[[#This Row],[ODK_DateOfSubmission]]),DAY(TblLocations[[#This Row],[ODK_DateOfSubmission]]))</f>
        <v>44643</v>
      </c>
      <c r="O2394" s="23" t="str">
        <f>_xlfn.CONCAT( YEAR(TblLocations[[#This Row],[ODK_DateOfSubmission]]), "-",TEXT( MONTH(TblLocations[[#This Row],[ODK_DateOfSubmission]]),"00"))</f>
        <v>2022-03</v>
      </c>
    </row>
    <row r="2395" spans="1:15" x14ac:dyDescent="0.25">
      <c r="A2395" s="1">
        <v>3504046</v>
      </c>
      <c r="B2395" s="1">
        <v>350404616</v>
      </c>
      <c r="C2395" s="1">
        <v>10269</v>
      </c>
      <c r="D2395" s="63">
        <v>44643</v>
      </c>
      <c r="E2395" s="54">
        <v>125</v>
      </c>
      <c r="F2395" s="56" t="s">
        <v>68</v>
      </c>
      <c r="G2395" s="56" t="s">
        <v>73</v>
      </c>
      <c r="H2395" s="56" t="s">
        <v>1102</v>
      </c>
      <c r="I2395" s="56" t="s">
        <v>1103</v>
      </c>
      <c r="J2395" s="54" t="s">
        <v>1104</v>
      </c>
      <c r="K2395" s="1">
        <v>31.041901284200001</v>
      </c>
      <c r="L2395" s="1">
        <v>46.3069539022</v>
      </c>
      <c r="M2395" s="1">
        <v>5</v>
      </c>
      <c r="N2395" s="9">
        <f>DATE(YEAR(TblLocations[[#This Row],[ODK_DateOfSubmission]]),MONTH(TblLocations[[#This Row],[ODK_DateOfSubmission]]),DAY(TblLocations[[#This Row],[ODK_DateOfSubmission]]))</f>
        <v>44643</v>
      </c>
      <c r="O2395" s="23" t="str">
        <f>_xlfn.CONCAT( YEAR(TblLocations[[#This Row],[ODK_DateOfSubmission]]), "-",TEXT( MONTH(TblLocations[[#This Row],[ODK_DateOfSubmission]]),"00"))</f>
        <v>2022-03</v>
      </c>
    </row>
    <row r="2396" spans="1:15" x14ac:dyDescent="0.25">
      <c r="A2396" s="1">
        <v>3504046</v>
      </c>
      <c r="B2396" s="1">
        <v>350404616</v>
      </c>
      <c r="C2396" s="1">
        <v>10269</v>
      </c>
      <c r="D2396" s="63">
        <v>44643</v>
      </c>
      <c r="E2396" s="54">
        <v>125</v>
      </c>
      <c r="F2396" s="56" t="s">
        <v>68</v>
      </c>
      <c r="G2396" s="56" t="s">
        <v>73</v>
      </c>
      <c r="H2396" s="56" t="s">
        <v>1102</v>
      </c>
      <c r="I2396" s="56" t="s">
        <v>1103</v>
      </c>
      <c r="J2396" s="54" t="s">
        <v>1104</v>
      </c>
      <c r="K2396" s="1">
        <v>31.041901284200001</v>
      </c>
      <c r="L2396" s="1">
        <v>46.3069539022</v>
      </c>
      <c r="M2396" s="1">
        <v>4</v>
      </c>
      <c r="N2396" s="9">
        <f>DATE(YEAR(TblLocations[[#This Row],[ODK_DateOfSubmission]]),MONTH(TblLocations[[#This Row],[ODK_DateOfSubmission]]),DAY(TblLocations[[#This Row],[ODK_DateOfSubmission]]))</f>
        <v>44643</v>
      </c>
      <c r="O2396" s="23" t="str">
        <f>_xlfn.CONCAT( YEAR(TblLocations[[#This Row],[ODK_DateOfSubmission]]), "-",TEXT( MONTH(TblLocations[[#This Row],[ODK_DateOfSubmission]]),"00"))</f>
        <v>2022-03</v>
      </c>
    </row>
    <row r="2397" spans="1:15" x14ac:dyDescent="0.25">
      <c r="A2397" s="1">
        <v>3504046</v>
      </c>
      <c r="B2397" s="1">
        <v>350404616</v>
      </c>
      <c r="C2397" s="1">
        <v>10269</v>
      </c>
      <c r="D2397" s="63">
        <v>44643</v>
      </c>
      <c r="E2397" s="54">
        <v>125</v>
      </c>
      <c r="F2397" s="56" t="s">
        <v>68</v>
      </c>
      <c r="G2397" s="56" t="s">
        <v>73</v>
      </c>
      <c r="H2397" s="56" t="s">
        <v>1102</v>
      </c>
      <c r="I2397" s="56" t="s">
        <v>1103</v>
      </c>
      <c r="J2397" s="54" t="s">
        <v>1104</v>
      </c>
      <c r="K2397" s="1">
        <v>31.041901284200001</v>
      </c>
      <c r="L2397" s="1">
        <v>46.3069539022</v>
      </c>
      <c r="M2397" s="1">
        <v>15</v>
      </c>
      <c r="N2397" s="9">
        <f>DATE(YEAR(TblLocations[[#This Row],[ODK_DateOfSubmission]]),MONTH(TblLocations[[#This Row],[ODK_DateOfSubmission]]),DAY(TblLocations[[#This Row],[ODK_DateOfSubmission]]))</f>
        <v>44643</v>
      </c>
      <c r="O2397" s="23" t="str">
        <f>_xlfn.CONCAT( YEAR(TblLocations[[#This Row],[ODK_DateOfSubmission]]), "-",TEXT( MONTH(TblLocations[[#This Row],[ODK_DateOfSubmission]]),"00"))</f>
        <v>2022-03</v>
      </c>
    </row>
    <row r="2398" spans="1:15" x14ac:dyDescent="0.25">
      <c r="A2398" s="1">
        <v>3504046</v>
      </c>
      <c r="B2398" s="1">
        <v>350404616</v>
      </c>
      <c r="C2398" s="1">
        <v>10269</v>
      </c>
      <c r="D2398" s="63">
        <v>44643</v>
      </c>
      <c r="E2398" s="54">
        <v>125</v>
      </c>
      <c r="F2398" s="56" t="s">
        <v>68</v>
      </c>
      <c r="G2398" s="56" t="s">
        <v>73</v>
      </c>
      <c r="H2398" s="56" t="s">
        <v>1102</v>
      </c>
      <c r="I2398" s="56" t="s">
        <v>1103</v>
      </c>
      <c r="J2398" s="54" t="s">
        <v>1104</v>
      </c>
      <c r="K2398" s="1">
        <v>31.041901284200001</v>
      </c>
      <c r="L2398" s="1">
        <v>46.3069539022</v>
      </c>
      <c r="M2398" s="1">
        <v>15</v>
      </c>
      <c r="N2398" s="9">
        <f>DATE(YEAR(TblLocations[[#This Row],[ODK_DateOfSubmission]]),MONTH(TblLocations[[#This Row],[ODK_DateOfSubmission]]),DAY(TblLocations[[#This Row],[ODK_DateOfSubmission]]))</f>
        <v>44643</v>
      </c>
      <c r="O2398" s="23" t="str">
        <f>_xlfn.CONCAT( YEAR(TblLocations[[#This Row],[ODK_DateOfSubmission]]), "-",TEXT( MONTH(TblLocations[[#This Row],[ODK_DateOfSubmission]]),"00"))</f>
        <v>2022-03</v>
      </c>
    </row>
    <row r="2399" spans="1:15" x14ac:dyDescent="0.25">
      <c r="A2399" s="1">
        <v>3505013</v>
      </c>
      <c r="B2399" s="1">
        <v>350501316</v>
      </c>
      <c r="C2399" s="1">
        <v>33809</v>
      </c>
      <c r="D2399" s="63">
        <v>44643</v>
      </c>
      <c r="E2399" s="54">
        <v>125</v>
      </c>
      <c r="F2399" s="56" t="s">
        <v>68</v>
      </c>
      <c r="G2399" s="56" t="s">
        <v>77</v>
      </c>
      <c r="H2399" s="56" t="s">
        <v>1119</v>
      </c>
      <c r="I2399" s="56" t="s">
        <v>1342</v>
      </c>
      <c r="J2399" s="54" t="s">
        <v>232</v>
      </c>
      <c r="K2399" s="1">
        <v>30.914428999999998</v>
      </c>
      <c r="L2399" s="1">
        <v>46.47878</v>
      </c>
      <c r="M2399" s="1">
        <v>5</v>
      </c>
      <c r="N2399" s="9">
        <f>DATE(YEAR(TblLocations[[#This Row],[ODK_DateOfSubmission]]),MONTH(TblLocations[[#This Row],[ODK_DateOfSubmission]]),DAY(TblLocations[[#This Row],[ODK_DateOfSubmission]]))</f>
        <v>44643</v>
      </c>
      <c r="O2399" s="23" t="str">
        <f>_xlfn.CONCAT( YEAR(TblLocations[[#This Row],[ODK_DateOfSubmission]]), "-",TEXT( MONTH(TblLocations[[#This Row],[ODK_DateOfSubmission]]),"00"))</f>
        <v>2022-03</v>
      </c>
    </row>
    <row r="2400" spans="1:15" x14ac:dyDescent="0.25">
      <c r="A2400" s="1">
        <v>3505013</v>
      </c>
      <c r="B2400" s="1">
        <v>350501316</v>
      </c>
      <c r="C2400" s="1">
        <v>33809</v>
      </c>
      <c r="D2400" s="63">
        <v>44643</v>
      </c>
      <c r="E2400" s="54">
        <v>125</v>
      </c>
      <c r="F2400" s="56" t="s">
        <v>68</v>
      </c>
      <c r="G2400" s="56" t="s">
        <v>77</v>
      </c>
      <c r="H2400" s="56" t="s">
        <v>1119</v>
      </c>
      <c r="I2400" s="56" t="s">
        <v>1342</v>
      </c>
      <c r="J2400" s="54" t="s">
        <v>232</v>
      </c>
      <c r="K2400" s="1">
        <v>30.914428999999998</v>
      </c>
      <c r="L2400" s="1">
        <v>46.47878</v>
      </c>
      <c r="M2400" s="1">
        <v>5</v>
      </c>
      <c r="N2400" s="9">
        <f>DATE(YEAR(TblLocations[[#This Row],[ODK_DateOfSubmission]]),MONTH(TblLocations[[#This Row],[ODK_DateOfSubmission]]),DAY(TblLocations[[#This Row],[ODK_DateOfSubmission]]))</f>
        <v>44643</v>
      </c>
      <c r="O2400" s="23" t="str">
        <f>_xlfn.CONCAT( YEAR(TblLocations[[#This Row],[ODK_DateOfSubmission]]), "-",TEXT( MONTH(TblLocations[[#This Row],[ODK_DateOfSubmission]]),"00"))</f>
        <v>2022-03</v>
      </c>
    </row>
    <row r="2401" spans="1:15" x14ac:dyDescent="0.25">
      <c r="A2401" s="1">
        <v>3505013</v>
      </c>
      <c r="B2401" s="1">
        <v>350501316</v>
      </c>
      <c r="C2401" s="1">
        <v>33809</v>
      </c>
      <c r="D2401" s="63">
        <v>44643</v>
      </c>
      <c r="E2401" s="54">
        <v>125</v>
      </c>
      <c r="F2401" s="56" t="s">
        <v>68</v>
      </c>
      <c r="G2401" s="56" t="s">
        <v>77</v>
      </c>
      <c r="H2401" s="56" t="s">
        <v>1119</v>
      </c>
      <c r="I2401" s="56" t="s">
        <v>1342</v>
      </c>
      <c r="J2401" s="54" t="s">
        <v>232</v>
      </c>
      <c r="K2401" s="1">
        <v>30.914428999999998</v>
      </c>
      <c r="L2401" s="1">
        <v>46.47878</v>
      </c>
      <c r="M2401" s="1">
        <v>7</v>
      </c>
      <c r="N2401" s="9">
        <f>DATE(YEAR(TblLocations[[#This Row],[ODK_DateOfSubmission]]),MONTH(TblLocations[[#This Row],[ODK_DateOfSubmission]]),DAY(TblLocations[[#This Row],[ODK_DateOfSubmission]]))</f>
        <v>44643</v>
      </c>
      <c r="O2401" s="23" t="str">
        <f>_xlfn.CONCAT( YEAR(TblLocations[[#This Row],[ODK_DateOfSubmission]]), "-",TEXT( MONTH(TblLocations[[#This Row],[ODK_DateOfSubmission]]),"00"))</f>
        <v>2022-03</v>
      </c>
    </row>
    <row r="2402" spans="1:15" x14ac:dyDescent="0.25">
      <c r="A2402" s="1">
        <v>3505013</v>
      </c>
      <c r="B2402" s="1">
        <v>350501316</v>
      </c>
      <c r="C2402" s="1">
        <v>33809</v>
      </c>
      <c r="D2402" s="63">
        <v>44643</v>
      </c>
      <c r="E2402" s="54">
        <v>125</v>
      </c>
      <c r="F2402" s="56" t="s">
        <v>68</v>
      </c>
      <c r="G2402" s="56" t="s">
        <v>77</v>
      </c>
      <c r="H2402" s="56" t="s">
        <v>1119</v>
      </c>
      <c r="I2402" s="56" t="s">
        <v>1342</v>
      </c>
      <c r="J2402" s="54" t="s">
        <v>232</v>
      </c>
      <c r="K2402" s="1">
        <v>30.914428999999998</v>
      </c>
      <c r="L2402" s="1">
        <v>46.47878</v>
      </c>
      <c r="M2402" s="1">
        <v>4</v>
      </c>
      <c r="N2402" s="9">
        <f>DATE(YEAR(TblLocations[[#This Row],[ODK_DateOfSubmission]]),MONTH(TblLocations[[#This Row],[ODK_DateOfSubmission]]),DAY(TblLocations[[#This Row],[ODK_DateOfSubmission]]))</f>
        <v>44643</v>
      </c>
      <c r="O2402" s="23" t="str">
        <f>_xlfn.CONCAT( YEAR(TblLocations[[#This Row],[ODK_DateOfSubmission]]), "-",TEXT( MONTH(TblLocations[[#This Row],[ODK_DateOfSubmission]]),"00"))</f>
        <v>2022-03</v>
      </c>
    </row>
    <row r="2403" spans="1:15" x14ac:dyDescent="0.25">
      <c r="A2403" s="1">
        <v>3505002</v>
      </c>
      <c r="B2403" s="1">
        <v>350500216</v>
      </c>
      <c r="C2403" s="1">
        <v>24721</v>
      </c>
      <c r="D2403" s="63">
        <v>44643</v>
      </c>
      <c r="E2403" s="54">
        <v>125</v>
      </c>
      <c r="F2403" s="56" t="s">
        <v>68</v>
      </c>
      <c r="G2403" s="56" t="s">
        <v>77</v>
      </c>
      <c r="H2403" s="56" t="s">
        <v>1112</v>
      </c>
      <c r="I2403" s="56" t="s">
        <v>1113</v>
      </c>
      <c r="J2403" s="54" t="s">
        <v>1114</v>
      </c>
      <c r="K2403" s="1">
        <v>30.956201633799999</v>
      </c>
      <c r="L2403" s="1">
        <v>46.359501579899998</v>
      </c>
      <c r="M2403" s="1">
        <v>5</v>
      </c>
      <c r="N2403" s="9">
        <f>DATE(YEAR(TblLocations[[#This Row],[ODK_DateOfSubmission]]),MONTH(TblLocations[[#This Row],[ODK_DateOfSubmission]]),DAY(TblLocations[[#This Row],[ODK_DateOfSubmission]]))</f>
        <v>44643</v>
      </c>
      <c r="O2403" s="23" t="str">
        <f>_xlfn.CONCAT( YEAR(TblLocations[[#This Row],[ODK_DateOfSubmission]]), "-",TEXT( MONTH(TblLocations[[#This Row],[ODK_DateOfSubmission]]),"00"))</f>
        <v>2022-03</v>
      </c>
    </row>
    <row r="2404" spans="1:15" x14ac:dyDescent="0.25">
      <c r="A2404" s="1">
        <v>3505002</v>
      </c>
      <c r="B2404" s="1">
        <v>350500216</v>
      </c>
      <c r="C2404" s="1">
        <v>24721</v>
      </c>
      <c r="D2404" s="63">
        <v>44643</v>
      </c>
      <c r="E2404" s="54">
        <v>125</v>
      </c>
      <c r="F2404" s="56" t="s">
        <v>68</v>
      </c>
      <c r="G2404" s="56" t="s">
        <v>77</v>
      </c>
      <c r="H2404" s="56" t="s">
        <v>1112</v>
      </c>
      <c r="I2404" s="56" t="s">
        <v>1113</v>
      </c>
      <c r="J2404" s="54" t="s">
        <v>1114</v>
      </c>
      <c r="K2404" s="1">
        <v>30.956201633799999</v>
      </c>
      <c r="L2404" s="1">
        <v>46.359501579899998</v>
      </c>
      <c r="M2404" s="1">
        <v>8</v>
      </c>
      <c r="N2404" s="9">
        <f>DATE(YEAR(TblLocations[[#This Row],[ODK_DateOfSubmission]]),MONTH(TblLocations[[#This Row],[ODK_DateOfSubmission]]),DAY(TblLocations[[#This Row],[ODK_DateOfSubmission]]))</f>
        <v>44643</v>
      </c>
      <c r="O2404" s="23" t="str">
        <f>_xlfn.CONCAT( YEAR(TblLocations[[#This Row],[ODK_DateOfSubmission]]), "-",TEXT( MONTH(TblLocations[[#This Row],[ODK_DateOfSubmission]]),"00"))</f>
        <v>2022-03</v>
      </c>
    </row>
    <row r="2405" spans="1:15" x14ac:dyDescent="0.25">
      <c r="A2405" s="1">
        <v>3505014</v>
      </c>
      <c r="B2405" s="1">
        <v>350501416</v>
      </c>
      <c r="C2405" s="1">
        <v>33810</v>
      </c>
      <c r="D2405" s="63">
        <v>44647</v>
      </c>
      <c r="E2405" s="54">
        <v>125</v>
      </c>
      <c r="F2405" s="56" t="s">
        <v>68</v>
      </c>
      <c r="G2405" s="56" t="s">
        <v>77</v>
      </c>
      <c r="H2405" s="56" t="s">
        <v>1128</v>
      </c>
      <c r="I2405" s="56" t="s">
        <v>1343</v>
      </c>
      <c r="J2405" s="54" t="s">
        <v>1344</v>
      </c>
      <c r="K2405" s="1">
        <v>30.880875</v>
      </c>
      <c r="L2405" s="1">
        <v>46.576391999999998</v>
      </c>
      <c r="M2405" s="1">
        <v>8</v>
      </c>
      <c r="N2405" s="9">
        <f>DATE(YEAR(TblLocations[[#This Row],[ODK_DateOfSubmission]]),MONTH(TblLocations[[#This Row],[ODK_DateOfSubmission]]),DAY(TblLocations[[#This Row],[ODK_DateOfSubmission]]))</f>
        <v>44647</v>
      </c>
      <c r="O2405" s="23" t="str">
        <f>_xlfn.CONCAT( YEAR(TblLocations[[#This Row],[ODK_DateOfSubmission]]), "-",TEXT( MONTH(TblLocations[[#This Row],[ODK_DateOfSubmission]]),"00"))</f>
        <v>2022-03</v>
      </c>
    </row>
    <row r="2406" spans="1:15" x14ac:dyDescent="0.25">
      <c r="A2406" s="1">
        <v>3505014</v>
      </c>
      <c r="B2406" s="1">
        <v>350501416</v>
      </c>
      <c r="C2406" s="1">
        <v>33810</v>
      </c>
      <c r="D2406" s="63">
        <v>44647</v>
      </c>
      <c r="E2406" s="54">
        <v>125</v>
      </c>
      <c r="F2406" s="56" t="s">
        <v>68</v>
      </c>
      <c r="G2406" s="56" t="s">
        <v>77</v>
      </c>
      <c r="H2406" s="56" t="s">
        <v>1128</v>
      </c>
      <c r="I2406" s="56" t="s">
        <v>1343</v>
      </c>
      <c r="J2406" s="54" t="s">
        <v>1344</v>
      </c>
      <c r="K2406" s="1">
        <v>30.880875</v>
      </c>
      <c r="L2406" s="1">
        <v>46.576391999999998</v>
      </c>
      <c r="M2406" s="1">
        <v>5</v>
      </c>
      <c r="N2406" s="9">
        <f>DATE(YEAR(TblLocations[[#This Row],[ODK_DateOfSubmission]]),MONTH(TblLocations[[#This Row],[ODK_DateOfSubmission]]),DAY(TblLocations[[#This Row],[ODK_DateOfSubmission]]))</f>
        <v>44647</v>
      </c>
      <c r="O2406" s="23" t="str">
        <f>_xlfn.CONCAT( YEAR(TblLocations[[#This Row],[ODK_DateOfSubmission]]), "-",TEXT( MONTH(TblLocations[[#This Row],[ODK_DateOfSubmission]]),"00"))</f>
        <v>2022-03</v>
      </c>
    </row>
    <row r="2407" spans="1:15" x14ac:dyDescent="0.25">
      <c r="A2407" s="1">
        <v>3505014</v>
      </c>
      <c r="B2407" s="1">
        <v>350501416</v>
      </c>
      <c r="C2407" s="1">
        <v>33810</v>
      </c>
      <c r="D2407" s="63">
        <v>44647</v>
      </c>
      <c r="E2407" s="54">
        <v>125</v>
      </c>
      <c r="F2407" s="56" t="s">
        <v>68</v>
      </c>
      <c r="G2407" s="56" t="s">
        <v>77</v>
      </c>
      <c r="H2407" s="56" t="s">
        <v>1128</v>
      </c>
      <c r="I2407" s="56" t="s">
        <v>1343</v>
      </c>
      <c r="J2407" s="54" t="s">
        <v>1344</v>
      </c>
      <c r="K2407" s="1">
        <v>30.880875</v>
      </c>
      <c r="L2407" s="1">
        <v>46.576391999999998</v>
      </c>
      <c r="M2407" s="1">
        <v>14</v>
      </c>
      <c r="N2407" s="9">
        <f>DATE(YEAR(TblLocations[[#This Row],[ODK_DateOfSubmission]]),MONTH(TblLocations[[#This Row],[ODK_DateOfSubmission]]),DAY(TblLocations[[#This Row],[ODK_DateOfSubmission]]))</f>
        <v>44647</v>
      </c>
      <c r="O2407" s="23" t="str">
        <f>_xlfn.CONCAT( YEAR(TblLocations[[#This Row],[ODK_DateOfSubmission]]), "-",TEXT( MONTH(TblLocations[[#This Row],[ODK_DateOfSubmission]]),"00"))</f>
        <v>2022-03</v>
      </c>
    </row>
    <row r="2408" spans="1:15" x14ac:dyDescent="0.25">
      <c r="A2408" s="1">
        <v>3505014</v>
      </c>
      <c r="B2408" s="1">
        <v>350501416</v>
      </c>
      <c r="C2408" s="1">
        <v>33810</v>
      </c>
      <c r="D2408" s="63">
        <v>44647</v>
      </c>
      <c r="E2408" s="54">
        <v>125</v>
      </c>
      <c r="F2408" s="56" t="s">
        <v>68</v>
      </c>
      <c r="G2408" s="56" t="s">
        <v>77</v>
      </c>
      <c r="H2408" s="56" t="s">
        <v>1128</v>
      </c>
      <c r="I2408" s="56" t="s">
        <v>1343</v>
      </c>
      <c r="J2408" s="54" t="s">
        <v>1344</v>
      </c>
      <c r="K2408" s="1">
        <v>30.880875</v>
      </c>
      <c r="L2408" s="1">
        <v>46.576391999999998</v>
      </c>
      <c r="M2408" s="1">
        <v>10</v>
      </c>
      <c r="N2408" s="9">
        <f>DATE(YEAR(TblLocations[[#This Row],[ODK_DateOfSubmission]]),MONTH(TblLocations[[#This Row],[ODK_DateOfSubmission]]),DAY(TblLocations[[#This Row],[ODK_DateOfSubmission]]))</f>
        <v>44647</v>
      </c>
      <c r="O2408" s="23" t="str">
        <f>_xlfn.CONCAT( YEAR(TblLocations[[#This Row],[ODK_DateOfSubmission]]), "-",TEXT( MONTH(TblLocations[[#This Row],[ODK_DateOfSubmission]]),"00"))</f>
        <v>2022-03</v>
      </c>
    </row>
    <row r="2409" spans="1:15" x14ac:dyDescent="0.25">
      <c r="A2409" s="1">
        <v>3505014</v>
      </c>
      <c r="B2409" s="1">
        <v>350501416</v>
      </c>
      <c r="C2409" s="1">
        <v>33810</v>
      </c>
      <c r="D2409" s="63">
        <v>44647</v>
      </c>
      <c r="E2409" s="54">
        <v>125</v>
      </c>
      <c r="F2409" s="56" t="s">
        <v>68</v>
      </c>
      <c r="G2409" s="56" t="s">
        <v>77</v>
      </c>
      <c r="H2409" s="56" t="s">
        <v>1128</v>
      </c>
      <c r="I2409" s="56" t="s">
        <v>1343</v>
      </c>
      <c r="J2409" s="54" t="s">
        <v>1344</v>
      </c>
      <c r="K2409" s="1">
        <v>30.880875</v>
      </c>
      <c r="L2409" s="1">
        <v>46.576391999999998</v>
      </c>
      <c r="M2409" s="1">
        <v>2</v>
      </c>
      <c r="N2409" s="9">
        <f>DATE(YEAR(TblLocations[[#This Row],[ODK_DateOfSubmission]]),MONTH(TblLocations[[#This Row],[ODK_DateOfSubmission]]),DAY(TblLocations[[#This Row],[ODK_DateOfSubmission]]))</f>
        <v>44647</v>
      </c>
      <c r="O2409" s="23" t="str">
        <f>_xlfn.CONCAT( YEAR(TblLocations[[#This Row],[ODK_DateOfSubmission]]), "-",TEXT( MONTH(TblLocations[[#This Row],[ODK_DateOfSubmission]]),"00"))</f>
        <v>2022-03</v>
      </c>
    </row>
    <row r="2410" spans="1:15" x14ac:dyDescent="0.25">
      <c r="A2410" s="1">
        <v>3505015</v>
      </c>
      <c r="B2410" s="1">
        <v>350501516</v>
      </c>
      <c r="C2410" s="1">
        <v>33811</v>
      </c>
      <c r="D2410" s="63">
        <v>44644</v>
      </c>
      <c r="E2410" s="54">
        <v>125</v>
      </c>
      <c r="F2410" s="56" t="s">
        <v>68</v>
      </c>
      <c r="G2410" s="56" t="s">
        <v>77</v>
      </c>
      <c r="H2410" s="56" t="s">
        <v>1128</v>
      </c>
      <c r="I2410" s="56" t="s">
        <v>1342</v>
      </c>
      <c r="J2410" s="54" t="s">
        <v>232</v>
      </c>
      <c r="K2410" s="1">
        <v>30.882387999999999</v>
      </c>
      <c r="L2410" s="1">
        <v>46.568722000000001</v>
      </c>
      <c r="M2410" s="1">
        <v>10</v>
      </c>
      <c r="N2410" s="9">
        <f>DATE(YEAR(TblLocations[[#This Row],[ODK_DateOfSubmission]]),MONTH(TblLocations[[#This Row],[ODK_DateOfSubmission]]),DAY(TblLocations[[#This Row],[ODK_DateOfSubmission]]))</f>
        <v>44644</v>
      </c>
      <c r="O2410" s="23" t="str">
        <f>_xlfn.CONCAT( YEAR(TblLocations[[#This Row],[ODK_DateOfSubmission]]), "-",TEXT( MONTH(TblLocations[[#This Row],[ODK_DateOfSubmission]]),"00"))</f>
        <v>2022-03</v>
      </c>
    </row>
    <row r="2411" spans="1:15" x14ac:dyDescent="0.25">
      <c r="A2411" s="1">
        <v>3505015</v>
      </c>
      <c r="B2411" s="1">
        <v>350501516</v>
      </c>
      <c r="C2411" s="1">
        <v>33811</v>
      </c>
      <c r="D2411" s="63">
        <v>44644</v>
      </c>
      <c r="E2411" s="54">
        <v>125</v>
      </c>
      <c r="F2411" s="56" t="s">
        <v>68</v>
      </c>
      <c r="G2411" s="56" t="s">
        <v>77</v>
      </c>
      <c r="H2411" s="56" t="s">
        <v>1128</v>
      </c>
      <c r="I2411" s="56" t="s">
        <v>1342</v>
      </c>
      <c r="J2411" s="54" t="s">
        <v>232</v>
      </c>
      <c r="K2411" s="1">
        <v>30.882387999999999</v>
      </c>
      <c r="L2411" s="1">
        <v>46.568722000000001</v>
      </c>
      <c r="M2411" s="1">
        <v>10</v>
      </c>
      <c r="N2411" s="9">
        <f>DATE(YEAR(TblLocations[[#This Row],[ODK_DateOfSubmission]]),MONTH(TblLocations[[#This Row],[ODK_DateOfSubmission]]),DAY(TblLocations[[#This Row],[ODK_DateOfSubmission]]))</f>
        <v>44644</v>
      </c>
      <c r="O2411" s="23" t="str">
        <f>_xlfn.CONCAT( YEAR(TblLocations[[#This Row],[ODK_DateOfSubmission]]), "-",TEXT( MONTH(TblLocations[[#This Row],[ODK_DateOfSubmission]]),"00"))</f>
        <v>2022-03</v>
      </c>
    </row>
    <row r="2412" spans="1:15" x14ac:dyDescent="0.25">
      <c r="A2412" s="1">
        <v>3505015</v>
      </c>
      <c r="B2412" s="1">
        <v>350501516</v>
      </c>
      <c r="C2412" s="1">
        <v>33811</v>
      </c>
      <c r="D2412" s="63">
        <v>44644</v>
      </c>
      <c r="E2412" s="54">
        <v>125</v>
      </c>
      <c r="F2412" s="56" t="s">
        <v>68</v>
      </c>
      <c r="G2412" s="56" t="s">
        <v>77</v>
      </c>
      <c r="H2412" s="56" t="s">
        <v>1128</v>
      </c>
      <c r="I2412" s="56" t="s">
        <v>1342</v>
      </c>
      <c r="J2412" s="54" t="s">
        <v>232</v>
      </c>
      <c r="K2412" s="1">
        <v>30.882387999999999</v>
      </c>
      <c r="L2412" s="1">
        <v>46.568722000000001</v>
      </c>
      <c r="M2412" s="1">
        <v>5</v>
      </c>
      <c r="N2412" s="9">
        <f>DATE(YEAR(TblLocations[[#This Row],[ODK_DateOfSubmission]]),MONTH(TblLocations[[#This Row],[ODK_DateOfSubmission]]),DAY(TblLocations[[#This Row],[ODK_DateOfSubmission]]))</f>
        <v>44644</v>
      </c>
      <c r="O2412" s="23" t="str">
        <f>_xlfn.CONCAT( YEAR(TblLocations[[#This Row],[ODK_DateOfSubmission]]), "-",TEXT( MONTH(TblLocations[[#This Row],[ODK_DateOfSubmission]]),"00"))</f>
        <v>2022-03</v>
      </c>
    </row>
    <row r="2413" spans="1:15" x14ac:dyDescent="0.25">
      <c r="A2413" s="1">
        <v>3505016</v>
      </c>
      <c r="B2413" s="1">
        <v>350501616</v>
      </c>
      <c r="C2413" s="1">
        <v>34161</v>
      </c>
      <c r="D2413" s="63">
        <v>44644</v>
      </c>
      <c r="E2413" s="54">
        <v>125</v>
      </c>
      <c r="F2413" s="56" t="s">
        <v>68</v>
      </c>
      <c r="G2413" s="56" t="s">
        <v>77</v>
      </c>
      <c r="H2413" s="56" t="s">
        <v>1115</v>
      </c>
      <c r="I2413" s="56" t="s">
        <v>1428</v>
      </c>
      <c r="J2413" s="54" t="s">
        <v>1429</v>
      </c>
      <c r="K2413" s="1">
        <v>30.880265143100001</v>
      </c>
      <c r="L2413" s="1">
        <v>46.454987385000003</v>
      </c>
      <c r="M2413" s="1">
        <v>4</v>
      </c>
      <c r="N2413" s="9">
        <f>DATE(YEAR(TblLocations[[#This Row],[ODK_DateOfSubmission]]),MONTH(TblLocations[[#This Row],[ODK_DateOfSubmission]]),DAY(TblLocations[[#This Row],[ODK_DateOfSubmission]]))</f>
        <v>44644</v>
      </c>
      <c r="O2413" s="23" t="str">
        <f>_xlfn.CONCAT( YEAR(TblLocations[[#This Row],[ODK_DateOfSubmission]]), "-",TEXT( MONTH(TblLocations[[#This Row],[ODK_DateOfSubmission]]),"00"))</f>
        <v>2022-03</v>
      </c>
    </row>
    <row r="2414" spans="1:15" x14ac:dyDescent="0.25">
      <c r="A2414" s="1">
        <v>3505016</v>
      </c>
      <c r="B2414" s="1">
        <v>350501616</v>
      </c>
      <c r="C2414" s="1">
        <v>34161</v>
      </c>
      <c r="D2414" s="63">
        <v>44644</v>
      </c>
      <c r="E2414" s="54">
        <v>125</v>
      </c>
      <c r="F2414" s="56" t="s">
        <v>68</v>
      </c>
      <c r="G2414" s="56" t="s">
        <v>77</v>
      </c>
      <c r="H2414" s="56" t="s">
        <v>1115</v>
      </c>
      <c r="I2414" s="56" t="s">
        <v>1428</v>
      </c>
      <c r="J2414" s="54" t="s">
        <v>1429</v>
      </c>
      <c r="K2414" s="1">
        <v>30.880265143100001</v>
      </c>
      <c r="L2414" s="1">
        <v>46.454987385000003</v>
      </c>
      <c r="M2414" s="1">
        <v>5</v>
      </c>
      <c r="N2414" s="9">
        <f>DATE(YEAR(TblLocations[[#This Row],[ODK_DateOfSubmission]]),MONTH(TblLocations[[#This Row],[ODK_DateOfSubmission]]),DAY(TblLocations[[#This Row],[ODK_DateOfSubmission]]))</f>
        <v>44644</v>
      </c>
      <c r="O2414" s="23" t="str">
        <f>_xlfn.CONCAT( YEAR(TblLocations[[#This Row],[ODK_DateOfSubmission]]), "-",TEXT( MONTH(TblLocations[[#This Row],[ODK_DateOfSubmission]]),"00"))</f>
        <v>2022-03</v>
      </c>
    </row>
    <row r="2415" spans="1:15" x14ac:dyDescent="0.25">
      <c r="A2415" s="1">
        <v>3505016</v>
      </c>
      <c r="B2415" s="1">
        <v>350501616</v>
      </c>
      <c r="C2415" s="1">
        <v>34161</v>
      </c>
      <c r="D2415" s="63">
        <v>44644</v>
      </c>
      <c r="E2415" s="54">
        <v>125</v>
      </c>
      <c r="F2415" s="56" t="s">
        <v>68</v>
      </c>
      <c r="G2415" s="56" t="s">
        <v>77</v>
      </c>
      <c r="H2415" s="56" t="s">
        <v>1115</v>
      </c>
      <c r="I2415" s="56" t="s">
        <v>1428</v>
      </c>
      <c r="J2415" s="54" t="s">
        <v>1429</v>
      </c>
      <c r="K2415" s="1">
        <v>30.880265143100001</v>
      </c>
      <c r="L2415" s="1">
        <v>46.454987385000003</v>
      </c>
      <c r="M2415" s="1">
        <v>1</v>
      </c>
      <c r="N2415" s="9">
        <f>DATE(YEAR(TblLocations[[#This Row],[ODK_DateOfSubmission]]),MONTH(TblLocations[[#This Row],[ODK_DateOfSubmission]]),DAY(TblLocations[[#This Row],[ODK_DateOfSubmission]]))</f>
        <v>44644</v>
      </c>
      <c r="O2415" s="23" t="str">
        <f>_xlfn.CONCAT( YEAR(TblLocations[[#This Row],[ODK_DateOfSubmission]]), "-",TEXT( MONTH(TblLocations[[#This Row],[ODK_DateOfSubmission]]),"00"))</f>
        <v>2022-03</v>
      </c>
    </row>
    <row r="2416" spans="1:15" x14ac:dyDescent="0.25">
      <c r="A2416" s="1">
        <v>3505003</v>
      </c>
      <c r="B2416" s="1">
        <v>350500316</v>
      </c>
      <c r="C2416" s="1">
        <v>25436</v>
      </c>
      <c r="D2416" s="63">
        <v>44644</v>
      </c>
      <c r="E2416" s="54">
        <v>125</v>
      </c>
      <c r="F2416" s="56" t="s">
        <v>68</v>
      </c>
      <c r="G2416" s="56" t="s">
        <v>77</v>
      </c>
      <c r="H2416" s="56" t="s">
        <v>1115</v>
      </c>
      <c r="I2416" s="56" t="s">
        <v>1116</v>
      </c>
      <c r="J2416" s="54" t="s">
        <v>1117</v>
      </c>
      <c r="K2416" s="1">
        <v>30.906636502200001</v>
      </c>
      <c r="L2416" s="1">
        <v>46.445979934699999</v>
      </c>
      <c r="M2416" s="1">
        <v>5</v>
      </c>
      <c r="N2416" s="9">
        <f>DATE(YEAR(TblLocations[[#This Row],[ODK_DateOfSubmission]]),MONTH(TblLocations[[#This Row],[ODK_DateOfSubmission]]),DAY(TblLocations[[#This Row],[ODK_DateOfSubmission]]))</f>
        <v>44644</v>
      </c>
      <c r="O2416" s="23" t="str">
        <f>_xlfn.CONCAT( YEAR(TblLocations[[#This Row],[ODK_DateOfSubmission]]), "-",TEXT( MONTH(TblLocations[[#This Row],[ODK_DateOfSubmission]]),"00"))</f>
        <v>2022-03</v>
      </c>
    </row>
    <row r="2417" spans="1:15" x14ac:dyDescent="0.25">
      <c r="A2417" s="1">
        <v>3505003</v>
      </c>
      <c r="B2417" s="1">
        <v>350500316</v>
      </c>
      <c r="C2417" s="1">
        <v>25436</v>
      </c>
      <c r="D2417" s="63">
        <v>44644</v>
      </c>
      <c r="E2417" s="54">
        <v>125</v>
      </c>
      <c r="F2417" s="56" t="s">
        <v>68</v>
      </c>
      <c r="G2417" s="56" t="s">
        <v>77</v>
      </c>
      <c r="H2417" s="56" t="s">
        <v>1115</v>
      </c>
      <c r="I2417" s="56" t="s">
        <v>1116</v>
      </c>
      <c r="J2417" s="54" t="s">
        <v>1117</v>
      </c>
      <c r="K2417" s="1">
        <v>30.906636502200001</v>
      </c>
      <c r="L2417" s="1">
        <v>46.445979934699999</v>
      </c>
      <c r="M2417" s="1">
        <v>10</v>
      </c>
      <c r="N2417" s="9">
        <f>DATE(YEAR(TblLocations[[#This Row],[ODK_DateOfSubmission]]),MONTH(TblLocations[[#This Row],[ODK_DateOfSubmission]]),DAY(TblLocations[[#This Row],[ODK_DateOfSubmission]]))</f>
        <v>44644</v>
      </c>
      <c r="O2417" s="23" t="str">
        <f>_xlfn.CONCAT( YEAR(TblLocations[[#This Row],[ODK_DateOfSubmission]]), "-",TEXT( MONTH(TblLocations[[#This Row],[ODK_DateOfSubmission]]),"00"))</f>
        <v>2022-03</v>
      </c>
    </row>
    <row r="2418" spans="1:15" x14ac:dyDescent="0.25">
      <c r="A2418" s="1">
        <v>3505003</v>
      </c>
      <c r="B2418" s="1">
        <v>350500316</v>
      </c>
      <c r="C2418" s="1">
        <v>25436</v>
      </c>
      <c r="D2418" s="63">
        <v>44644</v>
      </c>
      <c r="E2418" s="54">
        <v>125</v>
      </c>
      <c r="F2418" s="56" t="s">
        <v>68</v>
      </c>
      <c r="G2418" s="56" t="s">
        <v>77</v>
      </c>
      <c r="H2418" s="56" t="s">
        <v>1115</v>
      </c>
      <c r="I2418" s="56" t="s">
        <v>1116</v>
      </c>
      <c r="J2418" s="54" t="s">
        <v>1117</v>
      </c>
      <c r="K2418" s="1">
        <v>30.906636502200001</v>
      </c>
      <c r="L2418" s="1">
        <v>46.445979934699999</v>
      </c>
      <c r="M2418" s="1">
        <v>1</v>
      </c>
      <c r="N2418" s="9">
        <f>DATE(YEAR(TblLocations[[#This Row],[ODK_DateOfSubmission]]),MONTH(TblLocations[[#This Row],[ODK_DateOfSubmission]]),DAY(TblLocations[[#This Row],[ODK_DateOfSubmission]]))</f>
        <v>44644</v>
      </c>
      <c r="O2418" s="23" t="str">
        <f>_xlfn.CONCAT( YEAR(TblLocations[[#This Row],[ODK_DateOfSubmission]]), "-",TEXT( MONTH(TblLocations[[#This Row],[ODK_DateOfSubmission]]),"00"))</f>
        <v>2022-03</v>
      </c>
    </row>
    <row r="2419" spans="1:15" x14ac:dyDescent="0.25">
      <c r="A2419" s="1">
        <v>3505003</v>
      </c>
      <c r="B2419" s="1">
        <v>350500316</v>
      </c>
      <c r="C2419" s="1">
        <v>25436</v>
      </c>
      <c r="D2419" s="63">
        <v>44644</v>
      </c>
      <c r="E2419" s="54">
        <v>125</v>
      </c>
      <c r="F2419" s="56" t="s">
        <v>68</v>
      </c>
      <c r="G2419" s="56" t="s">
        <v>77</v>
      </c>
      <c r="H2419" s="56" t="s">
        <v>1115</v>
      </c>
      <c r="I2419" s="56" t="s">
        <v>1116</v>
      </c>
      <c r="J2419" s="54" t="s">
        <v>1117</v>
      </c>
      <c r="K2419" s="1">
        <v>30.906636502200001</v>
      </c>
      <c r="L2419" s="1">
        <v>46.445979934699999</v>
      </c>
      <c r="M2419" s="1">
        <v>3</v>
      </c>
      <c r="N2419" s="9">
        <f>DATE(YEAR(TblLocations[[#This Row],[ODK_DateOfSubmission]]),MONTH(TblLocations[[#This Row],[ODK_DateOfSubmission]]),DAY(TblLocations[[#This Row],[ODK_DateOfSubmission]]))</f>
        <v>44644</v>
      </c>
      <c r="O2419" s="23" t="str">
        <f>_xlfn.CONCAT( YEAR(TblLocations[[#This Row],[ODK_DateOfSubmission]]), "-",TEXT( MONTH(TblLocations[[#This Row],[ODK_DateOfSubmission]]),"00"))</f>
        <v>2022-03</v>
      </c>
    </row>
    <row r="2420" spans="1:15" x14ac:dyDescent="0.25">
      <c r="A2420" s="1">
        <v>3505004</v>
      </c>
      <c r="B2420" s="1">
        <v>350500416</v>
      </c>
      <c r="C2420" s="1">
        <v>25437</v>
      </c>
      <c r="D2420" s="63">
        <v>44644</v>
      </c>
      <c r="E2420" s="54">
        <v>125</v>
      </c>
      <c r="F2420" s="56" t="s">
        <v>68</v>
      </c>
      <c r="G2420" s="56" t="s">
        <v>77</v>
      </c>
      <c r="H2420" s="56" t="s">
        <v>1115</v>
      </c>
      <c r="I2420" s="56" t="s">
        <v>1074</v>
      </c>
      <c r="J2420" s="54" t="s">
        <v>1118</v>
      </c>
      <c r="K2420" s="1">
        <v>30.9061211</v>
      </c>
      <c r="L2420" s="1">
        <v>46.449381199999998</v>
      </c>
      <c r="M2420" s="1">
        <v>4</v>
      </c>
      <c r="N2420" s="9">
        <f>DATE(YEAR(TblLocations[[#This Row],[ODK_DateOfSubmission]]),MONTH(TblLocations[[#This Row],[ODK_DateOfSubmission]]),DAY(TblLocations[[#This Row],[ODK_DateOfSubmission]]))</f>
        <v>44644</v>
      </c>
      <c r="O2420" s="23" t="str">
        <f>_xlfn.CONCAT( YEAR(TblLocations[[#This Row],[ODK_DateOfSubmission]]), "-",TEXT( MONTH(TblLocations[[#This Row],[ODK_DateOfSubmission]]),"00"))</f>
        <v>2022-03</v>
      </c>
    </row>
    <row r="2421" spans="1:15" x14ac:dyDescent="0.25">
      <c r="A2421" s="1">
        <v>3505004</v>
      </c>
      <c r="B2421" s="1">
        <v>350500416</v>
      </c>
      <c r="C2421" s="1">
        <v>25437</v>
      </c>
      <c r="D2421" s="63">
        <v>44644</v>
      </c>
      <c r="E2421" s="54">
        <v>125</v>
      </c>
      <c r="F2421" s="56" t="s">
        <v>68</v>
      </c>
      <c r="G2421" s="56" t="s">
        <v>77</v>
      </c>
      <c r="H2421" s="56" t="s">
        <v>1115</v>
      </c>
      <c r="I2421" s="56" t="s">
        <v>1074</v>
      </c>
      <c r="J2421" s="54" t="s">
        <v>1118</v>
      </c>
      <c r="K2421" s="1">
        <v>30.9061211</v>
      </c>
      <c r="L2421" s="1">
        <v>46.449381199999998</v>
      </c>
      <c r="M2421" s="1">
        <v>5</v>
      </c>
      <c r="N2421" s="9">
        <f>DATE(YEAR(TblLocations[[#This Row],[ODK_DateOfSubmission]]),MONTH(TblLocations[[#This Row],[ODK_DateOfSubmission]]),DAY(TblLocations[[#This Row],[ODK_DateOfSubmission]]))</f>
        <v>44644</v>
      </c>
      <c r="O2421" s="23" t="str">
        <f>_xlfn.CONCAT( YEAR(TblLocations[[#This Row],[ODK_DateOfSubmission]]), "-",TEXT( MONTH(TblLocations[[#This Row],[ODK_DateOfSubmission]]),"00"))</f>
        <v>2022-03</v>
      </c>
    </row>
    <row r="2422" spans="1:15" x14ac:dyDescent="0.25">
      <c r="A2422" s="1">
        <v>3505004</v>
      </c>
      <c r="B2422" s="1">
        <v>350500416</v>
      </c>
      <c r="C2422" s="1">
        <v>25437</v>
      </c>
      <c r="D2422" s="63">
        <v>44644</v>
      </c>
      <c r="E2422" s="54">
        <v>125</v>
      </c>
      <c r="F2422" s="56" t="s">
        <v>68</v>
      </c>
      <c r="G2422" s="56" t="s">
        <v>77</v>
      </c>
      <c r="H2422" s="56" t="s">
        <v>1115</v>
      </c>
      <c r="I2422" s="56" t="s">
        <v>1074</v>
      </c>
      <c r="J2422" s="54" t="s">
        <v>1118</v>
      </c>
      <c r="K2422" s="1">
        <v>30.9061211</v>
      </c>
      <c r="L2422" s="1">
        <v>46.449381199999998</v>
      </c>
      <c r="M2422" s="1">
        <v>3</v>
      </c>
      <c r="N2422" s="9">
        <f>DATE(YEAR(TblLocations[[#This Row],[ODK_DateOfSubmission]]),MONTH(TblLocations[[#This Row],[ODK_DateOfSubmission]]),DAY(TblLocations[[#This Row],[ODK_DateOfSubmission]]))</f>
        <v>44644</v>
      </c>
      <c r="O2422" s="23" t="str">
        <f>_xlfn.CONCAT( YEAR(TblLocations[[#This Row],[ODK_DateOfSubmission]]), "-",TEXT( MONTH(TblLocations[[#This Row],[ODK_DateOfSubmission]]),"00"))</f>
        <v>2022-03</v>
      </c>
    </row>
    <row r="2423" spans="1:15" x14ac:dyDescent="0.25">
      <c r="A2423" s="1">
        <v>3505007</v>
      </c>
      <c r="B2423" s="1">
        <v>350500716</v>
      </c>
      <c r="C2423" s="1">
        <v>9332</v>
      </c>
      <c r="D2423" s="63">
        <v>44644</v>
      </c>
      <c r="E2423" s="54">
        <v>125</v>
      </c>
      <c r="F2423" s="56" t="s">
        <v>68</v>
      </c>
      <c r="G2423" s="56" t="s">
        <v>77</v>
      </c>
      <c r="H2423" s="56" t="s">
        <v>1115</v>
      </c>
      <c r="I2423" s="56" t="s">
        <v>1123</v>
      </c>
      <c r="J2423" s="54" t="s">
        <v>216</v>
      </c>
      <c r="K2423" s="1">
        <v>30.879031632699999</v>
      </c>
      <c r="L2423" s="1">
        <v>46.464224314600003</v>
      </c>
      <c r="M2423" s="1">
        <v>4</v>
      </c>
      <c r="N2423" s="9">
        <f>DATE(YEAR(TblLocations[[#This Row],[ODK_DateOfSubmission]]),MONTH(TblLocations[[#This Row],[ODK_DateOfSubmission]]),DAY(TblLocations[[#This Row],[ODK_DateOfSubmission]]))</f>
        <v>44644</v>
      </c>
      <c r="O2423" s="23" t="str">
        <f>_xlfn.CONCAT( YEAR(TblLocations[[#This Row],[ODK_DateOfSubmission]]), "-",TEXT( MONTH(TblLocations[[#This Row],[ODK_DateOfSubmission]]),"00"))</f>
        <v>2022-03</v>
      </c>
    </row>
    <row r="2424" spans="1:15" x14ac:dyDescent="0.25">
      <c r="A2424" s="1">
        <v>3505007</v>
      </c>
      <c r="B2424" s="1">
        <v>350500716</v>
      </c>
      <c r="C2424" s="1">
        <v>9332</v>
      </c>
      <c r="D2424" s="63">
        <v>44644</v>
      </c>
      <c r="E2424" s="54">
        <v>125</v>
      </c>
      <c r="F2424" s="56" t="s">
        <v>68</v>
      </c>
      <c r="G2424" s="56" t="s">
        <v>77</v>
      </c>
      <c r="H2424" s="56" t="s">
        <v>1115</v>
      </c>
      <c r="I2424" s="56" t="s">
        <v>1123</v>
      </c>
      <c r="J2424" s="54" t="s">
        <v>216</v>
      </c>
      <c r="K2424" s="1">
        <v>30.879031632699999</v>
      </c>
      <c r="L2424" s="1">
        <v>46.464224314600003</v>
      </c>
      <c r="M2424" s="1">
        <v>5</v>
      </c>
      <c r="N2424" s="9">
        <f>DATE(YEAR(TblLocations[[#This Row],[ODK_DateOfSubmission]]),MONTH(TblLocations[[#This Row],[ODK_DateOfSubmission]]),DAY(TblLocations[[#This Row],[ODK_DateOfSubmission]]))</f>
        <v>44644</v>
      </c>
      <c r="O2424" s="23" t="str">
        <f>_xlfn.CONCAT( YEAR(TblLocations[[#This Row],[ODK_DateOfSubmission]]), "-",TEXT( MONTH(TblLocations[[#This Row],[ODK_DateOfSubmission]]),"00"))</f>
        <v>2022-03</v>
      </c>
    </row>
    <row r="2425" spans="1:15" x14ac:dyDescent="0.25">
      <c r="A2425" s="1">
        <v>3505010</v>
      </c>
      <c r="B2425" s="1">
        <v>350501016</v>
      </c>
      <c r="C2425" s="1">
        <v>9261</v>
      </c>
      <c r="D2425" s="63">
        <v>44644</v>
      </c>
      <c r="E2425" s="54">
        <v>125</v>
      </c>
      <c r="F2425" s="56" t="s">
        <v>68</v>
      </c>
      <c r="G2425" s="56" t="s">
        <v>77</v>
      </c>
      <c r="H2425" s="56" t="s">
        <v>1115</v>
      </c>
      <c r="I2425" s="56" t="s">
        <v>1124</v>
      </c>
      <c r="J2425" s="54" t="s">
        <v>1125</v>
      </c>
      <c r="K2425" s="1">
        <v>30.885581129199998</v>
      </c>
      <c r="L2425" s="1">
        <v>46.460596602099997</v>
      </c>
      <c r="M2425" s="1">
        <v>5</v>
      </c>
      <c r="N2425" s="9">
        <f>DATE(YEAR(TblLocations[[#This Row],[ODK_DateOfSubmission]]),MONTH(TblLocations[[#This Row],[ODK_DateOfSubmission]]),DAY(TblLocations[[#This Row],[ODK_DateOfSubmission]]))</f>
        <v>44644</v>
      </c>
      <c r="O2425" s="23" t="str">
        <f>_xlfn.CONCAT( YEAR(TblLocations[[#This Row],[ODK_DateOfSubmission]]), "-",TEXT( MONTH(TblLocations[[#This Row],[ODK_DateOfSubmission]]),"00"))</f>
        <v>2022-03</v>
      </c>
    </row>
    <row r="2426" spans="1:15" x14ac:dyDescent="0.25">
      <c r="A2426" s="1">
        <v>3505011</v>
      </c>
      <c r="B2426" s="1">
        <v>350501116</v>
      </c>
      <c r="C2426" s="1">
        <v>9258</v>
      </c>
      <c r="D2426" s="63">
        <v>44644</v>
      </c>
      <c r="E2426" s="54">
        <v>125</v>
      </c>
      <c r="F2426" s="56" t="s">
        <v>68</v>
      </c>
      <c r="G2426" s="56" t="s">
        <v>77</v>
      </c>
      <c r="H2426" s="56" t="s">
        <v>1115</v>
      </c>
      <c r="I2426" s="56" t="s">
        <v>1126</v>
      </c>
      <c r="J2426" s="54" t="s">
        <v>1127</v>
      </c>
      <c r="K2426" s="1">
        <v>30.901869618300001</v>
      </c>
      <c r="L2426" s="1">
        <v>46.458244977299998</v>
      </c>
      <c r="M2426" s="1">
        <v>4</v>
      </c>
      <c r="N2426" s="9">
        <f>DATE(YEAR(TblLocations[[#This Row],[ODK_DateOfSubmission]]),MONTH(TblLocations[[#This Row],[ODK_DateOfSubmission]]),DAY(TblLocations[[#This Row],[ODK_DateOfSubmission]]))</f>
        <v>44644</v>
      </c>
      <c r="O2426" s="23" t="str">
        <f>_xlfn.CONCAT( YEAR(TblLocations[[#This Row],[ODK_DateOfSubmission]]), "-",TEXT( MONTH(TblLocations[[#This Row],[ODK_DateOfSubmission]]),"00"))</f>
        <v>2022-03</v>
      </c>
    </row>
    <row r="2427" spans="1:15" x14ac:dyDescent="0.25">
      <c r="A2427" s="1">
        <v>3505011</v>
      </c>
      <c r="B2427" s="1">
        <v>350501116</v>
      </c>
      <c r="C2427" s="1">
        <v>9258</v>
      </c>
      <c r="D2427" s="63">
        <v>44644</v>
      </c>
      <c r="E2427" s="54">
        <v>125</v>
      </c>
      <c r="F2427" s="56" t="s">
        <v>68</v>
      </c>
      <c r="G2427" s="56" t="s">
        <v>77</v>
      </c>
      <c r="H2427" s="56" t="s">
        <v>1115</v>
      </c>
      <c r="I2427" s="56" t="s">
        <v>1126</v>
      </c>
      <c r="J2427" s="54" t="s">
        <v>1127</v>
      </c>
      <c r="K2427" s="1">
        <v>30.901869618300001</v>
      </c>
      <c r="L2427" s="1">
        <v>46.458244977299998</v>
      </c>
      <c r="M2427" s="1">
        <v>2</v>
      </c>
      <c r="N2427" s="9">
        <f>DATE(YEAR(TblLocations[[#This Row],[ODK_DateOfSubmission]]),MONTH(TblLocations[[#This Row],[ODK_DateOfSubmission]]),DAY(TblLocations[[#This Row],[ODK_DateOfSubmission]]))</f>
        <v>44644</v>
      </c>
      <c r="O2427" s="23" t="str">
        <f>_xlfn.CONCAT( YEAR(TblLocations[[#This Row],[ODK_DateOfSubmission]]), "-",TEXT( MONTH(TblLocations[[#This Row],[ODK_DateOfSubmission]]),"00"))</f>
        <v>2022-03</v>
      </c>
    </row>
    <row r="2428" spans="1:15" x14ac:dyDescent="0.25">
      <c r="A2428" s="1">
        <v>3505011</v>
      </c>
      <c r="B2428" s="1">
        <v>350501116</v>
      </c>
      <c r="C2428" s="1">
        <v>9258</v>
      </c>
      <c r="D2428" s="63">
        <v>44644</v>
      </c>
      <c r="E2428" s="54">
        <v>125</v>
      </c>
      <c r="F2428" s="56" t="s">
        <v>68</v>
      </c>
      <c r="G2428" s="56" t="s">
        <v>77</v>
      </c>
      <c r="H2428" s="56" t="s">
        <v>1115</v>
      </c>
      <c r="I2428" s="56" t="s">
        <v>1126</v>
      </c>
      <c r="J2428" s="54" t="s">
        <v>1127</v>
      </c>
      <c r="K2428" s="1">
        <v>30.901869618300001</v>
      </c>
      <c r="L2428" s="1">
        <v>46.458244977299998</v>
      </c>
      <c r="M2428" s="1">
        <v>4</v>
      </c>
      <c r="N2428" s="9">
        <f>DATE(YEAR(TblLocations[[#This Row],[ODK_DateOfSubmission]]),MONTH(TblLocations[[#This Row],[ODK_DateOfSubmission]]),DAY(TblLocations[[#This Row],[ODK_DateOfSubmission]]))</f>
        <v>44644</v>
      </c>
      <c r="O2428" s="23" t="str">
        <f>_xlfn.CONCAT( YEAR(TblLocations[[#This Row],[ODK_DateOfSubmission]]), "-",TEXT( MONTH(TblLocations[[#This Row],[ODK_DateOfSubmission]]),"00"))</f>
        <v>2022-03</v>
      </c>
    </row>
    <row r="2429" spans="1:15" x14ac:dyDescent="0.25">
      <c r="A2429" s="1">
        <v>3505001</v>
      </c>
      <c r="B2429" s="1">
        <v>350500116</v>
      </c>
      <c r="C2429" s="1">
        <v>9206</v>
      </c>
      <c r="D2429" s="63">
        <v>44644</v>
      </c>
      <c r="E2429" s="54">
        <v>125</v>
      </c>
      <c r="F2429" s="56" t="s">
        <v>68</v>
      </c>
      <c r="G2429" s="56" t="s">
        <v>77</v>
      </c>
      <c r="H2429" s="56" t="s">
        <v>1115</v>
      </c>
      <c r="I2429" s="56" t="s">
        <v>1430</v>
      </c>
      <c r="J2429" s="54" t="s">
        <v>1431</v>
      </c>
      <c r="K2429" s="1">
        <v>30.883621789100001</v>
      </c>
      <c r="L2429" s="1">
        <v>46.468149586599999</v>
      </c>
      <c r="M2429" s="1">
        <v>3</v>
      </c>
      <c r="N2429" s="9">
        <f>DATE(YEAR(TblLocations[[#This Row],[ODK_DateOfSubmission]]),MONTH(TblLocations[[#This Row],[ODK_DateOfSubmission]]),DAY(TblLocations[[#This Row],[ODK_DateOfSubmission]]))</f>
        <v>44644</v>
      </c>
      <c r="O2429" s="23" t="str">
        <f>_xlfn.CONCAT( YEAR(TblLocations[[#This Row],[ODK_DateOfSubmission]]), "-",TEXT( MONTH(TblLocations[[#This Row],[ODK_DateOfSubmission]]),"00"))</f>
        <v>2022-03</v>
      </c>
    </row>
    <row r="2430" spans="1:15" x14ac:dyDescent="0.25">
      <c r="A2430" s="1">
        <v>3601005</v>
      </c>
      <c r="B2430" s="1">
        <v>360100516</v>
      </c>
      <c r="C2430" s="1">
        <v>24287</v>
      </c>
      <c r="D2430" s="63">
        <v>44605</v>
      </c>
      <c r="E2430" s="54">
        <v>125</v>
      </c>
      <c r="F2430" s="56" t="s">
        <v>96</v>
      </c>
      <c r="G2430" s="56" t="s">
        <v>174</v>
      </c>
      <c r="H2430" s="56" t="s">
        <v>1535</v>
      </c>
      <c r="I2430" s="56" t="s">
        <v>1651</v>
      </c>
      <c r="J2430" s="54" t="s">
        <v>1652</v>
      </c>
      <c r="K2430" s="1">
        <v>31.967916735399999</v>
      </c>
      <c r="L2430" s="1">
        <v>45.405007185400002</v>
      </c>
      <c r="M2430" s="1">
        <v>1</v>
      </c>
      <c r="N2430" s="9">
        <f>DATE(YEAR(TblLocations[[#This Row],[ODK_DateOfSubmission]]),MONTH(TblLocations[[#This Row],[ODK_DateOfSubmission]]),DAY(TblLocations[[#This Row],[ODK_DateOfSubmission]]))</f>
        <v>44605</v>
      </c>
      <c r="O2430" s="23" t="str">
        <f>_xlfn.CONCAT( YEAR(TblLocations[[#This Row],[ODK_DateOfSubmission]]), "-",TEXT( MONTH(TblLocations[[#This Row],[ODK_DateOfSubmission]]),"00"))</f>
        <v>2022-02</v>
      </c>
    </row>
    <row r="2431" spans="1:15" x14ac:dyDescent="0.25">
      <c r="A2431" s="1">
        <v>3601005</v>
      </c>
      <c r="B2431" s="1">
        <v>360100516</v>
      </c>
      <c r="C2431" s="1">
        <v>24287</v>
      </c>
      <c r="D2431" s="63">
        <v>44605</v>
      </c>
      <c r="E2431" s="54">
        <v>125</v>
      </c>
      <c r="F2431" s="56" t="s">
        <v>96</v>
      </c>
      <c r="G2431" s="56" t="s">
        <v>174</v>
      </c>
      <c r="H2431" s="56" t="s">
        <v>1535</v>
      </c>
      <c r="I2431" s="56" t="s">
        <v>1651</v>
      </c>
      <c r="J2431" s="54" t="s">
        <v>1652</v>
      </c>
      <c r="K2431" s="1">
        <v>31.967916735399999</v>
      </c>
      <c r="L2431" s="1">
        <v>45.405007185400002</v>
      </c>
      <c r="M2431" s="1">
        <v>1</v>
      </c>
      <c r="N2431" s="9">
        <f>DATE(YEAR(TblLocations[[#This Row],[ODK_DateOfSubmission]]),MONTH(TblLocations[[#This Row],[ODK_DateOfSubmission]]),DAY(TblLocations[[#This Row],[ODK_DateOfSubmission]]))</f>
        <v>44605</v>
      </c>
      <c r="O2431" s="23" t="str">
        <f>_xlfn.CONCAT( YEAR(TblLocations[[#This Row],[ODK_DateOfSubmission]]), "-",TEXT( MONTH(TblLocations[[#This Row],[ODK_DateOfSubmission]]),"00"))</f>
        <v>2022-02</v>
      </c>
    </row>
    <row r="2432" spans="1:15" x14ac:dyDescent="0.25">
      <c r="A2432" s="1">
        <v>3601021</v>
      </c>
      <c r="B2432" s="1">
        <v>360102116</v>
      </c>
      <c r="C2432" s="1">
        <v>24288</v>
      </c>
      <c r="D2432" s="63">
        <v>44609</v>
      </c>
      <c r="E2432" s="54">
        <v>125</v>
      </c>
      <c r="F2432" s="56" t="s">
        <v>96</v>
      </c>
      <c r="G2432" s="56" t="s">
        <v>174</v>
      </c>
      <c r="H2432" s="56" t="s">
        <v>1541</v>
      </c>
      <c r="I2432" s="56" t="s">
        <v>1653</v>
      </c>
      <c r="J2432" s="54" t="s">
        <v>1127</v>
      </c>
      <c r="K2432" s="1">
        <v>32.063236115999999</v>
      </c>
      <c r="L2432" s="1">
        <v>45.236726927100001</v>
      </c>
      <c r="M2432" s="1">
        <v>1</v>
      </c>
      <c r="N2432" s="9">
        <f>DATE(YEAR(TblLocations[[#This Row],[ODK_DateOfSubmission]]),MONTH(TblLocations[[#This Row],[ODK_DateOfSubmission]]),DAY(TblLocations[[#This Row],[ODK_DateOfSubmission]]))</f>
        <v>44609</v>
      </c>
      <c r="O2432" s="23" t="str">
        <f>_xlfn.CONCAT( YEAR(TblLocations[[#This Row],[ODK_DateOfSubmission]]), "-",TEXT( MONTH(TblLocations[[#This Row],[ODK_DateOfSubmission]]),"00"))</f>
        <v>2022-02</v>
      </c>
    </row>
    <row r="2433" spans="1:15" x14ac:dyDescent="0.25">
      <c r="A2433" s="1">
        <v>3601021</v>
      </c>
      <c r="B2433" s="1">
        <v>360102116</v>
      </c>
      <c r="C2433" s="1">
        <v>24288</v>
      </c>
      <c r="D2433" s="63">
        <v>44609</v>
      </c>
      <c r="E2433" s="54">
        <v>125</v>
      </c>
      <c r="F2433" s="56" t="s">
        <v>96</v>
      </c>
      <c r="G2433" s="56" t="s">
        <v>174</v>
      </c>
      <c r="H2433" s="56" t="s">
        <v>1541</v>
      </c>
      <c r="I2433" s="56" t="s">
        <v>1653</v>
      </c>
      <c r="J2433" s="54" t="s">
        <v>1127</v>
      </c>
      <c r="K2433" s="1">
        <v>32.063236115999999</v>
      </c>
      <c r="L2433" s="1">
        <v>45.236726927100001</v>
      </c>
      <c r="M2433" s="1">
        <v>1</v>
      </c>
      <c r="N2433" s="9">
        <f>DATE(YEAR(TblLocations[[#This Row],[ODK_DateOfSubmission]]),MONTH(TblLocations[[#This Row],[ODK_DateOfSubmission]]),DAY(TblLocations[[#This Row],[ODK_DateOfSubmission]]))</f>
        <v>44609</v>
      </c>
      <c r="O2433" s="23" t="str">
        <f>_xlfn.CONCAT( YEAR(TblLocations[[#This Row],[ODK_DateOfSubmission]]), "-",TEXT( MONTH(TblLocations[[#This Row],[ODK_DateOfSubmission]]),"00"))</f>
        <v>2022-02</v>
      </c>
    </row>
    <row r="2434" spans="1:15" x14ac:dyDescent="0.25">
      <c r="A2434" s="1">
        <v>3603003</v>
      </c>
      <c r="B2434" s="1">
        <v>360300316</v>
      </c>
      <c r="C2434" s="1">
        <v>22326</v>
      </c>
      <c r="D2434" s="63">
        <v>44624</v>
      </c>
      <c r="E2434" s="54">
        <v>125</v>
      </c>
      <c r="F2434" s="56" t="s">
        <v>96</v>
      </c>
      <c r="G2434" s="56" t="s">
        <v>173</v>
      </c>
      <c r="H2434" s="56" t="s">
        <v>1138</v>
      </c>
      <c r="I2434" s="56" t="s">
        <v>1586</v>
      </c>
      <c r="J2434" s="54" t="s">
        <v>1587</v>
      </c>
      <c r="K2434" s="1">
        <v>31.981883123500001</v>
      </c>
      <c r="L2434" s="1">
        <v>44.972986456299999</v>
      </c>
      <c r="M2434" s="1">
        <v>2</v>
      </c>
      <c r="N2434" s="9">
        <f>DATE(YEAR(TblLocations[[#This Row],[ODK_DateOfSubmission]]),MONTH(TblLocations[[#This Row],[ODK_DateOfSubmission]]),DAY(TblLocations[[#This Row],[ODK_DateOfSubmission]]))</f>
        <v>44624</v>
      </c>
      <c r="O2434" s="23" t="str">
        <f>_xlfn.CONCAT( YEAR(TblLocations[[#This Row],[ODK_DateOfSubmission]]), "-",TEXT( MONTH(TblLocations[[#This Row],[ODK_DateOfSubmission]]),"00"))</f>
        <v>2022-03</v>
      </c>
    </row>
    <row r="2435" spans="1:15" x14ac:dyDescent="0.25">
      <c r="A2435" s="1">
        <v>3603025</v>
      </c>
      <c r="B2435" s="1">
        <v>360302516</v>
      </c>
      <c r="C2435" s="1">
        <v>2885</v>
      </c>
      <c r="D2435" s="63">
        <v>44619</v>
      </c>
      <c r="E2435" s="54">
        <v>125</v>
      </c>
      <c r="F2435" s="56" t="s">
        <v>96</v>
      </c>
      <c r="G2435" s="56" t="s">
        <v>173</v>
      </c>
      <c r="H2435" s="56" t="s">
        <v>1138</v>
      </c>
      <c r="I2435" s="56" t="s">
        <v>1598</v>
      </c>
      <c r="J2435" s="54" t="s">
        <v>1599</v>
      </c>
      <c r="K2435" s="1">
        <v>31.987180695900001</v>
      </c>
      <c r="L2435" s="1">
        <v>44.902500910900002</v>
      </c>
      <c r="M2435" s="1">
        <v>1</v>
      </c>
      <c r="N2435" s="9">
        <f>DATE(YEAR(TblLocations[[#This Row],[ODK_DateOfSubmission]]),MONTH(TblLocations[[#This Row],[ODK_DateOfSubmission]]),DAY(TblLocations[[#This Row],[ODK_DateOfSubmission]]))</f>
        <v>44619</v>
      </c>
      <c r="O2435" s="23" t="str">
        <f>_xlfn.CONCAT( YEAR(TblLocations[[#This Row],[ODK_DateOfSubmission]]), "-",TEXT( MONTH(TblLocations[[#This Row],[ODK_DateOfSubmission]]),"00"))</f>
        <v>2022-02</v>
      </c>
    </row>
    <row r="2436" spans="1:15" x14ac:dyDescent="0.25">
      <c r="A2436" s="1">
        <v>3603057</v>
      </c>
      <c r="B2436" s="1">
        <v>360305716</v>
      </c>
      <c r="C2436" s="1">
        <v>24382</v>
      </c>
      <c r="D2436" s="63">
        <v>44628</v>
      </c>
      <c r="E2436" s="54">
        <v>125</v>
      </c>
      <c r="F2436" s="56" t="s">
        <v>96</v>
      </c>
      <c r="G2436" s="56" t="s">
        <v>173</v>
      </c>
      <c r="H2436" s="56" t="s">
        <v>1138</v>
      </c>
      <c r="I2436" s="56" t="s">
        <v>1654</v>
      </c>
      <c r="J2436" s="54" t="s">
        <v>1655</v>
      </c>
      <c r="K2436" s="1">
        <v>32.001801389299999</v>
      </c>
      <c r="L2436" s="1">
        <v>44.864047244299996</v>
      </c>
      <c r="M2436" s="1">
        <v>1</v>
      </c>
      <c r="N2436" s="9">
        <f>DATE(YEAR(TblLocations[[#This Row],[ODK_DateOfSubmission]]),MONTH(TblLocations[[#This Row],[ODK_DateOfSubmission]]),DAY(TblLocations[[#This Row],[ODK_DateOfSubmission]]))</f>
        <v>44628</v>
      </c>
      <c r="O2436" s="23" t="str">
        <f>_xlfn.CONCAT( YEAR(TblLocations[[#This Row],[ODK_DateOfSubmission]]), "-",TEXT( MONTH(TblLocations[[#This Row],[ODK_DateOfSubmission]]),"00"))</f>
        <v>2022-03</v>
      </c>
    </row>
    <row r="2437" spans="1:15" x14ac:dyDescent="0.25">
      <c r="A2437" s="1">
        <v>3603057</v>
      </c>
      <c r="B2437" s="1">
        <v>360305716</v>
      </c>
      <c r="C2437" s="1">
        <v>24382</v>
      </c>
      <c r="D2437" s="63">
        <v>44628</v>
      </c>
      <c r="E2437" s="54">
        <v>125</v>
      </c>
      <c r="F2437" s="56" t="s">
        <v>96</v>
      </c>
      <c r="G2437" s="56" t="s">
        <v>173</v>
      </c>
      <c r="H2437" s="56" t="s">
        <v>1138</v>
      </c>
      <c r="I2437" s="56" t="s">
        <v>1654</v>
      </c>
      <c r="J2437" s="54" t="s">
        <v>1655</v>
      </c>
      <c r="K2437" s="1">
        <v>32.001801389299999</v>
      </c>
      <c r="L2437" s="1">
        <v>44.864047244299996</v>
      </c>
      <c r="M2437" s="1">
        <v>1</v>
      </c>
      <c r="N2437" s="9">
        <f>DATE(YEAR(TblLocations[[#This Row],[ODK_DateOfSubmission]]),MONTH(TblLocations[[#This Row],[ODK_DateOfSubmission]]),DAY(TblLocations[[#This Row],[ODK_DateOfSubmission]]))</f>
        <v>44628</v>
      </c>
      <c r="O2437" s="23" t="str">
        <f>_xlfn.CONCAT( YEAR(TblLocations[[#This Row],[ODK_DateOfSubmission]]), "-",TEXT( MONTH(TblLocations[[#This Row],[ODK_DateOfSubmission]]),"00"))</f>
        <v>2022-03</v>
      </c>
    </row>
    <row r="2438" spans="1:15" x14ac:dyDescent="0.25">
      <c r="A2438" s="1">
        <v>3603076</v>
      </c>
      <c r="B2438" s="1">
        <v>360307616</v>
      </c>
      <c r="C2438" s="1">
        <v>3209</v>
      </c>
      <c r="D2438" s="63">
        <v>44619</v>
      </c>
      <c r="E2438" s="54">
        <v>125</v>
      </c>
      <c r="F2438" s="56" t="s">
        <v>96</v>
      </c>
      <c r="G2438" s="56" t="s">
        <v>173</v>
      </c>
      <c r="H2438" s="56" t="s">
        <v>1138</v>
      </c>
      <c r="I2438" s="56" t="s">
        <v>1575</v>
      </c>
      <c r="J2438" s="54" t="s">
        <v>1554</v>
      </c>
      <c r="K2438" s="1">
        <v>31.991401403200001</v>
      </c>
      <c r="L2438" s="1">
        <v>44.895607716599997</v>
      </c>
      <c r="M2438" s="1">
        <v>3</v>
      </c>
      <c r="N2438" s="9">
        <f>DATE(YEAR(TblLocations[[#This Row],[ODK_DateOfSubmission]]),MONTH(TblLocations[[#This Row],[ODK_DateOfSubmission]]),DAY(TblLocations[[#This Row],[ODK_DateOfSubmission]]))</f>
        <v>44619</v>
      </c>
      <c r="O2438" s="23" t="str">
        <f>_xlfn.CONCAT( YEAR(TblLocations[[#This Row],[ODK_DateOfSubmission]]), "-",TEXT( MONTH(TblLocations[[#This Row],[ODK_DateOfSubmission]]),"00"))</f>
        <v>2022-02</v>
      </c>
    </row>
    <row r="2439" spans="1:15" x14ac:dyDescent="0.25">
      <c r="A2439" s="1">
        <v>3603076</v>
      </c>
      <c r="B2439" s="1">
        <v>360307616</v>
      </c>
      <c r="C2439" s="1">
        <v>3209</v>
      </c>
      <c r="D2439" s="63">
        <v>44619</v>
      </c>
      <c r="E2439" s="54">
        <v>125</v>
      </c>
      <c r="F2439" s="56" t="s">
        <v>96</v>
      </c>
      <c r="G2439" s="56" t="s">
        <v>173</v>
      </c>
      <c r="H2439" s="56" t="s">
        <v>1138</v>
      </c>
      <c r="I2439" s="56" t="s">
        <v>1575</v>
      </c>
      <c r="J2439" s="54" t="s">
        <v>1554</v>
      </c>
      <c r="K2439" s="1">
        <v>31.991401403200001</v>
      </c>
      <c r="L2439" s="1">
        <v>44.895607716599997</v>
      </c>
      <c r="M2439" s="1">
        <v>1</v>
      </c>
      <c r="N2439" s="9">
        <f>DATE(YEAR(TblLocations[[#This Row],[ODK_DateOfSubmission]]),MONTH(TblLocations[[#This Row],[ODK_DateOfSubmission]]),DAY(TblLocations[[#This Row],[ODK_DateOfSubmission]]))</f>
        <v>44619</v>
      </c>
      <c r="O2439" s="23" t="str">
        <f>_xlfn.CONCAT( YEAR(TblLocations[[#This Row],[ODK_DateOfSubmission]]), "-",TEXT( MONTH(TblLocations[[#This Row],[ODK_DateOfSubmission]]),"00"))</f>
        <v>2022-02</v>
      </c>
    </row>
    <row r="2440" spans="1:15" x14ac:dyDescent="0.25">
      <c r="A2440" s="1">
        <v>3603081</v>
      </c>
      <c r="B2440" s="1">
        <v>360308116</v>
      </c>
      <c r="C2440" s="1">
        <v>24307</v>
      </c>
      <c r="D2440" s="63">
        <v>44619</v>
      </c>
      <c r="E2440" s="54">
        <v>125</v>
      </c>
      <c r="F2440" s="56" t="s">
        <v>96</v>
      </c>
      <c r="G2440" s="56" t="s">
        <v>173</v>
      </c>
      <c r="H2440" s="56" t="s">
        <v>1138</v>
      </c>
      <c r="I2440" s="56" t="s">
        <v>1580</v>
      </c>
      <c r="J2440" s="54" t="s">
        <v>1581</v>
      </c>
      <c r="K2440" s="1">
        <v>31.9799313135</v>
      </c>
      <c r="L2440" s="1">
        <v>44.900527446799998</v>
      </c>
      <c r="M2440" s="1">
        <v>1</v>
      </c>
      <c r="N2440" s="9">
        <f>DATE(YEAR(TblLocations[[#This Row],[ODK_DateOfSubmission]]),MONTH(TblLocations[[#This Row],[ODK_DateOfSubmission]]),DAY(TblLocations[[#This Row],[ODK_DateOfSubmission]]))</f>
        <v>44619</v>
      </c>
      <c r="O2440" s="23" t="str">
        <f>_xlfn.CONCAT( YEAR(TblLocations[[#This Row],[ODK_DateOfSubmission]]), "-",TEXT( MONTH(TblLocations[[#This Row],[ODK_DateOfSubmission]]),"00"))</f>
        <v>2022-02</v>
      </c>
    </row>
    <row r="2441" spans="1:15" x14ac:dyDescent="0.25">
      <c r="A2441" s="1">
        <v>3603081</v>
      </c>
      <c r="B2441" s="1">
        <v>360308116</v>
      </c>
      <c r="C2441" s="1">
        <v>24307</v>
      </c>
      <c r="D2441" s="63">
        <v>44619</v>
      </c>
      <c r="E2441" s="54">
        <v>125</v>
      </c>
      <c r="F2441" s="56" t="s">
        <v>96</v>
      </c>
      <c r="G2441" s="56" t="s">
        <v>173</v>
      </c>
      <c r="H2441" s="56" t="s">
        <v>1138</v>
      </c>
      <c r="I2441" s="56" t="s">
        <v>1580</v>
      </c>
      <c r="J2441" s="54" t="s">
        <v>1581</v>
      </c>
      <c r="K2441" s="1">
        <v>31.9799313135</v>
      </c>
      <c r="L2441" s="1">
        <v>44.900527446799998</v>
      </c>
      <c r="M2441" s="1">
        <v>1</v>
      </c>
      <c r="N2441" s="9">
        <f>DATE(YEAR(TblLocations[[#This Row],[ODK_DateOfSubmission]]),MONTH(TblLocations[[#This Row],[ODK_DateOfSubmission]]),DAY(TblLocations[[#This Row],[ODK_DateOfSubmission]]))</f>
        <v>44619</v>
      </c>
      <c r="O2441" s="23" t="str">
        <f>_xlfn.CONCAT( YEAR(TblLocations[[#This Row],[ODK_DateOfSubmission]]), "-",TEXT( MONTH(TblLocations[[#This Row],[ODK_DateOfSubmission]]),"00"))</f>
        <v>2022-02</v>
      </c>
    </row>
    <row r="2442" spans="1:15" x14ac:dyDescent="0.25">
      <c r="A2442" s="1">
        <v>3604002</v>
      </c>
      <c r="B2442" s="1">
        <v>360400216</v>
      </c>
      <c r="C2442" s="1">
        <v>24582</v>
      </c>
      <c r="D2442" s="63">
        <v>44623</v>
      </c>
      <c r="E2442" s="54">
        <v>125</v>
      </c>
      <c r="F2442" s="56" t="s">
        <v>96</v>
      </c>
      <c r="G2442" s="56" t="s">
        <v>176</v>
      </c>
      <c r="H2442" s="56" t="s">
        <v>1603</v>
      </c>
      <c r="I2442" s="56" t="s">
        <v>1656</v>
      </c>
      <c r="J2442" s="54" t="s">
        <v>1657</v>
      </c>
      <c r="K2442" s="1">
        <v>31.7277437031</v>
      </c>
      <c r="L2442" s="1">
        <v>44.972462835400002</v>
      </c>
      <c r="M2442" s="1">
        <v>1</v>
      </c>
      <c r="N2442" s="9">
        <f>DATE(YEAR(TblLocations[[#This Row],[ODK_DateOfSubmission]]),MONTH(TblLocations[[#This Row],[ODK_DateOfSubmission]]),DAY(TblLocations[[#This Row],[ODK_DateOfSubmission]]))</f>
        <v>44623</v>
      </c>
      <c r="O2442" s="23" t="str">
        <f>_xlfn.CONCAT( YEAR(TblLocations[[#This Row],[ODK_DateOfSubmission]]), "-",TEXT( MONTH(TblLocations[[#This Row],[ODK_DateOfSubmission]]),"00"))</f>
        <v>2022-03</v>
      </c>
    </row>
    <row r="2443" spans="1:15" x14ac:dyDescent="0.25">
      <c r="A2443" s="1">
        <v>3604002</v>
      </c>
      <c r="B2443" s="32">
        <v>360400216</v>
      </c>
      <c r="C2443" s="32">
        <v>24582</v>
      </c>
      <c r="D2443" s="64">
        <v>44623</v>
      </c>
      <c r="E2443" s="58">
        <v>125</v>
      </c>
      <c r="F2443" s="59" t="s">
        <v>96</v>
      </c>
      <c r="G2443" s="59" t="s">
        <v>176</v>
      </c>
      <c r="H2443" s="59" t="s">
        <v>1603</v>
      </c>
      <c r="I2443" s="59" t="s">
        <v>1656</v>
      </c>
      <c r="J2443" s="58" t="s">
        <v>1657</v>
      </c>
      <c r="K2443" s="32">
        <v>31.7277437031</v>
      </c>
      <c r="L2443" s="32">
        <v>44.972462835400002</v>
      </c>
      <c r="M2443" s="32">
        <v>1</v>
      </c>
      <c r="N2443" s="60">
        <f>DATE(YEAR(TblLocations[[#This Row],[ODK_DateOfSubmission]]),MONTH(TblLocations[[#This Row],[ODK_DateOfSubmission]]),DAY(TblLocations[[#This Row],[ODK_DateOfSubmission]]))</f>
        <v>44623</v>
      </c>
      <c r="O2443" s="61" t="str">
        <f>_xlfn.CONCAT( YEAR(TblLocations[[#This Row],[ODK_DateOfSubmission]]), "-",TEXT( MONTH(TblLocations[[#This Row],[ODK_DateOfSubmission]]),"00"))</f>
        <v>2022-03</v>
      </c>
    </row>
    <row r="2444" spans="1:15" x14ac:dyDescent="0.25">
      <c r="A2444" s="1">
        <v>2101034</v>
      </c>
      <c r="B2444" s="1">
        <v>2419</v>
      </c>
      <c r="C2444" s="1">
        <v>33421</v>
      </c>
      <c r="D2444" s="63">
        <v>44725.529429861112</v>
      </c>
      <c r="E2444" s="54" t="s">
        <v>1658</v>
      </c>
      <c r="F2444" s="56" t="s">
        <v>67</v>
      </c>
      <c r="G2444" s="56" t="s">
        <v>125</v>
      </c>
      <c r="H2444" s="56" t="s">
        <v>211</v>
      </c>
      <c r="I2444" s="56" t="s">
        <v>1258</v>
      </c>
      <c r="J2444" s="54" t="s">
        <v>1259</v>
      </c>
      <c r="K2444" s="1">
        <v>34.400916164800002</v>
      </c>
      <c r="L2444" s="1">
        <v>41.190120842600003</v>
      </c>
      <c r="M2444" s="1">
        <v>5</v>
      </c>
      <c r="N2444" s="9">
        <f>DATE(YEAR(TblLocations[[#This Row],[ODK_DateOfSubmission]]),MONTH(TblLocations[[#This Row],[ODK_DateOfSubmission]]),DAY(TblLocations[[#This Row],[ODK_DateOfSubmission]]))</f>
        <v>44725</v>
      </c>
      <c r="O2444" s="23" t="str">
        <f>_xlfn.CONCAT( YEAR(TblLocations[[#This Row],[ODK_DateOfSubmission]]), "-",TEXT( MONTH(TblLocations[[#This Row],[ODK_DateOfSubmission]]),"00"))</f>
        <v>2022-06</v>
      </c>
    </row>
    <row r="2445" spans="1:15" x14ac:dyDescent="0.25">
      <c r="A2445" s="1">
        <v>2101002</v>
      </c>
      <c r="B2445" s="1">
        <v>1366</v>
      </c>
      <c r="C2445" s="1">
        <v>23647</v>
      </c>
      <c r="D2445" s="63">
        <v>44709.632445567127</v>
      </c>
      <c r="E2445" s="54" t="s">
        <v>1658</v>
      </c>
      <c r="F2445" s="56" t="s">
        <v>67</v>
      </c>
      <c r="G2445" s="56" t="s">
        <v>125</v>
      </c>
      <c r="H2445" s="56" t="s">
        <v>211</v>
      </c>
      <c r="I2445" s="56" t="s">
        <v>212</v>
      </c>
      <c r="J2445" s="54" t="s">
        <v>213</v>
      </c>
      <c r="K2445" s="1">
        <v>34.420203306499999</v>
      </c>
      <c r="L2445" s="1">
        <v>41.201494357400001</v>
      </c>
      <c r="M2445" s="1">
        <v>39</v>
      </c>
      <c r="N2445" s="9">
        <f>DATE(YEAR(TblLocations[[#This Row],[ODK_DateOfSubmission]]),MONTH(TblLocations[[#This Row],[ODK_DateOfSubmission]]),DAY(TblLocations[[#This Row],[ODK_DateOfSubmission]]))</f>
        <v>44709</v>
      </c>
      <c r="O2445" s="23" t="str">
        <f>_xlfn.CONCAT( YEAR(TblLocations[[#This Row],[ODK_DateOfSubmission]]), "-",TEXT( MONTH(TblLocations[[#This Row],[ODK_DateOfSubmission]]),"00"))</f>
        <v>2022-05</v>
      </c>
    </row>
    <row r="2446" spans="1:15" x14ac:dyDescent="0.25">
      <c r="A2446" s="1">
        <v>2101012</v>
      </c>
      <c r="B2446" s="1">
        <v>1681</v>
      </c>
      <c r="C2446" s="1">
        <v>273</v>
      </c>
      <c r="D2446" s="63">
        <v>44715.991584525465</v>
      </c>
      <c r="E2446" s="54" t="s">
        <v>1658</v>
      </c>
      <c r="F2446" s="56" t="s">
        <v>67</v>
      </c>
      <c r="G2446" s="56" t="s">
        <v>125</v>
      </c>
      <c r="H2446" s="56" t="s">
        <v>1242</v>
      </c>
      <c r="I2446" s="56" t="s">
        <v>1243</v>
      </c>
      <c r="J2446" s="54" t="s">
        <v>1244</v>
      </c>
      <c r="K2446" s="1">
        <v>34.407981887600002</v>
      </c>
      <c r="L2446" s="1">
        <v>41.093272599300001</v>
      </c>
      <c r="M2446" s="1">
        <v>37</v>
      </c>
      <c r="N2446" s="9">
        <f>DATE(YEAR(TblLocations[[#This Row],[ODK_DateOfSubmission]]),MONTH(TblLocations[[#This Row],[ODK_DateOfSubmission]]),DAY(TblLocations[[#This Row],[ODK_DateOfSubmission]]))</f>
        <v>44715</v>
      </c>
      <c r="O2446" s="23" t="str">
        <f>_xlfn.CONCAT( YEAR(TblLocations[[#This Row],[ODK_DateOfSubmission]]), "-",TEXT( MONTH(TblLocations[[#This Row],[ODK_DateOfSubmission]]),"00"))</f>
        <v>2022-06</v>
      </c>
    </row>
    <row r="2447" spans="1:15" x14ac:dyDescent="0.25">
      <c r="A2447" s="1">
        <v>2101013</v>
      </c>
      <c r="B2447" s="1">
        <v>2420</v>
      </c>
      <c r="C2447" s="1">
        <v>275</v>
      </c>
      <c r="D2447" s="63">
        <v>44725.529435648146</v>
      </c>
      <c r="E2447" s="54" t="s">
        <v>1658</v>
      </c>
      <c r="F2447" s="56" t="s">
        <v>67</v>
      </c>
      <c r="G2447" s="56" t="s">
        <v>125</v>
      </c>
      <c r="H2447" s="56" t="s">
        <v>1242</v>
      </c>
      <c r="I2447" s="56" t="s">
        <v>1245</v>
      </c>
      <c r="J2447" s="54" t="s">
        <v>1246</v>
      </c>
      <c r="K2447" s="1">
        <v>34.408396467800003</v>
      </c>
      <c r="L2447" s="1">
        <v>41.0643088988</v>
      </c>
      <c r="M2447" s="1">
        <v>9</v>
      </c>
      <c r="N2447" s="9">
        <f>DATE(YEAR(TblLocations[[#This Row],[ODK_DateOfSubmission]]),MONTH(TblLocations[[#This Row],[ODK_DateOfSubmission]]),DAY(TblLocations[[#This Row],[ODK_DateOfSubmission]]))</f>
        <v>44725</v>
      </c>
      <c r="O2447" s="23" t="str">
        <f>_xlfn.CONCAT( YEAR(TblLocations[[#This Row],[ODK_DateOfSubmission]]), "-",TEXT( MONTH(TblLocations[[#This Row],[ODK_DateOfSubmission]]),"00"))</f>
        <v>2022-06</v>
      </c>
    </row>
    <row r="2448" spans="1:15" x14ac:dyDescent="0.25">
      <c r="A2448" s="1">
        <v>2101013</v>
      </c>
      <c r="B2448" s="1">
        <v>2420</v>
      </c>
      <c r="C2448" s="1">
        <v>275</v>
      </c>
      <c r="D2448" s="63">
        <v>44725.529435648146</v>
      </c>
      <c r="E2448" s="54" t="s">
        <v>1658</v>
      </c>
      <c r="F2448" s="56" t="s">
        <v>67</v>
      </c>
      <c r="G2448" s="56" t="s">
        <v>125</v>
      </c>
      <c r="H2448" s="56" t="s">
        <v>1242</v>
      </c>
      <c r="I2448" s="56" t="s">
        <v>1245</v>
      </c>
      <c r="J2448" s="54" t="s">
        <v>1246</v>
      </c>
      <c r="K2448" s="1">
        <v>34.408396467800003</v>
      </c>
      <c r="L2448" s="1">
        <v>41.0643088988</v>
      </c>
      <c r="M2448" s="1">
        <v>4</v>
      </c>
      <c r="N2448" s="9">
        <f>DATE(YEAR(TblLocations[[#This Row],[ODK_DateOfSubmission]]),MONTH(TblLocations[[#This Row],[ODK_DateOfSubmission]]),DAY(TblLocations[[#This Row],[ODK_DateOfSubmission]]))</f>
        <v>44725</v>
      </c>
      <c r="O2448" s="23" t="str">
        <f>_xlfn.CONCAT( YEAR(TblLocations[[#This Row],[ODK_DateOfSubmission]]), "-",TEXT( MONTH(TblLocations[[#This Row],[ODK_DateOfSubmission]]),"00"))</f>
        <v>2022-06</v>
      </c>
    </row>
    <row r="2449" spans="1:15" x14ac:dyDescent="0.25">
      <c r="A2449" s="1">
        <v>2101014</v>
      </c>
      <c r="B2449" s="1">
        <v>1680</v>
      </c>
      <c r="C2449" s="1">
        <v>274</v>
      </c>
      <c r="D2449" s="63">
        <v>44715.991574224536</v>
      </c>
      <c r="E2449" s="54" t="s">
        <v>1658</v>
      </c>
      <c r="F2449" s="56" t="s">
        <v>67</v>
      </c>
      <c r="G2449" s="56" t="s">
        <v>125</v>
      </c>
      <c r="H2449" s="56" t="s">
        <v>1242</v>
      </c>
      <c r="I2449" s="56" t="s">
        <v>1247</v>
      </c>
      <c r="J2449" s="54" t="s">
        <v>1248</v>
      </c>
      <c r="K2449" s="1">
        <v>34.426671466000002</v>
      </c>
      <c r="L2449" s="1">
        <v>41.040136074999999</v>
      </c>
      <c r="M2449" s="1">
        <v>10</v>
      </c>
      <c r="N2449" s="9">
        <f>DATE(YEAR(TblLocations[[#This Row],[ODK_DateOfSubmission]]),MONTH(TblLocations[[#This Row],[ODK_DateOfSubmission]]),DAY(TblLocations[[#This Row],[ODK_DateOfSubmission]]))</f>
        <v>44715</v>
      </c>
      <c r="O2449" s="23" t="str">
        <f>_xlfn.CONCAT( YEAR(TblLocations[[#This Row],[ODK_DateOfSubmission]]), "-",TEXT( MONTH(TblLocations[[#This Row],[ODK_DateOfSubmission]]),"00"))</f>
        <v>2022-06</v>
      </c>
    </row>
    <row r="2450" spans="1:15" x14ac:dyDescent="0.25">
      <c r="A2450" s="1">
        <v>2101014</v>
      </c>
      <c r="B2450" s="1">
        <v>1680</v>
      </c>
      <c r="C2450" s="1">
        <v>274</v>
      </c>
      <c r="D2450" s="63">
        <v>44715.991574224536</v>
      </c>
      <c r="E2450" s="54" t="s">
        <v>1658</v>
      </c>
      <c r="F2450" s="56" t="s">
        <v>67</v>
      </c>
      <c r="G2450" s="56" t="s">
        <v>125</v>
      </c>
      <c r="H2450" s="56" t="s">
        <v>1242</v>
      </c>
      <c r="I2450" s="56" t="s">
        <v>1247</v>
      </c>
      <c r="J2450" s="54" t="s">
        <v>1248</v>
      </c>
      <c r="K2450" s="1">
        <v>34.426671466000002</v>
      </c>
      <c r="L2450" s="1">
        <v>41.040136074999999</v>
      </c>
      <c r="M2450" s="1">
        <v>35</v>
      </c>
      <c r="N2450" s="9">
        <f>DATE(YEAR(TblLocations[[#This Row],[ODK_DateOfSubmission]]),MONTH(TblLocations[[#This Row],[ODK_DateOfSubmission]]),DAY(TblLocations[[#This Row],[ODK_DateOfSubmission]]))</f>
        <v>44715</v>
      </c>
      <c r="O2450" s="23" t="str">
        <f>_xlfn.CONCAT( YEAR(TblLocations[[#This Row],[ODK_DateOfSubmission]]), "-",TEXT( MONTH(TblLocations[[#This Row],[ODK_DateOfSubmission]]),"00"))</f>
        <v>2022-06</v>
      </c>
    </row>
    <row r="2451" spans="1:15" x14ac:dyDescent="0.25">
      <c r="A2451" s="1">
        <v>2101020</v>
      </c>
      <c r="B2451" s="1">
        <v>801</v>
      </c>
      <c r="C2451" s="1">
        <v>23790</v>
      </c>
      <c r="D2451" s="63">
        <v>44695.977475659725</v>
      </c>
      <c r="E2451" s="54" t="s">
        <v>1658</v>
      </c>
      <c r="F2451" s="56" t="s">
        <v>67</v>
      </c>
      <c r="G2451" s="56" t="s">
        <v>125</v>
      </c>
      <c r="H2451" s="56" t="s">
        <v>214</v>
      </c>
      <c r="I2451" s="56" t="s">
        <v>215</v>
      </c>
      <c r="J2451" s="54" t="s">
        <v>216</v>
      </c>
      <c r="K2451" s="1">
        <v>34.373790099499999</v>
      </c>
      <c r="L2451" s="1">
        <v>41.063287011500002</v>
      </c>
      <c r="M2451" s="1">
        <v>17</v>
      </c>
      <c r="N2451" s="9">
        <f>DATE(YEAR(TblLocations[[#This Row],[ODK_DateOfSubmission]]),MONTH(TblLocations[[#This Row],[ODK_DateOfSubmission]]),DAY(TblLocations[[#This Row],[ODK_DateOfSubmission]]))</f>
        <v>44695</v>
      </c>
      <c r="O2451" s="23" t="str">
        <f>_xlfn.CONCAT( YEAR(TblLocations[[#This Row],[ODK_DateOfSubmission]]), "-",TEXT( MONTH(TblLocations[[#This Row],[ODK_DateOfSubmission]]),"00"))</f>
        <v>2022-05</v>
      </c>
    </row>
    <row r="2452" spans="1:15" x14ac:dyDescent="0.25">
      <c r="A2452" s="1">
        <v>2101021</v>
      </c>
      <c r="B2452" s="1">
        <v>789</v>
      </c>
      <c r="C2452" s="1">
        <v>23794</v>
      </c>
      <c r="D2452" s="63">
        <v>44695.927128784722</v>
      </c>
      <c r="E2452" s="54" t="s">
        <v>1658</v>
      </c>
      <c r="F2452" s="56" t="s">
        <v>67</v>
      </c>
      <c r="G2452" s="56" t="s">
        <v>125</v>
      </c>
      <c r="H2452" s="56" t="s">
        <v>214</v>
      </c>
      <c r="I2452" s="56" t="s">
        <v>1250</v>
      </c>
      <c r="J2452" s="54" t="s">
        <v>1251</v>
      </c>
      <c r="K2452" s="1">
        <v>34.3827525584</v>
      </c>
      <c r="L2452" s="1">
        <v>41.031564518300002</v>
      </c>
      <c r="M2452" s="1">
        <v>11</v>
      </c>
      <c r="N2452" s="9">
        <f>DATE(YEAR(TblLocations[[#This Row],[ODK_DateOfSubmission]]),MONTH(TblLocations[[#This Row],[ODK_DateOfSubmission]]),DAY(TblLocations[[#This Row],[ODK_DateOfSubmission]]))</f>
        <v>44695</v>
      </c>
      <c r="O2452" s="23" t="str">
        <f>_xlfn.CONCAT( YEAR(TblLocations[[#This Row],[ODK_DateOfSubmission]]), "-",TEXT( MONTH(TblLocations[[#This Row],[ODK_DateOfSubmission]]),"00"))</f>
        <v>2022-05</v>
      </c>
    </row>
    <row r="2453" spans="1:15" x14ac:dyDescent="0.25">
      <c r="A2453" s="1">
        <v>2101029</v>
      </c>
      <c r="B2453" s="1">
        <v>799</v>
      </c>
      <c r="C2453" s="1">
        <v>66</v>
      </c>
      <c r="D2453" s="63">
        <v>44695.977239432868</v>
      </c>
      <c r="E2453" s="54" t="s">
        <v>1658</v>
      </c>
      <c r="F2453" s="56" t="s">
        <v>67</v>
      </c>
      <c r="G2453" s="56" t="s">
        <v>125</v>
      </c>
      <c r="H2453" s="56" t="s">
        <v>214</v>
      </c>
      <c r="I2453" s="56" t="s">
        <v>1659</v>
      </c>
      <c r="J2453" s="54" t="s">
        <v>1660</v>
      </c>
      <c r="K2453" s="1">
        <v>34.369955735700003</v>
      </c>
      <c r="L2453" s="1">
        <v>41.0928104073</v>
      </c>
      <c r="M2453" s="1">
        <v>14</v>
      </c>
      <c r="N2453" s="9">
        <f>DATE(YEAR(TblLocations[[#This Row],[ODK_DateOfSubmission]]),MONTH(TblLocations[[#This Row],[ODK_DateOfSubmission]]),DAY(TblLocations[[#This Row],[ODK_DateOfSubmission]]))</f>
        <v>44695</v>
      </c>
      <c r="O2453" s="23" t="str">
        <f>_xlfn.CONCAT( YEAR(TblLocations[[#This Row],[ODK_DateOfSubmission]]), "-",TEXT( MONTH(TblLocations[[#This Row],[ODK_DateOfSubmission]]),"00"))</f>
        <v>2022-05</v>
      </c>
    </row>
    <row r="2454" spans="1:15" x14ac:dyDescent="0.25">
      <c r="A2454" s="1">
        <v>2101038</v>
      </c>
      <c r="B2454" s="1">
        <v>791</v>
      </c>
      <c r="C2454" s="1">
        <v>33779</v>
      </c>
      <c r="D2454" s="63">
        <v>44695.939115740737</v>
      </c>
      <c r="E2454" s="54" t="s">
        <v>1658</v>
      </c>
      <c r="F2454" s="56" t="s">
        <v>67</v>
      </c>
      <c r="G2454" s="56" t="s">
        <v>125</v>
      </c>
      <c r="H2454" s="56" t="s">
        <v>214</v>
      </c>
      <c r="I2454" s="56" t="s">
        <v>1262</v>
      </c>
      <c r="J2454" s="54" t="s">
        <v>1263</v>
      </c>
      <c r="K2454" s="1">
        <v>34.372312000000001</v>
      </c>
      <c r="L2454" s="1">
        <v>41.044377099999998</v>
      </c>
      <c r="M2454" s="1">
        <v>23</v>
      </c>
      <c r="N2454" s="9">
        <f>DATE(YEAR(TblLocations[[#This Row],[ODK_DateOfSubmission]]),MONTH(TblLocations[[#This Row],[ODK_DateOfSubmission]]),DAY(TblLocations[[#This Row],[ODK_DateOfSubmission]]))</f>
        <v>44695</v>
      </c>
      <c r="O2454" s="23" t="str">
        <f>_xlfn.CONCAT( YEAR(TblLocations[[#This Row],[ODK_DateOfSubmission]]), "-",TEXT( MONTH(TblLocations[[#This Row],[ODK_DateOfSubmission]]),"00"))</f>
        <v>2022-05</v>
      </c>
    </row>
    <row r="2455" spans="1:15" x14ac:dyDescent="0.25">
      <c r="A2455" s="1">
        <v>2101040</v>
      </c>
      <c r="B2455" s="1">
        <v>806</v>
      </c>
      <c r="C2455" s="1">
        <v>33816</v>
      </c>
      <c r="D2455" s="63">
        <v>44695.981945752312</v>
      </c>
      <c r="E2455" s="54" t="s">
        <v>1658</v>
      </c>
      <c r="F2455" s="56" t="s">
        <v>67</v>
      </c>
      <c r="G2455" s="56" t="s">
        <v>125</v>
      </c>
      <c r="H2455" s="56" t="s">
        <v>214</v>
      </c>
      <c r="I2455" s="56" t="s">
        <v>1661</v>
      </c>
      <c r="J2455" s="54" t="s">
        <v>1662</v>
      </c>
      <c r="K2455" s="1">
        <v>34.411727399999997</v>
      </c>
      <c r="L2455" s="1">
        <v>41.004786600000003</v>
      </c>
      <c r="M2455" s="1">
        <v>5</v>
      </c>
      <c r="N2455" s="9">
        <f>DATE(YEAR(TblLocations[[#This Row],[ODK_DateOfSubmission]]),MONTH(TblLocations[[#This Row],[ODK_DateOfSubmission]]),DAY(TblLocations[[#This Row],[ODK_DateOfSubmission]]))</f>
        <v>44695</v>
      </c>
      <c r="O2455" s="23" t="str">
        <f>_xlfn.CONCAT( YEAR(TblLocations[[#This Row],[ODK_DateOfSubmission]]), "-",TEXT( MONTH(TblLocations[[#This Row],[ODK_DateOfSubmission]]),"00"))</f>
        <v>2022-05</v>
      </c>
    </row>
    <row r="2456" spans="1:15" x14ac:dyDescent="0.25">
      <c r="A2456" s="1">
        <v>2101041</v>
      </c>
      <c r="B2456" s="1">
        <v>784</v>
      </c>
      <c r="C2456" s="1">
        <v>33817</v>
      </c>
      <c r="D2456" s="63">
        <v>44695.910951701386</v>
      </c>
      <c r="E2456" s="54" t="s">
        <v>1658</v>
      </c>
      <c r="F2456" s="56" t="s">
        <v>67</v>
      </c>
      <c r="G2456" s="56" t="s">
        <v>125</v>
      </c>
      <c r="H2456" s="56" t="s">
        <v>214</v>
      </c>
      <c r="I2456" s="56" t="s">
        <v>1663</v>
      </c>
      <c r="J2456" s="54" t="s">
        <v>1664</v>
      </c>
      <c r="K2456" s="1">
        <v>34.380577000000002</v>
      </c>
      <c r="L2456" s="1">
        <v>40.9747798</v>
      </c>
      <c r="M2456" s="1">
        <v>34</v>
      </c>
      <c r="N2456" s="9">
        <f>DATE(YEAR(TblLocations[[#This Row],[ODK_DateOfSubmission]]),MONTH(TblLocations[[#This Row],[ODK_DateOfSubmission]]),DAY(TblLocations[[#This Row],[ODK_DateOfSubmission]]))</f>
        <v>44695</v>
      </c>
      <c r="O2456" s="23" t="str">
        <f>_xlfn.CONCAT( YEAR(TblLocations[[#This Row],[ODK_DateOfSubmission]]), "-",TEXT( MONTH(TblLocations[[#This Row],[ODK_DateOfSubmission]]),"00"))</f>
        <v>2022-05</v>
      </c>
    </row>
    <row r="2457" spans="1:15" x14ac:dyDescent="0.25">
      <c r="A2457" s="1">
        <v>2101045</v>
      </c>
      <c r="B2457" s="1">
        <v>794</v>
      </c>
      <c r="C2457" s="1">
        <v>33946</v>
      </c>
      <c r="D2457" s="63">
        <v>44695.959404629626</v>
      </c>
      <c r="E2457" s="54" t="s">
        <v>1658</v>
      </c>
      <c r="F2457" s="56" t="s">
        <v>67</v>
      </c>
      <c r="G2457" s="56" t="s">
        <v>125</v>
      </c>
      <c r="H2457" s="56" t="s">
        <v>214</v>
      </c>
      <c r="I2457" s="56" t="s">
        <v>1665</v>
      </c>
      <c r="J2457" s="54" t="s">
        <v>1666</v>
      </c>
      <c r="K2457" s="1">
        <v>34.369560800099997</v>
      </c>
      <c r="L2457" s="1">
        <v>41.1452121795</v>
      </c>
      <c r="M2457" s="1">
        <v>17</v>
      </c>
      <c r="N2457" s="9">
        <f>DATE(YEAR(TblLocations[[#This Row],[ODK_DateOfSubmission]]),MONTH(TblLocations[[#This Row],[ODK_DateOfSubmission]]),DAY(TblLocations[[#This Row],[ODK_DateOfSubmission]]))</f>
        <v>44695</v>
      </c>
      <c r="O2457" s="23" t="str">
        <f>_xlfn.CONCAT( YEAR(TblLocations[[#This Row],[ODK_DateOfSubmission]]), "-",TEXT( MONTH(TblLocations[[#This Row],[ODK_DateOfSubmission]]),"00"))</f>
        <v>2022-05</v>
      </c>
    </row>
    <row r="2458" spans="1:15" x14ac:dyDescent="0.25">
      <c r="A2458" s="1">
        <v>2101003</v>
      </c>
      <c r="B2458" s="1">
        <v>802</v>
      </c>
      <c r="C2458" s="1">
        <v>23791</v>
      </c>
      <c r="D2458" s="63">
        <v>44695.977637349541</v>
      </c>
      <c r="E2458" s="54" t="s">
        <v>1658</v>
      </c>
      <c r="F2458" s="56" t="s">
        <v>67</v>
      </c>
      <c r="G2458" s="56" t="s">
        <v>125</v>
      </c>
      <c r="H2458" s="56" t="s">
        <v>214</v>
      </c>
      <c r="I2458" s="56" t="s">
        <v>1240</v>
      </c>
      <c r="J2458" s="54" t="s">
        <v>1241</v>
      </c>
      <c r="K2458" s="1">
        <v>34.368278944099998</v>
      </c>
      <c r="L2458" s="1">
        <v>41.057757478699997</v>
      </c>
      <c r="M2458" s="1">
        <v>34</v>
      </c>
      <c r="N2458" s="9">
        <f>DATE(YEAR(TblLocations[[#This Row],[ODK_DateOfSubmission]]),MONTH(TblLocations[[#This Row],[ODK_DateOfSubmission]]),DAY(TblLocations[[#This Row],[ODK_DateOfSubmission]]))</f>
        <v>44695</v>
      </c>
      <c r="O2458" s="23" t="str">
        <f>_xlfn.CONCAT( YEAR(TblLocations[[#This Row],[ODK_DateOfSubmission]]), "-",TEXT( MONTH(TblLocations[[#This Row],[ODK_DateOfSubmission]]),"00"))</f>
        <v>2022-05</v>
      </c>
    </row>
    <row r="2459" spans="1:15" x14ac:dyDescent="0.25">
      <c r="A2459" s="1">
        <v>2101011</v>
      </c>
      <c r="B2459" s="1">
        <v>781</v>
      </c>
      <c r="C2459" s="1">
        <v>106</v>
      </c>
      <c r="D2459" s="63">
        <v>44695.910649849538</v>
      </c>
      <c r="E2459" s="54" t="s">
        <v>1658</v>
      </c>
      <c r="F2459" s="56" t="s">
        <v>67</v>
      </c>
      <c r="G2459" s="56" t="s">
        <v>125</v>
      </c>
      <c r="H2459" s="56" t="s">
        <v>214</v>
      </c>
      <c r="I2459" s="56" t="s">
        <v>1667</v>
      </c>
      <c r="J2459" s="54" t="s">
        <v>1668</v>
      </c>
      <c r="K2459" s="1">
        <v>34.379128563400002</v>
      </c>
      <c r="L2459" s="1">
        <v>41.000378237500001</v>
      </c>
      <c r="M2459" s="1">
        <v>27</v>
      </c>
      <c r="N2459" s="9">
        <f>DATE(YEAR(TblLocations[[#This Row],[ODK_DateOfSubmission]]),MONTH(TblLocations[[#This Row],[ODK_DateOfSubmission]]),DAY(TblLocations[[#This Row],[ODK_DateOfSubmission]]))</f>
        <v>44695</v>
      </c>
      <c r="O2459" s="23" t="str">
        <f>_xlfn.CONCAT( YEAR(TblLocations[[#This Row],[ODK_DateOfSubmission]]), "-",TEXT( MONTH(TblLocations[[#This Row],[ODK_DateOfSubmission]]),"00"))</f>
        <v>2022-05</v>
      </c>
    </row>
    <row r="2460" spans="1:15" x14ac:dyDescent="0.25">
      <c r="A2460" s="1">
        <v>2101001</v>
      </c>
      <c r="B2460" s="1">
        <v>792</v>
      </c>
      <c r="C2460" s="1">
        <v>23792</v>
      </c>
      <c r="D2460" s="63">
        <v>44695.939279050923</v>
      </c>
      <c r="E2460" s="54" t="s">
        <v>1658</v>
      </c>
      <c r="F2460" s="56" t="s">
        <v>67</v>
      </c>
      <c r="G2460" s="56" t="s">
        <v>125</v>
      </c>
      <c r="H2460" s="56" t="s">
        <v>214</v>
      </c>
      <c r="I2460" s="56" t="s">
        <v>1238</v>
      </c>
      <c r="J2460" s="54" t="s">
        <v>1239</v>
      </c>
      <c r="K2460" s="1">
        <v>34.380254615699997</v>
      </c>
      <c r="L2460" s="1">
        <v>41.050227260299998</v>
      </c>
      <c r="M2460" s="1">
        <v>7</v>
      </c>
      <c r="N2460" s="9">
        <f>DATE(YEAR(TblLocations[[#This Row],[ODK_DateOfSubmission]]),MONTH(TblLocations[[#This Row],[ODK_DateOfSubmission]]),DAY(TblLocations[[#This Row],[ODK_DateOfSubmission]]))</f>
        <v>44695</v>
      </c>
      <c r="O2460" s="23" t="str">
        <f>_xlfn.CONCAT( YEAR(TblLocations[[#This Row],[ODK_DateOfSubmission]]), "-",TEXT( MONTH(TblLocations[[#This Row],[ODK_DateOfSubmission]]),"00"))</f>
        <v>2022-05</v>
      </c>
    </row>
    <row r="2461" spans="1:15" x14ac:dyDescent="0.25">
      <c r="A2461" s="1">
        <v>1101013</v>
      </c>
      <c r="B2461" s="1">
        <v>571</v>
      </c>
      <c r="C2461" s="1">
        <v>7833</v>
      </c>
      <c r="D2461" s="63">
        <v>44690.679626504629</v>
      </c>
      <c r="E2461" s="54" t="s">
        <v>1658</v>
      </c>
      <c r="F2461" s="56" t="s">
        <v>89</v>
      </c>
      <c r="G2461" s="56" t="s">
        <v>160</v>
      </c>
      <c r="H2461" s="56" t="s">
        <v>551</v>
      </c>
      <c r="I2461" s="56" t="s">
        <v>552</v>
      </c>
      <c r="J2461" s="54" t="s">
        <v>553</v>
      </c>
      <c r="K2461" s="1">
        <v>37.029543500000003</v>
      </c>
      <c r="L2461" s="1">
        <v>43.785398700000002</v>
      </c>
      <c r="M2461" s="1">
        <v>3</v>
      </c>
      <c r="N2461" s="9">
        <f>DATE(YEAR(TblLocations[[#This Row],[ODK_DateOfSubmission]]),MONTH(TblLocations[[#This Row],[ODK_DateOfSubmission]]),DAY(TblLocations[[#This Row],[ODK_DateOfSubmission]]))</f>
        <v>44690</v>
      </c>
      <c r="O2461" s="23" t="str">
        <f>_xlfn.CONCAT( YEAR(TblLocations[[#This Row],[ODK_DateOfSubmission]]), "-",TEXT( MONTH(TblLocations[[#This Row],[ODK_DateOfSubmission]]),"00"))</f>
        <v>2022-05</v>
      </c>
    </row>
    <row r="2462" spans="1:15" x14ac:dyDescent="0.25">
      <c r="A2462" s="1">
        <v>1202106</v>
      </c>
      <c r="B2462" s="1">
        <v>455</v>
      </c>
      <c r="C2462" s="1">
        <v>27134</v>
      </c>
      <c r="D2462" s="63">
        <v>44679.467587881947</v>
      </c>
      <c r="E2462" s="54" t="s">
        <v>1658</v>
      </c>
      <c r="F2462" s="56" t="s">
        <v>114</v>
      </c>
      <c r="G2462" s="56" t="s">
        <v>114</v>
      </c>
      <c r="H2462" s="56" t="s">
        <v>1669</v>
      </c>
      <c r="I2462" s="56" t="s">
        <v>1670</v>
      </c>
      <c r="J2462" s="54" t="s">
        <v>1671</v>
      </c>
      <c r="K2462" s="1">
        <v>36.236749209999999</v>
      </c>
      <c r="L2462" s="1">
        <v>43.993729860000002</v>
      </c>
      <c r="M2462" s="1">
        <v>1</v>
      </c>
      <c r="N2462" s="9">
        <f>DATE(YEAR(TblLocations[[#This Row],[ODK_DateOfSubmission]]),MONTH(TblLocations[[#This Row],[ODK_DateOfSubmission]]),DAY(TblLocations[[#This Row],[ODK_DateOfSubmission]]))</f>
        <v>44679</v>
      </c>
      <c r="O2462" s="23" t="str">
        <f>_xlfn.CONCAT( YEAR(TblLocations[[#This Row],[ODK_DateOfSubmission]]), "-",TEXT( MONTH(TblLocations[[#This Row],[ODK_DateOfSubmission]]),"00"))</f>
        <v>2022-04</v>
      </c>
    </row>
    <row r="2463" spans="1:15" x14ac:dyDescent="0.25">
      <c r="A2463" s="1">
        <v>1202146</v>
      </c>
      <c r="B2463" s="1">
        <v>3148</v>
      </c>
      <c r="C2463" s="1">
        <v>33151</v>
      </c>
      <c r="D2463" s="63">
        <v>44733.48709170139</v>
      </c>
      <c r="E2463" s="54" t="s">
        <v>1658</v>
      </c>
      <c r="F2463" s="56" t="s">
        <v>114</v>
      </c>
      <c r="G2463" s="56" t="s">
        <v>114</v>
      </c>
      <c r="H2463" s="56" t="s">
        <v>1672</v>
      </c>
      <c r="I2463" s="56" t="s">
        <v>1673</v>
      </c>
      <c r="J2463" s="54" t="s">
        <v>1674</v>
      </c>
      <c r="K2463" s="1">
        <v>36.145628299999998</v>
      </c>
      <c r="L2463" s="1">
        <v>44.087964399999997</v>
      </c>
      <c r="M2463" s="1">
        <v>1</v>
      </c>
      <c r="N2463" s="9">
        <f>DATE(YEAR(TblLocations[[#This Row],[ODK_DateOfSubmission]]),MONTH(TblLocations[[#This Row],[ODK_DateOfSubmission]]),DAY(TblLocations[[#This Row],[ODK_DateOfSubmission]]))</f>
        <v>44733</v>
      </c>
      <c r="O2463" s="23" t="str">
        <f>_xlfn.CONCAT( YEAR(TblLocations[[#This Row],[ODK_DateOfSubmission]]), "-",TEXT( MONTH(TblLocations[[#This Row],[ODK_DateOfSubmission]]),"00"))</f>
        <v>2022-06</v>
      </c>
    </row>
    <row r="2464" spans="1:15" x14ac:dyDescent="0.25">
      <c r="A2464" s="1">
        <v>1202008</v>
      </c>
      <c r="B2464" s="1">
        <v>2518</v>
      </c>
      <c r="C2464" s="1">
        <v>13687</v>
      </c>
      <c r="D2464" s="63">
        <v>44727.534234525461</v>
      </c>
      <c r="E2464" s="54" t="s">
        <v>1658</v>
      </c>
      <c r="F2464" s="56" t="s">
        <v>114</v>
      </c>
      <c r="G2464" s="56" t="s">
        <v>114</v>
      </c>
      <c r="H2464" s="56" t="s">
        <v>1672</v>
      </c>
      <c r="I2464" s="56" t="s">
        <v>1675</v>
      </c>
      <c r="J2464" s="54" t="s">
        <v>1676</v>
      </c>
      <c r="K2464" s="1">
        <v>36.174243500000003</v>
      </c>
      <c r="L2464" s="1">
        <v>44.122578500000003</v>
      </c>
      <c r="M2464" s="1">
        <v>1</v>
      </c>
      <c r="N2464" s="9">
        <f>DATE(YEAR(TblLocations[[#This Row],[ODK_DateOfSubmission]]),MONTH(TblLocations[[#This Row],[ODK_DateOfSubmission]]),DAY(TblLocations[[#This Row],[ODK_DateOfSubmission]]))</f>
        <v>44727</v>
      </c>
      <c r="O2464" s="23" t="str">
        <f>_xlfn.CONCAT( YEAR(TblLocations[[#This Row],[ODK_DateOfSubmission]]), "-",TEXT( MONTH(TblLocations[[#This Row],[ODK_DateOfSubmission]]),"00"))</f>
        <v>2022-06</v>
      </c>
    </row>
    <row r="2465" spans="1:15" x14ac:dyDescent="0.25">
      <c r="A2465" s="1">
        <v>1202016</v>
      </c>
      <c r="B2465" s="1">
        <v>3149</v>
      </c>
      <c r="C2465" s="1">
        <v>25726</v>
      </c>
      <c r="D2465" s="63">
        <v>44733.487095752316</v>
      </c>
      <c r="E2465" s="54" t="s">
        <v>1658</v>
      </c>
      <c r="F2465" s="56" t="s">
        <v>114</v>
      </c>
      <c r="G2465" s="56" t="s">
        <v>114</v>
      </c>
      <c r="H2465" s="56" t="s">
        <v>1672</v>
      </c>
      <c r="I2465" s="56" t="s">
        <v>1677</v>
      </c>
      <c r="J2465" s="54" t="s">
        <v>1678</v>
      </c>
      <c r="K2465" s="1">
        <v>36.154289847900003</v>
      </c>
      <c r="L2465" s="1">
        <v>44.097748143399997</v>
      </c>
      <c r="M2465" s="1">
        <v>1</v>
      </c>
      <c r="N2465" s="9">
        <f>DATE(YEAR(TblLocations[[#This Row],[ODK_DateOfSubmission]]),MONTH(TblLocations[[#This Row],[ODK_DateOfSubmission]]),DAY(TblLocations[[#This Row],[ODK_DateOfSubmission]]))</f>
        <v>44733</v>
      </c>
      <c r="O2465" s="23" t="str">
        <f>_xlfn.CONCAT( YEAR(TblLocations[[#This Row],[ODK_DateOfSubmission]]), "-",TEXT( MONTH(TblLocations[[#This Row],[ODK_DateOfSubmission]]),"00"))</f>
        <v>2022-06</v>
      </c>
    </row>
    <row r="2466" spans="1:15" x14ac:dyDescent="0.25">
      <c r="A2466" s="1">
        <v>1202042</v>
      </c>
      <c r="B2466" s="1">
        <v>4125</v>
      </c>
      <c r="C2466" s="1">
        <v>21549</v>
      </c>
      <c r="D2466" s="63">
        <v>44742.476011423612</v>
      </c>
      <c r="E2466" s="54" t="s">
        <v>1658</v>
      </c>
      <c r="F2466" s="56" t="s">
        <v>114</v>
      </c>
      <c r="G2466" s="56" t="s">
        <v>114</v>
      </c>
      <c r="H2466" s="56" t="s">
        <v>1672</v>
      </c>
      <c r="I2466" s="56" t="s">
        <v>1679</v>
      </c>
      <c r="J2466" s="54" t="s">
        <v>1680</v>
      </c>
      <c r="K2466" s="1">
        <v>36.206029200000003</v>
      </c>
      <c r="L2466" s="1">
        <v>44.135842599999997</v>
      </c>
      <c r="M2466" s="1">
        <v>1</v>
      </c>
      <c r="N2466" s="9">
        <f>DATE(YEAR(TblLocations[[#This Row],[ODK_DateOfSubmission]]),MONTH(TblLocations[[#This Row],[ODK_DateOfSubmission]]),DAY(TblLocations[[#This Row],[ODK_DateOfSubmission]]))</f>
        <v>44742</v>
      </c>
      <c r="O2466" s="23" t="str">
        <f>_xlfn.CONCAT( YEAR(TblLocations[[#This Row],[ODK_DateOfSubmission]]), "-",TEXT( MONTH(TblLocations[[#This Row],[ODK_DateOfSubmission]]),"00"))</f>
        <v>2022-06</v>
      </c>
    </row>
    <row r="2467" spans="1:15" x14ac:dyDescent="0.25">
      <c r="A2467" s="1">
        <v>1202050</v>
      </c>
      <c r="B2467" s="1">
        <v>3150</v>
      </c>
      <c r="C2467" s="1">
        <v>22825</v>
      </c>
      <c r="D2467" s="63">
        <v>44733.487099108796</v>
      </c>
      <c r="E2467" s="54" t="s">
        <v>1658</v>
      </c>
      <c r="F2467" s="56" t="s">
        <v>114</v>
      </c>
      <c r="G2467" s="56" t="s">
        <v>114</v>
      </c>
      <c r="H2467" s="56" t="s">
        <v>1672</v>
      </c>
      <c r="I2467" s="56" t="s">
        <v>1681</v>
      </c>
      <c r="J2467" s="54" t="s">
        <v>1682</v>
      </c>
      <c r="K2467" s="1">
        <v>36.154761399999998</v>
      </c>
      <c r="L2467" s="1">
        <v>44.121322800000002</v>
      </c>
      <c r="M2467" s="1">
        <v>1</v>
      </c>
      <c r="N2467" s="9">
        <f>DATE(YEAR(TblLocations[[#This Row],[ODK_DateOfSubmission]]),MONTH(TblLocations[[#This Row],[ODK_DateOfSubmission]]),DAY(TblLocations[[#This Row],[ODK_DateOfSubmission]]))</f>
        <v>44733</v>
      </c>
      <c r="O2467" s="23" t="str">
        <f>_xlfn.CONCAT( YEAR(TblLocations[[#This Row],[ODK_DateOfSubmission]]), "-",TEXT( MONTH(TblLocations[[#This Row],[ODK_DateOfSubmission]]),"00"))</f>
        <v>2022-06</v>
      </c>
    </row>
    <row r="2468" spans="1:15" x14ac:dyDescent="0.25">
      <c r="A2468" s="1">
        <v>1202068</v>
      </c>
      <c r="B2468" s="1">
        <v>650</v>
      </c>
      <c r="C2468" s="1">
        <v>21250</v>
      </c>
      <c r="D2468" s="63">
        <v>44693.406226736108</v>
      </c>
      <c r="E2468" s="54" t="s">
        <v>1658</v>
      </c>
      <c r="F2468" s="56" t="s">
        <v>114</v>
      </c>
      <c r="G2468" s="56" t="s">
        <v>114</v>
      </c>
      <c r="H2468" s="56" t="s">
        <v>1683</v>
      </c>
      <c r="I2468" s="56" t="s">
        <v>1684</v>
      </c>
      <c r="J2468" s="54" t="s">
        <v>1179</v>
      </c>
      <c r="K2468" s="1">
        <v>36.152072670000003</v>
      </c>
      <c r="L2468" s="1">
        <v>44.042323690000003</v>
      </c>
      <c r="M2468" s="1">
        <v>1</v>
      </c>
      <c r="N2468" s="9">
        <f>DATE(YEAR(TblLocations[[#This Row],[ODK_DateOfSubmission]]),MONTH(TblLocations[[#This Row],[ODK_DateOfSubmission]]),DAY(TblLocations[[#This Row],[ODK_DateOfSubmission]]))</f>
        <v>44693</v>
      </c>
      <c r="O2468" s="23" t="str">
        <f>_xlfn.CONCAT( YEAR(TblLocations[[#This Row],[ODK_DateOfSubmission]]), "-",TEXT( MONTH(TblLocations[[#This Row],[ODK_DateOfSubmission]]),"00"))</f>
        <v>2022-05</v>
      </c>
    </row>
    <row r="2469" spans="1:15" x14ac:dyDescent="0.25">
      <c r="A2469" s="1">
        <v>1202070</v>
      </c>
      <c r="B2469" s="1">
        <v>1651</v>
      </c>
      <c r="C2469" s="1">
        <v>22076</v>
      </c>
      <c r="D2469" s="63">
        <v>44714.658760497688</v>
      </c>
      <c r="E2469" s="54" t="s">
        <v>1658</v>
      </c>
      <c r="F2469" s="56" t="s">
        <v>114</v>
      </c>
      <c r="G2469" s="56" t="s">
        <v>114</v>
      </c>
      <c r="H2469" s="56" t="s">
        <v>1683</v>
      </c>
      <c r="I2469" s="56" t="s">
        <v>1685</v>
      </c>
      <c r="J2469" s="54" t="s">
        <v>1686</v>
      </c>
      <c r="K2469" s="1">
        <v>36.206951500000002</v>
      </c>
      <c r="L2469" s="1">
        <v>44.019946045600001</v>
      </c>
      <c r="M2469" s="1">
        <v>1</v>
      </c>
      <c r="N2469" s="9">
        <f>DATE(YEAR(TblLocations[[#This Row],[ODK_DateOfSubmission]]),MONTH(TblLocations[[#This Row],[ODK_DateOfSubmission]]),DAY(TblLocations[[#This Row],[ODK_DateOfSubmission]]))</f>
        <v>44714</v>
      </c>
      <c r="O2469" s="23" t="str">
        <f>_xlfn.CONCAT( YEAR(TblLocations[[#This Row],[ODK_DateOfSubmission]]), "-",TEXT( MONTH(TblLocations[[#This Row],[ODK_DateOfSubmission]]),"00"))</f>
        <v>2022-06</v>
      </c>
    </row>
    <row r="2470" spans="1:15" x14ac:dyDescent="0.25">
      <c r="A2470" s="1">
        <v>1202032</v>
      </c>
      <c r="B2470" s="1">
        <v>647</v>
      </c>
      <c r="C2470" s="1">
        <v>13668</v>
      </c>
      <c r="D2470" s="63">
        <v>44693.406199884259</v>
      </c>
      <c r="E2470" s="54" t="s">
        <v>1658</v>
      </c>
      <c r="F2470" s="56" t="s">
        <v>114</v>
      </c>
      <c r="G2470" s="56" t="s">
        <v>114</v>
      </c>
      <c r="H2470" s="56" t="s">
        <v>1683</v>
      </c>
      <c r="I2470" s="56" t="s">
        <v>1687</v>
      </c>
      <c r="J2470" s="54" t="s">
        <v>1688</v>
      </c>
      <c r="K2470" s="1">
        <v>36.172508200000003</v>
      </c>
      <c r="L2470" s="1">
        <v>43.973400599999998</v>
      </c>
      <c r="M2470" s="1">
        <v>1</v>
      </c>
      <c r="N2470" s="9">
        <f>DATE(YEAR(TblLocations[[#This Row],[ODK_DateOfSubmission]]),MONTH(TblLocations[[#This Row],[ODK_DateOfSubmission]]),DAY(TblLocations[[#This Row],[ODK_DateOfSubmission]]))</f>
        <v>44693</v>
      </c>
      <c r="O2470" s="23" t="str">
        <f>_xlfn.CONCAT( YEAR(TblLocations[[#This Row],[ODK_DateOfSubmission]]), "-",TEXT( MONTH(TblLocations[[#This Row],[ODK_DateOfSubmission]]),"00"))</f>
        <v>2022-05</v>
      </c>
    </row>
    <row r="2471" spans="1:15" x14ac:dyDescent="0.25">
      <c r="A2471" s="1">
        <v>1206012</v>
      </c>
      <c r="B2471" s="1">
        <v>974</v>
      </c>
      <c r="C2471" s="1">
        <v>12948</v>
      </c>
      <c r="D2471" s="63">
        <v>44700.652324340277</v>
      </c>
      <c r="E2471" s="54" t="s">
        <v>1658</v>
      </c>
      <c r="F2471" s="56" t="s">
        <v>114</v>
      </c>
      <c r="G2471" s="56" t="s">
        <v>189</v>
      </c>
      <c r="H2471" s="56" t="s">
        <v>1689</v>
      </c>
      <c r="I2471" s="56" t="s">
        <v>1690</v>
      </c>
      <c r="J2471" s="54" t="s">
        <v>1691</v>
      </c>
      <c r="K2471" s="1">
        <v>36.4129364</v>
      </c>
      <c r="L2471" s="1">
        <v>44.302943298499997</v>
      </c>
      <c r="M2471" s="1">
        <v>2</v>
      </c>
      <c r="N2471" s="9">
        <f>DATE(YEAR(TblLocations[[#This Row],[ODK_DateOfSubmission]]),MONTH(TblLocations[[#This Row],[ODK_DateOfSubmission]]),DAY(TblLocations[[#This Row],[ODK_DateOfSubmission]]))</f>
        <v>44700</v>
      </c>
      <c r="O2471" s="23" t="str">
        <f>_xlfn.CONCAT( YEAR(TblLocations[[#This Row],[ODK_DateOfSubmission]]), "-",TEXT( MONTH(TblLocations[[#This Row],[ODK_DateOfSubmission]]),"00"))</f>
        <v>2022-05</v>
      </c>
    </row>
    <row r="2472" spans="1:15" x14ac:dyDescent="0.25">
      <c r="A2472" s="1">
        <v>1207004</v>
      </c>
      <c r="B2472" s="1">
        <v>969</v>
      </c>
      <c r="C2472" s="1">
        <v>13141</v>
      </c>
      <c r="D2472" s="63">
        <v>44700.652299386573</v>
      </c>
      <c r="E2472" s="54" t="s">
        <v>1658</v>
      </c>
      <c r="F2472" s="56" t="s">
        <v>114</v>
      </c>
      <c r="G2472" s="56" t="s">
        <v>188</v>
      </c>
      <c r="H2472" s="56" t="s">
        <v>1692</v>
      </c>
      <c r="I2472" s="56" t="s">
        <v>1693</v>
      </c>
      <c r="J2472" s="54" t="s">
        <v>1694</v>
      </c>
      <c r="K2472" s="1">
        <v>36.655291200000001</v>
      </c>
      <c r="L2472" s="1">
        <v>44.540664399999997</v>
      </c>
      <c r="M2472" s="1">
        <v>5</v>
      </c>
      <c r="N2472" s="9">
        <f>DATE(YEAR(TblLocations[[#This Row],[ODK_DateOfSubmission]]),MONTH(TblLocations[[#This Row],[ODK_DateOfSubmission]]),DAY(TblLocations[[#This Row],[ODK_DateOfSubmission]]))</f>
        <v>44700</v>
      </c>
      <c r="O2472" s="23" t="str">
        <f>_xlfn.CONCAT( YEAR(TblLocations[[#This Row],[ODK_DateOfSubmission]]), "-",TEXT( MONTH(TblLocations[[#This Row],[ODK_DateOfSubmission]]),"00"))</f>
        <v>2022-05</v>
      </c>
    </row>
    <row r="2473" spans="1:15" x14ac:dyDescent="0.25">
      <c r="A2473" s="1">
        <v>1207012</v>
      </c>
      <c r="B2473" s="1">
        <v>1223</v>
      </c>
      <c r="C2473" s="1">
        <v>27204</v>
      </c>
      <c r="D2473" s="63">
        <v>44706.601481793979</v>
      </c>
      <c r="E2473" s="54" t="s">
        <v>1658</v>
      </c>
      <c r="F2473" s="56" t="s">
        <v>114</v>
      </c>
      <c r="G2473" s="56" t="s">
        <v>188</v>
      </c>
      <c r="H2473" s="56" t="s">
        <v>1692</v>
      </c>
      <c r="I2473" s="56" t="s">
        <v>1695</v>
      </c>
      <c r="J2473" s="54" t="s">
        <v>1696</v>
      </c>
      <c r="K2473" s="1">
        <v>36.646485200000001</v>
      </c>
      <c r="L2473" s="1">
        <v>44.542495299999999</v>
      </c>
      <c r="M2473" s="1">
        <v>4</v>
      </c>
      <c r="N2473" s="9">
        <f>DATE(YEAR(TblLocations[[#This Row],[ODK_DateOfSubmission]]),MONTH(TblLocations[[#This Row],[ODK_DateOfSubmission]]),DAY(TblLocations[[#This Row],[ODK_DateOfSubmission]]))</f>
        <v>44706</v>
      </c>
      <c r="O2473" s="23" t="str">
        <f>_xlfn.CONCAT( YEAR(TblLocations[[#This Row],[ODK_DateOfSubmission]]), "-",TEXT( MONTH(TblLocations[[#This Row],[ODK_DateOfSubmission]]),"00"))</f>
        <v>2022-05</v>
      </c>
    </row>
    <row r="2474" spans="1:15" x14ac:dyDescent="0.25">
      <c r="A2474" s="1">
        <v>2503007</v>
      </c>
      <c r="B2474" s="1">
        <v>3794</v>
      </c>
      <c r="C2474" s="1">
        <v>24743</v>
      </c>
      <c r="D2474" s="63">
        <v>44737.342350659725</v>
      </c>
      <c r="E2474" s="54" t="s">
        <v>1658</v>
      </c>
      <c r="F2474" s="56" t="s">
        <v>99</v>
      </c>
      <c r="G2474" s="56" t="s">
        <v>99</v>
      </c>
      <c r="H2474" s="56" t="s">
        <v>886</v>
      </c>
      <c r="I2474" s="56" t="s">
        <v>1697</v>
      </c>
      <c r="J2474" s="54" t="s">
        <v>1698</v>
      </c>
      <c r="K2474" s="1">
        <v>32.632272499999999</v>
      </c>
      <c r="L2474" s="1">
        <v>44.042276899999997</v>
      </c>
      <c r="M2474" s="1">
        <v>3</v>
      </c>
      <c r="N2474" s="9">
        <f>DATE(YEAR(TblLocations[[#This Row],[ODK_DateOfSubmission]]),MONTH(TblLocations[[#This Row],[ODK_DateOfSubmission]]),DAY(TblLocations[[#This Row],[ODK_DateOfSubmission]]))</f>
        <v>44737</v>
      </c>
      <c r="O2474" s="23" t="str">
        <f>_xlfn.CONCAT( YEAR(TblLocations[[#This Row],[ODK_DateOfSubmission]]), "-",TEXT( MONTH(TblLocations[[#This Row],[ODK_DateOfSubmission]]),"00"))</f>
        <v>2022-06</v>
      </c>
    </row>
    <row r="2475" spans="1:15" x14ac:dyDescent="0.25">
      <c r="A2475" s="1">
        <v>2702047</v>
      </c>
      <c r="B2475" s="1">
        <v>2260</v>
      </c>
      <c r="C2475" s="1">
        <v>34008</v>
      </c>
      <c r="D2475" s="63">
        <v>44723.516914432868</v>
      </c>
      <c r="E2475" s="54" t="s">
        <v>1658</v>
      </c>
      <c r="F2475" s="56" t="s">
        <v>72</v>
      </c>
      <c r="G2475" s="56" t="s">
        <v>103</v>
      </c>
      <c r="H2475" s="56" t="s">
        <v>1279</v>
      </c>
      <c r="I2475" s="56" t="s">
        <v>349</v>
      </c>
      <c r="J2475" s="54" t="s">
        <v>1448</v>
      </c>
      <c r="K2475" s="1">
        <v>36.044508999999998</v>
      </c>
      <c r="L2475" s="1">
        <v>41.714508000000002</v>
      </c>
      <c r="M2475" s="1">
        <v>2</v>
      </c>
      <c r="N2475" s="9">
        <f>DATE(YEAR(TblLocations[[#This Row],[ODK_DateOfSubmission]]),MONTH(TblLocations[[#This Row],[ODK_DateOfSubmission]]),DAY(TblLocations[[#This Row],[ODK_DateOfSubmission]]))</f>
        <v>44723</v>
      </c>
      <c r="O2475" s="23" t="str">
        <f>_xlfn.CONCAT( YEAR(TblLocations[[#This Row],[ODK_DateOfSubmission]]), "-",TEXT( MONTH(TblLocations[[#This Row],[ODK_DateOfSubmission]]),"00"))</f>
        <v>2022-06</v>
      </c>
    </row>
    <row r="2476" spans="1:15" x14ac:dyDescent="0.25">
      <c r="A2476" s="1">
        <v>2702047</v>
      </c>
      <c r="B2476" s="1">
        <v>2260</v>
      </c>
      <c r="C2476" s="1">
        <v>34008</v>
      </c>
      <c r="D2476" s="63">
        <v>44723.516914432868</v>
      </c>
      <c r="E2476" s="54" t="s">
        <v>1658</v>
      </c>
      <c r="F2476" s="56" t="s">
        <v>72</v>
      </c>
      <c r="G2476" s="56" t="s">
        <v>103</v>
      </c>
      <c r="H2476" s="56" t="s">
        <v>1279</v>
      </c>
      <c r="I2476" s="56" t="s">
        <v>349</v>
      </c>
      <c r="J2476" s="54" t="s">
        <v>1448</v>
      </c>
      <c r="K2476" s="1">
        <v>36.044508999999998</v>
      </c>
      <c r="L2476" s="1">
        <v>41.714508000000002</v>
      </c>
      <c r="M2476" s="1">
        <v>1</v>
      </c>
      <c r="N2476" s="9">
        <f>DATE(YEAR(TblLocations[[#This Row],[ODK_DateOfSubmission]]),MONTH(TblLocations[[#This Row],[ODK_DateOfSubmission]]),DAY(TblLocations[[#This Row],[ODK_DateOfSubmission]]))</f>
        <v>44723</v>
      </c>
      <c r="O2476" s="23" t="str">
        <f>_xlfn.CONCAT( YEAR(TblLocations[[#This Row],[ODK_DateOfSubmission]]), "-",TEXT( MONTH(TblLocations[[#This Row],[ODK_DateOfSubmission]]),"00"))</f>
        <v>2022-06</v>
      </c>
    </row>
    <row r="2477" spans="1:15" x14ac:dyDescent="0.25">
      <c r="A2477" s="1">
        <v>2702048</v>
      </c>
      <c r="B2477" s="1">
        <v>2261</v>
      </c>
      <c r="C2477" s="1">
        <v>34009</v>
      </c>
      <c r="D2477" s="63">
        <v>44723.516922187497</v>
      </c>
      <c r="E2477" s="54" t="s">
        <v>1658</v>
      </c>
      <c r="F2477" s="56" t="s">
        <v>72</v>
      </c>
      <c r="G2477" s="56" t="s">
        <v>103</v>
      </c>
      <c r="H2477" s="56" t="s">
        <v>1279</v>
      </c>
      <c r="I2477" s="56" t="s">
        <v>1280</v>
      </c>
      <c r="J2477" s="54" t="s">
        <v>1281</v>
      </c>
      <c r="K2477" s="1">
        <v>36.049593999999999</v>
      </c>
      <c r="L2477" s="1">
        <v>41.712780000000002</v>
      </c>
      <c r="M2477" s="1">
        <v>3</v>
      </c>
      <c r="N2477" s="9">
        <f>DATE(YEAR(TblLocations[[#This Row],[ODK_DateOfSubmission]]),MONTH(TblLocations[[#This Row],[ODK_DateOfSubmission]]),DAY(TblLocations[[#This Row],[ODK_DateOfSubmission]]))</f>
        <v>44723</v>
      </c>
      <c r="O2477" s="23" t="str">
        <f>_xlfn.CONCAT( YEAR(TblLocations[[#This Row],[ODK_DateOfSubmission]]), "-",TEXT( MONTH(TblLocations[[#This Row],[ODK_DateOfSubmission]]),"00"))</f>
        <v>2022-06</v>
      </c>
    </row>
    <row r="2478" spans="1:15" x14ac:dyDescent="0.25">
      <c r="A2478" s="1">
        <v>2702050</v>
      </c>
      <c r="B2478" s="1">
        <v>2258</v>
      </c>
      <c r="C2478" s="1">
        <v>34011</v>
      </c>
      <c r="D2478" s="63">
        <v>44723.5168996875</v>
      </c>
      <c r="E2478" s="54" t="s">
        <v>1658</v>
      </c>
      <c r="F2478" s="56" t="s">
        <v>72</v>
      </c>
      <c r="G2478" s="56" t="s">
        <v>103</v>
      </c>
      <c r="H2478" s="56" t="s">
        <v>1279</v>
      </c>
      <c r="I2478" s="56" t="s">
        <v>1699</v>
      </c>
      <c r="J2478" s="54" t="s">
        <v>1700</v>
      </c>
      <c r="K2478" s="1">
        <v>36.035400000000003</v>
      </c>
      <c r="L2478" s="1">
        <v>41.71181</v>
      </c>
      <c r="M2478" s="1">
        <v>7</v>
      </c>
      <c r="N2478" s="9">
        <f>DATE(YEAR(TblLocations[[#This Row],[ODK_DateOfSubmission]]),MONTH(TblLocations[[#This Row],[ODK_DateOfSubmission]]),DAY(TblLocations[[#This Row],[ODK_DateOfSubmission]]))</f>
        <v>44723</v>
      </c>
      <c r="O2478" s="23" t="str">
        <f>_xlfn.CONCAT( YEAR(TblLocations[[#This Row],[ODK_DateOfSubmission]]), "-",TEXT( MONTH(TblLocations[[#This Row],[ODK_DateOfSubmission]]),"00"))</f>
        <v>2022-06</v>
      </c>
    </row>
    <row r="2479" spans="1:15" x14ac:dyDescent="0.25">
      <c r="A2479" s="1">
        <v>2708174</v>
      </c>
      <c r="B2479" s="1">
        <v>1820</v>
      </c>
      <c r="C2479" s="1">
        <v>33423</v>
      </c>
      <c r="D2479" s="63">
        <v>44716.851845370373</v>
      </c>
      <c r="E2479" s="54" t="s">
        <v>1658</v>
      </c>
      <c r="F2479" s="56" t="s">
        <v>72</v>
      </c>
      <c r="G2479" s="56" t="s">
        <v>93</v>
      </c>
      <c r="H2479" s="56" t="s">
        <v>478</v>
      </c>
      <c r="I2479" s="56" t="s">
        <v>479</v>
      </c>
      <c r="J2479" s="54" t="s">
        <v>480</v>
      </c>
      <c r="K2479" s="1">
        <v>36.466299999999997</v>
      </c>
      <c r="L2479" s="1">
        <v>42.542114423500003</v>
      </c>
      <c r="M2479" s="1">
        <v>50</v>
      </c>
      <c r="N2479" s="9">
        <f>DATE(YEAR(TblLocations[[#This Row],[ODK_DateOfSubmission]]),MONTH(TblLocations[[#This Row],[ODK_DateOfSubmission]]),DAY(TblLocations[[#This Row],[ODK_DateOfSubmission]]))</f>
        <v>44716</v>
      </c>
      <c r="O2479" s="23" t="str">
        <f>_xlfn.CONCAT( YEAR(TblLocations[[#This Row],[ODK_DateOfSubmission]]), "-",TEXT( MONTH(TblLocations[[#This Row],[ODK_DateOfSubmission]]),"00"))</f>
        <v>2022-06</v>
      </c>
    </row>
    <row r="2480" spans="1:15" x14ac:dyDescent="0.25">
      <c r="A2480" s="1">
        <v>2708176</v>
      </c>
      <c r="B2480" s="1">
        <v>2324</v>
      </c>
      <c r="C2480" s="1">
        <v>33472</v>
      </c>
      <c r="D2480" s="63">
        <v>44723.856336689816</v>
      </c>
      <c r="E2480" s="54" t="s">
        <v>1658</v>
      </c>
      <c r="F2480" s="56" t="s">
        <v>72</v>
      </c>
      <c r="G2480" s="56" t="s">
        <v>93</v>
      </c>
      <c r="H2480" s="56" t="s">
        <v>478</v>
      </c>
      <c r="I2480" s="56" t="s">
        <v>481</v>
      </c>
      <c r="J2480" s="54" t="s">
        <v>482</v>
      </c>
      <c r="K2480" s="1">
        <v>36.485300000000002</v>
      </c>
      <c r="L2480" s="1">
        <v>42.422117739400001</v>
      </c>
      <c r="M2480" s="1">
        <v>8</v>
      </c>
      <c r="N2480" s="9">
        <f>DATE(YEAR(TblLocations[[#This Row],[ODK_DateOfSubmission]]),MONTH(TblLocations[[#This Row],[ODK_DateOfSubmission]]),DAY(TblLocations[[#This Row],[ODK_DateOfSubmission]]))</f>
        <v>44723</v>
      </c>
      <c r="O2480" s="23" t="str">
        <f>_xlfn.CONCAT( YEAR(TblLocations[[#This Row],[ODK_DateOfSubmission]]), "-",TEXT( MONTH(TblLocations[[#This Row],[ODK_DateOfSubmission]]),"00"))</f>
        <v>2022-06</v>
      </c>
    </row>
    <row r="2481" spans="1:15" x14ac:dyDescent="0.25">
      <c r="A2481" s="1">
        <v>2708194</v>
      </c>
      <c r="B2481" s="1">
        <v>2992</v>
      </c>
      <c r="C2481" s="1">
        <v>34047</v>
      </c>
      <c r="D2481" s="63">
        <v>44732.34867939815</v>
      </c>
      <c r="E2481" s="54" t="s">
        <v>1658</v>
      </c>
      <c r="F2481" s="56" t="s">
        <v>72</v>
      </c>
      <c r="G2481" s="56" t="s">
        <v>93</v>
      </c>
      <c r="H2481" s="56" t="s">
        <v>433</v>
      </c>
      <c r="I2481" s="56" t="s">
        <v>1321</v>
      </c>
      <c r="J2481" s="54" t="s">
        <v>1322</v>
      </c>
      <c r="K2481" s="1">
        <v>36.388623000000003</v>
      </c>
      <c r="L2481" s="1">
        <v>42.455809000000002</v>
      </c>
      <c r="M2481" s="1">
        <v>4</v>
      </c>
      <c r="N2481" s="9">
        <f>DATE(YEAR(TblLocations[[#This Row],[ODK_DateOfSubmission]]),MONTH(TblLocations[[#This Row],[ODK_DateOfSubmission]]),DAY(TblLocations[[#This Row],[ODK_DateOfSubmission]]))</f>
        <v>44732</v>
      </c>
      <c r="O2481" s="23" t="str">
        <f>_xlfn.CONCAT( YEAR(TblLocations[[#This Row],[ODK_DateOfSubmission]]), "-",TEXT( MONTH(TblLocations[[#This Row],[ODK_DateOfSubmission]]),"00"))</f>
        <v>2022-06</v>
      </c>
    </row>
    <row r="2482" spans="1:15" x14ac:dyDescent="0.25">
      <c r="A2482" s="1">
        <v>2708002</v>
      </c>
      <c r="B2482" s="1">
        <v>2717</v>
      </c>
      <c r="C2482" s="1">
        <v>24809</v>
      </c>
      <c r="D2482" s="63">
        <v>44729.555294872684</v>
      </c>
      <c r="E2482" s="54" t="s">
        <v>1658</v>
      </c>
      <c r="F2482" s="56" t="s">
        <v>72</v>
      </c>
      <c r="G2482" s="56" t="s">
        <v>93</v>
      </c>
      <c r="H2482" s="56" t="s">
        <v>433</v>
      </c>
      <c r="I2482" s="56" t="s">
        <v>434</v>
      </c>
      <c r="J2482" s="54" t="s">
        <v>248</v>
      </c>
      <c r="K2482" s="1">
        <v>36.3920374</v>
      </c>
      <c r="L2482" s="1">
        <v>42.4765978</v>
      </c>
      <c r="M2482" s="1">
        <v>11</v>
      </c>
      <c r="N2482" s="9">
        <f>DATE(YEAR(TblLocations[[#This Row],[ODK_DateOfSubmission]]),MONTH(TblLocations[[#This Row],[ODK_DateOfSubmission]]),DAY(TblLocations[[#This Row],[ODK_DateOfSubmission]]))</f>
        <v>44729</v>
      </c>
      <c r="O2482" s="23" t="str">
        <f>_xlfn.CONCAT( YEAR(TblLocations[[#This Row],[ODK_DateOfSubmission]]), "-",TEXT( MONTH(TblLocations[[#This Row],[ODK_DateOfSubmission]]),"00"))</f>
        <v>2022-06</v>
      </c>
    </row>
    <row r="2483" spans="1:15" x14ac:dyDescent="0.25">
      <c r="A2483" s="1">
        <v>2708007</v>
      </c>
      <c r="B2483" s="1">
        <v>2994</v>
      </c>
      <c r="C2483" s="1">
        <v>18309</v>
      </c>
      <c r="D2483" s="63">
        <v>44732.348691354164</v>
      </c>
      <c r="E2483" s="54" t="s">
        <v>1658</v>
      </c>
      <c r="F2483" s="56" t="s">
        <v>72</v>
      </c>
      <c r="G2483" s="56" t="s">
        <v>93</v>
      </c>
      <c r="H2483" s="56" t="s">
        <v>433</v>
      </c>
      <c r="I2483" s="56" t="s">
        <v>436</v>
      </c>
      <c r="J2483" s="54" t="s">
        <v>437</v>
      </c>
      <c r="K2483" s="1">
        <v>36.377371400000001</v>
      </c>
      <c r="L2483" s="1">
        <v>42.457237300000003</v>
      </c>
      <c r="M2483" s="1">
        <v>4</v>
      </c>
      <c r="N2483" s="9">
        <f>DATE(YEAR(TblLocations[[#This Row],[ODK_DateOfSubmission]]),MONTH(TblLocations[[#This Row],[ODK_DateOfSubmission]]),DAY(TblLocations[[#This Row],[ODK_DateOfSubmission]]))</f>
        <v>44732</v>
      </c>
      <c r="O2483" s="23" t="str">
        <f>_xlfn.CONCAT( YEAR(TblLocations[[#This Row],[ODK_DateOfSubmission]]), "-",TEXT( MONTH(TblLocations[[#This Row],[ODK_DateOfSubmission]]),"00"))</f>
        <v>2022-06</v>
      </c>
    </row>
    <row r="2484" spans="1:15" x14ac:dyDescent="0.25">
      <c r="A2484" s="1">
        <v>2708014</v>
      </c>
      <c r="B2484" s="1">
        <v>2978</v>
      </c>
      <c r="C2484" s="1">
        <v>25819</v>
      </c>
      <c r="D2484" s="63">
        <v>44732.348606481479</v>
      </c>
      <c r="E2484" s="54" t="s">
        <v>1658</v>
      </c>
      <c r="F2484" s="56" t="s">
        <v>72</v>
      </c>
      <c r="G2484" s="56" t="s">
        <v>93</v>
      </c>
      <c r="H2484" s="56" t="s">
        <v>433</v>
      </c>
      <c r="I2484" s="56" t="s">
        <v>441</v>
      </c>
      <c r="J2484" s="54" t="s">
        <v>442</v>
      </c>
      <c r="K2484" s="1">
        <v>36.383068999999999</v>
      </c>
      <c r="L2484" s="1">
        <v>42.470675</v>
      </c>
      <c r="M2484" s="1">
        <v>15</v>
      </c>
      <c r="N2484" s="9">
        <f>DATE(YEAR(TblLocations[[#This Row],[ODK_DateOfSubmission]]),MONTH(TblLocations[[#This Row],[ODK_DateOfSubmission]]),DAY(TblLocations[[#This Row],[ODK_DateOfSubmission]]))</f>
        <v>44732</v>
      </c>
      <c r="O2484" s="23" t="str">
        <f>_xlfn.CONCAT( YEAR(TblLocations[[#This Row],[ODK_DateOfSubmission]]), "-",TEXT( MONTH(TblLocations[[#This Row],[ODK_DateOfSubmission]]),"00"))</f>
        <v>2022-06</v>
      </c>
    </row>
    <row r="2485" spans="1:15" x14ac:dyDescent="0.25">
      <c r="A2485" s="1">
        <v>2708019</v>
      </c>
      <c r="B2485" s="1">
        <v>2711</v>
      </c>
      <c r="C2485" s="1">
        <v>22924</v>
      </c>
      <c r="D2485" s="63">
        <v>44729.508142824074</v>
      </c>
      <c r="E2485" s="54" t="s">
        <v>1658</v>
      </c>
      <c r="F2485" s="56" t="s">
        <v>72</v>
      </c>
      <c r="G2485" s="56" t="s">
        <v>93</v>
      </c>
      <c r="H2485" s="56" t="s">
        <v>433</v>
      </c>
      <c r="I2485" s="56" t="s">
        <v>443</v>
      </c>
      <c r="J2485" s="54" t="s">
        <v>444</v>
      </c>
      <c r="K2485" s="1">
        <v>36.410913999999998</v>
      </c>
      <c r="L2485" s="1">
        <v>42.542980999999997</v>
      </c>
      <c r="M2485" s="1">
        <v>3</v>
      </c>
      <c r="N2485" s="9">
        <f>DATE(YEAR(TblLocations[[#This Row],[ODK_DateOfSubmission]]),MONTH(TblLocations[[#This Row],[ODK_DateOfSubmission]]),DAY(TblLocations[[#This Row],[ODK_DateOfSubmission]]))</f>
        <v>44729</v>
      </c>
      <c r="O2485" s="23" t="str">
        <f>_xlfn.CONCAT( YEAR(TblLocations[[#This Row],[ODK_DateOfSubmission]]), "-",TEXT( MONTH(TblLocations[[#This Row],[ODK_DateOfSubmission]]),"00"))</f>
        <v>2022-06</v>
      </c>
    </row>
    <row r="2486" spans="1:15" x14ac:dyDescent="0.25">
      <c r="A2486" s="1">
        <v>2708128</v>
      </c>
      <c r="B2486" s="1">
        <v>2991</v>
      </c>
      <c r="C2486" s="1">
        <v>17440</v>
      </c>
      <c r="D2486" s="63">
        <v>44732.348672835651</v>
      </c>
      <c r="E2486" s="54" t="s">
        <v>1658</v>
      </c>
      <c r="F2486" s="56" t="s">
        <v>72</v>
      </c>
      <c r="G2486" s="56" t="s">
        <v>93</v>
      </c>
      <c r="H2486" s="56" t="s">
        <v>433</v>
      </c>
      <c r="I2486" s="56" t="s">
        <v>456</v>
      </c>
      <c r="J2486" s="54" t="s">
        <v>457</v>
      </c>
      <c r="K2486" s="1">
        <v>36.388269999999999</v>
      </c>
      <c r="L2486" s="1">
        <v>42.447851999999997</v>
      </c>
      <c r="M2486" s="1">
        <v>10</v>
      </c>
      <c r="N2486" s="9">
        <f>DATE(YEAR(TblLocations[[#This Row],[ODK_DateOfSubmission]]),MONTH(TblLocations[[#This Row],[ODK_DateOfSubmission]]),DAY(TblLocations[[#This Row],[ODK_DateOfSubmission]]))</f>
        <v>44732</v>
      </c>
      <c r="O2486" s="23" t="str">
        <f>_xlfn.CONCAT( YEAR(TblLocations[[#This Row],[ODK_DateOfSubmission]]), "-",TEXT( MONTH(TblLocations[[#This Row],[ODK_DateOfSubmission]]),"00"))</f>
        <v>2022-06</v>
      </c>
    </row>
    <row r="2487" spans="1:15" x14ac:dyDescent="0.25">
      <c r="A2487" s="1">
        <v>2708129</v>
      </c>
      <c r="B2487" s="1">
        <v>2722</v>
      </c>
      <c r="C2487" s="1">
        <v>18006</v>
      </c>
      <c r="D2487" s="63">
        <v>44729.674306828703</v>
      </c>
      <c r="E2487" s="54" t="s">
        <v>1658</v>
      </c>
      <c r="F2487" s="56" t="s">
        <v>72</v>
      </c>
      <c r="G2487" s="56" t="s">
        <v>93</v>
      </c>
      <c r="H2487" s="56" t="s">
        <v>433</v>
      </c>
      <c r="I2487" s="56" t="s">
        <v>222</v>
      </c>
      <c r="J2487" s="54" t="s">
        <v>223</v>
      </c>
      <c r="K2487" s="1">
        <v>36.371630000000003</v>
      </c>
      <c r="L2487" s="1">
        <v>42.459803600000001</v>
      </c>
      <c r="M2487" s="1">
        <v>3</v>
      </c>
      <c r="N2487" s="9">
        <f>DATE(YEAR(TblLocations[[#This Row],[ODK_DateOfSubmission]]),MONTH(TblLocations[[#This Row],[ODK_DateOfSubmission]]),DAY(TblLocations[[#This Row],[ODK_DateOfSubmission]]))</f>
        <v>44729</v>
      </c>
      <c r="O2487" s="23" t="str">
        <f>_xlfn.CONCAT( YEAR(TblLocations[[#This Row],[ODK_DateOfSubmission]]), "-",TEXT( MONTH(TblLocations[[#This Row],[ODK_DateOfSubmission]]),"00"))</f>
        <v>2022-06</v>
      </c>
    </row>
    <row r="2488" spans="1:15" x14ac:dyDescent="0.25">
      <c r="A2488" s="1">
        <v>2708148</v>
      </c>
      <c r="B2488" s="1">
        <v>2715</v>
      </c>
      <c r="C2488" s="1">
        <v>33294</v>
      </c>
      <c r="D2488" s="63">
        <v>44729.508157407407</v>
      </c>
      <c r="E2488" s="54" t="s">
        <v>1658</v>
      </c>
      <c r="F2488" s="56" t="s">
        <v>72</v>
      </c>
      <c r="G2488" s="56" t="s">
        <v>93</v>
      </c>
      <c r="H2488" s="56" t="s">
        <v>433</v>
      </c>
      <c r="I2488" s="56" t="s">
        <v>472</v>
      </c>
      <c r="J2488" s="54" t="s">
        <v>473</v>
      </c>
      <c r="K2488" s="1">
        <v>36.391159999999999</v>
      </c>
      <c r="L2488" s="1">
        <v>42.502434999999998</v>
      </c>
      <c r="M2488" s="1">
        <v>5</v>
      </c>
      <c r="N2488" s="9">
        <f>DATE(YEAR(TblLocations[[#This Row],[ODK_DateOfSubmission]]),MONTH(TblLocations[[#This Row],[ODK_DateOfSubmission]]),DAY(TblLocations[[#This Row],[ODK_DateOfSubmission]]))</f>
        <v>44729</v>
      </c>
      <c r="O2488" s="23" t="str">
        <f>_xlfn.CONCAT( YEAR(TblLocations[[#This Row],[ODK_DateOfSubmission]]), "-",TEXT( MONTH(TblLocations[[#This Row],[ODK_DateOfSubmission]]),"00"))</f>
        <v>2022-06</v>
      </c>
    </row>
    <row r="2489" spans="1:15" x14ac:dyDescent="0.25">
      <c r="A2489" s="1">
        <v>2708154</v>
      </c>
      <c r="B2489" s="1">
        <v>2713</v>
      </c>
      <c r="C2489" s="1">
        <v>33345</v>
      </c>
      <c r="D2489" s="63">
        <v>44729.508150381946</v>
      </c>
      <c r="E2489" s="54" t="s">
        <v>1658</v>
      </c>
      <c r="F2489" s="56" t="s">
        <v>72</v>
      </c>
      <c r="G2489" s="56" t="s">
        <v>93</v>
      </c>
      <c r="H2489" s="56" t="s">
        <v>433</v>
      </c>
      <c r="I2489" s="56" t="s">
        <v>476</v>
      </c>
      <c r="J2489" s="54" t="s">
        <v>477</v>
      </c>
      <c r="K2489" s="1">
        <v>36.396619999999999</v>
      </c>
      <c r="L2489" s="1">
        <v>42.514042699999997</v>
      </c>
      <c r="M2489" s="1">
        <v>3</v>
      </c>
      <c r="N2489" s="9">
        <f>DATE(YEAR(TblLocations[[#This Row],[ODK_DateOfSubmission]]),MONTH(TblLocations[[#This Row],[ODK_DateOfSubmission]]),DAY(TblLocations[[#This Row],[ODK_DateOfSubmission]]))</f>
        <v>44729</v>
      </c>
      <c r="O2489" s="23" t="str">
        <f>_xlfn.CONCAT( YEAR(TblLocations[[#This Row],[ODK_DateOfSubmission]]), "-",TEXT( MONTH(TblLocations[[#This Row],[ODK_DateOfSubmission]]),"00"))</f>
        <v>2022-06</v>
      </c>
    </row>
    <row r="2490" spans="1:15" x14ac:dyDescent="0.25">
      <c r="A2490" s="1">
        <v>3601026</v>
      </c>
      <c r="B2490" s="1">
        <v>1082</v>
      </c>
      <c r="C2490" s="1">
        <v>2802</v>
      </c>
      <c r="D2490" s="63">
        <v>44703.394610381947</v>
      </c>
      <c r="E2490" s="54" t="s">
        <v>1658</v>
      </c>
      <c r="F2490" s="56" t="s">
        <v>96</v>
      </c>
      <c r="G2490" s="56" t="s">
        <v>174</v>
      </c>
      <c r="H2490" s="56" t="s">
        <v>1535</v>
      </c>
      <c r="I2490" s="56" t="s">
        <v>1538</v>
      </c>
      <c r="J2490" s="54" t="s">
        <v>1539</v>
      </c>
      <c r="K2490" s="1">
        <v>31.973435632000001</v>
      </c>
      <c r="L2490" s="1">
        <v>45.413404221900002</v>
      </c>
      <c r="M2490" s="1">
        <v>2</v>
      </c>
      <c r="N2490" s="9">
        <f>DATE(YEAR(TblLocations[[#This Row],[ODK_DateOfSubmission]]),MONTH(TblLocations[[#This Row],[ODK_DateOfSubmission]]),DAY(TblLocations[[#This Row],[ODK_DateOfSubmission]]))</f>
        <v>44703</v>
      </c>
      <c r="O2490" s="23" t="str">
        <f>_xlfn.CONCAT( YEAR(TblLocations[[#This Row],[ODK_DateOfSubmission]]), "-",TEXT( MONTH(TblLocations[[#This Row],[ODK_DateOfSubmission]]),"00"))</f>
        <v>2022-05</v>
      </c>
    </row>
    <row r="2491" spans="1:15" x14ac:dyDescent="0.25">
      <c r="A2491" s="1">
        <v>3601031</v>
      </c>
      <c r="B2491" s="1">
        <v>1081</v>
      </c>
      <c r="C2491" s="1">
        <v>25378</v>
      </c>
      <c r="D2491" s="63">
        <v>44703.389279664349</v>
      </c>
      <c r="E2491" s="54" t="s">
        <v>1658</v>
      </c>
      <c r="F2491" s="56" t="s">
        <v>96</v>
      </c>
      <c r="G2491" s="56" t="s">
        <v>174</v>
      </c>
      <c r="H2491" s="56" t="s">
        <v>1535</v>
      </c>
      <c r="I2491" s="56" t="s">
        <v>1540</v>
      </c>
      <c r="J2491" s="54" t="s">
        <v>1340</v>
      </c>
      <c r="K2491" s="1">
        <v>31.977928876899998</v>
      </c>
      <c r="L2491" s="1">
        <v>45.397140644700002</v>
      </c>
      <c r="M2491" s="1">
        <v>1</v>
      </c>
      <c r="N2491" s="9">
        <f>DATE(YEAR(TblLocations[[#This Row],[ODK_DateOfSubmission]]),MONTH(TblLocations[[#This Row],[ODK_DateOfSubmission]]),DAY(TblLocations[[#This Row],[ODK_DateOfSubmission]]))</f>
        <v>44703</v>
      </c>
      <c r="O2491" s="23" t="str">
        <f>_xlfn.CONCAT( YEAR(TblLocations[[#This Row],[ODK_DateOfSubmission]]), "-",TEXT( MONTH(TblLocations[[#This Row],[ODK_DateOfSubmission]]),"00"))</f>
        <v>2022-05</v>
      </c>
    </row>
    <row r="2492" spans="1:15" x14ac:dyDescent="0.25">
      <c r="A2492" s="1">
        <v>3601005</v>
      </c>
      <c r="B2492" s="1">
        <v>1080</v>
      </c>
      <c r="C2492" s="1">
        <v>24287</v>
      </c>
      <c r="D2492" s="63">
        <v>44703.386410335646</v>
      </c>
      <c r="E2492" s="54" t="s">
        <v>1658</v>
      </c>
      <c r="F2492" s="56" t="s">
        <v>96</v>
      </c>
      <c r="G2492" s="56" t="s">
        <v>174</v>
      </c>
      <c r="H2492" s="56" t="s">
        <v>1535</v>
      </c>
      <c r="I2492" s="56" t="s">
        <v>1651</v>
      </c>
      <c r="J2492" s="54" t="s">
        <v>1652</v>
      </c>
      <c r="K2492" s="1">
        <v>31.967916735399999</v>
      </c>
      <c r="L2492" s="1">
        <v>45.405007185400002</v>
      </c>
      <c r="M2492" s="1">
        <v>1</v>
      </c>
      <c r="N2492" s="9">
        <f>DATE(YEAR(TblLocations[[#This Row],[ODK_DateOfSubmission]]),MONTH(TblLocations[[#This Row],[ODK_DateOfSubmission]]),DAY(TblLocations[[#This Row],[ODK_DateOfSubmission]]))</f>
        <v>44703</v>
      </c>
      <c r="O2492" s="23" t="str">
        <f>_xlfn.CONCAT( YEAR(TblLocations[[#This Row],[ODK_DateOfSubmission]]), "-",TEXT( MONTH(TblLocations[[#This Row],[ODK_DateOfSubmission]]),"00"))</f>
        <v>2022-05</v>
      </c>
    </row>
    <row r="2493" spans="1:15" x14ac:dyDescent="0.25">
      <c r="A2493" s="1">
        <v>3601005</v>
      </c>
      <c r="B2493" s="1">
        <v>1080</v>
      </c>
      <c r="C2493" s="1">
        <v>24287</v>
      </c>
      <c r="D2493" s="63">
        <v>44703.386410335646</v>
      </c>
      <c r="E2493" s="54" t="s">
        <v>1658</v>
      </c>
      <c r="F2493" s="56" t="s">
        <v>96</v>
      </c>
      <c r="G2493" s="56" t="s">
        <v>174</v>
      </c>
      <c r="H2493" s="56" t="s">
        <v>1535</v>
      </c>
      <c r="I2493" s="56" t="s">
        <v>1651</v>
      </c>
      <c r="J2493" s="54" t="s">
        <v>1652</v>
      </c>
      <c r="K2493" s="1">
        <v>31.967916735399999</v>
      </c>
      <c r="L2493" s="1">
        <v>45.405007185400002</v>
      </c>
      <c r="M2493" s="1">
        <v>1</v>
      </c>
      <c r="N2493" s="9">
        <f>DATE(YEAR(TblLocations[[#This Row],[ODK_DateOfSubmission]]),MONTH(TblLocations[[#This Row],[ODK_DateOfSubmission]]),DAY(TblLocations[[#This Row],[ODK_DateOfSubmission]]))</f>
        <v>44703</v>
      </c>
      <c r="O2493" s="23" t="str">
        <f>_xlfn.CONCAT( YEAR(TblLocations[[#This Row],[ODK_DateOfSubmission]]), "-",TEXT( MONTH(TblLocations[[#This Row],[ODK_DateOfSubmission]]),"00"))</f>
        <v>2022-05</v>
      </c>
    </row>
    <row r="2494" spans="1:15" x14ac:dyDescent="0.25">
      <c r="A2494" s="1">
        <v>3601018</v>
      </c>
      <c r="B2494" s="1">
        <v>1079</v>
      </c>
      <c r="C2494" s="1">
        <v>2795</v>
      </c>
      <c r="D2494" s="63">
        <v>44703.381006793985</v>
      </c>
      <c r="E2494" s="54" t="s">
        <v>1658</v>
      </c>
      <c r="F2494" s="56" t="s">
        <v>96</v>
      </c>
      <c r="G2494" s="56" t="s">
        <v>174</v>
      </c>
      <c r="H2494" s="56" t="s">
        <v>1535</v>
      </c>
      <c r="I2494" s="56" t="s">
        <v>1536</v>
      </c>
      <c r="J2494" s="54" t="s">
        <v>1537</v>
      </c>
      <c r="K2494" s="1">
        <v>31.972498870500001</v>
      </c>
      <c r="L2494" s="1">
        <v>45.410049754500001</v>
      </c>
      <c r="M2494" s="1">
        <v>1</v>
      </c>
      <c r="N2494" s="9">
        <f>DATE(YEAR(TblLocations[[#This Row],[ODK_DateOfSubmission]]),MONTH(TblLocations[[#This Row],[ODK_DateOfSubmission]]),DAY(TblLocations[[#This Row],[ODK_DateOfSubmission]]))</f>
        <v>44703</v>
      </c>
      <c r="O2494" s="23" t="str">
        <f>_xlfn.CONCAT( YEAR(TblLocations[[#This Row],[ODK_DateOfSubmission]]), "-",TEXT( MONTH(TblLocations[[#This Row],[ODK_DateOfSubmission]]),"00"))</f>
        <v>2022-05</v>
      </c>
    </row>
    <row r="2495" spans="1:15" x14ac:dyDescent="0.25">
      <c r="A2495" s="1">
        <v>3601015</v>
      </c>
      <c r="B2495" s="1">
        <v>1089</v>
      </c>
      <c r="C2495" s="1">
        <v>3392</v>
      </c>
      <c r="D2495" s="63">
        <v>44703.42590234954</v>
      </c>
      <c r="E2495" s="54" t="s">
        <v>1658</v>
      </c>
      <c r="F2495" s="56" t="s">
        <v>96</v>
      </c>
      <c r="G2495" s="56" t="s">
        <v>174</v>
      </c>
      <c r="H2495" s="56" t="s">
        <v>1541</v>
      </c>
      <c r="I2495" s="56" t="s">
        <v>1543</v>
      </c>
      <c r="J2495" s="54" t="s">
        <v>1544</v>
      </c>
      <c r="K2495" s="1">
        <v>32.053763984</v>
      </c>
      <c r="L2495" s="1">
        <v>45.233399760899999</v>
      </c>
      <c r="M2495" s="1">
        <v>1</v>
      </c>
      <c r="N2495" s="9">
        <f>DATE(YEAR(TblLocations[[#This Row],[ODK_DateOfSubmission]]),MONTH(TblLocations[[#This Row],[ODK_DateOfSubmission]]),DAY(TblLocations[[#This Row],[ODK_DateOfSubmission]]))</f>
        <v>44703</v>
      </c>
      <c r="O2495" s="23" t="str">
        <f>_xlfn.CONCAT( YEAR(TblLocations[[#This Row],[ODK_DateOfSubmission]]), "-",TEXT( MONTH(TblLocations[[#This Row],[ODK_DateOfSubmission]]),"00"))</f>
        <v>2022-05</v>
      </c>
    </row>
    <row r="2496" spans="1:15" x14ac:dyDescent="0.25">
      <c r="A2496" s="1">
        <v>3601015</v>
      </c>
      <c r="B2496" s="1">
        <v>1089</v>
      </c>
      <c r="C2496" s="1">
        <v>3392</v>
      </c>
      <c r="D2496" s="63">
        <v>44703.42590234954</v>
      </c>
      <c r="E2496" s="54" t="s">
        <v>1658</v>
      </c>
      <c r="F2496" s="56" t="s">
        <v>96</v>
      </c>
      <c r="G2496" s="56" t="s">
        <v>174</v>
      </c>
      <c r="H2496" s="56" t="s">
        <v>1541</v>
      </c>
      <c r="I2496" s="56" t="s">
        <v>1543</v>
      </c>
      <c r="J2496" s="54" t="s">
        <v>1544</v>
      </c>
      <c r="K2496" s="1">
        <v>32.053763984</v>
      </c>
      <c r="L2496" s="1">
        <v>45.233399760899999</v>
      </c>
      <c r="M2496" s="1">
        <v>1</v>
      </c>
      <c r="N2496" s="9">
        <f>DATE(YEAR(TblLocations[[#This Row],[ODK_DateOfSubmission]]),MONTH(TblLocations[[#This Row],[ODK_DateOfSubmission]]),DAY(TblLocations[[#This Row],[ODK_DateOfSubmission]]))</f>
        <v>44703</v>
      </c>
      <c r="O2496" s="23" t="str">
        <f>_xlfn.CONCAT( YEAR(TblLocations[[#This Row],[ODK_DateOfSubmission]]), "-",TEXT( MONTH(TblLocations[[#This Row],[ODK_DateOfSubmission]]),"00"))</f>
        <v>2022-05</v>
      </c>
    </row>
    <row r="2497" spans="1:15" x14ac:dyDescent="0.25">
      <c r="A2497" s="1">
        <v>3601015</v>
      </c>
      <c r="B2497" s="1">
        <v>1089</v>
      </c>
      <c r="C2497" s="1">
        <v>3392</v>
      </c>
      <c r="D2497" s="63">
        <v>44703.42590234954</v>
      </c>
      <c r="E2497" s="54" t="s">
        <v>1658</v>
      </c>
      <c r="F2497" s="56" t="s">
        <v>96</v>
      </c>
      <c r="G2497" s="56" t="s">
        <v>174</v>
      </c>
      <c r="H2497" s="56" t="s">
        <v>1541</v>
      </c>
      <c r="I2497" s="56" t="s">
        <v>1543</v>
      </c>
      <c r="J2497" s="54" t="s">
        <v>1544</v>
      </c>
      <c r="K2497" s="1">
        <v>32.053763984</v>
      </c>
      <c r="L2497" s="1">
        <v>45.233399760899999</v>
      </c>
      <c r="M2497" s="1">
        <v>1</v>
      </c>
      <c r="N2497" s="9">
        <f>DATE(YEAR(TblLocations[[#This Row],[ODK_DateOfSubmission]]),MONTH(TblLocations[[#This Row],[ODK_DateOfSubmission]]),DAY(TblLocations[[#This Row],[ODK_DateOfSubmission]]))</f>
        <v>44703</v>
      </c>
      <c r="O2497" s="23" t="str">
        <f>_xlfn.CONCAT( YEAR(TblLocations[[#This Row],[ODK_DateOfSubmission]]), "-",TEXT( MONTH(TblLocations[[#This Row],[ODK_DateOfSubmission]]),"00"))</f>
        <v>2022-05</v>
      </c>
    </row>
    <row r="2498" spans="1:15" x14ac:dyDescent="0.25">
      <c r="A2498" s="1">
        <v>3601022</v>
      </c>
      <c r="B2498" s="1">
        <v>1088</v>
      </c>
      <c r="C2498" s="1">
        <v>3362</v>
      </c>
      <c r="D2498" s="63">
        <v>44703.42159583333</v>
      </c>
      <c r="E2498" s="54" t="s">
        <v>1658</v>
      </c>
      <c r="F2498" s="56" t="s">
        <v>96</v>
      </c>
      <c r="G2498" s="56" t="s">
        <v>174</v>
      </c>
      <c r="H2498" s="56" t="s">
        <v>1541</v>
      </c>
      <c r="I2498" s="56" t="s">
        <v>1619</v>
      </c>
      <c r="J2498" s="54" t="s">
        <v>1620</v>
      </c>
      <c r="K2498" s="1">
        <v>32.066068836299998</v>
      </c>
      <c r="L2498" s="1">
        <v>45.2406862068</v>
      </c>
      <c r="M2498" s="1">
        <v>2</v>
      </c>
      <c r="N2498" s="9">
        <f>DATE(YEAR(TblLocations[[#This Row],[ODK_DateOfSubmission]]),MONTH(TblLocations[[#This Row],[ODK_DateOfSubmission]]),DAY(TblLocations[[#This Row],[ODK_DateOfSubmission]]))</f>
        <v>44703</v>
      </c>
      <c r="O2498" s="23" t="str">
        <f>_xlfn.CONCAT( YEAR(TblLocations[[#This Row],[ODK_DateOfSubmission]]), "-",TEXT( MONTH(TblLocations[[#This Row],[ODK_DateOfSubmission]]),"00"))</f>
        <v>2022-05</v>
      </c>
    </row>
    <row r="2499" spans="1:15" x14ac:dyDescent="0.25">
      <c r="A2499" s="1">
        <v>3601022</v>
      </c>
      <c r="B2499" s="1">
        <v>1088</v>
      </c>
      <c r="C2499" s="1">
        <v>3362</v>
      </c>
      <c r="D2499" s="63">
        <v>44703.42159583333</v>
      </c>
      <c r="E2499" s="54" t="s">
        <v>1658</v>
      </c>
      <c r="F2499" s="56" t="s">
        <v>96</v>
      </c>
      <c r="G2499" s="56" t="s">
        <v>174</v>
      </c>
      <c r="H2499" s="56" t="s">
        <v>1541</v>
      </c>
      <c r="I2499" s="56" t="s">
        <v>1619</v>
      </c>
      <c r="J2499" s="54" t="s">
        <v>1620</v>
      </c>
      <c r="K2499" s="1">
        <v>32.066068836299998</v>
      </c>
      <c r="L2499" s="1">
        <v>45.2406862068</v>
      </c>
      <c r="M2499" s="1">
        <v>1</v>
      </c>
      <c r="N2499" s="9">
        <f>DATE(YEAR(TblLocations[[#This Row],[ODK_DateOfSubmission]]),MONTH(TblLocations[[#This Row],[ODK_DateOfSubmission]]),DAY(TblLocations[[#This Row],[ODK_DateOfSubmission]]))</f>
        <v>44703</v>
      </c>
      <c r="O2499" s="23" t="str">
        <f>_xlfn.CONCAT( YEAR(TblLocations[[#This Row],[ODK_DateOfSubmission]]), "-",TEXT( MONTH(TblLocations[[#This Row],[ODK_DateOfSubmission]]),"00"))</f>
        <v>2022-05</v>
      </c>
    </row>
    <row r="2500" spans="1:15" x14ac:dyDescent="0.25">
      <c r="A2500" s="1">
        <v>3601024</v>
      </c>
      <c r="B2500" s="1">
        <v>1087</v>
      </c>
      <c r="C2500" s="1">
        <v>25382</v>
      </c>
      <c r="D2500" s="63">
        <v>44703.410428240742</v>
      </c>
      <c r="E2500" s="54" t="s">
        <v>1658</v>
      </c>
      <c r="F2500" s="56" t="s">
        <v>96</v>
      </c>
      <c r="G2500" s="56" t="s">
        <v>174</v>
      </c>
      <c r="H2500" s="56" t="s">
        <v>1541</v>
      </c>
      <c r="I2500" s="56" t="s">
        <v>1542</v>
      </c>
      <c r="J2500" s="54" t="s">
        <v>897</v>
      </c>
      <c r="K2500" s="1">
        <v>32.0627755943</v>
      </c>
      <c r="L2500" s="1">
        <v>45.254619524100001</v>
      </c>
      <c r="M2500" s="1">
        <v>1</v>
      </c>
      <c r="N2500" s="9">
        <f>DATE(YEAR(TblLocations[[#This Row],[ODK_DateOfSubmission]]),MONTH(TblLocations[[#This Row],[ODK_DateOfSubmission]]),DAY(TblLocations[[#This Row],[ODK_DateOfSubmission]]))</f>
        <v>44703</v>
      </c>
      <c r="O2500" s="23" t="str">
        <f>_xlfn.CONCAT( YEAR(TblLocations[[#This Row],[ODK_DateOfSubmission]]), "-",TEXT( MONTH(TblLocations[[#This Row],[ODK_DateOfSubmission]]),"00"))</f>
        <v>2022-05</v>
      </c>
    </row>
    <row r="2501" spans="1:15" x14ac:dyDescent="0.25">
      <c r="A2501" s="1">
        <v>3601024</v>
      </c>
      <c r="B2501" s="1">
        <v>1087</v>
      </c>
      <c r="C2501" s="1">
        <v>25382</v>
      </c>
      <c r="D2501" s="63">
        <v>44703.410428240742</v>
      </c>
      <c r="E2501" s="54" t="s">
        <v>1658</v>
      </c>
      <c r="F2501" s="56" t="s">
        <v>96</v>
      </c>
      <c r="G2501" s="56" t="s">
        <v>174</v>
      </c>
      <c r="H2501" s="56" t="s">
        <v>1541</v>
      </c>
      <c r="I2501" s="56" t="s">
        <v>1542</v>
      </c>
      <c r="J2501" s="54" t="s">
        <v>897</v>
      </c>
      <c r="K2501" s="1">
        <v>32.0627755943</v>
      </c>
      <c r="L2501" s="1">
        <v>45.254619524100001</v>
      </c>
      <c r="M2501" s="1">
        <v>1</v>
      </c>
      <c r="N2501" s="9">
        <f>DATE(YEAR(TblLocations[[#This Row],[ODK_DateOfSubmission]]),MONTH(TblLocations[[#This Row],[ODK_DateOfSubmission]]),DAY(TblLocations[[#This Row],[ODK_DateOfSubmission]]))</f>
        <v>44703</v>
      </c>
      <c r="O2501" s="23" t="str">
        <f>_xlfn.CONCAT( YEAR(TblLocations[[#This Row],[ODK_DateOfSubmission]]), "-",TEXT( MONTH(TblLocations[[#This Row],[ODK_DateOfSubmission]]),"00"))</f>
        <v>2022-05</v>
      </c>
    </row>
    <row r="2502" spans="1:15" x14ac:dyDescent="0.25">
      <c r="A2502" s="1">
        <v>3601020</v>
      </c>
      <c r="B2502" s="1">
        <v>1210</v>
      </c>
      <c r="C2502" s="1">
        <v>22751</v>
      </c>
      <c r="D2502" s="63">
        <v>44706.410975312501</v>
      </c>
      <c r="E2502" s="54" t="s">
        <v>1658</v>
      </c>
      <c r="F2502" s="56" t="s">
        <v>96</v>
      </c>
      <c r="G2502" s="56" t="s">
        <v>174</v>
      </c>
      <c r="H2502" s="56" t="s">
        <v>1545</v>
      </c>
      <c r="I2502" s="56" t="s">
        <v>1546</v>
      </c>
      <c r="J2502" s="54" t="s">
        <v>1547</v>
      </c>
      <c r="K2502" s="1">
        <v>32.152402788700002</v>
      </c>
      <c r="L2502" s="1">
        <v>45.001441919800001</v>
      </c>
      <c r="M2502" s="1">
        <v>1</v>
      </c>
      <c r="N2502" s="9">
        <f>DATE(YEAR(TblLocations[[#This Row],[ODK_DateOfSubmission]]),MONTH(TblLocations[[#This Row],[ODK_DateOfSubmission]]),DAY(TblLocations[[#This Row],[ODK_DateOfSubmission]]))</f>
        <v>44706</v>
      </c>
      <c r="O2502" s="23" t="str">
        <f>_xlfn.CONCAT( YEAR(TblLocations[[#This Row],[ODK_DateOfSubmission]]), "-",TEXT( MONTH(TblLocations[[#This Row],[ODK_DateOfSubmission]]),"00"))</f>
        <v>2022-05</v>
      </c>
    </row>
    <row r="2503" spans="1:15" x14ac:dyDescent="0.25">
      <c r="A2503" s="1">
        <v>3601020</v>
      </c>
      <c r="B2503" s="1">
        <v>1210</v>
      </c>
      <c r="C2503" s="1">
        <v>22751</v>
      </c>
      <c r="D2503" s="63">
        <v>44706.410975312501</v>
      </c>
      <c r="E2503" s="54" t="s">
        <v>1658</v>
      </c>
      <c r="F2503" s="56" t="s">
        <v>96</v>
      </c>
      <c r="G2503" s="56" t="s">
        <v>174</v>
      </c>
      <c r="H2503" s="56" t="s">
        <v>1545</v>
      </c>
      <c r="I2503" s="56" t="s">
        <v>1546</v>
      </c>
      <c r="J2503" s="54" t="s">
        <v>1547</v>
      </c>
      <c r="K2503" s="1">
        <v>32.152402788700002</v>
      </c>
      <c r="L2503" s="1">
        <v>45.001441919800001</v>
      </c>
      <c r="M2503" s="1">
        <v>1</v>
      </c>
      <c r="N2503" s="9">
        <f>DATE(YEAR(TblLocations[[#This Row],[ODK_DateOfSubmission]]),MONTH(TblLocations[[#This Row],[ODK_DateOfSubmission]]),DAY(TblLocations[[#This Row],[ODK_DateOfSubmission]]))</f>
        <v>44706</v>
      </c>
      <c r="O2503" s="23" t="str">
        <f>_xlfn.CONCAT( YEAR(TblLocations[[#This Row],[ODK_DateOfSubmission]]), "-",TEXT( MONTH(TblLocations[[#This Row],[ODK_DateOfSubmission]]),"00"))</f>
        <v>2022-05</v>
      </c>
    </row>
    <row r="2504" spans="1:15" x14ac:dyDescent="0.25">
      <c r="A2504" s="1">
        <v>3602026</v>
      </c>
      <c r="B2504" s="1">
        <v>2058</v>
      </c>
      <c r="C2504" s="1">
        <v>2792</v>
      </c>
      <c r="D2504" s="63">
        <v>44719.89387954861</v>
      </c>
      <c r="E2504" s="54" t="s">
        <v>1658</v>
      </c>
      <c r="F2504" s="56" t="s">
        <v>96</v>
      </c>
      <c r="G2504" s="56" t="s">
        <v>175</v>
      </c>
      <c r="H2504" s="56" t="s">
        <v>1131</v>
      </c>
      <c r="I2504" s="56" t="s">
        <v>1553</v>
      </c>
      <c r="J2504" s="54" t="s">
        <v>1554</v>
      </c>
      <c r="K2504" s="1">
        <v>31.965392189999999</v>
      </c>
      <c r="L2504" s="1">
        <v>44.600268475199996</v>
      </c>
      <c r="M2504" s="1">
        <v>1</v>
      </c>
      <c r="N2504" s="9">
        <f>DATE(YEAR(TblLocations[[#This Row],[ODK_DateOfSubmission]]),MONTH(TblLocations[[#This Row],[ODK_DateOfSubmission]]),DAY(TblLocations[[#This Row],[ODK_DateOfSubmission]]))</f>
        <v>44719</v>
      </c>
      <c r="O2504" s="23" t="str">
        <f>_xlfn.CONCAT( YEAR(TblLocations[[#This Row],[ODK_DateOfSubmission]]), "-",TEXT( MONTH(TblLocations[[#This Row],[ODK_DateOfSubmission]]),"00"))</f>
        <v>2022-06</v>
      </c>
    </row>
    <row r="2505" spans="1:15" x14ac:dyDescent="0.25">
      <c r="A2505" s="1">
        <v>3602026</v>
      </c>
      <c r="B2505" s="1">
        <v>2058</v>
      </c>
      <c r="C2505" s="1">
        <v>2792</v>
      </c>
      <c r="D2505" s="63">
        <v>44719.89387954861</v>
      </c>
      <c r="E2505" s="54" t="s">
        <v>1658</v>
      </c>
      <c r="F2505" s="56" t="s">
        <v>96</v>
      </c>
      <c r="G2505" s="56" t="s">
        <v>175</v>
      </c>
      <c r="H2505" s="56" t="s">
        <v>1131</v>
      </c>
      <c r="I2505" s="56" t="s">
        <v>1553</v>
      </c>
      <c r="J2505" s="54" t="s">
        <v>1554</v>
      </c>
      <c r="K2505" s="1">
        <v>31.965392189999999</v>
      </c>
      <c r="L2505" s="1">
        <v>44.600268475199996</v>
      </c>
      <c r="M2505" s="1">
        <v>1</v>
      </c>
      <c r="N2505" s="9">
        <f>DATE(YEAR(TblLocations[[#This Row],[ODK_DateOfSubmission]]),MONTH(TblLocations[[#This Row],[ODK_DateOfSubmission]]),DAY(TblLocations[[#This Row],[ODK_DateOfSubmission]]))</f>
        <v>44719</v>
      </c>
      <c r="O2505" s="23" t="str">
        <f>_xlfn.CONCAT( YEAR(TblLocations[[#This Row],[ODK_DateOfSubmission]]), "-",TEXT( MONTH(TblLocations[[#This Row],[ODK_DateOfSubmission]]),"00"))</f>
        <v>2022-06</v>
      </c>
    </row>
    <row r="2506" spans="1:15" x14ac:dyDescent="0.25">
      <c r="A2506" s="1">
        <v>3602026</v>
      </c>
      <c r="B2506" s="1">
        <v>2058</v>
      </c>
      <c r="C2506" s="1">
        <v>2792</v>
      </c>
      <c r="D2506" s="63">
        <v>44719.89387954861</v>
      </c>
      <c r="E2506" s="54" t="s">
        <v>1658</v>
      </c>
      <c r="F2506" s="56" t="s">
        <v>96</v>
      </c>
      <c r="G2506" s="56" t="s">
        <v>175</v>
      </c>
      <c r="H2506" s="56" t="s">
        <v>1131</v>
      </c>
      <c r="I2506" s="56" t="s">
        <v>1553</v>
      </c>
      <c r="J2506" s="54" t="s">
        <v>1554</v>
      </c>
      <c r="K2506" s="1">
        <v>31.965392189999999</v>
      </c>
      <c r="L2506" s="1">
        <v>44.600268475199996</v>
      </c>
      <c r="M2506" s="1">
        <v>1</v>
      </c>
      <c r="N2506" s="9">
        <f>DATE(YEAR(TblLocations[[#This Row],[ODK_DateOfSubmission]]),MONTH(TblLocations[[#This Row],[ODK_DateOfSubmission]]),DAY(TblLocations[[#This Row],[ODK_DateOfSubmission]]))</f>
        <v>44719</v>
      </c>
      <c r="O2506" s="23" t="str">
        <f>_xlfn.CONCAT( YEAR(TblLocations[[#This Row],[ODK_DateOfSubmission]]), "-",TEXT( MONTH(TblLocations[[#This Row],[ODK_DateOfSubmission]]),"00"))</f>
        <v>2022-06</v>
      </c>
    </row>
    <row r="2507" spans="1:15" x14ac:dyDescent="0.25">
      <c r="A2507" s="1">
        <v>3602031</v>
      </c>
      <c r="B2507" s="1">
        <v>2093</v>
      </c>
      <c r="C2507" s="1">
        <v>2766</v>
      </c>
      <c r="D2507" s="63">
        <v>44720.527083912035</v>
      </c>
      <c r="E2507" s="54" t="s">
        <v>1658</v>
      </c>
      <c r="F2507" s="56" t="s">
        <v>96</v>
      </c>
      <c r="G2507" s="56" t="s">
        <v>175</v>
      </c>
      <c r="H2507" s="56" t="s">
        <v>1131</v>
      </c>
      <c r="I2507" s="56" t="s">
        <v>1136</v>
      </c>
      <c r="J2507" s="54" t="s">
        <v>1137</v>
      </c>
      <c r="K2507" s="1">
        <v>31.960626198</v>
      </c>
      <c r="L2507" s="1">
        <v>44.601623088799997</v>
      </c>
      <c r="M2507" s="1">
        <v>1</v>
      </c>
      <c r="N2507" s="9">
        <f>DATE(YEAR(TblLocations[[#This Row],[ODK_DateOfSubmission]]),MONTH(TblLocations[[#This Row],[ODK_DateOfSubmission]]),DAY(TblLocations[[#This Row],[ODK_DateOfSubmission]]))</f>
        <v>44720</v>
      </c>
      <c r="O2507" s="23" t="str">
        <f>_xlfn.CONCAT( YEAR(TblLocations[[#This Row],[ODK_DateOfSubmission]]), "-",TEXT( MONTH(TblLocations[[#This Row],[ODK_DateOfSubmission]]),"00"))</f>
        <v>2022-06</v>
      </c>
    </row>
    <row r="2508" spans="1:15" x14ac:dyDescent="0.25">
      <c r="A2508" s="1">
        <v>3603049</v>
      </c>
      <c r="B2508" s="1">
        <v>1259</v>
      </c>
      <c r="C2508" s="1">
        <v>24966</v>
      </c>
      <c r="D2508" s="63">
        <v>44706.82760084491</v>
      </c>
      <c r="E2508" s="54" t="s">
        <v>1658</v>
      </c>
      <c r="F2508" s="56" t="s">
        <v>96</v>
      </c>
      <c r="G2508" s="56" t="s">
        <v>173</v>
      </c>
      <c r="H2508" s="56" t="s">
        <v>1557</v>
      </c>
      <c r="I2508" s="56" t="s">
        <v>1621</v>
      </c>
      <c r="J2508" s="54" t="s">
        <v>1622</v>
      </c>
      <c r="K2508" s="1">
        <v>32.146584716900001</v>
      </c>
      <c r="L2508" s="1">
        <v>44.931777739300003</v>
      </c>
      <c r="M2508" s="1">
        <v>1</v>
      </c>
      <c r="N2508" s="9">
        <f>DATE(YEAR(TblLocations[[#This Row],[ODK_DateOfSubmission]]),MONTH(TblLocations[[#This Row],[ODK_DateOfSubmission]]),DAY(TblLocations[[#This Row],[ODK_DateOfSubmission]]))</f>
        <v>44706</v>
      </c>
      <c r="O2508" s="23" t="str">
        <f>_xlfn.CONCAT( YEAR(TblLocations[[#This Row],[ODK_DateOfSubmission]]), "-",TEXT( MONTH(TblLocations[[#This Row],[ODK_DateOfSubmission]]),"00"))</f>
        <v>2022-05</v>
      </c>
    </row>
    <row r="2509" spans="1:15" x14ac:dyDescent="0.25">
      <c r="A2509" s="1">
        <v>3603049</v>
      </c>
      <c r="B2509" s="1">
        <v>1259</v>
      </c>
      <c r="C2509" s="1">
        <v>24966</v>
      </c>
      <c r="D2509" s="63">
        <v>44706.82760084491</v>
      </c>
      <c r="E2509" s="54" t="s">
        <v>1658</v>
      </c>
      <c r="F2509" s="56" t="s">
        <v>96</v>
      </c>
      <c r="G2509" s="56" t="s">
        <v>173</v>
      </c>
      <c r="H2509" s="56" t="s">
        <v>1557</v>
      </c>
      <c r="I2509" s="56" t="s">
        <v>1621</v>
      </c>
      <c r="J2509" s="54" t="s">
        <v>1622</v>
      </c>
      <c r="K2509" s="1">
        <v>32.146584716900001</v>
      </c>
      <c r="L2509" s="1">
        <v>44.931777739300003</v>
      </c>
      <c r="M2509" s="1">
        <v>1</v>
      </c>
      <c r="N2509" s="9">
        <f>DATE(YEAR(TblLocations[[#This Row],[ODK_DateOfSubmission]]),MONTH(TblLocations[[#This Row],[ODK_DateOfSubmission]]),DAY(TblLocations[[#This Row],[ODK_DateOfSubmission]]))</f>
        <v>44706</v>
      </c>
      <c r="O2509" s="23" t="str">
        <f>_xlfn.CONCAT( YEAR(TblLocations[[#This Row],[ODK_DateOfSubmission]]), "-",TEXT( MONTH(TblLocations[[#This Row],[ODK_DateOfSubmission]]),"00"))</f>
        <v>2022-05</v>
      </c>
    </row>
    <row r="2510" spans="1:15" x14ac:dyDescent="0.25">
      <c r="A2510" s="1">
        <v>3603056</v>
      </c>
      <c r="B2510" s="1">
        <v>1258</v>
      </c>
      <c r="C2510" s="1">
        <v>24149</v>
      </c>
      <c r="D2510" s="63">
        <v>44706.816956284725</v>
      </c>
      <c r="E2510" s="54" t="s">
        <v>1658</v>
      </c>
      <c r="F2510" s="56" t="s">
        <v>96</v>
      </c>
      <c r="G2510" s="56" t="s">
        <v>173</v>
      </c>
      <c r="H2510" s="56" t="s">
        <v>1557</v>
      </c>
      <c r="I2510" s="56" t="s">
        <v>1623</v>
      </c>
      <c r="J2510" s="54" t="s">
        <v>1624</v>
      </c>
      <c r="K2510" s="1">
        <v>32.1357497849</v>
      </c>
      <c r="L2510" s="1">
        <v>44.930514798300003</v>
      </c>
      <c r="M2510" s="1">
        <v>1</v>
      </c>
      <c r="N2510" s="9">
        <f>DATE(YEAR(TblLocations[[#This Row],[ODK_DateOfSubmission]]),MONTH(TblLocations[[#This Row],[ODK_DateOfSubmission]]),DAY(TblLocations[[#This Row],[ODK_DateOfSubmission]]))</f>
        <v>44706</v>
      </c>
      <c r="O2510" s="23" t="str">
        <f>_xlfn.CONCAT( YEAR(TblLocations[[#This Row],[ODK_DateOfSubmission]]), "-",TEXT( MONTH(TblLocations[[#This Row],[ODK_DateOfSubmission]]),"00"))</f>
        <v>2022-05</v>
      </c>
    </row>
    <row r="2511" spans="1:15" x14ac:dyDescent="0.25">
      <c r="A2511" s="1">
        <v>3603056</v>
      </c>
      <c r="B2511" s="1">
        <v>1258</v>
      </c>
      <c r="C2511" s="1">
        <v>24149</v>
      </c>
      <c r="D2511" s="63">
        <v>44706.816956284725</v>
      </c>
      <c r="E2511" s="54" t="s">
        <v>1658</v>
      </c>
      <c r="F2511" s="56" t="s">
        <v>96</v>
      </c>
      <c r="G2511" s="56" t="s">
        <v>173</v>
      </c>
      <c r="H2511" s="56" t="s">
        <v>1557</v>
      </c>
      <c r="I2511" s="56" t="s">
        <v>1623</v>
      </c>
      <c r="J2511" s="54" t="s">
        <v>1624</v>
      </c>
      <c r="K2511" s="1">
        <v>32.1357497849</v>
      </c>
      <c r="L2511" s="1">
        <v>44.930514798300003</v>
      </c>
      <c r="M2511" s="1">
        <v>1</v>
      </c>
      <c r="N2511" s="9">
        <f>DATE(YEAR(TblLocations[[#This Row],[ODK_DateOfSubmission]]),MONTH(TblLocations[[#This Row],[ODK_DateOfSubmission]]),DAY(TblLocations[[#This Row],[ODK_DateOfSubmission]]))</f>
        <v>44706</v>
      </c>
      <c r="O2511" s="23" t="str">
        <f>_xlfn.CONCAT( YEAR(TblLocations[[#This Row],[ODK_DateOfSubmission]]), "-",TEXT( MONTH(TblLocations[[#This Row],[ODK_DateOfSubmission]]),"00"))</f>
        <v>2022-05</v>
      </c>
    </row>
    <row r="2512" spans="1:15" x14ac:dyDescent="0.25">
      <c r="A2512" s="1">
        <v>3603066</v>
      </c>
      <c r="B2512" s="1">
        <v>1213</v>
      </c>
      <c r="C2512" s="1">
        <v>3308</v>
      </c>
      <c r="D2512" s="63">
        <v>44706.515811458332</v>
      </c>
      <c r="E2512" s="54" t="s">
        <v>1658</v>
      </c>
      <c r="F2512" s="56" t="s">
        <v>96</v>
      </c>
      <c r="G2512" s="56" t="s">
        <v>173</v>
      </c>
      <c r="H2512" s="56" t="s">
        <v>1557</v>
      </c>
      <c r="I2512" s="56" t="s">
        <v>1625</v>
      </c>
      <c r="J2512" s="54" t="s">
        <v>232</v>
      </c>
      <c r="K2512" s="1">
        <v>32.131914775399999</v>
      </c>
      <c r="L2512" s="1">
        <v>44.931632939399996</v>
      </c>
      <c r="M2512" s="1">
        <v>1</v>
      </c>
      <c r="N2512" s="9">
        <f>DATE(YEAR(TblLocations[[#This Row],[ODK_DateOfSubmission]]),MONTH(TblLocations[[#This Row],[ODK_DateOfSubmission]]),DAY(TblLocations[[#This Row],[ODK_DateOfSubmission]]))</f>
        <v>44706</v>
      </c>
      <c r="O2512" s="23" t="str">
        <f>_xlfn.CONCAT( YEAR(TblLocations[[#This Row],[ODK_DateOfSubmission]]), "-",TEXT( MONTH(TblLocations[[#This Row],[ODK_DateOfSubmission]]),"00"))</f>
        <v>2022-05</v>
      </c>
    </row>
    <row r="2513" spans="1:15" x14ac:dyDescent="0.25">
      <c r="A2513" s="1">
        <v>3603059</v>
      </c>
      <c r="B2513" s="1">
        <v>2453</v>
      </c>
      <c r="C2513" s="1">
        <v>24309</v>
      </c>
      <c r="D2513" s="63">
        <v>44725.846510844909</v>
      </c>
      <c r="E2513" s="54" t="s">
        <v>1658</v>
      </c>
      <c r="F2513" s="56" t="s">
        <v>96</v>
      </c>
      <c r="G2513" s="56" t="s">
        <v>173</v>
      </c>
      <c r="H2513" s="56" t="s">
        <v>1145</v>
      </c>
      <c r="I2513" s="56" t="s">
        <v>1560</v>
      </c>
      <c r="J2513" s="54" t="s">
        <v>1561</v>
      </c>
      <c r="K2513" s="1">
        <v>32.057930585999998</v>
      </c>
      <c r="L2513" s="1">
        <v>44.772994807300002</v>
      </c>
      <c r="M2513" s="1">
        <v>1</v>
      </c>
      <c r="N2513" s="9">
        <f>DATE(YEAR(TblLocations[[#This Row],[ODK_DateOfSubmission]]),MONTH(TblLocations[[#This Row],[ODK_DateOfSubmission]]),DAY(TblLocations[[#This Row],[ODK_DateOfSubmission]]))</f>
        <v>44725</v>
      </c>
      <c r="O2513" s="23" t="str">
        <f>_xlfn.CONCAT( YEAR(TblLocations[[#This Row],[ODK_DateOfSubmission]]), "-",TEXT( MONTH(TblLocations[[#This Row],[ODK_DateOfSubmission]]),"00"))</f>
        <v>2022-06</v>
      </c>
    </row>
    <row r="2514" spans="1:15" x14ac:dyDescent="0.25">
      <c r="A2514" s="1">
        <v>3603059</v>
      </c>
      <c r="B2514" s="1">
        <v>2453</v>
      </c>
      <c r="C2514" s="1">
        <v>24309</v>
      </c>
      <c r="D2514" s="63">
        <v>44725.846510844909</v>
      </c>
      <c r="E2514" s="54" t="s">
        <v>1658</v>
      </c>
      <c r="F2514" s="56" t="s">
        <v>96</v>
      </c>
      <c r="G2514" s="56" t="s">
        <v>173</v>
      </c>
      <c r="H2514" s="56" t="s">
        <v>1145</v>
      </c>
      <c r="I2514" s="56" t="s">
        <v>1560</v>
      </c>
      <c r="J2514" s="54" t="s">
        <v>1561</v>
      </c>
      <c r="K2514" s="1">
        <v>32.057930585999998</v>
      </c>
      <c r="L2514" s="1">
        <v>44.772994807300002</v>
      </c>
      <c r="M2514" s="1">
        <v>1</v>
      </c>
      <c r="N2514" s="9">
        <f>DATE(YEAR(TblLocations[[#This Row],[ODK_DateOfSubmission]]),MONTH(TblLocations[[#This Row],[ODK_DateOfSubmission]]),DAY(TblLocations[[#This Row],[ODK_DateOfSubmission]]))</f>
        <v>44725</v>
      </c>
      <c r="O2514" s="23" t="str">
        <f>_xlfn.CONCAT( YEAR(TblLocations[[#This Row],[ODK_DateOfSubmission]]), "-",TEXT( MONTH(TblLocations[[#This Row],[ODK_DateOfSubmission]]),"00"))</f>
        <v>2022-06</v>
      </c>
    </row>
    <row r="2515" spans="1:15" x14ac:dyDescent="0.25">
      <c r="A2515" s="1">
        <v>3603064</v>
      </c>
      <c r="B2515" s="1">
        <v>2553</v>
      </c>
      <c r="C2515" s="1">
        <v>25568</v>
      </c>
      <c r="D2515" s="63">
        <v>44727.862185613427</v>
      </c>
      <c r="E2515" s="54" t="s">
        <v>1658</v>
      </c>
      <c r="F2515" s="56" t="s">
        <v>96</v>
      </c>
      <c r="G2515" s="56" t="s">
        <v>173</v>
      </c>
      <c r="H2515" s="56" t="s">
        <v>1145</v>
      </c>
      <c r="I2515" s="56" t="s">
        <v>1626</v>
      </c>
      <c r="J2515" s="54" t="s">
        <v>1627</v>
      </c>
      <c r="K2515" s="1">
        <v>32.006298769300003</v>
      </c>
      <c r="L2515" s="1">
        <v>44.844773216599997</v>
      </c>
      <c r="M2515" s="1">
        <v>1</v>
      </c>
      <c r="N2515" s="9">
        <f>DATE(YEAR(TblLocations[[#This Row],[ODK_DateOfSubmission]]),MONTH(TblLocations[[#This Row],[ODK_DateOfSubmission]]),DAY(TblLocations[[#This Row],[ODK_DateOfSubmission]]))</f>
        <v>44727</v>
      </c>
      <c r="O2515" s="23" t="str">
        <f>_xlfn.CONCAT( YEAR(TblLocations[[#This Row],[ODK_DateOfSubmission]]), "-",TEXT( MONTH(TblLocations[[#This Row],[ODK_DateOfSubmission]]),"00"))</f>
        <v>2022-06</v>
      </c>
    </row>
    <row r="2516" spans="1:15" x14ac:dyDescent="0.25">
      <c r="A2516" s="1">
        <v>3603064</v>
      </c>
      <c r="B2516" s="1">
        <v>2553</v>
      </c>
      <c r="C2516" s="1">
        <v>25568</v>
      </c>
      <c r="D2516" s="63">
        <v>44727.862185613427</v>
      </c>
      <c r="E2516" s="54" t="s">
        <v>1658</v>
      </c>
      <c r="F2516" s="56" t="s">
        <v>96</v>
      </c>
      <c r="G2516" s="56" t="s">
        <v>173</v>
      </c>
      <c r="H2516" s="56" t="s">
        <v>1145</v>
      </c>
      <c r="I2516" s="56" t="s">
        <v>1626</v>
      </c>
      <c r="J2516" s="54" t="s">
        <v>1627</v>
      </c>
      <c r="K2516" s="1">
        <v>32.006298769300003</v>
      </c>
      <c r="L2516" s="1">
        <v>44.844773216599997</v>
      </c>
      <c r="M2516" s="1">
        <v>1</v>
      </c>
      <c r="N2516" s="9">
        <f>DATE(YEAR(TblLocations[[#This Row],[ODK_DateOfSubmission]]),MONTH(TblLocations[[#This Row],[ODK_DateOfSubmission]]),DAY(TblLocations[[#This Row],[ODK_DateOfSubmission]]))</f>
        <v>44727</v>
      </c>
      <c r="O2516" s="23" t="str">
        <f>_xlfn.CONCAT( YEAR(TblLocations[[#This Row],[ODK_DateOfSubmission]]), "-",TEXT( MONTH(TblLocations[[#This Row],[ODK_DateOfSubmission]]),"00"))</f>
        <v>2022-06</v>
      </c>
    </row>
    <row r="2517" spans="1:15" x14ac:dyDescent="0.25">
      <c r="A2517" s="1">
        <v>3603057</v>
      </c>
      <c r="B2517" s="1">
        <v>1070</v>
      </c>
      <c r="C2517" s="1">
        <v>24382</v>
      </c>
      <c r="D2517" s="63">
        <v>44702.812696875</v>
      </c>
      <c r="E2517" s="54" t="s">
        <v>1658</v>
      </c>
      <c r="F2517" s="56" t="s">
        <v>96</v>
      </c>
      <c r="G2517" s="56" t="s">
        <v>173</v>
      </c>
      <c r="H2517" s="56" t="s">
        <v>1138</v>
      </c>
      <c r="I2517" s="56" t="s">
        <v>1654</v>
      </c>
      <c r="J2517" s="54" t="s">
        <v>1655</v>
      </c>
      <c r="K2517" s="1">
        <v>32.001801389299999</v>
      </c>
      <c r="L2517" s="1">
        <v>44.864047244299996</v>
      </c>
      <c r="M2517" s="1">
        <v>1</v>
      </c>
      <c r="N2517" s="9">
        <f>DATE(YEAR(TblLocations[[#This Row],[ODK_DateOfSubmission]]),MONTH(TblLocations[[#This Row],[ODK_DateOfSubmission]]),DAY(TblLocations[[#This Row],[ODK_DateOfSubmission]]))</f>
        <v>44702</v>
      </c>
      <c r="O2517" s="23" t="str">
        <f>_xlfn.CONCAT( YEAR(TblLocations[[#This Row],[ODK_DateOfSubmission]]), "-",TEXT( MONTH(TblLocations[[#This Row],[ODK_DateOfSubmission]]),"00"))</f>
        <v>2022-05</v>
      </c>
    </row>
    <row r="2518" spans="1:15" x14ac:dyDescent="0.25">
      <c r="A2518" s="1">
        <v>3603057</v>
      </c>
      <c r="B2518" s="1">
        <v>1070</v>
      </c>
      <c r="C2518" s="1">
        <v>24382</v>
      </c>
      <c r="D2518" s="63">
        <v>44702.812696875</v>
      </c>
      <c r="E2518" s="54" t="s">
        <v>1658</v>
      </c>
      <c r="F2518" s="56" t="s">
        <v>96</v>
      </c>
      <c r="G2518" s="56" t="s">
        <v>173</v>
      </c>
      <c r="H2518" s="56" t="s">
        <v>1138</v>
      </c>
      <c r="I2518" s="56" t="s">
        <v>1654</v>
      </c>
      <c r="J2518" s="54" t="s">
        <v>1655</v>
      </c>
      <c r="K2518" s="1">
        <v>32.001801389299999</v>
      </c>
      <c r="L2518" s="1">
        <v>44.864047244299996</v>
      </c>
      <c r="M2518" s="1">
        <v>1</v>
      </c>
      <c r="N2518" s="9">
        <f>DATE(YEAR(TblLocations[[#This Row],[ODK_DateOfSubmission]]),MONTH(TblLocations[[#This Row],[ODK_DateOfSubmission]]),DAY(TblLocations[[#This Row],[ODK_DateOfSubmission]]))</f>
        <v>44702</v>
      </c>
      <c r="O2518" s="23" t="str">
        <f>_xlfn.CONCAT( YEAR(TblLocations[[#This Row],[ODK_DateOfSubmission]]), "-",TEXT( MONTH(TblLocations[[#This Row],[ODK_DateOfSubmission]]),"00"))</f>
        <v>2022-05</v>
      </c>
    </row>
    <row r="2519" spans="1:15" x14ac:dyDescent="0.25">
      <c r="A2519" s="1">
        <v>3603068</v>
      </c>
      <c r="B2519" s="1">
        <v>1473</v>
      </c>
      <c r="C2519" s="1">
        <v>23749</v>
      </c>
      <c r="D2519" s="63">
        <v>44711.846913576388</v>
      </c>
      <c r="E2519" s="54" t="s">
        <v>1658</v>
      </c>
      <c r="F2519" s="56" t="s">
        <v>96</v>
      </c>
      <c r="G2519" s="56" t="s">
        <v>173</v>
      </c>
      <c r="H2519" s="56" t="s">
        <v>1138</v>
      </c>
      <c r="I2519" s="56" t="s">
        <v>1571</v>
      </c>
      <c r="J2519" s="54" t="s">
        <v>1572</v>
      </c>
      <c r="K2519" s="1">
        <v>31.9853588892</v>
      </c>
      <c r="L2519" s="1">
        <v>44.933945314100001</v>
      </c>
      <c r="M2519" s="1">
        <v>1</v>
      </c>
      <c r="N2519" s="9">
        <f>DATE(YEAR(TblLocations[[#This Row],[ODK_DateOfSubmission]]),MONTH(TblLocations[[#This Row],[ODK_DateOfSubmission]]),DAY(TblLocations[[#This Row],[ODK_DateOfSubmission]]))</f>
        <v>44711</v>
      </c>
      <c r="O2519" s="23" t="str">
        <f>_xlfn.CONCAT( YEAR(TblLocations[[#This Row],[ODK_DateOfSubmission]]), "-",TEXT( MONTH(TblLocations[[#This Row],[ODK_DateOfSubmission]]),"00"))</f>
        <v>2022-05</v>
      </c>
    </row>
    <row r="2520" spans="1:15" x14ac:dyDescent="0.25">
      <c r="A2520" s="1">
        <v>3603070</v>
      </c>
      <c r="B2520" s="1">
        <v>1313</v>
      </c>
      <c r="C2520" s="1">
        <v>3367</v>
      </c>
      <c r="D2520" s="63">
        <v>44708.825943981479</v>
      </c>
      <c r="E2520" s="54" t="s">
        <v>1658</v>
      </c>
      <c r="F2520" s="56" t="s">
        <v>96</v>
      </c>
      <c r="G2520" s="56" t="s">
        <v>173</v>
      </c>
      <c r="H2520" s="56" t="s">
        <v>1138</v>
      </c>
      <c r="I2520" s="56" t="s">
        <v>1147</v>
      </c>
      <c r="J2520" s="54" t="s">
        <v>1148</v>
      </c>
      <c r="K2520" s="1">
        <v>32.007661261899997</v>
      </c>
      <c r="L2520" s="1">
        <v>44.922551677900003</v>
      </c>
      <c r="M2520" s="1">
        <v>1</v>
      </c>
      <c r="N2520" s="9">
        <f>DATE(YEAR(TblLocations[[#This Row],[ODK_DateOfSubmission]]),MONTH(TblLocations[[#This Row],[ODK_DateOfSubmission]]),DAY(TblLocations[[#This Row],[ODK_DateOfSubmission]]))</f>
        <v>44708</v>
      </c>
      <c r="O2520" s="23" t="str">
        <f>_xlfn.CONCAT( YEAR(TblLocations[[#This Row],[ODK_DateOfSubmission]]), "-",TEXT( MONTH(TblLocations[[#This Row],[ODK_DateOfSubmission]]),"00"))</f>
        <v>2022-05</v>
      </c>
    </row>
    <row r="2521" spans="1:15" x14ac:dyDescent="0.25">
      <c r="A2521" s="1">
        <v>3603070</v>
      </c>
      <c r="B2521" s="1">
        <v>1313</v>
      </c>
      <c r="C2521" s="1">
        <v>3367</v>
      </c>
      <c r="D2521" s="63">
        <v>44708.825943981479</v>
      </c>
      <c r="E2521" s="54" t="s">
        <v>1658</v>
      </c>
      <c r="F2521" s="56" t="s">
        <v>96</v>
      </c>
      <c r="G2521" s="56" t="s">
        <v>173</v>
      </c>
      <c r="H2521" s="56" t="s">
        <v>1138</v>
      </c>
      <c r="I2521" s="56" t="s">
        <v>1147</v>
      </c>
      <c r="J2521" s="54" t="s">
        <v>1148</v>
      </c>
      <c r="K2521" s="1">
        <v>32.007661261899997</v>
      </c>
      <c r="L2521" s="1">
        <v>44.922551677900003</v>
      </c>
      <c r="M2521" s="1">
        <v>1</v>
      </c>
      <c r="N2521" s="9">
        <f>DATE(YEAR(TblLocations[[#This Row],[ODK_DateOfSubmission]]),MONTH(TblLocations[[#This Row],[ODK_DateOfSubmission]]),DAY(TblLocations[[#This Row],[ODK_DateOfSubmission]]))</f>
        <v>44708</v>
      </c>
      <c r="O2521" s="23" t="str">
        <f>_xlfn.CONCAT( YEAR(TblLocations[[#This Row],[ODK_DateOfSubmission]]), "-",TEXT( MONTH(TblLocations[[#This Row],[ODK_DateOfSubmission]]),"00"))</f>
        <v>2022-05</v>
      </c>
    </row>
    <row r="2522" spans="1:15" x14ac:dyDescent="0.25">
      <c r="A2522" s="1">
        <v>3603073</v>
      </c>
      <c r="B2522" s="1">
        <v>1310</v>
      </c>
      <c r="C2522" s="1">
        <v>23715</v>
      </c>
      <c r="D2522" s="63">
        <v>44708.582376701386</v>
      </c>
      <c r="E2522" s="54" t="s">
        <v>1658</v>
      </c>
      <c r="F2522" s="56" t="s">
        <v>96</v>
      </c>
      <c r="G2522" s="56" t="s">
        <v>173</v>
      </c>
      <c r="H2522" s="56" t="s">
        <v>1138</v>
      </c>
      <c r="I2522" s="56" t="s">
        <v>1573</v>
      </c>
      <c r="J2522" s="54" t="s">
        <v>1574</v>
      </c>
      <c r="K2522" s="1">
        <v>32.015676934699997</v>
      </c>
      <c r="L2522" s="1">
        <v>44.9173569003</v>
      </c>
      <c r="M2522" s="1">
        <v>1</v>
      </c>
      <c r="N2522" s="9">
        <f>DATE(YEAR(TblLocations[[#This Row],[ODK_DateOfSubmission]]),MONTH(TblLocations[[#This Row],[ODK_DateOfSubmission]]),DAY(TblLocations[[#This Row],[ODK_DateOfSubmission]]))</f>
        <v>44708</v>
      </c>
      <c r="O2522" s="23" t="str">
        <f>_xlfn.CONCAT( YEAR(TblLocations[[#This Row],[ODK_DateOfSubmission]]), "-",TEXT( MONTH(TblLocations[[#This Row],[ODK_DateOfSubmission]]),"00"))</f>
        <v>2022-05</v>
      </c>
    </row>
    <row r="2523" spans="1:15" x14ac:dyDescent="0.25">
      <c r="A2523" s="1">
        <v>3603073</v>
      </c>
      <c r="B2523" s="1">
        <v>1310</v>
      </c>
      <c r="C2523" s="1">
        <v>23715</v>
      </c>
      <c r="D2523" s="63">
        <v>44708.582376701386</v>
      </c>
      <c r="E2523" s="54" t="s">
        <v>1658</v>
      </c>
      <c r="F2523" s="56" t="s">
        <v>96</v>
      </c>
      <c r="G2523" s="56" t="s">
        <v>173</v>
      </c>
      <c r="H2523" s="56" t="s">
        <v>1138</v>
      </c>
      <c r="I2523" s="56" t="s">
        <v>1573</v>
      </c>
      <c r="J2523" s="54" t="s">
        <v>1574</v>
      </c>
      <c r="K2523" s="1">
        <v>32.015676934699997</v>
      </c>
      <c r="L2523" s="1">
        <v>44.9173569003</v>
      </c>
      <c r="M2523" s="1">
        <v>1</v>
      </c>
      <c r="N2523" s="9">
        <f>DATE(YEAR(TblLocations[[#This Row],[ODK_DateOfSubmission]]),MONTH(TblLocations[[#This Row],[ODK_DateOfSubmission]]),DAY(TblLocations[[#This Row],[ODK_DateOfSubmission]]))</f>
        <v>44708</v>
      </c>
      <c r="O2523" s="23" t="str">
        <f>_xlfn.CONCAT( YEAR(TblLocations[[#This Row],[ODK_DateOfSubmission]]), "-",TEXT( MONTH(TblLocations[[#This Row],[ODK_DateOfSubmission]]),"00"))</f>
        <v>2022-05</v>
      </c>
    </row>
    <row r="2524" spans="1:15" x14ac:dyDescent="0.25">
      <c r="A2524" s="1">
        <v>3603076</v>
      </c>
      <c r="B2524" s="1">
        <v>1922</v>
      </c>
      <c r="C2524" s="1">
        <v>3209</v>
      </c>
      <c r="D2524" s="63">
        <v>44717.826434953706</v>
      </c>
      <c r="E2524" s="54" t="s">
        <v>1658</v>
      </c>
      <c r="F2524" s="56" t="s">
        <v>96</v>
      </c>
      <c r="G2524" s="56" t="s">
        <v>173</v>
      </c>
      <c r="H2524" s="56" t="s">
        <v>1138</v>
      </c>
      <c r="I2524" s="56" t="s">
        <v>1575</v>
      </c>
      <c r="J2524" s="54" t="s">
        <v>1554</v>
      </c>
      <c r="K2524" s="1">
        <v>31.991401403200001</v>
      </c>
      <c r="L2524" s="1">
        <v>44.895607716599997</v>
      </c>
      <c r="M2524" s="1">
        <v>3</v>
      </c>
      <c r="N2524" s="9">
        <f>DATE(YEAR(TblLocations[[#This Row],[ODK_DateOfSubmission]]),MONTH(TblLocations[[#This Row],[ODK_DateOfSubmission]]),DAY(TblLocations[[#This Row],[ODK_DateOfSubmission]]))</f>
        <v>44717</v>
      </c>
      <c r="O2524" s="23" t="str">
        <f>_xlfn.CONCAT( YEAR(TblLocations[[#This Row],[ODK_DateOfSubmission]]), "-",TEXT( MONTH(TblLocations[[#This Row],[ODK_DateOfSubmission]]),"00"))</f>
        <v>2022-06</v>
      </c>
    </row>
    <row r="2525" spans="1:15" x14ac:dyDescent="0.25">
      <c r="A2525" s="1">
        <v>3603076</v>
      </c>
      <c r="B2525" s="1">
        <v>1922</v>
      </c>
      <c r="C2525" s="1">
        <v>3209</v>
      </c>
      <c r="D2525" s="63">
        <v>44717.826434953706</v>
      </c>
      <c r="E2525" s="54" t="s">
        <v>1658</v>
      </c>
      <c r="F2525" s="56" t="s">
        <v>96</v>
      </c>
      <c r="G2525" s="56" t="s">
        <v>173</v>
      </c>
      <c r="H2525" s="56" t="s">
        <v>1138</v>
      </c>
      <c r="I2525" s="56" t="s">
        <v>1575</v>
      </c>
      <c r="J2525" s="54" t="s">
        <v>1554</v>
      </c>
      <c r="K2525" s="1">
        <v>31.991401403200001</v>
      </c>
      <c r="L2525" s="1">
        <v>44.895607716599997</v>
      </c>
      <c r="M2525" s="1">
        <v>1</v>
      </c>
      <c r="N2525" s="9">
        <f>DATE(YEAR(TblLocations[[#This Row],[ODK_DateOfSubmission]]),MONTH(TblLocations[[#This Row],[ODK_DateOfSubmission]]),DAY(TblLocations[[#This Row],[ODK_DateOfSubmission]]))</f>
        <v>44717</v>
      </c>
      <c r="O2525" s="23" t="str">
        <f>_xlfn.CONCAT( YEAR(TblLocations[[#This Row],[ODK_DateOfSubmission]]), "-",TEXT( MONTH(TblLocations[[#This Row],[ODK_DateOfSubmission]]),"00"))</f>
        <v>2022-06</v>
      </c>
    </row>
    <row r="2526" spans="1:15" x14ac:dyDescent="0.25">
      <c r="A2526" s="1">
        <v>3603076</v>
      </c>
      <c r="B2526" s="1">
        <v>1922</v>
      </c>
      <c r="C2526" s="1">
        <v>3209</v>
      </c>
      <c r="D2526" s="63">
        <v>44717.826434953706</v>
      </c>
      <c r="E2526" s="54" t="s">
        <v>1658</v>
      </c>
      <c r="F2526" s="56" t="s">
        <v>96</v>
      </c>
      <c r="G2526" s="56" t="s">
        <v>173</v>
      </c>
      <c r="H2526" s="56" t="s">
        <v>1138</v>
      </c>
      <c r="I2526" s="56" t="s">
        <v>1575</v>
      </c>
      <c r="J2526" s="54" t="s">
        <v>1554</v>
      </c>
      <c r="K2526" s="1">
        <v>31.991401403200001</v>
      </c>
      <c r="L2526" s="1">
        <v>44.895607716599997</v>
      </c>
      <c r="M2526" s="1">
        <v>1</v>
      </c>
      <c r="N2526" s="9">
        <f>DATE(YEAR(TblLocations[[#This Row],[ODK_DateOfSubmission]]),MONTH(TblLocations[[#This Row],[ODK_DateOfSubmission]]),DAY(TblLocations[[#This Row],[ODK_DateOfSubmission]]))</f>
        <v>44717</v>
      </c>
      <c r="O2526" s="23" t="str">
        <f>_xlfn.CONCAT( YEAR(TblLocations[[#This Row],[ODK_DateOfSubmission]]), "-",TEXT( MONTH(TblLocations[[#This Row],[ODK_DateOfSubmission]]),"00"))</f>
        <v>2022-06</v>
      </c>
    </row>
    <row r="2527" spans="1:15" x14ac:dyDescent="0.25">
      <c r="A2527" s="1">
        <v>3603076</v>
      </c>
      <c r="B2527" s="1">
        <v>1922</v>
      </c>
      <c r="C2527" s="1">
        <v>3209</v>
      </c>
      <c r="D2527" s="63">
        <v>44717.826434953706</v>
      </c>
      <c r="E2527" s="54" t="s">
        <v>1658</v>
      </c>
      <c r="F2527" s="56" t="s">
        <v>96</v>
      </c>
      <c r="G2527" s="56" t="s">
        <v>173</v>
      </c>
      <c r="H2527" s="56" t="s">
        <v>1138</v>
      </c>
      <c r="I2527" s="56" t="s">
        <v>1575</v>
      </c>
      <c r="J2527" s="54" t="s">
        <v>1554</v>
      </c>
      <c r="K2527" s="1">
        <v>31.991401403200001</v>
      </c>
      <c r="L2527" s="1">
        <v>44.895607716599997</v>
      </c>
      <c r="M2527" s="1">
        <v>1</v>
      </c>
      <c r="N2527" s="9">
        <f>DATE(YEAR(TblLocations[[#This Row],[ODK_DateOfSubmission]]),MONTH(TblLocations[[#This Row],[ODK_DateOfSubmission]]),DAY(TblLocations[[#This Row],[ODK_DateOfSubmission]]))</f>
        <v>44717</v>
      </c>
      <c r="O2527" s="23" t="str">
        <f>_xlfn.CONCAT( YEAR(TblLocations[[#This Row],[ODK_DateOfSubmission]]), "-",TEXT( MONTH(TblLocations[[#This Row],[ODK_DateOfSubmission]]),"00"))</f>
        <v>2022-06</v>
      </c>
    </row>
    <row r="2528" spans="1:15" x14ac:dyDescent="0.25">
      <c r="A2528" s="1">
        <v>3603078</v>
      </c>
      <c r="B2528" s="1">
        <v>1469</v>
      </c>
      <c r="C2528" s="1">
        <v>25372</v>
      </c>
      <c r="D2528" s="63">
        <v>44711.730027395832</v>
      </c>
      <c r="E2528" s="54" t="s">
        <v>1658</v>
      </c>
      <c r="F2528" s="56" t="s">
        <v>96</v>
      </c>
      <c r="G2528" s="56" t="s">
        <v>173</v>
      </c>
      <c r="H2528" s="56" t="s">
        <v>1138</v>
      </c>
      <c r="I2528" s="56" t="s">
        <v>1576</v>
      </c>
      <c r="J2528" s="54" t="s">
        <v>1577</v>
      </c>
      <c r="K2528" s="1">
        <v>31.967074940900002</v>
      </c>
      <c r="L2528" s="1">
        <v>44.965272656000003</v>
      </c>
      <c r="M2528" s="1">
        <v>2</v>
      </c>
      <c r="N2528" s="9">
        <f>DATE(YEAR(TblLocations[[#This Row],[ODK_DateOfSubmission]]),MONTH(TblLocations[[#This Row],[ODK_DateOfSubmission]]),DAY(TblLocations[[#This Row],[ODK_DateOfSubmission]]))</f>
        <v>44711</v>
      </c>
      <c r="O2528" s="23" t="str">
        <f>_xlfn.CONCAT( YEAR(TblLocations[[#This Row],[ODK_DateOfSubmission]]), "-",TEXT( MONTH(TblLocations[[#This Row],[ODK_DateOfSubmission]]),"00"))</f>
        <v>2022-05</v>
      </c>
    </row>
    <row r="2529" spans="1:15" x14ac:dyDescent="0.25">
      <c r="A2529" s="1">
        <v>3603078</v>
      </c>
      <c r="B2529" s="1">
        <v>1469</v>
      </c>
      <c r="C2529" s="1">
        <v>25372</v>
      </c>
      <c r="D2529" s="63">
        <v>44711.730027395832</v>
      </c>
      <c r="E2529" s="54" t="s">
        <v>1658</v>
      </c>
      <c r="F2529" s="56" t="s">
        <v>96</v>
      </c>
      <c r="G2529" s="56" t="s">
        <v>173</v>
      </c>
      <c r="H2529" s="56" t="s">
        <v>1138</v>
      </c>
      <c r="I2529" s="56" t="s">
        <v>1576</v>
      </c>
      <c r="J2529" s="54" t="s">
        <v>1577</v>
      </c>
      <c r="K2529" s="1">
        <v>31.967074940900002</v>
      </c>
      <c r="L2529" s="1">
        <v>44.965272656000003</v>
      </c>
      <c r="M2529" s="1">
        <v>1</v>
      </c>
      <c r="N2529" s="9">
        <f>DATE(YEAR(TblLocations[[#This Row],[ODK_DateOfSubmission]]),MONTH(TblLocations[[#This Row],[ODK_DateOfSubmission]]),DAY(TblLocations[[#This Row],[ODK_DateOfSubmission]]))</f>
        <v>44711</v>
      </c>
      <c r="O2529" s="23" t="str">
        <f>_xlfn.CONCAT( YEAR(TblLocations[[#This Row],[ODK_DateOfSubmission]]), "-",TEXT( MONTH(TblLocations[[#This Row],[ODK_DateOfSubmission]]),"00"))</f>
        <v>2022-05</v>
      </c>
    </row>
    <row r="2530" spans="1:15" x14ac:dyDescent="0.25">
      <c r="A2530" s="1">
        <v>3603080</v>
      </c>
      <c r="B2530" s="1">
        <v>1837</v>
      </c>
      <c r="C2530" s="1">
        <v>25512</v>
      </c>
      <c r="D2530" s="63">
        <v>44716.852386423612</v>
      </c>
      <c r="E2530" s="54" t="s">
        <v>1658</v>
      </c>
      <c r="F2530" s="56" t="s">
        <v>96</v>
      </c>
      <c r="G2530" s="56" t="s">
        <v>173</v>
      </c>
      <c r="H2530" s="56" t="s">
        <v>1138</v>
      </c>
      <c r="I2530" s="56" t="s">
        <v>1578</v>
      </c>
      <c r="J2530" s="54" t="s">
        <v>1579</v>
      </c>
      <c r="K2530" s="1">
        <v>31.985894293800001</v>
      </c>
      <c r="L2530" s="1">
        <v>44.929391244900003</v>
      </c>
      <c r="M2530" s="1">
        <v>2</v>
      </c>
      <c r="N2530" s="9">
        <f>DATE(YEAR(TblLocations[[#This Row],[ODK_DateOfSubmission]]),MONTH(TblLocations[[#This Row],[ODK_DateOfSubmission]]),DAY(TblLocations[[#This Row],[ODK_DateOfSubmission]]))</f>
        <v>44716</v>
      </c>
      <c r="O2530" s="23" t="str">
        <f>_xlfn.CONCAT( YEAR(TblLocations[[#This Row],[ODK_DateOfSubmission]]), "-",TEXT( MONTH(TblLocations[[#This Row],[ODK_DateOfSubmission]]),"00"))</f>
        <v>2022-06</v>
      </c>
    </row>
    <row r="2531" spans="1:15" x14ac:dyDescent="0.25">
      <c r="A2531" s="1">
        <v>3603080</v>
      </c>
      <c r="B2531" s="1">
        <v>1837</v>
      </c>
      <c r="C2531" s="1">
        <v>25512</v>
      </c>
      <c r="D2531" s="63">
        <v>44716.852386423612</v>
      </c>
      <c r="E2531" s="54" t="s">
        <v>1658</v>
      </c>
      <c r="F2531" s="56" t="s">
        <v>96</v>
      </c>
      <c r="G2531" s="56" t="s">
        <v>173</v>
      </c>
      <c r="H2531" s="56" t="s">
        <v>1138</v>
      </c>
      <c r="I2531" s="56" t="s">
        <v>1578</v>
      </c>
      <c r="J2531" s="54" t="s">
        <v>1579</v>
      </c>
      <c r="K2531" s="1">
        <v>31.985894293800001</v>
      </c>
      <c r="L2531" s="1">
        <v>44.929391244900003</v>
      </c>
      <c r="M2531" s="1">
        <v>1</v>
      </c>
      <c r="N2531" s="9">
        <f>DATE(YEAR(TblLocations[[#This Row],[ODK_DateOfSubmission]]),MONTH(TblLocations[[#This Row],[ODK_DateOfSubmission]]),DAY(TblLocations[[#This Row],[ODK_DateOfSubmission]]))</f>
        <v>44716</v>
      </c>
      <c r="O2531" s="23" t="str">
        <f>_xlfn.CONCAT( YEAR(TblLocations[[#This Row],[ODK_DateOfSubmission]]), "-",TEXT( MONTH(TblLocations[[#This Row],[ODK_DateOfSubmission]]),"00"))</f>
        <v>2022-06</v>
      </c>
    </row>
    <row r="2532" spans="1:15" x14ac:dyDescent="0.25">
      <c r="A2532" s="1">
        <v>3603080</v>
      </c>
      <c r="B2532" s="1">
        <v>1837</v>
      </c>
      <c r="C2532" s="1">
        <v>25512</v>
      </c>
      <c r="D2532" s="63">
        <v>44716.852386423612</v>
      </c>
      <c r="E2532" s="54" t="s">
        <v>1658</v>
      </c>
      <c r="F2532" s="56" t="s">
        <v>96</v>
      </c>
      <c r="G2532" s="56" t="s">
        <v>173</v>
      </c>
      <c r="H2532" s="56" t="s">
        <v>1138</v>
      </c>
      <c r="I2532" s="56" t="s">
        <v>1578</v>
      </c>
      <c r="J2532" s="54" t="s">
        <v>1579</v>
      </c>
      <c r="K2532" s="1">
        <v>31.985894293800001</v>
      </c>
      <c r="L2532" s="1">
        <v>44.929391244900003</v>
      </c>
      <c r="M2532" s="1">
        <v>1</v>
      </c>
      <c r="N2532" s="9">
        <f>DATE(YEAR(TblLocations[[#This Row],[ODK_DateOfSubmission]]),MONTH(TblLocations[[#This Row],[ODK_DateOfSubmission]]),DAY(TblLocations[[#This Row],[ODK_DateOfSubmission]]))</f>
        <v>44716</v>
      </c>
      <c r="O2532" s="23" t="str">
        <f>_xlfn.CONCAT( YEAR(TblLocations[[#This Row],[ODK_DateOfSubmission]]), "-",TEXT( MONTH(TblLocations[[#This Row],[ODK_DateOfSubmission]]),"00"))</f>
        <v>2022-06</v>
      </c>
    </row>
    <row r="2533" spans="1:15" x14ac:dyDescent="0.25">
      <c r="A2533" s="1">
        <v>3603081</v>
      </c>
      <c r="B2533" s="1">
        <v>1019</v>
      </c>
      <c r="C2533" s="1">
        <v>24307</v>
      </c>
      <c r="D2533" s="63">
        <v>44702.500142013887</v>
      </c>
      <c r="E2533" s="54" t="s">
        <v>1658</v>
      </c>
      <c r="F2533" s="56" t="s">
        <v>96</v>
      </c>
      <c r="G2533" s="56" t="s">
        <v>173</v>
      </c>
      <c r="H2533" s="56" t="s">
        <v>1138</v>
      </c>
      <c r="I2533" s="56" t="s">
        <v>1580</v>
      </c>
      <c r="J2533" s="54" t="s">
        <v>1581</v>
      </c>
      <c r="K2533" s="1">
        <v>31.9799313135</v>
      </c>
      <c r="L2533" s="1">
        <v>44.900527446799998</v>
      </c>
      <c r="M2533" s="1">
        <v>1</v>
      </c>
      <c r="N2533" s="9">
        <f>DATE(YEAR(TblLocations[[#This Row],[ODK_DateOfSubmission]]),MONTH(TblLocations[[#This Row],[ODK_DateOfSubmission]]),DAY(TblLocations[[#This Row],[ODK_DateOfSubmission]]))</f>
        <v>44702</v>
      </c>
      <c r="O2533" s="23" t="str">
        <f>_xlfn.CONCAT( YEAR(TblLocations[[#This Row],[ODK_DateOfSubmission]]), "-",TEXT( MONTH(TblLocations[[#This Row],[ODK_DateOfSubmission]]),"00"))</f>
        <v>2022-05</v>
      </c>
    </row>
    <row r="2534" spans="1:15" x14ac:dyDescent="0.25">
      <c r="A2534" s="1">
        <v>3603081</v>
      </c>
      <c r="B2534" s="1">
        <v>1019</v>
      </c>
      <c r="C2534" s="1">
        <v>24307</v>
      </c>
      <c r="D2534" s="63">
        <v>44702.500142013887</v>
      </c>
      <c r="E2534" s="54" t="s">
        <v>1658</v>
      </c>
      <c r="F2534" s="56" t="s">
        <v>96</v>
      </c>
      <c r="G2534" s="56" t="s">
        <v>173</v>
      </c>
      <c r="H2534" s="56" t="s">
        <v>1138</v>
      </c>
      <c r="I2534" s="56" t="s">
        <v>1580</v>
      </c>
      <c r="J2534" s="54" t="s">
        <v>1581</v>
      </c>
      <c r="K2534" s="1">
        <v>31.9799313135</v>
      </c>
      <c r="L2534" s="1">
        <v>44.900527446799998</v>
      </c>
      <c r="M2534" s="1">
        <v>1</v>
      </c>
      <c r="N2534" s="9">
        <f>DATE(YEAR(TblLocations[[#This Row],[ODK_DateOfSubmission]]),MONTH(TblLocations[[#This Row],[ODK_DateOfSubmission]]),DAY(TblLocations[[#This Row],[ODK_DateOfSubmission]]))</f>
        <v>44702</v>
      </c>
      <c r="O2534" s="23" t="str">
        <f>_xlfn.CONCAT( YEAR(TblLocations[[#This Row],[ODK_DateOfSubmission]]), "-",TEXT( MONTH(TblLocations[[#This Row],[ODK_DateOfSubmission]]),"00"))</f>
        <v>2022-05</v>
      </c>
    </row>
    <row r="2535" spans="1:15" x14ac:dyDescent="0.25">
      <c r="A2535" s="1">
        <v>3603085</v>
      </c>
      <c r="B2535" s="1">
        <v>1127</v>
      </c>
      <c r="C2535" s="1">
        <v>22452</v>
      </c>
      <c r="D2535" s="63">
        <v>44704.549128437502</v>
      </c>
      <c r="E2535" s="54" t="s">
        <v>1658</v>
      </c>
      <c r="F2535" s="56" t="s">
        <v>96</v>
      </c>
      <c r="G2535" s="56" t="s">
        <v>173</v>
      </c>
      <c r="H2535" s="56" t="s">
        <v>1138</v>
      </c>
      <c r="I2535" s="56" t="s">
        <v>1634</v>
      </c>
      <c r="J2535" s="54" t="s">
        <v>1635</v>
      </c>
      <c r="K2535" s="1">
        <v>31.999164970500001</v>
      </c>
      <c r="L2535" s="1">
        <v>45.015406776699997</v>
      </c>
      <c r="M2535" s="1">
        <v>2</v>
      </c>
      <c r="N2535" s="9">
        <f>DATE(YEAR(TblLocations[[#This Row],[ODK_DateOfSubmission]]),MONTH(TblLocations[[#This Row],[ODK_DateOfSubmission]]),DAY(TblLocations[[#This Row],[ODK_DateOfSubmission]]))</f>
        <v>44704</v>
      </c>
      <c r="O2535" s="23" t="str">
        <f>_xlfn.CONCAT( YEAR(TblLocations[[#This Row],[ODK_DateOfSubmission]]), "-",TEXT( MONTH(TblLocations[[#This Row],[ODK_DateOfSubmission]]),"00"))</f>
        <v>2022-05</v>
      </c>
    </row>
    <row r="2536" spans="1:15" x14ac:dyDescent="0.25">
      <c r="A2536" s="1">
        <v>3603085</v>
      </c>
      <c r="B2536" s="1">
        <v>1127</v>
      </c>
      <c r="C2536" s="1">
        <v>22452</v>
      </c>
      <c r="D2536" s="63">
        <v>44704.549128437502</v>
      </c>
      <c r="E2536" s="54" t="s">
        <v>1658</v>
      </c>
      <c r="F2536" s="56" t="s">
        <v>96</v>
      </c>
      <c r="G2536" s="56" t="s">
        <v>173</v>
      </c>
      <c r="H2536" s="56" t="s">
        <v>1138</v>
      </c>
      <c r="I2536" s="56" t="s">
        <v>1634</v>
      </c>
      <c r="J2536" s="54" t="s">
        <v>1635</v>
      </c>
      <c r="K2536" s="1">
        <v>31.999164970500001</v>
      </c>
      <c r="L2536" s="1">
        <v>45.015406776699997</v>
      </c>
      <c r="M2536" s="1">
        <v>3</v>
      </c>
      <c r="N2536" s="9">
        <f>DATE(YEAR(TblLocations[[#This Row],[ODK_DateOfSubmission]]),MONTH(TblLocations[[#This Row],[ODK_DateOfSubmission]]),DAY(TblLocations[[#This Row],[ODK_DateOfSubmission]]))</f>
        <v>44704</v>
      </c>
      <c r="O2536" s="23" t="str">
        <f>_xlfn.CONCAT( YEAR(TblLocations[[#This Row],[ODK_DateOfSubmission]]), "-",TEXT( MONTH(TblLocations[[#This Row],[ODK_DateOfSubmission]]),"00"))</f>
        <v>2022-05</v>
      </c>
    </row>
    <row r="2537" spans="1:15" x14ac:dyDescent="0.25">
      <c r="A2537" s="1">
        <v>3603050</v>
      </c>
      <c r="B2537" s="1">
        <v>1012</v>
      </c>
      <c r="C2537" s="1">
        <v>23551</v>
      </c>
      <c r="D2537" s="63">
        <v>44702.470990821763</v>
      </c>
      <c r="E2537" s="54" t="s">
        <v>1658</v>
      </c>
      <c r="F2537" s="56" t="s">
        <v>96</v>
      </c>
      <c r="G2537" s="56" t="s">
        <v>173</v>
      </c>
      <c r="H2537" s="56" t="s">
        <v>1138</v>
      </c>
      <c r="I2537" s="56" t="s">
        <v>1630</v>
      </c>
      <c r="J2537" s="54" t="s">
        <v>1631</v>
      </c>
      <c r="K2537" s="1">
        <v>32.007400569600001</v>
      </c>
      <c r="L2537" s="1">
        <v>44.870785841199996</v>
      </c>
      <c r="M2537" s="1">
        <v>1</v>
      </c>
      <c r="N2537" s="9">
        <f>DATE(YEAR(TblLocations[[#This Row],[ODK_DateOfSubmission]]),MONTH(TblLocations[[#This Row],[ODK_DateOfSubmission]]),DAY(TblLocations[[#This Row],[ODK_DateOfSubmission]]))</f>
        <v>44702</v>
      </c>
      <c r="O2537" s="23" t="str">
        <f>_xlfn.CONCAT( YEAR(TblLocations[[#This Row],[ODK_DateOfSubmission]]), "-",TEXT( MONTH(TblLocations[[#This Row],[ODK_DateOfSubmission]]),"00"))</f>
        <v>2022-05</v>
      </c>
    </row>
    <row r="2538" spans="1:15" x14ac:dyDescent="0.25">
      <c r="A2538" s="1">
        <v>3603050</v>
      </c>
      <c r="B2538" s="1">
        <v>1012</v>
      </c>
      <c r="C2538" s="1">
        <v>23551</v>
      </c>
      <c r="D2538" s="63">
        <v>44702.470990821763</v>
      </c>
      <c r="E2538" s="54" t="s">
        <v>1658</v>
      </c>
      <c r="F2538" s="56" t="s">
        <v>96</v>
      </c>
      <c r="G2538" s="56" t="s">
        <v>173</v>
      </c>
      <c r="H2538" s="56" t="s">
        <v>1138</v>
      </c>
      <c r="I2538" s="56" t="s">
        <v>1630</v>
      </c>
      <c r="J2538" s="54" t="s">
        <v>1631</v>
      </c>
      <c r="K2538" s="1">
        <v>32.007400569600001</v>
      </c>
      <c r="L2538" s="1">
        <v>44.870785841199996</v>
      </c>
      <c r="M2538" s="1">
        <v>1</v>
      </c>
      <c r="N2538" s="9">
        <f>DATE(YEAR(TblLocations[[#This Row],[ODK_DateOfSubmission]]),MONTH(TblLocations[[#This Row],[ODK_DateOfSubmission]]),DAY(TblLocations[[#This Row],[ODK_DateOfSubmission]]))</f>
        <v>44702</v>
      </c>
      <c r="O2538" s="23" t="str">
        <f>_xlfn.CONCAT( YEAR(TblLocations[[#This Row],[ODK_DateOfSubmission]]), "-",TEXT( MONTH(TblLocations[[#This Row],[ODK_DateOfSubmission]]),"00"))</f>
        <v>2022-05</v>
      </c>
    </row>
    <row r="2539" spans="1:15" x14ac:dyDescent="0.25">
      <c r="A2539" s="1">
        <v>3603052</v>
      </c>
      <c r="B2539" s="1">
        <v>1309</v>
      </c>
      <c r="C2539" s="1">
        <v>23680</v>
      </c>
      <c r="D2539" s="63">
        <v>44707.892949108798</v>
      </c>
      <c r="E2539" s="54" t="s">
        <v>1658</v>
      </c>
      <c r="F2539" s="56" t="s">
        <v>96</v>
      </c>
      <c r="G2539" s="56" t="s">
        <v>173</v>
      </c>
      <c r="H2539" s="56" t="s">
        <v>1138</v>
      </c>
      <c r="I2539" s="56" t="s">
        <v>1565</v>
      </c>
      <c r="J2539" s="54" t="s">
        <v>1566</v>
      </c>
      <c r="K2539" s="1">
        <v>32.011688913900002</v>
      </c>
      <c r="L2539" s="1">
        <v>44.919243129000002</v>
      </c>
      <c r="M2539" s="1">
        <v>2</v>
      </c>
      <c r="N2539" s="9">
        <f>DATE(YEAR(TblLocations[[#This Row],[ODK_DateOfSubmission]]),MONTH(TblLocations[[#This Row],[ODK_DateOfSubmission]]),DAY(TblLocations[[#This Row],[ODK_DateOfSubmission]]))</f>
        <v>44707</v>
      </c>
      <c r="O2539" s="23" t="str">
        <f>_xlfn.CONCAT( YEAR(TblLocations[[#This Row],[ODK_DateOfSubmission]]), "-",TEXT( MONTH(TblLocations[[#This Row],[ODK_DateOfSubmission]]),"00"))</f>
        <v>2022-05</v>
      </c>
    </row>
    <row r="2540" spans="1:15" x14ac:dyDescent="0.25">
      <c r="A2540" s="1">
        <v>3603052</v>
      </c>
      <c r="B2540" s="1">
        <v>1309</v>
      </c>
      <c r="C2540" s="1">
        <v>23680</v>
      </c>
      <c r="D2540" s="63">
        <v>44707.892949108798</v>
      </c>
      <c r="E2540" s="54" t="s">
        <v>1658</v>
      </c>
      <c r="F2540" s="56" t="s">
        <v>96</v>
      </c>
      <c r="G2540" s="56" t="s">
        <v>173</v>
      </c>
      <c r="H2540" s="56" t="s">
        <v>1138</v>
      </c>
      <c r="I2540" s="56" t="s">
        <v>1565</v>
      </c>
      <c r="J2540" s="54" t="s">
        <v>1566</v>
      </c>
      <c r="K2540" s="1">
        <v>32.011688913900002</v>
      </c>
      <c r="L2540" s="1">
        <v>44.919243129000002</v>
      </c>
      <c r="M2540" s="1">
        <v>1</v>
      </c>
      <c r="N2540" s="9">
        <f>DATE(YEAR(TblLocations[[#This Row],[ODK_DateOfSubmission]]),MONTH(TblLocations[[#This Row],[ODK_DateOfSubmission]]),DAY(TblLocations[[#This Row],[ODK_DateOfSubmission]]))</f>
        <v>44707</v>
      </c>
      <c r="O2540" s="23" t="str">
        <f>_xlfn.CONCAT( YEAR(TblLocations[[#This Row],[ODK_DateOfSubmission]]), "-",TEXT( MONTH(TblLocations[[#This Row],[ODK_DateOfSubmission]]),"00"))</f>
        <v>2022-05</v>
      </c>
    </row>
    <row r="2541" spans="1:15" x14ac:dyDescent="0.25">
      <c r="A2541" s="1">
        <v>3603052</v>
      </c>
      <c r="B2541" s="1">
        <v>1309</v>
      </c>
      <c r="C2541" s="1">
        <v>23680</v>
      </c>
      <c r="D2541" s="63">
        <v>44707.892949108798</v>
      </c>
      <c r="E2541" s="54" t="s">
        <v>1658</v>
      </c>
      <c r="F2541" s="56" t="s">
        <v>96</v>
      </c>
      <c r="G2541" s="56" t="s">
        <v>173</v>
      </c>
      <c r="H2541" s="56" t="s">
        <v>1138</v>
      </c>
      <c r="I2541" s="56" t="s">
        <v>1565</v>
      </c>
      <c r="J2541" s="54" t="s">
        <v>1566</v>
      </c>
      <c r="K2541" s="1">
        <v>32.011688913900002</v>
      </c>
      <c r="L2541" s="1">
        <v>44.919243129000002</v>
      </c>
      <c r="M2541" s="1">
        <v>1</v>
      </c>
      <c r="N2541" s="9">
        <f>DATE(YEAR(TblLocations[[#This Row],[ODK_DateOfSubmission]]),MONTH(TblLocations[[#This Row],[ODK_DateOfSubmission]]),DAY(TblLocations[[#This Row],[ODK_DateOfSubmission]]))</f>
        <v>44707</v>
      </c>
      <c r="O2541" s="23" t="str">
        <f>_xlfn.CONCAT( YEAR(TblLocations[[#This Row],[ODK_DateOfSubmission]]), "-",TEXT( MONTH(TblLocations[[#This Row],[ODK_DateOfSubmission]]),"00"))</f>
        <v>2022-05</v>
      </c>
    </row>
    <row r="2542" spans="1:15" x14ac:dyDescent="0.25">
      <c r="A2542" s="1">
        <v>3603053</v>
      </c>
      <c r="B2542" s="1">
        <v>1737</v>
      </c>
      <c r="C2542" s="1">
        <v>24903</v>
      </c>
      <c r="D2542" s="63">
        <v>44716.609027696759</v>
      </c>
      <c r="E2542" s="54" t="s">
        <v>1658</v>
      </c>
      <c r="F2542" s="56" t="s">
        <v>96</v>
      </c>
      <c r="G2542" s="56" t="s">
        <v>173</v>
      </c>
      <c r="H2542" s="56" t="s">
        <v>1138</v>
      </c>
      <c r="I2542" s="56" t="s">
        <v>1567</v>
      </c>
      <c r="J2542" s="54" t="s">
        <v>1568</v>
      </c>
      <c r="K2542" s="1">
        <v>32.006378062099998</v>
      </c>
      <c r="L2542" s="1">
        <v>44.937357457700003</v>
      </c>
      <c r="M2542" s="1">
        <v>1</v>
      </c>
      <c r="N2542" s="9">
        <f>DATE(YEAR(TblLocations[[#This Row],[ODK_DateOfSubmission]]),MONTH(TblLocations[[#This Row],[ODK_DateOfSubmission]]),DAY(TblLocations[[#This Row],[ODK_DateOfSubmission]]))</f>
        <v>44716</v>
      </c>
      <c r="O2542" s="23" t="str">
        <f>_xlfn.CONCAT( YEAR(TblLocations[[#This Row],[ODK_DateOfSubmission]]), "-",TEXT( MONTH(TblLocations[[#This Row],[ODK_DateOfSubmission]]),"00"))</f>
        <v>2022-06</v>
      </c>
    </row>
    <row r="2543" spans="1:15" x14ac:dyDescent="0.25">
      <c r="A2543" s="1">
        <v>3603053</v>
      </c>
      <c r="B2543" s="1">
        <v>1737</v>
      </c>
      <c r="C2543" s="1">
        <v>24903</v>
      </c>
      <c r="D2543" s="63">
        <v>44716.609027696759</v>
      </c>
      <c r="E2543" s="54" t="s">
        <v>1658</v>
      </c>
      <c r="F2543" s="56" t="s">
        <v>96</v>
      </c>
      <c r="G2543" s="56" t="s">
        <v>173</v>
      </c>
      <c r="H2543" s="56" t="s">
        <v>1138</v>
      </c>
      <c r="I2543" s="56" t="s">
        <v>1567</v>
      </c>
      <c r="J2543" s="54" t="s">
        <v>1568</v>
      </c>
      <c r="K2543" s="1">
        <v>32.006378062099998</v>
      </c>
      <c r="L2543" s="1">
        <v>44.937357457700003</v>
      </c>
      <c r="M2543" s="1">
        <v>1</v>
      </c>
      <c r="N2543" s="9">
        <f>DATE(YEAR(TblLocations[[#This Row],[ODK_DateOfSubmission]]),MONTH(TblLocations[[#This Row],[ODK_DateOfSubmission]]),DAY(TblLocations[[#This Row],[ODK_DateOfSubmission]]))</f>
        <v>44716</v>
      </c>
      <c r="O2543" s="23" t="str">
        <f>_xlfn.CONCAT( YEAR(TblLocations[[#This Row],[ODK_DateOfSubmission]]), "-",TEXT( MONTH(TblLocations[[#This Row],[ODK_DateOfSubmission]]),"00"))</f>
        <v>2022-06</v>
      </c>
    </row>
    <row r="2544" spans="1:15" x14ac:dyDescent="0.25">
      <c r="A2544" s="1">
        <v>3603003</v>
      </c>
      <c r="B2544" s="1">
        <v>1532</v>
      </c>
      <c r="C2544" s="1">
        <v>22326</v>
      </c>
      <c r="D2544" s="63">
        <v>44712.836429745374</v>
      </c>
      <c r="E2544" s="54" t="s">
        <v>1658</v>
      </c>
      <c r="F2544" s="56" t="s">
        <v>96</v>
      </c>
      <c r="G2544" s="56" t="s">
        <v>173</v>
      </c>
      <c r="H2544" s="56" t="s">
        <v>1138</v>
      </c>
      <c r="I2544" s="56" t="s">
        <v>1586</v>
      </c>
      <c r="J2544" s="54" t="s">
        <v>1587</v>
      </c>
      <c r="K2544" s="1">
        <v>31.981883123500001</v>
      </c>
      <c r="L2544" s="1">
        <v>44.972986456299999</v>
      </c>
      <c r="M2544" s="1">
        <v>1</v>
      </c>
      <c r="N2544" s="9">
        <f>DATE(YEAR(TblLocations[[#This Row],[ODK_DateOfSubmission]]),MONTH(TblLocations[[#This Row],[ODK_DateOfSubmission]]),DAY(TblLocations[[#This Row],[ODK_DateOfSubmission]]))</f>
        <v>44712</v>
      </c>
      <c r="O2544" s="23" t="str">
        <f>_xlfn.CONCAT( YEAR(TblLocations[[#This Row],[ODK_DateOfSubmission]]), "-",TEXT( MONTH(TblLocations[[#This Row],[ODK_DateOfSubmission]]),"00"))</f>
        <v>2022-05</v>
      </c>
    </row>
    <row r="2545" spans="1:15" x14ac:dyDescent="0.25">
      <c r="A2545" s="1">
        <v>3603003</v>
      </c>
      <c r="B2545" s="1">
        <v>1532</v>
      </c>
      <c r="C2545" s="1">
        <v>22326</v>
      </c>
      <c r="D2545" s="63">
        <v>44712.836429745374</v>
      </c>
      <c r="E2545" s="54" t="s">
        <v>1658</v>
      </c>
      <c r="F2545" s="56" t="s">
        <v>96</v>
      </c>
      <c r="G2545" s="56" t="s">
        <v>173</v>
      </c>
      <c r="H2545" s="56" t="s">
        <v>1138</v>
      </c>
      <c r="I2545" s="56" t="s">
        <v>1586</v>
      </c>
      <c r="J2545" s="54" t="s">
        <v>1587</v>
      </c>
      <c r="K2545" s="1">
        <v>31.981883123500001</v>
      </c>
      <c r="L2545" s="1">
        <v>44.972986456299999</v>
      </c>
      <c r="M2545" s="1">
        <v>1</v>
      </c>
      <c r="N2545" s="9">
        <f>DATE(YEAR(TblLocations[[#This Row],[ODK_DateOfSubmission]]),MONTH(TblLocations[[#This Row],[ODK_DateOfSubmission]]),DAY(TblLocations[[#This Row],[ODK_DateOfSubmission]]))</f>
        <v>44712</v>
      </c>
      <c r="O2545" s="23" t="str">
        <f>_xlfn.CONCAT( YEAR(TblLocations[[#This Row],[ODK_DateOfSubmission]]), "-",TEXT( MONTH(TblLocations[[#This Row],[ODK_DateOfSubmission]]),"00"))</f>
        <v>2022-05</v>
      </c>
    </row>
    <row r="2546" spans="1:15" x14ac:dyDescent="0.25">
      <c r="A2546" s="1">
        <v>3603006</v>
      </c>
      <c r="B2546" s="1">
        <v>2575</v>
      </c>
      <c r="C2546" s="1">
        <v>22815</v>
      </c>
      <c r="D2546" s="63">
        <v>44728.454345370374</v>
      </c>
      <c r="E2546" s="54" t="s">
        <v>1658</v>
      </c>
      <c r="F2546" s="56" t="s">
        <v>96</v>
      </c>
      <c r="G2546" s="56" t="s">
        <v>173</v>
      </c>
      <c r="H2546" s="56" t="s">
        <v>1138</v>
      </c>
      <c r="I2546" s="56" t="s">
        <v>1590</v>
      </c>
      <c r="J2546" s="54" t="s">
        <v>1591</v>
      </c>
      <c r="K2546" s="1">
        <v>31.991424241200001</v>
      </c>
      <c r="L2546" s="1">
        <v>44.931376145599998</v>
      </c>
      <c r="M2546" s="1">
        <v>1</v>
      </c>
      <c r="N2546" s="9">
        <f>DATE(YEAR(TblLocations[[#This Row],[ODK_DateOfSubmission]]),MONTH(TblLocations[[#This Row],[ODK_DateOfSubmission]]),DAY(TblLocations[[#This Row],[ODK_DateOfSubmission]]))</f>
        <v>44728</v>
      </c>
      <c r="O2546" s="23" t="str">
        <f>_xlfn.CONCAT( YEAR(TblLocations[[#This Row],[ODK_DateOfSubmission]]), "-",TEXT( MONTH(TblLocations[[#This Row],[ODK_DateOfSubmission]]),"00"))</f>
        <v>2022-06</v>
      </c>
    </row>
    <row r="2547" spans="1:15" x14ac:dyDescent="0.25">
      <c r="A2547" s="1">
        <v>3603006</v>
      </c>
      <c r="B2547" s="1">
        <v>2575</v>
      </c>
      <c r="C2547" s="1">
        <v>22815</v>
      </c>
      <c r="D2547" s="63">
        <v>44728.454345370374</v>
      </c>
      <c r="E2547" s="54" t="s">
        <v>1658</v>
      </c>
      <c r="F2547" s="56" t="s">
        <v>96</v>
      </c>
      <c r="G2547" s="56" t="s">
        <v>173</v>
      </c>
      <c r="H2547" s="56" t="s">
        <v>1138</v>
      </c>
      <c r="I2547" s="56" t="s">
        <v>1590</v>
      </c>
      <c r="J2547" s="54" t="s">
        <v>1591</v>
      </c>
      <c r="K2547" s="1">
        <v>31.991424241200001</v>
      </c>
      <c r="L2547" s="1">
        <v>44.931376145599998</v>
      </c>
      <c r="M2547" s="1">
        <v>1</v>
      </c>
      <c r="N2547" s="9">
        <f>DATE(YEAR(TblLocations[[#This Row],[ODK_DateOfSubmission]]),MONTH(TblLocations[[#This Row],[ODK_DateOfSubmission]]),DAY(TblLocations[[#This Row],[ODK_DateOfSubmission]]))</f>
        <v>44728</v>
      </c>
      <c r="O2547" s="23" t="str">
        <f>_xlfn.CONCAT( YEAR(TblLocations[[#This Row],[ODK_DateOfSubmission]]), "-",TEXT( MONTH(TblLocations[[#This Row],[ODK_DateOfSubmission]]),"00"))</f>
        <v>2022-06</v>
      </c>
    </row>
    <row r="2548" spans="1:15" x14ac:dyDescent="0.25">
      <c r="A2548" s="1">
        <v>3603012</v>
      </c>
      <c r="B2548" s="1">
        <v>1655</v>
      </c>
      <c r="C2548" s="1">
        <v>21945</v>
      </c>
      <c r="D2548" s="63">
        <v>44714.807617395832</v>
      </c>
      <c r="E2548" s="54" t="s">
        <v>1658</v>
      </c>
      <c r="F2548" s="56" t="s">
        <v>96</v>
      </c>
      <c r="G2548" s="56" t="s">
        <v>173</v>
      </c>
      <c r="H2548" s="56" t="s">
        <v>1138</v>
      </c>
      <c r="I2548" s="56" t="s">
        <v>1594</v>
      </c>
      <c r="J2548" s="54" t="s">
        <v>1595</v>
      </c>
      <c r="K2548" s="1">
        <v>31.993009728099999</v>
      </c>
      <c r="L2548" s="1">
        <v>44.946743119300002</v>
      </c>
      <c r="M2548" s="1">
        <v>1</v>
      </c>
      <c r="N2548" s="9">
        <f>DATE(YEAR(TblLocations[[#This Row],[ODK_DateOfSubmission]]),MONTH(TblLocations[[#This Row],[ODK_DateOfSubmission]]),DAY(TblLocations[[#This Row],[ODK_DateOfSubmission]]))</f>
        <v>44714</v>
      </c>
      <c r="O2548" s="23" t="str">
        <f>_xlfn.CONCAT( YEAR(TblLocations[[#This Row],[ODK_DateOfSubmission]]), "-",TEXT( MONTH(TblLocations[[#This Row],[ODK_DateOfSubmission]]),"00"))</f>
        <v>2022-06</v>
      </c>
    </row>
    <row r="2549" spans="1:15" x14ac:dyDescent="0.25">
      <c r="A2549" s="1">
        <v>3603012</v>
      </c>
      <c r="B2549" s="1">
        <v>1655</v>
      </c>
      <c r="C2549" s="1">
        <v>21945</v>
      </c>
      <c r="D2549" s="63">
        <v>44714.807617395832</v>
      </c>
      <c r="E2549" s="54" t="s">
        <v>1658</v>
      </c>
      <c r="F2549" s="56" t="s">
        <v>96</v>
      </c>
      <c r="G2549" s="56" t="s">
        <v>173</v>
      </c>
      <c r="H2549" s="56" t="s">
        <v>1138</v>
      </c>
      <c r="I2549" s="56" t="s">
        <v>1594</v>
      </c>
      <c r="J2549" s="54" t="s">
        <v>1595</v>
      </c>
      <c r="K2549" s="1">
        <v>31.993009728099999</v>
      </c>
      <c r="L2549" s="1">
        <v>44.946743119300002</v>
      </c>
      <c r="M2549" s="1">
        <v>1</v>
      </c>
      <c r="N2549" s="9">
        <f>DATE(YEAR(TblLocations[[#This Row],[ODK_DateOfSubmission]]),MONTH(TblLocations[[#This Row],[ODK_DateOfSubmission]]),DAY(TblLocations[[#This Row],[ODK_DateOfSubmission]]))</f>
        <v>44714</v>
      </c>
      <c r="O2549" s="23" t="str">
        <f>_xlfn.CONCAT( YEAR(TblLocations[[#This Row],[ODK_DateOfSubmission]]), "-",TEXT( MONTH(TblLocations[[#This Row],[ODK_DateOfSubmission]]),"00"))</f>
        <v>2022-06</v>
      </c>
    </row>
    <row r="2550" spans="1:15" x14ac:dyDescent="0.25">
      <c r="A2550" s="1">
        <v>3603025</v>
      </c>
      <c r="B2550" s="1">
        <v>1871</v>
      </c>
      <c r="C2550" s="1">
        <v>2885</v>
      </c>
      <c r="D2550" s="63">
        <v>44717.428931828705</v>
      </c>
      <c r="E2550" s="54" t="s">
        <v>1658</v>
      </c>
      <c r="F2550" s="56" t="s">
        <v>96</v>
      </c>
      <c r="G2550" s="56" t="s">
        <v>173</v>
      </c>
      <c r="H2550" s="56" t="s">
        <v>1138</v>
      </c>
      <c r="I2550" s="56" t="s">
        <v>1598</v>
      </c>
      <c r="J2550" s="54" t="s">
        <v>1599</v>
      </c>
      <c r="K2550" s="1">
        <v>31.987180695900001</v>
      </c>
      <c r="L2550" s="1">
        <v>44.902500910900002</v>
      </c>
      <c r="M2550" s="1">
        <v>1</v>
      </c>
      <c r="N2550" s="9">
        <f>DATE(YEAR(TblLocations[[#This Row],[ODK_DateOfSubmission]]),MONTH(TblLocations[[#This Row],[ODK_DateOfSubmission]]),DAY(TblLocations[[#This Row],[ODK_DateOfSubmission]]))</f>
        <v>44717</v>
      </c>
      <c r="O2550" s="23" t="str">
        <f>_xlfn.CONCAT( YEAR(TblLocations[[#This Row],[ODK_DateOfSubmission]]), "-",TEXT( MONTH(TblLocations[[#This Row],[ODK_DateOfSubmission]]),"00"))</f>
        <v>2022-06</v>
      </c>
    </row>
    <row r="2551" spans="1:15" x14ac:dyDescent="0.25">
      <c r="A2551" s="1">
        <v>3603025</v>
      </c>
      <c r="B2551" s="1">
        <v>1871</v>
      </c>
      <c r="C2551" s="1">
        <v>2885</v>
      </c>
      <c r="D2551" s="63">
        <v>44717.428931828705</v>
      </c>
      <c r="E2551" s="54" t="s">
        <v>1658</v>
      </c>
      <c r="F2551" s="56" t="s">
        <v>96</v>
      </c>
      <c r="G2551" s="56" t="s">
        <v>173</v>
      </c>
      <c r="H2551" s="56" t="s">
        <v>1138</v>
      </c>
      <c r="I2551" s="56" t="s">
        <v>1598</v>
      </c>
      <c r="J2551" s="54" t="s">
        <v>1599</v>
      </c>
      <c r="K2551" s="1">
        <v>31.987180695900001</v>
      </c>
      <c r="L2551" s="1">
        <v>44.902500910900002</v>
      </c>
      <c r="M2551" s="1">
        <v>1</v>
      </c>
      <c r="N2551" s="9">
        <f>DATE(YEAR(TblLocations[[#This Row],[ODK_DateOfSubmission]]),MONTH(TblLocations[[#This Row],[ODK_DateOfSubmission]]),DAY(TblLocations[[#This Row],[ODK_DateOfSubmission]]))</f>
        <v>44717</v>
      </c>
      <c r="O2551" s="23" t="str">
        <f>_xlfn.CONCAT( YEAR(TblLocations[[#This Row],[ODK_DateOfSubmission]]), "-",TEXT( MONTH(TblLocations[[#This Row],[ODK_DateOfSubmission]]),"00"))</f>
        <v>2022-06</v>
      </c>
    </row>
    <row r="2552" spans="1:15" x14ac:dyDescent="0.25">
      <c r="A2552" s="1">
        <v>3603025</v>
      </c>
      <c r="B2552" s="1">
        <v>1871</v>
      </c>
      <c r="C2552" s="1">
        <v>2885</v>
      </c>
      <c r="D2552" s="63">
        <v>44717.428931828705</v>
      </c>
      <c r="E2552" s="54" t="s">
        <v>1658</v>
      </c>
      <c r="F2552" s="56" t="s">
        <v>96</v>
      </c>
      <c r="G2552" s="56" t="s">
        <v>173</v>
      </c>
      <c r="H2552" s="56" t="s">
        <v>1138</v>
      </c>
      <c r="I2552" s="56" t="s">
        <v>1598</v>
      </c>
      <c r="J2552" s="54" t="s">
        <v>1599</v>
      </c>
      <c r="K2552" s="1">
        <v>31.987180695900001</v>
      </c>
      <c r="L2552" s="1">
        <v>44.902500910900002</v>
      </c>
      <c r="M2552" s="1">
        <v>2</v>
      </c>
      <c r="N2552" s="9">
        <f>DATE(YEAR(TblLocations[[#This Row],[ODK_DateOfSubmission]]),MONTH(TblLocations[[#This Row],[ODK_DateOfSubmission]]),DAY(TblLocations[[#This Row],[ODK_DateOfSubmission]]))</f>
        <v>44717</v>
      </c>
      <c r="O2552" s="23" t="str">
        <f>_xlfn.CONCAT( YEAR(TblLocations[[#This Row],[ODK_DateOfSubmission]]), "-",TEXT( MONTH(TblLocations[[#This Row],[ODK_DateOfSubmission]]),"00"))</f>
        <v>2022-06</v>
      </c>
    </row>
    <row r="2553" spans="1:15" x14ac:dyDescent="0.25">
      <c r="A2553" s="1">
        <v>3603025</v>
      </c>
      <c r="B2553" s="1">
        <v>1871</v>
      </c>
      <c r="C2553" s="1">
        <v>2885</v>
      </c>
      <c r="D2553" s="63">
        <v>44717.428931828705</v>
      </c>
      <c r="E2553" s="54" t="s">
        <v>1658</v>
      </c>
      <c r="F2553" s="56" t="s">
        <v>96</v>
      </c>
      <c r="G2553" s="56" t="s">
        <v>173</v>
      </c>
      <c r="H2553" s="56" t="s">
        <v>1138</v>
      </c>
      <c r="I2553" s="56" t="s">
        <v>1598</v>
      </c>
      <c r="J2553" s="54" t="s">
        <v>1599</v>
      </c>
      <c r="K2553" s="1">
        <v>31.987180695900001</v>
      </c>
      <c r="L2553" s="1">
        <v>44.902500910900002</v>
      </c>
      <c r="M2553" s="1">
        <v>1</v>
      </c>
      <c r="N2553" s="9">
        <f>DATE(YEAR(TblLocations[[#This Row],[ODK_DateOfSubmission]]),MONTH(TblLocations[[#This Row],[ODK_DateOfSubmission]]),DAY(TblLocations[[#This Row],[ODK_DateOfSubmission]]))</f>
        <v>44717</v>
      </c>
      <c r="O2553" s="23" t="str">
        <f>_xlfn.CONCAT( YEAR(TblLocations[[#This Row],[ODK_DateOfSubmission]]), "-",TEXT( MONTH(TblLocations[[#This Row],[ODK_DateOfSubmission]]),"00"))</f>
        <v>2022-06</v>
      </c>
    </row>
    <row r="2554" spans="1:15" x14ac:dyDescent="0.25">
      <c r="A2554" s="1">
        <v>3603036</v>
      </c>
      <c r="B2554" s="1">
        <v>1533</v>
      </c>
      <c r="C2554" s="1">
        <v>25509</v>
      </c>
      <c r="D2554" s="63">
        <v>44712.847195486109</v>
      </c>
      <c r="E2554" s="54" t="s">
        <v>1658</v>
      </c>
      <c r="F2554" s="56" t="s">
        <v>96</v>
      </c>
      <c r="G2554" s="56" t="s">
        <v>173</v>
      </c>
      <c r="H2554" s="56" t="s">
        <v>1138</v>
      </c>
      <c r="I2554" s="56" t="s">
        <v>1582</v>
      </c>
      <c r="J2554" s="54" t="s">
        <v>1583</v>
      </c>
      <c r="K2554" s="1">
        <v>31.979781151699999</v>
      </c>
      <c r="L2554" s="1">
        <v>44.942167323</v>
      </c>
      <c r="M2554" s="1">
        <v>2</v>
      </c>
      <c r="N2554" s="9">
        <f>DATE(YEAR(TblLocations[[#This Row],[ODK_DateOfSubmission]]),MONTH(TblLocations[[#This Row],[ODK_DateOfSubmission]]),DAY(TblLocations[[#This Row],[ODK_DateOfSubmission]]))</f>
        <v>44712</v>
      </c>
      <c r="O2554" s="23" t="str">
        <f>_xlfn.CONCAT( YEAR(TblLocations[[#This Row],[ODK_DateOfSubmission]]), "-",TEXT( MONTH(TblLocations[[#This Row],[ODK_DateOfSubmission]]),"00"))</f>
        <v>2022-05</v>
      </c>
    </row>
    <row r="2555" spans="1:15" x14ac:dyDescent="0.25">
      <c r="A2555" s="1">
        <v>3603036</v>
      </c>
      <c r="B2555" s="1">
        <v>1533</v>
      </c>
      <c r="C2555" s="1">
        <v>25509</v>
      </c>
      <c r="D2555" s="63">
        <v>44712.847195486109</v>
      </c>
      <c r="E2555" s="54" t="s">
        <v>1658</v>
      </c>
      <c r="F2555" s="56" t="s">
        <v>96</v>
      </c>
      <c r="G2555" s="56" t="s">
        <v>173</v>
      </c>
      <c r="H2555" s="56" t="s">
        <v>1138</v>
      </c>
      <c r="I2555" s="56" t="s">
        <v>1582</v>
      </c>
      <c r="J2555" s="54" t="s">
        <v>1583</v>
      </c>
      <c r="K2555" s="1">
        <v>31.979781151699999</v>
      </c>
      <c r="L2555" s="1">
        <v>44.942167323</v>
      </c>
      <c r="M2555" s="1">
        <v>1</v>
      </c>
      <c r="N2555" s="9">
        <f>DATE(YEAR(TblLocations[[#This Row],[ODK_DateOfSubmission]]),MONTH(TblLocations[[#This Row],[ODK_DateOfSubmission]]),DAY(TblLocations[[#This Row],[ODK_DateOfSubmission]]))</f>
        <v>44712</v>
      </c>
      <c r="O2555" s="23" t="str">
        <f>_xlfn.CONCAT( YEAR(TblLocations[[#This Row],[ODK_DateOfSubmission]]), "-",TEXT( MONTH(TblLocations[[#This Row],[ODK_DateOfSubmission]]),"00"))</f>
        <v>2022-05</v>
      </c>
    </row>
    <row r="2556" spans="1:15" x14ac:dyDescent="0.25">
      <c r="A2556" s="1">
        <v>3603037</v>
      </c>
      <c r="B2556" s="1">
        <v>2189</v>
      </c>
      <c r="C2556" s="1">
        <v>24381</v>
      </c>
      <c r="D2556" s="63">
        <v>44721.869451122686</v>
      </c>
      <c r="E2556" s="54" t="s">
        <v>1658</v>
      </c>
      <c r="F2556" s="56" t="s">
        <v>96</v>
      </c>
      <c r="G2556" s="56" t="s">
        <v>173</v>
      </c>
      <c r="H2556" s="56" t="s">
        <v>1138</v>
      </c>
      <c r="I2556" s="56" t="s">
        <v>1584</v>
      </c>
      <c r="J2556" s="54" t="s">
        <v>1585</v>
      </c>
      <c r="K2556" s="1">
        <v>31.970362453100002</v>
      </c>
      <c r="L2556" s="1">
        <v>44.8911874701</v>
      </c>
      <c r="M2556" s="1">
        <v>1</v>
      </c>
      <c r="N2556" s="9">
        <f>DATE(YEAR(TblLocations[[#This Row],[ODK_DateOfSubmission]]),MONTH(TblLocations[[#This Row],[ODK_DateOfSubmission]]),DAY(TblLocations[[#This Row],[ODK_DateOfSubmission]]))</f>
        <v>44721</v>
      </c>
      <c r="O2556" s="23" t="str">
        <f>_xlfn.CONCAT( YEAR(TblLocations[[#This Row],[ODK_DateOfSubmission]]), "-",TEXT( MONTH(TblLocations[[#This Row],[ODK_DateOfSubmission]]),"00"))</f>
        <v>2022-06</v>
      </c>
    </row>
    <row r="2557" spans="1:15" x14ac:dyDescent="0.25">
      <c r="A2557" s="1">
        <v>3603037</v>
      </c>
      <c r="B2557" s="1">
        <v>2189</v>
      </c>
      <c r="C2557" s="1">
        <v>24381</v>
      </c>
      <c r="D2557" s="63">
        <v>44721.869451122686</v>
      </c>
      <c r="E2557" s="54" t="s">
        <v>1658</v>
      </c>
      <c r="F2557" s="56" t="s">
        <v>96</v>
      </c>
      <c r="G2557" s="56" t="s">
        <v>173</v>
      </c>
      <c r="H2557" s="56" t="s">
        <v>1138</v>
      </c>
      <c r="I2557" s="56" t="s">
        <v>1584</v>
      </c>
      <c r="J2557" s="54" t="s">
        <v>1585</v>
      </c>
      <c r="K2557" s="1">
        <v>31.970362453100002</v>
      </c>
      <c r="L2557" s="1">
        <v>44.8911874701</v>
      </c>
      <c r="M2557" s="1">
        <v>1</v>
      </c>
      <c r="N2557" s="9">
        <f>DATE(YEAR(TblLocations[[#This Row],[ODK_DateOfSubmission]]),MONTH(TblLocations[[#This Row],[ODK_DateOfSubmission]]),DAY(TblLocations[[#This Row],[ODK_DateOfSubmission]]))</f>
        <v>44721</v>
      </c>
      <c r="O2557" s="23" t="str">
        <f>_xlfn.CONCAT( YEAR(TblLocations[[#This Row],[ODK_DateOfSubmission]]), "-",TEXT( MONTH(TblLocations[[#This Row],[ODK_DateOfSubmission]]),"00"))</f>
        <v>2022-06</v>
      </c>
    </row>
    <row r="2558" spans="1:15" x14ac:dyDescent="0.25">
      <c r="A2558" s="1">
        <v>3603044</v>
      </c>
      <c r="B2558" s="1">
        <v>1071</v>
      </c>
      <c r="C2558" s="1">
        <v>25790</v>
      </c>
      <c r="D2558" s="63">
        <v>44702.824815358799</v>
      </c>
      <c r="E2558" s="54" t="s">
        <v>1658</v>
      </c>
      <c r="F2558" s="56" t="s">
        <v>96</v>
      </c>
      <c r="G2558" s="56" t="s">
        <v>173</v>
      </c>
      <c r="H2558" s="56" t="s">
        <v>1138</v>
      </c>
      <c r="I2558" s="56" t="s">
        <v>1139</v>
      </c>
      <c r="J2558" s="54" t="s">
        <v>1140</v>
      </c>
      <c r="K2558" s="1">
        <v>31.996962293100001</v>
      </c>
      <c r="L2558" s="1">
        <v>44.874578579599998</v>
      </c>
      <c r="M2558" s="1">
        <v>2</v>
      </c>
      <c r="N2558" s="9">
        <f>DATE(YEAR(TblLocations[[#This Row],[ODK_DateOfSubmission]]),MONTH(TblLocations[[#This Row],[ODK_DateOfSubmission]]),DAY(TblLocations[[#This Row],[ODK_DateOfSubmission]]))</f>
        <v>44702</v>
      </c>
      <c r="O2558" s="23" t="str">
        <f>_xlfn.CONCAT( YEAR(TblLocations[[#This Row],[ODK_DateOfSubmission]]), "-",TEXT( MONTH(TblLocations[[#This Row],[ODK_DateOfSubmission]]),"00"))</f>
        <v>2022-05</v>
      </c>
    </row>
    <row r="2559" spans="1:15" x14ac:dyDescent="0.25">
      <c r="A2559" s="1">
        <v>3603044</v>
      </c>
      <c r="B2559" s="1">
        <v>1071</v>
      </c>
      <c r="C2559" s="1">
        <v>25790</v>
      </c>
      <c r="D2559" s="63">
        <v>44702.824815358799</v>
      </c>
      <c r="E2559" s="54" t="s">
        <v>1658</v>
      </c>
      <c r="F2559" s="56" t="s">
        <v>96</v>
      </c>
      <c r="G2559" s="56" t="s">
        <v>173</v>
      </c>
      <c r="H2559" s="56" t="s">
        <v>1138</v>
      </c>
      <c r="I2559" s="56" t="s">
        <v>1139</v>
      </c>
      <c r="J2559" s="54" t="s">
        <v>1140</v>
      </c>
      <c r="K2559" s="1">
        <v>31.996962293100001</v>
      </c>
      <c r="L2559" s="1">
        <v>44.874578579599998</v>
      </c>
      <c r="M2559" s="1">
        <v>1</v>
      </c>
      <c r="N2559" s="9">
        <f>DATE(YEAR(TblLocations[[#This Row],[ODK_DateOfSubmission]]),MONTH(TblLocations[[#This Row],[ODK_DateOfSubmission]]),DAY(TblLocations[[#This Row],[ODK_DateOfSubmission]]))</f>
        <v>44702</v>
      </c>
      <c r="O2559" s="23" t="str">
        <f>_xlfn.CONCAT( YEAR(TblLocations[[#This Row],[ODK_DateOfSubmission]]), "-",TEXT( MONTH(TblLocations[[#This Row],[ODK_DateOfSubmission]]),"00"))</f>
        <v>2022-05</v>
      </c>
    </row>
    <row r="2560" spans="1:15" x14ac:dyDescent="0.25">
      <c r="A2560" s="1">
        <v>1301005</v>
      </c>
      <c r="B2560" s="1">
        <v>3487</v>
      </c>
      <c r="C2560" s="1">
        <v>22080</v>
      </c>
      <c r="D2560" s="63">
        <v>44734.682393055555</v>
      </c>
      <c r="E2560" s="54" t="s">
        <v>1658</v>
      </c>
      <c r="F2560" s="56" t="s">
        <v>80</v>
      </c>
      <c r="G2560" s="56" t="s">
        <v>147</v>
      </c>
      <c r="H2560" s="56" t="s">
        <v>627</v>
      </c>
      <c r="I2560" s="56" t="s">
        <v>1701</v>
      </c>
      <c r="J2560" s="54" t="s">
        <v>715</v>
      </c>
      <c r="K2560" s="1">
        <v>35.538746300699998</v>
      </c>
      <c r="L2560" s="1">
        <v>44.831091184900004</v>
      </c>
      <c r="M2560" s="1">
        <v>2</v>
      </c>
      <c r="N2560" s="9">
        <f>DATE(YEAR(TblLocations[[#This Row],[ODK_DateOfSubmission]]),MONTH(TblLocations[[#This Row],[ODK_DateOfSubmission]]),DAY(TblLocations[[#This Row],[ODK_DateOfSubmission]]))</f>
        <v>44734</v>
      </c>
      <c r="O2560" s="23" t="str">
        <f>_xlfn.CONCAT( YEAR(TblLocations[[#This Row],[ODK_DateOfSubmission]]), "-",TEXT( MONTH(TblLocations[[#This Row],[ODK_DateOfSubmission]]),"00"))</f>
        <v>2022-06</v>
      </c>
    </row>
    <row r="2561" spans="1:15" x14ac:dyDescent="0.25">
      <c r="A2561" s="1">
        <v>1301021</v>
      </c>
      <c r="B2561" s="1">
        <v>1278</v>
      </c>
      <c r="C2561" s="1">
        <v>20813</v>
      </c>
      <c r="D2561" s="63">
        <v>44707.516043946758</v>
      </c>
      <c r="E2561" s="54" t="s">
        <v>1658</v>
      </c>
      <c r="F2561" s="56" t="s">
        <v>80</v>
      </c>
      <c r="G2561" s="56" t="s">
        <v>147</v>
      </c>
      <c r="H2561" s="56" t="s">
        <v>1685</v>
      </c>
      <c r="I2561" s="56" t="s">
        <v>1702</v>
      </c>
      <c r="J2561" s="54" t="s">
        <v>1703</v>
      </c>
      <c r="K2561" s="1">
        <v>35.510694299999997</v>
      </c>
      <c r="L2561" s="1">
        <v>44.837331499999998</v>
      </c>
      <c r="M2561" s="1">
        <v>5</v>
      </c>
      <c r="N2561" s="9">
        <f>DATE(YEAR(TblLocations[[#This Row],[ODK_DateOfSubmission]]),MONTH(TblLocations[[#This Row],[ODK_DateOfSubmission]]),DAY(TblLocations[[#This Row],[ODK_DateOfSubmission]]))</f>
        <v>44707</v>
      </c>
      <c r="O2561" s="23" t="str">
        <f>_xlfn.CONCAT( YEAR(TblLocations[[#This Row],[ODK_DateOfSubmission]]), "-",TEXT( MONTH(TblLocations[[#This Row],[ODK_DateOfSubmission]]),"00"))</f>
        <v>2022-05</v>
      </c>
    </row>
    <row r="2562" spans="1:15" x14ac:dyDescent="0.25">
      <c r="A2562" s="1">
        <v>1302003</v>
      </c>
      <c r="B2562" s="1">
        <v>3344</v>
      </c>
      <c r="C2562" s="1">
        <v>24252</v>
      </c>
      <c r="D2562" s="63">
        <v>44734.48160864583</v>
      </c>
      <c r="E2562" s="54" t="s">
        <v>1658</v>
      </c>
      <c r="F2562" s="56" t="s">
        <v>80</v>
      </c>
      <c r="G2562" s="56" t="s">
        <v>149</v>
      </c>
      <c r="H2562" s="56" t="s">
        <v>1704</v>
      </c>
      <c r="I2562" s="56" t="s">
        <v>1705</v>
      </c>
      <c r="J2562" s="54" t="s">
        <v>1706</v>
      </c>
      <c r="K2562" s="1">
        <v>35.117014282100001</v>
      </c>
      <c r="L2562" s="1">
        <v>45.666558520599999</v>
      </c>
      <c r="M2562" s="1">
        <v>2</v>
      </c>
      <c r="N2562" s="9">
        <f>DATE(YEAR(TblLocations[[#This Row],[ODK_DateOfSubmission]]),MONTH(TblLocations[[#This Row],[ODK_DateOfSubmission]]),DAY(TblLocations[[#This Row],[ODK_DateOfSubmission]]))</f>
        <v>44734</v>
      </c>
      <c r="O2562" s="23" t="str">
        <f>_xlfn.CONCAT( YEAR(TblLocations[[#This Row],[ODK_DateOfSubmission]]), "-",TEXT( MONTH(TblLocations[[#This Row],[ODK_DateOfSubmission]]),"00"))</f>
        <v>2022-06</v>
      </c>
    </row>
    <row r="2563" spans="1:15" x14ac:dyDescent="0.25">
      <c r="A2563" s="1">
        <v>1302004</v>
      </c>
      <c r="B2563" s="1">
        <v>3351</v>
      </c>
      <c r="C2563" s="1">
        <v>24251</v>
      </c>
      <c r="D2563" s="63">
        <v>44734.481690624998</v>
      </c>
      <c r="E2563" s="54" t="s">
        <v>1658</v>
      </c>
      <c r="F2563" s="56" t="s">
        <v>80</v>
      </c>
      <c r="G2563" s="56" t="s">
        <v>149</v>
      </c>
      <c r="H2563" s="56" t="s">
        <v>1704</v>
      </c>
      <c r="I2563" s="56" t="s">
        <v>1707</v>
      </c>
      <c r="J2563" s="54" t="s">
        <v>1708</v>
      </c>
      <c r="K2563" s="1">
        <v>35.112547979699997</v>
      </c>
      <c r="L2563" s="1">
        <v>45.6895516704</v>
      </c>
      <c r="M2563" s="1">
        <v>3</v>
      </c>
      <c r="N2563" s="9">
        <f>DATE(YEAR(TblLocations[[#This Row],[ODK_DateOfSubmission]]),MONTH(TblLocations[[#This Row],[ODK_DateOfSubmission]]),DAY(TblLocations[[#This Row],[ODK_DateOfSubmission]]))</f>
        <v>44734</v>
      </c>
      <c r="O2563" s="23" t="str">
        <f>_xlfn.CONCAT( YEAR(TblLocations[[#This Row],[ODK_DateOfSubmission]]), "-",TEXT( MONTH(TblLocations[[#This Row],[ODK_DateOfSubmission]]),"00"))</f>
        <v>2022-06</v>
      </c>
    </row>
    <row r="2564" spans="1:15" x14ac:dyDescent="0.25">
      <c r="A2564" s="1">
        <v>1302009</v>
      </c>
      <c r="B2564" s="1">
        <v>3347</v>
      </c>
      <c r="C2564" s="1">
        <v>29516</v>
      </c>
      <c r="D2564" s="63">
        <v>44734.481627002315</v>
      </c>
      <c r="E2564" s="54" t="s">
        <v>1658</v>
      </c>
      <c r="F2564" s="56" t="s">
        <v>80</v>
      </c>
      <c r="G2564" s="56" t="s">
        <v>149</v>
      </c>
      <c r="H2564" s="56" t="s">
        <v>1704</v>
      </c>
      <c r="I2564" s="56" t="s">
        <v>1178</v>
      </c>
      <c r="J2564" s="54" t="s">
        <v>1179</v>
      </c>
      <c r="K2564" s="1">
        <v>35.113314064500003</v>
      </c>
      <c r="L2564" s="1">
        <v>45.683343861300003</v>
      </c>
      <c r="M2564" s="1">
        <v>2</v>
      </c>
      <c r="N2564" s="9">
        <f>DATE(YEAR(TblLocations[[#This Row],[ODK_DateOfSubmission]]),MONTH(TblLocations[[#This Row],[ODK_DateOfSubmission]]),DAY(TblLocations[[#This Row],[ODK_DateOfSubmission]]))</f>
        <v>44734</v>
      </c>
      <c r="O2564" s="23" t="str">
        <f>_xlfn.CONCAT( YEAR(TblLocations[[#This Row],[ODK_DateOfSubmission]]), "-",TEXT( MONTH(TblLocations[[#This Row],[ODK_DateOfSubmission]]),"00"))</f>
        <v>2022-06</v>
      </c>
    </row>
    <row r="2565" spans="1:15" x14ac:dyDescent="0.25">
      <c r="A2565" s="1">
        <v>1302011</v>
      </c>
      <c r="B2565" s="1">
        <v>3899</v>
      </c>
      <c r="C2565" s="1">
        <v>5093</v>
      </c>
      <c r="D2565" s="63">
        <v>44738.468460763892</v>
      </c>
      <c r="E2565" s="54" t="s">
        <v>1658</v>
      </c>
      <c r="F2565" s="56" t="s">
        <v>80</v>
      </c>
      <c r="G2565" s="56" t="s">
        <v>149</v>
      </c>
      <c r="H2565" s="56" t="s">
        <v>1161</v>
      </c>
      <c r="I2565" s="56" t="s">
        <v>1514</v>
      </c>
      <c r="J2565" s="54" t="s">
        <v>1515</v>
      </c>
      <c r="K2565" s="1">
        <v>35.302742700000003</v>
      </c>
      <c r="L2565" s="1">
        <v>45.6835041</v>
      </c>
      <c r="M2565" s="1">
        <v>1</v>
      </c>
      <c r="N2565" s="9">
        <f>DATE(YEAR(TblLocations[[#This Row],[ODK_DateOfSubmission]]),MONTH(TblLocations[[#This Row],[ODK_DateOfSubmission]]),DAY(TblLocations[[#This Row],[ODK_DateOfSubmission]]))</f>
        <v>44738</v>
      </c>
      <c r="O2565" s="23" t="str">
        <f>_xlfn.CONCAT( YEAR(TblLocations[[#This Row],[ODK_DateOfSubmission]]), "-",TEXT( MONTH(TblLocations[[#This Row],[ODK_DateOfSubmission]]),"00"))</f>
        <v>2022-06</v>
      </c>
    </row>
    <row r="2566" spans="1:15" x14ac:dyDescent="0.25">
      <c r="A2566" s="1">
        <v>1302012</v>
      </c>
      <c r="B2566" s="1">
        <v>3897</v>
      </c>
      <c r="C2566" s="1">
        <v>29704</v>
      </c>
      <c r="D2566" s="63">
        <v>44738.468453900467</v>
      </c>
      <c r="E2566" s="54" t="s">
        <v>1658</v>
      </c>
      <c r="F2566" s="56" t="s">
        <v>80</v>
      </c>
      <c r="G2566" s="56" t="s">
        <v>149</v>
      </c>
      <c r="H2566" s="56" t="s">
        <v>1161</v>
      </c>
      <c r="I2566" s="56" t="s">
        <v>1186</v>
      </c>
      <c r="J2566" s="54" t="s">
        <v>1187</v>
      </c>
      <c r="K2566" s="1">
        <v>35.316022500000003</v>
      </c>
      <c r="L2566" s="1">
        <v>45.667348599999997</v>
      </c>
      <c r="M2566" s="1">
        <v>1</v>
      </c>
      <c r="N2566" s="9">
        <f>DATE(YEAR(TblLocations[[#This Row],[ODK_DateOfSubmission]]),MONTH(TblLocations[[#This Row],[ODK_DateOfSubmission]]),DAY(TblLocations[[#This Row],[ODK_DateOfSubmission]]))</f>
        <v>44738</v>
      </c>
      <c r="O2566" s="23" t="str">
        <f>_xlfn.CONCAT( YEAR(TblLocations[[#This Row],[ODK_DateOfSubmission]]), "-",TEXT( MONTH(TblLocations[[#This Row],[ODK_DateOfSubmission]]),"00"))</f>
        <v>2022-06</v>
      </c>
    </row>
    <row r="2567" spans="1:15" x14ac:dyDescent="0.25">
      <c r="A2567" s="1">
        <v>1302012</v>
      </c>
      <c r="B2567" s="1">
        <v>3897</v>
      </c>
      <c r="C2567" s="1">
        <v>29704</v>
      </c>
      <c r="D2567" s="63">
        <v>44738.468453900467</v>
      </c>
      <c r="E2567" s="54" t="s">
        <v>1658</v>
      </c>
      <c r="F2567" s="56" t="s">
        <v>80</v>
      </c>
      <c r="G2567" s="56" t="s">
        <v>149</v>
      </c>
      <c r="H2567" s="56" t="s">
        <v>1161</v>
      </c>
      <c r="I2567" s="56" t="s">
        <v>1186</v>
      </c>
      <c r="J2567" s="54" t="s">
        <v>1187</v>
      </c>
      <c r="K2567" s="1">
        <v>35.316022500000003</v>
      </c>
      <c r="L2567" s="1">
        <v>45.667348599999997</v>
      </c>
      <c r="M2567" s="1">
        <v>1</v>
      </c>
      <c r="N2567" s="9">
        <f>DATE(YEAR(TblLocations[[#This Row],[ODK_DateOfSubmission]]),MONTH(TblLocations[[#This Row],[ODK_DateOfSubmission]]),DAY(TblLocations[[#This Row],[ODK_DateOfSubmission]]))</f>
        <v>44738</v>
      </c>
      <c r="O2567" s="23" t="str">
        <f>_xlfn.CONCAT( YEAR(TblLocations[[#This Row],[ODK_DateOfSubmission]]), "-",TEXT( MONTH(TblLocations[[#This Row],[ODK_DateOfSubmission]]),"00"))</f>
        <v>2022-06</v>
      </c>
    </row>
    <row r="2568" spans="1:15" x14ac:dyDescent="0.25">
      <c r="A2568" s="1">
        <v>1303039</v>
      </c>
      <c r="B2568" s="1">
        <v>1898</v>
      </c>
      <c r="C2568" s="1">
        <v>5258</v>
      </c>
      <c r="D2568" s="63">
        <v>44717.553856631945</v>
      </c>
      <c r="E2568" s="54" t="s">
        <v>1658</v>
      </c>
      <c r="F2568" s="56" t="s">
        <v>80</v>
      </c>
      <c r="G2568" s="56" t="s">
        <v>145</v>
      </c>
      <c r="H2568" s="56" t="s">
        <v>633</v>
      </c>
      <c r="I2568" s="56" t="s">
        <v>1709</v>
      </c>
      <c r="J2568" s="54" t="s">
        <v>1710</v>
      </c>
      <c r="K2568" s="1">
        <v>35.778832989199998</v>
      </c>
      <c r="L2568" s="1">
        <v>45.13531253</v>
      </c>
      <c r="M2568" s="1">
        <v>1</v>
      </c>
      <c r="N2568" s="9">
        <f>DATE(YEAR(TblLocations[[#This Row],[ODK_DateOfSubmission]]),MONTH(TblLocations[[#This Row],[ODK_DateOfSubmission]]),DAY(TblLocations[[#This Row],[ODK_DateOfSubmission]]))</f>
        <v>44717</v>
      </c>
      <c r="O2568" s="23" t="str">
        <f>_xlfn.CONCAT( YEAR(TblLocations[[#This Row],[ODK_DateOfSubmission]]), "-",TEXT( MONTH(TblLocations[[#This Row],[ODK_DateOfSubmission]]),"00"))</f>
        <v>2022-06</v>
      </c>
    </row>
    <row r="2569" spans="1:15" x14ac:dyDescent="0.25">
      <c r="A2569" s="1">
        <v>1304018</v>
      </c>
      <c r="B2569" s="1">
        <v>1881</v>
      </c>
      <c r="C2569" s="1">
        <v>22920</v>
      </c>
      <c r="D2569" s="63">
        <v>44717.460158946757</v>
      </c>
      <c r="E2569" s="54" t="s">
        <v>1658</v>
      </c>
      <c r="F2569" s="56" t="s">
        <v>80</v>
      </c>
      <c r="G2569" s="56" t="s">
        <v>144</v>
      </c>
      <c r="H2569" s="56" t="s">
        <v>1711</v>
      </c>
      <c r="I2569" s="56" t="s">
        <v>1712</v>
      </c>
      <c r="J2569" s="54" t="s">
        <v>1713</v>
      </c>
      <c r="K2569" s="1">
        <v>35.3522988</v>
      </c>
      <c r="L2569" s="1">
        <v>45.873252299999997</v>
      </c>
      <c r="M2569" s="1">
        <v>2</v>
      </c>
      <c r="N2569" s="9">
        <f>DATE(YEAR(TblLocations[[#This Row],[ODK_DateOfSubmission]]),MONTH(TblLocations[[#This Row],[ODK_DateOfSubmission]]),DAY(TblLocations[[#This Row],[ODK_DateOfSubmission]]))</f>
        <v>44717</v>
      </c>
      <c r="O2569" s="23" t="str">
        <f>_xlfn.CONCAT( YEAR(TblLocations[[#This Row],[ODK_DateOfSubmission]]), "-",TEXT( MONTH(TblLocations[[#This Row],[ODK_DateOfSubmission]]),"00"))</f>
        <v>2022-06</v>
      </c>
    </row>
    <row r="2570" spans="1:15" x14ac:dyDescent="0.25">
      <c r="A2570" s="1">
        <v>1304039</v>
      </c>
      <c r="B2570" s="1">
        <v>1885</v>
      </c>
      <c r="C2570" s="1">
        <v>22995</v>
      </c>
      <c r="D2570" s="63">
        <v>44717.460175775464</v>
      </c>
      <c r="E2570" s="54" t="s">
        <v>1658</v>
      </c>
      <c r="F2570" s="56" t="s">
        <v>80</v>
      </c>
      <c r="G2570" s="56" t="s">
        <v>144</v>
      </c>
      <c r="H2570" s="56" t="s">
        <v>1711</v>
      </c>
      <c r="I2570" s="56" t="s">
        <v>1714</v>
      </c>
      <c r="J2570" s="54" t="s">
        <v>1715</v>
      </c>
      <c r="K2570" s="1">
        <v>35.355944800000003</v>
      </c>
      <c r="L2570" s="1">
        <v>45.861198899999998</v>
      </c>
      <c r="M2570" s="1">
        <v>4</v>
      </c>
      <c r="N2570" s="9">
        <f>DATE(YEAR(TblLocations[[#This Row],[ODK_DateOfSubmission]]),MONTH(TblLocations[[#This Row],[ODK_DateOfSubmission]]),DAY(TblLocations[[#This Row],[ODK_DateOfSubmission]]))</f>
        <v>44717</v>
      </c>
      <c r="O2570" s="23" t="str">
        <f>_xlfn.CONCAT( YEAR(TblLocations[[#This Row],[ODK_DateOfSubmission]]), "-",TEXT( MONTH(TblLocations[[#This Row],[ODK_DateOfSubmission]]),"00"))</f>
        <v>2022-06</v>
      </c>
    </row>
    <row r="2571" spans="1:15" x14ac:dyDescent="0.25">
      <c r="A2571" s="1">
        <v>1304039</v>
      </c>
      <c r="B2571" s="1">
        <v>1885</v>
      </c>
      <c r="C2571" s="1">
        <v>22995</v>
      </c>
      <c r="D2571" s="63">
        <v>44717.460175775464</v>
      </c>
      <c r="E2571" s="54" t="s">
        <v>1658</v>
      </c>
      <c r="F2571" s="56" t="s">
        <v>80</v>
      </c>
      <c r="G2571" s="56" t="s">
        <v>144</v>
      </c>
      <c r="H2571" s="56" t="s">
        <v>1711</v>
      </c>
      <c r="I2571" s="56" t="s">
        <v>1714</v>
      </c>
      <c r="J2571" s="54" t="s">
        <v>1715</v>
      </c>
      <c r="K2571" s="1">
        <v>35.355944800000003</v>
      </c>
      <c r="L2571" s="1">
        <v>45.861198899999998</v>
      </c>
      <c r="M2571" s="1">
        <v>1</v>
      </c>
      <c r="N2571" s="9">
        <f>DATE(YEAR(TblLocations[[#This Row],[ODK_DateOfSubmission]]),MONTH(TblLocations[[#This Row],[ODK_DateOfSubmission]]),DAY(TblLocations[[#This Row],[ODK_DateOfSubmission]]))</f>
        <v>44717</v>
      </c>
      <c r="O2571" s="23" t="str">
        <f>_xlfn.CONCAT( YEAR(TblLocations[[#This Row],[ODK_DateOfSubmission]]), "-",TEXT( MONTH(TblLocations[[#This Row],[ODK_DateOfSubmission]]),"00"))</f>
        <v>2022-06</v>
      </c>
    </row>
    <row r="2572" spans="1:15" x14ac:dyDescent="0.25">
      <c r="A2572" s="1">
        <v>1304039</v>
      </c>
      <c r="B2572" s="1">
        <v>1885</v>
      </c>
      <c r="C2572" s="1">
        <v>22995</v>
      </c>
      <c r="D2572" s="63">
        <v>44717.460175775464</v>
      </c>
      <c r="E2572" s="54" t="s">
        <v>1658</v>
      </c>
      <c r="F2572" s="56" t="s">
        <v>80</v>
      </c>
      <c r="G2572" s="56" t="s">
        <v>144</v>
      </c>
      <c r="H2572" s="56" t="s">
        <v>1711</v>
      </c>
      <c r="I2572" s="56" t="s">
        <v>1714</v>
      </c>
      <c r="J2572" s="54" t="s">
        <v>1715</v>
      </c>
      <c r="K2572" s="1">
        <v>35.355944800000003</v>
      </c>
      <c r="L2572" s="1">
        <v>45.861198899999998</v>
      </c>
      <c r="M2572" s="1">
        <v>1</v>
      </c>
      <c r="N2572" s="9">
        <f>DATE(YEAR(TblLocations[[#This Row],[ODK_DateOfSubmission]]),MONTH(TblLocations[[#This Row],[ODK_DateOfSubmission]]),DAY(TblLocations[[#This Row],[ODK_DateOfSubmission]]))</f>
        <v>44717</v>
      </c>
      <c r="O2572" s="23" t="str">
        <f>_xlfn.CONCAT( YEAR(TblLocations[[#This Row],[ODK_DateOfSubmission]]), "-",TEXT( MONTH(TblLocations[[#This Row],[ODK_DateOfSubmission]]),"00"))</f>
        <v>2022-06</v>
      </c>
    </row>
    <row r="2573" spans="1:15" x14ac:dyDescent="0.25">
      <c r="A2573" s="1">
        <v>1304041</v>
      </c>
      <c r="B2573" s="1">
        <v>3902</v>
      </c>
      <c r="C2573" s="1">
        <v>23079</v>
      </c>
      <c r="D2573" s="63">
        <v>44738.468475150461</v>
      </c>
      <c r="E2573" s="54" t="s">
        <v>1658</v>
      </c>
      <c r="F2573" s="56" t="s">
        <v>80</v>
      </c>
      <c r="G2573" s="56" t="s">
        <v>144</v>
      </c>
      <c r="H2573" s="56" t="s">
        <v>638</v>
      </c>
      <c r="I2573" s="56" t="s">
        <v>1716</v>
      </c>
      <c r="J2573" s="54" t="s">
        <v>1717</v>
      </c>
      <c r="K2573" s="1">
        <v>35.317888199999999</v>
      </c>
      <c r="L2573" s="1">
        <v>45.696130500000002</v>
      </c>
      <c r="M2573" s="1">
        <v>1</v>
      </c>
      <c r="N2573" s="9">
        <f>DATE(YEAR(TblLocations[[#This Row],[ODK_DateOfSubmission]]),MONTH(TblLocations[[#This Row],[ODK_DateOfSubmission]]),DAY(TblLocations[[#This Row],[ODK_DateOfSubmission]]))</f>
        <v>44738</v>
      </c>
      <c r="O2573" s="23" t="str">
        <f>_xlfn.CONCAT( YEAR(TblLocations[[#This Row],[ODK_DateOfSubmission]]), "-",TEXT( MONTH(TblLocations[[#This Row],[ODK_DateOfSubmission]]),"00"))</f>
        <v>2022-06</v>
      </c>
    </row>
    <row r="2574" spans="1:15" x14ac:dyDescent="0.25">
      <c r="A2574" s="1">
        <v>1304019</v>
      </c>
      <c r="B2574" s="1">
        <v>3907</v>
      </c>
      <c r="C2574" s="1">
        <v>22998</v>
      </c>
      <c r="D2574" s="63">
        <v>44738.468495173613</v>
      </c>
      <c r="E2574" s="54" t="s">
        <v>1658</v>
      </c>
      <c r="F2574" s="56" t="s">
        <v>80</v>
      </c>
      <c r="G2574" s="56" t="s">
        <v>144</v>
      </c>
      <c r="H2574" s="56" t="s">
        <v>638</v>
      </c>
      <c r="I2574" s="56" t="s">
        <v>1718</v>
      </c>
      <c r="J2574" s="54" t="s">
        <v>1719</v>
      </c>
      <c r="K2574" s="1">
        <v>35.329287100000002</v>
      </c>
      <c r="L2574" s="1">
        <v>45.691694099999999</v>
      </c>
      <c r="M2574" s="1">
        <v>1</v>
      </c>
      <c r="N2574" s="9">
        <f>DATE(YEAR(TblLocations[[#This Row],[ODK_DateOfSubmission]]),MONTH(TblLocations[[#This Row],[ODK_DateOfSubmission]]),DAY(TblLocations[[#This Row],[ODK_DateOfSubmission]]))</f>
        <v>44738</v>
      </c>
      <c r="O2574" s="23" t="str">
        <f>_xlfn.CONCAT( YEAR(TblLocations[[#This Row],[ODK_DateOfSubmission]]), "-",TEXT( MONTH(TblLocations[[#This Row],[ODK_DateOfSubmission]]),"00"))</f>
        <v>2022-06</v>
      </c>
    </row>
    <row r="2575" spans="1:15" x14ac:dyDescent="0.25">
      <c r="A2575" s="1">
        <v>1304037</v>
      </c>
      <c r="B2575" s="1">
        <v>3901</v>
      </c>
      <c r="C2575" s="1">
        <v>23077</v>
      </c>
      <c r="D2575" s="63">
        <v>44738.468471446758</v>
      </c>
      <c r="E2575" s="54" t="s">
        <v>1658</v>
      </c>
      <c r="F2575" s="56" t="s">
        <v>80</v>
      </c>
      <c r="G2575" s="56" t="s">
        <v>144</v>
      </c>
      <c r="H2575" s="56" t="s">
        <v>638</v>
      </c>
      <c r="I2575" s="56" t="s">
        <v>1178</v>
      </c>
      <c r="J2575" s="54" t="s">
        <v>1179</v>
      </c>
      <c r="K2575" s="1">
        <v>35.313208500000002</v>
      </c>
      <c r="L2575" s="1">
        <v>45.693040400000001</v>
      </c>
      <c r="M2575" s="1">
        <v>1</v>
      </c>
      <c r="N2575" s="9">
        <f>DATE(YEAR(TblLocations[[#This Row],[ODK_DateOfSubmission]]),MONTH(TblLocations[[#This Row],[ODK_DateOfSubmission]]),DAY(TblLocations[[#This Row],[ODK_DateOfSubmission]]))</f>
        <v>44738</v>
      </c>
      <c r="O2575" s="23" t="str">
        <f>_xlfn.CONCAT( YEAR(TblLocations[[#This Row],[ODK_DateOfSubmission]]), "-",TEXT( MONTH(TblLocations[[#This Row],[ODK_DateOfSubmission]]),"00"))</f>
        <v>2022-06</v>
      </c>
    </row>
    <row r="2576" spans="1:15" x14ac:dyDescent="0.25">
      <c r="A2576" s="1">
        <v>1305004</v>
      </c>
      <c r="B2576" s="1">
        <v>3366</v>
      </c>
      <c r="C2576" s="1">
        <v>23768</v>
      </c>
      <c r="D2576" s="63">
        <v>44734.481775081018</v>
      </c>
      <c r="E2576" s="54" t="s">
        <v>1658</v>
      </c>
      <c r="F2576" s="56" t="s">
        <v>80</v>
      </c>
      <c r="G2576" s="56" t="s">
        <v>148</v>
      </c>
      <c r="H2576" s="56" t="s">
        <v>1642</v>
      </c>
      <c r="I2576" s="56" t="s">
        <v>1643</v>
      </c>
      <c r="J2576" s="54" t="s">
        <v>1644</v>
      </c>
      <c r="K2576" s="1">
        <v>34.614529064199999</v>
      </c>
      <c r="L2576" s="1">
        <v>45.316861840100003</v>
      </c>
      <c r="M2576" s="1">
        <v>2</v>
      </c>
      <c r="N2576" s="9">
        <f>DATE(YEAR(TblLocations[[#This Row],[ODK_DateOfSubmission]]),MONTH(TblLocations[[#This Row],[ODK_DateOfSubmission]]),DAY(TblLocations[[#This Row],[ODK_DateOfSubmission]]))</f>
        <v>44734</v>
      </c>
      <c r="O2576" s="23" t="str">
        <f>_xlfn.CONCAT( YEAR(TblLocations[[#This Row],[ODK_DateOfSubmission]]), "-",TEXT( MONTH(TblLocations[[#This Row],[ODK_DateOfSubmission]]),"00"))</f>
        <v>2022-06</v>
      </c>
    </row>
    <row r="2577" spans="1:15" x14ac:dyDescent="0.25">
      <c r="A2577" s="1">
        <v>1305009</v>
      </c>
      <c r="B2577" s="1">
        <v>3363</v>
      </c>
      <c r="C2577" s="1">
        <v>6286</v>
      </c>
      <c r="D2577" s="63">
        <v>44734.48175983796</v>
      </c>
      <c r="E2577" s="54" t="s">
        <v>1658</v>
      </c>
      <c r="F2577" s="56" t="s">
        <v>80</v>
      </c>
      <c r="G2577" s="56" t="s">
        <v>148</v>
      </c>
      <c r="H2577" s="56" t="s">
        <v>1642</v>
      </c>
      <c r="I2577" s="56" t="s">
        <v>1720</v>
      </c>
      <c r="J2577" s="54" t="s">
        <v>1721</v>
      </c>
      <c r="K2577" s="1">
        <v>34.6379547604</v>
      </c>
      <c r="L2577" s="1">
        <v>45.305101619399998</v>
      </c>
      <c r="M2577" s="1">
        <v>5</v>
      </c>
      <c r="N2577" s="9">
        <f>DATE(YEAR(TblLocations[[#This Row],[ODK_DateOfSubmission]]),MONTH(TblLocations[[#This Row],[ODK_DateOfSubmission]]),DAY(TblLocations[[#This Row],[ODK_DateOfSubmission]]))</f>
        <v>44734</v>
      </c>
      <c r="O2577" s="23" t="str">
        <f>_xlfn.CONCAT( YEAR(TblLocations[[#This Row],[ODK_DateOfSubmission]]), "-",TEXT( MONTH(TblLocations[[#This Row],[ODK_DateOfSubmission]]),"00"))</f>
        <v>2022-06</v>
      </c>
    </row>
    <row r="2578" spans="1:15" x14ac:dyDescent="0.25">
      <c r="A2578" s="1">
        <v>1305013</v>
      </c>
      <c r="B2578" s="1">
        <v>3361</v>
      </c>
      <c r="C2578" s="1">
        <v>23928</v>
      </c>
      <c r="D2578" s="63">
        <v>44734.481748611113</v>
      </c>
      <c r="E2578" s="54" t="s">
        <v>1658</v>
      </c>
      <c r="F2578" s="56" t="s">
        <v>80</v>
      </c>
      <c r="G2578" s="56" t="s">
        <v>148</v>
      </c>
      <c r="H2578" s="56" t="s">
        <v>1642</v>
      </c>
      <c r="I2578" s="56" t="s">
        <v>584</v>
      </c>
      <c r="J2578" s="54" t="s">
        <v>585</v>
      </c>
      <c r="K2578" s="1">
        <v>34.627256672500003</v>
      </c>
      <c r="L2578" s="1">
        <v>45.323931930500002</v>
      </c>
      <c r="M2578" s="1">
        <v>5</v>
      </c>
      <c r="N2578" s="9">
        <f>DATE(YEAR(TblLocations[[#This Row],[ODK_DateOfSubmission]]),MONTH(TblLocations[[#This Row],[ODK_DateOfSubmission]]),DAY(TblLocations[[#This Row],[ODK_DateOfSubmission]]))</f>
        <v>44734</v>
      </c>
      <c r="O2578" s="23" t="str">
        <f>_xlfn.CONCAT( YEAR(TblLocations[[#This Row],[ODK_DateOfSubmission]]), "-",TEXT( MONTH(TblLocations[[#This Row],[ODK_DateOfSubmission]]),"00"))</f>
        <v>2022-06</v>
      </c>
    </row>
    <row r="2579" spans="1:15" x14ac:dyDescent="0.25">
      <c r="A2579" s="1">
        <v>1308019</v>
      </c>
      <c r="B2579" s="1">
        <v>3845</v>
      </c>
      <c r="C2579" s="1">
        <v>24896</v>
      </c>
      <c r="D2579" s="63">
        <v>44738.467642013886</v>
      </c>
      <c r="E2579" s="54" t="s">
        <v>1658</v>
      </c>
      <c r="F2579" s="56" t="s">
        <v>80</v>
      </c>
      <c r="G2579" s="56" t="s">
        <v>146</v>
      </c>
      <c r="H2579" s="56" t="s">
        <v>659</v>
      </c>
      <c r="I2579" s="56" t="s">
        <v>660</v>
      </c>
      <c r="J2579" s="54" t="s">
        <v>661</v>
      </c>
      <c r="K2579" s="1">
        <v>36.228821199999999</v>
      </c>
      <c r="L2579" s="1">
        <v>44.800266399999998</v>
      </c>
      <c r="M2579" s="1">
        <v>2</v>
      </c>
      <c r="N2579" s="9">
        <f>DATE(YEAR(TblLocations[[#This Row],[ODK_DateOfSubmission]]),MONTH(TblLocations[[#This Row],[ODK_DateOfSubmission]]),DAY(TblLocations[[#This Row],[ODK_DateOfSubmission]]))</f>
        <v>44738</v>
      </c>
      <c r="O2579" s="23" t="str">
        <f>_xlfn.CONCAT( YEAR(TblLocations[[#This Row],[ODK_DateOfSubmission]]), "-",TEXT( MONTH(TblLocations[[#This Row],[ODK_DateOfSubmission]]),"00"))</f>
        <v>2022-06</v>
      </c>
    </row>
    <row r="2580" spans="1:15" x14ac:dyDescent="0.25">
      <c r="A2580" s="1">
        <v>1310017</v>
      </c>
      <c r="B2580" s="1">
        <v>3468</v>
      </c>
      <c r="C2580" s="1">
        <v>25571</v>
      </c>
      <c r="D2580" s="63">
        <v>44734.619354016206</v>
      </c>
      <c r="E2580" s="54" t="s">
        <v>1658</v>
      </c>
      <c r="F2580" s="56" t="s">
        <v>80</v>
      </c>
      <c r="G2580" s="56" t="s">
        <v>143</v>
      </c>
      <c r="H2580" s="56" t="s">
        <v>675</v>
      </c>
      <c r="I2580" s="56" t="s">
        <v>1722</v>
      </c>
      <c r="J2580" s="54" t="s">
        <v>1723</v>
      </c>
      <c r="K2580" s="1">
        <v>35.585259999999998</v>
      </c>
      <c r="L2580" s="1">
        <v>45.306694399999998</v>
      </c>
      <c r="M2580" s="1">
        <v>5</v>
      </c>
      <c r="N2580" s="9">
        <f>DATE(YEAR(TblLocations[[#This Row],[ODK_DateOfSubmission]]),MONTH(TblLocations[[#This Row],[ODK_DateOfSubmission]]),DAY(TblLocations[[#This Row],[ODK_DateOfSubmission]]))</f>
        <v>44734</v>
      </c>
      <c r="O2580" s="23" t="str">
        <f>_xlfn.CONCAT( YEAR(TblLocations[[#This Row],[ODK_DateOfSubmission]]), "-",TEXT( MONTH(TblLocations[[#This Row],[ODK_DateOfSubmission]]),"00"))</f>
        <v>2022-06</v>
      </c>
    </row>
    <row r="2581" spans="1:15" x14ac:dyDescent="0.25">
      <c r="A2581" s="1">
        <v>1310229</v>
      </c>
      <c r="B2581" s="1">
        <v>3409</v>
      </c>
      <c r="C2581" s="1">
        <v>32069</v>
      </c>
      <c r="D2581" s="63">
        <v>44734.482039201386</v>
      </c>
      <c r="E2581" s="54" t="s">
        <v>1658</v>
      </c>
      <c r="F2581" s="56" t="s">
        <v>80</v>
      </c>
      <c r="G2581" s="56" t="s">
        <v>143</v>
      </c>
      <c r="H2581" s="56" t="s">
        <v>675</v>
      </c>
      <c r="I2581" s="56" t="s">
        <v>1724</v>
      </c>
      <c r="J2581" s="54" t="s">
        <v>1725</v>
      </c>
      <c r="K2581" s="1">
        <v>35.550019687300001</v>
      </c>
      <c r="L2581" s="1">
        <v>45.354761698899999</v>
      </c>
      <c r="M2581" s="1">
        <v>5</v>
      </c>
      <c r="N2581" s="9">
        <f>DATE(YEAR(TblLocations[[#This Row],[ODK_DateOfSubmission]]),MONTH(TblLocations[[#This Row],[ODK_DateOfSubmission]]),DAY(TblLocations[[#This Row],[ODK_DateOfSubmission]]))</f>
        <v>44734</v>
      </c>
      <c r="O2581" s="23" t="str">
        <f>_xlfn.CONCAT( YEAR(TblLocations[[#This Row],[ODK_DateOfSubmission]]), "-",TEXT( MONTH(TblLocations[[#This Row],[ODK_DateOfSubmission]]),"00"))</f>
        <v>2022-06</v>
      </c>
    </row>
    <row r="2582" spans="1:15" x14ac:dyDescent="0.25">
      <c r="A2582" s="1">
        <v>1310003</v>
      </c>
      <c r="B2582" s="1">
        <v>3670</v>
      </c>
      <c r="C2582" s="1">
        <v>23771</v>
      </c>
      <c r="D2582" s="63">
        <v>44735.469757025465</v>
      </c>
      <c r="E2582" s="54" t="s">
        <v>1658</v>
      </c>
      <c r="F2582" s="56" t="s">
        <v>80</v>
      </c>
      <c r="G2582" s="56" t="s">
        <v>143</v>
      </c>
      <c r="H2582" s="56" t="s">
        <v>667</v>
      </c>
      <c r="I2582" s="56" t="s">
        <v>668</v>
      </c>
      <c r="J2582" s="54" t="s">
        <v>669</v>
      </c>
      <c r="K2582" s="1">
        <v>35.580818000000001</v>
      </c>
      <c r="L2582" s="1">
        <v>45.173604500000003</v>
      </c>
      <c r="M2582" s="1">
        <v>2</v>
      </c>
      <c r="N2582" s="9">
        <f>DATE(YEAR(TblLocations[[#This Row],[ODK_DateOfSubmission]]),MONTH(TblLocations[[#This Row],[ODK_DateOfSubmission]]),DAY(TblLocations[[#This Row],[ODK_DateOfSubmission]]))</f>
        <v>44735</v>
      </c>
      <c r="O2582" s="23" t="str">
        <f>_xlfn.CONCAT( YEAR(TblLocations[[#This Row],[ODK_DateOfSubmission]]), "-",TEXT( MONTH(TblLocations[[#This Row],[ODK_DateOfSubmission]]),"00"))</f>
        <v>2022-06</v>
      </c>
    </row>
    <row r="2583" spans="1:15" x14ac:dyDescent="0.25">
      <c r="A2583" s="1">
        <v>1310031</v>
      </c>
      <c r="B2583" s="1">
        <v>1638</v>
      </c>
      <c r="C2583" s="1">
        <v>21287</v>
      </c>
      <c r="D2583" s="63">
        <v>44714.633642476852</v>
      </c>
      <c r="E2583" s="54" t="s">
        <v>1658</v>
      </c>
      <c r="F2583" s="56" t="s">
        <v>80</v>
      </c>
      <c r="G2583" s="56" t="s">
        <v>143</v>
      </c>
      <c r="H2583" s="56" t="s">
        <v>670</v>
      </c>
      <c r="I2583" s="56" t="s">
        <v>1199</v>
      </c>
      <c r="J2583" s="54" t="s">
        <v>1184</v>
      </c>
      <c r="K2583" s="1">
        <v>35.542048800000003</v>
      </c>
      <c r="L2583" s="1">
        <v>45.401128300000003</v>
      </c>
      <c r="M2583" s="1">
        <v>2</v>
      </c>
      <c r="N2583" s="9">
        <f>DATE(YEAR(TblLocations[[#This Row],[ODK_DateOfSubmission]]),MONTH(TblLocations[[#This Row],[ODK_DateOfSubmission]]),DAY(TblLocations[[#This Row],[ODK_DateOfSubmission]]))</f>
        <v>44714</v>
      </c>
      <c r="O2583" s="23" t="str">
        <f>_xlfn.CONCAT( YEAR(TblLocations[[#This Row],[ODK_DateOfSubmission]]), "-",TEXT( MONTH(TblLocations[[#This Row],[ODK_DateOfSubmission]]),"00"))</f>
        <v>2022-06</v>
      </c>
    </row>
    <row r="2584" spans="1:15" x14ac:dyDescent="0.25">
      <c r="A2584" s="1">
        <v>1310036</v>
      </c>
      <c r="B2584" s="1">
        <v>2384</v>
      </c>
      <c r="C2584" s="1">
        <v>21036</v>
      </c>
      <c r="D2584" s="63">
        <v>44724.678931249997</v>
      </c>
      <c r="E2584" s="54" t="s">
        <v>1658</v>
      </c>
      <c r="F2584" s="56" t="s">
        <v>80</v>
      </c>
      <c r="G2584" s="56" t="s">
        <v>143</v>
      </c>
      <c r="H2584" s="56" t="s">
        <v>670</v>
      </c>
      <c r="I2584" s="56" t="s">
        <v>631</v>
      </c>
      <c r="J2584" s="54" t="s">
        <v>632</v>
      </c>
      <c r="K2584" s="1">
        <v>35.5898574</v>
      </c>
      <c r="L2584" s="1">
        <v>45.4054985</v>
      </c>
      <c r="M2584" s="1">
        <v>3</v>
      </c>
      <c r="N2584" s="9">
        <f>DATE(YEAR(TblLocations[[#This Row],[ODK_DateOfSubmission]]),MONTH(TblLocations[[#This Row],[ODK_DateOfSubmission]]),DAY(TblLocations[[#This Row],[ODK_DateOfSubmission]]))</f>
        <v>44724</v>
      </c>
      <c r="O2584" s="23" t="str">
        <f>_xlfn.CONCAT( YEAR(TblLocations[[#This Row],[ODK_DateOfSubmission]]), "-",TEXT( MONTH(TblLocations[[#This Row],[ODK_DateOfSubmission]]),"00"))</f>
        <v>2022-06</v>
      </c>
    </row>
    <row r="2585" spans="1:15" x14ac:dyDescent="0.25">
      <c r="A2585" s="1">
        <v>1310045</v>
      </c>
      <c r="B2585" s="1">
        <v>2389</v>
      </c>
      <c r="C2585" s="1">
        <v>23718</v>
      </c>
      <c r="D2585" s="63">
        <v>44724.678959571756</v>
      </c>
      <c r="E2585" s="54" t="s">
        <v>1658</v>
      </c>
      <c r="F2585" s="56" t="s">
        <v>80</v>
      </c>
      <c r="G2585" s="56" t="s">
        <v>143</v>
      </c>
      <c r="H2585" s="56" t="s">
        <v>670</v>
      </c>
      <c r="I2585" s="56" t="s">
        <v>1200</v>
      </c>
      <c r="J2585" s="54" t="s">
        <v>1201</v>
      </c>
      <c r="K2585" s="1">
        <v>35.615379699999998</v>
      </c>
      <c r="L2585" s="1">
        <v>45.414839299999997</v>
      </c>
      <c r="M2585" s="1">
        <v>3</v>
      </c>
      <c r="N2585" s="9">
        <f>DATE(YEAR(TblLocations[[#This Row],[ODK_DateOfSubmission]]),MONTH(TblLocations[[#This Row],[ODK_DateOfSubmission]]),DAY(TblLocations[[#This Row],[ODK_DateOfSubmission]]))</f>
        <v>44724</v>
      </c>
      <c r="O2585" s="23" t="str">
        <f>_xlfn.CONCAT( YEAR(TblLocations[[#This Row],[ODK_DateOfSubmission]]), "-",TEXT( MONTH(TblLocations[[#This Row],[ODK_DateOfSubmission]]),"00"))</f>
        <v>2022-06</v>
      </c>
    </row>
    <row r="2586" spans="1:15" x14ac:dyDescent="0.25">
      <c r="A2586" s="1">
        <v>1310065</v>
      </c>
      <c r="B2586" s="1">
        <v>3623</v>
      </c>
      <c r="C2586" s="1">
        <v>23719</v>
      </c>
      <c r="D2586" s="63">
        <v>44735.38792361111</v>
      </c>
      <c r="E2586" s="54" t="s">
        <v>1658</v>
      </c>
      <c r="F2586" s="56" t="s">
        <v>80</v>
      </c>
      <c r="G2586" s="56" t="s">
        <v>143</v>
      </c>
      <c r="H2586" s="56" t="s">
        <v>670</v>
      </c>
      <c r="I2586" s="56" t="s">
        <v>1726</v>
      </c>
      <c r="J2586" s="54" t="s">
        <v>1727</v>
      </c>
      <c r="K2586" s="1">
        <v>35.593165800000001</v>
      </c>
      <c r="L2586" s="1">
        <v>45.4424177</v>
      </c>
      <c r="M2586" s="1">
        <v>1</v>
      </c>
      <c r="N2586" s="9">
        <f>DATE(YEAR(TblLocations[[#This Row],[ODK_DateOfSubmission]]),MONTH(TblLocations[[#This Row],[ODK_DateOfSubmission]]),DAY(TblLocations[[#This Row],[ODK_DateOfSubmission]]))</f>
        <v>44735</v>
      </c>
      <c r="O2586" s="23" t="str">
        <f>_xlfn.CONCAT( YEAR(TblLocations[[#This Row],[ODK_DateOfSubmission]]), "-",TEXT( MONTH(TblLocations[[#This Row],[ODK_DateOfSubmission]]),"00"))</f>
        <v>2022-06</v>
      </c>
    </row>
    <row r="2587" spans="1:15" x14ac:dyDescent="0.25">
      <c r="A2587" s="1">
        <v>1310070</v>
      </c>
      <c r="B2587" s="1">
        <v>2339</v>
      </c>
      <c r="C2587" s="1">
        <v>21050</v>
      </c>
      <c r="D2587" s="63">
        <v>44724.395716238425</v>
      </c>
      <c r="E2587" s="54" t="s">
        <v>1658</v>
      </c>
      <c r="F2587" s="56" t="s">
        <v>80</v>
      </c>
      <c r="G2587" s="56" t="s">
        <v>143</v>
      </c>
      <c r="H2587" s="56" t="s">
        <v>670</v>
      </c>
      <c r="I2587" s="56" t="s">
        <v>1615</v>
      </c>
      <c r="J2587" s="54" t="s">
        <v>1616</v>
      </c>
      <c r="K2587" s="1">
        <v>35.5707229</v>
      </c>
      <c r="L2587" s="1">
        <v>45.438372999999999</v>
      </c>
      <c r="M2587" s="1">
        <v>3</v>
      </c>
      <c r="N2587" s="9">
        <f>DATE(YEAR(TblLocations[[#This Row],[ODK_DateOfSubmission]]),MONTH(TblLocations[[#This Row],[ODK_DateOfSubmission]]),DAY(TblLocations[[#This Row],[ODK_DateOfSubmission]]))</f>
        <v>44724</v>
      </c>
      <c r="O2587" s="23" t="str">
        <f>_xlfn.CONCAT( YEAR(TblLocations[[#This Row],[ODK_DateOfSubmission]]), "-",TEXT( MONTH(TblLocations[[#This Row],[ODK_DateOfSubmission]]),"00"))</f>
        <v>2022-06</v>
      </c>
    </row>
    <row r="2588" spans="1:15" x14ac:dyDescent="0.25">
      <c r="A2588" s="1">
        <v>1310145</v>
      </c>
      <c r="B2588" s="1">
        <v>2440</v>
      </c>
      <c r="C2588" s="1">
        <v>31951</v>
      </c>
      <c r="D2588" s="63">
        <v>44725.671185219908</v>
      </c>
      <c r="E2588" s="54" t="s">
        <v>1658</v>
      </c>
      <c r="F2588" s="56" t="s">
        <v>80</v>
      </c>
      <c r="G2588" s="56" t="s">
        <v>143</v>
      </c>
      <c r="H2588" s="56" t="s">
        <v>670</v>
      </c>
      <c r="I2588" s="56" t="s">
        <v>1728</v>
      </c>
      <c r="J2588" s="54" t="s">
        <v>1729</v>
      </c>
      <c r="K2588" s="1">
        <v>35.537284800000002</v>
      </c>
      <c r="L2588" s="1">
        <v>45.4622265</v>
      </c>
      <c r="M2588" s="1">
        <v>1</v>
      </c>
      <c r="N2588" s="9">
        <f>DATE(YEAR(TblLocations[[#This Row],[ODK_DateOfSubmission]]),MONTH(TblLocations[[#This Row],[ODK_DateOfSubmission]]),DAY(TblLocations[[#This Row],[ODK_DateOfSubmission]]))</f>
        <v>44725</v>
      </c>
      <c r="O2588" s="23" t="str">
        <f>_xlfn.CONCAT( YEAR(TblLocations[[#This Row],[ODK_DateOfSubmission]]), "-",TEXT( MONTH(TblLocations[[#This Row],[ODK_DateOfSubmission]]),"00"))</f>
        <v>2022-06</v>
      </c>
    </row>
    <row r="2589" spans="1:15" x14ac:dyDescent="0.25">
      <c r="A2589" s="1">
        <v>1310192</v>
      </c>
      <c r="B2589" s="1">
        <v>3881</v>
      </c>
      <c r="C2589" s="1">
        <v>31978</v>
      </c>
      <c r="D2589" s="63">
        <v>44738.468369872688</v>
      </c>
      <c r="E2589" s="54" t="s">
        <v>1658</v>
      </c>
      <c r="F2589" s="56" t="s">
        <v>80</v>
      </c>
      <c r="G2589" s="56" t="s">
        <v>143</v>
      </c>
      <c r="H2589" s="56" t="s">
        <v>670</v>
      </c>
      <c r="I2589" s="56" t="s">
        <v>1730</v>
      </c>
      <c r="J2589" s="54" t="s">
        <v>1731</v>
      </c>
      <c r="K2589" s="1">
        <v>35.521512700000002</v>
      </c>
      <c r="L2589" s="1">
        <v>45.4399047</v>
      </c>
      <c r="M2589" s="1">
        <v>1</v>
      </c>
      <c r="N2589" s="9">
        <f>DATE(YEAR(TblLocations[[#This Row],[ODK_DateOfSubmission]]),MONTH(TblLocations[[#This Row],[ODK_DateOfSubmission]]),DAY(TblLocations[[#This Row],[ODK_DateOfSubmission]]))</f>
        <v>44738</v>
      </c>
      <c r="O2589" s="23" t="str">
        <f>_xlfn.CONCAT( YEAR(TblLocations[[#This Row],[ODK_DateOfSubmission]]), "-",TEXT( MONTH(TblLocations[[#This Row],[ODK_DateOfSubmission]]),"00"))</f>
        <v>2022-06</v>
      </c>
    </row>
    <row r="2590" spans="1:15" x14ac:dyDescent="0.25">
      <c r="A2590" s="1">
        <v>1310214</v>
      </c>
      <c r="B2590" s="1">
        <v>2382</v>
      </c>
      <c r="C2590" s="1">
        <v>32007</v>
      </c>
      <c r="D2590" s="63">
        <v>44724.678924039355</v>
      </c>
      <c r="E2590" s="54" t="s">
        <v>1658</v>
      </c>
      <c r="F2590" s="56" t="s">
        <v>80</v>
      </c>
      <c r="G2590" s="56" t="s">
        <v>143</v>
      </c>
      <c r="H2590" s="56" t="s">
        <v>670</v>
      </c>
      <c r="I2590" s="56" t="s">
        <v>1232</v>
      </c>
      <c r="J2590" s="54" t="s">
        <v>1233</v>
      </c>
      <c r="K2590" s="1">
        <v>35.590314900000003</v>
      </c>
      <c r="L2590" s="1">
        <v>45.393559799999998</v>
      </c>
      <c r="M2590" s="1">
        <v>4</v>
      </c>
      <c r="N2590" s="9">
        <f>DATE(YEAR(TblLocations[[#This Row],[ODK_DateOfSubmission]]),MONTH(TblLocations[[#This Row],[ODK_DateOfSubmission]]),DAY(TblLocations[[#This Row],[ODK_DateOfSubmission]]))</f>
        <v>44724</v>
      </c>
      <c r="O2590" s="23" t="str">
        <f>_xlfn.CONCAT( YEAR(TblLocations[[#This Row],[ODK_DateOfSubmission]]), "-",TEXT( MONTH(TblLocations[[#This Row],[ODK_DateOfSubmission]]),"00"))</f>
        <v>2022-06</v>
      </c>
    </row>
    <row r="2591" spans="1:15" x14ac:dyDescent="0.25">
      <c r="A2591" s="1">
        <v>1310215</v>
      </c>
      <c r="B2591" s="1">
        <v>2381</v>
      </c>
      <c r="C2591" s="1">
        <v>32008</v>
      </c>
      <c r="D2591" s="63">
        <v>44724.67892056713</v>
      </c>
      <c r="E2591" s="54" t="s">
        <v>1658</v>
      </c>
      <c r="F2591" s="56" t="s">
        <v>80</v>
      </c>
      <c r="G2591" s="56" t="s">
        <v>143</v>
      </c>
      <c r="H2591" s="56" t="s">
        <v>670</v>
      </c>
      <c r="I2591" s="56" t="s">
        <v>742</v>
      </c>
      <c r="J2591" s="54" t="s">
        <v>743</v>
      </c>
      <c r="K2591" s="1">
        <v>35.589292299999997</v>
      </c>
      <c r="L2591" s="1">
        <v>45.399595900000001</v>
      </c>
      <c r="M2591" s="1">
        <v>1</v>
      </c>
      <c r="N2591" s="9">
        <f>DATE(YEAR(TblLocations[[#This Row],[ODK_DateOfSubmission]]),MONTH(TblLocations[[#This Row],[ODK_DateOfSubmission]]),DAY(TblLocations[[#This Row],[ODK_DateOfSubmission]]))</f>
        <v>44724</v>
      </c>
      <c r="O2591" s="23" t="str">
        <f>_xlfn.CONCAT( YEAR(TblLocations[[#This Row],[ODK_DateOfSubmission]]), "-",TEXT( MONTH(TblLocations[[#This Row],[ODK_DateOfSubmission]]),"00"))</f>
        <v>2022-06</v>
      </c>
    </row>
    <row r="2592" spans="1:15" x14ac:dyDescent="0.25">
      <c r="A2592" s="1">
        <v>3502012</v>
      </c>
      <c r="B2592" s="1">
        <v>1371</v>
      </c>
      <c r="C2592" s="1">
        <v>33800</v>
      </c>
      <c r="D2592" s="63">
        <v>44709.688495335649</v>
      </c>
      <c r="E2592" s="54" t="s">
        <v>1658</v>
      </c>
      <c r="F2592" s="56" t="s">
        <v>68</v>
      </c>
      <c r="G2592" s="56" t="s">
        <v>81</v>
      </c>
      <c r="H2592" s="56" t="s">
        <v>1048</v>
      </c>
      <c r="I2592" s="56" t="s">
        <v>1337</v>
      </c>
      <c r="J2592" s="54" t="s">
        <v>1338</v>
      </c>
      <c r="K2592" s="1">
        <v>31.541273</v>
      </c>
      <c r="L2592" s="1">
        <v>46.125217999999997</v>
      </c>
      <c r="M2592" s="1">
        <v>2</v>
      </c>
      <c r="N2592" s="9">
        <f>DATE(YEAR(TblLocations[[#This Row],[ODK_DateOfSubmission]]),MONTH(TblLocations[[#This Row],[ODK_DateOfSubmission]]),DAY(TblLocations[[#This Row],[ODK_DateOfSubmission]]))</f>
        <v>44709</v>
      </c>
      <c r="O2592" s="23" t="str">
        <f>_xlfn.CONCAT( YEAR(TblLocations[[#This Row],[ODK_DateOfSubmission]]), "-",TEXT( MONTH(TblLocations[[#This Row],[ODK_DateOfSubmission]]),"00"))</f>
        <v>2022-05</v>
      </c>
    </row>
    <row r="2593" spans="1:15" x14ac:dyDescent="0.25">
      <c r="A2593" s="1">
        <v>3502012</v>
      </c>
      <c r="B2593" s="1">
        <v>1371</v>
      </c>
      <c r="C2593" s="1">
        <v>33800</v>
      </c>
      <c r="D2593" s="63">
        <v>44709.688495335649</v>
      </c>
      <c r="E2593" s="54" t="s">
        <v>1658</v>
      </c>
      <c r="F2593" s="56" t="s">
        <v>68</v>
      </c>
      <c r="G2593" s="56" t="s">
        <v>81</v>
      </c>
      <c r="H2593" s="56" t="s">
        <v>1048</v>
      </c>
      <c r="I2593" s="56" t="s">
        <v>1337</v>
      </c>
      <c r="J2593" s="54" t="s">
        <v>1338</v>
      </c>
      <c r="K2593" s="1">
        <v>31.541273</v>
      </c>
      <c r="L2593" s="1">
        <v>46.125217999999997</v>
      </c>
      <c r="M2593" s="1">
        <v>3</v>
      </c>
      <c r="N2593" s="9">
        <f>DATE(YEAR(TblLocations[[#This Row],[ODK_DateOfSubmission]]),MONTH(TblLocations[[#This Row],[ODK_DateOfSubmission]]),DAY(TblLocations[[#This Row],[ODK_DateOfSubmission]]))</f>
        <v>44709</v>
      </c>
      <c r="O2593" s="23" t="str">
        <f>_xlfn.CONCAT( YEAR(TblLocations[[#This Row],[ODK_DateOfSubmission]]), "-",TEXT( MONTH(TblLocations[[#This Row],[ODK_DateOfSubmission]]),"00"))</f>
        <v>2022-05</v>
      </c>
    </row>
    <row r="2594" spans="1:15" x14ac:dyDescent="0.25">
      <c r="A2594" s="1">
        <v>3502015</v>
      </c>
      <c r="B2594" s="1">
        <v>1268</v>
      </c>
      <c r="C2594" s="1">
        <v>33803</v>
      </c>
      <c r="D2594" s="63">
        <v>44707.479825775466</v>
      </c>
      <c r="E2594" s="54" t="s">
        <v>1658</v>
      </c>
      <c r="F2594" s="56" t="s">
        <v>68</v>
      </c>
      <c r="G2594" s="56" t="s">
        <v>81</v>
      </c>
      <c r="H2594" s="56" t="s">
        <v>1048</v>
      </c>
      <c r="I2594" s="56" t="s">
        <v>1531</v>
      </c>
      <c r="J2594" s="54" t="s">
        <v>1532</v>
      </c>
      <c r="K2594" s="1">
        <v>31.543367</v>
      </c>
      <c r="L2594" s="1">
        <v>46.119889000000001</v>
      </c>
      <c r="M2594" s="1">
        <v>2</v>
      </c>
      <c r="N2594" s="9">
        <f>DATE(YEAR(TblLocations[[#This Row],[ODK_DateOfSubmission]]),MONTH(TblLocations[[#This Row],[ODK_DateOfSubmission]]),DAY(TblLocations[[#This Row],[ODK_DateOfSubmission]]))</f>
        <v>44707</v>
      </c>
      <c r="O2594" s="23" t="str">
        <f>_xlfn.CONCAT( YEAR(TblLocations[[#This Row],[ODK_DateOfSubmission]]), "-",TEXT( MONTH(TblLocations[[#This Row],[ODK_DateOfSubmission]]),"00"))</f>
        <v>2022-05</v>
      </c>
    </row>
    <row r="2595" spans="1:15" x14ac:dyDescent="0.25">
      <c r="A2595" s="1">
        <v>3502015</v>
      </c>
      <c r="B2595" s="1">
        <v>1268</v>
      </c>
      <c r="C2595" s="1">
        <v>33803</v>
      </c>
      <c r="D2595" s="63">
        <v>44707.479825775466</v>
      </c>
      <c r="E2595" s="54" t="s">
        <v>1658</v>
      </c>
      <c r="F2595" s="56" t="s">
        <v>68</v>
      </c>
      <c r="G2595" s="56" t="s">
        <v>81</v>
      </c>
      <c r="H2595" s="56" t="s">
        <v>1048</v>
      </c>
      <c r="I2595" s="56" t="s">
        <v>1531</v>
      </c>
      <c r="J2595" s="54" t="s">
        <v>1532</v>
      </c>
      <c r="K2595" s="1">
        <v>31.543367</v>
      </c>
      <c r="L2595" s="1">
        <v>46.119889000000001</v>
      </c>
      <c r="M2595" s="1">
        <v>2</v>
      </c>
      <c r="N2595" s="9">
        <f>DATE(YEAR(TblLocations[[#This Row],[ODK_DateOfSubmission]]),MONTH(TblLocations[[#This Row],[ODK_DateOfSubmission]]),DAY(TblLocations[[#This Row],[ODK_DateOfSubmission]]))</f>
        <v>44707</v>
      </c>
      <c r="O2595" s="23" t="str">
        <f>_xlfn.CONCAT( YEAR(TblLocations[[#This Row],[ODK_DateOfSubmission]]), "-",TEXT( MONTH(TblLocations[[#This Row],[ODK_DateOfSubmission]]),"00"))</f>
        <v>2022-05</v>
      </c>
    </row>
    <row r="2596" spans="1:15" x14ac:dyDescent="0.25">
      <c r="A2596" s="1">
        <v>3502016</v>
      </c>
      <c r="B2596" s="1">
        <v>1530</v>
      </c>
      <c r="C2596" s="1">
        <v>34162</v>
      </c>
      <c r="D2596" s="63">
        <v>44712.78645821759</v>
      </c>
      <c r="E2596" s="54" t="s">
        <v>1658</v>
      </c>
      <c r="F2596" s="56" t="s">
        <v>68</v>
      </c>
      <c r="G2596" s="56" t="s">
        <v>81</v>
      </c>
      <c r="H2596" s="56" t="s">
        <v>1047</v>
      </c>
      <c r="I2596" s="56" t="s">
        <v>1440</v>
      </c>
      <c r="J2596" s="54" t="s">
        <v>1441</v>
      </c>
      <c r="K2596" s="1">
        <v>31.735530000000001</v>
      </c>
      <c r="L2596" s="1">
        <v>46.112045999999999</v>
      </c>
      <c r="M2596" s="1">
        <v>4</v>
      </c>
      <c r="N2596" s="9">
        <f>DATE(YEAR(TblLocations[[#This Row],[ODK_DateOfSubmission]]),MONTH(TblLocations[[#This Row],[ODK_DateOfSubmission]]),DAY(TblLocations[[#This Row],[ODK_DateOfSubmission]]))</f>
        <v>44712</v>
      </c>
      <c r="O2596" s="23" t="str">
        <f>_xlfn.CONCAT( YEAR(TblLocations[[#This Row],[ODK_DateOfSubmission]]), "-",TEXT( MONTH(TblLocations[[#This Row],[ODK_DateOfSubmission]]),"00"))</f>
        <v>2022-05</v>
      </c>
    </row>
    <row r="2597" spans="1:15" x14ac:dyDescent="0.25">
      <c r="A2597" s="1">
        <v>3502016</v>
      </c>
      <c r="B2597" s="1">
        <v>1530</v>
      </c>
      <c r="C2597" s="1">
        <v>34162</v>
      </c>
      <c r="D2597" s="63">
        <v>44712.78645821759</v>
      </c>
      <c r="E2597" s="54" t="s">
        <v>1658</v>
      </c>
      <c r="F2597" s="56" t="s">
        <v>68</v>
      </c>
      <c r="G2597" s="56" t="s">
        <v>81</v>
      </c>
      <c r="H2597" s="56" t="s">
        <v>1047</v>
      </c>
      <c r="I2597" s="56" t="s">
        <v>1440</v>
      </c>
      <c r="J2597" s="54" t="s">
        <v>1441</v>
      </c>
      <c r="K2597" s="1">
        <v>31.735530000000001</v>
      </c>
      <c r="L2597" s="1">
        <v>46.112045999999999</v>
      </c>
      <c r="M2597" s="1">
        <v>3</v>
      </c>
      <c r="N2597" s="9">
        <f>DATE(YEAR(TblLocations[[#This Row],[ODK_DateOfSubmission]]),MONTH(TblLocations[[#This Row],[ODK_DateOfSubmission]]),DAY(TblLocations[[#This Row],[ODK_DateOfSubmission]]))</f>
        <v>44712</v>
      </c>
      <c r="O2597" s="23" t="str">
        <f>_xlfn.CONCAT( YEAR(TblLocations[[#This Row],[ODK_DateOfSubmission]]), "-",TEXT( MONTH(TblLocations[[#This Row],[ODK_DateOfSubmission]]),"00"))</f>
        <v>2022-05</v>
      </c>
    </row>
    <row r="2598" spans="1:15" x14ac:dyDescent="0.25">
      <c r="A2598" s="1">
        <v>3502016</v>
      </c>
      <c r="B2598" s="1">
        <v>1530</v>
      </c>
      <c r="C2598" s="1">
        <v>34162</v>
      </c>
      <c r="D2598" s="63">
        <v>44712.78645821759</v>
      </c>
      <c r="E2598" s="54" t="s">
        <v>1658</v>
      </c>
      <c r="F2598" s="56" t="s">
        <v>68</v>
      </c>
      <c r="G2598" s="56" t="s">
        <v>81</v>
      </c>
      <c r="H2598" s="56" t="s">
        <v>1047</v>
      </c>
      <c r="I2598" s="56" t="s">
        <v>1440</v>
      </c>
      <c r="J2598" s="54" t="s">
        <v>1441</v>
      </c>
      <c r="K2598" s="1">
        <v>31.735530000000001</v>
      </c>
      <c r="L2598" s="1">
        <v>46.112045999999999</v>
      </c>
      <c r="M2598" s="1">
        <v>7</v>
      </c>
      <c r="N2598" s="9">
        <f>DATE(YEAR(TblLocations[[#This Row],[ODK_DateOfSubmission]]),MONTH(TblLocations[[#This Row],[ODK_DateOfSubmission]]),DAY(TblLocations[[#This Row],[ODK_DateOfSubmission]]))</f>
        <v>44712</v>
      </c>
      <c r="O2598" s="23" t="str">
        <f>_xlfn.CONCAT( YEAR(TblLocations[[#This Row],[ODK_DateOfSubmission]]), "-",TEXT( MONTH(TblLocations[[#This Row],[ODK_DateOfSubmission]]),"00"))</f>
        <v>2022-05</v>
      </c>
    </row>
    <row r="2599" spans="1:15" x14ac:dyDescent="0.25">
      <c r="A2599" s="1">
        <v>3502016</v>
      </c>
      <c r="B2599" s="1">
        <v>1530</v>
      </c>
      <c r="C2599" s="1">
        <v>34162</v>
      </c>
      <c r="D2599" s="63">
        <v>44712.78645821759</v>
      </c>
      <c r="E2599" s="54" t="s">
        <v>1658</v>
      </c>
      <c r="F2599" s="56" t="s">
        <v>68</v>
      </c>
      <c r="G2599" s="56" t="s">
        <v>81</v>
      </c>
      <c r="H2599" s="56" t="s">
        <v>1047</v>
      </c>
      <c r="I2599" s="56" t="s">
        <v>1440</v>
      </c>
      <c r="J2599" s="54" t="s">
        <v>1441</v>
      </c>
      <c r="K2599" s="1">
        <v>31.735530000000001</v>
      </c>
      <c r="L2599" s="1">
        <v>46.112045999999999</v>
      </c>
      <c r="M2599" s="1">
        <v>3</v>
      </c>
      <c r="N2599" s="9">
        <f>DATE(YEAR(TblLocations[[#This Row],[ODK_DateOfSubmission]]),MONTH(TblLocations[[#This Row],[ODK_DateOfSubmission]]),DAY(TblLocations[[#This Row],[ODK_DateOfSubmission]]))</f>
        <v>44712</v>
      </c>
      <c r="O2599" s="23" t="str">
        <f>_xlfn.CONCAT( YEAR(TblLocations[[#This Row],[ODK_DateOfSubmission]]), "-",TEXT( MONTH(TblLocations[[#This Row],[ODK_DateOfSubmission]]),"00"))</f>
        <v>2022-05</v>
      </c>
    </row>
    <row r="2600" spans="1:15" x14ac:dyDescent="0.25">
      <c r="A2600" s="1">
        <v>3502018</v>
      </c>
      <c r="B2600" s="1">
        <v>1531</v>
      </c>
      <c r="C2600" s="1">
        <v>10289</v>
      </c>
      <c r="D2600" s="63">
        <v>44712.786469988423</v>
      </c>
      <c r="E2600" s="54" t="s">
        <v>1658</v>
      </c>
      <c r="F2600" s="56" t="s">
        <v>68</v>
      </c>
      <c r="G2600" s="56" t="s">
        <v>81</v>
      </c>
      <c r="H2600" s="56" t="s">
        <v>1047</v>
      </c>
      <c r="I2600" s="56" t="s">
        <v>1088</v>
      </c>
      <c r="J2600" s="54" t="s">
        <v>1510</v>
      </c>
      <c r="K2600" s="1">
        <v>31.715143000000001</v>
      </c>
      <c r="L2600" s="1">
        <v>46.098461</v>
      </c>
      <c r="M2600" s="1">
        <v>3</v>
      </c>
      <c r="N2600" s="9">
        <f>DATE(YEAR(TblLocations[[#This Row],[ODK_DateOfSubmission]]),MONTH(TblLocations[[#This Row],[ODK_DateOfSubmission]]),DAY(TblLocations[[#This Row],[ODK_DateOfSubmission]]))</f>
        <v>44712</v>
      </c>
      <c r="O2600" s="23" t="str">
        <f>_xlfn.CONCAT( YEAR(TblLocations[[#This Row],[ODK_DateOfSubmission]]), "-",TEXT( MONTH(TblLocations[[#This Row],[ODK_DateOfSubmission]]),"00"))</f>
        <v>2022-05</v>
      </c>
    </row>
    <row r="2601" spans="1:15" x14ac:dyDescent="0.25">
      <c r="A2601" s="1">
        <v>3502018</v>
      </c>
      <c r="B2601" s="1">
        <v>1531</v>
      </c>
      <c r="C2601" s="1">
        <v>10289</v>
      </c>
      <c r="D2601" s="63">
        <v>44712.786469988423</v>
      </c>
      <c r="E2601" s="54" t="s">
        <v>1658</v>
      </c>
      <c r="F2601" s="56" t="s">
        <v>68</v>
      </c>
      <c r="G2601" s="56" t="s">
        <v>81</v>
      </c>
      <c r="H2601" s="56" t="s">
        <v>1047</v>
      </c>
      <c r="I2601" s="56" t="s">
        <v>1088</v>
      </c>
      <c r="J2601" s="54" t="s">
        <v>1510</v>
      </c>
      <c r="K2601" s="1">
        <v>31.715143000000001</v>
      </c>
      <c r="L2601" s="1">
        <v>46.098461</v>
      </c>
      <c r="M2601" s="1">
        <v>2</v>
      </c>
      <c r="N2601" s="9">
        <f>DATE(YEAR(TblLocations[[#This Row],[ODK_DateOfSubmission]]),MONTH(TblLocations[[#This Row],[ODK_DateOfSubmission]]),DAY(TblLocations[[#This Row],[ODK_DateOfSubmission]]))</f>
        <v>44712</v>
      </c>
      <c r="O2601" s="23" t="str">
        <f>_xlfn.CONCAT( YEAR(TblLocations[[#This Row],[ODK_DateOfSubmission]]), "-",TEXT( MONTH(TblLocations[[#This Row],[ODK_DateOfSubmission]]),"00"))</f>
        <v>2022-05</v>
      </c>
    </row>
    <row r="2602" spans="1:15" x14ac:dyDescent="0.25">
      <c r="A2602" s="1">
        <v>3502018</v>
      </c>
      <c r="B2602" s="1">
        <v>1531</v>
      </c>
      <c r="C2602" s="1">
        <v>10289</v>
      </c>
      <c r="D2602" s="63">
        <v>44712.786469988423</v>
      </c>
      <c r="E2602" s="54" t="s">
        <v>1658</v>
      </c>
      <c r="F2602" s="56" t="s">
        <v>68</v>
      </c>
      <c r="G2602" s="56" t="s">
        <v>81</v>
      </c>
      <c r="H2602" s="56" t="s">
        <v>1047</v>
      </c>
      <c r="I2602" s="56" t="s">
        <v>1088</v>
      </c>
      <c r="J2602" s="54" t="s">
        <v>1510</v>
      </c>
      <c r="K2602" s="1">
        <v>31.715143000000001</v>
      </c>
      <c r="L2602" s="1">
        <v>46.098461</v>
      </c>
      <c r="M2602" s="1">
        <v>3</v>
      </c>
      <c r="N2602" s="9">
        <f>DATE(YEAR(TblLocations[[#This Row],[ODK_DateOfSubmission]]),MONTH(TblLocations[[#This Row],[ODK_DateOfSubmission]]),DAY(TblLocations[[#This Row],[ODK_DateOfSubmission]]))</f>
        <v>44712</v>
      </c>
      <c r="O2602" s="23" t="str">
        <f>_xlfn.CONCAT( YEAR(TblLocations[[#This Row],[ODK_DateOfSubmission]]), "-",TEXT( MONTH(TblLocations[[#This Row],[ODK_DateOfSubmission]]),"00"))</f>
        <v>2022-05</v>
      </c>
    </row>
    <row r="2603" spans="1:15" x14ac:dyDescent="0.25">
      <c r="A2603" s="1">
        <v>3502003</v>
      </c>
      <c r="B2603" s="1">
        <v>1942</v>
      </c>
      <c r="C2603" s="1">
        <v>24722</v>
      </c>
      <c r="D2603" s="63">
        <v>44718.371264155096</v>
      </c>
      <c r="E2603" s="54" t="s">
        <v>1658</v>
      </c>
      <c r="F2603" s="56" t="s">
        <v>68</v>
      </c>
      <c r="G2603" s="56" t="s">
        <v>81</v>
      </c>
      <c r="H2603" s="56" t="s">
        <v>1047</v>
      </c>
      <c r="I2603" s="56" t="s">
        <v>1051</v>
      </c>
      <c r="J2603" s="54" t="s">
        <v>897</v>
      </c>
      <c r="K2603" s="1">
        <v>31.711529196499999</v>
      </c>
      <c r="L2603" s="1">
        <v>46.124556874</v>
      </c>
      <c r="M2603" s="1">
        <v>4</v>
      </c>
      <c r="N2603" s="9">
        <f>DATE(YEAR(TblLocations[[#This Row],[ODK_DateOfSubmission]]),MONTH(TblLocations[[#This Row],[ODK_DateOfSubmission]]),DAY(TblLocations[[#This Row],[ODK_DateOfSubmission]]))</f>
        <v>44718</v>
      </c>
      <c r="O2603" s="23" t="str">
        <f>_xlfn.CONCAT( YEAR(TblLocations[[#This Row],[ODK_DateOfSubmission]]), "-",TEXT( MONTH(TblLocations[[#This Row],[ODK_DateOfSubmission]]),"00"))</f>
        <v>2022-06</v>
      </c>
    </row>
    <row r="2604" spans="1:15" x14ac:dyDescent="0.25">
      <c r="A2604" s="1">
        <v>3502003</v>
      </c>
      <c r="B2604" s="1">
        <v>1942</v>
      </c>
      <c r="C2604" s="1">
        <v>24722</v>
      </c>
      <c r="D2604" s="63">
        <v>44718.371264155096</v>
      </c>
      <c r="E2604" s="54" t="s">
        <v>1658</v>
      </c>
      <c r="F2604" s="56" t="s">
        <v>68</v>
      </c>
      <c r="G2604" s="56" t="s">
        <v>81</v>
      </c>
      <c r="H2604" s="56" t="s">
        <v>1047</v>
      </c>
      <c r="I2604" s="56" t="s">
        <v>1051</v>
      </c>
      <c r="J2604" s="54" t="s">
        <v>897</v>
      </c>
      <c r="K2604" s="1">
        <v>31.711529196499999</v>
      </c>
      <c r="L2604" s="1">
        <v>46.124556874</v>
      </c>
      <c r="M2604" s="1">
        <v>5</v>
      </c>
      <c r="N2604" s="9">
        <f>DATE(YEAR(TblLocations[[#This Row],[ODK_DateOfSubmission]]),MONTH(TblLocations[[#This Row],[ODK_DateOfSubmission]]),DAY(TblLocations[[#This Row],[ODK_DateOfSubmission]]))</f>
        <v>44718</v>
      </c>
      <c r="O2604" s="23" t="str">
        <f>_xlfn.CONCAT( YEAR(TblLocations[[#This Row],[ODK_DateOfSubmission]]), "-",TEXT( MONTH(TblLocations[[#This Row],[ODK_DateOfSubmission]]),"00"))</f>
        <v>2022-06</v>
      </c>
    </row>
    <row r="2605" spans="1:15" x14ac:dyDescent="0.25">
      <c r="A2605" s="1">
        <v>3502007</v>
      </c>
      <c r="B2605" s="1">
        <v>1382</v>
      </c>
      <c r="C2605" s="1">
        <v>33795</v>
      </c>
      <c r="D2605" s="63">
        <v>44709.703066631948</v>
      </c>
      <c r="E2605" s="54" t="s">
        <v>1658</v>
      </c>
      <c r="F2605" s="56" t="s">
        <v>68</v>
      </c>
      <c r="G2605" s="56" t="s">
        <v>81</v>
      </c>
      <c r="H2605" s="56" t="s">
        <v>1047</v>
      </c>
      <c r="I2605" s="56" t="s">
        <v>1334</v>
      </c>
      <c r="J2605" s="54" t="s">
        <v>1335</v>
      </c>
      <c r="K2605" s="1">
        <v>31.728400000000001</v>
      </c>
      <c r="L2605" s="1">
        <v>46.110399999999998</v>
      </c>
      <c r="M2605" s="1">
        <v>4</v>
      </c>
      <c r="N2605" s="9">
        <f>DATE(YEAR(TblLocations[[#This Row],[ODK_DateOfSubmission]]),MONTH(TblLocations[[#This Row],[ODK_DateOfSubmission]]),DAY(TblLocations[[#This Row],[ODK_DateOfSubmission]]))</f>
        <v>44709</v>
      </c>
      <c r="O2605" s="23" t="str">
        <f>_xlfn.CONCAT( YEAR(TblLocations[[#This Row],[ODK_DateOfSubmission]]), "-",TEXT( MONTH(TblLocations[[#This Row],[ODK_DateOfSubmission]]),"00"))</f>
        <v>2022-05</v>
      </c>
    </row>
    <row r="2606" spans="1:15" x14ac:dyDescent="0.25">
      <c r="A2606" s="1">
        <v>3504001</v>
      </c>
      <c r="B2606" s="1">
        <v>1486</v>
      </c>
      <c r="C2606" s="1">
        <v>24494</v>
      </c>
      <c r="D2606" s="63">
        <v>44712.443342210645</v>
      </c>
      <c r="E2606" s="54" t="s">
        <v>1658</v>
      </c>
      <c r="F2606" s="56" t="s">
        <v>68</v>
      </c>
      <c r="G2606" s="56" t="s">
        <v>73</v>
      </c>
      <c r="H2606" s="56" t="s">
        <v>1059</v>
      </c>
      <c r="I2606" s="56" t="s">
        <v>1060</v>
      </c>
      <c r="J2606" s="54" t="s">
        <v>1061</v>
      </c>
      <c r="K2606" s="1">
        <v>31.027710880499999</v>
      </c>
      <c r="L2606" s="1">
        <v>46.218214741200001</v>
      </c>
      <c r="M2606" s="1">
        <v>10</v>
      </c>
      <c r="N2606" s="9">
        <f>DATE(YEAR(TblLocations[[#This Row],[ODK_DateOfSubmission]]),MONTH(TblLocations[[#This Row],[ODK_DateOfSubmission]]),DAY(TblLocations[[#This Row],[ODK_DateOfSubmission]]))</f>
        <v>44712</v>
      </c>
      <c r="O2606" s="23" t="str">
        <f>_xlfn.CONCAT( YEAR(TblLocations[[#This Row],[ODK_DateOfSubmission]]), "-",TEXT( MONTH(TblLocations[[#This Row],[ODK_DateOfSubmission]]),"00"))</f>
        <v>2022-05</v>
      </c>
    </row>
    <row r="2607" spans="1:15" x14ac:dyDescent="0.25">
      <c r="A2607" s="1">
        <v>3504001</v>
      </c>
      <c r="B2607" s="1">
        <v>1486</v>
      </c>
      <c r="C2607" s="1">
        <v>24494</v>
      </c>
      <c r="D2607" s="63">
        <v>44712.443342210645</v>
      </c>
      <c r="E2607" s="54" t="s">
        <v>1658</v>
      </c>
      <c r="F2607" s="56" t="s">
        <v>68</v>
      </c>
      <c r="G2607" s="56" t="s">
        <v>73</v>
      </c>
      <c r="H2607" s="56" t="s">
        <v>1059</v>
      </c>
      <c r="I2607" s="56" t="s">
        <v>1060</v>
      </c>
      <c r="J2607" s="54" t="s">
        <v>1061</v>
      </c>
      <c r="K2607" s="1">
        <v>31.027710880499999</v>
      </c>
      <c r="L2607" s="1">
        <v>46.218214741200001</v>
      </c>
      <c r="M2607" s="1">
        <v>20</v>
      </c>
      <c r="N2607" s="9">
        <f>DATE(YEAR(TblLocations[[#This Row],[ODK_DateOfSubmission]]),MONTH(TblLocations[[#This Row],[ODK_DateOfSubmission]]),DAY(TblLocations[[#This Row],[ODK_DateOfSubmission]]))</f>
        <v>44712</v>
      </c>
      <c r="O2607" s="23" t="str">
        <f>_xlfn.CONCAT( YEAR(TblLocations[[#This Row],[ODK_DateOfSubmission]]), "-",TEXT( MONTH(TblLocations[[#This Row],[ODK_DateOfSubmission]]),"00"))</f>
        <v>2022-05</v>
      </c>
    </row>
    <row r="2608" spans="1:15" x14ac:dyDescent="0.25">
      <c r="A2608" s="1">
        <v>3504001</v>
      </c>
      <c r="B2608" s="1">
        <v>1486</v>
      </c>
      <c r="C2608" s="1">
        <v>24494</v>
      </c>
      <c r="D2608" s="63">
        <v>44712.443342210645</v>
      </c>
      <c r="E2608" s="54" t="s">
        <v>1658</v>
      </c>
      <c r="F2608" s="56" t="s">
        <v>68</v>
      </c>
      <c r="G2608" s="56" t="s">
        <v>73</v>
      </c>
      <c r="H2608" s="56" t="s">
        <v>1059</v>
      </c>
      <c r="I2608" s="56" t="s">
        <v>1060</v>
      </c>
      <c r="J2608" s="54" t="s">
        <v>1061</v>
      </c>
      <c r="K2608" s="1">
        <v>31.027710880499999</v>
      </c>
      <c r="L2608" s="1">
        <v>46.218214741200001</v>
      </c>
      <c r="M2608" s="1">
        <v>15</v>
      </c>
      <c r="N2608" s="9">
        <f>DATE(YEAR(TblLocations[[#This Row],[ODK_DateOfSubmission]]),MONTH(TblLocations[[#This Row],[ODK_DateOfSubmission]]),DAY(TblLocations[[#This Row],[ODK_DateOfSubmission]]))</f>
        <v>44712</v>
      </c>
      <c r="O2608" s="23" t="str">
        <f>_xlfn.CONCAT( YEAR(TblLocations[[#This Row],[ODK_DateOfSubmission]]), "-",TEXT( MONTH(TblLocations[[#This Row],[ODK_DateOfSubmission]]),"00"))</f>
        <v>2022-05</v>
      </c>
    </row>
    <row r="2609" spans="1:15" x14ac:dyDescent="0.25">
      <c r="A2609" s="1">
        <v>3504002</v>
      </c>
      <c r="B2609" s="1">
        <v>3974</v>
      </c>
      <c r="C2609" s="1">
        <v>25529</v>
      </c>
      <c r="D2609" s="63">
        <v>44738.917259803238</v>
      </c>
      <c r="E2609" s="54" t="s">
        <v>1658</v>
      </c>
      <c r="F2609" s="56" t="s">
        <v>68</v>
      </c>
      <c r="G2609" s="56" t="s">
        <v>73</v>
      </c>
      <c r="H2609" s="56" t="s">
        <v>1059</v>
      </c>
      <c r="I2609" s="56" t="s">
        <v>1062</v>
      </c>
      <c r="J2609" s="54" t="s">
        <v>1063</v>
      </c>
      <c r="K2609" s="1">
        <v>31.033167288000001</v>
      </c>
      <c r="L2609" s="1">
        <v>46.273891712999998</v>
      </c>
      <c r="M2609" s="1">
        <v>5</v>
      </c>
      <c r="N2609" s="9">
        <f>DATE(YEAR(TblLocations[[#This Row],[ODK_DateOfSubmission]]),MONTH(TblLocations[[#This Row],[ODK_DateOfSubmission]]),DAY(TblLocations[[#This Row],[ODK_DateOfSubmission]]))</f>
        <v>44738</v>
      </c>
      <c r="O2609" s="23" t="str">
        <f>_xlfn.CONCAT( YEAR(TblLocations[[#This Row],[ODK_DateOfSubmission]]), "-",TEXT( MONTH(TblLocations[[#This Row],[ODK_DateOfSubmission]]),"00"))</f>
        <v>2022-06</v>
      </c>
    </row>
    <row r="2610" spans="1:15" x14ac:dyDescent="0.25">
      <c r="A2610" s="1">
        <v>3504002</v>
      </c>
      <c r="B2610" s="1">
        <v>3974</v>
      </c>
      <c r="C2610" s="1">
        <v>25529</v>
      </c>
      <c r="D2610" s="63">
        <v>44738.917259803238</v>
      </c>
      <c r="E2610" s="54" t="s">
        <v>1658</v>
      </c>
      <c r="F2610" s="56" t="s">
        <v>68</v>
      </c>
      <c r="G2610" s="56" t="s">
        <v>73</v>
      </c>
      <c r="H2610" s="56" t="s">
        <v>1059</v>
      </c>
      <c r="I2610" s="56" t="s">
        <v>1062</v>
      </c>
      <c r="J2610" s="54" t="s">
        <v>1063</v>
      </c>
      <c r="K2610" s="1">
        <v>31.033167288000001</v>
      </c>
      <c r="L2610" s="1">
        <v>46.273891712999998</v>
      </c>
      <c r="M2610" s="1">
        <v>4</v>
      </c>
      <c r="N2610" s="9">
        <f>DATE(YEAR(TblLocations[[#This Row],[ODK_DateOfSubmission]]),MONTH(TblLocations[[#This Row],[ODK_DateOfSubmission]]),DAY(TblLocations[[#This Row],[ODK_DateOfSubmission]]))</f>
        <v>44738</v>
      </c>
      <c r="O2610" s="23" t="str">
        <f>_xlfn.CONCAT( YEAR(TblLocations[[#This Row],[ODK_DateOfSubmission]]), "-",TEXT( MONTH(TblLocations[[#This Row],[ODK_DateOfSubmission]]),"00"))</f>
        <v>2022-06</v>
      </c>
    </row>
    <row r="2611" spans="1:15" x14ac:dyDescent="0.25">
      <c r="A2611" s="1">
        <v>3504006</v>
      </c>
      <c r="B2611" s="1">
        <v>1687</v>
      </c>
      <c r="C2611" s="1">
        <v>9728</v>
      </c>
      <c r="D2611" s="63">
        <v>44716.478127893519</v>
      </c>
      <c r="E2611" s="54" t="s">
        <v>1658</v>
      </c>
      <c r="F2611" s="56" t="s">
        <v>68</v>
      </c>
      <c r="G2611" s="56" t="s">
        <v>73</v>
      </c>
      <c r="H2611" s="56" t="s">
        <v>1059</v>
      </c>
      <c r="I2611" s="56" t="s">
        <v>1341</v>
      </c>
      <c r="J2611" s="54" t="s">
        <v>250</v>
      </c>
      <c r="K2611" s="1">
        <v>31.038316374200001</v>
      </c>
      <c r="L2611" s="1">
        <v>46.253982172199997</v>
      </c>
      <c r="M2611" s="1">
        <v>5</v>
      </c>
      <c r="N2611" s="9">
        <f>DATE(YEAR(TblLocations[[#This Row],[ODK_DateOfSubmission]]),MONTH(TblLocations[[#This Row],[ODK_DateOfSubmission]]),DAY(TblLocations[[#This Row],[ODK_DateOfSubmission]]))</f>
        <v>44716</v>
      </c>
      <c r="O2611" s="23" t="str">
        <f>_xlfn.CONCAT( YEAR(TblLocations[[#This Row],[ODK_DateOfSubmission]]), "-",TEXT( MONTH(TblLocations[[#This Row],[ODK_DateOfSubmission]]),"00"))</f>
        <v>2022-06</v>
      </c>
    </row>
    <row r="2612" spans="1:15" x14ac:dyDescent="0.25">
      <c r="A2612" s="1">
        <v>3504007</v>
      </c>
      <c r="B2612" s="1">
        <v>1779</v>
      </c>
      <c r="C2612" s="1">
        <v>25525</v>
      </c>
      <c r="D2612" s="63">
        <v>44716.701170949076</v>
      </c>
      <c r="E2612" s="54" t="s">
        <v>1658</v>
      </c>
      <c r="F2612" s="56" t="s">
        <v>68</v>
      </c>
      <c r="G2612" s="56" t="s">
        <v>73</v>
      </c>
      <c r="H2612" s="56" t="s">
        <v>1059</v>
      </c>
      <c r="I2612" s="56" t="s">
        <v>1064</v>
      </c>
      <c r="J2612" s="54" t="s">
        <v>1065</v>
      </c>
      <c r="K2612" s="1">
        <v>31.027024004299999</v>
      </c>
      <c r="L2612" s="1">
        <v>46.241676675500003</v>
      </c>
      <c r="M2612" s="1">
        <v>10</v>
      </c>
      <c r="N2612" s="9">
        <f>DATE(YEAR(TblLocations[[#This Row],[ODK_DateOfSubmission]]),MONTH(TblLocations[[#This Row],[ODK_DateOfSubmission]]),DAY(TblLocations[[#This Row],[ODK_DateOfSubmission]]))</f>
        <v>44716</v>
      </c>
      <c r="O2612" s="23" t="str">
        <f>_xlfn.CONCAT( YEAR(TblLocations[[#This Row],[ODK_DateOfSubmission]]), "-",TEXT( MONTH(TblLocations[[#This Row],[ODK_DateOfSubmission]]),"00"))</f>
        <v>2022-06</v>
      </c>
    </row>
    <row r="2613" spans="1:15" x14ac:dyDescent="0.25">
      <c r="A2613" s="1">
        <v>3504007</v>
      </c>
      <c r="B2613" s="1">
        <v>1779</v>
      </c>
      <c r="C2613" s="1">
        <v>25525</v>
      </c>
      <c r="D2613" s="63">
        <v>44716.701170949076</v>
      </c>
      <c r="E2613" s="54" t="s">
        <v>1658</v>
      </c>
      <c r="F2613" s="56" t="s">
        <v>68</v>
      </c>
      <c r="G2613" s="56" t="s">
        <v>73</v>
      </c>
      <c r="H2613" s="56" t="s">
        <v>1059</v>
      </c>
      <c r="I2613" s="56" t="s">
        <v>1064</v>
      </c>
      <c r="J2613" s="54" t="s">
        <v>1065</v>
      </c>
      <c r="K2613" s="1">
        <v>31.027024004299999</v>
      </c>
      <c r="L2613" s="1">
        <v>46.241676675500003</v>
      </c>
      <c r="M2613" s="1">
        <v>12</v>
      </c>
      <c r="N2613" s="9">
        <f>DATE(YEAR(TblLocations[[#This Row],[ODK_DateOfSubmission]]),MONTH(TblLocations[[#This Row],[ODK_DateOfSubmission]]),DAY(TblLocations[[#This Row],[ODK_DateOfSubmission]]))</f>
        <v>44716</v>
      </c>
      <c r="O2613" s="23" t="str">
        <f>_xlfn.CONCAT( YEAR(TblLocations[[#This Row],[ODK_DateOfSubmission]]), "-",TEXT( MONTH(TblLocations[[#This Row],[ODK_DateOfSubmission]]),"00"))</f>
        <v>2022-06</v>
      </c>
    </row>
    <row r="2614" spans="1:15" x14ac:dyDescent="0.25">
      <c r="A2614" s="1">
        <v>3504007</v>
      </c>
      <c r="B2614" s="1">
        <v>1779</v>
      </c>
      <c r="C2614" s="1">
        <v>25525</v>
      </c>
      <c r="D2614" s="63">
        <v>44716.701170949076</v>
      </c>
      <c r="E2614" s="54" t="s">
        <v>1658</v>
      </c>
      <c r="F2614" s="56" t="s">
        <v>68</v>
      </c>
      <c r="G2614" s="56" t="s">
        <v>73</v>
      </c>
      <c r="H2614" s="56" t="s">
        <v>1059</v>
      </c>
      <c r="I2614" s="56" t="s">
        <v>1064</v>
      </c>
      <c r="J2614" s="54" t="s">
        <v>1065</v>
      </c>
      <c r="K2614" s="1">
        <v>31.027024004299999</v>
      </c>
      <c r="L2614" s="1">
        <v>46.241676675500003</v>
      </c>
      <c r="M2614" s="1">
        <v>14</v>
      </c>
      <c r="N2614" s="9">
        <f>DATE(YEAR(TblLocations[[#This Row],[ODK_DateOfSubmission]]),MONTH(TblLocations[[#This Row],[ODK_DateOfSubmission]]),DAY(TblLocations[[#This Row],[ODK_DateOfSubmission]]))</f>
        <v>44716</v>
      </c>
      <c r="O2614" s="23" t="str">
        <f>_xlfn.CONCAT( YEAR(TblLocations[[#This Row],[ODK_DateOfSubmission]]), "-",TEXT( MONTH(TblLocations[[#This Row],[ODK_DateOfSubmission]]),"00"))</f>
        <v>2022-06</v>
      </c>
    </row>
    <row r="2615" spans="1:15" x14ac:dyDescent="0.25">
      <c r="A2615" s="1">
        <v>3504007</v>
      </c>
      <c r="B2615" s="1">
        <v>1779</v>
      </c>
      <c r="C2615" s="1">
        <v>25525</v>
      </c>
      <c r="D2615" s="63">
        <v>44716.701170949076</v>
      </c>
      <c r="E2615" s="54" t="s">
        <v>1658</v>
      </c>
      <c r="F2615" s="56" t="s">
        <v>68</v>
      </c>
      <c r="G2615" s="56" t="s">
        <v>73</v>
      </c>
      <c r="H2615" s="56" t="s">
        <v>1059</v>
      </c>
      <c r="I2615" s="56" t="s">
        <v>1064</v>
      </c>
      <c r="J2615" s="54" t="s">
        <v>1065</v>
      </c>
      <c r="K2615" s="1">
        <v>31.027024004299999</v>
      </c>
      <c r="L2615" s="1">
        <v>46.241676675500003</v>
      </c>
      <c r="M2615" s="1">
        <v>4</v>
      </c>
      <c r="N2615" s="9">
        <f>DATE(YEAR(TblLocations[[#This Row],[ODK_DateOfSubmission]]),MONTH(TblLocations[[#This Row],[ODK_DateOfSubmission]]),DAY(TblLocations[[#This Row],[ODK_DateOfSubmission]]))</f>
        <v>44716</v>
      </c>
      <c r="O2615" s="23" t="str">
        <f>_xlfn.CONCAT( YEAR(TblLocations[[#This Row],[ODK_DateOfSubmission]]), "-",TEXT( MONTH(TblLocations[[#This Row],[ODK_DateOfSubmission]]),"00"))</f>
        <v>2022-06</v>
      </c>
    </row>
    <row r="2616" spans="1:15" x14ac:dyDescent="0.25">
      <c r="A2616" s="1">
        <v>3504011</v>
      </c>
      <c r="B2616" s="1">
        <v>1777</v>
      </c>
      <c r="C2616" s="1">
        <v>10260</v>
      </c>
      <c r="D2616" s="63">
        <v>44716.694785069441</v>
      </c>
      <c r="E2616" s="54" t="s">
        <v>1658</v>
      </c>
      <c r="F2616" s="56" t="s">
        <v>68</v>
      </c>
      <c r="G2616" s="56" t="s">
        <v>73</v>
      </c>
      <c r="H2616" s="56" t="s">
        <v>1059</v>
      </c>
      <c r="I2616" s="56" t="s">
        <v>1066</v>
      </c>
      <c r="J2616" s="54" t="s">
        <v>1067</v>
      </c>
      <c r="K2616" s="1">
        <v>31.0087376</v>
      </c>
      <c r="L2616" s="1">
        <v>46.284794599999998</v>
      </c>
      <c r="M2616" s="1">
        <v>40</v>
      </c>
      <c r="N2616" s="9">
        <f>DATE(YEAR(TblLocations[[#This Row],[ODK_DateOfSubmission]]),MONTH(TblLocations[[#This Row],[ODK_DateOfSubmission]]),DAY(TblLocations[[#This Row],[ODK_DateOfSubmission]]))</f>
        <v>44716</v>
      </c>
      <c r="O2616" s="23" t="str">
        <f>_xlfn.CONCAT( YEAR(TblLocations[[#This Row],[ODK_DateOfSubmission]]), "-",TEXT( MONTH(TblLocations[[#This Row],[ODK_DateOfSubmission]]),"00"))</f>
        <v>2022-06</v>
      </c>
    </row>
    <row r="2617" spans="1:15" x14ac:dyDescent="0.25">
      <c r="A2617" s="1">
        <v>3504011</v>
      </c>
      <c r="B2617" s="1">
        <v>1777</v>
      </c>
      <c r="C2617" s="1">
        <v>10260</v>
      </c>
      <c r="D2617" s="63">
        <v>44716.694785069441</v>
      </c>
      <c r="E2617" s="54" t="s">
        <v>1658</v>
      </c>
      <c r="F2617" s="56" t="s">
        <v>68</v>
      </c>
      <c r="G2617" s="56" t="s">
        <v>73</v>
      </c>
      <c r="H2617" s="56" t="s">
        <v>1059</v>
      </c>
      <c r="I2617" s="56" t="s">
        <v>1066</v>
      </c>
      <c r="J2617" s="54" t="s">
        <v>1067</v>
      </c>
      <c r="K2617" s="1">
        <v>31.0087376</v>
      </c>
      <c r="L2617" s="1">
        <v>46.284794599999998</v>
      </c>
      <c r="M2617" s="1">
        <v>20</v>
      </c>
      <c r="N2617" s="9">
        <f>DATE(YEAR(TblLocations[[#This Row],[ODK_DateOfSubmission]]),MONTH(TblLocations[[#This Row],[ODK_DateOfSubmission]]),DAY(TblLocations[[#This Row],[ODK_DateOfSubmission]]))</f>
        <v>44716</v>
      </c>
      <c r="O2617" s="23" t="str">
        <f>_xlfn.CONCAT( YEAR(TblLocations[[#This Row],[ODK_DateOfSubmission]]), "-",TEXT( MONTH(TblLocations[[#This Row],[ODK_DateOfSubmission]]),"00"))</f>
        <v>2022-06</v>
      </c>
    </row>
    <row r="2618" spans="1:15" x14ac:dyDescent="0.25">
      <c r="A2618" s="1">
        <v>3504011</v>
      </c>
      <c r="B2618" s="1">
        <v>1777</v>
      </c>
      <c r="C2618" s="1">
        <v>10260</v>
      </c>
      <c r="D2618" s="63">
        <v>44716.694785069441</v>
      </c>
      <c r="E2618" s="54" t="s">
        <v>1658</v>
      </c>
      <c r="F2618" s="56" t="s">
        <v>68</v>
      </c>
      <c r="G2618" s="56" t="s">
        <v>73</v>
      </c>
      <c r="H2618" s="56" t="s">
        <v>1059</v>
      </c>
      <c r="I2618" s="56" t="s">
        <v>1066</v>
      </c>
      <c r="J2618" s="54" t="s">
        <v>1067</v>
      </c>
      <c r="K2618" s="1">
        <v>31.0087376</v>
      </c>
      <c r="L2618" s="1">
        <v>46.284794599999998</v>
      </c>
      <c r="M2618" s="1">
        <v>10</v>
      </c>
      <c r="N2618" s="9">
        <f>DATE(YEAR(TblLocations[[#This Row],[ODK_DateOfSubmission]]),MONTH(TblLocations[[#This Row],[ODK_DateOfSubmission]]),DAY(TblLocations[[#This Row],[ODK_DateOfSubmission]]))</f>
        <v>44716</v>
      </c>
      <c r="O2618" s="23" t="str">
        <f>_xlfn.CONCAT( YEAR(TblLocations[[#This Row],[ODK_DateOfSubmission]]), "-",TEXT( MONTH(TblLocations[[#This Row],[ODK_DateOfSubmission]]),"00"))</f>
        <v>2022-06</v>
      </c>
    </row>
    <row r="2619" spans="1:15" x14ac:dyDescent="0.25">
      <c r="A2619" s="1">
        <v>3504011</v>
      </c>
      <c r="B2619" s="1">
        <v>1777</v>
      </c>
      <c r="C2619" s="1">
        <v>10260</v>
      </c>
      <c r="D2619" s="63">
        <v>44716.694785069441</v>
      </c>
      <c r="E2619" s="54" t="s">
        <v>1658</v>
      </c>
      <c r="F2619" s="56" t="s">
        <v>68</v>
      </c>
      <c r="G2619" s="56" t="s">
        <v>73</v>
      </c>
      <c r="H2619" s="56" t="s">
        <v>1059</v>
      </c>
      <c r="I2619" s="56" t="s">
        <v>1066</v>
      </c>
      <c r="J2619" s="54" t="s">
        <v>1067</v>
      </c>
      <c r="K2619" s="1">
        <v>31.0087376</v>
      </c>
      <c r="L2619" s="1">
        <v>46.284794599999998</v>
      </c>
      <c r="M2619" s="1">
        <v>10</v>
      </c>
      <c r="N2619" s="9">
        <f>DATE(YEAR(TblLocations[[#This Row],[ODK_DateOfSubmission]]),MONTH(TblLocations[[#This Row],[ODK_DateOfSubmission]]),DAY(TblLocations[[#This Row],[ODK_DateOfSubmission]]))</f>
        <v>44716</v>
      </c>
      <c r="O2619" s="23" t="str">
        <f>_xlfn.CONCAT( YEAR(TblLocations[[#This Row],[ODK_DateOfSubmission]]), "-",TEXT( MONTH(TblLocations[[#This Row],[ODK_DateOfSubmission]]),"00"))</f>
        <v>2022-06</v>
      </c>
    </row>
    <row r="2620" spans="1:15" x14ac:dyDescent="0.25">
      <c r="A2620" s="1">
        <v>3504011</v>
      </c>
      <c r="B2620" s="1">
        <v>1777</v>
      </c>
      <c r="C2620" s="1">
        <v>10260</v>
      </c>
      <c r="D2620" s="63">
        <v>44716.694785069441</v>
      </c>
      <c r="E2620" s="54" t="s">
        <v>1658</v>
      </c>
      <c r="F2620" s="56" t="s">
        <v>68</v>
      </c>
      <c r="G2620" s="56" t="s">
        <v>73</v>
      </c>
      <c r="H2620" s="56" t="s">
        <v>1059</v>
      </c>
      <c r="I2620" s="56" t="s">
        <v>1066</v>
      </c>
      <c r="J2620" s="54" t="s">
        <v>1067</v>
      </c>
      <c r="K2620" s="1">
        <v>31.0087376</v>
      </c>
      <c r="L2620" s="1">
        <v>46.284794599999998</v>
      </c>
      <c r="M2620" s="1">
        <v>250</v>
      </c>
      <c r="N2620" s="9">
        <f>DATE(YEAR(TblLocations[[#This Row],[ODK_DateOfSubmission]]),MONTH(TblLocations[[#This Row],[ODK_DateOfSubmission]]),DAY(TblLocations[[#This Row],[ODK_DateOfSubmission]]))</f>
        <v>44716</v>
      </c>
      <c r="O2620" s="23" t="str">
        <f>_xlfn.CONCAT( YEAR(TblLocations[[#This Row],[ODK_DateOfSubmission]]), "-",TEXT( MONTH(TblLocations[[#This Row],[ODK_DateOfSubmission]]),"00"))</f>
        <v>2022-06</v>
      </c>
    </row>
    <row r="2621" spans="1:15" x14ac:dyDescent="0.25">
      <c r="A2621" s="1">
        <v>3504011</v>
      </c>
      <c r="B2621" s="1">
        <v>1777</v>
      </c>
      <c r="C2621" s="1">
        <v>10260</v>
      </c>
      <c r="D2621" s="63">
        <v>44716.694785069441</v>
      </c>
      <c r="E2621" s="54" t="s">
        <v>1658</v>
      </c>
      <c r="F2621" s="56" t="s">
        <v>68</v>
      </c>
      <c r="G2621" s="56" t="s">
        <v>73</v>
      </c>
      <c r="H2621" s="56" t="s">
        <v>1059</v>
      </c>
      <c r="I2621" s="56" t="s">
        <v>1066</v>
      </c>
      <c r="J2621" s="54" t="s">
        <v>1067</v>
      </c>
      <c r="K2621" s="1">
        <v>31.0087376</v>
      </c>
      <c r="L2621" s="1">
        <v>46.284794599999998</v>
      </c>
      <c r="M2621" s="1">
        <v>150</v>
      </c>
      <c r="N2621" s="9">
        <f>DATE(YEAR(TblLocations[[#This Row],[ODK_DateOfSubmission]]),MONTH(TblLocations[[#This Row],[ODK_DateOfSubmission]]),DAY(TblLocations[[#This Row],[ODK_DateOfSubmission]]))</f>
        <v>44716</v>
      </c>
      <c r="O2621" s="23" t="str">
        <f>_xlfn.CONCAT( YEAR(TblLocations[[#This Row],[ODK_DateOfSubmission]]), "-",TEXT( MONTH(TblLocations[[#This Row],[ODK_DateOfSubmission]]),"00"))</f>
        <v>2022-06</v>
      </c>
    </row>
    <row r="2622" spans="1:15" x14ac:dyDescent="0.25">
      <c r="A2622" s="1">
        <v>3504011</v>
      </c>
      <c r="B2622" s="1">
        <v>1777</v>
      </c>
      <c r="C2622" s="1">
        <v>10260</v>
      </c>
      <c r="D2622" s="63">
        <v>44716.694785069441</v>
      </c>
      <c r="E2622" s="54" t="s">
        <v>1658</v>
      </c>
      <c r="F2622" s="56" t="s">
        <v>68</v>
      </c>
      <c r="G2622" s="56" t="s">
        <v>73</v>
      </c>
      <c r="H2622" s="56" t="s">
        <v>1059</v>
      </c>
      <c r="I2622" s="56" t="s">
        <v>1066</v>
      </c>
      <c r="J2622" s="54" t="s">
        <v>1067</v>
      </c>
      <c r="K2622" s="1">
        <v>31.0087376</v>
      </c>
      <c r="L2622" s="1">
        <v>46.284794599999998</v>
      </c>
      <c r="M2622" s="1">
        <v>200</v>
      </c>
      <c r="N2622" s="9">
        <f>DATE(YEAR(TblLocations[[#This Row],[ODK_DateOfSubmission]]),MONTH(TblLocations[[#This Row],[ODK_DateOfSubmission]]),DAY(TblLocations[[#This Row],[ODK_DateOfSubmission]]))</f>
        <v>44716</v>
      </c>
      <c r="O2622" s="23" t="str">
        <f>_xlfn.CONCAT( YEAR(TblLocations[[#This Row],[ODK_DateOfSubmission]]), "-",TEXT( MONTH(TblLocations[[#This Row],[ODK_DateOfSubmission]]),"00"))</f>
        <v>2022-06</v>
      </c>
    </row>
    <row r="2623" spans="1:15" x14ac:dyDescent="0.25">
      <c r="A2623" s="1">
        <v>3504014</v>
      </c>
      <c r="B2623" s="1">
        <v>3972</v>
      </c>
      <c r="C2623" s="1">
        <v>10254</v>
      </c>
      <c r="D2623" s="63">
        <v>44738.897807604168</v>
      </c>
      <c r="E2623" s="54" t="s">
        <v>1658</v>
      </c>
      <c r="F2623" s="56" t="s">
        <v>68</v>
      </c>
      <c r="G2623" s="56" t="s">
        <v>73</v>
      </c>
      <c r="H2623" s="56" t="s">
        <v>1059</v>
      </c>
      <c r="I2623" s="56" t="s">
        <v>1070</v>
      </c>
      <c r="J2623" s="54" t="s">
        <v>1071</v>
      </c>
      <c r="K2623" s="1">
        <v>31.044867277600002</v>
      </c>
      <c r="L2623" s="1">
        <v>46.259297235299996</v>
      </c>
      <c r="M2623" s="1">
        <v>15</v>
      </c>
      <c r="N2623" s="9">
        <f>DATE(YEAR(TblLocations[[#This Row],[ODK_DateOfSubmission]]),MONTH(TblLocations[[#This Row],[ODK_DateOfSubmission]]),DAY(TblLocations[[#This Row],[ODK_DateOfSubmission]]))</f>
        <v>44738</v>
      </c>
      <c r="O2623" s="23" t="str">
        <f>_xlfn.CONCAT( YEAR(TblLocations[[#This Row],[ODK_DateOfSubmission]]), "-",TEXT( MONTH(TblLocations[[#This Row],[ODK_DateOfSubmission]]),"00"))</f>
        <v>2022-06</v>
      </c>
    </row>
    <row r="2624" spans="1:15" x14ac:dyDescent="0.25">
      <c r="A2624" s="1">
        <v>3504014</v>
      </c>
      <c r="B2624" s="1">
        <v>3972</v>
      </c>
      <c r="C2624" s="1">
        <v>10254</v>
      </c>
      <c r="D2624" s="63">
        <v>44738.897807604168</v>
      </c>
      <c r="E2624" s="54" t="s">
        <v>1658</v>
      </c>
      <c r="F2624" s="56" t="s">
        <v>68</v>
      </c>
      <c r="G2624" s="56" t="s">
        <v>73</v>
      </c>
      <c r="H2624" s="56" t="s">
        <v>1059</v>
      </c>
      <c r="I2624" s="56" t="s">
        <v>1070</v>
      </c>
      <c r="J2624" s="54" t="s">
        <v>1071</v>
      </c>
      <c r="K2624" s="1">
        <v>31.044867277600002</v>
      </c>
      <c r="L2624" s="1">
        <v>46.259297235299996</v>
      </c>
      <c r="M2624" s="1">
        <v>10</v>
      </c>
      <c r="N2624" s="9">
        <f>DATE(YEAR(TblLocations[[#This Row],[ODK_DateOfSubmission]]),MONTH(TblLocations[[#This Row],[ODK_DateOfSubmission]]),DAY(TblLocations[[#This Row],[ODK_DateOfSubmission]]))</f>
        <v>44738</v>
      </c>
      <c r="O2624" s="23" t="str">
        <f>_xlfn.CONCAT( YEAR(TblLocations[[#This Row],[ODK_DateOfSubmission]]), "-",TEXT( MONTH(TblLocations[[#This Row],[ODK_DateOfSubmission]]),"00"))</f>
        <v>2022-06</v>
      </c>
    </row>
    <row r="2625" spans="1:15" x14ac:dyDescent="0.25">
      <c r="A2625" s="1">
        <v>3504014</v>
      </c>
      <c r="B2625" s="1">
        <v>3972</v>
      </c>
      <c r="C2625" s="1">
        <v>10254</v>
      </c>
      <c r="D2625" s="63">
        <v>44738.897807604168</v>
      </c>
      <c r="E2625" s="54" t="s">
        <v>1658</v>
      </c>
      <c r="F2625" s="56" t="s">
        <v>68</v>
      </c>
      <c r="G2625" s="56" t="s">
        <v>73</v>
      </c>
      <c r="H2625" s="56" t="s">
        <v>1059</v>
      </c>
      <c r="I2625" s="56" t="s">
        <v>1070</v>
      </c>
      <c r="J2625" s="54" t="s">
        <v>1071</v>
      </c>
      <c r="K2625" s="1">
        <v>31.044867277600002</v>
      </c>
      <c r="L2625" s="1">
        <v>46.259297235299996</v>
      </c>
      <c r="M2625" s="1">
        <v>5</v>
      </c>
      <c r="N2625" s="9">
        <f>DATE(YEAR(TblLocations[[#This Row],[ODK_DateOfSubmission]]),MONTH(TblLocations[[#This Row],[ODK_DateOfSubmission]]),DAY(TblLocations[[#This Row],[ODK_DateOfSubmission]]))</f>
        <v>44738</v>
      </c>
      <c r="O2625" s="23" t="str">
        <f>_xlfn.CONCAT( YEAR(TblLocations[[#This Row],[ODK_DateOfSubmission]]), "-",TEXT( MONTH(TblLocations[[#This Row],[ODK_DateOfSubmission]]),"00"))</f>
        <v>2022-06</v>
      </c>
    </row>
    <row r="2626" spans="1:15" x14ac:dyDescent="0.25">
      <c r="A2626" s="1">
        <v>3504015</v>
      </c>
      <c r="B2626" s="1">
        <v>1498</v>
      </c>
      <c r="C2626" s="1">
        <v>10272</v>
      </c>
      <c r="D2626" s="63">
        <v>44712.500821759262</v>
      </c>
      <c r="E2626" s="54" t="s">
        <v>1658</v>
      </c>
      <c r="F2626" s="56" t="s">
        <v>68</v>
      </c>
      <c r="G2626" s="56" t="s">
        <v>73</v>
      </c>
      <c r="H2626" s="56" t="s">
        <v>1059</v>
      </c>
      <c r="I2626" s="56" t="s">
        <v>1072</v>
      </c>
      <c r="J2626" s="54" t="s">
        <v>1073</v>
      </c>
      <c r="K2626" s="1">
        <v>31.034963944600001</v>
      </c>
      <c r="L2626" s="1">
        <v>46.242300951700003</v>
      </c>
      <c r="M2626" s="1">
        <v>3</v>
      </c>
      <c r="N2626" s="9">
        <f>DATE(YEAR(TblLocations[[#This Row],[ODK_DateOfSubmission]]),MONTH(TblLocations[[#This Row],[ODK_DateOfSubmission]]),DAY(TblLocations[[#This Row],[ODK_DateOfSubmission]]))</f>
        <v>44712</v>
      </c>
      <c r="O2626" s="23" t="str">
        <f>_xlfn.CONCAT( YEAR(TblLocations[[#This Row],[ODK_DateOfSubmission]]), "-",TEXT( MONTH(TblLocations[[#This Row],[ODK_DateOfSubmission]]),"00"))</f>
        <v>2022-05</v>
      </c>
    </row>
    <row r="2627" spans="1:15" x14ac:dyDescent="0.25">
      <c r="A2627" s="1">
        <v>3504016</v>
      </c>
      <c r="B2627" s="1">
        <v>1512</v>
      </c>
      <c r="C2627" s="1">
        <v>10281</v>
      </c>
      <c r="D2627" s="63">
        <v>44712.576217824077</v>
      </c>
      <c r="E2627" s="54" t="s">
        <v>1658</v>
      </c>
      <c r="F2627" s="56" t="s">
        <v>68</v>
      </c>
      <c r="G2627" s="56" t="s">
        <v>73</v>
      </c>
      <c r="H2627" s="56" t="s">
        <v>1059</v>
      </c>
      <c r="I2627" s="56" t="s">
        <v>1074</v>
      </c>
      <c r="J2627" s="54" t="s">
        <v>1075</v>
      </c>
      <c r="K2627" s="1">
        <v>31.029471706599999</v>
      </c>
      <c r="L2627" s="1">
        <v>46.244121658399997</v>
      </c>
      <c r="M2627" s="1">
        <v>4</v>
      </c>
      <c r="N2627" s="9">
        <f>DATE(YEAR(TblLocations[[#This Row],[ODK_DateOfSubmission]]),MONTH(TblLocations[[#This Row],[ODK_DateOfSubmission]]),DAY(TblLocations[[#This Row],[ODK_DateOfSubmission]]))</f>
        <v>44712</v>
      </c>
      <c r="O2627" s="23" t="str">
        <f>_xlfn.CONCAT( YEAR(TblLocations[[#This Row],[ODK_DateOfSubmission]]), "-",TEXT( MONTH(TblLocations[[#This Row],[ODK_DateOfSubmission]]),"00"))</f>
        <v>2022-05</v>
      </c>
    </row>
    <row r="2628" spans="1:15" x14ac:dyDescent="0.25">
      <c r="A2628" s="1">
        <v>3504016</v>
      </c>
      <c r="B2628" s="1">
        <v>1512</v>
      </c>
      <c r="C2628" s="1">
        <v>10281</v>
      </c>
      <c r="D2628" s="63">
        <v>44712.576217824077</v>
      </c>
      <c r="E2628" s="54" t="s">
        <v>1658</v>
      </c>
      <c r="F2628" s="56" t="s">
        <v>68</v>
      </c>
      <c r="G2628" s="56" t="s">
        <v>73</v>
      </c>
      <c r="H2628" s="56" t="s">
        <v>1059</v>
      </c>
      <c r="I2628" s="56" t="s">
        <v>1074</v>
      </c>
      <c r="J2628" s="54" t="s">
        <v>1075</v>
      </c>
      <c r="K2628" s="1">
        <v>31.029471706599999</v>
      </c>
      <c r="L2628" s="1">
        <v>46.244121658399997</v>
      </c>
      <c r="M2628" s="1">
        <v>4</v>
      </c>
      <c r="N2628" s="9">
        <f>DATE(YEAR(TblLocations[[#This Row],[ODK_DateOfSubmission]]),MONTH(TblLocations[[#This Row],[ODK_DateOfSubmission]]),DAY(TblLocations[[#This Row],[ODK_DateOfSubmission]]))</f>
        <v>44712</v>
      </c>
      <c r="O2628" s="23" t="str">
        <f>_xlfn.CONCAT( YEAR(TblLocations[[#This Row],[ODK_DateOfSubmission]]), "-",TEXT( MONTH(TblLocations[[#This Row],[ODK_DateOfSubmission]]),"00"))</f>
        <v>2022-05</v>
      </c>
    </row>
    <row r="2629" spans="1:15" x14ac:dyDescent="0.25">
      <c r="A2629" s="1">
        <v>3504016</v>
      </c>
      <c r="B2629" s="1">
        <v>1512</v>
      </c>
      <c r="C2629" s="1">
        <v>10281</v>
      </c>
      <c r="D2629" s="63">
        <v>44712.576217824077</v>
      </c>
      <c r="E2629" s="54" t="s">
        <v>1658</v>
      </c>
      <c r="F2629" s="56" t="s">
        <v>68</v>
      </c>
      <c r="G2629" s="56" t="s">
        <v>73</v>
      </c>
      <c r="H2629" s="56" t="s">
        <v>1059</v>
      </c>
      <c r="I2629" s="56" t="s">
        <v>1074</v>
      </c>
      <c r="J2629" s="54" t="s">
        <v>1075</v>
      </c>
      <c r="K2629" s="1">
        <v>31.029471706599999</v>
      </c>
      <c r="L2629" s="1">
        <v>46.244121658399997</v>
      </c>
      <c r="M2629" s="1">
        <v>1</v>
      </c>
      <c r="N2629" s="9">
        <f>DATE(YEAR(TblLocations[[#This Row],[ODK_DateOfSubmission]]),MONTH(TblLocations[[#This Row],[ODK_DateOfSubmission]]),DAY(TblLocations[[#This Row],[ODK_DateOfSubmission]]))</f>
        <v>44712</v>
      </c>
      <c r="O2629" s="23" t="str">
        <f>_xlfn.CONCAT( YEAR(TblLocations[[#This Row],[ODK_DateOfSubmission]]), "-",TEXT( MONTH(TblLocations[[#This Row],[ODK_DateOfSubmission]]),"00"))</f>
        <v>2022-05</v>
      </c>
    </row>
    <row r="2630" spans="1:15" x14ac:dyDescent="0.25">
      <c r="A2630" s="1">
        <v>3504019</v>
      </c>
      <c r="B2630" s="1">
        <v>2124</v>
      </c>
      <c r="C2630" s="1">
        <v>9470</v>
      </c>
      <c r="D2630" s="63">
        <v>44720.681854629627</v>
      </c>
      <c r="E2630" s="54" t="s">
        <v>1658</v>
      </c>
      <c r="F2630" s="56" t="s">
        <v>68</v>
      </c>
      <c r="G2630" s="56" t="s">
        <v>73</v>
      </c>
      <c r="H2630" s="56" t="s">
        <v>1059</v>
      </c>
      <c r="I2630" s="56" t="s">
        <v>1076</v>
      </c>
      <c r="J2630" s="54" t="s">
        <v>1077</v>
      </c>
      <c r="K2630" s="1">
        <v>31.0569626851</v>
      </c>
      <c r="L2630" s="1">
        <v>46.266143804899997</v>
      </c>
      <c r="M2630" s="1">
        <v>4</v>
      </c>
      <c r="N2630" s="9">
        <f>DATE(YEAR(TblLocations[[#This Row],[ODK_DateOfSubmission]]),MONTH(TblLocations[[#This Row],[ODK_DateOfSubmission]]),DAY(TblLocations[[#This Row],[ODK_DateOfSubmission]]))</f>
        <v>44720</v>
      </c>
      <c r="O2630" s="23" t="str">
        <f>_xlfn.CONCAT( YEAR(TblLocations[[#This Row],[ODK_DateOfSubmission]]), "-",TEXT( MONTH(TblLocations[[#This Row],[ODK_DateOfSubmission]]),"00"))</f>
        <v>2022-06</v>
      </c>
    </row>
    <row r="2631" spans="1:15" x14ac:dyDescent="0.25">
      <c r="A2631" s="1">
        <v>3504019</v>
      </c>
      <c r="B2631" s="1">
        <v>2124</v>
      </c>
      <c r="C2631" s="1">
        <v>9470</v>
      </c>
      <c r="D2631" s="63">
        <v>44720.681854629627</v>
      </c>
      <c r="E2631" s="54" t="s">
        <v>1658</v>
      </c>
      <c r="F2631" s="56" t="s">
        <v>68</v>
      </c>
      <c r="G2631" s="56" t="s">
        <v>73</v>
      </c>
      <c r="H2631" s="56" t="s">
        <v>1059</v>
      </c>
      <c r="I2631" s="56" t="s">
        <v>1076</v>
      </c>
      <c r="J2631" s="54" t="s">
        <v>1077</v>
      </c>
      <c r="K2631" s="1">
        <v>31.0569626851</v>
      </c>
      <c r="L2631" s="1">
        <v>46.266143804899997</v>
      </c>
      <c r="M2631" s="1">
        <v>3</v>
      </c>
      <c r="N2631" s="9">
        <f>DATE(YEAR(TblLocations[[#This Row],[ODK_DateOfSubmission]]),MONTH(TblLocations[[#This Row],[ODK_DateOfSubmission]]),DAY(TblLocations[[#This Row],[ODK_DateOfSubmission]]))</f>
        <v>44720</v>
      </c>
      <c r="O2631" s="23" t="str">
        <f>_xlfn.CONCAT( YEAR(TblLocations[[#This Row],[ODK_DateOfSubmission]]), "-",TEXT( MONTH(TblLocations[[#This Row],[ODK_DateOfSubmission]]),"00"))</f>
        <v>2022-06</v>
      </c>
    </row>
    <row r="2632" spans="1:15" x14ac:dyDescent="0.25">
      <c r="A2632" s="1">
        <v>3504019</v>
      </c>
      <c r="B2632" s="1">
        <v>2124</v>
      </c>
      <c r="C2632" s="1">
        <v>9470</v>
      </c>
      <c r="D2632" s="63">
        <v>44720.681854629627</v>
      </c>
      <c r="E2632" s="54" t="s">
        <v>1658</v>
      </c>
      <c r="F2632" s="56" t="s">
        <v>68</v>
      </c>
      <c r="G2632" s="56" t="s">
        <v>73</v>
      </c>
      <c r="H2632" s="56" t="s">
        <v>1059</v>
      </c>
      <c r="I2632" s="56" t="s">
        <v>1076</v>
      </c>
      <c r="J2632" s="54" t="s">
        <v>1077</v>
      </c>
      <c r="K2632" s="1">
        <v>31.0569626851</v>
      </c>
      <c r="L2632" s="1">
        <v>46.266143804899997</v>
      </c>
      <c r="M2632" s="1">
        <v>3</v>
      </c>
      <c r="N2632" s="9">
        <f>DATE(YEAR(TblLocations[[#This Row],[ODK_DateOfSubmission]]),MONTH(TblLocations[[#This Row],[ODK_DateOfSubmission]]),DAY(TblLocations[[#This Row],[ODK_DateOfSubmission]]))</f>
        <v>44720</v>
      </c>
      <c r="O2632" s="23" t="str">
        <f>_xlfn.CONCAT( YEAR(TblLocations[[#This Row],[ODK_DateOfSubmission]]), "-",TEXT( MONTH(TblLocations[[#This Row],[ODK_DateOfSubmission]]),"00"))</f>
        <v>2022-06</v>
      </c>
    </row>
    <row r="2633" spans="1:15" x14ac:dyDescent="0.25">
      <c r="A2633" s="1">
        <v>3504019</v>
      </c>
      <c r="B2633" s="1">
        <v>2124</v>
      </c>
      <c r="C2633" s="1">
        <v>9470</v>
      </c>
      <c r="D2633" s="63">
        <v>44720.681854629627</v>
      </c>
      <c r="E2633" s="54" t="s">
        <v>1658</v>
      </c>
      <c r="F2633" s="56" t="s">
        <v>68</v>
      </c>
      <c r="G2633" s="56" t="s">
        <v>73</v>
      </c>
      <c r="H2633" s="56" t="s">
        <v>1059</v>
      </c>
      <c r="I2633" s="56" t="s">
        <v>1076</v>
      </c>
      <c r="J2633" s="54" t="s">
        <v>1077</v>
      </c>
      <c r="K2633" s="1">
        <v>31.0569626851</v>
      </c>
      <c r="L2633" s="1">
        <v>46.266143804899997</v>
      </c>
      <c r="M2633" s="1">
        <v>3</v>
      </c>
      <c r="N2633" s="9">
        <f>DATE(YEAR(TblLocations[[#This Row],[ODK_DateOfSubmission]]),MONTH(TblLocations[[#This Row],[ODK_DateOfSubmission]]),DAY(TblLocations[[#This Row],[ODK_DateOfSubmission]]))</f>
        <v>44720</v>
      </c>
      <c r="O2633" s="23" t="str">
        <f>_xlfn.CONCAT( YEAR(TblLocations[[#This Row],[ODK_DateOfSubmission]]), "-",TEXT( MONTH(TblLocations[[#This Row],[ODK_DateOfSubmission]]),"00"))</f>
        <v>2022-06</v>
      </c>
    </row>
    <row r="2634" spans="1:15" x14ac:dyDescent="0.25">
      <c r="A2634" s="1">
        <v>3504021</v>
      </c>
      <c r="B2634" s="1">
        <v>1780</v>
      </c>
      <c r="C2634" s="1">
        <v>10335</v>
      </c>
      <c r="D2634" s="63">
        <v>44716.71824869213</v>
      </c>
      <c r="E2634" s="54" t="s">
        <v>1658</v>
      </c>
      <c r="F2634" s="56" t="s">
        <v>68</v>
      </c>
      <c r="G2634" s="56" t="s">
        <v>73</v>
      </c>
      <c r="H2634" s="56" t="s">
        <v>1059</v>
      </c>
      <c r="I2634" s="56" t="s">
        <v>1078</v>
      </c>
      <c r="J2634" s="54" t="s">
        <v>1079</v>
      </c>
      <c r="K2634" s="1">
        <v>31.0506383486</v>
      </c>
      <c r="L2634" s="1">
        <v>46.269343302599999</v>
      </c>
      <c r="M2634" s="1">
        <v>4</v>
      </c>
      <c r="N2634" s="9">
        <f>DATE(YEAR(TblLocations[[#This Row],[ODK_DateOfSubmission]]),MONTH(TblLocations[[#This Row],[ODK_DateOfSubmission]]),DAY(TblLocations[[#This Row],[ODK_DateOfSubmission]]))</f>
        <v>44716</v>
      </c>
      <c r="O2634" s="23" t="str">
        <f>_xlfn.CONCAT( YEAR(TblLocations[[#This Row],[ODK_DateOfSubmission]]), "-",TEXT( MONTH(TblLocations[[#This Row],[ODK_DateOfSubmission]]),"00"))</f>
        <v>2022-06</v>
      </c>
    </row>
    <row r="2635" spans="1:15" x14ac:dyDescent="0.25">
      <c r="A2635" s="1">
        <v>3504021</v>
      </c>
      <c r="B2635" s="1">
        <v>1780</v>
      </c>
      <c r="C2635" s="1">
        <v>10335</v>
      </c>
      <c r="D2635" s="63">
        <v>44716.71824869213</v>
      </c>
      <c r="E2635" s="54" t="s">
        <v>1658</v>
      </c>
      <c r="F2635" s="56" t="s">
        <v>68</v>
      </c>
      <c r="G2635" s="56" t="s">
        <v>73</v>
      </c>
      <c r="H2635" s="56" t="s">
        <v>1059</v>
      </c>
      <c r="I2635" s="56" t="s">
        <v>1078</v>
      </c>
      <c r="J2635" s="54" t="s">
        <v>1079</v>
      </c>
      <c r="K2635" s="1">
        <v>31.0506383486</v>
      </c>
      <c r="L2635" s="1">
        <v>46.269343302599999</v>
      </c>
      <c r="M2635" s="1">
        <v>3</v>
      </c>
      <c r="N2635" s="9">
        <f>DATE(YEAR(TblLocations[[#This Row],[ODK_DateOfSubmission]]),MONTH(TblLocations[[#This Row],[ODK_DateOfSubmission]]),DAY(TblLocations[[#This Row],[ODK_DateOfSubmission]]))</f>
        <v>44716</v>
      </c>
      <c r="O2635" s="23" t="str">
        <f>_xlfn.CONCAT( YEAR(TblLocations[[#This Row],[ODK_DateOfSubmission]]), "-",TEXT( MONTH(TblLocations[[#This Row],[ODK_DateOfSubmission]]),"00"))</f>
        <v>2022-06</v>
      </c>
    </row>
    <row r="2636" spans="1:15" x14ac:dyDescent="0.25">
      <c r="A2636" s="1">
        <v>3504021</v>
      </c>
      <c r="B2636" s="1">
        <v>1780</v>
      </c>
      <c r="C2636" s="1">
        <v>10335</v>
      </c>
      <c r="D2636" s="63">
        <v>44716.71824869213</v>
      </c>
      <c r="E2636" s="54" t="s">
        <v>1658</v>
      </c>
      <c r="F2636" s="56" t="s">
        <v>68</v>
      </c>
      <c r="G2636" s="56" t="s">
        <v>73</v>
      </c>
      <c r="H2636" s="56" t="s">
        <v>1059</v>
      </c>
      <c r="I2636" s="56" t="s">
        <v>1078</v>
      </c>
      <c r="J2636" s="54" t="s">
        <v>1079</v>
      </c>
      <c r="K2636" s="1">
        <v>31.0506383486</v>
      </c>
      <c r="L2636" s="1">
        <v>46.269343302599999</v>
      </c>
      <c r="M2636" s="1">
        <v>6</v>
      </c>
      <c r="N2636" s="9">
        <f>DATE(YEAR(TblLocations[[#This Row],[ODK_DateOfSubmission]]),MONTH(TblLocations[[#This Row],[ODK_DateOfSubmission]]),DAY(TblLocations[[#This Row],[ODK_DateOfSubmission]]))</f>
        <v>44716</v>
      </c>
      <c r="O2636" s="23" t="str">
        <f>_xlfn.CONCAT( YEAR(TblLocations[[#This Row],[ODK_DateOfSubmission]]), "-",TEXT( MONTH(TblLocations[[#This Row],[ODK_DateOfSubmission]]),"00"))</f>
        <v>2022-06</v>
      </c>
    </row>
    <row r="2637" spans="1:15" x14ac:dyDescent="0.25">
      <c r="A2637" s="1">
        <v>3504021</v>
      </c>
      <c r="B2637" s="1">
        <v>1780</v>
      </c>
      <c r="C2637" s="1">
        <v>10335</v>
      </c>
      <c r="D2637" s="63">
        <v>44716.71824869213</v>
      </c>
      <c r="E2637" s="54" t="s">
        <v>1658</v>
      </c>
      <c r="F2637" s="56" t="s">
        <v>68</v>
      </c>
      <c r="G2637" s="56" t="s">
        <v>73</v>
      </c>
      <c r="H2637" s="56" t="s">
        <v>1059</v>
      </c>
      <c r="I2637" s="56" t="s">
        <v>1078</v>
      </c>
      <c r="J2637" s="54" t="s">
        <v>1079</v>
      </c>
      <c r="K2637" s="1">
        <v>31.0506383486</v>
      </c>
      <c r="L2637" s="1">
        <v>46.269343302599999</v>
      </c>
      <c r="M2637" s="1">
        <v>1</v>
      </c>
      <c r="N2637" s="9">
        <f>DATE(YEAR(TblLocations[[#This Row],[ODK_DateOfSubmission]]),MONTH(TblLocations[[#This Row],[ODK_DateOfSubmission]]),DAY(TblLocations[[#This Row],[ODK_DateOfSubmission]]))</f>
        <v>44716</v>
      </c>
      <c r="O2637" s="23" t="str">
        <f>_xlfn.CONCAT( YEAR(TblLocations[[#This Row],[ODK_DateOfSubmission]]), "-",TEXT( MONTH(TblLocations[[#This Row],[ODK_DateOfSubmission]]),"00"))</f>
        <v>2022-06</v>
      </c>
    </row>
    <row r="2638" spans="1:15" x14ac:dyDescent="0.25">
      <c r="A2638" s="1">
        <v>3504021</v>
      </c>
      <c r="B2638" s="1">
        <v>1780</v>
      </c>
      <c r="C2638" s="1">
        <v>10335</v>
      </c>
      <c r="D2638" s="63">
        <v>44716.71824869213</v>
      </c>
      <c r="E2638" s="54" t="s">
        <v>1658</v>
      </c>
      <c r="F2638" s="56" t="s">
        <v>68</v>
      </c>
      <c r="G2638" s="56" t="s">
        <v>73</v>
      </c>
      <c r="H2638" s="56" t="s">
        <v>1059</v>
      </c>
      <c r="I2638" s="56" t="s">
        <v>1078</v>
      </c>
      <c r="J2638" s="54" t="s">
        <v>1079</v>
      </c>
      <c r="K2638" s="1">
        <v>31.0506383486</v>
      </c>
      <c r="L2638" s="1">
        <v>46.269343302599999</v>
      </c>
      <c r="M2638" s="1">
        <v>2</v>
      </c>
      <c r="N2638" s="9">
        <f>DATE(YEAR(TblLocations[[#This Row],[ODK_DateOfSubmission]]),MONTH(TblLocations[[#This Row],[ODK_DateOfSubmission]]),DAY(TblLocations[[#This Row],[ODK_DateOfSubmission]]))</f>
        <v>44716</v>
      </c>
      <c r="O2638" s="23" t="str">
        <f>_xlfn.CONCAT( YEAR(TblLocations[[#This Row],[ODK_DateOfSubmission]]), "-",TEXT( MONTH(TblLocations[[#This Row],[ODK_DateOfSubmission]]),"00"))</f>
        <v>2022-06</v>
      </c>
    </row>
    <row r="2639" spans="1:15" x14ac:dyDescent="0.25">
      <c r="A2639" s="1">
        <v>3504023</v>
      </c>
      <c r="B2639" s="1">
        <v>3973</v>
      </c>
      <c r="C2639" s="1">
        <v>9448</v>
      </c>
      <c r="D2639" s="63">
        <v>44738.909292905089</v>
      </c>
      <c r="E2639" s="54" t="s">
        <v>1658</v>
      </c>
      <c r="F2639" s="56" t="s">
        <v>68</v>
      </c>
      <c r="G2639" s="56" t="s">
        <v>73</v>
      </c>
      <c r="H2639" s="56" t="s">
        <v>1059</v>
      </c>
      <c r="I2639" s="56" t="s">
        <v>1080</v>
      </c>
      <c r="J2639" s="54" t="s">
        <v>1081</v>
      </c>
      <c r="K2639" s="1">
        <v>31.027006973399999</v>
      </c>
      <c r="L2639" s="1">
        <v>46.228093038300003</v>
      </c>
      <c r="M2639" s="1">
        <v>20</v>
      </c>
      <c r="N2639" s="9">
        <f>DATE(YEAR(TblLocations[[#This Row],[ODK_DateOfSubmission]]),MONTH(TblLocations[[#This Row],[ODK_DateOfSubmission]]),DAY(TblLocations[[#This Row],[ODK_DateOfSubmission]]))</f>
        <v>44738</v>
      </c>
      <c r="O2639" s="23" t="str">
        <f>_xlfn.CONCAT( YEAR(TblLocations[[#This Row],[ODK_DateOfSubmission]]), "-",TEXT( MONTH(TblLocations[[#This Row],[ODK_DateOfSubmission]]),"00"))</f>
        <v>2022-06</v>
      </c>
    </row>
    <row r="2640" spans="1:15" x14ac:dyDescent="0.25">
      <c r="A2640" s="1">
        <v>3504023</v>
      </c>
      <c r="B2640" s="1">
        <v>3973</v>
      </c>
      <c r="C2640" s="1">
        <v>9448</v>
      </c>
      <c r="D2640" s="63">
        <v>44738.909292905089</v>
      </c>
      <c r="E2640" s="54" t="s">
        <v>1658</v>
      </c>
      <c r="F2640" s="56" t="s">
        <v>68</v>
      </c>
      <c r="G2640" s="56" t="s">
        <v>73</v>
      </c>
      <c r="H2640" s="56" t="s">
        <v>1059</v>
      </c>
      <c r="I2640" s="56" t="s">
        <v>1080</v>
      </c>
      <c r="J2640" s="54" t="s">
        <v>1081</v>
      </c>
      <c r="K2640" s="1">
        <v>31.027006973399999</v>
      </c>
      <c r="L2640" s="1">
        <v>46.228093038300003</v>
      </c>
      <c r="M2640" s="1">
        <v>10</v>
      </c>
      <c r="N2640" s="9">
        <f>DATE(YEAR(TblLocations[[#This Row],[ODK_DateOfSubmission]]),MONTH(TblLocations[[#This Row],[ODK_DateOfSubmission]]),DAY(TblLocations[[#This Row],[ODK_DateOfSubmission]]))</f>
        <v>44738</v>
      </c>
      <c r="O2640" s="23" t="str">
        <f>_xlfn.CONCAT( YEAR(TblLocations[[#This Row],[ODK_DateOfSubmission]]), "-",TEXT( MONTH(TblLocations[[#This Row],[ODK_DateOfSubmission]]),"00"))</f>
        <v>2022-06</v>
      </c>
    </row>
    <row r="2641" spans="1:15" x14ac:dyDescent="0.25">
      <c r="A2641" s="1">
        <v>3504023</v>
      </c>
      <c r="B2641" s="1">
        <v>3973</v>
      </c>
      <c r="C2641" s="1">
        <v>9448</v>
      </c>
      <c r="D2641" s="63">
        <v>44738.909292905089</v>
      </c>
      <c r="E2641" s="54" t="s">
        <v>1658</v>
      </c>
      <c r="F2641" s="56" t="s">
        <v>68</v>
      </c>
      <c r="G2641" s="56" t="s">
        <v>73</v>
      </c>
      <c r="H2641" s="56" t="s">
        <v>1059</v>
      </c>
      <c r="I2641" s="56" t="s">
        <v>1080</v>
      </c>
      <c r="J2641" s="54" t="s">
        <v>1081</v>
      </c>
      <c r="K2641" s="1">
        <v>31.027006973399999</v>
      </c>
      <c r="L2641" s="1">
        <v>46.228093038300003</v>
      </c>
      <c r="M2641" s="1">
        <v>15</v>
      </c>
      <c r="N2641" s="9">
        <f>DATE(YEAR(TblLocations[[#This Row],[ODK_DateOfSubmission]]),MONTH(TblLocations[[#This Row],[ODK_DateOfSubmission]]),DAY(TblLocations[[#This Row],[ODK_DateOfSubmission]]))</f>
        <v>44738</v>
      </c>
      <c r="O2641" s="23" t="str">
        <f>_xlfn.CONCAT( YEAR(TblLocations[[#This Row],[ODK_DateOfSubmission]]), "-",TEXT( MONTH(TblLocations[[#This Row],[ODK_DateOfSubmission]]),"00"))</f>
        <v>2022-06</v>
      </c>
    </row>
    <row r="2642" spans="1:15" x14ac:dyDescent="0.25">
      <c r="A2642" s="1">
        <v>3504023</v>
      </c>
      <c r="B2642" s="1">
        <v>3973</v>
      </c>
      <c r="C2642" s="1">
        <v>9448</v>
      </c>
      <c r="D2642" s="63">
        <v>44738.909292905089</v>
      </c>
      <c r="E2642" s="54" t="s">
        <v>1658</v>
      </c>
      <c r="F2642" s="56" t="s">
        <v>68</v>
      </c>
      <c r="G2642" s="56" t="s">
        <v>73</v>
      </c>
      <c r="H2642" s="56" t="s">
        <v>1059</v>
      </c>
      <c r="I2642" s="56" t="s">
        <v>1080</v>
      </c>
      <c r="J2642" s="54" t="s">
        <v>1081</v>
      </c>
      <c r="K2642" s="1">
        <v>31.027006973399999</v>
      </c>
      <c r="L2642" s="1">
        <v>46.228093038300003</v>
      </c>
      <c r="M2642" s="1">
        <v>24</v>
      </c>
      <c r="N2642" s="9">
        <f>DATE(YEAR(TblLocations[[#This Row],[ODK_DateOfSubmission]]),MONTH(TblLocations[[#This Row],[ODK_DateOfSubmission]]),DAY(TblLocations[[#This Row],[ODK_DateOfSubmission]]))</f>
        <v>44738</v>
      </c>
      <c r="O2642" s="23" t="str">
        <f>_xlfn.CONCAT( YEAR(TblLocations[[#This Row],[ODK_DateOfSubmission]]), "-",TEXT( MONTH(TblLocations[[#This Row],[ODK_DateOfSubmission]]),"00"))</f>
        <v>2022-06</v>
      </c>
    </row>
    <row r="2643" spans="1:15" x14ac:dyDescent="0.25">
      <c r="A2643" s="1">
        <v>3504024</v>
      </c>
      <c r="B2643" s="1">
        <v>1778</v>
      </c>
      <c r="C2643" s="1">
        <v>9396</v>
      </c>
      <c r="D2643" s="63">
        <v>44716.69480690972</v>
      </c>
      <c r="E2643" s="54" t="s">
        <v>1658</v>
      </c>
      <c r="F2643" s="56" t="s">
        <v>68</v>
      </c>
      <c r="G2643" s="56" t="s">
        <v>73</v>
      </c>
      <c r="H2643" s="56" t="s">
        <v>1059</v>
      </c>
      <c r="I2643" s="56" t="s">
        <v>1082</v>
      </c>
      <c r="J2643" s="54" t="s">
        <v>1083</v>
      </c>
      <c r="K2643" s="1">
        <v>31.0154237044</v>
      </c>
      <c r="L2643" s="1">
        <v>46.263441754500001</v>
      </c>
      <c r="M2643" s="1">
        <v>8</v>
      </c>
      <c r="N2643" s="9">
        <f>DATE(YEAR(TblLocations[[#This Row],[ODK_DateOfSubmission]]),MONTH(TblLocations[[#This Row],[ODK_DateOfSubmission]]),DAY(TblLocations[[#This Row],[ODK_DateOfSubmission]]))</f>
        <v>44716</v>
      </c>
      <c r="O2643" s="23" t="str">
        <f>_xlfn.CONCAT( YEAR(TblLocations[[#This Row],[ODK_DateOfSubmission]]), "-",TEXT( MONTH(TblLocations[[#This Row],[ODK_DateOfSubmission]]),"00"))</f>
        <v>2022-06</v>
      </c>
    </row>
    <row r="2644" spans="1:15" x14ac:dyDescent="0.25">
      <c r="A2644" s="1">
        <v>3504024</v>
      </c>
      <c r="B2644" s="1">
        <v>1778</v>
      </c>
      <c r="C2644" s="1">
        <v>9396</v>
      </c>
      <c r="D2644" s="63">
        <v>44716.69480690972</v>
      </c>
      <c r="E2644" s="54" t="s">
        <v>1658</v>
      </c>
      <c r="F2644" s="56" t="s">
        <v>68</v>
      </c>
      <c r="G2644" s="56" t="s">
        <v>73</v>
      </c>
      <c r="H2644" s="56" t="s">
        <v>1059</v>
      </c>
      <c r="I2644" s="56" t="s">
        <v>1082</v>
      </c>
      <c r="J2644" s="54" t="s">
        <v>1083</v>
      </c>
      <c r="K2644" s="1">
        <v>31.0154237044</v>
      </c>
      <c r="L2644" s="1">
        <v>46.263441754500001</v>
      </c>
      <c r="M2644" s="1">
        <v>4</v>
      </c>
      <c r="N2644" s="9">
        <f>DATE(YEAR(TblLocations[[#This Row],[ODK_DateOfSubmission]]),MONTH(TblLocations[[#This Row],[ODK_DateOfSubmission]]),DAY(TblLocations[[#This Row],[ODK_DateOfSubmission]]))</f>
        <v>44716</v>
      </c>
      <c r="O2644" s="23" t="str">
        <f>_xlfn.CONCAT( YEAR(TblLocations[[#This Row],[ODK_DateOfSubmission]]), "-",TEXT( MONTH(TblLocations[[#This Row],[ODK_DateOfSubmission]]),"00"))</f>
        <v>2022-06</v>
      </c>
    </row>
    <row r="2645" spans="1:15" x14ac:dyDescent="0.25">
      <c r="A2645" s="1">
        <v>3504024</v>
      </c>
      <c r="B2645" s="1">
        <v>1778</v>
      </c>
      <c r="C2645" s="1">
        <v>9396</v>
      </c>
      <c r="D2645" s="63">
        <v>44716.69480690972</v>
      </c>
      <c r="E2645" s="54" t="s">
        <v>1658</v>
      </c>
      <c r="F2645" s="56" t="s">
        <v>68</v>
      </c>
      <c r="G2645" s="56" t="s">
        <v>73</v>
      </c>
      <c r="H2645" s="56" t="s">
        <v>1059</v>
      </c>
      <c r="I2645" s="56" t="s">
        <v>1082</v>
      </c>
      <c r="J2645" s="54" t="s">
        <v>1083</v>
      </c>
      <c r="K2645" s="1">
        <v>31.0154237044</v>
      </c>
      <c r="L2645" s="1">
        <v>46.263441754500001</v>
      </c>
      <c r="M2645" s="1">
        <v>6</v>
      </c>
      <c r="N2645" s="9">
        <f>DATE(YEAR(TblLocations[[#This Row],[ODK_DateOfSubmission]]),MONTH(TblLocations[[#This Row],[ODK_DateOfSubmission]]),DAY(TblLocations[[#This Row],[ODK_DateOfSubmission]]))</f>
        <v>44716</v>
      </c>
      <c r="O2645" s="23" t="str">
        <f>_xlfn.CONCAT( YEAR(TblLocations[[#This Row],[ODK_DateOfSubmission]]), "-",TEXT( MONTH(TblLocations[[#This Row],[ODK_DateOfSubmission]]),"00"))</f>
        <v>2022-06</v>
      </c>
    </row>
    <row r="2646" spans="1:15" x14ac:dyDescent="0.25">
      <c r="A2646" s="1">
        <v>3504025</v>
      </c>
      <c r="B2646" s="1">
        <v>1128</v>
      </c>
      <c r="C2646" s="1">
        <v>10262</v>
      </c>
      <c r="D2646" s="63">
        <v>44704.611985034724</v>
      </c>
      <c r="E2646" s="54" t="s">
        <v>1658</v>
      </c>
      <c r="F2646" s="56" t="s">
        <v>68</v>
      </c>
      <c r="G2646" s="56" t="s">
        <v>73</v>
      </c>
      <c r="H2646" s="56" t="s">
        <v>1059</v>
      </c>
      <c r="I2646" s="56" t="s">
        <v>1084</v>
      </c>
      <c r="J2646" s="54" t="s">
        <v>1085</v>
      </c>
      <c r="K2646" s="1">
        <v>31.074394900600002</v>
      </c>
      <c r="L2646" s="1">
        <v>46.250142994800001</v>
      </c>
      <c r="M2646" s="1">
        <v>35</v>
      </c>
      <c r="N2646" s="9">
        <f>DATE(YEAR(TblLocations[[#This Row],[ODK_DateOfSubmission]]),MONTH(TblLocations[[#This Row],[ODK_DateOfSubmission]]),DAY(TblLocations[[#This Row],[ODK_DateOfSubmission]]))</f>
        <v>44704</v>
      </c>
      <c r="O2646" s="23" t="str">
        <f>_xlfn.CONCAT( YEAR(TblLocations[[#This Row],[ODK_DateOfSubmission]]), "-",TEXT( MONTH(TblLocations[[#This Row],[ODK_DateOfSubmission]]),"00"))</f>
        <v>2022-05</v>
      </c>
    </row>
    <row r="2647" spans="1:15" x14ac:dyDescent="0.25">
      <c r="A2647" s="1">
        <v>3504025</v>
      </c>
      <c r="B2647" s="1">
        <v>1128</v>
      </c>
      <c r="C2647" s="1">
        <v>10262</v>
      </c>
      <c r="D2647" s="63">
        <v>44704.611985034724</v>
      </c>
      <c r="E2647" s="54" t="s">
        <v>1658</v>
      </c>
      <c r="F2647" s="56" t="s">
        <v>68</v>
      </c>
      <c r="G2647" s="56" t="s">
        <v>73</v>
      </c>
      <c r="H2647" s="56" t="s">
        <v>1059</v>
      </c>
      <c r="I2647" s="56" t="s">
        <v>1084</v>
      </c>
      <c r="J2647" s="54" t="s">
        <v>1085</v>
      </c>
      <c r="K2647" s="1">
        <v>31.074394900600002</v>
      </c>
      <c r="L2647" s="1">
        <v>46.250142994800001</v>
      </c>
      <c r="M2647" s="1">
        <v>30</v>
      </c>
      <c r="N2647" s="9">
        <f>DATE(YEAR(TblLocations[[#This Row],[ODK_DateOfSubmission]]),MONTH(TblLocations[[#This Row],[ODK_DateOfSubmission]]),DAY(TblLocations[[#This Row],[ODK_DateOfSubmission]]))</f>
        <v>44704</v>
      </c>
      <c r="O2647" s="23" t="str">
        <f>_xlfn.CONCAT( YEAR(TblLocations[[#This Row],[ODK_DateOfSubmission]]), "-",TEXT( MONTH(TblLocations[[#This Row],[ODK_DateOfSubmission]]),"00"))</f>
        <v>2022-05</v>
      </c>
    </row>
    <row r="2648" spans="1:15" x14ac:dyDescent="0.25">
      <c r="A2648" s="1">
        <v>3504025</v>
      </c>
      <c r="B2648" s="1">
        <v>1128</v>
      </c>
      <c r="C2648" s="1">
        <v>10262</v>
      </c>
      <c r="D2648" s="63">
        <v>44704.611985034724</v>
      </c>
      <c r="E2648" s="54" t="s">
        <v>1658</v>
      </c>
      <c r="F2648" s="56" t="s">
        <v>68</v>
      </c>
      <c r="G2648" s="56" t="s">
        <v>73</v>
      </c>
      <c r="H2648" s="56" t="s">
        <v>1059</v>
      </c>
      <c r="I2648" s="56" t="s">
        <v>1084</v>
      </c>
      <c r="J2648" s="54" t="s">
        <v>1085</v>
      </c>
      <c r="K2648" s="1">
        <v>31.074394900600002</v>
      </c>
      <c r="L2648" s="1">
        <v>46.250142994800001</v>
      </c>
      <c r="M2648" s="1">
        <v>10</v>
      </c>
      <c r="N2648" s="9">
        <f>DATE(YEAR(TblLocations[[#This Row],[ODK_DateOfSubmission]]),MONTH(TblLocations[[#This Row],[ODK_DateOfSubmission]]),DAY(TblLocations[[#This Row],[ODK_DateOfSubmission]]))</f>
        <v>44704</v>
      </c>
      <c r="O2648" s="23" t="str">
        <f>_xlfn.CONCAT( YEAR(TblLocations[[#This Row],[ODK_DateOfSubmission]]), "-",TEXT( MONTH(TblLocations[[#This Row],[ODK_DateOfSubmission]]),"00"))</f>
        <v>2022-05</v>
      </c>
    </row>
    <row r="2649" spans="1:15" x14ac:dyDescent="0.25">
      <c r="A2649" s="1">
        <v>3504025</v>
      </c>
      <c r="B2649" s="1">
        <v>1128</v>
      </c>
      <c r="C2649" s="1">
        <v>10262</v>
      </c>
      <c r="D2649" s="63">
        <v>44704.611985034724</v>
      </c>
      <c r="E2649" s="54" t="s">
        <v>1658</v>
      </c>
      <c r="F2649" s="56" t="s">
        <v>68</v>
      </c>
      <c r="G2649" s="56" t="s">
        <v>73</v>
      </c>
      <c r="H2649" s="56" t="s">
        <v>1059</v>
      </c>
      <c r="I2649" s="56" t="s">
        <v>1084</v>
      </c>
      <c r="J2649" s="54" t="s">
        <v>1085</v>
      </c>
      <c r="K2649" s="1">
        <v>31.074394900600002</v>
      </c>
      <c r="L2649" s="1">
        <v>46.250142994800001</v>
      </c>
      <c r="M2649" s="1">
        <v>10</v>
      </c>
      <c r="N2649" s="9">
        <f>DATE(YEAR(TblLocations[[#This Row],[ODK_DateOfSubmission]]),MONTH(TblLocations[[#This Row],[ODK_DateOfSubmission]]),DAY(TblLocations[[#This Row],[ODK_DateOfSubmission]]))</f>
        <v>44704</v>
      </c>
      <c r="O2649" s="23" t="str">
        <f>_xlfn.CONCAT( YEAR(TblLocations[[#This Row],[ODK_DateOfSubmission]]), "-",TEXT( MONTH(TblLocations[[#This Row],[ODK_DateOfSubmission]]),"00"))</f>
        <v>2022-05</v>
      </c>
    </row>
    <row r="2650" spans="1:15" x14ac:dyDescent="0.25">
      <c r="A2650" s="1">
        <v>3504025</v>
      </c>
      <c r="B2650" s="1">
        <v>1128</v>
      </c>
      <c r="C2650" s="1">
        <v>10262</v>
      </c>
      <c r="D2650" s="63">
        <v>44704.611985034724</v>
      </c>
      <c r="E2650" s="54" t="s">
        <v>1658</v>
      </c>
      <c r="F2650" s="56" t="s">
        <v>68</v>
      </c>
      <c r="G2650" s="56" t="s">
        <v>73</v>
      </c>
      <c r="H2650" s="56" t="s">
        <v>1059</v>
      </c>
      <c r="I2650" s="56" t="s">
        <v>1084</v>
      </c>
      <c r="J2650" s="54" t="s">
        <v>1085</v>
      </c>
      <c r="K2650" s="1">
        <v>31.074394900600002</v>
      </c>
      <c r="L2650" s="1">
        <v>46.250142994800001</v>
      </c>
      <c r="M2650" s="1">
        <v>10</v>
      </c>
      <c r="N2650" s="9">
        <f>DATE(YEAR(TblLocations[[#This Row],[ODK_DateOfSubmission]]),MONTH(TblLocations[[#This Row],[ODK_DateOfSubmission]]),DAY(TblLocations[[#This Row],[ODK_DateOfSubmission]]))</f>
        <v>44704</v>
      </c>
      <c r="O2650" s="23" t="str">
        <f>_xlfn.CONCAT( YEAR(TblLocations[[#This Row],[ODK_DateOfSubmission]]), "-",TEXT( MONTH(TblLocations[[#This Row],[ODK_DateOfSubmission]]),"00"))</f>
        <v>2022-05</v>
      </c>
    </row>
    <row r="2651" spans="1:15" x14ac:dyDescent="0.25">
      <c r="A2651" s="1">
        <v>3504026</v>
      </c>
      <c r="B2651" s="1">
        <v>1515</v>
      </c>
      <c r="C2651" s="1">
        <v>10253</v>
      </c>
      <c r="D2651" s="63">
        <v>44712.590437233797</v>
      </c>
      <c r="E2651" s="54" t="s">
        <v>1658</v>
      </c>
      <c r="F2651" s="56" t="s">
        <v>68</v>
      </c>
      <c r="G2651" s="56" t="s">
        <v>73</v>
      </c>
      <c r="H2651" s="56" t="s">
        <v>1059</v>
      </c>
      <c r="I2651" s="56" t="s">
        <v>1086</v>
      </c>
      <c r="J2651" s="54" t="s">
        <v>1087</v>
      </c>
      <c r="K2651" s="1">
        <v>31.038477412900001</v>
      </c>
      <c r="L2651" s="1">
        <v>46.2356561609</v>
      </c>
      <c r="M2651" s="1">
        <v>5</v>
      </c>
      <c r="N2651" s="9">
        <f>DATE(YEAR(TblLocations[[#This Row],[ODK_DateOfSubmission]]),MONTH(TblLocations[[#This Row],[ODK_DateOfSubmission]]),DAY(TblLocations[[#This Row],[ODK_DateOfSubmission]]))</f>
        <v>44712</v>
      </c>
      <c r="O2651" s="23" t="str">
        <f>_xlfn.CONCAT( YEAR(TblLocations[[#This Row],[ODK_DateOfSubmission]]), "-",TEXT( MONTH(TblLocations[[#This Row],[ODK_DateOfSubmission]]),"00"))</f>
        <v>2022-05</v>
      </c>
    </row>
    <row r="2652" spans="1:15" x14ac:dyDescent="0.25">
      <c r="A2652" s="1">
        <v>3504026</v>
      </c>
      <c r="B2652" s="1">
        <v>1515</v>
      </c>
      <c r="C2652" s="1">
        <v>10253</v>
      </c>
      <c r="D2652" s="63">
        <v>44712.590437233797</v>
      </c>
      <c r="E2652" s="54" t="s">
        <v>1658</v>
      </c>
      <c r="F2652" s="56" t="s">
        <v>68</v>
      </c>
      <c r="G2652" s="56" t="s">
        <v>73</v>
      </c>
      <c r="H2652" s="56" t="s">
        <v>1059</v>
      </c>
      <c r="I2652" s="56" t="s">
        <v>1086</v>
      </c>
      <c r="J2652" s="54" t="s">
        <v>1087</v>
      </c>
      <c r="K2652" s="1">
        <v>31.038477412900001</v>
      </c>
      <c r="L2652" s="1">
        <v>46.2356561609</v>
      </c>
      <c r="M2652" s="1">
        <v>2</v>
      </c>
      <c r="N2652" s="9">
        <f>DATE(YEAR(TblLocations[[#This Row],[ODK_DateOfSubmission]]),MONTH(TblLocations[[#This Row],[ODK_DateOfSubmission]]),DAY(TblLocations[[#This Row],[ODK_DateOfSubmission]]))</f>
        <v>44712</v>
      </c>
      <c r="O2652" s="23" t="str">
        <f>_xlfn.CONCAT( YEAR(TblLocations[[#This Row],[ODK_DateOfSubmission]]), "-",TEXT( MONTH(TblLocations[[#This Row],[ODK_DateOfSubmission]]),"00"))</f>
        <v>2022-05</v>
      </c>
    </row>
    <row r="2653" spans="1:15" x14ac:dyDescent="0.25">
      <c r="A2653" s="1">
        <v>3504028</v>
      </c>
      <c r="B2653" s="1">
        <v>1487</v>
      </c>
      <c r="C2653" s="1">
        <v>25526</v>
      </c>
      <c r="D2653" s="63">
        <v>44712.443970023145</v>
      </c>
      <c r="E2653" s="54" t="s">
        <v>1658</v>
      </c>
      <c r="F2653" s="56" t="s">
        <v>68</v>
      </c>
      <c r="G2653" s="56" t="s">
        <v>73</v>
      </c>
      <c r="H2653" s="56" t="s">
        <v>1059</v>
      </c>
      <c r="I2653" s="56" t="s">
        <v>1088</v>
      </c>
      <c r="J2653" s="54" t="s">
        <v>1039</v>
      </c>
      <c r="K2653" s="1">
        <v>31.036175809100001</v>
      </c>
      <c r="L2653" s="1">
        <v>46.220527480000001</v>
      </c>
      <c r="M2653" s="1">
        <v>13</v>
      </c>
      <c r="N2653" s="9">
        <f>DATE(YEAR(TblLocations[[#This Row],[ODK_DateOfSubmission]]),MONTH(TblLocations[[#This Row],[ODK_DateOfSubmission]]),DAY(TblLocations[[#This Row],[ODK_DateOfSubmission]]))</f>
        <v>44712</v>
      </c>
      <c r="O2653" s="23" t="str">
        <f>_xlfn.CONCAT( YEAR(TblLocations[[#This Row],[ODK_DateOfSubmission]]), "-",TEXT( MONTH(TblLocations[[#This Row],[ODK_DateOfSubmission]]),"00"))</f>
        <v>2022-05</v>
      </c>
    </row>
    <row r="2654" spans="1:15" x14ac:dyDescent="0.25">
      <c r="A2654" s="1">
        <v>3504028</v>
      </c>
      <c r="B2654" s="1">
        <v>1487</v>
      </c>
      <c r="C2654" s="1">
        <v>25526</v>
      </c>
      <c r="D2654" s="63">
        <v>44712.443970023145</v>
      </c>
      <c r="E2654" s="54" t="s">
        <v>1658</v>
      </c>
      <c r="F2654" s="56" t="s">
        <v>68</v>
      </c>
      <c r="G2654" s="56" t="s">
        <v>73</v>
      </c>
      <c r="H2654" s="56" t="s">
        <v>1059</v>
      </c>
      <c r="I2654" s="56" t="s">
        <v>1088</v>
      </c>
      <c r="J2654" s="54" t="s">
        <v>1039</v>
      </c>
      <c r="K2654" s="1">
        <v>31.036175809100001</v>
      </c>
      <c r="L2654" s="1">
        <v>46.220527480000001</v>
      </c>
      <c r="M2654" s="1">
        <v>10</v>
      </c>
      <c r="N2654" s="9">
        <f>DATE(YEAR(TblLocations[[#This Row],[ODK_DateOfSubmission]]),MONTH(TblLocations[[#This Row],[ODK_DateOfSubmission]]),DAY(TblLocations[[#This Row],[ODK_DateOfSubmission]]))</f>
        <v>44712</v>
      </c>
      <c r="O2654" s="23" t="str">
        <f>_xlfn.CONCAT( YEAR(TblLocations[[#This Row],[ODK_DateOfSubmission]]), "-",TEXT( MONTH(TblLocations[[#This Row],[ODK_DateOfSubmission]]),"00"))</f>
        <v>2022-05</v>
      </c>
    </row>
    <row r="2655" spans="1:15" x14ac:dyDescent="0.25">
      <c r="A2655" s="1">
        <v>3504028</v>
      </c>
      <c r="B2655" s="1">
        <v>1487</v>
      </c>
      <c r="C2655" s="1">
        <v>25526</v>
      </c>
      <c r="D2655" s="63">
        <v>44712.443970023145</v>
      </c>
      <c r="E2655" s="54" t="s">
        <v>1658</v>
      </c>
      <c r="F2655" s="56" t="s">
        <v>68</v>
      </c>
      <c r="G2655" s="56" t="s">
        <v>73</v>
      </c>
      <c r="H2655" s="56" t="s">
        <v>1059</v>
      </c>
      <c r="I2655" s="56" t="s">
        <v>1088</v>
      </c>
      <c r="J2655" s="54" t="s">
        <v>1039</v>
      </c>
      <c r="K2655" s="1">
        <v>31.036175809100001</v>
      </c>
      <c r="L2655" s="1">
        <v>46.220527480000001</v>
      </c>
      <c r="M2655" s="1">
        <v>10</v>
      </c>
      <c r="N2655" s="9">
        <f>DATE(YEAR(TblLocations[[#This Row],[ODK_DateOfSubmission]]),MONTH(TblLocations[[#This Row],[ODK_DateOfSubmission]]),DAY(TblLocations[[#This Row],[ODK_DateOfSubmission]]))</f>
        <v>44712</v>
      </c>
      <c r="O2655" s="23" t="str">
        <f>_xlfn.CONCAT( YEAR(TblLocations[[#This Row],[ODK_DateOfSubmission]]), "-",TEXT( MONTH(TblLocations[[#This Row],[ODK_DateOfSubmission]]),"00"))</f>
        <v>2022-05</v>
      </c>
    </row>
    <row r="2656" spans="1:15" x14ac:dyDescent="0.25">
      <c r="A2656" s="1">
        <v>3504028</v>
      </c>
      <c r="B2656" s="1">
        <v>1487</v>
      </c>
      <c r="C2656" s="1">
        <v>25526</v>
      </c>
      <c r="D2656" s="63">
        <v>44712.443970023145</v>
      </c>
      <c r="E2656" s="54" t="s">
        <v>1658</v>
      </c>
      <c r="F2656" s="56" t="s">
        <v>68</v>
      </c>
      <c r="G2656" s="56" t="s">
        <v>73</v>
      </c>
      <c r="H2656" s="56" t="s">
        <v>1059</v>
      </c>
      <c r="I2656" s="56" t="s">
        <v>1088</v>
      </c>
      <c r="J2656" s="54" t="s">
        <v>1039</v>
      </c>
      <c r="K2656" s="1">
        <v>31.036175809100001</v>
      </c>
      <c r="L2656" s="1">
        <v>46.220527480000001</v>
      </c>
      <c r="M2656" s="1">
        <v>14</v>
      </c>
      <c r="N2656" s="9">
        <f>DATE(YEAR(TblLocations[[#This Row],[ODK_DateOfSubmission]]),MONTH(TblLocations[[#This Row],[ODK_DateOfSubmission]]),DAY(TblLocations[[#This Row],[ODK_DateOfSubmission]]))</f>
        <v>44712</v>
      </c>
      <c r="O2656" s="23" t="str">
        <f>_xlfn.CONCAT( YEAR(TblLocations[[#This Row],[ODK_DateOfSubmission]]), "-",TEXT( MONTH(TblLocations[[#This Row],[ODK_DateOfSubmission]]),"00"))</f>
        <v>2022-05</v>
      </c>
    </row>
    <row r="2657" spans="1:15" x14ac:dyDescent="0.25">
      <c r="A2657" s="1">
        <v>3504028</v>
      </c>
      <c r="B2657" s="1">
        <v>1487</v>
      </c>
      <c r="C2657" s="1">
        <v>25526</v>
      </c>
      <c r="D2657" s="63">
        <v>44712.443970023145</v>
      </c>
      <c r="E2657" s="54" t="s">
        <v>1658</v>
      </c>
      <c r="F2657" s="56" t="s">
        <v>68</v>
      </c>
      <c r="G2657" s="56" t="s">
        <v>73</v>
      </c>
      <c r="H2657" s="56" t="s">
        <v>1059</v>
      </c>
      <c r="I2657" s="56" t="s">
        <v>1088</v>
      </c>
      <c r="J2657" s="54" t="s">
        <v>1039</v>
      </c>
      <c r="K2657" s="1">
        <v>31.036175809100001</v>
      </c>
      <c r="L2657" s="1">
        <v>46.220527480000001</v>
      </c>
      <c r="M2657" s="1">
        <v>8</v>
      </c>
      <c r="N2657" s="9">
        <f>DATE(YEAR(TblLocations[[#This Row],[ODK_DateOfSubmission]]),MONTH(TblLocations[[#This Row],[ODK_DateOfSubmission]]),DAY(TblLocations[[#This Row],[ODK_DateOfSubmission]]))</f>
        <v>44712</v>
      </c>
      <c r="O2657" s="23" t="str">
        <f>_xlfn.CONCAT( YEAR(TblLocations[[#This Row],[ODK_DateOfSubmission]]), "-",TEXT( MONTH(TblLocations[[#This Row],[ODK_DateOfSubmission]]),"00"))</f>
        <v>2022-05</v>
      </c>
    </row>
    <row r="2658" spans="1:15" x14ac:dyDescent="0.25">
      <c r="A2658" s="1">
        <v>3504029</v>
      </c>
      <c r="B2658" s="1">
        <v>1149</v>
      </c>
      <c r="C2658" s="1">
        <v>10301</v>
      </c>
      <c r="D2658" s="63">
        <v>44705.014824155092</v>
      </c>
      <c r="E2658" s="54" t="s">
        <v>1658</v>
      </c>
      <c r="F2658" s="56" t="s">
        <v>68</v>
      </c>
      <c r="G2658" s="56" t="s">
        <v>73</v>
      </c>
      <c r="H2658" s="56" t="s">
        <v>1059</v>
      </c>
      <c r="I2658" s="56" t="s">
        <v>1089</v>
      </c>
      <c r="J2658" s="54" t="s">
        <v>1090</v>
      </c>
      <c r="K2658" s="1">
        <v>31.069166239000001</v>
      </c>
      <c r="L2658" s="1">
        <v>46.283791055999998</v>
      </c>
      <c r="M2658" s="1">
        <v>4</v>
      </c>
      <c r="N2658" s="9">
        <f>DATE(YEAR(TblLocations[[#This Row],[ODK_DateOfSubmission]]),MONTH(TblLocations[[#This Row],[ODK_DateOfSubmission]]),DAY(TblLocations[[#This Row],[ODK_DateOfSubmission]]))</f>
        <v>44705</v>
      </c>
      <c r="O2658" s="23" t="str">
        <f>_xlfn.CONCAT( YEAR(TblLocations[[#This Row],[ODK_DateOfSubmission]]), "-",TEXT( MONTH(TblLocations[[#This Row],[ODK_DateOfSubmission]]),"00"))</f>
        <v>2022-05</v>
      </c>
    </row>
    <row r="2659" spans="1:15" x14ac:dyDescent="0.25">
      <c r="A2659" s="1">
        <v>3504029</v>
      </c>
      <c r="B2659" s="1">
        <v>1149</v>
      </c>
      <c r="C2659" s="1">
        <v>10301</v>
      </c>
      <c r="D2659" s="63">
        <v>44705.014824155092</v>
      </c>
      <c r="E2659" s="54" t="s">
        <v>1658</v>
      </c>
      <c r="F2659" s="56" t="s">
        <v>68</v>
      </c>
      <c r="G2659" s="56" t="s">
        <v>73</v>
      </c>
      <c r="H2659" s="56" t="s">
        <v>1059</v>
      </c>
      <c r="I2659" s="56" t="s">
        <v>1089</v>
      </c>
      <c r="J2659" s="54" t="s">
        <v>1090</v>
      </c>
      <c r="K2659" s="1">
        <v>31.069166239000001</v>
      </c>
      <c r="L2659" s="1">
        <v>46.283791055999998</v>
      </c>
      <c r="M2659" s="1">
        <v>11</v>
      </c>
      <c r="N2659" s="9">
        <f>DATE(YEAR(TblLocations[[#This Row],[ODK_DateOfSubmission]]),MONTH(TblLocations[[#This Row],[ODK_DateOfSubmission]]),DAY(TblLocations[[#This Row],[ODK_DateOfSubmission]]))</f>
        <v>44705</v>
      </c>
      <c r="O2659" s="23" t="str">
        <f>_xlfn.CONCAT( YEAR(TblLocations[[#This Row],[ODK_DateOfSubmission]]), "-",TEXT( MONTH(TblLocations[[#This Row],[ODK_DateOfSubmission]]),"00"))</f>
        <v>2022-05</v>
      </c>
    </row>
    <row r="2660" spans="1:15" x14ac:dyDescent="0.25">
      <c r="A2660" s="1">
        <v>3504029</v>
      </c>
      <c r="B2660" s="1">
        <v>1149</v>
      </c>
      <c r="C2660" s="1">
        <v>10301</v>
      </c>
      <c r="D2660" s="63">
        <v>44705.014824155092</v>
      </c>
      <c r="E2660" s="54" t="s">
        <v>1658</v>
      </c>
      <c r="F2660" s="56" t="s">
        <v>68</v>
      </c>
      <c r="G2660" s="56" t="s">
        <v>73</v>
      </c>
      <c r="H2660" s="56" t="s">
        <v>1059</v>
      </c>
      <c r="I2660" s="56" t="s">
        <v>1089</v>
      </c>
      <c r="J2660" s="54" t="s">
        <v>1090</v>
      </c>
      <c r="K2660" s="1">
        <v>31.069166239000001</v>
      </c>
      <c r="L2660" s="1">
        <v>46.283791055999998</v>
      </c>
      <c r="M2660" s="1">
        <v>6</v>
      </c>
      <c r="N2660" s="9">
        <f>DATE(YEAR(TblLocations[[#This Row],[ODK_DateOfSubmission]]),MONTH(TblLocations[[#This Row],[ODK_DateOfSubmission]]),DAY(TblLocations[[#This Row],[ODK_DateOfSubmission]]))</f>
        <v>44705</v>
      </c>
      <c r="O2660" s="23" t="str">
        <f>_xlfn.CONCAT( YEAR(TblLocations[[#This Row],[ODK_DateOfSubmission]]), "-",TEXT( MONTH(TblLocations[[#This Row],[ODK_DateOfSubmission]]),"00"))</f>
        <v>2022-05</v>
      </c>
    </row>
    <row r="2661" spans="1:15" x14ac:dyDescent="0.25">
      <c r="A2661" s="1">
        <v>3504029</v>
      </c>
      <c r="B2661" s="1">
        <v>1149</v>
      </c>
      <c r="C2661" s="1">
        <v>10301</v>
      </c>
      <c r="D2661" s="63">
        <v>44705.014824155092</v>
      </c>
      <c r="E2661" s="54" t="s">
        <v>1658</v>
      </c>
      <c r="F2661" s="56" t="s">
        <v>68</v>
      </c>
      <c r="G2661" s="56" t="s">
        <v>73</v>
      </c>
      <c r="H2661" s="56" t="s">
        <v>1059</v>
      </c>
      <c r="I2661" s="56" t="s">
        <v>1089</v>
      </c>
      <c r="J2661" s="54" t="s">
        <v>1090</v>
      </c>
      <c r="K2661" s="1">
        <v>31.069166239000001</v>
      </c>
      <c r="L2661" s="1">
        <v>46.283791055999998</v>
      </c>
      <c r="M2661" s="1">
        <v>9</v>
      </c>
      <c r="N2661" s="9">
        <f>DATE(YEAR(TblLocations[[#This Row],[ODK_DateOfSubmission]]),MONTH(TblLocations[[#This Row],[ODK_DateOfSubmission]]),DAY(TblLocations[[#This Row],[ODK_DateOfSubmission]]))</f>
        <v>44705</v>
      </c>
      <c r="O2661" s="23" t="str">
        <f>_xlfn.CONCAT( YEAR(TblLocations[[#This Row],[ODK_DateOfSubmission]]), "-",TEXT( MONTH(TblLocations[[#This Row],[ODK_DateOfSubmission]]),"00"))</f>
        <v>2022-05</v>
      </c>
    </row>
    <row r="2662" spans="1:15" x14ac:dyDescent="0.25">
      <c r="A2662" s="1">
        <v>3504031</v>
      </c>
      <c r="B2662" s="1">
        <v>1207</v>
      </c>
      <c r="C2662" s="1">
        <v>21208</v>
      </c>
      <c r="D2662" s="63">
        <v>44706.010290775463</v>
      </c>
      <c r="E2662" s="54" t="s">
        <v>1658</v>
      </c>
      <c r="F2662" s="56" t="s">
        <v>68</v>
      </c>
      <c r="G2662" s="56" t="s">
        <v>73</v>
      </c>
      <c r="H2662" s="56" t="s">
        <v>1059</v>
      </c>
      <c r="I2662" s="56" t="s">
        <v>1091</v>
      </c>
      <c r="J2662" s="54" t="s">
        <v>380</v>
      </c>
      <c r="K2662" s="1">
        <v>31.067779245299999</v>
      </c>
      <c r="L2662" s="1">
        <v>46.249674558199999</v>
      </c>
      <c r="M2662" s="1">
        <v>7</v>
      </c>
      <c r="N2662" s="9">
        <f>DATE(YEAR(TblLocations[[#This Row],[ODK_DateOfSubmission]]),MONTH(TblLocations[[#This Row],[ODK_DateOfSubmission]]),DAY(TblLocations[[#This Row],[ODK_DateOfSubmission]]))</f>
        <v>44706</v>
      </c>
      <c r="O2662" s="23" t="str">
        <f>_xlfn.CONCAT( YEAR(TblLocations[[#This Row],[ODK_DateOfSubmission]]), "-",TEXT( MONTH(TblLocations[[#This Row],[ODK_DateOfSubmission]]),"00"))</f>
        <v>2022-05</v>
      </c>
    </row>
    <row r="2663" spans="1:15" x14ac:dyDescent="0.25">
      <c r="A2663" s="1">
        <v>3504031</v>
      </c>
      <c r="B2663" s="1">
        <v>1207</v>
      </c>
      <c r="C2663" s="1">
        <v>21208</v>
      </c>
      <c r="D2663" s="63">
        <v>44706.010290775463</v>
      </c>
      <c r="E2663" s="54" t="s">
        <v>1658</v>
      </c>
      <c r="F2663" s="56" t="s">
        <v>68</v>
      </c>
      <c r="G2663" s="56" t="s">
        <v>73</v>
      </c>
      <c r="H2663" s="56" t="s">
        <v>1059</v>
      </c>
      <c r="I2663" s="56" t="s">
        <v>1091</v>
      </c>
      <c r="J2663" s="54" t="s">
        <v>380</v>
      </c>
      <c r="K2663" s="1">
        <v>31.067779245299999</v>
      </c>
      <c r="L2663" s="1">
        <v>46.249674558199999</v>
      </c>
      <c r="M2663" s="1">
        <v>17</v>
      </c>
      <c r="N2663" s="9">
        <f>DATE(YEAR(TblLocations[[#This Row],[ODK_DateOfSubmission]]),MONTH(TblLocations[[#This Row],[ODK_DateOfSubmission]]),DAY(TblLocations[[#This Row],[ODK_DateOfSubmission]]))</f>
        <v>44706</v>
      </c>
      <c r="O2663" s="23" t="str">
        <f>_xlfn.CONCAT( YEAR(TblLocations[[#This Row],[ODK_DateOfSubmission]]), "-",TEXT( MONTH(TblLocations[[#This Row],[ODK_DateOfSubmission]]),"00"))</f>
        <v>2022-05</v>
      </c>
    </row>
    <row r="2664" spans="1:15" x14ac:dyDescent="0.25">
      <c r="A2664" s="1">
        <v>3504031</v>
      </c>
      <c r="B2664" s="1">
        <v>1207</v>
      </c>
      <c r="C2664" s="1">
        <v>21208</v>
      </c>
      <c r="D2664" s="63">
        <v>44706.010290775463</v>
      </c>
      <c r="E2664" s="54" t="s">
        <v>1658</v>
      </c>
      <c r="F2664" s="56" t="s">
        <v>68</v>
      </c>
      <c r="G2664" s="56" t="s">
        <v>73</v>
      </c>
      <c r="H2664" s="56" t="s">
        <v>1059</v>
      </c>
      <c r="I2664" s="56" t="s">
        <v>1091</v>
      </c>
      <c r="J2664" s="54" t="s">
        <v>380</v>
      </c>
      <c r="K2664" s="1">
        <v>31.067779245299999</v>
      </c>
      <c r="L2664" s="1">
        <v>46.249674558199999</v>
      </c>
      <c r="M2664" s="1">
        <v>5</v>
      </c>
      <c r="N2664" s="9">
        <f>DATE(YEAR(TblLocations[[#This Row],[ODK_DateOfSubmission]]),MONTH(TblLocations[[#This Row],[ODK_DateOfSubmission]]),DAY(TblLocations[[#This Row],[ODK_DateOfSubmission]]))</f>
        <v>44706</v>
      </c>
      <c r="O2664" s="23" t="str">
        <f>_xlfn.CONCAT( YEAR(TblLocations[[#This Row],[ODK_DateOfSubmission]]), "-",TEXT( MONTH(TblLocations[[#This Row],[ODK_DateOfSubmission]]),"00"))</f>
        <v>2022-05</v>
      </c>
    </row>
    <row r="2665" spans="1:15" x14ac:dyDescent="0.25">
      <c r="A2665" s="1">
        <v>3504031</v>
      </c>
      <c r="B2665" s="1">
        <v>1207</v>
      </c>
      <c r="C2665" s="1">
        <v>21208</v>
      </c>
      <c r="D2665" s="63">
        <v>44706.010290775463</v>
      </c>
      <c r="E2665" s="54" t="s">
        <v>1658</v>
      </c>
      <c r="F2665" s="56" t="s">
        <v>68</v>
      </c>
      <c r="G2665" s="56" t="s">
        <v>73</v>
      </c>
      <c r="H2665" s="56" t="s">
        <v>1059</v>
      </c>
      <c r="I2665" s="56" t="s">
        <v>1091</v>
      </c>
      <c r="J2665" s="54" t="s">
        <v>380</v>
      </c>
      <c r="K2665" s="1">
        <v>31.067779245299999</v>
      </c>
      <c r="L2665" s="1">
        <v>46.249674558199999</v>
      </c>
      <c r="M2665" s="1">
        <v>5</v>
      </c>
      <c r="N2665" s="9">
        <f>DATE(YEAR(TblLocations[[#This Row],[ODK_DateOfSubmission]]),MONTH(TblLocations[[#This Row],[ODK_DateOfSubmission]]),DAY(TblLocations[[#This Row],[ODK_DateOfSubmission]]))</f>
        <v>44706</v>
      </c>
      <c r="O2665" s="23" t="str">
        <f>_xlfn.CONCAT( YEAR(TblLocations[[#This Row],[ODK_DateOfSubmission]]), "-",TEXT( MONTH(TblLocations[[#This Row],[ODK_DateOfSubmission]]),"00"))</f>
        <v>2022-05</v>
      </c>
    </row>
    <row r="2666" spans="1:15" x14ac:dyDescent="0.25">
      <c r="A2666" s="1">
        <v>3504031</v>
      </c>
      <c r="B2666" s="1">
        <v>1207</v>
      </c>
      <c r="C2666" s="1">
        <v>21208</v>
      </c>
      <c r="D2666" s="63">
        <v>44706.010290775463</v>
      </c>
      <c r="E2666" s="54" t="s">
        <v>1658</v>
      </c>
      <c r="F2666" s="56" t="s">
        <v>68</v>
      </c>
      <c r="G2666" s="56" t="s">
        <v>73</v>
      </c>
      <c r="H2666" s="56" t="s">
        <v>1059</v>
      </c>
      <c r="I2666" s="56" t="s">
        <v>1091</v>
      </c>
      <c r="J2666" s="54" t="s">
        <v>380</v>
      </c>
      <c r="K2666" s="1">
        <v>31.067779245299999</v>
      </c>
      <c r="L2666" s="1">
        <v>46.249674558199999</v>
      </c>
      <c r="M2666" s="1">
        <v>5</v>
      </c>
      <c r="N2666" s="9">
        <f>DATE(YEAR(TblLocations[[#This Row],[ODK_DateOfSubmission]]),MONTH(TblLocations[[#This Row],[ODK_DateOfSubmission]]),DAY(TblLocations[[#This Row],[ODK_DateOfSubmission]]))</f>
        <v>44706</v>
      </c>
      <c r="O2666" s="23" t="str">
        <f>_xlfn.CONCAT( YEAR(TblLocations[[#This Row],[ODK_DateOfSubmission]]), "-",TEXT( MONTH(TblLocations[[#This Row],[ODK_DateOfSubmission]]),"00"))</f>
        <v>2022-05</v>
      </c>
    </row>
    <row r="2667" spans="1:15" x14ac:dyDescent="0.25">
      <c r="A2667" s="1">
        <v>3504033</v>
      </c>
      <c r="B2667" s="1">
        <v>652</v>
      </c>
      <c r="C2667" s="1">
        <v>10259</v>
      </c>
      <c r="D2667" s="63">
        <v>44693.473622256941</v>
      </c>
      <c r="E2667" s="54" t="s">
        <v>1658</v>
      </c>
      <c r="F2667" s="56" t="s">
        <v>68</v>
      </c>
      <c r="G2667" s="56" t="s">
        <v>73</v>
      </c>
      <c r="H2667" s="56" t="s">
        <v>1059</v>
      </c>
      <c r="I2667" s="56" t="s">
        <v>1094</v>
      </c>
      <c r="J2667" s="54" t="s">
        <v>1095</v>
      </c>
      <c r="K2667" s="1">
        <v>31.045411312199999</v>
      </c>
      <c r="L2667" s="1">
        <v>46.277832423</v>
      </c>
      <c r="M2667" s="1">
        <v>20</v>
      </c>
      <c r="N2667" s="9">
        <f>DATE(YEAR(TblLocations[[#This Row],[ODK_DateOfSubmission]]),MONTH(TblLocations[[#This Row],[ODK_DateOfSubmission]]),DAY(TblLocations[[#This Row],[ODK_DateOfSubmission]]))</f>
        <v>44693</v>
      </c>
      <c r="O2667" s="23" t="str">
        <f>_xlfn.CONCAT( YEAR(TblLocations[[#This Row],[ODK_DateOfSubmission]]), "-",TEXT( MONTH(TblLocations[[#This Row],[ODK_DateOfSubmission]]),"00"))</f>
        <v>2022-05</v>
      </c>
    </row>
    <row r="2668" spans="1:15" x14ac:dyDescent="0.25">
      <c r="A2668" s="1">
        <v>3504033</v>
      </c>
      <c r="B2668" s="1">
        <v>652</v>
      </c>
      <c r="C2668" s="1">
        <v>10259</v>
      </c>
      <c r="D2668" s="63">
        <v>44693.473622256941</v>
      </c>
      <c r="E2668" s="54" t="s">
        <v>1658</v>
      </c>
      <c r="F2668" s="56" t="s">
        <v>68</v>
      </c>
      <c r="G2668" s="56" t="s">
        <v>73</v>
      </c>
      <c r="H2668" s="56" t="s">
        <v>1059</v>
      </c>
      <c r="I2668" s="56" t="s">
        <v>1094</v>
      </c>
      <c r="J2668" s="54" t="s">
        <v>1095</v>
      </c>
      <c r="K2668" s="1">
        <v>31.045411312199999</v>
      </c>
      <c r="L2668" s="1">
        <v>46.277832423</v>
      </c>
      <c r="M2668" s="1">
        <v>15</v>
      </c>
      <c r="N2668" s="9">
        <f>DATE(YEAR(TblLocations[[#This Row],[ODK_DateOfSubmission]]),MONTH(TblLocations[[#This Row],[ODK_DateOfSubmission]]),DAY(TblLocations[[#This Row],[ODK_DateOfSubmission]]))</f>
        <v>44693</v>
      </c>
      <c r="O2668" s="23" t="str">
        <f>_xlfn.CONCAT( YEAR(TblLocations[[#This Row],[ODK_DateOfSubmission]]), "-",TEXT( MONTH(TblLocations[[#This Row],[ODK_DateOfSubmission]]),"00"))</f>
        <v>2022-05</v>
      </c>
    </row>
    <row r="2669" spans="1:15" x14ac:dyDescent="0.25">
      <c r="A2669" s="1">
        <v>3504033</v>
      </c>
      <c r="B2669" s="1">
        <v>652</v>
      </c>
      <c r="C2669" s="1">
        <v>10259</v>
      </c>
      <c r="D2669" s="63">
        <v>44693.473622256941</v>
      </c>
      <c r="E2669" s="54" t="s">
        <v>1658</v>
      </c>
      <c r="F2669" s="56" t="s">
        <v>68</v>
      </c>
      <c r="G2669" s="56" t="s">
        <v>73</v>
      </c>
      <c r="H2669" s="56" t="s">
        <v>1059</v>
      </c>
      <c r="I2669" s="56" t="s">
        <v>1094</v>
      </c>
      <c r="J2669" s="54" t="s">
        <v>1095</v>
      </c>
      <c r="K2669" s="1">
        <v>31.045411312199999</v>
      </c>
      <c r="L2669" s="1">
        <v>46.277832423</v>
      </c>
      <c r="M2669" s="1">
        <v>7</v>
      </c>
      <c r="N2669" s="9">
        <f>DATE(YEAR(TblLocations[[#This Row],[ODK_DateOfSubmission]]),MONTH(TblLocations[[#This Row],[ODK_DateOfSubmission]]),DAY(TblLocations[[#This Row],[ODK_DateOfSubmission]]))</f>
        <v>44693</v>
      </c>
      <c r="O2669" s="23" t="str">
        <f>_xlfn.CONCAT( YEAR(TblLocations[[#This Row],[ODK_DateOfSubmission]]), "-",TEXT( MONTH(TblLocations[[#This Row],[ODK_DateOfSubmission]]),"00"))</f>
        <v>2022-05</v>
      </c>
    </row>
    <row r="2670" spans="1:15" x14ac:dyDescent="0.25">
      <c r="A2670" s="1">
        <v>3504033</v>
      </c>
      <c r="B2670" s="1">
        <v>652</v>
      </c>
      <c r="C2670" s="1">
        <v>10259</v>
      </c>
      <c r="D2670" s="63">
        <v>44693.473622256941</v>
      </c>
      <c r="E2670" s="54" t="s">
        <v>1658</v>
      </c>
      <c r="F2670" s="56" t="s">
        <v>68</v>
      </c>
      <c r="G2670" s="56" t="s">
        <v>73</v>
      </c>
      <c r="H2670" s="56" t="s">
        <v>1059</v>
      </c>
      <c r="I2670" s="56" t="s">
        <v>1094</v>
      </c>
      <c r="J2670" s="54" t="s">
        <v>1095</v>
      </c>
      <c r="K2670" s="1">
        <v>31.045411312199999</v>
      </c>
      <c r="L2670" s="1">
        <v>46.277832423</v>
      </c>
      <c r="M2670" s="1">
        <v>15</v>
      </c>
      <c r="N2670" s="9">
        <f>DATE(YEAR(TblLocations[[#This Row],[ODK_DateOfSubmission]]),MONTH(TblLocations[[#This Row],[ODK_DateOfSubmission]]),DAY(TblLocations[[#This Row],[ODK_DateOfSubmission]]))</f>
        <v>44693</v>
      </c>
      <c r="O2670" s="23" t="str">
        <f>_xlfn.CONCAT( YEAR(TblLocations[[#This Row],[ODK_DateOfSubmission]]), "-",TEXT( MONTH(TblLocations[[#This Row],[ODK_DateOfSubmission]]),"00"))</f>
        <v>2022-05</v>
      </c>
    </row>
    <row r="2671" spans="1:15" x14ac:dyDescent="0.25">
      <c r="A2671" s="1">
        <v>3504033</v>
      </c>
      <c r="B2671" s="1">
        <v>652</v>
      </c>
      <c r="C2671" s="1">
        <v>10259</v>
      </c>
      <c r="D2671" s="63">
        <v>44693.473622256941</v>
      </c>
      <c r="E2671" s="54" t="s">
        <v>1658</v>
      </c>
      <c r="F2671" s="56" t="s">
        <v>68</v>
      </c>
      <c r="G2671" s="56" t="s">
        <v>73</v>
      </c>
      <c r="H2671" s="56" t="s">
        <v>1059</v>
      </c>
      <c r="I2671" s="56" t="s">
        <v>1094</v>
      </c>
      <c r="J2671" s="54" t="s">
        <v>1095</v>
      </c>
      <c r="K2671" s="1">
        <v>31.045411312199999</v>
      </c>
      <c r="L2671" s="1">
        <v>46.277832423</v>
      </c>
      <c r="M2671" s="1">
        <v>15</v>
      </c>
      <c r="N2671" s="9">
        <f>DATE(YEAR(TblLocations[[#This Row],[ODK_DateOfSubmission]]),MONTH(TblLocations[[#This Row],[ODK_DateOfSubmission]]),DAY(TblLocations[[#This Row],[ODK_DateOfSubmission]]))</f>
        <v>44693</v>
      </c>
      <c r="O2671" s="23" t="str">
        <f>_xlfn.CONCAT( YEAR(TblLocations[[#This Row],[ODK_DateOfSubmission]]), "-",TEXT( MONTH(TblLocations[[#This Row],[ODK_DateOfSubmission]]),"00"))</f>
        <v>2022-05</v>
      </c>
    </row>
    <row r="2672" spans="1:15" x14ac:dyDescent="0.25">
      <c r="A2672" s="1">
        <v>3504036</v>
      </c>
      <c r="B2672" s="1">
        <v>1706</v>
      </c>
      <c r="C2672" s="1">
        <v>23683</v>
      </c>
      <c r="D2672" s="63">
        <v>44716.497714618054</v>
      </c>
      <c r="E2672" s="54" t="s">
        <v>1658</v>
      </c>
      <c r="F2672" s="56" t="s">
        <v>68</v>
      </c>
      <c r="G2672" s="56" t="s">
        <v>73</v>
      </c>
      <c r="H2672" s="56" t="s">
        <v>1059</v>
      </c>
      <c r="I2672" s="56" t="s">
        <v>1096</v>
      </c>
      <c r="J2672" s="54" t="s">
        <v>1097</v>
      </c>
      <c r="K2672" s="1">
        <v>31.03290329</v>
      </c>
      <c r="L2672" s="1">
        <v>46.251552429999997</v>
      </c>
      <c r="M2672" s="1">
        <v>4</v>
      </c>
      <c r="N2672" s="9">
        <f>DATE(YEAR(TblLocations[[#This Row],[ODK_DateOfSubmission]]),MONTH(TblLocations[[#This Row],[ODK_DateOfSubmission]]),DAY(TblLocations[[#This Row],[ODK_DateOfSubmission]]))</f>
        <v>44716</v>
      </c>
      <c r="O2672" s="23" t="str">
        <f>_xlfn.CONCAT( YEAR(TblLocations[[#This Row],[ODK_DateOfSubmission]]), "-",TEXT( MONTH(TblLocations[[#This Row],[ODK_DateOfSubmission]]),"00"))</f>
        <v>2022-06</v>
      </c>
    </row>
    <row r="2673" spans="1:15" x14ac:dyDescent="0.25">
      <c r="A2673" s="1">
        <v>3504036</v>
      </c>
      <c r="B2673" s="1">
        <v>1706</v>
      </c>
      <c r="C2673" s="1">
        <v>23683</v>
      </c>
      <c r="D2673" s="63">
        <v>44716.497714618054</v>
      </c>
      <c r="E2673" s="54" t="s">
        <v>1658</v>
      </c>
      <c r="F2673" s="56" t="s">
        <v>68</v>
      </c>
      <c r="G2673" s="56" t="s">
        <v>73</v>
      </c>
      <c r="H2673" s="56" t="s">
        <v>1059</v>
      </c>
      <c r="I2673" s="56" t="s">
        <v>1096</v>
      </c>
      <c r="J2673" s="54" t="s">
        <v>1097</v>
      </c>
      <c r="K2673" s="1">
        <v>31.03290329</v>
      </c>
      <c r="L2673" s="1">
        <v>46.251552429999997</v>
      </c>
      <c r="M2673" s="1">
        <v>2</v>
      </c>
      <c r="N2673" s="9">
        <f>DATE(YEAR(TblLocations[[#This Row],[ODK_DateOfSubmission]]),MONTH(TblLocations[[#This Row],[ODK_DateOfSubmission]]),DAY(TblLocations[[#This Row],[ODK_DateOfSubmission]]))</f>
        <v>44716</v>
      </c>
      <c r="O2673" s="23" t="str">
        <f>_xlfn.CONCAT( YEAR(TblLocations[[#This Row],[ODK_DateOfSubmission]]), "-",TEXT( MONTH(TblLocations[[#This Row],[ODK_DateOfSubmission]]),"00"))</f>
        <v>2022-06</v>
      </c>
    </row>
    <row r="2674" spans="1:15" x14ac:dyDescent="0.25">
      <c r="A2674" s="1">
        <v>3504036</v>
      </c>
      <c r="B2674" s="1">
        <v>1706</v>
      </c>
      <c r="C2674" s="1">
        <v>23683</v>
      </c>
      <c r="D2674" s="63">
        <v>44716.497714618054</v>
      </c>
      <c r="E2674" s="54" t="s">
        <v>1658</v>
      </c>
      <c r="F2674" s="56" t="s">
        <v>68</v>
      </c>
      <c r="G2674" s="56" t="s">
        <v>73</v>
      </c>
      <c r="H2674" s="56" t="s">
        <v>1059</v>
      </c>
      <c r="I2674" s="56" t="s">
        <v>1096</v>
      </c>
      <c r="J2674" s="54" t="s">
        <v>1097</v>
      </c>
      <c r="K2674" s="1">
        <v>31.03290329</v>
      </c>
      <c r="L2674" s="1">
        <v>46.251552429999997</v>
      </c>
      <c r="M2674" s="1">
        <v>2</v>
      </c>
      <c r="N2674" s="9">
        <f>DATE(YEAR(TblLocations[[#This Row],[ODK_DateOfSubmission]]),MONTH(TblLocations[[#This Row],[ODK_DateOfSubmission]]),DAY(TblLocations[[#This Row],[ODK_DateOfSubmission]]))</f>
        <v>44716</v>
      </c>
      <c r="O2674" s="23" t="str">
        <f>_xlfn.CONCAT( YEAR(TblLocations[[#This Row],[ODK_DateOfSubmission]]), "-",TEXT( MONTH(TblLocations[[#This Row],[ODK_DateOfSubmission]]),"00"))</f>
        <v>2022-06</v>
      </c>
    </row>
    <row r="2675" spans="1:15" x14ac:dyDescent="0.25">
      <c r="A2675" s="1">
        <v>3504041</v>
      </c>
      <c r="B2675" s="1">
        <v>1267</v>
      </c>
      <c r="C2675" s="1">
        <v>25533</v>
      </c>
      <c r="D2675" s="63">
        <v>44707.479820520835</v>
      </c>
      <c r="E2675" s="54" t="s">
        <v>1658</v>
      </c>
      <c r="F2675" s="56" t="s">
        <v>68</v>
      </c>
      <c r="G2675" s="56" t="s">
        <v>73</v>
      </c>
      <c r="H2675" s="56" t="s">
        <v>1059</v>
      </c>
      <c r="I2675" s="56" t="s">
        <v>1098</v>
      </c>
      <c r="J2675" s="54" t="s">
        <v>1099</v>
      </c>
      <c r="K2675" s="1">
        <v>31.080862144499999</v>
      </c>
      <c r="L2675" s="1">
        <v>46.240087203599998</v>
      </c>
      <c r="M2675" s="1">
        <v>33</v>
      </c>
      <c r="N2675" s="9">
        <f>DATE(YEAR(TblLocations[[#This Row],[ODK_DateOfSubmission]]),MONTH(TblLocations[[#This Row],[ODK_DateOfSubmission]]),DAY(TblLocations[[#This Row],[ODK_DateOfSubmission]]))</f>
        <v>44707</v>
      </c>
      <c r="O2675" s="23" t="str">
        <f>_xlfn.CONCAT( YEAR(TblLocations[[#This Row],[ODK_DateOfSubmission]]), "-",TEXT( MONTH(TblLocations[[#This Row],[ODK_DateOfSubmission]]),"00"))</f>
        <v>2022-05</v>
      </c>
    </row>
    <row r="2676" spans="1:15" x14ac:dyDescent="0.25">
      <c r="A2676" s="1">
        <v>3504041</v>
      </c>
      <c r="B2676" s="1">
        <v>1267</v>
      </c>
      <c r="C2676" s="1">
        <v>25533</v>
      </c>
      <c r="D2676" s="63">
        <v>44707.479820520835</v>
      </c>
      <c r="E2676" s="54" t="s">
        <v>1658</v>
      </c>
      <c r="F2676" s="56" t="s">
        <v>68</v>
      </c>
      <c r="G2676" s="56" t="s">
        <v>73</v>
      </c>
      <c r="H2676" s="56" t="s">
        <v>1059</v>
      </c>
      <c r="I2676" s="56" t="s">
        <v>1098</v>
      </c>
      <c r="J2676" s="54" t="s">
        <v>1099</v>
      </c>
      <c r="K2676" s="1">
        <v>31.080862144499999</v>
      </c>
      <c r="L2676" s="1">
        <v>46.240087203599998</v>
      </c>
      <c r="M2676" s="1">
        <v>27</v>
      </c>
      <c r="N2676" s="9">
        <f>DATE(YEAR(TblLocations[[#This Row],[ODK_DateOfSubmission]]),MONTH(TblLocations[[#This Row],[ODK_DateOfSubmission]]),DAY(TblLocations[[#This Row],[ODK_DateOfSubmission]]))</f>
        <v>44707</v>
      </c>
      <c r="O2676" s="23" t="str">
        <f>_xlfn.CONCAT( YEAR(TblLocations[[#This Row],[ODK_DateOfSubmission]]), "-",TEXT( MONTH(TblLocations[[#This Row],[ODK_DateOfSubmission]]),"00"))</f>
        <v>2022-05</v>
      </c>
    </row>
    <row r="2677" spans="1:15" x14ac:dyDescent="0.25">
      <c r="A2677" s="1">
        <v>3504041</v>
      </c>
      <c r="B2677" s="1">
        <v>1267</v>
      </c>
      <c r="C2677" s="1">
        <v>25533</v>
      </c>
      <c r="D2677" s="63">
        <v>44707.479820520835</v>
      </c>
      <c r="E2677" s="54" t="s">
        <v>1658</v>
      </c>
      <c r="F2677" s="56" t="s">
        <v>68</v>
      </c>
      <c r="G2677" s="56" t="s">
        <v>73</v>
      </c>
      <c r="H2677" s="56" t="s">
        <v>1059</v>
      </c>
      <c r="I2677" s="56" t="s">
        <v>1098</v>
      </c>
      <c r="J2677" s="54" t="s">
        <v>1099</v>
      </c>
      <c r="K2677" s="1">
        <v>31.080862144499999</v>
      </c>
      <c r="L2677" s="1">
        <v>46.240087203599998</v>
      </c>
      <c r="M2677" s="1">
        <v>15</v>
      </c>
      <c r="N2677" s="9">
        <f>DATE(YEAR(TblLocations[[#This Row],[ODK_DateOfSubmission]]),MONTH(TblLocations[[#This Row],[ODK_DateOfSubmission]]),DAY(TblLocations[[#This Row],[ODK_DateOfSubmission]]))</f>
        <v>44707</v>
      </c>
      <c r="O2677" s="23" t="str">
        <f>_xlfn.CONCAT( YEAR(TblLocations[[#This Row],[ODK_DateOfSubmission]]), "-",TEXT( MONTH(TblLocations[[#This Row],[ODK_DateOfSubmission]]),"00"))</f>
        <v>2022-05</v>
      </c>
    </row>
    <row r="2678" spans="1:15" x14ac:dyDescent="0.25">
      <c r="A2678" s="1">
        <v>3504041</v>
      </c>
      <c r="B2678" s="1">
        <v>1267</v>
      </c>
      <c r="C2678" s="1">
        <v>25533</v>
      </c>
      <c r="D2678" s="63">
        <v>44707.479820520835</v>
      </c>
      <c r="E2678" s="54" t="s">
        <v>1658</v>
      </c>
      <c r="F2678" s="56" t="s">
        <v>68</v>
      </c>
      <c r="G2678" s="56" t="s">
        <v>73</v>
      </c>
      <c r="H2678" s="56" t="s">
        <v>1059</v>
      </c>
      <c r="I2678" s="56" t="s">
        <v>1098</v>
      </c>
      <c r="J2678" s="54" t="s">
        <v>1099</v>
      </c>
      <c r="K2678" s="1">
        <v>31.080862144499999</v>
      </c>
      <c r="L2678" s="1">
        <v>46.240087203599998</v>
      </c>
      <c r="M2678" s="1">
        <v>31</v>
      </c>
      <c r="N2678" s="9">
        <f>DATE(YEAR(TblLocations[[#This Row],[ODK_DateOfSubmission]]),MONTH(TblLocations[[#This Row],[ODK_DateOfSubmission]]),DAY(TblLocations[[#This Row],[ODK_DateOfSubmission]]))</f>
        <v>44707</v>
      </c>
      <c r="O2678" s="23" t="str">
        <f>_xlfn.CONCAT( YEAR(TblLocations[[#This Row],[ODK_DateOfSubmission]]), "-",TEXT( MONTH(TblLocations[[#This Row],[ODK_DateOfSubmission]]),"00"))</f>
        <v>2022-05</v>
      </c>
    </row>
    <row r="2679" spans="1:15" x14ac:dyDescent="0.25">
      <c r="A2679" s="1">
        <v>3504041</v>
      </c>
      <c r="B2679" s="1">
        <v>1267</v>
      </c>
      <c r="C2679" s="1">
        <v>25533</v>
      </c>
      <c r="D2679" s="63">
        <v>44707.479820520835</v>
      </c>
      <c r="E2679" s="54" t="s">
        <v>1658</v>
      </c>
      <c r="F2679" s="56" t="s">
        <v>68</v>
      </c>
      <c r="G2679" s="56" t="s">
        <v>73</v>
      </c>
      <c r="H2679" s="56" t="s">
        <v>1059</v>
      </c>
      <c r="I2679" s="56" t="s">
        <v>1098</v>
      </c>
      <c r="J2679" s="54" t="s">
        <v>1099</v>
      </c>
      <c r="K2679" s="1">
        <v>31.080862144499999</v>
      </c>
      <c r="L2679" s="1">
        <v>46.240087203599998</v>
      </c>
      <c r="M2679" s="1">
        <v>7</v>
      </c>
      <c r="N2679" s="9">
        <f>DATE(YEAR(TblLocations[[#This Row],[ODK_DateOfSubmission]]),MONTH(TblLocations[[#This Row],[ODK_DateOfSubmission]]),DAY(TblLocations[[#This Row],[ODK_DateOfSubmission]]))</f>
        <v>44707</v>
      </c>
      <c r="O2679" s="23" t="str">
        <f>_xlfn.CONCAT( YEAR(TblLocations[[#This Row],[ODK_DateOfSubmission]]), "-",TEXT( MONTH(TblLocations[[#This Row],[ODK_DateOfSubmission]]),"00"))</f>
        <v>2022-05</v>
      </c>
    </row>
    <row r="2680" spans="1:15" x14ac:dyDescent="0.25">
      <c r="A2680" s="1">
        <v>3504041</v>
      </c>
      <c r="B2680" s="1">
        <v>1267</v>
      </c>
      <c r="C2680" s="1">
        <v>25533</v>
      </c>
      <c r="D2680" s="63">
        <v>44707.479820520835</v>
      </c>
      <c r="E2680" s="54" t="s">
        <v>1658</v>
      </c>
      <c r="F2680" s="56" t="s">
        <v>68</v>
      </c>
      <c r="G2680" s="56" t="s">
        <v>73</v>
      </c>
      <c r="H2680" s="56" t="s">
        <v>1059</v>
      </c>
      <c r="I2680" s="56" t="s">
        <v>1098</v>
      </c>
      <c r="J2680" s="54" t="s">
        <v>1099</v>
      </c>
      <c r="K2680" s="1">
        <v>31.080862144499999</v>
      </c>
      <c r="L2680" s="1">
        <v>46.240087203599998</v>
      </c>
      <c r="M2680" s="1">
        <v>11</v>
      </c>
      <c r="N2680" s="9">
        <f>DATE(YEAR(TblLocations[[#This Row],[ODK_DateOfSubmission]]),MONTH(TblLocations[[#This Row],[ODK_DateOfSubmission]]),DAY(TblLocations[[#This Row],[ODK_DateOfSubmission]]))</f>
        <v>44707</v>
      </c>
      <c r="O2680" s="23" t="str">
        <f>_xlfn.CONCAT( YEAR(TblLocations[[#This Row],[ODK_DateOfSubmission]]), "-",TEXT( MONTH(TblLocations[[#This Row],[ODK_DateOfSubmission]]),"00"))</f>
        <v>2022-05</v>
      </c>
    </row>
    <row r="2681" spans="1:15" x14ac:dyDescent="0.25">
      <c r="A2681" s="1">
        <v>3504042</v>
      </c>
      <c r="B2681" s="1">
        <v>1145</v>
      </c>
      <c r="C2681" s="1">
        <v>10263</v>
      </c>
      <c r="D2681" s="63">
        <v>44704.824010335651</v>
      </c>
      <c r="E2681" s="54" t="s">
        <v>1658</v>
      </c>
      <c r="F2681" s="56" t="s">
        <v>68</v>
      </c>
      <c r="G2681" s="56" t="s">
        <v>73</v>
      </c>
      <c r="H2681" s="56" t="s">
        <v>1059</v>
      </c>
      <c r="I2681" s="56" t="s">
        <v>1100</v>
      </c>
      <c r="J2681" s="54" t="s">
        <v>1101</v>
      </c>
      <c r="K2681" s="1">
        <v>31.0802066016</v>
      </c>
      <c r="L2681" s="1">
        <v>46.235693895300003</v>
      </c>
      <c r="M2681" s="1">
        <v>15</v>
      </c>
      <c r="N2681" s="9">
        <f>DATE(YEAR(TblLocations[[#This Row],[ODK_DateOfSubmission]]),MONTH(TblLocations[[#This Row],[ODK_DateOfSubmission]]),DAY(TblLocations[[#This Row],[ODK_DateOfSubmission]]))</f>
        <v>44704</v>
      </c>
      <c r="O2681" s="23" t="str">
        <f>_xlfn.CONCAT( YEAR(TblLocations[[#This Row],[ODK_DateOfSubmission]]), "-",TEXT( MONTH(TblLocations[[#This Row],[ODK_DateOfSubmission]]),"00"))</f>
        <v>2022-05</v>
      </c>
    </row>
    <row r="2682" spans="1:15" x14ac:dyDescent="0.25">
      <c r="A2682" s="1">
        <v>3504042</v>
      </c>
      <c r="B2682" s="1">
        <v>1145</v>
      </c>
      <c r="C2682" s="1">
        <v>10263</v>
      </c>
      <c r="D2682" s="63">
        <v>44704.824010335651</v>
      </c>
      <c r="E2682" s="54" t="s">
        <v>1658</v>
      </c>
      <c r="F2682" s="56" t="s">
        <v>68</v>
      </c>
      <c r="G2682" s="56" t="s">
        <v>73</v>
      </c>
      <c r="H2682" s="56" t="s">
        <v>1059</v>
      </c>
      <c r="I2682" s="56" t="s">
        <v>1100</v>
      </c>
      <c r="J2682" s="54" t="s">
        <v>1101</v>
      </c>
      <c r="K2682" s="1">
        <v>31.0802066016</v>
      </c>
      <c r="L2682" s="1">
        <v>46.235693895300003</v>
      </c>
      <c r="M2682" s="1">
        <v>5</v>
      </c>
      <c r="N2682" s="9">
        <f>DATE(YEAR(TblLocations[[#This Row],[ODK_DateOfSubmission]]),MONTH(TblLocations[[#This Row],[ODK_DateOfSubmission]]),DAY(TblLocations[[#This Row],[ODK_DateOfSubmission]]))</f>
        <v>44704</v>
      </c>
      <c r="O2682" s="23" t="str">
        <f>_xlfn.CONCAT( YEAR(TblLocations[[#This Row],[ODK_DateOfSubmission]]), "-",TEXT( MONTH(TblLocations[[#This Row],[ODK_DateOfSubmission]]),"00"))</f>
        <v>2022-05</v>
      </c>
    </row>
    <row r="2683" spans="1:15" x14ac:dyDescent="0.25">
      <c r="A2683" s="1">
        <v>3504042</v>
      </c>
      <c r="B2683" s="1">
        <v>1145</v>
      </c>
      <c r="C2683" s="1">
        <v>10263</v>
      </c>
      <c r="D2683" s="63">
        <v>44704.824010335651</v>
      </c>
      <c r="E2683" s="54" t="s">
        <v>1658</v>
      </c>
      <c r="F2683" s="56" t="s">
        <v>68</v>
      </c>
      <c r="G2683" s="56" t="s">
        <v>73</v>
      </c>
      <c r="H2683" s="56" t="s">
        <v>1059</v>
      </c>
      <c r="I2683" s="56" t="s">
        <v>1100</v>
      </c>
      <c r="J2683" s="54" t="s">
        <v>1101</v>
      </c>
      <c r="K2683" s="1">
        <v>31.0802066016</v>
      </c>
      <c r="L2683" s="1">
        <v>46.235693895300003</v>
      </c>
      <c r="M2683" s="1">
        <v>10</v>
      </c>
      <c r="N2683" s="9">
        <f>DATE(YEAR(TblLocations[[#This Row],[ODK_DateOfSubmission]]),MONTH(TblLocations[[#This Row],[ODK_DateOfSubmission]]),DAY(TblLocations[[#This Row],[ODK_DateOfSubmission]]))</f>
        <v>44704</v>
      </c>
      <c r="O2683" s="23" t="str">
        <f>_xlfn.CONCAT( YEAR(TblLocations[[#This Row],[ODK_DateOfSubmission]]), "-",TEXT( MONTH(TblLocations[[#This Row],[ODK_DateOfSubmission]]),"00"))</f>
        <v>2022-05</v>
      </c>
    </row>
    <row r="2684" spans="1:15" x14ac:dyDescent="0.25">
      <c r="A2684" s="1">
        <v>3504051</v>
      </c>
      <c r="B2684" s="1">
        <v>1208</v>
      </c>
      <c r="C2684" s="1">
        <v>23685</v>
      </c>
      <c r="D2684" s="63">
        <v>44706.010310150465</v>
      </c>
      <c r="E2684" s="54" t="s">
        <v>1658</v>
      </c>
      <c r="F2684" s="56" t="s">
        <v>68</v>
      </c>
      <c r="G2684" s="56" t="s">
        <v>73</v>
      </c>
      <c r="H2684" s="56" t="s">
        <v>1059</v>
      </c>
      <c r="I2684" s="56" t="s">
        <v>1108</v>
      </c>
      <c r="J2684" s="54" t="s">
        <v>1109</v>
      </c>
      <c r="K2684" s="1">
        <v>31.087265559999999</v>
      </c>
      <c r="L2684" s="1">
        <v>46.241235476500002</v>
      </c>
      <c r="M2684" s="1">
        <v>6</v>
      </c>
      <c r="N2684" s="9">
        <f>DATE(YEAR(TblLocations[[#This Row],[ODK_DateOfSubmission]]),MONTH(TblLocations[[#This Row],[ODK_DateOfSubmission]]),DAY(TblLocations[[#This Row],[ODK_DateOfSubmission]]))</f>
        <v>44706</v>
      </c>
      <c r="O2684" s="23" t="str">
        <f>_xlfn.CONCAT( YEAR(TblLocations[[#This Row],[ODK_DateOfSubmission]]), "-",TEXT( MONTH(TblLocations[[#This Row],[ODK_DateOfSubmission]]),"00"))</f>
        <v>2022-05</v>
      </c>
    </row>
    <row r="2685" spans="1:15" x14ac:dyDescent="0.25">
      <c r="A2685" s="1">
        <v>3504051</v>
      </c>
      <c r="B2685" s="1">
        <v>1208</v>
      </c>
      <c r="C2685" s="1">
        <v>23685</v>
      </c>
      <c r="D2685" s="63">
        <v>44706.010310150465</v>
      </c>
      <c r="E2685" s="54" t="s">
        <v>1658</v>
      </c>
      <c r="F2685" s="56" t="s">
        <v>68</v>
      </c>
      <c r="G2685" s="56" t="s">
        <v>73</v>
      </c>
      <c r="H2685" s="56" t="s">
        <v>1059</v>
      </c>
      <c r="I2685" s="56" t="s">
        <v>1108</v>
      </c>
      <c r="J2685" s="54" t="s">
        <v>1109</v>
      </c>
      <c r="K2685" s="1">
        <v>31.087265559999999</v>
      </c>
      <c r="L2685" s="1">
        <v>46.241235476500002</v>
      </c>
      <c r="M2685" s="1">
        <v>4</v>
      </c>
      <c r="N2685" s="9">
        <f>DATE(YEAR(TblLocations[[#This Row],[ODK_DateOfSubmission]]),MONTH(TblLocations[[#This Row],[ODK_DateOfSubmission]]),DAY(TblLocations[[#This Row],[ODK_DateOfSubmission]]))</f>
        <v>44706</v>
      </c>
      <c r="O2685" s="23" t="str">
        <f>_xlfn.CONCAT( YEAR(TblLocations[[#This Row],[ODK_DateOfSubmission]]), "-",TEXT( MONTH(TblLocations[[#This Row],[ODK_DateOfSubmission]]),"00"))</f>
        <v>2022-05</v>
      </c>
    </row>
    <row r="2686" spans="1:15" x14ac:dyDescent="0.25">
      <c r="A2686" s="1">
        <v>3504051</v>
      </c>
      <c r="B2686" s="1">
        <v>1208</v>
      </c>
      <c r="C2686" s="1">
        <v>23685</v>
      </c>
      <c r="D2686" s="63">
        <v>44706.010310150465</v>
      </c>
      <c r="E2686" s="54" t="s">
        <v>1658</v>
      </c>
      <c r="F2686" s="56" t="s">
        <v>68</v>
      </c>
      <c r="G2686" s="56" t="s">
        <v>73</v>
      </c>
      <c r="H2686" s="56" t="s">
        <v>1059</v>
      </c>
      <c r="I2686" s="56" t="s">
        <v>1108</v>
      </c>
      <c r="J2686" s="54" t="s">
        <v>1109</v>
      </c>
      <c r="K2686" s="1">
        <v>31.087265559999999</v>
      </c>
      <c r="L2686" s="1">
        <v>46.241235476500002</v>
      </c>
      <c r="M2686" s="1">
        <v>3</v>
      </c>
      <c r="N2686" s="9">
        <f>DATE(YEAR(TblLocations[[#This Row],[ODK_DateOfSubmission]]),MONTH(TblLocations[[#This Row],[ODK_DateOfSubmission]]),DAY(TblLocations[[#This Row],[ODK_DateOfSubmission]]))</f>
        <v>44706</v>
      </c>
      <c r="O2686" s="23" t="str">
        <f>_xlfn.CONCAT( YEAR(TblLocations[[#This Row],[ODK_DateOfSubmission]]), "-",TEXT( MONTH(TblLocations[[#This Row],[ODK_DateOfSubmission]]),"00"))</f>
        <v>2022-05</v>
      </c>
    </row>
    <row r="2687" spans="1:15" x14ac:dyDescent="0.25">
      <c r="A2687" s="1">
        <v>3504051</v>
      </c>
      <c r="B2687" s="1">
        <v>1208</v>
      </c>
      <c r="C2687" s="1">
        <v>23685</v>
      </c>
      <c r="D2687" s="63">
        <v>44706.010310150465</v>
      </c>
      <c r="E2687" s="54" t="s">
        <v>1658</v>
      </c>
      <c r="F2687" s="56" t="s">
        <v>68</v>
      </c>
      <c r="G2687" s="56" t="s">
        <v>73</v>
      </c>
      <c r="H2687" s="56" t="s">
        <v>1059</v>
      </c>
      <c r="I2687" s="56" t="s">
        <v>1108</v>
      </c>
      <c r="J2687" s="54" t="s">
        <v>1109</v>
      </c>
      <c r="K2687" s="1">
        <v>31.087265559999999</v>
      </c>
      <c r="L2687" s="1">
        <v>46.241235476500002</v>
      </c>
      <c r="M2687" s="1">
        <v>3</v>
      </c>
      <c r="N2687" s="9">
        <f>DATE(YEAR(TblLocations[[#This Row],[ODK_DateOfSubmission]]),MONTH(TblLocations[[#This Row],[ODK_DateOfSubmission]]),DAY(TblLocations[[#This Row],[ODK_DateOfSubmission]]))</f>
        <v>44706</v>
      </c>
      <c r="O2687" s="23" t="str">
        <f>_xlfn.CONCAT( YEAR(TblLocations[[#This Row],[ODK_DateOfSubmission]]), "-",TEXT( MONTH(TblLocations[[#This Row],[ODK_DateOfSubmission]]),"00"))</f>
        <v>2022-05</v>
      </c>
    </row>
    <row r="2688" spans="1:15" x14ac:dyDescent="0.25">
      <c r="A2688" s="1">
        <v>3504054</v>
      </c>
      <c r="B2688" s="1">
        <v>2125</v>
      </c>
      <c r="C2688" s="1">
        <v>9427</v>
      </c>
      <c r="D2688" s="63">
        <v>44720.692806481478</v>
      </c>
      <c r="E2688" s="54" t="s">
        <v>1658</v>
      </c>
      <c r="F2688" s="56" t="s">
        <v>68</v>
      </c>
      <c r="G2688" s="56" t="s">
        <v>73</v>
      </c>
      <c r="H2688" s="56" t="s">
        <v>1059</v>
      </c>
      <c r="I2688" s="56" t="s">
        <v>1110</v>
      </c>
      <c r="J2688" s="54" t="s">
        <v>1111</v>
      </c>
      <c r="K2688" s="1">
        <v>31.033617899999999</v>
      </c>
      <c r="L2688" s="1">
        <v>46.217652000000001</v>
      </c>
      <c r="M2688" s="1">
        <v>50</v>
      </c>
      <c r="N2688" s="9">
        <f>DATE(YEAR(TblLocations[[#This Row],[ODK_DateOfSubmission]]),MONTH(TblLocations[[#This Row],[ODK_DateOfSubmission]]),DAY(TblLocations[[#This Row],[ODK_DateOfSubmission]]))</f>
        <v>44720</v>
      </c>
      <c r="O2688" s="23" t="str">
        <f>_xlfn.CONCAT( YEAR(TblLocations[[#This Row],[ODK_DateOfSubmission]]), "-",TEXT( MONTH(TblLocations[[#This Row],[ODK_DateOfSubmission]]),"00"))</f>
        <v>2022-06</v>
      </c>
    </row>
    <row r="2689" spans="1:15" x14ac:dyDescent="0.25">
      <c r="A2689" s="1">
        <v>3504054</v>
      </c>
      <c r="B2689" s="1">
        <v>2125</v>
      </c>
      <c r="C2689" s="1">
        <v>9427</v>
      </c>
      <c r="D2689" s="63">
        <v>44720.692806481478</v>
      </c>
      <c r="E2689" s="54" t="s">
        <v>1658</v>
      </c>
      <c r="F2689" s="56" t="s">
        <v>68</v>
      </c>
      <c r="G2689" s="56" t="s">
        <v>73</v>
      </c>
      <c r="H2689" s="56" t="s">
        <v>1059</v>
      </c>
      <c r="I2689" s="56" t="s">
        <v>1110</v>
      </c>
      <c r="J2689" s="54" t="s">
        <v>1111</v>
      </c>
      <c r="K2689" s="1">
        <v>31.033617899999999</v>
      </c>
      <c r="L2689" s="1">
        <v>46.217652000000001</v>
      </c>
      <c r="M2689" s="1">
        <v>25</v>
      </c>
      <c r="N2689" s="9">
        <f>DATE(YEAR(TblLocations[[#This Row],[ODK_DateOfSubmission]]),MONTH(TblLocations[[#This Row],[ODK_DateOfSubmission]]),DAY(TblLocations[[#This Row],[ODK_DateOfSubmission]]))</f>
        <v>44720</v>
      </c>
      <c r="O2689" s="23" t="str">
        <f>_xlfn.CONCAT( YEAR(TblLocations[[#This Row],[ODK_DateOfSubmission]]), "-",TEXT( MONTH(TblLocations[[#This Row],[ODK_DateOfSubmission]]),"00"))</f>
        <v>2022-06</v>
      </c>
    </row>
    <row r="2690" spans="1:15" x14ac:dyDescent="0.25">
      <c r="A2690" s="1">
        <v>3504054</v>
      </c>
      <c r="B2690" s="1">
        <v>2125</v>
      </c>
      <c r="C2690" s="1">
        <v>9427</v>
      </c>
      <c r="D2690" s="63">
        <v>44720.692806481478</v>
      </c>
      <c r="E2690" s="54" t="s">
        <v>1658</v>
      </c>
      <c r="F2690" s="56" t="s">
        <v>68</v>
      </c>
      <c r="G2690" s="56" t="s">
        <v>73</v>
      </c>
      <c r="H2690" s="56" t="s">
        <v>1059</v>
      </c>
      <c r="I2690" s="56" t="s">
        <v>1110</v>
      </c>
      <c r="J2690" s="54" t="s">
        <v>1111</v>
      </c>
      <c r="K2690" s="1">
        <v>31.033617899999999</v>
      </c>
      <c r="L2690" s="1">
        <v>46.217652000000001</v>
      </c>
      <c r="M2690" s="1">
        <v>15</v>
      </c>
      <c r="N2690" s="9">
        <f>DATE(YEAR(TblLocations[[#This Row],[ODK_DateOfSubmission]]),MONTH(TblLocations[[#This Row],[ODK_DateOfSubmission]]),DAY(TblLocations[[#This Row],[ODK_DateOfSubmission]]))</f>
        <v>44720</v>
      </c>
      <c r="O2690" s="23" t="str">
        <f>_xlfn.CONCAT( YEAR(TblLocations[[#This Row],[ODK_DateOfSubmission]]), "-",TEXT( MONTH(TblLocations[[#This Row],[ODK_DateOfSubmission]]),"00"))</f>
        <v>2022-06</v>
      </c>
    </row>
    <row r="2691" spans="1:15" x14ac:dyDescent="0.25">
      <c r="A2691" s="1">
        <v>3504054</v>
      </c>
      <c r="B2691" s="1">
        <v>2125</v>
      </c>
      <c r="C2691" s="1">
        <v>9427</v>
      </c>
      <c r="D2691" s="63">
        <v>44720.692806481478</v>
      </c>
      <c r="E2691" s="54" t="s">
        <v>1658</v>
      </c>
      <c r="F2691" s="56" t="s">
        <v>68</v>
      </c>
      <c r="G2691" s="56" t="s">
        <v>73</v>
      </c>
      <c r="H2691" s="56" t="s">
        <v>1059</v>
      </c>
      <c r="I2691" s="56" t="s">
        <v>1110</v>
      </c>
      <c r="J2691" s="54" t="s">
        <v>1111</v>
      </c>
      <c r="K2691" s="1">
        <v>31.033617899999999</v>
      </c>
      <c r="L2691" s="1">
        <v>46.217652000000001</v>
      </c>
      <c r="M2691" s="1">
        <v>40</v>
      </c>
      <c r="N2691" s="9">
        <f>DATE(YEAR(TblLocations[[#This Row],[ODK_DateOfSubmission]]),MONTH(TblLocations[[#This Row],[ODK_DateOfSubmission]]),DAY(TblLocations[[#This Row],[ODK_DateOfSubmission]]))</f>
        <v>44720</v>
      </c>
      <c r="O2691" s="23" t="str">
        <f>_xlfn.CONCAT( YEAR(TblLocations[[#This Row],[ODK_DateOfSubmission]]), "-",TEXT( MONTH(TblLocations[[#This Row],[ODK_DateOfSubmission]]),"00"))</f>
        <v>2022-06</v>
      </c>
    </row>
    <row r="2692" spans="1:15" x14ac:dyDescent="0.25">
      <c r="A2692" s="1">
        <v>3504054</v>
      </c>
      <c r="B2692" s="1">
        <v>2125</v>
      </c>
      <c r="C2692" s="1">
        <v>9427</v>
      </c>
      <c r="D2692" s="63">
        <v>44720.692806481478</v>
      </c>
      <c r="E2692" s="54" t="s">
        <v>1658</v>
      </c>
      <c r="F2692" s="56" t="s">
        <v>68</v>
      </c>
      <c r="G2692" s="56" t="s">
        <v>73</v>
      </c>
      <c r="H2692" s="56" t="s">
        <v>1059</v>
      </c>
      <c r="I2692" s="56" t="s">
        <v>1110</v>
      </c>
      <c r="J2692" s="54" t="s">
        <v>1111</v>
      </c>
      <c r="K2692" s="1">
        <v>31.033617899999999</v>
      </c>
      <c r="L2692" s="1">
        <v>46.217652000000001</v>
      </c>
      <c r="M2692" s="1">
        <v>5</v>
      </c>
      <c r="N2692" s="9">
        <f>DATE(YEAR(TblLocations[[#This Row],[ODK_DateOfSubmission]]),MONTH(TblLocations[[#This Row],[ODK_DateOfSubmission]]),DAY(TblLocations[[#This Row],[ODK_DateOfSubmission]]))</f>
        <v>44720</v>
      </c>
      <c r="O2692" s="23" t="str">
        <f>_xlfn.CONCAT( YEAR(TblLocations[[#This Row],[ODK_DateOfSubmission]]), "-",TEXT( MONTH(TblLocations[[#This Row],[ODK_DateOfSubmission]]),"00"))</f>
        <v>2022-06</v>
      </c>
    </row>
    <row r="2693" spans="1:15" x14ac:dyDescent="0.25">
      <c r="A2693" s="1">
        <v>3505013</v>
      </c>
      <c r="B2693" s="1">
        <v>1624</v>
      </c>
      <c r="C2693" s="1">
        <v>33809</v>
      </c>
      <c r="D2693" s="63">
        <v>44714.621524386574</v>
      </c>
      <c r="E2693" s="54" t="s">
        <v>1658</v>
      </c>
      <c r="F2693" s="56" t="s">
        <v>68</v>
      </c>
      <c r="G2693" s="56" t="s">
        <v>77</v>
      </c>
      <c r="H2693" s="56" t="s">
        <v>1119</v>
      </c>
      <c r="I2693" s="56" t="s">
        <v>1342</v>
      </c>
      <c r="J2693" s="54" t="s">
        <v>232</v>
      </c>
      <c r="K2693" s="1">
        <v>30.914428999999998</v>
      </c>
      <c r="L2693" s="1">
        <v>46.47878</v>
      </c>
      <c r="M2693" s="1">
        <v>5</v>
      </c>
      <c r="N2693" s="9">
        <f>DATE(YEAR(TblLocations[[#This Row],[ODK_DateOfSubmission]]),MONTH(TblLocations[[#This Row],[ODK_DateOfSubmission]]),DAY(TblLocations[[#This Row],[ODK_DateOfSubmission]]))</f>
        <v>44714</v>
      </c>
      <c r="O2693" s="23" t="str">
        <f>_xlfn.CONCAT( YEAR(TblLocations[[#This Row],[ODK_DateOfSubmission]]), "-",TEXT( MONTH(TblLocations[[#This Row],[ODK_DateOfSubmission]]),"00"))</f>
        <v>2022-06</v>
      </c>
    </row>
    <row r="2694" spans="1:15" x14ac:dyDescent="0.25">
      <c r="A2694" s="1">
        <v>3505013</v>
      </c>
      <c r="B2694" s="1">
        <v>1624</v>
      </c>
      <c r="C2694" s="1">
        <v>33809</v>
      </c>
      <c r="D2694" s="63">
        <v>44714.621524386574</v>
      </c>
      <c r="E2694" s="54" t="s">
        <v>1658</v>
      </c>
      <c r="F2694" s="56" t="s">
        <v>68</v>
      </c>
      <c r="G2694" s="56" t="s">
        <v>77</v>
      </c>
      <c r="H2694" s="56" t="s">
        <v>1119</v>
      </c>
      <c r="I2694" s="56" t="s">
        <v>1342</v>
      </c>
      <c r="J2694" s="54" t="s">
        <v>232</v>
      </c>
      <c r="K2694" s="1">
        <v>30.914428999999998</v>
      </c>
      <c r="L2694" s="1">
        <v>46.47878</v>
      </c>
      <c r="M2694" s="1">
        <v>5</v>
      </c>
      <c r="N2694" s="9">
        <f>DATE(YEAR(TblLocations[[#This Row],[ODK_DateOfSubmission]]),MONTH(TblLocations[[#This Row],[ODK_DateOfSubmission]]),DAY(TblLocations[[#This Row],[ODK_DateOfSubmission]]))</f>
        <v>44714</v>
      </c>
      <c r="O2694" s="23" t="str">
        <f>_xlfn.CONCAT( YEAR(TblLocations[[#This Row],[ODK_DateOfSubmission]]), "-",TEXT( MONTH(TblLocations[[#This Row],[ODK_DateOfSubmission]]),"00"))</f>
        <v>2022-06</v>
      </c>
    </row>
    <row r="2695" spans="1:15" x14ac:dyDescent="0.25">
      <c r="A2695" s="1">
        <v>3505013</v>
      </c>
      <c r="B2695" s="1">
        <v>1624</v>
      </c>
      <c r="C2695" s="1">
        <v>33809</v>
      </c>
      <c r="D2695" s="63">
        <v>44714.621524386574</v>
      </c>
      <c r="E2695" s="54" t="s">
        <v>1658</v>
      </c>
      <c r="F2695" s="56" t="s">
        <v>68</v>
      </c>
      <c r="G2695" s="56" t="s">
        <v>77</v>
      </c>
      <c r="H2695" s="56" t="s">
        <v>1119</v>
      </c>
      <c r="I2695" s="56" t="s">
        <v>1342</v>
      </c>
      <c r="J2695" s="54" t="s">
        <v>232</v>
      </c>
      <c r="K2695" s="1">
        <v>30.914428999999998</v>
      </c>
      <c r="L2695" s="1">
        <v>46.47878</v>
      </c>
      <c r="M2695" s="1">
        <v>7</v>
      </c>
      <c r="N2695" s="9">
        <f>DATE(YEAR(TblLocations[[#This Row],[ODK_DateOfSubmission]]),MONTH(TblLocations[[#This Row],[ODK_DateOfSubmission]]),DAY(TblLocations[[#This Row],[ODK_DateOfSubmission]]))</f>
        <v>44714</v>
      </c>
      <c r="O2695" s="23" t="str">
        <f>_xlfn.CONCAT( YEAR(TblLocations[[#This Row],[ODK_DateOfSubmission]]), "-",TEXT( MONTH(TblLocations[[#This Row],[ODK_DateOfSubmission]]),"00"))</f>
        <v>2022-06</v>
      </c>
    </row>
    <row r="2696" spans="1:15" x14ac:dyDescent="0.25">
      <c r="A2696" s="1">
        <v>3505013</v>
      </c>
      <c r="B2696" s="1">
        <v>1624</v>
      </c>
      <c r="C2696" s="1">
        <v>33809</v>
      </c>
      <c r="D2696" s="63">
        <v>44714.621524386574</v>
      </c>
      <c r="E2696" s="54" t="s">
        <v>1658</v>
      </c>
      <c r="F2696" s="56" t="s">
        <v>68</v>
      </c>
      <c r="G2696" s="56" t="s">
        <v>77</v>
      </c>
      <c r="H2696" s="56" t="s">
        <v>1119</v>
      </c>
      <c r="I2696" s="56" t="s">
        <v>1342</v>
      </c>
      <c r="J2696" s="54" t="s">
        <v>232</v>
      </c>
      <c r="K2696" s="1">
        <v>30.914428999999998</v>
      </c>
      <c r="L2696" s="1">
        <v>46.47878</v>
      </c>
      <c r="M2696" s="1">
        <v>4</v>
      </c>
      <c r="N2696" s="9">
        <f>DATE(YEAR(TblLocations[[#This Row],[ODK_DateOfSubmission]]),MONTH(TblLocations[[#This Row],[ODK_DateOfSubmission]]),DAY(TblLocations[[#This Row],[ODK_DateOfSubmission]]))</f>
        <v>44714</v>
      </c>
      <c r="O2696" s="23" t="str">
        <f>_xlfn.CONCAT( YEAR(TblLocations[[#This Row],[ODK_DateOfSubmission]]), "-",TEXT( MONTH(TblLocations[[#This Row],[ODK_DateOfSubmission]]),"00"))</f>
        <v>2022-06</v>
      </c>
    </row>
    <row r="2697" spans="1:15" x14ac:dyDescent="0.25">
      <c r="A2697" s="1">
        <v>3505002</v>
      </c>
      <c r="B2697" s="1">
        <v>4250</v>
      </c>
      <c r="C2697" s="1">
        <v>24721</v>
      </c>
      <c r="D2697" s="63">
        <v>44748.71918753472</v>
      </c>
      <c r="E2697" s="54" t="s">
        <v>1658</v>
      </c>
      <c r="F2697" s="56" t="s">
        <v>68</v>
      </c>
      <c r="G2697" s="56" t="s">
        <v>77</v>
      </c>
      <c r="H2697" s="56" t="s">
        <v>1112</v>
      </c>
      <c r="I2697" s="56" t="s">
        <v>1113</v>
      </c>
      <c r="J2697" s="54" t="s">
        <v>1114</v>
      </c>
      <c r="K2697" s="1">
        <v>30.956201633799999</v>
      </c>
      <c r="L2697" s="1">
        <v>46.359501579899998</v>
      </c>
      <c r="M2697" s="1">
        <v>8</v>
      </c>
      <c r="N2697" s="9">
        <f>DATE(YEAR(TblLocations[[#This Row],[ODK_DateOfSubmission]]),MONTH(TblLocations[[#This Row],[ODK_DateOfSubmission]]),DAY(TblLocations[[#This Row],[ODK_DateOfSubmission]]))</f>
        <v>44748</v>
      </c>
      <c r="O2697" s="23" t="str">
        <f>_xlfn.CONCAT( YEAR(TblLocations[[#This Row],[ODK_DateOfSubmission]]), "-",TEXT( MONTH(TblLocations[[#This Row],[ODK_DateOfSubmission]]),"00"))</f>
        <v>2022-07</v>
      </c>
    </row>
    <row r="2698" spans="1:15" x14ac:dyDescent="0.25">
      <c r="A2698" s="1">
        <v>3505002</v>
      </c>
      <c r="B2698" s="1">
        <v>4250</v>
      </c>
      <c r="C2698" s="1">
        <v>24721</v>
      </c>
      <c r="D2698" s="63">
        <v>44748.71918753472</v>
      </c>
      <c r="E2698" s="54" t="s">
        <v>1658</v>
      </c>
      <c r="F2698" s="56" t="s">
        <v>68</v>
      </c>
      <c r="G2698" s="56" t="s">
        <v>77</v>
      </c>
      <c r="H2698" s="56" t="s">
        <v>1112</v>
      </c>
      <c r="I2698" s="56" t="s">
        <v>1113</v>
      </c>
      <c r="J2698" s="54" t="s">
        <v>1114</v>
      </c>
      <c r="K2698" s="1">
        <v>30.956201633799999</v>
      </c>
      <c r="L2698" s="1">
        <v>46.359501579899998</v>
      </c>
      <c r="M2698" s="1">
        <v>5</v>
      </c>
      <c r="N2698" s="9">
        <f>DATE(YEAR(TblLocations[[#This Row],[ODK_DateOfSubmission]]),MONTH(TblLocations[[#This Row],[ODK_DateOfSubmission]]),DAY(TblLocations[[#This Row],[ODK_DateOfSubmission]]))</f>
        <v>44748</v>
      </c>
      <c r="O2698" s="23" t="str">
        <f>_xlfn.CONCAT( YEAR(TblLocations[[#This Row],[ODK_DateOfSubmission]]), "-",TEXT( MONTH(TblLocations[[#This Row],[ODK_DateOfSubmission]]),"00"))</f>
        <v>2022-07</v>
      </c>
    </row>
    <row r="2699" spans="1:15" x14ac:dyDescent="0.25">
      <c r="A2699" s="1">
        <v>3505015</v>
      </c>
      <c r="B2699" s="1">
        <v>4113</v>
      </c>
      <c r="C2699" s="1">
        <v>33811</v>
      </c>
      <c r="D2699" s="63">
        <v>44742.475695520836</v>
      </c>
      <c r="E2699" s="54" t="s">
        <v>1658</v>
      </c>
      <c r="F2699" s="56" t="s">
        <v>68</v>
      </c>
      <c r="G2699" s="56" t="s">
        <v>77</v>
      </c>
      <c r="H2699" s="56" t="s">
        <v>1128</v>
      </c>
      <c r="I2699" s="56" t="s">
        <v>1342</v>
      </c>
      <c r="J2699" s="54" t="s">
        <v>232</v>
      </c>
      <c r="K2699" s="1">
        <v>30.882387999999999</v>
      </c>
      <c r="L2699" s="1">
        <v>46.568722000000001</v>
      </c>
      <c r="M2699" s="1">
        <v>10</v>
      </c>
      <c r="N2699" s="9">
        <f>DATE(YEAR(TblLocations[[#This Row],[ODK_DateOfSubmission]]),MONTH(TblLocations[[#This Row],[ODK_DateOfSubmission]]),DAY(TblLocations[[#This Row],[ODK_DateOfSubmission]]))</f>
        <v>44742</v>
      </c>
      <c r="O2699" s="23" t="str">
        <f>_xlfn.CONCAT( YEAR(TblLocations[[#This Row],[ODK_DateOfSubmission]]), "-",TEXT( MONTH(TblLocations[[#This Row],[ODK_DateOfSubmission]]),"00"))</f>
        <v>2022-06</v>
      </c>
    </row>
    <row r="2700" spans="1:15" x14ac:dyDescent="0.25">
      <c r="A2700" s="1">
        <v>3505015</v>
      </c>
      <c r="B2700" s="1">
        <v>4113</v>
      </c>
      <c r="C2700" s="1">
        <v>33811</v>
      </c>
      <c r="D2700" s="63">
        <v>44742.475695520836</v>
      </c>
      <c r="E2700" s="54" t="s">
        <v>1658</v>
      </c>
      <c r="F2700" s="56" t="s">
        <v>68</v>
      </c>
      <c r="G2700" s="56" t="s">
        <v>77</v>
      </c>
      <c r="H2700" s="56" t="s">
        <v>1128</v>
      </c>
      <c r="I2700" s="56" t="s">
        <v>1342</v>
      </c>
      <c r="J2700" s="54" t="s">
        <v>232</v>
      </c>
      <c r="K2700" s="1">
        <v>30.882387999999999</v>
      </c>
      <c r="L2700" s="1">
        <v>46.568722000000001</v>
      </c>
      <c r="M2700" s="1">
        <v>10</v>
      </c>
      <c r="N2700" s="9">
        <f>DATE(YEAR(TblLocations[[#This Row],[ODK_DateOfSubmission]]),MONTH(TblLocations[[#This Row],[ODK_DateOfSubmission]]),DAY(TblLocations[[#This Row],[ODK_DateOfSubmission]]))</f>
        <v>44742</v>
      </c>
      <c r="O2700" s="23" t="str">
        <f>_xlfn.CONCAT( YEAR(TblLocations[[#This Row],[ODK_DateOfSubmission]]), "-",TEXT( MONTH(TblLocations[[#This Row],[ODK_DateOfSubmission]]),"00"))</f>
        <v>2022-06</v>
      </c>
    </row>
    <row r="2701" spans="1:15" x14ac:dyDescent="0.25">
      <c r="A2701" s="1">
        <v>3505015</v>
      </c>
      <c r="B2701" s="1">
        <v>4113</v>
      </c>
      <c r="C2701" s="1">
        <v>33811</v>
      </c>
      <c r="D2701" s="63">
        <v>44742.475695520836</v>
      </c>
      <c r="E2701" s="54" t="s">
        <v>1658</v>
      </c>
      <c r="F2701" s="56" t="s">
        <v>68</v>
      </c>
      <c r="G2701" s="56" t="s">
        <v>77</v>
      </c>
      <c r="H2701" s="56" t="s">
        <v>1128</v>
      </c>
      <c r="I2701" s="56" t="s">
        <v>1342</v>
      </c>
      <c r="J2701" s="54" t="s">
        <v>232</v>
      </c>
      <c r="K2701" s="1">
        <v>30.882387999999999</v>
      </c>
      <c r="L2701" s="1">
        <v>46.568722000000001</v>
      </c>
      <c r="M2701" s="1">
        <v>5</v>
      </c>
      <c r="N2701" s="9">
        <f>DATE(YEAR(TblLocations[[#This Row],[ODK_DateOfSubmission]]),MONTH(TblLocations[[#This Row],[ODK_DateOfSubmission]]),DAY(TblLocations[[#This Row],[ODK_DateOfSubmission]]))</f>
        <v>44742</v>
      </c>
      <c r="O2701" s="23" t="str">
        <f>_xlfn.CONCAT( YEAR(TblLocations[[#This Row],[ODK_DateOfSubmission]]), "-",TEXT( MONTH(TblLocations[[#This Row],[ODK_DateOfSubmission]]),"00"))</f>
        <v>2022-06</v>
      </c>
    </row>
    <row r="2702" spans="1:15" x14ac:dyDescent="0.25">
      <c r="A2702" s="1">
        <v>3505016</v>
      </c>
      <c r="B2702" s="1">
        <v>2030</v>
      </c>
      <c r="C2702" s="1">
        <v>34161</v>
      </c>
      <c r="D2702" s="63">
        <v>44718.711580057869</v>
      </c>
      <c r="E2702" s="54" t="s">
        <v>1658</v>
      </c>
      <c r="F2702" s="56" t="s">
        <v>68</v>
      </c>
      <c r="G2702" s="56" t="s">
        <v>77</v>
      </c>
      <c r="H2702" s="56" t="s">
        <v>1115</v>
      </c>
      <c r="I2702" s="56" t="s">
        <v>1428</v>
      </c>
      <c r="J2702" s="54" t="s">
        <v>1429</v>
      </c>
      <c r="K2702" s="1">
        <v>30.880265143100001</v>
      </c>
      <c r="L2702" s="1">
        <v>46.454987385000003</v>
      </c>
      <c r="M2702" s="1">
        <v>4</v>
      </c>
      <c r="N2702" s="9">
        <f>DATE(YEAR(TblLocations[[#This Row],[ODK_DateOfSubmission]]),MONTH(TblLocations[[#This Row],[ODK_DateOfSubmission]]),DAY(TblLocations[[#This Row],[ODK_DateOfSubmission]]))</f>
        <v>44718</v>
      </c>
      <c r="O2702" s="23" t="str">
        <f>_xlfn.CONCAT( YEAR(TblLocations[[#This Row],[ODK_DateOfSubmission]]), "-",TEXT( MONTH(TblLocations[[#This Row],[ODK_DateOfSubmission]]),"00"))</f>
        <v>2022-06</v>
      </c>
    </row>
    <row r="2703" spans="1:15" x14ac:dyDescent="0.25">
      <c r="A2703" s="1">
        <v>3505016</v>
      </c>
      <c r="B2703" s="1">
        <v>2030</v>
      </c>
      <c r="C2703" s="1">
        <v>34161</v>
      </c>
      <c r="D2703" s="63">
        <v>44718.711580057869</v>
      </c>
      <c r="E2703" s="54" t="s">
        <v>1658</v>
      </c>
      <c r="F2703" s="56" t="s">
        <v>68</v>
      </c>
      <c r="G2703" s="56" t="s">
        <v>77</v>
      </c>
      <c r="H2703" s="56" t="s">
        <v>1115</v>
      </c>
      <c r="I2703" s="56" t="s">
        <v>1428</v>
      </c>
      <c r="J2703" s="54" t="s">
        <v>1429</v>
      </c>
      <c r="K2703" s="1">
        <v>30.880265143100001</v>
      </c>
      <c r="L2703" s="1">
        <v>46.454987385000003</v>
      </c>
      <c r="M2703" s="1">
        <v>5</v>
      </c>
      <c r="N2703" s="9">
        <f>DATE(YEAR(TblLocations[[#This Row],[ODK_DateOfSubmission]]),MONTH(TblLocations[[#This Row],[ODK_DateOfSubmission]]),DAY(TblLocations[[#This Row],[ODK_DateOfSubmission]]))</f>
        <v>44718</v>
      </c>
      <c r="O2703" s="23" t="str">
        <f>_xlfn.CONCAT( YEAR(TblLocations[[#This Row],[ODK_DateOfSubmission]]), "-",TEXT( MONTH(TblLocations[[#This Row],[ODK_DateOfSubmission]]),"00"))</f>
        <v>2022-06</v>
      </c>
    </row>
    <row r="2704" spans="1:15" x14ac:dyDescent="0.25">
      <c r="A2704" s="1">
        <v>3505016</v>
      </c>
      <c r="B2704" s="1">
        <v>2030</v>
      </c>
      <c r="C2704" s="1">
        <v>34161</v>
      </c>
      <c r="D2704" s="63">
        <v>44718.711580057869</v>
      </c>
      <c r="E2704" s="54" t="s">
        <v>1658</v>
      </c>
      <c r="F2704" s="56" t="s">
        <v>68</v>
      </c>
      <c r="G2704" s="56" t="s">
        <v>77</v>
      </c>
      <c r="H2704" s="56" t="s">
        <v>1115</v>
      </c>
      <c r="I2704" s="56" t="s">
        <v>1428</v>
      </c>
      <c r="J2704" s="54" t="s">
        <v>1429</v>
      </c>
      <c r="K2704" s="1">
        <v>30.880265143100001</v>
      </c>
      <c r="L2704" s="1">
        <v>46.454987385000003</v>
      </c>
      <c r="M2704" s="1">
        <v>1</v>
      </c>
      <c r="N2704" s="9">
        <f>DATE(YEAR(TblLocations[[#This Row],[ODK_DateOfSubmission]]),MONTH(TblLocations[[#This Row],[ODK_DateOfSubmission]]),DAY(TblLocations[[#This Row],[ODK_DateOfSubmission]]))</f>
        <v>44718</v>
      </c>
      <c r="O2704" s="23" t="str">
        <f>_xlfn.CONCAT( YEAR(TblLocations[[#This Row],[ODK_DateOfSubmission]]), "-",TEXT( MONTH(TblLocations[[#This Row],[ODK_DateOfSubmission]]),"00"))</f>
        <v>2022-06</v>
      </c>
    </row>
    <row r="2705" spans="1:15" x14ac:dyDescent="0.25">
      <c r="A2705" s="1">
        <v>3505003</v>
      </c>
      <c r="B2705" s="1">
        <v>2051</v>
      </c>
      <c r="C2705" s="1">
        <v>25436</v>
      </c>
      <c r="D2705" s="63">
        <v>44719.791107025463</v>
      </c>
      <c r="E2705" s="54" t="s">
        <v>1658</v>
      </c>
      <c r="F2705" s="56" t="s">
        <v>68</v>
      </c>
      <c r="G2705" s="56" t="s">
        <v>77</v>
      </c>
      <c r="H2705" s="56" t="s">
        <v>1115</v>
      </c>
      <c r="I2705" s="56" t="s">
        <v>1116</v>
      </c>
      <c r="J2705" s="54" t="s">
        <v>1117</v>
      </c>
      <c r="K2705" s="1">
        <v>30.906636502200001</v>
      </c>
      <c r="L2705" s="1">
        <v>46.445979934699999</v>
      </c>
      <c r="M2705" s="1">
        <v>5</v>
      </c>
      <c r="N2705" s="9">
        <f>DATE(YEAR(TblLocations[[#This Row],[ODK_DateOfSubmission]]),MONTH(TblLocations[[#This Row],[ODK_DateOfSubmission]]),DAY(TblLocations[[#This Row],[ODK_DateOfSubmission]]))</f>
        <v>44719</v>
      </c>
      <c r="O2705" s="23" t="str">
        <f>_xlfn.CONCAT( YEAR(TblLocations[[#This Row],[ODK_DateOfSubmission]]), "-",TEXT( MONTH(TblLocations[[#This Row],[ODK_DateOfSubmission]]),"00"))</f>
        <v>2022-06</v>
      </c>
    </row>
    <row r="2706" spans="1:15" x14ac:dyDescent="0.25">
      <c r="A2706" s="1">
        <v>3505003</v>
      </c>
      <c r="B2706" s="1">
        <v>2051</v>
      </c>
      <c r="C2706" s="1">
        <v>25436</v>
      </c>
      <c r="D2706" s="63">
        <v>44719.791107025463</v>
      </c>
      <c r="E2706" s="54" t="s">
        <v>1658</v>
      </c>
      <c r="F2706" s="56" t="s">
        <v>68</v>
      </c>
      <c r="G2706" s="56" t="s">
        <v>77</v>
      </c>
      <c r="H2706" s="56" t="s">
        <v>1115</v>
      </c>
      <c r="I2706" s="56" t="s">
        <v>1116</v>
      </c>
      <c r="J2706" s="54" t="s">
        <v>1117</v>
      </c>
      <c r="K2706" s="1">
        <v>30.906636502200001</v>
      </c>
      <c r="L2706" s="1">
        <v>46.445979934699999</v>
      </c>
      <c r="M2706" s="1">
        <v>10</v>
      </c>
      <c r="N2706" s="9">
        <f>DATE(YEAR(TblLocations[[#This Row],[ODK_DateOfSubmission]]),MONTH(TblLocations[[#This Row],[ODK_DateOfSubmission]]),DAY(TblLocations[[#This Row],[ODK_DateOfSubmission]]))</f>
        <v>44719</v>
      </c>
      <c r="O2706" s="23" t="str">
        <f>_xlfn.CONCAT( YEAR(TblLocations[[#This Row],[ODK_DateOfSubmission]]), "-",TEXT( MONTH(TblLocations[[#This Row],[ODK_DateOfSubmission]]),"00"))</f>
        <v>2022-06</v>
      </c>
    </row>
    <row r="2707" spans="1:15" x14ac:dyDescent="0.25">
      <c r="A2707" s="1">
        <v>3505003</v>
      </c>
      <c r="B2707" s="1">
        <v>2051</v>
      </c>
      <c r="C2707" s="1">
        <v>25436</v>
      </c>
      <c r="D2707" s="63">
        <v>44719.791107025463</v>
      </c>
      <c r="E2707" s="54" t="s">
        <v>1658</v>
      </c>
      <c r="F2707" s="56" t="s">
        <v>68</v>
      </c>
      <c r="G2707" s="56" t="s">
        <v>77</v>
      </c>
      <c r="H2707" s="56" t="s">
        <v>1115</v>
      </c>
      <c r="I2707" s="56" t="s">
        <v>1116</v>
      </c>
      <c r="J2707" s="54" t="s">
        <v>1117</v>
      </c>
      <c r="K2707" s="1">
        <v>30.906636502200001</v>
      </c>
      <c r="L2707" s="1">
        <v>46.445979934699999</v>
      </c>
      <c r="M2707" s="1">
        <v>1</v>
      </c>
      <c r="N2707" s="9">
        <f>DATE(YEAR(TblLocations[[#This Row],[ODK_DateOfSubmission]]),MONTH(TblLocations[[#This Row],[ODK_DateOfSubmission]]),DAY(TblLocations[[#This Row],[ODK_DateOfSubmission]]))</f>
        <v>44719</v>
      </c>
      <c r="O2707" s="23" t="str">
        <f>_xlfn.CONCAT( YEAR(TblLocations[[#This Row],[ODK_DateOfSubmission]]), "-",TEXT( MONTH(TblLocations[[#This Row],[ODK_DateOfSubmission]]),"00"))</f>
        <v>2022-06</v>
      </c>
    </row>
    <row r="2708" spans="1:15" x14ac:dyDescent="0.25">
      <c r="A2708" s="1">
        <v>3505003</v>
      </c>
      <c r="B2708" s="1">
        <v>2051</v>
      </c>
      <c r="C2708" s="1">
        <v>25436</v>
      </c>
      <c r="D2708" s="63">
        <v>44719.791107025463</v>
      </c>
      <c r="E2708" s="54" t="s">
        <v>1658</v>
      </c>
      <c r="F2708" s="56" t="s">
        <v>68</v>
      </c>
      <c r="G2708" s="56" t="s">
        <v>77</v>
      </c>
      <c r="H2708" s="56" t="s">
        <v>1115</v>
      </c>
      <c r="I2708" s="56" t="s">
        <v>1116</v>
      </c>
      <c r="J2708" s="54" t="s">
        <v>1117</v>
      </c>
      <c r="K2708" s="1">
        <v>30.906636502200001</v>
      </c>
      <c r="L2708" s="1">
        <v>46.445979934699999</v>
      </c>
      <c r="M2708" s="1">
        <v>3</v>
      </c>
      <c r="N2708" s="9">
        <f>DATE(YEAR(TblLocations[[#This Row],[ODK_DateOfSubmission]]),MONTH(TblLocations[[#This Row],[ODK_DateOfSubmission]]),DAY(TblLocations[[#This Row],[ODK_DateOfSubmission]]))</f>
        <v>44719</v>
      </c>
      <c r="O2708" s="23" t="str">
        <f>_xlfn.CONCAT( YEAR(TblLocations[[#This Row],[ODK_DateOfSubmission]]), "-",TEXT( MONTH(TblLocations[[#This Row],[ODK_DateOfSubmission]]),"00"))</f>
        <v>2022-06</v>
      </c>
    </row>
    <row r="2709" spans="1:15" x14ac:dyDescent="0.25">
      <c r="A2709" s="1">
        <v>3505004</v>
      </c>
      <c r="B2709" s="1">
        <v>1961</v>
      </c>
      <c r="C2709" s="1">
        <v>25437</v>
      </c>
      <c r="D2709" s="63">
        <v>44718.465930983795</v>
      </c>
      <c r="E2709" s="54" t="s">
        <v>1658</v>
      </c>
      <c r="F2709" s="56" t="s">
        <v>68</v>
      </c>
      <c r="G2709" s="56" t="s">
        <v>77</v>
      </c>
      <c r="H2709" s="56" t="s">
        <v>1115</v>
      </c>
      <c r="I2709" s="56" t="s">
        <v>1074</v>
      </c>
      <c r="J2709" s="54" t="s">
        <v>1118</v>
      </c>
      <c r="K2709" s="1">
        <v>30.9061211</v>
      </c>
      <c r="L2709" s="1">
        <v>46.449381199999998</v>
      </c>
      <c r="M2709" s="1">
        <v>4</v>
      </c>
      <c r="N2709" s="9">
        <f>DATE(YEAR(TblLocations[[#This Row],[ODK_DateOfSubmission]]),MONTH(TblLocations[[#This Row],[ODK_DateOfSubmission]]),DAY(TblLocations[[#This Row],[ODK_DateOfSubmission]]))</f>
        <v>44718</v>
      </c>
      <c r="O2709" s="23" t="str">
        <f>_xlfn.CONCAT( YEAR(TblLocations[[#This Row],[ODK_DateOfSubmission]]), "-",TEXT( MONTH(TblLocations[[#This Row],[ODK_DateOfSubmission]]),"00"))</f>
        <v>2022-06</v>
      </c>
    </row>
    <row r="2710" spans="1:15" x14ac:dyDescent="0.25">
      <c r="A2710" s="1">
        <v>3505004</v>
      </c>
      <c r="B2710" s="1">
        <v>1961</v>
      </c>
      <c r="C2710" s="1">
        <v>25437</v>
      </c>
      <c r="D2710" s="63">
        <v>44718.465930983795</v>
      </c>
      <c r="E2710" s="54" t="s">
        <v>1658</v>
      </c>
      <c r="F2710" s="56" t="s">
        <v>68</v>
      </c>
      <c r="G2710" s="56" t="s">
        <v>77</v>
      </c>
      <c r="H2710" s="56" t="s">
        <v>1115</v>
      </c>
      <c r="I2710" s="56" t="s">
        <v>1074</v>
      </c>
      <c r="J2710" s="54" t="s">
        <v>1118</v>
      </c>
      <c r="K2710" s="1">
        <v>30.9061211</v>
      </c>
      <c r="L2710" s="1">
        <v>46.449381199999998</v>
      </c>
      <c r="M2710" s="1">
        <v>5</v>
      </c>
      <c r="N2710" s="9">
        <f>DATE(YEAR(TblLocations[[#This Row],[ODK_DateOfSubmission]]),MONTH(TblLocations[[#This Row],[ODK_DateOfSubmission]]),DAY(TblLocations[[#This Row],[ODK_DateOfSubmission]]))</f>
        <v>44718</v>
      </c>
      <c r="O2710" s="23" t="str">
        <f>_xlfn.CONCAT( YEAR(TblLocations[[#This Row],[ODK_DateOfSubmission]]), "-",TEXT( MONTH(TblLocations[[#This Row],[ODK_DateOfSubmission]]),"00"))</f>
        <v>2022-06</v>
      </c>
    </row>
    <row r="2711" spans="1:15" x14ac:dyDescent="0.25">
      <c r="A2711" s="1">
        <v>3505004</v>
      </c>
      <c r="B2711" s="1">
        <v>1961</v>
      </c>
      <c r="C2711" s="1">
        <v>25437</v>
      </c>
      <c r="D2711" s="63">
        <v>44718.465930983795</v>
      </c>
      <c r="E2711" s="54" t="s">
        <v>1658</v>
      </c>
      <c r="F2711" s="56" t="s">
        <v>68</v>
      </c>
      <c r="G2711" s="56" t="s">
        <v>77</v>
      </c>
      <c r="H2711" s="56" t="s">
        <v>1115</v>
      </c>
      <c r="I2711" s="56" t="s">
        <v>1074</v>
      </c>
      <c r="J2711" s="54" t="s">
        <v>1118</v>
      </c>
      <c r="K2711" s="1">
        <v>30.9061211</v>
      </c>
      <c r="L2711" s="1">
        <v>46.449381199999998</v>
      </c>
      <c r="M2711" s="1">
        <v>3</v>
      </c>
      <c r="N2711" s="9">
        <f>DATE(YEAR(TblLocations[[#This Row],[ODK_DateOfSubmission]]),MONTH(TblLocations[[#This Row],[ODK_DateOfSubmission]]),DAY(TblLocations[[#This Row],[ODK_DateOfSubmission]]))</f>
        <v>44718</v>
      </c>
      <c r="O2711" s="23" t="str">
        <f>_xlfn.CONCAT( YEAR(TblLocations[[#This Row],[ODK_DateOfSubmission]]), "-",TEXT( MONTH(TblLocations[[#This Row],[ODK_DateOfSubmission]]),"00"))</f>
        <v>2022-06</v>
      </c>
    </row>
    <row r="2712" spans="1:15" x14ac:dyDescent="0.25">
      <c r="A2712" s="1">
        <v>3505007</v>
      </c>
      <c r="B2712" s="1">
        <v>2055</v>
      </c>
      <c r="C2712" s="1">
        <v>9332</v>
      </c>
      <c r="D2712" s="63">
        <v>44719.800072534723</v>
      </c>
      <c r="E2712" s="54" t="s">
        <v>1658</v>
      </c>
      <c r="F2712" s="56" t="s">
        <v>68</v>
      </c>
      <c r="G2712" s="56" t="s">
        <v>77</v>
      </c>
      <c r="H2712" s="56" t="s">
        <v>1115</v>
      </c>
      <c r="I2712" s="56" t="s">
        <v>1123</v>
      </c>
      <c r="J2712" s="54" t="s">
        <v>216</v>
      </c>
      <c r="K2712" s="1">
        <v>30.879031632699999</v>
      </c>
      <c r="L2712" s="1">
        <v>46.464224314600003</v>
      </c>
      <c r="M2712" s="1">
        <v>4</v>
      </c>
      <c r="N2712" s="9">
        <f>DATE(YEAR(TblLocations[[#This Row],[ODK_DateOfSubmission]]),MONTH(TblLocations[[#This Row],[ODK_DateOfSubmission]]),DAY(TblLocations[[#This Row],[ODK_DateOfSubmission]]))</f>
        <v>44719</v>
      </c>
      <c r="O2712" s="23" t="str">
        <f>_xlfn.CONCAT( YEAR(TblLocations[[#This Row],[ODK_DateOfSubmission]]), "-",TEXT( MONTH(TblLocations[[#This Row],[ODK_DateOfSubmission]]),"00"))</f>
        <v>2022-06</v>
      </c>
    </row>
    <row r="2713" spans="1:15" x14ac:dyDescent="0.25">
      <c r="A2713" s="1">
        <v>3505007</v>
      </c>
      <c r="B2713" s="1">
        <v>2055</v>
      </c>
      <c r="C2713" s="1">
        <v>9332</v>
      </c>
      <c r="D2713" s="63">
        <v>44719.800072534723</v>
      </c>
      <c r="E2713" s="54" t="s">
        <v>1658</v>
      </c>
      <c r="F2713" s="56" t="s">
        <v>68</v>
      </c>
      <c r="G2713" s="56" t="s">
        <v>77</v>
      </c>
      <c r="H2713" s="56" t="s">
        <v>1115</v>
      </c>
      <c r="I2713" s="56" t="s">
        <v>1123</v>
      </c>
      <c r="J2713" s="54" t="s">
        <v>216</v>
      </c>
      <c r="K2713" s="1">
        <v>30.879031632699999</v>
      </c>
      <c r="L2713" s="1">
        <v>46.464224314600003</v>
      </c>
      <c r="M2713" s="1">
        <v>5</v>
      </c>
      <c r="N2713" s="9">
        <f>DATE(YEAR(TblLocations[[#This Row],[ODK_DateOfSubmission]]),MONTH(TblLocations[[#This Row],[ODK_DateOfSubmission]]),DAY(TblLocations[[#This Row],[ODK_DateOfSubmission]]))</f>
        <v>44719</v>
      </c>
      <c r="O2713" s="23" t="str">
        <f>_xlfn.CONCAT( YEAR(TblLocations[[#This Row],[ODK_DateOfSubmission]]), "-",TEXT( MONTH(TblLocations[[#This Row],[ODK_DateOfSubmission]]),"00"))</f>
        <v>2022-06</v>
      </c>
    </row>
    <row r="2714" spans="1:15" x14ac:dyDescent="0.25">
      <c r="A2714" s="1">
        <v>3505010</v>
      </c>
      <c r="B2714" s="1">
        <v>2031</v>
      </c>
      <c r="C2714" s="1">
        <v>9261</v>
      </c>
      <c r="D2714" s="63">
        <v>44718.720196608796</v>
      </c>
      <c r="E2714" s="54" t="s">
        <v>1658</v>
      </c>
      <c r="F2714" s="56" t="s">
        <v>68</v>
      </c>
      <c r="G2714" s="56" t="s">
        <v>77</v>
      </c>
      <c r="H2714" s="56" t="s">
        <v>1115</v>
      </c>
      <c r="I2714" s="56" t="s">
        <v>1124</v>
      </c>
      <c r="J2714" s="54" t="s">
        <v>1125</v>
      </c>
      <c r="K2714" s="1">
        <v>30.885581129199998</v>
      </c>
      <c r="L2714" s="1">
        <v>46.460596602099997</v>
      </c>
      <c r="M2714" s="1">
        <v>5</v>
      </c>
      <c r="N2714" s="9">
        <f>DATE(YEAR(TblLocations[[#This Row],[ODK_DateOfSubmission]]),MONTH(TblLocations[[#This Row],[ODK_DateOfSubmission]]),DAY(TblLocations[[#This Row],[ODK_DateOfSubmission]]))</f>
        <v>44718</v>
      </c>
      <c r="O2714" s="23" t="str">
        <f>_xlfn.CONCAT( YEAR(TblLocations[[#This Row],[ODK_DateOfSubmission]]), "-",TEXT( MONTH(TblLocations[[#This Row],[ODK_DateOfSubmission]]),"00"))</f>
        <v>2022-06</v>
      </c>
    </row>
    <row r="2715" spans="1:15" x14ac:dyDescent="0.25">
      <c r="A2715" s="1">
        <v>2904060</v>
      </c>
      <c r="B2715" s="1">
        <v>941</v>
      </c>
      <c r="C2715" s="1">
        <v>24967</v>
      </c>
      <c r="D2715" s="63">
        <v>44699.929098692126</v>
      </c>
      <c r="E2715" s="54" t="s">
        <v>1658</v>
      </c>
      <c r="F2715" s="56" t="s">
        <v>110</v>
      </c>
      <c r="G2715" s="56" t="s">
        <v>185</v>
      </c>
      <c r="H2715" s="56" t="s">
        <v>1732</v>
      </c>
      <c r="I2715" s="56" t="s">
        <v>1733</v>
      </c>
      <c r="J2715" s="54" t="s">
        <v>1734</v>
      </c>
      <c r="K2715" s="1">
        <v>32.987007313299998</v>
      </c>
      <c r="L2715" s="1">
        <v>44.844125028500002</v>
      </c>
      <c r="M2715" s="1">
        <v>1</v>
      </c>
      <c r="N2715" s="9">
        <f>DATE(YEAR(TblLocations[[#This Row],[ODK_DateOfSubmission]]),MONTH(TblLocations[[#This Row],[ODK_DateOfSubmission]]),DAY(TblLocations[[#This Row],[ODK_DateOfSubmission]]))</f>
        <v>44699</v>
      </c>
      <c r="O2715" s="23" t="str">
        <f>_xlfn.CONCAT( YEAR(TblLocations[[#This Row],[ODK_DateOfSubmission]]), "-",TEXT( MONTH(TblLocations[[#This Row],[ODK_DateOfSubmission]]),"00"))</f>
        <v>2022-05</v>
      </c>
    </row>
    <row r="2716" spans="1:15" x14ac:dyDescent="0.25">
      <c r="A2716" s="1">
        <v>2904060</v>
      </c>
      <c r="B2716" s="1">
        <v>941</v>
      </c>
      <c r="C2716" s="1">
        <v>24967</v>
      </c>
      <c r="D2716" s="63">
        <v>44699.929098692126</v>
      </c>
      <c r="E2716" s="54" t="s">
        <v>1658</v>
      </c>
      <c r="F2716" s="56" t="s">
        <v>110</v>
      </c>
      <c r="G2716" s="56" t="s">
        <v>185</v>
      </c>
      <c r="H2716" s="56" t="s">
        <v>1732</v>
      </c>
      <c r="I2716" s="56" t="s">
        <v>1733</v>
      </c>
      <c r="J2716" s="54" t="s">
        <v>1734</v>
      </c>
      <c r="K2716" s="1">
        <v>32.987007313299998</v>
      </c>
      <c r="L2716" s="1">
        <v>44.844125028500002</v>
      </c>
      <c r="M2716" s="1">
        <v>1</v>
      </c>
      <c r="N2716" s="9">
        <f>DATE(YEAR(TblLocations[[#This Row],[ODK_DateOfSubmission]]),MONTH(TblLocations[[#This Row],[ODK_DateOfSubmission]]),DAY(TblLocations[[#This Row],[ODK_DateOfSubmission]]))</f>
        <v>44699</v>
      </c>
      <c r="O2716" s="23" t="str">
        <f>_xlfn.CONCAT( YEAR(TblLocations[[#This Row],[ODK_DateOfSubmission]]), "-",TEXT( MONTH(TblLocations[[#This Row],[ODK_DateOfSubmission]]),"00"))</f>
        <v>2022-05</v>
      </c>
    </row>
    <row r="2717" spans="1:15" x14ac:dyDescent="0.25">
      <c r="A2717" s="1">
        <v>2904060</v>
      </c>
      <c r="B2717" s="1">
        <v>941</v>
      </c>
      <c r="C2717" s="1">
        <v>24967</v>
      </c>
      <c r="D2717" s="63">
        <v>44699.929098692126</v>
      </c>
      <c r="E2717" s="54" t="s">
        <v>1658</v>
      </c>
      <c r="F2717" s="56" t="s">
        <v>110</v>
      </c>
      <c r="G2717" s="56" t="s">
        <v>185</v>
      </c>
      <c r="H2717" s="56" t="s">
        <v>1732</v>
      </c>
      <c r="I2717" s="56" t="s">
        <v>1733</v>
      </c>
      <c r="J2717" s="54" t="s">
        <v>1734</v>
      </c>
      <c r="K2717" s="1">
        <v>32.987007313299998</v>
      </c>
      <c r="L2717" s="1">
        <v>44.844125028500002</v>
      </c>
      <c r="M2717" s="1">
        <v>1</v>
      </c>
      <c r="N2717" s="9">
        <f>DATE(YEAR(TblLocations[[#This Row],[ODK_DateOfSubmission]]),MONTH(TblLocations[[#This Row],[ODK_DateOfSubmission]]),DAY(TblLocations[[#This Row],[ODK_DateOfSubmission]]))</f>
        <v>44699</v>
      </c>
      <c r="O2717" s="23" t="str">
        <f>_xlfn.CONCAT( YEAR(TblLocations[[#This Row],[ODK_DateOfSubmission]]), "-",TEXT( MONTH(TblLocations[[#This Row],[ODK_DateOfSubmission]]),"00"))</f>
        <v>2022-05</v>
      </c>
    </row>
    <row r="2718" spans="1:15" x14ac:dyDescent="0.25">
      <c r="A2718" s="1">
        <v>2904060</v>
      </c>
      <c r="B2718" s="1">
        <v>941</v>
      </c>
      <c r="C2718" s="1">
        <v>24967</v>
      </c>
      <c r="D2718" s="63">
        <v>44699.929098692126</v>
      </c>
      <c r="E2718" s="54" t="s">
        <v>1658</v>
      </c>
      <c r="F2718" s="56" t="s">
        <v>110</v>
      </c>
      <c r="G2718" s="56" t="s">
        <v>185</v>
      </c>
      <c r="H2718" s="56" t="s">
        <v>1732</v>
      </c>
      <c r="I2718" s="56" t="s">
        <v>1733</v>
      </c>
      <c r="J2718" s="54" t="s">
        <v>1734</v>
      </c>
      <c r="K2718" s="1">
        <v>32.987007313299998</v>
      </c>
      <c r="L2718" s="1">
        <v>44.844125028500002</v>
      </c>
      <c r="M2718" s="1">
        <v>1</v>
      </c>
      <c r="N2718" s="9">
        <f>DATE(YEAR(TblLocations[[#This Row],[ODK_DateOfSubmission]]),MONTH(TblLocations[[#This Row],[ODK_DateOfSubmission]]),DAY(TblLocations[[#This Row],[ODK_DateOfSubmission]]))</f>
        <v>44699</v>
      </c>
      <c r="O2718" s="23" t="str">
        <f>_xlfn.CONCAT( YEAR(TblLocations[[#This Row],[ODK_DateOfSubmission]]), "-",TEXT( MONTH(TblLocations[[#This Row],[ODK_DateOfSubmission]]),"00"))</f>
        <v>2022-05</v>
      </c>
    </row>
    <row r="2719" spans="1:15" x14ac:dyDescent="0.25">
      <c r="A2719" s="1">
        <v>2904031</v>
      </c>
      <c r="B2719" s="1">
        <v>899</v>
      </c>
      <c r="C2719" s="1">
        <v>24859</v>
      </c>
      <c r="D2719" s="63">
        <v>44698.768143483794</v>
      </c>
      <c r="E2719" s="54" t="s">
        <v>1658</v>
      </c>
      <c r="F2719" s="56" t="s">
        <v>110</v>
      </c>
      <c r="G2719" s="56" t="s">
        <v>185</v>
      </c>
      <c r="H2719" s="56" t="s">
        <v>1735</v>
      </c>
      <c r="I2719" s="56" t="s">
        <v>1736</v>
      </c>
      <c r="J2719" s="54" t="s">
        <v>1737</v>
      </c>
      <c r="K2719" s="1">
        <v>32.912141813200002</v>
      </c>
      <c r="L2719" s="1">
        <v>45.063214964499998</v>
      </c>
      <c r="M2719" s="1">
        <v>3</v>
      </c>
      <c r="N2719" s="9">
        <f>DATE(YEAR(TblLocations[[#This Row],[ODK_DateOfSubmission]]),MONTH(TblLocations[[#This Row],[ODK_DateOfSubmission]]),DAY(TblLocations[[#This Row],[ODK_DateOfSubmission]]))</f>
        <v>44698</v>
      </c>
      <c r="O2719" s="23" t="str">
        <f>_xlfn.CONCAT( YEAR(TblLocations[[#This Row],[ODK_DateOfSubmission]]), "-",TEXT( MONTH(TblLocations[[#This Row],[ODK_DateOfSubmission]]),"00"))</f>
        <v>2022-05</v>
      </c>
    </row>
    <row r="2720" spans="1:15" x14ac:dyDescent="0.25">
      <c r="A2720" s="1">
        <v>2904044</v>
      </c>
      <c r="B2720" s="1">
        <v>814</v>
      </c>
      <c r="C2720" s="1">
        <v>22361</v>
      </c>
      <c r="D2720" s="63">
        <v>44696.392039895836</v>
      </c>
      <c r="E2720" s="54" t="s">
        <v>1658</v>
      </c>
      <c r="F2720" s="56" t="s">
        <v>110</v>
      </c>
      <c r="G2720" s="56" t="s">
        <v>185</v>
      </c>
      <c r="H2720" s="56" t="s">
        <v>1735</v>
      </c>
      <c r="I2720" s="56" t="s">
        <v>1738</v>
      </c>
      <c r="J2720" s="54" t="s">
        <v>1739</v>
      </c>
      <c r="K2720" s="1">
        <v>32.909701792200003</v>
      </c>
      <c r="L2720" s="1">
        <v>45.044925107799997</v>
      </c>
      <c r="M2720" s="1">
        <v>2</v>
      </c>
      <c r="N2720" s="9">
        <f>DATE(YEAR(TblLocations[[#This Row],[ODK_DateOfSubmission]]),MONTH(TblLocations[[#This Row],[ODK_DateOfSubmission]]),DAY(TblLocations[[#This Row],[ODK_DateOfSubmission]]))</f>
        <v>44696</v>
      </c>
      <c r="O2720" s="23" t="str">
        <f>_xlfn.CONCAT( YEAR(TblLocations[[#This Row],[ODK_DateOfSubmission]]), "-",TEXT( MONTH(TblLocations[[#This Row],[ODK_DateOfSubmission]]),"00"))</f>
        <v>2022-05</v>
      </c>
    </row>
    <row r="2721" spans="1:15" x14ac:dyDescent="0.25">
      <c r="A2721" s="1">
        <v>2901011</v>
      </c>
      <c r="B2721" s="1">
        <v>1115</v>
      </c>
      <c r="C2721" s="1">
        <v>18722</v>
      </c>
      <c r="D2721" s="63">
        <v>44703.877695752315</v>
      </c>
      <c r="E2721" s="54" t="s">
        <v>1658</v>
      </c>
      <c r="F2721" s="56" t="s">
        <v>110</v>
      </c>
      <c r="G2721" s="56" t="s">
        <v>187</v>
      </c>
      <c r="H2721" s="56" t="s">
        <v>1740</v>
      </c>
      <c r="I2721" s="56" t="s">
        <v>1741</v>
      </c>
      <c r="J2721" s="54" t="s">
        <v>1742</v>
      </c>
      <c r="K2721" s="1">
        <v>32.173155663700001</v>
      </c>
      <c r="L2721" s="1">
        <v>46.044382480899998</v>
      </c>
      <c r="M2721" s="1">
        <v>3</v>
      </c>
      <c r="N2721" s="9">
        <f>DATE(YEAR(TblLocations[[#This Row],[ODK_DateOfSubmission]]),MONTH(TblLocations[[#This Row],[ODK_DateOfSubmission]]),DAY(TblLocations[[#This Row],[ODK_DateOfSubmission]]))</f>
        <v>44703</v>
      </c>
      <c r="O2721" s="23" t="str">
        <f>_xlfn.CONCAT( YEAR(TblLocations[[#This Row],[ODK_DateOfSubmission]]), "-",TEXT( MONTH(TblLocations[[#This Row],[ODK_DateOfSubmission]]),"00"))</f>
        <v>2022-05</v>
      </c>
    </row>
    <row r="2722" spans="1:15" x14ac:dyDescent="0.25">
      <c r="A2722" s="1">
        <v>2901021</v>
      </c>
      <c r="B2722" s="1">
        <v>1116</v>
      </c>
      <c r="C2722" s="1">
        <v>18732</v>
      </c>
      <c r="D2722" s="63">
        <v>44703.890217824075</v>
      </c>
      <c r="E2722" s="54" t="s">
        <v>1658</v>
      </c>
      <c r="F2722" s="56" t="s">
        <v>110</v>
      </c>
      <c r="G2722" s="56" t="s">
        <v>187</v>
      </c>
      <c r="H2722" s="56" t="s">
        <v>1740</v>
      </c>
      <c r="I2722" s="56" t="s">
        <v>1743</v>
      </c>
      <c r="J2722" s="54" t="s">
        <v>1744</v>
      </c>
      <c r="K2722" s="1">
        <v>32.178909451599999</v>
      </c>
      <c r="L2722" s="1">
        <v>46.033313432</v>
      </c>
      <c r="M2722" s="1">
        <v>1</v>
      </c>
      <c r="N2722" s="9">
        <f>DATE(YEAR(TblLocations[[#This Row],[ODK_DateOfSubmission]]),MONTH(TblLocations[[#This Row],[ODK_DateOfSubmission]]),DAY(TblLocations[[#This Row],[ODK_DateOfSubmission]]))</f>
        <v>44703</v>
      </c>
      <c r="O2722" s="23" t="str">
        <f>_xlfn.CONCAT( YEAR(TblLocations[[#This Row],[ODK_DateOfSubmission]]), "-",TEXT( MONTH(TblLocations[[#This Row],[ODK_DateOfSubmission]]),"00"))</f>
        <v>2022-05</v>
      </c>
    </row>
    <row r="2723" spans="1:15" x14ac:dyDescent="0.25">
      <c r="A2723" s="1">
        <v>2901024</v>
      </c>
      <c r="B2723" s="1">
        <v>1140</v>
      </c>
      <c r="C2723" s="1">
        <v>24105</v>
      </c>
      <c r="D2723" s="63">
        <v>44704.773093900461</v>
      </c>
      <c r="E2723" s="54" t="s">
        <v>1658</v>
      </c>
      <c r="F2723" s="56" t="s">
        <v>110</v>
      </c>
      <c r="G2723" s="56" t="s">
        <v>187</v>
      </c>
      <c r="H2723" s="56" t="s">
        <v>1740</v>
      </c>
      <c r="I2723" s="56" t="s">
        <v>1745</v>
      </c>
      <c r="J2723" s="54" t="s">
        <v>1746</v>
      </c>
      <c r="K2723" s="1">
        <v>32.165371751499997</v>
      </c>
      <c r="L2723" s="1">
        <v>46.045025057399997</v>
      </c>
      <c r="M2723" s="1">
        <v>1</v>
      </c>
      <c r="N2723" s="9">
        <f>DATE(YEAR(TblLocations[[#This Row],[ODK_DateOfSubmission]]),MONTH(TblLocations[[#This Row],[ODK_DateOfSubmission]]),DAY(TblLocations[[#This Row],[ODK_DateOfSubmission]]))</f>
        <v>44704</v>
      </c>
      <c r="O2723" s="23" t="str">
        <f>_xlfn.CONCAT( YEAR(TblLocations[[#This Row],[ODK_DateOfSubmission]]), "-",TEXT( MONTH(TblLocations[[#This Row],[ODK_DateOfSubmission]]),"00"))</f>
        <v>2022-05</v>
      </c>
    </row>
    <row r="2724" spans="1:15" x14ac:dyDescent="0.25">
      <c r="A2724" s="1">
        <v>2903022</v>
      </c>
      <c r="B2724" s="1">
        <v>858</v>
      </c>
      <c r="C2724" s="1">
        <v>24155</v>
      </c>
      <c r="D2724" s="63">
        <v>44697.642130520835</v>
      </c>
      <c r="E2724" s="54" t="s">
        <v>1658</v>
      </c>
      <c r="F2724" s="56" t="s">
        <v>110</v>
      </c>
      <c r="G2724" s="56" t="s">
        <v>184</v>
      </c>
      <c r="H2724" s="56" t="s">
        <v>1323</v>
      </c>
      <c r="I2724" s="56" t="s">
        <v>1747</v>
      </c>
      <c r="J2724" s="54" t="s">
        <v>1401</v>
      </c>
      <c r="K2724" s="1">
        <v>32.7650349675</v>
      </c>
      <c r="L2724" s="1">
        <v>45.166957107499996</v>
      </c>
      <c r="M2724" s="1">
        <v>3</v>
      </c>
      <c r="N2724" s="9">
        <f>DATE(YEAR(TblLocations[[#This Row],[ODK_DateOfSubmission]]),MONTH(TblLocations[[#This Row],[ODK_DateOfSubmission]]),DAY(TblLocations[[#This Row],[ODK_DateOfSubmission]]))</f>
        <v>44697</v>
      </c>
      <c r="O2724" s="23" t="str">
        <f>_xlfn.CONCAT( YEAR(TblLocations[[#This Row],[ODK_DateOfSubmission]]), "-",TEXT( MONTH(TblLocations[[#This Row],[ODK_DateOfSubmission]]),"00"))</f>
        <v>2022-05</v>
      </c>
    </row>
    <row r="2725" spans="1:15" x14ac:dyDescent="0.25">
      <c r="A2725" s="1">
        <v>2903026</v>
      </c>
      <c r="B2725" s="1">
        <v>859</v>
      </c>
      <c r="C2725" s="1">
        <v>25112</v>
      </c>
      <c r="D2725" s="63">
        <v>44697.64829837963</v>
      </c>
      <c r="E2725" s="54" t="s">
        <v>1658</v>
      </c>
      <c r="F2725" s="56" t="s">
        <v>110</v>
      </c>
      <c r="G2725" s="56" t="s">
        <v>184</v>
      </c>
      <c r="H2725" s="56" t="s">
        <v>1323</v>
      </c>
      <c r="I2725" s="56" t="s">
        <v>1324</v>
      </c>
      <c r="J2725" s="54" t="s">
        <v>1039</v>
      </c>
      <c r="K2725" s="1">
        <v>32.767045839799998</v>
      </c>
      <c r="L2725" s="1">
        <v>45.166708436599997</v>
      </c>
      <c r="M2725" s="1">
        <v>4</v>
      </c>
      <c r="N2725" s="9">
        <f>DATE(YEAR(TblLocations[[#This Row],[ODK_DateOfSubmission]]),MONTH(TblLocations[[#This Row],[ODK_DateOfSubmission]]),DAY(TblLocations[[#This Row],[ODK_DateOfSubmission]]))</f>
        <v>44697</v>
      </c>
      <c r="O2725" s="23" t="str">
        <f>_xlfn.CONCAT( YEAR(TblLocations[[#This Row],[ODK_DateOfSubmission]]), "-",TEXT( MONTH(TblLocations[[#This Row],[ODK_DateOfSubmission]]),"00"))</f>
        <v>2022-05</v>
      </c>
    </row>
    <row r="2726" spans="1:15" x14ac:dyDescent="0.25">
      <c r="A2726" s="1">
        <v>2903005</v>
      </c>
      <c r="B2726" s="1">
        <v>782</v>
      </c>
      <c r="C2726" s="1">
        <v>25387</v>
      </c>
      <c r="D2726" s="63">
        <v>44695.910705127317</v>
      </c>
      <c r="E2726" s="54" t="s">
        <v>1658</v>
      </c>
      <c r="F2726" s="56" t="s">
        <v>110</v>
      </c>
      <c r="G2726" s="56" t="s">
        <v>184</v>
      </c>
      <c r="H2726" s="56" t="s">
        <v>1748</v>
      </c>
      <c r="I2726" s="56" t="s">
        <v>1749</v>
      </c>
      <c r="J2726" s="54" t="s">
        <v>1539</v>
      </c>
      <c r="K2726" s="1">
        <v>32.929269866200002</v>
      </c>
      <c r="L2726" s="1">
        <v>44.772432180199999</v>
      </c>
      <c r="M2726" s="1">
        <v>4</v>
      </c>
      <c r="N2726" s="9">
        <f>DATE(YEAR(TblLocations[[#This Row],[ODK_DateOfSubmission]]),MONTH(TblLocations[[#This Row],[ODK_DateOfSubmission]]),DAY(TblLocations[[#This Row],[ODK_DateOfSubmission]]))</f>
        <v>44695</v>
      </c>
      <c r="O2726" s="23" t="str">
        <f>_xlfn.CONCAT( YEAR(TblLocations[[#This Row],[ODK_DateOfSubmission]]), "-",TEXT( MONTH(TblLocations[[#This Row],[ODK_DateOfSubmission]]),"00"))</f>
        <v>2022-05</v>
      </c>
    </row>
    <row r="2727" spans="1:15" x14ac:dyDescent="0.25">
      <c r="A2727" s="1">
        <v>2903009</v>
      </c>
      <c r="B2727" s="1">
        <v>777</v>
      </c>
      <c r="C2727" s="1">
        <v>19397</v>
      </c>
      <c r="D2727" s="63">
        <v>44695.892440243057</v>
      </c>
      <c r="E2727" s="54" t="s">
        <v>1658</v>
      </c>
      <c r="F2727" s="56" t="s">
        <v>110</v>
      </c>
      <c r="G2727" s="56" t="s">
        <v>184</v>
      </c>
      <c r="H2727" s="56" t="s">
        <v>1748</v>
      </c>
      <c r="I2727" s="56" t="s">
        <v>1750</v>
      </c>
      <c r="J2727" s="54" t="s">
        <v>232</v>
      </c>
      <c r="K2727" s="1">
        <v>32.932254191299997</v>
      </c>
      <c r="L2727" s="1">
        <v>44.771688482899997</v>
      </c>
      <c r="M2727" s="1">
        <v>2</v>
      </c>
      <c r="N2727" s="9">
        <f>DATE(YEAR(TblLocations[[#This Row],[ODK_DateOfSubmission]]),MONTH(TblLocations[[#This Row],[ODK_DateOfSubmission]]),DAY(TblLocations[[#This Row],[ODK_DateOfSubmission]]))</f>
        <v>44695</v>
      </c>
      <c r="O2727" s="23" t="str">
        <f>_xlfn.CONCAT( YEAR(TblLocations[[#This Row],[ODK_DateOfSubmission]]), "-",TEXT( MONTH(TblLocations[[#This Row],[ODK_DateOfSubmission]]),"00"))</f>
        <v>2022-05</v>
      </c>
    </row>
    <row r="2728" spans="1:15" x14ac:dyDescent="0.25">
      <c r="A2728" s="1">
        <v>2906055</v>
      </c>
      <c r="B2728" s="1">
        <v>1338</v>
      </c>
      <c r="C2728" s="1">
        <v>20872</v>
      </c>
      <c r="D2728" s="63">
        <v>44709.477712581021</v>
      </c>
      <c r="E2728" s="54" t="s">
        <v>1658</v>
      </c>
      <c r="F2728" s="56" t="s">
        <v>110</v>
      </c>
      <c r="G2728" s="56" t="s">
        <v>186</v>
      </c>
      <c r="H2728" s="56" t="s">
        <v>1325</v>
      </c>
      <c r="I2728" s="56" t="s">
        <v>1751</v>
      </c>
      <c r="J2728" s="54" t="s">
        <v>1438</v>
      </c>
      <c r="K2728" s="1">
        <v>32.545899594799998</v>
      </c>
      <c r="L2728" s="1">
        <v>45.864472577000001</v>
      </c>
      <c r="M2728" s="1">
        <v>2</v>
      </c>
      <c r="N2728" s="9">
        <f>DATE(YEAR(TblLocations[[#This Row],[ODK_DateOfSubmission]]),MONTH(TblLocations[[#This Row],[ODK_DateOfSubmission]]),DAY(TblLocations[[#This Row],[ODK_DateOfSubmission]]))</f>
        <v>44709</v>
      </c>
      <c r="O2728" s="23" t="str">
        <f>_xlfn.CONCAT( YEAR(TblLocations[[#This Row],[ODK_DateOfSubmission]]), "-",TEXT( MONTH(TblLocations[[#This Row],[ODK_DateOfSubmission]]),"00"))</f>
        <v>2022-05</v>
      </c>
    </row>
    <row r="2729" spans="1:15" x14ac:dyDescent="0.25">
      <c r="A2729" s="1">
        <v>2906071</v>
      </c>
      <c r="B2729" s="1">
        <v>1464</v>
      </c>
      <c r="C2729" s="1">
        <v>27276</v>
      </c>
      <c r="D2729" s="63">
        <v>44711.656691469907</v>
      </c>
      <c r="E2729" s="54" t="s">
        <v>1658</v>
      </c>
      <c r="F2729" s="56" t="s">
        <v>110</v>
      </c>
      <c r="G2729" s="56" t="s">
        <v>186</v>
      </c>
      <c r="H2729" s="56" t="s">
        <v>1325</v>
      </c>
      <c r="I2729" s="56" t="s">
        <v>1752</v>
      </c>
      <c r="J2729" s="54" t="s">
        <v>1753</v>
      </c>
      <c r="K2729" s="1">
        <v>32.517996958200001</v>
      </c>
      <c r="L2729" s="1">
        <v>45.801659012499996</v>
      </c>
      <c r="M2729" s="1">
        <v>1</v>
      </c>
      <c r="N2729" s="9">
        <f>DATE(YEAR(TblLocations[[#This Row],[ODK_DateOfSubmission]]),MONTH(TblLocations[[#This Row],[ODK_DateOfSubmission]]),DAY(TblLocations[[#This Row],[ODK_DateOfSubmission]]))</f>
        <v>44711</v>
      </c>
      <c r="O2729" s="23" t="str">
        <f>_xlfn.CONCAT( YEAR(TblLocations[[#This Row],[ODK_DateOfSubmission]]), "-",TEXT( MONTH(TblLocations[[#This Row],[ODK_DateOfSubmission]]),"00"))</f>
        <v>2022-05</v>
      </c>
    </row>
    <row r="2730" spans="1:15" x14ac:dyDescent="0.25">
      <c r="A2730" s="1">
        <v>2906011</v>
      </c>
      <c r="B2730" s="1">
        <v>942</v>
      </c>
      <c r="C2730" s="1">
        <v>24883</v>
      </c>
      <c r="D2730" s="63">
        <v>44700.022854664348</v>
      </c>
      <c r="E2730" s="54" t="s">
        <v>1658</v>
      </c>
      <c r="F2730" s="56" t="s">
        <v>110</v>
      </c>
      <c r="G2730" s="56" t="s">
        <v>186</v>
      </c>
      <c r="H2730" s="56" t="s">
        <v>1754</v>
      </c>
      <c r="I2730" s="56" t="s">
        <v>1755</v>
      </c>
      <c r="J2730" s="54" t="s">
        <v>1756</v>
      </c>
      <c r="K2730" s="1">
        <v>32.455738209400003</v>
      </c>
      <c r="L2730" s="1">
        <v>46.071413269700003</v>
      </c>
      <c r="M2730" s="1">
        <v>1</v>
      </c>
      <c r="N2730" s="9">
        <f>DATE(YEAR(TblLocations[[#This Row],[ODK_DateOfSubmission]]),MONTH(TblLocations[[#This Row],[ODK_DateOfSubmission]]),DAY(TblLocations[[#This Row],[ODK_DateOfSubmission]]))</f>
        <v>44700</v>
      </c>
      <c r="O2730" s="23" t="str">
        <f>_xlfn.CONCAT( YEAR(TblLocations[[#This Row],[ODK_DateOfSubmission]]), "-",TEXT( MONTH(TblLocations[[#This Row],[ODK_DateOfSubmission]]),"00"))</f>
        <v>2022-05</v>
      </c>
    </row>
    <row r="2731" spans="1:15" x14ac:dyDescent="0.25">
      <c r="A2731" s="1">
        <v>2906011</v>
      </c>
      <c r="B2731" s="1">
        <v>942</v>
      </c>
      <c r="C2731" s="1">
        <v>24883</v>
      </c>
      <c r="D2731" s="63">
        <v>44700.022854664348</v>
      </c>
      <c r="E2731" s="54" t="s">
        <v>1658</v>
      </c>
      <c r="F2731" s="56" t="s">
        <v>110</v>
      </c>
      <c r="G2731" s="56" t="s">
        <v>186</v>
      </c>
      <c r="H2731" s="56" t="s">
        <v>1754</v>
      </c>
      <c r="I2731" s="56" t="s">
        <v>1755</v>
      </c>
      <c r="J2731" s="54" t="s">
        <v>1756</v>
      </c>
      <c r="K2731" s="1">
        <v>32.455738209400003</v>
      </c>
      <c r="L2731" s="1">
        <v>46.071413269700003</v>
      </c>
      <c r="M2731" s="1">
        <v>1</v>
      </c>
      <c r="N2731" s="9">
        <f>DATE(YEAR(TblLocations[[#This Row],[ODK_DateOfSubmission]]),MONTH(TblLocations[[#This Row],[ODK_DateOfSubmission]]),DAY(TblLocations[[#This Row],[ODK_DateOfSubmission]]))</f>
        <v>44700</v>
      </c>
      <c r="O2731" s="23" t="str">
        <f>_xlfn.CONCAT( YEAR(TblLocations[[#This Row],[ODK_DateOfSubmission]]), "-",TEXT( MONTH(TblLocations[[#This Row],[ODK_DateOfSubmission]]),"00"))</f>
        <v>2022-05</v>
      </c>
    </row>
    <row r="2732" spans="1:15" x14ac:dyDescent="0.25">
      <c r="A2732" s="13">
        <v>2101012</v>
      </c>
      <c r="B2732" s="1">
        <v>2101012111</v>
      </c>
      <c r="C2732" s="1">
        <v>273</v>
      </c>
      <c r="D2732" s="63">
        <v>44805.519969988425</v>
      </c>
      <c r="E2732" s="54">
        <v>127</v>
      </c>
      <c r="F2732" s="56" t="s">
        <v>67</v>
      </c>
      <c r="G2732" s="56" t="s">
        <v>125</v>
      </c>
      <c r="H2732" s="56" t="s">
        <v>1242</v>
      </c>
      <c r="I2732" s="56" t="s">
        <v>1243</v>
      </c>
      <c r="J2732" s="54" t="s">
        <v>1244</v>
      </c>
      <c r="K2732" s="1">
        <v>34.407981887600002</v>
      </c>
      <c r="L2732" s="1">
        <v>41.093272599300001</v>
      </c>
      <c r="M2732" s="1">
        <v>5</v>
      </c>
      <c r="N2732" s="9">
        <f>DATE(YEAR(TblLocations[[#This Row],[ODK_DateOfSubmission]]),MONTH(TblLocations[[#This Row],[ODK_DateOfSubmission]]),DAY(TblLocations[[#This Row],[ODK_DateOfSubmission]]))</f>
        <v>44805</v>
      </c>
      <c r="O2732" s="23" t="str">
        <f>_xlfn.CONCAT( YEAR(TblLocations[[#This Row],[ODK_DateOfSubmission]]), "-",TEXT( MONTH(TblLocations[[#This Row],[ODK_DateOfSubmission]]),"00"))</f>
        <v>2022-09</v>
      </c>
    </row>
    <row r="2733" spans="1:15" x14ac:dyDescent="0.25">
      <c r="A2733" s="13">
        <v>2702044</v>
      </c>
      <c r="B2733" s="1">
        <v>2702044111</v>
      </c>
      <c r="C2733" s="1">
        <v>33854</v>
      </c>
      <c r="D2733" s="63">
        <v>44800.476443518521</v>
      </c>
      <c r="E2733" s="54">
        <v>127</v>
      </c>
      <c r="F2733" s="56" t="s">
        <v>72</v>
      </c>
      <c r="G2733" s="56" t="s">
        <v>103</v>
      </c>
      <c r="H2733" s="56" t="s">
        <v>1605</v>
      </c>
      <c r="I2733" s="56" t="s">
        <v>1610</v>
      </c>
      <c r="J2733" s="54" t="s">
        <v>1611</v>
      </c>
      <c r="K2733" s="1">
        <v>36.271999999999998</v>
      </c>
      <c r="L2733" s="1">
        <v>41.367502000000002</v>
      </c>
      <c r="M2733" s="1">
        <v>3</v>
      </c>
      <c r="N2733" s="9">
        <f>DATE(YEAR(TblLocations[[#This Row],[ODK_DateOfSubmission]]),MONTH(TblLocations[[#This Row],[ODK_DateOfSubmission]]),DAY(TblLocations[[#This Row],[ODK_DateOfSubmission]]))</f>
        <v>44800</v>
      </c>
      <c r="O2733" s="23" t="str">
        <f>_xlfn.CONCAT( YEAR(TblLocations[[#This Row],[ODK_DateOfSubmission]]), "-",TEXT( MONTH(TblLocations[[#This Row],[ODK_DateOfSubmission]]),"00"))</f>
        <v>2022-08</v>
      </c>
    </row>
    <row r="2734" spans="1:15" x14ac:dyDescent="0.25">
      <c r="A2734" s="13">
        <v>2702047</v>
      </c>
      <c r="B2734" s="1">
        <v>2702047111</v>
      </c>
      <c r="C2734" s="1">
        <v>34008</v>
      </c>
      <c r="D2734" s="63">
        <v>44823.952620335651</v>
      </c>
      <c r="E2734" s="54">
        <v>127</v>
      </c>
      <c r="F2734" s="56" t="s">
        <v>72</v>
      </c>
      <c r="G2734" s="56" t="s">
        <v>103</v>
      </c>
      <c r="H2734" s="56" t="s">
        <v>1279</v>
      </c>
      <c r="I2734" s="56" t="s">
        <v>349</v>
      </c>
      <c r="J2734" s="54" t="s">
        <v>1448</v>
      </c>
      <c r="K2734" s="1">
        <v>36.044508999999998</v>
      </c>
      <c r="L2734" s="1">
        <v>41.714508000000002</v>
      </c>
      <c r="M2734" s="1">
        <v>2</v>
      </c>
      <c r="N2734" s="9">
        <f>DATE(YEAR(TblLocations[[#This Row],[ODK_DateOfSubmission]]),MONTH(TblLocations[[#This Row],[ODK_DateOfSubmission]]),DAY(TblLocations[[#This Row],[ODK_DateOfSubmission]]))</f>
        <v>44823</v>
      </c>
      <c r="O2734" s="23" t="str">
        <f>_xlfn.CONCAT( YEAR(TblLocations[[#This Row],[ODK_DateOfSubmission]]), "-",TEXT( MONTH(TblLocations[[#This Row],[ODK_DateOfSubmission]]),"00"))</f>
        <v>2022-09</v>
      </c>
    </row>
    <row r="2735" spans="1:15" x14ac:dyDescent="0.25">
      <c r="A2735" s="13">
        <v>2702047</v>
      </c>
      <c r="B2735" s="1">
        <v>2702047111</v>
      </c>
      <c r="C2735" s="1">
        <v>34008</v>
      </c>
      <c r="D2735" s="63">
        <v>44823.952620335651</v>
      </c>
      <c r="E2735" s="54">
        <v>127</v>
      </c>
      <c r="F2735" s="56" t="s">
        <v>72</v>
      </c>
      <c r="G2735" s="56" t="s">
        <v>103</v>
      </c>
      <c r="H2735" s="56" t="s">
        <v>1279</v>
      </c>
      <c r="I2735" s="56" t="s">
        <v>349</v>
      </c>
      <c r="J2735" s="54" t="s">
        <v>1448</v>
      </c>
      <c r="K2735" s="1">
        <v>36.044508999999998</v>
      </c>
      <c r="L2735" s="1">
        <v>41.714508000000002</v>
      </c>
      <c r="M2735" s="1">
        <v>5</v>
      </c>
      <c r="N2735" s="9">
        <f>DATE(YEAR(TblLocations[[#This Row],[ODK_DateOfSubmission]]),MONTH(TblLocations[[#This Row],[ODK_DateOfSubmission]]),DAY(TblLocations[[#This Row],[ODK_DateOfSubmission]]))</f>
        <v>44823</v>
      </c>
      <c r="O2735" s="23" t="str">
        <f>_xlfn.CONCAT( YEAR(TblLocations[[#This Row],[ODK_DateOfSubmission]]), "-",TEXT( MONTH(TblLocations[[#This Row],[ODK_DateOfSubmission]]),"00"))</f>
        <v>2022-09</v>
      </c>
    </row>
    <row r="2736" spans="1:15" x14ac:dyDescent="0.25">
      <c r="A2736" s="13">
        <v>2708176</v>
      </c>
      <c r="B2736" s="1">
        <v>2708176111</v>
      </c>
      <c r="C2736" s="1">
        <v>33472</v>
      </c>
      <c r="D2736" s="63">
        <v>44823.894140706019</v>
      </c>
      <c r="E2736" s="54">
        <v>127</v>
      </c>
      <c r="F2736" s="56" t="s">
        <v>72</v>
      </c>
      <c r="G2736" s="56" t="s">
        <v>93</v>
      </c>
      <c r="H2736" s="56" t="s">
        <v>478</v>
      </c>
      <c r="I2736" s="56" t="s">
        <v>481</v>
      </c>
      <c r="J2736" s="54" t="s">
        <v>482</v>
      </c>
      <c r="K2736" s="1">
        <v>36.485300000000002</v>
      </c>
      <c r="L2736" s="1">
        <v>42.422117739400001</v>
      </c>
      <c r="M2736" s="1">
        <v>15</v>
      </c>
      <c r="N2736" s="9">
        <f>DATE(YEAR(TblLocations[[#This Row],[ODK_DateOfSubmission]]),MONTH(TblLocations[[#This Row],[ODK_DateOfSubmission]]),DAY(TblLocations[[#This Row],[ODK_DateOfSubmission]]))</f>
        <v>44823</v>
      </c>
      <c r="O2736" s="23" t="str">
        <f>_xlfn.CONCAT( YEAR(TblLocations[[#This Row],[ODK_DateOfSubmission]]), "-",TEXT( MONTH(TblLocations[[#This Row],[ODK_DateOfSubmission]]),"00"))</f>
        <v>2022-09</v>
      </c>
    </row>
    <row r="2737" spans="1:15" x14ac:dyDescent="0.25">
      <c r="A2737" s="13">
        <v>2708002</v>
      </c>
      <c r="B2737" s="1">
        <v>2708002111</v>
      </c>
      <c r="C2737" s="1">
        <v>24809</v>
      </c>
      <c r="D2737" s="63">
        <v>44825.960386493054</v>
      </c>
      <c r="E2737" s="54">
        <v>127</v>
      </c>
      <c r="F2737" s="56" t="s">
        <v>72</v>
      </c>
      <c r="G2737" s="56" t="s">
        <v>93</v>
      </c>
      <c r="H2737" s="56" t="s">
        <v>433</v>
      </c>
      <c r="I2737" s="56" t="s">
        <v>434</v>
      </c>
      <c r="J2737" s="54" t="s">
        <v>248</v>
      </c>
      <c r="K2737" s="1">
        <v>36.3920374</v>
      </c>
      <c r="L2737" s="1">
        <v>42.4765978</v>
      </c>
      <c r="M2737" s="1">
        <v>11</v>
      </c>
      <c r="N2737" s="9">
        <f>DATE(YEAR(TblLocations[[#This Row],[ODK_DateOfSubmission]]),MONTH(TblLocations[[#This Row],[ODK_DateOfSubmission]]),DAY(TblLocations[[#This Row],[ODK_DateOfSubmission]]))</f>
        <v>44825</v>
      </c>
      <c r="O2737" s="23" t="str">
        <f>_xlfn.CONCAT( YEAR(TblLocations[[#This Row],[ODK_DateOfSubmission]]), "-",TEXT( MONTH(TblLocations[[#This Row],[ODK_DateOfSubmission]]),"00"))</f>
        <v>2022-09</v>
      </c>
    </row>
    <row r="2738" spans="1:15" x14ac:dyDescent="0.25">
      <c r="A2738" s="13">
        <v>2708014</v>
      </c>
      <c r="B2738" s="1">
        <v>2708014111</v>
      </c>
      <c r="C2738" s="1">
        <v>25819</v>
      </c>
      <c r="D2738" s="63">
        <v>44821.444368553239</v>
      </c>
      <c r="E2738" s="54">
        <v>127</v>
      </c>
      <c r="F2738" s="56" t="s">
        <v>72</v>
      </c>
      <c r="G2738" s="56" t="s">
        <v>93</v>
      </c>
      <c r="H2738" s="56" t="s">
        <v>433</v>
      </c>
      <c r="I2738" s="56" t="s">
        <v>441</v>
      </c>
      <c r="J2738" s="54" t="s">
        <v>442</v>
      </c>
      <c r="K2738" s="1">
        <v>36.383068999999999</v>
      </c>
      <c r="L2738" s="1">
        <v>42.470675</v>
      </c>
      <c r="M2738" s="1">
        <v>12</v>
      </c>
      <c r="N2738" s="9">
        <f>DATE(YEAR(TblLocations[[#This Row],[ODK_DateOfSubmission]]),MONTH(TblLocations[[#This Row],[ODK_DateOfSubmission]]),DAY(TblLocations[[#This Row],[ODK_DateOfSubmission]]))</f>
        <v>44821</v>
      </c>
      <c r="O2738" s="23" t="str">
        <f>_xlfn.CONCAT( YEAR(TblLocations[[#This Row],[ODK_DateOfSubmission]]), "-",TEXT( MONTH(TblLocations[[#This Row],[ODK_DateOfSubmission]]),"00"))</f>
        <v>2022-09</v>
      </c>
    </row>
    <row r="2739" spans="1:15" x14ac:dyDescent="0.25">
      <c r="A2739" s="13">
        <v>2708033</v>
      </c>
      <c r="B2739" s="1">
        <v>2708033111</v>
      </c>
      <c r="C2739" s="1">
        <v>18303</v>
      </c>
      <c r="D2739" s="63">
        <v>44821.444548182873</v>
      </c>
      <c r="E2739" s="54">
        <v>127</v>
      </c>
      <c r="F2739" s="56" t="s">
        <v>72</v>
      </c>
      <c r="G2739" s="56" t="s">
        <v>93</v>
      </c>
      <c r="H2739" s="56" t="s">
        <v>433</v>
      </c>
      <c r="I2739" s="56" t="s">
        <v>226</v>
      </c>
      <c r="J2739" s="54" t="s">
        <v>227</v>
      </c>
      <c r="K2739" s="1">
        <v>36.389158999999999</v>
      </c>
      <c r="L2739" s="1">
        <v>42.462820999999998</v>
      </c>
      <c r="M2739" s="1">
        <v>6</v>
      </c>
      <c r="N2739" s="9">
        <f>DATE(YEAR(TblLocations[[#This Row],[ODK_DateOfSubmission]]),MONTH(TblLocations[[#This Row],[ODK_DateOfSubmission]]),DAY(TblLocations[[#This Row],[ODK_DateOfSubmission]]))</f>
        <v>44821</v>
      </c>
      <c r="O2739" s="23" t="str">
        <f>_xlfn.CONCAT( YEAR(TblLocations[[#This Row],[ODK_DateOfSubmission]]), "-",TEXT( MONTH(TblLocations[[#This Row],[ODK_DateOfSubmission]]),"00"))</f>
        <v>2022-09</v>
      </c>
    </row>
    <row r="2740" spans="1:15" x14ac:dyDescent="0.25">
      <c r="A2740" s="13">
        <v>2708110</v>
      </c>
      <c r="B2740" s="1">
        <v>2708110111</v>
      </c>
      <c r="C2740" s="1">
        <v>17439</v>
      </c>
      <c r="D2740" s="63">
        <v>44814.39514158565</v>
      </c>
      <c r="E2740" s="54">
        <v>127</v>
      </c>
      <c r="F2740" s="56" t="s">
        <v>72</v>
      </c>
      <c r="G2740" s="56" t="s">
        <v>93</v>
      </c>
      <c r="H2740" s="56" t="s">
        <v>433</v>
      </c>
      <c r="I2740" s="56" t="s">
        <v>454</v>
      </c>
      <c r="J2740" s="54" t="s">
        <v>455</v>
      </c>
      <c r="K2740" s="1">
        <v>36.442366999999997</v>
      </c>
      <c r="L2740" s="1">
        <v>42.629963500000002</v>
      </c>
      <c r="M2740" s="1">
        <v>5</v>
      </c>
      <c r="N2740" s="9">
        <f>DATE(YEAR(TblLocations[[#This Row],[ODK_DateOfSubmission]]),MONTH(TblLocations[[#This Row],[ODK_DateOfSubmission]]),DAY(TblLocations[[#This Row],[ODK_DateOfSubmission]]))</f>
        <v>44814</v>
      </c>
      <c r="O2740" s="23" t="str">
        <f>_xlfn.CONCAT( YEAR(TblLocations[[#This Row],[ODK_DateOfSubmission]]), "-",TEXT( MONTH(TblLocations[[#This Row],[ODK_DateOfSubmission]]),"00"))</f>
        <v>2022-09</v>
      </c>
    </row>
    <row r="2741" spans="1:15" x14ac:dyDescent="0.25">
      <c r="A2741" s="13">
        <v>2708139</v>
      </c>
      <c r="B2741" s="1">
        <v>2708139111</v>
      </c>
      <c r="C2741" s="1">
        <v>33277</v>
      </c>
      <c r="D2741" s="63">
        <v>44821.444376006948</v>
      </c>
      <c r="E2741" s="54">
        <v>127</v>
      </c>
      <c r="F2741" s="56" t="s">
        <v>72</v>
      </c>
      <c r="G2741" s="56" t="s">
        <v>93</v>
      </c>
      <c r="H2741" s="56" t="s">
        <v>433</v>
      </c>
      <c r="I2741" s="56" t="s">
        <v>464</v>
      </c>
      <c r="J2741" s="54" t="s">
        <v>465</v>
      </c>
      <c r="K2741" s="1">
        <v>36.379800000000003</v>
      </c>
      <c r="L2741" s="1">
        <v>42.463825200000002</v>
      </c>
      <c r="M2741" s="1">
        <v>2</v>
      </c>
      <c r="N2741" s="9">
        <f>DATE(YEAR(TblLocations[[#This Row],[ODK_DateOfSubmission]]),MONTH(TblLocations[[#This Row],[ODK_DateOfSubmission]]),DAY(TblLocations[[#This Row],[ODK_DateOfSubmission]]))</f>
        <v>44821</v>
      </c>
      <c r="O2741" s="23" t="str">
        <f>_xlfn.CONCAT( YEAR(TblLocations[[#This Row],[ODK_DateOfSubmission]]), "-",TEXT( MONTH(TblLocations[[#This Row],[ODK_DateOfSubmission]]),"00"))</f>
        <v>2022-09</v>
      </c>
    </row>
    <row r="2742" spans="1:15" x14ac:dyDescent="0.25">
      <c r="A2742" s="13">
        <v>2708149</v>
      </c>
      <c r="B2742" s="1">
        <v>2708149111</v>
      </c>
      <c r="C2742" s="1">
        <v>17846</v>
      </c>
      <c r="D2742" s="63">
        <v>44821.444335960645</v>
      </c>
      <c r="E2742" s="54">
        <v>127</v>
      </c>
      <c r="F2742" s="56" t="s">
        <v>72</v>
      </c>
      <c r="G2742" s="56" t="s">
        <v>93</v>
      </c>
      <c r="H2742" s="56" t="s">
        <v>433</v>
      </c>
      <c r="I2742" s="56" t="s">
        <v>1317</v>
      </c>
      <c r="J2742" s="54" t="s">
        <v>1318</v>
      </c>
      <c r="K2742" s="1">
        <v>36.400643000000002</v>
      </c>
      <c r="L2742" s="1">
        <v>42.529265000000002</v>
      </c>
      <c r="M2742" s="1">
        <v>7</v>
      </c>
      <c r="N2742" s="9">
        <f>DATE(YEAR(TblLocations[[#This Row],[ODK_DateOfSubmission]]),MONTH(TblLocations[[#This Row],[ODK_DateOfSubmission]]),DAY(TblLocations[[#This Row],[ODK_DateOfSubmission]]))</f>
        <v>44821</v>
      </c>
      <c r="O2742" s="23" t="str">
        <f>_xlfn.CONCAT( YEAR(TblLocations[[#This Row],[ODK_DateOfSubmission]]), "-",TEXT( MONTH(TblLocations[[#This Row],[ODK_DateOfSubmission]]),"00"))</f>
        <v>2022-09</v>
      </c>
    </row>
    <row r="2743" spans="1:15" x14ac:dyDescent="0.25">
      <c r="A2743" s="13">
        <v>3502012</v>
      </c>
      <c r="B2743" s="1">
        <v>350201217</v>
      </c>
      <c r="C2743" s="1">
        <v>33800</v>
      </c>
      <c r="D2743" s="63">
        <v>44826</v>
      </c>
      <c r="E2743" s="54">
        <v>127</v>
      </c>
      <c r="F2743" s="56" t="s">
        <v>68</v>
      </c>
      <c r="G2743" s="56" t="s">
        <v>81</v>
      </c>
      <c r="H2743" s="56" t="s">
        <v>1048</v>
      </c>
      <c r="I2743" s="56" t="s">
        <v>1337</v>
      </c>
      <c r="J2743" s="54" t="s">
        <v>1338</v>
      </c>
      <c r="K2743" s="1">
        <v>31.541273</v>
      </c>
      <c r="L2743" s="1">
        <v>46.125217999999997</v>
      </c>
      <c r="M2743" s="1">
        <v>2</v>
      </c>
      <c r="N2743" s="9">
        <f>DATE(YEAR(TblLocations[[#This Row],[ODK_DateOfSubmission]]),MONTH(TblLocations[[#This Row],[ODK_DateOfSubmission]]),DAY(TblLocations[[#This Row],[ODK_DateOfSubmission]]))</f>
        <v>44826</v>
      </c>
      <c r="O2743" s="23" t="str">
        <f>_xlfn.CONCAT( YEAR(TblLocations[[#This Row],[ODK_DateOfSubmission]]), "-",TEXT( MONTH(TblLocations[[#This Row],[ODK_DateOfSubmission]]),"00"))</f>
        <v>2022-09</v>
      </c>
    </row>
    <row r="2744" spans="1:15" x14ac:dyDescent="0.25">
      <c r="A2744" s="13">
        <v>3502012</v>
      </c>
      <c r="B2744" s="1">
        <v>350201217</v>
      </c>
      <c r="C2744" s="1">
        <v>33800</v>
      </c>
      <c r="D2744" s="63">
        <v>44826</v>
      </c>
      <c r="E2744" s="54">
        <v>127</v>
      </c>
      <c r="F2744" s="56" t="s">
        <v>68</v>
      </c>
      <c r="G2744" s="56" t="s">
        <v>81</v>
      </c>
      <c r="H2744" s="56" t="s">
        <v>1048</v>
      </c>
      <c r="I2744" s="56" t="s">
        <v>1337</v>
      </c>
      <c r="J2744" s="54" t="s">
        <v>1338</v>
      </c>
      <c r="K2744" s="1">
        <v>31.541273</v>
      </c>
      <c r="L2744" s="1">
        <v>46.125217999999997</v>
      </c>
      <c r="M2744" s="1">
        <v>3</v>
      </c>
      <c r="N2744" s="9">
        <f>DATE(YEAR(TblLocations[[#This Row],[ODK_DateOfSubmission]]),MONTH(TblLocations[[#This Row],[ODK_DateOfSubmission]]),DAY(TblLocations[[#This Row],[ODK_DateOfSubmission]]))</f>
        <v>44826</v>
      </c>
      <c r="O2744" s="23" t="str">
        <f>_xlfn.CONCAT( YEAR(TblLocations[[#This Row],[ODK_DateOfSubmission]]), "-",TEXT( MONTH(TblLocations[[#This Row],[ODK_DateOfSubmission]]),"00"))</f>
        <v>2022-09</v>
      </c>
    </row>
    <row r="2745" spans="1:15" x14ac:dyDescent="0.25">
      <c r="A2745" s="13">
        <v>3502015</v>
      </c>
      <c r="B2745" s="1">
        <v>350201517</v>
      </c>
      <c r="C2745" s="1">
        <v>33803</v>
      </c>
      <c r="D2745" s="63">
        <v>44826</v>
      </c>
      <c r="E2745" s="54">
        <v>127</v>
      </c>
      <c r="F2745" s="56" t="s">
        <v>68</v>
      </c>
      <c r="G2745" s="56" t="s">
        <v>81</v>
      </c>
      <c r="H2745" s="56" t="s">
        <v>1048</v>
      </c>
      <c r="I2745" s="56" t="s">
        <v>1531</v>
      </c>
      <c r="J2745" s="54" t="s">
        <v>1532</v>
      </c>
      <c r="K2745" s="1">
        <v>31.543367</v>
      </c>
      <c r="L2745" s="1">
        <v>46.119889000000001</v>
      </c>
      <c r="M2745" s="1">
        <v>2</v>
      </c>
      <c r="N2745" s="9">
        <f>DATE(YEAR(TblLocations[[#This Row],[ODK_DateOfSubmission]]),MONTH(TblLocations[[#This Row],[ODK_DateOfSubmission]]),DAY(TblLocations[[#This Row],[ODK_DateOfSubmission]]))</f>
        <v>44826</v>
      </c>
      <c r="O2745" s="23" t="str">
        <f>_xlfn.CONCAT( YEAR(TblLocations[[#This Row],[ODK_DateOfSubmission]]), "-",TEXT( MONTH(TblLocations[[#This Row],[ODK_DateOfSubmission]]),"00"))</f>
        <v>2022-09</v>
      </c>
    </row>
    <row r="2746" spans="1:15" x14ac:dyDescent="0.25">
      <c r="A2746" s="13">
        <v>3502015</v>
      </c>
      <c r="B2746" s="1">
        <v>350201517</v>
      </c>
      <c r="C2746" s="1">
        <v>33803</v>
      </c>
      <c r="D2746" s="63">
        <v>44826</v>
      </c>
      <c r="E2746" s="54">
        <v>127</v>
      </c>
      <c r="F2746" s="56" t="s">
        <v>68</v>
      </c>
      <c r="G2746" s="56" t="s">
        <v>81</v>
      </c>
      <c r="H2746" s="56" t="s">
        <v>1048</v>
      </c>
      <c r="I2746" s="56" t="s">
        <v>1531</v>
      </c>
      <c r="J2746" s="54" t="s">
        <v>1532</v>
      </c>
      <c r="K2746" s="1">
        <v>31.543367</v>
      </c>
      <c r="L2746" s="1">
        <v>46.119889000000001</v>
      </c>
      <c r="M2746" s="1">
        <v>2</v>
      </c>
      <c r="N2746" s="9">
        <f>DATE(YEAR(TblLocations[[#This Row],[ODK_DateOfSubmission]]),MONTH(TblLocations[[#This Row],[ODK_DateOfSubmission]]),DAY(TblLocations[[#This Row],[ODK_DateOfSubmission]]))</f>
        <v>44826</v>
      </c>
      <c r="O2746" s="23" t="str">
        <f>_xlfn.CONCAT( YEAR(TblLocations[[#This Row],[ODK_DateOfSubmission]]), "-",TEXT( MONTH(TblLocations[[#This Row],[ODK_DateOfSubmission]]),"00"))</f>
        <v>2022-09</v>
      </c>
    </row>
    <row r="2747" spans="1:15" x14ac:dyDescent="0.25">
      <c r="A2747" s="13">
        <v>3502016</v>
      </c>
      <c r="B2747" s="1">
        <v>350201617</v>
      </c>
      <c r="C2747" s="1">
        <v>34162</v>
      </c>
      <c r="D2747" s="63">
        <v>44827</v>
      </c>
      <c r="E2747" s="54">
        <v>127</v>
      </c>
      <c r="F2747" s="56" t="s">
        <v>68</v>
      </c>
      <c r="G2747" s="56" t="s">
        <v>81</v>
      </c>
      <c r="H2747" s="56" t="s">
        <v>1047</v>
      </c>
      <c r="I2747" s="56" t="s">
        <v>1440</v>
      </c>
      <c r="J2747" s="54" t="s">
        <v>1441</v>
      </c>
      <c r="K2747" s="1">
        <v>31.735530000000001</v>
      </c>
      <c r="L2747" s="1">
        <v>46.112045999999999</v>
      </c>
      <c r="M2747" s="1">
        <v>4</v>
      </c>
      <c r="N2747" s="9">
        <f>DATE(YEAR(TblLocations[[#This Row],[ODK_DateOfSubmission]]),MONTH(TblLocations[[#This Row],[ODK_DateOfSubmission]]),DAY(TblLocations[[#This Row],[ODK_DateOfSubmission]]))</f>
        <v>44827</v>
      </c>
      <c r="O2747" s="23" t="str">
        <f>_xlfn.CONCAT( YEAR(TblLocations[[#This Row],[ODK_DateOfSubmission]]), "-",TEXT( MONTH(TblLocations[[#This Row],[ODK_DateOfSubmission]]),"00"))</f>
        <v>2022-09</v>
      </c>
    </row>
    <row r="2748" spans="1:15" x14ac:dyDescent="0.25">
      <c r="A2748" s="13">
        <v>3502016</v>
      </c>
      <c r="B2748" s="1">
        <v>350201617</v>
      </c>
      <c r="C2748" s="1">
        <v>34162</v>
      </c>
      <c r="D2748" s="63">
        <v>44827</v>
      </c>
      <c r="E2748" s="54">
        <v>127</v>
      </c>
      <c r="F2748" s="56" t="s">
        <v>68</v>
      </c>
      <c r="G2748" s="56" t="s">
        <v>81</v>
      </c>
      <c r="H2748" s="56" t="s">
        <v>1047</v>
      </c>
      <c r="I2748" s="56" t="s">
        <v>1440</v>
      </c>
      <c r="J2748" s="54" t="s">
        <v>1441</v>
      </c>
      <c r="K2748" s="1">
        <v>31.735530000000001</v>
      </c>
      <c r="L2748" s="1">
        <v>46.112045999999999</v>
      </c>
      <c r="M2748" s="1">
        <v>3</v>
      </c>
      <c r="N2748" s="9">
        <f>DATE(YEAR(TblLocations[[#This Row],[ODK_DateOfSubmission]]),MONTH(TblLocations[[#This Row],[ODK_DateOfSubmission]]),DAY(TblLocations[[#This Row],[ODK_DateOfSubmission]]))</f>
        <v>44827</v>
      </c>
      <c r="O2748" s="23" t="str">
        <f>_xlfn.CONCAT( YEAR(TblLocations[[#This Row],[ODK_DateOfSubmission]]), "-",TEXT( MONTH(TblLocations[[#This Row],[ODK_DateOfSubmission]]),"00"))</f>
        <v>2022-09</v>
      </c>
    </row>
    <row r="2749" spans="1:15" x14ac:dyDescent="0.25">
      <c r="A2749" s="13">
        <v>3502016</v>
      </c>
      <c r="B2749" s="1">
        <v>350201617</v>
      </c>
      <c r="C2749" s="1">
        <v>34162</v>
      </c>
      <c r="D2749" s="63">
        <v>44827</v>
      </c>
      <c r="E2749" s="54">
        <v>127</v>
      </c>
      <c r="F2749" s="56" t="s">
        <v>68</v>
      </c>
      <c r="G2749" s="56" t="s">
        <v>81</v>
      </c>
      <c r="H2749" s="56" t="s">
        <v>1047</v>
      </c>
      <c r="I2749" s="56" t="s">
        <v>1440</v>
      </c>
      <c r="J2749" s="54" t="s">
        <v>1441</v>
      </c>
      <c r="K2749" s="1">
        <v>31.735530000000001</v>
      </c>
      <c r="L2749" s="1">
        <v>46.112045999999999</v>
      </c>
      <c r="M2749" s="1">
        <v>3</v>
      </c>
      <c r="N2749" s="9">
        <f>DATE(YEAR(TblLocations[[#This Row],[ODK_DateOfSubmission]]),MONTH(TblLocations[[#This Row],[ODK_DateOfSubmission]]),DAY(TblLocations[[#This Row],[ODK_DateOfSubmission]]))</f>
        <v>44827</v>
      </c>
      <c r="O2749" s="23" t="str">
        <f>_xlfn.CONCAT( YEAR(TblLocations[[#This Row],[ODK_DateOfSubmission]]), "-",TEXT( MONTH(TblLocations[[#This Row],[ODK_DateOfSubmission]]),"00"))</f>
        <v>2022-09</v>
      </c>
    </row>
    <row r="2750" spans="1:15" x14ac:dyDescent="0.25">
      <c r="A2750" s="13">
        <v>3502016</v>
      </c>
      <c r="B2750" s="1">
        <v>350201617</v>
      </c>
      <c r="C2750" s="1">
        <v>34162</v>
      </c>
      <c r="D2750" s="63">
        <v>44827</v>
      </c>
      <c r="E2750" s="54">
        <v>127</v>
      </c>
      <c r="F2750" s="56" t="s">
        <v>68</v>
      </c>
      <c r="G2750" s="56" t="s">
        <v>81</v>
      </c>
      <c r="H2750" s="56" t="s">
        <v>1047</v>
      </c>
      <c r="I2750" s="56" t="s">
        <v>1440</v>
      </c>
      <c r="J2750" s="54" t="s">
        <v>1441</v>
      </c>
      <c r="K2750" s="1">
        <v>31.735530000000001</v>
      </c>
      <c r="L2750" s="1">
        <v>46.112045999999999</v>
      </c>
      <c r="M2750" s="1">
        <v>7</v>
      </c>
      <c r="N2750" s="9">
        <f>DATE(YEAR(TblLocations[[#This Row],[ODK_DateOfSubmission]]),MONTH(TblLocations[[#This Row],[ODK_DateOfSubmission]]),DAY(TblLocations[[#This Row],[ODK_DateOfSubmission]]))</f>
        <v>44827</v>
      </c>
      <c r="O2750" s="23" t="str">
        <f>_xlfn.CONCAT( YEAR(TblLocations[[#This Row],[ODK_DateOfSubmission]]), "-",TEXT( MONTH(TblLocations[[#This Row],[ODK_DateOfSubmission]]),"00"))</f>
        <v>2022-09</v>
      </c>
    </row>
    <row r="2751" spans="1:15" x14ac:dyDescent="0.25">
      <c r="A2751" s="13">
        <v>3502018</v>
      </c>
      <c r="B2751" s="1">
        <v>350201817</v>
      </c>
      <c r="C2751" s="1">
        <v>10289</v>
      </c>
      <c r="D2751" s="63">
        <v>44820</v>
      </c>
      <c r="E2751" s="54">
        <v>127</v>
      </c>
      <c r="F2751" s="56" t="s">
        <v>68</v>
      </c>
      <c r="G2751" s="56" t="s">
        <v>81</v>
      </c>
      <c r="H2751" s="56" t="s">
        <v>1047</v>
      </c>
      <c r="I2751" s="56" t="s">
        <v>1088</v>
      </c>
      <c r="J2751" s="54" t="s">
        <v>1510</v>
      </c>
      <c r="K2751" s="1">
        <v>31.715143000000001</v>
      </c>
      <c r="L2751" s="1">
        <v>46.098461</v>
      </c>
      <c r="M2751" s="1">
        <v>3</v>
      </c>
      <c r="N2751" s="9">
        <f>DATE(YEAR(TblLocations[[#This Row],[ODK_DateOfSubmission]]),MONTH(TblLocations[[#This Row],[ODK_DateOfSubmission]]),DAY(TblLocations[[#This Row],[ODK_DateOfSubmission]]))</f>
        <v>44820</v>
      </c>
      <c r="O2751" s="23" t="str">
        <f>_xlfn.CONCAT( YEAR(TblLocations[[#This Row],[ODK_DateOfSubmission]]), "-",TEXT( MONTH(TblLocations[[#This Row],[ODK_DateOfSubmission]]),"00"))</f>
        <v>2022-09</v>
      </c>
    </row>
    <row r="2752" spans="1:15" x14ac:dyDescent="0.25">
      <c r="A2752" s="13">
        <v>3502018</v>
      </c>
      <c r="B2752" s="1">
        <v>350201817</v>
      </c>
      <c r="C2752" s="1">
        <v>10289</v>
      </c>
      <c r="D2752" s="63">
        <v>44820</v>
      </c>
      <c r="E2752" s="54">
        <v>127</v>
      </c>
      <c r="F2752" s="56" t="s">
        <v>68</v>
      </c>
      <c r="G2752" s="56" t="s">
        <v>81</v>
      </c>
      <c r="H2752" s="56" t="s">
        <v>1047</v>
      </c>
      <c r="I2752" s="56" t="s">
        <v>1088</v>
      </c>
      <c r="J2752" s="54" t="s">
        <v>1510</v>
      </c>
      <c r="K2752" s="1">
        <v>31.715143000000001</v>
      </c>
      <c r="L2752" s="1">
        <v>46.098461</v>
      </c>
      <c r="M2752" s="1">
        <v>2</v>
      </c>
      <c r="N2752" s="9">
        <f>DATE(YEAR(TblLocations[[#This Row],[ODK_DateOfSubmission]]),MONTH(TblLocations[[#This Row],[ODK_DateOfSubmission]]),DAY(TblLocations[[#This Row],[ODK_DateOfSubmission]]))</f>
        <v>44820</v>
      </c>
      <c r="O2752" s="23" t="str">
        <f>_xlfn.CONCAT( YEAR(TblLocations[[#This Row],[ODK_DateOfSubmission]]), "-",TEXT( MONTH(TblLocations[[#This Row],[ODK_DateOfSubmission]]),"00"))</f>
        <v>2022-09</v>
      </c>
    </row>
    <row r="2753" spans="1:15" x14ac:dyDescent="0.25">
      <c r="A2753" s="13">
        <v>3502018</v>
      </c>
      <c r="B2753" s="1">
        <v>350201817</v>
      </c>
      <c r="C2753" s="1">
        <v>10289</v>
      </c>
      <c r="D2753" s="63">
        <v>44820</v>
      </c>
      <c r="E2753" s="54">
        <v>127</v>
      </c>
      <c r="F2753" s="56" t="s">
        <v>68</v>
      </c>
      <c r="G2753" s="56" t="s">
        <v>81</v>
      </c>
      <c r="H2753" s="56" t="s">
        <v>1047</v>
      </c>
      <c r="I2753" s="56" t="s">
        <v>1088</v>
      </c>
      <c r="J2753" s="54" t="s">
        <v>1510</v>
      </c>
      <c r="K2753" s="1">
        <v>31.715143000000001</v>
      </c>
      <c r="L2753" s="1">
        <v>46.098461</v>
      </c>
      <c r="M2753" s="1">
        <v>3</v>
      </c>
      <c r="N2753" s="9">
        <f>DATE(YEAR(TblLocations[[#This Row],[ODK_DateOfSubmission]]),MONTH(TblLocations[[#This Row],[ODK_DateOfSubmission]]),DAY(TblLocations[[#This Row],[ODK_DateOfSubmission]]))</f>
        <v>44820</v>
      </c>
      <c r="O2753" s="23" t="str">
        <f>_xlfn.CONCAT( YEAR(TblLocations[[#This Row],[ODK_DateOfSubmission]]), "-",TEXT( MONTH(TblLocations[[#This Row],[ODK_DateOfSubmission]]),"00"))</f>
        <v>2022-09</v>
      </c>
    </row>
    <row r="2754" spans="1:15" x14ac:dyDescent="0.25">
      <c r="A2754" s="13">
        <v>3502003</v>
      </c>
      <c r="B2754" s="1">
        <v>350200317</v>
      </c>
      <c r="C2754" s="1">
        <v>24722</v>
      </c>
      <c r="D2754" s="63">
        <v>44827</v>
      </c>
      <c r="E2754" s="54">
        <v>127</v>
      </c>
      <c r="F2754" s="56" t="s">
        <v>68</v>
      </c>
      <c r="G2754" s="56" t="s">
        <v>81</v>
      </c>
      <c r="H2754" s="56" t="s">
        <v>1047</v>
      </c>
      <c r="I2754" s="56" t="s">
        <v>1051</v>
      </c>
      <c r="J2754" s="54" t="s">
        <v>897</v>
      </c>
      <c r="K2754" s="1">
        <v>31.711529196499999</v>
      </c>
      <c r="L2754" s="1">
        <v>46.124556874</v>
      </c>
      <c r="M2754" s="1">
        <v>4</v>
      </c>
      <c r="N2754" s="9">
        <f>DATE(YEAR(TblLocations[[#This Row],[ODK_DateOfSubmission]]),MONTH(TblLocations[[#This Row],[ODK_DateOfSubmission]]),DAY(TblLocations[[#This Row],[ODK_DateOfSubmission]]))</f>
        <v>44827</v>
      </c>
      <c r="O2754" s="23" t="str">
        <f>_xlfn.CONCAT( YEAR(TblLocations[[#This Row],[ODK_DateOfSubmission]]), "-",TEXT( MONTH(TblLocations[[#This Row],[ODK_DateOfSubmission]]),"00"))</f>
        <v>2022-09</v>
      </c>
    </row>
    <row r="2755" spans="1:15" x14ac:dyDescent="0.25">
      <c r="A2755" s="13">
        <v>3502003</v>
      </c>
      <c r="B2755" s="1">
        <v>350200317</v>
      </c>
      <c r="C2755" s="1">
        <v>24722</v>
      </c>
      <c r="D2755" s="63">
        <v>44827</v>
      </c>
      <c r="E2755" s="54">
        <v>127</v>
      </c>
      <c r="F2755" s="56" t="s">
        <v>68</v>
      </c>
      <c r="G2755" s="56" t="s">
        <v>81</v>
      </c>
      <c r="H2755" s="56" t="s">
        <v>1047</v>
      </c>
      <c r="I2755" s="56" t="s">
        <v>1051</v>
      </c>
      <c r="J2755" s="54" t="s">
        <v>897</v>
      </c>
      <c r="K2755" s="1">
        <v>31.711529196499999</v>
      </c>
      <c r="L2755" s="1">
        <v>46.124556874</v>
      </c>
      <c r="M2755" s="1">
        <v>5</v>
      </c>
      <c r="N2755" s="9">
        <f>DATE(YEAR(TblLocations[[#This Row],[ODK_DateOfSubmission]]),MONTH(TblLocations[[#This Row],[ODK_DateOfSubmission]]),DAY(TblLocations[[#This Row],[ODK_DateOfSubmission]]))</f>
        <v>44827</v>
      </c>
      <c r="O2755" s="23" t="str">
        <f>_xlfn.CONCAT( YEAR(TblLocations[[#This Row],[ODK_DateOfSubmission]]), "-",TEXT( MONTH(TblLocations[[#This Row],[ODK_DateOfSubmission]]),"00"))</f>
        <v>2022-09</v>
      </c>
    </row>
    <row r="2756" spans="1:15" x14ac:dyDescent="0.25">
      <c r="A2756" s="13">
        <v>3502007</v>
      </c>
      <c r="B2756" s="1">
        <v>350200717</v>
      </c>
      <c r="C2756" s="1">
        <v>33795</v>
      </c>
      <c r="D2756" s="63">
        <v>44827</v>
      </c>
      <c r="E2756" s="54">
        <v>127</v>
      </c>
      <c r="F2756" s="56" t="s">
        <v>68</v>
      </c>
      <c r="G2756" s="56" t="s">
        <v>81</v>
      </c>
      <c r="H2756" s="56" t="s">
        <v>1047</v>
      </c>
      <c r="I2756" s="56" t="s">
        <v>1334</v>
      </c>
      <c r="J2756" s="54" t="s">
        <v>1335</v>
      </c>
      <c r="K2756" s="1">
        <v>31.728400000000001</v>
      </c>
      <c r="L2756" s="1">
        <v>46.110399999999998</v>
      </c>
      <c r="M2756" s="1">
        <v>4</v>
      </c>
      <c r="N2756" s="9">
        <f>DATE(YEAR(TblLocations[[#This Row],[ODK_DateOfSubmission]]),MONTH(TblLocations[[#This Row],[ODK_DateOfSubmission]]),DAY(TblLocations[[#This Row],[ODK_DateOfSubmission]]))</f>
        <v>44827</v>
      </c>
      <c r="O2756" s="23" t="str">
        <f>_xlfn.CONCAT( YEAR(TblLocations[[#This Row],[ODK_DateOfSubmission]]), "-",TEXT( MONTH(TblLocations[[#This Row],[ODK_DateOfSubmission]]),"00"))</f>
        <v>2022-09</v>
      </c>
    </row>
    <row r="2757" spans="1:15" x14ac:dyDescent="0.25">
      <c r="A2757" s="13">
        <v>3503015</v>
      </c>
      <c r="B2757" s="1">
        <v>350301517</v>
      </c>
      <c r="C2757" s="1">
        <v>33805</v>
      </c>
      <c r="D2757" s="63">
        <v>44821</v>
      </c>
      <c r="E2757" s="54">
        <v>127</v>
      </c>
      <c r="F2757" s="56" t="s">
        <v>68</v>
      </c>
      <c r="G2757" s="56" t="s">
        <v>86</v>
      </c>
      <c r="H2757" s="56" t="s">
        <v>1474</v>
      </c>
      <c r="I2757" s="56" t="s">
        <v>1475</v>
      </c>
      <c r="J2757" s="54" t="s">
        <v>216</v>
      </c>
      <c r="K2757" s="1">
        <v>31.295843999999999</v>
      </c>
      <c r="L2757" s="1">
        <v>46.233044999999997</v>
      </c>
      <c r="M2757" s="1">
        <v>1</v>
      </c>
      <c r="N2757" s="9">
        <f>DATE(YEAR(TblLocations[[#This Row],[ODK_DateOfSubmission]]),MONTH(TblLocations[[#This Row],[ODK_DateOfSubmission]]),DAY(TblLocations[[#This Row],[ODK_DateOfSubmission]]))</f>
        <v>44821</v>
      </c>
      <c r="O2757" s="23" t="str">
        <f>_xlfn.CONCAT( YEAR(TblLocations[[#This Row],[ODK_DateOfSubmission]]), "-",TEXT( MONTH(TblLocations[[#This Row],[ODK_DateOfSubmission]]),"00"))</f>
        <v>2022-09</v>
      </c>
    </row>
    <row r="2758" spans="1:15" x14ac:dyDescent="0.25">
      <c r="A2758" s="13">
        <v>3503015</v>
      </c>
      <c r="B2758" s="1">
        <v>350301517</v>
      </c>
      <c r="C2758" s="1">
        <v>33805</v>
      </c>
      <c r="D2758" s="63">
        <v>44821</v>
      </c>
      <c r="E2758" s="54">
        <v>127</v>
      </c>
      <c r="F2758" s="56" t="s">
        <v>68</v>
      </c>
      <c r="G2758" s="56" t="s">
        <v>86</v>
      </c>
      <c r="H2758" s="56" t="s">
        <v>1474</v>
      </c>
      <c r="I2758" s="56" t="s">
        <v>1475</v>
      </c>
      <c r="J2758" s="54" t="s">
        <v>216</v>
      </c>
      <c r="K2758" s="1">
        <v>31.295843999999999</v>
      </c>
      <c r="L2758" s="1">
        <v>46.233044999999997</v>
      </c>
      <c r="M2758" s="1">
        <v>1</v>
      </c>
      <c r="N2758" s="9">
        <f>DATE(YEAR(TblLocations[[#This Row],[ODK_DateOfSubmission]]),MONTH(TblLocations[[#This Row],[ODK_DateOfSubmission]]),DAY(TblLocations[[#This Row],[ODK_DateOfSubmission]]))</f>
        <v>44821</v>
      </c>
      <c r="O2758" s="23" t="str">
        <f>_xlfn.CONCAT( YEAR(TblLocations[[#This Row],[ODK_DateOfSubmission]]), "-",TEXT( MONTH(TblLocations[[#This Row],[ODK_DateOfSubmission]]),"00"))</f>
        <v>2022-09</v>
      </c>
    </row>
    <row r="2759" spans="1:15" x14ac:dyDescent="0.25">
      <c r="A2759" s="13">
        <v>3503015</v>
      </c>
      <c r="B2759" s="1">
        <v>350301517</v>
      </c>
      <c r="C2759" s="1">
        <v>33805</v>
      </c>
      <c r="D2759" s="63">
        <v>44821</v>
      </c>
      <c r="E2759" s="54">
        <v>127</v>
      </c>
      <c r="F2759" s="56" t="s">
        <v>68</v>
      </c>
      <c r="G2759" s="56" t="s">
        <v>86</v>
      </c>
      <c r="H2759" s="56" t="s">
        <v>1474</v>
      </c>
      <c r="I2759" s="56" t="s">
        <v>1475</v>
      </c>
      <c r="J2759" s="54" t="s">
        <v>216</v>
      </c>
      <c r="K2759" s="1">
        <v>31.295843999999999</v>
      </c>
      <c r="L2759" s="1">
        <v>46.233044999999997</v>
      </c>
      <c r="M2759" s="1">
        <v>1</v>
      </c>
      <c r="N2759" s="9">
        <f>DATE(YEAR(TblLocations[[#This Row],[ODK_DateOfSubmission]]),MONTH(TblLocations[[#This Row],[ODK_DateOfSubmission]]),DAY(TblLocations[[#This Row],[ODK_DateOfSubmission]]))</f>
        <v>44821</v>
      </c>
      <c r="O2759" s="23" t="str">
        <f>_xlfn.CONCAT( YEAR(TblLocations[[#This Row],[ODK_DateOfSubmission]]), "-",TEXT( MONTH(TblLocations[[#This Row],[ODK_DateOfSubmission]]),"00"))</f>
        <v>2022-09</v>
      </c>
    </row>
    <row r="2760" spans="1:15" x14ac:dyDescent="0.25">
      <c r="A2760" s="13">
        <v>3503001</v>
      </c>
      <c r="B2760" s="1">
        <v>350300117</v>
      </c>
      <c r="C2760" s="1">
        <v>10250</v>
      </c>
      <c r="D2760" s="63">
        <v>44814</v>
      </c>
      <c r="E2760" s="54">
        <v>127</v>
      </c>
      <c r="F2760" s="56" t="s">
        <v>68</v>
      </c>
      <c r="G2760" s="56" t="s">
        <v>86</v>
      </c>
      <c r="H2760" s="56" t="s">
        <v>1404</v>
      </c>
      <c r="I2760" s="56" t="s">
        <v>1476</v>
      </c>
      <c r="J2760" s="54" t="s">
        <v>1477</v>
      </c>
      <c r="K2760" s="1">
        <v>31.4359498874</v>
      </c>
      <c r="L2760" s="1">
        <v>46.172572526899998</v>
      </c>
      <c r="M2760" s="1">
        <v>1</v>
      </c>
      <c r="N2760" s="9">
        <f>DATE(YEAR(TblLocations[[#This Row],[ODK_DateOfSubmission]]),MONTH(TblLocations[[#This Row],[ODK_DateOfSubmission]]),DAY(TblLocations[[#This Row],[ODK_DateOfSubmission]]))</f>
        <v>44814</v>
      </c>
      <c r="O2760" s="23" t="str">
        <f>_xlfn.CONCAT( YEAR(TblLocations[[#This Row],[ODK_DateOfSubmission]]), "-",TEXT( MONTH(TblLocations[[#This Row],[ODK_DateOfSubmission]]),"00"))</f>
        <v>2022-09</v>
      </c>
    </row>
    <row r="2761" spans="1:15" x14ac:dyDescent="0.25">
      <c r="A2761" s="13">
        <v>3503006</v>
      </c>
      <c r="B2761" s="1">
        <v>350300617</v>
      </c>
      <c r="C2761" s="1">
        <v>21209</v>
      </c>
      <c r="D2761" s="63">
        <v>44814</v>
      </c>
      <c r="E2761" s="54">
        <v>127</v>
      </c>
      <c r="F2761" s="56" t="s">
        <v>68</v>
      </c>
      <c r="G2761" s="56" t="s">
        <v>86</v>
      </c>
      <c r="H2761" s="56" t="s">
        <v>1404</v>
      </c>
      <c r="I2761" s="56" t="s">
        <v>1406</v>
      </c>
      <c r="J2761" s="54" t="s">
        <v>1407</v>
      </c>
      <c r="K2761" s="1">
        <v>31.415689718399999</v>
      </c>
      <c r="L2761" s="1">
        <v>46.163976839100002</v>
      </c>
      <c r="M2761" s="1">
        <v>1</v>
      </c>
      <c r="N2761" s="9">
        <f>DATE(YEAR(TblLocations[[#This Row],[ODK_DateOfSubmission]]),MONTH(TblLocations[[#This Row],[ODK_DateOfSubmission]]),DAY(TblLocations[[#This Row],[ODK_DateOfSubmission]]))</f>
        <v>44814</v>
      </c>
      <c r="O2761" s="23" t="str">
        <f>_xlfn.CONCAT( YEAR(TblLocations[[#This Row],[ODK_DateOfSubmission]]), "-",TEXT( MONTH(TblLocations[[#This Row],[ODK_DateOfSubmission]]),"00"))</f>
        <v>2022-09</v>
      </c>
    </row>
    <row r="2762" spans="1:15" x14ac:dyDescent="0.25">
      <c r="A2762" s="13">
        <v>3503006</v>
      </c>
      <c r="B2762" s="1">
        <v>350300617</v>
      </c>
      <c r="C2762" s="1">
        <v>21209</v>
      </c>
      <c r="D2762" s="63">
        <v>44814</v>
      </c>
      <c r="E2762" s="54">
        <v>127</v>
      </c>
      <c r="F2762" s="56" t="s">
        <v>68</v>
      </c>
      <c r="G2762" s="56" t="s">
        <v>86</v>
      </c>
      <c r="H2762" s="56" t="s">
        <v>1404</v>
      </c>
      <c r="I2762" s="56" t="s">
        <v>1406</v>
      </c>
      <c r="J2762" s="54" t="s">
        <v>1407</v>
      </c>
      <c r="K2762" s="1">
        <v>31.415689718399999</v>
      </c>
      <c r="L2762" s="1">
        <v>46.163976839100002</v>
      </c>
      <c r="M2762" s="1">
        <v>1</v>
      </c>
      <c r="N2762" s="9">
        <f>DATE(YEAR(TblLocations[[#This Row],[ODK_DateOfSubmission]]),MONTH(TblLocations[[#This Row],[ODK_DateOfSubmission]]),DAY(TblLocations[[#This Row],[ODK_DateOfSubmission]]))</f>
        <v>44814</v>
      </c>
      <c r="O2762" s="23" t="str">
        <f>_xlfn.CONCAT( YEAR(TblLocations[[#This Row],[ODK_DateOfSubmission]]), "-",TEXT( MONTH(TblLocations[[#This Row],[ODK_DateOfSubmission]]),"00"))</f>
        <v>2022-09</v>
      </c>
    </row>
    <row r="2763" spans="1:15" x14ac:dyDescent="0.25">
      <c r="A2763" s="13">
        <v>3503008</v>
      </c>
      <c r="B2763" s="1">
        <v>350300817</v>
      </c>
      <c r="C2763" s="1">
        <v>9848</v>
      </c>
      <c r="D2763" s="63">
        <v>44814</v>
      </c>
      <c r="E2763" s="54">
        <v>127</v>
      </c>
      <c r="F2763" s="56" t="s">
        <v>68</v>
      </c>
      <c r="G2763" s="56" t="s">
        <v>86</v>
      </c>
      <c r="H2763" s="56" t="s">
        <v>1404</v>
      </c>
      <c r="I2763" s="56" t="s">
        <v>1478</v>
      </c>
      <c r="J2763" s="54" t="s">
        <v>1479</v>
      </c>
      <c r="K2763" s="1">
        <v>31.415756054100001</v>
      </c>
      <c r="L2763" s="1">
        <v>46.172971067500001</v>
      </c>
      <c r="M2763" s="1">
        <v>1</v>
      </c>
      <c r="N2763" s="9">
        <f>DATE(YEAR(TblLocations[[#This Row],[ODK_DateOfSubmission]]),MONTH(TblLocations[[#This Row],[ODK_DateOfSubmission]]),DAY(TblLocations[[#This Row],[ODK_DateOfSubmission]]))</f>
        <v>44814</v>
      </c>
      <c r="O2763" s="23" t="str">
        <f>_xlfn.CONCAT( YEAR(TblLocations[[#This Row],[ODK_DateOfSubmission]]), "-",TEXT( MONTH(TblLocations[[#This Row],[ODK_DateOfSubmission]]),"00"))</f>
        <v>2022-09</v>
      </c>
    </row>
    <row r="2764" spans="1:15" x14ac:dyDescent="0.25">
      <c r="A2764" s="13">
        <v>3503009</v>
      </c>
      <c r="B2764" s="1">
        <v>350300917</v>
      </c>
      <c r="C2764" s="1">
        <v>9822</v>
      </c>
      <c r="D2764" s="63">
        <v>44814</v>
      </c>
      <c r="E2764" s="54">
        <v>127</v>
      </c>
      <c r="F2764" s="56" t="s">
        <v>68</v>
      </c>
      <c r="G2764" s="56" t="s">
        <v>86</v>
      </c>
      <c r="H2764" s="56" t="s">
        <v>1404</v>
      </c>
      <c r="I2764" s="56" t="s">
        <v>1410</v>
      </c>
      <c r="J2764" s="54" t="s">
        <v>1411</v>
      </c>
      <c r="K2764" s="1">
        <v>31.403907212699998</v>
      </c>
      <c r="L2764" s="1">
        <v>46.175491096099996</v>
      </c>
      <c r="M2764" s="1">
        <v>1</v>
      </c>
      <c r="N2764" s="9">
        <f>DATE(YEAR(TblLocations[[#This Row],[ODK_DateOfSubmission]]),MONTH(TblLocations[[#This Row],[ODK_DateOfSubmission]]),DAY(TblLocations[[#This Row],[ODK_DateOfSubmission]]))</f>
        <v>44814</v>
      </c>
      <c r="O2764" s="23" t="str">
        <f>_xlfn.CONCAT( YEAR(TblLocations[[#This Row],[ODK_DateOfSubmission]]), "-",TEXT( MONTH(TblLocations[[#This Row],[ODK_DateOfSubmission]]),"00"))</f>
        <v>2022-09</v>
      </c>
    </row>
    <row r="2765" spans="1:15" x14ac:dyDescent="0.25">
      <c r="A2765" s="13">
        <v>3503009</v>
      </c>
      <c r="B2765" s="1">
        <v>350300917</v>
      </c>
      <c r="C2765" s="1">
        <v>9822</v>
      </c>
      <c r="D2765" s="63">
        <v>44814</v>
      </c>
      <c r="E2765" s="54">
        <v>127</v>
      </c>
      <c r="F2765" s="56" t="s">
        <v>68</v>
      </c>
      <c r="G2765" s="56" t="s">
        <v>86</v>
      </c>
      <c r="H2765" s="56" t="s">
        <v>1404</v>
      </c>
      <c r="I2765" s="56" t="s">
        <v>1410</v>
      </c>
      <c r="J2765" s="54" t="s">
        <v>1411</v>
      </c>
      <c r="K2765" s="1">
        <v>31.403907212699998</v>
      </c>
      <c r="L2765" s="1">
        <v>46.175491096099996</v>
      </c>
      <c r="M2765" s="1">
        <v>1</v>
      </c>
      <c r="N2765" s="9">
        <f>DATE(YEAR(TblLocations[[#This Row],[ODK_DateOfSubmission]]),MONTH(TblLocations[[#This Row],[ODK_DateOfSubmission]]),DAY(TblLocations[[#This Row],[ODK_DateOfSubmission]]))</f>
        <v>44814</v>
      </c>
      <c r="O2765" s="23" t="str">
        <f>_xlfn.CONCAT( YEAR(TblLocations[[#This Row],[ODK_DateOfSubmission]]), "-",TEXT( MONTH(TblLocations[[#This Row],[ODK_DateOfSubmission]]),"00"))</f>
        <v>2022-09</v>
      </c>
    </row>
    <row r="2766" spans="1:15" x14ac:dyDescent="0.25">
      <c r="A2766" s="13">
        <v>3503012</v>
      </c>
      <c r="B2766" s="1">
        <v>350301217</v>
      </c>
      <c r="C2766" s="1">
        <v>10286</v>
      </c>
      <c r="D2766" s="63">
        <v>44814</v>
      </c>
      <c r="E2766" s="54">
        <v>127</v>
      </c>
      <c r="F2766" s="56" t="s">
        <v>68</v>
      </c>
      <c r="G2766" s="56" t="s">
        <v>86</v>
      </c>
      <c r="H2766" s="56" t="s">
        <v>1404</v>
      </c>
      <c r="I2766" s="56" t="s">
        <v>1405</v>
      </c>
      <c r="J2766" s="54" t="s">
        <v>1127</v>
      </c>
      <c r="K2766" s="1">
        <v>31.400419743299999</v>
      </c>
      <c r="L2766" s="1">
        <v>46.1806881535</v>
      </c>
      <c r="M2766" s="1">
        <v>2</v>
      </c>
      <c r="N2766" s="9">
        <f>DATE(YEAR(TblLocations[[#This Row],[ODK_DateOfSubmission]]),MONTH(TblLocations[[#This Row],[ODK_DateOfSubmission]]),DAY(TblLocations[[#This Row],[ODK_DateOfSubmission]]))</f>
        <v>44814</v>
      </c>
      <c r="O2766" s="23" t="str">
        <f>_xlfn.CONCAT( YEAR(TblLocations[[#This Row],[ODK_DateOfSubmission]]), "-",TEXT( MONTH(TblLocations[[#This Row],[ODK_DateOfSubmission]]),"00"))</f>
        <v>2022-09</v>
      </c>
    </row>
    <row r="2767" spans="1:15" x14ac:dyDescent="0.25">
      <c r="A2767" s="13">
        <v>3503012</v>
      </c>
      <c r="B2767" s="1">
        <v>350301217</v>
      </c>
      <c r="C2767" s="1">
        <v>10286</v>
      </c>
      <c r="D2767" s="63">
        <v>44814</v>
      </c>
      <c r="E2767" s="54">
        <v>127</v>
      </c>
      <c r="F2767" s="56" t="s">
        <v>68</v>
      </c>
      <c r="G2767" s="56" t="s">
        <v>86</v>
      </c>
      <c r="H2767" s="56" t="s">
        <v>1404</v>
      </c>
      <c r="I2767" s="56" t="s">
        <v>1405</v>
      </c>
      <c r="J2767" s="54" t="s">
        <v>1127</v>
      </c>
      <c r="K2767" s="1">
        <v>31.400419743299999</v>
      </c>
      <c r="L2767" s="1">
        <v>46.1806881535</v>
      </c>
      <c r="M2767" s="1">
        <v>1</v>
      </c>
      <c r="N2767" s="9">
        <f>DATE(YEAR(TblLocations[[#This Row],[ODK_DateOfSubmission]]),MONTH(TblLocations[[#This Row],[ODK_DateOfSubmission]]),DAY(TblLocations[[#This Row],[ODK_DateOfSubmission]]))</f>
        <v>44814</v>
      </c>
      <c r="O2767" s="23" t="str">
        <f>_xlfn.CONCAT( YEAR(TblLocations[[#This Row],[ODK_DateOfSubmission]]), "-",TEXT( MONTH(TblLocations[[#This Row],[ODK_DateOfSubmission]]),"00"))</f>
        <v>2022-09</v>
      </c>
    </row>
    <row r="2768" spans="1:15" x14ac:dyDescent="0.25">
      <c r="A2768" s="13">
        <v>3504050</v>
      </c>
      <c r="B2768" s="1">
        <v>350405017</v>
      </c>
      <c r="C2768" s="1">
        <v>25760</v>
      </c>
      <c r="D2768" s="63">
        <v>44820</v>
      </c>
      <c r="E2768" s="54">
        <v>127</v>
      </c>
      <c r="F2768" s="56" t="s">
        <v>68</v>
      </c>
      <c r="G2768" s="56" t="s">
        <v>73</v>
      </c>
      <c r="H2768" s="56" t="s">
        <v>1059</v>
      </c>
      <c r="I2768" s="56" t="s">
        <v>1533</v>
      </c>
      <c r="J2768" s="54" t="s">
        <v>1534</v>
      </c>
      <c r="K2768" s="1">
        <v>30.981975211000002</v>
      </c>
      <c r="L2768" s="1">
        <v>46.3081693265</v>
      </c>
      <c r="M2768" s="1">
        <v>5</v>
      </c>
      <c r="N2768" s="9">
        <f>DATE(YEAR(TblLocations[[#This Row],[ODK_DateOfSubmission]]),MONTH(TblLocations[[#This Row],[ODK_DateOfSubmission]]),DAY(TblLocations[[#This Row],[ODK_DateOfSubmission]]))</f>
        <v>44820</v>
      </c>
      <c r="O2768" s="23" t="str">
        <f>_xlfn.CONCAT( YEAR(TblLocations[[#This Row],[ODK_DateOfSubmission]]), "-",TEXT( MONTH(TblLocations[[#This Row],[ODK_DateOfSubmission]]),"00"))</f>
        <v>2022-09</v>
      </c>
    </row>
    <row r="2769" spans="1:15" x14ac:dyDescent="0.25">
      <c r="A2769" s="13">
        <v>3504051</v>
      </c>
      <c r="B2769" s="1">
        <v>350405117</v>
      </c>
      <c r="C2769" s="1">
        <v>23685</v>
      </c>
      <c r="D2769" s="63">
        <v>44789</v>
      </c>
      <c r="E2769" s="54">
        <v>127</v>
      </c>
      <c r="F2769" s="56" t="s">
        <v>68</v>
      </c>
      <c r="G2769" s="56" t="s">
        <v>73</v>
      </c>
      <c r="H2769" s="56" t="s">
        <v>1059</v>
      </c>
      <c r="I2769" s="56" t="s">
        <v>1108</v>
      </c>
      <c r="J2769" s="54" t="s">
        <v>1109</v>
      </c>
      <c r="K2769" s="1">
        <v>31.087265559999999</v>
      </c>
      <c r="L2769" s="1">
        <v>46.241235476500002</v>
      </c>
      <c r="M2769" s="1">
        <v>6</v>
      </c>
      <c r="N2769" s="9">
        <f>DATE(YEAR(TblLocations[[#This Row],[ODK_DateOfSubmission]]),MONTH(TblLocations[[#This Row],[ODK_DateOfSubmission]]),DAY(TblLocations[[#This Row],[ODK_DateOfSubmission]]))</f>
        <v>44789</v>
      </c>
      <c r="O2769" s="23" t="str">
        <f>_xlfn.CONCAT( YEAR(TblLocations[[#This Row],[ODK_DateOfSubmission]]), "-",TEXT( MONTH(TblLocations[[#This Row],[ODK_DateOfSubmission]]),"00"))</f>
        <v>2022-08</v>
      </c>
    </row>
    <row r="2770" spans="1:15" x14ac:dyDescent="0.25">
      <c r="A2770" s="13">
        <v>3504051</v>
      </c>
      <c r="B2770" s="1">
        <v>350405117</v>
      </c>
      <c r="C2770" s="1">
        <v>23685</v>
      </c>
      <c r="D2770" s="63">
        <v>44789</v>
      </c>
      <c r="E2770" s="54">
        <v>127</v>
      </c>
      <c r="F2770" s="56" t="s">
        <v>68</v>
      </c>
      <c r="G2770" s="56" t="s">
        <v>73</v>
      </c>
      <c r="H2770" s="56" t="s">
        <v>1059</v>
      </c>
      <c r="I2770" s="56" t="s">
        <v>1108</v>
      </c>
      <c r="J2770" s="54" t="s">
        <v>1109</v>
      </c>
      <c r="K2770" s="1">
        <v>31.087265559999999</v>
      </c>
      <c r="L2770" s="1">
        <v>46.241235476500002</v>
      </c>
      <c r="M2770" s="1">
        <v>4</v>
      </c>
      <c r="N2770" s="9">
        <f>DATE(YEAR(TblLocations[[#This Row],[ODK_DateOfSubmission]]),MONTH(TblLocations[[#This Row],[ODK_DateOfSubmission]]),DAY(TblLocations[[#This Row],[ODK_DateOfSubmission]]))</f>
        <v>44789</v>
      </c>
      <c r="O2770" s="23" t="str">
        <f>_xlfn.CONCAT( YEAR(TblLocations[[#This Row],[ODK_DateOfSubmission]]), "-",TEXT( MONTH(TblLocations[[#This Row],[ODK_DateOfSubmission]]),"00"))</f>
        <v>2022-08</v>
      </c>
    </row>
    <row r="2771" spans="1:15" x14ac:dyDescent="0.25">
      <c r="A2771" s="13">
        <v>3504051</v>
      </c>
      <c r="B2771" s="1">
        <v>350405117</v>
      </c>
      <c r="C2771" s="1">
        <v>23685</v>
      </c>
      <c r="D2771" s="63">
        <v>44789</v>
      </c>
      <c r="E2771" s="54">
        <v>127</v>
      </c>
      <c r="F2771" s="56" t="s">
        <v>68</v>
      </c>
      <c r="G2771" s="56" t="s">
        <v>73</v>
      </c>
      <c r="H2771" s="56" t="s">
        <v>1059</v>
      </c>
      <c r="I2771" s="56" t="s">
        <v>1108</v>
      </c>
      <c r="J2771" s="54" t="s">
        <v>1109</v>
      </c>
      <c r="K2771" s="1">
        <v>31.087265559999999</v>
      </c>
      <c r="L2771" s="1">
        <v>46.241235476500002</v>
      </c>
      <c r="M2771" s="1">
        <v>3</v>
      </c>
      <c r="N2771" s="9">
        <f>DATE(YEAR(TblLocations[[#This Row],[ODK_DateOfSubmission]]),MONTH(TblLocations[[#This Row],[ODK_DateOfSubmission]]),DAY(TblLocations[[#This Row],[ODK_DateOfSubmission]]))</f>
        <v>44789</v>
      </c>
      <c r="O2771" s="23" t="str">
        <f>_xlfn.CONCAT( YEAR(TblLocations[[#This Row],[ODK_DateOfSubmission]]), "-",TEXT( MONTH(TblLocations[[#This Row],[ODK_DateOfSubmission]]),"00"))</f>
        <v>2022-08</v>
      </c>
    </row>
    <row r="2772" spans="1:15" x14ac:dyDescent="0.25">
      <c r="A2772" s="13">
        <v>3504051</v>
      </c>
      <c r="B2772" s="1">
        <v>350405117</v>
      </c>
      <c r="C2772" s="1">
        <v>23685</v>
      </c>
      <c r="D2772" s="63">
        <v>44789</v>
      </c>
      <c r="E2772" s="54">
        <v>127</v>
      </c>
      <c r="F2772" s="56" t="s">
        <v>68</v>
      </c>
      <c r="G2772" s="56" t="s">
        <v>73</v>
      </c>
      <c r="H2772" s="56" t="s">
        <v>1059</v>
      </c>
      <c r="I2772" s="56" t="s">
        <v>1108</v>
      </c>
      <c r="J2772" s="54" t="s">
        <v>1109</v>
      </c>
      <c r="K2772" s="1">
        <v>31.087265559999999</v>
      </c>
      <c r="L2772" s="1">
        <v>46.241235476500002</v>
      </c>
      <c r="M2772" s="1">
        <v>3</v>
      </c>
      <c r="N2772" s="9">
        <f>DATE(YEAR(TblLocations[[#This Row],[ODK_DateOfSubmission]]),MONTH(TblLocations[[#This Row],[ODK_DateOfSubmission]]),DAY(TblLocations[[#This Row],[ODK_DateOfSubmission]]))</f>
        <v>44789</v>
      </c>
      <c r="O2772" s="23" t="str">
        <f>_xlfn.CONCAT( YEAR(TblLocations[[#This Row],[ODK_DateOfSubmission]]), "-",TEXT( MONTH(TblLocations[[#This Row],[ODK_DateOfSubmission]]),"00"))</f>
        <v>2022-08</v>
      </c>
    </row>
    <row r="2773" spans="1:15" x14ac:dyDescent="0.25">
      <c r="A2773" s="13">
        <v>3504052</v>
      </c>
      <c r="B2773" s="1">
        <v>350405217</v>
      </c>
      <c r="C2773" s="1">
        <v>9113</v>
      </c>
      <c r="D2773" s="63">
        <v>44793</v>
      </c>
      <c r="E2773" s="54">
        <v>127</v>
      </c>
      <c r="F2773" s="56" t="s">
        <v>68</v>
      </c>
      <c r="G2773" s="56" t="s">
        <v>73</v>
      </c>
      <c r="H2773" s="56" t="s">
        <v>1059</v>
      </c>
      <c r="I2773" s="56" t="s">
        <v>1102</v>
      </c>
      <c r="J2773" s="54" t="s">
        <v>1436</v>
      </c>
      <c r="K2773" s="1">
        <v>31.060153968000002</v>
      </c>
      <c r="L2773" s="1">
        <v>46.243325555299997</v>
      </c>
      <c r="M2773" s="1">
        <v>2</v>
      </c>
      <c r="N2773" s="9">
        <f>DATE(YEAR(TblLocations[[#This Row],[ODK_DateOfSubmission]]),MONTH(TblLocations[[#This Row],[ODK_DateOfSubmission]]),DAY(TblLocations[[#This Row],[ODK_DateOfSubmission]]))</f>
        <v>44793</v>
      </c>
      <c r="O2773" s="23" t="str">
        <f>_xlfn.CONCAT( YEAR(TblLocations[[#This Row],[ODK_DateOfSubmission]]), "-",TEXT( MONTH(TblLocations[[#This Row],[ODK_DateOfSubmission]]),"00"))</f>
        <v>2022-08</v>
      </c>
    </row>
    <row r="2774" spans="1:15" x14ac:dyDescent="0.25">
      <c r="A2774" s="13">
        <v>3504052</v>
      </c>
      <c r="B2774" s="1">
        <v>350405217</v>
      </c>
      <c r="C2774" s="1">
        <v>9113</v>
      </c>
      <c r="D2774" s="63">
        <v>44793</v>
      </c>
      <c r="E2774" s="54">
        <v>127</v>
      </c>
      <c r="F2774" s="56" t="s">
        <v>68</v>
      </c>
      <c r="G2774" s="56" t="s">
        <v>73</v>
      </c>
      <c r="H2774" s="56" t="s">
        <v>1059</v>
      </c>
      <c r="I2774" s="56" t="s">
        <v>1102</v>
      </c>
      <c r="J2774" s="54" t="s">
        <v>1436</v>
      </c>
      <c r="K2774" s="1">
        <v>31.060153968000002</v>
      </c>
      <c r="L2774" s="1">
        <v>46.243325555299997</v>
      </c>
      <c r="M2774" s="1">
        <v>3</v>
      </c>
      <c r="N2774" s="9">
        <f>DATE(YEAR(TblLocations[[#This Row],[ODK_DateOfSubmission]]),MONTH(TblLocations[[#This Row],[ODK_DateOfSubmission]]),DAY(TblLocations[[#This Row],[ODK_DateOfSubmission]]))</f>
        <v>44793</v>
      </c>
      <c r="O2774" s="23" t="str">
        <f>_xlfn.CONCAT( YEAR(TblLocations[[#This Row],[ODK_DateOfSubmission]]), "-",TEXT( MONTH(TblLocations[[#This Row],[ODK_DateOfSubmission]]),"00"))</f>
        <v>2022-08</v>
      </c>
    </row>
    <row r="2775" spans="1:15" x14ac:dyDescent="0.25">
      <c r="A2775" s="13">
        <v>3504054</v>
      </c>
      <c r="B2775" s="1">
        <v>350405417</v>
      </c>
      <c r="C2775" s="1">
        <v>9427</v>
      </c>
      <c r="D2775" s="63">
        <v>44826</v>
      </c>
      <c r="E2775" s="54">
        <v>127</v>
      </c>
      <c r="F2775" s="56" t="s">
        <v>68</v>
      </c>
      <c r="G2775" s="56" t="s">
        <v>73</v>
      </c>
      <c r="H2775" s="56" t="s">
        <v>1059</v>
      </c>
      <c r="I2775" s="56" t="s">
        <v>1110</v>
      </c>
      <c r="J2775" s="54" t="s">
        <v>1111</v>
      </c>
      <c r="K2775" s="1">
        <v>31.033617899999999</v>
      </c>
      <c r="L2775" s="1">
        <v>46.217652000000001</v>
      </c>
      <c r="M2775" s="1">
        <v>58</v>
      </c>
      <c r="N2775" s="9">
        <f>DATE(YEAR(TblLocations[[#This Row],[ODK_DateOfSubmission]]),MONTH(TblLocations[[#This Row],[ODK_DateOfSubmission]]),DAY(TblLocations[[#This Row],[ODK_DateOfSubmission]]))</f>
        <v>44826</v>
      </c>
      <c r="O2775" s="23" t="str">
        <f>_xlfn.CONCAT( YEAR(TblLocations[[#This Row],[ODK_DateOfSubmission]]), "-",TEXT( MONTH(TblLocations[[#This Row],[ODK_DateOfSubmission]]),"00"))</f>
        <v>2022-09</v>
      </c>
    </row>
    <row r="2776" spans="1:15" x14ac:dyDescent="0.25">
      <c r="A2776" s="13">
        <v>3504054</v>
      </c>
      <c r="B2776" s="1">
        <v>350405417</v>
      </c>
      <c r="C2776" s="1">
        <v>9427</v>
      </c>
      <c r="D2776" s="63">
        <v>44826</v>
      </c>
      <c r="E2776" s="54">
        <v>127</v>
      </c>
      <c r="F2776" s="56" t="s">
        <v>68</v>
      </c>
      <c r="G2776" s="56" t="s">
        <v>73</v>
      </c>
      <c r="H2776" s="56" t="s">
        <v>1059</v>
      </c>
      <c r="I2776" s="56" t="s">
        <v>1110</v>
      </c>
      <c r="J2776" s="54" t="s">
        <v>1111</v>
      </c>
      <c r="K2776" s="1">
        <v>31.033617899999999</v>
      </c>
      <c r="L2776" s="1">
        <v>46.217652000000001</v>
      </c>
      <c r="M2776" s="1">
        <v>25</v>
      </c>
      <c r="N2776" s="9">
        <f>DATE(YEAR(TblLocations[[#This Row],[ODK_DateOfSubmission]]),MONTH(TblLocations[[#This Row],[ODK_DateOfSubmission]]),DAY(TblLocations[[#This Row],[ODK_DateOfSubmission]]))</f>
        <v>44826</v>
      </c>
      <c r="O2776" s="23" t="str">
        <f>_xlfn.CONCAT( YEAR(TblLocations[[#This Row],[ODK_DateOfSubmission]]), "-",TEXT( MONTH(TblLocations[[#This Row],[ODK_DateOfSubmission]]),"00"))</f>
        <v>2022-09</v>
      </c>
    </row>
    <row r="2777" spans="1:15" x14ac:dyDescent="0.25">
      <c r="A2777" s="13">
        <v>3504054</v>
      </c>
      <c r="B2777" s="1">
        <v>350405417</v>
      </c>
      <c r="C2777" s="1">
        <v>9427</v>
      </c>
      <c r="D2777" s="63">
        <v>44826</v>
      </c>
      <c r="E2777" s="54">
        <v>127</v>
      </c>
      <c r="F2777" s="56" t="s">
        <v>68</v>
      </c>
      <c r="G2777" s="56" t="s">
        <v>73</v>
      </c>
      <c r="H2777" s="56" t="s">
        <v>1059</v>
      </c>
      <c r="I2777" s="56" t="s">
        <v>1110</v>
      </c>
      <c r="J2777" s="54" t="s">
        <v>1111</v>
      </c>
      <c r="K2777" s="1">
        <v>31.033617899999999</v>
      </c>
      <c r="L2777" s="1">
        <v>46.217652000000001</v>
      </c>
      <c r="M2777" s="1">
        <v>15</v>
      </c>
      <c r="N2777" s="9">
        <f>DATE(YEAR(TblLocations[[#This Row],[ODK_DateOfSubmission]]),MONTH(TblLocations[[#This Row],[ODK_DateOfSubmission]]),DAY(TblLocations[[#This Row],[ODK_DateOfSubmission]]))</f>
        <v>44826</v>
      </c>
      <c r="O2777" s="23" t="str">
        <f>_xlfn.CONCAT( YEAR(TblLocations[[#This Row],[ODK_DateOfSubmission]]), "-",TEXT( MONTH(TblLocations[[#This Row],[ODK_DateOfSubmission]]),"00"))</f>
        <v>2022-09</v>
      </c>
    </row>
    <row r="2778" spans="1:15" x14ac:dyDescent="0.25">
      <c r="A2778" s="13">
        <v>3504054</v>
      </c>
      <c r="B2778" s="1">
        <v>350405417</v>
      </c>
      <c r="C2778" s="1">
        <v>9427</v>
      </c>
      <c r="D2778" s="63">
        <v>44826</v>
      </c>
      <c r="E2778" s="54">
        <v>127</v>
      </c>
      <c r="F2778" s="56" t="s">
        <v>68</v>
      </c>
      <c r="G2778" s="56" t="s">
        <v>73</v>
      </c>
      <c r="H2778" s="56" t="s">
        <v>1059</v>
      </c>
      <c r="I2778" s="56" t="s">
        <v>1110</v>
      </c>
      <c r="J2778" s="54" t="s">
        <v>1111</v>
      </c>
      <c r="K2778" s="1">
        <v>31.033617899999999</v>
      </c>
      <c r="L2778" s="1">
        <v>46.217652000000001</v>
      </c>
      <c r="M2778" s="1">
        <v>5</v>
      </c>
      <c r="N2778" s="9">
        <f>DATE(YEAR(TblLocations[[#This Row],[ODK_DateOfSubmission]]),MONTH(TblLocations[[#This Row],[ODK_DateOfSubmission]]),DAY(TblLocations[[#This Row],[ODK_DateOfSubmission]]))</f>
        <v>44826</v>
      </c>
      <c r="O2778" s="23" t="str">
        <f>_xlfn.CONCAT( YEAR(TblLocations[[#This Row],[ODK_DateOfSubmission]]), "-",TEXT( MONTH(TblLocations[[#This Row],[ODK_DateOfSubmission]]),"00"))</f>
        <v>2022-09</v>
      </c>
    </row>
    <row r="2779" spans="1:15" x14ac:dyDescent="0.25">
      <c r="A2779" s="13">
        <v>3504054</v>
      </c>
      <c r="B2779" s="1">
        <v>350405417</v>
      </c>
      <c r="C2779" s="1">
        <v>9427</v>
      </c>
      <c r="D2779" s="63">
        <v>44826</v>
      </c>
      <c r="E2779" s="54">
        <v>127</v>
      </c>
      <c r="F2779" s="56" t="s">
        <v>68</v>
      </c>
      <c r="G2779" s="56" t="s">
        <v>73</v>
      </c>
      <c r="H2779" s="56" t="s">
        <v>1059</v>
      </c>
      <c r="I2779" s="56" t="s">
        <v>1110</v>
      </c>
      <c r="J2779" s="54" t="s">
        <v>1111</v>
      </c>
      <c r="K2779" s="1">
        <v>31.033617899999999</v>
      </c>
      <c r="L2779" s="1">
        <v>46.217652000000001</v>
      </c>
      <c r="M2779" s="1">
        <v>32</v>
      </c>
      <c r="N2779" s="9">
        <f>DATE(YEAR(TblLocations[[#This Row],[ODK_DateOfSubmission]]),MONTH(TblLocations[[#This Row],[ODK_DateOfSubmission]]),DAY(TblLocations[[#This Row],[ODK_DateOfSubmission]]))</f>
        <v>44826</v>
      </c>
      <c r="O2779" s="23" t="str">
        <f>_xlfn.CONCAT( YEAR(TblLocations[[#This Row],[ODK_DateOfSubmission]]), "-",TEXT( MONTH(TblLocations[[#This Row],[ODK_DateOfSubmission]]),"00"))</f>
        <v>2022-09</v>
      </c>
    </row>
    <row r="2780" spans="1:15" x14ac:dyDescent="0.25">
      <c r="A2780" s="13">
        <v>3504001</v>
      </c>
      <c r="B2780" s="1">
        <v>350400117</v>
      </c>
      <c r="C2780" s="1">
        <v>24494</v>
      </c>
      <c r="D2780" s="63">
        <v>44825</v>
      </c>
      <c r="E2780" s="54">
        <v>127</v>
      </c>
      <c r="F2780" s="56" t="s">
        <v>68</v>
      </c>
      <c r="G2780" s="56" t="s">
        <v>73</v>
      </c>
      <c r="H2780" s="56" t="s">
        <v>1059</v>
      </c>
      <c r="I2780" s="56" t="s">
        <v>1060</v>
      </c>
      <c r="J2780" s="54" t="s">
        <v>1061</v>
      </c>
      <c r="K2780" s="1">
        <v>31.027710880499999</v>
      </c>
      <c r="L2780" s="1">
        <v>46.218214741200001</v>
      </c>
      <c r="M2780" s="1">
        <v>10</v>
      </c>
      <c r="N2780" s="9">
        <f>DATE(YEAR(TblLocations[[#This Row],[ODK_DateOfSubmission]]),MONTH(TblLocations[[#This Row],[ODK_DateOfSubmission]]),DAY(TblLocations[[#This Row],[ODK_DateOfSubmission]]))</f>
        <v>44825</v>
      </c>
      <c r="O2780" s="23" t="str">
        <f>_xlfn.CONCAT( YEAR(TblLocations[[#This Row],[ODK_DateOfSubmission]]), "-",TEXT( MONTH(TblLocations[[#This Row],[ODK_DateOfSubmission]]),"00"))</f>
        <v>2022-09</v>
      </c>
    </row>
    <row r="2781" spans="1:15" x14ac:dyDescent="0.25">
      <c r="A2781" s="13">
        <v>3504001</v>
      </c>
      <c r="B2781" s="1">
        <v>350400117</v>
      </c>
      <c r="C2781" s="1">
        <v>24494</v>
      </c>
      <c r="D2781" s="63">
        <v>44825</v>
      </c>
      <c r="E2781" s="54">
        <v>127</v>
      </c>
      <c r="F2781" s="56" t="s">
        <v>68</v>
      </c>
      <c r="G2781" s="56" t="s">
        <v>73</v>
      </c>
      <c r="H2781" s="56" t="s">
        <v>1059</v>
      </c>
      <c r="I2781" s="56" t="s">
        <v>1060</v>
      </c>
      <c r="J2781" s="54" t="s">
        <v>1061</v>
      </c>
      <c r="K2781" s="1">
        <v>31.027710880499999</v>
      </c>
      <c r="L2781" s="1">
        <v>46.218214741200001</v>
      </c>
      <c r="M2781" s="1">
        <v>20</v>
      </c>
      <c r="N2781" s="9">
        <f>DATE(YEAR(TblLocations[[#This Row],[ODK_DateOfSubmission]]),MONTH(TblLocations[[#This Row],[ODK_DateOfSubmission]]),DAY(TblLocations[[#This Row],[ODK_DateOfSubmission]]))</f>
        <v>44825</v>
      </c>
      <c r="O2781" s="23" t="str">
        <f>_xlfn.CONCAT( YEAR(TblLocations[[#This Row],[ODK_DateOfSubmission]]), "-",TEXT( MONTH(TblLocations[[#This Row],[ODK_DateOfSubmission]]),"00"))</f>
        <v>2022-09</v>
      </c>
    </row>
    <row r="2782" spans="1:15" x14ac:dyDescent="0.25">
      <c r="A2782" s="13">
        <v>3504001</v>
      </c>
      <c r="B2782" s="1">
        <v>350400117</v>
      </c>
      <c r="C2782" s="1">
        <v>24494</v>
      </c>
      <c r="D2782" s="63">
        <v>44825</v>
      </c>
      <c r="E2782" s="54">
        <v>127</v>
      </c>
      <c r="F2782" s="56" t="s">
        <v>68</v>
      </c>
      <c r="G2782" s="56" t="s">
        <v>73</v>
      </c>
      <c r="H2782" s="56" t="s">
        <v>1059</v>
      </c>
      <c r="I2782" s="56" t="s">
        <v>1060</v>
      </c>
      <c r="J2782" s="54" t="s">
        <v>1061</v>
      </c>
      <c r="K2782" s="1">
        <v>31.027710880499999</v>
      </c>
      <c r="L2782" s="1">
        <v>46.218214741200001</v>
      </c>
      <c r="M2782" s="1">
        <v>15</v>
      </c>
      <c r="N2782" s="9">
        <f>DATE(YEAR(TblLocations[[#This Row],[ODK_DateOfSubmission]]),MONTH(TblLocations[[#This Row],[ODK_DateOfSubmission]]),DAY(TblLocations[[#This Row],[ODK_DateOfSubmission]]))</f>
        <v>44825</v>
      </c>
      <c r="O2782" s="23" t="str">
        <f>_xlfn.CONCAT( YEAR(TblLocations[[#This Row],[ODK_DateOfSubmission]]), "-",TEXT( MONTH(TblLocations[[#This Row],[ODK_DateOfSubmission]]),"00"))</f>
        <v>2022-09</v>
      </c>
    </row>
    <row r="2783" spans="1:15" x14ac:dyDescent="0.25">
      <c r="A2783" s="13">
        <v>3504002</v>
      </c>
      <c r="B2783" s="1">
        <v>350400217</v>
      </c>
      <c r="C2783" s="1">
        <v>25529</v>
      </c>
      <c r="D2783" s="63">
        <v>44826</v>
      </c>
      <c r="E2783" s="54">
        <v>127</v>
      </c>
      <c r="F2783" s="56" t="s">
        <v>68</v>
      </c>
      <c r="G2783" s="56" t="s">
        <v>73</v>
      </c>
      <c r="H2783" s="56" t="s">
        <v>1059</v>
      </c>
      <c r="I2783" s="56" t="s">
        <v>1062</v>
      </c>
      <c r="J2783" s="54" t="s">
        <v>1063</v>
      </c>
      <c r="K2783" s="1">
        <v>31.033167288000001</v>
      </c>
      <c r="L2783" s="1">
        <v>46.273891712999998</v>
      </c>
      <c r="M2783" s="1">
        <v>5</v>
      </c>
      <c r="N2783" s="9">
        <f>DATE(YEAR(TblLocations[[#This Row],[ODK_DateOfSubmission]]),MONTH(TblLocations[[#This Row],[ODK_DateOfSubmission]]),DAY(TblLocations[[#This Row],[ODK_DateOfSubmission]]))</f>
        <v>44826</v>
      </c>
      <c r="O2783" s="23" t="str">
        <f>_xlfn.CONCAT( YEAR(TblLocations[[#This Row],[ODK_DateOfSubmission]]), "-",TEXT( MONTH(TblLocations[[#This Row],[ODK_DateOfSubmission]]),"00"))</f>
        <v>2022-09</v>
      </c>
    </row>
    <row r="2784" spans="1:15" x14ac:dyDescent="0.25">
      <c r="A2784" s="13">
        <v>3504002</v>
      </c>
      <c r="B2784" s="1">
        <v>350400217</v>
      </c>
      <c r="C2784" s="1">
        <v>25529</v>
      </c>
      <c r="D2784" s="63">
        <v>44826</v>
      </c>
      <c r="E2784" s="54">
        <v>127</v>
      </c>
      <c r="F2784" s="56" t="s">
        <v>68</v>
      </c>
      <c r="G2784" s="56" t="s">
        <v>73</v>
      </c>
      <c r="H2784" s="56" t="s">
        <v>1059</v>
      </c>
      <c r="I2784" s="56" t="s">
        <v>1062</v>
      </c>
      <c r="J2784" s="54" t="s">
        <v>1063</v>
      </c>
      <c r="K2784" s="1">
        <v>31.033167288000001</v>
      </c>
      <c r="L2784" s="1">
        <v>46.273891712999998</v>
      </c>
      <c r="M2784" s="1">
        <v>4</v>
      </c>
      <c r="N2784" s="9">
        <f>DATE(YEAR(TblLocations[[#This Row],[ODK_DateOfSubmission]]),MONTH(TblLocations[[#This Row],[ODK_DateOfSubmission]]),DAY(TblLocations[[#This Row],[ODK_DateOfSubmission]]))</f>
        <v>44826</v>
      </c>
      <c r="O2784" s="23" t="str">
        <f>_xlfn.CONCAT( YEAR(TblLocations[[#This Row],[ODK_DateOfSubmission]]), "-",TEXT( MONTH(TblLocations[[#This Row],[ODK_DateOfSubmission]]),"00"))</f>
        <v>2022-09</v>
      </c>
    </row>
    <row r="2785" spans="1:15" x14ac:dyDescent="0.25">
      <c r="A2785" s="13">
        <v>3504003</v>
      </c>
      <c r="B2785" s="1">
        <v>350400317</v>
      </c>
      <c r="C2785" s="1">
        <v>24415</v>
      </c>
      <c r="D2785" s="63">
        <v>44819</v>
      </c>
      <c r="E2785" s="54">
        <v>127</v>
      </c>
      <c r="F2785" s="56" t="s">
        <v>68</v>
      </c>
      <c r="G2785" s="56" t="s">
        <v>73</v>
      </c>
      <c r="H2785" s="56" t="s">
        <v>1059</v>
      </c>
      <c r="I2785" s="56" t="s">
        <v>1480</v>
      </c>
      <c r="J2785" s="54" t="s">
        <v>1481</v>
      </c>
      <c r="K2785" s="1">
        <v>31.122673117800002</v>
      </c>
      <c r="L2785" s="1">
        <v>46.234062045100004</v>
      </c>
      <c r="M2785" s="1">
        <v>1</v>
      </c>
      <c r="N2785" s="9">
        <f>DATE(YEAR(TblLocations[[#This Row],[ODK_DateOfSubmission]]),MONTH(TblLocations[[#This Row],[ODK_DateOfSubmission]]),DAY(TblLocations[[#This Row],[ODK_DateOfSubmission]]))</f>
        <v>44819</v>
      </c>
      <c r="O2785" s="23" t="str">
        <f>_xlfn.CONCAT( YEAR(TblLocations[[#This Row],[ODK_DateOfSubmission]]), "-",TEXT( MONTH(TblLocations[[#This Row],[ODK_DateOfSubmission]]),"00"))</f>
        <v>2022-09</v>
      </c>
    </row>
    <row r="2786" spans="1:15" x14ac:dyDescent="0.25">
      <c r="A2786" s="13">
        <v>3504006</v>
      </c>
      <c r="B2786" s="1">
        <v>350400617</v>
      </c>
      <c r="C2786" s="1">
        <v>9728</v>
      </c>
      <c r="D2786" s="63">
        <v>44821</v>
      </c>
      <c r="E2786" s="54">
        <v>127</v>
      </c>
      <c r="F2786" s="56" t="s">
        <v>68</v>
      </c>
      <c r="G2786" s="56" t="s">
        <v>73</v>
      </c>
      <c r="H2786" s="56" t="s">
        <v>1059</v>
      </c>
      <c r="I2786" s="56" t="s">
        <v>1341</v>
      </c>
      <c r="J2786" s="54" t="s">
        <v>250</v>
      </c>
      <c r="K2786" s="1">
        <v>31.038316374200001</v>
      </c>
      <c r="L2786" s="1">
        <v>46.253982172199997</v>
      </c>
      <c r="M2786" s="1">
        <v>5</v>
      </c>
      <c r="N2786" s="9">
        <f>DATE(YEAR(TblLocations[[#This Row],[ODK_DateOfSubmission]]),MONTH(TblLocations[[#This Row],[ODK_DateOfSubmission]]),DAY(TblLocations[[#This Row],[ODK_DateOfSubmission]]))</f>
        <v>44821</v>
      </c>
      <c r="O2786" s="23" t="str">
        <f>_xlfn.CONCAT( YEAR(TblLocations[[#This Row],[ODK_DateOfSubmission]]), "-",TEXT( MONTH(TblLocations[[#This Row],[ODK_DateOfSubmission]]),"00"))</f>
        <v>2022-09</v>
      </c>
    </row>
    <row r="2787" spans="1:15" x14ac:dyDescent="0.25">
      <c r="A2787" s="13">
        <v>3504007</v>
      </c>
      <c r="B2787" s="1">
        <v>350400717</v>
      </c>
      <c r="C2787" s="1">
        <v>25525</v>
      </c>
      <c r="D2787" s="63">
        <v>44821</v>
      </c>
      <c r="E2787" s="54">
        <v>127</v>
      </c>
      <c r="F2787" s="56" t="s">
        <v>68</v>
      </c>
      <c r="G2787" s="56" t="s">
        <v>73</v>
      </c>
      <c r="H2787" s="56" t="s">
        <v>1059</v>
      </c>
      <c r="I2787" s="56" t="s">
        <v>1064</v>
      </c>
      <c r="J2787" s="54" t="s">
        <v>1065</v>
      </c>
      <c r="K2787" s="1">
        <v>31.027024004299999</v>
      </c>
      <c r="L2787" s="1">
        <v>46.241676675500003</v>
      </c>
      <c r="M2787" s="1">
        <v>10</v>
      </c>
      <c r="N2787" s="9">
        <f>DATE(YEAR(TblLocations[[#This Row],[ODK_DateOfSubmission]]),MONTH(TblLocations[[#This Row],[ODK_DateOfSubmission]]),DAY(TblLocations[[#This Row],[ODK_DateOfSubmission]]))</f>
        <v>44821</v>
      </c>
      <c r="O2787" s="23" t="str">
        <f>_xlfn.CONCAT( YEAR(TblLocations[[#This Row],[ODK_DateOfSubmission]]), "-",TEXT( MONTH(TblLocations[[#This Row],[ODK_DateOfSubmission]]),"00"))</f>
        <v>2022-09</v>
      </c>
    </row>
    <row r="2788" spans="1:15" x14ac:dyDescent="0.25">
      <c r="A2788" s="13">
        <v>3504007</v>
      </c>
      <c r="B2788" s="1">
        <v>350400717</v>
      </c>
      <c r="C2788" s="1">
        <v>25525</v>
      </c>
      <c r="D2788" s="63">
        <v>44821</v>
      </c>
      <c r="E2788" s="54">
        <v>127</v>
      </c>
      <c r="F2788" s="56" t="s">
        <v>68</v>
      </c>
      <c r="G2788" s="56" t="s">
        <v>73</v>
      </c>
      <c r="H2788" s="56" t="s">
        <v>1059</v>
      </c>
      <c r="I2788" s="56" t="s">
        <v>1064</v>
      </c>
      <c r="J2788" s="54" t="s">
        <v>1065</v>
      </c>
      <c r="K2788" s="1">
        <v>31.027024004299999</v>
      </c>
      <c r="L2788" s="1">
        <v>46.241676675500003</v>
      </c>
      <c r="M2788" s="1">
        <v>12</v>
      </c>
      <c r="N2788" s="9">
        <f>DATE(YEAR(TblLocations[[#This Row],[ODK_DateOfSubmission]]),MONTH(TblLocations[[#This Row],[ODK_DateOfSubmission]]),DAY(TblLocations[[#This Row],[ODK_DateOfSubmission]]))</f>
        <v>44821</v>
      </c>
      <c r="O2788" s="23" t="str">
        <f>_xlfn.CONCAT( YEAR(TblLocations[[#This Row],[ODK_DateOfSubmission]]), "-",TEXT( MONTH(TblLocations[[#This Row],[ODK_DateOfSubmission]]),"00"))</f>
        <v>2022-09</v>
      </c>
    </row>
    <row r="2789" spans="1:15" x14ac:dyDescent="0.25">
      <c r="A2789" s="13">
        <v>3504007</v>
      </c>
      <c r="B2789" s="1">
        <v>350400717</v>
      </c>
      <c r="C2789" s="1">
        <v>25525</v>
      </c>
      <c r="D2789" s="63">
        <v>44821</v>
      </c>
      <c r="E2789" s="54">
        <v>127</v>
      </c>
      <c r="F2789" s="56" t="s">
        <v>68</v>
      </c>
      <c r="G2789" s="56" t="s">
        <v>73</v>
      </c>
      <c r="H2789" s="56" t="s">
        <v>1059</v>
      </c>
      <c r="I2789" s="56" t="s">
        <v>1064</v>
      </c>
      <c r="J2789" s="54" t="s">
        <v>1065</v>
      </c>
      <c r="K2789" s="1">
        <v>31.027024004299999</v>
      </c>
      <c r="L2789" s="1">
        <v>46.241676675500003</v>
      </c>
      <c r="M2789" s="1">
        <v>14</v>
      </c>
      <c r="N2789" s="9">
        <f>DATE(YEAR(TblLocations[[#This Row],[ODK_DateOfSubmission]]),MONTH(TblLocations[[#This Row],[ODK_DateOfSubmission]]),DAY(TblLocations[[#This Row],[ODK_DateOfSubmission]]))</f>
        <v>44821</v>
      </c>
      <c r="O2789" s="23" t="str">
        <f>_xlfn.CONCAT( YEAR(TblLocations[[#This Row],[ODK_DateOfSubmission]]), "-",TEXT( MONTH(TblLocations[[#This Row],[ODK_DateOfSubmission]]),"00"))</f>
        <v>2022-09</v>
      </c>
    </row>
    <row r="2790" spans="1:15" x14ac:dyDescent="0.25">
      <c r="A2790" s="13">
        <v>3504007</v>
      </c>
      <c r="B2790" s="1">
        <v>350400717</v>
      </c>
      <c r="C2790" s="1">
        <v>25525</v>
      </c>
      <c r="D2790" s="63">
        <v>44821</v>
      </c>
      <c r="E2790" s="54">
        <v>127</v>
      </c>
      <c r="F2790" s="56" t="s">
        <v>68</v>
      </c>
      <c r="G2790" s="56" t="s">
        <v>73</v>
      </c>
      <c r="H2790" s="56" t="s">
        <v>1059</v>
      </c>
      <c r="I2790" s="56" t="s">
        <v>1064</v>
      </c>
      <c r="J2790" s="54" t="s">
        <v>1065</v>
      </c>
      <c r="K2790" s="1">
        <v>31.027024004299999</v>
      </c>
      <c r="L2790" s="1">
        <v>46.241676675500003</v>
      </c>
      <c r="M2790" s="1">
        <v>4</v>
      </c>
      <c r="N2790" s="9">
        <f>DATE(YEAR(TblLocations[[#This Row],[ODK_DateOfSubmission]]),MONTH(TblLocations[[#This Row],[ODK_DateOfSubmission]]),DAY(TblLocations[[#This Row],[ODK_DateOfSubmission]]))</f>
        <v>44821</v>
      </c>
      <c r="O2790" s="23" t="str">
        <f>_xlfn.CONCAT( YEAR(TblLocations[[#This Row],[ODK_DateOfSubmission]]), "-",TEXT( MONTH(TblLocations[[#This Row],[ODK_DateOfSubmission]]),"00"))</f>
        <v>2022-09</v>
      </c>
    </row>
    <row r="2791" spans="1:15" x14ac:dyDescent="0.25">
      <c r="A2791" s="13">
        <v>3504010</v>
      </c>
      <c r="B2791" s="1">
        <v>350401017</v>
      </c>
      <c r="C2791" s="1">
        <v>24740</v>
      </c>
      <c r="D2791" s="63">
        <v>44815</v>
      </c>
      <c r="E2791" s="54">
        <v>127</v>
      </c>
      <c r="F2791" s="56" t="s">
        <v>68</v>
      </c>
      <c r="G2791" s="56" t="s">
        <v>73</v>
      </c>
      <c r="H2791" s="56" t="s">
        <v>1059</v>
      </c>
      <c r="I2791" s="56" t="s">
        <v>1353</v>
      </c>
      <c r="J2791" s="54" t="s">
        <v>1354</v>
      </c>
      <c r="K2791" s="1">
        <v>31.038505004899999</v>
      </c>
      <c r="L2791" s="1">
        <v>46.242960423</v>
      </c>
      <c r="M2791" s="1">
        <v>3</v>
      </c>
      <c r="N2791" s="9">
        <f>DATE(YEAR(TblLocations[[#This Row],[ODK_DateOfSubmission]]),MONTH(TblLocations[[#This Row],[ODK_DateOfSubmission]]),DAY(TblLocations[[#This Row],[ODK_DateOfSubmission]]))</f>
        <v>44815</v>
      </c>
      <c r="O2791" s="23" t="str">
        <f>_xlfn.CONCAT( YEAR(TblLocations[[#This Row],[ODK_DateOfSubmission]]), "-",TEXT( MONTH(TblLocations[[#This Row],[ODK_DateOfSubmission]]),"00"))</f>
        <v>2022-09</v>
      </c>
    </row>
    <row r="2792" spans="1:15" x14ac:dyDescent="0.25">
      <c r="A2792" s="13">
        <v>3504011</v>
      </c>
      <c r="B2792" s="1">
        <v>350401117</v>
      </c>
      <c r="C2792" s="1">
        <v>10260</v>
      </c>
      <c r="D2792" s="63">
        <v>44828</v>
      </c>
      <c r="E2792" s="54">
        <v>127</v>
      </c>
      <c r="F2792" s="56" t="s">
        <v>68</v>
      </c>
      <c r="G2792" s="56" t="s">
        <v>73</v>
      </c>
      <c r="H2792" s="56" t="s">
        <v>1059</v>
      </c>
      <c r="I2792" s="56" t="s">
        <v>1066</v>
      </c>
      <c r="J2792" s="54" t="s">
        <v>1067</v>
      </c>
      <c r="K2792" s="1">
        <v>31.0087376</v>
      </c>
      <c r="L2792" s="1">
        <v>46.284794599999998</v>
      </c>
      <c r="M2792" s="1">
        <v>200</v>
      </c>
      <c r="N2792" s="9">
        <f>DATE(YEAR(TblLocations[[#This Row],[ODK_DateOfSubmission]]),MONTH(TblLocations[[#This Row],[ODK_DateOfSubmission]]),DAY(TblLocations[[#This Row],[ODK_DateOfSubmission]]))</f>
        <v>44828</v>
      </c>
      <c r="O2792" s="23" t="str">
        <f>_xlfn.CONCAT( YEAR(TblLocations[[#This Row],[ODK_DateOfSubmission]]), "-",TEXT( MONTH(TblLocations[[#This Row],[ODK_DateOfSubmission]]),"00"))</f>
        <v>2022-09</v>
      </c>
    </row>
    <row r="2793" spans="1:15" x14ac:dyDescent="0.25">
      <c r="A2793" s="13">
        <v>3504011</v>
      </c>
      <c r="B2793" s="1">
        <v>350401117</v>
      </c>
      <c r="C2793" s="1">
        <v>10260</v>
      </c>
      <c r="D2793" s="63">
        <v>44828</v>
      </c>
      <c r="E2793" s="54">
        <v>127</v>
      </c>
      <c r="F2793" s="56" t="s">
        <v>68</v>
      </c>
      <c r="G2793" s="56" t="s">
        <v>73</v>
      </c>
      <c r="H2793" s="56" t="s">
        <v>1059</v>
      </c>
      <c r="I2793" s="56" t="s">
        <v>1066</v>
      </c>
      <c r="J2793" s="54" t="s">
        <v>1067</v>
      </c>
      <c r="K2793" s="1">
        <v>31.0087376</v>
      </c>
      <c r="L2793" s="1">
        <v>46.284794599999998</v>
      </c>
      <c r="M2793" s="1">
        <v>40</v>
      </c>
      <c r="N2793" s="9">
        <f>DATE(YEAR(TblLocations[[#This Row],[ODK_DateOfSubmission]]),MONTH(TblLocations[[#This Row],[ODK_DateOfSubmission]]),DAY(TblLocations[[#This Row],[ODK_DateOfSubmission]]))</f>
        <v>44828</v>
      </c>
      <c r="O2793" s="23" t="str">
        <f>_xlfn.CONCAT( YEAR(TblLocations[[#This Row],[ODK_DateOfSubmission]]), "-",TEXT( MONTH(TblLocations[[#This Row],[ODK_DateOfSubmission]]),"00"))</f>
        <v>2022-09</v>
      </c>
    </row>
    <row r="2794" spans="1:15" x14ac:dyDescent="0.25">
      <c r="A2794" s="13">
        <v>3504011</v>
      </c>
      <c r="B2794" s="1">
        <v>350401117</v>
      </c>
      <c r="C2794" s="1">
        <v>10260</v>
      </c>
      <c r="D2794" s="63">
        <v>44828</v>
      </c>
      <c r="E2794" s="54">
        <v>127</v>
      </c>
      <c r="F2794" s="56" t="s">
        <v>68</v>
      </c>
      <c r="G2794" s="56" t="s">
        <v>73</v>
      </c>
      <c r="H2794" s="56" t="s">
        <v>1059</v>
      </c>
      <c r="I2794" s="56" t="s">
        <v>1066</v>
      </c>
      <c r="J2794" s="54" t="s">
        <v>1067</v>
      </c>
      <c r="K2794" s="1">
        <v>31.0087376</v>
      </c>
      <c r="L2794" s="1">
        <v>46.284794599999998</v>
      </c>
      <c r="M2794" s="1">
        <v>20</v>
      </c>
      <c r="N2794" s="9">
        <f>DATE(YEAR(TblLocations[[#This Row],[ODK_DateOfSubmission]]),MONTH(TblLocations[[#This Row],[ODK_DateOfSubmission]]),DAY(TblLocations[[#This Row],[ODK_DateOfSubmission]]))</f>
        <v>44828</v>
      </c>
      <c r="O2794" s="23" t="str">
        <f>_xlfn.CONCAT( YEAR(TblLocations[[#This Row],[ODK_DateOfSubmission]]), "-",TEXT( MONTH(TblLocations[[#This Row],[ODK_DateOfSubmission]]),"00"))</f>
        <v>2022-09</v>
      </c>
    </row>
    <row r="2795" spans="1:15" x14ac:dyDescent="0.25">
      <c r="A2795" s="13">
        <v>3504011</v>
      </c>
      <c r="B2795" s="1">
        <v>350401117</v>
      </c>
      <c r="C2795" s="1">
        <v>10260</v>
      </c>
      <c r="D2795" s="63">
        <v>44828</v>
      </c>
      <c r="E2795" s="54">
        <v>127</v>
      </c>
      <c r="F2795" s="56" t="s">
        <v>68</v>
      </c>
      <c r="G2795" s="56" t="s">
        <v>73</v>
      </c>
      <c r="H2795" s="56" t="s">
        <v>1059</v>
      </c>
      <c r="I2795" s="56" t="s">
        <v>1066</v>
      </c>
      <c r="J2795" s="54" t="s">
        <v>1067</v>
      </c>
      <c r="K2795" s="1">
        <v>31.0087376</v>
      </c>
      <c r="L2795" s="1">
        <v>46.284794599999998</v>
      </c>
      <c r="M2795" s="1">
        <v>10</v>
      </c>
      <c r="N2795" s="9">
        <f>DATE(YEAR(TblLocations[[#This Row],[ODK_DateOfSubmission]]),MONTH(TblLocations[[#This Row],[ODK_DateOfSubmission]]),DAY(TblLocations[[#This Row],[ODK_DateOfSubmission]]))</f>
        <v>44828</v>
      </c>
      <c r="O2795" s="23" t="str">
        <f>_xlfn.CONCAT( YEAR(TblLocations[[#This Row],[ODK_DateOfSubmission]]), "-",TEXT( MONTH(TblLocations[[#This Row],[ODK_DateOfSubmission]]),"00"))</f>
        <v>2022-09</v>
      </c>
    </row>
    <row r="2796" spans="1:15" x14ac:dyDescent="0.25">
      <c r="A2796" s="13">
        <v>3504011</v>
      </c>
      <c r="B2796" s="1">
        <v>350401117</v>
      </c>
      <c r="C2796" s="1">
        <v>10260</v>
      </c>
      <c r="D2796" s="63">
        <v>44828</v>
      </c>
      <c r="E2796" s="54">
        <v>127</v>
      </c>
      <c r="F2796" s="56" t="s">
        <v>68</v>
      </c>
      <c r="G2796" s="56" t="s">
        <v>73</v>
      </c>
      <c r="H2796" s="56" t="s">
        <v>1059</v>
      </c>
      <c r="I2796" s="56" t="s">
        <v>1066</v>
      </c>
      <c r="J2796" s="54" t="s">
        <v>1067</v>
      </c>
      <c r="K2796" s="1">
        <v>31.0087376</v>
      </c>
      <c r="L2796" s="1">
        <v>46.284794599999998</v>
      </c>
      <c r="M2796" s="1">
        <v>10</v>
      </c>
      <c r="N2796" s="9">
        <f>DATE(YEAR(TblLocations[[#This Row],[ODK_DateOfSubmission]]),MONTH(TblLocations[[#This Row],[ODK_DateOfSubmission]]),DAY(TblLocations[[#This Row],[ODK_DateOfSubmission]]))</f>
        <v>44828</v>
      </c>
      <c r="O2796" s="23" t="str">
        <f>_xlfn.CONCAT( YEAR(TblLocations[[#This Row],[ODK_DateOfSubmission]]), "-",TEXT( MONTH(TblLocations[[#This Row],[ODK_DateOfSubmission]]),"00"))</f>
        <v>2022-09</v>
      </c>
    </row>
    <row r="2797" spans="1:15" x14ac:dyDescent="0.25">
      <c r="A2797" s="13">
        <v>3504011</v>
      </c>
      <c r="B2797" s="1">
        <v>350401117</v>
      </c>
      <c r="C2797" s="1">
        <v>10260</v>
      </c>
      <c r="D2797" s="63">
        <v>44828</v>
      </c>
      <c r="E2797" s="54">
        <v>127</v>
      </c>
      <c r="F2797" s="56" t="s">
        <v>68</v>
      </c>
      <c r="G2797" s="56" t="s">
        <v>73</v>
      </c>
      <c r="H2797" s="56" t="s">
        <v>1059</v>
      </c>
      <c r="I2797" s="56" t="s">
        <v>1066</v>
      </c>
      <c r="J2797" s="54" t="s">
        <v>1067</v>
      </c>
      <c r="K2797" s="1">
        <v>31.0087376</v>
      </c>
      <c r="L2797" s="1">
        <v>46.284794599999998</v>
      </c>
      <c r="M2797" s="1">
        <v>250</v>
      </c>
      <c r="N2797" s="9">
        <f>DATE(YEAR(TblLocations[[#This Row],[ODK_DateOfSubmission]]),MONTH(TblLocations[[#This Row],[ODK_DateOfSubmission]]),DAY(TblLocations[[#This Row],[ODK_DateOfSubmission]]))</f>
        <v>44828</v>
      </c>
      <c r="O2797" s="23" t="str">
        <f>_xlfn.CONCAT( YEAR(TblLocations[[#This Row],[ODK_DateOfSubmission]]), "-",TEXT( MONTH(TblLocations[[#This Row],[ODK_DateOfSubmission]]),"00"))</f>
        <v>2022-09</v>
      </c>
    </row>
    <row r="2798" spans="1:15" x14ac:dyDescent="0.25">
      <c r="A2798" s="13">
        <v>3504011</v>
      </c>
      <c r="B2798" s="1">
        <v>350401117</v>
      </c>
      <c r="C2798" s="1">
        <v>10260</v>
      </c>
      <c r="D2798" s="63">
        <v>44828</v>
      </c>
      <c r="E2798" s="54">
        <v>127</v>
      </c>
      <c r="F2798" s="56" t="s">
        <v>68</v>
      </c>
      <c r="G2798" s="56" t="s">
        <v>73</v>
      </c>
      <c r="H2798" s="56" t="s">
        <v>1059</v>
      </c>
      <c r="I2798" s="56" t="s">
        <v>1066</v>
      </c>
      <c r="J2798" s="54" t="s">
        <v>1067</v>
      </c>
      <c r="K2798" s="1">
        <v>31.0087376</v>
      </c>
      <c r="L2798" s="1">
        <v>46.284794599999998</v>
      </c>
      <c r="M2798" s="1">
        <v>150</v>
      </c>
      <c r="N2798" s="9">
        <f>DATE(YEAR(TblLocations[[#This Row],[ODK_DateOfSubmission]]),MONTH(TblLocations[[#This Row],[ODK_DateOfSubmission]]),DAY(TblLocations[[#This Row],[ODK_DateOfSubmission]]))</f>
        <v>44828</v>
      </c>
      <c r="O2798" s="23" t="str">
        <f>_xlfn.CONCAT( YEAR(TblLocations[[#This Row],[ODK_DateOfSubmission]]), "-",TEXT( MONTH(TblLocations[[#This Row],[ODK_DateOfSubmission]]),"00"))</f>
        <v>2022-09</v>
      </c>
    </row>
    <row r="2799" spans="1:15" x14ac:dyDescent="0.25">
      <c r="A2799" s="13">
        <v>3504012</v>
      </c>
      <c r="B2799" s="1">
        <v>350401217</v>
      </c>
      <c r="C2799" s="1">
        <v>24540</v>
      </c>
      <c r="D2799" s="63">
        <v>44815</v>
      </c>
      <c r="E2799" s="54">
        <v>127</v>
      </c>
      <c r="F2799" s="56" t="s">
        <v>68</v>
      </c>
      <c r="G2799" s="56" t="s">
        <v>73</v>
      </c>
      <c r="H2799" s="56" t="s">
        <v>1059</v>
      </c>
      <c r="I2799" s="56" t="s">
        <v>1482</v>
      </c>
      <c r="J2799" s="54" t="s">
        <v>1483</v>
      </c>
      <c r="K2799" s="1">
        <v>31.052442887600002</v>
      </c>
      <c r="L2799" s="1">
        <v>46.236798131699999</v>
      </c>
      <c r="M2799" s="1">
        <v>2</v>
      </c>
      <c r="N2799" s="9">
        <f>DATE(YEAR(TblLocations[[#This Row],[ODK_DateOfSubmission]]),MONTH(TblLocations[[#This Row],[ODK_DateOfSubmission]]),DAY(TblLocations[[#This Row],[ODK_DateOfSubmission]]))</f>
        <v>44815</v>
      </c>
      <c r="O2799" s="23" t="str">
        <f>_xlfn.CONCAT( YEAR(TblLocations[[#This Row],[ODK_DateOfSubmission]]), "-",TEXT( MONTH(TblLocations[[#This Row],[ODK_DateOfSubmission]]),"00"))</f>
        <v>2022-09</v>
      </c>
    </row>
    <row r="2800" spans="1:15" x14ac:dyDescent="0.25">
      <c r="A2800" s="13">
        <v>3504012</v>
      </c>
      <c r="B2800" s="1">
        <v>350401217</v>
      </c>
      <c r="C2800" s="1">
        <v>24540</v>
      </c>
      <c r="D2800" s="63">
        <v>44815</v>
      </c>
      <c r="E2800" s="54">
        <v>127</v>
      </c>
      <c r="F2800" s="56" t="s">
        <v>68</v>
      </c>
      <c r="G2800" s="56" t="s">
        <v>73</v>
      </c>
      <c r="H2800" s="56" t="s">
        <v>1059</v>
      </c>
      <c r="I2800" s="56" t="s">
        <v>1482</v>
      </c>
      <c r="J2800" s="54" t="s">
        <v>1483</v>
      </c>
      <c r="K2800" s="1">
        <v>31.052442887600002</v>
      </c>
      <c r="L2800" s="1">
        <v>46.236798131699999</v>
      </c>
      <c r="M2800" s="1">
        <v>1</v>
      </c>
      <c r="N2800" s="9">
        <f>DATE(YEAR(TblLocations[[#This Row],[ODK_DateOfSubmission]]),MONTH(TblLocations[[#This Row],[ODK_DateOfSubmission]]),DAY(TblLocations[[#This Row],[ODK_DateOfSubmission]]))</f>
        <v>44815</v>
      </c>
      <c r="O2800" s="23" t="str">
        <f>_xlfn.CONCAT( YEAR(TblLocations[[#This Row],[ODK_DateOfSubmission]]), "-",TEXT( MONTH(TblLocations[[#This Row],[ODK_DateOfSubmission]]),"00"))</f>
        <v>2022-09</v>
      </c>
    </row>
    <row r="2801" spans="1:15" x14ac:dyDescent="0.25">
      <c r="A2801" s="13">
        <v>3504012</v>
      </c>
      <c r="B2801" s="1">
        <v>350401217</v>
      </c>
      <c r="C2801" s="1">
        <v>24540</v>
      </c>
      <c r="D2801" s="63">
        <v>44815</v>
      </c>
      <c r="E2801" s="54">
        <v>127</v>
      </c>
      <c r="F2801" s="56" t="s">
        <v>68</v>
      </c>
      <c r="G2801" s="56" t="s">
        <v>73</v>
      </c>
      <c r="H2801" s="56" t="s">
        <v>1059</v>
      </c>
      <c r="I2801" s="56" t="s">
        <v>1482</v>
      </c>
      <c r="J2801" s="54" t="s">
        <v>1483</v>
      </c>
      <c r="K2801" s="1">
        <v>31.052442887600002</v>
      </c>
      <c r="L2801" s="1">
        <v>46.236798131699999</v>
      </c>
      <c r="M2801" s="1">
        <v>3</v>
      </c>
      <c r="N2801" s="9">
        <f>DATE(YEAR(TblLocations[[#This Row],[ODK_DateOfSubmission]]),MONTH(TblLocations[[#This Row],[ODK_DateOfSubmission]]),DAY(TblLocations[[#This Row],[ODK_DateOfSubmission]]))</f>
        <v>44815</v>
      </c>
      <c r="O2801" s="23" t="str">
        <f>_xlfn.CONCAT( YEAR(TblLocations[[#This Row],[ODK_DateOfSubmission]]), "-",TEXT( MONTH(TblLocations[[#This Row],[ODK_DateOfSubmission]]),"00"))</f>
        <v>2022-09</v>
      </c>
    </row>
    <row r="2802" spans="1:15" x14ac:dyDescent="0.25">
      <c r="A2802" s="13">
        <v>3504014</v>
      </c>
      <c r="B2802" s="1">
        <v>350401417</v>
      </c>
      <c r="C2802" s="1">
        <v>10254</v>
      </c>
      <c r="D2802" s="63">
        <v>44817</v>
      </c>
      <c r="E2802" s="54">
        <v>127</v>
      </c>
      <c r="F2802" s="56" t="s">
        <v>68</v>
      </c>
      <c r="G2802" s="56" t="s">
        <v>73</v>
      </c>
      <c r="H2802" s="56" t="s">
        <v>1059</v>
      </c>
      <c r="I2802" s="56" t="s">
        <v>1070</v>
      </c>
      <c r="J2802" s="54" t="s">
        <v>1071</v>
      </c>
      <c r="K2802" s="1">
        <v>31.044867277600002</v>
      </c>
      <c r="L2802" s="1">
        <v>46.259297235299996</v>
      </c>
      <c r="M2802" s="1">
        <v>15</v>
      </c>
      <c r="N2802" s="9">
        <f>DATE(YEAR(TblLocations[[#This Row],[ODK_DateOfSubmission]]),MONTH(TblLocations[[#This Row],[ODK_DateOfSubmission]]),DAY(TblLocations[[#This Row],[ODK_DateOfSubmission]]))</f>
        <v>44817</v>
      </c>
      <c r="O2802" s="23" t="str">
        <f>_xlfn.CONCAT( YEAR(TblLocations[[#This Row],[ODK_DateOfSubmission]]), "-",TEXT( MONTH(TblLocations[[#This Row],[ODK_DateOfSubmission]]),"00"))</f>
        <v>2022-09</v>
      </c>
    </row>
    <row r="2803" spans="1:15" x14ac:dyDescent="0.25">
      <c r="A2803" s="13">
        <v>3504014</v>
      </c>
      <c r="B2803" s="1">
        <v>350401417</v>
      </c>
      <c r="C2803" s="1">
        <v>10254</v>
      </c>
      <c r="D2803" s="63">
        <v>44817</v>
      </c>
      <c r="E2803" s="54">
        <v>127</v>
      </c>
      <c r="F2803" s="56" t="s">
        <v>68</v>
      </c>
      <c r="G2803" s="56" t="s">
        <v>73</v>
      </c>
      <c r="H2803" s="56" t="s">
        <v>1059</v>
      </c>
      <c r="I2803" s="56" t="s">
        <v>1070</v>
      </c>
      <c r="J2803" s="54" t="s">
        <v>1071</v>
      </c>
      <c r="K2803" s="1">
        <v>31.044867277600002</v>
      </c>
      <c r="L2803" s="1">
        <v>46.259297235299996</v>
      </c>
      <c r="M2803" s="1">
        <v>10</v>
      </c>
      <c r="N2803" s="9">
        <f>DATE(YEAR(TblLocations[[#This Row],[ODK_DateOfSubmission]]),MONTH(TblLocations[[#This Row],[ODK_DateOfSubmission]]),DAY(TblLocations[[#This Row],[ODK_DateOfSubmission]]))</f>
        <v>44817</v>
      </c>
      <c r="O2803" s="23" t="str">
        <f>_xlfn.CONCAT( YEAR(TblLocations[[#This Row],[ODK_DateOfSubmission]]), "-",TEXT( MONTH(TblLocations[[#This Row],[ODK_DateOfSubmission]]),"00"))</f>
        <v>2022-09</v>
      </c>
    </row>
    <row r="2804" spans="1:15" x14ac:dyDescent="0.25">
      <c r="A2804" s="13">
        <v>3504014</v>
      </c>
      <c r="B2804" s="1">
        <v>350401417</v>
      </c>
      <c r="C2804" s="1">
        <v>10254</v>
      </c>
      <c r="D2804" s="63">
        <v>44817</v>
      </c>
      <c r="E2804" s="54">
        <v>127</v>
      </c>
      <c r="F2804" s="56" t="s">
        <v>68</v>
      </c>
      <c r="G2804" s="56" t="s">
        <v>73</v>
      </c>
      <c r="H2804" s="56" t="s">
        <v>1059</v>
      </c>
      <c r="I2804" s="56" t="s">
        <v>1070</v>
      </c>
      <c r="J2804" s="54" t="s">
        <v>1071</v>
      </c>
      <c r="K2804" s="1">
        <v>31.044867277600002</v>
      </c>
      <c r="L2804" s="1">
        <v>46.259297235299996</v>
      </c>
      <c r="M2804" s="1">
        <v>5</v>
      </c>
      <c r="N2804" s="9">
        <f>DATE(YEAR(TblLocations[[#This Row],[ODK_DateOfSubmission]]),MONTH(TblLocations[[#This Row],[ODK_DateOfSubmission]]),DAY(TblLocations[[#This Row],[ODK_DateOfSubmission]]))</f>
        <v>44817</v>
      </c>
      <c r="O2804" s="23" t="str">
        <f>_xlfn.CONCAT( YEAR(TblLocations[[#This Row],[ODK_DateOfSubmission]]), "-",TEXT( MONTH(TblLocations[[#This Row],[ODK_DateOfSubmission]]),"00"))</f>
        <v>2022-09</v>
      </c>
    </row>
    <row r="2805" spans="1:15" x14ac:dyDescent="0.25">
      <c r="A2805" s="13">
        <v>3504015</v>
      </c>
      <c r="B2805" s="1">
        <v>350401517</v>
      </c>
      <c r="C2805" s="1">
        <v>10272</v>
      </c>
      <c r="D2805" s="63">
        <v>44825</v>
      </c>
      <c r="E2805" s="54">
        <v>127</v>
      </c>
      <c r="F2805" s="56" t="s">
        <v>68</v>
      </c>
      <c r="G2805" s="56" t="s">
        <v>73</v>
      </c>
      <c r="H2805" s="56" t="s">
        <v>1059</v>
      </c>
      <c r="I2805" s="56" t="s">
        <v>1072</v>
      </c>
      <c r="J2805" s="54" t="s">
        <v>1073</v>
      </c>
      <c r="K2805" s="1">
        <v>31.034963944600001</v>
      </c>
      <c r="L2805" s="1">
        <v>46.242300951700003</v>
      </c>
      <c r="M2805" s="1">
        <v>3</v>
      </c>
      <c r="N2805" s="9">
        <f>DATE(YEAR(TblLocations[[#This Row],[ODK_DateOfSubmission]]),MONTH(TblLocations[[#This Row],[ODK_DateOfSubmission]]),DAY(TblLocations[[#This Row],[ODK_DateOfSubmission]]))</f>
        <v>44825</v>
      </c>
      <c r="O2805" s="23" t="str">
        <f>_xlfn.CONCAT( YEAR(TblLocations[[#This Row],[ODK_DateOfSubmission]]), "-",TEXT( MONTH(TblLocations[[#This Row],[ODK_DateOfSubmission]]),"00"))</f>
        <v>2022-09</v>
      </c>
    </row>
    <row r="2806" spans="1:15" x14ac:dyDescent="0.25">
      <c r="A2806" s="13">
        <v>3504016</v>
      </c>
      <c r="B2806" s="1">
        <v>350401617</v>
      </c>
      <c r="C2806" s="1">
        <v>10281</v>
      </c>
      <c r="D2806" s="63">
        <v>44827</v>
      </c>
      <c r="E2806" s="54">
        <v>127</v>
      </c>
      <c r="F2806" s="56" t="s">
        <v>68</v>
      </c>
      <c r="G2806" s="56" t="s">
        <v>73</v>
      </c>
      <c r="H2806" s="56" t="s">
        <v>1059</v>
      </c>
      <c r="I2806" s="56" t="s">
        <v>1074</v>
      </c>
      <c r="J2806" s="54" t="s">
        <v>1075</v>
      </c>
      <c r="K2806" s="1">
        <v>31.029471706599999</v>
      </c>
      <c r="L2806" s="1">
        <v>46.244121658399997</v>
      </c>
      <c r="M2806" s="1">
        <v>4</v>
      </c>
      <c r="N2806" s="9">
        <f>DATE(YEAR(TblLocations[[#This Row],[ODK_DateOfSubmission]]),MONTH(TblLocations[[#This Row],[ODK_DateOfSubmission]]),DAY(TblLocations[[#This Row],[ODK_DateOfSubmission]]))</f>
        <v>44827</v>
      </c>
      <c r="O2806" s="23" t="str">
        <f>_xlfn.CONCAT( YEAR(TblLocations[[#This Row],[ODK_DateOfSubmission]]), "-",TEXT( MONTH(TblLocations[[#This Row],[ODK_DateOfSubmission]]),"00"))</f>
        <v>2022-09</v>
      </c>
    </row>
    <row r="2807" spans="1:15" x14ac:dyDescent="0.25">
      <c r="A2807" s="13">
        <v>3504016</v>
      </c>
      <c r="B2807" s="1">
        <v>350401617</v>
      </c>
      <c r="C2807" s="1">
        <v>10281</v>
      </c>
      <c r="D2807" s="63">
        <v>44827</v>
      </c>
      <c r="E2807" s="54">
        <v>127</v>
      </c>
      <c r="F2807" s="56" t="s">
        <v>68</v>
      </c>
      <c r="G2807" s="56" t="s">
        <v>73</v>
      </c>
      <c r="H2807" s="56" t="s">
        <v>1059</v>
      </c>
      <c r="I2807" s="56" t="s">
        <v>1074</v>
      </c>
      <c r="J2807" s="54" t="s">
        <v>1075</v>
      </c>
      <c r="K2807" s="1">
        <v>31.029471706599999</v>
      </c>
      <c r="L2807" s="1">
        <v>46.244121658399997</v>
      </c>
      <c r="M2807" s="1">
        <v>4</v>
      </c>
      <c r="N2807" s="9">
        <f>DATE(YEAR(TblLocations[[#This Row],[ODK_DateOfSubmission]]),MONTH(TblLocations[[#This Row],[ODK_DateOfSubmission]]),DAY(TblLocations[[#This Row],[ODK_DateOfSubmission]]))</f>
        <v>44827</v>
      </c>
      <c r="O2807" s="23" t="str">
        <f>_xlfn.CONCAT( YEAR(TblLocations[[#This Row],[ODK_DateOfSubmission]]), "-",TEXT( MONTH(TblLocations[[#This Row],[ODK_DateOfSubmission]]),"00"))</f>
        <v>2022-09</v>
      </c>
    </row>
    <row r="2808" spans="1:15" x14ac:dyDescent="0.25">
      <c r="A2808" s="13">
        <v>3504016</v>
      </c>
      <c r="B2808" s="1">
        <v>350401617</v>
      </c>
      <c r="C2808" s="1">
        <v>10281</v>
      </c>
      <c r="D2808" s="63">
        <v>44827</v>
      </c>
      <c r="E2808" s="54">
        <v>127</v>
      </c>
      <c r="F2808" s="56" t="s">
        <v>68</v>
      </c>
      <c r="G2808" s="56" t="s">
        <v>73</v>
      </c>
      <c r="H2808" s="56" t="s">
        <v>1059</v>
      </c>
      <c r="I2808" s="56" t="s">
        <v>1074</v>
      </c>
      <c r="J2808" s="54" t="s">
        <v>1075</v>
      </c>
      <c r="K2808" s="1">
        <v>31.029471706599999</v>
      </c>
      <c r="L2808" s="1">
        <v>46.244121658399997</v>
      </c>
      <c r="M2808" s="1">
        <v>1</v>
      </c>
      <c r="N2808" s="9">
        <f>DATE(YEAR(TblLocations[[#This Row],[ODK_DateOfSubmission]]),MONTH(TblLocations[[#This Row],[ODK_DateOfSubmission]]),DAY(TblLocations[[#This Row],[ODK_DateOfSubmission]]))</f>
        <v>44827</v>
      </c>
      <c r="O2808" s="23" t="str">
        <f>_xlfn.CONCAT( YEAR(TblLocations[[#This Row],[ODK_DateOfSubmission]]), "-",TEXT( MONTH(TblLocations[[#This Row],[ODK_DateOfSubmission]]),"00"))</f>
        <v>2022-09</v>
      </c>
    </row>
    <row r="2809" spans="1:15" x14ac:dyDescent="0.25">
      <c r="A2809" s="13">
        <v>3504018</v>
      </c>
      <c r="B2809" s="1">
        <v>350401817</v>
      </c>
      <c r="C2809" s="1">
        <v>24741</v>
      </c>
      <c r="D2809" s="63">
        <v>44815</v>
      </c>
      <c r="E2809" s="54">
        <v>127</v>
      </c>
      <c r="F2809" s="56" t="s">
        <v>68</v>
      </c>
      <c r="G2809" s="56" t="s">
        <v>73</v>
      </c>
      <c r="H2809" s="56" t="s">
        <v>1059</v>
      </c>
      <c r="I2809" s="56" t="s">
        <v>1484</v>
      </c>
      <c r="J2809" s="54" t="s">
        <v>1485</v>
      </c>
      <c r="K2809" s="1">
        <v>31.0447764918</v>
      </c>
      <c r="L2809" s="1">
        <v>46.249576203399997</v>
      </c>
      <c r="M2809" s="1">
        <v>1</v>
      </c>
      <c r="N2809" s="9">
        <f>DATE(YEAR(TblLocations[[#This Row],[ODK_DateOfSubmission]]),MONTH(TblLocations[[#This Row],[ODK_DateOfSubmission]]),DAY(TblLocations[[#This Row],[ODK_DateOfSubmission]]))</f>
        <v>44815</v>
      </c>
      <c r="O2809" s="23" t="str">
        <f>_xlfn.CONCAT( YEAR(TblLocations[[#This Row],[ODK_DateOfSubmission]]), "-",TEXT( MONTH(TblLocations[[#This Row],[ODK_DateOfSubmission]]),"00"))</f>
        <v>2022-09</v>
      </c>
    </row>
    <row r="2810" spans="1:15" x14ac:dyDescent="0.25">
      <c r="A2810" s="13">
        <v>3504019</v>
      </c>
      <c r="B2810" s="1">
        <v>350401917</v>
      </c>
      <c r="C2810" s="1">
        <v>9470</v>
      </c>
      <c r="D2810" s="63">
        <v>44817</v>
      </c>
      <c r="E2810" s="54">
        <v>127</v>
      </c>
      <c r="F2810" s="56" t="s">
        <v>68</v>
      </c>
      <c r="G2810" s="56" t="s">
        <v>73</v>
      </c>
      <c r="H2810" s="56" t="s">
        <v>1059</v>
      </c>
      <c r="I2810" s="56" t="s">
        <v>1076</v>
      </c>
      <c r="J2810" s="54" t="s">
        <v>1077</v>
      </c>
      <c r="K2810" s="1">
        <v>31.0569626851</v>
      </c>
      <c r="L2810" s="1">
        <v>46.266143804899997</v>
      </c>
      <c r="M2810" s="1">
        <v>4</v>
      </c>
      <c r="N2810" s="9">
        <f>DATE(YEAR(TblLocations[[#This Row],[ODK_DateOfSubmission]]),MONTH(TblLocations[[#This Row],[ODK_DateOfSubmission]]),DAY(TblLocations[[#This Row],[ODK_DateOfSubmission]]))</f>
        <v>44817</v>
      </c>
      <c r="O2810" s="23" t="str">
        <f>_xlfn.CONCAT( YEAR(TblLocations[[#This Row],[ODK_DateOfSubmission]]), "-",TEXT( MONTH(TblLocations[[#This Row],[ODK_DateOfSubmission]]),"00"))</f>
        <v>2022-09</v>
      </c>
    </row>
    <row r="2811" spans="1:15" x14ac:dyDescent="0.25">
      <c r="A2811" s="13">
        <v>3504019</v>
      </c>
      <c r="B2811" s="1">
        <v>350401917</v>
      </c>
      <c r="C2811" s="1">
        <v>9470</v>
      </c>
      <c r="D2811" s="63">
        <v>44817</v>
      </c>
      <c r="E2811" s="54">
        <v>127</v>
      </c>
      <c r="F2811" s="56" t="s">
        <v>68</v>
      </c>
      <c r="G2811" s="56" t="s">
        <v>73</v>
      </c>
      <c r="H2811" s="56" t="s">
        <v>1059</v>
      </c>
      <c r="I2811" s="56" t="s">
        <v>1076</v>
      </c>
      <c r="J2811" s="54" t="s">
        <v>1077</v>
      </c>
      <c r="K2811" s="1">
        <v>31.0569626851</v>
      </c>
      <c r="L2811" s="1">
        <v>46.266143804899997</v>
      </c>
      <c r="M2811" s="1">
        <v>3</v>
      </c>
      <c r="N2811" s="9">
        <f>DATE(YEAR(TblLocations[[#This Row],[ODK_DateOfSubmission]]),MONTH(TblLocations[[#This Row],[ODK_DateOfSubmission]]),DAY(TblLocations[[#This Row],[ODK_DateOfSubmission]]))</f>
        <v>44817</v>
      </c>
      <c r="O2811" s="23" t="str">
        <f>_xlfn.CONCAT( YEAR(TblLocations[[#This Row],[ODK_DateOfSubmission]]), "-",TEXT( MONTH(TblLocations[[#This Row],[ODK_DateOfSubmission]]),"00"))</f>
        <v>2022-09</v>
      </c>
    </row>
    <row r="2812" spans="1:15" x14ac:dyDescent="0.25">
      <c r="A2812" s="13">
        <v>3504019</v>
      </c>
      <c r="B2812" s="1">
        <v>350401917</v>
      </c>
      <c r="C2812" s="1">
        <v>9470</v>
      </c>
      <c r="D2812" s="63">
        <v>44817</v>
      </c>
      <c r="E2812" s="54">
        <v>127</v>
      </c>
      <c r="F2812" s="56" t="s">
        <v>68</v>
      </c>
      <c r="G2812" s="56" t="s">
        <v>73</v>
      </c>
      <c r="H2812" s="56" t="s">
        <v>1059</v>
      </c>
      <c r="I2812" s="56" t="s">
        <v>1076</v>
      </c>
      <c r="J2812" s="54" t="s">
        <v>1077</v>
      </c>
      <c r="K2812" s="1">
        <v>31.0569626851</v>
      </c>
      <c r="L2812" s="1">
        <v>46.266143804899997</v>
      </c>
      <c r="M2812" s="1">
        <v>3</v>
      </c>
      <c r="N2812" s="9">
        <f>DATE(YEAR(TblLocations[[#This Row],[ODK_DateOfSubmission]]),MONTH(TblLocations[[#This Row],[ODK_DateOfSubmission]]),DAY(TblLocations[[#This Row],[ODK_DateOfSubmission]]))</f>
        <v>44817</v>
      </c>
      <c r="O2812" s="23" t="str">
        <f>_xlfn.CONCAT( YEAR(TblLocations[[#This Row],[ODK_DateOfSubmission]]), "-",TEXT( MONTH(TblLocations[[#This Row],[ODK_DateOfSubmission]]),"00"))</f>
        <v>2022-09</v>
      </c>
    </row>
    <row r="2813" spans="1:15" x14ac:dyDescent="0.25">
      <c r="A2813" s="13">
        <v>3504019</v>
      </c>
      <c r="B2813" s="1">
        <v>350401917</v>
      </c>
      <c r="C2813" s="1">
        <v>9470</v>
      </c>
      <c r="D2813" s="63">
        <v>44817</v>
      </c>
      <c r="E2813" s="54">
        <v>127</v>
      </c>
      <c r="F2813" s="56" t="s">
        <v>68</v>
      </c>
      <c r="G2813" s="56" t="s">
        <v>73</v>
      </c>
      <c r="H2813" s="56" t="s">
        <v>1059</v>
      </c>
      <c r="I2813" s="56" t="s">
        <v>1076</v>
      </c>
      <c r="J2813" s="54" t="s">
        <v>1077</v>
      </c>
      <c r="K2813" s="1">
        <v>31.0569626851</v>
      </c>
      <c r="L2813" s="1">
        <v>46.266143804899997</v>
      </c>
      <c r="M2813" s="1">
        <v>3</v>
      </c>
      <c r="N2813" s="9">
        <f>DATE(YEAR(TblLocations[[#This Row],[ODK_DateOfSubmission]]),MONTH(TblLocations[[#This Row],[ODK_DateOfSubmission]]),DAY(TblLocations[[#This Row],[ODK_DateOfSubmission]]))</f>
        <v>44817</v>
      </c>
      <c r="O2813" s="23" t="str">
        <f>_xlfn.CONCAT( YEAR(TblLocations[[#This Row],[ODK_DateOfSubmission]]), "-",TEXT( MONTH(TblLocations[[#This Row],[ODK_DateOfSubmission]]),"00"))</f>
        <v>2022-09</v>
      </c>
    </row>
    <row r="2814" spans="1:15" x14ac:dyDescent="0.25">
      <c r="A2814" s="13">
        <v>3504021</v>
      </c>
      <c r="B2814" s="1">
        <v>350402117</v>
      </c>
      <c r="C2814" s="1">
        <v>10335</v>
      </c>
      <c r="D2814" s="63">
        <v>44819</v>
      </c>
      <c r="E2814" s="54">
        <v>127</v>
      </c>
      <c r="F2814" s="56" t="s">
        <v>68</v>
      </c>
      <c r="G2814" s="56" t="s">
        <v>73</v>
      </c>
      <c r="H2814" s="56" t="s">
        <v>1059</v>
      </c>
      <c r="I2814" s="56" t="s">
        <v>1078</v>
      </c>
      <c r="J2814" s="54" t="s">
        <v>1079</v>
      </c>
      <c r="K2814" s="1">
        <v>31.0506383486</v>
      </c>
      <c r="L2814" s="1">
        <v>46.269343302599999</v>
      </c>
      <c r="M2814" s="1">
        <v>4</v>
      </c>
      <c r="N2814" s="9">
        <f>DATE(YEAR(TblLocations[[#This Row],[ODK_DateOfSubmission]]),MONTH(TblLocations[[#This Row],[ODK_DateOfSubmission]]),DAY(TblLocations[[#This Row],[ODK_DateOfSubmission]]))</f>
        <v>44819</v>
      </c>
      <c r="O2814" s="23" t="str">
        <f>_xlfn.CONCAT( YEAR(TblLocations[[#This Row],[ODK_DateOfSubmission]]), "-",TEXT( MONTH(TblLocations[[#This Row],[ODK_DateOfSubmission]]),"00"))</f>
        <v>2022-09</v>
      </c>
    </row>
    <row r="2815" spans="1:15" x14ac:dyDescent="0.25">
      <c r="A2815" s="13">
        <v>3504021</v>
      </c>
      <c r="B2815" s="1">
        <v>350402117</v>
      </c>
      <c r="C2815" s="1">
        <v>10335</v>
      </c>
      <c r="D2815" s="63">
        <v>44819</v>
      </c>
      <c r="E2815" s="54">
        <v>127</v>
      </c>
      <c r="F2815" s="56" t="s">
        <v>68</v>
      </c>
      <c r="G2815" s="56" t="s">
        <v>73</v>
      </c>
      <c r="H2815" s="56" t="s">
        <v>1059</v>
      </c>
      <c r="I2815" s="56" t="s">
        <v>1078</v>
      </c>
      <c r="J2815" s="54" t="s">
        <v>1079</v>
      </c>
      <c r="K2815" s="1">
        <v>31.0506383486</v>
      </c>
      <c r="L2815" s="1">
        <v>46.269343302599999</v>
      </c>
      <c r="M2815" s="1">
        <v>3</v>
      </c>
      <c r="N2815" s="9">
        <f>DATE(YEAR(TblLocations[[#This Row],[ODK_DateOfSubmission]]),MONTH(TblLocations[[#This Row],[ODK_DateOfSubmission]]),DAY(TblLocations[[#This Row],[ODK_DateOfSubmission]]))</f>
        <v>44819</v>
      </c>
      <c r="O2815" s="23" t="str">
        <f>_xlfn.CONCAT( YEAR(TblLocations[[#This Row],[ODK_DateOfSubmission]]), "-",TEXT( MONTH(TblLocations[[#This Row],[ODK_DateOfSubmission]]),"00"))</f>
        <v>2022-09</v>
      </c>
    </row>
    <row r="2816" spans="1:15" x14ac:dyDescent="0.25">
      <c r="A2816" s="13">
        <v>3504021</v>
      </c>
      <c r="B2816" s="1">
        <v>350402117</v>
      </c>
      <c r="C2816" s="1">
        <v>10335</v>
      </c>
      <c r="D2816" s="63">
        <v>44819</v>
      </c>
      <c r="E2816" s="54">
        <v>127</v>
      </c>
      <c r="F2816" s="56" t="s">
        <v>68</v>
      </c>
      <c r="G2816" s="56" t="s">
        <v>73</v>
      </c>
      <c r="H2816" s="56" t="s">
        <v>1059</v>
      </c>
      <c r="I2816" s="56" t="s">
        <v>1078</v>
      </c>
      <c r="J2816" s="54" t="s">
        <v>1079</v>
      </c>
      <c r="K2816" s="1">
        <v>31.0506383486</v>
      </c>
      <c r="L2816" s="1">
        <v>46.269343302599999</v>
      </c>
      <c r="M2816" s="1">
        <v>6</v>
      </c>
      <c r="N2816" s="9">
        <f>DATE(YEAR(TblLocations[[#This Row],[ODK_DateOfSubmission]]),MONTH(TblLocations[[#This Row],[ODK_DateOfSubmission]]),DAY(TblLocations[[#This Row],[ODK_DateOfSubmission]]))</f>
        <v>44819</v>
      </c>
      <c r="O2816" s="23" t="str">
        <f>_xlfn.CONCAT( YEAR(TblLocations[[#This Row],[ODK_DateOfSubmission]]), "-",TEXT( MONTH(TblLocations[[#This Row],[ODK_DateOfSubmission]]),"00"))</f>
        <v>2022-09</v>
      </c>
    </row>
    <row r="2817" spans="1:15" x14ac:dyDescent="0.25">
      <c r="A2817" s="13">
        <v>3504021</v>
      </c>
      <c r="B2817" s="1">
        <v>350402117</v>
      </c>
      <c r="C2817" s="1">
        <v>10335</v>
      </c>
      <c r="D2817" s="63">
        <v>44819</v>
      </c>
      <c r="E2817" s="54">
        <v>127</v>
      </c>
      <c r="F2817" s="56" t="s">
        <v>68</v>
      </c>
      <c r="G2817" s="56" t="s">
        <v>73</v>
      </c>
      <c r="H2817" s="56" t="s">
        <v>1059</v>
      </c>
      <c r="I2817" s="56" t="s">
        <v>1078</v>
      </c>
      <c r="J2817" s="54" t="s">
        <v>1079</v>
      </c>
      <c r="K2817" s="1">
        <v>31.0506383486</v>
      </c>
      <c r="L2817" s="1">
        <v>46.269343302599999</v>
      </c>
      <c r="M2817" s="1">
        <v>1</v>
      </c>
      <c r="N2817" s="9">
        <f>DATE(YEAR(TblLocations[[#This Row],[ODK_DateOfSubmission]]),MONTH(TblLocations[[#This Row],[ODK_DateOfSubmission]]),DAY(TblLocations[[#This Row],[ODK_DateOfSubmission]]))</f>
        <v>44819</v>
      </c>
      <c r="O2817" s="23" t="str">
        <f>_xlfn.CONCAT( YEAR(TblLocations[[#This Row],[ODK_DateOfSubmission]]), "-",TEXT( MONTH(TblLocations[[#This Row],[ODK_DateOfSubmission]]),"00"))</f>
        <v>2022-09</v>
      </c>
    </row>
    <row r="2818" spans="1:15" x14ac:dyDescent="0.25">
      <c r="A2818" s="13">
        <v>3504021</v>
      </c>
      <c r="B2818" s="1">
        <v>350402117</v>
      </c>
      <c r="C2818" s="1">
        <v>10335</v>
      </c>
      <c r="D2818" s="63">
        <v>44819</v>
      </c>
      <c r="E2818" s="54">
        <v>127</v>
      </c>
      <c r="F2818" s="56" t="s">
        <v>68</v>
      </c>
      <c r="G2818" s="56" t="s">
        <v>73</v>
      </c>
      <c r="H2818" s="56" t="s">
        <v>1059</v>
      </c>
      <c r="I2818" s="56" t="s">
        <v>1078</v>
      </c>
      <c r="J2818" s="54" t="s">
        <v>1079</v>
      </c>
      <c r="K2818" s="1">
        <v>31.0506383486</v>
      </c>
      <c r="L2818" s="1">
        <v>46.269343302599999</v>
      </c>
      <c r="M2818" s="1">
        <v>2</v>
      </c>
      <c r="N2818" s="9">
        <f>DATE(YEAR(TblLocations[[#This Row],[ODK_DateOfSubmission]]),MONTH(TblLocations[[#This Row],[ODK_DateOfSubmission]]),DAY(TblLocations[[#This Row],[ODK_DateOfSubmission]]))</f>
        <v>44819</v>
      </c>
      <c r="O2818" s="23" t="str">
        <f>_xlfn.CONCAT( YEAR(TblLocations[[#This Row],[ODK_DateOfSubmission]]), "-",TEXT( MONTH(TblLocations[[#This Row],[ODK_DateOfSubmission]]),"00"))</f>
        <v>2022-09</v>
      </c>
    </row>
    <row r="2819" spans="1:15" x14ac:dyDescent="0.25">
      <c r="A2819" s="13">
        <v>3504022</v>
      </c>
      <c r="B2819" s="1">
        <v>350402217</v>
      </c>
      <c r="C2819" s="1">
        <v>9576</v>
      </c>
      <c r="D2819" s="63">
        <v>44819</v>
      </c>
      <c r="E2819" s="54">
        <v>127</v>
      </c>
      <c r="F2819" s="56" t="s">
        <v>68</v>
      </c>
      <c r="G2819" s="56" t="s">
        <v>73</v>
      </c>
      <c r="H2819" s="56" t="s">
        <v>1059</v>
      </c>
      <c r="I2819" s="56" t="s">
        <v>1486</v>
      </c>
      <c r="J2819" s="54" t="s">
        <v>1487</v>
      </c>
      <c r="K2819" s="1">
        <v>31.132791840500001</v>
      </c>
      <c r="L2819" s="1">
        <v>46.2356646856</v>
      </c>
      <c r="M2819" s="1">
        <v>1</v>
      </c>
      <c r="N2819" s="9">
        <f>DATE(YEAR(TblLocations[[#This Row],[ODK_DateOfSubmission]]),MONTH(TblLocations[[#This Row],[ODK_DateOfSubmission]]),DAY(TblLocations[[#This Row],[ODK_DateOfSubmission]]))</f>
        <v>44819</v>
      </c>
      <c r="O2819" s="23" t="str">
        <f>_xlfn.CONCAT( YEAR(TblLocations[[#This Row],[ODK_DateOfSubmission]]), "-",TEXT( MONTH(TblLocations[[#This Row],[ODK_DateOfSubmission]]),"00"))</f>
        <v>2022-09</v>
      </c>
    </row>
    <row r="2820" spans="1:15" x14ac:dyDescent="0.25">
      <c r="A2820" s="13">
        <v>3504023</v>
      </c>
      <c r="B2820" s="1">
        <v>350402317</v>
      </c>
      <c r="C2820" s="1">
        <v>9448</v>
      </c>
      <c r="D2820" s="63">
        <v>44826</v>
      </c>
      <c r="E2820" s="54">
        <v>127</v>
      </c>
      <c r="F2820" s="56" t="s">
        <v>68</v>
      </c>
      <c r="G2820" s="56" t="s">
        <v>73</v>
      </c>
      <c r="H2820" s="56" t="s">
        <v>1059</v>
      </c>
      <c r="I2820" s="56" t="s">
        <v>1080</v>
      </c>
      <c r="J2820" s="54" t="s">
        <v>1081</v>
      </c>
      <c r="K2820" s="1">
        <v>31.027006973399999</v>
      </c>
      <c r="L2820" s="1">
        <v>46.228093038300003</v>
      </c>
      <c r="M2820" s="1">
        <v>20</v>
      </c>
      <c r="N2820" s="9">
        <f>DATE(YEAR(TblLocations[[#This Row],[ODK_DateOfSubmission]]),MONTH(TblLocations[[#This Row],[ODK_DateOfSubmission]]),DAY(TblLocations[[#This Row],[ODK_DateOfSubmission]]))</f>
        <v>44826</v>
      </c>
      <c r="O2820" s="23" t="str">
        <f>_xlfn.CONCAT( YEAR(TblLocations[[#This Row],[ODK_DateOfSubmission]]), "-",TEXT( MONTH(TblLocations[[#This Row],[ODK_DateOfSubmission]]),"00"))</f>
        <v>2022-09</v>
      </c>
    </row>
    <row r="2821" spans="1:15" x14ac:dyDescent="0.25">
      <c r="A2821" s="13">
        <v>3504023</v>
      </c>
      <c r="B2821" s="1">
        <v>350402317</v>
      </c>
      <c r="C2821" s="1">
        <v>9448</v>
      </c>
      <c r="D2821" s="63">
        <v>44826</v>
      </c>
      <c r="E2821" s="54">
        <v>127</v>
      </c>
      <c r="F2821" s="56" t="s">
        <v>68</v>
      </c>
      <c r="G2821" s="56" t="s">
        <v>73</v>
      </c>
      <c r="H2821" s="56" t="s">
        <v>1059</v>
      </c>
      <c r="I2821" s="56" t="s">
        <v>1080</v>
      </c>
      <c r="J2821" s="54" t="s">
        <v>1081</v>
      </c>
      <c r="K2821" s="1">
        <v>31.027006973399999</v>
      </c>
      <c r="L2821" s="1">
        <v>46.228093038300003</v>
      </c>
      <c r="M2821" s="1">
        <v>10</v>
      </c>
      <c r="N2821" s="9">
        <f>DATE(YEAR(TblLocations[[#This Row],[ODK_DateOfSubmission]]),MONTH(TblLocations[[#This Row],[ODK_DateOfSubmission]]),DAY(TblLocations[[#This Row],[ODK_DateOfSubmission]]))</f>
        <v>44826</v>
      </c>
      <c r="O2821" s="23" t="str">
        <f>_xlfn.CONCAT( YEAR(TblLocations[[#This Row],[ODK_DateOfSubmission]]), "-",TEXT( MONTH(TblLocations[[#This Row],[ODK_DateOfSubmission]]),"00"))</f>
        <v>2022-09</v>
      </c>
    </row>
    <row r="2822" spans="1:15" x14ac:dyDescent="0.25">
      <c r="A2822" s="13">
        <v>3504023</v>
      </c>
      <c r="B2822" s="1">
        <v>350402317</v>
      </c>
      <c r="C2822" s="1">
        <v>9448</v>
      </c>
      <c r="D2822" s="63">
        <v>44826</v>
      </c>
      <c r="E2822" s="54">
        <v>127</v>
      </c>
      <c r="F2822" s="56" t="s">
        <v>68</v>
      </c>
      <c r="G2822" s="56" t="s">
        <v>73</v>
      </c>
      <c r="H2822" s="56" t="s">
        <v>1059</v>
      </c>
      <c r="I2822" s="56" t="s">
        <v>1080</v>
      </c>
      <c r="J2822" s="54" t="s">
        <v>1081</v>
      </c>
      <c r="K2822" s="1">
        <v>31.027006973399999</v>
      </c>
      <c r="L2822" s="1">
        <v>46.228093038300003</v>
      </c>
      <c r="M2822" s="1">
        <v>15</v>
      </c>
      <c r="N2822" s="9">
        <f>DATE(YEAR(TblLocations[[#This Row],[ODK_DateOfSubmission]]),MONTH(TblLocations[[#This Row],[ODK_DateOfSubmission]]),DAY(TblLocations[[#This Row],[ODK_DateOfSubmission]]))</f>
        <v>44826</v>
      </c>
      <c r="O2822" s="23" t="str">
        <f>_xlfn.CONCAT( YEAR(TblLocations[[#This Row],[ODK_DateOfSubmission]]), "-",TEXT( MONTH(TblLocations[[#This Row],[ODK_DateOfSubmission]]),"00"))</f>
        <v>2022-09</v>
      </c>
    </row>
    <row r="2823" spans="1:15" x14ac:dyDescent="0.25">
      <c r="A2823" s="13">
        <v>3504023</v>
      </c>
      <c r="B2823" s="1">
        <v>350402317</v>
      </c>
      <c r="C2823" s="1">
        <v>9448</v>
      </c>
      <c r="D2823" s="63">
        <v>44826</v>
      </c>
      <c r="E2823" s="54">
        <v>127</v>
      </c>
      <c r="F2823" s="56" t="s">
        <v>68</v>
      </c>
      <c r="G2823" s="56" t="s">
        <v>73</v>
      </c>
      <c r="H2823" s="56" t="s">
        <v>1059</v>
      </c>
      <c r="I2823" s="56" t="s">
        <v>1080</v>
      </c>
      <c r="J2823" s="54" t="s">
        <v>1081</v>
      </c>
      <c r="K2823" s="1">
        <v>31.027006973399999</v>
      </c>
      <c r="L2823" s="1">
        <v>46.228093038300003</v>
      </c>
      <c r="M2823" s="1">
        <v>24</v>
      </c>
      <c r="N2823" s="9">
        <f>DATE(YEAR(TblLocations[[#This Row],[ODK_DateOfSubmission]]),MONTH(TblLocations[[#This Row],[ODK_DateOfSubmission]]),DAY(TblLocations[[#This Row],[ODK_DateOfSubmission]]))</f>
        <v>44826</v>
      </c>
      <c r="O2823" s="23" t="str">
        <f>_xlfn.CONCAT( YEAR(TblLocations[[#This Row],[ODK_DateOfSubmission]]), "-",TEXT( MONTH(TblLocations[[#This Row],[ODK_DateOfSubmission]]),"00"))</f>
        <v>2022-09</v>
      </c>
    </row>
    <row r="2824" spans="1:15" x14ac:dyDescent="0.25">
      <c r="A2824" s="13">
        <v>3504024</v>
      </c>
      <c r="B2824" s="1">
        <v>350402417</v>
      </c>
      <c r="C2824" s="1">
        <v>9396</v>
      </c>
      <c r="D2824" s="63">
        <v>44825</v>
      </c>
      <c r="E2824" s="54">
        <v>127</v>
      </c>
      <c r="F2824" s="56" t="s">
        <v>68</v>
      </c>
      <c r="G2824" s="56" t="s">
        <v>73</v>
      </c>
      <c r="H2824" s="56" t="s">
        <v>1059</v>
      </c>
      <c r="I2824" s="56" t="s">
        <v>1082</v>
      </c>
      <c r="J2824" s="54" t="s">
        <v>1083</v>
      </c>
      <c r="K2824" s="1">
        <v>31.0154237044</v>
      </c>
      <c r="L2824" s="1">
        <v>46.263441754500001</v>
      </c>
      <c r="M2824" s="1">
        <v>8</v>
      </c>
      <c r="N2824" s="9">
        <f>DATE(YEAR(TblLocations[[#This Row],[ODK_DateOfSubmission]]),MONTH(TblLocations[[#This Row],[ODK_DateOfSubmission]]),DAY(TblLocations[[#This Row],[ODK_DateOfSubmission]]))</f>
        <v>44825</v>
      </c>
      <c r="O2824" s="23" t="str">
        <f>_xlfn.CONCAT( YEAR(TblLocations[[#This Row],[ODK_DateOfSubmission]]), "-",TEXT( MONTH(TblLocations[[#This Row],[ODK_DateOfSubmission]]),"00"))</f>
        <v>2022-09</v>
      </c>
    </row>
    <row r="2825" spans="1:15" x14ac:dyDescent="0.25">
      <c r="A2825" s="13">
        <v>3504024</v>
      </c>
      <c r="B2825" s="1">
        <v>350402417</v>
      </c>
      <c r="C2825" s="1">
        <v>9396</v>
      </c>
      <c r="D2825" s="63">
        <v>44825</v>
      </c>
      <c r="E2825" s="54">
        <v>127</v>
      </c>
      <c r="F2825" s="56" t="s">
        <v>68</v>
      </c>
      <c r="G2825" s="56" t="s">
        <v>73</v>
      </c>
      <c r="H2825" s="56" t="s">
        <v>1059</v>
      </c>
      <c r="I2825" s="56" t="s">
        <v>1082</v>
      </c>
      <c r="J2825" s="54" t="s">
        <v>1083</v>
      </c>
      <c r="K2825" s="1">
        <v>31.0154237044</v>
      </c>
      <c r="L2825" s="1">
        <v>46.263441754500001</v>
      </c>
      <c r="M2825" s="1">
        <v>4</v>
      </c>
      <c r="N2825" s="9">
        <f>DATE(YEAR(TblLocations[[#This Row],[ODK_DateOfSubmission]]),MONTH(TblLocations[[#This Row],[ODK_DateOfSubmission]]),DAY(TblLocations[[#This Row],[ODK_DateOfSubmission]]))</f>
        <v>44825</v>
      </c>
      <c r="O2825" s="23" t="str">
        <f>_xlfn.CONCAT( YEAR(TblLocations[[#This Row],[ODK_DateOfSubmission]]), "-",TEXT( MONTH(TblLocations[[#This Row],[ODK_DateOfSubmission]]),"00"))</f>
        <v>2022-09</v>
      </c>
    </row>
    <row r="2826" spans="1:15" x14ac:dyDescent="0.25">
      <c r="A2826" s="13">
        <v>3504024</v>
      </c>
      <c r="B2826" s="1">
        <v>350402417</v>
      </c>
      <c r="C2826" s="1">
        <v>9396</v>
      </c>
      <c r="D2826" s="63">
        <v>44825</v>
      </c>
      <c r="E2826" s="54">
        <v>127</v>
      </c>
      <c r="F2826" s="56" t="s">
        <v>68</v>
      </c>
      <c r="G2826" s="56" t="s">
        <v>73</v>
      </c>
      <c r="H2826" s="56" t="s">
        <v>1059</v>
      </c>
      <c r="I2826" s="56" t="s">
        <v>1082</v>
      </c>
      <c r="J2826" s="54" t="s">
        <v>1083</v>
      </c>
      <c r="K2826" s="1">
        <v>31.0154237044</v>
      </c>
      <c r="L2826" s="1">
        <v>46.263441754500001</v>
      </c>
      <c r="M2826" s="1">
        <v>6</v>
      </c>
      <c r="N2826" s="9">
        <f>DATE(YEAR(TblLocations[[#This Row],[ODK_DateOfSubmission]]),MONTH(TblLocations[[#This Row],[ODK_DateOfSubmission]]),DAY(TblLocations[[#This Row],[ODK_DateOfSubmission]]))</f>
        <v>44825</v>
      </c>
      <c r="O2826" s="23" t="str">
        <f>_xlfn.CONCAT( YEAR(TblLocations[[#This Row],[ODK_DateOfSubmission]]), "-",TEXT( MONTH(TblLocations[[#This Row],[ODK_DateOfSubmission]]),"00"))</f>
        <v>2022-09</v>
      </c>
    </row>
    <row r="2827" spans="1:15" x14ac:dyDescent="0.25">
      <c r="A2827" s="13">
        <v>3504025</v>
      </c>
      <c r="B2827" s="1">
        <v>350402517</v>
      </c>
      <c r="C2827" s="1">
        <v>10262</v>
      </c>
      <c r="D2827" s="63">
        <v>44839</v>
      </c>
      <c r="E2827" s="54">
        <v>127</v>
      </c>
      <c r="F2827" s="56" t="s">
        <v>68</v>
      </c>
      <c r="G2827" s="56" t="s">
        <v>73</v>
      </c>
      <c r="H2827" s="56" t="s">
        <v>1059</v>
      </c>
      <c r="I2827" s="56" t="s">
        <v>1084</v>
      </c>
      <c r="J2827" s="54" t="s">
        <v>1085</v>
      </c>
      <c r="K2827" s="1">
        <v>31.074394900600002</v>
      </c>
      <c r="L2827" s="1">
        <v>46.250142994800001</v>
      </c>
      <c r="M2827" s="1">
        <v>35</v>
      </c>
      <c r="N2827" s="9">
        <f>DATE(YEAR(TblLocations[[#This Row],[ODK_DateOfSubmission]]),MONTH(TblLocations[[#This Row],[ODK_DateOfSubmission]]),DAY(TblLocations[[#This Row],[ODK_DateOfSubmission]]))</f>
        <v>44839</v>
      </c>
      <c r="O2827" s="23" t="str">
        <f>_xlfn.CONCAT( YEAR(TblLocations[[#This Row],[ODK_DateOfSubmission]]), "-",TEXT( MONTH(TblLocations[[#This Row],[ODK_DateOfSubmission]]),"00"))</f>
        <v>2022-10</v>
      </c>
    </row>
    <row r="2828" spans="1:15" x14ac:dyDescent="0.25">
      <c r="A2828" s="13">
        <v>3504025</v>
      </c>
      <c r="B2828" s="1">
        <v>350402517</v>
      </c>
      <c r="C2828" s="1">
        <v>10262</v>
      </c>
      <c r="D2828" s="63">
        <v>44839</v>
      </c>
      <c r="E2828" s="54">
        <v>127</v>
      </c>
      <c r="F2828" s="56" t="s">
        <v>68</v>
      </c>
      <c r="G2828" s="56" t="s">
        <v>73</v>
      </c>
      <c r="H2828" s="56" t="s">
        <v>1059</v>
      </c>
      <c r="I2828" s="56" t="s">
        <v>1084</v>
      </c>
      <c r="J2828" s="54" t="s">
        <v>1085</v>
      </c>
      <c r="K2828" s="1">
        <v>31.074394900600002</v>
      </c>
      <c r="L2828" s="1">
        <v>46.250142994800001</v>
      </c>
      <c r="M2828" s="1">
        <v>30</v>
      </c>
      <c r="N2828" s="9">
        <f>DATE(YEAR(TblLocations[[#This Row],[ODK_DateOfSubmission]]),MONTH(TblLocations[[#This Row],[ODK_DateOfSubmission]]),DAY(TblLocations[[#This Row],[ODK_DateOfSubmission]]))</f>
        <v>44839</v>
      </c>
      <c r="O2828" s="23" t="str">
        <f>_xlfn.CONCAT( YEAR(TblLocations[[#This Row],[ODK_DateOfSubmission]]), "-",TEXT( MONTH(TblLocations[[#This Row],[ODK_DateOfSubmission]]),"00"))</f>
        <v>2022-10</v>
      </c>
    </row>
    <row r="2829" spans="1:15" x14ac:dyDescent="0.25">
      <c r="A2829" s="13">
        <v>3504025</v>
      </c>
      <c r="B2829" s="1">
        <v>350402517</v>
      </c>
      <c r="C2829" s="1">
        <v>10262</v>
      </c>
      <c r="D2829" s="63">
        <v>44839</v>
      </c>
      <c r="E2829" s="54">
        <v>127</v>
      </c>
      <c r="F2829" s="56" t="s">
        <v>68</v>
      </c>
      <c r="G2829" s="56" t="s">
        <v>73</v>
      </c>
      <c r="H2829" s="56" t="s">
        <v>1059</v>
      </c>
      <c r="I2829" s="56" t="s">
        <v>1084</v>
      </c>
      <c r="J2829" s="54" t="s">
        <v>1085</v>
      </c>
      <c r="K2829" s="1">
        <v>31.074394900600002</v>
      </c>
      <c r="L2829" s="1">
        <v>46.250142994800001</v>
      </c>
      <c r="M2829" s="1">
        <v>10</v>
      </c>
      <c r="N2829" s="9">
        <f>DATE(YEAR(TblLocations[[#This Row],[ODK_DateOfSubmission]]),MONTH(TblLocations[[#This Row],[ODK_DateOfSubmission]]),DAY(TblLocations[[#This Row],[ODK_DateOfSubmission]]))</f>
        <v>44839</v>
      </c>
      <c r="O2829" s="23" t="str">
        <f>_xlfn.CONCAT( YEAR(TblLocations[[#This Row],[ODK_DateOfSubmission]]), "-",TEXT( MONTH(TblLocations[[#This Row],[ODK_DateOfSubmission]]),"00"))</f>
        <v>2022-10</v>
      </c>
    </row>
    <row r="2830" spans="1:15" x14ac:dyDescent="0.25">
      <c r="A2830" s="13">
        <v>3504025</v>
      </c>
      <c r="B2830" s="1">
        <v>350402517</v>
      </c>
      <c r="C2830" s="1">
        <v>10262</v>
      </c>
      <c r="D2830" s="63">
        <v>44839</v>
      </c>
      <c r="E2830" s="54">
        <v>127</v>
      </c>
      <c r="F2830" s="56" t="s">
        <v>68</v>
      </c>
      <c r="G2830" s="56" t="s">
        <v>73</v>
      </c>
      <c r="H2830" s="56" t="s">
        <v>1059</v>
      </c>
      <c r="I2830" s="56" t="s">
        <v>1084</v>
      </c>
      <c r="J2830" s="54" t="s">
        <v>1085</v>
      </c>
      <c r="K2830" s="1">
        <v>31.074394900600002</v>
      </c>
      <c r="L2830" s="1">
        <v>46.250142994800001</v>
      </c>
      <c r="M2830" s="1">
        <v>10</v>
      </c>
      <c r="N2830" s="9">
        <f>DATE(YEAR(TblLocations[[#This Row],[ODK_DateOfSubmission]]),MONTH(TblLocations[[#This Row],[ODK_DateOfSubmission]]),DAY(TblLocations[[#This Row],[ODK_DateOfSubmission]]))</f>
        <v>44839</v>
      </c>
      <c r="O2830" s="23" t="str">
        <f>_xlfn.CONCAT( YEAR(TblLocations[[#This Row],[ODK_DateOfSubmission]]), "-",TEXT( MONTH(TblLocations[[#This Row],[ODK_DateOfSubmission]]),"00"))</f>
        <v>2022-10</v>
      </c>
    </row>
    <row r="2831" spans="1:15" x14ac:dyDescent="0.25">
      <c r="A2831" s="13">
        <v>3504025</v>
      </c>
      <c r="B2831" s="1">
        <v>350402517</v>
      </c>
      <c r="C2831" s="1">
        <v>10262</v>
      </c>
      <c r="D2831" s="63">
        <v>44839</v>
      </c>
      <c r="E2831" s="54">
        <v>127</v>
      </c>
      <c r="F2831" s="56" t="s">
        <v>68</v>
      </c>
      <c r="G2831" s="56" t="s">
        <v>73</v>
      </c>
      <c r="H2831" s="56" t="s">
        <v>1059</v>
      </c>
      <c r="I2831" s="56" t="s">
        <v>1084</v>
      </c>
      <c r="J2831" s="54" t="s">
        <v>1085</v>
      </c>
      <c r="K2831" s="1">
        <v>31.074394900600002</v>
      </c>
      <c r="L2831" s="1">
        <v>46.250142994800001</v>
      </c>
      <c r="M2831" s="1">
        <v>10</v>
      </c>
      <c r="N2831" s="9">
        <f>DATE(YEAR(TblLocations[[#This Row],[ODK_DateOfSubmission]]),MONTH(TblLocations[[#This Row],[ODK_DateOfSubmission]]),DAY(TblLocations[[#This Row],[ODK_DateOfSubmission]]))</f>
        <v>44839</v>
      </c>
      <c r="O2831" s="23" t="str">
        <f>_xlfn.CONCAT( YEAR(TblLocations[[#This Row],[ODK_DateOfSubmission]]), "-",TEXT( MONTH(TblLocations[[#This Row],[ODK_DateOfSubmission]]),"00"))</f>
        <v>2022-10</v>
      </c>
    </row>
    <row r="2832" spans="1:15" x14ac:dyDescent="0.25">
      <c r="A2832" s="13">
        <v>3504026</v>
      </c>
      <c r="B2832" s="1">
        <v>350402617</v>
      </c>
      <c r="C2832" s="1">
        <v>10253</v>
      </c>
      <c r="D2832" s="63">
        <v>44827</v>
      </c>
      <c r="E2832" s="54">
        <v>127</v>
      </c>
      <c r="F2832" s="56" t="s">
        <v>68</v>
      </c>
      <c r="G2832" s="56" t="s">
        <v>73</v>
      </c>
      <c r="H2832" s="56" t="s">
        <v>1059</v>
      </c>
      <c r="I2832" s="56" t="s">
        <v>1086</v>
      </c>
      <c r="J2832" s="54" t="s">
        <v>1087</v>
      </c>
      <c r="K2832" s="1">
        <v>31.038477412900001</v>
      </c>
      <c r="L2832" s="1">
        <v>46.2356561609</v>
      </c>
      <c r="M2832" s="1">
        <v>2</v>
      </c>
      <c r="N2832" s="9">
        <f>DATE(YEAR(TblLocations[[#This Row],[ODK_DateOfSubmission]]),MONTH(TblLocations[[#This Row],[ODK_DateOfSubmission]]),DAY(TblLocations[[#This Row],[ODK_DateOfSubmission]]))</f>
        <v>44827</v>
      </c>
      <c r="O2832" s="23" t="str">
        <f>_xlfn.CONCAT( YEAR(TblLocations[[#This Row],[ODK_DateOfSubmission]]), "-",TEXT( MONTH(TblLocations[[#This Row],[ODK_DateOfSubmission]]),"00"))</f>
        <v>2022-09</v>
      </c>
    </row>
    <row r="2833" spans="1:15" x14ac:dyDescent="0.25">
      <c r="A2833" s="13">
        <v>3504026</v>
      </c>
      <c r="B2833" s="1">
        <v>350402617</v>
      </c>
      <c r="C2833" s="1">
        <v>10253</v>
      </c>
      <c r="D2833" s="63">
        <v>44827</v>
      </c>
      <c r="E2833" s="54">
        <v>127</v>
      </c>
      <c r="F2833" s="56" t="s">
        <v>68</v>
      </c>
      <c r="G2833" s="56" t="s">
        <v>73</v>
      </c>
      <c r="H2833" s="56" t="s">
        <v>1059</v>
      </c>
      <c r="I2833" s="56" t="s">
        <v>1086</v>
      </c>
      <c r="J2833" s="54" t="s">
        <v>1087</v>
      </c>
      <c r="K2833" s="1">
        <v>31.038477412900001</v>
      </c>
      <c r="L2833" s="1">
        <v>46.2356561609</v>
      </c>
      <c r="M2833" s="1">
        <v>5</v>
      </c>
      <c r="N2833" s="9">
        <f>DATE(YEAR(TblLocations[[#This Row],[ODK_DateOfSubmission]]),MONTH(TblLocations[[#This Row],[ODK_DateOfSubmission]]),DAY(TblLocations[[#This Row],[ODK_DateOfSubmission]]))</f>
        <v>44827</v>
      </c>
      <c r="O2833" s="23" t="str">
        <f>_xlfn.CONCAT( YEAR(TblLocations[[#This Row],[ODK_DateOfSubmission]]), "-",TEXT( MONTH(TblLocations[[#This Row],[ODK_DateOfSubmission]]),"00"))</f>
        <v>2022-09</v>
      </c>
    </row>
    <row r="2834" spans="1:15" x14ac:dyDescent="0.25">
      <c r="A2834" s="13">
        <v>3504027</v>
      </c>
      <c r="B2834" s="1">
        <v>350402717</v>
      </c>
      <c r="C2834" s="1">
        <v>24885</v>
      </c>
      <c r="D2834" s="63">
        <v>44814</v>
      </c>
      <c r="E2834" s="54">
        <v>127</v>
      </c>
      <c r="F2834" s="56" t="s">
        <v>68</v>
      </c>
      <c r="G2834" s="56" t="s">
        <v>73</v>
      </c>
      <c r="H2834" s="56" t="s">
        <v>1059</v>
      </c>
      <c r="I2834" s="56" t="s">
        <v>1488</v>
      </c>
      <c r="J2834" s="54" t="s">
        <v>1125</v>
      </c>
      <c r="K2834" s="1">
        <v>31.061467899099998</v>
      </c>
      <c r="L2834" s="1">
        <v>46.278157583599999</v>
      </c>
      <c r="M2834" s="1">
        <v>3</v>
      </c>
      <c r="N2834" s="9">
        <f>DATE(YEAR(TblLocations[[#This Row],[ODK_DateOfSubmission]]),MONTH(TblLocations[[#This Row],[ODK_DateOfSubmission]]),DAY(TblLocations[[#This Row],[ODK_DateOfSubmission]]))</f>
        <v>44814</v>
      </c>
      <c r="O2834" s="23" t="str">
        <f>_xlfn.CONCAT( YEAR(TblLocations[[#This Row],[ODK_DateOfSubmission]]), "-",TEXT( MONTH(TblLocations[[#This Row],[ODK_DateOfSubmission]]),"00"))</f>
        <v>2022-09</v>
      </c>
    </row>
    <row r="2835" spans="1:15" x14ac:dyDescent="0.25">
      <c r="A2835" s="13">
        <v>3504028</v>
      </c>
      <c r="B2835" s="1">
        <v>350402817</v>
      </c>
      <c r="C2835" s="1">
        <v>25526</v>
      </c>
      <c r="D2835" s="63">
        <v>44817</v>
      </c>
      <c r="E2835" s="54">
        <v>127</v>
      </c>
      <c r="F2835" s="56" t="s">
        <v>68</v>
      </c>
      <c r="G2835" s="56" t="s">
        <v>73</v>
      </c>
      <c r="H2835" s="56" t="s">
        <v>1059</v>
      </c>
      <c r="I2835" s="56" t="s">
        <v>1088</v>
      </c>
      <c r="J2835" s="54" t="s">
        <v>1039</v>
      </c>
      <c r="K2835" s="1">
        <v>31.036175809100001</v>
      </c>
      <c r="L2835" s="1">
        <v>46.220527480000001</v>
      </c>
      <c r="M2835" s="1">
        <v>13</v>
      </c>
      <c r="N2835" s="9">
        <f>DATE(YEAR(TblLocations[[#This Row],[ODK_DateOfSubmission]]),MONTH(TblLocations[[#This Row],[ODK_DateOfSubmission]]),DAY(TblLocations[[#This Row],[ODK_DateOfSubmission]]))</f>
        <v>44817</v>
      </c>
      <c r="O2835" s="23" t="str">
        <f>_xlfn.CONCAT( YEAR(TblLocations[[#This Row],[ODK_DateOfSubmission]]), "-",TEXT( MONTH(TblLocations[[#This Row],[ODK_DateOfSubmission]]),"00"))</f>
        <v>2022-09</v>
      </c>
    </row>
    <row r="2836" spans="1:15" x14ac:dyDescent="0.25">
      <c r="A2836" s="13">
        <v>3504028</v>
      </c>
      <c r="B2836" s="1">
        <v>350402817</v>
      </c>
      <c r="C2836" s="1">
        <v>25526</v>
      </c>
      <c r="D2836" s="63">
        <v>44817</v>
      </c>
      <c r="E2836" s="54">
        <v>127</v>
      </c>
      <c r="F2836" s="56" t="s">
        <v>68</v>
      </c>
      <c r="G2836" s="56" t="s">
        <v>73</v>
      </c>
      <c r="H2836" s="56" t="s">
        <v>1059</v>
      </c>
      <c r="I2836" s="56" t="s">
        <v>1088</v>
      </c>
      <c r="J2836" s="54" t="s">
        <v>1039</v>
      </c>
      <c r="K2836" s="1">
        <v>31.036175809100001</v>
      </c>
      <c r="L2836" s="1">
        <v>46.220527480000001</v>
      </c>
      <c r="M2836" s="1">
        <v>10</v>
      </c>
      <c r="N2836" s="9">
        <f>DATE(YEAR(TblLocations[[#This Row],[ODK_DateOfSubmission]]),MONTH(TblLocations[[#This Row],[ODK_DateOfSubmission]]),DAY(TblLocations[[#This Row],[ODK_DateOfSubmission]]))</f>
        <v>44817</v>
      </c>
      <c r="O2836" s="23" t="str">
        <f>_xlfn.CONCAT( YEAR(TblLocations[[#This Row],[ODK_DateOfSubmission]]), "-",TEXT( MONTH(TblLocations[[#This Row],[ODK_DateOfSubmission]]),"00"))</f>
        <v>2022-09</v>
      </c>
    </row>
    <row r="2837" spans="1:15" x14ac:dyDescent="0.25">
      <c r="A2837" s="13">
        <v>3504028</v>
      </c>
      <c r="B2837" s="1">
        <v>350402817</v>
      </c>
      <c r="C2837" s="1">
        <v>25526</v>
      </c>
      <c r="D2837" s="63">
        <v>44817</v>
      </c>
      <c r="E2837" s="54">
        <v>127</v>
      </c>
      <c r="F2837" s="56" t="s">
        <v>68</v>
      </c>
      <c r="G2837" s="56" t="s">
        <v>73</v>
      </c>
      <c r="H2837" s="56" t="s">
        <v>1059</v>
      </c>
      <c r="I2837" s="56" t="s">
        <v>1088</v>
      </c>
      <c r="J2837" s="54" t="s">
        <v>1039</v>
      </c>
      <c r="K2837" s="1">
        <v>31.036175809100001</v>
      </c>
      <c r="L2837" s="1">
        <v>46.220527480000001</v>
      </c>
      <c r="M2837" s="1">
        <v>10</v>
      </c>
      <c r="N2837" s="9">
        <f>DATE(YEAR(TblLocations[[#This Row],[ODK_DateOfSubmission]]),MONTH(TblLocations[[#This Row],[ODK_DateOfSubmission]]),DAY(TblLocations[[#This Row],[ODK_DateOfSubmission]]))</f>
        <v>44817</v>
      </c>
      <c r="O2837" s="23" t="str">
        <f>_xlfn.CONCAT( YEAR(TblLocations[[#This Row],[ODK_DateOfSubmission]]), "-",TEXT( MONTH(TblLocations[[#This Row],[ODK_DateOfSubmission]]),"00"))</f>
        <v>2022-09</v>
      </c>
    </row>
    <row r="2838" spans="1:15" x14ac:dyDescent="0.25">
      <c r="A2838" s="13">
        <v>3504028</v>
      </c>
      <c r="B2838" s="1">
        <v>350402817</v>
      </c>
      <c r="C2838" s="1">
        <v>25526</v>
      </c>
      <c r="D2838" s="63">
        <v>44817</v>
      </c>
      <c r="E2838" s="54">
        <v>127</v>
      </c>
      <c r="F2838" s="56" t="s">
        <v>68</v>
      </c>
      <c r="G2838" s="56" t="s">
        <v>73</v>
      </c>
      <c r="H2838" s="56" t="s">
        <v>1059</v>
      </c>
      <c r="I2838" s="56" t="s">
        <v>1088</v>
      </c>
      <c r="J2838" s="54" t="s">
        <v>1039</v>
      </c>
      <c r="K2838" s="1">
        <v>31.036175809100001</v>
      </c>
      <c r="L2838" s="1">
        <v>46.220527480000001</v>
      </c>
      <c r="M2838" s="1">
        <v>14</v>
      </c>
      <c r="N2838" s="9">
        <f>DATE(YEAR(TblLocations[[#This Row],[ODK_DateOfSubmission]]),MONTH(TblLocations[[#This Row],[ODK_DateOfSubmission]]),DAY(TblLocations[[#This Row],[ODK_DateOfSubmission]]))</f>
        <v>44817</v>
      </c>
      <c r="O2838" s="23" t="str">
        <f>_xlfn.CONCAT( YEAR(TblLocations[[#This Row],[ODK_DateOfSubmission]]), "-",TEXT( MONTH(TblLocations[[#This Row],[ODK_DateOfSubmission]]),"00"))</f>
        <v>2022-09</v>
      </c>
    </row>
    <row r="2839" spans="1:15" x14ac:dyDescent="0.25">
      <c r="A2839" s="13">
        <v>3504028</v>
      </c>
      <c r="B2839" s="1">
        <v>350402817</v>
      </c>
      <c r="C2839" s="1">
        <v>25526</v>
      </c>
      <c r="D2839" s="63">
        <v>44817</v>
      </c>
      <c r="E2839" s="54">
        <v>127</v>
      </c>
      <c r="F2839" s="56" t="s">
        <v>68</v>
      </c>
      <c r="G2839" s="56" t="s">
        <v>73</v>
      </c>
      <c r="H2839" s="56" t="s">
        <v>1059</v>
      </c>
      <c r="I2839" s="56" t="s">
        <v>1088</v>
      </c>
      <c r="J2839" s="54" t="s">
        <v>1039</v>
      </c>
      <c r="K2839" s="1">
        <v>31.036175809100001</v>
      </c>
      <c r="L2839" s="1">
        <v>46.220527480000001</v>
      </c>
      <c r="M2839" s="1">
        <v>8</v>
      </c>
      <c r="N2839" s="9">
        <f>DATE(YEAR(TblLocations[[#This Row],[ODK_DateOfSubmission]]),MONTH(TblLocations[[#This Row],[ODK_DateOfSubmission]]),DAY(TblLocations[[#This Row],[ODK_DateOfSubmission]]))</f>
        <v>44817</v>
      </c>
      <c r="O2839" s="23" t="str">
        <f>_xlfn.CONCAT( YEAR(TblLocations[[#This Row],[ODK_DateOfSubmission]]), "-",TEXT( MONTH(TblLocations[[#This Row],[ODK_DateOfSubmission]]),"00"))</f>
        <v>2022-09</v>
      </c>
    </row>
    <row r="2840" spans="1:15" x14ac:dyDescent="0.25">
      <c r="A2840" s="13">
        <v>3504029</v>
      </c>
      <c r="B2840" s="1">
        <v>350402917</v>
      </c>
      <c r="C2840" s="1">
        <v>10301</v>
      </c>
      <c r="D2840" s="63">
        <v>44825</v>
      </c>
      <c r="E2840" s="54">
        <v>127</v>
      </c>
      <c r="F2840" s="56" t="s">
        <v>68</v>
      </c>
      <c r="G2840" s="56" t="s">
        <v>73</v>
      </c>
      <c r="H2840" s="56" t="s">
        <v>1059</v>
      </c>
      <c r="I2840" s="56" t="s">
        <v>1089</v>
      </c>
      <c r="J2840" s="54" t="s">
        <v>1090</v>
      </c>
      <c r="K2840" s="1">
        <v>31.069166239000001</v>
      </c>
      <c r="L2840" s="1">
        <v>46.283791055999998</v>
      </c>
      <c r="M2840" s="1">
        <v>6</v>
      </c>
      <c r="N2840" s="9">
        <f>DATE(YEAR(TblLocations[[#This Row],[ODK_DateOfSubmission]]),MONTH(TblLocations[[#This Row],[ODK_DateOfSubmission]]),DAY(TblLocations[[#This Row],[ODK_DateOfSubmission]]))</f>
        <v>44825</v>
      </c>
      <c r="O2840" s="23" t="str">
        <f>_xlfn.CONCAT( YEAR(TblLocations[[#This Row],[ODK_DateOfSubmission]]), "-",TEXT( MONTH(TblLocations[[#This Row],[ODK_DateOfSubmission]]),"00"))</f>
        <v>2022-09</v>
      </c>
    </row>
    <row r="2841" spans="1:15" x14ac:dyDescent="0.25">
      <c r="A2841" s="13">
        <v>3504029</v>
      </c>
      <c r="B2841" s="1">
        <v>350402917</v>
      </c>
      <c r="C2841" s="1">
        <v>10301</v>
      </c>
      <c r="D2841" s="63">
        <v>44825</v>
      </c>
      <c r="E2841" s="54">
        <v>127</v>
      </c>
      <c r="F2841" s="56" t="s">
        <v>68</v>
      </c>
      <c r="G2841" s="56" t="s">
        <v>73</v>
      </c>
      <c r="H2841" s="56" t="s">
        <v>1059</v>
      </c>
      <c r="I2841" s="56" t="s">
        <v>1089</v>
      </c>
      <c r="J2841" s="54" t="s">
        <v>1090</v>
      </c>
      <c r="K2841" s="1">
        <v>31.069166239000001</v>
      </c>
      <c r="L2841" s="1">
        <v>46.283791055999998</v>
      </c>
      <c r="M2841" s="1">
        <v>9</v>
      </c>
      <c r="N2841" s="9">
        <f>DATE(YEAR(TblLocations[[#This Row],[ODK_DateOfSubmission]]),MONTH(TblLocations[[#This Row],[ODK_DateOfSubmission]]),DAY(TblLocations[[#This Row],[ODK_DateOfSubmission]]))</f>
        <v>44825</v>
      </c>
      <c r="O2841" s="23" t="str">
        <f>_xlfn.CONCAT( YEAR(TblLocations[[#This Row],[ODK_DateOfSubmission]]), "-",TEXT( MONTH(TblLocations[[#This Row],[ODK_DateOfSubmission]]),"00"))</f>
        <v>2022-09</v>
      </c>
    </row>
    <row r="2842" spans="1:15" x14ac:dyDescent="0.25">
      <c r="A2842" s="13">
        <v>3504029</v>
      </c>
      <c r="B2842" s="1">
        <v>350402917</v>
      </c>
      <c r="C2842" s="1">
        <v>10301</v>
      </c>
      <c r="D2842" s="63">
        <v>44825</v>
      </c>
      <c r="E2842" s="54">
        <v>127</v>
      </c>
      <c r="F2842" s="56" t="s">
        <v>68</v>
      </c>
      <c r="G2842" s="56" t="s">
        <v>73</v>
      </c>
      <c r="H2842" s="56" t="s">
        <v>1059</v>
      </c>
      <c r="I2842" s="56" t="s">
        <v>1089</v>
      </c>
      <c r="J2842" s="54" t="s">
        <v>1090</v>
      </c>
      <c r="K2842" s="1">
        <v>31.069166239000001</v>
      </c>
      <c r="L2842" s="1">
        <v>46.283791055999998</v>
      </c>
      <c r="M2842" s="1">
        <v>4</v>
      </c>
      <c r="N2842" s="9">
        <f>DATE(YEAR(TblLocations[[#This Row],[ODK_DateOfSubmission]]),MONTH(TblLocations[[#This Row],[ODK_DateOfSubmission]]),DAY(TblLocations[[#This Row],[ODK_DateOfSubmission]]))</f>
        <v>44825</v>
      </c>
      <c r="O2842" s="23" t="str">
        <f>_xlfn.CONCAT( YEAR(TblLocations[[#This Row],[ODK_DateOfSubmission]]), "-",TEXT( MONTH(TblLocations[[#This Row],[ODK_DateOfSubmission]]),"00"))</f>
        <v>2022-09</v>
      </c>
    </row>
    <row r="2843" spans="1:15" x14ac:dyDescent="0.25">
      <c r="A2843" s="13">
        <v>3504029</v>
      </c>
      <c r="B2843" s="1">
        <v>350402917</v>
      </c>
      <c r="C2843" s="1">
        <v>10301</v>
      </c>
      <c r="D2843" s="63">
        <v>44825</v>
      </c>
      <c r="E2843" s="54">
        <v>127</v>
      </c>
      <c r="F2843" s="56" t="s">
        <v>68</v>
      </c>
      <c r="G2843" s="56" t="s">
        <v>73</v>
      </c>
      <c r="H2843" s="56" t="s">
        <v>1059</v>
      </c>
      <c r="I2843" s="56" t="s">
        <v>1089</v>
      </c>
      <c r="J2843" s="54" t="s">
        <v>1090</v>
      </c>
      <c r="K2843" s="1">
        <v>31.069166239000001</v>
      </c>
      <c r="L2843" s="1">
        <v>46.283791055999998</v>
      </c>
      <c r="M2843" s="1">
        <v>11</v>
      </c>
      <c r="N2843" s="9">
        <f>DATE(YEAR(TblLocations[[#This Row],[ODK_DateOfSubmission]]),MONTH(TblLocations[[#This Row],[ODK_DateOfSubmission]]),DAY(TblLocations[[#This Row],[ODK_DateOfSubmission]]))</f>
        <v>44825</v>
      </c>
      <c r="O2843" s="23" t="str">
        <f>_xlfn.CONCAT( YEAR(TblLocations[[#This Row],[ODK_DateOfSubmission]]), "-",TEXT( MONTH(TblLocations[[#This Row],[ODK_DateOfSubmission]]),"00"))</f>
        <v>2022-09</v>
      </c>
    </row>
    <row r="2844" spans="1:15" x14ac:dyDescent="0.25">
      <c r="A2844" s="13">
        <v>3504030</v>
      </c>
      <c r="B2844" s="1">
        <v>350403017</v>
      </c>
      <c r="C2844" s="1">
        <v>24746</v>
      </c>
      <c r="D2844" s="63">
        <v>44814</v>
      </c>
      <c r="E2844" s="54">
        <v>127</v>
      </c>
      <c r="F2844" s="56" t="s">
        <v>68</v>
      </c>
      <c r="G2844" s="56" t="s">
        <v>73</v>
      </c>
      <c r="H2844" s="56" t="s">
        <v>1059</v>
      </c>
      <c r="I2844" s="56" t="s">
        <v>1489</v>
      </c>
      <c r="J2844" s="54" t="s">
        <v>463</v>
      </c>
      <c r="K2844" s="1">
        <v>31.042946248900002</v>
      </c>
      <c r="L2844" s="1">
        <v>46.274699394599999</v>
      </c>
      <c r="M2844" s="1">
        <v>1</v>
      </c>
      <c r="N2844" s="9">
        <f>DATE(YEAR(TblLocations[[#This Row],[ODK_DateOfSubmission]]),MONTH(TblLocations[[#This Row],[ODK_DateOfSubmission]]),DAY(TblLocations[[#This Row],[ODK_DateOfSubmission]]))</f>
        <v>44814</v>
      </c>
      <c r="O2844" s="23" t="str">
        <f>_xlfn.CONCAT( YEAR(TblLocations[[#This Row],[ODK_DateOfSubmission]]), "-",TEXT( MONTH(TblLocations[[#This Row],[ODK_DateOfSubmission]]),"00"))</f>
        <v>2022-09</v>
      </c>
    </row>
    <row r="2845" spans="1:15" x14ac:dyDescent="0.25">
      <c r="A2845" s="13">
        <v>3504031</v>
      </c>
      <c r="B2845" s="1">
        <v>350403117</v>
      </c>
      <c r="C2845" s="1">
        <v>21208</v>
      </c>
      <c r="D2845" s="63">
        <v>44815</v>
      </c>
      <c r="E2845" s="54">
        <v>127</v>
      </c>
      <c r="F2845" s="56" t="s">
        <v>68</v>
      </c>
      <c r="G2845" s="56" t="s">
        <v>73</v>
      </c>
      <c r="H2845" s="56" t="s">
        <v>1059</v>
      </c>
      <c r="I2845" s="56" t="s">
        <v>1091</v>
      </c>
      <c r="J2845" s="54" t="s">
        <v>380</v>
      </c>
      <c r="K2845" s="1">
        <v>31.067779245299999</v>
      </c>
      <c r="L2845" s="1">
        <v>46.249674558199999</v>
      </c>
      <c r="M2845" s="1">
        <v>7</v>
      </c>
      <c r="N2845" s="9">
        <f>DATE(YEAR(TblLocations[[#This Row],[ODK_DateOfSubmission]]),MONTH(TblLocations[[#This Row],[ODK_DateOfSubmission]]),DAY(TblLocations[[#This Row],[ODK_DateOfSubmission]]))</f>
        <v>44815</v>
      </c>
      <c r="O2845" s="23" t="str">
        <f>_xlfn.CONCAT( YEAR(TblLocations[[#This Row],[ODK_DateOfSubmission]]), "-",TEXT( MONTH(TblLocations[[#This Row],[ODK_DateOfSubmission]]),"00"))</f>
        <v>2022-09</v>
      </c>
    </row>
    <row r="2846" spans="1:15" x14ac:dyDescent="0.25">
      <c r="A2846" s="13">
        <v>3504031</v>
      </c>
      <c r="B2846" s="1">
        <v>350403117</v>
      </c>
      <c r="C2846" s="1">
        <v>21208</v>
      </c>
      <c r="D2846" s="63">
        <v>44815</v>
      </c>
      <c r="E2846" s="54">
        <v>127</v>
      </c>
      <c r="F2846" s="56" t="s">
        <v>68</v>
      </c>
      <c r="G2846" s="56" t="s">
        <v>73</v>
      </c>
      <c r="H2846" s="56" t="s">
        <v>1059</v>
      </c>
      <c r="I2846" s="56" t="s">
        <v>1091</v>
      </c>
      <c r="J2846" s="54" t="s">
        <v>380</v>
      </c>
      <c r="K2846" s="1">
        <v>31.067779245299999</v>
      </c>
      <c r="L2846" s="1">
        <v>46.249674558199999</v>
      </c>
      <c r="M2846" s="1">
        <v>5</v>
      </c>
      <c r="N2846" s="9">
        <f>DATE(YEAR(TblLocations[[#This Row],[ODK_DateOfSubmission]]),MONTH(TblLocations[[#This Row],[ODK_DateOfSubmission]]),DAY(TblLocations[[#This Row],[ODK_DateOfSubmission]]))</f>
        <v>44815</v>
      </c>
      <c r="O2846" s="23" t="str">
        <f>_xlfn.CONCAT( YEAR(TblLocations[[#This Row],[ODK_DateOfSubmission]]), "-",TEXT( MONTH(TblLocations[[#This Row],[ODK_DateOfSubmission]]),"00"))</f>
        <v>2022-09</v>
      </c>
    </row>
    <row r="2847" spans="1:15" x14ac:dyDescent="0.25">
      <c r="A2847" s="13">
        <v>3504031</v>
      </c>
      <c r="B2847" s="1">
        <v>350403117</v>
      </c>
      <c r="C2847" s="1">
        <v>21208</v>
      </c>
      <c r="D2847" s="63">
        <v>44815</v>
      </c>
      <c r="E2847" s="54">
        <v>127</v>
      </c>
      <c r="F2847" s="56" t="s">
        <v>68</v>
      </c>
      <c r="G2847" s="56" t="s">
        <v>73</v>
      </c>
      <c r="H2847" s="56" t="s">
        <v>1059</v>
      </c>
      <c r="I2847" s="56" t="s">
        <v>1091</v>
      </c>
      <c r="J2847" s="54" t="s">
        <v>380</v>
      </c>
      <c r="K2847" s="1">
        <v>31.067779245299999</v>
      </c>
      <c r="L2847" s="1">
        <v>46.249674558199999</v>
      </c>
      <c r="M2847" s="1">
        <v>5</v>
      </c>
      <c r="N2847" s="9">
        <f>DATE(YEAR(TblLocations[[#This Row],[ODK_DateOfSubmission]]),MONTH(TblLocations[[#This Row],[ODK_DateOfSubmission]]),DAY(TblLocations[[#This Row],[ODK_DateOfSubmission]]))</f>
        <v>44815</v>
      </c>
      <c r="O2847" s="23" t="str">
        <f>_xlfn.CONCAT( YEAR(TblLocations[[#This Row],[ODK_DateOfSubmission]]), "-",TEXT( MONTH(TblLocations[[#This Row],[ODK_DateOfSubmission]]),"00"))</f>
        <v>2022-09</v>
      </c>
    </row>
    <row r="2848" spans="1:15" x14ac:dyDescent="0.25">
      <c r="A2848" s="13">
        <v>3504031</v>
      </c>
      <c r="B2848" s="1">
        <v>350403117</v>
      </c>
      <c r="C2848" s="1">
        <v>21208</v>
      </c>
      <c r="D2848" s="63">
        <v>44815</v>
      </c>
      <c r="E2848" s="54">
        <v>127</v>
      </c>
      <c r="F2848" s="56" t="s">
        <v>68</v>
      </c>
      <c r="G2848" s="56" t="s">
        <v>73</v>
      </c>
      <c r="H2848" s="56" t="s">
        <v>1059</v>
      </c>
      <c r="I2848" s="56" t="s">
        <v>1091</v>
      </c>
      <c r="J2848" s="54" t="s">
        <v>380</v>
      </c>
      <c r="K2848" s="1">
        <v>31.067779245299999</v>
      </c>
      <c r="L2848" s="1">
        <v>46.249674558199999</v>
      </c>
      <c r="M2848" s="1">
        <v>5</v>
      </c>
      <c r="N2848" s="9">
        <f>DATE(YEAR(TblLocations[[#This Row],[ODK_DateOfSubmission]]),MONTH(TblLocations[[#This Row],[ODK_DateOfSubmission]]),DAY(TblLocations[[#This Row],[ODK_DateOfSubmission]]))</f>
        <v>44815</v>
      </c>
      <c r="O2848" s="23" t="str">
        <f>_xlfn.CONCAT( YEAR(TblLocations[[#This Row],[ODK_DateOfSubmission]]), "-",TEXT( MONTH(TblLocations[[#This Row],[ODK_DateOfSubmission]]),"00"))</f>
        <v>2022-09</v>
      </c>
    </row>
    <row r="2849" spans="1:15" x14ac:dyDescent="0.25">
      <c r="A2849" s="13">
        <v>3504031</v>
      </c>
      <c r="B2849" s="1">
        <v>350403117</v>
      </c>
      <c r="C2849" s="1">
        <v>21208</v>
      </c>
      <c r="D2849" s="63">
        <v>44815</v>
      </c>
      <c r="E2849" s="54">
        <v>127</v>
      </c>
      <c r="F2849" s="56" t="s">
        <v>68</v>
      </c>
      <c r="G2849" s="56" t="s">
        <v>73</v>
      </c>
      <c r="H2849" s="56" t="s">
        <v>1059</v>
      </c>
      <c r="I2849" s="56" t="s">
        <v>1091</v>
      </c>
      <c r="J2849" s="54" t="s">
        <v>380</v>
      </c>
      <c r="K2849" s="1">
        <v>31.067779245299999</v>
      </c>
      <c r="L2849" s="1">
        <v>46.249674558199999</v>
      </c>
      <c r="M2849" s="1">
        <v>17</v>
      </c>
      <c r="N2849" s="9">
        <f>DATE(YEAR(TblLocations[[#This Row],[ODK_DateOfSubmission]]),MONTH(TblLocations[[#This Row],[ODK_DateOfSubmission]]),DAY(TblLocations[[#This Row],[ODK_DateOfSubmission]]))</f>
        <v>44815</v>
      </c>
      <c r="O2849" s="23" t="str">
        <f>_xlfn.CONCAT( YEAR(TblLocations[[#This Row],[ODK_DateOfSubmission]]), "-",TEXT( MONTH(TblLocations[[#This Row],[ODK_DateOfSubmission]]),"00"))</f>
        <v>2022-09</v>
      </c>
    </row>
    <row r="2850" spans="1:15" x14ac:dyDescent="0.25">
      <c r="A2850" s="13">
        <v>3504032</v>
      </c>
      <c r="B2850" s="1">
        <v>350403217</v>
      </c>
      <c r="C2850" s="1">
        <v>24750</v>
      </c>
      <c r="D2850" s="63">
        <v>44825</v>
      </c>
      <c r="E2850" s="54">
        <v>127</v>
      </c>
      <c r="F2850" s="56" t="s">
        <v>68</v>
      </c>
      <c r="G2850" s="56" t="s">
        <v>73</v>
      </c>
      <c r="H2850" s="56" t="s">
        <v>1059</v>
      </c>
      <c r="I2850" s="56" t="s">
        <v>1092</v>
      </c>
      <c r="J2850" s="54" t="s">
        <v>1093</v>
      </c>
      <c r="K2850" s="1">
        <v>31.034273341199999</v>
      </c>
      <c r="L2850" s="1">
        <v>46.238222611899999</v>
      </c>
      <c r="M2850" s="1">
        <v>5</v>
      </c>
      <c r="N2850" s="9">
        <f>DATE(YEAR(TblLocations[[#This Row],[ODK_DateOfSubmission]]),MONTH(TblLocations[[#This Row],[ODK_DateOfSubmission]]),DAY(TblLocations[[#This Row],[ODK_DateOfSubmission]]))</f>
        <v>44825</v>
      </c>
      <c r="O2850" s="23" t="str">
        <f>_xlfn.CONCAT( YEAR(TblLocations[[#This Row],[ODK_DateOfSubmission]]), "-",TEXT( MONTH(TblLocations[[#This Row],[ODK_DateOfSubmission]]),"00"))</f>
        <v>2022-09</v>
      </c>
    </row>
    <row r="2851" spans="1:15" x14ac:dyDescent="0.25">
      <c r="A2851" s="13">
        <v>3504032</v>
      </c>
      <c r="B2851" s="1">
        <v>350403217</v>
      </c>
      <c r="C2851" s="1">
        <v>24750</v>
      </c>
      <c r="D2851" s="63">
        <v>44825</v>
      </c>
      <c r="E2851" s="54">
        <v>127</v>
      </c>
      <c r="F2851" s="56" t="s">
        <v>68</v>
      </c>
      <c r="G2851" s="56" t="s">
        <v>73</v>
      </c>
      <c r="H2851" s="56" t="s">
        <v>1059</v>
      </c>
      <c r="I2851" s="56" t="s">
        <v>1092</v>
      </c>
      <c r="J2851" s="54" t="s">
        <v>1093</v>
      </c>
      <c r="K2851" s="1">
        <v>31.034273341199999</v>
      </c>
      <c r="L2851" s="1">
        <v>46.238222611899999</v>
      </c>
      <c r="M2851" s="1">
        <v>4</v>
      </c>
      <c r="N2851" s="9">
        <f>DATE(YEAR(TblLocations[[#This Row],[ODK_DateOfSubmission]]),MONTH(TblLocations[[#This Row],[ODK_DateOfSubmission]]),DAY(TblLocations[[#This Row],[ODK_DateOfSubmission]]))</f>
        <v>44825</v>
      </c>
      <c r="O2851" s="23" t="str">
        <f>_xlfn.CONCAT( YEAR(TblLocations[[#This Row],[ODK_DateOfSubmission]]), "-",TEXT( MONTH(TblLocations[[#This Row],[ODK_DateOfSubmission]]),"00"))</f>
        <v>2022-09</v>
      </c>
    </row>
    <row r="2852" spans="1:15" x14ac:dyDescent="0.25">
      <c r="A2852" s="13">
        <v>3504033</v>
      </c>
      <c r="B2852" s="1">
        <v>350403317</v>
      </c>
      <c r="C2852" s="1">
        <v>10259</v>
      </c>
      <c r="D2852" s="63">
        <v>44825</v>
      </c>
      <c r="E2852" s="54">
        <v>127</v>
      </c>
      <c r="F2852" s="56" t="s">
        <v>68</v>
      </c>
      <c r="G2852" s="56" t="s">
        <v>73</v>
      </c>
      <c r="H2852" s="56" t="s">
        <v>1059</v>
      </c>
      <c r="I2852" s="56" t="s">
        <v>1094</v>
      </c>
      <c r="J2852" s="54" t="s">
        <v>1095</v>
      </c>
      <c r="K2852" s="1">
        <v>31.045411312199999</v>
      </c>
      <c r="L2852" s="1">
        <v>46.277832423</v>
      </c>
      <c r="M2852" s="1">
        <v>20</v>
      </c>
      <c r="N2852" s="9">
        <f>DATE(YEAR(TblLocations[[#This Row],[ODK_DateOfSubmission]]),MONTH(TblLocations[[#This Row],[ODK_DateOfSubmission]]),DAY(TblLocations[[#This Row],[ODK_DateOfSubmission]]))</f>
        <v>44825</v>
      </c>
      <c r="O2852" s="23" t="str">
        <f>_xlfn.CONCAT( YEAR(TblLocations[[#This Row],[ODK_DateOfSubmission]]), "-",TEXT( MONTH(TblLocations[[#This Row],[ODK_DateOfSubmission]]),"00"))</f>
        <v>2022-09</v>
      </c>
    </row>
    <row r="2853" spans="1:15" x14ac:dyDescent="0.25">
      <c r="A2853" s="13">
        <v>3504033</v>
      </c>
      <c r="B2853" s="1">
        <v>350403317</v>
      </c>
      <c r="C2853" s="1">
        <v>10259</v>
      </c>
      <c r="D2853" s="63">
        <v>44825</v>
      </c>
      <c r="E2853" s="54">
        <v>127</v>
      </c>
      <c r="F2853" s="56" t="s">
        <v>68</v>
      </c>
      <c r="G2853" s="56" t="s">
        <v>73</v>
      </c>
      <c r="H2853" s="56" t="s">
        <v>1059</v>
      </c>
      <c r="I2853" s="56" t="s">
        <v>1094</v>
      </c>
      <c r="J2853" s="54" t="s">
        <v>1095</v>
      </c>
      <c r="K2853" s="1">
        <v>31.045411312199999</v>
      </c>
      <c r="L2853" s="1">
        <v>46.277832423</v>
      </c>
      <c r="M2853" s="1">
        <v>15</v>
      </c>
      <c r="N2853" s="9">
        <f>DATE(YEAR(TblLocations[[#This Row],[ODK_DateOfSubmission]]),MONTH(TblLocations[[#This Row],[ODK_DateOfSubmission]]),DAY(TblLocations[[#This Row],[ODK_DateOfSubmission]]))</f>
        <v>44825</v>
      </c>
      <c r="O2853" s="23" t="str">
        <f>_xlfn.CONCAT( YEAR(TblLocations[[#This Row],[ODK_DateOfSubmission]]), "-",TEXT( MONTH(TblLocations[[#This Row],[ODK_DateOfSubmission]]),"00"))</f>
        <v>2022-09</v>
      </c>
    </row>
    <row r="2854" spans="1:15" x14ac:dyDescent="0.25">
      <c r="A2854" s="13">
        <v>3504033</v>
      </c>
      <c r="B2854" s="1">
        <v>350403317</v>
      </c>
      <c r="C2854" s="1">
        <v>10259</v>
      </c>
      <c r="D2854" s="63">
        <v>44825</v>
      </c>
      <c r="E2854" s="54">
        <v>127</v>
      </c>
      <c r="F2854" s="56" t="s">
        <v>68</v>
      </c>
      <c r="G2854" s="56" t="s">
        <v>73</v>
      </c>
      <c r="H2854" s="56" t="s">
        <v>1059</v>
      </c>
      <c r="I2854" s="56" t="s">
        <v>1094</v>
      </c>
      <c r="J2854" s="54" t="s">
        <v>1095</v>
      </c>
      <c r="K2854" s="1">
        <v>31.045411312199999</v>
      </c>
      <c r="L2854" s="1">
        <v>46.277832423</v>
      </c>
      <c r="M2854" s="1">
        <v>7</v>
      </c>
      <c r="N2854" s="9">
        <f>DATE(YEAR(TblLocations[[#This Row],[ODK_DateOfSubmission]]),MONTH(TblLocations[[#This Row],[ODK_DateOfSubmission]]),DAY(TblLocations[[#This Row],[ODK_DateOfSubmission]]))</f>
        <v>44825</v>
      </c>
      <c r="O2854" s="23" t="str">
        <f>_xlfn.CONCAT( YEAR(TblLocations[[#This Row],[ODK_DateOfSubmission]]), "-",TEXT( MONTH(TblLocations[[#This Row],[ODK_DateOfSubmission]]),"00"))</f>
        <v>2022-09</v>
      </c>
    </row>
    <row r="2855" spans="1:15" x14ac:dyDescent="0.25">
      <c r="A2855" s="13">
        <v>3504033</v>
      </c>
      <c r="B2855" s="1">
        <v>350403317</v>
      </c>
      <c r="C2855" s="1">
        <v>10259</v>
      </c>
      <c r="D2855" s="63">
        <v>44825</v>
      </c>
      <c r="E2855" s="54">
        <v>127</v>
      </c>
      <c r="F2855" s="56" t="s">
        <v>68</v>
      </c>
      <c r="G2855" s="56" t="s">
        <v>73</v>
      </c>
      <c r="H2855" s="56" t="s">
        <v>1059</v>
      </c>
      <c r="I2855" s="56" t="s">
        <v>1094</v>
      </c>
      <c r="J2855" s="54" t="s">
        <v>1095</v>
      </c>
      <c r="K2855" s="1">
        <v>31.045411312199999</v>
      </c>
      <c r="L2855" s="1">
        <v>46.277832423</v>
      </c>
      <c r="M2855" s="1">
        <v>15</v>
      </c>
      <c r="N2855" s="9">
        <f>DATE(YEAR(TblLocations[[#This Row],[ODK_DateOfSubmission]]),MONTH(TblLocations[[#This Row],[ODK_DateOfSubmission]]),DAY(TblLocations[[#This Row],[ODK_DateOfSubmission]]))</f>
        <v>44825</v>
      </c>
      <c r="O2855" s="23" t="str">
        <f>_xlfn.CONCAT( YEAR(TblLocations[[#This Row],[ODK_DateOfSubmission]]), "-",TEXT( MONTH(TblLocations[[#This Row],[ODK_DateOfSubmission]]),"00"))</f>
        <v>2022-09</v>
      </c>
    </row>
    <row r="2856" spans="1:15" x14ac:dyDescent="0.25">
      <c r="A2856" s="13">
        <v>3504033</v>
      </c>
      <c r="B2856" s="1">
        <v>350403317</v>
      </c>
      <c r="C2856" s="1">
        <v>10259</v>
      </c>
      <c r="D2856" s="63">
        <v>44825</v>
      </c>
      <c r="E2856" s="54">
        <v>127</v>
      </c>
      <c r="F2856" s="56" t="s">
        <v>68</v>
      </c>
      <c r="G2856" s="56" t="s">
        <v>73</v>
      </c>
      <c r="H2856" s="56" t="s">
        <v>1059</v>
      </c>
      <c r="I2856" s="56" t="s">
        <v>1094</v>
      </c>
      <c r="J2856" s="54" t="s">
        <v>1095</v>
      </c>
      <c r="K2856" s="1">
        <v>31.045411312199999</v>
      </c>
      <c r="L2856" s="1">
        <v>46.277832423</v>
      </c>
      <c r="M2856" s="1">
        <v>15</v>
      </c>
      <c r="N2856" s="9">
        <f>DATE(YEAR(TblLocations[[#This Row],[ODK_DateOfSubmission]]),MONTH(TblLocations[[#This Row],[ODK_DateOfSubmission]]),DAY(TblLocations[[#This Row],[ODK_DateOfSubmission]]))</f>
        <v>44825</v>
      </c>
      <c r="O2856" s="23" t="str">
        <f>_xlfn.CONCAT( YEAR(TblLocations[[#This Row],[ODK_DateOfSubmission]]), "-",TEXT( MONTH(TblLocations[[#This Row],[ODK_DateOfSubmission]]),"00"))</f>
        <v>2022-09</v>
      </c>
    </row>
    <row r="2857" spans="1:15" x14ac:dyDescent="0.25">
      <c r="A2857" s="13">
        <v>3504034</v>
      </c>
      <c r="B2857" s="1">
        <v>350403417</v>
      </c>
      <c r="C2857" s="1">
        <v>24742</v>
      </c>
      <c r="D2857" s="63">
        <v>44814</v>
      </c>
      <c r="E2857" s="54">
        <v>127</v>
      </c>
      <c r="F2857" s="56" t="s">
        <v>68</v>
      </c>
      <c r="G2857" s="56" t="s">
        <v>73</v>
      </c>
      <c r="H2857" s="56" t="s">
        <v>1059</v>
      </c>
      <c r="I2857" s="56" t="s">
        <v>1437</v>
      </c>
      <c r="J2857" s="54" t="s">
        <v>1438</v>
      </c>
      <c r="K2857" s="1">
        <v>31.060090237699999</v>
      </c>
      <c r="L2857" s="1">
        <v>46.277220867600001</v>
      </c>
      <c r="M2857" s="1">
        <v>1</v>
      </c>
      <c r="N2857" s="9">
        <f>DATE(YEAR(TblLocations[[#This Row],[ODK_DateOfSubmission]]),MONTH(TblLocations[[#This Row],[ODK_DateOfSubmission]]),DAY(TblLocations[[#This Row],[ODK_DateOfSubmission]]))</f>
        <v>44814</v>
      </c>
      <c r="O2857" s="23" t="str">
        <f>_xlfn.CONCAT( YEAR(TblLocations[[#This Row],[ODK_DateOfSubmission]]), "-",TEXT( MONTH(TblLocations[[#This Row],[ODK_DateOfSubmission]]),"00"))</f>
        <v>2022-09</v>
      </c>
    </row>
    <row r="2858" spans="1:15" x14ac:dyDescent="0.25">
      <c r="A2858" s="13">
        <v>3504035</v>
      </c>
      <c r="B2858" s="1">
        <v>350403517</v>
      </c>
      <c r="C2858" s="1">
        <v>9398</v>
      </c>
      <c r="D2858" s="63">
        <v>44815</v>
      </c>
      <c r="E2858" s="54">
        <v>127</v>
      </c>
      <c r="F2858" s="56" t="s">
        <v>68</v>
      </c>
      <c r="G2858" s="56" t="s">
        <v>73</v>
      </c>
      <c r="H2858" s="56" t="s">
        <v>1059</v>
      </c>
      <c r="I2858" s="56" t="s">
        <v>1439</v>
      </c>
      <c r="J2858" s="54" t="s">
        <v>216</v>
      </c>
      <c r="K2858" s="1">
        <v>31.069961183</v>
      </c>
      <c r="L2858" s="1">
        <v>46.270024445899999</v>
      </c>
      <c r="M2858" s="1">
        <v>3</v>
      </c>
      <c r="N2858" s="9">
        <f>DATE(YEAR(TblLocations[[#This Row],[ODK_DateOfSubmission]]),MONTH(TblLocations[[#This Row],[ODK_DateOfSubmission]]),DAY(TblLocations[[#This Row],[ODK_DateOfSubmission]]))</f>
        <v>44815</v>
      </c>
      <c r="O2858" s="23" t="str">
        <f>_xlfn.CONCAT( YEAR(TblLocations[[#This Row],[ODK_DateOfSubmission]]), "-",TEXT( MONTH(TblLocations[[#This Row],[ODK_DateOfSubmission]]),"00"))</f>
        <v>2022-09</v>
      </c>
    </row>
    <row r="2859" spans="1:15" x14ac:dyDescent="0.25">
      <c r="A2859" s="13">
        <v>3504036</v>
      </c>
      <c r="B2859" s="1">
        <v>350403617</v>
      </c>
      <c r="C2859" s="1">
        <v>23683</v>
      </c>
      <c r="D2859" s="63">
        <v>44826</v>
      </c>
      <c r="E2859" s="54">
        <v>127</v>
      </c>
      <c r="F2859" s="56" t="s">
        <v>68</v>
      </c>
      <c r="G2859" s="56" t="s">
        <v>73</v>
      </c>
      <c r="H2859" s="56" t="s">
        <v>1059</v>
      </c>
      <c r="I2859" s="56" t="s">
        <v>1096</v>
      </c>
      <c r="J2859" s="54" t="s">
        <v>1097</v>
      </c>
      <c r="K2859" s="1">
        <v>31.03290329</v>
      </c>
      <c r="L2859" s="1">
        <v>46.251552429999997</v>
      </c>
      <c r="M2859" s="1">
        <v>2</v>
      </c>
      <c r="N2859" s="9">
        <f>DATE(YEAR(TblLocations[[#This Row],[ODK_DateOfSubmission]]),MONTH(TblLocations[[#This Row],[ODK_DateOfSubmission]]),DAY(TblLocations[[#This Row],[ODK_DateOfSubmission]]))</f>
        <v>44826</v>
      </c>
      <c r="O2859" s="23" t="str">
        <f>_xlfn.CONCAT( YEAR(TblLocations[[#This Row],[ODK_DateOfSubmission]]), "-",TEXT( MONTH(TblLocations[[#This Row],[ODK_DateOfSubmission]]),"00"))</f>
        <v>2022-09</v>
      </c>
    </row>
    <row r="2860" spans="1:15" x14ac:dyDescent="0.25">
      <c r="A2860" s="13">
        <v>3504036</v>
      </c>
      <c r="B2860" s="1">
        <v>350403617</v>
      </c>
      <c r="C2860" s="1">
        <v>23683</v>
      </c>
      <c r="D2860" s="63">
        <v>44826</v>
      </c>
      <c r="E2860" s="54">
        <v>127</v>
      </c>
      <c r="F2860" s="56" t="s">
        <v>68</v>
      </c>
      <c r="G2860" s="56" t="s">
        <v>73</v>
      </c>
      <c r="H2860" s="56" t="s">
        <v>1059</v>
      </c>
      <c r="I2860" s="56" t="s">
        <v>1096</v>
      </c>
      <c r="J2860" s="54" t="s">
        <v>1097</v>
      </c>
      <c r="K2860" s="1">
        <v>31.03290329</v>
      </c>
      <c r="L2860" s="1">
        <v>46.251552429999997</v>
      </c>
      <c r="M2860" s="1">
        <v>2</v>
      </c>
      <c r="N2860" s="9">
        <f>DATE(YEAR(TblLocations[[#This Row],[ODK_DateOfSubmission]]),MONTH(TblLocations[[#This Row],[ODK_DateOfSubmission]]),DAY(TblLocations[[#This Row],[ODK_DateOfSubmission]]))</f>
        <v>44826</v>
      </c>
      <c r="O2860" s="23" t="str">
        <f>_xlfn.CONCAT( YEAR(TblLocations[[#This Row],[ODK_DateOfSubmission]]), "-",TEXT( MONTH(TblLocations[[#This Row],[ODK_DateOfSubmission]]),"00"))</f>
        <v>2022-09</v>
      </c>
    </row>
    <row r="2861" spans="1:15" x14ac:dyDescent="0.25">
      <c r="A2861" s="13">
        <v>3504036</v>
      </c>
      <c r="B2861" s="1">
        <v>350403617</v>
      </c>
      <c r="C2861" s="1">
        <v>23683</v>
      </c>
      <c r="D2861" s="63">
        <v>44826</v>
      </c>
      <c r="E2861" s="54">
        <v>127</v>
      </c>
      <c r="F2861" s="56" t="s">
        <v>68</v>
      </c>
      <c r="G2861" s="56" t="s">
        <v>73</v>
      </c>
      <c r="H2861" s="56" t="s">
        <v>1059</v>
      </c>
      <c r="I2861" s="56" t="s">
        <v>1096</v>
      </c>
      <c r="J2861" s="54" t="s">
        <v>1097</v>
      </c>
      <c r="K2861" s="1">
        <v>31.03290329</v>
      </c>
      <c r="L2861" s="1">
        <v>46.251552429999997</v>
      </c>
      <c r="M2861" s="1">
        <v>4</v>
      </c>
      <c r="N2861" s="9">
        <f>DATE(YEAR(TblLocations[[#This Row],[ODK_DateOfSubmission]]),MONTH(TblLocations[[#This Row],[ODK_DateOfSubmission]]),DAY(TblLocations[[#This Row],[ODK_DateOfSubmission]]))</f>
        <v>44826</v>
      </c>
      <c r="O2861" s="23" t="str">
        <f>_xlfn.CONCAT( YEAR(TblLocations[[#This Row],[ODK_DateOfSubmission]]), "-",TEXT( MONTH(TblLocations[[#This Row],[ODK_DateOfSubmission]]),"00"))</f>
        <v>2022-09</v>
      </c>
    </row>
    <row r="2862" spans="1:15" x14ac:dyDescent="0.25">
      <c r="A2862" s="13">
        <v>3504038</v>
      </c>
      <c r="B2862" s="1">
        <v>350403817</v>
      </c>
      <c r="C2862" s="1">
        <v>25528</v>
      </c>
      <c r="D2862" s="63">
        <v>44789</v>
      </c>
      <c r="E2862" s="54">
        <v>127</v>
      </c>
      <c r="F2862" s="56" t="s">
        <v>68</v>
      </c>
      <c r="G2862" s="56" t="s">
        <v>73</v>
      </c>
      <c r="H2862" s="56" t="s">
        <v>1059</v>
      </c>
      <c r="I2862" s="56" t="s">
        <v>1490</v>
      </c>
      <c r="J2862" s="54" t="s">
        <v>1491</v>
      </c>
      <c r="K2862" s="1">
        <v>31.053281055100001</v>
      </c>
      <c r="L2862" s="1">
        <v>46.253512804000003</v>
      </c>
      <c r="M2862" s="1">
        <v>1</v>
      </c>
      <c r="N2862" s="9">
        <f>DATE(YEAR(TblLocations[[#This Row],[ODK_DateOfSubmission]]),MONTH(TblLocations[[#This Row],[ODK_DateOfSubmission]]),DAY(TblLocations[[#This Row],[ODK_DateOfSubmission]]))</f>
        <v>44789</v>
      </c>
      <c r="O2862" s="23" t="str">
        <f>_xlfn.CONCAT( YEAR(TblLocations[[#This Row],[ODK_DateOfSubmission]]), "-",TEXT( MONTH(TblLocations[[#This Row],[ODK_DateOfSubmission]]),"00"))</f>
        <v>2022-08</v>
      </c>
    </row>
    <row r="2863" spans="1:15" x14ac:dyDescent="0.25">
      <c r="A2863" s="13">
        <v>3504038</v>
      </c>
      <c r="B2863" s="1">
        <v>350403817</v>
      </c>
      <c r="C2863" s="1">
        <v>25528</v>
      </c>
      <c r="D2863" s="63">
        <v>44789</v>
      </c>
      <c r="E2863" s="54">
        <v>127</v>
      </c>
      <c r="F2863" s="56" t="s">
        <v>68</v>
      </c>
      <c r="G2863" s="56" t="s">
        <v>73</v>
      </c>
      <c r="H2863" s="56" t="s">
        <v>1059</v>
      </c>
      <c r="I2863" s="56" t="s">
        <v>1490</v>
      </c>
      <c r="J2863" s="54" t="s">
        <v>1491</v>
      </c>
      <c r="K2863" s="1">
        <v>31.053281055100001</v>
      </c>
      <c r="L2863" s="1">
        <v>46.253512804000003</v>
      </c>
      <c r="M2863" s="1">
        <v>1</v>
      </c>
      <c r="N2863" s="9">
        <f>DATE(YEAR(TblLocations[[#This Row],[ODK_DateOfSubmission]]),MONTH(TblLocations[[#This Row],[ODK_DateOfSubmission]]),DAY(TblLocations[[#This Row],[ODK_DateOfSubmission]]))</f>
        <v>44789</v>
      </c>
      <c r="O2863" s="23" t="str">
        <f>_xlfn.CONCAT( YEAR(TblLocations[[#This Row],[ODK_DateOfSubmission]]), "-",TEXT( MONTH(TblLocations[[#This Row],[ODK_DateOfSubmission]]),"00"))</f>
        <v>2022-08</v>
      </c>
    </row>
    <row r="2864" spans="1:15" x14ac:dyDescent="0.25">
      <c r="A2864" s="13">
        <v>3504039</v>
      </c>
      <c r="B2864" s="1">
        <v>350403917</v>
      </c>
      <c r="C2864" s="1">
        <v>25531</v>
      </c>
      <c r="D2864" s="63">
        <v>44815</v>
      </c>
      <c r="E2864" s="54">
        <v>127</v>
      </c>
      <c r="F2864" s="56" t="s">
        <v>68</v>
      </c>
      <c r="G2864" s="56" t="s">
        <v>73</v>
      </c>
      <c r="H2864" s="56" t="s">
        <v>1059</v>
      </c>
      <c r="I2864" s="56" t="s">
        <v>1492</v>
      </c>
      <c r="J2864" s="54" t="s">
        <v>1493</v>
      </c>
      <c r="K2864" s="1">
        <v>31.046486166099999</v>
      </c>
      <c r="L2864" s="1">
        <v>46.2332439666</v>
      </c>
      <c r="M2864" s="1">
        <v>7</v>
      </c>
      <c r="N2864" s="9">
        <f>DATE(YEAR(TblLocations[[#This Row],[ODK_DateOfSubmission]]),MONTH(TblLocations[[#This Row],[ODK_DateOfSubmission]]),DAY(TblLocations[[#This Row],[ODK_DateOfSubmission]]))</f>
        <v>44815</v>
      </c>
      <c r="O2864" s="23" t="str">
        <f>_xlfn.CONCAT( YEAR(TblLocations[[#This Row],[ODK_DateOfSubmission]]), "-",TEXT( MONTH(TblLocations[[#This Row],[ODK_DateOfSubmission]]),"00"))</f>
        <v>2022-09</v>
      </c>
    </row>
    <row r="2865" spans="1:15" x14ac:dyDescent="0.25">
      <c r="A2865" s="13">
        <v>3504040</v>
      </c>
      <c r="B2865" s="1">
        <v>350404017</v>
      </c>
      <c r="C2865" s="1">
        <v>25530</v>
      </c>
      <c r="D2865" s="63">
        <v>44815</v>
      </c>
      <c r="E2865" s="54">
        <v>127</v>
      </c>
      <c r="F2865" s="56" t="s">
        <v>68</v>
      </c>
      <c r="G2865" s="56" t="s">
        <v>73</v>
      </c>
      <c r="H2865" s="56" t="s">
        <v>1059</v>
      </c>
      <c r="I2865" s="56" t="s">
        <v>1351</v>
      </c>
      <c r="J2865" s="54" t="s">
        <v>1352</v>
      </c>
      <c r="K2865" s="1">
        <v>31.076769222599999</v>
      </c>
      <c r="L2865" s="1">
        <v>46.264030067599997</v>
      </c>
      <c r="M2865" s="1">
        <v>2</v>
      </c>
      <c r="N2865" s="9">
        <f>DATE(YEAR(TblLocations[[#This Row],[ODK_DateOfSubmission]]),MONTH(TblLocations[[#This Row],[ODK_DateOfSubmission]]),DAY(TblLocations[[#This Row],[ODK_DateOfSubmission]]))</f>
        <v>44815</v>
      </c>
      <c r="O2865" s="23" t="str">
        <f>_xlfn.CONCAT( YEAR(TblLocations[[#This Row],[ODK_DateOfSubmission]]), "-",TEXT( MONTH(TblLocations[[#This Row],[ODK_DateOfSubmission]]),"00"))</f>
        <v>2022-09</v>
      </c>
    </row>
    <row r="2866" spans="1:15" x14ac:dyDescent="0.25">
      <c r="A2866" s="13">
        <v>3504040</v>
      </c>
      <c r="B2866" s="1">
        <v>350404017</v>
      </c>
      <c r="C2866" s="1">
        <v>25530</v>
      </c>
      <c r="D2866" s="63">
        <v>44815</v>
      </c>
      <c r="E2866" s="54">
        <v>127</v>
      </c>
      <c r="F2866" s="56" t="s">
        <v>68</v>
      </c>
      <c r="G2866" s="56" t="s">
        <v>73</v>
      </c>
      <c r="H2866" s="56" t="s">
        <v>1059</v>
      </c>
      <c r="I2866" s="56" t="s">
        <v>1351</v>
      </c>
      <c r="J2866" s="54" t="s">
        <v>1352</v>
      </c>
      <c r="K2866" s="1">
        <v>31.076769222599999</v>
      </c>
      <c r="L2866" s="1">
        <v>46.264030067599997</v>
      </c>
      <c r="M2866" s="1">
        <v>2</v>
      </c>
      <c r="N2866" s="9">
        <f>DATE(YEAR(TblLocations[[#This Row],[ODK_DateOfSubmission]]),MONTH(TblLocations[[#This Row],[ODK_DateOfSubmission]]),DAY(TblLocations[[#This Row],[ODK_DateOfSubmission]]))</f>
        <v>44815</v>
      </c>
      <c r="O2866" s="23" t="str">
        <f>_xlfn.CONCAT( YEAR(TblLocations[[#This Row],[ODK_DateOfSubmission]]), "-",TEXT( MONTH(TblLocations[[#This Row],[ODK_DateOfSubmission]]),"00"))</f>
        <v>2022-09</v>
      </c>
    </row>
    <row r="2867" spans="1:15" x14ac:dyDescent="0.25">
      <c r="A2867" s="13">
        <v>3504040</v>
      </c>
      <c r="B2867" s="1">
        <v>350404017</v>
      </c>
      <c r="C2867" s="1">
        <v>25530</v>
      </c>
      <c r="D2867" s="63">
        <v>44815</v>
      </c>
      <c r="E2867" s="54">
        <v>127</v>
      </c>
      <c r="F2867" s="56" t="s">
        <v>68</v>
      </c>
      <c r="G2867" s="56" t="s">
        <v>73</v>
      </c>
      <c r="H2867" s="56" t="s">
        <v>1059</v>
      </c>
      <c r="I2867" s="56" t="s">
        <v>1351</v>
      </c>
      <c r="J2867" s="54" t="s">
        <v>1352</v>
      </c>
      <c r="K2867" s="1">
        <v>31.076769222599999</v>
      </c>
      <c r="L2867" s="1">
        <v>46.264030067599997</v>
      </c>
      <c r="M2867" s="1">
        <v>1</v>
      </c>
      <c r="N2867" s="9">
        <f>DATE(YEAR(TblLocations[[#This Row],[ODK_DateOfSubmission]]),MONTH(TblLocations[[#This Row],[ODK_DateOfSubmission]]),DAY(TblLocations[[#This Row],[ODK_DateOfSubmission]]))</f>
        <v>44815</v>
      </c>
      <c r="O2867" s="23" t="str">
        <f>_xlfn.CONCAT( YEAR(TblLocations[[#This Row],[ODK_DateOfSubmission]]), "-",TEXT( MONTH(TblLocations[[#This Row],[ODK_DateOfSubmission]]),"00"))</f>
        <v>2022-09</v>
      </c>
    </row>
    <row r="2868" spans="1:15" x14ac:dyDescent="0.25">
      <c r="A2868" s="13">
        <v>3504041</v>
      </c>
      <c r="B2868" s="1">
        <v>350404117</v>
      </c>
      <c r="C2868" s="1">
        <v>25533</v>
      </c>
      <c r="D2868" s="63">
        <v>44825</v>
      </c>
      <c r="E2868" s="54">
        <v>127</v>
      </c>
      <c r="F2868" s="56" t="s">
        <v>68</v>
      </c>
      <c r="G2868" s="56" t="s">
        <v>73</v>
      </c>
      <c r="H2868" s="56" t="s">
        <v>1059</v>
      </c>
      <c r="I2868" s="56" t="s">
        <v>1098</v>
      </c>
      <c r="J2868" s="54" t="s">
        <v>1099</v>
      </c>
      <c r="K2868" s="1">
        <v>31.080862144499999</v>
      </c>
      <c r="L2868" s="1">
        <v>46.240087203599998</v>
      </c>
      <c r="M2868" s="1">
        <v>11</v>
      </c>
      <c r="N2868" s="9">
        <f>DATE(YEAR(TblLocations[[#This Row],[ODK_DateOfSubmission]]),MONTH(TblLocations[[#This Row],[ODK_DateOfSubmission]]),DAY(TblLocations[[#This Row],[ODK_DateOfSubmission]]))</f>
        <v>44825</v>
      </c>
      <c r="O2868" s="23" t="str">
        <f>_xlfn.CONCAT( YEAR(TblLocations[[#This Row],[ODK_DateOfSubmission]]), "-",TEXT( MONTH(TblLocations[[#This Row],[ODK_DateOfSubmission]]),"00"))</f>
        <v>2022-09</v>
      </c>
    </row>
    <row r="2869" spans="1:15" x14ac:dyDescent="0.25">
      <c r="A2869" s="13">
        <v>3504041</v>
      </c>
      <c r="B2869" s="1">
        <v>350404117</v>
      </c>
      <c r="C2869" s="1">
        <v>25533</v>
      </c>
      <c r="D2869" s="63">
        <v>44825</v>
      </c>
      <c r="E2869" s="54">
        <v>127</v>
      </c>
      <c r="F2869" s="56" t="s">
        <v>68</v>
      </c>
      <c r="G2869" s="56" t="s">
        <v>73</v>
      </c>
      <c r="H2869" s="56" t="s">
        <v>1059</v>
      </c>
      <c r="I2869" s="56" t="s">
        <v>1098</v>
      </c>
      <c r="J2869" s="54" t="s">
        <v>1099</v>
      </c>
      <c r="K2869" s="1">
        <v>31.080862144499999</v>
      </c>
      <c r="L2869" s="1">
        <v>46.240087203599998</v>
      </c>
      <c r="M2869" s="1">
        <v>33</v>
      </c>
      <c r="N2869" s="9">
        <f>DATE(YEAR(TblLocations[[#This Row],[ODK_DateOfSubmission]]),MONTH(TblLocations[[#This Row],[ODK_DateOfSubmission]]),DAY(TblLocations[[#This Row],[ODK_DateOfSubmission]]))</f>
        <v>44825</v>
      </c>
      <c r="O2869" s="23" t="str">
        <f>_xlfn.CONCAT( YEAR(TblLocations[[#This Row],[ODK_DateOfSubmission]]), "-",TEXT( MONTH(TblLocations[[#This Row],[ODK_DateOfSubmission]]),"00"))</f>
        <v>2022-09</v>
      </c>
    </row>
    <row r="2870" spans="1:15" x14ac:dyDescent="0.25">
      <c r="A2870" s="13">
        <v>3504041</v>
      </c>
      <c r="B2870" s="1">
        <v>350404117</v>
      </c>
      <c r="C2870" s="1">
        <v>25533</v>
      </c>
      <c r="D2870" s="63">
        <v>44825</v>
      </c>
      <c r="E2870" s="54">
        <v>127</v>
      </c>
      <c r="F2870" s="56" t="s">
        <v>68</v>
      </c>
      <c r="G2870" s="56" t="s">
        <v>73</v>
      </c>
      <c r="H2870" s="56" t="s">
        <v>1059</v>
      </c>
      <c r="I2870" s="56" t="s">
        <v>1098</v>
      </c>
      <c r="J2870" s="54" t="s">
        <v>1099</v>
      </c>
      <c r="K2870" s="1">
        <v>31.080862144499999</v>
      </c>
      <c r="L2870" s="1">
        <v>46.240087203599998</v>
      </c>
      <c r="M2870" s="1">
        <v>27</v>
      </c>
      <c r="N2870" s="9">
        <f>DATE(YEAR(TblLocations[[#This Row],[ODK_DateOfSubmission]]),MONTH(TblLocations[[#This Row],[ODK_DateOfSubmission]]),DAY(TblLocations[[#This Row],[ODK_DateOfSubmission]]))</f>
        <v>44825</v>
      </c>
      <c r="O2870" s="23" t="str">
        <f>_xlfn.CONCAT( YEAR(TblLocations[[#This Row],[ODK_DateOfSubmission]]), "-",TEXT( MONTH(TblLocations[[#This Row],[ODK_DateOfSubmission]]),"00"))</f>
        <v>2022-09</v>
      </c>
    </row>
    <row r="2871" spans="1:15" x14ac:dyDescent="0.25">
      <c r="A2871" s="13">
        <v>3504041</v>
      </c>
      <c r="B2871" s="1">
        <v>350404117</v>
      </c>
      <c r="C2871" s="1">
        <v>25533</v>
      </c>
      <c r="D2871" s="63">
        <v>44825</v>
      </c>
      <c r="E2871" s="54">
        <v>127</v>
      </c>
      <c r="F2871" s="56" t="s">
        <v>68</v>
      </c>
      <c r="G2871" s="56" t="s">
        <v>73</v>
      </c>
      <c r="H2871" s="56" t="s">
        <v>1059</v>
      </c>
      <c r="I2871" s="56" t="s">
        <v>1098</v>
      </c>
      <c r="J2871" s="54" t="s">
        <v>1099</v>
      </c>
      <c r="K2871" s="1">
        <v>31.080862144499999</v>
      </c>
      <c r="L2871" s="1">
        <v>46.240087203599998</v>
      </c>
      <c r="M2871" s="1">
        <v>15</v>
      </c>
      <c r="N2871" s="9">
        <f>DATE(YEAR(TblLocations[[#This Row],[ODK_DateOfSubmission]]),MONTH(TblLocations[[#This Row],[ODK_DateOfSubmission]]),DAY(TblLocations[[#This Row],[ODK_DateOfSubmission]]))</f>
        <v>44825</v>
      </c>
      <c r="O2871" s="23" t="str">
        <f>_xlfn.CONCAT( YEAR(TblLocations[[#This Row],[ODK_DateOfSubmission]]), "-",TEXT( MONTH(TblLocations[[#This Row],[ODK_DateOfSubmission]]),"00"))</f>
        <v>2022-09</v>
      </c>
    </row>
    <row r="2872" spans="1:15" x14ac:dyDescent="0.25">
      <c r="A2872" s="13">
        <v>3504041</v>
      </c>
      <c r="B2872" s="1">
        <v>350404117</v>
      </c>
      <c r="C2872" s="1">
        <v>25533</v>
      </c>
      <c r="D2872" s="63">
        <v>44825</v>
      </c>
      <c r="E2872" s="54">
        <v>127</v>
      </c>
      <c r="F2872" s="56" t="s">
        <v>68</v>
      </c>
      <c r="G2872" s="56" t="s">
        <v>73</v>
      </c>
      <c r="H2872" s="56" t="s">
        <v>1059</v>
      </c>
      <c r="I2872" s="56" t="s">
        <v>1098</v>
      </c>
      <c r="J2872" s="54" t="s">
        <v>1099</v>
      </c>
      <c r="K2872" s="1">
        <v>31.080862144499999</v>
      </c>
      <c r="L2872" s="1">
        <v>46.240087203599998</v>
      </c>
      <c r="M2872" s="1">
        <v>31</v>
      </c>
      <c r="N2872" s="9">
        <f>DATE(YEAR(TblLocations[[#This Row],[ODK_DateOfSubmission]]),MONTH(TblLocations[[#This Row],[ODK_DateOfSubmission]]),DAY(TblLocations[[#This Row],[ODK_DateOfSubmission]]))</f>
        <v>44825</v>
      </c>
      <c r="O2872" s="23" t="str">
        <f>_xlfn.CONCAT( YEAR(TblLocations[[#This Row],[ODK_DateOfSubmission]]), "-",TEXT( MONTH(TblLocations[[#This Row],[ODK_DateOfSubmission]]),"00"))</f>
        <v>2022-09</v>
      </c>
    </row>
    <row r="2873" spans="1:15" x14ac:dyDescent="0.25">
      <c r="A2873" s="13">
        <v>3504041</v>
      </c>
      <c r="B2873" s="1">
        <v>350404117</v>
      </c>
      <c r="C2873" s="1">
        <v>25533</v>
      </c>
      <c r="D2873" s="63">
        <v>44825</v>
      </c>
      <c r="E2873" s="54">
        <v>127</v>
      </c>
      <c r="F2873" s="56" t="s">
        <v>68</v>
      </c>
      <c r="G2873" s="56" t="s">
        <v>73</v>
      </c>
      <c r="H2873" s="56" t="s">
        <v>1059</v>
      </c>
      <c r="I2873" s="56" t="s">
        <v>1098</v>
      </c>
      <c r="J2873" s="54" t="s">
        <v>1099</v>
      </c>
      <c r="K2873" s="1">
        <v>31.080862144499999</v>
      </c>
      <c r="L2873" s="1">
        <v>46.240087203599998</v>
      </c>
      <c r="M2873" s="1">
        <v>7</v>
      </c>
      <c r="N2873" s="9">
        <f>DATE(YEAR(TblLocations[[#This Row],[ODK_DateOfSubmission]]),MONTH(TblLocations[[#This Row],[ODK_DateOfSubmission]]),DAY(TblLocations[[#This Row],[ODK_DateOfSubmission]]))</f>
        <v>44825</v>
      </c>
      <c r="O2873" s="23" t="str">
        <f>_xlfn.CONCAT( YEAR(TblLocations[[#This Row],[ODK_DateOfSubmission]]), "-",TEXT( MONTH(TblLocations[[#This Row],[ODK_DateOfSubmission]]),"00"))</f>
        <v>2022-09</v>
      </c>
    </row>
    <row r="2874" spans="1:15" x14ac:dyDescent="0.25">
      <c r="A2874" s="13">
        <v>3504042</v>
      </c>
      <c r="B2874" s="1">
        <v>350404217</v>
      </c>
      <c r="C2874" s="1">
        <v>10263</v>
      </c>
      <c r="D2874" s="63">
        <v>44814</v>
      </c>
      <c r="E2874" s="54">
        <v>127</v>
      </c>
      <c r="F2874" s="56" t="s">
        <v>68</v>
      </c>
      <c r="G2874" s="56" t="s">
        <v>73</v>
      </c>
      <c r="H2874" s="56" t="s">
        <v>1059</v>
      </c>
      <c r="I2874" s="56" t="s">
        <v>1100</v>
      </c>
      <c r="J2874" s="54" t="s">
        <v>1101</v>
      </c>
      <c r="K2874" s="1">
        <v>31.0802066016</v>
      </c>
      <c r="L2874" s="1">
        <v>46.235693895300003</v>
      </c>
      <c r="M2874" s="1">
        <v>10</v>
      </c>
      <c r="N2874" s="9">
        <f>DATE(YEAR(TblLocations[[#This Row],[ODK_DateOfSubmission]]),MONTH(TblLocations[[#This Row],[ODK_DateOfSubmission]]),DAY(TblLocations[[#This Row],[ODK_DateOfSubmission]]))</f>
        <v>44814</v>
      </c>
      <c r="O2874" s="23" t="str">
        <f>_xlfn.CONCAT( YEAR(TblLocations[[#This Row],[ODK_DateOfSubmission]]), "-",TEXT( MONTH(TblLocations[[#This Row],[ODK_DateOfSubmission]]),"00"))</f>
        <v>2022-09</v>
      </c>
    </row>
    <row r="2875" spans="1:15" x14ac:dyDescent="0.25">
      <c r="A2875" s="13">
        <v>3504042</v>
      </c>
      <c r="B2875" s="1">
        <v>350404217</v>
      </c>
      <c r="C2875" s="1">
        <v>10263</v>
      </c>
      <c r="D2875" s="63">
        <v>44814</v>
      </c>
      <c r="E2875" s="54">
        <v>127</v>
      </c>
      <c r="F2875" s="56" t="s">
        <v>68</v>
      </c>
      <c r="G2875" s="56" t="s">
        <v>73</v>
      </c>
      <c r="H2875" s="56" t="s">
        <v>1059</v>
      </c>
      <c r="I2875" s="56" t="s">
        <v>1100</v>
      </c>
      <c r="J2875" s="54" t="s">
        <v>1101</v>
      </c>
      <c r="K2875" s="1">
        <v>31.0802066016</v>
      </c>
      <c r="L2875" s="1">
        <v>46.235693895300003</v>
      </c>
      <c r="M2875" s="1">
        <v>15</v>
      </c>
      <c r="N2875" s="9">
        <f>DATE(YEAR(TblLocations[[#This Row],[ODK_DateOfSubmission]]),MONTH(TblLocations[[#This Row],[ODK_DateOfSubmission]]),DAY(TblLocations[[#This Row],[ODK_DateOfSubmission]]))</f>
        <v>44814</v>
      </c>
      <c r="O2875" s="23" t="str">
        <f>_xlfn.CONCAT( YEAR(TblLocations[[#This Row],[ODK_DateOfSubmission]]), "-",TEXT( MONTH(TblLocations[[#This Row],[ODK_DateOfSubmission]]),"00"))</f>
        <v>2022-09</v>
      </c>
    </row>
    <row r="2876" spans="1:15" x14ac:dyDescent="0.25">
      <c r="A2876" s="13">
        <v>3504042</v>
      </c>
      <c r="B2876" s="1">
        <v>350404217</v>
      </c>
      <c r="C2876" s="1">
        <v>10263</v>
      </c>
      <c r="D2876" s="63">
        <v>44814</v>
      </c>
      <c r="E2876" s="54">
        <v>127</v>
      </c>
      <c r="F2876" s="56" t="s">
        <v>68</v>
      </c>
      <c r="G2876" s="56" t="s">
        <v>73</v>
      </c>
      <c r="H2876" s="56" t="s">
        <v>1059</v>
      </c>
      <c r="I2876" s="56" t="s">
        <v>1100</v>
      </c>
      <c r="J2876" s="54" t="s">
        <v>1101</v>
      </c>
      <c r="K2876" s="1">
        <v>31.0802066016</v>
      </c>
      <c r="L2876" s="1">
        <v>46.235693895300003</v>
      </c>
      <c r="M2876" s="1">
        <v>5</v>
      </c>
      <c r="N2876" s="9">
        <f>DATE(YEAR(TblLocations[[#This Row],[ODK_DateOfSubmission]]),MONTH(TblLocations[[#This Row],[ODK_DateOfSubmission]]),DAY(TblLocations[[#This Row],[ODK_DateOfSubmission]]))</f>
        <v>44814</v>
      </c>
      <c r="O2876" s="23" t="str">
        <f>_xlfn.CONCAT( YEAR(TblLocations[[#This Row],[ODK_DateOfSubmission]]), "-",TEXT( MONTH(TblLocations[[#This Row],[ODK_DateOfSubmission]]),"00"))</f>
        <v>2022-09</v>
      </c>
    </row>
    <row r="2877" spans="1:15" x14ac:dyDescent="0.25">
      <c r="A2877" s="13">
        <v>3504044</v>
      </c>
      <c r="B2877" s="1">
        <v>350404417</v>
      </c>
      <c r="C2877" s="1">
        <v>25527</v>
      </c>
      <c r="D2877" s="63">
        <v>44814</v>
      </c>
      <c r="E2877" s="54">
        <v>127</v>
      </c>
      <c r="F2877" s="56" t="s">
        <v>68</v>
      </c>
      <c r="G2877" s="56" t="s">
        <v>73</v>
      </c>
      <c r="H2877" s="56" t="s">
        <v>1059</v>
      </c>
      <c r="I2877" s="56" t="s">
        <v>1494</v>
      </c>
      <c r="J2877" s="54" t="s">
        <v>1495</v>
      </c>
      <c r="K2877" s="1">
        <v>31.058777803800002</v>
      </c>
      <c r="L2877" s="1">
        <v>46.257208607000003</v>
      </c>
      <c r="M2877" s="1">
        <v>1</v>
      </c>
      <c r="N2877" s="9">
        <f>DATE(YEAR(TblLocations[[#This Row],[ODK_DateOfSubmission]]),MONTH(TblLocations[[#This Row],[ODK_DateOfSubmission]]),DAY(TblLocations[[#This Row],[ODK_DateOfSubmission]]))</f>
        <v>44814</v>
      </c>
      <c r="O2877" s="23" t="str">
        <f>_xlfn.CONCAT( YEAR(TblLocations[[#This Row],[ODK_DateOfSubmission]]), "-",TEXT( MONTH(TblLocations[[#This Row],[ODK_DateOfSubmission]]),"00"))</f>
        <v>2022-09</v>
      </c>
    </row>
    <row r="2878" spans="1:15" x14ac:dyDescent="0.25">
      <c r="A2878" s="13">
        <v>3504044</v>
      </c>
      <c r="B2878" s="1">
        <v>350404417</v>
      </c>
      <c r="C2878" s="1">
        <v>25527</v>
      </c>
      <c r="D2878" s="63">
        <v>44814</v>
      </c>
      <c r="E2878" s="54">
        <v>127</v>
      </c>
      <c r="F2878" s="56" t="s">
        <v>68</v>
      </c>
      <c r="G2878" s="56" t="s">
        <v>73</v>
      </c>
      <c r="H2878" s="56" t="s">
        <v>1059</v>
      </c>
      <c r="I2878" s="56" t="s">
        <v>1494</v>
      </c>
      <c r="J2878" s="54" t="s">
        <v>1495</v>
      </c>
      <c r="K2878" s="1">
        <v>31.058777803800002</v>
      </c>
      <c r="L2878" s="1">
        <v>46.257208607000003</v>
      </c>
      <c r="M2878" s="1">
        <v>1</v>
      </c>
      <c r="N2878" s="9">
        <f>DATE(YEAR(TblLocations[[#This Row],[ODK_DateOfSubmission]]),MONTH(TblLocations[[#This Row],[ODK_DateOfSubmission]]),DAY(TblLocations[[#This Row],[ODK_DateOfSubmission]]))</f>
        <v>44814</v>
      </c>
      <c r="O2878" s="23" t="str">
        <f>_xlfn.CONCAT( YEAR(TblLocations[[#This Row],[ODK_DateOfSubmission]]), "-",TEXT( MONTH(TblLocations[[#This Row],[ODK_DateOfSubmission]]),"00"))</f>
        <v>2022-09</v>
      </c>
    </row>
    <row r="2879" spans="1:15" x14ac:dyDescent="0.25">
      <c r="A2879" s="13">
        <v>3504044</v>
      </c>
      <c r="B2879" s="1">
        <v>350404417</v>
      </c>
      <c r="C2879" s="1">
        <v>25527</v>
      </c>
      <c r="D2879" s="63">
        <v>44814</v>
      </c>
      <c r="E2879" s="54">
        <v>127</v>
      </c>
      <c r="F2879" s="56" t="s">
        <v>68</v>
      </c>
      <c r="G2879" s="56" t="s">
        <v>73</v>
      </c>
      <c r="H2879" s="56" t="s">
        <v>1059</v>
      </c>
      <c r="I2879" s="56" t="s">
        <v>1494</v>
      </c>
      <c r="J2879" s="54" t="s">
        <v>1495</v>
      </c>
      <c r="K2879" s="1">
        <v>31.058777803800002</v>
      </c>
      <c r="L2879" s="1">
        <v>46.257208607000003</v>
      </c>
      <c r="M2879" s="1">
        <v>2</v>
      </c>
      <c r="N2879" s="9">
        <f>DATE(YEAR(TblLocations[[#This Row],[ODK_DateOfSubmission]]),MONTH(TblLocations[[#This Row],[ODK_DateOfSubmission]]),DAY(TblLocations[[#This Row],[ODK_DateOfSubmission]]))</f>
        <v>44814</v>
      </c>
      <c r="O2879" s="23" t="str">
        <f>_xlfn.CONCAT( YEAR(TblLocations[[#This Row],[ODK_DateOfSubmission]]), "-",TEXT( MONTH(TblLocations[[#This Row],[ODK_DateOfSubmission]]),"00"))</f>
        <v>2022-09</v>
      </c>
    </row>
    <row r="2880" spans="1:15" x14ac:dyDescent="0.25">
      <c r="A2880" s="13">
        <v>3504045</v>
      </c>
      <c r="B2880" s="1">
        <v>350404517</v>
      </c>
      <c r="C2880" s="1">
        <v>22344</v>
      </c>
      <c r="D2880" s="63">
        <v>44825</v>
      </c>
      <c r="E2880" s="54">
        <v>127</v>
      </c>
      <c r="F2880" s="56" t="s">
        <v>68</v>
      </c>
      <c r="G2880" s="56" t="s">
        <v>73</v>
      </c>
      <c r="H2880" s="56" t="s">
        <v>1059</v>
      </c>
      <c r="I2880" s="56" t="s">
        <v>1408</v>
      </c>
      <c r="J2880" s="54" t="s">
        <v>1409</v>
      </c>
      <c r="K2880" s="1">
        <v>31.048519000500001</v>
      </c>
      <c r="L2880" s="1">
        <v>46.257282930099997</v>
      </c>
      <c r="M2880" s="1">
        <v>2</v>
      </c>
      <c r="N2880" s="9">
        <f>DATE(YEAR(TblLocations[[#This Row],[ODK_DateOfSubmission]]),MONTH(TblLocations[[#This Row],[ODK_DateOfSubmission]]),DAY(TblLocations[[#This Row],[ODK_DateOfSubmission]]))</f>
        <v>44825</v>
      </c>
      <c r="O2880" s="23" t="str">
        <f>_xlfn.CONCAT( YEAR(TblLocations[[#This Row],[ODK_DateOfSubmission]]), "-",TEXT( MONTH(TblLocations[[#This Row],[ODK_DateOfSubmission]]),"00"))</f>
        <v>2022-09</v>
      </c>
    </row>
    <row r="2881" spans="1:15" x14ac:dyDescent="0.25">
      <c r="A2881" s="13">
        <v>3504045</v>
      </c>
      <c r="B2881" s="1">
        <v>350404517</v>
      </c>
      <c r="C2881" s="1">
        <v>22344</v>
      </c>
      <c r="D2881" s="63">
        <v>44825</v>
      </c>
      <c r="E2881" s="54">
        <v>127</v>
      </c>
      <c r="F2881" s="56" t="s">
        <v>68</v>
      </c>
      <c r="G2881" s="56" t="s">
        <v>73</v>
      </c>
      <c r="H2881" s="56" t="s">
        <v>1059</v>
      </c>
      <c r="I2881" s="56" t="s">
        <v>1408</v>
      </c>
      <c r="J2881" s="54" t="s">
        <v>1409</v>
      </c>
      <c r="K2881" s="1">
        <v>31.048519000500001</v>
      </c>
      <c r="L2881" s="1">
        <v>46.257282930099997</v>
      </c>
      <c r="M2881" s="1">
        <v>3</v>
      </c>
      <c r="N2881" s="9">
        <f>DATE(YEAR(TblLocations[[#This Row],[ODK_DateOfSubmission]]),MONTH(TblLocations[[#This Row],[ODK_DateOfSubmission]]),DAY(TblLocations[[#This Row],[ODK_DateOfSubmission]]))</f>
        <v>44825</v>
      </c>
      <c r="O2881" s="23" t="str">
        <f>_xlfn.CONCAT( YEAR(TblLocations[[#This Row],[ODK_DateOfSubmission]]), "-",TEXT( MONTH(TblLocations[[#This Row],[ODK_DateOfSubmission]]),"00"))</f>
        <v>2022-09</v>
      </c>
    </row>
    <row r="2882" spans="1:15" x14ac:dyDescent="0.25">
      <c r="A2882" s="13">
        <v>3504045</v>
      </c>
      <c r="B2882" s="1">
        <v>350404517</v>
      </c>
      <c r="C2882" s="1">
        <v>22344</v>
      </c>
      <c r="D2882" s="63">
        <v>44825</v>
      </c>
      <c r="E2882" s="54">
        <v>127</v>
      </c>
      <c r="F2882" s="56" t="s">
        <v>68</v>
      </c>
      <c r="G2882" s="56" t="s">
        <v>73</v>
      </c>
      <c r="H2882" s="56" t="s">
        <v>1059</v>
      </c>
      <c r="I2882" s="56" t="s">
        <v>1408</v>
      </c>
      <c r="J2882" s="54" t="s">
        <v>1409</v>
      </c>
      <c r="K2882" s="1">
        <v>31.048519000500001</v>
      </c>
      <c r="L2882" s="1">
        <v>46.257282930099997</v>
      </c>
      <c r="M2882" s="1">
        <v>2</v>
      </c>
      <c r="N2882" s="9">
        <f>DATE(YEAR(TblLocations[[#This Row],[ODK_DateOfSubmission]]),MONTH(TblLocations[[#This Row],[ODK_DateOfSubmission]]),DAY(TblLocations[[#This Row],[ODK_DateOfSubmission]]))</f>
        <v>44825</v>
      </c>
      <c r="O2882" s="23" t="str">
        <f>_xlfn.CONCAT( YEAR(TblLocations[[#This Row],[ODK_DateOfSubmission]]), "-",TEXT( MONTH(TblLocations[[#This Row],[ODK_DateOfSubmission]]),"00"))</f>
        <v>2022-09</v>
      </c>
    </row>
    <row r="2883" spans="1:15" x14ac:dyDescent="0.25">
      <c r="A2883" s="13">
        <v>3504057</v>
      </c>
      <c r="B2883" s="1">
        <v>350405717</v>
      </c>
      <c r="C2883" s="1">
        <v>33806</v>
      </c>
      <c r="D2883" s="63">
        <v>44821</v>
      </c>
      <c r="E2883" s="54">
        <v>127</v>
      </c>
      <c r="F2883" s="56" t="s">
        <v>68</v>
      </c>
      <c r="G2883" s="56" t="s">
        <v>73</v>
      </c>
      <c r="H2883" s="56" t="s">
        <v>1105</v>
      </c>
      <c r="I2883" s="56" t="s">
        <v>1435</v>
      </c>
      <c r="J2883" s="54" t="s">
        <v>1127</v>
      </c>
      <c r="K2883" s="1">
        <v>31.134141</v>
      </c>
      <c r="L2883" s="1">
        <v>46.437801999999998</v>
      </c>
      <c r="M2883" s="1">
        <v>2</v>
      </c>
      <c r="N2883" s="9">
        <f>DATE(YEAR(TblLocations[[#This Row],[ODK_DateOfSubmission]]),MONTH(TblLocations[[#This Row],[ODK_DateOfSubmission]]),DAY(TblLocations[[#This Row],[ODK_DateOfSubmission]]))</f>
        <v>44821</v>
      </c>
      <c r="O2883" s="23" t="str">
        <f>_xlfn.CONCAT( YEAR(TblLocations[[#This Row],[ODK_DateOfSubmission]]), "-",TEXT( MONTH(TblLocations[[#This Row],[ODK_DateOfSubmission]]),"00"))</f>
        <v>2022-09</v>
      </c>
    </row>
    <row r="2884" spans="1:15" x14ac:dyDescent="0.25">
      <c r="A2884" s="13">
        <v>3504057</v>
      </c>
      <c r="B2884" s="1">
        <v>350405717</v>
      </c>
      <c r="C2884" s="1">
        <v>33806</v>
      </c>
      <c r="D2884" s="63">
        <v>44821</v>
      </c>
      <c r="E2884" s="54">
        <v>127</v>
      </c>
      <c r="F2884" s="56" t="s">
        <v>68</v>
      </c>
      <c r="G2884" s="56" t="s">
        <v>73</v>
      </c>
      <c r="H2884" s="56" t="s">
        <v>1105</v>
      </c>
      <c r="I2884" s="56" t="s">
        <v>1435</v>
      </c>
      <c r="J2884" s="54" t="s">
        <v>1127</v>
      </c>
      <c r="K2884" s="1">
        <v>31.134141</v>
      </c>
      <c r="L2884" s="1">
        <v>46.437801999999998</v>
      </c>
      <c r="M2884" s="1">
        <v>2</v>
      </c>
      <c r="N2884" s="9">
        <f>DATE(YEAR(TblLocations[[#This Row],[ODK_DateOfSubmission]]),MONTH(TblLocations[[#This Row],[ODK_DateOfSubmission]]),DAY(TblLocations[[#This Row],[ODK_DateOfSubmission]]))</f>
        <v>44821</v>
      </c>
      <c r="O2884" s="23" t="str">
        <f>_xlfn.CONCAT( YEAR(TblLocations[[#This Row],[ODK_DateOfSubmission]]), "-",TEXT( MONTH(TblLocations[[#This Row],[ODK_DateOfSubmission]]),"00"))</f>
        <v>2022-09</v>
      </c>
    </row>
    <row r="2885" spans="1:15" x14ac:dyDescent="0.25">
      <c r="A2885" s="13">
        <v>3504046</v>
      </c>
      <c r="B2885" s="1">
        <v>350404617</v>
      </c>
      <c r="C2885" s="1">
        <v>10269</v>
      </c>
      <c r="D2885" s="63">
        <v>44826</v>
      </c>
      <c r="E2885" s="54">
        <v>127</v>
      </c>
      <c r="F2885" s="56" t="s">
        <v>68</v>
      </c>
      <c r="G2885" s="56" t="s">
        <v>73</v>
      </c>
      <c r="H2885" s="56" t="s">
        <v>1102</v>
      </c>
      <c r="I2885" s="56" t="s">
        <v>1103</v>
      </c>
      <c r="J2885" s="54" t="s">
        <v>1104</v>
      </c>
      <c r="K2885" s="1">
        <v>31.041901284200001</v>
      </c>
      <c r="L2885" s="1">
        <v>46.3069539022</v>
      </c>
      <c r="M2885" s="1">
        <v>15</v>
      </c>
      <c r="N2885" s="9">
        <f>DATE(YEAR(TblLocations[[#This Row],[ODK_DateOfSubmission]]),MONTH(TblLocations[[#This Row],[ODK_DateOfSubmission]]),DAY(TblLocations[[#This Row],[ODK_DateOfSubmission]]))</f>
        <v>44826</v>
      </c>
      <c r="O2885" s="23" t="str">
        <f>_xlfn.CONCAT( YEAR(TblLocations[[#This Row],[ODK_DateOfSubmission]]), "-",TEXT( MONTH(TblLocations[[#This Row],[ODK_DateOfSubmission]]),"00"))</f>
        <v>2022-09</v>
      </c>
    </row>
    <row r="2886" spans="1:15" x14ac:dyDescent="0.25">
      <c r="A2886" s="13">
        <v>3504046</v>
      </c>
      <c r="B2886" s="1">
        <v>350404617</v>
      </c>
      <c r="C2886" s="1">
        <v>10269</v>
      </c>
      <c r="D2886" s="63">
        <v>44826</v>
      </c>
      <c r="E2886" s="54">
        <v>127</v>
      </c>
      <c r="F2886" s="56" t="s">
        <v>68</v>
      </c>
      <c r="G2886" s="56" t="s">
        <v>73</v>
      </c>
      <c r="H2886" s="56" t="s">
        <v>1102</v>
      </c>
      <c r="I2886" s="56" t="s">
        <v>1103</v>
      </c>
      <c r="J2886" s="54" t="s">
        <v>1104</v>
      </c>
      <c r="K2886" s="1">
        <v>31.041901284200001</v>
      </c>
      <c r="L2886" s="1">
        <v>46.3069539022</v>
      </c>
      <c r="M2886" s="1">
        <v>15</v>
      </c>
      <c r="N2886" s="9">
        <f>DATE(YEAR(TblLocations[[#This Row],[ODK_DateOfSubmission]]),MONTH(TblLocations[[#This Row],[ODK_DateOfSubmission]]),DAY(TblLocations[[#This Row],[ODK_DateOfSubmission]]))</f>
        <v>44826</v>
      </c>
      <c r="O2886" s="23" t="str">
        <f>_xlfn.CONCAT( YEAR(TblLocations[[#This Row],[ODK_DateOfSubmission]]), "-",TEXT( MONTH(TblLocations[[#This Row],[ODK_DateOfSubmission]]),"00"))</f>
        <v>2022-09</v>
      </c>
    </row>
    <row r="2887" spans="1:15" x14ac:dyDescent="0.25">
      <c r="A2887" s="13">
        <v>3504046</v>
      </c>
      <c r="B2887" s="1">
        <v>350404617</v>
      </c>
      <c r="C2887" s="1">
        <v>10269</v>
      </c>
      <c r="D2887" s="63">
        <v>44826</v>
      </c>
      <c r="E2887" s="54">
        <v>127</v>
      </c>
      <c r="F2887" s="56" t="s">
        <v>68</v>
      </c>
      <c r="G2887" s="56" t="s">
        <v>73</v>
      </c>
      <c r="H2887" s="56" t="s">
        <v>1102</v>
      </c>
      <c r="I2887" s="56" t="s">
        <v>1103</v>
      </c>
      <c r="J2887" s="54" t="s">
        <v>1104</v>
      </c>
      <c r="K2887" s="1">
        <v>31.041901284200001</v>
      </c>
      <c r="L2887" s="1">
        <v>46.3069539022</v>
      </c>
      <c r="M2887" s="1">
        <v>2</v>
      </c>
      <c r="N2887" s="9">
        <f>DATE(YEAR(TblLocations[[#This Row],[ODK_DateOfSubmission]]),MONTH(TblLocations[[#This Row],[ODK_DateOfSubmission]]),DAY(TblLocations[[#This Row],[ODK_DateOfSubmission]]))</f>
        <v>44826</v>
      </c>
      <c r="O2887" s="23" t="str">
        <f>_xlfn.CONCAT( YEAR(TblLocations[[#This Row],[ODK_DateOfSubmission]]), "-",TEXT( MONTH(TblLocations[[#This Row],[ODK_DateOfSubmission]]),"00"))</f>
        <v>2022-09</v>
      </c>
    </row>
    <row r="2888" spans="1:15" x14ac:dyDescent="0.25">
      <c r="A2888" s="13">
        <v>3504046</v>
      </c>
      <c r="B2888" s="1">
        <v>350404617</v>
      </c>
      <c r="C2888" s="1">
        <v>10269</v>
      </c>
      <c r="D2888" s="63">
        <v>44826</v>
      </c>
      <c r="E2888" s="54">
        <v>127</v>
      </c>
      <c r="F2888" s="56" t="s">
        <v>68</v>
      </c>
      <c r="G2888" s="56" t="s">
        <v>73</v>
      </c>
      <c r="H2888" s="56" t="s">
        <v>1102</v>
      </c>
      <c r="I2888" s="56" t="s">
        <v>1103</v>
      </c>
      <c r="J2888" s="54" t="s">
        <v>1104</v>
      </c>
      <c r="K2888" s="1">
        <v>31.041901284200001</v>
      </c>
      <c r="L2888" s="1">
        <v>46.3069539022</v>
      </c>
      <c r="M2888" s="1">
        <v>5</v>
      </c>
      <c r="N2888" s="9">
        <f>DATE(YEAR(TblLocations[[#This Row],[ODK_DateOfSubmission]]),MONTH(TblLocations[[#This Row],[ODK_DateOfSubmission]]),DAY(TblLocations[[#This Row],[ODK_DateOfSubmission]]))</f>
        <v>44826</v>
      </c>
      <c r="O2888" s="23" t="str">
        <f>_xlfn.CONCAT( YEAR(TblLocations[[#This Row],[ODK_DateOfSubmission]]), "-",TEXT( MONTH(TblLocations[[#This Row],[ODK_DateOfSubmission]]),"00"))</f>
        <v>2022-09</v>
      </c>
    </row>
    <row r="2889" spans="1:15" x14ac:dyDescent="0.25">
      <c r="A2889" s="13">
        <v>3504046</v>
      </c>
      <c r="B2889" s="1">
        <v>350404617</v>
      </c>
      <c r="C2889" s="1">
        <v>10269</v>
      </c>
      <c r="D2889" s="63">
        <v>44826</v>
      </c>
      <c r="E2889" s="54">
        <v>127</v>
      </c>
      <c r="F2889" s="56" t="s">
        <v>68</v>
      </c>
      <c r="G2889" s="56" t="s">
        <v>73</v>
      </c>
      <c r="H2889" s="56" t="s">
        <v>1102</v>
      </c>
      <c r="I2889" s="56" t="s">
        <v>1103</v>
      </c>
      <c r="J2889" s="54" t="s">
        <v>1104</v>
      </c>
      <c r="K2889" s="1">
        <v>31.041901284200001</v>
      </c>
      <c r="L2889" s="1">
        <v>46.3069539022</v>
      </c>
      <c r="M2889" s="1">
        <v>4</v>
      </c>
      <c r="N2889" s="9">
        <f>DATE(YEAR(TblLocations[[#This Row],[ODK_DateOfSubmission]]),MONTH(TblLocations[[#This Row],[ODK_DateOfSubmission]]),DAY(TblLocations[[#This Row],[ODK_DateOfSubmission]]))</f>
        <v>44826</v>
      </c>
      <c r="O2889" s="23" t="str">
        <f>_xlfn.CONCAT( YEAR(TblLocations[[#This Row],[ODK_DateOfSubmission]]), "-",TEXT( MONTH(TblLocations[[#This Row],[ODK_DateOfSubmission]]),"00"))</f>
        <v>2022-09</v>
      </c>
    </row>
    <row r="2890" spans="1:15" x14ac:dyDescent="0.25">
      <c r="A2890" s="13">
        <v>3505013</v>
      </c>
      <c r="B2890" s="1">
        <v>350501317</v>
      </c>
      <c r="C2890" s="1">
        <v>33809</v>
      </c>
      <c r="D2890" s="63">
        <v>44817</v>
      </c>
      <c r="E2890" s="54">
        <v>127</v>
      </c>
      <c r="F2890" s="56" t="s">
        <v>68</v>
      </c>
      <c r="G2890" s="56" t="s">
        <v>77</v>
      </c>
      <c r="H2890" s="56" t="s">
        <v>1119</v>
      </c>
      <c r="I2890" s="56" t="s">
        <v>1342</v>
      </c>
      <c r="J2890" s="54" t="s">
        <v>232</v>
      </c>
      <c r="K2890" s="1">
        <v>30.914428999999998</v>
      </c>
      <c r="L2890" s="1">
        <v>46.47878</v>
      </c>
      <c r="M2890" s="1">
        <v>5</v>
      </c>
      <c r="N2890" s="9">
        <f>DATE(YEAR(TblLocations[[#This Row],[ODK_DateOfSubmission]]),MONTH(TblLocations[[#This Row],[ODK_DateOfSubmission]]),DAY(TblLocations[[#This Row],[ODK_DateOfSubmission]]))</f>
        <v>44817</v>
      </c>
      <c r="O2890" s="23" t="str">
        <f>_xlfn.CONCAT( YEAR(TblLocations[[#This Row],[ODK_DateOfSubmission]]), "-",TEXT( MONTH(TblLocations[[#This Row],[ODK_DateOfSubmission]]),"00"))</f>
        <v>2022-09</v>
      </c>
    </row>
    <row r="2891" spans="1:15" x14ac:dyDescent="0.25">
      <c r="A2891" s="13">
        <v>3505013</v>
      </c>
      <c r="B2891" s="1">
        <v>350501317</v>
      </c>
      <c r="C2891" s="1">
        <v>33809</v>
      </c>
      <c r="D2891" s="63">
        <v>44817</v>
      </c>
      <c r="E2891" s="54">
        <v>127</v>
      </c>
      <c r="F2891" s="56" t="s">
        <v>68</v>
      </c>
      <c r="G2891" s="56" t="s">
        <v>77</v>
      </c>
      <c r="H2891" s="56" t="s">
        <v>1119</v>
      </c>
      <c r="I2891" s="56" t="s">
        <v>1342</v>
      </c>
      <c r="J2891" s="54" t="s">
        <v>232</v>
      </c>
      <c r="K2891" s="1">
        <v>30.914428999999998</v>
      </c>
      <c r="L2891" s="1">
        <v>46.47878</v>
      </c>
      <c r="M2891" s="1">
        <v>5</v>
      </c>
      <c r="N2891" s="9">
        <f>DATE(YEAR(TblLocations[[#This Row],[ODK_DateOfSubmission]]),MONTH(TblLocations[[#This Row],[ODK_DateOfSubmission]]),DAY(TblLocations[[#This Row],[ODK_DateOfSubmission]]))</f>
        <v>44817</v>
      </c>
      <c r="O2891" s="23" t="str">
        <f>_xlfn.CONCAT( YEAR(TblLocations[[#This Row],[ODK_DateOfSubmission]]), "-",TEXT( MONTH(TblLocations[[#This Row],[ODK_DateOfSubmission]]),"00"))</f>
        <v>2022-09</v>
      </c>
    </row>
    <row r="2892" spans="1:15" x14ac:dyDescent="0.25">
      <c r="A2892" s="13">
        <v>3505013</v>
      </c>
      <c r="B2892" s="1">
        <v>350501317</v>
      </c>
      <c r="C2892" s="1">
        <v>33809</v>
      </c>
      <c r="D2892" s="63">
        <v>44817</v>
      </c>
      <c r="E2892" s="54">
        <v>127</v>
      </c>
      <c r="F2892" s="56" t="s">
        <v>68</v>
      </c>
      <c r="G2892" s="56" t="s">
        <v>77</v>
      </c>
      <c r="H2892" s="56" t="s">
        <v>1119</v>
      </c>
      <c r="I2892" s="56" t="s">
        <v>1342</v>
      </c>
      <c r="J2892" s="54" t="s">
        <v>232</v>
      </c>
      <c r="K2892" s="1">
        <v>30.914428999999998</v>
      </c>
      <c r="L2892" s="1">
        <v>46.47878</v>
      </c>
      <c r="M2892" s="1">
        <v>7</v>
      </c>
      <c r="N2892" s="9">
        <f>DATE(YEAR(TblLocations[[#This Row],[ODK_DateOfSubmission]]),MONTH(TblLocations[[#This Row],[ODK_DateOfSubmission]]),DAY(TblLocations[[#This Row],[ODK_DateOfSubmission]]))</f>
        <v>44817</v>
      </c>
      <c r="O2892" s="23" t="str">
        <f>_xlfn.CONCAT( YEAR(TblLocations[[#This Row],[ODK_DateOfSubmission]]), "-",TEXT( MONTH(TblLocations[[#This Row],[ODK_DateOfSubmission]]),"00"))</f>
        <v>2022-09</v>
      </c>
    </row>
    <row r="2893" spans="1:15" x14ac:dyDescent="0.25">
      <c r="A2893" s="13">
        <v>3505013</v>
      </c>
      <c r="B2893" s="1">
        <v>350501317</v>
      </c>
      <c r="C2893" s="1">
        <v>33809</v>
      </c>
      <c r="D2893" s="63">
        <v>44817</v>
      </c>
      <c r="E2893" s="54">
        <v>127</v>
      </c>
      <c r="F2893" s="56" t="s">
        <v>68</v>
      </c>
      <c r="G2893" s="56" t="s">
        <v>77</v>
      </c>
      <c r="H2893" s="56" t="s">
        <v>1119</v>
      </c>
      <c r="I2893" s="56" t="s">
        <v>1342</v>
      </c>
      <c r="J2893" s="54" t="s">
        <v>232</v>
      </c>
      <c r="K2893" s="1">
        <v>30.914428999999998</v>
      </c>
      <c r="L2893" s="1">
        <v>46.47878</v>
      </c>
      <c r="M2893" s="1">
        <v>4</v>
      </c>
      <c r="N2893" s="9">
        <f>DATE(YEAR(TblLocations[[#This Row],[ODK_DateOfSubmission]]),MONTH(TblLocations[[#This Row],[ODK_DateOfSubmission]]),DAY(TblLocations[[#This Row],[ODK_DateOfSubmission]]))</f>
        <v>44817</v>
      </c>
      <c r="O2893" s="23" t="str">
        <f>_xlfn.CONCAT( YEAR(TblLocations[[#This Row],[ODK_DateOfSubmission]]), "-",TEXT( MONTH(TblLocations[[#This Row],[ODK_DateOfSubmission]]),"00"))</f>
        <v>2022-09</v>
      </c>
    </row>
    <row r="2894" spans="1:15" x14ac:dyDescent="0.25">
      <c r="A2894" s="13">
        <v>3505002</v>
      </c>
      <c r="B2894" s="1">
        <v>350500217</v>
      </c>
      <c r="C2894" s="1">
        <v>24721</v>
      </c>
      <c r="D2894" s="63">
        <v>44825</v>
      </c>
      <c r="E2894" s="54">
        <v>127</v>
      </c>
      <c r="F2894" s="56" t="s">
        <v>68</v>
      </c>
      <c r="G2894" s="56" t="s">
        <v>77</v>
      </c>
      <c r="H2894" s="56" t="s">
        <v>1112</v>
      </c>
      <c r="I2894" s="56" t="s">
        <v>1113</v>
      </c>
      <c r="J2894" s="54" t="s">
        <v>1114</v>
      </c>
      <c r="K2894" s="1">
        <v>30.956201633799999</v>
      </c>
      <c r="L2894" s="1">
        <v>46.359501579899998</v>
      </c>
      <c r="M2894" s="1">
        <v>8</v>
      </c>
      <c r="N2894" s="9">
        <f>DATE(YEAR(TblLocations[[#This Row],[ODK_DateOfSubmission]]),MONTH(TblLocations[[#This Row],[ODK_DateOfSubmission]]),DAY(TblLocations[[#This Row],[ODK_DateOfSubmission]]))</f>
        <v>44825</v>
      </c>
      <c r="O2894" s="23" t="str">
        <f>_xlfn.CONCAT( YEAR(TblLocations[[#This Row],[ODK_DateOfSubmission]]), "-",TEXT( MONTH(TblLocations[[#This Row],[ODK_DateOfSubmission]]),"00"))</f>
        <v>2022-09</v>
      </c>
    </row>
    <row r="2895" spans="1:15" x14ac:dyDescent="0.25">
      <c r="A2895" s="13">
        <v>3505002</v>
      </c>
      <c r="B2895" s="1">
        <v>350500217</v>
      </c>
      <c r="C2895" s="1">
        <v>24721</v>
      </c>
      <c r="D2895" s="63">
        <v>44825</v>
      </c>
      <c r="E2895" s="54">
        <v>127</v>
      </c>
      <c r="F2895" s="56" t="s">
        <v>68</v>
      </c>
      <c r="G2895" s="56" t="s">
        <v>77</v>
      </c>
      <c r="H2895" s="56" t="s">
        <v>1112</v>
      </c>
      <c r="I2895" s="56" t="s">
        <v>1113</v>
      </c>
      <c r="J2895" s="54" t="s">
        <v>1114</v>
      </c>
      <c r="K2895" s="1">
        <v>30.956201633799999</v>
      </c>
      <c r="L2895" s="1">
        <v>46.359501579899998</v>
      </c>
      <c r="M2895" s="1">
        <v>5</v>
      </c>
      <c r="N2895" s="9">
        <f>DATE(YEAR(TblLocations[[#This Row],[ODK_DateOfSubmission]]),MONTH(TblLocations[[#This Row],[ODK_DateOfSubmission]]),DAY(TblLocations[[#This Row],[ODK_DateOfSubmission]]))</f>
        <v>44825</v>
      </c>
      <c r="O2895" s="23" t="str">
        <f>_xlfn.CONCAT( YEAR(TblLocations[[#This Row],[ODK_DateOfSubmission]]), "-",TEXT( MONTH(TblLocations[[#This Row],[ODK_DateOfSubmission]]),"00"))</f>
        <v>2022-09</v>
      </c>
    </row>
    <row r="2896" spans="1:15" x14ac:dyDescent="0.25">
      <c r="A2896" s="13">
        <v>3505015</v>
      </c>
      <c r="B2896" s="1">
        <v>350501517</v>
      </c>
      <c r="C2896" s="1">
        <v>33811</v>
      </c>
      <c r="D2896" s="63">
        <v>44793</v>
      </c>
      <c r="E2896" s="54">
        <v>127</v>
      </c>
      <c r="F2896" s="56" t="s">
        <v>68</v>
      </c>
      <c r="G2896" s="56" t="s">
        <v>77</v>
      </c>
      <c r="H2896" s="56" t="s">
        <v>1128</v>
      </c>
      <c r="I2896" s="56" t="s">
        <v>1342</v>
      </c>
      <c r="J2896" s="54" t="s">
        <v>232</v>
      </c>
      <c r="K2896" s="1">
        <v>30.882387999999999</v>
      </c>
      <c r="L2896" s="1">
        <v>46.568722000000001</v>
      </c>
      <c r="M2896" s="1">
        <v>10</v>
      </c>
      <c r="N2896" s="9">
        <f>DATE(YEAR(TblLocations[[#This Row],[ODK_DateOfSubmission]]),MONTH(TblLocations[[#This Row],[ODK_DateOfSubmission]]),DAY(TblLocations[[#This Row],[ODK_DateOfSubmission]]))</f>
        <v>44793</v>
      </c>
      <c r="O2896" s="23" t="str">
        <f>_xlfn.CONCAT( YEAR(TblLocations[[#This Row],[ODK_DateOfSubmission]]), "-",TEXT( MONTH(TblLocations[[#This Row],[ODK_DateOfSubmission]]),"00"))</f>
        <v>2022-08</v>
      </c>
    </row>
    <row r="2897" spans="1:15" x14ac:dyDescent="0.25">
      <c r="A2897" s="13">
        <v>3505015</v>
      </c>
      <c r="B2897" s="1">
        <v>350501517</v>
      </c>
      <c r="C2897" s="1">
        <v>33811</v>
      </c>
      <c r="D2897" s="63">
        <v>44793</v>
      </c>
      <c r="E2897" s="54">
        <v>127</v>
      </c>
      <c r="F2897" s="56" t="s">
        <v>68</v>
      </c>
      <c r="G2897" s="56" t="s">
        <v>77</v>
      </c>
      <c r="H2897" s="56" t="s">
        <v>1128</v>
      </c>
      <c r="I2897" s="56" t="s">
        <v>1342</v>
      </c>
      <c r="J2897" s="54" t="s">
        <v>232</v>
      </c>
      <c r="K2897" s="1">
        <v>30.882387999999999</v>
      </c>
      <c r="L2897" s="1">
        <v>46.568722000000001</v>
      </c>
      <c r="M2897" s="1">
        <v>10</v>
      </c>
      <c r="N2897" s="9">
        <f>DATE(YEAR(TblLocations[[#This Row],[ODK_DateOfSubmission]]),MONTH(TblLocations[[#This Row],[ODK_DateOfSubmission]]),DAY(TblLocations[[#This Row],[ODK_DateOfSubmission]]))</f>
        <v>44793</v>
      </c>
      <c r="O2897" s="23" t="str">
        <f>_xlfn.CONCAT( YEAR(TblLocations[[#This Row],[ODK_DateOfSubmission]]), "-",TEXT( MONTH(TblLocations[[#This Row],[ODK_DateOfSubmission]]),"00"))</f>
        <v>2022-08</v>
      </c>
    </row>
    <row r="2898" spans="1:15" x14ac:dyDescent="0.25">
      <c r="A2898" s="13">
        <v>3505015</v>
      </c>
      <c r="B2898" s="1">
        <v>350501517</v>
      </c>
      <c r="C2898" s="1">
        <v>33811</v>
      </c>
      <c r="D2898" s="63">
        <v>44793</v>
      </c>
      <c r="E2898" s="54">
        <v>127</v>
      </c>
      <c r="F2898" s="56" t="s">
        <v>68</v>
      </c>
      <c r="G2898" s="56" t="s">
        <v>77</v>
      </c>
      <c r="H2898" s="56" t="s">
        <v>1128</v>
      </c>
      <c r="I2898" s="56" t="s">
        <v>1342</v>
      </c>
      <c r="J2898" s="54" t="s">
        <v>232</v>
      </c>
      <c r="K2898" s="1">
        <v>30.882387999999999</v>
      </c>
      <c r="L2898" s="1">
        <v>46.568722000000001</v>
      </c>
      <c r="M2898" s="1">
        <v>5</v>
      </c>
      <c r="N2898" s="9">
        <f>DATE(YEAR(TblLocations[[#This Row],[ODK_DateOfSubmission]]),MONTH(TblLocations[[#This Row],[ODK_DateOfSubmission]]),DAY(TblLocations[[#This Row],[ODK_DateOfSubmission]]))</f>
        <v>44793</v>
      </c>
      <c r="O2898" s="23" t="str">
        <f>_xlfn.CONCAT( YEAR(TblLocations[[#This Row],[ODK_DateOfSubmission]]), "-",TEXT( MONTH(TblLocations[[#This Row],[ODK_DateOfSubmission]]),"00"))</f>
        <v>2022-08</v>
      </c>
    </row>
    <row r="2899" spans="1:15" x14ac:dyDescent="0.25">
      <c r="A2899" s="13">
        <v>3505016</v>
      </c>
      <c r="B2899" s="1">
        <v>350501617</v>
      </c>
      <c r="C2899" s="1">
        <v>34161</v>
      </c>
      <c r="D2899" s="63">
        <v>44826</v>
      </c>
      <c r="E2899" s="54">
        <v>127</v>
      </c>
      <c r="F2899" s="56" t="s">
        <v>68</v>
      </c>
      <c r="G2899" s="56" t="s">
        <v>77</v>
      </c>
      <c r="H2899" s="56" t="s">
        <v>1115</v>
      </c>
      <c r="I2899" s="56" t="s">
        <v>1428</v>
      </c>
      <c r="J2899" s="54" t="s">
        <v>1429</v>
      </c>
      <c r="K2899" s="1">
        <v>30.880265143100001</v>
      </c>
      <c r="L2899" s="1">
        <v>46.454987385000003</v>
      </c>
      <c r="M2899" s="1">
        <v>4</v>
      </c>
      <c r="N2899" s="9">
        <f>DATE(YEAR(TblLocations[[#This Row],[ODK_DateOfSubmission]]),MONTH(TblLocations[[#This Row],[ODK_DateOfSubmission]]),DAY(TblLocations[[#This Row],[ODK_DateOfSubmission]]))</f>
        <v>44826</v>
      </c>
      <c r="O2899" s="23" t="str">
        <f>_xlfn.CONCAT( YEAR(TblLocations[[#This Row],[ODK_DateOfSubmission]]), "-",TEXT( MONTH(TblLocations[[#This Row],[ODK_DateOfSubmission]]),"00"))</f>
        <v>2022-09</v>
      </c>
    </row>
    <row r="2900" spans="1:15" x14ac:dyDescent="0.25">
      <c r="A2900" s="13">
        <v>3505016</v>
      </c>
      <c r="B2900" s="1">
        <v>350501617</v>
      </c>
      <c r="C2900" s="1">
        <v>34161</v>
      </c>
      <c r="D2900" s="63">
        <v>44826</v>
      </c>
      <c r="E2900" s="54">
        <v>127</v>
      </c>
      <c r="F2900" s="56" t="s">
        <v>68</v>
      </c>
      <c r="G2900" s="56" t="s">
        <v>77</v>
      </c>
      <c r="H2900" s="56" t="s">
        <v>1115</v>
      </c>
      <c r="I2900" s="56" t="s">
        <v>1428</v>
      </c>
      <c r="J2900" s="54" t="s">
        <v>1429</v>
      </c>
      <c r="K2900" s="1">
        <v>30.880265143100001</v>
      </c>
      <c r="L2900" s="1">
        <v>46.454987385000003</v>
      </c>
      <c r="M2900" s="1">
        <v>5</v>
      </c>
      <c r="N2900" s="9">
        <f>DATE(YEAR(TblLocations[[#This Row],[ODK_DateOfSubmission]]),MONTH(TblLocations[[#This Row],[ODK_DateOfSubmission]]),DAY(TblLocations[[#This Row],[ODK_DateOfSubmission]]))</f>
        <v>44826</v>
      </c>
      <c r="O2900" s="23" t="str">
        <f>_xlfn.CONCAT( YEAR(TblLocations[[#This Row],[ODK_DateOfSubmission]]), "-",TEXT( MONTH(TblLocations[[#This Row],[ODK_DateOfSubmission]]),"00"))</f>
        <v>2022-09</v>
      </c>
    </row>
    <row r="2901" spans="1:15" x14ac:dyDescent="0.25">
      <c r="A2901" s="13">
        <v>3505016</v>
      </c>
      <c r="B2901" s="1">
        <v>350501617</v>
      </c>
      <c r="C2901" s="1">
        <v>34161</v>
      </c>
      <c r="D2901" s="63">
        <v>44826</v>
      </c>
      <c r="E2901" s="54">
        <v>127</v>
      </c>
      <c r="F2901" s="56" t="s">
        <v>68</v>
      </c>
      <c r="G2901" s="56" t="s">
        <v>77</v>
      </c>
      <c r="H2901" s="56" t="s">
        <v>1115</v>
      </c>
      <c r="I2901" s="56" t="s">
        <v>1428</v>
      </c>
      <c r="J2901" s="54" t="s">
        <v>1429</v>
      </c>
      <c r="K2901" s="1">
        <v>30.880265143100001</v>
      </c>
      <c r="L2901" s="1">
        <v>46.454987385000003</v>
      </c>
      <c r="M2901" s="1">
        <v>1</v>
      </c>
      <c r="N2901" s="9">
        <f>DATE(YEAR(TblLocations[[#This Row],[ODK_DateOfSubmission]]),MONTH(TblLocations[[#This Row],[ODK_DateOfSubmission]]),DAY(TblLocations[[#This Row],[ODK_DateOfSubmission]]))</f>
        <v>44826</v>
      </c>
      <c r="O2901" s="23" t="str">
        <f>_xlfn.CONCAT( YEAR(TblLocations[[#This Row],[ODK_DateOfSubmission]]), "-",TEXT( MONTH(TblLocations[[#This Row],[ODK_DateOfSubmission]]),"00"))</f>
        <v>2022-09</v>
      </c>
    </row>
    <row r="2902" spans="1:15" x14ac:dyDescent="0.25">
      <c r="A2902" s="13">
        <v>3505003</v>
      </c>
      <c r="B2902" s="1">
        <v>350500317</v>
      </c>
      <c r="C2902" s="1">
        <v>25436</v>
      </c>
      <c r="D2902" s="63">
        <v>44826</v>
      </c>
      <c r="E2902" s="54">
        <v>127</v>
      </c>
      <c r="F2902" s="56" t="s">
        <v>68</v>
      </c>
      <c r="G2902" s="56" t="s">
        <v>77</v>
      </c>
      <c r="H2902" s="56" t="s">
        <v>1115</v>
      </c>
      <c r="I2902" s="56" t="s">
        <v>1116</v>
      </c>
      <c r="J2902" s="54" t="s">
        <v>1117</v>
      </c>
      <c r="K2902" s="1">
        <v>30.906636502200001</v>
      </c>
      <c r="L2902" s="1">
        <v>46.445979934699999</v>
      </c>
      <c r="M2902" s="1">
        <v>5</v>
      </c>
      <c r="N2902" s="9">
        <f>DATE(YEAR(TblLocations[[#This Row],[ODK_DateOfSubmission]]),MONTH(TblLocations[[#This Row],[ODK_DateOfSubmission]]),DAY(TblLocations[[#This Row],[ODK_DateOfSubmission]]))</f>
        <v>44826</v>
      </c>
      <c r="O2902" s="23" t="str">
        <f>_xlfn.CONCAT( YEAR(TblLocations[[#This Row],[ODK_DateOfSubmission]]), "-",TEXT( MONTH(TblLocations[[#This Row],[ODK_DateOfSubmission]]),"00"))</f>
        <v>2022-09</v>
      </c>
    </row>
    <row r="2903" spans="1:15" x14ac:dyDescent="0.25">
      <c r="A2903" s="13">
        <v>3505003</v>
      </c>
      <c r="B2903" s="1">
        <v>350500317</v>
      </c>
      <c r="C2903" s="1">
        <v>25436</v>
      </c>
      <c r="D2903" s="63">
        <v>44826</v>
      </c>
      <c r="E2903" s="54">
        <v>127</v>
      </c>
      <c r="F2903" s="56" t="s">
        <v>68</v>
      </c>
      <c r="G2903" s="56" t="s">
        <v>77</v>
      </c>
      <c r="H2903" s="56" t="s">
        <v>1115</v>
      </c>
      <c r="I2903" s="56" t="s">
        <v>1116</v>
      </c>
      <c r="J2903" s="54" t="s">
        <v>1117</v>
      </c>
      <c r="K2903" s="1">
        <v>30.906636502200001</v>
      </c>
      <c r="L2903" s="1">
        <v>46.445979934699999</v>
      </c>
      <c r="M2903" s="1">
        <v>10</v>
      </c>
      <c r="N2903" s="9">
        <f>DATE(YEAR(TblLocations[[#This Row],[ODK_DateOfSubmission]]),MONTH(TblLocations[[#This Row],[ODK_DateOfSubmission]]),DAY(TblLocations[[#This Row],[ODK_DateOfSubmission]]))</f>
        <v>44826</v>
      </c>
      <c r="O2903" s="23" t="str">
        <f>_xlfn.CONCAT( YEAR(TblLocations[[#This Row],[ODK_DateOfSubmission]]), "-",TEXT( MONTH(TblLocations[[#This Row],[ODK_DateOfSubmission]]),"00"))</f>
        <v>2022-09</v>
      </c>
    </row>
    <row r="2904" spans="1:15" x14ac:dyDescent="0.25">
      <c r="A2904" s="13">
        <v>3505003</v>
      </c>
      <c r="B2904" s="1">
        <v>350500317</v>
      </c>
      <c r="C2904" s="1">
        <v>25436</v>
      </c>
      <c r="D2904" s="63">
        <v>44826</v>
      </c>
      <c r="E2904" s="54">
        <v>127</v>
      </c>
      <c r="F2904" s="56" t="s">
        <v>68</v>
      </c>
      <c r="G2904" s="56" t="s">
        <v>77</v>
      </c>
      <c r="H2904" s="56" t="s">
        <v>1115</v>
      </c>
      <c r="I2904" s="56" t="s">
        <v>1116</v>
      </c>
      <c r="J2904" s="54" t="s">
        <v>1117</v>
      </c>
      <c r="K2904" s="1">
        <v>30.906636502200001</v>
      </c>
      <c r="L2904" s="1">
        <v>46.445979934699999</v>
      </c>
      <c r="M2904" s="1">
        <v>1</v>
      </c>
      <c r="N2904" s="9">
        <f>DATE(YEAR(TblLocations[[#This Row],[ODK_DateOfSubmission]]),MONTH(TblLocations[[#This Row],[ODK_DateOfSubmission]]),DAY(TblLocations[[#This Row],[ODK_DateOfSubmission]]))</f>
        <v>44826</v>
      </c>
      <c r="O2904" s="23" t="str">
        <f>_xlfn.CONCAT( YEAR(TblLocations[[#This Row],[ODK_DateOfSubmission]]), "-",TEXT( MONTH(TblLocations[[#This Row],[ODK_DateOfSubmission]]),"00"))</f>
        <v>2022-09</v>
      </c>
    </row>
    <row r="2905" spans="1:15" x14ac:dyDescent="0.25">
      <c r="A2905" s="13">
        <v>3505003</v>
      </c>
      <c r="B2905" s="1">
        <v>350500317</v>
      </c>
      <c r="C2905" s="1">
        <v>25436</v>
      </c>
      <c r="D2905" s="63">
        <v>44826</v>
      </c>
      <c r="E2905" s="54">
        <v>127</v>
      </c>
      <c r="F2905" s="56" t="s">
        <v>68</v>
      </c>
      <c r="G2905" s="56" t="s">
        <v>77</v>
      </c>
      <c r="H2905" s="56" t="s">
        <v>1115</v>
      </c>
      <c r="I2905" s="56" t="s">
        <v>1116</v>
      </c>
      <c r="J2905" s="54" t="s">
        <v>1117</v>
      </c>
      <c r="K2905" s="1">
        <v>30.906636502200001</v>
      </c>
      <c r="L2905" s="1">
        <v>46.445979934699999</v>
      </c>
      <c r="M2905" s="1">
        <v>3</v>
      </c>
      <c r="N2905" s="9">
        <f>DATE(YEAR(TblLocations[[#This Row],[ODK_DateOfSubmission]]),MONTH(TblLocations[[#This Row],[ODK_DateOfSubmission]]),DAY(TblLocations[[#This Row],[ODK_DateOfSubmission]]))</f>
        <v>44826</v>
      </c>
      <c r="O2905" s="23" t="str">
        <f>_xlfn.CONCAT( YEAR(TblLocations[[#This Row],[ODK_DateOfSubmission]]), "-",TEXT( MONTH(TblLocations[[#This Row],[ODK_DateOfSubmission]]),"00"))</f>
        <v>2022-09</v>
      </c>
    </row>
    <row r="2906" spans="1:15" x14ac:dyDescent="0.25">
      <c r="A2906" s="13">
        <v>3505004</v>
      </c>
      <c r="B2906" s="1">
        <v>350500417</v>
      </c>
      <c r="C2906" s="1">
        <v>25437</v>
      </c>
      <c r="D2906" s="63">
        <v>44820</v>
      </c>
      <c r="E2906" s="54">
        <v>127</v>
      </c>
      <c r="F2906" s="56" t="s">
        <v>68</v>
      </c>
      <c r="G2906" s="56" t="s">
        <v>77</v>
      </c>
      <c r="H2906" s="56" t="s">
        <v>1115</v>
      </c>
      <c r="I2906" s="56" t="s">
        <v>1074</v>
      </c>
      <c r="J2906" s="54" t="s">
        <v>1118</v>
      </c>
      <c r="K2906" s="1">
        <v>30.9061211</v>
      </c>
      <c r="L2906" s="1">
        <v>46.449381199999998</v>
      </c>
      <c r="M2906" s="1">
        <v>4</v>
      </c>
      <c r="N2906" s="9">
        <f>DATE(YEAR(TblLocations[[#This Row],[ODK_DateOfSubmission]]),MONTH(TblLocations[[#This Row],[ODK_DateOfSubmission]]),DAY(TblLocations[[#This Row],[ODK_DateOfSubmission]]))</f>
        <v>44820</v>
      </c>
      <c r="O2906" s="23" t="str">
        <f>_xlfn.CONCAT( YEAR(TblLocations[[#This Row],[ODK_DateOfSubmission]]), "-",TEXT( MONTH(TblLocations[[#This Row],[ODK_DateOfSubmission]]),"00"))</f>
        <v>2022-09</v>
      </c>
    </row>
    <row r="2907" spans="1:15" x14ac:dyDescent="0.25">
      <c r="A2907" s="13">
        <v>3505004</v>
      </c>
      <c r="B2907" s="1">
        <v>350500417</v>
      </c>
      <c r="C2907" s="1">
        <v>25437</v>
      </c>
      <c r="D2907" s="63">
        <v>44820</v>
      </c>
      <c r="E2907" s="54">
        <v>127</v>
      </c>
      <c r="F2907" s="56" t="s">
        <v>68</v>
      </c>
      <c r="G2907" s="56" t="s">
        <v>77</v>
      </c>
      <c r="H2907" s="56" t="s">
        <v>1115</v>
      </c>
      <c r="I2907" s="56" t="s">
        <v>1074</v>
      </c>
      <c r="J2907" s="54" t="s">
        <v>1118</v>
      </c>
      <c r="K2907" s="1">
        <v>30.9061211</v>
      </c>
      <c r="L2907" s="1">
        <v>46.449381199999998</v>
      </c>
      <c r="M2907" s="1">
        <v>5</v>
      </c>
      <c r="N2907" s="9">
        <f>DATE(YEAR(TblLocations[[#This Row],[ODK_DateOfSubmission]]),MONTH(TblLocations[[#This Row],[ODK_DateOfSubmission]]),DAY(TblLocations[[#This Row],[ODK_DateOfSubmission]]))</f>
        <v>44820</v>
      </c>
      <c r="O2907" s="23" t="str">
        <f>_xlfn.CONCAT( YEAR(TblLocations[[#This Row],[ODK_DateOfSubmission]]), "-",TEXT( MONTH(TblLocations[[#This Row],[ODK_DateOfSubmission]]),"00"))</f>
        <v>2022-09</v>
      </c>
    </row>
    <row r="2908" spans="1:15" x14ac:dyDescent="0.25">
      <c r="A2908" s="13">
        <v>3505004</v>
      </c>
      <c r="B2908" s="1">
        <v>350500417</v>
      </c>
      <c r="C2908" s="1">
        <v>25437</v>
      </c>
      <c r="D2908" s="63">
        <v>44820</v>
      </c>
      <c r="E2908" s="54">
        <v>127</v>
      </c>
      <c r="F2908" s="56" t="s">
        <v>68</v>
      </c>
      <c r="G2908" s="56" t="s">
        <v>77</v>
      </c>
      <c r="H2908" s="56" t="s">
        <v>1115</v>
      </c>
      <c r="I2908" s="56" t="s">
        <v>1074</v>
      </c>
      <c r="J2908" s="54" t="s">
        <v>1118</v>
      </c>
      <c r="K2908" s="1">
        <v>30.9061211</v>
      </c>
      <c r="L2908" s="1">
        <v>46.449381199999998</v>
      </c>
      <c r="M2908" s="1">
        <v>3</v>
      </c>
      <c r="N2908" s="9">
        <f>DATE(YEAR(TblLocations[[#This Row],[ODK_DateOfSubmission]]),MONTH(TblLocations[[#This Row],[ODK_DateOfSubmission]]),DAY(TblLocations[[#This Row],[ODK_DateOfSubmission]]))</f>
        <v>44820</v>
      </c>
      <c r="O2908" s="23" t="str">
        <f>_xlfn.CONCAT( YEAR(TblLocations[[#This Row],[ODK_DateOfSubmission]]), "-",TEXT( MONTH(TblLocations[[#This Row],[ODK_DateOfSubmission]]),"00"))</f>
        <v>2022-09</v>
      </c>
    </row>
    <row r="2909" spans="1:15" x14ac:dyDescent="0.25">
      <c r="A2909" s="13">
        <v>3505007</v>
      </c>
      <c r="B2909" s="1">
        <v>350500717</v>
      </c>
      <c r="C2909" s="1">
        <v>9332</v>
      </c>
      <c r="D2909" s="63">
        <v>44826</v>
      </c>
      <c r="E2909" s="54">
        <v>127</v>
      </c>
      <c r="F2909" s="56" t="s">
        <v>68</v>
      </c>
      <c r="G2909" s="56" t="s">
        <v>77</v>
      </c>
      <c r="H2909" s="56" t="s">
        <v>1115</v>
      </c>
      <c r="I2909" s="56" t="s">
        <v>1123</v>
      </c>
      <c r="J2909" s="54" t="s">
        <v>216</v>
      </c>
      <c r="K2909" s="1">
        <v>30.879031632699999</v>
      </c>
      <c r="L2909" s="1">
        <v>46.464224314600003</v>
      </c>
      <c r="M2909" s="1">
        <v>4</v>
      </c>
      <c r="N2909" s="9">
        <f>DATE(YEAR(TblLocations[[#This Row],[ODK_DateOfSubmission]]),MONTH(TblLocations[[#This Row],[ODK_DateOfSubmission]]),DAY(TblLocations[[#This Row],[ODK_DateOfSubmission]]))</f>
        <v>44826</v>
      </c>
      <c r="O2909" s="23" t="str">
        <f>_xlfn.CONCAT( YEAR(TblLocations[[#This Row],[ODK_DateOfSubmission]]), "-",TEXT( MONTH(TblLocations[[#This Row],[ODK_DateOfSubmission]]),"00"))</f>
        <v>2022-09</v>
      </c>
    </row>
    <row r="2910" spans="1:15" x14ac:dyDescent="0.25">
      <c r="A2910" s="13">
        <v>3505007</v>
      </c>
      <c r="B2910" s="1">
        <v>350500717</v>
      </c>
      <c r="C2910" s="1">
        <v>9332</v>
      </c>
      <c r="D2910" s="63">
        <v>44826</v>
      </c>
      <c r="E2910" s="54">
        <v>127</v>
      </c>
      <c r="F2910" s="56" t="s">
        <v>68</v>
      </c>
      <c r="G2910" s="56" t="s">
        <v>77</v>
      </c>
      <c r="H2910" s="56" t="s">
        <v>1115</v>
      </c>
      <c r="I2910" s="56" t="s">
        <v>1123</v>
      </c>
      <c r="J2910" s="54" t="s">
        <v>216</v>
      </c>
      <c r="K2910" s="1">
        <v>30.879031632699999</v>
      </c>
      <c r="L2910" s="1">
        <v>46.464224314600003</v>
      </c>
      <c r="M2910" s="1">
        <v>5</v>
      </c>
      <c r="N2910" s="9">
        <f>DATE(YEAR(TblLocations[[#This Row],[ODK_DateOfSubmission]]),MONTH(TblLocations[[#This Row],[ODK_DateOfSubmission]]),DAY(TblLocations[[#This Row],[ODK_DateOfSubmission]]))</f>
        <v>44826</v>
      </c>
      <c r="O2910" s="23" t="str">
        <f>_xlfn.CONCAT( YEAR(TblLocations[[#This Row],[ODK_DateOfSubmission]]), "-",TEXT( MONTH(TblLocations[[#This Row],[ODK_DateOfSubmission]]),"00"))</f>
        <v>2022-09</v>
      </c>
    </row>
    <row r="2911" spans="1:15" x14ac:dyDescent="0.25">
      <c r="A2911" s="13">
        <v>3505010</v>
      </c>
      <c r="B2911" s="1">
        <v>350501017</v>
      </c>
      <c r="C2911" s="1">
        <v>9261</v>
      </c>
      <c r="D2911" s="63">
        <v>44826</v>
      </c>
      <c r="E2911" s="54">
        <v>127</v>
      </c>
      <c r="F2911" s="56" t="s">
        <v>68</v>
      </c>
      <c r="G2911" s="56" t="s">
        <v>77</v>
      </c>
      <c r="H2911" s="56" t="s">
        <v>1115</v>
      </c>
      <c r="I2911" s="56" t="s">
        <v>1124</v>
      </c>
      <c r="J2911" s="54" t="s">
        <v>1125</v>
      </c>
      <c r="K2911" s="1">
        <v>30.885581129199998</v>
      </c>
      <c r="L2911" s="1">
        <v>46.460596602099997</v>
      </c>
      <c r="M2911" s="1">
        <v>5</v>
      </c>
      <c r="N2911" s="9">
        <f>DATE(YEAR(TblLocations[[#This Row],[ODK_DateOfSubmission]]),MONTH(TblLocations[[#This Row],[ODK_DateOfSubmission]]),DAY(TblLocations[[#This Row],[ODK_DateOfSubmission]]))</f>
        <v>44826</v>
      </c>
      <c r="O2911" s="23" t="str">
        <f>_xlfn.CONCAT( YEAR(TblLocations[[#This Row],[ODK_DateOfSubmission]]), "-",TEXT( MONTH(TblLocations[[#This Row],[ODK_DateOfSubmission]]),"00"))</f>
        <v>2022-09</v>
      </c>
    </row>
    <row r="2912" spans="1:15" x14ac:dyDescent="0.25">
      <c r="A2912" s="13">
        <v>3505011</v>
      </c>
      <c r="B2912" s="1">
        <v>350501117</v>
      </c>
      <c r="C2912" s="1">
        <v>9258</v>
      </c>
      <c r="D2912" s="63">
        <v>44817</v>
      </c>
      <c r="E2912" s="54">
        <v>127</v>
      </c>
      <c r="F2912" s="56" t="s">
        <v>68</v>
      </c>
      <c r="G2912" s="56" t="s">
        <v>77</v>
      </c>
      <c r="H2912" s="56" t="s">
        <v>1115</v>
      </c>
      <c r="I2912" s="56" t="s">
        <v>1126</v>
      </c>
      <c r="J2912" s="54" t="s">
        <v>1127</v>
      </c>
      <c r="K2912" s="1">
        <v>30.901869618300001</v>
      </c>
      <c r="L2912" s="1">
        <v>46.458244977299998</v>
      </c>
      <c r="M2912" s="1">
        <v>4</v>
      </c>
      <c r="N2912" s="9">
        <f>DATE(YEAR(TblLocations[[#This Row],[ODK_DateOfSubmission]]),MONTH(TblLocations[[#This Row],[ODK_DateOfSubmission]]),DAY(TblLocations[[#This Row],[ODK_DateOfSubmission]]))</f>
        <v>44817</v>
      </c>
      <c r="O2912" s="23" t="str">
        <f>_xlfn.CONCAT( YEAR(TblLocations[[#This Row],[ODK_DateOfSubmission]]), "-",TEXT( MONTH(TblLocations[[#This Row],[ODK_DateOfSubmission]]),"00"))</f>
        <v>2022-09</v>
      </c>
    </row>
    <row r="2913" spans="1:15" x14ac:dyDescent="0.25">
      <c r="A2913" s="13">
        <v>3505011</v>
      </c>
      <c r="B2913" s="1">
        <v>350501117</v>
      </c>
      <c r="C2913" s="1">
        <v>9258</v>
      </c>
      <c r="D2913" s="63">
        <v>44817</v>
      </c>
      <c r="E2913" s="54">
        <v>127</v>
      </c>
      <c r="F2913" s="56" t="s">
        <v>68</v>
      </c>
      <c r="G2913" s="56" t="s">
        <v>77</v>
      </c>
      <c r="H2913" s="56" t="s">
        <v>1115</v>
      </c>
      <c r="I2913" s="56" t="s">
        <v>1126</v>
      </c>
      <c r="J2913" s="54" t="s">
        <v>1127</v>
      </c>
      <c r="K2913" s="1">
        <v>30.901869618300001</v>
      </c>
      <c r="L2913" s="1">
        <v>46.458244977299998</v>
      </c>
      <c r="M2913" s="1">
        <v>4</v>
      </c>
      <c r="N2913" s="9">
        <f>DATE(YEAR(TblLocations[[#This Row],[ODK_DateOfSubmission]]),MONTH(TblLocations[[#This Row],[ODK_DateOfSubmission]]),DAY(TblLocations[[#This Row],[ODK_DateOfSubmission]]))</f>
        <v>44817</v>
      </c>
      <c r="O2913" s="23" t="str">
        <f>_xlfn.CONCAT( YEAR(TblLocations[[#This Row],[ODK_DateOfSubmission]]), "-",TEXT( MONTH(TblLocations[[#This Row],[ODK_DateOfSubmission]]),"00"))</f>
        <v>2022-09</v>
      </c>
    </row>
    <row r="2914" spans="1:15" x14ac:dyDescent="0.25">
      <c r="A2914" s="13">
        <v>3505011</v>
      </c>
      <c r="B2914" s="1">
        <v>350501117</v>
      </c>
      <c r="C2914" s="1">
        <v>9258</v>
      </c>
      <c r="D2914" s="63">
        <v>44817</v>
      </c>
      <c r="E2914" s="54">
        <v>127</v>
      </c>
      <c r="F2914" s="56" t="s">
        <v>68</v>
      </c>
      <c r="G2914" s="56" t="s">
        <v>77</v>
      </c>
      <c r="H2914" s="56" t="s">
        <v>1115</v>
      </c>
      <c r="I2914" s="56" t="s">
        <v>1126</v>
      </c>
      <c r="J2914" s="54" t="s">
        <v>1127</v>
      </c>
      <c r="K2914" s="1">
        <v>30.901869618300001</v>
      </c>
      <c r="L2914" s="1">
        <v>46.458244977299998</v>
      </c>
      <c r="M2914" s="1">
        <v>2</v>
      </c>
      <c r="N2914" s="9">
        <f>DATE(YEAR(TblLocations[[#This Row],[ODK_DateOfSubmission]]),MONTH(TblLocations[[#This Row],[ODK_DateOfSubmission]]),DAY(TblLocations[[#This Row],[ODK_DateOfSubmission]]))</f>
        <v>44817</v>
      </c>
      <c r="O2914" s="23" t="str">
        <f>_xlfn.CONCAT( YEAR(TblLocations[[#This Row],[ODK_DateOfSubmission]]), "-",TEXT( MONTH(TblLocations[[#This Row],[ODK_DateOfSubmission]]),"00"))</f>
        <v>2022-09</v>
      </c>
    </row>
    <row r="2915" spans="1:15" x14ac:dyDescent="0.25">
      <c r="A2915" s="13">
        <v>3505001</v>
      </c>
      <c r="B2915" s="1">
        <v>350500117</v>
      </c>
      <c r="C2915" s="1">
        <v>9206</v>
      </c>
      <c r="D2915" s="63">
        <v>44820</v>
      </c>
      <c r="E2915" s="54">
        <v>127</v>
      </c>
      <c r="F2915" s="56" t="s">
        <v>68</v>
      </c>
      <c r="G2915" s="56" t="s">
        <v>77</v>
      </c>
      <c r="H2915" s="56" t="s">
        <v>1115</v>
      </c>
      <c r="I2915" s="56" t="s">
        <v>1430</v>
      </c>
      <c r="J2915" s="54" t="s">
        <v>1431</v>
      </c>
      <c r="K2915" s="1">
        <v>30.883621789100001</v>
      </c>
      <c r="L2915" s="1">
        <v>46.468149586599999</v>
      </c>
      <c r="M2915" s="1">
        <v>3</v>
      </c>
      <c r="N2915" s="9">
        <f>DATE(YEAR(TblLocations[[#This Row],[ODK_DateOfSubmission]]),MONTH(TblLocations[[#This Row],[ODK_DateOfSubmission]]),DAY(TblLocations[[#This Row],[ODK_DateOfSubmission]]))</f>
        <v>44820</v>
      </c>
      <c r="O2915" s="23" t="str">
        <f>_xlfn.CONCAT( YEAR(TblLocations[[#This Row],[ODK_DateOfSubmission]]), "-",TEXT( MONTH(TblLocations[[#This Row],[ODK_DateOfSubmission]]),"00"))</f>
        <v>2022-09</v>
      </c>
    </row>
    <row r="2916" spans="1:15" x14ac:dyDescent="0.25">
      <c r="A2916" s="13">
        <v>3601006</v>
      </c>
      <c r="B2916" s="1">
        <v>360100617</v>
      </c>
      <c r="C2916" s="1">
        <v>25369</v>
      </c>
      <c r="D2916" s="63">
        <v>44797</v>
      </c>
      <c r="E2916" s="54">
        <v>127</v>
      </c>
      <c r="F2916" s="56" t="s">
        <v>96</v>
      </c>
      <c r="G2916" s="56" t="s">
        <v>174</v>
      </c>
      <c r="H2916" s="56" t="s">
        <v>1535</v>
      </c>
      <c r="I2916" s="56" t="s">
        <v>1757</v>
      </c>
      <c r="J2916" s="54" t="s">
        <v>227</v>
      </c>
      <c r="K2916" s="1">
        <v>31.980262985500001</v>
      </c>
      <c r="L2916" s="1">
        <v>45.408130402899999</v>
      </c>
      <c r="M2916" s="1">
        <v>2</v>
      </c>
      <c r="N2916" s="9">
        <f>DATE(YEAR(TblLocations[[#This Row],[ODK_DateOfSubmission]]),MONTH(TblLocations[[#This Row],[ODK_DateOfSubmission]]),DAY(TblLocations[[#This Row],[ODK_DateOfSubmission]]))</f>
        <v>44797</v>
      </c>
      <c r="O2916" s="23" t="str">
        <f>_xlfn.CONCAT( YEAR(TblLocations[[#This Row],[ODK_DateOfSubmission]]), "-",TEXT( MONTH(TblLocations[[#This Row],[ODK_DateOfSubmission]]),"00"))</f>
        <v>2022-08</v>
      </c>
    </row>
    <row r="2917" spans="1:15" x14ac:dyDescent="0.25">
      <c r="A2917" s="13">
        <v>3603049</v>
      </c>
      <c r="B2917" s="1">
        <v>360304917</v>
      </c>
      <c r="C2917" s="1">
        <v>24966</v>
      </c>
      <c r="D2917" s="63">
        <v>44804</v>
      </c>
      <c r="E2917" s="54">
        <v>127</v>
      </c>
      <c r="F2917" s="56" t="s">
        <v>96</v>
      </c>
      <c r="G2917" s="56" t="s">
        <v>173</v>
      </c>
      <c r="H2917" s="56" t="s">
        <v>1557</v>
      </c>
      <c r="I2917" s="56" t="s">
        <v>1621</v>
      </c>
      <c r="J2917" s="54" t="s">
        <v>1622</v>
      </c>
      <c r="K2917" s="1">
        <v>32.146584716900001</v>
      </c>
      <c r="L2917" s="1">
        <v>44.931777739300003</v>
      </c>
      <c r="M2917" s="1">
        <v>1</v>
      </c>
      <c r="N2917" s="9">
        <f>DATE(YEAR(TblLocations[[#This Row],[ODK_DateOfSubmission]]),MONTH(TblLocations[[#This Row],[ODK_DateOfSubmission]]),DAY(TblLocations[[#This Row],[ODK_DateOfSubmission]]))</f>
        <v>44804</v>
      </c>
      <c r="O2917" s="23" t="str">
        <f>_xlfn.CONCAT( YEAR(TblLocations[[#This Row],[ODK_DateOfSubmission]]), "-",TEXT( MONTH(TblLocations[[#This Row],[ODK_DateOfSubmission]]),"00"))</f>
        <v>2022-08</v>
      </c>
    </row>
    <row r="2918" spans="1:15" x14ac:dyDescent="0.25">
      <c r="A2918" s="13">
        <v>3603050</v>
      </c>
      <c r="B2918" s="1">
        <v>360305017</v>
      </c>
      <c r="C2918" s="1">
        <v>23551</v>
      </c>
      <c r="D2918" s="63">
        <v>44812</v>
      </c>
      <c r="E2918" s="54">
        <v>127</v>
      </c>
      <c r="F2918" s="56" t="s">
        <v>96</v>
      </c>
      <c r="G2918" s="56" t="s">
        <v>173</v>
      </c>
      <c r="H2918" s="56" t="s">
        <v>1138</v>
      </c>
      <c r="I2918" s="56" t="s">
        <v>1630</v>
      </c>
      <c r="J2918" s="54" t="s">
        <v>1631</v>
      </c>
      <c r="K2918" s="1">
        <v>32.007400569600001</v>
      </c>
      <c r="L2918" s="1">
        <v>44.870785841199996</v>
      </c>
      <c r="M2918" s="1">
        <v>1</v>
      </c>
      <c r="N2918" s="9">
        <f>DATE(YEAR(TblLocations[[#This Row],[ODK_DateOfSubmission]]),MONTH(TblLocations[[#This Row],[ODK_DateOfSubmission]]),DAY(TblLocations[[#This Row],[ODK_DateOfSubmission]]))</f>
        <v>44812</v>
      </c>
      <c r="O2918" s="23" t="str">
        <f>_xlfn.CONCAT( YEAR(TblLocations[[#This Row],[ODK_DateOfSubmission]]), "-",TEXT( MONTH(TblLocations[[#This Row],[ODK_DateOfSubmission]]),"00"))</f>
        <v>2022-09</v>
      </c>
    </row>
    <row r="2919" spans="1:15" x14ac:dyDescent="0.25">
      <c r="A2919" s="13">
        <v>3603073</v>
      </c>
      <c r="B2919" s="1">
        <v>360307317</v>
      </c>
      <c r="C2919" s="1">
        <v>23715</v>
      </c>
      <c r="D2919" s="63">
        <v>44807</v>
      </c>
      <c r="E2919" s="54">
        <v>127</v>
      </c>
      <c r="F2919" s="56" t="s">
        <v>96</v>
      </c>
      <c r="G2919" s="56" t="s">
        <v>173</v>
      </c>
      <c r="H2919" s="56" t="s">
        <v>1138</v>
      </c>
      <c r="I2919" s="56" t="s">
        <v>1573</v>
      </c>
      <c r="J2919" s="54" t="s">
        <v>1574</v>
      </c>
      <c r="K2919" s="1">
        <v>32.015676934699997</v>
      </c>
      <c r="L2919" s="1">
        <v>44.9173569003</v>
      </c>
      <c r="M2919" s="1">
        <v>1</v>
      </c>
      <c r="N2919" s="9">
        <f>DATE(YEAR(TblLocations[[#This Row],[ODK_DateOfSubmission]]),MONTH(TblLocations[[#This Row],[ODK_DateOfSubmission]]),DAY(TblLocations[[#This Row],[ODK_DateOfSubmission]]))</f>
        <v>44807</v>
      </c>
      <c r="O2919" s="23" t="str">
        <f>_xlfn.CONCAT( YEAR(TblLocations[[#This Row],[ODK_DateOfSubmission]]), "-",TEXT( MONTH(TblLocations[[#This Row],[ODK_DateOfSubmission]]),"00"))</f>
        <v>2022-09</v>
      </c>
    </row>
    <row r="2920" spans="1:15" x14ac:dyDescent="0.25">
      <c r="A2920" s="13">
        <v>3603003</v>
      </c>
      <c r="B2920" s="1">
        <v>360300317</v>
      </c>
      <c r="C2920" s="1">
        <v>22326</v>
      </c>
      <c r="D2920" s="63">
        <v>44806</v>
      </c>
      <c r="E2920" s="54">
        <v>127</v>
      </c>
      <c r="F2920" s="56" t="s">
        <v>96</v>
      </c>
      <c r="G2920" s="56" t="s">
        <v>173</v>
      </c>
      <c r="H2920" s="56" t="s">
        <v>1138</v>
      </c>
      <c r="I2920" s="56" t="s">
        <v>1586</v>
      </c>
      <c r="J2920" s="54" t="s">
        <v>1587</v>
      </c>
      <c r="K2920" s="1">
        <v>31.981883123500001</v>
      </c>
      <c r="L2920" s="1">
        <v>44.972986456299999</v>
      </c>
      <c r="M2920" s="1">
        <v>2</v>
      </c>
      <c r="N2920" s="9">
        <f>DATE(YEAR(TblLocations[[#This Row],[ODK_DateOfSubmission]]),MONTH(TblLocations[[#This Row],[ODK_DateOfSubmission]]),DAY(TblLocations[[#This Row],[ODK_DateOfSubmission]]))</f>
        <v>44806</v>
      </c>
      <c r="O2920" s="23" t="str">
        <f>_xlfn.CONCAT( YEAR(TblLocations[[#This Row],[ODK_DateOfSubmission]]), "-",TEXT( MONTH(TblLocations[[#This Row],[ODK_DateOfSubmission]]),"00"))</f>
        <v>2022-09</v>
      </c>
    </row>
    <row r="2921" spans="1:15" x14ac:dyDescent="0.25">
      <c r="A2921" s="31">
        <v>3603037</v>
      </c>
      <c r="B2921" s="1">
        <v>360303717</v>
      </c>
      <c r="C2921" s="32">
        <v>24381</v>
      </c>
      <c r="D2921" s="64">
        <v>44828</v>
      </c>
      <c r="E2921" s="58">
        <v>127</v>
      </c>
      <c r="F2921" s="59" t="s">
        <v>96</v>
      </c>
      <c r="G2921" s="59" t="s">
        <v>173</v>
      </c>
      <c r="H2921" s="59" t="s">
        <v>1138</v>
      </c>
      <c r="I2921" s="59" t="s">
        <v>1584</v>
      </c>
      <c r="J2921" s="58" t="s">
        <v>1585</v>
      </c>
      <c r="K2921" s="32">
        <v>31.970362453100002</v>
      </c>
      <c r="L2921" s="32">
        <v>44.8911874701</v>
      </c>
      <c r="M2921" s="32">
        <v>1</v>
      </c>
      <c r="N2921" s="60">
        <f>DATE(YEAR(TblLocations[[#This Row],[ODK_DateOfSubmission]]),MONTH(TblLocations[[#This Row],[ODK_DateOfSubmission]]),DAY(TblLocations[[#This Row],[ODK_DateOfSubmission]]))</f>
        <v>44828</v>
      </c>
      <c r="O2921" s="61" t="str">
        <f>_xlfn.CONCAT( YEAR(TblLocations[[#This Row],[ODK_DateOfSubmission]]), "-",TEXT( MONTH(TblLocations[[#This Row],[ODK_DateOfSubmission]]),"00"))</f>
        <v>2022-09</v>
      </c>
    </row>
    <row r="2922" spans="1:15" x14ac:dyDescent="0.25">
      <c r="A2922" s="13">
        <v>2101005</v>
      </c>
      <c r="B2922" s="1">
        <v>2101005112</v>
      </c>
      <c r="C2922" s="1">
        <v>23796</v>
      </c>
      <c r="D2922" s="63">
        <v>44906.924081365738</v>
      </c>
      <c r="E2922" s="54">
        <v>128</v>
      </c>
      <c r="F2922" s="56" t="s">
        <v>67</v>
      </c>
      <c r="G2922" s="56" t="s">
        <v>125</v>
      </c>
      <c r="H2922" s="56" t="s">
        <v>1242</v>
      </c>
      <c r="I2922" s="56" t="s">
        <v>1758</v>
      </c>
      <c r="J2922" s="54" t="s">
        <v>1759</v>
      </c>
      <c r="K2922" s="1">
        <v>34.394881995600002</v>
      </c>
      <c r="L2922" s="1">
        <v>41.076651039600002</v>
      </c>
      <c r="M2922" s="1">
        <v>4</v>
      </c>
      <c r="N2922" s="60">
        <f>DATE(YEAR(TblLocations[[#This Row],[ODK_DateOfSubmission]]),MONTH(TblLocations[[#This Row],[ODK_DateOfSubmission]]),DAY(TblLocations[[#This Row],[ODK_DateOfSubmission]]))</f>
        <v>44906</v>
      </c>
      <c r="O2922" s="61" t="str">
        <f>_xlfn.CONCAT( YEAR(TblLocations[[#This Row],[ODK_DateOfSubmission]]), "-",TEXT( MONTH(TblLocations[[#This Row],[ODK_DateOfSubmission]]),"00"))</f>
        <v>2022-12</v>
      </c>
    </row>
    <row r="2923" spans="1:15" x14ac:dyDescent="0.25">
      <c r="A2923" s="13">
        <v>2101012</v>
      </c>
      <c r="B2923" s="1">
        <v>2101012112</v>
      </c>
      <c r="C2923" s="1">
        <v>273</v>
      </c>
      <c r="D2923" s="63">
        <v>44906.924091284724</v>
      </c>
      <c r="E2923" s="54">
        <v>128</v>
      </c>
      <c r="F2923" s="56" t="s">
        <v>67</v>
      </c>
      <c r="G2923" s="56" t="s">
        <v>125</v>
      </c>
      <c r="H2923" s="56" t="s">
        <v>1242</v>
      </c>
      <c r="I2923" s="56" t="s">
        <v>1243</v>
      </c>
      <c r="J2923" s="54" t="s">
        <v>1244</v>
      </c>
      <c r="K2923" s="1">
        <v>34.407981887600002</v>
      </c>
      <c r="L2923" s="1">
        <v>41.093272599300001</v>
      </c>
      <c r="M2923" s="1">
        <v>2</v>
      </c>
      <c r="N2923" s="60">
        <f>DATE(YEAR(TblLocations[[#This Row],[ODK_DateOfSubmission]]),MONTH(TblLocations[[#This Row],[ODK_DateOfSubmission]]),DAY(TblLocations[[#This Row],[ODK_DateOfSubmission]]))</f>
        <v>44906</v>
      </c>
      <c r="O2923" s="61" t="str">
        <f>_xlfn.CONCAT( YEAR(TblLocations[[#This Row],[ODK_DateOfSubmission]]), "-",TEXT( MONTH(TblLocations[[#This Row],[ODK_DateOfSubmission]]),"00"))</f>
        <v>2022-12</v>
      </c>
    </row>
    <row r="2924" spans="1:15" x14ac:dyDescent="0.25">
      <c r="A2924" s="13">
        <v>2107104</v>
      </c>
      <c r="B2924" s="1">
        <v>2107104112</v>
      </c>
      <c r="C2924" s="1">
        <v>33959</v>
      </c>
      <c r="D2924" s="63">
        <v>44872.556659571761</v>
      </c>
      <c r="E2924" s="54">
        <v>128</v>
      </c>
      <c r="F2924" s="56" t="s">
        <v>67</v>
      </c>
      <c r="G2924" s="56" t="s">
        <v>132</v>
      </c>
      <c r="H2924" s="56" t="s">
        <v>263</v>
      </c>
      <c r="I2924" s="56" t="s">
        <v>1760</v>
      </c>
      <c r="J2924" s="54" t="s">
        <v>1761</v>
      </c>
      <c r="K2924" s="1">
        <v>33.684565499999998</v>
      </c>
      <c r="L2924" s="1">
        <v>42.796123799999997</v>
      </c>
      <c r="M2924" s="1">
        <v>4</v>
      </c>
      <c r="N2924" s="60">
        <f>DATE(YEAR(TblLocations[[#This Row],[ODK_DateOfSubmission]]),MONTH(TblLocations[[#This Row],[ODK_DateOfSubmission]]),DAY(TblLocations[[#This Row],[ODK_DateOfSubmission]]))</f>
        <v>44872</v>
      </c>
      <c r="O2924" s="61" t="str">
        <f>_xlfn.CONCAT( YEAR(TblLocations[[#This Row],[ODK_DateOfSubmission]]), "-",TEXT( MONTH(TblLocations[[#This Row],[ODK_DateOfSubmission]]),"00"))</f>
        <v>2022-11</v>
      </c>
    </row>
    <row r="2925" spans="1:15" x14ac:dyDescent="0.25">
      <c r="A2925" s="13">
        <v>2702044</v>
      </c>
      <c r="B2925" s="1">
        <v>2702044112</v>
      </c>
      <c r="C2925" s="1">
        <v>33854</v>
      </c>
      <c r="D2925" s="63">
        <v>44912.649996874999</v>
      </c>
      <c r="E2925" s="54">
        <v>128</v>
      </c>
      <c r="F2925" s="56" t="s">
        <v>72</v>
      </c>
      <c r="G2925" s="56" t="s">
        <v>103</v>
      </c>
      <c r="H2925" s="56" t="s">
        <v>1605</v>
      </c>
      <c r="I2925" s="56" t="s">
        <v>1610</v>
      </c>
      <c r="J2925" s="54" t="s">
        <v>1611</v>
      </c>
      <c r="K2925" s="1">
        <v>36.271999999999998</v>
      </c>
      <c r="L2925" s="1">
        <v>41.367502000000002</v>
      </c>
      <c r="M2925" s="1">
        <v>4</v>
      </c>
      <c r="N2925" s="60">
        <f>DATE(YEAR(TblLocations[[#This Row],[ODK_DateOfSubmission]]),MONTH(TblLocations[[#This Row],[ODK_DateOfSubmission]]),DAY(TblLocations[[#This Row],[ODK_DateOfSubmission]]))</f>
        <v>44912</v>
      </c>
      <c r="O2925" s="61" t="str">
        <f>_xlfn.CONCAT( YEAR(TblLocations[[#This Row],[ODK_DateOfSubmission]]), "-",TEXT( MONTH(TblLocations[[#This Row],[ODK_DateOfSubmission]]),"00"))</f>
        <v>2022-12</v>
      </c>
    </row>
    <row r="2926" spans="1:15" x14ac:dyDescent="0.25">
      <c r="A2926" s="13">
        <v>2702047</v>
      </c>
      <c r="B2926" s="1">
        <v>2702047112</v>
      </c>
      <c r="C2926" s="1">
        <v>34008</v>
      </c>
      <c r="D2926" s="63">
        <v>44912.649570798611</v>
      </c>
      <c r="E2926" s="54">
        <v>128</v>
      </c>
      <c r="F2926" s="56" t="s">
        <v>72</v>
      </c>
      <c r="G2926" s="56" t="s">
        <v>103</v>
      </c>
      <c r="H2926" s="56" t="s">
        <v>1279</v>
      </c>
      <c r="I2926" s="56" t="s">
        <v>349</v>
      </c>
      <c r="J2926" s="54" t="s">
        <v>1448</v>
      </c>
      <c r="K2926" s="1">
        <v>36.044508999999998</v>
      </c>
      <c r="L2926" s="1">
        <v>41.714508000000002</v>
      </c>
      <c r="M2926" s="1">
        <v>5</v>
      </c>
      <c r="N2926" s="60">
        <f>DATE(YEAR(TblLocations[[#This Row],[ODK_DateOfSubmission]]),MONTH(TblLocations[[#This Row],[ODK_DateOfSubmission]]),DAY(TblLocations[[#This Row],[ODK_DateOfSubmission]]))</f>
        <v>44912</v>
      </c>
      <c r="O2926" s="61" t="str">
        <f>_xlfn.CONCAT( YEAR(TblLocations[[#This Row],[ODK_DateOfSubmission]]), "-",TEXT( MONTH(TblLocations[[#This Row],[ODK_DateOfSubmission]]),"00"))</f>
        <v>2022-12</v>
      </c>
    </row>
    <row r="2927" spans="1:15" x14ac:dyDescent="0.25">
      <c r="A2927" s="13">
        <v>2708002</v>
      </c>
      <c r="B2927" s="1">
        <v>2708002112</v>
      </c>
      <c r="C2927" s="1">
        <v>24809</v>
      </c>
      <c r="D2927" s="63">
        <v>44912.593727465275</v>
      </c>
      <c r="E2927" s="54">
        <v>128</v>
      </c>
      <c r="F2927" s="56" t="s">
        <v>72</v>
      </c>
      <c r="G2927" s="56" t="s">
        <v>93</v>
      </c>
      <c r="H2927" s="56" t="s">
        <v>433</v>
      </c>
      <c r="I2927" s="56" t="s">
        <v>434</v>
      </c>
      <c r="J2927" s="54" t="s">
        <v>248</v>
      </c>
      <c r="K2927" s="1">
        <v>36.3920374</v>
      </c>
      <c r="L2927" s="1">
        <v>42.4765978</v>
      </c>
      <c r="M2927" s="1">
        <v>3</v>
      </c>
      <c r="N2927" s="9">
        <f>DATE(YEAR(TblLocations[[#This Row],[ODK_DateOfSubmission]]),MONTH(TblLocations[[#This Row],[ODK_DateOfSubmission]]),DAY(TblLocations[[#This Row],[ODK_DateOfSubmission]]))</f>
        <v>44912</v>
      </c>
      <c r="O2927" s="23" t="str">
        <f>_xlfn.CONCAT( YEAR(TblLocations[[#This Row],[ODK_DateOfSubmission]]), "-",TEXT( MONTH(TblLocations[[#This Row],[ODK_DateOfSubmission]]),"00"))</f>
        <v>2022-12</v>
      </c>
    </row>
    <row r="2928" spans="1:15" x14ac:dyDescent="0.25">
      <c r="A2928" s="13">
        <v>2708014</v>
      </c>
      <c r="B2928" s="1">
        <v>2708014112</v>
      </c>
      <c r="C2928" s="1">
        <v>25819</v>
      </c>
      <c r="D2928" s="63">
        <v>44912.593624733796</v>
      </c>
      <c r="E2928" s="54">
        <v>128</v>
      </c>
      <c r="F2928" s="56" t="s">
        <v>72</v>
      </c>
      <c r="G2928" s="56" t="s">
        <v>93</v>
      </c>
      <c r="H2928" s="56" t="s">
        <v>433</v>
      </c>
      <c r="I2928" s="56" t="s">
        <v>441</v>
      </c>
      <c r="J2928" s="54" t="s">
        <v>442</v>
      </c>
      <c r="K2928" s="1">
        <v>36.383068999999999</v>
      </c>
      <c r="L2928" s="1">
        <v>42.470675</v>
      </c>
      <c r="M2928" s="1">
        <v>4</v>
      </c>
      <c r="N2928" s="9">
        <f>DATE(YEAR(TblLocations[[#This Row],[ODK_DateOfSubmission]]),MONTH(TblLocations[[#This Row],[ODK_DateOfSubmission]]),DAY(TblLocations[[#This Row],[ODK_DateOfSubmission]]))</f>
        <v>44912</v>
      </c>
      <c r="O2928" s="23" t="str">
        <f>_xlfn.CONCAT( YEAR(TblLocations[[#This Row],[ODK_DateOfSubmission]]), "-",TEXT( MONTH(TblLocations[[#This Row],[ODK_DateOfSubmission]]),"00"))</f>
        <v>2022-12</v>
      </c>
    </row>
    <row r="2929" spans="1:15" x14ac:dyDescent="0.25">
      <c r="A2929" s="13">
        <v>2708019</v>
      </c>
      <c r="B2929" s="1">
        <v>2708019112</v>
      </c>
      <c r="C2929" s="1">
        <v>22924</v>
      </c>
      <c r="D2929" s="63">
        <v>44912.593523761578</v>
      </c>
      <c r="E2929" s="54">
        <v>128</v>
      </c>
      <c r="F2929" s="56" t="s">
        <v>72</v>
      </c>
      <c r="G2929" s="56" t="s">
        <v>93</v>
      </c>
      <c r="H2929" s="56" t="s">
        <v>433</v>
      </c>
      <c r="I2929" s="56" t="s">
        <v>443</v>
      </c>
      <c r="J2929" s="54" t="s">
        <v>444</v>
      </c>
      <c r="K2929" s="1">
        <v>36.410913999999998</v>
      </c>
      <c r="L2929" s="1">
        <v>42.542980999999997</v>
      </c>
      <c r="M2929" s="1">
        <v>5</v>
      </c>
      <c r="N2929" s="9">
        <f>DATE(YEAR(TblLocations[[#This Row],[ODK_DateOfSubmission]]),MONTH(TblLocations[[#This Row],[ODK_DateOfSubmission]]),DAY(TblLocations[[#This Row],[ODK_DateOfSubmission]]))</f>
        <v>44912</v>
      </c>
      <c r="O2929" s="23" t="str">
        <f>_xlfn.CONCAT( YEAR(TblLocations[[#This Row],[ODK_DateOfSubmission]]), "-",TEXT( MONTH(TblLocations[[#This Row],[ODK_DateOfSubmission]]),"00"))</f>
        <v>2022-12</v>
      </c>
    </row>
    <row r="2930" spans="1:15" x14ac:dyDescent="0.25">
      <c r="A2930" s="13">
        <v>2708129</v>
      </c>
      <c r="B2930" s="1">
        <v>2708129112</v>
      </c>
      <c r="C2930" s="1">
        <v>18006</v>
      </c>
      <c r="D2930" s="63">
        <v>44912.593634525459</v>
      </c>
      <c r="E2930" s="54">
        <v>128</v>
      </c>
      <c r="F2930" s="56" t="s">
        <v>72</v>
      </c>
      <c r="G2930" s="56" t="s">
        <v>93</v>
      </c>
      <c r="H2930" s="56" t="s">
        <v>433</v>
      </c>
      <c r="I2930" s="56" t="s">
        <v>222</v>
      </c>
      <c r="J2930" s="54" t="s">
        <v>223</v>
      </c>
      <c r="K2930" s="1">
        <v>36.371630000000003</v>
      </c>
      <c r="L2930" s="1">
        <v>42.459803600000001</v>
      </c>
      <c r="M2930" s="1">
        <v>11</v>
      </c>
      <c r="N2930" s="9">
        <f>DATE(YEAR(TblLocations[[#This Row],[ODK_DateOfSubmission]]),MONTH(TblLocations[[#This Row],[ODK_DateOfSubmission]]),DAY(TblLocations[[#This Row],[ODK_DateOfSubmission]]))</f>
        <v>44912</v>
      </c>
      <c r="O2930" s="23" t="str">
        <f>_xlfn.CONCAT( YEAR(TblLocations[[#This Row],[ODK_DateOfSubmission]]), "-",TEXT( MONTH(TblLocations[[#This Row],[ODK_DateOfSubmission]]),"00"))</f>
        <v>2022-12</v>
      </c>
    </row>
    <row r="2931" spans="1:15" x14ac:dyDescent="0.25">
      <c r="A2931" s="13">
        <v>2708139</v>
      </c>
      <c r="B2931" s="1">
        <v>2708139112</v>
      </c>
      <c r="C2931" s="1">
        <v>33277</v>
      </c>
      <c r="D2931" s="63">
        <v>44912.593678553239</v>
      </c>
      <c r="E2931" s="54">
        <v>128</v>
      </c>
      <c r="F2931" s="56" t="s">
        <v>72</v>
      </c>
      <c r="G2931" s="56" t="s">
        <v>93</v>
      </c>
      <c r="H2931" s="56" t="s">
        <v>433</v>
      </c>
      <c r="I2931" s="56" t="s">
        <v>464</v>
      </c>
      <c r="J2931" s="54" t="s">
        <v>465</v>
      </c>
      <c r="K2931" s="1">
        <v>36.379800000000003</v>
      </c>
      <c r="L2931" s="1">
        <v>42.463825200000002</v>
      </c>
      <c r="M2931" s="1">
        <v>4</v>
      </c>
      <c r="N2931" s="9">
        <f>DATE(YEAR(TblLocations[[#This Row],[ODK_DateOfSubmission]]),MONTH(TblLocations[[#This Row],[ODK_DateOfSubmission]]),DAY(TblLocations[[#This Row],[ODK_DateOfSubmission]]))</f>
        <v>44912</v>
      </c>
      <c r="O2931" s="23" t="str">
        <f>_xlfn.CONCAT( YEAR(TblLocations[[#This Row],[ODK_DateOfSubmission]]), "-",TEXT( MONTH(TblLocations[[#This Row],[ODK_DateOfSubmission]]),"00"))</f>
        <v>2022-12</v>
      </c>
    </row>
    <row r="2932" spans="1:15" x14ac:dyDescent="0.25">
      <c r="A2932" s="13">
        <v>2708192</v>
      </c>
      <c r="B2932" s="1">
        <v>2708192112</v>
      </c>
      <c r="C2932" s="1">
        <v>34048</v>
      </c>
      <c r="D2932" s="63">
        <v>44912.593629780094</v>
      </c>
      <c r="E2932" s="54">
        <v>128</v>
      </c>
      <c r="F2932" s="56" t="s">
        <v>72</v>
      </c>
      <c r="G2932" s="56" t="s">
        <v>93</v>
      </c>
      <c r="H2932" s="56" t="s">
        <v>433</v>
      </c>
      <c r="I2932" s="56" t="s">
        <v>1319</v>
      </c>
      <c r="J2932" s="54" t="s">
        <v>1320</v>
      </c>
      <c r="K2932" s="1">
        <v>36.375194999999998</v>
      </c>
      <c r="L2932" s="1">
        <v>42.464233</v>
      </c>
      <c r="M2932" s="1">
        <v>3</v>
      </c>
      <c r="N2932" s="9">
        <f>DATE(YEAR(TblLocations[[#This Row],[ODK_DateOfSubmission]]),MONTH(TblLocations[[#This Row],[ODK_DateOfSubmission]]),DAY(TblLocations[[#This Row],[ODK_DateOfSubmission]]))</f>
        <v>44912</v>
      </c>
      <c r="O2932" s="23" t="str">
        <f>_xlfn.CONCAT( YEAR(TblLocations[[#This Row],[ODK_DateOfSubmission]]), "-",TEXT( MONTH(TblLocations[[#This Row],[ODK_DateOfSubmission]]),"00"))</f>
        <v>2022-12</v>
      </c>
    </row>
    <row r="2933" spans="1:15" x14ac:dyDescent="0.25">
      <c r="A2933" s="13">
        <v>2708026</v>
      </c>
      <c r="B2933" s="1">
        <v>2708026112</v>
      </c>
      <c r="C2933" s="1">
        <v>18308</v>
      </c>
      <c r="D2933" s="63">
        <v>44905.394997106479</v>
      </c>
      <c r="E2933" s="54">
        <v>128</v>
      </c>
      <c r="F2933" s="56" t="s">
        <v>72</v>
      </c>
      <c r="G2933" s="56" t="s">
        <v>93</v>
      </c>
      <c r="H2933" s="56" t="s">
        <v>1306</v>
      </c>
      <c r="I2933" s="56" t="s">
        <v>247</v>
      </c>
      <c r="J2933" s="54" t="s">
        <v>232</v>
      </c>
      <c r="K2933" s="1">
        <v>36.802461914699997</v>
      </c>
      <c r="L2933" s="1">
        <v>42.097154477399997</v>
      </c>
      <c r="M2933" s="1">
        <v>9</v>
      </c>
      <c r="N2933" s="9">
        <f>DATE(YEAR(TblLocations[[#This Row],[ODK_DateOfSubmission]]),MONTH(TblLocations[[#This Row],[ODK_DateOfSubmission]]),DAY(TblLocations[[#This Row],[ODK_DateOfSubmission]]))</f>
        <v>44905</v>
      </c>
      <c r="O2933" s="23" t="str">
        <f>_xlfn.CONCAT( YEAR(TblLocations[[#This Row],[ODK_DateOfSubmission]]), "-",TEXT( MONTH(TblLocations[[#This Row],[ODK_DateOfSubmission]]),"00"))</f>
        <v>2022-12</v>
      </c>
    </row>
    <row r="2934" spans="1:15" x14ac:dyDescent="0.25">
      <c r="A2934" s="13">
        <v>2708030</v>
      </c>
      <c r="B2934" s="1">
        <v>2708030112</v>
      </c>
      <c r="C2934" s="1">
        <v>24701</v>
      </c>
      <c r="D2934" s="63">
        <v>44905.395079050926</v>
      </c>
      <c r="E2934" s="54">
        <v>128</v>
      </c>
      <c r="F2934" s="56" t="s">
        <v>72</v>
      </c>
      <c r="G2934" s="56" t="s">
        <v>93</v>
      </c>
      <c r="H2934" s="56" t="s">
        <v>1306</v>
      </c>
      <c r="I2934" s="56" t="s">
        <v>1309</v>
      </c>
      <c r="J2934" s="54" t="s">
        <v>1310</v>
      </c>
      <c r="K2934" s="1">
        <v>36.808491991300002</v>
      </c>
      <c r="L2934" s="1">
        <v>42.090161568600003</v>
      </c>
      <c r="M2934" s="1">
        <v>3</v>
      </c>
      <c r="N2934" s="9">
        <f>DATE(YEAR(TblLocations[[#This Row],[ODK_DateOfSubmission]]),MONTH(TblLocations[[#This Row],[ODK_DateOfSubmission]]),DAY(TblLocations[[#This Row],[ODK_DateOfSubmission]]))</f>
        <v>44905</v>
      </c>
      <c r="O2934" s="23" t="str">
        <f>_xlfn.CONCAT( YEAR(TblLocations[[#This Row],[ODK_DateOfSubmission]]), "-",TEXT( MONTH(TblLocations[[#This Row],[ODK_DateOfSubmission]]),"00"))</f>
        <v>2022-12</v>
      </c>
    </row>
    <row r="2935" spans="1:15" x14ac:dyDescent="0.25">
      <c r="A2935" s="13">
        <v>2808073</v>
      </c>
      <c r="B2935" s="1">
        <v>2808073112</v>
      </c>
      <c r="C2935" s="1">
        <v>27369</v>
      </c>
      <c r="D2935" s="63">
        <v>44882.548963773152</v>
      </c>
      <c r="E2935" s="54">
        <v>128</v>
      </c>
      <c r="F2935" s="56" t="s">
        <v>84</v>
      </c>
      <c r="G2935" s="56" t="s">
        <v>179</v>
      </c>
      <c r="H2935" s="56" t="s">
        <v>520</v>
      </c>
      <c r="I2935" s="56" t="s">
        <v>1446</v>
      </c>
      <c r="J2935" s="54" t="s">
        <v>1447</v>
      </c>
      <c r="K2935" s="1">
        <v>34.589899899999999</v>
      </c>
      <c r="L2935" s="1">
        <v>43.665662400000002</v>
      </c>
      <c r="M2935" s="1">
        <v>8</v>
      </c>
      <c r="N2935" s="9">
        <f>DATE(YEAR(TblLocations[[#This Row],[ODK_DateOfSubmission]]),MONTH(TblLocations[[#This Row],[ODK_DateOfSubmission]]),DAY(TblLocations[[#This Row],[ODK_DateOfSubmission]]))</f>
        <v>44882</v>
      </c>
      <c r="O2935" s="23" t="str">
        <f>_xlfn.CONCAT( YEAR(TblLocations[[#This Row],[ODK_DateOfSubmission]]), "-",TEXT( MONTH(TblLocations[[#This Row],[ODK_DateOfSubmission]]),"00"))</f>
        <v>2022-11</v>
      </c>
    </row>
    <row r="2936" spans="1:15" x14ac:dyDescent="0.25">
      <c r="A2936" s="13">
        <v>1102003</v>
      </c>
      <c r="B2936" s="1">
        <v>110200318</v>
      </c>
      <c r="C2936" s="1">
        <v>26054</v>
      </c>
      <c r="D2936" s="63">
        <v>44917</v>
      </c>
      <c r="E2936" s="54">
        <v>128</v>
      </c>
      <c r="F2936" s="56" t="s">
        <v>89</v>
      </c>
      <c r="G2936" s="56" t="s">
        <v>89</v>
      </c>
      <c r="H2936" s="56" t="s">
        <v>556</v>
      </c>
      <c r="I2936" s="56" t="s">
        <v>561</v>
      </c>
      <c r="J2936" s="54" t="s">
        <v>562</v>
      </c>
      <c r="K2936" s="1">
        <v>36.869495999999998</v>
      </c>
      <c r="L2936" s="1">
        <v>42.982708799999997</v>
      </c>
      <c r="M2936" s="1">
        <v>2</v>
      </c>
      <c r="N2936" s="9">
        <f>DATE(YEAR(TblLocations[[#This Row],[ODK_DateOfSubmission]]),MONTH(TblLocations[[#This Row],[ODK_DateOfSubmission]]),DAY(TblLocations[[#This Row],[ODK_DateOfSubmission]]))</f>
        <v>44917</v>
      </c>
      <c r="O2936" s="23" t="str">
        <f>_xlfn.CONCAT( YEAR(TblLocations[[#This Row],[ODK_DateOfSubmission]]), "-",TEXT( MONTH(TblLocations[[#This Row],[ODK_DateOfSubmission]]),"00"))</f>
        <v>2022-12</v>
      </c>
    </row>
    <row r="2937" spans="1:15" x14ac:dyDescent="0.25">
      <c r="A2937" s="13">
        <v>1102051</v>
      </c>
      <c r="B2937" s="1">
        <v>110205118</v>
      </c>
      <c r="C2937" s="1">
        <v>8867</v>
      </c>
      <c r="D2937" s="63">
        <v>44917</v>
      </c>
      <c r="E2937" s="54">
        <v>128</v>
      </c>
      <c r="F2937" s="56" t="s">
        <v>89</v>
      </c>
      <c r="G2937" s="56" t="s">
        <v>89</v>
      </c>
      <c r="H2937" s="56" t="s">
        <v>556</v>
      </c>
      <c r="I2937" s="56" t="s">
        <v>593</v>
      </c>
      <c r="J2937" s="54" t="s">
        <v>594</v>
      </c>
      <c r="K2937" s="1">
        <v>36.870590900000003</v>
      </c>
      <c r="L2937" s="1">
        <v>42.958169400000003</v>
      </c>
      <c r="M2937" s="1">
        <v>3</v>
      </c>
      <c r="N2937" s="9">
        <f>DATE(YEAR(TblLocations[[#This Row],[ODK_DateOfSubmission]]),MONTH(TblLocations[[#This Row],[ODK_DateOfSubmission]]),DAY(TblLocations[[#This Row],[ODK_DateOfSubmission]]))</f>
        <v>44917</v>
      </c>
      <c r="O2937" s="23" t="str">
        <f>_xlfn.CONCAT( YEAR(TblLocations[[#This Row],[ODK_DateOfSubmission]]), "-",TEXT( MONTH(TblLocations[[#This Row],[ODK_DateOfSubmission]]),"00"))</f>
        <v>2022-12</v>
      </c>
    </row>
    <row r="2938" spans="1:15" x14ac:dyDescent="0.25">
      <c r="A2938" s="13">
        <v>1104013</v>
      </c>
      <c r="B2938" s="1">
        <v>110401318</v>
      </c>
      <c r="C2938" s="1">
        <v>8084</v>
      </c>
      <c r="D2938" s="63">
        <v>44909</v>
      </c>
      <c r="E2938" s="54">
        <v>128</v>
      </c>
      <c r="F2938" s="56" t="s">
        <v>89</v>
      </c>
      <c r="G2938" s="56" t="s">
        <v>162</v>
      </c>
      <c r="H2938" s="56" t="s">
        <v>616</v>
      </c>
      <c r="I2938" s="56" t="s">
        <v>616</v>
      </c>
      <c r="J2938" s="54" t="s">
        <v>617</v>
      </c>
      <c r="K2938" s="1">
        <v>37.1976206</v>
      </c>
      <c r="L2938" s="1">
        <v>42.820839300000003</v>
      </c>
      <c r="M2938" s="1">
        <v>1</v>
      </c>
      <c r="N2938" s="9">
        <f>DATE(YEAR(TblLocations[[#This Row],[ODK_DateOfSubmission]]),MONTH(TblLocations[[#This Row],[ODK_DateOfSubmission]]),DAY(TblLocations[[#This Row],[ODK_DateOfSubmission]]))</f>
        <v>44909</v>
      </c>
      <c r="O2938" s="23" t="str">
        <f>_xlfn.CONCAT( YEAR(TblLocations[[#This Row],[ODK_DateOfSubmission]]), "-",TEXT( MONTH(TblLocations[[#This Row],[ODK_DateOfSubmission]]),"00"))</f>
        <v>2022-12</v>
      </c>
    </row>
    <row r="2939" spans="1:15" x14ac:dyDescent="0.25">
      <c r="A2939" s="13">
        <v>1104056</v>
      </c>
      <c r="B2939" s="1">
        <v>110405618</v>
      </c>
      <c r="C2939" s="1">
        <v>32025</v>
      </c>
      <c r="D2939" s="63">
        <v>44909</v>
      </c>
      <c r="E2939" s="54">
        <v>128</v>
      </c>
      <c r="F2939" s="56" t="s">
        <v>89</v>
      </c>
      <c r="G2939" s="56" t="s">
        <v>162</v>
      </c>
      <c r="H2939" s="56" t="s">
        <v>618</v>
      </c>
      <c r="I2939" s="56" t="s">
        <v>1762</v>
      </c>
      <c r="J2939" s="54" t="s">
        <v>1763</v>
      </c>
      <c r="K2939" s="1">
        <v>37.141084599999999</v>
      </c>
      <c r="L2939" s="1">
        <v>42.688218999999997</v>
      </c>
      <c r="M2939" s="1">
        <v>2</v>
      </c>
      <c r="N2939" s="9">
        <f>DATE(YEAR(TblLocations[[#This Row],[ODK_DateOfSubmission]]),MONTH(TblLocations[[#This Row],[ODK_DateOfSubmission]]),DAY(TblLocations[[#This Row],[ODK_DateOfSubmission]]))</f>
        <v>44909</v>
      </c>
      <c r="O2939" s="23" t="str">
        <f>_xlfn.CONCAT( YEAR(TblLocations[[#This Row],[ODK_DateOfSubmission]]), "-",TEXT( MONTH(TblLocations[[#This Row],[ODK_DateOfSubmission]]),"00"))</f>
        <v>2022-12</v>
      </c>
    </row>
    <row r="2940" spans="1:15" x14ac:dyDescent="0.25">
      <c r="A2940" s="13">
        <v>1104058</v>
      </c>
      <c r="B2940" s="1">
        <v>110405818</v>
      </c>
      <c r="C2940" s="1">
        <v>32027</v>
      </c>
      <c r="D2940" s="63">
        <v>44909</v>
      </c>
      <c r="E2940" s="54">
        <v>128</v>
      </c>
      <c r="F2940" s="56" t="s">
        <v>89</v>
      </c>
      <c r="G2940" s="56" t="s">
        <v>162</v>
      </c>
      <c r="H2940" s="56" t="s">
        <v>618</v>
      </c>
      <c r="I2940" s="56" t="s">
        <v>1764</v>
      </c>
      <c r="J2940" s="54" t="s">
        <v>1765</v>
      </c>
      <c r="K2940" s="1">
        <v>37.146638500000002</v>
      </c>
      <c r="L2940" s="1">
        <v>42.647047899999997</v>
      </c>
      <c r="M2940" s="1">
        <v>2</v>
      </c>
      <c r="N2940" s="9">
        <f>DATE(YEAR(TblLocations[[#This Row],[ODK_DateOfSubmission]]),MONTH(TblLocations[[#This Row],[ODK_DateOfSubmission]]),DAY(TblLocations[[#This Row],[ODK_DateOfSubmission]]))</f>
        <v>44909</v>
      </c>
      <c r="O2940" s="23" t="str">
        <f>_xlfn.CONCAT( YEAR(TblLocations[[#This Row],[ODK_DateOfSubmission]]), "-",TEXT( MONTH(TblLocations[[#This Row],[ODK_DateOfSubmission]]),"00"))</f>
        <v>2022-12</v>
      </c>
    </row>
    <row r="2941" spans="1:15" x14ac:dyDescent="0.25">
      <c r="A2941" s="13">
        <v>1104058</v>
      </c>
      <c r="B2941" s="1">
        <v>110405818</v>
      </c>
      <c r="C2941" s="1">
        <v>32027</v>
      </c>
      <c r="D2941" s="63">
        <v>44909</v>
      </c>
      <c r="E2941" s="54">
        <v>128</v>
      </c>
      <c r="F2941" s="56" t="s">
        <v>89</v>
      </c>
      <c r="G2941" s="56" t="s">
        <v>162</v>
      </c>
      <c r="H2941" s="56" t="s">
        <v>618</v>
      </c>
      <c r="I2941" s="56" t="s">
        <v>1764</v>
      </c>
      <c r="J2941" s="54" t="s">
        <v>1765</v>
      </c>
      <c r="K2941" s="1">
        <v>37.146638500000002</v>
      </c>
      <c r="L2941" s="1">
        <v>42.647047899999997</v>
      </c>
      <c r="M2941" s="1">
        <v>2</v>
      </c>
      <c r="N2941" s="9">
        <f>DATE(YEAR(TblLocations[[#This Row],[ODK_DateOfSubmission]]),MONTH(TblLocations[[#This Row],[ODK_DateOfSubmission]]),DAY(TblLocations[[#This Row],[ODK_DateOfSubmission]]))</f>
        <v>44909</v>
      </c>
      <c r="O2941" s="23" t="str">
        <f>_xlfn.CONCAT( YEAR(TblLocations[[#This Row],[ODK_DateOfSubmission]]), "-",TEXT( MONTH(TblLocations[[#This Row],[ODK_DateOfSubmission]]),"00"))</f>
        <v>2022-12</v>
      </c>
    </row>
    <row r="2942" spans="1:15" x14ac:dyDescent="0.25">
      <c r="A2942" s="13">
        <v>1104064</v>
      </c>
      <c r="B2942" s="1">
        <v>110406418</v>
      </c>
      <c r="C2942" s="1">
        <v>32033</v>
      </c>
      <c r="D2942" s="63">
        <v>44909</v>
      </c>
      <c r="E2942" s="54">
        <v>128</v>
      </c>
      <c r="F2942" s="56" t="s">
        <v>89</v>
      </c>
      <c r="G2942" s="56" t="s">
        <v>162</v>
      </c>
      <c r="H2942" s="56" t="s">
        <v>618</v>
      </c>
      <c r="I2942" s="56" t="s">
        <v>1766</v>
      </c>
      <c r="J2942" s="54" t="s">
        <v>1767</v>
      </c>
      <c r="K2942" s="1">
        <v>37.167133800000002</v>
      </c>
      <c r="L2942" s="1">
        <v>42.687587800000003</v>
      </c>
      <c r="M2942" s="1">
        <v>3</v>
      </c>
      <c r="N2942" s="9">
        <f>DATE(YEAR(TblLocations[[#This Row],[ODK_DateOfSubmission]]),MONTH(TblLocations[[#This Row],[ODK_DateOfSubmission]]),DAY(TblLocations[[#This Row],[ODK_DateOfSubmission]]))</f>
        <v>44909</v>
      </c>
      <c r="O2942" s="23" t="str">
        <f>_xlfn.CONCAT( YEAR(TblLocations[[#This Row],[ODK_DateOfSubmission]]), "-",TEXT( MONTH(TblLocations[[#This Row],[ODK_DateOfSubmission]]),"00"))</f>
        <v>2022-12</v>
      </c>
    </row>
    <row r="2943" spans="1:15" x14ac:dyDescent="0.25">
      <c r="A2943" s="13">
        <v>2503143</v>
      </c>
      <c r="B2943" s="1">
        <v>250314318</v>
      </c>
      <c r="C2943" s="1">
        <v>25850</v>
      </c>
      <c r="D2943" s="63">
        <v>44878</v>
      </c>
      <c r="E2943" s="54">
        <v>128</v>
      </c>
      <c r="F2943" s="56" t="s">
        <v>99</v>
      </c>
      <c r="G2943" s="56" t="s">
        <v>99</v>
      </c>
      <c r="H2943" s="56" t="s">
        <v>886</v>
      </c>
      <c r="I2943" s="56" t="s">
        <v>1768</v>
      </c>
      <c r="J2943" s="54" t="s">
        <v>1769</v>
      </c>
      <c r="K2943" s="1">
        <v>32.605558842999997</v>
      </c>
      <c r="L2943" s="1">
        <v>44.022902794700002</v>
      </c>
      <c r="M2943" s="1">
        <v>3</v>
      </c>
      <c r="N2943" s="9">
        <f>DATE(YEAR(TblLocations[[#This Row],[ODK_DateOfSubmission]]),MONTH(TblLocations[[#This Row],[ODK_DateOfSubmission]]),DAY(TblLocations[[#This Row],[ODK_DateOfSubmission]]))</f>
        <v>44878</v>
      </c>
      <c r="O2943" s="23" t="str">
        <f>_xlfn.CONCAT( YEAR(TblLocations[[#This Row],[ODK_DateOfSubmission]]), "-",TEXT( MONTH(TblLocations[[#This Row],[ODK_DateOfSubmission]]),"00"))</f>
        <v>2022-11</v>
      </c>
    </row>
    <row r="2944" spans="1:15" x14ac:dyDescent="0.25">
      <c r="A2944" s="13">
        <v>2704002</v>
      </c>
      <c r="B2944" s="1">
        <v>270400218</v>
      </c>
      <c r="C2944" s="1">
        <v>17752</v>
      </c>
      <c r="D2944" s="63">
        <v>44900</v>
      </c>
      <c r="E2944" s="54">
        <v>128</v>
      </c>
      <c r="F2944" s="56" t="s">
        <v>72</v>
      </c>
      <c r="G2944" s="56" t="s">
        <v>107</v>
      </c>
      <c r="H2944" s="56" t="s">
        <v>911</v>
      </c>
      <c r="I2944" s="56" t="s">
        <v>912</v>
      </c>
      <c r="J2944" s="54" t="s">
        <v>913</v>
      </c>
      <c r="K2944" s="1">
        <v>36.723600400000002</v>
      </c>
      <c r="L2944" s="1">
        <v>43.251962200000001</v>
      </c>
      <c r="M2944" s="1">
        <v>2</v>
      </c>
      <c r="N2944" s="9">
        <f>DATE(YEAR(TblLocations[[#This Row],[ODK_DateOfSubmission]]),MONTH(TblLocations[[#This Row],[ODK_DateOfSubmission]]),DAY(TblLocations[[#This Row],[ODK_DateOfSubmission]]))</f>
        <v>44900</v>
      </c>
      <c r="O2944" s="23" t="str">
        <f>_xlfn.CONCAT( YEAR(TblLocations[[#This Row],[ODK_DateOfSubmission]]), "-",TEXT( MONTH(TblLocations[[#This Row],[ODK_DateOfSubmission]]),"00"))</f>
        <v>2022-12</v>
      </c>
    </row>
    <row r="2945" spans="1:15" x14ac:dyDescent="0.25">
      <c r="A2945" s="13">
        <v>2704012</v>
      </c>
      <c r="B2945" s="1">
        <v>270401218</v>
      </c>
      <c r="C2945" s="1">
        <v>17535</v>
      </c>
      <c r="D2945" s="63">
        <v>44900</v>
      </c>
      <c r="E2945" s="54">
        <v>128</v>
      </c>
      <c r="F2945" s="56" t="s">
        <v>72</v>
      </c>
      <c r="G2945" s="56" t="s">
        <v>107</v>
      </c>
      <c r="H2945" s="56" t="s">
        <v>1770</v>
      </c>
      <c r="I2945" s="56" t="s">
        <v>1771</v>
      </c>
      <c r="J2945" s="54" t="s">
        <v>1772</v>
      </c>
      <c r="K2945" s="1">
        <v>36.645490799999997</v>
      </c>
      <c r="L2945" s="1">
        <v>43.416543900000001</v>
      </c>
      <c r="M2945" s="1">
        <v>3</v>
      </c>
      <c r="N2945" s="9">
        <f>DATE(YEAR(TblLocations[[#This Row],[ODK_DateOfSubmission]]),MONTH(TblLocations[[#This Row],[ODK_DateOfSubmission]]),DAY(TblLocations[[#This Row],[ODK_DateOfSubmission]]))</f>
        <v>44900</v>
      </c>
      <c r="O2945" s="23" t="str">
        <f>_xlfn.CONCAT( YEAR(TblLocations[[#This Row],[ODK_DateOfSubmission]]), "-",TEXT( MONTH(TblLocations[[#This Row],[ODK_DateOfSubmission]]),"00"))</f>
        <v>2022-12</v>
      </c>
    </row>
    <row r="2946" spans="1:15" x14ac:dyDescent="0.25">
      <c r="A2946" s="13">
        <v>3502012</v>
      </c>
      <c r="B2946" s="1">
        <v>350201218</v>
      </c>
      <c r="C2946" s="1">
        <v>33800</v>
      </c>
      <c r="D2946" s="63">
        <v>44900</v>
      </c>
      <c r="E2946" s="54">
        <v>128</v>
      </c>
      <c r="F2946" s="56" t="s">
        <v>68</v>
      </c>
      <c r="G2946" s="56" t="s">
        <v>81</v>
      </c>
      <c r="H2946" s="56" t="s">
        <v>1048</v>
      </c>
      <c r="I2946" s="56" t="s">
        <v>1337</v>
      </c>
      <c r="J2946" s="54" t="s">
        <v>1338</v>
      </c>
      <c r="K2946" s="1">
        <v>31.541273</v>
      </c>
      <c r="L2946" s="1">
        <v>46.125217999999997</v>
      </c>
      <c r="M2946" s="1">
        <v>3</v>
      </c>
      <c r="N2946" s="9">
        <f>DATE(YEAR(TblLocations[[#This Row],[ODK_DateOfSubmission]]),MONTH(TblLocations[[#This Row],[ODK_DateOfSubmission]]),DAY(TblLocations[[#This Row],[ODK_DateOfSubmission]]))</f>
        <v>44900</v>
      </c>
      <c r="O2946" s="23" t="str">
        <f>_xlfn.CONCAT( YEAR(TblLocations[[#This Row],[ODK_DateOfSubmission]]), "-",TEXT( MONTH(TblLocations[[#This Row],[ODK_DateOfSubmission]]),"00"))</f>
        <v>2022-12</v>
      </c>
    </row>
    <row r="2947" spans="1:15" x14ac:dyDescent="0.25">
      <c r="A2947" s="13">
        <v>3502012</v>
      </c>
      <c r="B2947" s="1">
        <v>350201218</v>
      </c>
      <c r="C2947" s="1">
        <v>33800</v>
      </c>
      <c r="D2947" s="63">
        <v>44900</v>
      </c>
      <c r="E2947" s="54">
        <v>128</v>
      </c>
      <c r="F2947" s="56" t="s">
        <v>68</v>
      </c>
      <c r="G2947" s="56" t="s">
        <v>81</v>
      </c>
      <c r="H2947" s="56" t="s">
        <v>1048</v>
      </c>
      <c r="I2947" s="56" t="s">
        <v>1337</v>
      </c>
      <c r="J2947" s="54" t="s">
        <v>1338</v>
      </c>
      <c r="K2947" s="1">
        <v>31.541273</v>
      </c>
      <c r="L2947" s="1">
        <v>46.125217999999997</v>
      </c>
      <c r="M2947" s="1">
        <v>2</v>
      </c>
      <c r="N2947" s="9">
        <f>DATE(YEAR(TblLocations[[#This Row],[ODK_DateOfSubmission]]),MONTH(TblLocations[[#This Row],[ODK_DateOfSubmission]]),DAY(TblLocations[[#This Row],[ODK_DateOfSubmission]]))</f>
        <v>44900</v>
      </c>
      <c r="O2947" s="23" t="str">
        <f>_xlfn.CONCAT( YEAR(TblLocations[[#This Row],[ODK_DateOfSubmission]]), "-",TEXT( MONTH(TblLocations[[#This Row],[ODK_DateOfSubmission]]),"00"))</f>
        <v>2022-12</v>
      </c>
    </row>
    <row r="2948" spans="1:15" x14ac:dyDescent="0.25">
      <c r="A2948" s="13">
        <v>3502015</v>
      </c>
      <c r="B2948" s="1">
        <v>350201518</v>
      </c>
      <c r="C2948" s="1">
        <v>33803</v>
      </c>
      <c r="D2948" s="63">
        <v>44900</v>
      </c>
      <c r="E2948" s="54">
        <v>128</v>
      </c>
      <c r="F2948" s="56" t="s">
        <v>68</v>
      </c>
      <c r="G2948" s="56" t="s">
        <v>81</v>
      </c>
      <c r="H2948" s="56" t="s">
        <v>1048</v>
      </c>
      <c r="I2948" s="56" t="s">
        <v>1531</v>
      </c>
      <c r="J2948" s="54" t="s">
        <v>1532</v>
      </c>
      <c r="K2948" s="1">
        <v>31.543367</v>
      </c>
      <c r="L2948" s="1">
        <v>46.119889000000001</v>
      </c>
      <c r="M2948" s="1">
        <v>2</v>
      </c>
      <c r="N2948" s="9">
        <f>DATE(YEAR(TblLocations[[#This Row],[ODK_DateOfSubmission]]),MONTH(TblLocations[[#This Row],[ODK_DateOfSubmission]]),DAY(TblLocations[[#This Row],[ODK_DateOfSubmission]]))</f>
        <v>44900</v>
      </c>
      <c r="O2948" s="23" t="str">
        <f>_xlfn.CONCAT( YEAR(TblLocations[[#This Row],[ODK_DateOfSubmission]]), "-",TEXT( MONTH(TblLocations[[#This Row],[ODK_DateOfSubmission]]),"00"))</f>
        <v>2022-12</v>
      </c>
    </row>
    <row r="2949" spans="1:15" x14ac:dyDescent="0.25">
      <c r="A2949" s="13">
        <v>3502015</v>
      </c>
      <c r="B2949" s="1">
        <v>350201518</v>
      </c>
      <c r="C2949" s="1">
        <v>33803</v>
      </c>
      <c r="D2949" s="63">
        <v>44900</v>
      </c>
      <c r="E2949" s="54">
        <v>128</v>
      </c>
      <c r="F2949" s="56" t="s">
        <v>68</v>
      </c>
      <c r="G2949" s="56" t="s">
        <v>81</v>
      </c>
      <c r="H2949" s="56" t="s">
        <v>1048</v>
      </c>
      <c r="I2949" s="56" t="s">
        <v>1531</v>
      </c>
      <c r="J2949" s="54" t="s">
        <v>1532</v>
      </c>
      <c r="K2949" s="1">
        <v>31.543367</v>
      </c>
      <c r="L2949" s="1">
        <v>46.119889000000001</v>
      </c>
      <c r="M2949" s="1">
        <v>2</v>
      </c>
      <c r="N2949" s="9">
        <f>DATE(YEAR(TblLocations[[#This Row],[ODK_DateOfSubmission]]),MONTH(TblLocations[[#This Row],[ODK_DateOfSubmission]]),DAY(TblLocations[[#This Row],[ODK_DateOfSubmission]]))</f>
        <v>44900</v>
      </c>
      <c r="O2949" s="23" t="str">
        <f>_xlfn.CONCAT( YEAR(TblLocations[[#This Row],[ODK_DateOfSubmission]]), "-",TEXT( MONTH(TblLocations[[#This Row],[ODK_DateOfSubmission]]),"00"))</f>
        <v>2022-12</v>
      </c>
    </row>
    <row r="2950" spans="1:15" x14ac:dyDescent="0.25">
      <c r="A2950" s="13">
        <v>3502016</v>
      </c>
      <c r="B2950" s="1">
        <v>350201618</v>
      </c>
      <c r="C2950" s="1">
        <v>34162</v>
      </c>
      <c r="D2950" s="63">
        <v>44900</v>
      </c>
      <c r="E2950" s="54">
        <v>128</v>
      </c>
      <c r="F2950" s="56" t="s">
        <v>68</v>
      </c>
      <c r="G2950" s="56" t="s">
        <v>81</v>
      </c>
      <c r="H2950" s="56" t="s">
        <v>1047</v>
      </c>
      <c r="I2950" s="56" t="s">
        <v>1440</v>
      </c>
      <c r="J2950" s="54" t="s">
        <v>1441</v>
      </c>
      <c r="K2950" s="1">
        <v>31.735530000000001</v>
      </c>
      <c r="L2950" s="1">
        <v>46.112045999999999</v>
      </c>
      <c r="M2950" s="1">
        <v>4</v>
      </c>
      <c r="N2950" s="9">
        <f>DATE(YEAR(TblLocations[[#This Row],[ODK_DateOfSubmission]]),MONTH(TblLocations[[#This Row],[ODK_DateOfSubmission]]),DAY(TblLocations[[#This Row],[ODK_DateOfSubmission]]))</f>
        <v>44900</v>
      </c>
      <c r="O2950" s="23" t="str">
        <f>_xlfn.CONCAT( YEAR(TblLocations[[#This Row],[ODK_DateOfSubmission]]), "-",TEXT( MONTH(TblLocations[[#This Row],[ODK_DateOfSubmission]]),"00"))</f>
        <v>2022-12</v>
      </c>
    </row>
    <row r="2951" spans="1:15" x14ac:dyDescent="0.25">
      <c r="A2951" s="13">
        <v>3502016</v>
      </c>
      <c r="B2951" s="1">
        <v>350201618</v>
      </c>
      <c r="C2951" s="1">
        <v>34162</v>
      </c>
      <c r="D2951" s="63">
        <v>44900</v>
      </c>
      <c r="E2951" s="54">
        <v>128</v>
      </c>
      <c r="F2951" s="56" t="s">
        <v>68</v>
      </c>
      <c r="G2951" s="56" t="s">
        <v>81</v>
      </c>
      <c r="H2951" s="56" t="s">
        <v>1047</v>
      </c>
      <c r="I2951" s="56" t="s">
        <v>1440</v>
      </c>
      <c r="J2951" s="54" t="s">
        <v>1441</v>
      </c>
      <c r="K2951" s="1">
        <v>31.735530000000001</v>
      </c>
      <c r="L2951" s="1">
        <v>46.112045999999999</v>
      </c>
      <c r="M2951" s="1">
        <v>3</v>
      </c>
      <c r="N2951" s="9">
        <f>DATE(YEAR(TblLocations[[#This Row],[ODK_DateOfSubmission]]),MONTH(TblLocations[[#This Row],[ODK_DateOfSubmission]]),DAY(TblLocations[[#This Row],[ODK_DateOfSubmission]]))</f>
        <v>44900</v>
      </c>
      <c r="O2951" s="23" t="str">
        <f>_xlfn.CONCAT( YEAR(TblLocations[[#This Row],[ODK_DateOfSubmission]]), "-",TEXT( MONTH(TblLocations[[#This Row],[ODK_DateOfSubmission]]),"00"))</f>
        <v>2022-12</v>
      </c>
    </row>
    <row r="2952" spans="1:15" x14ac:dyDescent="0.25">
      <c r="A2952" s="13">
        <v>3502016</v>
      </c>
      <c r="B2952" s="1">
        <v>350201618</v>
      </c>
      <c r="C2952" s="1">
        <v>34162</v>
      </c>
      <c r="D2952" s="63">
        <v>44900</v>
      </c>
      <c r="E2952" s="54">
        <v>128</v>
      </c>
      <c r="F2952" s="56" t="s">
        <v>68</v>
      </c>
      <c r="G2952" s="56" t="s">
        <v>81</v>
      </c>
      <c r="H2952" s="56" t="s">
        <v>1047</v>
      </c>
      <c r="I2952" s="56" t="s">
        <v>1440</v>
      </c>
      <c r="J2952" s="54" t="s">
        <v>1441</v>
      </c>
      <c r="K2952" s="1">
        <v>31.735530000000001</v>
      </c>
      <c r="L2952" s="1">
        <v>46.112045999999999</v>
      </c>
      <c r="M2952" s="1">
        <v>7</v>
      </c>
      <c r="N2952" s="9">
        <f>DATE(YEAR(TblLocations[[#This Row],[ODK_DateOfSubmission]]),MONTH(TblLocations[[#This Row],[ODK_DateOfSubmission]]),DAY(TblLocations[[#This Row],[ODK_DateOfSubmission]]))</f>
        <v>44900</v>
      </c>
      <c r="O2952" s="23" t="str">
        <f>_xlfn.CONCAT( YEAR(TblLocations[[#This Row],[ODK_DateOfSubmission]]), "-",TEXT( MONTH(TblLocations[[#This Row],[ODK_DateOfSubmission]]),"00"))</f>
        <v>2022-12</v>
      </c>
    </row>
    <row r="2953" spans="1:15" x14ac:dyDescent="0.25">
      <c r="A2953" s="13">
        <v>3502016</v>
      </c>
      <c r="B2953" s="1">
        <v>350201618</v>
      </c>
      <c r="C2953" s="1">
        <v>34162</v>
      </c>
      <c r="D2953" s="63">
        <v>44900</v>
      </c>
      <c r="E2953" s="54">
        <v>128</v>
      </c>
      <c r="F2953" s="56" t="s">
        <v>68</v>
      </c>
      <c r="G2953" s="56" t="s">
        <v>81</v>
      </c>
      <c r="H2953" s="56" t="s">
        <v>1047</v>
      </c>
      <c r="I2953" s="56" t="s">
        <v>1440</v>
      </c>
      <c r="J2953" s="54" t="s">
        <v>1441</v>
      </c>
      <c r="K2953" s="1">
        <v>31.735530000000001</v>
      </c>
      <c r="L2953" s="1">
        <v>46.112045999999999</v>
      </c>
      <c r="M2953" s="1">
        <v>3</v>
      </c>
      <c r="N2953" s="9">
        <f>DATE(YEAR(TblLocations[[#This Row],[ODK_DateOfSubmission]]),MONTH(TblLocations[[#This Row],[ODK_DateOfSubmission]]),DAY(TblLocations[[#This Row],[ODK_DateOfSubmission]]))</f>
        <v>44900</v>
      </c>
      <c r="O2953" s="23" t="str">
        <f>_xlfn.CONCAT( YEAR(TblLocations[[#This Row],[ODK_DateOfSubmission]]), "-",TEXT( MONTH(TblLocations[[#This Row],[ODK_DateOfSubmission]]),"00"))</f>
        <v>2022-12</v>
      </c>
    </row>
    <row r="2954" spans="1:15" x14ac:dyDescent="0.25">
      <c r="A2954" s="13">
        <v>3502018</v>
      </c>
      <c r="B2954" s="1">
        <v>350201818</v>
      </c>
      <c r="C2954" s="1">
        <v>10289</v>
      </c>
      <c r="D2954" s="63">
        <v>44900</v>
      </c>
      <c r="E2954" s="54">
        <v>128</v>
      </c>
      <c r="F2954" s="56" t="s">
        <v>68</v>
      </c>
      <c r="G2954" s="56" t="s">
        <v>81</v>
      </c>
      <c r="H2954" s="56" t="s">
        <v>1047</v>
      </c>
      <c r="I2954" s="56" t="s">
        <v>1088</v>
      </c>
      <c r="J2954" s="54" t="s">
        <v>1510</v>
      </c>
      <c r="K2954" s="1">
        <v>31.715143000000001</v>
      </c>
      <c r="L2954" s="1">
        <v>46.098461</v>
      </c>
      <c r="M2954" s="1">
        <v>3</v>
      </c>
      <c r="N2954" s="9">
        <f>DATE(YEAR(TblLocations[[#This Row],[ODK_DateOfSubmission]]),MONTH(TblLocations[[#This Row],[ODK_DateOfSubmission]]),DAY(TblLocations[[#This Row],[ODK_DateOfSubmission]]))</f>
        <v>44900</v>
      </c>
      <c r="O2954" s="23" t="str">
        <f>_xlfn.CONCAT( YEAR(TblLocations[[#This Row],[ODK_DateOfSubmission]]), "-",TEXT( MONTH(TblLocations[[#This Row],[ODK_DateOfSubmission]]),"00"))</f>
        <v>2022-12</v>
      </c>
    </row>
    <row r="2955" spans="1:15" x14ac:dyDescent="0.25">
      <c r="A2955" s="13">
        <v>3502018</v>
      </c>
      <c r="B2955" s="1">
        <v>350201818</v>
      </c>
      <c r="C2955" s="1">
        <v>10289</v>
      </c>
      <c r="D2955" s="63">
        <v>44900</v>
      </c>
      <c r="E2955" s="54">
        <v>128</v>
      </c>
      <c r="F2955" s="56" t="s">
        <v>68</v>
      </c>
      <c r="G2955" s="56" t="s">
        <v>81</v>
      </c>
      <c r="H2955" s="56" t="s">
        <v>1047</v>
      </c>
      <c r="I2955" s="56" t="s">
        <v>1088</v>
      </c>
      <c r="J2955" s="54" t="s">
        <v>1510</v>
      </c>
      <c r="K2955" s="1">
        <v>31.715143000000001</v>
      </c>
      <c r="L2955" s="1">
        <v>46.098461</v>
      </c>
      <c r="M2955" s="1">
        <v>2</v>
      </c>
      <c r="N2955" s="9">
        <f>DATE(YEAR(TblLocations[[#This Row],[ODK_DateOfSubmission]]),MONTH(TblLocations[[#This Row],[ODK_DateOfSubmission]]),DAY(TblLocations[[#This Row],[ODK_DateOfSubmission]]))</f>
        <v>44900</v>
      </c>
      <c r="O2955" s="23" t="str">
        <f>_xlfn.CONCAT( YEAR(TblLocations[[#This Row],[ODK_DateOfSubmission]]), "-",TEXT( MONTH(TblLocations[[#This Row],[ODK_DateOfSubmission]]),"00"))</f>
        <v>2022-12</v>
      </c>
    </row>
    <row r="2956" spans="1:15" x14ac:dyDescent="0.25">
      <c r="A2956" s="13">
        <v>3502018</v>
      </c>
      <c r="B2956" s="1">
        <v>350201818</v>
      </c>
      <c r="C2956" s="1">
        <v>10289</v>
      </c>
      <c r="D2956" s="63">
        <v>44900</v>
      </c>
      <c r="E2956" s="54">
        <v>128</v>
      </c>
      <c r="F2956" s="56" t="s">
        <v>68</v>
      </c>
      <c r="G2956" s="56" t="s">
        <v>81</v>
      </c>
      <c r="H2956" s="56" t="s">
        <v>1047</v>
      </c>
      <c r="I2956" s="56" t="s">
        <v>1088</v>
      </c>
      <c r="J2956" s="54" t="s">
        <v>1510</v>
      </c>
      <c r="K2956" s="1">
        <v>31.715143000000001</v>
      </c>
      <c r="L2956" s="1">
        <v>46.098461</v>
      </c>
      <c r="M2956" s="1">
        <v>3</v>
      </c>
      <c r="N2956" s="9">
        <f>DATE(YEAR(TblLocations[[#This Row],[ODK_DateOfSubmission]]),MONTH(TblLocations[[#This Row],[ODK_DateOfSubmission]]),DAY(TblLocations[[#This Row],[ODK_DateOfSubmission]]))</f>
        <v>44900</v>
      </c>
      <c r="O2956" s="23" t="str">
        <f>_xlfn.CONCAT( YEAR(TblLocations[[#This Row],[ODK_DateOfSubmission]]), "-",TEXT( MONTH(TblLocations[[#This Row],[ODK_DateOfSubmission]]),"00"))</f>
        <v>2022-12</v>
      </c>
    </row>
    <row r="2957" spans="1:15" x14ac:dyDescent="0.25">
      <c r="A2957" s="13">
        <v>3502003</v>
      </c>
      <c r="B2957" s="1">
        <v>350200318</v>
      </c>
      <c r="C2957" s="1">
        <v>24722</v>
      </c>
      <c r="D2957" s="63">
        <v>44900</v>
      </c>
      <c r="E2957" s="54">
        <v>128</v>
      </c>
      <c r="F2957" s="56" t="s">
        <v>68</v>
      </c>
      <c r="G2957" s="56" t="s">
        <v>81</v>
      </c>
      <c r="H2957" s="56" t="s">
        <v>1047</v>
      </c>
      <c r="I2957" s="56" t="s">
        <v>1051</v>
      </c>
      <c r="J2957" s="54" t="s">
        <v>897</v>
      </c>
      <c r="K2957" s="1">
        <v>31.711529196499999</v>
      </c>
      <c r="L2957" s="1">
        <v>46.124556874</v>
      </c>
      <c r="M2957" s="1">
        <v>4</v>
      </c>
      <c r="N2957" s="9">
        <f>DATE(YEAR(TblLocations[[#This Row],[ODK_DateOfSubmission]]),MONTH(TblLocations[[#This Row],[ODK_DateOfSubmission]]),DAY(TblLocations[[#This Row],[ODK_DateOfSubmission]]))</f>
        <v>44900</v>
      </c>
      <c r="O2957" s="23" t="str">
        <f>_xlfn.CONCAT( YEAR(TblLocations[[#This Row],[ODK_DateOfSubmission]]), "-",TEXT( MONTH(TblLocations[[#This Row],[ODK_DateOfSubmission]]),"00"))</f>
        <v>2022-12</v>
      </c>
    </row>
    <row r="2958" spans="1:15" x14ac:dyDescent="0.25">
      <c r="A2958" s="13">
        <v>3502003</v>
      </c>
      <c r="B2958" s="1">
        <v>350200318</v>
      </c>
      <c r="C2958" s="1">
        <v>24722</v>
      </c>
      <c r="D2958" s="63">
        <v>44900</v>
      </c>
      <c r="E2958" s="54">
        <v>128</v>
      </c>
      <c r="F2958" s="56" t="s">
        <v>68</v>
      </c>
      <c r="G2958" s="56" t="s">
        <v>81</v>
      </c>
      <c r="H2958" s="56" t="s">
        <v>1047</v>
      </c>
      <c r="I2958" s="56" t="s">
        <v>1051</v>
      </c>
      <c r="J2958" s="54" t="s">
        <v>897</v>
      </c>
      <c r="K2958" s="1">
        <v>31.711529196499999</v>
      </c>
      <c r="L2958" s="1">
        <v>46.124556874</v>
      </c>
      <c r="M2958" s="1">
        <v>5</v>
      </c>
      <c r="N2958" s="9">
        <f>DATE(YEAR(TblLocations[[#This Row],[ODK_DateOfSubmission]]),MONTH(TblLocations[[#This Row],[ODK_DateOfSubmission]]),DAY(TblLocations[[#This Row],[ODK_DateOfSubmission]]))</f>
        <v>44900</v>
      </c>
      <c r="O2958" s="23" t="str">
        <f>_xlfn.CONCAT( YEAR(TblLocations[[#This Row],[ODK_DateOfSubmission]]), "-",TEXT( MONTH(TblLocations[[#This Row],[ODK_DateOfSubmission]]),"00"))</f>
        <v>2022-12</v>
      </c>
    </row>
    <row r="2959" spans="1:15" x14ac:dyDescent="0.25">
      <c r="A2959" s="13">
        <v>3502007</v>
      </c>
      <c r="B2959" s="1">
        <v>350200718</v>
      </c>
      <c r="C2959" s="1">
        <v>33795</v>
      </c>
      <c r="D2959" s="63">
        <v>44900</v>
      </c>
      <c r="E2959" s="54">
        <v>128</v>
      </c>
      <c r="F2959" s="56" t="s">
        <v>68</v>
      </c>
      <c r="G2959" s="56" t="s">
        <v>81</v>
      </c>
      <c r="H2959" s="56" t="s">
        <v>1047</v>
      </c>
      <c r="I2959" s="56" t="s">
        <v>1334</v>
      </c>
      <c r="J2959" s="54" t="s">
        <v>1335</v>
      </c>
      <c r="K2959" s="1">
        <v>31.728400000000001</v>
      </c>
      <c r="L2959" s="1">
        <v>46.110399999999998</v>
      </c>
      <c r="M2959" s="1">
        <v>4</v>
      </c>
      <c r="N2959" s="9">
        <f>DATE(YEAR(TblLocations[[#This Row],[ODK_DateOfSubmission]]),MONTH(TblLocations[[#This Row],[ODK_DateOfSubmission]]),DAY(TblLocations[[#This Row],[ODK_DateOfSubmission]]))</f>
        <v>44900</v>
      </c>
      <c r="O2959" s="23" t="str">
        <f>_xlfn.CONCAT( YEAR(TblLocations[[#This Row],[ODK_DateOfSubmission]]), "-",TEXT( MONTH(TblLocations[[#This Row],[ODK_DateOfSubmission]]),"00"))</f>
        <v>2022-12</v>
      </c>
    </row>
    <row r="2960" spans="1:15" x14ac:dyDescent="0.25">
      <c r="A2960" s="13">
        <v>3503015</v>
      </c>
      <c r="B2960" s="1">
        <v>350301518</v>
      </c>
      <c r="C2960" s="1">
        <v>33805</v>
      </c>
      <c r="D2960" s="63">
        <v>44878</v>
      </c>
      <c r="E2960" s="54">
        <v>128</v>
      </c>
      <c r="F2960" s="56" t="s">
        <v>68</v>
      </c>
      <c r="G2960" s="56" t="s">
        <v>86</v>
      </c>
      <c r="H2960" s="56" t="s">
        <v>1474</v>
      </c>
      <c r="I2960" s="56" t="s">
        <v>1475</v>
      </c>
      <c r="J2960" s="54" t="s">
        <v>216</v>
      </c>
      <c r="K2960" s="1">
        <v>31.295843999999999</v>
      </c>
      <c r="L2960" s="1">
        <v>46.233044999999997</v>
      </c>
      <c r="M2960" s="1">
        <v>1</v>
      </c>
      <c r="N2960" s="9">
        <f>DATE(YEAR(TblLocations[[#This Row],[ODK_DateOfSubmission]]),MONTH(TblLocations[[#This Row],[ODK_DateOfSubmission]]),DAY(TblLocations[[#This Row],[ODK_DateOfSubmission]]))</f>
        <v>44878</v>
      </c>
      <c r="O2960" s="23" t="str">
        <f>_xlfn.CONCAT( YEAR(TblLocations[[#This Row],[ODK_DateOfSubmission]]), "-",TEXT( MONTH(TblLocations[[#This Row],[ODK_DateOfSubmission]]),"00"))</f>
        <v>2022-11</v>
      </c>
    </row>
    <row r="2961" spans="1:15" x14ac:dyDescent="0.25">
      <c r="A2961" s="13">
        <v>3503015</v>
      </c>
      <c r="B2961" s="1">
        <v>350301518</v>
      </c>
      <c r="C2961" s="1">
        <v>33805</v>
      </c>
      <c r="D2961" s="63">
        <v>44878</v>
      </c>
      <c r="E2961" s="54">
        <v>128</v>
      </c>
      <c r="F2961" s="56" t="s">
        <v>68</v>
      </c>
      <c r="G2961" s="56" t="s">
        <v>86</v>
      </c>
      <c r="H2961" s="56" t="s">
        <v>1474</v>
      </c>
      <c r="I2961" s="56" t="s">
        <v>1475</v>
      </c>
      <c r="J2961" s="54" t="s">
        <v>216</v>
      </c>
      <c r="K2961" s="1">
        <v>31.295843999999999</v>
      </c>
      <c r="L2961" s="1">
        <v>46.233044999999997</v>
      </c>
      <c r="M2961" s="1">
        <v>1</v>
      </c>
      <c r="N2961" s="9">
        <f>DATE(YEAR(TblLocations[[#This Row],[ODK_DateOfSubmission]]),MONTH(TblLocations[[#This Row],[ODK_DateOfSubmission]]),DAY(TblLocations[[#This Row],[ODK_DateOfSubmission]]))</f>
        <v>44878</v>
      </c>
      <c r="O2961" s="23" t="str">
        <f>_xlfn.CONCAT( YEAR(TblLocations[[#This Row],[ODK_DateOfSubmission]]), "-",TEXT( MONTH(TblLocations[[#This Row],[ODK_DateOfSubmission]]),"00"))</f>
        <v>2022-11</v>
      </c>
    </row>
    <row r="2962" spans="1:15" x14ac:dyDescent="0.25">
      <c r="A2962" s="13">
        <v>3503015</v>
      </c>
      <c r="B2962" s="1">
        <v>350301518</v>
      </c>
      <c r="C2962" s="1">
        <v>33805</v>
      </c>
      <c r="D2962" s="63">
        <v>44878</v>
      </c>
      <c r="E2962" s="54">
        <v>128</v>
      </c>
      <c r="F2962" s="56" t="s">
        <v>68</v>
      </c>
      <c r="G2962" s="56" t="s">
        <v>86</v>
      </c>
      <c r="H2962" s="56" t="s">
        <v>1474</v>
      </c>
      <c r="I2962" s="56" t="s">
        <v>1475</v>
      </c>
      <c r="J2962" s="54" t="s">
        <v>216</v>
      </c>
      <c r="K2962" s="1">
        <v>31.295843999999999</v>
      </c>
      <c r="L2962" s="1">
        <v>46.233044999999997</v>
      </c>
      <c r="M2962" s="1">
        <v>1</v>
      </c>
      <c r="N2962" s="9">
        <f>DATE(YEAR(TblLocations[[#This Row],[ODK_DateOfSubmission]]),MONTH(TblLocations[[#This Row],[ODK_DateOfSubmission]]),DAY(TblLocations[[#This Row],[ODK_DateOfSubmission]]))</f>
        <v>44878</v>
      </c>
      <c r="O2962" s="23" t="str">
        <f>_xlfn.CONCAT( YEAR(TblLocations[[#This Row],[ODK_DateOfSubmission]]), "-",TEXT( MONTH(TblLocations[[#This Row],[ODK_DateOfSubmission]]),"00"))</f>
        <v>2022-11</v>
      </c>
    </row>
    <row r="2963" spans="1:15" x14ac:dyDescent="0.25">
      <c r="A2963" s="13">
        <v>3503001</v>
      </c>
      <c r="B2963" s="1">
        <v>350300118</v>
      </c>
      <c r="C2963" s="1">
        <v>10250</v>
      </c>
      <c r="D2963" s="63">
        <v>44878</v>
      </c>
      <c r="E2963" s="54">
        <v>128</v>
      </c>
      <c r="F2963" s="56" t="s">
        <v>68</v>
      </c>
      <c r="G2963" s="56" t="s">
        <v>86</v>
      </c>
      <c r="H2963" s="56" t="s">
        <v>1404</v>
      </c>
      <c r="I2963" s="56" t="s">
        <v>1476</v>
      </c>
      <c r="J2963" s="54" t="s">
        <v>1477</v>
      </c>
      <c r="K2963" s="1">
        <v>31.4359498874</v>
      </c>
      <c r="L2963" s="1">
        <v>46.172572526899998</v>
      </c>
      <c r="M2963" s="1">
        <v>1</v>
      </c>
      <c r="N2963" s="9">
        <f>DATE(YEAR(TblLocations[[#This Row],[ODK_DateOfSubmission]]),MONTH(TblLocations[[#This Row],[ODK_DateOfSubmission]]),DAY(TblLocations[[#This Row],[ODK_DateOfSubmission]]))</f>
        <v>44878</v>
      </c>
      <c r="O2963" s="23" t="str">
        <f>_xlfn.CONCAT( YEAR(TblLocations[[#This Row],[ODK_DateOfSubmission]]), "-",TEXT( MONTH(TblLocations[[#This Row],[ODK_DateOfSubmission]]),"00"))</f>
        <v>2022-11</v>
      </c>
    </row>
    <row r="2964" spans="1:15" x14ac:dyDescent="0.25">
      <c r="A2964" s="13">
        <v>3503006</v>
      </c>
      <c r="B2964" s="1">
        <v>350300618</v>
      </c>
      <c r="C2964" s="1">
        <v>21209</v>
      </c>
      <c r="D2964" s="63">
        <v>44878</v>
      </c>
      <c r="E2964" s="54">
        <v>128</v>
      </c>
      <c r="F2964" s="56" t="s">
        <v>68</v>
      </c>
      <c r="G2964" s="56" t="s">
        <v>86</v>
      </c>
      <c r="H2964" s="56" t="s">
        <v>1404</v>
      </c>
      <c r="I2964" s="56" t="s">
        <v>1406</v>
      </c>
      <c r="J2964" s="54" t="s">
        <v>1407</v>
      </c>
      <c r="K2964" s="1">
        <v>31.415689718399999</v>
      </c>
      <c r="L2964" s="1">
        <v>46.163976839100002</v>
      </c>
      <c r="M2964" s="1">
        <v>1</v>
      </c>
      <c r="N2964" s="9">
        <f>DATE(YEAR(TblLocations[[#This Row],[ODK_DateOfSubmission]]),MONTH(TblLocations[[#This Row],[ODK_DateOfSubmission]]),DAY(TblLocations[[#This Row],[ODK_DateOfSubmission]]))</f>
        <v>44878</v>
      </c>
      <c r="O2964" s="23" t="str">
        <f>_xlfn.CONCAT( YEAR(TblLocations[[#This Row],[ODK_DateOfSubmission]]), "-",TEXT( MONTH(TblLocations[[#This Row],[ODK_DateOfSubmission]]),"00"))</f>
        <v>2022-11</v>
      </c>
    </row>
    <row r="2965" spans="1:15" x14ac:dyDescent="0.25">
      <c r="A2965" s="13">
        <v>3503006</v>
      </c>
      <c r="B2965" s="1">
        <v>350300618</v>
      </c>
      <c r="C2965" s="1">
        <v>21209</v>
      </c>
      <c r="D2965" s="63">
        <v>44878</v>
      </c>
      <c r="E2965" s="54">
        <v>128</v>
      </c>
      <c r="F2965" s="56" t="s">
        <v>68</v>
      </c>
      <c r="G2965" s="56" t="s">
        <v>86</v>
      </c>
      <c r="H2965" s="56" t="s">
        <v>1404</v>
      </c>
      <c r="I2965" s="56" t="s">
        <v>1406</v>
      </c>
      <c r="J2965" s="54" t="s">
        <v>1407</v>
      </c>
      <c r="K2965" s="1">
        <v>31.415689718399999</v>
      </c>
      <c r="L2965" s="1">
        <v>46.163976839100002</v>
      </c>
      <c r="M2965" s="1">
        <v>1</v>
      </c>
      <c r="N2965" s="9">
        <f>DATE(YEAR(TblLocations[[#This Row],[ODK_DateOfSubmission]]),MONTH(TblLocations[[#This Row],[ODK_DateOfSubmission]]),DAY(TblLocations[[#This Row],[ODK_DateOfSubmission]]))</f>
        <v>44878</v>
      </c>
      <c r="O2965" s="23" t="str">
        <f>_xlfn.CONCAT( YEAR(TblLocations[[#This Row],[ODK_DateOfSubmission]]), "-",TEXT( MONTH(TblLocations[[#This Row],[ODK_DateOfSubmission]]),"00"))</f>
        <v>2022-11</v>
      </c>
    </row>
    <row r="2966" spans="1:15" x14ac:dyDescent="0.25">
      <c r="A2966" s="13">
        <v>3503008</v>
      </c>
      <c r="B2966" s="1">
        <v>350300818</v>
      </c>
      <c r="C2966" s="1">
        <v>9848</v>
      </c>
      <c r="D2966" s="63">
        <v>44879</v>
      </c>
      <c r="E2966" s="54">
        <v>128</v>
      </c>
      <c r="F2966" s="56" t="s">
        <v>68</v>
      </c>
      <c r="G2966" s="56" t="s">
        <v>86</v>
      </c>
      <c r="H2966" s="56" t="s">
        <v>1404</v>
      </c>
      <c r="I2966" s="56" t="s">
        <v>1478</v>
      </c>
      <c r="J2966" s="54" t="s">
        <v>1479</v>
      </c>
      <c r="K2966" s="1">
        <v>31.415756054100001</v>
      </c>
      <c r="L2966" s="1">
        <v>46.172971067500001</v>
      </c>
      <c r="M2966" s="1">
        <v>1</v>
      </c>
      <c r="N2966" s="9">
        <f>DATE(YEAR(TblLocations[[#This Row],[ODK_DateOfSubmission]]),MONTH(TblLocations[[#This Row],[ODK_DateOfSubmission]]),DAY(TblLocations[[#This Row],[ODK_DateOfSubmission]]))</f>
        <v>44879</v>
      </c>
      <c r="O2966" s="23" t="str">
        <f>_xlfn.CONCAT( YEAR(TblLocations[[#This Row],[ODK_DateOfSubmission]]), "-",TEXT( MONTH(TblLocations[[#This Row],[ODK_DateOfSubmission]]),"00"))</f>
        <v>2022-11</v>
      </c>
    </row>
    <row r="2967" spans="1:15" x14ac:dyDescent="0.25">
      <c r="A2967" s="13">
        <v>3503009</v>
      </c>
      <c r="B2967" s="1">
        <v>350300918</v>
      </c>
      <c r="C2967" s="1">
        <v>9822</v>
      </c>
      <c r="D2967" s="63">
        <v>44879</v>
      </c>
      <c r="E2967" s="54">
        <v>128</v>
      </c>
      <c r="F2967" s="56" t="s">
        <v>68</v>
      </c>
      <c r="G2967" s="56" t="s">
        <v>86</v>
      </c>
      <c r="H2967" s="56" t="s">
        <v>1404</v>
      </c>
      <c r="I2967" s="56" t="s">
        <v>1410</v>
      </c>
      <c r="J2967" s="54" t="s">
        <v>1411</v>
      </c>
      <c r="K2967" s="1">
        <v>31.403907212699998</v>
      </c>
      <c r="L2967" s="1">
        <v>46.175491096099996</v>
      </c>
      <c r="M2967" s="1">
        <v>1</v>
      </c>
      <c r="N2967" s="9">
        <f>DATE(YEAR(TblLocations[[#This Row],[ODK_DateOfSubmission]]),MONTH(TblLocations[[#This Row],[ODK_DateOfSubmission]]),DAY(TblLocations[[#This Row],[ODK_DateOfSubmission]]))</f>
        <v>44879</v>
      </c>
      <c r="O2967" s="23" t="str">
        <f>_xlfn.CONCAT( YEAR(TblLocations[[#This Row],[ODK_DateOfSubmission]]), "-",TEXT( MONTH(TblLocations[[#This Row],[ODK_DateOfSubmission]]),"00"))</f>
        <v>2022-11</v>
      </c>
    </row>
    <row r="2968" spans="1:15" x14ac:dyDescent="0.25">
      <c r="A2968" s="13">
        <v>3503009</v>
      </c>
      <c r="B2968" s="1">
        <v>350300918</v>
      </c>
      <c r="C2968" s="1">
        <v>9822</v>
      </c>
      <c r="D2968" s="63">
        <v>44879</v>
      </c>
      <c r="E2968" s="54">
        <v>128</v>
      </c>
      <c r="F2968" s="56" t="s">
        <v>68</v>
      </c>
      <c r="G2968" s="56" t="s">
        <v>86</v>
      </c>
      <c r="H2968" s="56" t="s">
        <v>1404</v>
      </c>
      <c r="I2968" s="56" t="s">
        <v>1410</v>
      </c>
      <c r="J2968" s="54" t="s">
        <v>1411</v>
      </c>
      <c r="K2968" s="1">
        <v>31.403907212699998</v>
      </c>
      <c r="L2968" s="1">
        <v>46.175491096099996</v>
      </c>
      <c r="M2968" s="1">
        <v>1</v>
      </c>
      <c r="N2968" s="9">
        <f>DATE(YEAR(TblLocations[[#This Row],[ODK_DateOfSubmission]]),MONTH(TblLocations[[#This Row],[ODK_DateOfSubmission]]),DAY(TblLocations[[#This Row],[ODK_DateOfSubmission]]))</f>
        <v>44879</v>
      </c>
      <c r="O2968" s="23" t="str">
        <f>_xlfn.CONCAT( YEAR(TblLocations[[#This Row],[ODK_DateOfSubmission]]), "-",TEXT( MONTH(TblLocations[[#This Row],[ODK_DateOfSubmission]]),"00"))</f>
        <v>2022-11</v>
      </c>
    </row>
    <row r="2969" spans="1:15" x14ac:dyDescent="0.25">
      <c r="A2969" s="13">
        <v>3503012</v>
      </c>
      <c r="B2969" s="1">
        <v>350301218</v>
      </c>
      <c r="C2969" s="1">
        <v>10286</v>
      </c>
      <c r="D2969" s="63">
        <v>44878</v>
      </c>
      <c r="E2969" s="54">
        <v>128</v>
      </c>
      <c r="F2969" s="56" t="s">
        <v>68</v>
      </c>
      <c r="G2969" s="56" t="s">
        <v>86</v>
      </c>
      <c r="H2969" s="56" t="s">
        <v>1404</v>
      </c>
      <c r="I2969" s="56" t="s">
        <v>1405</v>
      </c>
      <c r="J2969" s="54" t="s">
        <v>1127</v>
      </c>
      <c r="K2969" s="1">
        <v>31.400419743299999</v>
      </c>
      <c r="L2969" s="1">
        <v>46.1806881535</v>
      </c>
      <c r="M2969" s="1">
        <v>2</v>
      </c>
      <c r="N2969" s="9">
        <f>DATE(YEAR(TblLocations[[#This Row],[ODK_DateOfSubmission]]),MONTH(TblLocations[[#This Row],[ODK_DateOfSubmission]]),DAY(TblLocations[[#This Row],[ODK_DateOfSubmission]]))</f>
        <v>44878</v>
      </c>
      <c r="O2969" s="23" t="str">
        <f>_xlfn.CONCAT( YEAR(TblLocations[[#This Row],[ODK_DateOfSubmission]]), "-",TEXT( MONTH(TblLocations[[#This Row],[ODK_DateOfSubmission]]),"00"))</f>
        <v>2022-11</v>
      </c>
    </row>
    <row r="2970" spans="1:15" x14ac:dyDescent="0.25">
      <c r="A2970" s="13">
        <v>3503012</v>
      </c>
      <c r="B2970" s="1">
        <v>350301218</v>
      </c>
      <c r="C2970" s="1">
        <v>10286</v>
      </c>
      <c r="D2970" s="63">
        <v>44878</v>
      </c>
      <c r="E2970" s="54">
        <v>128</v>
      </c>
      <c r="F2970" s="56" t="s">
        <v>68</v>
      </c>
      <c r="G2970" s="56" t="s">
        <v>86</v>
      </c>
      <c r="H2970" s="56" t="s">
        <v>1404</v>
      </c>
      <c r="I2970" s="56" t="s">
        <v>1405</v>
      </c>
      <c r="J2970" s="54" t="s">
        <v>1127</v>
      </c>
      <c r="K2970" s="1">
        <v>31.400419743299999</v>
      </c>
      <c r="L2970" s="1">
        <v>46.1806881535</v>
      </c>
      <c r="M2970" s="1">
        <v>1</v>
      </c>
      <c r="N2970" s="9">
        <f>DATE(YEAR(TblLocations[[#This Row],[ODK_DateOfSubmission]]),MONTH(TblLocations[[#This Row],[ODK_DateOfSubmission]]),DAY(TblLocations[[#This Row],[ODK_DateOfSubmission]]))</f>
        <v>44878</v>
      </c>
      <c r="O2970" s="23" t="str">
        <f>_xlfn.CONCAT( YEAR(TblLocations[[#This Row],[ODK_DateOfSubmission]]), "-",TEXT( MONTH(TblLocations[[#This Row],[ODK_DateOfSubmission]]),"00"))</f>
        <v>2022-11</v>
      </c>
    </row>
    <row r="2971" spans="1:15" x14ac:dyDescent="0.25">
      <c r="A2971" s="13">
        <v>3504050</v>
      </c>
      <c r="B2971" s="1">
        <v>350405018</v>
      </c>
      <c r="C2971" s="1">
        <v>25760</v>
      </c>
      <c r="D2971" s="63">
        <v>44905</v>
      </c>
      <c r="E2971" s="54">
        <v>128</v>
      </c>
      <c r="F2971" s="56" t="s">
        <v>68</v>
      </c>
      <c r="G2971" s="56" t="s">
        <v>73</v>
      </c>
      <c r="H2971" s="56" t="s">
        <v>1059</v>
      </c>
      <c r="I2971" s="56" t="s">
        <v>1533</v>
      </c>
      <c r="J2971" s="54" t="s">
        <v>1534</v>
      </c>
      <c r="K2971" s="1">
        <v>30.981975211000002</v>
      </c>
      <c r="L2971" s="1">
        <v>46.3081693265</v>
      </c>
      <c r="M2971" s="1">
        <v>5</v>
      </c>
      <c r="N2971" s="9">
        <f>DATE(YEAR(TblLocations[[#This Row],[ODK_DateOfSubmission]]),MONTH(TblLocations[[#This Row],[ODK_DateOfSubmission]]),DAY(TblLocations[[#This Row],[ODK_DateOfSubmission]]))</f>
        <v>44905</v>
      </c>
      <c r="O2971" s="23" t="str">
        <f>_xlfn.CONCAT( YEAR(TblLocations[[#This Row],[ODK_DateOfSubmission]]), "-",TEXT( MONTH(TblLocations[[#This Row],[ODK_DateOfSubmission]]),"00"))</f>
        <v>2022-12</v>
      </c>
    </row>
    <row r="2972" spans="1:15" x14ac:dyDescent="0.25">
      <c r="A2972" s="13">
        <v>3504051</v>
      </c>
      <c r="B2972" s="1">
        <v>350405118</v>
      </c>
      <c r="C2972" s="1">
        <v>23685</v>
      </c>
      <c r="D2972" s="63">
        <v>44880</v>
      </c>
      <c r="E2972" s="54">
        <v>128</v>
      </c>
      <c r="F2972" s="56" t="s">
        <v>68</v>
      </c>
      <c r="G2972" s="56" t="s">
        <v>73</v>
      </c>
      <c r="H2972" s="56" t="s">
        <v>1059</v>
      </c>
      <c r="I2972" s="56" t="s">
        <v>1108</v>
      </c>
      <c r="J2972" s="54" t="s">
        <v>1109</v>
      </c>
      <c r="K2972" s="1">
        <v>31.087265559999999</v>
      </c>
      <c r="L2972" s="1">
        <v>46.241235476500002</v>
      </c>
      <c r="M2972" s="1">
        <v>6</v>
      </c>
      <c r="N2972" s="9">
        <f>DATE(YEAR(TblLocations[[#This Row],[ODK_DateOfSubmission]]),MONTH(TblLocations[[#This Row],[ODK_DateOfSubmission]]),DAY(TblLocations[[#This Row],[ODK_DateOfSubmission]]))</f>
        <v>44880</v>
      </c>
      <c r="O2972" s="23" t="str">
        <f>_xlfn.CONCAT( YEAR(TblLocations[[#This Row],[ODK_DateOfSubmission]]), "-",TEXT( MONTH(TblLocations[[#This Row],[ODK_DateOfSubmission]]),"00"))</f>
        <v>2022-11</v>
      </c>
    </row>
    <row r="2973" spans="1:15" x14ac:dyDescent="0.25">
      <c r="A2973" s="13">
        <v>3504051</v>
      </c>
      <c r="B2973" s="1">
        <v>350405118</v>
      </c>
      <c r="C2973" s="1">
        <v>23685</v>
      </c>
      <c r="D2973" s="63">
        <v>44880</v>
      </c>
      <c r="E2973" s="54">
        <v>128</v>
      </c>
      <c r="F2973" s="56" t="s">
        <v>68</v>
      </c>
      <c r="G2973" s="56" t="s">
        <v>73</v>
      </c>
      <c r="H2973" s="56" t="s">
        <v>1059</v>
      </c>
      <c r="I2973" s="56" t="s">
        <v>1108</v>
      </c>
      <c r="J2973" s="54" t="s">
        <v>1109</v>
      </c>
      <c r="K2973" s="1">
        <v>31.087265559999999</v>
      </c>
      <c r="L2973" s="1">
        <v>46.241235476500002</v>
      </c>
      <c r="M2973" s="1">
        <v>4</v>
      </c>
      <c r="N2973" s="9">
        <f>DATE(YEAR(TblLocations[[#This Row],[ODK_DateOfSubmission]]),MONTH(TblLocations[[#This Row],[ODK_DateOfSubmission]]),DAY(TblLocations[[#This Row],[ODK_DateOfSubmission]]))</f>
        <v>44880</v>
      </c>
      <c r="O2973" s="23" t="str">
        <f>_xlfn.CONCAT( YEAR(TblLocations[[#This Row],[ODK_DateOfSubmission]]), "-",TEXT( MONTH(TblLocations[[#This Row],[ODK_DateOfSubmission]]),"00"))</f>
        <v>2022-11</v>
      </c>
    </row>
    <row r="2974" spans="1:15" x14ac:dyDescent="0.25">
      <c r="A2974" s="13">
        <v>3504051</v>
      </c>
      <c r="B2974" s="1">
        <v>350405118</v>
      </c>
      <c r="C2974" s="1">
        <v>23685</v>
      </c>
      <c r="D2974" s="63">
        <v>44880</v>
      </c>
      <c r="E2974" s="54">
        <v>128</v>
      </c>
      <c r="F2974" s="56" t="s">
        <v>68</v>
      </c>
      <c r="G2974" s="56" t="s">
        <v>73</v>
      </c>
      <c r="H2974" s="56" t="s">
        <v>1059</v>
      </c>
      <c r="I2974" s="56" t="s">
        <v>1108</v>
      </c>
      <c r="J2974" s="54" t="s">
        <v>1109</v>
      </c>
      <c r="K2974" s="1">
        <v>31.087265559999999</v>
      </c>
      <c r="L2974" s="1">
        <v>46.241235476500002</v>
      </c>
      <c r="M2974" s="1">
        <v>3</v>
      </c>
      <c r="N2974" s="9">
        <f>DATE(YEAR(TblLocations[[#This Row],[ODK_DateOfSubmission]]),MONTH(TblLocations[[#This Row],[ODK_DateOfSubmission]]),DAY(TblLocations[[#This Row],[ODK_DateOfSubmission]]))</f>
        <v>44880</v>
      </c>
      <c r="O2974" s="23" t="str">
        <f>_xlfn.CONCAT( YEAR(TblLocations[[#This Row],[ODK_DateOfSubmission]]), "-",TEXT( MONTH(TblLocations[[#This Row],[ODK_DateOfSubmission]]),"00"))</f>
        <v>2022-11</v>
      </c>
    </row>
    <row r="2975" spans="1:15" x14ac:dyDescent="0.25">
      <c r="A2975" s="13">
        <v>3504051</v>
      </c>
      <c r="B2975" s="1">
        <v>350405118</v>
      </c>
      <c r="C2975" s="1">
        <v>23685</v>
      </c>
      <c r="D2975" s="63">
        <v>44880</v>
      </c>
      <c r="E2975" s="54">
        <v>128</v>
      </c>
      <c r="F2975" s="56" t="s">
        <v>68</v>
      </c>
      <c r="G2975" s="56" t="s">
        <v>73</v>
      </c>
      <c r="H2975" s="56" t="s">
        <v>1059</v>
      </c>
      <c r="I2975" s="56" t="s">
        <v>1108</v>
      </c>
      <c r="J2975" s="54" t="s">
        <v>1109</v>
      </c>
      <c r="K2975" s="1">
        <v>31.087265559999999</v>
      </c>
      <c r="L2975" s="1">
        <v>46.241235476500002</v>
      </c>
      <c r="M2975" s="1">
        <v>3</v>
      </c>
      <c r="N2975" s="9">
        <f>DATE(YEAR(TblLocations[[#This Row],[ODK_DateOfSubmission]]),MONTH(TblLocations[[#This Row],[ODK_DateOfSubmission]]),DAY(TblLocations[[#This Row],[ODK_DateOfSubmission]]))</f>
        <v>44880</v>
      </c>
      <c r="O2975" s="23" t="str">
        <f>_xlfn.CONCAT( YEAR(TblLocations[[#This Row],[ODK_DateOfSubmission]]), "-",TEXT( MONTH(TblLocations[[#This Row],[ODK_DateOfSubmission]]),"00"))</f>
        <v>2022-11</v>
      </c>
    </row>
    <row r="2976" spans="1:15" x14ac:dyDescent="0.25">
      <c r="A2976" s="13">
        <v>3504052</v>
      </c>
      <c r="B2976" s="1">
        <v>350405218</v>
      </c>
      <c r="C2976" s="1">
        <v>9113</v>
      </c>
      <c r="D2976" s="63">
        <v>44886</v>
      </c>
      <c r="E2976" s="54">
        <v>128</v>
      </c>
      <c r="F2976" s="56" t="s">
        <v>68</v>
      </c>
      <c r="G2976" s="56" t="s">
        <v>73</v>
      </c>
      <c r="H2976" s="56" t="s">
        <v>1059</v>
      </c>
      <c r="I2976" s="56" t="s">
        <v>1102</v>
      </c>
      <c r="J2976" s="54" t="s">
        <v>1436</v>
      </c>
      <c r="K2976" s="1">
        <v>31.060153968000002</v>
      </c>
      <c r="L2976" s="1">
        <v>46.243325555299997</v>
      </c>
      <c r="M2976" s="1">
        <v>3</v>
      </c>
      <c r="N2976" s="9">
        <f>DATE(YEAR(TblLocations[[#This Row],[ODK_DateOfSubmission]]),MONTH(TblLocations[[#This Row],[ODK_DateOfSubmission]]),DAY(TblLocations[[#This Row],[ODK_DateOfSubmission]]))</f>
        <v>44886</v>
      </c>
      <c r="O2976" s="23" t="str">
        <f>_xlfn.CONCAT( YEAR(TblLocations[[#This Row],[ODK_DateOfSubmission]]), "-",TEXT( MONTH(TblLocations[[#This Row],[ODK_DateOfSubmission]]),"00"))</f>
        <v>2022-11</v>
      </c>
    </row>
    <row r="2977" spans="1:15" x14ac:dyDescent="0.25">
      <c r="A2977" s="13">
        <v>3504052</v>
      </c>
      <c r="B2977" s="1">
        <v>350405218</v>
      </c>
      <c r="C2977" s="1">
        <v>9113</v>
      </c>
      <c r="D2977" s="63">
        <v>44886</v>
      </c>
      <c r="E2977" s="54">
        <v>128</v>
      </c>
      <c r="F2977" s="56" t="s">
        <v>68</v>
      </c>
      <c r="G2977" s="56" t="s">
        <v>73</v>
      </c>
      <c r="H2977" s="56" t="s">
        <v>1059</v>
      </c>
      <c r="I2977" s="56" t="s">
        <v>1102</v>
      </c>
      <c r="J2977" s="54" t="s">
        <v>1436</v>
      </c>
      <c r="K2977" s="1">
        <v>31.060153968000002</v>
      </c>
      <c r="L2977" s="1">
        <v>46.243325555299997</v>
      </c>
      <c r="M2977" s="1">
        <v>2</v>
      </c>
      <c r="N2977" s="9">
        <f>DATE(YEAR(TblLocations[[#This Row],[ODK_DateOfSubmission]]),MONTH(TblLocations[[#This Row],[ODK_DateOfSubmission]]),DAY(TblLocations[[#This Row],[ODK_DateOfSubmission]]))</f>
        <v>44886</v>
      </c>
      <c r="O2977" s="23" t="str">
        <f>_xlfn.CONCAT( YEAR(TblLocations[[#This Row],[ODK_DateOfSubmission]]), "-",TEXT( MONTH(TblLocations[[#This Row],[ODK_DateOfSubmission]]),"00"))</f>
        <v>2022-11</v>
      </c>
    </row>
    <row r="2978" spans="1:15" x14ac:dyDescent="0.25">
      <c r="A2978" s="13">
        <v>3504054</v>
      </c>
      <c r="B2978" s="1">
        <v>350405418</v>
      </c>
      <c r="C2978" s="1">
        <v>9427</v>
      </c>
      <c r="D2978" s="63">
        <v>44906</v>
      </c>
      <c r="E2978" s="54">
        <v>128</v>
      </c>
      <c r="F2978" s="56" t="s">
        <v>68</v>
      </c>
      <c r="G2978" s="56" t="s">
        <v>73</v>
      </c>
      <c r="H2978" s="56" t="s">
        <v>1059</v>
      </c>
      <c r="I2978" s="56" t="s">
        <v>1110</v>
      </c>
      <c r="J2978" s="54" t="s">
        <v>1111</v>
      </c>
      <c r="K2978" s="1">
        <v>31.033617899999999</v>
      </c>
      <c r="L2978" s="1">
        <v>46.217652000000001</v>
      </c>
      <c r="M2978" s="1">
        <v>50</v>
      </c>
      <c r="N2978" s="9">
        <f>DATE(YEAR(TblLocations[[#This Row],[ODK_DateOfSubmission]]),MONTH(TblLocations[[#This Row],[ODK_DateOfSubmission]]),DAY(TblLocations[[#This Row],[ODK_DateOfSubmission]]))</f>
        <v>44906</v>
      </c>
      <c r="O2978" s="23" t="str">
        <f>_xlfn.CONCAT( YEAR(TblLocations[[#This Row],[ODK_DateOfSubmission]]), "-",TEXT( MONTH(TblLocations[[#This Row],[ODK_DateOfSubmission]]),"00"))</f>
        <v>2022-12</v>
      </c>
    </row>
    <row r="2979" spans="1:15" x14ac:dyDescent="0.25">
      <c r="A2979" s="13">
        <v>3504054</v>
      </c>
      <c r="B2979" s="1">
        <v>350405418</v>
      </c>
      <c r="C2979" s="1">
        <v>9427</v>
      </c>
      <c r="D2979" s="63">
        <v>44906</v>
      </c>
      <c r="E2979" s="54">
        <v>128</v>
      </c>
      <c r="F2979" s="56" t="s">
        <v>68</v>
      </c>
      <c r="G2979" s="56" t="s">
        <v>73</v>
      </c>
      <c r="H2979" s="56" t="s">
        <v>1059</v>
      </c>
      <c r="I2979" s="56" t="s">
        <v>1110</v>
      </c>
      <c r="J2979" s="54" t="s">
        <v>1111</v>
      </c>
      <c r="K2979" s="1">
        <v>31.033617899999999</v>
      </c>
      <c r="L2979" s="1">
        <v>46.217652000000001</v>
      </c>
      <c r="M2979" s="1">
        <v>25</v>
      </c>
      <c r="N2979" s="9">
        <f>DATE(YEAR(TblLocations[[#This Row],[ODK_DateOfSubmission]]),MONTH(TblLocations[[#This Row],[ODK_DateOfSubmission]]),DAY(TblLocations[[#This Row],[ODK_DateOfSubmission]]))</f>
        <v>44906</v>
      </c>
      <c r="O2979" s="23" t="str">
        <f>_xlfn.CONCAT( YEAR(TblLocations[[#This Row],[ODK_DateOfSubmission]]), "-",TEXT( MONTH(TblLocations[[#This Row],[ODK_DateOfSubmission]]),"00"))</f>
        <v>2022-12</v>
      </c>
    </row>
    <row r="2980" spans="1:15" x14ac:dyDescent="0.25">
      <c r="A2980" s="13">
        <v>3504054</v>
      </c>
      <c r="B2980" s="1">
        <v>350405418</v>
      </c>
      <c r="C2980" s="1">
        <v>9427</v>
      </c>
      <c r="D2980" s="63">
        <v>44906</v>
      </c>
      <c r="E2980" s="54">
        <v>128</v>
      </c>
      <c r="F2980" s="56" t="s">
        <v>68</v>
      </c>
      <c r="G2980" s="56" t="s">
        <v>73</v>
      </c>
      <c r="H2980" s="56" t="s">
        <v>1059</v>
      </c>
      <c r="I2980" s="56" t="s">
        <v>1110</v>
      </c>
      <c r="J2980" s="54" t="s">
        <v>1111</v>
      </c>
      <c r="K2980" s="1">
        <v>31.033617899999999</v>
      </c>
      <c r="L2980" s="1">
        <v>46.217652000000001</v>
      </c>
      <c r="M2980" s="1">
        <v>15</v>
      </c>
      <c r="N2980" s="9">
        <f>DATE(YEAR(TblLocations[[#This Row],[ODK_DateOfSubmission]]),MONTH(TblLocations[[#This Row],[ODK_DateOfSubmission]]),DAY(TblLocations[[#This Row],[ODK_DateOfSubmission]]))</f>
        <v>44906</v>
      </c>
      <c r="O2980" s="23" t="str">
        <f>_xlfn.CONCAT( YEAR(TblLocations[[#This Row],[ODK_DateOfSubmission]]), "-",TEXT( MONTH(TblLocations[[#This Row],[ODK_DateOfSubmission]]),"00"))</f>
        <v>2022-12</v>
      </c>
    </row>
    <row r="2981" spans="1:15" x14ac:dyDescent="0.25">
      <c r="A2981" s="13">
        <v>3504054</v>
      </c>
      <c r="B2981" s="1">
        <v>350405418</v>
      </c>
      <c r="C2981" s="1">
        <v>9427</v>
      </c>
      <c r="D2981" s="63">
        <v>44906</v>
      </c>
      <c r="E2981" s="54">
        <v>128</v>
      </c>
      <c r="F2981" s="56" t="s">
        <v>68</v>
      </c>
      <c r="G2981" s="56" t="s">
        <v>73</v>
      </c>
      <c r="H2981" s="56" t="s">
        <v>1059</v>
      </c>
      <c r="I2981" s="56" t="s">
        <v>1110</v>
      </c>
      <c r="J2981" s="54" t="s">
        <v>1111</v>
      </c>
      <c r="K2981" s="1">
        <v>31.033617899999999</v>
      </c>
      <c r="L2981" s="1">
        <v>46.217652000000001</v>
      </c>
      <c r="M2981" s="1">
        <v>32</v>
      </c>
      <c r="N2981" s="9">
        <f>DATE(YEAR(TblLocations[[#This Row],[ODK_DateOfSubmission]]),MONTH(TblLocations[[#This Row],[ODK_DateOfSubmission]]),DAY(TblLocations[[#This Row],[ODK_DateOfSubmission]]))</f>
        <v>44906</v>
      </c>
      <c r="O2981" s="23" t="str">
        <f>_xlfn.CONCAT( YEAR(TblLocations[[#This Row],[ODK_DateOfSubmission]]), "-",TEXT( MONTH(TblLocations[[#This Row],[ODK_DateOfSubmission]]),"00"))</f>
        <v>2022-12</v>
      </c>
    </row>
    <row r="2982" spans="1:15" x14ac:dyDescent="0.25">
      <c r="A2982" s="13">
        <v>3504054</v>
      </c>
      <c r="B2982" s="1">
        <v>350405418</v>
      </c>
      <c r="C2982" s="1">
        <v>9427</v>
      </c>
      <c r="D2982" s="63">
        <v>44906</v>
      </c>
      <c r="E2982" s="54">
        <v>128</v>
      </c>
      <c r="F2982" s="56" t="s">
        <v>68</v>
      </c>
      <c r="G2982" s="56" t="s">
        <v>73</v>
      </c>
      <c r="H2982" s="56" t="s">
        <v>1059</v>
      </c>
      <c r="I2982" s="56" t="s">
        <v>1110</v>
      </c>
      <c r="J2982" s="54" t="s">
        <v>1111</v>
      </c>
      <c r="K2982" s="1">
        <v>31.033617899999999</v>
      </c>
      <c r="L2982" s="1">
        <v>46.217652000000001</v>
      </c>
      <c r="M2982" s="1">
        <v>13</v>
      </c>
      <c r="N2982" s="9">
        <f>DATE(YEAR(TblLocations[[#This Row],[ODK_DateOfSubmission]]),MONTH(TblLocations[[#This Row],[ODK_DateOfSubmission]]),DAY(TblLocations[[#This Row],[ODK_DateOfSubmission]]))</f>
        <v>44906</v>
      </c>
      <c r="O2982" s="23" t="str">
        <f>_xlfn.CONCAT( YEAR(TblLocations[[#This Row],[ODK_DateOfSubmission]]), "-",TEXT( MONTH(TblLocations[[#This Row],[ODK_DateOfSubmission]]),"00"))</f>
        <v>2022-12</v>
      </c>
    </row>
    <row r="2983" spans="1:15" x14ac:dyDescent="0.25">
      <c r="A2983" s="13">
        <v>3504001</v>
      </c>
      <c r="B2983" s="1">
        <v>350400118</v>
      </c>
      <c r="C2983" s="1">
        <v>24494</v>
      </c>
      <c r="D2983" s="63">
        <v>44894</v>
      </c>
      <c r="E2983" s="54">
        <v>128</v>
      </c>
      <c r="F2983" s="56" t="s">
        <v>68</v>
      </c>
      <c r="G2983" s="56" t="s">
        <v>73</v>
      </c>
      <c r="H2983" s="56" t="s">
        <v>1059</v>
      </c>
      <c r="I2983" s="56" t="s">
        <v>1060</v>
      </c>
      <c r="J2983" s="54" t="s">
        <v>1061</v>
      </c>
      <c r="K2983" s="1">
        <v>31.027710880499999</v>
      </c>
      <c r="L2983" s="1">
        <v>46.218214741200001</v>
      </c>
      <c r="M2983" s="1">
        <v>10</v>
      </c>
      <c r="N2983" s="9">
        <f>DATE(YEAR(TblLocations[[#This Row],[ODK_DateOfSubmission]]),MONTH(TblLocations[[#This Row],[ODK_DateOfSubmission]]),DAY(TblLocations[[#This Row],[ODK_DateOfSubmission]]))</f>
        <v>44894</v>
      </c>
      <c r="O2983" s="23" t="str">
        <f>_xlfn.CONCAT( YEAR(TblLocations[[#This Row],[ODK_DateOfSubmission]]), "-",TEXT( MONTH(TblLocations[[#This Row],[ODK_DateOfSubmission]]),"00"))</f>
        <v>2022-11</v>
      </c>
    </row>
    <row r="2984" spans="1:15" x14ac:dyDescent="0.25">
      <c r="A2984" s="13">
        <v>3504001</v>
      </c>
      <c r="B2984" s="1">
        <v>350400118</v>
      </c>
      <c r="C2984" s="1">
        <v>24494</v>
      </c>
      <c r="D2984" s="63">
        <v>44894</v>
      </c>
      <c r="E2984" s="54">
        <v>128</v>
      </c>
      <c r="F2984" s="56" t="s">
        <v>68</v>
      </c>
      <c r="G2984" s="56" t="s">
        <v>73</v>
      </c>
      <c r="H2984" s="56" t="s">
        <v>1059</v>
      </c>
      <c r="I2984" s="56" t="s">
        <v>1060</v>
      </c>
      <c r="J2984" s="54" t="s">
        <v>1061</v>
      </c>
      <c r="K2984" s="1">
        <v>31.027710880499999</v>
      </c>
      <c r="L2984" s="1">
        <v>46.218214741200001</v>
      </c>
      <c r="M2984" s="1">
        <v>20</v>
      </c>
      <c r="N2984" s="9">
        <f>DATE(YEAR(TblLocations[[#This Row],[ODK_DateOfSubmission]]),MONTH(TblLocations[[#This Row],[ODK_DateOfSubmission]]),DAY(TblLocations[[#This Row],[ODK_DateOfSubmission]]))</f>
        <v>44894</v>
      </c>
      <c r="O2984" s="23" t="str">
        <f>_xlfn.CONCAT( YEAR(TblLocations[[#This Row],[ODK_DateOfSubmission]]), "-",TEXT( MONTH(TblLocations[[#This Row],[ODK_DateOfSubmission]]),"00"))</f>
        <v>2022-11</v>
      </c>
    </row>
    <row r="2985" spans="1:15" x14ac:dyDescent="0.25">
      <c r="A2985" s="13">
        <v>3504001</v>
      </c>
      <c r="B2985" s="1">
        <v>350400118</v>
      </c>
      <c r="C2985" s="1">
        <v>24494</v>
      </c>
      <c r="D2985" s="63">
        <v>44894</v>
      </c>
      <c r="E2985" s="54">
        <v>128</v>
      </c>
      <c r="F2985" s="56" t="s">
        <v>68</v>
      </c>
      <c r="G2985" s="56" t="s">
        <v>73</v>
      </c>
      <c r="H2985" s="56" t="s">
        <v>1059</v>
      </c>
      <c r="I2985" s="56" t="s">
        <v>1060</v>
      </c>
      <c r="J2985" s="54" t="s">
        <v>1061</v>
      </c>
      <c r="K2985" s="1">
        <v>31.027710880499999</v>
      </c>
      <c r="L2985" s="1">
        <v>46.218214741200001</v>
      </c>
      <c r="M2985" s="1">
        <v>15</v>
      </c>
      <c r="N2985" s="9">
        <f>DATE(YEAR(TblLocations[[#This Row],[ODK_DateOfSubmission]]),MONTH(TblLocations[[#This Row],[ODK_DateOfSubmission]]),DAY(TblLocations[[#This Row],[ODK_DateOfSubmission]]))</f>
        <v>44894</v>
      </c>
      <c r="O2985" s="23" t="str">
        <f>_xlfn.CONCAT( YEAR(TblLocations[[#This Row],[ODK_DateOfSubmission]]), "-",TEXT( MONTH(TblLocations[[#This Row],[ODK_DateOfSubmission]]),"00"))</f>
        <v>2022-11</v>
      </c>
    </row>
    <row r="2986" spans="1:15" x14ac:dyDescent="0.25">
      <c r="A2986" s="13">
        <v>3504002</v>
      </c>
      <c r="B2986" s="1">
        <v>350400218</v>
      </c>
      <c r="C2986" s="1">
        <v>25529</v>
      </c>
      <c r="D2986" s="63">
        <v>44906</v>
      </c>
      <c r="E2986" s="54">
        <v>128</v>
      </c>
      <c r="F2986" s="56" t="s">
        <v>68</v>
      </c>
      <c r="G2986" s="56" t="s">
        <v>73</v>
      </c>
      <c r="H2986" s="56" t="s">
        <v>1059</v>
      </c>
      <c r="I2986" s="56" t="s">
        <v>1062</v>
      </c>
      <c r="J2986" s="54" t="s">
        <v>1063</v>
      </c>
      <c r="K2986" s="1">
        <v>31.033167288000001</v>
      </c>
      <c r="L2986" s="1">
        <v>46.273891712999998</v>
      </c>
      <c r="M2986" s="1">
        <v>5</v>
      </c>
      <c r="N2986" s="9">
        <f>DATE(YEAR(TblLocations[[#This Row],[ODK_DateOfSubmission]]),MONTH(TblLocations[[#This Row],[ODK_DateOfSubmission]]),DAY(TblLocations[[#This Row],[ODK_DateOfSubmission]]))</f>
        <v>44906</v>
      </c>
      <c r="O2986" s="23" t="str">
        <f>_xlfn.CONCAT( YEAR(TblLocations[[#This Row],[ODK_DateOfSubmission]]), "-",TEXT( MONTH(TblLocations[[#This Row],[ODK_DateOfSubmission]]),"00"))</f>
        <v>2022-12</v>
      </c>
    </row>
    <row r="2987" spans="1:15" x14ac:dyDescent="0.25">
      <c r="A2987" s="13">
        <v>3504002</v>
      </c>
      <c r="B2987" s="1">
        <v>350400218</v>
      </c>
      <c r="C2987" s="1">
        <v>25529</v>
      </c>
      <c r="D2987" s="63">
        <v>44906</v>
      </c>
      <c r="E2987" s="54">
        <v>128</v>
      </c>
      <c r="F2987" s="56" t="s">
        <v>68</v>
      </c>
      <c r="G2987" s="56" t="s">
        <v>73</v>
      </c>
      <c r="H2987" s="56" t="s">
        <v>1059</v>
      </c>
      <c r="I2987" s="56" t="s">
        <v>1062</v>
      </c>
      <c r="J2987" s="54" t="s">
        <v>1063</v>
      </c>
      <c r="K2987" s="1">
        <v>31.033167288000001</v>
      </c>
      <c r="L2987" s="1">
        <v>46.273891712999998</v>
      </c>
      <c r="M2987" s="1">
        <v>4</v>
      </c>
      <c r="N2987" s="9">
        <f>DATE(YEAR(TblLocations[[#This Row],[ODK_DateOfSubmission]]),MONTH(TblLocations[[#This Row],[ODK_DateOfSubmission]]),DAY(TblLocations[[#This Row],[ODK_DateOfSubmission]]))</f>
        <v>44906</v>
      </c>
      <c r="O2987" s="23" t="str">
        <f>_xlfn.CONCAT( YEAR(TblLocations[[#This Row],[ODK_DateOfSubmission]]), "-",TEXT( MONTH(TblLocations[[#This Row],[ODK_DateOfSubmission]]),"00"))</f>
        <v>2022-12</v>
      </c>
    </row>
    <row r="2988" spans="1:15" x14ac:dyDescent="0.25">
      <c r="A2988" s="13">
        <v>3504003</v>
      </c>
      <c r="B2988" s="1">
        <v>350400318</v>
      </c>
      <c r="C2988" s="1">
        <v>24415</v>
      </c>
      <c r="D2988" s="63">
        <v>44879</v>
      </c>
      <c r="E2988" s="54">
        <v>128</v>
      </c>
      <c r="F2988" s="56" t="s">
        <v>68</v>
      </c>
      <c r="G2988" s="56" t="s">
        <v>73</v>
      </c>
      <c r="H2988" s="56" t="s">
        <v>1059</v>
      </c>
      <c r="I2988" s="56" t="s">
        <v>1480</v>
      </c>
      <c r="J2988" s="54" t="s">
        <v>1481</v>
      </c>
      <c r="K2988" s="1">
        <v>31.122673117800002</v>
      </c>
      <c r="L2988" s="1">
        <v>46.234062045100004</v>
      </c>
      <c r="M2988" s="1">
        <v>1</v>
      </c>
      <c r="N2988" s="9">
        <f>DATE(YEAR(TblLocations[[#This Row],[ODK_DateOfSubmission]]),MONTH(TblLocations[[#This Row],[ODK_DateOfSubmission]]),DAY(TblLocations[[#This Row],[ODK_DateOfSubmission]]))</f>
        <v>44879</v>
      </c>
      <c r="O2988" s="23" t="str">
        <f>_xlfn.CONCAT( YEAR(TblLocations[[#This Row],[ODK_DateOfSubmission]]), "-",TEXT( MONTH(TblLocations[[#This Row],[ODK_DateOfSubmission]]),"00"))</f>
        <v>2022-11</v>
      </c>
    </row>
    <row r="2989" spans="1:15" x14ac:dyDescent="0.25">
      <c r="A2989" s="13">
        <v>3504006</v>
      </c>
      <c r="B2989" s="1">
        <v>350400618</v>
      </c>
      <c r="C2989" s="1">
        <v>9728</v>
      </c>
      <c r="D2989" s="63">
        <v>44886</v>
      </c>
      <c r="E2989" s="54">
        <v>128</v>
      </c>
      <c r="F2989" s="56" t="s">
        <v>68</v>
      </c>
      <c r="G2989" s="56" t="s">
        <v>73</v>
      </c>
      <c r="H2989" s="56" t="s">
        <v>1059</v>
      </c>
      <c r="I2989" s="56" t="s">
        <v>1341</v>
      </c>
      <c r="J2989" s="54" t="s">
        <v>250</v>
      </c>
      <c r="K2989" s="1">
        <v>31.038316374200001</v>
      </c>
      <c r="L2989" s="1">
        <v>46.253982172199997</v>
      </c>
      <c r="M2989" s="1">
        <v>5</v>
      </c>
      <c r="N2989" s="9">
        <f>DATE(YEAR(TblLocations[[#This Row],[ODK_DateOfSubmission]]),MONTH(TblLocations[[#This Row],[ODK_DateOfSubmission]]),DAY(TblLocations[[#This Row],[ODK_DateOfSubmission]]))</f>
        <v>44886</v>
      </c>
      <c r="O2989" s="23" t="str">
        <f>_xlfn.CONCAT( YEAR(TblLocations[[#This Row],[ODK_DateOfSubmission]]), "-",TEXT( MONTH(TblLocations[[#This Row],[ODK_DateOfSubmission]]),"00"))</f>
        <v>2022-11</v>
      </c>
    </row>
    <row r="2990" spans="1:15" x14ac:dyDescent="0.25">
      <c r="A2990" s="13">
        <v>3504007</v>
      </c>
      <c r="B2990" s="1">
        <v>350400718</v>
      </c>
      <c r="C2990" s="1">
        <v>25525</v>
      </c>
      <c r="D2990" s="63">
        <v>44899</v>
      </c>
      <c r="E2990" s="54">
        <v>128</v>
      </c>
      <c r="F2990" s="56" t="s">
        <v>68</v>
      </c>
      <c r="G2990" s="56" t="s">
        <v>73</v>
      </c>
      <c r="H2990" s="56" t="s">
        <v>1059</v>
      </c>
      <c r="I2990" s="56" t="s">
        <v>1064</v>
      </c>
      <c r="J2990" s="54" t="s">
        <v>1065</v>
      </c>
      <c r="K2990" s="1">
        <v>31.027024004299999</v>
      </c>
      <c r="L2990" s="1">
        <v>46.241676675500003</v>
      </c>
      <c r="M2990" s="1">
        <v>10</v>
      </c>
      <c r="N2990" s="9">
        <f>DATE(YEAR(TblLocations[[#This Row],[ODK_DateOfSubmission]]),MONTH(TblLocations[[#This Row],[ODK_DateOfSubmission]]),DAY(TblLocations[[#This Row],[ODK_DateOfSubmission]]))</f>
        <v>44899</v>
      </c>
      <c r="O2990" s="23" t="str">
        <f>_xlfn.CONCAT( YEAR(TblLocations[[#This Row],[ODK_DateOfSubmission]]), "-",TEXT( MONTH(TblLocations[[#This Row],[ODK_DateOfSubmission]]),"00"))</f>
        <v>2022-12</v>
      </c>
    </row>
    <row r="2991" spans="1:15" x14ac:dyDescent="0.25">
      <c r="A2991" s="13">
        <v>3504007</v>
      </c>
      <c r="B2991" s="1">
        <v>350400718</v>
      </c>
      <c r="C2991" s="1">
        <v>25525</v>
      </c>
      <c r="D2991" s="63">
        <v>44899</v>
      </c>
      <c r="E2991" s="54">
        <v>128</v>
      </c>
      <c r="F2991" s="56" t="s">
        <v>68</v>
      </c>
      <c r="G2991" s="56" t="s">
        <v>73</v>
      </c>
      <c r="H2991" s="56" t="s">
        <v>1059</v>
      </c>
      <c r="I2991" s="56" t="s">
        <v>1064</v>
      </c>
      <c r="J2991" s="54" t="s">
        <v>1065</v>
      </c>
      <c r="K2991" s="1">
        <v>31.027024004299999</v>
      </c>
      <c r="L2991" s="1">
        <v>46.241676675500003</v>
      </c>
      <c r="M2991" s="1">
        <v>12</v>
      </c>
      <c r="N2991" s="9">
        <f>DATE(YEAR(TblLocations[[#This Row],[ODK_DateOfSubmission]]),MONTH(TblLocations[[#This Row],[ODK_DateOfSubmission]]),DAY(TblLocations[[#This Row],[ODK_DateOfSubmission]]))</f>
        <v>44899</v>
      </c>
      <c r="O2991" s="23" t="str">
        <f>_xlfn.CONCAT( YEAR(TblLocations[[#This Row],[ODK_DateOfSubmission]]), "-",TEXT( MONTH(TblLocations[[#This Row],[ODK_DateOfSubmission]]),"00"))</f>
        <v>2022-12</v>
      </c>
    </row>
    <row r="2992" spans="1:15" x14ac:dyDescent="0.25">
      <c r="A2992" s="13">
        <v>3504007</v>
      </c>
      <c r="B2992" s="1">
        <v>350400718</v>
      </c>
      <c r="C2992" s="1">
        <v>25525</v>
      </c>
      <c r="D2992" s="63">
        <v>44899</v>
      </c>
      <c r="E2992" s="54">
        <v>128</v>
      </c>
      <c r="F2992" s="56" t="s">
        <v>68</v>
      </c>
      <c r="G2992" s="56" t="s">
        <v>73</v>
      </c>
      <c r="H2992" s="56" t="s">
        <v>1059</v>
      </c>
      <c r="I2992" s="56" t="s">
        <v>1064</v>
      </c>
      <c r="J2992" s="54" t="s">
        <v>1065</v>
      </c>
      <c r="K2992" s="1">
        <v>31.027024004299999</v>
      </c>
      <c r="L2992" s="1">
        <v>46.241676675500003</v>
      </c>
      <c r="M2992" s="1">
        <v>14</v>
      </c>
      <c r="N2992" s="9">
        <f>DATE(YEAR(TblLocations[[#This Row],[ODK_DateOfSubmission]]),MONTH(TblLocations[[#This Row],[ODK_DateOfSubmission]]),DAY(TblLocations[[#This Row],[ODK_DateOfSubmission]]))</f>
        <v>44899</v>
      </c>
      <c r="O2992" s="23" t="str">
        <f>_xlfn.CONCAT( YEAR(TblLocations[[#This Row],[ODK_DateOfSubmission]]), "-",TEXT( MONTH(TblLocations[[#This Row],[ODK_DateOfSubmission]]),"00"))</f>
        <v>2022-12</v>
      </c>
    </row>
    <row r="2993" spans="1:15" x14ac:dyDescent="0.25">
      <c r="A2993" s="13">
        <v>3504007</v>
      </c>
      <c r="B2993" s="1">
        <v>350400718</v>
      </c>
      <c r="C2993" s="1">
        <v>25525</v>
      </c>
      <c r="D2993" s="63">
        <v>44899</v>
      </c>
      <c r="E2993" s="54">
        <v>128</v>
      </c>
      <c r="F2993" s="56" t="s">
        <v>68</v>
      </c>
      <c r="G2993" s="56" t="s">
        <v>73</v>
      </c>
      <c r="H2993" s="56" t="s">
        <v>1059</v>
      </c>
      <c r="I2993" s="56" t="s">
        <v>1064</v>
      </c>
      <c r="J2993" s="54" t="s">
        <v>1065</v>
      </c>
      <c r="K2993" s="1">
        <v>31.027024004299999</v>
      </c>
      <c r="L2993" s="1">
        <v>46.241676675500003</v>
      </c>
      <c r="M2993" s="1">
        <v>4</v>
      </c>
      <c r="N2993" s="9">
        <f>DATE(YEAR(TblLocations[[#This Row],[ODK_DateOfSubmission]]),MONTH(TblLocations[[#This Row],[ODK_DateOfSubmission]]),DAY(TblLocations[[#This Row],[ODK_DateOfSubmission]]))</f>
        <v>44899</v>
      </c>
      <c r="O2993" s="23" t="str">
        <f>_xlfn.CONCAT( YEAR(TblLocations[[#This Row],[ODK_DateOfSubmission]]), "-",TEXT( MONTH(TblLocations[[#This Row],[ODK_DateOfSubmission]]),"00"))</f>
        <v>2022-12</v>
      </c>
    </row>
    <row r="2994" spans="1:15" x14ac:dyDescent="0.25">
      <c r="A2994" s="13">
        <v>3504010</v>
      </c>
      <c r="B2994" s="1">
        <v>350401018</v>
      </c>
      <c r="C2994" s="1">
        <v>24740</v>
      </c>
      <c r="D2994" s="63">
        <v>44910</v>
      </c>
      <c r="E2994" s="54">
        <v>128</v>
      </c>
      <c r="F2994" s="56" t="s">
        <v>68</v>
      </c>
      <c r="G2994" s="56" t="s">
        <v>73</v>
      </c>
      <c r="H2994" s="56" t="s">
        <v>1059</v>
      </c>
      <c r="I2994" s="56" t="s">
        <v>1353</v>
      </c>
      <c r="J2994" s="54" t="s">
        <v>1354</v>
      </c>
      <c r="K2994" s="1">
        <v>31.038505004899999</v>
      </c>
      <c r="L2994" s="1">
        <v>46.242960423</v>
      </c>
      <c r="M2994" s="1">
        <v>3</v>
      </c>
      <c r="N2994" s="9">
        <f>DATE(YEAR(TblLocations[[#This Row],[ODK_DateOfSubmission]]),MONTH(TblLocations[[#This Row],[ODK_DateOfSubmission]]),DAY(TblLocations[[#This Row],[ODK_DateOfSubmission]]))</f>
        <v>44910</v>
      </c>
      <c r="O2994" s="23" t="str">
        <f>_xlfn.CONCAT( YEAR(TblLocations[[#This Row],[ODK_DateOfSubmission]]), "-",TEXT( MONTH(TblLocations[[#This Row],[ODK_DateOfSubmission]]),"00"))</f>
        <v>2022-12</v>
      </c>
    </row>
    <row r="2995" spans="1:15" x14ac:dyDescent="0.25">
      <c r="A2995" s="13">
        <v>3504011</v>
      </c>
      <c r="B2995" s="1">
        <v>350401118</v>
      </c>
      <c r="C2995" s="1">
        <v>10260</v>
      </c>
      <c r="D2995" s="63">
        <v>44906</v>
      </c>
      <c r="E2995" s="54">
        <v>128</v>
      </c>
      <c r="F2995" s="56" t="s">
        <v>68</v>
      </c>
      <c r="G2995" s="56" t="s">
        <v>73</v>
      </c>
      <c r="H2995" s="56" t="s">
        <v>1059</v>
      </c>
      <c r="I2995" s="56" t="s">
        <v>1066</v>
      </c>
      <c r="J2995" s="54" t="s">
        <v>1067</v>
      </c>
      <c r="K2995" s="1">
        <v>31.0087376</v>
      </c>
      <c r="L2995" s="1">
        <v>46.284794599999998</v>
      </c>
      <c r="M2995" s="1">
        <v>40</v>
      </c>
      <c r="N2995" s="9">
        <f>DATE(YEAR(TblLocations[[#This Row],[ODK_DateOfSubmission]]),MONTH(TblLocations[[#This Row],[ODK_DateOfSubmission]]),DAY(TblLocations[[#This Row],[ODK_DateOfSubmission]]))</f>
        <v>44906</v>
      </c>
      <c r="O2995" s="23" t="str">
        <f>_xlfn.CONCAT( YEAR(TblLocations[[#This Row],[ODK_DateOfSubmission]]), "-",TEXT( MONTH(TblLocations[[#This Row],[ODK_DateOfSubmission]]),"00"))</f>
        <v>2022-12</v>
      </c>
    </row>
    <row r="2996" spans="1:15" x14ac:dyDescent="0.25">
      <c r="A2996" s="13">
        <v>3504011</v>
      </c>
      <c r="B2996" s="1">
        <v>350401118</v>
      </c>
      <c r="C2996" s="1">
        <v>10260</v>
      </c>
      <c r="D2996" s="63">
        <v>44906</v>
      </c>
      <c r="E2996" s="54">
        <v>128</v>
      </c>
      <c r="F2996" s="56" t="s">
        <v>68</v>
      </c>
      <c r="G2996" s="56" t="s">
        <v>73</v>
      </c>
      <c r="H2996" s="56" t="s">
        <v>1059</v>
      </c>
      <c r="I2996" s="56" t="s">
        <v>1066</v>
      </c>
      <c r="J2996" s="54" t="s">
        <v>1067</v>
      </c>
      <c r="K2996" s="1">
        <v>31.0087376</v>
      </c>
      <c r="L2996" s="1">
        <v>46.284794599999998</v>
      </c>
      <c r="M2996" s="1">
        <v>20</v>
      </c>
      <c r="N2996" s="9">
        <f>DATE(YEAR(TblLocations[[#This Row],[ODK_DateOfSubmission]]),MONTH(TblLocations[[#This Row],[ODK_DateOfSubmission]]),DAY(TblLocations[[#This Row],[ODK_DateOfSubmission]]))</f>
        <v>44906</v>
      </c>
      <c r="O2996" s="23" t="str">
        <f>_xlfn.CONCAT( YEAR(TblLocations[[#This Row],[ODK_DateOfSubmission]]), "-",TEXT( MONTH(TblLocations[[#This Row],[ODK_DateOfSubmission]]),"00"))</f>
        <v>2022-12</v>
      </c>
    </row>
    <row r="2997" spans="1:15" x14ac:dyDescent="0.25">
      <c r="A2997" s="13">
        <v>3504011</v>
      </c>
      <c r="B2997" s="1">
        <v>350401118</v>
      </c>
      <c r="C2997" s="1">
        <v>10260</v>
      </c>
      <c r="D2997" s="63">
        <v>44906</v>
      </c>
      <c r="E2997" s="54">
        <v>128</v>
      </c>
      <c r="F2997" s="56" t="s">
        <v>68</v>
      </c>
      <c r="G2997" s="56" t="s">
        <v>73</v>
      </c>
      <c r="H2997" s="56" t="s">
        <v>1059</v>
      </c>
      <c r="I2997" s="56" t="s">
        <v>1066</v>
      </c>
      <c r="J2997" s="54" t="s">
        <v>1067</v>
      </c>
      <c r="K2997" s="1">
        <v>31.0087376</v>
      </c>
      <c r="L2997" s="1">
        <v>46.284794599999998</v>
      </c>
      <c r="M2997" s="1">
        <v>10</v>
      </c>
      <c r="N2997" s="9">
        <f>DATE(YEAR(TblLocations[[#This Row],[ODK_DateOfSubmission]]),MONTH(TblLocations[[#This Row],[ODK_DateOfSubmission]]),DAY(TblLocations[[#This Row],[ODK_DateOfSubmission]]))</f>
        <v>44906</v>
      </c>
      <c r="O2997" s="23" t="str">
        <f>_xlfn.CONCAT( YEAR(TblLocations[[#This Row],[ODK_DateOfSubmission]]), "-",TEXT( MONTH(TblLocations[[#This Row],[ODK_DateOfSubmission]]),"00"))</f>
        <v>2022-12</v>
      </c>
    </row>
    <row r="2998" spans="1:15" x14ac:dyDescent="0.25">
      <c r="A2998" s="13">
        <v>3504011</v>
      </c>
      <c r="B2998" s="1">
        <v>350401118</v>
      </c>
      <c r="C2998" s="1">
        <v>10260</v>
      </c>
      <c r="D2998" s="63">
        <v>44906</v>
      </c>
      <c r="E2998" s="54">
        <v>128</v>
      </c>
      <c r="F2998" s="56" t="s">
        <v>68</v>
      </c>
      <c r="G2998" s="56" t="s">
        <v>73</v>
      </c>
      <c r="H2998" s="56" t="s">
        <v>1059</v>
      </c>
      <c r="I2998" s="56" t="s">
        <v>1066</v>
      </c>
      <c r="J2998" s="54" t="s">
        <v>1067</v>
      </c>
      <c r="K2998" s="1">
        <v>31.0087376</v>
      </c>
      <c r="L2998" s="1">
        <v>46.284794599999998</v>
      </c>
      <c r="M2998" s="1">
        <v>10</v>
      </c>
      <c r="N2998" s="9">
        <f>DATE(YEAR(TblLocations[[#This Row],[ODK_DateOfSubmission]]),MONTH(TblLocations[[#This Row],[ODK_DateOfSubmission]]),DAY(TblLocations[[#This Row],[ODK_DateOfSubmission]]))</f>
        <v>44906</v>
      </c>
      <c r="O2998" s="23" t="str">
        <f>_xlfn.CONCAT( YEAR(TblLocations[[#This Row],[ODK_DateOfSubmission]]), "-",TEXT( MONTH(TblLocations[[#This Row],[ODK_DateOfSubmission]]),"00"))</f>
        <v>2022-12</v>
      </c>
    </row>
    <row r="2999" spans="1:15" x14ac:dyDescent="0.25">
      <c r="A2999" s="13">
        <v>3504011</v>
      </c>
      <c r="B2999" s="1">
        <v>350401118</v>
      </c>
      <c r="C2999" s="1">
        <v>10260</v>
      </c>
      <c r="D2999" s="63">
        <v>44906</v>
      </c>
      <c r="E2999" s="54">
        <v>128</v>
      </c>
      <c r="F2999" s="56" t="s">
        <v>68</v>
      </c>
      <c r="G2999" s="56" t="s">
        <v>73</v>
      </c>
      <c r="H2999" s="56" t="s">
        <v>1059</v>
      </c>
      <c r="I2999" s="56" t="s">
        <v>1066</v>
      </c>
      <c r="J2999" s="54" t="s">
        <v>1067</v>
      </c>
      <c r="K2999" s="1">
        <v>31.0087376</v>
      </c>
      <c r="L2999" s="1">
        <v>46.284794599999998</v>
      </c>
      <c r="M2999" s="1">
        <v>250</v>
      </c>
      <c r="N2999" s="9">
        <f>DATE(YEAR(TblLocations[[#This Row],[ODK_DateOfSubmission]]),MONTH(TblLocations[[#This Row],[ODK_DateOfSubmission]]),DAY(TblLocations[[#This Row],[ODK_DateOfSubmission]]))</f>
        <v>44906</v>
      </c>
      <c r="O2999" s="23" t="str">
        <f>_xlfn.CONCAT( YEAR(TblLocations[[#This Row],[ODK_DateOfSubmission]]), "-",TEXT( MONTH(TblLocations[[#This Row],[ODK_DateOfSubmission]]),"00"))</f>
        <v>2022-12</v>
      </c>
    </row>
    <row r="3000" spans="1:15" x14ac:dyDescent="0.25">
      <c r="A3000" s="13">
        <v>3504011</v>
      </c>
      <c r="B3000" s="1">
        <v>350401118</v>
      </c>
      <c r="C3000" s="1">
        <v>10260</v>
      </c>
      <c r="D3000" s="63">
        <v>44906</v>
      </c>
      <c r="E3000" s="54">
        <v>128</v>
      </c>
      <c r="F3000" s="56" t="s">
        <v>68</v>
      </c>
      <c r="G3000" s="56" t="s">
        <v>73</v>
      </c>
      <c r="H3000" s="56" t="s">
        <v>1059</v>
      </c>
      <c r="I3000" s="56" t="s">
        <v>1066</v>
      </c>
      <c r="J3000" s="54" t="s">
        <v>1067</v>
      </c>
      <c r="K3000" s="1">
        <v>31.0087376</v>
      </c>
      <c r="L3000" s="1">
        <v>46.284794599999998</v>
      </c>
      <c r="M3000" s="1">
        <v>150</v>
      </c>
      <c r="N3000" s="9">
        <f>DATE(YEAR(TblLocations[[#This Row],[ODK_DateOfSubmission]]),MONTH(TblLocations[[#This Row],[ODK_DateOfSubmission]]),DAY(TblLocations[[#This Row],[ODK_DateOfSubmission]]))</f>
        <v>44906</v>
      </c>
      <c r="O3000" s="23" t="str">
        <f>_xlfn.CONCAT( YEAR(TblLocations[[#This Row],[ODK_DateOfSubmission]]), "-",TEXT( MONTH(TblLocations[[#This Row],[ODK_DateOfSubmission]]),"00"))</f>
        <v>2022-12</v>
      </c>
    </row>
    <row r="3001" spans="1:15" x14ac:dyDescent="0.25">
      <c r="A3001" s="13">
        <v>3504011</v>
      </c>
      <c r="B3001" s="1">
        <v>350401118</v>
      </c>
      <c r="C3001" s="1">
        <v>10260</v>
      </c>
      <c r="D3001" s="63">
        <v>44906</v>
      </c>
      <c r="E3001" s="54">
        <v>128</v>
      </c>
      <c r="F3001" s="56" t="s">
        <v>68</v>
      </c>
      <c r="G3001" s="56" t="s">
        <v>73</v>
      </c>
      <c r="H3001" s="56" t="s">
        <v>1059</v>
      </c>
      <c r="I3001" s="56" t="s">
        <v>1066</v>
      </c>
      <c r="J3001" s="54" t="s">
        <v>1067</v>
      </c>
      <c r="K3001" s="1">
        <v>31.0087376</v>
      </c>
      <c r="L3001" s="1">
        <v>46.284794599999998</v>
      </c>
      <c r="M3001" s="1">
        <v>200</v>
      </c>
      <c r="N3001" s="9">
        <f>DATE(YEAR(TblLocations[[#This Row],[ODK_DateOfSubmission]]),MONTH(TblLocations[[#This Row],[ODK_DateOfSubmission]]),DAY(TblLocations[[#This Row],[ODK_DateOfSubmission]]))</f>
        <v>44906</v>
      </c>
      <c r="O3001" s="23" t="str">
        <f>_xlfn.CONCAT( YEAR(TblLocations[[#This Row],[ODK_DateOfSubmission]]), "-",TEXT( MONTH(TblLocations[[#This Row],[ODK_DateOfSubmission]]),"00"))</f>
        <v>2022-12</v>
      </c>
    </row>
    <row r="3002" spans="1:15" x14ac:dyDescent="0.25">
      <c r="A3002" s="13">
        <v>3504012</v>
      </c>
      <c r="B3002" s="1">
        <v>350401218</v>
      </c>
      <c r="C3002" s="1">
        <v>24540</v>
      </c>
      <c r="D3002" s="63">
        <v>44894</v>
      </c>
      <c r="E3002" s="54">
        <v>128</v>
      </c>
      <c r="F3002" s="56" t="s">
        <v>68</v>
      </c>
      <c r="G3002" s="56" t="s">
        <v>73</v>
      </c>
      <c r="H3002" s="56" t="s">
        <v>1059</v>
      </c>
      <c r="I3002" s="56" t="s">
        <v>1482</v>
      </c>
      <c r="J3002" s="54" t="s">
        <v>1483</v>
      </c>
      <c r="K3002" s="1">
        <v>31.052442887600002</v>
      </c>
      <c r="L3002" s="1">
        <v>46.236798131699999</v>
      </c>
      <c r="M3002" s="1">
        <v>2</v>
      </c>
      <c r="N3002" s="9">
        <f>DATE(YEAR(TblLocations[[#This Row],[ODK_DateOfSubmission]]),MONTH(TblLocations[[#This Row],[ODK_DateOfSubmission]]),DAY(TblLocations[[#This Row],[ODK_DateOfSubmission]]))</f>
        <v>44894</v>
      </c>
      <c r="O3002" s="23" t="str">
        <f>_xlfn.CONCAT( YEAR(TblLocations[[#This Row],[ODK_DateOfSubmission]]), "-",TEXT( MONTH(TblLocations[[#This Row],[ODK_DateOfSubmission]]),"00"))</f>
        <v>2022-11</v>
      </c>
    </row>
    <row r="3003" spans="1:15" x14ac:dyDescent="0.25">
      <c r="A3003" s="13">
        <v>3504012</v>
      </c>
      <c r="B3003" s="1">
        <v>350401218</v>
      </c>
      <c r="C3003" s="1">
        <v>24540</v>
      </c>
      <c r="D3003" s="63">
        <v>44894</v>
      </c>
      <c r="E3003" s="54">
        <v>128</v>
      </c>
      <c r="F3003" s="56" t="s">
        <v>68</v>
      </c>
      <c r="G3003" s="56" t="s">
        <v>73</v>
      </c>
      <c r="H3003" s="56" t="s">
        <v>1059</v>
      </c>
      <c r="I3003" s="56" t="s">
        <v>1482</v>
      </c>
      <c r="J3003" s="54" t="s">
        <v>1483</v>
      </c>
      <c r="K3003" s="1">
        <v>31.052442887600002</v>
      </c>
      <c r="L3003" s="1">
        <v>46.236798131699999</v>
      </c>
      <c r="M3003" s="1">
        <v>1</v>
      </c>
      <c r="N3003" s="9">
        <f>DATE(YEAR(TblLocations[[#This Row],[ODK_DateOfSubmission]]),MONTH(TblLocations[[#This Row],[ODK_DateOfSubmission]]),DAY(TblLocations[[#This Row],[ODK_DateOfSubmission]]))</f>
        <v>44894</v>
      </c>
      <c r="O3003" s="23" t="str">
        <f>_xlfn.CONCAT( YEAR(TblLocations[[#This Row],[ODK_DateOfSubmission]]), "-",TEXT( MONTH(TblLocations[[#This Row],[ODK_DateOfSubmission]]),"00"))</f>
        <v>2022-11</v>
      </c>
    </row>
    <row r="3004" spans="1:15" x14ac:dyDescent="0.25">
      <c r="A3004" s="13">
        <v>3504012</v>
      </c>
      <c r="B3004" s="1">
        <v>350401218</v>
      </c>
      <c r="C3004" s="1">
        <v>24540</v>
      </c>
      <c r="D3004" s="63">
        <v>44894</v>
      </c>
      <c r="E3004" s="54">
        <v>128</v>
      </c>
      <c r="F3004" s="56" t="s">
        <v>68</v>
      </c>
      <c r="G3004" s="56" t="s">
        <v>73</v>
      </c>
      <c r="H3004" s="56" t="s">
        <v>1059</v>
      </c>
      <c r="I3004" s="56" t="s">
        <v>1482</v>
      </c>
      <c r="J3004" s="54" t="s">
        <v>1483</v>
      </c>
      <c r="K3004" s="1">
        <v>31.052442887600002</v>
      </c>
      <c r="L3004" s="1">
        <v>46.236798131699999</v>
      </c>
      <c r="M3004" s="1">
        <v>3</v>
      </c>
      <c r="N3004" s="9">
        <f>DATE(YEAR(TblLocations[[#This Row],[ODK_DateOfSubmission]]),MONTH(TblLocations[[#This Row],[ODK_DateOfSubmission]]),DAY(TblLocations[[#This Row],[ODK_DateOfSubmission]]))</f>
        <v>44894</v>
      </c>
      <c r="O3004" s="23" t="str">
        <f>_xlfn.CONCAT( YEAR(TblLocations[[#This Row],[ODK_DateOfSubmission]]), "-",TEXT( MONTH(TblLocations[[#This Row],[ODK_DateOfSubmission]]),"00"))</f>
        <v>2022-11</v>
      </c>
    </row>
    <row r="3005" spans="1:15" x14ac:dyDescent="0.25">
      <c r="A3005" s="13">
        <v>3504014</v>
      </c>
      <c r="B3005" s="1">
        <v>350401418</v>
      </c>
      <c r="C3005" s="1">
        <v>10254</v>
      </c>
      <c r="D3005" s="63">
        <v>44902</v>
      </c>
      <c r="E3005" s="54">
        <v>128</v>
      </c>
      <c r="F3005" s="56" t="s">
        <v>68</v>
      </c>
      <c r="G3005" s="56" t="s">
        <v>73</v>
      </c>
      <c r="H3005" s="56" t="s">
        <v>1059</v>
      </c>
      <c r="I3005" s="56" t="s">
        <v>1070</v>
      </c>
      <c r="J3005" s="54" t="s">
        <v>1071</v>
      </c>
      <c r="K3005" s="1">
        <v>31.044867277600002</v>
      </c>
      <c r="L3005" s="1">
        <v>46.259297235299996</v>
      </c>
      <c r="M3005" s="1">
        <v>15</v>
      </c>
      <c r="N3005" s="9">
        <f>DATE(YEAR(TblLocations[[#This Row],[ODK_DateOfSubmission]]),MONTH(TblLocations[[#This Row],[ODK_DateOfSubmission]]),DAY(TblLocations[[#This Row],[ODK_DateOfSubmission]]))</f>
        <v>44902</v>
      </c>
      <c r="O3005" s="23" t="str">
        <f>_xlfn.CONCAT( YEAR(TblLocations[[#This Row],[ODK_DateOfSubmission]]), "-",TEXT( MONTH(TblLocations[[#This Row],[ODK_DateOfSubmission]]),"00"))</f>
        <v>2022-12</v>
      </c>
    </row>
    <row r="3006" spans="1:15" x14ac:dyDescent="0.25">
      <c r="A3006" s="13">
        <v>3504014</v>
      </c>
      <c r="B3006" s="1">
        <v>350401418</v>
      </c>
      <c r="C3006" s="1">
        <v>10254</v>
      </c>
      <c r="D3006" s="63">
        <v>44902</v>
      </c>
      <c r="E3006" s="54">
        <v>128</v>
      </c>
      <c r="F3006" s="56" t="s">
        <v>68</v>
      </c>
      <c r="G3006" s="56" t="s">
        <v>73</v>
      </c>
      <c r="H3006" s="56" t="s">
        <v>1059</v>
      </c>
      <c r="I3006" s="56" t="s">
        <v>1070</v>
      </c>
      <c r="J3006" s="54" t="s">
        <v>1071</v>
      </c>
      <c r="K3006" s="1">
        <v>31.044867277600002</v>
      </c>
      <c r="L3006" s="1">
        <v>46.259297235299996</v>
      </c>
      <c r="M3006" s="1">
        <v>10</v>
      </c>
      <c r="N3006" s="9">
        <f>DATE(YEAR(TblLocations[[#This Row],[ODK_DateOfSubmission]]),MONTH(TblLocations[[#This Row],[ODK_DateOfSubmission]]),DAY(TblLocations[[#This Row],[ODK_DateOfSubmission]]))</f>
        <v>44902</v>
      </c>
      <c r="O3006" s="23" t="str">
        <f>_xlfn.CONCAT( YEAR(TblLocations[[#This Row],[ODK_DateOfSubmission]]), "-",TEXT( MONTH(TblLocations[[#This Row],[ODK_DateOfSubmission]]),"00"))</f>
        <v>2022-12</v>
      </c>
    </row>
    <row r="3007" spans="1:15" x14ac:dyDescent="0.25">
      <c r="A3007" s="13">
        <v>3504014</v>
      </c>
      <c r="B3007" s="1">
        <v>350401418</v>
      </c>
      <c r="C3007" s="1">
        <v>10254</v>
      </c>
      <c r="D3007" s="63">
        <v>44902</v>
      </c>
      <c r="E3007" s="54">
        <v>128</v>
      </c>
      <c r="F3007" s="56" t="s">
        <v>68</v>
      </c>
      <c r="G3007" s="56" t="s">
        <v>73</v>
      </c>
      <c r="H3007" s="56" t="s">
        <v>1059</v>
      </c>
      <c r="I3007" s="56" t="s">
        <v>1070</v>
      </c>
      <c r="J3007" s="54" t="s">
        <v>1071</v>
      </c>
      <c r="K3007" s="1">
        <v>31.044867277600002</v>
      </c>
      <c r="L3007" s="1">
        <v>46.259297235299996</v>
      </c>
      <c r="M3007" s="1">
        <v>5</v>
      </c>
      <c r="N3007" s="9">
        <f>DATE(YEAR(TblLocations[[#This Row],[ODK_DateOfSubmission]]),MONTH(TblLocations[[#This Row],[ODK_DateOfSubmission]]),DAY(TblLocations[[#This Row],[ODK_DateOfSubmission]]))</f>
        <v>44902</v>
      </c>
      <c r="O3007" s="23" t="str">
        <f>_xlfn.CONCAT( YEAR(TblLocations[[#This Row],[ODK_DateOfSubmission]]), "-",TEXT( MONTH(TblLocations[[#This Row],[ODK_DateOfSubmission]]),"00"))</f>
        <v>2022-12</v>
      </c>
    </row>
    <row r="3008" spans="1:15" x14ac:dyDescent="0.25">
      <c r="A3008" s="13">
        <v>3504015</v>
      </c>
      <c r="B3008" s="1">
        <v>350401518</v>
      </c>
      <c r="C3008" s="1">
        <v>10272</v>
      </c>
      <c r="D3008" s="63">
        <v>44886</v>
      </c>
      <c r="E3008" s="54">
        <v>128</v>
      </c>
      <c r="F3008" s="56" t="s">
        <v>68</v>
      </c>
      <c r="G3008" s="56" t="s">
        <v>73</v>
      </c>
      <c r="H3008" s="56" t="s">
        <v>1059</v>
      </c>
      <c r="I3008" s="56" t="s">
        <v>1072</v>
      </c>
      <c r="J3008" s="54" t="s">
        <v>1073</v>
      </c>
      <c r="K3008" s="1">
        <v>31.034963944600001</v>
      </c>
      <c r="L3008" s="1">
        <v>46.242300951700003</v>
      </c>
      <c r="M3008" s="1">
        <v>3</v>
      </c>
      <c r="N3008" s="9">
        <f>DATE(YEAR(TblLocations[[#This Row],[ODK_DateOfSubmission]]),MONTH(TblLocations[[#This Row],[ODK_DateOfSubmission]]),DAY(TblLocations[[#This Row],[ODK_DateOfSubmission]]))</f>
        <v>44886</v>
      </c>
      <c r="O3008" s="23" t="str">
        <f>_xlfn.CONCAT( YEAR(TblLocations[[#This Row],[ODK_DateOfSubmission]]), "-",TEXT( MONTH(TblLocations[[#This Row],[ODK_DateOfSubmission]]),"00"))</f>
        <v>2022-11</v>
      </c>
    </row>
    <row r="3009" spans="1:15" x14ac:dyDescent="0.25">
      <c r="A3009" s="13">
        <v>3504016</v>
      </c>
      <c r="B3009" s="1">
        <v>350401618</v>
      </c>
      <c r="C3009" s="1">
        <v>10281</v>
      </c>
      <c r="D3009" s="63">
        <v>44902</v>
      </c>
      <c r="E3009" s="54">
        <v>128</v>
      </c>
      <c r="F3009" s="56" t="s">
        <v>68</v>
      </c>
      <c r="G3009" s="56" t="s">
        <v>73</v>
      </c>
      <c r="H3009" s="56" t="s">
        <v>1059</v>
      </c>
      <c r="I3009" s="56" t="s">
        <v>1074</v>
      </c>
      <c r="J3009" s="54" t="s">
        <v>1075</v>
      </c>
      <c r="K3009" s="1">
        <v>31.029471706599999</v>
      </c>
      <c r="L3009" s="1">
        <v>46.244121658399997</v>
      </c>
      <c r="M3009" s="1">
        <v>4</v>
      </c>
      <c r="N3009" s="9">
        <f>DATE(YEAR(TblLocations[[#This Row],[ODK_DateOfSubmission]]),MONTH(TblLocations[[#This Row],[ODK_DateOfSubmission]]),DAY(TblLocations[[#This Row],[ODK_DateOfSubmission]]))</f>
        <v>44902</v>
      </c>
      <c r="O3009" s="23" t="str">
        <f>_xlfn.CONCAT( YEAR(TblLocations[[#This Row],[ODK_DateOfSubmission]]), "-",TEXT( MONTH(TblLocations[[#This Row],[ODK_DateOfSubmission]]),"00"))</f>
        <v>2022-12</v>
      </c>
    </row>
    <row r="3010" spans="1:15" x14ac:dyDescent="0.25">
      <c r="A3010" s="13">
        <v>3504016</v>
      </c>
      <c r="B3010" s="1">
        <v>350401618</v>
      </c>
      <c r="C3010" s="1">
        <v>10281</v>
      </c>
      <c r="D3010" s="63">
        <v>44902</v>
      </c>
      <c r="E3010" s="54">
        <v>128</v>
      </c>
      <c r="F3010" s="56" t="s">
        <v>68</v>
      </c>
      <c r="G3010" s="56" t="s">
        <v>73</v>
      </c>
      <c r="H3010" s="56" t="s">
        <v>1059</v>
      </c>
      <c r="I3010" s="56" t="s">
        <v>1074</v>
      </c>
      <c r="J3010" s="54" t="s">
        <v>1075</v>
      </c>
      <c r="K3010" s="1">
        <v>31.029471706599999</v>
      </c>
      <c r="L3010" s="1">
        <v>46.244121658399997</v>
      </c>
      <c r="M3010" s="1">
        <v>4</v>
      </c>
      <c r="N3010" s="9">
        <f>DATE(YEAR(TblLocations[[#This Row],[ODK_DateOfSubmission]]),MONTH(TblLocations[[#This Row],[ODK_DateOfSubmission]]),DAY(TblLocations[[#This Row],[ODK_DateOfSubmission]]))</f>
        <v>44902</v>
      </c>
      <c r="O3010" s="23" t="str">
        <f>_xlfn.CONCAT( YEAR(TblLocations[[#This Row],[ODK_DateOfSubmission]]), "-",TEXT( MONTH(TblLocations[[#This Row],[ODK_DateOfSubmission]]),"00"))</f>
        <v>2022-12</v>
      </c>
    </row>
    <row r="3011" spans="1:15" x14ac:dyDescent="0.25">
      <c r="A3011" s="13">
        <v>3504016</v>
      </c>
      <c r="B3011" s="1">
        <v>350401618</v>
      </c>
      <c r="C3011" s="1">
        <v>10281</v>
      </c>
      <c r="D3011" s="63">
        <v>44902</v>
      </c>
      <c r="E3011" s="54">
        <v>128</v>
      </c>
      <c r="F3011" s="56" t="s">
        <v>68</v>
      </c>
      <c r="G3011" s="56" t="s">
        <v>73</v>
      </c>
      <c r="H3011" s="56" t="s">
        <v>1059</v>
      </c>
      <c r="I3011" s="56" t="s">
        <v>1074</v>
      </c>
      <c r="J3011" s="54" t="s">
        <v>1075</v>
      </c>
      <c r="K3011" s="1">
        <v>31.029471706599999</v>
      </c>
      <c r="L3011" s="1">
        <v>46.244121658399997</v>
      </c>
      <c r="M3011" s="1">
        <v>1</v>
      </c>
      <c r="N3011" s="9">
        <f>DATE(YEAR(TblLocations[[#This Row],[ODK_DateOfSubmission]]),MONTH(TblLocations[[#This Row],[ODK_DateOfSubmission]]),DAY(TblLocations[[#This Row],[ODK_DateOfSubmission]]))</f>
        <v>44902</v>
      </c>
      <c r="O3011" s="23" t="str">
        <f>_xlfn.CONCAT( YEAR(TblLocations[[#This Row],[ODK_DateOfSubmission]]), "-",TEXT( MONTH(TblLocations[[#This Row],[ODK_DateOfSubmission]]),"00"))</f>
        <v>2022-12</v>
      </c>
    </row>
    <row r="3012" spans="1:15" x14ac:dyDescent="0.25">
      <c r="A3012" s="13">
        <v>3504018</v>
      </c>
      <c r="B3012" s="1">
        <v>350401818</v>
      </c>
      <c r="C3012" s="1">
        <v>24741</v>
      </c>
      <c r="D3012" s="63">
        <v>44902</v>
      </c>
      <c r="E3012" s="54">
        <v>128</v>
      </c>
      <c r="F3012" s="56" t="s">
        <v>68</v>
      </c>
      <c r="G3012" s="56" t="s">
        <v>73</v>
      </c>
      <c r="H3012" s="56" t="s">
        <v>1059</v>
      </c>
      <c r="I3012" s="56" t="s">
        <v>1484</v>
      </c>
      <c r="J3012" s="54" t="s">
        <v>1485</v>
      </c>
      <c r="K3012" s="1">
        <v>31.0447764918</v>
      </c>
      <c r="L3012" s="1">
        <v>46.249576203399997</v>
      </c>
      <c r="M3012" s="1">
        <v>1</v>
      </c>
      <c r="N3012" s="9">
        <f>DATE(YEAR(TblLocations[[#This Row],[ODK_DateOfSubmission]]),MONTH(TblLocations[[#This Row],[ODK_DateOfSubmission]]),DAY(TblLocations[[#This Row],[ODK_DateOfSubmission]]))</f>
        <v>44902</v>
      </c>
      <c r="O3012" s="23" t="str">
        <f>_xlfn.CONCAT( YEAR(TblLocations[[#This Row],[ODK_DateOfSubmission]]), "-",TEXT( MONTH(TblLocations[[#This Row],[ODK_DateOfSubmission]]),"00"))</f>
        <v>2022-12</v>
      </c>
    </row>
    <row r="3013" spans="1:15" x14ac:dyDescent="0.25">
      <c r="A3013" s="13">
        <v>3504019</v>
      </c>
      <c r="B3013" s="1">
        <v>350401918</v>
      </c>
      <c r="C3013" s="1">
        <v>9470</v>
      </c>
      <c r="D3013" s="63">
        <v>44894</v>
      </c>
      <c r="E3013" s="54">
        <v>128</v>
      </c>
      <c r="F3013" s="56" t="s">
        <v>68</v>
      </c>
      <c r="G3013" s="56" t="s">
        <v>73</v>
      </c>
      <c r="H3013" s="56" t="s">
        <v>1059</v>
      </c>
      <c r="I3013" s="56" t="s">
        <v>1076</v>
      </c>
      <c r="J3013" s="54" t="s">
        <v>1077</v>
      </c>
      <c r="K3013" s="1">
        <v>31.0569626851</v>
      </c>
      <c r="L3013" s="1">
        <v>46.266143804899997</v>
      </c>
      <c r="M3013" s="1">
        <v>4</v>
      </c>
      <c r="N3013" s="9">
        <f>DATE(YEAR(TblLocations[[#This Row],[ODK_DateOfSubmission]]),MONTH(TblLocations[[#This Row],[ODK_DateOfSubmission]]),DAY(TblLocations[[#This Row],[ODK_DateOfSubmission]]))</f>
        <v>44894</v>
      </c>
      <c r="O3013" s="23" t="str">
        <f>_xlfn.CONCAT( YEAR(TblLocations[[#This Row],[ODK_DateOfSubmission]]), "-",TEXT( MONTH(TblLocations[[#This Row],[ODK_DateOfSubmission]]),"00"))</f>
        <v>2022-11</v>
      </c>
    </row>
    <row r="3014" spans="1:15" x14ac:dyDescent="0.25">
      <c r="A3014" s="13">
        <v>3504019</v>
      </c>
      <c r="B3014" s="1">
        <v>350401918</v>
      </c>
      <c r="C3014" s="1">
        <v>9470</v>
      </c>
      <c r="D3014" s="63">
        <v>44894</v>
      </c>
      <c r="E3014" s="54">
        <v>128</v>
      </c>
      <c r="F3014" s="56" t="s">
        <v>68</v>
      </c>
      <c r="G3014" s="56" t="s">
        <v>73</v>
      </c>
      <c r="H3014" s="56" t="s">
        <v>1059</v>
      </c>
      <c r="I3014" s="56" t="s">
        <v>1076</v>
      </c>
      <c r="J3014" s="54" t="s">
        <v>1077</v>
      </c>
      <c r="K3014" s="1">
        <v>31.0569626851</v>
      </c>
      <c r="L3014" s="1">
        <v>46.266143804899997</v>
      </c>
      <c r="M3014" s="1">
        <v>3</v>
      </c>
      <c r="N3014" s="9">
        <f>DATE(YEAR(TblLocations[[#This Row],[ODK_DateOfSubmission]]),MONTH(TblLocations[[#This Row],[ODK_DateOfSubmission]]),DAY(TblLocations[[#This Row],[ODK_DateOfSubmission]]))</f>
        <v>44894</v>
      </c>
      <c r="O3014" s="23" t="str">
        <f>_xlfn.CONCAT( YEAR(TblLocations[[#This Row],[ODK_DateOfSubmission]]), "-",TEXT( MONTH(TblLocations[[#This Row],[ODK_DateOfSubmission]]),"00"))</f>
        <v>2022-11</v>
      </c>
    </row>
    <row r="3015" spans="1:15" x14ac:dyDescent="0.25">
      <c r="A3015" s="13">
        <v>3504019</v>
      </c>
      <c r="B3015" s="1">
        <v>350401918</v>
      </c>
      <c r="C3015" s="1">
        <v>9470</v>
      </c>
      <c r="D3015" s="63">
        <v>44894</v>
      </c>
      <c r="E3015" s="54">
        <v>128</v>
      </c>
      <c r="F3015" s="56" t="s">
        <v>68</v>
      </c>
      <c r="G3015" s="56" t="s">
        <v>73</v>
      </c>
      <c r="H3015" s="56" t="s">
        <v>1059</v>
      </c>
      <c r="I3015" s="56" t="s">
        <v>1076</v>
      </c>
      <c r="J3015" s="54" t="s">
        <v>1077</v>
      </c>
      <c r="K3015" s="1">
        <v>31.0569626851</v>
      </c>
      <c r="L3015" s="1">
        <v>46.266143804899997</v>
      </c>
      <c r="M3015" s="1">
        <v>3</v>
      </c>
      <c r="N3015" s="9">
        <f>DATE(YEAR(TblLocations[[#This Row],[ODK_DateOfSubmission]]),MONTH(TblLocations[[#This Row],[ODK_DateOfSubmission]]),DAY(TblLocations[[#This Row],[ODK_DateOfSubmission]]))</f>
        <v>44894</v>
      </c>
      <c r="O3015" s="23" t="str">
        <f>_xlfn.CONCAT( YEAR(TblLocations[[#This Row],[ODK_DateOfSubmission]]), "-",TEXT( MONTH(TblLocations[[#This Row],[ODK_DateOfSubmission]]),"00"))</f>
        <v>2022-11</v>
      </c>
    </row>
    <row r="3016" spans="1:15" x14ac:dyDescent="0.25">
      <c r="A3016" s="13">
        <v>3504019</v>
      </c>
      <c r="B3016" s="1">
        <v>350401918</v>
      </c>
      <c r="C3016" s="1">
        <v>9470</v>
      </c>
      <c r="D3016" s="63">
        <v>44894</v>
      </c>
      <c r="E3016" s="54">
        <v>128</v>
      </c>
      <c r="F3016" s="56" t="s">
        <v>68</v>
      </c>
      <c r="G3016" s="56" t="s">
        <v>73</v>
      </c>
      <c r="H3016" s="56" t="s">
        <v>1059</v>
      </c>
      <c r="I3016" s="56" t="s">
        <v>1076</v>
      </c>
      <c r="J3016" s="54" t="s">
        <v>1077</v>
      </c>
      <c r="K3016" s="1">
        <v>31.0569626851</v>
      </c>
      <c r="L3016" s="1">
        <v>46.266143804899997</v>
      </c>
      <c r="M3016" s="1">
        <v>3</v>
      </c>
      <c r="N3016" s="9">
        <f>DATE(YEAR(TblLocations[[#This Row],[ODK_DateOfSubmission]]),MONTH(TblLocations[[#This Row],[ODK_DateOfSubmission]]),DAY(TblLocations[[#This Row],[ODK_DateOfSubmission]]))</f>
        <v>44894</v>
      </c>
      <c r="O3016" s="23" t="str">
        <f>_xlfn.CONCAT( YEAR(TblLocations[[#This Row],[ODK_DateOfSubmission]]), "-",TEXT( MONTH(TblLocations[[#This Row],[ODK_DateOfSubmission]]),"00"))</f>
        <v>2022-11</v>
      </c>
    </row>
    <row r="3017" spans="1:15" x14ac:dyDescent="0.25">
      <c r="A3017" s="13">
        <v>3504021</v>
      </c>
      <c r="B3017" s="1">
        <v>350402118</v>
      </c>
      <c r="C3017" s="1">
        <v>10335</v>
      </c>
      <c r="D3017" s="63">
        <v>44904</v>
      </c>
      <c r="E3017" s="54">
        <v>128</v>
      </c>
      <c r="F3017" s="56" t="s">
        <v>68</v>
      </c>
      <c r="G3017" s="56" t="s">
        <v>73</v>
      </c>
      <c r="H3017" s="56" t="s">
        <v>1059</v>
      </c>
      <c r="I3017" s="56" t="s">
        <v>1078</v>
      </c>
      <c r="J3017" s="54" t="s">
        <v>1079</v>
      </c>
      <c r="K3017" s="1">
        <v>31.0506383486</v>
      </c>
      <c r="L3017" s="1">
        <v>46.269343302599999</v>
      </c>
      <c r="M3017" s="1">
        <v>4</v>
      </c>
      <c r="N3017" s="9">
        <f>DATE(YEAR(TblLocations[[#This Row],[ODK_DateOfSubmission]]),MONTH(TblLocations[[#This Row],[ODK_DateOfSubmission]]),DAY(TblLocations[[#This Row],[ODK_DateOfSubmission]]))</f>
        <v>44904</v>
      </c>
      <c r="O3017" s="23" t="str">
        <f>_xlfn.CONCAT( YEAR(TblLocations[[#This Row],[ODK_DateOfSubmission]]), "-",TEXT( MONTH(TblLocations[[#This Row],[ODK_DateOfSubmission]]),"00"))</f>
        <v>2022-12</v>
      </c>
    </row>
    <row r="3018" spans="1:15" x14ac:dyDescent="0.25">
      <c r="A3018" s="13">
        <v>3504021</v>
      </c>
      <c r="B3018" s="1">
        <v>350402118</v>
      </c>
      <c r="C3018" s="1">
        <v>10335</v>
      </c>
      <c r="D3018" s="63">
        <v>44904</v>
      </c>
      <c r="E3018" s="54">
        <v>128</v>
      </c>
      <c r="F3018" s="56" t="s">
        <v>68</v>
      </c>
      <c r="G3018" s="56" t="s">
        <v>73</v>
      </c>
      <c r="H3018" s="56" t="s">
        <v>1059</v>
      </c>
      <c r="I3018" s="56" t="s">
        <v>1078</v>
      </c>
      <c r="J3018" s="54" t="s">
        <v>1079</v>
      </c>
      <c r="K3018" s="1">
        <v>31.0506383486</v>
      </c>
      <c r="L3018" s="1">
        <v>46.269343302599999</v>
      </c>
      <c r="M3018" s="1">
        <v>3</v>
      </c>
      <c r="N3018" s="9">
        <f>DATE(YEAR(TblLocations[[#This Row],[ODK_DateOfSubmission]]),MONTH(TblLocations[[#This Row],[ODK_DateOfSubmission]]),DAY(TblLocations[[#This Row],[ODK_DateOfSubmission]]))</f>
        <v>44904</v>
      </c>
      <c r="O3018" s="23" t="str">
        <f>_xlfn.CONCAT( YEAR(TblLocations[[#This Row],[ODK_DateOfSubmission]]), "-",TEXT( MONTH(TblLocations[[#This Row],[ODK_DateOfSubmission]]),"00"))</f>
        <v>2022-12</v>
      </c>
    </row>
    <row r="3019" spans="1:15" x14ac:dyDescent="0.25">
      <c r="A3019" s="13">
        <v>3504021</v>
      </c>
      <c r="B3019" s="1">
        <v>350402118</v>
      </c>
      <c r="C3019" s="1">
        <v>10335</v>
      </c>
      <c r="D3019" s="63">
        <v>44904</v>
      </c>
      <c r="E3019" s="54">
        <v>128</v>
      </c>
      <c r="F3019" s="56" t="s">
        <v>68</v>
      </c>
      <c r="G3019" s="56" t="s">
        <v>73</v>
      </c>
      <c r="H3019" s="56" t="s">
        <v>1059</v>
      </c>
      <c r="I3019" s="56" t="s">
        <v>1078</v>
      </c>
      <c r="J3019" s="54" t="s">
        <v>1079</v>
      </c>
      <c r="K3019" s="1">
        <v>31.0506383486</v>
      </c>
      <c r="L3019" s="1">
        <v>46.269343302599999</v>
      </c>
      <c r="M3019" s="1">
        <v>6</v>
      </c>
      <c r="N3019" s="9">
        <f>DATE(YEAR(TblLocations[[#This Row],[ODK_DateOfSubmission]]),MONTH(TblLocations[[#This Row],[ODK_DateOfSubmission]]),DAY(TblLocations[[#This Row],[ODK_DateOfSubmission]]))</f>
        <v>44904</v>
      </c>
      <c r="O3019" s="23" t="str">
        <f>_xlfn.CONCAT( YEAR(TblLocations[[#This Row],[ODK_DateOfSubmission]]), "-",TEXT( MONTH(TblLocations[[#This Row],[ODK_DateOfSubmission]]),"00"))</f>
        <v>2022-12</v>
      </c>
    </row>
    <row r="3020" spans="1:15" x14ac:dyDescent="0.25">
      <c r="A3020" s="13">
        <v>3504021</v>
      </c>
      <c r="B3020" s="1">
        <v>350402118</v>
      </c>
      <c r="C3020" s="1">
        <v>10335</v>
      </c>
      <c r="D3020" s="63">
        <v>44904</v>
      </c>
      <c r="E3020" s="54">
        <v>128</v>
      </c>
      <c r="F3020" s="56" t="s">
        <v>68</v>
      </c>
      <c r="G3020" s="56" t="s">
        <v>73</v>
      </c>
      <c r="H3020" s="56" t="s">
        <v>1059</v>
      </c>
      <c r="I3020" s="56" t="s">
        <v>1078</v>
      </c>
      <c r="J3020" s="54" t="s">
        <v>1079</v>
      </c>
      <c r="K3020" s="1">
        <v>31.0506383486</v>
      </c>
      <c r="L3020" s="1">
        <v>46.269343302599999</v>
      </c>
      <c r="M3020" s="1">
        <v>1</v>
      </c>
      <c r="N3020" s="9">
        <f>DATE(YEAR(TblLocations[[#This Row],[ODK_DateOfSubmission]]),MONTH(TblLocations[[#This Row],[ODK_DateOfSubmission]]),DAY(TblLocations[[#This Row],[ODK_DateOfSubmission]]))</f>
        <v>44904</v>
      </c>
      <c r="O3020" s="23" t="str">
        <f>_xlfn.CONCAT( YEAR(TblLocations[[#This Row],[ODK_DateOfSubmission]]), "-",TEXT( MONTH(TblLocations[[#This Row],[ODK_DateOfSubmission]]),"00"))</f>
        <v>2022-12</v>
      </c>
    </row>
    <row r="3021" spans="1:15" x14ac:dyDescent="0.25">
      <c r="A3021" s="13">
        <v>3504021</v>
      </c>
      <c r="B3021" s="1">
        <v>350402118</v>
      </c>
      <c r="C3021" s="1">
        <v>10335</v>
      </c>
      <c r="D3021" s="63">
        <v>44904</v>
      </c>
      <c r="E3021" s="54">
        <v>128</v>
      </c>
      <c r="F3021" s="56" t="s">
        <v>68</v>
      </c>
      <c r="G3021" s="56" t="s">
        <v>73</v>
      </c>
      <c r="H3021" s="56" t="s">
        <v>1059</v>
      </c>
      <c r="I3021" s="56" t="s">
        <v>1078</v>
      </c>
      <c r="J3021" s="54" t="s">
        <v>1079</v>
      </c>
      <c r="K3021" s="1">
        <v>31.0506383486</v>
      </c>
      <c r="L3021" s="1">
        <v>46.269343302599999</v>
      </c>
      <c r="M3021" s="1">
        <v>2</v>
      </c>
      <c r="N3021" s="9">
        <f>DATE(YEAR(TblLocations[[#This Row],[ODK_DateOfSubmission]]),MONTH(TblLocations[[#This Row],[ODK_DateOfSubmission]]),DAY(TblLocations[[#This Row],[ODK_DateOfSubmission]]))</f>
        <v>44904</v>
      </c>
      <c r="O3021" s="23" t="str">
        <f>_xlfn.CONCAT( YEAR(TblLocations[[#This Row],[ODK_DateOfSubmission]]), "-",TEXT( MONTH(TblLocations[[#This Row],[ODK_DateOfSubmission]]),"00"))</f>
        <v>2022-12</v>
      </c>
    </row>
    <row r="3022" spans="1:15" x14ac:dyDescent="0.25">
      <c r="A3022" s="13">
        <v>3504022</v>
      </c>
      <c r="B3022" s="1">
        <v>350402218</v>
      </c>
      <c r="C3022" s="1">
        <v>9576</v>
      </c>
      <c r="D3022" s="63">
        <v>44879</v>
      </c>
      <c r="E3022" s="54">
        <v>128</v>
      </c>
      <c r="F3022" s="56" t="s">
        <v>68</v>
      </c>
      <c r="G3022" s="56" t="s">
        <v>73</v>
      </c>
      <c r="H3022" s="56" t="s">
        <v>1059</v>
      </c>
      <c r="I3022" s="56" t="s">
        <v>1486</v>
      </c>
      <c r="J3022" s="54" t="s">
        <v>1487</v>
      </c>
      <c r="K3022" s="1">
        <v>31.132791840500001</v>
      </c>
      <c r="L3022" s="1">
        <v>46.2356646856</v>
      </c>
      <c r="M3022" s="1">
        <v>1</v>
      </c>
      <c r="N3022" s="9">
        <f>DATE(YEAR(TblLocations[[#This Row],[ODK_DateOfSubmission]]),MONTH(TblLocations[[#This Row],[ODK_DateOfSubmission]]),DAY(TblLocations[[#This Row],[ODK_DateOfSubmission]]))</f>
        <v>44879</v>
      </c>
      <c r="O3022" s="23" t="str">
        <f>_xlfn.CONCAT( YEAR(TblLocations[[#This Row],[ODK_DateOfSubmission]]), "-",TEXT( MONTH(TblLocations[[#This Row],[ODK_DateOfSubmission]]),"00"))</f>
        <v>2022-11</v>
      </c>
    </row>
    <row r="3023" spans="1:15" x14ac:dyDescent="0.25">
      <c r="A3023" s="13">
        <v>3504023</v>
      </c>
      <c r="B3023" s="1">
        <v>350402318</v>
      </c>
      <c r="C3023" s="1">
        <v>9448</v>
      </c>
      <c r="D3023" s="63">
        <v>44902</v>
      </c>
      <c r="E3023" s="54">
        <v>128</v>
      </c>
      <c r="F3023" s="56" t="s">
        <v>68</v>
      </c>
      <c r="G3023" s="56" t="s">
        <v>73</v>
      </c>
      <c r="H3023" s="56" t="s">
        <v>1059</v>
      </c>
      <c r="I3023" s="56" t="s">
        <v>1080</v>
      </c>
      <c r="J3023" s="54" t="s">
        <v>1081</v>
      </c>
      <c r="K3023" s="1">
        <v>31.027006973399999</v>
      </c>
      <c r="L3023" s="1">
        <v>46.228093038300003</v>
      </c>
      <c r="M3023" s="1">
        <v>20</v>
      </c>
      <c r="N3023" s="9">
        <f>DATE(YEAR(TblLocations[[#This Row],[ODK_DateOfSubmission]]),MONTH(TblLocations[[#This Row],[ODK_DateOfSubmission]]),DAY(TblLocations[[#This Row],[ODK_DateOfSubmission]]))</f>
        <v>44902</v>
      </c>
      <c r="O3023" s="23" t="str">
        <f>_xlfn.CONCAT( YEAR(TblLocations[[#This Row],[ODK_DateOfSubmission]]), "-",TEXT( MONTH(TblLocations[[#This Row],[ODK_DateOfSubmission]]),"00"))</f>
        <v>2022-12</v>
      </c>
    </row>
    <row r="3024" spans="1:15" x14ac:dyDescent="0.25">
      <c r="A3024" s="13">
        <v>3504023</v>
      </c>
      <c r="B3024" s="1">
        <v>350402318</v>
      </c>
      <c r="C3024" s="1">
        <v>9448</v>
      </c>
      <c r="D3024" s="63">
        <v>44902</v>
      </c>
      <c r="E3024" s="54">
        <v>128</v>
      </c>
      <c r="F3024" s="56" t="s">
        <v>68</v>
      </c>
      <c r="G3024" s="56" t="s">
        <v>73</v>
      </c>
      <c r="H3024" s="56" t="s">
        <v>1059</v>
      </c>
      <c r="I3024" s="56" t="s">
        <v>1080</v>
      </c>
      <c r="J3024" s="54" t="s">
        <v>1081</v>
      </c>
      <c r="K3024" s="1">
        <v>31.027006973399999</v>
      </c>
      <c r="L3024" s="1">
        <v>46.228093038300003</v>
      </c>
      <c r="M3024" s="1">
        <v>10</v>
      </c>
      <c r="N3024" s="9">
        <f>DATE(YEAR(TblLocations[[#This Row],[ODK_DateOfSubmission]]),MONTH(TblLocations[[#This Row],[ODK_DateOfSubmission]]),DAY(TblLocations[[#This Row],[ODK_DateOfSubmission]]))</f>
        <v>44902</v>
      </c>
      <c r="O3024" s="23" t="str">
        <f>_xlfn.CONCAT( YEAR(TblLocations[[#This Row],[ODK_DateOfSubmission]]), "-",TEXT( MONTH(TblLocations[[#This Row],[ODK_DateOfSubmission]]),"00"))</f>
        <v>2022-12</v>
      </c>
    </row>
    <row r="3025" spans="1:15" x14ac:dyDescent="0.25">
      <c r="A3025" s="13">
        <v>3504023</v>
      </c>
      <c r="B3025" s="1">
        <v>350402318</v>
      </c>
      <c r="C3025" s="1">
        <v>9448</v>
      </c>
      <c r="D3025" s="63">
        <v>44902</v>
      </c>
      <c r="E3025" s="54">
        <v>128</v>
      </c>
      <c r="F3025" s="56" t="s">
        <v>68</v>
      </c>
      <c r="G3025" s="56" t="s">
        <v>73</v>
      </c>
      <c r="H3025" s="56" t="s">
        <v>1059</v>
      </c>
      <c r="I3025" s="56" t="s">
        <v>1080</v>
      </c>
      <c r="J3025" s="54" t="s">
        <v>1081</v>
      </c>
      <c r="K3025" s="1">
        <v>31.027006973399999</v>
      </c>
      <c r="L3025" s="1">
        <v>46.228093038300003</v>
      </c>
      <c r="M3025" s="1">
        <v>15</v>
      </c>
      <c r="N3025" s="9">
        <f>DATE(YEAR(TblLocations[[#This Row],[ODK_DateOfSubmission]]),MONTH(TblLocations[[#This Row],[ODK_DateOfSubmission]]),DAY(TblLocations[[#This Row],[ODK_DateOfSubmission]]))</f>
        <v>44902</v>
      </c>
      <c r="O3025" s="23" t="str">
        <f>_xlfn.CONCAT( YEAR(TblLocations[[#This Row],[ODK_DateOfSubmission]]), "-",TEXT( MONTH(TblLocations[[#This Row],[ODK_DateOfSubmission]]),"00"))</f>
        <v>2022-12</v>
      </c>
    </row>
    <row r="3026" spans="1:15" x14ac:dyDescent="0.25">
      <c r="A3026" s="13">
        <v>3504023</v>
      </c>
      <c r="B3026" s="1">
        <v>350402318</v>
      </c>
      <c r="C3026" s="1">
        <v>9448</v>
      </c>
      <c r="D3026" s="63">
        <v>44902</v>
      </c>
      <c r="E3026" s="54">
        <v>128</v>
      </c>
      <c r="F3026" s="56" t="s">
        <v>68</v>
      </c>
      <c r="G3026" s="56" t="s">
        <v>73</v>
      </c>
      <c r="H3026" s="56" t="s">
        <v>1059</v>
      </c>
      <c r="I3026" s="56" t="s">
        <v>1080</v>
      </c>
      <c r="J3026" s="54" t="s">
        <v>1081</v>
      </c>
      <c r="K3026" s="1">
        <v>31.027006973399999</v>
      </c>
      <c r="L3026" s="1">
        <v>46.228093038300003</v>
      </c>
      <c r="M3026" s="1">
        <v>24</v>
      </c>
      <c r="N3026" s="9">
        <f>DATE(YEAR(TblLocations[[#This Row],[ODK_DateOfSubmission]]),MONTH(TblLocations[[#This Row],[ODK_DateOfSubmission]]),DAY(TblLocations[[#This Row],[ODK_DateOfSubmission]]))</f>
        <v>44902</v>
      </c>
      <c r="O3026" s="23" t="str">
        <f>_xlfn.CONCAT( YEAR(TblLocations[[#This Row],[ODK_DateOfSubmission]]), "-",TEXT( MONTH(TblLocations[[#This Row],[ODK_DateOfSubmission]]),"00"))</f>
        <v>2022-12</v>
      </c>
    </row>
    <row r="3027" spans="1:15" x14ac:dyDescent="0.25">
      <c r="A3027" s="13">
        <v>3504024</v>
      </c>
      <c r="B3027" s="1">
        <v>350402418</v>
      </c>
      <c r="C3027" s="1">
        <v>9396</v>
      </c>
      <c r="D3027" s="63">
        <v>44904</v>
      </c>
      <c r="E3027" s="54">
        <v>128</v>
      </c>
      <c r="F3027" s="56" t="s">
        <v>68</v>
      </c>
      <c r="G3027" s="56" t="s">
        <v>73</v>
      </c>
      <c r="H3027" s="56" t="s">
        <v>1059</v>
      </c>
      <c r="I3027" s="56" t="s">
        <v>1082</v>
      </c>
      <c r="J3027" s="54" t="s">
        <v>1083</v>
      </c>
      <c r="K3027" s="1">
        <v>31.0154237044</v>
      </c>
      <c r="L3027" s="1">
        <v>46.263441754500001</v>
      </c>
      <c r="M3027" s="1">
        <v>8</v>
      </c>
      <c r="N3027" s="9">
        <f>DATE(YEAR(TblLocations[[#This Row],[ODK_DateOfSubmission]]),MONTH(TblLocations[[#This Row],[ODK_DateOfSubmission]]),DAY(TblLocations[[#This Row],[ODK_DateOfSubmission]]))</f>
        <v>44904</v>
      </c>
      <c r="O3027" s="23" t="str">
        <f>_xlfn.CONCAT( YEAR(TblLocations[[#This Row],[ODK_DateOfSubmission]]), "-",TEXT( MONTH(TblLocations[[#This Row],[ODK_DateOfSubmission]]),"00"))</f>
        <v>2022-12</v>
      </c>
    </row>
    <row r="3028" spans="1:15" x14ac:dyDescent="0.25">
      <c r="A3028" s="13">
        <v>3504024</v>
      </c>
      <c r="B3028" s="1">
        <v>350402418</v>
      </c>
      <c r="C3028" s="1">
        <v>9396</v>
      </c>
      <c r="D3028" s="63">
        <v>44904</v>
      </c>
      <c r="E3028" s="54">
        <v>128</v>
      </c>
      <c r="F3028" s="56" t="s">
        <v>68</v>
      </c>
      <c r="G3028" s="56" t="s">
        <v>73</v>
      </c>
      <c r="H3028" s="56" t="s">
        <v>1059</v>
      </c>
      <c r="I3028" s="56" t="s">
        <v>1082</v>
      </c>
      <c r="J3028" s="54" t="s">
        <v>1083</v>
      </c>
      <c r="K3028" s="1">
        <v>31.0154237044</v>
      </c>
      <c r="L3028" s="1">
        <v>46.263441754500001</v>
      </c>
      <c r="M3028" s="1">
        <v>4</v>
      </c>
      <c r="N3028" s="9">
        <f>DATE(YEAR(TblLocations[[#This Row],[ODK_DateOfSubmission]]),MONTH(TblLocations[[#This Row],[ODK_DateOfSubmission]]),DAY(TblLocations[[#This Row],[ODK_DateOfSubmission]]))</f>
        <v>44904</v>
      </c>
      <c r="O3028" s="23" t="str">
        <f>_xlfn.CONCAT( YEAR(TblLocations[[#This Row],[ODK_DateOfSubmission]]), "-",TEXT( MONTH(TblLocations[[#This Row],[ODK_DateOfSubmission]]),"00"))</f>
        <v>2022-12</v>
      </c>
    </row>
    <row r="3029" spans="1:15" x14ac:dyDescent="0.25">
      <c r="A3029" s="13">
        <v>3504024</v>
      </c>
      <c r="B3029" s="1">
        <v>350402418</v>
      </c>
      <c r="C3029" s="1">
        <v>9396</v>
      </c>
      <c r="D3029" s="63">
        <v>44904</v>
      </c>
      <c r="E3029" s="54">
        <v>128</v>
      </c>
      <c r="F3029" s="56" t="s">
        <v>68</v>
      </c>
      <c r="G3029" s="56" t="s">
        <v>73</v>
      </c>
      <c r="H3029" s="56" t="s">
        <v>1059</v>
      </c>
      <c r="I3029" s="56" t="s">
        <v>1082</v>
      </c>
      <c r="J3029" s="54" t="s">
        <v>1083</v>
      </c>
      <c r="K3029" s="1">
        <v>31.0154237044</v>
      </c>
      <c r="L3029" s="1">
        <v>46.263441754500001</v>
      </c>
      <c r="M3029" s="1">
        <v>6</v>
      </c>
      <c r="N3029" s="9">
        <f>DATE(YEAR(TblLocations[[#This Row],[ODK_DateOfSubmission]]),MONTH(TblLocations[[#This Row],[ODK_DateOfSubmission]]),DAY(TblLocations[[#This Row],[ODK_DateOfSubmission]]))</f>
        <v>44904</v>
      </c>
      <c r="O3029" s="23" t="str">
        <f>_xlfn.CONCAT( YEAR(TblLocations[[#This Row],[ODK_DateOfSubmission]]), "-",TEXT( MONTH(TblLocations[[#This Row],[ODK_DateOfSubmission]]),"00"))</f>
        <v>2022-12</v>
      </c>
    </row>
    <row r="3030" spans="1:15" x14ac:dyDescent="0.25">
      <c r="A3030" s="13">
        <v>3504025</v>
      </c>
      <c r="B3030" s="1">
        <v>350402518</v>
      </c>
      <c r="C3030" s="1">
        <v>10262</v>
      </c>
      <c r="D3030" s="63">
        <v>44888</v>
      </c>
      <c r="E3030" s="54">
        <v>128</v>
      </c>
      <c r="F3030" s="56" t="s">
        <v>68</v>
      </c>
      <c r="G3030" s="56" t="s">
        <v>73</v>
      </c>
      <c r="H3030" s="56" t="s">
        <v>1059</v>
      </c>
      <c r="I3030" s="56" t="s">
        <v>1084</v>
      </c>
      <c r="J3030" s="54" t="s">
        <v>1085</v>
      </c>
      <c r="K3030" s="1">
        <v>31.074394900600002</v>
      </c>
      <c r="L3030" s="1">
        <v>46.250142994800001</v>
      </c>
      <c r="M3030" s="1">
        <v>10</v>
      </c>
      <c r="N3030" s="9">
        <f>DATE(YEAR(TblLocations[[#This Row],[ODK_DateOfSubmission]]),MONTH(TblLocations[[#This Row],[ODK_DateOfSubmission]]),DAY(TblLocations[[#This Row],[ODK_DateOfSubmission]]))</f>
        <v>44888</v>
      </c>
      <c r="O3030" s="23" t="str">
        <f>_xlfn.CONCAT( YEAR(TblLocations[[#This Row],[ODK_DateOfSubmission]]), "-",TEXT( MONTH(TblLocations[[#This Row],[ODK_DateOfSubmission]]),"00"))</f>
        <v>2022-11</v>
      </c>
    </row>
    <row r="3031" spans="1:15" x14ac:dyDescent="0.25">
      <c r="A3031" s="13">
        <v>3504025</v>
      </c>
      <c r="B3031" s="1">
        <v>350402518</v>
      </c>
      <c r="C3031" s="1">
        <v>10262</v>
      </c>
      <c r="D3031" s="63">
        <v>44888</v>
      </c>
      <c r="E3031" s="54">
        <v>128</v>
      </c>
      <c r="F3031" s="56" t="s">
        <v>68</v>
      </c>
      <c r="G3031" s="56" t="s">
        <v>73</v>
      </c>
      <c r="H3031" s="56" t="s">
        <v>1059</v>
      </c>
      <c r="I3031" s="56" t="s">
        <v>1084</v>
      </c>
      <c r="J3031" s="54" t="s">
        <v>1085</v>
      </c>
      <c r="K3031" s="1">
        <v>31.074394900600002</v>
      </c>
      <c r="L3031" s="1">
        <v>46.250142994800001</v>
      </c>
      <c r="M3031" s="1">
        <v>35</v>
      </c>
      <c r="N3031" s="9">
        <f>DATE(YEAR(TblLocations[[#This Row],[ODK_DateOfSubmission]]),MONTH(TblLocations[[#This Row],[ODK_DateOfSubmission]]),DAY(TblLocations[[#This Row],[ODK_DateOfSubmission]]))</f>
        <v>44888</v>
      </c>
      <c r="O3031" s="23" t="str">
        <f>_xlfn.CONCAT( YEAR(TblLocations[[#This Row],[ODK_DateOfSubmission]]), "-",TEXT( MONTH(TblLocations[[#This Row],[ODK_DateOfSubmission]]),"00"))</f>
        <v>2022-11</v>
      </c>
    </row>
    <row r="3032" spans="1:15" x14ac:dyDescent="0.25">
      <c r="A3032" s="13">
        <v>3504025</v>
      </c>
      <c r="B3032" s="1">
        <v>350402518</v>
      </c>
      <c r="C3032" s="1">
        <v>10262</v>
      </c>
      <c r="D3032" s="63">
        <v>44888</v>
      </c>
      <c r="E3032" s="54">
        <v>128</v>
      </c>
      <c r="F3032" s="56" t="s">
        <v>68</v>
      </c>
      <c r="G3032" s="56" t="s">
        <v>73</v>
      </c>
      <c r="H3032" s="56" t="s">
        <v>1059</v>
      </c>
      <c r="I3032" s="56" t="s">
        <v>1084</v>
      </c>
      <c r="J3032" s="54" t="s">
        <v>1085</v>
      </c>
      <c r="K3032" s="1">
        <v>31.074394900600002</v>
      </c>
      <c r="L3032" s="1">
        <v>46.250142994800001</v>
      </c>
      <c r="M3032" s="1">
        <v>30</v>
      </c>
      <c r="N3032" s="9">
        <f>DATE(YEAR(TblLocations[[#This Row],[ODK_DateOfSubmission]]),MONTH(TblLocations[[#This Row],[ODK_DateOfSubmission]]),DAY(TblLocations[[#This Row],[ODK_DateOfSubmission]]))</f>
        <v>44888</v>
      </c>
      <c r="O3032" s="23" t="str">
        <f>_xlfn.CONCAT( YEAR(TblLocations[[#This Row],[ODK_DateOfSubmission]]), "-",TEXT( MONTH(TblLocations[[#This Row],[ODK_DateOfSubmission]]),"00"))</f>
        <v>2022-11</v>
      </c>
    </row>
    <row r="3033" spans="1:15" x14ac:dyDescent="0.25">
      <c r="A3033" s="13">
        <v>3504025</v>
      </c>
      <c r="B3033" s="1">
        <v>350402518</v>
      </c>
      <c r="C3033" s="1">
        <v>10262</v>
      </c>
      <c r="D3033" s="63">
        <v>44888</v>
      </c>
      <c r="E3033" s="54">
        <v>128</v>
      </c>
      <c r="F3033" s="56" t="s">
        <v>68</v>
      </c>
      <c r="G3033" s="56" t="s">
        <v>73</v>
      </c>
      <c r="H3033" s="56" t="s">
        <v>1059</v>
      </c>
      <c r="I3033" s="56" t="s">
        <v>1084</v>
      </c>
      <c r="J3033" s="54" t="s">
        <v>1085</v>
      </c>
      <c r="K3033" s="1">
        <v>31.074394900600002</v>
      </c>
      <c r="L3033" s="1">
        <v>46.250142994800001</v>
      </c>
      <c r="M3033" s="1">
        <v>10</v>
      </c>
      <c r="N3033" s="9">
        <f>DATE(YEAR(TblLocations[[#This Row],[ODK_DateOfSubmission]]),MONTH(TblLocations[[#This Row],[ODK_DateOfSubmission]]),DAY(TblLocations[[#This Row],[ODK_DateOfSubmission]]))</f>
        <v>44888</v>
      </c>
      <c r="O3033" s="23" t="str">
        <f>_xlfn.CONCAT( YEAR(TblLocations[[#This Row],[ODK_DateOfSubmission]]), "-",TEXT( MONTH(TblLocations[[#This Row],[ODK_DateOfSubmission]]),"00"))</f>
        <v>2022-11</v>
      </c>
    </row>
    <row r="3034" spans="1:15" x14ac:dyDescent="0.25">
      <c r="A3034" s="13">
        <v>3504025</v>
      </c>
      <c r="B3034" s="1">
        <v>350402518</v>
      </c>
      <c r="C3034" s="1">
        <v>10262</v>
      </c>
      <c r="D3034" s="63">
        <v>44888</v>
      </c>
      <c r="E3034" s="54">
        <v>128</v>
      </c>
      <c r="F3034" s="56" t="s">
        <v>68</v>
      </c>
      <c r="G3034" s="56" t="s">
        <v>73</v>
      </c>
      <c r="H3034" s="56" t="s">
        <v>1059</v>
      </c>
      <c r="I3034" s="56" t="s">
        <v>1084</v>
      </c>
      <c r="J3034" s="54" t="s">
        <v>1085</v>
      </c>
      <c r="K3034" s="1">
        <v>31.074394900600002</v>
      </c>
      <c r="L3034" s="1">
        <v>46.250142994800001</v>
      </c>
      <c r="M3034" s="1">
        <v>10</v>
      </c>
      <c r="N3034" s="9">
        <f>DATE(YEAR(TblLocations[[#This Row],[ODK_DateOfSubmission]]),MONTH(TblLocations[[#This Row],[ODK_DateOfSubmission]]),DAY(TblLocations[[#This Row],[ODK_DateOfSubmission]]))</f>
        <v>44888</v>
      </c>
      <c r="O3034" s="23" t="str">
        <f>_xlfn.CONCAT( YEAR(TblLocations[[#This Row],[ODK_DateOfSubmission]]), "-",TEXT( MONTH(TblLocations[[#This Row],[ODK_DateOfSubmission]]),"00"))</f>
        <v>2022-11</v>
      </c>
    </row>
    <row r="3035" spans="1:15" x14ac:dyDescent="0.25">
      <c r="A3035" s="13">
        <v>3504026</v>
      </c>
      <c r="B3035" s="1">
        <v>350402618</v>
      </c>
      <c r="C3035" s="1">
        <v>10253</v>
      </c>
      <c r="D3035" s="63">
        <v>44894</v>
      </c>
      <c r="E3035" s="54">
        <v>128</v>
      </c>
      <c r="F3035" s="56" t="s">
        <v>68</v>
      </c>
      <c r="G3035" s="56" t="s">
        <v>73</v>
      </c>
      <c r="H3035" s="56" t="s">
        <v>1059</v>
      </c>
      <c r="I3035" s="56" t="s">
        <v>1086</v>
      </c>
      <c r="J3035" s="54" t="s">
        <v>1087</v>
      </c>
      <c r="K3035" s="1">
        <v>31.038477412900001</v>
      </c>
      <c r="L3035" s="1">
        <v>46.2356561609</v>
      </c>
      <c r="M3035" s="1">
        <v>5</v>
      </c>
      <c r="N3035" s="9">
        <f>DATE(YEAR(TblLocations[[#This Row],[ODK_DateOfSubmission]]),MONTH(TblLocations[[#This Row],[ODK_DateOfSubmission]]),DAY(TblLocations[[#This Row],[ODK_DateOfSubmission]]))</f>
        <v>44894</v>
      </c>
      <c r="O3035" s="23" t="str">
        <f>_xlfn.CONCAT( YEAR(TblLocations[[#This Row],[ODK_DateOfSubmission]]), "-",TEXT( MONTH(TblLocations[[#This Row],[ODK_DateOfSubmission]]),"00"))</f>
        <v>2022-11</v>
      </c>
    </row>
    <row r="3036" spans="1:15" x14ac:dyDescent="0.25">
      <c r="A3036" s="13">
        <v>3504026</v>
      </c>
      <c r="B3036" s="1">
        <v>350402618</v>
      </c>
      <c r="C3036" s="1">
        <v>10253</v>
      </c>
      <c r="D3036" s="63">
        <v>44894</v>
      </c>
      <c r="E3036" s="54">
        <v>128</v>
      </c>
      <c r="F3036" s="56" t="s">
        <v>68</v>
      </c>
      <c r="G3036" s="56" t="s">
        <v>73</v>
      </c>
      <c r="H3036" s="56" t="s">
        <v>1059</v>
      </c>
      <c r="I3036" s="56" t="s">
        <v>1086</v>
      </c>
      <c r="J3036" s="54" t="s">
        <v>1087</v>
      </c>
      <c r="K3036" s="1">
        <v>31.038477412900001</v>
      </c>
      <c r="L3036" s="1">
        <v>46.2356561609</v>
      </c>
      <c r="M3036" s="1">
        <v>2</v>
      </c>
      <c r="N3036" s="9">
        <f>DATE(YEAR(TblLocations[[#This Row],[ODK_DateOfSubmission]]),MONTH(TblLocations[[#This Row],[ODK_DateOfSubmission]]),DAY(TblLocations[[#This Row],[ODK_DateOfSubmission]]))</f>
        <v>44894</v>
      </c>
      <c r="O3036" s="23" t="str">
        <f>_xlfn.CONCAT( YEAR(TblLocations[[#This Row],[ODK_DateOfSubmission]]), "-",TEXT( MONTH(TblLocations[[#This Row],[ODK_DateOfSubmission]]),"00"))</f>
        <v>2022-11</v>
      </c>
    </row>
    <row r="3037" spans="1:15" x14ac:dyDescent="0.25">
      <c r="A3037" s="13">
        <v>3504027</v>
      </c>
      <c r="B3037" s="1">
        <v>350402718</v>
      </c>
      <c r="C3037" s="1">
        <v>24885</v>
      </c>
      <c r="D3037" s="63">
        <v>44893</v>
      </c>
      <c r="E3037" s="54">
        <v>128</v>
      </c>
      <c r="F3037" s="56" t="s">
        <v>68</v>
      </c>
      <c r="G3037" s="56" t="s">
        <v>73</v>
      </c>
      <c r="H3037" s="56" t="s">
        <v>1059</v>
      </c>
      <c r="I3037" s="56" t="s">
        <v>1488</v>
      </c>
      <c r="J3037" s="54" t="s">
        <v>1125</v>
      </c>
      <c r="K3037" s="1">
        <v>31.061467899099998</v>
      </c>
      <c r="L3037" s="1">
        <v>46.278157583599999</v>
      </c>
      <c r="M3037" s="1">
        <v>3</v>
      </c>
      <c r="N3037" s="9">
        <f>DATE(YEAR(TblLocations[[#This Row],[ODK_DateOfSubmission]]),MONTH(TblLocations[[#This Row],[ODK_DateOfSubmission]]),DAY(TblLocations[[#This Row],[ODK_DateOfSubmission]]))</f>
        <v>44893</v>
      </c>
      <c r="O3037" s="23" t="str">
        <f>_xlfn.CONCAT( YEAR(TblLocations[[#This Row],[ODK_DateOfSubmission]]), "-",TEXT( MONTH(TblLocations[[#This Row],[ODK_DateOfSubmission]]),"00"))</f>
        <v>2022-11</v>
      </c>
    </row>
    <row r="3038" spans="1:15" x14ac:dyDescent="0.25">
      <c r="A3038" s="13">
        <v>3504028</v>
      </c>
      <c r="B3038" s="1">
        <v>350402818</v>
      </c>
      <c r="C3038" s="1">
        <v>25526</v>
      </c>
      <c r="D3038" s="63">
        <v>44894</v>
      </c>
      <c r="E3038" s="54">
        <v>128</v>
      </c>
      <c r="F3038" s="56" t="s">
        <v>68</v>
      </c>
      <c r="G3038" s="56" t="s">
        <v>73</v>
      </c>
      <c r="H3038" s="56" t="s">
        <v>1059</v>
      </c>
      <c r="I3038" s="56" t="s">
        <v>1088</v>
      </c>
      <c r="J3038" s="54" t="s">
        <v>1039</v>
      </c>
      <c r="K3038" s="1">
        <v>31.036175809100001</v>
      </c>
      <c r="L3038" s="1">
        <v>46.220527480000001</v>
      </c>
      <c r="M3038" s="1">
        <v>13</v>
      </c>
      <c r="N3038" s="9">
        <f>DATE(YEAR(TblLocations[[#This Row],[ODK_DateOfSubmission]]),MONTH(TblLocations[[#This Row],[ODK_DateOfSubmission]]),DAY(TblLocations[[#This Row],[ODK_DateOfSubmission]]))</f>
        <v>44894</v>
      </c>
      <c r="O3038" s="23" t="str">
        <f>_xlfn.CONCAT( YEAR(TblLocations[[#This Row],[ODK_DateOfSubmission]]), "-",TEXT( MONTH(TblLocations[[#This Row],[ODK_DateOfSubmission]]),"00"))</f>
        <v>2022-11</v>
      </c>
    </row>
    <row r="3039" spans="1:15" x14ac:dyDescent="0.25">
      <c r="A3039" s="13">
        <v>3504028</v>
      </c>
      <c r="B3039" s="1">
        <v>350402818</v>
      </c>
      <c r="C3039" s="1">
        <v>25526</v>
      </c>
      <c r="D3039" s="63">
        <v>44894</v>
      </c>
      <c r="E3039" s="54">
        <v>128</v>
      </c>
      <c r="F3039" s="56" t="s">
        <v>68</v>
      </c>
      <c r="G3039" s="56" t="s">
        <v>73</v>
      </c>
      <c r="H3039" s="56" t="s">
        <v>1059</v>
      </c>
      <c r="I3039" s="56" t="s">
        <v>1088</v>
      </c>
      <c r="J3039" s="54" t="s">
        <v>1039</v>
      </c>
      <c r="K3039" s="1">
        <v>31.036175809100001</v>
      </c>
      <c r="L3039" s="1">
        <v>46.220527480000001</v>
      </c>
      <c r="M3039" s="1">
        <v>10</v>
      </c>
      <c r="N3039" s="9">
        <f>DATE(YEAR(TblLocations[[#This Row],[ODK_DateOfSubmission]]),MONTH(TblLocations[[#This Row],[ODK_DateOfSubmission]]),DAY(TblLocations[[#This Row],[ODK_DateOfSubmission]]))</f>
        <v>44894</v>
      </c>
      <c r="O3039" s="23" t="str">
        <f>_xlfn.CONCAT( YEAR(TblLocations[[#This Row],[ODK_DateOfSubmission]]), "-",TEXT( MONTH(TblLocations[[#This Row],[ODK_DateOfSubmission]]),"00"))</f>
        <v>2022-11</v>
      </c>
    </row>
    <row r="3040" spans="1:15" x14ac:dyDescent="0.25">
      <c r="A3040" s="13">
        <v>3504028</v>
      </c>
      <c r="B3040" s="1">
        <v>350402818</v>
      </c>
      <c r="C3040" s="1">
        <v>25526</v>
      </c>
      <c r="D3040" s="63">
        <v>44894</v>
      </c>
      <c r="E3040" s="54">
        <v>128</v>
      </c>
      <c r="F3040" s="56" t="s">
        <v>68</v>
      </c>
      <c r="G3040" s="56" t="s">
        <v>73</v>
      </c>
      <c r="H3040" s="56" t="s">
        <v>1059</v>
      </c>
      <c r="I3040" s="56" t="s">
        <v>1088</v>
      </c>
      <c r="J3040" s="54" t="s">
        <v>1039</v>
      </c>
      <c r="K3040" s="1">
        <v>31.036175809100001</v>
      </c>
      <c r="L3040" s="1">
        <v>46.220527480000001</v>
      </c>
      <c r="M3040" s="1">
        <v>10</v>
      </c>
      <c r="N3040" s="9">
        <f>DATE(YEAR(TblLocations[[#This Row],[ODK_DateOfSubmission]]),MONTH(TblLocations[[#This Row],[ODK_DateOfSubmission]]),DAY(TblLocations[[#This Row],[ODK_DateOfSubmission]]))</f>
        <v>44894</v>
      </c>
      <c r="O3040" s="23" t="str">
        <f>_xlfn.CONCAT( YEAR(TblLocations[[#This Row],[ODK_DateOfSubmission]]), "-",TEXT( MONTH(TblLocations[[#This Row],[ODK_DateOfSubmission]]),"00"))</f>
        <v>2022-11</v>
      </c>
    </row>
    <row r="3041" spans="1:15" x14ac:dyDescent="0.25">
      <c r="A3041" s="13">
        <v>3504028</v>
      </c>
      <c r="B3041" s="1">
        <v>350402818</v>
      </c>
      <c r="C3041" s="1">
        <v>25526</v>
      </c>
      <c r="D3041" s="63">
        <v>44894</v>
      </c>
      <c r="E3041" s="54">
        <v>128</v>
      </c>
      <c r="F3041" s="56" t="s">
        <v>68</v>
      </c>
      <c r="G3041" s="56" t="s">
        <v>73</v>
      </c>
      <c r="H3041" s="56" t="s">
        <v>1059</v>
      </c>
      <c r="I3041" s="56" t="s">
        <v>1088</v>
      </c>
      <c r="J3041" s="54" t="s">
        <v>1039</v>
      </c>
      <c r="K3041" s="1">
        <v>31.036175809100001</v>
      </c>
      <c r="L3041" s="1">
        <v>46.220527480000001</v>
      </c>
      <c r="M3041" s="1">
        <v>14</v>
      </c>
      <c r="N3041" s="9">
        <f>DATE(YEAR(TblLocations[[#This Row],[ODK_DateOfSubmission]]),MONTH(TblLocations[[#This Row],[ODK_DateOfSubmission]]),DAY(TblLocations[[#This Row],[ODK_DateOfSubmission]]))</f>
        <v>44894</v>
      </c>
      <c r="O3041" s="23" t="str">
        <f>_xlfn.CONCAT( YEAR(TblLocations[[#This Row],[ODK_DateOfSubmission]]), "-",TEXT( MONTH(TblLocations[[#This Row],[ODK_DateOfSubmission]]),"00"))</f>
        <v>2022-11</v>
      </c>
    </row>
    <row r="3042" spans="1:15" x14ac:dyDescent="0.25">
      <c r="A3042" s="13">
        <v>3504028</v>
      </c>
      <c r="B3042" s="1">
        <v>350402818</v>
      </c>
      <c r="C3042" s="1">
        <v>25526</v>
      </c>
      <c r="D3042" s="63">
        <v>44894</v>
      </c>
      <c r="E3042" s="54">
        <v>128</v>
      </c>
      <c r="F3042" s="56" t="s">
        <v>68</v>
      </c>
      <c r="G3042" s="56" t="s">
        <v>73</v>
      </c>
      <c r="H3042" s="56" t="s">
        <v>1059</v>
      </c>
      <c r="I3042" s="56" t="s">
        <v>1088</v>
      </c>
      <c r="J3042" s="54" t="s">
        <v>1039</v>
      </c>
      <c r="K3042" s="1">
        <v>31.036175809100001</v>
      </c>
      <c r="L3042" s="1">
        <v>46.220527480000001</v>
      </c>
      <c r="M3042" s="1">
        <v>8</v>
      </c>
      <c r="N3042" s="9">
        <f>DATE(YEAR(TblLocations[[#This Row],[ODK_DateOfSubmission]]),MONTH(TblLocations[[#This Row],[ODK_DateOfSubmission]]),DAY(TblLocations[[#This Row],[ODK_DateOfSubmission]]))</f>
        <v>44894</v>
      </c>
      <c r="O3042" s="23" t="str">
        <f>_xlfn.CONCAT( YEAR(TblLocations[[#This Row],[ODK_DateOfSubmission]]), "-",TEXT( MONTH(TblLocations[[#This Row],[ODK_DateOfSubmission]]),"00"))</f>
        <v>2022-11</v>
      </c>
    </row>
    <row r="3043" spans="1:15" x14ac:dyDescent="0.25">
      <c r="A3043" s="13">
        <v>3504029</v>
      </c>
      <c r="B3043" s="1">
        <v>350402918</v>
      </c>
      <c r="C3043" s="1">
        <v>10301</v>
      </c>
      <c r="D3043" s="63">
        <v>44888</v>
      </c>
      <c r="E3043" s="54">
        <v>128</v>
      </c>
      <c r="F3043" s="56" t="s">
        <v>68</v>
      </c>
      <c r="G3043" s="56" t="s">
        <v>73</v>
      </c>
      <c r="H3043" s="56" t="s">
        <v>1059</v>
      </c>
      <c r="I3043" s="56" t="s">
        <v>1089</v>
      </c>
      <c r="J3043" s="54" t="s">
        <v>1090</v>
      </c>
      <c r="K3043" s="1">
        <v>31.069166239000001</v>
      </c>
      <c r="L3043" s="1">
        <v>46.283791055999998</v>
      </c>
      <c r="M3043" s="1">
        <v>4</v>
      </c>
      <c r="N3043" s="9">
        <f>DATE(YEAR(TblLocations[[#This Row],[ODK_DateOfSubmission]]),MONTH(TblLocations[[#This Row],[ODK_DateOfSubmission]]),DAY(TblLocations[[#This Row],[ODK_DateOfSubmission]]))</f>
        <v>44888</v>
      </c>
      <c r="O3043" s="23" t="str">
        <f>_xlfn.CONCAT( YEAR(TblLocations[[#This Row],[ODK_DateOfSubmission]]), "-",TEXT( MONTH(TblLocations[[#This Row],[ODK_DateOfSubmission]]),"00"))</f>
        <v>2022-11</v>
      </c>
    </row>
    <row r="3044" spans="1:15" x14ac:dyDescent="0.25">
      <c r="A3044" s="13">
        <v>3504029</v>
      </c>
      <c r="B3044" s="1">
        <v>350402918</v>
      </c>
      <c r="C3044" s="1">
        <v>10301</v>
      </c>
      <c r="D3044" s="63">
        <v>44888</v>
      </c>
      <c r="E3044" s="54">
        <v>128</v>
      </c>
      <c r="F3044" s="56" t="s">
        <v>68</v>
      </c>
      <c r="G3044" s="56" t="s">
        <v>73</v>
      </c>
      <c r="H3044" s="56" t="s">
        <v>1059</v>
      </c>
      <c r="I3044" s="56" t="s">
        <v>1089</v>
      </c>
      <c r="J3044" s="54" t="s">
        <v>1090</v>
      </c>
      <c r="K3044" s="1">
        <v>31.069166239000001</v>
      </c>
      <c r="L3044" s="1">
        <v>46.283791055999998</v>
      </c>
      <c r="M3044" s="1">
        <v>11</v>
      </c>
      <c r="N3044" s="9">
        <f>DATE(YEAR(TblLocations[[#This Row],[ODK_DateOfSubmission]]),MONTH(TblLocations[[#This Row],[ODK_DateOfSubmission]]),DAY(TblLocations[[#This Row],[ODK_DateOfSubmission]]))</f>
        <v>44888</v>
      </c>
      <c r="O3044" s="23" t="str">
        <f>_xlfn.CONCAT( YEAR(TblLocations[[#This Row],[ODK_DateOfSubmission]]), "-",TEXT( MONTH(TblLocations[[#This Row],[ODK_DateOfSubmission]]),"00"))</f>
        <v>2022-11</v>
      </c>
    </row>
    <row r="3045" spans="1:15" x14ac:dyDescent="0.25">
      <c r="A3045" s="13">
        <v>3504029</v>
      </c>
      <c r="B3045" s="1">
        <v>350402918</v>
      </c>
      <c r="C3045" s="1">
        <v>10301</v>
      </c>
      <c r="D3045" s="63">
        <v>44888</v>
      </c>
      <c r="E3045" s="54">
        <v>128</v>
      </c>
      <c r="F3045" s="56" t="s">
        <v>68</v>
      </c>
      <c r="G3045" s="56" t="s">
        <v>73</v>
      </c>
      <c r="H3045" s="56" t="s">
        <v>1059</v>
      </c>
      <c r="I3045" s="56" t="s">
        <v>1089</v>
      </c>
      <c r="J3045" s="54" t="s">
        <v>1090</v>
      </c>
      <c r="K3045" s="1">
        <v>31.069166239000001</v>
      </c>
      <c r="L3045" s="1">
        <v>46.283791055999998</v>
      </c>
      <c r="M3045" s="1">
        <v>6</v>
      </c>
      <c r="N3045" s="9">
        <f>DATE(YEAR(TblLocations[[#This Row],[ODK_DateOfSubmission]]),MONTH(TblLocations[[#This Row],[ODK_DateOfSubmission]]),DAY(TblLocations[[#This Row],[ODK_DateOfSubmission]]))</f>
        <v>44888</v>
      </c>
      <c r="O3045" s="23" t="str">
        <f>_xlfn.CONCAT( YEAR(TblLocations[[#This Row],[ODK_DateOfSubmission]]), "-",TEXT( MONTH(TblLocations[[#This Row],[ODK_DateOfSubmission]]),"00"))</f>
        <v>2022-11</v>
      </c>
    </row>
    <row r="3046" spans="1:15" x14ac:dyDescent="0.25">
      <c r="A3046" s="13">
        <v>3504029</v>
      </c>
      <c r="B3046" s="1">
        <v>350402918</v>
      </c>
      <c r="C3046" s="1">
        <v>10301</v>
      </c>
      <c r="D3046" s="63">
        <v>44888</v>
      </c>
      <c r="E3046" s="54">
        <v>128</v>
      </c>
      <c r="F3046" s="56" t="s">
        <v>68</v>
      </c>
      <c r="G3046" s="56" t="s">
        <v>73</v>
      </c>
      <c r="H3046" s="56" t="s">
        <v>1059</v>
      </c>
      <c r="I3046" s="56" t="s">
        <v>1089</v>
      </c>
      <c r="J3046" s="54" t="s">
        <v>1090</v>
      </c>
      <c r="K3046" s="1">
        <v>31.069166239000001</v>
      </c>
      <c r="L3046" s="1">
        <v>46.283791055999998</v>
      </c>
      <c r="M3046" s="1">
        <v>9</v>
      </c>
      <c r="N3046" s="9">
        <f>DATE(YEAR(TblLocations[[#This Row],[ODK_DateOfSubmission]]),MONTH(TblLocations[[#This Row],[ODK_DateOfSubmission]]),DAY(TblLocations[[#This Row],[ODK_DateOfSubmission]]))</f>
        <v>44888</v>
      </c>
      <c r="O3046" s="23" t="str">
        <f>_xlfn.CONCAT( YEAR(TblLocations[[#This Row],[ODK_DateOfSubmission]]), "-",TEXT( MONTH(TblLocations[[#This Row],[ODK_DateOfSubmission]]),"00"))</f>
        <v>2022-11</v>
      </c>
    </row>
    <row r="3047" spans="1:15" x14ac:dyDescent="0.25">
      <c r="A3047" s="13">
        <v>3504030</v>
      </c>
      <c r="B3047" s="1">
        <v>350403018</v>
      </c>
      <c r="C3047" s="1">
        <v>24746</v>
      </c>
      <c r="D3047" s="63">
        <v>44893</v>
      </c>
      <c r="E3047" s="54">
        <v>128</v>
      </c>
      <c r="F3047" s="56" t="s">
        <v>68</v>
      </c>
      <c r="G3047" s="56" t="s">
        <v>73</v>
      </c>
      <c r="H3047" s="56" t="s">
        <v>1059</v>
      </c>
      <c r="I3047" s="56" t="s">
        <v>1489</v>
      </c>
      <c r="J3047" s="54" t="s">
        <v>463</v>
      </c>
      <c r="K3047" s="1">
        <v>31.042946248900002</v>
      </c>
      <c r="L3047" s="1">
        <v>46.274699394599999</v>
      </c>
      <c r="M3047" s="1">
        <v>1</v>
      </c>
      <c r="N3047" s="9">
        <f>DATE(YEAR(TblLocations[[#This Row],[ODK_DateOfSubmission]]),MONTH(TblLocations[[#This Row],[ODK_DateOfSubmission]]),DAY(TblLocations[[#This Row],[ODK_DateOfSubmission]]))</f>
        <v>44893</v>
      </c>
      <c r="O3047" s="23" t="str">
        <f>_xlfn.CONCAT( YEAR(TblLocations[[#This Row],[ODK_DateOfSubmission]]), "-",TEXT( MONTH(TblLocations[[#This Row],[ODK_DateOfSubmission]]),"00"))</f>
        <v>2022-11</v>
      </c>
    </row>
    <row r="3048" spans="1:15" x14ac:dyDescent="0.25">
      <c r="A3048" s="13">
        <v>3504031</v>
      </c>
      <c r="B3048" s="1">
        <v>350403118</v>
      </c>
      <c r="C3048" s="1">
        <v>21208</v>
      </c>
      <c r="D3048" s="63">
        <v>44905</v>
      </c>
      <c r="E3048" s="54">
        <v>128</v>
      </c>
      <c r="F3048" s="56" t="s">
        <v>68</v>
      </c>
      <c r="G3048" s="56" t="s">
        <v>73</v>
      </c>
      <c r="H3048" s="56" t="s">
        <v>1059</v>
      </c>
      <c r="I3048" s="56" t="s">
        <v>1091</v>
      </c>
      <c r="J3048" s="54" t="s">
        <v>380</v>
      </c>
      <c r="K3048" s="1">
        <v>31.067779245299999</v>
      </c>
      <c r="L3048" s="1">
        <v>46.249674558199999</v>
      </c>
      <c r="M3048" s="1">
        <v>7</v>
      </c>
      <c r="N3048" s="9">
        <f>DATE(YEAR(TblLocations[[#This Row],[ODK_DateOfSubmission]]),MONTH(TblLocations[[#This Row],[ODK_DateOfSubmission]]),DAY(TblLocations[[#This Row],[ODK_DateOfSubmission]]))</f>
        <v>44905</v>
      </c>
      <c r="O3048" s="23" t="str">
        <f>_xlfn.CONCAT( YEAR(TblLocations[[#This Row],[ODK_DateOfSubmission]]), "-",TEXT( MONTH(TblLocations[[#This Row],[ODK_DateOfSubmission]]),"00"))</f>
        <v>2022-12</v>
      </c>
    </row>
    <row r="3049" spans="1:15" x14ac:dyDescent="0.25">
      <c r="A3049" s="13">
        <v>3504031</v>
      </c>
      <c r="B3049" s="1">
        <v>350403118</v>
      </c>
      <c r="C3049" s="1">
        <v>21208</v>
      </c>
      <c r="D3049" s="63">
        <v>44905</v>
      </c>
      <c r="E3049" s="54">
        <v>128</v>
      </c>
      <c r="F3049" s="56" t="s">
        <v>68</v>
      </c>
      <c r="G3049" s="56" t="s">
        <v>73</v>
      </c>
      <c r="H3049" s="56" t="s">
        <v>1059</v>
      </c>
      <c r="I3049" s="56" t="s">
        <v>1091</v>
      </c>
      <c r="J3049" s="54" t="s">
        <v>380</v>
      </c>
      <c r="K3049" s="1">
        <v>31.067779245299999</v>
      </c>
      <c r="L3049" s="1">
        <v>46.249674558199999</v>
      </c>
      <c r="M3049" s="1">
        <v>5</v>
      </c>
      <c r="N3049" s="9">
        <f>DATE(YEAR(TblLocations[[#This Row],[ODK_DateOfSubmission]]),MONTH(TblLocations[[#This Row],[ODK_DateOfSubmission]]),DAY(TblLocations[[#This Row],[ODK_DateOfSubmission]]))</f>
        <v>44905</v>
      </c>
      <c r="O3049" s="23" t="str">
        <f>_xlfn.CONCAT( YEAR(TblLocations[[#This Row],[ODK_DateOfSubmission]]), "-",TEXT( MONTH(TblLocations[[#This Row],[ODK_DateOfSubmission]]),"00"))</f>
        <v>2022-12</v>
      </c>
    </row>
    <row r="3050" spans="1:15" x14ac:dyDescent="0.25">
      <c r="A3050" s="13">
        <v>3504031</v>
      </c>
      <c r="B3050" s="1">
        <v>350403118</v>
      </c>
      <c r="C3050" s="1">
        <v>21208</v>
      </c>
      <c r="D3050" s="63">
        <v>44905</v>
      </c>
      <c r="E3050" s="54">
        <v>128</v>
      </c>
      <c r="F3050" s="56" t="s">
        <v>68</v>
      </c>
      <c r="G3050" s="56" t="s">
        <v>73</v>
      </c>
      <c r="H3050" s="56" t="s">
        <v>1059</v>
      </c>
      <c r="I3050" s="56" t="s">
        <v>1091</v>
      </c>
      <c r="J3050" s="54" t="s">
        <v>380</v>
      </c>
      <c r="K3050" s="1">
        <v>31.067779245299999</v>
      </c>
      <c r="L3050" s="1">
        <v>46.249674558199999</v>
      </c>
      <c r="M3050" s="1">
        <v>5</v>
      </c>
      <c r="N3050" s="9">
        <f>DATE(YEAR(TblLocations[[#This Row],[ODK_DateOfSubmission]]),MONTH(TblLocations[[#This Row],[ODK_DateOfSubmission]]),DAY(TblLocations[[#This Row],[ODK_DateOfSubmission]]))</f>
        <v>44905</v>
      </c>
      <c r="O3050" s="23" t="str">
        <f>_xlfn.CONCAT( YEAR(TblLocations[[#This Row],[ODK_DateOfSubmission]]), "-",TEXT( MONTH(TblLocations[[#This Row],[ODK_DateOfSubmission]]),"00"))</f>
        <v>2022-12</v>
      </c>
    </row>
    <row r="3051" spans="1:15" x14ac:dyDescent="0.25">
      <c r="A3051" s="13">
        <v>3504031</v>
      </c>
      <c r="B3051" s="1">
        <v>350403118</v>
      </c>
      <c r="C3051" s="1">
        <v>21208</v>
      </c>
      <c r="D3051" s="63">
        <v>44905</v>
      </c>
      <c r="E3051" s="54">
        <v>128</v>
      </c>
      <c r="F3051" s="56" t="s">
        <v>68</v>
      </c>
      <c r="G3051" s="56" t="s">
        <v>73</v>
      </c>
      <c r="H3051" s="56" t="s">
        <v>1059</v>
      </c>
      <c r="I3051" s="56" t="s">
        <v>1091</v>
      </c>
      <c r="J3051" s="54" t="s">
        <v>380</v>
      </c>
      <c r="K3051" s="1">
        <v>31.067779245299999</v>
      </c>
      <c r="L3051" s="1">
        <v>46.249674558199999</v>
      </c>
      <c r="M3051" s="1">
        <v>5</v>
      </c>
      <c r="N3051" s="9">
        <f>DATE(YEAR(TblLocations[[#This Row],[ODK_DateOfSubmission]]),MONTH(TblLocations[[#This Row],[ODK_DateOfSubmission]]),DAY(TblLocations[[#This Row],[ODK_DateOfSubmission]]))</f>
        <v>44905</v>
      </c>
      <c r="O3051" s="23" t="str">
        <f>_xlfn.CONCAT( YEAR(TblLocations[[#This Row],[ODK_DateOfSubmission]]), "-",TEXT( MONTH(TblLocations[[#This Row],[ODK_DateOfSubmission]]),"00"))</f>
        <v>2022-12</v>
      </c>
    </row>
    <row r="3052" spans="1:15" x14ac:dyDescent="0.25">
      <c r="A3052" s="13">
        <v>3504031</v>
      </c>
      <c r="B3052" s="1">
        <v>350403118</v>
      </c>
      <c r="C3052" s="1">
        <v>21208</v>
      </c>
      <c r="D3052" s="63">
        <v>44905</v>
      </c>
      <c r="E3052" s="54">
        <v>128</v>
      </c>
      <c r="F3052" s="56" t="s">
        <v>68</v>
      </c>
      <c r="G3052" s="56" t="s">
        <v>73</v>
      </c>
      <c r="H3052" s="56" t="s">
        <v>1059</v>
      </c>
      <c r="I3052" s="56" t="s">
        <v>1091</v>
      </c>
      <c r="J3052" s="54" t="s">
        <v>380</v>
      </c>
      <c r="K3052" s="1">
        <v>31.067779245299999</v>
      </c>
      <c r="L3052" s="1">
        <v>46.249674558199999</v>
      </c>
      <c r="M3052" s="1">
        <v>17</v>
      </c>
      <c r="N3052" s="9">
        <f>DATE(YEAR(TblLocations[[#This Row],[ODK_DateOfSubmission]]),MONTH(TblLocations[[#This Row],[ODK_DateOfSubmission]]),DAY(TblLocations[[#This Row],[ODK_DateOfSubmission]]))</f>
        <v>44905</v>
      </c>
      <c r="O3052" s="23" t="str">
        <f>_xlfn.CONCAT( YEAR(TblLocations[[#This Row],[ODK_DateOfSubmission]]), "-",TEXT( MONTH(TblLocations[[#This Row],[ODK_DateOfSubmission]]),"00"))</f>
        <v>2022-12</v>
      </c>
    </row>
    <row r="3053" spans="1:15" x14ac:dyDescent="0.25">
      <c r="A3053" s="13">
        <v>3504032</v>
      </c>
      <c r="B3053" s="1">
        <v>350403218</v>
      </c>
      <c r="C3053" s="1">
        <v>24750</v>
      </c>
      <c r="D3053" s="63">
        <v>44888</v>
      </c>
      <c r="E3053" s="54">
        <v>128</v>
      </c>
      <c r="F3053" s="56" t="s">
        <v>68</v>
      </c>
      <c r="G3053" s="56" t="s">
        <v>73</v>
      </c>
      <c r="H3053" s="56" t="s">
        <v>1059</v>
      </c>
      <c r="I3053" s="56" t="s">
        <v>1092</v>
      </c>
      <c r="J3053" s="54" t="s">
        <v>1093</v>
      </c>
      <c r="K3053" s="1">
        <v>31.034273341199999</v>
      </c>
      <c r="L3053" s="1">
        <v>46.238222611899999</v>
      </c>
      <c r="M3053" s="1">
        <v>4</v>
      </c>
      <c r="N3053" s="9">
        <f>DATE(YEAR(TblLocations[[#This Row],[ODK_DateOfSubmission]]),MONTH(TblLocations[[#This Row],[ODK_DateOfSubmission]]),DAY(TblLocations[[#This Row],[ODK_DateOfSubmission]]))</f>
        <v>44888</v>
      </c>
      <c r="O3053" s="23" t="str">
        <f>_xlfn.CONCAT( YEAR(TblLocations[[#This Row],[ODK_DateOfSubmission]]), "-",TEXT( MONTH(TblLocations[[#This Row],[ODK_DateOfSubmission]]),"00"))</f>
        <v>2022-11</v>
      </c>
    </row>
    <row r="3054" spans="1:15" x14ac:dyDescent="0.25">
      <c r="A3054" s="13">
        <v>3504032</v>
      </c>
      <c r="B3054" s="1">
        <v>350403218</v>
      </c>
      <c r="C3054" s="1">
        <v>24750</v>
      </c>
      <c r="D3054" s="63">
        <v>44888</v>
      </c>
      <c r="E3054" s="54">
        <v>128</v>
      </c>
      <c r="F3054" s="56" t="s">
        <v>68</v>
      </c>
      <c r="G3054" s="56" t="s">
        <v>73</v>
      </c>
      <c r="H3054" s="56" t="s">
        <v>1059</v>
      </c>
      <c r="I3054" s="56" t="s">
        <v>1092</v>
      </c>
      <c r="J3054" s="54" t="s">
        <v>1093</v>
      </c>
      <c r="K3054" s="1">
        <v>31.034273341199999</v>
      </c>
      <c r="L3054" s="1">
        <v>46.238222611899999</v>
      </c>
      <c r="M3054" s="1">
        <v>5</v>
      </c>
      <c r="N3054" s="9">
        <f>DATE(YEAR(TblLocations[[#This Row],[ODK_DateOfSubmission]]),MONTH(TblLocations[[#This Row],[ODK_DateOfSubmission]]),DAY(TblLocations[[#This Row],[ODK_DateOfSubmission]]))</f>
        <v>44888</v>
      </c>
      <c r="O3054" s="23" t="str">
        <f>_xlfn.CONCAT( YEAR(TblLocations[[#This Row],[ODK_DateOfSubmission]]), "-",TEXT( MONTH(TblLocations[[#This Row],[ODK_DateOfSubmission]]),"00"))</f>
        <v>2022-11</v>
      </c>
    </row>
    <row r="3055" spans="1:15" x14ac:dyDescent="0.25">
      <c r="A3055" s="13">
        <v>3504033</v>
      </c>
      <c r="B3055" s="1">
        <v>350403318</v>
      </c>
      <c r="C3055" s="1">
        <v>10259</v>
      </c>
      <c r="D3055" s="63">
        <v>44902</v>
      </c>
      <c r="E3055" s="54">
        <v>128</v>
      </c>
      <c r="F3055" s="56" t="s">
        <v>68</v>
      </c>
      <c r="G3055" s="56" t="s">
        <v>73</v>
      </c>
      <c r="H3055" s="56" t="s">
        <v>1059</v>
      </c>
      <c r="I3055" s="56" t="s">
        <v>1094</v>
      </c>
      <c r="J3055" s="54" t="s">
        <v>1095</v>
      </c>
      <c r="K3055" s="1">
        <v>31.045411312199999</v>
      </c>
      <c r="L3055" s="1">
        <v>46.277832423</v>
      </c>
      <c r="M3055" s="1">
        <v>15</v>
      </c>
      <c r="N3055" s="9">
        <f>DATE(YEAR(TblLocations[[#This Row],[ODK_DateOfSubmission]]),MONTH(TblLocations[[#This Row],[ODK_DateOfSubmission]]),DAY(TblLocations[[#This Row],[ODK_DateOfSubmission]]))</f>
        <v>44902</v>
      </c>
      <c r="O3055" s="23" t="str">
        <f>_xlfn.CONCAT( YEAR(TblLocations[[#This Row],[ODK_DateOfSubmission]]), "-",TEXT( MONTH(TblLocations[[#This Row],[ODK_DateOfSubmission]]),"00"))</f>
        <v>2022-12</v>
      </c>
    </row>
    <row r="3056" spans="1:15" x14ac:dyDescent="0.25">
      <c r="A3056" s="13">
        <v>3504033</v>
      </c>
      <c r="B3056" s="1">
        <v>350403318</v>
      </c>
      <c r="C3056" s="1">
        <v>10259</v>
      </c>
      <c r="D3056" s="63">
        <v>44902</v>
      </c>
      <c r="E3056" s="54">
        <v>128</v>
      </c>
      <c r="F3056" s="56" t="s">
        <v>68</v>
      </c>
      <c r="G3056" s="56" t="s">
        <v>73</v>
      </c>
      <c r="H3056" s="56" t="s">
        <v>1059</v>
      </c>
      <c r="I3056" s="56" t="s">
        <v>1094</v>
      </c>
      <c r="J3056" s="54" t="s">
        <v>1095</v>
      </c>
      <c r="K3056" s="1">
        <v>31.045411312199999</v>
      </c>
      <c r="L3056" s="1">
        <v>46.277832423</v>
      </c>
      <c r="M3056" s="1">
        <v>15</v>
      </c>
      <c r="N3056" s="9">
        <f>DATE(YEAR(TblLocations[[#This Row],[ODK_DateOfSubmission]]),MONTH(TblLocations[[#This Row],[ODK_DateOfSubmission]]),DAY(TblLocations[[#This Row],[ODK_DateOfSubmission]]))</f>
        <v>44902</v>
      </c>
      <c r="O3056" s="23" t="str">
        <f>_xlfn.CONCAT( YEAR(TblLocations[[#This Row],[ODK_DateOfSubmission]]), "-",TEXT( MONTH(TblLocations[[#This Row],[ODK_DateOfSubmission]]),"00"))</f>
        <v>2022-12</v>
      </c>
    </row>
    <row r="3057" spans="1:15" x14ac:dyDescent="0.25">
      <c r="A3057" s="13">
        <v>3504033</v>
      </c>
      <c r="B3057" s="1">
        <v>350403318</v>
      </c>
      <c r="C3057" s="1">
        <v>10259</v>
      </c>
      <c r="D3057" s="63">
        <v>44902</v>
      </c>
      <c r="E3057" s="54">
        <v>128</v>
      </c>
      <c r="F3057" s="56" t="s">
        <v>68</v>
      </c>
      <c r="G3057" s="56" t="s">
        <v>73</v>
      </c>
      <c r="H3057" s="56" t="s">
        <v>1059</v>
      </c>
      <c r="I3057" s="56" t="s">
        <v>1094</v>
      </c>
      <c r="J3057" s="54" t="s">
        <v>1095</v>
      </c>
      <c r="K3057" s="1">
        <v>31.045411312199999</v>
      </c>
      <c r="L3057" s="1">
        <v>46.277832423</v>
      </c>
      <c r="M3057" s="1">
        <v>20</v>
      </c>
      <c r="N3057" s="9">
        <f>DATE(YEAR(TblLocations[[#This Row],[ODK_DateOfSubmission]]),MONTH(TblLocations[[#This Row],[ODK_DateOfSubmission]]),DAY(TblLocations[[#This Row],[ODK_DateOfSubmission]]))</f>
        <v>44902</v>
      </c>
      <c r="O3057" s="23" t="str">
        <f>_xlfn.CONCAT( YEAR(TblLocations[[#This Row],[ODK_DateOfSubmission]]), "-",TEXT( MONTH(TblLocations[[#This Row],[ODK_DateOfSubmission]]),"00"))</f>
        <v>2022-12</v>
      </c>
    </row>
    <row r="3058" spans="1:15" x14ac:dyDescent="0.25">
      <c r="A3058" s="13">
        <v>3504033</v>
      </c>
      <c r="B3058" s="1">
        <v>350403318</v>
      </c>
      <c r="C3058" s="1">
        <v>10259</v>
      </c>
      <c r="D3058" s="63">
        <v>44902</v>
      </c>
      <c r="E3058" s="54">
        <v>128</v>
      </c>
      <c r="F3058" s="56" t="s">
        <v>68</v>
      </c>
      <c r="G3058" s="56" t="s">
        <v>73</v>
      </c>
      <c r="H3058" s="56" t="s">
        <v>1059</v>
      </c>
      <c r="I3058" s="56" t="s">
        <v>1094</v>
      </c>
      <c r="J3058" s="54" t="s">
        <v>1095</v>
      </c>
      <c r="K3058" s="1">
        <v>31.045411312199999</v>
      </c>
      <c r="L3058" s="1">
        <v>46.277832423</v>
      </c>
      <c r="M3058" s="1">
        <v>15</v>
      </c>
      <c r="N3058" s="9">
        <f>DATE(YEAR(TblLocations[[#This Row],[ODK_DateOfSubmission]]),MONTH(TblLocations[[#This Row],[ODK_DateOfSubmission]]),DAY(TblLocations[[#This Row],[ODK_DateOfSubmission]]))</f>
        <v>44902</v>
      </c>
      <c r="O3058" s="23" t="str">
        <f>_xlfn.CONCAT( YEAR(TblLocations[[#This Row],[ODK_DateOfSubmission]]), "-",TEXT( MONTH(TblLocations[[#This Row],[ODK_DateOfSubmission]]),"00"))</f>
        <v>2022-12</v>
      </c>
    </row>
    <row r="3059" spans="1:15" x14ac:dyDescent="0.25">
      <c r="A3059" s="13">
        <v>3504033</v>
      </c>
      <c r="B3059" s="1">
        <v>350403318</v>
      </c>
      <c r="C3059" s="1">
        <v>10259</v>
      </c>
      <c r="D3059" s="63">
        <v>44902</v>
      </c>
      <c r="E3059" s="54">
        <v>128</v>
      </c>
      <c r="F3059" s="56" t="s">
        <v>68</v>
      </c>
      <c r="G3059" s="56" t="s">
        <v>73</v>
      </c>
      <c r="H3059" s="56" t="s">
        <v>1059</v>
      </c>
      <c r="I3059" s="56" t="s">
        <v>1094</v>
      </c>
      <c r="J3059" s="54" t="s">
        <v>1095</v>
      </c>
      <c r="K3059" s="1">
        <v>31.045411312199999</v>
      </c>
      <c r="L3059" s="1">
        <v>46.277832423</v>
      </c>
      <c r="M3059" s="1">
        <v>7</v>
      </c>
      <c r="N3059" s="9">
        <f>DATE(YEAR(TblLocations[[#This Row],[ODK_DateOfSubmission]]),MONTH(TblLocations[[#This Row],[ODK_DateOfSubmission]]),DAY(TblLocations[[#This Row],[ODK_DateOfSubmission]]))</f>
        <v>44902</v>
      </c>
      <c r="O3059" s="23" t="str">
        <f>_xlfn.CONCAT( YEAR(TblLocations[[#This Row],[ODK_DateOfSubmission]]), "-",TEXT( MONTH(TblLocations[[#This Row],[ODK_DateOfSubmission]]),"00"))</f>
        <v>2022-12</v>
      </c>
    </row>
    <row r="3060" spans="1:15" x14ac:dyDescent="0.25">
      <c r="A3060" s="13">
        <v>3504034</v>
      </c>
      <c r="B3060" s="1">
        <v>350403418</v>
      </c>
      <c r="C3060" s="1">
        <v>24742</v>
      </c>
      <c r="D3060" s="63">
        <v>44888</v>
      </c>
      <c r="E3060" s="54">
        <v>128</v>
      </c>
      <c r="F3060" s="56" t="s">
        <v>68</v>
      </c>
      <c r="G3060" s="56" t="s">
        <v>73</v>
      </c>
      <c r="H3060" s="56" t="s">
        <v>1059</v>
      </c>
      <c r="I3060" s="56" t="s">
        <v>1437</v>
      </c>
      <c r="J3060" s="54" t="s">
        <v>1438</v>
      </c>
      <c r="K3060" s="1">
        <v>31.060090237699999</v>
      </c>
      <c r="L3060" s="1">
        <v>46.277220867600001</v>
      </c>
      <c r="M3060" s="1">
        <v>1</v>
      </c>
      <c r="N3060" s="9">
        <f>DATE(YEAR(TblLocations[[#This Row],[ODK_DateOfSubmission]]),MONTH(TblLocations[[#This Row],[ODK_DateOfSubmission]]),DAY(TblLocations[[#This Row],[ODK_DateOfSubmission]]))</f>
        <v>44888</v>
      </c>
      <c r="O3060" s="23" t="str">
        <f>_xlfn.CONCAT( YEAR(TblLocations[[#This Row],[ODK_DateOfSubmission]]), "-",TEXT( MONTH(TblLocations[[#This Row],[ODK_DateOfSubmission]]),"00"))</f>
        <v>2022-11</v>
      </c>
    </row>
    <row r="3061" spans="1:15" x14ac:dyDescent="0.25">
      <c r="A3061" s="13">
        <v>3504035</v>
      </c>
      <c r="B3061" s="1">
        <v>350403518</v>
      </c>
      <c r="C3061" s="1">
        <v>9398</v>
      </c>
      <c r="D3061" s="63">
        <v>44882</v>
      </c>
      <c r="E3061" s="54">
        <v>128</v>
      </c>
      <c r="F3061" s="56" t="s">
        <v>68</v>
      </c>
      <c r="G3061" s="56" t="s">
        <v>73</v>
      </c>
      <c r="H3061" s="56" t="s">
        <v>1059</v>
      </c>
      <c r="I3061" s="56" t="s">
        <v>1439</v>
      </c>
      <c r="J3061" s="54" t="s">
        <v>216</v>
      </c>
      <c r="K3061" s="1">
        <v>31.069961183</v>
      </c>
      <c r="L3061" s="1">
        <v>46.270024445899999</v>
      </c>
      <c r="M3061" s="1">
        <v>3</v>
      </c>
      <c r="N3061" s="9">
        <f>DATE(YEAR(TblLocations[[#This Row],[ODK_DateOfSubmission]]),MONTH(TblLocations[[#This Row],[ODK_DateOfSubmission]]),DAY(TblLocations[[#This Row],[ODK_DateOfSubmission]]))</f>
        <v>44882</v>
      </c>
      <c r="O3061" s="23" t="str">
        <f>_xlfn.CONCAT( YEAR(TblLocations[[#This Row],[ODK_DateOfSubmission]]), "-",TEXT( MONTH(TblLocations[[#This Row],[ODK_DateOfSubmission]]),"00"))</f>
        <v>2022-11</v>
      </c>
    </row>
    <row r="3062" spans="1:15" x14ac:dyDescent="0.25">
      <c r="A3062" s="13">
        <v>3504036</v>
      </c>
      <c r="B3062" s="1">
        <v>350403618</v>
      </c>
      <c r="C3062" s="1">
        <v>23683</v>
      </c>
      <c r="D3062" s="63">
        <v>44904</v>
      </c>
      <c r="E3062" s="54">
        <v>128</v>
      </c>
      <c r="F3062" s="56" t="s">
        <v>68</v>
      </c>
      <c r="G3062" s="56" t="s">
        <v>73</v>
      </c>
      <c r="H3062" s="56" t="s">
        <v>1059</v>
      </c>
      <c r="I3062" s="56" t="s">
        <v>1096</v>
      </c>
      <c r="J3062" s="54" t="s">
        <v>1097</v>
      </c>
      <c r="K3062" s="1">
        <v>31.03290329</v>
      </c>
      <c r="L3062" s="1">
        <v>46.251552429999997</v>
      </c>
      <c r="M3062" s="1">
        <v>4</v>
      </c>
      <c r="N3062" s="9">
        <f>DATE(YEAR(TblLocations[[#This Row],[ODK_DateOfSubmission]]),MONTH(TblLocations[[#This Row],[ODK_DateOfSubmission]]),DAY(TblLocations[[#This Row],[ODK_DateOfSubmission]]))</f>
        <v>44904</v>
      </c>
      <c r="O3062" s="23" t="str">
        <f>_xlfn.CONCAT( YEAR(TblLocations[[#This Row],[ODK_DateOfSubmission]]), "-",TEXT( MONTH(TblLocations[[#This Row],[ODK_DateOfSubmission]]),"00"))</f>
        <v>2022-12</v>
      </c>
    </row>
    <row r="3063" spans="1:15" x14ac:dyDescent="0.25">
      <c r="A3063" s="13">
        <v>3504036</v>
      </c>
      <c r="B3063" s="1">
        <v>350403618</v>
      </c>
      <c r="C3063" s="1">
        <v>23683</v>
      </c>
      <c r="D3063" s="63">
        <v>44904</v>
      </c>
      <c r="E3063" s="54">
        <v>128</v>
      </c>
      <c r="F3063" s="56" t="s">
        <v>68</v>
      </c>
      <c r="G3063" s="56" t="s">
        <v>73</v>
      </c>
      <c r="H3063" s="56" t="s">
        <v>1059</v>
      </c>
      <c r="I3063" s="56" t="s">
        <v>1096</v>
      </c>
      <c r="J3063" s="54" t="s">
        <v>1097</v>
      </c>
      <c r="K3063" s="1">
        <v>31.03290329</v>
      </c>
      <c r="L3063" s="1">
        <v>46.251552429999997</v>
      </c>
      <c r="M3063" s="1">
        <v>2</v>
      </c>
      <c r="N3063" s="9">
        <f>DATE(YEAR(TblLocations[[#This Row],[ODK_DateOfSubmission]]),MONTH(TblLocations[[#This Row],[ODK_DateOfSubmission]]),DAY(TblLocations[[#This Row],[ODK_DateOfSubmission]]))</f>
        <v>44904</v>
      </c>
      <c r="O3063" s="23" t="str">
        <f>_xlfn.CONCAT( YEAR(TblLocations[[#This Row],[ODK_DateOfSubmission]]), "-",TEXT( MONTH(TblLocations[[#This Row],[ODK_DateOfSubmission]]),"00"))</f>
        <v>2022-12</v>
      </c>
    </row>
    <row r="3064" spans="1:15" x14ac:dyDescent="0.25">
      <c r="A3064" s="13">
        <v>3504036</v>
      </c>
      <c r="B3064" s="1">
        <v>350403618</v>
      </c>
      <c r="C3064" s="1">
        <v>23683</v>
      </c>
      <c r="D3064" s="63">
        <v>44904</v>
      </c>
      <c r="E3064" s="54">
        <v>128</v>
      </c>
      <c r="F3064" s="56" t="s">
        <v>68</v>
      </c>
      <c r="G3064" s="56" t="s">
        <v>73</v>
      </c>
      <c r="H3064" s="56" t="s">
        <v>1059</v>
      </c>
      <c r="I3064" s="56" t="s">
        <v>1096</v>
      </c>
      <c r="J3064" s="54" t="s">
        <v>1097</v>
      </c>
      <c r="K3064" s="1">
        <v>31.03290329</v>
      </c>
      <c r="L3064" s="1">
        <v>46.251552429999997</v>
      </c>
      <c r="M3064" s="1">
        <v>2</v>
      </c>
      <c r="N3064" s="9">
        <f>DATE(YEAR(TblLocations[[#This Row],[ODK_DateOfSubmission]]),MONTH(TblLocations[[#This Row],[ODK_DateOfSubmission]]),DAY(TblLocations[[#This Row],[ODK_DateOfSubmission]]))</f>
        <v>44904</v>
      </c>
      <c r="O3064" s="23" t="str">
        <f>_xlfn.CONCAT( YEAR(TblLocations[[#This Row],[ODK_DateOfSubmission]]), "-",TEXT( MONTH(TblLocations[[#This Row],[ODK_DateOfSubmission]]),"00"))</f>
        <v>2022-12</v>
      </c>
    </row>
    <row r="3065" spans="1:15" x14ac:dyDescent="0.25">
      <c r="A3065" s="13">
        <v>3504038</v>
      </c>
      <c r="B3065" s="1">
        <v>350403818</v>
      </c>
      <c r="C3065" s="1">
        <v>25528</v>
      </c>
      <c r="D3065" s="63">
        <v>44882</v>
      </c>
      <c r="E3065" s="54">
        <v>128</v>
      </c>
      <c r="F3065" s="56" t="s">
        <v>68</v>
      </c>
      <c r="G3065" s="56" t="s">
        <v>73</v>
      </c>
      <c r="H3065" s="56" t="s">
        <v>1059</v>
      </c>
      <c r="I3065" s="56" t="s">
        <v>1490</v>
      </c>
      <c r="J3065" s="54" t="s">
        <v>1491</v>
      </c>
      <c r="K3065" s="1">
        <v>31.053281055100001</v>
      </c>
      <c r="L3065" s="1">
        <v>46.253512804000003</v>
      </c>
      <c r="M3065" s="1">
        <v>1</v>
      </c>
      <c r="N3065" s="9">
        <f>DATE(YEAR(TblLocations[[#This Row],[ODK_DateOfSubmission]]),MONTH(TblLocations[[#This Row],[ODK_DateOfSubmission]]),DAY(TblLocations[[#This Row],[ODK_DateOfSubmission]]))</f>
        <v>44882</v>
      </c>
      <c r="O3065" s="23" t="str">
        <f>_xlfn.CONCAT( YEAR(TblLocations[[#This Row],[ODK_DateOfSubmission]]), "-",TEXT( MONTH(TblLocations[[#This Row],[ODK_DateOfSubmission]]),"00"))</f>
        <v>2022-11</v>
      </c>
    </row>
    <row r="3066" spans="1:15" x14ac:dyDescent="0.25">
      <c r="A3066" s="13">
        <v>3504038</v>
      </c>
      <c r="B3066" s="1">
        <v>350403818</v>
      </c>
      <c r="C3066" s="1">
        <v>25528</v>
      </c>
      <c r="D3066" s="63">
        <v>44882</v>
      </c>
      <c r="E3066" s="54">
        <v>128</v>
      </c>
      <c r="F3066" s="56" t="s">
        <v>68</v>
      </c>
      <c r="G3066" s="56" t="s">
        <v>73</v>
      </c>
      <c r="H3066" s="56" t="s">
        <v>1059</v>
      </c>
      <c r="I3066" s="56" t="s">
        <v>1490</v>
      </c>
      <c r="J3066" s="54" t="s">
        <v>1491</v>
      </c>
      <c r="K3066" s="1">
        <v>31.053281055100001</v>
      </c>
      <c r="L3066" s="1">
        <v>46.253512804000003</v>
      </c>
      <c r="M3066" s="1">
        <v>1</v>
      </c>
      <c r="N3066" s="9">
        <f>DATE(YEAR(TblLocations[[#This Row],[ODK_DateOfSubmission]]),MONTH(TblLocations[[#This Row],[ODK_DateOfSubmission]]),DAY(TblLocations[[#This Row],[ODK_DateOfSubmission]]))</f>
        <v>44882</v>
      </c>
      <c r="O3066" s="23" t="str">
        <f>_xlfn.CONCAT( YEAR(TblLocations[[#This Row],[ODK_DateOfSubmission]]), "-",TEXT( MONTH(TblLocations[[#This Row],[ODK_DateOfSubmission]]),"00"))</f>
        <v>2022-11</v>
      </c>
    </row>
    <row r="3067" spans="1:15" x14ac:dyDescent="0.25">
      <c r="A3067" s="13">
        <v>3504039</v>
      </c>
      <c r="B3067" s="1">
        <v>350403918</v>
      </c>
      <c r="C3067" s="1">
        <v>25531</v>
      </c>
      <c r="D3067" s="63">
        <v>44879</v>
      </c>
      <c r="E3067" s="54">
        <v>128</v>
      </c>
      <c r="F3067" s="56" t="s">
        <v>68</v>
      </c>
      <c r="G3067" s="56" t="s">
        <v>73</v>
      </c>
      <c r="H3067" s="56" t="s">
        <v>1059</v>
      </c>
      <c r="I3067" s="56" t="s">
        <v>1492</v>
      </c>
      <c r="J3067" s="54" t="s">
        <v>1493</v>
      </c>
      <c r="K3067" s="1">
        <v>31.046486166099999</v>
      </c>
      <c r="L3067" s="1">
        <v>46.2332439666</v>
      </c>
      <c r="M3067" s="1">
        <v>7</v>
      </c>
      <c r="N3067" s="9">
        <f>DATE(YEAR(TblLocations[[#This Row],[ODK_DateOfSubmission]]),MONTH(TblLocations[[#This Row],[ODK_DateOfSubmission]]),DAY(TblLocations[[#This Row],[ODK_DateOfSubmission]]))</f>
        <v>44879</v>
      </c>
      <c r="O3067" s="23" t="str">
        <f>_xlfn.CONCAT( YEAR(TblLocations[[#This Row],[ODK_DateOfSubmission]]), "-",TEXT( MONTH(TblLocations[[#This Row],[ODK_DateOfSubmission]]),"00"))</f>
        <v>2022-11</v>
      </c>
    </row>
    <row r="3068" spans="1:15" x14ac:dyDescent="0.25">
      <c r="A3068" s="13">
        <v>3504040</v>
      </c>
      <c r="B3068" s="1">
        <v>350404018</v>
      </c>
      <c r="C3068" s="1">
        <v>25530</v>
      </c>
      <c r="D3068" s="63">
        <v>44882</v>
      </c>
      <c r="E3068" s="54">
        <v>128</v>
      </c>
      <c r="F3068" s="56" t="s">
        <v>68</v>
      </c>
      <c r="G3068" s="56" t="s">
        <v>73</v>
      </c>
      <c r="H3068" s="56" t="s">
        <v>1059</v>
      </c>
      <c r="I3068" s="56" t="s">
        <v>1351</v>
      </c>
      <c r="J3068" s="54" t="s">
        <v>1352</v>
      </c>
      <c r="K3068" s="1">
        <v>31.076769222599999</v>
      </c>
      <c r="L3068" s="1">
        <v>46.264030067599997</v>
      </c>
      <c r="M3068" s="1">
        <v>2</v>
      </c>
      <c r="N3068" s="9">
        <f>DATE(YEAR(TblLocations[[#This Row],[ODK_DateOfSubmission]]),MONTH(TblLocations[[#This Row],[ODK_DateOfSubmission]]),DAY(TblLocations[[#This Row],[ODK_DateOfSubmission]]))</f>
        <v>44882</v>
      </c>
      <c r="O3068" s="23" t="str">
        <f>_xlfn.CONCAT( YEAR(TblLocations[[#This Row],[ODK_DateOfSubmission]]), "-",TEXT( MONTH(TblLocations[[#This Row],[ODK_DateOfSubmission]]),"00"))</f>
        <v>2022-11</v>
      </c>
    </row>
    <row r="3069" spans="1:15" x14ac:dyDescent="0.25">
      <c r="A3069" s="13">
        <v>3504040</v>
      </c>
      <c r="B3069" s="1">
        <v>350404018</v>
      </c>
      <c r="C3069" s="1">
        <v>25530</v>
      </c>
      <c r="D3069" s="63">
        <v>44882</v>
      </c>
      <c r="E3069" s="54">
        <v>128</v>
      </c>
      <c r="F3069" s="56" t="s">
        <v>68</v>
      </c>
      <c r="G3069" s="56" t="s">
        <v>73</v>
      </c>
      <c r="H3069" s="56" t="s">
        <v>1059</v>
      </c>
      <c r="I3069" s="56" t="s">
        <v>1351</v>
      </c>
      <c r="J3069" s="54" t="s">
        <v>1352</v>
      </c>
      <c r="K3069" s="1">
        <v>31.076769222599999</v>
      </c>
      <c r="L3069" s="1">
        <v>46.264030067599997</v>
      </c>
      <c r="M3069" s="1">
        <v>1</v>
      </c>
      <c r="N3069" s="9">
        <f>DATE(YEAR(TblLocations[[#This Row],[ODK_DateOfSubmission]]),MONTH(TblLocations[[#This Row],[ODK_DateOfSubmission]]),DAY(TblLocations[[#This Row],[ODK_DateOfSubmission]]))</f>
        <v>44882</v>
      </c>
      <c r="O3069" s="23" t="str">
        <f>_xlfn.CONCAT( YEAR(TblLocations[[#This Row],[ODK_DateOfSubmission]]), "-",TEXT( MONTH(TblLocations[[#This Row],[ODK_DateOfSubmission]]),"00"))</f>
        <v>2022-11</v>
      </c>
    </row>
    <row r="3070" spans="1:15" x14ac:dyDescent="0.25">
      <c r="A3070" s="13">
        <v>3504040</v>
      </c>
      <c r="B3070" s="1">
        <v>350404018</v>
      </c>
      <c r="C3070" s="1">
        <v>25530</v>
      </c>
      <c r="D3070" s="63">
        <v>44882</v>
      </c>
      <c r="E3070" s="54">
        <v>128</v>
      </c>
      <c r="F3070" s="56" t="s">
        <v>68</v>
      </c>
      <c r="G3070" s="56" t="s">
        <v>73</v>
      </c>
      <c r="H3070" s="56" t="s">
        <v>1059</v>
      </c>
      <c r="I3070" s="56" t="s">
        <v>1351</v>
      </c>
      <c r="J3070" s="54" t="s">
        <v>1352</v>
      </c>
      <c r="K3070" s="1">
        <v>31.076769222599999</v>
      </c>
      <c r="L3070" s="1">
        <v>46.264030067599997</v>
      </c>
      <c r="M3070" s="1">
        <v>2</v>
      </c>
      <c r="N3070" s="9">
        <f>DATE(YEAR(TblLocations[[#This Row],[ODK_DateOfSubmission]]),MONTH(TblLocations[[#This Row],[ODK_DateOfSubmission]]),DAY(TblLocations[[#This Row],[ODK_DateOfSubmission]]))</f>
        <v>44882</v>
      </c>
      <c r="O3070" s="23" t="str">
        <f>_xlfn.CONCAT( YEAR(TblLocations[[#This Row],[ODK_DateOfSubmission]]), "-",TEXT( MONTH(TblLocations[[#This Row],[ODK_DateOfSubmission]]),"00"))</f>
        <v>2022-11</v>
      </c>
    </row>
    <row r="3071" spans="1:15" x14ac:dyDescent="0.25">
      <c r="A3071" s="13">
        <v>3504041</v>
      </c>
      <c r="B3071" s="1">
        <v>350404118</v>
      </c>
      <c r="C3071" s="1">
        <v>25533</v>
      </c>
      <c r="D3071" s="63">
        <v>44894</v>
      </c>
      <c r="E3071" s="54">
        <v>128</v>
      </c>
      <c r="F3071" s="56" t="s">
        <v>68</v>
      </c>
      <c r="G3071" s="56" t="s">
        <v>73</v>
      </c>
      <c r="H3071" s="56" t="s">
        <v>1059</v>
      </c>
      <c r="I3071" s="56" t="s">
        <v>1098</v>
      </c>
      <c r="J3071" s="54" t="s">
        <v>1099</v>
      </c>
      <c r="K3071" s="1">
        <v>31.080862144499999</v>
      </c>
      <c r="L3071" s="1">
        <v>46.240087203599998</v>
      </c>
      <c r="M3071" s="1">
        <v>33</v>
      </c>
      <c r="N3071" s="9">
        <f>DATE(YEAR(TblLocations[[#This Row],[ODK_DateOfSubmission]]),MONTH(TblLocations[[#This Row],[ODK_DateOfSubmission]]),DAY(TblLocations[[#This Row],[ODK_DateOfSubmission]]))</f>
        <v>44894</v>
      </c>
      <c r="O3071" s="23" t="str">
        <f>_xlfn.CONCAT( YEAR(TblLocations[[#This Row],[ODK_DateOfSubmission]]), "-",TEXT( MONTH(TblLocations[[#This Row],[ODK_DateOfSubmission]]),"00"))</f>
        <v>2022-11</v>
      </c>
    </row>
    <row r="3072" spans="1:15" x14ac:dyDescent="0.25">
      <c r="A3072" s="13">
        <v>3504041</v>
      </c>
      <c r="B3072" s="1">
        <v>350404118</v>
      </c>
      <c r="C3072" s="1">
        <v>25533</v>
      </c>
      <c r="D3072" s="63">
        <v>44894</v>
      </c>
      <c r="E3072" s="54">
        <v>128</v>
      </c>
      <c r="F3072" s="56" t="s">
        <v>68</v>
      </c>
      <c r="G3072" s="56" t="s">
        <v>73</v>
      </c>
      <c r="H3072" s="56" t="s">
        <v>1059</v>
      </c>
      <c r="I3072" s="56" t="s">
        <v>1098</v>
      </c>
      <c r="J3072" s="54" t="s">
        <v>1099</v>
      </c>
      <c r="K3072" s="1">
        <v>31.080862144499999</v>
      </c>
      <c r="L3072" s="1">
        <v>46.240087203599998</v>
      </c>
      <c r="M3072" s="1">
        <v>27</v>
      </c>
      <c r="N3072" s="9">
        <f>DATE(YEAR(TblLocations[[#This Row],[ODK_DateOfSubmission]]),MONTH(TblLocations[[#This Row],[ODK_DateOfSubmission]]),DAY(TblLocations[[#This Row],[ODK_DateOfSubmission]]))</f>
        <v>44894</v>
      </c>
      <c r="O3072" s="23" t="str">
        <f>_xlfn.CONCAT( YEAR(TblLocations[[#This Row],[ODK_DateOfSubmission]]), "-",TEXT( MONTH(TblLocations[[#This Row],[ODK_DateOfSubmission]]),"00"))</f>
        <v>2022-11</v>
      </c>
    </row>
    <row r="3073" spans="1:15" x14ac:dyDescent="0.25">
      <c r="A3073" s="13">
        <v>3504041</v>
      </c>
      <c r="B3073" s="1">
        <v>350404118</v>
      </c>
      <c r="C3073" s="1">
        <v>25533</v>
      </c>
      <c r="D3073" s="63">
        <v>44894</v>
      </c>
      <c r="E3073" s="54">
        <v>128</v>
      </c>
      <c r="F3073" s="56" t="s">
        <v>68</v>
      </c>
      <c r="G3073" s="56" t="s">
        <v>73</v>
      </c>
      <c r="H3073" s="56" t="s">
        <v>1059</v>
      </c>
      <c r="I3073" s="56" t="s">
        <v>1098</v>
      </c>
      <c r="J3073" s="54" t="s">
        <v>1099</v>
      </c>
      <c r="K3073" s="1">
        <v>31.080862144499999</v>
      </c>
      <c r="L3073" s="1">
        <v>46.240087203599998</v>
      </c>
      <c r="M3073" s="1">
        <v>15</v>
      </c>
      <c r="N3073" s="9">
        <f>DATE(YEAR(TblLocations[[#This Row],[ODK_DateOfSubmission]]),MONTH(TblLocations[[#This Row],[ODK_DateOfSubmission]]),DAY(TblLocations[[#This Row],[ODK_DateOfSubmission]]))</f>
        <v>44894</v>
      </c>
      <c r="O3073" s="23" t="str">
        <f>_xlfn.CONCAT( YEAR(TblLocations[[#This Row],[ODK_DateOfSubmission]]), "-",TEXT( MONTH(TblLocations[[#This Row],[ODK_DateOfSubmission]]),"00"))</f>
        <v>2022-11</v>
      </c>
    </row>
    <row r="3074" spans="1:15" x14ac:dyDescent="0.25">
      <c r="A3074" s="13">
        <v>3504041</v>
      </c>
      <c r="B3074" s="1">
        <v>350404118</v>
      </c>
      <c r="C3074" s="1">
        <v>25533</v>
      </c>
      <c r="D3074" s="63">
        <v>44894</v>
      </c>
      <c r="E3074" s="54">
        <v>128</v>
      </c>
      <c r="F3074" s="56" t="s">
        <v>68</v>
      </c>
      <c r="G3074" s="56" t="s">
        <v>73</v>
      </c>
      <c r="H3074" s="56" t="s">
        <v>1059</v>
      </c>
      <c r="I3074" s="56" t="s">
        <v>1098</v>
      </c>
      <c r="J3074" s="54" t="s">
        <v>1099</v>
      </c>
      <c r="K3074" s="1">
        <v>31.080862144499999</v>
      </c>
      <c r="L3074" s="1">
        <v>46.240087203599998</v>
      </c>
      <c r="M3074" s="1">
        <v>31</v>
      </c>
      <c r="N3074" s="9">
        <f>DATE(YEAR(TblLocations[[#This Row],[ODK_DateOfSubmission]]),MONTH(TblLocations[[#This Row],[ODK_DateOfSubmission]]),DAY(TblLocations[[#This Row],[ODK_DateOfSubmission]]))</f>
        <v>44894</v>
      </c>
      <c r="O3074" s="23" t="str">
        <f>_xlfn.CONCAT( YEAR(TblLocations[[#This Row],[ODK_DateOfSubmission]]), "-",TEXT( MONTH(TblLocations[[#This Row],[ODK_DateOfSubmission]]),"00"))</f>
        <v>2022-11</v>
      </c>
    </row>
    <row r="3075" spans="1:15" x14ac:dyDescent="0.25">
      <c r="A3075" s="13">
        <v>3504041</v>
      </c>
      <c r="B3075" s="1">
        <v>350404118</v>
      </c>
      <c r="C3075" s="1">
        <v>25533</v>
      </c>
      <c r="D3075" s="63">
        <v>44894</v>
      </c>
      <c r="E3075" s="54">
        <v>128</v>
      </c>
      <c r="F3075" s="56" t="s">
        <v>68</v>
      </c>
      <c r="G3075" s="56" t="s">
        <v>73</v>
      </c>
      <c r="H3075" s="56" t="s">
        <v>1059</v>
      </c>
      <c r="I3075" s="56" t="s">
        <v>1098</v>
      </c>
      <c r="J3075" s="54" t="s">
        <v>1099</v>
      </c>
      <c r="K3075" s="1">
        <v>31.080862144499999</v>
      </c>
      <c r="L3075" s="1">
        <v>46.240087203599998</v>
      </c>
      <c r="M3075" s="1">
        <v>7</v>
      </c>
      <c r="N3075" s="9">
        <f>DATE(YEAR(TblLocations[[#This Row],[ODK_DateOfSubmission]]),MONTH(TblLocations[[#This Row],[ODK_DateOfSubmission]]),DAY(TblLocations[[#This Row],[ODK_DateOfSubmission]]))</f>
        <v>44894</v>
      </c>
      <c r="O3075" s="23" t="str">
        <f>_xlfn.CONCAT( YEAR(TblLocations[[#This Row],[ODK_DateOfSubmission]]), "-",TEXT( MONTH(TblLocations[[#This Row],[ODK_DateOfSubmission]]),"00"))</f>
        <v>2022-11</v>
      </c>
    </row>
    <row r="3076" spans="1:15" x14ac:dyDescent="0.25">
      <c r="A3076" s="13">
        <v>3504041</v>
      </c>
      <c r="B3076" s="1">
        <v>350404118</v>
      </c>
      <c r="C3076" s="1">
        <v>25533</v>
      </c>
      <c r="D3076" s="63">
        <v>44894</v>
      </c>
      <c r="E3076" s="54">
        <v>128</v>
      </c>
      <c r="F3076" s="56" t="s">
        <v>68</v>
      </c>
      <c r="G3076" s="56" t="s">
        <v>73</v>
      </c>
      <c r="H3076" s="56" t="s">
        <v>1059</v>
      </c>
      <c r="I3076" s="56" t="s">
        <v>1098</v>
      </c>
      <c r="J3076" s="54" t="s">
        <v>1099</v>
      </c>
      <c r="K3076" s="1">
        <v>31.080862144499999</v>
      </c>
      <c r="L3076" s="1">
        <v>46.240087203599998</v>
      </c>
      <c r="M3076" s="1">
        <v>11</v>
      </c>
      <c r="N3076" s="9">
        <f>DATE(YEAR(TblLocations[[#This Row],[ODK_DateOfSubmission]]),MONTH(TblLocations[[#This Row],[ODK_DateOfSubmission]]),DAY(TblLocations[[#This Row],[ODK_DateOfSubmission]]))</f>
        <v>44894</v>
      </c>
      <c r="O3076" s="23" t="str">
        <f>_xlfn.CONCAT( YEAR(TblLocations[[#This Row],[ODK_DateOfSubmission]]), "-",TEXT( MONTH(TblLocations[[#This Row],[ODK_DateOfSubmission]]),"00"))</f>
        <v>2022-11</v>
      </c>
    </row>
    <row r="3077" spans="1:15" x14ac:dyDescent="0.25">
      <c r="A3077" s="13">
        <v>3504042</v>
      </c>
      <c r="B3077" s="1">
        <v>350404218</v>
      </c>
      <c r="C3077" s="1">
        <v>10263</v>
      </c>
      <c r="D3077" s="63">
        <v>44888</v>
      </c>
      <c r="E3077" s="54">
        <v>128</v>
      </c>
      <c r="F3077" s="56" t="s">
        <v>68</v>
      </c>
      <c r="G3077" s="56" t="s">
        <v>73</v>
      </c>
      <c r="H3077" s="56" t="s">
        <v>1059</v>
      </c>
      <c r="I3077" s="56" t="s">
        <v>1100</v>
      </c>
      <c r="J3077" s="54" t="s">
        <v>1101</v>
      </c>
      <c r="K3077" s="1">
        <v>31.0802066016</v>
      </c>
      <c r="L3077" s="1">
        <v>46.235693895300003</v>
      </c>
      <c r="M3077" s="1">
        <v>10</v>
      </c>
      <c r="N3077" s="9">
        <f>DATE(YEAR(TblLocations[[#This Row],[ODK_DateOfSubmission]]),MONTH(TblLocations[[#This Row],[ODK_DateOfSubmission]]),DAY(TblLocations[[#This Row],[ODK_DateOfSubmission]]))</f>
        <v>44888</v>
      </c>
      <c r="O3077" s="23" t="str">
        <f>_xlfn.CONCAT( YEAR(TblLocations[[#This Row],[ODK_DateOfSubmission]]), "-",TEXT( MONTH(TblLocations[[#This Row],[ODK_DateOfSubmission]]),"00"))</f>
        <v>2022-11</v>
      </c>
    </row>
    <row r="3078" spans="1:15" x14ac:dyDescent="0.25">
      <c r="A3078" s="13">
        <v>3504042</v>
      </c>
      <c r="B3078" s="1">
        <v>350404218</v>
      </c>
      <c r="C3078" s="1">
        <v>10263</v>
      </c>
      <c r="D3078" s="63">
        <v>44888</v>
      </c>
      <c r="E3078" s="54">
        <v>128</v>
      </c>
      <c r="F3078" s="56" t="s">
        <v>68</v>
      </c>
      <c r="G3078" s="56" t="s">
        <v>73</v>
      </c>
      <c r="H3078" s="56" t="s">
        <v>1059</v>
      </c>
      <c r="I3078" s="56" t="s">
        <v>1100</v>
      </c>
      <c r="J3078" s="54" t="s">
        <v>1101</v>
      </c>
      <c r="K3078" s="1">
        <v>31.0802066016</v>
      </c>
      <c r="L3078" s="1">
        <v>46.235693895300003</v>
      </c>
      <c r="M3078" s="1">
        <v>15</v>
      </c>
      <c r="N3078" s="9">
        <f>DATE(YEAR(TblLocations[[#This Row],[ODK_DateOfSubmission]]),MONTH(TblLocations[[#This Row],[ODK_DateOfSubmission]]),DAY(TblLocations[[#This Row],[ODK_DateOfSubmission]]))</f>
        <v>44888</v>
      </c>
      <c r="O3078" s="23" t="str">
        <f>_xlfn.CONCAT( YEAR(TblLocations[[#This Row],[ODK_DateOfSubmission]]), "-",TEXT( MONTH(TblLocations[[#This Row],[ODK_DateOfSubmission]]),"00"))</f>
        <v>2022-11</v>
      </c>
    </row>
    <row r="3079" spans="1:15" x14ac:dyDescent="0.25">
      <c r="A3079" s="13">
        <v>3504042</v>
      </c>
      <c r="B3079" s="1">
        <v>350404218</v>
      </c>
      <c r="C3079" s="1">
        <v>10263</v>
      </c>
      <c r="D3079" s="63">
        <v>44888</v>
      </c>
      <c r="E3079" s="54">
        <v>128</v>
      </c>
      <c r="F3079" s="56" t="s">
        <v>68</v>
      </c>
      <c r="G3079" s="56" t="s">
        <v>73</v>
      </c>
      <c r="H3079" s="56" t="s">
        <v>1059</v>
      </c>
      <c r="I3079" s="56" t="s">
        <v>1100</v>
      </c>
      <c r="J3079" s="54" t="s">
        <v>1101</v>
      </c>
      <c r="K3079" s="1">
        <v>31.0802066016</v>
      </c>
      <c r="L3079" s="1">
        <v>46.235693895300003</v>
      </c>
      <c r="M3079" s="1">
        <v>5</v>
      </c>
      <c r="N3079" s="9">
        <f>DATE(YEAR(TblLocations[[#This Row],[ODK_DateOfSubmission]]),MONTH(TblLocations[[#This Row],[ODK_DateOfSubmission]]),DAY(TblLocations[[#This Row],[ODK_DateOfSubmission]]))</f>
        <v>44888</v>
      </c>
      <c r="O3079" s="23" t="str">
        <f>_xlfn.CONCAT( YEAR(TblLocations[[#This Row],[ODK_DateOfSubmission]]), "-",TEXT( MONTH(TblLocations[[#This Row],[ODK_DateOfSubmission]]),"00"))</f>
        <v>2022-11</v>
      </c>
    </row>
    <row r="3080" spans="1:15" x14ac:dyDescent="0.25">
      <c r="A3080" s="13">
        <v>3504044</v>
      </c>
      <c r="B3080" s="1">
        <v>350404418</v>
      </c>
      <c r="C3080" s="1">
        <v>25527</v>
      </c>
      <c r="D3080" s="63">
        <v>44882</v>
      </c>
      <c r="E3080" s="54">
        <v>128</v>
      </c>
      <c r="F3080" s="56" t="s">
        <v>68</v>
      </c>
      <c r="G3080" s="56" t="s">
        <v>73</v>
      </c>
      <c r="H3080" s="56" t="s">
        <v>1059</v>
      </c>
      <c r="I3080" s="56" t="s">
        <v>1494</v>
      </c>
      <c r="J3080" s="54" t="s">
        <v>1495</v>
      </c>
      <c r="K3080" s="1">
        <v>31.058777803800002</v>
      </c>
      <c r="L3080" s="1">
        <v>46.257208607000003</v>
      </c>
      <c r="M3080" s="1">
        <v>2</v>
      </c>
      <c r="N3080" s="9">
        <f>DATE(YEAR(TblLocations[[#This Row],[ODK_DateOfSubmission]]),MONTH(TblLocations[[#This Row],[ODK_DateOfSubmission]]),DAY(TblLocations[[#This Row],[ODK_DateOfSubmission]]))</f>
        <v>44882</v>
      </c>
      <c r="O3080" s="23" t="str">
        <f>_xlfn.CONCAT( YEAR(TblLocations[[#This Row],[ODK_DateOfSubmission]]), "-",TEXT( MONTH(TblLocations[[#This Row],[ODK_DateOfSubmission]]),"00"))</f>
        <v>2022-11</v>
      </c>
    </row>
    <row r="3081" spans="1:15" x14ac:dyDescent="0.25">
      <c r="A3081" s="13">
        <v>3504044</v>
      </c>
      <c r="B3081" s="1">
        <v>350404418</v>
      </c>
      <c r="C3081" s="1">
        <v>25527</v>
      </c>
      <c r="D3081" s="63">
        <v>44882</v>
      </c>
      <c r="E3081" s="54">
        <v>128</v>
      </c>
      <c r="F3081" s="56" t="s">
        <v>68</v>
      </c>
      <c r="G3081" s="56" t="s">
        <v>73</v>
      </c>
      <c r="H3081" s="56" t="s">
        <v>1059</v>
      </c>
      <c r="I3081" s="56" t="s">
        <v>1494</v>
      </c>
      <c r="J3081" s="54" t="s">
        <v>1495</v>
      </c>
      <c r="K3081" s="1">
        <v>31.058777803800002</v>
      </c>
      <c r="L3081" s="1">
        <v>46.257208607000003</v>
      </c>
      <c r="M3081" s="1">
        <v>1</v>
      </c>
      <c r="N3081" s="9">
        <f>DATE(YEAR(TblLocations[[#This Row],[ODK_DateOfSubmission]]),MONTH(TblLocations[[#This Row],[ODK_DateOfSubmission]]),DAY(TblLocations[[#This Row],[ODK_DateOfSubmission]]))</f>
        <v>44882</v>
      </c>
      <c r="O3081" s="23" t="str">
        <f>_xlfn.CONCAT( YEAR(TblLocations[[#This Row],[ODK_DateOfSubmission]]), "-",TEXT( MONTH(TblLocations[[#This Row],[ODK_DateOfSubmission]]),"00"))</f>
        <v>2022-11</v>
      </c>
    </row>
    <row r="3082" spans="1:15" x14ac:dyDescent="0.25">
      <c r="A3082" s="13">
        <v>3504044</v>
      </c>
      <c r="B3082" s="1">
        <v>350404418</v>
      </c>
      <c r="C3082" s="1">
        <v>25527</v>
      </c>
      <c r="D3082" s="63">
        <v>44882</v>
      </c>
      <c r="E3082" s="54">
        <v>128</v>
      </c>
      <c r="F3082" s="56" t="s">
        <v>68</v>
      </c>
      <c r="G3082" s="56" t="s">
        <v>73</v>
      </c>
      <c r="H3082" s="56" t="s">
        <v>1059</v>
      </c>
      <c r="I3082" s="56" t="s">
        <v>1494</v>
      </c>
      <c r="J3082" s="54" t="s">
        <v>1495</v>
      </c>
      <c r="K3082" s="1">
        <v>31.058777803800002</v>
      </c>
      <c r="L3082" s="1">
        <v>46.257208607000003</v>
      </c>
      <c r="M3082" s="1">
        <v>1</v>
      </c>
      <c r="N3082" s="9">
        <f>DATE(YEAR(TblLocations[[#This Row],[ODK_DateOfSubmission]]),MONTH(TblLocations[[#This Row],[ODK_DateOfSubmission]]),DAY(TblLocations[[#This Row],[ODK_DateOfSubmission]]))</f>
        <v>44882</v>
      </c>
      <c r="O3082" s="23" t="str">
        <f>_xlfn.CONCAT( YEAR(TblLocations[[#This Row],[ODK_DateOfSubmission]]), "-",TEXT( MONTH(TblLocations[[#This Row],[ODK_DateOfSubmission]]),"00"))</f>
        <v>2022-11</v>
      </c>
    </row>
    <row r="3083" spans="1:15" x14ac:dyDescent="0.25">
      <c r="A3083" s="13">
        <v>3504045</v>
      </c>
      <c r="B3083" s="1">
        <v>350404518</v>
      </c>
      <c r="C3083" s="1">
        <v>22344</v>
      </c>
      <c r="D3083" s="63">
        <v>44902</v>
      </c>
      <c r="E3083" s="54">
        <v>128</v>
      </c>
      <c r="F3083" s="56" t="s">
        <v>68</v>
      </c>
      <c r="G3083" s="56" t="s">
        <v>73</v>
      </c>
      <c r="H3083" s="56" t="s">
        <v>1059</v>
      </c>
      <c r="I3083" s="56" t="s">
        <v>1408</v>
      </c>
      <c r="J3083" s="54" t="s">
        <v>1409</v>
      </c>
      <c r="K3083" s="1">
        <v>31.048519000500001</v>
      </c>
      <c r="L3083" s="1">
        <v>46.257282930099997</v>
      </c>
      <c r="M3083" s="1">
        <v>3</v>
      </c>
      <c r="N3083" s="9">
        <f>DATE(YEAR(TblLocations[[#This Row],[ODK_DateOfSubmission]]),MONTH(TblLocations[[#This Row],[ODK_DateOfSubmission]]),DAY(TblLocations[[#This Row],[ODK_DateOfSubmission]]))</f>
        <v>44902</v>
      </c>
      <c r="O3083" s="23" t="str">
        <f>_xlfn.CONCAT( YEAR(TblLocations[[#This Row],[ODK_DateOfSubmission]]), "-",TEXT( MONTH(TblLocations[[#This Row],[ODK_DateOfSubmission]]),"00"))</f>
        <v>2022-12</v>
      </c>
    </row>
    <row r="3084" spans="1:15" x14ac:dyDescent="0.25">
      <c r="A3084" s="13">
        <v>3504045</v>
      </c>
      <c r="B3084" s="1">
        <v>350404518</v>
      </c>
      <c r="C3084" s="1">
        <v>22344</v>
      </c>
      <c r="D3084" s="63">
        <v>44902</v>
      </c>
      <c r="E3084" s="54">
        <v>128</v>
      </c>
      <c r="F3084" s="56" t="s">
        <v>68</v>
      </c>
      <c r="G3084" s="56" t="s">
        <v>73</v>
      </c>
      <c r="H3084" s="56" t="s">
        <v>1059</v>
      </c>
      <c r="I3084" s="56" t="s">
        <v>1408</v>
      </c>
      <c r="J3084" s="54" t="s">
        <v>1409</v>
      </c>
      <c r="K3084" s="1">
        <v>31.048519000500001</v>
      </c>
      <c r="L3084" s="1">
        <v>46.257282930099997</v>
      </c>
      <c r="M3084" s="1">
        <v>2</v>
      </c>
      <c r="N3084" s="9">
        <f>DATE(YEAR(TblLocations[[#This Row],[ODK_DateOfSubmission]]),MONTH(TblLocations[[#This Row],[ODK_DateOfSubmission]]),DAY(TblLocations[[#This Row],[ODK_DateOfSubmission]]))</f>
        <v>44902</v>
      </c>
      <c r="O3084" s="23" t="str">
        <f>_xlfn.CONCAT( YEAR(TblLocations[[#This Row],[ODK_DateOfSubmission]]), "-",TEXT( MONTH(TblLocations[[#This Row],[ODK_DateOfSubmission]]),"00"))</f>
        <v>2022-12</v>
      </c>
    </row>
    <row r="3085" spans="1:15" x14ac:dyDescent="0.25">
      <c r="A3085" s="13">
        <v>3504045</v>
      </c>
      <c r="B3085" s="1">
        <v>350404518</v>
      </c>
      <c r="C3085" s="1">
        <v>22344</v>
      </c>
      <c r="D3085" s="63">
        <v>44902</v>
      </c>
      <c r="E3085" s="54">
        <v>128</v>
      </c>
      <c r="F3085" s="56" t="s">
        <v>68</v>
      </c>
      <c r="G3085" s="56" t="s">
        <v>73</v>
      </c>
      <c r="H3085" s="56" t="s">
        <v>1059</v>
      </c>
      <c r="I3085" s="56" t="s">
        <v>1408</v>
      </c>
      <c r="J3085" s="54" t="s">
        <v>1409</v>
      </c>
      <c r="K3085" s="1">
        <v>31.048519000500001</v>
      </c>
      <c r="L3085" s="1">
        <v>46.257282930099997</v>
      </c>
      <c r="M3085" s="1">
        <v>2</v>
      </c>
      <c r="N3085" s="9">
        <f>DATE(YEAR(TblLocations[[#This Row],[ODK_DateOfSubmission]]),MONTH(TblLocations[[#This Row],[ODK_DateOfSubmission]]),DAY(TblLocations[[#This Row],[ODK_DateOfSubmission]]))</f>
        <v>44902</v>
      </c>
      <c r="O3085" s="23" t="str">
        <f>_xlfn.CONCAT( YEAR(TblLocations[[#This Row],[ODK_DateOfSubmission]]), "-",TEXT( MONTH(TblLocations[[#This Row],[ODK_DateOfSubmission]]),"00"))</f>
        <v>2022-12</v>
      </c>
    </row>
    <row r="3086" spans="1:15" x14ac:dyDescent="0.25">
      <c r="A3086" s="13">
        <v>3504057</v>
      </c>
      <c r="B3086" s="1">
        <v>350405718</v>
      </c>
      <c r="C3086" s="1">
        <v>33806</v>
      </c>
      <c r="D3086" s="63">
        <v>44899</v>
      </c>
      <c r="E3086" s="54">
        <v>128</v>
      </c>
      <c r="F3086" s="56" t="s">
        <v>68</v>
      </c>
      <c r="G3086" s="56" t="s">
        <v>73</v>
      </c>
      <c r="H3086" s="56" t="s">
        <v>1105</v>
      </c>
      <c r="I3086" s="56" t="s">
        <v>1435</v>
      </c>
      <c r="J3086" s="54" t="s">
        <v>1127</v>
      </c>
      <c r="K3086" s="1">
        <v>31.134141</v>
      </c>
      <c r="L3086" s="1">
        <v>46.437801999999998</v>
      </c>
      <c r="M3086" s="1">
        <v>2</v>
      </c>
      <c r="N3086" s="9">
        <f>DATE(YEAR(TblLocations[[#This Row],[ODK_DateOfSubmission]]),MONTH(TblLocations[[#This Row],[ODK_DateOfSubmission]]),DAY(TblLocations[[#This Row],[ODK_DateOfSubmission]]))</f>
        <v>44899</v>
      </c>
      <c r="O3086" s="23" t="str">
        <f>_xlfn.CONCAT( YEAR(TblLocations[[#This Row],[ODK_DateOfSubmission]]), "-",TEXT( MONTH(TblLocations[[#This Row],[ODK_DateOfSubmission]]),"00"))</f>
        <v>2022-12</v>
      </c>
    </row>
    <row r="3087" spans="1:15" x14ac:dyDescent="0.25">
      <c r="A3087" s="13">
        <v>3504057</v>
      </c>
      <c r="B3087" s="1">
        <v>350405718</v>
      </c>
      <c r="C3087" s="1">
        <v>33806</v>
      </c>
      <c r="D3087" s="63">
        <v>44899</v>
      </c>
      <c r="E3087" s="54">
        <v>128</v>
      </c>
      <c r="F3087" s="56" t="s">
        <v>68</v>
      </c>
      <c r="G3087" s="56" t="s">
        <v>73</v>
      </c>
      <c r="H3087" s="56" t="s">
        <v>1105</v>
      </c>
      <c r="I3087" s="56" t="s">
        <v>1435</v>
      </c>
      <c r="J3087" s="54" t="s">
        <v>1127</v>
      </c>
      <c r="K3087" s="1">
        <v>31.134141</v>
      </c>
      <c r="L3087" s="1">
        <v>46.437801999999998</v>
      </c>
      <c r="M3087" s="1">
        <v>2</v>
      </c>
      <c r="N3087" s="9">
        <f>DATE(YEAR(TblLocations[[#This Row],[ODK_DateOfSubmission]]),MONTH(TblLocations[[#This Row],[ODK_DateOfSubmission]]),DAY(TblLocations[[#This Row],[ODK_DateOfSubmission]]))</f>
        <v>44899</v>
      </c>
      <c r="O3087" s="23" t="str">
        <f>_xlfn.CONCAT( YEAR(TblLocations[[#This Row],[ODK_DateOfSubmission]]), "-",TEXT( MONTH(TblLocations[[#This Row],[ODK_DateOfSubmission]]),"00"))</f>
        <v>2022-12</v>
      </c>
    </row>
    <row r="3088" spans="1:15" x14ac:dyDescent="0.25">
      <c r="A3088" s="13">
        <v>3504046</v>
      </c>
      <c r="B3088" s="1">
        <v>350404618</v>
      </c>
      <c r="C3088" s="1">
        <v>10269</v>
      </c>
      <c r="D3088" s="63">
        <v>44906</v>
      </c>
      <c r="E3088" s="54">
        <v>128</v>
      </c>
      <c r="F3088" s="56" t="s">
        <v>68</v>
      </c>
      <c r="G3088" s="56" t="s">
        <v>73</v>
      </c>
      <c r="H3088" s="56" t="s">
        <v>1102</v>
      </c>
      <c r="I3088" s="56" t="s">
        <v>1103</v>
      </c>
      <c r="J3088" s="54" t="s">
        <v>1104</v>
      </c>
      <c r="K3088" s="1">
        <v>31.041901284200001</v>
      </c>
      <c r="L3088" s="1">
        <v>46.3069539022</v>
      </c>
      <c r="M3088" s="1">
        <v>2</v>
      </c>
      <c r="N3088" s="9">
        <f>DATE(YEAR(TblLocations[[#This Row],[ODK_DateOfSubmission]]),MONTH(TblLocations[[#This Row],[ODK_DateOfSubmission]]),DAY(TblLocations[[#This Row],[ODK_DateOfSubmission]]))</f>
        <v>44906</v>
      </c>
      <c r="O3088" s="23" t="str">
        <f>_xlfn.CONCAT( YEAR(TblLocations[[#This Row],[ODK_DateOfSubmission]]), "-",TEXT( MONTH(TblLocations[[#This Row],[ODK_DateOfSubmission]]),"00"))</f>
        <v>2022-12</v>
      </c>
    </row>
    <row r="3089" spans="1:15" x14ac:dyDescent="0.25">
      <c r="A3089" s="13">
        <v>3504046</v>
      </c>
      <c r="B3089" s="1">
        <v>350404618</v>
      </c>
      <c r="C3089" s="1">
        <v>10269</v>
      </c>
      <c r="D3089" s="63">
        <v>44906</v>
      </c>
      <c r="E3089" s="54">
        <v>128</v>
      </c>
      <c r="F3089" s="56" t="s">
        <v>68</v>
      </c>
      <c r="G3089" s="56" t="s">
        <v>73</v>
      </c>
      <c r="H3089" s="56" t="s">
        <v>1102</v>
      </c>
      <c r="I3089" s="56" t="s">
        <v>1103</v>
      </c>
      <c r="J3089" s="54" t="s">
        <v>1104</v>
      </c>
      <c r="K3089" s="1">
        <v>31.041901284200001</v>
      </c>
      <c r="L3089" s="1">
        <v>46.3069539022</v>
      </c>
      <c r="M3089" s="1">
        <v>5</v>
      </c>
      <c r="N3089" s="9">
        <f>DATE(YEAR(TblLocations[[#This Row],[ODK_DateOfSubmission]]),MONTH(TblLocations[[#This Row],[ODK_DateOfSubmission]]),DAY(TblLocations[[#This Row],[ODK_DateOfSubmission]]))</f>
        <v>44906</v>
      </c>
      <c r="O3089" s="23" t="str">
        <f>_xlfn.CONCAT( YEAR(TblLocations[[#This Row],[ODK_DateOfSubmission]]), "-",TEXT( MONTH(TblLocations[[#This Row],[ODK_DateOfSubmission]]),"00"))</f>
        <v>2022-12</v>
      </c>
    </row>
    <row r="3090" spans="1:15" x14ac:dyDescent="0.25">
      <c r="A3090" s="13">
        <v>3504046</v>
      </c>
      <c r="B3090" s="1">
        <v>350404618</v>
      </c>
      <c r="C3090" s="1">
        <v>10269</v>
      </c>
      <c r="D3090" s="63">
        <v>44906</v>
      </c>
      <c r="E3090" s="54">
        <v>128</v>
      </c>
      <c r="F3090" s="56" t="s">
        <v>68</v>
      </c>
      <c r="G3090" s="56" t="s">
        <v>73</v>
      </c>
      <c r="H3090" s="56" t="s">
        <v>1102</v>
      </c>
      <c r="I3090" s="56" t="s">
        <v>1103</v>
      </c>
      <c r="J3090" s="54" t="s">
        <v>1104</v>
      </c>
      <c r="K3090" s="1">
        <v>31.041901284200001</v>
      </c>
      <c r="L3090" s="1">
        <v>46.3069539022</v>
      </c>
      <c r="M3090" s="1">
        <v>4</v>
      </c>
      <c r="N3090" s="9">
        <f>DATE(YEAR(TblLocations[[#This Row],[ODK_DateOfSubmission]]),MONTH(TblLocations[[#This Row],[ODK_DateOfSubmission]]),DAY(TblLocations[[#This Row],[ODK_DateOfSubmission]]))</f>
        <v>44906</v>
      </c>
      <c r="O3090" s="23" t="str">
        <f>_xlfn.CONCAT( YEAR(TblLocations[[#This Row],[ODK_DateOfSubmission]]), "-",TEXT( MONTH(TblLocations[[#This Row],[ODK_DateOfSubmission]]),"00"))</f>
        <v>2022-12</v>
      </c>
    </row>
    <row r="3091" spans="1:15" x14ac:dyDescent="0.25">
      <c r="A3091" s="13">
        <v>3504046</v>
      </c>
      <c r="B3091" s="1">
        <v>350404618</v>
      </c>
      <c r="C3091" s="1">
        <v>10269</v>
      </c>
      <c r="D3091" s="63">
        <v>44906</v>
      </c>
      <c r="E3091" s="54">
        <v>128</v>
      </c>
      <c r="F3091" s="56" t="s">
        <v>68</v>
      </c>
      <c r="G3091" s="56" t="s">
        <v>73</v>
      </c>
      <c r="H3091" s="56" t="s">
        <v>1102</v>
      </c>
      <c r="I3091" s="56" t="s">
        <v>1103</v>
      </c>
      <c r="J3091" s="54" t="s">
        <v>1104</v>
      </c>
      <c r="K3091" s="1">
        <v>31.041901284200001</v>
      </c>
      <c r="L3091" s="1">
        <v>46.3069539022</v>
      </c>
      <c r="M3091" s="1">
        <v>15</v>
      </c>
      <c r="N3091" s="9">
        <f>DATE(YEAR(TblLocations[[#This Row],[ODK_DateOfSubmission]]),MONTH(TblLocations[[#This Row],[ODK_DateOfSubmission]]),DAY(TblLocations[[#This Row],[ODK_DateOfSubmission]]))</f>
        <v>44906</v>
      </c>
      <c r="O3091" s="23" t="str">
        <f>_xlfn.CONCAT( YEAR(TblLocations[[#This Row],[ODK_DateOfSubmission]]), "-",TEXT( MONTH(TblLocations[[#This Row],[ODK_DateOfSubmission]]),"00"))</f>
        <v>2022-12</v>
      </c>
    </row>
    <row r="3092" spans="1:15" x14ac:dyDescent="0.25">
      <c r="A3092" s="13">
        <v>3504046</v>
      </c>
      <c r="B3092" s="1">
        <v>350404618</v>
      </c>
      <c r="C3092" s="1">
        <v>10269</v>
      </c>
      <c r="D3092" s="63">
        <v>44906</v>
      </c>
      <c r="E3092" s="54">
        <v>128</v>
      </c>
      <c r="F3092" s="56" t="s">
        <v>68</v>
      </c>
      <c r="G3092" s="56" t="s">
        <v>73</v>
      </c>
      <c r="H3092" s="56" t="s">
        <v>1102</v>
      </c>
      <c r="I3092" s="56" t="s">
        <v>1103</v>
      </c>
      <c r="J3092" s="54" t="s">
        <v>1104</v>
      </c>
      <c r="K3092" s="1">
        <v>31.041901284200001</v>
      </c>
      <c r="L3092" s="1">
        <v>46.3069539022</v>
      </c>
      <c r="M3092" s="1">
        <v>15</v>
      </c>
      <c r="N3092" s="9">
        <f>DATE(YEAR(TblLocations[[#This Row],[ODK_DateOfSubmission]]),MONTH(TblLocations[[#This Row],[ODK_DateOfSubmission]]),DAY(TblLocations[[#This Row],[ODK_DateOfSubmission]]))</f>
        <v>44906</v>
      </c>
      <c r="O3092" s="23" t="str">
        <f>_xlfn.CONCAT( YEAR(TblLocations[[#This Row],[ODK_DateOfSubmission]]), "-",TEXT( MONTH(TblLocations[[#This Row],[ODK_DateOfSubmission]]),"00"))</f>
        <v>2022-12</v>
      </c>
    </row>
    <row r="3093" spans="1:15" x14ac:dyDescent="0.25">
      <c r="A3093" s="13">
        <v>3505013</v>
      </c>
      <c r="B3093" s="1">
        <v>350501318</v>
      </c>
      <c r="C3093" s="1">
        <v>33809</v>
      </c>
      <c r="D3093" s="63">
        <v>44910</v>
      </c>
      <c r="E3093" s="54">
        <v>128</v>
      </c>
      <c r="F3093" s="56" t="s">
        <v>68</v>
      </c>
      <c r="G3093" s="56" t="s">
        <v>77</v>
      </c>
      <c r="H3093" s="56" t="s">
        <v>1119</v>
      </c>
      <c r="I3093" s="56" t="s">
        <v>1342</v>
      </c>
      <c r="J3093" s="54" t="s">
        <v>232</v>
      </c>
      <c r="K3093" s="1">
        <v>30.914428999999998</v>
      </c>
      <c r="L3093" s="1">
        <v>46.47878</v>
      </c>
      <c r="M3093" s="1">
        <v>5</v>
      </c>
      <c r="N3093" s="9">
        <f>DATE(YEAR(TblLocations[[#This Row],[ODK_DateOfSubmission]]),MONTH(TblLocations[[#This Row],[ODK_DateOfSubmission]]),DAY(TblLocations[[#This Row],[ODK_DateOfSubmission]]))</f>
        <v>44910</v>
      </c>
      <c r="O3093" s="23" t="str">
        <f>_xlfn.CONCAT( YEAR(TblLocations[[#This Row],[ODK_DateOfSubmission]]), "-",TEXT( MONTH(TblLocations[[#This Row],[ODK_DateOfSubmission]]),"00"))</f>
        <v>2022-12</v>
      </c>
    </row>
    <row r="3094" spans="1:15" x14ac:dyDescent="0.25">
      <c r="A3094" s="13">
        <v>3505013</v>
      </c>
      <c r="B3094" s="1">
        <v>350501318</v>
      </c>
      <c r="C3094" s="1">
        <v>33809</v>
      </c>
      <c r="D3094" s="63">
        <v>44910</v>
      </c>
      <c r="E3094" s="54">
        <v>128</v>
      </c>
      <c r="F3094" s="56" t="s">
        <v>68</v>
      </c>
      <c r="G3094" s="56" t="s">
        <v>77</v>
      </c>
      <c r="H3094" s="56" t="s">
        <v>1119</v>
      </c>
      <c r="I3094" s="56" t="s">
        <v>1342</v>
      </c>
      <c r="J3094" s="54" t="s">
        <v>232</v>
      </c>
      <c r="K3094" s="1">
        <v>30.914428999999998</v>
      </c>
      <c r="L3094" s="1">
        <v>46.47878</v>
      </c>
      <c r="M3094" s="1">
        <v>5</v>
      </c>
      <c r="N3094" s="9">
        <f>DATE(YEAR(TblLocations[[#This Row],[ODK_DateOfSubmission]]),MONTH(TblLocations[[#This Row],[ODK_DateOfSubmission]]),DAY(TblLocations[[#This Row],[ODK_DateOfSubmission]]))</f>
        <v>44910</v>
      </c>
      <c r="O3094" s="23" t="str">
        <f>_xlfn.CONCAT( YEAR(TblLocations[[#This Row],[ODK_DateOfSubmission]]), "-",TEXT( MONTH(TblLocations[[#This Row],[ODK_DateOfSubmission]]),"00"))</f>
        <v>2022-12</v>
      </c>
    </row>
    <row r="3095" spans="1:15" x14ac:dyDescent="0.25">
      <c r="A3095" s="13">
        <v>3505013</v>
      </c>
      <c r="B3095" s="1">
        <v>350501318</v>
      </c>
      <c r="C3095" s="1">
        <v>33809</v>
      </c>
      <c r="D3095" s="63">
        <v>44910</v>
      </c>
      <c r="E3095" s="54">
        <v>128</v>
      </c>
      <c r="F3095" s="56" t="s">
        <v>68</v>
      </c>
      <c r="G3095" s="56" t="s">
        <v>77</v>
      </c>
      <c r="H3095" s="56" t="s">
        <v>1119</v>
      </c>
      <c r="I3095" s="56" t="s">
        <v>1342</v>
      </c>
      <c r="J3095" s="54" t="s">
        <v>232</v>
      </c>
      <c r="K3095" s="1">
        <v>30.914428999999998</v>
      </c>
      <c r="L3095" s="1">
        <v>46.47878</v>
      </c>
      <c r="M3095" s="1">
        <v>7</v>
      </c>
      <c r="N3095" s="9">
        <f>DATE(YEAR(TblLocations[[#This Row],[ODK_DateOfSubmission]]),MONTH(TblLocations[[#This Row],[ODK_DateOfSubmission]]),DAY(TblLocations[[#This Row],[ODK_DateOfSubmission]]))</f>
        <v>44910</v>
      </c>
      <c r="O3095" s="23" t="str">
        <f>_xlfn.CONCAT( YEAR(TblLocations[[#This Row],[ODK_DateOfSubmission]]), "-",TEXT( MONTH(TblLocations[[#This Row],[ODK_DateOfSubmission]]),"00"))</f>
        <v>2022-12</v>
      </c>
    </row>
    <row r="3096" spans="1:15" x14ac:dyDescent="0.25">
      <c r="A3096" s="13">
        <v>3505013</v>
      </c>
      <c r="B3096" s="1">
        <v>350501318</v>
      </c>
      <c r="C3096" s="1">
        <v>33809</v>
      </c>
      <c r="D3096" s="63">
        <v>44910</v>
      </c>
      <c r="E3096" s="54">
        <v>128</v>
      </c>
      <c r="F3096" s="56" t="s">
        <v>68</v>
      </c>
      <c r="G3096" s="56" t="s">
        <v>77</v>
      </c>
      <c r="H3096" s="56" t="s">
        <v>1119</v>
      </c>
      <c r="I3096" s="56" t="s">
        <v>1342</v>
      </c>
      <c r="J3096" s="54" t="s">
        <v>232</v>
      </c>
      <c r="K3096" s="1">
        <v>30.914428999999998</v>
      </c>
      <c r="L3096" s="1">
        <v>46.47878</v>
      </c>
      <c r="M3096" s="1">
        <v>4</v>
      </c>
      <c r="N3096" s="9">
        <f>DATE(YEAR(TblLocations[[#This Row],[ODK_DateOfSubmission]]),MONTH(TblLocations[[#This Row],[ODK_DateOfSubmission]]),DAY(TblLocations[[#This Row],[ODK_DateOfSubmission]]))</f>
        <v>44910</v>
      </c>
      <c r="O3096" s="23" t="str">
        <f>_xlfn.CONCAT( YEAR(TblLocations[[#This Row],[ODK_DateOfSubmission]]), "-",TEXT( MONTH(TblLocations[[#This Row],[ODK_DateOfSubmission]]),"00"))</f>
        <v>2022-12</v>
      </c>
    </row>
    <row r="3097" spans="1:15" x14ac:dyDescent="0.25">
      <c r="A3097" s="13">
        <v>3505002</v>
      </c>
      <c r="B3097" s="1">
        <v>350500218</v>
      </c>
      <c r="C3097" s="1">
        <v>24721</v>
      </c>
      <c r="D3097" s="63">
        <v>44906</v>
      </c>
      <c r="E3097" s="54">
        <v>128</v>
      </c>
      <c r="F3097" s="56" t="s">
        <v>68</v>
      </c>
      <c r="G3097" s="56" t="s">
        <v>77</v>
      </c>
      <c r="H3097" s="56" t="s">
        <v>1112</v>
      </c>
      <c r="I3097" s="56" t="s">
        <v>1113</v>
      </c>
      <c r="J3097" s="54" t="s">
        <v>1114</v>
      </c>
      <c r="K3097" s="1">
        <v>30.956201633799999</v>
      </c>
      <c r="L3097" s="1">
        <v>46.359501579899998</v>
      </c>
      <c r="M3097" s="1">
        <v>5</v>
      </c>
      <c r="N3097" s="9">
        <f>DATE(YEAR(TblLocations[[#This Row],[ODK_DateOfSubmission]]),MONTH(TblLocations[[#This Row],[ODK_DateOfSubmission]]),DAY(TblLocations[[#This Row],[ODK_DateOfSubmission]]))</f>
        <v>44906</v>
      </c>
      <c r="O3097" s="23" t="str">
        <f>_xlfn.CONCAT( YEAR(TblLocations[[#This Row],[ODK_DateOfSubmission]]), "-",TEXT( MONTH(TblLocations[[#This Row],[ODK_DateOfSubmission]]),"00"))</f>
        <v>2022-12</v>
      </c>
    </row>
    <row r="3098" spans="1:15" x14ac:dyDescent="0.25">
      <c r="A3098" s="13">
        <v>3505002</v>
      </c>
      <c r="B3098" s="1">
        <v>350500218</v>
      </c>
      <c r="C3098" s="1">
        <v>24721</v>
      </c>
      <c r="D3098" s="63">
        <v>44906</v>
      </c>
      <c r="E3098" s="54">
        <v>128</v>
      </c>
      <c r="F3098" s="56" t="s">
        <v>68</v>
      </c>
      <c r="G3098" s="56" t="s">
        <v>77</v>
      </c>
      <c r="H3098" s="56" t="s">
        <v>1112</v>
      </c>
      <c r="I3098" s="56" t="s">
        <v>1113</v>
      </c>
      <c r="J3098" s="54" t="s">
        <v>1114</v>
      </c>
      <c r="K3098" s="1">
        <v>30.956201633799999</v>
      </c>
      <c r="L3098" s="1">
        <v>46.359501579899998</v>
      </c>
      <c r="M3098" s="1">
        <v>8</v>
      </c>
      <c r="N3098" s="9">
        <f>DATE(YEAR(TblLocations[[#This Row],[ODK_DateOfSubmission]]),MONTH(TblLocations[[#This Row],[ODK_DateOfSubmission]]),DAY(TblLocations[[#This Row],[ODK_DateOfSubmission]]))</f>
        <v>44906</v>
      </c>
      <c r="O3098" s="23" t="str">
        <f>_xlfn.CONCAT( YEAR(TblLocations[[#This Row],[ODK_DateOfSubmission]]), "-",TEXT( MONTH(TblLocations[[#This Row],[ODK_DateOfSubmission]]),"00"))</f>
        <v>2022-12</v>
      </c>
    </row>
    <row r="3099" spans="1:15" x14ac:dyDescent="0.25">
      <c r="A3099" s="13">
        <v>3505015</v>
      </c>
      <c r="B3099" s="1">
        <v>350501518</v>
      </c>
      <c r="C3099" s="1">
        <v>33811</v>
      </c>
      <c r="D3099" s="63">
        <v>44910</v>
      </c>
      <c r="E3099" s="54">
        <v>128</v>
      </c>
      <c r="F3099" s="56" t="s">
        <v>68</v>
      </c>
      <c r="G3099" s="56" t="s">
        <v>77</v>
      </c>
      <c r="H3099" s="56" t="s">
        <v>1128</v>
      </c>
      <c r="I3099" s="56" t="s">
        <v>1342</v>
      </c>
      <c r="J3099" s="54" t="s">
        <v>232</v>
      </c>
      <c r="K3099" s="1">
        <v>30.882387999999999</v>
      </c>
      <c r="L3099" s="1">
        <v>46.568722000000001</v>
      </c>
      <c r="M3099" s="1">
        <v>10</v>
      </c>
      <c r="N3099" s="9">
        <f>DATE(YEAR(TblLocations[[#This Row],[ODK_DateOfSubmission]]),MONTH(TblLocations[[#This Row],[ODK_DateOfSubmission]]),DAY(TblLocations[[#This Row],[ODK_DateOfSubmission]]))</f>
        <v>44910</v>
      </c>
      <c r="O3099" s="23" t="str">
        <f>_xlfn.CONCAT( YEAR(TblLocations[[#This Row],[ODK_DateOfSubmission]]), "-",TEXT( MONTH(TblLocations[[#This Row],[ODK_DateOfSubmission]]),"00"))</f>
        <v>2022-12</v>
      </c>
    </row>
    <row r="3100" spans="1:15" x14ac:dyDescent="0.25">
      <c r="A3100" s="13">
        <v>3505015</v>
      </c>
      <c r="B3100" s="1">
        <v>350501518</v>
      </c>
      <c r="C3100" s="1">
        <v>33811</v>
      </c>
      <c r="D3100" s="63">
        <v>44910</v>
      </c>
      <c r="E3100" s="54">
        <v>128</v>
      </c>
      <c r="F3100" s="56" t="s">
        <v>68</v>
      </c>
      <c r="G3100" s="56" t="s">
        <v>77</v>
      </c>
      <c r="H3100" s="56" t="s">
        <v>1128</v>
      </c>
      <c r="I3100" s="56" t="s">
        <v>1342</v>
      </c>
      <c r="J3100" s="54" t="s">
        <v>232</v>
      </c>
      <c r="K3100" s="1">
        <v>30.882387999999999</v>
      </c>
      <c r="L3100" s="1">
        <v>46.568722000000001</v>
      </c>
      <c r="M3100" s="1">
        <v>10</v>
      </c>
      <c r="N3100" s="9">
        <f>DATE(YEAR(TblLocations[[#This Row],[ODK_DateOfSubmission]]),MONTH(TblLocations[[#This Row],[ODK_DateOfSubmission]]),DAY(TblLocations[[#This Row],[ODK_DateOfSubmission]]))</f>
        <v>44910</v>
      </c>
      <c r="O3100" s="23" t="str">
        <f>_xlfn.CONCAT( YEAR(TblLocations[[#This Row],[ODK_DateOfSubmission]]), "-",TEXT( MONTH(TblLocations[[#This Row],[ODK_DateOfSubmission]]),"00"))</f>
        <v>2022-12</v>
      </c>
    </row>
    <row r="3101" spans="1:15" x14ac:dyDescent="0.25">
      <c r="A3101" s="13">
        <v>3505015</v>
      </c>
      <c r="B3101" s="1">
        <v>350501518</v>
      </c>
      <c r="C3101" s="1">
        <v>33811</v>
      </c>
      <c r="D3101" s="63">
        <v>44910</v>
      </c>
      <c r="E3101" s="54">
        <v>128</v>
      </c>
      <c r="F3101" s="56" t="s">
        <v>68</v>
      </c>
      <c r="G3101" s="56" t="s">
        <v>77</v>
      </c>
      <c r="H3101" s="56" t="s">
        <v>1128</v>
      </c>
      <c r="I3101" s="56" t="s">
        <v>1342</v>
      </c>
      <c r="J3101" s="54" t="s">
        <v>232</v>
      </c>
      <c r="K3101" s="1">
        <v>30.882387999999999</v>
      </c>
      <c r="L3101" s="1">
        <v>46.568722000000001</v>
      </c>
      <c r="M3101" s="1">
        <v>5</v>
      </c>
      <c r="N3101" s="9">
        <f>DATE(YEAR(TblLocations[[#This Row],[ODK_DateOfSubmission]]),MONTH(TblLocations[[#This Row],[ODK_DateOfSubmission]]),DAY(TblLocations[[#This Row],[ODK_DateOfSubmission]]))</f>
        <v>44910</v>
      </c>
      <c r="O3101" s="23" t="str">
        <f>_xlfn.CONCAT( YEAR(TblLocations[[#This Row],[ODK_DateOfSubmission]]), "-",TEXT( MONTH(TblLocations[[#This Row],[ODK_DateOfSubmission]]),"00"))</f>
        <v>2022-12</v>
      </c>
    </row>
    <row r="3102" spans="1:15" x14ac:dyDescent="0.25">
      <c r="A3102" s="13">
        <v>3505016</v>
      </c>
      <c r="B3102" s="1">
        <v>350501618</v>
      </c>
      <c r="C3102" s="1">
        <v>34161</v>
      </c>
      <c r="D3102" s="63">
        <v>44906</v>
      </c>
      <c r="E3102" s="54">
        <v>128</v>
      </c>
      <c r="F3102" s="56" t="s">
        <v>68</v>
      </c>
      <c r="G3102" s="56" t="s">
        <v>77</v>
      </c>
      <c r="H3102" s="56" t="s">
        <v>1115</v>
      </c>
      <c r="I3102" s="56" t="s">
        <v>1428</v>
      </c>
      <c r="J3102" s="54" t="s">
        <v>1429</v>
      </c>
      <c r="K3102" s="1">
        <v>30.880265143100001</v>
      </c>
      <c r="L3102" s="1">
        <v>46.454987385000003</v>
      </c>
      <c r="M3102" s="1">
        <v>4</v>
      </c>
      <c r="N3102" s="9">
        <f>DATE(YEAR(TblLocations[[#This Row],[ODK_DateOfSubmission]]),MONTH(TblLocations[[#This Row],[ODK_DateOfSubmission]]),DAY(TblLocations[[#This Row],[ODK_DateOfSubmission]]))</f>
        <v>44906</v>
      </c>
      <c r="O3102" s="23" t="str">
        <f>_xlfn.CONCAT( YEAR(TblLocations[[#This Row],[ODK_DateOfSubmission]]), "-",TEXT( MONTH(TblLocations[[#This Row],[ODK_DateOfSubmission]]),"00"))</f>
        <v>2022-12</v>
      </c>
    </row>
    <row r="3103" spans="1:15" x14ac:dyDescent="0.25">
      <c r="A3103" s="13">
        <v>3505016</v>
      </c>
      <c r="B3103" s="1">
        <v>350501618</v>
      </c>
      <c r="C3103" s="1">
        <v>34161</v>
      </c>
      <c r="D3103" s="63">
        <v>44906</v>
      </c>
      <c r="E3103" s="54">
        <v>128</v>
      </c>
      <c r="F3103" s="56" t="s">
        <v>68</v>
      </c>
      <c r="G3103" s="56" t="s">
        <v>77</v>
      </c>
      <c r="H3103" s="56" t="s">
        <v>1115</v>
      </c>
      <c r="I3103" s="56" t="s">
        <v>1428</v>
      </c>
      <c r="J3103" s="54" t="s">
        <v>1429</v>
      </c>
      <c r="K3103" s="1">
        <v>30.880265143100001</v>
      </c>
      <c r="L3103" s="1">
        <v>46.454987385000003</v>
      </c>
      <c r="M3103" s="1">
        <v>5</v>
      </c>
      <c r="N3103" s="9">
        <f>DATE(YEAR(TblLocations[[#This Row],[ODK_DateOfSubmission]]),MONTH(TblLocations[[#This Row],[ODK_DateOfSubmission]]),DAY(TblLocations[[#This Row],[ODK_DateOfSubmission]]))</f>
        <v>44906</v>
      </c>
      <c r="O3103" s="23" t="str">
        <f>_xlfn.CONCAT( YEAR(TblLocations[[#This Row],[ODK_DateOfSubmission]]), "-",TEXT( MONTH(TblLocations[[#This Row],[ODK_DateOfSubmission]]),"00"))</f>
        <v>2022-12</v>
      </c>
    </row>
    <row r="3104" spans="1:15" x14ac:dyDescent="0.25">
      <c r="A3104" s="13">
        <v>3505016</v>
      </c>
      <c r="B3104" s="1">
        <v>350501618</v>
      </c>
      <c r="C3104" s="1">
        <v>34161</v>
      </c>
      <c r="D3104" s="63">
        <v>44906</v>
      </c>
      <c r="E3104" s="54">
        <v>128</v>
      </c>
      <c r="F3104" s="56" t="s">
        <v>68</v>
      </c>
      <c r="G3104" s="56" t="s">
        <v>77</v>
      </c>
      <c r="H3104" s="56" t="s">
        <v>1115</v>
      </c>
      <c r="I3104" s="56" t="s">
        <v>1428</v>
      </c>
      <c r="J3104" s="54" t="s">
        <v>1429</v>
      </c>
      <c r="K3104" s="1">
        <v>30.880265143100001</v>
      </c>
      <c r="L3104" s="1">
        <v>46.454987385000003</v>
      </c>
      <c r="M3104" s="1">
        <v>1</v>
      </c>
      <c r="N3104" s="9">
        <f>DATE(YEAR(TblLocations[[#This Row],[ODK_DateOfSubmission]]),MONTH(TblLocations[[#This Row],[ODK_DateOfSubmission]]),DAY(TblLocations[[#This Row],[ODK_DateOfSubmission]]))</f>
        <v>44906</v>
      </c>
      <c r="O3104" s="23" t="str">
        <f>_xlfn.CONCAT( YEAR(TblLocations[[#This Row],[ODK_DateOfSubmission]]), "-",TEXT( MONTH(TblLocations[[#This Row],[ODK_DateOfSubmission]]),"00"))</f>
        <v>2022-12</v>
      </c>
    </row>
    <row r="3105" spans="1:15" x14ac:dyDescent="0.25">
      <c r="A3105" s="13">
        <v>3505003</v>
      </c>
      <c r="B3105" s="1">
        <v>350500318</v>
      </c>
      <c r="C3105" s="1">
        <v>25436</v>
      </c>
      <c r="D3105" s="63">
        <v>44906</v>
      </c>
      <c r="E3105" s="54">
        <v>128</v>
      </c>
      <c r="F3105" s="56" t="s">
        <v>68</v>
      </c>
      <c r="G3105" s="56" t="s">
        <v>77</v>
      </c>
      <c r="H3105" s="56" t="s">
        <v>1115</v>
      </c>
      <c r="I3105" s="56" t="s">
        <v>1116</v>
      </c>
      <c r="J3105" s="54" t="s">
        <v>1117</v>
      </c>
      <c r="K3105" s="1">
        <v>30.906636502200001</v>
      </c>
      <c r="L3105" s="1">
        <v>46.445979934699999</v>
      </c>
      <c r="M3105" s="1">
        <v>5</v>
      </c>
      <c r="N3105" s="9">
        <f>DATE(YEAR(TblLocations[[#This Row],[ODK_DateOfSubmission]]),MONTH(TblLocations[[#This Row],[ODK_DateOfSubmission]]),DAY(TblLocations[[#This Row],[ODK_DateOfSubmission]]))</f>
        <v>44906</v>
      </c>
      <c r="O3105" s="23" t="str">
        <f>_xlfn.CONCAT( YEAR(TblLocations[[#This Row],[ODK_DateOfSubmission]]), "-",TEXT( MONTH(TblLocations[[#This Row],[ODK_DateOfSubmission]]),"00"))</f>
        <v>2022-12</v>
      </c>
    </row>
    <row r="3106" spans="1:15" x14ac:dyDescent="0.25">
      <c r="A3106" s="13">
        <v>3505003</v>
      </c>
      <c r="B3106" s="1">
        <v>350500318</v>
      </c>
      <c r="C3106" s="1">
        <v>25436</v>
      </c>
      <c r="D3106" s="63">
        <v>44906</v>
      </c>
      <c r="E3106" s="54">
        <v>128</v>
      </c>
      <c r="F3106" s="56" t="s">
        <v>68</v>
      </c>
      <c r="G3106" s="56" t="s">
        <v>77</v>
      </c>
      <c r="H3106" s="56" t="s">
        <v>1115</v>
      </c>
      <c r="I3106" s="56" t="s">
        <v>1116</v>
      </c>
      <c r="J3106" s="54" t="s">
        <v>1117</v>
      </c>
      <c r="K3106" s="1">
        <v>30.906636502200001</v>
      </c>
      <c r="L3106" s="1">
        <v>46.445979934699999</v>
      </c>
      <c r="M3106" s="1">
        <v>10</v>
      </c>
      <c r="N3106" s="9">
        <f>DATE(YEAR(TblLocations[[#This Row],[ODK_DateOfSubmission]]),MONTH(TblLocations[[#This Row],[ODK_DateOfSubmission]]),DAY(TblLocations[[#This Row],[ODK_DateOfSubmission]]))</f>
        <v>44906</v>
      </c>
      <c r="O3106" s="23" t="str">
        <f>_xlfn.CONCAT( YEAR(TblLocations[[#This Row],[ODK_DateOfSubmission]]), "-",TEXT( MONTH(TblLocations[[#This Row],[ODK_DateOfSubmission]]),"00"))</f>
        <v>2022-12</v>
      </c>
    </row>
    <row r="3107" spans="1:15" x14ac:dyDescent="0.25">
      <c r="A3107" s="13">
        <v>3505003</v>
      </c>
      <c r="B3107" s="1">
        <v>350500318</v>
      </c>
      <c r="C3107" s="1">
        <v>25436</v>
      </c>
      <c r="D3107" s="63">
        <v>44906</v>
      </c>
      <c r="E3107" s="54">
        <v>128</v>
      </c>
      <c r="F3107" s="56" t="s">
        <v>68</v>
      </c>
      <c r="G3107" s="56" t="s">
        <v>77</v>
      </c>
      <c r="H3107" s="56" t="s">
        <v>1115</v>
      </c>
      <c r="I3107" s="56" t="s">
        <v>1116</v>
      </c>
      <c r="J3107" s="54" t="s">
        <v>1117</v>
      </c>
      <c r="K3107" s="1">
        <v>30.906636502200001</v>
      </c>
      <c r="L3107" s="1">
        <v>46.445979934699999</v>
      </c>
      <c r="M3107" s="1">
        <v>1</v>
      </c>
      <c r="N3107" s="9">
        <f>DATE(YEAR(TblLocations[[#This Row],[ODK_DateOfSubmission]]),MONTH(TblLocations[[#This Row],[ODK_DateOfSubmission]]),DAY(TblLocations[[#This Row],[ODK_DateOfSubmission]]))</f>
        <v>44906</v>
      </c>
      <c r="O3107" s="23" t="str">
        <f>_xlfn.CONCAT( YEAR(TblLocations[[#This Row],[ODK_DateOfSubmission]]), "-",TEXT( MONTH(TblLocations[[#This Row],[ODK_DateOfSubmission]]),"00"))</f>
        <v>2022-12</v>
      </c>
    </row>
    <row r="3108" spans="1:15" x14ac:dyDescent="0.25">
      <c r="A3108" s="13">
        <v>3505003</v>
      </c>
      <c r="B3108" s="1">
        <v>350500318</v>
      </c>
      <c r="C3108" s="1">
        <v>25436</v>
      </c>
      <c r="D3108" s="63">
        <v>44906</v>
      </c>
      <c r="E3108" s="54">
        <v>128</v>
      </c>
      <c r="F3108" s="56" t="s">
        <v>68</v>
      </c>
      <c r="G3108" s="56" t="s">
        <v>77</v>
      </c>
      <c r="H3108" s="56" t="s">
        <v>1115</v>
      </c>
      <c r="I3108" s="56" t="s">
        <v>1116</v>
      </c>
      <c r="J3108" s="54" t="s">
        <v>1117</v>
      </c>
      <c r="K3108" s="1">
        <v>30.906636502200001</v>
      </c>
      <c r="L3108" s="1">
        <v>46.445979934699999</v>
      </c>
      <c r="M3108" s="1">
        <v>3</v>
      </c>
      <c r="N3108" s="9">
        <f>DATE(YEAR(TblLocations[[#This Row],[ODK_DateOfSubmission]]),MONTH(TblLocations[[#This Row],[ODK_DateOfSubmission]]),DAY(TblLocations[[#This Row],[ODK_DateOfSubmission]]))</f>
        <v>44906</v>
      </c>
      <c r="O3108" s="23" t="str">
        <f>_xlfn.CONCAT( YEAR(TblLocations[[#This Row],[ODK_DateOfSubmission]]), "-",TEXT( MONTH(TblLocations[[#This Row],[ODK_DateOfSubmission]]),"00"))</f>
        <v>2022-12</v>
      </c>
    </row>
    <row r="3109" spans="1:15" x14ac:dyDescent="0.25">
      <c r="A3109" s="13">
        <v>3505004</v>
      </c>
      <c r="B3109" s="1">
        <v>350500418</v>
      </c>
      <c r="C3109" s="1">
        <v>25437</v>
      </c>
      <c r="D3109" s="63">
        <v>44879</v>
      </c>
      <c r="E3109" s="54">
        <v>128</v>
      </c>
      <c r="F3109" s="56" t="s">
        <v>68</v>
      </c>
      <c r="G3109" s="56" t="s">
        <v>77</v>
      </c>
      <c r="H3109" s="56" t="s">
        <v>1115</v>
      </c>
      <c r="I3109" s="56" t="s">
        <v>1074</v>
      </c>
      <c r="J3109" s="54" t="s">
        <v>1118</v>
      </c>
      <c r="K3109" s="1">
        <v>30.9061211</v>
      </c>
      <c r="L3109" s="1">
        <v>46.449381199999998</v>
      </c>
      <c r="M3109" s="1">
        <v>4</v>
      </c>
      <c r="N3109" s="9">
        <f>DATE(YEAR(TblLocations[[#This Row],[ODK_DateOfSubmission]]),MONTH(TblLocations[[#This Row],[ODK_DateOfSubmission]]),DAY(TblLocations[[#This Row],[ODK_DateOfSubmission]]))</f>
        <v>44879</v>
      </c>
      <c r="O3109" s="23" t="str">
        <f>_xlfn.CONCAT( YEAR(TblLocations[[#This Row],[ODK_DateOfSubmission]]), "-",TEXT( MONTH(TblLocations[[#This Row],[ODK_DateOfSubmission]]),"00"))</f>
        <v>2022-11</v>
      </c>
    </row>
    <row r="3110" spans="1:15" x14ac:dyDescent="0.25">
      <c r="A3110" s="13">
        <v>3505004</v>
      </c>
      <c r="B3110" s="1">
        <v>350500418</v>
      </c>
      <c r="C3110" s="1">
        <v>25437</v>
      </c>
      <c r="D3110" s="63">
        <v>44879</v>
      </c>
      <c r="E3110" s="54">
        <v>128</v>
      </c>
      <c r="F3110" s="56" t="s">
        <v>68</v>
      </c>
      <c r="G3110" s="56" t="s">
        <v>77</v>
      </c>
      <c r="H3110" s="56" t="s">
        <v>1115</v>
      </c>
      <c r="I3110" s="56" t="s">
        <v>1074</v>
      </c>
      <c r="J3110" s="54" t="s">
        <v>1118</v>
      </c>
      <c r="K3110" s="1">
        <v>30.9061211</v>
      </c>
      <c r="L3110" s="1">
        <v>46.449381199999998</v>
      </c>
      <c r="M3110" s="1">
        <v>5</v>
      </c>
      <c r="N3110" s="9">
        <f>DATE(YEAR(TblLocations[[#This Row],[ODK_DateOfSubmission]]),MONTH(TblLocations[[#This Row],[ODK_DateOfSubmission]]),DAY(TblLocations[[#This Row],[ODK_DateOfSubmission]]))</f>
        <v>44879</v>
      </c>
      <c r="O3110" s="23" t="str">
        <f>_xlfn.CONCAT( YEAR(TblLocations[[#This Row],[ODK_DateOfSubmission]]), "-",TEXT( MONTH(TblLocations[[#This Row],[ODK_DateOfSubmission]]),"00"))</f>
        <v>2022-11</v>
      </c>
    </row>
    <row r="3111" spans="1:15" x14ac:dyDescent="0.25">
      <c r="A3111" s="13">
        <v>3505004</v>
      </c>
      <c r="B3111" s="1">
        <v>350500418</v>
      </c>
      <c r="C3111" s="1">
        <v>25437</v>
      </c>
      <c r="D3111" s="63">
        <v>44879</v>
      </c>
      <c r="E3111" s="54">
        <v>128</v>
      </c>
      <c r="F3111" s="56" t="s">
        <v>68</v>
      </c>
      <c r="G3111" s="56" t="s">
        <v>77</v>
      </c>
      <c r="H3111" s="56" t="s">
        <v>1115</v>
      </c>
      <c r="I3111" s="56" t="s">
        <v>1074</v>
      </c>
      <c r="J3111" s="54" t="s">
        <v>1118</v>
      </c>
      <c r="K3111" s="1">
        <v>30.9061211</v>
      </c>
      <c r="L3111" s="1">
        <v>46.449381199999998</v>
      </c>
      <c r="M3111" s="1">
        <v>3</v>
      </c>
      <c r="N3111" s="9">
        <f>DATE(YEAR(TblLocations[[#This Row],[ODK_DateOfSubmission]]),MONTH(TblLocations[[#This Row],[ODK_DateOfSubmission]]),DAY(TblLocations[[#This Row],[ODK_DateOfSubmission]]))</f>
        <v>44879</v>
      </c>
      <c r="O3111" s="23" t="str">
        <f>_xlfn.CONCAT( YEAR(TblLocations[[#This Row],[ODK_DateOfSubmission]]), "-",TEXT( MONTH(TblLocations[[#This Row],[ODK_DateOfSubmission]]),"00"))</f>
        <v>2022-11</v>
      </c>
    </row>
    <row r="3112" spans="1:15" x14ac:dyDescent="0.25">
      <c r="A3112" s="13">
        <v>3505007</v>
      </c>
      <c r="B3112" s="1">
        <v>350500718</v>
      </c>
      <c r="C3112" s="1">
        <v>9332</v>
      </c>
      <c r="D3112" s="63">
        <v>44906</v>
      </c>
      <c r="E3112" s="54">
        <v>128</v>
      </c>
      <c r="F3112" s="56" t="s">
        <v>68</v>
      </c>
      <c r="G3112" s="56" t="s">
        <v>77</v>
      </c>
      <c r="H3112" s="56" t="s">
        <v>1115</v>
      </c>
      <c r="I3112" s="56" t="s">
        <v>1123</v>
      </c>
      <c r="J3112" s="54" t="s">
        <v>216</v>
      </c>
      <c r="K3112" s="1">
        <v>30.879031632699999</v>
      </c>
      <c r="L3112" s="1">
        <v>46.464224314600003</v>
      </c>
      <c r="M3112" s="1">
        <v>4</v>
      </c>
      <c r="N3112" s="9">
        <f>DATE(YEAR(TblLocations[[#This Row],[ODK_DateOfSubmission]]),MONTH(TblLocations[[#This Row],[ODK_DateOfSubmission]]),DAY(TblLocations[[#This Row],[ODK_DateOfSubmission]]))</f>
        <v>44906</v>
      </c>
      <c r="O3112" s="23" t="str">
        <f>_xlfn.CONCAT( YEAR(TblLocations[[#This Row],[ODK_DateOfSubmission]]), "-",TEXT( MONTH(TblLocations[[#This Row],[ODK_DateOfSubmission]]),"00"))</f>
        <v>2022-12</v>
      </c>
    </row>
    <row r="3113" spans="1:15" x14ac:dyDescent="0.25">
      <c r="A3113" s="13">
        <v>3505007</v>
      </c>
      <c r="B3113" s="1">
        <v>350500718</v>
      </c>
      <c r="C3113" s="1">
        <v>9332</v>
      </c>
      <c r="D3113" s="63">
        <v>44906</v>
      </c>
      <c r="E3113" s="54">
        <v>128</v>
      </c>
      <c r="F3113" s="56" t="s">
        <v>68</v>
      </c>
      <c r="G3113" s="56" t="s">
        <v>77</v>
      </c>
      <c r="H3113" s="56" t="s">
        <v>1115</v>
      </c>
      <c r="I3113" s="56" t="s">
        <v>1123</v>
      </c>
      <c r="J3113" s="54" t="s">
        <v>216</v>
      </c>
      <c r="K3113" s="1">
        <v>30.879031632699999</v>
      </c>
      <c r="L3113" s="1">
        <v>46.464224314600003</v>
      </c>
      <c r="M3113" s="1">
        <v>5</v>
      </c>
      <c r="N3113" s="9">
        <f>DATE(YEAR(TblLocations[[#This Row],[ODK_DateOfSubmission]]),MONTH(TblLocations[[#This Row],[ODK_DateOfSubmission]]),DAY(TblLocations[[#This Row],[ODK_DateOfSubmission]]))</f>
        <v>44906</v>
      </c>
      <c r="O3113" s="23" t="str">
        <f>_xlfn.CONCAT( YEAR(TblLocations[[#This Row],[ODK_DateOfSubmission]]), "-",TEXT( MONTH(TblLocations[[#This Row],[ODK_DateOfSubmission]]),"00"))</f>
        <v>2022-12</v>
      </c>
    </row>
    <row r="3114" spans="1:15" x14ac:dyDescent="0.25">
      <c r="A3114" s="13">
        <v>3505010</v>
      </c>
      <c r="B3114" s="1">
        <v>350501018</v>
      </c>
      <c r="C3114" s="1">
        <v>9261</v>
      </c>
      <c r="D3114" s="63">
        <v>44906</v>
      </c>
      <c r="E3114" s="54">
        <v>128</v>
      </c>
      <c r="F3114" s="56" t="s">
        <v>68</v>
      </c>
      <c r="G3114" s="56" t="s">
        <v>77</v>
      </c>
      <c r="H3114" s="56" t="s">
        <v>1115</v>
      </c>
      <c r="I3114" s="56" t="s">
        <v>1124</v>
      </c>
      <c r="J3114" s="54" t="s">
        <v>1125</v>
      </c>
      <c r="K3114" s="1">
        <v>30.885581129199998</v>
      </c>
      <c r="L3114" s="1">
        <v>46.460596602099997</v>
      </c>
      <c r="M3114" s="1">
        <v>5</v>
      </c>
      <c r="N3114" s="9">
        <f>DATE(YEAR(TblLocations[[#This Row],[ODK_DateOfSubmission]]),MONTH(TblLocations[[#This Row],[ODK_DateOfSubmission]]),DAY(TblLocations[[#This Row],[ODK_DateOfSubmission]]))</f>
        <v>44906</v>
      </c>
      <c r="O3114" s="23" t="str">
        <f>_xlfn.CONCAT( YEAR(TblLocations[[#This Row],[ODK_DateOfSubmission]]), "-",TEXT( MONTH(TblLocations[[#This Row],[ODK_DateOfSubmission]]),"00"))</f>
        <v>2022-12</v>
      </c>
    </row>
    <row r="3115" spans="1:15" x14ac:dyDescent="0.25">
      <c r="A3115" s="13">
        <v>3505011</v>
      </c>
      <c r="B3115" s="1">
        <v>350501118</v>
      </c>
      <c r="C3115" s="1">
        <v>9258</v>
      </c>
      <c r="D3115" s="63">
        <v>44906</v>
      </c>
      <c r="E3115" s="54">
        <v>128</v>
      </c>
      <c r="F3115" s="56" t="s">
        <v>68</v>
      </c>
      <c r="G3115" s="56" t="s">
        <v>77</v>
      </c>
      <c r="H3115" s="56" t="s">
        <v>1115</v>
      </c>
      <c r="I3115" s="56" t="s">
        <v>1126</v>
      </c>
      <c r="J3115" s="54" t="s">
        <v>1127</v>
      </c>
      <c r="K3115" s="1">
        <v>30.901869618300001</v>
      </c>
      <c r="L3115" s="1">
        <v>46.458244977299998</v>
      </c>
      <c r="M3115" s="1">
        <v>4</v>
      </c>
      <c r="N3115" s="9">
        <f>DATE(YEAR(TblLocations[[#This Row],[ODK_DateOfSubmission]]),MONTH(TblLocations[[#This Row],[ODK_DateOfSubmission]]),DAY(TblLocations[[#This Row],[ODK_DateOfSubmission]]))</f>
        <v>44906</v>
      </c>
      <c r="O3115" s="23" t="str">
        <f>_xlfn.CONCAT( YEAR(TblLocations[[#This Row],[ODK_DateOfSubmission]]), "-",TEXT( MONTH(TblLocations[[#This Row],[ODK_DateOfSubmission]]),"00"))</f>
        <v>2022-12</v>
      </c>
    </row>
    <row r="3116" spans="1:15" x14ac:dyDescent="0.25">
      <c r="A3116" s="13">
        <v>3505011</v>
      </c>
      <c r="B3116" s="1">
        <v>350501118</v>
      </c>
      <c r="C3116" s="1">
        <v>9258</v>
      </c>
      <c r="D3116" s="63">
        <v>44906</v>
      </c>
      <c r="E3116" s="54">
        <v>128</v>
      </c>
      <c r="F3116" s="56" t="s">
        <v>68</v>
      </c>
      <c r="G3116" s="56" t="s">
        <v>77</v>
      </c>
      <c r="H3116" s="56" t="s">
        <v>1115</v>
      </c>
      <c r="I3116" s="56" t="s">
        <v>1126</v>
      </c>
      <c r="J3116" s="54" t="s">
        <v>1127</v>
      </c>
      <c r="K3116" s="1">
        <v>30.901869618300001</v>
      </c>
      <c r="L3116" s="1">
        <v>46.458244977299998</v>
      </c>
      <c r="M3116" s="1">
        <v>2</v>
      </c>
      <c r="N3116" s="9">
        <f>DATE(YEAR(TblLocations[[#This Row],[ODK_DateOfSubmission]]),MONTH(TblLocations[[#This Row],[ODK_DateOfSubmission]]),DAY(TblLocations[[#This Row],[ODK_DateOfSubmission]]))</f>
        <v>44906</v>
      </c>
      <c r="O3116" s="23" t="str">
        <f>_xlfn.CONCAT( YEAR(TblLocations[[#This Row],[ODK_DateOfSubmission]]), "-",TEXT( MONTH(TblLocations[[#This Row],[ODK_DateOfSubmission]]),"00"))</f>
        <v>2022-12</v>
      </c>
    </row>
    <row r="3117" spans="1:15" x14ac:dyDescent="0.25">
      <c r="A3117" s="13">
        <v>3505011</v>
      </c>
      <c r="B3117" s="1">
        <v>350501118</v>
      </c>
      <c r="C3117" s="1">
        <v>9258</v>
      </c>
      <c r="D3117" s="63">
        <v>44906</v>
      </c>
      <c r="E3117" s="54">
        <v>128</v>
      </c>
      <c r="F3117" s="56" t="s">
        <v>68</v>
      </c>
      <c r="G3117" s="56" t="s">
        <v>77</v>
      </c>
      <c r="H3117" s="56" t="s">
        <v>1115</v>
      </c>
      <c r="I3117" s="56" t="s">
        <v>1126</v>
      </c>
      <c r="J3117" s="54" t="s">
        <v>1127</v>
      </c>
      <c r="K3117" s="1">
        <v>30.901869618300001</v>
      </c>
      <c r="L3117" s="1">
        <v>46.458244977299998</v>
      </c>
      <c r="M3117" s="1">
        <v>4</v>
      </c>
      <c r="N3117" s="9">
        <f>DATE(YEAR(TblLocations[[#This Row],[ODK_DateOfSubmission]]),MONTH(TblLocations[[#This Row],[ODK_DateOfSubmission]]),DAY(TblLocations[[#This Row],[ODK_DateOfSubmission]]))</f>
        <v>44906</v>
      </c>
      <c r="O3117" s="23" t="str">
        <f>_xlfn.CONCAT( YEAR(TblLocations[[#This Row],[ODK_DateOfSubmission]]), "-",TEXT( MONTH(TblLocations[[#This Row],[ODK_DateOfSubmission]]),"00"))</f>
        <v>2022-12</v>
      </c>
    </row>
    <row r="3118" spans="1:15" x14ac:dyDescent="0.25">
      <c r="A3118" s="13">
        <v>3505001</v>
      </c>
      <c r="B3118" s="1">
        <v>350500118</v>
      </c>
      <c r="C3118" s="1">
        <v>9206</v>
      </c>
      <c r="D3118" s="63">
        <v>44906</v>
      </c>
      <c r="E3118" s="54">
        <v>128</v>
      </c>
      <c r="F3118" s="56" t="s">
        <v>68</v>
      </c>
      <c r="G3118" s="56" t="s">
        <v>77</v>
      </c>
      <c r="H3118" s="56" t="s">
        <v>1115</v>
      </c>
      <c r="I3118" s="56" t="s">
        <v>1430</v>
      </c>
      <c r="J3118" s="54" t="s">
        <v>1431</v>
      </c>
      <c r="K3118" s="1">
        <v>30.883621789100001</v>
      </c>
      <c r="L3118" s="1">
        <v>46.468149586599999</v>
      </c>
      <c r="M3118" s="1">
        <v>3</v>
      </c>
      <c r="N3118" s="9">
        <f>DATE(YEAR(TblLocations[[#This Row],[ODK_DateOfSubmission]]),MONTH(TblLocations[[#This Row],[ODK_DateOfSubmission]]),DAY(TblLocations[[#This Row],[ODK_DateOfSubmission]]))</f>
        <v>44906</v>
      </c>
      <c r="O3118" s="23" t="str">
        <f>_xlfn.CONCAT( YEAR(TblLocations[[#This Row],[ODK_DateOfSubmission]]), "-",TEXT( MONTH(TblLocations[[#This Row],[ODK_DateOfSubmission]]),"00"))</f>
        <v>2022-12</v>
      </c>
    </row>
    <row r="3119" spans="1:15" x14ac:dyDescent="0.25">
      <c r="A3119" s="13">
        <v>3601031</v>
      </c>
      <c r="B3119" s="1">
        <v>360103118</v>
      </c>
      <c r="C3119" s="1">
        <v>25378</v>
      </c>
      <c r="D3119" s="63">
        <v>44914</v>
      </c>
      <c r="E3119" s="54">
        <v>128</v>
      </c>
      <c r="F3119" s="56" t="s">
        <v>96</v>
      </c>
      <c r="G3119" s="56" t="s">
        <v>174</v>
      </c>
      <c r="H3119" s="56" t="s">
        <v>1535</v>
      </c>
      <c r="I3119" s="56" t="s">
        <v>1540</v>
      </c>
      <c r="J3119" s="54" t="s">
        <v>1340</v>
      </c>
      <c r="K3119" s="1">
        <v>31.977928876899998</v>
      </c>
      <c r="L3119" s="1">
        <v>45.397140644700002</v>
      </c>
      <c r="M3119" s="1">
        <v>1</v>
      </c>
      <c r="N3119" s="9">
        <f>DATE(YEAR(TblLocations[[#This Row],[ODK_DateOfSubmission]]),MONTH(TblLocations[[#This Row],[ODK_DateOfSubmission]]),DAY(TblLocations[[#This Row],[ODK_DateOfSubmission]]))</f>
        <v>44914</v>
      </c>
      <c r="O3119" s="23" t="str">
        <f>_xlfn.CONCAT( YEAR(TblLocations[[#This Row],[ODK_DateOfSubmission]]), "-",TEXT( MONTH(TblLocations[[#This Row],[ODK_DateOfSubmission]]),"00"))</f>
        <v>2022-12</v>
      </c>
    </row>
    <row r="3120" spans="1:15" x14ac:dyDescent="0.25">
      <c r="A3120" s="13">
        <v>3603044</v>
      </c>
      <c r="B3120" s="1">
        <v>360304418</v>
      </c>
      <c r="C3120" s="1">
        <v>25790</v>
      </c>
      <c r="D3120" s="63">
        <v>44890</v>
      </c>
      <c r="E3120" s="54">
        <v>128</v>
      </c>
      <c r="F3120" s="56" t="s">
        <v>96</v>
      </c>
      <c r="G3120" s="56" t="s">
        <v>173</v>
      </c>
      <c r="H3120" s="56" t="s">
        <v>1138</v>
      </c>
      <c r="I3120" s="56" t="s">
        <v>1139</v>
      </c>
      <c r="J3120" s="54" t="s">
        <v>1140</v>
      </c>
      <c r="K3120" s="1">
        <v>31.996962293100001</v>
      </c>
      <c r="L3120" s="1">
        <v>44.874578579599998</v>
      </c>
      <c r="M3120" s="1">
        <v>1</v>
      </c>
      <c r="N3120" s="9">
        <f>DATE(YEAR(TblLocations[[#This Row],[ODK_DateOfSubmission]]),MONTH(TblLocations[[#This Row],[ODK_DateOfSubmission]]),DAY(TblLocations[[#This Row],[ODK_DateOfSubmission]]))</f>
        <v>44890</v>
      </c>
      <c r="O3120" s="23" t="str">
        <f>_xlfn.CONCAT( YEAR(TblLocations[[#This Row],[ODK_DateOfSubmission]]), "-",TEXT( MONTH(TblLocations[[#This Row],[ODK_DateOfSubmission]]),"00"))</f>
        <v>2022-11</v>
      </c>
    </row>
    <row r="3121" spans="1:15" x14ac:dyDescent="0.25">
      <c r="A3121" s="13">
        <v>3603070</v>
      </c>
      <c r="B3121" s="1">
        <v>360307018</v>
      </c>
      <c r="C3121" s="1">
        <v>3367</v>
      </c>
      <c r="D3121" s="63">
        <v>44904</v>
      </c>
      <c r="E3121" s="54">
        <v>128</v>
      </c>
      <c r="F3121" s="56" t="s">
        <v>96</v>
      </c>
      <c r="G3121" s="56" t="s">
        <v>173</v>
      </c>
      <c r="H3121" s="56" t="s">
        <v>1138</v>
      </c>
      <c r="I3121" s="56" t="s">
        <v>1147</v>
      </c>
      <c r="J3121" s="54" t="s">
        <v>1148</v>
      </c>
      <c r="K3121" s="1">
        <v>32.007661261899997</v>
      </c>
      <c r="L3121" s="1">
        <v>44.922551677900003</v>
      </c>
      <c r="M3121" s="1">
        <v>1</v>
      </c>
      <c r="N3121" s="9">
        <f>DATE(YEAR(TblLocations[[#This Row],[ODK_DateOfSubmission]]),MONTH(TblLocations[[#This Row],[ODK_DateOfSubmission]]),DAY(TblLocations[[#This Row],[ODK_DateOfSubmission]]))</f>
        <v>44904</v>
      </c>
      <c r="O3121" s="23" t="str">
        <f>_xlfn.CONCAT( YEAR(TblLocations[[#This Row],[ODK_DateOfSubmission]]), "-",TEXT( MONTH(TblLocations[[#This Row],[ODK_DateOfSubmission]]),"00"))</f>
        <v>2022-12</v>
      </c>
    </row>
    <row r="3122" spans="1:15" x14ac:dyDescent="0.25">
      <c r="A3122" s="13">
        <v>3603080</v>
      </c>
      <c r="B3122" s="1">
        <v>360308018</v>
      </c>
      <c r="C3122" s="1">
        <v>25512</v>
      </c>
      <c r="D3122" s="63">
        <v>44904</v>
      </c>
      <c r="E3122" s="54">
        <v>128</v>
      </c>
      <c r="F3122" s="56" t="s">
        <v>96</v>
      </c>
      <c r="G3122" s="56" t="s">
        <v>173</v>
      </c>
      <c r="H3122" s="56" t="s">
        <v>1138</v>
      </c>
      <c r="I3122" s="56" t="s">
        <v>1578</v>
      </c>
      <c r="J3122" s="54" t="s">
        <v>1579</v>
      </c>
      <c r="K3122" s="1">
        <v>31.985894293800001</v>
      </c>
      <c r="L3122" s="1">
        <v>44.929391244900003</v>
      </c>
      <c r="M3122" s="1">
        <v>2</v>
      </c>
      <c r="N3122" s="9">
        <f>DATE(YEAR(TblLocations[[#This Row],[ODK_DateOfSubmission]]),MONTH(TblLocations[[#This Row],[ODK_DateOfSubmission]]),DAY(TblLocations[[#This Row],[ODK_DateOfSubmission]]))</f>
        <v>44904</v>
      </c>
      <c r="O3122" s="23" t="str">
        <f>_xlfn.CONCAT( YEAR(TblLocations[[#This Row],[ODK_DateOfSubmission]]), "-",TEXT( MONTH(TblLocations[[#This Row],[ODK_DateOfSubmission]]),"00"))</f>
        <v>2022-12</v>
      </c>
    </row>
    <row r="3123" spans="1:15" x14ac:dyDescent="0.25">
      <c r="A3123" s="13">
        <v>3603081</v>
      </c>
      <c r="B3123" s="1">
        <v>360308118</v>
      </c>
      <c r="C3123" s="1">
        <v>24307</v>
      </c>
      <c r="D3123" s="63">
        <v>44885</v>
      </c>
      <c r="E3123" s="54">
        <v>128</v>
      </c>
      <c r="F3123" s="56" t="s">
        <v>96</v>
      </c>
      <c r="G3123" s="56" t="s">
        <v>173</v>
      </c>
      <c r="H3123" s="56" t="s">
        <v>1138</v>
      </c>
      <c r="I3123" s="56" t="s">
        <v>1580</v>
      </c>
      <c r="J3123" s="54" t="s">
        <v>1581</v>
      </c>
      <c r="K3123" s="1">
        <v>31.9799313135</v>
      </c>
      <c r="L3123" s="1">
        <v>44.900527446799998</v>
      </c>
      <c r="M3123" s="1">
        <v>1</v>
      </c>
      <c r="N3123" s="9">
        <f>DATE(YEAR(TblLocations[[#This Row],[ODK_DateOfSubmission]]),MONTH(TblLocations[[#This Row],[ODK_DateOfSubmission]]),DAY(TblLocations[[#This Row],[ODK_DateOfSubmission]]))</f>
        <v>44885</v>
      </c>
      <c r="O3123" s="23" t="str">
        <f>_xlfn.CONCAT( YEAR(TblLocations[[#This Row],[ODK_DateOfSubmission]]), "-",TEXT( MONTH(TblLocations[[#This Row],[ODK_DateOfSubmission]]),"00"))</f>
        <v>2022-11</v>
      </c>
    </row>
    <row r="3124" spans="1:15" x14ac:dyDescent="0.25">
      <c r="A3124" s="13">
        <v>2101016</v>
      </c>
      <c r="B3124" s="1">
        <v>2101016113</v>
      </c>
      <c r="C3124" s="1">
        <v>272</v>
      </c>
      <c r="D3124" s="66">
        <v>44975.638985798614</v>
      </c>
      <c r="E3124" s="54">
        <v>129</v>
      </c>
      <c r="F3124" s="56" t="s">
        <v>67</v>
      </c>
      <c r="G3124" s="56" t="s">
        <v>125</v>
      </c>
      <c r="H3124" s="56" t="s">
        <v>214</v>
      </c>
      <c r="I3124" s="56" t="s">
        <v>1776</v>
      </c>
      <c r="J3124" s="54" t="s">
        <v>1777</v>
      </c>
      <c r="K3124" s="1">
        <v>34.392088330299998</v>
      </c>
      <c r="L3124" s="1">
        <v>40.985045987399999</v>
      </c>
      <c r="M3124" s="1">
        <v>7</v>
      </c>
      <c r="N3124" s="9">
        <f>DATE(YEAR(TblLocations[[#This Row],[ODK_DateOfSubmission]]),MONTH(TblLocations[[#This Row],[ODK_DateOfSubmission]]),DAY(TblLocations[[#This Row],[ODK_DateOfSubmission]]))</f>
        <v>44975</v>
      </c>
      <c r="O3124" s="23" t="str">
        <f>_xlfn.CONCAT( YEAR(TblLocations[[#This Row],[ODK_DateOfSubmission]]), "-",TEXT( MONTH(TblLocations[[#This Row],[ODK_DateOfSubmission]]),"00"))</f>
        <v>2023-02</v>
      </c>
    </row>
    <row r="3125" spans="1:15" x14ac:dyDescent="0.25">
      <c r="A3125" s="13">
        <v>2101017</v>
      </c>
      <c r="B3125" s="1">
        <v>2101017113</v>
      </c>
      <c r="C3125" s="1">
        <v>23793</v>
      </c>
      <c r="D3125" s="66">
        <v>44962.594297685187</v>
      </c>
      <c r="E3125" s="54">
        <v>129</v>
      </c>
      <c r="F3125" s="56" t="s">
        <v>67</v>
      </c>
      <c r="G3125" s="56" t="s">
        <v>125</v>
      </c>
      <c r="H3125" s="56" t="s">
        <v>214</v>
      </c>
      <c r="I3125" s="56" t="s">
        <v>1249</v>
      </c>
      <c r="J3125" s="54" t="s">
        <v>232</v>
      </c>
      <c r="K3125" s="1">
        <v>34.388792874099998</v>
      </c>
      <c r="L3125" s="1">
        <v>41.022202437899999</v>
      </c>
      <c r="M3125" s="1">
        <v>7</v>
      </c>
      <c r="N3125" s="9">
        <f>DATE(YEAR(TblLocations[[#This Row],[ODK_DateOfSubmission]]),MONTH(TblLocations[[#This Row],[ODK_DateOfSubmission]]),DAY(TblLocations[[#This Row],[ODK_DateOfSubmission]]))</f>
        <v>44962</v>
      </c>
      <c r="O3125" s="23" t="str">
        <f>_xlfn.CONCAT( YEAR(TblLocations[[#This Row],[ODK_DateOfSubmission]]), "-",TEXT( MONTH(TblLocations[[#This Row],[ODK_DateOfSubmission]]),"00"))</f>
        <v>2023-02</v>
      </c>
    </row>
    <row r="3126" spans="1:15" x14ac:dyDescent="0.25">
      <c r="A3126" s="13">
        <v>2106017</v>
      </c>
      <c r="B3126" s="1">
        <v>2106017113</v>
      </c>
      <c r="C3126" s="1">
        <v>23819</v>
      </c>
      <c r="D3126" s="66">
        <v>44998.026261342595</v>
      </c>
      <c r="E3126" s="54">
        <v>129</v>
      </c>
      <c r="F3126" s="56" t="s">
        <v>67</v>
      </c>
      <c r="G3126" s="56" t="s">
        <v>138</v>
      </c>
      <c r="H3126" s="56" t="s">
        <v>260</v>
      </c>
      <c r="I3126" s="56" t="s">
        <v>1778</v>
      </c>
      <c r="J3126" s="54" t="s">
        <v>1779</v>
      </c>
      <c r="K3126" s="1">
        <v>34.086748659900003</v>
      </c>
      <c r="L3126" s="1">
        <v>42.368359368999997</v>
      </c>
      <c r="M3126" s="1">
        <v>2</v>
      </c>
      <c r="N3126" s="9">
        <f>DATE(YEAR(TblLocations[[#This Row],[ODK_DateOfSubmission]]),MONTH(TblLocations[[#This Row],[ODK_DateOfSubmission]]),DAY(TblLocations[[#This Row],[ODK_DateOfSubmission]]))</f>
        <v>44998</v>
      </c>
      <c r="O3126" s="23" t="str">
        <f>_xlfn.CONCAT( YEAR(TblLocations[[#This Row],[ODK_DateOfSubmission]]), "-",TEXT( MONTH(TblLocations[[#This Row],[ODK_DateOfSubmission]]),"00"))</f>
        <v>2023-03</v>
      </c>
    </row>
    <row r="3127" spans="1:15" x14ac:dyDescent="0.25">
      <c r="A3127" s="13">
        <v>2107081</v>
      </c>
      <c r="B3127" s="1">
        <v>2107081113</v>
      </c>
      <c r="C3127" s="1">
        <v>29535</v>
      </c>
      <c r="D3127" s="66">
        <v>45001.640575428239</v>
      </c>
      <c r="E3127" s="54">
        <v>129</v>
      </c>
      <c r="F3127" s="56" t="s">
        <v>67</v>
      </c>
      <c r="G3127" s="56" t="s">
        <v>132</v>
      </c>
      <c r="H3127" s="56" t="s">
        <v>268</v>
      </c>
      <c r="I3127" s="56" t="s">
        <v>1619</v>
      </c>
      <c r="J3127" s="54" t="s">
        <v>248</v>
      </c>
      <c r="K3127" s="1">
        <v>33.5881136</v>
      </c>
      <c r="L3127" s="1">
        <v>42.615735399999998</v>
      </c>
      <c r="M3127" s="1">
        <v>8</v>
      </c>
      <c r="N3127" s="9">
        <f>DATE(YEAR(TblLocations[[#This Row],[ODK_DateOfSubmission]]),MONTH(TblLocations[[#This Row],[ODK_DateOfSubmission]]),DAY(TblLocations[[#This Row],[ODK_DateOfSubmission]]))</f>
        <v>45001</v>
      </c>
      <c r="O3127" s="23" t="str">
        <f>_xlfn.CONCAT( YEAR(TblLocations[[#This Row],[ODK_DateOfSubmission]]), "-",TEXT( MONTH(TblLocations[[#This Row],[ODK_DateOfSubmission]]),"00"))</f>
        <v>2023-03</v>
      </c>
    </row>
    <row r="3128" spans="1:15" x14ac:dyDescent="0.25">
      <c r="A3128" s="13">
        <v>2702047</v>
      </c>
      <c r="B3128" s="1">
        <v>2702047113</v>
      </c>
      <c r="C3128" s="1">
        <v>34008</v>
      </c>
      <c r="D3128" s="66">
        <v>45002.955880706017</v>
      </c>
      <c r="E3128" s="54">
        <v>129</v>
      </c>
      <c r="F3128" s="56" t="s">
        <v>72</v>
      </c>
      <c r="G3128" s="56" t="s">
        <v>103</v>
      </c>
      <c r="H3128" s="56" t="s">
        <v>1279</v>
      </c>
      <c r="I3128" s="56" t="s">
        <v>349</v>
      </c>
      <c r="J3128" s="54" t="s">
        <v>1448</v>
      </c>
      <c r="K3128" s="1">
        <v>36.044508999999998</v>
      </c>
      <c r="L3128" s="1">
        <v>41.714508000000002</v>
      </c>
      <c r="M3128" s="1">
        <v>20</v>
      </c>
      <c r="N3128" s="9">
        <f>DATE(YEAR(TblLocations[[#This Row],[ODK_DateOfSubmission]]),MONTH(TblLocations[[#This Row],[ODK_DateOfSubmission]]),DAY(TblLocations[[#This Row],[ODK_DateOfSubmission]]))</f>
        <v>45002</v>
      </c>
      <c r="O3128" s="23" t="str">
        <f>_xlfn.CONCAT( YEAR(TblLocations[[#This Row],[ODK_DateOfSubmission]]), "-",TEXT( MONTH(TblLocations[[#This Row],[ODK_DateOfSubmission]]),"00"))</f>
        <v>2023-03</v>
      </c>
    </row>
    <row r="3129" spans="1:15" x14ac:dyDescent="0.25">
      <c r="A3129" s="13">
        <v>2702047</v>
      </c>
      <c r="B3129" s="1">
        <v>2702047113</v>
      </c>
      <c r="C3129" s="1">
        <v>34008</v>
      </c>
      <c r="D3129" s="66">
        <v>45002.955880706017</v>
      </c>
      <c r="E3129" s="54">
        <v>129</v>
      </c>
      <c r="F3129" s="56" t="s">
        <v>72</v>
      </c>
      <c r="G3129" s="56" t="s">
        <v>103</v>
      </c>
      <c r="H3129" s="56" t="s">
        <v>1279</v>
      </c>
      <c r="I3129" s="56" t="s">
        <v>349</v>
      </c>
      <c r="J3129" s="54" t="s">
        <v>1448</v>
      </c>
      <c r="K3129" s="1">
        <v>36.044508999999998</v>
      </c>
      <c r="L3129" s="1">
        <v>41.714508000000002</v>
      </c>
      <c r="M3129" s="1">
        <v>7</v>
      </c>
      <c r="N3129" s="9">
        <f>DATE(YEAR(TblLocations[[#This Row],[ODK_DateOfSubmission]]),MONTH(TblLocations[[#This Row],[ODK_DateOfSubmission]]),DAY(TblLocations[[#This Row],[ODK_DateOfSubmission]]))</f>
        <v>45002</v>
      </c>
      <c r="O3129" s="23" t="str">
        <f>_xlfn.CONCAT( YEAR(TblLocations[[#This Row],[ODK_DateOfSubmission]]), "-",TEXT( MONTH(TblLocations[[#This Row],[ODK_DateOfSubmission]]),"00"))</f>
        <v>2023-03</v>
      </c>
    </row>
    <row r="3130" spans="1:15" x14ac:dyDescent="0.25">
      <c r="A3130" s="13">
        <v>2708176</v>
      </c>
      <c r="B3130" s="1">
        <v>2708176113</v>
      </c>
      <c r="C3130" s="1">
        <v>33472</v>
      </c>
      <c r="D3130" s="66">
        <v>45004.383477696756</v>
      </c>
      <c r="E3130" s="54">
        <v>129</v>
      </c>
      <c r="F3130" s="56" t="s">
        <v>72</v>
      </c>
      <c r="G3130" s="56" t="s">
        <v>93</v>
      </c>
      <c r="H3130" s="56" t="s">
        <v>478</v>
      </c>
      <c r="I3130" s="56" t="s">
        <v>481</v>
      </c>
      <c r="J3130" s="54" t="s">
        <v>482</v>
      </c>
      <c r="K3130" s="1">
        <v>36.485300000000002</v>
      </c>
      <c r="L3130" s="1">
        <v>42.422117739400001</v>
      </c>
      <c r="M3130" s="1">
        <v>43</v>
      </c>
      <c r="N3130" s="9">
        <f>DATE(YEAR(TblLocations[[#This Row],[ODK_DateOfSubmission]]),MONTH(TblLocations[[#This Row],[ODK_DateOfSubmission]]),DAY(TblLocations[[#This Row],[ODK_DateOfSubmission]]))</f>
        <v>45004</v>
      </c>
      <c r="O3130" s="23" t="str">
        <f>_xlfn.CONCAT( YEAR(TblLocations[[#This Row],[ODK_DateOfSubmission]]), "-",TEXT( MONTH(TblLocations[[#This Row],[ODK_DateOfSubmission]]),"00"))</f>
        <v>2023-03</v>
      </c>
    </row>
    <row r="3131" spans="1:15" x14ac:dyDescent="0.25">
      <c r="A3131" s="13">
        <v>2708014</v>
      </c>
      <c r="B3131" s="1">
        <v>2708014113</v>
      </c>
      <c r="C3131" s="1">
        <v>25819</v>
      </c>
      <c r="D3131" s="66">
        <v>45003.860396377313</v>
      </c>
      <c r="E3131" s="54">
        <v>129</v>
      </c>
      <c r="F3131" s="56" t="s">
        <v>72</v>
      </c>
      <c r="G3131" s="56" t="s">
        <v>93</v>
      </c>
      <c r="H3131" s="56" t="s">
        <v>433</v>
      </c>
      <c r="I3131" s="56" t="s">
        <v>441</v>
      </c>
      <c r="J3131" s="54" t="s">
        <v>442</v>
      </c>
      <c r="K3131" s="1">
        <v>36.383068999999999</v>
      </c>
      <c r="L3131" s="1">
        <v>42.470675</v>
      </c>
      <c r="M3131" s="1">
        <v>6</v>
      </c>
      <c r="N3131" s="9">
        <f>DATE(YEAR(TblLocations[[#This Row],[ODK_DateOfSubmission]]),MONTH(TblLocations[[#This Row],[ODK_DateOfSubmission]]),DAY(TblLocations[[#This Row],[ODK_DateOfSubmission]]))</f>
        <v>45003</v>
      </c>
      <c r="O3131" s="23" t="str">
        <f>_xlfn.CONCAT( YEAR(TblLocations[[#This Row],[ODK_DateOfSubmission]]), "-",TEXT( MONTH(TblLocations[[#This Row],[ODK_DateOfSubmission]]),"00"))</f>
        <v>2023-03</v>
      </c>
    </row>
    <row r="3132" spans="1:15" x14ac:dyDescent="0.25">
      <c r="A3132" s="13">
        <v>2708129</v>
      </c>
      <c r="B3132" s="1">
        <v>2708129113</v>
      </c>
      <c r="C3132" s="1">
        <v>18006</v>
      </c>
      <c r="D3132" s="66">
        <v>45003.860417280091</v>
      </c>
      <c r="E3132" s="54">
        <v>129</v>
      </c>
      <c r="F3132" s="56" t="s">
        <v>72</v>
      </c>
      <c r="G3132" s="56" t="s">
        <v>93</v>
      </c>
      <c r="H3132" s="56" t="s">
        <v>433</v>
      </c>
      <c r="I3132" s="56" t="s">
        <v>222</v>
      </c>
      <c r="J3132" s="54" t="s">
        <v>223</v>
      </c>
      <c r="K3132" s="1">
        <v>36.371630000000003</v>
      </c>
      <c r="L3132" s="1">
        <v>42.459803600000001</v>
      </c>
      <c r="M3132" s="1">
        <v>4</v>
      </c>
      <c r="N3132" s="9">
        <f>DATE(YEAR(TblLocations[[#This Row],[ODK_DateOfSubmission]]),MONTH(TblLocations[[#This Row],[ODK_DateOfSubmission]]),DAY(TblLocations[[#This Row],[ODK_DateOfSubmission]]))</f>
        <v>45003</v>
      </c>
      <c r="O3132" s="23" t="str">
        <f>_xlfn.CONCAT( YEAR(TblLocations[[#This Row],[ODK_DateOfSubmission]]), "-",TEXT( MONTH(TblLocations[[#This Row],[ODK_DateOfSubmission]]),"00"))</f>
        <v>2023-03</v>
      </c>
    </row>
    <row r="3133" spans="1:15" x14ac:dyDescent="0.25">
      <c r="A3133" s="13">
        <v>2708148</v>
      </c>
      <c r="B3133" s="1">
        <v>2708148113</v>
      </c>
      <c r="C3133" s="1">
        <v>33294</v>
      </c>
      <c r="D3133" s="66">
        <v>45003.54788445602</v>
      </c>
      <c r="E3133" s="54">
        <v>129</v>
      </c>
      <c r="F3133" s="56" t="s">
        <v>72</v>
      </c>
      <c r="G3133" s="56" t="s">
        <v>93</v>
      </c>
      <c r="H3133" s="56" t="s">
        <v>433</v>
      </c>
      <c r="I3133" s="56" t="s">
        <v>472</v>
      </c>
      <c r="J3133" s="54" t="s">
        <v>473</v>
      </c>
      <c r="K3133" s="1">
        <v>36.391159999999999</v>
      </c>
      <c r="L3133" s="1">
        <v>42.502434999999998</v>
      </c>
      <c r="M3133" s="1">
        <v>5</v>
      </c>
      <c r="N3133" s="9">
        <f>DATE(YEAR(TblLocations[[#This Row],[ODK_DateOfSubmission]]),MONTH(TblLocations[[#This Row],[ODK_DateOfSubmission]]),DAY(TblLocations[[#This Row],[ODK_DateOfSubmission]]))</f>
        <v>45003</v>
      </c>
      <c r="O3133" s="23" t="str">
        <f>_xlfn.CONCAT( YEAR(TblLocations[[#This Row],[ODK_DateOfSubmission]]), "-",TEXT( MONTH(TblLocations[[#This Row],[ODK_DateOfSubmission]]),"00"))</f>
        <v>2023-03</v>
      </c>
    </row>
    <row r="3134" spans="1:15" x14ac:dyDescent="0.25">
      <c r="A3134" s="13">
        <v>3502012</v>
      </c>
      <c r="B3134" s="1">
        <v>350201219</v>
      </c>
      <c r="C3134" s="1">
        <v>33800</v>
      </c>
      <c r="D3134" s="66">
        <v>44983</v>
      </c>
      <c r="E3134" s="54">
        <v>129</v>
      </c>
      <c r="F3134" s="56" t="s">
        <v>68</v>
      </c>
      <c r="G3134" s="56" t="s">
        <v>81</v>
      </c>
      <c r="H3134" s="56" t="s">
        <v>1048</v>
      </c>
      <c r="I3134" s="56" t="s">
        <v>1337</v>
      </c>
      <c r="J3134" s="54" t="s">
        <v>1338</v>
      </c>
      <c r="K3134" s="1">
        <v>31.541273</v>
      </c>
      <c r="L3134" s="1">
        <v>46.125217999999997</v>
      </c>
      <c r="M3134" s="1">
        <v>3</v>
      </c>
      <c r="N3134" s="9">
        <f>DATE(YEAR(TblLocations[[#This Row],[ODK_DateOfSubmission]]),MONTH(TblLocations[[#This Row],[ODK_DateOfSubmission]]),DAY(TblLocations[[#This Row],[ODK_DateOfSubmission]]))</f>
        <v>44983</v>
      </c>
      <c r="O3134" s="23" t="str">
        <f>_xlfn.CONCAT( YEAR(TblLocations[[#This Row],[ODK_DateOfSubmission]]), "-",TEXT( MONTH(TblLocations[[#This Row],[ODK_DateOfSubmission]]),"00"))</f>
        <v>2023-02</v>
      </c>
    </row>
    <row r="3135" spans="1:15" x14ac:dyDescent="0.25">
      <c r="A3135" s="13">
        <v>3502012</v>
      </c>
      <c r="B3135" s="1">
        <v>350201219</v>
      </c>
      <c r="C3135" s="1">
        <v>33800</v>
      </c>
      <c r="D3135" s="66">
        <v>44983</v>
      </c>
      <c r="E3135" s="54">
        <v>129</v>
      </c>
      <c r="F3135" s="56" t="s">
        <v>68</v>
      </c>
      <c r="G3135" s="56" t="s">
        <v>81</v>
      </c>
      <c r="H3135" s="56" t="s">
        <v>1048</v>
      </c>
      <c r="I3135" s="56" t="s">
        <v>1337</v>
      </c>
      <c r="J3135" s="54" t="s">
        <v>1338</v>
      </c>
      <c r="K3135" s="1">
        <v>31.541273</v>
      </c>
      <c r="L3135" s="1">
        <v>46.125217999999997</v>
      </c>
      <c r="M3135" s="1">
        <v>2</v>
      </c>
      <c r="N3135" s="9">
        <f>DATE(YEAR(TblLocations[[#This Row],[ODK_DateOfSubmission]]),MONTH(TblLocations[[#This Row],[ODK_DateOfSubmission]]),DAY(TblLocations[[#This Row],[ODK_DateOfSubmission]]))</f>
        <v>44983</v>
      </c>
      <c r="O3135" s="23" t="str">
        <f>_xlfn.CONCAT( YEAR(TblLocations[[#This Row],[ODK_DateOfSubmission]]), "-",TEXT( MONTH(TblLocations[[#This Row],[ODK_DateOfSubmission]]),"00"))</f>
        <v>2023-02</v>
      </c>
    </row>
    <row r="3136" spans="1:15" x14ac:dyDescent="0.25">
      <c r="A3136" s="13">
        <v>3502015</v>
      </c>
      <c r="B3136" s="1">
        <v>350201519</v>
      </c>
      <c r="C3136" s="1">
        <v>33803</v>
      </c>
      <c r="D3136" s="66">
        <v>44983</v>
      </c>
      <c r="E3136" s="54">
        <v>129</v>
      </c>
      <c r="F3136" s="56" t="s">
        <v>68</v>
      </c>
      <c r="G3136" s="56" t="s">
        <v>81</v>
      </c>
      <c r="H3136" s="56" t="s">
        <v>1048</v>
      </c>
      <c r="I3136" s="56" t="s">
        <v>1531</v>
      </c>
      <c r="J3136" s="54" t="s">
        <v>1532</v>
      </c>
      <c r="K3136" s="1">
        <v>31.543367</v>
      </c>
      <c r="L3136" s="1">
        <v>46.119889000000001</v>
      </c>
      <c r="M3136" s="1">
        <v>2</v>
      </c>
      <c r="N3136" s="9">
        <f>DATE(YEAR(TblLocations[[#This Row],[ODK_DateOfSubmission]]),MONTH(TblLocations[[#This Row],[ODK_DateOfSubmission]]),DAY(TblLocations[[#This Row],[ODK_DateOfSubmission]]))</f>
        <v>44983</v>
      </c>
      <c r="O3136" s="23" t="str">
        <f>_xlfn.CONCAT( YEAR(TblLocations[[#This Row],[ODK_DateOfSubmission]]), "-",TEXT( MONTH(TblLocations[[#This Row],[ODK_DateOfSubmission]]),"00"))</f>
        <v>2023-02</v>
      </c>
    </row>
    <row r="3137" spans="1:15" x14ac:dyDescent="0.25">
      <c r="A3137" s="13">
        <v>3502015</v>
      </c>
      <c r="B3137" s="1">
        <v>350201519</v>
      </c>
      <c r="C3137" s="1">
        <v>33803</v>
      </c>
      <c r="D3137" s="66">
        <v>44983</v>
      </c>
      <c r="E3137" s="54">
        <v>129</v>
      </c>
      <c r="F3137" s="56" t="s">
        <v>68</v>
      </c>
      <c r="G3137" s="56" t="s">
        <v>81</v>
      </c>
      <c r="H3137" s="56" t="s">
        <v>1048</v>
      </c>
      <c r="I3137" s="56" t="s">
        <v>1531</v>
      </c>
      <c r="J3137" s="54" t="s">
        <v>1532</v>
      </c>
      <c r="K3137" s="1">
        <v>31.543367</v>
      </c>
      <c r="L3137" s="1">
        <v>46.119889000000001</v>
      </c>
      <c r="M3137" s="1">
        <v>2</v>
      </c>
      <c r="N3137" s="9">
        <f>DATE(YEAR(TblLocations[[#This Row],[ODK_DateOfSubmission]]),MONTH(TblLocations[[#This Row],[ODK_DateOfSubmission]]),DAY(TblLocations[[#This Row],[ODK_DateOfSubmission]]))</f>
        <v>44983</v>
      </c>
      <c r="O3137" s="23" t="str">
        <f>_xlfn.CONCAT( YEAR(TblLocations[[#This Row],[ODK_DateOfSubmission]]), "-",TEXT( MONTH(TblLocations[[#This Row],[ODK_DateOfSubmission]]),"00"))</f>
        <v>2023-02</v>
      </c>
    </row>
    <row r="3138" spans="1:15" x14ac:dyDescent="0.25">
      <c r="A3138" s="13">
        <v>3502016</v>
      </c>
      <c r="B3138" s="1">
        <v>350201619</v>
      </c>
      <c r="C3138" s="1">
        <v>34162</v>
      </c>
      <c r="D3138" s="66">
        <v>44984</v>
      </c>
      <c r="E3138" s="54">
        <v>129</v>
      </c>
      <c r="F3138" s="56" t="s">
        <v>68</v>
      </c>
      <c r="G3138" s="56" t="s">
        <v>81</v>
      </c>
      <c r="H3138" s="56" t="s">
        <v>1047</v>
      </c>
      <c r="I3138" s="56" t="s">
        <v>1440</v>
      </c>
      <c r="J3138" s="54" t="s">
        <v>1441</v>
      </c>
      <c r="K3138" s="1">
        <v>31.735530000000001</v>
      </c>
      <c r="L3138" s="1">
        <v>46.112045999999999</v>
      </c>
      <c r="M3138" s="1">
        <v>3</v>
      </c>
      <c r="N3138" s="9">
        <f>DATE(YEAR(TblLocations[[#This Row],[ODK_DateOfSubmission]]),MONTH(TblLocations[[#This Row],[ODK_DateOfSubmission]]),DAY(TblLocations[[#This Row],[ODK_DateOfSubmission]]))</f>
        <v>44984</v>
      </c>
      <c r="O3138" s="23" t="str">
        <f>_xlfn.CONCAT( YEAR(TblLocations[[#This Row],[ODK_DateOfSubmission]]), "-",TEXT( MONTH(TblLocations[[#This Row],[ODK_DateOfSubmission]]),"00"))</f>
        <v>2023-02</v>
      </c>
    </row>
    <row r="3139" spans="1:15" x14ac:dyDescent="0.25">
      <c r="A3139" s="13">
        <v>3502016</v>
      </c>
      <c r="B3139" s="1">
        <v>350201619</v>
      </c>
      <c r="C3139" s="1">
        <v>34162</v>
      </c>
      <c r="D3139" s="66">
        <v>44984</v>
      </c>
      <c r="E3139" s="54">
        <v>129</v>
      </c>
      <c r="F3139" s="56" t="s">
        <v>68</v>
      </c>
      <c r="G3139" s="56" t="s">
        <v>81</v>
      </c>
      <c r="H3139" s="56" t="s">
        <v>1047</v>
      </c>
      <c r="I3139" s="56" t="s">
        <v>1440</v>
      </c>
      <c r="J3139" s="54" t="s">
        <v>1441</v>
      </c>
      <c r="K3139" s="1">
        <v>31.735530000000001</v>
      </c>
      <c r="L3139" s="1">
        <v>46.112045999999999</v>
      </c>
      <c r="M3139" s="1">
        <v>7</v>
      </c>
      <c r="N3139" s="9">
        <f>DATE(YEAR(TblLocations[[#This Row],[ODK_DateOfSubmission]]),MONTH(TblLocations[[#This Row],[ODK_DateOfSubmission]]),DAY(TblLocations[[#This Row],[ODK_DateOfSubmission]]))</f>
        <v>44984</v>
      </c>
      <c r="O3139" s="23" t="str">
        <f>_xlfn.CONCAT( YEAR(TblLocations[[#This Row],[ODK_DateOfSubmission]]), "-",TEXT( MONTH(TblLocations[[#This Row],[ODK_DateOfSubmission]]),"00"))</f>
        <v>2023-02</v>
      </c>
    </row>
    <row r="3140" spans="1:15" x14ac:dyDescent="0.25">
      <c r="A3140" s="13">
        <v>3502016</v>
      </c>
      <c r="B3140" s="1">
        <v>350201619</v>
      </c>
      <c r="C3140" s="1">
        <v>34162</v>
      </c>
      <c r="D3140" s="66">
        <v>44984</v>
      </c>
      <c r="E3140" s="54">
        <v>129</v>
      </c>
      <c r="F3140" s="56" t="s">
        <v>68</v>
      </c>
      <c r="G3140" s="56" t="s">
        <v>81</v>
      </c>
      <c r="H3140" s="56" t="s">
        <v>1047</v>
      </c>
      <c r="I3140" s="56" t="s">
        <v>1440</v>
      </c>
      <c r="J3140" s="54" t="s">
        <v>1441</v>
      </c>
      <c r="K3140" s="1">
        <v>31.735530000000001</v>
      </c>
      <c r="L3140" s="1">
        <v>46.112045999999999</v>
      </c>
      <c r="M3140" s="1">
        <v>3</v>
      </c>
      <c r="N3140" s="9">
        <f>DATE(YEAR(TblLocations[[#This Row],[ODK_DateOfSubmission]]),MONTH(TblLocations[[#This Row],[ODK_DateOfSubmission]]),DAY(TblLocations[[#This Row],[ODK_DateOfSubmission]]))</f>
        <v>44984</v>
      </c>
      <c r="O3140" s="23" t="str">
        <f>_xlfn.CONCAT( YEAR(TblLocations[[#This Row],[ODK_DateOfSubmission]]), "-",TEXT( MONTH(TblLocations[[#This Row],[ODK_DateOfSubmission]]),"00"))</f>
        <v>2023-02</v>
      </c>
    </row>
    <row r="3141" spans="1:15" x14ac:dyDescent="0.25">
      <c r="A3141" s="13">
        <v>3502016</v>
      </c>
      <c r="B3141" s="1">
        <v>350201619</v>
      </c>
      <c r="C3141" s="1">
        <v>34162</v>
      </c>
      <c r="D3141" s="66">
        <v>44984</v>
      </c>
      <c r="E3141" s="54">
        <v>129</v>
      </c>
      <c r="F3141" s="56" t="s">
        <v>68</v>
      </c>
      <c r="G3141" s="56" t="s">
        <v>81</v>
      </c>
      <c r="H3141" s="56" t="s">
        <v>1047</v>
      </c>
      <c r="I3141" s="56" t="s">
        <v>1440</v>
      </c>
      <c r="J3141" s="54" t="s">
        <v>1441</v>
      </c>
      <c r="K3141" s="1">
        <v>31.735530000000001</v>
      </c>
      <c r="L3141" s="1">
        <v>46.112045999999999</v>
      </c>
      <c r="M3141" s="1">
        <v>4</v>
      </c>
      <c r="N3141" s="9">
        <f>DATE(YEAR(TblLocations[[#This Row],[ODK_DateOfSubmission]]),MONTH(TblLocations[[#This Row],[ODK_DateOfSubmission]]),DAY(TblLocations[[#This Row],[ODK_DateOfSubmission]]))</f>
        <v>44984</v>
      </c>
      <c r="O3141" s="23" t="str">
        <f>_xlfn.CONCAT( YEAR(TblLocations[[#This Row],[ODK_DateOfSubmission]]), "-",TEXT( MONTH(TblLocations[[#This Row],[ODK_DateOfSubmission]]),"00"))</f>
        <v>2023-02</v>
      </c>
    </row>
    <row r="3142" spans="1:15" x14ac:dyDescent="0.25">
      <c r="A3142" s="13">
        <v>3502018</v>
      </c>
      <c r="B3142" s="1">
        <v>350201819</v>
      </c>
      <c r="C3142" s="1">
        <v>10289</v>
      </c>
      <c r="D3142" s="66">
        <v>44984</v>
      </c>
      <c r="E3142" s="54">
        <v>129</v>
      </c>
      <c r="F3142" s="56" t="s">
        <v>68</v>
      </c>
      <c r="G3142" s="56" t="s">
        <v>81</v>
      </c>
      <c r="H3142" s="56" t="s">
        <v>1047</v>
      </c>
      <c r="I3142" s="56" t="s">
        <v>1088</v>
      </c>
      <c r="J3142" s="54" t="s">
        <v>1510</v>
      </c>
      <c r="K3142" s="1">
        <v>31.715143000000001</v>
      </c>
      <c r="L3142" s="1">
        <v>46.098461</v>
      </c>
      <c r="M3142" s="1">
        <v>3</v>
      </c>
      <c r="N3142" s="9">
        <f>DATE(YEAR(TblLocations[[#This Row],[ODK_DateOfSubmission]]),MONTH(TblLocations[[#This Row],[ODK_DateOfSubmission]]),DAY(TblLocations[[#This Row],[ODK_DateOfSubmission]]))</f>
        <v>44984</v>
      </c>
      <c r="O3142" s="23" t="str">
        <f>_xlfn.CONCAT( YEAR(TblLocations[[#This Row],[ODK_DateOfSubmission]]), "-",TEXT( MONTH(TblLocations[[#This Row],[ODK_DateOfSubmission]]),"00"))</f>
        <v>2023-02</v>
      </c>
    </row>
    <row r="3143" spans="1:15" x14ac:dyDescent="0.25">
      <c r="A3143" s="13">
        <v>3502018</v>
      </c>
      <c r="B3143" s="1">
        <v>350201819</v>
      </c>
      <c r="C3143" s="1">
        <v>10289</v>
      </c>
      <c r="D3143" s="66">
        <v>44984</v>
      </c>
      <c r="E3143" s="54">
        <v>129</v>
      </c>
      <c r="F3143" s="56" t="s">
        <v>68</v>
      </c>
      <c r="G3143" s="56" t="s">
        <v>81</v>
      </c>
      <c r="H3143" s="56" t="s">
        <v>1047</v>
      </c>
      <c r="I3143" s="56" t="s">
        <v>1088</v>
      </c>
      <c r="J3143" s="54" t="s">
        <v>1510</v>
      </c>
      <c r="K3143" s="1">
        <v>31.715143000000001</v>
      </c>
      <c r="L3143" s="1">
        <v>46.098461</v>
      </c>
      <c r="M3143" s="1">
        <v>2</v>
      </c>
      <c r="N3143" s="9">
        <f>DATE(YEAR(TblLocations[[#This Row],[ODK_DateOfSubmission]]),MONTH(TblLocations[[#This Row],[ODK_DateOfSubmission]]),DAY(TblLocations[[#This Row],[ODK_DateOfSubmission]]))</f>
        <v>44984</v>
      </c>
      <c r="O3143" s="23" t="str">
        <f>_xlfn.CONCAT( YEAR(TblLocations[[#This Row],[ODK_DateOfSubmission]]), "-",TEXT( MONTH(TblLocations[[#This Row],[ODK_DateOfSubmission]]),"00"))</f>
        <v>2023-02</v>
      </c>
    </row>
    <row r="3144" spans="1:15" x14ac:dyDescent="0.25">
      <c r="A3144" s="13">
        <v>3502018</v>
      </c>
      <c r="B3144" s="1">
        <v>350201819</v>
      </c>
      <c r="C3144" s="1">
        <v>10289</v>
      </c>
      <c r="D3144" s="66">
        <v>44984</v>
      </c>
      <c r="E3144" s="54">
        <v>129</v>
      </c>
      <c r="F3144" s="56" t="s">
        <v>68</v>
      </c>
      <c r="G3144" s="56" t="s">
        <v>81</v>
      </c>
      <c r="H3144" s="56" t="s">
        <v>1047</v>
      </c>
      <c r="I3144" s="56" t="s">
        <v>1088</v>
      </c>
      <c r="J3144" s="54" t="s">
        <v>1510</v>
      </c>
      <c r="K3144" s="1">
        <v>31.715143000000001</v>
      </c>
      <c r="L3144" s="1">
        <v>46.098461</v>
      </c>
      <c r="M3144" s="1">
        <v>3</v>
      </c>
      <c r="N3144" s="9">
        <f>DATE(YEAR(TblLocations[[#This Row],[ODK_DateOfSubmission]]),MONTH(TblLocations[[#This Row],[ODK_DateOfSubmission]]),DAY(TblLocations[[#This Row],[ODK_DateOfSubmission]]))</f>
        <v>44984</v>
      </c>
      <c r="O3144" s="23" t="str">
        <f>_xlfn.CONCAT( YEAR(TblLocations[[#This Row],[ODK_DateOfSubmission]]), "-",TEXT( MONTH(TblLocations[[#This Row],[ODK_DateOfSubmission]]),"00"))</f>
        <v>2023-02</v>
      </c>
    </row>
    <row r="3145" spans="1:15" x14ac:dyDescent="0.25">
      <c r="A3145" s="13">
        <v>3502003</v>
      </c>
      <c r="B3145" s="1">
        <v>350200319</v>
      </c>
      <c r="C3145" s="1">
        <v>24722</v>
      </c>
      <c r="D3145" s="66">
        <v>44984</v>
      </c>
      <c r="E3145" s="54">
        <v>129</v>
      </c>
      <c r="F3145" s="56" t="s">
        <v>68</v>
      </c>
      <c r="G3145" s="56" t="s">
        <v>81</v>
      </c>
      <c r="H3145" s="56" t="s">
        <v>1047</v>
      </c>
      <c r="I3145" s="56" t="s">
        <v>1051</v>
      </c>
      <c r="J3145" s="54" t="s">
        <v>897</v>
      </c>
      <c r="K3145" s="1">
        <v>31.711529196499999</v>
      </c>
      <c r="L3145" s="1">
        <v>46.124556874</v>
      </c>
      <c r="M3145" s="1">
        <v>4</v>
      </c>
      <c r="N3145" s="9">
        <f>DATE(YEAR(TblLocations[[#This Row],[ODK_DateOfSubmission]]),MONTH(TblLocations[[#This Row],[ODK_DateOfSubmission]]),DAY(TblLocations[[#This Row],[ODK_DateOfSubmission]]))</f>
        <v>44984</v>
      </c>
      <c r="O3145" s="23" t="str">
        <f>_xlfn.CONCAT( YEAR(TblLocations[[#This Row],[ODK_DateOfSubmission]]), "-",TEXT( MONTH(TblLocations[[#This Row],[ODK_DateOfSubmission]]),"00"))</f>
        <v>2023-02</v>
      </c>
    </row>
    <row r="3146" spans="1:15" x14ac:dyDescent="0.25">
      <c r="A3146" s="13">
        <v>3502003</v>
      </c>
      <c r="B3146" s="1">
        <v>350200319</v>
      </c>
      <c r="C3146" s="1">
        <v>24722</v>
      </c>
      <c r="D3146" s="66">
        <v>44984</v>
      </c>
      <c r="E3146" s="54">
        <v>129</v>
      </c>
      <c r="F3146" s="56" t="s">
        <v>68</v>
      </c>
      <c r="G3146" s="56" t="s">
        <v>81</v>
      </c>
      <c r="H3146" s="56" t="s">
        <v>1047</v>
      </c>
      <c r="I3146" s="56" t="s">
        <v>1051</v>
      </c>
      <c r="J3146" s="54" t="s">
        <v>897</v>
      </c>
      <c r="K3146" s="1">
        <v>31.711529196499999</v>
      </c>
      <c r="L3146" s="1">
        <v>46.124556874</v>
      </c>
      <c r="M3146" s="1">
        <v>5</v>
      </c>
      <c r="N3146" s="9">
        <f>DATE(YEAR(TblLocations[[#This Row],[ODK_DateOfSubmission]]),MONTH(TblLocations[[#This Row],[ODK_DateOfSubmission]]),DAY(TblLocations[[#This Row],[ODK_DateOfSubmission]]))</f>
        <v>44984</v>
      </c>
      <c r="O3146" s="23" t="str">
        <f>_xlfn.CONCAT( YEAR(TblLocations[[#This Row],[ODK_DateOfSubmission]]), "-",TEXT( MONTH(TblLocations[[#This Row],[ODK_DateOfSubmission]]),"00"))</f>
        <v>2023-02</v>
      </c>
    </row>
    <row r="3147" spans="1:15" x14ac:dyDescent="0.25">
      <c r="A3147" s="13">
        <v>3502007</v>
      </c>
      <c r="B3147" s="1">
        <v>350200719</v>
      </c>
      <c r="C3147" s="1">
        <v>33795</v>
      </c>
      <c r="D3147" s="66">
        <v>44984</v>
      </c>
      <c r="E3147" s="54">
        <v>129</v>
      </c>
      <c r="F3147" s="56" t="s">
        <v>68</v>
      </c>
      <c r="G3147" s="56" t="s">
        <v>81</v>
      </c>
      <c r="H3147" s="56" t="s">
        <v>1047</v>
      </c>
      <c r="I3147" s="56" t="s">
        <v>1334</v>
      </c>
      <c r="J3147" s="54" t="s">
        <v>1335</v>
      </c>
      <c r="K3147" s="1">
        <v>31.728400000000001</v>
      </c>
      <c r="L3147" s="1">
        <v>46.110399999999998</v>
      </c>
      <c r="M3147" s="1">
        <v>4</v>
      </c>
      <c r="N3147" s="9">
        <f>DATE(YEAR(TblLocations[[#This Row],[ODK_DateOfSubmission]]),MONTH(TblLocations[[#This Row],[ODK_DateOfSubmission]]),DAY(TblLocations[[#This Row],[ODK_DateOfSubmission]]))</f>
        <v>44984</v>
      </c>
      <c r="O3147" s="23" t="str">
        <f>_xlfn.CONCAT( YEAR(TblLocations[[#This Row],[ODK_DateOfSubmission]]), "-",TEXT( MONTH(TblLocations[[#This Row],[ODK_DateOfSubmission]]),"00"))</f>
        <v>2023-02</v>
      </c>
    </row>
    <row r="3148" spans="1:15" x14ac:dyDescent="0.25">
      <c r="A3148" s="13">
        <v>3503015</v>
      </c>
      <c r="B3148" s="1">
        <v>350301519</v>
      </c>
      <c r="C3148" s="1">
        <v>33805</v>
      </c>
      <c r="D3148" s="66">
        <v>44968</v>
      </c>
      <c r="E3148" s="54">
        <v>129</v>
      </c>
      <c r="F3148" s="56" t="s">
        <v>68</v>
      </c>
      <c r="G3148" s="56" t="s">
        <v>86</v>
      </c>
      <c r="H3148" s="56" t="s">
        <v>1474</v>
      </c>
      <c r="I3148" s="56" t="s">
        <v>1475</v>
      </c>
      <c r="J3148" s="54" t="s">
        <v>216</v>
      </c>
      <c r="K3148" s="1">
        <v>31.295843999999999</v>
      </c>
      <c r="L3148" s="1">
        <v>46.233044999999997</v>
      </c>
      <c r="M3148" s="1">
        <v>1</v>
      </c>
      <c r="N3148" s="9">
        <f>DATE(YEAR(TblLocations[[#This Row],[ODK_DateOfSubmission]]),MONTH(TblLocations[[#This Row],[ODK_DateOfSubmission]]),DAY(TblLocations[[#This Row],[ODK_DateOfSubmission]]))</f>
        <v>44968</v>
      </c>
      <c r="O3148" s="23" t="str">
        <f>_xlfn.CONCAT( YEAR(TblLocations[[#This Row],[ODK_DateOfSubmission]]), "-",TEXT( MONTH(TblLocations[[#This Row],[ODK_DateOfSubmission]]),"00"))</f>
        <v>2023-02</v>
      </c>
    </row>
    <row r="3149" spans="1:15" x14ac:dyDescent="0.25">
      <c r="A3149" s="13">
        <v>3503015</v>
      </c>
      <c r="B3149" s="1">
        <v>350301519</v>
      </c>
      <c r="C3149" s="1">
        <v>33805</v>
      </c>
      <c r="D3149" s="66">
        <v>44968</v>
      </c>
      <c r="E3149" s="54">
        <v>129</v>
      </c>
      <c r="F3149" s="56" t="s">
        <v>68</v>
      </c>
      <c r="G3149" s="56" t="s">
        <v>86</v>
      </c>
      <c r="H3149" s="56" t="s">
        <v>1474</v>
      </c>
      <c r="I3149" s="56" t="s">
        <v>1475</v>
      </c>
      <c r="J3149" s="54" t="s">
        <v>216</v>
      </c>
      <c r="K3149" s="1">
        <v>31.295843999999999</v>
      </c>
      <c r="L3149" s="1">
        <v>46.233044999999997</v>
      </c>
      <c r="M3149" s="1">
        <v>1</v>
      </c>
      <c r="N3149" s="9">
        <f>DATE(YEAR(TblLocations[[#This Row],[ODK_DateOfSubmission]]),MONTH(TblLocations[[#This Row],[ODK_DateOfSubmission]]),DAY(TblLocations[[#This Row],[ODK_DateOfSubmission]]))</f>
        <v>44968</v>
      </c>
      <c r="O3149" s="23" t="str">
        <f>_xlfn.CONCAT( YEAR(TblLocations[[#This Row],[ODK_DateOfSubmission]]), "-",TEXT( MONTH(TblLocations[[#This Row],[ODK_DateOfSubmission]]),"00"))</f>
        <v>2023-02</v>
      </c>
    </row>
    <row r="3150" spans="1:15" x14ac:dyDescent="0.25">
      <c r="A3150" s="13">
        <v>3503015</v>
      </c>
      <c r="B3150" s="1">
        <v>350301519</v>
      </c>
      <c r="C3150" s="1">
        <v>33805</v>
      </c>
      <c r="D3150" s="66">
        <v>44968</v>
      </c>
      <c r="E3150" s="54">
        <v>129</v>
      </c>
      <c r="F3150" s="56" t="s">
        <v>68</v>
      </c>
      <c r="G3150" s="56" t="s">
        <v>86</v>
      </c>
      <c r="H3150" s="56" t="s">
        <v>1474</v>
      </c>
      <c r="I3150" s="56" t="s">
        <v>1475</v>
      </c>
      <c r="J3150" s="54" t="s">
        <v>216</v>
      </c>
      <c r="K3150" s="1">
        <v>31.295843999999999</v>
      </c>
      <c r="L3150" s="1">
        <v>46.233044999999997</v>
      </c>
      <c r="M3150" s="1">
        <v>1</v>
      </c>
      <c r="N3150" s="9">
        <f>DATE(YEAR(TblLocations[[#This Row],[ODK_DateOfSubmission]]),MONTH(TblLocations[[#This Row],[ODK_DateOfSubmission]]),DAY(TblLocations[[#This Row],[ODK_DateOfSubmission]]))</f>
        <v>44968</v>
      </c>
      <c r="O3150" s="23" t="str">
        <f>_xlfn.CONCAT( YEAR(TblLocations[[#This Row],[ODK_DateOfSubmission]]), "-",TEXT( MONTH(TblLocations[[#This Row],[ODK_DateOfSubmission]]),"00"))</f>
        <v>2023-02</v>
      </c>
    </row>
    <row r="3151" spans="1:15" x14ac:dyDescent="0.25">
      <c r="A3151" s="13">
        <v>3503001</v>
      </c>
      <c r="B3151" s="1">
        <v>350300119</v>
      </c>
      <c r="C3151" s="1">
        <v>10250</v>
      </c>
      <c r="D3151" s="66">
        <v>44964</v>
      </c>
      <c r="E3151" s="54">
        <v>129</v>
      </c>
      <c r="F3151" s="56" t="s">
        <v>68</v>
      </c>
      <c r="G3151" s="56" t="s">
        <v>86</v>
      </c>
      <c r="H3151" s="56" t="s">
        <v>1404</v>
      </c>
      <c r="I3151" s="56" t="s">
        <v>1476</v>
      </c>
      <c r="J3151" s="54" t="s">
        <v>1477</v>
      </c>
      <c r="K3151" s="1">
        <v>31.4359498874</v>
      </c>
      <c r="L3151" s="1">
        <v>46.172572526899998</v>
      </c>
      <c r="M3151" s="1">
        <v>1</v>
      </c>
      <c r="N3151" s="9">
        <f>DATE(YEAR(TblLocations[[#This Row],[ODK_DateOfSubmission]]),MONTH(TblLocations[[#This Row],[ODK_DateOfSubmission]]),DAY(TblLocations[[#This Row],[ODK_DateOfSubmission]]))</f>
        <v>44964</v>
      </c>
      <c r="O3151" s="23" t="str">
        <f>_xlfn.CONCAT( YEAR(TblLocations[[#This Row],[ODK_DateOfSubmission]]), "-",TEXT( MONTH(TblLocations[[#This Row],[ODK_DateOfSubmission]]),"00"))</f>
        <v>2023-02</v>
      </c>
    </row>
    <row r="3152" spans="1:15" x14ac:dyDescent="0.25">
      <c r="A3152" s="13">
        <v>3503006</v>
      </c>
      <c r="B3152" s="1">
        <v>350300619</v>
      </c>
      <c r="C3152" s="1">
        <v>21209</v>
      </c>
      <c r="D3152" s="66">
        <v>44964</v>
      </c>
      <c r="E3152" s="54">
        <v>129</v>
      </c>
      <c r="F3152" s="56" t="s">
        <v>68</v>
      </c>
      <c r="G3152" s="56" t="s">
        <v>86</v>
      </c>
      <c r="H3152" s="56" t="s">
        <v>1404</v>
      </c>
      <c r="I3152" s="56" t="s">
        <v>1406</v>
      </c>
      <c r="J3152" s="54" t="s">
        <v>1407</v>
      </c>
      <c r="K3152" s="1">
        <v>31.415689718399999</v>
      </c>
      <c r="L3152" s="1">
        <v>46.163976839100002</v>
      </c>
      <c r="M3152" s="1">
        <v>1</v>
      </c>
      <c r="N3152" s="9">
        <f>DATE(YEAR(TblLocations[[#This Row],[ODK_DateOfSubmission]]),MONTH(TblLocations[[#This Row],[ODK_DateOfSubmission]]),DAY(TblLocations[[#This Row],[ODK_DateOfSubmission]]))</f>
        <v>44964</v>
      </c>
      <c r="O3152" s="23" t="str">
        <f>_xlfn.CONCAT( YEAR(TblLocations[[#This Row],[ODK_DateOfSubmission]]), "-",TEXT( MONTH(TblLocations[[#This Row],[ODK_DateOfSubmission]]),"00"))</f>
        <v>2023-02</v>
      </c>
    </row>
    <row r="3153" spans="1:15" x14ac:dyDescent="0.25">
      <c r="A3153" s="13">
        <v>3503006</v>
      </c>
      <c r="B3153" s="1">
        <v>350300619</v>
      </c>
      <c r="C3153" s="1">
        <v>21209</v>
      </c>
      <c r="D3153" s="66">
        <v>44964</v>
      </c>
      <c r="E3153" s="54">
        <v>129</v>
      </c>
      <c r="F3153" s="56" t="s">
        <v>68</v>
      </c>
      <c r="G3153" s="56" t="s">
        <v>86</v>
      </c>
      <c r="H3153" s="56" t="s">
        <v>1404</v>
      </c>
      <c r="I3153" s="56" t="s">
        <v>1406</v>
      </c>
      <c r="J3153" s="54" t="s">
        <v>1407</v>
      </c>
      <c r="K3153" s="1">
        <v>31.415689718399999</v>
      </c>
      <c r="L3153" s="1">
        <v>46.163976839100002</v>
      </c>
      <c r="M3153" s="1">
        <v>1</v>
      </c>
      <c r="N3153" s="9">
        <f>DATE(YEAR(TblLocations[[#This Row],[ODK_DateOfSubmission]]),MONTH(TblLocations[[#This Row],[ODK_DateOfSubmission]]),DAY(TblLocations[[#This Row],[ODK_DateOfSubmission]]))</f>
        <v>44964</v>
      </c>
      <c r="O3153" s="23" t="str">
        <f>_xlfn.CONCAT( YEAR(TblLocations[[#This Row],[ODK_DateOfSubmission]]), "-",TEXT( MONTH(TblLocations[[#This Row],[ODK_DateOfSubmission]]),"00"))</f>
        <v>2023-02</v>
      </c>
    </row>
    <row r="3154" spans="1:15" x14ac:dyDescent="0.25">
      <c r="A3154" s="13">
        <v>3503008</v>
      </c>
      <c r="B3154" s="1">
        <v>350300819</v>
      </c>
      <c r="C3154" s="1">
        <v>9848</v>
      </c>
      <c r="D3154" s="66">
        <v>44964</v>
      </c>
      <c r="E3154" s="54">
        <v>129</v>
      </c>
      <c r="F3154" s="56" t="s">
        <v>68</v>
      </c>
      <c r="G3154" s="56" t="s">
        <v>86</v>
      </c>
      <c r="H3154" s="56" t="s">
        <v>1404</v>
      </c>
      <c r="I3154" s="56" t="s">
        <v>1478</v>
      </c>
      <c r="J3154" s="54" t="s">
        <v>1479</v>
      </c>
      <c r="K3154" s="1">
        <v>31.415756054100001</v>
      </c>
      <c r="L3154" s="1">
        <v>46.172971067500001</v>
      </c>
      <c r="M3154" s="1">
        <v>1</v>
      </c>
      <c r="N3154" s="9">
        <f>DATE(YEAR(TblLocations[[#This Row],[ODK_DateOfSubmission]]),MONTH(TblLocations[[#This Row],[ODK_DateOfSubmission]]),DAY(TblLocations[[#This Row],[ODK_DateOfSubmission]]))</f>
        <v>44964</v>
      </c>
      <c r="O3154" s="23" t="str">
        <f>_xlfn.CONCAT( YEAR(TblLocations[[#This Row],[ODK_DateOfSubmission]]), "-",TEXT( MONTH(TblLocations[[#This Row],[ODK_DateOfSubmission]]),"00"))</f>
        <v>2023-02</v>
      </c>
    </row>
    <row r="3155" spans="1:15" x14ac:dyDescent="0.25">
      <c r="A3155" s="13">
        <v>3503009</v>
      </c>
      <c r="B3155" s="1">
        <v>350300919</v>
      </c>
      <c r="C3155" s="1">
        <v>9822</v>
      </c>
      <c r="D3155" s="66">
        <v>44964</v>
      </c>
      <c r="E3155" s="54">
        <v>129</v>
      </c>
      <c r="F3155" s="56" t="s">
        <v>68</v>
      </c>
      <c r="G3155" s="56" t="s">
        <v>86</v>
      </c>
      <c r="H3155" s="56" t="s">
        <v>1404</v>
      </c>
      <c r="I3155" s="56" t="s">
        <v>1410</v>
      </c>
      <c r="J3155" s="54" t="s">
        <v>1411</v>
      </c>
      <c r="K3155" s="1">
        <v>31.403907212699998</v>
      </c>
      <c r="L3155" s="1">
        <v>46.175491096099996</v>
      </c>
      <c r="M3155" s="1">
        <v>1</v>
      </c>
      <c r="N3155" s="9">
        <f>DATE(YEAR(TblLocations[[#This Row],[ODK_DateOfSubmission]]),MONTH(TblLocations[[#This Row],[ODK_DateOfSubmission]]),DAY(TblLocations[[#This Row],[ODK_DateOfSubmission]]))</f>
        <v>44964</v>
      </c>
      <c r="O3155" s="23" t="str">
        <f>_xlfn.CONCAT( YEAR(TblLocations[[#This Row],[ODK_DateOfSubmission]]), "-",TEXT( MONTH(TblLocations[[#This Row],[ODK_DateOfSubmission]]),"00"))</f>
        <v>2023-02</v>
      </c>
    </row>
    <row r="3156" spans="1:15" x14ac:dyDescent="0.25">
      <c r="A3156" s="13">
        <v>3503009</v>
      </c>
      <c r="B3156" s="1">
        <v>350300919</v>
      </c>
      <c r="C3156" s="1">
        <v>9822</v>
      </c>
      <c r="D3156" s="66">
        <v>44964</v>
      </c>
      <c r="E3156" s="54">
        <v>129</v>
      </c>
      <c r="F3156" s="56" t="s">
        <v>68</v>
      </c>
      <c r="G3156" s="56" t="s">
        <v>86</v>
      </c>
      <c r="H3156" s="56" t="s">
        <v>1404</v>
      </c>
      <c r="I3156" s="56" t="s">
        <v>1410</v>
      </c>
      <c r="J3156" s="54" t="s">
        <v>1411</v>
      </c>
      <c r="K3156" s="1">
        <v>31.403907212699998</v>
      </c>
      <c r="L3156" s="1">
        <v>46.175491096099996</v>
      </c>
      <c r="M3156" s="1">
        <v>1</v>
      </c>
      <c r="N3156" s="9">
        <f>DATE(YEAR(TblLocations[[#This Row],[ODK_DateOfSubmission]]),MONTH(TblLocations[[#This Row],[ODK_DateOfSubmission]]),DAY(TblLocations[[#This Row],[ODK_DateOfSubmission]]))</f>
        <v>44964</v>
      </c>
      <c r="O3156" s="23" t="str">
        <f>_xlfn.CONCAT( YEAR(TblLocations[[#This Row],[ODK_DateOfSubmission]]), "-",TEXT( MONTH(TblLocations[[#This Row],[ODK_DateOfSubmission]]),"00"))</f>
        <v>2023-02</v>
      </c>
    </row>
    <row r="3157" spans="1:15" x14ac:dyDescent="0.25">
      <c r="A3157" s="13">
        <v>3503012</v>
      </c>
      <c r="B3157" s="1">
        <v>350301219</v>
      </c>
      <c r="C3157" s="1">
        <v>10286</v>
      </c>
      <c r="D3157" s="66">
        <v>44964</v>
      </c>
      <c r="E3157" s="54">
        <v>129</v>
      </c>
      <c r="F3157" s="56" t="s">
        <v>68</v>
      </c>
      <c r="G3157" s="56" t="s">
        <v>86</v>
      </c>
      <c r="H3157" s="56" t="s">
        <v>1404</v>
      </c>
      <c r="I3157" s="56" t="s">
        <v>1405</v>
      </c>
      <c r="J3157" s="54" t="s">
        <v>1127</v>
      </c>
      <c r="K3157" s="1">
        <v>31.400419743299999</v>
      </c>
      <c r="L3157" s="1">
        <v>46.1806881535</v>
      </c>
      <c r="M3157" s="1">
        <v>2</v>
      </c>
      <c r="N3157" s="9">
        <f>DATE(YEAR(TblLocations[[#This Row],[ODK_DateOfSubmission]]),MONTH(TblLocations[[#This Row],[ODK_DateOfSubmission]]),DAY(TblLocations[[#This Row],[ODK_DateOfSubmission]]))</f>
        <v>44964</v>
      </c>
      <c r="O3157" s="23" t="str">
        <f>_xlfn.CONCAT( YEAR(TblLocations[[#This Row],[ODK_DateOfSubmission]]), "-",TEXT( MONTH(TblLocations[[#This Row],[ODK_DateOfSubmission]]),"00"))</f>
        <v>2023-02</v>
      </c>
    </row>
    <row r="3158" spans="1:15" x14ac:dyDescent="0.25">
      <c r="A3158" s="13">
        <v>3503012</v>
      </c>
      <c r="B3158" s="1">
        <v>350301219</v>
      </c>
      <c r="C3158" s="1">
        <v>10286</v>
      </c>
      <c r="D3158" s="66">
        <v>44964</v>
      </c>
      <c r="E3158" s="54">
        <v>129</v>
      </c>
      <c r="F3158" s="56" t="s">
        <v>68</v>
      </c>
      <c r="G3158" s="56" t="s">
        <v>86</v>
      </c>
      <c r="H3158" s="56" t="s">
        <v>1404</v>
      </c>
      <c r="I3158" s="56" t="s">
        <v>1405</v>
      </c>
      <c r="J3158" s="54" t="s">
        <v>1127</v>
      </c>
      <c r="K3158" s="1">
        <v>31.400419743299999</v>
      </c>
      <c r="L3158" s="1">
        <v>46.1806881535</v>
      </c>
      <c r="M3158" s="1">
        <v>1</v>
      </c>
      <c r="N3158" s="9">
        <f>DATE(YEAR(TblLocations[[#This Row],[ODK_DateOfSubmission]]),MONTH(TblLocations[[#This Row],[ODK_DateOfSubmission]]),DAY(TblLocations[[#This Row],[ODK_DateOfSubmission]]))</f>
        <v>44964</v>
      </c>
      <c r="O3158" s="23" t="str">
        <f>_xlfn.CONCAT( YEAR(TblLocations[[#This Row],[ODK_DateOfSubmission]]), "-",TEXT( MONTH(TblLocations[[#This Row],[ODK_DateOfSubmission]]),"00"))</f>
        <v>2023-02</v>
      </c>
    </row>
    <row r="3159" spans="1:15" x14ac:dyDescent="0.25">
      <c r="A3159" s="13">
        <v>3504050</v>
      </c>
      <c r="B3159" s="1">
        <v>350405019</v>
      </c>
      <c r="C3159" s="1">
        <v>25760</v>
      </c>
      <c r="D3159" s="66">
        <v>44970</v>
      </c>
      <c r="E3159" s="54">
        <v>129</v>
      </c>
      <c r="F3159" s="56" t="s">
        <v>68</v>
      </c>
      <c r="G3159" s="56" t="s">
        <v>73</v>
      </c>
      <c r="H3159" s="56" t="s">
        <v>1059</v>
      </c>
      <c r="I3159" s="56" t="s">
        <v>1533</v>
      </c>
      <c r="J3159" s="54" t="s">
        <v>1534</v>
      </c>
      <c r="K3159" s="1">
        <v>30.981975211000002</v>
      </c>
      <c r="L3159" s="1">
        <v>46.3081693265</v>
      </c>
      <c r="M3159" s="1">
        <v>5</v>
      </c>
      <c r="N3159" s="9">
        <f>DATE(YEAR(TblLocations[[#This Row],[ODK_DateOfSubmission]]),MONTH(TblLocations[[#This Row],[ODK_DateOfSubmission]]),DAY(TblLocations[[#This Row],[ODK_DateOfSubmission]]))</f>
        <v>44970</v>
      </c>
      <c r="O3159" s="23" t="str">
        <f>_xlfn.CONCAT( YEAR(TblLocations[[#This Row],[ODK_DateOfSubmission]]), "-",TEXT( MONTH(TblLocations[[#This Row],[ODK_DateOfSubmission]]),"00"))</f>
        <v>2023-02</v>
      </c>
    </row>
    <row r="3160" spans="1:15" x14ac:dyDescent="0.25">
      <c r="A3160" s="13">
        <v>3504051</v>
      </c>
      <c r="B3160" s="1">
        <v>350405119</v>
      </c>
      <c r="C3160" s="1">
        <v>23685</v>
      </c>
      <c r="D3160" s="66">
        <v>44969</v>
      </c>
      <c r="E3160" s="54">
        <v>129</v>
      </c>
      <c r="F3160" s="56" t="s">
        <v>68</v>
      </c>
      <c r="G3160" s="56" t="s">
        <v>73</v>
      </c>
      <c r="H3160" s="56" t="s">
        <v>1059</v>
      </c>
      <c r="I3160" s="56" t="s">
        <v>1108</v>
      </c>
      <c r="J3160" s="54" t="s">
        <v>1109</v>
      </c>
      <c r="K3160" s="1">
        <v>31.087265559999999</v>
      </c>
      <c r="L3160" s="1">
        <v>46.241235476500002</v>
      </c>
      <c r="M3160" s="1">
        <v>6</v>
      </c>
      <c r="N3160" s="9">
        <f>DATE(YEAR(TblLocations[[#This Row],[ODK_DateOfSubmission]]),MONTH(TblLocations[[#This Row],[ODK_DateOfSubmission]]),DAY(TblLocations[[#This Row],[ODK_DateOfSubmission]]))</f>
        <v>44969</v>
      </c>
      <c r="O3160" s="23" t="str">
        <f>_xlfn.CONCAT( YEAR(TblLocations[[#This Row],[ODK_DateOfSubmission]]), "-",TEXT( MONTH(TblLocations[[#This Row],[ODK_DateOfSubmission]]),"00"))</f>
        <v>2023-02</v>
      </c>
    </row>
    <row r="3161" spans="1:15" x14ac:dyDescent="0.25">
      <c r="A3161" s="13">
        <v>3504051</v>
      </c>
      <c r="B3161" s="1">
        <v>350405119</v>
      </c>
      <c r="C3161" s="1">
        <v>23685</v>
      </c>
      <c r="D3161" s="66">
        <v>44969</v>
      </c>
      <c r="E3161" s="54">
        <v>129</v>
      </c>
      <c r="F3161" s="56" t="s">
        <v>68</v>
      </c>
      <c r="G3161" s="56" t="s">
        <v>73</v>
      </c>
      <c r="H3161" s="56" t="s">
        <v>1059</v>
      </c>
      <c r="I3161" s="56" t="s">
        <v>1108</v>
      </c>
      <c r="J3161" s="54" t="s">
        <v>1109</v>
      </c>
      <c r="K3161" s="1">
        <v>31.087265559999999</v>
      </c>
      <c r="L3161" s="1">
        <v>46.241235476500002</v>
      </c>
      <c r="M3161" s="1">
        <v>4</v>
      </c>
      <c r="N3161" s="9">
        <f>DATE(YEAR(TblLocations[[#This Row],[ODK_DateOfSubmission]]),MONTH(TblLocations[[#This Row],[ODK_DateOfSubmission]]),DAY(TblLocations[[#This Row],[ODK_DateOfSubmission]]))</f>
        <v>44969</v>
      </c>
      <c r="O3161" s="23" t="str">
        <f>_xlfn.CONCAT( YEAR(TblLocations[[#This Row],[ODK_DateOfSubmission]]), "-",TEXT( MONTH(TblLocations[[#This Row],[ODK_DateOfSubmission]]),"00"))</f>
        <v>2023-02</v>
      </c>
    </row>
    <row r="3162" spans="1:15" x14ac:dyDescent="0.25">
      <c r="A3162" s="13">
        <v>3504051</v>
      </c>
      <c r="B3162" s="1">
        <v>350405119</v>
      </c>
      <c r="C3162" s="1">
        <v>23685</v>
      </c>
      <c r="D3162" s="66">
        <v>44969</v>
      </c>
      <c r="E3162" s="54">
        <v>129</v>
      </c>
      <c r="F3162" s="56" t="s">
        <v>68</v>
      </c>
      <c r="G3162" s="56" t="s">
        <v>73</v>
      </c>
      <c r="H3162" s="56" t="s">
        <v>1059</v>
      </c>
      <c r="I3162" s="56" t="s">
        <v>1108</v>
      </c>
      <c r="J3162" s="54" t="s">
        <v>1109</v>
      </c>
      <c r="K3162" s="1">
        <v>31.087265559999999</v>
      </c>
      <c r="L3162" s="1">
        <v>46.241235476500002</v>
      </c>
      <c r="M3162" s="1">
        <v>3</v>
      </c>
      <c r="N3162" s="9">
        <f>DATE(YEAR(TblLocations[[#This Row],[ODK_DateOfSubmission]]),MONTH(TblLocations[[#This Row],[ODK_DateOfSubmission]]),DAY(TblLocations[[#This Row],[ODK_DateOfSubmission]]))</f>
        <v>44969</v>
      </c>
      <c r="O3162" s="23" t="str">
        <f>_xlfn.CONCAT( YEAR(TblLocations[[#This Row],[ODK_DateOfSubmission]]), "-",TEXT( MONTH(TblLocations[[#This Row],[ODK_DateOfSubmission]]),"00"))</f>
        <v>2023-02</v>
      </c>
    </row>
    <row r="3163" spans="1:15" x14ac:dyDescent="0.25">
      <c r="A3163" s="13">
        <v>3504051</v>
      </c>
      <c r="B3163" s="1">
        <v>350405119</v>
      </c>
      <c r="C3163" s="1">
        <v>23685</v>
      </c>
      <c r="D3163" s="66">
        <v>44969</v>
      </c>
      <c r="E3163" s="54">
        <v>129</v>
      </c>
      <c r="F3163" s="56" t="s">
        <v>68</v>
      </c>
      <c r="G3163" s="56" t="s">
        <v>73</v>
      </c>
      <c r="H3163" s="56" t="s">
        <v>1059</v>
      </c>
      <c r="I3163" s="56" t="s">
        <v>1108</v>
      </c>
      <c r="J3163" s="54" t="s">
        <v>1109</v>
      </c>
      <c r="K3163" s="1">
        <v>31.087265559999999</v>
      </c>
      <c r="L3163" s="1">
        <v>46.241235476500002</v>
      </c>
      <c r="M3163" s="1">
        <v>3</v>
      </c>
      <c r="N3163" s="9">
        <f>DATE(YEAR(TblLocations[[#This Row],[ODK_DateOfSubmission]]),MONTH(TblLocations[[#This Row],[ODK_DateOfSubmission]]),DAY(TblLocations[[#This Row],[ODK_DateOfSubmission]]))</f>
        <v>44969</v>
      </c>
      <c r="O3163" s="23" t="str">
        <f>_xlfn.CONCAT( YEAR(TblLocations[[#This Row],[ODK_DateOfSubmission]]), "-",TEXT( MONTH(TblLocations[[#This Row],[ODK_DateOfSubmission]]),"00"))</f>
        <v>2023-02</v>
      </c>
    </row>
    <row r="3164" spans="1:15" x14ac:dyDescent="0.25">
      <c r="A3164" s="13">
        <v>3504052</v>
      </c>
      <c r="B3164" s="1">
        <v>350405219</v>
      </c>
      <c r="C3164" s="1">
        <v>9113</v>
      </c>
      <c r="D3164" s="66">
        <v>44969</v>
      </c>
      <c r="E3164" s="54">
        <v>129</v>
      </c>
      <c r="F3164" s="56" t="s">
        <v>68</v>
      </c>
      <c r="G3164" s="56" t="s">
        <v>73</v>
      </c>
      <c r="H3164" s="56" t="s">
        <v>1059</v>
      </c>
      <c r="I3164" s="56" t="s">
        <v>1102</v>
      </c>
      <c r="J3164" s="54" t="s">
        <v>1436</v>
      </c>
      <c r="K3164" s="1">
        <v>31.060153968000002</v>
      </c>
      <c r="L3164" s="1">
        <v>46.243325555299997</v>
      </c>
      <c r="M3164" s="1">
        <v>3</v>
      </c>
      <c r="N3164" s="9">
        <f>DATE(YEAR(TblLocations[[#This Row],[ODK_DateOfSubmission]]),MONTH(TblLocations[[#This Row],[ODK_DateOfSubmission]]),DAY(TblLocations[[#This Row],[ODK_DateOfSubmission]]))</f>
        <v>44969</v>
      </c>
      <c r="O3164" s="23" t="str">
        <f>_xlfn.CONCAT( YEAR(TblLocations[[#This Row],[ODK_DateOfSubmission]]), "-",TEXT( MONTH(TblLocations[[#This Row],[ODK_DateOfSubmission]]),"00"))</f>
        <v>2023-02</v>
      </c>
    </row>
    <row r="3165" spans="1:15" x14ac:dyDescent="0.25">
      <c r="A3165" s="13">
        <v>3504052</v>
      </c>
      <c r="B3165" s="1">
        <v>350405219</v>
      </c>
      <c r="C3165" s="1">
        <v>9113</v>
      </c>
      <c r="D3165" s="66">
        <v>44969</v>
      </c>
      <c r="E3165" s="54">
        <v>129</v>
      </c>
      <c r="F3165" s="56" t="s">
        <v>68</v>
      </c>
      <c r="G3165" s="56" t="s">
        <v>73</v>
      </c>
      <c r="H3165" s="56" t="s">
        <v>1059</v>
      </c>
      <c r="I3165" s="56" t="s">
        <v>1102</v>
      </c>
      <c r="J3165" s="54" t="s">
        <v>1436</v>
      </c>
      <c r="K3165" s="1">
        <v>31.060153968000002</v>
      </c>
      <c r="L3165" s="1">
        <v>46.243325555299997</v>
      </c>
      <c r="M3165" s="1">
        <v>2</v>
      </c>
      <c r="N3165" s="9">
        <f>DATE(YEAR(TblLocations[[#This Row],[ODK_DateOfSubmission]]),MONTH(TblLocations[[#This Row],[ODK_DateOfSubmission]]),DAY(TblLocations[[#This Row],[ODK_DateOfSubmission]]))</f>
        <v>44969</v>
      </c>
      <c r="O3165" s="23" t="str">
        <f>_xlfn.CONCAT( YEAR(TblLocations[[#This Row],[ODK_DateOfSubmission]]), "-",TEXT( MONTH(TblLocations[[#This Row],[ODK_DateOfSubmission]]),"00"))</f>
        <v>2023-02</v>
      </c>
    </row>
    <row r="3166" spans="1:15" x14ac:dyDescent="0.25">
      <c r="A3166" s="13">
        <v>3504054</v>
      </c>
      <c r="B3166" s="1">
        <v>350405419</v>
      </c>
      <c r="C3166" s="1">
        <v>9427</v>
      </c>
      <c r="D3166" s="66">
        <v>44972</v>
      </c>
      <c r="E3166" s="54">
        <v>129</v>
      </c>
      <c r="F3166" s="56" t="s">
        <v>68</v>
      </c>
      <c r="G3166" s="56" t="s">
        <v>73</v>
      </c>
      <c r="H3166" s="56" t="s">
        <v>1059</v>
      </c>
      <c r="I3166" s="56" t="s">
        <v>1110</v>
      </c>
      <c r="J3166" s="54" t="s">
        <v>1111</v>
      </c>
      <c r="K3166" s="1">
        <v>31.033617899999999</v>
      </c>
      <c r="L3166" s="1">
        <v>46.217652000000001</v>
      </c>
      <c r="M3166" s="1">
        <v>32</v>
      </c>
      <c r="N3166" s="9">
        <f>DATE(YEAR(TblLocations[[#This Row],[ODK_DateOfSubmission]]),MONTH(TblLocations[[#This Row],[ODK_DateOfSubmission]]),DAY(TblLocations[[#This Row],[ODK_DateOfSubmission]]))</f>
        <v>44972</v>
      </c>
      <c r="O3166" s="23" t="str">
        <f>_xlfn.CONCAT( YEAR(TblLocations[[#This Row],[ODK_DateOfSubmission]]), "-",TEXT( MONTH(TblLocations[[#This Row],[ODK_DateOfSubmission]]),"00"))</f>
        <v>2023-02</v>
      </c>
    </row>
    <row r="3167" spans="1:15" x14ac:dyDescent="0.25">
      <c r="A3167" s="13">
        <v>3504054</v>
      </c>
      <c r="B3167" s="1">
        <v>350405419</v>
      </c>
      <c r="C3167" s="1">
        <v>9427</v>
      </c>
      <c r="D3167" s="66">
        <v>44972</v>
      </c>
      <c r="E3167" s="54">
        <v>129</v>
      </c>
      <c r="F3167" s="56" t="s">
        <v>68</v>
      </c>
      <c r="G3167" s="56" t="s">
        <v>73</v>
      </c>
      <c r="H3167" s="56" t="s">
        <v>1059</v>
      </c>
      <c r="I3167" s="56" t="s">
        <v>1110</v>
      </c>
      <c r="J3167" s="54" t="s">
        <v>1111</v>
      </c>
      <c r="K3167" s="1">
        <v>31.033617899999999</v>
      </c>
      <c r="L3167" s="1">
        <v>46.217652000000001</v>
      </c>
      <c r="M3167" s="1">
        <v>13</v>
      </c>
      <c r="N3167" s="9">
        <f>DATE(YEAR(TblLocations[[#This Row],[ODK_DateOfSubmission]]),MONTH(TblLocations[[#This Row],[ODK_DateOfSubmission]]),DAY(TblLocations[[#This Row],[ODK_DateOfSubmission]]))</f>
        <v>44972</v>
      </c>
      <c r="O3167" s="23" t="str">
        <f>_xlfn.CONCAT( YEAR(TblLocations[[#This Row],[ODK_DateOfSubmission]]), "-",TEXT( MONTH(TblLocations[[#This Row],[ODK_DateOfSubmission]]),"00"))</f>
        <v>2023-02</v>
      </c>
    </row>
    <row r="3168" spans="1:15" x14ac:dyDescent="0.25">
      <c r="A3168" s="13">
        <v>3504054</v>
      </c>
      <c r="B3168" s="1">
        <v>350405419</v>
      </c>
      <c r="C3168" s="1">
        <v>9427</v>
      </c>
      <c r="D3168" s="66">
        <v>44972</v>
      </c>
      <c r="E3168" s="54">
        <v>129</v>
      </c>
      <c r="F3168" s="56" t="s">
        <v>68</v>
      </c>
      <c r="G3168" s="56" t="s">
        <v>73</v>
      </c>
      <c r="H3168" s="56" t="s">
        <v>1059</v>
      </c>
      <c r="I3168" s="56" t="s">
        <v>1110</v>
      </c>
      <c r="J3168" s="54" t="s">
        <v>1111</v>
      </c>
      <c r="K3168" s="1">
        <v>31.033617899999999</v>
      </c>
      <c r="L3168" s="1">
        <v>46.217652000000001</v>
      </c>
      <c r="M3168" s="1">
        <v>50</v>
      </c>
      <c r="N3168" s="9">
        <f>DATE(YEAR(TblLocations[[#This Row],[ODK_DateOfSubmission]]),MONTH(TblLocations[[#This Row],[ODK_DateOfSubmission]]),DAY(TblLocations[[#This Row],[ODK_DateOfSubmission]]))</f>
        <v>44972</v>
      </c>
      <c r="O3168" s="23" t="str">
        <f>_xlfn.CONCAT( YEAR(TblLocations[[#This Row],[ODK_DateOfSubmission]]), "-",TEXT( MONTH(TblLocations[[#This Row],[ODK_DateOfSubmission]]),"00"))</f>
        <v>2023-02</v>
      </c>
    </row>
    <row r="3169" spans="1:15" x14ac:dyDescent="0.25">
      <c r="A3169" s="13">
        <v>3504054</v>
      </c>
      <c r="B3169" s="1">
        <v>350405419</v>
      </c>
      <c r="C3169" s="1">
        <v>9427</v>
      </c>
      <c r="D3169" s="66">
        <v>44972</v>
      </c>
      <c r="E3169" s="54">
        <v>129</v>
      </c>
      <c r="F3169" s="56" t="s">
        <v>68</v>
      </c>
      <c r="G3169" s="56" t="s">
        <v>73</v>
      </c>
      <c r="H3169" s="56" t="s">
        <v>1059</v>
      </c>
      <c r="I3169" s="56" t="s">
        <v>1110</v>
      </c>
      <c r="J3169" s="54" t="s">
        <v>1111</v>
      </c>
      <c r="K3169" s="1">
        <v>31.033617899999999</v>
      </c>
      <c r="L3169" s="1">
        <v>46.217652000000001</v>
      </c>
      <c r="M3169" s="1">
        <v>25</v>
      </c>
      <c r="N3169" s="9">
        <f>DATE(YEAR(TblLocations[[#This Row],[ODK_DateOfSubmission]]),MONTH(TblLocations[[#This Row],[ODK_DateOfSubmission]]),DAY(TblLocations[[#This Row],[ODK_DateOfSubmission]]))</f>
        <v>44972</v>
      </c>
      <c r="O3169" s="23" t="str">
        <f>_xlfn.CONCAT( YEAR(TblLocations[[#This Row],[ODK_DateOfSubmission]]), "-",TEXT( MONTH(TblLocations[[#This Row],[ODK_DateOfSubmission]]),"00"))</f>
        <v>2023-02</v>
      </c>
    </row>
    <row r="3170" spans="1:15" x14ac:dyDescent="0.25">
      <c r="A3170" s="13">
        <v>3504054</v>
      </c>
      <c r="B3170" s="1">
        <v>350405419</v>
      </c>
      <c r="C3170" s="1">
        <v>9427</v>
      </c>
      <c r="D3170" s="66">
        <v>44972</v>
      </c>
      <c r="E3170" s="54">
        <v>129</v>
      </c>
      <c r="F3170" s="56" t="s">
        <v>68</v>
      </c>
      <c r="G3170" s="56" t="s">
        <v>73</v>
      </c>
      <c r="H3170" s="56" t="s">
        <v>1059</v>
      </c>
      <c r="I3170" s="56" t="s">
        <v>1110</v>
      </c>
      <c r="J3170" s="54" t="s">
        <v>1111</v>
      </c>
      <c r="K3170" s="1">
        <v>31.033617899999999</v>
      </c>
      <c r="L3170" s="1">
        <v>46.217652000000001</v>
      </c>
      <c r="M3170" s="1">
        <v>15</v>
      </c>
      <c r="N3170" s="9">
        <f>DATE(YEAR(TblLocations[[#This Row],[ODK_DateOfSubmission]]),MONTH(TblLocations[[#This Row],[ODK_DateOfSubmission]]),DAY(TblLocations[[#This Row],[ODK_DateOfSubmission]]))</f>
        <v>44972</v>
      </c>
      <c r="O3170" s="23" t="str">
        <f>_xlfn.CONCAT( YEAR(TblLocations[[#This Row],[ODK_DateOfSubmission]]), "-",TEXT( MONTH(TblLocations[[#This Row],[ODK_DateOfSubmission]]),"00"))</f>
        <v>2023-02</v>
      </c>
    </row>
    <row r="3171" spans="1:15" x14ac:dyDescent="0.25">
      <c r="A3171" s="13">
        <v>3504001</v>
      </c>
      <c r="B3171" s="1">
        <v>350400119</v>
      </c>
      <c r="C3171" s="1">
        <v>24494</v>
      </c>
      <c r="D3171" s="66">
        <v>44970</v>
      </c>
      <c r="E3171" s="54">
        <v>129</v>
      </c>
      <c r="F3171" s="56" t="s">
        <v>68</v>
      </c>
      <c r="G3171" s="56" t="s">
        <v>73</v>
      </c>
      <c r="H3171" s="56" t="s">
        <v>1059</v>
      </c>
      <c r="I3171" s="56" t="s">
        <v>1060</v>
      </c>
      <c r="J3171" s="54" t="s">
        <v>1061</v>
      </c>
      <c r="K3171" s="1">
        <v>31.027710880499999</v>
      </c>
      <c r="L3171" s="1">
        <v>46.218214741200001</v>
      </c>
      <c r="M3171" s="1">
        <v>10</v>
      </c>
      <c r="N3171" s="9">
        <f>DATE(YEAR(TblLocations[[#This Row],[ODK_DateOfSubmission]]),MONTH(TblLocations[[#This Row],[ODK_DateOfSubmission]]),DAY(TblLocations[[#This Row],[ODK_DateOfSubmission]]))</f>
        <v>44970</v>
      </c>
      <c r="O3171" s="23" t="str">
        <f>_xlfn.CONCAT( YEAR(TblLocations[[#This Row],[ODK_DateOfSubmission]]), "-",TEXT( MONTH(TblLocations[[#This Row],[ODK_DateOfSubmission]]),"00"))</f>
        <v>2023-02</v>
      </c>
    </row>
    <row r="3172" spans="1:15" x14ac:dyDescent="0.25">
      <c r="A3172" s="13">
        <v>3504001</v>
      </c>
      <c r="B3172" s="1">
        <v>350400119</v>
      </c>
      <c r="C3172" s="1">
        <v>24494</v>
      </c>
      <c r="D3172" s="66">
        <v>44970</v>
      </c>
      <c r="E3172" s="54">
        <v>129</v>
      </c>
      <c r="F3172" s="56" t="s">
        <v>68</v>
      </c>
      <c r="G3172" s="56" t="s">
        <v>73</v>
      </c>
      <c r="H3172" s="56" t="s">
        <v>1059</v>
      </c>
      <c r="I3172" s="56" t="s">
        <v>1060</v>
      </c>
      <c r="J3172" s="54" t="s">
        <v>1061</v>
      </c>
      <c r="K3172" s="1">
        <v>31.027710880499999</v>
      </c>
      <c r="L3172" s="1">
        <v>46.218214741200001</v>
      </c>
      <c r="M3172" s="1">
        <v>20</v>
      </c>
      <c r="N3172" s="9">
        <f>DATE(YEAR(TblLocations[[#This Row],[ODK_DateOfSubmission]]),MONTH(TblLocations[[#This Row],[ODK_DateOfSubmission]]),DAY(TblLocations[[#This Row],[ODK_DateOfSubmission]]))</f>
        <v>44970</v>
      </c>
      <c r="O3172" s="23" t="str">
        <f>_xlfn.CONCAT( YEAR(TblLocations[[#This Row],[ODK_DateOfSubmission]]), "-",TEXT( MONTH(TblLocations[[#This Row],[ODK_DateOfSubmission]]),"00"))</f>
        <v>2023-02</v>
      </c>
    </row>
    <row r="3173" spans="1:15" x14ac:dyDescent="0.25">
      <c r="A3173" s="13">
        <v>3504001</v>
      </c>
      <c r="B3173" s="1">
        <v>350400119</v>
      </c>
      <c r="C3173" s="1">
        <v>24494</v>
      </c>
      <c r="D3173" s="66">
        <v>44970</v>
      </c>
      <c r="E3173" s="54">
        <v>129</v>
      </c>
      <c r="F3173" s="56" t="s">
        <v>68</v>
      </c>
      <c r="G3173" s="56" t="s">
        <v>73</v>
      </c>
      <c r="H3173" s="56" t="s">
        <v>1059</v>
      </c>
      <c r="I3173" s="56" t="s">
        <v>1060</v>
      </c>
      <c r="J3173" s="54" t="s">
        <v>1061</v>
      </c>
      <c r="K3173" s="1">
        <v>31.027710880499999</v>
      </c>
      <c r="L3173" s="1">
        <v>46.218214741200001</v>
      </c>
      <c r="M3173" s="1">
        <v>15</v>
      </c>
      <c r="N3173" s="9">
        <f>DATE(YEAR(TblLocations[[#This Row],[ODK_DateOfSubmission]]),MONTH(TblLocations[[#This Row],[ODK_DateOfSubmission]]),DAY(TblLocations[[#This Row],[ODK_DateOfSubmission]]))</f>
        <v>44970</v>
      </c>
      <c r="O3173" s="23" t="str">
        <f>_xlfn.CONCAT( YEAR(TblLocations[[#This Row],[ODK_DateOfSubmission]]), "-",TEXT( MONTH(TblLocations[[#This Row],[ODK_DateOfSubmission]]),"00"))</f>
        <v>2023-02</v>
      </c>
    </row>
    <row r="3174" spans="1:15" x14ac:dyDescent="0.25">
      <c r="A3174" s="13">
        <v>3504002</v>
      </c>
      <c r="B3174" s="1">
        <v>350400219</v>
      </c>
      <c r="C3174" s="1">
        <v>25529</v>
      </c>
      <c r="D3174" s="66">
        <v>44986</v>
      </c>
      <c r="E3174" s="54">
        <v>129</v>
      </c>
      <c r="F3174" s="56" t="s">
        <v>68</v>
      </c>
      <c r="G3174" s="56" t="s">
        <v>73</v>
      </c>
      <c r="H3174" s="56" t="s">
        <v>1059</v>
      </c>
      <c r="I3174" s="56" t="s">
        <v>1062</v>
      </c>
      <c r="J3174" s="54" t="s">
        <v>1063</v>
      </c>
      <c r="K3174" s="1">
        <v>31.033167288000001</v>
      </c>
      <c r="L3174" s="1">
        <v>46.273891712999998</v>
      </c>
      <c r="M3174" s="1">
        <v>5</v>
      </c>
      <c r="N3174" s="9">
        <f>DATE(YEAR(TblLocations[[#This Row],[ODK_DateOfSubmission]]),MONTH(TblLocations[[#This Row],[ODK_DateOfSubmission]]),DAY(TblLocations[[#This Row],[ODK_DateOfSubmission]]))</f>
        <v>44986</v>
      </c>
      <c r="O3174" s="23" t="str">
        <f>_xlfn.CONCAT( YEAR(TblLocations[[#This Row],[ODK_DateOfSubmission]]), "-",TEXT( MONTH(TblLocations[[#This Row],[ODK_DateOfSubmission]]),"00"))</f>
        <v>2023-03</v>
      </c>
    </row>
    <row r="3175" spans="1:15" x14ac:dyDescent="0.25">
      <c r="A3175" s="13">
        <v>3504002</v>
      </c>
      <c r="B3175" s="1">
        <v>350400219</v>
      </c>
      <c r="C3175" s="1">
        <v>25529</v>
      </c>
      <c r="D3175" s="66">
        <v>44986</v>
      </c>
      <c r="E3175" s="54">
        <v>129</v>
      </c>
      <c r="F3175" s="56" t="s">
        <v>68</v>
      </c>
      <c r="G3175" s="56" t="s">
        <v>73</v>
      </c>
      <c r="H3175" s="56" t="s">
        <v>1059</v>
      </c>
      <c r="I3175" s="56" t="s">
        <v>1062</v>
      </c>
      <c r="J3175" s="54" t="s">
        <v>1063</v>
      </c>
      <c r="K3175" s="1">
        <v>31.033167288000001</v>
      </c>
      <c r="L3175" s="1">
        <v>46.273891712999998</v>
      </c>
      <c r="M3175" s="1">
        <v>4</v>
      </c>
      <c r="N3175" s="9">
        <f>DATE(YEAR(TblLocations[[#This Row],[ODK_DateOfSubmission]]),MONTH(TblLocations[[#This Row],[ODK_DateOfSubmission]]),DAY(TblLocations[[#This Row],[ODK_DateOfSubmission]]))</f>
        <v>44986</v>
      </c>
      <c r="O3175" s="23" t="str">
        <f>_xlfn.CONCAT( YEAR(TblLocations[[#This Row],[ODK_DateOfSubmission]]), "-",TEXT( MONTH(TblLocations[[#This Row],[ODK_DateOfSubmission]]),"00"))</f>
        <v>2023-03</v>
      </c>
    </row>
    <row r="3176" spans="1:15" x14ac:dyDescent="0.25">
      <c r="A3176" s="13">
        <v>3504003</v>
      </c>
      <c r="B3176" s="1">
        <v>350400319</v>
      </c>
      <c r="C3176" s="1">
        <v>24415</v>
      </c>
      <c r="D3176" s="66">
        <v>44968</v>
      </c>
      <c r="E3176" s="54">
        <v>129</v>
      </c>
      <c r="F3176" s="56" t="s">
        <v>68</v>
      </c>
      <c r="G3176" s="56" t="s">
        <v>73</v>
      </c>
      <c r="H3176" s="56" t="s">
        <v>1059</v>
      </c>
      <c r="I3176" s="56" t="s">
        <v>1480</v>
      </c>
      <c r="J3176" s="54" t="s">
        <v>1481</v>
      </c>
      <c r="K3176" s="1">
        <v>31.122673117800002</v>
      </c>
      <c r="L3176" s="1">
        <v>46.234062045100004</v>
      </c>
      <c r="M3176" s="1">
        <v>1</v>
      </c>
      <c r="N3176" s="9">
        <f>DATE(YEAR(TblLocations[[#This Row],[ODK_DateOfSubmission]]),MONTH(TblLocations[[#This Row],[ODK_DateOfSubmission]]),DAY(TblLocations[[#This Row],[ODK_DateOfSubmission]]))</f>
        <v>44968</v>
      </c>
      <c r="O3176" s="23" t="str">
        <f>_xlfn.CONCAT( YEAR(TblLocations[[#This Row],[ODK_DateOfSubmission]]), "-",TEXT( MONTH(TblLocations[[#This Row],[ODK_DateOfSubmission]]),"00"))</f>
        <v>2023-02</v>
      </c>
    </row>
    <row r="3177" spans="1:15" x14ac:dyDescent="0.25">
      <c r="A3177" s="13">
        <v>3504006</v>
      </c>
      <c r="B3177" s="1">
        <v>350400619</v>
      </c>
      <c r="C3177" s="1">
        <v>9728</v>
      </c>
      <c r="D3177" s="66">
        <v>44972</v>
      </c>
      <c r="E3177" s="54">
        <v>129</v>
      </c>
      <c r="F3177" s="56" t="s">
        <v>68</v>
      </c>
      <c r="G3177" s="56" t="s">
        <v>73</v>
      </c>
      <c r="H3177" s="56" t="s">
        <v>1059</v>
      </c>
      <c r="I3177" s="56" t="s">
        <v>1341</v>
      </c>
      <c r="J3177" s="54" t="s">
        <v>250</v>
      </c>
      <c r="K3177" s="1">
        <v>31.038316374200001</v>
      </c>
      <c r="L3177" s="1">
        <v>46.253982172199997</v>
      </c>
      <c r="M3177" s="1">
        <v>5</v>
      </c>
      <c r="N3177" s="9">
        <f>DATE(YEAR(TblLocations[[#This Row],[ODK_DateOfSubmission]]),MONTH(TblLocations[[#This Row],[ODK_DateOfSubmission]]),DAY(TblLocations[[#This Row],[ODK_DateOfSubmission]]))</f>
        <v>44972</v>
      </c>
      <c r="O3177" s="23" t="str">
        <f>_xlfn.CONCAT( YEAR(TblLocations[[#This Row],[ODK_DateOfSubmission]]), "-",TEXT( MONTH(TblLocations[[#This Row],[ODK_DateOfSubmission]]),"00"))</f>
        <v>2023-02</v>
      </c>
    </row>
    <row r="3178" spans="1:15" x14ac:dyDescent="0.25">
      <c r="A3178" s="13">
        <v>3504007</v>
      </c>
      <c r="B3178" s="1">
        <v>350400719</v>
      </c>
      <c r="C3178" s="1">
        <v>25525</v>
      </c>
      <c r="D3178" s="66">
        <v>44982</v>
      </c>
      <c r="E3178" s="54">
        <v>129</v>
      </c>
      <c r="F3178" s="56" t="s">
        <v>68</v>
      </c>
      <c r="G3178" s="56" t="s">
        <v>73</v>
      </c>
      <c r="H3178" s="56" t="s">
        <v>1059</v>
      </c>
      <c r="I3178" s="56" t="s">
        <v>1064</v>
      </c>
      <c r="J3178" s="54" t="s">
        <v>1065</v>
      </c>
      <c r="K3178" s="1">
        <v>31.027024004299999</v>
      </c>
      <c r="L3178" s="1">
        <v>46.241676675500003</v>
      </c>
      <c r="M3178" s="1">
        <v>10</v>
      </c>
      <c r="N3178" s="9">
        <f>DATE(YEAR(TblLocations[[#This Row],[ODK_DateOfSubmission]]),MONTH(TblLocations[[#This Row],[ODK_DateOfSubmission]]),DAY(TblLocations[[#This Row],[ODK_DateOfSubmission]]))</f>
        <v>44982</v>
      </c>
      <c r="O3178" s="23" t="str">
        <f>_xlfn.CONCAT( YEAR(TblLocations[[#This Row],[ODK_DateOfSubmission]]), "-",TEXT( MONTH(TblLocations[[#This Row],[ODK_DateOfSubmission]]),"00"))</f>
        <v>2023-02</v>
      </c>
    </row>
    <row r="3179" spans="1:15" x14ac:dyDescent="0.25">
      <c r="A3179" s="13">
        <v>3504007</v>
      </c>
      <c r="B3179" s="1">
        <v>350400719</v>
      </c>
      <c r="C3179" s="1">
        <v>25525</v>
      </c>
      <c r="D3179" s="66">
        <v>44982</v>
      </c>
      <c r="E3179" s="54">
        <v>129</v>
      </c>
      <c r="F3179" s="56" t="s">
        <v>68</v>
      </c>
      <c r="G3179" s="56" t="s">
        <v>73</v>
      </c>
      <c r="H3179" s="56" t="s">
        <v>1059</v>
      </c>
      <c r="I3179" s="56" t="s">
        <v>1064</v>
      </c>
      <c r="J3179" s="54" t="s">
        <v>1065</v>
      </c>
      <c r="K3179" s="1">
        <v>31.027024004299999</v>
      </c>
      <c r="L3179" s="1">
        <v>46.241676675500003</v>
      </c>
      <c r="M3179" s="1">
        <v>12</v>
      </c>
      <c r="N3179" s="9">
        <f>DATE(YEAR(TblLocations[[#This Row],[ODK_DateOfSubmission]]),MONTH(TblLocations[[#This Row],[ODK_DateOfSubmission]]),DAY(TblLocations[[#This Row],[ODK_DateOfSubmission]]))</f>
        <v>44982</v>
      </c>
      <c r="O3179" s="23" t="str">
        <f>_xlfn.CONCAT( YEAR(TblLocations[[#This Row],[ODK_DateOfSubmission]]), "-",TEXT( MONTH(TblLocations[[#This Row],[ODK_DateOfSubmission]]),"00"))</f>
        <v>2023-02</v>
      </c>
    </row>
    <row r="3180" spans="1:15" x14ac:dyDescent="0.25">
      <c r="A3180" s="13">
        <v>3504007</v>
      </c>
      <c r="B3180" s="1">
        <v>350400719</v>
      </c>
      <c r="C3180" s="1">
        <v>25525</v>
      </c>
      <c r="D3180" s="66">
        <v>44982</v>
      </c>
      <c r="E3180" s="54">
        <v>129</v>
      </c>
      <c r="F3180" s="56" t="s">
        <v>68</v>
      </c>
      <c r="G3180" s="56" t="s">
        <v>73</v>
      </c>
      <c r="H3180" s="56" t="s">
        <v>1059</v>
      </c>
      <c r="I3180" s="56" t="s">
        <v>1064</v>
      </c>
      <c r="J3180" s="54" t="s">
        <v>1065</v>
      </c>
      <c r="K3180" s="1">
        <v>31.027024004299999</v>
      </c>
      <c r="L3180" s="1">
        <v>46.241676675500003</v>
      </c>
      <c r="M3180" s="1">
        <v>14</v>
      </c>
      <c r="N3180" s="9">
        <f>DATE(YEAR(TblLocations[[#This Row],[ODK_DateOfSubmission]]),MONTH(TblLocations[[#This Row],[ODK_DateOfSubmission]]),DAY(TblLocations[[#This Row],[ODK_DateOfSubmission]]))</f>
        <v>44982</v>
      </c>
      <c r="O3180" s="23" t="str">
        <f>_xlfn.CONCAT( YEAR(TblLocations[[#This Row],[ODK_DateOfSubmission]]), "-",TEXT( MONTH(TblLocations[[#This Row],[ODK_DateOfSubmission]]),"00"))</f>
        <v>2023-02</v>
      </c>
    </row>
    <row r="3181" spans="1:15" x14ac:dyDescent="0.25">
      <c r="A3181" s="13">
        <v>3504007</v>
      </c>
      <c r="B3181" s="1">
        <v>350400719</v>
      </c>
      <c r="C3181" s="1">
        <v>25525</v>
      </c>
      <c r="D3181" s="66">
        <v>44982</v>
      </c>
      <c r="E3181" s="54">
        <v>129</v>
      </c>
      <c r="F3181" s="56" t="s">
        <v>68</v>
      </c>
      <c r="G3181" s="56" t="s">
        <v>73</v>
      </c>
      <c r="H3181" s="56" t="s">
        <v>1059</v>
      </c>
      <c r="I3181" s="56" t="s">
        <v>1064</v>
      </c>
      <c r="J3181" s="54" t="s">
        <v>1065</v>
      </c>
      <c r="K3181" s="1">
        <v>31.027024004299999</v>
      </c>
      <c r="L3181" s="1">
        <v>46.241676675500003</v>
      </c>
      <c r="M3181" s="1">
        <v>4</v>
      </c>
      <c r="N3181" s="9">
        <f>DATE(YEAR(TblLocations[[#This Row],[ODK_DateOfSubmission]]),MONTH(TblLocations[[#This Row],[ODK_DateOfSubmission]]),DAY(TblLocations[[#This Row],[ODK_DateOfSubmission]]))</f>
        <v>44982</v>
      </c>
      <c r="O3181" s="23" t="str">
        <f>_xlfn.CONCAT( YEAR(TblLocations[[#This Row],[ODK_DateOfSubmission]]), "-",TEXT( MONTH(TblLocations[[#This Row],[ODK_DateOfSubmission]]),"00"))</f>
        <v>2023-02</v>
      </c>
    </row>
    <row r="3182" spans="1:15" x14ac:dyDescent="0.25">
      <c r="A3182" s="13">
        <v>3504010</v>
      </c>
      <c r="B3182" s="1">
        <v>350401019</v>
      </c>
      <c r="C3182" s="1">
        <v>24740</v>
      </c>
      <c r="D3182" s="66">
        <v>44970</v>
      </c>
      <c r="E3182" s="54">
        <v>129</v>
      </c>
      <c r="F3182" s="56" t="s">
        <v>68</v>
      </c>
      <c r="G3182" s="56" t="s">
        <v>73</v>
      </c>
      <c r="H3182" s="56" t="s">
        <v>1059</v>
      </c>
      <c r="I3182" s="56" t="s">
        <v>1353</v>
      </c>
      <c r="J3182" s="54" t="s">
        <v>1354</v>
      </c>
      <c r="K3182" s="1">
        <v>31.038505004899999</v>
      </c>
      <c r="L3182" s="1">
        <v>46.242960423</v>
      </c>
      <c r="M3182" s="1">
        <v>3</v>
      </c>
      <c r="N3182" s="9">
        <f>DATE(YEAR(TblLocations[[#This Row],[ODK_DateOfSubmission]]),MONTH(TblLocations[[#This Row],[ODK_DateOfSubmission]]),DAY(TblLocations[[#This Row],[ODK_DateOfSubmission]]))</f>
        <v>44970</v>
      </c>
      <c r="O3182" s="23" t="str">
        <f>_xlfn.CONCAT( YEAR(TblLocations[[#This Row],[ODK_DateOfSubmission]]), "-",TEXT( MONTH(TblLocations[[#This Row],[ODK_DateOfSubmission]]),"00"))</f>
        <v>2023-02</v>
      </c>
    </row>
    <row r="3183" spans="1:15" x14ac:dyDescent="0.25">
      <c r="A3183" s="13">
        <v>3504011</v>
      </c>
      <c r="B3183" s="1">
        <v>350401119</v>
      </c>
      <c r="C3183" s="1">
        <v>10260</v>
      </c>
      <c r="D3183" s="66">
        <v>44991</v>
      </c>
      <c r="E3183" s="54">
        <v>129</v>
      </c>
      <c r="F3183" s="56" t="s">
        <v>68</v>
      </c>
      <c r="G3183" s="56" t="s">
        <v>73</v>
      </c>
      <c r="H3183" s="56" t="s">
        <v>1059</v>
      </c>
      <c r="I3183" s="56" t="s">
        <v>1066</v>
      </c>
      <c r="J3183" s="54" t="s">
        <v>1067</v>
      </c>
      <c r="K3183" s="1">
        <v>31.0087376</v>
      </c>
      <c r="L3183" s="1">
        <v>46.284794599999998</v>
      </c>
      <c r="M3183" s="1">
        <v>250</v>
      </c>
      <c r="N3183" s="9">
        <f>DATE(YEAR(TblLocations[[#This Row],[ODK_DateOfSubmission]]),MONTH(TblLocations[[#This Row],[ODK_DateOfSubmission]]),DAY(TblLocations[[#This Row],[ODK_DateOfSubmission]]))</f>
        <v>44991</v>
      </c>
      <c r="O3183" s="23" t="str">
        <f>_xlfn.CONCAT( YEAR(TblLocations[[#This Row],[ODK_DateOfSubmission]]), "-",TEXT( MONTH(TblLocations[[#This Row],[ODK_DateOfSubmission]]),"00"))</f>
        <v>2023-03</v>
      </c>
    </row>
    <row r="3184" spans="1:15" x14ac:dyDescent="0.25">
      <c r="A3184" s="13">
        <v>3504011</v>
      </c>
      <c r="B3184" s="1">
        <v>350401119</v>
      </c>
      <c r="C3184" s="1">
        <v>10260</v>
      </c>
      <c r="D3184" s="66">
        <v>44991</v>
      </c>
      <c r="E3184" s="54">
        <v>129</v>
      </c>
      <c r="F3184" s="56" t="s">
        <v>68</v>
      </c>
      <c r="G3184" s="56" t="s">
        <v>73</v>
      </c>
      <c r="H3184" s="56" t="s">
        <v>1059</v>
      </c>
      <c r="I3184" s="56" t="s">
        <v>1066</v>
      </c>
      <c r="J3184" s="54" t="s">
        <v>1067</v>
      </c>
      <c r="K3184" s="1">
        <v>31.0087376</v>
      </c>
      <c r="L3184" s="1">
        <v>46.284794599999998</v>
      </c>
      <c r="M3184" s="1">
        <v>200</v>
      </c>
      <c r="N3184" s="9">
        <f>DATE(YEAR(TblLocations[[#This Row],[ODK_DateOfSubmission]]),MONTH(TblLocations[[#This Row],[ODK_DateOfSubmission]]),DAY(TblLocations[[#This Row],[ODK_DateOfSubmission]]))</f>
        <v>44991</v>
      </c>
      <c r="O3184" s="23" t="str">
        <f>_xlfn.CONCAT( YEAR(TblLocations[[#This Row],[ODK_DateOfSubmission]]), "-",TEXT( MONTH(TblLocations[[#This Row],[ODK_DateOfSubmission]]),"00"))</f>
        <v>2023-03</v>
      </c>
    </row>
    <row r="3185" spans="1:15" x14ac:dyDescent="0.25">
      <c r="A3185" s="13">
        <v>3504011</v>
      </c>
      <c r="B3185" s="1">
        <v>350401119</v>
      </c>
      <c r="C3185" s="1">
        <v>10260</v>
      </c>
      <c r="D3185" s="66">
        <v>44991</v>
      </c>
      <c r="E3185" s="54">
        <v>129</v>
      </c>
      <c r="F3185" s="56" t="s">
        <v>68</v>
      </c>
      <c r="G3185" s="56" t="s">
        <v>73</v>
      </c>
      <c r="H3185" s="56" t="s">
        <v>1059</v>
      </c>
      <c r="I3185" s="56" t="s">
        <v>1066</v>
      </c>
      <c r="J3185" s="54" t="s">
        <v>1067</v>
      </c>
      <c r="K3185" s="1">
        <v>31.0087376</v>
      </c>
      <c r="L3185" s="1">
        <v>46.284794599999998</v>
      </c>
      <c r="M3185" s="1">
        <v>150</v>
      </c>
      <c r="N3185" s="9">
        <f>DATE(YEAR(TblLocations[[#This Row],[ODK_DateOfSubmission]]),MONTH(TblLocations[[#This Row],[ODK_DateOfSubmission]]),DAY(TblLocations[[#This Row],[ODK_DateOfSubmission]]))</f>
        <v>44991</v>
      </c>
      <c r="O3185" s="23" t="str">
        <f>_xlfn.CONCAT( YEAR(TblLocations[[#This Row],[ODK_DateOfSubmission]]), "-",TEXT( MONTH(TblLocations[[#This Row],[ODK_DateOfSubmission]]),"00"))</f>
        <v>2023-03</v>
      </c>
    </row>
    <row r="3186" spans="1:15" x14ac:dyDescent="0.25">
      <c r="A3186" s="13">
        <v>3504011</v>
      </c>
      <c r="B3186" s="1">
        <v>350401119</v>
      </c>
      <c r="C3186" s="1">
        <v>10260</v>
      </c>
      <c r="D3186" s="66">
        <v>44991</v>
      </c>
      <c r="E3186" s="54">
        <v>129</v>
      </c>
      <c r="F3186" s="56" t="s">
        <v>68</v>
      </c>
      <c r="G3186" s="56" t="s">
        <v>73</v>
      </c>
      <c r="H3186" s="56" t="s">
        <v>1059</v>
      </c>
      <c r="I3186" s="56" t="s">
        <v>1066</v>
      </c>
      <c r="J3186" s="54" t="s">
        <v>1067</v>
      </c>
      <c r="K3186" s="1">
        <v>31.0087376</v>
      </c>
      <c r="L3186" s="1">
        <v>46.284794599999998</v>
      </c>
      <c r="M3186" s="1">
        <v>40</v>
      </c>
      <c r="N3186" s="9">
        <f>DATE(YEAR(TblLocations[[#This Row],[ODK_DateOfSubmission]]),MONTH(TblLocations[[#This Row],[ODK_DateOfSubmission]]),DAY(TblLocations[[#This Row],[ODK_DateOfSubmission]]))</f>
        <v>44991</v>
      </c>
      <c r="O3186" s="23" t="str">
        <f>_xlfn.CONCAT( YEAR(TblLocations[[#This Row],[ODK_DateOfSubmission]]), "-",TEXT( MONTH(TblLocations[[#This Row],[ODK_DateOfSubmission]]),"00"))</f>
        <v>2023-03</v>
      </c>
    </row>
    <row r="3187" spans="1:15" x14ac:dyDescent="0.25">
      <c r="A3187" s="13">
        <v>3504011</v>
      </c>
      <c r="B3187" s="1">
        <v>350401119</v>
      </c>
      <c r="C3187" s="1">
        <v>10260</v>
      </c>
      <c r="D3187" s="66">
        <v>44991</v>
      </c>
      <c r="E3187" s="54">
        <v>129</v>
      </c>
      <c r="F3187" s="56" t="s">
        <v>68</v>
      </c>
      <c r="G3187" s="56" t="s">
        <v>73</v>
      </c>
      <c r="H3187" s="56" t="s">
        <v>1059</v>
      </c>
      <c r="I3187" s="56" t="s">
        <v>1066</v>
      </c>
      <c r="J3187" s="54" t="s">
        <v>1067</v>
      </c>
      <c r="K3187" s="1">
        <v>31.0087376</v>
      </c>
      <c r="L3187" s="1">
        <v>46.284794599999998</v>
      </c>
      <c r="M3187" s="1">
        <v>20</v>
      </c>
      <c r="N3187" s="9">
        <f>DATE(YEAR(TblLocations[[#This Row],[ODK_DateOfSubmission]]),MONTH(TblLocations[[#This Row],[ODK_DateOfSubmission]]),DAY(TblLocations[[#This Row],[ODK_DateOfSubmission]]))</f>
        <v>44991</v>
      </c>
      <c r="O3187" s="23" t="str">
        <f>_xlfn.CONCAT( YEAR(TblLocations[[#This Row],[ODK_DateOfSubmission]]), "-",TEXT( MONTH(TblLocations[[#This Row],[ODK_DateOfSubmission]]),"00"))</f>
        <v>2023-03</v>
      </c>
    </row>
    <row r="3188" spans="1:15" x14ac:dyDescent="0.25">
      <c r="A3188" s="13">
        <v>3504011</v>
      </c>
      <c r="B3188" s="1">
        <v>350401119</v>
      </c>
      <c r="C3188" s="1">
        <v>10260</v>
      </c>
      <c r="D3188" s="66">
        <v>44991</v>
      </c>
      <c r="E3188" s="54">
        <v>129</v>
      </c>
      <c r="F3188" s="56" t="s">
        <v>68</v>
      </c>
      <c r="G3188" s="56" t="s">
        <v>73</v>
      </c>
      <c r="H3188" s="56" t="s">
        <v>1059</v>
      </c>
      <c r="I3188" s="56" t="s">
        <v>1066</v>
      </c>
      <c r="J3188" s="54" t="s">
        <v>1067</v>
      </c>
      <c r="K3188" s="1">
        <v>31.0087376</v>
      </c>
      <c r="L3188" s="1">
        <v>46.284794599999998</v>
      </c>
      <c r="M3188" s="1">
        <v>10</v>
      </c>
      <c r="N3188" s="9">
        <f>DATE(YEAR(TblLocations[[#This Row],[ODK_DateOfSubmission]]),MONTH(TblLocations[[#This Row],[ODK_DateOfSubmission]]),DAY(TblLocations[[#This Row],[ODK_DateOfSubmission]]))</f>
        <v>44991</v>
      </c>
      <c r="O3188" s="23" t="str">
        <f>_xlfn.CONCAT( YEAR(TblLocations[[#This Row],[ODK_DateOfSubmission]]), "-",TEXT( MONTH(TblLocations[[#This Row],[ODK_DateOfSubmission]]),"00"))</f>
        <v>2023-03</v>
      </c>
    </row>
    <row r="3189" spans="1:15" x14ac:dyDescent="0.25">
      <c r="A3189" s="13">
        <v>3504011</v>
      </c>
      <c r="B3189" s="1">
        <v>350401119</v>
      </c>
      <c r="C3189" s="1">
        <v>10260</v>
      </c>
      <c r="D3189" s="66">
        <v>44991</v>
      </c>
      <c r="E3189" s="54">
        <v>129</v>
      </c>
      <c r="F3189" s="56" t="s">
        <v>68</v>
      </c>
      <c r="G3189" s="56" t="s">
        <v>73</v>
      </c>
      <c r="H3189" s="56" t="s">
        <v>1059</v>
      </c>
      <c r="I3189" s="56" t="s">
        <v>1066</v>
      </c>
      <c r="J3189" s="54" t="s">
        <v>1067</v>
      </c>
      <c r="K3189" s="1">
        <v>31.0087376</v>
      </c>
      <c r="L3189" s="1">
        <v>46.284794599999998</v>
      </c>
      <c r="M3189" s="1">
        <v>10</v>
      </c>
      <c r="N3189" s="9">
        <f>DATE(YEAR(TblLocations[[#This Row],[ODK_DateOfSubmission]]),MONTH(TblLocations[[#This Row],[ODK_DateOfSubmission]]),DAY(TblLocations[[#This Row],[ODK_DateOfSubmission]]))</f>
        <v>44991</v>
      </c>
      <c r="O3189" s="23" t="str">
        <f>_xlfn.CONCAT( YEAR(TblLocations[[#This Row],[ODK_DateOfSubmission]]), "-",TEXT( MONTH(TblLocations[[#This Row],[ODK_DateOfSubmission]]),"00"))</f>
        <v>2023-03</v>
      </c>
    </row>
    <row r="3190" spans="1:15" x14ac:dyDescent="0.25">
      <c r="A3190" s="13">
        <v>3504012</v>
      </c>
      <c r="B3190" s="1">
        <v>350401219</v>
      </c>
      <c r="C3190" s="1">
        <v>24540</v>
      </c>
      <c r="D3190" s="66">
        <v>44952</v>
      </c>
      <c r="E3190" s="54">
        <v>129</v>
      </c>
      <c r="F3190" s="56" t="s">
        <v>68</v>
      </c>
      <c r="G3190" s="56" t="s">
        <v>73</v>
      </c>
      <c r="H3190" s="56" t="s">
        <v>1059</v>
      </c>
      <c r="I3190" s="56" t="s">
        <v>1482</v>
      </c>
      <c r="J3190" s="54" t="s">
        <v>1483</v>
      </c>
      <c r="K3190" s="1">
        <v>31.052442887600002</v>
      </c>
      <c r="L3190" s="1">
        <v>46.236798131699999</v>
      </c>
      <c r="M3190" s="1">
        <v>1</v>
      </c>
      <c r="N3190" s="9">
        <f>DATE(YEAR(TblLocations[[#This Row],[ODK_DateOfSubmission]]),MONTH(TblLocations[[#This Row],[ODK_DateOfSubmission]]),DAY(TblLocations[[#This Row],[ODK_DateOfSubmission]]))</f>
        <v>44952</v>
      </c>
      <c r="O3190" s="23" t="str">
        <f>_xlfn.CONCAT( YEAR(TblLocations[[#This Row],[ODK_DateOfSubmission]]), "-",TEXT( MONTH(TblLocations[[#This Row],[ODK_DateOfSubmission]]),"00"))</f>
        <v>2023-01</v>
      </c>
    </row>
    <row r="3191" spans="1:15" x14ac:dyDescent="0.25">
      <c r="A3191" s="13">
        <v>3504012</v>
      </c>
      <c r="B3191" s="1">
        <v>350401219</v>
      </c>
      <c r="C3191" s="1">
        <v>24540</v>
      </c>
      <c r="D3191" s="66">
        <v>44952</v>
      </c>
      <c r="E3191" s="54">
        <v>129</v>
      </c>
      <c r="F3191" s="56" t="s">
        <v>68</v>
      </c>
      <c r="G3191" s="56" t="s">
        <v>73</v>
      </c>
      <c r="H3191" s="56" t="s">
        <v>1059</v>
      </c>
      <c r="I3191" s="56" t="s">
        <v>1482</v>
      </c>
      <c r="J3191" s="54" t="s">
        <v>1483</v>
      </c>
      <c r="K3191" s="1">
        <v>31.052442887600002</v>
      </c>
      <c r="L3191" s="1">
        <v>46.236798131699999</v>
      </c>
      <c r="M3191" s="1">
        <v>3</v>
      </c>
      <c r="N3191" s="9">
        <f>DATE(YEAR(TblLocations[[#This Row],[ODK_DateOfSubmission]]),MONTH(TblLocations[[#This Row],[ODK_DateOfSubmission]]),DAY(TblLocations[[#This Row],[ODK_DateOfSubmission]]))</f>
        <v>44952</v>
      </c>
      <c r="O3191" s="23" t="str">
        <f>_xlfn.CONCAT( YEAR(TblLocations[[#This Row],[ODK_DateOfSubmission]]), "-",TEXT( MONTH(TblLocations[[#This Row],[ODK_DateOfSubmission]]),"00"))</f>
        <v>2023-01</v>
      </c>
    </row>
    <row r="3192" spans="1:15" x14ac:dyDescent="0.25">
      <c r="A3192" s="13">
        <v>3504012</v>
      </c>
      <c r="B3192" s="1">
        <v>350401219</v>
      </c>
      <c r="C3192" s="1">
        <v>24540</v>
      </c>
      <c r="D3192" s="66">
        <v>44952</v>
      </c>
      <c r="E3192" s="54">
        <v>129</v>
      </c>
      <c r="F3192" s="56" t="s">
        <v>68</v>
      </c>
      <c r="G3192" s="56" t="s">
        <v>73</v>
      </c>
      <c r="H3192" s="56" t="s">
        <v>1059</v>
      </c>
      <c r="I3192" s="56" t="s">
        <v>1482</v>
      </c>
      <c r="J3192" s="54" t="s">
        <v>1483</v>
      </c>
      <c r="K3192" s="1">
        <v>31.052442887600002</v>
      </c>
      <c r="L3192" s="1">
        <v>46.236798131699999</v>
      </c>
      <c r="M3192" s="1">
        <v>2</v>
      </c>
      <c r="N3192" s="9">
        <f>DATE(YEAR(TblLocations[[#This Row],[ODK_DateOfSubmission]]),MONTH(TblLocations[[#This Row],[ODK_DateOfSubmission]]),DAY(TblLocations[[#This Row],[ODK_DateOfSubmission]]))</f>
        <v>44952</v>
      </c>
      <c r="O3192" s="23" t="str">
        <f>_xlfn.CONCAT( YEAR(TblLocations[[#This Row],[ODK_DateOfSubmission]]), "-",TEXT( MONTH(TblLocations[[#This Row],[ODK_DateOfSubmission]]),"00"))</f>
        <v>2023-01</v>
      </c>
    </row>
    <row r="3193" spans="1:15" x14ac:dyDescent="0.25">
      <c r="A3193" s="13">
        <v>3504014</v>
      </c>
      <c r="B3193" s="1">
        <v>350401419</v>
      </c>
      <c r="C3193" s="1">
        <v>10254</v>
      </c>
      <c r="D3193" s="66">
        <v>44969</v>
      </c>
      <c r="E3193" s="54">
        <v>129</v>
      </c>
      <c r="F3193" s="56" t="s">
        <v>68</v>
      </c>
      <c r="G3193" s="56" t="s">
        <v>73</v>
      </c>
      <c r="H3193" s="56" t="s">
        <v>1059</v>
      </c>
      <c r="I3193" s="56" t="s">
        <v>1070</v>
      </c>
      <c r="J3193" s="54" t="s">
        <v>1071</v>
      </c>
      <c r="K3193" s="1">
        <v>31.044867277600002</v>
      </c>
      <c r="L3193" s="1">
        <v>46.259297235299996</v>
      </c>
      <c r="M3193" s="1">
        <v>15</v>
      </c>
      <c r="N3193" s="9">
        <f>DATE(YEAR(TblLocations[[#This Row],[ODK_DateOfSubmission]]),MONTH(TblLocations[[#This Row],[ODK_DateOfSubmission]]),DAY(TblLocations[[#This Row],[ODK_DateOfSubmission]]))</f>
        <v>44969</v>
      </c>
      <c r="O3193" s="23" t="str">
        <f>_xlfn.CONCAT( YEAR(TblLocations[[#This Row],[ODK_DateOfSubmission]]), "-",TEXT( MONTH(TblLocations[[#This Row],[ODK_DateOfSubmission]]),"00"))</f>
        <v>2023-02</v>
      </c>
    </row>
    <row r="3194" spans="1:15" x14ac:dyDescent="0.25">
      <c r="A3194" s="13">
        <v>3504014</v>
      </c>
      <c r="B3194" s="1">
        <v>350401419</v>
      </c>
      <c r="C3194" s="1">
        <v>10254</v>
      </c>
      <c r="D3194" s="66">
        <v>44969</v>
      </c>
      <c r="E3194" s="54">
        <v>129</v>
      </c>
      <c r="F3194" s="56" t="s">
        <v>68</v>
      </c>
      <c r="G3194" s="56" t="s">
        <v>73</v>
      </c>
      <c r="H3194" s="56" t="s">
        <v>1059</v>
      </c>
      <c r="I3194" s="56" t="s">
        <v>1070</v>
      </c>
      <c r="J3194" s="54" t="s">
        <v>1071</v>
      </c>
      <c r="K3194" s="1">
        <v>31.044867277600002</v>
      </c>
      <c r="L3194" s="1">
        <v>46.259297235299996</v>
      </c>
      <c r="M3194" s="1">
        <v>10</v>
      </c>
      <c r="N3194" s="9">
        <f>DATE(YEAR(TblLocations[[#This Row],[ODK_DateOfSubmission]]),MONTH(TblLocations[[#This Row],[ODK_DateOfSubmission]]),DAY(TblLocations[[#This Row],[ODK_DateOfSubmission]]))</f>
        <v>44969</v>
      </c>
      <c r="O3194" s="23" t="str">
        <f>_xlfn.CONCAT( YEAR(TblLocations[[#This Row],[ODK_DateOfSubmission]]), "-",TEXT( MONTH(TblLocations[[#This Row],[ODK_DateOfSubmission]]),"00"))</f>
        <v>2023-02</v>
      </c>
    </row>
    <row r="3195" spans="1:15" x14ac:dyDescent="0.25">
      <c r="A3195" s="13">
        <v>3504014</v>
      </c>
      <c r="B3195" s="1">
        <v>350401419</v>
      </c>
      <c r="C3195" s="1">
        <v>10254</v>
      </c>
      <c r="D3195" s="66">
        <v>44969</v>
      </c>
      <c r="E3195" s="54">
        <v>129</v>
      </c>
      <c r="F3195" s="56" t="s">
        <v>68</v>
      </c>
      <c r="G3195" s="56" t="s">
        <v>73</v>
      </c>
      <c r="H3195" s="56" t="s">
        <v>1059</v>
      </c>
      <c r="I3195" s="56" t="s">
        <v>1070</v>
      </c>
      <c r="J3195" s="54" t="s">
        <v>1071</v>
      </c>
      <c r="K3195" s="1">
        <v>31.044867277600002</v>
      </c>
      <c r="L3195" s="1">
        <v>46.259297235299996</v>
      </c>
      <c r="M3195" s="1">
        <v>5</v>
      </c>
      <c r="N3195" s="9">
        <f>DATE(YEAR(TblLocations[[#This Row],[ODK_DateOfSubmission]]),MONTH(TblLocations[[#This Row],[ODK_DateOfSubmission]]),DAY(TblLocations[[#This Row],[ODK_DateOfSubmission]]))</f>
        <v>44969</v>
      </c>
      <c r="O3195" s="23" t="str">
        <f>_xlfn.CONCAT( YEAR(TblLocations[[#This Row],[ODK_DateOfSubmission]]), "-",TEXT( MONTH(TblLocations[[#This Row],[ODK_DateOfSubmission]]),"00"))</f>
        <v>2023-02</v>
      </c>
    </row>
    <row r="3196" spans="1:15" x14ac:dyDescent="0.25">
      <c r="A3196" s="13">
        <v>3504015</v>
      </c>
      <c r="B3196" s="1">
        <v>350401519</v>
      </c>
      <c r="C3196" s="1">
        <v>10272</v>
      </c>
      <c r="D3196" s="66">
        <v>44972</v>
      </c>
      <c r="E3196" s="54">
        <v>129</v>
      </c>
      <c r="F3196" s="56" t="s">
        <v>68</v>
      </c>
      <c r="G3196" s="56" t="s">
        <v>73</v>
      </c>
      <c r="H3196" s="56" t="s">
        <v>1059</v>
      </c>
      <c r="I3196" s="56" t="s">
        <v>1072</v>
      </c>
      <c r="J3196" s="54" t="s">
        <v>1073</v>
      </c>
      <c r="K3196" s="1">
        <v>31.034963944600001</v>
      </c>
      <c r="L3196" s="1">
        <v>46.242300951700003</v>
      </c>
      <c r="M3196" s="1">
        <v>3</v>
      </c>
      <c r="N3196" s="9">
        <f>DATE(YEAR(TblLocations[[#This Row],[ODK_DateOfSubmission]]),MONTH(TblLocations[[#This Row],[ODK_DateOfSubmission]]),DAY(TblLocations[[#This Row],[ODK_DateOfSubmission]]))</f>
        <v>44972</v>
      </c>
      <c r="O3196" s="23" t="str">
        <f>_xlfn.CONCAT( YEAR(TblLocations[[#This Row],[ODK_DateOfSubmission]]), "-",TEXT( MONTH(TblLocations[[#This Row],[ODK_DateOfSubmission]]),"00"))</f>
        <v>2023-02</v>
      </c>
    </row>
    <row r="3197" spans="1:15" x14ac:dyDescent="0.25">
      <c r="A3197" s="13">
        <v>3504016</v>
      </c>
      <c r="B3197" s="1">
        <v>350401619</v>
      </c>
      <c r="C3197" s="1">
        <v>10281</v>
      </c>
      <c r="D3197" s="66">
        <v>44972</v>
      </c>
      <c r="E3197" s="54">
        <v>129</v>
      </c>
      <c r="F3197" s="56" t="s">
        <v>68</v>
      </c>
      <c r="G3197" s="56" t="s">
        <v>73</v>
      </c>
      <c r="H3197" s="56" t="s">
        <v>1059</v>
      </c>
      <c r="I3197" s="56" t="s">
        <v>1074</v>
      </c>
      <c r="J3197" s="54" t="s">
        <v>1075</v>
      </c>
      <c r="K3197" s="1">
        <v>31.029471706599999</v>
      </c>
      <c r="L3197" s="1">
        <v>46.244121658399997</v>
      </c>
      <c r="M3197" s="1">
        <v>4</v>
      </c>
      <c r="N3197" s="9">
        <f>DATE(YEAR(TblLocations[[#This Row],[ODK_DateOfSubmission]]),MONTH(TblLocations[[#This Row],[ODK_DateOfSubmission]]),DAY(TblLocations[[#This Row],[ODK_DateOfSubmission]]))</f>
        <v>44972</v>
      </c>
      <c r="O3197" s="23" t="str">
        <f>_xlfn.CONCAT( YEAR(TblLocations[[#This Row],[ODK_DateOfSubmission]]), "-",TEXT( MONTH(TblLocations[[#This Row],[ODK_DateOfSubmission]]),"00"))</f>
        <v>2023-02</v>
      </c>
    </row>
    <row r="3198" spans="1:15" x14ac:dyDescent="0.25">
      <c r="A3198" s="13">
        <v>3504016</v>
      </c>
      <c r="B3198" s="1">
        <v>350401619</v>
      </c>
      <c r="C3198" s="1">
        <v>10281</v>
      </c>
      <c r="D3198" s="66">
        <v>44972</v>
      </c>
      <c r="E3198" s="54">
        <v>129</v>
      </c>
      <c r="F3198" s="56" t="s">
        <v>68</v>
      </c>
      <c r="G3198" s="56" t="s">
        <v>73</v>
      </c>
      <c r="H3198" s="56" t="s">
        <v>1059</v>
      </c>
      <c r="I3198" s="56" t="s">
        <v>1074</v>
      </c>
      <c r="J3198" s="54" t="s">
        <v>1075</v>
      </c>
      <c r="K3198" s="1">
        <v>31.029471706599999</v>
      </c>
      <c r="L3198" s="1">
        <v>46.244121658399997</v>
      </c>
      <c r="M3198" s="1">
        <v>4</v>
      </c>
      <c r="N3198" s="9">
        <f>DATE(YEAR(TblLocations[[#This Row],[ODK_DateOfSubmission]]),MONTH(TblLocations[[#This Row],[ODK_DateOfSubmission]]),DAY(TblLocations[[#This Row],[ODK_DateOfSubmission]]))</f>
        <v>44972</v>
      </c>
      <c r="O3198" s="23" t="str">
        <f>_xlfn.CONCAT( YEAR(TblLocations[[#This Row],[ODK_DateOfSubmission]]), "-",TEXT( MONTH(TblLocations[[#This Row],[ODK_DateOfSubmission]]),"00"))</f>
        <v>2023-02</v>
      </c>
    </row>
    <row r="3199" spans="1:15" x14ac:dyDescent="0.25">
      <c r="A3199" s="13">
        <v>3504016</v>
      </c>
      <c r="B3199" s="1">
        <v>350401619</v>
      </c>
      <c r="C3199" s="1">
        <v>10281</v>
      </c>
      <c r="D3199" s="66">
        <v>44972</v>
      </c>
      <c r="E3199" s="54">
        <v>129</v>
      </c>
      <c r="F3199" s="56" t="s">
        <v>68</v>
      </c>
      <c r="G3199" s="56" t="s">
        <v>73</v>
      </c>
      <c r="H3199" s="56" t="s">
        <v>1059</v>
      </c>
      <c r="I3199" s="56" t="s">
        <v>1074</v>
      </c>
      <c r="J3199" s="54" t="s">
        <v>1075</v>
      </c>
      <c r="K3199" s="1">
        <v>31.029471706599999</v>
      </c>
      <c r="L3199" s="1">
        <v>46.244121658399997</v>
      </c>
      <c r="M3199" s="1">
        <v>1</v>
      </c>
      <c r="N3199" s="9">
        <f>DATE(YEAR(TblLocations[[#This Row],[ODK_DateOfSubmission]]),MONTH(TblLocations[[#This Row],[ODK_DateOfSubmission]]),DAY(TblLocations[[#This Row],[ODK_DateOfSubmission]]))</f>
        <v>44972</v>
      </c>
      <c r="O3199" s="23" t="str">
        <f>_xlfn.CONCAT( YEAR(TblLocations[[#This Row],[ODK_DateOfSubmission]]), "-",TEXT( MONTH(TblLocations[[#This Row],[ODK_DateOfSubmission]]),"00"))</f>
        <v>2023-02</v>
      </c>
    </row>
    <row r="3200" spans="1:15" x14ac:dyDescent="0.25">
      <c r="A3200" s="13">
        <v>3504018</v>
      </c>
      <c r="B3200" s="1">
        <v>350401819</v>
      </c>
      <c r="C3200" s="1">
        <v>24741</v>
      </c>
      <c r="D3200" s="66">
        <v>44972</v>
      </c>
      <c r="E3200" s="54">
        <v>129</v>
      </c>
      <c r="F3200" s="56" t="s">
        <v>68</v>
      </c>
      <c r="G3200" s="56" t="s">
        <v>73</v>
      </c>
      <c r="H3200" s="56" t="s">
        <v>1059</v>
      </c>
      <c r="I3200" s="56" t="s">
        <v>1484</v>
      </c>
      <c r="J3200" s="54" t="s">
        <v>1485</v>
      </c>
      <c r="K3200" s="1">
        <v>31.0447764918</v>
      </c>
      <c r="L3200" s="1">
        <v>46.249576203399997</v>
      </c>
      <c r="M3200" s="1">
        <v>1</v>
      </c>
      <c r="N3200" s="9">
        <f>DATE(YEAR(TblLocations[[#This Row],[ODK_DateOfSubmission]]),MONTH(TblLocations[[#This Row],[ODK_DateOfSubmission]]),DAY(TblLocations[[#This Row],[ODK_DateOfSubmission]]))</f>
        <v>44972</v>
      </c>
      <c r="O3200" s="23" t="str">
        <f>_xlfn.CONCAT( YEAR(TblLocations[[#This Row],[ODK_DateOfSubmission]]), "-",TEXT( MONTH(TblLocations[[#This Row],[ODK_DateOfSubmission]]),"00"))</f>
        <v>2023-02</v>
      </c>
    </row>
    <row r="3201" spans="1:15" x14ac:dyDescent="0.25">
      <c r="A3201" s="13">
        <v>3504019</v>
      </c>
      <c r="B3201" s="1">
        <v>350401919</v>
      </c>
      <c r="C3201" s="1">
        <v>9470</v>
      </c>
      <c r="D3201" s="66">
        <v>44972</v>
      </c>
      <c r="E3201" s="54">
        <v>129</v>
      </c>
      <c r="F3201" s="56" t="s">
        <v>68</v>
      </c>
      <c r="G3201" s="56" t="s">
        <v>73</v>
      </c>
      <c r="H3201" s="56" t="s">
        <v>1059</v>
      </c>
      <c r="I3201" s="56" t="s">
        <v>1076</v>
      </c>
      <c r="J3201" s="54" t="s">
        <v>1077</v>
      </c>
      <c r="K3201" s="1">
        <v>31.0569626851</v>
      </c>
      <c r="L3201" s="1">
        <v>46.266143804899997</v>
      </c>
      <c r="M3201" s="1">
        <v>4</v>
      </c>
      <c r="N3201" s="9">
        <f>DATE(YEAR(TblLocations[[#This Row],[ODK_DateOfSubmission]]),MONTH(TblLocations[[#This Row],[ODK_DateOfSubmission]]),DAY(TblLocations[[#This Row],[ODK_DateOfSubmission]]))</f>
        <v>44972</v>
      </c>
      <c r="O3201" s="23" t="str">
        <f>_xlfn.CONCAT( YEAR(TblLocations[[#This Row],[ODK_DateOfSubmission]]), "-",TEXT( MONTH(TblLocations[[#This Row],[ODK_DateOfSubmission]]),"00"))</f>
        <v>2023-02</v>
      </c>
    </row>
    <row r="3202" spans="1:15" x14ac:dyDescent="0.25">
      <c r="A3202" s="13">
        <v>3504019</v>
      </c>
      <c r="B3202" s="1">
        <v>350401919</v>
      </c>
      <c r="C3202" s="1">
        <v>9470</v>
      </c>
      <c r="D3202" s="66">
        <v>44972</v>
      </c>
      <c r="E3202" s="54">
        <v>129</v>
      </c>
      <c r="F3202" s="56" t="s">
        <v>68</v>
      </c>
      <c r="G3202" s="56" t="s">
        <v>73</v>
      </c>
      <c r="H3202" s="56" t="s">
        <v>1059</v>
      </c>
      <c r="I3202" s="56" t="s">
        <v>1076</v>
      </c>
      <c r="J3202" s="54" t="s">
        <v>1077</v>
      </c>
      <c r="K3202" s="1">
        <v>31.0569626851</v>
      </c>
      <c r="L3202" s="1">
        <v>46.266143804899997</v>
      </c>
      <c r="M3202" s="1">
        <v>3</v>
      </c>
      <c r="N3202" s="9">
        <f>DATE(YEAR(TblLocations[[#This Row],[ODK_DateOfSubmission]]),MONTH(TblLocations[[#This Row],[ODK_DateOfSubmission]]),DAY(TblLocations[[#This Row],[ODK_DateOfSubmission]]))</f>
        <v>44972</v>
      </c>
      <c r="O3202" s="23" t="str">
        <f>_xlfn.CONCAT( YEAR(TblLocations[[#This Row],[ODK_DateOfSubmission]]), "-",TEXT( MONTH(TblLocations[[#This Row],[ODK_DateOfSubmission]]),"00"))</f>
        <v>2023-02</v>
      </c>
    </row>
    <row r="3203" spans="1:15" x14ac:dyDescent="0.25">
      <c r="A3203" s="13">
        <v>3504019</v>
      </c>
      <c r="B3203" s="1">
        <v>350401919</v>
      </c>
      <c r="C3203" s="1">
        <v>9470</v>
      </c>
      <c r="D3203" s="66">
        <v>44972</v>
      </c>
      <c r="E3203" s="54">
        <v>129</v>
      </c>
      <c r="F3203" s="56" t="s">
        <v>68</v>
      </c>
      <c r="G3203" s="56" t="s">
        <v>73</v>
      </c>
      <c r="H3203" s="56" t="s">
        <v>1059</v>
      </c>
      <c r="I3203" s="56" t="s">
        <v>1076</v>
      </c>
      <c r="J3203" s="54" t="s">
        <v>1077</v>
      </c>
      <c r="K3203" s="1">
        <v>31.0569626851</v>
      </c>
      <c r="L3203" s="1">
        <v>46.266143804899997</v>
      </c>
      <c r="M3203" s="1">
        <v>3</v>
      </c>
      <c r="N3203" s="9">
        <f>DATE(YEAR(TblLocations[[#This Row],[ODK_DateOfSubmission]]),MONTH(TblLocations[[#This Row],[ODK_DateOfSubmission]]),DAY(TblLocations[[#This Row],[ODK_DateOfSubmission]]))</f>
        <v>44972</v>
      </c>
      <c r="O3203" s="23" t="str">
        <f>_xlfn.CONCAT( YEAR(TblLocations[[#This Row],[ODK_DateOfSubmission]]), "-",TEXT( MONTH(TblLocations[[#This Row],[ODK_DateOfSubmission]]),"00"))</f>
        <v>2023-02</v>
      </c>
    </row>
    <row r="3204" spans="1:15" x14ac:dyDescent="0.25">
      <c r="A3204" s="13">
        <v>3504019</v>
      </c>
      <c r="B3204" s="1">
        <v>350401919</v>
      </c>
      <c r="C3204" s="1">
        <v>9470</v>
      </c>
      <c r="D3204" s="66">
        <v>44972</v>
      </c>
      <c r="E3204" s="54">
        <v>129</v>
      </c>
      <c r="F3204" s="56" t="s">
        <v>68</v>
      </c>
      <c r="G3204" s="56" t="s">
        <v>73</v>
      </c>
      <c r="H3204" s="56" t="s">
        <v>1059</v>
      </c>
      <c r="I3204" s="56" t="s">
        <v>1076</v>
      </c>
      <c r="J3204" s="54" t="s">
        <v>1077</v>
      </c>
      <c r="K3204" s="1">
        <v>31.0569626851</v>
      </c>
      <c r="L3204" s="1">
        <v>46.266143804899997</v>
      </c>
      <c r="M3204" s="1">
        <v>3</v>
      </c>
      <c r="N3204" s="9">
        <f>DATE(YEAR(TblLocations[[#This Row],[ODK_DateOfSubmission]]),MONTH(TblLocations[[#This Row],[ODK_DateOfSubmission]]),DAY(TblLocations[[#This Row],[ODK_DateOfSubmission]]))</f>
        <v>44972</v>
      </c>
      <c r="O3204" s="23" t="str">
        <f>_xlfn.CONCAT( YEAR(TblLocations[[#This Row],[ODK_DateOfSubmission]]), "-",TEXT( MONTH(TblLocations[[#This Row],[ODK_DateOfSubmission]]),"00"))</f>
        <v>2023-02</v>
      </c>
    </row>
    <row r="3205" spans="1:15" x14ac:dyDescent="0.25">
      <c r="A3205" s="13">
        <v>3504021</v>
      </c>
      <c r="B3205" s="1">
        <v>350402119</v>
      </c>
      <c r="C3205" s="1">
        <v>10335</v>
      </c>
      <c r="D3205" s="66">
        <v>44991</v>
      </c>
      <c r="E3205" s="54">
        <v>129</v>
      </c>
      <c r="F3205" s="56" t="s">
        <v>68</v>
      </c>
      <c r="G3205" s="56" t="s">
        <v>73</v>
      </c>
      <c r="H3205" s="56" t="s">
        <v>1059</v>
      </c>
      <c r="I3205" s="56" t="s">
        <v>1078</v>
      </c>
      <c r="J3205" s="54" t="s">
        <v>1079</v>
      </c>
      <c r="K3205" s="1">
        <v>31.0506383486</v>
      </c>
      <c r="L3205" s="1">
        <v>46.269343302599999</v>
      </c>
      <c r="M3205" s="1">
        <v>4</v>
      </c>
      <c r="N3205" s="9">
        <f>DATE(YEAR(TblLocations[[#This Row],[ODK_DateOfSubmission]]),MONTH(TblLocations[[#This Row],[ODK_DateOfSubmission]]),DAY(TblLocations[[#This Row],[ODK_DateOfSubmission]]))</f>
        <v>44991</v>
      </c>
      <c r="O3205" s="23" t="str">
        <f>_xlfn.CONCAT( YEAR(TblLocations[[#This Row],[ODK_DateOfSubmission]]), "-",TEXT( MONTH(TblLocations[[#This Row],[ODK_DateOfSubmission]]),"00"))</f>
        <v>2023-03</v>
      </c>
    </row>
    <row r="3206" spans="1:15" x14ac:dyDescent="0.25">
      <c r="A3206" s="13">
        <v>3504021</v>
      </c>
      <c r="B3206" s="1">
        <v>350402119</v>
      </c>
      <c r="C3206" s="1">
        <v>10335</v>
      </c>
      <c r="D3206" s="66">
        <v>44991</v>
      </c>
      <c r="E3206" s="54">
        <v>129</v>
      </c>
      <c r="F3206" s="56" t="s">
        <v>68</v>
      </c>
      <c r="G3206" s="56" t="s">
        <v>73</v>
      </c>
      <c r="H3206" s="56" t="s">
        <v>1059</v>
      </c>
      <c r="I3206" s="56" t="s">
        <v>1078</v>
      </c>
      <c r="J3206" s="54" t="s">
        <v>1079</v>
      </c>
      <c r="K3206" s="1">
        <v>31.0506383486</v>
      </c>
      <c r="L3206" s="1">
        <v>46.269343302599999</v>
      </c>
      <c r="M3206" s="1">
        <v>3</v>
      </c>
      <c r="N3206" s="9">
        <f>DATE(YEAR(TblLocations[[#This Row],[ODK_DateOfSubmission]]),MONTH(TblLocations[[#This Row],[ODK_DateOfSubmission]]),DAY(TblLocations[[#This Row],[ODK_DateOfSubmission]]))</f>
        <v>44991</v>
      </c>
      <c r="O3206" s="23" t="str">
        <f>_xlfn.CONCAT( YEAR(TblLocations[[#This Row],[ODK_DateOfSubmission]]), "-",TEXT( MONTH(TblLocations[[#This Row],[ODK_DateOfSubmission]]),"00"))</f>
        <v>2023-03</v>
      </c>
    </row>
    <row r="3207" spans="1:15" x14ac:dyDescent="0.25">
      <c r="A3207" s="13">
        <v>3504021</v>
      </c>
      <c r="B3207" s="1">
        <v>350402119</v>
      </c>
      <c r="C3207" s="1">
        <v>10335</v>
      </c>
      <c r="D3207" s="66">
        <v>44991</v>
      </c>
      <c r="E3207" s="54">
        <v>129</v>
      </c>
      <c r="F3207" s="56" t="s">
        <v>68</v>
      </c>
      <c r="G3207" s="56" t="s">
        <v>73</v>
      </c>
      <c r="H3207" s="56" t="s">
        <v>1059</v>
      </c>
      <c r="I3207" s="56" t="s">
        <v>1078</v>
      </c>
      <c r="J3207" s="54" t="s">
        <v>1079</v>
      </c>
      <c r="K3207" s="1">
        <v>31.0506383486</v>
      </c>
      <c r="L3207" s="1">
        <v>46.269343302599999</v>
      </c>
      <c r="M3207" s="1">
        <v>6</v>
      </c>
      <c r="N3207" s="9">
        <f>DATE(YEAR(TblLocations[[#This Row],[ODK_DateOfSubmission]]),MONTH(TblLocations[[#This Row],[ODK_DateOfSubmission]]),DAY(TblLocations[[#This Row],[ODK_DateOfSubmission]]))</f>
        <v>44991</v>
      </c>
      <c r="O3207" s="23" t="str">
        <f>_xlfn.CONCAT( YEAR(TblLocations[[#This Row],[ODK_DateOfSubmission]]), "-",TEXT( MONTH(TblLocations[[#This Row],[ODK_DateOfSubmission]]),"00"))</f>
        <v>2023-03</v>
      </c>
    </row>
    <row r="3208" spans="1:15" x14ac:dyDescent="0.25">
      <c r="A3208" s="13">
        <v>3504021</v>
      </c>
      <c r="B3208" s="1">
        <v>350402119</v>
      </c>
      <c r="C3208" s="1">
        <v>10335</v>
      </c>
      <c r="D3208" s="66">
        <v>44991</v>
      </c>
      <c r="E3208" s="54">
        <v>129</v>
      </c>
      <c r="F3208" s="56" t="s">
        <v>68</v>
      </c>
      <c r="G3208" s="56" t="s">
        <v>73</v>
      </c>
      <c r="H3208" s="56" t="s">
        <v>1059</v>
      </c>
      <c r="I3208" s="56" t="s">
        <v>1078</v>
      </c>
      <c r="J3208" s="54" t="s">
        <v>1079</v>
      </c>
      <c r="K3208" s="1">
        <v>31.0506383486</v>
      </c>
      <c r="L3208" s="1">
        <v>46.269343302599999</v>
      </c>
      <c r="M3208" s="1">
        <v>1</v>
      </c>
      <c r="N3208" s="9">
        <f>DATE(YEAR(TblLocations[[#This Row],[ODK_DateOfSubmission]]),MONTH(TblLocations[[#This Row],[ODK_DateOfSubmission]]),DAY(TblLocations[[#This Row],[ODK_DateOfSubmission]]))</f>
        <v>44991</v>
      </c>
      <c r="O3208" s="23" t="str">
        <f>_xlfn.CONCAT( YEAR(TblLocations[[#This Row],[ODK_DateOfSubmission]]), "-",TEXT( MONTH(TblLocations[[#This Row],[ODK_DateOfSubmission]]),"00"))</f>
        <v>2023-03</v>
      </c>
    </row>
    <row r="3209" spans="1:15" x14ac:dyDescent="0.25">
      <c r="A3209" s="13">
        <v>3504021</v>
      </c>
      <c r="B3209" s="1">
        <v>350402119</v>
      </c>
      <c r="C3209" s="1">
        <v>10335</v>
      </c>
      <c r="D3209" s="66">
        <v>44991</v>
      </c>
      <c r="E3209" s="54">
        <v>129</v>
      </c>
      <c r="F3209" s="56" t="s">
        <v>68</v>
      </c>
      <c r="G3209" s="56" t="s">
        <v>73</v>
      </c>
      <c r="H3209" s="56" t="s">
        <v>1059</v>
      </c>
      <c r="I3209" s="56" t="s">
        <v>1078</v>
      </c>
      <c r="J3209" s="54" t="s">
        <v>1079</v>
      </c>
      <c r="K3209" s="1">
        <v>31.0506383486</v>
      </c>
      <c r="L3209" s="1">
        <v>46.269343302599999</v>
      </c>
      <c r="M3209" s="1">
        <v>2</v>
      </c>
      <c r="N3209" s="9">
        <f>DATE(YEAR(TblLocations[[#This Row],[ODK_DateOfSubmission]]),MONTH(TblLocations[[#This Row],[ODK_DateOfSubmission]]),DAY(TblLocations[[#This Row],[ODK_DateOfSubmission]]))</f>
        <v>44991</v>
      </c>
      <c r="O3209" s="23" t="str">
        <f>_xlfn.CONCAT( YEAR(TblLocations[[#This Row],[ODK_DateOfSubmission]]), "-",TEXT( MONTH(TblLocations[[#This Row],[ODK_DateOfSubmission]]),"00"))</f>
        <v>2023-03</v>
      </c>
    </row>
    <row r="3210" spans="1:15" x14ac:dyDescent="0.25">
      <c r="A3210" s="13">
        <v>3504022</v>
      </c>
      <c r="B3210" s="1">
        <v>350402219</v>
      </c>
      <c r="C3210" s="1">
        <v>9576</v>
      </c>
      <c r="D3210" s="66">
        <v>44968</v>
      </c>
      <c r="E3210" s="54">
        <v>129</v>
      </c>
      <c r="F3210" s="56" t="s">
        <v>68</v>
      </c>
      <c r="G3210" s="56" t="s">
        <v>73</v>
      </c>
      <c r="H3210" s="56" t="s">
        <v>1059</v>
      </c>
      <c r="I3210" s="56" t="s">
        <v>1486</v>
      </c>
      <c r="J3210" s="54" t="s">
        <v>1487</v>
      </c>
      <c r="K3210" s="1">
        <v>31.132791840500001</v>
      </c>
      <c r="L3210" s="1">
        <v>46.2356646856</v>
      </c>
      <c r="M3210" s="1">
        <v>1</v>
      </c>
      <c r="N3210" s="9">
        <f>DATE(YEAR(TblLocations[[#This Row],[ODK_DateOfSubmission]]),MONTH(TblLocations[[#This Row],[ODK_DateOfSubmission]]),DAY(TblLocations[[#This Row],[ODK_DateOfSubmission]]))</f>
        <v>44968</v>
      </c>
      <c r="O3210" s="23" t="str">
        <f>_xlfn.CONCAT( YEAR(TblLocations[[#This Row],[ODK_DateOfSubmission]]), "-",TEXT( MONTH(TblLocations[[#This Row],[ODK_DateOfSubmission]]),"00"))</f>
        <v>2023-02</v>
      </c>
    </row>
    <row r="3211" spans="1:15" x14ac:dyDescent="0.25">
      <c r="A3211" s="13">
        <v>3504023</v>
      </c>
      <c r="B3211" s="1">
        <v>350402319</v>
      </c>
      <c r="C3211" s="1">
        <v>9448</v>
      </c>
      <c r="D3211" s="66">
        <v>44972</v>
      </c>
      <c r="E3211" s="54">
        <v>129</v>
      </c>
      <c r="F3211" s="56" t="s">
        <v>68</v>
      </c>
      <c r="G3211" s="56" t="s">
        <v>73</v>
      </c>
      <c r="H3211" s="56" t="s">
        <v>1059</v>
      </c>
      <c r="I3211" s="56" t="s">
        <v>1080</v>
      </c>
      <c r="J3211" s="54" t="s">
        <v>1081</v>
      </c>
      <c r="K3211" s="1">
        <v>31.027006973399999</v>
      </c>
      <c r="L3211" s="1">
        <v>46.228093038300003</v>
      </c>
      <c r="M3211" s="1">
        <v>20</v>
      </c>
      <c r="N3211" s="9">
        <f>DATE(YEAR(TblLocations[[#This Row],[ODK_DateOfSubmission]]),MONTH(TblLocations[[#This Row],[ODK_DateOfSubmission]]),DAY(TblLocations[[#This Row],[ODK_DateOfSubmission]]))</f>
        <v>44972</v>
      </c>
      <c r="O3211" s="23" t="str">
        <f>_xlfn.CONCAT( YEAR(TblLocations[[#This Row],[ODK_DateOfSubmission]]), "-",TEXT( MONTH(TblLocations[[#This Row],[ODK_DateOfSubmission]]),"00"))</f>
        <v>2023-02</v>
      </c>
    </row>
    <row r="3212" spans="1:15" x14ac:dyDescent="0.25">
      <c r="A3212" s="13">
        <v>3504023</v>
      </c>
      <c r="B3212" s="1">
        <v>350402319</v>
      </c>
      <c r="C3212" s="1">
        <v>9448</v>
      </c>
      <c r="D3212" s="66">
        <v>44972</v>
      </c>
      <c r="E3212" s="54">
        <v>129</v>
      </c>
      <c r="F3212" s="56" t="s">
        <v>68</v>
      </c>
      <c r="G3212" s="56" t="s">
        <v>73</v>
      </c>
      <c r="H3212" s="56" t="s">
        <v>1059</v>
      </c>
      <c r="I3212" s="56" t="s">
        <v>1080</v>
      </c>
      <c r="J3212" s="54" t="s">
        <v>1081</v>
      </c>
      <c r="K3212" s="1">
        <v>31.027006973399999</v>
      </c>
      <c r="L3212" s="1">
        <v>46.228093038300003</v>
      </c>
      <c r="M3212" s="1">
        <v>10</v>
      </c>
      <c r="N3212" s="9">
        <f>DATE(YEAR(TblLocations[[#This Row],[ODK_DateOfSubmission]]),MONTH(TblLocations[[#This Row],[ODK_DateOfSubmission]]),DAY(TblLocations[[#This Row],[ODK_DateOfSubmission]]))</f>
        <v>44972</v>
      </c>
      <c r="O3212" s="23" t="str">
        <f>_xlfn.CONCAT( YEAR(TblLocations[[#This Row],[ODK_DateOfSubmission]]), "-",TEXT( MONTH(TblLocations[[#This Row],[ODK_DateOfSubmission]]),"00"))</f>
        <v>2023-02</v>
      </c>
    </row>
    <row r="3213" spans="1:15" x14ac:dyDescent="0.25">
      <c r="A3213" s="13">
        <v>3504023</v>
      </c>
      <c r="B3213" s="1">
        <v>350402319</v>
      </c>
      <c r="C3213" s="1">
        <v>9448</v>
      </c>
      <c r="D3213" s="66">
        <v>44972</v>
      </c>
      <c r="E3213" s="54">
        <v>129</v>
      </c>
      <c r="F3213" s="56" t="s">
        <v>68</v>
      </c>
      <c r="G3213" s="56" t="s">
        <v>73</v>
      </c>
      <c r="H3213" s="56" t="s">
        <v>1059</v>
      </c>
      <c r="I3213" s="56" t="s">
        <v>1080</v>
      </c>
      <c r="J3213" s="54" t="s">
        <v>1081</v>
      </c>
      <c r="K3213" s="1">
        <v>31.027006973399999</v>
      </c>
      <c r="L3213" s="1">
        <v>46.228093038300003</v>
      </c>
      <c r="M3213" s="1">
        <v>15</v>
      </c>
      <c r="N3213" s="9">
        <f>DATE(YEAR(TblLocations[[#This Row],[ODK_DateOfSubmission]]),MONTH(TblLocations[[#This Row],[ODK_DateOfSubmission]]),DAY(TblLocations[[#This Row],[ODK_DateOfSubmission]]))</f>
        <v>44972</v>
      </c>
      <c r="O3213" s="23" t="str">
        <f>_xlfn.CONCAT( YEAR(TblLocations[[#This Row],[ODK_DateOfSubmission]]), "-",TEXT( MONTH(TblLocations[[#This Row],[ODK_DateOfSubmission]]),"00"))</f>
        <v>2023-02</v>
      </c>
    </row>
    <row r="3214" spans="1:15" x14ac:dyDescent="0.25">
      <c r="A3214" s="13">
        <v>3504023</v>
      </c>
      <c r="B3214" s="1">
        <v>350402319</v>
      </c>
      <c r="C3214" s="1">
        <v>9448</v>
      </c>
      <c r="D3214" s="66">
        <v>44972</v>
      </c>
      <c r="E3214" s="54">
        <v>129</v>
      </c>
      <c r="F3214" s="56" t="s">
        <v>68</v>
      </c>
      <c r="G3214" s="56" t="s">
        <v>73</v>
      </c>
      <c r="H3214" s="56" t="s">
        <v>1059</v>
      </c>
      <c r="I3214" s="56" t="s">
        <v>1080</v>
      </c>
      <c r="J3214" s="54" t="s">
        <v>1081</v>
      </c>
      <c r="K3214" s="1">
        <v>31.027006973399999</v>
      </c>
      <c r="L3214" s="1">
        <v>46.228093038300003</v>
      </c>
      <c r="M3214" s="1">
        <v>24</v>
      </c>
      <c r="N3214" s="9">
        <f>DATE(YEAR(TblLocations[[#This Row],[ODK_DateOfSubmission]]),MONTH(TblLocations[[#This Row],[ODK_DateOfSubmission]]),DAY(TblLocations[[#This Row],[ODK_DateOfSubmission]]))</f>
        <v>44972</v>
      </c>
      <c r="O3214" s="23" t="str">
        <f>_xlfn.CONCAT( YEAR(TblLocations[[#This Row],[ODK_DateOfSubmission]]), "-",TEXT( MONTH(TblLocations[[#This Row],[ODK_DateOfSubmission]]),"00"))</f>
        <v>2023-02</v>
      </c>
    </row>
    <row r="3215" spans="1:15" x14ac:dyDescent="0.25">
      <c r="A3215" s="13">
        <v>3504024</v>
      </c>
      <c r="B3215" s="1">
        <v>350402419</v>
      </c>
      <c r="C3215" s="1">
        <v>9396</v>
      </c>
      <c r="D3215" s="66">
        <v>44991</v>
      </c>
      <c r="E3215" s="54">
        <v>129</v>
      </c>
      <c r="F3215" s="56" t="s">
        <v>68</v>
      </c>
      <c r="G3215" s="56" t="s">
        <v>73</v>
      </c>
      <c r="H3215" s="56" t="s">
        <v>1059</v>
      </c>
      <c r="I3215" s="56" t="s">
        <v>1082</v>
      </c>
      <c r="J3215" s="54" t="s">
        <v>1083</v>
      </c>
      <c r="K3215" s="1">
        <v>31.0154237044</v>
      </c>
      <c r="L3215" s="1">
        <v>46.263441754500001</v>
      </c>
      <c r="M3215" s="1">
        <v>8</v>
      </c>
      <c r="N3215" s="9">
        <f>DATE(YEAR(TblLocations[[#This Row],[ODK_DateOfSubmission]]),MONTH(TblLocations[[#This Row],[ODK_DateOfSubmission]]),DAY(TblLocations[[#This Row],[ODK_DateOfSubmission]]))</f>
        <v>44991</v>
      </c>
      <c r="O3215" s="23" t="str">
        <f>_xlfn.CONCAT( YEAR(TblLocations[[#This Row],[ODK_DateOfSubmission]]), "-",TEXT( MONTH(TblLocations[[#This Row],[ODK_DateOfSubmission]]),"00"))</f>
        <v>2023-03</v>
      </c>
    </row>
    <row r="3216" spans="1:15" x14ac:dyDescent="0.25">
      <c r="A3216" s="13">
        <v>3504024</v>
      </c>
      <c r="B3216" s="1">
        <v>350402419</v>
      </c>
      <c r="C3216" s="1">
        <v>9396</v>
      </c>
      <c r="D3216" s="66">
        <v>44991</v>
      </c>
      <c r="E3216" s="54">
        <v>129</v>
      </c>
      <c r="F3216" s="56" t="s">
        <v>68</v>
      </c>
      <c r="G3216" s="56" t="s">
        <v>73</v>
      </c>
      <c r="H3216" s="56" t="s">
        <v>1059</v>
      </c>
      <c r="I3216" s="56" t="s">
        <v>1082</v>
      </c>
      <c r="J3216" s="54" t="s">
        <v>1083</v>
      </c>
      <c r="K3216" s="1">
        <v>31.0154237044</v>
      </c>
      <c r="L3216" s="1">
        <v>46.263441754500001</v>
      </c>
      <c r="M3216" s="1">
        <v>4</v>
      </c>
      <c r="N3216" s="9">
        <f>DATE(YEAR(TblLocations[[#This Row],[ODK_DateOfSubmission]]),MONTH(TblLocations[[#This Row],[ODK_DateOfSubmission]]),DAY(TblLocations[[#This Row],[ODK_DateOfSubmission]]))</f>
        <v>44991</v>
      </c>
      <c r="O3216" s="23" t="str">
        <f>_xlfn.CONCAT( YEAR(TblLocations[[#This Row],[ODK_DateOfSubmission]]), "-",TEXT( MONTH(TblLocations[[#This Row],[ODK_DateOfSubmission]]),"00"))</f>
        <v>2023-03</v>
      </c>
    </row>
    <row r="3217" spans="1:15" x14ac:dyDescent="0.25">
      <c r="A3217" s="13">
        <v>3504024</v>
      </c>
      <c r="B3217" s="1">
        <v>350402419</v>
      </c>
      <c r="C3217" s="1">
        <v>9396</v>
      </c>
      <c r="D3217" s="66">
        <v>44991</v>
      </c>
      <c r="E3217" s="54">
        <v>129</v>
      </c>
      <c r="F3217" s="56" t="s">
        <v>68</v>
      </c>
      <c r="G3217" s="56" t="s">
        <v>73</v>
      </c>
      <c r="H3217" s="56" t="s">
        <v>1059</v>
      </c>
      <c r="I3217" s="56" t="s">
        <v>1082</v>
      </c>
      <c r="J3217" s="54" t="s">
        <v>1083</v>
      </c>
      <c r="K3217" s="1">
        <v>31.0154237044</v>
      </c>
      <c r="L3217" s="1">
        <v>46.263441754500001</v>
      </c>
      <c r="M3217" s="1">
        <v>6</v>
      </c>
      <c r="N3217" s="9">
        <f>DATE(YEAR(TblLocations[[#This Row],[ODK_DateOfSubmission]]),MONTH(TblLocations[[#This Row],[ODK_DateOfSubmission]]),DAY(TblLocations[[#This Row],[ODK_DateOfSubmission]]))</f>
        <v>44991</v>
      </c>
      <c r="O3217" s="23" t="str">
        <f>_xlfn.CONCAT( YEAR(TblLocations[[#This Row],[ODK_DateOfSubmission]]), "-",TEXT( MONTH(TblLocations[[#This Row],[ODK_DateOfSubmission]]),"00"))</f>
        <v>2023-03</v>
      </c>
    </row>
    <row r="3218" spans="1:15" x14ac:dyDescent="0.25">
      <c r="A3218" s="13">
        <v>3504025</v>
      </c>
      <c r="B3218" s="1">
        <v>350402519</v>
      </c>
      <c r="C3218" s="1">
        <v>10262</v>
      </c>
      <c r="D3218" s="66">
        <v>44990</v>
      </c>
      <c r="E3218" s="54">
        <v>129</v>
      </c>
      <c r="F3218" s="56" t="s">
        <v>68</v>
      </c>
      <c r="G3218" s="56" t="s">
        <v>73</v>
      </c>
      <c r="H3218" s="56" t="s">
        <v>1059</v>
      </c>
      <c r="I3218" s="56" t="s">
        <v>1084</v>
      </c>
      <c r="J3218" s="54" t="s">
        <v>1085</v>
      </c>
      <c r="K3218" s="1">
        <v>31.074394900600002</v>
      </c>
      <c r="L3218" s="1">
        <v>46.250142994800001</v>
      </c>
      <c r="M3218" s="1">
        <v>10</v>
      </c>
      <c r="N3218" s="9">
        <f>DATE(YEAR(TblLocations[[#This Row],[ODK_DateOfSubmission]]),MONTH(TblLocations[[#This Row],[ODK_DateOfSubmission]]),DAY(TblLocations[[#This Row],[ODK_DateOfSubmission]]))</f>
        <v>44990</v>
      </c>
      <c r="O3218" s="23" t="str">
        <f>_xlfn.CONCAT( YEAR(TblLocations[[#This Row],[ODK_DateOfSubmission]]), "-",TEXT( MONTH(TblLocations[[#This Row],[ODK_DateOfSubmission]]),"00"))</f>
        <v>2023-03</v>
      </c>
    </row>
    <row r="3219" spans="1:15" x14ac:dyDescent="0.25">
      <c r="A3219" s="13">
        <v>3504025</v>
      </c>
      <c r="B3219" s="1">
        <v>350402519</v>
      </c>
      <c r="C3219" s="1">
        <v>10262</v>
      </c>
      <c r="D3219" s="66">
        <v>44990</v>
      </c>
      <c r="E3219" s="54">
        <v>129</v>
      </c>
      <c r="F3219" s="56" t="s">
        <v>68</v>
      </c>
      <c r="G3219" s="56" t="s">
        <v>73</v>
      </c>
      <c r="H3219" s="56" t="s">
        <v>1059</v>
      </c>
      <c r="I3219" s="56" t="s">
        <v>1084</v>
      </c>
      <c r="J3219" s="54" t="s">
        <v>1085</v>
      </c>
      <c r="K3219" s="1">
        <v>31.074394900600002</v>
      </c>
      <c r="L3219" s="1">
        <v>46.250142994800001</v>
      </c>
      <c r="M3219" s="1">
        <v>10</v>
      </c>
      <c r="N3219" s="9">
        <f>DATE(YEAR(TblLocations[[#This Row],[ODK_DateOfSubmission]]),MONTH(TblLocations[[#This Row],[ODK_DateOfSubmission]]),DAY(TblLocations[[#This Row],[ODK_DateOfSubmission]]))</f>
        <v>44990</v>
      </c>
      <c r="O3219" s="23" t="str">
        <f>_xlfn.CONCAT( YEAR(TblLocations[[#This Row],[ODK_DateOfSubmission]]), "-",TEXT( MONTH(TblLocations[[#This Row],[ODK_DateOfSubmission]]),"00"))</f>
        <v>2023-03</v>
      </c>
    </row>
    <row r="3220" spans="1:15" x14ac:dyDescent="0.25">
      <c r="A3220" s="13">
        <v>3504025</v>
      </c>
      <c r="B3220" s="1">
        <v>350402519</v>
      </c>
      <c r="C3220" s="1">
        <v>10262</v>
      </c>
      <c r="D3220" s="66">
        <v>44990</v>
      </c>
      <c r="E3220" s="54">
        <v>129</v>
      </c>
      <c r="F3220" s="56" t="s">
        <v>68</v>
      </c>
      <c r="G3220" s="56" t="s">
        <v>73</v>
      </c>
      <c r="H3220" s="56" t="s">
        <v>1059</v>
      </c>
      <c r="I3220" s="56" t="s">
        <v>1084</v>
      </c>
      <c r="J3220" s="54" t="s">
        <v>1085</v>
      </c>
      <c r="K3220" s="1">
        <v>31.074394900600002</v>
      </c>
      <c r="L3220" s="1">
        <v>46.250142994800001</v>
      </c>
      <c r="M3220" s="1">
        <v>35</v>
      </c>
      <c r="N3220" s="9">
        <f>DATE(YEAR(TblLocations[[#This Row],[ODK_DateOfSubmission]]),MONTH(TblLocations[[#This Row],[ODK_DateOfSubmission]]),DAY(TblLocations[[#This Row],[ODK_DateOfSubmission]]))</f>
        <v>44990</v>
      </c>
      <c r="O3220" s="23" t="str">
        <f>_xlfn.CONCAT( YEAR(TblLocations[[#This Row],[ODK_DateOfSubmission]]), "-",TEXT( MONTH(TblLocations[[#This Row],[ODK_DateOfSubmission]]),"00"))</f>
        <v>2023-03</v>
      </c>
    </row>
    <row r="3221" spans="1:15" x14ac:dyDescent="0.25">
      <c r="A3221" s="13">
        <v>3504025</v>
      </c>
      <c r="B3221" s="1">
        <v>350402519</v>
      </c>
      <c r="C3221" s="1">
        <v>10262</v>
      </c>
      <c r="D3221" s="66">
        <v>44990</v>
      </c>
      <c r="E3221" s="54">
        <v>129</v>
      </c>
      <c r="F3221" s="56" t="s">
        <v>68</v>
      </c>
      <c r="G3221" s="56" t="s">
        <v>73</v>
      </c>
      <c r="H3221" s="56" t="s">
        <v>1059</v>
      </c>
      <c r="I3221" s="56" t="s">
        <v>1084</v>
      </c>
      <c r="J3221" s="54" t="s">
        <v>1085</v>
      </c>
      <c r="K3221" s="1">
        <v>31.074394900600002</v>
      </c>
      <c r="L3221" s="1">
        <v>46.250142994800001</v>
      </c>
      <c r="M3221" s="1">
        <v>30</v>
      </c>
      <c r="N3221" s="9">
        <f>DATE(YEAR(TblLocations[[#This Row],[ODK_DateOfSubmission]]),MONTH(TblLocations[[#This Row],[ODK_DateOfSubmission]]),DAY(TblLocations[[#This Row],[ODK_DateOfSubmission]]))</f>
        <v>44990</v>
      </c>
      <c r="O3221" s="23" t="str">
        <f>_xlfn.CONCAT( YEAR(TblLocations[[#This Row],[ODK_DateOfSubmission]]), "-",TEXT( MONTH(TblLocations[[#This Row],[ODK_DateOfSubmission]]),"00"))</f>
        <v>2023-03</v>
      </c>
    </row>
    <row r="3222" spans="1:15" x14ac:dyDescent="0.25">
      <c r="A3222" s="13">
        <v>3504025</v>
      </c>
      <c r="B3222" s="1">
        <v>350402519</v>
      </c>
      <c r="C3222" s="1">
        <v>10262</v>
      </c>
      <c r="D3222" s="66">
        <v>44990</v>
      </c>
      <c r="E3222" s="54">
        <v>129</v>
      </c>
      <c r="F3222" s="56" t="s">
        <v>68</v>
      </c>
      <c r="G3222" s="56" t="s">
        <v>73</v>
      </c>
      <c r="H3222" s="56" t="s">
        <v>1059</v>
      </c>
      <c r="I3222" s="56" t="s">
        <v>1084</v>
      </c>
      <c r="J3222" s="54" t="s">
        <v>1085</v>
      </c>
      <c r="K3222" s="1">
        <v>31.074394900600002</v>
      </c>
      <c r="L3222" s="1">
        <v>46.250142994800001</v>
      </c>
      <c r="M3222" s="1">
        <v>10</v>
      </c>
      <c r="N3222" s="9">
        <f>DATE(YEAR(TblLocations[[#This Row],[ODK_DateOfSubmission]]),MONTH(TblLocations[[#This Row],[ODK_DateOfSubmission]]),DAY(TblLocations[[#This Row],[ODK_DateOfSubmission]]))</f>
        <v>44990</v>
      </c>
      <c r="O3222" s="23" t="str">
        <f>_xlfn.CONCAT( YEAR(TblLocations[[#This Row],[ODK_DateOfSubmission]]), "-",TEXT( MONTH(TblLocations[[#This Row],[ODK_DateOfSubmission]]),"00"))</f>
        <v>2023-03</v>
      </c>
    </row>
    <row r="3223" spans="1:15" x14ac:dyDescent="0.25">
      <c r="A3223" s="13">
        <v>3504026</v>
      </c>
      <c r="B3223" s="1">
        <v>350402619</v>
      </c>
      <c r="C3223" s="1">
        <v>10253</v>
      </c>
      <c r="D3223" s="66">
        <v>44972</v>
      </c>
      <c r="E3223" s="54">
        <v>129</v>
      </c>
      <c r="F3223" s="56" t="s">
        <v>68</v>
      </c>
      <c r="G3223" s="56" t="s">
        <v>73</v>
      </c>
      <c r="H3223" s="56" t="s">
        <v>1059</v>
      </c>
      <c r="I3223" s="56" t="s">
        <v>1086</v>
      </c>
      <c r="J3223" s="54" t="s">
        <v>1087</v>
      </c>
      <c r="K3223" s="1">
        <v>31.038477412900001</v>
      </c>
      <c r="L3223" s="1">
        <v>46.2356561609</v>
      </c>
      <c r="M3223" s="1">
        <v>2</v>
      </c>
      <c r="N3223" s="9">
        <f>DATE(YEAR(TblLocations[[#This Row],[ODK_DateOfSubmission]]),MONTH(TblLocations[[#This Row],[ODK_DateOfSubmission]]),DAY(TblLocations[[#This Row],[ODK_DateOfSubmission]]))</f>
        <v>44972</v>
      </c>
      <c r="O3223" s="23" t="str">
        <f>_xlfn.CONCAT( YEAR(TblLocations[[#This Row],[ODK_DateOfSubmission]]), "-",TEXT( MONTH(TblLocations[[#This Row],[ODK_DateOfSubmission]]),"00"))</f>
        <v>2023-02</v>
      </c>
    </row>
    <row r="3224" spans="1:15" x14ac:dyDescent="0.25">
      <c r="A3224" s="13">
        <v>3504026</v>
      </c>
      <c r="B3224" s="1">
        <v>350402619</v>
      </c>
      <c r="C3224" s="1">
        <v>10253</v>
      </c>
      <c r="D3224" s="66">
        <v>44972</v>
      </c>
      <c r="E3224" s="54">
        <v>129</v>
      </c>
      <c r="F3224" s="56" t="s">
        <v>68</v>
      </c>
      <c r="G3224" s="56" t="s">
        <v>73</v>
      </c>
      <c r="H3224" s="56" t="s">
        <v>1059</v>
      </c>
      <c r="I3224" s="56" t="s">
        <v>1086</v>
      </c>
      <c r="J3224" s="54" t="s">
        <v>1087</v>
      </c>
      <c r="K3224" s="1">
        <v>31.038477412900001</v>
      </c>
      <c r="L3224" s="1">
        <v>46.2356561609</v>
      </c>
      <c r="M3224" s="1">
        <v>5</v>
      </c>
      <c r="N3224" s="9">
        <f>DATE(YEAR(TblLocations[[#This Row],[ODK_DateOfSubmission]]),MONTH(TblLocations[[#This Row],[ODK_DateOfSubmission]]),DAY(TblLocations[[#This Row],[ODK_DateOfSubmission]]))</f>
        <v>44972</v>
      </c>
      <c r="O3224" s="23" t="str">
        <f>_xlfn.CONCAT( YEAR(TblLocations[[#This Row],[ODK_DateOfSubmission]]), "-",TEXT( MONTH(TblLocations[[#This Row],[ODK_DateOfSubmission]]),"00"))</f>
        <v>2023-02</v>
      </c>
    </row>
    <row r="3225" spans="1:15" x14ac:dyDescent="0.25">
      <c r="A3225" s="13">
        <v>3504027</v>
      </c>
      <c r="B3225" s="1">
        <v>350402719</v>
      </c>
      <c r="C3225" s="1">
        <v>24885</v>
      </c>
      <c r="D3225" s="66">
        <v>44969</v>
      </c>
      <c r="E3225" s="54">
        <v>129</v>
      </c>
      <c r="F3225" s="56" t="s">
        <v>68</v>
      </c>
      <c r="G3225" s="56" t="s">
        <v>73</v>
      </c>
      <c r="H3225" s="56" t="s">
        <v>1059</v>
      </c>
      <c r="I3225" s="56" t="s">
        <v>1488</v>
      </c>
      <c r="J3225" s="54" t="s">
        <v>1125</v>
      </c>
      <c r="K3225" s="1">
        <v>31.061467899099998</v>
      </c>
      <c r="L3225" s="1">
        <v>46.278157583599999</v>
      </c>
      <c r="M3225" s="1">
        <v>3</v>
      </c>
      <c r="N3225" s="9">
        <f>DATE(YEAR(TblLocations[[#This Row],[ODK_DateOfSubmission]]),MONTH(TblLocations[[#This Row],[ODK_DateOfSubmission]]),DAY(TblLocations[[#This Row],[ODK_DateOfSubmission]]))</f>
        <v>44969</v>
      </c>
      <c r="O3225" s="23" t="str">
        <f>_xlfn.CONCAT( YEAR(TblLocations[[#This Row],[ODK_DateOfSubmission]]), "-",TEXT( MONTH(TblLocations[[#This Row],[ODK_DateOfSubmission]]),"00"))</f>
        <v>2023-02</v>
      </c>
    </row>
    <row r="3226" spans="1:15" x14ac:dyDescent="0.25">
      <c r="A3226" s="13">
        <v>3504028</v>
      </c>
      <c r="B3226" s="1">
        <v>350402819</v>
      </c>
      <c r="C3226" s="1">
        <v>25526</v>
      </c>
      <c r="D3226" s="66">
        <v>44969</v>
      </c>
      <c r="E3226" s="54">
        <v>129</v>
      </c>
      <c r="F3226" s="56" t="s">
        <v>68</v>
      </c>
      <c r="G3226" s="56" t="s">
        <v>73</v>
      </c>
      <c r="H3226" s="56" t="s">
        <v>1059</v>
      </c>
      <c r="I3226" s="56" t="s">
        <v>1088</v>
      </c>
      <c r="J3226" s="54" t="s">
        <v>1039</v>
      </c>
      <c r="K3226" s="1">
        <v>31.036175809100001</v>
      </c>
      <c r="L3226" s="1">
        <v>46.220527480000001</v>
      </c>
      <c r="M3226" s="1">
        <v>14</v>
      </c>
      <c r="N3226" s="9">
        <f>DATE(YEAR(TblLocations[[#This Row],[ODK_DateOfSubmission]]),MONTH(TblLocations[[#This Row],[ODK_DateOfSubmission]]),DAY(TblLocations[[#This Row],[ODK_DateOfSubmission]]))</f>
        <v>44969</v>
      </c>
      <c r="O3226" s="23" t="str">
        <f>_xlfn.CONCAT( YEAR(TblLocations[[#This Row],[ODK_DateOfSubmission]]), "-",TEXT( MONTH(TblLocations[[#This Row],[ODK_DateOfSubmission]]),"00"))</f>
        <v>2023-02</v>
      </c>
    </row>
    <row r="3227" spans="1:15" x14ac:dyDescent="0.25">
      <c r="A3227" s="13">
        <v>3504028</v>
      </c>
      <c r="B3227" s="1">
        <v>350402819</v>
      </c>
      <c r="C3227" s="1">
        <v>25526</v>
      </c>
      <c r="D3227" s="66">
        <v>44969</v>
      </c>
      <c r="E3227" s="54">
        <v>129</v>
      </c>
      <c r="F3227" s="56" t="s">
        <v>68</v>
      </c>
      <c r="G3227" s="56" t="s">
        <v>73</v>
      </c>
      <c r="H3227" s="56" t="s">
        <v>1059</v>
      </c>
      <c r="I3227" s="56" t="s">
        <v>1088</v>
      </c>
      <c r="J3227" s="54" t="s">
        <v>1039</v>
      </c>
      <c r="K3227" s="1">
        <v>31.036175809100001</v>
      </c>
      <c r="L3227" s="1">
        <v>46.220527480000001</v>
      </c>
      <c r="M3227" s="1">
        <v>8</v>
      </c>
      <c r="N3227" s="9">
        <f>DATE(YEAR(TblLocations[[#This Row],[ODK_DateOfSubmission]]),MONTH(TblLocations[[#This Row],[ODK_DateOfSubmission]]),DAY(TblLocations[[#This Row],[ODK_DateOfSubmission]]))</f>
        <v>44969</v>
      </c>
      <c r="O3227" s="23" t="str">
        <f>_xlfn.CONCAT( YEAR(TblLocations[[#This Row],[ODK_DateOfSubmission]]), "-",TEXT( MONTH(TblLocations[[#This Row],[ODK_DateOfSubmission]]),"00"))</f>
        <v>2023-02</v>
      </c>
    </row>
    <row r="3228" spans="1:15" x14ac:dyDescent="0.25">
      <c r="A3228" s="13">
        <v>3504028</v>
      </c>
      <c r="B3228" s="1">
        <v>350402819</v>
      </c>
      <c r="C3228" s="1">
        <v>25526</v>
      </c>
      <c r="D3228" s="66">
        <v>44969</v>
      </c>
      <c r="E3228" s="54">
        <v>129</v>
      </c>
      <c r="F3228" s="56" t="s">
        <v>68</v>
      </c>
      <c r="G3228" s="56" t="s">
        <v>73</v>
      </c>
      <c r="H3228" s="56" t="s">
        <v>1059</v>
      </c>
      <c r="I3228" s="56" t="s">
        <v>1088</v>
      </c>
      <c r="J3228" s="54" t="s">
        <v>1039</v>
      </c>
      <c r="K3228" s="1">
        <v>31.036175809100001</v>
      </c>
      <c r="L3228" s="1">
        <v>46.220527480000001</v>
      </c>
      <c r="M3228" s="1">
        <v>13</v>
      </c>
      <c r="N3228" s="9">
        <f>DATE(YEAR(TblLocations[[#This Row],[ODK_DateOfSubmission]]),MONTH(TblLocations[[#This Row],[ODK_DateOfSubmission]]),DAY(TblLocations[[#This Row],[ODK_DateOfSubmission]]))</f>
        <v>44969</v>
      </c>
      <c r="O3228" s="23" t="str">
        <f>_xlfn.CONCAT( YEAR(TblLocations[[#This Row],[ODK_DateOfSubmission]]), "-",TEXT( MONTH(TblLocations[[#This Row],[ODK_DateOfSubmission]]),"00"))</f>
        <v>2023-02</v>
      </c>
    </row>
    <row r="3229" spans="1:15" x14ac:dyDescent="0.25">
      <c r="A3229" s="13">
        <v>3504028</v>
      </c>
      <c r="B3229" s="1">
        <v>350402819</v>
      </c>
      <c r="C3229" s="1">
        <v>25526</v>
      </c>
      <c r="D3229" s="66">
        <v>44969</v>
      </c>
      <c r="E3229" s="54">
        <v>129</v>
      </c>
      <c r="F3229" s="56" t="s">
        <v>68</v>
      </c>
      <c r="G3229" s="56" t="s">
        <v>73</v>
      </c>
      <c r="H3229" s="56" t="s">
        <v>1059</v>
      </c>
      <c r="I3229" s="56" t="s">
        <v>1088</v>
      </c>
      <c r="J3229" s="54" t="s">
        <v>1039</v>
      </c>
      <c r="K3229" s="1">
        <v>31.036175809100001</v>
      </c>
      <c r="L3229" s="1">
        <v>46.220527480000001</v>
      </c>
      <c r="M3229" s="1">
        <v>10</v>
      </c>
      <c r="N3229" s="9">
        <f>DATE(YEAR(TblLocations[[#This Row],[ODK_DateOfSubmission]]),MONTH(TblLocations[[#This Row],[ODK_DateOfSubmission]]),DAY(TblLocations[[#This Row],[ODK_DateOfSubmission]]))</f>
        <v>44969</v>
      </c>
      <c r="O3229" s="23" t="str">
        <f>_xlfn.CONCAT( YEAR(TblLocations[[#This Row],[ODK_DateOfSubmission]]), "-",TEXT( MONTH(TblLocations[[#This Row],[ODK_DateOfSubmission]]),"00"))</f>
        <v>2023-02</v>
      </c>
    </row>
    <row r="3230" spans="1:15" x14ac:dyDescent="0.25">
      <c r="A3230" s="13">
        <v>3504028</v>
      </c>
      <c r="B3230" s="1">
        <v>350402819</v>
      </c>
      <c r="C3230" s="1">
        <v>25526</v>
      </c>
      <c r="D3230" s="66">
        <v>44969</v>
      </c>
      <c r="E3230" s="54">
        <v>129</v>
      </c>
      <c r="F3230" s="56" t="s">
        <v>68</v>
      </c>
      <c r="G3230" s="56" t="s">
        <v>73</v>
      </c>
      <c r="H3230" s="56" t="s">
        <v>1059</v>
      </c>
      <c r="I3230" s="56" t="s">
        <v>1088</v>
      </c>
      <c r="J3230" s="54" t="s">
        <v>1039</v>
      </c>
      <c r="K3230" s="1">
        <v>31.036175809100001</v>
      </c>
      <c r="L3230" s="1">
        <v>46.220527480000001</v>
      </c>
      <c r="M3230" s="1">
        <v>10</v>
      </c>
      <c r="N3230" s="9">
        <f>DATE(YEAR(TblLocations[[#This Row],[ODK_DateOfSubmission]]),MONTH(TblLocations[[#This Row],[ODK_DateOfSubmission]]),DAY(TblLocations[[#This Row],[ODK_DateOfSubmission]]))</f>
        <v>44969</v>
      </c>
      <c r="O3230" s="23" t="str">
        <f>_xlfn.CONCAT( YEAR(TblLocations[[#This Row],[ODK_DateOfSubmission]]), "-",TEXT( MONTH(TblLocations[[#This Row],[ODK_DateOfSubmission]]),"00"))</f>
        <v>2023-02</v>
      </c>
    </row>
    <row r="3231" spans="1:15" x14ac:dyDescent="0.25">
      <c r="A3231" s="13">
        <v>3504029</v>
      </c>
      <c r="B3231" s="1">
        <v>350402919</v>
      </c>
      <c r="C3231" s="1">
        <v>10301</v>
      </c>
      <c r="D3231" s="66">
        <v>44990</v>
      </c>
      <c r="E3231" s="54">
        <v>129</v>
      </c>
      <c r="F3231" s="56" t="s">
        <v>68</v>
      </c>
      <c r="G3231" s="56" t="s">
        <v>73</v>
      </c>
      <c r="H3231" s="56" t="s">
        <v>1059</v>
      </c>
      <c r="I3231" s="56" t="s">
        <v>1089</v>
      </c>
      <c r="J3231" s="54" t="s">
        <v>1090</v>
      </c>
      <c r="K3231" s="1">
        <v>31.069166239000001</v>
      </c>
      <c r="L3231" s="1">
        <v>46.283791055999998</v>
      </c>
      <c r="M3231" s="1">
        <v>4</v>
      </c>
      <c r="N3231" s="9">
        <f>DATE(YEAR(TblLocations[[#This Row],[ODK_DateOfSubmission]]),MONTH(TblLocations[[#This Row],[ODK_DateOfSubmission]]),DAY(TblLocations[[#This Row],[ODK_DateOfSubmission]]))</f>
        <v>44990</v>
      </c>
      <c r="O3231" s="23" t="str">
        <f>_xlfn.CONCAT( YEAR(TblLocations[[#This Row],[ODK_DateOfSubmission]]), "-",TEXT( MONTH(TblLocations[[#This Row],[ODK_DateOfSubmission]]),"00"))</f>
        <v>2023-03</v>
      </c>
    </row>
    <row r="3232" spans="1:15" x14ac:dyDescent="0.25">
      <c r="A3232" s="13">
        <v>3504029</v>
      </c>
      <c r="B3232" s="1">
        <v>350402919</v>
      </c>
      <c r="C3232" s="1">
        <v>10301</v>
      </c>
      <c r="D3232" s="66">
        <v>44990</v>
      </c>
      <c r="E3232" s="54">
        <v>129</v>
      </c>
      <c r="F3232" s="56" t="s">
        <v>68</v>
      </c>
      <c r="G3232" s="56" t="s">
        <v>73</v>
      </c>
      <c r="H3232" s="56" t="s">
        <v>1059</v>
      </c>
      <c r="I3232" s="56" t="s">
        <v>1089</v>
      </c>
      <c r="J3232" s="54" t="s">
        <v>1090</v>
      </c>
      <c r="K3232" s="1">
        <v>31.069166239000001</v>
      </c>
      <c r="L3232" s="1">
        <v>46.283791055999998</v>
      </c>
      <c r="M3232" s="1">
        <v>11</v>
      </c>
      <c r="N3232" s="9">
        <f>DATE(YEAR(TblLocations[[#This Row],[ODK_DateOfSubmission]]),MONTH(TblLocations[[#This Row],[ODK_DateOfSubmission]]),DAY(TblLocations[[#This Row],[ODK_DateOfSubmission]]))</f>
        <v>44990</v>
      </c>
      <c r="O3232" s="23" t="str">
        <f>_xlfn.CONCAT( YEAR(TblLocations[[#This Row],[ODK_DateOfSubmission]]), "-",TEXT( MONTH(TblLocations[[#This Row],[ODK_DateOfSubmission]]),"00"))</f>
        <v>2023-03</v>
      </c>
    </row>
    <row r="3233" spans="1:15" x14ac:dyDescent="0.25">
      <c r="A3233" s="13">
        <v>3504029</v>
      </c>
      <c r="B3233" s="1">
        <v>350402919</v>
      </c>
      <c r="C3233" s="1">
        <v>10301</v>
      </c>
      <c r="D3233" s="66">
        <v>44990</v>
      </c>
      <c r="E3233" s="54">
        <v>129</v>
      </c>
      <c r="F3233" s="56" t="s">
        <v>68</v>
      </c>
      <c r="G3233" s="56" t="s">
        <v>73</v>
      </c>
      <c r="H3233" s="56" t="s">
        <v>1059</v>
      </c>
      <c r="I3233" s="56" t="s">
        <v>1089</v>
      </c>
      <c r="J3233" s="54" t="s">
        <v>1090</v>
      </c>
      <c r="K3233" s="1">
        <v>31.069166239000001</v>
      </c>
      <c r="L3233" s="1">
        <v>46.283791055999998</v>
      </c>
      <c r="M3233" s="1">
        <v>6</v>
      </c>
      <c r="N3233" s="9">
        <f>DATE(YEAR(TblLocations[[#This Row],[ODK_DateOfSubmission]]),MONTH(TblLocations[[#This Row],[ODK_DateOfSubmission]]),DAY(TblLocations[[#This Row],[ODK_DateOfSubmission]]))</f>
        <v>44990</v>
      </c>
      <c r="O3233" s="23" t="str">
        <f>_xlfn.CONCAT( YEAR(TblLocations[[#This Row],[ODK_DateOfSubmission]]), "-",TEXT( MONTH(TblLocations[[#This Row],[ODK_DateOfSubmission]]),"00"))</f>
        <v>2023-03</v>
      </c>
    </row>
    <row r="3234" spans="1:15" x14ac:dyDescent="0.25">
      <c r="A3234" s="13">
        <v>3504029</v>
      </c>
      <c r="B3234" s="1">
        <v>350402919</v>
      </c>
      <c r="C3234" s="1">
        <v>10301</v>
      </c>
      <c r="D3234" s="66">
        <v>44990</v>
      </c>
      <c r="E3234" s="54">
        <v>129</v>
      </c>
      <c r="F3234" s="56" t="s">
        <v>68</v>
      </c>
      <c r="G3234" s="56" t="s">
        <v>73</v>
      </c>
      <c r="H3234" s="56" t="s">
        <v>1059</v>
      </c>
      <c r="I3234" s="56" t="s">
        <v>1089</v>
      </c>
      <c r="J3234" s="54" t="s">
        <v>1090</v>
      </c>
      <c r="K3234" s="1">
        <v>31.069166239000001</v>
      </c>
      <c r="L3234" s="1">
        <v>46.283791055999998</v>
      </c>
      <c r="M3234" s="1">
        <v>9</v>
      </c>
      <c r="N3234" s="9">
        <f>DATE(YEAR(TblLocations[[#This Row],[ODK_DateOfSubmission]]),MONTH(TblLocations[[#This Row],[ODK_DateOfSubmission]]),DAY(TblLocations[[#This Row],[ODK_DateOfSubmission]]))</f>
        <v>44990</v>
      </c>
      <c r="O3234" s="23" t="str">
        <f>_xlfn.CONCAT( YEAR(TblLocations[[#This Row],[ODK_DateOfSubmission]]), "-",TEXT( MONTH(TblLocations[[#This Row],[ODK_DateOfSubmission]]),"00"))</f>
        <v>2023-03</v>
      </c>
    </row>
    <row r="3235" spans="1:15" x14ac:dyDescent="0.25">
      <c r="A3235" s="13">
        <v>3504030</v>
      </c>
      <c r="B3235" s="1">
        <v>350403019</v>
      </c>
      <c r="C3235" s="1">
        <v>24746</v>
      </c>
      <c r="D3235" s="66">
        <v>44969</v>
      </c>
      <c r="E3235" s="54">
        <v>129</v>
      </c>
      <c r="F3235" s="56" t="s">
        <v>68</v>
      </c>
      <c r="G3235" s="56" t="s">
        <v>73</v>
      </c>
      <c r="H3235" s="56" t="s">
        <v>1059</v>
      </c>
      <c r="I3235" s="56" t="s">
        <v>1489</v>
      </c>
      <c r="J3235" s="54" t="s">
        <v>463</v>
      </c>
      <c r="K3235" s="1">
        <v>31.042946248900002</v>
      </c>
      <c r="L3235" s="1">
        <v>46.274699394599999</v>
      </c>
      <c r="M3235" s="1">
        <v>1</v>
      </c>
      <c r="N3235" s="9">
        <f>DATE(YEAR(TblLocations[[#This Row],[ODK_DateOfSubmission]]),MONTH(TblLocations[[#This Row],[ODK_DateOfSubmission]]),DAY(TblLocations[[#This Row],[ODK_DateOfSubmission]]))</f>
        <v>44969</v>
      </c>
      <c r="O3235" s="23" t="str">
        <f>_xlfn.CONCAT( YEAR(TblLocations[[#This Row],[ODK_DateOfSubmission]]), "-",TEXT( MONTH(TblLocations[[#This Row],[ODK_DateOfSubmission]]),"00"))</f>
        <v>2023-02</v>
      </c>
    </row>
    <row r="3236" spans="1:15" x14ac:dyDescent="0.25">
      <c r="A3236" s="13">
        <v>3504031</v>
      </c>
      <c r="B3236" s="1">
        <v>350403119</v>
      </c>
      <c r="C3236" s="1">
        <v>21208</v>
      </c>
      <c r="D3236" s="66">
        <v>44990</v>
      </c>
      <c r="E3236" s="54">
        <v>129</v>
      </c>
      <c r="F3236" s="56" t="s">
        <v>68</v>
      </c>
      <c r="G3236" s="56" t="s">
        <v>73</v>
      </c>
      <c r="H3236" s="56" t="s">
        <v>1059</v>
      </c>
      <c r="I3236" s="56" t="s">
        <v>1091</v>
      </c>
      <c r="J3236" s="54" t="s">
        <v>380</v>
      </c>
      <c r="K3236" s="1">
        <v>31.067779245299999</v>
      </c>
      <c r="L3236" s="1">
        <v>46.249674558199999</v>
      </c>
      <c r="M3236" s="1">
        <v>5</v>
      </c>
      <c r="N3236" s="9">
        <f>DATE(YEAR(TblLocations[[#This Row],[ODK_DateOfSubmission]]),MONTH(TblLocations[[#This Row],[ODK_DateOfSubmission]]),DAY(TblLocations[[#This Row],[ODK_DateOfSubmission]]))</f>
        <v>44990</v>
      </c>
      <c r="O3236" s="23" t="str">
        <f>_xlfn.CONCAT( YEAR(TblLocations[[#This Row],[ODK_DateOfSubmission]]), "-",TEXT( MONTH(TblLocations[[#This Row],[ODK_DateOfSubmission]]),"00"))</f>
        <v>2023-03</v>
      </c>
    </row>
    <row r="3237" spans="1:15" x14ac:dyDescent="0.25">
      <c r="A3237" s="13">
        <v>3504031</v>
      </c>
      <c r="B3237" s="1">
        <v>350403119</v>
      </c>
      <c r="C3237" s="1">
        <v>21208</v>
      </c>
      <c r="D3237" s="66">
        <v>44990</v>
      </c>
      <c r="E3237" s="54">
        <v>129</v>
      </c>
      <c r="F3237" s="56" t="s">
        <v>68</v>
      </c>
      <c r="G3237" s="56" t="s">
        <v>73</v>
      </c>
      <c r="H3237" s="56" t="s">
        <v>1059</v>
      </c>
      <c r="I3237" s="56" t="s">
        <v>1091</v>
      </c>
      <c r="J3237" s="54" t="s">
        <v>380</v>
      </c>
      <c r="K3237" s="1">
        <v>31.067779245299999</v>
      </c>
      <c r="L3237" s="1">
        <v>46.249674558199999</v>
      </c>
      <c r="M3237" s="1">
        <v>5</v>
      </c>
      <c r="N3237" s="9">
        <f>DATE(YEAR(TblLocations[[#This Row],[ODK_DateOfSubmission]]),MONTH(TblLocations[[#This Row],[ODK_DateOfSubmission]]),DAY(TblLocations[[#This Row],[ODK_DateOfSubmission]]))</f>
        <v>44990</v>
      </c>
      <c r="O3237" s="23" t="str">
        <f>_xlfn.CONCAT( YEAR(TblLocations[[#This Row],[ODK_DateOfSubmission]]), "-",TEXT( MONTH(TblLocations[[#This Row],[ODK_DateOfSubmission]]),"00"))</f>
        <v>2023-03</v>
      </c>
    </row>
    <row r="3238" spans="1:15" x14ac:dyDescent="0.25">
      <c r="A3238" s="13">
        <v>3504031</v>
      </c>
      <c r="B3238" s="1">
        <v>350403119</v>
      </c>
      <c r="C3238" s="1">
        <v>21208</v>
      </c>
      <c r="D3238" s="66">
        <v>44990</v>
      </c>
      <c r="E3238" s="54">
        <v>129</v>
      </c>
      <c r="F3238" s="56" t="s">
        <v>68</v>
      </c>
      <c r="G3238" s="56" t="s">
        <v>73</v>
      </c>
      <c r="H3238" s="56" t="s">
        <v>1059</v>
      </c>
      <c r="I3238" s="56" t="s">
        <v>1091</v>
      </c>
      <c r="J3238" s="54" t="s">
        <v>380</v>
      </c>
      <c r="K3238" s="1">
        <v>31.067779245299999</v>
      </c>
      <c r="L3238" s="1">
        <v>46.249674558199999</v>
      </c>
      <c r="M3238" s="1">
        <v>17</v>
      </c>
      <c r="N3238" s="9">
        <f>DATE(YEAR(TblLocations[[#This Row],[ODK_DateOfSubmission]]),MONTH(TblLocations[[#This Row],[ODK_DateOfSubmission]]),DAY(TblLocations[[#This Row],[ODK_DateOfSubmission]]))</f>
        <v>44990</v>
      </c>
      <c r="O3238" s="23" t="str">
        <f>_xlfn.CONCAT( YEAR(TblLocations[[#This Row],[ODK_DateOfSubmission]]), "-",TEXT( MONTH(TblLocations[[#This Row],[ODK_DateOfSubmission]]),"00"))</f>
        <v>2023-03</v>
      </c>
    </row>
    <row r="3239" spans="1:15" x14ac:dyDescent="0.25">
      <c r="A3239" s="13">
        <v>3504031</v>
      </c>
      <c r="B3239" s="1">
        <v>350403119</v>
      </c>
      <c r="C3239" s="1">
        <v>21208</v>
      </c>
      <c r="D3239" s="66">
        <v>44990</v>
      </c>
      <c r="E3239" s="54">
        <v>129</v>
      </c>
      <c r="F3239" s="56" t="s">
        <v>68</v>
      </c>
      <c r="G3239" s="56" t="s">
        <v>73</v>
      </c>
      <c r="H3239" s="56" t="s">
        <v>1059</v>
      </c>
      <c r="I3239" s="56" t="s">
        <v>1091</v>
      </c>
      <c r="J3239" s="54" t="s">
        <v>380</v>
      </c>
      <c r="K3239" s="1">
        <v>31.067779245299999</v>
      </c>
      <c r="L3239" s="1">
        <v>46.249674558199999</v>
      </c>
      <c r="M3239" s="1">
        <v>7</v>
      </c>
      <c r="N3239" s="9">
        <f>DATE(YEAR(TblLocations[[#This Row],[ODK_DateOfSubmission]]),MONTH(TblLocations[[#This Row],[ODK_DateOfSubmission]]),DAY(TblLocations[[#This Row],[ODK_DateOfSubmission]]))</f>
        <v>44990</v>
      </c>
      <c r="O3239" s="23" t="str">
        <f>_xlfn.CONCAT( YEAR(TblLocations[[#This Row],[ODK_DateOfSubmission]]), "-",TEXT( MONTH(TblLocations[[#This Row],[ODK_DateOfSubmission]]),"00"))</f>
        <v>2023-03</v>
      </c>
    </row>
    <row r="3240" spans="1:15" x14ac:dyDescent="0.25">
      <c r="A3240" s="13">
        <v>3504031</v>
      </c>
      <c r="B3240" s="1">
        <v>350403119</v>
      </c>
      <c r="C3240" s="1">
        <v>21208</v>
      </c>
      <c r="D3240" s="66">
        <v>44990</v>
      </c>
      <c r="E3240" s="54">
        <v>129</v>
      </c>
      <c r="F3240" s="56" t="s">
        <v>68</v>
      </c>
      <c r="G3240" s="56" t="s">
        <v>73</v>
      </c>
      <c r="H3240" s="56" t="s">
        <v>1059</v>
      </c>
      <c r="I3240" s="56" t="s">
        <v>1091</v>
      </c>
      <c r="J3240" s="54" t="s">
        <v>380</v>
      </c>
      <c r="K3240" s="1">
        <v>31.067779245299999</v>
      </c>
      <c r="L3240" s="1">
        <v>46.249674558199999</v>
      </c>
      <c r="M3240" s="1">
        <v>5</v>
      </c>
      <c r="N3240" s="9">
        <f>DATE(YEAR(TblLocations[[#This Row],[ODK_DateOfSubmission]]),MONTH(TblLocations[[#This Row],[ODK_DateOfSubmission]]),DAY(TblLocations[[#This Row],[ODK_DateOfSubmission]]))</f>
        <v>44990</v>
      </c>
      <c r="O3240" s="23" t="str">
        <f>_xlfn.CONCAT( YEAR(TblLocations[[#This Row],[ODK_DateOfSubmission]]), "-",TEXT( MONTH(TblLocations[[#This Row],[ODK_DateOfSubmission]]),"00"))</f>
        <v>2023-03</v>
      </c>
    </row>
    <row r="3241" spans="1:15" x14ac:dyDescent="0.25">
      <c r="A3241" s="13">
        <v>3504032</v>
      </c>
      <c r="B3241" s="1">
        <v>350403219</v>
      </c>
      <c r="C3241" s="1">
        <v>24750</v>
      </c>
      <c r="D3241" s="66">
        <v>44972</v>
      </c>
      <c r="E3241" s="54">
        <v>129</v>
      </c>
      <c r="F3241" s="56" t="s">
        <v>68</v>
      </c>
      <c r="G3241" s="56" t="s">
        <v>73</v>
      </c>
      <c r="H3241" s="56" t="s">
        <v>1059</v>
      </c>
      <c r="I3241" s="56" t="s">
        <v>1092</v>
      </c>
      <c r="J3241" s="54" t="s">
        <v>1093</v>
      </c>
      <c r="K3241" s="1">
        <v>31.034273341199999</v>
      </c>
      <c r="L3241" s="1">
        <v>46.238222611899999</v>
      </c>
      <c r="M3241" s="1">
        <v>5</v>
      </c>
      <c r="N3241" s="9">
        <f>DATE(YEAR(TblLocations[[#This Row],[ODK_DateOfSubmission]]),MONTH(TblLocations[[#This Row],[ODK_DateOfSubmission]]),DAY(TblLocations[[#This Row],[ODK_DateOfSubmission]]))</f>
        <v>44972</v>
      </c>
      <c r="O3241" s="23" t="str">
        <f>_xlfn.CONCAT( YEAR(TblLocations[[#This Row],[ODK_DateOfSubmission]]), "-",TEXT( MONTH(TblLocations[[#This Row],[ODK_DateOfSubmission]]),"00"))</f>
        <v>2023-02</v>
      </c>
    </row>
    <row r="3242" spans="1:15" x14ac:dyDescent="0.25">
      <c r="A3242" s="13">
        <v>3504032</v>
      </c>
      <c r="B3242" s="1">
        <v>350403219</v>
      </c>
      <c r="C3242" s="1">
        <v>24750</v>
      </c>
      <c r="D3242" s="66">
        <v>44972</v>
      </c>
      <c r="E3242" s="54">
        <v>129</v>
      </c>
      <c r="F3242" s="56" t="s">
        <v>68</v>
      </c>
      <c r="G3242" s="56" t="s">
        <v>73</v>
      </c>
      <c r="H3242" s="56" t="s">
        <v>1059</v>
      </c>
      <c r="I3242" s="56" t="s">
        <v>1092</v>
      </c>
      <c r="J3242" s="54" t="s">
        <v>1093</v>
      </c>
      <c r="K3242" s="1">
        <v>31.034273341199999</v>
      </c>
      <c r="L3242" s="1">
        <v>46.238222611899999</v>
      </c>
      <c r="M3242" s="1">
        <v>4</v>
      </c>
      <c r="N3242" s="9">
        <f>DATE(YEAR(TblLocations[[#This Row],[ODK_DateOfSubmission]]),MONTH(TblLocations[[#This Row],[ODK_DateOfSubmission]]),DAY(TblLocations[[#This Row],[ODK_DateOfSubmission]]))</f>
        <v>44972</v>
      </c>
      <c r="O3242" s="23" t="str">
        <f>_xlfn.CONCAT( YEAR(TblLocations[[#This Row],[ODK_DateOfSubmission]]), "-",TEXT( MONTH(TblLocations[[#This Row],[ODK_DateOfSubmission]]),"00"))</f>
        <v>2023-02</v>
      </c>
    </row>
    <row r="3243" spans="1:15" x14ac:dyDescent="0.25">
      <c r="A3243" s="13">
        <v>3504033</v>
      </c>
      <c r="B3243" s="1">
        <v>350403319</v>
      </c>
      <c r="C3243" s="1">
        <v>10259</v>
      </c>
      <c r="D3243" s="66">
        <v>44972</v>
      </c>
      <c r="E3243" s="54">
        <v>129</v>
      </c>
      <c r="F3243" s="56" t="s">
        <v>68</v>
      </c>
      <c r="G3243" s="56" t="s">
        <v>73</v>
      </c>
      <c r="H3243" s="56" t="s">
        <v>1059</v>
      </c>
      <c r="I3243" s="56" t="s">
        <v>1094</v>
      </c>
      <c r="J3243" s="54" t="s">
        <v>1095</v>
      </c>
      <c r="K3243" s="1">
        <v>31.045411312199999</v>
      </c>
      <c r="L3243" s="1">
        <v>46.277832423</v>
      </c>
      <c r="M3243" s="1">
        <v>20</v>
      </c>
      <c r="N3243" s="9">
        <f>DATE(YEAR(TblLocations[[#This Row],[ODK_DateOfSubmission]]),MONTH(TblLocations[[#This Row],[ODK_DateOfSubmission]]),DAY(TblLocations[[#This Row],[ODK_DateOfSubmission]]))</f>
        <v>44972</v>
      </c>
      <c r="O3243" s="23" t="str">
        <f>_xlfn.CONCAT( YEAR(TblLocations[[#This Row],[ODK_DateOfSubmission]]), "-",TEXT( MONTH(TblLocations[[#This Row],[ODK_DateOfSubmission]]),"00"))</f>
        <v>2023-02</v>
      </c>
    </row>
    <row r="3244" spans="1:15" x14ac:dyDescent="0.25">
      <c r="A3244" s="13">
        <v>3504033</v>
      </c>
      <c r="B3244" s="1">
        <v>350403319</v>
      </c>
      <c r="C3244" s="1">
        <v>10259</v>
      </c>
      <c r="D3244" s="66">
        <v>44972</v>
      </c>
      <c r="E3244" s="54">
        <v>129</v>
      </c>
      <c r="F3244" s="56" t="s">
        <v>68</v>
      </c>
      <c r="G3244" s="56" t="s">
        <v>73</v>
      </c>
      <c r="H3244" s="56" t="s">
        <v>1059</v>
      </c>
      <c r="I3244" s="56" t="s">
        <v>1094</v>
      </c>
      <c r="J3244" s="54" t="s">
        <v>1095</v>
      </c>
      <c r="K3244" s="1">
        <v>31.045411312199999</v>
      </c>
      <c r="L3244" s="1">
        <v>46.277832423</v>
      </c>
      <c r="M3244" s="1">
        <v>15</v>
      </c>
      <c r="N3244" s="9">
        <f>DATE(YEAR(TblLocations[[#This Row],[ODK_DateOfSubmission]]),MONTH(TblLocations[[#This Row],[ODK_DateOfSubmission]]),DAY(TblLocations[[#This Row],[ODK_DateOfSubmission]]))</f>
        <v>44972</v>
      </c>
      <c r="O3244" s="23" t="str">
        <f>_xlfn.CONCAT( YEAR(TblLocations[[#This Row],[ODK_DateOfSubmission]]), "-",TEXT( MONTH(TblLocations[[#This Row],[ODK_DateOfSubmission]]),"00"))</f>
        <v>2023-02</v>
      </c>
    </row>
    <row r="3245" spans="1:15" x14ac:dyDescent="0.25">
      <c r="A3245" s="13">
        <v>3504033</v>
      </c>
      <c r="B3245" s="1">
        <v>350403319</v>
      </c>
      <c r="C3245" s="1">
        <v>10259</v>
      </c>
      <c r="D3245" s="66">
        <v>44972</v>
      </c>
      <c r="E3245" s="54">
        <v>129</v>
      </c>
      <c r="F3245" s="56" t="s">
        <v>68</v>
      </c>
      <c r="G3245" s="56" t="s">
        <v>73</v>
      </c>
      <c r="H3245" s="56" t="s">
        <v>1059</v>
      </c>
      <c r="I3245" s="56" t="s">
        <v>1094</v>
      </c>
      <c r="J3245" s="54" t="s">
        <v>1095</v>
      </c>
      <c r="K3245" s="1">
        <v>31.045411312199999</v>
      </c>
      <c r="L3245" s="1">
        <v>46.277832423</v>
      </c>
      <c r="M3245" s="1">
        <v>15</v>
      </c>
      <c r="N3245" s="9">
        <f>DATE(YEAR(TblLocations[[#This Row],[ODK_DateOfSubmission]]),MONTH(TblLocations[[#This Row],[ODK_DateOfSubmission]]),DAY(TblLocations[[#This Row],[ODK_DateOfSubmission]]))</f>
        <v>44972</v>
      </c>
      <c r="O3245" s="23" t="str">
        <f>_xlfn.CONCAT( YEAR(TblLocations[[#This Row],[ODK_DateOfSubmission]]), "-",TEXT( MONTH(TblLocations[[#This Row],[ODK_DateOfSubmission]]),"00"))</f>
        <v>2023-02</v>
      </c>
    </row>
    <row r="3246" spans="1:15" x14ac:dyDescent="0.25">
      <c r="A3246" s="13">
        <v>3504033</v>
      </c>
      <c r="B3246" s="1">
        <v>350403319</v>
      </c>
      <c r="C3246" s="1">
        <v>10259</v>
      </c>
      <c r="D3246" s="66">
        <v>44972</v>
      </c>
      <c r="E3246" s="54">
        <v>129</v>
      </c>
      <c r="F3246" s="56" t="s">
        <v>68</v>
      </c>
      <c r="G3246" s="56" t="s">
        <v>73</v>
      </c>
      <c r="H3246" s="56" t="s">
        <v>1059</v>
      </c>
      <c r="I3246" s="56" t="s">
        <v>1094</v>
      </c>
      <c r="J3246" s="54" t="s">
        <v>1095</v>
      </c>
      <c r="K3246" s="1">
        <v>31.045411312199999</v>
      </c>
      <c r="L3246" s="1">
        <v>46.277832423</v>
      </c>
      <c r="M3246" s="1">
        <v>7</v>
      </c>
      <c r="N3246" s="9">
        <f>DATE(YEAR(TblLocations[[#This Row],[ODK_DateOfSubmission]]),MONTH(TblLocations[[#This Row],[ODK_DateOfSubmission]]),DAY(TblLocations[[#This Row],[ODK_DateOfSubmission]]))</f>
        <v>44972</v>
      </c>
      <c r="O3246" s="23" t="str">
        <f>_xlfn.CONCAT( YEAR(TblLocations[[#This Row],[ODK_DateOfSubmission]]), "-",TEXT( MONTH(TblLocations[[#This Row],[ODK_DateOfSubmission]]),"00"))</f>
        <v>2023-02</v>
      </c>
    </row>
    <row r="3247" spans="1:15" x14ac:dyDescent="0.25">
      <c r="A3247" s="13">
        <v>3504033</v>
      </c>
      <c r="B3247" s="1">
        <v>350403319</v>
      </c>
      <c r="C3247" s="1">
        <v>10259</v>
      </c>
      <c r="D3247" s="66">
        <v>44972</v>
      </c>
      <c r="E3247" s="54">
        <v>129</v>
      </c>
      <c r="F3247" s="56" t="s">
        <v>68</v>
      </c>
      <c r="G3247" s="56" t="s">
        <v>73</v>
      </c>
      <c r="H3247" s="56" t="s">
        <v>1059</v>
      </c>
      <c r="I3247" s="56" t="s">
        <v>1094</v>
      </c>
      <c r="J3247" s="54" t="s">
        <v>1095</v>
      </c>
      <c r="K3247" s="1">
        <v>31.045411312199999</v>
      </c>
      <c r="L3247" s="1">
        <v>46.277832423</v>
      </c>
      <c r="M3247" s="1">
        <v>15</v>
      </c>
      <c r="N3247" s="9">
        <f>DATE(YEAR(TblLocations[[#This Row],[ODK_DateOfSubmission]]),MONTH(TblLocations[[#This Row],[ODK_DateOfSubmission]]),DAY(TblLocations[[#This Row],[ODK_DateOfSubmission]]))</f>
        <v>44972</v>
      </c>
      <c r="O3247" s="23" t="str">
        <f>_xlfn.CONCAT( YEAR(TblLocations[[#This Row],[ODK_DateOfSubmission]]), "-",TEXT( MONTH(TblLocations[[#This Row],[ODK_DateOfSubmission]]),"00"))</f>
        <v>2023-02</v>
      </c>
    </row>
    <row r="3248" spans="1:15" x14ac:dyDescent="0.25">
      <c r="A3248" s="13">
        <v>3504034</v>
      </c>
      <c r="B3248" s="1">
        <v>350403419</v>
      </c>
      <c r="C3248" s="1">
        <v>24742</v>
      </c>
      <c r="D3248" s="66">
        <v>44969</v>
      </c>
      <c r="E3248" s="54">
        <v>129</v>
      </c>
      <c r="F3248" s="56" t="s">
        <v>68</v>
      </c>
      <c r="G3248" s="56" t="s">
        <v>73</v>
      </c>
      <c r="H3248" s="56" t="s">
        <v>1059</v>
      </c>
      <c r="I3248" s="56" t="s">
        <v>1437</v>
      </c>
      <c r="J3248" s="54" t="s">
        <v>1438</v>
      </c>
      <c r="K3248" s="1">
        <v>31.060090237699999</v>
      </c>
      <c r="L3248" s="1">
        <v>46.277220867600001</v>
      </c>
      <c r="M3248" s="1">
        <v>1</v>
      </c>
      <c r="N3248" s="9">
        <f>DATE(YEAR(TblLocations[[#This Row],[ODK_DateOfSubmission]]),MONTH(TblLocations[[#This Row],[ODK_DateOfSubmission]]),DAY(TblLocations[[#This Row],[ODK_DateOfSubmission]]))</f>
        <v>44969</v>
      </c>
      <c r="O3248" s="23" t="str">
        <f>_xlfn.CONCAT( YEAR(TblLocations[[#This Row],[ODK_DateOfSubmission]]), "-",TEXT( MONTH(TblLocations[[#This Row],[ODK_DateOfSubmission]]),"00"))</f>
        <v>2023-02</v>
      </c>
    </row>
    <row r="3249" spans="1:15" x14ac:dyDescent="0.25">
      <c r="A3249" s="13">
        <v>3504035</v>
      </c>
      <c r="B3249" s="1">
        <v>350403519</v>
      </c>
      <c r="C3249" s="1">
        <v>9398</v>
      </c>
      <c r="D3249" s="66">
        <v>44969</v>
      </c>
      <c r="E3249" s="54">
        <v>129</v>
      </c>
      <c r="F3249" s="56" t="s">
        <v>68</v>
      </c>
      <c r="G3249" s="56" t="s">
        <v>73</v>
      </c>
      <c r="H3249" s="56" t="s">
        <v>1059</v>
      </c>
      <c r="I3249" s="56" t="s">
        <v>1439</v>
      </c>
      <c r="J3249" s="54" t="s">
        <v>216</v>
      </c>
      <c r="K3249" s="1">
        <v>31.069961183</v>
      </c>
      <c r="L3249" s="1">
        <v>46.270024445899999</v>
      </c>
      <c r="M3249" s="1">
        <v>3</v>
      </c>
      <c r="N3249" s="9">
        <f>DATE(YEAR(TblLocations[[#This Row],[ODK_DateOfSubmission]]),MONTH(TblLocations[[#This Row],[ODK_DateOfSubmission]]),DAY(TblLocations[[#This Row],[ODK_DateOfSubmission]]))</f>
        <v>44969</v>
      </c>
      <c r="O3249" s="23" t="str">
        <f>_xlfn.CONCAT( YEAR(TblLocations[[#This Row],[ODK_DateOfSubmission]]), "-",TEXT( MONTH(TblLocations[[#This Row],[ODK_DateOfSubmission]]),"00"))</f>
        <v>2023-02</v>
      </c>
    </row>
    <row r="3250" spans="1:15" x14ac:dyDescent="0.25">
      <c r="A3250" s="13">
        <v>3504036</v>
      </c>
      <c r="B3250" s="1">
        <v>350403619</v>
      </c>
      <c r="C3250" s="1">
        <v>23683</v>
      </c>
      <c r="D3250" s="66">
        <v>44990</v>
      </c>
      <c r="E3250" s="54">
        <v>129</v>
      </c>
      <c r="F3250" s="56" t="s">
        <v>68</v>
      </c>
      <c r="G3250" s="56" t="s">
        <v>73</v>
      </c>
      <c r="H3250" s="56" t="s">
        <v>1059</v>
      </c>
      <c r="I3250" s="56" t="s">
        <v>1096</v>
      </c>
      <c r="J3250" s="54" t="s">
        <v>1097</v>
      </c>
      <c r="K3250" s="1">
        <v>31.03290329</v>
      </c>
      <c r="L3250" s="1">
        <v>46.251552429999997</v>
      </c>
      <c r="M3250" s="1">
        <v>4</v>
      </c>
      <c r="N3250" s="9">
        <f>DATE(YEAR(TblLocations[[#This Row],[ODK_DateOfSubmission]]),MONTH(TblLocations[[#This Row],[ODK_DateOfSubmission]]),DAY(TblLocations[[#This Row],[ODK_DateOfSubmission]]))</f>
        <v>44990</v>
      </c>
      <c r="O3250" s="23" t="str">
        <f>_xlfn.CONCAT( YEAR(TblLocations[[#This Row],[ODK_DateOfSubmission]]), "-",TEXT( MONTH(TblLocations[[#This Row],[ODK_DateOfSubmission]]),"00"))</f>
        <v>2023-03</v>
      </c>
    </row>
    <row r="3251" spans="1:15" x14ac:dyDescent="0.25">
      <c r="A3251" s="13">
        <v>3504036</v>
      </c>
      <c r="B3251" s="1">
        <v>350403619</v>
      </c>
      <c r="C3251" s="1">
        <v>23683</v>
      </c>
      <c r="D3251" s="66">
        <v>44990</v>
      </c>
      <c r="E3251" s="54">
        <v>129</v>
      </c>
      <c r="F3251" s="56" t="s">
        <v>68</v>
      </c>
      <c r="G3251" s="56" t="s">
        <v>73</v>
      </c>
      <c r="H3251" s="56" t="s">
        <v>1059</v>
      </c>
      <c r="I3251" s="56" t="s">
        <v>1096</v>
      </c>
      <c r="J3251" s="54" t="s">
        <v>1097</v>
      </c>
      <c r="K3251" s="1">
        <v>31.03290329</v>
      </c>
      <c r="L3251" s="1">
        <v>46.251552429999997</v>
      </c>
      <c r="M3251" s="1">
        <v>2</v>
      </c>
      <c r="N3251" s="9">
        <f>DATE(YEAR(TblLocations[[#This Row],[ODK_DateOfSubmission]]),MONTH(TblLocations[[#This Row],[ODK_DateOfSubmission]]),DAY(TblLocations[[#This Row],[ODK_DateOfSubmission]]))</f>
        <v>44990</v>
      </c>
      <c r="O3251" s="23" t="str">
        <f>_xlfn.CONCAT( YEAR(TblLocations[[#This Row],[ODK_DateOfSubmission]]), "-",TEXT( MONTH(TblLocations[[#This Row],[ODK_DateOfSubmission]]),"00"))</f>
        <v>2023-03</v>
      </c>
    </row>
    <row r="3252" spans="1:15" x14ac:dyDescent="0.25">
      <c r="A3252" s="13">
        <v>3504036</v>
      </c>
      <c r="B3252" s="1">
        <v>350403619</v>
      </c>
      <c r="C3252" s="1">
        <v>23683</v>
      </c>
      <c r="D3252" s="66">
        <v>44990</v>
      </c>
      <c r="E3252" s="54">
        <v>129</v>
      </c>
      <c r="F3252" s="56" t="s">
        <v>68</v>
      </c>
      <c r="G3252" s="56" t="s">
        <v>73</v>
      </c>
      <c r="H3252" s="56" t="s">
        <v>1059</v>
      </c>
      <c r="I3252" s="56" t="s">
        <v>1096</v>
      </c>
      <c r="J3252" s="54" t="s">
        <v>1097</v>
      </c>
      <c r="K3252" s="1">
        <v>31.03290329</v>
      </c>
      <c r="L3252" s="1">
        <v>46.251552429999997</v>
      </c>
      <c r="M3252" s="1">
        <v>2</v>
      </c>
      <c r="N3252" s="9">
        <f>DATE(YEAR(TblLocations[[#This Row],[ODK_DateOfSubmission]]),MONTH(TblLocations[[#This Row],[ODK_DateOfSubmission]]),DAY(TblLocations[[#This Row],[ODK_DateOfSubmission]]))</f>
        <v>44990</v>
      </c>
      <c r="O3252" s="23" t="str">
        <f>_xlfn.CONCAT( YEAR(TblLocations[[#This Row],[ODK_DateOfSubmission]]), "-",TEXT( MONTH(TblLocations[[#This Row],[ODK_DateOfSubmission]]),"00"))</f>
        <v>2023-03</v>
      </c>
    </row>
    <row r="3253" spans="1:15" x14ac:dyDescent="0.25">
      <c r="A3253" s="13">
        <v>3504038</v>
      </c>
      <c r="B3253" s="1">
        <v>350403819</v>
      </c>
      <c r="C3253" s="1">
        <v>25528</v>
      </c>
      <c r="D3253" s="66">
        <v>44969</v>
      </c>
      <c r="E3253" s="54">
        <v>129</v>
      </c>
      <c r="F3253" s="56" t="s">
        <v>68</v>
      </c>
      <c r="G3253" s="56" t="s">
        <v>73</v>
      </c>
      <c r="H3253" s="56" t="s">
        <v>1059</v>
      </c>
      <c r="I3253" s="56" t="s">
        <v>1490</v>
      </c>
      <c r="J3253" s="54" t="s">
        <v>1491</v>
      </c>
      <c r="K3253" s="1">
        <v>31.053281055100001</v>
      </c>
      <c r="L3253" s="1">
        <v>46.253512804000003</v>
      </c>
      <c r="M3253" s="1">
        <v>1</v>
      </c>
      <c r="N3253" s="9">
        <f>DATE(YEAR(TblLocations[[#This Row],[ODK_DateOfSubmission]]),MONTH(TblLocations[[#This Row],[ODK_DateOfSubmission]]),DAY(TblLocations[[#This Row],[ODK_DateOfSubmission]]))</f>
        <v>44969</v>
      </c>
      <c r="O3253" s="23" t="str">
        <f>_xlfn.CONCAT( YEAR(TblLocations[[#This Row],[ODK_DateOfSubmission]]), "-",TEXT( MONTH(TblLocations[[#This Row],[ODK_DateOfSubmission]]),"00"))</f>
        <v>2023-02</v>
      </c>
    </row>
    <row r="3254" spans="1:15" x14ac:dyDescent="0.25">
      <c r="A3254" s="13">
        <v>3504038</v>
      </c>
      <c r="B3254" s="1">
        <v>350403819</v>
      </c>
      <c r="C3254" s="1">
        <v>25528</v>
      </c>
      <c r="D3254" s="66">
        <v>44969</v>
      </c>
      <c r="E3254" s="54">
        <v>129</v>
      </c>
      <c r="F3254" s="56" t="s">
        <v>68</v>
      </c>
      <c r="G3254" s="56" t="s">
        <v>73</v>
      </c>
      <c r="H3254" s="56" t="s">
        <v>1059</v>
      </c>
      <c r="I3254" s="56" t="s">
        <v>1490</v>
      </c>
      <c r="J3254" s="54" t="s">
        <v>1491</v>
      </c>
      <c r="K3254" s="1">
        <v>31.053281055100001</v>
      </c>
      <c r="L3254" s="1">
        <v>46.253512804000003</v>
      </c>
      <c r="M3254" s="1">
        <v>1</v>
      </c>
      <c r="N3254" s="9">
        <f>DATE(YEAR(TblLocations[[#This Row],[ODK_DateOfSubmission]]),MONTH(TblLocations[[#This Row],[ODK_DateOfSubmission]]),DAY(TblLocations[[#This Row],[ODK_DateOfSubmission]]))</f>
        <v>44969</v>
      </c>
      <c r="O3254" s="23" t="str">
        <f>_xlfn.CONCAT( YEAR(TblLocations[[#This Row],[ODK_DateOfSubmission]]), "-",TEXT( MONTH(TblLocations[[#This Row],[ODK_DateOfSubmission]]),"00"))</f>
        <v>2023-02</v>
      </c>
    </row>
    <row r="3255" spans="1:15" x14ac:dyDescent="0.25">
      <c r="A3255" s="13">
        <v>3504039</v>
      </c>
      <c r="B3255" s="1">
        <v>350403919</v>
      </c>
      <c r="C3255" s="1">
        <v>25531</v>
      </c>
      <c r="D3255" s="66">
        <v>44968</v>
      </c>
      <c r="E3255" s="54">
        <v>129</v>
      </c>
      <c r="F3255" s="56" t="s">
        <v>68</v>
      </c>
      <c r="G3255" s="56" t="s">
        <v>73</v>
      </c>
      <c r="H3255" s="56" t="s">
        <v>1059</v>
      </c>
      <c r="I3255" s="56" t="s">
        <v>1492</v>
      </c>
      <c r="J3255" s="54" t="s">
        <v>1493</v>
      </c>
      <c r="K3255" s="1">
        <v>31.046486166099999</v>
      </c>
      <c r="L3255" s="1">
        <v>46.2332439666</v>
      </c>
      <c r="M3255" s="1">
        <v>7</v>
      </c>
      <c r="N3255" s="9">
        <f>DATE(YEAR(TblLocations[[#This Row],[ODK_DateOfSubmission]]),MONTH(TblLocations[[#This Row],[ODK_DateOfSubmission]]),DAY(TblLocations[[#This Row],[ODK_DateOfSubmission]]))</f>
        <v>44968</v>
      </c>
      <c r="O3255" s="23" t="str">
        <f>_xlfn.CONCAT( YEAR(TblLocations[[#This Row],[ODK_DateOfSubmission]]), "-",TEXT( MONTH(TblLocations[[#This Row],[ODK_DateOfSubmission]]),"00"))</f>
        <v>2023-02</v>
      </c>
    </row>
    <row r="3256" spans="1:15" x14ac:dyDescent="0.25">
      <c r="A3256" s="13">
        <v>3504040</v>
      </c>
      <c r="B3256" s="1">
        <v>350404019</v>
      </c>
      <c r="C3256" s="1">
        <v>25530</v>
      </c>
      <c r="D3256" s="66">
        <v>44969</v>
      </c>
      <c r="E3256" s="54">
        <v>129</v>
      </c>
      <c r="F3256" s="56" t="s">
        <v>68</v>
      </c>
      <c r="G3256" s="56" t="s">
        <v>73</v>
      </c>
      <c r="H3256" s="56" t="s">
        <v>1059</v>
      </c>
      <c r="I3256" s="56" t="s">
        <v>1351</v>
      </c>
      <c r="J3256" s="54" t="s">
        <v>1352</v>
      </c>
      <c r="K3256" s="1">
        <v>31.076769222599999</v>
      </c>
      <c r="L3256" s="1">
        <v>46.264030067599997</v>
      </c>
      <c r="M3256" s="1">
        <v>2</v>
      </c>
      <c r="N3256" s="9">
        <f>DATE(YEAR(TblLocations[[#This Row],[ODK_DateOfSubmission]]),MONTH(TblLocations[[#This Row],[ODK_DateOfSubmission]]),DAY(TblLocations[[#This Row],[ODK_DateOfSubmission]]))</f>
        <v>44969</v>
      </c>
      <c r="O3256" s="23" t="str">
        <f>_xlfn.CONCAT( YEAR(TblLocations[[#This Row],[ODK_DateOfSubmission]]), "-",TEXT( MONTH(TblLocations[[#This Row],[ODK_DateOfSubmission]]),"00"))</f>
        <v>2023-02</v>
      </c>
    </row>
    <row r="3257" spans="1:15" x14ac:dyDescent="0.25">
      <c r="A3257" s="13">
        <v>3504040</v>
      </c>
      <c r="B3257" s="1">
        <v>350404019</v>
      </c>
      <c r="C3257" s="1">
        <v>25530</v>
      </c>
      <c r="D3257" s="66">
        <v>44969</v>
      </c>
      <c r="E3257" s="54">
        <v>129</v>
      </c>
      <c r="F3257" s="56" t="s">
        <v>68</v>
      </c>
      <c r="G3257" s="56" t="s">
        <v>73</v>
      </c>
      <c r="H3257" s="56" t="s">
        <v>1059</v>
      </c>
      <c r="I3257" s="56" t="s">
        <v>1351</v>
      </c>
      <c r="J3257" s="54" t="s">
        <v>1352</v>
      </c>
      <c r="K3257" s="1">
        <v>31.076769222599999</v>
      </c>
      <c r="L3257" s="1">
        <v>46.264030067599997</v>
      </c>
      <c r="M3257" s="1">
        <v>1</v>
      </c>
      <c r="N3257" s="9">
        <f>DATE(YEAR(TblLocations[[#This Row],[ODK_DateOfSubmission]]),MONTH(TblLocations[[#This Row],[ODK_DateOfSubmission]]),DAY(TblLocations[[#This Row],[ODK_DateOfSubmission]]))</f>
        <v>44969</v>
      </c>
      <c r="O3257" s="23" t="str">
        <f>_xlfn.CONCAT( YEAR(TblLocations[[#This Row],[ODK_DateOfSubmission]]), "-",TEXT( MONTH(TblLocations[[#This Row],[ODK_DateOfSubmission]]),"00"))</f>
        <v>2023-02</v>
      </c>
    </row>
    <row r="3258" spans="1:15" x14ac:dyDescent="0.25">
      <c r="A3258" s="13">
        <v>3504040</v>
      </c>
      <c r="B3258" s="1">
        <v>350404019</v>
      </c>
      <c r="C3258" s="1">
        <v>25530</v>
      </c>
      <c r="D3258" s="66">
        <v>44969</v>
      </c>
      <c r="E3258" s="54">
        <v>129</v>
      </c>
      <c r="F3258" s="56" t="s">
        <v>68</v>
      </c>
      <c r="G3258" s="56" t="s">
        <v>73</v>
      </c>
      <c r="H3258" s="56" t="s">
        <v>1059</v>
      </c>
      <c r="I3258" s="56" t="s">
        <v>1351</v>
      </c>
      <c r="J3258" s="54" t="s">
        <v>1352</v>
      </c>
      <c r="K3258" s="1">
        <v>31.076769222599999</v>
      </c>
      <c r="L3258" s="1">
        <v>46.264030067599997</v>
      </c>
      <c r="M3258" s="1">
        <v>2</v>
      </c>
      <c r="N3258" s="9">
        <f>DATE(YEAR(TblLocations[[#This Row],[ODK_DateOfSubmission]]),MONTH(TblLocations[[#This Row],[ODK_DateOfSubmission]]),DAY(TblLocations[[#This Row],[ODK_DateOfSubmission]]))</f>
        <v>44969</v>
      </c>
      <c r="O3258" s="23" t="str">
        <f>_xlfn.CONCAT( YEAR(TblLocations[[#This Row],[ODK_DateOfSubmission]]), "-",TEXT( MONTH(TblLocations[[#This Row],[ODK_DateOfSubmission]]),"00"))</f>
        <v>2023-02</v>
      </c>
    </row>
    <row r="3259" spans="1:15" x14ac:dyDescent="0.25">
      <c r="A3259" s="13">
        <v>3504041</v>
      </c>
      <c r="B3259" s="1">
        <v>350404119</v>
      </c>
      <c r="C3259" s="1">
        <v>25533</v>
      </c>
      <c r="D3259" s="66">
        <v>44972</v>
      </c>
      <c r="E3259" s="54">
        <v>129</v>
      </c>
      <c r="F3259" s="56" t="s">
        <v>68</v>
      </c>
      <c r="G3259" s="56" t="s">
        <v>73</v>
      </c>
      <c r="H3259" s="56" t="s">
        <v>1059</v>
      </c>
      <c r="I3259" s="56" t="s">
        <v>1098</v>
      </c>
      <c r="J3259" s="54" t="s">
        <v>1099</v>
      </c>
      <c r="K3259" s="1">
        <v>31.080862144499999</v>
      </c>
      <c r="L3259" s="1">
        <v>46.240087203599998</v>
      </c>
      <c r="M3259" s="1">
        <v>15</v>
      </c>
      <c r="N3259" s="9">
        <f>DATE(YEAR(TblLocations[[#This Row],[ODK_DateOfSubmission]]),MONTH(TblLocations[[#This Row],[ODK_DateOfSubmission]]),DAY(TblLocations[[#This Row],[ODK_DateOfSubmission]]))</f>
        <v>44972</v>
      </c>
      <c r="O3259" s="23" t="str">
        <f>_xlfn.CONCAT( YEAR(TblLocations[[#This Row],[ODK_DateOfSubmission]]), "-",TEXT( MONTH(TblLocations[[#This Row],[ODK_DateOfSubmission]]),"00"))</f>
        <v>2023-02</v>
      </c>
    </row>
    <row r="3260" spans="1:15" x14ac:dyDescent="0.25">
      <c r="A3260" s="13">
        <v>3504041</v>
      </c>
      <c r="B3260" s="1">
        <v>350404119</v>
      </c>
      <c r="C3260" s="1">
        <v>25533</v>
      </c>
      <c r="D3260" s="66">
        <v>44972</v>
      </c>
      <c r="E3260" s="54">
        <v>129</v>
      </c>
      <c r="F3260" s="56" t="s">
        <v>68</v>
      </c>
      <c r="G3260" s="56" t="s">
        <v>73</v>
      </c>
      <c r="H3260" s="56" t="s">
        <v>1059</v>
      </c>
      <c r="I3260" s="56" t="s">
        <v>1098</v>
      </c>
      <c r="J3260" s="54" t="s">
        <v>1099</v>
      </c>
      <c r="K3260" s="1">
        <v>31.080862144499999</v>
      </c>
      <c r="L3260" s="1">
        <v>46.240087203599998</v>
      </c>
      <c r="M3260" s="1">
        <v>31</v>
      </c>
      <c r="N3260" s="9">
        <f>DATE(YEAR(TblLocations[[#This Row],[ODK_DateOfSubmission]]),MONTH(TblLocations[[#This Row],[ODK_DateOfSubmission]]),DAY(TblLocations[[#This Row],[ODK_DateOfSubmission]]))</f>
        <v>44972</v>
      </c>
      <c r="O3260" s="23" t="str">
        <f>_xlfn.CONCAT( YEAR(TblLocations[[#This Row],[ODK_DateOfSubmission]]), "-",TEXT( MONTH(TblLocations[[#This Row],[ODK_DateOfSubmission]]),"00"))</f>
        <v>2023-02</v>
      </c>
    </row>
    <row r="3261" spans="1:15" x14ac:dyDescent="0.25">
      <c r="A3261" s="13">
        <v>3504041</v>
      </c>
      <c r="B3261" s="1">
        <v>350404119</v>
      </c>
      <c r="C3261" s="1">
        <v>25533</v>
      </c>
      <c r="D3261" s="66">
        <v>44972</v>
      </c>
      <c r="E3261" s="54">
        <v>129</v>
      </c>
      <c r="F3261" s="56" t="s">
        <v>68</v>
      </c>
      <c r="G3261" s="56" t="s">
        <v>73</v>
      </c>
      <c r="H3261" s="56" t="s">
        <v>1059</v>
      </c>
      <c r="I3261" s="56" t="s">
        <v>1098</v>
      </c>
      <c r="J3261" s="54" t="s">
        <v>1099</v>
      </c>
      <c r="K3261" s="1">
        <v>31.080862144499999</v>
      </c>
      <c r="L3261" s="1">
        <v>46.240087203599998</v>
      </c>
      <c r="M3261" s="1">
        <v>7</v>
      </c>
      <c r="N3261" s="9">
        <f>DATE(YEAR(TblLocations[[#This Row],[ODK_DateOfSubmission]]),MONTH(TblLocations[[#This Row],[ODK_DateOfSubmission]]),DAY(TblLocations[[#This Row],[ODK_DateOfSubmission]]))</f>
        <v>44972</v>
      </c>
      <c r="O3261" s="23" t="str">
        <f>_xlfn.CONCAT( YEAR(TblLocations[[#This Row],[ODK_DateOfSubmission]]), "-",TEXT( MONTH(TblLocations[[#This Row],[ODK_DateOfSubmission]]),"00"))</f>
        <v>2023-02</v>
      </c>
    </row>
    <row r="3262" spans="1:15" x14ac:dyDescent="0.25">
      <c r="A3262" s="13">
        <v>3504041</v>
      </c>
      <c r="B3262" s="1">
        <v>350404119</v>
      </c>
      <c r="C3262" s="1">
        <v>25533</v>
      </c>
      <c r="D3262" s="66">
        <v>44972</v>
      </c>
      <c r="E3262" s="54">
        <v>129</v>
      </c>
      <c r="F3262" s="56" t="s">
        <v>68</v>
      </c>
      <c r="G3262" s="56" t="s">
        <v>73</v>
      </c>
      <c r="H3262" s="56" t="s">
        <v>1059</v>
      </c>
      <c r="I3262" s="56" t="s">
        <v>1098</v>
      </c>
      <c r="J3262" s="54" t="s">
        <v>1099</v>
      </c>
      <c r="K3262" s="1">
        <v>31.080862144499999</v>
      </c>
      <c r="L3262" s="1">
        <v>46.240087203599998</v>
      </c>
      <c r="M3262" s="1">
        <v>11</v>
      </c>
      <c r="N3262" s="9">
        <f>DATE(YEAR(TblLocations[[#This Row],[ODK_DateOfSubmission]]),MONTH(TblLocations[[#This Row],[ODK_DateOfSubmission]]),DAY(TblLocations[[#This Row],[ODK_DateOfSubmission]]))</f>
        <v>44972</v>
      </c>
      <c r="O3262" s="23" t="str">
        <f>_xlfn.CONCAT( YEAR(TblLocations[[#This Row],[ODK_DateOfSubmission]]), "-",TEXT( MONTH(TblLocations[[#This Row],[ODK_DateOfSubmission]]),"00"))</f>
        <v>2023-02</v>
      </c>
    </row>
    <row r="3263" spans="1:15" x14ac:dyDescent="0.25">
      <c r="A3263" s="13">
        <v>3504041</v>
      </c>
      <c r="B3263" s="1">
        <v>350404119</v>
      </c>
      <c r="C3263" s="1">
        <v>25533</v>
      </c>
      <c r="D3263" s="66">
        <v>44972</v>
      </c>
      <c r="E3263" s="54">
        <v>129</v>
      </c>
      <c r="F3263" s="56" t="s">
        <v>68</v>
      </c>
      <c r="G3263" s="56" t="s">
        <v>73</v>
      </c>
      <c r="H3263" s="56" t="s">
        <v>1059</v>
      </c>
      <c r="I3263" s="56" t="s">
        <v>1098</v>
      </c>
      <c r="J3263" s="54" t="s">
        <v>1099</v>
      </c>
      <c r="K3263" s="1">
        <v>31.080862144499999</v>
      </c>
      <c r="L3263" s="1">
        <v>46.240087203599998</v>
      </c>
      <c r="M3263" s="1">
        <v>33</v>
      </c>
      <c r="N3263" s="9">
        <f>DATE(YEAR(TblLocations[[#This Row],[ODK_DateOfSubmission]]),MONTH(TblLocations[[#This Row],[ODK_DateOfSubmission]]),DAY(TblLocations[[#This Row],[ODK_DateOfSubmission]]))</f>
        <v>44972</v>
      </c>
      <c r="O3263" s="23" t="str">
        <f>_xlfn.CONCAT( YEAR(TblLocations[[#This Row],[ODK_DateOfSubmission]]), "-",TEXT( MONTH(TblLocations[[#This Row],[ODK_DateOfSubmission]]),"00"))</f>
        <v>2023-02</v>
      </c>
    </row>
    <row r="3264" spans="1:15" x14ac:dyDescent="0.25">
      <c r="A3264" s="13">
        <v>3504041</v>
      </c>
      <c r="B3264" s="1">
        <v>350404119</v>
      </c>
      <c r="C3264" s="1">
        <v>25533</v>
      </c>
      <c r="D3264" s="66">
        <v>44972</v>
      </c>
      <c r="E3264" s="54">
        <v>129</v>
      </c>
      <c r="F3264" s="56" t="s">
        <v>68</v>
      </c>
      <c r="G3264" s="56" t="s">
        <v>73</v>
      </c>
      <c r="H3264" s="56" t="s">
        <v>1059</v>
      </c>
      <c r="I3264" s="56" t="s">
        <v>1098</v>
      </c>
      <c r="J3264" s="54" t="s">
        <v>1099</v>
      </c>
      <c r="K3264" s="1">
        <v>31.080862144499999</v>
      </c>
      <c r="L3264" s="1">
        <v>46.240087203599998</v>
      </c>
      <c r="M3264" s="1">
        <v>27</v>
      </c>
      <c r="N3264" s="9">
        <f>DATE(YEAR(TblLocations[[#This Row],[ODK_DateOfSubmission]]),MONTH(TblLocations[[#This Row],[ODK_DateOfSubmission]]),DAY(TblLocations[[#This Row],[ODK_DateOfSubmission]]))</f>
        <v>44972</v>
      </c>
      <c r="O3264" s="23" t="str">
        <f>_xlfn.CONCAT( YEAR(TblLocations[[#This Row],[ODK_DateOfSubmission]]), "-",TEXT( MONTH(TblLocations[[#This Row],[ODK_DateOfSubmission]]),"00"))</f>
        <v>2023-02</v>
      </c>
    </row>
    <row r="3265" spans="1:15" x14ac:dyDescent="0.25">
      <c r="A3265" s="13">
        <v>3504042</v>
      </c>
      <c r="B3265" s="1">
        <v>350404219</v>
      </c>
      <c r="C3265" s="1">
        <v>10263</v>
      </c>
      <c r="D3265" s="66">
        <v>44990</v>
      </c>
      <c r="E3265" s="54">
        <v>129</v>
      </c>
      <c r="F3265" s="56" t="s">
        <v>68</v>
      </c>
      <c r="G3265" s="56" t="s">
        <v>73</v>
      </c>
      <c r="H3265" s="56" t="s">
        <v>1059</v>
      </c>
      <c r="I3265" s="56" t="s">
        <v>1100</v>
      </c>
      <c r="J3265" s="54" t="s">
        <v>1101</v>
      </c>
      <c r="K3265" s="1">
        <v>31.0802066016</v>
      </c>
      <c r="L3265" s="1">
        <v>46.235693895300003</v>
      </c>
      <c r="M3265" s="1">
        <v>10</v>
      </c>
      <c r="N3265" s="9">
        <f>DATE(YEAR(TblLocations[[#This Row],[ODK_DateOfSubmission]]),MONTH(TblLocations[[#This Row],[ODK_DateOfSubmission]]),DAY(TblLocations[[#This Row],[ODK_DateOfSubmission]]))</f>
        <v>44990</v>
      </c>
      <c r="O3265" s="23" t="str">
        <f>_xlfn.CONCAT( YEAR(TblLocations[[#This Row],[ODK_DateOfSubmission]]), "-",TEXT( MONTH(TblLocations[[#This Row],[ODK_DateOfSubmission]]),"00"))</f>
        <v>2023-03</v>
      </c>
    </row>
    <row r="3266" spans="1:15" x14ac:dyDescent="0.25">
      <c r="A3266" s="13">
        <v>3504042</v>
      </c>
      <c r="B3266" s="1">
        <v>350404219</v>
      </c>
      <c r="C3266" s="1">
        <v>10263</v>
      </c>
      <c r="D3266" s="66">
        <v>44990</v>
      </c>
      <c r="E3266" s="54">
        <v>129</v>
      </c>
      <c r="F3266" s="56" t="s">
        <v>68</v>
      </c>
      <c r="G3266" s="56" t="s">
        <v>73</v>
      </c>
      <c r="H3266" s="56" t="s">
        <v>1059</v>
      </c>
      <c r="I3266" s="56" t="s">
        <v>1100</v>
      </c>
      <c r="J3266" s="54" t="s">
        <v>1101</v>
      </c>
      <c r="K3266" s="1">
        <v>31.0802066016</v>
      </c>
      <c r="L3266" s="1">
        <v>46.235693895300003</v>
      </c>
      <c r="M3266" s="1">
        <v>15</v>
      </c>
      <c r="N3266" s="9">
        <f>DATE(YEAR(TblLocations[[#This Row],[ODK_DateOfSubmission]]),MONTH(TblLocations[[#This Row],[ODK_DateOfSubmission]]),DAY(TblLocations[[#This Row],[ODK_DateOfSubmission]]))</f>
        <v>44990</v>
      </c>
      <c r="O3266" s="23" t="str">
        <f>_xlfn.CONCAT( YEAR(TblLocations[[#This Row],[ODK_DateOfSubmission]]), "-",TEXT( MONTH(TblLocations[[#This Row],[ODK_DateOfSubmission]]),"00"))</f>
        <v>2023-03</v>
      </c>
    </row>
    <row r="3267" spans="1:15" x14ac:dyDescent="0.25">
      <c r="A3267" s="13">
        <v>3504042</v>
      </c>
      <c r="B3267" s="1">
        <v>350404219</v>
      </c>
      <c r="C3267" s="1">
        <v>10263</v>
      </c>
      <c r="D3267" s="66">
        <v>44990</v>
      </c>
      <c r="E3267" s="54">
        <v>129</v>
      </c>
      <c r="F3267" s="56" t="s">
        <v>68</v>
      </c>
      <c r="G3267" s="56" t="s">
        <v>73</v>
      </c>
      <c r="H3267" s="56" t="s">
        <v>1059</v>
      </c>
      <c r="I3267" s="56" t="s">
        <v>1100</v>
      </c>
      <c r="J3267" s="54" t="s">
        <v>1101</v>
      </c>
      <c r="K3267" s="1">
        <v>31.0802066016</v>
      </c>
      <c r="L3267" s="1">
        <v>46.235693895300003</v>
      </c>
      <c r="M3267" s="1">
        <v>5</v>
      </c>
      <c r="N3267" s="9">
        <f>DATE(YEAR(TblLocations[[#This Row],[ODK_DateOfSubmission]]),MONTH(TblLocations[[#This Row],[ODK_DateOfSubmission]]),DAY(TblLocations[[#This Row],[ODK_DateOfSubmission]]))</f>
        <v>44990</v>
      </c>
      <c r="O3267" s="23" t="str">
        <f>_xlfn.CONCAT( YEAR(TblLocations[[#This Row],[ODK_DateOfSubmission]]), "-",TEXT( MONTH(TblLocations[[#This Row],[ODK_DateOfSubmission]]),"00"))</f>
        <v>2023-03</v>
      </c>
    </row>
    <row r="3268" spans="1:15" x14ac:dyDescent="0.25">
      <c r="A3268" s="13">
        <v>3504044</v>
      </c>
      <c r="B3268" s="1">
        <v>350404419</v>
      </c>
      <c r="C3268" s="1">
        <v>25527</v>
      </c>
      <c r="D3268" s="66">
        <v>44969</v>
      </c>
      <c r="E3268" s="54">
        <v>129</v>
      </c>
      <c r="F3268" s="56" t="s">
        <v>68</v>
      </c>
      <c r="G3268" s="56" t="s">
        <v>73</v>
      </c>
      <c r="H3268" s="56" t="s">
        <v>1059</v>
      </c>
      <c r="I3268" s="56" t="s">
        <v>1494</v>
      </c>
      <c r="J3268" s="54" t="s">
        <v>1495</v>
      </c>
      <c r="K3268" s="1">
        <v>31.058777803800002</v>
      </c>
      <c r="L3268" s="1">
        <v>46.257208607000003</v>
      </c>
      <c r="M3268" s="1">
        <v>1</v>
      </c>
      <c r="N3268" s="9">
        <f>DATE(YEAR(TblLocations[[#This Row],[ODK_DateOfSubmission]]),MONTH(TblLocations[[#This Row],[ODK_DateOfSubmission]]),DAY(TblLocations[[#This Row],[ODK_DateOfSubmission]]))</f>
        <v>44969</v>
      </c>
      <c r="O3268" s="23" t="str">
        <f>_xlfn.CONCAT( YEAR(TblLocations[[#This Row],[ODK_DateOfSubmission]]), "-",TEXT( MONTH(TblLocations[[#This Row],[ODK_DateOfSubmission]]),"00"))</f>
        <v>2023-02</v>
      </c>
    </row>
    <row r="3269" spans="1:15" x14ac:dyDescent="0.25">
      <c r="A3269" s="13">
        <v>3504044</v>
      </c>
      <c r="B3269" s="1">
        <v>350404419</v>
      </c>
      <c r="C3269" s="1">
        <v>25527</v>
      </c>
      <c r="D3269" s="66">
        <v>44969</v>
      </c>
      <c r="E3269" s="54">
        <v>129</v>
      </c>
      <c r="F3269" s="56" t="s">
        <v>68</v>
      </c>
      <c r="G3269" s="56" t="s">
        <v>73</v>
      </c>
      <c r="H3269" s="56" t="s">
        <v>1059</v>
      </c>
      <c r="I3269" s="56" t="s">
        <v>1494</v>
      </c>
      <c r="J3269" s="54" t="s">
        <v>1495</v>
      </c>
      <c r="K3269" s="1">
        <v>31.058777803800002</v>
      </c>
      <c r="L3269" s="1">
        <v>46.257208607000003</v>
      </c>
      <c r="M3269" s="1">
        <v>1</v>
      </c>
      <c r="N3269" s="9">
        <f>DATE(YEAR(TblLocations[[#This Row],[ODK_DateOfSubmission]]),MONTH(TblLocations[[#This Row],[ODK_DateOfSubmission]]),DAY(TblLocations[[#This Row],[ODK_DateOfSubmission]]))</f>
        <v>44969</v>
      </c>
      <c r="O3269" s="23" t="str">
        <f>_xlfn.CONCAT( YEAR(TblLocations[[#This Row],[ODK_DateOfSubmission]]), "-",TEXT( MONTH(TblLocations[[#This Row],[ODK_DateOfSubmission]]),"00"))</f>
        <v>2023-02</v>
      </c>
    </row>
    <row r="3270" spans="1:15" x14ac:dyDescent="0.25">
      <c r="A3270" s="13">
        <v>3504044</v>
      </c>
      <c r="B3270" s="1">
        <v>350404419</v>
      </c>
      <c r="C3270" s="1">
        <v>25527</v>
      </c>
      <c r="D3270" s="66">
        <v>44969</v>
      </c>
      <c r="E3270" s="54">
        <v>129</v>
      </c>
      <c r="F3270" s="56" t="s">
        <v>68</v>
      </c>
      <c r="G3270" s="56" t="s">
        <v>73</v>
      </c>
      <c r="H3270" s="56" t="s">
        <v>1059</v>
      </c>
      <c r="I3270" s="56" t="s">
        <v>1494</v>
      </c>
      <c r="J3270" s="54" t="s">
        <v>1495</v>
      </c>
      <c r="K3270" s="1">
        <v>31.058777803800002</v>
      </c>
      <c r="L3270" s="1">
        <v>46.257208607000003</v>
      </c>
      <c r="M3270" s="1">
        <v>2</v>
      </c>
      <c r="N3270" s="9">
        <f>DATE(YEAR(TblLocations[[#This Row],[ODK_DateOfSubmission]]),MONTH(TblLocations[[#This Row],[ODK_DateOfSubmission]]),DAY(TblLocations[[#This Row],[ODK_DateOfSubmission]]))</f>
        <v>44969</v>
      </c>
      <c r="O3270" s="23" t="str">
        <f>_xlfn.CONCAT( YEAR(TblLocations[[#This Row],[ODK_DateOfSubmission]]), "-",TEXT( MONTH(TblLocations[[#This Row],[ODK_DateOfSubmission]]),"00"))</f>
        <v>2023-02</v>
      </c>
    </row>
    <row r="3271" spans="1:15" x14ac:dyDescent="0.25">
      <c r="A3271" s="13">
        <v>3504045</v>
      </c>
      <c r="B3271" s="1">
        <v>350404519</v>
      </c>
      <c r="C3271" s="1">
        <v>22344</v>
      </c>
      <c r="D3271" s="66">
        <v>44969</v>
      </c>
      <c r="E3271" s="54">
        <v>129</v>
      </c>
      <c r="F3271" s="56" t="s">
        <v>68</v>
      </c>
      <c r="G3271" s="56" t="s">
        <v>73</v>
      </c>
      <c r="H3271" s="56" t="s">
        <v>1059</v>
      </c>
      <c r="I3271" s="56" t="s">
        <v>1408</v>
      </c>
      <c r="J3271" s="54" t="s">
        <v>1409</v>
      </c>
      <c r="K3271" s="1">
        <v>31.048519000500001</v>
      </c>
      <c r="L3271" s="1">
        <v>46.257282930099997</v>
      </c>
      <c r="M3271" s="1">
        <v>2</v>
      </c>
      <c r="N3271" s="9">
        <f>DATE(YEAR(TblLocations[[#This Row],[ODK_DateOfSubmission]]),MONTH(TblLocations[[#This Row],[ODK_DateOfSubmission]]),DAY(TblLocations[[#This Row],[ODK_DateOfSubmission]]))</f>
        <v>44969</v>
      </c>
      <c r="O3271" s="23" t="str">
        <f>_xlfn.CONCAT( YEAR(TblLocations[[#This Row],[ODK_DateOfSubmission]]), "-",TEXT( MONTH(TblLocations[[#This Row],[ODK_DateOfSubmission]]),"00"))</f>
        <v>2023-02</v>
      </c>
    </row>
    <row r="3272" spans="1:15" x14ac:dyDescent="0.25">
      <c r="A3272" s="13">
        <v>3504045</v>
      </c>
      <c r="B3272" s="1">
        <v>350404519</v>
      </c>
      <c r="C3272" s="1">
        <v>22344</v>
      </c>
      <c r="D3272" s="66">
        <v>44969</v>
      </c>
      <c r="E3272" s="54">
        <v>129</v>
      </c>
      <c r="F3272" s="56" t="s">
        <v>68</v>
      </c>
      <c r="G3272" s="56" t="s">
        <v>73</v>
      </c>
      <c r="H3272" s="56" t="s">
        <v>1059</v>
      </c>
      <c r="I3272" s="56" t="s">
        <v>1408</v>
      </c>
      <c r="J3272" s="54" t="s">
        <v>1409</v>
      </c>
      <c r="K3272" s="1">
        <v>31.048519000500001</v>
      </c>
      <c r="L3272" s="1">
        <v>46.257282930099997</v>
      </c>
      <c r="M3272" s="1">
        <v>3</v>
      </c>
      <c r="N3272" s="9">
        <f>DATE(YEAR(TblLocations[[#This Row],[ODK_DateOfSubmission]]),MONTH(TblLocations[[#This Row],[ODK_DateOfSubmission]]),DAY(TblLocations[[#This Row],[ODK_DateOfSubmission]]))</f>
        <v>44969</v>
      </c>
      <c r="O3272" s="23" t="str">
        <f>_xlfn.CONCAT( YEAR(TblLocations[[#This Row],[ODK_DateOfSubmission]]), "-",TEXT( MONTH(TblLocations[[#This Row],[ODK_DateOfSubmission]]),"00"))</f>
        <v>2023-02</v>
      </c>
    </row>
    <row r="3273" spans="1:15" x14ac:dyDescent="0.25">
      <c r="A3273" s="13">
        <v>3504045</v>
      </c>
      <c r="B3273" s="1">
        <v>350404519</v>
      </c>
      <c r="C3273" s="1">
        <v>22344</v>
      </c>
      <c r="D3273" s="66">
        <v>44969</v>
      </c>
      <c r="E3273" s="54">
        <v>129</v>
      </c>
      <c r="F3273" s="56" t="s">
        <v>68</v>
      </c>
      <c r="G3273" s="56" t="s">
        <v>73</v>
      </c>
      <c r="H3273" s="56" t="s">
        <v>1059</v>
      </c>
      <c r="I3273" s="56" t="s">
        <v>1408</v>
      </c>
      <c r="J3273" s="54" t="s">
        <v>1409</v>
      </c>
      <c r="K3273" s="1">
        <v>31.048519000500001</v>
      </c>
      <c r="L3273" s="1">
        <v>46.257282930099997</v>
      </c>
      <c r="M3273" s="1">
        <v>2</v>
      </c>
      <c r="N3273" s="9">
        <f>DATE(YEAR(TblLocations[[#This Row],[ODK_DateOfSubmission]]),MONTH(TblLocations[[#This Row],[ODK_DateOfSubmission]]),DAY(TblLocations[[#This Row],[ODK_DateOfSubmission]]))</f>
        <v>44969</v>
      </c>
      <c r="O3273" s="23" t="str">
        <f>_xlfn.CONCAT( YEAR(TblLocations[[#This Row],[ODK_DateOfSubmission]]), "-",TEXT( MONTH(TblLocations[[#This Row],[ODK_DateOfSubmission]]),"00"))</f>
        <v>2023-02</v>
      </c>
    </row>
    <row r="3274" spans="1:15" x14ac:dyDescent="0.25">
      <c r="A3274" s="13">
        <v>3504057</v>
      </c>
      <c r="B3274" s="1">
        <v>350405719</v>
      </c>
      <c r="C3274" s="1">
        <v>33806</v>
      </c>
      <c r="D3274" s="66">
        <v>44982</v>
      </c>
      <c r="E3274" s="54">
        <v>129</v>
      </c>
      <c r="F3274" s="56" t="s">
        <v>68</v>
      </c>
      <c r="G3274" s="56" t="s">
        <v>73</v>
      </c>
      <c r="H3274" s="56" t="s">
        <v>1105</v>
      </c>
      <c r="I3274" s="56" t="s">
        <v>1435</v>
      </c>
      <c r="J3274" s="54" t="s">
        <v>1127</v>
      </c>
      <c r="K3274" s="1">
        <v>31.134141</v>
      </c>
      <c r="L3274" s="1">
        <v>46.437801999999998</v>
      </c>
      <c r="M3274" s="1">
        <v>2</v>
      </c>
      <c r="N3274" s="9">
        <f>DATE(YEAR(TblLocations[[#This Row],[ODK_DateOfSubmission]]),MONTH(TblLocations[[#This Row],[ODK_DateOfSubmission]]),DAY(TblLocations[[#This Row],[ODK_DateOfSubmission]]))</f>
        <v>44982</v>
      </c>
      <c r="O3274" s="23" t="str">
        <f>_xlfn.CONCAT( YEAR(TblLocations[[#This Row],[ODK_DateOfSubmission]]), "-",TEXT( MONTH(TblLocations[[#This Row],[ODK_DateOfSubmission]]),"00"))</f>
        <v>2023-02</v>
      </c>
    </row>
    <row r="3275" spans="1:15" x14ac:dyDescent="0.25">
      <c r="A3275" s="13">
        <v>3504057</v>
      </c>
      <c r="B3275" s="1">
        <v>350405719</v>
      </c>
      <c r="C3275" s="1">
        <v>33806</v>
      </c>
      <c r="D3275" s="66">
        <v>44982</v>
      </c>
      <c r="E3275" s="54">
        <v>129</v>
      </c>
      <c r="F3275" s="56" t="s">
        <v>68</v>
      </c>
      <c r="G3275" s="56" t="s">
        <v>73</v>
      </c>
      <c r="H3275" s="56" t="s">
        <v>1105</v>
      </c>
      <c r="I3275" s="56" t="s">
        <v>1435</v>
      </c>
      <c r="J3275" s="54" t="s">
        <v>1127</v>
      </c>
      <c r="K3275" s="1">
        <v>31.134141</v>
      </c>
      <c r="L3275" s="1">
        <v>46.437801999999998</v>
      </c>
      <c r="M3275" s="1">
        <v>2</v>
      </c>
      <c r="N3275" s="9">
        <f>DATE(YEAR(TblLocations[[#This Row],[ODK_DateOfSubmission]]),MONTH(TblLocations[[#This Row],[ODK_DateOfSubmission]]),DAY(TblLocations[[#This Row],[ODK_DateOfSubmission]]))</f>
        <v>44982</v>
      </c>
      <c r="O3275" s="23" t="str">
        <f>_xlfn.CONCAT( YEAR(TblLocations[[#This Row],[ODK_DateOfSubmission]]), "-",TEXT( MONTH(TblLocations[[#This Row],[ODK_DateOfSubmission]]),"00"))</f>
        <v>2023-02</v>
      </c>
    </row>
    <row r="3276" spans="1:15" x14ac:dyDescent="0.25">
      <c r="A3276" s="13">
        <v>3504046</v>
      </c>
      <c r="B3276" s="1">
        <v>350404619</v>
      </c>
      <c r="C3276" s="1">
        <v>10269</v>
      </c>
      <c r="D3276" s="66">
        <v>44986</v>
      </c>
      <c r="E3276" s="54">
        <v>129</v>
      </c>
      <c r="F3276" s="56" t="s">
        <v>68</v>
      </c>
      <c r="G3276" s="56" t="s">
        <v>73</v>
      </c>
      <c r="H3276" s="56" t="s">
        <v>1102</v>
      </c>
      <c r="I3276" s="56" t="s">
        <v>1103</v>
      </c>
      <c r="J3276" s="54" t="s">
        <v>1104</v>
      </c>
      <c r="K3276" s="1">
        <v>31.041901284200001</v>
      </c>
      <c r="L3276" s="1">
        <v>46.3069539022</v>
      </c>
      <c r="M3276" s="1">
        <v>2</v>
      </c>
      <c r="N3276" s="9">
        <f>DATE(YEAR(TblLocations[[#This Row],[ODK_DateOfSubmission]]),MONTH(TblLocations[[#This Row],[ODK_DateOfSubmission]]),DAY(TblLocations[[#This Row],[ODK_DateOfSubmission]]))</f>
        <v>44986</v>
      </c>
      <c r="O3276" s="23" t="str">
        <f>_xlfn.CONCAT( YEAR(TblLocations[[#This Row],[ODK_DateOfSubmission]]), "-",TEXT( MONTH(TblLocations[[#This Row],[ODK_DateOfSubmission]]),"00"))</f>
        <v>2023-03</v>
      </c>
    </row>
    <row r="3277" spans="1:15" x14ac:dyDescent="0.25">
      <c r="A3277" s="13">
        <v>3504046</v>
      </c>
      <c r="B3277" s="1">
        <v>350404619</v>
      </c>
      <c r="C3277" s="1">
        <v>10269</v>
      </c>
      <c r="D3277" s="66">
        <v>44986</v>
      </c>
      <c r="E3277" s="54">
        <v>129</v>
      </c>
      <c r="F3277" s="56" t="s">
        <v>68</v>
      </c>
      <c r="G3277" s="56" t="s">
        <v>73</v>
      </c>
      <c r="H3277" s="56" t="s">
        <v>1102</v>
      </c>
      <c r="I3277" s="56" t="s">
        <v>1103</v>
      </c>
      <c r="J3277" s="54" t="s">
        <v>1104</v>
      </c>
      <c r="K3277" s="1">
        <v>31.041901284200001</v>
      </c>
      <c r="L3277" s="1">
        <v>46.3069539022</v>
      </c>
      <c r="M3277" s="1">
        <v>5</v>
      </c>
      <c r="N3277" s="9">
        <f>DATE(YEAR(TblLocations[[#This Row],[ODK_DateOfSubmission]]),MONTH(TblLocations[[#This Row],[ODK_DateOfSubmission]]),DAY(TblLocations[[#This Row],[ODK_DateOfSubmission]]))</f>
        <v>44986</v>
      </c>
      <c r="O3277" s="23" t="str">
        <f>_xlfn.CONCAT( YEAR(TblLocations[[#This Row],[ODK_DateOfSubmission]]), "-",TEXT( MONTH(TblLocations[[#This Row],[ODK_DateOfSubmission]]),"00"))</f>
        <v>2023-03</v>
      </c>
    </row>
    <row r="3278" spans="1:15" x14ac:dyDescent="0.25">
      <c r="A3278" s="13">
        <v>3504046</v>
      </c>
      <c r="B3278" s="1">
        <v>350404619</v>
      </c>
      <c r="C3278" s="1">
        <v>10269</v>
      </c>
      <c r="D3278" s="66">
        <v>44986</v>
      </c>
      <c r="E3278" s="54">
        <v>129</v>
      </c>
      <c r="F3278" s="56" t="s">
        <v>68</v>
      </c>
      <c r="G3278" s="56" t="s">
        <v>73</v>
      </c>
      <c r="H3278" s="56" t="s">
        <v>1102</v>
      </c>
      <c r="I3278" s="56" t="s">
        <v>1103</v>
      </c>
      <c r="J3278" s="54" t="s">
        <v>1104</v>
      </c>
      <c r="K3278" s="1">
        <v>31.041901284200001</v>
      </c>
      <c r="L3278" s="1">
        <v>46.3069539022</v>
      </c>
      <c r="M3278" s="1">
        <v>4</v>
      </c>
      <c r="N3278" s="9">
        <f>DATE(YEAR(TblLocations[[#This Row],[ODK_DateOfSubmission]]),MONTH(TblLocations[[#This Row],[ODK_DateOfSubmission]]),DAY(TblLocations[[#This Row],[ODK_DateOfSubmission]]))</f>
        <v>44986</v>
      </c>
      <c r="O3278" s="23" t="str">
        <f>_xlfn.CONCAT( YEAR(TblLocations[[#This Row],[ODK_DateOfSubmission]]), "-",TEXT( MONTH(TblLocations[[#This Row],[ODK_DateOfSubmission]]),"00"))</f>
        <v>2023-03</v>
      </c>
    </row>
    <row r="3279" spans="1:15" x14ac:dyDescent="0.25">
      <c r="A3279" s="13">
        <v>3504046</v>
      </c>
      <c r="B3279" s="1">
        <v>350404619</v>
      </c>
      <c r="C3279" s="1">
        <v>10269</v>
      </c>
      <c r="D3279" s="66">
        <v>44986</v>
      </c>
      <c r="E3279" s="54">
        <v>129</v>
      </c>
      <c r="F3279" s="56" t="s">
        <v>68</v>
      </c>
      <c r="G3279" s="56" t="s">
        <v>73</v>
      </c>
      <c r="H3279" s="56" t="s">
        <v>1102</v>
      </c>
      <c r="I3279" s="56" t="s">
        <v>1103</v>
      </c>
      <c r="J3279" s="54" t="s">
        <v>1104</v>
      </c>
      <c r="K3279" s="1">
        <v>31.041901284200001</v>
      </c>
      <c r="L3279" s="1">
        <v>46.3069539022</v>
      </c>
      <c r="M3279" s="1">
        <v>15</v>
      </c>
      <c r="N3279" s="9">
        <f>DATE(YEAR(TblLocations[[#This Row],[ODK_DateOfSubmission]]),MONTH(TblLocations[[#This Row],[ODK_DateOfSubmission]]),DAY(TblLocations[[#This Row],[ODK_DateOfSubmission]]))</f>
        <v>44986</v>
      </c>
      <c r="O3279" s="23" t="str">
        <f>_xlfn.CONCAT( YEAR(TblLocations[[#This Row],[ODK_DateOfSubmission]]), "-",TEXT( MONTH(TblLocations[[#This Row],[ODK_DateOfSubmission]]),"00"))</f>
        <v>2023-03</v>
      </c>
    </row>
    <row r="3280" spans="1:15" x14ac:dyDescent="0.25">
      <c r="A3280" s="13">
        <v>3504046</v>
      </c>
      <c r="B3280" s="1">
        <v>350404619</v>
      </c>
      <c r="C3280" s="1">
        <v>10269</v>
      </c>
      <c r="D3280" s="66">
        <v>44986</v>
      </c>
      <c r="E3280" s="54">
        <v>129</v>
      </c>
      <c r="F3280" s="56" t="s">
        <v>68</v>
      </c>
      <c r="G3280" s="56" t="s">
        <v>73</v>
      </c>
      <c r="H3280" s="56" t="s">
        <v>1102</v>
      </c>
      <c r="I3280" s="56" t="s">
        <v>1103</v>
      </c>
      <c r="J3280" s="54" t="s">
        <v>1104</v>
      </c>
      <c r="K3280" s="1">
        <v>31.041901284200001</v>
      </c>
      <c r="L3280" s="1">
        <v>46.3069539022</v>
      </c>
      <c r="M3280" s="1">
        <v>15</v>
      </c>
      <c r="N3280" s="9">
        <f>DATE(YEAR(TblLocations[[#This Row],[ODK_DateOfSubmission]]),MONTH(TblLocations[[#This Row],[ODK_DateOfSubmission]]),DAY(TblLocations[[#This Row],[ODK_DateOfSubmission]]))</f>
        <v>44986</v>
      </c>
      <c r="O3280" s="23" t="str">
        <f>_xlfn.CONCAT( YEAR(TblLocations[[#This Row],[ODK_DateOfSubmission]]), "-",TEXT( MONTH(TblLocations[[#This Row],[ODK_DateOfSubmission]]),"00"))</f>
        <v>2023-03</v>
      </c>
    </row>
    <row r="3281" spans="1:15" x14ac:dyDescent="0.25">
      <c r="A3281" s="13">
        <v>3505013</v>
      </c>
      <c r="B3281" s="1">
        <v>350501319</v>
      </c>
      <c r="C3281" s="1">
        <v>33809</v>
      </c>
      <c r="D3281" s="66">
        <v>44991</v>
      </c>
      <c r="E3281" s="54">
        <v>129</v>
      </c>
      <c r="F3281" s="56" t="s">
        <v>68</v>
      </c>
      <c r="G3281" s="56" t="s">
        <v>77</v>
      </c>
      <c r="H3281" s="56" t="s">
        <v>1119</v>
      </c>
      <c r="I3281" s="56" t="s">
        <v>1342</v>
      </c>
      <c r="J3281" s="54" t="s">
        <v>232</v>
      </c>
      <c r="K3281" s="1">
        <v>30.914428999999998</v>
      </c>
      <c r="L3281" s="1">
        <v>46.47878</v>
      </c>
      <c r="M3281" s="1">
        <v>5</v>
      </c>
      <c r="N3281" s="9">
        <f>DATE(YEAR(TblLocations[[#This Row],[ODK_DateOfSubmission]]),MONTH(TblLocations[[#This Row],[ODK_DateOfSubmission]]),DAY(TblLocations[[#This Row],[ODK_DateOfSubmission]]))</f>
        <v>44991</v>
      </c>
      <c r="O3281" s="23" t="str">
        <f>_xlfn.CONCAT( YEAR(TblLocations[[#This Row],[ODK_DateOfSubmission]]), "-",TEXT( MONTH(TblLocations[[#This Row],[ODK_DateOfSubmission]]),"00"))</f>
        <v>2023-03</v>
      </c>
    </row>
    <row r="3282" spans="1:15" x14ac:dyDescent="0.25">
      <c r="A3282" s="13">
        <v>3505013</v>
      </c>
      <c r="B3282" s="1">
        <v>350501319</v>
      </c>
      <c r="C3282" s="1">
        <v>33809</v>
      </c>
      <c r="D3282" s="66">
        <v>44991</v>
      </c>
      <c r="E3282" s="54">
        <v>129</v>
      </c>
      <c r="F3282" s="56" t="s">
        <v>68</v>
      </c>
      <c r="G3282" s="56" t="s">
        <v>77</v>
      </c>
      <c r="H3282" s="56" t="s">
        <v>1119</v>
      </c>
      <c r="I3282" s="56" t="s">
        <v>1342</v>
      </c>
      <c r="J3282" s="54" t="s">
        <v>232</v>
      </c>
      <c r="K3282" s="1">
        <v>30.914428999999998</v>
      </c>
      <c r="L3282" s="1">
        <v>46.47878</v>
      </c>
      <c r="M3282" s="1">
        <v>5</v>
      </c>
      <c r="N3282" s="9">
        <f>DATE(YEAR(TblLocations[[#This Row],[ODK_DateOfSubmission]]),MONTH(TblLocations[[#This Row],[ODK_DateOfSubmission]]),DAY(TblLocations[[#This Row],[ODK_DateOfSubmission]]))</f>
        <v>44991</v>
      </c>
      <c r="O3282" s="23" t="str">
        <f>_xlfn.CONCAT( YEAR(TblLocations[[#This Row],[ODK_DateOfSubmission]]), "-",TEXT( MONTH(TblLocations[[#This Row],[ODK_DateOfSubmission]]),"00"))</f>
        <v>2023-03</v>
      </c>
    </row>
    <row r="3283" spans="1:15" x14ac:dyDescent="0.25">
      <c r="A3283" s="13">
        <v>3505013</v>
      </c>
      <c r="B3283" s="1">
        <v>350501319</v>
      </c>
      <c r="C3283" s="1">
        <v>33809</v>
      </c>
      <c r="D3283" s="66">
        <v>44991</v>
      </c>
      <c r="E3283" s="54">
        <v>129</v>
      </c>
      <c r="F3283" s="56" t="s">
        <v>68</v>
      </c>
      <c r="G3283" s="56" t="s">
        <v>77</v>
      </c>
      <c r="H3283" s="56" t="s">
        <v>1119</v>
      </c>
      <c r="I3283" s="56" t="s">
        <v>1342</v>
      </c>
      <c r="J3283" s="54" t="s">
        <v>232</v>
      </c>
      <c r="K3283" s="1">
        <v>30.914428999999998</v>
      </c>
      <c r="L3283" s="1">
        <v>46.47878</v>
      </c>
      <c r="M3283" s="1">
        <v>7</v>
      </c>
      <c r="N3283" s="9">
        <f>DATE(YEAR(TblLocations[[#This Row],[ODK_DateOfSubmission]]),MONTH(TblLocations[[#This Row],[ODK_DateOfSubmission]]),DAY(TblLocations[[#This Row],[ODK_DateOfSubmission]]))</f>
        <v>44991</v>
      </c>
      <c r="O3283" s="23" t="str">
        <f>_xlfn.CONCAT( YEAR(TblLocations[[#This Row],[ODK_DateOfSubmission]]), "-",TEXT( MONTH(TblLocations[[#This Row],[ODK_DateOfSubmission]]),"00"))</f>
        <v>2023-03</v>
      </c>
    </row>
    <row r="3284" spans="1:15" x14ac:dyDescent="0.25">
      <c r="A3284" s="13">
        <v>3505013</v>
      </c>
      <c r="B3284" s="1">
        <v>350501319</v>
      </c>
      <c r="C3284" s="1">
        <v>33809</v>
      </c>
      <c r="D3284" s="66">
        <v>44991</v>
      </c>
      <c r="E3284" s="54">
        <v>129</v>
      </c>
      <c r="F3284" s="56" t="s">
        <v>68</v>
      </c>
      <c r="G3284" s="56" t="s">
        <v>77</v>
      </c>
      <c r="H3284" s="56" t="s">
        <v>1119</v>
      </c>
      <c r="I3284" s="56" t="s">
        <v>1342</v>
      </c>
      <c r="J3284" s="54" t="s">
        <v>232</v>
      </c>
      <c r="K3284" s="1">
        <v>30.914428999999998</v>
      </c>
      <c r="L3284" s="1">
        <v>46.47878</v>
      </c>
      <c r="M3284" s="1">
        <v>4</v>
      </c>
      <c r="N3284" s="9">
        <f>DATE(YEAR(TblLocations[[#This Row],[ODK_DateOfSubmission]]),MONTH(TblLocations[[#This Row],[ODK_DateOfSubmission]]),DAY(TblLocations[[#This Row],[ODK_DateOfSubmission]]))</f>
        <v>44991</v>
      </c>
      <c r="O3284" s="23" t="str">
        <f>_xlfn.CONCAT( YEAR(TblLocations[[#This Row],[ODK_DateOfSubmission]]), "-",TEXT( MONTH(TblLocations[[#This Row],[ODK_DateOfSubmission]]),"00"))</f>
        <v>2023-03</v>
      </c>
    </row>
    <row r="3285" spans="1:15" x14ac:dyDescent="0.25">
      <c r="A3285" s="13">
        <v>3505002</v>
      </c>
      <c r="B3285" s="1">
        <v>350500219</v>
      </c>
      <c r="C3285" s="1">
        <v>24721</v>
      </c>
      <c r="D3285" s="66">
        <v>44986</v>
      </c>
      <c r="E3285" s="54">
        <v>129</v>
      </c>
      <c r="F3285" s="56" t="s">
        <v>68</v>
      </c>
      <c r="G3285" s="56" t="s">
        <v>77</v>
      </c>
      <c r="H3285" s="56" t="s">
        <v>1112</v>
      </c>
      <c r="I3285" s="56" t="s">
        <v>1113</v>
      </c>
      <c r="J3285" s="54" t="s">
        <v>1114</v>
      </c>
      <c r="K3285" s="1">
        <v>30.956201633799999</v>
      </c>
      <c r="L3285" s="1">
        <v>46.359501579899998</v>
      </c>
      <c r="M3285" s="1">
        <v>5</v>
      </c>
      <c r="N3285" s="9">
        <f>DATE(YEAR(TblLocations[[#This Row],[ODK_DateOfSubmission]]),MONTH(TblLocations[[#This Row],[ODK_DateOfSubmission]]),DAY(TblLocations[[#This Row],[ODK_DateOfSubmission]]))</f>
        <v>44986</v>
      </c>
      <c r="O3285" s="23" t="str">
        <f>_xlfn.CONCAT( YEAR(TblLocations[[#This Row],[ODK_DateOfSubmission]]), "-",TEXT( MONTH(TblLocations[[#This Row],[ODK_DateOfSubmission]]),"00"))</f>
        <v>2023-03</v>
      </c>
    </row>
    <row r="3286" spans="1:15" x14ac:dyDescent="0.25">
      <c r="A3286" s="13">
        <v>3505002</v>
      </c>
      <c r="B3286" s="1">
        <v>350500219</v>
      </c>
      <c r="C3286" s="1">
        <v>24721</v>
      </c>
      <c r="D3286" s="66">
        <v>44986</v>
      </c>
      <c r="E3286" s="54">
        <v>129</v>
      </c>
      <c r="F3286" s="56" t="s">
        <v>68</v>
      </c>
      <c r="G3286" s="56" t="s">
        <v>77</v>
      </c>
      <c r="H3286" s="56" t="s">
        <v>1112</v>
      </c>
      <c r="I3286" s="56" t="s">
        <v>1113</v>
      </c>
      <c r="J3286" s="54" t="s">
        <v>1114</v>
      </c>
      <c r="K3286" s="1">
        <v>30.956201633799999</v>
      </c>
      <c r="L3286" s="1">
        <v>46.359501579899998</v>
      </c>
      <c r="M3286" s="1">
        <v>8</v>
      </c>
      <c r="N3286" s="9">
        <f>DATE(YEAR(TblLocations[[#This Row],[ODK_DateOfSubmission]]),MONTH(TblLocations[[#This Row],[ODK_DateOfSubmission]]),DAY(TblLocations[[#This Row],[ODK_DateOfSubmission]]))</f>
        <v>44986</v>
      </c>
      <c r="O3286" s="23" t="str">
        <f>_xlfn.CONCAT( YEAR(TblLocations[[#This Row],[ODK_DateOfSubmission]]), "-",TEXT( MONTH(TblLocations[[#This Row],[ODK_DateOfSubmission]]),"00"))</f>
        <v>2023-03</v>
      </c>
    </row>
    <row r="3287" spans="1:15" x14ac:dyDescent="0.25">
      <c r="A3287" s="13">
        <v>3505015</v>
      </c>
      <c r="B3287" s="1">
        <v>350501519</v>
      </c>
      <c r="C3287" s="1">
        <v>33811</v>
      </c>
      <c r="D3287" s="66">
        <v>44991</v>
      </c>
      <c r="E3287" s="54">
        <v>129</v>
      </c>
      <c r="F3287" s="56" t="s">
        <v>68</v>
      </c>
      <c r="G3287" s="56" t="s">
        <v>77</v>
      </c>
      <c r="H3287" s="56" t="s">
        <v>1128</v>
      </c>
      <c r="I3287" s="56" t="s">
        <v>1342</v>
      </c>
      <c r="J3287" s="54" t="s">
        <v>232</v>
      </c>
      <c r="K3287" s="1">
        <v>30.882387999999999</v>
      </c>
      <c r="L3287" s="1">
        <v>46.568722000000001</v>
      </c>
      <c r="M3287" s="1">
        <v>10</v>
      </c>
      <c r="N3287" s="9">
        <f>DATE(YEAR(TblLocations[[#This Row],[ODK_DateOfSubmission]]),MONTH(TblLocations[[#This Row],[ODK_DateOfSubmission]]),DAY(TblLocations[[#This Row],[ODK_DateOfSubmission]]))</f>
        <v>44991</v>
      </c>
      <c r="O3287" s="23" t="str">
        <f>_xlfn.CONCAT( YEAR(TblLocations[[#This Row],[ODK_DateOfSubmission]]), "-",TEXT( MONTH(TblLocations[[#This Row],[ODK_DateOfSubmission]]),"00"))</f>
        <v>2023-03</v>
      </c>
    </row>
    <row r="3288" spans="1:15" x14ac:dyDescent="0.25">
      <c r="A3288" s="13">
        <v>3505015</v>
      </c>
      <c r="B3288" s="1">
        <v>350501519</v>
      </c>
      <c r="C3288" s="1">
        <v>33811</v>
      </c>
      <c r="D3288" s="66">
        <v>44991</v>
      </c>
      <c r="E3288" s="54">
        <v>129</v>
      </c>
      <c r="F3288" s="56" t="s">
        <v>68</v>
      </c>
      <c r="G3288" s="56" t="s">
        <v>77</v>
      </c>
      <c r="H3288" s="56" t="s">
        <v>1128</v>
      </c>
      <c r="I3288" s="56" t="s">
        <v>1342</v>
      </c>
      <c r="J3288" s="54" t="s">
        <v>232</v>
      </c>
      <c r="K3288" s="1">
        <v>30.882387999999999</v>
      </c>
      <c r="L3288" s="1">
        <v>46.568722000000001</v>
      </c>
      <c r="M3288" s="1">
        <v>10</v>
      </c>
      <c r="N3288" s="9">
        <f>DATE(YEAR(TblLocations[[#This Row],[ODK_DateOfSubmission]]),MONTH(TblLocations[[#This Row],[ODK_DateOfSubmission]]),DAY(TblLocations[[#This Row],[ODK_DateOfSubmission]]))</f>
        <v>44991</v>
      </c>
      <c r="O3288" s="23" t="str">
        <f>_xlfn.CONCAT( YEAR(TblLocations[[#This Row],[ODK_DateOfSubmission]]), "-",TEXT( MONTH(TblLocations[[#This Row],[ODK_DateOfSubmission]]),"00"))</f>
        <v>2023-03</v>
      </c>
    </row>
    <row r="3289" spans="1:15" x14ac:dyDescent="0.25">
      <c r="A3289" s="13">
        <v>3505015</v>
      </c>
      <c r="B3289" s="1">
        <v>350501519</v>
      </c>
      <c r="C3289" s="1">
        <v>33811</v>
      </c>
      <c r="D3289" s="66">
        <v>44991</v>
      </c>
      <c r="E3289" s="54">
        <v>129</v>
      </c>
      <c r="F3289" s="56" t="s">
        <v>68</v>
      </c>
      <c r="G3289" s="56" t="s">
        <v>77</v>
      </c>
      <c r="H3289" s="56" t="s">
        <v>1128</v>
      </c>
      <c r="I3289" s="56" t="s">
        <v>1342</v>
      </c>
      <c r="J3289" s="54" t="s">
        <v>232</v>
      </c>
      <c r="K3289" s="1">
        <v>30.882387999999999</v>
      </c>
      <c r="L3289" s="1">
        <v>46.568722000000001</v>
      </c>
      <c r="M3289" s="1">
        <v>5</v>
      </c>
      <c r="N3289" s="9">
        <f>DATE(YEAR(TblLocations[[#This Row],[ODK_DateOfSubmission]]),MONTH(TblLocations[[#This Row],[ODK_DateOfSubmission]]),DAY(TblLocations[[#This Row],[ODK_DateOfSubmission]]))</f>
        <v>44991</v>
      </c>
      <c r="O3289" s="23" t="str">
        <f>_xlfn.CONCAT( YEAR(TblLocations[[#This Row],[ODK_DateOfSubmission]]), "-",TEXT( MONTH(TblLocations[[#This Row],[ODK_DateOfSubmission]]),"00"))</f>
        <v>2023-03</v>
      </c>
    </row>
    <row r="3290" spans="1:15" x14ac:dyDescent="0.25">
      <c r="A3290" s="13">
        <v>3505016</v>
      </c>
      <c r="B3290" s="1">
        <v>350501619</v>
      </c>
      <c r="C3290" s="1">
        <v>34161</v>
      </c>
      <c r="D3290" s="66">
        <v>44983</v>
      </c>
      <c r="E3290" s="54">
        <v>129</v>
      </c>
      <c r="F3290" s="56" t="s">
        <v>68</v>
      </c>
      <c r="G3290" s="56" t="s">
        <v>77</v>
      </c>
      <c r="H3290" s="56" t="s">
        <v>1115</v>
      </c>
      <c r="I3290" s="56" t="s">
        <v>1428</v>
      </c>
      <c r="J3290" s="54" t="s">
        <v>1429</v>
      </c>
      <c r="K3290" s="1">
        <v>30.880265143100001</v>
      </c>
      <c r="L3290" s="1">
        <v>46.454987385000003</v>
      </c>
      <c r="M3290" s="1">
        <v>4</v>
      </c>
      <c r="N3290" s="9">
        <f>DATE(YEAR(TblLocations[[#This Row],[ODK_DateOfSubmission]]),MONTH(TblLocations[[#This Row],[ODK_DateOfSubmission]]),DAY(TblLocations[[#This Row],[ODK_DateOfSubmission]]))</f>
        <v>44983</v>
      </c>
      <c r="O3290" s="23" t="str">
        <f>_xlfn.CONCAT( YEAR(TblLocations[[#This Row],[ODK_DateOfSubmission]]), "-",TEXT( MONTH(TblLocations[[#This Row],[ODK_DateOfSubmission]]),"00"))</f>
        <v>2023-02</v>
      </c>
    </row>
    <row r="3291" spans="1:15" x14ac:dyDescent="0.25">
      <c r="A3291" s="13">
        <v>3505016</v>
      </c>
      <c r="B3291" s="1">
        <v>350501619</v>
      </c>
      <c r="C3291" s="1">
        <v>34161</v>
      </c>
      <c r="D3291" s="66">
        <v>44983</v>
      </c>
      <c r="E3291" s="54">
        <v>129</v>
      </c>
      <c r="F3291" s="56" t="s">
        <v>68</v>
      </c>
      <c r="G3291" s="56" t="s">
        <v>77</v>
      </c>
      <c r="H3291" s="56" t="s">
        <v>1115</v>
      </c>
      <c r="I3291" s="56" t="s">
        <v>1428</v>
      </c>
      <c r="J3291" s="54" t="s">
        <v>1429</v>
      </c>
      <c r="K3291" s="1">
        <v>30.880265143100001</v>
      </c>
      <c r="L3291" s="1">
        <v>46.454987385000003</v>
      </c>
      <c r="M3291" s="1">
        <v>5</v>
      </c>
      <c r="N3291" s="9">
        <f>DATE(YEAR(TblLocations[[#This Row],[ODK_DateOfSubmission]]),MONTH(TblLocations[[#This Row],[ODK_DateOfSubmission]]),DAY(TblLocations[[#This Row],[ODK_DateOfSubmission]]))</f>
        <v>44983</v>
      </c>
      <c r="O3291" s="23" t="str">
        <f>_xlfn.CONCAT( YEAR(TblLocations[[#This Row],[ODK_DateOfSubmission]]), "-",TEXT( MONTH(TblLocations[[#This Row],[ODK_DateOfSubmission]]),"00"))</f>
        <v>2023-02</v>
      </c>
    </row>
    <row r="3292" spans="1:15" x14ac:dyDescent="0.25">
      <c r="A3292" s="13">
        <v>3505016</v>
      </c>
      <c r="B3292" s="1">
        <v>350501619</v>
      </c>
      <c r="C3292" s="1">
        <v>34161</v>
      </c>
      <c r="D3292" s="66">
        <v>44983</v>
      </c>
      <c r="E3292" s="54">
        <v>129</v>
      </c>
      <c r="F3292" s="56" t="s">
        <v>68</v>
      </c>
      <c r="G3292" s="56" t="s">
        <v>77</v>
      </c>
      <c r="H3292" s="56" t="s">
        <v>1115</v>
      </c>
      <c r="I3292" s="56" t="s">
        <v>1428</v>
      </c>
      <c r="J3292" s="54" t="s">
        <v>1429</v>
      </c>
      <c r="K3292" s="1">
        <v>30.880265143100001</v>
      </c>
      <c r="L3292" s="1">
        <v>46.454987385000003</v>
      </c>
      <c r="M3292" s="1">
        <v>1</v>
      </c>
      <c r="N3292" s="9">
        <f>DATE(YEAR(TblLocations[[#This Row],[ODK_DateOfSubmission]]),MONTH(TblLocations[[#This Row],[ODK_DateOfSubmission]]),DAY(TblLocations[[#This Row],[ODK_DateOfSubmission]]))</f>
        <v>44983</v>
      </c>
      <c r="O3292" s="23" t="str">
        <f>_xlfn.CONCAT( YEAR(TblLocations[[#This Row],[ODK_DateOfSubmission]]), "-",TEXT( MONTH(TblLocations[[#This Row],[ODK_DateOfSubmission]]),"00"))</f>
        <v>2023-02</v>
      </c>
    </row>
    <row r="3293" spans="1:15" x14ac:dyDescent="0.25">
      <c r="A3293" s="13">
        <v>3505001</v>
      </c>
      <c r="B3293" s="1">
        <v>350500119</v>
      </c>
      <c r="C3293" s="1">
        <v>9206</v>
      </c>
      <c r="D3293" s="66">
        <v>44983</v>
      </c>
      <c r="E3293" s="54">
        <v>129</v>
      </c>
      <c r="F3293" s="56" t="s">
        <v>68</v>
      </c>
      <c r="G3293" s="56" t="s">
        <v>77</v>
      </c>
      <c r="H3293" s="56" t="s">
        <v>1115</v>
      </c>
      <c r="I3293" s="56" t="s">
        <v>1430</v>
      </c>
      <c r="J3293" s="54" t="s">
        <v>1431</v>
      </c>
      <c r="K3293" s="1">
        <v>30.883621789100001</v>
      </c>
      <c r="L3293" s="1">
        <v>46.468149586599999</v>
      </c>
      <c r="M3293" s="1">
        <v>3</v>
      </c>
      <c r="N3293" s="9">
        <f>DATE(YEAR(TblLocations[[#This Row],[ODK_DateOfSubmission]]),MONTH(TblLocations[[#This Row],[ODK_DateOfSubmission]]),DAY(TblLocations[[#This Row],[ODK_DateOfSubmission]]))</f>
        <v>44983</v>
      </c>
      <c r="O3293" s="23" t="str">
        <f>_xlfn.CONCAT( YEAR(TblLocations[[#This Row],[ODK_DateOfSubmission]]), "-",TEXT( MONTH(TblLocations[[#This Row],[ODK_DateOfSubmission]]),"00"))</f>
        <v>2023-02</v>
      </c>
    </row>
    <row r="3294" spans="1:15" x14ac:dyDescent="0.25">
      <c r="A3294" s="13">
        <v>3505003</v>
      </c>
      <c r="B3294" s="1">
        <v>350500319</v>
      </c>
      <c r="C3294" s="1">
        <v>25436</v>
      </c>
      <c r="D3294" s="66">
        <v>44991</v>
      </c>
      <c r="E3294" s="54">
        <v>129</v>
      </c>
      <c r="F3294" s="56" t="s">
        <v>68</v>
      </c>
      <c r="G3294" s="56" t="s">
        <v>77</v>
      </c>
      <c r="H3294" s="56" t="s">
        <v>1115</v>
      </c>
      <c r="I3294" s="56" t="s">
        <v>1116</v>
      </c>
      <c r="J3294" s="54" t="s">
        <v>1117</v>
      </c>
      <c r="K3294" s="1">
        <v>30.906636502200001</v>
      </c>
      <c r="L3294" s="1">
        <v>46.445979934699999</v>
      </c>
      <c r="M3294" s="1">
        <v>1</v>
      </c>
      <c r="N3294" s="9">
        <f>DATE(YEAR(TblLocations[[#This Row],[ODK_DateOfSubmission]]),MONTH(TblLocations[[#This Row],[ODK_DateOfSubmission]]),DAY(TblLocations[[#This Row],[ODK_DateOfSubmission]]))</f>
        <v>44991</v>
      </c>
      <c r="O3294" s="23" t="str">
        <f>_xlfn.CONCAT( YEAR(TblLocations[[#This Row],[ODK_DateOfSubmission]]), "-",TEXT( MONTH(TblLocations[[#This Row],[ODK_DateOfSubmission]]),"00"))</f>
        <v>2023-03</v>
      </c>
    </row>
    <row r="3295" spans="1:15" x14ac:dyDescent="0.25">
      <c r="A3295" s="13">
        <v>3505003</v>
      </c>
      <c r="B3295" s="1">
        <v>350500319</v>
      </c>
      <c r="C3295" s="1">
        <v>25436</v>
      </c>
      <c r="D3295" s="66">
        <v>44991</v>
      </c>
      <c r="E3295" s="54">
        <v>129</v>
      </c>
      <c r="F3295" s="56" t="s">
        <v>68</v>
      </c>
      <c r="G3295" s="56" t="s">
        <v>77</v>
      </c>
      <c r="H3295" s="56" t="s">
        <v>1115</v>
      </c>
      <c r="I3295" s="56" t="s">
        <v>1116</v>
      </c>
      <c r="J3295" s="54" t="s">
        <v>1117</v>
      </c>
      <c r="K3295" s="1">
        <v>30.906636502200001</v>
      </c>
      <c r="L3295" s="1">
        <v>46.445979934699999</v>
      </c>
      <c r="M3295" s="1">
        <v>3</v>
      </c>
      <c r="N3295" s="9">
        <f>DATE(YEAR(TblLocations[[#This Row],[ODK_DateOfSubmission]]),MONTH(TblLocations[[#This Row],[ODK_DateOfSubmission]]),DAY(TblLocations[[#This Row],[ODK_DateOfSubmission]]))</f>
        <v>44991</v>
      </c>
      <c r="O3295" s="23" t="str">
        <f>_xlfn.CONCAT( YEAR(TblLocations[[#This Row],[ODK_DateOfSubmission]]), "-",TEXT( MONTH(TblLocations[[#This Row],[ODK_DateOfSubmission]]),"00"))</f>
        <v>2023-03</v>
      </c>
    </row>
    <row r="3296" spans="1:15" x14ac:dyDescent="0.25">
      <c r="A3296" s="13">
        <v>3505003</v>
      </c>
      <c r="B3296" s="1">
        <v>350500319</v>
      </c>
      <c r="C3296" s="1">
        <v>25436</v>
      </c>
      <c r="D3296" s="66">
        <v>44991</v>
      </c>
      <c r="E3296" s="54">
        <v>129</v>
      </c>
      <c r="F3296" s="56" t="s">
        <v>68</v>
      </c>
      <c r="G3296" s="56" t="s">
        <v>77</v>
      </c>
      <c r="H3296" s="56" t="s">
        <v>1115</v>
      </c>
      <c r="I3296" s="56" t="s">
        <v>1116</v>
      </c>
      <c r="J3296" s="54" t="s">
        <v>1117</v>
      </c>
      <c r="K3296" s="1">
        <v>30.906636502200001</v>
      </c>
      <c r="L3296" s="1">
        <v>46.445979934699999</v>
      </c>
      <c r="M3296" s="1">
        <v>5</v>
      </c>
      <c r="N3296" s="9">
        <f>DATE(YEAR(TblLocations[[#This Row],[ODK_DateOfSubmission]]),MONTH(TblLocations[[#This Row],[ODK_DateOfSubmission]]),DAY(TblLocations[[#This Row],[ODK_DateOfSubmission]]))</f>
        <v>44991</v>
      </c>
      <c r="O3296" s="23" t="str">
        <f>_xlfn.CONCAT( YEAR(TblLocations[[#This Row],[ODK_DateOfSubmission]]), "-",TEXT( MONTH(TblLocations[[#This Row],[ODK_DateOfSubmission]]),"00"))</f>
        <v>2023-03</v>
      </c>
    </row>
    <row r="3297" spans="1:15" x14ac:dyDescent="0.25">
      <c r="A3297" s="13">
        <v>3505003</v>
      </c>
      <c r="B3297" s="1">
        <v>350500319</v>
      </c>
      <c r="C3297" s="1">
        <v>25436</v>
      </c>
      <c r="D3297" s="66">
        <v>44991</v>
      </c>
      <c r="E3297" s="54">
        <v>129</v>
      </c>
      <c r="F3297" s="56" t="s">
        <v>68</v>
      </c>
      <c r="G3297" s="56" t="s">
        <v>77</v>
      </c>
      <c r="H3297" s="56" t="s">
        <v>1115</v>
      </c>
      <c r="I3297" s="56" t="s">
        <v>1116</v>
      </c>
      <c r="J3297" s="54" t="s">
        <v>1117</v>
      </c>
      <c r="K3297" s="1">
        <v>30.906636502200001</v>
      </c>
      <c r="L3297" s="1">
        <v>46.445979934699999</v>
      </c>
      <c r="M3297" s="1">
        <v>10</v>
      </c>
      <c r="N3297" s="9">
        <f>DATE(YEAR(TblLocations[[#This Row],[ODK_DateOfSubmission]]),MONTH(TblLocations[[#This Row],[ODK_DateOfSubmission]]),DAY(TblLocations[[#This Row],[ODK_DateOfSubmission]]))</f>
        <v>44991</v>
      </c>
      <c r="O3297" s="23" t="str">
        <f>_xlfn.CONCAT( YEAR(TblLocations[[#This Row],[ODK_DateOfSubmission]]), "-",TEXT( MONTH(TblLocations[[#This Row],[ODK_DateOfSubmission]]),"00"))</f>
        <v>2023-03</v>
      </c>
    </row>
    <row r="3298" spans="1:15" x14ac:dyDescent="0.25">
      <c r="A3298" s="13">
        <v>3505004</v>
      </c>
      <c r="B3298" s="1">
        <v>350500419</v>
      </c>
      <c r="C3298" s="1">
        <v>25437</v>
      </c>
      <c r="D3298" s="66">
        <v>44968</v>
      </c>
      <c r="E3298" s="54">
        <v>129</v>
      </c>
      <c r="F3298" s="56" t="s">
        <v>68</v>
      </c>
      <c r="G3298" s="56" t="s">
        <v>77</v>
      </c>
      <c r="H3298" s="56" t="s">
        <v>1115</v>
      </c>
      <c r="I3298" s="56" t="s">
        <v>1074</v>
      </c>
      <c r="J3298" s="54" t="s">
        <v>1118</v>
      </c>
      <c r="K3298" s="1">
        <v>30.9061211</v>
      </c>
      <c r="L3298" s="1">
        <v>46.449381199999998</v>
      </c>
      <c r="M3298" s="1">
        <v>4</v>
      </c>
      <c r="N3298" s="9">
        <f>DATE(YEAR(TblLocations[[#This Row],[ODK_DateOfSubmission]]),MONTH(TblLocations[[#This Row],[ODK_DateOfSubmission]]),DAY(TblLocations[[#This Row],[ODK_DateOfSubmission]]))</f>
        <v>44968</v>
      </c>
      <c r="O3298" s="23" t="str">
        <f>_xlfn.CONCAT( YEAR(TblLocations[[#This Row],[ODK_DateOfSubmission]]), "-",TEXT( MONTH(TblLocations[[#This Row],[ODK_DateOfSubmission]]),"00"))</f>
        <v>2023-02</v>
      </c>
    </row>
    <row r="3299" spans="1:15" x14ac:dyDescent="0.25">
      <c r="A3299" s="13">
        <v>3505004</v>
      </c>
      <c r="B3299" s="1">
        <v>350500419</v>
      </c>
      <c r="C3299" s="1">
        <v>25437</v>
      </c>
      <c r="D3299" s="66">
        <v>44968</v>
      </c>
      <c r="E3299" s="54">
        <v>129</v>
      </c>
      <c r="F3299" s="56" t="s">
        <v>68</v>
      </c>
      <c r="G3299" s="56" t="s">
        <v>77</v>
      </c>
      <c r="H3299" s="56" t="s">
        <v>1115</v>
      </c>
      <c r="I3299" s="56" t="s">
        <v>1074</v>
      </c>
      <c r="J3299" s="54" t="s">
        <v>1118</v>
      </c>
      <c r="K3299" s="1">
        <v>30.9061211</v>
      </c>
      <c r="L3299" s="1">
        <v>46.449381199999998</v>
      </c>
      <c r="M3299" s="1">
        <v>5</v>
      </c>
      <c r="N3299" s="9">
        <f>DATE(YEAR(TblLocations[[#This Row],[ODK_DateOfSubmission]]),MONTH(TblLocations[[#This Row],[ODK_DateOfSubmission]]),DAY(TblLocations[[#This Row],[ODK_DateOfSubmission]]))</f>
        <v>44968</v>
      </c>
      <c r="O3299" s="23" t="str">
        <f>_xlfn.CONCAT( YEAR(TblLocations[[#This Row],[ODK_DateOfSubmission]]), "-",TEXT( MONTH(TblLocations[[#This Row],[ODK_DateOfSubmission]]),"00"))</f>
        <v>2023-02</v>
      </c>
    </row>
    <row r="3300" spans="1:15" x14ac:dyDescent="0.25">
      <c r="A3300" s="13">
        <v>3505004</v>
      </c>
      <c r="B3300" s="1">
        <v>350500419</v>
      </c>
      <c r="C3300" s="1">
        <v>25437</v>
      </c>
      <c r="D3300" s="66">
        <v>44968</v>
      </c>
      <c r="E3300" s="54">
        <v>129</v>
      </c>
      <c r="F3300" s="56" t="s">
        <v>68</v>
      </c>
      <c r="G3300" s="56" t="s">
        <v>77</v>
      </c>
      <c r="H3300" s="56" t="s">
        <v>1115</v>
      </c>
      <c r="I3300" s="56" t="s">
        <v>1074</v>
      </c>
      <c r="J3300" s="54" t="s">
        <v>1118</v>
      </c>
      <c r="K3300" s="1">
        <v>30.9061211</v>
      </c>
      <c r="L3300" s="1">
        <v>46.449381199999998</v>
      </c>
      <c r="M3300" s="1">
        <v>3</v>
      </c>
      <c r="N3300" s="9">
        <f>DATE(YEAR(TblLocations[[#This Row],[ODK_DateOfSubmission]]),MONTH(TblLocations[[#This Row],[ODK_DateOfSubmission]]),DAY(TblLocations[[#This Row],[ODK_DateOfSubmission]]))</f>
        <v>44968</v>
      </c>
      <c r="O3300" s="23" t="str">
        <f>_xlfn.CONCAT( YEAR(TblLocations[[#This Row],[ODK_DateOfSubmission]]), "-",TEXT( MONTH(TblLocations[[#This Row],[ODK_DateOfSubmission]]),"00"))</f>
        <v>2023-02</v>
      </c>
    </row>
    <row r="3301" spans="1:15" x14ac:dyDescent="0.25">
      <c r="A3301" s="13">
        <v>3505007</v>
      </c>
      <c r="B3301" s="1">
        <v>350500719</v>
      </c>
      <c r="C3301" s="1">
        <v>9332</v>
      </c>
      <c r="D3301" s="66">
        <v>44983</v>
      </c>
      <c r="E3301" s="54">
        <v>129</v>
      </c>
      <c r="F3301" s="56" t="s">
        <v>68</v>
      </c>
      <c r="G3301" s="56" t="s">
        <v>77</v>
      </c>
      <c r="H3301" s="56" t="s">
        <v>1115</v>
      </c>
      <c r="I3301" s="56" t="s">
        <v>1123</v>
      </c>
      <c r="J3301" s="54" t="s">
        <v>216</v>
      </c>
      <c r="K3301" s="1">
        <v>30.879031632699999</v>
      </c>
      <c r="L3301" s="1">
        <v>46.464224314600003</v>
      </c>
      <c r="M3301" s="1">
        <v>4</v>
      </c>
      <c r="N3301" s="9">
        <f>DATE(YEAR(TblLocations[[#This Row],[ODK_DateOfSubmission]]),MONTH(TblLocations[[#This Row],[ODK_DateOfSubmission]]),DAY(TblLocations[[#This Row],[ODK_DateOfSubmission]]))</f>
        <v>44983</v>
      </c>
      <c r="O3301" s="23" t="str">
        <f>_xlfn.CONCAT( YEAR(TblLocations[[#This Row],[ODK_DateOfSubmission]]), "-",TEXT( MONTH(TblLocations[[#This Row],[ODK_DateOfSubmission]]),"00"))</f>
        <v>2023-02</v>
      </c>
    </row>
    <row r="3302" spans="1:15" x14ac:dyDescent="0.25">
      <c r="A3302" s="13">
        <v>3505007</v>
      </c>
      <c r="B3302" s="1">
        <v>350500719</v>
      </c>
      <c r="C3302" s="1">
        <v>9332</v>
      </c>
      <c r="D3302" s="66">
        <v>44983</v>
      </c>
      <c r="E3302" s="54">
        <v>129</v>
      </c>
      <c r="F3302" s="56" t="s">
        <v>68</v>
      </c>
      <c r="G3302" s="56" t="s">
        <v>77</v>
      </c>
      <c r="H3302" s="56" t="s">
        <v>1115</v>
      </c>
      <c r="I3302" s="56" t="s">
        <v>1123</v>
      </c>
      <c r="J3302" s="54" t="s">
        <v>216</v>
      </c>
      <c r="K3302" s="1">
        <v>30.879031632699999</v>
      </c>
      <c r="L3302" s="1">
        <v>46.464224314600003</v>
      </c>
      <c r="M3302" s="1">
        <v>5</v>
      </c>
      <c r="N3302" s="9">
        <f>DATE(YEAR(TblLocations[[#This Row],[ODK_DateOfSubmission]]),MONTH(TblLocations[[#This Row],[ODK_DateOfSubmission]]),DAY(TblLocations[[#This Row],[ODK_DateOfSubmission]]))</f>
        <v>44983</v>
      </c>
      <c r="O3302" s="23" t="str">
        <f>_xlfn.CONCAT( YEAR(TblLocations[[#This Row],[ODK_DateOfSubmission]]), "-",TEXT( MONTH(TblLocations[[#This Row],[ODK_DateOfSubmission]]),"00"))</f>
        <v>2023-02</v>
      </c>
    </row>
    <row r="3303" spans="1:15" x14ac:dyDescent="0.25">
      <c r="A3303" s="13">
        <v>3505010</v>
      </c>
      <c r="B3303" s="1">
        <v>350501019</v>
      </c>
      <c r="C3303" s="1">
        <v>9261</v>
      </c>
      <c r="D3303" s="66">
        <v>44983</v>
      </c>
      <c r="E3303" s="54">
        <v>129</v>
      </c>
      <c r="F3303" s="56" t="s">
        <v>68</v>
      </c>
      <c r="G3303" s="56" t="s">
        <v>77</v>
      </c>
      <c r="H3303" s="56" t="s">
        <v>1115</v>
      </c>
      <c r="I3303" s="56" t="s">
        <v>1124</v>
      </c>
      <c r="J3303" s="54" t="s">
        <v>1125</v>
      </c>
      <c r="K3303" s="1">
        <v>30.885581129199998</v>
      </c>
      <c r="L3303" s="1">
        <v>46.460596602099997</v>
      </c>
      <c r="M3303" s="1">
        <v>5</v>
      </c>
      <c r="N3303" s="9">
        <f>DATE(YEAR(TblLocations[[#This Row],[ODK_DateOfSubmission]]),MONTH(TblLocations[[#This Row],[ODK_DateOfSubmission]]),DAY(TblLocations[[#This Row],[ODK_DateOfSubmission]]))</f>
        <v>44983</v>
      </c>
      <c r="O3303" s="23" t="str">
        <f>_xlfn.CONCAT( YEAR(TblLocations[[#This Row],[ODK_DateOfSubmission]]), "-",TEXT( MONTH(TblLocations[[#This Row],[ODK_DateOfSubmission]]),"00"))</f>
        <v>2023-02</v>
      </c>
    </row>
    <row r="3304" spans="1:15" x14ac:dyDescent="0.25">
      <c r="A3304" s="13">
        <v>3505011</v>
      </c>
      <c r="B3304" s="1">
        <v>350501119</v>
      </c>
      <c r="C3304" s="1">
        <v>9258</v>
      </c>
      <c r="D3304" s="66">
        <v>44983</v>
      </c>
      <c r="E3304" s="54">
        <v>129</v>
      </c>
      <c r="F3304" s="56" t="s">
        <v>68</v>
      </c>
      <c r="G3304" s="56" t="s">
        <v>77</v>
      </c>
      <c r="H3304" s="56" t="s">
        <v>1115</v>
      </c>
      <c r="I3304" s="56" t="s">
        <v>1126</v>
      </c>
      <c r="J3304" s="54" t="s">
        <v>1127</v>
      </c>
      <c r="K3304" s="1">
        <v>30.901869618300001</v>
      </c>
      <c r="L3304" s="1">
        <v>46.458244977299998</v>
      </c>
      <c r="M3304" s="1">
        <v>4</v>
      </c>
      <c r="N3304" s="9">
        <f>DATE(YEAR(TblLocations[[#This Row],[ODK_DateOfSubmission]]),MONTH(TblLocations[[#This Row],[ODK_DateOfSubmission]]),DAY(TblLocations[[#This Row],[ODK_DateOfSubmission]]))</f>
        <v>44983</v>
      </c>
      <c r="O3304" s="23" t="str">
        <f>_xlfn.CONCAT( YEAR(TblLocations[[#This Row],[ODK_DateOfSubmission]]), "-",TEXT( MONTH(TblLocations[[#This Row],[ODK_DateOfSubmission]]),"00"))</f>
        <v>2023-02</v>
      </c>
    </row>
    <row r="3305" spans="1:15" x14ac:dyDescent="0.25">
      <c r="A3305" s="13">
        <v>3505011</v>
      </c>
      <c r="B3305" s="1">
        <v>350501119</v>
      </c>
      <c r="C3305" s="1">
        <v>9258</v>
      </c>
      <c r="D3305" s="66">
        <v>44983</v>
      </c>
      <c r="E3305" s="54">
        <v>129</v>
      </c>
      <c r="F3305" s="56" t="s">
        <v>68</v>
      </c>
      <c r="G3305" s="56" t="s">
        <v>77</v>
      </c>
      <c r="H3305" s="56" t="s">
        <v>1115</v>
      </c>
      <c r="I3305" s="56" t="s">
        <v>1126</v>
      </c>
      <c r="J3305" s="54" t="s">
        <v>1127</v>
      </c>
      <c r="K3305" s="1">
        <v>30.901869618300001</v>
      </c>
      <c r="L3305" s="1">
        <v>46.458244977299998</v>
      </c>
      <c r="M3305" s="1">
        <v>4</v>
      </c>
      <c r="N3305" s="9">
        <f>DATE(YEAR(TblLocations[[#This Row],[ODK_DateOfSubmission]]),MONTH(TblLocations[[#This Row],[ODK_DateOfSubmission]]),DAY(TblLocations[[#This Row],[ODK_DateOfSubmission]]))</f>
        <v>44983</v>
      </c>
      <c r="O3305" s="23" t="str">
        <f>_xlfn.CONCAT( YEAR(TblLocations[[#This Row],[ODK_DateOfSubmission]]), "-",TEXT( MONTH(TblLocations[[#This Row],[ODK_DateOfSubmission]]),"00"))</f>
        <v>2023-02</v>
      </c>
    </row>
    <row r="3306" spans="1:15" x14ac:dyDescent="0.25">
      <c r="A3306" s="13">
        <v>3505011</v>
      </c>
      <c r="B3306" s="1">
        <v>350501119</v>
      </c>
      <c r="C3306" s="1">
        <v>9258</v>
      </c>
      <c r="D3306" s="66">
        <v>44983</v>
      </c>
      <c r="E3306" s="54">
        <v>129</v>
      </c>
      <c r="F3306" s="56" t="s">
        <v>68</v>
      </c>
      <c r="G3306" s="56" t="s">
        <v>77</v>
      </c>
      <c r="H3306" s="56" t="s">
        <v>1115</v>
      </c>
      <c r="I3306" s="56" t="s">
        <v>1126</v>
      </c>
      <c r="J3306" s="54" t="s">
        <v>1127</v>
      </c>
      <c r="K3306" s="1">
        <v>30.901869618300001</v>
      </c>
      <c r="L3306" s="1">
        <v>46.458244977299998</v>
      </c>
      <c r="M3306" s="1">
        <v>2</v>
      </c>
      <c r="N3306" s="9">
        <f>DATE(YEAR(TblLocations[[#This Row],[ODK_DateOfSubmission]]),MONTH(TblLocations[[#This Row],[ODK_DateOfSubmission]]),DAY(TblLocations[[#This Row],[ODK_DateOfSubmission]]))</f>
        <v>44983</v>
      </c>
      <c r="O3306" s="23" t="str">
        <f>_xlfn.CONCAT( YEAR(TblLocations[[#This Row],[ODK_DateOfSubmission]]), "-",TEXT( MONTH(TblLocations[[#This Row],[ODK_DateOfSubmission]]),"00"))</f>
        <v>2023-02</v>
      </c>
    </row>
    <row r="3307" spans="1:15" x14ac:dyDescent="0.25">
      <c r="A3307" s="13">
        <v>3603076</v>
      </c>
      <c r="B3307" s="1">
        <v>360307619</v>
      </c>
      <c r="C3307" s="1">
        <v>3209</v>
      </c>
      <c r="D3307" s="66">
        <v>44962</v>
      </c>
      <c r="E3307" s="54">
        <v>129</v>
      </c>
      <c r="F3307" s="56" t="s">
        <v>96</v>
      </c>
      <c r="G3307" s="56" t="s">
        <v>173</v>
      </c>
      <c r="H3307" s="56" t="s">
        <v>1138</v>
      </c>
      <c r="I3307" s="56" t="s">
        <v>1575</v>
      </c>
      <c r="J3307" s="54" t="s">
        <v>1554</v>
      </c>
      <c r="K3307" s="1">
        <v>31.991401403200001</v>
      </c>
      <c r="L3307" s="1">
        <v>44.895607716599997</v>
      </c>
      <c r="M3307" s="1">
        <v>1</v>
      </c>
      <c r="N3307" s="9">
        <f>DATE(YEAR(TblLocations[[#This Row],[ODK_DateOfSubmission]]),MONTH(TblLocations[[#This Row],[ODK_DateOfSubmission]]),DAY(TblLocations[[#This Row],[ODK_DateOfSubmission]]))</f>
        <v>44962</v>
      </c>
      <c r="O3307" s="23" t="str">
        <f>_xlfn.CONCAT( YEAR(TblLocations[[#This Row],[ODK_DateOfSubmission]]), "-",TEXT( MONTH(TblLocations[[#This Row],[ODK_DateOfSubmission]]),"00"))</f>
        <v>2023-02</v>
      </c>
    </row>
    <row r="3308" spans="1:15" x14ac:dyDescent="0.25">
      <c r="A3308" s="13">
        <v>3603080</v>
      </c>
      <c r="B3308" s="1">
        <v>360308019</v>
      </c>
      <c r="C3308" s="1">
        <v>25512</v>
      </c>
      <c r="D3308" s="66">
        <v>45001</v>
      </c>
      <c r="E3308" s="54">
        <v>129</v>
      </c>
      <c r="F3308" s="56" t="s">
        <v>96</v>
      </c>
      <c r="G3308" s="56" t="s">
        <v>173</v>
      </c>
      <c r="H3308" s="56" t="s">
        <v>1138</v>
      </c>
      <c r="I3308" s="56" t="s">
        <v>1578</v>
      </c>
      <c r="J3308" s="54" t="s">
        <v>1579</v>
      </c>
      <c r="K3308" s="1">
        <v>31.985894293800001</v>
      </c>
      <c r="L3308" s="1">
        <v>44.929391244900003</v>
      </c>
      <c r="M3308" s="1">
        <v>1</v>
      </c>
      <c r="N3308" s="9">
        <f>DATE(YEAR(TblLocations[[#This Row],[ODK_DateOfSubmission]]),MONTH(TblLocations[[#This Row],[ODK_DateOfSubmission]]),DAY(TblLocations[[#This Row],[ODK_DateOfSubmission]]))</f>
        <v>45001</v>
      </c>
      <c r="O3308" s="23" t="str">
        <f>_xlfn.CONCAT( YEAR(TblLocations[[#This Row],[ODK_DateOfSubmission]]), "-",TEXT( MONTH(TblLocations[[#This Row],[ODK_DateOfSubmission]]),"00"))</f>
        <v>2023-03</v>
      </c>
    </row>
    <row r="3309" spans="1:15" x14ac:dyDescent="0.25">
      <c r="A3309" s="13">
        <v>3603053</v>
      </c>
      <c r="B3309" s="1">
        <v>360305319</v>
      </c>
      <c r="C3309" s="1">
        <v>24903</v>
      </c>
      <c r="D3309" s="66">
        <v>44964</v>
      </c>
      <c r="E3309" s="54">
        <v>129</v>
      </c>
      <c r="F3309" s="56" t="s">
        <v>96</v>
      </c>
      <c r="G3309" s="56" t="s">
        <v>173</v>
      </c>
      <c r="H3309" s="56" t="s">
        <v>1138</v>
      </c>
      <c r="I3309" s="56" t="s">
        <v>1567</v>
      </c>
      <c r="J3309" s="54" t="s">
        <v>1568</v>
      </c>
      <c r="K3309" s="1">
        <v>32.006378062099998</v>
      </c>
      <c r="L3309" s="1">
        <v>44.937357457700003</v>
      </c>
      <c r="M3309" s="1">
        <v>1</v>
      </c>
      <c r="N3309" s="9">
        <f>DATE(YEAR(TblLocations[[#This Row],[ODK_DateOfSubmission]]),MONTH(TblLocations[[#This Row],[ODK_DateOfSubmission]]),DAY(TblLocations[[#This Row],[ODK_DateOfSubmission]]))</f>
        <v>44964</v>
      </c>
      <c r="O3309" s="23" t="str">
        <f>_xlfn.CONCAT( YEAR(TblLocations[[#This Row],[ODK_DateOfSubmission]]), "-",TEXT( MONTH(TblLocations[[#This Row],[ODK_DateOfSubmission]]),"00"))</f>
        <v>2023-02</v>
      </c>
    </row>
    <row r="3310" spans="1:15" x14ac:dyDescent="0.25">
      <c r="A3310" s="13">
        <v>3603053</v>
      </c>
      <c r="B3310" s="1">
        <v>360305319</v>
      </c>
      <c r="C3310" s="1">
        <v>24903</v>
      </c>
      <c r="D3310" s="66">
        <v>44964</v>
      </c>
      <c r="E3310" s="54">
        <v>129</v>
      </c>
      <c r="F3310" s="56" t="s">
        <v>96</v>
      </c>
      <c r="G3310" s="56" t="s">
        <v>173</v>
      </c>
      <c r="H3310" s="56" t="s">
        <v>1138</v>
      </c>
      <c r="I3310" s="56" t="s">
        <v>1567</v>
      </c>
      <c r="J3310" s="54" t="s">
        <v>1568</v>
      </c>
      <c r="K3310" s="1">
        <v>32.006378062099998</v>
      </c>
      <c r="L3310" s="1">
        <v>44.937357457700003</v>
      </c>
      <c r="M3310" s="1">
        <v>1</v>
      </c>
      <c r="N3310" s="9">
        <f>DATE(YEAR(TblLocations[[#This Row],[ODK_DateOfSubmission]]),MONTH(TblLocations[[#This Row],[ODK_DateOfSubmission]]),DAY(TblLocations[[#This Row],[ODK_DateOfSubmission]]))</f>
        <v>44964</v>
      </c>
      <c r="O3310" s="23" t="str">
        <f>_xlfn.CONCAT( YEAR(TblLocations[[#This Row],[ODK_DateOfSubmission]]), "-",TEXT( MONTH(TblLocations[[#This Row],[ODK_DateOfSubmission]]),"00"))</f>
        <v>2023-02</v>
      </c>
    </row>
    <row r="3311" spans="1:15" x14ac:dyDescent="0.25">
      <c r="A3311" s="31">
        <v>3603003</v>
      </c>
      <c r="B3311" s="32">
        <v>360300319</v>
      </c>
      <c r="C3311" s="32">
        <v>22326</v>
      </c>
      <c r="D3311" s="67">
        <v>44985</v>
      </c>
      <c r="E3311" s="58">
        <v>129</v>
      </c>
      <c r="F3311" s="59" t="s">
        <v>96</v>
      </c>
      <c r="G3311" s="59" t="s">
        <v>173</v>
      </c>
      <c r="H3311" s="59" t="s">
        <v>1138</v>
      </c>
      <c r="I3311" s="59" t="s">
        <v>1586</v>
      </c>
      <c r="J3311" s="58" t="s">
        <v>1587</v>
      </c>
      <c r="K3311" s="32">
        <v>31.981883123500001</v>
      </c>
      <c r="L3311" s="32">
        <v>44.972986456299999</v>
      </c>
      <c r="M3311" s="32">
        <v>2</v>
      </c>
      <c r="N3311" s="60">
        <f>DATE(YEAR(TblLocations[[#This Row],[ODK_DateOfSubmission]]),MONTH(TblLocations[[#This Row],[ODK_DateOfSubmission]]),DAY(TblLocations[[#This Row],[ODK_DateOfSubmission]]))</f>
        <v>44985</v>
      </c>
      <c r="O3311" s="61" t="str">
        <f>_xlfn.CONCAT( YEAR(TblLocations[[#This Row],[ODK_DateOfSubmission]]), "-",TEXT( MONTH(TblLocations[[#This Row],[ODK_DateOfSubmission]]),"00"))</f>
        <v>2023-02</v>
      </c>
    </row>
    <row r="3312" spans="1:15" x14ac:dyDescent="0.25">
      <c r="A3312" s="13">
        <v>2101014</v>
      </c>
      <c r="B3312" s="1">
        <v>2101014114</v>
      </c>
      <c r="C3312" s="1">
        <v>274</v>
      </c>
      <c r="D3312" s="66">
        <v>45109.37303101852</v>
      </c>
      <c r="E3312" s="54">
        <v>130</v>
      </c>
      <c r="F3312" s="56" t="s">
        <v>67</v>
      </c>
      <c r="G3312" s="56" t="s">
        <v>125</v>
      </c>
      <c r="H3312" s="56" t="s">
        <v>1242</v>
      </c>
      <c r="I3312" s="56" t="s">
        <v>1247</v>
      </c>
      <c r="J3312" s="54" t="s">
        <v>1248</v>
      </c>
      <c r="K3312" s="1">
        <v>34.426671466000002</v>
      </c>
      <c r="L3312" s="1">
        <v>41.040136074999999</v>
      </c>
      <c r="M3312" s="1">
        <v>4</v>
      </c>
      <c r="N3312" s="9">
        <f>DATE(YEAR(TblLocations[[#This Row],[ODK_DateOfSubmission]]),MONTH(TblLocations[[#This Row],[ODK_DateOfSubmission]]),DAY(TblLocations[[#This Row],[ODK_DateOfSubmission]]))</f>
        <v>45109</v>
      </c>
      <c r="O3312" s="23" t="str">
        <f>_xlfn.CONCAT( YEAR(TblLocations[[#This Row],[ODK_DateOfSubmission]]), "-",TEXT( MONTH(TblLocations[[#This Row],[ODK_DateOfSubmission]]),"00"))</f>
        <v>2023-07</v>
      </c>
    </row>
    <row r="3313" spans="1:15" x14ac:dyDescent="0.25">
      <c r="A3313" s="13">
        <v>2103005</v>
      </c>
      <c r="B3313" s="1">
        <v>2103005114</v>
      </c>
      <c r="C3313" s="1">
        <v>250</v>
      </c>
      <c r="D3313" s="66">
        <v>45103.462111377317</v>
      </c>
      <c r="E3313" s="54">
        <v>130</v>
      </c>
      <c r="F3313" s="56" t="s">
        <v>67</v>
      </c>
      <c r="G3313" s="56" t="s">
        <v>121</v>
      </c>
      <c r="H3313" s="56" t="s">
        <v>217</v>
      </c>
      <c r="I3313" s="56" t="s">
        <v>222</v>
      </c>
      <c r="J3313" s="54" t="s">
        <v>223</v>
      </c>
      <c r="K3313" s="1">
        <v>34.366603631099998</v>
      </c>
      <c r="L3313" s="1">
        <v>41.988318504200002</v>
      </c>
      <c r="M3313" s="1">
        <v>1</v>
      </c>
      <c r="N3313" s="9">
        <f>DATE(YEAR(TblLocations[[#This Row],[ODK_DateOfSubmission]]),MONTH(TblLocations[[#This Row],[ODK_DateOfSubmission]]),DAY(TblLocations[[#This Row],[ODK_DateOfSubmission]]))</f>
        <v>45103</v>
      </c>
      <c r="O3313" s="23" t="str">
        <f>_xlfn.CONCAT( YEAR(TblLocations[[#This Row],[ODK_DateOfSubmission]]), "-",TEXT( MONTH(TblLocations[[#This Row],[ODK_DateOfSubmission]]),"00"))</f>
        <v>2023-06</v>
      </c>
    </row>
    <row r="3314" spans="1:15" x14ac:dyDescent="0.25">
      <c r="A3314" s="13">
        <v>2702039</v>
      </c>
      <c r="B3314" s="1">
        <v>2702039114</v>
      </c>
      <c r="C3314" s="1">
        <v>33637</v>
      </c>
      <c r="D3314" s="66">
        <v>45115.378922071759</v>
      </c>
      <c r="E3314" s="54">
        <v>130</v>
      </c>
      <c r="F3314" s="56" t="s">
        <v>72</v>
      </c>
      <c r="G3314" s="56" t="s">
        <v>103</v>
      </c>
      <c r="H3314" s="56" t="s">
        <v>1279</v>
      </c>
      <c r="I3314" s="56" t="s">
        <v>1780</v>
      </c>
      <c r="J3314" s="54" t="s">
        <v>1781</v>
      </c>
      <c r="K3314" s="1">
        <v>36.007790999999997</v>
      </c>
      <c r="L3314" s="1">
        <v>41.360576999999999</v>
      </c>
      <c r="M3314" s="1">
        <v>19</v>
      </c>
      <c r="N3314" s="9">
        <f>DATE(YEAR(TblLocations[[#This Row],[ODK_DateOfSubmission]]),MONTH(TblLocations[[#This Row],[ODK_DateOfSubmission]]),DAY(TblLocations[[#This Row],[ODK_DateOfSubmission]]))</f>
        <v>45115</v>
      </c>
      <c r="O3314" s="23" t="str">
        <f>_xlfn.CONCAT( YEAR(TblLocations[[#This Row],[ODK_DateOfSubmission]]), "-",TEXT( MONTH(TblLocations[[#This Row],[ODK_DateOfSubmission]]),"00"))</f>
        <v>2023-07</v>
      </c>
    </row>
    <row r="3315" spans="1:15" x14ac:dyDescent="0.25">
      <c r="A3315" s="13">
        <v>2702044</v>
      </c>
      <c r="B3315" s="1">
        <v>2702044114</v>
      </c>
      <c r="C3315" s="1">
        <v>33854</v>
      </c>
      <c r="D3315" s="66">
        <v>45157.288235219909</v>
      </c>
      <c r="E3315" s="54">
        <v>130</v>
      </c>
      <c r="F3315" s="56" t="s">
        <v>72</v>
      </c>
      <c r="G3315" s="56" t="s">
        <v>103</v>
      </c>
      <c r="H3315" s="56" t="s">
        <v>1605</v>
      </c>
      <c r="I3315" s="56" t="s">
        <v>1610</v>
      </c>
      <c r="J3315" s="54" t="s">
        <v>1611</v>
      </c>
      <c r="K3315" s="1">
        <v>36.271999999999998</v>
      </c>
      <c r="L3315" s="1">
        <v>41.367502000000002</v>
      </c>
      <c r="M3315" s="1">
        <v>16</v>
      </c>
      <c r="N3315" s="9">
        <f>DATE(YEAR(TblLocations[[#This Row],[ODK_DateOfSubmission]]),MONTH(TblLocations[[#This Row],[ODK_DateOfSubmission]]),DAY(TblLocations[[#This Row],[ODK_DateOfSubmission]]))</f>
        <v>45157</v>
      </c>
      <c r="O3315" s="23" t="str">
        <f>_xlfn.CONCAT( YEAR(TblLocations[[#This Row],[ODK_DateOfSubmission]]), "-",TEXT( MONTH(TblLocations[[#This Row],[ODK_DateOfSubmission]]),"00"))</f>
        <v>2023-08</v>
      </c>
    </row>
    <row r="3316" spans="1:15" x14ac:dyDescent="0.25">
      <c r="A3316" s="13">
        <v>2702047</v>
      </c>
      <c r="B3316" s="1">
        <v>2702047114</v>
      </c>
      <c r="C3316" s="1">
        <v>34008</v>
      </c>
      <c r="D3316" s="66">
        <v>45143.466889432872</v>
      </c>
      <c r="E3316" s="54">
        <v>130</v>
      </c>
      <c r="F3316" s="56" t="s">
        <v>72</v>
      </c>
      <c r="G3316" s="56" t="s">
        <v>103</v>
      </c>
      <c r="H3316" s="56" t="s">
        <v>1279</v>
      </c>
      <c r="I3316" s="56" t="s">
        <v>349</v>
      </c>
      <c r="J3316" s="54" t="s">
        <v>1448</v>
      </c>
      <c r="K3316" s="1">
        <v>36.044508999999998</v>
      </c>
      <c r="L3316" s="1">
        <v>41.714508000000002</v>
      </c>
      <c r="M3316" s="1">
        <v>134</v>
      </c>
      <c r="N3316" s="9">
        <f>DATE(YEAR(TblLocations[[#This Row],[ODK_DateOfSubmission]]),MONTH(TblLocations[[#This Row],[ODK_DateOfSubmission]]),DAY(TblLocations[[#This Row],[ODK_DateOfSubmission]]))</f>
        <v>45143</v>
      </c>
      <c r="O3316" s="23" t="str">
        <f>_xlfn.CONCAT( YEAR(TblLocations[[#This Row],[ODK_DateOfSubmission]]), "-",TEXT( MONTH(TblLocations[[#This Row],[ODK_DateOfSubmission]]),"00"))</f>
        <v>2023-08</v>
      </c>
    </row>
    <row r="3317" spans="1:15" x14ac:dyDescent="0.25">
      <c r="A3317" s="13">
        <v>2702047</v>
      </c>
      <c r="B3317" s="1">
        <v>2702047114</v>
      </c>
      <c r="C3317" s="1">
        <v>34008</v>
      </c>
      <c r="D3317" s="66">
        <v>45143.466889432872</v>
      </c>
      <c r="E3317" s="54">
        <v>130</v>
      </c>
      <c r="F3317" s="56" t="s">
        <v>72</v>
      </c>
      <c r="G3317" s="56" t="s">
        <v>103</v>
      </c>
      <c r="H3317" s="56" t="s">
        <v>1279</v>
      </c>
      <c r="I3317" s="56" t="s">
        <v>349</v>
      </c>
      <c r="J3317" s="54" t="s">
        <v>1448</v>
      </c>
      <c r="K3317" s="1">
        <v>36.044508999999998</v>
      </c>
      <c r="L3317" s="1">
        <v>41.714508000000002</v>
      </c>
      <c r="M3317" s="1">
        <v>4</v>
      </c>
      <c r="N3317" s="9">
        <f>DATE(YEAR(TblLocations[[#This Row],[ODK_DateOfSubmission]]),MONTH(TblLocations[[#This Row],[ODK_DateOfSubmission]]),DAY(TblLocations[[#This Row],[ODK_DateOfSubmission]]))</f>
        <v>45143</v>
      </c>
      <c r="O3317" s="23" t="str">
        <f>_xlfn.CONCAT( YEAR(TblLocations[[#This Row],[ODK_DateOfSubmission]]), "-",TEXT( MONTH(TblLocations[[#This Row],[ODK_DateOfSubmission]]),"00"))</f>
        <v>2023-08</v>
      </c>
    </row>
    <row r="3318" spans="1:15" x14ac:dyDescent="0.25">
      <c r="A3318" s="13">
        <v>2702048</v>
      </c>
      <c r="B3318" s="1">
        <v>2702048114</v>
      </c>
      <c r="C3318" s="1">
        <v>34009</v>
      </c>
      <c r="D3318" s="66">
        <v>45143.467001122684</v>
      </c>
      <c r="E3318" s="54">
        <v>130</v>
      </c>
      <c r="F3318" s="56" t="s">
        <v>72</v>
      </c>
      <c r="G3318" s="56" t="s">
        <v>103</v>
      </c>
      <c r="H3318" s="56" t="s">
        <v>1279</v>
      </c>
      <c r="I3318" s="56" t="s">
        <v>1280</v>
      </c>
      <c r="J3318" s="54" t="s">
        <v>1281</v>
      </c>
      <c r="K3318" s="1">
        <v>36.049593999999999</v>
      </c>
      <c r="L3318" s="1">
        <v>41.712780000000002</v>
      </c>
      <c r="M3318" s="1">
        <v>25</v>
      </c>
      <c r="N3318" s="9">
        <f>DATE(YEAR(TblLocations[[#This Row],[ODK_DateOfSubmission]]),MONTH(TblLocations[[#This Row],[ODK_DateOfSubmission]]),DAY(TblLocations[[#This Row],[ODK_DateOfSubmission]]))</f>
        <v>45143</v>
      </c>
      <c r="O3318" s="23" t="str">
        <f>_xlfn.CONCAT( YEAR(TblLocations[[#This Row],[ODK_DateOfSubmission]]), "-",TEXT( MONTH(TblLocations[[#This Row],[ODK_DateOfSubmission]]),"00"))</f>
        <v>2023-08</v>
      </c>
    </row>
    <row r="3319" spans="1:15" x14ac:dyDescent="0.25">
      <c r="A3319" s="13">
        <v>2702050</v>
      </c>
      <c r="B3319" s="1">
        <v>2702050114</v>
      </c>
      <c r="C3319" s="1">
        <v>34011</v>
      </c>
      <c r="D3319" s="66">
        <v>45143.466912268515</v>
      </c>
      <c r="E3319" s="54">
        <v>130</v>
      </c>
      <c r="F3319" s="56" t="s">
        <v>72</v>
      </c>
      <c r="G3319" s="56" t="s">
        <v>103</v>
      </c>
      <c r="H3319" s="56" t="s">
        <v>1279</v>
      </c>
      <c r="I3319" s="56" t="s">
        <v>1699</v>
      </c>
      <c r="J3319" s="54" t="s">
        <v>1700</v>
      </c>
      <c r="K3319" s="1">
        <v>36.035400000000003</v>
      </c>
      <c r="L3319" s="1">
        <v>41.71181</v>
      </c>
      <c r="M3319" s="1">
        <v>100</v>
      </c>
      <c r="N3319" s="9">
        <f>DATE(YEAR(TblLocations[[#This Row],[ODK_DateOfSubmission]]),MONTH(TblLocations[[#This Row],[ODK_DateOfSubmission]]),DAY(TblLocations[[#This Row],[ODK_DateOfSubmission]]))</f>
        <v>45143</v>
      </c>
      <c r="O3319" s="23" t="str">
        <f>_xlfn.CONCAT( YEAR(TblLocations[[#This Row],[ODK_DateOfSubmission]]), "-",TEXT( MONTH(TblLocations[[#This Row],[ODK_DateOfSubmission]]),"00"))</f>
        <v>2023-08</v>
      </c>
    </row>
    <row r="3320" spans="1:15" x14ac:dyDescent="0.25">
      <c r="A3320" s="13">
        <v>2702052</v>
      </c>
      <c r="B3320" s="1">
        <v>2702052114</v>
      </c>
      <c r="C3320" s="1">
        <v>18349</v>
      </c>
      <c r="D3320" s="66">
        <v>45143.466972303242</v>
      </c>
      <c r="E3320" s="54">
        <v>130</v>
      </c>
      <c r="F3320" s="56" t="s">
        <v>72</v>
      </c>
      <c r="G3320" s="56" t="s">
        <v>103</v>
      </c>
      <c r="H3320" s="56" t="s">
        <v>1279</v>
      </c>
      <c r="I3320" s="56" t="s">
        <v>1282</v>
      </c>
      <c r="J3320" s="54" t="s">
        <v>1267</v>
      </c>
      <c r="K3320" s="1">
        <v>36.044635</v>
      </c>
      <c r="L3320" s="1">
        <v>41.720289000000001</v>
      </c>
      <c r="M3320" s="1">
        <v>45</v>
      </c>
      <c r="N3320" s="9">
        <f>DATE(YEAR(TblLocations[[#This Row],[ODK_DateOfSubmission]]),MONTH(TblLocations[[#This Row],[ODK_DateOfSubmission]]),DAY(TblLocations[[#This Row],[ODK_DateOfSubmission]]))</f>
        <v>45143</v>
      </c>
      <c r="O3320" s="23" t="str">
        <f>_xlfn.CONCAT( YEAR(TblLocations[[#This Row],[ODK_DateOfSubmission]]), "-",TEXT( MONTH(TblLocations[[#This Row],[ODK_DateOfSubmission]]),"00"))</f>
        <v>2023-08</v>
      </c>
    </row>
    <row r="3321" spans="1:15" x14ac:dyDescent="0.25">
      <c r="A3321" s="13">
        <v>2702054</v>
      </c>
      <c r="B3321" s="1">
        <v>2702054114</v>
      </c>
      <c r="C3321" s="1">
        <v>34014</v>
      </c>
      <c r="D3321" s="66">
        <v>45143.466985914354</v>
      </c>
      <c r="E3321" s="54">
        <v>130</v>
      </c>
      <c r="F3321" s="56" t="s">
        <v>72</v>
      </c>
      <c r="G3321" s="56" t="s">
        <v>103</v>
      </c>
      <c r="H3321" s="56" t="s">
        <v>1279</v>
      </c>
      <c r="I3321" s="56" t="s">
        <v>1449</v>
      </c>
      <c r="J3321" s="54" t="s">
        <v>1450</v>
      </c>
      <c r="K3321" s="1">
        <v>36.04616</v>
      </c>
      <c r="L3321" s="1">
        <v>41.722867000000001</v>
      </c>
      <c r="M3321" s="1">
        <v>27</v>
      </c>
      <c r="N3321" s="9">
        <f>DATE(YEAR(TblLocations[[#This Row],[ODK_DateOfSubmission]]),MONTH(TblLocations[[#This Row],[ODK_DateOfSubmission]]),DAY(TblLocations[[#This Row],[ODK_DateOfSubmission]]))</f>
        <v>45143</v>
      </c>
      <c r="O3321" s="23" t="str">
        <f>_xlfn.CONCAT( YEAR(TblLocations[[#This Row],[ODK_DateOfSubmission]]), "-",TEXT( MONTH(TblLocations[[#This Row],[ODK_DateOfSubmission]]),"00"))</f>
        <v>2023-08</v>
      </c>
    </row>
    <row r="3322" spans="1:15" x14ac:dyDescent="0.25">
      <c r="A3322" s="13">
        <v>2702064</v>
      </c>
      <c r="B3322" s="1">
        <v>2702064114</v>
      </c>
      <c r="C3322" s="1">
        <v>34031</v>
      </c>
      <c r="D3322" s="66">
        <v>45094.557361956016</v>
      </c>
      <c r="E3322" s="54">
        <v>130</v>
      </c>
      <c r="F3322" s="56" t="s">
        <v>72</v>
      </c>
      <c r="G3322" s="56" t="s">
        <v>103</v>
      </c>
      <c r="H3322" s="56" t="s">
        <v>1279</v>
      </c>
      <c r="I3322" s="56" t="s">
        <v>1782</v>
      </c>
      <c r="J3322" s="54" t="s">
        <v>1783</v>
      </c>
      <c r="K3322" s="1">
        <v>36.065987999999997</v>
      </c>
      <c r="L3322" s="1">
        <v>41.722729999999999</v>
      </c>
      <c r="M3322" s="1">
        <v>15</v>
      </c>
      <c r="N3322" s="9">
        <f>DATE(YEAR(TblLocations[[#This Row],[ODK_DateOfSubmission]]),MONTH(TblLocations[[#This Row],[ODK_DateOfSubmission]]),DAY(TblLocations[[#This Row],[ODK_DateOfSubmission]]))</f>
        <v>45094</v>
      </c>
      <c r="O3322" s="23" t="str">
        <f>_xlfn.CONCAT( YEAR(TblLocations[[#This Row],[ODK_DateOfSubmission]]), "-",TEXT( MONTH(TblLocations[[#This Row],[ODK_DateOfSubmission]]),"00"))</f>
        <v>2023-06</v>
      </c>
    </row>
    <row r="3323" spans="1:15" x14ac:dyDescent="0.25">
      <c r="A3323" s="13">
        <v>2702065</v>
      </c>
      <c r="B3323" s="1">
        <v>2702065114</v>
      </c>
      <c r="C3323" s="1">
        <v>34032</v>
      </c>
      <c r="D3323" s="66">
        <v>45094.557367442132</v>
      </c>
      <c r="E3323" s="54">
        <v>130</v>
      </c>
      <c r="F3323" s="56" t="s">
        <v>72</v>
      </c>
      <c r="G3323" s="56" t="s">
        <v>103</v>
      </c>
      <c r="H3323" s="56" t="s">
        <v>1279</v>
      </c>
      <c r="I3323" s="56" t="s">
        <v>1444</v>
      </c>
      <c r="J3323" s="54" t="s">
        <v>1445</v>
      </c>
      <c r="K3323" s="1">
        <v>36.064193000000003</v>
      </c>
      <c r="L3323" s="1">
        <v>41.714970999999998</v>
      </c>
      <c r="M3323" s="1">
        <v>39</v>
      </c>
      <c r="N3323" s="9">
        <f>DATE(YEAR(TblLocations[[#This Row],[ODK_DateOfSubmission]]),MONTH(TblLocations[[#This Row],[ODK_DateOfSubmission]]),DAY(TblLocations[[#This Row],[ODK_DateOfSubmission]]))</f>
        <v>45094</v>
      </c>
      <c r="O3323" s="23" t="str">
        <f>_xlfn.CONCAT( YEAR(TblLocations[[#This Row],[ODK_DateOfSubmission]]), "-",TEXT( MONTH(TblLocations[[#This Row],[ODK_DateOfSubmission]]),"00"))</f>
        <v>2023-06</v>
      </c>
    </row>
    <row r="3324" spans="1:15" x14ac:dyDescent="0.25">
      <c r="A3324" s="13">
        <v>2702082</v>
      </c>
      <c r="B3324" s="1">
        <v>2702082114</v>
      </c>
      <c r="C3324" s="1">
        <v>34074</v>
      </c>
      <c r="D3324" s="66">
        <v>45157.288277627318</v>
      </c>
      <c r="E3324" s="54">
        <v>130</v>
      </c>
      <c r="F3324" s="56" t="s">
        <v>72</v>
      </c>
      <c r="G3324" s="56" t="s">
        <v>103</v>
      </c>
      <c r="H3324" s="56" t="s">
        <v>1279</v>
      </c>
      <c r="I3324" s="56" t="s">
        <v>1612</v>
      </c>
      <c r="J3324" s="54" t="s">
        <v>1613</v>
      </c>
      <c r="K3324" s="1">
        <v>36.138890000000004</v>
      </c>
      <c r="L3324" s="1">
        <v>41.302503999999999</v>
      </c>
      <c r="M3324" s="1">
        <v>5</v>
      </c>
      <c r="N3324" s="9">
        <f>DATE(YEAR(TblLocations[[#This Row],[ODK_DateOfSubmission]]),MONTH(TblLocations[[#This Row],[ODK_DateOfSubmission]]),DAY(TblLocations[[#This Row],[ODK_DateOfSubmission]]))</f>
        <v>45157</v>
      </c>
      <c r="O3324" s="23" t="str">
        <f>_xlfn.CONCAT( YEAR(TblLocations[[#This Row],[ODK_DateOfSubmission]]), "-",TEXT( MONTH(TblLocations[[#This Row],[ODK_DateOfSubmission]]),"00"))</f>
        <v>2023-08</v>
      </c>
    </row>
    <row r="3325" spans="1:15" x14ac:dyDescent="0.25">
      <c r="A3325" s="13">
        <v>2702091</v>
      </c>
      <c r="B3325" s="1">
        <v>2702091114</v>
      </c>
      <c r="C3325" s="1">
        <v>34081</v>
      </c>
      <c r="D3325" s="66">
        <v>45157.288214583336</v>
      </c>
      <c r="E3325" s="54">
        <v>130</v>
      </c>
      <c r="F3325" s="56" t="s">
        <v>72</v>
      </c>
      <c r="G3325" s="56" t="s">
        <v>103</v>
      </c>
      <c r="H3325" s="56" t="s">
        <v>1605</v>
      </c>
      <c r="I3325" s="56" t="s">
        <v>1608</v>
      </c>
      <c r="J3325" s="54" t="s">
        <v>1609</v>
      </c>
      <c r="K3325" s="1">
        <v>36.176606</v>
      </c>
      <c r="L3325" s="1">
        <v>41.472645</v>
      </c>
      <c r="M3325" s="1">
        <v>77</v>
      </c>
      <c r="N3325" s="9">
        <f>DATE(YEAR(TblLocations[[#This Row],[ODK_DateOfSubmission]]),MONTH(TblLocations[[#This Row],[ODK_DateOfSubmission]]),DAY(TblLocations[[#This Row],[ODK_DateOfSubmission]]))</f>
        <v>45157</v>
      </c>
      <c r="O3325" s="23" t="str">
        <f>_xlfn.CONCAT( YEAR(TblLocations[[#This Row],[ODK_DateOfSubmission]]), "-",TEXT( MONTH(TblLocations[[#This Row],[ODK_DateOfSubmission]]),"00"))</f>
        <v>2023-08</v>
      </c>
    </row>
    <row r="3326" spans="1:15" x14ac:dyDescent="0.25">
      <c r="A3326" s="13">
        <v>2706006</v>
      </c>
      <c r="B3326" s="1">
        <v>2706006114</v>
      </c>
      <c r="C3326" s="1">
        <v>18377</v>
      </c>
      <c r="D3326" s="66">
        <v>45157.46026709491</v>
      </c>
      <c r="E3326" s="54">
        <v>130</v>
      </c>
      <c r="F3326" s="56" t="s">
        <v>72</v>
      </c>
      <c r="G3326" s="56" t="s">
        <v>100</v>
      </c>
      <c r="H3326" s="56" t="s">
        <v>326</v>
      </c>
      <c r="I3326" s="56" t="s">
        <v>327</v>
      </c>
      <c r="J3326" s="54" t="s">
        <v>328</v>
      </c>
      <c r="K3326" s="1">
        <v>36.403236683000003</v>
      </c>
      <c r="L3326" s="1">
        <v>43.093517102600003</v>
      </c>
      <c r="M3326" s="1">
        <v>6</v>
      </c>
      <c r="N3326" s="9">
        <f>DATE(YEAR(TblLocations[[#This Row],[ODK_DateOfSubmission]]),MONTH(TblLocations[[#This Row],[ODK_DateOfSubmission]]),DAY(TblLocations[[#This Row],[ODK_DateOfSubmission]]))</f>
        <v>45157</v>
      </c>
      <c r="O3326" s="23" t="str">
        <f>_xlfn.CONCAT( YEAR(TblLocations[[#This Row],[ODK_DateOfSubmission]]), "-",TEXT( MONTH(TblLocations[[#This Row],[ODK_DateOfSubmission]]),"00"))</f>
        <v>2023-08</v>
      </c>
    </row>
    <row r="3327" spans="1:15" x14ac:dyDescent="0.25">
      <c r="A3327" s="13">
        <v>2706043</v>
      </c>
      <c r="B3327" s="1">
        <v>2706043114</v>
      </c>
      <c r="C3327" s="1">
        <v>18314</v>
      </c>
      <c r="D3327" s="66">
        <v>45157.460356365744</v>
      </c>
      <c r="E3327" s="54">
        <v>130</v>
      </c>
      <c r="F3327" s="56" t="s">
        <v>72</v>
      </c>
      <c r="G3327" s="56" t="s">
        <v>100</v>
      </c>
      <c r="H3327" s="56" t="s">
        <v>326</v>
      </c>
      <c r="I3327" s="56" t="s">
        <v>1784</v>
      </c>
      <c r="J3327" s="54" t="s">
        <v>1785</v>
      </c>
      <c r="K3327" s="1">
        <v>36.321603521</v>
      </c>
      <c r="L3327" s="1">
        <v>43.2184224035</v>
      </c>
      <c r="M3327" s="1">
        <v>6</v>
      </c>
      <c r="N3327" s="9">
        <f>DATE(YEAR(TblLocations[[#This Row],[ODK_DateOfSubmission]]),MONTH(TblLocations[[#This Row],[ODK_DateOfSubmission]]),DAY(TblLocations[[#This Row],[ODK_DateOfSubmission]]))</f>
        <v>45157</v>
      </c>
      <c r="O3327" s="23" t="str">
        <f>_xlfn.CONCAT( YEAR(TblLocations[[#This Row],[ODK_DateOfSubmission]]), "-",TEXT( MONTH(TblLocations[[#This Row],[ODK_DateOfSubmission]]),"00"))</f>
        <v>2023-08</v>
      </c>
    </row>
    <row r="3328" spans="1:15" x14ac:dyDescent="0.25">
      <c r="A3328" s="13">
        <v>2706091</v>
      </c>
      <c r="B3328" s="1">
        <v>2706091114</v>
      </c>
      <c r="C3328" s="1">
        <v>18332</v>
      </c>
      <c r="D3328" s="66">
        <v>45157.460581250001</v>
      </c>
      <c r="E3328" s="54">
        <v>130</v>
      </c>
      <c r="F3328" s="56" t="s">
        <v>72</v>
      </c>
      <c r="G3328" s="56" t="s">
        <v>100</v>
      </c>
      <c r="H3328" s="56" t="s">
        <v>326</v>
      </c>
      <c r="I3328" s="56" t="s">
        <v>364</v>
      </c>
      <c r="J3328" s="54" t="s">
        <v>365</v>
      </c>
      <c r="K3328" s="1">
        <v>36.347534367100003</v>
      </c>
      <c r="L3328" s="1">
        <v>43.161804191400002</v>
      </c>
      <c r="M3328" s="1">
        <v>5</v>
      </c>
      <c r="N3328" s="9">
        <f>DATE(YEAR(TblLocations[[#This Row],[ODK_DateOfSubmission]]),MONTH(TblLocations[[#This Row],[ODK_DateOfSubmission]]),DAY(TblLocations[[#This Row],[ODK_DateOfSubmission]]))</f>
        <v>45157</v>
      </c>
      <c r="O3328" s="23" t="str">
        <f>_xlfn.CONCAT( YEAR(TblLocations[[#This Row],[ODK_DateOfSubmission]]), "-",TEXT( MONTH(TblLocations[[#This Row],[ODK_DateOfSubmission]]),"00"))</f>
        <v>2023-08</v>
      </c>
    </row>
    <row r="3329" spans="1:15" x14ac:dyDescent="0.25">
      <c r="A3329" s="13">
        <v>2708002</v>
      </c>
      <c r="B3329" s="1">
        <v>2708002114</v>
      </c>
      <c r="C3329" s="1">
        <v>24809</v>
      </c>
      <c r="D3329" s="66">
        <v>45158.420456562497</v>
      </c>
      <c r="E3329" s="54">
        <v>130</v>
      </c>
      <c r="F3329" s="56" t="s">
        <v>72</v>
      </c>
      <c r="G3329" s="56" t="s">
        <v>93</v>
      </c>
      <c r="H3329" s="56" t="s">
        <v>433</v>
      </c>
      <c r="I3329" s="56" t="s">
        <v>434</v>
      </c>
      <c r="J3329" s="54" t="s">
        <v>248</v>
      </c>
      <c r="K3329" s="1">
        <v>36.3920374</v>
      </c>
      <c r="L3329" s="1">
        <v>42.4765978</v>
      </c>
      <c r="M3329" s="1">
        <v>3</v>
      </c>
      <c r="N3329" s="9">
        <f>DATE(YEAR(TblLocations[[#This Row],[ODK_DateOfSubmission]]),MONTH(TblLocations[[#This Row],[ODK_DateOfSubmission]]),DAY(TblLocations[[#This Row],[ODK_DateOfSubmission]]))</f>
        <v>45158</v>
      </c>
      <c r="O3329" s="23" t="str">
        <f>_xlfn.CONCAT( YEAR(TblLocations[[#This Row],[ODK_DateOfSubmission]]), "-",TEXT( MONTH(TblLocations[[#This Row],[ODK_DateOfSubmission]]),"00"))</f>
        <v>2023-08</v>
      </c>
    </row>
    <row r="3330" spans="1:15" x14ac:dyDescent="0.25">
      <c r="A3330" s="13">
        <v>2708006</v>
      </c>
      <c r="B3330" s="1">
        <v>2708006114</v>
      </c>
      <c r="C3330" s="1">
        <v>18305</v>
      </c>
      <c r="D3330" s="66">
        <v>45158.420412465275</v>
      </c>
      <c r="E3330" s="54">
        <v>130</v>
      </c>
      <c r="F3330" s="56" t="s">
        <v>72</v>
      </c>
      <c r="G3330" s="56" t="s">
        <v>93</v>
      </c>
      <c r="H3330" s="56" t="s">
        <v>433</v>
      </c>
      <c r="I3330" s="56" t="s">
        <v>435</v>
      </c>
      <c r="J3330" s="54" t="s">
        <v>382</v>
      </c>
      <c r="K3330" s="1">
        <v>36.380954000000003</v>
      </c>
      <c r="L3330" s="1">
        <v>42.454282999999997</v>
      </c>
      <c r="M3330" s="1">
        <v>6</v>
      </c>
      <c r="N3330" s="9">
        <f>DATE(YEAR(TblLocations[[#This Row],[ODK_DateOfSubmission]]),MONTH(TblLocations[[#This Row],[ODK_DateOfSubmission]]),DAY(TblLocations[[#This Row],[ODK_DateOfSubmission]]))</f>
        <v>45158</v>
      </c>
      <c r="O3330" s="23" t="str">
        <f>_xlfn.CONCAT( YEAR(TblLocations[[#This Row],[ODK_DateOfSubmission]]), "-",TEXT( MONTH(TblLocations[[#This Row],[ODK_DateOfSubmission]]),"00"))</f>
        <v>2023-08</v>
      </c>
    </row>
    <row r="3331" spans="1:15" x14ac:dyDescent="0.25">
      <c r="A3331" s="13">
        <v>2708025</v>
      </c>
      <c r="B3331" s="1">
        <v>2708025114</v>
      </c>
      <c r="C3331" s="1">
        <v>25980</v>
      </c>
      <c r="D3331" s="66">
        <v>45143.441631481481</v>
      </c>
      <c r="E3331" s="54">
        <v>130</v>
      </c>
      <c r="F3331" s="56" t="s">
        <v>72</v>
      </c>
      <c r="G3331" s="56" t="s">
        <v>93</v>
      </c>
      <c r="H3331" s="56" t="s">
        <v>1306</v>
      </c>
      <c r="I3331" s="56" t="s">
        <v>1786</v>
      </c>
      <c r="J3331" s="54" t="s">
        <v>1787</v>
      </c>
      <c r="K3331" s="1">
        <v>36.827506655599997</v>
      </c>
      <c r="L3331" s="1">
        <v>42.139524696300001</v>
      </c>
      <c r="M3331" s="1">
        <v>11</v>
      </c>
      <c r="N3331" s="9">
        <f>DATE(YEAR(TblLocations[[#This Row],[ODK_DateOfSubmission]]),MONTH(TblLocations[[#This Row],[ODK_DateOfSubmission]]),DAY(TblLocations[[#This Row],[ODK_DateOfSubmission]]))</f>
        <v>45143</v>
      </c>
      <c r="O3331" s="23" t="str">
        <f>_xlfn.CONCAT( YEAR(TblLocations[[#This Row],[ODK_DateOfSubmission]]), "-",TEXT( MONTH(TblLocations[[#This Row],[ODK_DateOfSubmission]]),"00"))</f>
        <v>2023-08</v>
      </c>
    </row>
    <row r="3332" spans="1:15" x14ac:dyDescent="0.25">
      <c r="A3332" s="13">
        <v>2708026</v>
      </c>
      <c r="B3332" s="1">
        <v>2708026114</v>
      </c>
      <c r="C3332" s="1">
        <v>18308</v>
      </c>
      <c r="D3332" s="66">
        <v>45152.332414317127</v>
      </c>
      <c r="E3332" s="54">
        <v>130</v>
      </c>
      <c r="F3332" s="56" t="s">
        <v>72</v>
      </c>
      <c r="G3332" s="56" t="s">
        <v>93</v>
      </c>
      <c r="H3332" s="56" t="s">
        <v>1306</v>
      </c>
      <c r="I3332" s="56" t="s">
        <v>247</v>
      </c>
      <c r="J3332" s="54" t="s">
        <v>232</v>
      </c>
      <c r="K3332" s="1">
        <v>36.802461914699997</v>
      </c>
      <c r="L3332" s="1">
        <v>42.097154477399997</v>
      </c>
      <c r="M3332" s="1">
        <v>26</v>
      </c>
      <c r="N3332" s="9">
        <f>DATE(YEAR(TblLocations[[#This Row],[ODK_DateOfSubmission]]),MONTH(TblLocations[[#This Row],[ODK_DateOfSubmission]]),DAY(TblLocations[[#This Row],[ODK_DateOfSubmission]]))</f>
        <v>45152</v>
      </c>
      <c r="O3332" s="23" t="str">
        <f>_xlfn.CONCAT( YEAR(TblLocations[[#This Row],[ODK_DateOfSubmission]]), "-",TEXT( MONTH(TblLocations[[#This Row],[ODK_DateOfSubmission]]),"00"))</f>
        <v>2023-08</v>
      </c>
    </row>
    <row r="3333" spans="1:15" x14ac:dyDescent="0.25">
      <c r="A3333" s="13">
        <v>2708030</v>
      </c>
      <c r="B3333" s="1">
        <v>2708030114</v>
      </c>
      <c r="C3333" s="1">
        <v>24701</v>
      </c>
      <c r="D3333" s="66">
        <v>45152.33244302083</v>
      </c>
      <c r="E3333" s="54">
        <v>130</v>
      </c>
      <c r="F3333" s="56" t="s">
        <v>72</v>
      </c>
      <c r="G3333" s="56" t="s">
        <v>93</v>
      </c>
      <c r="H3333" s="56" t="s">
        <v>1306</v>
      </c>
      <c r="I3333" s="56" t="s">
        <v>1309</v>
      </c>
      <c r="J3333" s="54" t="s">
        <v>1310</v>
      </c>
      <c r="K3333" s="1">
        <v>36.808491991300002</v>
      </c>
      <c r="L3333" s="1">
        <v>42.090161568600003</v>
      </c>
      <c r="M3333" s="1">
        <v>18</v>
      </c>
      <c r="N3333" s="9">
        <f>DATE(YEAR(TblLocations[[#This Row],[ODK_DateOfSubmission]]),MONTH(TblLocations[[#This Row],[ODK_DateOfSubmission]]),DAY(TblLocations[[#This Row],[ODK_DateOfSubmission]]))</f>
        <v>45152</v>
      </c>
      <c r="O3333" s="23" t="str">
        <f>_xlfn.CONCAT( YEAR(TblLocations[[#This Row],[ODK_DateOfSubmission]]), "-",TEXT( MONTH(TblLocations[[#This Row],[ODK_DateOfSubmission]]),"00"))</f>
        <v>2023-08</v>
      </c>
    </row>
    <row r="3334" spans="1:15" x14ac:dyDescent="0.25">
      <c r="A3334" s="13">
        <v>2708034</v>
      </c>
      <c r="B3334" s="1">
        <v>2708034114</v>
      </c>
      <c r="C3334" s="1">
        <v>25687</v>
      </c>
      <c r="D3334" s="66">
        <v>45150.337800266207</v>
      </c>
      <c r="E3334" s="54">
        <v>130</v>
      </c>
      <c r="F3334" s="56" t="s">
        <v>72</v>
      </c>
      <c r="G3334" s="56" t="s">
        <v>93</v>
      </c>
      <c r="H3334" s="56" t="s">
        <v>1306</v>
      </c>
      <c r="I3334" s="56" t="s">
        <v>1312</v>
      </c>
      <c r="J3334" s="54" t="s">
        <v>533</v>
      </c>
      <c r="K3334" s="1">
        <v>36.799306332500002</v>
      </c>
      <c r="L3334" s="1">
        <v>42.0937826563</v>
      </c>
      <c r="M3334" s="1">
        <v>1</v>
      </c>
      <c r="N3334" s="9">
        <f>DATE(YEAR(TblLocations[[#This Row],[ODK_DateOfSubmission]]),MONTH(TblLocations[[#This Row],[ODK_DateOfSubmission]]),DAY(TblLocations[[#This Row],[ODK_DateOfSubmission]]))</f>
        <v>45150</v>
      </c>
      <c r="O3334" s="23" t="str">
        <f>_xlfn.CONCAT( YEAR(TblLocations[[#This Row],[ODK_DateOfSubmission]]), "-",TEXT( MONTH(TblLocations[[#This Row],[ODK_DateOfSubmission]]),"00"))</f>
        <v>2023-08</v>
      </c>
    </row>
    <row r="3335" spans="1:15" x14ac:dyDescent="0.25">
      <c r="A3335" s="13">
        <v>2708110</v>
      </c>
      <c r="B3335" s="1">
        <v>2708110114</v>
      </c>
      <c r="C3335" s="1">
        <v>17439</v>
      </c>
      <c r="D3335" s="66">
        <v>45087.709635416664</v>
      </c>
      <c r="E3335" s="54">
        <v>130</v>
      </c>
      <c r="F3335" s="56" t="s">
        <v>72</v>
      </c>
      <c r="G3335" s="56" t="s">
        <v>93</v>
      </c>
      <c r="H3335" s="56" t="s">
        <v>433</v>
      </c>
      <c r="I3335" s="56" t="s">
        <v>454</v>
      </c>
      <c r="J3335" s="54" t="s">
        <v>455</v>
      </c>
      <c r="K3335" s="1">
        <v>36.442366999999997</v>
      </c>
      <c r="L3335" s="1">
        <v>42.629963500000002</v>
      </c>
      <c r="M3335" s="1">
        <v>8</v>
      </c>
      <c r="N3335" s="9">
        <f>DATE(YEAR(TblLocations[[#This Row],[ODK_DateOfSubmission]]),MONTH(TblLocations[[#This Row],[ODK_DateOfSubmission]]),DAY(TblLocations[[#This Row],[ODK_DateOfSubmission]]))</f>
        <v>45087</v>
      </c>
      <c r="O3335" s="23" t="str">
        <f>_xlfn.CONCAT( YEAR(TblLocations[[#This Row],[ODK_DateOfSubmission]]), "-",TEXT( MONTH(TblLocations[[#This Row],[ODK_DateOfSubmission]]),"00"))</f>
        <v>2023-06</v>
      </c>
    </row>
    <row r="3336" spans="1:15" x14ac:dyDescent="0.25">
      <c r="A3336" s="13">
        <v>2708148</v>
      </c>
      <c r="B3336" s="1">
        <v>2708148114</v>
      </c>
      <c r="C3336" s="1">
        <v>33294</v>
      </c>
      <c r="D3336" s="66">
        <v>45158.420658067131</v>
      </c>
      <c r="E3336" s="54">
        <v>130</v>
      </c>
      <c r="F3336" s="56" t="s">
        <v>72</v>
      </c>
      <c r="G3336" s="56" t="s">
        <v>93</v>
      </c>
      <c r="H3336" s="56" t="s">
        <v>433</v>
      </c>
      <c r="I3336" s="56" t="s">
        <v>472</v>
      </c>
      <c r="J3336" s="54" t="s">
        <v>473</v>
      </c>
      <c r="K3336" s="1">
        <v>36.391159999999999</v>
      </c>
      <c r="L3336" s="1">
        <v>42.502434999999998</v>
      </c>
      <c r="M3336" s="1">
        <v>4</v>
      </c>
      <c r="N3336" s="9">
        <f>DATE(YEAR(TblLocations[[#This Row],[ODK_DateOfSubmission]]),MONTH(TblLocations[[#This Row],[ODK_DateOfSubmission]]),DAY(TblLocations[[#This Row],[ODK_DateOfSubmission]]))</f>
        <v>45158</v>
      </c>
      <c r="O3336" s="23" t="str">
        <f>_xlfn.CONCAT( YEAR(TblLocations[[#This Row],[ODK_DateOfSubmission]]), "-",TEXT( MONTH(TblLocations[[#This Row],[ODK_DateOfSubmission]]),"00"))</f>
        <v>2023-08</v>
      </c>
    </row>
    <row r="3337" spans="1:15" x14ac:dyDescent="0.25">
      <c r="A3337" s="13">
        <v>2708154</v>
      </c>
      <c r="B3337" s="1">
        <v>2708154114</v>
      </c>
      <c r="C3337" s="1">
        <v>33345</v>
      </c>
      <c r="D3337" s="66">
        <v>45158.420714965279</v>
      </c>
      <c r="E3337" s="54">
        <v>130</v>
      </c>
      <c r="F3337" s="56" t="s">
        <v>72</v>
      </c>
      <c r="G3337" s="56" t="s">
        <v>93</v>
      </c>
      <c r="H3337" s="56" t="s">
        <v>433</v>
      </c>
      <c r="I3337" s="56" t="s">
        <v>476</v>
      </c>
      <c r="J3337" s="54" t="s">
        <v>477</v>
      </c>
      <c r="K3337" s="1">
        <v>36.396619999999999</v>
      </c>
      <c r="L3337" s="1">
        <v>42.514042699999997</v>
      </c>
      <c r="M3337" s="1">
        <v>5</v>
      </c>
      <c r="N3337" s="9">
        <f>DATE(YEAR(TblLocations[[#This Row],[ODK_DateOfSubmission]]),MONTH(TblLocations[[#This Row],[ODK_DateOfSubmission]]),DAY(TblLocations[[#This Row],[ODK_DateOfSubmission]]))</f>
        <v>45158</v>
      </c>
      <c r="O3337" s="23" t="str">
        <f>_xlfn.CONCAT( YEAR(TblLocations[[#This Row],[ODK_DateOfSubmission]]), "-",TEXT( MONTH(TblLocations[[#This Row],[ODK_DateOfSubmission]]),"00"))</f>
        <v>2023-08</v>
      </c>
    </row>
    <row r="3338" spans="1:15" x14ac:dyDescent="0.25">
      <c r="A3338" s="13">
        <v>2708176</v>
      </c>
      <c r="B3338" s="1">
        <v>2708176114</v>
      </c>
      <c r="C3338" s="1">
        <v>33472</v>
      </c>
      <c r="D3338" s="66">
        <v>45158.612084803244</v>
      </c>
      <c r="E3338" s="54">
        <v>130</v>
      </c>
      <c r="F3338" s="56" t="s">
        <v>72</v>
      </c>
      <c r="G3338" s="56" t="s">
        <v>93</v>
      </c>
      <c r="H3338" s="56" t="s">
        <v>478</v>
      </c>
      <c r="I3338" s="56" t="s">
        <v>481</v>
      </c>
      <c r="J3338" s="54" t="s">
        <v>482</v>
      </c>
      <c r="K3338" s="1">
        <v>36.485300000000002</v>
      </c>
      <c r="L3338" s="1">
        <v>42.422117739400001</v>
      </c>
      <c r="M3338" s="1">
        <v>4</v>
      </c>
      <c r="N3338" s="9">
        <f>DATE(YEAR(TblLocations[[#This Row],[ODK_DateOfSubmission]]),MONTH(TblLocations[[#This Row],[ODK_DateOfSubmission]]),DAY(TblLocations[[#This Row],[ODK_DateOfSubmission]]))</f>
        <v>45158</v>
      </c>
      <c r="O3338" s="23" t="str">
        <f>_xlfn.CONCAT( YEAR(TblLocations[[#This Row],[ODK_DateOfSubmission]]), "-",TEXT( MONTH(TblLocations[[#This Row],[ODK_DateOfSubmission]]),"00"))</f>
        <v>2023-08</v>
      </c>
    </row>
    <row r="3339" spans="1:15" x14ac:dyDescent="0.25">
      <c r="A3339" s="13">
        <v>1102052</v>
      </c>
      <c r="B3339" s="1">
        <v>110205220</v>
      </c>
      <c r="C3339" s="1">
        <v>24186</v>
      </c>
      <c r="D3339" s="66">
        <v>45154</v>
      </c>
      <c r="E3339" s="54">
        <v>130</v>
      </c>
      <c r="F3339" s="56" t="s">
        <v>89</v>
      </c>
      <c r="G3339" s="56" t="s">
        <v>89</v>
      </c>
      <c r="H3339" s="56" t="s">
        <v>556</v>
      </c>
      <c r="I3339" s="56" t="s">
        <v>1788</v>
      </c>
      <c r="J3339" s="54" t="s">
        <v>1789</v>
      </c>
      <c r="K3339" s="1">
        <v>36.8751441</v>
      </c>
      <c r="L3339" s="1">
        <v>42.930340100000002</v>
      </c>
      <c r="M3339" s="1">
        <v>2</v>
      </c>
      <c r="N3339" s="9">
        <f>DATE(YEAR(TblLocations[[#This Row],[ODK_DateOfSubmission]]),MONTH(TblLocations[[#This Row],[ODK_DateOfSubmission]]),DAY(TblLocations[[#This Row],[ODK_DateOfSubmission]]))</f>
        <v>45154</v>
      </c>
      <c r="O3339" s="23" t="str">
        <f>_xlfn.CONCAT( YEAR(TblLocations[[#This Row],[ODK_DateOfSubmission]]), "-",TEXT( MONTH(TblLocations[[#This Row],[ODK_DateOfSubmission]]),"00"))</f>
        <v>2023-08</v>
      </c>
    </row>
    <row r="3340" spans="1:15" x14ac:dyDescent="0.25">
      <c r="A3340" s="13">
        <v>1104056</v>
      </c>
      <c r="B3340" s="1">
        <v>110405620</v>
      </c>
      <c r="C3340" s="1">
        <v>32025</v>
      </c>
      <c r="D3340" s="66">
        <v>45111</v>
      </c>
      <c r="E3340" s="54">
        <v>130</v>
      </c>
      <c r="F3340" s="56" t="s">
        <v>89</v>
      </c>
      <c r="G3340" s="56" t="s">
        <v>162</v>
      </c>
      <c r="H3340" s="56" t="s">
        <v>618</v>
      </c>
      <c r="I3340" s="56" t="s">
        <v>1762</v>
      </c>
      <c r="J3340" s="54" t="s">
        <v>1763</v>
      </c>
      <c r="K3340" s="1">
        <v>37.141084599999999</v>
      </c>
      <c r="L3340" s="1">
        <v>42.688218999999997</v>
      </c>
      <c r="M3340" s="1">
        <v>2</v>
      </c>
      <c r="N3340" s="9">
        <f>DATE(YEAR(TblLocations[[#This Row],[ODK_DateOfSubmission]]),MONTH(TblLocations[[#This Row],[ODK_DateOfSubmission]]),DAY(TblLocations[[#This Row],[ODK_DateOfSubmission]]))</f>
        <v>45111</v>
      </c>
      <c r="O3340" s="23" t="str">
        <f>_xlfn.CONCAT( YEAR(TblLocations[[#This Row],[ODK_DateOfSubmission]]), "-",TEXT( MONTH(TblLocations[[#This Row],[ODK_DateOfSubmission]]),"00"))</f>
        <v>2023-07</v>
      </c>
    </row>
    <row r="3341" spans="1:15" x14ac:dyDescent="0.25">
      <c r="A3341" s="13">
        <v>1104058</v>
      </c>
      <c r="B3341" s="1">
        <v>110405820</v>
      </c>
      <c r="C3341" s="1">
        <v>32027</v>
      </c>
      <c r="D3341" s="66">
        <v>45111</v>
      </c>
      <c r="E3341" s="54">
        <v>130</v>
      </c>
      <c r="F3341" s="56" t="s">
        <v>89</v>
      </c>
      <c r="G3341" s="56" t="s">
        <v>162</v>
      </c>
      <c r="H3341" s="56" t="s">
        <v>618</v>
      </c>
      <c r="I3341" s="56" t="s">
        <v>1764</v>
      </c>
      <c r="J3341" s="54" t="s">
        <v>1765</v>
      </c>
      <c r="K3341" s="1">
        <v>37.146638500000002</v>
      </c>
      <c r="L3341" s="1">
        <v>42.647047899999997</v>
      </c>
      <c r="M3341" s="1">
        <v>1</v>
      </c>
      <c r="N3341" s="9">
        <f>DATE(YEAR(TblLocations[[#This Row],[ODK_DateOfSubmission]]),MONTH(TblLocations[[#This Row],[ODK_DateOfSubmission]]),DAY(TblLocations[[#This Row],[ODK_DateOfSubmission]]))</f>
        <v>45111</v>
      </c>
      <c r="O3341" s="23" t="str">
        <f>_xlfn.CONCAT( YEAR(TblLocations[[#This Row],[ODK_DateOfSubmission]]), "-",TEXT( MONTH(TblLocations[[#This Row],[ODK_DateOfSubmission]]),"00"))</f>
        <v>2023-07</v>
      </c>
    </row>
    <row r="3342" spans="1:15" x14ac:dyDescent="0.25">
      <c r="A3342" s="13">
        <v>1104058</v>
      </c>
      <c r="B3342" s="1">
        <v>110405820</v>
      </c>
      <c r="C3342" s="1">
        <v>32027</v>
      </c>
      <c r="D3342" s="66">
        <v>45111</v>
      </c>
      <c r="E3342" s="54">
        <v>130</v>
      </c>
      <c r="F3342" s="56" t="s">
        <v>89</v>
      </c>
      <c r="G3342" s="56" t="s">
        <v>162</v>
      </c>
      <c r="H3342" s="56" t="s">
        <v>618</v>
      </c>
      <c r="I3342" s="56" t="s">
        <v>1764</v>
      </c>
      <c r="J3342" s="54" t="s">
        <v>1765</v>
      </c>
      <c r="K3342" s="1">
        <v>37.146638500000002</v>
      </c>
      <c r="L3342" s="1">
        <v>42.647047899999997</v>
      </c>
      <c r="M3342" s="1">
        <v>2</v>
      </c>
      <c r="N3342" s="9">
        <f>DATE(YEAR(TblLocations[[#This Row],[ODK_DateOfSubmission]]),MONTH(TblLocations[[#This Row],[ODK_DateOfSubmission]]),DAY(TblLocations[[#This Row],[ODK_DateOfSubmission]]))</f>
        <v>45111</v>
      </c>
      <c r="O3342" s="23" t="str">
        <f>_xlfn.CONCAT( YEAR(TblLocations[[#This Row],[ODK_DateOfSubmission]]), "-",TEXT( MONTH(TblLocations[[#This Row],[ODK_DateOfSubmission]]),"00"))</f>
        <v>2023-07</v>
      </c>
    </row>
    <row r="3343" spans="1:15" x14ac:dyDescent="0.25">
      <c r="A3343" s="13">
        <v>3502003</v>
      </c>
      <c r="B3343" s="1">
        <v>350200320</v>
      </c>
      <c r="C3343" s="1">
        <v>24722</v>
      </c>
      <c r="D3343" s="66">
        <v>45139</v>
      </c>
      <c r="E3343" s="54">
        <v>130</v>
      </c>
      <c r="F3343" s="56" t="s">
        <v>68</v>
      </c>
      <c r="G3343" s="56" t="s">
        <v>81</v>
      </c>
      <c r="H3343" s="56" t="s">
        <v>1047</v>
      </c>
      <c r="I3343" s="56" t="s">
        <v>1051</v>
      </c>
      <c r="J3343" s="54" t="s">
        <v>897</v>
      </c>
      <c r="K3343" s="1">
        <v>31.711529196499999</v>
      </c>
      <c r="L3343" s="1">
        <v>46.124556874</v>
      </c>
      <c r="M3343" s="1">
        <v>4</v>
      </c>
      <c r="N3343" s="9">
        <f>DATE(YEAR(TblLocations[[#This Row],[ODK_DateOfSubmission]]),MONTH(TblLocations[[#This Row],[ODK_DateOfSubmission]]),DAY(TblLocations[[#This Row],[ODK_DateOfSubmission]]))</f>
        <v>45139</v>
      </c>
      <c r="O3343" s="23" t="str">
        <f>_xlfn.CONCAT( YEAR(TblLocations[[#This Row],[ODK_DateOfSubmission]]), "-",TEXT( MONTH(TblLocations[[#This Row],[ODK_DateOfSubmission]]),"00"))</f>
        <v>2023-08</v>
      </c>
    </row>
    <row r="3344" spans="1:15" x14ac:dyDescent="0.25">
      <c r="A3344" s="13">
        <v>3502003</v>
      </c>
      <c r="B3344" s="1">
        <v>350200320</v>
      </c>
      <c r="C3344" s="1">
        <v>24722</v>
      </c>
      <c r="D3344" s="66">
        <v>45139</v>
      </c>
      <c r="E3344" s="54">
        <v>130</v>
      </c>
      <c r="F3344" s="56" t="s">
        <v>68</v>
      </c>
      <c r="G3344" s="56" t="s">
        <v>81</v>
      </c>
      <c r="H3344" s="56" t="s">
        <v>1047</v>
      </c>
      <c r="I3344" s="56" t="s">
        <v>1051</v>
      </c>
      <c r="J3344" s="54" t="s">
        <v>897</v>
      </c>
      <c r="K3344" s="1">
        <v>31.711529196499999</v>
      </c>
      <c r="L3344" s="1">
        <v>46.124556874</v>
      </c>
      <c r="M3344" s="1">
        <v>5</v>
      </c>
      <c r="N3344" s="9">
        <f>DATE(YEAR(TblLocations[[#This Row],[ODK_DateOfSubmission]]),MONTH(TblLocations[[#This Row],[ODK_DateOfSubmission]]),DAY(TblLocations[[#This Row],[ODK_DateOfSubmission]]))</f>
        <v>45139</v>
      </c>
      <c r="O3344" s="23" t="str">
        <f>_xlfn.CONCAT( YEAR(TblLocations[[#This Row],[ODK_DateOfSubmission]]), "-",TEXT( MONTH(TblLocations[[#This Row],[ODK_DateOfSubmission]]),"00"))</f>
        <v>2023-08</v>
      </c>
    </row>
    <row r="3345" spans="1:15" x14ac:dyDescent="0.25">
      <c r="A3345" s="13">
        <v>3502007</v>
      </c>
      <c r="B3345" s="1">
        <v>350200720</v>
      </c>
      <c r="C3345" s="1">
        <v>33795</v>
      </c>
      <c r="D3345" s="66">
        <v>45121</v>
      </c>
      <c r="E3345" s="54">
        <v>130</v>
      </c>
      <c r="F3345" s="56" t="s">
        <v>68</v>
      </c>
      <c r="G3345" s="56" t="s">
        <v>81</v>
      </c>
      <c r="H3345" s="56" t="s">
        <v>1047</v>
      </c>
      <c r="I3345" s="56" t="s">
        <v>1334</v>
      </c>
      <c r="J3345" s="54" t="s">
        <v>1335</v>
      </c>
      <c r="K3345" s="1">
        <v>31.728400000000001</v>
      </c>
      <c r="L3345" s="1">
        <v>46.110399999999998</v>
      </c>
      <c r="M3345" s="1">
        <v>4</v>
      </c>
      <c r="N3345" s="9">
        <f>DATE(YEAR(TblLocations[[#This Row],[ODK_DateOfSubmission]]),MONTH(TblLocations[[#This Row],[ODK_DateOfSubmission]]),DAY(TblLocations[[#This Row],[ODK_DateOfSubmission]]))</f>
        <v>45121</v>
      </c>
      <c r="O3345" s="23" t="str">
        <f>_xlfn.CONCAT( YEAR(TblLocations[[#This Row],[ODK_DateOfSubmission]]), "-",TEXT( MONTH(TblLocations[[#This Row],[ODK_DateOfSubmission]]),"00"))</f>
        <v>2023-07</v>
      </c>
    </row>
    <row r="3346" spans="1:15" x14ac:dyDescent="0.25">
      <c r="A3346" s="13">
        <v>3502012</v>
      </c>
      <c r="B3346" s="1">
        <v>350201220</v>
      </c>
      <c r="C3346" s="1">
        <v>33800</v>
      </c>
      <c r="D3346" s="66">
        <v>45143</v>
      </c>
      <c r="E3346" s="54">
        <v>130</v>
      </c>
      <c r="F3346" s="56" t="s">
        <v>68</v>
      </c>
      <c r="G3346" s="56" t="s">
        <v>81</v>
      </c>
      <c r="H3346" s="56" t="s">
        <v>1048</v>
      </c>
      <c r="I3346" s="56" t="s">
        <v>1337</v>
      </c>
      <c r="J3346" s="54" t="s">
        <v>1338</v>
      </c>
      <c r="K3346" s="1">
        <v>31.541273</v>
      </c>
      <c r="L3346" s="1">
        <v>46.125217999999997</v>
      </c>
      <c r="M3346" s="1">
        <v>3</v>
      </c>
      <c r="N3346" s="9">
        <f>DATE(YEAR(TblLocations[[#This Row],[ODK_DateOfSubmission]]),MONTH(TblLocations[[#This Row],[ODK_DateOfSubmission]]),DAY(TblLocations[[#This Row],[ODK_DateOfSubmission]]))</f>
        <v>45143</v>
      </c>
      <c r="O3346" s="23" t="str">
        <f>_xlfn.CONCAT( YEAR(TblLocations[[#This Row],[ODK_DateOfSubmission]]), "-",TEXT( MONTH(TblLocations[[#This Row],[ODK_DateOfSubmission]]),"00"))</f>
        <v>2023-08</v>
      </c>
    </row>
    <row r="3347" spans="1:15" x14ac:dyDescent="0.25">
      <c r="A3347" s="13">
        <v>3502012</v>
      </c>
      <c r="B3347" s="1">
        <v>350201220</v>
      </c>
      <c r="C3347" s="1">
        <v>33800</v>
      </c>
      <c r="D3347" s="66">
        <v>45143</v>
      </c>
      <c r="E3347" s="54">
        <v>130</v>
      </c>
      <c r="F3347" s="56" t="s">
        <v>68</v>
      </c>
      <c r="G3347" s="56" t="s">
        <v>81</v>
      </c>
      <c r="H3347" s="56" t="s">
        <v>1048</v>
      </c>
      <c r="I3347" s="56" t="s">
        <v>1337</v>
      </c>
      <c r="J3347" s="54" t="s">
        <v>1338</v>
      </c>
      <c r="K3347" s="1">
        <v>31.541273</v>
      </c>
      <c r="L3347" s="1">
        <v>46.125217999999997</v>
      </c>
      <c r="M3347" s="1">
        <v>2</v>
      </c>
      <c r="N3347" s="9">
        <f>DATE(YEAR(TblLocations[[#This Row],[ODK_DateOfSubmission]]),MONTH(TblLocations[[#This Row],[ODK_DateOfSubmission]]),DAY(TblLocations[[#This Row],[ODK_DateOfSubmission]]))</f>
        <v>45143</v>
      </c>
      <c r="O3347" s="23" t="str">
        <f>_xlfn.CONCAT( YEAR(TblLocations[[#This Row],[ODK_DateOfSubmission]]), "-",TEXT( MONTH(TblLocations[[#This Row],[ODK_DateOfSubmission]]),"00"))</f>
        <v>2023-08</v>
      </c>
    </row>
    <row r="3348" spans="1:15" x14ac:dyDescent="0.25">
      <c r="A3348" s="13">
        <v>3502015</v>
      </c>
      <c r="B3348" s="1">
        <v>350201520</v>
      </c>
      <c r="C3348" s="1">
        <v>33803</v>
      </c>
      <c r="D3348" s="66">
        <v>45143</v>
      </c>
      <c r="E3348" s="54">
        <v>130</v>
      </c>
      <c r="F3348" s="56" t="s">
        <v>68</v>
      </c>
      <c r="G3348" s="56" t="s">
        <v>81</v>
      </c>
      <c r="H3348" s="56" t="s">
        <v>1048</v>
      </c>
      <c r="I3348" s="56" t="s">
        <v>1531</v>
      </c>
      <c r="J3348" s="54" t="s">
        <v>1532</v>
      </c>
      <c r="K3348" s="1">
        <v>31.543367</v>
      </c>
      <c r="L3348" s="1">
        <v>46.119889000000001</v>
      </c>
      <c r="M3348" s="1">
        <v>2</v>
      </c>
      <c r="N3348" s="9">
        <f>DATE(YEAR(TblLocations[[#This Row],[ODK_DateOfSubmission]]),MONTH(TblLocations[[#This Row],[ODK_DateOfSubmission]]),DAY(TblLocations[[#This Row],[ODK_DateOfSubmission]]))</f>
        <v>45143</v>
      </c>
      <c r="O3348" s="23" t="str">
        <f>_xlfn.CONCAT( YEAR(TblLocations[[#This Row],[ODK_DateOfSubmission]]), "-",TEXT( MONTH(TblLocations[[#This Row],[ODK_DateOfSubmission]]),"00"))</f>
        <v>2023-08</v>
      </c>
    </row>
    <row r="3349" spans="1:15" x14ac:dyDescent="0.25">
      <c r="A3349" s="13">
        <v>3502015</v>
      </c>
      <c r="B3349" s="1">
        <v>350201520</v>
      </c>
      <c r="C3349" s="1">
        <v>33803</v>
      </c>
      <c r="D3349" s="66">
        <v>45143</v>
      </c>
      <c r="E3349" s="54">
        <v>130</v>
      </c>
      <c r="F3349" s="56" t="s">
        <v>68</v>
      </c>
      <c r="G3349" s="56" t="s">
        <v>81</v>
      </c>
      <c r="H3349" s="56" t="s">
        <v>1048</v>
      </c>
      <c r="I3349" s="56" t="s">
        <v>1531</v>
      </c>
      <c r="J3349" s="54" t="s">
        <v>1532</v>
      </c>
      <c r="K3349" s="1">
        <v>31.543367</v>
      </c>
      <c r="L3349" s="1">
        <v>46.119889000000001</v>
      </c>
      <c r="M3349" s="1">
        <v>2</v>
      </c>
      <c r="N3349" s="9">
        <f>DATE(YEAR(TblLocations[[#This Row],[ODK_DateOfSubmission]]),MONTH(TblLocations[[#This Row],[ODK_DateOfSubmission]]),DAY(TblLocations[[#This Row],[ODK_DateOfSubmission]]))</f>
        <v>45143</v>
      </c>
      <c r="O3349" s="23" t="str">
        <f>_xlfn.CONCAT( YEAR(TblLocations[[#This Row],[ODK_DateOfSubmission]]), "-",TEXT( MONTH(TblLocations[[#This Row],[ODK_DateOfSubmission]]),"00"))</f>
        <v>2023-08</v>
      </c>
    </row>
    <row r="3350" spans="1:15" x14ac:dyDescent="0.25">
      <c r="A3350" s="13">
        <v>3502016</v>
      </c>
      <c r="B3350" s="1">
        <v>350201620</v>
      </c>
      <c r="C3350" s="1">
        <v>34162</v>
      </c>
      <c r="D3350" s="66">
        <v>45127</v>
      </c>
      <c r="E3350" s="54">
        <v>130</v>
      </c>
      <c r="F3350" s="56" t="s">
        <v>68</v>
      </c>
      <c r="G3350" s="56" t="s">
        <v>81</v>
      </c>
      <c r="H3350" s="56" t="s">
        <v>1047</v>
      </c>
      <c r="I3350" s="56" t="s">
        <v>1440</v>
      </c>
      <c r="J3350" s="54" t="s">
        <v>1441</v>
      </c>
      <c r="K3350" s="1">
        <v>31.735530000000001</v>
      </c>
      <c r="L3350" s="1">
        <v>46.112045999999999</v>
      </c>
      <c r="M3350" s="1">
        <v>3</v>
      </c>
      <c r="N3350" s="9">
        <f>DATE(YEAR(TblLocations[[#This Row],[ODK_DateOfSubmission]]),MONTH(TblLocations[[#This Row],[ODK_DateOfSubmission]]),DAY(TblLocations[[#This Row],[ODK_DateOfSubmission]]))</f>
        <v>45127</v>
      </c>
      <c r="O3350" s="23" t="str">
        <f>_xlfn.CONCAT( YEAR(TblLocations[[#This Row],[ODK_DateOfSubmission]]), "-",TEXT( MONTH(TblLocations[[#This Row],[ODK_DateOfSubmission]]),"00"))</f>
        <v>2023-07</v>
      </c>
    </row>
    <row r="3351" spans="1:15" x14ac:dyDescent="0.25">
      <c r="A3351" s="13">
        <v>3502016</v>
      </c>
      <c r="B3351" s="1">
        <v>350201620</v>
      </c>
      <c r="C3351" s="1">
        <v>34162</v>
      </c>
      <c r="D3351" s="66">
        <v>45127</v>
      </c>
      <c r="E3351" s="54">
        <v>130</v>
      </c>
      <c r="F3351" s="56" t="s">
        <v>68</v>
      </c>
      <c r="G3351" s="56" t="s">
        <v>81</v>
      </c>
      <c r="H3351" s="56" t="s">
        <v>1047</v>
      </c>
      <c r="I3351" s="56" t="s">
        <v>1440</v>
      </c>
      <c r="J3351" s="54" t="s">
        <v>1441</v>
      </c>
      <c r="K3351" s="1">
        <v>31.735530000000001</v>
      </c>
      <c r="L3351" s="1">
        <v>46.112045999999999</v>
      </c>
      <c r="M3351" s="1">
        <v>4</v>
      </c>
      <c r="N3351" s="9">
        <f>DATE(YEAR(TblLocations[[#This Row],[ODK_DateOfSubmission]]),MONTH(TblLocations[[#This Row],[ODK_DateOfSubmission]]),DAY(TblLocations[[#This Row],[ODK_DateOfSubmission]]))</f>
        <v>45127</v>
      </c>
      <c r="O3351" s="23" t="str">
        <f>_xlfn.CONCAT( YEAR(TblLocations[[#This Row],[ODK_DateOfSubmission]]), "-",TEXT( MONTH(TblLocations[[#This Row],[ODK_DateOfSubmission]]),"00"))</f>
        <v>2023-07</v>
      </c>
    </row>
    <row r="3352" spans="1:15" x14ac:dyDescent="0.25">
      <c r="A3352" s="13">
        <v>3502016</v>
      </c>
      <c r="B3352" s="1">
        <v>350201620</v>
      </c>
      <c r="C3352" s="1">
        <v>34162</v>
      </c>
      <c r="D3352" s="66">
        <v>45127</v>
      </c>
      <c r="E3352" s="54">
        <v>130</v>
      </c>
      <c r="F3352" s="56" t="s">
        <v>68</v>
      </c>
      <c r="G3352" s="56" t="s">
        <v>81</v>
      </c>
      <c r="H3352" s="56" t="s">
        <v>1047</v>
      </c>
      <c r="I3352" s="56" t="s">
        <v>1440</v>
      </c>
      <c r="J3352" s="54" t="s">
        <v>1441</v>
      </c>
      <c r="K3352" s="1">
        <v>31.735530000000001</v>
      </c>
      <c r="L3352" s="1">
        <v>46.112045999999999</v>
      </c>
      <c r="M3352" s="1">
        <v>3</v>
      </c>
      <c r="N3352" s="9">
        <f>DATE(YEAR(TblLocations[[#This Row],[ODK_DateOfSubmission]]),MONTH(TblLocations[[#This Row],[ODK_DateOfSubmission]]),DAY(TblLocations[[#This Row],[ODK_DateOfSubmission]]))</f>
        <v>45127</v>
      </c>
      <c r="O3352" s="23" t="str">
        <f>_xlfn.CONCAT( YEAR(TblLocations[[#This Row],[ODK_DateOfSubmission]]), "-",TEXT( MONTH(TblLocations[[#This Row],[ODK_DateOfSubmission]]),"00"))</f>
        <v>2023-07</v>
      </c>
    </row>
    <row r="3353" spans="1:15" x14ac:dyDescent="0.25">
      <c r="A3353" s="13">
        <v>3502016</v>
      </c>
      <c r="B3353" s="1">
        <v>350201620</v>
      </c>
      <c r="C3353" s="1">
        <v>34162</v>
      </c>
      <c r="D3353" s="66">
        <v>45127</v>
      </c>
      <c r="E3353" s="54">
        <v>130</v>
      </c>
      <c r="F3353" s="56" t="s">
        <v>68</v>
      </c>
      <c r="G3353" s="56" t="s">
        <v>81</v>
      </c>
      <c r="H3353" s="56" t="s">
        <v>1047</v>
      </c>
      <c r="I3353" s="56" t="s">
        <v>1440</v>
      </c>
      <c r="J3353" s="54" t="s">
        <v>1441</v>
      </c>
      <c r="K3353" s="1">
        <v>31.735530000000001</v>
      </c>
      <c r="L3353" s="1">
        <v>46.112045999999999</v>
      </c>
      <c r="M3353" s="1">
        <v>7</v>
      </c>
      <c r="N3353" s="9">
        <f>DATE(YEAR(TblLocations[[#This Row],[ODK_DateOfSubmission]]),MONTH(TblLocations[[#This Row],[ODK_DateOfSubmission]]),DAY(TblLocations[[#This Row],[ODK_DateOfSubmission]]))</f>
        <v>45127</v>
      </c>
      <c r="O3353" s="23" t="str">
        <f>_xlfn.CONCAT( YEAR(TblLocations[[#This Row],[ODK_DateOfSubmission]]), "-",TEXT( MONTH(TblLocations[[#This Row],[ODK_DateOfSubmission]]),"00"))</f>
        <v>2023-07</v>
      </c>
    </row>
    <row r="3354" spans="1:15" x14ac:dyDescent="0.25">
      <c r="A3354" s="13">
        <v>3502018</v>
      </c>
      <c r="B3354" s="1">
        <v>350201820</v>
      </c>
      <c r="C3354" s="1">
        <v>10289</v>
      </c>
      <c r="D3354" s="66">
        <v>45110</v>
      </c>
      <c r="E3354" s="54">
        <v>130</v>
      </c>
      <c r="F3354" s="56" t="s">
        <v>68</v>
      </c>
      <c r="G3354" s="56" t="s">
        <v>81</v>
      </c>
      <c r="H3354" s="56" t="s">
        <v>1047</v>
      </c>
      <c r="I3354" s="56" t="s">
        <v>1088</v>
      </c>
      <c r="J3354" s="54" t="s">
        <v>1510</v>
      </c>
      <c r="K3354" s="1">
        <v>31.715143000000001</v>
      </c>
      <c r="L3354" s="1">
        <v>46.098461</v>
      </c>
      <c r="M3354" s="1">
        <v>3</v>
      </c>
      <c r="N3354" s="9">
        <f>DATE(YEAR(TblLocations[[#This Row],[ODK_DateOfSubmission]]),MONTH(TblLocations[[#This Row],[ODK_DateOfSubmission]]),DAY(TblLocations[[#This Row],[ODK_DateOfSubmission]]))</f>
        <v>45110</v>
      </c>
      <c r="O3354" s="23" t="str">
        <f>_xlfn.CONCAT( YEAR(TblLocations[[#This Row],[ODK_DateOfSubmission]]), "-",TEXT( MONTH(TblLocations[[#This Row],[ODK_DateOfSubmission]]),"00"))</f>
        <v>2023-07</v>
      </c>
    </row>
    <row r="3355" spans="1:15" x14ac:dyDescent="0.25">
      <c r="A3355" s="13">
        <v>3502018</v>
      </c>
      <c r="B3355" s="1">
        <v>350201820</v>
      </c>
      <c r="C3355" s="1">
        <v>10289</v>
      </c>
      <c r="D3355" s="66">
        <v>45110</v>
      </c>
      <c r="E3355" s="54">
        <v>130</v>
      </c>
      <c r="F3355" s="56" t="s">
        <v>68</v>
      </c>
      <c r="G3355" s="56" t="s">
        <v>81</v>
      </c>
      <c r="H3355" s="56" t="s">
        <v>1047</v>
      </c>
      <c r="I3355" s="56" t="s">
        <v>1088</v>
      </c>
      <c r="J3355" s="54" t="s">
        <v>1510</v>
      </c>
      <c r="K3355" s="1">
        <v>31.715143000000001</v>
      </c>
      <c r="L3355" s="1">
        <v>46.098461</v>
      </c>
      <c r="M3355" s="1">
        <v>2</v>
      </c>
      <c r="N3355" s="9">
        <f>DATE(YEAR(TblLocations[[#This Row],[ODK_DateOfSubmission]]),MONTH(TblLocations[[#This Row],[ODK_DateOfSubmission]]),DAY(TblLocations[[#This Row],[ODK_DateOfSubmission]]))</f>
        <v>45110</v>
      </c>
      <c r="O3355" s="23" t="str">
        <f>_xlfn.CONCAT( YEAR(TblLocations[[#This Row],[ODK_DateOfSubmission]]), "-",TEXT( MONTH(TblLocations[[#This Row],[ODK_DateOfSubmission]]),"00"))</f>
        <v>2023-07</v>
      </c>
    </row>
    <row r="3356" spans="1:15" x14ac:dyDescent="0.25">
      <c r="A3356" s="13">
        <v>3502018</v>
      </c>
      <c r="B3356" s="1">
        <v>350201820</v>
      </c>
      <c r="C3356" s="1">
        <v>10289</v>
      </c>
      <c r="D3356" s="66">
        <v>45110</v>
      </c>
      <c r="E3356" s="54">
        <v>130</v>
      </c>
      <c r="F3356" s="56" t="s">
        <v>68</v>
      </c>
      <c r="G3356" s="56" t="s">
        <v>81</v>
      </c>
      <c r="H3356" s="56" t="s">
        <v>1047</v>
      </c>
      <c r="I3356" s="56" t="s">
        <v>1088</v>
      </c>
      <c r="J3356" s="54" t="s">
        <v>1510</v>
      </c>
      <c r="K3356" s="1">
        <v>31.715143000000001</v>
      </c>
      <c r="L3356" s="1">
        <v>46.098461</v>
      </c>
      <c r="M3356" s="1">
        <v>3</v>
      </c>
      <c r="N3356" s="9">
        <f>DATE(YEAR(TblLocations[[#This Row],[ODK_DateOfSubmission]]),MONTH(TblLocations[[#This Row],[ODK_DateOfSubmission]]),DAY(TblLocations[[#This Row],[ODK_DateOfSubmission]]))</f>
        <v>45110</v>
      </c>
      <c r="O3356" s="23" t="str">
        <f>_xlfn.CONCAT( YEAR(TblLocations[[#This Row],[ODK_DateOfSubmission]]), "-",TEXT( MONTH(TblLocations[[#This Row],[ODK_DateOfSubmission]]),"00"))</f>
        <v>2023-07</v>
      </c>
    </row>
    <row r="3357" spans="1:15" x14ac:dyDescent="0.25">
      <c r="A3357" s="13">
        <v>3503001</v>
      </c>
      <c r="B3357" s="1">
        <v>350300120</v>
      </c>
      <c r="C3357" s="1">
        <v>10250</v>
      </c>
      <c r="D3357" s="66">
        <v>45095</v>
      </c>
      <c r="E3357" s="54">
        <v>130</v>
      </c>
      <c r="F3357" s="56" t="s">
        <v>68</v>
      </c>
      <c r="G3357" s="56" t="s">
        <v>86</v>
      </c>
      <c r="H3357" s="56" t="s">
        <v>1404</v>
      </c>
      <c r="I3357" s="56" t="s">
        <v>1476</v>
      </c>
      <c r="J3357" s="54" t="s">
        <v>1477</v>
      </c>
      <c r="K3357" s="1">
        <v>31.4359498874</v>
      </c>
      <c r="L3357" s="1">
        <v>46.172572526899998</v>
      </c>
      <c r="M3357" s="1">
        <v>1</v>
      </c>
      <c r="N3357" s="9">
        <f>DATE(YEAR(TblLocations[[#This Row],[ODK_DateOfSubmission]]),MONTH(TblLocations[[#This Row],[ODK_DateOfSubmission]]),DAY(TblLocations[[#This Row],[ODK_DateOfSubmission]]))</f>
        <v>45095</v>
      </c>
      <c r="O3357" s="23" t="str">
        <f>_xlfn.CONCAT( YEAR(TblLocations[[#This Row],[ODK_DateOfSubmission]]), "-",TEXT( MONTH(TblLocations[[#This Row],[ODK_DateOfSubmission]]),"00"))</f>
        <v>2023-06</v>
      </c>
    </row>
    <row r="3358" spans="1:15" x14ac:dyDescent="0.25">
      <c r="A3358" s="13">
        <v>3503006</v>
      </c>
      <c r="B3358" s="1">
        <v>350300620</v>
      </c>
      <c r="C3358" s="1">
        <v>21209</v>
      </c>
      <c r="D3358" s="66">
        <v>45095</v>
      </c>
      <c r="E3358" s="54">
        <v>130</v>
      </c>
      <c r="F3358" s="56" t="s">
        <v>68</v>
      </c>
      <c r="G3358" s="56" t="s">
        <v>86</v>
      </c>
      <c r="H3358" s="56" t="s">
        <v>1404</v>
      </c>
      <c r="I3358" s="56" t="s">
        <v>1406</v>
      </c>
      <c r="J3358" s="54" t="s">
        <v>1407</v>
      </c>
      <c r="K3358" s="1">
        <v>31.415689718399999</v>
      </c>
      <c r="L3358" s="1">
        <v>46.163976839100002</v>
      </c>
      <c r="M3358" s="1">
        <v>1</v>
      </c>
      <c r="N3358" s="9">
        <f>DATE(YEAR(TblLocations[[#This Row],[ODK_DateOfSubmission]]),MONTH(TblLocations[[#This Row],[ODK_DateOfSubmission]]),DAY(TblLocations[[#This Row],[ODK_DateOfSubmission]]))</f>
        <v>45095</v>
      </c>
      <c r="O3358" s="23" t="str">
        <f>_xlfn.CONCAT( YEAR(TblLocations[[#This Row],[ODK_DateOfSubmission]]), "-",TEXT( MONTH(TblLocations[[#This Row],[ODK_DateOfSubmission]]),"00"))</f>
        <v>2023-06</v>
      </c>
    </row>
    <row r="3359" spans="1:15" x14ac:dyDescent="0.25">
      <c r="A3359" s="13">
        <v>3503006</v>
      </c>
      <c r="B3359" s="1">
        <v>350300620</v>
      </c>
      <c r="C3359" s="1">
        <v>21209</v>
      </c>
      <c r="D3359" s="66">
        <v>45095</v>
      </c>
      <c r="E3359" s="54">
        <v>130</v>
      </c>
      <c r="F3359" s="56" t="s">
        <v>68</v>
      </c>
      <c r="G3359" s="56" t="s">
        <v>86</v>
      </c>
      <c r="H3359" s="56" t="s">
        <v>1404</v>
      </c>
      <c r="I3359" s="56" t="s">
        <v>1406</v>
      </c>
      <c r="J3359" s="54" t="s">
        <v>1407</v>
      </c>
      <c r="K3359" s="1">
        <v>31.415689718399999</v>
      </c>
      <c r="L3359" s="1">
        <v>46.163976839100002</v>
      </c>
      <c r="M3359" s="1">
        <v>1</v>
      </c>
      <c r="N3359" s="9">
        <f>DATE(YEAR(TblLocations[[#This Row],[ODK_DateOfSubmission]]),MONTH(TblLocations[[#This Row],[ODK_DateOfSubmission]]),DAY(TblLocations[[#This Row],[ODK_DateOfSubmission]]))</f>
        <v>45095</v>
      </c>
      <c r="O3359" s="23" t="str">
        <f>_xlfn.CONCAT( YEAR(TblLocations[[#This Row],[ODK_DateOfSubmission]]), "-",TEXT( MONTH(TblLocations[[#This Row],[ODK_DateOfSubmission]]),"00"))</f>
        <v>2023-06</v>
      </c>
    </row>
    <row r="3360" spans="1:15" x14ac:dyDescent="0.25">
      <c r="A3360" s="13">
        <v>3503008</v>
      </c>
      <c r="B3360" s="1">
        <v>350300820</v>
      </c>
      <c r="C3360" s="1">
        <v>9848</v>
      </c>
      <c r="D3360" s="66">
        <v>45095</v>
      </c>
      <c r="E3360" s="54">
        <v>130</v>
      </c>
      <c r="F3360" s="56" t="s">
        <v>68</v>
      </c>
      <c r="G3360" s="56" t="s">
        <v>86</v>
      </c>
      <c r="H3360" s="56" t="s">
        <v>1404</v>
      </c>
      <c r="I3360" s="56" t="s">
        <v>1478</v>
      </c>
      <c r="J3360" s="54" t="s">
        <v>1479</v>
      </c>
      <c r="K3360" s="1">
        <v>31.415756054100001</v>
      </c>
      <c r="L3360" s="1">
        <v>46.172971067500001</v>
      </c>
      <c r="M3360" s="1">
        <v>1</v>
      </c>
      <c r="N3360" s="9">
        <f>DATE(YEAR(TblLocations[[#This Row],[ODK_DateOfSubmission]]),MONTH(TblLocations[[#This Row],[ODK_DateOfSubmission]]),DAY(TblLocations[[#This Row],[ODK_DateOfSubmission]]))</f>
        <v>45095</v>
      </c>
      <c r="O3360" s="23" t="str">
        <f>_xlfn.CONCAT( YEAR(TblLocations[[#This Row],[ODK_DateOfSubmission]]), "-",TEXT( MONTH(TblLocations[[#This Row],[ODK_DateOfSubmission]]),"00"))</f>
        <v>2023-06</v>
      </c>
    </row>
    <row r="3361" spans="1:15" x14ac:dyDescent="0.25">
      <c r="A3361" s="13">
        <v>3503009</v>
      </c>
      <c r="B3361" s="1">
        <v>350300920</v>
      </c>
      <c r="C3361" s="1">
        <v>9822</v>
      </c>
      <c r="D3361" s="66">
        <v>45095</v>
      </c>
      <c r="E3361" s="54">
        <v>130</v>
      </c>
      <c r="F3361" s="56" t="s">
        <v>68</v>
      </c>
      <c r="G3361" s="56" t="s">
        <v>86</v>
      </c>
      <c r="H3361" s="56" t="s">
        <v>1404</v>
      </c>
      <c r="I3361" s="56" t="s">
        <v>1410</v>
      </c>
      <c r="J3361" s="54" t="s">
        <v>1411</v>
      </c>
      <c r="K3361" s="1">
        <v>31.403907212699998</v>
      </c>
      <c r="L3361" s="1">
        <v>46.175491096099996</v>
      </c>
      <c r="M3361" s="1">
        <v>1</v>
      </c>
      <c r="N3361" s="9">
        <f>DATE(YEAR(TblLocations[[#This Row],[ODK_DateOfSubmission]]),MONTH(TblLocations[[#This Row],[ODK_DateOfSubmission]]),DAY(TblLocations[[#This Row],[ODK_DateOfSubmission]]))</f>
        <v>45095</v>
      </c>
      <c r="O3361" s="23" t="str">
        <f>_xlfn.CONCAT( YEAR(TblLocations[[#This Row],[ODK_DateOfSubmission]]), "-",TEXT( MONTH(TblLocations[[#This Row],[ODK_DateOfSubmission]]),"00"))</f>
        <v>2023-06</v>
      </c>
    </row>
    <row r="3362" spans="1:15" x14ac:dyDescent="0.25">
      <c r="A3362" s="13">
        <v>3503009</v>
      </c>
      <c r="B3362" s="1">
        <v>350300920</v>
      </c>
      <c r="C3362" s="1">
        <v>9822</v>
      </c>
      <c r="D3362" s="66">
        <v>45095</v>
      </c>
      <c r="E3362" s="54">
        <v>130</v>
      </c>
      <c r="F3362" s="56" t="s">
        <v>68</v>
      </c>
      <c r="G3362" s="56" t="s">
        <v>86</v>
      </c>
      <c r="H3362" s="56" t="s">
        <v>1404</v>
      </c>
      <c r="I3362" s="56" t="s">
        <v>1410</v>
      </c>
      <c r="J3362" s="54" t="s">
        <v>1411</v>
      </c>
      <c r="K3362" s="1">
        <v>31.403907212699998</v>
      </c>
      <c r="L3362" s="1">
        <v>46.175491096099996</v>
      </c>
      <c r="M3362" s="1">
        <v>1</v>
      </c>
      <c r="N3362" s="9">
        <f>DATE(YEAR(TblLocations[[#This Row],[ODK_DateOfSubmission]]),MONTH(TblLocations[[#This Row],[ODK_DateOfSubmission]]),DAY(TblLocations[[#This Row],[ODK_DateOfSubmission]]))</f>
        <v>45095</v>
      </c>
      <c r="O3362" s="23" t="str">
        <f>_xlfn.CONCAT( YEAR(TblLocations[[#This Row],[ODK_DateOfSubmission]]), "-",TEXT( MONTH(TblLocations[[#This Row],[ODK_DateOfSubmission]]),"00"))</f>
        <v>2023-06</v>
      </c>
    </row>
    <row r="3363" spans="1:15" x14ac:dyDescent="0.25">
      <c r="A3363" s="13">
        <v>3503012</v>
      </c>
      <c r="B3363" s="1">
        <v>350301220</v>
      </c>
      <c r="C3363" s="1">
        <v>10286</v>
      </c>
      <c r="D3363" s="66">
        <v>45095</v>
      </c>
      <c r="E3363" s="54">
        <v>130</v>
      </c>
      <c r="F3363" s="56" t="s">
        <v>68</v>
      </c>
      <c r="G3363" s="56" t="s">
        <v>86</v>
      </c>
      <c r="H3363" s="56" t="s">
        <v>1404</v>
      </c>
      <c r="I3363" s="56" t="s">
        <v>1405</v>
      </c>
      <c r="J3363" s="54" t="s">
        <v>1127</v>
      </c>
      <c r="K3363" s="1">
        <v>31.400419743299999</v>
      </c>
      <c r="L3363" s="1">
        <v>46.1806881535</v>
      </c>
      <c r="M3363" s="1">
        <v>2</v>
      </c>
      <c r="N3363" s="9">
        <f>DATE(YEAR(TblLocations[[#This Row],[ODK_DateOfSubmission]]),MONTH(TblLocations[[#This Row],[ODK_DateOfSubmission]]),DAY(TblLocations[[#This Row],[ODK_DateOfSubmission]]))</f>
        <v>45095</v>
      </c>
      <c r="O3363" s="23" t="str">
        <f>_xlfn.CONCAT( YEAR(TblLocations[[#This Row],[ODK_DateOfSubmission]]), "-",TEXT( MONTH(TblLocations[[#This Row],[ODK_DateOfSubmission]]),"00"))</f>
        <v>2023-06</v>
      </c>
    </row>
    <row r="3364" spans="1:15" x14ac:dyDescent="0.25">
      <c r="A3364" s="13">
        <v>3503012</v>
      </c>
      <c r="B3364" s="1">
        <v>350301220</v>
      </c>
      <c r="C3364" s="1">
        <v>10286</v>
      </c>
      <c r="D3364" s="66">
        <v>45095</v>
      </c>
      <c r="E3364" s="54">
        <v>130</v>
      </c>
      <c r="F3364" s="56" t="s">
        <v>68</v>
      </c>
      <c r="G3364" s="56" t="s">
        <v>86</v>
      </c>
      <c r="H3364" s="56" t="s">
        <v>1404</v>
      </c>
      <c r="I3364" s="56" t="s">
        <v>1405</v>
      </c>
      <c r="J3364" s="54" t="s">
        <v>1127</v>
      </c>
      <c r="K3364" s="1">
        <v>31.400419743299999</v>
      </c>
      <c r="L3364" s="1">
        <v>46.1806881535</v>
      </c>
      <c r="M3364" s="1">
        <v>1</v>
      </c>
      <c r="N3364" s="9">
        <f>DATE(YEAR(TblLocations[[#This Row],[ODK_DateOfSubmission]]),MONTH(TblLocations[[#This Row],[ODK_DateOfSubmission]]),DAY(TblLocations[[#This Row],[ODK_DateOfSubmission]]))</f>
        <v>45095</v>
      </c>
      <c r="O3364" s="23" t="str">
        <f>_xlfn.CONCAT( YEAR(TblLocations[[#This Row],[ODK_DateOfSubmission]]), "-",TEXT( MONTH(TblLocations[[#This Row],[ODK_DateOfSubmission]]),"00"))</f>
        <v>2023-06</v>
      </c>
    </row>
    <row r="3365" spans="1:15" x14ac:dyDescent="0.25">
      <c r="A3365" s="13">
        <v>3503015</v>
      </c>
      <c r="B3365" s="1">
        <v>350301520</v>
      </c>
      <c r="C3365" s="1">
        <v>33805</v>
      </c>
      <c r="D3365" s="66">
        <v>45095</v>
      </c>
      <c r="E3365" s="54">
        <v>130</v>
      </c>
      <c r="F3365" s="56" t="s">
        <v>68</v>
      </c>
      <c r="G3365" s="56" t="s">
        <v>86</v>
      </c>
      <c r="H3365" s="56" t="s">
        <v>1474</v>
      </c>
      <c r="I3365" s="56" t="s">
        <v>1475</v>
      </c>
      <c r="J3365" s="54" t="s">
        <v>216</v>
      </c>
      <c r="K3365" s="1">
        <v>31.295843999999999</v>
      </c>
      <c r="L3365" s="1">
        <v>46.233044999999997</v>
      </c>
      <c r="M3365" s="1">
        <v>1</v>
      </c>
      <c r="N3365" s="9">
        <f>DATE(YEAR(TblLocations[[#This Row],[ODK_DateOfSubmission]]),MONTH(TblLocations[[#This Row],[ODK_DateOfSubmission]]),DAY(TblLocations[[#This Row],[ODK_DateOfSubmission]]))</f>
        <v>45095</v>
      </c>
      <c r="O3365" s="23" t="str">
        <f>_xlfn.CONCAT( YEAR(TblLocations[[#This Row],[ODK_DateOfSubmission]]), "-",TEXT( MONTH(TblLocations[[#This Row],[ODK_DateOfSubmission]]),"00"))</f>
        <v>2023-06</v>
      </c>
    </row>
    <row r="3366" spans="1:15" x14ac:dyDescent="0.25">
      <c r="A3366" s="13">
        <v>3503015</v>
      </c>
      <c r="B3366" s="1">
        <v>350301520</v>
      </c>
      <c r="C3366" s="1">
        <v>33805</v>
      </c>
      <c r="D3366" s="66">
        <v>45095</v>
      </c>
      <c r="E3366" s="54">
        <v>130</v>
      </c>
      <c r="F3366" s="56" t="s">
        <v>68</v>
      </c>
      <c r="G3366" s="56" t="s">
        <v>86</v>
      </c>
      <c r="H3366" s="56" t="s">
        <v>1474</v>
      </c>
      <c r="I3366" s="56" t="s">
        <v>1475</v>
      </c>
      <c r="J3366" s="54" t="s">
        <v>216</v>
      </c>
      <c r="K3366" s="1">
        <v>31.295843999999999</v>
      </c>
      <c r="L3366" s="1">
        <v>46.233044999999997</v>
      </c>
      <c r="M3366" s="1">
        <v>1</v>
      </c>
      <c r="N3366" s="9">
        <f>DATE(YEAR(TblLocations[[#This Row],[ODK_DateOfSubmission]]),MONTH(TblLocations[[#This Row],[ODK_DateOfSubmission]]),DAY(TblLocations[[#This Row],[ODK_DateOfSubmission]]))</f>
        <v>45095</v>
      </c>
      <c r="O3366" s="23" t="str">
        <f>_xlfn.CONCAT( YEAR(TblLocations[[#This Row],[ODK_DateOfSubmission]]), "-",TEXT( MONTH(TblLocations[[#This Row],[ODK_DateOfSubmission]]),"00"))</f>
        <v>2023-06</v>
      </c>
    </row>
    <row r="3367" spans="1:15" x14ac:dyDescent="0.25">
      <c r="A3367" s="13">
        <v>3503015</v>
      </c>
      <c r="B3367" s="1">
        <v>350301520</v>
      </c>
      <c r="C3367" s="1">
        <v>33805</v>
      </c>
      <c r="D3367" s="66">
        <v>45095</v>
      </c>
      <c r="E3367" s="54">
        <v>130</v>
      </c>
      <c r="F3367" s="56" t="s">
        <v>68</v>
      </c>
      <c r="G3367" s="56" t="s">
        <v>86</v>
      </c>
      <c r="H3367" s="56" t="s">
        <v>1474</v>
      </c>
      <c r="I3367" s="56" t="s">
        <v>1475</v>
      </c>
      <c r="J3367" s="54" t="s">
        <v>216</v>
      </c>
      <c r="K3367" s="1">
        <v>31.295843999999999</v>
      </c>
      <c r="L3367" s="1">
        <v>46.233044999999997</v>
      </c>
      <c r="M3367" s="1">
        <v>1</v>
      </c>
      <c r="N3367" s="9">
        <f>DATE(YEAR(TblLocations[[#This Row],[ODK_DateOfSubmission]]),MONTH(TblLocations[[#This Row],[ODK_DateOfSubmission]]),DAY(TblLocations[[#This Row],[ODK_DateOfSubmission]]))</f>
        <v>45095</v>
      </c>
      <c r="O3367" s="23" t="str">
        <f>_xlfn.CONCAT( YEAR(TblLocations[[#This Row],[ODK_DateOfSubmission]]), "-",TEXT( MONTH(TblLocations[[#This Row],[ODK_DateOfSubmission]]),"00"))</f>
        <v>2023-06</v>
      </c>
    </row>
    <row r="3368" spans="1:15" x14ac:dyDescent="0.25">
      <c r="A3368" s="13">
        <v>3504001</v>
      </c>
      <c r="B3368" s="1">
        <v>350400120</v>
      </c>
      <c r="C3368" s="1">
        <v>24494</v>
      </c>
      <c r="D3368" s="66">
        <v>45127</v>
      </c>
      <c r="E3368" s="54">
        <v>130</v>
      </c>
      <c r="F3368" s="56" t="s">
        <v>68</v>
      </c>
      <c r="G3368" s="56" t="s">
        <v>73</v>
      </c>
      <c r="H3368" s="56" t="s">
        <v>1059</v>
      </c>
      <c r="I3368" s="56" t="s">
        <v>1060</v>
      </c>
      <c r="J3368" s="54" t="s">
        <v>1061</v>
      </c>
      <c r="K3368" s="1">
        <v>31.027710880499999</v>
      </c>
      <c r="L3368" s="1">
        <v>46.218214741200001</v>
      </c>
      <c r="M3368" s="1">
        <v>10</v>
      </c>
      <c r="N3368" s="9">
        <f>DATE(YEAR(TblLocations[[#This Row],[ODK_DateOfSubmission]]),MONTH(TblLocations[[#This Row],[ODK_DateOfSubmission]]),DAY(TblLocations[[#This Row],[ODK_DateOfSubmission]]))</f>
        <v>45127</v>
      </c>
      <c r="O3368" s="23" t="str">
        <f>_xlfn.CONCAT( YEAR(TblLocations[[#This Row],[ODK_DateOfSubmission]]), "-",TEXT( MONTH(TblLocations[[#This Row],[ODK_DateOfSubmission]]),"00"))</f>
        <v>2023-07</v>
      </c>
    </row>
    <row r="3369" spans="1:15" x14ac:dyDescent="0.25">
      <c r="A3369" s="13">
        <v>3504001</v>
      </c>
      <c r="B3369" s="1">
        <v>350400120</v>
      </c>
      <c r="C3369" s="1">
        <v>24494</v>
      </c>
      <c r="D3369" s="66">
        <v>45127</v>
      </c>
      <c r="E3369" s="54">
        <v>130</v>
      </c>
      <c r="F3369" s="56" t="s">
        <v>68</v>
      </c>
      <c r="G3369" s="56" t="s">
        <v>73</v>
      </c>
      <c r="H3369" s="56" t="s">
        <v>1059</v>
      </c>
      <c r="I3369" s="56" t="s">
        <v>1060</v>
      </c>
      <c r="J3369" s="54" t="s">
        <v>1061</v>
      </c>
      <c r="K3369" s="1">
        <v>31.027710880499999</v>
      </c>
      <c r="L3369" s="1">
        <v>46.218214741200001</v>
      </c>
      <c r="M3369" s="1">
        <v>20</v>
      </c>
      <c r="N3369" s="9">
        <f>DATE(YEAR(TblLocations[[#This Row],[ODK_DateOfSubmission]]),MONTH(TblLocations[[#This Row],[ODK_DateOfSubmission]]),DAY(TblLocations[[#This Row],[ODK_DateOfSubmission]]))</f>
        <v>45127</v>
      </c>
      <c r="O3369" s="23" t="str">
        <f>_xlfn.CONCAT( YEAR(TblLocations[[#This Row],[ODK_DateOfSubmission]]), "-",TEXT( MONTH(TblLocations[[#This Row],[ODK_DateOfSubmission]]),"00"))</f>
        <v>2023-07</v>
      </c>
    </row>
    <row r="3370" spans="1:15" x14ac:dyDescent="0.25">
      <c r="A3370" s="13">
        <v>3504001</v>
      </c>
      <c r="B3370" s="1">
        <v>350400120</v>
      </c>
      <c r="C3370" s="1">
        <v>24494</v>
      </c>
      <c r="D3370" s="66">
        <v>45127</v>
      </c>
      <c r="E3370" s="54">
        <v>130</v>
      </c>
      <c r="F3370" s="56" t="s">
        <v>68</v>
      </c>
      <c r="G3370" s="56" t="s">
        <v>73</v>
      </c>
      <c r="H3370" s="56" t="s">
        <v>1059</v>
      </c>
      <c r="I3370" s="56" t="s">
        <v>1060</v>
      </c>
      <c r="J3370" s="54" t="s">
        <v>1061</v>
      </c>
      <c r="K3370" s="1">
        <v>31.027710880499999</v>
      </c>
      <c r="L3370" s="1">
        <v>46.218214741200001</v>
      </c>
      <c r="M3370" s="1">
        <v>15</v>
      </c>
      <c r="N3370" s="9">
        <f>DATE(YEAR(TblLocations[[#This Row],[ODK_DateOfSubmission]]),MONTH(TblLocations[[#This Row],[ODK_DateOfSubmission]]),DAY(TblLocations[[#This Row],[ODK_DateOfSubmission]]))</f>
        <v>45127</v>
      </c>
      <c r="O3370" s="23" t="str">
        <f>_xlfn.CONCAT( YEAR(TblLocations[[#This Row],[ODK_DateOfSubmission]]), "-",TEXT( MONTH(TblLocations[[#This Row],[ODK_DateOfSubmission]]),"00"))</f>
        <v>2023-07</v>
      </c>
    </row>
    <row r="3371" spans="1:15" x14ac:dyDescent="0.25">
      <c r="A3371" s="13">
        <v>3504002</v>
      </c>
      <c r="B3371" s="1">
        <v>350400220</v>
      </c>
      <c r="C3371" s="1">
        <v>25529</v>
      </c>
      <c r="D3371" s="66">
        <v>45127</v>
      </c>
      <c r="E3371" s="54">
        <v>130</v>
      </c>
      <c r="F3371" s="56" t="s">
        <v>68</v>
      </c>
      <c r="G3371" s="56" t="s">
        <v>73</v>
      </c>
      <c r="H3371" s="56" t="s">
        <v>1059</v>
      </c>
      <c r="I3371" s="56" t="s">
        <v>1062</v>
      </c>
      <c r="J3371" s="54" t="s">
        <v>1063</v>
      </c>
      <c r="K3371" s="1">
        <v>31.033167288000001</v>
      </c>
      <c r="L3371" s="1">
        <v>46.273891712999998</v>
      </c>
      <c r="M3371" s="1">
        <v>5</v>
      </c>
      <c r="N3371" s="9">
        <f>DATE(YEAR(TblLocations[[#This Row],[ODK_DateOfSubmission]]),MONTH(TblLocations[[#This Row],[ODK_DateOfSubmission]]),DAY(TblLocations[[#This Row],[ODK_DateOfSubmission]]))</f>
        <v>45127</v>
      </c>
      <c r="O3371" s="23" t="str">
        <f>_xlfn.CONCAT( YEAR(TblLocations[[#This Row],[ODK_DateOfSubmission]]), "-",TEXT( MONTH(TblLocations[[#This Row],[ODK_DateOfSubmission]]),"00"))</f>
        <v>2023-07</v>
      </c>
    </row>
    <row r="3372" spans="1:15" x14ac:dyDescent="0.25">
      <c r="A3372" s="13">
        <v>3504002</v>
      </c>
      <c r="B3372" s="1">
        <v>350400220</v>
      </c>
      <c r="C3372" s="1">
        <v>25529</v>
      </c>
      <c r="D3372" s="66">
        <v>45127</v>
      </c>
      <c r="E3372" s="54">
        <v>130</v>
      </c>
      <c r="F3372" s="56" t="s">
        <v>68</v>
      </c>
      <c r="G3372" s="56" t="s">
        <v>73</v>
      </c>
      <c r="H3372" s="56" t="s">
        <v>1059</v>
      </c>
      <c r="I3372" s="56" t="s">
        <v>1062</v>
      </c>
      <c r="J3372" s="54" t="s">
        <v>1063</v>
      </c>
      <c r="K3372" s="1">
        <v>31.033167288000001</v>
      </c>
      <c r="L3372" s="1">
        <v>46.273891712999998</v>
      </c>
      <c r="M3372" s="1">
        <v>4</v>
      </c>
      <c r="N3372" s="9">
        <f>DATE(YEAR(TblLocations[[#This Row],[ODK_DateOfSubmission]]),MONTH(TblLocations[[#This Row],[ODK_DateOfSubmission]]),DAY(TblLocations[[#This Row],[ODK_DateOfSubmission]]))</f>
        <v>45127</v>
      </c>
      <c r="O3372" s="23" t="str">
        <f>_xlfn.CONCAT( YEAR(TblLocations[[#This Row],[ODK_DateOfSubmission]]), "-",TEXT( MONTH(TblLocations[[#This Row],[ODK_DateOfSubmission]]),"00"))</f>
        <v>2023-07</v>
      </c>
    </row>
    <row r="3373" spans="1:15" x14ac:dyDescent="0.25">
      <c r="A3373" s="13">
        <v>3504003</v>
      </c>
      <c r="B3373" s="1">
        <v>350400320</v>
      </c>
      <c r="C3373" s="1">
        <v>24415</v>
      </c>
      <c r="D3373" s="66">
        <v>45097</v>
      </c>
      <c r="E3373" s="54">
        <v>130</v>
      </c>
      <c r="F3373" s="56" t="s">
        <v>68</v>
      </c>
      <c r="G3373" s="56" t="s">
        <v>73</v>
      </c>
      <c r="H3373" s="56" t="s">
        <v>1059</v>
      </c>
      <c r="I3373" s="56" t="s">
        <v>1480</v>
      </c>
      <c r="J3373" s="54" t="s">
        <v>1481</v>
      </c>
      <c r="K3373" s="1">
        <v>31.122673117800002</v>
      </c>
      <c r="L3373" s="1">
        <v>46.234062045100004</v>
      </c>
      <c r="M3373" s="1">
        <v>1</v>
      </c>
      <c r="N3373" s="9">
        <f>DATE(YEAR(TblLocations[[#This Row],[ODK_DateOfSubmission]]),MONTH(TblLocations[[#This Row],[ODK_DateOfSubmission]]),DAY(TblLocations[[#This Row],[ODK_DateOfSubmission]]))</f>
        <v>45097</v>
      </c>
      <c r="O3373" s="23" t="str">
        <f>_xlfn.CONCAT( YEAR(TblLocations[[#This Row],[ODK_DateOfSubmission]]), "-",TEXT( MONTH(TblLocations[[#This Row],[ODK_DateOfSubmission]]),"00"))</f>
        <v>2023-06</v>
      </c>
    </row>
    <row r="3374" spans="1:15" x14ac:dyDescent="0.25">
      <c r="A3374" s="13">
        <v>3504006</v>
      </c>
      <c r="B3374" s="1">
        <v>350400620</v>
      </c>
      <c r="C3374" s="1">
        <v>9728</v>
      </c>
      <c r="D3374" s="66">
        <v>45118</v>
      </c>
      <c r="E3374" s="54">
        <v>130</v>
      </c>
      <c r="F3374" s="56" t="s">
        <v>68</v>
      </c>
      <c r="G3374" s="56" t="s">
        <v>73</v>
      </c>
      <c r="H3374" s="56" t="s">
        <v>1059</v>
      </c>
      <c r="I3374" s="56" t="s">
        <v>1341</v>
      </c>
      <c r="J3374" s="54" t="s">
        <v>250</v>
      </c>
      <c r="K3374" s="1">
        <v>31.038316374200001</v>
      </c>
      <c r="L3374" s="1">
        <v>46.253982172199997</v>
      </c>
      <c r="M3374" s="1">
        <v>5</v>
      </c>
      <c r="N3374" s="9">
        <f>DATE(YEAR(TblLocations[[#This Row],[ODK_DateOfSubmission]]),MONTH(TblLocations[[#This Row],[ODK_DateOfSubmission]]),DAY(TblLocations[[#This Row],[ODK_DateOfSubmission]]))</f>
        <v>45118</v>
      </c>
      <c r="O3374" s="23" t="str">
        <f>_xlfn.CONCAT( YEAR(TblLocations[[#This Row],[ODK_DateOfSubmission]]), "-",TEXT( MONTH(TblLocations[[#This Row],[ODK_DateOfSubmission]]),"00"))</f>
        <v>2023-07</v>
      </c>
    </row>
    <row r="3375" spans="1:15" x14ac:dyDescent="0.25">
      <c r="A3375" s="13">
        <v>3504007</v>
      </c>
      <c r="B3375" s="1">
        <v>350400720</v>
      </c>
      <c r="C3375" s="1">
        <v>25525</v>
      </c>
      <c r="D3375" s="66">
        <v>45118</v>
      </c>
      <c r="E3375" s="54">
        <v>130</v>
      </c>
      <c r="F3375" s="56" t="s">
        <v>68</v>
      </c>
      <c r="G3375" s="56" t="s">
        <v>73</v>
      </c>
      <c r="H3375" s="56" t="s">
        <v>1059</v>
      </c>
      <c r="I3375" s="56" t="s">
        <v>1064</v>
      </c>
      <c r="J3375" s="54" t="s">
        <v>1065</v>
      </c>
      <c r="K3375" s="1">
        <v>31.027024004299999</v>
      </c>
      <c r="L3375" s="1">
        <v>46.241676675500003</v>
      </c>
      <c r="M3375" s="1">
        <v>10</v>
      </c>
      <c r="N3375" s="9">
        <f>DATE(YEAR(TblLocations[[#This Row],[ODK_DateOfSubmission]]),MONTH(TblLocations[[#This Row],[ODK_DateOfSubmission]]),DAY(TblLocations[[#This Row],[ODK_DateOfSubmission]]))</f>
        <v>45118</v>
      </c>
      <c r="O3375" s="23" t="str">
        <f>_xlfn.CONCAT( YEAR(TblLocations[[#This Row],[ODK_DateOfSubmission]]), "-",TEXT( MONTH(TblLocations[[#This Row],[ODK_DateOfSubmission]]),"00"))</f>
        <v>2023-07</v>
      </c>
    </row>
    <row r="3376" spans="1:15" x14ac:dyDescent="0.25">
      <c r="A3376" s="13">
        <v>3504007</v>
      </c>
      <c r="B3376" s="1">
        <v>350400720</v>
      </c>
      <c r="C3376" s="1">
        <v>25525</v>
      </c>
      <c r="D3376" s="66">
        <v>45118</v>
      </c>
      <c r="E3376" s="54">
        <v>130</v>
      </c>
      <c r="F3376" s="56" t="s">
        <v>68</v>
      </c>
      <c r="G3376" s="56" t="s">
        <v>73</v>
      </c>
      <c r="H3376" s="56" t="s">
        <v>1059</v>
      </c>
      <c r="I3376" s="56" t="s">
        <v>1064</v>
      </c>
      <c r="J3376" s="54" t="s">
        <v>1065</v>
      </c>
      <c r="K3376" s="1">
        <v>31.027024004299999</v>
      </c>
      <c r="L3376" s="1">
        <v>46.241676675500003</v>
      </c>
      <c r="M3376" s="1">
        <v>12</v>
      </c>
      <c r="N3376" s="9">
        <f>DATE(YEAR(TblLocations[[#This Row],[ODK_DateOfSubmission]]),MONTH(TblLocations[[#This Row],[ODK_DateOfSubmission]]),DAY(TblLocations[[#This Row],[ODK_DateOfSubmission]]))</f>
        <v>45118</v>
      </c>
      <c r="O3376" s="23" t="str">
        <f>_xlfn.CONCAT( YEAR(TblLocations[[#This Row],[ODK_DateOfSubmission]]), "-",TEXT( MONTH(TblLocations[[#This Row],[ODK_DateOfSubmission]]),"00"))</f>
        <v>2023-07</v>
      </c>
    </row>
    <row r="3377" spans="1:15" x14ac:dyDescent="0.25">
      <c r="A3377" s="13">
        <v>3504007</v>
      </c>
      <c r="B3377" s="1">
        <v>350400720</v>
      </c>
      <c r="C3377" s="1">
        <v>25525</v>
      </c>
      <c r="D3377" s="66">
        <v>45118</v>
      </c>
      <c r="E3377" s="54">
        <v>130</v>
      </c>
      <c r="F3377" s="56" t="s">
        <v>68</v>
      </c>
      <c r="G3377" s="56" t="s">
        <v>73</v>
      </c>
      <c r="H3377" s="56" t="s">
        <v>1059</v>
      </c>
      <c r="I3377" s="56" t="s">
        <v>1064</v>
      </c>
      <c r="J3377" s="54" t="s">
        <v>1065</v>
      </c>
      <c r="K3377" s="1">
        <v>31.027024004299999</v>
      </c>
      <c r="L3377" s="1">
        <v>46.241676675500003</v>
      </c>
      <c r="M3377" s="1">
        <v>14</v>
      </c>
      <c r="N3377" s="9">
        <f>DATE(YEAR(TblLocations[[#This Row],[ODK_DateOfSubmission]]),MONTH(TblLocations[[#This Row],[ODK_DateOfSubmission]]),DAY(TblLocations[[#This Row],[ODK_DateOfSubmission]]))</f>
        <v>45118</v>
      </c>
      <c r="O3377" s="23" t="str">
        <f>_xlfn.CONCAT( YEAR(TblLocations[[#This Row],[ODK_DateOfSubmission]]), "-",TEXT( MONTH(TblLocations[[#This Row],[ODK_DateOfSubmission]]),"00"))</f>
        <v>2023-07</v>
      </c>
    </row>
    <row r="3378" spans="1:15" x14ac:dyDescent="0.25">
      <c r="A3378" s="13">
        <v>3504007</v>
      </c>
      <c r="B3378" s="1">
        <v>350400720</v>
      </c>
      <c r="C3378" s="1">
        <v>25525</v>
      </c>
      <c r="D3378" s="66">
        <v>45118</v>
      </c>
      <c r="E3378" s="54">
        <v>130</v>
      </c>
      <c r="F3378" s="56" t="s">
        <v>68</v>
      </c>
      <c r="G3378" s="56" t="s">
        <v>73</v>
      </c>
      <c r="H3378" s="56" t="s">
        <v>1059</v>
      </c>
      <c r="I3378" s="56" t="s">
        <v>1064</v>
      </c>
      <c r="J3378" s="54" t="s">
        <v>1065</v>
      </c>
      <c r="K3378" s="1">
        <v>31.027024004299999</v>
      </c>
      <c r="L3378" s="1">
        <v>46.241676675500003</v>
      </c>
      <c r="M3378" s="1">
        <v>4</v>
      </c>
      <c r="N3378" s="9">
        <f>DATE(YEAR(TblLocations[[#This Row],[ODK_DateOfSubmission]]),MONTH(TblLocations[[#This Row],[ODK_DateOfSubmission]]),DAY(TblLocations[[#This Row],[ODK_DateOfSubmission]]))</f>
        <v>45118</v>
      </c>
      <c r="O3378" s="23" t="str">
        <f>_xlfn.CONCAT( YEAR(TblLocations[[#This Row],[ODK_DateOfSubmission]]), "-",TEXT( MONTH(TblLocations[[#This Row],[ODK_DateOfSubmission]]),"00"))</f>
        <v>2023-07</v>
      </c>
    </row>
    <row r="3379" spans="1:15" x14ac:dyDescent="0.25">
      <c r="A3379" s="13">
        <v>3504010</v>
      </c>
      <c r="B3379" s="1">
        <v>350401020</v>
      </c>
      <c r="C3379" s="1">
        <v>24740</v>
      </c>
      <c r="D3379" s="66">
        <v>45118</v>
      </c>
      <c r="E3379" s="54">
        <v>130</v>
      </c>
      <c r="F3379" s="56" t="s">
        <v>68</v>
      </c>
      <c r="G3379" s="56" t="s">
        <v>73</v>
      </c>
      <c r="H3379" s="56" t="s">
        <v>1059</v>
      </c>
      <c r="I3379" s="56" t="s">
        <v>1353</v>
      </c>
      <c r="J3379" s="54" t="s">
        <v>1354</v>
      </c>
      <c r="K3379" s="1">
        <v>31.038505004899999</v>
      </c>
      <c r="L3379" s="1">
        <v>46.242960423</v>
      </c>
      <c r="M3379" s="1">
        <v>3</v>
      </c>
      <c r="N3379" s="9">
        <f>DATE(YEAR(TblLocations[[#This Row],[ODK_DateOfSubmission]]),MONTH(TblLocations[[#This Row],[ODK_DateOfSubmission]]),DAY(TblLocations[[#This Row],[ODK_DateOfSubmission]]))</f>
        <v>45118</v>
      </c>
      <c r="O3379" s="23" t="str">
        <f>_xlfn.CONCAT( YEAR(TblLocations[[#This Row],[ODK_DateOfSubmission]]), "-",TEXT( MONTH(TblLocations[[#This Row],[ODK_DateOfSubmission]]),"00"))</f>
        <v>2023-07</v>
      </c>
    </row>
    <row r="3380" spans="1:15" x14ac:dyDescent="0.25">
      <c r="A3380" s="13">
        <v>3504011</v>
      </c>
      <c r="B3380" s="1">
        <v>350401120</v>
      </c>
      <c r="C3380" s="1">
        <v>10260</v>
      </c>
      <c r="D3380" s="66">
        <v>45129</v>
      </c>
      <c r="E3380" s="54">
        <v>130</v>
      </c>
      <c r="F3380" s="56" t="s">
        <v>68</v>
      </c>
      <c r="G3380" s="56" t="s">
        <v>73</v>
      </c>
      <c r="H3380" s="56" t="s">
        <v>1059</v>
      </c>
      <c r="I3380" s="56" t="s">
        <v>1066</v>
      </c>
      <c r="J3380" s="54" t="s">
        <v>1067</v>
      </c>
      <c r="K3380" s="1">
        <v>31.0087376</v>
      </c>
      <c r="L3380" s="1">
        <v>46.284794599999998</v>
      </c>
      <c r="M3380" s="1">
        <v>10</v>
      </c>
      <c r="N3380" s="9">
        <f>DATE(YEAR(TblLocations[[#This Row],[ODK_DateOfSubmission]]),MONTH(TblLocations[[#This Row],[ODK_DateOfSubmission]]),DAY(TblLocations[[#This Row],[ODK_DateOfSubmission]]))</f>
        <v>45129</v>
      </c>
      <c r="O3380" s="23" t="str">
        <f>_xlfn.CONCAT( YEAR(TblLocations[[#This Row],[ODK_DateOfSubmission]]), "-",TEXT( MONTH(TblLocations[[#This Row],[ODK_DateOfSubmission]]),"00"))</f>
        <v>2023-07</v>
      </c>
    </row>
    <row r="3381" spans="1:15" x14ac:dyDescent="0.25">
      <c r="A3381" s="13">
        <v>3504011</v>
      </c>
      <c r="B3381" s="1">
        <v>350401120</v>
      </c>
      <c r="C3381" s="1">
        <v>10260</v>
      </c>
      <c r="D3381" s="66">
        <v>45129</v>
      </c>
      <c r="E3381" s="54">
        <v>130</v>
      </c>
      <c r="F3381" s="56" t="s">
        <v>68</v>
      </c>
      <c r="G3381" s="56" t="s">
        <v>73</v>
      </c>
      <c r="H3381" s="56" t="s">
        <v>1059</v>
      </c>
      <c r="I3381" s="56" t="s">
        <v>1066</v>
      </c>
      <c r="J3381" s="54" t="s">
        <v>1067</v>
      </c>
      <c r="K3381" s="1">
        <v>31.0087376</v>
      </c>
      <c r="L3381" s="1">
        <v>46.284794599999998</v>
      </c>
      <c r="M3381" s="1">
        <v>250</v>
      </c>
      <c r="N3381" s="9">
        <f>DATE(YEAR(TblLocations[[#This Row],[ODK_DateOfSubmission]]),MONTH(TblLocations[[#This Row],[ODK_DateOfSubmission]]),DAY(TblLocations[[#This Row],[ODK_DateOfSubmission]]))</f>
        <v>45129</v>
      </c>
      <c r="O3381" s="23" t="str">
        <f>_xlfn.CONCAT( YEAR(TblLocations[[#This Row],[ODK_DateOfSubmission]]), "-",TEXT( MONTH(TblLocations[[#This Row],[ODK_DateOfSubmission]]),"00"))</f>
        <v>2023-07</v>
      </c>
    </row>
    <row r="3382" spans="1:15" x14ac:dyDescent="0.25">
      <c r="A3382" s="13">
        <v>3504011</v>
      </c>
      <c r="B3382" s="1">
        <v>350401120</v>
      </c>
      <c r="C3382" s="1">
        <v>10260</v>
      </c>
      <c r="D3382" s="66">
        <v>45129</v>
      </c>
      <c r="E3382" s="54">
        <v>130</v>
      </c>
      <c r="F3382" s="56" t="s">
        <v>68</v>
      </c>
      <c r="G3382" s="56" t="s">
        <v>73</v>
      </c>
      <c r="H3382" s="56" t="s">
        <v>1059</v>
      </c>
      <c r="I3382" s="56" t="s">
        <v>1066</v>
      </c>
      <c r="J3382" s="54" t="s">
        <v>1067</v>
      </c>
      <c r="K3382" s="1">
        <v>31.0087376</v>
      </c>
      <c r="L3382" s="1">
        <v>46.284794599999998</v>
      </c>
      <c r="M3382" s="1">
        <v>150</v>
      </c>
      <c r="N3382" s="9">
        <f>DATE(YEAR(TblLocations[[#This Row],[ODK_DateOfSubmission]]),MONTH(TblLocations[[#This Row],[ODK_DateOfSubmission]]),DAY(TblLocations[[#This Row],[ODK_DateOfSubmission]]))</f>
        <v>45129</v>
      </c>
      <c r="O3382" s="23" t="str">
        <f>_xlfn.CONCAT( YEAR(TblLocations[[#This Row],[ODK_DateOfSubmission]]), "-",TEXT( MONTH(TblLocations[[#This Row],[ODK_DateOfSubmission]]),"00"))</f>
        <v>2023-07</v>
      </c>
    </row>
    <row r="3383" spans="1:15" x14ac:dyDescent="0.25">
      <c r="A3383" s="13">
        <v>3504011</v>
      </c>
      <c r="B3383" s="1">
        <v>350401120</v>
      </c>
      <c r="C3383" s="1">
        <v>10260</v>
      </c>
      <c r="D3383" s="66">
        <v>45129</v>
      </c>
      <c r="E3383" s="54">
        <v>130</v>
      </c>
      <c r="F3383" s="56" t="s">
        <v>68</v>
      </c>
      <c r="G3383" s="56" t="s">
        <v>73</v>
      </c>
      <c r="H3383" s="56" t="s">
        <v>1059</v>
      </c>
      <c r="I3383" s="56" t="s">
        <v>1066</v>
      </c>
      <c r="J3383" s="54" t="s">
        <v>1067</v>
      </c>
      <c r="K3383" s="1">
        <v>31.0087376</v>
      </c>
      <c r="L3383" s="1">
        <v>46.284794599999998</v>
      </c>
      <c r="M3383" s="1">
        <v>200</v>
      </c>
      <c r="N3383" s="9">
        <f>DATE(YEAR(TblLocations[[#This Row],[ODK_DateOfSubmission]]),MONTH(TblLocations[[#This Row],[ODK_DateOfSubmission]]),DAY(TblLocations[[#This Row],[ODK_DateOfSubmission]]))</f>
        <v>45129</v>
      </c>
      <c r="O3383" s="23" t="str">
        <f>_xlfn.CONCAT( YEAR(TblLocations[[#This Row],[ODK_DateOfSubmission]]), "-",TEXT( MONTH(TblLocations[[#This Row],[ODK_DateOfSubmission]]),"00"))</f>
        <v>2023-07</v>
      </c>
    </row>
    <row r="3384" spans="1:15" x14ac:dyDescent="0.25">
      <c r="A3384" s="13">
        <v>3504011</v>
      </c>
      <c r="B3384" s="1">
        <v>350401120</v>
      </c>
      <c r="C3384" s="1">
        <v>10260</v>
      </c>
      <c r="D3384" s="66">
        <v>45129</v>
      </c>
      <c r="E3384" s="54">
        <v>130</v>
      </c>
      <c r="F3384" s="56" t="s">
        <v>68</v>
      </c>
      <c r="G3384" s="56" t="s">
        <v>73</v>
      </c>
      <c r="H3384" s="56" t="s">
        <v>1059</v>
      </c>
      <c r="I3384" s="56" t="s">
        <v>1066</v>
      </c>
      <c r="J3384" s="54" t="s">
        <v>1067</v>
      </c>
      <c r="K3384" s="1">
        <v>31.0087376</v>
      </c>
      <c r="L3384" s="1">
        <v>46.284794599999998</v>
      </c>
      <c r="M3384" s="1">
        <v>40</v>
      </c>
      <c r="N3384" s="9">
        <f>DATE(YEAR(TblLocations[[#This Row],[ODK_DateOfSubmission]]),MONTH(TblLocations[[#This Row],[ODK_DateOfSubmission]]),DAY(TblLocations[[#This Row],[ODK_DateOfSubmission]]))</f>
        <v>45129</v>
      </c>
      <c r="O3384" s="23" t="str">
        <f>_xlfn.CONCAT( YEAR(TblLocations[[#This Row],[ODK_DateOfSubmission]]), "-",TEXT( MONTH(TblLocations[[#This Row],[ODK_DateOfSubmission]]),"00"))</f>
        <v>2023-07</v>
      </c>
    </row>
    <row r="3385" spans="1:15" x14ac:dyDescent="0.25">
      <c r="A3385" s="13">
        <v>3504011</v>
      </c>
      <c r="B3385" s="1">
        <v>350401120</v>
      </c>
      <c r="C3385" s="1">
        <v>10260</v>
      </c>
      <c r="D3385" s="66">
        <v>45129</v>
      </c>
      <c r="E3385" s="54">
        <v>130</v>
      </c>
      <c r="F3385" s="56" t="s">
        <v>68</v>
      </c>
      <c r="G3385" s="56" t="s">
        <v>73</v>
      </c>
      <c r="H3385" s="56" t="s">
        <v>1059</v>
      </c>
      <c r="I3385" s="56" t="s">
        <v>1066</v>
      </c>
      <c r="J3385" s="54" t="s">
        <v>1067</v>
      </c>
      <c r="K3385" s="1">
        <v>31.0087376</v>
      </c>
      <c r="L3385" s="1">
        <v>46.284794599999998</v>
      </c>
      <c r="M3385" s="1">
        <v>20</v>
      </c>
      <c r="N3385" s="9">
        <f>DATE(YEAR(TblLocations[[#This Row],[ODK_DateOfSubmission]]),MONTH(TblLocations[[#This Row],[ODK_DateOfSubmission]]),DAY(TblLocations[[#This Row],[ODK_DateOfSubmission]]))</f>
        <v>45129</v>
      </c>
      <c r="O3385" s="23" t="str">
        <f>_xlfn.CONCAT( YEAR(TblLocations[[#This Row],[ODK_DateOfSubmission]]), "-",TEXT( MONTH(TblLocations[[#This Row],[ODK_DateOfSubmission]]),"00"))</f>
        <v>2023-07</v>
      </c>
    </row>
    <row r="3386" spans="1:15" x14ac:dyDescent="0.25">
      <c r="A3386" s="13">
        <v>3504011</v>
      </c>
      <c r="B3386" s="1">
        <v>350401120</v>
      </c>
      <c r="C3386" s="1">
        <v>10260</v>
      </c>
      <c r="D3386" s="66">
        <v>45129</v>
      </c>
      <c r="E3386" s="54">
        <v>130</v>
      </c>
      <c r="F3386" s="56" t="s">
        <v>68</v>
      </c>
      <c r="G3386" s="56" t="s">
        <v>73</v>
      </c>
      <c r="H3386" s="56" t="s">
        <v>1059</v>
      </c>
      <c r="I3386" s="56" t="s">
        <v>1066</v>
      </c>
      <c r="J3386" s="54" t="s">
        <v>1067</v>
      </c>
      <c r="K3386" s="1">
        <v>31.0087376</v>
      </c>
      <c r="L3386" s="1">
        <v>46.284794599999998</v>
      </c>
      <c r="M3386" s="1">
        <v>10</v>
      </c>
      <c r="N3386" s="9">
        <f>DATE(YEAR(TblLocations[[#This Row],[ODK_DateOfSubmission]]),MONTH(TblLocations[[#This Row],[ODK_DateOfSubmission]]),DAY(TblLocations[[#This Row],[ODK_DateOfSubmission]]))</f>
        <v>45129</v>
      </c>
      <c r="O3386" s="23" t="str">
        <f>_xlfn.CONCAT( YEAR(TblLocations[[#This Row],[ODK_DateOfSubmission]]), "-",TEXT( MONTH(TblLocations[[#This Row],[ODK_DateOfSubmission]]),"00"))</f>
        <v>2023-07</v>
      </c>
    </row>
    <row r="3387" spans="1:15" x14ac:dyDescent="0.25">
      <c r="A3387" s="13">
        <v>3504012</v>
      </c>
      <c r="B3387" s="1">
        <v>350401220</v>
      </c>
      <c r="C3387" s="1">
        <v>24540</v>
      </c>
      <c r="D3387" s="66">
        <v>45118</v>
      </c>
      <c r="E3387" s="54">
        <v>130</v>
      </c>
      <c r="F3387" s="56" t="s">
        <v>68</v>
      </c>
      <c r="G3387" s="56" t="s">
        <v>73</v>
      </c>
      <c r="H3387" s="56" t="s">
        <v>1059</v>
      </c>
      <c r="I3387" s="56" t="s">
        <v>1482</v>
      </c>
      <c r="J3387" s="54" t="s">
        <v>1483</v>
      </c>
      <c r="K3387" s="1">
        <v>31.052442887600002</v>
      </c>
      <c r="L3387" s="1">
        <v>46.236798131699999</v>
      </c>
      <c r="M3387" s="1">
        <v>2</v>
      </c>
      <c r="N3387" s="9">
        <f>DATE(YEAR(TblLocations[[#This Row],[ODK_DateOfSubmission]]),MONTH(TblLocations[[#This Row],[ODK_DateOfSubmission]]),DAY(TblLocations[[#This Row],[ODK_DateOfSubmission]]))</f>
        <v>45118</v>
      </c>
      <c r="O3387" s="23" t="str">
        <f>_xlfn.CONCAT( YEAR(TblLocations[[#This Row],[ODK_DateOfSubmission]]), "-",TEXT( MONTH(TblLocations[[#This Row],[ODK_DateOfSubmission]]),"00"))</f>
        <v>2023-07</v>
      </c>
    </row>
    <row r="3388" spans="1:15" x14ac:dyDescent="0.25">
      <c r="A3388" s="13">
        <v>3504012</v>
      </c>
      <c r="B3388" s="1">
        <v>350401220</v>
      </c>
      <c r="C3388" s="1">
        <v>24540</v>
      </c>
      <c r="D3388" s="66">
        <v>45118</v>
      </c>
      <c r="E3388" s="54">
        <v>130</v>
      </c>
      <c r="F3388" s="56" t="s">
        <v>68</v>
      </c>
      <c r="G3388" s="56" t="s">
        <v>73</v>
      </c>
      <c r="H3388" s="56" t="s">
        <v>1059</v>
      </c>
      <c r="I3388" s="56" t="s">
        <v>1482</v>
      </c>
      <c r="J3388" s="54" t="s">
        <v>1483</v>
      </c>
      <c r="K3388" s="1">
        <v>31.052442887600002</v>
      </c>
      <c r="L3388" s="1">
        <v>46.236798131699999</v>
      </c>
      <c r="M3388" s="1">
        <v>1</v>
      </c>
      <c r="N3388" s="9">
        <f>DATE(YEAR(TblLocations[[#This Row],[ODK_DateOfSubmission]]),MONTH(TblLocations[[#This Row],[ODK_DateOfSubmission]]),DAY(TblLocations[[#This Row],[ODK_DateOfSubmission]]))</f>
        <v>45118</v>
      </c>
      <c r="O3388" s="23" t="str">
        <f>_xlfn.CONCAT( YEAR(TblLocations[[#This Row],[ODK_DateOfSubmission]]), "-",TEXT( MONTH(TblLocations[[#This Row],[ODK_DateOfSubmission]]),"00"))</f>
        <v>2023-07</v>
      </c>
    </row>
    <row r="3389" spans="1:15" x14ac:dyDescent="0.25">
      <c r="A3389" s="13">
        <v>3504012</v>
      </c>
      <c r="B3389" s="1">
        <v>350401220</v>
      </c>
      <c r="C3389" s="1">
        <v>24540</v>
      </c>
      <c r="D3389" s="66">
        <v>45118</v>
      </c>
      <c r="E3389" s="54">
        <v>130</v>
      </c>
      <c r="F3389" s="56" t="s">
        <v>68</v>
      </c>
      <c r="G3389" s="56" t="s">
        <v>73</v>
      </c>
      <c r="H3389" s="56" t="s">
        <v>1059</v>
      </c>
      <c r="I3389" s="56" t="s">
        <v>1482</v>
      </c>
      <c r="J3389" s="54" t="s">
        <v>1483</v>
      </c>
      <c r="K3389" s="1">
        <v>31.052442887600002</v>
      </c>
      <c r="L3389" s="1">
        <v>46.236798131699999</v>
      </c>
      <c r="M3389" s="1">
        <v>3</v>
      </c>
      <c r="N3389" s="9">
        <f>DATE(YEAR(TblLocations[[#This Row],[ODK_DateOfSubmission]]),MONTH(TblLocations[[#This Row],[ODK_DateOfSubmission]]),DAY(TblLocations[[#This Row],[ODK_DateOfSubmission]]))</f>
        <v>45118</v>
      </c>
      <c r="O3389" s="23" t="str">
        <f>_xlfn.CONCAT( YEAR(TblLocations[[#This Row],[ODK_DateOfSubmission]]), "-",TEXT( MONTH(TblLocations[[#This Row],[ODK_DateOfSubmission]]),"00"))</f>
        <v>2023-07</v>
      </c>
    </row>
    <row r="3390" spans="1:15" x14ac:dyDescent="0.25">
      <c r="A3390" s="13">
        <v>3504014</v>
      </c>
      <c r="B3390" s="1">
        <v>350401420</v>
      </c>
      <c r="C3390" s="1">
        <v>10254</v>
      </c>
      <c r="D3390" s="66">
        <v>45116</v>
      </c>
      <c r="E3390" s="54">
        <v>130</v>
      </c>
      <c r="F3390" s="56" t="s">
        <v>68</v>
      </c>
      <c r="G3390" s="56" t="s">
        <v>73</v>
      </c>
      <c r="H3390" s="56" t="s">
        <v>1059</v>
      </c>
      <c r="I3390" s="56" t="s">
        <v>1070</v>
      </c>
      <c r="J3390" s="54" t="s">
        <v>1071</v>
      </c>
      <c r="K3390" s="1">
        <v>31.044867277600002</v>
      </c>
      <c r="L3390" s="1">
        <v>46.259297235299996</v>
      </c>
      <c r="M3390" s="1">
        <v>15</v>
      </c>
      <c r="N3390" s="9">
        <f>DATE(YEAR(TblLocations[[#This Row],[ODK_DateOfSubmission]]),MONTH(TblLocations[[#This Row],[ODK_DateOfSubmission]]),DAY(TblLocations[[#This Row],[ODK_DateOfSubmission]]))</f>
        <v>45116</v>
      </c>
      <c r="O3390" s="23" t="str">
        <f>_xlfn.CONCAT( YEAR(TblLocations[[#This Row],[ODK_DateOfSubmission]]), "-",TEXT( MONTH(TblLocations[[#This Row],[ODK_DateOfSubmission]]),"00"))</f>
        <v>2023-07</v>
      </c>
    </row>
    <row r="3391" spans="1:15" x14ac:dyDescent="0.25">
      <c r="A3391" s="13">
        <v>3504014</v>
      </c>
      <c r="B3391" s="1">
        <v>350401420</v>
      </c>
      <c r="C3391" s="1">
        <v>10254</v>
      </c>
      <c r="D3391" s="66">
        <v>45116</v>
      </c>
      <c r="E3391" s="54">
        <v>130</v>
      </c>
      <c r="F3391" s="56" t="s">
        <v>68</v>
      </c>
      <c r="G3391" s="56" t="s">
        <v>73</v>
      </c>
      <c r="H3391" s="56" t="s">
        <v>1059</v>
      </c>
      <c r="I3391" s="56" t="s">
        <v>1070</v>
      </c>
      <c r="J3391" s="54" t="s">
        <v>1071</v>
      </c>
      <c r="K3391" s="1">
        <v>31.044867277600002</v>
      </c>
      <c r="L3391" s="1">
        <v>46.259297235299996</v>
      </c>
      <c r="M3391" s="1">
        <v>10</v>
      </c>
      <c r="N3391" s="9">
        <f>DATE(YEAR(TblLocations[[#This Row],[ODK_DateOfSubmission]]),MONTH(TblLocations[[#This Row],[ODK_DateOfSubmission]]),DAY(TblLocations[[#This Row],[ODK_DateOfSubmission]]))</f>
        <v>45116</v>
      </c>
      <c r="O3391" s="23" t="str">
        <f>_xlfn.CONCAT( YEAR(TblLocations[[#This Row],[ODK_DateOfSubmission]]), "-",TEXT( MONTH(TblLocations[[#This Row],[ODK_DateOfSubmission]]),"00"))</f>
        <v>2023-07</v>
      </c>
    </row>
    <row r="3392" spans="1:15" x14ac:dyDescent="0.25">
      <c r="A3392" s="13">
        <v>3504014</v>
      </c>
      <c r="B3392" s="1">
        <v>350401420</v>
      </c>
      <c r="C3392" s="1">
        <v>10254</v>
      </c>
      <c r="D3392" s="66">
        <v>45116</v>
      </c>
      <c r="E3392" s="54">
        <v>130</v>
      </c>
      <c r="F3392" s="56" t="s">
        <v>68</v>
      </c>
      <c r="G3392" s="56" t="s">
        <v>73</v>
      </c>
      <c r="H3392" s="56" t="s">
        <v>1059</v>
      </c>
      <c r="I3392" s="56" t="s">
        <v>1070</v>
      </c>
      <c r="J3392" s="54" t="s">
        <v>1071</v>
      </c>
      <c r="K3392" s="1">
        <v>31.044867277600002</v>
      </c>
      <c r="L3392" s="1">
        <v>46.259297235299996</v>
      </c>
      <c r="M3392" s="1">
        <v>5</v>
      </c>
      <c r="N3392" s="9">
        <f>DATE(YEAR(TblLocations[[#This Row],[ODK_DateOfSubmission]]),MONTH(TblLocations[[#This Row],[ODK_DateOfSubmission]]),DAY(TblLocations[[#This Row],[ODK_DateOfSubmission]]))</f>
        <v>45116</v>
      </c>
      <c r="O3392" s="23" t="str">
        <f>_xlfn.CONCAT( YEAR(TblLocations[[#This Row],[ODK_DateOfSubmission]]), "-",TEXT( MONTH(TblLocations[[#This Row],[ODK_DateOfSubmission]]),"00"))</f>
        <v>2023-07</v>
      </c>
    </row>
    <row r="3393" spans="1:15" x14ac:dyDescent="0.25">
      <c r="A3393" s="13">
        <v>3504015</v>
      </c>
      <c r="B3393" s="1">
        <v>350401520</v>
      </c>
      <c r="C3393" s="1">
        <v>10272</v>
      </c>
      <c r="D3393" s="66">
        <v>45110</v>
      </c>
      <c r="E3393" s="54">
        <v>130</v>
      </c>
      <c r="F3393" s="56" t="s">
        <v>68</v>
      </c>
      <c r="G3393" s="56" t="s">
        <v>73</v>
      </c>
      <c r="H3393" s="56" t="s">
        <v>1059</v>
      </c>
      <c r="I3393" s="56" t="s">
        <v>1072</v>
      </c>
      <c r="J3393" s="54" t="s">
        <v>1073</v>
      </c>
      <c r="K3393" s="1">
        <v>31.034963944600001</v>
      </c>
      <c r="L3393" s="1">
        <v>46.242300951700003</v>
      </c>
      <c r="M3393" s="1">
        <v>3</v>
      </c>
      <c r="N3393" s="9">
        <f>DATE(YEAR(TblLocations[[#This Row],[ODK_DateOfSubmission]]),MONTH(TblLocations[[#This Row],[ODK_DateOfSubmission]]),DAY(TblLocations[[#This Row],[ODK_DateOfSubmission]]))</f>
        <v>45110</v>
      </c>
      <c r="O3393" s="23" t="str">
        <f>_xlfn.CONCAT( YEAR(TblLocations[[#This Row],[ODK_DateOfSubmission]]), "-",TEXT( MONTH(TblLocations[[#This Row],[ODK_DateOfSubmission]]),"00"))</f>
        <v>2023-07</v>
      </c>
    </row>
    <row r="3394" spans="1:15" x14ac:dyDescent="0.25">
      <c r="A3394" s="13">
        <v>3504016</v>
      </c>
      <c r="B3394" s="1">
        <v>350401620</v>
      </c>
      <c r="C3394" s="1">
        <v>10281</v>
      </c>
      <c r="D3394" s="66">
        <v>45110</v>
      </c>
      <c r="E3394" s="54">
        <v>130</v>
      </c>
      <c r="F3394" s="56" t="s">
        <v>68</v>
      </c>
      <c r="G3394" s="56" t="s">
        <v>73</v>
      </c>
      <c r="H3394" s="56" t="s">
        <v>1059</v>
      </c>
      <c r="I3394" s="56" t="s">
        <v>1074</v>
      </c>
      <c r="J3394" s="54" t="s">
        <v>1075</v>
      </c>
      <c r="K3394" s="1">
        <v>31.029471706599999</v>
      </c>
      <c r="L3394" s="1">
        <v>46.244121658399997</v>
      </c>
      <c r="M3394" s="1">
        <v>4</v>
      </c>
      <c r="N3394" s="9">
        <f>DATE(YEAR(TblLocations[[#This Row],[ODK_DateOfSubmission]]),MONTH(TblLocations[[#This Row],[ODK_DateOfSubmission]]),DAY(TblLocations[[#This Row],[ODK_DateOfSubmission]]))</f>
        <v>45110</v>
      </c>
      <c r="O3394" s="23" t="str">
        <f>_xlfn.CONCAT( YEAR(TblLocations[[#This Row],[ODK_DateOfSubmission]]), "-",TEXT( MONTH(TblLocations[[#This Row],[ODK_DateOfSubmission]]),"00"))</f>
        <v>2023-07</v>
      </c>
    </row>
    <row r="3395" spans="1:15" x14ac:dyDescent="0.25">
      <c r="A3395" s="13">
        <v>3504016</v>
      </c>
      <c r="B3395" s="1">
        <v>350401620</v>
      </c>
      <c r="C3395" s="1">
        <v>10281</v>
      </c>
      <c r="D3395" s="66">
        <v>45110</v>
      </c>
      <c r="E3395" s="54">
        <v>130</v>
      </c>
      <c r="F3395" s="56" t="s">
        <v>68</v>
      </c>
      <c r="G3395" s="56" t="s">
        <v>73</v>
      </c>
      <c r="H3395" s="56" t="s">
        <v>1059</v>
      </c>
      <c r="I3395" s="56" t="s">
        <v>1074</v>
      </c>
      <c r="J3395" s="54" t="s">
        <v>1075</v>
      </c>
      <c r="K3395" s="1">
        <v>31.029471706599999</v>
      </c>
      <c r="L3395" s="1">
        <v>46.244121658399997</v>
      </c>
      <c r="M3395" s="1">
        <v>4</v>
      </c>
      <c r="N3395" s="9">
        <f>DATE(YEAR(TblLocations[[#This Row],[ODK_DateOfSubmission]]),MONTH(TblLocations[[#This Row],[ODK_DateOfSubmission]]),DAY(TblLocations[[#This Row],[ODK_DateOfSubmission]]))</f>
        <v>45110</v>
      </c>
      <c r="O3395" s="23" t="str">
        <f>_xlfn.CONCAT( YEAR(TblLocations[[#This Row],[ODK_DateOfSubmission]]), "-",TEXT( MONTH(TblLocations[[#This Row],[ODK_DateOfSubmission]]),"00"))</f>
        <v>2023-07</v>
      </c>
    </row>
    <row r="3396" spans="1:15" x14ac:dyDescent="0.25">
      <c r="A3396" s="13">
        <v>3504016</v>
      </c>
      <c r="B3396" s="1">
        <v>350401620</v>
      </c>
      <c r="C3396" s="1">
        <v>10281</v>
      </c>
      <c r="D3396" s="66">
        <v>45110</v>
      </c>
      <c r="E3396" s="54">
        <v>130</v>
      </c>
      <c r="F3396" s="56" t="s">
        <v>68</v>
      </c>
      <c r="G3396" s="56" t="s">
        <v>73</v>
      </c>
      <c r="H3396" s="56" t="s">
        <v>1059</v>
      </c>
      <c r="I3396" s="56" t="s">
        <v>1074</v>
      </c>
      <c r="J3396" s="54" t="s">
        <v>1075</v>
      </c>
      <c r="K3396" s="1">
        <v>31.029471706599999</v>
      </c>
      <c r="L3396" s="1">
        <v>46.244121658399997</v>
      </c>
      <c r="M3396" s="1">
        <v>1</v>
      </c>
      <c r="N3396" s="9">
        <f>DATE(YEAR(TblLocations[[#This Row],[ODK_DateOfSubmission]]),MONTH(TblLocations[[#This Row],[ODK_DateOfSubmission]]),DAY(TblLocations[[#This Row],[ODK_DateOfSubmission]]))</f>
        <v>45110</v>
      </c>
      <c r="O3396" s="23" t="str">
        <f>_xlfn.CONCAT( YEAR(TblLocations[[#This Row],[ODK_DateOfSubmission]]), "-",TEXT( MONTH(TblLocations[[#This Row],[ODK_DateOfSubmission]]),"00"))</f>
        <v>2023-07</v>
      </c>
    </row>
    <row r="3397" spans="1:15" x14ac:dyDescent="0.25">
      <c r="A3397" s="13">
        <v>3504018</v>
      </c>
      <c r="B3397" s="1">
        <v>350401820</v>
      </c>
      <c r="C3397" s="1">
        <v>24741</v>
      </c>
      <c r="D3397" s="66">
        <v>45120</v>
      </c>
      <c r="E3397" s="54">
        <v>130</v>
      </c>
      <c r="F3397" s="56" t="s">
        <v>68</v>
      </c>
      <c r="G3397" s="56" t="s">
        <v>73</v>
      </c>
      <c r="H3397" s="56" t="s">
        <v>1059</v>
      </c>
      <c r="I3397" s="56" t="s">
        <v>1484</v>
      </c>
      <c r="J3397" s="54" t="s">
        <v>1485</v>
      </c>
      <c r="K3397" s="1">
        <v>31.0447764918</v>
      </c>
      <c r="L3397" s="1">
        <v>46.249576203399997</v>
      </c>
      <c r="M3397" s="1">
        <v>1</v>
      </c>
      <c r="N3397" s="9">
        <f>DATE(YEAR(TblLocations[[#This Row],[ODK_DateOfSubmission]]),MONTH(TblLocations[[#This Row],[ODK_DateOfSubmission]]),DAY(TblLocations[[#This Row],[ODK_DateOfSubmission]]))</f>
        <v>45120</v>
      </c>
      <c r="O3397" s="23" t="str">
        <f>_xlfn.CONCAT( YEAR(TblLocations[[#This Row],[ODK_DateOfSubmission]]), "-",TEXT( MONTH(TblLocations[[#This Row],[ODK_DateOfSubmission]]),"00"))</f>
        <v>2023-07</v>
      </c>
    </row>
    <row r="3398" spans="1:15" x14ac:dyDescent="0.25">
      <c r="A3398" s="13">
        <v>3504019</v>
      </c>
      <c r="B3398" s="1">
        <v>350401920</v>
      </c>
      <c r="C3398" s="1">
        <v>9470</v>
      </c>
      <c r="D3398" s="66">
        <v>45097</v>
      </c>
      <c r="E3398" s="54">
        <v>130</v>
      </c>
      <c r="F3398" s="56" t="s">
        <v>68</v>
      </c>
      <c r="G3398" s="56" t="s">
        <v>73</v>
      </c>
      <c r="H3398" s="56" t="s">
        <v>1059</v>
      </c>
      <c r="I3398" s="56" t="s">
        <v>1076</v>
      </c>
      <c r="J3398" s="54" t="s">
        <v>1077</v>
      </c>
      <c r="K3398" s="1">
        <v>31.0569626851</v>
      </c>
      <c r="L3398" s="1">
        <v>46.266143804899997</v>
      </c>
      <c r="M3398" s="1">
        <v>3</v>
      </c>
      <c r="N3398" s="9">
        <f>DATE(YEAR(TblLocations[[#This Row],[ODK_DateOfSubmission]]),MONTH(TblLocations[[#This Row],[ODK_DateOfSubmission]]),DAY(TblLocations[[#This Row],[ODK_DateOfSubmission]]))</f>
        <v>45097</v>
      </c>
      <c r="O3398" s="23" t="str">
        <f>_xlfn.CONCAT( YEAR(TblLocations[[#This Row],[ODK_DateOfSubmission]]), "-",TEXT( MONTH(TblLocations[[#This Row],[ODK_DateOfSubmission]]),"00"))</f>
        <v>2023-06</v>
      </c>
    </row>
    <row r="3399" spans="1:15" x14ac:dyDescent="0.25">
      <c r="A3399" s="13">
        <v>3504019</v>
      </c>
      <c r="B3399" s="1">
        <v>350401920</v>
      </c>
      <c r="C3399" s="1">
        <v>9470</v>
      </c>
      <c r="D3399" s="66">
        <v>45097</v>
      </c>
      <c r="E3399" s="54">
        <v>130</v>
      </c>
      <c r="F3399" s="56" t="s">
        <v>68</v>
      </c>
      <c r="G3399" s="56" t="s">
        <v>73</v>
      </c>
      <c r="H3399" s="56" t="s">
        <v>1059</v>
      </c>
      <c r="I3399" s="56" t="s">
        <v>1076</v>
      </c>
      <c r="J3399" s="54" t="s">
        <v>1077</v>
      </c>
      <c r="K3399" s="1">
        <v>31.0569626851</v>
      </c>
      <c r="L3399" s="1">
        <v>46.266143804899997</v>
      </c>
      <c r="M3399" s="1">
        <v>3</v>
      </c>
      <c r="N3399" s="9">
        <f>DATE(YEAR(TblLocations[[#This Row],[ODK_DateOfSubmission]]),MONTH(TblLocations[[#This Row],[ODK_DateOfSubmission]]),DAY(TblLocations[[#This Row],[ODK_DateOfSubmission]]))</f>
        <v>45097</v>
      </c>
      <c r="O3399" s="23" t="str">
        <f>_xlfn.CONCAT( YEAR(TblLocations[[#This Row],[ODK_DateOfSubmission]]), "-",TEXT( MONTH(TblLocations[[#This Row],[ODK_DateOfSubmission]]),"00"))</f>
        <v>2023-06</v>
      </c>
    </row>
    <row r="3400" spans="1:15" x14ac:dyDescent="0.25">
      <c r="A3400" s="13">
        <v>3504019</v>
      </c>
      <c r="B3400" s="1">
        <v>350401920</v>
      </c>
      <c r="C3400" s="1">
        <v>9470</v>
      </c>
      <c r="D3400" s="66">
        <v>45097</v>
      </c>
      <c r="E3400" s="54">
        <v>130</v>
      </c>
      <c r="F3400" s="56" t="s">
        <v>68</v>
      </c>
      <c r="G3400" s="56" t="s">
        <v>73</v>
      </c>
      <c r="H3400" s="56" t="s">
        <v>1059</v>
      </c>
      <c r="I3400" s="56" t="s">
        <v>1076</v>
      </c>
      <c r="J3400" s="54" t="s">
        <v>1077</v>
      </c>
      <c r="K3400" s="1">
        <v>31.0569626851</v>
      </c>
      <c r="L3400" s="1">
        <v>46.266143804899997</v>
      </c>
      <c r="M3400" s="1">
        <v>4</v>
      </c>
      <c r="N3400" s="9">
        <f>DATE(YEAR(TblLocations[[#This Row],[ODK_DateOfSubmission]]),MONTH(TblLocations[[#This Row],[ODK_DateOfSubmission]]),DAY(TblLocations[[#This Row],[ODK_DateOfSubmission]]))</f>
        <v>45097</v>
      </c>
      <c r="O3400" s="23" t="str">
        <f>_xlfn.CONCAT( YEAR(TblLocations[[#This Row],[ODK_DateOfSubmission]]), "-",TEXT( MONTH(TblLocations[[#This Row],[ODK_DateOfSubmission]]),"00"))</f>
        <v>2023-06</v>
      </c>
    </row>
    <row r="3401" spans="1:15" x14ac:dyDescent="0.25">
      <c r="A3401" s="13">
        <v>3504019</v>
      </c>
      <c r="B3401" s="1">
        <v>350401920</v>
      </c>
      <c r="C3401" s="1">
        <v>9470</v>
      </c>
      <c r="D3401" s="66">
        <v>45097</v>
      </c>
      <c r="E3401" s="54">
        <v>130</v>
      </c>
      <c r="F3401" s="56" t="s">
        <v>68</v>
      </c>
      <c r="G3401" s="56" t="s">
        <v>73</v>
      </c>
      <c r="H3401" s="56" t="s">
        <v>1059</v>
      </c>
      <c r="I3401" s="56" t="s">
        <v>1076</v>
      </c>
      <c r="J3401" s="54" t="s">
        <v>1077</v>
      </c>
      <c r="K3401" s="1">
        <v>31.0569626851</v>
      </c>
      <c r="L3401" s="1">
        <v>46.266143804899997</v>
      </c>
      <c r="M3401" s="1">
        <v>3</v>
      </c>
      <c r="N3401" s="9">
        <f>DATE(YEAR(TblLocations[[#This Row],[ODK_DateOfSubmission]]),MONTH(TblLocations[[#This Row],[ODK_DateOfSubmission]]),DAY(TblLocations[[#This Row],[ODK_DateOfSubmission]]))</f>
        <v>45097</v>
      </c>
      <c r="O3401" s="23" t="str">
        <f>_xlfn.CONCAT( YEAR(TblLocations[[#This Row],[ODK_DateOfSubmission]]), "-",TEXT( MONTH(TblLocations[[#This Row],[ODK_DateOfSubmission]]),"00"))</f>
        <v>2023-06</v>
      </c>
    </row>
    <row r="3402" spans="1:15" x14ac:dyDescent="0.25">
      <c r="A3402" s="13">
        <v>3504021</v>
      </c>
      <c r="B3402" s="1">
        <v>350402120</v>
      </c>
      <c r="C3402" s="1">
        <v>10335</v>
      </c>
      <c r="D3402" s="66">
        <v>45120</v>
      </c>
      <c r="E3402" s="54">
        <v>130</v>
      </c>
      <c r="F3402" s="56" t="s">
        <v>68</v>
      </c>
      <c r="G3402" s="56" t="s">
        <v>73</v>
      </c>
      <c r="H3402" s="56" t="s">
        <v>1059</v>
      </c>
      <c r="I3402" s="56" t="s">
        <v>1078</v>
      </c>
      <c r="J3402" s="54" t="s">
        <v>1079</v>
      </c>
      <c r="K3402" s="1">
        <v>31.0506383486</v>
      </c>
      <c r="L3402" s="1">
        <v>46.269343302599999</v>
      </c>
      <c r="M3402" s="1">
        <v>4</v>
      </c>
      <c r="N3402" s="9">
        <f>DATE(YEAR(TblLocations[[#This Row],[ODK_DateOfSubmission]]),MONTH(TblLocations[[#This Row],[ODK_DateOfSubmission]]),DAY(TblLocations[[#This Row],[ODK_DateOfSubmission]]))</f>
        <v>45120</v>
      </c>
      <c r="O3402" s="23" t="str">
        <f>_xlfn.CONCAT( YEAR(TblLocations[[#This Row],[ODK_DateOfSubmission]]), "-",TEXT( MONTH(TblLocations[[#This Row],[ODK_DateOfSubmission]]),"00"))</f>
        <v>2023-07</v>
      </c>
    </row>
    <row r="3403" spans="1:15" x14ac:dyDescent="0.25">
      <c r="A3403" s="13">
        <v>3504021</v>
      </c>
      <c r="B3403" s="1">
        <v>350402120</v>
      </c>
      <c r="C3403" s="1">
        <v>10335</v>
      </c>
      <c r="D3403" s="66">
        <v>45120</v>
      </c>
      <c r="E3403" s="54">
        <v>130</v>
      </c>
      <c r="F3403" s="56" t="s">
        <v>68</v>
      </c>
      <c r="G3403" s="56" t="s">
        <v>73</v>
      </c>
      <c r="H3403" s="56" t="s">
        <v>1059</v>
      </c>
      <c r="I3403" s="56" t="s">
        <v>1078</v>
      </c>
      <c r="J3403" s="54" t="s">
        <v>1079</v>
      </c>
      <c r="K3403" s="1">
        <v>31.0506383486</v>
      </c>
      <c r="L3403" s="1">
        <v>46.269343302599999</v>
      </c>
      <c r="M3403" s="1">
        <v>3</v>
      </c>
      <c r="N3403" s="9">
        <f>DATE(YEAR(TblLocations[[#This Row],[ODK_DateOfSubmission]]),MONTH(TblLocations[[#This Row],[ODK_DateOfSubmission]]),DAY(TblLocations[[#This Row],[ODK_DateOfSubmission]]))</f>
        <v>45120</v>
      </c>
      <c r="O3403" s="23" t="str">
        <f>_xlfn.CONCAT( YEAR(TblLocations[[#This Row],[ODK_DateOfSubmission]]), "-",TEXT( MONTH(TblLocations[[#This Row],[ODK_DateOfSubmission]]),"00"))</f>
        <v>2023-07</v>
      </c>
    </row>
    <row r="3404" spans="1:15" x14ac:dyDescent="0.25">
      <c r="A3404" s="13">
        <v>3504021</v>
      </c>
      <c r="B3404" s="1">
        <v>350402120</v>
      </c>
      <c r="C3404" s="1">
        <v>10335</v>
      </c>
      <c r="D3404" s="66">
        <v>45120</v>
      </c>
      <c r="E3404" s="54">
        <v>130</v>
      </c>
      <c r="F3404" s="56" t="s">
        <v>68</v>
      </c>
      <c r="G3404" s="56" t="s">
        <v>73</v>
      </c>
      <c r="H3404" s="56" t="s">
        <v>1059</v>
      </c>
      <c r="I3404" s="56" t="s">
        <v>1078</v>
      </c>
      <c r="J3404" s="54" t="s">
        <v>1079</v>
      </c>
      <c r="K3404" s="1">
        <v>31.0506383486</v>
      </c>
      <c r="L3404" s="1">
        <v>46.269343302599999</v>
      </c>
      <c r="M3404" s="1">
        <v>6</v>
      </c>
      <c r="N3404" s="9">
        <f>DATE(YEAR(TblLocations[[#This Row],[ODK_DateOfSubmission]]),MONTH(TblLocations[[#This Row],[ODK_DateOfSubmission]]),DAY(TblLocations[[#This Row],[ODK_DateOfSubmission]]))</f>
        <v>45120</v>
      </c>
      <c r="O3404" s="23" t="str">
        <f>_xlfn.CONCAT( YEAR(TblLocations[[#This Row],[ODK_DateOfSubmission]]), "-",TEXT( MONTH(TblLocations[[#This Row],[ODK_DateOfSubmission]]),"00"))</f>
        <v>2023-07</v>
      </c>
    </row>
    <row r="3405" spans="1:15" x14ac:dyDescent="0.25">
      <c r="A3405" s="13">
        <v>3504021</v>
      </c>
      <c r="B3405" s="1">
        <v>350402120</v>
      </c>
      <c r="C3405" s="1">
        <v>10335</v>
      </c>
      <c r="D3405" s="66">
        <v>45120</v>
      </c>
      <c r="E3405" s="54">
        <v>130</v>
      </c>
      <c r="F3405" s="56" t="s">
        <v>68</v>
      </c>
      <c r="G3405" s="56" t="s">
        <v>73</v>
      </c>
      <c r="H3405" s="56" t="s">
        <v>1059</v>
      </c>
      <c r="I3405" s="56" t="s">
        <v>1078</v>
      </c>
      <c r="J3405" s="54" t="s">
        <v>1079</v>
      </c>
      <c r="K3405" s="1">
        <v>31.0506383486</v>
      </c>
      <c r="L3405" s="1">
        <v>46.269343302599999</v>
      </c>
      <c r="M3405" s="1">
        <v>1</v>
      </c>
      <c r="N3405" s="9">
        <f>DATE(YEAR(TblLocations[[#This Row],[ODK_DateOfSubmission]]),MONTH(TblLocations[[#This Row],[ODK_DateOfSubmission]]),DAY(TblLocations[[#This Row],[ODK_DateOfSubmission]]))</f>
        <v>45120</v>
      </c>
      <c r="O3405" s="23" t="str">
        <f>_xlfn.CONCAT( YEAR(TblLocations[[#This Row],[ODK_DateOfSubmission]]), "-",TEXT( MONTH(TblLocations[[#This Row],[ODK_DateOfSubmission]]),"00"))</f>
        <v>2023-07</v>
      </c>
    </row>
    <row r="3406" spans="1:15" x14ac:dyDescent="0.25">
      <c r="A3406" s="13">
        <v>3504021</v>
      </c>
      <c r="B3406" s="1">
        <v>350402120</v>
      </c>
      <c r="C3406" s="1">
        <v>10335</v>
      </c>
      <c r="D3406" s="66">
        <v>45120</v>
      </c>
      <c r="E3406" s="54">
        <v>130</v>
      </c>
      <c r="F3406" s="56" t="s">
        <v>68</v>
      </c>
      <c r="G3406" s="56" t="s">
        <v>73</v>
      </c>
      <c r="H3406" s="56" t="s">
        <v>1059</v>
      </c>
      <c r="I3406" s="56" t="s">
        <v>1078</v>
      </c>
      <c r="J3406" s="54" t="s">
        <v>1079</v>
      </c>
      <c r="K3406" s="1">
        <v>31.0506383486</v>
      </c>
      <c r="L3406" s="1">
        <v>46.269343302599999</v>
      </c>
      <c r="M3406" s="1">
        <v>2</v>
      </c>
      <c r="N3406" s="9">
        <f>DATE(YEAR(TblLocations[[#This Row],[ODK_DateOfSubmission]]),MONTH(TblLocations[[#This Row],[ODK_DateOfSubmission]]),DAY(TblLocations[[#This Row],[ODK_DateOfSubmission]]))</f>
        <v>45120</v>
      </c>
      <c r="O3406" s="23" t="str">
        <f>_xlfn.CONCAT( YEAR(TblLocations[[#This Row],[ODK_DateOfSubmission]]), "-",TEXT( MONTH(TblLocations[[#This Row],[ODK_DateOfSubmission]]),"00"))</f>
        <v>2023-07</v>
      </c>
    </row>
    <row r="3407" spans="1:15" x14ac:dyDescent="0.25">
      <c r="A3407" s="13">
        <v>3504022</v>
      </c>
      <c r="B3407" s="1">
        <v>350402220</v>
      </c>
      <c r="C3407" s="1">
        <v>9576</v>
      </c>
      <c r="D3407" s="66">
        <v>45112</v>
      </c>
      <c r="E3407" s="54">
        <v>130</v>
      </c>
      <c r="F3407" s="56" t="s">
        <v>68</v>
      </c>
      <c r="G3407" s="56" t="s">
        <v>73</v>
      </c>
      <c r="H3407" s="56" t="s">
        <v>1059</v>
      </c>
      <c r="I3407" s="56" t="s">
        <v>1486</v>
      </c>
      <c r="J3407" s="54" t="s">
        <v>1487</v>
      </c>
      <c r="K3407" s="1">
        <v>31.132791840500001</v>
      </c>
      <c r="L3407" s="1">
        <v>46.2356646856</v>
      </c>
      <c r="M3407" s="1">
        <v>1</v>
      </c>
      <c r="N3407" s="9">
        <f>DATE(YEAR(TblLocations[[#This Row],[ODK_DateOfSubmission]]),MONTH(TblLocations[[#This Row],[ODK_DateOfSubmission]]),DAY(TblLocations[[#This Row],[ODK_DateOfSubmission]]))</f>
        <v>45112</v>
      </c>
      <c r="O3407" s="23" t="str">
        <f>_xlfn.CONCAT( YEAR(TblLocations[[#This Row],[ODK_DateOfSubmission]]), "-",TEXT( MONTH(TblLocations[[#This Row],[ODK_DateOfSubmission]]),"00"))</f>
        <v>2023-07</v>
      </c>
    </row>
    <row r="3408" spans="1:15" x14ac:dyDescent="0.25">
      <c r="A3408" s="13">
        <v>3504023</v>
      </c>
      <c r="B3408" s="1">
        <v>350402320</v>
      </c>
      <c r="C3408" s="1">
        <v>9448</v>
      </c>
      <c r="D3408" s="66">
        <v>45143</v>
      </c>
      <c r="E3408" s="54">
        <v>130</v>
      </c>
      <c r="F3408" s="56" t="s">
        <v>68</v>
      </c>
      <c r="G3408" s="56" t="s">
        <v>73</v>
      </c>
      <c r="H3408" s="56" t="s">
        <v>1059</v>
      </c>
      <c r="I3408" s="56" t="s">
        <v>1080</v>
      </c>
      <c r="J3408" s="54" t="s">
        <v>1081</v>
      </c>
      <c r="K3408" s="1">
        <v>31.027006973399999</v>
      </c>
      <c r="L3408" s="1">
        <v>46.228093038300003</v>
      </c>
      <c r="M3408" s="1">
        <v>10</v>
      </c>
      <c r="N3408" s="9">
        <f>DATE(YEAR(TblLocations[[#This Row],[ODK_DateOfSubmission]]),MONTH(TblLocations[[#This Row],[ODK_DateOfSubmission]]),DAY(TblLocations[[#This Row],[ODK_DateOfSubmission]]))</f>
        <v>45143</v>
      </c>
      <c r="O3408" s="23" t="str">
        <f>_xlfn.CONCAT( YEAR(TblLocations[[#This Row],[ODK_DateOfSubmission]]), "-",TEXT( MONTH(TblLocations[[#This Row],[ODK_DateOfSubmission]]),"00"))</f>
        <v>2023-08</v>
      </c>
    </row>
    <row r="3409" spans="1:15" x14ac:dyDescent="0.25">
      <c r="A3409" s="13">
        <v>3504023</v>
      </c>
      <c r="B3409" s="1">
        <v>350402320</v>
      </c>
      <c r="C3409" s="1">
        <v>9448</v>
      </c>
      <c r="D3409" s="66">
        <v>45143</v>
      </c>
      <c r="E3409" s="54">
        <v>130</v>
      </c>
      <c r="F3409" s="56" t="s">
        <v>68</v>
      </c>
      <c r="G3409" s="56" t="s">
        <v>73</v>
      </c>
      <c r="H3409" s="56" t="s">
        <v>1059</v>
      </c>
      <c r="I3409" s="56" t="s">
        <v>1080</v>
      </c>
      <c r="J3409" s="54" t="s">
        <v>1081</v>
      </c>
      <c r="K3409" s="1">
        <v>31.027006973399999</v>
      </c>
      <c r="L3409" s="1">
        <v>46.228093038300003</v>
      </c>
      <c r="M3409" s="1">
        <v>15</v>
      </c>
      <c r="N3409" s="9">
        <f>DATE(YEAR(TblLocations[[#This Row],[ODK_DateOfSubmission]]),MONTH(TblLocations[[#This Row],[ODK_DateOfSubmission]]),DAY(TblLocations[[#This Row],[ODK_DateOfSubmission]]))</f>
        <v>45143</v>
      </c>
      <c r="O3409" s="23" t="str">
        <f>_xlfn.CONCAT( YEAR(TblLocations[[#This Row],[ODK_DateOfSubmission]]), "-",TEXT( MONTH(TblLocations[[#This Row],[ODK_DateOfSubmission]]),"00"))</f>
        <v>2023-08</v>
      </c>
    </row>
    <row r="3410" spans="1:15" x14ac:dyDescent="0.25">
      <c r="A3410" s="13">
        <v>3504023</v>
      </c>
      <c r="B3410" s="1">
        <v>350402320</v>
      </c>
      <c r="C3410" s="1">
        <v>9448</v>
      </c>
      <c r="D3410" s="66">
        <v>45143</v>
      </c>
      <c r="E3410" s="54">
        <v>130</v>
      </c>
      <c r="F3410" s="56" t="s">
        <v>68</v>
      </c>
      <c r="G3410" s="56" t="s">
        <v>73</v>
      </c>
      <c r="H3410" s="56" t="s">
        <v>1059</v>
      </c>
      <c r="I3410" s="56" t="s">
        <v>1080</v>
      </c>
      <c r="J3410" s="54" t="s">
        <v>1081</v>
      </c>
      <c r="K3410" s="1">
        <v>31.027006973399999</v>
      </c>
      <c r="L3410" s="1">
        <v>46.228093038300003</v>
      </c>
      <c r="M3410" s="1">
        <v>24</v>
      </c>
      <c r="N3410" s="9">
        <f>DATE(YEAR(TblLocations[[#This Row],[ODK_DateOfSubmission]]),MONTH(TblLocations[[#This Row],[ODK_DateOfSubmission]]),DAY(TblLocations[[#This Row],[ODK_DateOfSubmission]]))</f>
        <v>45143</v>
      </c>
      <c r="O3410" s="23" t="str">
        <f>_xlfn.CONCAT( YEAR(TblLocations[[#This Row],[ODK_DateOfSubmission]]), "-",TEXT( MONTH(TblLocations[[#This Row],[ODK_DateOfSubmission]]),"00"))</f>
        <v>2023-08</v>
      </c>
    </row>
    <row r="3411" spans="1:15" x14ac:dyDescent="0.25">
      <c r="A3411" s="13">
        <v>3504023</v>
      </c>
      <c r="B3411" s="1">
        <v>350402320</v>
      </c>
      <c r="C3411" s="1">
        <v>9448</v>
      </c>
      <c r="D3411" s="66">
        <v>45143</v>
      </c>
      <c r="E3411" s="54">
        <v>130</v>
      </c>
      <c r="F3411" s="56" t="s">
        <v>68</v>
      </c>
      <c r="G3411" s="56" t="s">
        <v>73</v>
      </c>
      <c r="H3411" s="56" t="s">
        <v>1059</v>
      </c>
      <c r="I3411" s="56" t="s">
        <v>1080</v>
      </c>
      <c r="J3411" s="54" t="s">
        <v>1081</v>
      </c>
      <c r="K3411" s="1">
        <v>31.027006973399999</v>
      </c>
      <c r="L3411" s="1">
        <v>46.228093038300003</v>
      </c>
      <c r="M3411" s="1">
        <v>20</v>
      </c>
      <c r="N3411" s="9">
        <f>DATE(YEAR(TblLocations[[#This Row],[ODK_DateOfSubmission]]),MONTH(TblLocations[[#This Row],[ODK_DateOfSubmission]]),DAY(TblLocations[[#This Row],[ODK_DateOfSubmission]]))</f>
        <v>45143</v>
      </c>
      <c r="O3411" s="23" t="str">
        <f>_xlfn.CONCAT( YEAR(TblLocations[[#This Row],[ODK_DateOfSubmission]]), "-",TEXT( MONTH(TblLocations[[#This Row],[ODK_DateOfSubmission]]),"00"))</f>
        <v>2023-08</v>
      </c>
    </row>
    <row r="3412" spans="1:15" x14ac:dyDescent="0.25">
      <c r="A3412" s="13">
        <v>3504024</v>
      </c>
      <c r="B3412" s="1">
        <v>350402420</v>
      </c>
      <c r="C3412" s="1">
        <v>9396</v>
      </c>
      <c r="D3412" s="66">
        <v>45129</v>
      </c>
      <c r="E3412" s="54">
        <v>130</v>
      </c>
      <c r="F3412" s="56" t="s">
        <v>68</v>
      </c>
      <c r="G3412" s="56" t="s">
        <v>73</v>
      </c>
      <c r="H3412" s="56" t="s">
        <v>1059</v>
      </c>
      <c r="I3412" s="56" t="s">
        <v>1082</v>
      </c>
      <c r="J3412" s="54" t="s">
        <v>1083</v>
      </c>
      <c r="K3412" s="1">
        <v>31.0154237044</v>
      </c>
      <c r="L3412" s="1">
        <v>46.263441754500001</v>
      </c>
      <c r="M3412" s="1">
        <v>8</v>
      </c>
      <c r="N3412" s="9">
        <f>DATE(YEAR(TblLocations[[#This Row],[ODK_DateOfSubmission]]),MONTH(TblLocations[[#This Row],[ODK_DateOfSubmission]]),DAY(TblLocations[[#This Row],[ODK_DateOfSubmission]]))</f>
        <v>45129</v>
      </c>
      <c r="O3412" s="23" t="str">
        <f>_xlfn.CONCAT( YEAR(TblLocations[[#This Row],[ODK_DateOfSubmission]]), "-",TEXT( MONTH(TblLocations[[#This Row],[ODK_DateOfSubmission]]),"00"))</f>
        <v>2023-07</v>
      </c>
    </row>
    <row r="3413" spans="1:15" x14ac:dyDescent="0.25">
      <c r="A3413" s="13">
        <v>3504024</v>
      </c>
      <c r="B3413" s="1">
        <v>350402420</v>
      </c>
      <c r="C3413" s="1">
        <v>9396</v>
      </c>
      <c r="D3413" s="66">
        <v>45129</v>
      </c>
      <c r="E3413" s="54">
        <v>130</v>
      </c>
      <c r="F3413" s="56" t="s">
        <v>68</v>
      </c>
      <c r="G3413" s="56" t="s">
        <v>73</v>
      </c>
      <c r="H3413" s="56" t="s">
        <v>1059</v>
      </c>
      <c r="I3413" s="56" t="s">
        <v>1082</v>
      </c>
      <c r="J3413" s="54" t="s">
        <v>1083</v>
      </c>
      <c r="K3413" s="1">
        <v>31.0154237044</v>
      </c>
      <c r="L3413" s="1">
        <v>46.263441754500001</v>
      </c>
      <c r="M3413" s="1">
        <v>4</v>
      </c>
      <c r="N3413" s="9">
        <f>DATE(YEAR(TblLocations[[#This Row],[ODK_DateOfSubmission]]),MONTH(TblLocations[[#This Row],[ODK_DateOfSubmission]]),DAY(TblLocations[[#This Row],[ODK_DateOfSubmission]]))</f>
        <v>45129</v>
      </c>
      <c r="O3413" s="23" t="str">
        <f>_xlfn.CONCAT( YEAR(TblLocations[[#This Row],[ODK_DateOfSubmission]]), "-",TEXT( MONTH(TblLocations[[#This Row],[ODK_DateOfSubmission]]),"00"))</f>
        <v>2023-07</v>
      </c>
    </row>
    <row r="3414" spans="1:15" x14ac:dyDescent="0.25">
      <c r="A3414" s="13">
        <v>3504024</v>
      </c>
      <c r="B3414" s="1">
        <v>350402420</v>
      </c>
      <c r="C3414" s="1">
        <v>9396</v>
      </c>
      <c r="D3414" s="66">
        <v>45129</v>
      </c>
      <c r="E3414" s="54">
        <v>130</v>
      </c>
      <c r="F3414" s="56" t="s">
        <v>68</v>
      </c>
      <c r="G3414" s="56" t="s">
        <v>73</v>
      </c>
      <c r="H3414" s="56" t="s">
        <v>1059</v>
      </c>
      <c r="I3414" s="56" t="s">
        <v>1082</v>
      </c>
      <c r="J3414" s="54" t="s">
        <v>1083</v>
      </c>
      <c r="K3414" s="1">
        <v>31.0154237044</v>
      </c>
      <c r="L3414" s="1">
        <v>46.263441754500001</v>
      </c>
      <c r="M3414" s="1">
        <v>6</v>
      </c>
      <c r="N3414" s="9">
        <f>DATE(YEAR(TblLocations[[#This Row],[ODK_DateOfSubmission]]),MONTH(TblLocations[[#This Row],[ODK_DateOfSubmission]]),DAY(TblLocations[[#This Row],[ODK_DateOfSubmission]]))</f>
        <v>45129</v>
      </c>
      <c r="O3414" s="23" t="str">
        <f>_xlfn.CONCAT( YEAR(TblLocations[[#This Row],[ODK_DateOfSubmission]]), "-",TEXT( MONTH(TblLocations[[#This Row],[ODK_DateOfSubmission]]),"00"))</f>
        <v>2023-07</v>
      </c>
    </row>
    <row r="3415" spans="1:15" x14ac:dyDescent="0.25">
      <c r="A3415" s="13">
        <v>3504025</v>
      </c>
      <c r="B3415" s="1">
        <v>350402520</v>
      </c>
      <c r="C3415" s="1">
        <v>10262</v>
      </c>
      <c r="D3415" s="66">
        <v>45105</v>
      </c>
      <c r="E3415" s="54">
        <v>130</v>
      </c>
      <c r="F3415" s="56" t="s">
        <v>68</v>
      </c>
      <c r="G3415" s="56" t="s">
        <v>73</v>
      </c>
      <c r="H3415" s="56" t="s">
        <v>1059</v>
      </c>
      <c r="I3415" s="56" t="s">
        <v>1084</v>
      </c>
      <c r="J3415" s="54" t="s">
        <v>1085</v>
      </c>
      <c r="K3415" s="1">
        <v>31.074394900600002</v>
      </c>
      <c r="L3415" s="1">
        <v>46.250142994800001</v>
      </c>
      <c r="M3415" s="1">
        <v>10</v>
      </c>
      <c r="N3415" s="9">
        <f>DATE(YEAR(TblLocations[[#This Row],[ODK_DateOfSubmission]]),MONTH(TblLocations[[#This Row],[ODK_DateOfSubmission]]),DAY(TblLocations[[#This Row],[ODK_DateOfSubmission]]))</f>
        <v>45105</v>
      </c>
      <c r="O3415" s="23" t="str">
        <f>_xlfn.CONCAT( YEAR(TblLocations[[#This Row],[ODK_DateOfSubmission]]), "-",TEXT( MONTH(TblLocations[[#This Row],[ODK_DateOfSubmission]]),"00"))</f>
        <v>2023-06</v>
      </c>
    </row>
    <row r="3416" spans="1:15" x14ac:dyDescent="0.25">
      <c r="A3416" s="13">
        <v>3504025</v>
      </c>
      <c r="B3416" s="1">
        <v>350402520</v>
      </c>
      <c r="C3416" s="1">
        <v>10262</v>
      </c>
      <c r="D3416" s="66">
        <v>45105</v>
      </c>
      <c r="E3416" s="54">
        <v>130</v>
      </c>
      <c r="F3416" s="56" t="s">
        <v>68</v>
      </c>
      <c r="G3416" s="56" t="s">
        <v>73</v>
      </c>
      <c r="H3416" s="56" t="s">
        <v>1059</v>
      </c>
      <c r="I3416" s="56" t="s">
        <v>1084</v>
      </c>
      <c r="J3416" s="54" t="s">
        <v>1085</v>
      </c>
      <c r="K3416" s="1">
        <v>31.074394900600002</v>
      </c>
      <c r="L3416" s="1">
        <v>46.250142994800001</v>
      </c>
      <c r="M3416" s="1">
        <v>35</v>
      </c>
      <c r="N3416" s="9">
        <f>DATE(YEAR(TblLocations[[#This Row],[ODK_DateOfSubmission]]),MONTH(TblLocations[[#This Row],[ODK_DateOfSubmission]]),DAY(TblLocations[[#This Row],[ODK_DateOfSubmission]]))</f>
        <v>45105</v>
      </c>
      <c r="O3416" s="23" t="str">
        <f>_xlfn.CONCAT( YEAR(TblLocations[[#This Row],[ODK_DateOfSubmission]]), "-",TEXT( MONTH(TblLocations[[#This Row],[ODK_DateOfSubmission]]),"00"))</f>
        <v>2023-06</v>
      </c>
    </row>
    <row r="3417" spans="1:15" x14ac:dyDescent="0.25">
      <c r="A3417" s="13">
        <v>3504025</v>
      </c>
      <c r="B3417" s="1">
        <v>350402520</v>
      </c>
      <c r="C3417" s="1">
        <v>10262</v>
      </c>
      <c r="D3417" s="66">
        <v>45105</v>
      </c>
      <c r="E3417" s="54">
        <v>130</v>
      </c>
      <c r="F3417" s="56" t="s">
        <v>68</v>
      </c>
      <c r="G3417" s="56" t="s">
        <v>73</v>
      </c>
      <c r="H3417" s="56" t="s">
        <v>1059</v>
      </c>
      <c r="I3417" s="56" t="s">
        <v>1084</v>
      </c>
      <c r="J3417" s="54" t="s">
        <v>1085</v>
      </c>
      <c r="K3417" s="1">
        <v>31.074394900600002</v>
      </c>
      <c r="L3417" s="1">
        <v>46.250142994800001</v>
      </c>
      <c r="M3417" s="1">
        <v>30</v>
      </c>
      <c r="N3417" s="9">
        <f>DATE(YEAR(TblLocations[[#This Row],[ODK_DateOfSubmission]]),MONTH(TblLocations[[#This Row],[ODK_DateOfSubmission]]),DAY(TblLocations[[#This Row],[ODK_DateOfSubmission]]))</f>
        <v>45105</v>
      </c>
      <c r="O3417" s="23" t="str">
        <f>_xlfn.CONCAT( YEAR(TblLocations[[#This Row],[ODK_DateOfSubmission]]), "-",TEXT( MONTH(TblLocations[[#This Row],[ODK_DateOfSubmission]]),"00"))</f>
        <v>2023-06</v>
      </c>
    </row>
    <row r="3418" spans="1:15" x14ac:dyDescent="0.25">
      <c r="A3418" s="13">
        <v>3504025</v>
      </c>
      <c r="B3418" s="1">
        <v>350402520</v>
      </c>
      <c r="C3418" s="1">
        <v>10262</v>
      </c>
      <c r="D3418" s="66">
        <v>45105</v>
      </c>
      <c r="E3418" s="54">
        <v>130</v>
      </c>
      <c r="F3418" s="56" t="s">
        <v>68</v>
      </c>
      <c r="G3418" s="56" t="s">
        <v>73</v>
      </c>
      <c r="H3418" s="56" t="s">
        <v>1059</v>
      </c>
      <c r="I3418" s="56" t="s">
        <v>1084</v>
      </c>
      <c r="J3418" s="54" t="s">
        <v>1085</v>
      </c>
      <c r="K3418" s="1">
        <v>31.074394900600002</v>
      </c>
      <c r="L3418" s="1">
        <v>46.250142994800001</v>
      </c>
      <c r="M3418" s="1">
        <v>10</v>
      </c>
      <c r="N3418" s="9">
        <f>DATE(YEAR(TblLocations[[#This Row],[ODK_DateOfSubmission]]),MONTH(TblLocations[[#This Row],[ODK_DateOfSubmission]]),DAY(TblLocations[[#This Row],[ODK_DateOfSubmission]]))</f>
        <v>45105</v>
      </c>
      <c r="O3418" s="23" t="str">
        <f>_xlfn.CONCAT( YEAR(TblLocations[[#This Row],[ODK_DateOfSubmission]]), "-",TEXT( MONTH(TblLocations[[#This Row],[ODK_DateOfSubmission]]),"00"))</f>
        <v>2023-06</v>
      </c>
    </row>
    <row r="3419" spans="1:15" x14ac:dyDescent="0.25">
      <c r="A3419" s="13">
        <v>3504025</v>
      </c>
      <c r="B3419" s="1">
        <v>350402520</v>
      </c>
      <c r="C3419" s="1">
        <v>10262</v>
      </c>
      <c r="D3419" s="66">
        <v>45105</v>
      </c>
      <c r="E3419" s="54">
        <v>130</v>
      </c>
      <c r="F3419" s="56" t="s">
        <v>68</v>
      </c>
      <c r="G3419" s="56" t="s">
        <v>73</v>
      </c>
      <c r="H3419" s="56" t="s">
        <v>1059</v>
      </c>
      <c r="I3419" s="56" t="s">
        <v>1084</v>
      </c>
      <c r="J3419" s="54" t="s">
        <v>1085</v>
      </c>
      <c r="K3419" s="1">
        <v>31.074394900600002</v>
      </c>
      <c r="L3419" s="1">
        <v>46.250142994800001</v>
      </c>
      <c r="M3419" s="1">
        <v>10</v>
      </c>
      <c r="N3419" s="9">
        <f>DATE(YEAR(TblLocations[[#This Row],[ODK_DateOfSubmission]]),MONTH(TblLocations[[#This Row],[ODK_DateOfSubmission]]),DAY(TblLocations[[#This Row],[ODK_DateOfSubmission]]))</f>
        <v>45105</v>
      </c>
      <c r="O3419" s="23" t="str">
        <f>_xlfn.CONCAT( YEAR(TblLocations[[#This Row],[ODK_DateOfSubmission]]), "-",TEXT( MONTH(TblLocations[[#This Row],[ODK_DateOfSubmission]]),"00"))</f>
        <v>2023-06</v>
      </c>
    </row>
    <row r="3420" spans="1:15" x14ac:dyDescent="0.25">
      <c r="A3420" s="13">
        <v>3504026</v>
      </c>
      <c r="B3420" s="1">
        <v>350402620</v>
      </c>
      <c r="C3420" s="1">
        <v>10253</v>
      </c>
      <c r="D3420" s="66">
        <v>45110</v>
      </c>
      <c r="E3420" s="54">
        <v>130</v>
      </c>
      <c r="F3420" s="56" t="s">
        <v>68</v>
      </c>
      <c r="G3420" s="56" t="s">
        <v>73</v>
      </c>
      <c r="H3420" s="56" t="s">
        <v>1059</v>
      </c>
      <c r="I3420" s="56" t="s">
        <v>1086</v>
      </c>
      <c r="J3420" s="54" t="s">
        <v>1087</v>
      </c>
      <c r="K3420" s="1">
        <v>31.038477412900001</v>
      </c>
      <c r="L3420" s="1">
        <v>46.2356561609</v>
      </c>
      <c r="M3420" s="1">
        <v>5</v>
      </c>
      <c r="N3420" s="9">
        <f>DATE(YEAR(TblLocations[[#This Row],[ODK_DateOfSubmission]]),MONTH(TblLocations[[#This Row],[ODK_DateOfSubmission]]),DAY(TblLocations[[#This Row],[ODK_DateOfSubmission]]))</f>
        <v>45110</v>
      </c>
      <c r="O3420" s="23" t="str">
        <f>_xlfn.CONCAT( YEAR(TblLocations[[#This Row],[ODK_DateOfSubmission]]), "-",TEXT( MONTH(TblLocations[[#This Row],[ODK_DateOfSubmission]]),"00"))</f>
        <v>2023-07</v>
      </c>
    </row>
    <row r="3421" spans="1:15" x14ac:dyDescent="0.25">
      <c r="A3421" s="13">
        <v>3504026</v>
      </c>
      <c r="B3421" s="1">
        <v>350402620</v>
      </c>
      <c r="C3421" s="1">
        <v>10253</v>
      </c>
      <c r="D3421" s="66">
        <v>45110</v>
      </c>
      <c r="E3421" s="54">
        <v>130</v>
      </c>
      <c r="F3421" s="56" t="s">
        <v>68</v>
      </c>
      <c r="G3421" s="56" t="s">
        <v>73</v>
      </c>
      <c r="H3421" s="56" t="s">
        <v>1059</v>
      </c>
      <c r="I3421" s="56" t="s">
        <v>1086</v>
      </c>
      <c r="J3421" s="54" t="s">
        <v>1087</v>
      </c>
      <c r="K3421" s="1">
        <v>31.038477412900001</v>
      </c>
      <c r="L3421" s="1">
        <v>46.2356561609</v>
      </c>
      <c r="M3421" s="1">
        <v>2</v>
      </c>
      <c r="N3421" s="9">
        <f>DATE(YEAR(TblLocations[[#This Row],[ODK_DateOfSubmission]]),MONTH(TblLocations[[#This Row],[ODK_DateOfSubmission]]),DAY(TblLocations[[#This Row],[ODK_DateOfSubmission]]))</f>
        <v>45110</v>
      </c>
      <c r="O3421" s="23" t="str">
        <f>_xlfn.CONCAT( YEAR(TblLocations[[#This Row],[ODK_DateOfSubmission]]), "-",TEXT( MONTH(TblLocations[[#This Row],[ODK_DateOfSubmission]]),"00"))</f>
        <v>2023-07</v>
      </c>
    </row>
    <row r="3422" spans="1:15" x14ac:dyDescent="0.25">
      <c r="A3422" s="13">
        <v>3504027</v>
      </c>
      <c r="B3422" s="1">
        <v>350402720</v>
      </c>
      <c r="C3422" s="1">
        <v>24885</v>
      </c>
      <c r="D3422" s="66">
        <v>45116</v>
      </c>
      <c r="E3422" s="54">
        <v>130</v>
      </c>
      <c r="F3422" s="56" t="s">
        <v>68</v>
      </c>
      <c r="G3422" s="56" t="s">
        <v>73</v>
      </c>
      <c r="H3422" s="56" t="s">
        <v>1059</v>
      </c>
      <c r="I3422" s="56" t="s">
        <v>1488</v>
      </c>
      <c r="J3422" s="54" t="s">
        <v>1125</v>
      </c>
      <c r="K3422" s="1">
        <v>31.061467899099998</v>
      </c>
      <c r="L3422" s="1">
        <v>46.278157583599999</v>
      </c>
      <c r="M3422" s="1">
        <v>3</v>
      </c>
      <c r="N3422" s="9">
        <f>DATE(YEAR(TblLocations[[#This Row],[ODK_DateOfSubmission]]),MONTH(TblLocations[[#This Row],[ODK_DateOfSubmission]]),DAY(TblLocations[[#This Row],[ODK_DateOfSubmission]]))</f>
        <v>45116</v>
      </c>
      <c r="O3422" s="23" t="str">
        <f>_xlfn.CONCAT( YEAR(TblLocations[[#This Row],[ODK_DateOfSubmission]]), "-",TEXT( MONTH(TblLocations[[#This Row],[ODK_DateOfSubmission]]),"00"))</f>
        <v>2023-07</v>
      </c>
    </row>
    <row r="3423" spans="1:15" x14ac:dyDescent="0.25">
      <c r="A3423" s="13">
        <v>3504028</v>
      </c>
      <c r="B3423" s="1">
        <v>350402820</v>
      </c>
      <c r="C3423" s="1">
        <v>25526</v>
      </c>
      <c r="D3423" s="66">
        <v>45139</v>
      </c>
      <c r="E3423" s="54">
        <v>130</v>
      </c>
      <c r="F3423" s="56" t="s">
        <v>68</v>
      </c>
      <c r="G3423" s="56" t="s">
        <v>73</v>
      </c>
      <c r="H3423" s="56" t="s">
        <v>1059</v>
      </c>
      <c r="I3423" s="56" t="s">
        <v>1088</v>
      </c>
      <c r="J3423" s="54" t="s">
        <v>1039</v>
      </c>
      <c r="K3423" s="1">
        <v>31.036175809100001</v>
      </c>
      <c r="L3423" s="1">
        <v>46.220527480000001</v>
      </c>
      <c r="M3423" s="1">
        <v>8</v>
      </c>
      <c r="N3423" s="9">
        <f>DATE(YEAR(TblLocations[[#This Row],[ODK_DateOfSubmission]]),MONTH(TblLocations[[#This Row],[ODK_DateOfSubmission]]),DAY(TblLocations[[#This Row],[ODK_DateOfSubmission]]))</f>
        <v>45139</v>
      </c>
      <c r="O3423" s="23" t="str">
        <f>_xlfn.CONCAT( YEAR(TblLocations[[#This Row],[ODK_DateOfSubmission]]), "-",TEXT( MONTH(TblLocations[[#This Row],[ODK_DateOfSubmission]]),"00"))</f>
        <v>2023-08</v>
      </c>
    </row>
    <row r="3424" spans="1:15" x14ac:dyDescent="0.25">
      <c r="A3424" s="13">
        <v>3504028</v>
      </c>
      <c r="B3424" s="1">
        <v>350402820</v>
      </c>
      <c r="C3424" s="1">
        <v>25526</v>
      </c>
      <c r="D3424" s="66">
        <v>45139</v>
      </c>
      <c r="E3424" s="54">
        <v>130</v>
      </c>
      <c r="F3424" s="56" t="s">
        <v>68</v>
      </c>
      <c r="G3424" s="56" t="s">
        <v>73</v>
      </c>
      <c r="H3424" s="56" t="s">
        <v>1059</v>
      </c>
      <c r="I3424" s="56" t="s">
        <v>1088</v>
      </c>
      <c r="J3424" s="54" t="s">
        <v>1039</v>
      </c>
      <c r="K3424" s="1">
        <v>31.036175809100001</v>
      </c>
      <c r="L3424" s="1">
        <v>46.220527480000001</v>
      </c>
      <c r="M3424" s="1">
        <v>13</v>
      </c>
      <c r="N3424" s="9">
        <f>DATE(YEAR(TblLocations[[#This Row],[ODK_DateOfSubmission]]),MONTH(TblLocations[[#This Row],[ODK_DateOfSubmission]]),DAY(TblLocations[[#This Row],[ODK_DateOfSubmission]]))</f>
        <v>45139</v>
      </c>
      <c r="O3424" s="23" t="str">
        <f>_xlfn.CONCAT( YEAR(TblLocations[[#This Row],[ODK_DateOfSubmission]]), "-",TEXT( MONTH(TblLocations[[#This Row],[ODK_DateOfSubmission]]),"00"))</f>
        <v>2023-08</v>
      </c>
    </row>
    <row r="3425" spans="1:15" x14ac:dyDescent="0.25">
      <c r="A3425" s="13">
        <v>3504028</v>
      </c>
      <c r="B3425" s="1">
        <v>350402820</v>
      </c>
      <c r="C3425" s="1">
        <v>25526</v>
      </c>
      <c r="D3425" s="66">
        <v>45139</v>
      </c>
      <c r="E3425" s="54">
        <v>130</v>
      </c>
      <c r="F3425" s="56" t="s">
        <v>68</v>
      </c>
      <c r="G3425" s="56" t="s">
        <v>73</v>
      </c>
      <c r="H3425" s="56" t="s">
        <v>1059</v>
      </c>
      <c r="I3425" s="56" t="s">
        <v>1088</v>
      </c>
      <c r="J3425" s="54" t="s">
        <v>1039</v>
      </c>
      <c r="K3425" s="1">
        <v>31.036175809100001</v>
      </c>
      <c r="L3425" s="1">
        <v>46.220527480000001</v>
      </c>
      <c r="M3425" s="1">
        <v>10</v>
      </c>
      <c r="N3425" s="9">
        <f>DATE(YEAR(TblLocations[[#This Row],[ODK_DateOfSubmission]]),MONTH(TblLocations[[#This Row],[ODK_DateOfSubmission]]),DAY(TblLocations[[#This Row],[ODK_DateOfSubmission]]))</f>
        <v>45139</v>
      </c>
      <c r="O3425" s="23" t="str">
        <f>_xlfn.CONCAT( YEAR(TblLocations[[#This Row],[ODK_DateOfSubmission]]), "-",TEXT( MONTH(TblLocations[[#This Row],[ODK_DateOfSubmission]]),"00"))</f>
        <v>2023-08</v>
      </c>
    </row>
    <row r="3426" spans="1:15" x14ac:dyDescent="0.25">
      <c r="A3426" s="13">
        <v>3504028</v>
      </c>
      <c r="B3426" s="1">
        <v>350402820</v>
      </c>
      <c r="C3426" s="1">
        <v>25526</v>
      </c>
      <c r="D3426" s="66">
        <v>45139</v>
      </c>
      <c r="E3426" s="54">
        <v>130</v>
      </c>
      <c r="F3426" s="56" t="s">
        <v>68</v>
      </c>
      <c r="G3426" s="56" t="s">
        <v>73</v>
      </c>
      <c r="H3426" s="56" t="s">
        <v>1059</v>
      </c>
      <c r="I3426" s="56" t="s">
        <v>1088</v>
      </c>
      <c r="J3426" s="54" t="s">
        <v>1039</v>
      </c>
      <c r="K3426" s="1">
        <v>31.036175809100001</v>
      </c>
      <c r="L3426" s="1">
        <v>46.220527480000001</v>
      </c>
      <c r="M3426" s="1">
        <v>10</v>
      </c>
      <c r="N3426" s="9">
        <f>DATE(YEAR(TblLocations[[#This Row],[ODK_DateOfSubmission]]),MONTH(TblLocations[[#This Row],[ODK_DateOfSubmission]]),DAY(TblLocations[[#This Row],[ODK_DateOfSubmission]]))</f>
        <v>45139</v>
      </c>
      <c r="O3426" s="23" t="str">
        <f>_xlfn.CONCAT( YEAR(TblLocations[[#This Row],[ODK_DateOfSubmission]]), "-",TEXT( MONTH(TblLocations[[#This Row],[ODK_DateOfSubmission]]),"00"))</f>
        <v>2023-08</v>
      </c>
    </row>
    <row r="3427" spans="1:15" x14ac:dyDescent="0.25">
      <c r="A3427" s="13">
        <v>3504028</v>
      </c>
      <c r="B3427" s="1">
        <v>350402820</v>
      </c>
      <c r="C3427" s="1">
        <v>25526</v>
      </c>
      <c r="D3427" s="66">
        <v>45139</v>
      </c>
      <c r="E3427" s="54">
        <v>130</v>
      </c>
      <c r="F3427" s="56" t="s">
        <v>68</v>
      </c>
      <c r="G3427" s="56" t="s">
        <v>73</v>
      </c>
      <c r="H3427" s="56" t="s">
        <v>1059</v>
      </c>
      <c r="I3427" s="56" t="s">
        <v>1088</v>
      </c>
      <c r="J3427" s="54" t="s">
        <v>1039</v>
      </c>
      <c r="K3427" s="1">
        <v>31.036175809100001</v>
      </c>
      <c r="L3427" s="1">
        <v>46.220527480000001</v>
      </c>
      <c r="M3427" s="1">
        <v>14</v>
      </c>
      <c r="N3427" s="9">
        <f>DATE(YEAR(TblLocations[[#This Row],[ODK_DateOfSubmission]]),MONTH(TblLocations[[#This Row],[ODK_DateOfSubmission]]),DAY(TblLocations[[#This Row],[ODK_DateOfSubmission]]))</f>
        <v>45139</v>
      </c>
      <c r="O3427" s="23" t="str">
        <f>_xlfn.CONCAT( YEAR(TblLocations[[#This Row],[ODK_DateOfSubmission]]), "-",TEXT( MONTH(TblLocations[[#This Row],[ODK_DateOfSubmission]]),"00"))</f>
        <v>2023-08</v>
      </c>
    </row>
    <row r="3428" spans="1:15" x14ac:dyDescent="0.25">
      <c r="A3428" s="13">
        <v>3504029</v>
      </c>
      <c r="B3428" s="1">
        <v>350402920</v>
      </c>
      <c r="C3428" s="1">
        <v>10301</v>
      </c>
      <c r="D3428" s="66">
        <v>45127</v>
      </c>
      <c r="E3428" s="54">
        <v>130</v>
      </c>
      <c r="F3428" s="56" t="s">
        <v>68</v>
      </c>
      <c r="G3428" s="56" t="s">
        <v>73</v>
      </c>
      <c r="H3428" s="56" t="s">
        <v>1059</v>
      </c>
      <c r="I3428" s="56" t="s">
        <v>1089</v>
      </c>
      <c r="J3428" s="54" t="s">
        <v>1090</v>
      </c>
      <c r="K3428" s="1">
        <v>31.069166239000001</v>
      </c>
      <c r="L3428" s="1">
        <v>46.283791055999998</v>
      </c>
      <c r="M3428" s="1">
        <v>4</v>
      </c>
      <c r="N3428" s="9">
        <f>DATE(YEAR(TblLocations[[#This Row],[ODK_DateOfSubmission]]),MONTH(TblLocations[[#This Row],[ODK_DateOfSubmission]]),DAY(TblLocations[[#This Row],[ODK_DateOfSubmission]]))</f>
        <v>45127</v>
      </c>
      <c r="O3428" s="23" t="str">
        <f>_xlfn.CONCAT( YEAR(TblLocations[[#This Row],[ODK_DateOfSubmission]]), "-",TEXT( MONTH(TblLocations[[#This Row],[ODK_DateOfSubmission]]),"00"))</f>
        <v>2023-07</v>
      </c>
    </row>
    <row r="3429" spans="1:15" x14ac:dyDescent="0.25">
      <c r="A3429" s="13">
        <v>3504029</v>
      </c>
      <c r="B3429" s="1">
        <v>350402920</v>
      </c>
      <c r="C3429" s="1">
        <v>10301</v>
      </c>
      <c r="D3429" s="66">
        <v>45127</v>
      </c>
      <c r="E3429" s="54">
        <v>130</v>
      </c>
      <c r="F3429" s="56" t="s">
        <v>68</v>
      </c>
      <c r="G3429" s="56" t="s">
        <v>73</v>
      </c>
      <c r="H3429" s="56" t="s">
        <v>1059</v>
      </c>
      <c r="I3429" s="56" t="s">
        <v>1089</v>
      </c>
      <c r="J3429" s="54" t="s">
        <v>1090</v>
      </c>
      <c r="K3429" s="1">
        <v>31.069166239000001</v>
      </c>
      <c r="L3429" s="1">
        <v>46.283791055999998</v>
      </c>
      <c r="M3429" s="1">
        <v>11</v>
      </c>
      <c r="N3429" s="9">
        <f>DATE(YEAR(TblLocations[[#This Row],[ODK_DateOfSubmission]]),MONTH(TblLocations[[#This Row],[ODK_DateOfSubmission]]),DAY(TblLocations[[#This Row],[ODK_DateOfSubmission]]))</f>
        <v>45127</v>
      </c>
      <c r="O3429" s="23" t="str">
        <f>_xlfn.CONCAT( YEAR(TblLocations[[#This Row],[ODK_DateOfSubmission]]), "-",TEXT( MONTH(TblLocations[[#This Row],[ODK_DateOfSubmission]]),"00"))</f>
        <v>2023-07</v>
      </c>
    </row>
    <row r="3430" spans="1:15" x14ac:dyDescent="0.25">
      <c r="A3430" s="13">
        <v>3504029</v>
      </c>
      <c r="B3430" s="1">
        <v>350402920</v>
      </c>
      <c r="C3430" s="1">
        <v>10301</v>
      </c>
      <c r="D3430" s="66">
        <v>45127</v>
      </c>
      <c r="E3430" s="54">
        <v>130</v>
      </c>
      <c r="F3430" s="56" t="s">
        <v>68</v>
      </c>
      <c r="G3430" s="56" t="s">
        <v>73</v>
      </c>
      <c r="H3430" s="56" t="s">
        <v>1059</v>
      </c>
      <c r="I3430" s="56" t="s">
        <v>1089</v>
      </c>
      <c r="J3430" s="54" t="s">
        <v>1090</v>
      </c>
      <c r="K3430" s="1">
        <v>31.069166239000001</v>
      </c>
      <c r="L3430" s="1">
        <v>46.283791055999998</v>
      </c>
      <c r="M3430" s="1">
        <v>6</v>
      </c>
      <c r="N3430" s="9">
        <f>DATE(YEAR(TblLocations[[#This Row],[ODK_DateOfSubmission]]),MONTH(TblLocations[[#This Row],[ODK_DateOfSubmission]]),DAY(TblLocations[[#This Row],[ODK_DateOfSubmission]]))</f>
        <v>45127</v>
      </c>
      <c r="O3430" s="23" t="str">
        <f>_xlfn.CONCAT( YEAR(TblLocations[[#This Row],[ODK_DateOfSubmission]]), "-",TEXT( MONTH(TblLocations[[#This Row],[ODK_DateOfSubmission]]),"00"))</f>
        <v>2023-07</v>
      </c>
    </row>
    <row r="3431" spans="1:15" x14ac:dyDescent="0.25">
      <c r="A3431" s="13">
        <v>3504029</v>
      </c>
      <c r="B3431" s="1">
        <v>350402920</v>
      </c>
      <c r="C3431" s="1">
        <v>10301</v>
      </c>
      <c r="D3431" s="66">
        <v>45127</v>
      </c>
      <c r="E3431" s="54">
        <v>130</v>
      </c>
      <c r="F3431" s="56" t="s">
        <v>68</v>
      </c>
      <c r="G3431" s="56" t="s">
        <v>73</v>
      </c>
      <c r="H3431" s="56" t="s">
        <v>1059</v>
      </c>
      <c r="I3431" s="56" t="s">
        <v>1089</v>
      </c>
      <c r="J3431" s="54" t="s">
        <v>1090</v>
      </c>
      <c r="K3431" s="1">
        <v>31.069166239000001</v>
      </c>
      <c r="L3431" s="1">
        <v>46.283791055999998</v>
      </c>
      <c r="M3431" s="1">
        <v>9</v>
      </c>
      <c r="N3431" s="9">
        <f>DATE(YEAR(TblLocations[[#This Row],[ODK_DateOfSubmission]]),MONTH(TblLocations[[#This Row],[ODK_DateOfSubmission]]),DAY(TblLocations[[#This Row],[ODK_DateOfSubmission]]))</f>
        <v>45127</v>
      </c>
      <c r="O3431" s="23" t="str">
        <f>_xlfn.CONCAT( YEAR(TblLocations[[#This Row],[ODK_DateOfSubmission]]), "-",TEXT( MONTH(TblLocations[[#This Row],[ODK_DateOfSubmission]]),"00"))</f>
        <v>2023-07</v>
      </c>
    </row>
    <row r="3432" spans="1:15" x14ac:dyDescent="0.25">
      <c r="A3432" s="13">
        <v>3504030</v>
      </c>
      <c r="B3432" s="1">
        <v>350403020</v>
      </c>
      <c r="C3432" s="1">
        <v>24746</v>
      </c>
      <c r="D3432" s="66">
        <v>45116</v>
      </c>
      <c r="E3432" s="54">
        <v>130</v>
      </c>
      <c r="F3432" s="56" t="s">
        <v>68</v>
      </c>
      <c r="G3432" s="56" t="s">
        <v>73</v>
      </c>
      <c r="H3432" s="56" t="s">
        <v>1059</v>
      </c>
      <c r="I3432" s="56" t="s">
        <v>1489</v>
      </c>
      <c r="J3432" s="54" t="s">
        <v>463</v>
      </c>
      <c r="K3432" s="1">
        <v>31.042946248900002</v>
      </c>
      <c r="L3432" s="1">
        <v>46.274699394599999</v>
      </c>
      <c r="M3432" s="1">
        <v>1</v>
      </c>
      <c r="N3432" s="9">
        <f>DATE(YEAR(TblLocations[[#This Row],[ODK_DateOfSubmission]]),MONTH(TblLocations[[#This Row],[ODK_DateOfSubmission]]),DAY(TblLocations[[#This Row],[ODK_DateOfSubmission]]))</f>
        <v>45116</v>
      </c>
      <c r="O3432" s="23" t="str">
        <f>_xlfn.CONCAT( YEAR(TblLocations[[#This Row],[ODK_DateOfSubmission]]), "-",TEXT( MONTH(TblLocations[[#This Row],[ODK_DateOfSubmission]]),"00"))</f>
        <v>2023-07</v>
      </c>
    </row>
    <row r="3433" spans="1:15" x14ac:dyDescent="0.25">
      <c r="A3433" s="13">
        <v>3504031</v>
      </c>
      <c r="B3433" s="1">
        <v>350403120</v>
      </c>
      <c r="C3433" s="1">
        <v>21208</v>
      </c>
      <c r="D3433" s="66">
        <v>45127</v>
      </c>
      <c r="E3433" s="54">
        <v>130</v>
      </c>
      <c r="F3433" s="56" t="s">
        <v>68</v>
      </c>
      <c r="G3433" s="56" t="s">
        <v>73</v>
      </c>
      <c r="H3433" s="56" t="s">
        <v>1059</v>
      </c>
      <c r="I3433" s="56" t="s">
        <v>1091</v>
      </c>
      <c r="J3433" s="54" t="s">
        <v>380</v>
      </c>
      <c r="K3433" s="1">
        <v>31.067779245299999</v>
      </c>
      <c r="L3433" s="1">
        <v>46.249674558199999</v>
      </c>
      <c r="M3433" s="1">
        <v>5</v>
      </c>
      <c r="N3433" s="9">
        <f>DATE(YEAR(TblLocations[[#This Row],[ODK_DateOfSubmission]]),MONTH(TblLocations[[#This Row],[ODK_DateOfSubmission]]),DAY(TblLocations[[#This Row],[ODK_DateOfSubmission]]))</f>
        <v>45127</v>
      </c>
      <c r="O3433" s="23" t="str">
        <f>_xlfn.CONCAT( YEAR(TblLocations[[#This Row],[ODK_DateOfSubmission]]), "-",TEXT( MONTH(TblLocations[[#This Row],[ODK_DateOfSubmission]]),"00"))</f>
        <v>2023-07</v>
      </c>
    </row>
    <row r="3434" spans="1:15" x14ac:dyDescent="0.25">
      <c r="A3434" s="13">
        <v>3504031</v>
      </c>
      <c r="B3434" s="1">
        <v>350403120</v>
      </c>
      <c r="C3434" s="1">
        <v>21208</v>
      </c>
      <c r="D3434" s="66">
        <v>45127</v>
      </c>
      <c r="E3434" s="54">
        <v>130</v>
      </c>
      <c r="F3434" s="56" t="s">
        <v>68</v>
      </c>
      <c r="G3434" s="56" t="s">
        <v>73</v>
      </c>
      <c r="H3434" s="56" t="s">
        <v>1059</v>
      </c>
      <c r="I3434" s="56" t="s">
        <v>1091</v>
      </c>
      <c r="J3434" s="54" t="s">
        <v>380</v>
      </c>
      <c r="K3434" s="1">
        <v>31.067779245299999</v>
      </c>
      <c r="L3434" s="1">
        <v>46.249674558199999</v>
      </c>
      <c r="M3434" s="1">
        <v>17</v>
      </c>
      <c r="N3434" s="9">
        <f>DATE(YEAR(TblLocations[[#This Row],[ODK_DateOfSubmission]]),MONTH(TblLocations[[#This Row],[ODK_DateOfSubmission]]),DAY(TblLocations[[#This Row],[ODK_DateOfSubmission]]))</f>
        <v>45127</v>
      </c>
      <c r="O3434" s="23" t="str">
        <f>_xlfn.CONCAT( YEAR(TblLocations[[#This Row],[ODK_DateOfSubmission]]), "-",TEXT( MONTH(TblLocations[[#This Row],[ODK_DateOfSubmission]]),"00"))</f>
        <v>2023-07</v>
      </c>
    </row>
    <row r="3435" spans="1:15" x14ac:dyDescent="0.25">
      <c r="A3435" s="13">
        <v>3504031</v>
      </c>
      <c r="B3435" s="1">
        <v>350403120</v>
      </c>
      <c r="C3435" s="1">
        <v>21208</v>
      </c>
      <c r="D3435" s="66">
        <v>45127</v>
      </c>
      <c r="E3435" s="54">
        <v>130</v>
      </c>
      <c r="F3435" s="56" t="s">
        <v>68</v>
      </c>
      <c r="G3435" s="56" t="s">
        <v>73</v>
      </c>
      <c r="H3435" s="56" t="s">
        <v>1059</v>
      </c>
      <c r="I3435" s="56" t="s">
        <v>1091</v>
      </c>
      <c r="J3435" s="54" t="s">
        <v>380</v>
      </c>
      <c r="K3435" s="1">
        <v>31.067779245299999</v>
      </c>
      <c r="L3435" s="1">
        <v>46.249674558199999</v>
      </c>
      <c r="M3435" s="1">
        <v>7</v>
      </c>
      <c r="N3435" s="9">
        <f>DATE(YEAR(TblLocations[[#This Row],[ODK_DateOfSubmission]]),MONTH(TblLocations[[#This Row],[ODK_DateOfSubmission]]),DAY(TblLocations[[#This Row],[ODK_DateOfSubmission]]))</f>
        <v>45127</v>
      </c>
      <c r="O3435" s="23" t="str">
        <f>_xlfn.CONCAT( YEAR(TblLocations[[#This Row],[ODK_DateOfSubmission]]), "-",TEXT( MONTH(TblLocations[[#This Row],[ODK_DateOfSubmission]]),"00"))</f>
        <v>2023-07</v>
      </c>
    </row>
    <row r="3436" spans="1:15" x14ac:dyDescent="0.25">
      <c r="A3436" s="13">
        <v>3504031</v>
      </c>
      <c r="B3436" s="1">
        <v>350403120</v>
      </c>
      <c r="C3436" s="1">
        <v>21208</v>
      </c>
      <c r="D3436" s="66">
        <v>45127</v>
      </c>
      <c r="E3436" s="54">
        <v>130</v>
      </c>
      <c r="F3436" s="56" t="s">
        <v>68</v>
      </c>
      <c r="G3436" s="56" t="s">
        <v>73</v>
      </c>
      <c r="H3436" s="56" t="s">
        <v>1059</v>
      </c>
      <c r="I3436" s="56" t="s">
        <v>1091</v>
      </c>
      <c r="J3436" s="54" t="s">
        <v>380</v>
      </c>
      <c r="K3436" s="1">
        <v>31.067779245299999</v>
      </c>
      <c r="L3436" s="1">
        <v>46.249674558199999</v>
      </c>
      <c r="M3436" s="1">
        <v>5</v>
      </c>
      <c r="N3436" s="9">
        <f>DATE(YEAR(TblLocations[[#This Row],[ODK_DateOfSubmission]]),MONTH(TblLocations[[#This Row],[ODK_DateOfSubmission]]),DAY(TblLocations[[#This Row],[ODK_DateOfSubmission]]))</f>
        <v>45127</v>
      </c>
      <c r="O3436" s="23" t="str">
        <f>_xlfn.CONCAT( YEAR(TblLocations[[#This Row],[ODK_DateOfSubmission]]), "-",TEXT( MONTH(TblLocations[[#This Row],[ODK_DateOfSubmission]]),"00"))</f>
        <v>2023-07</v>
      </c>
    </row>
    <row r="3437" spans="1:15" x14ac:dyDescent="0.25">
      <c r="A3437" s="13">
        <v>3504031</v>
      </c>
      <c r="B3437" s="1">
        <v>350403120</v>
      </c>
      <c r="C3437" s="1">
        <v>21208</v>
      </c>
      <c r="D3437" s="66">
        <v>45127</v>
      </c>
      <c r="E3437" s="54">
        <v>130</v>
      </c>
      <c r="F3437" s="56" t="s">
        <v>68</v>
      </c>
      <c r="G3437" s="56" t="s">
        <v>73</v>
      </c>
      <c r="H3437" s="56" t="s">
        <v>1059</v>
      </c>
      <c r="I3437" s="56" t="s">
        <v>1091</v>
      </c>
      <c r="J3437" s="54" t="s">
        <v>380</v>
      </c>
      <c r="K3437" s="1">
        <v>31.067779245299999</v>
      </c>
      <c r="L3437" s="1">
        <v>46.249674558199999</v>
      </c>
      <c r="M3437" s="1">
        <v>5</v>
      </c>
      <c r="N3437" s="9">
        <f>DATE(YEAR(TblLocations[[#This Row],[ODK_DateOfSubmission]]),MONTH(TblLocations[[#This Row],[ODK_DateOfSubmission]]),DAY(TblLocations[[#This Row],[ODK_DateOfSubmission]]))</f>
        <v>45127</v>
      </c>
      <c r="O3437" s="23" t="str">
        <f>_xlfn.CONCAT( YEAR(TblLocations[[#This Row],[ODK_DateOfSubmission]]), "-",TEXT( MONTH(TblLocations[[#This Row],[ODK_DateOfSubmission]]),"00"))</f>
        <v>2023-07</v>
      </c>
    </row>
    <row r="3438" spans="1:15" x14ac:dyDescent="0.25">
      <c r="A3438" s="13">
        <v>3504032</v>
      </c>
      <c r="B3438" s="1">
        <v>350403220</v>
      </c>
      <c r="C3438" s="1">
        <v>24750</v>
      </c>
      <c r="D3438" s="66">
        <v>45118</v>
      </c>
      <c r="E3438" s="54">
        <v>130</v>
      </c>
      <c r="F3438" s="56" t="s">
        <v>68</v>
      </c>
      <c r="G3438" s="56" t="s">
        <v>73</v>
      </c>
      <c r="H3438" s="56" t="s">
        <v>1059</v>
      </c>
      <c r="I3438" s="56" t="s">
        <v>1092</v>
      </c>
      <c r="J3438" s="54" t="s">
        <v>1093</v>
      </c>
      <c r="K3438" s="1">
        <v>31.034273341199999</v>
      </c>
      <c r="L3438" s="1">
        <v>46.238222611899999</v>
      </c>
      <c r="M3438" s="1">
        <v>5</v>
      </c>
      <c r="N3438" s="9">
        <f>DATE(YEAR(TblLocations[[#This Row],[ODK_DateOfSubmission]]),MONTH(TblLocations[[#This Row],[ODK_DateOfSubmission]]),DAY(TblLocations[[#This Row],[ODK_DateOfSubmission]]))</f>
        <v>45118</v>
      </c>
      <c r="O3438" s="23" t="str">
        <f>_xlfn.CONCAT( YEAR(TblLocations[[#This Row],[ODK_DateOfSubmission]]), "-",TEXT( MONTH(TblLocations[[#This Row],[ODK_DateOfSubmission]]),"00"))</f>
        <v>2023-07</v>
      </c>
    </row>
    <row r="3439" spans="1:15" x14ac:dyDescent="0.25">
      <c r="A3439" s="13">
        <v>3504032</v>
      </c>
      <c r="B3439" s="1">
        <v>350403220</v>
      </c>
      <c r="C3439" s="1">
        <v>24750</v>
      </c>
      <c r="D3439" s="66">
        <v>45118</v>
      </c>
      <c r="E3439" s="54">
        <v>130</v>
      </c>
      <c r="F3439" s="56" t="s">
        <v>68</v>
      </c>
      <c r="G3439" s="56" t="s">
        <v>73</v>
      </c>
      <c r="H3439" s="56" t="s">
        <v>1059</v>
      </c>
      <c r="I3439" s="56" t="s">
        <v>1092</v>
      </c>
      <c r="J3439" s="54" t="s">
        <v>1093</v>
      </c>
      <c r="K3439" s="1">
        <v>31.034273341199999</v>
      </c>
      <c r="L3439" s="1">
        <v>46.238222611899999</v>
      </c>
      <c r="M3439" s="1">
        <v>4</v>
      </c>
      <c r="N3439" s="9">
        <f>DATE(YEAR(TblLocations[[#This Row],[ODK_DateOfSubmission]]),MONTH(TblLocations[[#This Row],[ODK_DateOfSubmission]]),DAY(TblLocations[[#This Row],[ODK_DateOfSubmission]]))</f>
        <v>45118</v>
      </c>
      <c r="O3439" s="23" t="str">
        <f>_xlfn.CONCAT( YEAR(TblLocations[[#This Row],[ODK_DateOfSubmission]]), "-",TEXT( MONTH(TblLocations[[#This Row],[ODK_DateOfSubmission]]),"00"))</f>
        <v>2023-07</v>
      </c>
    </row>
    <row r="3440" spans="1:15" x14ac:dyDescent="0.25">
      <c r="A3440" s="13">
        <v>3504033</v>
      </c>
      <c r="B3440" s="1">
        <v>350403320</v>
      </c>
      <c r="C3440" s="1">
        <v>10259</v>
      </c>
      <c r="D3440" s="66">
        <v>45129</v>
      </c>
      <c r="E3440" s="54">
        <v>130</v>
      </c>
      <c r="F3440" s="56" t="s">
        <v>68</v>
      </c>
      <c r="G3440" s="56" t="s">
        <v>73</v>
      </c>
      <c r="H3440" s="56" t="s">
        <v>1059</v>
      </c>
      <c r="I3440" s="56" t="s">
        <v>1094</v>
      </c>
      <c r="J3440" s="54" t="s">
        <v>1095</v>
      </c>
      <c r="K3440" s="1">
        <v>31.045411312199999</v>
      </c>
      <c r="L3440" s="1">
        <v>46.277832423</v>
      </c>
      <c r="M3440" s="1">
        <v>20</v>
      </c>
      <c r="N3440" s="9">
        <f>DATE(YEAR(TblLocations[[#This Row],[ODK_DateOfSubmission]]),MONTH(TblLocations[[#This Row],[ODK_DateOfSubmission]]),DAY(TblLocations[[#This Row],[ODK_DateOfSubmission]]))</f>
        <v>45129</v>
      </c>
      <c r="O3440" s="23" t="str">
        <f>_xlfn.CONCAT( YEAR(TblLocations[[#This Row],[ODK_DateOfSubmission]]), "-",TEXT( MONTH(TblLocations[[#This Row],[ODK_DateOfSubmission]]),"00"))</f>
        <v>2023-07</v>
      </c>
    </row>
    <row r="3441" spans="1:15" x14ac:dyDescent="0.25">
      <c r="A3441" s="13">
        <v>3504033</v>
      </c>
      <c r="B3441" s="1">
        <v>350403320</v>
      </c>
      <c r="C3441" s="1">
        <v>10259</v>
      </c>
      <c r="D3441" s="66">
        <v>45129</v>
      </c>
      <c r="E3441" s="54">
        <v>130</v>
      </c>
      <c r="F3441" s="56" t="s">
        <v>68</v>
      </c>
      <c r="G3441" s="56" t="s">
        <v>73</v>
      </c>
      <c r="H3441" s="56" t="s">
        <v>1059</v>
      </c>
      <c r="I3441" s="56" t="s">
        <v>1094</v>
      </c>
      <c r="J3441" s="54" t="s">
        <v>1095</v>
      </c>
      <c r="K3441" s="1">
        <v>31.045411312199999</v>
      </c>
      <c r="L3441" s="1">
        <v>46.277832423</v>
      </c>
      <c r="M3441" s="1">
        <v>15</v>
      </c>
      <c r="N3441" s="9">
        <f>DATE(YEAR(TblLocations[[#This Row],[ODK_DateOfSubmission]]),MONTH(TblLocations[[#This Row],[ODK_DateOfSubmission]]),DAY(TblLocations[[#This Row],[ODK_DateOfSubmission]]))</f>
        <v>45129</v>
      </c>
      <c r="O3441" s="23" t="str">
        <f>_xlfn.CONCAT( YEAR(TblLocations[[#This Row],[ODK_DateOfSubmission]]), "-",TEXT( MONTH(TblLocations[[#This Row],[ODK_DateOfSubmission]]),"00"))</f>
        <v>2023-07</v>
      </c>
    </row>
    <row r="3442" spans="1:15" x14ac:dyDescent="0.25">
      <c r="A3442" s="13">
        <v>3504033</v>
      </c>
      <c r="B3442" s="1">
        <v>350403320</v>
      </c>
      <c r="C3442" s="1">
        <v>10259</v>
      </c>
      <c r="D3442" s="66">
        <v>45129</v>
      </c>
      <c r="E3442" s="54">
        <v>130</v>
      </c>
      <c r="F3442" s="56" t="s">
        <v>68</v>
      </c>
      <c r="G3442" s="56" t="s">
        <v>73</v>
      </c>
      <c r="H3442" s="56" t="s">
        <v>1059</v>
      </c>
      <c r="I3442" s="56" t="s">
        <v>1094</v>
      </c>
      <c r="J3442" s="54" t="s">
        <v>1095</v>
      </c>
      <c r="K3442" s="1">
        <v>31.045411312199999</v>
      </c>
      <c r="L3442" s="1">
        <v>46.277832423</v>
      </c>
      <c r="M3442" s="1">
        <v>7</v>
      </c>
      <c r="N3442" s="9">
        <f>DATE(YEAR(TblLocations[[#This Row],[ODK_DateOfSubmission]]),MONTH(TblLocations[[#This Row],[ODK_DateOfSubmission]]),DAY(TblLocations[[#This Row],[ODK_DateOfSubmission]]))</f>
        <v>45129</v>
      </c>
      <c r="O3442" s="23" t="str">
        <f>_xlfn.CONCAT( YEAR(TblLocations[[#This Row],[ODK_DateOfSubmission]]), "-",TEXT( MONTH(TblLocations[[#This Row],[ODK_DateOfSubmission]]),"00"))</f>
        <v>2023-07</v>
      </c>
    </row>
    <row r="3443" spans="1:15" x14ac:dyDescent="0.25">
      <c r="A3443" s="13">
        <v>3504033</v>
      </c>
      <c r="B3443" s="1">
        <v>350403320</v>
      </c>
      <c r="C3443" s="1">
        <v>10259</v>
      </c>
      <c r="D3443" s="66">
        <v>45129</v>
      </c>
      <c r="E3443" s="54">
        <v>130</v>
      </c>
      <c r="F3443" s="56" t="s">
        <v>68</v>
      </c>
      <c r="G3443" s="56" t="s">
        <v>73</v>
      </c>
      <c r="H3443" s="56" t="s">
        <v>1059</v>
      </c>
      <c r="I3443" s="56" t="s">
        <v>1094</v>
      </c>
      <c r="J3443" s="54" t="s">
        <v>1095</v>
      </c>
      <c r="K3443" s="1">
        <v>31.045411312199999</v>
      </c>
      <c r="L3443" s="1">
        <v>46.277832423</v>
      </c>
      <c r="M3443" s="1">
        <v>15</v>
      </c>
      <c r="N3443" s="9">
        <f>DATE(YEAR(TblLocations[[#This Row],[ODK_DateOfSubmission]]),MONTH(TblLocations[[#This Row],[ODK_DateOfSubmission]]),DAY(TblLocations[[#This Row],[ODK_DateOfSubmission]]))</f>
        <v>45129</v>
      </c>
      <c r="O3443" s="23" t="str">
        <f>_xlfn.CONCAT( YEAR(TblLocations[[#This Row],[ODK_DateOfSubmission]]), "-",TEXT( MONTH(TblLocations[[#This Row],[ODK_DateOfSubmission]]),"00"))</f>
        <v>2023-07</v>
      </c>
    </row>
    <row r="3444" spans="1:15" x14ac:dyDescent="0.25">
      <c r="A3444" s="13">
        <v>3504033</v>
      </c>
      <c r="B3444" s="1">
        <v>350403320</v>
      </c>
      <c r="C3444" s="1">
        <v>10259</v>
      </c>
      <c r="D3444" s="66">
        <v>45129</v>
      </c>
      <c r="E3444" s="54">
        <v>130</v>
      </c>
      <c r="F3444" s="56" t="s">
        <v>68</v>
      </c>
      <c r="G3444" s="56" t="s">
        <v>73</v>
      </c>
      <c r="H3444" s="56" t="s">
        <v>1059</v>
      </c>
      <c r="I3444" s="56" t="s">
        <v>1094</v>
      </c>
      <c r="J3444" s="54" t="s">
        <v>1095</v>
      </c>
      <c r="K3444" s="1">
        <v>31.045411312199999</v>
      </c>
      <c r="L3444" s="1">
        <v>46.277832423</v>
      </c>
      <c r="M3444" s="1">
        <v>15</v>
      </c>
      <c r="N3444" s="9">
        <f>DATE(YEAR(TblLocations[[#This Row],[ODK_DateOfSubmission]]),MONTH(TblLocations[[#This Row],[ODK_DateOfSubmission]]),DAY(TblLocations[[#This Row],[ODK_DateOfSubmission]]))</f>
        <v>45129</v>
      </c>
      <c r="O3444" s="23" t="str">
        <f>_xlfn.CONCAT( YEAR(TblLocations[[#This Row],[ODK_DateOfSubmission]]), "-",TEXT( MONTH(TblLocations[[#This Row],[ODK_DateOfSubmission]]),"00"))</f>
        <v>2023-07</v>
      </c>
    </row>
    <row r="3445" spans="1:15" x14ac:dyDescent="0.25">
      <c r="A3445" s="13">
        <v>3504034</v>
      </c>
      <c r="B3445" s="1">
        <v>350403420</v>
      </c>
      <c r="C3445" s="1">
        <v>24742</v>
      </c>
      <c r="D3445" s="66">
        <v>45116</v>
      </c>
      <c r="E3445" s="54">
        <v>130</v>
      </c>
      <c r="F3445" s="56" t="s">
        <v>68</v>
      </c>
      <c r="G3445" s="56" t="s">
        <v>73</v>
      </c>
      <c r="H3445" s="56" t="s">
        <v>1059</v>
      </c>
      <c r="I3445" s="56" t="s">
        <v>1437</v>
      </c>
      <c r="J3445" s="54" t="s">
        <v>1438</v>
      </c>
      <c r="K3445" s="1">
        <v>31.060090237699999</v>
      </c>
      <c r="L3445" s="1">
        <v>46.277220867600001</v>
      </c>
      <c r="M3445" s="1">
        <v>1</v>
      </c>
      <c r="N3445" s="9">
        <f>DATE(YEAR(TblLocations[[#This Row],[ODK_DateOfSubmission]]),MONTH(TblLocations[[#This Row],[ODK_DateOfSubmission]]),DAY(TblLocations[[#This Row],[ODK_DateOfSubmission]]))</f>
        <v>45116</v>
      </c>
      <c r="O3445" s="23" t="str">
        <f>_xlfn.CONCAT( YEAR(TblLocations[[#This Row],[ODK_DateOfSubmission]]), "-",TEXT( MONTH(TblLocations[[#This Row],[ODK_DateOfSubmission]]),"00"))</f>
        <v>2023-07</v>
      </c>
    </row>
    <row r="3446" spans="1:15" x14ac:dyDescent="0.25">
      <c r="A3446" s="13">
        <v>3504035</v>
      </c>
      <c r="B3446" s="1">
        <v>350403520</v>
      </c>
      <c r="C3446" s="1">
        <v>9398</v>
      </c>
      <c r="D3446" s="66">
        <v>45097</v>
      </c>
      <c r="E3446" s="54">
        <v>130</v>
      </c>
      <c r="F3446" s="56" t="s">
        <v>68</v>
      </c>
      <c r="G3446" s="56" t="s">
        <v>73</v>
      </c>
      <c r="H3446" s="56" t="s">
        <v>1059</v>
      </c>
      <c r="I3446" s="56" t="s">
        <v>1439</v>
      </c>
      <c r="J3446" s="54" t="s">
        <v>216</v>
      </c>
      <c r="K3446" s="1">
        <v>31.069961183</v>
      </c>
      <c r="L3446" s="1">
        <v>46.270024445899999</v>
      </c>
      <c r="M3446" s="1">
        <v>3</v>
      </c>
      <c r="N3446" s="9">
        <f>DATE(YEAR(TblLocations[[#This Row],[ODK_DateOfSubmission]]),MONTH(TblLocations[[#This Row],[ODK_DateOfSubmission]]),DAY(TblLocations[[#This Row],[ODK_DateOfSubmission]]))</f>
        <v>45097</v>
      </c>
      <c r="O3446" s="23" t="str">
        <f>_xlfn.CONCAT( YEAR(TblLocations[[#This Row],[ODK_DateOfSubmission]]), "-",TEXT( MONTH(TblLocations[[#This Row],[ODK_DateOfSubmission]]),"00"))</f>
        <v>2023-06</v>
      </c>
    </row>
    <row r="3447" spans="1:15" x14ac:dyDescent="0.25">
      <c r="A3447" s="13">
        <v>3504036</v>
      </c>
      <c r="B3447" s="1">
        <v>350403620</v>
      </c>
      <c r="C3447" s="1">
        <v>23683</v>
      </c>
      <c r="D3447" s="66">
        <v>45118</v>
      </c>
      <c r="E3447" s="54">
        <v>130</v>
      </c>
      <c r="F3447" s="56" t="s">
        <v>68</v>
      </c>
      <c r="G3447" s="56" t="s">
        <v>73</v>
      </c>
      <c r="H3447" s="56" t="s">
        <v>1059</v>
      </c>
      <c r="I3447" s="56" t="s">
        <v>1096</v>
      </c>
      <c r="J3447" s="54" t="s">
        <v>1097</v>
      </c>
      <c r="K3447" s="1">
        <v>31.03290329</v>
      </c>
      <c r="L3447" s="1">
        <v>46.251552429999997</v>
      </c>
      <c r="M3447" s="1">
        <v>4</v>
      </c>
      <c r="N3447" s="9">
        <f>DATE(YEAR(TblLocations[[#This Row],[ODK_DateOfSubmission]]),MONTH(TblLocations[[#This Row],[ODK_DateOfSubmission]]),DAY(TblLocations[[#This Row],[ODK_DateOfSubmission]]))</f>
        <v>45118</v>
      </c>
      <c r="O3447" s="23" t="str">
        <f>_xlfn.CONCAT( YEAR(TblLocations[[#This Row],[ODK_DateOfSubmission]]), "-",TEXT( MONTH(TblLocations[[#This Row],[ODK_DateOfSubmission]]),"00"))</f>
        <v>2023-07</v>
      </c>
    </row>
    <row r="3448" spans="1:15" x14ac:dyDescent="0.25">
      <c r="A3448" s="13">
        <v>3504036</v>
      </c>
      <c r="B3448" s="1">
        <v>350403620</v>
      </c>
      <c r="C3448" s="1">
        <v>23683</v>
      </c>
      <c r="D3448" s="66">
        <v>45118</v>
      </c>
      <c r="E3448" s="54">
        <v>130</v>
      </c>
      <c r="F3448" s="56" t="s">
        <v>68</v>
      </c>
      <c r="G3448" s="56" t="s">
        <v>73</v>
      </c>
      <c r="H3448" s="56" t="s">
        <v>1059</v>
      </c>
      <c r="I3448" s="56" t="s">
        <v>1096</v>
      </c>
      <c r="J3448" s="54" t="s">
        <v>1097</v>
      </c>
      <c r="K3448" s="1">
        <v>31.03290329</v>
      </c>
      <c r="L3448" s="1">
        <v>46.251552429999997</v>
      </c>
      <c r="M3448" s="1">
        <v>2</v>
      </c>
      <c r="N3448" s="9">
        <f>DATE(YEAR(TblLocations[[#This Row],[ODK_DateOfSubmission]]),MONTH(TblLocations[[#This Row],[ODK_DateOfSubmission]]),DAY(TblLocations[[#This Row],[ODK_DateOfSubmission]]))</f>
        <v>45118</v>
      </c>
      <c r="O3448" s="23" t="str">
        <f>_xlfn.CONCAT( YEAR(TblLocations[[#This Row],[ODK_DateOfSubmission]]), "-",TEXT( MONTH(TblLocations[[#This Row],[ODK_DateOfSubmission]]),"00"))</f>
        <v>2023-07</v>
      </c>
    </row>
    <row r="3449" spans="1:15" x14ac:dyDescent="0.25">
      <c r="A3449" s="13">
        <v>3504036</v>
      </c>
      <c r="B3449" s="1">
        <v>350403620</v>
      </c>
      <c r="C3449" s="1">
        <v>23683</v>
      </c>
      <c r="D3449" s="66">
        <v>45118</v>
      </c>
      <c r="E3449" s="54">
        <v>130</v>
      </c>
      <c r="F3449" s="56" t="s">
        <v>68</v>
      </c>
      <c r="G3449" s="56" t="s">
        <v>73</v>
      </c>
      <c r="H3449" s="56" t="s">
        <v>1059</v>
      </c>
      <c r="I3449" s="56" t="s">
        <v>1096</v>
      </c>
      <c r="J3449" s="54" t="s">
        <v>1097</v>
      </c>
      <c r="K3449" s="1">
        <v>31.03290329</v>
      </c>
      <c r="L3449" s="1">
        <v>46.251552429999997</v>
      </c>
      <c r="M3449" s="1">
        <v>2</v>
      </c>
      <c r="N3449" s="9">
        <f>DATE(YEAR(TblLocations[[#This Row],[ODK_DateOfSubmission]]),MONTH(TblLocations[[#This Row],[ODK_DateOfSubmission]]),DAY(TblLocations[[#This Row],[ODK_DateOfSubmission]]))</f>
        <v>45118</v>
      </c>
      <c r="O3449" s="23" t="str">
        <f>_xlfn.CONCAT( YEAR(TblLocations[[#This Row],[ODK_DateOfSubmission]]), "-",TEXT( MONTH(TblLocations[[#This Row],[ODK_DateOfSubmission]]),"00"))</f>
        <v>2023-07</v>
      </c>
    </row>
    <row r="3450" spans="1:15" x14ac:dyDescent="0.25">
      <c r="A3450" s="13">
        <v>3504038</v>
      </c>
      <c r="B3450" s="1">
        <v>350403820</v>
      </c>
      <c r="C3450" s="1">
        <v>25528</v>
      </c>
      <c r="D3450" s="66">
        <v>45097</v>
      </c>
      <c r="E3450" s="54">
        <v>130</v>
      </c>
      <c r="F3450" s="56" t="s">
        <v>68</v>
      </c>
      <c r="G3450" s="56" t="s">
        <v>73</v>
      </c>
      <c r="H3450" s="56" t="s">
        <v>1059</v>
      </c>
      <c r="I3450" s="56" t="s">
        <v>1490</v>
      </c>
      <c r="J3450" s="54" t="s">
        <v>1491</v>
      </c>
      <c r="K3450" s="1">
        <v>31.053281055100001</v>
      </c>
      <c r="L3450" s="1">
        <v>46.253512804000003</v>
      </c>
      <c r="M3450" s="1">
        <v>1</v>
      </c>
      <c r="N3450" s="9">
        <f>DATE(YEAR(TblLocations[[#This Row],[ODK_DateOfSubmission]]),MONTH(TblLocations[[#This Row],[ODK_DateOfSubmission]]),DAY(TblLocations[[#This Row],[ODK_DateOfSubmission]]))</f>
        <v>45097</v>
      </c>
      <c r="O3450" s="23" t="str">
        <f>_xlfn.CONCAT( YEAR(TblLocations[[#This Row],[ODK_DateOfSubmission]]), "-",TEXT( MONTH(TblLocations[[#This Row],[ODK_DateOfSubmission]]),"00"))</f>
        <v>2023-06</v>
      </c>
    </row>
    <row r="3451" spans="1:15" x14ac:dyDescent="0.25">
      <c r="A3451" s="13">
        <v>3504038</v>
      </c>
      <c r="B3451" s="1">
        <v>350403820</v>
      </c>
      <c r="C3451" s="1">
        <v>25528</v>
      </c>
      <c r="D3451" s="66">
        <v>45097</v>
      </c>
      <c r="E3451" s="54">
        <v>130</v>
      </c>
      <c r="F3451" s="56" t="s">
        <v>68</v>
      </c>
      <c r="G3451" s="56" t="s">
        <v>73</v>
      </c>
      <c r="H3451" s="56" t="s">
        <v>1059</v>
      </c>
      <c r="I3451" s="56" t="s">
        <v>1490</v>
      </c>
      <c r="J3451" s="54" t="s">
        <v>1491</v>
      </c>
      <c r="K3451" s="1">
        <v>31.053281055100001</v>
      </c>
      <c r="L3451" s="1">
        <v>46.253512804000003</v>
      </c>
      <c r="M3451" s="1">
        <v>1</v>
      </c>
      <c r="N3451" s="9">
        <f>DATE(YEAR(TblLocations[[#This Row],[ODK_DateOfSubmission]]),MONTH(TblLocations[[#This Row],[ODK_DateOfSubmission]]),DAY(TblLocations[[#This Row],[ODK_DateOfSubmission]]))</f>
        <v>45097</v>
      </c>
      <c r="O3451" s="23" t="str">
        <f>_xlfn.CONCAT( YEAR(TblLocations[[#This Row],[ODK_DateOfSubmission]]), "-",TEXT( MONTH(TblLocations[[#This Row],[ODK_DateOfSubmission]]),"00"))</f>
        <v>2023-06</v>
      </c>
    </row>
    <row r="3452" spans="1:15" x14ac:dyDescent="0.25">
      <c r="A3452" s="13">
        <v>3504039</v>
      </c>
      <c r="B3452" s="1">
        <v>350403920</v>
      </c>
      <c r="C3452" s="1">
        <v>25531</v>
      </c>
      <c r="D3452" s="66">
        <v>45097</v>
      </c>
      <c r="E3452" s="54">
        <v>130</v>
      </c>
      <c r="F3452" s="56" t="s">
        <v>68</v>
      </c>
      <c r="G3452" s="56" t="s">
        <v>73</v>
      </c>
      <c r="H3452" s="56" t="s">
        <v>1059</v>
      </c>
      <c r="I3452" s="56" t="s">
        <v>1492</v>
      </c>
      <c r="J3452" s="54" t="s">
        <v>1493</v>
      </c>
      <c r="K3452" s="1">
        <v>31.046486166099999</v>
      </c>
      <c r="L3452" s="1">
        <v>46.2332439666</v>
      </c>
      <c r="M3452" s="1">
        <v>7</v>
      </c>
      <c r="N3452" s="9">
        <f>DATE(YEAR(TblLocations[[#This Row],[ODK_DateOfSubmission]]),MONTH(TblLocations[[#This Row],[ODK_DateOfSubmission]]),DAY(TblLocations[[#This Row],[ODK_DateOfSubmission]]))</f>
        <v>45097</v>
      </c>
      <c r="O3452" s="23" t="str">
        <f>_xlfn.CONCAT( YEAR(TblLocations[[#This Row],[ODK_DateOfSubmission]]), "-",TEXT( MONTH(TblLocations[[#This Row],[ODK_DateOfSubmission]]),"00"))</f>
        <v>2023-06</v>
      </c>
    </row>
    <row r="3453" spans="1:15" x14ac:dyDescent="0.25">
      <c r="A3453" s="13">
        <v>3504040</v>
      </c>
      <c r="B3453" s="1">
        <v>350404020</v>
      </c>
      <c r="C3453" s="1">
        <v>25530</v>
      </c>
      <c r="D3453" s="66">
        <v>45097</v>
      </c>
      <c r="E3453" s="54">
        <v>130</v>
      </c>
      <c r="F3453" s="56" t="s">
        <v>68</v>
      </c>
      <c r="G3453" s="56" t="s">
        <v>73</v>
      </c>
      <c r="H3453" s="56" t="s">
        <v>1059</v>
      </c>
      <c r="I3453" s="56" t="s">
        <v>1351</v>
      </c>
      <c r="J3453" s="54" t="s">
        <v>1352</v>
      </c>
      <c r="K3453" s="1">
        <v>31.076769222599999</v>
      </c>
      <c r="L3453" s="1">
        <v>46.264030067599997</v>
      </c>
      <c r="M3453" s="1">
        <v>2</v>
      </c>
      <c r="N3453" s="9">
        <f>DATE(YEAR(TblLocations[[#This Row],[ODK_DateOfSubmission]]),MONTH(TblLocations[[#This Row],[ODK_DateOfSubmission]]),DAY(TblLocations[[#This Row],[ODK_DateOfSubmission]]))</f>
        <v>45097</v>
      </c>
      <c r="O3453" s="23" t="str">
        <f>_xlfn.CONCAT( YEAR(TblLocations[[#This Row],[ODK_DateOfSubmission]]), "-",TEXT( MONTH(TblLocations[[#This Row],[ODK_DateOfSubmission]]),"00"))</f>
        <v>2023-06</v>
      </c>
    </row>
    <row r="3454" spans="1:15" x14ac:dyDescent="0.25">
      <c r="A3454" s="13">
        <v>3504040</v>
      </c>
      <c r="B3454" s="1">
        <v>350404020</v>
      </c>
      <c r="C3454" s="1">
        <v>25530</v>
      </c>
      <c r="D3454" s="66">
        <v>45097</v>
      </c>
      <c r="E3454" s="54">
        <v>130</v>
      </c>
      <c r="F3454" s="56" t="s">
        <v>68</v>
      </c>
      <c r="G3454" s="56" t="s">
        <v>73</v>
      </c>
      <c r="H3454" s="56" t="s">
        <v>1059</v>
      </c>
      <c r="I3454" s="56" t="s">
        <v>1351</v>
      </c>
      <c r="J3454" s="54" t="s">
        <v>1352</v>
      </c>
      <c r="K3454" s="1">
        <v>31.076769222599999</v>
      </c>
      <c r="L3454" s="1">
        <v>46.264030067599997</v>
      </c>
      <c r="M3454" s="1">
        <v>2</v>
      </c>
      <c r="N3454" s="9">
        <f>DATE(YEAR(TblLocations[[#This Row],[ODK_DateOfSubmission]]),MONTH(TblLocations[[#This Row],[ODK_DateOfSubmission]]),DAY(TblLocations[[#This Row],[ODK_DateOfSubmission]]))</f>
        <v>45097</v>
      </c>
      <c r="O3454" s="23" t="str">
        <f>_xlfn.CONCAT( YEAR(TblLocations[[#This Row],[ODK_DateOfSubmission]]), "-",TEXT( MONTH(TblLocations[[#This Row],[ODK_DateOfSubmission]]),"00"))</f>
        <v>2023-06</v>
      </c>
    </row>
    <row r="3455" spans="1:15" x14ac:dyDescent="0.25">
      <c r="A3455" s="13">
        <v>3504040</v>
      </c>
      <c r="B3455" s="1">
        <v>350404020</v>
      </c>
      <c r="C3455" s="1">
        <v>25530</v>
      </c>
      <c r="D3455" s="66">
        <v>45097</v>
      </c>
      <c r="E3455" s="54">
        <v>130</v>
      </c>
      <c r="F3455" s="56" t="s">
        <v>68</v>
      </c>
      <c r="G3455" s="56" t="s">
        <v>73</v>
      </c>
      <c r="H3455" s="56" t="s">
        <v>1059</v>
      </c>
      <c r="I3455" s="56" t="s">
        <v>1351</v>
      </c>
      <c r="J3455" s="54" t="s">
        <v>1352</v>
      </c>
      <c r="K3455" s="1">
        <v>31.076769222599999</v>
      </c>
      <c r="L3455" s="1">
        <v>46.264030067599997</v>
      </c>
      <c r="M3455" s="1">
        <v>1</v>
      </c>
      <c r="N3455" s="9">
        <f>DATE(YEAR(TblLocations[[#This Row],[ODK_DateOfSubmission]]),MONTH(TblLocations[[#This Row],[ODK_DateOfSubmission]]),DAY(TblLocations[[#This Row],[ODK_DateOfSubmission]]))</f>
        <v>45097</v>
      </c>
      <c r="O3455" s="23" t="str">
        <f>_xlfn.CONCAT( YEAR(TblLocations[[#This Row],[ODK_DateOfSubmission]]), "-",TEXT( MONTH(TblLocations[[#This Row],[ODK_DateOfSubmission]]),"00"))</f>
        <v>2023-06</v>
      </c>
    </row>
    <row r="3456" spans="1:15" x14ac:dyDescent="0.25">
      <c r="A3456" s="13">
        <v>3504041</v>
      </c>
      <c r="B3456" s="1">
        <v>350404120</v>
      </c>
      <c r="C3456" s="1">
        <v>25533</v>
      </c>
      <c r="D3456" s="66">
        <v>45117</v>
      </c>
      <c r="E3456" s="54">
        <v>130</v>
      </c>
      <c r="F3456" s="56" t="s">
        <v>68</v>
      </c>
      <c r="G3456" s="56" t="s">
        <v>73</v>
      </c>
      <c r="H3456" s="56" t="s">
        <v>1059</v>
      </c>
      <c r="I3456" s="56" t="s">
        <v>1098</v>
      </c>
      <c r="J3456" s="54" t="s">
        <v>1099</v>
      </c>
      <c r="K3456" s="1">
        <v>31.080862144499999</v>
      </c>
      <c r="L3456" s="1">
        <v>46.240087203599998</v>
      </c>
      <c r="M3456" s="1">
        <v>33</v>
      </c>
      <c r="N3456" s="9">
        <f>DATE(YEAR(TblLocations[[#This Row],[ODK_DateOfSubmission]]),MONTH(TblLocations[[#This Row],[ODK_DateOfSubmission]]),DAY(TblLocations[[#This Row],[ODK_DateOfSubmission]]))</f>
        <v>45117</v>
      </c>
      <c r="O3456" s="23" t="str">
        <f>_xlfn.CONCAT( YEAR(TblLocations[[#This Row],[ODK_DateOfSubmission]]), "-",TEXT( MONTH(TblLocations[[#This Row],[ODK_DateOfSubmission]]),"00"))</f>
        <v>2023-07</v>
      </c>
    </row>
    <row r="3457" spans="1:15" x14ac:dyDescent="0.25">
      <c r="A3457" s="13">
        <v>3504041</v>
      </c>
      <c r="B3457" s="1">
        <v>350404120</v>
      </c>
      <c r="C3457" s="1">
        <v>25533</v>
      </c>
      <c r="D3457" s="66">
        <v>45117</v>
      </c>
      <c r="E3457" s="54">
        <v>130</v>
      </c>
      <c r="F3457" s="56" t="s">
        <v>68</v>
      </c>
      <c r="G3457" s="56" t="s">
        <v>73</v>
      </c>
      <c r="H3457" s="56" t="s">
        <v>1059</v>
      </c>
      <c r="I3457" s="56" t="s">
        <v>1098</v>
      </c>
      <c r="J3457" s="54" t="s">
        <v>1099</v>
      </c>
      <c r="K3457" s="1">
        <v>31.080862144499999</v>
      </c>
      <c r="L3457" s="1">
        <v>46.240087203599998</v>
      </c>
      <c r="M3457" s="1">
        <v>31</v>
      </c>
      <c r="N3457" s="9">
        <f>DATE(YEAR(TblLocations[[#This Row],[ODK_DateOfSubmission]]),MONTH(TblLocations[[#This Row],[ODK_DateOfSubmission]]),DAY(TblLocations[[#This Row],[ODK_DateOfSubmission]]))</f>
        <v>45117</v>
      </c>
      <c r="O3457" s="23" t="str">
        <f>_xlfn.CONCAT( YEAR(TblLocations[[#This Row],[ODK_DateOfSubmission]]), "-",TEXT( MONTH(TblLocations[[#This Row],[ODK_DateOfSubmission]]),"00"))</f>
        <v>2023-07</v>
      </c>
    </row>
    <row r="3458" spans="1:15" x14ac:dyDescent="0.25">
      <c r="A3458" s="13">
        <v>3504041</v>
      </c>
      <c r="B3458" s="1">
        <v>350404120</v>
      </c>
      <c r="C3458" s="1">
        <v>25533</v>
      </c>
      <c r="D3458" s="66">
        <v>45117</v>
      </c>
      <c r="E3458" s="54">
        <v>130</v>
      </c>
      <c r="F3458" s="56" t="s">
        <v>68</v>
      </c>
      <c r="G3458" s="56" t="s">
        <v>73</v>
      </c>
      <c r="H3458" s="56" t="s">
        <v>1059</v>
      </c>
      <c r="I3458" s="56" t="s">
        <v>1098</v>
      </c>
      <c r="J3458" s="54" t="s">
        <v>1099</v>
      </c>
      <c r="K3458" s="1">
        <v>31.080862144499999</v>
      </c>
      <c r="L3458" s="1">
        <v>46.240087203599998</v>
      </c>
      <c r="M3458" s="1">
        <v>7</v>
      </c>
      <c r="N3458" s="9">
        <f>DATE(YEAR(TblLocations[[#This Row],[ODK_DateOfSubmission]]),MONTH(TblLocations[[#This Row],[ODK_DateOfSubmission]]),DAY(TblLocations[[#This Row],[ODK_DateOfSubmission]]))</f>
        <v>45117</v>
      </c>
      <c r="O3458" s="23" t="str">
        <f>_xlfn.CONCAT( YEAR(TblLocations[[#This Row],[ODK_DateOfSubmission]]), "-",TEXT( MONTH(TblLocations[[#This Row],[ODK_DateOfSubmission]]),"00"))</f>
        <v>2023-07</v>
      </c>
    </row>
    <row r="3459" spans="1:15" x14ac:dyDescent="0.25">
      <c r="A3459" s="13">
        <v>3504041</v>
      </c>
      <c r="B3459" s="1">
        <v>350404120</v>
      </c>
      <c r="C3459" s="1">
        <v>25533</v>
      </c>
      <c r="D3459" s="66">
        <v>45117</v>
      </c>
      <c r="E3459" s="54">
        <v>130</v>
      </c>
      <c r="F3459" s="56" t="s">
        <v>68</v>
      </c>
      <c r="G3459" s="56" t="s">
        <v>73</v>
      </c>
      <c r="H3459" s="56" t="s">
        <v>1059</v>
      </c>
      <c r="I3459" s="56" t="s">
        <v>1098</v>
      </c>
      <c r="J3459" s="54" t="s">
        <v>1099</v>
      </c>
      <c r="K3459" s="1">
        <v>31.080862144499999</v>
      </c>
      <c r="L3459" s="1">
        <v>46.240087203599998</v>
      </c>
      <c r="M3459" s="1">
        <v>11</v>
      </c>
      <c r="N3459" s="9">
        <f>DATE(YEAR(TblLocations[[#This Row],[ODK_DateOfSubmission]]),MONTH(TblLocations[[#This Row],[ODK_DateOfSubmission]]),DAY(TblLocations[[#This Row],[ODK_DateOfSubmission]]))</f>
        <v>45117</v>
      </c>
      <c r="O3459" s="23" t="str">
        <f>_xlfn.CONCAT( YEAR(TblLocations[[#This Row],[ODK_DateOfSubmission]]), "-",TEXT( MONTH(TblLocations[[#This Row],[ODK_DateOfSubmission]]),"00"))</f>
        <v>2023-07</v>
      </c>
    </row>
    <row r="3460" spans="1:15" x14ac:dyDescent="0.25">
      <c r="A3460" s="13">
        <v>3504041</v>
      </c>
      <c r="B3460" s="1">
        <v>350404120</v>
      </c>
      <c r="C3460" s="1">
        <v>25533</v>
      </c>
      <c r="D3460" s="66">
        <v>45117</v>
      </c>
      <c r="E3460" s="54">
        <v>130</v>
      </c>
      <c r="F3460" s="56" t="s">
        <v>68</v>
      </c>
      <c r="G3460" s="56" t="s">
        <v>73</v>
      </c>
      <c r="H3460" s="56" t="s">
        <v>1059</v>
      </c>
      <c r="I3460" s="56" t="s">
        <v>1098</v>
      </c>
      <c r="J3460" s="54" t="s">
        <v>1099</v>
      </c>
      <c r="K3460" s="1">
        <v>31.080862144499999</v>
      </c>
      <c r="L3460" s="1">
        <v>46.240087203599998</v>
      </c>
      <c r="M3460" s="1">
        <v>27</v>
      </c>
      <c r="N3460" s="9">
        <f>DATE(YEAR(TblLocations[[#This Row],[ODK_DateOfSubmission]]),MONTH(TblLocations[[#This Row],[ODK_DateOfSubmission]]),DAY(TblLocations[[#This Row],[ODK_DateOfSubmission]]))</f>
        <v>45117</v>
      </c>
      <c r="O3460" s="23" t="str">
        <f>_xlfn.CONCAT( YEAR(TblLocations[[#This Row],[ODK_DateOfSubmission]]), "-",TEXT( MONTH(TblLocations[[#This Row],[ODK_DateOfSubmission]]),"00"))</f>
        <v>2023-07</v>
      </c>
    </row>
    <row r="3461" spans="1:15" x14ac:dyDescent="0.25">
      <c r="A3461" s="13">
        <v>3504041</v>
      </c>
      <c r="B3461" s="1">
        <v>350404120</v>
      </c>
      <c r="C3461" s="1">
        <v>25533</v>
      </c>
      <c r="D3461" s="66">
        <v>45117</v>
      </c>
      <c r="E3461" s="54">
        <v>130</v>
      </c>
      <c r="F3461" s="56" t="s">
        <v>68</v>
      </c>
      <c r="G3461" s="56" t="s">
        <v>73</v>
      </c>
      <c r="H3461" s="56" t="s">
        <v>1059</v>
      </c>
      <c r="I3461" s="56" t="s">
        <v>1098</v>
      </c>
      <c r="J3461" s="54" t="s">
        <v>1099</v>
      </c>
      <c r="K3461" s="1">
        <v>31.080862144499999</v>
      </c>
      <c r="L3461" s="1">
        <v>46.240087203599998</v>
      </c>
      <c r="M3461" s="1">
        <v>15</v>
      </c>
      <c r="N3461" s="9">
        <f>DATE(YEAR(TblLocations[[#This Row],[ODK_DateOfSubmission]]),MONTH(TblLocations[[#This Row],[ODK_DateOfSubmission]]),DAY(TblLocations[[#This Row],[ODK_DateOfSubmission]]))</f>
        <v>45117</v>
      </c>
      <c r="O3461" s="23" t="str">
        <f>_xlfn.CONCAT( YEAR(TblLocations[[#This Row],[ODK_DateOfSubmission]]), "-",TEXT( MONTH(TblLocations[[#This Row],[ODK_DateOfSubmission]]),"00"))</f>
        <v>2023-07</v>
      </c>
    </row>
    <row r="3462" spans="1:15" x14ac:dyDescent="0.25">
      <c r="A3462" s="13">
        <v>3504042</v>
      </c>
      <c r="B3462" s="1">
        <v>350404220</v>
      </c>
      <c r="C3462" s="1">
        <v>10263</v>
      </c>
      <c r="D3462" s="66">
        <v>45105</v>
      </c>
      <c r="E3462" s="54">
        <v>130</v>
      </c>
      <c r="F3462" s="56" t="s">
        <v>68</v>
      </c>
      <c r="G3462" s="56" t="s">
        <v>73</v>
      </c>
      <c r="H3462" s="56" t="s">
        <v>1059</v>
      </c>
      <c r="I3462" s="56" t="s">
        <v>1100</v>
      </c>
      <c r="J3462" s="54" t="s">
        <v>1101</v>
      </c>
      <c r="K3462" s="1">
        <v>31.0802066016</v>
      </c>
      <c r="L3462" s="1">
        <v>46.235693895300003</v>
      </c>
      <c r="M3462" s="1">
        <v>15</v>
      </c>
      <c r="N3462" s="9">
        <f>DATE(YEAR(TblLocations[[#This Row],[ODK_DateOfSubmission]]),MONTH(TblLocations[[#This Row],[ODK_DateOfSubmission]]),DAY(TblLocations[[#This Row],[ODK_DateOfSubmission]]))</f>
        <v>45105</v>
      </c>
      <c r="O3462" s="23" t="str">
        <f>_xlfn.CONCAT( YEAR(TblLocations[[#This Row],[ODK_DateOfSubmission]]), "-",TEXT( MONTH(TblLocations[[#This Row],[ODK_DateOfSubmission]]),"00"))</f>
        <v>2023-06</v>
      </c>
    </row>
    <row r="3463" spans="1:15" x14ac:dyDescent="0.25">
      <c r="A3463" s="13">
        <v>3504042</v>
      </c>
      <c r="B3463" s="1">
        <v>350404220</v>
      </c>
      <c r="C3463" s="1">
        <v>10263</v>
      </c>
      <c r="D3463" s="66">
        <v>45105</v>
      </c>
      <c r="E3463" s="54">
        <v>130</v>
      </c>
      <c r="F3463" s="56" t="s">
        <v>68</v>
      </c>
      <c r="G3463" s="56" t="s">
        <v>73</v>
      </c>
      <c r="H3463" s="56" t="s">
        <v>1059</v>
      </c>
      <c r="I3463" s="56" t="s">
        <v>1100</v>
      </c>
      <c r="J3463" s="54" t="s">
        <v>1101</v>
      </c>
      <c r="K3463" s="1">
        <v>31.0802066016</v>
      </c>
      <c r="L3463" s="1">
        <v>46.235693895300003</v>
      </c>
      <c r="M3463" s="1">
        <v>10</v>
      </c>
      <c r="N3463" s="9">
        <f>DATE(YEAR(TblLocations[[#This Row],[ODK_DateOfSubmission]]),MONTH(TblLocations[[#This Row],[ODK_DateOfSubmission]]),DAY(TblLocations[[#This Row],[ODK_DateOfSubmission]]))</f>
        <v>45105</v>
      </c>
      <c r="O3463" s="23" t="str">
        <f>_xlfn.CONCAT( YEAR(TblLocations[[#This Row],[ODK_DateOfSubmission]]), "-",TEXT( MONTH(TblLocations[[#This Row],[ODK_DateOfSubmission]]),"00"))</f>
        <v>2023-06</v>
      </c>
    </row>
    <row r="3464" spans="1:15" x14ac:dyDescent="0.25">
      <c r="A3464" s="13">
        <v>3504042</v>
      </c>
      <c r="B3464" s="1">
        <v>350404220</v>
      </c>
      <c r="C3464" s="1">
        <v>10263</v>
      </c>
      <c r="D3464" s="66">
        <v>45105</v>
      </c>
      <c r="E3464" s="54">
        <v>130</v>
      </c>
      <c r="F3464" s="56" t="s">
        <v>68</v>
      </c>
      <c r="G3464" s="56" t="s">
        <v>73</v>
      </c>
      <c r="H3464" s="56" t="s">
        <v>1059</v>
      </c>
      <c r="I3464" s="56" t="s">
        <v>1100</v>
      </c>
      <c r="J3464" s="54" t="s">
        <v>1101</v>
      </c>
      <c r="K3464" s="1">
        <v>31.0802066016</v>
      </c>
      <c r="L3464" s="1">
        <v>46.235693895300003</v>
      </c>
      <c r="M3464" s="1">
        <v>5</v>
      </c>
      <c r="N3464" s="9">
        <f>DATE(YEAR(TblLocations[[#This Row],[ODK_DateOfSubmission]]),MONTH(TblLocations[[#This Row],[ODK_DateOfSubmission]]),DAY(TblLocations[[#This Row],[ODK_DateOfSubmission]]))</f>
        <v>45105</v>
      </c>
      <c r="O3464" s="23" t="str">
        <f>_xlfn.CONCAT( YEAR(TblLocations[[#This Row],[ODK_DateOfSubmission]]), "-",TEXT( MONTH(TblLocations[[#This Row],[ODK_DateOfSubmission]]),"00"))</f>
        <v>2023-06</v>
      </c>
    </row>
    <row r="3465" spans="1:15" x14ac:dyDescent="0.25">
      <c r="A3465" s="13">
        <v>3504044</v>
      </c>
      <c r="B3465" s="1">
        <v>350404420</v>
      </c>
      <c r="C3465" s="1">
        <v>25527</v>
      </c>
      <c r="D3465" s="66">
        <v>45097</v>
      </c>
      <c r="E3465" s="54">
        <v>130</v>
      </c>
      <c r="F3465" s="56" t="s">
        <v>68</v>
      </c>
      <c r="G3465" s="56" t="s">
        <v>73</v>
      </c>
      <c r="H3465" s="56" t="s">
        <v>1059</v>
      </c>
      <c r="I3465" s="56" t="s">
        <v>1494</v>
      </c>
      <c r="J3465" s="54" t="s">
        <v>1495</v>
      </c>
      <c r="K3465" s="1">
        <v>31.058777803800002</v>
      </c>
      <c r="L3465" s="1">
        <v>46.257208607000003</v>
      </c>
      <c r="M3465" s="1">
        <v>1</v>
      </c>
      <c r="N3465" s="9">
        <f>DATE(YEAR(TblLocations[[#This Row],[ODK_DateOfSubmission]]),MONTH(TblLocations[[#This Row],[ODK_DateOfSubmission]]),DAY(TblLocations[[#This Row],[ODK_DateOfSubmission]]))</f>
        <v>45097</v>
      </c>
      <c r="O3465" s="23" t="str">
        <f>_xlfn.CONCAT( YEAR(TblLocations[[#This Row],[ODK_DateOfSubmission]]), "-",TEXT( MONTH(TblLocations[[#This Row],[ODK_DateOfSubmission]]),"00"))</f>
        <v>2023-06</v>
      </c>
    </row>
    <row r="3466" spans="1:15" x14ac:dyDescent="0.25">
      <c r="A3466" s="13">
        <v>3504044</v>
      </c>
      <c r="B3466" s="1">
        <v>350404420</v>
      </c>
      <c r="C3466" s="1">
        <v>25527</v>
      </c>
      <c r="D3466" s="66">
        <v>45097</v>
      </c>
      <c r="E3466" s="54">
        <v>130</v>
      </c>
      <c r="F3466" s="56" t="s">
        <v>68</v>
      </c>
      <c r="G3466" s="56" t="s">
        <v>73</v>
      </c>
      <c r="H3466" s="56" t="s">
        <v>1059</v>
      </c>
      <c r="I3466" s="56" t="s">
        <v>1494</v>
      </c>
      <c r="J3466" s="54" t="s">
        <v>1495</v>
      </c>
      <c r="K3466" s="1">
        <v>31.058777803800002</v>
      </c>
      <c r="L3466" s="1">
        <v>46.257208607000003</v>
      </c>
      <c r="M3466" s="1">
        <v>1</v>
      </c>
      <c r="N3466" s="9">
        <f>DATE(YEAR(TblLocations[[#This Row],[ODK_DateOfSubmission]]),MONTH(TblLocations[[#This Row],[ODK_DateOfSubmission]]),DAY(TblLocations[[#This Row],[ODK_DateOfSubmission]]))</f>
        <v>45097</v>
      </c>
      <c r="O3466" s="23" t="str">
        <f>_xlfn.CONCAT( YEAR(TblLocations[[#This Row],[ODK_DateOfSubmission]]), "-",TEXT( MONTH(TblLocations[[#This Row],[ODK_DateOfSubmission]]),"00"))</f>
        <v>2023-06</v>
      </c>
    </row>
    <row r="3467" spans="1:15" x14ac:dyDescent="0.25">
      <c r="A3467" s="13">
        <v>3504044</v>
      </c>
      <c r="B3467" s="1">
        <v>350404420</v>
      </c>
      <c r="C3467" s="1">
        <v>25527</v>
      </c>
      <c r="D3467" s="66">
        <v>45097</v>
      </c>
      <c r="E3467" s="54">
        <v>130</v>
      </c>
      <c r="F3467" s="56" t="s">
        <v>68</v>
      </c>
      <c r="G3467" s="56" t="s">
        <v>73</v>
      </c>
      <c r="H3467" s="56" t="s">
        <v>1059</v>
      </c>
      <c r="I3467" s="56" t="s">
        <v>1494</v>
      </c>
      <c r="J3467" s="54" t="s">
        <v>1495</v>
      </c>
      <c r="K3467" s="1">
        <v>31.058777803800002</v>
      </c>
      <c r="L3467" s="1">
        <v>46.257208607000003</v>
      </c>
      <c r="M3467" s="1">
        <v>2</v>
      </c>
      <c r="N3467" s="9">
        <f>DATE(YEAR(TblLocations[[#This Row],[ODK_DateOfSubmission]]),MONTH(TblLocations[[#This Row],[ODK_DateOfSubmission]]),DAY(TblLocations[[#This Row],[ODK_DateOfSubmission]]))</f>
        <v>45097</v>
      </c>
      <c r="O3467" s="23" t="str">
        <f>_xlfn.CONCAT( YEAR(TblLocations[[#This Row],[ODK_DateOfSubmission]]), "-",TEXT( MONTH(TblLocations[[#This Row],[ODK_DateOfSubmission]]),"00"))</f>
        <v>2023-06</v>
      </c>
    </row>
    <row r="3468" spans="1:15" x14ac:dyDescent="0.25">
      <c r="A3468" s="13">
        <v>3504045</v>
      </c>
      <c r="B3468" s="1">
        <v>350404520</v>
      </c>
      <c r="C3468" s="1">
        <v>22344</v>
      </c>
      <c r="D3468" s="66">
        <v>45116</v>
      </c>
      <c r="E3468" s="54">
        <v>130</v>
      </c>
      <c r="F3468" s="56" t="s">
        <v>68</v>
      </c>
      <c r="G3468" s="56" t="s">
        <v>73</v>
      </c>
      <c r="H3468" s="56" t="s">
        <v>1059</v>
      </c>
      <c r="I3468" s="56" t="s">
        <v>1408</v>
      </c>
      <c r="J3468" s="54" t="s">
        <v>1409</v>
      </c>
      <c r="K3468" s="1">
        <v>31.048519000500001</v>
      </c>
      <c r="L3468" s="1">
        <v>46.257282930099997</v>
      </c>
      <c r="M3468" s="1">
        <v>2</v>
      </c>
      <c r="N3468" s="9">
        <f>DATE(YEAR(TblLocations[[#This Row],[ODK_DateOfSubmission]]),MONTH(TblLocations[[#This Row],[ODK_DateOfSubmission]]),DAY(TblLocations[[#This Row],[ODK_DateOfSubmission]]))</f>
        <v>45116</v>
      </c>
      <c r="O3468" s="23" t="str">
        <f>_xlfn.CONCAT( YEAR(TblLocations[[#This Row],[ODK_DateOfSubmission]]), "-",TEXT( MONTH(TblLocations[[#This Row],[ODK_DateOfSubmission]]),"00"))</f>
        <v>2023-07</v>
      </c>
    </row>
    <row r="3469" spans="1:15" x14ac:dyDescent="0.25">
      <c r="A3469" s="13">
        <v>3504045</v>
      </c>
      <c r="B3469" s="1">
        <v>350404520</v>
      </c>
      <c r="C3469" s="1">
        <v>22344</v>
      </c>
      <c r="D3469" s="66">
        <v>45116</v>
      </c>
      <c r="E3469" s="54">
        <v>130</v>
      </c>
      <c r="F3469" s="56" t="s">
        <v>68</v>
      </c>
      <c r="G3469" s="56" t="s">
        <v>73</v>
      </c>
      <c r="H3469" s="56" t="s">
        <v>1059</v>
      </c>
      <c r="I3469" s="56" t="s">
        <v>1408</v>
      </c>
      <c r="J3469" s="54" t="s">
        <v>1409</v>
      </c>
      <c r="K3469" s="1">
        <v>31.048519000500001</v>
      </c>
      <c r="L3469" s="1">
        <v>46.257282930099997</v>
      </c>
      <c r="M3469" s="1">
        <v>3</v>
      </c>
      <c r="N3469" s="9">
        <f>DATE(YEAR(TblLocations[[#This Row],[ODK_DateOfSubmission]]),MONTH(TblLocations[[#This Row],[ODK_DateOfSubmission]]),DAY(TblLocations[[#This Row],[ODK_DateOfSubmission]]))</f>
        <v>45116</v>
      </c>
      <c r="O3469" s="23" t="str">
        <f>_xlfn.CONCAT( YEAR(TblLocations[[#This Row],[ODK_DateOfSubmission]]), "-",TEXT( MONTH(TblLocations[[#This Row],[ODK_DateOfSubmission]]),"00"))</f>
        <v>2023-07</v>
      </c>
    </row>
    <row r="3470" spans="1:15" x14ac:dyDescent="0.25">
      <c r="A3470" s="13">
        <v>3504045</v>
      </c>
      <c r="B3470" s="1">
        <v>350404520</v>
      </c>
      <c r="C3470" s="1">
        <v>22344</v>
      </c>
      <c r="D3470" s="66">
        <v>45116</v>
      </c>
      <c r="E3470" s="54">
        <v>130</v>
      </c>
      <c r="F3470" s="56" t="s">
        <v>68</v>
      </c>
      <c r="G3470" s="56" t="s">
        <v>73</v>
      </c>
      <c r="H3470" s="56" t="s">
        <v>1059</v>
      </c>
      <c r="I3470" s="56" t="s">
        <v>1408</v>
      </c>
      <c r="J3470" s="54" t="s">
        <v>1409</v>
      </c>
      <c r="K3470" s="1">
        <v>31.048519000500001</v>
      </c>
      <c r="L3470" s="1">
        <v>46.257282930099997</v>
      </c>
      <c r="M3470" s="1">
        <v>2</v>
      </c>
      <c r="N3470" s="9">
        <f>DATE(YEAR(TblLocations[[#This Row],[ODK_DateOfSubmission]]),MONTH(TblLocations[[#This Row],[ODK_DateOfSubmission]]),DAY(TblLocations[[#This Row],[ODK_DateOfSubmission]]))</f>
        <v>45116</v>
      </c>
      <c r="O3470" s="23" t="str">
        <f>_xlfn.CONCAT( YEAR(TblLocations[[#This Row],[ODK_DateOfSubmission]]), "-",TEXT( MONTH(TblLocations[[#This Row],[ODK_DateOfSubmission]]),"00"))</f>
        <v>2023-07</v>
      </c>
    </row>
    <row r="3471" spans="1:15" x14ac:dyDescent="0.25">
      <c r="A3471" s="13">
        <v>3504046</v>
      </c>
      <c r="B3471" s="1">
        <v>350404620</v>
      </c>
      <c r="C3471" s="1">
        <v>10269</v>
      </c>
      <c r="D3471" s="66">
        <v>45139</v>
      </c>
      <c r="E3471" s="54">
        <v>130</v>
      </c>
      <c r="F3471" s="56" t="s">
        <v>68</v>
      </c>
      <c r="G3471" s="56" t="s">
        <v>73</v>
      </c>
      <c r="H3471" s="56" t="s">
        <v>1102</v>
      </c>
      <c r="I3471" s="56" t="s">
        <v>1103</v>
      </c>
      <c r="J3471" s="54" t="s">
        <v>1104</v>
      </c>
      <c r="K3471" s="1">
        <v>31.041901284200001</v>
      </c>
      <c r="L3471" s="1">
        <v>46.3069539022</v>
      </c>
      <c r="M3471" s="1">
        <v>5</v>
      </c>
      <c r="N3471" s="9">
        <f>DATE(YEAR(TblLocations[[#This Row],[ODK_DateOfSubmission]]),MONTH(TblLocations[[#This Row],[ODK_DateOfSubmission]]),DAY(TblLocations[[#This Row],[ODK_DateOfSubmission]]))</f>
        <v>45139</v>
      </c>
      <c r="O3471" s="23" t="str">
        <f>_xlfn.CONCAT( YEAR(TblLocations[[#This Row],[ODK_DateOfSubmission]]), "-",TEXT( MONTH(TblLocations[[#This Row],[ODK_DateOfSubmission]]),"00"))</f>
        <v>2023-08</v>
      </c>
    </row>
    <row r="3472" spans="1:15" x14ac:dyDescent="0.25">
      <c r="A3472" s="13">
        <v>3504046</v>
      </c>
      <c r="B3472" s="1">
        <v>350404620</v>
      </c>
      <c r="C3472" s="1">
        <v>10269</v>
      </c>
      <c r="D3472" s="66">
        <v>45139</v>
      </c>
      <c r="E3472" s="54">
        <v>130</v>
      </c>
      <c r="F3472" s="56" t="s">
        <v>68</v>
      </c>
      <c r="G3472" s="56" t="s">
        <v>73</v>
      </c>
      <c r="H3472" s="56" t="s">
        <v>1102</v>
      </c>
      <c r="I3472" s="56" t="s">
        <v>1103</v>
      </c>
      <c r="J3472" s="54" t="s">
        <v>1104</v>
      </c>
      <c r="K3472" s="1">
        <v>31.041901284200001</v>
      </c>
      <c r="L3472" s="1">
        <v>46.3069539022</v>
      </c>
      <c r="M3472" s="1">
        <v>4</v>
      </c>
      <c r="N3472" s="9">
        <f>DATE(YEAR(TblLocations[[#This Row],[ODK_DateOfSubmission]]),MONTH(TblLocations[[#This Row],[ODK_DateOfSubmission]]),DAY(TblLocations[[#This Row],[ODK_DateOfSubmission]]))</f>
        <v>45139</v>
      </c>
      <c r="O3472" s="23" t="str">
        <f>_xlfn.CONCAT( YEAR(TblLocations[[#This Row],[ODK_DateOfSubmission]]), "-",TEXT( MONTH(TblLocations[[#This Row],[ODK_DateOfSubmission]]),"00"))</f>
        <v>2023-08</v>
      </c>
    </row>
    <row r="3473" spans="1:15" x14ac:dyDescent="0.25">
      <c r="A3473" s="13">
        <v>3504046</v>
      </c>
      <c r="B3473" s="1">
        <v>350404620</v>
      </c>
      <c r="C3473" s="1">
        <v>10269</v>
      </c>
      <c r="D3473" s="66">
        <v>45139</v>
      </c>
      <c r="E3473" s="54">
        <v>130</v>
      </c>
      <c r="F3473" s="56" t="s">
        <v>68</v>
      </c>
      <c r="G3473" s="56" t="s">
        <v>73</v>
      </c>
      <c r="H3473" s="56" t="s">
        <v>1102</v>
      </c>
      <c r="I3473" s="56" t="s">
        <v>1103</v>
      </c>
      <c r="J3473" s="54" t="s">
        <v>1104</v>
      </c>
      <c r="K3473" s="1">
        <v>31.041901284200001</v>
      </c>
      <c r="L3473" s="1">
        <v>46.3069539022</v>
      </c>
      <c r="M3473" s="1">
        <v>15</v>
      </c>
      <c r="N3473" s="9">
        <f>DATE(YEAR(TblLocations[[#This Row],[ODK_DateOfSubmission]]),MONTH(TblLocations[[#This Row],[ODK_DateOfSubmission]]),DAY(TblLocations[[#This Row],[ODK_DateOfSubmission]]))</f>
        <v>45139</v>
      </c>
      <c r="O3473" s="23" t="str">
        <f>_xlfn.CONCAT( YEAR(TblLocations[[#This Row],[ODK_DateOfSubmission]]), "-",TEXT( MONTH(TblLocations[[#This Row],[ODK_DateOfSubmission]]),"00"))</f>
        <v>2023-08</v>
      </c>
    </row>
    <row r="3474" spans="1:15" x14ac:dyDescent="0.25">
      <c r="A3474" s="13">
        <v>3504046</v>
      </c>
      <c r="B3474" s="1">
        <v>350404620</v>
      </c>
      <c r="C3474" s="1">
        <v>10269</v>
      </c>
      <c r="D3474" s="66">
        <v>45139</v>
      </c>
      <c r="E3474" s="54">
        <v>130</v>
      </c>
      <c r="F3474" s="56" t="s">
        <v>68</v>
      </c>
      <c r="G3474" s="56" t="s">
        <v>73</v>
      </c>
      <c r="H3474" s="56" t="s">
        <v>1102</v>
      </c>
      <c r="I3474" s="56" t="s">
        <v>1103</v>
      </c>
      <c r="J3474" s="54" t="s">
        <v>1104</v>
      </c>
      <c r="K3474" s="1">
        <v>31.041901284200001</v>
      </c>
      <c r="L3474" s="1">
        <v>46.3069539022</v>
      </c>
      <c r="M3474" s="1">
        <v>15</v>
      </c>
      <c r="N3474" s="9">
        <f>DATE(YEAR(TblLocations[[#This Row],[ODK_DateOfSubmission]]),MONTH(TblLocations[[#This Row],[ODK_DateOfSubmission]]),DAY(TblLocations[[#This Row],[ODK_DateOfSubmission]]))</f>
        <v>45139</v>
      </c>
      <c r="O3474" s="23" t="str">
        <f>_xlfn.CONCAT( YEAR(TblLocations[[#This Row],[ODK_DateOfSubmission]]), "-",TEXT( MONTH(TblLocations[[#This Row],[ODK_DateOfSubmission]]),"00"))</f>
        <v>2023-08</v>
      </c>
    </row>
    <row r="3475" spans="1:15" x14ac:dyDescent="0.25">
      <c r="A3475" s="13">
        <v>3504046</v>
      </c>
      <c r="B3475" s="1">
        <v>350404620</v>
      </c>
      <c r="C3475" s="1">
        <v>10269</v>
      </c>
      <c r="D3475" s="66">
        <v>45139</v>
      </c>
      <c r="E3475" s="54">
        <v>130</v>
      </c>
      <c r="F3475" s="56" t="s">
        <v>68</v>
      </c>
      <c r="G3475" s="56" t="s">
        <v>73</v>
      </c>
      <c r="H3475" s="56" t="s">
        <v>1102</v>
      </c>
      <c r="I3475" s="56" t="s">
        <v>1103</v>
      </c>
      <c r="J3475" s="54" t="s">
        <v>1104</v>
      </c>
      <c r="K3475" s="1">
        <v>31.041901284200001</v>
      </c>
      <c r="L3475" s="1">
        <v>46.3069539022</v>
      </c>
      <c r="M3475" s="1">
        <v>2</v>
      </c>
      <c r="N3475" s="9">
        <f>DATE(YEAR(TblLocations[[#This Row],[ODK_DateOfSubmission]]),MONTH(TblLocations[[#This Row],[ODK_DateOfSubmission]]),DAY(TblLocations[[#This Row],[ODK_DateOfSubmission]]))</f>
        <v>45139</v>
      </c>
      <c r="O3475" s="23" t="str">
        <f>_xlfn.CONCAT( YEAR(TblLocations[[#This Row],[ODK_DateOfSubmission]]), "-",TEXT( MONTH(TblLocations[[#This Row],[ODK_DateOfSubmission]]),"00"))</f>
        <v>2023-08</v>
      </c>
    </row>
    <row r="3476" spans="1:15" x14ac:dyDescent="0.25">
      <c r="A3476" s="13">
        <v>3504050</v>
      </c>
      <c r="B3476" s="1">
        <v>350405020</v>
      </c>
      <c r="C3476" s="1">
        <v>25760</v>
      </c>
      <c r="D3476" s="66">
        <v>45120</v>
      </c>
      <c r="E3476" s="54">
        <v>130</v>
      </c>
      <c r="F3476" s="56" t="s">
        <v>68</v>
      </c>
      <c r="G3476" s="56" t="s">
        <v>73</v>
      </c>
      <c r="H3476" s="56" t="s">
        <v>1059</v>
      </c>
      <c r="I3476" s="56" t="s">
        <v>1533</v>
      </c>
      <c r="J3476" s="54" t="s">
        <v>1534</v>
      </c>
      <c r="K3476" s="1">
        <v>30.981975211000002</v>
      </c>
      <c r="L3476" s="1">
        <v>46.3081693265</v>
      </c>
      <c r="M3476" s="1">
        <v>5</v>
      </c>
      <c r="N3476" s="9">
        <f>DATE(YEAR(TblLocations[[#This Row],[ODK_DateOfSubmission]]),MONTH(TblLocations[[#This Row],[ODK_DateOfSubmission]]),DAY(TblLocations[[#This Row],[ODK_DateOfSubmission]]))</f>
        <v>45120</v>
      </c>
      <c r="O3476" s="23" t="str">
        <f>_xlfn.CONCAT( YEAR(TblLocations[[#This Row],[ODK_DateOfSubmission]]), "-",TEXT( MONTH(TblLocations[[#This Row],[ODK_DateOfSubmission]]),"00"))</f>
        <v>2023-07</v>
      </c>
    </row>
    <row r="3477" spans="1:15" x14ac:dyDescent="0.25">
      <c r="A3477" s="13">
        <v>3504051</v>
      </c>
      <c r="B3477" s="1">
        <v>350405120</v>
      </c>
      <c r="C3477" s="1">
        <v>23685</v>
      </c>
      <c r="D3477" s="66">
        <v>45105</v>
      </c>
      <c r="E3477" s="54">
        <v>130</v>
      </c>
      <c r="F3477" s="56" t="s">
        <v>68</v>
      </c>
      <c r="G3477" s="56" t="s">
        <v>73</v>
      </c>
      <c r="H3477" s="56" t="s">
        <v>1059</v>
      </c>
      <c r="I3477" s="56" t="s">
        <v>1108</v>
      </c>
      <c r="J3477" s="54" t="s">
        <v>1109</v>
      </c>
      <c r="K3477" s="1">
        <v>31.087265559999999</v>
      </c>
      <c r="L3477" s="1">
        <v>46.241235476500002</v>
      </c>
      <c r="M3477" s="1">
        <v>3</v>
      </c>
      <c r="N3477" s="9">
        <f>DATE(YEAR(TblLocations[[#This Row],[ODK_DateOfSubmission]]),MONTH(TblLocations[[#This Row],[ODK_DateOfSubmission]]),DAY(TblLocations[[#This Row],[ODK_DateOfSubmission]]))</f>
        <v>45105</v>
      </c>
      <c r="O3477" s="23" t="str">
        <f>_xlfn.CONCAT( YEAR(TblLocations[[#This Row],[ODK_DateOfSubmission]]), "-",TEXT( MONTH(TblLocations[[#This Row],[ODK_DateOfSubmission]]),"00"))</f>
        <v>2023-06</v>
      </c>
    </row>
    <row r="3478" spans="1:15" x14ac:dyDescent="0.25">
      <c r="A3478" s="13">
        <v>3504051</v>
      </c>
      <c r="B3478" s="1">
        <v>350405120</v>
      </c>
      <c r="C3478" s="1">
        <v>23685</v>
      </c>
      <c r="D3478" s="66">
        <v>45105</v>
      </c>
      <c r="E3478" s="54">
        <v>130</v>
      </c>
      <c r="F3478" s="56" t="s">
        <v>68</v>
      </c>
      <c r="G3478" s="56" t="s">
        <v>73</v>
      </c>
      <c r="H3478" s="56" t="s">
        <v>1059</v>
      </c>
      <c r="I3478" s="56" t="s">
        <v>1108</v>
      </c>
      <c r="J3478" s="54" t="s">
        <v>1109</v>
      </c>
      <c r="K3478" s="1">
        <v>31.087265559999999</v>
      </c>
      <c r="L3478" s="1">
        <v>46.241235476500002</v>
      </c>
      <c r="M3478" s="1">
        <v>3</v>
      </c>
      <c r="N3478" s="9">
        <f>DATE(YEAR(TblLocations[[#This Row],[ODK_DateOfSubmission]]),MONTH(TblLocations[[#This Row],[ODK_DateOfSubmission]]),DAY(TblLocations[[#This Row],[ODK_DateOfSubmission]]))</f>
        <v>45105</v>
      </c>
      <c r="O3478" s="23" t="str">
        <f>_xlfn.CONCAT( YEAR(TblLocations[[#This Row],[ODK_DateOfSubmission]]), "-",TEXT( MONTH(TblLocations[[#This Row],[ODK_DateOfSubmission]]),"00"))</f>
        <v>2023-06</v>
      </c>
    </row>
    <row r="3479" spans="1:15" x14ac:dyDescent="0.25">
      <c r="A3479" s="13">
        <v>3504051</v>
      </c>
      <c r="B3479" s="1">
        <v>350405120</v>
      </c>
      <c r="C3479" s="1">
        <v>23685</v>
      </c>
      <c r="D3479" s="66">
        <v>45105</v>
      </c>
      <c r="E3479" s="54">
        <v>130</v>
      </c>
      <c r="F3479" s="56" t="s">
        <v>68</v>
      </c>
      <c r="G3479" s="56" t="s">
        <v>73</v>
      </c>
      <c r="H3479" s="56" t="s">
        <v>1059</v>
      </c>
      <c r="I3479" s="56" t="s">
        <v>1108</v>
      </c>
      <c r="J3479" s="54" t="s">
        <v>1109</v>
      </c>
      <c r="K3479" s="1">
        <v>31.087265559999999</v>
      </c>
      <c r="L3479" s="1">
        <v>46.241235476500002</v>
      </c>
      <c r="M3479" s="1">
        <v>6</v>
      </c>
      <c r="N3479" s="9">
        <f>DATE(YEAR(TblLocations[[#This Row],[ODK_DateOfSubmission]]),MONTH(TblLocations[[#This Row],[ODK_DateOfSubmission]]),DAY(TblLocations[[#This Row],[ODK_DateOfSubmission]]))</f>
        <v>45105</v>
      </c>
      <c r="O3479" s="23" t="str">
        <f>_xlfn.CONCAT( YEAR(TblLocations[[#This Row],[ODK_DateOfSubmission]]), "-",TEXT( MONTH(TblLocations[[#This Row],[ODK_DateOfSubmission]]),"00"))</f>
        <v>2023-06</v>
      </c>
    </row>
    <row r="3480" spans="1:15" x14ac:dyDescent="0.25">
      <c r="A3480" s="13">
        <v>3504051</v>
      </c>
      <c r="B3480" s="1">
        <v>350405120</v>
      </c>
      <c r="C3480" s="1">
        <v>23685</v>
      </c>
      <c r="D3480" s="66">
        <v>45105</v>
      </c>
      <c r="E3480" s="54">
        <v>130</v>
      </c>
      <c r="F3480" s="56" t="s">
        <v>68</v>
      </c>
      <c r="G3480" s="56" t="s">
        <v>73</v>
      </c>
      <c r="H3480" s="56" t="s">
        <v>1059</v>
      </c>
      <c r="I3480" s="56" t="s">
        <v>1108</v>
      </c>
      <c r="J3480" s="54" t="s">
        <v>1109</v>
      </c>
      <c r="K3480" s="1">
        <v>31.087265559999999</v>
      </c>
      <c r="L3480" s="1">
        <v>46.241235476500002</v>
      </c>
      <c r="M3480" s="1">
        <v>4</v>
      </c>
      <c r="N3480" s="9">
        <f>DATE(YEAR(TblLocations[[#This Row],[ODK_DateOfSubmission]]),MONTH(TblLocations[[#This Row],[ODK_DateOfSubmission]]),DAY(TblLocations[[#This Row],[ODK_DateOfSubmission]]))</f>
        <v>45105</v>
      </c>
      <c r="O3480" s="23" t="str">
        <f>_xlfn.CONCAT( YEAR(TblLocations[[#This Row],[ODK_DateOfSubmission]]), "-",TEXT( MONTH(TblLocations[[#This Row],[ODK_DateOfSubmission]]),"00"))</f>
        <v>2023-06</v>
      </c>
    </row>
    <row r="3481" spans="1:15" x14ac:dyDescent="0.25">
      <c r="A3481" s="13">
        <v>3504052</v>
      </c>
      <c r="B3481" s="1">
        <v>350405220</v>
      </c>
      <c r="C3481" s="1">
        <v>9113</v>
      </c>
      <c r="D3481" s="66">
        <v>45118</v>
      </c>
      <c r="E3481" s="54">
        <v>130</v>
      </c>
      <c r="F3481" s="56" t="s">
        <v>68</v>
      </c>
      <c r="G3481" s="56" t="s">
        <v>73</v>
      </c>
      <c r="H3481" s="56" t="s">
        <v>1059</v>
      </c>
      <c r="I3481" s="56" t="s">
        <v>1102</v>
      </c>
      <c r="J3481" s="54" t="s">
        <v>1436</v>
      </c>
      <c r="K3481" s="1">
        <v>31.060153968000002</v>
      </c>
      <c r="L3481" s="1">
        <v>46.243325555299997</v>
      </c>
      <c r="M3481" s="1">
        <v>3</v>
      </c>
      <c r="N3481" s="9">
        <f>DATE(YEAR(TblLocations[[#This Row],[ODK_DateOfSubmission]]),MONTH(TblLocations[[#This Row],[ODK_DateOfSubmission]]),DAY(TblLocations[[#This Row],[ODK_DateOfSubmission]]))</f>
        <v>45118</v>
      </c>
      <c r="O3481" s="23" t="str">
        <f>_xlfn.CONCAT( YEAR(TblLocations[[#This Row],[ODK_DateOfSubmission]]), "-",TEXT( MONTH(TblLocations[[#This Row],[ODK_DateOfSubmission]]),"00"))</f>
        <v>2023-07</v>
      </c>
    </row>
    <row r="3482" spans="1:15" x14ac:dyDescent="0.25">
      <c r="A3482" s="13">
        <v>3504052</v>
      </c>
      <c r="B3482" s="1">
        <v>350405220</v>
      </c>
      <c r="C3482" s="1">
        <v>9113</v>
      </c>
      <c r="D3482" s="66">
        <v>45118</v>
      </c>
      <c r="E3482" s="54">
        <v>130</v>
      </c>
      <c r="F3482" s="56" t="s">
        <v>68</v>
      </c>
      <c r="G3482" s="56" t="s">
        <v>73</v>
      </c>
      <c r="H3482" s="56" t="s">
        <v>1059</v>
      </c>
      <c r="I3482" s="56" t="s">
        <v>1102</v>
      </c>
      <c r="J3482" s="54" t="s">
        <v>1436</v>
      </c>
      <c r="K3482" s="1">
        <v>31.060153968000002</v>
      </c>
      <c r="L3482" s="1">
        <v>46.243325555299997</v>
      </c>
      <c r="M3482" s="1">
        <v>2</v>
      </c>
      <c r="N3482" s="9">
        <f>DATE(YEAR(TblLocations[[#This Row],[ODK_DateOfSubmission]]),MONTH(TblLocations[[#This Row],[ODK_DateOfSubmission]]),DAY(TblLocations[[#This Row],[ODK_DateOfSubmission]]))</f>
        <v>45118</v>
      </c>
      <c r="O3482" s="23" t="str">
        <f>_xlfn.CONCAT( YEAR(TblLocations[[#This Row],[ODK_DateOfSubmission]]), "-",TEXT( MONTH(TblLocations[[#This Row],[ODK_DateOfSubmission]]),"00"))</f>
        <v>2023-07</v>
      </c>
    </row>
    <row r="3483" spans="1:15" x14ac:dyDescent="0.25">
      <c r="A3483" s="13">
        <v>3504054</v>
      </c>
      <c r="B3483" s="1">
        <v>350405420</v>
      </c>
      <c r="C3483" s="1">
        <v>9427</v>
      </c>
      <c r="D3483" s="66">
        <v>45129</v>
      </c>
      <c r="E3483" s="54">
        <v>130</v>
      </c>
      <c r="F3483" s="56" t="s">
        <v>68</v>
      </c>
      <c r="G3483" s="56" t="s">
        <v>73</v>
      </c>
      <c r="H3483" s="56" t="s">
        <v>1059</v>
      </c>
      <c r="I3483" s="56" t="s">
        <v>1110</v>
      </c>
      <c r="J3483" s="54" t="s">
        <v>1111</v>
      </c>
      <c r="K3483" s="1">
        <v>31.033617899999999</v>
      </c>
      <c r="L3483" s="1">
        <v>46.217652000000001</v>
      </c>
      <c r="M3483" s="1">
        <v>13</v>
      </c>
      <c r="N3483" s="9">
        <f>DATE(YEAR(TblLocations[[#This Row],[ODK_DateOfSubmission]]),MONTH(TblLocations[[#This Row],[ODK_DateOfSubmission]]),DAY(TblLocations[[#This Row],[ODK_DateOfSubmission]]))</f>
        <v>45129</v>
      </c>
      <c r="O3483" s="23" t="str">
        <f>_xlfn.CONCAT( YEAR(TblLocations[[#This Row],[ODK_DateOfSubmission]]), "-",TEXT( MONTH(TblLocations[[#This Row],[ODK_DateOfSubmission]]),"00"))</f>
        <v>2023-07</v>
      </c>
    </row>
    <row r="3484" spans="1:15" x14ac:dyDescent="0.25">
      <c r="A3484" s="13">
        <v>3504054</v>
      </c>
      <c r="B3484" s="1">
        <v>350405420</v>
      </c>
      <c r="C3484" s="1">
        <v>9427</v>
      </c>
      <c r="D3484" s="66">
        <v>45129</v>
      </c>
      <c r="E3484" s="54">
        <v>130</v>
      </c>
      <c r="F3484" s="56" t="s">
        <v>68</v>
      </c>
      <c r="G3484" s="56" t="s">
        <v>73</v>
      </c>
      <c r="H3484" s="56" t="s">
        <v>1059</v>
      </c>
      <c r="I3484" s="56" t="s">
        <v>1110</v>
      </c>
      <c r="J3484" s="54" t="s">
        <v>1111</v>
      </c>
      <c r="K3484" s="1">
        <v>31.033617899999999</v>
      </c>
      <c r="L3484" s="1">
        <v>46.217652000000001</v>
      </c>
      <c r="M3484" s="1">
        <v>50</v>
      </c>
      <c r="N3484" s="9">
        <f>DATE(YEAR(TblLocations[[#This Row],[ODK_DateOfSubmission]]),MONTH(TblLocations[[#This Row],[ODK_DateOfSubmission]]),DAY(TblLocations[[#This Row],[ODK_DateOfSubmission]]))</f>
        <v>45129</v>
      </c>
      <c r="O3484" s="23" t="str">
        <f>_xlfn.CONCAT( YEAR(TblLocations[[#This Row],[ODK_DateOfSubmission]]), "-",TEXT( MONTH(TblLocations[[#This Row],[ODK_DateOfSubmission]]),"00"))</f>
        <v>2023-07</v>
      </c>
    </row>
    <row r="3485" spans="1:15" x14ac:dyDescent="0.25">
      <c r="A3485" s="13">
        <v>3504054</v>
      </c>
      <c r="B3485" s="1">
        <v>350405420</v>
      </c>
      <c r="C3485" s="1">
        <v>9427</v>
      </c>
      <c r="D3485" s="66">
        <v>45129</v>
      </c>
      <c r="E3485" s="54">
        <v>130</v>
      </c>
      <c r="F3485" s="56" t="s">
        <v>68</v>
      </c>
      <c r="G3485" s="56" t="s">
        <v>73</v>
      </c>
      <c r="H3485" s="56" t="s">
        <v>1059</v>
      </c>
      <c r="I3485" s="56" t="s">
        <v>1110</v>
      </c>
      <c r="J3485" s="54" t="s">
        <v>1111</v>
      </c>
      <c r="K3485" s="1">
        <v>31.033617899999999</v>
      </c>
      <c r="L3485" s="1">
        <v>46.217652000000001</v>
      </c>
      <c r="M3485" s="1">
        <v>25</v>
      </c>
      <c r="N3485" s="9">
        <f>DATE(YEAR(TblLocations[[#This Row],[ODK_DateOfSubmission]]),MONTH(TblLocations[[#This Row],[ODK_DateOfSubmission]]),DAY(TblLocations[[#This Row],[ODK_DateOfSubmission]]))</f>
        <v>45129</v>
      </c>
      <c r="O3485" s="23" t="str">
        <f>_xlfn.CONCAT( YEAR(TblLocations[[#This Row],[ODK_DateOfSubmission]]), "-",TEXT( MONTH(TblLocations[[#This Row],[ODK_DateOfSubmission]]),"00"))</f>
        <v>2023-07</v>
      </c>
    </row>
    <row r="3486" spans="1:15" x14ac:dyDescent="0.25">
      <c r="A3486" s="13">
        <v>3504054</v>
      </c>
      <c r="B3486" s="1">
        <v>350405420</v>
      </c>
      <c r="C3486" s="1">
        <v>9427</v>
      </c>
      <c r="D3486" s="66">
        <v>45129</v>
      </c>
      <c r="E3486" s="54">
        <v>130</v>
      </c>
      <c r="F3486" s="56" t="s">
        <v>68</v>
      </c>
      <c r="G3486" s="56" t="s">
        <v>73</v>
      </c>
      <c r="H3486" s="56" t="s">
        <v>1059</v>
      </c>
      <c r="I3486" s="56" t="s">
        <v>1110</v>
      </c>
      <c r="J3486" s="54" t="s">
        <v>1111</v>
      </c>
      <c r="K3486" s="1">
        <v>31.033617899999999</v>
      </c>
      <c r="L3486" s="1">
        <v>46.217652000000001</v>
      </c>
      <c r="M3486" s="1">
        <v>15</v>
      </c>
      <c r="N3486" s="9">
        <f>DATE(YEAR(TblLocations[[#This Row],[ODK_DateOfSubmission]]),MONTH(TblLocations[[#This Row],[ODK_DateOfSubmission]]),DAY(TblLocations[[#This Row],[ODK_DateOfSubmission]]))</f>
        <v>45129</v>
      </c>
      <c r="O3486" s="23" t="str">
        <f>_xlfn.CONCAT( YEAR(TblLocations[[#This Row],[ODK_DateOfSubmission]]), "-",TEXT( MONTH(TblLocations[[#This Row],[ODK_DateOfSubmission]]),"00"))</f>
        <v>2023-07</v>
      </c>
    </row>
    <row r="3487" spans="1:15" x14ac:dyDescent="0.25">
      <c r="A3487" s="13">
        <v>3504054</v>
      </c>
      <c r="B3487" s="1">
        <v>350405420</v>
      </c>
      <c r="C3487" s="1">
        <v>9427</v>
      </c>
      <c r="D3487" s="66">
        <v>45129</v>
      </c>
      <c r="E3487" s="54">
        <v>130</v>
      </c>
      <c r="F3487" s="56" t="s">
        <v>68</v>
      </c>
      <c r="G3487" s="56" t="s">
        <v>73</v>
      </c>
      <c r="H3487" s="56" t="s">
        <v>1059</v>
      </c>
      <c r="I3487" s="56" t="s">
        <v>1110</v>
      </c>
      <c r="J3487" s="54" t="s">
        <v>1111</v>
      </c>
      <c r="K3487" s="1">
        <v>31.033617899999999</v>
      </c>
      <c r="L3487" s="1">
        <v>46.217652000000001</v>
      </c>
      <c r="M3487" s="1">
        <v>32</v>
      </c>
      <c r="N3487" s="9">
        <f>DATE(YEAR(TblLocations[[#This Row],[ODK_DateOfSubmission]]),MONTH(TblLocations[[#This Row],[ODK_DateOfSubmission]]),DAY(TblLocations[[#This Row],[ODK_DateOfSubmission]]))</f>
        <v>45129</v>
      </c>
      <c r="O3487" s="23" t="str">
        <f>_xlfn.CONCAT( YEAR(TblLocations[[#This Row],[ODK_DateOfSubmission]]), "-",TEXT( MONTH(TblLocations[[#This Row],[ODK_DateOfSubmission]]),"00"))</f>
        <v>2023-07</v>
      </c>
    </row>
    <row r="3488" spans="1:15" x14ac:dyDescent="0.25">
      <c r="A3488" s="13">
        <v>3504057</v>
      </c>
      <c r="B3488" s="1">
        <v>350405720</v>
      </c>
      <c r="C3488" s="1">
        <v>33806</v>
      </c>
      <c r="D3488" s="66">
        <v>45139</v>
      </c>
      <c r="E3488" s="54">
        <v>130</v>
      </c>
      <c r="F3488" s="56" t="s">
        <v>68</v>
      </c>
      <c r="G3488" s="56" t="s">
        <v>73</v>
      </c>
      <c r="H3488" s="56" t="s">
        <v>1105</v>
      </c>
      <c r="I3488" s="56" t="s">
        <v>1435</v>
      </c>
      <c r="J3488" s="54" t="s">
        <v>1127</v>
      </c>
      <c r="K3488" s="1">
        <v>31.134141</v>
      </c>
      <c r="L3488" s="1">
        <v>46.437801999999998</v>
      </c>
      <c r="M3488" s="1">
        <v>2</v>
      </c>
      <c r="N3488" s="9">
        <f>DATE(YEAR(TblLocations[[#This Row],[ODK_DateOfSubmission]]),MONTH(TblLocations[[#This Row],[ODK_DateOfSubmission]]),DAY(TblLocations[[#This Row],[ODK_DateOfSubmission]]))</f>
        <v>45139</v>
      </c>
      <c r="O3488" s="23" t="str">
        <f>_xlfn.CONCAT( YEAR(TblLocations[[#This Row],[ODK_DateOfSubmission]]), "-",TEXT( MONTH(TblLocations[[#This Row],[ODK_DateOfSubmission]]),"00"))</f>
        <v>2023-08</v>
      </c>
    </row>
    <row r="3489" spans="1:15" x14ac:dyDescent="0.25">
      <c r="A3489" s="13">
        <v>3504057</v>
      </c>
      <c r="B3489" s="1">
        <v>350405720</v>
      </c>
      <c r="C3489" s="1">
        <v>33806</v>
      </c>
      <c r="D3489" s="66">
        <v>45139</v>
      </c>
      <c r="E3489" s="54">
        <v>130</v>
      </c>
      <c r="F3489" s="56" t="s">
        <v>68</v>
      </c>
      <c r="G3489" s="56" t="s">
        <v>73</v>
      </c>
      <c r="H3489" s="56" t="s">
        <v>1105</v>
      </c>
      <c r="I3489" s="56" t="s">
        <v>1435</v>
      </c>
      <c r="J3489" s="54" t="s">
        <v>1127</v>
      </c>
      <c r="K3489" s="1">
        <v>31.134141</v>
      </c>
      <c r="L3489" s="1">
        <v>46.437801999999998</v>
      </c>
      <c r="M3489" s="1">
        <v>2</v>
      </c>
      <c r="N3489" s="9">
        <f>DATE(YEAR(TblLocations[[#This Row],[ODK_DateOfSubmission]]),MONTH(TblLocations[[#This Row],[ODK_DateOfSubmission]]),DAY(TblLocations[[#This Row],[ODK_DateOfSubmission]]))</f>
        <v>45139</v>
      </c>
      <c r="O3489" s="23" t="str">
        <f>_xlfn.CONCAT( YEAR(TblLocations[[#This Row],[ODK_DateOfSubmission]]), "-",TEXT( MONTH(TblLocations[[#This Row],[ODK_DateOfSubmission]]),"00"))</f>
        <v>2023-08</v>
      </c>
    </row>
    <row r="3490" spans="1:15" x14ac:dyDescent="0.25">
      <c r="A3490" s="13">
        <v>3505001</v>
      </c>
      <c r="B3490" s="1">
        <v>350500120</v>
      </c>
      <c r="C3490" s="1">
        <v>9206</v>
      </c>
      <c r="D3490" s="66">
        <v>45120</v>
      </c>
      <c r="E3490" s="54">
        <v>130</v>
      </c>
      <c r="F3490" s="56" t="s">
        <v>68</v>
      </c>
      <c r="G3490" s="56" t="s">
        <v>77</v>
      </c>
      <c r="H3490" s="56" t="s">
        <v>1115</v>
      </c>
      <c r="I3490" s="56" t="s">
        <v>1430</v>
      </c>
      <c r="J3490" s="54" t="s">
        <v>1431</v>
      </c>
      <c r="K3490" s="1">
        <v>30.883621789100001</v>
      </c>
      <c r="L3490" s="1">
        <v>46.468149586599999</v>
      </c>
      <c r="M3490" s="1">
        <v>3</v>
      </c>
      <c r="N3490" s="9">
        <f>DATE(YEAR(TblLocations[[#This Row],[ODK_DateOfSubmission]]),MONTH(TblLocations[[#This Row],[ODK_DateOfSubmission]]),DAY(TblLocations[[#This Row],[ODK_DateOfSubmission]]))</f>
        <v>45120</v>
      </c>
      <c r="O3490" s="23" t="str">
        <f>_xlfn.CONCAT( YEAR(TblLocations[[#This Row],[ODK_DateOfSubmission]]), "-",TEXT( MONTH(TblLocations[[#This Row],[ODK_DateOfSubmission]]),"00"))</f>
        <v>2023-07</v>
      </c>
    </row>
    <row r="3491" spans="1:15" x14ac:dyDescent="0.25">
      <c r="A3491" s="13">
        <v>3505002</v>
      </c>
      <c r="B3491" s="1">
        <v>350500220</v>
      </c>
      <c r="C3491" s="1">
        <v>24721</v>
      </c>
      <c r="D3491" s="66">
        <v>45120</v>
      </c>
      <c r="E3491" s="54">
        <v>130</v>
      </c>
      <c r="F3491" s="56" t="s">
        <v>68</v>
      </c>
      <c r="G3491" s="56" t="s">
        <v>77</v>
      </c>
      <c r="H3491" s="56" t="s">
        <v>1112</v>
      </c>
      <c r="I3491" s="56" t="s">
        <v>1113</v>
      </c>
      <c r="J3491" s="54" t="s">
        <v>1114</v>
      </c>
      <c r="K3491" s="1">
        <v>30.956201633799999</v>
      </c>
      <c r="L3491" s="1">
        <v>46.359501579899998</v>
      </c>
      <c r="M3491" s="1">
        <v>5</v>
      </c>
      <c r="N3491" s="9">
        <f>DATE(YEAR(TblLocations[[#This Row],[ODK_DateOfSubmission]]),MONTH(TblLocations[[#This Row],[ODK_DateOfSubmission]]),DAY(TblLocations[[#This Row],[ODK_DateOfSubmission]]))</f>
        <v>45120</v>
      </c>
      <c r="O3491" s="23" t="str">
        <f>_xlfn.CONCAT( YEAR(TblLocations[[#This Row],[ODK_DateOfSubmission]]), "-",TEXT( MONTH(TblLocations[[#This Row],[ODK_DateOfSubmission]]),"00"))</f>
        <v>2023-07</v>
      </c>
    </row>
    <row r="3492" spans="1:15" x14ac:dyDescent="0.25">
      <c r="A3492" s="13">
        <v>3505002</v>
      </c>
      <c r="B3492" s="1">
        <v>350500220</v>
      </c>
      <c r="C3492" s="1">
        <v>24721</v>
      </c>
      <c r="D3492" s="66">
        <v>45120</v>
      </c>
      <c r="E3492" s="54">
        <v>130</v>
      </c>
      <c r="F3492" s="56" t="s">
        <v>68</v>
      </c>
      <c r="G3492" s="56" t="s">
        <v>77</v>
      </c>
      <c r="H3492" s="56" t="s">
        <v>1112</v>
      </c>
      <c r="I3492" s="56" t="s">
        <v>1113</v>
      </c>
      <c r="J3492" s="54" t="s">
        <v>1114</v>
      </c>
      <c r="K3492" s="1">
        <v>30.956201633799999</v>
      </c>
      <c r="L3492" s="1">
        <v>46.359501579899998</v>
      </c>
      <c r="M3492" s="1">
        <v>8</v>
      </c>
      <c r="N3492" s="9">
        <f>DATE(YEAR(TblLocations[[#This Row],[ODK_DateOfSubmission]]),MONTH(TblLocations[[#This Row],[ODK_DateOfSubmission]]),DAY(TblLocations[[#This Row],[ODK_DateOfSubmission]]))</f>
        <v>45120</v>
      </c>
      <c r="O3492" s="23" t="str">
        <f>_xlfn.CONCAT( YEAR(TblLocations[[#This Row],[ODK_DateOfSubmission]]), "-",TEXT( MONTH(TblLocations[[#This Row],[ODK_DateOfSubmission]]),"00"))</f>
        <v>2023-07</v>
      </c>
    </row>
    <row r="3493" spans="1:15" x14ac:dyDescent="0.25">
      <c r="A3493" s="13">
        <v>3505003</v>
      </c>
      <c r="B3493" s="1">
        <v>350500320</v>
      </c>
      <c r="C3493" s="1">
        <v>25436</v>
      </c>
      <c r="D3493" s="66">
        <v>45143</v>
      </c>
      <c r="E3493" s="54">
        <v>130</v>
      </c>
      <c r="F3493" s="56" t="s">
        <v>68</v>
      </c>
      <c r="G3493" s="56" t="s">
        <v>77</v>
      </c>
      <c r="H3493" s="56" t="s">
        <v>1115</v>
      </c>
      <c r="I3493" s="56" t="s">
        <v>1116</v>
      </c>
      <c r="J3493" s="54" t="s">
        <v>1117</v>
      </c>
      <c r="K3493" s="1">
        <v>30.906636502200001</v>
      </c>
      <c r="L3493" s="1">
        <v>46.445979934699999</v>
      </c>
      <c r="M3493" s="1">
        <v>1</v>
      </c>
      <c r="N3493" s="9">
        <f>DATE(YEAR(TblLocations[[#This Row],[ODK_DateOfSubmission]]),MONTH(TblLocations[[#This Row],[ODK_DateOfSubmission]]),DAY(TblLocations[[#This Row],[ODK_DateOfSubmission]]))</f>
        <v>45143</v>
      </c>
      <c r="O3493" s="23" t="str">
        <f>_xlfn.CONCAT( YEAR(TblLocations[[#This Row],[ODK_DateOfSubmission]]), "-",TEXT( MONTH(TblLocations[[#This Row],[ODK_DateOfSubmission]]),"00"))</f>
        <v>2023-08</v>
      </c>
    </row>
    <row r="3494" spans="1:15" x14ac:dyDescent="0.25">
      <c r="A3494" s="13">
        <v>3505003</v>
      </c>
      <c r="B3494" s="1">
        <v>350500320</v>
      </c>
      <c r="C3494" s="1">
        <v>25436</v>
      </c>
      <c r="D3494" s="66">
        <v>45143</v>
      </c>
      <c r="E3494" s="54">
        <v>130</v>
      </c>
      <c r="F3494" s="56" t="s">
        <v>68</v>
      </c>
      <c r="G3494" s="56" t="s">
        <v>77</v>
      </c>
      <c r="H3494" s="56" t="s">
        <v>1115</v>
      </c>
      <c r="I3494" s="56" t="s">
        <v>1116</v>
      </c>
      <c r="J3494" s="54" t="s">
        <v>1117</v>
      </c>
      <c r="K3494" s="1">
        <v>30.906636502200001</v>
      </c>
      <c r="L3494" s="1">
        <v>46.445979934699999</v>
      </c>
      <c r="M3494" s="1">
        <v>3</v>
      </c>
      <c r="N3494" s="9">
        <f>DATE(YEAR(TblLocations[[#This Row],[ODK_DateOfSubmission]]),MONTH(TblLocations[[#This Row],[ODK_DateOfSubmission]]),DAY(TblLocations[[#This Row],[ODK_DateOfSubmission]]))</f>
        <v>45143</v>
      </c>
      <c r="O3494" s="23" t="str">
        <f>_xlfn.CONCAT( YEAR(TblLocations[[#This Row],[ODK_DateOfSubmission]]), "-",TEXT( MONTH(TblLocations[[#This Row],[ODK_DateOfSubmission]]),"00"))</f>
        <v>2023-08</v>
      </c>
    </row>
    <row r="3495" spans="1:15" x14ac:dyDescent="0.25">
      <c r="A3495" s="13">
        <v>3505003</v>
      </c>
      <c r="B3495" s="1">
        <v>350500320</v>
      </c>
      <c r="C3495" s="1">
        <v>25436</v>
      </c>
      <c r="D3495" s="66">
        <v>45143</v>
      </c>
      <c r="E3495" s="54">
        <v>130</v>
      </c>
      <c r="F3495" s="56" t="s">
        <v>68</v>
      </c>
      <c r="G3495" s="56" t="s">
        <v>77</v>
      </c>
      <c r="H3495" s="56" t="s">
        <v>1115</v>
      </c>
      <c r="I3495" s="56" t="s">
        <v>1116</v>
      </c>
      <c r="J3495" s="54" t="s">
        <v>1117</v>
      </c>
      <c r="K3495" s="1">
        <v>30.906636502200001</v>
      </c>
      <c r="L3495" s="1">
        <v>46.445979934699999</v>
      </c>
      <c r="M3495" s="1">
        <v>5</v>
      </c>
      <c r="N3495" s="9">
        <f>DATE(YEAR(TblLocations[[#This Row],[ODK_DateOfSubmission]]),MONTH(TblLocations[[#This Row],[ODK_DateOfSubmission]]),DAY(TblLocations[[#This Row],[ODK_DateOfSubmission]]))</f>
        <v>45143</v>
      </c>
      <c r="O3495" s="23" t="str">
        <f>_xlfn.CONCAT( YEAR(TblLocations[[#This Row],[ODK_DateOfSubmission]]), "-",TEXT( MONTH(TblLocations[[#This Row],[ODK_DateOfSubmission]]),"00"))</f>
        <v>2023-08</v>
      </c>
    </row>
    <row r="3496" spans="1:15" x14ac:dyDescent="0.25">
      <c r="A3496" s="13">
        <v>3505003</v>
      </c>
      <c r="B3496" s="1">
        <v>350500320</v>
      </c>
      <c r="C3496" s="1">
        <v>25436</v>
      </c>
      <c r="D3496" s="66">
        <v>45143</v>
      </c>
      <c r="E3496" s="54">
        <v>130</v>
      </c>
      <c r="F3496" s="56" t="s">
        <v>68</v>
      </c>
      <c r="G3496" s="56" t="s">
        <v>77</v>
      </c>
      <c r="H3496" s="56" t="s">
        <v>1115</v>
      </c>
      <c r="I3496" s="56" t="s">
        <v>1116</v>
      </c>
      <c r="J3496" s="54" t="s">
        <v>1117</v>
      </c>
      <c r="K3496" s="1">
        <v>30.906636502200001</v>
      </c>
      <c r="L3496" s="1">
        <v>46.445979934699999</v>
      </c>
      <c r="M3496" s="1">
        <v>10</v>
      </c>
      <c r="N3496" s="9">
        <f>DATE(YEAR(TblLocations[[#This Row],[ODK_DateOfSubmission]]),MONTH(TblLocations[[#This Row],[ODK_DateOfSubmission]]),DAY(TblLocations[[#This Row],[ODK_DateOfSubmission]]))</f>
        <v>45143</v>
      </c>
      <c r="O3496" s="23" t="str">
        <f>_xlfn.CONCAT( YEAR(TblLocations[[#This Row],[ODK_DateOfSubmission]]), "-",TEXT( MONTH(TblLocations[[#This Row],[ODK_DateOfSubmission]]),"00"))</f>
        <v>2023-08</v>
      </c>
    </row>
    <row r="3497" spans="1:15" x14ac:dyDescent="0.25">
      <c r="A3497" s="13">
        <v>3505004</v>
      </c>
      <c r="B3497" s="1">
        <v>350500420</v>
      </c>
      <c r="C3497" s="1">
        <v>25437</v>
      </c>
      <c r="D3497" s="66">
        <v>45112</v>
      </c>
      <c r="E3497" s="54">
        <v>130</v>
      </c>
      <c r="F3497" s="56" t="s">
        <v>68</v>
      </c>
      <c r="G3497" s="56" t="s">
        <v>77</v>
      </c>
      <c r="H3497" s="56" t="s">
        <v>1115</v>
      </c>
      <c r="I3497" s="56" t="s">
        <v>1074</v>
      </c>
      <c r="J3497" s="54" t="s">
        <v>1118</v>
      </c>
      <c r="K3497" s="1">
        <v>30.9061211</v>
      </c>
      <c r="L3497" s="1">
        <v>46.449381199999998</v>
      </c>
      <c r="M3497" s="1">
        <v>4</v>
      </c>
      <c r="N3497" s="9">
        <f>DATE(YEAR(TblLocations[[#This Row],[ODK_DateOfSubmission]]),MONTH(TblLocations[[#This Row],[ODK_DateOfSubmission]]),DAY(TblLocations[[#This Row],[ODK_DateOfSubmission]]))</f>
        <v>45112</v>
      </c>
      <c r="O3497" s="23" t="str">
        <f>_xlfn.CONCAT( YEAR(TblLocations[[#This Row],[ODK_DateOfSubmission]]), "-",TEXT( MONTH(TblLocations[[#This Row],[ODK_DateOfSubmission]]),"00"))</f>
        <v>2023-07</v>
      </c>
    </row>
    <row r="3498" spans="1:15" x14ac:dyDescent="0.25">
      <c r="A3498" s="13">
        <v>3505004</v>
      </c>
      <c r="B3498" s="1">
        <v>350500420</v>
      </c>
      <c r="C3498" s="1">
        <v>25437</v>
      </c>
      <c r="D3498" s="66">
        <v>45112</v>
      </c>
      <c r="E3498" s="54">
        <v>130</v>
      </c>
      <c r="F3498" s="56" t="s">
        <v>68</v>
      </c>
      <c r="G3498" s="56" t="s">
        <v>77</v>
      </c>
      <c r="H3498" s="56" t="s">
        <v>1115</v>
      </c>
      <c r="I3498" s="56" t="s">
        <v>1074</v>
      </c>
      <c r="J3498" s="54" t="s">
        <v>1118</v>
      </c>
      <c r="K3498" s="1">
        <v>30.9061211</v>
      </c>
      <c r="L3498" s="1">
        <v>46.449381199999998</v>
      </c>
      <c r="M3498" s="1">
        <v>5</v>
      </c>
      <c r="N3498" s="9">
        <f>DATE(YEAR(TblLocations[[#This Row],[ODK_DateOfSubmission]]),MONTH(TblLocations[[#This Row],[ODK_DateOfSubmission]]),DAY(TblLocations[[#This Row],[ODK_DateOfSubmission]]))</f>
        <v>45112</v>
      </c>
      <c r="O3498" s="23" t="str">
        <f>_xlfn.CONCAT( YEAR(TblLocations[[#This Row],[ODK_DateOfSubmission]]), "-",TEXT( MONTH(TblLocations[[#This Row],[ODK_DateOfSubmission]]),"00"))</f>
        <v>2023-07</v>
      </c>
    </row>
    <row r="3499" spans="1:15" x14ac:dyDescent="0.25">
      <c r="A3499" s="13">
        <v>3505004</v>
      </c>
      <c r="B3499" s="1">
        <v>350500420</v>
      </c>
      <c r="C3499" s="1">
        <v>25437</v>
      </c>
      <c r="D3499" s="66">
        <v>45112</v>
      </c>
      <c r="E3499" s="54">
        <v>130</v>
      </c>
      <c r="F3499" s="56" t="s">
        <v>68</v>
      </c>
      <c r="G3499" s="56" t="s">
        <v>77</v>
      </c>
      <c r="H3499" s="56" t="s">
        <v>1115</v>
      </c>
      <c r="I3499" s="56" t="s">
        <v>1074</v>
      </c>
      <c r="J3499" s="54" t="s">
        <v>1118</v>
      </c>
      <c r="K3499" s="1">
        <v>30.9061211</v>
      </c>
      <c r="L3499" s="1">
        <v>46.449381199999998</v>
      </c>
      <c r="M3499" s="1">
        <v>3</v>
      </c>
      <c r="N3499" s="9">
        <f>DATE(YEAR(TblLocations[[#This Row],[ODK_DateOfSubmission]]),MONTH(TblLocations[[#This Row],[ODK_DateOfSubmission]]),DAY(TblLocations[[#This Row],[ODK_DateOfSubmission]]))</f>
        <v>45112</v>
      </c>
      <c r="O3499" s="23" t="str">
        <f>_xlfn.CONCAT( YEAR(TblLocations[[#This Row],[ODK_DateOfSubmission]]), "-",TEXT( MONTH(TblLocations[[#This Row],[ODK_DateOfSubmission]]),"00"))</f>
        <v>2023-07</v>
      </c>
    </row>
    <row r="3500" spans="1:15" x14ac:dyDescent="0.25">
      <c r="A3500" s="13">
        <v>3505007</v>
      </c>
      <c r="B3500" s="1">
        <v>350500720</v>
      </c>
      <c r="C3500" s="1">
        <v>9332</v>
      </c>
      <c r="D3500" s="66">
        <v>45143</v>
      </c>
      <c r="E3500" s="54">
        <v>130</v>
      </c>
      <c r="F3500" s="56" t="s">
        <v>68</v>
      </c>
      <c r="G3500" s="56" t="s">
        <v>77</v>
      </c>
      <c r="H3500" s="56" t="s">
        <v>1115</v>
      </c>
      <c r="I3500" s="56" t="s">
        <v>1123</v>
      </c>
      <c r="J3500" s="54" t="s">
        <v>216</v>
      </c>
      <c r="K3500" s="1">
        <v>30.879031632699999</v>
      </c>
      <c r="L3500" s="1">
        <v>46.464224314600003</v>
      </c>
      <c r="M3500" s="1">
        <v>4</v>
      </c>
      <c r="N3500" s="9">
        <f>DATE(YEAR(TblLocations[[#This Row],[ODK_DateOfSubmission]]),MONTH(TblLocations[[#This Row],[ODK_DateOfSubmission]]),DAY(TblLocations[[#This Row],[ODK_DateOfSubmission]]))</f>
        <v>45143</v>
      </c>
      <c r="O3500" s="23" t="str">
        <f>_xlfn.CONCAT( YEAR(TblLocations[[#This Row],[ODK_DateOfSubmission]]), "-",TEXT( MONTH(TblLocations[[#This Row],[ODK_DateOfSubmission]]),"00"))</f>
        <v>2023-08</v>
      </c>
    </row>
    <row r="3501" spans="1:15" x14ac:dyDescent="0.25">
      <c r="A3501" s="13">
        <v>3505007</v>
      </c>
      <c r="B3501" s="1">
        <v>350500720</v>
      </c>
      <c r="C3501" s="1">
        <v>9332</v>
      </c>
      <c r="D3501" s="66">
        <v>45143</v>
      </c>
      <c r="E3501" s="54">
        <v>130</v>
      </c>
      <c r="F3501" s="56" t="s">
        <v>68</v>
      </c>
      <c r="G3501" s="56" t="s">
        <v>77</v>
      </c>
      <c r="H3501" s="56" t="s">
        <v>1115</v>
      </c>
      <c r="I3501" s="56" t="s">
        <v>1123</v>
      </c>
      <c r="J3501" s="54" t="s">
        <v>216</v>
      </c>
      <c r="K3501" s="1">
        <v>30.879031632699999</v>
      </c>
      <c r="L3501" s="1">
        <v>46.464224314600003</v>
      </c>
      <c r="M3501" s="1">
        <v>5</v>
      </c>
      <c r="N3501" s="9">
        <f>DATE(YEAR(TblLocations[[#This Row],[ODK_DateOfSubmission]]),MONTH(TblLocations[[#This Row],[ODK_DateOfSubmission]]),DAY(TblLocations[[#This Row],[ODK_DateOfSubmission]]))</f>
        <v>45143</v>
      </c>
      <c r="O3501" s="23" t="str">
        <f>_xlfn.CONCAT( YEAR(TblLocations[[#This Row],[ODK_DateOfSubmission]]), "-",TEXT( MONTH(TblLocations[[#This Row],[ODK_DateOfSubmission]]),"00"))</f>
        <v>2023-08</v>
      </c>
    </row>
    <row r="3502" spans="1:15" x14ac:dyDescent="0.25">
      <c r="A3502" s="13">
        <v>3505010</v>
      </c>
      <c r="B3502" s="1">
        <v>350501020</v>
      </c>
      <c r="C3502" s="1">
        <v>9261</v>
      </c>
      <c r="D3502" s="66">
        <v>45127</v>
      </c>
      <c r="E3502" s="54">
        <v>130</v>
      </c>
      <c r="F3502" s="56" t="s">
        <v>68</v>
      </c>
      <c r="G3502" s="56" t="s">
        <v>77</v>
      </c>
      <c r="H3502" s="56" t="s">
        <v>1115</v>
      </c>
      <c r="I3502" s="56" t="s">
        <v>1124</v>
      </c>
      <c r="J3502" s="54" t="s">
        <v>1125</v>
      </c>
      <c r="K3502" s="1">
        <v>30.885581129199998</v>
      </c>
      <c r="L3502" s="1">
        <v>46.460596602099997</v>
      </c>
      <c r="M3502" s="1">
        <v>5</v>
      </c>
      <c r="N3502" s="9">
        <f>DATE(YEAR(TblLocations[[#This Row],[ODK_DateOfSubmission]]),MONTH(TblLocations[[#This Row],[ODK_DateOfSubmission]]),DAY(TblLocations[[#This Row],[ODK_DateOfSubmission]]))</f>
        <v>45127</v>
      </c>
      <c r="O3502" s="23" t="str">
        <f>_xlfn.CONCAT( YEAR(TblLocations[[#This Row],[ODK_DateOfSubmission]]), "-",TEXT( MONTH(TblLocations[[#This Row],[ODK_DateOfSubmission]]),"00"))</f>
        <v>2023-07</v>
      </c>
    </row>
    <row r="3503" spans="1:15" x14ac:dyDescent="0.25">
      <c r="A3503" s="13">
        <v>3505011</v>
      </c>
      <c r="B3503" s="1">
        <v>350501120</v>
      </c>
      <c r="C3503" s="1">
        <v>9258</v>
      </c>
      <c r="D3503" s="66">
        <v>45120</v>
      </c>
      <c r="E3503" s="54">
        <v>130</v>
      </c>
      <c r="F3503" s="56" t="s">
        <v>68</v>
      </c>
      <c r="G3503" s="56" t="s">
        <v>77</v>
      </c>
      <c r="H3503" s="56" t="s">
        <v>1115</v>
      </c>
      <c r="I3503" s="56" t="s">
        <v>1126</v>
      </c>
      <c r="J3503" s="54" t="s">
        <v>1127</v>
      </c>
      <c r="K3503" s="1">
        <v>30.901869618300001</v>
      </c>
      <c r="L3503" s="1">
        <v>46.458244977299998</v>
      </c>
      <c r="M3503" s="1">
        <v>4</v>
      </c>
      <c r="N3503" s="9">
        <f>DATE(YEAR(TblLocations[[#This Row],[ODK_DateOfSubmission]]),MONTH(TblLocations[[#This Row],[ODK_DateOfSubmission]]),DAY(TblLocations[[#This Row],[ODK_DateOfSubmission]]))</f>
        <v>45120</v>
      </c>
      <c r="O3503" s="23" t="str">
        <f>_xlfn.CONCAT( YEAR(TblLocations[[#This Row],[ODK_DateOfSubmission]]), "-",TEXT( MONTH(TblLocations[[#This Row],[ODK_DateOfSubmission]]),"00"))</f>
        <v>2023-07</v>
      </c>
    </row>
    <row r="3504" spans="1:15" x14ac:dyDescent="0.25">
      <c r="A3504" s="13">
        <v>3505011</v>
      </c>
      <c r="B3504" s="1">
        <v>350501120</v>
      </c>
      <c r="C3504" s="1">
        <v>9258</v>
      </c>
      <c r="D3504" s="66">
        <v>45120</v>
      </c>
      <c r="E3504" s="54">
        <v>130</v>
      </c>
      <c r="F3504" s="56" t="s">
        <v>68</v>
      </c>
      <c r="G3504" s="56" t="s">
        <v>77</v>
      </c>
      <c r="H3504" s="56" t="s">
        <v>1115</v>
      </c>
      <c r="I3504" s="56" t="s">
        <v>1126</v>
      </c>
      <c r="J3504" s="54" t="s">
        <v>1127</v>
      </c>
      <c r="K3504" s="1">
        <v>30.901869618300001</v>
      </c>
      <c r="L3504" s="1">
        <v>46.458244977299998</v>
      </c>
      <c r="M3504" s="1">
        <v>2</v>
      </c>
      <c r="N3504" s="9">
        <f>DATE(YEAR(TblLocations[[#This Row],[ODK_DateOfSubmission]]),MONTH(TblLocations[[#This Row],[ODK_DateOfSubmission]]),DAY(TblLocations[[#This Row],[ODK_DateOfSubmission]]))</f>
        <v>45120</v>
      </c>
      <c r="O3504" s="23" t="str">
        <f>_xlfn.CONCAT( YEAR(TblLocations[[#This Row],[ODK_DateOfSubmission]]), "-",TEXT( MONTH(TblLocations[[#This Row],[ODK_DateOfSubmission]]),"00"))</f>
        <v>2023-07</v>
      </c>
    </row>
    <row r="3505" spans="1:15" x14ac:dyDescent="0.25">
      <c r="A3505" s="13">
        <v>3505011</v>
      </c>
      <c r="B3505" s="1">
        <v>350501120</v>
      </c>
      <c r="C3505" s="1">
        <v>9258</v>
      </c>
      <c r="D3505" s="66">
        <v>45120</v>
      </c>
      <c r="E3505" s="54">
        <v>130</v>
      </c>
      <c r="F3505" s="56" t="s">
        <v>68</v>
      </c>
      <c r="G3505" s="56" t="s">
        <v>77</v>
      </c>
      <c r="H3505" s="56" t="s">
        <v>1115</v>
      </c>
      <c r="I3505" s="56" t="s">
        <v>1126</v>
      </c>
      <c r="J3505" s="54" t="s">
        <v>1127</v>
      </c>
      <c r="K3505" s="1">
        <v>30.901869618300001</v>
      </c>
      <c r="L3505" s="1">
        <v>46.458244977299998</v>
      </c>
      <c r="M3505" s="1">
        <v>4</v>
      </c>
      <c r="N3505" s="9">
        <f>DATE(YEAR(TblLocations[[#This Row],[ODK_DateOfSubmission]]),MONTH(TblLocations[[#This Row],[ODK_DateOfSubmission]]),DAY(TblLocations[[#This Row],[ODK_DateOfSubmission]]))</f>
        <v>45120</v>
      </c>
      <c r="O3505" s="23" t="str">
        <f>_xlfn.CONCAT( YEAR(TblLocations[[#This Row],[ODK_DateOfSubmission]]), "-",TEXT( MONTH(TblLocations[[#This Row],[ODK_DateOfSubmission]]),"00"))</f>
        <v>2023-07</v>
      </c>
    </row>
    <row r="3506" spans="1:15" x14ac:dyDescent="0.25">
      <c r="A3506" s="13">
        <v>3505013</v>
      </c>
      <c r="B3506" s="1">
        <v>350501320</v>
      </c>
      <c r="C3506" s="1">
        <v>33809</v>
      </c>
      <c r="D3506" s="66">
        <v>45144</v>
      </c>
      <c r="E3506" s="54">
        <v>130</v>
      </c>
      <c r="F3506" s="56" t="s">
        <v>68</v>
      </c>
      <c r="G3506" s="56" t="s">
        <v>77</v>
      </c>
      <c r="H3506" s="56" t="s">
        <v>1119</v>
      </c>
      <c r="I3506" s="56" t="s">
        <v>1342</v>
      </c>
      <c r="J3506" s="54" t="s">
        <v>232</v>
      </c>
      <c r="K3506" s="1">
        <v>30.914428999999998</v>
      </c>
      <c r="L3506" s="1">
        <v>46.47878</v>
      </c>
      <c r="M3506" s="1">
        <v>5</v>
      </c>
      <c r="N3506" s="9">
        <f>DATE(YEAR(TblLocations[[#This Row],[ODK_DateOfSubmission]]),MONTH(TblLocations[[#This Row],[ODK_DateOfSubmission]]),DAY(TblLocations[[#This Row],[ODK_DateOfSubmission]]))</f>
        <v>45144</v>
      </c>
      <c r="O3506" s="23" t="str">
        <f>_xlfn.CONCAT( YEAR(TblLocations[[#This Row],[ODK_DateOfSubmission]]), "-",TEXT( MONTH(TblLocations[[#This Row],[ODK_DateOfSubmission]]),"00"))</f>
        <v>2023-08</v>
      </c>
    </row>
    <row r="3507" spans="1:15" x14ac:dyDescent="0.25">
      <c r="A3507" s="13">
        <v>3505013</v>
      </c>
      <c r="B3507" s="1">
        <v>350501320</v>
      </c>
      <c r="C3507" s="1">
        <v>33809</v>
      </c>
      <c r="D3507" s="66">
        <v>45144</v>
      </c>
      <c r="E3507" s="54">
        <v>130</v>
      </c>
      <c r="F3507" s="56" t="s">
        <v>68</v>
      </c>
      <c r="G3507" s="56" t="s">
        <v>77</v>
      </c>
      <c r="H3507" s="56" t="s">
        <v>1119</v>
      </c>
      <c r="I3507" s="56" t="s">
        <v>1342</v>
      </c>
      <c r="J3507" s="54" t="s">
        <v>232</v>
      </c>
      <c r="K3507" s="1">
        <v>30.914428999999998</v>
      </c>
      <c r="L3507" s="1">
        <v>46.47878</v>
      </c>
      <c r="M3507" s="1">
        <v>5</v>
      </c>
      <c r="N3507" s="9">
        <f>DATE(YEAR(TblLocations[[#This Row],[ODK_DateOfSubmission]]),MONTH(TblLocations[[#This Row],[ODK_DateOfSubmission]]),DAY(TblLocations[[#This Row],[ODK_DateOfSubmission]]))</f>
        <v>45144</v>
      </c>
      <c r="O3507" s="23" t="str">
        <f>_xlfn.CONCAT( YEAR(TblLocations[[#This Row],[ODK_DateOfSubmission]]), "-",TEXT( MONTH(TblLocations[[#This Row],[ODK_DateOfSubmission]]),"00"))</f>
        <v>2023-08</v>
      </c>
    </row>
    <row r="3508" spans="1:15" x14ac:dyDescent="0.25">
      <c r="A3508" s="13">
        <v>3505013</v>
      </c>
      <c r="B3508" s="1">
        <v>350501320</v>
      </c>
      <c r="C3508" s="1">
        <v>33809</v>
      </c>
      <c r="D3508" s="66">
        <v>45144</v>
      </c>
      <c r="E3508" s="54">
        <v>130</v>
      </c>
      <c r="F3508" s="56" t="s">
        <v>68</v>
      </c>
      <c r="G3508" s="56" t="s">
        <v>77</v>
      </c>
      <c r="H3508" s="56" t="s">
        <v>1119</v>
      </c>
      <c r="I3508" s="56" t="s">
        <v>1342</v>
      </c>
      <c r="J3508" s="54" t="s">
        <v>232</v>
      </c>
      <c r="K3508" s="1">
        <v>30.914428999999998</v>
      </c>
      <c r="L3508" s="1">
        <v>46.47878</v>
      </c>
      <c r="M3508" s="1">
        <v>7</v>
      </c>
      <c r="N3508" s="9">
        <f>DATE(YEAR(TblLocations[[#This Row],[ODK_DateOfSubmission]]),MONTH(TblLocations[[#This Row],[ODK_DateOfSubmission]]),DAY(TblLocations[[#This Row],[ODK_DateOfSubmission]]))</f>
        <v>45144</v>
      </c>
      <c r="O3508" s="23" t="str">
        <f>_xlfn.CONCAT( YEAR(TblLocations[[#This Row],[ODK_DateOfSubmission]]), "-",TEXT( MONTH(TblLocations[[#This Row],[ODK_DateOfSubmission]]),"00"))</f>
        <v>2023-08</v>
      </c>
    </row>
    <row r="3509" spans="1:15" x14ac:dyDescent="0.25">
      <c r="A3509" s="13">
        <v>3505013</v>
      </c>
      <c r="B3509" s="1">
        <v>350501320</v>
      </c>
      <c r="C3509" s="1">
        <v>33809</v>
      </c>
      <c r="D3509" s="66">
        <v>45144</v>
      </c>
      <c r="E3509" s="54">
        <v>130</v>
      </c>
      <c r="F3509" s="56" t="s">
        <v>68</v>
      </c>
      <c r="G3509" s="56" t="s">
        <v>77</v>
      </c>
      <c r="H3509" s="56" t="s">
        <v>1119</v>
      </c>
      <c r="I3509" s="56" t="s">
        <v>1342</v>
      </c>
      <c r="J3509" s="54" t="s">
        <v>232</v>
      </c>
      <c r="K3509" s="1">
        <v>30.914428999999998</v>
      </c>
      <c r="L3509" s="1">
        <v>46.47878</v>
      </c>
      <c r="M3509" s="1">
        <v>4</v>
      </c>
      <c r="N3509" s="9">
        <f>DATE(YEAR(TblLocations[[#This Row],[ODK_DateOfSubmission]]),MONTH(TblLocations[[#This Row],[ODK_DateOfSubmission]]),DAY(TblLocations[[#This Row],[ODK_DateOfSubmission]]))</f>
        <v>45144</v>
      </c>
      <c r="O3509" s="23" t="str">
        <f>_xlfn.CONCAT( YEAR(TblLocations[[#This Row],[ODK_DateOfSubmission]]), "-",TEXT( MONTH(TblLocations[[#This Row],[ODK_DateOfSubmission]]),"00"))</f>
        <v>2023-08</v>
      </c>
    </row>
    <row r="3510" spans="1:15" x14ac:dyDescent="0.25">
      <c r="A3510" s="13">
        <v>3505015</v>
      </c>
      <c r="B3510" s="1">
        <v>350501520</v>
      </c>
      <c r="C3510" s="1">
        <v>33811</v>
      </c>
      <c r="D3510" s="66">
        <v>45144</v>
      </c>
      <c r="E3510" s="54">
        <v>130</v>
      </c>
      <c r="F3510" s="56" t="s">
        <v>68</v>
      </c>
      <c r="G3510" s="56" t="s">
        <v>77</v>
      </c>
      <c r="H3510" s="56" t="s">
        <v>1128</v>
      </c>
      <c r="I3510" s="56" t="s">
        <v>1342</v>
      </c>
      <c r="J3510" s="54" t="s">
        <v>232</v>
      </c>
      <c r="K3510" s="1">
        <v>30.882387999999999</v>
      </c>
      <c r="L3510" s="1">
        <v>46.568722000000001</v>
      </c>
      <c r="M3510" s="1">
        <v>10</v>
      </c>
      <c r="N3510" s="9">
        <f>DATE(YEAR(TblLocations[[#This Row],[ODK_DateOfSubmission]]),MONTH(TblLocations[[#This Row],[ODK_DateOfSubmission]]),DAY(TblLocations[[#This Row],[ODK_DateOfSubmission]]))</f>
        <v>45144</v>
      </c>
      <c r="O3510" s="23" t="str">
        <f>_xlfn.CONCAT( YEAR(TblLocations[[#This Row],[ODK_DateOfSubmission]]), "-",TEXT( MONTH(TblLocations[[#This Row],[ODK_DateOfSubmission]]),"00"))</f>
        <v>2023-08</v>
      </c>
    </row>
    <row r="3511" spans="1:15" x14ac:dyDescent="0.25">
      <c r="A3511" s="13">
        <v>3505015</v>
      </c>
      <c r="B3511" s="1">
        <v>350501520</v>
      </c>
      <c r="C3511" s="1">
        <v>33811</v>
      </c>
      <c r="D3511" s="66">
        <v>45144</v>
      </c>
      <c r="E3511" s="54">
        <v>130</v>
      </c>
      <c r="F3511" s="56" t="s">
        <v>68</v>
      </c>
      <c r="G3511" s="56" t="s">
        <v>77</v>
      </c>
      <c r="H3511" s="56" t="s">
        <v>1128</v>
      </c>
      <c r="I3511" s="56" t="s">
        <v>1342</v>
      </c>
      <c r="J3511" s="54" t="s">
        <v>232</v>
      </c>
      <c r="K3511" s="1">
        <v>30.882387999999999</v>
      </c>
      <c r="L3511" s="1">
        <v>46.568722000000001</v>
      </c>
      <c r="M3511" s="1">
        <v>10</v>
      </c>
      <c r="N3511" s="9">
        <f>DATE(YEAR(TblLocations[[#This Row],[ODK_DateOfSubmission]]),MONTH(TblLocations[[#This Row],[ODK_DateOfSubmission]]),DAY(TblLocations[[#This Row],[ODK_DateOfSubmission]]))</f>
        <v>45144</v>
      </c>
      <c r="O3511" s="23" t="str">
        <f>_xlfn.CONCAT( YEAR(TblLocations[[#This Row],[ODK_DateOfSubmission]]), "-",TEXT( MONTH(TblLocations[[#This Row],[ODK_DateOfSubmission]]),"00"))</f>
        <v>2023-08</v>
      </c>
    </row>
    <row r="3512" spans="1:15" x14ac:dyDescent="0.25">
      <c r="A3512" s="13">
        <v>3505015</v>
      </c>
      <c r="B3512" s="1">
        <v>350501520</v>
      </c>
      <c r="C3512" s="1">
        <v>33811</v>
      </c>
      <c r="D3512" s="66">
        <v>45144</v>
      </c>
      <c r="E3512" s="54">
        <v>130</v>
      </c>
      <c r="F3512" s="56" t="s">
        <v>68</v>
      </c>
      <c r="G3512" s="56" t="s">
        <v>77</v>
      </c>
      <c r="H3512" s="56" t="s">
        <v>1128</v>
      </c>
      <c r="I3512" s="56" t="s">
        <v>1342</v>
      </c>
      <c r="J3512" s="54" t="s">
        <v>232</v>
      </c>
      <c r="K3512" s="1">
        <v>30.882387999999999</v>
      </c>
      <c r="L3512" s="1">
        <v>46.568722000000001</v>
      </c>
      <c r="M3512" s="1">
        <v>5</v>
      </c>
      <c r="N3512" s="9">
        <f>DATE(YEAR(TblLocations[[#This Row],[ODK_DateOfSubmission]]),MONTH(TblLocations[[#This Row],[ODK_DateOfSubmission]]),DAY(TblLocations[[#This Row],[ODK_DateOfSubmission]]))</f>
        <v>45144</v>
      </c>
      <c r="O3512" s="23" t="str">
        <f>_xlfn.CONCAT( YEAR(TblLocations[[#This Row],[ODK_DateOfSubmission]]), "-",TEXT( MONTH(TblLocations[[#This Row],[ODK_DateOfSubmission]]),"00"))</f>
        <v>2023-08</v>
      </c>
    </row>
    <row r="3513" spans="1:15" x14ac:dyDescent="0.25">
      <c r="A3513" s="13">
        <v>3505016</v>
      </c>
      <c r="B3513" s="1">
        <v>350501620</v>
      </c>
      <c r="C3513" s="1">
        <v>34161</v>
      </c>
      <c r="D3513" s="66">
        <v>45127</v>
      </c>
      <c r="E3513" s="54">
        <v>130</v>
      </c>
      <c r="F3513" s="56" t="s">
        <v>68</v>
      </c>
      <c r="G3513" s="56" t="s">
        <v>77</v>
      </c>
      <c r="H3513" s="56" t="s">
        <v>1115</v>
      </c>
      <c r="I3513" s="56" t="s">
        <v>1428</v>
      </c>
      <c r="J3513" s="54" t="s">
        <v>1429</v>
      </c>
      <c r="K3513" s="1">
        <v>30.880265143100001</v>
      </c>
      <c r="L3513" s="1">
        <v>46.454987385000003</v>
      </c>
      <c r="M3513" s="1">
        <v>4</v>
      </c>
      <c r="N3513" s="9">
        <f>DATE(YEAR(TblLocations[[#This Row],[ODK_DateOfSubmission]]),MONTH(TblLocations[[#This Row],[ODK_DateOfSubmission]]),DAY(TblLocations[[#This Row],[ODK_DateOfSubmission]]))</f>
        <v>45127</v>
      </c>
      <c r="O3513" s="23" t="str">
        <f>_xlfn.CONCAT( YEAR(TblLocations[[#This Row],[ODK_DateOfSubmission]]), "-",TEXT( MONTH(TblLocations[[#This Row],[ODK_DateOfSubmission]]),"00"))</f>
        <v>2023-07</v>
      </c>
    </row>
    <row r="3514" spans="1:15" x14ac:dyDescent="0.25">
      <c r="A3514" s="13">
        <v>3505016</v>
      </c>
      <c r="B3514" s="1">
        <v>350501620</v>
      </c>
      <c r="C3514" s="1">
        <v>34161</v>
      </c>
      <c r="D3514" s="66">
        <v>45127</v>
      </c>
      <c r="E3514" s="54">
        <v>130</v>
      </c>
      <c r="F3514" s="56" t="s">
        <v>68</v>
      </c>
      <c r="G3514" s="56" t="s">
        <v>77</v>
      </c>
      <c r="H3514" s="56" t="s">
        <v>1115</v>
      </c>
      <c r="I3514" s="56" t="s">
        <v>1428</v>
      </c>
      <c r="J3514" s="54" t="s">
        <v>1429</v>
      </c>
      <c r="K3514" s="1">
        <v>30.880265143100001</v>
      </c>
      <c r="L3514" s="1">
        <v>46.454987385000003</v>
      </c>
      <c r="M3514" s="1">
        <v>5</v>
      </c>
      <c r="N3514" s="9">
        <f>DATE(YEAR(TblLocations[[#This Row],[ODK_DateOfSubmission]]),MONTH(TblLocations[[#This Row],[ODK_DateOfSubmission]]),DAY(TblLocations[[#This Row],[ODK_DateOfSubmission]]))</f>
        <v>45127</v>
      </c>
      <c r="O3514" s="23" t="str">
        <f>_xlfn.CONCAT( YEAR(TblLocations[[#This Row],[ODK_DateOfSubmission]]), "-",TEXT( MONTH(TblLocations[[#This Row],[ODK_DateOfSubmission]]),"00"))</f>
        <v>2023-07</v>
      </c>
    </row>
    <row r="3515" spans="1:15" x14ac:dyDescent="0.25">
      <c r="A3515" s="13">
        <v>3505016</v>
      </c>
      <c r="B3515" s="1">
        <v>350501620</v>
      </c>
      <c r="C3515" s="1">
        <v>34161</v>
      </c>
      <c r="D3515" s="66">
        <v>45127</v>
      </c>
      <c r="E3515" s="54">
        <v>130</v>
      </c>
      <c r="F3515" s="56" t="s">
        <v>68</v>
      </c>
      <c r="G3515" s="56" t="s">
        <v>77</v>
      </c>
      <c r="H3515" s="56" t="s">
        <v>1115</v>
      </c>
      <c r="I3515" s="56" t="s">
        <v>1428</v>
      </c>
      <c r="J3515" s="54" t="s">
        <v>1429</v>
      </c>
      <c r="K3515" s="1">
        <v>30.880265143100001</v>
      </c>
      <c r="L3515" s="1">
        <v>46.454987385000003</v>
      </c>
      <c r="M3515" s="1">
        <v>1</v>
      </c>
      <c r="N3515" s="9">
        <f>DATE(YEAR(TblLocations[[#This Row],[ODK_DateOfSubmission]]),MONTH(TblLocations[[#This Row],[ODK_DateOfSubmission]]),DAY(TblLocations[[#This Row],[ODK_DateOfSubmission]]))</f>
        <v>45127</v>
      </c>
      <c r="O3515" s="23" t="str">
        <f>_xlfn.CONCAT( YEAR(TblLocations[[#This Row],[ODK_DateOfSubmission]]), "-",TEXT( MONTH(TblLocations[[#This Row],[ODK_DateOfSubmission]]),"00"))</f>
        <v>2023-07</v>
      </c>
    </row>
    <row r="3516" spans="1:15" x14ac:dyDescent="0.25">
      <c r="A3516" s="13">
        <v>3603006</v>
      </c>
      <c r="B3516" s="1">
        <v>360300620</v>
      </c>
      <c r="C3516" s="1">
        <v>22815</v>
      </c>
      <c r="D3516" s="66">
        <v>45088</v>
      </c>
      <c r="E3516" s="54">
        <v>130</v>
      </c>
      <c r="F3516" s="56" t="s">
        <v>96</v>
      </c>
      <c r="G3516" s="56" t="s">
        <v>173</v>
      </c>
      <c r="H3516" s="56" t="s">
        <v>1138</v>
      </c>
      <c r="I3516" s="56" t="s">
        <v>1590</v>
      </c>
      <c r="J3516" s="54" t="s">
        <v>1591</v>
      </c>
      <c r="K3516" s="1">
        <v>31.991424241200001</v>
      </c>
      <c r="L3516" s="1">
        <v>44.931376145599998</v>
      </c>
      <c r="M3516" s="1">
        <v>2</v>
      </c>
      <c r="N3516" s="9">
        <f>DATE(YEAR(TblLocations[[#This Row],[ODK_DateOfSubmission]]),MONTH(TblLocations[[#This Row],[ODK_DateOfSubmission]]),DAY(TblLocations[[#This Row],[ODK_DateOfSubmission]]))</f>
        <v>45088</v>
      </c>
      <c r="O3516" s="23" t="str">
        <f>_xlfn.CONCAT( YEAR(TblLocations[[#This Row],[ODK_DateOfSubmission]]), "-",TEXT( MONTH(TblLocations[[#This Row],[ODK_DateOfSubmission]]),"00"))</f>
        <v>2023-06</v>
      </c>
    </row>
    <row r="3517" spans="1:15" x14ac:dyDescent="0.25">
      <c r="A3517" s="13">
        <v>3603025</v>
      </c>
      <c r="B3517" s="1">
        <v>360302520</v>
      </c>
      <c r="C3517" s="1">
        <v>2885</v>
      </c>
      <c r="D3517" s="66">
        <v>45124</v>
      </c>
      <c r="E3517" s="54">
        <v>130</v>
      </c>
      <c r="F3517" s="56" t="s">
        <v>96</v>
      </c>
      <c r="G3517" s="56" t="s">
        <v>173</v>
      </c>
      <c r="H3517" s="56" t="s">
        <v>1138</v>
      </c>
      <c r="I3517" s="56" t="s">
        <v>1598</v>
      </c>
      <c r="J3517" s="54" t="s">
        <v>1599</v>
      </c>
      <c r="K3517" s="1">
        <v>31.987180695900001</v>
      </c>
      <c r="L3517" s="1">
        <v>44.902500910900002</v>
      </c>
      <c r="M3517" s="1">
        <v>1</v>
      </c>
      <c r="N3517" s="9">
        <f>DATE(YEAR(TblLocations[[#This Row],[ODK_DateOfSubmission]]),MONTH(TblLocations[[#This Row],[ODK_DateOfSubmission]]),DAY(TblLocations[[#This Row],[ODK_DateOfSubmission]]))</f>
        <v>45124</v>
      </c>
      <c r="O3517" s="23" t="str">
        <f>_xlfn.CONCAT( YEAR(TblLocations[[#This Row],[ODK_DateOfSubmission]]), "-",TEXT( MONTH(TblLocations[[#This Row],[ODK_DateOfSubmission]]),"00"))</f>
        <v>2023-07</v>
      </c>
    </row>
    <row r="3518" spans="1:15" x14ac:dyDescent="0.25">
      <c r="A3518" s="13">
        <v>3603073</v>
      </c>
      <c r="B3518" s="1">
        <v>360307320</v>
      </c>
      <c r="C3518" s="1">
        <v>23715</v>
      </c>
      <c r="D3518" s="66">
        <v>45104</v>
      </c>
      <c r="E3518" s="54">
        <v>130</v>
      </c>
      <c r="F3518" s="56" t="s">
        <v>96</v>
      </c>
      <c r="G3518" s="56" t="s">
        <v>173</v>
      </c>
      <c r="H3518" s="56" t="s">
        <v>1138</v>
      </c>
      <c r="I3518" s="56" t="s">
        <v>1573</v>
      </c>
      <c r="J3518" s="54" t="s">
        <v>1574</v>
      </c>
      <c r="K3518" s="1">
        <v>32.015676934699997</v>
      </c>
      <c r="L3518" s="1">
        <v>44.9173569003</v>
      </c>
      <c r="M3518" s="1">
        <v>1</v>
      </c>
      <c r="N3518" s="9">
        <f>DATE(YEAR(TblLocations[[#This Row],[ODK_DateOfSubmission]]),MONTH(TblLocations[[#This Row],[ODK_DateOfSubmission]]),DAY(TblLocations[[#This Row],[ODK_DateOfSubmission]]))</f>
        <v>45104</v>
      </c>
      <c r="O3518" s="23" t="str">
        <f>_xlfn.CONCAT( YEAR(TblLocations[[#This Row],[ODK_DateOfSubmission]]), "-",TEXT( MONTH(TblLocations[[#This Row],[ODK_DateOfSubmission]]),"00"))</f>
        <v>2023-06</v>
      </c>
    </row>
    <row r="3519" spans="1:15" x14ac:dyDescent="0.25">
      <c r="A3519" s="31">
        <v>3603077</v>
      </c>
      <c r="B3519" s="32">
        <v>360307720</v>
      </c>
      <c r="C3519" s="32">
        <v>25287</v>
      </c>
      <c r="D3519" s="67">
        <v>45090</v>
      </c>
      <c r="E3519" s="58">
        <v>130</v>
      </c>
      <c r="F3519" s="59" t="s">
        <v>96</v>
      </c>
      <c r="G3519" s="59" t="s">
        <v>173</v>
      </c>
      <c r="H3519" s="59" t="s">
        <v>1138</v>
      </c>
      <c r="I3519" s="59" t="s">
        <v>1632</v>
      </c>
      <c r="J3519" s="58" t="s">
        <v>1633</v>
      </c>
      <c r="K3519" s="32">
        <v>31.984919999999999</v>
      </c>
      <c r="L3519" s="32">
        <v>44.938873999999998</v>
      </c>
      <c r="M3519" s="32">
        <v>2</v>
      </c>
      <c r="N3519" s="60">
        <f>DATE(YEAR(TblLocations[[#This Row],[ODK_DateOfSubmission]]),MONTH(TblLocations[[#This Row],[ODK_DateOfSubmission]]),DAY(TblLocations[[#This Row],[ODK_DateOfSubmission]]))</f>
        <v>45090</v>
      </c>
      <c r="O3519" s="61" t="str">
        <f>_xlfn.CONCAT( YEAR(TblLocations[[#This Row],[ODK_DateOfSubmission]]), "-",TEXT( MONTH(TblLocations[[#This Row],[ODK_DateOfSubmission]]),"00"))</f>
        <v>2023-06</v>
      </c>
    </row>
    <row r="3520" spans="1:15" x14ac:dyDescent="0.25">
      <c r="A3520" s="13">
        <v>2101014</v>
      </c>
      <c r="B3520" s="1">
        <v>2101014115</v>
      </c>
      <c r="C3520" s="1">
        <v>274</v>
      </c>
      <c r="D3520" s="66">
        <v>45250.771290277778</v>
      </c>
      <c r="E3520" s="54">
        <v>131</v>
      </c>
      <c r="F3520" s="56" t="s">
        <v>67</v>
      </c>
      <c r="G3520" s="56" t="s">
        <v>125</v>
      </c>
      <c r="H3520" s="56" t="s">
        <v>1242</v>
      </c>
      <c r="I3520" s="56" t="s">
        <v>1247</v>
      </c>
      <c r="J3520" s="54" t="s">
        <v>1248</v>
      </c>
      <c r="K3520" s="1">
        <v>34.426671466000002</v>
      </c>
      <c r="L3520" s="1">
        <v>41.040136074999999</v>
      </c>
      <c r="M3520" s="1">
        <v>4</v>
      </c>
      <c r="N3520" s="9">
        <f>DATE(YEAR(TblLocations[[#This Row],[ODK_DateOfSubmission]]),MONTH(TblLocations[[#This Row],[ODK_DateOfSubmission]]),DAY(TblLocations[[#This Row],[ODK_DateOfSubmission]]))</f>
        <v>45250</v>
      </c>
      <c r="O3520" s="23" t="str">
        <f>_xlfn.CONCAT( YEAR(TblLocations[[#This Row],[ODK_DateOfSubmission]]), "-",TEXT( MONTH(TblLocations[[#This Row],[ODK_DateOfSubmission]]),"00"))</f>
        <v>2023-11</v>
      </c>
    </row>
    <row r="3521" spans="1:15" x14ac:dyDescent="0.25">
      <c r="A3521" s="13">
        <v>2101044</v>
      </c>
      <c r="B3521" s="1">
        <v>2101044115</v>
      </c>
      <c r="C3521" s="1">
        <v>33945</v>
      </c>
      <c r="D3521" s="66">
        <v>45249.451826851851</v>
      </c>
      <c r="E3521" s="54">
        <v>131</v>
      </c>
      <c r="F3521" s="56" t="s">
        <v>67</v>
      </c>
      <c r="G3521" s="56" t="s">
        <v>125</v>
      </c>
      <c r="H3521" s="56" t="s">
        <v>214</v>
      </c>
      <c r="I3521" s="56" t="s">
        <v>1790</v>
      </c>
      <c r="J3521" s="54" t="s">
        <v>1791</v>
      </c>
      <c r="K3521" s="1">
        <v>34.375023309299998</v>
      </c>
      <c r="L3521" s="1">
        <v>41.185762237900001</v>
      </c>
      <c r="M3521" s="1">
        <v>18</v>
      </c>
      <c r="N3521" s="9">
        <f>DATE(YEAR(TblLocations[[#This Row],[ODK_DateOfSubmission]]),MONTH(TblLocations[[#This Row],[ODK_DateOfSubmission]]),DAY(TblLocations[[#This Row],[ODK_DateOfSubmission]]))</f>
        <v>45249</v>
      </c>
      <c r="O3521" s="23" t="str">
        <f>_xlfn.CONCAT( YEAR(TblLocations[[#This Row],[ODK_DateOfSubmission]]), "-",TEXT( MONTH(TblLocations[[#This Row],[ODK_DateOfSubmission]]),"00"))</f>
        <v>2023-11</v>
      </c>
    </row>
    <row r="3522" spans="1:15" x14ac:dyDescent="0.25">
      <c r="A3522" s="13">
        <v>2708019</v>
      </c>
      <c r="B3522" s="1">
        <v>2708019115</v>
      </c>
      <c r="C3522" s="1">
        <v>22924</v>
      </c>
      <c r="D3522" s="66">
        <v>45279.451620254629</v>
      </c>
      <c r="E3522" s="54">
        <v>131</v>
      </c>
      <c r="F3522" s="56" t="s">
        <v>72</v>
      </c>
      <c r="G3522" s="56" t="s">
        <v>93</v>
      </c>
      <c r="H3522" s="56" t="s">
        <v>433</v>
      </c>
      <c r="I3522" s="56" t="s">
        <v>443</v>
      </c>
      <c r="J3522" s="54" t="s">
        <v>444</v>
      </c>
      <c r="K3522" s="1">
        <v>36.410913999999998</v>
      </c>
      <c r="L3522" s="1">
        <v>42.542980999999997</v>
      </c>
      <c r="M3522" s="1">
        <v>5</v>
      </c>
      <c r="N3522" s="9">
        <f>DATE(YEAR(TblLocations[[#This Row],[ODK_DateOfSubmission]]),MONTH(TblLocations[[#This Row],[ODK_DateOfSubmission]]),DAY(TblLocations[[#This Row],[ODK_DateOfSubmission]]))</f>
        <v>45279</v>
      </c>
      <c r="O3522" s="23" t="str">
        <f>_xlfn.CONCAT( YEAR(TblLocations[[#This Row],[ODK_DateOfSubmission]]), "-",TEXT( MONTH(TblLocations[[#This Row],[ODK_DateOfSubmission]]),"00"))</f>
        <v>2023-12</v>
      </c>
    </row>
    <row r="3523" spans="1:15" x14ac:dyDescent="0.25">
      <c r="A3523" s="13">
        <v>2708110</v>
      </c>
      <c r="B3523" s="1">
        <v>2708110115</v>
      </c>
      <c r="C3523" s="1">
        <v>17439</v>
      </c>
      <c r="D3523" s="66">
        <v>45279.451564780094</v>
      </c>
      <c r="E3523" s="54">
        <v>131</v>
      </c>
      <c r="F3523" s="56" t="s">
        <v>72</v>
      </c>
      <c r="G3523" s="56" t="s">
        <v>93</v>
      </c>
      <c r="H3523" s="56" t="s">
        <v>433</v>
      </c>
      <c r="I3523" s="56" t="s">
        <v>454</v>
      </c>
      <c r="J3523" s="54" t="s">
        <v>455</v>
      </c>
      <c r="K3523" s="1">
        <v>36.442366999999997</v>
      </c>
      <c r="L3523" s="1">
        <v>42.629963500000002</v>
      </c>
      <c r="M3523" s="1">
        <v>3</v>
      </c>
      <c r="N3523" s="9">
        <f>DATE(YEAR(TblLocations[[#This Row],[ODK_DateOfSubmission]]),MONTH(TblLocations[[#This Row],[ODK_DateOfSubmission]]),DAY(TblLocations[[#This Row],[ODK_DateOfSubmission]]))</f>
        <v>45279</v>
      </c>
      <c r="O3523" s="23" t="str">
        <f>_xlfn.CONCAT( YEAR(TblLocations[[#This Row],[ODK_DateOfSubmission]]), "-",TEXT( MONTH(TblLocations[[#This Row],[ODK_DateOfSubmission]]),"00"))</f>
        <v>2023-12</v>
      </c>
    </row>
    <row r="3524" spans="1:15" x14ac:dyDescent="0.25">
      <c r="A3524" s="13">
        <v>2708129</v>
      </c>
      <c r="B3524" s="1">
        <v>2708129115</v>
      </c>
      <c r="C3524" s="1">
        <v>18006</v>
      </c>
      <c r="D3524" s="66">
        <v>45279.582171678238</v>
      </c>
      <c r="E3524" s="54">
        <v>131</v>
      </c>
      <c r="F3524" s="56" t="s">
        <v>72</v>
      </c>
      <c r="G3524" s="56" t="s">
        <v>93</v>
      </c>
      <c r="H3524" s="56" t="s">
        <v>433</v>
      </c>
      <c r="I3524" s="56" t="s">
        <v>222</v>
      </c>
      <c r="J3524" s="54" t="s">
        <v>223</v>
      </c>
      <c r="K3524" s="1">
        <v>36.371630000000003</v>
      </c>
      <c r="L3524" s="1">
        <v>42.459803600000001</v>
      </c>
      <c r="M3524" s="1">
        <v>6</v>
      </c>
      <c r="N3524" s="9">
        <f>DATE(YEAR(TblLocations[[#This Row],[ODK_DateOfSubmission]]),MONTH(TblLocations[[#This Row],[ODK_DateOfSubmission]]),DAY(TblLocations[[#This Row],[ODK_DateOfSubmission]]))</f>
        <v>45279</v>
      </c>
      <c r="O3524" s="23" t="str">
        <f>_xlfn.CONCAT( YEAR(TblLocations[[#This Row],[ODK_DateOfSubmission]]), "-",TEXT( MONTH(TblLocations[[#This Row],[ODK_DateOfSubmission]]),"00"))</f>
        <v>2023-12</v>
      </c>
    </row>
    <row r="3525" spans="1:15" x14ac:dyDescent="0.25">
      <c r="A3525" s="13">
        <v>2708141</v>
      </c>
      <c r="B3525" s="1">
        <v>2708141115</v>
      </c>
      <c r="C3525" s="1">
        <v>33279</v>
      </c>
      <c r="D3525" s="66">
        <v>45279.582232638888</v>
      </c>
      <c r="E3525" s="54">
        <v>131</v>
      </c>
      <c r="F3525" s="56" t="s">
        <v>72</v>
      </c>
      <c r="G3525" s="56" t="s">
        <v>93</v>
      </c>
      <c r="H3525" s="56" t="s">
        <v>433</v>
      </c>
      <c r="I3525" s="56" t="s">
        <v>468</v>
      </c>
      <c r="J3525" s="54" t="s">
        <v>469</v>
      </c>
      <c r="K3525" s="1">
        <v>36.378129999999999</v>
      </c>
      <c r="L3525" s="1">
        <v>42.442621899999999</v>
      </c>
      <c r="M3525" s="1">
        <v>8</v>
      </c>
      <c r="N3525" s="9">
        <f>DATE(YEAR(TblLocations[[#This Row],[ODK_DateOfSubmission]]),MONTH(TblLocations[[#This Row],[ODK_DateOfSubmission]]),DAY(TblLocations[[#This Row],[ODK_DateOfSubmission]]))</f>
        <v>45279</v>
      </c>
      <c r="O3525" s="23" t="str">
        <f>_xlfn.CONCAT( YEAR(TblLocations[[#This Row],[ODK_DateOfSubmission]]), "-",TEXT( MONTH(TblLocations[[#This Row],[ODK_DateOfSubmission]]),"00"))</f>
        <v>2023-12</v>
      </c>
    </row>
    <row r="3526" spans="1:15" x14ac:dyDescent="0.25">
      <c r="A3526" s="13">
        <v>2708176</v>
      </c>
      <c r="B3526" s="1">
        <v>2708176115</v>
      </c>
      <c r="C3526" s="1">
        <v>33472</v>
      </c>
      <c r="D3526" s="66">
        <v>45279.510149074071</v>
      </c>
      <c r="E3526" s="54">
        <v>131</v>
      </c>
      <c r="F3526" s="56" t="s">
        <v>72</v>
      </c>
      <c r="G3526" s="56" t="s">
        <v>93</v>
      </c>
      <c r="H3526" s="56" t="s">
        <v>478</v>
      </c>
      <c r="I3526" s="56" t="s">
        <v>481</v>
      </c>
      <c r="J3526" s="54" t="s">
        <v>482</v>
      </c>
      <c r="K3526" s="1">
        <v>36.485300000000002</v>
      </c>
      <c r="L3526" s="1">
        <v>42.422117739400001</v>
      </c>
      <c r="M3526" s="1">
        <v>6</v>
      </c>
      <c r="N3526" s="9">
        <f>DATE(YEAR(TblLocations[[#This Row],[ODK_DateOfSubmission]]),MONTH(TblLocations[[#This Row],[ODK_DateOfSubmission]]),DAY(TblLocations[[#This Row],[ODK_DateOfSubmission]]))</f>
        <v>45279</v>
      </c>
      <c r="O3526" s="23" t="str">
        <f>_xlfn.CONCAT( YEAR(TblLocations[[#This Row],[ODK_DateOfSubmission]]), "-",TEXT( MONTH(TblLocations[[#This Row],[ODK_DateOfSubmission]]),"00"))</f>
        <v>2023-12</v>
      </c>
    </row>
    <row r="3527" spans="1:15" x14ac:dyDescent="0.25">
      <c r="A3527" s="13">
        <v>2704008</v>
      </c>
      <c r="B3527" s="1">
        <v>270400821</v>
      </c>
      <c r="C3527" s="1">
        <v>24796</v>
      </c>
      <c r="D3527" s="66">
        <v>45280</v>
      </c>
      <c r="E3527" s="54">
        <v>131</v>
      </c>
      <c r="F3527" s="56" t="s">
        <v>72</v>
      </c>
      <c r="G3527" s="56" t="s">
        <v>107</v>
      </c>
      <c r="H3527" s="56" t="s">
        <v>911</v>
      </c>
      <c r="I3527" s="56" t="s">
        <v>1792</v>
      </c>
      <c r="J3527" s="54" t="s">
        <v>1793</v>
      </c>
      <c r="K3527" s="1">
        <v>36.723576199999997</v>
      </c>
      <c r="L3527" s="1">
        <v>43.267932500000001</v>
      </c>
      <c r="M3527" s="1">
        <v>1</v>
      </c>
      <c r="N3527" s="9">
        <f>DATE(YEAR(TblLocations[[#This Row],[ODK_DateOfSubmission]]),MONTH(TblLocations[[#This Row],[ODK_DateOfSubmission]]),DAY(TblLocations[[#This Row],[ODK_DateOfSubmission]]))</f>
        <v>45280</v>
      </c>
      <c r="O3527" s="23" t="str">
        <f>_xlfn.CONCAT( YEAR(TblLocations[[#This Row],[ODK_DateOfSubmission]]), "-",TEXT( MONTH(TblLocations[[#This Row],[ODK_DateOfSubmission]]),"00"))</f>
        <v>2023-12</v>
      </c>
    </row>
    <row r="3528" spans="1:15" x14ac:dyDescent="0.25">
      <c r="A3528" s="13">
        <v>3502003</v>
      </c>
      <c r="B3528" s="1">
        <v>350200321</v>
      </c>
      <c r="C3528" s="1">
        <v>24722</v>
      </c>
      <c r="D3528" s="66">
        <v>45245</v>
      </c>
      <c r="E3528" s="54">
        <v>131</v>
      </c>
      <c r="F3528" s="56" t="s">
        <v>68</v>
      </c>
      <c r="G3528" s="56" t="s">
        <v>81</v>
      </c>
      <c r="H3528" s="56" t="s">
        <v>1047</v>
      </c>
      <c r="I3528" s="56" t="s">
        <v>1051</v>
      </c>
      <c r="J3528" s="54" t="s">
        <v>897</v>
      </c>
      <c r="K3528" s="1">
        <v>31.711529196499999</v>
      </c>
      <c r="L3528" s="1">
        <v>46.124556874</v>
      </c>
      <c r="M3528" s="1">
        <v>4</v>
      </c>
      <c r="N3528" s="9">
        <f>DATE(YEAR(TblLocations[[#This Row],[ODK_DateOfSubmission]]),MONTH(TblLocations[[#This Row],[ODK_DateOfSubmission]]),DAY(TblLocations[[#This Row],[ODK_DateOfSubmission]]))</f>
        <v>45245</v>
      </c>
      <c r="O3528" s="23" t="str">
        <f>_xlfn.CONCAT( YEAR(TblLocations[[#This Row],[ODK_DateOfSubmission]]), "-",TEXT( MONTH(TblLocations[[#This Row],[ODK_DateOfSubmission]]),"00"))</f>
        <v>2023-11</v>
      </c>
    </row>
    <row r="3529" spans="1:15" x14ac:dyDescent="0.25">
      <c r="A3529" s="13">
        <v>3502003</v>
      </c>
      <c r="B3529" s="1">
        <v>350200321</v>
      </c>
      <c r="C3529" s="1">
        <v>24722</v>
      </c>
      <c r="D3529" s="66">
        <v>45245</v>
      </c>
      <c r="E3529" s="54">
        <v>131</v>
      </c>
      <c r="F3529" s="56" t="s">
        <v>68</v>
      </c>
      <c r="G3529" s="56" t="s">
        <v>81</v>
      </c>
      <c r="H3529" s="56" t="s">
        <v>1047</v>
      </c>
      <c r="I3529" s="56" t="s">
        <v>1051</v>
      </c>
      <c r="J3529" s="54" t="s">
        <v>897</v>
      </c>
      <c r="K3529" s="1">
        <v>31.711529196499999</v>
      </c>
      <c r="L3529" s="1">
        <v>46.124556874</v>
      </c>
      <c r="M3529" s="1">
        <v>5</v>
      </c>
      <c r="N3529" s="9">
        <f>DATE(YEAR(TblLocations[[#This Row],[ODK_DateOfSubmission]]),MONTH(TblLocations[[#This Row],[ODK_DateOfSubmission]]),DAY(TblLocations[[#This Row],[ODK_DateOfSubmission]]))</f>
        <v>45245</v>
      </c>
      <c r="O3529" s="23" t="str">
        <f>_xlfn.CONCAT( YEAR(TblLocations[[#This Row],[ODK_DateOfSubmission]]), "-",TEXT( MONTH(TblLocations[[#This Row],[ODK_DateOfSubmission]]),"00"))</f>
        <v>2023-11</v>
      </c>
    </row>
    <row r="3530" spans="1:15" x14ac:dyDescent="0.25">
      <c r="A3530" s="13">
        <v>3502007</v>
      </c>
      <c r="B3530" s="1">
        <v>350200721</v>
      </c>
      <c r="C3530" s="1">
        <v>33795</v>
      </c>
      <c r="D3530" s="66">
        <v>45258</v>
      </c>
      <c r="E3530" s="54">
        <v>131</v>
      </c>
      <c r="F3530" s="56" t="s">
        <v>68</v>
      </c>
      <c r="G3530" s="56" t="s">
        <v>81</v>
      </c>
      <c r="H3530" s="56" t="s">
        <v>1047</v>
      </c>
      <c r="I3530" s="56" t="s">
        <v>1334</v>
      </c>
      <c r="J3530" s="54" t="s">
        <v>1335</v>
      </c>
      <c r="K3530" s="1">
        <v>31.728400000000001</v>
      </c>
      <c r="L3530" s="1">
        <v>46.110399999999998</v>
      </c>
      <c r="M3530" s="1">
        <v>4</v>
      </c>
      <c r="N3530" s="9">
        <f>DATE(YEAR(TblLocations[[#This Row],[ODK_DateOfSubmission]]),MONTH(TblLocations[[#This Row],[ODK_DateOfSubmission]]),DAY(TblLocations[[#This Row],[ODK_DateOfSubmission]]))</f>
        <v>45258</v>
      </c>
      <c r="O3530" s="23" t="str">
        <f>_xlfn.CONCAT( YEAR(TblLocations[[#This Row],[ODK_DateOfSubmission]]), "-",TEXT( MONTH(TblLocations[[#This Row],[ODK_DateOfSubmission]]),"00"))</f>
        <v>2023-11</v>
      </c>
    </row>
    <row r="3531" spans="1:15" x14ac:dyDescent="0.25">
      <c r="A3531" s="13">
        <v>3502012</v>
      </c>
      <c r="B3531" s="1">
        <v>350201221</v>
      </c>
      <c r="C3531" s="1">
        <v>33800</v>
      </c>
      <c r="D3531" s="66">
        <v>45259</v>
      </c>
      <c r="E3531" s="54">
        <v>131</v>
      </c>
      <c r="F3531" s="56" t="s">
        <v>68</v>
      </c>
      <c r="G3531" s="56" t="s">
        <v>81</v>
      </c>
      <c r="H3531" s="56" t="s">
        <v>1048</v>
      </c>
      <c r="I3531" s="56" t="s">
        <v>1337</v>
      </c>
      <c r="J3531" s="54" t="s">
        <v>1338</v>
      </c>
      <c r="K3531" s="1">
        <v>31.541273</v>
      </c>
      <c r="L3531" s="1">
        <v>46.125217999999997</v>
      </c>
      <c r="M3531" s="1">
        <v>2</v>
      </c>
      <c r="N3531" s="9">
        <f>DATE(YEAR(TblLocations[[#This Row],[ODK_DateOfSubmission]]),MONTH(TblLocations[[#This Row],[ODK_DateOfSubmission]]),DAY(TblLocations[[#This Row],[ODK_DateOfSubmission]]))</f>
        <v>45259</v>
      </c>
      <c r="O3531" s="23" t="str">
        <f>_xlfn.CONCAT( YEAR(TblLocations[[#This Row],[ODK_DateOfSubmission]]), "-",TEXT( MONTH(TblLocations[[#This Row],[ODK_DateOfSubmission]]),"00"))</f>
        <v>2023-11</v>
      </c>
    </row>
    <row r="3532" spans="1:15" x14ac:dyDescent="0.25">
      <c r="A3532" s="13">
        <v>3502012</v>
      </c>
      <c r="B3532" s="1">
        <v>350201221</v>
      </c>
      <c r="C3532" s="1">
        <v>33800</v>
      </c>
      <c r="D3532" s="66">
        <v>45259</v>
      </c>
      <c r="E3532" s="54">
        <v>131</v>
      </c>
      <c r="F3532" s="56" t="s">
        <v>68</v>
      </c>
      <c r="G3532" s="56" t="s">
        <v>81</v>
      </c>
      <c r="H3532" s="56" t="s">
        <v>1048</v>
      </c>
      <c r="I3532" s="56" t="s">
        <v>1337</v>
      </c>
      <c r="J3532" s="54" t="s">
        <v>1338</v>
      </c>
      <c r="K3532" s="1">
        <v>31.541273</v>
      </c>
      <c r="L3532" s="1">
        <v>46.125217999999997</v>
      </c>
      <c r="M3532" s="1">
        <v>3</v>
      </c>
      <c r="N3532" s="9">
        <f>DATE(YEAR(TblLocations[[#This Row],[ODK_DateOfSubmission]]),MONTH(TblLocations[[#This Row],[ODK_DateOfSubmission]]),DAY(TblLocations[[#This Row],[ODK_DateOfSubmission]]))</f>
        <v>45259</v>
      </c>
      <c r="O3532" s="23" t="str">
        <f>_xlfn.CONCAT( YEAR(TblLocations[[#This Row],[ODK_DateOfSubmission]]), "-",TEXT( MONTH(TblLocations[[#This Row],[ODK_DateOfSubmission]]),"00"))</f>
        <v>2023-11</v>
      </c>
    </row>
    <row r="3533" spans="1:15" x14ac:dyDescent="0.25">
      <c r="A3533" s="13">
        <v>3502015</v>
      </c>
      <c r="B3533" s="1">
        <v>350201521</v>
      </c>
      <c r="C3533" s="1">
        <v>33803</v>
      </c>
      <c r="D3533" s="66">
        <v>45259</v>
      </c>
      <c r="E3533" s="54">
        <v>131</v>
      </c>
      <c r="F3533" s="56" t="s">
        <v>68</v>
      </c>
      <c r="G3533" s="56" t="s">
        <v>81</v>
      </c>
      <c r="H3533" s="56" t="s">
        <v>1048</v>
      </c>
      <c r="I3533" s="56" t="s">
        <v>1531</v>
      </c>
      <c r="J3533" s="54" t="s">
        <v>1532</v>
      </c>
      <c r="K3533" s="1">
        <v>31.543367</v>
      </c>
      <c r="L3533" s="1">
        <v>46.119889000000001</v>
      </c>
      <c r="M3533" s="1">
        <v>2</v>
      </c>
      <c r="N3533" s="9">
        <f>DATE(YEAR(TblLocations[[#This Row],[ODK_DateOfSubmission]]),MONTH(TblLocations[[#This Row],[ODK_DateOfSubmission]]),DAY(TblLocations[[#This Row],[ODK_DateOfSubmission]]))</f>
        <v>45259</v>
      </c>
      <c r="O3533" s="23" t="str">
        <f>_xlfn.CONCAT( YEAR(TblLocations[[#This Row],[ODK_DateOfSubmission]]), "-",TEXT( MONTH(TblLocations[[#This Row],[ODK_DateOfSubmission]]),"00"))</f>
        <v>2023-11</v>
      </c>
    </row>
    <row r="3534" spans="1:15" x14ac:dyDescent="0.25">
      <c r="A3534" s="13">
        <v>3502015</v>
      </c>
      <c r="B3534" s="1">
        <v>350201521</v>
      </c>
      <c r="C3534" s="1">
        <v>33803</v>
      </c>
      <c r="D3534" s="66">
        <v>45259</v>
      </c>
      <c r="E3534" s="54">
        <v>131</v>
      </c>
      <c r="F3534" s="56" t="s">
        <v>68</v>
      </c>
      <c r="G3534" s="56" t="s">
        <v>81</v>
      </c>
      <c r="H3534" s="56" t="s">
        <v>1048</v>
      </c>
      <c r="I3534" s="56" t="s">
        <v>1531</v>
      </c>
      <c r="J3534" s="54" t="s">
        <v>1532</v>
      </c>
      <c r="K3534" s="1">
        <v>31.543367</v>
      </c>
      <c r="L3534" s="1">
        <v>46.119889000000001</v>
      </c>
      <c r="M3534" s="1">
        <v>2</v>
      </c>
      <c r="N3534" s="9">
        <f>DATE(YEAR(TblLocations[[#This Row],[ODK_DateOfSubmission]]),MONTH(TblLocations[[#This Row],[ODK_DateOfSubmission]]),DAY(TblLocations[[#This Row],[ODK_DateOfSubmission]]))</f>
        <v>45259</v>
      </c>
      <c r="O3534" s="23" t="str">
        <f>_xlfn.CONCAT( YEAR(TblLocations[[#This Row],[ODK_DateOfSubmission]]), "-",TEXT( MONTH(TblLocations[[#This Row],[ODK_DateOfSubmission]]),"00"))</f>
        <v>2023-11</v>
      </c>
    </row>
    <row r="3535" spans="1:15" x14ac:dyDescent="0.25">
      <c r="A3535" s="13">
        <v>3502016</v>
      </c>
      <c r="B3535" s="1">
        <v>350201621</v>
      </c>
      <c r="C3535" s="1">
        <v>34162</v>
      </c>
      <c r="D3535" s="66">
        <v>45259</v>
      </c>
      <c r="E3535" s="54">
        <v>131</v>
      </c>
      <c r="F3535" s="56" t="s">
        <v>68</v>
      </c>
      <c r="G3535" s="56" t="s">
        <v>81</v>
      </c>
      <c r="H3535" s="56" t="s">
        <v>1047</v>
      </c>
      <c r="I3535" s="56" t="s">
        <v>1440</v>
      </c>
      <c r="J3535" s="54" t="s">
        <v>1441</v>
      </c>
      <c r="K3535" s="1">
        <v>31.735530000000001</v>
      </c>
      <c r="L3535" s="1">
        <v>46.112045999999999</v>
      </c>
      <c r="M3535" s="1">
        <v>4</v>
      </c>
      <c r="N3535" s="9">
        <f>DATE(YEAR(TblLocations[[#This Row],[ODK_DateOfSubmission]]),MONTH(TblLocations[[#This Row],[ODK_DateOfSubmission]]),DAY(TblLocations[[#This Row],[ODK_DateOfSubmission]]))</f>
        <v>45259</v>
      </c>
      <c r="O3535" s="23" t="str">
        <f>_xlfn.CONCAT( YEAR(TblLocations[[#This Row],[ODK_DateOfSubmission]]), "-",TEXT( MONTH(TblLocations[[#This Row],[ODK_DateOfSubmission]]),"00"))</f>
        <v>2023-11</v>
      </c>
    </row>
    <row r="3536" spans="1:15" x14ac:dyDescent="0.25">
      <c r="A3536" s="13">
        <v>3502016</v>
      </c>
      <c r="B3536" s="1">
        <v>350201621</v>
      </c>
      <c r="C3536" s="1">
        <v>34162</v>
      </c>
      <c r="D3536" s="66">
        <v>45259</v>
      </c>
      <c r="E3536" s="54">
        <v>131</v>
      </c>
      <c r="F3536" s="56" t="s">
        <v>68</v>
      </c>
      <c r="G3536" s="56" t="s">
        <v>81</v>
      </c>
      <c r="H3536" s="56" t="s">
        <v>1047</v>
      </c>
      <c r="I3536" s="56" t="s">
        <v>1440</v>
      </c>
      <c r="J3536" s="54" t="s">
        <v>1441</v>
      </c>
      <c r="K3536" s="1">
        <v>31.735530000000001</v>
      </c>
      <c r="L3536" s="1">
        <v>46.112045999999999</v>
      </c>
      <c r="M3536" s="1">
        <v>3</v>
      </c>
      <c r="N3536" s="9">
        <f>DATE(YEAR(TblLocations[[#This Row],[ODK_DateOfSubmission]]),MONTH(TblLocations[[#This Row],[ODK_DateOfSubmission]]),DAY(TblLocations[[#This Row],[ODK_DateOfSubmission]]))</f>
        <v>45259</v>
      </c>
      <c r="O3536" s="23" t="str">
        <f>_xlfn.CONCAT( YEAR(TblLocations[[#This Row],[ODK_DateOfSubmission]]), "-",TEXT( MONTH(TblLocations[[#This Row],[ODK_DateOfSubmission]]),"00"))</f>
        <v>2023-11</v>
      </c>
    </row>
    <row r="3537" spans="1:15" x14ac:dyDescent="0.25">
      <c r="A3537" s="13">
        <v>3502016</v>
      </c>
      <c r="B3537" s="1">
        <v>350201621</v>
      </c>
      <c r="C3537" s="1">
        <v>34162</v>
      </c>
      <c r="D3537" s="66">
        <v>45259</v>
      </c>
      <c r="E3537" s="54">
        <v>131</v>
      </c>
      <c r="F3537" s="56" t="s">
        <v>68</v>
      </c>
      <c r="G3537" s="56" t="s">
        <v>81</v>
      </c>
      <c r="H3537" s="56" t="s">
        <v>1047</v>
      </c>
      <c r="I3537" s="56" t="s">
        <v>1440</v>
      </c>
      <c r="J3537" s="54" t="s">
        <v>1441</v>
      </c>
      <c r="K3537" s="1">
        <v>31.735530000000001</v>
      </c>
      <c r="L3537" s="1">
        <v>46.112045999999999</v>
      </c>
      <c r="M3537" s="1">
        <v>7</v>
      </c>
      <c r="N3537" s="9">
        <f>DATE(YEAR(TblLocations[[#This Row],[ODK_DateOfSubmission]]),MONTH(TblLocations[[#This Row],[ODK_DateOfSubmission]]),DAY(TblLocations[[#This Row],[ODK_DateOfSubmission]]))</f>
        <v>45259</v>
      </c>
      <c r="O3537" s="23" t="str">
        <f>_xlfn.CONCAT( YEAR(TblLocations[[#This Row],[ODK_DateOfSubmission]]), "-",TEXT( MONTH(TblLocations[[#This Row],[ODK_DateOfSubmission]]),"00"))</f>
        <v>2023-11</v>
      </c>
    </row>
    <row r="3538" spans="1:15" x14ac:dyDescent="0.25">
      <c r="A3538" s="13">
        <v>3502016</v>
      </c>
      <c r="B3538" s="1">
        <v>350201621</v>
      </c>
      <c r="C3538" s="1">
        <v>34162</v>
      </c>
      <c r="D3538" s="66">
        <v>45259</v>
      </c>
      <c r="E3538" s="54">
        <v>131</v>
      </c>
      <c r="F3538" s="56" t="s">
        <v>68</v>
      </c>
      <c r="G3538" s="56" t="s">
        <v>81</v>
      </c>
      <c r="H3538" s="56" t="s">
        <v>1047</v>
      </c>
      <c r="I3538" s="56" t="s">
        <v>1440</v>
      </c>
      <c r="J3538" s="54" t="s">
        <v>1441</v>
      </c>
      <c r="K3538" s="1">
        <v>31.735530000000001</v>
      </c>
      <c r="L3538" s="1">
        <v>46.112045999999999</v>
      </c>
      <c r="M3538" s="1">
        <v>3</v>
      </c>
      <c r="N3538" s="9">
        <f>DATE(YEAR(TblLocations[[#This Row],[ODK_DateOfSubmission]]),MONTH(TblLocations[[#This Row],[ODK_DateOfSubmission]]),DAY(TblLocations[[#This Row],[ODK_DateOfSubmission]]))</f>
        <v>45259</v>
      </c>
      <c r="O3538" s="23" t="str">
        <f>_xlfn.CONCAT( YEAR(TblLocations[[#This Row],[ODK_DateOfSubmission]]), "-",TEXT( MONTH(TblLocations[[#This Row],[ODK_DateOfSubmission]]),"00"))</f>
        <v>2023-11</v>
      </c>
    </row>
    <row r="3539" spans="1:15" x14ac:dyDescent="0.25">
      <c r="A3539" s="13">
        <v>3502018</v>
      </c>
      <c r="B3539" s="1">
        <v>350201821</v>
      </c>
      <c r="C3539" s="1">
        <v>10289</v>
      </c>
      <c r="D3539" s="66">
        <v>45259</v>
      </c>
      <c r="E3539" s="54">
        <v>131</v>
      </c>
      <c r="F3539" s="56" t="s">
        <v>68</v>
      </c>
      <c r="G3539" s="56" t="s">
        <v>81</v>
      </c>
      <c r="H3539" s="56" t="s">
        <v>1047</v>
      </c>
      <c r="I3539" s="56" t="s">
        <v>1088</v>
      </c>
      <c r="J3539" s="54" t="s">
        <v>1510</v>
      </c>
      <c r="K3539" s="1">
        <v>31.715143000000001</v>
      </c>
      <c r="L3539" s="1">
        <v>46.098461</v>
      </c>
      <c r="M3539" s="1">
        <v>3</v>
      </c>
      <c r="N3539" s="9">
        <f>DATE(YEAR(TblLocations[[#This Row],[ODK_DateOfSubmission]]),MONTH(TblLocations[[#This Row],[ODK_DateOfSubmission]]),DAY(TblLocations[[#This Row],[ODK_DateOfSubmission]]))</f>
        <v>45259</v>
      </c>
      <c r="O3539" s="23" t="str">
        <f>_xlfn.CONCAT( YEAR(TblLocations[[#This Row],[ODK_DateOfSubmission]]), "-",TEXT( MONTH(TblLocations[[#This Row],[ODK_DateOfSubmission]]),"00"))</f>
        <v>2023-11</v>
      </c>
    </row>
    <row r="3540" spans="1:15" x14ac:dyDescent="0.25">
      <c r="A3540" s="13">
        <v>3502018</v>
      </c>
      <c r="B3540" s="1">
        <v>350201821</v>
      </c>
      <c r="C3540" s="1">
        <v>10289</v>
      </c>
      <c r="D3540" s="66">
        <v>45259</v>
      </c>
      <c r="E3540" s="54">
        <v>131</v>
      </c>
      <c r="F3540" s="56" t="s">
        <v>68</v>
      </c>
      <c r="G3540" s="56" t="s">
        <v>81</v>
      </c>
      <c r="H3540" s="56" t="s">
        <v>1047</v>
      </c>
      <c r="I3540" s="56" t="s">
        <v>1088</v>
      </c>
      <c r="J3540" s="54" t="s">
        <v>1510</v>
      </c>
      <c r="K3540" s="1">
        <v>31.715143000000001</v>
      </c>
      <c r="L3540" s="1">
        <v>46.098461</v>
      </c>
      <c r="M3540" s="1">
        <v>2</v>
      </c>
      <c r="N3540" s="9">
        <f>DATE(YEAR(TblLocations[[#This Row],[ODK_DateOfSubmission]]),MONTH(TblLocations[[#This Row],[ODK_DateOfSubmission]]),DAY(TblLocations[[#This Row],[ODK_DateOfSubmission]]))</f>
        <v>45259</v>
      </c>
      <c r="O3540" s="23" t="str">
        <f>_xlfn.CONCAT( YEAR(TblLocations[[#This Row],[ODK_DateOfSubmission]]), "-",TEXT( MONTH(TblLocations[[#This Row],[ODK_DateOfSubmission]]),"00"))</f>
        <v>2023-11</v>
      </c>
    </row>
    <row r="3541" spans="1:15" x14ac:dyDescent="0.25">
      <c r="A3541" s="13">
        <v>3502018</v>
      </c>
      <c r="B3541" s="1">
        <v>350201821</v>
      </c>
      <c r="C3541" s="1">
        <v>10289</v>
      </c>
      <c r="D3541" s="66">
        <v>45259</v>
      </c>
      <c r="E3541" s="54">
        <v>131</v>
      </c>
      <c r="F3541" s="56" t="s">
        <v>68</v>
      </c>
      <c r="G3541" s="56" t="s">
        <v>81</v>
      </c>
      <c r="H3541" s="56" t="s">
        <v>1047</v>
      </c>
      <c r="I3541" s="56" t="s">
        <v>1088</v>
      </c>
      <c r="J3541" s="54" t="s">
        <v>1510</v>
      </c>
      <c r="K3541" s="1">
        <v>31.715143000000001</v>
      </c>
      <c r="L3541" s="1">
        <v>46.098461</v>
      </c>
      <c r="M3541" s="1">
        <v>3</v>
      </c>
      <c r="N3541" s="9">
        <f>DATE(YEAR(TblLocations[[#This Row],[ODK_DateOfSubmission]]),MONTH(TblLocations[[#This Row],[ODK_DateOfSubmission]]),DAY(TblLocations[[#This Row],[ODK_DateOfSubmission]]))</f>
        <v>45259</v>
      </c>
      <c r="O3541" s="23" t="str">
        <f>_xlfn.CONCAT( YEAR(TblLocations[[#This Row],[ODK_DateOfSubmission]]), "-",TEXT( MONTH(TblLocations[[#This Row],[ODK_DateOfSubmission]]),"00"))</f>
        <v>2023-11</v>
      </c>
    </row>
    <row r="3542" spans="1:15" x14ac:dyDescent="0.25">
      <c r="A3542" s="13">
        <v>3503001</v>
      </c>
      <c r="B3542" s="1">
        <v>350300121</v>
      </c>
      <c r="C3542" s="1">
        <v>10250</v>
      </c>
      <c r="D3542" s="66">
        <v>45216</v>
      </c>
      <c r="E3542" s="54">
        <v>131</v>
      </c>
      <c r="F3542" s="56" t="s">
        <v>68</v>
      </c>
      <c r="G3542" s="56" t="s">
        <v>86</v>
      </c>
      <c r="H3542" s="56" t="s">
        <v>1404</v>
      </c>
      <c r="I3542" s="56" t="s">
        <v>1476</v>
      </c>
      <c r="J3542" s="54" t="s">
        <v>1477</v>
      </c>
      <c r="K3542" s="1">
        <v>31.4359498874</v>
      </c>
      <c r="L3542" s="1">
        <v>46.172572526899998</v>
      </c>
      <c r="M3542" s="1">
        <v>1</v>
      </c>
      <c r="N3542" s="9">
        <f>DATE(YEAR(TblLocations[[#This Row],[ODK_DateOfSubmission]]),MONTH(TblLocations[[#This Row],[ODK_DateOfSubmission]]),DAY(TblLocations[[#This Row],[ODK_DateOfSubmission]]))</f>
        <v>45216</v>
      </c>
      <c r="O3542" s="23" t="str">
        <f>_xlfn.CONCAT( YEAR(TblLocations[[#This Row],[ODK_DateOfSubmission]]), "-",TEXT( MONTH(TblLocations[[#This Row],[ODK_DateOfSubmission]]),"00"))</f>
        <v>2023-10</v>
      </c>
    </row>
    <row r="3543" spans="1:15" x14ac:dyDescent="0.25">
      <c r="A3543" s="13">
        <v>3503006</v>
      </c>
      <c r="B3543" s="1">
        <v>350300621</v>
      </c>
      <c r="C3543" s="1">
        <v>21209</v>
      </c>
      <c r="D3543" s="66">
        <v>45216</v>
      </c>
      <c r="E3543" s="54">
        <v>131</v>
      </c>
      <c r="F3543" s="56" t="s">
        <v>68</v>
      </c>
      <c r="G3543" s="56" t="s">
        <v>86</v>
      </c>
      <c r="H3543" s="56" t="s">
        <v>1404</v>
      </c>
      <c r="I3543" s="56" t="s">
        <v>1406</v>
      </c>
      <c r="J3543" s="54" t="s">
        <v>1407</v>
      </c>
      <c r="K3543" s="1">
        <v>31.415689718399999</v>
      </c>
      <c r="L3543" s="1">
        <v>46.163976839100002</v>
      </c>
      <c r="M3543" s="1">
        <v>1</v>
      </c>
      <c r="N3543" s="9">
        <f>DATE(YEAR(TblLocations[[#This Row],[ODK_DateOfSubmission]]),MONTH(TblLocations[[#This Row],[ODK_DateOfSubmission]]),DAY(TblLocations[[#This Row],[ODK_DateOfSubmission]]))</f>
        <v>45216</v>
      </c>
      <c r="O3543" s="23" t="str">
        <f>_xlfn.CONCAT( YEAR(TblLocations[[#This Row],[ODK_DateOfSubmission]]), "-",TEXT( MONTH(TblLocations[[#This Row],[ODK_DateOfSubmission]]),"00"))</f>
        <v>2023-10</v>
      </c>
    </row>
    <row r="3544" spans="1:15" x14ac:dyDescent="0.25">
      <c r="A3544" s="13">
        <v>3503006</v>
      </c>
      <c r="B3544" s="1">
        <v>350300621</v>
      </c>
      <c r="C3544" s="1">
        <v>21209</v>
      </c>
      <c r="D3544" s="66">
        <v>45216</v>
      </c>
      <c r="E3544" s="54">
        <v>131</v>
      </c>
      <c r="F3544" s="56" t="s">
        <v>68</v>
      </c>
      <c r="G3544" s="56" t="s">
        <v>86</v>
      </c>
      <c r="H3544" s="56" t="s">
        <v>1404</v>
      </c>
      <c r="I3544" s="56" t="s">
        <v>1406</v>
      </c>
      <c r="J3544" s="54" t="s">
        <v>1407</v>
      </c>
      <c r="K3544" s="1">
        <v>31.415689718399999</v>
      </c>
      <c r="L3544" s="1">
        <v>46.163976839100002</v>
      </c>
      <c r="M3544" s="1">
        <v>1</v>
      </c>
      <c r="N3544" s="9">
        <f>DATE(YEAR(TblLocations[[#This Row],[ODK_DateOfSubmission]]),MONTH(TblLocations[[#This Row],[ODK_DateOfSubmission]]),DAY(TblLocations[[#This Row],[ODK_DateOfSubmission]]))</f>
        <v>45216</v>
      </c>
      <c r="O3544" s="23" t="str">
        <f>_xlfn.CONCAT( YEAR(TblLocations[[#This Row],[ODK_DateOfSubmission]]), "-",TEXT( MONTH(TblLocations[[#This Row],[ODK_DateOfSubmission]]),"00"))</f>
        <v>2023-10</v>
      </c>
    </row>
    <row r="3545" spans="1:15" x14ac:dyDescent="0.25">
      <c r="A3545" s="13">
        <v>3503008</v>
      </c>
      <c r="B3545" s="1">
        <v>350300821</v>
      </c>
      <c r="C3545" s="1">
        <v>9848</v>
      </c>
      <c r="D3545" s="66">
        <v>45216</v>
      </c>
      <c r="E3545" s="54">
        <v>131</v>
      </c>
      <c r="F3545" s="56" t="s">
        <v>68</v>
      </c>
      <c r="G3545" s="56" t="s">
        <v>86</v>
      </c>
      <c r="H3545" s="56" t="s">
        <v>1404</v>
      </c>
      <c r="I3545" s="56" t="s">
        <v>1478</v>
      </c>
      <c r="J3545" s="54" t="s">
        <v>1479</v>
      </c>
      <c r="K3545" s="1">
        <v>31.415756054100001</v>
      </c>
      <c r="L3545" s="1">
        <v>46.172971067500001</v>
      </c>
      <c r="M3545" s="1">
        <v>1</v>
      </c>
      <c r="N3545" s="9">
        <f>DATE(YEAR(TblLocations[[#This Row],[ODK_DateOfSubmission]]),MONTH(TblLocations[[#This Row],[ODK_DateOfSubmission]]),DAY(TblLocations[[#This Row],[ODK_DateOfSubmission]]))</f>
        <v>45216</v>
      </c>
      <c r="O3545" s="23" t="str">
        <f>_xlfn.CONCAT( YEAR(TblLocations[[#This Row],[ODK_DateOfSubmission]]), "-",TEXT( MONTH(TblLocations[[#This Row],[ODK_DateOfSubmission]]),"00"))</f>
        <v>2023-10</v>
      </c>
    </row>
    <row r="3546" spans="1:15" x14ac:dyDescent="0.25">
      <c r="A3546" s="13">
        <v>3503009</v>
      </c>
      <c r="B3546" s="1">
        <v>350300921</v>
      </c>
      <c r="C3546" s="1">
        <v>9822</v>
      </c>
      <c r="D3546" s="66">
        <v>45216</v>
      </c>
      <c r="E3546" s="54">
        <v>131</v>
      </c>
      <c r="F3546" s="56" t="s">
        <v>68</v>
      </c>
      <c r="G3546" s="56" t="s">
        <v>86</v>
      </c>
      <c r="H3546" s="56" t="s">
        <v>1404</v>
      </c>
      <c r="I3546" s="56" t="s">
        <v>1410</v>
      </c>
      <c r="J3546" s="54" t="s">
        <v>1411</v>
      </c>
      <c r="K3546" s="1">
        <v>31.403907212699998</v>
      </c>
      <c r="L3546" s="1">
        <v>46.175491096099996</v>
      </c>
      <c r="M3546" s="1">
        <v>1</v>
      </c>
      <c r="N3546" s="9">
        <f>DATE(YEAR(TblLocations[[#This Row],[ODK_DateOfSubmission]]),MONTH(TblLocations[[#This Row],[ODK_DateOfSubmission]]),DAY(TblLocations[[#This Row],[ODK_DateOfSubmission]]))</f>
        <v>45216</v>
      </c>
      <c r="O3546" s="23" t="str">
        <f>_xlfn.CONCAT( YEAR(TblLocations[[#This Row],[ODK_DateOfSubmission]]), "-",TEXT( MONTH(TblLocations[[#This Row],[ODK_DateOfSubmission]]),"00"))</f>
        <v>2023-10</v>
      </c>
    </row>
    <row r="3547" spans="1:15" x14ac:dyDescent="0.25">
      <c r="A3547" s="13">
        <v>3503009</v>
      </c>
      <c r="B3547" s="1">
        <v>350300921</v>
      </c>
      <c r="C3547" s="1">
        <v>9822</v>
      </c>
      <c r="D3547" s="66">
        <v>45216</v>
      </c>
      <c r="E3547" s="54">
        <v>131</v>
      </c>
      <c r="F3547" s="56" t="s">
        <v>68</v>
      </c>
      <c r="G3547" s="56" t="s">
        <v>86</v>
      </c>
      <c r="H3547" s="56" t="s">
        <v>1404</v>
      </c>
      <c r="I3547" s="56" t="s">
        <v>1410</v>
      </c>
      <c r="J3547" s="54" t="s">
        <v>1411</v>
      </c>
      <c r="K3547" s="1">
        <v>31.403907212699998</v>
      </c>
      <c r="L3547" s="1">
        <v>46.175491096099996</v>
      </c>
      <c r="M3547" s="1">
        <v>1</v>
      </c>
      <c r="N3547" s="9">
        <f>DATE(YEAR(TblLocations[[#This Row],[ODK_DateOfSubmission]]),MONTH(TblLocations[[#This Row],[ODK_DateOfSubmission]]),DAY(TblLocations[[#This Row],[ODK_DateOfSubmission]]))</f>
        <v>45216</v>
      </c>
      <c r="O3547" s="23" t="str">
        <f>_xlfn.CONCAT( YEAR(TblLocations[[#This Row],[ODK_DateOfSubmission]]), "-",TEXT( MONTH(TblLocations[[#This Row],[ODK_DateOfSubmission]]),"00"))</f>
        <v>2023-10</v>
      </c>
    </row>
    <row r="3548" spans="1:15" x14ac:dyDescent="0.25">
      <c r="A3548" s="13">
        <v>3503012</v>
      </c>
      <c r="B3548" s="1">
        <v>350301221</v>
      </c>
      <c r="C3548" s="1">
        <v>10286</v>
      </c>
      <c r="D3548" s="66">
        <v>45216</v>
      </c>
      <c r="E3548" s="54">
        <v>131</v>
      </c>
      <c r="F3548" s="56" t="s">
        <v>68</v>
      </c>
      <c r="G3548" s="56" t="s">
        <v>86</v>
      </c>
      <c r="H3548" s="56" t="s">
        <v>1404</v>
      </c>
      <c r="I3548" s="56" t="s">
        <v>1405</v>
      </c>
      <c r="J3548" s="54" t="s">
        <v>1127</v>
      </c>
      <c r="K3548" s="1">
        <v>31.400419743299999</v>
      </c>
      <c r="L3548" s="1">
        <v>46.1806881535</v>
      </c>
      <c r="M3548" s="1">
        <v>2</v>
      </c>
      <c r="N3548" s="9">
        <f>DATE(YEAR(TblLocations[[#This Row],[ODK_DateOfSubmission]]),MONTH(TblLocations[[#This Row],[ODK_DateOfSubmission]]),DAY(TblLocations[[#This Row],[ODK_DateOfSubmission]]))</f>
        <v>45216</v>
      </c>
      <c r="O3548" s="23" t="str">
        <f>_xlfn.CONCAT( YEAR(TblLocations[[#This Row],[ODK_DateOfSubmission]]), "-",TEXT( MONTH(TblLocations[[#This Row],[ODK_DateOfSubmission]]),"00"))</f>
        <v>2023-10</v>
      </c>
    </row>
    <row r="3549" spans="1:15" x14ac:dyDescent="0.25">
      <c r="A3549" s="13">
        <v>3503012</v>
      </c>
      <c r="B3549" s="1">
        <v>350301221</v>
      </c>
      <c r="C3549" s="1">
        <v>10286</v>
      </c>
      <c r="D3549" s="66">
        <v>45216</v>
      </c>
      <c r="E3549" s="54">
        <v>131</v>
      </c>
      <c r="F3549" s="56" t="s">
        <v>68</v>
      </c>
      <c r="G3549" s="56" t="s">
        <v>86</v>
      </c>
      <c r="H3549" s="56" t="s">
        <v>1404</v>
      </c>
      <c r="I3549" s="56" t="s">
        <v>1405</v>
      </c>
      <c r="J3549" s="54" t="s">
        <v>1127</v>
      </c>
      <c r="K3549" s="1">
        <v>31.400419743299999</v>
      </c>
      <c r="L3549" s="1">
        <v>46.1806881535</v>
      </c>
      <c r="M3549" s="1">
        <v>1</v>
      </c>
      <c r="N3549" s="9">
        <f>DATE(YEAR(TblLocations[[#This Row],[ODK_DateOfSubmission]]),MONTH(TblLocations[[#This Row],[ODK_DateOfSubmission]]),DAY(TblLocations[[#This Row],[ODK_DateOfSubmission]]))</f>
        <v>45216</v>
      </c>
      <c r="O3549" s="23" t="str">
        <f>_xlfn.CONCAT( YEAR(TblLocations[[#This Row],[ODK_DateOfSubmission]]), "-",TEXT( MONTH(TblLocations[[#This Row],[ODK_DateOfSubmission]]),"00"))</f>
        <v>2023-10</v>
      </c>
    </row>
    <row r="3550" spans="1:15" x14ac:dyDescent="0.25">
      <c r="A3550" s="13">
        <v>3503015</v>
      </c>
      <c r="B3550" s="1">
        <v>350301521</v>
      </c>
      <c r="C3550" s="1">
        <v>33805</v>
      </c>
      <c r="D3550" s="66">
        <v>45214</v>
      </c>
      <c r="E3550" s="54">
        <v>131</v>
      </c>
      <c r="F3550" s="56" t="s">
        <v>68</v>
      </c>
      <c r="G3550" s="56" t="s">
        <v>86</v>
      </c>
      <c r="H3550" s="56" t="s">
        <v>1474</v>
      </c>
      <c r="I3550" s="56" t="s">
        <v>1475</v>
      </c>
      <c r="J3550" s="54" t="s">
        <v>216</v>
      </c>
      <c r="K3550" s="1">
        <v>31.295843999999999</v>
      </c>
      <c r="L3550" s="1">
        <v>46.233044999999997</v>
      </c>
      <c r="M3550" s="1">
        <v>1</v>
      </c>
      <c r="N3550" s="9">
        <f>DATE(YEAR(TblLocations[[#This Row],[ODK_DateOfSubmission]]),MONTH(TblLocations[[#This Row],[ODK_DateOfSubmission]]),DAY(TblLocations[[#This Row],[ODK_DateOfSubmission]]))</f>
        <v>45214</v>
      </c>
      <c r="O3550" s="23" t="str">
        <f>_xlfn.CONCAT( YEAR(TblLocations[[#This Row],[ODK_DateOfSubmission]]), "-",TEXT( MONTH(TblLocations[[#This Row],[ODK_DateOfSubmission]]),"00"))</f>
        <v>2023-10</v>
      </c>
    </row>
    <row r="3551" spans="1:15" x14ac:dyDescent="0.25">
      <c r="A3551" s="13">
        <v>3503015</v>
      </c>
      <c r="B3551" s="1">
        <v>350301521</v>
      </c>
      <c r="C3551" s="1">
        <v>33805</v>
      </c>
      <c r="D3551" s="66">
        <v>45214</v>
      </c>
      <c r="E3551" s="54">
        <v>131</v>
      </c>
      <c r="F3551" s="56" t="s">
        <v>68</v>
      </c>
      <c r="G3551" s="56" t="s">
        <v>86</v>
      </c>
      <c r="H3551" s="56" t="s">
        <v>1474</v>
      </c>
      <c r="I3551" s="56" t="s">
        <v>1475</v>
      </c>
      <c r="J3551" s="54" t="s">
        <v>216</v>
      </c>
      <c r="K3551" s="1">
        <v>31.295843999999999</v>
      </c>
      <c r="L3551" s="1">
        <v>46.233044999999997</v>
      </c>
      <c r="M3551" s="1">
        <v>1</v>
      </c>
      <c r="N3551" s="9">
        <f>DATE(YEAR(TblLocations[[#This Row],[ODK_DateOfSubmission]]),MONTH(TblLocations[[#This Row],[ODK_DateOfSubmission]]),DAY(TblLocations[[#This Row],[ODK_DateOfSubmission]]))</f>
        <v>45214</v>
      </c>
      <c r="O3551" s="23" t="str">
        <f>_xlfn.CONCAT( YEAR(TblLocations[[#This Row],[ODK_DateOfSubmission]]), "-",TEXT( MONTH(TblLocations[[#This Row],[ODK_DateOfSubmission]]),"00"))</f>
        <v>2023-10</v>
      </c>
    </row>
    <row r="3552" spans="1:15" x14ac:dyDescent="0.25">
      <c r="A3552" s="13">
        <v>3503015</v>
      </c>
      <c r="B3552" s="1">
        <v>350301521</v>
      </c>
      <c r="C3552" s="1">
        <v>33805</v>
      </c>
      <c r="D3552" s="66">
        <v>45214</v>
      </c>
      <c r="E3552" s="54">
        <v>131</v>
      </c>
      <c r="F3552" s="56" t="s">
        <v>68</v>
      </c>
      <c r="G3552" s="56" t="s">
        <v>86</v>
      </c>
      <c r="H3552" s="56" t="s">
        <v>1474</v>
      </c>
      <c r="I3552" s="56" t="s">
        <v>1475</v>
      </c>
      <c r="J3552" s="54" t="s">
        <v>216</v>
      </c>
      <c r="K3552" s="1">
        <v>31.295843999999999</v>
      </c>
      <c r="L3552" s="1">
        <v>46.233044999999997</v>
      </c>
      <c r="M3552" s="1">
        <v>1</v>
      </c>
      <c r="N3552" s="9">
        <f>DATE(YEAR(TblLocations[[#This Row],[ODK_DateOfSubmission]]),MONTH(TblLocations[[#This Row],[ODK_DateOfSubmission]]),DAY(TblLocations[[#This Row],[ODK_DateOfSubmission]]))</f>
        <v>45214</v>
      </c>
      <c r="O3552" s="23" t="str">
        <f>_xlfn.CONCAT( YEAR(TblLocations[[#This Row],[ODK_DateOfSubmission]]), "-",TEXT( MONTH(TblLocations[[#This Row],[ODK_DateOfSubmission]]),"00"))</f>
        <v>2023-10</v>
      </c>
    </row>
    <row r="3553" spans="1:15" x14ac:dyDescent="0.25">
      <c r="A3553" s="13">
        <v>3504001</v>
      </c>
      <c r="B3553" s="1">
        <v>350400121</v>
      </c>
      <c r="C3553" s="1">
        <v>24494</v>
      </c>
      <c r="D3553" s="66">
        <v>45256</v>
      </c>
      <c r="E3553" s="54">
        <v>131</v>
      </c>
      <c r="F3553" s="56" t="s">
        <v>68</v>
      </c>
      <c r="G3553" s="56" t="s">
        <v>73</v>
      </c>
      <c r="H3553" s="56" t="s">
        <v>1059</v>
      </c>
      <c r="I3553" s="56" t="s">
        <v>1060</v>
      </c>
      <c r="J3553" s="54" t="s">
        <v>1061</v>
      </c>
      <c r="K3553" s="1">
        <v>31.027710880499999</v>
      </c>
      <c r="L3553" s="1">
        <v>46.218214741200001</v>
      </c>
      <c r="M3553" s="1">
        <v>10</v>
      </c>
      <c r="N3553" s="9">
        <f>DATE(YEAR(TblLocations[[#This Row],[ODK_DateOfSubmission]]),MONTH(TblLocations[[#This Row],[ODK_DateOfSubmission]]),DAY(TblLocations[[#This Row],[ODK_DateOfSubmission]]))</f>
        <v>45256</v>
      </c>
      <c r="O3553" s="23" t="str">
        <f>_xlfn.CONCAT( YEAR(TblLocations[[#This Row],[ODK_DateOfSubmission]]), "-",TEXT( MONTH(TblLocations[[#This Row],[ODK_DateOfSubmission]]),"00"))</f>
        <v>2023-11</v>
      </c>
    </row>
    <row r="3554" spans="1:15" x14ac:dyDescent="0.25">
      <c r="A3554" s="13">
        <v>3504001</v>
      </c>
      <c r="B3554" s="1">
        <v>350400121</v>
      </c>
      <c r="C3554" s="1">
        <v>24494</v>
      </c>
      <c r="D3554" s="66">
        <v>45256</v>
      </c>
      <c r="E3554" s="54">
        <v>131</v>
      </c>
      <c r="F3554" s="56" t="s">
        <v>68</v>
      </c>
      <c r="G3554" s="56" t="s">
        <v>73</v>
      </c>
      <c r="H3554" s="56" t="s">
        <v>1059</v>
      </c>
      <c r="I3554" s="56" t="s">
        <v>1060</v>
      </c>
      <c r="J3554" s="54" t="s">
        <v>1061</v>
      </c>
      <c r="K3554" s="1">
        <v>31.027710880499999</v>
      </c>
      <c r="L3554" s="1">
        <v>46.218214741200001</v>
      </c>
      <c r="M3554" s="1">
        <v>20</v>
      </c>
      <c r="N3554" s="9">
        <f>DATE(YEAR(TblLocations[[#This Row],[ODK_DateOfSubmission]]),MONTH(TblLocations[[#This Row],[ODK_DateOfSubmission]]),DAY(TblLocations[[#This Row],[ODK_DateOfSubmission]]))</f>
        <v>45256</v>
      </c>
      <c r="O3554" s="23" t="str">
        <f>_xlfn.CONCAT( YEAR(TblLocations[[#This Row],[ODK_DateOfSubmission]]), "-",TEXT( MONTH(TblLocations[[#This Row],[ODK_DateOfSubmission]]),"00"))</f>
        <v>2023-11</v>
      </c>
    </row>
    <row r="3555" spans="1:15" x14ac:dyDescent="0.25">
      <c r="A3555" s="13">
        <v>3504001</v>
      </c>
      <c r="B3555" s="1">
        <v>350400121</v>
      </c>
      <c r="C3555" s="1">
        <v>24494</v>
      </c>
      <c r="D3555" s="66">
        <v>45256</v>
      </c>
      <c r="E3555" s="54">
        <v>131</v>
      </c>
      <c r="F3555" s="56" t="s">
        <v>68</v>
      </c>
      <c r="G3555" s="56" t="s">
        <v>73</v>
      </c>
      <c r="H3555" s="56" t="s">
        <v>1059</v>
      </c>
      <c r="I3555" s="56" t="s">
        <v>1060</v>
      </c>
      <c r="J3555" s="54" t="s">
        <v>1061</v>
      </c>
      <c r="K3555" s="1">
        <v>31.027710880499999</v>
      </c>
      <c r="L3555" s="1">
        <v>46.218214741200001</v>
      </c>
      <c r="M3555" s="1">
        <v>15</v>
      </c>
      <c r="N3555" s="9">
        <f>DATE(YEAR(TblLocations[[#This Row],[ODK_DateOfSubmission]]),MONTH(TblLocations[[#This Row],[ODK_DateOfSubmission]]),DAY(TblLocations[[#This Row],[ODK_DateOfSubmission]]))</f>
        <v>45256</v>
      </c>
      <c r="O3555" s="23" t="str">
        <f>_xlfn.CONCAT( YEAR(TblLocations[[#This Row],[ODK_DateOfSubmission]]), "-",TEXT( MONTH(TblLocations[[#This Row],[ODK_DateOfSubmission]]),"00"))</f>
        <v>2023-11</v>
      </c>
    </row>
    <row r="3556" spans="1:15" x14ac:dyDescent="0.25">
      <c r="A3556" s="13">
        <v>3504002</v>
      </c>
      <c r="B3556" s="1">
        <v>350400221</v>
      </c>
      <c r="C3556" s="1">
        <v>25529</v>
      </c>
      <c r="D3556" s="66">
        <v>45267</v>
      </c>
      <c r="E3556" s="54">
        <v>131</v>
      </c>
      <c r="F3556" s="56" t="s">
        <v>68</v>
      </c>
      <c r="G3556" s="56" t="s">
        <v>73</v>
      </c>
      <c r="H3556" s="56" t="s">
        <v>1059</v>
      </c>
      <c r="I3556" s="56" t="s">
        <v>1062</v>
      </c>
      <c r="J3556" s="54" t="s">
        <v>1063</v>
      </c>
      <c r="K3556" s="1">
        <v>31.033167288000001</v>
      </c>
      <c r="L3556" s="1">
        <v>46.273891712999998</v>
      </c>
      <c r="M3556" s="1">
        <v>5</v>
      </c>
      <c r="N3556" s="9">
        <f>DATE(YEAR(TblLocations[[#This Row],[ODK_DateOfSubmission]]),MONTH(TblLocations[[#This Row],[ODK_DateOfSubmission]]),DAY(TblLocations[[#This Row],[ODK_DateOfSubmission]]))</f>
        <v>45267</v>
      </c>
      <c r="O3556" s="23" t="str">
        <f>_xlfn.CONCAT( YEAR(TblLocations[[#This Row],[ODK_DateOfSubmission]]), "-",TEXT( MONTH(TblLocations[[#This Row],[ODK_DateOfSubmission]]),"00"))</f>
        <v>2023-12</v>
      </c>
    </row>
    <row r="3557" spans="1:15" x14ac:dyDescent="0.25">
      <c r="A3557" s="13">
        <v>3504002</v>
      </c>
      <c r="B3557" s="1">
        <v>350400221</v>
      </c>
      <c r="C3557" s="1">
        <v>25529</v>
      </c>
      <c r="D3557" s="66">
        <v>45267</v>
      </c>
      <c r="E3557" s="54">
        <v>131</v>
      </c>
      <c r="F3557" s="56" t="s">
        <v>68</v>
      </c>
      <c r="G3557" s="56" t="s">
        <v>73</v>
      </c>
      <c r="H3557" s="56" t="s">
        <v>1059</v>
      </c>
      <c r="I3557" s="56" t="s">
        <v>1062</v>
      </c>
      <c r="J3557" s="54" t="s">
        <v>1063</v>
      </c>
      <c r="K3557" s="1">
        <v>31.033167288000001</v>
      </c>
      <c r="L3557" s="1">
        <v>46.273891712999998</v>
      </c>
      <c r="M3557" s="1">
        <v>4</v>
      </c>
      <c r="N3557" s="9">
        <f>DATE(YEAR(TblLocations[[#This Row],[ODK_DateOfSubmission]]),MONTH(TblLocations[[#This Row],[ODK_DateOfSubmission]]),DAY(TblLocations[[#This Row],[ODK_DateOfSubmission]]))</f>
        <v>45267</v>
      </c>
      <c r="O3557" s="23" t="str">
        <f>_xlfn.CONCAT( YEAR(TblLocations[[#This Row],[ODK_DateOfSubmission]]), "-",TEXT( MONTH(TblLocations[[#This Row],[ODK_DateOfSubmission]]),"00"))</f>
        <v>2023-12</v>
      </c>
    </row>
    <row r="3558" spans="1:15" x14ac:dyDescent="0.25">
      <c r="A3558" s="13">
        <v>3504003</v>
      </c>
      <c r="B3558" s="1">
        <v>350400321</v>
      </c>
      <c r="C3558" s="1">
        <v>24415</v>
      </c>
      <c r="D3558" s="66">
        <v>45260</v>
      </c>
      <c r="E3558" s="54">
        <v>131</v>
      </c>
      <c r="F3558" s="56" t="s">
        <v>68</v>
      </c>
      <c r="G3558" s="56" t="s">
        <v>73</v>
      </c>
      <c r="H3558" s="56" t="s">
        <v>1059</v>
      </c>
      <c r="I3558" s="56" t="s">
        <v>1480</v>
      </c>
      <c r="J3558" s="54" t="s">
        <v>1481</v>
      </c>
      <c r="K3558" s="1">
        <v>31.122673117800002</v>
      </c>
      <c r="L3558" s="1">
        <v>46.234062045100004</v>
      </c>
      <c r="M3558" s="1">
        <v>1</v>
      </c>
      <c r="N3558" s="9">
        <f>DATE(YEAR(TblLocations[[#This Row],[ODK_DateOfSubmission]]),MONTH(TblLocations[[#This Row],[ODK_DateOfSubmission]]),DAY(TblLocations[[#This Row],[ODK_DateOfSubmission]]))</f>
        <v>45260</v>
      </c>
      <c r="O3558" s="23" t="str">
        <f>_xlfn.CONCAT( YEAR(TblLocations[[#This Row],[ODK_DateOfSubmission]]), "-",TEXT( MONTH(TblLocations[[#This Row],[ODK_DateOfSubmission]]),"00"))</f>
        <v>2023-11</v>
      </c>
    </row>
    <row r="3559" spans="1:15" x14ac:dyDescent="0.25">
      <c r="A3559" s="13">
        <v>3504006</v>
      </c>
      <c r="B3559" s="1">
        <v>350400621</v>
      </c>
      <c r="C3559" s="1">
        <v>9728</v>
      </c>
      <c r="D3559" s="66">
        <v>45259</v>
      </c>
      <c r="E3559" s="54">
        <v>131</v>
      </c>
      <c r="F3559" s="56" t="s">
        <v>68</v>
      </c>
      <c r="G3559" s="56" t="s">
        <v>73</v>
      </c>
      <c r="H3559" s="56" t="s">
        <v>1059</v>
      </c>
      <c r="I3559" s="56" t="s">
        <v>1341</v>
      </c>
      <c r="J3559" s="54" t="s">
        <v>250</v>
      </c>
      <c r="K3559" s="1">
        <v>31.038316374200001</v>
      </c>
      <c r="L3559" s="1">
        <v>46.253982172199997</v>
      </c>
      <c r="M3559" s="1">
        <v>5</v>
      </c>
      <c r="N3559" s="9">
        <f>DATE(YEAR(TblLocations[[#This Row],[ODK_DateOfSubmission]]),MONTH(TblLocations[[#This Row],[ODK_DateOfSubmission]]),DAY(TblLocations[[#This Row],[ODK_DateOfSubmission]]))</f>
        <v>45259</v>
      </c>
      <c r="O3559" s="23" t="str">
        <f>_xlfn.CONCAT( YEAR(TblLocations[[#This Row],[ODK_DateOfSubmission]]), "-",TEXT( MONTH(TblLocations[[#This Row],[ODK_DateOfSubmission]]),"00"))</f>
        <v>2023-11</v>
      </c>
    </row>
    <row r="3560" spans="1:15" x14ac:dyDescent="0.25">
      <c r="A3560" s="13">
        <v>3504007</v>
      </c>
      <c r="B3560" s="1">
        <v>350400721</v>
      </c>
      <c r="C3560" s="1">
        <v>25525</v>
      </c>
      <c r="D3560" s="66">
        <v>45259</v>
      </c>
      <c r="E3560" s="54">
        <v>131</v>
      </c>
      <c r="F3560" s="56" t="s">
        <v>68</v>
      </c>
      <c r="G3560" s="56" t="s">
        <v>73</v>
      </c>
      <c r="H3560" s="56" t="s">
        <v>1059</v>
      </c>
      <c r="I3560" s="56" t="s">
        <v>1064</v>
      </c>
      <c r="J3560" s="54" t="s">
        <v>1065</v>
      </c>
      <c r="K3560" s="1">
        <v>31.027024004299999</v>
      </c>
      <c r="L3560" s="1">
        <v>46.241676675500003</v>
      </c>
      <c r="M3560" s="1">
        <v>14</v>
      </c>
      <c r="N3560" s="9">
        <f>DATE(YEAR(TblLocations[[#This Row],[ODK_DateOfSubmission]]),MONTH(TblLocations[[#This Row],[ODK_DateOfSubmission]]),DAY(TblLocations[[#This Row],[ODK_DateOfSubmission]]))</f>
        <v>45259</v>
      </c>
      <c r="O3560" s="23" t="str">
        <f>_xlfn.CONCAT( YEAR(TblLocations[[#This Row],[ODK_DateOfSubmission]]), "-",TEXT( MONTH(TblLocations[[#This Row],[ODK_DateOfSubmission]]),"00"))</f>
        <v>2023-11</v>
      </c>
    </row>
    <row r="3561" spans="1:15" x14ac:dyDescent="0.25">
      <c r="A3561" s="13">
        <v>3504007</v>
      </c>
      <c r="B3561" s="1">
        <v>350400721</v>
      </c>
      <c r="C3561" s="1">
        <v>25525</v>
      </c>
      <c r="D3561" s="66">
        <v>45259</v>
      </c>
      <c r="E3561" s="54">
        <v>131</v>
      </c>
      <c r="F3561" s="56" t="s">
        <v>68</v>
      </c>
      <c r="G3561" s="56" t="s">
        <v>73</v>
      </c>
      <c r="H3561" s="56" t="s">
        <v>1059</v>
      </c>
      <c r="I3561" s="56" t="s">
        <v>1064</v>
      </c>
      <c r="J3561" s="54" t="s">
        <v>1065</v>
      </c>
      <c r="K3561" s="1">
        <v>31.027024004299999</v>
      </c>
      <c r="L3561" s="1">
        <v>46.241676675500003</v>
      </c>
      <c r="M3561" s="1">
        <v>4</v>
      </c>
      <c r="N3561" s="9">
        <f>DATE(YEAR(TblLocations[[#This Row],[ODK_DateOfSubmission]]),MONTH(TblLocations[[#This Row],[ODK_DateOfSubmission]]),DAY(TblLocations[[#This Row],[ODK_DateOfSubmission]]))</f>
        <v>45259</v>
      </c>
      <c r="O3561" s="23" t="str">
        <f>_xlfn.CONCAT( YEAR(TblLocations[[#This Row],[ODK_DateOfSubmission]]), "-",TEXT( MONTH(TblLocations[[#This Row],[ODK_DateOfSubmission]]),"00"))</f>
        <v>2023-11</v>
      </c>
    </row>
    <row r="3562" spans="1:15" x14ac:dyDescent="0.25">
      <c r="A3562" s="13">
        <v>3504007</v>
      </c>
      <c r="B3562" s="1">
        <v>350400721</v>
      </c>
      <c r="C3562" s="1">
        <v>25525</v>
      </c>
      <c r="D3562" s="66">
        <v>45259</v>
      </c>
      <c r="E3562" s="54">
        <v>131</v>
      </c>
      <c r="F3562" s="56" t="s">
        <v>68</v>
      </c>
      <c r="G3562" s="56" t="s">
        <v>73</v>
      </c>
      <c r="H3562" s="56" t="s">
        <v>1059</v>
      </c>
      <c r="I3562" s="56" t="s">
        <v>1064</v>
      </c>
      <c r="J3562" s="54" t="s">
        <v>1065</v>
      </c>
      <c r="K3562" s="1">
        <v>31.027024004299999</v>
      </c>
      <c r="L3562" s="1">
        <v>46.241676675500003</v>
      </c>
      <c r="M3562" s="1">
        <v>10</v>
      </c>
      <c r="N3562" s="9">
        <f>DATE(YEAR(TblLocations[[#This Row],[ODK_DateOfSubmission]]),MONTH(TblLocations[[#This Row],[ODK_DateOfSubmission]]),DAY(TblLocations[[#This Row],[ODK_DateOfSubmission]]))</f>
        <v>45259</v>
      </c>
      <c r="O3562" s="23" t="str">
        <f>_xlfn.CONCAT( YEAR(TblLocations[[#This Row],[ODK_DateOfSubmission]]), "-",TEXT( MONTH(TblLocations[[#This Row],[ODK_DateOfSubmission]]),"00"))</f>
        <v>2023-11</v>
      </c>
    </row>
    <row r="3563" spans="1:15" x14ac:dyDescent="0.25">
      <c r="A3563" s="13">
        <v>3504007</v>
      </c>
      <c r="B3563" s="1">
        <v>350400721</v>
      </c>
      <c r="C3563" s="1">
        <v>25525</v>
      </c>
      <c r="D3563" s="66">
        <v>45259</v>
      </c>
      <c r="E3563" s="54">
        <v>131</v>
      </c>
      <c r="F3563" s="56" t="s">
        <v>68</v>
      </c>
      <c r="G3563" s="56" t="s">
        <v>73</v>
      </c>
      <c r="H3563" s="56" t="s">
        <v>1059</v>
      </c>
      <c r="I3563" s="56" t="s">
        <v>1064</v>
      </c>
      <c r="J3563" s="54" t="s">
        <v>1065</v>
      </c>
      <c r="K3563" s="1">
        <v>31.027024004299999</v>
      </c>
      <c r="L3563" s="1">
        <v>46.241676675500003</v>
      </c>
      <c r="M3563" s="1">
        <v>12</v>
      </c>
      <c r="N3563" s="9">
        <f>DATE(YEAR(TblLocations[[#This Row],[ODK_DateOfSubmission]]),MONTH(TblLocations[[#This Row],[ODK_DateOfSubmission]]),DAY(TblLocations[[#This Row],[ODK_DateOfSubmission]]))</f>
        <v>45259</v>
      </c>
      <c r="O3563" s="23" t="str">
        <f>_xlfn.CONCAT( YEAR(TblLocations[[#This Row],[ODK_DateOfSubmission]]), "-",TEXT( MONTH(TblLocations[[#This Row],[ODK_DateOfSubmission]]),"00"))</f>
        <v>2023-11</v>
      </c>
    </row>
    <row r="3564" spans="1:15" x14ac:dyDescent="0.25">
      <c r="A3564" s="13">
        <v>3504010</v>
      </c>
      <c r="B3564" s="1">
        <v>350401021</v>
      </c>
      <c r="C3564" s="1">
        <v>24740</v>
      </c>
      <c r="D3564" s="66">
        <v>45259</v>
      </c>
      <c r="E3564" s="54">
        <v>131</v>
      </c>
      <c r="F3564" s="56" t="s">
        <v>68</v>
      </c>
      <c r="G3564" s="56" t="s">
        <v>73</v>
      </c>
      <c r="H3564" s="56" t="s">
        <v>1059</v>
      </c>
      <c r="I3564" s="56" t="s">
        <v>1353</v>
      </c>
      <c r="J3564" s="54" t="s">
        <v>1354</v>
      </c>
      <c r="K3564" s="1">
        <v>31.038505004899999</v>
      </c>
      <c r="L3564" s="1">
        <v>46.242960423</v>
      </c>
      <c r="M3564" s="1">
        <v>3</v>
      </c>
      <c r="N3564" s="9">
        <f>DATE(YEAR(TblLocations[[#This Row],[ODK_DateOfSubmission]]),MONTH(TblLocations[[#This Row],[ODK_DateOfSubmission]]),DAY(TblLocations[[#This Row],[ODK_DateOfSubmission]]))</f>
        <v>45259</v>
      </c>
      <c r="O3564" s="23" t="str">
        <f>_xlfn.CONCAT( YEAR(TblLocations[[#This Row],[ODK_DateOfSubmission]]), "-",TEXT( MONTH(TblLocations[[#This Row],[ODK_DateOfSubmission]]),"00"))</f>
        <v>2023-11</v>
      </c>
    </row>
    <row r="3565" spans="1:15" x14ac:dyDescent="0.25">
      <c r="A3565" s="13">
        <v>3504011</v>
      </c>
      <c r="B3565" s="1">
        <v>350401121</v>
      </c>
      <c r="C3565" s="1">
        <v>10260</v>
      </c>
      <c r="D3565" s="66">
        <v>45259</v>
      </c>
      <c r="E3565" s="54">
        <v>131</v>
      </c>
      <c r="F3565" s="56" t="s">
        <v>68</v>
      </c>
      <c r="G3565" s="56" t="s">
        <v>73</v>
      </c>
      <c r="H3565" s="56" t="s">
        <v>1059</v>
      </c>
      <c r="I3565" s="56" t="s">
        <v>1066</v>
      </c>
      <c r="J3565" s="54" t="s">
        <v>1067</v>
      </c>
      <c r="K3565" s="1">
        <v>31.0087376</v>
      </c>
      <c r="L3565" s="1">
        <v>46.284794599999998</v>
      </c>
      <c r="M3565" s="1">
        <v>10</v>
      </c>
      <c r="N3565" s="9">
        <f>DATE(YEAR(TblLocations[[#This Row],[ODK_DateOfSubmission]]),MONTH(TblLocations[[#This Row],[ODK_DateOfSubmission]]),DAY(TblLocations[[#This Row],[ODK_DateOfSubmission]]))</f>
        <v>45259</v>
      </c>
      <c r="O3565" s="23" t="str">
        <f>_xlfn.CONCAT( YEAR(TblLocations[[#This Row],[ODK_DateOfSubmission]]), "-",TEXT( MONTH(TblLocations[[#This Row],[ODK_DateOfSubmission]]),"00"))</f>
        <v>2023-11</v>
      </c>
    </row>
    <row r="3566" spans="1:15" x14ac:dyDescent="0.25">
      <c r="A3566" s="13">
        <v>3504011</v>
      </c>
      <c r="B3566" s="1">
        <v>350401121</v>
      </c>
      <c r="C3566" s="1">
        <v>10260</v>
      </c>
      <c r="D3566" s="66">
        <v>45259</v>
      </c>
      <c r="E3566" s="54">
        <v>131</v>
      </c>
      <c r="F3566" s="56" t="s">
        <v>68</v>
      </c>
      <c r="G3566" s="56" t="s">
        <v>73</v>
      </c>
      <c r="H3566" s="56" t="s">
        <v>1059</v>
      </c>
      <c r="I3566" s="56" t="s">
        <v>1066</v>
      </c>
      <c r="J3566" s="54" t="s">
        <v>1067</v>
      </c>
      <c r="K3566" s="1">
        <v>31.0087376</v>
      </c>
      <c r="L3566" s="1">
        <v>46.284794599999998</v>
      </c>
      <c r="M3566" s="1">
        <v>10</v>
      </c>
      <c r="N3566" s="9">
        <f>DATE(YEAR(TblLocations[[#This Row],[ODK_DateOfSubmission]]),MONTH(TblLocations[[#This Row],[ODK_DateOfSubmission]]),DAY(TblLocations[[#This Row],[ODK_DateOfSubmission]]))</f>
        <v>45259</v>
      </c>
      <c r="O3566" s="23" t="str">
        <f>_xlfn.CONCAT( YEAR(TblLocations[[#This Row],[ODK_DateOfSubmission]]), "-",TEXT( MONTH(TblLocations[[#This Row],[ODK_DateOfSubmission]]),"00"))</f>
        <v>2023-11</v>
      </c>
    </row>
    <row r="3567" spans="1:15" x14ac:dyDescent="0.25">
      <c r="A3567" s="13">
        <v>3504011</v>
      </c>
      <c r="B3567" s="1">
        <v>350401121</v>
      </c>
      <c r="C3567" s="1">
        <v>10260</v>
      </c>
      <c r="D3567" s="66">
        <v>45259</v>
      </c>
      <c r="E3567" s="54">
        <v>131</v>
      </c>
      <c r="F3567" s="56" t="s">
        <v>68</v>
      </c>
      <c r="G3567" s="56" t="s">
        <v>73</v>
      </c>
      <c r="H3567" s="56" t="s">
        <v>1059</v>
      </c>
      <c r="I3567" s="56" t="s">
        <v>1066</v>
      </c>
      <c r="J3567" s="54" t="s">
        <v>1067</v>
      </c>
      <c r="K3567" s="1">
        <v>31.0087376</v>
      </c>
      <c r="L3567" s="1">
        <v>46.284794599999998</v>
      </c>
      <c r="M3567" s="1">
        <v>250</v>
      </c>
      <c r="N3567" s="9">
        <f>DATE(YEAR(TblLocations[[#This Row],[ODK_DateOfSubmission]]),MONTH(TblLocations[[#This Row],[ODK_DateOfSubmission]]),DAY(TblLocations[[#This Row],[ODK_DateOfSubmission]]))</f>
        <v>45259</v>
      </c>
      <c r="O3567" s="23" t="str">
        <f>_xlfn.CONCAT( YEAR(TblLocations[[#This Row],[ODK_DateOfSubmission]]), "-",TEXT( MONTH(TblLocations[[#This Row],[ODK_DateOfSubmission]]),"00"))</f>
        <v>2023-11</v>
      </c>
    </row>
    <row r="3568" spans="1:15" x14ac:dyDescent="0.25">
      <c r="A3568" s="13">
        <v>3504011</v>
      </c>
      <c r="B3568" s="1">
        <v>350401121</v>
      </c>
      <c r="C3568" s="1">
        <v>10260</v>
      </c>
      <c r="D3568" s="66">
        <v>45259</v>
      </c>
      <c r="E3568" s="54">
        <v>131</v>
      </c>
      <c r="F3568" s="56" t="s">
        <v>68</v>
      </c>
      <c r="G3568" s="56" t="s">
        <v>73</v>
      </c>
      <c r="H3568" s="56" t="s">
        <v>1059</v>
      </c>
      <c r="I3568" s="56" t="s">
        <v>1066</v>
      </c>
      <c r="J3568" s="54" t="s">
        <v>1067</v>
      </c>
      <c r="K3568" s="1">
        <v>31.0087376</v>
      </c>
      <c r="L3568" s="1">
        <v>46.284794599999998</v>
      </c>
      <c r="M3568" s="1">
        <v>150</v>
      </c>
      <c r="N3568" s="9">
        <f>DATE(YEAR(TblLocations[[#This Row],[ODK_DateOfSubmission]]),MONTH(TblLocations[[#This Row],[ODK_DateOfSubmission]]),DAY(TblLocations[[#This Row],[ODK_DateOfSubmission]]))</f>
        <v>45259</v>
      </c>
      <c r="O3568" s="23" t="str">
        <f>_xlfn.CONCAT( YEAR(TblLocations[[#This Row],[ODK_DateOfSubmission]]), "-",TEXT( MONTH(TblLocations[[#This Row],[ODK_DateOfSubmission]]),"00"))</f>
        <v>2023-11</v>
      </c>
    </row>
    <row r="3569" spans="1:15" x14ac:dyDescent="0.25">
      <c r="A3569" s="13">
        <v>3504011</v>
      </c>
      <c r="B3569" s="1">
        <v>350401121</v>
      </c>
      <c r="C3569" s="1">
        <v>10260</v>
      </c>
      <c r="D3569" s="66">
        <v>45259</v>
      </c>
      <c r="E3569" s="54">
        <v>131</v>
      </c>
      <c r="F3569" s="56" t="s">
        <v>68</v>
      </c>
      <c r="G3569" s="56" t="s">
        <v>73</v>
      </c>
      <c r="H3569" s="56" t="s">
        <v>1059</v>
      </c>
      <c r="I3569" s="56" t="s">
        <v>1066</v>
      </c>
      <c r="J3569" s="54" t="s">
        <v>1067</v>
      </c>
      <c r="K3569" s="1">
        <v>31.0087376</v>
      </c>
      <c r="L3569" s="1">
        <v>46.284794599999998</v>
      </c>
      <c r="M3569" s="1">
        <v>200</v>
      </c>
      <c r="N3569" s="9">
        <f>DATE(YEAR(TblLocations[[#This Row],[ODK_DateOfSubmission]]),MONTH(TblLocations[[#This Row],[ODK_DateOfSubmission]]),DAY(TblLocations[[#This Row],[ODK_DateOfSubmission]]))</f>
        <v>45259</v>
      </c>
      <c r="O3569" s="23" t="str">
        <f>_xlfn.CONCAT( YEAR(TblLocations[[#This Row],[ODK_DateOfSubmission]]), "-",TEXT( MONTH(TblLocations[[#This Row],[ODK_DateOfSubmission]]),"00"))</f>
        <v>2023-11</v>
      </c>
    </row>
    <row r="3570" spans="1:15" x14ac:dyDescent="0.25">
      <c r="A3570" s="13">
        <v>3504011</v>
      </c>
      <c r="B3570" s="1">
        <v>350401121</v>
      </c>
      <c r="C3570" s="1">
        <v>10260</v>
      </c>
      <c r="D3570" s="66">
        <v>45259</v>
      </c>
      <c r="E3570" s="54">
        <v>131</v>
      </c>
      <c r="F3570" s="56" t="s">
        <v>68</v>
      </c>
      <c r="G3570" s="56" t="s">
        <v>73</v>
      </c>
      <c r="H3570" s="56" t="s">
        <v>1059</v>
      </c>
      <c r="I3570" s="56" t="s">
        <v>1066</v>
      </c>
      <c r="J3570" s="54" t="s">
        <v>1067</v>
      </c>
      <c r="K3570" s="1">
        <v>31.0087376</v>
      </c>
      <c r="L3570" s="1">
        <v>46.284794599999998</v>
      </c>
      <c r="M3570" s="1">
        <v>40</v>
      </c>
      <c r="N3570" s="9">
        <f>DATE(YEAR(TblLocations[[#This Row],[ODK_DateOfSubmission]]),MONTH(TblLocations[[#This Row],[ODK_DateOfSubmission]]),DAY(TblLocations[[#This Row],[ODK_DateOfSubmission]]))</f>
        <v>45259</v>
      </c>
      <c r="O3570" s="23" t="str">
        <f>_xlfn.CONCAT( YEAR(TblLocations[[#This Row],[ODK_DateOfSubmission]]), "-",TEXT( MONTH(TblLocations[[#This Row],[ODK_DateOfSubmission]]),"00"))</f>
        <v>2023-11</v>
      </c>
    </row>
    <row r="3571" spans="1:15" x14ac:dyDescent="0.25">
      <c r="A3571" s="13">
        <v>3504011</v>
      </c>
      <c r="B3571" s="1">
        <v>350401121</v>
      </c>
      <c r="C3571" s="1">
        <v>10260</v>
      </c>
      <c r="D3571" s="66">
        <v>45259</v>
      </c>
      <c r="E3571" s="54">
        <v>131</v>
      </c>
      <c r="F3571" s="56" t="s">
        <v>68</v>
      </c>
      <c r="G3571" s="56" t="s">
        <v>73</v>
      </c>
      <c r="H3571" s="56" t="s">
        <v>1059</v>
      </c>
      <c r="I3571" s="56" t="s">
        <v>1066</v>
      </c>
      <c r="J3571" s="54" t="s">
        <v>1067</v>
      </c>
      <c r="K3571" s="1">
        <v>31.0087376</v>
      </c>
      <c r="L3571" s="1">
        <v>46.284794599999998</v>
      </c>
      <c r="M3571" s="1">
        <v>20</v>
      </c>
      <c r="N3571" s="9">
        <f>DATE(YEAR(TblLocations[[#This Row],[ODK_DateOfSubmission]]),MONTH(TblLocations[[#This Row],[ODK_DateOfSubmission]]),DAY(TblLocations[[#This Row],[ODK_DateOfSubmission]]))</f>
        <v>45259</v>
      </c>
      <c r="O3571" s="23" t="str">
        <f>_xlfn.CONCAT( YEAR(TblLocations[[#This Row],[ODK_DateOfSubmission]]), "-",TEXT( MONTH(TblLocations[[#This Row],[ODK_DateOfSubmission]]),"00"))</f>
        <v>2023-11</v>
      </c>
    </row>
    <row r="3572" spans="1:15" x14ac:dyDescent="0.25">
      <c r="A3572" s="13">
        <v>3504012</v>
      </c>
      <c r="B3572" s="1">
        <v>350401221</v>
      </c>
      <c r="C3572" s="1">
        <v>24540</v>
      </c>
      <c r="D3572" s="66">
        <v>45255</v>
      </c>
      <c r="E3572" s="54">
        <v>131</v>
      </c>
      <c r="F3572" s="56" t="s">
        <v>68</v>
      </c>
      <c r="G3572" s="56" t="s">
        <v>73</v>
      </c>
      <c r="H3572" s="56" t="s">
        <v>1059</v>
      </c>
      <c r="I3572" s="56" t="s">
        <v>1482</v>
      </c>
      <c r="J3572" s="54" t="s">
        <v>1483</v>
      </c>
      <c r="K3572" s="1">
        <v>31.052442887600002</v>
      </c>
      <c r="L3572" s="1">
        <v>46.236798131699999</v>
      </c>
      <c r="M3572" s="1">
        <v>2</v>
      </c>
      <c r="N3572" s="9">
        <f>DATE(YEAR(TblLocations[[#This Row],[ODK_DateOfSubmission]]),MONTH(TblLocations[[#This Row],[ODK_DateOfSubmission]]),DAY(TblLocations[[#This Row],[ODK_DateOfSubmission]]))</f>
        <v>45255</v>
      </c>
      <c r="O3572" s="23" t="str">
        <f>_xlfn.CONCAT( YEAR(TblLocations[[#This Row],[ODK_DateOfSubmission]]), "-",TEXT( MONTH(TblLocations[[#This Row],[ODK_DateOfSubmission]]),"00"))</f>
        <v>2023-11</v>
      </c>
    </row>
    <row r="3573" spans="1:15" x14ac:dyDescent="0.25">
      <c r="A3573" s="13">
        <v>3504012</v>
      </c>
      <c r="B3573" s="1">
        <v>350401221</v>
      </c>
      <c r="C3573" s="1">
        <v>24540</v>
      </c>
      <c r="D3573" s="66">
        <v>45255</v>
      </c>
      <c r="E3573" s="54">
        <v>131</v>
      </c>
      <c r="F3573" s="56" t="s">
        <v>68</v>
      </c>
      <c r="G3573" s="56" t="s">
        <v>73</v>
      </c>
      <c r="H3573" s="56" t="s">
        <v>1059</v>
      </c>
      <c r="I3573" s="56" t="s">
        <v>1482</v>
      </c>
      <c r="J3573" s="54" t="s">
        <v>1483</v>
      </c>
      <c r="K3573" s="1">
        <v>31.052442887600002</v>
      </c>
      <c r="L3573" s="1">
        <v>46.236798131699999</v>
      </c>
      <c r="M3573" s="1">
        <v>1</v>
      </c>
      <c r="N3573" s="9">
        <f>DATE(YEAR(TblLocations[[#This Row],[ODK_DateOfSubmission]]),MONTH(TblLocations[[#This Row],[ODK_DateOfSubmission]]),DAY(TblLocations[[#This Row],[ODK_DateOfSubmission]]))</f>
        <v>45255</v>
      </c>
      <c r="O3573" s="23" t="str">
        <f>_xlfn.CONCAT( YEAR(TblLocations[[#This Row],[ODK_DateOfSubmission]]), "-",TEXT( MONTH(TblLocations[[#This Row],[ODK_DateOfSubmission]]),"00"))</f>
        <v>2023-11</v>
      </c>
    </row>
    <row r="3574" spans="1:15" x14ac:dyDescent="0.25">
      <c r="A3574" s="13">
        <v>3504012</v>
      </c>
      <c r="B3574" s="1">
        <v>350401221</v>
      </c>
      <c r="C3574" s="1">
        <v>24540</v>
      </c>
      <c r="D3574" s="66">
        <v>45255</v>
      </c>
      <c r="E3574" s="54">
        <v>131</v>
      </c>
      <c r="F3574" s="56" t="s">
        <v>68</v>
      </c>
      <c r="G3574" s="56" t="s">
        <v>73</v>
      </c>
      <c r="H3574" s="56" t="s">
        <v>1059</v>
      </c>
      <c r="I3574" s="56" t="s">
        <v>1482</v>
      </c>
      <c r="J3574" s="54" t="s">
        <v>1483</v>
      </c>
      <c r="K3574" s="1">
        <v>31.052442887600002</v>
      </c>
      <c r="L3574" s="1">
        <v>46.236798131699999</v>
      </c>
      <c r="M3574" s="1">
        <v>3</v>
      </c>
      <c r="N3574" s="9">
        <f>DATE(YEAR(TblLocations[[#This Row],[ODK_DateOfSubmission]]),MONTH(TblLocations[[#This Row],[ODK_DateOfSubmission]]),DAY(TblLocations[[#This Row],[ODK_DateOfSubmission]]))</f>
        <v>45255</v>
      </c>
      <c r="O3574" s="23" t="str">
        <f>_xlfn.CONCAT( YEAR(TblLocations[[#This Row],[ODK_DateOfSubmission]]), "-",TEXT( MONTH(TblLocations[[#This Row],[ODK_DateOfSubmission]]),"00"))</f>
        <v>2023-11</v>
      </c>
    </row>
    <row r="3575" spans="1:15" x14ac:dyDescent="0.25">
      <c r="A3575" s="13">
        <v>3504014</v>
      </c>
      <c r="B3575" s="1">
        <v>350401421</v>
      </c>
      <c r="C3575" s="1">
        <v>10254</v>
      </c>
      <c r="D3575" s="66">
        <v>45245</v>
      </c>
      <c r="E3575" s="54">
        <v>131</v>
      </c>
      <c r="F3575" s="56" t="s">
        <v>68</v>
      </c>
      <c r="G3575" s="56" t="s">
        <v>73</v>
      </c>
      <c r="H3575" s="56" t="s">
        <v>1059</v>
      </c>
      <c r="I3575" s="56" t="s">
        <v>1070</v>
      </c>
      <c r="J3575" s="54" t="s">
        <v>1071</v>
      </c>
      <c r="K3575" s="1">
        <v>31.044867277600002</v>
      </c>
      <c r="L3575" s="1">
        <v>46.259297235299996</v>
      </c>
      <c r="M3575" s="1">
        <v>15</v>
      </c>
      <c r="N3575" s="9">
        <f>DATE(YEAR(TblLocations[[#This Row],[ODK_DateOfSubmission]]),MONTH(TblLocations[[#This Row],[ODK_DateOfSubmission]]),DAY(TblLocations[[#This Row],[ODK_DateOfSubmission]]))</f>
        <v>45245</v>
      </c>
      <c r="O3575" s="23" t="str">
        <f>_xlfn.CONCAT( YEAR(TblLocations[[#This Row],[ODK_DateOfSubmission]]), "-",TEXT( MONTH(TblLocations[[#This Row],[ODK_DateOfSubmission]]),"00"))</f>
        <v>2023-11</v>
      </c>
    </row>
    <row r="3576" spans="1:15" x14ac:dyDescent="0.25">
      <c r="A3576" s="13">
        <v>3504014</v>
      </c>
      <c r="B3576" s="1">
        <v>350401421</v>
      </c>
      <c r="C3576" s="1">
        <v>10254</v>
      </c>
      <c r="D3576" s="66">
        <v>45245</v>
      </c>
      <c r="E3576" s="54">
        <v>131</v>
      </c>
      <c r="F3576" s="56" t="s">
        <v>68</v>
      </c>
      <c r="G3576" s="56" t="s">
        <v>73</v>
      </c>
      <c r="H3576" s="56" t="s">
        <v>1059</v>
      </c>
      <c r="I3576" s="56" t="s">
        <v>1070</v>
      </c>
      <c r="J3576" s="54" t="s">
        <v>1071</v>
      </c>
      <c r="K3576" s="1">
        <v>31.044867277600002</v>
      </c>
      <c r="L3576" s="1">
        <v>46.259297235299996</v>
      </c>
      <c r="M3576" s="1">
        <v>10</v>
      </c>
      <c r="N3576" s="9">
        <f>DATE(YEAR(TblLocations[[#This Row],[ODK_DateOfSubmission]]),MONTH(TblLocations[[#This Row],[ODK_DateOfSubmission]]),DAY(TblLocations[[#This Row],[ODK_DateOfSubmission]]))</f>
        <v>45245</v>
      </c>
      <c r="O3576" s="23" t="str">
        <f>_xlfn.CONCAT( YEAR(TblLocations[[#This Row],[ODK_DateOfSubmission]]), "-",TEXT( MONTH(TblLocations[[#This Row],[ODK_DateOfSubmission]]),"00"))</f>
        <v>2023-11</v>
      </c>
    </row>
    <row r="3577" spans="1:15" x14ac:dyDescent="0.25">
      <c r="A3577" s="13">
        <v>3504014</v>
      </c>
      <c r="B3577" s="1">
        <v>350401421</v>
      </c>
      <c r="C3577" s="1">
        <v>10254</v>
      </c>
      <c r="D3577" s="66">
        <v>45245</v>
      </c>
      <c r="E3577" s="54">
        <v>131</v>
      </c>
      <c r="F3577" s="56" t="s">
        <v>68</v>
      </c>
      <c r="G3577" s="56" t="s">
        <v>73</v>
      </c>
      <c r="H3577" s="56" t="s">
        <v>1059</v>
      </c>
      <c r="I3577" s="56" t="s">
        <v>1070</v>
      </c>
      <c r="J3577" s="54" t="s">
        <v>1071</v>
      </c>
      <c r="K3577" s="1">
        <v>31.044867277600002</v>
      </c>
      <c r="L3577" s="1">
        <v>46.259297235299996</v>
      </c>
      <c r="M3577" s="1">
        <v>5</v>
      </c>
      <c r="N3577" s="9">
        <f>DATE(YEAR(TblLocations[[#This Row],[ODK_DateOfSubmission]]),MONTH(TblLocations[[#This Row],[ODK_DateOfSubmission]]),DAY(TblLocations[[#This Row],[ODK_DateOfSubmission]]))</f>
        <v>45245</v>
      </c>
      <c r="O3577" s="23" t="str">
        <f>_xlfn.CONCAT( YEAR(TblLocations[[#This Row],[ODK_DateOfSubmission]]), "-",TEXT( MONTH(TblLocations[[#This Row],[ODK_DateOfSubmission]]),"00"))</f>
        <v>2023-11</v>
      </c>
    </row>
    <row r="3578" spans="1:15" x14ac:dyDescent="0.25">
      <c r="A3578" s="13">
        <v>3504015</v>
      </c>
      <c r="B3578" s="1">
        <v>350401521</v>
      </c>
      <c r="C3578" s="1">
        <v>10272</v>
      </c>
      <c r="D3578" s="66">
        <v>45259</v>
      </c>
      <c r="E3578" s="54">
        <v>131</v>
      </c>
      <c r="F3578" s="56" t="s">
        <v>68</v>
      </c>
      <c r="G3578" s="56" t="s">
        <v>73</v>
      </c>
      <c r="H3578" s="56" t="s">
        <v>1059</v>
      </c>
      <c r="I3578" s="56" t="s">
        <v>1072</v>
      </c>
      <c r="J3578" s="54" t="s">
        <v>1073</v>
      </c>
      <c r="K3578" s="1">
        <v>31.034963944600001</v>
      </c>
      <c r="L3578" s="1">
        <v>46.242300951700003</v>
      </c>
      <c r="M3578" s="1">
        <v>3</v>
      </c>
      <c r="N3578" s="9">
        <f>DATE(YEAR(TblLocations[[#This Row],[ODK_DateOfSubmission]]),MONTH(TblLocations[[#This Row],[ODK_DateOfSubmission]]),DAY(TblLocations[[#This Row],[ODK_DateOfSubmission]]))</f>
        <v>45259</v>
      </c>
      <c r="O3578" s="23" t="str">
        <f>_xlfn.CONCAT( YEAR(TblLocations[[#This Row],[ODK_DateOfSubmission]]), "-",TEXT( MONTH(TblLocations[[#This Row],[ODK_DateOfSubmission]]),"00"))</f>
        <v>2023-11</v>
      </c>
    </row>
    <row r="3579" spans="1:15" x14ac:dyDescent="0.25">
      <c r="A3579" s="13">
        <v>3504016</v>
      </c>
      <c r="B3579" s="1">
        <v>350401621</v>
      </c>
      <c r="C3579" s="1">
        <v>10281</v>
      </c>
      <c r="D3579" s="66">
        <v>45259</v>
      </c>
      <c r="E3579" s="54">
        <v>131</v>
      </c>
      <c r="F3579" s="56" t="s">
        <v>68</v>
      </c>
      <c r="G3579" s="56" t="s">
        <v>73</v>
      </c>
      <c r="H3579" s="56" t="s">
        <v>1059</v>
      </c>
      <c r="I3579" s="56" t="s">
        <v>1074</v>
      </c>
      <c r="J3579" s="54" t="s">
        <v>1075</v>
      </c>
      <c r="K3579" s="1">
        <v>31.029471706599999</v>
      </c>
      <c r="L3579" s="1">
        <v>46.244121658399997</v>
      </c>
      <c r="M3579" s="1">
        <v>4</v>
      </c>
      <c r="N3579" s="9">
        <f>DATE(YEAR(TblLocations[[#This Row],[ODK_DateOfSubmission]]),MONTH(TblLocations[[#This Row],[ODK_DateOfSubmission]]),DAY(TblLocations[[#This Row],[ODK_DateOfSubmission]]))</f>
        <v>45259</v>
      </c>
      <c r="O3579" s="23" t="str">
        <f>_xlfn.CONCAT( YEAR(TblLocations[[#This Row],[ODK_DateOfSubmission]]), "-",TEXT( MONTH(TblLocations[[#This Row],[ODK_DateOfSubmission]]),"00"))</f>
        <v>2023-11</v>
      </c>
    </row>
    <row r="3580" spans="1:15" x14ac:dyDescent="0.25">
      <c r="A3580" s="13">
        <v>3504016</v>
      </c>
      <c r="B3580" s="1">
        <v>350401621</v>
      </c>
      <c r="C3580" s="1">
        <v>10281</v>
      </c>
      <c r="D3580" s="66">
        <v>45259</v>
      </c>
      <c r="E3580" s="54">
        <v>131</v>
      </c>
      <c r="F3580" s="56" t="s">
        <v>68</v>
      </c>
      <c r="G3580" s="56" t="s">
        <v>73</v>
      </c>
      <c r="H3580" s="56" t="s">
        <v>1059</v>
      </c>
      <c r="I3580" s="56" t="s">
        <v>1074</v>
      </c>
      <c r="J3580" s="54" t="s">
        <v>1075</v>
      </c>
      <c r="K3580" s="1">
        <v>31.029471706599999</v>
      </c>
      <c r="L3580" s="1">
        <v>46.244121658399997</v>
      </c>
      <c r="M3580" s="1">
        <v>4</v>
      </c>
      <c r="N3580" s="9">
        <f>DATE(YEAR(TblLocations[[#This Row],[ODK_DateOfSubmission]]),MONTH(TblLocations[[#This Row],[ODK_DateOfSubmission]]),DAY(TblLocations[[#This Row],[ODK_DateOfSubmission]]))</f>
        <v>45259</v>
      </c>
      <c r="O3580" s="23" t="str">
        <f>_xlfn.CONCAT( YEAR(TblLocations[[#This Row],[ODK_DateOfSubmission]]), "-",TEXT( MONTH(TblLocations[[#This Row],[ODK_DateOfSubmission]]),"00"))</f>
        <v>2023-11</v>
      </c>
    </row>
    <row r="3581" spans="1:15" x14ac:dyDescent="0.25">
      <c r="A3581" s="13">
        <v>3504016</v>
      </c>
      <c r="B3581" s="1">
        <v>350401621</v>
      </c>
      <c r="C3581" s="1">
        <v>10281</v>
      </c>
      <c r="D3581" s="66">
        <v>45259</v>
      </c>
      <c r="E3581" s="54">
        <v>131</v>
      </c>
      <c r="F3581" s="56" t="s">
        <v>68</v>
      </c>
      <c r="G3581" s="56" t="s">
        <v>73</v>
      </c>
      <c r="H3581" s="56" t="s">
        <v>1059</v>
      </c>
      <c r="I3581" s="56" t="s">
        <v>1074</v>
      </c>
      <c r="J3581" s="54" t="s">
        <v>1075</v>
      </c>
      <c r="K3581" s="1">
        <v>31.029471706599999</v>
      </c>
      <c r="L3581" s="1">
        <v>46.244121658399997</v>
      </c>
      <c r="M3581" s="1">
        <v>1</v>
      </c>
      <c r="N3581" s="9">
        <f>DATE(YEAR(TblLocations[[#This Row],[ODK_DateOfSubmission]]),MONTH(TblLocations[[#This Row],[ODK_DateOfSubmission]]),DAY(TblLocations[[#This Row],[ODK_DateOfSubmission]]))</f>
        <v>45259</v>
      </c>
      <c r="O3581" s="23" t="str">
        <f>_xlfn.CONCAT( YEAR(TblLocations[[#This Row],[ODK_DateOfSubmission]]), "-",TEXT( MONTH(TblLocations[[#This Row],[ODK_DateOfSubmission]]),"00"))</f>
        <v>2023-11</v>
      </c>
    </row>
    <row r="3582" spans="1:15" x14ac:dyDescent="0.25">
      <c r="A3582" s="13">
        <v>3504018</v>
      </c>
      <c r="B3582" s="1">
        <v>350401821</v>
      </c>
      <c r="C3582" s="1">
        <v>24741</v>
      </c>
      <c r="D3582" s="66">
        <v>45255</v>
      </c>
      <c r="E3582" s="54">
        <v>131</v>
      </c>
      <c r="F3582" s="56" t="s">
        <v>68</v>
      </c>
      <c r="G3582" s="56" t="s">
        <v>73</v>
      </c>
      <c r="H3582" s="56" t="s">
        <v>1059</v>
      </c>
      <c r="I3582" s="56" t="s">
        <v>1484</v>
      </c>
      <c r="J3582" s="54" t="s">
        <v>1485</v>
      </c>
      <c r="K3582" s="1">
        <v>31.0447764918</v>
      </c>
      <c r="L3582" s="1">
        <v>46.249576203399997</v>
      </c>
      <c r="M3582" s="1">
        <v>1</v>
      </c>
      <c r="N3582" s="9">
        <f>DATE(YEAR(TblLocations[[#This Row],[ODK_DateOfSubmission]]),MONTH(TblLocations[[#This Row],[ODK_DateOfSubmission]]),DAY(TblLocations[[#This Row],[ODK_DateOfSubmission]]))</f>
        <v>45255</v>
      </c>
      <c r="O3582" s="23" t="str">
        <f>_xlfn.CONCAT( YEAR(TblLocations[[#This Row],[ODK_DateOfSubmission]]), "-",TEXT( MONTH(TblLocations[[#This Row],[ODK_DateOfSubmission]]),"00"))</f>
        <v>2023-11</v>
      </c>
    </row>
    <row r="3583" spans="1:15" x14ac:dyDescent="0.25">
      <c r="A3583" s="13">
        <v>3504019</v>
      </c>
      <c r="B3583" s="1">
        <v>350401921</v>
      </c>
      <c r="C3583" s="1">
        <v>9470</v>
      </c>
      <c r="D3583" s="66">
        <v>45263</v>
      </c>
      <c r="E3583" s="54">
        <v>131</v>
      </c>
      <c r="F3583" s="56" t="s">
        <v>68</v>
      </c>
      <c r="G3583" s="56" t="s">
        <v>73</v>
      </c>
      <c r="H3583" s="56" t="s">
        <v>1059</v>
      </c>
      <c r="I3583" s="56" t="s">
        <v>1076</v>
      </c>
      <c r="J3583" s="54" t="s">
        <v>1077</v>
      </c>
      <c r="K3583" s="1">
        <v>31.0569626851</v>
      </c>
      <c r="L3583" s="1">
        <v>46.266143804899997</v>
      </c>
      <c r="M3583" s="1">
        <v>4</v>
      </c>
      <c r="N3583" s="9">
        <f>DATE(YEAR(TblLocations[[#This Row],[ODK_DateOfSubmission]]),MONTH(TblLocations[[#This Row],[ODK_DateOfSubmission]]),DAY(TblLocations[[#This Row],[ODK_DateOfSubmission]]))</f>
        <v>45263</v>
      </c>
      <c r="O3583" s="23" t="str">
        <f>_xlfn.CONCAT( YEAR(TblLocations[[#This Row],[ODK_DateOfSubmission]]), "-",TEXT( MONTH(TblLocations[[#This Row],[ODK_DateOfSubmission]]),"00"))</f>
        <v>2023-12</v>
      </c>
    </row>
    <row r="3584" spans="1:15" x14ac:dyDescent="0.25">
      <c r="A3584" s="13">
        <v>3504019</v>
      </c>
      <c r="B3584" s="1">
        <v>350401921</v>
      </c>
      <c r="C3584" s="1">
        <v>9470</v>
      </c>
      <c r="D3584" s="66">
        <v>45263</v>
      </c>
      <c r="E3584" s="54">
        <v>131</v>
      </c>
      <c r="F3584" s="56" t="s">
        <v>68</v>
      </c>
      <c r="G3584" s="56" t="s">
        <v>73</v>
      </c>
      <c r="H3584" s="56" t="s">
        <v>1059</v>
      </c>
      <c r="I3584" s="56" t="s">
        <v>1076</v>
      </c>
      <c r="J3584" s="54" t="s">
        <v>1077</v>
      </c>
      <c r="K3584" s="1">
        <v>31.0569626851</v>
      </c>
      <c r="L3584" s="1">
        <v>46.266143804899997</v>
      </c>
      <c r="M3584" s="1">
        <v>3</v>
      </c>
      <c r="N3584" s="9">
        <f>DATE(YEAR(TblLocations[[#This Row],[ODK_DateOfSubmission]]),MONTH(TblLocations[[#This Row],[ODK_DateOfSubmission]]),DAY(TblLocations[[#This Row],[ODK_DateOfSubmission]]))</f>
        <v>45263</v>
      </c>
      <c r="O3584" s="23" t="str">
        <f>_xlfn.CONCAT( YEAR(TblLocations[[#This Row],[ODK_DateOfSubmission]]), "-",TEXT( MONTH(TblLocations[[#This Row],[ODK_DateOfSubmission]]),"00"))</f>
        <v>2023-12</v>
      </c>
    </row>
    <row r="3585" spans="1:15" x14ac:dyDescent="0.25">
      <c r="A3585" s="13">
        <v>3504019</v>
      </c>
      <c r="B3585" s="1">
        <v>350401921</v>
      </c>
      <c r="C3585" s="1">
        <v>9470</v>
      </c>
      <c r="D3585" s="66">
        <v>45263</v>
      </c>
      <c r="E3585" s="54">
        <v>131</v>
      </c>
      <c r="F3585" s="56" t="s">
        <v>68</v>
      </c>
      <c r="G3585" s="56" t="s">
        <v>73</v>
      </c>
      <c r="H3585" s="56" t="s">
        <v>1059</v>
      </c>
      <c r="I3585" s="56" t="s">
        <v>1076</v>
      </c>
      <c r="J3585" s="54" t="s">
        <v>1077</v>
      </c>
      <c r="K3585" s="1">
        <v>31.0569626851</v>
      </c>
      <c r="L3585" s="1">
        <v>46.266143804899997</v>
      </c>
      <c r="M3585" s="1">
        <v>3</v>
      </c>
      <c r="N3585" s="9">
        <f>DATE(YEAR(TblLocations[[#This Row],[ODK_DateOfSubmission]]),MONTH(TblLocations[[#This Row],[ODK_DateOfSubmission]]),DAY(TblLocations[[#This Row],[ODK_DateOfSubmission]]))</f>
        <v>45263</v>
      </c>
      <c r="O3585" s="23" t="str">
        <f>_xlfn.CONCAT( YEAR(TblLocations[[#This Row],[ODK_DateOfSubmission]]), "-",TEXT( MONTH(TblLocations[[#This Row],[ODK_DateOfSubmission]]),"00"))</f>
        <v>2023-12</v>
      </c>
    </row>
    <row r="3586" spans="1:15" x14ac:dyDescent="0.25">
      <c r="A3586" s="13">
        <v>3504019</v>
      </c>
      <c r="B3586" s="1">
        <v>350401921</v>
      </c>
      <c r="C3586" s="1">
        <v>9470</v>
      </c>
      <c r="D3586" s="66">
        <v>45263</v>
      </c>
      <c r="E3586" s="54">
        <v>131</v>
      </c>
      <c r="F3586" s="56" t="s">
        <v>68</v>
      </c>
      <c r="G3586" s="56" t="s">
        <v>73</v>
      </c>
      <c r="H3586" s="56" t="s">
        <v>1059</v>
      </c>
      <c r="I3586" s="56" t="s">
        <v>1076</v>
      </c>
      <c r="J3586" s="54" t="s">
        <v>1077</v>
      </c>
      <c r="K3586" s="1">
        <v>31.0569626851</v>
      </c>
      <c r="L3586" s="1">
        <v>46.266143804899997</v>
      </c>
      <c r="M3586" s="1">
        <v>3</v>
      </c>
      <c r="N3586" s="9">
        <f>DATE(YEAR(TblLocations[[#This Row],[ODK_DateOfSubmission]]),MONTH(TblLocations[[#This Row],[ODK_DateOfSubmission]]),DAY(TblLocations[[#This Row],[ODK_DateOfSubmission]]))</f>
        <v>45263</v>
      </c>
      <c r="O3586" s="23" t="str">
        <f>_xlfn.CONCAT( YEAR(TblLocations[[#This Row],[ODK_DateOfSubmission]]), "-",TEXT( MONTH(TblLocations[[#This Row],[ODK_DateOfSubmission]]),"00"))</f>
        <v>2023-12</v>
      </c>
    </row>
    <row r="3587" spans="1:15" x14ac:dyDescent="0.25">
      <c r="A3587" s="13">
        <v>3504021</v>
      </c>
      <c r="B3587" s="1">
        <v>350402121</v>
      </c>
      <c r="C3587" s="1">
        <v>10335</v>
      </c>
      <c r="D3587" s="66">
        <v>45263</v>
      </c>
      <c r="E3587" s="54">
        <v>131</v>
      </c>
      <c r="F3587" s="56" t="s">
        <v>68</v>
      </c>
      <c r="G3587" s="56" t="s">
        <v>73</v>
      </c>
      <c r="H3587" s="56" t="s">
        <v>1059</v>
      </c>
      <c r="I3587" s="56" t="s">
        <v>1078</v>
      </c>
      <c r="J3587" s="54" t="s">
        <v>1079</v>
      </c>
      <c r="K3587" s="1">
        <v>31.0506383486</v>
      </c>
      <c r="L3587" s="1">
        <v>46.269343302599999</v>
      </c>
      <c r="M3587" s="1">
        <v>3</v>
      </c>
      <c r="N3587" s="9">
        <f>DATE(YEAR(TblLocations[[#This Row],[ODK_DateOfSubmission]]),MONTH(TblLocations[[#This Row],[ODK_DateOfSubmission]]),DAY(TblLocations[[#This Row],[ODK_DateOfSubmission]]))</f>
        <v>45263</v>
      </c>
      <c r="O3587" s="23" t="str">
        <f>_xlfn.CONCAT( YEAR(TblLocations[[#This Row],[ODK_DateOfSubmission]]), "-",TEXT( MONTH(TblLocations[[#This Row],[ODK_DateOfSubmission]]),"00"))</f>
        <v>2023-12</v>
      </c>
    </row>
    <row r="3588" spans="1:15" x14ac:dyDescent="0.25">
      <c r="A3588" s="13">
        <v>3504021</v>
      </c>
      <c r="B3588" s="1">
        <v>350402121</v>
      </c>
      <c r="C3588" s="1">
        <v>10335</v>
      </c>
      <c r="D3588" s="66">
        <v>45263</v>
      </c>
      <c r="E3588" s="54">
        <v>131</v>
      </c>
      <c r="F3588" s="56" t="s">
        <v>68</v>
      </c>
      <c r="G3588" s="56" t="s">
        <v>73</v>
      </c>
      <c r="H3588" s="56" t="s">
        <v>1059</v>
      </c>
      <c r="I3588" s="56" t="s">
        <v>1078</v>
      </c>
      <c r="J3588" s="54" t="s">
        <v>1079</v>
      </c>
      <c r="K3588" s="1">
        <v>31.0506383486</v>
      </c>
      <c r="L3588" s="1">
        <v>46.269343302599999</v>
      </c>
      <c r="M3588" s="1">
        <v>6</v>
      </c>
      <c r="N3588" s="9">
        <f>DATE(YEAR(TblLocations[[#This Row],[ODK_DateOfSubmission]]),MONTH(TblLocations[[#This Row],[ODK_DateOfSubmission]]),DAY(TblLocations[[#This Row],[ODK_DateOfSubmission]]))</f>
        <v>45263</v>
      </c>
      <c r="O3588" s="23" t="str">
        <f>_xlfn.CONCAT( YEAR(TblLocations[[#This Row],[ODK_DateOfSubmission]]), "-",TEXT( MONTH(TblLocations[[#This Row],[ODK_DateOfSubmission]]),"00"))</f>
        <v>2023-12</v>
      </c>
    </row>
    <row r="3589" spans="1:15" x14ac:dyDescent="0.25">
      <c r="A3589" s="13">
        <v>3504021</v>
      </c>
      <c r="B3589" s="1">
        <v>350402121</v>
      </c>
      <c r="C3589" s="1">
        <v>10335</v>
      </c>
      <c r="D3589" s="66">
        <v>45263</v>
      </c>
      <c r="E3589" s="54">
        <v>131</v>
      </c>
      <c r="F3589" s="56" t="s">
        <v>68</v>
      </c>
      <c r="G3589" s="56" t="s">
        <v>73</v>
      </c>
      <c r="H3589" s="56" t="s">
        <v>1059</v>
      </c>
      <c r="I3589" s="56" t="s">
        <v>1078</v>
      </c>
      <c r="J3589" s="54" t="s">
        <v>1079</v>
      </c>
      <c r="K3589" s="1">
        <v>31.0506383486</v>
      </c>
      <c r="L3589" s="1">
        <v>46.269343302599999</v>
      </c>
      <c r="M3589" s="1">
        <v>1</v>
      </c>
      <c r="N3589" s="9">
        <f>DATE(YEAR(TblLocations[[#This Row],[ODK_DateOfSubmission]]),MONTH(TblLocations[[#This Row],[ODK_DateOfSubmission]]),DAY(TblLocations[[#This Row],[ODK_DateOfSubmission]]))</f>
        <v>45263</v>
      </c>
      <c r="O3589" s="23" t="str">
        <f>_xlfn.CONCAT( YEAR(TblLocations[[#This Row],[ODK_DateOfSubmission]]), "-",TEXT( MONTH(TblLocations[[#This Row],[ODK_DateOfSubmission]]),"00"))</f>
        <v>2023-12</v>
      </c>
    </row>
    <row r="3590" spans="1:15" x14ac:dyDescent="0.25">
      <c r="A3590" s="13">
        <v>3504021</v>
      </c>
      <c r="B3590" s="1">
        <v>350402121</v>
      </c>
      <c r="C3590" s="1">
        <v>10335</v>
      </c>
      <c r="D3590" s="66">
        <v>45263</v>
      </c>
      <c r="E3590" s="54">
        <v>131</v>
      </c>
      <c r="F3590" s="56" t="s">
        <v>68</v>
      </c>
      <c r="G3590" s="56" t="s">
        <v>73</v>
      </c>
      <c r="H3590" s="56" t="s">
        <v>1059</v>
      </c>
      <c r="I3590" s="56" t="s">
        <v>1078</v>
      </c>
      <c r="J3590" s="54" t="s">
        <v>1079</v>
      </c>
      <c r="K3590" s="1">
        <v>31.0506383486</v>
      </c>
      <c r="L3590" s="1">
        <v>46.269343302599999</v>
      </c>
      <c r="M3590" s="1">
        <v>2</v>
      </c>
      <c r="N3590" s="9">
        <f>DATE(YEAR(TblLocations[[#This Row],[ODK_DateOfSubmission]]),MONTH(TblLocations[[#This Row],[ODK_DateOfSubmission]]),DAY(TblLocations[[#This Row],[ODK_DateOfSubmission]]))</f>
        <v>45263</v>
      </c>
      <c r="O3590" s="23" t="str">
        <f>_xlfn.CONCAT( YEAR(TblLocations[[#This Row],[ODK_DateOfSubmission]]), "-",TEXT( MONTH(TblLocations[[#This Row],[ODK_DateOfSubmission]]),"00"))</f>
        <v>2023-12</v>
      </c>
    </row>
    <row r="3591" spans="1:15" x14ac:dyDescent="0.25">
      <c r="A3591" s="13">
        <v>3504021</v>
      </c>
      <c r="B3591" s="1">
        <v>350402121</v>
      </c>
      <c r="C3591" s="1">
        <v>10335</v>
      </c>
      <c r="D3591" s="66">
        <v>45263</v>
      </c>
      <c r="E3591" s="54">
        <v>131</v>
      </c>
      <c r="F3591" s="56" t="s">
        <v>68</v>
      </c>
      <c r="G3591" s="56" t="s">
        <v>73</v>
      </c>
      <c r="H3591" s="56" t="s">
        <v>1059</v>
      </c>
      <c r="I3591" s="56" t="s">
        <v>1078</v>
      </c>
      <c r="J3591" s="54" t="s">
        <v>1079</v>
      </c>
      <c r="K3591" s="1">
        <v>31.0506383486</v>
      </c>
      <c r="L3591" s="1">
        <v>46.269343302599999</v>
      </c>
      <c r="M3591" s="1">
        <v>4</v>
      </c>
      <c r="N3591" s="9">
        <f>DATE(YEAR(TblLocations[[#This Row],[ODK_DateOfSubmission]]),MONTH(TblLocations[[#This Row],[ODK_DateOfSubmission]]),DAY(TblLocations[[#This Row],[ODK_DateOfSubmission]]))</f>
        <v>45263</v>
      </c>
      <c r="O3591" s="23" t="str">
        <f>_xlfn.CONCAT( YEAR(TblLocations[[#This Row],[ODK_DateOfSubmission]]), "-",TEXT( MONTH(TblLocations[[#This Row],[ODK_DateOfSubmission]]),"00"))</f>
        <v>2023-12</v>
      </c>
    </row>
    <row r="3592" spans="1:15" x14ac:dyDescent="0.25">
      <c r="A3592" s="13">
        <v>3504022</v>
      </c>
      <c r="B3592" s="1">
        <v>350402221</v>
      </c>
      <c r="C3592" s="1">
        <v>9576</v>
      </c>
      <c r="D3592" s="66">
        <v>45260</v>
      </c>
      <c r="E3592" s="54">
        <v>131</v>
      </c>
      <c r="F3592" s="56" t="s">
        <v>68</v>
      </c>
      <c r="G3592" s="56" t="s">
        <v>73</v>
      </c>
      <c r="H3592" s="56" t="s">
        <v>1059</v>
      </c>
      <c r="I3592" s="56" t="s">
        <v>1486</v>
      </c>
      <c r="J3592" s="54" t="s">
        <v>1487</v>
      </c>
      <c r="K3592" s="1">
        <v>31.132791840500001</v>
      </c>
      <c r="L3592" s="1">
        <v>46.2356646856</v>
      </c>
      <c r="M3592" s="1">
        <v>1</v>
      </c>
      <c r="N3592" s="9">
        <f>DATE(YEAR(TblLocations[[#This Row],[ODK_DateOfSubmission]]),MONTH(TblLocations[[#This Row],[ODK_DateOfSubmission]]),DAY(TblLocations[[#This Row],[ODK_DateOfSubmission]]))</f>
        <v>45260</v>
      </c>
      <c r="O3592" s="23" t="str">
        <f>_xlfn.CONCAT( YEAR(TblLocations[[#This Row],[ODK_DateOfSubmission]]), "-",TEXT( MONTH(TblLocations[[#This Row],[ODK_DateOfSubmission]]),"00"))</f>
        <v>2023-11</v>
      </c>
    </row>
    <row r="3593" spans="1:15" x14ac:dyDescent="0.25">
      <c r="A3593" s="13">
        <v>3504023</v>
      </c>
      <c r="B3593" s="1">
        <v>350402321</v>
      </c>
      <c r="C3593" s="1">
        <v>9448</v>
      </c>
      <c r="D3593" s="66">
        <v>45258</v>
      </c>
      <c r="E3593" s="54">
        <v>131</v>
      </c>
      <c r="F3593" s="56" t="s">
        <v>68</v>
      </c>
      <c r="G3593" s="56" t="s">
        <v>73</v>
      </c>
      <c r="H3593" s="56" t="s">
        <v>1059</v>
      </c>
      <c r="I3593" s="56" t="s">
        <v>1080</v>
      </c>
      <c r="J3593" s="54" t="s">
        <v>1081</v>
      </c>
      <c r="K3593" s="1">
        <v>31.027006973399999</v>
      </c>
      <c r="L3593" s="1">
        <v>46.228093038300003</v>
      </c>
      <c r="M3593" s="1">
        <v>24</v>
      </c>
      <c r="N3593" s="9">
        <f>DATE(YEAR(TblLocations[[#This Row],[ODK_DateOfSubmission]]),MONTH(TblLocations[[#This Row],[ODK_DateOfSubmission]]),DAY(TblLocations[[#This Row],[ODK_DateOfSubmission]]))</f>
        <v>45258</v>
      </c>
      <c r="O3593" s="23" t="str">
        <f>_xlfn.CONCAT( YEAR(TblLocations[[#This Row],[ODK_DateOfSubmission]]), "-",TEXT( MONTH(TblLocations[[#This Row],[ODK_DateOfSubmission]]),"00"))</f>
        <v>2023-11</v>
      </c>
    </row>
    <row r="3594" spans="1:15" x14ac:dyDescent="0.25">
      <c r="A3594" s="13">
        <v>3504023</v>
      </c>
      <c r="B3594" s="1">
        <v>350402321</v>
      </c>
      <c r="C3594" s="1">
        <v>9448</v>
      </c>
      <c r="D3594" s="66">
        <v>45258</v>
      </c>
      <c r="E3594" s="54">
        <v>131</v>
      </c>
      <c r="F3594" s="56" t="s">
        <v>68</v>
      </c>
      <c r="G3594" s="56" t="s">
        <v>73</v>
      </c>
      <c r="H3594" s="56" t="s">
        <v>1059</v>
      </c>
      <c r="I3594" s="56" t="s">
        <v>1080</v>
      </c>
      <c r="J3594" s="54" t="s">
        <v>1081</v>
      </c>
      <c r="K3594" s="1">
        <v>31.027006973399999</v>
      </c>
      <c r="L3594" s="1">
        <v>46.228093038300003</v>
      </c>
      <c r="M3594" s="1">
        <v>20</v>
      </c>
      <c r="N3594" s="9">
        <f>DATE(YEAR(TblLocations[[#This Row],[ODK_DateOfSubmission]]),MONTH(TblLocations[[#This Row],[ODK_DateOfSubmission]]),DAY(TblLocations[[#This Row],[ODK_DateOfSubmission]]))</f>
        <v>45258</v>
      </c>
      <c r="O3594" s="23" t="str">
        <f>_xlfn.CONCAT( YEAR(TblLocations[[#This Row],[ODK_DateOfSubmission]]), "-",TEXT( MONTH(TblLocations[[#This Row],[ODK_DateOfSubmission]]),"00"))</f>
        <v>2023-11</v>
      </c>
    </row>
    <row r="3595" spans="1:15" x14ac:dyDescent="0.25">
      <c r="A3595" s="13">
        <v>3504023</v>
      </c>
      <c r="B3595" s="1">
        <v>350402321</v>
      </c>
      <c r="C3595" s="1">
        <v>9448</v>
      </c>
      <c r="D3595" s="66">
        <v>45258</v>
      </c>
      <c r="E3595" s="54">
        <v>131</v>
      </c>
      <c r="F3595" s="56" t="s">
        <v>68</v>
      </c>
      <c r="G3595" s="56" t="s">
        <v>73</v>
      </c>
      <c r="H3595" s="56" t="s">
        <v>1059</v>
      </c>
      <c r="I3595" s="56" t="s">
        <v>1080</v>
      </c>
      <c r="J3595" s="54" t="s">
        <v>1081</v>
      </c>
      <c r="K3595" s="1">
        <v>31.027006973399999</v>
      </c>
      <c r="L3595" s="1">
        <v>46.228093038300003</v>
      </c>
      <c r="M3595" s="1">
        <v>10</v>
      </c>
      <c r="N3595" s="9">
        <f>DATE(YEAR(TblLocations[[#This Row],[ODK_DateOfSubmission]]),MONTH(TblLocations[[#This Row],[ODK_DateOfSubmission]]),DAY(TblLocations[[#This Row],[ODK_DateOfSubmission]]))</f>
        <v>45258</v>
      </c>
      <c r="O3595" s="23" t="str">
        <f>_xlfn.CONCAT( YEAR(TblLocations[[#This Row],[ODK_DateOfSubmission]]), "-",TEXT( MONTH(TblLocations[[#This Row],[ODK_DateOfSubmission]]),"00"))</f>
        <v>2023-11</v>
      </c>
    </row>
    <row r="3596" spans="1:15" x14ac:dyDescent="0.25">
      <c r="A3596" s="13">
        <v>3504023</v>
      </c>
      <c r="B3596" s="1">
        <v>350402321</v>
      </c>
      <c r="C3596" s="1">
        <v>9448</v>
      </c>
      <c r="D3596" s="66">
        <v>45258</v>
      </c>
      <c r="E3596" s="54">
        <v>131</v>
      </c>
      <c r="F3596" s="56" t="s">
        <v>68</v>
      </c>
      <c r="G3596" s="56" t="s">
        <v>73</v>
      </c>
      <c r="H3596" s="56" t="s">
        <v>1059</v>
      </c>
      <c r="I3596" s="56" t="s">
        <v>1080</v>
      </c>
      <c r="J3596" s="54" t="s">
        <v>1081</v>
      </c>
      <c r="K3596" s="1">
        <v>31.027006973399999</v>
      </c>
      <c r="L3596" s="1">
        <v>46.228093038300003</v>
      </c>
      <c r="M3596" s="1">
        <v>15</v>
      </c>
      <c r="N3596" s="9">
        <f>DATE(YEAR(TblLocations[[#This Row],[ODK_DateOfSubmission]]),MONTH(TblLocations[[#This Row],[ODK_DateOfSubmission]]),DAY(TblLocations[[#This Row],[ODK_DateOfSubmission]]))</f>
        <v>45258</v>
      </c>
      <c r="O3596" s="23" t="str">
        <f>_xlfn.CONCAT( YEAR(TblLocations[[#This Row],[ODK_DateOfSubmission]]), "-",TEXT( MONTH(TblLocations[[#This Row],[ODK_DateOfSubmission]]),"00"))</f>
        <v>2023-11</v>
      </c>
    </row>
    <row r="3597" spans="1:15" x14ac:dyDescent="0.25">
      <c r="A3597" s="13">
        <v>3504024</v>
      </c>
      <c r="B3597" s="1">
        <v>350402421</v>
      </c>
      <c r="C3597" s="1">
        <v>9396</v>
      </c>
      <c r="D3597" s="66">
        <v>45259</v>
      </c>
      <c r="E3597" s="54">
        <v>131</v>
      </c>
      <c r="F3597" s="56" t="s">
        <v>68</v>
      </c>
      <c r="G3597" s="56" t="s">
        <v>73</v>
      </c>
      <c r="H3597" s="56" t="s">
        <v>1059</v>
      </c>
      <c r="I3597" s="56" t="s">
        <v>1082</v>
      </c>
      <c r="J3597" s="54" t="s">
        <v>1083</v>
      </c>
      <c r="K3597" s="1">
        <v>31.0154237044</v>
      </c>
      <c r="L3597" s="1">
        <v>46.263441754500001</v>
      </c>
      <c r="M3597" s="1">
        <v>8</v>
      </c>
      <c r="N3597" s="9">
        <f>DATE(YEAR(TblLocations[[#This Row],[ODK_DateOfSubmission]]),MONTH(TblLocations[[#This Row],[ODK_DateOfSubmission]]),DAY(TblLocations[[#This Row],[ODK_DateOfSubmission]]))</f>
        <v>45259</v>
      </c>
      <c r="O3597" s="23" t="str">
        <f>_xlfn.CONCAT( YEAR(TblLocations[[#This Row],[ODK_DateOfSubmission]]), "-",TEXT( MONTH(TblLocations[[#This Row],[ODK_DateOfSubmission]]),"00"))</f>
        <v>2023-11</v>
      </c>
    </row>
    <row r="3598" spans="1:15" x14ac:dyDescent="0.25">
      <c r="A3598" s="13">
        <v>3504024</v>
      </c>
      <c r="B3598" s="1">
        <v>350402421</v>
      </c>
      <c r="C3598" s="1">
        <v>9396</v>
      </c>
      <c r="D3598" s="66">
        <v>45259</v>
      </c>
      <c r="E3598" s="54">
        <v>131</v>
      </c>
      <c r="F3598" s="56" t="s">
        <v>68</v>
      </c>
      <c r="G3598" s="56" t="s">
        <v>73</v>
      </c>
      <c r="H3598" s="56" t="s">
        <v>1059</v>
      </c>
      <c r="I3598" s="56" t="s">
        <v>1082</v>
      </c>
      <c r="J3598" s="54" t="s">
        <v>1083</v>
      </c>
      <c r="K3598" s="1">
        <v>31.0154237044</v>
      </c>
      <c r="L3598" s="1">
        <v>46.263441754500001</v>
      </c>
      <c r="M3598" s="1">
        <v>4</v>
      </c>
      <c r="N3598" s="9">
        <f>DATE(YEAR(TblLocations[[#This Row],[ODK_DateOfSubmission]]),MONTH(TblLocations[[#This Row],[ODK_DateOfSubmission]]),DAY(TblLocations[[#This Row],[ODK_DateOfSubmission]]))</f>
        <v>45259</v>
      </c>
      <c r="O3598" s="23" t="str">
        <f>_xlfn.CONCAT( YEAR(TblLocations[[#This Row],[ODK_DateOfSubmission]]), "-",TEXT( MONTH(TblLocations[[#This Row],[ODK_DateOfSubmission]]),"00"))</f>
        <v>2023-11</v>
      </c>
    </row>
    <row r="3599" spans="1:15" x14ac:dyDescent="0.25">
      <c r="A3599" s="13">
        <v>3504024</v>
      </c>
      <c r="B3599" s="1">
        <v>350402421</v>
      </c>
      <c r="C3599" s="1">
        <v>9396</v>
      </c>
      <c r="D3599" s="66">
        <v>45259</v>
      </c>
      <c r="E3599" s="54">
        <v>131</v>
      </c>
      <c r="F3599" s="56" t="s">
        <v>68</v>
      </c>
      <c r="G3599" s="56" t="s">
        <v>73</v>
      </c>
      <c r="H3599" s="56" t="s">
        <v>1059</v>
      </c>
      <c r="I3599" s="56" t="s">
        <v>1082</v>
      </c>
      <c r="J3599" s="54" t="s">
        <v>1083</v>
      </c>
      <c r="K3599" s="1">
        <v>31.0154237044</v>
      </c>
      <c r="L3599" s="1">
        <v>46.263441754500001</v>
      </c>
      <c r="M3599" s="1">
        <v>6</v>
      </c>
      <c r="N3599" s="9">
        <f>DATE(YEAR(TblLocations[[#This Row],[ODK_DateOfSubmission]]),MONTH(TblLocations[[#This Row],[ODK_DateOfSubmission]]),DAY(TblLocations[[#This Row],[ODK_DateOfSubmission]]))</f>
        <v>45259</v>
      </c>
      <c r="O3599" s="23" t="str">
        <f>_xlfn.CONCAT( YEAR(TblLocations[[#This Row],[ODK_DateOfSubmission]]), "-",TEXT( MONTH(TblLocations[[#This Row],[ODK_DateOfSubmission]]),"00"))</f>
        <v>2023-11</v>
      </c>
    </row>
    <row r="3600" spans="1:15" x14ac:dyDescent="0.25">
      <c r="A3600" s="13">
        <v>3504025</v>
      </c>
      <c r="B3600" s="1">
        <v>350402521</v>
      </c>
      <c r="C3600" s="1">
        <v>10262</v>
      </c>
      <c r="D3600" s="66">
        <v>45263</v>
      </c>
      <c r="E3600" s="54">
        <v>131</v>
      </c>
      <c r="F3600" s="56" t="s">
        <v>68</v>
      </c>
      <c r="G3600" s="56" t="s">
        <v>73</v>
      </c>
      <c r="H3600" s="56" t="s">
        <v>1059</v>
      </c>
      <c r="I3600" s="56" t="s">
        <v>1084</v>
      </c>
      <c r="J3600" s="54" t="s">
        <v>1085</v>
      </c>
      <c r="K3600" s="1">
        <v>31.074394900600002</v>
      </c>
      <c r="L3600" s="1">
        <v>46.250142994800001</v>
      </c>
      <c r="M3600" s="1">
        <v>35</v>
      </c>
      <c r="N3600" s="9">
        <f>DATE(YEAR(TblLocations[[#This Row],[ODK_DateOfSubmission]]),MONTH(TblLocations[[#This Row],[ODK_DateOfSubmission]]),DAY(TblLocations[[#This Row],[ODK_DateOfSubmission]]))</f>
        <v>45263</v>
      </c>
      <c r="O3600" s="23" t="str">
        <f>_xlfn.CONCAT( YEAR(TblLocations[[#This Row],[ODK_DateOfSubmission]]), "-",TEXT( MONTH(TblLocations[[#This Row],[ODK_DateOfSubmission]]),"00"))</f>
        <v>2023-12</v>
      </c>
    </row>
    <row r="3601" spans="1:15" x14ac:dyDescent="0.25">
      <c r="A3601" s="13">
        <v>3504025</v>
      </c>
      <c r="B3601" s="1">
        <v>350402521</v>
      </c>
      <c r="C3601" s="1">
        <v>10262</v>
      </c>
      <c r="D3601" s="66">
        <v>45263</v>
      </c>
      <c r="E3601" s="54">
        <v>131</v>
      </c>
      <c r="F3601" s="56" t="s">
        <v>68</v>
      </c>
      <c r="G3601" s="56" t="s">
        <v>73</v>
      </c>
      <c r="H3601" s="56" t="s">
        <v>1059</v>
      </c>
      <c r="I3601" s="56" t="s">
        <v>1084</v>
      </c>
      <c r="J3601" s="54" t="s">
        <v>1085</v>
      </c>
      <c r="K3601" s="1">
        <v>31.074394900600002</v>
      </c>
      <c r="L3601" s="1">
        <v>46.250142994800001</v>
      </c>
      <c r="M3601" s="1">
        <v>30</v>
      </c>
      <c r="N3601" s="9">
        <f>DATE(YEAR(TblLocations[[#This Row],[ODK_DateOfSubmission]]),MONTH(TblLocations[[#This Row],[ODK_DateOfSubmission]]),DAY(TblLocations[[#This Row],[ODK_DateOfSubmission]]))</f>
        <v>45263</v>
      </c>
      <c r="O3601" s="23" t="str">
        <f>_xlfn.CONCAT( YEAR(TblLocations[[#This Row],[ODK_DateOfSubmission]]), "-",TEXT( MONTH(TblLocations[[#This Row],[ODK_DateOfSubmission]]),"00"))</f>
        <v>2023-12</v>
      </c>
    </row>
    <row r="3602" spans="1:15" x14ac:dyDescent="0.25">
      <c r="A3602" s="13">
        <v>3504025</v>
      </c>
      <c r="B3602" s="1">
        <v>350402521</v>
      </c>
      <c r="C3602" s="1">
        <v>10262</v>
      </c>
      <c r="D3602" s="66">
        <v>45263</v>
      </c>
      <c r="E3602" s="54">
        <v>131</v>
      </c>
      <c r="F3602" s="56" t="s">
        <v>68</v>
      </c>
      <c r="G3602" s="56" t="s">
        <v>73</v>
      </c>
      <c r="H3602" s="56" t="s">
        <v>1059</v>
      </c>
      <c r="I3602" s="56" t="s">
        <v>1084</v>
      </c>
      <c r="J3602" s="54" t="s">
        <v>1085</v>
      </c>
      <c r="K3602" s="1">
        <v>31.074394900600002</v>
      </c>
      <c r="L3602" s="1">
        <v>46.250142994800001</v>
      </c>
      <c r="M3602" s="1">
        <v>10</v>
      </c>
      <c r="N3602" s="9">
        <f>DATE(YEAR(TblLocations[[#This Row],[ODK_DateOfSubmission]]),MONTH(TblLocations[[#This Row],[ODK_DateOfSubmission]]),DAY(TblLocations[[#This Row],[ODK_DateOfSubmission]]))</f>
        <v>45263</v>
      </c>
      <c r="O3602" s="23" t="str">
        <f>_xlfn.CONCAT( YEAR(TblLocations[[#This Row],[ODK_DateOfSubmission]]), "-",TEXT( MONTH(TblLocations[[#This Row],[ODK_DateOfSubmission]]),"00"))</f>
        <v>2023-12</v>
      </c>
    </row>
    <row r="3603" spans="1:15" x14ac:dyDescent="0.25">
      <c r="A3603" s="13">
        <v>3504025</v>
      </c>
      <c r="B3603" s="1">
        <v>350402521</v>
      </c>
      <c r="C3603" s="1">
        <v>10262</v>
      </c>
      <c r="D3603" s="66">
        <v>45263</v>
      </c>
      <c r="E3603" s="54">
        <v>131</v>
      </c>
      <c r="F3603" s="56" t="s">
        <v>68</v>
      </c>
      <c r="G3603" s="56" t="s">
        <v>73</v>
      </c>
      <c r="H3603" s="56" t="s">
        <v>1059</v>
      </c>
      <c r="I3603" s="56" t="s">
        <v>1084</v>
      </c>
      <c r="J3603" s="54" t="s">
        <v>1085</v>
      </c>
      <c r="K3603" s="1">
        <v>31.074394900600002</v>
      </c>
      <c r="L3603" s="1">
        <v>46.250142994800001</v>
      </c>
      <c r="M3603" s="1">
        <v>10</v>
      </c>
      <c r="N3603" s="9">
        <f>DATE(YEAR(TblLocations[[#This Row],[ODK_DateOfSubmission]]),MONTH(TblLocations[[#This Row],[ODK_DateOfSubmission]]),DAY(TblLocations[[#This Row],[ODK_DateOfSubmission]]))</f>
        <v>45263</v>
      </c>
      <c r="O3603" s="23" t="str">
        <f>_xlfn.CONCAT( YEAR(TblLocations[[#This Row],[ODK_DateOfSubmission]]), "-",TEXT( MONTH(TblLocations[[#This Row],[ODK_DateOfSubmission]]),"00"))</f>
        <v>2023-12</v>
      </c>
    </row>
    <row r="3604" spans="1:15" x14ac:dyDescent="0.25">
      <c r="A3604" s="13">
        <v>3504025</v>
      </c>
      <c r="B3604" s="1">
        <v>350402521</v>
      </c>
      <c r="C3604" s="1">
        <v>10262</v>
      </c>
      <c r="D3604" s="66">
        <v>45263</v>
      </c>
      <c r="E3604" s="54">
        <v>131</v>
      </c>
      <c r="F3604" s="56" t="s">
        <v>68</v>
      </c>
      <c r="G3604" s="56" t="s">
        <v>73</v>
      </c>
      <c r="H3604" s="56" t="s">
        <v>1059</v>
      </c>
      <c r="I3604" s="56" t="s">
        <v>1084</v>
      </c>
      <c r="J3604" s="54" t="s">
        <v>1085</v>
      </c>
      <c r="K3604" s="1">
        <v>31.074394900600002</v>
      </c>
      <c r="L3604" s="1">
        <v>46.250142994800001</v>
      </c>
      <c r="M3604" s="1">
        <v>10</v>
      </c>
      <c r="N3604" s="9">
        <f>DATE(YEAR(TblLocations[[#This Row],[ODK_DateOfSubmission]]),MONTH(TblLocations[[#This Row],[ODK_DateOfSubmission]]),DAY(TblLocations[[#This Row],[ODK_DateOfSubmission]]))</f>
        <v>45263</v>
      </c>
      <c r="O3604" s="23" t="str">
        <f>_xlfn.CONCAT( YEAR(TblLocations[[#This Row],[ODK_DateOfSubmission]]), "-",TEXT( MONTH(TblLocations[[#This Row],[ODK_DateOfSubmission]]),"00"))</f>
        <v>2023-12</v>
      </c>
    </row>
    <row r="3605" spans="1:15" x14ac:dyDescent="0.25">
      <c r="A3605" s="13">
        <v>3504026</v>
      </c>
      <c r="B3605" s="1">
        <v>350402621</v>
      </c>
      <c r="C3605" s="1">
        <v>10253</v>
      </c>
      <c r="D3605" s="66">
        <v>45256</v>
      </c>
      <c r="E3605" s="54">
        <v>131</v>
      </c>
      <c r="F3605" s="56" t="s">
        <v>68</v>
      </c>
      <c r="G3605" s="56" t="s">
        <v>73</v>
      </c>
      <c r="H3605" s="56" t="s">
        <v>1059</v>
      </c>
      <c r="I3605" s="56" t="s">
        <v>1086</v>
      </c>
      <c r="J3605" s="54" t="s">
        <v>1087</v>
      </c>
      <c r="K3605" s="1">
        <v>31.038477412900001</v>
      </c>
      <c r="L3605" s="1">
        <v>46.2356561609</v>
      </c>
      <c r="M3605" s="1">
        <v>2</v>
      </c>
      <c r="N3605" s="9">
        <f>DATE(YEAR(TblLocations[[#This Row],[ODK_DateOfSubmission]]),MONTH(TblLocations[[#This Row],[ODK_DateOfSubmission]]),DAY(TblLocations[[#This Row],[ODK_DateOfSubmission]]))</f>
        <v>45256</v>
      </c>
      <c r="O3605" s="23" t="str">
        <f>_xlfn.CONCAT( YEAR(TblLocations[[#This Row],[ODK_DateOfSubmission]]), "-",TEXT( MONTH(TblLocations[[#This Row],[ODK_DateOfSubmission]]),"00"))</f>
        <v>2023-11</v>
      </c>
    </row>
    <row r="3606" spans="1:15" x14ac:dyDescent="0.25">
      <c r="A3606" s="13">
        <v>3504026</v>
      </c>
      <c r="B3606" s="1">
        <v>350402621</v>
      </c>
      <c r="C3606" s="1">
        <v>10253</v>
      </c>
      <c r="D3606" s="66">
        <v>45256</v>
      </c>
      <c r="E3606" s="54">
        <v>131</v>
      </c>
      <c r="F3606" s="56" t="s">
        <v>68</v>
      </c>
      <c r="G3606" s="56" t="s">
        <v>73</v>
      </c>
      <c r="H3606" s="56" t="s">
        <v>1059</v>
      </c>
      <c r="I3606" s="56" t="s">
        <v>1086</v>
      </c>
      <c r="J3606" s="54" t="s">
        <v>1087</v>
      </c>
      <c r="K3606" s="1">
        <v>31.038477412900001</v>
      </c>
      <c r="L3606" s="1">
        <v>46.2356561609</v>
      </c>
      <c r="M3606" s="1">
        <v>5</v>
      </c>
      <c r="N3606" s="9">
        <f>DATE(YEAR(TblLocations[[#This Row],[ODK_DateOfSubmission]]),MONTH(TblLocations[[#This Row],[ODK_DateOfSubmission]]),DAY(TblLocations[[#This Row],[ODK_DateOfSubmission]]))</f>
        <v>45256</v>
      </c>
      <c r="O3606" s="23" t="str">
        <f>_xlfn.CONCAT( YEAR(TblLocations[[#This Row],[ODK_DateOfSubmission]]), "-",TEXT( MONTH(TblLocations[[#This Row],[ODK_DateOfSubmission]]),"00"))</f>
        <v>2023-11</v>
      </c>
    </row>
    <row r="3607" spans="1:15" x14ac:dyDescent="0.25">
      <c r="A3607" s="13">
        <v>3504027</v>
      </c>
      <c r="B3607" s="1">
        <v>350402721</v>
      </c>
      <c r="C3607" s="1">
        <v>24885</v>
      </c>
      <c r="D3607" s="66">
        <v>45240</v>
      </c>
      <c r="E3607" s="54">
        <v>131</v>
      </c>
      <c r="F3607" s="56" t="s">
        <v>68</v>
      </c>
      <c r="G3607" s="56" t="s">
        <v>73</v>
      </c>
      <c r="H3607" s="56" t="s">
        <v>1059</v>
      </c>
      <c r="I3607" s="56" t="s">
        <v>1488</v>
      </c>
      <c r="J3607" s="54" t="s">
        <v>1125</v>
      </c>
      <c r="K3607" s="1">
        <v>31.061467899099998</v>
      </c>
      <c r="L3607" s="1">
        <v>46.278157583599999</v>
      </c>
      <c r="M3607" s="1">
        <v>3</v>
      </c>
      <c r="N3607" s="9">
        <f>DATE(YEAR(TblLocations[[#This Row],[ODK_DateOfSubmission]]),MONTH(TblLocations[[#This Row],[ODK_DateOfSubmission]]),DAY(TblLocations[[#This Row],[ODK_DateOfSubmission]]))</f>
        <v>45240</v>
      </c>
      <c r="O3607" s="23" t="str">
        <f>_xlfn.CONCAT( YEAR(TblLocations[[#This Row],[ODK_DateOfSubmission]]), "-",TEXT( MONTH(TblLocations[[#This Row],[ODK_DateOfSubmission]]),"00"))</f>
        <v>2023-11</v>
      </c>
    </row>
    <row r="3608" spans="1:15" x14ac:dyDescent="0.25">
      <c r="A3608" s="13">
        <v>3504028</v>
      </c>
      <c r="B3608" s="1">
        <v>350402821</v>
      </c>
      <c r="C3608" s="1">
        <v>25526</v>
      </c>
      <c r="D3608" s="66">
        <v>45256</v>
      </c>
      <c r="E3608" s="54">
        <v>131</v>
      </c>
      <c r="F3608" s="56" t="s">
        <v>68</v>
      </c>
      <c r="G3608" s="56" t="s">
        <v>73</v>
      </c>
      <c r="H3608" s="56" t="s">
        <v>1059</v>
      </c>
      <c r="I3608" s="56" t="s">
        <v>1088</v>
      </c>
      <c r="J3608" s="54" t="s">
        <v>1039</v>
      </c>
      <c r="K3608" s="1">
        <v>31.036175809100001</v>
      </c>
      <c r="L3608" s="1">
        <v>46.220527480000001</v>
      </c>
      <c r="M3608" s="1">
        <v>13</v>
      </c>
      <c r="N3608" s="9">
        <f>DATE(YEAR(TblLocations[[#This Row],[ODK_DateOfSubmission]]),MONTH(TblLocations[[#This Row],[ODK_DateOfSubmission]]),DAY(TblLocations[[#This Row],[ODK_DateOfSubmission]]))</f>
        <v>45256</v>
      </c>
      <c r="O3608" s="23" t="str">
        <f>_xlfn.CONCAT( YEAR(TblLocations[[#This Row],[ODK_DateOfSubmission]]), "-",TEXT( MONTH(TblLocations[[#This Row],[ODK_DateOfSubmission]]),"00"))</f>
        <v>2023-11</v>
      </c>
    </row>
    <row r="3609" spans="1:15" x14ac:dyDescent="0.25">
      <c r="A3609" s="13">
        <v>3504028</v>
      </c>
      <c r="B3609" s="1">
        <v>350402821</v>
      </c>
      <c r="C3609" s="1">
        <v>25526</v>
      </c>
      <c r="D3609" s="66">
        <v>45256</v>
      </c>
      <c r="E3609" s="54">
        <v>131</v>
      </c>
      <c r="F3609" s="56" t="s">
        <v>68</v>
      </c>
      <c r="G3609" s="56" t="s">
        <v>73</v>
      </c>
      <c r="H3609" s="56" t="s">
        <v>1059</v>
      </c>
      <c r="I3609" s="56" t="s">
        <v>1088</v>
      </c>
      <c r="J3609" s="54" t="s">
        <v>1039</v>
      </c>
      <c r="K3609" s="1">
        <v>31.036175809100001</v>
      </c>
      <c r="L3609" s="1">
        <v>46.220527480000001</v>
      </c>
      <c r="M3609" s="1">
        <v>10</v>
      </c>
      <c r="N3609" s="9">
        <f>DATE(YEAR(TblLocations[[#This Row],[ODK_DateOfSubmission]]),MONTH(TblLocations[[#This Row],[ODK_DateOfSubmission]]),DAY(TblLocations[[#This Row],[ODK_DateOfSubmission]]))</f>
        <v>45256</v>
      </c>
      <c r="O3609" s="23" t="str">
        <f>_xlfn.CONCAT( YEAR(TblLocations[[#This Row],[ODK_DateOfSubmission]]), "-",TEXT( MONTH(TblLocations[[#This Row],[ODK_DateOfSubmission]]),"00"))</f>
        <v>2023-11</v>
      </c>
    </row>
    <row r="3610" spans="1:15" x14ac:dyDescent="0.25">
      <c r="A3610" s="13">
        <v>3504028</v>
      </c>
      <c r="B3610" s="1">
        <v>350402821</v>
      </c>
      <c r="C3610" s="1">
        <v>25526</v>
      </c>
      <c r="D3610" s="66">
        <v>45256</v>
      </c>
      <c r="E3610" s="54">
        <v>131</v>
      </c>
      <c r="F3610" s="56" t="s">
        <v>68</v>
      </c>
      <c r="G3610" s="56" t="s">
        <v>73</v>
      </c>
      <c r="H3610" s="56" t="s">
        <v>1059</v>
      </c>
      <c r="I3610" s="56" t="s">
        <v>1088</v>
      </c>
      <c r="J3610" s="54" t="s">
        <v>1039</v>
      </c>
      <c r="K3610" s="1">
        <v>31.036175809100001</v>
      </c>
      <c r="L3610" s="1">
        <v>46.220527480000001</v>
      </c>
      <c r="M3610" s="1">
        <v>10</v>
      </c>
      <c r="N3610" s="9">
        <f>DATE(YEAR(TblLocations[[#This Row],[ODK_DateOfSubmission]]),MONTH(TblLocations[[#This Row],[ODK_DateOfSubmission]]),DAY(TblLocations[[#This Row],[ODK_DateOfSubmission]]))</f>
        <v>45256</v>
      </c>
      <c r="O3610" s="23" t="str">
        <f>_xlfn.CONCAT( YEAR(TblLocations[[#This Row],[ODK_DateOfSubmission]]), "-",TEXT( MONTH(TblLocations[[#This Row],[ODK_DateOfSubmission]]),"00"))</f>
        <v>2023-11</v>
      </c>
    </row>
    <row r="3611" spans="1:15" x14ac:dyDescent="0.25">
      <c r="A3611" s="13">
        <v>3504028</v>
      </c>
      <c r="B3611" s="1">
        <v>350402821</v>
      </c>
      <c r="C3611" s="1">
        <v>25526</v>
      </c>
      <c r="D3611" s="66">
        <v>45256</v>
      </c>
      <c r="E3611" s="54">
        <v>131</v>
      </c>
      <c r="F3611" s="56" t="s">
        <v>68</v>
      </c>
      <c r="G3611" s="56" t="s">
        <v>73</v>
      </c>
      <c r="H3611" s="56" t="s">
        <v>1059</v>
      </c>
      <c r="I3611" s="56" t="s">
        <v>1088</v>
      </c>
      <c r="J3611" s="54" t="s">
        <v>1039</v>
      </c>
      <c r="K3611" s="1">
        <v>31.036175809100001</v>
      </c>
      <c r="L3611" s="1">
        <v>46.220527480000001</v>
      </c>
      <c r="M3611" s="1">
        <v>14</v>
      </c>
      <c r="N3611" s="9">
        <f>DATE(YEAR(TblLocations[[#This Row],[ODK_DateOfSubmission]]),MONTH(TblLocations[[#This Row],[ODK_DateOfSubmission]]),DAY(TblLocations[[#This Row],[ODK_DateOfSubmission]]))</f>
        <v>45256</v>
      </c>
      <c r="O3611" s="23" t="str">
        <f>_xlfn.CONCAT( YEAR(TblLocations[[#This Row],[ODK_DateOfSubmission]]), "-",TEXT( MONTH(TblLocations[[#This Row],[ODK_DateOfSubmission]]),"00"))</f>
        <v>2023-11</v>
      </c>
    </row>
    <row r="3612" spans="1:15" x14ac:dyDescent="0.25">
      <c r="A3612" s="13">
        <v>3504028</v>
      </c>
      <c r="B3612" s="1">
        <v>350402821</v>
      </c>
      <c r="C3612" s="1">
        <v>25526</v>
      </c>
      <c r="D3612" s="66">
        <v>45256</v>
      </c>
      <c r="E3612" s="54">
        <v>131</v>
      </c>
      <c r="F3612" s="56" t="s">
        <v>68</v>
      </c>
      <c r="G3612" s="56" t="s">
        <v>73</v>
      </c>
      <c r="H3612" s="56" t="s">
        <v>1059</v>
      </c>
      <c r="I3612" s="56" t="s">
        <v>1088</v>
      </c>
      <c r="J3612" s="54" t="s">
        <v>1039</v>
      </c>
      <c r="K3612" s="1">
        <v>31.036175809100001</v>
      </c>
      <c r="L3612" s="1">
        <v>46.220527480000001</v>
      </c>
      <c r="M3612" s="1">
        <v>8</v>
      </c>
      <c r="N3612" s="9">
        <f>DATE(YEAR(TblLocations[[#This Row],[ODK_DateOfSubmission]]),MONTH(TblLocations[[#This Row],[ODK_DateOfSubmission]]),DAY(TblLocations[[#This Row],[ODK_DateOfSubmission]]))</f>
        <v>45256</v>
      </c>
      <c r="O3612" s="23" t="str">
        <f>_xlfn.CONCAT( YEAR(TblLocations[[#This Row],[ODK_DateOfSubmission]]), "-",TEXT( MONTH(TblLocations[[#This Row],[ODK_DateOfSubmission]]),"00"))</f>
        <v>2023-11</v>
      </c>
    </row>
    <row r="3613" spans="1:15" x14ac:dyDescent="0.25">
      <c r="A3613" s="13">
        <v>3504029</v>
      </c>
      <c r="B3613" s="1">
        <v>350402921</v>
      </c>
      <c r="C3613" s="1">
        <v>10301</v>
      </c>
      <c r="D3613" s="66">
        <v>45256</v>
      </c>
      <c r="E3613" s="54">
        <v>131</v>
      </c>
      <c r="F3613" s="56" t="s">
        <v>68</v>
      </c>
      <c r="G3613" s="56" t="s">
        <v>73</v>
      </c>
      <c r="H3613" s="56" t="s">
        <v>1059</v>
      </c>
      <c r="I3613" s="56" t="s">
        <v>1089</v>
      </c>
      <c r="J3613" s="54" t="s">
        <v>1090</v>
      </c>
      <c r="K3613" s="1">
        <v>31.069166239000001</v>
      </c>
      <c r="L3613" s="1">
        <v>46.283791055999998</v>
      </c>
      <c r="M3613" s="1">
        <v>6</v>
      </c>
      <c r="N3613" s="9">
        <f>DATE(YEAR(TblLocations[[#This Row],[ODK_DateOfSubmission]]),MONTH(TblLocations[[#This Row],[ODK_DateOfSubmission]]),DAY(TblLocations[[#This Row],[ODK_DateOfSubmission]]))</f>
        <v>45256</v>
      </c>
      <c r="O3613" s="23" t="str">
        <f>_xlfn.CONCAT( YEAR(TblLocations[[#This Row],[ODK_DateOfSubmission]]), "-",TEXT( MONTH(TblLocations[[#This Row],[ODK_DateOfSubmission]]),"00"))</f>
        <v>2023-11</v>
      </c>
    </row>
    <row r="3614" spans="1:15" x14ac:dyDescent="0.25">
      <c r="A3614" s="13">
        <v>3504029</v>
      </c>
      <c r="B3614" s="1">
        <v>350402921</v>
      </c>
      <c r="C3614" s="1">
        <v>10301</v>
      </c>
      <c r="D3614" s="66">
        <v>45256</v>
      </c>
      <c r="E3614" s="54">
        <v>131</v>
      </c>
      <c r="F3614" s="56" t="s">
        <v>68</v>
      </c>
      <c r="G3614" s="56" t="s">
        <v>73</v>
      </c>
      <c r="H3614" s="56" t="s">
        <v>1059</v>
      </c>
      <c r="I3614" s="56" t="s">
        <v>1089</v>
      </c>
      <c r="J3614" s="54" t="s">
        <v>1090</v>
      </c>
      <c r="K3614" s="1">
        <v>31.069166239000001</v>
      </c>
      <c r="L3614" s="1">
        <v>46.283791055999998</v>
      </c>
      <c r="M3614" s="1">
        <v>9</v>
      </c>
      <c r="N3614" s="9">
        <f>DATE(YEAR(TblLocations[[#This Row],[ODK_DateOfSubmission]]),MONTH(TblLocations[[#This Row],[ODK_DateOfSubmission]]),DAY(TblLocations[[#This Row],[ODK_DateOfSubmission]]))</f>
        <v>45256</v>
      </c>
      <c r="O3614" s="23" t="str">
        <f>_xlfn.CONCAT( YEAR(TblLocations[[#This Row],[ODK_DateOfSubmission]]), "-",TEXT( MONTH(TblLocations[[#This Row],[ODK_DateOfSubmission]]),"00"))</f>
        <v>2023-11</v>
      </c>
    </row>
    <row r="3615" spans="1:15" x14ac:dyDescent="0.25">
      <c r="A3615" s="13">
        <v>3504029</v>
      </c>
      <c r="B3615" s="1">
        <v>350402921</v>
      </c>
      <c r="C3615" s="1">
        <v>10301</v>
      </c>
      <c r="D3615" s="66">
        <v>45256</v>
      </c>
      <c r="E3615" s="54">
        <v>131</v>
      </c>
      <c r="F3615" s="56" t="s">
        <v>68</v>
      </c>
      <c r="G3615" s="56" t="s">
        <v>73</v>
      </c>
      <c r="H3615" s="56" t="s">
        <v>1059</v>
      </c>
      <c r="I3615" s="56" t="s">
        <v>1089</v>
      </c>
      <c r="J3615" s="54" t="s">
        <v>1090</v>
      </c>
      <c r="K3615" s="1">
        <v>31.069166239000001</v>
      </c>
      <c r="L3615" s="1">
        <v>46.283791055999998</v>
      </c>
      <c r="M3615" s="1">
        <v>4</v>
      </c>
      <c r="N3615" s="9">
        <f>DATE(YEAR(TblLocations[[#This Row],[ODK_DateOfSubmission]]),MONTH(TblLocations[[#This Row],[ODK_DateOfSubmission]]),DAY(TblLocations[[#This Row],[ODK_DateOfSubmission]]))</f>
        <v>45256</v>
      </c>
      <c r="O3615" s="23" t="str">
        <f>_xlfn.CONCAT( YEAR(TblLocations[[#This Row],[ODK_DateOfSubmission]]), "-",TEXT( MONTH(TblLocations[[#This Row],[ODK_DateOfSubmission]]),"00"))</f>
        <v>2023-11</v>
      </c>
    </row>
    <row r="3616" spans="1:15" x14ac:dyDescent="0.25">
      <c r="A3616" s="13">
        <v>3504029</v>
      </c>
      <c r="B3616" s="1">
        <v>350402921</v>
      </c>
      <c r="C3616" s="1">
        <v>10301</v>
      </c>
      <c r="D3616" s="66">
        <v>45256</v>
      </c>
      <c r="E3616" s="54">
        <v>131</v>
      </c>
      <c r="F3616" s="56" t="s">
        <v>68</v>
      </c>
      <c r="G3616" s="56" t="s">
        <v>73</v>
      </c>
      <c r="H3616" s="56" t="s">
        <v>1059</v>
      </c>
      <c r="I3616" s="56" t="s">
        <v>1089</v>
      </c>
      <c r="J3616" s="54" t="s">
        <v>1090</v>
      </c>
      <c r="K3616" s="1">
        <v>31.069166239000001</v>
      </c>
      <c r="L3616" s="1">
        <v>46.283791055999998</v>
      </c>
      <c r="M3616" s="1">
        <v>11</v>
      </c>
      <c r="N3616" s="9">
        <f>DATE(YEAR(TblLocations[[#This Row],[ODK_DateOfSubmission]]),MONTH(TblLocations[[#This Row],[ODK_DateOfSubmission]]),DAY(TblLocations[[#This Row],[ODK_DateOfSubmission]]))</f>
        <v>45256</v>
      </c>
      <c r="O3616" s="23" t="str">
        <f>_xlfn.CONCAT( YEAR(TblLocations[[#This Row],[ODK_DateOfSubmission]]), "-",TEXT( MONTH(TblLocations[[#This Row],[ODK_DateOfSubmission]]),"00"))</f>
        <v>2023-11</v>
      </c>
    </row>
    <row r="3617" spans="1:15" x14ac:dyDescent="0.25">
      <c r="A3617" s="13">
        <v>3504030</v>
      </c>
      <c r="B3617" s="1">
        <v>350403021</v>
      </c>
      <c r="C3617" s="1">
        <v>24746</v>
      </c>
      <c r="D3617" s="66">
        <v>45245</v>
      </c>
      <c r="E3617" s="54">
        <v>131</v>
      </c>
      <c r="F3617" s="56" t="s">
        <v>68</v>
      </c>
      <c r="G3617" s="56" t="s">
        <v>73</v>
      </c>
      <c r="H3617" s="56" t="s">
        <v>1059</v>
      </c>
      <c r="I3617" s="56" t="s">
        <v>1489</v>
      </c>
      <c r="J3617" s="54" t="s">
        <v>463</v>
      </c>
      <c r="K3617" s="1">
        <v>31.042946248900002</v>
      </c>
      <c r="L3617" s="1">
        <v>46.274699394599999</v>
      </c>
      <c r="M3617" s="1">
        <v>1</v>
      </c>
      <c r="N3617" s="9">
        <f>DATE(YEAR(TblLocations[[#This Row],[ODK_DateOfSubmission]]),MONTH(TblLocations[[#This Row],[ODK_DateOfSubmission]]),DAY(TblLocations[[#This Row],[ODK_DateOfSubmission]]))</f>
        <v>45245</v>
      </c>
      <c r="O3617" s="23" t="str">
        <f>_xlfn.CONCAT( YEAR(TblLocations[[#This Row],[ODK_DateOfSubmission]]), "-",TEXT( MONTH(TblLocations[[#This Row],[ODK_DateOfSubmission]]),"00"))</f>
        <v>2023-11</v>
      </c>
    </row>
    <row r="3618" spans="1:15" x14ac:dyDescent="0.25">
      <c r="A3618" s="13">
        <v>3504031</v>
      </c>
      <c r="B3618" s="1">
        <v>350403121</v>
      </c>
      <c r="C3618" s="1">
        <v>21208</v>
      </c>
      <c r="D3618" s="66">
        <v>45280</v>
      </c>
      <c r="E3618" s="54">
        <v>131</v>
      </c>
      <c r="F3618" s="56" t="s">
        <v>68</v>
      </c>
      <c r="G3618" s="56" t="s">
        <v>73</v>
      </c>
      <c r="H3618" s="56" t="s">
        <v>1059</v>
      </c>
      <c r="I3618" s="56" t="s">
        <v>1091</v>
      </c>
      <c r="J3618" s="54" t="s">
        <v>380</v>
      </c>
      <c r="K3618" s="1">
        <v>31.067779245299999</v>
      </c>
      <c r="L3618" s="1">
        <v>46.249674558199999</v>
      </c>
      <c r="M3618" s="1">
        <v>17</v>
      </c>
      <c r="N3618" s="9">
        <f>DATE(YEAR(TblLocations[[#This Row],[ODK_DateOfSubmission]]),MONTH(TblLocations[[#This Row],[ODK_DateOfSubmission]]),DAY(TblLocations[[#This Row],[ODK_DateOfSubmission]]))</f>
        <v>45280</v>
      </c>
      <c r="O3618" s="23" t="str">
        <f>_xlfn.CONCAT( YEAR(TblLocations[[#This Row],[ODK_DateOfSubmission]]), "-",TEXT( MONTH(TblLocations[[#This Row],[ODK_DateOfSubmission]]),"00"))</f>
        <v>2023-12</v>
      </c>
    </row>
    <row r="3619" spans="1:15" x14ac:dyDescent="0.25">
      <c r="A3619" s="13">
        <v>3504031</v>
      </c>
      <c r="B3619" s="1">
        <v>350403121</v>
      </c>
      <c r="C3619" s="1">
        <v>21208</v>
      </c>
      <c r="D3619" s="66">
        <v>45280</v>
      </c>
      <c r="E3619" s="54">
        <v>131</v>
      </c>
      <c r="F3619" s="56" t="s">
        <v>68</v>
      </c>
      <c r="G3619" s="56" t="s">
        <v>73</v>
      </c>
      <c r="H3619" s="56" t="s">
        <v>1059</v>
      </c>
      <c r="I3619" s="56" t="s">
        <v>1091</v>
      </c>
      <c r="J3619" s="54" t="s">
        <v>380</v>
      </c>
      <c r="K3619" s="1">
        <v>31.067779245299999</v>
      </c>
      <c r="L3619" s="1">
        <v>46.249674558199999</v>
      </c>
      <c r="M3619" s="1">
        <v>7</v>
      </c>
      <c r="N3619" s="9">
        <f>DATE(YEAR(TblLocations[[#This Row],[ODK_DateOfSubmission]]),MONTH(TblLocations[[#This Row],[ODK_DateOfSubmission]]),DAY(TblLocations[[#This Row],[ODK_DateOfSubmission]]))</f>
        <v>45280</v>
      </c>
      <c r="O3619" s="23" t="str">
        <f>_xlfn.CONCAT( YEAR(TblLocations[[#This Row],[ODK_DateOfSubmission]]), "-",TEXT( MONTH(TblLocations[[#This Row],[ODK_DateOfSubmission]]),"00"))</f>
        <v>2023-12</v>
      </c>
    </row>
    <row r="3620" spans="1:15" x14ac:dyDescent="0.25">
      <c r="A3620" s="13">
        <v>3504031</v>
      </c>
      <c r="B3620" s="1">
        <v>350403121</v>
      </c>
      <c r="C3620" s="1">
        <v>21208</v>
      </c>
      <c r="D3620" s="66">
        <v>45280</v>
      </c>
      <c r="E3620" s="54">
        <v>131</v>
      </c>
      <c r="F3620" s="56" t="s">
        <v>68</v>
      </c>
      <c r="G3620" s="56" t="s">
        <v>73</v>
      </c>
      <c r="H3620" s="56" t="s">
        <v>1059</v>
      </c>
      <c r="I3620" s="56" t="s">
        <v>1091</v>
      </c>
      <c r="J3620" s="54" t="s">
        <v>380</v>
      </c>
      <c r="K3620" s="1">
        <v>31.067779245299999</v>
      </c>
      <c r="L3620" s="1">
        <v>46.249674558199999</v>
      </c>
      <c r="M3620" s="1">
        <v>5</v>
      </c>
      <c r="N3620" s="9">
        <f>DATE(YEAR(TblLocations[[#This Row],[ODK_DateOfSubmission]]),MONTH(TblLocations[[#This Row],[ODK_DateOfSubmission]]),DAY(TblLocations[[#This Row],[ODK_DateOfSubmission]]))</f>
        <v>45280</v>
      </c>
      <c r="O3620" s="23" t="str">
        <f>_xlfn.CONCAT( YEAR(TblLocations[[#This Row],[ODK_DateOfSubmission]]), "-",TEXT( MONTH(TblLocations[[#This Row],[ODK_DateOfSubmission]]),"00"))</f>
        <v>2023-12</v>
      </c>
    </row>
    <row r="3621" spans="1:15" x14ac:dyDescent="0.25">
      <c r="A3621" s="13">
        <v>3504031</v>
      </c>
      <c r="B3621" s="1">
        <v>350403121</v>
      </c>
      <c r="C3621" s="1">
        <v>21208</v>
      </c>
      <c r="D3621" s="66">
        <v>45280</v>
      </c>
      <c r="E3621" s="54">
        <v>131</v>
      </c>
      <c r="F3621" s="56" t="s">
        <v>68</v>
      </c>
      <c r="G3621" s="56" t="s">
        <v>73</v>
      </c>
      <c r="H3621" s="56" t="s">
        <v>1059</v>
      </c>
      <c r="I3621" s="56" t="s">
        <v>1091</v>
      </c>
      <c r="J3621" s="54" t="s">
        <v>380</v>
      </c>
      <c r="K3621" s="1">
        <v>31.067779245299999</v>
      </c>
      <c r="L3621" s="1">
        <v>46.249674558199999</v>
      </c>
      <c r="M3621" s="1">
        <v>5</v>
      </c>
      <c r="N3621" s="9">
        <f>DATE(YEAR(TblLocations[[#This Row],[ODK_DateOfSubmission]]),MONTH(TblLocations[[#This Row],[ODK_DateOfSubmission]]),DAY(TblLocations[[#This Row],[ODK_DateOfSubmission]]))</f>
        <v>45280</v>
      </c>
      <c r="O3621" s="23" t="str">
        <f>_xlfn.CONCAT( YEAR(TblLocations[[#This Row],[ODK_DateOfSubmission]]), "-",TEXT( MONTH(TblLocations[[#This Row],[ODK_DateOfSubmission]]),"00"))</f>
        <v>2023-12</v>
      </c>
    </row>
    <row r="3622" spans="1:15" x14ac:dyDescent="0.25">
      <c r="A3622" s="13">
        <v>3504031</v>
      </c>
      <c r="B3622" s="1">
        <v>350403121</v>
      </c>
      <c r="C3622" s="1">
        <v>21208</v>
      </c>
      <c r="D3622" s="66">
        <v>45280</v>
      </c>
      <c r="E3622" s="54">
        <v>131</v>
      </c>
      <c r="F3622" s="56" t="s">
        <v>68</v>
      </c>
      <c r="G3622" s="56" t="s">
        <v>73</v>
      </c>
      <c r="H3622" s="56" t="s">
        <v>1059</v>
      </c>
      <c r="I3622" s="56" t="s">
        <v>1091</v>
      </c>
      <c r="J3622" s="54" t="s">
        <v>380</v>
      </c>
      <c r="K3622" s="1">
        <v>31.067779245299999</v>
      </c>
      <c r="L3622" s="1">
        <v>46.249674558199999</v>
      </c>
      <c r="M3622" s="1">
        <v>5</v>
      </c>
      <c r="N3622" s="9">
        <f>DATE(YEAR(TblLocations[[#This Row],[ODK_DateOfSubmission]]),MONTH(TblLocations[[#This Row],[ODK_DateOfSubmission]]),DAY(TblLocations[[#This Row],[ODK_DateOfSubmission]]))</f>
        <v>45280</v>
      </c>
      <c r="O3622" s="23" t="str">
        <f>_xlfn.CONCAT( YEAR(TblLocations[[#This Row],[ODK_DateOfSubmission]]), "-",TEXT( MONTH(TblLocations[[#This Row],[ODK_DateOfSubmission]]),"00"))</f>
        <v>2023-12</v>
      </c>
    </row>
    <row r="3623" spans="1:15" x14ac:dyDescent="0.25">
      <c r="A3623" s="13">
        <v>3504032</v>
      </c>
      <c r="B3623" s="1">
        <v>350403221</v>
      </c>
      <c r="C3623" s="1">
        <v>24750</v>
      </c>
      <c r="D3623" s="66">
        <v>45259</v>
      </c>
      <c r="E3623" s="54">
        <v>131</v>
      </c>
      <c r="F3623" s="56" t="s">
        <v>68</v>
      </c>
      <c r="G3623" s="56" t="s">
        <v>73</v>
      </c>
      <c r="H3623" s="56" t="s">
        <v>1059</v>
      </c>
      <c r="I3623" s="56" t="s">
        <v>1092</v>
      </c>
      <c r="J3623" s="54" t="s">
        <v>1093</v>
      </c>
      <c r="K3623" s="1">
        <v>31.034273341199999</v>
      </c>
      <c r="L3623" s="1">
        <v>46.238222611899999</v>
      </c>
      <c r="M3623" s="1">
        <v>5</v>
      </c>
      <c r="N3623" s="9">
        <f>DATE(YEAR(TblLocations[[#This Row],[ODK_DateOfSubmission]]),MONTH(TblLocations[[#This Row],[ODK_DateOfSubmission]]),DAY(TblLocations[[#This Row],[ODK_DateOfSubmission]]))</f>
        <v>45259</v>
      </c>
      <c r="O3623" s="23" t="str">
        <f>_xlfn.CONCAT( YEAR(TblLocations[[#This Row],[ODK_DateOfSubmission]]), "-",TEXT( MONTH(TblLocations[[#This Row],[ODK_DateOfSubmission]]),"00"))</f>
        <v>2023-11</v>
      </c>
    </row>
    <row r="3624" spans="1:15" x14ac:dyDescent="0.25">
      <c r="A3624" s="13">
        <v>3504032</v>
      </c>
      <c r="B3624" s="1">
        <v>350403221</v>
      </c>
      <c r="C3624" s="1">
        <v>24750</v>
      </c>
      <c r="D3624" s="66">
        <v>45259</v>
      </c>
      <c r="E3624" s="54">
        <v>131</v>
      </c>
      <c r="F3624" s="56" t="s">
        <v>68</v>
      </c>
      <c r="G3624" s="56" t="s">
        <v>73</v>
      </c>
      <c r="H3624" s="56" t="s">
        <v>1059</v>
      </c>
      <c r="I3624" s="56" t="s">
        <v>1092</v>
      </c>
      <c r="J3624" s="54" t="s">
        <v>1093</v>
      </c>
      <c r="K3624" s="1">
        <v>31.034273341199999</v>
      </c>
      <c r="L3624" s="1">
        <v>46.238222611899999</v>
      </c>
      <c r="M3624" s="1">
        <v>4</v>
      </c>
      <c r="N3624" s="9">
        <f>DATE(YEAR(TblLocations[[#This Row],[ODK_DateOfSubmission]]),MONTH(TblLocations[[#This Row],[ODK_DateOfSubmission]]),DAY(TblLocations[[#This Row],[ODK_DateOfSubmission]]))</f>
        <v>45259</v>
      </c>
      <c r="O3624" s="23" t="str">
        <f>_xlfn.CONCAT( YEAR(TblLocations[[#This Row],[ODK_DateOfSubmission]]), "-",TEXT( MONTH(TblLocations[[#This Row],[ODK_DateOfSubmission]]),"00"))</f>
        <v>2023-11</v>
      </c>
    </row>
    <row r="3625" spans="1:15" x14ac:dyDescent="0.25">
      <c r="A3625" s="13">
        <v>3504033</v>
      </c>
      <c r="B3625" s="1">
        <v>350403321</v>
      </c>
      <c r="C3625" s="1">
        <v>10259</v>
      </c>
      <c r="D3625" s="66">
        <v>45256</v>
      </c>
      <c r="E3625" s="54">
        <v>131</v>
      </c>
      <c r="F3625" s="56" t="s">
        <v>68</v>
      </c>
      <c r="G3625" s="56" t="s">
        <v>73</v>
      </c>
      <c r="H3625" s="56" t="s">
        <v>1059</v>
      </c>
      <c r="I3625" s="56" t="s">
        <v>1094</v>
      </c>
      <c r="J3625" s="54" t="s">
        <v>1095</v>
      </c>
      <c r="K3625" s="1">
        <v>31.045411312199999</v>
      </c>
      <c r="L3625" s="1">
        <v>46.277832423</v>
      </c>
      <c r="M3625" s="1">
        <v>15</v>
      </c>
      <c r="N3625" s="9">
        <f>DATE(YEAR(TblLocations[[#This Row],[ODK_DateOfSubmission]]),MONTH(TblLocations[[#This Row],[ODK_DateOfSubmission]]),DAY(TblLocations[[#This Row],[ODK_DateOfSubmission]]))</f>
        <v>45256</v>
      </c>
      <c r="O3625" s="23" t="str">
        <f>_xlfn.CONCAT( YEAR(TblLocations[[#This Row],[ODK_DateOfSubmission]]), "-",TEXT( MONTH(TblLocations[[#This Row],[ODK_DateOfSubmission]]),"00"))</f>
        <v>2023-11</v>
      </c>
    </row>
    <row r="3626" spans="1:15" x14ac:dyDescent="0.25">
      <c r="A3626" s="13">
        <v>3504033</v>
      </c>
      <c r="B3626" s="1">
        <v>350403321</v>
      </c>
      <c r="C3626" s="1">
        <v>10259</v>
      </c>
      <c r="D3626" s="66">
        <v>45256</v>
      </c>
      <c r="E3626" s="54">
        <v>131</v>
      </c>
      <c r="F3626" s="56" t="s">
        <v>68</v>
      </c>
      <c r="G3626" s="56" t="s">
        <v>73</v>
      </c>
      <c r="H3626" s="56" t="s">
        <v>1059</v>
      </c>
      <c r="I3626" s="56" t="s">
        <v>1094</v>
      </c>
      <c r="J3626" s="54" t="s">
        <v>1095</v>
      </c>
      <c r="K3626" s="1">
        <v>31.045411312199999</v>
      </c>
      <c r="L3626" s="1">
        <v>46.277832423</v>
      </c>
      <c r="M3626" s="1">
        <v>7</v>
      </c>
      <c r="N3626" s="9">
        <f>DATE(YEAR(TblLocations[[#This Row],[ODK_DateOfSubmission]]),MONTH(TblLocations[[#This Row],[ODK_DateOfSubmission]]),DAY(TblLocations[[#This Row],[ODK_DateOfSubmission]]))</f>
        <v>45256</v>
      </c>
      <c r="O3626" s="23" t="str">
        <f>_xlfn.CONCAT( YEAR(TblLocations[[#This Row],[ODK_DateOfSubmission]]), "-",TEXT( MONTH(TblLocations[[#This Row],[ODK_DateOfSubmission]]),"00"))</f>
        <v>2023-11</v>
      </c>
    </row>
    <row r="3627" spans="1:15" x14ac:dyDescent="0.25">
      <c r="A3627" s="13">
        <v>3504033</v>
      </c>
      <c r="B3627" s="1">
        <v>350403321</v>
      </c>
      <c r="C3627" s="1">
        <v>10259</v>
      </c>
      <c r="D3627" s="66">
        <v>45256</v>
      </c>
      <c r="E3627" s="54">
        <v>131</v>
      </c>
      <c r="F3627" s="56" t="s">
        <v>68</v>
      </c>
      <c r="G3627" s="56" t="s">
        <v>73</v>
      </c>
      <c r="H3627" s="56" t="s">
        <v>1059</v>
      </c>
      <c r="I3627" s="56" t="s">
        <v>1094</v>
      </c>
      <c r="J3627" s="54" t="s">
        <v>1095</v>
      </c>
      <c r="K3627" s="1">
        <v>31.045411312199999</v>
      </c>
      <c r="L3627" s="1">
        <v>46.277832423</v>
      </c>
      <c r="M3627" s="1">
        <v>15</v>
      </c>
      <c r="N3627" s="9">
        <f>DATE(YEAR(TblLocations[[#This Row],[ODK_DateOfSubmission]]),MONTH(TblLocations[[#This Row],[ODK_DateOfSubmission]]),DAY(TblLocations[[#This Row],[ODK_DateOfSubmission]]))</f>
        <v>45256</v>
      </c>
      <c r="O3627" s="23" t="str">
        <f>_xlfn.CONCAT( YEAR(TblLocations[[#This Row],[ODK_DateOfSubmission]]), "-",TEXT( MONTH(TblLocations[[#This Row],[ODK_DateOfSubmission]]),"00"))</f>
        <v>2023-11</v>
      </c>
    </row>
    <row r="3628" spans="1:15" x14ac:dyDescent="0.25">
      <c r="A3628" s="13">
        <v>3504033</v>
      </c>
      <c r="B3628" s="1">
        <v>350403321</v>
      </c>
      <c r="C3628" s="1">
        <v>10259</v>
      </c>
      <c r="D3628" s="66">
        <v>45256</v>
      </c>
      <c r="E3628" s="54">
        <v>131</v>
      </c>
      <c r="F3628" s="56" t="s">
        <v>68</v>
      </c>
      <c r="G3628" s="56" t="s">
        <v>73</v>
      </c>
      <c r="H3628" s="56" t="s">
        <v>1059</v>
      </c>
      <c r="I3628" s="56" t="s">
        <v>1094</v>
      </c>
      <c r="J3628" s="54" t="s">
        <v>1095</v>
      </c>
      <c r="K3628" s="1">
        <v>31.045411312199999</v>
      </c>
      <c r="L3628" s="1">
        <v>46.277832423</v>
      </c>
      <c r="M3628" s="1">
        <v>15</v>
      </c>
      <c r="N3628" s="9">
        <f>DATE(YEAR(TblLocations[[#This Row],[ODK_DateOfSubmission]]),MONTH(TblLocations[[#This Row],[ODK_DateOfSubmission]]),DAY(TblLocations[[#This Row],[ODK_DateOfSubmission]]))</f>
        <v>45256</v>
      </c>
      <c r="O3628" s="23" t="str">
        <f>_xlfn.CONCAT( YEAR(TblLocations[[#This Row],[ODK_DateOfSubmission]]), "-",TEXT( MONTH(TblLocations[[#This Row],[ODK_DateOfSubmission]]),"00"))</f>
        <v>2023-11</v>
      </c>
    </row>
    <row r="3629" spans="1:15" x14ac:dyDescent="0.25">
      <c r="A3629" s="13">
        <v>3504033</v>
      </c>
      <c r="B3629" s="1">
        <v>350403321</v>
      </c>
      <c r="C3629" s="1">
        <v>10259</v>
      </c>
      <c r="D3629" s="66">
        <v>45256</v>
      </c>
      <c r="E3629" s="54">
        <v>131</v>
      </c>
      <c r="F3629" s="56" t="s">
        <v>68</v>
      </c>
      <c r="G3629" s="56" t="s">
        <v>73</v>
      </c>
      <c r="H3629" s="56" t="s">
        <v>1059</v>
      </c>
      <c r="I3629" s="56" t="s">
        <v>1094</v>
      </c>
      <c r="J3629" s="54" t="s">
        <v>1095</v>
      </c>
      <c r="K3629" s="1">
        <v>31.045411312199999</v>
      </c>
      <c r="L3629" s="1">
        <v>46.277832423</v>
      </c>
      <c r="M3629" s="1">
        <v>20</v>
      </c>
      <c r="N3629" s="9">
        <f>DATE(YEAR(TblLocations[[#This Row],[ODK_DateOfSubmission]]),MONTH(TblLocations[[#This Row],[ODK_DateOfSubmission]]),DAY(TblLocations[[#This Row],[ODK_DateOfSubmission]]))</f>
        <v>45256</v>
      </c>
      <c r="O3629" s="23" t="str">
        <f>_xlfn.CONCAT( YEAR(TblLocations[[#This Row],[ODK_DateOfSubmission]]), "-",TEXT( MONTH(TblLocations[[#This Row],[ODK_DateOfSubmission]]),"00"))</f>
        <v>2023-11</v>
      </c>
    </row>
    <row r="3630" spans="1:15" x14ac:dyDescent="0.25">
      <c r="A3630" s="13">
        <v>3504034</v>
      </c>
      <c r="B3630" s="1">
        <v>350403421</v>
      </c>
      <c r="C3630" s="1">
        <v>24742</v>
      </c>
      <c r="D3630" s="66">
        <v>45240</v>
      </c>
      <c r="E3630" s="54">
        <v>131</v>
      </c>
      <c r="F3630" s="56" t="s">
        <v>68</v>
      </c>
      <c r="G3630" s="56" t="s">
        <v>73</v>
      </c>
      <c r="H3630" s="56" t="s">
        <v>1059</v>
      </c>
      <c r="I3630" s="56" t="s">
        <v>1437</v>
      </c>
      <c r="J3630" s="54" t="s">
        <v>1438</v>
      </c>
      <c r="K3630" s="1">
        <v>31.060090237699999</v>
      </c>
      <c r="L3630" s="1">
        <v>46.277220867600001</v>
      </c>
      <c r="M3630" s="1">
        <v>1</v>
      </c>
      <c r="N3630" s="9">
        <f>DATE(YEAR(TblLocations[[#This Row],[ODK_DateOfSubmission]]),MONTH(TblLocations[[#This Row],[ODK_DateOfSubmission]]),DAY(TblLocations[[#This Row],[ODK_DateOfSubmission]]))</f>
        <v>45240</v>
      </c>
      <c r="O3630" s="23" t="str">
        <f>_xlfn.CONCAT( YEAR(TblLocations[[#This Row],[ODK_DateOfSubmission]]), "-",TEXT( MONTH(TblLocations[[#This Row],[ODK_DateOfSubmission]]),"00"))</f>
        <v>2023-11</v>
      </c>
    </row>
    <row r="3631" spans="1:15" x14ac:dyDescent="0.25">
      <c r="A3631" s="13">
        <v>3504035</v>
      </c>
      <c r="B3631" s="1">
        <v>350403521</v>
      </c>
      <c r="C3631" s="1">
        <v>9398</v>
      </c>
      <c r="D3631" s="66">
        <v>45243</v>
      </c>
      <c r="E3631" s="54">
        <v>131</v>
      </c>
      <c r="F3631" s="56" t="s">
        <v>68</v>
      </c>
      <c r="G3631" s="56" t="s">
        <v>73</v>
      </c>
      <c r="H3631" s="56" t="s">
        <v>1059</v>
      </c>
      <c r="I3631" s="56" t="s">
        <v>1439</v>
      </c>
      <c r="J3631" s="54" t="s">
        <v>216</v>
      </c>
      <c r="K3631" s="1">
        <v>31.069961183</v>
      </c>
      <c r="L3631" s="1">
        <v>46.270024445899999</v>
      </c>
      <c r="M3631" s="1">
        <v>3</v>
      </c>
      <c r="N3631" s="9">
        <f>DATE(YEAR(TblLocations[[#This Row],[ODK_DateOfSubmission]]),MONTH(TblLocations[[#This Row],[ODK_DateOfSubmission]]),DAY(TblLocations[[#This Row],[ODK_DateOfSubmission]]))</f>
        <v>45243</v>
      </c>
      <c r="O3631" s="23" t="str">
        <f>_xlfn.CONCAT( YEAR(TblLocations[[#This Row],[ODK_DateOfSubmission]]), "-",TEXT( MONTH(TblLocations[[#This Row],[ODK_DateOfSubmission]]),"00"))</f>
        <v>2023-11</v>
      </c>
    </row>
    <row r="3632" spans="1:15" x14ac:dyDescent="0.25">
      <c r="A3632" s="13">
        <v>3504036</v>
      </c>
      <c r="B3632" s="1">
        <v>350403621</v>
      </c>
      <c r="C3632" s="1">
        <v>23683</v>
      </c>
      <c r="D3632" s="66">
        <v>45259</v>
      </c>
      <c r="E3632" s="54">
        <v>131</v>
      </c>
      <c r="F3632" s="56" t="s">
        <v>68</v>
      </c>
      <c r="G3632" s="56" t="s">
        <v>73</v>
      </c>
      <c r="H3632" s="56" t="s">
        <v>1059</v>
      </c>
      <c r="I3632" s="56" t="s">
        <v>1096</v>
      </c>
      <c r="J3632" s="54" t="s">
        <v>1097</v>
      </c>
      <c r="K3632" s="1">
        <v>31.03290329</v>
      </c>
      <c r="L3632" s="1">
        <v>46.251552429999997</v>
      </c>
      <c r="M3632" s="1">
        <v>4</v>
      </c>
      <c r="N3632" s="9">
        <f>DATE(YEAR(TblLocations[[#This Row],[ODK_DateOfSubmission]]),MONTH(TblLocations[[#This Row],[ODK_DateOfSubmission]]),DAY(TblLocations[[#This Row],[ODK_DateOfSubmission]]))</f>
        <v>45259</v>
      </c>
      <c r="O3632" s="23" t="str">
        <f>_xlfn.CONCAT( YEAR(TblLocations[[#This Row],[ODK_DateOfSubmission]]), "-",TEXT( MONTH(TblLocations[[#This Row],[ODK_DateOfSubmission]]),"00"))</f>
        <v>2023-11</v>
      </c>
    </row>
    <row r="3633" spans="1:15" x14ac:dyDescent="0.25">
      <c r="A3633" s="13">
        <v>3504036</v>
      </c>
      <c r="B3633" s="1">
        <v>350403621</v>
      </c>
      <c r="C3633" s="1">
        <v>23683</v>
      </c>
      <c r="D3633" s="66">
        <v>45259</v>
      </c>
      <c r="E3633" s="54">
        <v>131</v>
      </c>
      <c r="F3633" s="56" t="s">
        <v>68</v>
      </c>
      <c r="G3633" s="56" t="s">
        <v>73</v>
      </c>
      <c r="H3633" s="56" t="s">
        <v>1059</v>
      </c>
      <c r="I3633" s="56" t="s">
        <v>1096</v>
      </c>
      <c r="J3633" s="54" t="s">
        <v>1097</v>
      </c>
      <c r="K3633" s="1">
        <v>31.03290329</v>
      </c>
      <c r="L3633" s="1">
        <v>46.251552429999997</v>
      </c>
      <c r="M3633" s="1">
        <v>2</v>
      </c>
      <c r="N3633" s="9">
        <f>DATE(YEAR(TblLocations[[#This Row],[ODK_DateOfSubmission]]),MONTH(TblLocations[[#This Row],[ODK_DateOfSubmission]]),DAY(TblLocations[[#This Row],[ODK_DateOfSubmission]]))</f>
        <v>45259</v>
      </c>
      <c r="O3633" s="23" t="str">
        <f>_xlfn.CONCAT( YEAR(TblLocations[[#This Row],[ODK_DateOfSubmission]]), "-",TEXT( MONTH(TblLocations[[#This Row],[ODK_DateOfSubmission]]),"00"))</f>
        <v>2023-11</v>
      </c>
    </row>
    <row r="3634" spans="1:15" x14ac:dyDescent="0.25">
      <c r="A3634" s="13">
        <v>3504036</v>
      </c>
      <c r="B3634" s="1">
        <v>350403621</v>
      </c>
      <c r="C3634" s="1">
        <v>23683</v>
      </c>
      <c r="D3634" s="66">
        <v>45259</v>
      </c>
      <c r="E3634" s="54">
        <v>131</v>
      </c>
      <c r="F3634" s="56" t="s">
        <v>68</v>
      </c>
      <c r="G3634" s="56" t="s">
        <v>73</v>
      </c>
      <c r="H3634" s="56" t="s">
        <v>1059</v>
      </c>
      <c r="I3634" s="56" t="s">
        <v>1096</v>
      </c>
      <c r="J3634" s="54" t="s">
        <v>1097</v>
      </c>
      <c r="K3634" s="1">
        <v>31.03290329</v>
      </c>
      <c r="L3634" s="1">
        <v>46.251552429999997</v>
      </c>
      <c r="M3634" s="1">
        <v>2</v>
      </c>
      <c r="N3634" s="9">
        <f>DATE(YEAR(TblLocations[[#This Row],[ODK_DateOfSubmission]]),MONTH(TblLocations[[#This Row],[ODK_DateOfSubmission]]),DAY(TblLocations[[#This Row],[ODK_DateOfSubmission]]))</f>
        <v>45259</v>
      </c>
      <c r="O3634" s="23" t="str">
        <f>_xlfn.CONCAT( YEAR(TblLocations[[#This Row],[ODK_DateOfSubmission]]), "-",TEXT( MONTH(TblLocations[[#This Row],[ODK_DateOfSubmission]]),"00"))</f>
        <v>2023-11</v>
      </c>
    </row>
    <row r="3635" spans="1:15" x14ac:dyDescent="0.25">
      <c r="A3635" s="13">
        <v>3504038</v>
      </c>
      <c r="B3635" s="1">
        <v>350403821</v>
      </c>
      <c r="C3635" s="1">
        <v>25528</v>
      </c>
      <c r="D3635" s="66">
        <v>45243</v>
      </c>
      <c r="E3635" s="54">
        <v>131</v>
      </c>
      <c r="F3635" s="56" t="s">
        <v>68</v>
      </c>
      <c r="G3635" s="56" t="s">
        <v>73</v>
      </c>
      <c r="H3635" s="56" t="s">
        <v>1059</v>
      </c>
      <c r="I3635" s="56" t="s">
        <v>1490</v>
      </c>
      <c r="J3635" s="54" t="s">
        <v>1491</v>
      </c>
      <c r="K3635" s="1">
        <v>31.053281055100001</v>
      </c>
      <c r="L3635" s="1">
        <v>46.253512804000003</v>
      </c>
      <c r="M3635" s="1">
        <v>1</v>
      </c>
      <c r="N3635" s="9">
        <f>DATE(YEAR(TblLocations[[#This Row],[ODK_DateOfSubmission]]),MONTH(TblLocations[[#This Row],[ODK_DateOfSubmission]]),DAY(TblLocations[[#This Row],[ODK_DateOfSubmission]]))</f>
        <v>45243</v>
      </c>
      <c r="O3635" s="23" t="str">
        <f>_xlfn.CONCAT( YEAR(TblLocations[[#This Row],[ODK_DateOfSubmission]]), "-",TEXT( MONTH(TblLocations[[#This Row],[ODK_DateOfSubmission]]),"00"))</f>
        <v>2023-11</v>
      </c>
    </row>
    <row r="3636" spans="1:15" x14ac:dyDescent="0.25">
      <c r="A3636" s="13">
        <v>3504038</v>
      </c>
      <c r="B3636" s="1">
        <v>350403821</v>
      </c>
      <c r="C3636" s="1">
        <v>25528</v>
      </c>
      <c r="D3636" s="66">
        <v>45243</v>
      </c>
      <c r="E3636" s="54">
        <v>131</v>
      </c>
      <c r="F3636" s="56" t="s">
        <v>68</v>
      </c>
      <c r="G3636" s="56" t="s">
        <v>73</v>
      </c>
      <c r="H3636" s="56" t="s">
        <v>1059</v>
      </c>
      <c r="I3636" s="56" t="s">
        <v>1490</v>
      </c>
      <c r="J3636" s="54" t="s">
        <v>1491</v>
      </c>
      <c r="K3636" s="1">
        <v>31.053281055100001</v>
      </c>
      <c r="L3636" s="1">
        <v>46.253512804000003</v>
      </c>
      <c r="M3636" s="1">
        <v>1</v>
      </c>
      <c r="N3636" s="9">
        <f>DATE(YEAR(TblLocations[[#This Row],[ODK_DateOfSubmission]]),MONTH(TblLocations[[#This Row],[ODK_DateOfSubmission]]),DAY(TblLocations[[#This Row],[ODK_DateOfSubmission]]))</f>
        <v>45243</v>
      </c>
      <c r="O3636" s="23" t="str">
        <f>_xlfn.CONCAT( YEAR(TblLocations[[#This Row],[ODK_DateOfSubmission]]), "-",TEXT( MONTH(TblLocations[[#This Row],[ODK_DateOfSubmission]]),"00"))</f>
        <v>2023-11</v>
      </c>
    </row>
    <row r="3637" spans="1:15" x14ac:dyDescent="0.25">
      <c r="A3637" s="13">
        <v>3504039</v>
      </c>
      <c r="B3637" s="1">
        <v>350403921</v>
      </c>
      <c r="C3637" s="1">
        <v>25531</v>
      </c>
      <c r="D3637" s="66">
        <v>45216</v>
      </c>
      <c r="E3637" s="54">
        <v>131</v>
      </c>
      <c r="F3637" s="56" t="s">
        <v>68</v>
      </c>
      <c r="G3637" s="56" t="s">
        <v>73</v>
      </c>
      <c r="H3637" s="56" t="s">
        <v>1059</v>
      </c>
      <c r="I3637" s="56" t="s">
        <v>1492</v>
      </c>
      <c r="J3637" s="54" t="s">
        <v>1493</v>
      </c>
      <c r="K3637" s="1">
        <v>31.046486166099999</v>
      </c>
      <c r="L3637" s="1">
        <v>46.2332439666</v>
      </c>
      <c r="M3637" s="1">
        <v>7</v>
      </c>
      <c r="N3637" s="9">
        <f>DATE(YEAR(TblLocations[[#This Row],[ODK_DateOfSubmission]]),MONTH(TblLocations[[#This Row],[ODK_DateOfSubmission]]),DAY(TblLocations[[#This Row],[ODK_DateOfSubmission]]))</f>
        <v>45216</v>
      </c>
      <c r="O3637" s="23" t="str">
        <f>_xlfn.CONCAT( YEAR(TblLocations[[#This Row],[ODK_DateOfSubmission]]), "-",TEXT( MONTH(TblLocations[[#This Row],[ODK_DateOfSubmission]]),"00"))</f>
        <v>2023-10</v>
      </c>
    </row>
    <row r="3638" spans="1:15" x14ac:dyDescent="0.25">
      <c r="A3638" s="13">
        <v>3504040</v>
      </c>
      <c r="B3638" s="1">
        <v>350404021</v>
      </c>
      <c r="C3638" s="1">
        <v>25530</v>
      </c>
      <c r="D3638" s="66">
        <v>45244</v>
      </c>
      <c r="E3638" s="54">
        <v>131</v>
      </c>
      <c r="F3638" s="56" t="s">
        <v>68</v>
      </c>
      <c r="G3638" s="56" t="s">
        <v>73</v>
      </c>
      <c r="H3638" s="56" t="s">
        <v>1059</v>
      </c>
      <c r="I3638" s="56" t="s">
        <v>1351</v>
      </c>
      <c r="J3638" s="54" t="s">
        <v>1352</v>
      </c>
      <c r="K3638" s="1">
        <v>31.076769222599999</v>
      </c>
      <c r="L3638" s="1">
        <v>46.264030067599997</v>
      </c>
      <c r="M3638" s="1">
        <v>2</v>
      </c>
      <c r="N3638" s="9">
        <f>DATE(YEAR(TblLocations[[#This Row],[ODK_DateOfSubmission]]),MONTH(TblLocations[[#This Row],[ODK_DateOfSubmission]]),DAY(TblLocations[[#This Row],[ODK_DateOfSubmission]]))</f>
        <v>45244</v>
      </c>
      <c r="O3638" s="23" t="str">
        <f>_xlfn.CONCAT( YEAR(TblLocations[[#This Row],[ODK_DateOfSubmission]]), "-",TEXT( MONTH(TblLocations[[#This Row],[ODK_DateOfSubmission]]),"00"))</f>
        <v>2023-11</v>
      </c>
    </row>
    <row r="3639" spans="1:15" x14ac:dyDescent="0.25">
      <c r="A3639" s="13">
        <v>3504040</v>
      </c>
      <c r="B3639" s="1">
        <v>350404021</v>
      </c>
      <c r="C3639" s="1">
        <v>25530</v>
      </c>
      <c r="D3639" s="66">
        <v>45244</v>
      </c>
      <c r="E3639" s="54">
        <v>131</v>
      </c>
      <c r="F3639" s="56" t="s">
        <v>68</v>
      </c>
      <c r="G3639" s="56" t="s">
        <v>73</v>
      </c>
      <c r="H3639" s="56" t="s">
        <v>1059</v>
      </c>
      <c r="I3639" s="56" t="s">
        <v>1351</v>
      </c>
      <c r="J3639" s="54" t="s">
        <v>1352</v>
      </c>
      <c r="K3639" s="1">
        <v>31.076769222599999</v>
      </c>
      <c r="L3639" s="1">
        <v>46.264030067599997</v>
      </c>
      <c r="M3639" s="1">
        <v>2</v>
      </c>
      <c r="N3639" s="9">
        <f>DATE(YEAR(TblLocations[[#This Row],[ODK_DateOfSubmission]]),MONTH(TblLocations[[#This Row],[ODK_DateOfSubmission]]),DAY(TblLocations[[#This Row],[ODK_DateOfSubmission]]))</f>
        <v>45244</v>
      </c>
      <c r="O3639" s="23" t="str">
        <f>_xlfn.CONCAT( YEAR(TblLocations[[#This Row],[ODK_DateOfSubmission]]), "-",TEXT( MONTH(TblLocations[[#This Row],[ODK_DateOfSubmission]]),"00"))</f>
        <v>2023-11</v>
      </c>
    </row>
    <row r="3640" spans="1:15" x14ac:dyDescent="0.25">
      <c r="A3640" s="13">
        <v>3504040</v>
      </c>
      <c r="B3640" s="1">
        <v>350404021</v>
      </c>
      <c r="C3640" s="1">
        <v>25530</v>
      </c>
      <c r="D3640" s="66">
        <v>45244</v>
      </c>
      <c r="E3640" s="54">
        <v>131</v>
      </c>
      <c r="F3640" s="56" t="s">
        <v>68</v>
      </c>
      <c r="G3640" s="56" t="s">
        <v>73</v>
      </c>
      <c r="H3640" s="56" t="s">
        <v>1059</v>
      </c>
      <c r="I3640" s="56" t="s">
        <v>1351</v>
      </c>
      <c r="J3640" s="54" t="s">
        <v>1352</v>
      </c>
      <c r="K3640" s="1">
        <v>31.076769222599999</v>
      </c>
      <c r="L3640" s="1">
        <v>46.264030067599997</v>
      </c>
      <c r="M3640" s="1">
        <v>1</v>
      </c>
      <c r="N3640" s="9">
        <f>DATE(YEAR(TblLocations[[#This Row],[ODK_DateOfSubmission]]),MONTH(TblLocations[[#This Row],[ODK_DateOfSubmission]]),DAY(TblLocations[[#This Row],[ODK_DateOfSubmission]]))</f>
        <v>45244</v>
      </c>
      <c r="O3640" s="23" t="str">
        <f>_xlfn.CONCAT( YEAR(TblLocations[[#This Row],[ODK_DateOfSubmission]]), "-",TEXT( MONTH(TblLocations[[#This Row],[ODK_DateOfSubmission]]),"00"))</f>
        <v>2023-11</v>
      </c>
    </row>
    <row r="3641" spans="1:15" x14ac:dyDescent="0.25">
      <c r="A3641" s="13">
        <v>3504041</v>
      </c>
      <c r="B3641" s="1">
        <v>350404121</v>
      </c>
      <c r="C3641" s="1">
        <v>25533</v>
      </c>
      <c r="D3641" s="66">
        <v>45258</v>
      </c>
      <c r="E3641" s="54">
        <v>131</v>
      </c>
      <c r="F3641" s="56" t="s">
        <v>68</v>
      </c>
      <c r="G3641" s="56" t="s">
        <v>73</v>
      </c>
      <c r="H3641" s="56" t="s">
        <v>1059</v>
      </c>
      <c r="I3641" s="56" t="s">
        <v>1098</v>
      </c>
      <c r="J3641" s="54" t="s">
        <v>1099</v>
      </c>
      <c r="K3641" s="1">
        <v>31.080862144499999</v>
      </c>
      <c r="L3641" s="1">
        <v>46.240087203599998</v>
      </c>
      <c r="M3641" s="1">
        <v>15</v>
      </c>
      <c r="N3641" s="9">
        <f>DATE(YEAR(TblLocations[[#This Row],[ODK_DateOfSubmission]]),MONTH(TblLocations[[#This Row],[ODK_DateOfSubmission]]),DAY(TblLocations[[#This Row],[ODK_DateOfSubmission]]))</f>
        <v>45258</v>
      </c>
      <c r="O3641" s="23" t="str">
        <f>_xlfn.CONCAT( YEAR(TblLocations[[#This Row],[ODK_DateOfSubmission]]), "-",TEXT( MONTH(TblLocations[[#This Row],[ODK_DateOfSubmission]]),"00"))</f>
        <v>2023-11</v>
      </c>
    </row>
    <row r="3642" spans="1:15" x14ac:dyDescent="0.25">
      <c r="A3642" s="13">
        <v>3504041</v>
      </c>
      <c r="B3642" s="1">
        <v>350404121</v>
      </c>
      <c r="C3642" s="1">
        <v>25533</v>
      </c>
      <c r="D3642" s="66">
        <v>45258</v>
      </c>
      <c r="E3642" s="54">
        <v>131</v>
      </c>
      <c r="F3642" s="56" t="s">
        <v>68</v>
      </c>
      <c r="G3642" s="56" t="s">
        <v>73</v>
      </c>
      <c r="H3642" s="56" t="s">
        <v>1059</v>
      </c>
      <c r="I3642" s="56" t="s">
        <v>1098</v>
      </c>
      <c r="J3642" s="54" t="s">
        <v>1099</v>
      </c>
      <c r="K3642" s="1">
        <v>31.080862144499999</v>
      </c>
      <c r="L3642" s="1">
        <v>46.240087203599998</v>
      </c>
      <c r="M3642" s="1">
        <v>31</v>
      </c>
      <c r="N3642" s="9">
        <f>DATE(YEAR(TblLocations[[#This Row],[ODK_DateOfSubmission]]),MONTH(TblLocations[[#This Row],[ODK_DateOfSubmission]]),DAY(TblLocations[[#This Row],[ODK_DateOfSubmission]]))</f>
        <v>45258</v>
      </c>
      <c r="O3642" s="23" t="str">
        <f>_xlfn.CONCAT( YEAR(TblLocations[[#This Row],[ODK_DateOfSubmission]]), "-",TEXT( MONTH(TblLocations[[#This Row],[ODK_DateOfSubmission]]),"00"))</f>
        <v>2023-11</v>
      </c>
    </row>
    <row r="3643" spans="1:15" x14ac:dyDescent="0.25">
      <c r="A3643" s="13">
        <v>3504041</v>
      </c>
      <c r="B3643" s="1">
        <v>350404121</v>
      </c>
      <c r="C3643" s="1">
        <v>25533</v>
      </c>
      <c r="D3643" s="66">
        <v>45258</v>
      </c>
      <c r="E3643" s="54">
        <v>131</v>
      </c>
      <c r="F3643" s="56" t="s">
        <v>68</v>
      </c>
      <c r="G3643" s="56" t="s">
        <v>73</v>
      </c>
      <c r="H3643" s="56" t="s">
        <v>1059</v>
      </c>
      <c r="I3643" s="56" t="s">
        <v>1098</v>
      </c>
      <c r="J3643" s="54" t="s">
        <v>1099</v>
      </c>
      <c r="K3643" s="1">
        <v>31.080862144499999</v>
      </c>
      <c r="L3643" s="1">
        <v>46.240087203599998</v>
      </c>
      <c r="M3643" s="1">
        <v>7</v>
      </c>
      <c r="N3643" s="9">
        <f>DATE(YEAR(TblLocations[[#This Row],[ODK_DateOfSubmission]]),MONTH(TblLocations[[#This Row],[ODK_DateOfSubmission]]),DAY(TblLocations[[#This Row],[ODK_DateOfSubmission]]))</f>
        <v>45258</v>
      </c>
      <c r="O3643" s="23" t="str">
        <f>_xlfn.CONCAT( YEAR(TblLocations[[#This Row],[ODK_DateOfSubmission]]), "-",TEXT( MONTH(TblLocations[[#This Row],[ODK_DateOfSubmission]]),"00"))</f>
        <v>2023-11</v>
      </c>
    </row>
    <row r="3644" spans="1:15" x14ac:dyDescent="0.25">
      <c r="A3644" s="13">
        <v>3504041</v>
      </c>
      <c r="B3644" s="1">
        <v>350404121</v>
      </c>
      <c r="C3644" s="1">
        <v>25533</v>
      </c>
      <c r="D3644" s="66">
        <v>45258</v>
      </c>
      <c r="E3644" s="54">
        <v>131</v>
      </c>
      <c r="F3644" s="56" t="s">
        <v>68</v>
      </c>
      <c r="G3644" s="56" t="s">
        <v>73</v>
      </c>
      <c r="H3644" s="56" t="s">
        <v>1059</v>
      </c>
      <c r="I3644" s="56" t="s">
        <v>1098</v>
      </c>
      <c r="J3644" s="54" t="s">
        <v>1099</v>
      </c>
      <c r="K3644" s="1">
        <v>31.080862144499999</v>
      </c>
      <c r="L3644" s="1">
        <v>46.240087203599998</v>
      </c>
      <c r="M3644" s="1">
        <v>11</v>
      </c>
      <c r="N3644" s="9">
        <f>DATE(YEAR(TblLocations[[#This Row],[ODK_DateOfSubmission]]),MONTH(TblLocations[[#This Row],[ODK_DateOfSubmission]]),DAY(TblLocations[[#This Row],[ODK_DateOfSubmission]]))</f>
        <v>45258</v>
      </c>
      <c r="O3644" s="23" t="str">
        <f>_xlfn.CONCAT( YEAR(TblLocations[[#This Row],[ODK_DateOfSubmission]]), "-",TEXT( MONTH(TblLocations[[#This Row],[ODK_DateOfSubmission]]),"00"))</f>
        <v>2023-11</v>
      </c>
    </row>
    <row r="3645" spans="1:15" x14ac:dyDescent="0.25">
      <c r="A3645" s="13">
        <v>3504041</v>
      </c>
      <c r="B3645" s="1">
        <v>350404121</v>
      </c>
      <c r="C3645" s="1">
        <v>25533</v>
      </c>
      <c r="D3645" s="66">
        <v>45258</v>
      </c>
      <c r="E3645" s="54">
        <v>131</v>
      </c>
      <c r="F3645" s="56" t="s">
        <v>68</v>
      </c>
      <c r="G3645" s="56" t="s">
        <v>73</v>
      </c>
      <c r="H3645" s="56" t="s">
        <v>1059</v>
      </c>
      <c r="I3645" s="56" t="s">
        <v>1098</v>
      </c>
      <c r="J3645" s="54" t="s">
        <v>1099</v>
      </c>
      <c r="K3645" s="1">
        <v>31.080862144499999</v>
      </c>
      <c r="L3645" s="1">
        <v>46.240087203599998</v>
      </c>
      <c r="M3645" s="1">
        <v>33</v>
      </c>
      <c r="N3645" s="9">
        <f>DATE(YEAR(TblLocations[[#This Row],[ODK_DateOfSubmission]]),MONTH(TblLocations[[#This Row],[ODK_DateOfSubmission]]),DAY(TblLocations[[#This Row],[ODK_DateOfSubmission]]))</f>
        <v>45258</v>
      </c>
      <c r="O3645" s="23" t="str">
        <f>_xlfn.CONCAT( YEAR(TblLocations[[#This Row],[ODK_DateOfSubmission]]), "-",TEXT( MONTH(TblLocations[[#This Row],[ODK_DateOfSubmission]]),"00"))</f>
        <v>2023-11</v>
      </c>
    </row>
    <row r="3646" spans="1:15" x14ac:dyDescent="0.25">
      <c r="A3646" s="13">
        <v>3504041</v>
      </c>
      <c r="B3646" s="1">
        <v>350404121</v>
      </c>
      <c r="C3646" s="1">
        <v>25533</v>
      </c>
      <c r="D3646" s="66">
        <v>45258</v>
      </c>
      <c r="E3646" s="54">
        <v>131</v>
      </c>
      <c r="F3646" s="56" t="s">
        <v>68</v>
      </c>
      <c r="G3646" s="56" t="s">
        <v>73</v>
      </c>
      <c r="H3646" s="56" t="s">
        <v>1059</v>
      </c>
      <c r="I3646" s="56" t="s">
        <v>1098</v>
      </c>
      <c r="J3646" s="54" t="s">
        <v>1099</v>
      </c>
      <c r="K3646" s="1">
        <v>31.080862144499999</v>
      </c>
      <c r="L3646" s="1">
        <v>46.240087203599998</v>
      </c>
      <c r="M3646" s="1">
        <v>27</v>
      </c>
      <c r="N3646" s="9">
        <f>DATE(YEAR(TblLocations[[#This Row],[ODK_DateOfSubmission]]),MONTH(TblLocations[[#This Row],[ODK_DateOfSubmission]]),DAY(TblLocations[[#This Row],[ODK_DateOfSubmission]]))</f>
        <v>45258</v>
      </c>
      <c r="O3646" s="23" t="str">
        <f>_xlfn.CONCAT( YEAR(TblLocations[[#This Row],[ODK_DateOfSubmission]]), "-",TEXT( MONTH(TblLocations[[#This Row],[ODK_DateOfSubmission]]),"00"))</f>
        <v>2023-11</v>
      </c>
    </row>
    <row r="3647" spans="1:15" x14ac:dyDescent="0.25">
      <c r="A3647" s="13">
        <v>3504042</v>
      </c>
      <c r="B3647" s="1">
        <v>350404221</v>
      </c>
      <c r="C3647" s="1">
        <v>10263</v>
      </c>
      <c r="D3647" s="66">
        <v>45245</v>
      </c>
      <c r="E3647" s="54">
        <v>131</v>
      </c>
      <c r="F3647" s="56" t="s">
        <v>68</v>
      </c>
      <c r="G3647" s="56" t="s">
        <v>73</v>
      </c>
      <c r="H3647" s="56" t="s">
        <v>1059</v>
      </c>
      <c r="I3647" s="56" t="s">
        <v>1100</v>
      </c>
      <c r="J3647" s="54" t="s">
        <v>1101</v>
      </c>
      <c r="K3647" s="1">
        <v>31.0802066016</v>
      </c>
      <c r="L3647" s="1">
        <v>46.235693895300003</v>
      </c>
      <c r="M3647" s="1">
        <v>10</v>
      </c>
      <c r="N3647" s="9">
        <f>DATE(YEAR(TblLocations[[#This Row],[ODK_DateOfSubmission]]),MONTH(TblLocations[[#This Row],[ODK_DateOfSubmission]]),DAY(TblLocations[[#This Row],[ODK_DateOfSubmission]]))</f>
        <v>45245</v>
      </c>
      <c r="O3647" s="23" t="str">
        <f>_xlfn.CONCAT( YEAR(TblLocations[[#This Row],[ODK_DateOfSubmission]]), "-",TEXT( MONTH(TblLocations[[#This Row],[ODK_DateOfSubmission]]),"00"))</f>
        <v>2023-11</v>
      </c>
    </row>
    <row r="3648" spans="1:15" x14ac:dyDescent="0.25">
      <c r="A3648" s="13">
        <v>3504042</v>
      </c>
      <c r="B3648" s="1">
        <v>350404221</v>
      </c>
      <c r="C3648" s="1">
        <v>10263</v>
      </c>
      <c r="D3648" s="66">
        <v>45245</v>
      </c>
      <c r="E3648" s="54">
        <v>131</v>
      </c>
      <c r="F3648" s="56" t="s">
        <v>68</v>
      </c>
      <c r="G3648" s="56" t="s">
        <v>73</v>
      </c>
      <c r="H3648" s="56" t="s">
        <v>1059</v>
      </c>
      <c r="I3648" s="56" t="s">
        <v>1100</v>
      </c>
      <c r="J3648" s="54" t="s">
        <v>1101</v>
      </c>
      <c r="K3648" s="1">
        <v>31.0802066016</v>
      </c>
      <c r="L3648" s="1">
        <v>46.235693895300003</v>
      </c>
      <c r="M3648" s="1">
        <v>15</v>
      </c>
      <c r="N3648" s="9">
        <f>DATE(YEAR(TblLocations[[#This Row],[ODK_DateOfSubmission]]),MONTH(TblLocations[[#This Row],[ODK_DateOfSubmission]]),DAY(TblLocations[[#This Row],[ODK_DateOfSubmission]]))</f>
        <v>45245</v>
      </c>
      <c r="O3648" s="23" t="str">
        <f>_xlfn.CONCAT( YEAR(TblLocations[[#This Row],[ODK_DateOfSubmission]]), "-",TEXT( MONTH(TblLocations[[#This Row],[ODK_DateOfSubmission]]),"00"))</f>
        <v>2023-11</v>
      </c>
    </row>
    <row r="3649" spans="1:15" x14ac:dyDescent="0.25">
      <c r="A3649" s="13">
        <v>3504042</v>
      </c>
      <c r="B3649" s="1">
        <v>350404221</v>
      </c>
      <c r="C3649" s="1">
        <v>10263</v>
      </c>
      <c r="D3649" s="66">
        <v>45245</v>
      </c>
      <c r="E3649" s="54">
        <v>131</v>
      </c>
      <c r="F3649" s="56" t="s">
        <v>68</v>
      </c>
      <c r="G3649" s="56" t="s">
        <v>73</v>
      </c>
      <c r="H3649" s="56" t="s">
        <v>1059</v>
      </c>
      <c r="I3649" s="56" t="s">
        <v>1100</v>
      </c>
      <c r="J3649" s="54" t="s">
        <v>1101</v>
      </c>
      <c r="K3649" s="1">
        <v>31.0802066016</v>
      </c>
      <c r="L3649" s="1">
        <v>46.235693895300003</v>
      </c>
      <c r="M3649" s="1">
        <v>5</v>
      </c>
      <c r="N3649" s="9">
        <f>DATE(YEAR(TblLocations[[#This Row],[ODK_DateOfSubmission]]),MONTH(TblLocations[[#This Row],[ODK_DateOfSubmission]]),DAY(TblLocations[[#This Row],[ODK_DateOfSubmission]]))</f>
        <v>45245</v>
      </c>
      <c r="O3649" s="23" t="str">
        <f>_xlfn.CONCAT( YEAR(TblLocations[[#This Row],[ODK_DateOfSubmission]]), "-",TEXT( MONTH(TblLocations[[#This Row],[ODK_DateOfSubmission]]),"00"))</f>
        <v>2023-11</v>
      </c>
    </row>
    <row r="3650" spans="1:15" x14ac:dyDescent="0.25">
      <c r="A3650" s="13">
        <v>3504044</v>
      </c>
      <c r="B3650" s="1">
        <v>350404421</v>
      </c>
      <c r="C3650" s="1">
        <v>25527</v>
      </c>
      <c r="D3650" s="66">
        <v>45245</v>
      </c>
      <c r="E3650" s="54">
        <v>131</v>
      </c>
      <c r="F3650" s="56" t="s">
        <v>68</v>
      </c>
      <c r="G3650" s="56" t="s">
        <v>73</v>
      </c>
      <c r="H3650" s="56" t="s">
        <v>1059</v>
      </c>
      <c r="I3650" s="56" t="s">
        <v>1494</v>
      </c>
      <c r="J3650" s="54" t="s">
        <v>1495</v>
      </c>
      <c r="K3650" s="1">
        <v>31.058777803800002</v>
      </c>
      <c r="L3650" s="1">
        <v>46.257208607000003</v>
      </c>
      <c r="M3650" s="1">
        <v>1</v>
      </c>
      <c r="N3650" s="9">
        <f>DATE(YEAR(TblLocations[[#This Row],[ODK_DateOfSubmission]]),MONTH(TblLocations[[#This Row],[ODK_DateOfSubmission]]),DAY(TblLocations[[#This Row],[ODK_DateOfSubmission]]))</f>
        <v>45245</v>
      </c>
      <c r="O3650" s="23" t="str">
        <f>_xlfn.CONCAT( YEAR(TblLocations[[#This Row],[ODK_DateOfSubmission]]), "-",TEXT( MONTH(TblLocations[[#This Row],[ODK_DateOfSubmission]]),"00"))</f>
        <v>2023-11</v>
      </c>
    </row>
    <row r="3651" spans="1:15" x14ac:dyDescent="0.25">
      <c r="A3651" s="13">
        <v>3504044</v>
      </c>
      <c r="B3651" s="1">
        <v>350404421</v>
      </c>
      <c r="C3651" s="1">
        <v>25527</v>
      </c>
      <c r="D3651" s="66">
        <v>45245</v>
      </c>
      <c r="E3651" s="54">
        <v>131</v>
      </c>
      <c r="F3651" s="56" t="s">
        <v>68</v>
      </c>
      <c r="G3651" s="56" t="s">
        <v>73</v>
      </c>
      <c r="H3651" s="56" t="s">
        <v>1059</v>
      </c>
      <c r="I3651" s="56" t="s">
        <v>1494</v>
      </c>
      <c r="J3651" s="54" t="s">
        <v>1495</v>
      </c>
      <c r="K3651" s="1">
        <v>31.058777803800002</v>
      </c>
      <c r="L3651" s="1">
        <v>46.257208607000003</v>
      </c>
      <c r="M3651" s="1">
        <v>1</v>
      </c>
      <c r="N3651" s="9">
        <f>DATE(YEAR(TblLocations[[#This Row],[ODK_DateOfSubmission]]),MONTH(TblLocations[[#This Row],[ODK_DateOfSubmission]]),DAY(TblLocations[[#This Row],[ODK_DateOfSubmission]]))</f>
        <v>45245</v>
      </c>
      <c r="O3651" s="23" t="str">
        <f>_xlfn.CONCAT( YEAR(TblLocations[[#This Row],[ODK_DateOfSubmission]]), "-",TEXT( MONTH(TblLocations[[#This Row],[ODK_DateOfSubmission]]),"00"))</f>
        <v>2023-11</v>
      </c>
    </row>
    <row r="3652" spans="1:15" x14ac:dyDescent="0.25">
      <c r="A3652" s="13">
        <v>3504044</v>
      </c>
      <c r="B3652" s="1">
        <v>350404421</v>
      </c>
      <c r="C3652" s="1">
        <v>25527</v>
      </c>
      <c r="D3652" s="66">
        <v>45245</v>
      </c>
      <c r="E3652" s="54">
        <v>131</v>
      </c>
      <c r="F3652" s="56" t="s">
        <v>68</v>
      </c>
      <c r="G3652" s="56" t="s">
        <v>73</v>
      </c>
      <c r="H3652" s="56" t="s">
        <v>1059</v>
      </c>
      <c r="I3652" s="56" t="s">
        <v>1494</v>
      </c>
      <c r="J3652" s="54" t="s">
        <v>1495</v>
      </c>
      <c r="K3652" s="1">
        <v>31.058777803800002</v>
      </c>
      <c r="L3652" s="1">
        <v>46.257208607000003</v>
      </c>
      <c r="M3652" s="1">
        <v>2</v>
      </c>
      <c r="N3652" s="9">
        <f>DATE(YEAR(TblLocations[[#This Row],[ODK_DateOfSubmission]]),MONTH(TblLocations[[#This Row],[ODK_DateOfSubmission]]),DAY(TblLocations[[#This Row],[ODK_DateOfSubmission]]))</f>
        <v>45245</v>
      </c>
      <c r="O3652" s="23" t="str">
        <f>_xlfn.CONCAT( YEAR(TblLocations[[#This Row],[ODK_DateOfSubmission]]), "-",TEXT( MONTH(TblLocations[[#This Row],[ODK_DateOfSubmission]]),"00"))</f>
        <v>2023-11</v>
      </c>
    </row>
    <row r="3653" spans="1:15" x14ac:dyDescent="0.25">
      <c r="A3653" s="13">
        <v>3504045</v>
      </c>
      <c r="B3653" s="1">
        <v>350404521</v>
      </c>
      <c r="C3653" s="1">
        <v>22344</v>
      </c>
      <c r="D3653" s="66">
        <v>45245</v>
      </c>
      <c r="E3653" s="54">
        <v>131</v>
      </c>
      <c r="F3653" s="56" t="s">
        <v>68</v>
      </c>
      <c r="G3653" s="56" t="s">
        <v>73</v>
      </c>
      <c r="H3653" s="56" t="s">
        <v>1059</v>
      </c>
      <c r="I3653" s="56" t="s">
        <v>1408</v>
      </c>
      <c r="J3653" s="54" t="s">
        <v>1409</v>
      </c>
      <c r="K3653" s="1">
        <v>31.048519000500001</v>
      </c>
      <c r="L3653" s="1">
        <v>46.257282930099997</v>
      </c>
      <c r="M3653" s="1">
        <v>2</v>
      </c>
      <c r="N3653" s="9">
        <f>DATE(YEAR(TblLocations[[#This Row],[ODK_DateOfSubmission]]),MONTH(TblLocations[[#This Row],[ODK_DateOfSubmission]]),DAY(TblLocations[[#This Row],[ODK_DateOfSubmission]]))</f>
        <v>45245</v>
      </c>
      <c r="O3653" s="23" t="str">
        <f>_xlfn.CONCAT( YEAR(TblLocations[[#This Row],[ODK_DateOfSubmission]]), "-",TEXT( MONTH(TblLocations[[#This Row],[ODK_DateOfSubmission]]),"00"))</f>
        <v>2023-11</v>
      </c>
    </row>
    <row r="3654" spans="1:15" x14ac:dyDescent="0.25">
      <c r="A3654" s="13">
        <v>3504045</v>
      </c>
      <c r="B3654" s="1">
        <v>350404521</v>
      </c>
      <c r="C3654" s="1">
        <v>22344</v>
      </c>
      <c r="D3654" s="66">
        <v>45245</v>
      </c>
      <c r="E3654" s="54">
        <v>131</v>
      </c>
      <c r="F3654" s="56" t="s">
        <v>68</v>
      </c>
      <c r="G3654" s="56" t="s">
        <v>73</v>
      </c>
      <c r="H3654" s="56" t="s">
        <v>1059</v>
      </c>
      <c r="I3654" s="56" t="s">
        <v>1408</v>
      </c>
      <c r="J3654" s="54" t="s">
        <v>1409</v>
      </c>
      <c r="K3654" s="1">
        <v>31.048519000500001</v>
      </c>
      <c r="L3654" s="1">
        <v>46.257282930099997</v>
      </c>
      <c r="M3654" s="1">
        <v>3</v>
      </c>
      <c r="N3654" s="9">
        <f>DATE(YEAR(TblLocations[[#This Row],[ODK_DateOfSubmission]]),MONTH(TblLocations[[#This Row],[ODK_DateOfSubmission]]),DAY(TblLocations[[#This Row],[ODK_DateOfSubmission]]))</f>
        <v>45245</v>
      </c>
      <c r="O3654" s="23" t="str">
        <f>_xlfn.CONCAT( YEAR(TblLocations[[#This Row],[ODK_DateOfSubmission]]), "-",TEXT( MONTH(TblLocations[[#This Row],[ODK_DateOfSubmission]]),"00"))</f>
        <v>2023-11</v>
      </c>
    </row>
    <row r="3655" spans="1:15" x14ac:dyDescent="0.25">
      <c r="A3655" s="13">
        <v>3504045</v>
      </c>
      <c r="B3655" s="1">
        <v>350404521</v>
      </c>
      <c r="C3655" s="1">
        <v>22344</v>
      </c>
      <c r="D3655" s="66">
        <v>45245</v>
      </c>
      <c r="E3655" s="54">
        <v>131</v>
      </c>
      <c r="F3655" s="56" t="s">
        <v>68</v>
      </c>
      <c r="G3655" s="56" t="s">
        <v>73</v>
      </c>
      <c r="H3655" s="56" t="s">
        <v>1059</v>
      </c>
      <c r="I3655" s="56" t="s">
        <v>1408</v>
      </c>
      <c r="J3655" s="54" t="s">
        <v>1409</v>
      </c>
      <c r="K3655" s="1">
        <v>31.048519000500001</v>
      </c>
      <c r="L3655" s="1">
        <v>46.257282930099997</v>
      </c>
      <c r="M3655" s="1">
        <v>2</v>
      </c>
      <c r="N3655" s="9">
        <f>DATE(YEAR(TblLocations[[#This Row],[ODK_DateOfSubmission]]),MONTH(TblLocations[[#This Row],[ODK_DateOfSubmission]]),DAY(TblLocations[[#This Row],[ODK_DateOfSubmission]]))</f>
        <v>45245</v>
      </c>
      <c r="O3655" s="23" t="str">
        <f>_xlfn.CONCAT( YEAR(TblLocations[[#This Row],[ODK_DateOfSubmission]]), "-",TEXT( MONTH(TblLocations[[#This Row],[ODK_DateOfSubmission]]),"00"))</f>
        <v>2023-11</v>
      </c>
    </row>
    <row r="3656" spans="1:15" x14ac:dyDescent="0.25">
      <c r="A3656" s="13">
        <v>3504046</v>
      </c>
      <c r="B3656" s="1">
        <v>350404621</v>
      </c>
      <c r="C3656" s="1">
        <v>10269</v>
      </c>
      <c r="D3656" s="66">
        <v>45267</v>
      </c>
      <c r="E3656" s="54">
        <v>131</v>
      </c>
      <c r="F3656" s="56" t="s">
        <v>68</v>
      </c>
      <c r="G3656" s="56" t="s">
        <v>73</v>
      </c>
      <c r="H3656" s="56" t="s">
        <v>1102</v>
      </c>
      <c r="I3656" s="56" t="s">
        <v>1103</v>
      </c>
      <c r="J3656" s="54" t="s">
        <v>1104</v>
      </c>
      <c r="K3656" s="1">
        <v>31.041901284200001</v>
      </c>
      <c r="L3656" s="1">
        <v>46.3069539022</v>
      </c>
      <c r="M3656" s="1">
        <v>4</v>
      </c>
      <c r="N3656" s="9">
        <f>DATE(YEAR(TblLocations[[#This Row],[ODK_DateOfSubmission]]),MONTH(TblLocations[[#This Row],[ODK_DateOfSubmission]]),DAY(TblLocations[[#This Row],[ODK_DateOfSubmission]]))</f>
        <v>45267</v>
      </c>
      <c r="O3656" s="23" t="str">
        <f>_xlfn.CONCAT( YEAR(TblLocations[[#This Row],[ODK_DateOfSubmission]]), "-",TEXT( MONTH(TblLocations[[#This Row],[ODK_DateOfSubmission]]),"00"))</f>
        <v>2023-12</v>
      </c>
    </row>
    <row r="3657" spans="1:15" x14ac:dyDescent="0.25">
      <c r="A3657" s="13">
        <v>3504046</v>
      </c>
      <c r="B3657" s="1">
        <v>350404621</v>
      </c>
      <c r="C3657" s="1">
        <v>10269</v>
      </c>
      <c r="D3657" s="66">
        <v>45267</v>
      </c>
      <c r="E3657" s="54">
        <v>131</v>
      </c>
      <c r="F3657" s="56" t="s">
        <v>68</v>
      </c>
      <c r="G3657" s="56" t="s">
        <v>73</v>
      </c>
      <c r="H3657" s="56" t="s">
        <v>1102</v>
      </c>
      <c r="I3657" s="56" t="s">
        <v>1103</v>
      </c>
      <c r="J3657" s="54" t="s">
        <v>1104</v>
      </c>
      <c r="K3657" s="1">
        <v>31.041901284200001</v>
      </c>
      <c r="L3657" s="1">
        <v>46.3069539022</v>
      </c>
      <c r="M3657" s="1">
        <v>15</v>
      </c>
      <c r="N3657" s="9">
        <f>DATE(YEAR(TblLocations[[#This Row],[ODK_DateOfSubmission]]),MONTH(TblLocations[[#This Row],[ODK_DateOfSubmission]]),DAY(TblLocations[[#This Row],[ODK_DateOfSubmission]]))</f>
        <v>45267</v>
      </c>
      <c r="O3657" s="23" t="str">
        <f>_xlfn.CONCAT( YEAR(TblLocations[[#This Row],[ODK_DateOfSubmission]]), "-",TEXT( MONTH(TblLocations[[#This Row],[ODK_DateOfSubmission]]),"00"))</f>
        <v>2023-12</v>
      </c>
    </row>
    <row r="3658" spans="1:15" x14ac:dyDescent="0.25">
      <c r="A3658" s="13">
        <v>3504046</v>
      </c>
      <c r="B3658" s="1">
        <v>350404621</v>
      </c>
      <c r="C3658" s="1">
        <v>10269</v>
      </c>
      <c r="D3658" s="66">
        <v>45267</v>
      </c>
      <c r="E3658" s="54">
        <v>131</v>
      </c>
      <c r="F3658" s="56" t="s">
        <v>68</v>
      </c>
      <c r="G3658" s="56" t="s">
        <v>73</v>
      </c>
      <c r="H3658" s="56" t="s">
        <v>1102</v>
      </c>
      <c r="I3658" s="56" t="s">
        <v>1103</v>
      </c>
      <c r="J3658" s="54" t="s">
        <v>1104</v>
      </c>
      <c r="K3658" s="1">
        <v>31.041901284200001</v>
      </c>
      <c r="L3658" s="1">
        <v>46.3069539022</v>
      </c>
      <c r="M3658" s="1">
        <v>15</v>
      </c>
      <c r="N3658" s="9">
        <f>DATE(YEAR(TblLocations[[#This Row],[ODK_DateOfSubmission]]),MONTH(TblLocations[[#This Row],[ODK_DateOfSubmission]]),DAY(TblLocations[[#This Row],[ODK_DateOfSubmission]]))</f>
        <v>45267</v>
      </c>
      <c r="O3658" s="23" t="str">
        <f>_xlfn.CONCAT( YEAR(TblLocations[[#This Row],[ODK_DateOfSubmission]]), "-",TEXT( MONTH(TblLocations[[#This Row],[ODK_DateOfSubmission]]),"00"))</f>
        <v>2023-12</v>
      </c>
    </row>
    <row r="3659" spans="1:15" x14ac:dyDescent="0.25">
      <c r="A3659" s="13">
        <v>3504046</v>
      </c>
      <c r="B3659" s="1">
        <v>350404621</v>
      </c>
      <c r="C3659" s="1">
        <v>10269</v>
      </c>
      <c r="D3659" s="66">
        <v>45267</v>
      </c>
      <c r="E3659" s="54">
        <v>131</v>
      </c>
      <c r="F3659" s="56" t="s">
        <v>68</v>
      </c>
      <c r="G3659" s="56" t="s">
        <v>73</v>
      </c>
      <c r="H3659" s="56" t="s">
        <v>1102</v>
      </c>
      <c r="I3659" s="56" t="s">
        <v>1103</v>
      </c>
      <c r="J3659" s="54" t="s">
        <v>1104</v>
      </c>
      <c r="K3659" s="1">
        <v>31.041901284200001</v>
      </c>
      <c r="L3659" s="1">
        <v>46.3069539022</v>
      </c>
      <c r="M3659" s="1">
        <v>2</v>
      </c>
      <c r="N3659" s="9">
        <f>DATE(YEAR(TblLocations[[#This Row],[ODK_DateOfSubmission]]),MONTH(TblLocations[[#This Row],[ODK_DateOfSubmission]]),DAY(TblLocations[[#This Row],[ODK_DateOfSubmission]]))</f>
        <v>45267</v>
      </c>
      <c r="O3659" s="23" t="str">
        <f>_xlfn.CONCAT( YEAR(TblLocations[[#This Row],[ODK_DateOfSubmission]]), "-",TEXT( MONTH(TblLocations[[#This Row],[ODK_DateOfSubmission]]),"00"))</f>
        <v>2023-12</v>
      </c>
    </row>
    <row r="3660" spans="1:15" x14ac:dyDescent="0.25">
      <c r="A3660" s="13">
        <v>3504046</v>
      </c>
      <c r="B3660" s="1">
        <v>350404621</v>
      </c>
      <c r="C3660" s="1">
        <v>10269</v>
      </c>
      <c r="D3660" s="66">
        <v>45267</v>
      </c>
      <c r="E3660" s="54">
        <v>131</v>
      </c>
      <c r="F3660" s="56" t="s">
        <v>68</v>
      </c>
      <c r="G3660" s="56" t="s">
        <v>73</v>
      </c>
      <c r="H3660" s="56" t="s">
        <v>1102</v>
      </c>
      <c r="I3660" s="56" t="s">
        <v>1103</v>
      </c>
      <c r="J3660" s="54" t="s">
        <v>1104</v>
      </c>
      <c r="K3660" s="1">
        <v>31.041901284200001</v>
      </c>
      <c r="L3660" s="1">
        <v>46.3069539022</v>
      </c>
      <c r="M3660" s="1">
        <v>5</v>
      </c>
      <c r="N3660" s="9">
        <f>DATE(YEAR(TblLocations[[#This Row],[ODK_DateOfSubmission]]),MONTH(TblLocations[[#This Row],[ODK_DateOfSubmission]]),DAY(TblLocations[[#This Row],[ODK_DateOfSubmission]]))</f>
        <v>45267</v>
      </c>
      <c r="O3660" s="23" t="str">
        <f>_xlfn.CONCAT( YEAR(TblLocations[[#This Row],[ODK_DateOfSubmission]]), "-",TEXT( MONTH(TblLocations[[#This Row],[ODK_DateOfSubmission]]),"00"))</f>
        <v>2023-12</v>
      </c>
    </row>
    <row r="3661" spans="1:15" x14ac:dyDescent="0.25">
      <c r="A3661" s="13">
        <v>3504050</v>
      </c>
      <c r="B3661" s="1">
        <v>350405021</v>
      </c>
      <c r="C3661" s="1">
        <v>25760</v>
      </c>
      <c r="D3661" s="66">
        <v>45267</v>
      </c>
      <c r="E3661" s="54">
        <v>131</v>
      </c>
      <c r="F3661" s="56" t="s">
        <v>68</v>
      </c>
      <c r="G3661" s="56" t="s">
        <v>73</v>
      </c>
      <c r="H3661" s="56" t="s">
        <v>1059</v>
      </c>
      <c r="I3661" s="56" t="s">
        <v>1533</v>
      </c>
      <c r="J3661" s="54" t="s">
        <v>1534</v>
      </c>
      <c r="K3661" s="1">
        <v>30.981975211000002</v>
      </c>
      <c r="L3661" s="1">
        <v>46.3081693265</v>
      </c>
      <c r="M3661" s="1">
        <v>5</v>
      </c>
      <c r="N3661" s="9">
        <f>DATE(YEAR(TblLocations[[#This Row],[ODK_DateOfSubmission]]),MONTH(TblLocations[[#This Row],[ODK_DateOfSubmission]]),DAY(TblLocations[[#This Row],[ODK_DateOfSubmission]]))</f>
        <v>45267</v>
      </c>
      <c r="O3661" s="23" t="str">
        <f>_xlfn.CONCAT( YEAR(TblLocations[[#This Row],[ODK_DateOfSubmission]]), "-",TEXT( MONTH(TblLocations[[#This Row],[ODK_DateOfSubmission]]),"00"))</f>
        <v>2023-12</v>
      </c>
    </row>
    <row r="3662" spans="1:15" x14ac:dyDescent="0.25">
      <c r="A3662" s="13">
        <v>3504051</v>
      </c>
      <c r="B3662" s="1">
        <v>350405121</v>
      </c>
      <c r="C3662" s="1">
        <v>23685</v>
      </c>
      <c r="D3662" s="66">
        <v>45240</v>
      </c>
      <c r="E3662" s="54">
        <v>131</v>
      </c>
      <c r="F3662" s="56" t="s">
        <v>68</v>
      </c>
      <c r="G3662" s="56" t="s">
        <v>73</v>
      </c>
      <c r="H3662" s="56" t="s">
        <v>1059</v>
      </c>
      <c r="I3662" s="56" t="s">
        <v>1108</v>
      </c>
      <c r="J3662" s="54" t="s">
        <v>1109</v>
      </c>
      <c r="K3662" s="1">
        <v>31.087265559999999</v>
      </c>
      <c r="L3662" s="1">
        <v>46.241235476500002</v>
      </c>
      <c r="M3662" s="1">
        <v>6</v>
      </c>
      <c r="N3662" s="9">
        <f>DATE(YEAR(TblLocations[[#This Row],[ODK_DateOfSubmission]]),MONTH(TblLocations[[#This Row],[ODK_DateOfSubmission]]),DAY(TblLocations[[#This Row],[ODK_DateOfSubmission]]))</f>
        <v>45240</v>
      </c>
      <c r="O3662" s="23" t="str">
        <f>_xlfn.CONCAT( YEAR(TblLocations[[#This Row],[ODK_DateOfSubmission]]), "-",TEXT( MONTH(TblLocations[[#This Row],[ODK_DateOfSubmission]]),"00"))</f>
        <v>2023-11</v>
      </c>
    </row>
    <row r="3663" spans="1:15" x14ac:dyDescent="0.25">
      <c r="A3663" s="13">
        <v>3504051</v>
      </c>
      <c r="B3663" s="1">
        <v>350405121</v>
      </c>
      <c r="C3663" s="1">
        <v>23685</v>
      </c>
      <c r="D3663" s="66">
        <v>45240</v>
      </c>
      <c r="E3663" s="54">
        <v>131</v>
      </c>
      <c r="F3663" s="56" t="s">
        <v>68</v>
      </c>
      <c r="G3663" s="56" t="s">
        <v>73</v>
      </c>
      <c r="H3663" s="56" t="s">
        <v>1059</v>
      </c>
      <c r="I3663" s="56" t="s">
        <v>1108</v>
      </c>
      <c r="J3663" s="54" t="s">
        <v>1109</v>
      </c>
      <c r="K3663" s="1">
        <v>31.087265559999999</v>
      </c>
      <c r="L3663" s="1">
        <v>46.241235476500002</v>
      </c>
      <c r="M3663" s="1">
        <v>4</v>
      </c>
      <c r="N3663" s="9">
        <f>DATE(YEAR(TblLocations[[#This Row],[ODK_DateOfSubmission]]),MONTH(TblLocations[[#This Row],[ODK_DateOfSubmission]]),DAY(TblLocations[[#This Row],[ODK_DateOfSubmission]]))</f>
        <v>45240</v>
      </c>
      <c r="O3663" s="23" t="str">
        <f>_xlfn.CONCAT( YEAR(TblLocations[[#This Row],[ODK_DateOfSubmission]]), "-",TEXT( MONTH(TblLocations[[#This Row],[ODK_DateOfSubmission]]),"00"))</f>
        <v>2023-11</v>
      </c>
    </row>
    <row r="3664" spans="1:15" x14ac:dyDescent="0.25">
      <c r="A3664" s="13">
        <v>3504051</v>
      </c>
      <c r="B3664" s="1">
        <v>350405121</v>
      </c>
      <c r="C3664" s="1">
        <v>23685</v>
      </c>
      <c r="D3664" s="66">
        <v>45240</v>
      </c>
      <c r="E3664" s="54">
        <v>131</v>
      </c>
      <c r="F3664" s="56" t="s">
        <v>68</v>
      </c>
      <c r="G3664" s="56" t="s">
        <v>73</v>
      </c>
      <c r="H3664" s="56" t="s">
        <v>1059</v>
      </c>
      <c r="I3664" s="56" t="s">
        <v>1108</v>
      </c>
      <c r="J3664" s="54" t="s">
        <v>1109</v>
      </c>
      <c r="K3664" s="1">
        <v>31.087265559999999</v>
      </c>
      <c r="L3664" s="1">
        <v>46.241235476500002</v>
      </c>
      <c r="M3664" s="1">
        <v>3</v>
      </c>
      <c r="N3664" s="9">
        <f>DATE(YEAR(TblLocations[[#This Row],[ODK_DateOfSubmission]]),MONTH(TblLocations[[#This Row],[ODK_DateOfSubmission]]),DAY(TblLocations[[#This Row],[ODK_DateOfSubmission]]))</f>
        <v>45240</v>
      </c>
      <c r="O3664" s="23" t="str">
        <f>_xlfn.CONCAT( YEAR(TblLocations[[#This Row],[ODK_DateOfSubmission]]), "-",TEXT( MONTH(TblLocations[[#This Row],[ODK_DateOfSubmission]]),"00"))</f>
        <v>2023-11</v>
      </c>
    </row>
    <row r="3665" spans="1:15" x14ac:dyDescent="0.25">
      <c r="A3665" s="13">
        <v>3504051</v>
      </c>
      <c r="B3665" s="1">
        <v>350405121</v>
      </c>
      <c r="C3665" s="1">
        <v>23685</v>
      </c>
      <c r="D3665" s="66">
        <v>45240</v>
      </c>
      <c r="E3665" s="54">
        <v>131</v>
      </c>
      <c r="F3665" s="56" t="s">
        <v>68</v>
      </c>
      <c r="G3665" s="56" t="s">
        <v>73</v>
      </c>
      <c r="H3665" s="56" t="s">
        <v>1059</v>
      </c>
      <c r="I3665" s="56" t="s">
        <v>1108</v>
      </c>
      <c r="J3665" s="54" t="s">
        <v>1109</v>
      </c>
      <c r="K3665" s="1">
        <v>31.087265559999999</v>
      </c>
      <c r="L3665" s="1">
        <v>46.241235476500002</v>
      </c>
      <c r="M3665" s="1">
        <v>3</v>
      </c>
      <c r="N3665" s="9">
        <f>DATE(YEAR(TblLocations[[#This Row],[ODK_DateOfSubmission]]),MONTH(TblLocations[[#This Row],[ODK_DateOfSubmission]]),DAY(TblLocations[[#This Row],[ODK_DateOfSubmission]]))</f>
        <v>45240</v>
      </c>
      <c r="O3665" s="23" t="str">
        <f>_xlfn.CONCAT( YEAR(TblLocations[[#This Row],[ODK_DateOfSubmission]]), "-",TEXT( MONTH(TblLocations[[#This Row],[ODK_DateOfSubmission]]),"00"))</f>
        <v>2023-11</v>
      </c>
    </row>
    <row r="3666" spans="1:15" x14ac:dyDescent="0.25">
      <c r="A3666" s="13">
        <v>3504052</v>
      </c>
      <c r="B3666" s="1">
        <v>350405221</v>
      </c>
      <c r="C3666" s="1">
        <v>9113</v>
      </c>
      <c r="D3666" s="66">
        <v>45255</v>
      </c>
      <c r="E3666" s="54">
        <v>131</v>
      </c>
      <c r="F3666" s="56" t="s">
        <v>68</v>
      </c>
      <c r="G3666" s="56" t="s">
        <v>73</v>
      </c>
      <c r="H3666" s="56" t="s">
        <v>1059</v>
      </c>
      <c r="I3666" s="56" t="s">
        <v>1102</v>
      </c>
      <c r="J3666" s="54" t="s">
        <v>1436</v>
      </c>
      <c r="K3666" s="1">
        <v>31.060153968000002</v>
      </c>
      <c r="L3666" s="1">
        <v>46.243325555299997</v>
      </c>
      <c r="M3666" s="1">
        <v>3</v>
      </c>
      <c r="N3666" s="9">
        <f>DATE(YEAR(TblLocations[[#This Row],[ODK_DateOfSubmission]]),MONTH(TblLocations[[#This Row],[ODK_DateOfSubmission]]),DAY(TblLocations[[#This Row],[ODK_DateOfSubmission]]))</f>
        <v>45255</v>
      </c>
      <c r="O3666" s="23" t="str">
        <f>_xlfn.CONCAT( YEAR(TblLocations[[#This Row],[ODK_DateOfSubmission]]), "-",TEXT( MONTH(TblLocations[[#This Row],[ODK_DateOfSubmission]]),"00"))</f>
        <v>2023-11</v>
      </c>
    </row>
    <row r="3667" spans="1:15" x14ac:dyDescent="0.25">
      <c r="A3667" s="13">
        <v>3504052</v>
      </c>
      <c r="B3667" s="1">
        <v>350405221</v>
      </c>
      <c r="C3667" s="1">
        <v>9113</v>
      </c>
      <c r="D3667" s="66">
        <v>45255</v>
      </c>
      <c r="E3667" s="54">
        <v>131</v>
      </c>
      <c r="F3667" s="56" t="s">
        <v>68</v>
      </c>
      <c r="G3667" s="56" t="s">
        <v>73</v>
      </c>
      <c r="H3667" s="56" t="s">
        <v>1059</v>
      </c>
      <c r="I3667" s="56" t="s">
        <v>1102</v>
      </c>
      <c r="J3667" s="54" t="s">
        <v>1436</v>
      </c>
      <c r="K3667" s="1">
        <v>31.060153968000002</v>
      </c>
      <c r="L3667" s="1">
        <v>46.243325555299997</v>
      </c>
      <c r="M3667" s="1">
        <v>2</v>
      </c>
      <c r="N3667" s="9">
        <f>DATE(YEAR(TblLocations[[#This Row],[ODK_DateOfSubmission]]),MONTH(TblLocations[[#This Row],[ODK_DateOfSubmission]]),DAY(TblLocations[[#This Row],[ODK_DateOfSubmission]]))</f>
        <v>45255</v>
      </c>
      <c r="O3667" s="23" t="str">
        <f>_xlfn.CONCAT( YEAR(TblLocations[[#This Row],[ODK_DateOfSubmission]]), "-",TEXT( MONTH(TblLocations[[#This Row],[ODK_DateOfSubmission]]),"00"))</f>
        <v>2023-11</v>
      </c>
    </row>
    <row r="3668" spans="1:15" x14ac:dyDescent="0.25">
      <c r="A3668" s="13">
        <v>3504054</v>
      </c>
      <c r="B3668" s="1">
        <v>350405421</v>
      </c>
      <c r="C3668" s="1">
        <v>9427</v>
      </c>
      <c r="D3668" s="66">
        <v>45259</v>
      </c>
      <c r="E3668" s="54">
        <v>131</v>
      </c>
      <c r="F3668" s="56" t="s">
        <v>68</v>
      </c>
      <c r="G3668" s="56" t="s">
        <v>73</v>
      </c>
      <c r="H3668" s="56" t="s">
        <v>1059</v>
      </c>
      <c r="I3668" s="56" t="s">
        <v>1110</v>
      </c>
      <c r="J3668" s="54" t="s">
        <v>1111</v>
      </c>
      <c r="K3668" s="1">
        <v>31.033617899999999</v>
      </c>
      <c r="L3668" s="1">
        <v>46.217652000000001</v>
      </c>
      <c r="M3668" s="1">
        <v>50</v>
      </c>
      <c r="N3668" s="9">
        <f>DATE(YEAR(TblLocations[[#This Row],[ODK_DateOfSubmission]]),MONTH(TblLocations[[#This Row],[ODK_DateOfSubmission]]),DAY(TblLocations[[#This Row],[ODK_DateOfSubmission]]))</f>
        <v>45259</v>
      </c>
      <c r="O3668" s="23" t="str">
        <f>_xlfn.CONCAT( YEAR(TblLocations[[#This Row],[ODK_DateOfSubmission]]), "-",TEXT( MONTH(TblLocations[[#This Row],[ODK_DateOfSubmission]]),"00"))</f>
        <v>2023-11</v>
      </c>
    </row>
    <row r="3669" spans="1:15" x14ac:dyDescent="0.25">
      <c r="A3669" s="13">
        <v>3504054</v>
      </c>
      <c r="B3669" s="1">
        <v>350405421</v>
      </c>
      <c r="C3669" s="1">
        <v>9427</v>
      </c>
      <c r="D3669" s="66">
        <v>45259</v>
      </c>
      <c r="E3669" s="54">
        <v>131</v>
      </c>
      <c r="F3669" s="56" t="s">
        <v>68</v>
      </c>
      <c r="G3669" s="56" t="s">
        <v>73</v>
      </c>
      <c r="H3669" s="56" t="s">
        <v>1059</v>
      </c>
      <c r="I3669" s="56" t="s">
        <v>1110</v>
      </c>
      <c r="J3669" s="54" t="s">
        <v>1111</v>
      </c>
      <c r="K3669" s="1">
        <v>31.033617899999999</v>
      </c>
      <c r="L3669" s="1">
        <v>46.217652000000001</v>
      </c>
      <c r="M3669" s="1">
        <v>25</v>
      </c>
      <c r="N3669" s="9">
        <f>DATE(YEAR(TblLocations[[#This Row],[ODK_DateOfSubmission]]),MONTH(TblLocations[[#This Row],[ODK_DateOfSubmission]]),DAY(TblLocations[[#This Row],[ODK_DateOfSubmission]]))</f>
        <v>45259</v>
      </c>
      <c r="O3669" s="23" t="str">
        <f>_xlfn.CONCAT( YEAR(TblLocations[[#This Row],[ODK_DateOfSubmission]]), "-",TEXT( MONTH(TblLocations[[#This Row],[ODK_DateOfSubmission]]),"00"))</f>
        <v>2023-11</v>
      </c>
    </row>
    <row r="3670" spans="1:15" x14ac:dyDescent="0.25">
      <c r="A3670" s="13">
        <v>3504054</v>
      </c>
      <c r="B3670" s="1">
        <v>350405421</v>
      </c>
      <c r="C3670" s="1">
        <v>9427</v>
      </c>
      <c r="D3670" s="66">
        <v>45259</v>
      </c>
      <c r="E3670" s="54">
        <v>131</v>
      </c>
      <c r="F3670" s="56" t="s">
        <v>68</v>
      </c>
      <c r="G3670" s="56" t="s">
        <v>73</v>
      </c>
      <c r="H3670" s="56" t="s">
        <v>1059</v>
      </c>
      <c r="I3670" s="56" t="s">
        <v>1110</v>
      </c>
      <c r="J3670" s="54" t="s">
        <v>1111</v>
      </c>
      <c r="K3670" s="1">
        <v>31.033617899999999</v>
      </c>
      <c r="L3670" s="1">
        <v>46.217652000000001</v>
      </c>
      <c r="M3670" s="1">
        <v>15</v>
      </c>
      <c r="N3670" s="9">
        <f>DATE(YEAR(TblLocations[[#This Row],[ODK_DateOfSubmission]]),MONTH(TblLocations[[#This Row],[ODK_DateOfSubmission]]),DAY(TblLocations[[#This Row],[ODK_DateOfSubmission]]))</f>
        <v>45259</v>
      </c>
      <c r="O3670" s="23" t="str">
        <f>_xlfn.CONCAT( YEAR(TblLocations[[#This Row],[ODK_DateOfSubmission]]), "-",TEXT( MONTH(TblLocations[[#This Row],[ODK_DateOfSubmission]]),"00"))</f>
        <v>2023-11</v>
      </c>
    </row>
    <row r="3671" spans="1:15" x14ac:dyDescent="0.25">
      <c r="A3671" s="13">
        <v>3504054</v>
      </c>
      <c r="B3671" s="1">
        <v>350405421</v>
      </c>
      <c r="C3671" s="1">
        <v>9427</v>
      </c>
      <c r="D3671" s="66">
        <v>45259</v>
      </c>
      <c r="E3671" s="54">
        <v>131</v>
      </c>
      <c r="F3671" s="56" t="s">
        <v>68</v>
      </c>
      <c r="G3671" s="56" t="s">
        <v>73</v>
      </c>
      <c r="H3671" s="56" t="s">
        <v>1059</v>
      </c>
      <c r="I3671" s="56" t="s">
        <v>1110</v>
      </c>
      <c r="J3671" s="54" t="s">
        <v>1111</v>
      </c>
      <c r="K3671" s="1">
        <v>31.033617899999999</v>
      </c>
      <c r="L3671" s="1">
        <v>46.217652000000001</v>
      </c>
      <c r="M3671" s="1">
        <v>32</v>
      </c>
      <c r="N3671" s="9">
        <f>DATE(YEAR(TblLocations[[#This Row],[ODK_DateOfSubmission]]),MONTH(TblLocations[[#This Row],[ODK_DateOfSubmission]]),DAY(TblLocations[[#This Row],[ODK_DateOfSubmission]]))</f>
        <v>45259</v>
      </c>
      <c r="O3671" s="23" t="str">
        <f>_xlfn.CONCAT( YEAR(TblLocations[[#This Row],[ODK_DateOfSubmission]]), "-",TEXT( MONTH(TblLocations[[#This Row],[ODK_DateOfSubmission]]),"00"))</f>
        <v>2023-11</v>
      </c>
    </row>
    <row r="3672" spans="1:15" x14ac:dyDescent="0.25">
      <c r="A3672" s="13">
        <v>3504054</v>
      </c>
      <c r="B3672" s="1">
        <v>350405421</v>
      </c>
      <c r="C3672" s="1">
        <v>9427</v>
      </c>
      <c r="D3672" s="66">
        <v>45259</v>
      </c>
      <c r="E3672" s="54">
        <v>131</v>
      </c>
      <c r="F3672" s="56" t="s">
        <v>68</v>
      </c>
      <c r="G3672" s="56" t="s">
        <v>73</v>
      </c>
      <c r="H3672" s="56" t="s">
        <v>1059</v>
      </c>
      <c r="I3672" s="56" t="s">
        <v>1110</v>
      </c>
      <c r="J3672" s="54" t="s">
        <v>1111</v>
      </c>
      <c r="K3672" s="1">
        <v>31.033617899999999</v>
      </c>
      <c r="L3672" s="1">
        <v>46.217652000000001</v>
      </c>
      <c r="M3672" s="1">
        <v>13</v>
      </c>
      <c r="N3672" s="9">
        <f>DATE(YEAR(TblLocations[[#This Row],[ODK_DateOfSubmission]]),MONTH(TblLocations[[#This Row],[ODK_DateOfSubmission]]),DAY(TblLocations[[#This Row],[ODK_DateOfSubmission]]))</f>
        <v>45259</v>
      </c>
      <c r="O3672" s="23" t="str">
        <f>_xlfn.CONCAT( YEAR(TblLocations[[#This Row],[ODK_DateOfSubmission]]), "-",TEXT( MONTH(TblLocations[[#This Row],[ODK_DateOfSubmission]]),"00"))</f>
        <v>2023-11</v>
      </c>
    </row>
    <row r="3673" spans="1:15" x14ac:dyDescent="0.25">
      <c r="A3673" s="13">
        <v>3504057</v>
      </c>
      <c r="B3673" s="1">
        <v>350405721</v>
      </c>
      <c r="C3673" s="1">
        <v>33806</v>
      </c>
      <c r="D3673" s="66">
        <v>45267</v>
      </c>
      <c r="E3673" s="54">
        <v>131</v>
      </c>
      <c r="F3673" s="56" t="s">
        <v>68</v>
      </c>
      <c r="G3673" s="56" t="s">
        <v>73</v>
      </c>
      <c r="H3673" s="56" t="s">
        <v>1105</v>
      </c>
      <c r="I3673" s="56" t="s">
        <v>1435</v>
      </c>
      <c r="J3673" s="54" t="s">
        <v>1127</v>
      </c>
      <c r="K3673" s="1">
        <v>31.134141</v>
      </c>
      <c r="L3673" s="1">
        <v>46.437801999999998</v>
      </c>
      <c r="M3673" s="1">
        <v>2</v>
      </c>
      <c r="N3673" s="9">
        <f>DATE(YEAR(TblLocations[[#This Row],[ODK_DateOfSubmission]]),MONTH(TblLocations[[#This Row],[ODK_DateOfSubmission]]),DAY(TblLocations[[#This Row],[ODK_DateOfSubmission]]))</f>
        <v>45267</v>
      </c>
      <c r="O3673" s="23" t="str">
        <f>_xlfn.CONCAT( YEAR(TblLocations[[#This Row],[ODK_DateOfSubmission]]), "-",TEXT( MONTH(TblLocations[[#This Row],[ODK_DateOfSubmission]]),"00"))</f>
        <v>2023-12</v>
      </c>
    </row>
    <row r="3674" spans="1:15" x14ac:dyDescent="0.25">
      <c r="A3674" s="13">
        <v>3504057</v>
      </c>
      <c r="B3674" s="1">
        <v>350405721</v>
      </c>
      <c r="C3674" s="1">
        <v>33806</v>
      </c>
      <c r="D3674" s="66">
        <v>45267</v>
      </c>
      <c r="E3674" s="54">
        <v>131</v>
      </c>
      <c r="F3674" s="56" t="s">
        <v>68</v>
      </c>
      <c r="G3674" s="56" t="s">
        <v>73</v>
      </c>
      <c r="H3674" s="56" t="s">
        <v>1105</v>
      </c>
      <c r="I3674" s="56" t="s">
        <v>1435</v>
      </c>
      <c r="J3674" s="54" t="s">
        <v>1127</v>
      </c>
      <c r="K3674" s="1">
        <v>31.134141</v>
      </c>
      <c r="L3674" s="1">
        <v>46.437801999999998</v>
      </c>
      <c r="M3674" s="1">
        <v>2</v>
      </c>
      <c r="N3674" s="9">
        <f>DATE(YEAR(TblLocations[[#This Row],[ODK_DateOfSubmission]]),MONTH(TblLocations[[#This Row],[ODK_DateOfSubmission]]),DAY(TblLocations[[#This Row],[ODK_DateOfSubmission]]))</f>
        <v>45267</v>
      </c>
      <c r="O3674" s="23" t="str">
        <f>_xlfn.CONCAT( YEAR(TblLocations[[#This Row],[ODK_DateOfSubmission]]), "-",TEXT( MONTH(TblLocations[[#This Row],[ODK_DateOfSubmission]]),"00"))</f>
        <v>2023-12</v>
      </c>
    </row>
    <row r="3675" spans="1:15" x14ac:dyDescent="0.25">
      <c r="A3675" s="13">
        <v>3505001</v>
      </c>
      <c r="B3675" s="1">
        <v>350500121</v>
      </c>
      <c r="C3675" s="1">
        <v>9206</v>
      </c>
      <c r="D3675" s="66">
        <v>45242</v>
      </c>
      <c r="E3675" s="54">
        <v>131</v>
      </c>
      <c r="F3675" s="56" t="s">
        <v>68</v>
      </c>
      <c r="G3675" s="56" t="s">
        <v>77</v>
      </c>
      <c r="H3675" s="56" t="s">
        <v>1115</v>
      </c>
      <c r="I3675" s="56" t="s">
        <v>1430</v>
      </c>
      <c r="J3675" s="54" t="s">
        <v>1431</v>
      </c>
      <c r="K3675" s="1">
        <v>30.883621789100001</v>
      </c>
      <c r="L3675" s="1">
        <v>46.468149586599999</v>
      </c>
      <c r="M3675" s="1">
        <v>3</v>
      </c>
      <c r="N3675" s="9">
        <f>DATE(YEAR(TblLocations[[#This Row],[ODK_DateOfSubmission]]),MONTH(TblLocations[[#This Row],[ODK_DateOfSubmission]]),DAY(TblLocations[[#This Row],[ODK_DateOfSubmission]]))</f>
        <v>45242</v>
      </c>
      <c r="O3675" s="23" t="str">
        <f>_xlfn.CONCAT( YEAR(TblLocations[[#This Row],[ODK_DateOfSubmission]]), "-",TEXT( MONTH(TblLocations[[#This Row],[ODK_DateOfSubmission]]),"00"))</f>
        <v>2023-11</v>
      </c>
    </row>
    <row r="3676" spans="1:15" x14ac:dyDescent="0.25">
      <c r="A3676" s="13">
        <v>3505002</v>
      </c>
      <c r="B3676" s="1">
        <v>350500221</v>
      </c>
      <c r="C3676" s="1">
        <v>24721</v>
      </c>
      <c r="D3676" s="66">
        <v>45267</v>
      </c>
      <c r="E3676" s="54">
        <v>131</v>
      </c>
      <c r="F3676" s="56" t="s">
        <v>68</v>
      </c>
      <c r="G3676" s="56" t="s">
        <v>77</v>
      </c>
      <c r="H3676" s="56" t="s">
        <v>1112</v>
      </c>
      <c r="I3676" s="56" t="s">
        <v>1113</v>
      </c>
      <c r="J3676" s="54" t="s">
        <v>1114</v>
      </c>
      <c r="K3676" s="1">
        <v>30.956201633799999</v>
      </c>
      <c r="L3676" s="1">
        <v>46.359501579899998</v>
      </c>
      <c r="M3676" s="1">
        <v>5</v>
      </c>
      <c r="N3676" s="9">
        <f>DATE(YEAR(TblLocations[[#This Row],[ODK_DateOfSubmission]]),MONTH(TblLocations[[#This Row],[ODK_DateOfSubmission]]),DAY(TblLocations[[#This Row],[ODK_DateOfSubmission]]))</f>
        <v>45267</v>
      </c>
      <c r="O3676" s="23" t="str">
        <f>_xlfn.CONCAT( YEAR(TblLocations[[#This Row],[ODK_DateOfSubmission]]), "-",TEXT( MONTH(TblLocations[[#This Row],[ODK_DateOfSubmission]]),"00"))</f>
        <v>2023-12</v>
      </c>
    </row>
    <row r="3677" spans="1:15" x14ac:dyDescent="0.25">
      <c r="A3677" s="13">
        <v>3505002</v>
      </c>
      <c r="B3677" s="1">
        <v>350500221</v>
      </c>
      <c r="C3677" s="1">
        <v>24721</v>
      </c>
      <c r="D3677" s="66">
        <v>45267</v>
      </c>
      <c r="E3677" s="54">
        <v>131</v>
      </c>
      <c r="F3677" s="56" t="s">
        <v>68</v>
      </c>
      <c r="G3677" s="56" t="s">
        <v>77</v>
      </c>
      <c r="H3677" s="56" t="s">
        <v>1112</v>
      </c>
      <c r="I3677" s="56" t="s">
        <v>1113</v>
      </c>
      <c r="J3677" s="54" t="s">
        <v>1114</v>
      </c>
      <c r="K3677" s="1">
        <v>30.956201633799999</v>
      </c>
      <c r="L3677" s="1">
        <v>46.359501579899998</v>
      </c>
      <c r="M3677" s="1">
        <v>8</v>
      </c>
      <c r="N3677" s="9">
        <f>DATE(YEAR(TblLocations[[#This Row],[ODK_DateOfSubmission]]),MONTH(TblLocations[[#This Row],[ODK_DateOfSubmission]]),DAY(TblLocations[[#This Row],[ODK_DateOfSubmission]]))</f>
        <v>45267</v>
      </c>
      <c r="O3677" s="23" t="str">
        <f>_xlfn.CONCAT( YEAR(TblLocations[[#This Row],[ODK_DateOfSubmission]]), "-",TEXT( MONTH(TblLocations[[#This Row],[ODK_DateOfSubmission]]),"00"))</f>
        <v>2023-12</v>
      </c>
    </row>
    <row r="3678" spans="1:15" x14ac:dyDescent="0.25">
      <c r="A3678" s="13">
        <v>3505003</v>
      </c>
      <c r="B3678" s="1">
        <v>350500321</v>
      </c>
      <c r="C3678" s="1">
        <v>25436</v>
      </c>
      <c r="D3678" s="66">
        <v>45259</v>
      </c>
      <c r="E3678" s="54">
        <v>131</v>
      </c>
      <c r="F3678" s="56" t="s">
        <v>68</v>
      </c>
      <c r="G3678" s="56" t="s">
        <v>77</v>
      </c>
      <c r="H3678" s="56" t="s">
        <v>1115</v>
      </c>
      <c r="I3678" s="56" t="s">
        <v>1116</v>
      </c>
      <c r="J3678" s="54" t="s">
        <v>1117</v>
      </c>
      <c r="K3678" s="1">
        <v>30.906636502200001</v>
      </c>
      <c r="L3678" s="1">
        <v>46.445979934699999</v>
      </c>
      <c r="M3678" s="1">
        <v>1</v>
      </c>
      <c r="N3678" s="9">
        <f>DATE(YEAR(TblLocations[[#This Row],[ODK_DateOfSubmission]]),MONTH(TblLocations[[#This Row],[ODK_DateOfSubmission]]),DAY(TblLocations[[#This Row],[ODK_DateOfSubmission]]))</f>
        <v>45259</v>
      </c>
      <c r="O3678" s="23" t="str">
        <f>_xlfn.CONCAT( YEAR(TblLocations[[#This Row],[ODK_DateOfSubmission]]), "-",TEXT( MONTH(TblLocations[[#This Row],[ODK_DateOfSubmission]]),"00"))</f>
        <v>2023-11</v>
      </c>
    </row>
    <row r="3679" spans="1:15" x14ac:dyDescent="0.25">
      <c r="A3679" s="13">
        <v>3505003</v>
      </c>
      <c r="B3679" s="1">
        <v>350500321</v>
      </c>
      <c r="C3679" s="1">
        <v>25436</v>
      </c>
      <c r="D3679" s="66">
        <v>45259</v>
      </c>
      <c r="E3679" s="54">
        <v>131</v>
      </c>
      <c r="F3679" s="56" t="s">
        <v>68</v>
      </c>
      <c r="G3679" s="56" t="s">
        <v>77</v>
      </c>
      <c r="H3679" s="56" t="s">
        <v>1115</v>
      </c>
      <c r="I3679" s="56" t="s">
        <v>1116</v>
      </c>
      <c r="J3679" s="54" t="s">
        <v>1117</v>
      </c>
      <c r="K3679" s="1">
        <v>30.906636502200001</v>
      </c>
      <c r="L3679" s="1">
        <v>46.445979934699999</v>
      </c>
      <c r="M3679" s="1">
        <v>3</v>
      </c>
      <c r="N3679" s="9">
        <f>DATE(YEAR(TblLocations[[#This Row],[ODK_DateOfSubmission]]),MONTH(TblLocations[[#This Row],[ODK_DateOfSubmission]]),DAY(TblLocations[[#This Row],[ODK_DateOfSubmission]]))</f>
        <v>45259</v>
      </c>
      <c r="O3679" s="23" t="str">
        <f>_xlfn.CONCAT( YEAR(TblLocations[[#This Row],[ODK_DateOfSubmission]]), "-",TEXT( MONTH(TblLocations[[#This Row],[ODK_DateOfSubmission]]),"00"))</f>
        <v>2023-11</v>
      </c>
    </row>
    <row r="3680" spans="1:15" x14ac:dyDescent="0.25">
      <c r="A3680" s="13">
        <v>3505003</v>
      </c>
      <c r="B3680" s="1">
        <v>350500321</v>
      </c>
      <c r="C3680" s="1">
        <v>25436</v>
      </c>
      <c r="D3680" s="66">
        <v>45259</v>
      </c>
      <c r="E3680" s="54">
        <v>131</v>
      </c>
      <c r="F3680" s="56" t="s">
        <v>68</v>
      </c>
      <c r="G3680" s="56" t="s">
        <v>77</v>
      </c>
      <c r="H3680" s="56" t="s">
        <v>1115</v>
      </c>
      <c r="I3680" s="56" t="s">
        <v>1116</v>
      </c>
      <c r="J3680" s="54" t="s">
        <v>1117</v>
      </c>
      <c r="K3680" s="1">
        <v>30.906636502200001</v>
      </c>
      <c r="L3680" s="1">
        <v>46.445979934699999</v>
      </c>
      <c r="M3680" s="1">
        <v>5</v>
      </c>
      <c r="N3680" s="9">
        <f>DATE(YEAR(TblLocations[[#This Row],[ODK_DateOfSubmission]]),MONTH(TblLocations[[#This Row],[ODK_DateOfSubmission]]),DAY(TblLocations[[#This Row],[ODK_DateOfSubmission]]))</f>
        <v>45259</v>
      </c>
      <c r="O3680" s="23" t="str">
        <f>_xlfn.CONCAT( YEAR(TblLocations[[#This Row],[ODK_DateOfSubmission]]), "-",TEXT( MONTH(TblLocations[[#This Row],[ODK_DateOfSubmission]]),"00"))</f>
        <v>2023-11</v>
      </c>
    </row>
    <row r="3681" spans="1:15" x14ac:dyDescent="0.25">
      <c r="A3681" s="13">
        <v>3505003</v>
      </c>
      <c r="B3681" s="1">
        <v>350500321</v>
      </c>
      <c r="C3681" s="1">
        <v>25436</v>
      </c>
      <c r="D3681" s="66">
        <v>45259</v>
      </c>
      <c r="E3681" s="54">
        <v>131</v>
      </c>
      <c r="F3681" s="56" t="s">
        <v>68</v>
      </c>
      <c r="G3681" s="56" t="s">
        <v>77</v>
      </c>
      <c r="H3681" s="56" t="s">
        <v>1115</v>
      </c>
      <c r="I3681" s="56" t="s">
        <v>1116</v>
      </c>
      <c r="J3681" s="54" t="s">
        <v>1117</v>
      </c>
      <c r="K3681" s="1">
        <v>30.906636502200001</v>
      </c>
      <c r="L3681" s="1">
        <v>46.445979934699999</v>
      </c>
      <c r="M3681" s="1">
        <v>10</v>
      </c>
      <c r="N3681" s="9">
        <f>DATE(YEAR(TblLocations[[#This Row],[ODK_DateOfSubmission]]),MONTH(TblLocations[[#This Row],[ODK_DateOfSubmission]]),DAY(TblLocations[[#This Row],[ODK_DateOfSubmission]]))</f>
        <v>45259</v>
      </c>
      <c r="O3681" s="23" t="str">
        <f>_xlfn.CONCAT( YEAR(TblLocations[[#This Row],[ODK_DateOfSubmission]]), "-",TEXT( MONTH(TblLocations[[#This Row],[ODK_DateOfSubmission]]),"00"))</f>
        <v>2023-11</v>
      </c>
    </row>
    <row r="3682" spans="1:15" x14ac:dyDescent="0.25">
      <c r="A3682" s="13">
        <v>3505004</v>
      </c>
      <c r="B3682" s="1">
        <v>350500421</v>
      </c>
      <c r="C3682" s="1">
        <v>25437</v>
      </c>
      <c r="D3682" s="66">
        <v>45260</v>
      </c>
      <c r="E3682" s="54">
        <v>131</v>
      </c>
      <c r="F3682" s="56" t="s">
        <v>68</v>
      </c>
      <c r="G3682" s="56" t="s">
        <v>77</v>
      </c>
      <c r="H3682" s="56" t="s">
        <v>1115</v>
      </c>
      <c r="I3682" s="56" t="s">
        <v>1074</v>
      </c>
      <c r="J3682" s="54" t="s">
        <v>1118</v>
      </c>
      <c r="K3682" s="1">
        <v>30.9061211</v>
      </c>
      <c r="L3682" s="1">
        <v>46.449381199999998</v>
      </c>
      <c r="M3682" s="1">
        <v>4</v>
      </c>
      <c r="N3682" s="9">
        <f>DATE(YEAR(TblLocations[[#This Row],[ODK_DateOfSubmission]]),MONTH(TblLocations[[#This Row],[ODK_DateOfSubmission]]),DAY(TblLocations[[#This Row],[ODK_DateOfSubmission]]))</f>
        <v>45260</v>
      </c>
      <c r="O3682" s="23" t="str">
        <f>_xlfn.CONCAT( YEAR(TblLocations[[#This Row],[ODK_DateOfSubmission]]), "-",TEXT( MONTH(TblLocations[[#This Row],[ODK_DateOfSubmission]]),"00"))</f>
        <v>2023-11</v>
      </c>
    </row>
    <row r="3683" spans="1:15" x14ac:dyDescent="0.25">
      <c r="A3683" s="13">
        <v>3505004</v>
      </c>
      <c r="B3683" s="1">
        <v>350500421</v>
      </c>
      <c r="C3683" s="1">
        <v>25437</v>
      </c>
      <c r="D3683" s="66">
        <v>45260</v>
      </c>
      <c r="E3683" s="54">
        <v>131</v>
      </c>
      <c r="F3683" s="56" t="s">
        <v>68</v>
      </c>
      <c r="G3683" s="56" t="s">
        <v>77</v>
      </c>
      <c r="H3683" s="56" t="s">
        <v>1115</v>
      </c>
      <c r="I3683" s="56" t="s">
        <v>1074</v>
      </c>
      <c r="J3683" s="54" t="s">
        <v>1118</v>
      </c>
      <c r="K3683" s="1">
        <v>30.9061211</v>
      </c>
      <c r="L3683" s="1">
        <v>46.449381199999998</v>
      </c>
      <c r="M3683" s="1">
        <v>5</v>
      </c>
      <c r="N3683" s="9">
        <f>DATE(YEAR(TblLocations[[#This Row],[ODK_DateOfSubmission]]),MONTH(TblLocations[[#This Row],[ODK_DateOfSubmission]]),DAY(TblLocations[[#This Row],[ODK_DateOfSubmission]]))</f>
        <v>45260</v>
      </c>
      <c r="O3683" s="23" t="str">
        <f>_xlfn.CONCAT( YEAR(TblLocations[[#This Row],[ODK_DateOfSubmission]]), "-",TEXT( MONTH(TblLocations[[#This Row],[ODK_DateOfSubmission]]),"00"))</f>
        <v>2023-11</v>
      </c>
    </row>
    <row r="3684" spans="1:15" x14ac:dyDescent="0.25">
      <c r="A3684" s="13">
        <v>3505004</v>
      </c>
      <c r="B3684" s="1">
        <v>350500421</v>
      </c>
      <c r="C3684" s="1">
        <v>25437</v>
      </c>
      <c r="D3684" s="66">
        <v>45260</v>
      </c>
      <c r="E3684" s="54">
        <v>131</v>
      </c>
      <c r="F3684" s="56" t="s">
        <v>68</v>
      </c>
      <c r="G3684" s="56" t="s">
        <v>77</v>
      </c>
      <c r="H3684" s="56" t="s">
        <v>1115</v>
      </c>
      <c r="I3684" s="56" t="s">
        <v>1074</v>
      </c>
      <c r="J3684" s="54" t="s">
        <v>1118</v>
      </c>
      <c r="K3684" s="1">
        <v>30.9061211</v>
      </c>
      <c r="L3684" s="1">
        <v>46.449381199999998</v>
      </c>
      <c r="M3684" s="1">
        <v>3</v>
      </c>
      <c r="N3684" s="9">
        <f>DATE(YEAR(TblLocations[[#This Row],[ODK_DateOfSubmission]]),MONTH(TblLocations[[#This Row],[ODK_DateOfSubmission]]),DAY(TblLocations[[#This Row],[ODK_DateOfSubmission]]))</f>
        <v>45260</v>
      </c>
      <c r="O3684" s="23" t="str">
        <f>_xlfn.CONCAT( YEAR(TblLocations[[#This Row],[ODK_DateOfSubmission]]), "-",TEXT( MONTH(TblLocations[[#This Row],[ODK_DateOfSubmission]]),"00"))</f>
        <v>2023-11</v>
      </c>
    </row>
    <row r="3685" spans="1:15" x14ac:dyDescent="0.25">
      <c r="A3685" s="13">
        <v>3505007</v>
      </c>
      <c r="B3685" s="1">
        <v>350500721</v>
      </c>
      <c r="C3685" s="1">
        <v>9332</v>
      </c>
      <c r="D3685" s="66">
        <v>45244</v>
      </c>
      <c r="E3685" s="54">
        <v>131</v>
      </c>
      <c r="F3685" s="56" t="s">
        <v>68</v>
      </c>
      <c r="G3685" s="56" t="s">
        <v>77</v>
      </c>
      <c r="H3685" s="56" t="s">
        <v>1115</v>
      </c>
      <c r="I3685" s="56" t="s">
        <v>1123</v>
      </c>
      <c r="J3685" s="54" t="s">
        <v>216</v>
      </c>
      <c r="K3685" s="1">
        <v>30.879031632699999</v>
      </c>
      <c r="L3685" s="1">
        <v>46.464224314600003</v>
      </c>
      <c r="M3685" s="1">
        <v>4</v>
      </c>
      <c r="N3685" s="9">
        <f>DATE(YEAR(TblLocations[[#This Row],[ODK_DateOfSubmission]]),MONTH(TblLocations[[#This Row],[ODK_DateOfSubmission]]),DAY(TblLocations[[#This Row],[ODK_DateOfSubmission]]))</f>
        <v>45244</v>
      </c>
      <c r="O3685" s="23" t="str">
        <f>_xlfn.CONCAT( YEAR(TblLocations[[#This Row],[ODK_DateOfSubmission]]), "-",TEXT( MONTH(TblLocations[[#This Row],[ODK_DateOfSubmission]]),"00"))</f>
        <v>2023-11</v>
      </c>
    </row>
    <row r="3686" spans="1:15" x14ac:dyDescent="0.25">
      <c r="A3686" s="13">
        <v>3505007</v>
      </c>
      <c r="B3686" s="1">
        <v>350500721</v>
      </c>
      <c r="C3686" s="1">
        <v>9332</v>
      </c>
      <c r="D3686" s="66">
        <v>45244</v>
      </c>
      <c r="E3686" s="54">
        <v>131</v>
      </c>
      <c r="F3686" s="56" t="s">
        <v>68</v>
      </c>
      <c r="G3686" s="56" t="s">
        <v>77</v>
      </c>
      <c r="H3686" s="56" t="s">
        <v>1115</v>
      </c>
      <c r="I3686" s="56" t="s">
        <v>1123</v>
      </c>
      <c r="J3686" s="54" t="s">
        <v>216</v>
      </c>
      <c r="K3686" s="1">
        <v>30.879031632699999</v>
      </c>
      <c r="L3686" s="1">
        <v>46.464224314600003</v>
      </c>
      <c r="M3686" s="1">
        <v>5</v>
      </c>
      <c r="N3686" s="9">
        <f>DATE(YEAR(TblLocations[[#This Row],[ODK_DateOfSubmission]]),MONTH(TblLocations[[#This Row],[ODK_DateOfSubmission]]),DAY(TblLocations[[#This Row],[ODK_DateOfSubmission]]))</f>
        <v>45244</v>
      </c>
      <c r="O3686" s="23" t="str">
        <f>_xlfn.CONCAT( YEAR(TblLocations[[#This Row],[ODK_DateOfSubmission]]), "-",TEXT( MONTH(TblLocations[[#This Row],[ODK_DateOfSubmission]]),"00"))</f>
        <v>2023-11</v>
      </c>
    </row>
    <row r="3687" spans="1:15" x14ac:dyDescent="0.25">
      <c r="A3687" s="13">
        <v>3505010</v>
      </c>
      <c r="B3687" s="1">
        <v>350501021</v>
      </c>
      <c r="C3687" s="1">
        <v>9261</v>
      </c>
      <c r="D3687" s="66">
        <v>45259</v>
      </c>
      <c r="E3687" s="54">
        <v>131</v>
      </c>
      <c r="F3687" s="56" t="s">
        <v>68</v>
      </c>
      <c r="G3687" s="56" t="s">
        <v>77</v>
      </c>
      <c r="H3687" s="56" t="s">
        <v>1115</v>
      </c>
      <c r="I3687" s="56" t="s">
        <v>1124</v>
      </c>
      <c r="J3687" s="54" t="s">
        <v>1125</v>
      </c>
      <c r="K3687" s="1">
        <v>30.885581129199998</v>
      </c>
      <c r="L3687" s="1">
        <v>46.460596602099997</v>
      </c>
      <c r="M3687" s="1">
        <v>5</v>
      </c>
      <c r="N3687" s="9">
        <f>DATE(YEAR(TblLocations[[#This Row],[ODK_DateOfSubmission]]),MONTH(TblLocations[[#This Row],[ODK_DateOfSubmission]]),DAY(TblLocations[[#This Row],[ODK_DateOfSubmission]]))</f>
        <v>45259</v>
      </c>
      <c r="O3687" s="23" t="str">
        <f>_xlfn.CONCAT( YEAR(TblLocations[[#This Row],[ODK_DateOfSubmission]]), "-",TEXT( MONTH(TblLocations[[#This Row],[ODK_DateOfSubmission]]),"00"))</f>
        <v>2023-11</v>
      </c>
    </row>
    <row r="3688" spans="1:15" x14ac:dyDescent="0.25">
      <c r="A3688" s="13">
        <v>3505011</v>
      </c>
      <c r="B3688" s="1">
        <v>350501121</v>
      </c>
      <c r="C3688" s="1">
        <v>9258</v>
      </c>
      <c r="D3688" s="66">
        <v>45259</v>
      </c>
      <c r="E3688" s="54">
        <v>131</v>
      </c>
      <c r="F3688" s="56" t="s">
        <v>68</v>
      </c>
      <c r="G3688" s="56" t="s">
        <v>77</v>
      </c>
      <c r="H3688" s="56" t="s">
        <v>1115</v>
      </c>
      <c r="I3688" s="56" t="s">
        <v>1126</v>
      </c>
      <c r="J3688" s="54" t="s">
        <v>1127</v>
      </c>
      <c r="K3688" s="1">
        <v>30.901869618300001</v>
      </c>
      <c r="L3688" s="1">
        <v>46.458244977299998</v>
      </c>
      <c r="M3688" s="1">
        <v>4</v>
      </c>
      <c r="N3688" s="9">
        <f>DATE(YEAR(TblLocations[[#This Row],[ODK_DateOfSubmission]]),MONTH(TblLocations[[#This Row],[ODK_DateOfSubmission]]),DAY(TblLocations[[#This Row],[ODK_DateOfSubmission]]))</f>
        <v>45259</v>
      </c>
      <c r="O3688" s="23" t="str">
        <f>_xlfn.CONCAT( YEAR(TblLocations[[#This Row],[ODK_DateOfSubmission]]), "-",TEXT( MONTH(TblLocations[[#This Row],[ODK_DateOfSubmission]]),"00"))</f>
        <v>2023-11</v>
      </c>
    </row>
    <row r="3689" spans="1:15" x14ac:dyDescent="0.25">
      <c r="A3689" s="13">
        <v>3505011</v>
      </c>
      <c r="B3689" s="1">
        <v>350501121</v>
      </c>
      <c r="C3689" s="1">
        <v>9258</v>
      </c>
      <c r="D3689" s="66">
        <v>45259</v>
      </c>
      <c r="E3689" s="54">
        <v>131</v>
      </c>
      <c r="F3689" s="56" t="s">
        <v>68</v>
      </c>
      <c r="G3689" s="56" t="s">
        <v>77</v>
      </c>
      <c r="H3689" s="56" t="s">
        <v>1115</v>
      </c>
      <c r="I3689" s="56" t="s">
        <v>1126</v>
      </c>
      <c r="J3689" s="54" t="s">
        <v>1127</v>
      </c>
      <c r="K3689" s="1">
        <v>30.901869618300001</v>
      </c>
      <c r="L3689" s="1">
        <v>46.458244977299998</v>
      </c>
      <c r="M3689" s="1">
        <v>4</v>
      </c>
      <c r="N3689" s="9">
        <f>DATE(YEAR(TblLocations[[#This Row],[ODK_DateOfSubmission]]),MONTH(TblLocations[[#This Row],[ODK_DateOfSubmission]]),DAY(TblLocations[[#This Row],[ODK_DateOfSubmission]]))</f>
        <v>45259</v>
      </c>
      <c r="O3689" s="23" t="str">
        <f>_xlfn.CONCAT( YEAR(TblLocations[[#This Row],[ODK_DateOfSubmission]]), "-",TEXT( MONTH(TblLocations[[#This Row],[ODK_DateOfSubmission]]),"00"))</f>
        <v>2023-11</v>
      </c>
    </row>
    <row r="3690" spans="1:15" x14ac:dyDescent="0.25">
      <c r="A3690" s="13">
        <v>3505011</v>
      </c>
      <c r="B3690" s="1">
        <v>350501121</v>
      </c>
      <c r="C3690" s="1">
        <v>9258</v>
      </c>
      <c r="D3690" s="66">
        <v>45259</v>
      </c>
      <c r="E3690" s="54">
        <v>131</v>
      </c>
      <c r="F3690" s="56" t="s">
        <v>68</v>
      </c>
      <c r="G3690" s="56" t="s">
        <v>77</v>
      </c>
      <c r="H3690" s="56" t="s">
        <v>1115</v>
      </c>
      <c r="I3690" s="56" t="s">
        <v>1126</v>
      </c>
      <c r="J3690" s="54" t="s">
        <v>1127</v>
      </c>
      <c r="K3690" s="1">
        <v>30.901869618300001</v>
      </c>
      <c r="L3690" s="1">
        <v>46.458244977299998</v>
      </c>
      <c r="M3690" s="1">
        <v>2</v>
      </c>
      <c r="N3690" s="9">
        <f>DATE(YEAR(TblLocations[[#This Row],[ODK_DateOfSubmission]]),MONTH(TblLocations[[#This Row],[ODK_DateOfSubmission]]),DAY(TblLocations[[#This Row],[ODK_DateOfSubmission]]))</f>
        <v>45259</v>
      </c>
      <c r="O3690" s="23" t="str">
        <f>_xlfn.CONCAT( YEAR(TblLocations[[#This Row],[ODK_DateOfSubmission]]), "-",TEXT( MONTH(TblLocations[[#This Row],[ODK_DateOfSubmission]]),"00"))</f>
        <v>2023-11</v>
      </c>
    </row>
    <row r="3691" spans="1:15" x14ac:dyDescent="0.25">
      <c r="A3691" s="13">
        <v>3505013</v>
      </c>
      <c r="B3691" s="1">
        <v>350501321</v>
      </c>
      <c r="C3691" s="1">
        <v>33809</v>
      </c>
      <c r="D3691" s="66">
        <v>45244</v>
      </c>
      <c r="E3691" s="54">
        <v>131</v>
      </c>
      <c r="F3691" s="56" t="s">
        <v>68</v>
      </c>
      <c r="G3691" s="56" t="s">
        <v>77</v>
      </c>
      <c r="H3691" s="56" t="s">
        <v>1119</v>
      </c>
      <c r="I3691" s="56" t="s">
        <v>1342</v>
      </c>
      <c r="J3691" s="54" t="s">
        <v>232</v>
      </c>
      <c r="K3691" s="1">
        <v>30.914428999999998</v>
      </c>
      <c r="L3691" s="1">
        <v>46.47878</v>
      </c>
      <c r="M3691" s="1">
        <v>7</v>
      </c>
      <c r="N3691" s="9">
        <f>DATE(YEAR(TblLocations[[#This Row],[ODK_DateOfSubmission]]),MONTH(TblLocations[[#This Row],[ODK_DateOfSubmission]]),DAY(TblLocations[[#This Row],[ODK_DateOfSubmission]]))</f>
        <v>45244</v>
      </c>
      <c r="O3691" s="23" t="str">
        <f>_xlfn.CONCAT( YEAR(TblLocations[[#This Row],[ODK_DateOfSubmission]]), "-",TEXT( MONTH(TblLocations[[#This Row],[ODK_DateOfSubmission]]),"00"))</f>
        <v>2023-11</v>
      </c>
    </row>
    <row r="3692" spans="1:15" x14ac:dyDescent="0.25">
      <c r="A3692" s="13">
        <v>3505013</v>
      </c>
      <c r="B3692" s="1">
        <v>350501321</v>
      </c>
      <c r="C3692" s="1">
        <v>33809</v>
      </c>
      <c r="D3692" s="66">
        <v>45244</v>
      </c>
      <c r="E3692" s="54">
        <v>131</v>
      </c>
      <c r="F3692" s="56" t="s">
        <v>68</v>
      </c>
      <c r="G3692" s="56" t="s">
        <v>77</v>
      </c>
      <c r="H3692" s="56" t="s">
        <v>1119</v>
      </c>
      <c r="I3692" s="56" t="s">
        <v>1342</v>
      </c>
      <c r="J3692" s="54" t="s">
        <v>232</v>
      </c>
      <c r="K3692" s="1">
        <v>30.914428999999998</v>
      </c>
      <c r="L3692" s="1">
        <v>46.47878</v>
      </c>
      <c r="M3692" s="1">
        <v>4</v>
      </c>
      <c r="N3692" s="9">
        <f>DATE(YEAR(TblLocations[[#This Row],[ODK_DateOfSubmission]]),MONTH(TblLocations[[#This Row],[ODK_DateOfSubmission]]),DAY(TblLocations[[#This Row],[ODK_DateOfSubmission]]))</f>
        <v>45244</v>
      </c>
      <c r="O3692" s="23" t="str">
        <f>_xlfn.CONCAT( YEAR(TblLocations[[#This Row],[ODK_DateOfSubmission]]), "-",TEXT( MONTH(TblLocations[[#This Row],[ODK_DateOfSubmission]]),"00"))</f>
        <v>2023-11</v>
      </c>
    </row>
    <row r="3693" spans="1:15" x14ac:dyDescent="0.25">
      <c r="A3693" s="13">
        <v>3505013</v>
      </c>
      <c r="B3693" s="1">
        <v>350501321</v>
      </c>
      <c r="C3693" s="1">
        <v>33809</v>
      </c>
      <c r="D3693" s="66">
        <v>45244</v>
      </c>
      <c r="E3693" s="54">
        <v>131</v>
      </c>
      <c r="F3693" s="56" t="s">
        <v>68</v>
      </c>
      <c r="G3693" s="56" t="s">
        <v>77</v>
      </c>
      <c r="H3693" s="56" t="s">
        <v>1119</v>
      </c>
      <c r="I3693" s="56" t="s">
        <v>1342</v>
      </c>
      <c r="J3693" s="54" t="s">
        <v>232</v>
      </c>
      <c r="K3693" s="1">
        <v>30.914428999999998</v>
      </c>
      <c r="L3693" s="1">
        <v>46.47878</v>
      </c>
      <c r="M3693" s="1">
        <v>5</v>
      </c>
      <c r="N3693" s="9">
        <f>DATE(YEAR(TblLocations[[#This Row],[ODK_DateOfSubmission]]),MONTH(TblLocations[[#This Row],[ODK_DateOfSubmission]]),DAY(TblLocations[[#This Row],[ODK_DateOfSubmission]]))</f>
        <v>45244</v>
      </c>
      <c r="O3693" s="23" t="str">
        <f>_xlfn.CONCAT( YEAR(TblLocations[[#This Row],[ODK_DateOfSubmission]]), "-",TEXT( MONTH(TblLocations[[#This Row],[ODK_DateOfSubmission]]),"00"))</f>
        <v>2023-11</v>
      </c>
    </row>
    <row r="3694" spans="1:15" x14ac:dyDescent="0.25">
      <c r="A3694" s="13">
        <v>3505013</v>
      </c>
      <c r="B3694" s="1">
        <v>350501321</v>
      </c>
      <c r="C3694" s="1">
        <v>33809</v>
      </c>
      <c r="D3694" s="66">
        <v>45244</v>
      </c>
      <c r="E3694" s="54">
        <v>131</v>
      </c>
      <c r="F3694" s="56" t="s">
        <v>68</v>
      </c>
      <c r="G3694" s="56" t="s">
        <v>77</v>
      </c>
      <c r="H3694" s="56" t="s">
        <v>1119</v>
      </c>
      <c r="I3694" s="56" t="s">
        <v>1342</v>
      </c>
      <c r="J3694" s="54" t="s">
        <v>232</v>
      </c>
      <c r="K3694" s="1">
        <v>30.914428999999998</v>
      </c>
      <c r="L3694" s="1">
        <v>46.47878</v>
      </c>
      <c r="M3694" s="1">
        <v>5</v>
      </c>
      <c r="N3694" s="9">
        <f>DATE(YEAR(TblLocations[[#This Row],[ODK_DateOfSubmission]]),MONTH(TblLocations[[#This Row],[ODK_DateOfSubmission]]),DAY(TblLocations[[#This Row],[ODK_DateOfSubmission]]))</f>
        <v>45244</v>
      </c>
      <c r="O3694" s="23" t="str">
        <f>_xlfn.CONCAT( YEAR(TblLocations[[#This Row],[ODK_DateOfSubmission]]), "-",TEXT( MONTH(TblLocations[[#This Row],[ODK_DateOfSubmission]]),"00"))</f>
        <v>2023-11</v>
      </c>
    </row>
    <row r="3695" spans="1:15" x14ac:dyDescent="0.25">
      <c r="A3695" s="13">
        <v>3505015</v>
      </c>
      <c r="B3695" s="1">
        <v>350501521</v>
      </c>
      <c r="C3695" s="1">
        <v>33811</v>
      </c>
      <c r="D3695" s="66">
        <v>45245</v>
      </c>
      <c r="E3695" s="54">
        <v>131</v>
      </c>
      <c r="F3695" s="56" t="s">
        <v>68</v>
      </c>
      <c r="G3695" s="56" t="s">
        <v>77</v>
      </c>
      <c r="H3695" s="56" t="s">
        <v>1128</v>
      </c>
      <c r="I3695" s="56" t="s">
        <v>1342</v>
      </c>
      <c r="J3695" s="54" t="s">
        <v>232</v>
      </c>
      <c r="K3695" s="1">
        <v>30.882387999999999</v>
      </c>
      <c r="L3695" s="1">
        <v>46.568722000000001</v>
      </c>
      <c r="M3695" s="1">
        <v>5</v>
      </c>
      <c r="N3695" s="9">
        <f>DATE(YEAR(TblLocations[[#This Row],[ODK_DateOfSubmission]]),MONTH(TblLocations[[#This Row],[ODK_DateOfSubmission]]),DAY(TblLocations[[#This Row],[ODK_DateOfSubmission]]))</f>
        <v>45245</v>
      </c>
      <c r="O3695" s="23" t="str">
        <f>_xlfn.CONCAT( YEAR(TblLocations[[#This Row],[ODK_DateOfSubmission]]), "-",TEXT( MONTH(TblLocations[[#This Row],[ODK_DateOfSubmission]]),"00"))</f>
        <v>2023-11</v>
      </c>
    </row>
    <row r="3696" spans="1:15" x14ac:dyDescent="0.25">
      <c r="A3696" s="13">
        <v>3505015</v>
      </c>
      <c r="B3696" s="1">
        <v>350501521</v>
      </c>
      <c r="C3696" s="1">
        <v>33811</v>
      </c>
      <c r="D3696" s="66">
        <v>45245</v>
      </c>
      <c r="E3696" s="54">
        <v>131</v>
      </c>
      <c r="F3696" s="56" t="s">
        <v>68</v>
      </c>
      <c r="G3696" s="56" t="s">
        <v>77</v>
      </c>
      <c r="H3696" s="56" t="s">
        <v>1128</v>
      </c>
      <c r="I3696" s="56" t="s">
        <v>1342</v>
      </c>
      <c r="J3696" s="54" t="s">
        <v>232</v>
      </c>
      <c r="K3696" s="1">
        <v>30.882387999999999</v>
      </c>
      <c r="L3696" s="1">
        <v>46.568722000000001</v>
      </c>
      <c r="M3696" s="1">
        <v>10</v>
      </c>
      <c r="N3696" s="9">
        <f>DATE(YEAR(TblLocations[[#This Row],[ODK_DateOfSubmission]]),MONTH(TblLocations[[#This Row],[ODK_DateOfSubmission]]),DAY(TblLocations[[#This Row],[ODK_DateOfSubmission]]))</f>
        <v>45245</v>
      </c>
      <c r="O3696" s="23" t="str">
        <f>_xlfn.CONCAT( YEAR(TblLocations[[#This Row],[ODK_DateOfSubmission]]), "-",TEXT( MONTH(TblLocations[[#This Row],[ODK_DateOfSubmission]]),"00"))</f>
        <v>2023-11</v>
      </c>
    </row>
    <row r="3697" spans="1:15" x14ac:dyDescent="0.25">
      <c r="A3697" s="13">
        <v>3505015</v>
      </c>
      <c r="B3697" s="1">
        <v>350501521</v>
      </c>
      <c r="C3697" s="1">
        <v>33811</v>
      </c>
      <c r="D3697" s="66">
        <v>45245</v>
      </c>
      <c r="E3697" s="54">
        <v>131</v>
      </c>
      <c r="F3697" s="56" t="s">
        <v>68</v>
      </c>
      <c r="G3697" s="56" t="s">
        <v>77</v>
      </c>
      <c r="H3697" s="56" t="s">
        <v>1128</v>
      </c>
      <c r="I3697" s="56" t="s">
        <v>1342</v>
      </c>
      <c r="J3697" s="54" t="s">
        <v>232</v>
      </c>
      <c r="K3697" s="1">
        <v>30.882387999999999</v>
      </c>
      <c r="L3697" s="1">
        <v>46.568722000000001</v>
      </c>
      <c r="M3697" s="1">
        <v>10</v>
      </c>
      <c r="N3697" s="9">
        <f>DATE(YEAR(TblLocations[[#This Row],[ODK_DateOfSubmission]]),MONTH(TblLocations[[#This Row],[ODK_DateOfSubmission]]),DAY(TblLocations[[#This Row],[ODK_DateOfSubmission]]))</f>
        <v>45245</v>
      </c>
      <c r="O3697" s="23" t="str">
        <f>_xlfn.CONCAT( YEAR(TblLocations[[#This Row],[ODK_DateOfSubmission]]), "-",TEXT( MONTH(TblLocations[[#This Row],[ODK_DateOfSubmission]]),"00"))</f>
        <v>2023-11</v>
      </c>
    </row>
    <row r="3698" spans="1:15" x14ac:dyDescent="0.25">
      <c r="A3698" s="13">
        <v>3505016</v>
      </c>
      <c r="B3698" s="1">
        <v>350501621</v>
      </c>
      <c r="C3698" s="1">
        <v>34161</v>
      </c>
      <c r="D3698" s="66">
        <v>45244</v>
      </c>
      <c r="E3698" s="54">
        <v>131</v>
      </c>
      <c r="F3698" s="56" t="s">
        <v>68</v>
      </c>
      <c r="G3698" s="56" t="s">
        <v>77</v>
      </c>
      <c r="H3698" s="56" t="s">
        <v>1115</v>
      </c>
      <c r="I3698" s="56" t="s">
        <v>1428</v>
      </c>
      <c r="J3698" s="54" t="s">
        <v>1429</v>
      </c>
      <c r="K3698" s="1">
        <v>30.880265143100001</v>
      </c>
      <c r="L3698" s="1">
        <v>46.454987385000003</v>
      </c>
      <c r="M3698" s="1">
        <v>5</v>
      </c>
      <c r="N3698" s="9">
        <f>DATE(YEAR(TblLocations[[#This Row],[ODK_DateOfSubmission]]),MONTH(TblLocations[[#This Row],[ODK_DateOfSubmission]]),DAY(TblLocations[[#This Row],[ODK_DateOfSubmission]]))</f>
        <v>45244</v>
      </c>
      <c r="O3698" s="23" t="str">
        <f>_xlfn.CONCAT( YEAR(TblLocations[[#This Row],[ODK_DateOfSubmission]]), "-",TEXT( MONTH(TblLocations[[#This Row],[ODK_DateOfSubmission]]),"00"))</f>
        <v>2023-11</v>
      </c>
    </row>
    <row r="3699" spans="1:15" x14ac:dyDescent="0.25">
      <c r="A3699" s="13">
        <v>3505016</v>
      </c>
      <c r="B3699" s="1">
        <v>350501621</v>
      </c>
      <c r="C3699" s="1">
        <v>34161</v>
      </c>
      <c r="D3699" s="66">
        <v>45244</v>
      </c>
      <c r="E3699" s="54">
        <v>131</v>
      </c>
      <c r="F3699" s="56" t="s">
        <v>68</v>
      </c>
      <c r="G3699" s="56" t="s">
        <v>77</v>
      </c>
      <c r="H3699" s="56" t="s">
        <v>1115</v>
      </c>
      <c r="I3699" s="56" t="s">
        <v>1428</v>
      </c>
      <c r="J3699" s="54" t="s">
        <v>1429</v>
      </c>
      <c r="K3699" s="1">
        <v>30.880265143100001</v>
      </c>
      <c r="L3699" s="1">
        <v>46.454987385000003</v>
      </c>
      <c r="M3699" s="1">
        <v>4</v>
      </c>
      <c r="N3699" s="9">
        <f>DATE(YEAR(TblLocations[[#This Row],[ODK_DateOfSubmission]]),MONTH(TblLocations[[#This Row],[ODK_DateOfSubmission]]),DAY(TblLocations[[#This Row],[ODK_DateOfSubmission]]))</f>
        <v>45244</v>
      </c>
      <c r="O3699" s="23" t="str">
        <f>_xlfn.CONCAT( YEAR(TblLocations[[#This Row],[ODK_DateOfSubmission]]), "-",TEXT( MONTH(TblLocations[[#This Row],[ODK_DateOfSubmission]]),"00"))</f>
        <v>2023-11</v>
      </c>
    </row>
    <row r="3700" spans="1:15" x14ac:dyDescent="0.25">
      <c r="A3700" s="13">
        <v>3505016</v>
      </c>
      <c r="B3700" s="1">
        <v>350501621</v>
      </c>
      <c r="C3700" s="1">
        <v>34161</v>
      </c>
      <c r="D3700" s="66">
        <v>45244</v>
      </c>
      <c r="E3700" s="54">
        <v>131</v>
      </c>
      <c r="F3700" s="56" t="s">
        <v>68</v>
      </c>
      <c r="G3700" s="56" t="s">
        <v>77</v>
      </c>
      <c r="H3700" s="56" t="s">
        <v>1115</v>
      </c>
      <c r="I3700" s="56" t="s">
        <v>1428</v>
      </c>
      <c r="J3700" s="54" t="s">
        <v>1429</v>
      </c>
      <c r="K3700" s="1">
        <v>30.880265143100001</v>
      </c>
      <c r="L3700" s="1">
        <v>46.454987385000003</v>
      </c>
      <c r="M3700" s="1">
        <v>1</v>
      </c>
      <c r="N3700" s="9">
        <f>DATE(YEAR(TblLocations[[#This Row],[ODK_DateOfSubmission]]),MONTH(TblLocations[[#This Row],[ODK_DateOfSubmission]]),DAY(TblLocations[[#This Row],[ODK_DateOfSubmission]]))</f>
        <v>45244</v>
      </c>
      <c r="O3700" s="23" t="str">
        <f>_xlfn.CONCAT( YEAR(TblLocations[[#This Row],[ODK_DateOfSubmission]]), "-",TEXT( MONTH(TblLocations[[#This Row],[ODK_DateOfSubmission]]),"00"))</f>
        <v>2023-11</v>
      </c>
    </row>
    <row r="3701" spans="1:15" x14ac:dyDescent="0.25">
      <c r="A3701" s="13">
        <v>3601022</v>
      </c>
      <c r="B3701" s="1">
        <v>360102221</v>
      </c>
      <c r="C3701" s="1">
        <v>3362</v>
      </c>
      <c r="D3701" s="66">
        <v>45236</v>
      </c>
      <c r="E3701" s="54">
        <v>131</v>
      </c>
      <c r="F3701" s="56" t="s">
        <v>96</v>
      </c>
      <c r="G3701" s="56" t="s">
        <v>174</v>
      </c>
      <c r="H3701" s="56" t="s">
        <v>1541</v>
      </c>
      <c r="I3701" s="56" t="s">
        <v>1619</v>
      </c>
      <c r="J3701" s="54" t="s">
        <v>1620</v>
      </c>
      <c r="K3701" s="1">
        <v>32.066068836299998</v>
      </c>
      <c r="L3701" s="1">
        <v>45.2406862068</v>
      </c>
      <c r="M3701" s="1">
        <v>1</v>
      </c>
      <c r="N3701" s="9">
        <f>DATE(YEAR(TblLocations[[#This Row],[ODK_DateOfSubmission]]),MONTH(TblLocations[[#This Row],[ODK_DateOfSubmission]]),DAY(TblLocations[[#This Row],[ODK_DateOfSubmission]]))</f>
        <v>45236</v>
      </c>
      <c r="O3701" s="23" t="str">
        <f>_xlfn.CONCAT( YEAR(TblLocations[[#This Row],[ODK_DateOfSubmission]]), "-",TEXT( MONTH(TblLocations[[#This Row],[ODK_DateOfSubmission]]),"00"))</f>
        <v>2023-11</v>
      </c>
    </row>
    <row r="3702" spans="1:15" x14ac:dyDescent="0.25">
      <c r="A3702" s="13">
        <v>3602031</v>
      </c>
      <c r="B3702" s="1">
        <v>360203121</v>
      </c>
      <c r="C3702" s="1">
        <v>2766</v>
      </c>
      <c r="D3702" s="66">
        <v>45254</v>
      </c>
      <c r="E3702" s="54">
        <v>131</v>
      </c>
      <c r="F3702" s="56" t="s">
        <v>96</v>
      </c>
      <c r="G3702" s="56" t="s">
        <v>175</v>
      </c>
      <c r="H3702" s="56" t="s">
        <v>1131</v>
      </c>
      <c r="I3702" s="56" t="s">
        <v>1136</v>
      </c>
      <c r="J3702" s="54" t="s">
        <v>1137</v>
      </c>
      <c r="K3702" s="1">
        <v>31.960626198</v>
      </c>
      <c r="L3702" s="1">
        <v>44.601623088799997</v>
      </c>
      <c r="M3702" s="1">
        <v>1</v>
      </c>
      <c r="N3702" s="9">
        <f>DATE(YEAR(TblLocations[[#This Row],[ODK_DateOfSubmission]]),MONTH(TblLocations[[#This Row],[ODK_DateOfSubmission]]),DAY(TblLocations[[#This Row],[ODK_DateOfSubmission]]))</f>
        <v>45254</v>
      </c>
      <c r="O3702" s="23" t="str">
        <f>_xlfn.CONCAT( YEAR(TblLocations[[#This Row],[ODK_DateOfSubmission]]), "-",TEXT( MONTH(TblLocations[[#This Row],[ODK_DateOfSubmission]]),"00"))</f>
        <v>2023-11</v>
      </c>
    </row>
    <row r="3703" spans="1:15" x14ac:dyDescent="0.25">
      <c r="A3703" s="13">
        <v>3603006</v>
      </c>
      <c r="B3703" s="1">
        <v>360300621</v>
      </c>
      <c r="C3703" s="1">
        <v>22815</v>
      </c>
      <c r="D3703" s="66">
        <v>45275</v>
      </c>
      <c r="E3703" s="54">
        <v>131</v>
      </c>
      <c r="F3703" s="56" t="s">
        <v>96</v>
      </c>
      <c r="G3703" s="56" t="s">
        <v>173</v>
      </c>
      <c r="H3703" s="56" t="s">
        <v>1138</v>
      </c>
      <c r="I3703" s="56" t="s">
        <v>1590</v>
      </c>
      <c r="J3703" s="54" t="s">
        <v>1591</v>
      </c>
      <c r="K3703" s="1">
        <v>31.991424241200001</v>
      </c>
      <c r="L3703" s="1">
        <v>44.931376145599998</v>
      </c>
      <c r="M3703" s="1">
        <v>1</v>
      </c>
      <c r="N3703" s="9">
        <f>DATE(YEAR(TblLocations[[#This Row],[ODK_DateOfSubmission]]),MONTH(TblLocations[[#This Row],[ODK_DateOfSubmission]]),DAY(TblLocations[[#This Row],[ODK_DateOfSubmission]]))</f>
        <v>45275</v>
      </c>
      <c r="O3703" s="23" t="str">
        <f>_xlfn.CONCAT( YEAR(TblLocations[[#This Row],[ODK_DateOfSubmission]]), "-",TEXT( MONTH(TblLocations[[#This Row],[ODK_DateOfSubmission]]),"00"))</f>
        <v>2023-12</v>
      </c>
    </row>
    <row r="3704" spans="1:15" x14ac:dyDescent="0.25">
      <c r="A3704" s="13">
        <v>3603034</v>
      </c>
      <c r="B3704" s="1">
        <v>360303421</v>
      </c>
      <c r="C3704" s="1">
        <v>25070</v>
      </c>
      <c r="D3704" s="66">
        <v>45283</v>
      </c>
      <c r="E3704" s="54">
        <v>131</v>
      </c>
      <c r="F3704" s="56" t="s">
        <v>96</v>
      </c>
      <c r="G3704" s="56" t="s">
        <v>173</v>
      </c>
      <c r="H3704" s="56" t="s">
        <v>1145</v>
      </c>
      <c r="I3704" s="56" t="s">
        <v>1559</v>
      </c>
      <c r="J3704" s="54" t="s">
        <v>897</v>
      </c>
      <c r="K3704" s="1">
        <v>32.070146295699999</v>
      </c>
      <c r="L3704" s="1">
        <v>44.767656880700002</v>
      </c>
      <c r="M3704" s="1">
        <v>1</v>
      </c>
      <c r="N3704" s="9">
        <f>DATE(YEAR(TblLocations[[#This Row],[ODK_DateOfSubmission]]),MONTH(TblLocations[[#This Row],[ODK_DateOfSubmission]]),DAY(TblLocations[[#This Row],[ODK_DateOfSubmission]]))</f>
        <v>45283</v>
      </c>
      <c r="O3704" s="23" t="str">
        <f>_xlfn.CONCAT( YEAR(TblLocations[[#This Row],[ODK_DateOfSubmission]]), "-",TEXT( MONTH(TblLocations[[#This Row],[ODK_DateOfSubmission]]),"00"))</f>
        <v>2023-12</v>
      </c>
    </row>
    <row r="3705" spans="1:15" x14ac:dyDescent="0.25">
      <c r="A3705" s="13">
        <v>3603044</v>
      </c>
      <c r="B3705" s="1">
        <v>360304421</v>
      </c>
      <c r="C3705" s="1">
        <v>25790</v>
      </c>
      <c r="D3705" s="66">
        <v>45284</v>
      </c>
      <c r="E3705" s="54">
        <v>131</v>
      </c>
      <c r="F3705" s="56" t="s">
        <v>96</v>
      </c>
      <c r="G3705" s="56" t="s">
        <v>173</v>
      </c>
      <c r="H3705" s="56" t="s">
        <v>1138</v>
      </c>
      <c r="I3705" s="56" t="s">
        <v>1139</v>
      </c>
      <c r="J3705" s="54" t="s">
        <v>1140</v>
      </c>
      <c r="K3705" s="1">
        <v>31.996962293100001</v>
      </c>
      <c r="L3705" s="1">
        <v>44.874578579599998</v>
      </c>
      <c r="M3705" s="1">
        <v>2</v>
      </c>
      <c r="N3705" s="9">
        <f>DATE(YEAR(TblLocations[[#This Row],[ODK_DateOfSubmission]]),MONTH(TblLocations[[#This Row],[ODK_DateOfSubmission]]),DAY(TblLocations[[#This Row],[ODK_DateOfSubmission]]))</f>
        <v>45284</v>
      </c>
      <c r="O3705" s="23" t="str">
        <f>_xlfn.CONCAT( YEAR(TblLocations[[#This Row],[ODK_DateOfSubmission]]), "-",TEXT( MONTH(TblLocations[[#This Row],[ODK_DateOfSubmission]]),"00"))</f>
        <v>2023-12</v>
      </c>
    </row>
    <row r="3706" spans="1:15" x14ac:dyDescent="0.25">
      <c r="A3706" s="13">
        <v>3603068</v>
      </c>
      <c r="B3706" s="1">
        <v>360306821</v>
      </c>
      <c r="C3706" s="1">
        <v>23749</v>
      </c>
      <c r="D3706" s="66">
        <v>45276</v>
      </c>
      <c r="E3706" s="54">
        <v>131</v>
      </c>
      <c r="F3706" s="56" t="s">
        <v>96</v>
      </c>
      <c r="G3706" s="56" t="s">
        <v>173</v>
      </c>
      <c r="H3706" s="56" t="s">
        <v>1138</v>
      </c>
      <c r="I3706" s="56" t="s">
        <v>1571</v>
      </c>
      <c r="J3706" s="54" t="s">
        <v>1572</v>
      </c>
      <c r="K3706" s="1">
        <v>31.9853588892</v>
      </c>
      <c r="L3706" s="1">
        <v>44.933945314100001</v>
      </c>
      <c r="M3706" s="1">
        <v>2</v>
      </c>
      <c r="N3706" s="9">
        <f>DATE(YEAR(TblLocations[[#This Row],[ODK_DateOfSubmission]]),MONTH(TblLocations[[#This Row],[ODK_DateOfSubmission]]),DAY(TblLocations[[#This Row],[ODK_DateOfSubmission]]))</f>
        <v>45276</v>
      </c>
      <c r="O3706" s="23" t="str">
        <f>_xlfn.CONCAT( YEAR(TblLocations[[#This Row],[ODK_DateOfSubmission]]), "-",TEXT( MONTH(TblLocations[[#This Row],[ODK_DateOfSubmission]]),"00"))</f>
        <v>2023-12</v>
      </c>
    </row>
    <row r="3707" spans="1:15" x14ac:dyDescent="0.25">
      <c r="A3707" s="13">
        <v>3603070</v>
      </c>
      <c r="B3707" s="1">
        <v>360307021</v>
      </c>
      <c r="C3707" s="1">
        <v>3367</v>
      </c>
      <c r="D3707" s="66">
        <v>45281</v>
      </c>
      <c r="E3707" s="54">
        <v>131</v>
      </c>
      <c r="F3707" s="56" t="s">
        <v>96</v>
      </c>
      <c r="G3707" s="56" t="s">
        <v>173</v>
      </c>
      <c r="H3707" s="56" t="s">
        <v>1138</v>
      </c>
      <c r="I3707" s="56" t="s">
        <v>1147</v>
      </c>
      <c r="J3707" s="54" t="s">
        <v>1148</v>
      </c>
      <c r="K3707" s="1">
        <v>32.007661261899997</v>
      </c>
      <c r="L3707" s="1">
        <v>44.922551677900003</v>
      </c>
      <c r="M3707" s="1">
        <v>0</v>
      </c>
      <c r="N3707" s="9">
        <f>DATE(YEAR(TblLocations[[#This Row],[ODK_DateOfSubmission]]),MONTH(TblLocations[[#This Row],[ODK_DateOfSubmission]]),DAY(TblLocations[[#This Row],[ODK_DateOfSubmission]]))</f>
        <v>45281</v>
      </c>
      <c r="O3707" s="23" t="str">
        <f>_xlfn.CONCAT( YEAR(TblLocations[[#This Row],[ODK_DateOfSubmission]]), "-",TEXT( MONTH(TblLocations[[#This Row],[ODK_DateOfSubmission]]),"00"))</f>
        <v>2023-12</v>
      </c>
    </row>
    <row r="3708" spans="1:15" x14ac:dyDescent="0.25">
      <c r="A3708" s="31">
        <v>3603070</v>
      </c>
      <c r="B3708" s="32">
        <v>360307021</v>
      </c>
      <c r="C3708" s="32">
        <v>3367</v>
      </c>
      <c r="D3708" s="67">
        <v>45281</v>
      </c>
      <c r="E3708" s="58">
        <v>131</v>
      </c>
      <c r="F3708" s="59" t="s">
        <v>96</v>
      </c>
      <c r="G3708" s="59" t="s">
        <v>173</v>
      </c>
      <c r="H3708" s="59" t="s">
        <v>1138</v>
      </c>
      <c r="I3708" s="59" t="s">
        <v>1147</v>
      </c>
      <c r="J3708" s="58" t="s">
        <v>1148</v>
      </c>
      <c r="K3708" s="32">
        <v>32.007661261899997</v>
      </c>
      <c r="L3708" s="32">
        <v>44.922551677900003</v>
      </c>
      <c r="M3708" s="32">
        <v>2</v>
      </c>
      <c r="N3708" s="60">
        <f>DATE(YEAR(TblLocations[[#This Row],[ODK_DateOfSubmission]]),MONTH(TblLocations[[#This Row],[ODK_DateOfSubmission]]),DAY(TblLocations[[#This Row],[ODK_DateOfSubmission]]))</f>
        <v>45281</v>
      </c>
      <c r="O3708" s="61" t="str">
        <f>_xlfn.CONCAT( YEAR(TblLocations[[#This Row],[ODK_DateOfSubmission]]), "-",TEXT( MONTH(TblLocations[[#This Row],[ODK_DateOfSubmission]]),"00"))</f>
        <v>2023-12</v>
      </c>
    </row>
  </sheetData>
  <phoneticPr fontId="7" type="noConversion"/>
  <conditionalFormatting sqref="A3124:A1048576 A1">
    <cfRule type="duplicateValues" dxfId="1" priority="4"/>
  </conditionalFormatting>
  <conditionalFormatting sqref="B613:B617">
    <cfRule type="duplicateValues" dxfId="0" priority="3"/>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B9941-EED1-44C2-A3DA-F27B7B6626FD}">
  <sheetPr>
    <tabColor theme="9" tint="-0.249977111117893"/>
  </sheetPr>
  <dimension ref="A1:P4460"/>
  <sheetViews>
    <sheetView workbookViewId="0">
      <pane ySplit="1" topLeftCell="A2" activePane="bottomLeft" state="frozen"/>
      <selection pane="bottomLeft"/>
    </sheetView>
  </sheetViews>
  <sheetFormatPr defaultColWidth="11.5703125" defaultRowHeight="15" x14ac:dyDescent="0.25"/>
  <cols>
    <col min="1" max="1" width="12.42578125" customWidth="1"/>
    <col min="2" max="2" width="11.28515625" customWidth="1"/>
    <col min="3" max="3" width="9.5703125" customWidth="1"/>
    <col min="4" max="4" width="24.42578125" style="10" customWidth="1"/>
    <col min="5" max="5" width="22" customWidth="1"/>
    <col min="6" max="6" width="15.42578125" customWidth="1"/>
    <col min="7" max="7" width="10.42578125" customWidth="1"/>
    <col min="8" max="8" width="13.7109375" customWidth="1"/>
    <col min="9" max="9" width="11.5703125" customWidth="1"/>
    <col min="10" max="10" width="11.85546875" customWidth="1"/>
    <col min="11" max="11" width="10.42578125" customWidth="1"/>
    <col min="12" max="12" width="12" customWidth="1"/>
    <col min="13" max="13" width="32.28515625" customWidth="1"/>
    <col min="14" max="14" width="22.7109375" bestFit="1" customWidth="1"/>
    <col min="15" max="15" width="17.140625" customWidth="1"/>
  </cols>
  <sheetData>
    <row r="1" spans="1:16" x14ac:dyDescent="0.25">
      <c r="A1" s="12" t="s">
        <v>1794</v>
      </c>
      <c r="B1" s="4" t="s">
        <v>199</v>
      </c>
      <c r="C1" s="4" t="s">
        <v>200</v>
      </c>
      <c r="D1" s="5" t="s">
        <v>201</v>
      </c>
      <c r="E1" s="4" t="s">
        <v>202</v>
      </c>
      <c r="F1" s="4" t="s">
        <v>53</v>
      </c>
      <c r="G1" s="4" t="s">
        <v>203</v>
      </c>
      <c r="H1" s="4" t="s">
        <v>204</v>
      </c>
      <c r="I1" s="4" t="s">
        <v>205</v>
      </c>
      <c r="J1" s="4" t="s">
        <v>206</v>
      </c>
      <c r="K1" s="4" t="s">
        <v>207</v>
      </c>
      <c r="L1" s="4" t="s">
        <v>208</v>
      </c>
      <c r="M1" s="4" t="s">
        <v>209</v>
      </c>
      <c r="N1" s="4" t="s">
        <v>50</v>
      </c>
      <c r="O1" s="4" t="s">
        <v>1773</v>
      </c>
      <c r="P1" s="11" t="s">
        <v>0</v>
      </c>
    </row>
    <row r="2" spans="1:16" x14ac:dyDescent="0.25">
      <c r="A2" s="13">
        <v>2101002</v>
      </c>
      <c r="B2" s="1"/>
      <c r="C2" s="1">
        <v>23647</v>
      </c>
      <c r="D2" s="6">
        <v>43261.604839814812</v>
      </c>
      <c r="E2" s="1">
        <v>1</v>
      </c>
      <c r="F2" s="1" t="s">
        <v>67</v>
      </c>
      <c r="G2" s="1" t="s">
        <v>125</v>
      </c>
      <c r="H2" s="1" t="s">
        <v>211</v>
      </c>
      <c r="I2" s="1" t="s">
        <v>212</v>
      </c>
      <c r="J2" s="1" t="s">
        <v>213</v>
      </c>
      <c r="K2" s="1">
        <v>34.420203306499999</v>
      </c>
      <c r="L2" s="1">
        <v>41.201458801000001</v>
      </c>
      <c r="M2" s="1">
        <v>12</v>
      </c>
      <c r="N2" s="1" t="s">
        <v>116</v>
      </c>
      <c r="O2" s="1">
        <v>12</v>
      </c>
      <c r="P2" t="str">
        <f>_xlfn.CONCAT( YEAR(TblOrigin[[#This Row],[ODK_DateOfSubmission]]), "-",TEXT( MONTH(TblOrigin[[#This Row],[ODK_DateOfSubmission]]),"00"))</f>
        <v>2018-06</v>
      </c>
    </row>
    <row r="3" spans="1:16" x14ac:dyDescent="0.25">
      <c r="A3" s="13">
        <v>2101020</v>
      </c>
      <c r="B3" s="1"/>
      <c r="C3" s="1">
        <v>23790</v>
      </c>
      <c r="D3" s="6">
        <v>43258.553373761577</v>
      </c>
      <c r="E3" s="1">
        <v>1</v>
      </c>
      <c r="F3" s="1" t="s">
        <v>67</v>
      </c>
      <c r="G3" s="1" t="s">
        <v>125</v>
      </c>
      <c r="H3" s="1" t="s">
        <v>214</v>
      </c>
      <c r="I3" s="1" t="s">
        <v>215</v>
      </c>
      <c r="J3" s="1" t="s">
        <v>216</v>
      </c>
      <c r="K3" s="1">
        <v>34.373790099499999</v>
      </c>
      <c r="L3" s="1">
        <v>41.0633148386</v>
      </c>
      <c r="M3" s="1">
        <v>18</v>
      </c>
      <c r="N3" s="1" t="s">
        <v>66</v>
      </c>
      <c r="O3" s="1">
        <v>18</v>
      </c>
      <c r="P3" t="str">
        <f>_xlfn.CONCAT( YEAR(TblOrigin[[#This Row],[ODK_DateOfSubmission]]), "-",TEXT( MONTH(TblOrigin[[#This Row],[ODK_DateOfSubmission]]),"00"))</f>
        <v>2018-06</v>
      </c>
    </row>
    <row r="4" spans="1:16" x14ac:dyDescent="0.25">
      <c r="A4" s="13">
        <v>2103001</v>
      </c>
      <c r="B4" s="1"/>
      <c r="C4" s="1">
        <v>248</v>
      </c>
      <c r="D4" s="6">
        <v>43257.878758680556</v>
      </c>
      <c r="E4" s="1">
        <v>1</v>
      </c>
      <c r="F4" s="1" t="s">
        <v>67</v>
      </c>
      <c r="G4" s="1" t="s">
        <v>121</v>
      </c>
      <c r="H4" s="1" t="s">
        <v>217</v>
      </c>
      <c r="I4" s="1" t="s">
        <v>218</v>
      </c>
      <c r="J4" s="1" t="s">
        <v>219</v>
      </c>
      <c r="K4" s="1">
        <v>34.366788054700002</v>
      </c>
      <c r="L4" s="1">
        <v>41.974433247900002</v>
      </c>
      <c r="M4" s="1">
        <v>20</v>
      </c>
      <c r="N4" s="1" t="s">
        <v>66</v>
      </c>
      <c r="O4" s="1">
        <v>20</v>
      </c>
      <c r="P4" t="str">
        <f>_xlfn.CONCAT( YEAR(TblOrigin[[#This Row],[ODK_DateOfSubmission]]), "-",TEXT( MONTH(TblOrigin[[#This Row],[ODK_DateOfSubmission]]),"00"))</f>
        <v>2018-06</v>
      </c>
    </row>
    <row r="5" spans="1:16" x14ac:dyDescent="0.25">
      <c r="A5" s="13">
        <v>2103001</v>
      </c>
      <c r="B5" s="1"/>
      <c r="C5" s="1">
        <v>248</v>
      </c>
      <c r="D5" s="6">
        <v>43308.681990428238</v>
      </c>
      <c r="E5" s="1">
        <v>2</v>
      </c>
      <c r="F5" s="1" t="s">
        <v>67</v>
      </c>
      <c r="G5" s="1" t="s">
        <v>121</v>
      </c>
      <c r="H5" s="1" t="s">
        <v>217</v>
      </c>
      <c r="I5" s="1" t="s">
        <v>218</v>
      </c>
      <c r="J5" s="1" t="s">
        <v>219</v>
      </c>
      <c r="K5" s="1">
        <v>34.366788054700002</v>
      </c>
      <c r="L5" s="1">
        <v>41.974433247900002</v>
      </c>
      <c r="M5" s="1">
        <v>20</v>
      </c>
      <c r="N5" s="1" t="s">
        <v>66</v>
      </c>
      <c r="O5" s="1">
        <v>20</v>
      </c>
      <c r="P5" t="str">
        <f>_xlfn.CONCAT( YEAR(TblOrigin[[#This Row],[ODK_DateOfSubmission]]), "-",TEXT( MONTH(TblOrigin[[#This Row],[ODK_DateOfSubmission]]),"00"))</f>
        <v>2018-07</v>
      </c>
    </row>
    <row r="6" spans="1:16" x14ac:dyDescent="0.25">
      <c r="A6" s="13">
        <v>2103001</v>
      </c>
      <c r="B6" s="1"/>
      <c r="C6" s="1">
        <v>248</v>
      </c>
      <c r="D6" s="6">
        <v>43342.669353969904</v>
      </c>
      <c r="E6" s="1">
        <v>3</v>
      </c>
      <c r="F6" s="1" t="s">
        <v>67</v>
      </c>
      <c r="G6" s="1" t="s">
        <v>121</v>
      </c>
      <c r="H6" s="1" t="s">
        <v>217</v>
      </c>
      <c r="I6" s="1" t="s">
        <v>218</v>
      </c>
      <c r="J6" s="1" t="s">
        <v>219</v>
      </c>
      <c r="K6" s="1">
        <v>34.366788054700002</v>
      </c>
      <c r="L6" s="1">
        <v>41.974433247900002</v>
      </c>
      <c r="M6" s="1">
        <v>20</v>
      </c>
      <c r="N6" s="1" t="s">
        <v>66</v>
      </c>
      <c r="O6" s="1">
        <v>20</v>
      </c>
      <c r="P6" t="str">
        <f>_xlfn.CONCAT( YEAR(TblOrigin[[#This Row],[ODK_DateOfSubmission]]), "-",TEXT( MONTH(TblOrigin[[#This Row],[ODK_DateOfSubmission]]),"00"))</f>
        <v>2018-08</v>
      </c>
    </row>
    <row r="7" spans="1:16" x14ac:dyDescent="0.25">
      <c r="A7" s="13">
        <v>2103001</v>
      </c>
      <c r="B7" s="1"/>
      <c r="C7" s="1">
        <v>248</v>
      </c>
      <c r="D7" s="6">
        <v>43399.577959490744</v>
      </c>
      <c r="E7" s="1">
        <v>5</v>
      </c>
      <c r="F7" s="1" t="s">
        <v>67</v>
      </c>
      <c r="G7" s="1" t="s">
        <v>121</v>
      </c>
      <c r="H7" s="1" t="s">
        <v>217</v>
      </c>
      <c r="I7" s="1" t="s">
        <v>218</v>
      </c>
      <c r="J7" s="1" t="s">
        <v>219</v>
      </c>
      <c r="K7" s="1">
        <v>34.366788054700002</v>
      </c>
      <c r="L7" s="1">
        <v>41.974433247900002</v>
      </c>
      <c r="M7" s="1">
        <v>20</v>
      </c>
      <c r="N7" s="1" t="s">
        <v>66</v>
      </c>
      <c r="O7" s="1">
        <v>20</v>
      </c>
      <c r="P7" t="str">
        <f>_xlfn.CONCAT( YEAR(TblOrigin[[#This Row],[ODK_DateOfSubmission]]), "-",TEXT( MONTH(TblOrigin[[#This Row],[ODK_DateOfSubmission]]),"00"))</f>
        <v>2018-10</v>
      </c>
    </row>
    <row r="8" spans="1:16" x14ac:dyDescent="0.25">
      <c r="A8" s="13">
        <v>2103003</v>
      </c>
      <c r="B8" s="1"/>
      <c r="C8" s="1">
        <v>252</v>
      </c>
      <c r="D8" s="6">
        <v>43260.784383020837</v>
      </c>
      <c r="E8" s="1">
        <v>1</v>
      </c>
      <c r="F8" s="1" t="s">
        <v>67</v>
      </c>
      <c r="G8" s="1" t="s">
        <v>121</v>
      </c>
      <c r="H8" s="1" t="s">
        <v>217</v>
      </c>
      <c r="I8" s="1" t="s">
        <v>220</v>
      </c>
      <c r="J8" s="1" t="s">
        <v>221</v>
      </c>
      <c r="K8" s="1">
        <v>34.364280129100003</v>
      </c>
      <c r="L8" s="1">
        <v>41.981453092999999</v>
      </c>
      <c r="M8" s="1">
        <v>24</v>
      </c>
      <c r="N8" s="1" t="s">
        <v>66</v>
      </c>
      <c r="O8" s="1">
        <v>24</v>
      </c>
      <c r="P8" t="str">
        <f>_xlfn.CONCAT( YEAR(TblOrigin[[#This Row],[ODK_DateOfSubmission]]), "-",TEXT( MONTH(TblOrigin[[#This Row],[ODK_DateOfSubmission]]),"00"))</f>
        <v>2018-06</v>
      </c>
    </row>
    <row r="9" spans="1:16" x14ac:dyDescent="0.25">
      <c r="A9" s="13">
        <v>2103003</v>
      </c>
      <c r="B9" s="1"/>
      <c r="C9" s="1">
        <v>252</v>
      </c>
      <c r="D9" s="6">
        <v>43309.652746990738</v>
      </c>
      <c r="E9" s="1">
        <v>2</v>
      </c>
      <c r="F9" s="1" t="s">
        <v>67</v>
      </c>
      <c r="G9" s="1" t="s">
        <v>121</v>
      </c>
      <c r="H9" s="1" t="s">
        <v>217</v>
      </c>
      <c r="I9" s="1" t="s">
        <v>220</v>
      </c>
      <c r="J9" s="1" t="s">
        <v>221</v>
      </c>
      <c r="K9" s="1">
        <v>34.364280129100003</v>
      </c>
      <c r="L9" s="1">
        <v>41.981453092999999</v>
      </c>
      <c r="M9" s="1">
        <v>24</v>
      </c>
      <c r="N9" s="1" t="s">
        <v>66</v>
      </c>
      <c r="O9" s="1">
        <v>24</v>
      </c>
      <c r="P9" t="str">
        <f>_xlfn.CONCAT( YEAR(TblOrigin[[#This Row],[ODK_DateOfSubmission]]), "-",TEXT( MONTH(TblOrigin[[#This Row],[ODK_DateOfSubmission]]),"00"))</f>
        <v>2018-07</v>
      </c>
    </row>
    <row r="10" spans="1:16" x14ac:dyDescent="0.25">
      <c r="A10" s="13">
        <v>2103003</v>
      </c>
      <c r="B10" s="1"/>
      <c r="C10" s="1">
        <v>252</v>
      </c>
      <c r="D10" s="6">
        <v>43343.554744212961</v>
      </c>
      <c r="E10" s="1">
        <v>3</v>
      </c>
      <c r="F10" s="1" t="s">
        <v>67</v>
      </c>
      <c r="G10" s="1" t="s">
        <v>121</v>
      </c>
      <c r="H10" s="1" t="s">
        <v>217</v>
      </c>
      <c r="I10" s="1" t="s">
        <v>220</v>
      </c>
      <c r="J10" s="1" t="s">
        <v>221</v>
      </c>
      <c r="K10" s="1">
        <v>34.364280129100003</v>
      </c>
      <c r="L10" s="1">
        <v>41.981453092999999</v>
      </c>
      <c r="M10" s="1">
        <v>24</v>
      </c>
      <c r="N10" s="1" t="s">
        <v>66</v>
      </c>
      <c r="O10" s="1">
        <v>24</v>
      </c>
      <c r="P10" t="str">
        <f>_xlfn.CONCAT( YEAR(TblOrigin[[#This Row],[ODK_DateOfSubmission]]), "-",TEXT( MONTH(TblOrigin[[#This Row],[ODK_DateOfSubmission]]),"00"))</f>
        <v>2018-08</v>
      </c>
    </row>
    <row r="11" spans="1:16" x14ac:dyDescent="0.25">
      <c r="A11" s="13">
        <v>2103003</v>
      </c>
      <c r="B11" s="1"/>
      <c r="C11" s="1">
        <v>252</v>
      </c>
      <c r="D11" s="6">
        <v>43400.500443831021</v>
      </c>
      <c r="E11" s="1">
        <v>5</v>
      </c>
      <c r="F11" s="1" t="s">
        <v>67</v>
      </c>
      <c r="G11" s="1" t="s">
        <v>121</v>
      </c>
      <c r="H11" s="1" t="s">
        <v>217</v>
      </c>
      <c r="I11" s="1" t="s">
        <v>220</v>
      </c>
      <c r="J11" s="1" t="s">
        <v>221</v>
      </c>
      <c r="K11" s="1">
        <v>34.364280129100003</v>
      </c>
      <c r="L11" s="1">
        <v>41.981453092999999</v>
      </c>
      <c r="M11" s="1">
        <v>24</v>
      </c>
      <c r="N11" s="1" t="s">
        <v>66</v>
      </c>
      <c r="O11" s="1">
        <v>24</v>
      </c>
      <c r="P11" t="str">
        <f>_xlfn.CONCAT( YEAR(TblOrigin[[#This Row],[ODK_DateOfSubmission]]), "-",TEXT( MONTH(TblOrigin[[#This Row],[ODK_DateOfSubmission]]),"00"))</f>
        <v>2018-10</v>
      </c>
    </row>
    <row r="12" spans="1:16" x14ac:dyDescent="0.25">
      <c r="A12" s="13">
        <v>2103005</v>
      </c>
      <c r="B12" s="1"/>
      <c r="C12" s="1">
        <v>250</v>
      </c>
      <c r="D12" s="6">
        <v>43258.633954629629</v>
      </c>
      <c r="E12" s="1">
        <v>1</v>
      </c>
      <c r="F12" s="1" t="s">
        <v>67</v>
      </c>
      <c r="G12" s="1" t="s">
        <v>121</v>
      </c>
      <c r="H12" s="1" t="s">
        <v>217</v>
      </c>
      <c r="I12" s="1" t="s">
        <v>222</v>
      </c>
      <c r="J12" s="1" t="s">
        <v>223</v>
      </c>
      <c r="K12" s="1">
        <v>34.367794222900002</v>
      </c>
      <c r="L12" s="1">
        <v>41.992720046999999</v>
      </c>
      <c r="M12" s="1">
        <v>30</v>
      </c>
      <c r="N12" s="1" t="s">
        <v>66</v>
      </c>
      <c r="O12" s="1">
        <v>30</v>
      </c>
      <c r="P12" t="str">
        <f>_xlfn.CONCAT( YEAR(TblOrigin[[#This Row],[ODK_DateOfSubmission]]), "-",TEXT( MONTH(TblOrigin[[#This Row],[ODK_DateOfSubmission]]),"00"))</f>
        <v>2018-06</v>
      </c>
    </row>
    <row r="13" spans="1:16" x14ac:dyDescent="0.25">
      <c r="A13" s="13">
        <v>2103005</v>
      </c>
      <c r="B13" s="1"/>
      <c r="C13" s="1">
        <v>250</v>
      </c>
      <c r="D13" s="6">
        <v>43308.682331331016</v>
      </c>
      <c r="E13" s="1">
        <v>2</v>
      </c>
      <c r="F13" s="1" t="s">
        <v>67</v>
      </c>
      <c r="G13" s="1" t="s">
        <v>121</v>
      </c>
      <c r="H13" s="1" t="s">
        <v>217</v>
      </c>
      <c r="I13" s="1" t="s">
        <v>222</v>
      </c>
      <c r="J13" s="1" t="s">
        <v>223</v>
      </c>
      <c r="K13" s="1">
        <v>34.367794222900002</v>
      </c>
      <c r="L13" s="1">
        <v>41.992720046999999</v>
      </c>
      <c r="M13" s="1">
        <v>30</v>
      </c>
      <c r="N13" s="1" t="s">
        <v>66</v>
      </c>
      <c r="O13" s="1">
        <v>30</v>
      </c>
      <c r="P13" t="str">
        <f>_xlfn.CONCAT( YEAR(TblOrigin[[#This Row],[ODK_DateOfSubmission]]), "-",TEXT( MONTH(TblOrigin[[#This Row],[ODK_DateOfSubmission]]),"00"))</f>
        <v>2018-07</v>
      </c>
    </row>
    <row r="14" spans="1:16" x14ac:dyDescent="0.25">
      <c r="A14" s="13">
        <v>2103005</v>
      </c>
      <c r="B14" s="1"/>
      <c r="C14" s="1">
        <v>250</v>
      </c>
      <c r="D14" s="6">
        <v>43342.669381400461</v>
      </c>
      <c r="E14" s="1">
        <v>3</v>
      </c>
      <c r="F14" s="1" t="s">
        <v>67</v>
      </c>
      <c r="G14" s="1" t="s">
        <v>121</v>
      </c>
      <c r="H14" s="1" t="s">
        <v>217</v>
      </c>
      <c r="I14" s="1" t="s">
        <v>222</v>
      </c>
      <c r="J14" s="1" t="s">
        <v>223</v>
      </c>
      <c r="K14" s="1">
        <v>34.367794222900002</v>
      </c>
      <c r="L14" s="1">
        <v>41.992720046999999</v>
      </c>
      <c r="M14" s="1">
        <v>30</v>
      </c>
      <c r="N14" s="1" t="s">
        <v>66</v>
      </c>
      <c r="O14" s="1">
        <v>30</v>
      </c>
      <c r="P14" t="str">
        <f>_xlfn.CONCAT( YEAR(TblOrigin[[#This Row],[ODK_DateOfSubmission]]), "-",TEXT( MONTH(TblOrigin[[#This Row],[ODK_DateOfSubmission]]),"00"))</f>
        <v>2018-08</v>
      </c>
    </row>
    <row r="15" spans="1:16" x14ac:dyDescent="0.25">
      <c r="A15" s="13">
        <v>2103005</v>
      </c>
      <c r="B15" s="1"/>
      <c r="C15" s="1">
        <v>250</v>
      </c>
      <c r="D15" s="6">
        <v>43399.578161192127</v>
      </c>
      <c r="E15" s="1">
        <v>5</v>
      </c>
      <c r="F15" s="1" t="s">
        <v>67</v>
      </c>
      <c r="G15" s="1" t="s">
        <v>121</v>
      </c>
      <c r="H15" s="1" t="s">
        <v>217</v>
      </c>
      <c r="I15" s="1" t="s">
        <v>222</v>
      </c>
      <c r="J15" s="1" t="s">
        <v>223</v>
      </c>
      <c r="K15" s="1">
        <v>34.367794222900002</v>
      </c>
      <c r="L15" s="1">
        <v>41.992720046999999</v>
      </c>
      <c r="M15" s="1">
        <v>30</v>
      </c>
      <c r="N15" s="1" t="s">
        <v>66</v>
      </c>
      <c r="O15" s="1">
        <v>30</v>
      </c>
      <c r="P15" t="str">
        <f>_xlfn.CONCAT( YEAR(TblOrigin[[#This Row],[ODK_DateOfSubmission]]), "-",TEXT( MONTH(TblOrigin[[#This Row],[ODK_DateOfSubmission]]),"00"))</f>
        <v>2018-10</v>
      </c>
    </row>
    <row r="16" spans="1:16" x14ac:dyDescent="0.25">
      <c r="A16" s="13">
        <v>2103006</v>
      </c>
      <c r="B16" s="1"/>
      <c r="C16" s="1">
        <v>251</v>
      </c>
      <c r="D16" s="6">
        <v>43260.784282256944</v>
      </c>
      <c r="E16" s="1">
        <v>1</v>
      </c>
      <c r="F16" s="1" t="s">
        <v>67</v>
      </c>
      <c r="G16" s="1" t="s">
        <v>121</v>
      </c>
      <c r="H16" s="1" t="s">
        <v>217</v>
      </c>
      <c r="I16" s="1" t="s">
        <v>224</v>
      </c>
      <c r="J16" s="1" t="s">
        <v>225</v>
      </c>
      <c r="K16" s="1">
        <v>34.377490889800001</v>
      </c>
      <c r="L16" s="1">
        <v>41.983374618299997</v>
      </c>
      <c r="M16" s="1">
        <v>90</v>
      </c>
      <c r="N16" s="1" t="s">
        <v>66</v>
      </c>
      <c r="O16" s="1">
        <v>90</v>
      </c>
      <c r="P16" t="str">
        <f>_xlfn.CONCAT( YEAR(TblOrigin[[#This Row],[ODK_DateOfSubmission]]), "-",TEXT( MONTH(TblOrigin[[#This Row],[ODK_DateOfSubmission]]),"00"))</f>
        <v>2018-06</v>
      </c>
    </row>
    <row r="17" spans="1:16" x14ac:dyDescent="0.25">
      <c r="A17" s="13">
        <v>2103006</v>
      </c>
      <c r="B17" s="1"/>
      <c r="C17" s="1">
        <v>251</v>
      </c>
      <c r="D17" s="6">
        <v>43309.64029166667</v>
      </c>
      <c r="E17" s="1">
        <v>2</v>
      </c>
      <c r="F17" s="1" t="s">
        <v>67</v>
      </c>
      <c r="G17" s="1" t="s">
        <v>121</v>
      </c>
      <c r="H17" s="1" t="s">
        <v>217</v>
      </c>
      <c r="I17" s="1" t="s">
        <v>224</v>
      </c>
      <c r="J17" s="1" t="s">
        <v>225</v>
      </c>
      <c r="K17" s="1">
        <v>34.377490889800001</v>
      </c>
      <c r="L17" s="1">
        <v>41.983374618299997</v>
      </c>
      <c r="M17" s="1">
        <v>90</v>
      </c>
      <c r="N17" s="1" t="s">
        <v>66</v>
      </c>
      <c r="O17" s="1">
        <v>90</v>
      </c>
      <c r="P17" t="str">
        <f>_xlfn.CONCAT( YEAR(TblOrigin[[#This Row],[ODK_DateOfSubmission]]), "-",TEXT( MONTH(TblOrigin[[#This Row],[ODK_DateOfSubmission]]),"00"))</f>
        <v>2018-07</v>
      </c>
    </row>
    <row r="18" spans="1:16" x14ac:dyDescent="0.25">
      <c r="A18" s="13">
        <v>2103006</v>
      </c>
      <c r="B18" s="1"/>
      <c r="C18" s="1">
        <v>251</v>
      </c>
      <c r="D18" s="6">
        <v>43342.669398379629</v>
      </c>
      <c r="E18" s="1">
        <v>3</v>
      </c>
      <c r="F18" s="1" t="s">
        <v>67</v>
      </c>
      <c r="G18" s="1" t="s">
        <v>121</v>
      </c>
      <c r="H18" s="1" t="s">
        <v>217</v>
      </c>
      <c r="I18" s="1" t="s">
        <v>224</v>
      </c>
      <c r="J18" s="1" t="s">
        <v>225</v>
      </c>
      <c r="K18" s="1">
        <v>34.377490889800001</v>
      </c>
      <c r="L18" s="1">
        <v>41.983374618299997</v>
      </c>
      <c r="M18" s="1">
        <v>90</v>
      </c>
      <c r="N18" s="1" t="s">
        <v>66</v>
      </c>
      <c r="O18" s="1">
        <v>90</v>
      </c>
      <c r="P18" t="str">
        <f>_xlfn.CONCAT( YEAR(TblOrigin[[#This Row],[ODK_DateOfSubmission]]), "-",TEXT( MONTH(TblOrigin[[#This Row],[ODK_DateOfSubmission]]),"00"))</f>
        <v>2018-08</v>
      </c>
    </row>
    <row r="19" spans="1:16" x14ac:dyDescent="0.25">
      <c r="A19" s="13">
        <v>2103006</v>
      </c>
      <c r="B19" s="1"/>
      <c r="C19" s="1">
        <v>251</v>
      </c>
      <c r="D19" s="6">
        <v>43400.500436226852</v>
      </c>
      <c r="E19" s="1">
        <v>5</v>
      </c>
      <c r="F19" s="1" t="s">
        <v>67</v>
      </c>
      <c r="G19" s="1" t="s">
        <v>121</v>
      </c>
      <c r="H19" s="1" t="s">
        <v>217</v>
      </c>
      <c r="I19" s="1" t="s">
        <v>224</v>
      </c>
      <c r="J19" s="1" t="s">
        <v>225</v>
      </c>
      <c r="K19" s="1">
        <v>34.377490889800001</v>
      </c>
      <c r="L19" s="1">
        <v>41.983374618299997</v>
      </c>
      <c r="M19" s="1">
        <v>90</v>
      </c>
      <c r="N19" s="1" t="s">
        <v>66</v>
      </c>
      <c r="O19" s="1">
        <v>90</v>
      </c>
      <c r="P19" t="str">
        <f>_xlfn.CONCAT( YEAR(TblOrigin[[#This Row],[ODK_DateOfSubmission]]), "-",TEXT( MONTH(TblOrigin[[#This Row],[ODK_DateOfSubmission]]),"00"))</f>
        <v>2018-10</v>
      </c>
    </row>
    <row r="20" spans="1:16" x14ac:dyDescent="0.25">
      <c r="A20" s="13">
        <v>2103007</v>
      </c>
      <c r="B20" s="1"/>
      <c r="C20" s="1">
        <v>253</v>
      </c>
      <c r="D20" s="6">
        <v>43260.832058680557</v>
      </c>
      <c r="E20" s="1">
        <v>1</v>
      </c>
      <c r="F20" s="1" t="s">
        <v>67</v>
      </c>
      <c r="G20" s="1" t="s">
        <v>121</v>
      </c>
      <c r="H20" s="1" t="s">
        <v>217</v>
      </c>
      <c r="I20" s="1" t="s">
        <v>226</v>
      </c>
      <c r="J20" s="1" t="s">
        <v>227</v>
      </c>
      <c r="K20" s="1">
        <v>34.371505609099998</v>
      </c>
      <c r="L20" s="1">
        <v>41.974901279400001</v>
      </c>
      <c r="M20" s="1">
        <v>24</v>
      </c>
      <c r="N20" s="1" t="s">
        <v>66</v>
      </c>
      <c r="O20" s="1">
        <v>24</v>
      </c>
      <c r="P20" t="str">
        <f>_xlfn.CONCAT( YEAR(TblOrigin[[#This Row],[ODK_DateOfSubmission]]), "-",TEXT( MONTH(TblOrigin[[#This Row],[ODK_DateOfSubmission]]),"00"))</f>
        <v>2018-06</v>
      </c>
    </row>
    <row r="21" spans="1:16" x14ac:dyDescent="0.25">
      <c r="A21" s="13">
        <v>2103007</v>
      </c>
      <c r="B21" s="1"/>
      <c r="C21" s="1">
        <v>253</v>
      </c>
      <c r="D21" s="6">
        <v>43309.667999340279</v>
      </c>
      <c r="E21" s="1">
        <v>2</v>
      </c>
      <c r="F21" s="1" t="s">
        <v>67</v>
      </c>
      <c r="G21" s="1" t="s">
        <v>121</v>
      </c>
      <c r="H21" s="1" t="s">
        <v>217</v>
      </c>
      <c r="I21" s="1" t="s">
        <v>226</v>
      </c>
      <c r="J21" s="1" t="s">
        <v>227</v>
      </c>
      <c r="K21" s="1">
        <v>34.371505609099998</v>
      </c>
      <c r="L21" s="1">
        <v>41.974901279400001</v>
      </c>
      <c r="M21" s="1">
        <v>24</v>
      </c>
      <c r="N21" s="1" t="s">
        <v>66</v>
      </c>
      <c r="O21" s="1">
        <v>24</v>
      </c>
      <c r="P21" t="str">
        <f>_xlfn.CONCAT( YEAR(TblOrigin[[#This Row],[ODK_DateOfSubmission]]), "-",TEXT( MONTH(TblOrigin[[#This Row],[ODK_DateOfSubmission]]),"00"))</f>
        <v>2018-07</v>
      </c>
    </row>
    <row r="22" spans="1:16" x14ac:dyDescent="0.25">
      <c r="A22" s="13">
        <v>2103007</v>
      </c>
      <c r="B22" s="1"/>
      <c r="C22" s="1">
        <v>253</v>
      </c>
      <c r="D22" s="6">
        <v>43343.554804548614</v>
      </c>
      <c r="E22" s="1">
        <v>3</v>
      </c>
      <c r="F22" s="1" t="s">
        <v>67</v>
      </c>
      <c r="G22" s="1" t="s">
        <v>121</v>
      </c>
      <c r="H22" s="1" t="s">
        <v>217</v>
      </c>
      <c r="I22" s="1" t="s">
        <v>226</v>
      </c>
      <c r="J22" s="1" t="s">
        <v>227</v>
      </c>
      <c r="K22" s="1">
        <v>34.371505609099998</v>
      </c>
      <c r="L22" s="1">
        <v>41.974901279400001</v>
      </c>
      <c r="M22" s="1">
        <v>24</v>
      </c>
      <c r="N22" s="1" t="s">
        <v>66</v>
      </c>
      <c r="O22" s="1">
        <v>24</v>
      </c>
      <c r="P22" t="str">
        <f>_xlfn.CONCAT( YEAR(TblOrigin[[#This Row],[ODK_DateOfSubmission]]), "-",TEXT( MONTH(TblOrigin[[#This Row],[ODK_DateOfSubmission]]),"00"))</f>
        <v>2018-08</v>
      </c>
    </row>
    <row r="23" spans="1:16" x14ac:dyDescent="0.25">
      <c r="A23" s="13">
        <v>2103007</v>
      </c>
      <c r="B23" s="1"/>
      <c r="C23" s="1">
        <v>253</v>
      </c>
      <c r="D23" s="6">
        <v>43400.950902118057</v>
      </c>
      <c r="E23" s="1">
        <v>5</v>
      </c>
      <c r="F23" s="1" t="s">
        <v>67</v>
      </c>
      <c r="G23" s="1" t="s">
        <v>121</v>
      </c>
      <c r="H23" s="1" t="s">
        <v>217</v>
      </c>
      <c r="I23" s="1" t="s">
        <v>226</v>
      </c>
      <c r="J23" s="1" t="s">
        <v>227</v>
      </c>
      <c r="K23" s="1">
        <v>34.371505609099998</v>
      </c>
      <c r="L23" s="1">
        <v>41.974901279400001</v>
      </c>
      <c r="M23" s="1">
        <v>24</v>
      </c>
      <c r="N23" s="1" t="s">
        <v>66</v>
      </c>
      <c r="O23" s="1">
        <v>24</v>
      </c>
      <c r="P23" t="str">
        <f>_xlfn.CONCAT( YEAR(TblOrigin[[#This Row],[ODK_DateOfSubmission]]), "-",TEXT( MONTH(TblOrigin[[#This Row],[ODK_DateOfSubmission]]),"00"))</f>
        <v>2018-10</v>
      </c>
    </row>
    <row r="24" spans="1:16" x14ac:dyDescent="0.25">
      <c r="A24" s="13">
        <v>2103008</v>
      </c>
      <c r="B24" s="1"/>
      <c r="C24" s="1">
        <v>249</v>
      </c>
      <c r="D24" s="6">
        <v>43258.603746875</v>
      </c>
      <c r="E24" s="1">
        <v>1</v>
      </c>
      <c r="F24" s="1" t="s">
        <v>67</v>
      </c>
      <c r="G24" s="1" t="s">
        <v>121</v>
      </c>
      <c r="H24" s="1" t="s">
        <v>217</v>
      </c>
      <c r="I24" s="1" t="s">
        <v>228</v>
      </c>
      <c r="J24" s="1" t="s">
        <v>229</v>
      </c>
      <c r="K24" s="1">
        <v>34.368378021700003</v>
      </c>
      <c r="L24" s="1">
        <v>41.995760453899997</v>
      </c>
      <c r="M24" s="1">
        <v>27</v>
      </c>
      <c r="N24" s="1" t="s">
        <v>66</v>
      </c>
      <c r="O24" s="1">
        <v>27</v>
      </c>
      <c r="P24" t="str">
        <f>_xlfn.CONCAT( YEAR(TblOrigin[[#This Row],[ODK_DateOfSubmission]]), "-",TEXT( MONTH(TblOrigin[[#This Row],[ODK_DateOfSubmission]]),"00"))</f>
        <v>2018-06</v>
      </c>
    </row>
    <row r="25" spans="1:16" x14ac:dyDescent="0.25">
      <c r="A25" s="13">
        <v>2103008</v>
      </c>
      <c r="B25" s="1"/>
      <c r="C25" s="1">
        <v>249</v>
      </c>
      <c r="D25" s="6">
        <v>43308.682098414349</v>
      </c>
      <c r="E25" s="1">
        <v>2</v>
      </c>
      <c r="F25" s="1" t="s">
        <v>67</v>
      </c>
      <c r="G25" s="1" t="s">
        <v>121</v>
      </c>
      <c r="H25" s="1" t="s">
        <v>217</v>
      </c>
      <c r="I25" s="1" t="s">
        <v>228</v>
      </c>
      <c r="J25" s="1" t="s">
        <v>229</v>
      </c>
      <c r="K25" s="1">
        <v>34.368378021700003</v>
      </c>
      <c r="L25" s="1">
        <v>41.995760453899997</v>
      </c>
      <c r="M25" s="1">
        <v>27</v>
      </c>
      <c r="N25" s="1" t="s">
        <v>66</v>
      </c>
      <c r="O25" s="1">
        <v>27</v>
      </c>
      <c r="P25" t="str">
        <f>_xlfn.CONCAT( YEAR(TblOrigin[[#This Row],[ODK_DateOfSubmission]]), "-",TEXT( MONTH(TblOrigin[[#This Row],[ODK_DateOfSubmission]]),"00"))</f>
        <v>2018-07</v>
      </c>
    </row>
    <row r="26" spans="1:16" x14ac:dyDescent="0.25">
      <c r="A26" s="13">
        <v>2103008</v>
      </c>
      <c r="B26" s="1"/>
      <c r="C26" s="1">
        <v>249</v>
      </c>
      <c r="D26" s="6">
        <v>43342.669369131945</v>
      </c>
      <c r="E26" s="1">
        <v>3</v>
      </c>
      <c r="F26" s="1" t="s">
        <v>67</v>
      </c>
      <c r="G26" s="1" t="s">
        <v>121</v>
      </c>
      <c r="H26" s="1" t="s">
        <v>217</v>
      </c>
      <c r="I26" s="1" t="s">
        <v>228</v>
      </c>
      <c r="J26" s="1" t="s">
        <v>229</v>
      </c>
      <c r="K26" s="1">
        <v>34.368378021700003</v>
      </c>
      <c r="L26" s="1">
        <v>41.995760453899997</v>
      </c>
      <c r="M26" s="1">
        <v>27</v>
      </c>
      <c r="N26" s="1" t="s">
        <v>66</v>
      </c>
      <c r="O26" s="1">
        <v>27</v>
      </c>
      <c r="P26" t="str">
        <f>_xlfn.CONCAT( YEAR(TblOrigin[[#This Row],[ODK_DateOfSubmission]]), "-",TEXT( MONTH(TblOrigin[[#This Row],[ODK_DateOfSubmission]]),"00"))</f>
        <v>2018-08</v>
      </c>
    </row>
    <row r="27" spans="1:16" x14ac:dyDescent="0.25">
      <c r="A27" s="13">
        <v>2103008</v>
      </c>
      <c r="B27" s="1"/>
      <c r="C27" s="1">
        <v>249</v>
      </c>
      <c r="D27" s="6">
        <v>43399.578150150461</v>
      </c>
      <c r="E27" s="1">
        <v>5</v>
      </c>
      <c r="F27" s="1" t="s">
        <v>67</v>
      </c>
      <c r="G27" s="1" t="s">
        <v>121</v>
      </c>
      <c r="H27" s="1" t="s">
        <v>217</v>
      </c>
      <c r="I27" s="1" t="s">
        <v>228</v>
      </c>
      <c r="J27" s="1" t="s">
        <v>229</v>
      </c>
      <c r="K27" s="1">
        <v>34.368378021700003</v>
      </c>
      <c r="L27" s="1">
        <v>41.995760453899997</v>
      </c>
      <c r="M27" s="1">
        <v>27</v>
      </c>
      <c r="N27" s="1" t="s">
        <v>66</v>
      </c>
      <c r="O27" s="1">
        <v>27</v>
      </c>
      <c r="P27" t="str">
        <f>_xlfn.CONCAT( YEAR(TblOrigin[[#This Row],[ODK_DateOfSubmission]]), "-",TEXT( MONTH(TblOrigin[[#This Row],[ODK_DateOfSubmission]]),"00"))</f>
        <v>2018-10</v>
      </c>
    </row>
    <row r="28" spans="1:16" x14ac:dyDescent="0.25">
      <c r="A28" s="13">
        <v>2104001</v>
      </c>
      <c r="B28" s="1"/>
      <c r="C28" s="1">
        <v>200</v>
      </c>
      <c r="D28" s="6">
        <v>43256.786436608796</v>
      </c>
      <c r="E28" s="1">
        <v>1</v>
      </c>
      <c r="F28" s="1" t="s">
        <v>67</v>
      </c>
      <c r="G28" s="1" t="s">
        <v>141</v>
      </c>
      <c r="H28" s="1" t="s">
        <v>230</v>
      </c>
      <c r="I28" s="1" t="s">
        <v>231</v>
      </c>
      <c r="J28" s="1" t="s">
        <v>232</v>
      </c>
      <c r="K28" s="1">
        <v>34.484087335200002</v>
      </c>
      <c r="L28" s="1">
        <v>41.917922220999998</v>
      </c>
      <c r="M28" s="1">
        <v>2</v>
      </c>
      <c r="N28" s="1" t="s">
        <v>66</v>
      </c>
      <c r="O28" s="1">
        <v>2</v>
      </c>
      <c r="P28" t="str">
        <f>_xlfn.CONCAT( YEAR(TblOrigin[[#This Row],[ODK_DateOfSubmission]]), "-",TEXT( MONTH(TblOrigin[[#This Row],[ODK_DateOfSubmission]]),"00"))</f>
        <v>2018-06</v>
      </c>
    </row>
    <row r="29" spans="1:16" x14ac:dyDescent="0.25">
      <c r="A29" s="13">
        <v>2105006</v>
      </c>
      <c r="B29" s="1"/>
      <c r="C29" s="1">
        <v>22864</v>
      </c>
      <c r="D29" s="6">
        <v>43292.453130358794</v>
      </c>
      <c r="E29" s="1">
        <v>2</v>
      </c>
      <c r="F29" s="1" t="s">
        <v>67</v>
      </c>
      <c r="G29" s="1" t="s">
        <v>128</v>
      </c>
      <c r="H29" s="1" t="s">
        <v>233</v>
      </c>
      <c r="I29" s="1" t="s">
        <v>234</v>
      </c>
      <c r="J29" s="1" t="s">
        <v>235</v>
      </c>
      <c r="K29" s="1">
        <v>33.271725399899999</v>
      </c>
      <c r="L29" s="1">
        <v>43.7984546681</v>
      </c>
      <c r="M29" s="1">
        <v>2</v>
      </c>
      <c r="N29" s="1" t="s">
        <v>66</v>
      </c>
      <c r="O29" s="1">
        <v>2</v>
      </c>
      <c r="P29" t="str">
        <f>_xlfn.CONCAT( YEAR(TblOrigin[[#This Row],[ODK_DateOfSubmission]]), "-",TEXT( MONTH(TblOrigin[[#This Row],[ODK_DateOfSubmission]]),"00"))</f>
        <v>2018-07</v>
      </c>
    </row>
    <row r="30" spans="1:16" x14ac:dyDescent="0.25">
      <c r="A30" s="13">
        <v>2105013</v>
      </c>
      <c r="B30" s="1"/>
      <c r="C30" s="1">
        <v>169</v>
      </c>
      <c r="D30" s="6">
        <v>43233.773050925927</v>
      </c>
      <c r="E30" s="1">
        <v>1</v>
      </c>
      <c r="F30" s="1" t="s">
        <v>67</v>
      </c>
      <c r="G30" s="1" t="s">
        <v>128</v>
      </c>
      <c r="H30" s="1" t="s">
        <v>236</v>
      </c>
      <c r="I30" s="1" t="s">
        <v>237</v>
      </c>
      <c r="J30" s="1" t="s">
        <v>238</v>
      </c>
      <c r="K30" s="1">
        <v>33.3638970664</v>
      </c>
      <c r="L30" s="1">
        <v>43.794916757599999</v>
      </c>
      <c r="M30" s="1">
        <v>14</v>
      </c>
      <c r="N30" s="1" t="s">
        <v>66</v>
      </c>
      <c r="O30" s="1">
        <v>14</v>
      </c>
      <c r="P30" t="str">
        <f>_xlfn.CONCAT( YEAR(TblOrigin[[#This Row],[ODK_DateOfSubmission]]), "-",TEXT( MONTH(TblOrigin[[#This Row],[ODK_DateOfSubmission]]),"00"))</f>
        <v>2018-05</v>
      </c>
    </row>
    <row r="31" spans="1:16" x14ac:dyDescent="0.25">
      <c r="A31" s="13">
        <v>2105027</v>
      </c>
      <c r="B31" s="1"/>
      <c r="C31" s="1">
        <v>324</v>
      </c>
      <c r="D31" s="6">
        <v>43233.107241087964</v>
      </c>
      <c r="E31" s="1">
        <v>1</v>
      </c>
      <c r="F31" s="1" t="s">
        <v>67</v>
      </c>
      <c r="G31" s="1" t="s">
        <v>128</v>
      </c>
      <c r="H31" s="1" t="s">
        <v>233</v>
      </c>
      <c r="I31" s="1" t="s">
        <v>239</v>
      </c>
      <c r="J31" s="1" t="s">
        <v>240</v>
      </c>
      <c r="K31" s="1">
        <v>33.3027930234</v>
      </c>
      <c r="L31" s="1">
        <v>43.752279838299998</v>
      </c>
      <c r="M31" s="1">
        <v>12</v>
      </c>
      <c r="N31" s="1" t="s">
        <v>66</v>
      </c>
      <c r="O31" s="1">
        <v>12</v>
      </c>
      <c r="P31" t="str">
        <f>_xlfn.CONCAT( YEAR(TblOrigin[[#This Row],[ODK_DateOfSubmission]]), "-",TEXT( MONTH(TblOrigin[[#This Row],[ODK_DateOfSubmission]]),"00"))</f>
        <v>2018-05</v>
      </c>
    </row>
    <row r="32" spans="1:16" x14ac:dyDescent="0.25">
      <c r="A32" s="13">
        <v>2105027</v>
      </c>
      <c r="B32" s="1"/>
      <c r="C32" s="1">
        <v>324</v>
      </c>
      <c r="D32" s="6">
        <v>43292.407351539354</v>
      </c>
      <c r="E32" s="1">
        <v>2</v>
      </c>
      <c r="F32" s="1" t="s">
        <v>67</v>
      </c>
      <c r="G32" s="1" t="s">
        <v>128</v>
      </c>
      <c r="H32" s="1" t="s">
        <v>233</v>
      </c>
      <c r="I32" s="1" t="s">
        <v>239</v>
      </c>
      <c r="J32" s="1" t="s">
        <v>240</v>
      </c>
      <c r="K32" s="1">
        <v>33.3027930234</v>
      </c>
      <c r="L32" s="1">
        <v>43.752279838299998</v>
      </c>
      <c r="M32" s="1">
        <v>4</v>
      </c>
      <c r="N32" s="1" t="s">
        <v>66</v>
      </c>
      <c r="O32" s="1">
        <v>4</v>
      </c>
      <c r="P32" t="str">
        <f>_xlfn.CONCAT( YEAR(TblOrigin[[#This Row],[ODK_DateOfSubmission]]), "-",TEXT( MONTH(TblOrigin[[#This Row],[ODK_DateOfSubmission]]),"00"))</f>
        <v>2018-07</v>
      </c>
    </row>
    <row r="33" spans="1:16" x14ac:dyDescent="0.25">
      <c r="A33" s="13">
        <v>2105027</v>
      </c>
      <c r="B33" s="1"/>
      <c r="C33" s="1">
        <v>324</v>
      </c>
      <c r="D33" s="6">
        <v>43357.649707870369</v>
      </c>
      <c r="E33" s="1">
        <v>4</v>
      </c>
      <c r="F33" s="1" t="s">
        <v>67</v>
      </c>
      <c r="G33" s="1" t="s">
        <v>128</v>
      </c>
      <c r="H33" s="1" t="s">
        <v>233</v>
      </c>
      <c r="I33" s="1" t="s">
        <v>239</v>
      </c>
      <c r="J33" s="1" t="s">
        <v>240</v>
      </c>
      <c r="K33" s="1">
        <v>33.3027930234</v>
      </c>
      <c r="L33" s="1">
        <v>43.752279838299998</v>
      </c>
      <c r="M33" s="1">
        <v>4</v>
      </c>
      <c r="N33" s="1" t="s">
        <v>66</v>
      </c>
      <c r="O33" s="1">
        <v>4</v>
      </c>
      <c r="P33" t="str">
        <f>_xlfn.CONCAT( YEAR(TblOrigin[[#This Row],[ODK_DateOfSubmission]]), "-",TEXT( MONTH(TblOrigin[[#This Row],[ODK_DateOfSubmission]]),"00"))</f>
        <v>2018-09</v>
      </c>
    </row>
    <row r="34" spans="1:16" x14ac:dyDescent="0.25">
      <c r="A34" s="13">
        <v>2105044</v>
      </c>
      <c r="B34" s="1"/>
      <c r="C34" s="1">
        <v>173</v>
      </c>
      <c r="D34" s="6">
        <v>43329.926057094905</v>
      </c>
      <c r="E34" s="1">
        <v>3</v>
      </c>
      <c r="F34" s="1" t="s">
        <v>67</v>
      </c>
      <c r="G34" s="1" t="s">
        <v>128</v>
      </c>
      <c r="H34" s="1" t="s">
        <v>236</v>
      </c>
      <c r="I34" s="1" t="s">
        <v>241</v>
      </c>
      <c r="J34" s="1" t="s">
        <v>242</v>
      </c>
      <c r="K34" s="1">
        <v>33.350251614999998</v>
      </c>
      <c r="L34" s="1">
        <v>43.773393547200001</v>
      </c>
      <c r="M34" s="1">
        <v>2</v>
      </c>
      <c r="N34" s="1" t="s">
        <v>66</v>
      </c>
      <c r="O34" s="1">
        <v>2</v>
      </c>
      <c r="P34" t="str">
        <f>_xlfn.CONCAT( YEAR(TblOrigin[[#This Row],[ODK_DateOfSubmission]]), "-",TEXT( MONTH(TblOrigin[[#This Row],[ODK_DateOfSubmission]]),"00"))</f>
        <v>2018-08</v>
      </c>
    </row>
    <row r="35" spans="1:16" x14ac:dyDescent="0.25">
      <c r="A35" s="13">
        <v>2105054</v>
      </c>
      <c r="B35" s="1"/>
      <c r="C35" s="1">
        <v>319</v>
      </c>
      <c r="D35" s="6">
        <v>43292.399767395837</v>
      </c>
      <c r="E35" s="1">
        <v>2</v>
      </c>
      <c r="F35" s="1" t="s">
        <v>67</v>
      </c>
      <c r="G35" s="1" t="s">
        <v>128</v>
      </c>
      <c r="H35" s="1" t="s">
        <v>236</v>
      </c>
      <c r="I35" s="1" t="s">
        <v>243</v>
      </c>
      <c r="J35" s="1" t="s">
        <v>244</v>
      </c>
      <c r="K35" s="1">
        <v>33.339314138399999</v>
      </c>
      <c r="L35" s="1">
        <v>43.747196419300003</v>
      </c>
      <c r="M35" s="1">
        <v>4</v>
      </c>
      <c r="N35" s="1" t="s">
        <v>66</v>
      </c>
      <c r="O35" s="1">
        <v>4</v>
      </c>
      <c r="P35" t="str">
        <f>_xlfn.CONCAT( YEAR(TblOrigin[[#This Row],[ODK_DateOfSubmission]]), "-",TEXT( MONTH(TblOrigin[[#This Row],[ODK_DateOfSubmission]]),"00"))</f>
        <v>2018-07</v>
      </c>
    </row>
    <row r="36" spans="1:16" x14ac:dyDescent="0.25">
      <c r="A36" s="13">
        <v>2105054</v>
      </c>
      <c r="B36" s="1"/>
      <c r="C36" s="1">
        <v>319</v>
      </c>
      <c r="D36" s="6">
        <v>43328.603955358798</v>
      </c>
      <c r="E36" s="1">
        <v>3</v>
      </c>
      <c r="F36" s="1" t="s">
        <v>67</v>
      </c>
      <c r="G36" s="1" t="s">
        <v>128</v>
      </c>
      <c r="H36" s="1" t="s">
        <v>236</v>
      </c>
      <c r="I36" s="1" t="s">
        <v>243</v>
      </c>
      <c r="J36" s="1" t="s">
        <v>244</v>
      </c>
      <c r="K36" s="1">
        <v>33.339314138399999</v>
      </c>
      <c r="L36" s="1">
        <v>43.747196419300003</v>
      </c>
      <c r="M36" s="1">
        <v>3</v>
      </c>
      <c r="N36" s="1" t="s">
        <v>66</v>
      </c>
      <c r="O36" s="1">
        <v>3</v>
      </c>
      <c r="P36" t="str">
        <f>_xlfn.CONCAT( YEAR(TblOrigin[[#This Row],[ODK_DateOfSubmission]]), "-",TEXT( MONTH(TblOrigin[[#This Row],[ODK_DateOfSubmission]]),"00"))</f>
        <v>2018-08</v>
      </c>
    </row>
    <row r="37" spans="1:16" x14ac:dyDescent="0.25">
      <c r="A37" s="13">
        <v>2105063</v>
      </c>
      <c r="B37" s="1"/>
      <c r="C37" s="1">
        <v>121</v>
      </c>
      <c r="D37" s="6">
        <v>43232.83036388889</v>
      </c>
      <c r="E37" s="1">
        <v>1</v>
      </c>
      <c r="F37" s="1" t="s">
        <v>67</v>
      </c>
      <c r="G37" s="1" t="s">
        <v>128</v>
      </c>
      <c r="H37" s="1" t="s">
        <v>236</v>
      </c>
      <c r="I37" s="1" t="s">
        <v>245</v>
      </c>
      <c r="J37" s="1" t="s">
        <v>246</v>
      </c>
      <c r="K37" s="1">
        <v>33.345650854799999</v>
      </c>
      <c r="L37" s="1">
        <v>43.788615767099998</v>
      </c>
      <c r="M37" s="1">
        <v>7</v>
      </c>
      <c r="N37" s="1" t="s">
        <v>116</v>
      </c>
      <c r="O37" s="1">
        <v>6</v>
      </c>
      <c r="P37" t="str">
        <f>_xlfn.CONCAT( YEAR(TblOrigin[[#This Row],[ODK_DateOfSubmission]]), "-",TEXT( MONTH(TblOrigin[[#This Row],[ODK_DateOfSubmission]]),"00"))</f>
        <v>2018-05</v>
      </c>
    </row>
    <row r="38" spans="1:16" x14ac:dyDescent="0.25">
      <c r="A38" s="13">
        <v>2105063</v>
      </c>
      <c r="B38" s="1"/>
      <c r="C38" s="1">
        <v>121</v>
      </c>
      <c r="D38" s="6">
        <v>43232.83036388889</v>
      </c>
      <c r="E38" s="1">
        <v>1</v>
      </c>
      <c r="F38" s="1" t="s">
        <v>67</v>
      </c>
      <c r="G38" s="1" t="s">
        <v>128</v>
      </c>
      <c r="H38" s="1" t="s">
        <v>236</v>
      </c>
      <c r="I38" s="1" t="s">
        <v>245</v>
      </c>
      <c r="J38" s="1" t="s">
        <v>246</v>
      </c>
      <c r="K38" s="1">
        <v>33.345650854799999</v>
      </c>
      <c r="L38" s="1">
        <v>43.788615767099998</v>
      </c>
      <c r="M38" s="1">
        <v>7</v>
      </c>
      <c r="N38" s="1" t="s">
        <v>66</v>
      </c>
      <c r="O38" s="1">
        <v>1</v>
      </c>
      <c r="P38" t="str">
        <f>_xlfn.CONCAT( YEAR(TblOrigin[[#This Row],[ODK_DateOfSubmission]]), "-",TEXT( MONTH(TblOrigin[[#This Row],[ODK_DateOfSubmission]]),"00"))</f>
        <v>2018-05</v>
      </c>
    </row>
    <row r="39" spans="1:16" x14ac:dyDescent="0.25">
      <c r="A39" s="13">
        <v>2105083</v>
      </c>
      <c r="B39" s="1"/>
      <c r="C39" s="1">
        <v>128</v>
      </c>
      <c r="D39" s="6">
        <v>43233.758779895834</v>
      </c>
      <c r="E39" s="1">
        <v>1</v>
      </c>
      <c r="F39" s="1" t="s">
        <v>67</v>
      </c>
      <c r="G39" s="1" t="s">
        <v>128</v>
      </c>
      <c r="H39" s="1" t="s">
        <v>236</v>
      </c>
      <c r="I39" s="1" t="s">
        <v>247</v>
      </c>
      <c r="J39" s="1" t="s">
        <v>248</v>
      </c>
      <c r="K39" s="1">
        <v>33.361519999999999</v>
      </c>
      <c r="L39" s="1">
        <v>43.804450000000003</v>
      </c>
      <c r="M39" s="1">
        <v>20</v>
      </c>
      <c r="N39" s="1" t="s">
        <v>122</v>
      </c>
      <c r="O39" s="1">
        <v>6</v>
      </c>
      <c r="P39" t="str">
        <f>_xlfn.CONCAT( YEAR(TblOrigin[[#This Row],[ODK_DateOfSubmission]]), "-",TEXT( MONTH(TblOrigin[[#This Row],[ODK_DateOfSubmission]]),"00"))</f>
        <v>2018-05</v>
      </c>
    </row>
    <row r="40" spans="1:16" x14ac:dyDescent="0.25">
      <c r="A40" s="13">
        <v>2105083</v>
      </c>
      <c r="B40" s="1"/>
      <c r="C40" s="1">
        <v>128</v>
      </c>
      <c r="D40" s="6">
        <v>43233.758779895834</v>
      </c>
      <c r="E40" s="1">
        <v>1</v>
      </c>
      <c r="F40" s="1" t="s">
        <v>67</v>
      </c>
      <c r="G40" s="1" t="s">
        <v>128</v>
      </c>
      <c r="H40" s="1" t="s">
        <v>236</v>
      </c>
      <c r="I40" s="1" t="s">
        <v>247</v>
      </c>
      <c r="J40" s="1" t="s">
        <v>248</v>
      </c>
      <c r="K40" s="1">
        <v>33.361519999999999</v>
      </c>
      <c r="L40" s="1">
        <v>43.804450000000003</v>
      </c>
      <c r="M40" s="1">
        <v>20</v>
      </c>
      <c r="N40" s="1" t="s">
        <v>90</v>
      </c>
      <c r="O40" s="1">
        <v>6</v>
      </c>
      <c r="P40" t="str">
        <f>_xlfn.CONCAT( YEAR(TblOrigin[[#This Row],[ODK_DateOfSubmission]]), "-",TEXT( MONTH(TblOrigin[[#This Row],[ODK_DateOfSubmission]]),"00"))</f>
        <v>2018-05</v>
      </c>
    </row>
    <row r="41" spans="1:16" x14ac:dyDescent="0.25">
      <c r="A41" s="13">
        <v>2105083</v>
      </c>
      <c r="B41" s="1"/>
      <c r="C41" s="1">
        <v>128</v>
      </c>
      <c r="D41" s="6">
        <v>43233.758779895834</v>
      </c>
      <c r="E41" s="1">
        <v>1</v>
      </c>
      <c r="F41" s="1" t="s">
        <v>67</v>
      </c>
      <c r="G41" s="1" t="s">
        <v>128</v>
      </c>
      <c r="H41" s="1" t="s">
        <v>236</v>
      </c>
      <c r="I41" s="1" t="s">
        <v>247</v>
      </c>
      <c r="J41" s="1" t="s">
        <v>248</v>
      </c>
      <c r="K41" s="1">
        <v>33.361519999999999</v>
      </c>
      <c r="L41" s="1">
        <v>43.804450000000003</v>
      </c>
      <c r="M41" s="1">
        <v>20</v>
      </c>
      <c r="N41" s="1" t="s">
        <v>66</v>
      </c>
      <c r="O41" s="1">
        <v>8</v>
      </c>
      <c r="P41" t="str">
        <f>_xlfn.CONCAT( YEAR(TblOrigin[[#This Row],[ODK_DateOfSubmission]]), "-",TEXT( MONTH(TblOrigin[[#This Row],[ODK_DateOfSubmission]]),"00"))</f>
        <v>2018-05</v>
      </c>
    </row>
    <row r="42" spans="1:16" x14ac:dyDescent="0.25">
      <c r="A42" s="13">
        <v>2105083</v>
      </c>
      <c r="B42" s="1"/>
      <c r="C42" s="1">
        <v>128</v>
      </c>
      <c r="D42" s="6">
        <v>43297.61793197917</v>
      </c>
      <c r="E42" s="1">
        <v>2</v>
      </c>
      <c r="F42" s="1" t="s">
        <v>67</v>
      </c>
      <c r="G42" s="1" t="s">
        <v>128</v>
      </c>
      <c r="H42" s="1" t="s">
        <v>236</v>
      </c>
      <c r="I42" s="1" t="s">
        <v>247</v>
      </c>
      <c r="J42" s="1" t="s">
        <v>248</v>
      </c>
      <c r="K42" s="1">
        <v>33.361519999999999</v>
      </c>
      <c r="L42" s="1">
        <v>43.804450000000003</v>
      </c>
      <c r="M42" s="1">
        <v>12</v>
      </c>
      <c r="N42" s="1" t="s">
        <v>66</v>
      </c>
      <c r="O42" s="1">
        <v>12</v>
      </c>
      <c r="P42" t="str">
        <f>_xlfn.CONCAT( YEAR(TblOrigin[[#This Row],[ODK_DateOfSubmission]]), "-",TEXT( MONTH(TblOrigin[[#This Row],[ODK_DateOfSubmission]]),"00"))</f>
        <v>2018-07</v>
      </c>
    </row>
    <row r="43" spans="1:16" x14ac:dyDescent="0.25">
      <c r="A43" s="13">
        <v>2105084</v>
      </c>
      <c r="B43" s="1"/>
      <c r="C43" s="1">
        <v>125</v>
      </c>
      <c r="D43" s="6">
        <v>43233.910366203701</v>
      </c>
      <c r="E43" s="1">
        <v>1</v>
      </c>
      <c r="F43" s="1" t="s">
        <v>67</v>
      </c>
      <c r="G43" s="1" t="s">
        <v>128</v>
      </c>
      <c r="H43" s="1" t="s">
        <v>236</v>
      </c>
      <c r="I43" s="1" t="s">
        <v>249</v>
      </c>
      <c r="J43" s="1" t="s">
        <v>250</v>
      </c>
      <c r="K43" s="1">
        <v>33.357419999999998</v>
      </c>
      <c r="L43" s="1">
        <v>43.795020000000001</v>
      </c>
      <c r="M43" s="1">
        <v>25</v>
      </c>
      <c r="N43" s="1" t="s">
        <v>122</v>
      </c>
      <c r="O43" s="1">
        <v>6</v>
      </c>
      <c r="P43" t="str">
        <f>_xlfn.CONCAT( YEAR(TblOrigin[[#This Row],[ODK_DateOfSubmission]]), "-",TEXT( MONTH(TblOrigin[[#This Row],[ODK_DateOfSubmission]]),"00"))</f>
        <v>2018-05</v>
      </c>
    </row>
    <row r="44" spans="1:16" x14ac:dyDescent="0.25">
      <c r="A44" s="13">
        <v>2105084</v>
      </c>
      <c r="B44" s="1"/>
      <c r="C44" s="1">
        <v>125</v>
      </c>
      <c r="D44" s="6">
        <v>43233.910366203701</v>
      </c>
      <c r="E44" s="1">
        <v>1</v>
      </c>
      <c r="F44" s="1" t="s">
        <v>67</v>
      </c>
      <c r="G44" s="1" t="s">
        <v>128</v>
      </c>
      <c r="H44" s="1" t="s">
        <v>236</v>
      </c>
      <c r="I44" s="1" t="s">
        <v>249</v>
      </c>
      <c r="J44" s="1" t="s">
        <v>250</v>
      </c>
      <c r="K44" s="1">
        <v>33.357419999999998</v>
      </c>
      <c r="L44" s="1">
        <v>43.795020000000001</v>
      </c>
      <c r="M44" s="1">
        <v>25</v>
      </c>
      <c r="N44" s="1" t="s">
        <v>88</v>
      </c>
      <c r="O44" s="1">
        <v>6</v>
      </c>
      <c r="P44" t="str">
        <f>_xlfn.CONCAT( YEAR(TblOrigin[[#This Row],[ODK_DateOfSubmission]]), "-",TEXT( MONTH(TblOrigin[[#This Row],[ODK_DateOfSubmission]]),"00"))</f>
        <v>2018-05</v>
      </c>
    </row>
    <row r="45" spans="1:16" x14ac:dyDescent="0.25">
      <c r="A45" s="13">
        <v>2105084</v>
      </c>
      <c r="B45" s="1"/>
      <c r="C45" s="1">
        <v>125</v>
      </c>
      <c r="D45" s="6">
        <v>43233.910366203701</v>
      </c>
      <c r="E45" s="1">
        <v>1</v>
      </c>
      <c r="F45" s="1" t="s">
        <v>67</v>
      </c>
      <c r="G45" s="1" t="s">
        <v>128</v>
      </c>
      <c r="H45" s="1" t="s">
        <v>236</v>
      </c>
      <c r="I45" s="1" t="s">
        <v>249</v>
      </c>
      <c r="J45" s="1" t="s">
        <v>250</v>
      </c>
      <c r="K45" s="1">
        <v>33.357419999999998</v>
      </c>
      <c r="L45" s="1">
        <v>43.795020000000001</v>
      </c>
      <c r="M45" s="1">
        <v>25</v>
      </c>
      <c r="N45" s="1" t="s">
        <v>78</v>
      </c>
      <c r="O45" s="1">
        <v>8</v>
      </c>
      <c r="P45" t="str">
        <f>_xlfn.CONCAT( YEAR(TblOrigin[[#This Row],[ODK_DateOfSubmission]]), "-",TEXT( MONTH(TblOrigin[[#This Row],[ODK_DateOfSubmission]]),"00"))</f>
        <v>2018-05</v>
      </c>
    </row>
    <row r="46" spans="1:16" x14ac:dyDescent="0.25">
      <c r="A46" s="13">
        <v>2105084</v>
      </c>
      <c r="B46" s="1"/>
      <c r="C46" s="1">
        <v>125</v>
      </c>
      <c r="D46" s="6">
        <v>43233.910366203701</v>
      </c>
      <c r="E46" s="1">
        <v>1</v>
      </c>
      <c r="F46" s="1" t="s">
        <v>67</v>
      </c>
      <c r="G46" s="1" t="s">
        <v>128</v>
      </c>
      <c r="H46" s="1" t="s">
        <v>236</v>
      </c>
      <c r="I46" s="1" t="s">
        <v>249</v>
      </c>
      <c r="J46" s="1" t="s">
        <v>250</v>
      </c>
      <c r="K46" s="1">
        <v>33.357419999999998</v>
      </c>
      <c r="L46" s="1">
        <v>43.795020000000001</v>
      </c>
      <c r="M46" s="1">
        <v>25</v>
      </c>
      <c r="N46" s="1" t="s">
        <v>66</v>
      </c>
      <c r="O46" s="1">
        <v>5</v>
      </c>
      <c r="P46" t="str">
        <f>_xlfn.CONCAT( YEAR(TblOrigin[[#This Row],[ODK_DateOfSubmission]]), "-",TEXT( MONTH(TblOrigin[[#This Row],[ODK_DateOfSubmission]]),"00"))</f>
        <v>2018-05</v>
      </c>
    </row>
    <row r="47" spans="1:16" x14ac:dyDescent="0.25">
      <c r="A47" s="13">
        <v>2105084</v>
      </c>
      <c r="B47" s="1"/>
      <c r="C47" s="1">
        <v>125</v>
      </c>
      <c r="D47" s="6">
        <v>43297.630501006941</v>
      </c>
      <c r="E47" s="1">
        <v>2</v>
      </c>
      <c r="F47" s="1" t="s">
        <v>67</v>
      </c>
      <c r="G47" s="1" t="s">
        <v>128</v>
      </c>
      <c r="H47" s="1" t="s">
        <v>236</v>
      </c>
      <c r="I47" s="1" t="s">
        <v>249</v>
      </c>
      <c r="J47" s="1" t="s">
        <v>250</v>
      </c>
      <c r="K47" s="1">
        <v>33.357419999999998</v>
      </c>
      <c r="L47" s="1">
        <v>43.795020000000001</v>
      </c>
      <c r="M47" s="1">
        <v>3</v>
      </c>
      <c r="N47" s="1" t="s">
        <v>122</v>
      </c>
      <c r="O47" s="1">
        <v>1</v>
      </c>
      <c r="P47" t="str">
        <f>_xlfn.CONCAT( YEAR(TblOrigin[[#This Row],[ODK_DateOfSubmission]]), "-",TEXT( MONTH(TblOrigin[[#This Row],[ODK_DateOfSubmission]]),"00"))</f>
        <v>2018-07</v>
      </c>
    </row>
    <row r="48" spans="1:16" x14ac:dyDescent="0.25">
      <c r="A48" s="13">
        <v>2105084</v>
      </c>
      <c r="B48" s="1"/>
      <c r="C48" s="1">
        <v>125</v>
      </c>
      <c r="D48" s="6">
        <v>43297.630501006941</v>
      </c>
      <c r="E48" s="1">
        <v>2</v>
      </c>
      <c r="F48" s="1" t="s">
        <v>67</v>
      </c>
      <c r="G48" s="1" t="s">
        <v>128</v>
      </c>
      <c r="H48" s="1" t="s">
        <v>236</v>
      </c>
      <c r="I48" s="1" t="s">
        <v>249</v>
      </c>
      <c r="J48" s="1" t="s">
        <v>250</v>
      </c>
      <c r="K48" s="1">
        <v>33.357419999999998</v>
      </c>
      <c r="L48" s="1">
        <v>43.795020000000001</v>
      </c>
      <c r="M48" s="1">
        <v>3</v>
      </c>
      <c r="N48" s="1" t="s">
        <v>90</v>
      </c>
      <c r="O48" s="1">
        <v>2</v>
      </c>
      <c r="P48" t="str">
        <f>_xlfn.CONCAT( YEAR(TblOrigin[[#This Row],[ODK_DateOfSubmission]]), "-",TEXT( MONTH(TblOrigin[[#This Row],[ODK_DateOfSubmission]]),"00"))</f>
        <v>2018-07</v>
      </c>
    </row>
    <row r="49" spans="1:16" x14ac:dyDescent="0.25">
      <c r="A49" s="13">
        <v>2105085</v>
      </c>
      <c r="B49" s="1"/>
      <c r="C49" s="1">
        <v>29700</v>
      </c>
      <c r="D49" s="6">
        <v>43234.603343252318</v>
      </c>
      <c r="E49" s="1">
        <v>1</v>
      </c>
      <c r="F49" s="1" t="s">
        <v>67</v>
      </c>
      <c r="G49" s="1" t="s">
        <v>128</v>
      </c>
      <c r="H49" s="1" t="s">
        <v>236</v>
      </c>
      <c r="I49" s="1" t="s">
        <v>251</v>
      </c>
      <c r="J49" s="1" t="s">
        <v>252</v>
      </c>
      <c r="K49" s="1">
        <v>33.374969999999998</v>
      </c>
      <c r="L49" s="1">
        <v>43.801859999999998</v>
      </c>
      <c r="M49" s="1">
        <v>14</v>
      </c>
      <c r="N49" s="1" t="s">
        <v>66</v>
      </c>
      <c r="O49" s="1">
        <v>14</v>
      </c>
      <c r="P49" t="str">
        <f>_xlfn.CONCAT( YEAR(TblOrigin[[#This Row],[ODK_DateOfSubmission]]), "-",TEXT( MONTH(TblOrigin[[#This Row],[ODK_DateOfSubmission]]),"00"))</f>
        <v>2018-05</v>
      </c>
    </row>
    <row r="50" spans="1:16" x14ac:dyDescent="0.25">
      <c r="A50" s="13">
        <v>2105088</v>
      </c>
      <c r="B50" s="1"/>
      <c r="C50" s="1">
        <v>31877</v>
      </c>
      <c r="D50" s="6">
        <v>43234.468767048609</v>
      </c>
      <c r="E50" s="1">
        <v>1</v>
      </c>
      <c r="F50" s="1" t="s">
        <v>67</v>
      </c>
      <c r="G50" s="1" t="s">
        <v>128</v>
      </c>
      <c r="H50" s="1" t="s">
        <v>233</v>
      </c>
      <c r="I50" s="1" t="s">
        <v>253</v>
      </c>
      <c r="J50" s="1" t="s">
        <v>254</v>
      </c>
      <c r="K50" s="1">
        <v>33.164023992799997</v>
      </c>
      <c r="L50" s="1">
        <v>43.862661492599997</v>
      </c>
      <c r="M50" s="1">
        <v>18</v>
      </c>
      <c r="N50" s="1" t="s">
        <v>66</v>
      </c>
      <c r="O50" s="1">
        <v>18</v>
      </c>
      <c r="P50" t="str">
        <f>_xlfn.CONCAT( YEAR(TblOrigin[[#This Row],[ODK_DateOfSubmission]]), "-",TEXT( MONTH(TblOrigin[[#This Row],[ODK_DateOfSubmission]]),"00"))</f>
        <v>2018-05</v>
      </c>
    </row>
    <row r="51" spans="1:16" x14ac:dyDescent="0.25">
      <c r="A51" s="13">
        <v>2105088</v>
      </c>
      <c r="B51" s="1"/>
      <c r="C51" s="1">
        <v>31877</v>
      </c>
      <c r="D51" s="6">
        <v>43296.99218483796</v>
      </c>
      <c r="E51" s="1">
        <v>2</v>
      </c>
      <c r="F51" s="1" t="s">
        <v>67</v>
      </c>
      <c r="G51" s="1" t="s">
        <v>128</v>
      </c>
      <c r="H51" s="1" t="s">
        <v>233</v>
      </c>
      <c r="I51" s="1" t="s">
        <v>253</v>
      </c>
      <c r="J51" s="1" t="s">
        <v>254</v>
      </c>
      <c r="K51" s="1">
        <v>33.164023992799997</v>
      </c>
      <c r="L51" s="1">
        <v>43.862661492599997</v>
      </c>
      <c r="M51" s="1">
        <v>6</v>
      </c>
      <c r="N51" s="1" t="s">
        <v>116</v>
      </c>
      <c r="O51" s="1">
        <v>2</v>
      </c>
      <c r="P51" t="str">
        <f>_xlfn.CONCAT( YEAR(TblOrigin[[#This Row],[ODK_DateOfSubmission]]), "-",TEXT( MONTH(TblOrigin[[#This Row],[ODK_DateOfSubmission]]),"00"))</f>
        <v>2018-07</v>
      </c>
    </row>
    <row r="52" spans="1:16" x14ac:dyDescent="0.25">
      <c r="A52" s="13">
        <v>2105088</v>
      </c>
      <c r="B52" s="1"/>
      <c r="C52" s="1">
        <v>31877</v>
      </c>
      <c r="D52" s="6">
        <v>43296.99218483796</v>
      </c>
      <c r="E52" s="1">
        <v>2</v>
      </c>
      <c r="F52" s="1" t="s">
        <v>67</v>
      </c>
      <c r="G52" s="1" t="s">
        <v>128</v>
      </c>
      <c r="H52" s="1" t="s">
        <v>233</v>
      </c>
      <c r="I52" s="1" t="s">
        <v>253</v>
      </c>
      <c r="J52" s="1" t="s">
        <v>254</v>
      </c>
      <c r="K52" s="1">
        <v>33.164023992799997</v>
      </c>
      <c r="L52" s="1">
        <v>43.862661492599997</v>
      </c>
      <c r="M52" s="1">
        <v>6</v>
      </c>
      <c r="N52" s="1" t="s">
        <v>66</v>
      </c>
      <c r="O52" s="1">
        <v>4</v>
      </c>
      <c r="P52" t="str">
        <f>_xlfn.CONCAT( YEAR(TblOrigin[[#This Row],[ODK_DateOfSubmission]]), "-",TEXT( MONTH(TblOrigin[[#This Row],[ODK_DateOfSubmission]]),"00"))</f>
        <v>2018-07</v>
      </c>
    </row>
    <row r="53" spans="1:16" x14ac:dyDescent="0.25">
      <c r="A53" s="13">
        <v>2105088</v>
      </c>
      <c r="B53" s="1"/>
      <c r="C53" s="1">
        <v>31877</v>
      </c>
      <c r="D53" s="6">
        <v>43331.977705590281</v>
      </c>
      <c r="E53" s="1">
        <v>3</v>
      </c>
      <c r="F53" s="1" t="s">
        <v>67</v>
      </c>
      <c r="G53" s="1" t="s">
        <v>128</v>
      </c>
      <c r="H53" s="1" t="s">
        <v>233</v>
      </c>
      <c r="I53" s="1" t="s">
        <v>253</v>
      </c>
      <c r="J53" s="1" t="s">
        <v>254</v>
      </c>
      <c r="K53" s="1">
        <v>33.164023992799997</v>
      </c>
      <c r="L53" s="1">
        <v>43.862661492599997</v>
      </c>
      <c r="M53" s="1">
        <v>2</v>
      </c>
      <c r="N53" s="1" t="s">
        <v>66</v>
      </c>
      <c r="O53" s="1">
        <v>2</v>
      </c>
      <c r="P53" t="str">
        <f>_xlfn.CONCAT( YEAR(TblOrigin[[#This Row],[ODK_DateOfSubmission]]), "-",TEXT( MONTH(TblOrigin[[#This Row],[ODK_DateOfSubmission]]),"00"))</f>
        <v>2018-08</v>
      </c>
    </row>
    <row r="54" spans="1:16" x14ac:dyDescent="0.25">
      <c r="A54" s="13">
        <v>2106020</v>
      </c>
      <c r="B54" s="1"/>
      <c r="C54" s="1">
        <v>239</v>
      </c>
      <c r="D54" s="6">
        <v>43257.67836111111</v>
      </c>
      <c r="E54" s="1">
        <v>1</v>
      </c>
      <c r="F54" s="1" t="s">
        <v>67</v>
      </c>
      <c r="G54" s="1" t="s">
        <v>138</v>
      </c>
      <c r="H54" s="1" t="s">
        <v>255</v>
      </c>
      <c r="I54" s="1" t="s">
        <v>256</v>
      </c>
      <c r="J54" s="1" t="s">
        <v>257</v>
      </c>
      <c r="K54" s="1">
        <v>34.143738003800003</v>
      </c>
      <c r="L54" s="1">
        <v>42.382747823099997</v>
      </c>
      <c r="M54" s="1">
        <v>14</v>
      </c>
      <c r="N54" s="1" t="s">
        <v>122</v>
      </c>
      <c r="O54" s="1">
        <v>8</v>
      </c>
      <c r="P54" t="str">
        <f>_xlfn.CONCAT( YEAR(TblOrigin[[#This Row],[ODK_DateOfSubmission]]), "-",TEXT( MONTH(TblOrigin[[#This Row],[ODK_DateOfSubmission]]),"00"))</f>
        <v>2018-06</v>
      </c>
    </row>
    <row r="55" spans="1:16" x14ac:dyDescent="0.25">
      <c r="A55" s="13">
        <v>2106020</v>
      </c>
      <c r="B55" s="1"/>
      <c r="C55" s="1">
        <v>239</v>
      </c>
      <c r="D55" s="6">
        <v>43257.67836111111</v>
      </c>
      <c r="E55" s="1">
        <v>1</v>
      </c>
      <c r="F55" s="1" t="s">
        <v>67</v>
      </c>
      <c r="G55" s="1" t="s">
        <v>138</v>
      </c>
      <c r="H55" s="1" t="s">
        <v>255</v>
      </c>
      <c r="I55" s="1" t="s">
        <v>256</v>
      </c>
      <c r="J55" s="1" t="s">
        <v>257</v>
      </c>
      <c r="K55" s="1">
        <v>34.143738003800003</v>
      </c>
      <c r="L55" s="1">
        <v>42.382747823099997</v>
      </c>
      <c r="M55" s="1">
        <v>14</v>
      </c>
      <c r="N55" s="1" t="s">
        <v>66</v>
      </c>
      <c r="O55" s="1">
        <v>6</v>
      </c>
      <c r="P55" t="str">
        <f>_xlfn.CONCAT( YEAR(TblOrigin[[#This Row],[ODK_DateOfSubmission]]), "-",TEXT( MONTH(TblOrigin[[#This Row],[ODK_DateOfSubmission]]),"00"))</f>
        <v>2018-06</v>
      </c>
    </row>
    <row r="56" spans="1:16" x14ac:dyDescent="0.25">
      <c r="A56" s="13">
        <v>2106037</v>
      </c>
      <c r="B56" s="1"/>
      <c r="C56" s="1">
        <v>23805</v>
      </c>
      <c r="D56" s="6">
        <v>43258.7232840625</v>
      </c>
      <c r="E56" s="1">
        <v>1</v>
      </c>
      <c r="F56" s="1" t="s">
        <v>67</v>
      </c>
      <c r="G56" s="1" t="s">
        <v>138</v>
      </c>
      <c r="H56" s="1" t="s">
        <v>255</v>
      </c>
      <c r="I56" s="1" t="s">
        <v>258</v>
      </c>
      <c r="J56" s="1" t="s">
        <v>259</v>
      </c>
      <c r="K56" s="1">
        <v>34.1530680511</v>
      </c>
      <c r="L56" s="1">
        <v>42.381009810099997</v>
      </c>
      <c r="M56" s="1">
        <v>6</v>
      </c>
      <c r="N56" s="1" t="s">
        <v>66</v>
      </c>
      <c r="O56" s="1">
        <v>6</v>
      </c>
      <c r="P56" t="str">
        <f>_xlfn.CONCAT( YEAR(TblOrigin[[#This Row],[ODK_DateOfSubmission]]), "-",TEXT( MONTH(TblOrigin[[#This Row],[ODK_DateOfSubmission]]),"00"))</f>
        <v>2018-06</v>
      </c>
    </row>
    <row r="57" spans="1:16" x14ac:dyDescent="0.25">
      <c r="A57" s="13">
        <v>2106044</v>
      </c>
      <c r="B57" s="1"/>
      <c r="C57" s="1">
        <v>23820</v>
      </c>
      <c r="D57" s="6">
        <v>43261.375028553244</v>
      </c>
      <c r="E57" s="1">
        <v>1</v>
      </c>
      <c r="F57" s="1" t="s">
        <v>67</v>
      </c>
      <c r="G57" s="1" t="s">
        <v>138</v>
      </c>
      <c r="H57" s="1" t="s">
        <v>260</v>
      </c>
      <c r="I57" s="1" t="s">
        <v>261</v>
      </c>
      <c r="J57" s="1" t="s">
        <v>262</v>
      </c>
      <c r="K57" s="1">
        <v>34.071823926699999</v>
      </c>
      <c r="L57" s="1">
        <v>42.366215669299997</v>
      </c>
      <c r="M57" s="1">
        <v>8</v>
      </c>
      <c r="N57" s="1" t="s">
        <v>66</v>
      </c>
      <c r="O57" s="1">
        <v>8</v>
      </c>
      <c r="P57" t="str">
        <f>_xlfn.CONCAT( YEAR(TblOrigin[[#This Row],[ODK_DateOfSubmission]]), "-",TEXT( MONTH(TblOrigin[[#This Row],[ODK_DateOfSubmission]]),"00"))</f>
        <v>2018-06</v>
      </c>
    </row>
    <row r="58" spans="1:16" x14ac:dyDescent="0.25">
      <c r="A58" s="13">
        <v>2106044</v>
      </c>
      <c r="B58" s="1"/>
      <c r="C58" s="1">
        <v>23820</v>
      </c>
      <c r="D58" s="6">
        <v>43486.367773576392</v>
      </c>
      <c r="E58" s="1">
        <v>7</v>
      </c>
      <c r="F58" s="1" t="s">
        <v>67</v>
      </c>
      <c r="G58" s="1" t="s">
        <v>138</v>
      </c>
      <c r="H58" s="1" t="s">
        <v>260</v>
      </c>
      <c r="I58" s="1" t="s">
        <v>261</v>
      </c>
      <c r="J58" s="1" t="s">
        <v>262</v>
      </c>
      <c r="K58" s="1">
        <v>34.071823926699999</v>
      </c>
      <c r="L58" s="1">
        <v>42.366215669299997</v>
      </c>
      <c r="M58" s="1">
        <v>3</v>
      </c>
      <c r="N58" s="1" t="s">
        <v>66</v>
      </c>
      <c r="O58" s="1">
        <v>3</v>
      </c>
      <c r="P58" t="str">
        <f>_xlfn.CONCAT( YEAR(TblOrigin[[#This Row],[ODK_DateOfSubmission]]), "-",TEXT( MONTH(TblOrigin[[#This Row],[ODK_DateOfSubmission]]),"00"))</f>
        <v>2019-01</v>
      </c>
    </row>
    <row r="59" spans="1:16" x14ac:dyDescent="0.25">
      <c r="A59" s="13">
        <v>2107013</v>
      </c>
      <c r="B59" s="1"/>
      <c r="C59" s="1">
        <v>152</v>
      </c>
      <c r="D59" s="6">
        <v>43242.484488391201</v>
      </c>
      <c r="E59" s="1">
        <v>1</v>
      </c>
      <c r="F59" s="1" t="s">
        <v>67</v>
      </c>
      <c r="G59" s="1" t="s">
        <v>132</v>
      </c>
      <c r="H59" s="1" t="s">
        <v>263</v>
      </c>
      <c r="I59" s="1" t="s">
        <v>264</v>
      </c>
      <c r="J59" s="1" t="s">
        <v>265</v>
      </c>
      <c r="K59" s="1">
        <v>33.5595164852</v>
      </c>
      <c r="L59" s="1">
        <v>42.898607744800003</v>
      </c>
      <c r="M59" s="1">
        <v>12</v>
      </c>
      <c r="N59" s="1" t="s">
        <v>66</v>
      </c>
      <c r="O59" s="1">
        <v>12</v>
      </c>
      <c r="P59" t="str">
        <f>_xlfn.CONCAT( YEAR(TblOrigin[[#This Row],[ODK_DateOfSubmission]]), "-",TEXT( MONTH(TblOrigin[[#This Row],[ODK_DateOfSubmission]]),"00"))</f>
        <v>2018-05</v>
      </c>
    </row>
    <row r="60" spans="1:16" x14ac:dyDescent="0.25">
      <c r="A60" s="13">
        <v>2107016</v>
      </c>
      <c r="B60" s="1"/>
      <c r="C60" s="1">
        <v>24113</v>
      </c>
      <c r="D60" s="6">
        <v>43247.558971493054</v>
      </c>
      <c r="E60" s="1">
        <v>1</v>
      </c>
      <c r="F60" s="1" t="s">
        <v>67</v>
      </c>
      <c r="G60" s="1" t="s">
        <v>132</v>
      </c>
      <c r="H60" s="1" t="s">
        <v>263</v>
      </c>
      <c r="I60" s="1" t="s">
        <v>266</v>
      </c>
      <c r="J60" s="1" t="s">
        <v>267</v>
      </c>
      <c r="K60" s="1">
        <v>33.641821774199997</v>
      </c>
      <c r="L60" s="1">
        <v>42.828208916800001</v>
      </c>
      <c r="M60" s="1">
        <v>6</v>
      </c>
      <c r="N60" s="1" t="s">
        <v>66</v>
      </c>
      <c r="O60" s="1">
        <v>6</v>
      </c>
      <c r="P60" t="str">
        <f>_xlfn.CONCAT( YEAR(TblOrigin[[#This Row],[ODK_DateOfSubmission]]), "-",TEXT( MONTH(TblOrigin[[#This Row],[ODK_DateOfSubmission]]),"00"))</f>
        <v>2018-05</v>
      </c>
    </row>
    <row r="61" spans="1:16" x14ac:dyDescent="0.25">
      <c r="A61" s="13">
        <v>2107016</v>
      </c>
      <c r="B61" s="1"/>
      <c r="C61" s="1">
        <v>24113</v>
      </c>
      <c r="D61" s="6">
        <v>43369.542444212966</v>
      </c>
      <c r="E61" s="1">
        <v>4</v>
      </c>
      <c r="F61" s="1" t="s">
        <v>67</v>
      </c>
      <c r="G61" s="1" t="s">
        <v>132</v>
      </c>
      <c r="H61" s="1" t="s">
        <v>263</v>
      </c>
      <c r="I61" s="1" t="s">
        <v>266</v>
      </c>
      <c r="J61" s="1" t="s">
        <v>267</v>
      </c>
      <c r="K61" s="1">
        <v>33.641821774199997</v>
      </c>
      <c r="L61" s="1">
        <v>42.828208916800001</v>
      </c>
      <c r="M61" s="1">
        <v>2</v>
      </c>
      <c r="N61" s="1" t="s">
        <v>66</v>
      </c>
      <c r="O61" s="1">
        <v>2</v>
      </c>
      <c r="P61" t="str">
        <f>_xlfn.CONCAT( YEAR(TblOrigin[[#This Row],[ODK_DateOfSubmission]]), "-",TEXT( MONTH(TblOrigin[[#This Row],[ODK_DateOfSubmission]]),"00"))</f>
        <v>2018-09</v>
      </c>
    </row>
    <row r="62" spans="1:16" x14ac:dyDescent="0.25">
      <c r="A62" s="13">
        <v>2107018</v>
      </c>
      <c r="B62" s="1"/>
      <c r="C62" s="1">
        <v>24114</v>
      </c>
      <c r="D62" s="6">
        <v>43343.615388043982</v>
      </c>
      <c r="E62" s="1">
        <v>3</v>
      </c>
      <c r="F62" s="1" t="s">
        <v>67</v>
      </c>
      <c r="G62" s="1" t="s">
        <v>132</v>
      </c>
      <c r="H62" s="1" t="s">
        <v>268</v>
      </c>
      <c r="I62" s="1" t="s">
        <v>269</v>
      </c>
      <c r="J62" s="1" t="s">
        <v>270</v>
      </c>
      <c r="K62" s="1">
        <v>33.593368497699998</v>
      </c>
      <c r="L62" s="1">
        <v>42.620006993899999</v>
      </c>
      <c r="M62" s="1">
        <v>2</v>
      </c>
      <c r="N62" s="1" t="s">
        <v>66</v>
      </c>
      <c r="O62" s="1">
        <v>2</v>
      </c>
      <c r="P62" t="str">
        <f>_xlfn.CONCAT( YEAR(TblOrigin[[#This Row],[ODK_DateOfSubmission]]), "-",TEXT( MONTH(TblOrigin[[#This Row],[ODK_DateOfSubmission]]),"00"))</f>
        <v>2018-08</v>
      </c>
    </row>
    <row r="63" spans="1:16" x14ac:dyDescent="0.25">
      <c r="A63" s="13">
        <v>2107030</v>
      </c>
      <c r="B63" s="1"/>
      <c r="C63" s="1">
        <v>21323</v>
      </c>
      <c r="D63" s="6">
        <v>43309.610717708332</v>
      </c>
      <c r="E63" s="1">
        <v>2</v>
      </c>
      <c r="F63" s="1" t="s">
        <v>67</v>
      </c>
      <c r="G63" s="1" t="s">
        <v>132</v>
      </c>
      <c r="H63" s="1" t="s">
        <v>271</v>
      </c>
      <c r="I63" s="1" t="s">
        <v>272</v>
      </c>
      <c r="J63" s="1" t="s">
        <v>273</v>
      </c>
      <c r="K63" s="1">
        <v>33.921173402199997</v>
      </c>
      <c r="L63" s="1">
        <v>42.525710774899999</v>
      </c>
      <c r="M63" s="1">
        <v>3</v>
      </c>
      <c r="N63" s="1" t="s">
        <v>116</v>
      </c>
      <c r="O63" s="1">
        <v>2</v>
      </c>
      <c r="P63" t="str">
        <f>_xlfn.CONCAT( YEAR(TblOrigin[[#This Row],[ODK_DateOfSubmission]]), "-",TEXT( MONTH(TblOrigin[[#This Row],[ODK_DateOfSubmission]]),"00"))</f>
        <v>2018-07</v>
      </c>
    </row>
    <row r="64" spans="1:16" x14ac:dyDescent="0.25">
      <c r="A64" s="13">
        <v>2107030</v>
      </c>
      <c r="B64" s="1"/>
      <c r="C64" s="1">
        <v>21323</v>
      </c>
      <c r="D64" s="6">
        <v>43309.610717708332</v>
      </c>
      <c r="E64" s="1">
        <v>2</v>
      </c>
      <c r="F64" s="1" t="s">
        <v>67</v>
      </c>
      <c r="G64" s="1" t="s">
        <v>132</v>
      </c>
      <c r="H64" s="1" t="s">
        <v>271</v>
      </c>
      <c r="I64" s="1" t="s">
        <v>272</v>
      </c>
      <c r="J64" s="1" t="s">
        <v>273</v>
      </c>
      <c r="K64" s="1">
        <v>33.921173402199997</v>
      </c>
      <c r="L64" s="1">
        <v>42.525710774899999</v>
      </c>
      <c r="M64" s="1">
        <v>3</v>
      </c>
      <c r="N64" s="1" t="s">
        <v>66</v>
      </c>
      <c r="O64" s="1">
        <v>1</v>
      </c>
      <c r="P64" t="str">
        <f>_xlfn.CONCAT( YEAR(TblOrigin[[#This Row],[ODK_DateOfSubmission]]), "-",TEXT( MONTH(TblOrigin[[#This Row],[ODK_DateOfSubmission]]),"00"))</f>
        <v>2018-07</v>
      </c>
    </row>
    <row r="65" spans="1:16" x14ac:dyDescent="0.25">
      <c r="A65" s="13">
        <v>2107031</v>
      </c>
      <c r="B65" s="1"/>
      <c r="C65" s="1">
        <v>23827</v>
      </c>
      <c r="D65" s="6">
        <v>43243.634209722222</v>
      </c>
      <c r="E65" s="1">
        <v>1</v>
      </c>
      <c r="F65" s="1" t="s">
        <v>67</v>
      </c>
      <c r="G65" s="1" t="s">
        <v>132</v>
      </c>
      <c r="H65" s="1" t="s">
        <v>263</v>
      </c>
      <c r="I65" s="1" t="s">
        <v>274</v>
      </c>
      <c r="J65" s="1" t="s">
        <v>275</v>
      </c>
      <c r="K65" s="1">
        <v>33.642898913400003</v>
      </c>
      <c r="L65" s="1">
        <v>42.822803868400001</v>
      </c>
      <c r="M65" s="1">
        <v>12</v>
      </c>
      <c r="N65" s="1" t="s">
        <v>66</v>
      </c>
      <c r="O65" s="1">
        <v>12</v>
      </c>
      <c r="P65" t="str">
        <f>_xlfn.CONCAT( YEAR(TblOrigin[[#This Row],[ODK_DateOfSubmission]]), "-",TEXT( MONTH(TblOrigin[[#This Row],[ODK_DateOfSubmission]]),"00"))</f>
        <v>2018-05</v>
      </c>
    </row>
    <row r="66" spans="1:16" x14ac:dyDescent="0.25">
      <c r="A66" s="13">
        <v>2107031</v>
      </c>
      <c r="B66" s="1"/>
      <c r="C66" s="1">
        <v>23827</v>
      </c>
      <c r="D66" s="6">
        <v>43310.461425081019</v>
      </c>
      <c r="E66" s="1">
        <v>2</v>
      </c>
      <c r="F66" s="1" t="s">
        <v>67</v>
      </c>
      <c r="G66" s="1" t="s">
        <v>132</v>
      </c>
      <c r="H66" s="1" t="s">
        <v>263</v>
      </c>
      <c r="I66" s="1" t="s">
        <v>274</v>
      </c>
      <c r="J66" s="1" t="s">
        <v>275</v>
      </c>
      <c r="K66" s="1">
        <v>33.642898913400003</v>
      </c>
      <c r="L66" s="1">
        <v>42.822803868400001</v>
      </c>
      <c r="M66" s="1">
        <v>4</v>
      </c>
      <c r="N66" s="1" t="s">
        <v>66</v>
      </c>
      <c r="O66" s="1">
        <v>4</v>
      </c>
      <c r="P66" t="str">
        <f>_xlfn.CONCAT( YEAR(TblOrigin[[#This Row],[ODK_DateOfSubmission]]), "-",TEXT( MONTH(TblOrigin[[#This Row],[ODK_DateOfSubmission]]),"00"))</f>
        <v>2018-07</v>
      </c>
    </row>
    <row r="67" spans="1:16" x14ac:dyDescent="0.25">
      <c r="A67" s="13">
        <v>2107033</v>
      </c>
      <c r="B67" s="1"/>
      <c r="C67" s="1">
        <v>136</v>
      </c>
      <c r="D67" s="6">
        <v>43308.734890081018</v>
      </c>
      <c r="E67" s="1">
        <v>2</v>
      </c>
      <c r="F67" s="1" t="s">
        <v>67</v>
      </c>
      <c r="G67" s="1" t="s">
        <v>132</v>
      </c>
      <c r="H67" s="1" t="s">
        <v>271</v>
      </c>
      <c r="I67" s="1" t="s">
        <v>276</v>
      </c>
      <c r="J67" s="1" t="s">
        <v>277</v>
      </c>
      <c r="K67" s="1">
        <v>33.886378170699999</v>
      </c>
      <c r="L67" s="1">
        <v>42.5222809236</v>
      </c>
      <c r="M67" s="1">
        <v>3</v>
      </c>
      <c r="N67" s="1" t="s">
        <v>116</v>
      </c>
      <c r="O67" s="1">
        <v>2</v>
      </c>
      <c r="P67" t="str">
        <f>_xlfn.CONCAT( YEAR(TblOrigin[[#This Row],[ODK_DateOfSubmission]]), "-",TEXT( MONTH(TblOrigin[[#This Row],[ODK_DateOfSubmission]]),"00"))</f>
        <v>2018-07</v>
      </c>
    </row>
    <row r="68" spans="1:16" x14ac:dyDescent="0.25">
      <c r="A68" s="13">
        <v>2107033</v>
      </c>
      <c r="B68" s="1"/>
      <c r="C68" s="1">
        <v>136</v>
      </c>
      <c r="D68" s="6">
        <v>43308.734890081018</v>
      </c>
      <c r="E68" s="1">
        <v>2</v>
      </c>
      <c r="F68" s="1" t="s">
        <v>67</v>
      </c>
      <c r="G68" s="1" t="s">
        <v>132</v>
      </c>
      <c r="H68" s="1" t="s">
        <v>271</v>
      </c>
      <c r="I68" s="1" t="s">
        <v>276</v>
      </c>
      <c r="J68" s="1" t="s">
        <v>277</v>
      </c>
      <c r="K68" s="1">
        <v>33.886378170699999</v>
      </c>
      <c r="L68" s="1">
        <v>42.5222809236</v>
      </c>
      <c r="M68" s="1">
        <v>3</v>
      </c>
      <c r="N68" s="1" t="s">
        <v>66</v>
      </c>
      <c r="O68" s="1">
        <v>1</v>
      </c>
      <c r="P68" t="str">
        <f>_xlfn.CONCAT( YEAR(TblOrigin[[#This Row],[ODK_DateOfSubmission]]), "-",TEXT( MONTH(TblOrigin[[#This Row],[ODK_DateOfSubmission]]),"00"))</f>
        <v>2018-07</v>
      </c>
    </row>
    <row r="69" spans="1:16" x14ac:dyDescent="0.25">
      <c r="A69" s="13">
        <v>2107034</v>
      </c>
      <c r="B69" s="1"/>
      <c r="C69" s="1">
        <v>23831</v>
      </c>
      <c r="D69" s="6">
        <v>43244.792838113426</v>
      </c>
      <c r="E69" s="1">
        <v>1</v>
      </c>
      <c r="F69" s="1" t="s">
        <v>67</v>
      </c>
      <c r="G69" s="1" t="s">
        <v>132</v>
      </c>
      <c r="H69" s="1" t="s">
        <v>263</v>
      </c>
      <c r="I69" s="1" t="s">
        <v>278</v>
      </c>
      <c r="J69" s="1" t="s">
        <v>279</v>
      </c>
      <c r="K69" s="1">
        <v>33.629583566000001</v>
      </c>
      <c r="L69" s="1">
        <v>42.818902129999998</v>
      </c>
      <c r="M69" s="1">
        <v>8</v>
      </c>
      <c r="N69" s="1" t="s">
        <v>66</v>
      </c>
      <c r="O69" s="1">
        <v>8</v>
      </c>
      <c r="P69" t="str">
        <f>_xlfn.CONCAT( YEAR(TblOrigin[[#This Row],[ODK_DateOfSubmission]]), "-",TEXT( MONTH(TblOrigin[[#This Row],[ODK_DateOfSubmission]]),"00"))</f>
        <v>2018-05</v>
      </c>
    </row>
    <row r="70" spans="1:16" x14ac:dyDescent="0.25">
      <c r="A70" s="13">
        <v>2107045</v>
      </c>
      <c r="B70" s="1"/>
      <c r="C70" s="1">
        <v>228</v>
      </c>
      <c r="D70" s="6">
        <v>43242.638840277781</v>
      </c>
      <c r="E70" s="1">
        <v>1</v>
      </c>
      <c r="F70" s="1" t="s">
        <v>67</v>
      </c>
      <c r="G70" s="1" t="s">
        <v>132</v>
      </c>
      <c r="H70" s="1" t="s">
        <v>263</v>
      </c>
      <c r="I70" s="1" t="s">
        <v>280</v>
      </c>
      <c r="J70" s="1" t="s">
        <v>281</v>
      </c>
      <c r="K70" s="1">
        <v>33.637210713599998</v>
      </c>
      <c r="L70" s="1">
        <v>42.827926054300001</v>
      </c>
      <c r="M70" s="1">
        <v>23</v>
      </c>
      <c r="N70" s="1" t="s">
        <v>122</v>
      </c>
      <c r="O70" s="1">
        <v>5</v>
      </c>
      <c r="P70" t="str">
        <f>_xlfn.CONCAT( YEAR(TblOrigin[[#This Row],[ODK_DateOfSubmission]]), "-",TEXT( MONTH(TblOrigin[[#This Row],[ODK_DateOfSubmission]]),"00"))</f>
        <v>2018-05</v>
      </c>
    </row>
    <row r="71" spans="1:16" x14ac:dyDescent="0.25">
      <c r="A71" s="13">
        <v>2107045</v>
      </c>
      <c r="B71" s="1"/>
      <c r="C71" s="1">
        <v>228</v>
      </c>
      <c r="D71" s="6">
        <v>43242.638840277781</v>
      </c>
      <c r="E71" s="1">
        <v>1</v>
      </c>
      <c r="F71" s="1" t="s">
        <v>67</v>
      </c>
      <c r="G71" s="1" t="s">
        <v>132</v>
      </c>
      <c r="H71" s="1" t="s">
        <v>263</v>
      </c>
      <c r="I71" s="1" t="s">
        <v>280</v>
      </c>
      <c r="J71" s="1" t="s">
        <v>281</v>
      </c>
      <c r="K71" s="1">
        <v>33.637210713599998</v>
      </c>
      <c r="L71" s="1">
        <v>42.827926054300001</v>
      </c>
      <c r="M71" s="1">
        <v>23</v>
      </c>
      <c r="N71" s="1" t="s">
        <v>82</v>
      </c>
      <c r="O71" s="1">
        <v>6</v>
      </c>
      <c r="P71" t="str">
        <f>_xlfn.CONCAT( YEAR(TblOrigin[[#This Row],[ODK_DateOfSubmission]]), "-",TEXT( MONTH(TblOrigin[[#This Row],[ODK_DateOfSubmission]]),"00"))</f>
        <v>2018-05</v>
      </c>
    </row>
    <row r="72" spans="1:16" x14ac:dyDescent="0.25">
      <c r="A72" s="13">
        <v>2107045</v>
      </c>
      <c r="B72" s="1"/>
      <c r="C72" s="1">
        <v>228</v>
      </c>
      <c r="D72" s="6">
        <v>43242.638840277781</v>
      </c>
      <c r="E72" s="1">
        <v>1</v>
      </c>
      <c r="F72" s="1" t="s">
        <v>67</v>
      </c>
      <c r="G72" s="1" t="s">
        <v>132</v>
      </c>
      <c r="H72" s="1" t="s">
        <v>263</v>
      </c>
      <c r="I72" s="1" t="s">
        <v>280</v>
      </c>
      <c r="J72" s="1" t="s">
        <v>281</v>
      </c>
      <c r="K72" s="1">
        <v>33.637210713599998</v>
      </c>
      <c r="L72" s="1">
        <v>42.827926054300001</v>
      </c>
      <c r="M72" s="1">
        <v>23</v>
      </c>
      <c r="N72" s="1" t="s">
        <v>66</v>
      </c>
      <c r="O72" s="1">
        <v>12</v>
      </c>
      <c r="P72" t="str">
        <f>_xlfn.CONCAT( YEAR(TblOrigin[[#This Row],[ODK_DateOfSubmission]]), "-",TEXT( MONTH(TblOrigin[[#This Row],[ODK_DateOfSubmission]]),"00"))</f>
        <v>2018-05</v>
      </c>
    </row>
    <row r="73" spans="1:16" x14ac:dyDescent="0.25">
      <c r="A73" s="13">
        <v>2107053</v>
      </c>
      <c r="B73" s="1"/>
      <c r="C73" s="1">
        <v>219</v>
      </c>
      <c r="D73" s="6">
        <v>43309.612478900461</v>
      </c>
      <c r="E73" s="1">
        <v>2</v>
      </c>
      <c r="F73" s="1" t="s">
        <v>67</v>
      </c>
      <c r="G73" s="1" t="s">
        <v>132</v>
      </c>
      <c r="H73" s="1" t="s">
        <v>263</v>
      </c>
      <c r="I73" s="1" t="s">
        <v>282</v>
      </c>
      <c r="J73" s="1" t="s">
        <v>283</v>
      </c>
      <c r="K73" s="1">
        <v>33.638928848699997</v>
      </c>
      <c r="L73" s="1">
        <v>42.818331500299998</v>
      </c>
      <c r="M73" s="1">
        <v>2</v>
      </c>
      <c r="N73" s="1" t="s">
        <v>66</v>
      </c>
      <c r="O73" s="1">
        <v>2</v>
      </c>
      <c r="P73" t="str">
        <f>_xlfn.CONCAT( YEAR(TblOrigin[[#This Row],[ODK_DateOfSubmission]]), "-",TEXT( MONTH(TblOrigin[[#This Row],[ODK_DateOfSubmission]]),"00"))</f>
        <v>2018-07</v>
      </c>
    </row>
    <row r="74" spans="1:16" x14ac:dyDescent="0.25">
      <c r="A74" s="13">
        <v>2107061</v>
      </c>
      <c r="B74" s="1"/>
      <c r="C74" s="1">
        <v>226</v>
      </c>
      <c r="D74" s="6">
        <v>43309.028306712964</v>
      </c>
      <c r="E74" s="1">
        <v>2</v>
      </c>
      <c r="F74" s="1" t="s">
        <v>67</v>
      </c>
      <c r="G74" s="1" t="s">
        <v>132</v>
      </c>
      <c r="H74" s="1" t="s">
        <v>268</v>
      </c>
      <c r="I74" s="1" t="s">
        <v>284</v>
      </c>
      <c r="J74" s="1" t="s">
        <v>285</v>
      </c>
      <c r="K74" s="1">
        <v>33.586445616600002</v>
      </c>
      <c r="L74" s="1">
        <v>42.615864550700003</v>
      </c>
      <c r="M74" s="1">
        <v>2</v>
      </c>
      <c r="N74" s="1" t="s">
        <v>66</v>
      </c>
      <c r="O74" s="1">
        <v>2</v>
      </c>
      <c r="P74" t="str">
        <f>_xlfn.CONCAT( YEAR(TblOrigin[[#This Row],[ODK_DateOfSubmission]]), "-",TEXT( MONTH(TblOrigin[[#This Row],[ODK_DateOfSubmission]]),"00"))</f>
        <v>2018-07</v>
      </c>
    </row>
    <row r="75" spans="1:16" x14ac:dyDescent="0.25">
      <c r="A75" s="13">
        <v>2107063</v>
      </c>
      <c r="B75" s="1"/>
      <c r="C75" s="1">
        <v>41</v>
      </c>
      <c r="D75" s="6">
        <v>43240.613328206018</v>
      </c>
      <c r="E75" s="1">
        <v>1</v>
      </c>
      <c r="F75" s="1" t="s">
        <v>67</v>
      </c>
      <c r="G75" s="1" t="s">
        <v>132</v>
      </c>
      <c r="H75" s="1" t="s">
        <v>271</v>
      </c>
      <c r="I75" s="1" t="s">
        <v>286</v>
      </c>
      <c r="J75" s="1" t="s">
        <v>287</v>
      </c>
      <c r="K75" s="1">
        <v>33.912429527199997</v>
      </c>
      <c r="L75" s="1">
        <v>42.544014333500002</v>
      </c>
      <c r="M75" s="1">
        <v>12</v>
      </c>
      <c r="N75" s="1" t="s">
        <v>66</v>
      </c>
      <c r="O75" s="1">
        <v>12</v>
      </c>
      <c r="P75" t="str">
        <f>_xlfn.CONCAT( YEAR(TblOrigin[[#This Row],[ODK_DateOfSubmission]]), "-",TEXT( MONTH(TblOrigin[[#This Row],[ODK_DateOfSubmission]]),"00"))</f>
        <v>2018-05</v>
      </c>
    </row>
    <row r="76" spans="1:16" x14ac:dyDescent="0.25">
      <c r="A76" s="13">
        <v>2107065</v>
      </c>
      <c r="B76" s="1"/>
      <c r="C76" s="1">
        <v>5</v>
      </c>
      <c r="D76" s="6">
        <v>43308.001633761574</v>
      </c>
      <c r="E76" s="1">
        <v>2</v>
      </c>
      <c r="F76" s="1" t="s">
        <v>67</v>
      </c>
      <c r="G76" s="1" t="s">
        <v>132</v>
      </c>
      <c r="H76" s="1" t="s">
        <v>268</v>
      </c>
      <c r="I76" s="1" t="s">
        <v>288</v>
      </c>
      <c r="J76" s="1" t="s">
        <v>289</v>
      </c>
      <c r="K76" s="1">
        <v>33.591488100600003</v>
      </c>
      <c r="L76" s="1">
        <v>42.610576298799998</v>
      </c>
      <c r="M76" s="1">
        <v>4</v>
      </c>
      <c r="N76" s="1" t="s">
        <v>66</v>
      </c>
      <c r="O76" s="1">
        <v>4</v>
      </c>
      <c r="P76" t="str">
        <f>_xlfn.CONCAT( YEAR(TblOrigin[[#This Row],[ODK_DateOfSubmission]]), "-",TEXT( MONTH(TblOrigin[[#This Row],[ODK_DateOfSubmission]]),"00"))</f>
        <v>2018-07</v>
      </c>
    </row>
    <row r="77" spans="1:16" x14ac:dyDescent="0.25">
      <c r="A77" s="13">
        <v>2107067</v>
      </c>
      <c r="B77" s="1"/>
      <c r="C77" s="1">
        <v>191</v>
      </c>
      <c r="D77" s="6">
        <v>43241.717730821758</v>
      </c>
      <c r="E77" s="1">
        <v>1</v>
      </c>
      <c r="F77" s="1" t="s">
        <v>67</v>
      </c>
      <c r="G77" s="1" t="s">
        <v>132</v>
      </c>
      <c r="H77" s="1" t="s">
        <v>263</v>
      </c>
      <c r="I77" s="1" t="s">
        <v>290</v>
      </c>
      <c r="J77" s="1" t="s">
        <v>291</v>
      </c>
      <c r="K77" s="1">
        <v>33.644794433199998</v>
      </c>
      <c r="L77" s="1">
        <v>42.812248790200002</v>
      </c>
      <c r="M77" s="1">
        <v>14</v>
      </c>
      <c r="N77" s="1" t="s">
        <v>66</v>
      </c>
      <c r="O77" s="1">
        <v>14</v>
      </c>
      <c r="P77" t="str">
        <f>_xlfn.CONCAT( YEAR(TblOrigin[[#This Row],[ODK_DateOfSubmission]]), "-",TEXT( MONTH(TblOrigin[[#This Row],[ODK_DateOfSubmission]]),"00"))</f>
        <v>2018-05</v>
      </c>
    </row>
    <row r="78" spans="1:16" x14ac:dyDescent="0.25">
      <c r="A78" s="13">
        <v>2107067</v>
      </c>
      <c r="B78" s="1"/>
      <c r="C78" s="1">
        <v>191</v>
      </c>
      <c r="D78" s="6">
        <v>43340.563554050925</v>
      </c>
      <c r="E78" s="1">
        <v>3</v>
      </c>
      <c r="F78" s="1" t="s">
        <v>67</v>
      </c>
      <c r="G78" s="1" t="s">
        <v>132</v>
      </c>
      <c r="H78" s="1" t="s">
        <v>263</v>
      </c>
      <c r="I78" s="1" t="s">
        <v>290</v>
      </c>
      <c r="J78" s="1" t="s">
        <v>291</v>
      </c>
      <c r="K78" s="1">
        <v>33.644794433199998</v>
      </c>
      <c r="L78" s="1">
        <v>42.812248790200002</v>
      </c>
      <c r="M78" s="1">
        <v>2</v>
      </c>
      <c r="N78" s="1" t="s">
        <v>66</v>
      </c>
      <c r="O78" s="1">
        <v>2</v>
      </c>
      <c r="P78" t="str">
        <f>_xlfn.CONCAT( YEAR(TblOrigin[[#This Row],[ODK_DateOfSubmission]]), "-",TEXT( MONTH(TblOrigin[[#This Row],[ODK_DateOfSubmission]]),"00"))</f>
        <v>2018-08</v>
      </c>
    </row>
    <row r="79" spans="1:16" x14ac:dyDescent="0.25">
      <c r="A79" s="13">
        <v>2108001</v>
      </c>
      <c r="B79" s="1"/>
      <c r="C79" s="1">
        <v>308</v>
      </c>
      <c r="D79" s="6">
        <v>43242.70032708333</v>
      </c>
      <c r="E79" s="1">
        <v>1</v>
      </c>
      <c r="F79" s="1" t="s">
        <v>67</v>
      </c>
      <c r="G79" s="1" t="s">
        <v>136</v>
      </c>
      <c r="H79" s="1" t="s">
        <v>292</v>
      </c>
      <c r="I79" s="1" t="s">
        <v>293</v>
      </c>
      <c r="J79" s="1" t="s">
        <v>294</v>
      </c>
      <c r="K79" s="1">
        <v>33.421150003000001</v>
      </c>
      <c r="L79" s="1">
        <v>43.247726750600002</v>
      </c>
      <c r="M79" s="1">
        <v>2</v>
      </c>
      <c r="N79" s="1" t="s">
        <v>82</v>
      </c>
      <c r="O79" s="1">
        <v>2</v>
      </c>
      <c r="P79" t="str">
        <f>_xlfn.CONCAT( YEAR(TblOrigin[[#This Row],[ODK_DateOfSubmission]]), "-",TEXT( MONTH(TblOrigin[[#This Row],[ODK_DateOfSubmission]]),"00"))</f>
        <v>2018-05</v>
      </c>
    </row>
    <row r="80" spans="1:16" x14ac:dyDescent="0.25">
      <c r="A80" s="13">
        <v>2108001</v>
      </c>
      <c r="B80" s="1"/>
      <c r="C80" s="1">
        <v>308</v>
      </c>
      <c r="D80" s="6">
        <v>43292.83761412037</v>
      </c>
      <c r="E80" s="1">
        <v>2</v>
      </c>
      <c r="F80" s="1" t="s">
        <v>67</v>
      </c>
      <c r="G80" s="1" t="s">
        <v>136</v>
      </c>
      <c r="H80" s="1" t="s">
        <v>292</v>
      </c>
      <c r="I80" s="1" t="s">
        <v>293</v>
      </c>
      <c r="J80" s="1" t="s">
        <v>294</v>
      </c>
      <c r="K80" s="1">
        <v>33.421150003000001</v>
      </c>
      <c r="L80" s="1">
        <v>43.247726750600002</v>
      </c>
      <c r="M80" s="1">
        <v>2</v>
      </c>
      <c r="N80" s="1" t="s">
        <v>116</v>
      </c>
      <c r="O80" s="1">
        <v>1</v>
      </c>
      <c r="P80" t="str">
        <f>_xlfn.CONCAT( YEAR(TblOrigin[[#This Row],[ODK_DateOfSubmission]]), "-",TEXT( MONTH(TblOrigin[[#This Row],[ODK_DateOfSubmission]]),"00"))</f>
        <v>2018-07</v>
      </c>
    </row>
    <row r="81" spans="1:16" x14ac:dyDescent="0.25">
      <c r="A81" s="13">
        <v>2108001</v>
      </c>
      <c r="B81" s="1"/>
      <c r="C81" s="1">
        <v>308</v>
      </c>
      <c r="D81" s="6">
        <v>43292.83761412037</v>
      </c>
      <c r="E81" s="1">
        <v>2</v>
      </c>
      <c r="F81" s="1" t="s">
        <v>67</v>
      </c>
      <c r="G81" s="1" t="s">
        <v>136</v>
      </c>
      <c r="H81" s="1" t="s">
        <v>292</v>
      </c>
      <c r="I81" s="1" t="s">
        <v>293</v>
      </c>
      <c r="J81" s="1" t="s">
        <v>294</v>
      </c>
      <c r="K81" s="1">
        <v>33.421150003000001</v>
      </c>
      <c r="L81" s="1">
        <v>43.247726750600002</v>
      </c>
      <c r="M81" s="1">
        <v>2</v>
      </c>
      <c r="N81" s="1" t="s">
        <v>66</v>
      </c>
      <c r="O81" s="1">
        <v>1</v>
      </c>
      <c r="P81" t="str">
        <f>_xlfn.CONCAT( YEAR(TblOrigin[[#This Row],[ODK_DateOfSubmission]]), "-",TEXT( MONTH(TblOrigin[[#This Row],[ODK_DateOfSubmission]]),"00"))</f>
        <v>2018-07</v>
      </c>
    </row>
    <row r="82" spans="1:16" x14ac:dyDescent="0.25">
      <c r="A82" s="13">
        <v>2108008</v>
      </c>
      <c r="B82" s="1"/>
      <c r="C82" s="1">
        <v>25439</v>
      </c>
      <c r="D82" s="6">
        <v>43244.775727581022</v>
      </c>
      <c r="E82" s="1">
        <v>1</v>
      </c>
      <c r="F82" s="1" t="s">
        <v>67</v>
      </c>
      <c r="G82" s="1" t="s">
        <v>136</v>
      </c>
      <c r="H82" s="1" t="s">
        <v>292</v>
      </c>
      <c r="I82" s="1" t="s">
        <v>295</v>
      </c>
      <c r="J82" s="1" t="s">
        <v>296</v>
      </c>
      <c r="K82" s="1">
        <v>33.411952504200002</v>
      </c>
      <c r="L82" s="1">
        <v>43.285077782000002</v>
      </c>
      <c r="M82" s="1">
        <v>2</v>
      </c>
      <c r="N82" s="1" t="s">
        <v>66</v>
      </c>
      <c r="O82" s="1">
        <v>2</v>
      </c>
      <c r="P82" t="str">
        <f>_xlfn.CONCAT( YEAR(TblOrigin[[#This Row],[ODK_DateOfSubmission]]), "-",TEXT( MONTH(TblOrigin[[#This Row],[ODK_DateOfSubmission]]),"00"))</f>
        <v>2018-05</v>
      </c>
    </row>
    <row r="83" spans="1:16" x14ac:dyDescent="0.25">
      <c r="A83" s="13">
        <v>2108011</v>
      </c>
      <c r="B83" s="1"/>
      <c r="C83" s="1">
        <v>115</v>
      </c>
      <c r="D83" s="6">
        <v>43291.795815428239</v>
      </c>
      <c r="E83" s="1">
        <v>2</v>
      </c>
      <c r="F83" s="1" t="s">
        <v>67</v>
      </c>
      <c r="G83" s="1" t="s">
        <v>136</v>
      </c>
      <c r="H83" s="1" t="s">
        <v>292</v>
      </c>
      <c r="I83" s="1" t="s">
        <v>297</v>
      </c>
      <c r="J83" s="1" t="s">
        <v>298</v>
      </c>
      <c r="K83" s="1">
        <v>33.440310664400002</v>
      </c>
      <c r="L83" s="1">
        <v>43.328953970000001</v>
      </c>
      <c r="M83" s="1">
        <v>2</v>
      </c>
      <c r="N83" s="1" t="s">
        <v>116</v>
      </c>
      <c r="O83" s="1">
        <v>2</v>
      </c>
      <c r="P83" t="str">
        <f>_xlfn.CONCAT( YEAR(TblOrigin[[#This Row],[ODK_DateOfSubmission]]), "-",TEXT( MONTH(TblOrigin[[#This Row],[ODK_DateOfSubmission]]),"00"))</f>
        <v>2018-07</v>
      </c>
    </row>
    <row r="84" spans="1:16" x14ac:dyDescent="0.25">
      <c r="A84" s="13">
        <v>2108030</v>
      </c>
      <c r="B84" s="1"/>
      <c r="C84" s="1">
        <v>184</v>
      </c>
      <c r="D84" s="6">
        <v>43241.737881215275</v>
      </c>
      <c r="E84" s="1">
        <v>1</v>
      </c>
      <c r="F84" s="1" t="s">
        <v>67</v>
      </c>
      <c r="G84" s="1" t="s">
        <v>136</v>
      </c>
      <c r="H84" s="1" t="s">
        <v>292</v>
      </c>
      <c r="I84" s="1" t="s">
        <v>299</v>
      </c>
      <c r="J84" s="1" t="s">
        <v>300</v>
      </c>
      <c r="K84" s="1">
        <v>33.432006243399996</v>
      </c>
      <c r="L84" s="1">
        <v>43.278750676900003</v>
      </c>
      <c r="M84" s="1">
        <v>3</v>
      </c>
      <c r="N84" s="1" t="s">
        <v>78</v>
      </c>
      <c r="O84" s="1">
        <v>3</v>
      </c>
      <c r="P84" t="str">
        <f>_xlfn.CONCAT( YEAR(TblOrigin[[#This Row],[ODK_DateOfSubmission]]), "-",TEXT( MONTH(TblOrigin[[#This Row],[ODK_DateOfSubmission]]),"00"))</f>
        <v>2018-05</v>
      </c>
    </row>
    <row r="85" spans="1:16" x14ac:dyDescent="0.25">
      <c r="A85" s="13">
        <v>2108030</v>
      </c>
      <c r="B85" s="1"/>
      <c r="C85" s="1">
        <v>184</v>
      </c>
      <c r="D85" s="6">
        <v>43291.795838738428</v>
      </c>
      <c r="E85" s="1">
        <v>2</v>
      </c>
      <c r="F85" s="1" t="s">
        <v>67</v>
      </c>
      <c r="G85" s="1" t="s">
        <v>136</v>
      </c>
      <c r="H85" s="1" t="s">
        <v>292</v>
      </c>
      <c r="I85" s="1" t="s">
        <v>299</v>
      </c>
      <c r="J85" s="1" t="s">
        <v>300</v>
      </c>
      <c r="K85" s="1">
        <v>33.432006243399996</v>
      </c>
      <c r="L85" s="1">
        <v>43.278750676900003</v>
      </c>
      <c r="M85" s="1">
        <v>1</v>
      </c>
      <c r="N85" s="1" t="s">
        <v>66</v>
      </c>
      <c r="O85" s="1">
        <v>1</v>
      </c>
      <c r="P85" t="str">
        <f>_xlfn.CONCAT( YEAR(TblOrigin[[#This Row],[ODK_DateOfSubmission]]), "-",TEXT( MONTH(TblOrigin[[#This Row],[ODK_DateOfSubmission]]),"00"))</f>
        <v>2018-07</v>
      </c>
    </row>
    <row r="86" spans="1:16" x14ac:dyDescent="0.25">
      <c r="A86" s="13">
        <v>2108033</v>
      </c>
      <c r="B86" s="1"/>
      <c r="C86" s="1">
        <v>133</v>
      </c>
      <c r="D86" s="6">
        <v>43241.737874537037</v>
      </c>
      <c r="E86" s="1">
        <v>1</v>
      </c>
      <c r="F86" s="1" t="s">
        <v>67</v>
      </c>
      <c r="G86" s="1" t="s">
        <v>136</v>
      </c>
      <c r="H86" s="1" t="s">
        <v>292</v>
      </c>
      <c r="I86" s="1" t="s">
        <v>301</v>
      </c>
      <c r="J86" s="1" t="s">
        <v>302</v>
      </c>
      <c r="K86" s="1">
        <v>33.414050000000003</v>
      </c>
      <c r="L86" s="1">
        <v>43.305489999999999</v>
      </c>
      <c r="M86" s="1">
        <v>3</v>
      </c>
      <c r="N86" s="1" t="s">
        <v>66</v>
      </c>
      <c r="O86" s="1">
        <v>3</v>
      </c>
      <c r="P86" t="str">
        <f>_xlfn.CONCAT( YEAR(TblOrigin[[#This Row],[ODK_DateOfSubmission]]), "-",TEXT( MONTH(TblOrigin[[#This Row],[ODK_DateOfSubmission]]),"00"))</f>
        <v>2018-05</v>
      </c>
    </row>
    <row r="87" spans="1:16" x14ac:dyDescent="0.25">
      <c r="A87" s="13">
        <v>2108037</v>
      </c>
      <c r="B87" s="1"/>
      <c r="C87" s="1">
        <v>25800</v>
      </c>
      <c r="D87" s="6">
        <v>43242.482463113425</v>
      </c>
      <c r="E87" s="1">
        <v>1</v>
      </c>
      <c r="F87" s="1" t="s">
        <v>67</v>
      </c>
      <c r="G87" s="1" t="s">
        <v>136</v>
      </c>
      <c r="H87" s="1" t="s">
        <v>292</v>
      </c>
      <c r="I87" s="1" t="s">
        <v>303</v>
      </c>
      <c r="J87" s="1" t="s">
        <v>304</v>
      </c>
      <c r="K87" s="1">
        <v>33.429310000000001</v>
      </c>
      <c r="L87" s="1">
        <v>43.306041</v>
      </c>
      <c r="M87" s="1">
        <v>3</v>
      </c>
      <c r="N87" s="1" t="s">
        <v>126</v>
      </c>
      <c r="O87" s="1">
        <v>3</v>
      </c>
      <c r="P87" t="str">
        <f>_xlfn.CONCAT( YEAR(TblOrigin[[#This Row],[ODK_DateOfSubmission]]), "-",TEXT( MONTH(TblOrigin[[#This Row],[ODK_DateOfSubmission]]),"00"))</f>
        <v>2018-05</v>
      </c>
    </row>
    <row r="88" spans="1:16" x14ac:dyDescent="0.25">
      <c r="A88" s="13">
        <v>2108037</v>
      </c>
      <c r="B88" s="1"/>
      <c r="C88" s="1">
        <v>25800</v>
      </c>
      <c r="D88" s="6">
        <v>43242.482463113425</v>
      </c>
      <c r="E88" s="1">
        <v>1</v>
      </c>
      <c r="F88" s="1" t="s">
        <v>67</v>
      </c>
      <c r="G88" s="1" t="s">
        <v>136</v>
      </c>
      <c r="H88" s="1" t="s">
        <v>292</v>
      </c>
      <c r="I88" s="1" t="s">
        <v>303</v>
      </c>
      <c r="J88" s="1" t="s">
        <v>304</v>
      </c>
      <c r="K88" s="1">
        <v>33.429310000000001</v>
      </c>
      <c r="L88" s="1">
        <v>43.306041</v>
      </c>
      <c r="M88" s="1">
        <v>3</v>
      </c>
      <c r="N88" s="1" t="s">
        <v>66</v>
      </c>
      <c r="O88" s="1">
        <v>0</v>
      </c>
      <c r="P88" t="str">
        <f>_xlfn.CONCAT( YEAR(TblOrigin[[#This Row],[ODK_DateOfSubmission]]), "-",TEXT( MONTH(TblOrigin[[#This Row],[ODK_DateOfSubmission]]),"00"))</f>
        <v>2018-05</v>
      </c>
    </row>
    <row r="89" spans="1:16" x14ac:dyDescent="0.25">
      <c r="A89" s="13">
        <v>2108038</v>
      </c>
      <c r="B89" s="1"/>
      <c r="C89" s="1">
        <v>185</v>
      </c>
      <c r="D89" s="6">
        <v>43292.837597141202</v>
      </c>
      <c r="E89" s="1">
        <v>2</v>
      </c>
      <c r="F89" s="1" t="s">
        <v>67</v>
      </c>
      <c r="G89" s="1" t="s">
        <v>136</v>
      </c>
      <c r="H89" s="1" t="s">
        <v>292</v>
      </c>
      <c r="I89" s="1" t="s">
        <v>305</v>
      </c>
      <c r="J89" s="1" t="s">
        <v>306</v>
      </c>
      <c r="K89" s="1">
        <v>33.429220000000001</v>
      </c>
      <c r="L89" s="1">
        <v>43.31223</v>
      </c>
      <c r="M89" s="1">
        <v>2</v>
      </c>
      <c r="N89" s="1" t="s">
        <v>66</v>
      </c>
      <c r="O89" s="1">
        <v>2</v>
      </c>
      <c r="P89" t="str">
        <f>_xlfn.CONCAT( YEAR(TblOrigin[[#This Row],[ODK_DateOfSubmission]]), "-",TEXT( MONTH(TblOrigin[[#This Row],[ODK_DateOfSubmission]]),"00"))</f>
        <v>2018-07</v>
      </c>
    </row>
    <row r="90" spans="1:16" x14ac:dyDescent="0.25">
      <c r="A90" s="13">
        <v>2108041</v>
      </c>
      <c r="B90" s="1"/>
      <c r="C90" s="1">
        <v>23023</v>
      </c>
      <c r="D90" s="6">
        <v>43293.735260150461</v>
      </c>
      <c r="E90" s="1">
        <v>2</v>
      </c>
      <c r="F90" s="1" t="s">
        <v>67</v>
      </c>
      <c r="G90" s="1" t="s">
        <v>136</v>
      </c>
      <c r="H90" s="1" t="s">
        <v>292</v>
      </c>
      <c r="I90" s="1" t="s">
        <v>307</v>
      </c>
      <c r="J90" s="1" t="s">
        <v>308</v>
      </c>
      <c r="K90" s="1">
        <v>33.422249999999998</v>
      </c>
      <c r="L90" s="1">
        <v>43.320779999999999</v>
      </c>
      <c r="M90" s="1">
        <v>2</v>
      </c>
      <c r="N90" s="1" t="s">
        <v>66</v>
      </c>
      <c r="O90" s="1">
        <v>2</v>
      </c>
      <c r="P90" t="str">
        <f>_xlfn.CONCAT( YEAR(TblOrigin[[#This Row],[ODK_DateOfSubmission]]), "-",TEXT( MONTH(TblOrigin[[#This Row],[ODK_DateOfSubmission]]),"00"))</f>
        <v>2018-07</v>
      </c>
    </row>
    <row r="91" spans="1:16" x14ac:dyDescent="0.25">
      <c r="A91" s="13">
        <v>2108051</v>
      </c>
      <c r="B91" s="1"/>
      <c r="C91" s="1">
        <v>311</v>
      </c>
      <c r="D91" s="6">
        <v>43242.87802152778</v>
      </c>
      <c r="E91" s="1">
        <v>1</v>
      </c>
      <c r="F91" s="1" t="s">
        <v>67</v>
      </c>
      <c r="G91" s="1" t="s">
        <v>136</v>
      </c>
      <c r="H91" s="1" t="s">
        <v>292</v>
      </c>
      <c r="I91" s="1" t="s">
        <v>309</v>
      </c>
      <c r="J91" s="1" t="s">
        <v>310</v>
      </c>
      <c r="K91" s="1">
        <v>33.430529999999997</v>
      </c>
      <c r="L91" s="1">
        <v>43.292230000000004</v>
      </c>
      <c r="M91" s="1">
        <v>13</v>
      </c>
      <c r="N91" s="1" t="s">
        <v>90</v>
      </c>
      <c r="O91" s="1">
        <v>1</v>
      </c>
      <c r="P91" t="str">
        <f>_xlfn.CONCAT( YEAR(TblOrigin[[#This Row],[ODK_DateOfSubmission]]), "-",TEXT( MONTH(TblOrigin[[#This Row],[ODK_DateOfSubmission]]),"00"))</f>
        <v>2018-05</v>
      </c>
    </row>
    <row r="92" spans="1:16" x14ac:dyDescent="0.25">
      <c r="A92" s="13">
        <v>2108051</v>
      </c>
      <c r="B92" s="1"/>
      <c r="C92" s="1">
        <v>311</v>
      </c>
      <c r="D92" s="6">
        <v>43242.87802152778</v>
      </c>
      <c r="E92" s="1">
        <v>1</v>
      </c>
      <c r="F92" s="1" t="s">
        <v>67</v>
      </c>
      <c r="G92" s="1" t="s">
        <v>136</v>
      </c>
      <c r="H92" s="1" t="s">
        <v>292</v>
      </c>
      <c r="I92" s="1" t="s">
        <v>309</v>
      </c>
      <c r="J92" s="1" t="s">
        <v>310</v>
      </c>
      <c r="K92" s="1">
        <v>33.430529999999997</v>
      </c>
      <c r="L92" s="1">
        <v>43.292230000000004</v>
      </c>
      <c r="M92" s="1">
        <v>13</v>
      </c>
      <c r="N92" s="1" t="s">
        <v>78</v>
      </c>
      <c r="O92" s="1">
        <v>2</v>
      </c>
      <c r="P92" t="str">
        <f>_xlfn.CONCAT( YEAR(TblOrigin[[#This Row],[ODK_DateOfSubmission]]), "-",TEXT( MONTH(TblOrigin[[#This Row],[ODK_DateOfSubmission]]),"00"))</f>
        <v>2018-05</v>
      </c>
    </row>
    <row r="93" spans="1:16" x14ac:dyDescent="0.25">
      <c r="A93" s="13">
        <v>2108051</v>
      </c>
      <c r="B93" s="1"/>
      <c r="C93" s="1">
        <v>311</v>
      </c>
      <c r="D93" s="6">
        <v>43242.87802152778</v>
      </c>
      <c r="E93" s="1">
        <v>1</v>
      </c>
      <c r="F93" s="1" t="s">
        <v>67</v>
      </c>
      <c r="G93" s="1" t="s">
        <v>136</v>
      </c>
      <c r="H93" s="1" t="s">
        <v>292</v>
      </c>
      <c r="I93" s="1" t="s">
        <v>309</v>
      </c>
      <c r="J93" s="1" t="s">
        <v>310</v>
      </c>
      <c r="K93" s="1">
        <v>33.430529999999997</v>
      </c>
      <c r="L93" s="1">
        <v>43.292230000000004</v>
      </c>
      <c r="M93" s="1">
        <v>13</v>
      </c>
      <c r="N93" s="1" t="s">
        <v>116</v>
      </c>
      <c r="O93" s="1">
        <v>4</v>
      </c>
      <c r="P93" t="str">
        <f>_xlfn.CONCAT( YEAR(TblOrigin[[#This Row],[ODK_DateOfSubmission]]), "-",TEXT( MONTH(TblOrigin[[#This Row],[ODK_DateOfSubmission]]),"00"))</f>
        <v>2018-05</v>
      </c>
    </row>
    <row r="94" spans="1:16" x14ac:dyDescent="0.25">
      <c r="A94" s="13">
        <v>2108051</v>
      </c>
      <c r="B94" s="1"/>
      <c r="C94" s="1">
        <v>311</v>
      </c>
      <c r="D94" s="6">
        <v>43242.87802152778</v>
      </c>
      <c r="E94" s="1">
        <v>1</v>
      </c>
      <c r="F94" s="1" t="s">
        <v>67</v>
      </c>
      <c r="G94" s="1" t="s">
        <v>136</v>
      </c>
      <c r="H94" s="1" t="s">
        <v>292</v>
      </c>
      <c r="I94" s="1" t="s">
        <v>309</v>
      </c>
      <c r="J94" s="1" t="s">
        <v>310</v>
      </c>
      <c r="K94" s="1">
        <v>33.430529999999997</v>
      </c>
      <c r="L94" s="1">
        <v>43.292230000000004</v>
      </c>
      <c r="M94" s="1">
        <v>13</v>
      </c>
      <c r="N94" s="1" t="s">
        <v>66</v>
      </c>
      <c r="O94" s="1">
        <v>6</v>
      </c>
      <c r="P94" t="str">
        <f>_xlfn.CONCAT( YEAR(TblOrigin[[#This Row],[ODK_DateOfSubmission]]), "-",TEXT( MONTH(TblOrigin[[#This Row],[ODK_DateOfSubmission]]),"00"))</f>
        <v>2018-05</v>
      </c>
    </row>
    <row r="95" spans="1:16" x14ac:dyDescent="0.25">
      <c r="A95" s="13">
        <v>2108052</v>
      </c>
      <c r="B95" s="1"/>
      <c r="C95" s="1">
        <v>29486</v>
      </c>
      <c r="D95" s="6">
        <v>43243.883786192127</v>
      </c>
      <c r="E95" s="1">
        <v>1</v>
      </c>
      <c r="F95" s="1" t="s">
        <v>67</v>
      </c>
      <c r="G95" s="1" t="s">
        <v>136</v>
      </c>
      <c r="H95" s="1" t="s">
        <v>292</v>
      </c>
      <c r="I95" s="1" t="s">
        <v>311</v>
      </c>
      <c r="J95" s="1" t="s">
        <v>312</v>
      </c>
      <c r="K95" s="1">
        <v>33.414079999999998</v>
      </c>
      <c r="L95" s="1">
        <v>43.191429999999997</v>
      </c>
      <c r="M95" s="1">
        <v>7</v>
      </c>
      <c r="N95" s="1" t="s">
        <v>78</v>
      </c>
      <c r="O95" s="1">
        <v>2</v>
      </c>
      <c r="P95" t="str">
        <f>_xlfn.CONCAT( YEAR(TblOrigin[[#This Row],[ODK_DateOfSubmission]]), "-",TEXT( MONTH(TblOrigin[[#This Row],[ODK_DateOfSubmission]]),"00"))</f>
        <v>2018-05</v>
      </c>
    </row>
    <row r="96" spans="1:16" x14ac:dyDescent="0.25">
      <c r="A96" s="13">
        <v>2108052</v>
      </c>
      <c r="B96" s="1"/>
      <c r="C96" s="1">
        <v>29486</v>
      </c>
      <c r="D96" s="6">
        <v>43243.883786192127</v>
      </c>
      <c r="E96" s="1">
        <v>1</v>
      </c>
      <c r="F96" s="1" t="s">
        <v>67</v>
      </c>
      <c r="G96" s="1" t="s">
        <v>136</v>
      </c>
      <c r="H96" s="1" t="s">
        <v>292</v>
      </c>
      <c r="I96" s="1" t="s">
        <v>311</v>
      </c>
      <c r="J96" s="1" t="s">
        <v>312</v>
      </c>
      <c r="K96" s="1">
        <v>33.414079999999998</v>
      </c>
      <c r="L96" s="1">
        <v>43.191429999999997</v>
      </c>
      <c r="M96" s="1">
        <v>7</v>
      </c>
      <c r="N96" s="1" t="s">
        <v>66</v>
      </c>
      <c r="O96" s="1">
        <v>5</v>
      </c>
      <c r="P96" t="str">
        <f>_xlfn.CONCAT( YEAR(TblOrigin[[#This Row],[ODK_DateOfSubmission]]), "-",TEXT( MONTH(TblOrigin[[#This Row],[ODK_DateOfSubmission]]),"00"))</f>
        <v>2018-05</v>
      </c>
    </row>
    <row r="97" spans="1:16" x14ac:dyDescent="0.25">
      <c r="A97" s="13">
        <v>2402007</v>
      </c>
      <c r="B97" s="1"/>
      <c r="C97" s="1">
        <v>26028</v>
      </c>
      <c r="D97" s="6">
        <v>43251.029487812499</v>
      </c>
      <c r="E97" s="1">
        <v>1</v>
      </c>
      <c r="F97" s="1" t="s">
        <v>127</v>
      </c>
      <c r="G97" s="1" t="s">
        <v>196</v>
      </c>
      <c r="H97" s="1" t="s">
        <v>313</v>
      </c>
      <c r="I97" s="1" t="s">
        <v>314</v>
      </c>
      <c r="J97" s="1" t="s">
        <v>315</v>
      </c>
      <c r="K97" s="1">
        <v>34.030412532200003</v>
      </c>
      <c r="L97" s="1">
        <v>44.944478155100001</v>
      </c>
      <c r="M97" s="1">
        <v>1</v>
      </c>
      <c r="N97" s="1" t="s">
        <v>78</v>
      </c>
      <c r="O97" s="1">
        <v>1</v>
      </c>
      <c r="P97" t="str">
        <f>_xlfn.CONCAT( YEAR(TblOrigin[[#This Row],[ODK_DateOfSubmission]]), "-",TEXT( MONTH(TblOrigin[[#This Row],[ODK_DateOfSubmission]]),"00"))</f>
        <v>2018-05</v>
      </c>
    </row>
    <row r="98" spans="1:16" x14ac:dyDescent="0.25">
      <c r="A98" s="13">
        <v>2402014</v>
      </c>
      <c r="B98" s="1"/>
      <c r="C98" s="1">
        <v>11440</v>
      </c>
      <c r="D98" s="6">
        <v>43303.478170104165</v>
      </c>
      <c r="E98" s="1">
        <v>2</v>
      </c>
      <c r="F98" s="1" t="s">
        <v>127</v>
      </c>
      <c r="G98" s="1" t="s">
        <v>196</v>
      </c>
      <c r="H98" s="1" t="s">
        <v>313</v>
      </c>
      <c r="I98" s="1" t="s">
        <v>316</v>
      </c>
      <c r="J98" s="1" t="s">
        <v>317</v>
      </c>
      <c r="K98" s="1">
        <v>34.014964209399999</v>
      </c>
      <c r="L98" s="1">
        <v>44.915148972899999</v>
      </c>
      <c r="M98" s="1">
        <v>2</v>
      </c>
      <c r="N98" s="1" t="s">
        <v>66</v>
      </c>
      <c r="O98" s="1">
        <v>2</v>
      </c>
      <c r="P98" t="str">
        <f>_xlfn.CONCAT( YEAR(TblOrigin[[#This Row],[ODK_DateOfSubmission]]), "-",TEXT( MONTH(TblOrigin[[#This Row],[ODK_DateOfSubmission]]),"00"))</f>
        <v>2018-07</v>
      </c>
    </row>
    <row r="99" spans="1:16" x14ac:dyDescent="0.25">
      <c r="A99" s="13">
        <v>2402026</v>
      </c>
      <c r="B99" s="1"/>
      <c r="C99" s="1">
        <v>25802</v>
      </c>
      <c r="D99" s="6">
        <v>43311.380778668979</v>
      </c>
      <c r="E99" s="1">
        <v>2</v>
      </c>
      <c r="F99" s="1" t="s">
        <v>127</v>
      </c>
      <c r="G99" s="1" t="s">
        <v>196</v>
      </c>
      <c r="H99" s="1" t="s">
        <v>313</v>
      </c>
      <c r="I99" s="1" t="s">
        <v>318</v>
      </c>
      <c r="J99" s="1" t="s">
        <v>319</v>
      </c>
      <c r="K99" s="1">
        <v>33.981959531699999</v>
      </c>
      <c r="L99" s="1">
        <v>44.930711685399999</v>
      </c>
      <c r="M99" s="1">
        <v>1</v>
      </c>
      <c r="N99" s="1" t="s">
        <v>66</v>
      </c>
      <c r="O99" s="1">
        <v>1</v>
      </c>
      <c r="P99" t="str">
        <f>_xlfn.CONCAT( YEAR(TblOrigin[[#This Row],[ODK_DateOfSubmission]]), "-",TEXT( MONTH(TblOrigin[[#This Row],[ODK_DateOfSubmission]]),"00"))</f>
        <v>2018-07</v>
      </c>
    </row>
    <row r="100" spans="1:16" x14ac:dyDescent="0.25">
      <c r="A100" s="13">
        <v>2601109</v>
      </c>
      <c r="B100" s="1"/>
      <c r="C100" s="1">
        <v>33396</v>
      </c>
      <c r="D100" s="6">
        <v>43549.490617557873</v>
      </c>
      <c r="E100" s="1">
        <v>8</v>
      </c>
      <c r="F100" s="1" t="s">
        <v>76</v>
      </c>
      <c r="G100" s="1" t="s">
        <v>192</v>
      </c>
      <c r="H100" s="1" t="s">
        <v>320</v>
      </c>
      <c r="I100" s="1" t="s">
        <v>321</v>
      </c>
      <c r="J100" s="1" t="s">
        <v>322</v>
      </c>
      <c r="K100" s="1">
        <v>35.318350000000002</v>
      </c>
      <c r="L100" s="1">
        <v>43.779260000000001</v>
      </c>
      <c r="M100" s="1">
        <v>6</v>
      </c>
      <c r="N100" s="1" t="s">
        <v>66</v>
      </c>
      <c r="O100" s="1">
        <v>6</v>
      </c>
      <c r="P100" t="str">
        <f>_xlfn.CONCAT( YEAR(TblOrigin[[#This Row],[ODK_DateOfSubmission]]), "-",TEXT( MONTH(TblOrigin[[#This Row],[ODK_DateOfSubmission]]),"00"))</f>
        <v>2019-03</v>
      </c>
    </row>
    <row r="101" spans="1:16" x14ac:dyDescent="0.25">
      <c r="A101" s="13">
        <v>2604015</v>
      </c>
      <c r="B101" s="1"/>
      <c r="C101" s="1">
        <v>33384</v>
      </c>
      <c r="D101" s="6">
        <v>43258.462763807867</v>
      </c>
      <c r="E101" s="1">
        <v>1</v>
      </c>
      <c r="F101" s="1" t="s">
        <v>76</v>
      </c>
      <c r="G101" s="1" t="s">
        <v>191</v>
      </c>
      <c r="H101" s="1" t="s">
        <v>323</v>
      </c>
      <c r="I101" s="1" t="s">
        <v>324</v>
      </c>
      <c r="J101" s="1" t="s">
        <v>325</v>
      </c>
      <c r="K101" s="1">
        <v>35.668289999999999</v>
      </c>
      <c r="L101" s="1">
        <v>44.082479999999997</v>
      </c>
      <c r="M101" s="1">
        <v>8</v>
      </c>
      <c r="N101" s="1" t="s">
        <v>78</v>
      </c>
      <c r="O101" s="1">
        <v>8</v>
      </c>
      <c r="P101" t="str">
        <f>_xlfn.CONCAT( YEAR(TblOrigin[[#This Row],[ODK_DateOfSubmission]]), "-",TEXT( MONTH(TblOrigin[[#This Row],[ODK_DateOfSubmission]]),"00"))</f>
        <v>2018-06</v>
      </c>
    </row>
    <row r="102" spans="1:16" x14ac:dyDescent="0.25">
      <c r="A102" s="13">
        <v>2706006</v>
      </c>
      <c r="B102" s="1"/>
      <c r="C102" s="1">
        <v>18377</v>
      </c>
      <c r="D102" s="6">
        <v>43372.612849652774</v>
      </c>
      <c r="E102" s="1">
        <v>4</v>
      </c>
      <c r="F102" s="1" t="s">
        <v>72</v>
      </c>
      <c r="G102" s="1" t="s">
        <v>100</v>
      </c>
      <c r="H102" s="1" t="s">
        <v>326</v>
      </c>
      <c r="I102" s="1" t="s">
        <v>327</v>
      </c>
      <c r="J102" s="1" t="s">
        <v>328</v>
      </c>
      <c r="K102" s="1">
        <v>36.403236683000003</v>
      </c>
      <c r="L102" s="1">
        <v>43.088923375500002</v>
      </c>
      <c r="M102" s="1">
        <v>4</v>
      </c>
      <c r="N102" s="1" t="s">
        <v>66</v>
      </c>
      <c r="O102" s="1">
        <v>4</v>
      </c>
      <c r="P102" t="str">
        <f>_xlfn.CONCAT( YEAR(TblOrigin[[#This Row],[ODK_DateOfSubmission]]), "-",TEXT( MONTH(TblOrigin[[#This Row],[ODK_DateOfSubmission]]),"00"))</f>
        <v>2018-09</v>
      </c>
    </row>
    <row r="103" spans="1:16" x14ac:dyDescent="0.25">
      <c r="A103" s="13">
        <v>2706006</v>
      </c>
      <c r="B103" s="1"/>
      <c r="C103" s="1">
        <v>18377</v>
      </c>
      <c r="D103" s="6">
        <v>43443.947697719908</v>
      </c>
      <c r="E103" s="1">
        <v>6</v>
      </c>
      <c r="F103" s="1" t="s">
        <v>72</v>
      </c>
      <c r="G103" s="1" t="s">
        <v>100</v>
      </c>
      <c r="H103" s="1" t="s">
        <v>326</v>
      </c>
      <c r="I103" s="1" t="s">
        <v>327</v>
      </c>
      <c r="J103" s="1" t="s">
        <v>328</v>
      </c>
      <c r="K103" s="1">
        <v>36.403236683000003</v>
      </c>
      <c r="L103" s="1">
        <v>43.088923375500002</v>
      </c>
      <c r="M103" s="1">
        <v>4</v>
      </c>
      <c r="N103" s="1" t="s">
        <v>66</v>
      </c>
      <c r="O103" s="1">
        <v>4</v>
      </c>
      <c r="P103" t="str">
        <f>_xlfn.CONCAT( YEAR(TblOrigin[[#This Row],[ODK_DateOfSubmission]]), "-",TEXT( MONTH(TblOrigin[[#This Row],[ODK_DateOfSubmission]]),"00"))</f>
        <v>2018-12</v>
      </c>
    </row>
    <row r="104" spans="1:16" x14ac:dyDescent="0.25">
      <c r="A104" s="13">
        <v>2706010</v>
      </c>
      <c r="B104" s="1"/>
      <c r="C104" s="1">
        <v>18356</v>
      </c>
      <c r="D104" s="6">
        <v>43402.775403043983</v>
      </c>
      <c r="E104" s="1">
        <v>5</v>
      </c>
      <c r="F104" s="1" t="s">
        <v>72</v>
      </c>
      <c r="G104" s="1" t="s">
        <v>100</v>
      </c>
      <c r="H104" s="1" t="s">
        <v>326</v>
      </c>
      <c r="I104" s="1" t="s">
        <v>329</v>
      </c>
      <c r="J104" s="1" t="s">
        <v>330</v>
      </c>
      <c r="K104" s="1">
        <v>36.390944412300001</v>
      </c>
      <c r="L104" s="1">
        <v>43.203798262600003</v>
      </c>
      <c r="M104" s="1">
        <v>2</v>
      </c>
      <c r="N104" s="1" t="s">
        <v>66</v>
      </c>
      <c r="O104" s="1">
        <v>2</v>
      </c>
      <c r="P104" t="str">
        <f>_xlfn.CONCAT( YEAR(TblOrigin[[#This Row],[ODK_DateOfSubmission]]), "-",TEXT( MONTH(TblOrigin[[#This Row],[ODK_DateOfSubmission]]),"00"))</f>
        <v>2018-10</v>
      </c>
    </row>
    <row r="105" spans="1:16" x14ac:dyDescent="0.25">
      <c r="A105" s="13">
        <v>2706010</v>
      </c>
      <c r="B105" s="1"/>
      <c r="C105" s="1">
        <v>18356</v>
      </c>
      <c r="D105" s="6">
        <v>43500.456098530092</v>
      </c>
      <c r="E105" s="1">
        <v>7</v>
      </c>
      <c r="F105" s="1" t="s">
        <v>72</v>
      </c>
      <c r="G105" s="1" t="s">
        <v>100</v>
      </c>
      <c r="H105" s="1" t="s">
        <v>326</v>
      </c>
      <c r="I105" s="1" t="s">
        <v>329</v>
      </c>
      <c r="J105" s="1" t="s">
        <v>330</v>
      </c>
      <c r="K105" s="1">
        <v>36.390944412300001</v>
      </c>
      <c r="L105" s="1">
        <v>43.203798262600003</v>
      </c>
      <c r="M105" s="1">
        <v>2</v>
      </c>
      <c r="N105" s="1" t="s">
        <v>66</v>
      </c>
      <c r="O105" s="1">
        <v>2</v>
      </c>
      <c r="P105" t="str">
        <f>_xlfn.CONCAT( YEAR(TblOrigin[[#This Row],[ODK_DateOfSubmission]]), "-",TEXT( MONTH(TblOrigin[[#This Row],[ODK_DateOfSubmission]]),"00"))</f>
        <v>2019-02</v>
      </c>
    </row>
    <row r="106" spans="1:16" x14ac:dyDescent="0.25">
      <c r="A106" s="13">
        <v>2706013</v>
      </c>
      <c r="B106" s="1"/>
      <c r="C106" s="1">
        <v>18337</v>
      </c>
      <c r="D106" s="6">
        <v>43231.991169212961</v>
      </c>
      <c r="E106" s="1">
        <v>1</v>
      </c>
      <c r="F106" s="1" t="s">
        <v>72</v>
      </c>
      <c r="G106" s="1" t="s">
        <v>100</v>
      </c>
      <c r="H106" s="1" t="s">
        <v>326</v>
      </c>
      <c r="I106" s="1" t="s">
        <v>331</v>
      </c>
      <c r="J106" s="1" t="s">
        <v>332</v>
      </c>
      <c r="K106" s="1">
        <v>36.386359622000001</v>
      </c>
      <c r="L106" s="1">
        <v>43.178266296499999</v>
      </c>
      <c r="M106" s="1">
        <v>25</v>
      </c>
      <c r="N106" s="1" t="s">
        <v>66</v>
      </c>
      <c r="O106" s="1">
        <v>25</v>
      </c>
      <c r="P106" t="str">
        <f>_xlfn.CONCAT( YEAR(TblOrigin[[#This Row],[ODK_DateOfSubmission]]), "-",TEXT( MONTH(TblOrigin[[#This Row],[ODK_DateOfSubmission]]),"00"))</f>
        <v>2018-05</v>
      </c>
    </row>
    <row r="107" spans="1:16" x14ac:dyDescent="0.25">
      <c r="A107" s="13">
        <v>2706015</v>
      </c>
      <c r="B107" s="1"/>
      <c r="C107" s="1">
        <v>18331</v>
      </c>
      <c r="D107" s="6">
        <v>43372.612914664351</v>
      </c>
      <c r="E107" s="1">
        <v>4</v>
      </c>
      <c r="F107" s="1" t="s">
        <v>72</v>
      </c>
      <c r="G107" s="1" t="s">
        <v>100</v>
      </c>
      <c r="H107" s="1" t="s">
        <v>326</v>
      </c>
      <c r="I107" s="1" t="s">
        <v>333</v>
      </c>
      <c r="J107" s="1" t="s">
        <v>334</v>
      </c>
      <c r="K107" s="1">
        <v>36.3944150409</v>
      </c>
      <c r="L107" s="1">
        <v>43.149699705300002</v>
      </c>
      <c r="M107" s="1">
        <v>30</v>
      </c>
      <c r="N107" s="1" t="s">
        <v>66</v>
      </c>
      <c r="O107" s="1">
        <v>30</v>
      </c>
      <c r="P107" t="str">
        <f>_xlfn.CONCAT( YEAR(TblOrigin[[#This Row],[ODK_DateOfSubmission]]), "-",TEXT( MONTH(TblOrigin[[#This Row],[ODK_DateOfSubmission]]),"00"))</f>
        <v>2018-09</v>
      </c>
    </row>
    <row r="108" spans="1:16" x14ac:dyDescent="0.25">
      <c r="A108" s="13">
        <v>2706018</v>
      </c>
      <c r="B108" s="1"/>
      <c r="C108" s="1">
        <v>18369</v>
      </c>
      <c r="D108" s="6">
        <v>43239.848441585651</v>
      </c>
      <c r="E108" s="1">
        <v>1</v>
      </c>
      <c r="F108" s="1" t="s">
        <v>72</v>
      </c>
      <c r="G108" s="1" t="s">
        <v>100</v>
      </c>
      <c r="H108" s="1" t="s">
        <v>326</v>
      </c>
      <c r="I108" s="1" t="s">
        <v>335</v>
      </c>
      <c r="J108" s="1" t="s">
        <v>336</v>
      </c>
      <c r="K108" s="1">
        <v>36.356890786599998</v>
      </c>
      <c r="L108" s="1">
        <v>43.222789209799998</v>
      </c>
      <c r="M108" s="1">
        <v>10</v>
      </c>
      <c r="N108" s="1" t="s">
        <v>66</v>
      </c>
      <c r="O108" s="1">
        <v>10</v>
      </c>
      <c r="P108" t="str">
        <f>_xlfn.CONCAT( YEAR(TblOrigin[[#This Row],[ODK_DateOfSubmission]]), "-",TEXT( MONTH(TblOrigin[[#This Row],[ODK_DateOfSubmission]]),"00"))</f>
        <v>2018-05</v>
      </c>
    </row>
    <row r="109" spans="1:16" x14ac:dyDescent="0.25">
      <c r="A109" s="13">
        <v>2706020</v>
      </c>
      <c r="B109" s="1"/>
      <c r="C109" s="1">
        <v>18346</v>
      </c>
      <c r="D109" s="6">
        <v>43246.675685335649</v>
      </c>
      <c r="E109" s="1">
        <v>1</v>
      </c>
      <c r="F109" s="1" t="s">
        <v>72</v>
      </c>
      <c r="G109" s="1" t="s">
        <v>100</v>
      </c>
      <c r="H109" s="1" t="s">
        <v>326</v>
      </c>
      <c r="I109" s="1" t="s">
        <v>337</v>
      </c>
      <c r="J109" s="1" t="s">
        <v>338</v>
      </c>
      <c r="K109" s="1">
        <v>36.308820134199998</v>
      </c>
      <c r="L109" s="1">
        <v>43.108746307499999</v>
      </c>
      <c r="M109" s="1">
        <v>10</v>
      </c>
      <c r="N109" s="1" t="s">
        <v>66</v>
      </c>
      <c r="O109" s="1">
        <v>10</v>
      </c>
      <c r="P109" t="str">
        <f>_xlfn.CONCAT( YEAR(TblOrigin[[#This Row],[ODK_DateOfSubmission]]), "-",TEXT( MONTH(TblOrigin[[#This Row],[ODK_DateOfSubmission]]),"00"))</f>
        <v>2018-05</v>
      </c>
    </row>
    <row r="110" spans="1:16" x14ac:dyDescent="0.25">
      <c r="A110" s="13">
        <v>2706021</v>
      </c>
      <c r="B110" s="1"/>
      <c r="C110" s="1">
        <v>18375</v>
      </c>
      <c r="D110" s="6">
        <v>43239.485036423612</v>
      </c>
      <c r="E110" s="1">
        <v>1</v>
      </c>
      <c r="F110" s="1" t="s">
        <v>72</v>
      </c>
      <c r="G110" s="1" t="s">
        <v>100</v>
      </c>
      <c r="H110" s="1" t="s">
        <v>326</v>
      </c>
      <c r="I110" s="1" t="s">
        <v>339</v>
      </c>
      <c r="J110" s="1" t="s">
        <v>340</v>
      </c>
      <c r="K110" s="1">
        <v>36.320868980599997</v>
      </c>
      <c r="L110" s="1">
        <v>43.114287554599997</v>
      </c>
      <c r="M110" s="1">
        <v>5</v>
      </c>
      <c r="N110" s="1" t="s">
        <v>66</v>
      </c>
      <c r="O110" s="1">
        <v>5</v>
      </c>
      <c r="P110" t="str">
        <f>_xlfn.CONCAT( YEAR(TblOrigin[[#This Row],[ODK_DateOfSubmission]]), "-",TEXT( MONTH(TblOrigin[[#This Row],[ODK_DateOfSubmission]]),"00"))</f>
        <v>2018-05</v>
      </c>
    </row>
    <row r="111" spans="1:16" x14ac:dyDescent="0.25">
      <c r="A111" s="13">
        <v>2706022</v>
      </c>
      <c r="B111" s="1"/>
      <c r="C111" s="1">
        <v>24550</v>
      </c>
      <c r="D111" s="6">
        <v>43310.772616400463</v>
      </c>
      <c r="E111" s="1">
        <v>2</v>
      </c>
      <c r="F111" s="1" t="s">
        <v>72</v>
      </c>
      <c r="G111" s="1" t="s">
        <v>100</v>
      </c>
      <c r="H111" s="1" t="s">
        <v>326</v>
      </c>
      <c r="I111" s="1" t="s">
        <v>341</v>
      </c>
      <c r="J111" s="1" t="s">
        <v>342</v>
      </c>
      <c r="K111" s="1">
        <v>36.3297002093</v>
      </c>
      <c r="L111" s="1">
        <v>43.2006129739</v>
      </c>
      <c r="M111" s="1">
        <v>10</v>
      </c>
      <c r="N111" s="1" t="s">
        <v>66</v>
      </c>
      <c r="O111" s="1">
        <v>10</v>
      </c>
      <c r="P111" t="str">
        <f>_xlfn.CONCAT( YEAR(TblOrigin[[#This Row],[ODK_DateOfSubmission]]), "-",TEXT( MONTH(TblOrigin[[#This Row],[ODK_DateOfSubmission]]),"00"))</f>
        <v>2018-07</v>
      </c>
    </row>
    <row r="112" spans="1:16" x14ac:dyDescent="0.25">
      <c r="A112" s="13">
        <v>2706022</v>
      </c>
      <c r="B112" s="1"/>
      <c r="C112" s="1">
        <v>24550</v>
      </c>
      <c r="D112" s="6">
        <v>43402.776886689811</v>
      </c>
      <c r="E112" s="1">
        <v>5</v>
      </c>
      <c r="F112" s="1" t="s">
        <v>72</v>
      </c>
      <c r="G112" s="1" t="s">
        <v>100</v>
      </c>
      <c r="H112" s="1" t="s">
        <v>326</v>
      </c>
      <c r="I112" s="1" t="s">
        <v>341</v>
      </c>
      <c r="J112" s="1" t="s">
        <v>342</v>
      </c>
      <c r="K112" s="1">
        <v>36.3297002093</v>
      </c>
      <c r="L112" s="1">
        <v>43.2006129739</v>
      </c>
      <c r="M112" s="1">
        <v>4</v>
      </c>
      <c r="N112" s="1" t="s">
        <v>66</v>
      </c>
      <c r="O112" s="1">
        <v>4</v>
      </c>
      <c r="P112" t="str">
        <f>_xlfn.CONCAT( YEAR(TblOrigin[[#This Row],[ODK_DateOfSubmission]]), "-",TEXT( MONTH(TblOrigin[[#This Row],[ODK_DateOfSubmission]]),"00"))</f>
        <v>2018-10</v>
      </c>
    </row>
    <row r="113" spans="1:16" x14ac:dyDescent="0.25">
      <c r="A113" s="13">
        <v>2706023</v>
      </c>
      <c r="B113" s="1"/>
      <c r="C113" s="1">
        <v>18393</v>
      </c>
      <c r="D113" s="6">
        <v>43402.777446261571</v>
      </c>
      <c r="E113" s="1">
        <v>5</v>
      </c>
      <c r="F113" s="1" t="s">
        <v>72</v>
      </c>
      <c r="G113" s="1" t="s">
        <v>100</v>
      </c>
      <c r="H113" s="1" t="s">
        <v>326</v>
      </c>
      <c r="I113" s="1" t="s">
        <v>343</v>
      </c>
      <c r="J113" s="1" t="s">
        <v>344</v>
      </c>
      <c r="K113" s="1">
        <v>36.368574914900002</v>
      </c>
      <c r="L113" s="1">
        <v>43.137533608399998</v>
      </c>
      <c r="M113" s="1">
        <v>2</v>
      </c>
      <c r="N113" s="1" t="s">
        <v>66</v>
      </c>
      <c r="O113" s="1">
        <v>2</v>
      </c>
      <c r="P113" t="str">
        <f>_xlfn.CONCAT( YEAR(TblOrigin[[#This Row],[ODK_DateOfSubmission]]), "-",TEXT( MONTH(TblOrigin[[#This Row],[ODK_DateOfSubmission]]),"00"))</f>
        <v>2018-10</v>
      </c>
    </row>
    <row r="114" spans="1:16" x14ac:dyDescent="0.25">
      <c r="A114" s="13">
        <v>2706024</v>
      </c>
      <c r="B114" s="1"/>
      <c r="C114" s="1">
        <v>20782</v>
      </c>
      <c r="D114" s="6">
        <v>43232.046439039354</v>
      </c>
      <c r="E114" s="1">
        <v>1</v>
      </c>
      <c r="F114" s="1" t="s">
        <v>72</v>
      </c>
      <c r="G114" s="1" t="s">
        <v>100</v>
      </c>
      <c r="H114" s="1" t="s">
        <v>326</v>
      </c>
      <c r="I114" s="1" t="s">
        <v>345</v>
      </c>
      <c r="J114" s="1" t="s">
        <v>346</v>
      </c>
      <c r="K114" s="1">
        <v>36.383662314399999</v>
      </c>
      <c r="L114" s="1">
        <v>43.195627140600003</v>
      </c>
      <c r="M114" s="1">
        <v>7</v>
      </c>
      <c r="N114" s="1" t="s">
        <v>66</v>
      </c>
      <c r="O114" s="1">
        <v>7</v>
      </c>
      <c r="P114" t="str">
        <f>_xlfn.CONCAT( YEAR(TblOrigin[[#This Row],[ODK_DateOfSubmission]]), "-",TEXT( MONTH(TblOrigin[[#This Row],[ODK_DateOfSubmission]]),"00"))</f>
        <v>2018-05</v>
      </c>
    </row>
    <row r="115" spans="1:16" x14ac:dyDescent="0.25">
      <c r="A115" s="13">
        <v>2706026</v>
      </c>
      <c r="B115" s="1"/>
      <c r="C115" s="1">
        <v>18336</v>
      </c>
      <c r="D115" s="6">
        <v>43231.991155671298</v>
      </c>
      <c r="E115" s="1">
        <v>1</v>
      </c>
      <c r="F115" s="1" t="s">
        <v>72</v>
      </c>
      <c r="G115" s="1" t="s">
        <v>100</v>
      </c>
      <c r="H115" s="1" t="s">
        <v>326</v>
      </c>
      <c r="I115" s="1" t="s">
        <v>347</v>
      </c>
      <c r="J115" s="1" t="s">
        <v>348</v>
      </c>
      <c r="K115" s="1">
        <v>36.358470120299998</v>
      </c>
      <c r="L115" s="1">
        <v>43.185384131699998</v>
      </c>
      <c r="M115" s="1">
        <v>125</v>
      </c>
      <c r="N115" s="1" t="s">
        <v>66</v>
      </c>
      <c r="O115" s="1">
        <v>125</v>
      </c>
      <c r="P115" t="str">
        <f>_xlfn.CONCAT( YEAR(TblOrigin[[#This Row],[ODK_DateOfSubmission]]), "-",TEXT( MONTH(TblOrigin[[#This Row],[ODK_DateOfSubmission]]),"00"))</f>
        <v>2018-05</v>
      </c>
    </row>
    <row r="116" spans="1:16" x14ac:dyDescent="0.25">
      <c r="A116" s="13">
        <v>2706030</v>
      </c>
      <c r="B116" s="1"/>
      <c r="C116" s="1">
        <v>18344</v>
      </c>
      <c r="D116" s="6">
        <v>43246.675751076385</v>
      </c>
      <c r="E116" s="1">
        <v>1</v>
      </c>
      <c r="F116" s="1" t="s">
        <v>72</v>
      </c>
      <c r="G116" s="1" t="s">
        <v>100</v>
      </c>
      <c r="H116" s="1" t="s">
        <v>326</v>
      </c>
      <c r="I116" s="1" t="s">
        <v>349</v>
      </c>
      <c r="J116" s="1" t="s">
        <v>350</v>
      </c>
      <c r="K116" s="1">
        <v>36.330282338799996</v>
      </c>
      <c r="L116" s="1">
        <v>43.090138154500004</v>
      </c>
      <c r="M116" s="1">
        <v>40</v>
      </c>
      <c r="N116" s="1" t="s">
        <v>78</v>
      </c>
      <c r="O116" s="1">
        <v>10</v>
      </c>
      <c r="P116" t="str">
        <f>_xlfn.CONCAT( YEAR(TblOrigin[[#This Row],[ODK_DateOfSubmission]]), "-",TEXT( MONTH(TblOrigin[[#This Row],[ODK_DateOfSubmission]]),"00"))</f>
        <v>2018-05</v>
      </c>
    </row>
    <row r="117" spans="1:16" x14ac:dyDescent="0.25">
      <c r="A117" s="13">
        <v>2706030</v>
      </c>
      <c r="B117" s="1"/>
      <c r="C117" s="1">
        <v>18344</v>
      </c>
      <c r="D117" s="6">
        <v>43246.675751076385</v>
      </c>
      <c r="E117" s="1">
        <v>1</v>
      </c>
      <c r="F117" s="1" t="s">
        <v>72</v>
      </c>
      <c r="G117" s="1" t="s">
        <v>100</v>
      </c>
      <c r="H117" s="1" t="s">
        <v>326</v>
      </c>
      <c r="I117" s="1" t="s">
        <v>349</v>
      </c>
      <c r="J117" s="1" t="s">
        <v>350</v>
      </c>
      <c r="K117" s="1">
        <v>36.330282338799996</v>
      </c>
      <c r="L117" s="1">
        <v>43.090138154500004</v>
      </c>
      <c r="M117" s="1">
        <v>40</v>
      </c>
      <c r="N117" s="1" t="s">
        <v>66</v>
      </c>
      <c r="O117" s="1">
        <v>20</v>
      </c>
      <c r="P117" t="str">
        <f>_xlfn.CONCAT( YEAR(TblOrigin[[#This Row],[ODK_DateOfSubmission]]), "-",TEXT( MONTH(TblOrigin[[#This Row],[ODK_DateOfSubmission]]),"00"))</f>
        <v>2018-05</v>
      </c>
    </row>
    <row r="118" spans="1:16" x14ac:dyDescent="0.25">
      <c r="A118" s="13">
        <v>2706030</v>
      </c>
      <c r="B118" s="1"/>
      <c r="C118" s="1">
        <v>18344</v>
      </c>
      <c r="D118" s="6">
        <v>43246.675751076385</v>
      </c>
      <c r="E118" s="1">
        <v>1</v>
      </c>
      <c r="F118" s="1" t="s">
        <v>72</v>
      </c>
      <c r="G118" s="1" t="s">
        <v>100</v>
      </c>
      <c r="H118" s="1" t="s">
        <v>326</v>
      </c>
      <c r="I118" s="1" t="s">
        <v>349</v>
      </c>
      <c r="J118" s="1" t="s">
        <v>350</v>
      </c>
      <c r="K118" s="1">
        <v>36.330282338799996</v>
      </c>
      <c r="L118" s="1">
        <v>43.090138154500004</v>
      </c>
      <c r="M118" s="1">
        <v>40</v>
      </c>
      <c r="N118" s="1" t="s">
        <v>95</v>
      </c>
      <c r="O118" s="1">
        <v>10</v>
      </c>
      <c r="P118" t="str">
        <f>_xlfn.CONCAT( YEAR(TblOrigin[[#This Row],[ODK_DateOfSubmission]]), "-",TEXT( MONTH(TblOrigin[[#This Row],[ODK_DateOfSubmission]]),"00"))</f>
        <v>2018-05</v>
      </c>
    </row>
    <row r="119" spans="1:16" x14ac:dyDescent="0.25">
      <c r="A119" s="13">
        <v>2706035</v>
      </c>
      <c r="B119" s="1"/>
      <c r="C119" s="1">
        <v>18327</v>
      </c>
      <c r="D119" s="6">
        <v>43372.578296296299</v>
      </c>
      <c r="E119" s="1">
        <v>4</v>
      </c>
      <c r="F119" s="1" t="s">
        <v>72</v>
      </c>
      <c r="G119" s="1" t="s">
        <v>100</v>
      </c>
      <c r="H119" s="1" t="s">
        <v>326</v>
      </c>
      <c r="I119" s="1" t="s">
        <v>351</v>
      </c>
      <c r="J119" s="1" t="s">
        <v>352</v>
      </c>
      <c r="K119" s="1">
        <v>36.376514429799997</v>
      </c>
      <c r="L119" s="1">
        <v>43.183119943599998</v>
      </c>
      <c r="M119" s="1">
        <v>11</v>
      </c>
      <c r="N119" s="1" t="s">
        <v>66</v>
      </c>
      <c r="O119" s="1">
        <v>11</v>
      </c>
      <c r="P119" t="str">
        <f>_xlfn.CONCAT( YEAR(TblOrigin[[#This Row],[ODK_DateOfSubmission]]), "-",TEXT( MONTH(TblOrigin[[#This Row],[ODK_DateOfSubmission]]),"00"))</f>
        <v>2018-09</v>
      </c>
    </row>
    <row r="120" spans="1:16" x14ac:dyDescent="0.25">
      <c r="A120" s="13">
        <v>2706041</v>
      </c>
      <c r="B120" s="1"/>
      <c r="C120" s="1">
        <v>18306</v>
      </c>
      <c r="D120" s="6">
        <v>43310.77264221065</v>
      </c>
      <c r="E120" s="1">
        <v>2</v>
      </c>
      <c r="F120" s="1" t="s">
        <v>72</v>
      </c>
      <c r="G120" s="1" t="s">
        <v>100</v>
      </c>
      <c r="H120" s="1" t="s">
        <v>326</v>
      </c>
      <c r="I120" s="1" t="s">
        <v>353</v>
      </c>
      <c r="J120" s="1" t="s">
        <v>354</v>
      </c>
      <c r="K120" s="1">
        <v>36.401060363200003</v>
      </c>
      <c r="L120" s="1">
        <v>43.1184576928</v>
      </c>
      <c r="M120" s="1">
        <v>7</v>
      </c>
      <c r="N120" s="1" t="s">
        <v>66</v>
      </c>
      <c r="O120" s="1">
        <v>7</v>
      </c>
      <c r="P120" t="str">
        <f>_xlfn.CONCAT( YEAR(TblOrigin[[#This Row],[ODK_DateOfSubmission]]), "-",TEXT( MONTH(TblOrigin[[#This Row],[ODK_DateOfSubmission]]),"00"))</f>
        <v>2018-07</v>
      </c>
    </row>
    <row r="121" spans="1:16" x14ac:dyDescent="0.25">
      <c r="A121" s="13">
        <v>2706041</v>
      </c>
      <c r="B121" s="1"/>
      <c r="C121" s="1">
        <v>18306</v>
      </c>
      <c r="D121" s="6">
        <v>43341.57050228009</v>
      </c>
      <c r="E121" s="1">
        <v>3</v>
      </c>
      <c r="F121" s="1" t="s">
        <v>72</v>
      </c>
      <c r="G121" s="1" t="s">
        <v>100</v>
      </c>
      <c r="H121" s="1" t="s">
        <v>326</v>
      </c>
      <c r="I121" s="1" t="s">
        <v>353</v>
      </c>
      <c r="J121" s="1" t="s">
        <v>354</v>
      </c>
      <c r="K121" s="1">
        <v>36.401060363200003</v>
      </c>
      <c r="L121" s="1">
        <v>43.1184576928</v>
      </c>
      <c r="M121" s="1">
        <v>3</v>
      </c>
      <c r="N121" s="1" t="s">
        <v>66</v>
      </c>
      <c r="O121" s="1">
        <v>3</v>
      </c>
      <c r="P121" t="str">
        <f>_xlfn.CONCAT( YEAR(TblOrigin[[#This Row],[ODK_DateOfSubmission]]), "-",TEXT( MONTH(TblOrigin[[#This Row],[ODK_DateOfSubmission]]),"00"))</f>
        <v>2018-08</v>
      </c>
    </row>
    <row r="122" spans="1:16" x14ac:dyDescent="0.25">
      <c r="A122" s="13">
        <v>2706041</v>
      </c>
      <c r="B122" s="1"/>
      <c r="C122" s="1">
        <v>18306</v>
      </c>
      <c r="D122" s="6">
        <v>43402.776430983795</v>
      </c>
      <c r="E122" s="1">
        <v>5</v>
      </c>
      <c r="F122" s="1" t="s">
        <v>72</v>
      </c>
      <c r="G122" s="1" t="s">
        <v>100</v>
      </c>
      <c r="H122" s="1" t="s">
        <v>326</v>
      </c>
      <c r="I122" s="1" t="s">
        <v>353</v>
      </c>
      <c r="J122" s="1" t="s">
        <v>354</v>
      </c>
      <c r="K122" s="1">
        <v>36.401060363200003</v>
      </c>
      <c r="L122" s="1">
        <v>43.1184576928</v>
      </c>
      <c r="M122" s="1">
        <v>3</v>
      </c>
      <c r="N122" s="1" t="s">
        <v>66</v>
      </c>
      <c r="O122" s="1">
        <v>3</v>
      </c>
      <c r="P122" t="str">
        <f>_xlfn.CONCAT( YEAR(TblOrigin[[#This Row],[ODK_DateOfSubmission]]), "-",TEXT( MONTH(TblOrigin[[#This Row],[ODK_DateOfSubmission]]),"00"))</f>
        <v>2018-10</v>
      </c>
    </row>
    <row r="123" spans="1:16" x14ac:dyDescent="0.25">
      <c r="A123" s="13">
        <v>2706041</v>
      </c>
      <c r="B123" s="1"/>
      <c r="C123" s="1">
        <v>18306</v>
      </c>
      <c r="D123" s="6">
        <v>43444.638043368053</v>
      </c>
      <c r="E123" s="1">
        <v>6</v>
      </c>
      <c r="F123" s="1" t="s">
        <v>72</v>
      </c>
      <c r="G123" s="1" t="s">
        <v>100</v>
      </c>
      <c r="H123" s="1" t="s">
        <v>326</v>
      </c>
      <c r="I123" s="1" t="s">
        <v>353</v>
      </c>
      <c r="J123" s="1" t="s">
        <v>354</v>
      </c>
      <c r="K123" s="1">
        <v>36.401060363200003</v>
      </c>
      <c r="L123" s="1">
        <v>43.1184576928</v>
      </c>
      <c r="M123" s="1">
        <v>3</v>
      </c>
      <c r="N123" s="1" t="s">
        <v>70</v>
      </c>
      <c r="O123" s="1">
        <v>3</v>
      </c>
      <c r="P123" t="str">
        <f>_xlfn.CONCAT( YEAR(TblOrigin[[#This Row],[ODK_DateOfSubmission]]), "-",TEXT( MONTH(TblOrigin[[#This Row],[ODK_DateOfSubmission]]),"00"))</f>
        <v>2018-12</v>
      </c>
    </row>
    <row r="124" spans="1:16" x14ac:dyDescent="0.25">
      <c r="A124" s="13">
        <v>2706058</v>
      </c>
      <c r="B124" s="1"/>
      <c r="C124" s="1">
        <v>17471</v>
      </c>
      <c r="D124" s="6">
        <v>43231.601135497687</v>
      </c>
      <c r="E124" s="1">
        <v>1</v>
      </c>
      <c r="F124" s="1" t="s">
        <v>72</v>
      </c>
      <c r="G124" s="1" t="s">
        <v>100</v>
      </c>
      <c r="H124" s="1" t="s">
        <v>326</v>
      </c>
      <c r="I124" s="1" t="s">
        <v>355</v>
      </c>
      <c r="J124" s="1" t="s">
        <v>356</v>
      </c>
      <c r="K124" s="1">
        <v>36.332734849200001</v>
      </c>
      <c r="L124" s="1">
        <v>43.106746712800003</v>
      </c>
      <c r="M124" s="1">
        <v>20</v>
      </c>
      <c r="N124" s="1" t="s">
        <v>66</v>
      </c>
      <c r="O124" s="1">
        <v>20</v>
      </c>
      <c r="P124" t="str">
        <f>_xlfn.CONCAT( YEAR(TblOrigin[[#This Row],[ODK_DateOfSubmission]]), "-",TEXT( MONTH(TblOrigin[[#This Row],[ODK_DateOfSubmission]]),"00"))</f>
        <v>2018-05</v>
      </c>
    </row>
    <row r="125" spans="1:16" x14ac:dyDescent="0.25">
      <c r="A125" s="13">
        <v>2706058</v>
      </c>
      <c r="B125" s="1"/>
      <c r="C125" s="1">
        <v>17471</v>
      </c>
      <c r="D125" s="6">
        <v>43491.437164699077</v>
      </c>
      <c r="E125" s="1">
        <v>7</v>
      </c>
      <c r="F125" s="1" t="s">
        <v>72</v>
      </c>
      <c r="G125" s="1" t="s">
        <v>100</v>
      </c>
      <c r="H125" s="1" t="s">
        <v>326</v>
      </c>
      <c r="I125" s="1" t="s">
        <v>355</v>
      </c>
      <c r="J125" s="1" t="s">
        <v>356</v>
      </c>
      <c r="K125" s="1">
        <v>36.332734849200001</v>
      </c>
      <c r="L125" s="1">
        <v>43.106746712800003</v>
      </c>
      <c r="M125" s="1">
        <v>10</v>
      </c>
      <c r="N125" s="1" t="s">
        <v>66</v>
      </c>
      <c r="O125" s="1">
        <v>10</v>
      </c>
      <c r="P125" t="str">
        <f>_xlfn.CONCAT( YEAR(TblOrigin[[#This Row],[ODK_DateOfSubmission]]), "-",TEXT( MONTH(TblOrigin[[#This Row],[ODK_DateOfSubmission]]),"00"))</f>
        <v>2019-01</v>
      </c>
    </row>
    <row r="126" spans="1:16" x14ac:dyDescent="0.25">
      <c r="A126" s="13">
        <v>2706063</v>
      </c>
      <c r="B126" s="1"/>
      <c r="C126" s="1">
        <v>21258</v>
      </c>
      <c r="D126" s="6">
        <v>43239.486932488428</v>
      </c>
      <c r="E126" s="1">
        <v>1</v>
      </c>
      <c r="F126" s="1" t="s">
        <v>72</v>
      </c>
      <c r="G126" s="1" t="s">
        <v>100</v>
      </c>
      <c r="H126" s="1" t="s">
        <v>326</v>
      </c>
      <c r="I126" s="1" t="s">
        <v>357</v>
      </c>
      <c r="J126" s="1" t="s">
        <v>358</v>
      </c>
      <c r="K126" s="1">
        <v>36.315616375499999</v>
      </c>
      <c r="L126" s="1">
        <v>43.089658041</v>
      </c>
      <c r="M126" s="1">
        <v>5</v>
      </c>
      <c r="N126" s="1" t="s">
        <v>66</v>
      </c>
      <c r="O126" s="1">
        <v>5</v>
      </c>
      <c r="P126" t="str">
        <f>_xlfn.CONCAT( YEAR(TblOrigin[[#This Row],[ODK_DateOfSubmission]]), "-",TEXT( MONTH(TblOrigin[[#This Row],[ODK_DateOfSubmission]]),"00"))</f>
        <v>2018-05</v>
      </c>
    </row>
    <row r="127" spans="1:16" x14ac:dyDescent="0.25">
      <c r="A127" s="13">
        <v>2706069</v>
      </c>
      <c r="B127" s="1"/>
      <c r="C127" s="1">
        <v>24379</v>
      </c>
      <c r="D127" s="6">
        <v>43292.719089965278</v>
      </c>
      <c r="E127" s="1">
        <v>2</v>
      </c>
      <c r="F127" s="1" t="s">
        <v>72</v>
      </c>
      <c r="G127" s="1" t="s">
        <v>100</v>
      </c>
      <c r="H127" s="1" t="s">
        <v>359</v>
      </c>
      <c r="I127" s="1" t="s">
        <v>360</v>
      </c>
      <c r="J127" s="1" t="s">
        <v>361</v>
      </c>
      <c r="K127" s="1">
        <v>36.403925999999998</v>
      </c>
      <c r="L127" s="1">
        <v>43.282671000000001</v>
      </c>
      <c r="M127" s="1">
        <v>2</v>
      </c>
      <c r="N127" s="1" t="s">
        <v>94</v>
      </c>
      <c r="O127" s="1">
        <v>2</v>
      </c>
      <c r="P127" t="str">
        <f>_xlfn.CONCAT( YEAR(TblOrigin[[#This Row],[ODK_DateOfSubmission]]), "-",TEXT( MONTH(TblOrigin[[#This Row],[ODK_DateOfSubmission]]),"00"))</f>
        <v>2018-07</v>
      </c>
    </row>
    <row r="128" spans="1:16" x14ac:dyDescent="0.25">
      <c r="A128" s="13">
        <v>2706082</v>
      </c>
      <c r="B128" s="1"/>
      <c r="C128" s="1">
        <v>18365</v>
      </c>
      <c r="D128" s="6">
        <v>43246.675580439813</v>
      </c>
      <c r="E128" s="1">
        <v>1</v>
      </c>
      <c r="F128" s="1" t="s">
        <v>72</v>
      </c>
      <c r="G128" s="1" t="s">
        <v>100</v>
      </c>
      <c r="H128" s="1" t="s">
        <v>326</v>
      </c>
      <c r="I128" s="1" t="s">
        <v>362</v>
      </c>
      <c r="J128" s="1" t="s">
        <v>363</v>
      </c>
      <c r="K128" s="1">
        <v>36.322807723799997</v>
      </c>
      <c r="L128" s="1">
        <v>43.092368688699999</v>
      </c>
      <c r="M128" s="1">
        <v>1</v>
      </c>
      <c r="N128" s="1" t="s">
        <v>66</v>
      </c>
      <c r="O128" s="1">
        <v>1</v>
      </c>
      <c r="P128" t="str">
        <f>_xlfn.CONCAT( YEAR(TblOrigin[[#This Row],[ODK_DateOfSubmission]]), "-",TEXT( MONTH(TblOrigin[[#This Row],[ODK_DateOfSubmission]]),"00"))</f>
        <v>2018-05</v>
      </c>
    </row>
    <row r="129" spans="1:16" x14ac:dyDescent="0.25">
      <c r="A129" s="13">
        <v>2706091</v>
      </c>
      <c r="B129" s="1"/>
      <c r="C129" s="1">
        <v>18332</v>
      </c>
      <c r="D129" s="6">
        <v>43310.772656099536</v>
      </c>
      <c r="E129" s="1">
        <v>2</v>
      </c>
      <c r="F129" s="1" t="s">
        <v>72</v>
      </c>
      <c r="G129" s="1" t="s">
        <v>100</v>
      </c>
      <c r="H129" s="1" t="s">
        <v>326</v>
      </c>
      <c r="I129" s="1" t="s">
        <v>364</v>
      </c>
      <c r="J129" s="1" t="s">
        <v>365</v>
      </c>
      <c r="K129" s="1">
        <v>36.347534367100003</v>
      </c>
      <c r="L129" s="1">
        <v>43.162493364100001</v>
      </c>
      <c r="M129" s="1">
        <v>5</v>
      </c>
      <c r="N129" s="1" t="s">
        <v>66</v>
      </c>
      <c r="O129" s="1">
        <v>5</v>
      </c>
      <c r="P129" t="str">
        <f>_xlfn.CONCAT( YEAR(TblOrigin[[#This Row],[ODK_DateOfSubmission]]), "-",TEXT( MONTH(TblOrigin[[#This Row],[ODK_DateOfSubmission]]),"00"))</f>
        <v>2018-07</v>
      </c>
    </row>
    <row r="130" spans="1:16" x14ac:dyDescent="0.25">
      <c r="A130" s="13">
        <v>2706093</v>
      </c>
      <c r="B130" s="1"/>
      <c r="C130" s="1">
        <v>18383</v>
      </c>
      <c r="D130" s="6">
        <v>43310.772662071759</v>
      </c>
      <c r="E130" s="1">
        <v>2</v>
      </c>
      <c r="F130" s="1" t="s">
        <v>72</v>
      </c>
      <c r="G130" s="1" t="s">
        <v>100</v>
      </c>
      <c r="H130" s="1" t="s">
        <v>326</v>
      </c>
      <c r="I130" s="1" t="s">
        <v>366</v>
      </c>
      <c r="J130" s="1" t="s">
        <v>367</v>
      </c>
      <c r="K130" s="1">
        <v>36.355206011699998</v>
      </c>
      <c r="L130" s="1">
        <v>43.210945915899998</v>
      </c>
      <c r="M130" s="1">
        <v>3</v>
      </c>
      <c r="N130" s="1" t="s">
        <v>66</v>
      </c>
      <c r="O130" s="1">
        <v>3</v>
      </c>
      <c r="P130" t="str">
        <f>_xlfn.CONCAT( YEAR(TblOrigin[[#This Row],[ODK_DateOfSubmission]]), "-",TEXT( MONTH(TblOrigin[[#This Row],[ODK_DateOfSubmission]]),"00"))</f>
        <v>2018-07</v>
      </c>
    </row>
    <row r="131" spans="1:16" x14ac:dyDescent="0.25">
      <c r="A131" s="13">
        <v>2706097</v>
      </c>
      <c r="B131" s="1"/>
      <c r="C131" s="1">
        <v>20796</v>
      </c>
      <c r="D131" s="6">
        <v>43444.638087962965</v>
      </c>
      <c r="E131" s="1">
        <v>6</v>
      </c>
      <c r="F131" s="1" t="s">
        <v>72</v>
      </c>
      <c r="G131" s="1" t="s">
        <v>100</v>
      </c>
      <c r="H131" s="1" t="s">
        <v>326</v>
      </c>
      <c r="I131" s="1" t="s">
        <v>368</v>
      </c>
      <c r="J131" s="1" t="s">
        <v>369</v>
      </c>
      <c r="K131" s="1">
        <v>36.4085196439</v>
      </c>
      <c r="L131" s="1">
        <v>43.104609835399998</v>
      </c>
      <c r="M131" s="1">
        <v>2</v>
      </c>
      <c r="N131" s="1" t="s">
        <v>66</v>
      </c>
      <c r="O131" s="1">
        <v>2</v>
      </c>
      <c r="P131" t="str">
        <f>_xlfn.CONCAT( YEAR(TblOrigin[[#This Row],[ODK_DateOfSubmission]]), "-",TEXT( MONTH(TblOrigin[[#This Row],[ODK_DateOfSubmission]]),"00"))</f>
        <v>2018-12</v>
      </c>
    </row>
    <row r="132" spans="1:16" x14ac:dyDescent="0.25">
      <c r="A132" s="13">
        <v>2706099</v>
      </c>
      <c r="B132" s="1"/>
      <c r="C132" s="1">
        <v>18384</v>
      </c>
      <c r="D132" s="6">
        <v>43238.950817557874</v>
      </c>
      <c r="E132" s="1">
        <v>1</v>
      </c>
      <c r="F132" s="1" t="s">
        <v>72</v>
      </c>
      <c r="G132" s="1" t="s">
        <v>100</v>
      </c>
      <c r="H132" s="1" t="s">
        <v>326</v>
      </c>
      <c r="I132" s="1" t="s">
        <v>370</v>
      </c>
      <c r="J132" s="1" t="s">
        <v>216</v>
      </c>
      <c r="K132" s="1">
        <v>36.318806285699999</v>
      </c>
      <c r="L132" s="1">
        <v>43.100253275100002</v>
      </c>
      <c r="M132" s="1">
        <v>5</v>
      </c>
      <c r="N132" s="1" t="s">
        <v>66</v>
      </c>
      <c r="O132" s="1">
        <v>5</v>
      </c>
      <c r="P132" t="str">
        <f>_xlfn.CONCAT( YEAR(TblOrigin[[#This Row],[ODK_DateOfSubmission]]), "-",TEXT( MONTH(TblOrigin[[#This Row],[ODK_DateOfSubmission]]),"00"))</f>
        <v>2018-05</v>
      </c>
    </row>
    <row r="133" spans="1:16" x14ac:dyDescent="0.25">
      <c r="A133" s="13">
        <v>2706106</v>
      </c>
      <c r="B133" s="1"/>
      <c r="C133" s="1">
        <v>18363</v>
      </c>
      <c r="D133" s="6">
        <v>43239.767335416669</v>
      </c>
      <c r="E133" s="1">
        <v>1</v>
      </c>
      <c r="F133" s="1" t="s">
        <v>72</v>
      </c>
      <c r="G133" s="1" t="s">
        <v>100</v>
      </c>
      <c r="H133" s="1" t="s">
        <v>326</v>
      </c>
      <c r="I133" s="1" t="s">
        <v>371</v>
      </c>
      <c r="J133" s="1" t="s">
        <v>372</v>
      </c>
      <c r="K133" s="1">
        <v>36.389431967900002</v>
      </c>
      <c r="L133" s="1">
        <v>43.154928398199999</v>
      </c>
      <c r="M133" s="1">
        <v>4</v>
      </c>
      <c r="N133" s="1" t="s">
        <v>66</v>
      </c>
      <c r="O133" s="1">
        <v>4</v>
      </c>
      <c r="P133" t="str">
        <f>_xlfn.CONCAT( YEAR(TblOrigin[[#This Row],[ODK_DateOfSubmission]]), "-",TEXT( MONTH(TblOrigin[[#This Row],[ODK_DateOfSubmission]]),"00"))</f>
        <v>2018-05</v>
      </c>
    </row>
    <row r="134" spans="1:16" x14ac:dyDescent="0.25">
      <c r="A134" s="13">
        <v>2706106</v>
      </c>
      <c r="B134" s="1"/>
      <c r="C134" s="1">
        <v>18363</v>
      </c>
      <c r="D134" s="6">
        <v>43372.612861030095</v>
      </c>
      <c r="E134" s="1">
        <v>4</v>
      </c>
      <c r="F134" s="1" t="s">
        <v>72</v>
      </c>
      <c r="G134" s="1" t="s">
        <v>100</v>
      </c>
      <c r="H134" s="1" t="s">
        <v>326</v>
      </c>
      <c r="I134" s="1" t="s">
        <v>371</v>
      </c>
      <c r="J134" s="1" t="s">
        <v>372</v>
      </c>
      <c r="K134" s="1">
        <v>36.389431967900002</v>
      </c>
      <c r="L134" s="1">
        <v>43.154928398199999</v>
      </c>
      <c r="M134" s="1">
        <v>1</v>
      </c>
      <c r="N134" s="1" t="s">
        <v>66</v>
      </c>
      <c r="O134" s="1">
        <v>1</v>
      </c>
      <c r="P134" t="str">
        <f>_xlfn.CONCAT( YEAR(TblOrigin[[#This Row],[ODK_DateOfSubmission]]), "-",TEXT( MONTH(TblOrigin[[#This Row],[ODK_DateOfSubmission]]),"00"))</f>
        <v>2018-09</v>
      </c>
    </row>
    <row r="135" spans="1:16" x14ac:dyDescent="0.25">
      <c r="A135" s="13">
        <v>2706182</v>
      </c>
      <c r="B135" s="1"/>
      <c r="C135" s="1">
        <v>18357</v>
      </c>
      <c r="D135" s="6">
        <v>43239.770165706017</v>
      </c>
      <c r="E135" s="1">
        <v>1</v>
      </c>
      <c r="F135" s="1" t="s">
        <v>72</v>
      </c>
      <c r="G135" s="1" t="s">
        <v>100</v>
      </c>
      <c r="H135" s="1" t="s">
        <v>326</v>
      </c>
      <c r="I135" s="1" t="s">
        <v>373</v>
      </c>
      <c r="J135" s="1" t="s">
        <v>374</v>
      </c>
      <c r="K135" s="1">
        <v>36.389961654399997</v>
      </c>
      <c r="L135" s="1">
        <v>43.169686843599997</v>
      </c>
      <c r="M135" s="1">
        <v>3</v>
      </c>
      <c r="N135" s="1" t="s">
        <v>66</v>
      </c>
      <c r="O135" s="1">
        <v>3</v>
      </c>
      <c r="P135" t="str">
        <f>_xlfn.CONCAT( YEAR(TblOrigin[[#This Row],[ODK_DateOfSubmission]]), "-",TEXT( MONTH(TblOrigin[[#This Row],[ODK_DateOfSubmission]]),"00"))</f>
        <v>2018-05</v>
      </c>
    </row>
    <row r="136" spans="1:16" x14ac:dyDescent="0.25">
      <c r="A136" s="13">
        <v>2706182</v>
      </c>
      <c r="B136" s="1"/>
      <c r="C136" s="1">
        <v>18357</v>
      </c>
      <c r="D136" s="6">
        <v>43443.947435532406</v>
      </c>
      <c r="E136" s="1">
        <v>6</v>
      </c>
      <c r="F136" s="1" t="s">
        <v>72</v>
      </c>
      <c r="G136" s="1" t="s">
        <v>100</v>
      </c>
      <c r="H136" s="1" t="s">
        <v>326</v>
      </c>
      <c r="I136" s="1" t="s">
        <v>373</v>
      </c>
      <c r="J136" s="1" t="s">
        <v>374</v>
      </c>
      <c r="K136" s="1">
        <v>36.389961654399997</v>
      </c>
      <c r="L136" s="1">
        <v>43.169686843599997</v>
      </c>
      <c r="M136" s="1">
        <v>2</v>
      </c>
      <c r="N136" s="1" t="s">
        <v>66</v>
      </c>
      <c r="O136" s="1">
        <v>2</v>
      </c>
      <c r="P136" t="str">
        <f>_xlfn.CONCAT( YEAR(TblOrigin[[#This Row],[ODK_DateOfSubmission]]), "-",TEXT( MONTH(TblOrigin[[#This Row],[ODK_DateOfSubmission]]),"00"))</f>
        <v>2018-12</v>
      </c>
    </row>
    <row r="137" spans="1:16" x14ac:dyDescent="0.25">
      <c r="A137" s="13">
        <v>2706183</v>
      </c>
      <c r="B137" s="1"/>
      <c r="C137" s="1">
        <v>18397</v>
      </c>
      <c r="D137" s="6">
        <v>43310.772679398149</v>
      </c>
      <c r="E137" s="1">
        <v>2</v>
      </c>
      <c r="F137" s="1" t="s">
        <v>72</v>
      </c>
      <c r="G137" s="1" t="s">
        <v>100</v>
      </c>
      <c r="H137" s="1" t="s">
        <v>326</v>
      </c>
      <c r="I137" s="1" t="s">
        <v>375</v>
      </c>
      <c r="J137" s="1" t="s">
        <v>376</v>
      </c>
      <c r="K137" s="1">
        <v>36.358557124299999</v>
      </c>
      <c r="L137" s="1">
        <v>43.1623577051</v>
      </c>
      <c r="M137" s="1">
        <v>3</v>
      </c>
      <c r="N137" s="1" t="s">
        <v>66</v>
      </c>
      <c r="O137" s="1">
        <v>3</v>
      </c>
      <c r="P137" t="str">
        <f>_xlfn.CONCAT( YEAR(TblOrigin[[#This Row],[ODK_DateOfSubmission]]), "-",TEXT( MONTH(TblOrigin[[#This Row],[ODK_DateOfSubmission]]),"00"))</f>
        <v>2018-07</v>
      </c>
    </row>
    <row r="138" spans="1:16" x14ac:dyDescent="0.25">
      <c r="A138" s="13">
        <v>2706183</v>
      </c>
      <c r="B138" s="1"/>
      <c r="C138" s="1">
        <v>18397</v>
      </c>
      <c r="D138" s="6">
        <v>43341.570460960647</v>
      </c>
      <c r="E138" s="1">
        <v>3</v>
      </c>
      <c r="F138" s="1" t="s">
        <v>72</v>
      </c>
      <c r="G138" s="1" t="s">
        <v>100</v>
      </c>
      <c r="H138" s="1" t="s">
        <v>326</v>
      </c>
      <c r="I138" s="1" t="s">
        <v>375</v>
      </c>
      <c r="J138" s="1" t="s">
        <v>376</v>
      </c>
      <c r="K138" s="1">
        <v>36.358557124299999</v>
      </c>
      <c r="L138" s="1">
        <v>43.1623577051</v>
      </c>
      <c r="M138" s="1">
        <v>7</v>
      </c>
      <c r="N138" s="1" t="s">
        <v>66</v>
      </c>
      <c r="O138" s="1">
        <v>7</v>
      </c>
      <c r="P138" t="str">
        <f>_xlfn.CONCAT( YEAR(TblOrigin[[#This Row],[ODK_DateOfSubmission]]), "-",TEXT( MONTH(TblOrigin[[#This Row],[ODK_DateOfSubmission]]),"00"))</f>
        <v>2018-08</v>
      </c>
    </row>
    <row r="139" spans="1:16" x14ac:dyDescent="0.25">
      <c r="A139" s="13">
        <v>2706186</v>
      </c>
      <c r="B139" s="1"/>
      <c r="C139" s="1">
        <v>18320</v>
      </c>
      <c r="D139" s="6">
        <v>43372.612881250003</v>
      </c>
      <c r="E139" s="1">
        <v>4</v>
      </c>
      <c r="F139" s="1" t="s">
        <v>72</v>
      </c>
      <c r="G139" s="1" t="s">
        <v>100</v>
      </c>
      <c r="H139" s="1" t="s">
        <v>326</v>
      </c>
      <c r="I139" s="1" t="s">
        <v>377</v>
      </c>
      <c r="J139" s="1" t="s">
        <v>378</v>
      </c>
      <c r="K139" s="1">
        <v>36.383216780300003</v>
      </c>
      <c r="L139" s="1">
        <v>43.162107066399997</v>
      </c>
      <c r="M139" s="1">
        <v>1</v>
      </c>
      <c r="N139" s="1" t="s">
        <v>66</v>
      </c>
      <c r="O139" s="1">
        <v>1</v>
      </c>
      <c r="P139" t="str">
        <f>_xlfn.CONCAT( YEAR(TblOrigin[[#This Row],[ODK_DateOfSubmission]]), "-",TEXT( MONTH(TblOrigin[[#This Row],[ODK_DateOfSubmission]]),"00"))</f>
        <v>2018-09</v>
      </c>
    </row>
    <row r="140" spans="1:16" x14ac:dyDescent="0.25">
      <c r="A140" s="13">
        <v>2706195</v>
      </c>
      <c r="B140" s="1"/>
      <c r="C140" s="1">
        <v>31920</v>
      </c>
      <c r="D140" s="6">
        <v>43232.046432523151</v>
      </c>
      <c r="E140" s="1">
        <v>1</v>
      </c>
      <c r="F140" s="1" t="s">
        <v>72</v>
      </c>
      <c r="G140" s="1" t="s">
        <v>100</v>
      </c>
      <c r="H140" s="1" t="s">
        <v>326</v>
      </c>
      <c r="I140" s="1" t="s">
        <v>379</v>
      </c>
      <c r="J140" s="1" t="s">
        <v>380</v>
      </c>
      <c r="K140" s="1">
        <v>36.389268720099999</v>
      </c>
      <c r="L140" s="1">
        <v>43.197068406100001</v>
      </c>
      <c r="M140" s="1">
        <v>9</v>
      </c>
      <c r="N140" s="1" t="s">
        <v>66</v>
      </c>
      <c r="O140" s="1">
        <v>9</v>
      </c>
      <c r="P140" t="str">
        <f>_xlfn.CONCAT( YEAR(TblOrigin[[#This Row],[ODK_DateOfSubmission]]), "-",TEXT( MONTH(TblOrigin[[#This Row],[ODK_DateOfSubmission]]),"00"))</f>
        <v>2018-05</v>
      </c>
    </row>
    <row r="141" spans="1:16" x14ac:dyDescent="0.25">
      <c r="A141" s="13">
        <v>2706196</v>
      </c>
      <c r="B141" s="1"/>
      <c r="C141" s="1">
        <v>18323</v>
      </c>
      <c r="D141" s="6">
        <v>43251.7280034375</v>
      </c>
      <c r="E141" s="1">
        <v>1</v>
      </c>
      <c r="F141" s="1" t="s">
        <v>72</v>
      </c>
      <c r="G141" s="1" t="s">
        <v>100</v>
      </c>
      <c r="H141" s="1" t="s">
        <v>326</v>
      </c>
      <c r="I141" s="1" t="s">
        <v>381</v>
      </c>
      <c r="J141" s="1" t="s">
        <v>382</v>
      </c>
      <c r="K141" s="1">
        <v>36.370121572599999</v>
      </c>
      <c r="L141" s="1">
        <v>43.177407519799999</v>
      </c>
      <c r="M141" s="1">
        <v>14</v>
      </c>
      <c r="N141" s="1" t="s">
        <v>78</v>
      </c>
      <c r="O141" s="1">
        <v>2</v>
      </c>
      <c r="P141" t="str">
        <f>_xlfn.CONCAT( YEAR(TblOrigin[[#This Row],[ODK_DateOfSubmission]]), "-",TEXT( MONTH(TblOrigin[[#This Row],[ODK_DateOfSubmission]]),"00"))</f>
        <v>2018-05</v>
      </c>
    </row>
    <row r="142" spans="1:16" x14ac:dyDescent="0.25">
      <c r="A142" s="13">
        <v>2706196</v>
      </c>
      <c r="B142" s="1"/>
      <c r="C142" s="1">
        <v>18323</v>
      </c>
      <c r="D142" s="6">
        <v>43251.7280034375</v>
      </c>
      <c r="E142" s="1">
        <v>1</v>
      </c>
      <c r="F142" s="1" t="s">
        <v>72</v>
      </c>
      <c r="G142" s="1" t="s">
        <v>100</v>
      </c>
      <c r="H142" s="1" t="s">
        <v>326</v>
      </c>
      <c r="I142" s="1" t="s">
        <v>381</v>
      </c>
      <c r="J142" s="1" t="s">
        <v>382</v>
      </c>
      <c r="K142" s="1">
        <v>36.370121572599999</v>
      </c>
      <c r="L142" s="1">
        <v>43.177407519799999</v>
      </c>
      <c r="M142" s="1">
        <v>14</v>
      </c>
      <c r="N142" s="1" t="s">
        <v>66</v>
      </c>
      <c r="O142" s="1">
        <v>12</v>
      </c>
      <c r="P142" t="str">
        <f>_xlfn.CONCAT( YEAR(TblOrigin[[#This Row],[ODK_DateOfSubmission]]), "-",TEXT( MONTH(TblOrigin[[#This Row],[ODK_DateOfSubmission]]),"00"))</f>
        <v>2018-05</v>
      </c>
    </row>
    <row r="143" spans="1:16" x14ac:dyDescent="0.25">
      <c r="A143" s="13">
        <v>2706197</v>
      </c>
      <c r="B143" s="1"/>
      <c r="C143" s="1">
        <v>31921</v>
      </c>
      <c r="D143" s="6">
        <v>43239.777942442131</v>
      </c>
      <c r="E143" s="1">
        <v>1</v>
      </c>
      <c r="F143" s="1" t="s">
        <v>72</v>
      </c>
      <c r="G143" s="1" t="s">
        <v>100</v>
      </c>
      <c r="H143" s="1" t="s">
        <v>326</v>
      </c>
      <c r="I143" s="1" t="s">
        <v>383</v>
      </c>
      <c r="J143" s="1" t="s">
        <v>384</v>
      </c>
      <c r="K143" s="1">
        <v>36.377004444800001</v>
      </c>
      <c r="L143" s="1">
        <v>43.168636558999999</v>
      </c>
      <c r="M143" s="1">
        <v>5</v>
      </c>
      <c r="N143" s="1" t="s">
        <v>66</v>
      </c>
      <c r="O143" s="1">
        <v>5</v>
      </c>
      <c r="P143" t="str">
        <f>_xlfn.CONCAT( YEAR(TblOrigin[[#This Row],[ODK_DateOfSubmission]]), "-",TEXT( MONTH(TblOrigin[[#This Row],[ODK_DateOfSubmission]]),"00"))</f>
        <v>2018-05</v>
      </c>
    </row>
    <row r="144" spans="1:16" x14ac:dyDescent="0.25">
      <c r="A144" s="13">
        <v>2706198</v>
      </c>
      <c r="B144" s="1"/>
      <c r="C144" s="1">
        <v>31922</v>
      </c>
      <c r="D144" s="6">
        <v>43248.612658136575</v>
      </c>
      <c r="E144" s="1">
        <v>1</v>
      </c>
      <c r="F144" s="1" t="s">
        <v>72</v>
      </c>
      <c r="G144" s="1" t="s">
        <v>100</v>
      </c>
      <c r="H144" s="1" t="s">
        <v>326</v>
      </c>
      <c r="I144" s="1" t="s">
        <v>385</v>
      </c>
      <c r="J144" s="1" t="s">
        <v>386</v>
      </c>
      <c r="K144" s="1">
        <v>36.3335761401</v>
      </c>
      <c r="L144" s="1">
        <v>43.1647369338</v>
      </c>
      <c r="M144" s="1">
        <v>15</v>
      </c>
      <c r="N144" s="1" t="s">
        <v>66</v>
      </c>
      <c r="O144" s="1">
        <v>15</v>
      </c>
      <c r="P144" t="str">
        <f>_xlfn.CONCAT( YEAR(TblOrigin[[#This Row],[ODK_DateOfSubmission]]), "-",TEXT( MONTH(TblOrigin[[#This Row],[ODK_DateOfSubmission]]),"00"))</f>
        <v>2018-05</v>
      </c>
    </row>
    <row r="145" spans="1:16" x14ac:dyDescent="0.25">
      <c r="A145" s="13">
        <v>2706261</v>
      </c>
      <c r="B145" s="1"/>
      <c r="C145" s="1">
        <v>33244</v>
      </c>
      <c r="D145" s="6">
        <v>43239.412249108798</v>
      </c>
      <c r="E145" s="1">
        <v>1</v>
      </c>
      <c r="F145" s="1" t="s">
        <v>72</v>
      </c>
      <c r="G145" s="1" t="s">
        <v>100</v>
      </c>
      <c r="H145" s="1" t="s">
        <v>326</v>
      </c>
      <c r="I145" s="1" t="s">
        <v>387</v>
      </c>
      <c r="J145" s="1" t="s">
        <v>388</v>
      </c>
      <c r="K145" s="1">
        <v>36.313855564500003</v>
      </c>
      <c r="L145" s="1">
        <v>43.113232227099999</v>
      </c>
      <c r="M145" s="1">
        <v>2</v>
      </c>
      <c r="N145" s="1" t="s">
        <v>66</v>
      </c>
      <c r="O145" s="1">
        <v>2</v>
      </c>
      <c r="P145" t="str">
        <f>_xlfn.CONCAT( YEAR(TblOrigin[[#This Row],[ODK_DateOfSubmission]]), "-",TEXT( MONTH(TblOrigin[[#This Row],[ODK_DateOfSubmission]]),"00"))</f>
        <v>2018-05</v>
      </c>
    </row>
    <row r="146" spans="1:16" x14ac:dyDescent="0.25">
      <c r="A146" s="13">
        <v>2706262</v>
      </c>
      <c r="B146" s="1"/>
      <c r="C146" s="1">
        <v>33245</v>
      </c>
      <c r="D146" s="6">
        <v>43239.412195104167</v>
      </c>
      <c r="E146" s="1">
        <v>1</v>
      </c>
      <c r="F146" s="1" t="s">
        <v>72</v>
      </c>
      <c r="G146" s="1" t="s">
        <v>100</v>
      </c>
      <c r="H146" s="1" t="s">
        <v>326</v>
      </c>
      <c r="I146" s="1" t="s">
        <v>389</v>
      </c>
      <c r="J146" s="1" t="s">
        <v>380</v>
      </c>
      <c r="K146" s="1">
        <v>36.316155387999999</v>
      </c>
      <c r="L146" s="1">
        <v>43.097394858100003</v>
      </c>
      <c r="M146" s="1">
        <v>1</v>
      </c>
      <c r="N146" s="1" t="s">
        <v>66</v>
      </c>
      <c r="O146" s="1">
        <v>1</v>
      </c>
      <c r="P146" t="str">
        <f>_xlfn.CONCAT( YEAR(TblOrigin[[#This Row],[ODK_DateOfSubmission]]), "-",TEXT( MONTH(TblOrigin[[#This Row],[ODK_DateOfSubmission]]),"00"))</f>
        <v>2018-05</v>
      </c>
    </row>
    <row r="147" spans="1:16" x14ac:dyDescent="0.25">
      <c r="A147" s="13">
        <v>2706265</v>
      </c>
      <c r="B147" s="1"/>
      <c r="C147" s="1">
        <v>33247</v>
      </c>
      <c r="D147" s="6">
        <v>43239.489043402777</v>
      </c>
      <c r="E147" s="1">
        <v>1</v>
      </c>
      <c r="F147" s="1" t="s">
        <v>72</v>
      </c>
      <c r="G147" s="1" t="s">
        <v>100</v>
      </c>
      <c r="H147" s="1" t="s">
        <v>326</v>
      </c>
      <c r="I147" s="1" t="s">
        <v>390</v>
      </c>
      <c r="J147" s="1" t="s">
        <v>391</v>
      </c>
      <c r="K147" s="1">
        <v>36.326455383599999</v>
      </c>
      <c r="L147" s="1">
        <v>43.149038874399999</v>
      </c>
      <c r="M147" s="1">
        <v>50</v>
      </c>
      <c r="N147" s="1" t="s">
        <v>116</v>
      </c>
      <c r="O147" s="1">
        <v>25</v>
      </c>
      <c r="P147" t="str">
        <f>_xlfn.CONCAT( YEAR(TblOrigin[[#This Row],[ODK_DateOfSubmission]]), "-",TEXT( MONTH(TblOrigin[[#This Row],[ODK_DateOfSubmission]]),"00"))</f>
        <v>2018-05</v>
      </c>
    </row>
    <row r="148" spans="1:16" x14ac:dyDescent="0.25">
      <c r="A148" s="13">
        <v>2706265</v>
      </c>
      <c r="B148" s="1"/>
      <c r="C148" s="1">
        <v>33247</v>
      </c>
      <c r="D148" s="6">
        <v>43239.489043402777</v>
      </c>
      <c r="E148" s="1">
        <v>1</v>
      </c>
      <c r="F148" s="1" t="s">
        <v>72</v>
      </c>
      <c r="G148" s="1" t="s">
        <v>100</v>
      </c>
      <c r="H148" s="1" t="s">
        <v>326</v>
      </c>
      <c r="I148" s="1" t="s">
        <v>390</v>
      </c>
      <c r="J148" s="1" t="s">
        <v>391</v>
      </c>
      <c r="K148" s="1">
        <v>36.326455383599999</v>
      </c>
      <c r="L148" s="1">
        <v>43.149038874399999</v>
      </c>
      <c r="M148" s="1">
        <v>50</v>
      </c>
      <c r="N148" s="1" t="s">
        <v>66</v>
      </c>
      <c r="O148" s="1">
        <v>25</v>
      </c>
      <c r="P148" t="str">
        <f>_xlfn.CONCAT( YEAR(TblOrigin[[#This Row],[ODK_DateOfSubmission]]), "-",TEXT( MONTH(TblOrigin[[#This Row],[ODK_DateOfSubmission]]),"00"))</f>
        <v>2018-05</v>
      </c>
    </row>
    <row r="149" spans="1:16" x14ac:dyDescent="0.25">
      <c r="A149" s="13">
        <v>2706265</v>
      </c>
      <c r="B149" s="1"/>
      <c r="C149" s="1">
        <v>33247</v>
      </c>
      <c r="D149" s="6">
        <v>43542.522244594904</v>
      </c>
      <c r="E149" s="1">
        <v>8</v>
      </c>
      <c r="F149" s="1" t="s">
        <v>72</v>
      </c>
      <c r="G149" s="1" t="s">
        <v>100</v>
      </c>
      <c r="H149" s="1" t="s">
        <v>326</v>
      </c>
      <c r="I149" s="1" t="s">
        <v>390</v>
      </c>
      <c r="J149" s="1" t="s">
        <v>391</v>
      </c>
      <c r="K149" s="1">
        <v>36.326455383599999</v>
      </c>
      <c r="L149" s="1">
        <v>43.149038874399999</v>
      </c>
      <c r="M149" s="1">
        <v>11</v>
      </c>
      <c r="N149" s="1" t="s">
        <v>66</v>
      </c>
      <c r="O149" s="1">
        <v>11</v>
      </c>
      <c r="P149" t="str">
        <f>_xlfn.CONCAT( YEAR(TblOrigin[[#This Row],[ODK_DateOfSubmission]]), "-",TEXT( MONTH(TblOrigin[[#This Row],[ODK_DateOfSubmission]]),"00"))</f>
        <v>2019-03</v>
      </c>
    </row>
    <row r="150" spans="1:16" x14ac:dyDescent="0.25">
      <c r="A150" s="13">
        <v>2706267</v>
      </c>
      <c r="B150" s="1"/>
      <c r="C150" s="1">
        <v>33249</v>
      </c>
      <c r="D150" s="6">
        <v>43246.423711574076</v>
      </c>
      <c r="E150" s="1">
        <v>1</v>
      </c>
      <c r="F150" s="1" t="s">
        <v>72</v>
      </c>
      <c r="G150" s="1" t="s">
        <v>100</v>
      </c>
      <c r="H150" s="1" t="s">
        <v>326</v>
      </c>
      <c r="I150" s="1" t="s">
        <v>392</v>
      </c>
      <c r="J150" s="1" t="s">
        <v>393</v>
      </c>
      <c r="K150" s="1">
        <v>36.327541749799998</v>
      </c>
      <c r="L150" s="1">
        <v>43.102768951500003</v>
      </c>
      <c r="M150" s="1">
        <v>4</v>
      </c>
      <c r="N150" s="1" t="s">
        <v>66</v>
      </c>
      <c r="O150" s="1">
        <v>4</v>
      </c>
      <c r="P150" t="str">
        <f>_xlfn.CONCAT( YEAR(TblOrigin[[#This Row],[ODK_DateOfSubmission]]), "-",TEXT( MONTH(TblOrigin[[#This Row],[ODK_DateOfSubmission]]),"00"))</f>
        <v>2018-05</v>
      </c>
    </row>
    <row r="151" spans="1:16" x14ac:dyDescent="0.25">
      <c r="A151" s="13">
        <v>2706281</v>
      </c>
      <c r="B151" s="1"/>
      <c r="C151" s="1">
        <v>18330</v>
      </c>
      <c r="D151" s="6">
        <v>43238.95085601852</v>
      </c>
      <c r="E151" s="1">
        <v>1</v>
      </c>
      <c r="F151" s="1" t="s">
        <v>72</v>
      </c>
      <c r="G151" s="1" t="s">
        <v>100</v>
      </c>
      <c r="H151" s="1" t="s">
        <v>326</v>
      </c>
      <c r="I151" s="1" t="s">
        <v>394</v>
      </c>
      <c r="J151" s="1" t="s">
        <v>395</v>
      </c>
      <c r="K151" s="1">
        <v>36.3152504691</v>
      </c>
      <c r="L151" s="1">
        <v>43.118680798900002</v>
      </c>
      <c r="M151" s="1">
        <v>1</v>
      </c>
      <c r="N151" s="1" t="s">
        <v>66</v>
      </c>
      <c r="O151" s="1">
        <v>1</v>
      </c>
      <c r="P151" t="str">
        <f>_xlfn.CONCAT( YEAR(TblOrigin[[#This Row],[ODK_DateOfSubmission]]), "-",TEXT( MONTH(TblOrigin[[#This Row],[ODK_DateOfSubmission]]),"00"))</f>
        <v>2018-05</v>
      </c>
    </row>
    <row r="152" spans="1:16" x14ac:dyDescent="0.25">
      <c r="A152" s="13">
        <v>2706293</v>
      </c>
      <c r="B152" s="1"/>
      <c r="C152" s="1">
        <v>33265</v>
      </c>
      <c r="D152" s="6">
        <v>43253.618981828702</v>
      </c>
      <c r="E152" s="1">
        <v>1</v>
      </c>
      <c r="F152" s="1" t="s">
        <v>72</v>
      </c>
      <c r="G152" s="1" t="s">
        <v>100</v>
      </c>
      <c r="H152" s="1" t="s">
        <v>326</v>
      </c>
      <c r="I152" s="1" t="s">
        <v>396</v>
      </c>
      <c r="J152" s="1" t="s">
        <v>397</v>
      </c>
      <c r="K152" s="1">
        <v>36.317532999999997</v>
      </c>
      <c r="L152" s="1">
        <v>43.123703999999996</v>
      </c>
      <c r="M152" s="1">
        <v>4</v>
      </c>
      <c r="N152" s="1" t="s">
        <v>66</v>
      </c>
      <c r="O152" s="1">
        <v>4</v>
      </c>
      <c r="P152" t="str">
        <f>_xlfn.CONCAT( YEAR(TblOrigin[[#This Row],[ODK_DateOfSubmission]]), "-",TEXT( MONTH(TblOrigin[[#This Row],[ODK_DateOfSubmission]]),"00"))</f>
        <v>2018-06</v>
      </c>
    </row>
    <row r="153" spans="1:16" x14ac:dyDescent="0.25">
      <c r="A153" s="13">
        <v>2706294</v>
      </c>
      <c r="B153" s="1"/>
      <c r="C153" s="1">
        <v>33266</v>
      </c>
      <c r="D153" s="6">
        <v>43239.4122278125</v>
      </c>
      <c r="E153" s="1">
        <v>1</v>
      </c>
      <c r="F153" s="1" t="s">
        <v>72</v>
      </c>
      <c r="G153" s="1" t="s">
        <v>100</v>
      </c>
      <c r="H153" s="1" t="s">
        <v>326</v>
      </c>
      <c r="I153" s="1" t="s">
        <v>398</v>
      </c>
      <c r="J153" s="1" t="s">
        <v>399</v>
      </c>
      <c r="K153" s="1">
        <v>36.334240000000001</v>
      </c>
      <c r="L153" s="1">
        <v>43.145218</v>
      </c>
      <c r="M153" s="1">
        <v>4</v>
      </c>
      <c r="N153" s="1" t="s">
        <v>66</v>
      </c>
      <c r="O153" s="1">
        <v>4</v>
      </c>
      <c r="P153" t="str">
        <f>_xlfn.CONCAT( YEAR(TblOrigin[[#This Row],[ODK_DateOfSubmission]]), "-",TEXT( MONTH(TblOrigin[[#This Row],[ODK_DateOfSubmission]]),"00"))</f>
        <v>2018-05</v>
      </c>
    </row>
    <row r="154" spans="1:16" x14ac:dyDescent="0.25">
      <c r="A154" s="13">
        <v>2706315</v>
      </c>
      <c r="B154" s="1"/>
      <c r="C154" s="1">
        <v>33376</v>
      </c>
      <c r="D154" s="6">
        <v>43310.772589664353</v>
      </c>
      <c r="E154" s="1">
        <v>2</v>
      </c>
      <c r="F154" s="1" t="s">
        <v>72</v>
      </c>
      <c r="G154" s="1" t="s">
        <v>100</v>
      </c>
      <c r="H154" s="1" t="s">
        <v>326</v>
      </c>
      <c r="I154" s="1" t="s">
        <v>400</v>
      </c>
      <c r="J154" s="1" t="s">
        <v>238</v>
      </c>
      <c r="K154" s="1">
        <v>36.375080492999999</v>
      </c>
      <c r="L154" s="1">
        <v>43.136613596300002</v>
      </c>
      <c r="M154" s="1">
        <v>4</v>
      </c>
      <c r="N154" s="1" t="s">
        <v>66</v>
      </c>
      <c r="O154" s="1">
        <v>4</v>
      </c>
      <c r="P154" t="str">
        <f>_xlfn.CONCAT( YEAR(TblOrigin[[#This Row],[ODK_DateOfSubmission]]), "-",TEXT( MONTH(TblOrigin[[#This Row],[ODK_DateOfSubmission]]),"00"))</f>
        <v>2018-07</v>
      </c>
    </row>
    <row r="155" spans="1:16" x14ac:dyDescent="0.25">
      <c r="A155" s="13">
        <v>2706315</v>
      </c>
      <c r="B155" s="1"/>
      <c r="C155" s="1">
        <v>33376</v>
      </c>
      <c r="D155" s="6">
        <v>43341.570593483797</v>
      </c>
      <c r="E155" s="1">
        <v>3</v>
      </c>
      <c r="F155" s="1" t="s">
        <v>72</v>
      </c>
      <c r="G155" s="1" t="s">
        <v>100</v>
      </c>
      <c r="H155" s="1" t="s">
        <v>326</v>
      </c>
      <c r="I155" s="1" t="s">
        <v>400</v>
      </c>
      <c r="J155" s="1" t="s">
        <v>238</v>
      </c>
      <c r="K155" s="1">
        <v>36.375080492999999</v>
      </c>
      <c r="L155" s="1">
        <v>43.136613596300002</v>
      </c>
      <c r="M155" s="1">
        <v>2</v>
      </c>
      <c r="N155" s="1" t="s">
        <v>66</v>
      </c>
      <c r="O155" s="1">
        <v>2</v>
      </c>
      <c r="P155" t="str">
        <f>_xlfn.CONCAT( YEAR(TblOrigin[[#This Row],[ODK_DateOfSubmission]]), "-",TEXT( MONTH(TblOrigin[[#This Row],[ODK_DateOfSubmission]]),"00"))</f>
        <v>2018-08</v>
      </c>
    </row>
    <row r="156" spans="1:16" x14ac:dyDescent="0.25">
      <c r="A156" s="13">
        <v>2706315</v>
      </c>
      <c r="B156" s="1"/>
      <c r="C156" s="1">
        <v>33376</v>
      </c>
      <c r="D156" s="6">
        <v>43444.63806484954</v>
      </c>
      <c r="E156" s="1">
        <v>6</v>
      </c>
      <c r="F156" s="1" t="s">
        <v>72</v>
      </c>
      <c r="G156" s="1" t="s">
        <v>100</v>
      </c>
      <c r="H156" s="1" t="s">
        <v>326</v>
      </c>
      <c r="I156" s="1" t="s">
        <v>400</v>
      </c>
      <c r="J156" s="1" t="s">
        <v>238</v>
      </c>
      <c r="K156" s="1">
        <v>36.375080492999999</v>
      </c>
      <c r="L156" s="1">
        <v>43.136613596300002</v>
      </c>
      <c r="M156" s="1">
        <v>5</v>
      </c>
      <c r="N156" s="1" t="s">
        <v>66</v>
      </c>
      <c r="O156" s="1">
        <v>5</v>
      </c>
      <c r="P156" t="str">
        <f>_xlfn.CONCAT( YEAR(TblOrigin[[#This Row],[ODK_DateOfSubmission]]), "-",TEXT( MONTH(TblOrigin[[#This Row],[ODK_DateOfSubmission]]),"00"))</f>
        <v>2018-12</v>
      </c>
    </row>
    <row r="157" spans="1:16" x14ac:dyDescent="0.25">
      <c r="A157" s="13">
        <v>2706315</v>
      </c>
      <c r="B157" s="1"/>
      <c r="C157" s="1">
        <v>33376</v>
      </c>
      <c r="D157" s="6">
        <v>43500.456272071759</v>
      </c>
      <c r="E157" s="1">
        <v>7</v>
      </c>
      <c r="F157" s="1" t="s">
        <v>72</v>
      </c>
      <c r="G157" s="1" t="s">
        <v>100</v>
      </c>
      <c r="H157" s="1" t="s">
        <v>326</v>
      </c>
      <c r="I157" s="1" t="s">
        <v>400</v>
      </c>
      <c r="J157" s="1" t="s">
        <v>238</v>
      </c>
      <c r="K157" s="1">
        <v>36.375080492999999</v>
      </c>
      <c r="L157" s="1">
        <v>43.136613596300002</v>
      </c>
      <c r="M157" s="1">
        <v>3</v>
      </c>
      <c r="N157" s="1" t="s">
        <v>66</v>
      </c>
      <c r="O157" s="1">
        <v>3</v>
      </c>
      <c r="P157" t="str">
        <f>_xlfn.CONCAT( YEAR(TblOrigin[[#This Row],[ODK_DateOfSubmission]]), "-",TEXT( MONTH(TblOrigin[[#This Row],[ODK_DateOfSubmission]]),"00"))</f>
        <v>2019-02</v>
      </c>
    </row>
    <row r="158" spans="1:16" x14ac:dyDescent="0.25">
      <c r="A158" s="13">
        <v>2706315</v>
      </c>
      <c r="B158" s="1"/>
      <c r="C158" s="1">
        <v>33376</v>
      </c>
      <c r="D158" s="6">
        <v>43557.641580127318</v>
      </c>
      <c r="E158" s="1">
        <v>8</v>
      </c>
      <c r="F158" s="1" t="s">
        <v>72</v>
      </c>
      <c r="G158" s="1" t="s">
        <v>100</v>
      </c>
      <c r="H158" s="1" t="s">
        <v>326</v>
      </c>
      <c r="I158" s="1" t="s">
        <v>400</v>
      </c>
      <c r="J158" s="1" t="s">
        <v>238</v>
      </c>
      <c r="K158" s="1">
        <v>36.375080492999999</v>
      </c>
      <c r="L158" s="1">
        <v>43.136613596300002</v>
      </c>
      <c r="M158" s="1">
        <v>2</v>
      </c>
      <c r="N158" s="1" t="s">
        <v>66</v>
      </c>
      <c r="O158" s="1">
        <v>2</v>
      </c>
      <c r="P158" t="str">
        <f>_xlfn.CONCAT( YEAR(TblOrigin[[#This Row],[ODK_DateOfSubmission]]), "-",TEXT( MONTH(TblOrigin[[#This Row],[ODK_DateOfSubmission]]),"00"))</f>
        <v>2019-04</v>
      </c>
    </row>
    <row r="159" spans="1:16" x14ac:dyDescent="0.25">
      <c r="A159" s="13">
        <v>2706321</v>
      </c>
      <c r="B159" s="1"/>
      <c r="C159" s="1">
        <v>33411</v>
      </c>
      <c r="D159" s="6">
        <v>43310.772583715276</v>
      </c>
      <c r="E159" s="1">
        <v>2</v>
      </c>
      <c r="F159" s="1" t="s">
        <v>72</v>
      </c>
      <c r="G159" s="1" t="s">
        <v>100</v>
      </c>
      <c r="H159" s="1" t="s">
        <v>326</v>
      </c>
      <c r="I159" s="1" t="s">
        <v>401</v>
      </c>
      <c r="J159" s="1" t="s">
        <v>402</v>
      </c>
      <c r="K159" s="1">
        <v>36.356994999999998</v>
      </c>
      <c r="L159" s="1">
        <v>43.145344999999999</v>
      </c>
      <c r="M159" s="1">
        <v>1</v>
      </c>
      <c r="N159" s="1" t="s">
        <v>66</v>
      </c>
      <c r="O159" s="1">
        <v>1</v>
      </c>
      <c r="P159" t="str">
        <f>_xlfn.CONCAT( YEAR(TblOrigin[[#This Row],[ODK_DateOfSubmission]]), "-",TEXT( MONTH(TblOrigin[[#This Row],[ODK_DateOfSubmission]]),"00"))</f>
        <v>2018-07</v>
      </c>
    </row>
    <row r="160" spans="1:16" x14ac:dyDescent="0.25">
      <c r="A160" s="13">
        <v>2706321</v>
      </c>
      <c r="B160" s="1"/>
      <c r="C160" s="1">
        <v>33411</v>
      </c>
      <c r="D160" s="6">
        <v>43341.570584988425</v>
      </c>
      <c r="E160" s="1">
        <v>3</v>
      </c>
      <c r="F160" s="1" t="s">
        <v>72</v>
      </c>
      <c r="G160" s="1" t="s">
        <v>100</v>
      </c>
      <c r="H160" s="1" t="s">
        <v>326</v>
      </c>
      <c r="I160" s="1" t="s">
        <v>401</v>
      </c>
      <c r="J160" s="1" t="s">
        <v>402</v>
      </c>
      <c r="K160" s="1">
        <v>36.356994999999998</v>
      </c>
      <c r="L160" s="1">
        <v>43.145344999999999</v>
      </c>
      <c r="M160" s="1">
        <v>1</v>
      </c>
      <c r="N160" s="1" t="s">
        <v>66</v>
      </c>
      <c r="O160" s="1">
        <v>1</v>
      </c>
      <c r="P160" t="str">
        <f>_xlfn.CONCAT( YEAR(TblOrigin[[#This Row],[ODK_DateOfSubmission]]), "-",TEXT( MONTH(TblOrigin[[#This Row],[ODK_DateOfSubmission]]),"00"))</f>
        <v>2018-08</v>
      </c>
    </row>
    <row r="161" spans="1:16" x14ac:dyDescent="0.25">
      <c r="A161" s="13">
        <v>2706321</v>
      </c>
      <c r="B161" s="1"/>
      <c r="C161" s="1">
        <v>33411</v>
      </c>
      <c r="D161" s="6">
        <v>43372.613193437501</v>
      </c>
      <c r="E161" s="1">
        <v>4</v>
      </c>
      <c r="F161" s="1" t="s">
        <v>72</v>
      </c>
      <c r="G161" s="1" t="s">
        <v>100</v>
      </c>
      <c r="H161" s="1" t="s">
        <v>326</v>
      </c>
      <c r="I161" s="1" t="s">
        <v>401</v>
      </c>
      <c r="J161" s="1" t="s">
        <v>402</v>
      </c>
      <c r="K161" s="1">
        <v>36.356994999999998</v>
      </c>
      <c r="L161" s="1">
        <v>43.145344999999999</v>
      </c>
      <c r="M161" s="1">
        <v>2</v>
      </c>
      <c r="N161" s="1" t="s">
        <v>66</v>
      </c>
      <c r="O161" s="1">
        <v>2</v>
      </c>
      <c r="P161" t="str">
        <f>_xlfn.CONCAT( YEAR(TblOrigin[[#This Row],[ODK_DateOfSubmission]]), "-",TEXT( MONTH(TblOrigin[[#This Row],[ODK_DateOfSubmission]]),"00"))</f>
        <v>2018-09</v>
      </c>
    </row>
    <row r="162" spans="1:16" x14ac:dyDescent="0.25">
      <c r="A162" s="13">
        <v>2706323</v>
      </c>
      <c r="B162" s="1"/>
      <c r="C162" s="1">
        <v>18389</v>
      </c>
      <c r="D162" s="6">
        <v>43402.775653472221</v>
      </c>
      <c r="E162" s="1">
        <v>5</v>
      </c>
      <c r="F162" s="1" t="s">
        <v>72</v>
      </c>
      <c r="G162" s="1" t="s">
        <v>100</v>
      </c>
      <c r="H162" s="1" t="s">
        <v>326</v>
      </c>
      <c r="I162" s="1" t="s">
        <v>403</v>
      </c>
      <c r="J162" s="1" t="s">
        <v>404</v>
      </c>
      <c r="K162" s="1">
        <v>36.348059999999997</v>
      </c>
      <c r="L162" s="1">
        <v>43.153300000000002</v>
      </c>
      <c r="M162" s="1">
        <v>1</v>
      </c>
      <c r="N162" s="1" t="s">
        <v>66</v>
      </c>
      <c r="O162" s="1">
        <v>1</v>
      </c>
      <c r="P162" t="str">
        <f>_xlfn.CONCAT( YEAR(TblOrigin[[#This Row],[ODK_DateOfSubmission]]), "-",TEXT( MONTH(TblOrigin[[#This Row],[ODK_DateOfSubmission]]),"00"))</f>
        <v>2018-10</v>
      </c>
    </row>
    <row r="163" spans="1:16" x14ac:dyDescent="0.25">
      <c r="A163" s="13">
        <v>2707004</v>
      </c>
      <c r="B163" s="1"/>
      <c r="C163" s="1">
        <v>17845</v>
      </c>
      <c r="D163" s="6">
        <v>43261.434279363428</v>
      </c>
      <c r="E163" s="1">
        <v>1</v>
      </c>
      <c r="F163" s="1" t="s">
        <v>72</v>
      </c>
      <c r="G163" s="1" t="s">
        <v>97</v>
      </c>
      <c r="H163" s="1" t="s">
        <v>405</v>
      </c>
      <c r="I163" s="1" t="s">
        <v>406</v>
      </c>
      <c r="J163" s="1" t="s">
        <v>407</v>
      </c>
      <c r="K163" s="1">
        <v>36.464740753699999</v>
      </c>
      <c r="L163" s="1">
        <v>41.631055511500001</v>
      </c>
      <c r="M163" s="1">
        <v>730</v>
      </c>
      <c r="N163" s="1" t="s">
        <v>78</v>
      </c>
      <c r="O163" s="1">
        <v>5</v>
      </c>
      <c r="P163" t="str">
        <f>_xlfn.CONCAT( YEAR(TblOrigin[[#This Row],[ODK_DateOfSubmission]]), "-",TEXT( MONTH(TblOrigin[[#This Row],[ODK_DateOfSubmission]]),"00"))</f>
        <v>2018-06</v>
      </c>
    </row>
    <row r="164" spans="1:16" x14ac:dyDescent="0.25">
      <c r="A164" s="13">
        <v>2707004</v>
      </c>
      <c r="B164" s="1"/>
      <c r="C164" s="1">
        <v>17845</v>
      </c>
      <c r="D164" s="6">
        <v>43261.434279363428</v>
      </c>
      <c r="E164" s="1">
        <v>1</v>
      </c>
      <c r="F164" s="1" t="s">
        <v>72</v>
      </c>
      <c r="G164" s="1" t="s">
        <v>97</v>
      </c>
      <c r="H164" s="1" t="s">
        <v>405</v>
      </c>
      <c r="I164" s="1" t="s">
        <v>406</v>
      </c>
      <c r="J164" s="1" t="s">
        <v>407</v>
      </c>
      <c r="K164" s="1">
        <v>36.464740753699999</v>
      </c>
      <c r="L164" s="1">
        <v>41.631055511500001</v>
      </c>
      <c r="M164" s="1">
        <v>730</v>
      </c>
      <c r="N164" s="1" t="s">
        <v>74</v>
      </c>
      <c r="O164" s="1">
        <v>725</v>
      </c>
      <c r="P164" t="str">
        <f>_xlfn.CONCAT( YEAR(TblOrigin[[#This Row],[ODK_DateOfSubmission]]), "-",TEXT( MONTH(TblOrigin[[#This Row],[ODK_DateOfSubmission]]),"00"))</f>
        <v>2018-06</v>
      </c>
    </row>
    <row r="165" spans="1:16" x14ac:dyDescent="0.25">
      <c r="A165" s="13">
        <v>2707004</v>
      </c>
      <c r="B165" s="1"/>
      <c r="C165" s="1">
        <v>17845</v>
      </c>
      <c r="D165" s="6">
        <v>43310.970448067128</v>
      </c>
      <c r="E165" s="1">
        <v>2</v>
      </c>
      <c r="F165" s="1" t="s">
        <v>72</v>
      </c>
      <c r="G165" s="1" t="s">
        <v>97</v>
      </c>
      <c r="H165" s="1" t="s">
        <v>405</v>
      </c>
      <c r="I165" s="1" t="s">
        <v>406</v>
      </c>
      <c r="J165" s="1" t="s">
        <v>407</v>
      </c>
      <c r="K165" s="1">
        <v>36.464740753699999</v>
      </c>
      <c r="L165" s="1">
        <v>41.631055511500001</v>
      </c>
      <c r="M165" s="1">
        <v>5</v>
      </c>
      <c r="N165" s="1" t="s">
        <v>74</v>
      </c>
      <c r="O165" s="1">
        <v>5</v>
      </c>
      <c r="P165" t="str">
        <f>_xlfn.CONCAT( YEAR(TblOrigin[[#This Row],[ODK_DateOfSubmission]]), "-",TEXT( MONTH(TblOrigin[[#This Row],[ODK_DateOfSubmission]]),"00"))</f>
        <v>2018-07</v>
      </c>
    </row>
    <row r="166" spans="1:16" x14ac:dyDescent="0.25">
      <c r="A166" s="13">
        <v>2707004</v>
      </c>
      <c r="B166" s="1"/>
      <c r="C166" s="1">
        <v>17845</v>
      </c>
      <c r="D166" s="6">
        <v>43342.009207372685</v>
      </c>
      <c r="E166" s="1">
        <v>3</v>
      </c>
      <c r="F166" s="1" t="s">
        <v>72</v>
      </c>
      <c r="G166" s="1" t="s">
        <v>97</v>
      </c>
      <c r="H166" s="1" t="s">
        <v>405</v>
      </c>
      <c r="I166" s="1" t="s">
        <v>406</v>
      </c>
      <c r="J166" s="1" t="s">
        <v>407</v>
      </c>
      <c r="K166" s="1">
        <v>36.464740753699999</v>
      </c>
      <c r="L166" s="1">
        <v>41.631055511500001</v>
      </c>
      <c r="M166" s="1">
        <v>10</v>
      </c>
      <c r="N166" s="1" t="s">
        <v>74</v>
      </c>
      <c r="O166" s="1">
        <v>10</v>
      </c>
      <c r="P166" t="str">
        <f>_xlfn.CONCAT( YEAR(TblOrigin[[#This Row],[ODK_DateOfSubmission]]), "-",TEXT( MONTH(TblOrigin[[#This Row],[ODK_DateOfSubmission]]),"00"))</f>
        <v>2018-08</v>
      </c>
    </row>
    <row r="167" spans="1:16" x14ac:dyDescent="0.25">
      <c r="A167" s="13">
        <v>2707004</v>
      </c>
      <c r="B167" s="1"/>
      <c r="C167" s="1">
        <v>17845</v>
      </c>
      <c r="D167" s="6">
        <v>43403.077169560187</v>
      </c>
      <c r="E167" s="1">
        <v>5</v>
      </c>
      <c r="F167" s="1" t="s">
        <v>72</v>
      </c>
      <c r="G167" s="1" t="s">
        <v>97</v>
      </c>
      <c r="H167" s="1" t="s">
        <v>405</v>
      </c>
      <c r="I167" s="1" t="s">
        <v>406</v>
      </c>
      <c r="J167" s="1" t="s">
        <v>407</v>
      </c>
      <c r="K167" s="1">
        <v>36.464740753699999</v>
      </c>
      <c r="L167" s="1">
        <v>41.631055511500001</v>
      </c>
      <c r="M167" s="1">
        <v>30</v>
      </c>
      <c r="N167" s="1" t="s">
        <v>74</v>
      </c>
      <c r="O167" s="1">
        <v>30</v>
      </c>
      <c r="P167" t="str">
        <f>_xlfn.CONCAT( YEAR(TblOrigin[[#This Row],[ODK_DateOfSubmission]]), "-",TEXT( MONTH(TblOrigin[[#This Row],[ODK_DateOfSubmission]]),"00"))</f>
        <v>2018-10</v>
      </c>
    </row>
    <row r="168" spans="1:16" x14ac:dyDescent="0.25">
      <c r="A168" s="13">
        <v>2707004</v>
      </c>
      <c r="B168" s="1"/>
      <c r="C168" s="1">
        <v>17845</v>
      </c>
      <c r="D168" s="6">
        <v>43442.396168946761</v>
      </c>
      <c r="E168" s="1">
        <v>6</v>
      </c>
      <c r="F168" s="1" t="s">
        <v>72</v>
      </c>
      <c r="G168" s="1" t="s">
        <v>97</v>
      </c>
      <c r="H168" s="1" t="s">
        <v>405</v>
      </c>
      <c r="I168" s="1" t="s">
        <v>406</v>
      </c>
      <c r="J168" s="1" t="s">
        <v>407</v>
      </c>
      <c r="K168" s="1">
        <v>36.464740753699999</v>
      </c>
      <c r="L168" s="1">
        <v>41.631055511500001</v>
      </c>
      <c r="M168" s="1">
        <v>50</v>
      </c>
      <c r="N168" s="1" t="s">
        <v>74</v>
      </c>
      <c r="O168" s="1">
        <v>50</v>
      </c>
      <c r="P168" t="str">
        <f>_xlfn.CONCAT( YEAR(TblOrigin[[#This Row],[ODK_DateOfSubmission]]), "-",TEXT( MONTH(TblOrigin[[#This Row],[ODK_DateOfSubmission]]),"00"))</f>
        <v>2018-12</v>
      </c>
    </row>
    <row r="169" spans="1:16" x14ac:dyDescent="0.25">
      <c r="A169" s="13">
        <v>2707005</v>
      </c>
      <c r="B169" s="1"/>
      <c r="C169" s="1">
        <v>17928</v>
      </c>
      <c r="D169" s="6">
        <v>43261.434275925923</v>
      </c>
      <c r="E169" s="1">
        <v>1</v>
      </c>
      <c r="F169" s="1" t="s">
        <v>72</v>
      </c>
      <c r="G169" s="1" t="s">
        <v>97</v>
      </c>
      <c r="H169" s="1" t="s">
        <v>405</v>
      </c>
      <c r="I169" s="1" t="s">
        <v>408</v>
      </c>
      <c r="J169" s="1" t="s">
        <v>409</v>
      </c>
      <c r="K169" s="1">
        <v>36.465939840499999</v>
      </c>
      <c r="L169" s="1">
        <v>41.707836447600002</v>
      </c>
      <c r="M169" s="1">
        <v>180</v>
      </c>
      <c r="N169" s="1" t="s">
        <v>74</v>
      </c>
      <c r="O169" s="1">
        <v>180</v>
      </c>
      <c r="P169" t="str">
        <f>_xlfn.CONCAT( YEAR(TblOrigin[[#This Row],[ODK_DateOfSubmission]]), "-",TEXT( MONTH(TblOrigin[[#This Row],[ODK_DateOfSubmission]]),"00"))</f>
        <v>2018-06</v>
      </c>
    </row>
    <row r="170" spans="1:16" x14ac:dyDescent="0.25">
      <c r="A170" s="13">
        <v>2707005</v>
      </c>
      <c r="B170" s="1"/>
      <c r="C170" s="1">
        <v>17928</v>
      </c>
      <c r="D170" s="6">
        <v>43342.009212997684</v>
      </c>
      <c r="E170" s="1">
        <v>3</v>
      </c>
      <c r="F170" s="1" t="s">
        <v>72</v>
      </c>
      <c r="G170" s="1" t="s">
        <v>97</v>
      </c>
      <c r="H170" s="1" t="s">
        <v>405</v>
      </c>
      <c r="I170" s="1" t="s">
        <v>408</v>
      </c>
      <c r="J170" s="1" t="s">
        <v>409</v>
      </c>
      <c r="K170" s="1">
        <v>36.465939840499999</v>
      </c>
      <c r="L170" s="1">
        <v>41.707836447600002</v>
      </c>
      <c r="M170" s="1">
        <v>5</v>
      </c>
      <c r="N170" s="1" t="s">
        <v>74</v>
      </c>
      <c r="O170" s="1">
        <v>5</v>
      </c>
      <c r="P170" t="str">
        <f>_xlfn.CONCAT( YEAR(TblOrigin[[#This Row],[ODK_DateOfSubmission]]), "-",TEXT( MONTH(TblOrigin[[#This Row],[ODK_DateOfSubmission]]),"00"))</f>
        <v>2018-08</v>
      </c>
    </row>
    <row r="171" spans="1:16" x14ac:dyDescent="0.25">
      <c r="A171" s="13">
        <v>2707005</v>
      </c>
      <c r="B171" s="1"/>
      <c r="C171" s="1">
        <v>17928</v>
      </c>
      <c r="D171" s="6">
        <v>43403.077176967592</v>
      </c>
      <c r="E171" s="1">
        <v>5</v>
      </c>
      <c r="F171" s="1" t="s">
        <v>72</v>
      </c>
      <c r="G171" s="1" t="s">
        <v>97</v>
      </c>
      <c r="H171" s="1" t="s">
        <v>405</v>
      </c>
      <c r="I171" s="1" t="s">
        <v>408</v>
      </c>
      <c r="J171" s="1" t="s">
        <v>409</v>
      </c>
      <c r="K171" s="1">
        <v>36.465939840499999</v>
      </c>
      <c r="L171" s="1">
        <v>41.707836447600002</v>
      </c>
      <c r="M171" s="1">
        <v>5</v>
      </c>
      <c r="N171" s="1" t="s">
        <v>74</v>
      </c>
      <c r="O171" s="1">
        <v>5</v>
      </c>
      <c r="P171" t="str">
        <f>_xlfn.CONCAT( YEAR(TblOrigin[[#This Row],[ODK_DateOfSubmission]]), "-",TEXT( MONTH(TblOrigin[[#This Row],[ODK_DateOfSubmission]]),"00"))</f>
        <v>2018-10</v>
      </c>
    </row>
    <row r="172" spans="1:16" x14ac:dyDescent="0.25">
      <c r="A172" s="13">
        <v>2707006</v>
      </c>
      <c r="B172" s="1"/>
      <c r="C172" s="1">
        <v>27283</v>
      </c>
      <c r="D172" s="6">
        <v>43253.708207905096</v>
      </c>
      <c r="E172" s="1">
        <v>1</v>
      </c>
      <c r="F172" s="1" t="s">
        <v>72</v>
      </c>
      <c r="G172" s="1" t="s">
        <v>97</v>
      </c>
      <c r="H172" s="1" t="s">
        <v>405</v>
      </c>
      <c r="I172" s="1" t="s">
        <v>410</v>
      </c>
      <c r="J172" s="1" t="s">
        <v>411</v>
      </c>
      <c r="K172" s="1">
        <v>36.470173343900001</v>
      </c>
      <c r="L172" s="1">
        <v>41.738114581399998</v>
      </c>
      <c r="M172" s="1">
        <v>60</v>
      </c>
      <c r="N172" s="1" t="s">
        <v>74</v>
      </c>
      <c r="O172" s="1">
        <v>60</v>
      </c>
      <c r="P172" t="str">
        <f>_xlfn.CONCAT( YEAR(TblOrigin[[#This Row],[ODK_DateOfSubmission]]), "-",TEXT( MONTH(TblOrigin[[#This Row],[ODK_DateOfSubmission]]),"00"))</f>
        <v>2018-06</v>
      </c>
    </row>
    <row r="173" spans="1:16" x14ac:dyDescent="0.25">
      <c r="A173" s="13">
        <v>2707007</v>
      </c>
      <c r="B173" s="1"/>
      <c r="C173" s="1">
        <v>27284</v>
      </c>
      <c r="D173" s="6">
        <v>43253.708240243053</v>
      </c>
      <c r="E173" s="1">
        <v>1</v>
      </c>
      <c r="F173" s="1" t="s">
        <v>72</v>
      </c>
      <c r="G173" s="1" t="s">
        <v>97</v>
      </c>
      <c r="H173" s="1" t="s">
        <v>405</v>
      </c>
      <c r="I173" s="1" t="s">
        <v>412</v>
      </c>
      <c r="J173" s="1" t="s">
        <v>413</v>
      </c>
      <c r="K173" s="1">
        <v>36.490920780000003</v>
      </c>
      <c r="L173" s="1">
        <v>41.80661594</v>
      </c>
      <c r="M173" s="1">
        <v>18</v>
      </c>
      <c r="N173" s="1" t="s">
        <v>74</v>
      </c>
      <c r="O173" s="1">
        <v>18</v>
      </c>
      <c r="P173" t="str">
        <f>_xlfn.CONCAT( YEAR(TblOrigin[[#This Row],[ODK_DateOfSubmission]]), "-",TEXT( MONTH(TblOrigin[[#This Row],[ODK_DateOfSubmission]]),"00"))</f>
        <v>2018-06</v>
      </c>
    </row>
    <row r="174" spans="1:16" x14ac:dyDescent="0.25">
      <c r="A174" s="13">
        <v>2707008</v>
      </c>
      <c r="B174" s="1"/>
      <c r="C174" s="1">
        <v>27285</v>
      </c>
      <c r="D174" s="6">
        <v>43253.70811003472</v>
      </c>
      <c r="E174" s="1">
        <v>1</v>
      </c>
      <c r="F174" s="1" t="s">
        <v>72</v>
      </c>
      <c r="G174" s="1" t="s">
        <v>97</v>
      </c>
      <c r="H174" s="1" t="s">
        <v>405</v>
      </c>
      <c r="I174" s="1" t="s">
        <v>414</v>
      </c>
      <c r="J174" s="1" t="s">
        <v>415</v>
      </c>
      <c r="K174" s="1">
        <v>36.4943673864</v>
      </c>
      <c r="L174" s="1">
        <v>41.868792099099998</v>
      </c>
      <c r="M174" s="1">
        <v>60</v>
      </c>
      <c r="N174" s="1" t="s">
        <v>74</v>
      </c>
      <c r="O174" s="1">
        <v>60</v>
      </c>
      <c r="P174" t="str">
        <f>_xlfn.CONCAT( YEAR(TblOrigin[[#This Row],[ODK_DateOfSubmission]]), "-",TEXT( MONTH(TblOrigin[[#This Row],[ODK_DateOfSubmission]]),"00"))</f>
        <v>2018-06</v>
      </c>
    </row>
    <row r="175" spans="1:16" x14ac:dyDescent="0.25">
      <c r="A175" s="13">
        <v>2707014</v>
      </c>
      <c r="B175" s="1"/>
      <c r="C175" s="1">
        <v>17694</v>
      </c>
      <c r="D175" s="6">
        <v>43253.708217476851</v>
      </c>
      <c r="E175" s="1">
        <v>1</v>
      </c>
      <c r="F175" s="1" t="s">
        <v>72</v>
      </c>
      <c r="G175" s="1" t="s">
        <v>97</v>
      </c>
      <c r="H175" s="1" t="s">
        <v>405</v>
      </c>
      <c r="I175" s="1" t="s">
        <v>416</v>
      </c>
      <c r="J175" s="1" t="s">
        <v>417</v>
      </c>
      <c r="K175" s="1">
        <v>36.453664677200003</v>
      </c>
      <c r="L175" s="1">
        <v>41.758268147700001</v>
      </c>
      <c r="M175" s="1">
        <v>6</v>
      </c>
      <c r="N175" s="1" t="s">
        <v>74</v>
      </c>
      <c r="O175" s="1">
        <v>6</v>
      </c>
      <c r="P175" t="str">
        <f>_xlfn.CONCAT( YEAR(TblOrigin[[#This Row],[ODK_DateOfSubmission]]), "-",TEXT( MONTH(TblOrigin[[#This Row],[ODK_DateOfSubmission]]),"00"))</f>
        <v>2018-06</v>
      </c>
    </row>
    <row r="176" spans="1:16" x14ac:dyDescent="0.25">
      <c r="A176" s="13">
        <v>2707018</v>
      </c>
      <c r="B176" s="1"/>
      <c r="C176" s="1">
        <v>27363</v>
      </c>
      <c r="D176" s="6">
        <v>43260.686066203707</v>
      </c>
      <c r="E176" s="1">
        <v>1</v>
      </c>
      <c r="F176" s="1" t="s">
        <v>72</v>
      </c>
      <c r="G176" s="1" t="s">
        <v>97</v>
      </c>
      <c r="H176" s="1" t="s">
        <v>405</v>
      </c>
      <c r="I176" s="1" t="s">
        <v>418</v>
      </c>
      <c r="J176" s="1" t="s">
        <v>419</v>
      </c>
      <c r="K176" s="1">
        <v>36.417222752699999</v>
      </c>
      <c r="L176" s="1">
        <v>41.8828877304</v>
      </c>
      <c r="M176" s="1">
        <v>5</v>
      </c>
      <c r="N176" s="1" t="s">
        <v>74</v>
      </c>
      <c r="O176" s="1">
        <v>5</v>
      </c>
      <c r="P176" t="str">
        <f>_xlfn.CONCAT( YEAR(TblOrigin[[#This Row],[ODK_DateOfSubmission]]), "-",TEXT( MONTH(TblOrigin[[#This Row],[ODK_DateOfSubmission]]),"00"))</f>
        <v>2018-06</v>
      </c>
    </row>
    <row r="177" spans="1:16" x14ac:dyDescent="0.25">
      <c r="A177" s="13">
        <v>2707021</v>
      </c>
      <c r="B177" s="1"/>
      <c r="C177" s="1">
        <v>27366</v>
      </c>
      <c r="D177" s="6">
        <v>43246.619037581018</v>
      </c>
      <c r="E177" s="1">
        <v>1</v>
      </c>
      <c r="F177" s="1" t="s">
        <v>72</v>
      </c>
      <c r="G177" s="1" t="s">
        <v>97</v>
      </c>
      <c r="H177" s="1" t="s">
        <v>405</v>
      </c>
      <c r="I177" s="1" t="s">
        <v>420</v>
      </c>
      <c r="J177" s="1" t="s">
        <v>421</v>
      </c>
      <c r="K177" s="1">
        <v>36.428698603699999</v>
      </c>
      <c r="L177" s="1">
        <v>41.700259534799997</v>
      </c>
      <c r="M177" s="1">
        <v>17</v>
      </c>
      <c r="N177" s="1" t="s">
        <v>74</v>
      </c>
      <c r="O177" s="1">
        <v>17</v>
      </c>
      <c r="P177" t="str">
        <f>_xlfn.CONCAT( YEAR(TblOrigin[[#This Row],[ODK_DateOfSubmission]]), "-",TEXT( MONTH(TblOrigin[[#This Row],[ODK_DateOfSubmission]]),"00"))</f>
        <v>2018-05</v>
      </c>
    </row>
    <row r="178" spans="1:16" x14ac:dyDescent="0.25">
      <c r="A178" s="13">
        <v>2707022</v>
      </c>
      <c r="B178" s="1"/>
      <c r="C178" s="1">
        <v>27396</v>
      </c>
      <c r="D178" s="6">
        <v>43253.708228854164</v>
      </c>
      <c r="E178" s="1">
        <v>1</v>
      </c>
      <c r="F178" s="1" t="s">
        <v>72</v>
      </c>
      <c r="G178" s="1" t="s">
        <v>97</v>
      </c>
      <c r="H178" s="1" t="s">
        <v>405</v>
      </c>
      <c r="I178" s="1" t="s">
        <v>422</v>
      </c>
      <c r="J178" s="1" t="s">
        <v>423</v>
      </c>
      <c r="K178" s="1">
        <v>36.448735759800002</v>
      </c>
      <c r="L178" s="1">
        <v>41.758444230099997</v>
      </c>
      <c r="M178" s="1">
        <v>12</v>
      </c>
      <c r="N178" s="1" t="s">
        <v>74</v>
      </c>
      <c r="O178" s="1">
        <v>12</v>
      </c>
      <c r="P178" t="str">
        <f>_xlfn.CONCAT( YEAR(TblOrigin[[#This Row],[ODK_DateOfSubmission]]), "-",TEXT( MONTH(TblOrigin[[#This Row],[ODK_DateOfSubmission]]),"00"))</f>
        <v>2018-06</v>
      </c>
    </row>
    <row r="179" spans="1:16" x14ac:dyDescent="0.25">
      <c r="A179" s="13">
        <v>2707023</v>
      </c>
      <c r="B179" s="1"/>
      <c r="C179" s="1">
        <v>27397</v>
      </c>
      <c r="D179" s="6">
        <v>43260.686063310182</v>
      </c>
      <c r="E179" s="1">
        <v>1</v>
      </c>
      <c r="F179" s="1" t="s">
        <v>72</v>
      </c>
      <c r="G179" s="1" t="s">
        <v>97</v>
      </c>
      <c r="H179" s="1" t="s">
        <v>405</v>
      </c>
      <c r="I179" s="1" t="s">
        <v>424</v>
      </c>
      <c r="J179" s="1" t="s">
        <v>425</v>
      </c>
      <c r="K179" s="1">
        <v>36.416859670000001</v>
      </c>
      <c r="L179" s="1">
        <v>41.893854849999997</v>
      </c>
      <c r="M179" s="1">
        <v>7</v>
      </c>
      <c r="N179" s="1" t="s">
        <v>74</v>
      </c>
      <c r="O179" s="1">
        <v>7</v>
      </c>
      <c r="P179" t="str">
        <f>_xlfn.CONCAT( YEAR(TblOrigin[[#This Row],[ODK_DateOfSubmission]]), "-",TEXT( MONTH(TblOrigin[[#This Row],[ODK_DateOfSubmission]]),"00"))</f>
        <v>2018-06</v>
      </c>
    </row>
    <row r="180" spans="1:16" x14ac:dyDescent="0.25">
      <c r="A180" s="13">
        <v>2707025</v>
      </c>
      <c r="B180" s="1"/>
      <c r="C180" s="1">
        <v>27399</v>
      </c>
      <c r="D180" s="6">
        <v>43253.70826767361</v>
      </c>
      <c r="E180" s="1">
        <v>1</v>
      </c>
      <c r="F180" s="1" t="s">
        <v>72</v>
      </c>
      <c r="G180" s="1" t="s">
        <v>97</v>
      </c>
      <c r="H180" s="1" t="s">
        <v>405</v>
      </c>
      <c r="I180" s="1" t="s">
        <v>426</v>
      </c>
      <c r="J180" s="1" t="s">
        <v>427</v>
      </c>
      <c r="K180" s="1">
        <v>36.429840782900001</v>
      </c>
      <c r="L180" s="1">
        <v>41.8685884358</v>
      </c>
      <c r="M180" s="1">
        <v>35</v>
      </c>
      <c r="N180" s="1" t="s">
        <v>74</v>
      </c>
      <c r="O180" s="1">
        <v>35</v>
      </c>
      <c r="P180" t="str">
        <f>_xlfn.CONCAT( YEAR(TblOrigin[[#This Row],[ODK_DateOfSubmission]]), "-",TEXT( MONTH(TblOrigin[[#This Row],[ODK_DateOfSubmission]]),"00"))</f>
        <v>2018-06</v>
      </c>
    </row>
    <row r="181" spans="1:16" x14ac:dyDescent="0.25">
      <c r="A181" s="13">
        <v>2707025</v>
      </c>
      <c r="B181" s="1"/>
      <c r="C181" s="1">
        <v>27399</v>
      </c>
      <c r="D181" s="6">
        <v>43387.477316550925</v>
      </c>
      <c r="E181" s="1">
        <v>5</v>
      </c>
      <c r="F181" s="1" t="s">
        <v>72</v>
      </c>
      <c r="G181" s="1" t="s">
        <v>97</v>
      </c>
      <c r="H181" s="1" t="s">
        <v>405</v>
      </c>
      <c r="I181" s="1" t="s">
        <v>426</v>
      </c>
      <c r="J181" s="1" t="s">
        <v>427</v>
      </c>
      <c r="K181" s="1">
        <v>36.429840782900001</v>
      </c>
      <c r="L181" s="1">
        <v>41.8685884358</v>
      </c>
      <c r="M181" s="1">
        <v>3</v>
      </c>
      <c r="N181" s="1" t="s">
        <v>74</v>
      </c>
      <c r="O181" s="1">
        <v>3</v>
      </c>
      <c r="P181" t="str">
        <f>_xlfn.CONCAT( YEAR(TblOrigin[[#This Row],[ODK_DateOfSubmission]]), "-",TEXT( MONTH(TblOrigin[[#This Row],[ODK_DateOfSubmission]]),"00"))</f>
        <v>2018-10</v>
      </c>
    </row>
    <row r="182" spans="1:16" x14ac:dyDescent="0.25">
      <c r="A182" s="13">
        <v>2707031</v>
      </c>
      <c r="B182" s="1"/>
      <c r="C182" s="1">
        <v>28415</v>
      </c>
      <c r="D182" s="6">
        <v>43260.686056099534</v>
      </c>
      <c r="E182" s="1">
        <v>1</v>
      </c>
      <c r="F182" s="1" t="s">
        <v>72</v>
      </c>
      <c r="G182" s="1" t="s">
        <v>97</v>
      </c>
      <c r="H182" s="1" t="s">
        <v>405</v>
      </c>
      <c r="I182" s="1" t="s">
        <v>428</v>
      </c>
      <c r="J182" s="1" t="s">
        <v>429</v>
      </c>
      <c r="K182" s="1">
        <v>36.429188769699998</v>
      </c>
      <c r="L182" s="1">
        <v>41.907139976800003</v>
      </c>
      <c r="M182" s="1">
        <v>6</v>
      </c>
      <c r="N182" s="1" t="s">
        <v>74</v>
      </c>
      <c r="O182" s="1">
        <v>6</v>
      </c>
      <c r="P182" t="str">
        <f>_xlfn.CONCAT( YEAR(TblOrigin[[#This Row],[ODK_DateOfSubmission]]), "-",TEXT( MONTH(TblOrigin[[#This Row],[ODK_DateOfSubmission]]),"00"))</f>
        <v>2018-06</v>
      </c>
    </row>
    <row r="183" spans="1:16" x14ac:dyDescent="0.25">
      <c r="A183" s="13">
        <v>2707044</v>
      </c>
      <c r="B183" s="1"/>
      <c r="C183" s="1">
        <v>31742</v>
      </c>
      <c r="D183" s="6">
        <v>43566.78257693287</v>
      </c>
      <c r="E183" s="1">
        <v>8</v>
      </c>
      <c r="F183" s="1" t="s">
        <v>72</v>
      </c>
      <c r="G183" s="1" t="s">
        <v>97</v>
      </c>
      <c r="H183" s="1" t="s">
        <v>430</v>
      </c>
      <c r="I183" s="1" t="s">
        <v>431</v>
      </c>
      <c r="J183" s="1" t="s">
        <v>432</v>
      </c>
      <c r="K183" s="1">
        <v>36.332430000000002</v>
      </c>
      <c r="L183" s="1">
        <v>41.89687</v>
      </c>
      <c r="M183" s="1">
        <v>2</v>
      </c>
      <c r="N183" s="1" t="s">
        <v>74</v>
      </c>
      <c r="O183" s="1">
        <v>2</v>
      </c>
      <c r="P183" t="str">
        <f>_xlfn.CONCAT( YEAR(TblOrigin[[#This Row],[ODK_DateOfSubmission]]), "-",TEXT( MONTH(TblOrigin[[#This Row],[ODK_DateOfSubmission]]),"00"))</f>
        <v>2019-04</v>
      </c>
    </row>
    <row r="184" spans="1:16" x14ac:dyDescent="0.25">
      <c r="A184" s="13">
        <v>2708002</v>
      </c>
      <c r="B184" s="1"/>
      <c r="C184" s="1">
        <v>24809</v>
      </c>
      <c r="D184" s="6">
        <v>43231.493227395833</v>
      </c>
      <c r="E184" s="1">
        <v>1</v>
      </c>
      <c r="F184" s="1" t="s">
        <v>72</v>
      </c>
      <c r="G184" s="1" t="s">
        <v>93</v>
      </c>
      <c r="H184" s="1" t="s">
        <v>433</v>
      </c>
      <c r="I184" s="1" t="s">
        <v>434</v>
      </c>
      <c r="J184" s="1" t="s">
        <v>248</v>
      </c>
      <c r="K184" s="1">
        <v>36.3920374</v>
      </c>
      <c r="L184" s="1">
        <v>42.476690599999998</v>
      </c>
      <c r="M184" s="1">
        <v>2</v>
      </c>
      <c r="N184" s="1" t="s">
        <v>74</v>
      </c>
      <c r="O184" s="1">
        <v>2</v>
      </c>
      <c r="P184" t="str">
        <f>_xlfn.CONCAT( YEAR(TblOrigin[[#This Row],[ODK_DateOfSubmission]]), "-",TEXT( MONTH(TblOrigin[[#This Row],[ODK_DateOfSubmission]]),"00"))</f>
        <v>2018-05</v>
      </c>
    </row>
    <row r="185" spans="1:16" x14ac:dyDescent="0.25">
      <c r="A185" s="13">
        <v>2708002</v>
      </c>
      <c r="B185" s="1"/>
      <c r="C185" s="1">
        <v>24809</v>
      </c>
      <c r="D185" s="6">
        <v>43295.558910879627</v>
      </c>
      <c r="E185" s="1">
        <v>2</v>
      </c>
      <c r="F185" s="1" t="s">
        <v>72</v>
      </c>
      <c r="G185" s="1" t="s">
        <v>93</v>
      </c>
      <c r="H185" s="1" t="s">
        <v>433</v>
      </c>
      <c r="I185" s="1" t="s">
        <v>434</v>
      </c>
      <c r="J185" s="1" t="s">
        <v>248</v>
      </c>
      <c r="K185" s="1">
        <v>36.3920374</v>
      </c>
      <c r="L185" s="1">
        <v>42.476690599999998</v>
      </c>
      <c r="M185" s="1">
        <v>8</v>
      </c>
      <c r="N185" s="1" t="s">
        <v>74</v>
      </c>
      <c r="O185" s="1">
        <v>8</v>
      </c>
      <c r="P185" t="str">
        <f>_xlfn.CONCAT( YEAR(TblOrigin[[#This Row],[ODK_DateOfSubmission]]), "-",TEXT( MONTH(TblOrigin[[#This Row],[ODK_DateOfSubmission]]),"00"))</f>
        <v>2018-07</v>
      </c>
    </row>
    <row r="186" spans="1:16" x14ac:dyDescent="0.25">
      <c r="A186" s="13">
        <v>2708002</v>
      </c>
      <c r="B186" s="1"/>
      <c r="C186" s="1">
        <v>24809</v>
      </c>
      <c r="D186" s="6">
        <v>43325.604162650459</v>
      </c>
      <c r="E186" s="1">
        <v>3</v>
      </c>
      <c r="F186" s="1" t="s">
        <v>72</v>
      </c>
      <c r="G186" s="1" t="s">
        <v>93</v>
      </c>
      <c r="H186" s="1" t="s">
        <v>433</v>
      </c>
      <c r="I186" s="1" t="s">
        <v>434</v>
      </c>
      <c r="J186" s="1" t="s">
        <v>248</v>
      </c>
      <c r="K186" s="1">
        <v>36.3920374</v>
      </c>
      <c r="L186" s="1">
        <v>42.476690599999998</v>
      </c>
      <c r="M186" s="1">
        <v>15</v>
      </c>
      <c r="N186" s="1" t="s">
        <v>74</v>
      </c>
      <c r="O186" s="1">
        <v>15</v>
      </c>
      <c r="P186" t="str">
        <f>_xlfn.CONCAT( YEAR(TblOrigin[[#This Row],[ODK_DateOfSubmission]]), "-",TEXT( MONTH(TblOrigin[[#This Row],[ODK_DateOfSubmission]]),"00"))</f>
        <v>2018-08</v>
      </c>
    </row>
    <row r="187" spans="1:16" x14ac:dyDescent="0.25">
      <c r="A187" s="13">
        <v>2708002</v>
      </c>
      <c r="B187" s="1"/>
      <c r="C187" s="1">
        <v>24809</v>
      </c>
      <c r="D187" s="6">
        <v>43358.335699965275</v>
      </c>
      <c r="E187" s="1">
        <v>4</v>
      </c>
      <c r="F187" s="1" t="s">
        <v>72</v>
      </c>
      <c r="G187" s="1" t="s">
        <v>93</v>
      </c>
      <c r="H187" s="1" t="s">
        <v>433</v>
      </c>
      <c r="I187" s="1" t="s">
        <v>434</v>
      </c>
      <c r="J187" s="1" t="s">
        <v>248</v>
      </c>
      <c r="K187" s="1">
        <v>36.3920374</v>
      </c>
      <c r="L187" s="1">
        <v>42.476690599999998</v>
      </c>
      <c r="M187" s="1">
        <v>20</v>
      </c>
      <c r="N187" s="1" t="s">
        <v>74</v>
      </c>
      <c r="O187" s="1">
        <v>20</v>
      </c>
      <c r="P187" t="str">
        <f>_xlfn.CONCAT( YEAR(TblOrigin[[#This Row],[ODK_DateOfSubmission]]), "-",TEXT( MONTH(TblOrigin[[#This Row],[ODK_DateOfSubmission]]),"00"))</f>
        <v>2018-09</v>
      </c>
    </row>
    <row r="188" spans="1:16" x14ac:dyDescent="0.25">
      <c r="A188" s="13">
        <v>2708002</v>
      </c>
      <c r="B188" s="1"/>
      <c r="C188" s="1">
        <v>24809</v>
      </c>
      <c r="D188" s="6">
        <v>43387.255605706021</v>
      </c>
      <c r="E188" s="1">
        <v>5</v>
      </c>
      <c r="F188" s="1" t="s">
        <v>72</v>
      </c>
      <c r="G188" s="1" t="s">
        <v>93</v>
      </c>
      <c r="H188" s="1" t="s">
        <v>433</v>
      </c>
      <c r="I188" s="1" t="s">
        <v>434</v>
      </c>
      <c r="J188" s="1" t="s">
        <v>248</v>
      </c>
      <c r="K188" s="1">
        <v>36.3920374</v>
      </c>
      <c r="L188" s="1">
        <v>42.476690599999998</v>
      </c>
      <c r="M188" s="1">
        <v>30</v>
      </c>
      <c r="N188" s="1" t="s">
        <v>74</v>
      </c>
      <c r="O188" s="1">
        <v>30</v>
      </c>
      <c r="P188" t="str">
        <f>_xlfn.CONCAT( YEAR(TblOrigin[[#This Row],[ODK_DateOfSubmission]]), "-",TEXT( MONTH(TblOrigin[[#This Row],[ODK_DateOfSubmission]]),"00"))</f>
        <v>2018-10</v>
      </c>
    </row>
    <row r="189" spans="1:16" x14ac:dyDescent="0.25">
      <c r="A189" s="13">
        <v>2708002</v>
      </c>
      <c r="B189" s="1"/>
      <c r="C189" s="1">
        <v>24809</v>
      </c>
      <c r="D189" s="6">
        <v>43444.683234456017</v>
      </c>
      <c r="E189" s="1">
        <v>6</v>
      </c>
      <c r="F189" s="1" t="s">
        <v>72</v>
      </c>
      <c r="G189" s="1" t="s">
        <v>93</v>
      </c>
      <c r="H189" s="1" t="s">
        <v>433</v>
      </c>
      <c r="I189" s="1" t="s">
        <v>434</v>
      </c>
      <c r="J189" s="1" t="s">
        <v>248</v>
      </c>
      <c r="K189" s="1">
        <v>36.3920374</v>
      </c>
      <c r="L189" s="1">
        <v>42.476690599999998</v>
      </c>
      <c r="M189" s="1">
        <v>30</v>
      </c>
      <c r="N189" s="1" t="s">
        <v>74</v>
      </c>
      <c r="O189" s="1">
        <v>30</v>
      </c>
      <c r="P189" t="str">
        <f>_xlfn.CONCAT( YEAR(TblOrigin[[#This Row],[ODK_DateOfSubmission]]), "-",TEXT( MONTH(TblOrigin[[#This Row],[ODK_DateOfSubmission]]),"00"))</f>
        <v>2018-12</v>
      </c>
    </row>
    <row r="190" spans="1:16" x14ac:dyDescent="0.25">
      <c r="A190" s="13">
        <v>2708002</v>
      </c>
      <c r="B190" s="1"/>
      <c r="C190" s="1">
        <v>24809</v>
      </c>
      <c r="D190" s="6">
        <v>43499.515920682868</v>
      </c>
      <c r="E190" s="1">
        <v>7</v>
      </c>
      <c r="F190" s="1" t="s">
        <v>72</v>
      </c>
      <c r="G190" s="1" t="s">
        <v>93</v>
      </c>
      <c r="H190" s="1" t="s">
        <v>433</v>
      </c>
      <c r="I190" s="1" t="s">
        <v>434</v>
      </c>
      <c r="J190" s="1" t="s">
        <v>248</v>
      </c>
      <c r="K190" s="1">
        <v>36.3920374</v>
      </c>
      <c r="L190" s="1">
        <v>42.476690599999998</v>
      </c>
      <c r="M190" s="1">
        <v>22</v>
      </c>
      <c r="N190" s="1" t="s">
        <v>74</v>
      </c>
      <c r="O190" s="1">
        <v>22</v>
      </c>
      <c r="P190" t="str">
        <f>_xlfn.CONCAT( YEAR(TblOrigin[[#This Row],[ODK_DateOfSubmission]]), "-",TEXT( MONTH(TblOrigin[[#This Row],[ODK_DateOfSubmission]]),"00"))</f>
        <v>2019-02</v>
      </c>
    </row>
    <row r="191" spans="1:16" x14ac:dyDescent="0.25">
      <c r="A191" s="13">
        <v>2708006</v>
      </c>
      <c r="B191" s="1"/>
      <c r="C191" s="1">
        <v>18305</v>
      </c>
      <c r="D191" s="6">
        <v>43325.604051620372</v>
      </c>
      <c r="E191" s="1">
        <v>3</v>
      </c>
      <c r="F191" s="1" t="s">
        <v>72</v>
      </c>
      <c r="G191" s="1" t="s">
        <v>93</v>
      </c>
      <c r="H191" s="1" t="s">
        <v>433</v>
      </c>
      <c r="I191" s="1" t="s">
        <v>435</v>
      </c>
      <c r="J191" s="1" t="s">
        <v>382</v>
      </c>
      <c r="K191" s="1">
        <v>36.383201999999997</v>
      </c>
      <c r="L191" s="1">
        <v>42.454527800000001</v>
      </c>
      <c r="M191" s="1">
        <v>10</v>
      </c>
      <c r="N191" s="1" t="s">
        <v>74</v>
      </c>
      <c r="O191" s="1">
        <v>10</v>
      </c>
      <c r="P191" t="str">
        <f>_xlfn.CONCAT( YEAR(TblOrigin[[#This Row],[ODK_DateOfSubmission]]), "-",TEXT( MONTH(TblOrigin[[#This Row],[ODK_DateOfSubmission]]),"00"))</f>
        <v>2018-08</v>
      </c>
    </row>
    <row r="192" spans="1:16" x14ac:dyDescent="0.25">
      <c r="A192" s="13">
        <v>2708006</v>
      </c>
      <c r="B192" s="1"/>
      <c r="C192" s="1">
        <v>18305</v>
      </c>
      <c r="D192" s="6">
        <v>43358.33534730324</v>
      </c>
      <c r="E192" s="1">
        <v>4</v>
      </c>
      <c r="F192" s="1" t="s">
        <v>72</v>
      </c>
      <c r="G192" s="1" t="s">
        <v>93</v>
      </c>
      <c r="H192" s="1" t="s">
        <v>433</v>
      </c>
      <c r="I192" s="1" t="s">
        <v>435</v>
      </c>
      <c r="J192" s="1" t="s">
        <v>382</v>
      </c>
      <c r="K192" s="1">
        <v>36.383201999999997</v>
      </c>
      <c r="L192" s="1">
        <v>42.454527800000001</v>
      </c>
      <c r="M192" s="1">
        <v>20</v>
      </c>
      <c r="N192" s="1" t="s">
        <v>74</v>
      </c>
      <c r="O192" s="1">
        <v>20</v>
      </c>
      <c r="P192" t="str">
        <f>_xlfn.CONCAT( YEAR(TblOrigin[[#This Row],[ODK_DateOfSubmission]]), "-",TEXT( MONTH(TblOrigin[[#This Row],[ODK_DateOfSubmission]]),"00"))</f>
        <v>2018-09</v>
      </c>
    </row>
    <row r="193" spans="1:16" x14ac:dyDescent="0.25">
      <c r="A193" s="13">
        <v>2708006</v>
      </c>
      <c r="B193" s="1"/>
      <c r="C193" s="1">
        <v>18305</v>
      </c>
      <c r="D193" s="6">
        <v>43387.255546145832</v>
      </c>
      <c r="E193" s="1">
        <v>5</v>
      </c>
      <c r="F193" s="1" t="s">
        <v>72</v>
      </c>
      <c r="G193" s="1" t="s">
        <v>93</v>
      </c>
      <c r="H193" s="1" t="s">
        <v>433</v>
      </c>
      <c r="I193" s="1" t="s">
        <v>435</v>
      </c>
      <c r="J193" s="1" t="s">
        <v>382</v>
      </c>
      <c r="K193" s="1">
        <v>36.383201999999997</v>
      </c>
      <c r="L193" s="1">
        <v>42.454527800000001</v>
      </c>
      <c r="M193" s="1">
        <v>35</v>
      </c>
      <c r="N193" s="1" t="s">
        <v>74</v>
      </c>
      <c r="O193" s="1">
        <v>35</v>
      </c>
      <c r="P193" t="str">
        <f>_xlfn.CONCAT( YEAR(TblOrigin[[#This Row],[ODK_DateOfSubmission]]), "-",TEXT( MONTH(TblOrigin[[#This Row],[ODK_DateOfSubmission]]),"00"))</f>
        <v>2018-10</v>
      </c>
    </row>
    <row r="194" spans="1:16" x14ac:dyDescent="0.25">
      <c r="A194" s="13">
        <v>2708006</v>
      </c>
      <c r="B194" s="1"/>
      <c r="C194" s="1">
        <v>18305</v>
      </c>
      <c r="D194" s="6">
        <v>43444.683529282411</v>
      </c>
      <c r="E194" s="1">
        <v>6</v>
      </c>
      <c r="F194" s="1" t="s">
        <v>72</v>
      </c>
      <c r="G194" s="1" t="s">
        <v>93</v>
      </c>
      <c r="H194" s="1" t="s">
        <v>433</v>
      </c>
      <c r="I194" s="1" t="s">
        <v>435</v>
      </c>
      <c r="J194" s="1" t="s">
        <v>382</v>
      </c>
      <c r="K194" s="1">
        <v>36.383201999999997</v>
      </c>
      <c r="L194" s="1">
        <v>42.454527800000001</v>
      </c>
      <c r="M194" s="1">
        <v>16</v>
      </c>
      <c r="N194" s="1" t="s">
        <v>74</v>
      </c>
      <c r="O194" s="1">
        <v>16</v>
      </c>
      <c r="P194" t="str">
        <f>_xlfn.CONCAT( YEAR(TblOrigin[[#This Row],[ODK_DateOfSubmission]]), "-",TEXT( MONTH(TblOrigin[[#This Row],[ODK_DateOfSubmission]]),"00"))</f>
        <v>2018-12</v>
      </c>
    </row>
    <row r="195" spans="1:16" x14ac:dyDescent="0.25">
      <c r="A195" s="13">
        <v>2708006</v>
      </c>
      <c r="B195" s="1"/>
      <c r="C195" s="1">
        <v>18305</v>
      </c>
      <c r="D195" s="6">
        <v>43499.515822256944</v>
      </c>
      <c r="E195" s="1">
        <v>7</v>
      </c>
      <c r="F195" s="1" t="s">
        <v>72</v>
      </c>
      <c r="G195" s="1" t="s">
        <v>93</v>
      </c>
      <c r="H195" s="1" t="s">
        <v>433</v>
      </c>
      <c r="I195" s="1" t="s">
        <v>435</v>
      </c>
      <c r="J195" s="1" t="s">
        <v>382</v>
      </c>
      <c r="K195" s="1">
        <v>36.383201999999997</v>
      </c>
      <c r="L195" s="1">
        <v>42.454527800000001</v>
      </c>
      <c r="M195" s="1">
        <v>20</v>
      </c>
      <c r="N195" s="1" t="s">
        <v>74</v>
      </c>
      <c r="O195" s="1">
        <v>20</v>
      </c>
      <c r="P195" t="str">
        <f>_xlfn.CONCAT( YEAR(TblOrigin[[#This Row],[ODK_DateOfSubmission]]), "-",TEXT( MONTH(TblOrigin[[#This Row],[ODK_DateOfSubmission]]),"00"))</f>
        <v>2019-02</v>
      </c>
    </row>
    <row r="196" spans="1:16" x14ac:dyDescent="0.25">
      <c r="A196" s="13">
        <v>2708007</v>
      </c>
      <c r="B196" s="1"/>
      <c r="C196" s="1">
        <v>18309</v>
      </c>
      <c r="D196" s="6">
        <v>43233.586340891205</v>
      </c>
      <c r="E196" s="1">
        <v>1</v>
      </c>
      <c r="F196" s="1" t="s">
        <v>72</v>
      </c>
      <c r="G196" s="1" t="s">
        <v>93</v>
      </c>
      <c r="H196" s="1" t="s">
        <v>433</v>
      </c>
      <c r="I196" s="1" t="s">
        <v>436</v>
      </c>
      <c r="J196" s="1" t="s">
        <v>437</v>
      </c>
      <c r="K196" s="1">
        <v>36.377371400000001</v>
      </c>
      <c r="L196" s="1">
        <v>42.4566248</v>
      </c>
      <c r="M196" s="1">
        <v>11</v>
      </c>
      <c r="N196" s="1" t="s">
        <v>74</v>
      </c>
      <c r="O196" s="1">
        <v>11</v>
      </c>
      <c r="P196" t="str">
        <f>_xlfn.CONCAT( YEAR(TblOrigin[[#This Row],[ODK_DateOfSubmission]]), "-",TEXT( MONTH(TblOrigin[[#This Row],[ODK_DateOfSubmission]]),"00"))</f>
        <v>2018-05</v>
      </c>
    </row>
    <row r="197" spans="1:16" x14ac:dyDescent="0.25">
      <c r="A197" s="13">
        <v>2708007</v>
      </c>
      <c r="B197" s="1"/>
      <c r="C197" s="1">
        <v>18309</v>
      </c>
      <c r="D197" s="6">
        <v>43295.558848958332</v>
      </c>
      <c r="E197" s="1">
        <v>2</v>
      </c>
      <c r="F197" s="1" t="s">
        <v>72</v>
      </c>
      <c r="G197" s="1" t="s">
        <v>93</v>
      </c>
      <c r="H197" s="1" t="s">
        <v>433</v>
      </c>
      <c r="I197" s="1" t="s">
        <v>436</v>
      </c>
      <c r="J197" s="1" t="s">
        <v>437</v>
      </c>
      <c r="K197" s="1">
        <v>36.377371400000001</v>
      </c>
      <c r="L197" s="1">
        <v>42.4566248</v>
      </c>
      <c r="M197" s="1">
        <v>12</v>
      </c>
      <c r="N197" s="1" t="s">
        <v>74</v>
      </c>
      <c r="O197" s="1">
        <v>12</v>
      </c>
      <c r="P197" t="str">
        <f>_xlfn.CONCAT( YEAR(TblOrigin[[#This Row],[ODK_DateOfSubmission]]), "-",TEXT( MONTH(TblOrigin[[#This Row],[ODK_DateOfSubmission]]),"00"))</f>
        <v>2018-07</v>
      </c>
    </row>
    <row r="198" spans="1:16" x14ac:dyDescent="0.25">
      <c r="A198" s="13">
        <v>2708007</v>
      </c>
      <c r="B198" s="1"/>
      <c r="C198" s="1">
        <v>18309</v>
      </c>
      <c r="D198" s="6">
        <v>43325.603883877317</v>
      </c>
      <c r="E198" s="1">
        <v>3</v>
      </c>
      <c r="F198" s="1" t="s">
        <v>72</v>
      </c>
      <c r="G198" s="1" t="s">
        <v>93</v>
      </c>
      <c r="H198" s="1" t="s">
        <v>433</v>
      </c>
      <c r="I198" s="1" t="s">
        <v>436</v>
      </c>
      <c r="J198" s="1" t="s">
        <v>437</v>
      </c>
      <c r="K198" s="1">
        <v>36.377371400000001</v>
      </c>
      <c r="L198" s="1">
        <v>42.4566248</v>
      </c>
      <c r="M198" s="1">
        <v>20</v>
      </c>
      <c r="N198" s="1" t="s">
        <v>74</v>
      </c>
      <c r="O198" s="1">
        <v>20</v>
      </c>
      <c r="P198" t="str">
        <f>_xlfn.CONCAT( YEAR(TblOrigin[[#This Row],[ODK_DateOfSubmission]]), "-",TEXT( MONTH(TblOrigin[[#This Row],[ODK_DateOfSubmission]]),"00"))</f>
        <v>2018-08</v>
      </c>
    </row>
    <row r="199" spans="1:16" x14ac:dyDescent="0.25">
      <c r="A199" s="13">
        <v>2708007</v>
      </c>
      <c r="B199" s="1"/>
      <c r="C199" s="1">
        <v>18309</v>
      </c>
      <c r="D199" s="6">
        <v>43358.335504745373</v>
      </c>
      <c r="E199" s="1">
        <v>4</v>
      </c>
      <c r="F199" s="1" t="s">
        <v>72</v>
      </c>
      <c r="G199" s="1" t="s">
        <v>93</v>
      </c>
      <c r="H199" s="1" t="s">
        <v>433</v>
      </c>
      <c r="I199" s="1" t="s">
        <v>436</v>
      </c>
      <c r="J199" s="1" t="s">
        <v>437</v>
      </c>
      <c r="K199" s="1">
        <v>36.377371400000001</v>
      </c>
      <c r="L199" s="1">
        <v>42.4566248</v>
      </c>
      <c r="M199" s="1">
        <v>15</v>
      </c>
      <c r="N199" s="1" t="s">
        <v>74</v>
      </c>
      <c r="O199" s="1">
        <v>15</v>
      </c>
      <c r="P199" t="str">
        <f>_xlfn.CONCAT( YEAR(TblOrigin[[#This Row],[ODK_DateOfSubmission]]), "-",TEXT( MONTH(TblOrigin[[#This Row],[ODK_DateOfSubmission]]),"00"))</f>
        <v>2018-09</v>
      </c>
    </row>
    <row r="200" spans="1:16" x14ac:dyDescent="0.25">
      <c r="A200" s="13">
        <v>2708007</v>
      </c>
      <c r="B200" s="1"/>
      <c r="C200" s="1">
        <v>18309</v>
      </c>
      <c r="D200" s="6">
        <v>43444.682853090279</v>
      </c>
      <c r="E200" s="1">
        <v>6</v>
      </c>
      <c r="F200" s="1" t="s">
        <v>72</v>
      </c>
      <c r="G200" s="1" t="s">
        <v>93</v>
      </c>
      <c r="H200" s="1" t="s">
        <v>433</v>
      </c>
      <c r="I200" s="1" t="s">
        <v>436</v>
      </c>
      <c r="J200" s="1" t="s">
        <v>437</v>
      </c>
      <c r="K200" s="1">
        <v>36.377371400000001</v>
      </c>
      <c r="L200" s="1">
        <v>42.4566248</v>
      </c>
      <c r="M200" s="1">
        <v>40</v>
      </c>
      <c r="N200" s="1" t="s">
        <v>74</v>
      </c>
      <c r="O200" s="1">
        <v>40</v>
      </c>
      <c r="P200" t="str">
        <f>_xlfn.CONCAT( YEAR(TblOrigin[[#This Row],[ODK_DateOfSubmission]]), "-",TEXT( MONTH(TblOrigin[[#This Row],[ODK_DateOfSubmission]]),"00"))</f>
        <v>2018-12</v>
      </c>
    </row>
    <row r="201" spans="1:16" x14ac:dyDescent="0.25">
      <c r="A201" s="13">
        <v>2708011</v>
      </c>
      <c r="B201" s="1"/>
      <c r="C201" s="1">
        <v>25944</v>
      </c>
      <c r="D201" s="6">
        <v>43244.736767129631</v>
      </c>
      <c r="E201" s="1">
        <v>1</v>
      </c>
      <c r="F201" s="1" t="s">
        <v>72</v>
      </c>
      <c r="G201" s="1" t="s">
        <v>93</v>
      </c>
      <c r="H201" s="1" t="s">
        <v>438</v>
      </c>
      <c r="I201" s="1" t="s">
        <v>439</v>
      </c>
      <c r="J201" s="1" t="s">
        <v>440</v>
      </c>
      <c r="K201" s="1">
        <v>36.655997570399997</v>
      </c>
      <c r="L201" s="1">
        <v>42.598424950999998</v>
      </c>
      <c r="M201" s="1">
        <v>25</v>
      </c>
      <c r="N201" s="1" t="s">
        <v>74</v>
      </c>
      <c r="O201" s="1">
        <v>15</v>
      </c>
      <c r="P201" t="str">
        <f>_xlfn.CONCAT( YEAR(TblOrigin[[#This Row],[ODK_DateOfSubmission]]), "-",TEXT( MONTH(TblOrigin[[#This Row],[ODK_DateOfSubmission]]),"00"))</f>
        <v>2018-05</v>
      </c>
    </row>
    <row r="202" spans="1:16" x14ac:dyDescent="0.25">
      <c r="A202" s="13">
        <v>2708011</v>
      </c>
      <c r="B202" s="1"/>
      <c r="C202" s="1">
        <v>25944</v>
      </c>
      <c r="D202" s="6">
        <v>43244.736767129631</v>
      </c>
      <c r="E202" s="1">
        <v>1</v>
      </c>
      <c r="F202" s="1" t="s">
        <v>72</v>
      </c>
      <c r="G202" s="1" t="s">
        <v>93</v>
      </c>
      <c r="H202" s="1" t="s">
        <v>438</v>
      </c>
      <c r="I202" s="1" t="s">
        <v>439</v>
      </c>
      <c r="J202" s="1" t="s">
        <v>440</v>
      </c>
      <c r="K202" s="1">
        <v>36.655997570399997</v>
      </c>
      <c r="L202" s="1">
        <v>42.598424950999998</v>
      </c>
      <c r="M202" s="1">
        <v>25</v>
      </c>
      <c r="N202" s="1" t="s">
        <v>74</v>
      </c>
      <c r="O202" s="1">
        <v>10</v>
      </c>
      <c r="P202" t="str">
        <f>_xlfn.CONCAT( YEAR(TblOrigin[[#This Row],[ODK_DateOfSubmission]]), "-",TEXT( MONTH(TblOrigin[[#This Row],[ODK_DateOfSubmission]]),"00"))</f>
        <v>2018-05</v>
      </c>
    </row>
    <row r="203" spans="1:16" x14ac:dyDescent="0.25">
      <c r="A203" s="13">
        <v>2708014</v>
      </c>
      <c r="B203" s="1"/>
      <c r="C203" s="1">
        <v>25819</v>
      </c>
      <c r="D203" s="6">
        <v>43233.635293090279</v>
      </c>
      <c r="E203" s="1">
        <v>1</v>
      </c>
      <c r="F203" s="1" t="s">
        <v>72</v>
      </c>
      <c r="G203" s="1" t="s">
        <v>93</v>
      </c>
      <c r="H203" s="1" t="s">
        <v>433</v>
      </c>
      <c r="I203" s="1" t="s">
        <v>441</v>
      </c>
      <c r="J203" s="1" t="s">
        <v>442</v>
      </c>
      <c r="K203" s="1">
        <v>36.375954200000002</v>
      </c>
      <c r="L203" s="1">
        <v>42.467551499999999</v>
      </c>
      <c r="M203" s="1">
        <v>60</v>
      </c>
      <c r="N203" s="1" t="s">
        <v>74</v>
      </c>
      <c r="O203" s="1">
        <v>60</v>
      </c>
      <c r="P203" t="str">
        <f>_xlfn.CONCAT( YEAR(TblOrigin[[#This Row],[ODK_DateOfSubmission]]), "-",TEXT( MONTH(TblOrigin[[#This Row],[ODK_DateOfSubmission]]),"00"))</f>
        <v>2018-05</v>
      </c>
    </row>
    <row r="204" spans="1:16" x14ac:dyDescent="0.25">
      <c r="A204" s="13">
        <v>2708014</v>
      </c>
      <c r="B204" s="1"/>
      <c r="C204" s="1">
        <v>25819</v>
      </c>
      <c r="D204" s="6">
        <v>43295.558952233798</v>
      </c>
      <c r="E204" s="1">
        <v>2</v>
      </c>
      <c r="F204" s="1" t="s">
        <v>72</v>
      </c>
      <c r="G204" s="1" t="s">
        <v>93</v>
      </c>
      <c r="H204" s="1" t="s">
        <v>433</v>
      </c>
      <c r="I204" s="1" t="s">
        <v>441</v>
      </c>
      <c r="J204" s="1" t="s">
        <v>442</v>
      </c>
      <c r="K204" s="1">
        <v>36.375954200000002</v>
      </c>
      <c r="L204" s="1">
        <v>42.467551499999999</v>
      </c>
      <c r="M204" s="1">
        <v>26</v>
      </c>
      <c r="N204" s="1" t="s">
        <v>74</v>
      </c>
      <c r="O204" s="1">
        <v>26</v>
      </c>
      <c r="P204" t="str">
        <f>_xlfn.CONCAT( YEAR(TblOrigin[[#This Row],[ODK_DateOfSubmission]]), "-",TEXT( MONTH(TblOrigin[[#This Row],[ODK_DateOfSubmission]]),"00"))</f>
        <v>2018-07</v>
      </c>
    </row>
    <row r="205" spans="1:16" x14ac:dyDescent="0.25">
      <c r="A205" s="13">
        <v>2708014</v>
      </c>
      <c r="B205" s="1"/>
      <c r="C205" s="1">
        <v>25819</v>
      </c>
      <c r="D205" s="6">
        <v>43325.604195335647</v>
      </c>
      <c r="E205" s="1">
        <v>3</v>
      </c>
      <c r="F205" s="1" t="s">
        <v>72</v>
      </c>
      <c r="G205" s="1" t="s">
        <v>93</v>
      </c>
      <c r="H205" s="1" t="s">
        <v>433</v>
      </c>
      <c r="I205" s="1" t="s">
        <v>441</v>
      </c>
      <c r="J205" s="1" t="s">
        <v>442</v>
      </c>
      <c r="K205" s="1">
        <v>36.375954200000002</v>
      </c>
      <c r="L205" s="1">
        <v>42.467551499999999</v>
      </c>
      <c r="M205" s="1">
        <v>35</v>
      </c>
      <c r="N205" s="1" t="s">
        <v>74</v>
      </c>
      <c r="O205" s="1">
        <v>35</v>
      </c>
      <c r="P205" t="str">
        <f>_xlfn.CONCAT( YEAR(TblOrigin[[#This Row],[ODK_DateOfSubmission]]), "-",TEXT( MONTH(TblOrigin[[#This Row],[ODK_DateOfSubmission]]),"00"))</f>
        <v>2018-08</v>
      </c>
    </row>
    <row r="206" spans="1:16" x14ac:dyDescent="0.25">
      <c r="A206" s="13">
        <v>2708014</v>
      </c>
      <c r="B206" s="1"/>
      <c r="C206" s="1">
        <v>25819</v>
      </c>
      <c r="D206" s="6">
        <v>43358.335742013885</v>
      </c>
      <c r="E206" s="1">
        <v>4</v>
      </c>
      <c r="F206" s="1" t="s">
        <v>72</v>
      </c>
      <c r="G206" s="1" t="s">
        <v>93</v>
      </c>
      <c r="H206" s="1" t="s">
        <v>433</v>
      </c>
      <c r="I206" s="1" t="s">
        <v>441</v>
      </c>
      <c r="J206" s="1" t="s">
        <v>442</v>
      </c>
      <c r="K206" s="1">
        <v>36.375954200000002</v>
      </c>
      <c r="L206" s="1">
        <v>42.467551499999999</v>
      </c>
      <c r="M206" s="1">
        <v>30</v>
      </c>
      <c r="N206" s="1" t="s">
        <v>74</v>
      </c>
      <c r="O206" s="1">
        <v>30</v>
      </c>
      <c r="P206" t="str">
        <f>_xlfn.CONCAT( YEAR(TblOrigin[[#This Row],[ODK_DateOfSubmission]]), "-",TEXT( MONTH(TblOrigin[[#This Row],[ODK_DateOfSubmission]]),"00"))</f>
        <v>2018-09</v>
      </c>
    </row>
    <row r="207" spans="1:16" x14ac:dyDescent="0.25">
      <c r="A207" s="13">
        <v>2708014</v>
      </c>
      <c r="B207" s="1"/>
      <c r="C207" s="1">
        <v>25819</v>
      </c>
      <c r="D207" s="6">
        <v>43387.255618020834</v>
      </c>
      <c r="E207" s="1">
        <v>5</v>
      </c>
      <c r="F207" s="1" t="s">
        <v>72</v>
      </c>
      <c r="G207" s="1" t="s">
        <v>93</v>
      </c>
      <c r="H207" s="1" t="s">
        <v>433</v>
      </c>
      <c r="I207" s="1" t="s">
        <v>441</v>
      </c>
      <c r="J207" s="1" t="s">
        <v>442</v>
      </c>
      <c r="K207" s="1">
        <v>36.375954200000002</v>
      </c>
      <c r="L207" s="1">
        <v>42.467551499999999</v>
      </c>
      <c r="M207" s="1">
        <v>50</v>
      </c>
      <c r="N207" s="1" t="s">
        <v>74</v>
      </c>
      <c r="O207" s="1">
        <v>50</v>
      </c>
      <c r="P207" t="str">
        <f>_xlfn.CONCAT( YEAR(TblOrigin[[#This Row],[ODK_DateOfSubmission]]), "-",TEXT( MONTH(TblOrigin[[#This Row],[ODK_DateOfSubmission]]),"00"))</f>
        <v>2018-10</v>
      </c>
    </row>
    <row r="208" spans="1:16" x14ac:dyDescent="0.25">
      <c r="A208" s="13">
        <v>2708014</v>
      </c>
      <c r="B208" s="1"/>
      <c r="C208" s="1">
        <v>25819</v>
      </c>
      <c r="D208" s="6">
        <v>43444.68312627315</v>
      </c>
      <c r="E208" s="1">
        <v>6</v>
      </c>
      <c r="F208" s="1" t="s">
        <v>72</v>
      </c>
      <c r="G208" s="1" t="s">
        <v>93</v>
      </c>
      <c r="H208" s="1" t="s">
        <v>433</v>
      </c>
      <c r="I208" s="1" t="s">
        <v>441</v>
      </c>
      <c r="J208" s="1" t="s">
        <v>442</v>
      </c>
      <c r="K208" s="1">
        <v>36.375954200000002</v>
      </c>
      <c r="L208" s="1">
        <v>42.467551499999999</v>
      </c>
      <c r="M208" s="1">
        <v>2</v>
      </c>
      <c r="N208" s="1" t="s">
        <v>74</v>
      </c>
      <c r="O208" s="1">
        <v>2</v>
      </c>
      <c r="P208" t="str">
        <f>_xlfn.CONCAT( YEAR(TblOrigin[[#This Row],[ODK_DateOfSubmission]]), "-",TEXT( MONTH(TblOrigin[[#This Row],[ODK_DateOfSubmission]]),"00"))</f>
        <v>2018-12</v>
      </c>
    </row>
    <row r="209" spans="1:16" x14ac:dyDescent="0.25">
      <c r="A209" s="13">
        <v>2708014</v>
      </c>
      <c r="B209" s="1"/>
      <c r="C209" s="1">
        <v>25819</v>
      </c>
      <c r="D209" s="6">
        <v>43497.878532442126</v>
      </c>
      <c r="E209" s="1">
        <v>7</v>
      </c>
      <c r="F209" s="1" t="s">
        <v>72</v>
      </c>
      <c r="G209" s="1" t="s">
        <v>93</v>
      </c>
      <c r="H209" s="1" t="s">
        <v>433</v>
      </c>
      <c r="I209" s="1" t="s">
        <v>441</v>
      </c>
      <c r="J209" s="1" t="s">
        <v>442</v>
      </c>
      <c r="K209" s="1">
        <v>36.375954200000002</v>
      </c>
      <c r="L209" s="1">
        <v>42.467551499999999</v>
      </c>
      <c r="M209" s="1">
        <v>25</v>
      </c>
      <c r="N209" s="1" t="s">
        <v>74</v>
      </c>
      <c r="O209" s="1">
        <v>25</v>
      </c>
      <c r="P209" t="str">
        <f>_xlfn.CONCAT( YEAR(TblOrigin[[#This Row],[ODK_DateOfSubmission]]), "-",TEXT( MONTH(TblOrigin[[#This Row],[ODK_DateOfSubmission]]),"00"))</f>
        <v>2019-02</v>
      </c>
    </row>
    <row r="210" spans="1:16" x14ac:dyDescent="0.25">
      <c r="A210" s="13">
        <v>2708019</v>
      </c>
      <c r="B210" s="1"/>
      <c r="C210" s="1">
        <v>22924</v>
      </c>
      <c r="D210" s="6">
        <v>43444.682904016205</v>
      </c>
      <c r="E210" s="1">
        <v>6</v>
      </c>
      <c r="F210" s="1" t="s">
        <v>72</v>
      </c>
      <c r="G210" s="1" t="s">
        <v>93</v>
      </c>
      <c r="H210" s="1" t="s">
        <v>433</v>
      </c>
      <c r="I210" s="1" t="s">
        <v>443</v>
      </c>
      <c r="J210" s="1" t="s">
        <v>444</v>
      </c>
      <c r="K210" s="1">
        <v>36.410675500000004</v>
      </c>
      <c r="L210" s="1">
        <v>42.543175400000003</v>
      </c>
      <c r="M210" s="1">
        <v>8</v>
      </c>
      <c r="N210" s="1" t="s">
        <v>74</v>
      </c>
      <c r="O210" s="1">
        <v>8</v>
      </c>
      <c r="P210" t="str">
        <f>_xlfn.CONCAT( YEAR(TblOrigin[[#This Row],[ODK_DateOfSubmission]]), "-",TEXT( MONTH(TblOrigin[[#This Row],[ODK_DateOfSubmission]]),"00"))</f>
        <v>2018-12</v>
      </c>
    </row>
    <row r="211" spans="1:16" x14ac:dyDescent="0.25">
      <c r="A211" s="13">
        <v>2708022</v>
      </c>
      <c r="B211" s="1"/>
      <c r="C211" s="1">
        <v>17746</v>
      </c>
      <c r="D211" s="6">
        <v>43233.938785300925</v>
      </c>
      <c r="E211" s="1">
        <v>1</v>
      </c>
      <c r="F211" s="1" t="s">
        <v>72</v>
      </c>
      <c r="G211" s="1" t="s">
        <v>93</v>
      </c>
      <c r="H211" s="1" t="s">
        <v>438</v>
      </c>
      <c r="I211" s="1" t="s">
        <v>445</v>
      </c>
      <c r="J211" s="1" t="s">
        <v>446</v>
      </c>
      <c r="K211" s="1">
        <v>36.603630367800001</v>
      </c>
      <c r="L211" s="1">
        <v>42.624661886699997</v>
      </c>
      <c r="M211" s="1">
        <v>2</v>
      </c>
      <c r="N211" s="1" t="s">
        <v>74</v>
      </c>
      <c r="O211" s="1">
        <v>2</v>
      </c>
      <c r="P211" t="str">
        <f>_xlfn.CONCAT( YEAR(TblOrigin[[#This Row],[ODK_DateOfSubmission]]), "-",TEXT( MONTH(TblOrigin[[#This Row],[ODK_DateOfSubmission]]),"00"))</f>
        <v>2018-05</v>
      </c>
    </row>
    <row r="212" spans="1:16" x14ac:dyDescent="0.25">
      <c r="A212" s="13">
        <v>2708031</v>
      </c>
      <c r="B212" s="1"/>
      <c r="C212" s="1">
        <v>18304</v>
      </c>
      <c r="D212" s="6">
        <v>43558.550372071761</v>
      </c>
      <c r="E212" s="1">
        <v>8</v>
      </c>
      <c r="F212" s="1" t="s">
        <v>72</v>
      </c>
      <c r="G212" s="1" t="s">
        <v>93</v>
      </c>
      <c r="H212" s="1" t="s">
        <v>433</v>
      </c>
      <c r="I212" s="1" t="s">
        <v>447</v>
      </c>
      <c r="J212" s="1" t="s">
        <v>380</v>
      </c>
      <c r="K212" s="1">
        <v>36.367199999999997</v>
      </c>
      <c r="L212" s="1">
        <v>42.432099999999998</v>
      </c>
      <c r="M212" s="1">
        <v>4</v>
      </c>
      <c r="N212" s="1" t="s">
        <v>74</v>
      </c>
      <c r="O212" s="1">
        <v>4</v>
      </c>
      <c r="P212" t="str">
        <f>_xlfn.CONCAT( YEAR(TblOrigin[[#This Row],[ODK_DateOfSubmission]]), "-",TEXT( MONTH(TblOrigin[[#This Row],[ODK_DateOfSubmission]]),"00"))</f>
        <v>2019-04</v>
      </c>
    </row>
    <row r="213" spans="1:16" x14ac:dyDescent="0.25">
      <c r="A213" s="13">
        <v>2708033</v>
      </c>
      <c r="B213" s="1"/>
      <c r="C213" s="1">
        <v>18303</v>
      </c>
      <c r="D213" s="6">
        <v>43233.586302777781</v>
      </c>
      <c r="E213" s="1">
        <v>1</v>
      </c>
      <c r="F213" s="1" t="s">
        <v>72</v>
      </c>
      <c r="G213" s="1" t="s">
        <v>93</v>
      </c>
      <c r="H213" s="1" t="s">
        <v>433</v>
      </c>
      <c r="I213" s="1" t="s">
        <v>226</v>
      </c>
      <c r="J213" s="1" t="s">
        <v>227</v>
      </c>
      <c r="K213" s="1">
        <v>36.388599999999997</v>
      </c>
      <c r="L213" s="1">
        <v>42.463999999999999</v>
      </c>
      <c r="M213" s="1">
        <v>65</v>
      </c>
      <c r="N213" s="1" t="s">
        <v>74</v>
      </c>
      <c r="O213" s="1">
        <v>65</v>
      </c>
      <c r="P213" t="str">
        <f>_xlfn.CONCAT( YEAR(TblOrigin[[#This Row],[ODK_DateOfSubmission]]), "-",TEXT( MONTH(TblOrigin[[#This Row],[ODK_DateOfSubmission]]),"00"))</f>
        <v>2018-05</v>
      </c>
    </row>
    <row r="214" spans="1:16" x14ac:dyDescent="0.25">
      <c r="A214" s="13">
        <v>2708033</v>
      </c>
      <c r="B214" s="1"/>
      <c r="C214" s="1">
        <v>18303</v>
      </c>
      <c r="D214" s="6">
        <v>43295.558784687499</v>
      </c>
      <c r="E214" s="1">
        <v>2</v>
      </c>
      <c r="F214" s="1" t="s">
        <v>72</v>
      </c>
      <c r="G214" s="1" t="s">
        <v>93</v>
      </c>
      <c r="H214" s="1" t="s">
        <v>433</v>
      </c>
      <c r="I214" s="1" t="s">
        <v>226</v>
      </c>
      <c r="J214" s="1" t="s">
        <v>227</v>
      </c>
      <c r="K214" s="1">
        <v>36.388599999999997</v>
      </c>
      <c r="L214" s="1">
        <v>42.463999999999999</v>
      </c>
      <c r="M214" s="1">
        <v>23</v>
      </c>
      <c r="N214" s="1" t="s">
        <v>74</v>
      </c>
      <c r="O214" s="1">
        <v>23</v>
      </c>
      <c r="P214" t="str">
        <f>_xlfn.CONCAT( YEAR(TblOrigin[[#This Row],[ODK_DateOfSubmission]]), "-",TEXT( MONTH(TblOrigin[[#This Row],[ODK_DateOfSubmission]]),"00"))</f>
        <v>2018-07</v>
      </c>
    </row>
    <row r="215" spans="1:16" x14ac:dyDescent="0.25">
      <c r="A215" s="13">
        <v>2708033</v>
      </c>
      <c r="B215" s="1"/>
      <c r="C215" s="1">
        <v>18303</v>
      </c>
      <c r="D215" s="6">
        <v>43325.604001238426</v>
      </c>
      <c r="E215" s="1">
        <v>3</v>
      </c>
      <c r="F215" s="1" t="s">
        <v>72</v>
      </c>
      <c r="G215" s="1" t="s">
        <v>93</v>
      </c>
      <c r="H215" s="1" t="s">
        <v>433</v>
      </c>
      <c r="I215" s="1" t="s">
        <v>226</v>
      </c>
      <c r="J215" s="1" t="s">
        <v>227</v>
      </c>
      <c r="K215" s="1">
        <v>36.388599999999997</v>
      </c>
      <c r="L215" s="1">
        <v>42.463999999999999</v>
      </c>
      <c r="M215" s="1">
        <v>30</v>
      </c>
      <c r="N215" s="1" t="s">
        <v>74</v>
      </c>
      <c r="O215" s="1">
        <v>30</v>
      </c>
      <c r="P215" t="str">
        <f>_xlfn.CONCAT( YEAR(TblOrigin[[#This Row],[ODK_DateOfSubmission]]), "-",TEXT( MONTH(TblOrigin[[#This Row],[ODK_DateOfSubmission]]),"00"))</f>
        <v>2018-08</v>
      </c>
    </row>
    <row r="216" spans="1:16" x14ac:dyDescent="0.25">
      <c r="A216" s="13">
        <v>2708033</v>
      </c>
      <c r="B216" s="1"/>
      <c r="C216" s="1">
        <v>18303</v>
      </c>
      <c r="D216" s="6">
        <v>43358.33527708333</v>
      </c>
      <c r="E216" s="1">
        <v>4</v>
      </c>
      <c r="F216" s="1" t="s">
        <v>72</v>
      </c>
      <c r="G216" s="1" t="s">
        <v>93</v>
      </c>
      <c r="H216" s="1" t="s">
        <v>433</v>
      </c>
      <c r="I216" s="1" t="s">
        <v>226</v>
      </c>
      <c r="J216" s="1" t="s">
        <v>227</v>
      </c>
      <c r="K216" s="1">
        <v>36.388599999999997</v>
      </c>
      <c r="L216" s="1">
        <v>42.463999999999999</v>
      </c>
      <c r="M216" s="1">
        <v>22</v>
      </c>
      <c r="N216" s="1" t="s">
        <v>74</v>
      </c>
      <c r="O216" s="1">
        <v>22</v>
      </c>
      <c r="P216" t="str">
        <f>_xlfn.CONCAT( YEAR(TblOrigin[[#This Row],[ODK_DateOfSubmission]]), "-",TEXT( MONTH(TblOrigin[[#This Row],[ODK_DateOfSubmission]]),"00"))</f>
        <v>2018-09</v>
      </c>
    </row>
    <row r="217" spans="1:16" x14ac:dyDescent="0.25">
      <c r="A217" s="13">
        <v>2708033</v>
      </c>
      <c r="B217" s="1"/>
      <c r="C217" s="1">
        <v>18303</v>
      </c>
      <c r="D217" s="6">
        <v>43387.25552716435</v>
      </c>
      <c r="E217" s="1">
        <v>5</v>
      </c>
      <c r="F217" s="1" t="s">
        <v>72</v>
      </c>
      <c r="G217" s="1" t="s">
        <v>93</v>
      </c>
      <c r="H217" s="1" t="s">
        <v>433</v>
      </c>
      <c r="I217" s="1" t="s">
        <v>226</v>
      </c>
      <c r="J217" s="1" t="s">
        <v>227</v>
      </c>
      <c r="K217" s="1">
        <v>36.388599999999997</v>
      </c>
      <c r="L217" s="1">
        <v>42.463999999999999</v>
      </c>
      <c r="M217" s="1">
        <v>30</v>
      </c>
      <c r="N217" s="1" t="s">
        <v>74</v>
      </c>
      <c r="O217" s="1">
        <v>30</v>
      </c>
      <c r="P217" t="str">
        <f>_xlfn.CONCAT( YEAR(TblOrigin[[#This Row],[ODK_DateOfSubmission]]), "-",TEXT( MONTH(TblOrigin[[#This Row],[ODK_DateOfSubmission]]),"00"))</f>
        <v>2018-10</v>
      </c>
    </row>
    <row r="218" spans="1:16" x14ac:dyDescent="0.25">
      <c r="A218" s="13">
        <v>2708033</v>
      </c>
      <c r="B218" s="1"/>
      <c r="C218" s="1">
        <v>18303</v>
      </c>
      <c r="D218" s="6">
        <v>43444.683631134256</v>
      </c>
      <c r="E218" s="1">
        <v>6</v>
      </c>
      <c r="F218" s="1" t="s">
        <v>72</v>
      </c>
      <c r="G218" s="1" t="s">
        <v>93</v>
      </c>
      <c r="H218" s="1" t="s">
        <v>433</v>
      </c>
      <c r="I218" s="1" t="s">
        <v>226</v>
      </c>
      <c r="J218" s="1" t="s">
        <v>227</v>
      </c>
      <c r="K218" s="1">
        <v>36.388599999999997</v>
      </c>
      <c r="L218" s="1">
        <v>42.463999999999999</v>
      </c>
      <c r="M218" s="1">
        <v>18</v>
      </c>
      <c r="N218" s="1" t="s">
        <v>74</v>
      </c>
      <c r="O218" s="1">
        <v>18</v>
      </c>
      <c r="P218" t="str">
        <f>_xlfn.CONCAT( YEAR(TblOrigin[[#This Row],[ODK_DateOfSubmission]]), "-",TEXT( MONTH(TblOrigin[[#This Row],[ODK_DateOfSubmission]]),"00"))</f>
        <v>2018-12</v>
      </c>
    </row>
    <row r="219" spans="1:16" x14ac:dyDescent="0.25">
      <c r="A219" s="13">
        <v>2708050</v>
      </c>
      <c r="B219" s="1"/>
      <c r="C219" s="1">
        <v>17944</v>
      </c>
      <c r="D219" s="6">
        <v>43230.904670567128</v>
      </c>
      <c r="E219" s="1">
        <v>1</v>
      </c>
      <c r="F219" s="1" t="s">
        <v>72</v>
      </c>
      <c r="G219" s="1" t="s">
        <v>93</v>
      </c>
      <c r="H219" s="1" t="s">
        <v>438</v>
      </c>
      <c r="I219" s="1" t="s">
        <v>448</v>
      </c>
      <c r="J219" s="1" t="s">
        <v>449</v>
      </c>
      <c r="K219" s="1">
        <v>36.629461213699997</v>
      </c>
      <c r="L219" s="1">
        <v>42.598577791300002</v>
      </c>
      <c r="M219" s="1">
        <v>1</v>
      </c>
      <c r="N219" s="1" t="s">
        <v>74</v>
      </c>
      <c r="O219" s="1">
        <v>1</v>
      </c>
      <c r="P219" t="str">
        <f>_xlfn.CONCAT( YEAR(TblOrigin[[#This Row],[ODK_DateOfSubmission]]), "-",TEXT( MONTH(TblOrigin[[#This Row],[ODK_DateOfSubmission]]),"00"))</f>
        <v>2018-05</v>
      </c>
    </row>
    <row r="220" spans="1:16" x14ac:dyDescent="0.25">
      <c r="A220" s="13">
        <v>2708055</v>
      </c>
      <c r="B220" s="1"/>
      <c r="C220" s="1">
        <v>25695</v>
      </c>
      <c r="D220" s="6">
        <v>43240.744451388891</v>
      </c>
      <c r="E220" s="1">
        <v>1</v>
      </c>
      <c r="F220" s="1" t="s">
        <v>72</v>
      </c>
      <c r="G220" s="1" t="s">
        <v>93</v>
      </c>
      <c r="H220" s="1" t="s">
        <v>438</v>
      </c>
      <c r="I220" s="1" t="s">
        <v>450</v>
      </c>
      <c r="J220" s="1" t="s">
        <v>451</v>
      </c>
      <c r="K220" s="1">
        <v>36.688234970700002</v>
      </c>
      <c r="L220" s="1">
        <v>42.595698133900001</v>
      </c>
      <c r="M220" s="1">
        <v>5</v>
      </c>
      <c r="N220" s="1" t="s">
        <v>74</v>
      </c>
      <c r="O220" s="1">
        <v>4</v>
      </c>
      <c r="P220" t="str">
        <f>_xlfn.CONCAT( YEAR(TblOrigin[[#This Row],[ODK_DateOfSubmission]]), "-",TEXT( MONTH(TblOrigin[[#This Row],[ODK_DateOfSubmission]]),"00"))</f>
        <v>2018-05</v>
      </c>
    </row>
    <row r="221" spans="1:16" x14ac:dyDescent="0.25">
      <c r="A221" s="13">
        <v>2708055</v>
      </c>
      <c r="B221" s="1"/>
      <c r="C221" s="1">
        <v>25695</v>
      </c>
      <c r="D221" s="6">
        <v>43240.744451388891</v>
      </c>
      <c r="E221" s="1">
        <v>1</v>
      </c>
      <c r="F221" s="1" t="s">
        <v>72</v>
      </c>
      <c r="G221" s="1" t="s">
        <v>93</v>
      </c>
      <c r="H221" s="1" t="s">
        <v>438</v>
      </c>
      <c r="I221" s="1" t="s">
        <v>450</v>
      </c>
      <c r="J221" s="1" t="s">
        <v>451</v>
      </c>
      <c r="K221" s="1">
        <v>36.688234970700002</v>
      </c>
      <c r="L221" s="1">
        <v>42.595698133900001</v>
      </c>
      <c r="M221" s="1">
        <v>5</v>
      </c>
      <c r="N221" s="1" t="s">
        <v>74</v>
      </c>
      <c r="O221" s="1">
        <v>1</v>
      </c>
      <c r="P221" t="str">
        <f>_xlfn.CONCAT( YEAR(TblOrigin[[#This Row],[ODK_DateOfSubmission]]), "-",TEXT( MONTH(TblOrigin[[#This Row],[ODK_DateOfSubmission]]),"00"))</f>
        <v>2018-05</v>
      </c>
    </row>
    <row r="222" spans="1:16" x14ac:dyDescent="0.25">
      <c r="A222" s="13">
        <v>2708101</v>
      </c>
      <c r="B222" s="1"/>
      <c r="C222" s="1">
        <v>17624</v>
      </c>
      <c r="D222" s="6">
        <v>43233.842682870367</v>
      </c>
      <c r="E222" s="1">
        <v>1</v>
      </c>
      <c r="F222" s="1" t="s">
        <v>72</v>
      </c>
      <c r="G222" s="1" t="s">
        <v>93</v>
      </c>
      <c r="H222" s="1" t="s">
        <v>438</v>
      </c>
      <c r="I222" s="1" t="s">
        <v>452</v>
      </c>
      <c r="J222" s="1" t="s">
        <v>453</v>
      </c>
      <c r="K222" s="1">
        <v>36.718336000000001</v>
      </c>
      <c r="L222" s="1">
        <v>42.557048000000002</v>
      </c>
      <c r="M222" s="1">
        <v>50</v>
      </c>
      <c r="N222" s="1" t="s">
        <v>74</v>
      </c>
      <c r="O222" s="1">
        <v>50</v>
      </c>
      <c r="P222" t="str">
        <f>_xlfn.CONCAT( YEAR(TblOrigin[[#This Row],[ODK_DateOfSubmission]]), "-",TEXT( MONTH(TblOrigin[[#This Row],[ODK_DateOfSubmission]]),"00"))</f>
        <v>2018-05</v>
      </c>
    </row>
    <row r="223" spans="1:16" x14ac:dyDescent="0.25">
      <c r="A223" s="13">
        <v>2708110</v>
      </c>
      <c r="B223" s="1"/>
      <c r="C223" s="1">
        <v>17439</v>
      </c>
      <c r="D223" s="6">
        <v>43444.683356678244</v>
      </c>
      <c r="E223" s="1">
        <v>6</v>
      </c>
      <c r="F223" s="1" t="s">
        <v>72</v>
      </c>
      <c r="G223" s="1" t="s">
        <v>93</v>
      </c>
      <c r="H223" s="1" t="s">
        <v>433</v>
      </c>
      <c r="I223" s="1" t="s">
        <v>454</v>
      </c>
      <c r="J223" s="1" t="s">
        <v>455</v>
      </c>
      <c r="K223" s="1">
        <v>36.442366999999997</v>
      </c>
      <c r="L223" s="1">
        <v>42.629674999999999</v>
      </c>
      <c r="M223" s="1">
        <v>5</v>
      </c>
      <c r="N223" s="1" t="s">
        <v>74</v>
      </c>
      <c r="O223" s="1">
        <v>5</v>
      </c>
      <c r="P223" t="str">
        <f>_xlfn.CONCAT( YEAR(TblOrigin[[#This Row],[ODK_DateOfSubmission]]), "-",TEXT( MONTH(TblOrigin[[#This Row],[ODK_DateOfSubmission]]),"00"))</f>
        <v>2018-12</v>
      </c>
    </row>
    <row r="224" spans="1:16" x14ac:dyDescent="0.25">
      <c r="A224" s="13">
        <v>2708128</v>
      </c>
      <c r="B224" s="1"/>
      <c r="C224" s="1">
        <v>17440</v>
      </c>
      <c r="D224" s="6">
        <v>43233.58622931713</v>
      </c>
      <c r="E224" s="1">
        <v>1</v>
      </c>
      <c r="F224" s="1" t="s">
        <v>72</v>
      </c>
      <c r="G224" s="1" t="s">
        <v>93</v>
      </c>
      <c r="H224" s="1" t="s">
        <v>433</v>
      </c>
      <c r="I224" s="1" t="s">
        <v>456</v>
      </c>
      <c r="J224" s="1" t="s">
        <v>457</v>
      </c>
      <c r="K224" s="1">
        <v>36.382869999999997</v>
      </c>
      <c r="L224" s="1">
        <v>42.449379999999998</v>
      </c>
      <c r="M224" s="1">
        <v>205</v>
      </c>
      <c r="N224" s="1" t="s">
        <v>74</v>
      </c>
      <c r="O224" s="1">
        <v>205</v>
      </c>
      <c r="P224" t="str">
        <f>_xlfn.CONCAT( YEAR(TblOrigin[[#This Row],[ODK_DateOfSubmission]]), "-",TEXT( MONTH(TblOrigin[[#This Row],[ODK_DateOfSubmission]]),"00"))</f>
        <v>2018-05</v>
      </c>
    </row>
    <row r="225" spans="1:16" x14ac:dyDescent="0.25">
      <c r="A225" s="13">
        <v>2708128</v>
      </c>
      <c r="B225" s="1"/>
      <c r="C225" s="1">
        <v>17440</v>
      </c>
      <c r="D225" s="6">
        <v>43295.558700891204</v>
      </c>
      <c r="E225" s="1">
        <v>2</v>
      </c>
      <c r="F225" s="1" t="s">
        <v>72</v>
      </c>
      <c r="G225" s="1" t="s">
        <v>93</v>
      </c>
      <c r="H225" s="1" t="s">
        <v>433</v>
      </c>
      <c r="I225" s="1" t="s">
        <v>456</v>
      </c>
      <c r="J225" s="1" t="s">
        <v>457</v>
      </c>
      <c r="K225" s="1">
        <v>36.382869999999997</v>
      </c>
      <c r="L225" s="1">
        <v>42.449379999999998</v>
      </c>
      <c r="M225" s="1">
        <v>41</v>
      </c>
      <c r="N225" s="1" t="s">
        <v>74</v>
      </c>
      <c r="O225" s="1">
        <v>41</v>
      </c>
      <c r="P225" t="str">
        <f>_xlfn.CONCAT( YEAR(TblOrigin[[#This Row],[ODK_DateOfSubmission]]), "-",TEXT( MONTH(TblOrigin[[#This Row],[ODK_DateOfSubmission]]),"00"))</f>
        <v>2018-07</v>
      </c>
    </row>
    <row r="226" spans="1:16" x14ac:dyDescent="0.25">
      <c r="A226" s="13">
        <v>2708128</v>
      </c>
      <c r="B226" s="1"/>
      <c r="C226" s="1">
        <v>17440</v>
      </c>
      <c r="D226" s="6">
        <v>43325.603925381947</v>
      </c>
      <c r="E226" s="1">
        <v>3</v>
      </c>
      <c r="F226" s="1" t="s">
        <v>72</v>
      </c>
      <c r="G226" s="1" t="s">
        <v>93</v>
      </c>
      <c r="H226" s="1" t="s">
        <v>433</v>
      </c>
      <c r="I226" s="1" t="s">
        <v>456</v>
      </c>
      <c r="J226" s="1" t="s">
        <v>457</v>
      </c>
      <c r="K226" s="1">
        <v>36.382869999999997</v>
      </c>
      <c r="L226" s="1">
        <v>42.449379999999998</v>
      </c>
      <c r="M226" s="1">
        <v>10</v>
      </c>
      <c r="N226" s="1" t="s">
        <v>74</v>
      </c>
      <c r="O226" s="1">
        <v>10</v>
      </c>
      <c r="P226" t="str">
        <f>_xlfn.CONCAT( YEAR(TblOrigin[[#This Row],[ODK_DateOfSubmission]]), "-",TEXT( MONTH(TblOrigin[[#This Row],[ODK_DateOfSubmission]]),"00"))</f>
        <v>2018-08</v>
      </c>
    </row>
    <row r="227" spans="1:16" x14ac:dyDescent="0.25">
      <c r="A227" s="13">
        <v>2708128</v>
      </c>
      <c r="B227" s="1"/>
      <c r="C227" s="1">
        <v>17440</v>
      </c>
      <c r="D227" s="6">
        <v>43358.33506041667</v>
      </c>
      <c r="E227" s="1">
        <v>4</v>
      </c>
      <c r="F227" s="1" t="s">
        <v>72</v>
      </c>
      <c r="G227" s="1" t="s">
        <v>93</v>
      </c>
      <c r="H227" s="1" t="s">
        <v>433</v>
      </c>
      <c r="I227" s="1" t="s">
        <v>456</v>
      </c>
      <c r="J227" s="1" t="s">
        <v>457</v>
      </c>
      <c r="K227" s="1">
        <v>36.382869999999997</v>
      </c>
      <c r="L227" s="1">
        <v>42.449379999999998</v>
      </c>
      <c r="M227" s="1">
        <v>15</v>
      </c>
      <c r="N227" s="1" t="s">
        <v>74</v>
      </c>
      <c r="O227" s="1">
        <v>15</v>
      </c>
      <c r="P227" t="str">
        <f>_xlfn.CONCAT( YEAR(TblOrigin[[#This Row],[ODK_DateOfSubmission]]), "-",TEXT( MONTH(TblOrigin[[#This Row],[ODK_DateOfSubmission]]),"00"))</f>
        <v>2018-09</v>
      </c>
    </row>
    <row r="228" spans="1:16" x14ac:dyDescent="0.25">
      <c r="A228" s="13">
        <v>2708128</v>
      </c>
      <c r="B228" s="1"/>
      <c r="C228" s="1">
        <v>17440</v>
      </c>
      <c r="D228" s="6">
        <v>43387.255448645832</v>
      </c>
      <c r="E228" s="1">
        <v>5</v>
      </c>
      <c r="F228" s="1" t="s">
        <v>72</v>
      </c>
      <c r="G228" s="1" t="s">
        <v>93</v>
      </c>
      <c r="H228" s="1" t="s">
        <v>433</v>
      </c>
      <c r="I228" s="1" t="s">
        <v>456</v>
      </c>
      <c r="J228" s="1" t="s">
        <v>457</v>
      </c>
      <c r="K228" s="1">
        <v>36.382869999999997</v>
      </c>
      <c r="L228" s="1">
        <v>42.449379999999998</v>
      </c>
      <c r="M228" s="1">
        <v>35</v>
      </c>
      <c r="N228" s="1" t="s">
        <v>74</v>
      </c>
      <c r="O228" s="1">
        <v>35</v>
      </c>
      <c r="P228" t="str">
        <f>_xlfn.CONCAT( YEAR(TblOrigin[[#This Row],[ODK_DateOfSubmission]]), "-",TEXT( MONTH(TblOrigin[[#This Row],[ODK_DateOfSubmission]]),"00"))</f>
        <v>2018-10</v>
      </c>
    </row>
    <row r="229" spans="1:16" x14ac:dyDescent="0.25">
      <c r="A229" s="13">
        <v>2708128</v>
      </c>
      <c r="B229" s="1"/>
      <c r="C229" s="1">
        <v>17440</v>
      </c>
      <c r="D229" s="6">
        <v>43444.683401817128</v>
      </c>
      <c r="E229" s="1">
        <v>6</v>
      </c>
      <c r="F229" s="1" t="s">
        <v>72</v>
      </c>
      <c r="G229" s="1" t="s">
        <v>93</v>
      </c>
      <c r="H229" s="1" t="s">
        <v>433</v>
      </c>
      <c r="I229" s="1" t="s">
        <v>456</v>
      </c>
      <c r="J229" s="1" t="s">
        <v>457</v>
      </c>
      <c r="K229" s="1">
        <v>36.382869999999997</v>
      </c>
      <c r="L229" s="1">
        <v>42.449379999999998</v>
      </c>
      <c r="M229" s="1">
        <v>13</v>
      </c>
      <c r="N229" s="1" t="s">
        <v>74</v>
      </c>
      <c r="O229" s="1">
        <v>13</v>
      </c>
      <c r="P229" t="str">
        <f>_xlfn.CONCAT( YEAR(TblOrigin[[#This Row],[ODK_DateOfSubmission]]), "-",TEXT( MONTH(TblOrigin[[#This Row],[ODK_DateOfSubmission]]),"00"))</f>
        <v>2018-12</v>
      </c>
    </row>
    <row r="230" spans="1:16" x14ac:dyDescent="0.25">
      <c r="A230" s="13">
        <v>2708128</v>
      </c>
      <c r="B230" s="1"/>
      <c r="C230" s="1">
        <v>17440</v>
      </c>
      <c r="D230" s="6">
        <v>43554.959195798612</v>
      </c>
      <c r="E230" s="1">
        <v>8</v>
      </c>
      <c r="F230" s="1" t="s">
        <v>72</v>
      </c>
      <c r="G230" s="1" t="s">
        <v>93</v>
      </c>
      <c r="H230" s="1" t="s">
        <v>433</v>
      </c>
      <c r="I230" s="1" t="s">
        <v>456</v>
      </c>
      <c r="J230" s="1" t="s">
        <v>457</v>
      </c>
      <c r="K230" s="1">
        <v>36.382869999999997</v>
      </c>
      <c r="L230" s="1">
        <v>42.449379999999998</v>
      </c>
      <c r="M230" s="1">
        <v>20</v>
      </c>
      <c r="N230" s="1" t="s">
        <v>74</v>
      </c>
      <c r="O230" s="1">
        <v>20</v>
      </c>
      <c r="P230" t="str">
        <f>_xlfn.CONCAT( YEAR(TblOrigin[[#This Row],[ODK_DateOfSubmission]]), "-",TEXT( MONTH(TblOrigin[[#This Row],[ODK_DateOfSubmission]]),"00"))</f>
        <v>2019-03</v>
      </c>
    </row>
    <row r="231" spans="1:16" x14ac:dyDescent="0.25">
      <c r="A231" s="13">
        <v>2708129</v>
      </c>
      <c r="B231" s="1"/>
      <c r="C231" s="1">
        <v>18006</v>
      </c>
      <c r="D231" s="6">
        <v>43233.586277349539</v>
      </c>
      <c r="E231" s="1">
        <v>1</v>
      </c>
      <c r="F231" s="1" t="s">
        <v>72</v>
      </c>
      <c r="G231" s="1" t="s">
        <v>93</v>
      </c>
      <c r="H231" s="1" t="s">
        <v>433</v>
      </c>
      <c r="I231" s="1" t="s">
        <v>222</v>
      </c>
      <c r="J231" s="1" t="s">
        <v>223</v>
      </c>
      <c r="K231" s="1">
        <v>36.371630000000003</v>
      </c>
      <c r="L231" s="1">
        <v>42.460619999999999</v>
      </c>
      <c r="M231" s="1">
        <v>50</v>
      </c>
      <c r="N231" s="1" t="s">
        <v>74</v>
      </c>
      <c r="O231" s="1">
        <v>50</v>
      </c>
      <c r="P231" t="str">
        <f>_xlfn.CONCAT( YEAR(TblOrigin[[#This Row],[ODK_DateOfSubmission]]), "-",TEXT( MONTH(TblOrigin[[#This Row],[ODK_DateOfSubmission]]),"00"))</f>
        <v>2018-05</v>
      </c>
    </row>
    <row r="232" spans="1:16" x14ac:dyDescent="0.25">
      <c r="A232" s="13">
        <v>2708129</v>
      </c>
      <c r="B232" s="1"/>
      <c r="C232" s="1">
        <v>18006</v>
      </c>
      <c r="D232" s="6">
        <v>43295.558721145833</v>
      </c>
      <c r="E232" s="1">
        <v>2</v>
      </c>
      <c r="F232" s="1" t="s">
        <v>72</v>
      </c>
      <c r="G232" s="1" t="s">
        <v>93</v>
      </c>
      <c r="H232" s="1" t="s">
        <v>433</v>
      </c>
      <c r="I232" s="1" t="s">
        <v>222</v>
      </c>
      <c r="J232" s="1" t="s">
        <v>223</v>
      </c>
      <c r="K232" s="1">
        <v>36.371630000000003</v>
      </c>
      <c r="L232" s="1">
        <v>42.460619999999999</v>
      </c>
      <c r="M232" s="1">
        <v>20</v>
      </c>
      <c r="N232" s="1" t="s">
        <v>74</v>
      </c>
      <c r="O232" s="1">
        <v>20</v>
      </c>
      <c r="P232" t="str">
        <f>_xlfn.CONCAT( YEAR(TblOrigin[[#This Row],[ODK_DateOfSubmission]]), "-",TEXT( MONTH(TblOrigin[[#This Row],[ODK_DateOfSubmission]]),"00"))</f>
        <v>2018-07</v>
      </c>
    </row>
    <row r="233" spans="1:16" x14ac:dyDescent="0.25">
      <c r="A233" s="13">
        <v>2708129</v>
      </c>
      <c r="B233" s="1"/>
      <c r="C233" s="1">
        <v>18006</v>
      </c>
      <c r="D233" s="6">
        <v>43325.603975578706</v>
      </c>
      <c r="E233" s="1">
        <v>3</v>
      </c>
      <c r="F233" s="1" t="s">
        <v>72</v>
      </c>
      <c r="G233" s="1" t="s">
        <v>93</v>
      </c>
      <c r="H233" s="1" t="s">
        <v>433</v>
      </c>
      <c r="I233" s="1" t="s">
        <v>222</v>
      </c>
      <c r="J233" s="1" t="s">
        <v>223</v>
      </c>
      <c r="K233" s="1">
        <v>36.371630000000003</v>
      </c>
      <c r="L233" s="1">
        <v>42.460619999999999</v>
      </c>
      <c r="M233" s="1">
        <v>30</v>
      </c>
      <c r="N233" s="1" t="s">
        <v>74</v>
      </c>
      <c r="O233" s="1">
        <v>30</v>
      </c>
      <c r="P233" t="str">
        <f>_xlfn.CONCAT( YEAR(TblOrigin[[#This Row],[ODK_DateOfSubmission]]), "-",TEXT( MONTH(TblOrigin[[#This Row],[ODK_DateOfSubmission]]),"00"))</f>
        <v>2018-08</v>
      </c>
    </row>
    <row r="234" spans="1:16" x14ac:dyDescent="0.25">
      <c r="A234" s="13">
        <v>2708129</v>
      </c>
      <c r="B234" s="1"/>
      <c r="C234" s="1">
        <v>18006</v>
      </c>
      <c r="D234" s="6">
        <v>43358.335159525464</v>
      </c>
      <c r="E234" s="1">
        <v>4</v>
      </c>
      <c r="F234" s="1" t="s">
        <v>72</v>
      </c>
      <c r="G234" s="1" t="s">
        <v>93</v>
      </c>
      <c r="H234" s="1" t="s">
        <v>433</v>
      </c>
      <c r="I234" s="1" t="s">
        <v>222</v>
      </c>
      <c r="J234" s="1" t="s">
        <v>223</v>
      </c>
      <c r="K234" s="1">
        <v>36.371630000000003</v>
      </c>
      <c r="L234" s="1">
        <v>42.460619999999999</v>
      </c>
      <c r="M234" s="1">
        <v>30</v>
      </c>
      <c r="N234" s="1" t="s">
        <v>74</v>
      </c>
      <c r="O234" s="1">
        <v>30</v>
      </c>
      <c r="P234" t="str">
        <f>_xlfn.CONCAT( YEAR(TblOrigin[[#This Row],[ODK_DateOfSubmission]]), "-",TEXT( MONTH(TblOrigin[[#This Row],[ODK_DateOfSubmission]]),"00"))</f>
        <v>2018-09</v>
      </c>
    </row>
    <row r="235" spans="1:16" x14ac:dyDescent="0.25">
      <c r="A235" s="13">
        <v>2708129</v>
      </c>
      <c r="B235" s="1"/>
      <c r="C235" s="1">
        <v>18006</v>
      </c>
      <c r="D235" s="6">
        <v>43387.255500462961</v>
      </c>
      <c r="E235" s="1">
        <v>5</v>
      </c>
      <c r="F235" s="1" t="s">
        <v>72</v>
      </c>
      <c r="G235" s="1" t="s">
        <v>93</v>
      </c>
      <c r="H235" s="1" t="s">
        <v>433</v>
      </c>
      <c r="I235" s="1" t="s">
        <v>222</v>
      </c>
      <c r="J235" s="1" t="s">
        <v>223</v>
      </c>
      <c r="K235" s="1">
        <v>36.371630000000003</v>
      </c>
      <c r="L235" s="1">
        <v>42.460619999999999</v>
      </c>
      <c r="M235" s="1">
        <v>52</v>
      </c>
      <c r="N235" s="1" t="s">
        <v>74</v>
      </c>
      <c r="O235" s="1">
        <v>52</v>
      </c>
      <c r="P235" t="str">
        <f>_xlfn.CONCAT( YEAR(TblOrigin[[#This Row],[ODK_DateOfSubmission]]), "-",TEXT( MONTH(TblOrigin[[#This Row],[ODK_DateOfSubmission]]),"00"))</f>
        <v>2018-10</v>
      </c>
    </row>
    <row r="236" spans="1:16" x14ac:dyDescent="0.25">
      <c r="A236" s="13">
        <v>2708129</v>
      </c>
      <c r="B236" s="1"/>
      <c r="C236" s="1">
        <v>18006</v>
      </c>
      <c r="D236" s="6">
        <v>43497.878277662036</v>
      </c>
      <c r="E236" s="1">
        <v>7</v>
      </c>
      <c r="F236" s="1" t="s">
        <v>72</v>
      </c>
      <c r="G236" s="1" t="s">
        <v>93</v>
      </c>
      <c r="H236" s="1" t="s">
        <v>433</v>
      </c>
      <c r="I236" s="1" t="s">
        <v>222</v>
      </c>
      <c r="J236" s="1" t="s">
        <v>223</v>
      </c>
      <c r="K236" s="1">
        <v>36.371630000000003</v>
      </c>
      <c r="L236" s="1">
        <v>42.460619999999999</v>
      </c>
      <c r="M236" s="1">
        <v>40</v>
      </c>
      <c r="N236" s="1" t="s">
        <v>74</v>
      </c>
      <c r="O236" s="1">
        <v>40</v>
      </c>
      <c r="P236" t="str">
        <f>_xlfn.CONCAT( YEAR(TblOrigin[[#This Row],[ODK_DateOfSubmission]]), "-",TEXT( MONTH(TblOrigin[[#This Row],[ODK_DateOfSubmission]]),"00"))</f>
        <v>2019-02</v>
      </c>
    </row>
    <row r="237" spans="1:16" x14ac:dyDescent="0.25">
      <c r="A237" s="13">
        <v>2708130</v>
      </c>
      <c r="B237" s="1"/>
      <c r="C237" s="1">
        <v>18302</v>
      </c>
      <c r="D237" s="6">
        <v>43542.682387766203</v>
      </c>
      <c r="E237" s="1">
        <v>8</v>
      </c>
      <c r="F237" s="1" t="s">
        <v>72</v>
      </c>
      <c r="G237" s="1" t="s">
        <v>93</v>
      </c>
      <c r="H237" s="1" t="s">
        <v>433</v>
      </c>
      <c r="I237" s="1" t="s">
        <v>458</v>
      </c>
      <c r="J237" s="1" t="s">
        <v>459</v>
      </c>
      <c r="K237" s="1">
        <v>36.374969999999998</v>
      </c>
      <c r="L237" s="1">
        <v>42.432729999999999</v>
      </c>
      <c r="M237" s="1">
        <v>10</v>
      </c>
      <c r="N237" s="1" t="s">
        <v>74</v>
      </c>
      <c r="O237" s="1">
        <v>10</v>
      </c>
      <c r="P237" t="str">
        <f>_xlfn.CONCAT( YEAR(TblOrigin[[#This Row],[ODK_DateOfSubmission]]), "-",TEXT( MONTH(TblOrigin[[#This Row],[ODK_DateOfSubmission]]),"00"))</f>
        <v>2019-03</v>
      </c>
    </row>
    <row r="238" spans="1:16" x14ac:dyDescent="0.25">
      <c r="A238" s="13">
        <v>2708137</v>
      </c>
      <c r="B238" s="1"/>
      <c r="C238" s="1">
        <v>33275</v>
      </c>
      <c r="D238" s="6">
        <v>43358.335801770831</v>
      </c>
      <c r="E238" s="1">
        <v>4</v>
      </c>
      <c r="F238" s="1" t="s">
        <v>72</v>
      </c>
      <c r="G238" s="1" t="s">
        <v>93</v>
      </c>
      <c r="H238" s="1" t="s">
        <v>433</v>
      </c>
      <c r="I238" s="1" t="s">
        <v>460</v>
      </c>
      <c r="J238" s="1" t="s">
        <v>461</v>
      </c>
      <c r="K238" s="1">
        <v>36.363750000000003</v>
      </c>
      <c r="L238" s="1">
        <v>42.456800000000001</v>
      </c>
      <c r="M238" s="1">
        <v>20</v>
      </c>
      <c r="N238" s="1" t="s">
        <v>74</v>
      </c>
      <c r="O238" s="1">
        <v>20</v>
      </c>
      <c r="P238" t="str">
        <f>_xlfn.CONCAT( YEAR(TblOrigin[[#This Row],[ODK_DateOfSubmission]]), "-",TEXT( MONTH(TblOrigin[[#This Row],[ODK_DateOfSubmission]]),"00"))</f>
        <v>2018-09</v>
      </c>
    </row>
    <row r="239" spans="1:16" x14ac:dyDescent="0.25">
      <c r="A239" s="13">
        <v>2708138</v>
      </c>
      <c r="B239" s="1"/>
      <c r="C239" s="1">
        <v>33276</v>
      </c>
      <c r="D239" s="6">
        <v>43554.959391168981</v>
      </c>
      <c r="E239" s="1">
        <v>8</v>
      </c>
      <c r="F239" s="1" t="s">
        <v>72</v>
      </c>
      <c r="G239" s="1" t="s">
        <v>93</v>
      </c>
      <c r="H239" s="1" t="s">
        <v>433</v>
      </c>
      <c r="I239" s="1" t="s">
        <v>462</v>
      </c>
      <c r="J239" s="1" t="s">
        <v>463</v>
      </c>
      <c r="K239" s="1">
        <v>36.367109999999997</v>
      </c>
      <c r="L239" s="1">
        <v>42.455249999999999</v>
      </c>
      <c r="M239" s="1">
        <v>1</v>
      </c>
      <c r="N239" s="1" t="s">
        <v>74</v>
      </c>
      <c r="O239" s="1">
        <v>1</v>
      </c>
      <c r="P239" t="str">
        <f>_xlfn.CONCAT( YEAR(TblOrigin[[#This Row],[ODK_DateOfSubmission]]), "-",TEXT( MONTH(TblOrigin[[#This Row],[ODK_DateOfSubmission]]),"00"))</f>
        <v>2019-03</v>
      </c>
    </row>
    <row r="240" spans="1:16" x14ac:dyDescent="0.25">
      <c r="A240" s="13">
        <v>2708139</v>
      </c>
      <c r="B240" s="1"/>
      <c r="C240" s="1">
        <v>33277</v>
      </c>
      <c r="D240" s="6">
        <v>43325.604261423614</v>
      </c>
      <c r="E240" s="1">
        <v>3</v>
      </c>
      <c r="F240" s="1" t="s">
        <v>72</v>
      </c>
      <c r="G240" s="1" t="s">
        <v>93</v>
      </c>
      <c r="H240" s="1" t="s">
        <v>433</v>
      </c>
      <c r="I240" s="1" t="s">
        <v>464</v>
      </c>
      <c r="J240" s="1" t="s">
        <v>465</v>
      </c>
      <c r="K240" s="1">
        <v>36.379800000000003</v>
      </c>
      <c r="L240" s="1">
        <v>42.459829999999997</v>
      </c>
      <c r="M240" s="1">
        <v>10</v>
      </c>
      <c r="N240" s="1" t="s">
        <v>66</v>
      </c>
      <c r="O240" s="1">
        <v>10</v>
      </c>
      <c r="P240" t="str">
        <f>_xlfn.CONCAT( YEAR(TblOrigin[[#This Row],[ODK_DateOfSubmission]]), "-",TEXT( MONTH(TblOrigin[[#This Row],[ODK_DateOfSubmission]]),"00"))</f>
        <v>2018-08</v>
      </c>
    </row>
    <row r="241" spans="1:16" x14ac:dyDescent="0.25">
      <c r="A241" s="13">
        <v>2708139</v>
      </c>
      <c r="B241" s="1"/>
      <c r="C241" s="1">
        <v>33277</v>
      </c>
      <c r="D241" s="6">
        <v>43358.335892939816</v>
      </c>
      <c r="E241" s="1">
        <v>4</v>
      </c>
      <c r="F241" s="1" t="s">
        <v>72</v>
      </c>
      <c r="G241" s="1" t="s">
        <v>93</v>
      </c>
      <c r="H241" s="1" t="s">
        <v>433</v>
      </c>
      <c r="I241" s="1" t="s">
        <v>464</v>
      </c>
      <c r="J241" s="1" t="s">
        <v>465</v>
      </c>
      <c r="K241" s="1">
        <v>36.379800000000003</v>
      </c>
      <c r="L241" s="1">
        <v>42.459829999999997</v>
      </c>
      <c r="M241" s="1">
        <v>30</v>
      </c>
      <c r="N241" s="1" t="s">
        <v>66</v>
      </c>
      <c r="O241" s="1">
        <v>30</v>
      </c>
      <c r="P241" t="str">
        <f>_xlfn.CONCAT( YEAR(TblOrigin[[#This Row],[ODK_DateOfSubmission]]), "-",TEXT( MONTH(TblOrigin[[#This Row],[ODK_DateOfSubmission]]),"00"))</f>
        <v>2018-09</v>
      </c>
    </row>
    <row r="242" spans="1:16" x14ac:dyDescent="0.25">
      <c r="A242" s="13">
        <v>2708139</v>
      </c>
      <c r="B242" s="1"/>
      <c r="C242" s="1">
        <v>33277</v>
      </c>
      <c r="D242" s="6">
        <v>43387.255664386576</v>
      </c>
      <c r="E242" s="1">
        <v>5</v>
      </c>
      <c r="F242" s="1" t="s">
        <v>72</v>
      </c>
      <c r="G242" s="1" t="s">
        <v>93</v>
      </c>
      <c r="H242" s="1" t="s">
        <v>433</v>
      </c>
      <c r="I242" s="1" t="s">
        <v>464</v>
      </c>
      <c r="J242" s="1" t="s">
        <v>465</v>
      </c>
      <c r="K242" s="1">
        <v>36.379800000000003</v>
      </c>
      <c r="L242" s="1">
        <v>42.459829999999997</v>
      </c>
      <c r="M242" s="1">
        <v>135</v>
      </c>
      <c r="N242" s="1" t="s">
        <v>66</v>
      </c>
      <c r="O242" s="1">
        <v>135</v>
      </c>
      <c r="P242" t="str">
        <f>_xlfn.CONCAT( YEAR(TblOrigin[[#This Row],[ODK_DateOfSubmission]]), "-",TEXT( MONTH(TblOrigin[[#This Row],[ODK_DateOfSubmission]]),"00"))</f>
        <v>2018-10</v>
      </c>
    </row>
    <row r="243" spans="1:16" x14ac:dyDescent="0.25">
      <c r="A243" s="13">
        <v>2708139</v>
      </c>
      <c r="B243" s="1"/>
      <c r="C243" s="1">
        <v>33277</v>
      </c>
      <c r="D243" s="6">
        <v>43444.683077893518</v>
      </c>
      <c r="E243" s="1">
        <v>6</v>
      </c>
      <c r="F243" s="1" t="s">
        <v>72</v>
      </c>
      <c r="G243" s="1" t="s">
        <v>93</v>
      </c>
      <c r="H243" s="1" t="s">
        <v>433</v>
      </c>
      <c r="I243" s="1" t="s">
        <v>464</v>
      </c>
      <c r="J243" s="1" t="s">
        <v>465</v>
      </c>
      <c r="K243" s="1">
        <v>36.379800000000003</v>
      </c>
      <c r="L243" s="1">
        <v>42.459829999999997</v>
      </c>
      <c r="M243" s="1">
        <v>20</v>
      </c>
      <c r="N243" s="1" t="s">
        <v>66</v>
      </c>
      <c r="O243" s="1">
        <v>20</v>
      </c>
      <c r="P243" t="str">
        <f>_xlfn.CONCAT( YEAR(TblOrigin[[#This Row],[ODK_DateOfSubmission]]), "-",TEXT( MONTH(TblOrigin[[#This Row],[ODK_DateOfSubmission]]),"00"))</f>
        <v>2018-12</v>
      </c>
    </row>
    <row r="244" spans="1:16" x14ac:dyDescent="0.25">
      <c r="A244" s="13">
        <v>2708139</v>
      </c>
      <c r="B244" s="1"/>
      <c r="C244" s="1">
        <v>33277</v>
      </c>
      <c r="D244" s="6">
        <v>43497.880112500003</v>
      </c>
      <c r="E244" s="1">
        <v>7</v>
      </c>
      <c r="F244" s="1" t="s">
        <v>72</v>
      </c>
      <c r="G244" s="1" t="s">
        <v>93</v>
      </c>
      <c r="H244" s="1" t="s">
        <v>433</v>
      </c>
      <c r="I244" s="1" t="s">
        <v>464</v>
      </c>
      <c r="J244" s="1" t="s">
        <v>465</v>
      </c>
      <c r="K244" s="1">
        <v>36.379800000000003</v>
      </c>
      <c r="L244" s="1">
        <v>42.459829999999997</v>
      </c>
      <c r="M244" s="1">
        <v>152</v>
      </c>
      <c r="N244" s="1" t="s">
        <v>66</v>
      </c>
      <c r="O244" s="1">
        <v>152</v>
      </c>
      <c r="P244" t="str">
        <f>_xlfn.CONCAT( YEAR(TblOrigin[[#This Row],[ODK_DateOfSubmission]]), "-",TEXT( MONTH(TblOrigin[[#This Row],[ODK_DateOfSubmission]]),"00"))</f>
        <v>2019-02</v>
      </c>
    </row>
    <row r="245" spans="1:16" x14ac:dyDescent="0.25">
      <c r="A245" s="13">
        <v>2708139</v>
      </c>
      <c r="B245" s="1"/>
      <c r="C245" s="1">
        <v>33277</v>
      </c>
      <c r="D245" s="6">
        <v>43542.682307407405</v>
      </c>
      <c r="E245" s="1">
        <v>8</v>
      </c>
      <c r="F245" s="1" t="s">
        <v>72</v>
      </c>
      <c r="G245" s="1" t="s">
        <v>93</v>
      </c>
      <c r="H245" s="1" t="s">
        <v>433</v>
      </c>
      <c r="I245" s="1" t="s">
        <v>464</v>
      </c>
      <c r="J245" s="1" t="s">
        <v>465</v>
      </c>
      <c r="K245" s="1">
        <v>36.379800000000003</v>
      </c>
      <c r="L245" s="1">
        <v>42.459829999999997</v>
      </c>
      <c r="M245" s="1">
        <v>44</v>
      </c>
      <c r="N245" s="1" t="s">
        <v>66</v>
      </c>
      <c r="O245" s="1">
        <v>44</v>
      </c>
      <c r="P245" t="str">
        <f>_xlfn.CONCAT( YEAR(TblOrigin[[#This Row],[ODK_DateOfSubmission]]), "-",TEXT( MONTH(TblOrigin[[#This Row],[ODK_DateOfSubmission]]),"00"))</f>
        <v>2019-03</v>
      </c>
    </row>
    <row r="246" spans="1:16" x14ac:dyDescent="0.25">
      <c r="A246" s="13">
        <v>2708140</v>
      </c>
      <c r="B246" s="1"/>
      <c r="C246" s="1">
        <v>33278</v>
      </c>
      <c r="D246" s="6">
        <v>43233.618861030096</v>
      </c>
      <c r="E246" s="1">
        <v>1</v>
      </c>
      <c r="F246" s="1" t="s">
        <v>72</v>
      </c>
      <c r="G246" s="1" t="s">
        <v>93</v>
      </c>
      <c r="H246" s="1" t="s">
        <v>433</v>
      </c>
      <c r="I246" s="1" t="s">
        <v>466</v>
      </c>
      <c r="J246" s="1" t="s">
        <v>467</v>
      </c>
      <c r="K246" s="1">
        <v>36.388269999999999</v>
      </c>
      <c r="L246" s="1">
        <v>42.450479999999999</v>
      </c>
      <c r="M246" s="1">
        <v>250</v>
      </c>
      <c r="N246" s="1" t="s">
        <v>66</v>
      </c>
      <c r="O246" s="1">
        <v>250</v>
      </c>
      <c r="P246" t="str">
        <f>_xlfn.CONCAT( YEAR(TblOrigin[[#This Row],[ODK_DateOfSubmission]]), "-",TEXT( MONTH(TblOrigin[[#This Row],[ODK_DateOfSubmission]]),"00"))</f>
        <v>2018-05</v>
      </c>
    </row>
    <row r="247" spans="1:16" x14ac:dyDescent="0.25">
      <c r="A247" s="13">
        <v>2708140</v>
      </c>
      <c r="B247" s="1"/>
      <c r="C247" s="1">
        <v>33278</v>
      </c>
      <c r="D247" s="6">
        <v>43295.559072835647</v>
      </c>
      <c r="E247" s="1">
        <v>2</v>
      </c>
      <c r="F247" s="1" t="s">
        <v>72</v>
      </c>
      <c r="G247" s="1" t="s">
        <v>93</v>
      </c>
      <c r="H247" s="1" t="s">
        <v>433</v>
      </c>
      <c r="I247" s="1" t="s">
        <v>466</v>
      </c>
      <c r="J247" s="1" t="s">
        <v>467</v>
      </c>
      <c r="K247" s="1">
        <v>36.388269999999999</v>
      </c>
      <c r="L247" s="1">
        <v>42.450479999999999</v>
      </c>
      <c r="M247" s="1">
        <v>55</v>
      </c>
      <c r="N247" s="1" t="s">
        <v>66</v>
      </c>
      <c r="O247" s="1">
        <v>55</v>
      </c>
      <c r="P247" t="str">
        <f>_xlfn.CONCAT( YEAR(TblOrigin[[#This Row],[ODK_DateOfSubmission]]), "-",TEXT( MONTH(TblOrigin[[#This Row],[ODK_DateOfSubmission]]),"00"))</f>
        <v>2018-07</v>
      </c>
    </row>
    <row r="248" spans="1:16" x14ac:dyDescent="0.25">
      <c r="A248" s="13">
        <v>2708140</v>
      </c>
      <c r="B248" s="1"/>
      <c r="C248" s="1">
        <v>33278</v>
      </c>
      <c r="D248" s="6">
        <v>43325.604268483796</v>
      </c>
      <c r="E248" s="1">
        <v>3</v>
      </c>
      <c r="F248" s="1" t="s">
        <v>72</v>
      </c>
      <c r="G248" s="1" t="s">
        <v>93</v>
      </c>
      <c r="H248" s="1" t="s">
        <v>433</v>
      </c>
      <c r="I248" s="1" t="s">
        <v>466</v>
      </c>
      <c r="J248" s="1" t="s">
        <v>467</v>
      </c>
      <c r="K248" s="1">
        <v>36.388269999999999</v>
      </c>
      <c r="L248" s="1">
        <v>42.450479999999999</v>
      </c>
      <c r="M248" s="1">
        <v>65</v>
      </c>
      <c r="N248" s="1" t="s">
        <v>66</v>
      </c>
      <c r="O248" s="1">
        <v>65</v>
      </c>
      <c r="P248" t="str">
        <f>_xlfn.CONCAT( YEAR(TblOrigin[[#This Row],[ODK_DateOfSubmission]]), "-",TEXT( MONTH(TblOrigin[[#This Row],[ODK_DateOfSubmission]]),"00"))</f>
        <v>2018-08</v>
      </c>
    </row>
    <row r="249" spans="1:16" x14ac:dyDescent="0.25">
      <c r="A249" s="13">
        <v>2708140</v>
      </c>
      <c r="B249" s="1"/>
      <c r="C249" s="1">
        <v>33278</v>
      </c>
      <c r="D249" s="6">
        <v>43358.335997685186</v>
      </c>
      <c r="E249" s="1">
        <v>4</v>
      </c>
      <c r="F249" s="1" t="s">
        <v>72</v>
      </c>
      <c r="G249" s="1" t="s">
        <v>93</v>
      </c>
      <c r="H249" s="1" t="s">
        <v>433</v>
      </c>
      <c r="I249" s="1" t="s">
        <v>466</v>
      </c>
      <c r="J249" s="1" t="s">
        <v>467</v>
      </c>
      <c r="K249" s="1">
        <v>36.388269999999999</v>
      </c>
      <c r="L249" s="1">
        <v>42.450479999999999</v>
      </c>
      <c r="M249" s="1">
        <v>32</v>
      </c>
      <c r="N249" s="1" t="s">
        <v>66</v>
      </c>
      <c r="O249" s="1">
        <v>32</v>
      </c>
      <c r="P249" t="str">
        <f>_xlfn.CONCAT( YEAR(TblOrigin[[#This Row],[ODK_DateOfSubmission]]), "-",TEXT( MONTH(TblOrigin[[#This Row],[ODK_DateOfSubmission]]),"00"))</f>
        <v>2018-09</v>
      </c>
    </row>
    <row r="250" spans="1:16" x14ac:dyDescent="0.25">
      <c r="A250" s="13">
        <v>2708140</v>
      </c>
      <c r="B250" s="1"/>
      <c r="C250" s="1">
        <v>33278</v>
      </c>
      <c r="D250" s="6">
        <v>43387.255672881947</v>
      </c>
      <c r="E250" s="1">
        <v>5</v>
      </c>
      <c r="F250" s="1" t="s">
        <v>72</v>
      </c>
      <c r="G250" s="1" t="s">
        <v>93</v>
      </c>
      <c r="H250" s="1" t="s">
        <v>433</v>
      </c>
      <c r="I250" s="1" t="s">
        <v>466</v>
      </c>
      <c r="J250" s="1" t="s">
        <v>467</v>
      </c>
      <c r="K250" s="1">
        <v>36.388269999999999</v>
      </c>
      <c r="L250" s="1">
        <v>42.450479999999999</v>
      </c>
      <c r="M250" s="1">
        <v>39</v>
      </c>
      <c r="N250" s="1" t="s">
        <v>66</v>
      </c>
      <c r="O250" s="1">
        <v>39</v>
      </c>
      <c r="P250" t="str">
        <f>_xlfn.CONCAT( YEAR(TblOrigin[[#This Row],[ODK_DateOfSubmission]]), "-",TEXT( MONTH(TblOrigin[[#This Row],[ODK_DateOfSubmission]]),"00"))</f>
        <v>2018-10</v>
      </c>
    </row>
    <row r="251" spans="1:16" x14ac:dyDescent="0.25">
      <c r="A251" s="13">
        <v>2708140</v>
      </c>
      <c r="B251" s="1"/>
      <c r="C251" s="1">
        <v>33278</v>
      </c>
      <c r="D251" s="6">
        <v>43444.683742361114</v>
      </c>
      <c r="E251" s="1">
        <v>6</v>
      </c>
      <c r="F251" s="1" t="s">
        <v>72</v>
      </c>
      <c r="G251" s="1" t="s">
        <v>93</v>
      </c>
      <c r="H251" s="1" t="s">
        <v>433</v>
      </c>
      <c r="I251" s="1" t="s">
        <v>466</v>
      </c>
      <c r="J251" s="1" t="s">
        <v>467</v>
      </c>
      <c r="K251" s="1">
        <v>36.388269999999999</v>
      </c>
      <c r="L251" s="1">
        <v>42.450479999999999</v>
      </c>
      <c r="M251" s="1">
        <v>30</v>
      </c>
      <c r="N251" s="1" t="s">
        <v>66</v>
      </c>
      <c r="O251" s="1">
        <v>30</v>
      </c>
      <c r="P251" t="str">
        <f>_xlfn.CONCAT( YEAR(TblOrigin[[#This Row],[ODK_DateOfSubmission]]), "-",TEXT( MONTH(TblOrigin[[#This Row],[ODK_DateOfSubmission]]),"00"))</f>
        <v>2018-12</v>
      </c>
    </row>
    <row r="252" spans="1:16" x14ac:dyDescent="0.25">
      <c r="A252" s="13">
        <v>2708140</v>
      </c>
      <c r="B252" s="1"/>
      <c r="C252" s="1">
        <v>33278</v>
      </c>
      <c r="D252" s="6">
        <v>43554.9592653125</v>
      </c>
      <c r="E252" s="1">
        <v>8</v>
      </c>
      <c r="F252" s="1" t="s">
        <v>72</v>
      </c>
      <c r="G252" s="1" t="s">
        <v>93</v>
      </c>
      <c r="H252" s="1" t="s">
        <v>433</v>
      </c>
      <c r="I252" s="1" t="s">
        <v>466</v>
      </c>
      <c r="J252" s="1" t="s">
        <v>467</v>
      </c>
      <c r="K252" s="1">
        <v>36.388269999999999</v>
      </c>
      <c r="L252" s="1">
        <v>42.450479999999999</v>
      </c>
      <c r="M252" s="1">
        <v>16</v>
      </c>
      <c r="N252" s="1" t="s">
        <v>66</v>
      </c>
      <c r="O252" s="1">
        <v>16</v>
      </c>
      <c r="P252" t="str">
        <f>_xlfn.CONCAT( YEAR(TblOrigin[[#This Row],[ODK_DateOfSubmission]]), "-",TEXT( MONTH(TblOrigin[[#This Row],[ODK_DateOfSubmission]]),"00"))</f>
        <v>2019-03</v>
      </c>
    </row>
    <row r="253" spans="1:16" x14ac:dyDescent="0.25">
      <c r="A253" s="13">
        <v>2708141</v>
      </c>
      <c r="B253" s="1"/>
      <c r="C253" s="1">
        <v>33279</v>
      </c>
      <c r="D253" s="6">
        <v>43326.685287928238</v>
      </c>
      <c r="E253" s="1">
        <v>3</v>
      </c>
      <c r="F253" s="1" t="s">
        <v>72</v>
      </c>
      <c r="G253" s="1" t="s">
        <v>93</v>
      </c>
      <c r="H253" s="1" t="s">
        <v>433</v>
      </c>
      <c r="I253" s="1" t="s">
        <v>468</v>
      </c>
      <c r="J253" s="1" t="s">
        <v>469</v>
      </c>
      <c r="K253" s="1">
        <v>36.378129999999999</v>
      </c>
      <c r="L253" s="1">
        <v>42.446640000000002</v>
      </c>
      <c r="M253" s="1">
        <v>20</v>
      </c>
      <c r="N253" s="1" t="s">
        <v>66</v>
      </c>
      <c r="O253" s="1">
        <v>20</v>
      </c>
      <c r="P253" t="str">
        <f>_xlfn.CONCAT( YEAR(TblOrigin[[#This Row],[ODK_DateOfSubmission]]), "-",TEXT( MONTH(TblOrigin[[#This Row],[ODK_DateOfSubmission]]),"00"))</f>
        <v>2018-08</v>
      </c>
    </row>
    <row r="254" spans="1:16" x14ac:dyDescent="0.25">
      <c r="A254" s="13">
        <v>2708141</v>
      </c>
      <c r="B254" s="1"/>
      <c r="C254" s="1">
        <v>33279</v>
      </c>
      <c r="D254" s="6">
        <v>43358.336036493056</v>
      </c>
      <c r="E254" s="1">
        <v>4</v>
      </c>
      <c r="F254" s="1" t="s">
        <v>72</v>
      </c>
      <c r="G254" s="1" t="s">
        <v>93</v>
      </c>
      <c r="H254" s="1" t="s">
        <v>433</v>
      </c>
      <c r="I254" s="1" t="s">
        <v>468</v>
      </c>
      <c r="J254" s="1" t="s">
        <v>469</v>
      </c>
      <c r="K254" s="1">
        <v>36.378129999999999</v>
      </c>
      <c r="L254" s="1">
        <v>42.446640000000002</v>
      </c>
      <c r="M254" s="1">
        <v>24</v>
      </c>
      <c r="N254" s="1" t="s">
        <v>66</v>
      </c>
      <c r="O254" s="1">
        <v>24</v>
      </c>
      <c r="P254" t="str">
        <f>_xlfn.CONCAT( YEAR(TblOrigin[[#This Row],[ODK_DateOfSubmission]]), "-",TEXT( MONTH(TblOrigin[[#This Row],[ODK_DateOfSubmission]]),"00"))</f>
        <v>2018-09</v>
      </c>
    </row>
    <row r="255" spans="1:16" x14ac:dyDescent="0.25">
      <c r="A255" s="13">
        <v>2708141</v>
      </c>
      <c r="B255" s="1"/>
      <c r="C255" s="1">
        <v>33279</v>
      </c>
      <c r="D255" s="6">
        <v>43387.255684456017</v>
      </c>
      <c r="E255" s="1">
        <v>5</v>
      </c>
      <c r="F255" s="1" t="s">
        <v>72</v>
      </c>
      <c r="G255" s="1" t="s">
        <v>93</v>
      </c>
      <c r="H255" s="1" t="s">
        <v>433</v>
      </c>
      <c r="I255" s="1" t="s">
        <v>468</v>
      </c>
      <c r="J255" s="1" t="s">
        <v>469</v>
      </c>
      <c r="K255" s="1">
        <v>36.378129999999999</v>
      </c>
      <c r="L255" s="1">
        <v>42.446640000000002</v>
      </c>
      <c r="M255" s="1">
        <v>23</v>
      </c>
      <c r="N255" s="1" t="s">
        <v>66</v>
      </c>
      <c r="O255" s="1">
        <v>23</v>
      </c>
      <c r="P255" t="str">
        <f>_xlfn.CONCAT( YEAR(TblOrigin[[#This Row],[ODK_DateOfSubmission]]), "-",TEXT( MONTH(TblOrigin[[#This Row],[ODK_DateOfSubmission]]),"00"))</f>
        <v>2018-10</v>
      </c>
    </row>
    <row r="256" spans="1:16" x14ac:dyDescent="0.25">
      <c r="A256" s="13">
        <v>2708141</v>
      </c>
      <c r="B256" s="1"/>
      <c r="C256" s="1">
        <v>33279</v>
      </c>
      <c r="D256" s="6">
        <v>43444.682686608794</v>
      </c>
      <c r="E256" s="1">
        <v>6</v>
      </c>
      <c r="F256" s="1" t="s">
        <v>72</v>
      </c>
      <c r="G256" s="1" t="s">
        <v>93</v>
      </c>
      <c r="H256" s="1" t="s">
        <v>433</v>
      </c>
      <c r="I256" s="1" t="s">
        <v>468</v>
      </c>
      <c r="J256" s="1" t="s">
        <v>469</v>
      </c>
      <c r="K256" s="1">
        <v>36.378129999999999</v>
      </c>
      <c r="L256" s="1">
        <v>42.446640000000002</v>
      </c>
      <c r="M256" s="1">
        <v>30</v>
      </c>
      <c r="N256" s="1" t="s">
        <v>66</v>
      </c>
      <c r="O256" s="1">
        <v>30</v>
      </c>
      <c r="P256" t="str">
        <f>_xlfn.CONCAT( YEAR(TblOrigin[[#This Row],[ODK_DateOfSubmission]]), "-",TEXT( MONTH(TblOrigin[[#This Row],[ODK_DateOfSubmission]]),"00"))</f>
        <v>2018-12</v>
      </c>
    </row>
    <row r="257" spans="1:16" x14ac:dyDescent="0.25">
      <c r="A257" s="13">
        <v>2708141</v>
      </c>
      <c r="B257" s="1"/>
      <c r="C257" s="1">
        <v>33279</v>
      </c>
      <c r="D257" s="6">
        <v>43497.878837766206</v>
      </c>
      <c r="E257" s="1">
        <v>7</v>
      </c>
      <c r="F257" s="1" t="s">
        <v>72</v>
      </c>
      <c r="G257" s="1" t="s">
        <v>93</v>
      </c>
      <c r="H257" s="1" t="s">
        <v>433</v>
      </c>
      <c r="I257" s="1" t="s">
        <v>468</v>
      </c>
      <c r="J257" s="1" t="s">
        <v>469</v>
      </c>
      <c r="K257" s="1">
        <v>36.378129999999999</v>
      </c>
      <c r="L257" s="1">
        <v>42.446640000000002</v>
      </c>
      <c r="M257" s="1">
        <v>20</v>
      </c>
      <c r="N257" s="1" t="s">
        <v>66</v>
      </c>
      <c r="O257" s="1">
        <v>20</v>
      </c>
      <c r="P257" t="str">
        <f>_xlfn.CONCAT( YEAR(TblOrigin[[#This Row],[ODK_DateOfSubmission]]), "-",TEXT( MONTH(TblOrigin[[#This Row],[ODK_DateOfSubmission]]),"00"))</f>
        <v>2019-02</v>
      </c>
    </row>
    <row r="258" spans="1:16" x14ac:dyDescent="0.25">
      <c r="A258" s="13">
        <v>2708142</v>
      </c>
      <c r="B258" s="1"/>
      <c r="C258" s="1">
        <v>33280</v>
      </c>
      <c r="D258" s="6">
        <v>43233.618941932873</v>
      </c>
      <c r="E258" s="1">
        <v>1</v>
      </c>
      <c r="F258" s="1" t="s">
        <v>72</v>
      </c>
      <c r="G258" s="1" t="s">
        <v>93</v>
      </c>
      <c r="H258" s="1" t="s">
        <v>433</v>
      </c>
      <c r="I258" s="1" t="s">
        <v>470</v>
      </c>
      <c r="J258" s="1" t="s">
        <v>471</v>
      </c>
      <c r="K258" s="1">
        <v>36.381740000000001</v>
      </c>
      <c r="L258" s="1">
        <v>42.437849999999997</v>
      </c>
      <c r="M258" s="1">
        <v>85</v>
      </c>
      <c r="N258" s="1" t="s">
        <v>66</v>
      </c>
      <c r="O258" s="1">
        <v>85</v>
      </c>
      <c r="P258" t="str">
        <f>_xlfn.CONCAT( YEAR(TblOrigin[[#This Row],[ODK_DateOfSubmission]]), "-",TEXT( MONTH(TblOrigin[[#This Row],[ODK_DateOfSubmission]]),"00"))</f>
        <v>2018-05</v>
      </c>
    </row>
    <row r="259" spans="1:16" x14ac:dyDescent="0.25">
      <c r="A259" s="13">
        <v>2708142</v>
      </c>
      <c r="B259" s="1"/>
      <c r="C259" s="1">
        <v>33280</v>
      </c>
      <c r="D259" s="6">
        <v>43295.559092905096</v>
      </c>
      <c r="E259" s="1">
        <v>2</v>
      </c>
      <c r="F259" s="1" t="s">
        <v>72</v>
      </c>
      <c r="G259" s="1" t="s">
        <v>93</v>
      </c>
      <c r="H259" s="1" t="s">
        <v>433</v>
      </c>
      <c r="I259" s="1" t="s">
        <v>470</v>
      </c>
      <c r="J259" s="1" t="s">
        <v>471</v>
      </c>
      <c r="K259" s="1">
        <v>36.381740000000001</v>
      </c>
      <c r="L259" s="1">
        <v>42.437849999999997</v>
      </c>
      <c r="M259" s="1">
        <v>30</v>
      </c>
      <c r="N259" s="1" t="s">
        <v>66</v>
      </c>
      <c r="O259" s="1">
        <v>30</v>
      </c>
      <c r="P259" t="str">
        <f>_xlfn.CONCAT( YEAR(TblOrigin[[#This Row],[ODK_DateOfSubmission]]), "-",TEXT( MONTH(TblOrigin[[#This Row],[ODK_DateOfSubmission]]),"00"))</f>
        <v>2018-07</v>
      </c>
    </row>
    <row r="260" spans="1:16" x14ac:dyDescent="0.25">
      <c r="A260" s="13">
        <v>2708142</v>
      </c>
      <c r="B260" s="1"/>
      <c r="C260" s="1">
        <v>33280</v>
      </c>
      <c r="D260" s="6">
        <v>43326.685313923612</v>
      </c>
      <c r="E260" s="1">
        <v>3</v>
      </c>
      <c r="F260" s="1" t="s">
        <v>72</v>
      </c>
      <c r="G260" s="1" t="s">
        <v>93</v>
      </c>
      <c r="H260" s="1" t="s">
        <v>433</v>
      </c>
      <c r="I260" s="1" t="s">
        <v>470</v>
      </c>
      <c r="J260" s="1" t="s">
        <v>471</v>
      </c>
      <c r="K260" s="1">
        <v>36.381740000000001</v>
      </c>
      <c r="L260" s="1">
        <v>42.437849999999997</v>
      </c>
      <c r="M260" s="1">
        <v>35</v>
      </c>
      <c r="N260" s="1" t="s">
        <v>66</v>
      </c>
      <c r="O260" s="1">
        <v>35</v>
      </c>
      <c r="P260" t="str">
        <f>_xlfn.CONCAT( YEAR(TblOrigin[[#This Row],[ODK_DateOfSubmission]]), "-",TEXT( MONTH(TblOrigin[[#This Row],[ODK_DateOfSubmission]]),"00"))</f>
        <v>2018-08</v>
      </c>
    </row>
    <row r="261" spans="1:16" x14ac:dyDescent="0.25">
      <c r="A261" s="13">
        <v>2708142</v>
      </c>
      <c r="B261" s="1"/>
      <c r="C261" s="1">
        <v>33280</v>
      </c>
      <c r="D261" s="6">
        <v>43358.336049305559</v>
      </c>
      <c r="E261" s="1">
        <v>4</v>
      </c>
      <c r="F261" s="1" t="s">
        <v>72</v>
      </c>
      <c r="G261" s="1" t="s">
        <v>93</v>
      </c>
      <c r="H261" s="1" t="s">
        <v>433</v>
      </c>
      <c r="I261" s="1" t="s">
        <v>470</v>
      </c>
      <c r="J261" s="1" t="s">
        <v>471</v>
      </c>
      <c r="K261" s="1">
        <v>36.381740000000001</v>
      </c>
      <c r="L261" s="1">
        <v>42.437849999999997</v>
      </c>
      <c r="M261" s="1">
        <v>40</v>
      </c>
      <c r="N261" s="1" t="s">
        <v>66</v>
      </c>
      <c r="O261" s="1">
        <v>40</v>
      </c>
      <c r="P261" t="str">
        <f>_xlfn.CONCAT( YEAR(TblOrigin[[#This Row],[ODK_DateOfSubmission]]), "-",TEXT( MONTH(TblOrigin[[#This Row],[ODK_DateOfSubmission]]),"00"))</f>
        <v>2018-09</v>
      </c>
    </row>
    <row r="262" spans="1:16" x14ac:dyDescent="0.25">
      <c r="A262" s="13">
        <v>2708142</v>
      </c>
      <c r="B262" s="1"/>
      <c r="C262" s="1">
        <v>33280</v>
      </c>
      <c r="D262" s="6">
        <v>43387.25569690972</v>
      </c>
      <c r="E262" s="1">
        <v>5</v>
      </c>
      <c r="F262" s="1" t="s">
        <v>72</v>
      </c>
      <c r="G262" s="1" t="s">
        <v>93</v>
      </c>
      <c r="H262" s="1" t="s">
        <v>433</v>
      </c>
      <c r="I262" s="1" t="s">
        <v>470</v>
      </c>
      <c r="J262" s="1" t="s">
        <v>471</v>
      </c>
      <c r="K262" s="1">
        <v>36.381740000000001</v>
      </c>
      <c r="L262" s="1">
        <v>42.437849999999997</v>
      </c>
      <c r="M262" s="1">
        <v>25</v>
      </c>
      <c r="N262" s="1" t="s">
        <v>66</v>
      </c>
      <c r="O262" s="1">
        <v>25</v>
      </c>
      <c r="P262" t="str">
        <f>_xlfn.CONCAT( YEAR(TblOrigin[[#This Row],[ODK_DateOfSubmission]]), "-",TEXT( MONTH(TblOrigin[[#This Row],[ODK_DateOfSubmission]]),"00"))</f>
        <v>2018-10</v>
      </c>
    </row>
    <row r="263" spans="1:16" x14ac:dyDescent="0.25">
      <c r="A263" s="13">
        <v>2708142</v>
      </c>
      <c r="B263" s="1"/>
      <c r="C263" s="1">
        <v>33280</v>
      </c>
      <c r="D263" s="6">
        <v>43444.683870370369</v>
      </c>
      <c r="E263" s="1">
        <v>6</v>
      </c>
      <c r="F263" s="1" t="s">
        <v>72</v>
      </c>
      <c r="G263" s="1" t="s">
        <v>93</v>
      </c>
      <c r="H263" s="1" t="s">
        <v>433</v>
      </c>
      <c r="I263" s="1" t="s">
        <v>470</v>
      </c>
      <c r="J263" s="1" t="s">
        <v>471</v>
      </c>
      <c r="K263" s="1">
        <v>36.381740000000001</v>
      </c>
      <c r="L263" s="1">
        <v>42.437849999999997</v>
      </c>
      <c r="M263" s="1">
        <v>19</v>
      </c>
      <c r="N263" s="1" t="s">
        <v>66</v>
      </c>
      <c r="O263" s="1">
        <v>19</v>
      </c>
      <c r="P263" t="str">
        <f>_xlfn.CONCAT( YEAR(TblOrigin[[#This Row],[ODK_DateOfSubmission]]), "-",TEXT( MONTH(TblOrigin[[#This Row],[ODK_DateOfSubmission]]),"00"))</f>
        <v>2018-12</v>
      </c>
    </row>
    <row r="264" spans="1:16" x14ac:dyDescent="0.25">
      <c r="A264" s="13">
        <v>2708148</v>
      </c>
      <c r="B264" s="1"/>
      <c r="C264" s="1">
        <v>33294</v>
      </c>
      <c r="D264" s="6">
        <v>43231.902985034721</v>
      </c>
      <c r="E264" s="1">
        <v>1</v>
      </c>
      <c r="F264" s="1" t="s">
        <v>72</v>
      </c>
      <c r="G264" s="1" t="s">
        <v>93</v>
      </c>
      <c r="H264" s="1" t="s">
        <v>433</v>
      </c>
      <c r="I264" s="1" t="s">
        <v>472</v>
      </c>
      <c r="J264" s="1" t="s">
        <v>473</v>
      </c>
      <c r="K264" s="1">
        <v>36.391392000000003</v>
      </c>
      <c r="L264" s="1">
        <v>42.490565699999998</v>
      </c>
      <c r="M264" s="1">
        <v>50</v>
      </c>
      <c r="N264" s="1" t="s">
        <v>66</v>
      </c>
      <c r="O264" s="1">
        <v>50</v>
      </c>
      <c r="P264" t="str">
        <f>_xlfn.CONCAT( YEAR(TblOrigin[[#This Row],[ODK_DateOfSubmission]]), "-",TEXT( MONTH(TblOrigin[[#This Row],[ODK_DateOfSubmission]]),"00"))</f>
        <v>2018-05</v>
      </c>
    </row>
    <row r="265" spans="1:16" x14ac:dyDescent="0.25">
      <c r="A265" s="13">
        <v>2708148</v>
      </c>
      <c r="B265" s="1"/>
      <c r="C265" s="1">
        <v>33294</v>
      </c>
      <c r="D265" s="6">
        <v>43326.685361956021</v>
      </c>
      <c r="E265" s="1">
        <v>3</v>
      </c>
      <c r="F265" s="1" t="s">
        <v>72</v>
      </c>
      <c r="G265" s="1" t="s">
        <v>93</v>
      </c>
      <c r="H265" s="1" t="s">
        <v>433</v>
      </c>
      <c r="I265" s="1" t="s">
        <v>472</v>
      </c>
      <c r="J265" s="1" t="s">
        <v>473</v>
      </c>
      <c r="K265" s="1">
        <v>36.391392000000003</v>
      </c>
      <c r="L265" s="1">
        <v>42.490565699999998</v>
      </c>
      <c r="M265" s="1">
        <v>15</v>
      </c>
      <c r="N265" s="1" t="s">
        <v>66</v>
      </c>
      <c r="O265" s="1">
        <v>15</v>
      </c>
      <c r="P265" t="str">
        <f>_xlfn.CONCAT( YEAR(TblOrigin[[#This Row],[ODK_DateOfSubmission]]), "-",TEXT( MONTH(TblOrigin[[#This Row],[ODK_DateOfSubmission]]),"00"))</f>
        <v>2018-08</v>
      </c>
    </row>
    <row r="266" spans="1:16" x14ac:dyDescent="0.25">
      <c r="A266" s="13">
        <v>2708148</v>
      </c>
      <c r="B266" s="1"/>
      <c r="C266" s="1">
        <v>33294</v>
      </c>
      <c r="D266" s="6">
        <v>43358.336288391205</v>
      </c>
      <c r="E266" s="1">
        <v>4</v>
      </c>
      <c r="F266" s="1" t="s">
        <v>72</v>
      </c>
      <c r="G266" s="1" t="s">
        <v>93</v>
      </c>
      <c r="H266" s="1" t="s">
        <v>433</v>
      </c>
      <c r="I266" s="1" t="s">
        <v>472</v>
      </c>
      <c r="J266" s="1" t="s">
        <v>473</v>
      </c>
      <c r="K266" s="1">
        <v>36.391392000000003</v>
      </c>
      <c r="L266" s="1">
        <v>42.490565699999998</v>
      </c>
      <c r="M266" s="1">
        <v>30</v>
      </c>
      <c r="N266" s="1" t="s">
        <v>66</v>
      </c>
      <c r="O266" s="1">
        <v>30</v>
      </c>
      <c r="P266" t="str">
        <f>_xlfn.CONCAT( YEAR(TblOrigin[[#This Row],[ODK_DateOfSubmission]]), "-",TEXT( MONTH(TblOrigin[[#This Row],[ODK_DateOfSubmission]]),"00"))</f>
        <v>2018-09</v>
      </c>
    </row>
    <row r="267" spans="1:16" x14ac:dyDescent="0.25">
      <c r="A267" s="13">
        <v>2708148</v>
      </c>
      <c r="B267" s="1"/>
      <c r="C267" s="1">
        <v>33294</v>
      </c>
      <c r="D267" s="6">
        <v>43387.255873495371</v>
      </c>
      <c r="E267" s="1">
        <v>5</v>
      </c>
      <c r="F267" s="1" t="s">
        <v>72</v>
      </c>
      <c r="G267" s="1" t="s">
        <v>93</v>
      </c>
      <c r="H267" s="1" t="s">
        <v>433</v>
      </c>
      <c r="I267" s="1" t="s">
        <v>472</v>
      </c>
      <c r="J267" s="1" t="s">
        <v>473</v>
      </c>
      <c r="K267" s="1">
        <v>36.391392000000003</v>
      </c>
      <c r="L267" s="1">
        <v>42.490565699999998</v>
      </c>
      <c r="M267" s="1">
        <v>45</v>
      </c>
      <c r="N267" s="1" t="s">
        <v>66</v>
      </c>
      <c r="O267" s="1">
        <v>45</v>
      </c>
      <c r="P267" t="str">
        <f>_xlfn.CONCAT( YEAR(TblOrigin[[#This Row],[ODK_DateOfSubmission]]), "-",TEXT( MONTH(TblOrigin[[#This Row],[ODK_DateOfSubmission]]),"00"))</f>
        <v>2018-10</v>
      </c>
    </row>
    <row r="268" spans="1:16" x14ac:dyDescent="0.25">
      <c r="A268" s="13">
        <v>2708148</v>
      </c>
      <c r="B268" s="1"/>
      <c r="C268" s="1">
        <v>33294</v>
      </c>
      <c r="D268" s="6">
        <v>43497.879391354167</v>
      </c>
      <c r="E268" s="1">
        <v>7</v>
      </c>
      <c r="F268" s="1" t="s">
        <v>72</v>
      </c>
      <c r="G268" s="1" t="s">
        <v>93</v>
      </c>
      <c r="H268" s="1" t="s">
        <v>433</v>
      </c>
      <c r="I268" s="1" t="s">
        <v>472</v>
      </c>
      <c r="J268" s="1" t="s">
        <v>473</v>
      </c>
      <c r="K268" s="1">
        <v>36.391392000000003</v>
      </c>
      <c r="L268" s="1">
        <v>42.490565699999998</v>
      </c>
      <c r="M268" s="1">
        <v>20</v>
      </c>
      <c r="N268" s="1" t="s">
        <v>66</v>
      </c>
      <c r="O268" s="1">
        <v>20</v>
      </c>
      <c r="P268" t="str">
        <f>_xlfn.CONCAT( YEAR(TblOrigin[[#This Row],[ODK_DateOfSubmission]]), "-",TEXT( MONTH(TblOrigin[[#This Row],[ODK_DateOfSubmission]]),"00"))</f>
        <v>2019-02</v>
      </c>
    </row>
    <row r="269" spans="1:16" x14ac:dyDescent="0.25">
      <c r="A269" s="13">
        <v>2708153</v>
      </c>
      <c r="B269" s="1"/>
      <c r="C269" s="1">
        <v>33346</v>
      </c>
      <c r="D269" s="6">
        <v>43233.415891898148</v>
      </c>
      <c r="E269" s="1">
        <v>1</v>
      </c>
      <c r="F269" s="1" t="s">
        <v>72</v>
      </c>
      <c r="G269" s="1" t="s">
        <v>93</v>
      </c>
      <c r="H269" s="1" t="s">
        <v>433</v>
      </c>
      <c r="I269" s="1" t="s">
        <v>474</v>
      </c>
      <c r="J269" s="1" t="s">
        <v>475</v>
      </c>
      <c r="K269" s="1">
        <v>36.398829999999997</v>
      </c>
      <c r="L269" s="1">
        <v>42.512819999999998</v>
      </c>
      <c r="M269" s="1">
        <v>70</v>
      </c>
      <c r="N269" s="1" t="s">
        <v>66</v>
      </c>
      <c r="O269" s="1">
        <v>70</v>
      </c>
      <c r="P269" t="str">
        <f>_xlfn.CONCAT( YEAR(TblOrigin[[#This Row],[ODK_DateOfSubmission]]), "-",TEXT( MONTH(TblOrigin[[#This Row],[ODK_DateOfSubmission]]),"00"))</f>
        <v>2018-05</v>
      </c>
    </row>
    <row r="270" spans="1:16" x14ac:dyDescent="0.25">
      <c r="A270" s="13">
        <v>2708153</v>
      </c>
      <c r="B270" s="1"/>
      <c r="C270" s="1">
        <v>33346</v>
      </c>
      <c r="D270" s="6">
        <v>43326.685409988429</v>
      </c>
      <c r="E270" s="1">
        <v>3</v>
      </c>
      <c r="F270" s="1" t="s">
        <v>72</v>
      </c>
      <c r="G270" s="1" t="s">
        <v>93</v>
      </c>
      <c r="H270" s="1" t="s">
        <v>433</v>
      </c>
      <c r="I270" s="1" t="s">
        <v>474</v>
      </c>
      <c r="J270" s="1" t="s">
        <v>475</v>
      </c>
      <c r="K270" s="1">
        <v>36.398829999999997</v>
      </c>
      <c r="L270" s="1">
        <v>42.512819999999998</v>
      </c>
      <c r="M270" s="1">
        <v>10</v>
      </c>
      <c r="N270" s="1" t="s">
        <v>66</v>
      </c>
      <c r="O270" s="1">
        <v>10</v>
      </c>
      <c r="P270" t="str">
        <f>_xlfn.CONCAT( YEAR(TblOrigin[[#This Row],[ODK_DateOfSubmission]]), "-",TEXT( MONTH(TblOrigin[[#This Row],[ODK_DateOfSubmission]]),"00"))</f>
        <v>2018-08</v>
      </c>
    </row>
    <row r="271" spans="1:16" x14ac:dyDescent="0.25">
      <c r="A271" s="13">
        <v>2708153</v>
      </c>
      <c r="B271" s="1"/>
      <c r="C271" s="1">
        <v>33346</v>
      </c>
      <c r="D271" s="6">
        <v>43358.336424155095</v>
      </c>
      <c r="E271" s="1">
        <v>4</v>
      </c>
      <c r="F271" s="1" t="s">
        <v>72</v>
      </c>
      <c r="G271" s="1" t="s">
        <v>93</v>
      </c>
      <c r="H271" s="1" t="s">
        <v>433</v>
      </c>
      <c r="I271" s="1" t="s">
        <v>474</v>
      </c>
      <c r="J271" s="1" t="s">
        <v>475</v>
      </c>
      <c r="K271" s="1">
        <v>36.398829999999997</v>
      </c>
      <c r="L271" s="1">
        <v>42.512819999999998</v>
      </c>
      <c r="M271" s="1">
        <v>20</v>
      </c>
      <c r="N271" s="1" t="s">
        <v>66</v>
      </c>
      <c r="O271" s="1">
        <v>20</v>
      </c>
      <c r="P271" t="str">
        <f>_xlfn.CONCAT( YEAR(TblOrigin[[#This Row],[ODK_DateOfSubmission]]), "-",TEXT( MONTH(TblOrigin[[#This Row],[ODK_DateOfSubmission]]),"00"))</f>
        <v>2018-09</v>
      </c>
    </row>
    <row r="272" spans="1:16" x14ac:dyDescent="0.25">
      <c r="A272" s="13">
        <v>2708153</v>
      </c>
      <c r="B272" s="1"/>
      <c r="C272" s="1">
        <v>33346</v>
      </c>
      <c r="D272" s="6">
        <v>43387.255918831019</v>
      </c>
      <c r="E272" s="1">
        <v>5</v>
      </c>
      <c r="F272" s="1" t="s">
        <v>72</v>
      </c>
      <c r="G272" s="1" t="s">
        <v>93</v>
      </c>
      <c r="H272" s="1" t="s">
        <v>433</v>
      </c>
      <c r="I272" s="1" t="s">
        <v>474</v>
      </c>
      <c r="J272" s="1" t="s">
        <v>475</v>
      </c>
      <c r="K272" s="1">
        <v>36.398829999999997</v>
      </c>
      <c r="L272" s="1">
        <v>42.512819999999998</v>
      </c>
      <c r="M272" s="1">
        <v>51</v>
      </c>
      <c r="N272" s="1" t="s">
        <v>66</v>
      </c>
      <c r="O272" s="1">
        <v>51</v>
      </c>
      <c r="P272" t="str">
        <f>_xlfn.CONCAT( YEAR(TblOrigin[[#This Row],[ODK_DateOfSubmission]]), "-",TEXT( MONTH(TblOrigin[[#This Row],[ODK_DateOfSubmission]]),"00"))</f>
        <v>2018-10</v>
      </c>
    </row>
    <row r="273" spans="1:16" x14ac:dyDescent="0.25">
      <c r="A273" s="13">
        <v>2708154</v>
      </c>
      <c r="B273" s="1"/>
      <c r="C273" s="1">
        <v>33345</v>
      </c>
      <c r="D273" s="6">
        <v>43358.336386423609</v>
      </c>
      <c r="E273" s="1">
        <v>4</v>
      </c>
      <c r="F273" s="1" t="s">
        <v>72</v>
      </c>
      <c r="G273" s="1" t="s">
        <v>93</v>
      </c>
      <c r="H273" s="1" t="s">
        <v>433</v>
      </c>
      <c r="I273" s="1" t="s">
        <v>476</v>
      </c>
      <c r="J273" s="1" t="s">
        <v>477</v>
      </c>
      <c r="K273" s="1">
        <v>36.396619999999999</v>
      </c>
      <c r="L273" s="1">
        <v>42.507989999999999</v>
      </c>
      <c r="M273" s="1">
        <v>20</v>
      </c>
      <c r="N273" s="1" t="s">
        <v>66</v>
      </c>
      <c r="O273" s="1">
        <v>20</v>
      </c>
      <c r="P273" t="str">
        <f>_xlfn.CONCAT( YEAR(TblOrigin[[#This Row],[ODK_DateOfSubmission]]), "-",TEXT( MONTH(TblOrigin[[#This Row],[ODK_DateOfSubmission]]),"00"))</f>
        <v>2018-09</v>
      </c>
    </row>
    <row r="274" spans="1:16" x14ac:dyDescent="0.25">
      <c r="A274" s="13">
        <v>2708154</v>
      </c>
      <c r="B274" s="1"/>
      <c r="C274" s="1">
        <v>33345</v>
      </c>
      <c r="D274" s="6">
        <v>43387.255928391205</v>
      </c>
      <c r="E274" s="1">
        <v>5</v>
      </c>
      <c r="F274" s="1" t="s">
        <v>72</v>
      </c>
      <c r="G274" s="1" t="s">
        <v>93</v>
      </c>
      <c r="H274" s="1" t="s">
        <v>433</v>
      </c>
      <c r="I274" s="1" t="s">
        <v>476</v>
      </c>
      <c r="J274" s="1" t="s">
        <v>477</v>
      </c>
      <c r="K274" s="1">
        <v>36.396619999999999</v>
      </c>
      <c r="L274" s="1">
        <v>42.507989999999999</v>
      </c>
      <c r="M274" s="1">
        <v>12</v>
      </c>
      <c r="N274" s="1" t="s">
        <v>66</v>
      </c>
      <c r="O274" s="1">
        <v>12</v>
      </c>
      <c r="P274" t="str">
        <f>_xlfn.CONCAT( YEAR(TblOrigin[[#This Row],[ODK_DateOfSubmission]]), "-",TEXT( MONTH(TblOrigin[[#This Row],[ODK_DateOfSubmission]]),"00"))</f>
        <v>2018-10</v>
      </c>
    </row>
    <row r="275" spans="1:16" x14ac:dyDescent="0.25">
      <c r="A275" s="13">
        <v>2708154</v>
      </c>
      <c r="B275" s="1"/>
      <c r="C275" s="1">
        <v>33345</v>
      </c>
      <c r="D275" s="6">
        <v>43499.515883831016</v>
      </c>
      <c r="E275" s="1">
        <v>7</v>
      </c>
      <c r="F275" s="1" t="s">
        <v>72</v>
      </c>
      <c r="G275" s="1" t="s">
        <v>93</v>
      </c>
      <c r="H275" s="1" t="s">
        <v>433</v>
      </c>
      <c r="I275" s="1" t="s">
        <v>476</v>
      </c>
      <c r="J275" s="1" t="s">
        <v>477</v>
      </c>
      <c r="K275" s="1">
        <v>36.396619999999999</v>
      </c>
      <c r="L275" s="1">
        <v>42.507989999999999</v>
      </c>
      <c r="M275" s="1">
        <v>5</v>
      </c>
      <c r="N275" s="1" t="s">
        <v>66</v>
      </c>
      <c r="O275" s="1">
        <v>5</v>
      </c>
      <c r="P275" t="str">
        <f>_xlfn.CONCAT( YEAR(TblOrigin[[#This Row],[ODK_DateOfSubmission]]), "-",TEXT( MONTH(TblOrigin[[#This Row],[ODK_DateOfSubmission]]),"00"))</f>
        <v>2019-02</v>
      </c>
    </row>
    <row r="276" spans="1:16" x14ac:dyDescent="0.25">
      <c r="A276" s="13">
        <v>2708154</v>
      </c>
      <c r="B276" s="1"/>
      <c r="C276" s="1">
        <v>33345</v>
      </c>
      <c r="D276" s="6">
        <v>43554.960195717591</v>
      </c>
      <c r="E276" s="1">
        <v>8</v>
      </c>
      <c r="F276" s="1" t="s">
        <v>72</v>
      </c>
      <c r="G276" s="1" t="s">
        <v>93</v>
      </c>
      <c r="H276" s="1" t="s">
        <v>433</v>
      </c>
      <c r="I276" s="1" t="s">
        <v>476</v>
      </c>
      <c r="J276" s="1" t="s">
        <v>477</v>
      </c>
      <c r="K276" s="1">
        <v>36.396619999999999</v>
      </c>
      <c r="L276" s="1">
        <v>42.507989999999999</v>
      </c>
      <c r="M276" s="1">
        <v>5</v>
      </c>
      <c r="N276" s="1" t="s">
        <v>66</v>
      </c>
      <c r="O276" s="1">
        <v>5</v>
      </c>
      <c r="P276" t="str">
        <f>_xlfn.CONCAT( YEAR(TblOrigin[[#This Row],[ODK_DateOfSubmission]]), "-",TEXT( MONTH(TblOrigin[[#This Row],[ODK_DateOfSubmission]]),"00"))</f>
        <v>2019-03</v>
      </c>
    </row>
    <row r="277" spans="1:16" x14ac:dyDescent="0.25">
      <c r="A277" s="13">
        <v>2708174</v>
      </c>
      <c r="B277" s="1"/>
      <c r="C277" s="1">
        <v>33423</v>
      </c>
      <c r="D277" s="6">
        <v>43294.573847106483</v>
      </c>
      <c r="E277" s="1">
        <v>2</v>
      </c>
      <c r="F277" s="1" t="s">
        <v>72</v>
      </c>
      <c r="G277" s="1" t="s">
        <v>93</v>
      </c>
      <c r="H277" s="1" t="s">
        <v>478</v>
      </c>
      <c r="I277" s="1" t="s">
        <v>479</v>
      </c>
      <c r="J277" s="1" t="s">
        <v>480</v>
      </c>
      <c r="K277" s="1">
        <v>36.466299999999997</v>
      </c>
      <c r="L277" s="1">
        <v>42.546799999999998</v>
      </c>
      <c r="M277" s="1">
        <v>25</v>
      </c>
      <c r="N277" s="1" t="s">
        <v>66</v>
      </c>
      <c r="O277" s="1">
        <v>25</v>
      </c>
      <c r="P277" t="str">
        <f>_xlfn.CONCAT( YEAR(TblOrigin[[#This Row],[ODK_DateOfSubmission]]), "-",TEXT( MONTH(TblOrigin[[#This Row],[ODK_DateOfSubmission]]),"00"))</f>
        <v>2018-07</v>
      </c>
    </row>
    <row r="278" spans="1:16" x14ac:dyDescent="0.25">
      <c r="A278" s="13">
        <v>2708174</v>
      </c>
      <c r="B278" s="1"/>
      <c r="C278" s="1">
        <v>33423</v>
      </c>
      <c r="D278" s="6">
        <v>43325.008984108797</v>
      </c>
      <c r="E278" s="1">
        <v>3</v>
      </c>
      <c r="F278" s="1" t="s">
        <v>72</v>
      </c>
      <c r="G278" s="1" t="s">
        <v>93</v>
      </c>
      <c r="H278" s="1" t="s">
        <v>478</v>
      </c>
      <c r="I278" s="1" t="s">
        <v>479</v>
      </c>
      <c r="J278" s="1" t="s">
        <v>480</v>
      </c>
      <c r="K278" s="1">
        <v>36.466299999999997</v>
      </c>
      <c r="L278" s="1">
        <v>42.546799999999998</v>
      </c>
      <c r="M278" s="1">
        <v>5</v>
      </c>
      <c r="N278" s="1" t="s">
        <v>66</v>
      </c>
      <c r="O278" s="1">
        <v>5</v>
      </c>
      <c r="P278" t="str">
        <f>_xlfn.CONCAT( YEAR(TblOrigin[[#This Row],[ODK_DateOfSubmission]]), "-",TEXT( MONTH(TblOrigin[[#This Row],[ODK_DateOfSubmission]]),"00"))</f>
        <v>2018-08</v>
      </c>
    </row>
    <row r="279" spans="1:16" x14ac:dyDescent="0.25">
      <c r="A279" s="13">
        <v>2708174</v>
      </c>
      <c r="B279" s="1"/>
      <c r="C279" s="1">
        <v>33423</v>
      </c>
      <c r="D279" s="6">
        <v>43371.686802430559</v>
      </c>
      <c r="E279" s="1">
        <v>4</v>
      </c>
      <c r="F279" s="1" t="s">
        <v>72</v>
      </c>
      <c r="G279" s="1" t="s">
        <v>93</v>
      </c>
      <c r="H279" s="1" t="s">
        <v>478</v>
      </c>
      <c r="I279" s="1" t="s">
        <v>479</v>
      </c>
      <c r="J279" s="1" t="s">
        <v>480</v>
      </c>
      <c r="K279" s="1">
        <v>36.466299999999997</v>
      </c>
      <c r="L279" s="1">
        <v>42.546799999999998</v>
      </c>
      <c r="M279" s="1">
        <v>5</v>
      </c>
      <c r="N279" s="1" t="s">
        <v>66</v>
      </c>
      <c r="O279" s="1">
        <v>5</v>
      </c>
      <c r="P279" t="str">
        <f>_xlfn.CONCAT( YEAR(TblOrigin[[#This Row],[ODK_DateOfSubmission]]), "-",TEXT( MONTH(TblOrigin[[#This Row],[ODK_DateOfSubmission]]),"00"))</f>
        <v>2018-09</v>
      </c>
    </row>
    <row r="280" spans="1:16" x14ac:dyDescent="0.25">
      <c r="A280" s="13">
        <v>2708176</v>
      </c>
      <c r="B280" s="1"/>
      <c r="C280" s="1">
        <v>33472</v>
      </c>
      <c r="D280" s="6">
        <v>43387.757685069446</v>
      </c>
      <c r="E280" s="1">
        <v>5</v>
      </c>
      <c r="F280" s="1" t="s">
        <v>72</v>
      </c>
      <c r="G280" s="1" t="s">
        <v>93</v>
      </c>
      <c r="H280" s="1" t="s">
        <v>478</v>
      </c>
      <c r="I280" s="1" t="s">
        <v>481</v>
      </c>
      <c r="J280" s="1" t="s">
        <v>482</v>
      </c>
      <c r="K280" s="1">
        <v>36.485300000000002</v>
      </c>
      <c r="L280" s="1">
        <v>42.42</v>
      </c>
      <c r="M280" s="1">
        <v>5</v>
      </c>
      <c r="N280" s="1" t="s">
        <v>66</v>
      </c>
      <c r="O280" s="1">
        <v>5</v>
      </c>
      <c r="P280" t="str">
        <f>_xlfn.CONCAT( YEAR(TblOrigin[[#This Row],[ODK_DateOfSubmission]]), "-",TEXT( MONTH(TblOrigin[[#This Row],[ODK_DateOfSubmission]]),"00"))</f>
        <v>2018-10</v>
      </c>
    </row>
    <row r="281" spans="1:16" x14ac:dyDescent="0.25">
      <c r="A281" s="13">
        <v>2708176</v>
      </c>
      <c r="B281" s="1"/>
      <c r="C281" s="1">
        <v>33472</v>
      </c>
      <c r="D281" s="6">
        <v>43445.698374340274</v>
      </c>
      <c r="E281" s="1">
        <v>6</v>
      </c>
      <c r="F281" s="1" t="s">
        <v>72</v>
      </c>
      <c r="G281" s="1" t="s">
        <v>93</v>
      </c>
      <c r="H281" s="1" t="s">
        <v>478</v>
      </c>
      <c r="I281" s="1" t="s">
        <v>481</v>
      </c>
      <c r="J281" s="1" t="s">
        <v>482</v>
      </c>
      <c r="K281" s="1">
        <v>36.485300000000002</v>
      </c>
      <c r="L281" s="1">
        <v>42.42</v>
      </c>
      <c r="M281" s="1">
        <v>50</v>
      </c>
      <c r="N281" s="1" t="s">
        <v>66</v>
      </c>
      <c r="O281" s="1">
        <v>50</v>
      </c>
      <c r="P281" t="str">
        <f>_xlfn.CONCAT( YEAR(TblOrigin[[#This Row],[ODK_DateOfSubmission]]), "-",TEXT( MONTH(TblOrigin[[#This Row],[ODK_DateOfSubmission]]),"00"))</f>
        <v>2018-12</v>
      </c>
    </row>
    <row r="282" spans="1:16" x14ac:dyDescent="0.25">
      <c r="A282" s="13">
        <v>2708176</v>
      </c>
      <c r="B282" s="1"/>
      <c r="C282" s="1">
        <v>33472</v>
      </c>
      <c r="D282" s="6">
        <v>43551.710330324073</v>
      </c>
      <c r="E282" s="1">
        <v>8</v>
      </c>
      <c r="F282" s="1" t="s">
        <v>72</v>
      </c>
      <c r="G282" s="1" t="s">
        <v>93</v>
      </c>
      <c r="H282" s="1" t="s">
        <v>478</v>
      </c>
      <c r="I282" s="1" t="s">
        <v>481</v>
      </c>
      <c r="J282" s="1" t="s">
        <v>482</v>
      </c>
      <c r="K282" s="1">
        <v>36.485300000000002</v>
      </c>
      <c r="L282" s="1">
        <v>42.42</v>
      </c>
      <c r="M282" s="1">
        <v>10</v>
      </c>
      <c r="N282" s="1" t="s">
        <v>66</v>
      </c>
      <c r="O282" s="1">
        <v>10</v>
      </c>
      <c r="P282" t="str">
        <f>_xlfn.CONCAT( YEAR(TblOrigin[[#This Row],[ODK_DateOfSubmission]]), "-",TEXT( MONTH(TblOrigin[[#This Row],[ODK_DateOfSubmission]]),"00"))</f>
        <v>2019-03</v>
      </c>
    </row>
    <row r="283" spans="1:16" x14ac:dyDescent="0.25">
      <c r="A283" s="13">
        <v>2709003</v>
      </c>
      <c r="B283" s="1"/>
      <c r="C283" s="1">
        <v>24600</v>
      </c>
      <c r="D283" s="6">
        <v>43231.665244293981</v>
      </c>
      <c r="E283" s="1">
        <v>1</v>
      </c>
      <c r="F283" s="1" t="s">
        <v>72</v>
      </c>
      <c r="G283" s="1" t="s">
        <v>111</v>
      </c>
      <c r="H283" s="1" t="s">
        <v>483</v>
      </c>
      <c r="I283" s="1" t="s">
        <v>484</v>
      </c>
      <c r="J283" s="1" t="s">
        <v>485</v>
      </c>
      <c r="K283" s="1">
        <v>36.444421156899999</v>
      </c>
      <c r="L283" s="1">
        <v>43.098562663300001</v>
      </c>
      <c r="M283" s="1">
        <v>4</v>
      </c>
      <c r="N283" s="1" t="s">
        <v>66</v>
      </c>
      <c r="O283" s="1">
        <v>4</v>
      </c>
      <c r="P283" t="str">
        <f>_xlfn.CONCAT( YEAR(TblOrigin[[#This Row],[ODK_DateOfSubmission]]), "-",TEXT( MONTH(TblOrigin[[#This Row],[ODK_DateOfSubmission]]),"00"))</f>
        <v>2018-05</v>
      </c>
    </row>
    <row r="284" spans="1:16" x14ac:dyDescent="0.25">
      <c r="A284" s="13">
        <v>2709045</v>
      </c>
      <c r="B284" s="1"/>
      <c r="C284" s="1">
        <v>17959</v>
      </c>
      <c r="D284" s="6">
        <v>43231.651528240742</v>
      </c>
      <c r="E284" s="1">
        <v>1</v>
      </c>
      <c r="F284" s="1" t="s">
        <v>72</v>
      </c>
      <c r="G284" s="1" t="s">
        <v>111</v>
      </c>
      <c r="H284" s="1" t="s">
        <v>486</v>
      </c>
      <c r="I284" s="1" t="s">
        <v>487</v>
      </c>
      <c r="J284" s="1" t="s">
        <v>488</v>
      </c>
      <c r="K284" s="1">
        <v>36.5976809438</v>
      </c>
      <c r="L284" s="1">
        <v>43.107703527399998</v>
      </c>
      <c r="M284" s="1">
        <v>5</v>
      </c>
      <c r="N284" s="1" t="s">
        <v>102</v>
      </c>
      <c r="O284" s="1">
        <v>3</v>
      </c>
      <c r="P284" t="str">
        <f>_xlfn.CONCAT( YEAR(TblOrigin[[#This Row],[ODK_DateOfSubmission]]), "-",TEXT( MONTH(TblOrigin[[#This Row],[ODK_DateOfSubmission]]),"00"))</f>
        <v>2018-05</v>
      </c>
    </row>
    <row r="285" spans="1:16" x14ac:dyDescent="0.25">
      <c r="A285" s="13">
        <v>2709045</v>
      </c>
      <c r="B285" s="1"/>
      <c r="C285" s="1">
        <v>17959</v>
      </c>
      <c r="D285" s="6">
        <v>43231.651528240742</v>
      </c>
      <c r="E285" s="1">
        <v>1</v>
      </c>
      <c r="F285" s="1" t="s">
        <v>72</v>
      </c>
      <c r="G285" s="1" t="s">
        <v>111</v>
      </c>
      <c r="H285" s="1" t="s">
        <v>486</v>
      </c>
      <c r="I285" s="1" t="s">
        <v>487</v>
      </c>
      <c r="J285" s="1" t="s">
        <v>488</v>
      </c>
      <c r="K285" s="1">
        <v>36.5976809438</v>
      </c>
      <c r="L285" s="1">
        <v>43.107703527399998</v>
      </c>
      <c r="M285" s="1">
        <v>5</v>
      </c>
      <c r="N285" s="1" t="s">
        <v>66</v>
      </c>
      <c r="O285" s="1">
        <v>2</v>
      </c>
      <c r="P285" t="str">
        <f>_xlfn.CONCAT( YEAR(TblOrigin[[#This Row],[ODK_DateOfSubmission]]), "-",TEXT( MONTH(TblOrigin[[#This Row],[ODK_DateOfSubmission]]),"00"))</f>
        <v>2018-05</v>
      </c>
    </row>
    <row r="286" spans="1:16" x14ac:dyDescent="0.25">
      <c r="A286" s="13">
        <v>2709057</v>
      </c>
      <c r="B286" s="1"/>
      <c r="C286" s="1">
        <v>17941</v>
      </c>
      <c r="D286" s="6">
        <v>43231.655391319444</v>
      </c>
      <c r="E286" s="1">
        <v>1</v>
      </c>
      <c r="F286" s="1" t="s">
        <v>72</v>
      </c>
      <c r="G286" s="1" t="s">
        <v>111</v>
      </c>
      <c r="H286" s="1" t="s">
        <v>483</v>
      </c>
      <c r="I286" s="1" t="s">
        <v>489</v>
      </c>
      <c r="J286" s="1" t="s">
        <v>490</v>
      </c>
      <c r="K286" s="1">
        <v>36.487360602899997</v>
      </c>
      <c r="L286" s="1">
        <v>43.117702640799997</v>
      </c>
      <c r="M286" s="1">
        <v>2</v>
      </c>
      <c r="N286" s="1" t="s">
        <v>78</v>
      </c>
      <c r="O286" s="1">
        <v>1</v>
      </c>
      <c r="P286" t="str">
        <f>_xlfn.CONCAT( YEAR(TblOrigin[[#This Row],[ODK_DateOfSubmission]]), "-",TEXT( MONTH(TblOrigin[[#This Row],[ODK_DateOfSubmission]]),"00"))</f>
        <v>2018-05</v>
      </c>
    </row>
    <row r="287" spans="1:16" x14ac:dyDescent="0.25">
      <c r="A287" s="13">
        <v>2709057</v>
      </c>
      <c r="B287" s="1"/>
      <c r="C287" s="1">
        <v>17941</v>
      </c>
      <c r="D287" s="6">
        <v>43231.655391319444</v>
      </c>
      <c r="E287" s="1">
        <v>1</v>
      </c>
      <c r="F287" s="1" t="s">
        <v>72</v>
      </c>
      <c r="G287" s="1" t="s">
        <v>111</v>
      </c>
      <c r="H287" s="1" t="s">
        <v>483</v>
      </c>
      <c r="I287" s="1" t="s">
        <v>489</v>
      </c>
      <c r="J287" s="1" t="s">
        <v>490</v>
      </c>
      <c r="K287" s="1">
        <v>36.487360602899997</v>
      </c>
      <c r="L287" s="1">
        <v>43.117702640799997</v>
      </c>
      <c r="M287" s="1">
        <v>2</v>
      </c>
      <c r="N287" s="1" t="s">
        <v>66</v>
      </c>
      <c r="O287" s="1">
        <v>1</v>
      </c>
      <c r="P287" t="str">
        <f>_xlfn.CONCAT( YEAR(TblOrigin[[#This Row],[ODK_DateOfSubmission]]), "-",TEXT( MONTH(TblOrigin[[#This Row],[ODK_DateOfSubmission]]),"00"))</f>
        <v>2018-05</v>
      </c>
    </row>
    <row r="288" spans="1:16" x14ac:dyDescent="0.25">
      <c r="A288" s="13">
        <v>2709072</v>
      </c>
      <c r="B288" s="1"/>
      <c r="C288" s="1">
        <v>33222</v>
      </c>
      <c r="D288" s="6">
        <v>43246.652921793982</v>
      </c>
      <c r="E288" s="1">
        <v>1</v>
      </c>
      <c r="F288" s="1" t="s">
        <v>72</v>
      </c>
      <c r="G288" s="1" t="s">
        <v>111</v>
      </c>
      <c r="H288" s="1" t="s">
        <v>491</v>
      </c>
      <c r="I288" s="1" t="s">
        <v>492</v>
      </c>
      <c r="J288" s="1" t="s">
        <v>493</v>
      </c>
      <c r="K288" s="1">
        <v>36.505302</v>
      </c>
      <c r="L288" s="1">
        <v>42.802909</v>
      </c>
      <c r="M288" s="1">
        <v>2</v>
      </c>
      <c r="N288" s="1" t="s">
        <v>66</v>
      </c>
      <c r="O288" s="1">
        <v>2</v>
      </c>
      <c r="P288" t="str">
        <f>_xlfn.CONCAT( YEAR(TblOrigin[[#This Row],[ODK_DateOfSubmission]]), "-",TEXT( MONTH(TblOrigin[[#This Row],[ODK_DateOfSubmission]]),"00"))</f>
        <v>2018-05</v>
      </c>
    </row>
    <row r="289" spans="1:16" x14ac:dyDescent="0.25">
      <c r="A289" s="13">
        <v>2802003</v>
      </c>
      <c r="B289" s="1"/>
      <c r="C289" s="1">
        <v>23300</v>
      </c>
      <c r="D289" s="6">
        <v>43307.991496099537</v>
      </c>
      <c r="E289" s="1">
        <v>2</v>
      </c>
      <c r="F289" s="1" t="s">
        <v>84</v>
      </c>
      <c r="G289" s="1" t="s">
        <v>178</v>
      </c>
      <c r="H289" s="1" t="s">
        <v>494</v>
      </c>
      <c r="I289" s="1" t="s">
        <v>495</v>
      </c>
      <c r="J289" s="1" t="s">
        <v>496</v>
      </c>
      <c r="K289" s="1">
        <v>35.439460342700002</v>
      </c>
      <c r="L289" s="1">
        <v>43.221402056499997</v>
      </c>
      <c r="M289" s="1">
        <v>1</v>
      </c>
      <c r="N289" s="1" t="s">
        <v>66</v>
      </c>
      <c r="O289" s="1">
        <v>1</v>
      </c>
      <c r="P289" t="str">
        <f>_xlfn.CONCAT( YEAR(TblOrigin[[#This Row],[ODK_DateOfSubmission]]), "-",TEXT( MONTH(TblOrigin[[#This Row],[ODK_DateOfSubmission]]),"00"))</f>
        <v>2018-07</v>
      </c>
    </row>
    <row r="290" spans="1:16" x14ac:dyDescent="0.25">
      <c r="A290" s="13">
        <v>2802007</v>
      </c>
      <c r="B290" s="1"/>
      <c r="C290" s="1">
        <v>21005</v>
      </c>
      <c r="D290" s="6">
        <v>43258.489341516201</v>
      </c>
      <c r="E290" s="1">
        <v>1</v>
      </c>
      <c r="F290" s="1" t="s">
        <v>84</v>
      </c>
      <c r="G290" s="1" t="s">
        <v>178</v>
      </c>
      <c r="H290" s="1" t="s">
        <v>494</v>
      </c>
      <c r="I290" s="1" t="s">
        <v>497</v>
      </c>
      <c r="J290" s="1" t="s">
        <v>498</v>
      </c>
      <c r="K290" s="1">
        <v>35.492468420400002</v>
      </c>
      <c r="L290" s="1">
        <v>43.238031752399998</v>
      </c>
      <c r="M290" s="1">
        <v>3</v>
      </c>
      <c r="N290" s="1" t="s">
        <v>78</v>
      </c>
      <c r="O290" s="1">
        <v>1</v>
      </c>
      <c r="P290" t="str">
        <f>_xlfn.CONCAT( YEAR(TblOrigin[[#This Row],[ODK_DateOfSubmission]]), "-",TEXT( MONTH(TblOrigin[[#This Row],[ODK_DateOfSubmission]]),"00"))</f>
        <v>2018-06</v>
      </c>
    </row>
    <row r="291" spans="1:16" x14ac:dyDescent="0.25">
      <c r="A291" s="13">
        <v>2802007</v>
      </c>
      <c r="B291" s="1"/>
      <c r="C291" s="1">
        <v>21005</v>
      </c>
      <c r="D291" s="6">
        <v>43258.489341516201</v>
      </c>
      <c r="E291" s="1">
        <v>1</v>
      </c>
      <c r="F291" s="1" t="s">
        <v>84</v>
      </c>
      <c r="G291" s="1" t="s">
        <v>178</v>
      </c>
      <c r="H291" s="1" t="s">
        <v>494</v>
      </c>
      <c r="I291" s="1" t="s">
        <v>497</v>
      </c>
      <c r="J291" s="1" t="s">
        <v>498</v>
      </c>
      <c r="K291" s="1">
        <v>35.492468420400002</v>
      </c>
      <c r="L291" s="1">
        <v>43.238031752399998</v>
      </c>
      <c r="M291" s="1">
        <v>3</v>
      </c>
      <c r="N291" s="1" t="s">
        <v>66</v>
      </c>
      <c r="O291" s="1">
        <v>2</v>
      </c>
      <c r="P291" t="str">
        <f>_xlfn.CONCAT( YEAR(TblOrigin[[#This Row],[ODK_DateOfSubmission]]), "-",TEXT( MONTH(TblOrigin[[#This Row],[ODK_DateOfSubmission]]),"00"))</f>
        <v>2018-06</v>
      </c>
    </row>
    <row r="292" spans="1:16" x14ac:dyDescent="0.25">
      <c r="A292" s="13">
        <v>2802007</v>
      </c>
      <c r="B292" s="1"/>
      <c r="C292" s="1">
        <v>21005</v>
      </c>
      <c r="D292" s="6">
        <v>43309.922640358796</v>
      </c>
      <c r="E292" s="1">
        <v>2</v>
      </c>
      <c r="F292" s="1" t="s">
        <v>84</v>
      </c>
      <c r="G292" s="1" t="s">
        <v>178</v>
      </c>
      <c r="H292" s="1" t="s">
        <v>494</v>
      </c>
      <c r="I292" s="1" t="s">
        <v>497</v>
      </c>
      <c r="J292" s="1" t="s">
        <v>498</v>
      </c>
      <c r="K292" s="1">
        <v>35.492468420400002</v>
      </c>
      <c r="L292" s="1">
        <v>43.238031752399998</v>
      </c>
      <c r="M292" s="1">
        <v>8</v>
      </c>
      <c r="N292" s="1" t="s">
        <v>78</v>
      </c>
      <c r="O292" s="1">
        <v>1</v>
      </c>
      <c r="P292" t="str">
        <f>_xlfn.CONCAT( YEAR(TblOrigin[[#This Row],[ODK_DateOfSubmission]]), "-",TEXT( MONTH(TblOrigin[[#This Row],[ODK_DateOfSubmission]]),"00"))</f>
        <v>2018-07</v>
      </c>
    </row>
    <row r="293" spans="1:16" x14ac:dyDescent="0.25">
      <c r="A293" s="13">
        <v>2802007</v>
      </c>
      <c r="B293" s="1"/>
      <c r="C293" s="1">
        <v>21005</v>
      </c>
      <c r="D293" s="6">
        <v>43309.922640358796</v>
      </c>
      <c r="E293" s="1">
        <v>2</v>
      </c>
      <c r="F293" s="1" t="s">
        <v>84</v>
      </c>
      <c r="G293" s="1" t="s">
        <v>178</v>
      </c>
      <c r="H293" s="1" t="s">
        <v>494</v>
      </c>
      <c r="I293" s="1" t="s">
        <v>497</v>
      </c>
      <c r="J293" s="1" t="s">
        <v>498</v>
      </c>
      <c r="K293" s="1">
        <v>35.492468420400002</v>
      </c>
      <c r="L293" s="1">
        <v>43.238031752399998</v>
      </c>
      <c r="M293" s="1">
        <v>8</v>
      </c>
      <c r="N293" s="1" t="s">
        <v>66</v>
      </c>
      <c r="O293" s="1">
        <v>7</v>
      </c>
      <c r="P293" t="str">
        <f>_xlfn.CONCAT( YEAR(TblOrigin[[#This Row],[ODK_DateOfSubmission]]), "-",TEXT( MONTH(TblOrigin[[#This Row],[ODK_DateOfSubmission]]),"00"))</f>
        <v>2018-07</v>
      </c>
    </row>
    <row r="294" spans="1:16" x14ac:dyDescent="0.25">
      <c r="A294" s="13">
        <v>2802013</v>
      </c>
      <c r="B294" s="1"/>
      <c r="C294" s="1">
        <v>20395</v>
      </c>
      <c r="D294" s="6">
        <v>43258.493215162038</v>
      </c>
      <c r="E294" s="1">
        <v>1</v>
      </c>
      <c r="F294" s="1" t="s">
        <v>84</v>
      </c>
      <c r="G294" s="1" t="s">
        <v>178</v>
      </c>
      <c r="H294" s="1" t="s">
        <v>494</v>
      </c>
      <c r="I294" s="1" t="s">
        <v>499</v>
      </c>
      <c r="J294" s="1" t="s">
        <v>500</v>
      </c>
      <c r="K294" s="1">
        <v>35.5443241121</v>
      </c>
      <c r="L294" s="1">
        <v>43.225557385000002</v>
      </c>
      <c r="M294" s="1">
        <v>2</v>
      </c>
      <c r="N294" s="1" t="s">
        <v>66</v>
      </c>
      <c r="O294" s="1">
        <v>2</v>
      </c>
      <c r="P294" t="str">
        <f>_xlfn.CONCAT( YEAR(TblOrigin[[#This Row],[ODK_DateOfSubmission]]), "-",TEXT( MONTH(TblOrigin[[#This Row],[ODK_DateOfSubmission]]),"00"))</f>
        <v>2018-06</v>
      </c>
    </row>
    <row r="295" spans="1:16" x14ac:dyDescent="0.25">
      <c r="A295" s="13">
        <v>2802013</v>
      </c>
      <c r="B295" s="1"/>
      <c r="C295" s="1">
        <v>20395</v>
      </c>
      <c r="D295" s="6">
        <v>43309.906844872683</v>
      </c>
      <c r="E295" s="1">
        <v>2</v>
      </c>
      <c r="F295" s="1" t="s">
        <v>84</v>
      </c>
      <c r="G295" s="1" t="s">
        <v>178</v>
      </c>
      <c r="H295" s="1" t="s">
        <v>494</v>
      </c>
      <c r="I295" s="1" t="s">
        <v>499</v>
      </c>
      <c r="J295" s="1" t="s">
        <v>500</v>
      </c>
      <c r="K295" s="1">
        <v>35.5443241121</v>
      </c>
      <c r="L295" s="1">
        <v>43.225557385000002</v>
      </c>
      <c r="M295" s="1">
        <v>5</v>
      </c>
      <c r="N295" s="1" t="s">
        <v>66</v>
      </c>
      <c r="O295" s="1">
        <v>5</v>
      </c>
      <c r="P295" t="str">
        <f>_xlfn.CONCAT( YEAR(TblOrigin[[#This Row],[ODK_DateOfSubmission]]), "-",TEXT( MONTH(TblOrigin[[#This Row],[ODK_DateOfSubmission]]),"00"))</f>
        <v>2018-07</v>
      </c>
    </row>
    <row r="296" spans="1:16" x14ac:dyDescent="0.25">
      <c r="A296" s="13">
        <v>2802015</v>
      </c>
      <c r="B296" s="1"/>
      <c r="C296" s="1">
        <v>21004</v>
      </c>
      <c r="D296" s="6">
        <v>43258.485623182867</v>
      </c>
      <c r="E296" s="1">
        <v>1</v>
      </c>
      <c r="F296" s="1" t="s">
        <v>84</v>
      </c>
      <c r="G296" s="1" t="s">
        <v>178</v>
      </c>
      <c r="H296" s="1" t="s">
        <v>494</v>
      </c>
      <c r="I296" s="1" t="s">
        <v>247</v>
      </c>
      <c r="J296" s="1" t="s">
        <v>248</v>
      </c>
      <c r="K296" s="1">
        <v>35.515882680200001</v>
      </c>
      <c r="L296" s="1">
        <v>43.234802205100003</v>
      </c>
      <c r="M296" s="1">
        <v>4</v>
      </c>
      <c r="N296" s="1" t="s">
        <v>66</v>
      </c>
      <c r="O296" s="1">
        <v>4</v>
      </c>
      <c r="P296" t="str">
        <f>_xlfn.CONCAT( YEAR(TblOrigin[[#This Row],[ODK_DateOfSubmission]]), "-",TEXT( MONTH(TblOrigin[[#This Row],[ODK_DateOfSubmission]]),"00"))</f>
        <v>2018-06</v>
      </c>
    </row>
    <row r="297" spans="1:16" x14ac:dyDescent="0.25">
      <c r="A297" s="13">
        <v>2802015</v>
      </c>
      <c r="B297" s="1"/>
      <c r="C297" s="1">
        <v>21004</v>
      </c>
      <c r="D297" s="6">
        <v>43309.911819247682</v>
      </c>
      <c r="E297" s="1">
        <v>2</v>
      </c>
      <c r="F297" s="1" t="s">
        <v>84</v>
      </c>
      <c r="G297" s="1" t="s">
        <v>178</v>
      </c>
      <c r="H297" s="1" t="s">
        <v>494</v>
      </c>
      <c r="I297" s="1" t="s">
        <v>247</v>
      </c>
      <c r="J297" s="1" t="s">
        <v>248</v>
      </c>
      <c r="K297" s="1">
        <v>35.515882680200001</v>
      </c>
      <c r="L297" s="1">
        <v>43.234802205100003</v>
      </c>
      <c r="M297" s="1">
        <v>3</v>
      </c>
      <c r="N297" s="1" t="s">
        <v>66</v>
      </c>
      <c r="O297" s="1">
        <v>3</v>
      </c>
      <c r="P297" t="str">
        <f>_xlfn.CONCAT( YEAR(TblOrigin[[#This Row],[ODK_DateOfSubmission]]), "-",TEXT( MONTH(TblOrigin[[#This Row],[ODK_DateOfSubmission]]),"00"))</f>
        <v>2018-07</v>
      </c>
    </row>
    <row r="298" spans="1:16" x14ac:dyDescent="0.25">
      <c r="A298" s="13">
        <v>2802016</v>
      </c>
      <c r="B298" s="1"/>
      <c r="C298" s="1">
        <v>24210</v>
      </c>
      <c r="D298" s="6">
        <v>43258.482520914353</v>
      </c>
      <c r="E298" s="1">
        <v>1</v>
      </c>
      <c r="F298" s="1" t="s">
        <v>84</v>
      </c>
      <c r="G298" s="1" t="s">
        <v>178</v>
      </c>
      <c r="H298" s="1" t="s">
        <v>494</v>
      </c>
      <c r="I298" s="1" t="s">
        <v>501</v>
      </c>
      <c r="J298" s="1" t="s">
        <v>502</v>
      </c>
      <c r="K298" s="1">
        <v>35.522968028699999</v>
      </c>
      <c r="L298" s="1">
        <v>43.234376739699997</v>
      </c>
      <c r="M298" s="1">
        <v>5</v>
      </c>
      <c r="N298" s="1" t="s">
        <v>66</v>
      </c>
      <c r="O298" s="1">
        <v>5</v>
      </c>
      <c r="P298" t="str">
        <f>_xlfn.CONCAT( YEAR(TblOrigin[[#This Row],[ODK_DateOfSubmission]]), "-",TEXT( MONTH(TblOrigin[[#This Row],[ODK_DateOfSubmission]]),"00"))</f>
        <v>2018-06</v>
      </c>
    </row>
    <row r="299" spans="1:16" x14ac:dyDescent="0.25">
      <c r="A299" s="13">
        <v>2802016</v>
      </c>
      <c r="B299" s="1"/>
      <c r="C299" s="1">
        <v>24210</v>
      </c>
      <c r="D299" s="6">
        <v>43309.906817395837</v>
      </c>
      <c r="E299" s="1">
        <v>2</v>
      </c>
      <c r="F299" s="1" t="s">
        <v>84</v>
      </c>
      <c r="G299" s="1" t="s">
        <v>178</v>
      </c>
      <c r="H299" s="1" t="s">
        <v>494</v>
      </c>
      <c r="I299" s="1" t="s">
        <v>501</v>
      </c>
      <c r="J299" s="1" t="s">
        <v>502</v>
      </c>
      <c r="K299" s="1">
        <v>35.522968028699999</v>
      </c>
      <c r="L299" s="1">
        <v>43.234376739699997</v>
      </c>
      <c r="M299" s="1">
        <v>4</v>
      </c>
      <c r="N299" s="1" t="s">
        <v>66</v>
      </c>
      <c r="O299" s="1">
        <v>4</v>
      </c>
      <c r="P299" t="str">
        <f>_xlfn.CONCAT( YEAR(TblOrigin[[#This Row],[ODK_DateOfSubmission]]), "-",TEXT( MONTH(TblOrigin[[#This Row],[ODK_DateOfSubmission]]),"00"))</f>
        <v>2018-07</v>
      </c>
    </row>
    <row r="300" spans="1:16" x14ac:dyDescent="0.25">
      <c r="A300" s="13">
        <v>2802016</v>
      </c>
      <c r="B300" s="1"/>
      <c r="C300" s="1">
        <v>24210</v>
      </c>
      <c r="D300" s="6">
        <v>43486.918639201387</v>
      </c>
      <c r="E300" s="1">
        <v>7</v>
      </c>
      <c r="F300" s="1" t="s">
        <v>84</v>
      </c>
      <c r="G300" s="1" t="s">
        <v>178</v>
      </c>
      <c r="H300" s="1" t="s">
        <v>494</v>
      </c>
      <c r="I300" s="1" t="s">
        <v>501</v>
      </c>
      <c r="J300" s="1" t="s">
        <v>502</v>
      </c>
      <c r="K300" s="1">
        <v>35.522968028699999</v>
      </c>
      <c r="L300" s="1">
        <v>43.234376739699997</v>
      </c>
      <c r="M300" s="1">
        <v>3</v>
      </c>
      <c r="N300" s="1" t="s">
        <v>66</v>
      </c>
      <c r="O300" s="1">
        <v>3</v>
      </c>
      <c r="P300" t="str">
        <f>_xlfn.CONCAT( YEAR(TblOrigin[[#This Row],[ODK_DateOfSubmission]]), "-",TEXT( MONTH(TblOrigin[[#This Row],[ODK_DateOfSubmission]]),"00"))</f>
        <v>2019-01</v>
      </c>
    </row>
    <row r="301" spans="1:16" x14ac:dyDescent="0.25">
      <c r="A301" s="13">
        <v>2802028</v>
      </c>
      <c r="B301" s="1"/>
      <c r="C301" s="1">
        <v>21006</v>
      </c>
      <c r="D301" s="6">
        <v>43258.496209108795</v>
      </c>
      <c r="E301" s="1">
        <v>1</v>
      </c>
      <c r="F301" s="1" t="s">
        <v>84</v>
      </c>
      <c r="G301" s="1" t="s">
        <v>178</v>
      </c>
      <c r="H301" s="1" t="s">
        <v>494</v>
      </c>
      <c r="I301" s="1" t="s">
        <v>503</v>
      </c>
      <c r="J301" s="1" t="s">
        <v>504</v>
      </c>
      <c r="K301" s="1">
        <v>35.510917827500002</v>
      </c>
      <c r="L301" s="1">
        <v>43.235178636400001</v>
      </c>
      <c r="M301" s="1">
        <v>2</v>
      </c>
      <c r="N301" s="1" t="s">
        <v>66</v>
      </c>
      <c r="O301" s="1">
        <v>2</v>
      </c>
      <c r="P301" t="str">
        <f>_xlfn.CONCAT( YEAR(TblOrigin[[#This Row],[ODK_DateOfSubmission]]), "-",TEXT( MONTH(TblOrigin[[#This Row],[ODK_DateOfSubmission]]),"00"))</f>
        <v>2018-06</v>
      </c>
    </row>
    <row r="302" spans="1:16" x14ac:dyDescent="0.25">
      <c r="A302" s="13">
        <v>2802028</v>
      </c>
      <c r="B302" s="1"/>
      <c r="C302" s="1">
        <v>21006</v>
      </c>
      <c r="D302" s="6">
        <v>43309.926921030092</v>
      </c>
      <c r="E302" s="1">
        <v>2</v>
      </c>
      <c r="F302" s="1" t="s">
        <v>84</v>
      </c>
      <c r="G302" s="1" t="s">
        <v>178</v>
      </c>
      <c r="H302" s="1" t="s">
        <v>494</v>
      </c>
      <c r="I302" s="1" t="s">
        <v>503</v>
      </c>
      <c r="J302" s="1" t="s">
        <v>504</v>
      </c>
      <c r="K302" s="1">
        <v>35.510917827500002</v>
      </c>
      <c r="L302" s="1">
        <v>43.235178636400001</v>
      </c>
      <c r="M302" s="1">
        <v>4</v>
      </c>
      <c r="N302" s="1" t="s">
        <v>66</v>
      </c>
      <c r="O302" s="1">
        <v>4</v>
      </c>
      <c r="P302" t="str">
        <f>_xlfn.CONCAT( YEAR(TblOrigin[[#This Row],[ODK_DateOfSubmission]]), "-",TEXT( MONTH(TblOrigin[[#This Row],[ODK_DateOfSubmission]]),"00"))</f>
        <v>2018-07</v>
      </c>
    </row>
    <row r="303" spans="1:16" x14ac:dyDescent="0.25">
      <c r="A303" s="13">
        <v>2802032</v>
      </c>
      <c r="B303" s="1"/>
      <c r="C303" s="1">
        <v>29650</v>
      </c>
      <c r="D303" s="6">
        <v>43256.709478391203</v>
      </c>
      <c r="E303" s="1">
        <v>1</v>
      </c>
      <c r="F303" s="1" t="s">
        <v>84</v>
      </c>
      <c r="G303" s="1" t="s">
        <v>178</v>
      </c>
      <c r="H303" s="1" t="s">
        <v>494</v>
      </c>
      <c r="I303" s="1" t="s">
        <v>505</v>
      </c>
      <c r="J303" s="1" t="s">
        <v>506</v>
      </c>
      <c r="K303" s="1">
        <v>35.594491143699997</v>
      </c>
      <c r="L303" s="1">
        <v>43.241982059599998</v>
      </c>
      <c r="M303" s="1">
        <v>2</v>
      </c>
      <c r="N303" s="1" t="s">
        <v>66</v>
      </c>
      <c r="O303" s="1">
        <v>2</v>
      </c>
      <c r="P303" t="str">
        <f>_xlfn.CONCAT( YEAR(TblOrigin[[#This Row],[ODK_DateOfSubmission]]), "-",TEXT( MONTH(TblOrigin[[#This Row],[ODK_DateOfSubmission]]),"00"))</f>
        <v>2018-06</v>
      </c>
    </row>
    <row r="304" spans="1:16" x14ac:dyDescent="0.25">
      <c r="A304" s="13">
        <v>2802032</v>
      </c>
      <c r="B304" s="1"/>
      <c r="C304" s="1">
        <v>29650</v>
      </c>
      <c r="D304" s="6">
        <v>43303.96392415509</v>
      </c>
      <c r="E304" s="1">
        <v>2</v>
      </c>
      <c r="F304" s="1" t="s">
        <v>84</v>
      </c>
      <c r="G304" s="1" t="s">
        <v>178</v>
      </c>
      <c r="H304" s="1" t="s">
        <v>494</v>
      </c>
      <c r="I304" s="1" t="s">
        <v>505</v>
      </c>
      <c r="J304" s="1" t="s">
        <v>506</v>
      </c>
      <c r="K304" s="1">
        <v>35.594491143699997</v>
      </c>
      <c r="L304" s="1">
        <v>43.241982059599998</v>
      </c>
      <c r="M304" s="1">
        <v>2</v>
      </c>
      <c r="N304" s="1" t="s">
        <v>66</v>
      </c>
      <c r="O304" s="1">
        <v>2</v>
      </c>
      <c r="P304" t="str">
        <f>_xlfn.CONCAT( YEAR(TblOrigin[[#This Row],[ODK_DateOfSubmission]]), "-",TEXT( MONTH(TblOrigin[[#This Row],[ODK_DateOfSubmission]]),"00"))</f>
        <v>2018-07</v>
      </c>
    </row>
    <row r="305" spans="1:16" x14ac:dyDescent="0.25">
      <c r="A305" s="13">
        <v>2802034</v>
      </c>
      <c r="B305" s="1"/>
      <c r="C305" s="1">
        <v>21955</v>
      </c>
      <c r="D305" s="6">
        <v>43309.936908645832</v>
      </c>
      <c r="E305" s="1">
        <v>2</v>
      </c>
      <c r="F305" s="1" t="s">
        <v>84</v>
      </c>
      <c r="G305" s="1" t="s">
        <v>178</v>
      </c>
      <c r="H305" s="1" t="s">
        <v>494</v>
      </c>
      <c r="I305" s="1" t="s">
        <v>507</v>
      </c>
      <c r="J305" s="1" t="s">
        <v>508</v>
      </c>
      <c r="K305" s="1">
        <v>35.486099598899997</v>
      </c>
      <c r="L305" s="1">
        <v>43.237260114400001</v>
      </c>
      <c r="M305" s="1">
        <v>2</v>
      </c>
      <c r="N305" s="1" t="s">
        <v>78</v>
      </c>
      <c r="O305" s="1">
        <v>1</v>
      </c>
      <c r="P305" t="str">
        <f>_xlfn.CONCAT( YEAR(TblOrigin[[#This Row],[ODK_DateOfSubmission]]), "-",TEXT( MONTH(TblOrigin[[#This Row],[ODK_DateOfSubmission]]),"00"))</f>
        <v>2018-07</v>
      </c>
    </row>
    <row r="306" spans="1:16" x14ac:dyDescent="0.25">
      <c r="A306" s="13">
        <v>2802034</v>
      </c>
      <c r="B306" s="1"/>
      <c r="C306" s="1">
        <v>21955</v>
      </c>
      <c r="D306" s="6">
        <v>43309.936908645832</v>
      </c>
      <c r="E306" s="1">
        <v>2</v>
      </c>
      <c r="F306" s="1" t="s">
        <v>84</v>
      </c>
      <c r="G306" s="1" t="s">
        <v>178</v>
      </c>
      <c r="H306" s="1" t="s">
        <v>494</v>
      </c>
      <c r="I306" s="1" t="s">
        <v>507</v>
      </c>
      <c r="J306" s="1" t="s">
        <v>508</v>
      </c>
      <c r="K306" s="1">
        <v>35.486099598899997</v>
      </c>
      <c r="L306" s="1">
        <v>43.237260114400001</v>
      </c>
      <c r="M306" s="1">
        <v>2</v>
      </c>
      <c r="N306" s="1" t="s">
        <v>66</v>
      </c>
      <c r="O306" s="1">
        <v>1</v>
      </c>
      <c r="P306" t="str">
        <f>_xlfn.CONCAT( YEAR(TblOrigin[[#This Row],[ODK_DateOfSubmission]]), "-",TEXT( MONTH(TblOrigin[[#This Row],[ODK_DateOfSubmission]]),"00"))</f>
        <v>2018-07</v>
      </c>
    </row>
    <row r="307" spans="1:16" x14ac:dyDescent="0.25">
      <c r="A307" s="13">
        <v>2802038</v>
      </c>
      <c r="B307" s="1"/>
      <c r="C307" s="1">
        <v>29655</v>
      </c>
      <c r="D307" s="6">
        <v>43258.482541666664</v>
      </c>
      <c r="E307" s="1">
        <v>1</v>
      </c>
      <c r="F307" s="1" t="s">
        <v>84</v>
      </c>
      <c r="G307" s="1" t="s">
        <v>178</v>
      </c>
      <c r="H307" s="1" t="s">
        <v>494</v>
      </c>
      <c r="I307" s="1" t="s">
        <v>509</v>
      </c>
      <c r="J307" s="1" t="s">
        <v>510</v>
      </c>
      <c r="K307" s="1">
        <v>35.526890256400002</v>
      </c>
      <c r="L307" s="1">
        <v>43.228306314000001</v>
      </c>
      <c r="M307" s="1">
        <v>3</v>
      </c>
      <c r="N307" s="1" t="s">
        <v>66</v>
      </c>
      <c r="O307" s="1">
        <v>3</v>
      </c>
      <c r="P307" t="str">
        <f>_xlfn.CONCAT( YEAR(TblOrigin[[#This Row],[ODK_DateOfSubmission]]), "-",TEXT( MONTH(TblOrigin[[#This Row],[ODK_DateOfSubmission]]),"00"))</f>
        <v>2018-06</v>
      </c>
    </row>
    <row r="308" spans="1:16" x14ac:dyDescent="0.25">
      <c r="A308" s="13">
        <v>2802041</v>
      </c>
      <c r="B308" s="1"/>
      <c r="C308" s="1">
        <v>29652</v>
      </c>
      <c r="D308" s="6">
        <v>43303.968142210651</v>
      </c>
      <c r="E308" s="1">
        <v>2</v>
      </c>
      <c r="F308" s="1" t="s">
        <v>84</v>
      </c>
      <c r="G308" s="1" t="s">
        <v>178</v>
      </c>
      <c r="H308" s="1" t="s">
        <v>494</v>
      </c>
      <c r="I308" s="1" t="s">
        <v>511</v>
      </c>
      <c r="J308" s="1" t="s">
        <v>442</v>
      </c>
      <c r="K308" s="1">
        <v>35.495645358300003</v>
      </c>
      <c r="L308" s="1">
        <v>43.241441870700001</v>
      </c>
      <c r="M308" s="1">
        <v>1</v>
      </c>
      <c r="N308" s="1" t="s">
        <v>66</v>
      </c>
      <c r="O308" s="1">
        <v>1</v>
      </c>
      <c r="P308" t="str">
        <f>_xlfn.CONCAT( YEAR(TblOrigin[[#This Row],[ODK_DateOfSubmission]]), "-",TEXT( MONTH(TblOrigin[[#This Row],[ODK_DateOfSubmission]]),"00"))</f>
        <v>2018-07</v>
      </c>
    </row>
    <row r="309" spans="1:16" x14ac:dyDescent="0.25">
      <c r="A309" s="13">
        <v>2802045</v>
      </c>
      <c r="B309" s="1"/>
      <c r="C309" s="1">
        <v>20517</v>
      </c>
      <c r="D309" s="6">
        <v>43302.058190127318</v>
      </c>
      <c r="E309" s="1">
        <v>2</v>
      </c>
      <c r="F309" s="1" t="s">
        <v>84</v>
      </c>
      <c r="G309" s="1" t="s">
        <v>178</v>
      </c>
      <c r="H309" s="1" t="s">
        <v>494</v>
      </c>
      <c r="I309" s="1" t="s">
        <v>512</v>
      </c>
      <c r="J309" s="1" t="s">
        <v>513</v>
      </c>
      <c r="K309" s="1">
        <v>35.257086999999999</v>
      </c>
      <c r="L309" s="1">
        <v>43.226284</v>
      </c>
      <c r="M309" s="1">
        <v>1</v>
      </c>
      <c r="N309" s="1" t="s">
        <v>66</v>
      </c>
      <c r="O309" s="1">
        <v>1</v>
      </c>
      <c r="P309" t="str">
        <f>_xlfn.CONCAT( YEAR(TblOrigin[[#This Row],[ODK_DateOfSubmission]]), "-",TEXT( MONTH(TblOrigin[[#This Row],[ODK_DateOfSubmission]]),"00"))</f>
        <v>2018-07</v>
      </c>
    </row>
    <row r="310" spans="1:16" x14ac:dyDescent="0.25">
      <c r="A310" s="13">
        <v>2802047</v>
      </c>
      <c r="B310" s="1"/>
      <c r="C310" s="1">
        <v>33122</v>
      </c>
      <c r="D310" s="6">
        <v>43257.883366666669</v>
      </c>
      <c r="E310" s="1">
        <v>1</v>
      </c>
      <c r="F310" s="1" t="s">
        <v>84</v>
      </c>
      <c r="G310" s="1" t="s">
        <v>178</v>
      </c>
      <c r="H310" s="1" t="s">
        <v>494</v>
      </c>
      <c r="I310" s="1" t="s">
        <v>514</v>
      </c>
      <c r="J310" s="1" t="s">
        <v>515</v>
      </c>
      <c r="K310" s="1">
        <v>35.443156999999999</v>
      </c>
      <c r="L310" s="1">
        <v>43.295248000000001</v>
      </c>
      <c r="M310" s="1">
        <v>3</v>
      </c>
      <c r="N310" s="1" t="s">
        <v>66</v>
      </c>
      <c r="O310" s="1">
        <v>3</v>
      </c>
      <c r="P310" t="str">
        <f>_xlfn.CONCAT( YEAR(TblOrigin[[#This Row],[ODK_DateOfSubmission]]), "-",TEXT( MONTH(TblOrigin[[#This Row],[ODK_DateOfSubmission]]),"00"))</f>
        <v>2018-06</v>
      </c>
    </row>
    <row r="311" spans="1:16" x14ac:dyDescent="0.25">
      <c r="A311" s="13">
        <v>2802047</v>
      </c>
      <c r="B311" s="1"/>
      <c r="C311" s="1">
        <v>33122</v>
      </c>
      <c r="D311" s="6">
        <v>43306.891128206022</v>
      </c>
      <c r="E311" s="1">
        <v>2</v>
      </c>
      <c r="F311" s="1" t="s">
        <v>84</v>
      </c>
      <c r="G311" s="1" t="s">
        <v>178</v>
      </c>
      <c r="H311" s="1" t="s">
        <v>494</v>
      </c>
      <c r="I311" s="1" t="s">
        <v>514</v>
      </c>
      <c r="J311" s="1" t="s">
        <v>515</v>
      </c>
      <c r="K311" s="1">
        <v>35.443156999999999</v>
      </c>
      <c r="L311" s="1">
        <v>43.295248000000001</v>
      </c>
      <c r="M311" s="1">
        <v>1</v>
      </c>
      <c r="N311" s="1" t="s">
        <v>66</v>
      </c>
      <c r="O311" s="1">
        <v>1</v>
      </c>
      <c r="P311" t="str">
        <f>_xlfn.CONCAT( YEAR(TblOrigin[[#This Row],[ODK_DateOfSubmission]]), "-",TEXT( MONTH(TblOrigin[[#This Row],[ODK_DateOfSubmission]]),"00"))</f>
        <v>2018-07</v>
      </c>
    </row>
    <row r="312" spans="1:16" x14ac:dyDescent="0.25">
      <c r="A312" s="13">
        <v>2802049</v>
      </c>
      <c r="B312" s="1"/>
      <c r="C312" s="1">
        <v>33124</v>
      </c>
      <c r="D312" s="6">
        <v>43248.550955752318</v>
      </c>
      <c r="E312" s="1">
        <v>1</v>
      </c>
      <c r="F312" s="1" t="s">
        <v>84</v>
      </c>
      <c r="G312" s="1" t="s">
        <v>178</v>
      </c>
      <c r="H312" s="1" t="s">
        <v>494</v>
      </c>
      <c r="I312" s="1" t="s">
        <v>516</v>
      </c>
      <c r="J312" s="1" t="s">
        <v>517</v>
      </c>
      <c r="K312" s="1">
        <v>35.330249999999999</v>
      </c>
      <c r="L312" s="1">
        <v>43.161439999999999</v>
      </c>
      <c r="M312" s="1">
        <v>2</v>
      </c>
      <c r="N312" s="1" t="s">
        <v>78</v>
      </c>
      <c r="O312" s="1">
        <v>1</v>
      </c>
      <c r="P312" t="str">
        <f>_xlfn.CONCAT( YEAR(TblOrigin[[#This Row],[ODK_DateOfSubmission]]), "-",TEXT( MONTH(TblOrigin[[#This Row],[ODK_DateOfSubmission]]),"00"))</f>
        <v>2018-05</v>
      </c>
    </row>
    <row r="313" spans="1:16" x14ac:dyDescent="0.25">
      <c r="A313" s="13">
        <v>2802049</v>
      </c>
      <c r="B313" s="1"/>
      <c r="C313" s="1">
        <v>33124</v>
      </c>
      <c r="D313" s="6">
        <v>43248.550955752318</v>
      </c>
      <c r="E313" s="1">
        <v>1</v>
      </c>
      <c r="F313" s="1" t="s">
        <v>84</v>
      </c>
      <c r="G313" s="1" t="s">
        <v>178</v>
      </c>
      <c r="H313" s="1" t="s">
        <v>494</v>
      </c>
      <c r="I313" s="1" t="s">
        <v>516</v>
      </c>
      <c r="J313" s="1" t="s">
        <v>517</v>
      </c>
      <c r="K313" s="1">
        <v>35.330249999999999</v>
      </c>
      <c r="L313" s="1">
        <v>43.161439999999999</v>
      </c>
      <c r="M313" s="1">
        <v>2</v>
      </c>
      <c r="N313" s="1" t="s">
        <v>66</v>
      </c>
      <c r="O313" s="1">
        <v>1</v>
      </c>
      <c r="P313" t="str">
        <f>_xlfn.CONCAT( YEAR(TblOrigin[[#This Row],[ODK_DateOfSubmission]]), "-",TEXT( MONTH(TblOrigin[[#This Row],[ODK_DateOfSubmission]]),"00"))</f>
        <v>2018-05</v>
      </c>
    </row>
    <row r="314" spans="1:16" x14ac:dyDescent="0.25">
      <c r="A314" s="13">
        <v>2802049</v>
      </c>
      <c r="B314" s="1"/>
      <c r="C314" s="1">
        <v>33124</v>
      </c>
      <c r="D314" s="6">
        <v>43303.953384375003</v>
      </c>
      <c r="E314" s="1">
        <v>2</v>
      </c>
      <c r="F314" s="1" t="s">
        <v>84</v>
      </c>
      <c r="G314" s="1" t="s">
        <v>178</v>
      </c>
      <c r="H314" s="1" t="s">
        <v>494</v>
      </c>
      <c r="I314" s="1" t="s">
        <v>516</v>
      </c>
      <c r="J314" s="1" t="s">
        <v>517</v>
      </c>
      <c r="K314" s="1">
        <v>35.330249999999999</v>
      </c>
      <c r="L314" s="1">
        <v>43.161439999999999</v>
      </c>
      <c r="M314" s="1">
        <v>2</v>
      </c>
      <c r="N314" s="1" t="s">
        <v>66</v>
      </c>
      <c r="O314" s="1">
        <v>2</v>
      </c>
      <c r="P314" t="str">
        <f>_xlfn.CONCAT( YEAR(TblOrigin[[#This Row],[ODK_DateOfSubmission]]), "-",TEXT( MONTH(TblOrigin[[#This Row],[ODK_DateOfSubmission]]),"00"))</f>
        <v>2018-07</v>
      </c>
    </row>
    <row r="315" spans="1:16" x14ac:dyDescent="0.25">
      <c r="A315" s="13">
        <v>2802053</v>
      </c>
      <c r="B315" s="1"/>
      <c r="C315" s="1">
        <v>33136</v>
      </c>
      <c r="D315" s="6">
        <v>43254.834438460646</v>
      </c>
      <c r="E315" s="1">
        <v>1</v>
      </c>
      <c r="F315" s="1" t="s">
        <v>84</v>
      </c>
      <c r="G315" s="1" t="s">
        <v>178</v>
      </c>
      <c r="H315" s="1" t="s">
        <v>494</v>
      </c>
      <c r="I315" s="1" t="s">
        <v>518</v>
      </c>
      <c r="J315" s="1" t="s">
        <v>519</v>
      </c>
      <c r="K315" s="1">
        <v>35.539661000000002</v>
      </c>
      <c r="L315" s="1">
        <v>43.266058999999998</v>
      </c>
      <c r="M315" s="1">
        <v>2</v>
      </c>
      <c r="N315" s="1" t="s">
        <v>66</v>
      </c>
      <c r="O315" s="1">
        <v>2</v>
      </c>
      <c r="P315" t="str">
        <f>_xlfn.CONCAT( YEAR(TblOrigin[[#This Row],[ODK_DateOfSubmission]]), "-",TEXT( MONTH(TblOrigin[[#This Row],[ODK_DateOfSubmission]]),"00"))</f>
        <v>2018-06</v>
      </c>
    </row>
    <row r="316" spans="1:16" x14ac:dyDescent="0.25">
      <c r="A316" s="13">
        <v>2802053</v>
      </c>
      <c r="B316" s="1"/>
      <c r="C316" s="1">
        <v>33136</v>
      </c>
      <c r="D316" s="6">
        <v>43306.873450231484</v>
      </c>
      <c r="E316" s="1">
        <v>2</v>
      </c>
      <c r="F316" s="1" t="s">
        <v>84</v>
      </c>
      <c r="G316" s="1" t="s">
        <v>178</v>
      </c>
      <c r="H316" s="1" t="s">
        <v>494</v>
      </c>
      <c r="I316" s="1" t="s">
        <v>518</v>
      </c>
      <c r="J316" s="1" t="s">
        <v>519</v>
      </c>
      <c r="K316" s="1">
        <v>35.539661000000002</v>
      </c>
      <c r="L316" s="1">
        <v>43.266058999999998</v>
      </c>
      <c r="M316" s="1">
        <v>1</v>
      </c>
      <c r="N316" s="1" t="s">
        <v>66</v>
      </c>
      <c r="O316" s="1">
        <v>1</v>
      </c>
      <c r="P316" t="str">
        <f>_xlfn.CONCAT( YEAR(TblOrigin[[#This Row],[ODK_DateOfSubmission]]), "-",TEXT( MONTH(TblOrigin[[#This Row],[ODK_DateOfSubmission]]),"00"))</f>
        <v>2018-07</v>
      </c>
    </row>
    <row r="317" spans="1:16" x14ac:dyDescent="0.25">
      <c r="A317" s="13">
        <v>2808028</v>
      </c>
      <c r="B317" s="1"/>
      <c r="C317" s="1">
        <v>23702</v>
      </c>
      <c r="D317" s="6">
        <v>43252.556887071762</v>
      </c>
      <c r="E317" s="1">
        <v>1</v>
      </c>
      <c r="F317" s="1" t="s">
        <v>84</v>
      </c>
      <c r="G317" s="1" t="s">
        <v>179</v>
      </c>
      <c r="H317" s="1" t="s">
        <v>520</v>
      </c>
      <c r="I317" s="1" t="s">
        <v>521</v>
      </c>
      <c r="J317" s="1" t="s">
        <v>522</v>
      </c>
      <c r="K317" s="1">
        <v>34.650852159700001</v>
      </c>
      <c r="L317" s="1">
        <v>43.652580734399997</v>
      </c>
      <c r="M317" s="1">
        <v>1</v>
      </c>
      <c r="N317" s="1" t="s">
        <v>66</v>
      </c>
      <c r="O317" s="1">
        <v>1</v>
      </c>
      <c r="P317" t="str">
        <f>_xlfn.CONCAT( YEAR(TblOrigin[[#This Row],[ODK_DateOfSubmission]]), "-",TEXT( MONTH(TblOrigin[[#This Row],[ODK_DateOfSubmission]]),"00"))</f>
        <v>2018-06</v>
      </c>
    </row>
    <row r="318" spans="1:16" x14ac:dyDescent="0.25">
      <c r="A318" s="13">
        <v>2808048</v>
      </c>
      <c r="B318" s="1"/>
      <c r="C318" s="1">
        <v>23301</v>
      </c>
      <c r="D318" s="6">
        <v>43240.356853356483</v>
      </c>
      <c r="E318" s="1">
        <v>1</v>
      </c>
      <c r="F318" s="1" t="s">
        <v>84</v>
      </c>
      <c r="G318" s="1" t="s">
        <v>179</v>
      </c>
      <c r="H318" s="1" t="s">
        <v>520</v>
      </c>
      <c r="I318" s="1" t="s">
        <v>523</v>
      </c>
      <c r="J318" s="1" t="s">
        <v>524</v>
      </c>
      <c r="K318" s="1">
        <v>34.575039004600001</v>
      </c>
      <c r="L318" s="1">
        <v>43.683130942799998</v>
      </c>
      <c r="M318" s="1">
        <v>4</v>
      </c>
      <c r="N318" s="1" t="s">
        <v>66</v>
      </c>
      <c r="O318" s="1">
        <v>4</v>
      </c>
      <c r="P318" t="str">
        <f>_xlfn.CONCAT( YEAR(TblOrigin[[#This Row],[ODK_DateOfSubmission]]), "-",TEXT( MONTH(TblOrigin[[#This Row],[ODK_DateOfSubmission]]),"00"))</f>
        <v>2018-05</v>
      </c>
    </row>
    <row r="319" spans="1:16" x14ac:dyDescent="0.25">
      <c r="A319" s="13">
        <v>2808057</v>
      </c>
      <c r="B319" s="1"/>
      <c r="C319" s="1">
        <v>22468</v>
      </c>
      <c r="D319" s="6">
        <v>43237.370907870369</v>
      </c>
      <c r="E319" s="1">
        <v>1</v>
      </c>
      <c r="F319" s="1" t="s">
        <v>84</v>
      </c>
      <c r="G319" s="1" t="s">
        <v>179</v>
      </c>
      <c r="H319" s="1" t="s">
        <v>520</v>
      </c>
      <c r="I319" s="1" t="s">
        <v>525</v>
      </c>
      <c r="J319" s="1" t="s">
        <v>526</v>
      </c>
      <c r="K319" s="1">
        <v>34.590604122199998</v>
      </c>
      <c r="L319" s="1">
        <v>43.671510781400002</v>
      </c>
      <c r="M319" s="1">
        <v>9</v>
      </c>
      <c r="N319" s="1" t="s">
        <v>122</v>
      </c>
      <c r="O319" s="1">
        <v>4</v>
      </c>
      <c r="P319" t="str">
        <f>_xlfn.CONCAT( YEAR(TblOrigin[[#This Row],[ODK_DateOfSubmission]]), "-",TEXT( MONTH(TblOrigin[[#This Row],[ODK_DateOfSubmission]]),"00"))</f>
        <v>2018-05</v>
      </c>
    </row>
    <row r="320" spans="1:16" x14ac:dyDescent="0.25">
      <c r="A320" s="13">
        <v>2808057</v>
      </c>
      <c r="B320" s="1"/>
      <c r="C320" s="1">
        <v>22468</v>
      </c>
      <c r="D320" s="6">
        <v>43237.370907870369</v>
      </c>
      <c r="E320" s="1">
        <v>1</v>
      </c>
      <c r="F320" s="1" t="s">
        <v>84</v>
      </c>
      <c r="G320" s="1" t="s">
        <v>179</v>
      </c>
      <c r="H320" s="1" t="s">
        <v>520</v>
      </c>
      <c r="I320" s="1" t="s">
        <v>525</v>
      </c>
      <c r="J320" s="1" t="s">
        <v>526</v>
      </c>
      <c r="K320" s="1">
        <v>34.590604122199998</v>
      </c>
      <c r="L320" s="1">
        <v>43.671510781400002</v>
      </c>
      <c r="M320" s="1">
        <v>9</v>
      </c>
      <c r="N320" s="1" t="s">
        <v>66</v>
      </c>
      <c r="O320" s="1">
        <v>5</v>
      </c>
      <c r="P320" t="str">
        <f>_xlfn.CONCAT( YEAR(TblOrigin[[#This Row],[ODK_DateOfSubmission]]), "-",TEXT( MONTH(TblOrigin[[#This Row],[ODK_DateOfSubmission]]),"00"))</f>
        <v>2018-05</v>
      </c>
    </row>
    <row r="321" spans="1:16" x14ac:dyDescent="0.25">
      <c r="A321" s="13">
        <v>2808061</v>
      </c>
      <c r="B321" s="1"/>
      <c r="C321" s="1">
        <v>25922</v>
      </c>
      <c r="D321" s="6">
        <v>43241.408336111112</v>
      </c>
      <c r="E321" s="1">
        <v>1</v>
      </c>
      <c r="F321" s="1" t="s">
        <v>84</v>
      </c>
      <c r="G321" s="1" t="s">
        <v>179</v>
      </c>
      <c r="H321" s="1" t="s">
        <v>520</v>
      </c>
      <c r="I321" s="1" t="s">
        <v>527</v>
      </c>
      <c r="J321" s="1" t="s">
        <v>528</v>
      </c>
      <c r="K321" s="1">
        <v>34.645780885199997</v>
      </c>
      <c r="L321" s="1">
        <v>43.670324589499998</v>
      </c>
      <c r="M321" s="1">
        <v>5</v>
      </c>
      <c r="N321" s="1" t="s">
        <v>122</v>
      </c>
      <c r="O321" s="1">
        <v>1</v>
      </c>
      <c r="P321" t="str">
        <f>_xlfn.CONCAT( YEAR(TblOrigin[[#This Row],[ODK_DateOfSubmission]]), "-",TEXT( MONTH(TblOrigin[[#This Row],[ODK_DateOfSubmission]]),"00"))</f>
        <v>2018-05</v>
      </c>
    </row>
    <row r="322" spans="1:16" x14ac:dyDescent="0.25">
      <c r="A322" s="13">
        <v>2808061</v>
      </c>
      <c r="B322" s="1"/>
      <c r="C322" s="1">
        <v>25922</v>
      </c>
      <c r="D322" s="6">
        <v>43241.408336111112</v>
      </c>
      <c r="E322" s="1">
        <v>1</v>
      </c>
      <c r="F322" s="1" t="s">
        <v>84</v>
      </c>
      <c r="G322" s="1" t="s">
        <v>179</v>
      </c>
      <c r="H322" s="1" t="s">
        <v>520</v>
      </c>
      <c r="I322" s="1" t="s">
        <v>527</v>
      </c>
      <c r="J322" s="1" t="s">
        <v>528</v>
      </c>
      <c r="K322" s="1">
        <v>34.645780885199997</v>
      </c>
      <c r="L322" s="1">
        <v>43.670324589499998</v>
      </c>
      <c r="M322" s="1">
        <v>5</v>
      </c>
      <c r="N322" s="1" t="s">
        <v>66</v>
      </c>
      <c r="O322" s="1">
        <v>4</v>
      </c>
      <c r="P322" t="str">
        <f>_xlfn.CONCAT( YEAR(TblOrigin[[#This Row],[ODK_DateOfSubmission]]), "-",TEXT( MONTH(TblOrigin[[#This Row],[ODK_DateOfSubmission]]),"00"))</f>
        <v>2018-05</v>
      </c>
    </row>
    <row r="323" spans="1:16" x14ac:dyDescent="0.25">
      <c r="A323" s="13">
        <v>2808062</v>
      </c>
      <c r="B323" s="1"/>
      <c r="C323" s="1">
        <v>25923</v>
      </c>
      <c r="D323" s="6">
        <v>43241.433803321757</v>
      </c>
      <c r="E323" s="1">
        <v>1</v>
      </c>
      <c r="F323" s="1" t="s">
        <v>84</v>
      </c>
      <c r="G323" s="1" t="s">
        <v>179</v>
      </c>
      <c r="H323" s="1" t="s">
        <v>520</v>
      </c>
      <c r="I323" s="1" t="s">
        <v>529</v>
      </c>
      <c r="J323" s="1" t="s">
        <v>530</v>
      </c>
      <c r="K323" s="1">
        <v>34.649042665099998</v>
      </c>
      <c r="L323" s="1">
        <v>43.661256459199997</v>
      </c>
      <c r="M323" s="1">
        <v>4</v>
      </c>
      <c r="N323" s="1" t="s">
        <v>66</v>
      </c>
      <c r="O323" s="1">
        <v>4</v>
      </c>
      <c r="P323" t="str">
        <f>_xlfn.CONCAT( YEAR(TblOrigin[[#This Row],[ODK_DateOfSubmission]]), "-",TEXT( MONTH(TblOrigin[[#This Row],[ODK_DateOfSubmission]]),"00"))</f>
        <v>2018-05</v>
      </c>
    </row>
    <row r="324" spans="1:16" x14ac:dyDescent="0.25">
      <c r="A324" s="13">
        <v>2808076</v>
      </c>
      <c r="B324" s="1"/>
      <c r="C324" s="1">
        <v>28413</v>
      </c>
      <c r="D324" s="6">
        <v>43241.388196261571</v>
      </c>
      <c r="E324" s="1">
        <v>1</v>
      </c>
      <c r="F324" s="1" t="s">
        <v>84</v>
      </c>
      <c r="G324" s="1" t="s">
        <v>179</v>
      </c>
      <c r="H324" s="1" t="s">
        <v>520</v>
      </c>
      <c r="I324" s="1" t="s">
        <v>531</v>
      </c>
      <c r="J324" s="1" t="s">
        <v>459</v>
      </c>
      <c r="K324" s="1">
        <v>34.604528364700002</v>
      </c>
      <c r="L324" s="1">
        <v>43.670922769199997</v>
      </c>
      <c r="M324" s="1">
        <v>10</v>
      </c>
      <c r="N324" s="1" t="s">
        <v>66</v>
      </c>
      <c r="O324" s="1">
        <v>10</v>
      </c>
      <c r="P324" t="str">
        <f>_xlfn.CONCAT( YEAR(TblOrigin[[#This Row],[ODK_DateOfSubmission]]), "-",TEXT( MONTH(TblOrigin[[#This Row],[ODK_DateOfSubmission]]),"00"))</f>
        <v>2018-05</v>
      </c>
    </row>
    <row r="325" spans="1:16" x14ac:dyDescent="0.25">
      <c r="A325" s="13">
        <v>2808081</v>
      </c>
      <c r="B325" s="1"/>
      <c r="C325" s="1">
        <v>20638</v>
      </c>
      <c r="D325" s="6">
        <v>43233.780481168978</v>
      </c>
      <c r="E325" s="1">
        <v>1</v>
      </c>
      <c r="F325" s="1" t="s">
        <v>84</v>
      </c>
      <c r="G325" s="1" t="s">
        <v>179</v>
      </c>
      <c r="H325" s="1" t="s">
        <v>520</v>
      </c>
      <c r="I325" s="1" t="s">
        <v>249</v>
      </c>
      <c r="J325" s="1" t="s">
        <v>250</v>
      </c>
      <c r="K325" s="1">
        <v>34.6346683931</v>
      </c>
      <c r="L325" s="1">
        <v>43.670680984000001</v>
      </c>
      <c r="M325" s="1">
        <v>4</v>
      </c>
      <c r="N325" s="1" t="s">
        <v>122</v>
      </c>
      <c r="O325" s="1">
        <v>1</v>
      </c>
      <c r="P325" t="str">
        <f>_xlfn.CONCAT( YEAR(TblOrigin[[#This Row],[ODK_DateOfSubmission]]), "-",TEXT( MONTH(TblOrigin[[#This Row],[ODK_DateOfSubmission]]),"00"))</f>
        <v>2018-05</v>
      </c>
    </row>
    <row r="326" spans="1:16" x14ac:dyDescent="0.25">
      <c r="A326" s="13">
        <v>2808081</v>
      </c>
      <c r="B326" s="1"/>
      <c r="C326" s="1">
        <v>20638</v>
      </c>
      <c r="D326" s="6">
        <v>43233.780481168978</v>
      </c>
      <c r="E326" s="1">
        <v>1</v>
      </c>
      <c r="F326" s="1" t="s">
        <v>84</v>
      </c>
      <c r="G326" s="1" t="s">
        <v>179</v>
      </c>
      <c r="H326" s="1" t="s">
        <v>520</v>
      </c>
      <c r="I326" s="1" t="s">
        <v>249</v>
      </c>
      <c r="J326" s="1" t="s">
        <v>250</v>
      </c>
      <c r="K326" s="1">
        <v>34.6346683931</v>
      </c>
      <c r="L326" s="1">
        <v>43.670680984000001</v>
      </c>
      <c r="M326" s="1">
        <v>4</v>
      </c>
      <c r="N326" s="1" t="s">
        <v>66</v>
      </c>
      <c r="O326" s="1">
        <v>3</v>
      </c>
      <c r="P326" t="str">
        <f>_xlfn.CONCAT( YEAR(TblOrigin[[#This Row],[ODK_DateOfSubmission]]), "-",TEXT( MONTH(TblOrigin[[#This Row],[ODK_DateOfSubmission]]),"00"))</f>
        <v>2018-05</v>
      </c>
    </row>
    <row r="327" spans="1:16" x14ac:dyDescent="0.25">
      <c r="A327" s="13">
        <v>2808082</v>
      </c>
      <c r="B327" s="1"/>
      <c r="C327" s="1">
        <v>28478</v>
      </c>
      <c r="D327" s="6">
        <v>43241.390652465278</v>
      </c>
      <c r="E327" s="1">
        <v>1</v>
      </c>
      <c r="F327" s="1" t="s">
        <v>84</v>
      </c>
      <c r="G327" s="1" t="s">
        <v>179</v>
      </c>
      <c r="H327" s="1" t="s">
        <v>520</v>
      </c>
      <c r="I327" s="1" t="s">
        <v>532</v>
      </c>
      <c r="J327" s="1" t="s">
        <v>533</v>
      </c>
      <c r="K327" s="1">
        <v>34.596828872899998</v>
      </c>
      <c r="L327" s="1">
        <v>43.675034993600001</v>
      </c>
      <c r="M327" s="1">
        <v>4</v>
      </c>
      <c r="N327" s="1" t="s">
        <v>66</v>
      </c>
      <c r="O327" s="1">
        <v>4</v>
      </c>
      <c r="P327" t="str">
        <f>_xlfn.CONCAT( YEAR(TblOrigin[[#This Row],[ODK_DateOfSubmission]]), "-",TEXT( MONTH(TblOrigin[[#This Row],[ODK_DateOfSubmission]]),"00"))</f>
        <v>2018-05</v>
      </c>
    </row>
    <row r="328" spans="1:16" x14ac:dyDescent="0.25">
      <c r="A328" s="13">
        <v>2809007</v>
      </c>
      <c r="B328" s="1"/>
      <c r="C328" s="1">
        <v>25868</v>
      </c>
      <c r="D328" s="6">
        <v>43258.59778394676</v>
      </c>
      <c r="E328" s="1">
        <v>1</v>
      </c>
      <c r="F328" s="1" t="s">
        <v>84</v>
      </c>
      <c r="G328" s="1" t="s">
        <v>180</v>
      </c>
      <c r="H328" s="1" t="s">
        <v>534</v>
      </c>
      <c r="I328" s="1" t="s">
        <v>535</v>
      </c>
      <c r="J328" s="1" t="s">
        <v>536</v>
      </c>
      <c r="K328" s="1">
        <v>34.886701491499998</v>
      </c>
      <c r="L328" s="1">
        <v>44.642673919899998</v>
      </c>
      <c r="M328" s="1">
        <v>2</v>
      </c>
      <c r="N328" s="1" t="s">
        <v>78</v>
      </c>
      <c r="O328" s="1">
        <v>1</v>
      </c>
      <c r="P328" t="str">
        <f>_xlfn.CONCAT( YEAR(TblOrigin[[#This Row],[ODK_DateOfSubmission]]), "-",TEXT( MONTH(TblOrigin[[#This Row],[ODK_DateOfSubmission]]),"00"))</f>
        <v>2018-06</v>
      </c>
    </row>
    <row r="329" spans="1:16" x14ac:dyDescent="0.25">
      <c r="A329" s="13">
        <v>2809007</v>
      </c>
      <c r="B329" s="1"/>
      <c r="C329" s="1">
        <v>25868</v>
      </c>
      <c r="D329" s="6">
        <v>43258.59778394676</v>
      </c>
      <c r="E329" s="1">
        <v>1</v>
      </c>
      <c r="F329" s="1" t="s">
        <v>84</v>
      </c>
      <c r="G329" s="1" t="s">
        <v>180</v>
      </c>
      <c r="H329" s="1" t="s">
        <v>534</v>
      </c>
      <c r="I329" s="1" t="s">
        <v>535</v>
      </c>
      <c r="J329" s="1" t="s">
        <v>536</v>
      </c>
      <c r="K329" s="1">
        <v>34.886701491499998</v>
      </c>
      <c r="L329" s="1">
        <v>44.642673919899998</v>
      </c>
      <c r="M329" s="1">
        <v>2</v>
      </c>
      <c r="N329" s="1" t="s">
        <v>83</v>
      </c>
      <c r="O329" s="1">
        <v>1</v>
      </c>
      <c r="P329" t="str">
        <f>_xlfn.CONCAT( YEAR(TblOrigin[[#This Row],[ODK_DateOfSubmission]]), "-",TEXT( MONTH(TblOrigin[[#This Row],[ODK_DateOfSubmission]]),"00"))</f>
        <v>2018-06</v>
      </c>
    </row>
    <row r="330" spans="1:16" x14ac:dyDescent="0.25">
      <c r="A330" s="13">
        <v>2809015</v>
      </c>
      <c r="B330" s="1"/>
      <c r="C330" s="1">
        <v>25750</v>
      </c>
      <c r="D330" s="6">
        <v>43242.733086805558</v>
      </c>
      <c r="E330" s="1">
        <v>1</v>
      </c>
      <c r="F330" s="1" t="s">
        <v>84</v>
      </c>
      <c r="G330" s="1" t="s">
        <v>180</v>
      </c>
      <c r="H330" s="1" t="s">
        <v>534</v>
      </c>
      <c r="I330" s="1" t="s">
        <v>537</v>
      </c>
      <c r="J330" s="1" t="s">
        <v>538</v>
      </c>
      <c r="K330" s="1">
        <v>34.905082507899998</v>
      </c>
      <c r="L330" s="1">
        <v>44.608836692200001</v>
      </c>
      <c r="M330" s="1">
        <v>1</v>
      </c>
      <c r="N330" s="1" t="s">
        <v>83</v>
      </c>
      <c r="O330" s="1">
        <v>1</v>
      </c>
      <c r="P330" t="str">
        <f>_xlfn.CONCAT( YEAR(TblOrigin[[#This Row],[ODK_DateOfSubmission]]), "-",TEXT( MONTH(TblOrigin[[#This Row],[ODK_DateOfSubmission]]),"00"))</f>
        <v>2018-05</v>
      </c>
    </row>
    <row r="331" spans="1:16" x14ac:dyDescent="0.25">
      <c r="A331" s="13">
        <v>2809016</v>
      </c>
      <c r="B331" s="1"/>
      <c r="C331" s="1">
        <v>25755</v>
      </c>
      <c r="D331" s="6">
        <v>43242.746491400459</v>
      </c>
      <c r="E331" s="1">
        <v>1</v>
      </c>
      <c r="F331" s="1" t="s">
        <v>84</v>
      </c>
      <c r="G331" s="1" t="s">
        <v>180</v>
      </c>
      <c r="H331" s="1" t="s">
        <v>534</v>
      </c>
      <c r="I331" s="1" t="s">
        <v>539</v>
      </c>
      <c r="J331" s="1" t="s">
        <v>540</v>
      </c>
      <c r="K331" s="1">
        <v>34.881868760000003</v>
      </c>
      <c r="L331" s="1">
        <v>44.62413196</v>
      </c>
      <c r="M331" s="1">
        <v>2</v>
      </c>
      <c r="N331" s="1" t="s">
        <v>105</v>
      </c>
      <c r="O331" s="1">
        <v>1</v>
      </c>
      <c r="P331" t="str">
        <f>_xlfn.CONCAT( YEAR(TblOrigin[[#This Row],[ODK_DateOfSubmission]]), "-",TEXT( MONTH(TblOrigin[[#This Row],[ODK_DateOfSubmission]]),"00"))</f>
        <v>2018-05</v>
      </c>
    </row>
    <row r="332" spans="1:16" x14ac:dyDescent="0.25">
      <c r="A332" s="13">
        <v>2809016</v>
      </c>
      <c r="B332" s="1"/>
      <c r="C332" s="1">
        <v>25755</v>
      </c>
      <c r="D332" s="6">
        <v>43242.746491400459</v>
      </c>
      <c r="E332" s="1">
        <v>1</v>
      </c>
      <c r="F332" s="1" t="s">
        <v>84</v>
      </c>
      <c r="G332" s="1" t="s">
        <v>180</v>
      </c>
      <c r="H332" s="1" t="s">
        <v>534</v>
      </c>
      <c r="I332" s="1" t="s">
        <v>539</v>
      </c>
      <c r="J332" s="1" t="s">
        <v>540</v>
      </c>
      <c r="K332" s="1">
        <v>34.881868760000003</v>
      </c>
      <c r="L332" s="1">
        <v>44.62413196</v>
      </c>
      <c r="M332" s="1">
        <v>2</v>
      </c>
      <c r="N332" s="1" t="s">
        <v>78</v>
      </c>
      <c r="O332" s="1">
        <v>1</v>
      </c>
      <c r="P332" t="str">
        <f>_xlfn.CONCAT( YEAR(TblOrigin[[#This Row],[ODK_DateOfSubmission]]), "-",TEXT( MONTH(TblOrigin[[#This Row],[ODK_DateOfSubmission]]),"00"))</f>
        <v>2018-05</v>
      </c>
    </row>
    <row r="333" spans="1:16" x14ac:dyDescent="0.25">
      <c r="A333" s="28">
        <v>1101001</v>
      </c>
      <c r="B333" s="26"/>
      <c r="C333" s="26">
        <v>7861</v>
      </c>
      <c r="D333" s="29">
        <v>43595.604837962965</v>
      </c>
      <c r="E333" s="26" t="s">
        <v>541</v>
      </c>
      <c r="F333" s="26" t="s">
        <v>89</v>
      </c>
      <c r="G333" s="26" t="s">
        <v>160</v>
      </c>
      <c r="H333" s="26" t="s">
        <v>542</v>
      </c>
      <c r="I333" s="26" t="s">
        <v>160</v>
      </c>
      <c r="J333" s="26" t="s">
        <v>543</v>
      </c>
      <c r="K333" s="26">
        <v>37.092389017499997</v>
      </c>
      <c r="L333" s="26">
        <v>43.487856985199997</v>
      </c>
      <c r="M333" s="26">
        <v>11</v>
      </c>
      <c r="N333" s="26" t="s">
        <v>87</v>
      </c>
      <c r="O333" s="26">
        <v>4</v>
      </c>
      <c r="P333" s="26" t="str">
        <f>_xlfn.CONCAT( YEAR(TblOrigin[[#This Row],[ODK_DateOfSubmission]]), "-",TEXT( MONTH(TblOrigin[[#This Row],[ODK_DateOfSubmission]]),"00"))</f>
        <v>2019-05</v>
      </c>
    </row>
    <row r="334" spans="1:16" x14ac:dyDescent="0.25">
      <c r="A334" s="28">
        <v>1101001</v>
      </c>
      <c r="B334" s="26"/>
      <c r="C334" s="26">
        <v>7861</v>
      </c>
      <c r="D334" s="29">
        <v>43595.604837962965</v>
      </c>
      <c r="E334" s="26" t="s">
        <v>541</v>
      </c>
      <c r="F334" s="26" t="s">
        <v>89</v>
      </c>
      <c r="G334" s="26" t="s">
        <v>160</v>
      </c>
      <c r="H334" s="26" t="s">
        <v>542</v>
      </c>
      <c r="I334" s="26" t="s">
        <v>160</v>
      </c>
      <c r="J334" s="26" t="s">
        <v>543</v>
      </c>
      <c r="K334" s="26">
        <v>37.092389017499997</v>
      </c>
      <c r="L334" s="26">
        <v>43.487856985199997</v>
      </c>
      <c r="M334" s="26">
        <v>11</v>
      </c>
      <c r="N334" s="26" t="s">
        <v>78</v>
      </c>
      <c r="O334" s="26">
        <v>7</v>
      </c>
      <c r="P334" s="26" t="str">
        <f>_xlfn.CONCAT( YEAR(TblOrigin[[#This Row],[ODK_DateOfSubmission]]), "-",TEXT( MONTH(TblOrigin[[#This Row],[ODK_DateOfSubmission]]),"00"))</f>
        <v>2019-05</v>
      </c>
    </row>
    <row r="335" spans="1:16" x14ac:dyDescent="0.25">
      <c r="A335" s="28">
        <v>1101007</v>
      </c>
      <c r="B335" s="26"/>
      <c r="C335" s="26">
        <v>8229</v>
      </c>
      <c r="D335" s="29">
        <v>43595.604837962965</v>
      </c>
      <c r="E335" s="26" t="s">
        <v>541</v>
      </c>
      <c r="F335" s="26" t="s">
        <v>89</v>
      </c>
      <c r="G335" s="26" t="s">
        <v>160</v>
      </c>
      <c r="H335" s="26" t="s">
        <v>544</v>
      </c>
      <c r="I335" s="26" t="s">
        <v>545</v>
      </c>
      <c r="J335" s="26" t="s">
        <v>546</v>
      </c>
      <c r="K335" s="26">
        <v>37.055043598200001</v>
      </c>
      <c r="L335" s="26">
        <v>43.652203984800003</v>
      </c>
      <c r="M335" s="26">
        <v>2</v>
      </c>
      <c r="N335" s="26" t="s">
        <v>78</v>
      </c>
      <c r="O335" s="26">
        <v>2</v>
      </c>
      <c r="P335" s="26" t="str">
        <f>_xlfn.CONCAT( YEAR(TblOrigin[[#This Row],[ODK_DateOfSubmission]]), "-",TEXT( MONTH(TblOrigin[[#This Row],[ODK_DateOfSubmission]]),"00"))</f>
        <v>2019-05</v>
      </c>
    </row>
    <row r="336" spans="1:16" x14ac:dyDescent="0.25">
      <c r="A336" s="28">
        <v>1101010</v>
      </c>
      <c r="B336" s="26"/>
      <c r="C336" s="26">
        <v>23903</v>
      </c>
      <c r="D336" s="29">
        <v>43595.604837962965</v>
      </c>
      <c r="E336" s="26" t="s">
        <v>541</v>
      </c>
      <c r="F336" s="26" t="s">
        <v>89</v>
      </c>
      <c r="G336" s="26" t="s">
        <v>160</v>
      </c>
      <c r="H336" s="26" t="s">
        <v>542</v>
      </c>
      <c r="I336" s="26" t="s">
        <v>547</v>
      </c>
      <c r="J336" s="26" t="s">
        <v>548</v>
      </c>
      <c r="K336" s="26">
        <v>37.100904421599999</v>
      </c>
      <c r="L336" s="26">
        <v>43.495156701900001</v>
      </c>
      <c r="M336" s="26">
        <v>4</v>
      </c>
      <c r="N336" s="26" t="s">
        <v>87</v>
      </c>
      <c r="O336" s="26">
        <v>2</v>
      </c>
      <c r="P336" s="26" t="str">
        <f>_xlfn.CONCAT( YEAR(TblOrigin[[#This Row],[ODK_DateOfSubmission]]), "-",TEXT( MONTH(TblOrigin[[#This Row],[ODK_DateOfSubmission]]),"00"))</f>
        <v>2019-05</v>
      </c>
    </row>
    <row r="337" spans="1:16" x14ac:dyDescent="0.25">
      <c r="A337" s="28">
        <v>1101010</v>
      </c>
      <c r="B337" s="26"/>
      <c r="C337" s="26">
        <v>23903</v>
      </c>
      <c r="D337" s="29">
        <v>43595.604837962965</v>
      </c>
      <c r="E337" s="26" t="s">
        <v>541</v>
      </c>
      <c r="F337" s="26" t="s">
        <v>89</v>
      </c>
      <c r="G337" s="26" t="s">
        <v>160</v>
      </c>
      <c r="H337" s="26" t="s">
        <v>542</v>
      </c>
      <c r="I337" s="26" t="s">
        <v>547</v>
      </c>
      <c r="J337" s="26" t="s">
        <v>548</v>
      </c>
      <c r="K337" s="26">
        <v>37.100904421599999</v>
      </c>
      <c r="L337" s="26">
        <v>43.495156701900001</v>
      </c>
      <c r="M337" s="26">
        <v>4</v>
      </c>
      <c r="N337" s="26" t="s">
        <v>108</v>
      </c>
      <c r="O337" s="26">
        <v>2</v>
      </c>
      <c r="P337" s="26" t="str">
        <f>_xlfn.CONCAT( YEAR(TblOrigin[[#This Row],[ODK_DateOfSubmission]]), "-",TEXT( MONTH(TblOrigin[[#This Row],[ODK_DateOfSubmission]]),"00"))</f>
        <v>2019-05</v>
      </c>
    </row>
    <row r="338" spans="1:16" x14ac:dyDescent="0.25">
      <c r="A338" s="28">
        <v>1101012</v>
      </c>
      <c r="B338" s="26"/>
      <c r="C338" s="26">
        <v>7835</v>
      </c>
      <c r="D338" s="29">
        <v>43595.604837962965</v>
      </c>
      <c r="E338" s="26" t="s">
        <v>541</v>
      </c>
      <c r="F338" s="26" t="s">
        <v>89</v>
      </c>
      <c r="G338" s="26" t="s">
        <v>160</v>
      </c>
      <c r="H338" s="26" t="s">
        <v>549</v>
      </c>
      <c r="I338" s="26" t="s">
        <v>549</v>
      </c>
      <c r="J338" s="26" t="s">
        <v>550</v>
      </c>
      <c r="K338" s="26">
        <v>37.039314552299999</v>
      </c>
      <c r="L338" s="26">
        <v>43.342922546499999</v>
      </c>
      <c r="M338" s="26">
        <v>28</v>
      </c>
      <c r="N338" s="26" t="s">
        <v>78</v>
      </c>
      <c r="O338" s="26">
        <v>14</v>
      </c>
      <c r="P338" s="26" t="str">
        <f>_xlfn.CONCAT( YEAR(TblOrigin[[#This Row],[ODK_DateOfSubmission]]), "-",TEXT( MONTH(TblOrigin[[#This Row],[ODK_DateOfSubmission]]),"00"))</f>
        <v>2019-05</v>
      </c>
    </row>
    <row r="339" spans="1:16" x14ac:dyDescent="0.25">
      <c r="A339" s="28">
        <v>1101012</v>
      </c>
      <c r="B339" s="26"/>
      <c r="C339" s="26">
        <v>7835</v>
      </c>
      <c r="D339" s="29">
        <v>43595.604837962965</v>
      </c>
      <c r="E339" s="26" t="s">
        <v>541</v>
      </c>
      <c r="F339" s="26" t="s">
        <v>89</v>
      </c>
      <c r="G339" s="26" t="s">
        <v>160</v>
      </c>
      <c r="H339" s="26" t="s">
        <v>549</v>
      </c>
      <c r="I339" s="26" t="s">
        <v>549</v>
      </c>
      <c r="J339" s="26" t="s">
        <v>550</v>
      </c>
      <c r="K339" s="26">
        <v>37.039314552299999</v>
      </c>
      <c r="L339" s="26">
        <v>43.342922546499999</v>
      </c>
      <c r="M339" s="26">
        <v>28</v>
      </c>
      <c r="N339" s="26" t="s">
        <v>117</v>
      </c>
      <c r="O339" s="26">
        <v>6</v>
      </c>
      <c r="P339" s="26" t="str">
        <f>_xlfn.CONCAT( YEAR(TblOrigin[[#This Row],[ODK_DateOfSubmission]]), "-",TEXT( MONTH(TblOrigin[[#This Row],[ODK_DateOfSubmission]]),"00"))</f>
        <v>2019-05</v>
      </c>
    </row>
    <row r="340" spans="1:16" x14ac:dyDescent="0.25">
      <c r="A340" s="28">
        <v>1101012</v>
      </c>
      <c r="B340" s="26"/>
      <c r="C340" s="26">
        <v>7835</v>
      </c>
      <c r="D340" s="29">
        <v>43595.604837962965</v>
      </c>
      <c r="E340" s="26" t="s">
        <v>541</v>
      </c>
      <c r="F340" s="26" t="s">
        <v>89</v>
      </c>
      <c r="G340" s="26" t="s">
        <v>160</v>
      </c>
      <c r="H340" s="26" t="s">
        <v>549</v>
      </c>
      <c r="I340" s="26" t="s">
        <v>549</v>
      </c>
      <c r="J340" s="26" t="s">
        <v>550</v>
      </c>
      <c r="K340" s="26">
        <v>37.039314552299999</v>
      </c>
      <c r="L340" s="26">
        <v>43.342922546499999</v>
      </c>
      <c r="M340" s="26">
        <v>28</v>
      </c>
      <c r="N340" s="26" t="s">
        <v>102</v>
      </c>
      <c r="O340" s="26">
        <v>8</v>
      </c>
      <c r="P340" s="26" t="str">
        <f>_xlfn.CONCAT( YEAR(TblOrigin[[#This Row],[ODK_DateOfSubmission]]), "-",TEXT( MONTH(TblOrigin[[#This Row],[ODK_DateOfSubmission]]),"00"))</f>
        <v>2019-05</v>
      </c>
    </row>
    <row r="341" spans="1:16" x14ac:dyDescent="0.25">
      <c r="A341" s="28">
        <v>1101013</v>
      </c>
      <c r="B341" s="26"/>
      <c r="C341" s="26">
        <v>7833</v>
      </c>
      <c r="D341" s="29">
        <v>43595.604837962965</v>
      </c>
      <c r="E341" s="26" t="s">
        <v>541</v>
      </c>
      <c r="F341" s="26" t="s">
        <v>89</v>
      </c>
      <c r="G341" s="26" t="s">
        <v>160</v>
      </c>
      <c r="H341" s="26" t="s">
        <v>551</v>
      </c>
      <c r="I341" s="26" t="s">
        <v>552</v>
      </c>
      <c r="J341" s="26" t="s">
        <v>553</v>
      </c>
      <c r="K341" s="26">
        <v>37.028460898500001</v>
      </c>
      <c r="L341" s="26">
        <v>43.785392052900001</v>
      </c>
      <c r="M341" s="26">
        <v>4</v>
      </c>
      <c r="N341" s="26" t="s">
        <v>78</v>
      </c>
      <c r="O341" s="26">
        <v>2</v>
      </c>
      <c r="P341" s="26" t="str">
        <f>_xlfn.CONCAT( YEAR(TblOrigin[[#This Row],[ODK_DateOfSubmission]]), "-",TEXT( MONTH(TblOrigin[[#This Row],[ODK_DateOfSubmission]]),"00"))</f>
        <v>2019-05</v>
      </c>
    </row>
    <row r="342" spans="1:16" x14ac:dyDescent="0.25">
      <c r="A342" s="28">
        <v>1101013</v>
      </c>
      <c r="B342" s="26"/>
      <c r="C342" s="26">
        <v>7833</v>
      </c>
      <c r="D342" s="29">
        <v>43595.604837962965</v>
      </c>
      <c r="E342" s="26" t="s">
        <v>541</v>
      </c>
      <c r="F342" s="26" t="s">
        <v>89</v>
      </c>
      <c r="G342" s="26" t="s">
        <v>160</v>
      </c>
      <c r="H342" s="26" t="s">
        <v>551</v>
      </c>
      <c r="I342" s="26" t="s">
        <v>552</v>
      </c>
      <c r="J342" s="26" t="s">
        <v>553</v>
      </c>
      <c r="K342" s="26">
        <v>37.028460898500001</v>
      </c>
      <c r="L342" s="26">
        <v>43.785392052900001</v>
      </c>
      <c r="M342" s="26">
        <v>4</v>
      </c>
      <c r="N342" s="26" t="s">
        <v>112</v>
      </c>
      <c r="O342" s="26">
        <v>2</v>
      </c>
      <c r="P342" s="26" t="str">
        <f>_xlfn.CONCAT( YEAR(TblOrigin[[#This Row],[ODK_DateOfSubmission]]), "-",TEXT( MONTH(TblOrigin[[#This Row],[ODK_DateOfSubmission]]),"00"))</f>
        <v>2019-05</v>
      </c>
    </row>
    <row r="343" spans="1:16" x14ac:dyDescent="0.25">
      <c r="A343" s="28">
        <v>1101022</v>
      </c>
      <c r="B343" s="26"/>
      <c r="C343" s="26">
        <v>29567</v>
      </c>
      <c r="D343" s="29">
        <v>43595.604837962965</v>
      </c>
      <c r="E343" s="26" t="s">
        <v>541</v>
      </c>
      <c r="F343" s="26" t="s">
        <v>89</v>
      </c>
      <c r="G343" s="26" t="s">
        <v>160</v>
      </c>
      <c r="H343" s="26" t="s">
        <v>542</v>
      </c>
      <c r="I343" s="26" t="s">
        <v>554</v>
      </c>
      <c r="J343" s="26" t="s">
        <v>555</v>
      </c>
      <c r="K343" s="26">
        <v>37.083808304500003</v>
      </c>
      <c r="L343" s="26">
        <v>43.524796335799998</v>
      </c>
      <c r="M343" s="26">
        <v>1</v>
      </c>
      <c r="N343" s="26" t="s">
        <v>66</v>
      </c>
      <c r="O343" s="26">
        <v>1</v>
      </c>
      <c r="P343" s="26" t="str">
        <f>_xlfn.CONCAT( YEAR(TblOrigin[[#This Row],[ODK_DateOfSubmission]]), "-",TEXT( MONTH(TblOrigin[[#This Row],[ODK_DateOfSubmission]]),"00"))</f>
        <v>2019-05</v>
      </c>
    </row>
    <row r="344" spans="1:16" x14ac:dyDescent="0.25">
      <c r="A344" s="28">
        <v>1102001</v>
      </c>
      <c r="B344" s="26"/>
      <c r="C344" s="26">
        <v>21971</v>
      </c>
      <c r="D344" s="29">
        <v>43595.604837962965</v>
      </c>
      <c r="E344" s="26" t="s">
        <v>541</v>
      </c>
      <c r="F344" s="26" t="s">
        <v>89</v>
      </c>
      <c r="G344" s="26" t="s">
        <v>89</v>
      </c>
      <c r="H344" s="26" t="s">
        <v>556</v>
      </c>
      <c r="I344" s="26" t="s">
        <v>557</v>
      </c>
      <c r="J344" s="26" t="s">
        <v>558</v>
      </c>
      <c r="K344" s="26">
        <v>36.870482659399997</v>
      </c>
      <c r="L344" s="26">
        <v>42.992015468699996</v>
      </c>
      <c r="M344" s="26">
        <v>7</v>
      </c>
      <c r="N344" s="26" t="s">
        <v>101</v>
      </c>
      <c r="O344" s="26">
        <v>1</v>
      </c>
      <c r="P344" s="26" t="str">
        <f>_xlfn.CONCAT( YEAR(TblOrigin[[#This Row],[ODK_DateOfSubmission]]), "-",TEXT( MONTH(TblOrigin[[#This Row],[ODK_DateOfSubmission]]),"00"))</f>
        <v>2019-05</v>
      </c>
    </row>
    <row r="345" spans="1:16" x14ac:dyDescent="0.25">
      <c r="A345" s="28">
        <v>1102001</v>
      </c>
      <c r="B345" s="26"/>
      <c r="C345" s="26">
        <v>21971</v>
      </c>
      <c r="D345" s="29">
        <v>43595.604837962965</v>
      </c>
      <c r="E345" s="26" t="s">
        <v>541</v>
      </c>
      <c r="F345" s="26" t="s">
        <v>89</v>
      </c>
      <c r="G345" s="26" t="s">
        <v>89</v>
      </c>
      <c r="H345" s="26" t="s">
        <v>556</v>
      </c>
      <c r="I345" s="26" t="s">
        <v>557</v>
      </c>
      <c r="J345" s="26" t="s">
        <v>558</v>
      </c>
      <c r="K345" s="26">
        <v>36.870482659399997</v>
      </c>
      <c r="L345" s="26">
        <v>42.992015468699996</v>
      </c>
      <c r="M345" s="26">
        <v>7</v>
      </c>
      <c r="N345" s="26" t="s">
        <v>83</v>
      </c>
      <c r="O345" s="26">
        <v>1</v>
      </c>
      <c r="P345" s="26" t="str">
        <f>_xlfn.CONCAT( YEAR(TblOrigin[[#This Row],[ODK_DateOfSubmission]]), "-",TEXT( MONTH(TblOrigin[[#This Row],[ODK_DateOfSubmission]]),"00"))</f>
        <v>2019-05</v>
      </c>
    </row>
    <row r="346" spans="1:16" x14ac:dyDescent="0.25">
      <c r="A346" s="28">
        <v>1102001</v>
      </c>
      <c r="B346" s="26"/>
      <c r="C346" s="26">
        <v>21971</v>
      </c>
      <c r="D346" s="29">
        <v>43595.604837962965</v>
      </c>
      <c r="E346" s="26" t="s">
        <v>541</v>
      </c>
      <c r="F346" s="26" t="s">
        <v>89</v>
      </c>
      <c r="G346" s="26" t="s">
        <v>89</v>
      </c>
      <c r="H346" s="26" t="s">
        <v>556</v>
      </c>
      <c r="I346" s="26" t="s">
        <v>557</v>
      </c>
      <c r="J346" s="26" t="s">
        <v>558</v>
      </c>
      <c r="K346" s="26">
        <v>36.870482659399997</v>
      </c>
      <c r="L346" s="26">
        <v>42.992015468699996</v>
      </c>
      <c r="M346" s="26">
        <v>7</v>
      </c>
      <c r="N346" s="26" t="s">
        <v>78</v>
      </c>
      <c r="O346" s="26">
        <v>3</v>
      </c>
      <c r="P346" s="26" t="str">
        <f>_xlfn.CONCAT( YEAR(TblOrigin[[#This Row],[ODK_DateOfSubmission]]), "-",TEXT( MONTH(TblOrigin[[#This Row],[ODK_DateOfSubmission]]),"00"))</f>
        <v>2019-05</v>
      </c>
    </row>
    <row r="347" spans="1:16" x14ac:dyDescent="0.25">
      <c r="A347" s="28">
        <v>1102001</v>
      </c>
      <c r="B347" s="26"/>
      <c r="C347" s="26">
        <v>21971</v>
      </c>
      <c r="D347" s="29">
        <v>43595.604837962965</v>
      </c>
      <c r="E347" s="26" t="s">
        <v>541</v>
      </c>
      <c r="F347" s="26" t="s">
        <v>89</v>
      </c>
      <c r="G347" s="26" t="s">
        <v>89</v>
      </c>
      <c r="H347" s="26" t="s">
        <v>556</v>
      </c>
      <c r="I347" s="26" t="s">
        <v>557</v>
      </c>
      <c r="J347" s="26" t="s">
        <v>558</v>
      </c>
      <c r="K347" s="26">
        <v>36.870482659399997</v>
      </c>
      <c r="L347" s="26">
        <v>42.992015468699996</v>
      </c>
      <c r="M347" s="26">
        <v>7</v>
      </c>
      <c r="N347" s="26" t="s">
        <v>87</v>
      </c>
      <c r="O347" s="26">
        <v>2</v>
      </c>
      <c r="P347" s="26" t="str">
        <f>_xlfn.CONCAT( YEAR(TblOrigin[[#This Row],[ODK_DateOfSubmission]]), "-",TEXT( MONTH(TblOrigin[[#This Row],[ODK_DateOfSubmission]]),"00"))</f>
        <v>2019-05</v>
      </c>
    </row>
    <row r="348" spans="1:16" x14ac:dyDescent="0.25">
      <c r="A348" s="28">
        <v>1102002</v>
      </c>
      <c r="B348" s="26"/>
      <c r="C348" s="26">
        <v>23580</v>
      </c>
      <c r="D348" s="29">
        <v>43595.604837962965</v>
      </c>
      <c r="E348" s="26" t="s">
        <v>541</v>
      </c>
      <c r="F348" s="26" t="s">
        <v>89</v>
      </c>
      <c r="G348" s="26" t="s">
        <v>89</v>
      </c>
      <c r="H348" s="26" t="s">
        <v>556</v>
      </c>
      <c r="I348" s="26" t="s">
        <v>559</v>
      </c>
      <c r="J348" s="26" t="s">
        <v>560</v>
      </c>
      <c r="K348" s="26">
        <v>36.854205976700001</v>
      </c>
      <c r="L348" s="26">
        <v>43.044588520600001</v>
      </c>
      <c r="M348" s="26">
        <v>31</v>
      </c>
      <c r="N348" s="26" t="s">
        <v>108</v>
      </c>
      <c r="O348" s="26">
        <v>5</v>
      </c>
      <c r="P348" s="26" t="str">
        <f>_xlfn.CONCAT( YEAR(TblOrigin[[#This Row],[ODK_DateOfSubmission]]), "-",TEXT( MONTH(TblOrigin[[#This Row],[ODK_DateOfSubmission]]),"00"))</f>
        <v>2019-05</v>
      </c>
    </row>
    <row r="349" spans="1:16" x14ac:dyDescent="0.25">
      <c r="A349" s="28">
        <v>1102002</v>
      </c>
      <c r="B349" s="26"/>
      <c r="C349" s="26">
        <v>23580</v>
      </c>
      <c r="D349" s="29">
        <v>43595.604837962965</v>
      </c>
      <c r="E349" s="26" t="s">
        <v>541</v>
      </c>
      <c r="F349" s="26" t="s">
        <v>89</v>
      </c>
      <c r="G349" s="26" t="s">
        <v>89</v>
      </c>
      <c r="H349" s="26" t="s">
        <v>556</v>
      </c>
      <c r="I349" s="26" t="s">
        <v>559</v>
      </c>
      <c r="J349" s="26" t="s">
        <v>560</v>
      </c>
      <c r="K349" s="26">
        <v>36.854205976700001</v>
      </c>
      <c r="L349" s="26">
        <v>43.044588520600001</v>
      </c>
      <c r="M349" s="26">
        <v>31</v>
      </c>
      <c r="N349" s="26" t="s">
        <v>87</v>
      </c>
      <c r="O349" s="26">
        <v>6</v>
      </c>
      <c r="P349" s="26" t="str">
        <f>_xlfn.CONCAT( YEAR(TblOrigin[[#This Row],[ODK_DateOfSubmission]]), "-",TEXT( MONTH(TblOrigin[[#This Row],[ODK_DateOfSubmission]]),"00"))</f>
        <v>2019-05</v>
      </c>
    </row>
    <row r="350" spans="1:16" x14ac:dyDescent="0.25">
      <c r="A350" s="28">
        <v>1102002</v>
      </c>
      <c r="B350" s="26"/>
      <c r="C350" s="26">
        <v>23580</v>
      </c>
      <c r="D350" s="29">
        <v>43595.604837962965</v>
      </c>
      <c r="E350" s="26" t="s">
        <v>541</v>
      </c>
      <c r="F350" s="26" t="s">
        <v>89</v>
      </c>
      <c r="G350" s="26" t="s">
        <v>89</v>
      </c>
      <c r="H350" s="26" t="s">
        <v>556</v>
      </c>
      <c r="I350" s="26" t="s">
        <v>559</v>
      </c>
      <c r="J350" s="26" t="s">
        <v>560</v>
      </c>
      <c r="K350" s="26">
        <v>36.854205976700001</v>
      </c>
      <c r="L350" s="26">
        <v>43.044588520600001</v>
      </c>
      <c r="M350" s="26">
        <v>31</v>
      </c>
      <c r="N350" s="26" t="s">
        <v>105</v>
      </c>
      <c r="O350" s="26">
        <v>6</v>
      </c>
      <c r="P350" s="26" t="str">
        <f>_xlfn.CONCAT( YEAR(TblOrigin[[#This Row],[ODK_DateOfSubmission]]), "-",TEXT( MONTH(TblOrigin[[#This Row],[ODK_DateOfSubmission]]),"00"))</f>
        <v>2019-05</v>
      </c>
    </row>
    <row r="351" spans="1:16" x14ac:dyDescent="0.25">
      <c r="A351" s="28">
        <v>1102002</v>
      </c>
      <c r="B351" s="26"/>
      <c r="C351" s="26">
        <v>23580</v>
      </c>
      <c r="D351" s="29">
        <v>43595.604837962965</v>
      </c>
      <c r="E351" s="26" t="s">
        <v>541</v>
      </c>
      <c r="F351" s="26" t="s">
        <v>89</v>
      </c>
      <c r="G351" s="26" t="s">
        <v>89</v>
      </c>
      <c r="H351" s="26" t="s">
        <v>556</v>
      </c>
      <c r="I351" s="26" t="s">
        <v>559</v>
      </c>
      <c r="J351" s="26" t="s">
        <v>560</v>
      </c>
      <c r="K351" s="26">
        <v>36.854205976700001</v>
      </c>
      <c r="L351" s="26">
        <v>43.044588520600001</v>
      </c>
      <c r="M351" s="26">
        <v>31</v>
      </c>
      <c r="N351" s="26" t="s">
        <v>88</v>
      </c>
      <c r="O351" s="26">
        <v>6</v>
      </c>
      <c r="P351" s="26" t="str">
        <f>_xlfn.CONCAT( YEAR(TblOrigin[[#This Row],[ODK_DateOfSubmission]]), "-",TEXT( MONTH(TblOrigin[[#This Row],[ODK_DateOfSubmission]]),"00"))</f>
        <v>2019-05</v>
      </c>
    </row>
    <row r="352" spans="1:16" x14ac:dyDescent="0.25">
      <c r="A352" s="28">
        <v>1102002</v>
      </c>
      <c r="B352" s="26"/>
      <c r="C352" s="26">
        <v>23580</v>
      </c>
      <c r="D352" s="29">
        <v>43595.604837962965</v>
      </c>
      <c r="E352" s="26" t="s">
        <v>541</v>
      </c>
      <c r="F352" s="26" t="s">
        <v>89</v>
      </c>
      <c r="G352" s="26" t="s">
        <v>89</v>
      </c>
      <c r="H352" s="26" t="s">
        <v>556</v>
      </c>
      <c r="I352" s="26" t="s">
        <v>559</v>
      </c>
      <c r="J352" s="26" t="s">
        <v>560</v>
      </c>
      <c r="K352" s="26">
        <v>36.854205976700001</v>
      </c>
      <c r="L352" s="26">
        <v>43.044588520600001</v>
      </c>
      <c r="M352" s="26">
        <v>31</v>
      </c>
      <c r="N352" s="1" t="s">
        <v>122</v>
      </c>
      <c r="O352" s="26">
        <v>1</v>
      </c>
      <c r="P352" s="26" t="str">
        <f>_xlfn.CONCAT( YEAR(TblOrigin[[#This Row],[ODK_DateOfSubmission]]), "-",TEXT( MONTH(TblOrigin[[#This Row],[ODK_DateOfSubmission]]),"00"))</f>
        <v>2019-05</v>
      </c>
    </row>
    <row r="353" spans="1:16" x14ac:dyDescent="0.25">
      <c r="A353" s="28">
        <v>1102002</v>
      </c>
      <c r="B353" s="26"/>
      <c r="C353" s="26">
        <v>23580</v>
      </c>
      <c r="D353" s="29">
        <v>43595.604837962965</v>
      </c>
      <c r="E353" s="26" t="s">
        <v>541</v>
      </c>
      <c r="F353" s="26" t="s">
        <v>89</v>
      </c>
      <c r="G353" s="26" t="s">
        <v>89</v>
      </c>
      <c r="H353" s="26" t="s">
        <v>556</v>
      </c>
      <c r="I353" s="26" t="s">
        <v>559</v>
      </c>
      <c r="J353" s="26" t="s">
        <v>560</v>
      </c>
      <c r="K353" s="26">
        <v>36.854205976700001</v>
      </c>
      <c r="L353" s="26">
        <v>43.044588520600001</v>
      </c>
      <c r="M353" s="26">
        <v>31</v>
      </c>
      <c r="N353" s="26" t="s">
        <v>83</v>
      </c>
      <c r="O353" s="26">
        <v>4</v>
      </c>
      <c r="P353" s="26" t="str">
        <f>_xlfn.CONCAT( YEAR(TblOrigin[[#This Row],[ODK_DateOfSubmission]]), "-",TEXT( MONTH(TblOrigin[[#This Row],[ODK_DateOfSubmission]]),"00"))</f>
        <v>2019-05</v>
      </c>
    </row>
    <row r="354" spans="1:16" x14ac:dyDescent="0.25">
      <c r="A354" s="28">
        <v>1102002</v>
      </c>
      <c r="B354" s="26"/>
      <c r="C354" s="26">
        <v>23580</v>
      </c>
      <c r="D354" s="29">
        <v>43595.604837962965</v>
      </c>
      <c r="E354" s="26" t="s">
        <v>541</v>
      </c>
      <c r="F354" s="26" t="s">
        <v>89</v>
      </c>
      <c r="G354" s="26" t="s">
        <v>89</v>
      </c>
      <c r="H354" s="26" t="s">
        <v>556</v>
      </c>
      <c r="I354" s="26" t="s">
        <v>559</v>
      </c>
      <c r="J354" s="26" t="s">
        <v>560</v>
      </c>
      <c r="K354" s="26">
        <v>36.854205976700001</v>
      </c>
      <c r="L354" s="26">
        <v>43.044588520600001</v>
      </c>
      <c r="M354" s="26">
        <v>31</v>
      </c>
      <c r="N354" s="26" t="s">
        <v>90</v>
      </c>
      <c r="O354" s="26">
        <v>3</v>
      </c>
      <c r="P354" s="26" t="str">
        <f>_xlfn.CONCAT( YEAR(TblOrigin[[#This Row],[ODK_DateOfSubmission]]), "-",TEXT( MONTH(TblOrigin[[#This Row],[ODK_DateOfSubmission]]),"00"))</f>
        <v>2019-05</v>
      </c>
    </row>
    <row r="355" spans="1:16" x14ac:dyDescent="0.25">
      <c r="A355" s="28">
        <v>1102003</v>
      </c>
      <c r="B355" s="26"/>
      <c r="C355" s="26">
        <v>26054</v>
      </c>
      <c r="D355" s="29">
        <v>43595.604837962965</v>
      </c>
      <c r="E355" s="26" t="s">
        <v>541</v>
      </c>
      <c r="F355" s="26" t="s">
        <v>89</v>
      </c>
      <c r="G355" s="26" t="s">
        <v>89</v>
      </c>
      <c r="H355" s="26" t="s">
        <v>556</v>
      </c>
      <c r="I355" s="26" t="s">
        <v>561</v>
      </c>
      <c r="J355" s="26" t="s">
        <v>562</v>
      </c>
      <c r="K355" s="26">
        <v>36.869398845900001</v>
      </c>
      <c r="L355" s="26">
        <v>42.982650769000003</v>
      </c>
      <c r="M355" s="26">
        <v>5</v>
      </c>
      <c r="N355" s="26" t="s">
        <v>78</v>
      </c>
      <c r="O355" s="26">
        <v>3</v>
      </c>
      <c r="P355" s="26" t="str">
        <f>_xlfn.CONCAT( YEAR(TblOrigin[[#This Row],[ODK_DateOfSubmission]]), "-",TEXT( MONTH(TblOrigin[[#This Row],[ODK_DateOfSubmission]]),"00"))</f>
        <v>2019-05</v>
      </c>
    </row>
    <row r="356" spans="1:16" x14ac:dyDescent="0.25">
      <c r="A356" s="28">
        <v>1102003</v>
      </c>
      <c r="B356" s="26"/>
      <c r="C356" s="26">
        <v>26054</v>
      </c>
      <c r="D356" s="29">
        <v>43595.604837962965</v>
      </c>
      <c r="E356" s="26" t="s">
        <v>541</v>
      </c>
      <c r="F356" s="26" t="s">
        <v>89</v>
      </c>
      <c r="G356" s="26" t="s">
        <v>89</v>
      </c>
      <c r="H356" s="26" t="s">
        <v>556</v>
      </c>
      <c r="I356" s="26" t="s">
        <v>561</v>
      </c>
      <c r="J356" s="26" t="s">
        <v>562</v>
      </c>
      <c r="K356" s="26">
        <v>36.869398845900001</v>
      </c>
      <c r="L356" s="26">
        <v>42.982650769000003</v>
      </c>
      <c r="M356" s="26">
        <v>5</v>
      </c>
      <c r="N356" s="26" t="s">
        <v>87</v>
      </c>
      <c r="O356" s="26">
        <v>2</v>
      </c>
      <c r="P356" s="26" t="str">
        <f>_xlfn.CONCAT( YEAR(TblOrigin[[#This Row],[ODK_DateOfSubmission]]), "-",TEXT( MONTH(TblOrigin[[#This Row],[ODK_DateOfSubmission]]),"00"))</f>
        <v>2019-05</v>
      </c>
    </row>
    <row r="357" spans="1:16" x14ac:dyDescent="0.25">
      <c r="A357" s="28">
        <v>1102006</v>
      </c>
      <c r="B357" s="26"/>
      <c r="C357" s="26">
        <v>24801</v>
      </c>
      <c r="D357" s="29">
        <v>43595.604837962965</v>
      </c>
      <c r="E357" s="26" t="s">
        <v>541</v>
      </c>
      <c r="F357" s="26" t="s">
        <v>89</v>
      </c>
      <c r="G357" s="26" t="s">
        <v>89</v>
      </c>
      <c r="H357" s="26" t="s">
        <v>563</v>
      </c>
      <c r="I357" s="26" t="s">
        <v>564</v>
      </c>
      <c r="J357" s="26" t="s">
        <v>565</v>
      </c>
      <c r="K357" s="26">
        <v>36.965668439200002</v>
      </c>
      <c r="L357" s="26">
        <v>43.169657078199997</v>
      </c>
      <c r="M357" s="26">
        <v>18</v>
      </c>
      <c r="N357" s="26" t="s">
        <v>78</v>
      </c>
      <c r="O357" s="26">
        <v>10</v>
      </c>
      <c r="P357" s="26" t="str">
        <f>_xlfn.CONCAT( YEAR(TblOrigin[[#This Row],[ODK_DateOfSubmission]]), "-",TEXT( MONTH(TblOrigin[[#This Row],[ODK_DateOfSubmission]]),"00"))</f>
        <v>2019-05</v>
      </c>
    </row>
    <row r="358" spans="1:16" x14ac:dyDescent="0.25">
      <c r="A358" s="28">
        <v>1102006</v>
      </c>
      <c r="B358" s="26"/>
      <c r="C358" s="26">
        <v>24801</v>
      </c>
      <c r="D358" s="29">
        <v>43595.604837962965</v>
      </c>
      <c r="E358" s="26" t="s">
        <v>541</v>
      </c>
      <c r="F358" s="26" t="s">
        <v>89</v>
      </c>
      <c r="G358" s="26" t="s">
        <v>89</v>
      </c>
      <c r="H358" s="26" t="s">
        <v>563</v>
      </c>
      <c r="I358" s="26" t="s">
        <v>564</v>
      </c>
      <c r="J358" s="26" t="s">
        <v>565</v>
      </c>
      <c r="K358" s="26">
        <v>36.965668439200002</v>
      </c>
      <c r="L358" s="26">
        <v>43.169657078199997</v>
      </c>
      <c r="M358" s="26">
        <v>18</v>
      </c>
      <c r="N358" s="26" t="s">
        <v>116</v>
      </c>
      <c r="O358" s="26">
        <v>3</v>
      </c>
      <c r="P358" s="26" t="str">
        <f>_xlfn.CONCAT( YEAR(TblOrigin[[#This Row],[ODK_DateOfSubmission]]), "-",TEXT( MONTH(TblOrigin[[#This Row],[ODK_DateOfSubmission]]),"00"))</f>
        <v>2019-05</v>
      </c>
    </row>
    <row r="359" spans="1:16" x14ac:dyDescent="0.25">
      <c r="A359" s="28">
        <v>1102006</v>
      </c>
      <c r="B359" s="26"/>
      <c r="C359" s="26">
        <v>24801</v>
      </c>
      <c r="D359" s="29">
        <v>43595.604837962965</v>
      </c>
      <c r="E359" s="26" t="s">
        <v>541</v>
      </c>
      <c r="F359" s="26" t="s">
        <v>89</v>
      </c>
      <c r="G359" s="26" t="s">
        <v>89</v>
      </c>
      <c r="H359" s="26" t="s">
        <v>563</v>
      </c>
      <c r="I359" s="26" t="s">
        <v>564</v>
      </c>
      <c r="J359" s="26" t="s">
        <v>565</v>
      </c>
      <c r="K359" s="26">
        <v>36.965668439200002</v>
      </c>
      <c r="L359" s="26">
        <v>43.169657078199997</v>
      </c>
      <c r="M359" s="26">
        <v>18</v>
      </c>
      <c r="N359" s="26" t="s">
        <v>101</v>
      </c>
      <c r="O359" s="26">
        <v>5</v>
      </c>
      <c r="P359" s="26" t="str">
        <f>_xlfn.CONCAT( YEAR(TblOrigin[[#This Row],[ODK_DateOfSubmission]]), "-",TEXT( MONTH(TblOrigin[[#This Row],[ODK_DateOfSubmission]]),"00"))</f>
        <v>2019-05</v>
      </c>
    </row>
    <row r="360" spans="1:16" x14ac:dyDescent="0.25">
      <c r="A360" s="28">
        <v>1102010</v>
      </c>
      <c r="B360" s="26"/>
      <c r="C360" s="26">
        <v>26051</v>
      </c>
      <c r="D360" s="29">
        <v>43595.604837962965</v>
      </c>
      <c r="E360" s="26" t="s">
        <v>541</v>
      </c>
      <c r="F360" s="26" t="s">
        <v>89</v>
      </c>
      <c r="G360" s="26" t="s">
        <v>89</v>
      </c>
      <c r="H360" s="26" t="s">
        <v>556</v>
      </c>
      <c r="I360" s="26" t="s">
        <v>566</v>
      </c>
      <c r="J360" s="26" t="s">
        <v>567</v>
      </c>
      <c r="K360" s="26">
        <v>36.850169232799999</v>
      </c>
      <c r="L360" s="26">
        <v>43.036977761300001</v>
      </c>
      <c r="M360" s="26">
        <v>8</v>
      </c>
      <c r="N360" s="26" t="s">
        <v>83</v>
      </c>
      <c r="O360" s="26">
        <v>3</v>
      </c>
      <c r="P360" s="26" t="str">
        <f>_xlfn.CONCAT( YEAR(TblOrigin[[#This Row],[ODK_DateOfSubmission]]), "-",TEXT( MONTH(TblOrigin[[#This Row],[ODK_DateOfSubmission]]),"00"))</f>
        <v>2019-05</v>
      </c>
    </row>
    <row r="361" spans="1:16" x14ac:dyDescent="0.25">
      <c r="A361" s="28">
        <v>1102010</v>
      </c>
      <c r="B361" s="26"/>
      <c r="C361" s="26">
        <v>26051</v>
      </c>
      <c r="D361" s="29">
        <v>43595.604837962965</v>
      </c>
      <c r="E361" s="26" t="s">
        <v>541</v>
      </c>
      <c r="F361" s="26" t="s">
        <v>89</v>
      </c>
      <c r="G361" s="26" t="s">
        <v>89</v>
      </c>
      <c r="H361" s="26" t="s">
        <v>556</v>
      </c>
      <c r="I361" s="26" t="s">
        <v>566</v>
      </c>
      <c r="J361" s="26" t="s">
        <v>567</v>
      </c>
      <c r="K361" s="26">
        <v>36.850169232799999</v>
      </c>
      <c r="L361" s="26">
        <v>43.036977761300001</v>
      </c>
      <c r="M361" s="26">
        <v>8</v>
      </c>
      <c r="N361" s="26" t="s">
        <v>108</v>
      </c>
      <c r="O361" s="26">
        <v>5</v>
      </c>
      <c r="P361" s="26" t="str">
        <f>_xlfn.CONCAT( YEAR(TblOrigin[[#This Row],[ODK_DateOfSubmission]]), "-",TEXT( MONTH(TblOrigin[[#This Row],[ODK_DateOfSubmission]]),"00"))</f>
        <v>2019-05</v>
      </c>
    </row>
    <row r="362" spans="1:16" x14ac:dyDescent="0.25">
      <c r="A362" s="28">
        <v>1102019</v>
      </c>
      <c r="B362" s="26"/>
      <c r="C362" s="26">
        <v>23711</v>
      </c>
      <c r="D362" s="29">
        <v>43595.604837962965</v>
      </c>
      <c r="E362" s="26" t="s">
        <v>541</v>
      </c>
      <c r="F362" s="26" t="s">
        <v>89</v>
      </c>
      <c r="G362" s="26" t="s">
        <v>89</v>
      </c>
      <c r="H362" s="26" t="s">
        <v>556</v>
      </c>
      <c r="I362" s="26" t="s">
        <v>568</v>
      </c>
      <c r="J362" s="26" t="s">
        <v>569</v>
      </c>
      <c r="K362" s="26">
        <v>36.863874868300002</v>
      </c>
      <c r="L362" s="26">
        <v>43.006124331499997</v>
      </c>
      <c r="M362" s="26">
        <v>8</v>
      </c>
      <c r="N362" s="26" t="s">
        <v>78</v>
      </c>
      <c r="O362" s="26">
        <v>4</v>
      </c>
      <c r="P362" s="26" t="str">
        <f>_xlfn.CONCAT( YEAR(TblOrigin[[#This Row],[ODK_DateOfSubmission]]), "-",TEXT( MONTH(TblOrigin[[#This Row],[ODK_DateOfSubmission]]),"00"))</f>
        <v>2019-05</v>
      </c>
    </row>
    <row r="363" spans="1:16" x14ac:dyDescent="0.25">
      <c r="A363" s="28">
        <v>1102019</v>
      </c>
      <c r="B363" s="26"/>
      <c r="C363" s="26">
        <v>23711</v>
      </c>
      <c r="D363" s="29">
        <v>43595.604837962965</v>
      </c>
      <c r="E363" s="26" t="s">
        <v>541</v>
      </c>
      <c r="F363" s="26" t="s">
        <v>89</v>
      </c>
      <c r="G363" s="26" t="s">
        <v>89</v>
      </c>
      <c r="H363" s="26" t="s">
        <v>556</v>
      </c>
      <c r="I363" s="26" t="s">
        <v>568</v>
      </c>
      <c r="J363" s="26" t="s">
        <v>569</v>
      </c>
      <c r="K363" s="26">
        <v>36.863874868300002</v>
      </c>
      <c r="L363" s="26">
        <v>43.006124331499997</v>
      </c>
      <c r="M363" s="26">
        <v>8</v>
      </c>
      <c r="N363" s="26" t="s">
        <v>87</v>
      </c>
      <c r="O363" s="26">
        <v>4</v>
      </c>
      <c r="P363" s="26" t="str">
        <f>_xlfn.CONCAT( YEAR(TblOrigin[[#This Row],[ODK_DateOfSubmission]]), "-",TEXT( MONTH(TblOrigin[[#This Row],[ODK_DateOfSubmission]]),"00"))</f>
        <v>2019-05</v>
      </c>
    </row>
    <row r="364" spans="1:16" x14ac:dyDescent="0.25">
      <c r="A364" s="28">
        <v>1102022</v>
      </c>
      <c r="B364" s="26"/>
      <c r="C364" s="26">
        <v>24628</v>
      </c>
      <c r="D364" s="29">
        <v>43595.604837962965</v>
      </c>
      <c r="E364" s="26" t="s">
        <v>541</v>
      </c>
      <c r="F364" s="26" t="s">
        <v>89</v>
      </c>
      <c r="G364" s="26" t="s">
        <v>89</v>
      </c>
      <c r="H364" s="26" t="s">
        <v>556</v>
      </c>
      <c r="I364" s="26" t="s">
        <v>570</v>
      </c>
      <c r="J364" s="26" t="s">
        <v>571</v>
      </c>
      <c r="K364" s="26">
        <v>36.844704079000003</v>
      </c>
      <c r="L364" s="26">
        <v>43.082330210199999</v>
      </c>
      <c r="M364" s="26">
        <v>15</v>
      </c>
      <c r="N364" s="26" t="s">
        <v>87</v>
      </c>
      <c r="O364" s="26">
        <v>12</v>
      </c>
      <c r="P364" s="26" t="str">
        <f>_xlfn.CONCAT( YEAR(TblOrigin[[#This Row],[ODK_DateOfSubmission]]), "-",TEXT( MONTH(TblOrigin[[#This Row],[ODK_DateOfSubmission]]),"00"))</f>
        <v>2019-05</v>
      </c>
    </row>
    <row r="365" spans="1:16" x14ac:dyDescent="0.25">
      <c r="A365" s="28">
        <v>1102022</v>
      </c>
      <c r="B365" s="26"/>
      <c r="C365" s="26">
        <v>24628</v>
      </c>
      <c r="D365" s="29">
        <v>43595.604837962965</v>
      </c>
      <c r="E365" s="26" t="s">
        <v>541</v>
      </c>
      <c r="F365" s="26" t="s">
        <v>89</v>
      </c>
      <c r="G365" s="26" t="s">
        <v>89</v>
      </c>
      <c r="H365" s="26" t="s">
        <v>556</v>
      </c>
      <c r="I365" s="26" t="s">
        <v>570</v>
      </c>
      <c r="J365" s="26" t="s">
        <v>571</v>
      </c>
      <c r="K365" s="26">
        <v>36.844704079000003</v>
      </c>
      <c r="L365" s="26">
        <v>43.082330210199999</v>
      </c>
      <c r="M365" s="26">
        <v>15</v>
      </c>
      <c r="N365" s="26" t="s">
        <v>66</v>
      </c>
      <c r="O365" s="26">
        <v>3</v>
      </c>
      <c r="P365" s="26" t="str">
        <f>_xlfn.CONCAT( YEAR(TblOrigin[[#This Row],[ODK_DateOfSubmission]]), "-",TEXT( MONTH(TblOrigin[[#This Row],[ODK_DateOfSubmission]]),"00"))</f>
        <v>2019-05</v>
      </c>
    </row>
    <row r="366" spans="1:16" x14ac:dyDescent="0.25">
      <c r="A366" s="28">
        <v>1102024</v>
      </c>
      <c r="B366" s="26"/>
      <c r="C366" s="26">
        <v>24184</v>
      </c>
      <c r="D366" s="29">
        <v>43595.604837962965</v>
      </c>
      <c r="E366" s="26" t="s">
        <v>541</v>
      </c>
      <c r="F366" s="26" t="s">
        <v>89</v>
      </c>
      <c r="G366" s="26" t="s">
        <v>89</v>
      </c>
      <c r="H366" s="26" t="s">
        <v>556</v>
      </c>
      <c r="I366" s="26" t="s">
        <v>572</v>
      </c>
      <c r="J366" s="26" t="s">
        <v>573</v>
      </c>
      <c r="K366" s="26">
        <v>36.856413552200003</v>
      </c>
      <c r="L366" s="26">
        <v>43.002842736799998</v>
      </c>
      <c r="M366" s="26">
        <v>12</v>
      </c>
      <c r="N366" s="26" t="s">
        <v>87</v>
      </c>
      <c r="O366" s="26">
        <v>3</v>
      </c>
      <c r="P366" s="26" t="str">
        <f>_xlfn.CONCAT( YEAR(TblOrigin[[#This Row],[ODK_DateOfSubmission]]), "-",TEXT( MONTH(TblOrigin[[#This Row],[ODK_DateOfSubmission]]),"00"))</f>
        <v>2019-05</v>
      </c>
    </row>
    <row r="367" spans="1:16" x14ac:dyDescent="0.25">
      <c r="A367" s="28">
        <v>1102024</v>
      </c>
      <c r="B367" s="26"/>
      <c r="C367" s="26">
        <v>24184</v>
      </c>
      <c r="D367" s="29">
        <v>43595.604837962965</v>
      </c>
      <c r="E367" s="26" t="s">
        <v>541</v>
      </c>
      <c r="F367" s="26" t="s">
        <v>89</v>
      </c>
      <c r="G367" s="26" t="s">
        <v>89</v>
      </c>
      <c r="H367" s="26" t="s">
        <v>556</v>
      </c>
      <c r="I367" s="26" t="s">
        <v>572</v>
      </c>
      <c r="J367" s="26" t="s">
        <v>573</v>
      </c>
      <c r="K367" s="26">
        <v>36.856413552200003</v>
      </c>
      <c r="L367" s="26">
        <v>43.002842736799998</v>
      </c>
      <c r="M367" s="26">
        <v>12</v>
      </c>
      <c r="N367" s="26" t="s">
        <v>78</v>
      </c>
      <c r="O367" s="26">
        <v>6</v>
      </c>
      <c r="P367" s="26" t="str">
        <f>_xlfn.CONCAT( YEAR(TblOrigin[[#This Row],[ODK_DateOfSubmission]]), "-",TEXT( MONTH(TblOrigin[[#This Row],[ODK_DateOfSubmission]]),"00"))</f>
        <v>2019-05</v>
      </c>
    </row>
    <row r="368" spans="1:16" x14ac:dyDescent="0.25">
      <c r="A368" s="28">
        <v>1102024</v>
      </c>
      <c r="B368" s="26"/>
      <c r="C368" s="26">
        <v>24184</v>
      </c>
      <c r="D368" s="29">
        <v>43595.604837962965</v>
      </c>
      <c r="E368" s="26" t="s">
        <v>541</v>
      </c>
      <c r="F368" s="26" t="s">
        <v>89</v>
      </c>
      <c r="G368" s="26" t="s">
        <v>89</v>
      </c>
      <c r="H368" s="26" t="s">
        <v>556</v>
      </c>
      <c r="I368" s="26" t="s">
        <v>572</v>
      </c>
      <c r="J368" s="26" t="s">
        <v>573</v>
      </c>
      <c r="K368" s="26">
        <v>36.856413552200003</v>
      </c>
      <c r="L368" s="26">
        <v>43.002842736799998</v>
      </c>
      <c r="M368" s="26">
        <v>12</v>
      </c>
      <c r="N368" s="26" t="s">
        <v>83</v>
      </c>
      <c r="O368" s="26">
        <v>3</v>
      </c>
      <c r="P368" s="26" t="str">
        <f>_xlfn.CONCAT( YEAR(TblOrigin[[#This Row],[ODK_DateOfSubmission]]), "-",TEXT( MONTH(TblOrigin[[#This Row],[ODK_DateOfSubmission]]),"00"))</f>
        <v>2019-05</v>
      </c>
    </row>
    <row r="369" spans="1:16" x14ac:dyDescent="0.25">
      <c r="A369" s="28">
        <v>1102025</v>
      </c>
      <c r="B369" s="26"/>
      <c r="C369" s="26">
        <v>8871</v>
      </c>
      <c r="D369" s="29">
        <v>43595.604837962965</v>
      </c>
      <c r="E369" s="26" t="s">
        <v>541</v>
      </c>
      <c r="F369" s="26" t="s">
        <v>89</v>
      </c>
      <c r="G369" s="26" t="s">
        <v>89</v>
      </c>
      <c r="H369" s="26" t="s">
        <v>563</v>
      </c>
      <c r="I369" s="26" t="s">
        <v>574</v>
      </c>
      <c r="J369" s="26" t="s">
        <v>575</v>
      </c>
      <c r="K369" s="26">
        <v>36.934219498700003</v>
      </c>
      <c r="L369" s="26">
        <v>43.1507973334</v>
      </c>
      <c r="M369" s="26">
        <v>12</v>
      </c>
      <c r="N369" s="26" t="s">
        <v>109</v>
      </c>
      <c r="O369" s="26">
        <v>7</v>
      </c>
      <c r="P369" s="26" t="str">
        <f>_xlfn.CONCAT( YEAR(TblOrigin[[#This Row],[ODK_DateOfSubmission]]), "-",TEXT( MONTH(TblOrigin[[#This Row],[ODK_DateOfSubmission]]),"00"))</f>
        <v>2019-05</v>
      </c>
    </row>
    <row r="370" spans="1:16" x14ac:dyDescent="0.25">
      <c r="A370" s="28">
        <v>1102025</v>
      </c>
      <c r="B370" s="26"/>
      <c r="C370" s="26">
        <v>8871</v>
      </c>
      <c r="D370" s="29">
        <v>43595.604837962965</v>
      </c>
      <c r="E370" s="26" t="s">
        <v>541</v>
      </c>
      <c r="F370" s="26" t="s">
        <v>89</v>
      </c>
      <c r="G370" s="26" t="s">
        <v>89</v>
      </c>
      <c r="H370" s="26" t="s">
        <v>563</v>
      </c>
      <c r="I370" s="26" t="s">
        <v>574</v>
      </c>
      <c r="J370" s="26" t="s">
        <v>575</v>
      </c>
      <c r="K370" s="26">
        <v>36.934219498700003</v>
      </c>
      <c r="L370" s="26">
        <v>43.1507973334</v>
      </c>
      <c r="M370" s="26">
        <v>12</v>
      </c>
      <c r="N370" s="26" t="s">
        <v>87</v>
      </c>
      <c r="O370" s="26">
        <v>5</v>
      </c>
      <c r="P370" s="26" t="str">
        <f>_xlfn.CONCAT( YEAR(TblOrigin[[#This Row],[ODK_DateOfSubmission]]), "-",TEXT( MONTH(TblOrigin[[#This Row],[ODK_DateOfSubmission]]),"00"))</f>
        <v>2019-05</v>
      </c>
    </row>
    <row r="371" spans="1:16" x14ac:dyDescent="0.25">
      <c r="A371" s="28">
        <v>1102030</v>
      </c>
      <c r="B371" s="26"/>
      <c r="C371" s="26">
        <v>26045</v>
      </c>
      <c r="D371" s="29">
        <v>43595.604837962965</v>
      </c>
      <c r="E371" s="26" t="s">
        <v>541</v>
      </c>
      <c r="F371" s="26" t="s">
        <v>89</v>
      </c>
      <c r="G371" s="26" t="s">
        <v>89</v>
      </c>
      <c r="H371" s="26" t="s">
        <v>556</v>
      </c>
      <c r="I371" s="26" t="s">
        <v>576</v>
      </c>
      <c r="J371" s="26" t="s">
        <v>577</v>
      </c>
      <c r="K371" s="26">
        <v>36.851558218599997</v>
      </c>
      <c r="L371" s="26">
        <v>42.9319835441</v>
      </c>
      <c r="M371" s="26">
        <v>3</v>
      </c>
      <c r="N371" s="26" t="s">
        <v>78</v>
      </c>
      <c r="O371" s="26">
        <v>3</v>
      </c>
      <c r="P371" s="26" t="str">
        <f>_xlfn.CONCAT( YEAR(TblOrigin[[#This Row],[ODK_DateOfSubmission]]), "-",TEXT( MONTH(TblOrigin[[#This Row],[ODK_DateOfSubmission]]),"00"))</f>
        <v>2019-05</v>
      </c>
    </row>
    <row r="372" spans="1:16" x14ac:dyDescent="0.25">
      <c r="A372" s="28">
        <v>1102033</v>
      </c>
      <c r="B372" s="26"/>
      <c r="C372" s="26">
        <v>24093</v>
      </c>
      <c r="D372" s="29">
        <v>43595.604837962965</v>
      </c>
      <c r="E372" s="26" t="s">
        <v>541</v>
      </c>
      <c r="F372" s="26" t="s">
        <v>89</v>
      </c>
      <c r="G372" s="26" t="s">
        <v>89</v>
      </c>
      <c r="H372" s="26" t="s">
        <v>556</v>
      </c>
      <c r="I372" s="26" t="s">
        <v>578</v>
      </c>
      <c r="J372" s="26" t="s">
        <v>579</v>
      </c>
      <c r="K372" s="26">
        <v>36.873031400899997</v>
      </c>
      <c r="L372" s="26">
        <v>42.941639907300001</v>
      </c>
      <c r="M372" s="26">
        <v>2</v>
      </c>
      <c r="N372" s="26" t="s">
        <v>87</v>
      </c>
      <c r="O372" s="26">
        <v>2</v>
      </c>
      <c r="P372" s="26" t="str">
        <f>_xlfn.CONCAT( YEAR(TblOrigin[[#This Row],[ODK_DateOfSubmission]]), "-",TEXT( MONTH(TblOrigin[[#This Row],[ODK_DateOfSubmission]]),"00"))</f>
        <v>2019-05</v>
      </c>
    </row>
    <row r="373" spans="1:16" x14ac:dyDescent="0.25">
      <c r="A373" s="28">
        <v>1102038</v>
      </c>
      <c r="B373" s="26"/>
      <c r="C373" s="26">
        <v>23905</v>
      </c>
      <c r="D373" s="29">
        <v>43595.604837962965</v>
      </c>
      <c r="E373" s="26" t="s">
        <v>541</v>
      </c>
      <c r="F373" s="26" t="s">
        <v>89</v>
      </c>
      <c r="G373" s="26" t="s">
        <v>89</v>
      </c>
      <c r="H373" s="26" t="s">
        <v>556</v>
      </c>
      <c r="I373" s="26" t="s">
        <v>580</v>
      </c>
      <c r="J373" s="26" t="s">
        <v>581</v>
      </c>
      <c r="K373" s="26">
        <v>36.858554199899999</v>
      </c>
      <c r="L373" s="26">
        <v>43.012529631600003</v>
      </c>
      <c r="M373" s="26">
        <v>20</v>
      </c>
      <c r="N373" s="26" t="s">
        <v>116</v>
      </c>
      <c r="O373" s="26">
        <v>8</v>
      </c>
      <c r="P373" s="26" t="str">
        <f>_xlfn.CONCAT( YEAR(TblOrigin[[#This Row],[ODK_DateOfSubmission]]), "-",TEXT( MONTH(TblOrigin[[#This Row],[ODK_DateOfSubmission]]),"00"))</f>
        <v>2019-05</v>
      </c>
    </row>
    <row r="374" spans="1:16" x14ac:dyDescent="0.25">
      <c r="A374" s="28">
        <v>1102038</v>
      </c>
      <c r="B374" s="26"/>
      <c r="C374" s="26">
        <v>23905</v>
      </c>
      <c r="D374" s="29">
        <v>43595.604837962965</v>
      </c>
      <c r="E374" s="26" t="s">
        <v>541</v>
      </c>
      <c r="F374" s="26" t="s">
        <v>89</v>
      </c>
      <c r="G374" s="26" t="s">
        <v>89</v>
      </c>
      <c r="H374" s="26" t="s">
        <v>556</v>
      </c>
      <c r="I374" s="26" t="s">
        <v>580</v>
      </c>
      <c r="J374" s="26" t="s">
        <v>581</v>
      </c>
      <c r="K374" s="26">
        <v>36.858554199899999</v>
      </c>
      <c r="L374" s="26">
        <v>43.012529631600003</v>
      </c>
      <c r="M374" s="26">
        <v>20</v>
      </c>
      <c r="N374" s="26" t="s">
        <v>116</v>
      </c>
      <c r="O374" s="26">
        <v>5</v>
      </c>
      <c r="P374" s="26" t="str">
        <f>_xlfn.CONCAT( YEAR(TblOrigin[[#This Row],[ODK_DateOfSubmission]]), "-",TEXT( MONTH(TblOrigin[[#This Row],[ODK_DateOfSubmission]]),"00"))</f>
        <v>2019-05</v>
      </c>
    </row>
    <row r="375" spans="1:16" x14ac:dyDescent="0.25">
      <c r="A375" s="28">
        <v>1102038</v>
      </c>
      <c r="B375" s="26"/>
      <c r="C375" s="26">
        <v>23905</v>
      </c>
      <c r="D375" s="29">
        <v>43595.604837962965</v>
      </c>
      <c r="E375" s="26" t="s">
        <v>541</v>
      </c>
      <c r="F375" s="26" t="s">
        <v>89</v>
      </c>
      <c r="G375" s="26" t="s">
        <v>89</v>
      </c>
      <c r="H375" s="26" t="s">
        <v>556</v>
      </c>
      <c r="I375" s="26" t="s">
        <v>580</v>
      </c>
      <c r="J375" s="26" t="s">
        <v>581</v>
      </c>
      <c r="K375" s="26">
        <v>36.858554199899999</v>
      </c>
      <c r="L375" s="26">
        <v>43.012529631600003</v>
      </c>
      <c r="M375" s="26">
        <v>20</v>
      </c>
      <c r="N375" s="26" t="s">
        <v>91</v>
      </c>
      <c r="O375" s="26">
        <v>3</v>
      </c>
      <c r="P375" s="26" t="str">
        <f>_xlfn.CONCAT( YEAR(TblOrigin[[#This Row],[ODK_DateOfSubmission]]), "-",TEXT( MONTH(TblOrigin[[#This Row],[ODK_DateOfSubmission]]),"00"))</f>
        <v>2019-05</v>
      </c>
    </row>
    <row r="376" spans="1:16" x14ac:dyDescent="0.25">
      <c r="A376" s="28">
        <v>1102038</v>
      </c>
      <c r="B376" s="26"/>
      <c r="C376" s="26">
        <v>23905</v>
      </c>
      <c r="D376" s="29">
        <v>43595.604837962965</v>
      </c>
      <c r="E376" s="26" t="s">
        <v>541</v>
      </c>
      <c r="F376" s="26" t="s">
        <v>89</v>
      </c>
      <c r="G376" s="26" t="s">
        <v>89</v>
      </c>
      <c r="H376" s="26" t="s">
        <v>556</v>
      </c>
      <c r="I376" s="26" t="s">
        <v>580</v>
      </c>
      <c r="J376" s="26" t="s">
        <v>581</v>
      </c>
      <c r="K376" s="26">
        <v>36.858554199899999</v>
      </c>
      <c r="L376" s="26">
        <v>43.012529631600003</v>
      </c>
      <c r="M376" s="26">
        <v>20</v>
      </c>
      <c r="N376" s="26" t="s">
        <v>109</v>
      </c>
      <c r="O376" s="26">
        <v>4</v>
      </c>
      <c r="P376" s="26" t="str">
        <f>_xlfn.CONCAT( YEAR(TblOrigin[[#This Row],[ODK_DateOfSubmission]]), "-",TEXT( MONTH(TblOrigin[[#This Row],[ODK_DateOfSubmission]]),"00"))</f>
        <v>2019-05</v>
      </c>
    </row>
    <row r="377" spans="1:16" x14ac:dyDescent="0.25">
      <c r="A377" s="28">
        <v>1102042</v>
      </c>
      <c r="B377" s="26"/>
      <c r="C377" s="26">
        <v>23712</v>
      </c>
      <c r="D377" s="29">
        <v>43595.604837962965</v>
      </c>
      <c r="E377" s="26" t="s">
        <v>541</v>
      </c>
      <c r="F377" s="26" t="s">
        <v>89</v>
      </c>
      <c r="G377" s="26" t="s">
        <v>89</v>
      </c>
      <c r="H377" s="26" t="s">
        <v>556</v>
      </c>
      <c r="I377" s="26" t="s">
        <v>582</v>
      </c>
      <c r="J377" s="26" t="s">
        <v>583</v>
      </c>
      <c r="K377" s="26">
        <v>36.850243524200003</v>
      </c>
      <c r="L377" s="26">
        <v>42.9848694963</v>
      </c>
      <c r="M377" s="26">
        <v>15</v>
      </c>
      <c r="N377" s="26" t="s">
        <v>88</v>
      </c>
      <c r="O377" s="26">
        <v>2</v>
      </c>
      <c r="P377" s="26" t="str">
        <f>_xlfn.CONCAT( YEAR(TblOrigin[[#This Row],[ODK_DateOfSubmission]]), "-",TEXT( MONTH(TblOrigin[[#This Row],[ODK_DateOfSubmission]]),"00"))</f>
        <v>2019-05</v>
      </c>
    </row>
    <row r="378" spans="1:16" x14ac:dyDescent="0.25">
      <c r="A378" s="28">
        <v>1102042</v>
      </c>
      <c r="B378" s="26"/>
      <c r="C378" s="26">
        <v>23712</v>
      </c>
      <c r="D378" s="29">
        <v>43595.604837962965</v>
      </c>
      <c r="E378" s="26" t="s">
        <v>541</v>
      </c>
      <c r="F378" s="26" t="s">
        <v>89</v>
      </c>
      <c r="G378" s="26" t="s">
        <v>89</v>
      </c>
      <c r="H378" s="26" t="s">
        <v>556</v>
      </c>
      <c r="I378" s="26" t="s">
        <v>582</v>
      </c>
      <c r="J378" s="26" t="s">
        <v>583</v>
      </c>
      <c r="K378" s="26">
        <v>36.850243524200003</v>
      </c>
      <c r="L378" s="26">
        <v>42.9848694963</v>
      </c>
      <c r="M378" s="26">
        <v>15</v>
      </c>
      <c r="N378" s="26" t="s">
        <v>87</v>
      </c>
      <c r="O378" s="26">
        <v>13</v>
      </c>
      <c r="P378" s="26" t="str">
        <f>_xlfn.CONCAT( YEAR(TblOrigin[[#This Row],[ODK_DateOfSubmission]]), "-",TEXT( MONTH(TblOrigin[[#This Row],[ODK_DateOfSubmission]]),"00"))</f>
        <v>2019-05</v>
      </c>
    </row>
    <row r="379" spans="1:16" x14ac:dyDescent="0.25">
      <c r="A379" s="28">
        <v>1102045</v>
      </c>
      <c r="B379" s="26"/>
      <c r="C379" s="26">
        <v>26053</v>
      </c>
      <c r="D379" s="29">
        <v>43595.604837962965</v>
      </c>
      <c r="E379" s="26" t="s">
        <v>541</v>
      </c>
      <c r="F379" s="26" t="s">
        <v>89</v>
      </c>
      <c r="G379" s="26" t="s">
        <v>89</v>
      </c>
      <c r="H379" s="26" t="s">
        <v>556</v>
      </c>
      <c r="I379" s="26" t="s">
        <v>584</v>
      </c>
      <c r="J379" s="26" t="s">
        <v>585</v>
      </c>
      <c r="K379" s="26">
        <v>36.868549736799999</v>
      </c>
      <c r="L379" s="26">
        <v>42.995022024599997</v>
      </c>
      <c r="M379" s="26">
        <v>4</v>
      </c>
      <c r="N379" s="26" t="s">
        <v>98</v>
      </c>
      <c r="O379" s="26">
        <v>1</v>
      </c>
      <c r="P379" s="26" t="str">
        <f>_xlfn.CONCAT( YEAR(TblOrigin[[#This Row],[ODK_DateOfSubmission]]), "-",TEXT( MONTH(TblOrigin[[#This Row],[ODK_DateOfSubmission]]),"00"))</f>
        <v>2019-05</v>
      </c>
    </row>
    <row r="380" spans="1:16" x14ac:dyDescent="0.25">
      <c r="A380" s="28">
        <v>1102045</v>
      </c>
      <c r="B380" s="26"/>
      <c r="C380" s="26">
        <v>26053</v>
      </c>
      <c r="D380" s="29">
        <v>43595.604837962965</v>
      </c>
      <c r="E380" s="26" t="s">
        <v>541</v>
      </c>
      <c r="F380" s="26" t="s">
        <v>89</v>
      </c>
      <c r="G380" s="26" t="s">
        <v>89</v>
      </c>
      <c r="H380" s="26" t="s">
        <v>556</v>
      </c>
      <c r="I380" s="26" t="s">
        <v>584</v>
      </c>
      <c r="J380" s="26" t="s">
        <v>585</v>
      </c>
      <c r="K380" s="26">
        <v>36.868549736799999</v>
      </c>
      <c r="L380" s="26">
        <v>42.995022024599997</v>
      </c>
      <c r="M380" s="26">
        <v>4</v>
      </c>
      <c r="N380" s="26" t="s">
        <v>83</v>
      </c>
      <c r="O380" s="26">
        <v>1</v>
      </c>
      <c r="P380" s="26" t="str">
        <f>_xlfn.CONCAT( YEAR(TblOrigin[[#This Row],[ODK_DateOfSubmission]]), "-",TEXT( MONTH(TblOrigin[[#This Row],[ODK_DateOfSubmission]]),"00"))</f>
        <v>2019-05</v>
      </c>
    </row>
    <row r="381" spans="1:16" x14ac:dyDescent="0.25">
      <c r="A381" s="28">
        <v>1102045</v>
      </c>
      <c r="B381" s="26"/>
      <c r="C381" s="26">
        <v>26053</v>
      </c>
      <c r="D381" s="29">
        <v>43595.604837962965</v>
      </c>
      <c r="E381" s="26" t="s">
        <v>541</v>
      </c>
      <c r="F381" s="26" t="s">
        <v>89</v>
      </c>
      <c r="G381" s="26" t="s">
        <v>89</v>
      </c>
      <c r="H381" s="26" t="s">
        <v>556</v>
      </c>
      <c r="I381" s="26" t="s">
        <v>584</v>
      </c>
      <c r="J381" s="26" t="s">
        <v>585</v>
      </c>
      <c r="K381" s="26">
        <v>36.868549736799999</v>
      </c>
      <c r="L381" s="26">
        <v>42.995022024599997</v>
      </c>
      <c r="M381" s="26">
        <v>4</v>
      </c>
      <c r="N381" s="26" t="s">
        <v>78</v>
      </c>
      <c r="O381" s="26">
        <v>1</v>
      </c>
      <c r="P381" s="26" t="str">
        <f>_xlfn.CONCAT( YEAR(TblOrigin[[#This Row],[ODK_DateOfSubmission]]), "-",TEXT( MONTH(TblOrigin[[#This Row],[ODK_DateOfSubmission]]),"00"))</f>
        <v>2019-05</v>
      </c>
    </row>
    <row r="382" spans="1:16" x14ac:dyDescent="0.25">
      <c r="A382" s="28">
        <v>1102045</v>
      </c>
      <c r="B382" s="26"/>
      <c r="C382" s="26">
        <v>26053</v>
      </c>
      <c r="D382" s="29">
        <v>43595.604837962965</v>
      </c>
      <c r="E382" s="26" t="s">
        <v>541</v>
      </c>
      <c r="F382" s="26" t="s">
        <v>89</v>
      </c>
      <c r="G382" s="26" t="s">
        <v>89</v>
      </c>
      <c r="H382" s="26" t="s">
        <v>556</v>
      </c>
      <c r="I382" s="26" t="s">
        <v>584</v>
      </c>
      <c r="J382" s="26" t="s">
        <v>585</v>
      </c>
      <c r="K382" s="26">
        <v>36.868549736799999</v>
      </c>
      <c r="L382" s="26">
        <v>42.995022024599997</v>
      </c>
      <c r="M382" s="26">
        <v>4</v>
      </c>
      <c r="N382" s="26" t="s">
        <v>87</v>
      </c>
      <c r="O382" s="26">
        <v>1</v>
      </c>
      <c r="P382" s="26" t="str">
        <f>_xlfn.CONCAT( YEAR(TblOrigin[[#This Row],[ODK_DateOfSubmission]]), "-",TEXT( MONTH(TblOrigin[[#This Row],[ODK_DateOfSubmission]]),"00"))</f>
        <v>2019-05</v>
      </c>
    </row>
    <row r="383" spans="1:16" x14ac:dyDescent="0.25">
      <c r="A383" s="28">
        <v>1102046</v>
      </c>
      <c r="B383" s="26"/>
      <c r="C383" s="26">
        <v>8373</v>
      </c>
      <c r="D383" s="29">
        <v>43595.604837962965</v>
      </c>
      <c r="E383" s="26" t="s">
        <v>541</v>
      </c>
      <c r="F383" s="26" t="s">
        <v>89</v>
      </c>
      <c r="G383" s="26" t="s">
        <v>89</v>
      </c>
      <c r="H383" s="26" t="s">
        <v>556</v>
      </c>
      <c r="I383" s="26" t="s">
        <v>586</v>
      </c>
      <c r="J383" s="26" t="s">
        <v>587</v>
      </c>
      <c r="K383" s="26">
        <v>36.8762293618</v>
      </c>
      <c r="L383" s="26">
        <v>42.979035324000002</v>
      </c>
      <c r="M383" s="26">
        <v>24</v>
      </c>
      <c r="N383" s="26" t="s">
        <v>90</v>
      </c>
      <c r="O383" s="26">
        <v>7</v>
      </c>
      <c r="P383" s="26" t="str">
        <f>_xlfn.CONCAT( YEAR(TblOrigin[[#This Row],[ODK_DateOfSubmission]]), "-",TEXT( MONTH(TblOrigin[[#This Row],[ODK_DateOfSubmission]]),"00"))</f>
        <v>2019-05</v>
      </c>
    </row>
    <row r="384" spans="1:16" x14ac:dyDescent="0.25">
      <c r="A384" s="28">
        <v>1102046</v>
      </c>
      <c r="B384" s="26"/>
      <c r="C384" s="26">
        <v>8373</v>
      </c>
      <c r="D384" s="29">
        <v>43595.604837962965</v>
      </c>
      <c r="E384" s="26" t="s">
        <v>541</v>
      </c>
      <c r="F384" s="26" t="s">
        <v>89</v>
      </c>
      <c r="G384" s="26" t="s">
        <v>89</v>
      </c>
      <c r="H384" s="26" t="s">
        <v>556</v>
      </c>
      <c r="I384" s="26" t="s">
        <v>586</v>
      </c>
      <c r="J384" s="26" t="s">
        <v>587</v>
      </c>
      <c r="K384" s="26">
        <v>36.8762293618</v>
      </c>
      <c r="L384" s="26">
        <v>42.979035324000002</v>
      </c>
      <c r="M384" s="26">
        <v>24</v>
      </c>
      <c r="N384" s="26" t="s">
        <v>105</v>
      </c>
      <c r="O384" s="26">
        <v>6</v>
      </c>
      <c r="P384" s="26" t="str">
        <f>_xlfn.CONCAT( YEAR(TblOrigin[[#This Row],[ODK_DateOfSubmission]]), "-",TEXT( MONTH(TblOrigin[[#This Row],[ODK_DateOfSubmission]]),"00"))</f>
        <v>2019-05</v>
      </c>
    </row>
    <row r="385" spans="1:16" x14ac:dyDescent="0.25">
      <c r="A385" s="28">
        <v>1102046</v>
      </c>
      <c r="B385" s="26"/>
      <c r="C385" s="26">
        <v>8373</v>
      </c>
      <c r="D385" s="29">
        <v>43595.604837962965</v>
      </c>
      <c r="E385" s="26" t="s">
        <v>541</v>
      </c>
      <c r="F385" s="26" t="s">
        <v>89</v>
      </c>
      <c r="G385" s="26" t="s">
        <v>89</v>
      </c>
      <c r="H385" s="26" t="s">
        <v>556</v>
      </c>
      <c r="I385" s="26" t="s">
        <v>586</v>
      </c>
      <c r="J385" s="26" t="s">
        <v>587</v>
      </c>
      <c r="K385" s="26">
        <v>36.8762293618</v>
      </c>
      <c r="L385" s="26">
        <v>42.979035324000002</v>
      </c>
      <c r="M385" s="26">
        <v>24</v>
      </c>
      <c r="N385" s="26" t="s">
        <v>78</v>
      </c>
      <c r="O385" s="26">
        <v>8</v>
      </c>
      <c r="P385" s="26" t="str">
        <f>_xlfn.CONCAT( YEAR(TblOrigin[[#This Row],[ODK_DateOfSubmission]]), "-",TEXT( MONTH(TblOrigin[[#This Row],[ODK_DateOfSubmission]]),"00"))</f>
        <v>2019-05</v>
      </c>
    </row>
    <row r="386" spans="1:16" x14ac:dyDescent="0.25">
      <c r="A386" s="28">
        <v>1102046</v>
      </c>
      <c r="B386" s="26"/>
      <c r="C386" s="26">
        <v>8373</v>
      </c>
      <c r="D386" s="29">
        <v>43595.604837962965</v>
      </c>
      <c r="E386" s="26" t="s">
        <v>541</v>
      </c>
      <c r="F386" s="26" t="s">
        <v>89</v>
      </c>
      <c r="G386" s="26" t="s">
        <v>89</v>
      </c>
      <c r="H386" s="26" t="s">
        <v>556</v>
      </c>
      <c r="I386" s="26" t="s">
        <v>586</v>
      </c>
      <c r="J386" s="26" t="s">
        <v>587</v>
      </c>
      <c r="K386" s="26">
        <v>36.8762293618</v>
      </c>
      <c r="L386" s="26">
        <v>42.979035324000002</v>
      </c>
      <c r="M386" s="26">
        <v>24</v>
      </c>
      <c r="N386" s="26" t="s">
        <v>119</v>
      </c>
      <c r="O386" s="26">
        <v>3</v>
      </c>
      <c r="P386" s="26" t="str">
        <f>_xlfn.CONCAT( YEAR(TblOrigin[[#This Row],[ODK_DateOfSubmission]]), "-",TEXT( MONTH(TblOrigin[[#This Row],[ODK_DateOfSubmission]]),"00"))</f>
        <v>2019-05</v>
      </c>
    </row>
    <row r="387" spans="1:16" x14ac:dyDescent="0.25">
      <c r="A387" s="28">
        <v>1102047</v>
      </c>
      <c r="B387" s="26"/>
      <c r="C387" s="26">
        <v>21979</v>
      </c>
      <c r="D387" s="29">
        <v>43595.604837962965</v>
      </c>
      <c r="E387" s="26" t="s">
        <v>541</v>
      </c>
      <c r="F387" s="26" t="s">
        <v>89</v>
      </c>
      <c r="G387" s="26" t="s">
        <v>89</v>
      </c>
      <c r="H387" s="26" t="s">
        <v>556</v>
      </c>
      <c r="I387" s="26" t="s">
        <v>588</v>
      </c>
      <c r="J387" s="26" t="s">
        <v>589</v>
      </c>
      <c r="K387" s="26">
        <v>36.857583691499997</v>
      </c>
      <c r="L387" s="26">
        <v>42.996507391500003</v>
      </c>
      <c r="M387" s="26">
        <v>12</v>
      </c>
      <c r="N387" s="26" t="s">
        <v>90</v>
      </c>
      <c r="O387" s="26">
        <v>6</v>
      </c>
      <c r="P387" s="26" t="str">
        <f>_xlfn.CONCAT( YEAR(TblOrigin[[#This Row],[ODK_DateOfSubmission]]), "-",TEXT( MONTH(TblOrigin[[#This Row],[ODK_DateOfSubmission]]),"00"))</f>
        <v>2019-05</v>
      </c>
    </row>
    <row r="388" spans="1:16" x14ac:dyDescent="0.25">
      <c r="A388" s="28">
        <v>1102047</v>
      </c>
      <c r="B388" s="26"/>
      <c r="C388" s="26">
        <v>21979</v>
      </c>
      <c r="D388" s="29">
        <v>43595.604837962965</v>
      </c>
      <c r="E388" s="26" t="s">
        <v>541</v>
      </c>
      <c r="F388" s="26" t="s">
        <v>89</v>
      </c>
      <c r="G388" s="26" t="s">
        <v>89</v>
      </c>
      <c r="H388" s="26" t="s">
        <v>556</v>
      </c>
      <c r="I388" s="26" t="s">
        <v>588</v>
      </c>
      <c r="J388" s="26" t="s">
        <v>589</v>
      </c>
      <c r="K388" s="26">
        <v>36.857583691499997</v>
      </c>
      <c r="L388" s="26">
        <v>42.996507391500003</v>
      </c>
      <c r="M388" s="26">
        <v>12</v>
      </c>
      <c r="N388" s="26" t="s">
        <v>108</v>
      </c>
      <c r="O388" s="26">
        <v>2</v>
      </c>
      <c r="P388" s="26" t="str">
        <f>_xlfn.CONCAT( YEAR(TblOrigin[[#This Row],[ODK_DateOfSubmission]]), "-",TEXT( MONTH(TblOrigin[[#This Row],[ODK_DateOfSubmission]]),"00"))</f>
        <v>2019-05</v>
      </c>
    </row>
    <row r="389" spans="1:16" x14ac:dyDescent="0.25">
      <c r="A389" s="28">
        <v>1102047</v>
      </c>
      <c r="B389" s="26"/>
      <c r="C389" s="26">
        <v>21979</v>
      </c>
      <c r="D389" s="29">
        <v>43595.604837962965</v>
      </c>
      <c r="E389" s="26" t="s">
        <v>541</v>
      </c>
      <c r="F389" s="26" t="s">
        <v>89</v>
      </c>
      <c r="G389" s="26" t="s">
        <v>89</v>
      </c>
      <c r="H389" s="26" t="s">
        <v>556</v>
      </c>
      <c r="I389" s="26" t="s">
        <v>588</v>
      </c>
      <c r="J389" s="26" t="s">
        <v>589</v>
      </c>
      <c r="K389" s="26">
        <v>36.857583691499997</v>
      </c>
      <c r="L389" s="26">
        <v>42.996507391500003</v>
      </c>
      <c r="M389" s="26">
        <v>12</v>
      </c>
      <c r="N389" s="26" t="s">
        <v>83</v>
      </c>
      <c r="O389" s="26">
        <v>4</v>
      </c>
      <c r="P389" s="26" t="str">
        <f>_xlfn.CONCAT( YEAR(TblOrigin[[#This Row],[ODK_DateOfSubmission]]), "-",TEXT( MONTH(TblOrigin[[#This Row],[ODK_DateOfSubmission]]),"00"))</f>
        <v>2019-05</v>
      </c>
    </row>
    <row r="390" spans="1:16" x14ac:dyDescent="0.25">
      <c r="A390" s="28">
        <v>1102048</v>
      </c>
      <c r="B390" s="26"/>
      <c r="C390" s="26">
        <v>8372</v>
      </c>
      <c r="D390" s="29">
        <v>43595.604837962965</v>
      </c>
      <c r="E390" s="26" t="s">
        <v>541</v>
      </c>
      <c r="F390" s="26" t="s">
        <v>89</v>
      </c>
      <c r="G390" s="26" t="s">
        <v>89</v>
      </c>
      <c r="H390" s="26" t="s">
        <v>556</v>
      </c>
      <c r="I390" s="26" t="s">
        <v>590</v>
      </c>
      <c r="J390" s="26" t="s">
        <v>591</v>
      </c>
      <c r="K390" s="26">
        <v>36.8462234223</v>
      </c>
      <c r="L390" s="26">
        <v>42.969520178400003</v>
      </c>
      <c r="M390" s="26">
        <v>4</v>
      </c>
      <c r="N390" s="26" t="s">
        <v>78</v>
      </c>
      <c r="O390" s="26">
        <v>2</v>
      </c>
      <c r="P390" s="26" t="str">
        <f>_xlfn.CONCAT( YEAR(TblOrigin[[#This Row],[ODK_DateOfSubmission]]), "-",TEXT( MONTH(TblOrigin[[#This Row],[ODK_DateOfSubmission]]),"00"))</f>
        <v>2019-05</v>
      </c>
    </row>
    <row r="391" spans="1:16" x14ac:dyDescent="0.25">
      <c r="A391" s="28">
        <v>1102048</v>
      </c>
      <c r="B391" s="26"/>
      <c r="C391" s="26">
        <v>8372</v>
      </c>
      <c r="D391" s="29">
        <v>43595.604837962965</v>
      </c>
      <c r="E391" s="26" t="s">
        <v>541</v>
      </c>
      <c r="F391" s="26" t="s">
        <v>89</v>
      </c>
      <c r="G391" s="26" t="s">
        <v>89</v>
      </c>
      <c r="H391" s="26" t="s">
        <v>556</v>
      </c>
      <c r="I391" s="26" t="s">
        <v>590</v>
      </c>
      <c r="J391" s="26" t="s">
        <v>591</v>
      </c>
      <c r="K391" s="26">
        <v>36.8462234223</v>
      </c>
      <c r="L391" s="26">
        <v>42.969520178400003</v>
      </c>
      <c r="M391" s="26">
        <v>4</v>
      </c>
      <c r="N391" s="26" t="s">
        <v>87</v>
      </c>
      <c r="O391" s="26">
        <v>2</v>
      </c>
      <c r="P391" s="26" t="str">
        <f>_xlfn.CONCAT( YEAR(TblOrigin[[#This Row],[ODK_DateOfSubmission]]), "-",TEXT( MONTH(TblOrigin[[#This Row],[ODK_DateOfSubmission]]),"00"))</f>
        <v>2019-05</v>
      </c>
    </row>
    <row r="392" spans="1:16" x14ac:dyDescent="0.25">
      <c r="A392" s="28">
        <v>1102049</v>
      </c>
      <c r="B392" s="26"/>
      <c r="C392" s="26">
        <v>7921</v>
      </c>
      <c r="D392" s="29">
        <v>43595.604837962965</v>
      </c>
      <c r="E392" s="26" t="s">
        <v>541</v>
      </c>
      <c r="F392" s="26" t="s">
        <v>89</v>
      </c>
      <c r="G392" s="26" t="s">
        <v>89</v>
      </c>
      <c r="H392" s="26" t="s">
        <v>563</v>
      </c>
      <c r="I392" s="26" t="s">
        <v>563</v>
      </c>
      <c r="J392" s="26" t="s">
        <v>592</v>
      </c>
      <c r="K392" s="26">
        <v>36.906067604999997</v>
      </c>
      <c r="L392" s="26">
        <v>43.146529996700004</v>
      </c>
      <c r="M392" s="26">
        <v>3</v>
      </c>
      <c r="N392" s="26" t="s">
        <v>66</v>
      </c>
      <c r="O392" s="26">
        <v>3</v>
      </c>
      <c r="P392" s="26" t="str">
        <f>_xlfn.CONCAT( YEAR(TblOrigin[[#This Row],[ODK_DateOfSubmission]]), "-",TEXT( MONTH(TblOrigin[[#This Row],[ODK_DateOfSubmission]]),"00"))</f>
        <v>2019-05</v>
      </c>
    </row>
    <row r="393" spans="1:16" x14ac:dyDescent="0.25">
      <c r="A393" s="28">
        <v>1102051</v>
      </c>
      <c r="B393" s="26"/>
      <c r="C393" s="26">
        <v>8867</v>
      </c>
      <c r="D393" s="29">
        <v>43595.604837962965</v>
      </c>
      <c r="E393" s="26" t="s">
        <v>541</v>
      </c>
      <c r="F393" s="26" t="s">
        <v>89</v>
      </c>
      <c r="G393" s="26" t="s">
        <v>89</v>
      </c>
      <c r="H393" s="26" t="s">
        <v>556</v>
      </c>
      <c r="I393" s="26" t="s">
        <v>593</v>
      </c>
      <c r="J393" s="26" t="s">
        <v>594</v>
      </c>
      <c r="K393" s="26">
        <v>36.870283392700003</v>
      </c>
      <c r="L393" s="26">
        <v>42.958675991299998</v>
      </c>
      <c r="M393" s="26">
        <v>5</v>
      </c>
      <c r="N393" s="26" t="s">
        <v>87</v>
      </c>
      <c r="O393" s="26">
        <v>2</v>
      </c>
      <c r="P393" s="26" t="str">
        <f>_xlfn.CONCAT( YEAR(TblOrigin[[#This Row],[ODK_DateOfSubmission]]), "-",TEXT( MONTH(TblOrigin[[#This Row],[ODK_DateOfSubmission]]),"00"))</f>
        <v>2019-05</v>
      </c>
    </row>
    <row r="394" spans="1:16" x14ac:dyDescent="0.25">
      <c r="A394" s="28">
        <v>1102051</v>
      </c>
      <c r="B394" s="26"/>
      <c r="C394" s="26">
        <v>8867</v>
      </c>
      <c r="D394" s="29">
        <v>43595.604837962965</v>
      </c>
      <c r="E394" s="26" t="s">
        <v>541</v>
      </c>
      <c r="F394" s="26" t="s">
        <v>89</v>
      </c>
      <c r="G394" s="26" t="s">
        <v>89</v>
      </c>
      <c r="H394" s="26" t="s">
        <v>556</v>
      </c>
      <c r="I394" s="26" t="s">
        <v>593</v>
      </c>
      <c r="J394" s="26" t="s">
        <v>594</v>
      </c>
      <c r="K394" s="26">
        <v>36.870283392700003</v>
      </c>
      <c r="L394" s="26">
        <v>42.958675991299998</v>
      </c>
      <c r="M394" s="26">
        <v>5</v>
      </c>
      <c r="N394" s="26" t="s">
        <v>66</v>
      </c>
      <c r="O394" s="26">
        <v>3</v>
      </c>
      <c r="P394" s="26" t="str">
        <f>_xlfn.CONCAT( YEAR(TblOrigin[[#This Row],[ODK_DateOfSubmission]]), "-",TEXT( MONTH(TblOrigin[[#This Row],[ODK_DateOfSubmission]]),"00"))</f>
        <v>2019-05</v>
      </c>
    </row>
    <row r="395" spans="1:16" x14ac:dyDescent="0.25">
      <c r="A395" s="28">
        <v>1102053</v>
      </c>
      <c r="B395" s="26"/>
      <c r="C395" s="26">
        <v>24187</v>
      </c>
      <c r="D395" s="29">
        <v>43595.604837962965</v>
      </c>
      <c r="E395" s="26" t="s">
        <v>541</v>
      </c>
      <c r="F395" s="26" t="s">
        <v>89</v>
      </c>
      <c r="G395" s="26" t="s">
        <v>89</v>
      </c>
      <c r="H395" s="26" t="s">
        <v>556</v>
      </c>
      <c r="I395" s="26" t="s">
        <v>595</v>
      </c>
      <c r="J395" s="26" t="s">
        <v>596</v>
      </c>
      <c r="K395" s="26">
        <v>36.8595380545</v>
      </c>
      <c r="L395" s="26">
        <v>43.005781165999998</v>
      </c>
      <c r="M395" s="26">
        <v>5</v>
      </c>
      <c r="N395" s="26" t="s">
        <v>87</v>
      </c>
      <c r="O395" s="26">
        <v>3</v>
      </c>
      <c r="P395" s="26" t="str">
        <f>_xlfn.CONCAT( YEAR(TblOrigin[[#This Row],[ODK_DateOfSubmission]]), "-",TEXT( MONTH(TblOrigin[[#This Row],[ODK_DateOfSubmission]]),"00"))</f>
        <v>2019-05</v>
      </c>
    </row>
    <row r="396" spans="1:16" x14ac:dyDescent="0.25">
      <c r="A396" s="28">
        <v>1102053</v>
      </c>
      <c r="B396" s="26"/>
      <c r="C396" s="26">
        <v>24187</v>
      </c>
      <c r="D396" s="29">
        <v>43595.604837962965</v>
      </c>
      <c r="E396" s="26" t="s">
        <v>541</v>
      </c>
      <c r="F396" s="26" t="s">
        <v>89</v>
      </c>
      <c r="G396" s="26" t="s">
        <v>89</v>
      </c>
      <c r="H396" s="26" t="s">
        <v>556</v>
      </c>
      <c r="I396" s="26" t="s">
        <v>595</v>
      </c>
      <c r="J396" s="26" t="s">
        <v>596</v>
      </c>
      <c r="K396" s="26">
        <v>36.8595380545</v>
      </c>
      <c r="L396" s="26">
        <v>43.005781165999998</v>
      </c>
      <c r="M396" s="26">
        <v>5</v>
      </c>
      <c r="N396" s="26" t="s">
        <v>78</v>
      </c>
      <c r="O396" s="26">
        <v>2</v>
      </c>
      <c r="P396" s="26" t="str">
        <f>_xlfn.CONCAT( YEAR(TblOrigin[[#This Row],[ODK_DateOfSubmission]]), "-",TEXT( MONTH(TblOrigin[[#This Row],[ODK_DateOfSubmission]]),"00"))</f>
        <v>2019-05</v>
      </c>
    </row>
    <row r="397" spans="1:16" x14ac:dyDescent="0.25">
      <c r="A397" s="28">
        <v>1103023</v>
      </c>
      <c r="B397" s="26"/>
      <c r="C397" s="26">
        <v>7989</v>
      </c>
      <c r="D397" s="29">
        <v>43595.604837962965</v>
      </c>
      <c r="E397" s="26" t="s">
        <v>541</v>
      </c>
      <c r="F397" s="26" t="s">
        <v>89</v>
      </c>
      <c r="G397" s="26" t="s">
        <v>163</v>
      </c>
      <c r="H397" s="26" t="s">
        <v>597</v>
      </c>
      <c r="I397" s="26" t="s">
        <v>598</v>
      </c>
      <c r="J397" s="26" t="s">
        <v>599</v>
      </c>
      <c r="K397" s="26">
        <v>36.913263880700001</v>
      </c>
      <c r="L397" s="26">
        <v>42.885338192500001</v>
      </c>
      <c r="M397" s="26">
        <v>5</v>
      </c>
      <c r="N397" s="26" t="s">
        <v>66</v>
      </c>
      <c r="O397" s="26">
        <v>5</v>
      </c>
      <c r="P397" s="26" t="str">
        <f>_xlfn.CONCAT( YEAR(TblOrigin[[#This Row],[ODK_DateOfSubmission]]), "-",TEXT( MONTH(TblOrigin[[#This Row],[ODK_DateOfSubmission]]),"00"))</f>
        <v>2019-05</v>
      </c>
    </row>
    <row r="398" spans="1:16" x14ac:dyDescent="0.25">
      <c r="A398" s="28">
        <v>1103024</v>
      </c>
      <c r="B398" s="26"/>
      <c r="C398" s="26">
        <v>8336</v>
      </c>
      <c r="D398" s="29">
        <v>43595.604837962965</v>
      </c>
      <c r="E398" s="26" t="s">
        <v>541</v>
      </c>
      <c r="F398" s="26" t="s">
        <v>89</v>
      </c>
      <c r="G398" s="26" t="s">
        <v>163</v>
      </c>
      <c r="H398" s="26" t="s">
        <v>597</v>
      </c>
      <c r="I398" s="26" t="s">
        <v>600</v>
      </c>
      <c r="J398" s="26" t="s">
        <v>601</v>
      </c>
      <c r="K398" s="26">
        <v>36.857191169300002</v>
      </c>
      <c r="L398" s="26">
        <v>42.907552820900001</v>
      </c>
      <c r="M398" s="26">
        <v>2</v>
      </c>
      <c r="N398" s="26" t="s">
        <v>78</v>
      </c>
      <c r="O398" s="26">
        <v>2</v>
      </c>
      <c r="P398" s="26" t="str">
        <f>_xlfn.CONCAT( YEAR(TblOrigin[[#This Row],[ODK_DateOfSubmission]]), "-",TEXT( MONTH(TblOrigin[[#This Row],[ODK_DateOfSubmission]]),"00"))</f>
        <v>2019-05</v>
      </c>
    </row>
    <row r="399" spans="1:16" x14ac:dyDescent="0.25">
      <c r="A399" s="28">
        <v>1103029</v>
      </c>
      <c r="B399" s="26"/>
      <c r="C399" s="26">
        <v>24596</v>
      </c>
      <c r="D399" s="29">
        <v>43595.604837962965</v>
      </c>
      <c r="E399" s="26" t="s">
        <v>541</v>
      </c>
      <c r="F399" s="26" t="s">
        <v>89</v>
      </c>
      <c r="G399" s="26" t="s">
        <v>163</v>
      </c>
      <c r="H399" s="26" t="s">
        <v>597</v>
      </c>
      <c r="I399" s="26" t="s">
        <v>602</v>
      </c>
      <c r="J399" s="26" t="s">
        <v>603</v>
      </c>
      <c r="K399" s="26">
        <v>36.862405809999998</v>
      </c>
      <c r="L399" s="26">
        <v>42.903199959699997</v>
      </c>
      <c r="M399" s="26">
        <v>10</v>
      </c>
      <c r="N399" s="26" t="s">
        <v>78</v>
      </c>
      <c r="O399" s="26">
        <v>4</v>
      </c>
      <c r="P399" s="26" t="str">
        <f>_xlfn.CONCAT( YEAR(TblOrigin[[#This Row],[ODK_DateOfSubmission]]), "-",TEXT( MONTH(TblOrigin[[#This Row],[ODK_DateOfSubmission]]),"00"))</f>
        <v>2019-05</v>
      </c>
    </row>
    <row r="400" spans="1:16" x14ac:dyDescent="0.25">
      <c r="A400" s="28">
        <v>1103029</v>
      </c>
      <c r="B400" s="26"/>
      <c r="C400" s="26">
        <v>24596</v>
      </c>
      <c r="D400" s="29">
        <v>43595.604837962965</v>
      </c>
      <c r="E400" s="26" t="s">
        <v>541</v>
      </c>
      <c r="F400" s="26" t="s">
        <v>89</v>
      </c>
      <c r="G400" s="26" t="s">
        <v>163</v>
      </c>
      <c r="H400" s="26" t="s">
        <v>597</v>
      </c>
      <c r="I400" s="26" t="s">
        <v>602</v>
      </c>
      <c r="J400" s="26" t="s">
        <v>603</v>
      </c>
      <c r="K400" s="26">
        <v>36.862405809999998</v>
      </c>
      <c r="L400" s="26">
        <v>42.903199959699997</v>
      </c>
      <c r="M400" s="26">
        <v>10</v>
      </c>
      <c r="N400" s="26" t="s">
        <v>87</v>
      </c>
      <c r="O400" s="26">
        <v>6</v>
      </c>
      <c r="P400" s="26" t="str">
        <f>_xlfn.CONCAT( YEAR(TblOrigin[[#This Row],[ODK_DateOfSubmission]]), "-",TEXT( MONTH(TblOrigin[[#This Row],[ODK_DateOfSubmission]]),"00"))</f>
        <v>2019-05</v>
      </c>
    </row>
    <row r="401" spans="1:16" x14ac:dyDescent="0.25">
      <c r="A401" s="28">
        <v>1103034</v>
      </c>
      <c r="B401" s="26"/>
      <c r="C401" s="26">
        <v>26123</v>
      </c>
      <c r="D401" s="29">
        <v>43595.604837962965</v>
      </c>
      <c r="E401" s="26" t="s">
        <v>541</v>
      </c>
      <c r="F401" s="26" t="s">
        <v>89</v>
      </c>
      <c r="G401" s="26" t="s">
        <v>163</v>
      </c>
      <c r="H401" s="26" t="s">
        <v>604</v>
      </c>
      <c r="I401" s="26" t="s">
        <v>605</v>
      </c>
      <c r="J401" s="26" t="s">
        <v>606</v>
      </c>
      <c r="K401" s="26">
        <v>36.794692085900003</v>
      </c>
      <c r="L401" s="26">
        <v>42.917500035899998</v>
      </c>
      <c r="M401" s="26">
        <v>17</v>
      </c>
      <c r="N401" s="26" t="s">
        <v>83</v>
      </c>
      <c r="O401" s="26">
        <v>5</v>
      </c>
      <c r="P401" s="26" t="str">
        <f>_xlfn.CONCAT( YEAR(TblOrigin[[#This Row],[ODK_DateOfSubmission]]), "-",TEXT( MONTH(TblOrigin[[#This Row],[ODK_DateOfSubmission]]),"00"))</f>
        <v>2019-05</v>
      </c>
    </row>
    <row r="402" spans="1:16" x14ac:dyDescent="0.25">
      <c r="A402" s="28">
        <v>1103034</v>
      </c>
      <c r="B402" s="26"/>
      <c r="C402" s="26">
        <v>26123</v>
      </c>
      <c r="D402" s="29">
        <v>43595.604837962965</v>
      </c>
      <c r="E402" s="26" t="s">
        <v>541</v>
      </c>
      <c r="F402" s="26" t="s">
        <v>89</v>
      </c>
      <c r="G402" s="26" t="s">
        <v>163</v>
      </c>
      <c r="H402" s="26" t="s">
        <v>604</v>
      </c>
      <c r="I402" s="26" t="s">
        <v>605</v>
      </c>
      <c r="J402" s="26" t="s">
        <v>606</v>
      </c>
      <c r="K402" s="26">
        <v>36.794692085900003</v>
      </c>
      <c r="L402" s="26">
        <v>42.917500035899998</v>
      </c>
      <c r="M402" s="26">
        <v>17</v>
      </c>
      <c r="N402" s="26" t="s">
        <v>78</v>
      </c>
      <c r="O402" s="26">
        <v>4</v>
      </c>
      <c r="P402" s="26" t="str">
        <f>_xlfn.CONCAT( YEAR(TblOrigin[[#This Row],[ODK_DateOfSubmission]]), "-",TEXT( MONTH(TblOrigin[[#This Row],[ODK_DateOfSubmission]]),"00"))</f>
        <v>2019-05</v>
      </c>
    </row>
    <row r="403" spans="1:16" x14ac:dyDescent="0.25">
      <c r="A403" s="28">
        <v>1103034</v>
      </c>
      <c r="B403" s="26"/>
      <c r="C403" s="26">
        <v>26123</v>
      </c>
      <c r="D403" s="29">
        <v>43595.604837962965</v>
      </c>
      <c r="E403" s="26" t="s">
        <v>541</v>
      </c>
      <c r="F403" s="26" t="s">
        <v>89</v>
      </c>
      <c r="G403" s="26" t="s">
        <v>163</v>
      </c>
      <c r="H403" s="26" t="s">
        <v>604</v>
      </c>
      <c r="I403" s="26" t="s">
        <v>605</v>
      </c>
      <c r="J403" s="26" t="s">
        <v>606</v>
      </c>
      <c r="K403" s="26">
        <v>36.794692085900003</v>
      </c>
      <c r="L403" s="26">
        <v>42.917500035899998</v>
      </c>
      <c r="M403" s="26">
        <v>17</v>
      </c>
      <c r="N403" s="26" t="s">
        <v>87</v>
      </c>
      <c r="O403" s="26">
        <v>8</v>
      </c>
      <c r="P403" s="26" t="str">
        <f>_xlfn.CONCAT( YEAR(TblOrigin[[#This Row],[ODK_DateOfSubmission]]), "-",TEXT( MONTH(TblOrigin[[#This Row],[ODK_DateOfSubmission]]),"00"))</f>
        <v>2019-05</v>
      </c>
    </row>
    <row r="404" spans="1:16" x14ac:dyDescent="0.25">
      <c r="A404" s="28">
        <v>1103053</v>
      </c>
      <c r="B404" s="26"/>
      <c r="C404" s="26">
        <v>8013</v>
      </c>
      <c r="D404" s="29">
        <v>43595.604837962965</v>
      </c>
      <c r="E404" s="26" t="s">
        <v>541</v>
      </c>
      <c r="F404" s="26" t="s">
        <v>89</v>
      </c>
      <c r="G404" s="26" t="s">
        <v>163</v>
      </c>
      <c r="H404" s="26" t="s">
        <v>597</v>
      </c>
      <c r="I404" s="26" t="s">
        <v>607</v>
      </c>
      <c r="J404" s="26" t="s">
        <v>608</v>
      </c>
      <c r="K404" s="26">
        <v>36.910295444699997</v>
      </c>
      <c r="L404" s="26">
        <v>42.7939173782</v>
      </c>
      <c r="M404" s="26">
        <v>2</v>
      </c>
      <c r="N404" s="26" t="s">
        <v>87</v>
      </c>
      <c r="O404" s="26">
        <v>2</v>
      </c>
      <c r="P404" s="26" t="str">
        <f>_xlfn.CONCAT( YEAR(TblOrigin[[#This Row],[ODK_DateOfSubmission]]), "-",TEXT( MONTH(TblOrigin[[#This Row],[ODK_DateOfSubmission]]),"00"))</f>
        <v>2019-05</v>
      </c>
    </row>
    <row r="405" spans="1:16" x14ac:dyDescent="0.25">
      <c r="A405" s="28">
        <v>1104002</v>
      </c>
      <c r="B405" s="26"/>
      <c r="C405" s="26">
        <v>8119</v>
      </c>
      <c r="D405" s="29">
        <v>43595.604837962965</v>
      </c>
      <c r="E405" s="26" t="s">
        <v>541</v>
      </c>
      <c r="F405" s="26" t="s">
        <v>89</v>
      </c>
      <c r="G405" s="26" t="s">
        <v>162</v>
      </c>
      <c r="H405" s="26" t="s">
        <v>609</v>
      </c>
      <c r="I405" s="26" t="s">
        <v>610</v>
      </c>
      <c r="J405" s="26" t="s">
        <v>611</v>
      </c>
      <c r="K405" s="26">
        <v>37.135978924500002</v>
      </c>
      <c r="L405" s="26">
        <v>42.659093959800003</v>
      </c>
      <c r="M405" s="26">
        <v>2</v>
      </c>
      <c r="N405" s="26" t="s">
        <v>87</v>
      </c>
      <c r="O405" s="26">
        <v>1</v>
      </c>
      <c r="P405" s="26" t="str">
        <f>_xlfn.CONCAT( YEAR(TblOrigin[[#This Row],[ODK_DateOfSubmission]]), "-",TEXT( MONTH(TblOrigin[[#This Row],[ODK_DateOfSubmission]]),"00"))</f>
        <v>2019-05</v>
      </c>
    </row>
    <row r="406" spans="1:16" x14ac:dyDescent="0.25">
      <c r="A406" s="28">
        <v>1104002</v>
      </c>
      <c r="B406" s="26"/>
      <c r="C406" s="26">
        <v>8119</v>
      </c>
      <c r="D406" s="29">
        <v>43595.604837962965</v>
      </c>
      <c r="E406" s="26" t="s">
        <v>541</v>
      </c>
      <c r="F406" s="26" t="s">
        <v>89</v>
      </c>
      <c r="G406" s="26" t="s">
        <v>162</v>
      </c>
      <c r="H406" s="26" t="s">
        <v>609</v>
      </c>
      <c r="I406" s="26" t="s">
        <v>610</v>
      </c>
      <c r="J406" s="26" t="s">
        <v>611</v>
      </c>
      <c r="K406" s="26">
        <v>37.135978924500002</v>
      </c>
      <c r="L406" s="26">
        <v>42.659093959800003</v>
      </c>
      <c r="M406" s="26">
        <v>2</v>
      </c>
      <c r="N406" s="26" t="s">
        <v>83</v>
      </c>
      <c r="O406" s="26">
        <v>1</v>
      </c>
      <c r="P406" s="26" t="str">
        <f>_xlfn.CONCAT( YEAR(TblOrigin[[#This Row],[ODK_DateOfSubmission]]), "-",TEXT( MONTH(TblOrigin[[#This Row],[ODK_DateOfSubmission]]),"00"))</f>
        <v>2019-05</v>
      </c>
    </row>
    <row r="407" spans="1:16" x14ac:dyDescent="0.25">
      <c r="A407" s="28">
        <v>1104005</v>
      </c>
      <c r="B407" s="26"/>
      <c r="C407" s="26">
        <v>8849</v>
      </c>
      <c r="D407" s="29">
        <v>43595.604837962965</v>
      </c>
      <c r="E407" s="26" t="s">
        <v>541</v>
      </c>
      <c r="F407" s="26" t="s">
        <v>89</v>
      </c>
      <c r="G407" s="26" t="s">
        <v>162</v>
      </c>
      <c r="H407" s="26" t="s">
        <v>612</v>
      </c>
      <c r="I407" s="26" t="s">
        <v>612</v>
      </c>
      <c r="J407" s="26" t="s">
        <v>613</v>
      </c>
      <c r="K407" s="26">
        <v>37.176020260100003</v>
      </c>
      <c r="L407" s="26">
        <v>43.011055521499998</v>
      </c>
      <c r="M407" s="26">
        <v>9</v>
      </c>
      <c r="N407" s="26" t="s">
        <v>88</v>
      </c>
      <c r="O407" s="26">
        <v>2</v>
      </c>
      <c r="P407" s="26" t="str">
        <f>_xlfn.CONCAT( YEAR(TblOrigin[[#This Row],[ODK_DateOfSubmission]]), "-",TEXT( MONTH(TblOrigin[[#This Row],[ODK_DateOfSubmission]]),"00"))</f>
        <v>2019-05</v>
      </c>
    </row>
    <row r="408" spans="1:16" x14ac:dyDescent="0.25">
      <c r="A408" s="28">
        <v>1104005</v>
      </c>
      <c r="B408" s="26"/>
      <c r="C408" s="26">
        <v>8849</v>
      </c>
      <c r="D408" s="29">
        <v>43595.604837962965</v>
      </c>
      <c r="E408" s="26" t="s">
        <v>541</v>
      </c>
      <c r="F408" s="26" t="s">
        <v>89</v>
      </c>
      <c r="G408" s="26" t="s">
        <v>162</v>
      </c>
      <c r="H408" s="26" t="s">
        <v>612</v>
      </c>
      <c r="I408" s="26" t="s">
        <v>612</v>
      </c>
      <c r="J408" s="26" t="s">
        <v>613</v>
      </c>
      <c r="K408" s="26">
        <v>37.176020260100003</v>
      </c>
      <c r="L408" s="26">
        <v>43.011055521499998</v>
      </c>
      <c r="M408" s="26">
        <v>9</v>
      </c>
      <c r="N408" s="26" t="s">
        <v>78</v>
      </c>
      <c r="O408" s="26">
        <v>4</v>
      </c>
      <c r="P408" s="26" t="str">
        <f>_xlfn.CONCAT( YEAR(TblOrigin[[#This Row],[ODK_DateOfSubmission]]), "-",TEXT( MONTH(TblOrigin[[#This Row],[ODK_DateOfSubmission]]),"00"))</f>
        <v>2019-05</v>
      </c>
    </row>
    <row r="409" spans="1:16" x14ac:dyDescent="0.25">
      <c r="A409" s="28">
        <v>1104005</v>
      </c>
      <c r="B409" s="26"/>
      <c r="C409" s="26">
        <v>8849</v>
      </c>
      <c r="D409" s="29">
        <v>43595.604837962965</v>
      </c>
      <c r="E409" s="26" t="s">
        <v>541</v>
      </c>
      <c r="F409" s="26" t="s">
        <v>89</v>
      </c>
      <c r="G409" s="26" t="s">
        <v>162</v>
      </c>
      <c r="H409" s="26" t="s">
        <v>612</v>
      </c>
      <c r="I409" s="26" t="s">
        <v>612</v>
      </c>
      <c r="J409" s="26" t="s">
        <v>613</v>
      </c>
      <c r="K409" s="26">
        <v>37.176020260100003</v>
      </c>
      <c r="L409" s="26">
        <v>43.011055521499998</v>
      </c>
      <c r="M409" s="26">
        <v>9</v>
      </c>
      <c r="N409" s="26" t="s">
        <v>83</v>
      </c>
      <c r="O409" s="26">
        <v>2</v>
      </c>
      <c r="P409" s="26" t="str">
        <f>_xlfn.CONCAT( YEAR(TblOrigin[[#This Row],[ODK_DateOfSubmission]]), "-",TEXT( MONTH(TblOrigin[[#This Row],[ODK_DateOfSubmission]]),"00"))</f>
        <v>2019-05</v>
      </c>
    </row>
    <row r="410" spans="1:16" x14ac:dyDescent="0.25">
      <c r="A410" s="28">
        <v>1104005</v>
      </c>
      <c r="B410" s="26"/>
      <c r="C410" s="26">
        <v>8849</v>
      </c>
      <c r="D410" s="29">
        <v>43595.604837962965</v>
      </c>
      <c r="E410" s="26" t="s">
        <v>541</v>
      </c>
      <c r="F410" s="26" t="s">
        <v>89</v>
      </c>
      <c r="G410" s="26" t="s">
        <v>162</v>
      </c>
      <c r="H410" s="26" t="s">
        <v>612</v>
      </c>
      <c r="I410" s="26" t="s">
        <v>612</v>
      </c>
      <c r="J410" s="26" t="s">
        <v>613</v>
      </c>
      <c r="K410" s="26">
        <v>37.176020260100003</v>
      </c>
      <c r="L410" s="26">
        <v>43.011055521499998</v>
      </c>
      <c r="M410" s="26">
        <v>9</v>
      </c>
      <c r="N410" s="26" t="s">
        <v>108</v>
      </c>
      <c r="O410" s="26">
        <v>1</v>
      </c>
      <c r="P410" s="26" t="str">
        <f>_xlfn.CONCAT( YEAR(TblOrigin[[#This Row],[ODK_DateOfSubmission]]), "-",TEXT( MONTH(TblOrigin[[#This Row],[ODK_DateOfSubmission]]),"00"))</f>
        <v>2019-05</v>
      </c>
    </row>
    <row r="411" spans="1:16" x14ac:dyDescent="0.25">
      <c r="A411" s="28">
        <v>1104012</v>
      </c>
      <c r="B411" s="26"/>
      <c r="C411" s="26">
        <v>8766</v>
      </c>
      <c r="D411" s="29">
        <v>43595.604837962965</v>
      </c>
      <c r="E411" s="26" t="s">
        <v>541</v>
      </c>
      <c r="F411" s="26" t="s">
        <v>89</v>
      </c>
      <c r="G411" s="26" t="s">
        <v>162</v>
      </c>
      <c r="H411" s="26" t="s">
        <v>609</v>
      </c>
      <c r="I411" s="26" t="s">
        <v>614</v>
      </c>
      <c r="J411" s="26" t="s">
        <v>615</v>
      </c>
      <c r="K411" s="26">
        <v>37.138846008999998</v>
      </c>
      <c r="L411" s="26">
        <v>42.617190277399999</v>
      </c>
      <c r="M411" s="26">
        <v>3</v>
      </c>
      <c r="N411" s="26" t="s">
        <v>78</v>
      </c>
      <c r="O411" s="26">
        <v>3</v>
      </c>
      <c r="P411" s="26" t="str">
        <f>_xlfn.CONCAT( YEAR(TblOrigin[[#This Row],[ODK_DateOfSubmission]]), "-",TEXT( MONTH(TblOrigin[[#This Row],[ODK_DateOfSubmission]]),"00"))</f>
        <v>2019-05</v>
      </c>
    </row>
    <row r="412" spans="1:16" x14ac:dyDescent="0.25">
      <c r="A412" s="28">
        <v>1104013</v>
      </c>
      <c r="B412" s="26"/>
      <c r="C412" s="26">
        <v>8084</v>
      </c>
      <c r="D412" s="29">
        <v>43595.604837962965</v>
      </c>
      <c r="E412" s="26" t="s">
        <v>541</v>
      </c>
      <c r="F412" s="26" t="s">
        <v>89</v>
      </c>
      <c r="G412" s="26" t="s">
        <v>162</v>
      </c>
      <c r="H412" s="26" t="s">
        <v>616</v>
      </c>
      <c r="I412" s="26" t="s">
        <v>616</v>
      </c>
      <c r="J412" s="26" t="s">
        <v>617</v>
      </c>
      <c r="K412" s="26">
        <v>37.1977073109</v>
      </c>
      <c r="L412" s="26">
        <v>42.821097299500003</v>
      </c>
      <c r="M412" s="26">
        <v>7</v>
      </c>
      <c r="N412" s="26" t="s">
        <v>90</v>
      </c>
      <c r="O412" s="26">
        <v>4</v>
      </c>
      <c r="P412" s="26" t="str">
        <f>_xlfn.CONCAT( YEAR(TblOrigin[[#This Row],[ODK_DateOfSubmission]]), "-",TEXT( MONTH(TblOrigin[[#This Row],[ODK_DateOfSubmission]]),"00"))</f>
        <v>2019-05</v>
      </c>
    </row>
    <row r="413" spans="1:16" x14ac:dyDescent="0.25">
      <c r="A413" s="28">
        <v>1104013</v>
      </c>
      <c r="B413" s="26"/>
      <c r="C413" s="26">
        <v>8084</v>
      </c>
      <c r="D413" s="29">
        <v>43595.604837962965</v>
      </c>
      <c r="E413" s="26" t="s">
        <v>541</v>
      </c>
      <c r="F413" s="26" t="s">
        <v>89</v>
      </c>
      <c r="G413" s="26" t="s">
        <v>162</v>
      </c>
      <c r="H413" s="26" t="s">
        <v>616</v>
      </c>
      <c r="I413" s="26" t="s">
        <v>616</v>
      </c>
      <c r="J413" s="26" t="s">
        <v>617</v>
      </c>
      <c r="K413" s="26">
        <v>37.1977073109</v>
      </c>
      <c r="L413" s="26">
        <v>42.821097299500003</v>
      </c>
      <c r="M413" s="26">
        <v>7</v>
      </c>
      <c r="N413" s="26" t="s">
        <v>78</v>
      </c>
      <c r="O413" s="26">
        <v>2</v>
      </c>
      <c r="P413" s="26" t="str">
        <f>_xlfn.CONCAT( YEAR(TblOrigin[[#This Row],[ODK_DateOfSubmission]]), "-",TEXT( MONTH(TblOrigin[[#This Row],[ODK_DateOfSubmission]]),"00"))</f>
        <v>2019-05</v>
      </c>
    </row>
    <row r="414" spans="1:16" x14ac:dyDescent="0.25">
      <c r="A414" s="28">
        <v>1104013</v>
      </c>
      <c r="B414" s="26"/>
      <c r="C414" s="26">
        <v>8084</v>
      </c>
      <c r="D414" s="29">
        <v>43595.604837962965</v>
      </c>
      <c r="E414" s="26" t="s">
        <v>541</v>
      </c>
      <c r="F414" s="26" t="s">
        <v>89</v>
      </c>
      <c r="G414" s="26" t="s">
        <v>162</v>
      </c>
      <c r="H414" s="26" t="s">
        <v>616</v>
      </c>
      <c r="I414" s="26" t="s">
        <v>616</v>
      </c>
      <c r="J414" s="26" t="s">
        <v>617</v>
      </c>
      <c r="K414" s="26">
        <v>37.1977073109</v>
      </c>
      <c r="L414" s="26">
        <v>42.821097299500003</v>
      </c>
      <c r="M414" s="26">
        <v>7</v>
      </c>
      <c r="N414" s="26" t="s">
        <v>101</v>
      </c>
      <c r="O414" s="26">
        <v>1</v>
      </c>
      <c r="P414" s="26" t="str">
        <f>_xlfn.CONCAT( YEAR(TblOrigin[[#This Row],[ODK_DateOfSubmission]]), "-",TEXT( MONTH(TblOrigin[[#This Row],[ODK_DateOfSubmission]]),"00"))</f>
        <v>2019-05</v>
      </c>
    </row>
    <row r="415" spans="1:16" x14ac:dyDescent="0.25">
      <c r="A415" s="28">
        <v>1104059</v>
      </c>
      <c r="B415" s="26"/>
      <c r="C415" s="26">
        <v>32028</v>
      </c>
      <c r="D415" s="29">
        <v>43595.604837962965</v>
      </c>
      <c r="E415" s="26" t="s">
        <v>541</v>
      </c>
      <c r="F415" s="26" t="s">
        <v>89</v>
      </c>
      <c r="G415" s="26" t="s">
        <v>162</v>
      </c>
      <c r="H415" s="26" t="s">
        <v>618</v>
      </c>
      <c r="I415" s="26" t="s">
        <v>619</v>
      </c>
      <c r="J415" s="26" t="s">
        <v>620</v>
      </c>
      <c r="K415" s="26">
        <v>37.148175876300002</v>
      </c>
      <c r="L415" s="26">
        <v>42.747128957299999</v>
      </c>
      <c r="M415" s="26">
        <v>20</v>
      </c>
      <c r="N415" s="26" t="s">
        <v>78</v>
      </c>
      <c r="O415" s="26">
        <v>10</v>
      </c>
      <c r="P415" s="26" t="str">
        <f>_xlfn.CONCAT( YEAR(TblOrigin[[#This Row],[ODK_DateOfSubmission]]), "-",TEXT( MONTH(TblOrigin[[#This Row],[ODK_DateOfSubmission]]),"00"))</f>
        <v>2019-05</v>
      </c>
    </row>
    <row r="416" spans="1:16" x14ac:dyDescent="0.25">
      <c r="A416" s="28">
        <v>1104059</v>
      </c>
      <c r="B416" s="26"/>
      <c r="C416" s="26">
        <v>32028</v>
      </c>
      <c r="D416" s="29">
        <v>43595.604837962965</v>
      </c>
      <c r="E416" s="26" t="s">
        <v>541</v>
      </c>
      <c r="F416" s="26" t="s">
        <v>89</v>
      </c>
      <c r="G416" s="26" t="s">
        <v>162</v>
      </c>
      <c r="H416" s="26" t="s">
        <v>618</v>
      </c>
      <c r="I416" s="26" t="s">
        <v>619</v>
      </c>
      <c r="J416" s="26" t="s">
        <v>620</v>
      </c>
      <c r="K416" s="26">
        <v>37.148175876300002</v>
      </c>
      <c r="L416" s="26">
        <v>42.747128957299999</v>
      </c>
      <c r="M416" s="26">
        <v>20</v>
      </c>
      <c r="N416" s="26" t="s">
        <v>87</v>
      </c>
      <c r="O416" s="26">
        <v>5</v>
      </c>
      <c r="P416" s="26" t="str">
        <f>_xlfn.CONCAT( YEAR(TblOrigin[[#This Row],[ODK_DateOfSubmission]]), "-",TEXT( MONTH(TblOrigin[[#This Row],[ODK_DateOfSubmission]]),"00"))</f>
        <v>2019-05</v>
      </c>
    </row>
    <row r="417" spans="1:16" x14ac:dyDescent="0.25">
      <c r="A417" s="28">
        <v>1104059</v>
      </c>
      <c r="B417" s="26"/>
      <c r="C417" s="26">
        <v>32028</v>
      </c>
      <c r="D417" s="29">
        <v>43595.604837962965</v>
      </c>
      <c r="E417" s="26" t="s">
        <v>541</v>
      </c>
      <c r="F417" s="26" t="s">
        <v>89</v>
      </c>
      <c r="G417" s="26" t="s">
        <v>162</v>
      </c>
      <c r="H417" s="26" t="s">
        <v>618</v>
      </c>
      <c r="I417" s="26" t="s">
        <v>619</v>
      </c>
      <c r="J417" s="26" t="s">
        <v>620</v>
      </c>
      <c r="K417" s="26">
        <v>37.148175876300002</v>
      </c>
      <c r="L417" s="26">
        <v>42.747128957299999</v>
      </c>
      <c r="M417" s="26">
        <v>20</v>
      </c>
      <c r="N417" s="26" t="s">
        <v>66</v>
      </c>
      <c r="O417" s="26">
        <v>5</v>
      </c>
      <c r="P417" s="26" t="str">
        <f>_xlfn.CONCAT( YEAR(TblOrigin[[#This Row],[ODK_DateOfSubmission]]), "-",TEXT( MONTH(TblOrigin[[#This Row],[ODK_DateOfSubmission]]),"00"))</f>
        <v>2019-05</v>
      </c>
    </row>
    <row r="418" spans="1:16" x14ac:dyDescent="0.25">
      <c r="A418" s="28">
        <v>1104071</v>
      </c>
      <c r="B418" s="26"/>
      <c r="C418" s="26">
        <v>8156</v>
      </c>
      <c r="D418" s="29">
        <v>43595.604837962965</v>
      </c>
      <c r="E418" s="26" t="s">
        <v>541</v>
      </c>
      <c r="F418" s="26" t="s">
        <v>89</v>
      </c>
      <c r="G418" s="26" t="s">
        <v>162</v>
      </c>
      <c r="H418" s="26" t="s">
        <v>616</v>
      </c>
      <c r="I418" s="26" t="s">
        <v>621</v>
      </c>
      <c r="J418" s="26" t="s">
        <v>622</v>
      </c>
      <c r="K418" s="26">
        <v>37.180446202799999</v>
      </c>
      <c r="L418" s="26">
        <v>42.809346829100001</v>
      </c>
      <c r="M418" s="26">
        <v>12</v>
      </c>
      <c r="N418" s="26" t="s">
        <v>87</v>
      </c>
      <c r="O418" s="26">
        <v>12</v>
      </c>
      <c r="P418" s="26" t="str">
        <f>_xlfn.CONCAT( YEAR(TblOrigin[[#This Row],[ODK_DateOfSubmission]]), "-",TEXT( MONTH(TblOrigin[[#This Row],[ODK_DateOfSubmission]]),"00"))</f>
        <v>2019-05</v>
      </c>
    </row>
    <row r="419" spans="1:16" x14ac:dyDescent="0.25">
      <c r="A419" s="28">
        <v>1104073</v>
      </c>
      <c r="B419" s="26"/>
      <c r="C419" s="26">
        <v>33580</v>
      </c>
      <c r="D419" s="29">
        <v>43595.604837962965</v>
      </c>
      <c r="E419" s="26" t="s">
        <v>541</v>
      </c>
      <c r="F419" s="26" t="s">
        <v>89</v>
      </c>
      <c r="G419" s="26" t="s">
        <v>162</v>
      </c>
      <c r="H419" s="26" t="s">
        <v>616</v>
      </c>
      <c r="I419" s="26" t="s">
        <v>623</v>
      </c>
      <c r="J419" s="26" t="s">
        <v>624</v>
      </c>
      <c r="K419" s="26">
        <v>37.180950084800003</v>
      </c>
      <c r="L419" s="26">
        <v>42.785288930500002</v>
      </c>
      <c r="M419" s="26">
        <v>2</v>
      </c>
      <c r="N419" s="26" t="s">
        <v>78</v>
      </c>
      <c r="O419" s="26">
        <v>1</v>
      </c>
      <c r="P419" s="26" t="str">
        <f>_xlfn.CONCAT( YEAR(TblOrigin[[#This Row],[ODK_DateOfSubmission]]), "-",TEXT( MONTH(TblOrigin[[#This Row],[ODK_DateOfSubmission]]),"00"))</f>
        <v>2019-05</v>
      </c>
    </row>
    <row r="420" spans="1:16" x14ac:dyDescent="0.25">
      <c r="A420" s="28">
        <v>1104073</v>
      </c>
      <c r="B420" s="26"/>
      <c r="C420" s="26">
        <v>33580</v>
      </c>
      <c r="D420" s="29">
        <v>43595.604837962965</v>
      </c>
      <c r="E420" s="26" t="s">
        <v>541</v>
      </c>
      <c r="F420" s="26" t="s">
        <v>89</v>
      </c>
      <c r="G420" s="26" t="s">
        <v>162</v>
      </c>
      <c r="H420" s="26" t="s">
        <v>616</v>
      </c>
      <c r="I420" s="26" t="s">
        <v>623</v>
      </c>
      <c r="J420" s="26" t="s">
        <v>624</v>
      </c>
      <c r="K420" s="26">
        <v>37.180950084800003</v>
      </c>
      <c r="L420" s="26">
        <v>42.785288930500002</v>
      </c>
      <c r="M420" s="26">
        <v>2</v>
      </c>
      <c r="N420" s="26" t="s">
        <v>101</v>
      </c>
      <c r="O420" s="26">
        <v>1</v>
      </c>
      <c r="P420" s="26" t="str">
        <f>_xlfn.CONCAT( YEAR(TblOrigin[[#This Row],[ODK_DateOfSubmission]]), "-",TEXT( MONTH(TblOrigin[[#This Row],[ODK_DateOfSubmission]]),"00"))</f>
        <v>2019-05</v>
      </c>
    </row>
    <row r="421" spans="1:16" x14ac:dyDescent="0.25">
      <c r="A421" s="28">
        <v>1104077</v>
      </c>
      <c r="B421" s="26"/>
      <c r="C421" s="26">
        <v>33581</v>
      </c>
      <c r="D421" s="29">
        <v>43595.604837962965</v>
      </c>
      <c r="E421" s="26" t="s">
        <v>541</v>
      </c>
      <c r="F421" s="26" t="s">
        <v>89</v>
      </c>
      <c r="G421" s="26" t="s">
        <v>162</v>
      </c>
      <c r="H421" s="26" t="s">
        <v>609</v>
      </c>
      <c r="I421" s="26" t="s">
        <v>625</v>
      </c>
      <c r="J421" s="26" t="s">
        <v>626</v>
      </c>
      <c r="K421" s="26">
        <v>37.1384117088</v>
      </c>
      <c r="L421" s="26">
        <v>42.597355643500002</v>
      </c>
      <c r="M421" s="26">
        <v>5</v>
      </c>
      <c r="N421" s="26" t="s">
        <v>78</v>
      </c>
      <c r="O421" s="26">
        <v>3</v>
      </c>
      <c r="P421" s="26" t="str">
        <f>_xlfn.CONCAT( YEAR(TblOrigin[[#This Row],[ODK_DateOfSubmission]]), "-",TEXT( MONTH(TblOrigin[[#This Row],[ODK_DateOfSubmission]]),"00"))</f>
        <v>2019-05</v>
      </c>
    </row>
    <row r="422" spans="1:16" x14ac:dyDescent="0.25">
      <c r="A422" s="28">
        <v>1104077</v>
      </c>
      <c r="B422" s="26"/>
      <c r="C422" s="26">
        <v>33581</v>
      </c>
      <c r="D422" s="29">
        <v>43595.604837962965</v>
      </c>
      <c r="E422" s="26" t="s">
        <v>541</v>
      </c>
      <c r="F422" s="26" t="s">
        <v>89</v>
      </c>
      <c r="G422" s="26" t="s">
        <v>162</v>
      </c>
      <c r="H422" s="26" t="s">
        <v>609</v>
      </c>
      <c r="I422" s="26" t="s">
        <v>625</v>
      </c>
      <c r="J422" s="26" t="s">
        <v>626</v>
      </c>
      <c r="K422" s="26">
        <v>37.1384117088</v>
      </c>
      <c r="L422" s="26">
        <v>42.597355643500002</v>
      </c>
      <c r="M422" s="26">
        <v>5</v>
      </c>
      <c r="N422" s="26" t="s">
        <v>137</v>
      </c>
      <c r="O422" s="26">
        <v>2</v>
      </c>
      <c r="P422" s="26" t="str">
        <f>_xlfn.CONCAT( YEAR(TblOrigin[[#This Row],[ODK_DateOfSubmission]]), "-",TEXT( MONTH(TblOrigin[[#This Row],[ODK_DateOfSubmission]]),"00"))</f>
        <v>2019-05</v>
      </c>
    </row>
    <row r="423" spans="1:16" x14ac:dyDescent="0.25">
      <c r="A423" s="28">
        <v>1301004</v>
      </c>
      <c r="B423" s="26"/>
      <c r="C423" s="26">
        <v>6024</v>
      </c>
      <c r="D423" s="29">
        <v>43595.604837962965</v>
      </c>
      <c r="E423" s="26" t="s">
        <v>541</v>
      </c>
      <c r="F423" s="26" t="s">
        <v>80</v>
      </c>
      <c r="G423" s="26" t="s">
        <v>147</v>
      </c>
      <c r="H423" s="26" t="s">
        <v>627</v>
      </c>
      <c r="I423" s="26" t="s">
        <v>628</v>
      </c>
      <c r="J423" s="26" t="s">
        <v>629</v>
      </c>
      <c r="K423" s="26">
        <v>35.529988672999998</v>
      </c>
      <c r="L423" s="26">
        <v>44.840730999999998</v>
      </c>
      <c r="M423" s="26">
        <v>5</v>
      </c>
      <c r="N423" s="26" t="s">
        <v>82</v>
      </c>
      <c r="O423" s="26">
        <v>5</v>
      </c>
      <c r="P423" s="26" t="str">
        <f>_xlfn.CONCAT( YEAR(TblOrigin[[#This Row],[ODK_DateOfSubmission]]), "-",TEXT( MONTH(TblOrigin[[#This Row],[ODK_DateOfSubmission]]),"00"))</f>
        <v>2019-05</v>
      </c>
    </row>
    <row r="424" spans="1:16" x14ac:dyDescent="0.25">
      <c r="A424" s="28">
        <v>1303006</v>
      </c>
      <c r="B424" s="26"/>
      <c r="C424" s="26">
        <v>24553</v>
      </c>
      <c r="D424" s="29">
        <v>43595.604837962965</v>
      </c>
      <c r="E424" s="26" t="s">
        <v>541</v>
      </c>
      <c r="F424" s="26" t="s">
        <v>80</v>
      </c>
      <c r="G424" s="26" t="s">
        <v>145</v>
      </c>
      <c r="H424" s="26" t="s">
        <v>630</v>
      </c>
      <c r="I424" s="26" t="s">
        <v>631</v>
      </c>
      <c r="J424" s="26" t="s">
        <v>632</v>
      </c>
      <c r="K424" s="26">
        <v>35.935155399999999</v>
      </c>
      <c r="L424" s="26">
        <v>44.955748700000001</v>
      </c>
      <c r="M424" s="26">
        <v>1</v>
      </c>
      <c r="N424" s="26" t="s">
        <v>78</v>
      </c>
      <c r="O424" s="26">
        <v>1</v>
      </c>
      <c r="P424" s="26" t="str">
        <f>_xlfn.CONCAT( YEAR(TblOrigin[[#This Row],[ODK_DateOfSubmission]]), "-",TEXT( MONTH(TblOrigin[[#This Row],[ODK_DateOfSubmission]]),"00"))</f>
        <v>2019-05</v>
      </c>
    </row>
    <row r="425" spans="1:16" x14ac:dyDescent="0.25">
      <c r="A425" s="28">
        <v>1303015</v>
      </c>
      <c r="B425" s="26"/>
      <c r="C425" s="26">
        <v>6305</v>
      </c>
      <c r="D425" s="29">
        <v>43595.604837962965</v>
      </c>
      <c r="E425" s="26" t="s">
        <v>541</v>
      </c>
      <c r="F425" s="26" t="s">
        <v>80</v>
      </c>
      <c r="G425" s="26" t="s">
        <v>145</v>
      </c>
      <c r="H425" s="26" t="s">
        <v>633</v>
      </c>
      <c r="I425" s="26" t="s">
        <v>634</v>
      </c>
      <c r="J425" s="26" t="s">
        <v>585</v>
      </c>
      <c r="K425" s="26">
        <v>35.731443499999997</v>
      </c>
      <c r="L425" s="26">
        <v>45.137407500000002</v>
      </c>
      <c r="M425" s="26">
        <v>10</v>
      </c>
      <c r="N425" s="26" t="s">
        <v>66</v>
      </c>
      <c r="O425" s="26">
        <v>5</v>
      </c>
      <c r="P425" s="26" t="str">
        <f>_xlfn.CONCAT( YEAR(TblOrigin[[#This Row],[ODK_DateOfSubmission]]), "-",TEXT( MONTH(TblOrigin[[#This Row],[ODK_DateOfSubmission]]),"00"))</f>
        <v>2019-05</v>
      </c>
    </row>
    <row r="426" spans="1:16" x14ac:dyDescent="0.25">
      <c r="A426" s="28">
        <v>1303015</v>
      </c>
      <c r="B426" s="26"/>
      <c r="C426" s="26">
        <v>6305</v>
      </c>
      <c r="D426" s="29">
        <v>43595.604837962965</v>
      </c>
      <c r="E426" s="26" t="s">
        <v>541</v>
      </c>
      <c r="F426" s="26" t="s">
        <v>80</v>
      </c>
      <c r="G426" s="26" t="s">
        <v>145</v>
      </c>
      <c r="H426" s="26" t="s">
        <v>633</v>
      </c>
      <c r="I426" s="26" t="s">
        <v>634</v>
      </c>
      <c r="J426" s="26" t="s">
        <v>585</v>
      </c>
      <c r="K426" s="26">
        <v>35.731443499999997</v>
      </c>
      <c r="L426" s="26">
        <v>45.137407500000002</v>
      </c>
      <c r="M426" s="26">
        <v>10</v>
      </c>
      <c r="N426" s="26" t="s">
        <v>87</v>
      </c>
      <c r="O426" s="26">
        <v>5</v>
      </c>
      <c r="P426" s="26" t="str">
        <f>_xlfn.CONCAT( YEAR(TblOrigin[[#This Row],[ODK_DateOfSubmission]]), "-",TEXT( MONTH(TblOrigin[[#This Row],[ODK_DateOfSubmission]]),"00"))</f>
        <v>2019-05</v>
      </c>
    </row>
    <row r="427" spans="1:16" x14ac:dyDescent="0.25">
      <c r="A427" s="28">
        <v>1304012</v>
      </c>
      <c r="B427" s="26"/>
      <c r="C427" s="26">
        <v>21862</v>
      </c>
      <c r="D427" s="29">
        <v>43595.604837962965</v>
      </c>
      <c r="E427" s="26" t="s">
        <v>541</v>
      </c>
      <c r="F427" s="26" t="s">
        <v>80</v>
      </c>
      <c r="G427" s="26" t="s">
        <v>144</v>
      </c>
      <c r="H427" s="26" t="s">
        <v>635</v>
      </c>
      <c r="I427" s="26" t="s">
        <v>636</v>
      </c>
      <c r="J427" s="26" t="s">
        <v>637</v>
      </c>
      <c r="K427" s="26">
        <v>35.174437300000001</v>
      </c>
      <c r="L427" s="26">
        <v>45.981066400000003</v>
      </c>
      <c r="M427" s="26">
        <v>10</v>
      </c>
      <c r="N427" s="26" t="s">
        <v>78</v>
      </c>
      <c r="O427" s="26">
        <v>10</v>
      </c>
      <c r="P427" s="26" t="str">
        <f>_xlfn.CONCAT( YEAR(TblOrigin[[#This Row],[ODK_DateOfSubmission]]), "-",TEXT( MONTH(TblOrigin[[#This Row],[ODK_DateOfSubmission]]),"00"))</f>
        <v>2019-05</v>
      </c>
    </row>
    <row r="428" spans="1:16" x14ac:dyDescent="0.25">
      <c r="A428" s="28">
        <v>1304015</v>
      </c>
      <c r="B428" s="26"/>
      <c r="C428" s="26">
        <v>25079</v>
      </c>
      <c r="D428" s="29">
        <v>43595.604837962965</v>
      </c>
      <c r="E428" s="26" t="s">
        <v>541</v>
      </c>
      <c r="F428" s="26" t="s">
        <v>80</v>
      </c>
      <c r="G428" s="26" t="s">
        <v>144</v>
      </c>
      <c r="H428" s="26" t="s">
        <v>638</v>
      </c>
      <c r="I428" s="26" t="s">
        <v>639</v>
      </c>
      <c r="J428" s="26" t="s">
        <v>640</v>
      </c>
      <c r="K428" s="26">
        <v>35.316260100000001</v>
      </c>
      <c r="L428" s="26">
        <v>45.689178300000002</v>
      </c>
      <c r="M428" s="26">
        <v>2</v>
      </c>
      <c r="N428" s="26" t="s">
        <v>87</v>
      </c>
      <c r="O428" s="26">
        <v>2</v>
      </c>
      <c r="P428" s="26" t="str">
        <f>_xlfn.CONCAT( YEAR(TblOrigin[[#This Row],[ODK_DateOfSubmission]]), "-",TEXT( MONTH(TblOrigin[[#This Row],[ODK_DateOfSubmission]]),"00"))</f>
        <v>2019-05</v>
      </c>
    </row>
    <row r="429" spans="1:16" x14ac:dyDescent="0.25">
      <c r="A429" s="28">
        <v>1304028</v>
      </c>
      <c r="B429" s="26"/>
      <c r="C429" s="26">
        <v>25759</v>
      </c>
      <c r="D429" s="29">
        <v>43595.604837962965</v>
      </c>
      <c r="E429" s="26" t="s">
        <v>541</v>
      </c>
      <c r="F429" s="26" t="s">
        <v>80</v>
      </c>
      <c r="G429" s="26" t="s">
        <v>144</v>
      </c>
      <c r="H429" s="26" t="s">
        <v>635</v>
      </c>
      <c r="I429" s="26" t="s">
        <v>641</v>
      </c>
      <c r="J429" s="26" t="s">
        <v>642</v>
      </c>
      <c r="K429" s="26">
        <v>35.168148000000002</v>
      </c>
      <c r="L429" s="26">
        <v>45.990498899999999</v>
      </c>
      <c r="M429" s="26">
        <v>3</v>
      </c>
      <c r="N429" s="26" t="s">
        <v>78</v>
      </c>
      <c r="O429" s="26">
        <v>3</v>
      </c>
      <c r="P429" s="26" t="str">
        <f>_xlfn.CONCAT( YEAR(TblOrigin[[#This Row],[ODK_DateOfSubmission]]), "-",TEXT( MONTH(TblOrigin[[#This Row],[ODK_DateOfSubmission]]),"00"))</f>
        <v>2019-05</v>
      </c>
    </row>
    <row r="430" spans="1:16" x14ac:dyDescent="0.25">
      <c r="A430" s="28">
        <v>1304035</v>
      </c>
      <c r="B430" s="26"/>
      <c r="C430" s="26">
        <v>22994</v>
      </c>
      <c r="D430" s="29">
        <v>43595.604837962965</v>
      </c>
      <c r="E430" s="26" t="s">
        <v>541</v>
      </c>
      <c r="F430" s="26" t="s">
        <v>80</v>
      </c>
      <c r="G430" s="26" t="s">
        <v>144</v>
      </c>
      <c r="H430" s="26" t="s">
        <v>635</v>
      </c>
      <c r="I430" s="26" t="s">
        <v>643</v>
      </c>
      <c r="J430" s="26" t="s">
        <v>644</v>
      </c>
      <c r="K430" s="26">
        <v>35.174547799999999</v>
      </c>
      <c r="L430" s="26">
        <v>45.989626199999996</v>
      </c>
      <c r="M430" s="26">
        <v>5</v>
      </c>
      <c r="N430" s="26" t="s">
        <v>87</v>
      </c>
      <c r="O430" s="26">
        <v>5</v>
      </c>
      <c r="P430" s="26" t="str">
        <f>_xlfn.CONCAT( YEAR(TblOrigin[[#This Row],[ODK_DateOfSubmission]]), "-",TEXT( MONTH(TblOrigin[[#This Row],[ODK_DateOfSubmission]]),"00"))</f>
        <v>2019-05</v>
      </c>
    </row>
    <row r="431" spans="1:16" x14ac:dyDescent="0.25">
      <c r="A431" s="28">
        <v>1304044</v>
      </c>
      <c r="B431" s="26"/>
      <c r="C431" s="26">
        <v>29692</v>
      </c>
      <c r="D431" s="29">
        <v>43595.604837962965</v>
      </c>
      <c r="E431" s="26" t="s">
        <v>541</v>
      </c>
      <c r="F431" s="26" t="s">
        <v>80</v>
      </c>
      <c r="G431" s="26" t="s">
        <v>144</v>
      </c>
      <c r="H431" s="26" t="s">
        <v>638</v>
      </c>
      <c r="I431" s="26" t="s">
        <v>645</v>
      </c>
      <c r="J431" s="26" t="s">
        <v>646</v>
      </c>
      <c r="K431" s="26">
        <v>35.3527111</v>
      </c>
      <c r="L431" s="26">
        <v>45.628954700000001</v>
      </c>
      <c r="M431" s="26">
        <v>1</v>
      </c>
      <c r="N431" s="26" t="s">
        <v>112</v>
      </c>
      <c r="O431" s="26">
        <v>1</v>
      </c>
      <c r="P431" s="26" t="str">
        <f>_xlfn.CONCAT( YEAR(TblOrigin[[#This Row],[ODK_DateOfSubmission]]), "-",TEXT( MONTH(TblOrigin[[#This Row],[ODK_DateOfSubmission]]),"00"))</f>
        <v>2019-05</v>
      </c>
    </row>
    <row r="432" spans="1:16" x14ac:dyDescent="0.25">
      <c r="A432" s="28">
        <v>1304053</v>
      </c>
      <c r="B432" s="26"/>
      <c r="C432" s="26">
        <v>21961</v>
      </c>
      <c r="D432" s="29">
        <v>43595.604837962965</v>
      </c>
      <c r="E432" s="26" t="s">
        <v>541</v>
      </c>
      <c r="F432" s="26" t="s">
        <v>80</v>
      </c>
      <c r="G432" s="26" t="s">
        <v>144</v>
      </c>
      <c r="H432" s="26" t="s">
        <v>635</v>
      </c>
      <c r="I432" s="26" t="s">
        <v>647</v>
      </c>
      <c r="J432" s="26" t="s">
        <v>648</v>
      </c>
      <c r="K432" s="26">
        <v>35.1696168</v>
      </c>
      <c r="L432" s="26">
        <v>45.983114</v>
      </c>
      <c r="M432" s="26">
        <v>12</v>
      </c>
      <c r="N432" s="26" t="s">
        <v>78</v>
      </c>
      <c r="O432" s="26">
        <v>12</v>
      </c>
      <c r="P432" s="26" t="str">
        <f>_xlfn.CONCAT( YEAR(TblOrigin[[#This Row],[ODK_DateOfSubmission]]), "-",TEXT( MONTH(TblOrigin[[#This Row],[ODK_DateOfSubmission]]),"00"))</f>
        <v>2019-05</v>
      </c>
    </row>
    <row r="433" spans="1:16" x14ac:dyDescent="0.25">
      <c r="A433" s="28">
        <v>1307007</v>
      </c>
      <c r="B433" s="26"/>
      <c r="C433" s="26">
        <v>31849</v>
      </c>
      <c r="D433" s="29">
        <v>43595.604837962965</v>
      </c>
      <c r="E433" s="26" t="s">
        <v>541</v>
      </c>
      <c r="F433" s="26" t="s">
        <v>80</v>
      </c>
      <c r="G433" s="26" t="s">
        <v>150</v>
      </c>
      <c r="H433" s="26" t="s">
        <v>649</v>
      </c>
      <c r="I433" s="26" t="s">
        <v>650</v>
      </c>
      <c r="J433" s="26" t="s">
        <v>651</v>
      </c>
      <c r="K433" s="26">
        <v>36.249233099999998</v>
      </c>
      <c r="L433" s="26">
        <v>45.0070804</v>
      </c>
      <c r="M433" s="26">
        <v>2</v>
      </c>
      <c r="N433" s="26" t="s">
        <v>112</v>
      </c>
      <c r="O433" s="26">
        <v>2</v>
      </c>
      <c r="P433" s="26" t="str">
        <f>_xlfn.CONCAT( YEAR(TblOrigin[[#This Row],[ODK_DateOfSubmission]]), "-",TEXT( MONTH(TblOrigin[[#This Row],[ODK_DateOfSubmission]]),"00"))</f>
        <v>2019-05</v>
      </c>
    </row>
    <row r="434" spans="1:16" x14ac:dyDescent="0.25">
      <c r="A434" s="28">
        <v>1307016</v>
      </c>
      <c r="B434" s="26"/>
      <c r="C434" s="26">
        <v>4061</v>
      </c>
      <c r="D434" s="29">
        <v>43595.604837962965</v>
      </c>
      <c r="E434" s="26" t="s">
        <v>541</v>
      </c>
      <c r="F434" s="26" t="s">
        <v>80</v>
      </c>
      <c r="G434" s="26" t="s">
        <v>150</v>
      </c>
      <c r="H434" s="26" t="s">
        <v>652</v>
      </c>
      <c r="I434" s="26" t="s">
        <v>652</v>
      </c>
      <c r="J434" s="26" t="s">
        <v>653</v>
      </c>
      <c r="K434" s="26">
        <v>36.224111000000001</v>
      </c>
      <c r="L434" s="26">
        <v>45.066414899999998</v>
      </c>
      <c r="M434" s="26">
        <v>10</v>
      </c>
      <c r="N434" s="26" t="s">
        <v>66</v>
      </c>
      <c r="O434" s="26">
        <v>3</v>
      </c>
      <c r="P434" s="26" t="str">
        <f>_xlfn.CONCAT( YEAR(TblOrigin[[#This Row],[ODK_DateOfSubmission]]), "-",TEXT( MONTH(TblOrigin[[#This Row],[ODK_DateOfSubmission]]),"00"))</f>
        <v>2019-05</v>
      </c>
    </row>
    <row r="435" spans="1:16" x14ac:dyDescent="0.25">
      <c r="A435" s="28">
        <v>1307016</v>
      </c>
      <c r="B435" s="26"/>
      <c r="C435" s="26">
        <v>4061</v>
      </c>
      <c r="D435" s="29">
        <v>43595.604837962965</v>
      </c>
      <c r="E435" s="26" t="s">
        <v>541</v>
      </c>
      <c r="F435" s="26" t="s">
        <v>80</v>
      </c>
      <c r="G435" s="26" t="s">
        <v>150</v>
      </c>
      <c r="H435" s="26" t="s">
        <v>652</v>
      </c>
      <c r="I435" s="26" t="s">
        <v>652</v>
      </c>
      <c r="J435" s="26" t="s">
        <v>653</v>
      </c>
      <c r="K435" s="26">
        <v>36.224111000000001</v>
      </c>
      <c r="L435" s="26">
        <v>45.066414899999998</v>
      </c>
      <c r="M435" s="26">
        <v>10</v>
      </c>
      <c r="N435" s="26" t="s">
        <v>87</v>
      </c>
      <c r="O435" s="26">
        <v>3</v>
      </c>
      <c r="P435" s="26" t="str">
        <f>_xlfn.CONCAT( YEAR(TblOrigin[[#This Row],[ODK_DateOfSubmission]]), "-",TEXT( MONTH(TblOrigin[[#This Row],[ODK_DateOfSubmission]]),"00"))</f>
        <v>2019-05</v>
      </c>
    </row>
    <row r="436" spans="1:16" x14ac:dyDescent="0.25">
      <c r="A436" s="28">
        <v>1307016</v>
      </c>
      <c r="B436" s="26"/>
      <c r="C436" s="26">
        <v>4061</v>
      </c>
      <c r="D436" s="29">
        <v>43595.604837962965</v>
      </c>
      <c r="E436" s="26" t="s">
        <v>541</v>
      </c>
      <c r="F436" s="26" t="s">
        <v>80</v>
      </c>
      <c r="G436" s="26" t="s">
        <v>150</v>
      </c>
      <c r="H436" s="26" t="s">
        <v>652</v>
      </c>
      <c r="I436" s="26" t="s">
        <v>652</v>
      </c>
      <c r="J436" s="26" t="s">
        <v>653</v>
      </c>
      <c r="K436" s="26">
        <v>36.224111000000001</v>
      </c>
      <c r="L436" s="26">
        <v>45.066414899999998</v>
      </c>
      <c r="M436" s="26">
        <v>10</v>
      </c>
      <c r="N436" s="26" t="s">
        <v>109</v>
      </c>
      <c r="O436" s="26">
        <v>2</v>
      </c>
      <c r="P436" s="26" t="str">
        <f>_xlfn.CONCAT( YEAR(TblOrigin[[#This Row],[ODK_DateOfSubmission]]), "-",TEXT( MONTH(TblOrigin[[#This Row],[ODK_DateOfSubmission]]),"00"))</f>
        <v>2019-05</v>
      </c>
    </row>
    <row r="437" spans="1:16" x14ac:dyDescent="0.25">
      <c r="A437" s="28">
        <v>1307016</v>
      </c>
      <c r="B437" s="26"/>
      <c r="C437" s="26">
        <v>4061</v>
      </c>
      <c r="D437" s="29">
        <v>43595.604837962965</v>
      </c>
      <c r="E437" s="26" t="s">
        <v>541</v>
      </c>
      <c r="F437" s="26" t="s">
        <v>80</v>
      </c>
      <c r="G437" s="26" t="s">
        <v>150</v>
      </c>
      <c r="H437" s="26" t="s">
        <v>652</v>
      </c>
      <c r="I437" s="26" t="s">
        <v>652</v>
      </c>
      <c r="J437" s="26" t="s">
        <v>653</v>
      </c>
      <c r="K437" s="26">
        <v>36.224111000000001</v>
      </c>
      <c r="L437" s="26">
        <v>45.066414899999998</v>
      </c>
      <c r="M437" s="26">
        <v>10</v>
      </c>
      <c r="N437" s="26" t="s">
        <v>112</v>
      </c>
      <c r="O437" s="26">
        <v>2</v>
      </c>
      <c r="P437" s="26" t="str">
        <f>_xlfn.CONCAT( YEAR(TblOrigin[[#This Row],[ODK_DateOfSubmission]]), "-",TEXT( MONTH(TblOrigin[[#This Row],[ODK_DateOfSubmission]]),"00"))</f>
        <v>2019-05</v>
      </c>
    </row>
    <row r="438" spans="1:16" x14ac:dyDescent="0.25">
      <c r="A438" s="28">
        <v>1308011</v>
      </c>
      <c r="B438" s="26"/>
      <c r="C438" s="26">
        <v>24101</v>
      </c>
      <c r="D438" s="29">
        <v>43595.604837962965</v>
      </c>
      <c r="E438" s="26" t="s">
        <v>541</v>
      </c>
      <c r="F438" s="26" t="s">
        <v>80</v>
      </c>
      <c r="G438" s="26" t="s">
        <v>146</v>
      </c>
      <c r="H438" s="26" t="s">
        <v>654</v>
      </c>
      <c r="I438" s="26" t="s">
        <v>655</v>
      </c>
      <c r="J438" s="26" t="s">
        <v>656</v>
      </c>
      <c r="K438" s="26">
        <v>36.249443100000001</v>
      </c>
      <c r="L438" s="26">
        <v>44.874116100000002</v>
      </c>
      <c r="M438" s="26">
        <v>4</v>
      </c>
      <c r="N438" s="26" t="s">
        <v>112</v>
      </c>
      <c r="O438" s="26">
        <v>4</v>
      </c>
      <c r="P438" s="26" t="str">
        <f>_xlfn.CONCAT( YEAR(TblOrigin[[#This Row],[ODK_DateOfSubmission]]), "-",TEXT( MONTH(TblOrigin[[#This Row],[ODK_DateOfSubmission]]),"00"))</f>
        <v>2019-05</v>
      </c>
    </row>
    <row r="439" spans="1:16" x14ac:dyDescent="0.25">
      <c r="A439" s="28">
        <v>1308013</v>
      </c>
      <c r="B439" s="26"/>
      <c r="C439" s="26">
        <v>4201</v>
      </c>
      <c r="D439" s="29">
        <v>43595.604837962965</v>
      </c>
      <c r="E439" s="26" t="s">
        <v>541</v>
      </c>
      <c r="F439" s="26" t="s">
        <v>80</v>
      </c>
      <c r="G439" s="26" t="s">
        <v>146</v>
      </c>
      <c r="H439" s="26" t="s">
        <v>654</v>
      </c>
      <c r="I439" s="26" t="s">
        <v>657</v>
      </c>
      <c r="J439" s="26" t="s">
        <v>658</v>
      </c>
      <c r="K439" s="26">
        <v>36.254068500000002</v>
      </c>
      <c r="L439" s="26">
        <v>44.8853674</v>
      </c>
      <c r="M439" s="26">
        <v>7</v>
      </c>
      <c r="N439" s="26" t="s">
        <v>78</v>
      </c>
      <c r="O439" s="26">
        <v>6</v>
      </c>
      <c r="P439" s="26" t="str">
        <f>_xlfn.CONCAT( YEAR(TblOrigin[[#This Row],[ODK_DateOfSubmission]]), "-",TEXT( MONTH(TblOrigin[[#This Row],[ODK_DateOfSubmission]]),"00"))</f>
        <v>2019-05</v>
      </c>
    </row>
    <row r="440" spans="1:16" x14ac:dyDescent="0.25">
      <c r="A440" s="28">
        <v>1308013</v>
      </c>
      <c r="B440" s="26"/>
      <c r="C440" s="26">
        <v>4201</v>
      </c>
      <c r="D440" s="29">
        <v>43595.604837962965</v>
      </c>
      <c r="E440" s="26" t="s">
        <v>541</v>
      </c>
      <c r="F440" s="26" t="s">
        <v>80</v>
      </c>
      <c r="G440" s="26" t="s">
        <v>146</v>
      </c>
      <c r="H440" s="26" t="s">
        <v>654</v>
      </c>
      <c r="I440" s="26" t="s">
        <v>657</v>
      </c>
      <c r="J440" s="26" t="s">
        <v>658</v>
      </c>
      <c r="K440" s="26">
        <v>36.254068500000002</v>
      </c>
      <c r="L440" s="26">
        <v>44.8853674</v>
      </c>
      <c r="M440" s="26">
        <v>7</v>
      </c>
      <c r="N440" s="26" t="s">
        <v>112</v>
      </c>
      <c r="O440" s="26">
        <v>1</v>
      </c>
      <c r="P440" s="26" t="str">
        <f>_xlfn.CONCAT( YEAR(TblOrigin[[#This Row],[ODK_DateOfSubmission]]), "-",TEXT( MONTH(TblOrigin[[#This Row],[ODK_DateOfSubmission]]),"00"))</f>
        <v>2019-05</v>
      </c>
    </row>
    <row r="441" spans="1:16" x14ac:dyDescent="0.25">
      <c r="A441" s="28">
        <v>1308019</v>
      </c>
      <c r="B441" s="26"/>
      <c r="C441" s="26">
        <v>24896</v>
      </c>
      <c r="D441" s="29">
        <v>43595.604837962965</v>
      </c>
      <c r="E441" s="26" t="s">
        <v>541</v>
      </c>
      <c r="F441" s="26" t="s">
        <v>80</v>
      </c>
      <c r="G441" s="26" t="s">
        <v>146</v>
      </c>
      <c r="H441" s="26" t="s">
        <v>659</v>
      </c>
      <c r="I441" s="26" t="s">
        <v>660</v>
      </c>
      <c r="J441" s="26" t="s">
        <v>661</v>
      </c>
      <c r="K441" s="26">
        <v>36.228222500000001</v>
      </c>
      <c r="L441" s="26">
        <v>44.800332699999998</v>
      </c>
      <c r="M441" s="26">
        <v>2</v>
      </c>
      <c r="N441" s="26" t="s">
        <v>87</v>
      </c>
      <c r="O441" s="26">
        <v>2</v>
      </c>
      <c r="P441" s="26" t="str">
        <f>_xlfn.CONCAT( YEAR(TblOrigin[[#This Row],[ODK_DateOfSubmission]]), "-",TEXT( MONTH(TblOrigin[[#This Row],[ODK_DateOfSubmission]]),"00"))</f>
        <v>2019-05</v>
      </c>
    </row>
    <row r="442" spans="1:16" x14ac:dyDescent="0.25">
      <c r="A442" s="28">
        <v>1308038</v>
      </c>
      <c r="B442" s="26"/>
      <c r="C442" s="26">
        <v>4705</v>
      </c>
      <c r="D442" s="29">
        <v>43595.604837962965</v>
      </c>
      <c r="E442" s="26" t="s">
        <v>541</v>
      </c>
      <c r="F442" s="26" t="s">
        <v>80</v>
      </c>
      <c r="G442" s="26" t="s">
        <v>146</v>
      </c>
      <c r="H442" s="26" t="s">
        <v>654</v>
      </c>
      <c r="I442" s="26" t="s">
        <v>662</v>
      </c>
      <c r="J442" s="26" t="s">
        <v>663</v>
      </c>
      <c r="K442" s="26">
        <v>36.238227999999999</v>
      </c>
      <c r="L442" s="26">
        <v>44.920282999999998</v>
      </c>
      <c r="M442" s="26">
        <v>2</v>
      </c>
      <c r="N442" s="26" t="s">
        <v>78</v>
      </c>
      <c r="O442" s="26">
        <v>2</v>
      </c>
      <c r="P442" s="26" t="str">
        <f>_xlfn.CONCAT( YEAR(TblOrigin[[#This Row],[ODK_DateOfSubmission]]), "-",TEXT( MONTH(TblOrigin[[#This Row],[ODK_DateOfSubmission]]),"00"))</f>
        <v>2019-05</v>
      </c>
    </row>
    <row r="443" spans="1:16" x14ac:dyDescent="0.25">
      <c r="A443" s="28">
        <v>1309004</v>
      </c>
      <c r="B443" s="26"/>
      <c r="C443" s="26">
        <v>4233</v>
      </c>
      <c r="D443" s="29">
        <v>43595.604837962965</v>
      </c>
      <c r="E443" s="26" t="s">
        <v>541</v>
      </c>
      <c r="F443" s="26" t="s">
        <v>80</v>
      </c>
      <c r="G443" s="26" t="s">
        <v>152</v>
      </c>
      <c r="H443" s="26" t="s">
        <v>664</v>
      </c>
      <c r="I443" s="26" t="s">
        <v>665</v>
      </c>
      <c r="J443" s="26" t="s">
        <v>666</v>
      </c>
      <c r="K443" s="26">
        <v>35.6662216</v>
      </c>
      <c r="L443" s="26">
        <v>45.536496499999998</v>
      </c>
      <c r="M443" s="26">
        <v>4</v>
      </c>
      <c r="N443" s="26" t="s">
        <v>123</v>
      </c>
      <c r="O443" s="26">
        <v>4</v>
      </c>
      <c r="P443" s="26" t="str">
        <f>_xlfn.CONCAT( YEAR(TblOrigin[[#This Row],[ODK_DateOfSubmission]]), "-",TEXT( MONTH(TblOrigin[[#This Row],[ODK_DateOfSubmission]]),"00"))</f>
        <v>2019-05</v>
      </c>
    </row>
    <row r="444" spans="1:16" x14ac:dyDescent="0.25">
      <c r="A444" s="28">
        <v>1310003</v>
      </c>
      <c r="B444" s="26"/>
      <c r="C444" s="26">
        <v>23771</v>
      </c>
      <c r="D444" s="29">
        <v>43595.604837962965</v>
      </c>
      <c r="E444" s="26" t="s">
        <v>541</v>
      </c>
      <c r="F444" s="26" t="s">
        <v>80</v>
      </c>
      <c r="G444" s="26" t="s">
        <v>143</v>
      </c>
      <c r="H444" s="26" t="s">
        <v>667</v>
      </c>
      <c r="I444" s="26" t="s">
        <v>668</v>
      </c>
      <c r="J444" s="26" t="s">
        <v>669</v>
      </c>
      <c r="K444" s="26">
        <v>35.5807438</v>
      </c>
      <c r="L444" s="26">
        <v>45.174729499999998</v>
      </c>
      <c r="M444" s="26">
        <v>5</v>
      </c>
      <c r="N444" s="26" t="s">
        <v>78</v>
      </c>
      <c r="O444" s="26">
        <v>5</v>
      </c>
      <c r="P444" s="26" t="str">
        <f>_xlfn.CONCAT( YEAR(TblOrigin[[#This Row],[ODK_DateOfSubmission]]), "-",TEXT( MONTH(TblOrigin[[#This Row],[ODK_DateOfSubmission]]),"00"))</f>
        <v>2019-05</v>
      </c>
    </row>
    <row r="445" spans="1:16" x14ac:dyDescent="0.25">
      <c r="A445" s="28">
        <v>1310010</v>
      </c>
      <c r="B445" s="26"/>
      <c r="C445" s="26">
        <v>21279</v>
      </c>
      <c r="D445" s="29">
        <v>43595.604837962965</v>
      </c>
      <c r="E445" s="26" t="s">
        <v>541</v>
      </c>
      <c r="F445" s="26" t="s">
        <v>80</v>
      </c>
      <c r="G445" s="26" t="s">
        <v>143</v>
      </c>
      <c r="H445" s="26" t="s">
        <v>670</v>
      </c>
      <c r="I445" s="26" t="s">
        <v>671</v>
      </c>
      <c r="J445" s="26" t="s">
        <v>672</v>
      </c>
      <c r="K445" s="26">
        <v>35.570737600000001</v>
      </c>
      <c r="L445" s="26">
        <v>45.426149100000004</v>
      </c>
      <c r="M445" s="26">
        <v>2</v>
      </c>
      <c r="N445" s="26" t="s">
        <v>78</v>
      </c>
      <c r="O445" s="26">
        <v>2</v>
      </c>
      <c r="P445" s="26" t="str">
        <f>_xlfn.CONCAT( YEAR(TblOrigin[[#This Row],[ODK_DateOfSubmission]]), "-",TEXT( MONTH(TblOrigin[[#This Row],[ODK_DateOfSubmission]]),"00"))</f>
        <v>2019-05</v>
      </c>
    </row>
    <row r="446" spans="1:16" x14ac:dyDescent="0.25">
      <c r="A446" s="28">
        <v>1310011</v>
      </c>
      <c r="B446" s="26"/>
      <c r="C446" s="26">
        <v>25874</v>
      </c>
      <c r="D446" s="29">
        <v>43595.604837962965</v>
      </c>
      <c r="E446" s="26" t="s">
        <v>541</v>
      </c>
      <c r="F446" s="26" t="s">
        <v>80</v>
      </c>
      <c r="G446" s="26" t="s">
        <v>143</v>
      </c>
      <c r="H446" s="26" t="s">
        <v>667</v>
      </c>
      <c r="I446" s="26" t="s">
        <v>673</v>
      </c>
      <c r="J446" s="26" t="s">
        <v>674</v>
      </c>
      <c r="K446" s="26">
        <v>35.585412900000001</v>
      </c>
      <c r="L446" s="26">
        <v>45.156269000000002</v>
      </c>
      <c r="M446" s="26">
        <v>5</v>
      </c>
      <c r="N446" s="26" t="s">
        <v>66</v>
      </c>
      <c r="O446" s="26">
        <v>1</v>
      </c>
      <c r="P446" s="26" t="str">
        <f>_xlfn.CONCAT( YEAR(TblOrigin[[#This Row],[ODK_DateOfSubmission]]), "-",TEXT( MONTH(TblOrigin[[#This Row],[ODK_DateOfSubmission]]),"00"))</f>
        <v>2019-05</v>
      </c>
    </row>
    <row r="447" spans="1:16" x14ac:dyDescent="0.25">
      <c r="A447" s="28">
        <v>1310011</v>
      </c>
      <c r="B447" s="26"/>
      <c r="C447" s="26">
        <v>25874</v>
      </c>
      <c r="D447" s="29">
        <v>43595.604837962965</v>
      </c>
      <c r="E447" s="26" t="s">
        <v>541</v>
      </c>
      <c r="F447" s="26" t="s">
        <v>80</v>
      </c>
      <c r="G447" s="26" t="s">
        <v>143</v>
      </c>
      <c r="H447" s="26" t="s">
        <v>667</v>
      </c>
      <c r="I447" s="26" t="s">
        <v>673</v>
      </c>
      <c r="J447" s="26" t="s">
        <v>674</v>
      </c>
      <c r="K447" s="26">
        <v>35.585412900000001</v>
      </c>
      <c r="L447" s="26">
        <v>45.156269000000002</v>
      </c>
      <c r="M447" s="26">
        <v>5</v>
      </c>
      <c r="N447" s="26" t="s">
        <v>112</v>
      </c>
      <c r="O447" s="26">
        <v>3</v>
      </c>
      <c r="P447" s="26" t="str">
        <f>_xlfn.CONCAT( YEAR(TblOrigin[[#This Row],[ODK_DateOfSubmission]]), "-",TEXT( MONTH(TblOrigin[[#This Row],[ODK_DateOfSubmission]]),"00"))</f>
        <v>2019-05</v>
      </c>
    </row>
    <row r="448" spans="1:16" x14ac:dyDescent="0.25">
      <c r="A448" s="28">
        <v>1310011</v>
      </c>
      <c r="B448" s="26"/>
      <c r="C448" s="26">
        <v>25874</v>
      </c>
      <c r="D448" s="29">
        <v>43595.604837962965</v>
      </c>
      <c r="E448" s="26" t="s">
        <v>541</v>
      </c>
      <c r="F448" s="26" t="s">
        <v>80</v>
      </c>
      <c r="G448" s="26" t="s">
        <v>143</v>
      </c>
      <c r="H448" s="26" t="s">
        <v>667</v>
      </c>
      <c r="I448" s="26" t="s">
        <v>673</v>
      </c>
      <c r="J448" s="26" t="s">
        <v>674</v>
      </c>
      <c r="K448" s="26">
        <v>35.585412900000001</v>
      </c>
      <c r="L448" s="26">
        <v>45.156269000000002</v>
      </c>
      <c r="M448" s="26">
        <v>5</v>
      </c>
      <c r="N448" s="26" t="s">
        <v>87</v>
      </c>
      <c r="O448" s="26">
        <v>1</v>
      </c>
      <c r="P448" s="26" t="str">
        <f>_xlfn.CONCAT( YEAR(TblOrigin[[#This Row],[ODK_DateOfSubmission]]), "-",TEXT( MONTH(TblOrigin[[#This Row],[ODK_DateOfSubmission]]),"00"))</f>
        <v>2019-05</v>
      </c>
    </row>
    <row r="449" spans="1:16" x14ac:dyDescent="0.25">
      <c r="A449" s="28">
        <v>1310019</v>
      </c>
      <c r="B449" s="26"/>
      <c r="C449" s="26">
        <v>4592</v>
      </c>
      <c r="D449" s="29">
        <v>43595.604837962965</v>
      </c>
      <c r="E449" s="26" t="s">
        <v>541</v>
      </c>
      <c r="F449" s="26" t="s">
        <v>80</v>
      </c>
      <c r="G449" s="26" t="s">
        <v>143</v>
      </c>
      <c r="H449" s="26" t="s">
        <v>675</v>
      </c>
      <c r="I449" s="26" t="s">
        <v>676</v>
      </c>
      <c r="J449" s="26" t="s">
        <v>677</v>
      </c>
      <c r="K449" s="26">
        <v>35.580094199999998</v>
      </c>
      <c r="L449" s="26">
        <v>45.267819699999997</v>
      </c>
      <c r="M449" s="26">
        <v>1</v>
      </c>
      <c r="N449" s="26" t="s">
        <v>112</v>
      </c>
      <c r="O449" s="26">
        <v>1</v>
      </c>
      <c r="P449" s="26" t="str">
        <f>_xlfn.CONCAT( YEAR(TblOrigin[[#This Row],[ODK_DateOfSubmission]]), "-",TEXT( MONTH(TblOrigin[[#This Row],[ODK_DateOfSubmission]]),"00"))</f>
        <v>2019-05</v>
      </c>
    </row>
    <row r="450" spans="1:16" x14ac:dyDescent="0.25">
      <c r="A450" s="28">
        <v>1310026</v>
      </c>
      <c r="B450" s="26"/>
      <c r="C450" s="26">
        <v>4464</v>
      </c>
      <c r="D450" s="29">
        <v>43595.604837962965</v>
      </c>
      <c r="E450" s="26" t="s">
        <v>541</v>
      </c>
      <c r="F450" s="26" t="s">
        <v>80</v>
      </c>
      <c r="G450" s="26" t="s">
        <v>143</v>
      </c>
      <c r="H450" s="26" t="s">
        <v>667</v>
      </c>
      <c r="I450" s="26" t="s">
        <v>678</v>
      </c>
      <c r="J450" s="26" t="s">
        <v>679</v>
      </c>
      <c r="K450" s="26">
        <v>35.644924899999999</v>
      </c>
      <c r="L450" s="26">
        <v>45.035096000000003</v>
      </c>
      <c r="M450" s="26">
        <v>2</v>
      </c>
      <c r="N450" s="26" t="s">
        <v>112</v>
      </c>
      <c r="O450" s="26">
        <v>1</v>
      </c>
      <c r="P450" s="26" t="str">
        <f>_xlfn.CONCAT( YEAR(TblOrigin[[#This Row],[ODK_DateOfSubmission]]), "-",TEXT( MONTH(TblOrigin[[#This Row],[ODK_DateOfSubmission]]),"00"))</f>
        <v>2019-05</v>
      </c>
    </row>
    <row r="451" spans="1:16" x14ac:dyDescent="0.25">
      <c r="A451" s="28">
        <v>1310026</v>
      </c>
      <c r="B451" s="26"/>
      <c r="C451" s="26">
        <v>4464</v>
      </c>
      <c r="D451" s="29">
        <v>43595.604837962965</v>
      </c>
      <c r="E451" s="26" t="s">
        <v>541</v>
      </c>
      <c r="F451" s="26" t="s">
        <v>80</v>
      </c>
      <c r="G451" s="26" t="s">
        <v>143</v>
      </c>
      <c r="H451" s="26" t="s">
        <v>667</v>
      </c>
      <c r="I451" s="26" t="s">
        <v>678</v>
      </c>
      <c r="J451" s="26" t="s">
        <v>679</v>
      </c>
      <c r="K451" s="26">
        <v>35.644924899999999</v>
      </c>
      <c r="L451" s="26">
        <v>45.035096000000003</v>
      </c>
      <c r="M451" s="26">
        <v>2</v>
      </c>
      <c r="N451" s="26" t="s">
        <v>87</v>
      </c>
      <c r="O451" s="26">
        <v>1</v>
      </c>
      <c r="P451" s="26" t="str">
        <f>_xlfn.CONCAT( YEAR(TblOrigin[[#This Row],[ODK_DateOfSubmission]]), "-",TEXT( MONTH(TblOrigin[[#This Row],[ODK_DateOfSubmission]]),"00"))</f>
        <v>2019-05</v>
      </c>
    </row>
    <row r="452" spans="1:16" x14ac:dyDescent="0.25">
      <c r="A452" s="28">
        <v>1310027</v>
      </c>
      <c r="B452" s="26"/>
      <c r="C452" s="26">
        <v>25892</v>
      </c>
      <c r="D452" s="29">
        <v>43595.604837962965</v>
      </c>
      <c r="E452" s="26" t="s">
        <v>541</v>
      </c>
      <c r="F452" s="26" t="s">
        <v>80</v>
      </c>
      <c r="G452" s="26" t="s">
        <v>143</v>
      </c>
      <c r="H452" s="26" t="s">
        <v>667</v>
      </c>
      <c r="I452" s="26" t="s">
        <v>680</v>
      </c>
      <c r="J452" s="26" t="s">
        <v>681</v>
      </c>
      <c r="K452" s="26">
        <v>35.589473699999999</v>
      </c>
      <c r="L452" s="26">
        <v>45.1501096</v>
      </c>
      <c r="M452" s="26">
        <v>15</v>
      </c>
      <c r="N452" s="26" t="s">
        <v>112</v>
      </c>
      <c r="O452" s="26">
        <v>2</v>
      </c>
      <c r="P452" s="26" t="str">
        <f>_xlfn.CONCAT( YEAR(TblOrigin[[#This Row],[ODK_DateOfSubmission]]), "-",TEXT( MONTH(TblOrigin[[#This Row],[ODK_DateOfSubmission]]),"00"))</f>
        <v>2019-05</v>
      </c>
    </row>
    <row r="453" spans="1:16" x14ac:dyDescent="0.25">
      <c r="A453" s="28">
        <v>1310027</v>
      </c>
      <c r="B453" s="26"/>
      <c r="C453" s="26">
        <v>25892</v>
      </c>
      <c r="D453" s="29">
        <v>43595.604837962965</v>
      </c>
      <c r="E453" s="26" t="s">
        <v>541</v>
      </c>
      <c r="F453" s="26" t="s">
        <v>80</v>
      </c>
      <c r="G453" s="26" t="s">
        <v>143</v>
      </c>
      <c r="H453" s="26" t="s">
        <v>667</v>
      </c>
      <c r="I453" s="26" t="s">
        <v>680</v>
      </c>
      <c r="J453" s="26" t="s">
        <v>681</v>
      </c>
      <c r="K453" s="26">
        <v>35.589473699999999</v>
      </c>
      <c r="L453" s="26">
        <v>45.1501096</v>
      </c>
      <c r="M453" s="26">
        <v>15</v>
      </c>
      <c r="N453" s="26" t="s">
        <v>87</v>
      </c>
      <c r="O453" s="26">
        <v>4</v>
      </c>
      <c r="P453" s="26" t="str">
        <f>_xlfn.CONCAT( YEAR(TblOrigin[[#This Row],[ODK_DateOfSubmission]]), "-",TEXT( MONTH(TblOrigin[[#This Row],[ODK_DateOfSubmission]]),"00"))</f>
        <v>2019-05</v>
      </c>
    </row>
    <row r="454" spans="1:16" x14ac:dyDescent="0.25">
      <c r="A454" s="28">
        <v>1310027</v>
      </c>
      <c r="B454" s="26"/>
      <c r="C454" s="26">
        <v>25892</v>
      </c>
      <c r="D454" s="29">
        <v>43595.604837962965</v>
      </c>
      <c r="E454" s="26" t="s">
        <v>541</v>
      </c>
      <c r="F454" s="26" t="s">
        <v>80</v>
      </c>
      <c r="G454" s="26" t="s">
        <v>143</v>
      </c>
      <c r="H454" s="26" t="s">
        <v>667</v>
      </c>
      <c r="I454" s="26" t="s">
        <v>680</v>
      </c>
      <c r="J454" s="26" t="s">
        <v>681</v>
      </c>
      <c r="K454" s="26">
        <v>35.589473699999999</v>
      </c>
      <c r="L454" s="26">
        <v>45.1501096</v>
      </c>
      <c r="M454" s="26">
        <v>15</v>
      </c>
      <c r="N454" s="26" t="s">
        <v>66</v>
      </c>
      <c r="O454" s="26">
        <v>4</v>
      </c>
      <c r="P454" s="26" t="str">
        <f>_xlfn.CONCAT( YEAR(TblOrigin[[#This Row],[ODK_DateOfSubmission]]), "-",TEXT( MONTH(TblOrigin[[#This Row],[ODK_DateOfSubmission]]),"00"))</f>
        <v>2019-05</v>
      </c>
    </row>
    <row r="455" spans="1:16" x14ac:dyDescent="0.25">
      <c r="A455" s="28">
        <v>1310027</v>
      </c>
      <c r="B455" s="26"/>
      <c r="C455" s="26">
        <v>25892</v>
      </c>
      <c r="D455" s="29">
        <v>43595.604837962965</v>
      </c>
      <c r="E455" s="26" t="s">
        <v>541</v>
      </c>
      <c r="F455" s="26" t="s">
        <v>80</v>
      </c>
      <c r="G455" s="26" t="s">
        <v>143</v>
      </c>
      <c r="H455" s="26" t="s">
        <v>667</v>
      </c>
      <c r="I455" s="26" t="s">
        <v>680</v>
      </c>
      <c r="J455" s="26" t="s">
        <v>681</v>
      </c>
      <c r="K455" s="26">
        <v>35.589473699999999</v>
      </c>
      <c r="L455" s="26">
        <v>45.1501096</v>
      </c>
      <c r="M455" s="26">
        <v>15</v>
      </c>
      <c r="N455" s="26" t="s">
        <v>78</v>
      </c>
      <c r="O455" s="26">
        <v>5</v>
      </c>
      <c r="P455" s="26" t="str">
        <f>_xlfn.CONCAT( YEAR(TblOrigin[[#This Row],[ODK_DateOfSubmission]]), "-",TEXT( MONTH(TblOrigin[[#This Row],[ODK_DateOfSubmission]]),"00"))</f>
        <v>2019-05</v>
      </c>
    </row>
    <row r="456" spans="1:16" x14ac:dyDescent="0.25">
      <c r="A456" s="28">
        <v>1310028</v>
      </c>
      <c r="B456" s="26"/>
      <c r="C456" s="26">
        <v>5806</v>
      </c>
      <c r="D456" s="29">
        <v>43595.604837962965</v>
      </c>
      <c r="E456" s="26" t="s">
        <v>541</v>
      </c>
      <c r="F456" s="26" t="s">
        <v>80</v>
      </c>
      <c r="G456" s="26" t="s">
        <v>143</v>
      </c>
      <c r="H456" s="26" t="s">
        <v>667</v>
      </c>
      <c r="I456" s="26" t="s">
        <v>682</v>
      </c>
      <c r="J456" s="26" t="s">
        <v>683</v>
      </c>
      <c r="K456" s="26">
        <v>35.614800000000002</v>
      </c>
      <c r="L456" s="26">
        <v>45.103979699999996</v>
      </c>
      <c r="M456" s="26">
        <v>1</v>
      </c>
      <c r="N456" s="26" t="s">
        <v>112</v>
      </c>
      <c r="O456" s="26">
        <v>1</v>
      </c>
      <c r="P456" s="26" t="str">
        <f>_xlfn.CONCAT( YEAR(TblOrigin[[#This Row],[ODK_DateOfSubmission]]), "-",TEXT( MONTH(TblOrigin[[#This Row],[ODK_DateOfSubmission]]),"00"))</f>
        <v>2019-05</v>
      </c>
    </row>
    <row r="457" spans="1:16" x14ac:dyDescent="0.25">
      <c r="A457" s="28">
        <v>1310035</v>
      </c>
      <c r="B457" s="26"/>
      <c r="C457" s="26">
        <v>24818</v>
      </c>
      <c r="D457" s="29">
        <v>43595.604837962965</v>
      </c>
      <c r="E457" s="26" t="s">
        <v>541</v>
      </c>
      <c r="F457" s="26" t="s">
        <v>80</v>
      </c>
      <c r="G457" s="26" t="s">
        <v>143</v>
      </c>
      <c r="H457" s="26" t="s">
        <v>670</v>
      </c>
      <c r="I457" s="26" t="s">
        <v>684</v>
      </c>
      <c r="J457" s="26" t="s">
        <v>685</v>
      </c>
      <c r="K457" s="26">
        <v>35.539433799999998</v>
      </c>
      <c r="L457" s="26">
        <v>45.42201</v>
      </c>
      <c r="M457" s="26">
        <v>10</v>
      </c>
      <c r="N457" s="26" t="s">
        <v>66</v>
      </c>
      <c r="O457" s="26">
        <v>10</v>
      </c>
      <c r="P457" s="26" t="str">
        <f>_xlfn.CONCAT( YEAR(TblOrigin[[#This Row],[ODK_DateOfSubmission]]), "-",TEXT( MONTH(TblOrigin[[#This Row],[ODK_DateOfSubmission]]),"00"))</f>
        <v>2019-05</v>
      </c>
    </row>
    <row r="458" spans="1:16" x14ac:dyDescent="0.25">
      <c r="A458" s="28">
        <v>1310036</v>
      </c>
      <c r="B458" s="26"/>
      <c r="C458" s="26">
        <v>21036</v>
      </c>
      <c r="D458" s="29">
        <v>43595.604837962965</v>
      </c>
      <c r="E458" s="26" t="s">
        <v>541</v>
      </c>
      <c r="F458" s="26" t="s">
        <v>80</v>
      </c>
      <c r="G458" s="26" t="s">
        <v>143</v>
      </c>
      <c r="H458" s="26" t="s">
        <v>670</v>
      </c>
      <c r="I458" s="26" t="s">
        <v>631</v>
      </c>
      <c r="J458" s="26" t="s">
        <v>632</v>
      </c>
      <c r="K458" s="26">
        <v>35.5897164</v>
      </c>
      <c r="L458" s="26">
        <v>45.405379500000002</v>
      </c>
      <c r="M458" s="26">
        <v>12</v>
      </c>
      <c r="N458" s="26" t="s">
        <v>78</v>
      </c>
      <c r="O458" s="26">
        <v>12</v>
      </c>
      <c r="P458" s="26" t="str">
        <f>_xlfn.CONCAT( YEAR(TblOrigin[[#This Row],[ODK_DateOfSubmission]]), "-",TEXT( MONTH(TblOrigin[[#This Row],[ODK_DateOfSubmission]]),"00"))</f>
        <v>2019-05</v>
      </c>
    </row>
    <row r="459" spans="1:16" x14ac:dyDescent="0.25">
      <c r="A459" s="28">
        <v>1310038</v>
      </c>
      <c r="B459" s="26"/>
      <c r="C459" s="26">
        <v>24097</v>
      </c>
      <c r="D459" s="29">
        <v>43595.604837962965</v>
      </c>
      <c r="E459" s="26" t="s">
        <v>541</v>
      </c>
      <c r="F459" s="26" t="s">
        <v>80</v>
      </c>
      <c r="G459" s="26" t="s">
        <v>143</v>
      </c>
      <c r="H459" s="26" t="s">
        <v>670</v>
      </c>
      <c r="I459" s="26" t="s">
        <v>686</v>
      </c>
      <c r="J459" s="26" t="s">
        <v>687</v>
      </c>
      <c r="K459" s="26">
        <v>35.560791999999999</v>
      </c>
      <c r="L459" s="26">
        <v>45.485875800000002</v>
      </c>
      <c r="M459" s="26">
        <v>20</v>
      </c>
      <c r="N459" s="26" t="s">
        <v>78</v>
      </c>
      <c r="O459" s="26">
        <v>10</v>
      </c>
      <c r="P459" s="26" t="str">
        <f>_xlfn.CONCAT( YEAR(TblOrigin[[#This Row],[ODK_DateOfSubmission]]), "-",TEXT( MONTH(TblOrigin[[#This Row],[ODK_DateOfSubmission]]),"00"))</f>
        <v>2019-05</v>
      </c>
    </row>
    <row r="460" spans="1:16" x14ac:dyDescent="0.25">
      <c r="A460" s="28">
        <v>1310038</v>
      </c>
      <c r="B460" s="26"/>
      <c r="C460" s="26">
        <v>24097</v>
      </c>
      <c r="D460" s="29">
        <v>43595.604837962965</v>
      </c>
      <c r="E460" s="26" t="s">
        <v>541</v>
      </c>
      <c r="F460" s="26" t="s">
        <v>80</v>
      </c>
      <c r="G460" s="26" t="s">
        <v>143</v>
      </c>
      <c r="H460" s="26" t="s">
        <v>670</v>
      </c>
      <c r="I460" s="26" t="s">
        <v>686</v>
      </c>
      <c r="J460" s="26" t="s">
        <v>687</v>
      </c>
      <c r="K460" s="26">
        <v>35.560791999999999</v>
      </c>
      <c r="L460" s="26">
        <v>45.485875800000002</v>
      </c>
      <c r="M460" s="26">
        <v>20</v>
      </c>
      <c r="N460" s="26" t="s">
        <v>87</v>
      </c>
      <c r="O460" s="26">
        <v>10</v>
      </c>
      <c r="P460" s="26" t="str">
        <f>_xlfn.CONCAT( YEAR(TblOrigin[[#This Row],[ODK_DateOfSubmission]]), "-",TEXT( MONTH(TblOrigin[[#This Row],[ODK_DateOfSubmission]]),"00"))</f>
        <v>2019-05</v>
      </c>
    </row>
    <row r="461" spans="1:16" x14ac:dyDescent="0.25">
      <c r="A461" s="28">
        <v>1310047</v>
      </c>
      <c r="B461" s="26"/>
      <c r="C461" s="26">
        <v>4486</v>
      </c>
      <c r="D461" s="29">
        <v>43595.604837962965</v>
      </c>
      <c r="E461" s="26" t="s">
        <v>541</v>
      </c>
      <c r="F461" s="26" t="s">
        <v>80</v>
      </c>
      <c r="G461" s="26" t="s">
        <v>143</v>
      </c>
      <c r="H461" s="26" t="s">
        <v>670</v>
      </c>
      <c r="I461" s="26" t="s">
        <v>688</v>
      </c>
      <c r="J461" s="26" t="s">
        <v>689</v>
      </c>
      <c r="K461" s="26">
        <v>35.4999197</v>
      </c>
      <c r="L461" s="26">
        <v>45.438570900000002</v>
      </c>
      <c r="M461" s="26">
        <v>1</v>
      </c>
      <c r="N461" s="26" t="s">
        <v>87</v>
      </c>
      <c r="O461" s="26">
        <v>1</v>
      </c>
      <c r="P461" s="26" t="str">
        <f>_xlfn.CONCAT( YEAR(TblOrigin[[#This Row],[ODK_DateOfSubmission]]), "-",TEXT( MONTH(TblOrigin[[#This Row],[ODK_DateOfSubmission]]),"00"))</f>
        <v>2019-05</v>
      </c>
    </row>
    <row r="462" spans="1:16" x14ac:dyDescent="0.25">
      <c r="A462" s="28">
        <v>1310052</v>
      </c>
      <c r="B462" s="26"/>
      <c r="C462" s="26">
        <v>24254</v>
      </c>
      <c r="D462" s="29">
        <v>43595.604837962965</v>
      </c>
      <c r="E462" s="26" t="s">
        <v>541</v>
      </c>
      <c r="F462" s="26" t="s">
        <v>80</v>
      </c>
      <c r="G462" s="26" t="s">
        <v>143</v>
      </c>
      <c r="H462" s="26" t="s">
        <v>675</v>
      </c>
      <c r="I462" s="26" t="s">
        <v>690</v>
      </c>
      <c r="J462" s="26" t="s">
        <v>691</v>
      </c>
      <c r="K462" s="26">
        <v>35.594844500000001</v>
      </c>
      <c r="L462" s="26">
        <v>45.256459</v>
      </c>
      <c r="M462" s="26">
        <v>1</v>
      </c>
      <c r="N462" s="26" t="s">
        <v>78</v>
      </c>
      <c r="O462" s="26">
        <v>1</v>
      </c>
      <c r="P462" s="26" t="str">
        <f>_xlfn.CONCAT( YEAR(TblOrigin[[#This Row],[ODK_DateOfSubmission]]), "-",TEXT( MONTH(TblOrigin[[#This Row],[ODK_DateOfSubmission]]),"00"))</f>
        <v>2019-05</v>
      </c>
    </row>
    <row r="463" spans="1:16" x14ac:dyDescent="0.25">
      <c r="A463" s="28">
        <v>1310053</v>
      </c>
      <c r="B463" s="26"/>
      <c r="C463" s="26">
        <v>5771</v>
      </c>
      <c r="D463" s="29">
        <v>43595.604837962965</v>
      </c>
      <c r="E463" s="26" t="s">
        <v>541</v>
      </c>
      <c r="F463" s="26" t="s">
        <v>80</v>
      </c>
      <c r="G463" s="26" t="s">
        <v>143</v>
      </c>
      <c r="H463" s="26" t="s">
        <v>670</v>
      </c>
      <c r="I463" s="26" t="s">
        <v>692</v>
      </c>
      <c r="J463" s="26" t="s">
        <v>693</v>
      </c>
      <c r="K463" s="26">
        <v>35.537168200000004</v>
      </c>
      <c r="L463" s="26">
        <v>45.3879406</v>
      </c>
      <c r="M463" s="26">
        <v>2</v>
      </c>
      <c r="N463" s="26" t="s">
        <v>87</v>
      </c>
      <c r="O463" s="26">
        <v>2</v>
      </c>
      <c r="P463" s="26" t="str">
        <f>_xlfn.CONCAT( YEAR(TblOrigin[[#This Row],[ODK_DateOfSubmission]]), "-",TEXT( MONTH(TblOrigin[[#This Row],[ODK_DateOfSubmission]]),"00"))</f>
        <v>2019-05</v>
      </c>
    </row>
    <row r="464" spans="1:16" x14ac:dyDescent="0.25">
      <c r="A464" s="28">
        <v>1310057</v>
      </c>
      <c r="B464" s="26"/>
      <c r="C464" s="26">
        <v>4599</v>
      </c>
      <c r="D464" s="29">
        <v>43595.604837962965</v>
      </c>
      <c r="E464" s="26" t="s">
        <v>541</v>
      </c>
      <c r="F464" s="26" t="s">
        <v>80</v>
      </c>
      <c r="G464" s="26" t="s">
        <v>143</v>
      </c>
      <c r="H464" s="26" t="s">
        <v>667</v>
      </c>
      <c r="I464" s="26" t="s">
        <v>694</v>
      </c>
      <c r="J464" s="26" t="s">
        <v>695</v>
      </c>
      <c r="K464" s="26">
        <v>35.655087199999997</v>
      </c>
      <c r="L464" s="26">
        <v>44.999535299999998</v>
      </c>
      <c r="M464" s="26">
        <v>2</v>
      </c>
      <c r="N464" s="26" t="s">
        <v>66</v>
      </c>
      <c r="O464" s="26">
        <v>2</v>
      </c>
      <c r="P464" s="26" t="str">
        <f>_xlfn.CONCAT( YEAR(TblOrigin[[#This Row],[ODK_DateOfSubmission]]), "-",TEXT( MONTH(TblOrigin[[#This Row],[ODK_DateOfSubmission]]),"00"))</f>
        <v>2019-05</v>
      </c>
    </row>
    <row r="465" spans="1:16" x14ac:dyDescent="0.25">
      <c r="A465" s="28">
        <v>1310060</v>
      </c>
      <c r="B465" s="26"/>
      <c r="C465" s="26">
        <v>21243</v>
      </c>
      <c r="D465" s="29">
        <v>43595.604837962965</v>
      </c>
      <c r="E465" s="26" t="s">
        <v>541</v>
      </c>
      <c r="F465" s="26" t="s">
        <v>80</v>
      </c>
      <c r="G465" s="26" t="s">
        <v>143</v>
      </c>
      <c r="H465" s="26" t="s">
        <v>670</v>
      </c>
      <c r="I465" s="26" t="s">
        <v>696</v>
      </c>
      <c r="J465" s="26" t="s">
        <v>697</v>
      </c>
      <c r="K465" s="26">
        <v>35.545172399999998</v>
      </c>
      <c r="L465" s="26">
        <v>45.443978600000001</v>
      </c>
      <c r="M465" s="26">
        <v>1</v>
      </c>
      <c r="N465" s="26" t="s">
        <v>105</v>
      </c>
      <c r="O465" s="26">
        <v>1</v>
      </c>
      <c r="P465" s="26" t="str">
        <f>_xlfn.CONCAT( YEAR(TblOrigin[[#This Row],[ODK_DateOfSubmission]]), "-",TEXT( MONTH(TblOrigin[[#This Row],[ODK_DateOfSubmission]]),"00"))</f>
        <v>2019-05</v>
      </c>
    </row>
    <row r="466" spans="1:16" x14ac:dyDescent="0.25">
      <c r="A466" s="28">
        <v>1310064</v>
      </c>
      <c r="B466" s="26"/>
      <c r="C466" s="26">
        <v>24260</v>
      </c>
      <c r="D466" s="29">
        <v>43595.604837962965</v>
      </c>
      <c r="E466" s="26" t="s">
        <v>541</v>
      </c>
      <c r="F466" s="26" t="s">
        <v>80</v>
      </c>
      <c r="G466" s="26" t="s">
        <v>143</v>
      </c>
      <c r="H466" s="26" t="s">
        <v>670</v>
      </c>
      <c r="I466" s="26" t="s">
        <v>698</v>
      </c>
      <c r="J466" s="26" t="s">
        <v>699</v>
      </c>
      <c r="K466" s="26">
        <v>35.537738599999997</v>
      </c>
      <c r="L466" s="26">
        <v>45.410511499999998</v>
      </c>
      <c r="M466" s="26">
        <v>20</v>
      </c>
      <c r="N466" s="26" t="s">
        <v>66</v>
      </c>
      <c r="O466" s="26">
        <v>20</v>
      </c>
      <c r="P466" s="26" t="str">
        <f>_xlfn.CONCAT( YEAR(TblOrigin[[#This Row],[ODK_DateOfSubmission]]), "-",TEXT( MONTH(TblOrigin[[#This Row],[ODK_DateOfSubmission]]),"00"))</f>
        <v>2019-05</v>
      </c>
    </row>
    <row r="467" spans="1:16" x14ac:dyDescent="0.25">
      <c r="A467" s="28">
        <v>1310069</v>
      </c>
      <c r="B467" s="26"/>
      <c r="C467" s="26">
        <v>24257</v>
      </c>
      <c r="D467" s="29">
        <v>43595.604837962965</v>
      </c>
      <c r="E467" s="26" t="s">
        <v>541</v>
      </c>
      <c r="F467" s="26" t="s">
        <v>80</v>
      </c>
      <c r="G467" s="26" t="s">
        <v>143</v>
      </c>
      <c r="H467" s="26" t="s">
        <v>670</v>
      </c>
      <c r="I467" s="26" t="s">
        <v>700</v>
      </c>
      <c r="J467" s="26" t="s">
        <v>701</v>
      </c>
      <c r="K467" s="26">
        <v>35.557938700000001</v>
      </c>
      <c r="L467" s="26">
        <v>45.447536599999999</v>
      </c>
      <c r="M467" s="26">
        <v>8</v>
      </c>
      <c r="N467" s="26" t="s">
        <v>87</v>
      </c>
      <c r="O467" s="26">
        <v>4</v>
      </c>
      <c r="P467" s="26" t="str">
        <f>_xlfn.CONCAT( YEAR(TblOrigin[[#This Row],[ODK_DateOfSubmission]]), "-",TEXT( MONTH(TblOrigin[[#This Row],[ODK_DateOfSubmission]]),"00"))</f>
        <v>2019-05</v>
      </c>
    </row>
    <row r="468" spans="1:16" x14ac:dyDescent="0.25">
      <c r="A468" s="28">
        <v>1310069</v>
      </c>
      <c r="B468" s="26"/>
      <c r="C468" s="26">
        <v>24257</v>
      </c>
      <c r="D468" s="29">
        <v>43595.604837962965</v>
      </c>
      <c r="E468" s="26" t="s">
        <v>541</v>
      </c>
      <c r="F468" s="26" t="s">
        <v>80</v>
      </c>
      <c r="G468" s="26" t="s">
        <v>143</v>
      </c>
      <c r="H468" s="26" t="s">
        <v>670</v>
      </c>
      <c r="I468" s="26" t="s">
        <v>700</v>
      </c>
      <c r="J468" s="26" t="s">
        <v>701</v>
      </c>
      <c r="K468" s="26">
        <v>35.557938700000001</v>
      </c>
      <c r="L468" s="26">
        <v>45.447536599999999</v>
      </c>
      <c r="M468" s="26">
        <v>8</v>
      </c>
      <c r="N468" s="26" t="s">
        <v>112</v>
      </c>
      <c r="O468" s="26">
        <v>2</v>
      </c>
      <c r="P468" s="26" t="str">
        <f>_xlfn.CONCAT( YEAR(TblOrigin[[#This Row],[ODK_DateOfSubmission]]), "-",TEXT( MONTH(TblOrigin[[#This Row],[ODK_DateOfSubmission]]),"00"))</f>
        <v>2019-05</v>
      </c>
    </row>
    <row r="469" spans="1:16" x14ac:dyDescent="0.25">
      <c r="A469" s="28">
        <v>1310069</v>
      </c>
      <c r="B469" s="26"/>
      <c r="C469" s="26">
        <v>24257</v>
      </c>
      <c r="D469" s="29">
        <v>43595.604837962965</v>
      </c>
      <c r="E469" s="26" t="s">
        <v>541</v>
      </c>
      <c r="F469" s="26" t="s">
        <v>80</v>
      </c>
      <c r="G469" s="26" t="s">
        <v>143</v>
      </c>
      <c r="H469" s="26" t="s">
        <v>670</v>
      </c>
      <c r="I469" s="26" t="s">
        <v>700</v>
      </c>
      <c r="J469" s="26" t="s">
        <v>701</v>
      </c>
      <c r="K469" s="26">
        <v>35.557938700000001</v>
      </c>
      <c r="L469" s="26">
        <v>45.447536599999999</v>
      </c>
      <c r="M469" s="26">
        <v>8</v>
      </c>
      <c r="N469" s="26" t="s">
        <v>78</v>
      </c>
      <c r="O469" s="26">
        <v>2</v>
      </c>
      <c r="P469" s="26" t="str">
        <f>_xlfn.CONCAT( YEAR(TblOrigin[[#This Row],[ODK_DateOfSubmission]]), "-",TEXT( MONTH(TblOrigin[[#This Row],[ODK_DateOfSubmission]]),"00"))</f>
        <v>2019-05</v>
      </c>
    </row>
    <row r="470" spans="1:16" x14ac:dyDescent="0.25">
      <c r="A470" s="28">
        <v>1310071</v>
      </c>
      <c r="B470" s="26"/>
      <c r="C470" s="26">
        <v>24901</v>
      </c>
      <c r="D470" s="29">
        <v>43595.604837962965</v>
      </c>
      <c r="E470" s="26" t="s">
        <v>541</v>
      </c>
      <c r="F470" s="26" t="s">
        <v>80</v>
      </c>
      <c r="G470" s="26" t="s">
        <v>143</v>
      </c>
      <c r="H470" s="26" t="s">
        <v>670</v>
      </c>
      <c r="I470" s="26" t="s">
        <v>702</v>
      </c>
      <c r="J470" s="26" t="s">
        <v>703</v>
      </c>
      <c r="K470" s="26">
        <v>35.586342100000003</v>
      </c>
      <c r="L470" s="26">
        <v>45.385369799999999</v>
      </c>
      <c r="M470" s="26">
        <v>5</v>
      </c>
      <c r="N470" s="26" t="s">
        <v>112</v>
      </c>
      <c r="O470" s="26">
        <v>5</v>
      </c>
      <c r="P470" s="26" t="str">
        <f>_xlfn.CONCAT( YEAR(TblOrigin[[#This Row],[ODK_DateOfSubmission]]), "-",TEXT( MONTH(TblOrigin[[#This Row],[ODK_DateOfSubmission]]),"00"))</f>
        <v>2019-05</v>
      </c>
    </row>
    <row r="471" spans="1:16" x14ac:dyDescent="0.25">
      <c r="A471" s="28">
        <v>1310075</v>
      </c>
      <c r="B471" s="26"/>
      <c r="C471" s="26">
        <v>23536</v>
      </c>
      <c r="D471" s="29">
        <v>43595.604837962965</v>
      </c>
      <c r="E471" s="26" t="s">
        <v>541</v>
      </c>
      <c r="F471" s="26" t="s">
        <v>80</v>
      </c>
      <c r="G471" s="26" t="s">
        <v>143</v>
      </c>
      <c r="H471" s="26" t="s">
        <v>667</v>
      </c>
      <c r="I471" s="26" t="s">
        <v>704</v>
      </c>
      <c r="J471" s="26" t="s">
        <v>705</v>
      </c>
      <c r="K471" s="26">
        <v>35.590918500000001</v>
      </c>
      <c r="L471" s="26">
        <v>45.141356199999997</v>
      </c>
      <c r="M471" s="26">
        <v>25</v>
      </c>
      <c r="N471" s="26" t="s">
        <v>87</v>
      </c>
      <c r="O471" s="26">
        <v>12</v>
      </c>
      <c r="P471" s="26" t="str">
        <f>_xlfn.CONCAT( YEAR(TblOrigin[[#This Row],[ODK_DateOfSubmission]]), "-",TEXT( MONTH(TblOrigin[[#This Row],[ODK_DateOfSubmission]]),"00"))</f>
        <v>2019-05</v>
      </c>
    </row>
    <row r="472" spans="1:16" x14ac:dyDescent="0.25">
      <c r="A472" s="28">
        <v>1310075</v>
      </c>
      <c r="B472" s="26"/>
      <c r="C472" s="26">
        <v>23536</v>
      </c>
      <c r="D472" s="29">
        <v>43595.604837962965</v>
      </c>
      <c r="E472" s="26" t="s">
        <v>541</v>
      </c>
      <c r="F472" s="26" t="s">
        <v>80</v>
      </c>
      <c r="G472" s="26" t="s">
        <v>143</v>
      </c>
      <c r="H472" s="26" t="s">
        <v>667</v>
      </c>
      <c r="I472" s="26" t="s">
        <v>704</v>
      </c>
      <c r="J472" s="26" t="s">
        <v>705</v>
      </c>
      <c r="K472" s="26">
        <v>35.590918500000001</v>
      </c>
      <c r="L472" s="26">
        <v>45.141356199999997</v>
      </c>
      <c r="M472" s="26">
        <v>25</v>
      </c>
      <c r="N472" s="26" t="s">
        <v>66</v>
      </c>
      <c r="O472" s="26">
        <v>13</v>
      </c>
      <c r="P472" s="26" t="str">
        <f>_xlfn.CONCAT( YEAR(TblOrigin[[#This Row],[ODK_DateOfSubmission]]), "-",TEXT( MONTH(TblOrigin[[#This Row],[ODK_DateOfSubmission]]),"00"))</f>
        <v>2019-05</v>
      </c>
    </row>
    <row r="473" spans="1:16" x14ac:dyDescent="0.25">
      <c r="A473" s="28">
        <v>1310089</v>
      </c>
      <c r="B473" s="26"/>
      <c r="C473" s="26">
        <v>24259</v>
      </c>
      <c r="D473" s="29">
        <v>43595.604837962965</v>
      </c>
      <c r="E473" s="26" t="s">
        <v>541</v>
      </c>
      <c r="F473" s="26" t="s">
        <v>80</v>
      </c>
      <c r="G473" s="26" t="s">
        <v>143</v>
      </c>
      <c r="H473" s="26" t="s">
        <v>670</v>
      </c>
      <c r="I473" s="26" t="s">
        <v>706</v>
      </c>
      <c r="J473" s="26" t="s">
        <v>707</v>
      </c>
      <c r="K473" s="26">
        <v>35.588520500000001</v>
      </c>
      <c r="L473" s="26">
        <v>45.4263634</v>
      </c>
      <c r="M473" s="26">
        <v>10</v>
      </c>
      <c r="N473" s="26" t="s">
        <v>78</v>
      </c>
      <c r="O473" s="26">
        <v>10</v>
      </c>
      <c r="P473" s="26" t="str">
        <f>_xlfn.CONCAT( YEAR(TblOrigin[[#This Row],[ODK_DateOfSubmission]]), "-",TEXT( MONTH(TblOrigin[[#This Row],[ODK_DateOfSubmission]]),"00"))</f>
        <v>2019-05</v>
      </c>
    </row>
    <row r="474" spans="1:16" x14ac:dyDescent="0.25">
      <c r="A474" s="28">
        <v>1310094</v>
      </c>
      <c r="B474" s="26"/>
      <c r="C474" s="26">
        <v>4441</v>
      </c>
      <c r="D474" s="29">
        <v>43595.604837962965</v>
      </c>
      <c r="E474" s="26" t="s">
        <v>541</v>
      </c>
      <c r="F474" s="26" t="s">
        <v>80</v>
      </c>
      <c r="G474" s="26" t="s">
        <v>143</v>
      </c>
      <c r="H474" s="26" t="s">
        <v>670</v>
      </c>
      <c r="I474" s="26" t="s">
        <v>708</v>
      </c>
      <c r="J474" s="26" t="s">
        <v>709</v>
      </c>
      <c r="K474" s="26">
        <v>35.580283899999998</v>
      </c>
      <c r="L474" s="26">
        <v>45.383580100000003</v>
      </c>
      <c r="M474" s="26">
        <v>12</v>
      </c>
      <c r="N474" s="26" t="s">
        <v>78</v>
      </c>
      <c r="O474" s="26">
        <v>12</v>
      </c>
      <c r="P474" s="26" t="str">
        <f>_xlfn.CONCAT( YEAR(TblOrigin[[#This Row],[ODK_DateOfSubmission]]), "-",TEXT( MONTH(TblOrigin[[#This Row],[ODK_DateOfSubmission]]),"00"))</f>
        <v>2019-05</v>
      </c>
    </row>
    <row r="475" spans="1:16" x14ac:dyDescent="0.25">
      <c r="A475" s="28">
        <v>1310103</v>
      </c>
      <c r="B475" s="26"/>
      <c r="C475" s="26">
        <v>5800</v>
      </c>
      <c r="D475" s="29">
        <v>43595.604837962965</v>
      </c>
      <c r="E475" s="26" t="s">
        <v>541</v>
      </c>
      <c r="F475" s="26" t="s">
        <v>80</v>
      </c>
      <c r="G475" s="26" t="s">
        <v>143</v>
      </c>
      <c r="H475" s="26" t="s">
        <v>670</v>
      </c>
      <c r="I475" s="26" t="s">
        <v>710</v>
      </c>
      <c r="J475" s="26" t="s">
        <v>711</v>
      </c>
      <c r="K475" s="26">
        <v>35.527146500000001</v>
      </c>
      <c r="L475" s="26">
        <v>45.428749600000003</v>
      </c>
      <c r="M475" s="26">
        <v>1</v>
      </c>
      <c r="N475" s="26" t="s">
        <v>78</v>
      </c>
      <c r="O475" s="26">
        <v>1</v>
      </c>
      <c r="P475" s="26" t="str">
        <f>_xlfn.CONCAT( YEAR(TblOrigin[[#This Row],[ODK_DateOfSubmission]]), "-",TEXT( MONTH(TblOrigin[[#This Row],[ODK_DateOfSubmission]]),"00"))</f>
        <v>2019-05</v>
      </c>
    </row>
    <row r="476" spans="1:16" x14ac:dyDescent="0.25">
      <c r="A476" s="28">
        <v>1310109</v>
      </c>
      <c r="B476" s="26"/>
      <c r="C476" s="26">
        <v>5809</v>
      </c>
      <c r="D476" s="29">
        <v>43595.604837962965</v>
      </c>
      <c r="E476" s="26" t="s">
        <v>541</v>
      </c>
      <c r="F476" s="26" t="s">
        <v>80</v>
      </c>
      <c r="G476" s="26" t="s">
        <v>143</v>
      </c>
      <c r="H476" s="26" t="s">
        <v>675</v>
      </c>
      <c r="I476" s="26" t="s">
        <v>712</v>
      </c>
      <c r="J476" s="26" t="s">
        <v>713</v>
      </c>
      <c r="K476" s="26">
        <v>35.595429699999997</v>
      </c>
      <c r="L476" s="26">
        <v>45.2289052</v>
      </c>
      <c r="M476" s="26">
        <v>23</v>
      </c>
      <c r="N476" s="26" t="s">
        <v>112</v>
      </c>
      <c r="O476" s="26">
        <v>4</v>
      </c>
      <c r="P476" s="26" t="str">
        <f>_xlfn.CONCAT( YEAR(TblOrigin[[#This Row],[ODK_DateOfSubmission]]), "-",TEXT( MONTH(TblOrigin[[#This Row],[ODK_DateOfSubmission]]),"00"))</f>
        <v>2019-05</v>
      </c>
    </row>
    <row r="477" spans="1:16" x14ac:dyDescent="0.25">
      <c r="A477" s="28">
        <v>1310109</v>
      </c>
      <c r="B477" s="26"/>
      <c r="C477" s="26">
        <v>5809</v>
      </c>
      <c r="D477" s="29">
        <v>43595.604837962965</v>
      </c>
      <c r="E477" s="26" t="s">
        <v>541</v>
      </c>
      <c r="F477" s="26" t="s">
        <v>80</v>
      </c>
      <c r="G477" s="26" t="s">
        <v>143</v>
      </c>
      <c r="H477" s="26" t="s">
        <v>675</v>
      </c>
      <c r="I477" s="26" t="s">
        <v>712</v>
      </c>
      <c r="J477" s="26" t="s">
        <v>713</v>
      </c>
      <c r="K477" s="26">
        <v>35.595429699999997</v>
      </c>
      <c r="L477" s="26">
        <v>45.2289052</v>
      </c>
      <c r="M477" s="26">
        <v>23</v>
      </c>
      <c r="N477" s="26" t="s">
        <v>66</v>
      </c>
      <c r="O477" s="26">
        <v>4</v>
      </c>
      <c r="P477" s="26" t="str">
        <f>_xlfn.CONCAT( YEAR(TblOrigin[[#This Row],[ODK_DateOfSubmission]]), "-",TEXT( MONTH(TblOrigin[[#This Row],[ODK_DateOfSubmission]]),"00"))</f>
        <v>2019-05</v>
      </c>
    </row>
    <row r="478" spans="1:16" x14ac:dyDescent="0.25">
      <c r="A478" s="28">
        <v>1310109</v>
      </c>
      <c r="B478" s="26"/>
      <c r="C478" s="26">
        <v>5809</v>
      </c>
      <c r="D478" s="29">
        <v>43595.604837962965</v>
      </c>
      <c r="E478" s="26" t="s">
        <v>541</v>
      </c>
      <c r="F478" s="26" t="s">
        <v>80</v>
      </c>
      <c r="G478" s="26" t="s">
        <v>143</v>
      </c>
      <c r="H478" s="26" t="s">
        <v>675</v>
      </c>
      <c r="I478" s="26" t="s">
        <v>712</v>
      </c>
      <c r="J478" s="26" t="s">
        <v>713</v>
      </c>
      <c r="K478" s="26">
        <v>35.595429699999997</v>
      </c>
      <c r="L478" s="26">
        <v>45.2289052</v>
      </c>
      <c r="M478" s="26">
        <v>23</v>
      </c>
      <c r="N478" s="26" t="s">
        <v>87</v>
      </c>
      <c r="O478" s="26">
        <v>15</v>
      </c>
      <c r="P478" s="26" t="str">
        <f>_xlfn.CONCAT( YEAR(TblOrigin[[#This Row],[ODK_DateOfSubmission]]), "-",TEXT( MONTH(TblOrigin[[#This Row],[ODK_DateOfSubmission]]),"00"))</f>
        <v>2019-05</v>
      </c>
    </row>
    <row r="479" spans="1:16" x14ac:dyDescent="0.25">
      <c r="A479" s="28">
        <v>1310122</v>
      </c>
      <c r="B479" s="26"/>
      <c r="C479" s="26">
        <v>28414</v>
      </c>
      <c r="D479" s="29">
        <v>43595.604837962965</v>
      </c>
      <c r="E479" s="26" t="s">
        <v>541</v>
      </c>
      <c r="F479" s="26" t="s">
        <v>80</v>
      </c>
      <c r="G479" s="26" t="s">
        <v>143</v>
      </c>
      <c r="H479" s="26" t="s">
        <v>670</v>
      </c>
      <c r="I479" s="26" t="s">
        <v>714</v>
      </c>
      <c r="J479" s="26" t="s">
        <v>715</v>
      </c>
      <c r="K479" s="26">
        <v>35.592985499999998</v>
      </c>
      <c r="L479" s="26">
        <v>45.399720500000001</v>
      </c>
      <c r="M479" s="26">
        <v>14</v>
      </c>
      <c r="N479" s="26" t="s">
        <v>87</v>
      </c>
      <c r="O479" s="26">
        <v>14</v>
      </c>
      <c r="P479" s="26" t="str">
        <f>_xlfn.CONCAT( YEAR(TblOrigin[[#This Row],[ODK_DateOfSubmission]]), "-",TEXT( MONTH(TblOrigin[[#This Row],[ODK_DateOfSubmission]]),"00"))</f>
        <v>2019-05</v>
      </c>
    </row>
    <row r="480" spans="1:16" x14ac:dyDescent="0.25">
      <c r="A480" s="28">
        <v>1310142</v>
      </c>
      <c r="B480" s="26"/>
      <c r="C480" s="26">
        <v>21024</v>
      </c>
      <c r="D480" s="29">
        <v>43595.604837962965</v>
      </c>
      <c r="E480" s="26" t="s">
        <v>541</v>
      </c>
      <c r="F480" s="26" t="s">
        <v>80</v>
      </c>
      <c r="G480" s="26" t="s">
        <v>143</v>
      </c>
      <c r="H480" s="26" t="s">
        <v>670</v>
      </c>
      <c r="I480" s="26" t="s">
        <v>716</v>
      </c>
      <c r="J480" s="26" t="s">
        <v>717</v>
      </c>
      <c r="K480" s="26">
        <v>35.566328599999999</v>
      </c>
      <c r="L480" s="26">
        <v>45.440874999999998</v>
      </c>
      <c r="M480" s="26">
        <v>6</v>
      </c>
      <c r="N480" s="26" t="s">
        <v>112</v>
      </c>
      <c r="O480" s="26">
        <v>2</v>
      </c>
      <c r="P480" s="26" t="str">
        <f>_xlfn.CONCAT( YEAR(TblOrigin[[#This Row],[ODK_DateOfSubmission]]), "-",TEXT( MONTH(TblOrigin[[#This Row],[ODK_DateOfSubmission]]),"00"))</f>
        <v>2019-05</v>
      </c>
    </row>
    <row r="481" spans="1:16" x14ac:dyDescent="0.25">
      <c r="A481" s="28">
        <v>1310142</v>
      </c>
      <c r="B481" s="26"/>
      <c r="C481" s="26">
        <v>21024</v>
      </c>
      <c r="D481" s="29">
        <v>43595.604837962965</v>
      </c>
      <c r="E481" s="26" t="s">
        <v>541</v>
      </c>
      <c r="F481" s="26" t="s">
        <v>80</v>
      </c>
      <c r="G481" s="26" t="s">
        <v>143</v>
      </c>
      <c r="H481" s="26" t="s">
        <v>670</v>
      </c>
      <c r="I481" s="26" t="s">
        <v>716</v>
      </c>
      <c r="J481" s="26" t="s">
        <v>717</v>
      </c>
      <c r="K481" s="26">
        <v>35.566328599999999</v>
      </c>
      <c r="L481" s="26">
        <v>45.440874999999998</v>
      </c>
      <c r="M481" s="26">
        <v>6</v>
      </c>
      <c r="N481" s="26" t="s">
        <v>78</v>
      </c>
      <c r="O481" s="26">
        <v>4</v>
      </c>
      <c r="P481" s="26" t="str">
        <f>_xlfn.CONCAT( YEAR(TblOrigin[[#This Row],[ODK_DateOfSubmission]]), "-",TEXT( MONTH(TblOrigin[[#This Row],[ODK_DateOfSubmission]]),"00"))</f>
        <v>2019-05</v>
      </c>
    </row>
    <row r="482" spans="1:16" x14ac:dyDescent="0.25">
      <c r="A482" s="28">
        <v>1310143</v>
      </c>
      <c r="B482" s="26"/>
      <c r="C482" s="26">
        <v>31949</v>
      </c>
      <c r="D482" s="29">
        <v>43595.604837962965</v>
      </c>
      <c r="E482" s="26" t="s">
        <v>541</v>
      </c>
      <c r="F482" s="26" t="s">
        <v>80</v>
      </c>
      <c r="G482" s="26" t="s">
        <v>143</v>
      </c>
      <c r="H482" s="26" t="s">
        <v>670</v>
      </c>
      <c r="I482" s="26" t="s">
        <v>718</v>
      </c>
      <c r="J482" s="26" t="s">
        <v>719</v>
      </c>
      <c r="K482" s="26">
        <v>35.529547600000001</v>
      </c>
      <c r="L482" s="26">
        <v>45.480995499999999</v>
      </c>
      <c r="M482" s="26">
        <v>20</v>
      </c>
      <c r="N482" s="26" t="s">
        <v>87</v>
      </c>
      <c r="O482" s="26">
        <v>20</v>
      </c>
      <c r="P482" s="26" t="str">
        <f>_xlfn.CONCAT( YEAR(TblOrigin[[#This Row],[ODK_DateOfSubmission]]), "-",TEXT( MONTH(TblOrigin[[#This Row],[ODK_DateOfSubmission]]),"00"))</f>
        <v>2019-05</v>
      </c>
    </row>
    <row r="483" spans="1:16" x14ac:dyDescent="0.25">
      <c r="A483" s="28">
        <v>1310144</v>
      </c>
      <c r="B483" s="26"/>
      <c r="C483" s="26">
        <v>31950</v>
      </c>
      <c r="D483" s="29">
        <v>43595.604837962965</v>
      </c>
      <c r="E483" s="26" t="s">
        <v>541</v>
      </c>
      <c r="F483" s="26" t="s">
        <v>80</v>
      </c>
      <c r="G483" s="26" t="s">
        <v>143</v>
      </c>
      <c r="H483" s="26" t="s">
        <v>670</v>
      </c>
      <c r="I483" s="26" t="s">
        <v>720</v>
      </c>
      <c r="J483" s="26" t="s">
        <v>721</v>
      </c>
      <c r="K483" s="26">
        <v>35.532958700000002</v>
      </c>
      <c r="L483" s="26">
        <v>45.469792900000002</v>
      </c>
      <c r="M483" s="26">
        <v>8</v>
      </c>
      <c r="N483" s="26" t="s">
        <v>78</v>
      </c>
      <c r="O483" s="26">
        <v>8</v>
      </c>
      <c r="P483" s="26" t="str">
        <f>_xlfn.CONCAT( YEAR(TblOrigin[[#This Row],[ODK_DateOfSubmission]]), "-",TEXT( MONTH(TblOrigin[[#This Row],[ODK_DateOfSubmission]]),"00"))</f>
        <v>2019-05</v>
      </c>
    </row>
    <row r="484" spans="1:16" x14ac:dyDescent="0.25">
      <c r="A484" s="28">
        <v>1310146</v>
      </c>
      <c r="B484" s="26"/>
      <c r="C484" s="26">
        <v>31952</v>
      </c>
      <c r="D484" s="29">
        <v>43595.604837962965</v>
      </c>
      <c r="E484" s="26" t="s">
        <v>541</v>
      </c>
      <c r="F484" s="26" t="s">
        <v>80</v>
      </c>
      <c r="G484" s="26" t="s">
        <v>143</v>
      </c>
      <c r="H484" s="26" t="s">
        <v>670</v>
      </c>
      <c r="I484" s="26" t="s">
        <v>722</v>
      </c>
      <c r="J484" s="26" t="s">
        <v>723</v>
      </c>
      <c r="K484" s="26">
        <v>35.535936100000001</v>
      </c>
      <c r="L484" s="26">
        <v>45.474117499999998</v>
      </c>
      <c r="M484" s="26">
        <v>25</v>
      </c>
      <c r="N484" s="26" t="s">
        <v>78</v>
      </c>
      <c r="O484" s="26">
        <v>10</v>
      </c>
      <c r="P484" s="26" t="str">
        <f>_xlfn.CONCAT( YEAR(TblOrigin[[#This Row],[ODK_DateOfSubmission]]), "-",TEXT( MONTH(TblOrigin[[#This Row],[ODK_DateOfSubmission]]),"00"))</f>
        <v>2019-05</v>
      </c>
    </row>
    <row r="485" spans="1:16" x14ac:dyDescent="0.25">
      <c r="A485" s="28">
        <v>1310146</v>
      </c>
      <c r="B485" s="26"/>
      <c r="C485" s="26">
        <v>31952</v>
      </c>
      <c r="D485" s="29">
        <v>43595.604837962965</v>
      </c>
      <c r="E485" s="26" t="s">
        <v>541</v>
      </c>
      <c r="F485" s="26" t="s">
        <v>80</v>
      </c>
      <c r="G485" s="26" t="s">
        <v>143</v>
      </c>
      <c r="H485" s="26" t="s">
        <v>670</v>
      </c>
      <c r="I485" s="26" t="s">
        <v>722</v>
      </c>
      <c r="J485" s="26" t="s">
        <v>723</v>
      </c>
      <c r="K485" s="26">
        <v>35.535936100000001</v>
      </c>
      <c r="L485" s="26">
        <v>45.474117499999998</v>
      </c>
      <c r="M485" s="26">
        <v>25</v>
      </c>
      <c r="N485" s="26" t="s">
        <v>87</v>
      </c>
      <c r="O485" s="26">
        <v>15</v>
      </c>
      <c r="P485" s="26" t="str">
        <f>_xlfn.CONCAT( YEAR(TblOrigin[[#This Row],[ODK_DateOfSubmission]]), "-",TEXT( MONTH(TblOrigin[[#This Row],[ODK_DateOfSubmission]]),"00"))</f>
        <v>2019-05</v>
      </c>
    </row>
    <row r="486" spans="1:16" x14ac:dyDescent="0.25">
      <c r="A486" s="28">
        <v>1310148</v>
      </c>
      <c r="B486" s="26"/>
      <c r="C486" s="26">
        <v>31954</v>
      </c>
      <c r="D486" s="29">
        <v>43595.604837962965</v>
      </c>
      <c r="E486" s="26" t="s">
        <v>541</v>
      </c>
      <c r="F486" s="26" t="s">
        <v>80</v>
      </c>
      <c r="G486" s="26" t="s">
        <v>143</v>
      </c>
      <c r="H486" s="26" t="s">
        <v>670</v>
      </c>
      <c r="I486" s="26" t="s">
        <v>724</v>
      </c>
      <c r="J486" s="26" t="s">
        <v>725</v>
      </c>
      <c r="K486" s="26">
        <v>35.542950599999998</v>
      </c>
      <c r="L486" s="26">
        <v>45.456982099999998</v>
      </c>
      <c r="M486" s="26">
        <v>2</v>
      </c>
      <c r="N486" s="26" t="s">
        <v>87</v>
      </c>
      <c r="O486" s="26">
        <v>2</v>
      </c>
      <c r="P486" s="26" t="str">
        <f>_xlfn.CONCAT( YEAR(TblOrigin[[#This Row],[ODK_DateOfSubmission]]), "-",TEXT( MONTH(TblOrigin[[#This Row],[ODK_DateOfSubmission]]),"00"))</f>
        <v>2019-05</v>
      </c>
    </row>
    <row r="487" spans="1:16" x14ac:dyDescent="0.25">
      <c r="A487" s="28">
        <v>1310150</v>
      </c>
      <c r="B487" s="26"/>
      <c r="C487" s="26">
        <v>31956</v>
      </c>
      <c r="D487" s="29">
        <v>43595.604837962965</v>
      </c>
      <c r="E487" s="26" t="s">
        <v>541</v>
      </c>
      <c r="F487" s="26" t="s">
        <v>80</v>
      </c>
      <c r="G487" s="26" t="s">
        <v>143</v>
      </c>
      <c r="H487" s="26" t="s">
        <v>670</v>
      </c>
      <c r="I487" s="26" t="s">
        <v>726</v>
      </c>
      <c r="J487" s="26" t="s">
        <v>727</v>
      </c>
      <c r="K487" s="26">
        <v>35.547932899999999</v>
      </c>
      <c r="L487" s="26">
        <v>45.476235699999997</v>
      </c>
      <c r="M487" s="26">
        <v>10</v>
      </c>
      <c r="N487" s="26" t="s">
        <v>78</v>
      </c>
      <c r="O487" s="26">
        <v>10</v>
      </c>
      <c r="P487" s="26" t="str">
        <f>_xlfn.CONCAT( YEAR(TblOrigin[[#This Row],[ODK_DateOfSubmission]]), "-",TEXT( MONTH(TblOrigin[[#This Row],[ODK_DateOfSubmission]]),"00"))</f>
        <v>2019-05</v>
      </c>
    </row>
    <row r="488" spans="1:16" x14ac:dyDescent="0.25">
      <c r="A488" s="28">
        <v>1310151</v>
      </c>
      <c r="B488" s="26"/>
      <c r="C488" s="26">
        <v>31957</v>
      </c>
      <c r="D488" s="29">
        <v>43595.604837962965</v>
      </c>
      <c r="E488" s="26" t="s">
        <v>541</v>
      </c>
      <c r="F488" s="26" t="s">
        <v>80</v>
      </c>
      <c r="G488" s="26" t="s">
        <v>143</v>
      </c>
      <c r="H488" s="26" t="s">
        <v>670</v>
      </c>
      <c r="I488" s="26" t="s">
        <v>728</v>
      </c>
      <c r="J488" s="26" t="s">
        <v>729</v>
      </c>
      <c r="K488" s="26">
        <v>35.524397200000003</v>
      </c>
      <c r="L488" s="26">
        <v>45.469476</v>
      </c>
      <c r="M488" s="26">
        <v>14</v>
      </c>
      <c r="N488" s="26" t="s">
        <v>78</v>
      </c>
      <c r="O488" s="26">
        <v>14</v>
      </c>
      <c r="P488" s="26" t="str">
        <f>_xlfn.CONCAT( YEAR(TblOrigin[[#This Row],[ODK_DateOfSubmission]]), "-",TEXT( MONTH(TblOrigin[[#This Row],[ODK_DateOfSubmission]]),"00"))</f>
        <v>2019-05</v>
      </c>
    </row>
    <row r="489" spans="1:16" x14ac:dyDescent="0.25">
      <c r="A489" s="28">
        <v>1310171</v>
      </c>
      <c r="B489" s="26"/>
      <c r="C489" s="26">
        <v>4557</v>
      </c>
      <c r="D489" s="29">
        <v>43595.604837962965</v>
      </c>
      <c r="E489" s="26" t="s">
        <v>541</v>
      </c>
      <c r="F489" s="26" t="s">
        <v>80</v>
      </c>
      <c r="G489" s="26" t="s">
        <v>143</v>
      </c>
      <c r="H489" s="26" t="s">
        <v>667</v>
      </c>
      <c r="I489" s="26" t="s">
        <v>730</v>
      </c>
      <c r="J489" s="26" t="s">
        <v>731</v>
      </c>
      <c r="K489" s="26">
        <v>35.524413899999999</v>
      </c>
      <c r="L489" s="26">
        <v>45.198104499999999</v>
      </c>
      <c r="M489" s="26">
        <v>2</v>
      </c>
      <c r="N489" s="26" t="s">
        <v>112</v>
      </c>
      <c r="O489" s="26">
        <v>2</v>
      </c>
      <c r="P489" s="26" t="str">
        <f>_xlfn.CONCAT( YEAR(TblOrigin[[#This Row],[ODK_DateOfSubmission]]), "-",TEXT( MONTH(TblOrigin[[#This Row],[ODK_DateOfSubmission]]),"00"))</f>
        <v>2019-05</v>
      </c>
    </row>
    <row r="490" spans="1:16" x14ac:dyDescent="0.25">
      <c r="A490" s="28">
        <v>1310202</v>
      </c>
      <c r="B490" s="26"/>
      <c r="C490" s="26">
        <v>31988</v>
      </c>
      <c r="D490" s="29">
        <v>43595.604837962965</v>
      </c>
      <c r="E490" s="26" t="s">
        <v>541</v>
      </c>
      <c r="F490" s="26" t="s">
        <v>80</v>
      </c>
      <c r="G490" s="26" t="s">
        <v>143</v>
      </c>
      <c r="H490" s="26" t="s">
        <v>670</v>
      </c>
      <c r="I490" s="26" t="s">
        <v>732</v>
      </c>
      <c r="J490" s="26" t="s">
        <v>733</v>
      </c>
      <c r="K490" s="26">
        <v>35.582733599999997</v>
      </c>
      <c r="L490" s="26">
        <v>45.4378381</v>
      </c>
      <c r="M490" s="26">
        <v>5</v>
      </c>
      <c r="N490" s="26" t="s">
        <v>78</v>
      </c>
      <c r="O490" s="26">
        <v>5</v>
      </c>
      <c r="P490" s="26" t="str">
        <f>_xlfn.CONCAT( YEAR(TblOrigin[[#This Row],[ODK_DateOfSubmission]]), "-",TEXT( MONTH(TblOrigin[[#This Row],[ODK_DateOfSubmission]]),"00"))</f>
        <v>2019-05</v>
      </c>
    </row>
    <row r="491" spans="1:16" x14ac:dyDescent="0.25">
      <c r="A491" s="28">
        <v>1310207</v>
      </c>
      <c r="B491" s="26"/>
      <c r="C491" s="26">
        <v>21033</v>
      </c>
      <c r="D491" s="29">
        <v>43595.604837962965</v>
      </c>
      <c r="E491" s="26" t="s">
        <v>541</v>
      </c>
      <c r="F491" s="26" t="s">
        <v>80</v>
      </c>
      <c r="G491" s="26" t="s">
        <v>143</v>
      </c>
      <c r="H491" s="26" t="s">
        <v>670</v>
      </c>
      <c r="I491" s="26" t="s">
        <v>734</v>
      </c>
      <c r="J491" s="26" t="s">
        <v>735</v>
      </c>
      <c r="K491" s="26">
        <v>35.598323100000002</v>
      </c>
      <c r="L491" s="26">
        <v>45.3944926</v>
      </c>
      <c r="M491" s="26">
        <v>4</v>
      </c>
      <c r="N491" s="26" t="s">
        <v>78</v>
      </c>
      <c r="O491" s="26">
        <v>4</v>
      </c>
      <c r="P491" s="26" t="str">
        <f>_xlfn.CONCAT( YEAR(TblOrigin[[#This Row],[ODK_DateOfSubmission]]), "-",TEXT( MONTH(TblOrigin[[#This Row],[ODK_DateOfSubmission]]),"00"))</f>
        <v>2019-05</v>
      </c>
    </row>
    <row r="492" spans="1:16" x14ac:dyDescent="0.25">
      <c r="A492" s="28">
        <v>1310209</v>
      </c>
      <c r="B492" s="26"/>
      <c r="C492" s="26">
        <v>32002</v>
      </c>
      <c r="D492" s="29">
        <v>43595.604837962965</v>
      </c>
      <c r="E492" s="26" t="s">
        <v>541</v>
      </c>
      <c r="F492" s="26" t="s">
        <v>80</v>
      </c>
      <c r="G492" s="26" t="s">
        <v>143</v>
      </c>
      <c r="H492" s="26" t="s">
        <v>670</v>
      </c>
      <c r="I492" s="26" t="s">
        <v>736</v>
      </c>
      <c r="J492" s="26" t="s">
        <v>737</v>
      </c>
      <c r="K492" s="26">
        <v>35.598490499999997</v>
      </c>
      <c r="L492" s="26">
        <v>45.402226599999999</v>
      </c>
      <c r="M492" s="26">
        <v>15</v>
      </c>
      <c r="N492" s="26" t="s">
        <v>78</v>
      </c>
      <c r="O492" s="26">
        <v>15</v>
      </c>
      <c r="P492" s="26" t="str">
        <f>_xlfn.CONCAT( YEAR(TblOrigin[[#This Row],[ODK_DateOfSubmission]]), "-",TEXT( MONTH(TblOrigin[[#This Row],[ODK_DateOfSubmission]]),"00"))</f>
        <v>2019-05</v>
      </c>
    </row>
    <row r="493" spans="1:16" x14ac:dyDescent="0.25">
      <c r="A493" s="28">
        <v>1310210</v>
      </c>
      <c r="B493" s="26"/>
      <c r="C493" s="26">
        <v>32003</v>
      </c>
      <c r="D493" s="29">
        <v>43595.604837962965</v>
      </c>
      <c r="E493" s="26" t="s">
        <v>541</v>
      </c>
      <c r="F493" s="26" t="s">
        <v>80</v>
      </c>
      <c r="G493" s="26" t="s">
        <v>143</v>
      </c>
      <c r="H493" s="26" t="s">
        <v>670</v>
      </c>
      <c r="I493" s="26" t="s">
        <v>738</v>
      </c>
      <c r="J493" s="26" t="s">
        <v>739</v>
      </c>
      <c r="K493" s="26">
        <v>35.597186100000002</v>
      </c>
      <c r="L493" s="26">
        <v>45.407039500000003</v>
      </c>
      <c r="M493" s="26">
        <v>8</v>
      </c>
      <c r="N493" s="26" t="s">
        <v>87</v>
      </c>
      <c r="O493" s="26">
        <v>8</v>
      </c>
      <c r="P493" s="26" t="str">
        <f>_xlfn.CONCAT( YEAR(TblOrigin[[#This Row],[ODK_DateOfSubmission]]), "-",TEXT( MONTH(TblOrigin[[#This Row],[ODK_DateOfSubmission]]),"00"))</f>
        <v>2019-05</v>
      </c>
    </row>
    <row r="494" spans="1:16" x14ac:dyDescent="0.25">
      <c r="A494" s="28">
        <v>1310211</v>
      </c>
      <c r="B494" s="26"/>
      <c r="C494" s="26">
        <v>32004</v>
      </c>
      <c r="D494" s="29">
        <v>43595.604837962965</v>
      </c>
      <c r="E494" s="26" t="s">
        <v>541</v>
      </c>
      <c r="F494" s="26" t="s">
        <v>80</v>
      </c>
      <c r="G494" s="26" t="s">
        <v>143</v>
      </c>
      <c r="H494" s="26" t="s">
        <v>670</v>
      </c>
      <c r="I494" s="26" t="s">
        <v>740</v>
      </c>
      <c r="J494" s="26" t="s">
        <v>741</v>
      </c>
      <c r="K494" s="26">
        <v>35.597855299999999</v>
      </c>
      <c r="L494" s="26">
        <v>45.4174559</v>
      </c>
      <c r="M494" s="26">
        <v>12</v>
      </c>
      <c r="N494" s="26" t="s">
        <v>78</v>
      </c>
      <c r="O494" s="26">
        <v>12</v>
      </c>
      <c r="P494" s="26" t="str">
        <f>_xlfn.CONCAT( YEAR(TblOrigin[[#This Row],[ODK_DateOfSubmission]]), "-",TEXT( MONTH(TblOrigin[[#This Row],[ODK_DateOfSubmission]]),"00"))</f>
        <v>2019-05</v>
      </c>
    </row>
    <row r="495" spans="1:16" x14ac:dyDescent="0.25">
      <c r="A495" s="28">
        <v>1310215</v>
      </c>
      <c r="B495" s="26"/>
      <c r="C495" s="26">
        <v>32008</v>
      </c>
      <c r="D495" s="29">
        <v>43595.604837962965</v>
      </c>
      <c r="E495" s="26" t="s">
        <v>541</v>
      </c>
      <c r="F495" s="26" t="s">
        <v>80</v>
      </c>
      <c r="G495" s="26" t="s">
        <v>143</v>
      </c>
      <c r="H495" s="26" t="s">
        <v>670</v>
      </c>
      <c r="I495" s="26" t="s">
        <v>742</v>
      </c>
      <c r="J495" s="26" t="s">
        <v>743</v>
      </c>
      <c r="K495" s="26">
        <v>35.589314299999998</v>
      </c>
      <c r="L495" s="26">
        <v>45.3994122</v>
      </c>
      <c r="M495" s="26">
        <v>8</v>
      </c>
      <c r="N495" s="26" t="s">
        <v>78</v>
      </c>
      <c r="O495" s="26">
        <v>8</v>
      </c>
      <c r="P495" s="26" t="str">
        <f>_xlfn.CONCAT( YEAR(TblOrigin[[#This Row],[ODK_DateOfSubmission]]), "-",TEXT( MONTH(TblOrigin[[#This Row],[ODK_DateOfSubmission]]),"00"))</f>
        <v>2019-05</v>
      </c>
    </row>
    <row r="496" spans="1:16" x14ac:dyDescent="0.25">
      <c r="A496" s="28">
        <v>1310225</v>
      </c>
      <c r="B496" s="26"/>
      <c r="C496" s="26">
        <v>32055</v>
      </c>
      <c r="D496" s="29">
        <v>43595.604837962965</v>
      </c>
      <c r="E496" s="26" t="s">
        <v>541</v>
      </c>
      <c r="F496" s="26" t="s">
        <v>80</v>
      </c>
      <c r="G496" s="26" t="s">
        <v>143</v>
      </c>
      <c r="H496" s="26" t="s">
        <v>670</v>
      </c>
      <c r="I496" s="26" t="s">
        <v>744</v>
      </c>
      <c r="J496" s="26" t="s">
        <v>745</v>
      </c>
      <c r="K496" s="26">
        <v>35.587736100000001</v>
      </c>
      <c r="L496" s="26">
        <v>45.392476700000003</v>
      </c>
      <c r="M496" s="26">
        <v>2</v>
      </c>
      <c r="N496" s="26" t="s">
        <v>75</v>
      </c>
      <c r="O496" s="26">
        <v>1</v>
      </c>
      <c r="P496" s="26" t="str">
        <f>_xlfn.CONCAT( YEAR(TblOrigin[[#This Row],[ODK_DateOfSubmission]]), "-",TEXT( MONTH(TblOrigin[[#This Row],[ODK_DateOfSubmission]]),"00"))</f>
        <v>2019-05</v>
      </c>
    </row>
    <row r="497" spans="1:16" x14ac:dyDescent="0.25">
      <c r="A497" s="28">
        <v>1310225</v>
      </c>
      <c r="B497" s="26"/>
      <c r="C497" s="26">
        <v>32055</v>
      </c>
      <c r="D497" s="29">
        <v>43595.604837962965</v>
      </c>
      <c r="E497" s="26" t="s">
        <v>541</v>
      </c>
      <c r="F497" s="26" t="s">
        <v>80</v>
      </c>
      <c r="G497" s="26" t="s">
        <v>143</v>
      </c>
      <c r="H497" s="26" t="s">
        <v>670</v>
      </c>
      <c r="I497" s="26" t="s">
        <v>744</v>
      </c>
      <c r="J497" s="26" t="s">
        <v>745</v>
      </c>
      <c r="K497" s="26">
        <v>35.587736100000001</v>
      </c>
      <c r="L497" s="26">
        <v>45.392476700000003</v>
      </c>
      <c r="M497" s="26">
        <v>2</v>
      </c>
      <c r="N497" s="26" t="s">
        <v>112</v>
      </c>
      <c r="O497" s="26">
        <v>1</v>
      </c>
      <c r="P497" s="26" t="str">
        <f>_xlfn.CONCAT( YEAR(TblOrigin[[#This Row],[ODK_DateOfSubmission]]), "-",TEXT( MONTH(TblOrigin[[#This Row],[ODK_DateOfSubmission]]),"00"))</f>
        <v>2019-05</v>
      </c>
    </row>
    <row r="498" spans="1:16" x14ac:dyDescent="0.25">
      <c r="A498" s="28">
        <v>1310241</v>
      </c>
      <c r="B498" s="26"/>
      <c r="C498" s="26">
        <v>33352</v>
      </c>
      <c r="D498" s="29">
        <v>43595.604837962965</v>
      </c>
      <c r="E498" s="26" t="s">
        <v>541</v>
      </c>
      <c r="F498" s="26" t="s">
        <v>80</v>
      </c>
      <c r="G498" s="26" t="s">
        <v>143</v>
      </c>
      <c r="H498" s="26" t="s">
        <v>670</v>
      </c>
      <c r="I498" s="26" t="s">
        <v>746</v>
      </c>
      <c r="J498" s="26" t="s">
        <v>747</v>
      </c>
      <c r="K498" s="26">
        <v>35.564679300000002</v>
      </c>
      <c r="L498" s="26">
        <v>45.408196799999999</v>
      </c>
      <c r="M498" s="26">
        <v>1</v>
      </c>
      <c r="N498" s="26" t="s">
        <v>78</v>
      </c>
      <c r="O498" s="26">
        <v>1</v>
      </c>
      <c r="P498" s="26" t="str">
        <f>_xlfn.CONCAT( YEAR(TblOrigin[[#This Row],[ODK_DateOfSubmission]]), "-",TEXT( MONTH(TblOrigin[[#This Row],[ODK_DateOfSubmission]]),"00"))</f>
        <v>2019-05</v>
      </c>
    </row>
    <row r="499" spans="1:16" x14ac:dyDescent="0.25">
      <c r="A499" s="28">
        <v>2101002</v>
      </c>
      <c r="B499" s="26"/>
      <c r="C499" s="26">
        <v>23647</v>
      </c>
      <c r="D499" s="29">
        <v>43595.604837962965</v>
      </c>
      <c r="E499" s="26" t="s">
        <v>541</v>
      </c>
      <c r="F499" s="26" t="s">
        <v>67</v>
      </c>
      <c r="G499" s="26" t="s">
        <v>125</v>
      </c>
      <c r="H499" s="26" t="s">
        <v>211</v>
      </c>
      <c r="I499" s="26" t="s">
        <v>212</v>
      </c>
      <c r="J499" s="26" t="s">
        <v>213</v>
      </c>
      <c r="K499" s="26">
        <v>34.420203306499999</v>
      </c>
      <c r="L499" s="26">
        <v>41.201494357400001</v>
      </c>
      <c r="M499" s="26">
        <v>42</v>
      </c>
      <c r="N499" s="26" t="s">
        <v>66</v>
      </c>
      <c r="O499" s="26">
        <v>42</v>
      </c>
      <c r="P499" s="26" t="str">
        <f>_xlfn.CONCAT( YEAR(TblOrigin[[#This Row],[ODK_DateOfSubmission]]), "-",TEXT( MONTH(TblOrigin[[#This Row],[ODK_DateOfSubmission]]),"00"))</f>
        <v>2019-05</v>
      </c>
    </row>
    <row r="500" spans="1:16" x14ac:dyDescent="0.25">
      <c r="A500" s="28">
        <v>2202072</v>
      </c>
      <c r="B500" s="26"/>
      <c r="C500" s="26">
        <v>7220</v>
      </c>
      <c r="D500" s="29">
        <v>43595.604837962965</v>
      </c>
      <c r="E500" s="26" t="s">
        <v>541</v>
      </c>
      <c r="F500" s="26" t="s">
        <v>124</v>
      </c>
      <c r="G500" s="26" t="s">
        <v>194</v>
      </c>
      <c r="H500" s="26" t="s">
        <v>748</v>
      </c>
      <c r="I500" s="26" t="s">
        <v>749</v>
      </c>
      <c r="J500" s="26" t="s">
        <v>750</v>
      </c>
      <c r="K500" s="26">
        <v>32.785397490800001</v>
      </c>
      <c r="L500" s="26">
        <v>44.284177911900002</v>
      </c>
      <c r="M500" s="26">
        <v>3</v>
      </c>
      <c r="N500" s="26" t="s">
        <v>78</v>
      </c>
      <c r="O500" s="26">
        <v>3</v>
      </c>
      <c r="P500" s="26" t="str">
        <f>_xlfn.CONCAT( YEAR(TblOrigin[[#This Row],[ODK_DateOfSubmission]]), "-",TEXT( MONTH(TblOrigin[[#This Row],[ODK_DateOfSubmission]]),"00"))</f>
        <v>2019-05</v>
      </c>
    </row>
    <row r="501" spans="1:16" x14ac:dyDescent="0.25">
      <c r="A501" s="28">
        <v>2301001</v>
      </c>
      <c r="B501" s="26"/>
      <c r="C501" s="26">
        <v>21173</v>
      </c>
      <c r="D501" s="29">
        <v>43595.604837962965</v>
      </c>
      <c r="E501" s="26" t="s">
        <v>541</v>
      </c>
      <c r="F501" s="26" t="s">
        <v>92</v>
      </c>
      <c r="G501" s="26" t="s">
        <v>165</v>
      </c>
      <c r="H501" s="26" t="s">
        <v>751</v>
      </c>
      <c r="I501" s="26" t="s">
        <v>752</v>
      </c>
      <c r="J501" s="26" t="s">
        <v>753</v>
      </c>
      <c r="K501" s="26">
        <v>33.303321347299999</v>
      </c>
      <c r="L501" s="26">
        <v>44.185436330100003</v>
      </c>
      <c r="M501" s="26">
        <v>4</v>
      </c>
      <c r="N501" s="26" t="s">
        <v>66</v>
      </c>
      <c r="O501" s="26">
        <v>4</v>
      </c>
      <c r="P501" s="26" t="str">
        <f>_xlfn.CONCAT( YEAR(TblOrigin[[#This Row],[ODK_DateOfSubmission]]), "-",TEXT( MONTH(TblOrigin[[#This Row],[ODK_DateOfSubmission]]),"00"))</f>
        <v>2019-05</v>
      </c>
    </row>
    <row r="502" spans="1:16" x14ac:dyDescent="0.25">
      <c r="A502" s="28">
        <v>2301002</v>
      </c>
      <c r="B502" s="26"/>
      <c r="C502" s="26">
        <v>7671</v>
      </c>
      <c r="D502" s="29">
        <v>43595.604837962965</v>
      </c>
      <c r="E502" s="26" t="s">
        <v>541</v>
      </c>
      <c r="F502" s="26" t="s">
        <v>92</v>
      </c>
      <c r="G502" s="26" t="s">
        <v>165</v>
      </c>
      <c r="H502" s="26" t="s">
        <v>751</v>
      </c>
      <c r="I502" s="26" t="s">
        <v>754</v>
      </c>
      <c r="J502" s="26" t="s">
        <v>755</v>
      </c>
      <c r="K502" s="26">
        <v>33.3012386527</v>
      </c>
      <c r="L502" s="26">
        <v>44.133815464500003</v>
      </c>
      <c r="M502" s="26">
        <v>3</v>
      </c>
      <c r="N502" s="26" t="s">
        <v>66</v>
      </c>
      <c r="O502" s="26">
        <v>1</v>
      </c>
      <c r="P502" s="26" t="str">
        <f>_xlfn.CONCAT( YEAR(TblOrigin[[#This Row],[ODK_DateOfSubmission]]), "-",TEXT( MONTH(TblOrigin[[#This Row],[ODK_DateOfSubmission]]),"00"))</f>
        <v>2019-05</v>
      </c>
    </row>
    <row r="503" spans="1:16" x14ac:dyDescent="0.25">
      <c r="A503" s="28">
        <v>2301002</v>
      </c>
      <c r="B503" s="26"/>
      <c r="C503" s="26">
        <v>7671</v>
      </c>
      <c r="D503" s="29">
        <v>43595.604837962965</v>
      </c>
      <c r="E503" s="26" t="s">
        <v>541</v>
      </c>
      <c r="F503" s="26" t="s">
        <v>92</v>
      </c>
      <c r="G503" s="26" t="s">
        <v>165</v>
      </c>
      <c r="H503" s="26" t="s">
        <v>751</v>
      </c>
      <c r="I503" s="26" t="s">
        <v>754</v>
      </c>
      <c r="J503" s="26" t="s">
        <v>755</v>
      </c>
      <c r="K503" s="26">
        <v>33.3012386527</v>
      </c>
      <c r="L503" s="26">
        <v>44.133815464500003</v>
      </c>
      <c r="M503" s="26">
        <v>3</v>
      </c>
      <c r="N503" s="26" t="s">
        <v>78</v>
      </c>
      <c r="O503" s="26">
        <v>2</v>
      </c>
      <c r="P503" s="26" t="str">
        <f>_xlfn.CONCAT( YEAR(TblOrigin[[#This Row],[ODK_DateOfSubmission]]), "-",TEXT( MONTH(TblOrigin[[#This Row],[ODK_DateOfSubmission]]),"00"))</f>
        <v>2019-05</v>
      </c>
    </row>
    <row r="504" spans="1:16" x14ac:dyDescent="0.25">
      <c r="A504" s="28">
        <v>2301011</v>
      </c>
      <c r="B504" s="26"/>
      <c r="C504" s="26">
        <v>24038</v>
      </c>
      <c r="D504" s="29">
        <v>43595.604837962965</v>
      </c>
      <c r="E504" s="26" t="s">
        <v>541</v>
      </c>
      <c r="F504" s="26" t="s">
        <v>92</v>
      </c>
      <c r="G504" s="26" t="s">
        <v>165</v>
      </c>
      <c r="H504" s="26" t="s">
        <v>751</v>
      </c>
      <c r="I504" s="26" t="s">
        <v>756</v>
      </c>
      <c r="J504" s="26" t="s">
        <v>757</v>
      </c>
      <c r="K504" s="26">
        <v>33.314019208799998</v>
      </c>
      <c r="L504" s="26">
        <v>44.179388705000001</v>
      </c>
      <c r="M504" s="26">
        <v>6</v>
      </c>
      <c r="N504" s="26" t="s">
        <v>78</v>
      </c>
      <c r="O504" s="26">
        <v>3</v>
      </c>
      <c r="P504" s="26" t="str">
        <f>_xlfn.CONCAT( YEAR(TblOrigin[[#This Row],[ODK_DateOfSubmission]]), "-",TEXT( MONTH(TblOrigin[[#This Row],[ODK_DateOfSubmission]]),"00"))</f>
        <v>2019-05</v>
      </c>
    </row>
    <row r="505" spans="1:16" x14ac:dyDescent="0.25">
      <c r="A505" s="28">
        <v>2301011</v>
      </c>
      <c r="B505" s="26"/>
      <c r="C505" s="26">
        <v>24038</v>
      </c>
      <c r="D505" s="29">
        <v>43595.604837962965</v>
      </c>
      <c r="E505" s="26" t="s">
        <v>541</v>
      </c>
      <c r="F505" s="26" t="s">
        <v>92</v>
      </c>
      <c r="G505" s="26" t="s">
        <v>165</v>
      </c>
      <c r="H505" s="26" t="s">
        <v>751</v>
      </c>
      <c r="I505" s="26" t="s">
        <v>756</v>
      </c>
      <c r="J505" s="26" t="s">
        <v>757</v>
      </c>
      <c r="K505" s="26">
        <v>33.314019208799998</v>
      </c>
      <c r="L505" s="26">
        <v>44.179388705000001</v>
      </c>
      <c r="M505" s="26">
        <v>6</v>
      </c>
      <c r="N505" s="26" t="s">
        <v>66</v>
      </c>
      <c r="O505" s="26">
        <v>3</v>
      </c>
      <c r="P505" s="26" t="str">
        <f>_xlfn.CONCAT( YEAR(TblOrigin[[#This Row],[ODK_DateOfSubmission]]), "-",TEXT( MONTH(TblOrigin[[#This Row],[ODK_DateOfSubmission]]),"00"))</f>
        <v>2019-05</v>
      </c>
    </row>
    <row r="506" spans="1:16" x14ac:dyDescent="0.25">
      <c r="A506" s="28">
        <v>2301035</v>
      </c>
      <c r="B506" s="26"/>
      <c r="C506" s="26">
        <v>7623</v>
      </c>
      <c r="D506" s="29">
        <v>43595.604837962965</v>
      </c>
      <c r="E506" s="26" t="s">
        <v>541</v>
      </c>
      <c r="F506" s="26" t="s">
        <v>92</v>
      </c>
      <c r="G506" s="26" t="s">
        <v>165</v>
      </c>
      <c r="H506" s="26" t="s">
        <v>751</v>
      </c>
      <c r="I506" s="26" t="s">
        <v>758</v>
      </c>
      <c r="J506" s="26" t="s">
        <v>759</v>
      </c>
      <c r="K506" s="26">
        <v>33.312751584700003</v>
      </c>
      <c r="L506" s="26">
        <v>44.201018551899999</v>
      </c>
      <c r="M506" s="26">
        <v>5</v>
      </c>
      <c r="N506" s="26" t="s">
        <v>66</v>
      </c>
      <c r="O506" s="26">
        <v>5</v>
      </c>
      <c r="P506" s="26" t="str">
        <f>_xlfn.CONCAT( YEAR(TblOrigin[[#This Row],[ODK_DateOfSubmission]]), "-",TEXT( MONTH(TblOrigin[[#This Row],[ODK_DateOfSubmission]]),"00"))</f>
        <v>2019-05</v>
      </c>
    </row>
    <row r="507" spans="1:16" x14ac:dyDescent="0.25">
      <c r="A507" s="28">
        <v>2301047</v>
      </c>
      <c r="B507" s="26"/>
      <c r="C507" s="26">
        <v>7709</v>
      </c>
      <c r="D507" s="29">
        <v>43595.604837962965</v>
      </c>
      <c r="E507" s="26" t="s">
        <v>541</v>
      </c>
      <c r="F507" s="26" t="s">
        <v>92</v>
      </c>
      <c r="G507" s="26" t="s">
        <v>165</v>
      </c>
      <c r="H507" s="26" t="s">
        <v>751</v>
      </c>
      <c r="I507" s="26" t="s">
        <v>760</v>
      </c>
      <c r="J507" s="26" t="s">
        <v>761</v>
      </c>
      <c r="K507" s="26">
        <v>33.329045868900003</v>
      </c>
      <c r="L507" s="26">
        <v>44.194122182500003</v>
      </c>
      <c r="M507" s="26">
        <v>5</v>
      </c>
      <c r="N507" s="26" t="s">
        <v>78</v>
      </c>
      <c r="O507" s="26">
        <v>3</v>
      </c>
      <c r="P507" s="26" t="str">
        <f>_xlfn.CONCAT( YEAR(TblOrigin[[#This Row],[ODK_DateOfSubmission]]), "-",TEXT( MONTH(TblOrigin[[#This Row],[ODK_DateOfSubmission]]),"00"))</f>
        <v>2019-05</v>
      </c>
    </row>
    <row r="508" spans="1:16" x14ac:dyDescent="0.25">
      <c r="A508" s="28">
        <v>2301047</v>
      </c>
      <c r="B508" s="26"/>
      <c r="C508" s="26">
        <v>7709</v>
      </c>
      <c r="D508" s="29">
        <v>43595.604837962965</v>
      </c>
      <c r="E508" s="26" t="s">
        <v>541</v>
      </c>
      <c r="F508" s="26" t="s">
        <v>92</v>
      </c>
      <c r="G508" s="26" t="s">
        <v>165</v>
      </c>
      <c r="H508" s="26" t="s">
        <v>751</v>
      </c>
      <c r="I508" s="26" t="s">
        <v>760</v>
      </c>
      <c r="J508" s="26" t="s">
        <v>761</v>
      </c>
      <c r="K508" s="26">
        <v>33.329045868900003</v>
      </c>
      <c r="L508" s="26">
        <v>44.194122182500003</v>
      </c>
      <c r="M508" s="26">
        <v>5</v>
      </c>
      <c r="N508" s="26" t="s">
        <v>66</v>
      </c>
      <c r="O508" s="26">
        <v>2</v>
      </c>
      <c r="P508" s="26" t="str">
        <f>_xlfn.CONCAT( YEAR(TblOrigin[[#This Row],[ODK_DateOfSubmission]]), "-",TEXT( MONTH(TblOrigin[[#This Row],[ODK_DateOfSubmission]]),"00"))</f>
        <v>2019-05</v>
      </c>
    </row>
    <row r="509" spans="1:16" x14ac:dyDescent="0.25">
      <c r="A509" s="28">
        <v>2301074</v>
      </c>
      <c r="B509" s="26"/>
      <c r="C509" s="26">
        <v>31714</v>
      </c>
      <c r="D509" s="29">
        <v>43595.604837962965</v>
      </c>
      <c r="E509" s="26" t="s">
        <v>541</v>
      </c>
      <c r="F509" s="26" t="s">
        <v>92</v>
      </c>
      <c r="G509" s="26" t="s">
        <v>165</v>
      </c>
      <c r="H509" s="26" t="s">
        <v>751</v>
      </c>
      <c r="I509" s="26" t="s">
        <v>762</v>
      </c>
      <c r="J509" s="26" t="s">
        <v>763</v>
      </c>
      <c r="K509" s="26">
        <v>33.309053006500001</v>
      </c>
      <c r="L509" s="26">
        <v>44.150024809000001</v>
      </c>
      <c r="M509" s="26">
        <v>5</v>
      </c>
      <c r="N509" s="26" t="s">
        <v>90</v>
      </c>
      <c r="O509" s="26">
        <v>3</v>
      </c>
      <c r="P509" s="26" t="str">
        <f>_xlfn.CONCAT( YEAR(TblOrigin[[#This Row],[ODK_DateOfSubmission]]), "-",TEXT( MONTH(TblOrigin[[#This Row],[ODK_DateOfSubmission]]),"00"))</f>
        <v>2019-05</v>
      </c>
    </row>
    <row r="510" spans="1:16" x14ac:dyDescent="0.25">
      <c r="A510" s="28">
        <v>2301074</v>
      </c>
      <c r="B510" s="26"/>
      <c r="C510" s="26">
        <v>31714</v>
      </c>
      <c r="D510" s="29">
        <v>43595.604837962965</v>
      </c>
      <c r="E510" s="26" t="s">
        <v>541</v>
      </c>
      <c r="F510" s="26" t="s">
        <v>92</v>
      </c>
      <c r="G510" s="26" t="s">
        <v>165</v>
      </c>
      <c r="H510" s="26" t="s">
        <v>751</v>
      </c>
      <c r="I510" s="26" t="s">
        <v>762</v>
      </c>
      <c r="J510" s="26" t="s">
        <v>763</v>
      </c>
      <c r="K510" s="26">
        <v>33.309053006500001</v>
      </c>
      <c r="L510" s="26">
        <v>44.150024809000001</v>
      </c>
      <c r="M510" s="26">
        <v>5</v>
      </c>
      <c r="N510" s="26" t="s">
        <v>66</v>
      </c>
      <c r="O510" s="26">
        <v>2</v>
      </c>
      <c r="P510" s="26" t="str">
        <f>_xlfn.CONCAT( YEAR(TblOrigin[[#This Row],[ODK_DateOfSubmission]]), "-",TEXT( MONTH(TblOrigin[[#This Row],[ODK_DateOfSubmission]]),"00"))</f>
        <v>2019-05</v>
      </c>
    </row>
    <row r="511" spans="1:16" x14ac:dyDescent="0.25">
      <c r="A511" s="28">
        <v>2301075</v>
      </c>
      <c r="B511" s="26"/>
      <c r="C511" s="26">
        <v>31715</v>
      </c>
      <c r="D511" s="29">
        <v>43595.604837962965</v>
      </c>
      <c r="E511" s="26" t="s">
        <v>541</v>
      </c>
      <c r="F511" s="26" t="s">
        <v>92</v>
      </c>
      <c r="G511" s="26" t="s">
        <v>165</v>
      </c>
      <c r="H511" s="26" t="s">
        <v>751</v>
      </c>
      <c r="I511" s="26" t="s">
        <v>764</v>
      </c>
      <c r="J511" s="26" t="s">
        <v>765</v>
      </c>
      <c r="K511" s="26">
        <v>33.309303502900001</v>
      </c>
      <c r="L511" s="26">
        <v>44.141111015900002</v>
      </c>
      <c r="M511" s="26">
        <v>6</v>
      </c>
      <c r="N511" s="26" t="s">
        <v>66</v>
      </c>
      <c r="O511" s="26">
        <v>2</v>
      </c>
      <c r="P511" s="26" t="str">
        <f>_xlfn.CONCAT( YEAR(TblOrigin[[#This Row],[ODK_DateOfSubmission]]), "-",TEXT( MONTH(TblOrigin[[#This Row],[ODK_DateOfSubmission]]),"00"))</f>
        <v>2019-05</v>
      </c>
    </row>
    <row r="512" spans="1:16" x14ac:dyDescent="0.25">
      <c r="A512" s="28">
        <v>2301075</v>
      </c>
      <c r="B512" s="26"/>
      <c r="C512" s="26">
        <v>31715</v>
      </c>
      <c r="D512" s="29">
        <v>43595.604837962965</v>
      </c>
      <c r="E512" s="26" t="s">
        <v>541</v>
      </c>
      <c r="F512" s="26" t="s">
        <v>92</v>
      </c>
      <c r="G512" s="26" t="s">
        <v>165</v>
      </c>
      <c r="H512" s="26" t="s">
        <v>751</v>
      </c>
      <c r="I512" s="26" t="s">
        <v>764</v>
      </c>
      <c r="J512" s="26" t="s">
        <v>765</v>
      </c>
      <c r="K512" s="26">
        <v>33.309303502900001</v>
      </c>
      <c r="L512" s="26">
        <v>44.141111015900002</v>
      </c>
      <c r="M512" s="26">
        <v>6</v>
      </c>
      <c r="N512" s="26" t="s">
        <v>90</v>
      </c>
      <c r="O512" s="26">
        <v>2</v>
      </c>
      <c r="P512" s="26" t="str">
        <f>_xlfn.CONCAT( YEAR(TblOrigin[[#This Row],[ODK_DateOfSubmission]]), "-",TEXT( MONTH(TblOrigin[[#This Row],[ODK_DateOfSubmission]]),"00"))</f>
        <v>2019-05</v>
      </c>
    </row>
    <row r="513" spans="1:16" x14ac:dyDescent="0.25">
      <c r="A513" s="28">
        <v>2301075</v>
      </c>
      <c r="B513" s="26"/>
      <c r="C513" s="26">
        <v>31715</v>
      </c>
      <c r="D513" s="29">
        <v>43595.604837962965</v>
      </c>
      <c r="E513" s="26" t="s">
        <v>541</v>
      </c>
      <c r="F513" s="26" t="s">
        <v>92</v>
      </c>
      <c r="G513" s="26" t="s">
        <v>165</v>
      </c>
      <c r="H513" s="26" t="s">
        <v>751</v>
      </c>
      <c r="I513" s="26" t="s">
        <v>764</v>
      </c>
      <c r="J513" s="26" t="s">
        <v>765</v>
      </c>
      <c r="K513" s="26">
        <v>33.309303502900001</v>
      </c>
      <c r="L513" s="26">
        <v>44.141111015900002</v>
      </c>
      <c r="M513" s="26">
        <v>6</v>
      </c>
      <c r="N513" s="1" t="s">
        <v>122</v>
      </c>
      <c r="O513" s="26">
        <v>2</v>
      </c>
      <c r="P513" s="26" t="str">
        <f>_xlfn.CONCAT( YEAR(TblOrigin[[#This Row],[ODK_DateOfSubmission]]), "-",TEXT( MONTH(TblOrigin[[#This Row],[ODK_DateOfSubmission]]),"00"))</f>
        <v>2019-05</v>
      </c>
    </row>
    <row r="514" spans="1:16" x14ac:dyDescent="0.25">
      <c r="A514" s="28">
        <v>2302008</v>
      </c>
      <c r="B514" s="26"/>
      <c r="C514" s="26">
        <v>23729</v>
      </c>
      <c r="D514" s="29">
        <v>43595.604837962965</v>
      </c>
      <c r="E514" s="26" t="s">
        <v>541</v>
      </c>
      <c r="F514" s="26" t="s">
        <v>92</v>
      </c>
      <c r="G514" s="26" t="s">
        <v>164</v>
      </c>
      <c r="H514" s="26" t="s">
        <v>766</v>
      </c>
      <c r="I514" s="26" t="s">
        <v>767</v>
      </c>
      <c r="J514" s="26" t="s">
        <v>768</v>
      </c>
      <c r="K514" s="26">
        <v>33.384730182299997</v>
      </c>
      <c r="L514" s="26">
        <v>44.383448081399997</v>
      </c>
      <c r="M514" s="26">
        <v>3</v>
      </c>
      <c r="N514" s="26" t="s">
        <v>90</v>
      </c>
      <c r="O514" s="26">
        <v>2</v>
      </c>
      <c r="P514" s="26" t="str">
        <f>_xlfn.CONCAT( YEAR(TblOrigin[[#This Row],[ODK_DateOfSubmission]]), "-",TEXT( MONTH(TblOrigin[[#This Row],[ODK_DateOfSubmission]]),"00"))</f>
        <v>2019-05</v>
      </c>
    </row>
    <row r="515" spans="1:16" x14ac:dyDescent="0.25">
      <c r="A515" s="28">
        <v>2302008</v>
      </c>
      <c r="B515" s="26"/>
      <c r="C515" s="26">
        <v>23729</v>
      </c>
      <c r="D515" s="29">
        <v>43595.604837962965</v>
      </c>
      <c r="E515" s="26" t="s">
        <v>541</v>
      </c>
      <c r="F515" s="26" t="s">
        <v>92</v>
      </c>
      <c r="G515" s="26" t="s">
        <v>164</v>
      </c>
      <c r="H515" s="26" t="s">
        <v>766</v>
      </c>
      <c r="I515" s="26" t="s">
        <v>767</v>
      </c>
      <c r="J515" s="26" t="s">
        <v>768</v>
      </c>
      <c r="K515" s="26">
        <v>33.384730182299997</v>
      </c>
      <c r="L515" s="26">
        <v>44.383448081399997</v>
      </c>
      <c r="M515" s="26">
        <v>3</v>
      </c>
      <c r="N515" s="26" t="s">
        <v>82</v>
      </c>
      <c r="O515" s="26">
        <v>1</v>
      </c>
      <c r="P515" s="26" t="str">
        <f>_xlfn.CONCAT( YEAR(TblOrigin[[#This Row],[ODK_DateOfSubmission]]), "-",TEXT( MONTH(TblOrigin[[#This Row],[ODK_DateOfSubmission]]),"00"))</f>
        <v>2019-05</v>
      </c>
    </row>
    <row r="516" spans="1:16" x14ac:dyDescent="0.25">
      <c r="A516" s="28">
        <v>2302034</v>
      </c>
      <c r="B516" s="26"/>
      <c r="C516" s="26">
        <v>22033</v>
      </c>
      <c r="D516" s="29">
        <v>43595.604837962965</v>
      </c>
      <c r="E516" s="26" t="s">
        <v>541</v>
      </c>
      <c r="F516" s="26" t="s">
        <v>92</v>
      </c>
      <c r="G516" s="26" t="s">
        <v>164</v>
      </c>
      <c r="H516" s="26" t="s">
        <v>769</v>
      </c>
      <c r="I516" s="26" t="s">
        <v>770</v>
      </c>
      <c r="J516" s="26" t="s">
        <v>771</v>
      </c>
      <c r="K516" s="26">
        <v>33.541326612699997</v>
      </c>
      <c r="L516" s="26">
        <v>44.410533412500001</v>
      </c>
      <c r="M516" s="26">
        <v>2</v>
      </c>
      <c r="N516" s="26" t="s">
        <v>66</v>
      </c>
      <c r="O516" s="26">
        <v>2</v>
      </c>
      <c r="P516" s="26" t="str">
        <f>_xlfn.CONCAT( YEAR(TblOrigin[[#This Row],[ODK_DateOfSubmission]]), "-",TEXT( MONTH(TblOrigin[[#This Row],[ODK_DateOfSubmission]]),"00"))</f>
        <v>2019-05</v>
      </c>
    </row>
    <row r="517" spans="1:16" x14ac:dyDescent="0.25">
      <c r="A517" s="28">
        <v>2302041</v>
      </c>
      <c r="B517" s="26"/>
      <c r="C517" s="26">
        <v>24005</v>
      </c>
      <c r="D517" s="29">
        <v>43595.604837962965</v>
      </c>
      <c r="E517" s="26" t="s">
        <v>541</v>
      </c>
      <c r="F517" s="26" t="s">
        <v>92</v>
      </c>
      <c r="G517" s="26" t="s">
        <v>164</v>
      </c>
      <c r="H517" s="26" t="s">
        <v>766</v>
      </c>
      <c r="I517" s="26" t="s">
        <v>772</v>
      </c>
      <c r="J517" s="26" t="s">
        <v>773</v>
      </c>
      <c r="K517" s="26">
        <v>33.367844871300001</v>
      </c>
      <c r="L517" s="26">
        <v>44.381984911700002</v>
      </c>
      <c r="M517" s="26">
        <v>3</v>
      </c>
      <c r="N517" s="26" t="s">
        <v>66</v>
      </c>
      <c r="O517" s="26">
        <v>2</v>
      </c>
      <c r="P517" s="26" t="str">
        <f>_xlfn.CONCAT( YEAR(TblOrigin[[#This Row],[ODK_DateOfSubmission]]), "-",TEXT( MONTH(TblOrigin[[#This Row],[ODK_DateOfSubmission]]),"00"))</f>
        <v>2019-05</v>
      </c>
    </row>
    <row r="518" spans="1:16" x14ac:dyDescent="0.25">
      <c r="A518" s="28">
        <v>2302041</v>
      </c>
      <c r="B518" s="26"/>
      <c r="C518" s="26">
        <v>24005</v>
      </c>
      <c r="D518" s="29">
        <v>43595.604837962965</v>
      </c>
      <c r="E518" s="26" t="s">
        <v>541</v>
      </c>
      <c r="F518" s="26" t="s">
        <v>92</v>
      </c>
      <c r="G518" s="26" t="s">
        <v>164</v>
      </c>
      <c r="H518" s="26" t="s">
        <v>766</v>
      </c>
      <c r="I518" s="26" t="s">
        <v>772</v>
      </c>
      <c r="J518" s="26" t="s">
        <v>773</v>
      </c>
      <c r="K518" s="26">
        <v>33.367844871300001</v>
      </c>
      <c r="L518" s="26">
        <v>44.381984911700002</v>
      </c>
      <c r="M518" s="26">
        <v>3</v>
      </c>
      <c r="N518" s="26" t="s">
        <v>101</v>
      </c>
      <c r="O518" s="26">
        <v>1</v>
      </c>
      <c r="P518" s="26" t="str">
        <f>_xlfn.CONCAT( YEAR(TblOrigin[[#This Row],[ODK_DateOfSubmission]]), "-",TEXT( MONTH(TblOrigin[[#This Row],[ODK_DateOfSubmission]]),"00"))</f>
        <v>2019-05</v>
      </c>
    </row>
    <row r="519" spans="1:16" x14ac:dyDescent="0.25">
      <c r="A519" s="28">
        <v>2302044</v>
      </c>
      <c r="B519" s="26"/>
      <c r="C519" s="26">
        <v>23999</v>
      </c>
      <c r="D519" s="29">
        <v>43595.604837962965</v>
      </c>
      <c r="E519" s="26" t="s">
        <v>541</v>
      </c>
      <c r="F519" s="26" t="s">
        <v>92</v>
      </c>
      <c r="G519" s="26" t="s">
        <v>164</v>
      </c>
      <c r="H519" s="26" t="s">
        <v>766</v>
      </c>
      <c r="I519" s="26" t="s">
        <v>774</v>
      </c>
      <c r="J519" s="26" t="s">
        <v>775</v>
      </c>
      <c r="K519" s="26">
        <v>33.378767863</v>
      </c>
      <c r="L519" s="26">
        <v>44.390372643799999</v>
      </c>
      <c r="M519" s="26">
        <v>2</v>
      </c>
      <c r="N519" s="26" t="s">
        <v>78</v>
      </c>
      <c r="O519" s="26">
        <v>2</v>
      </c>
      <c r="P519" s="26" t="str">
        <f>_xlfn.CONCAT( YEAR(TblOrigin[[#This Row],[ODK_DateOfSubmission]]), "-",TEXT( MONTH(TblOrigin[[#This Row],[ODK_DateOfSubmission]]),"00"))</f>
        <v>2019-05</v>
      </c>
    </row>
    <row r="520" spans="1:16" x14ac:dyDescent="0.25">
      <c r="A520" s="28">
        <v>2302049</v>
      </c>
      <c r="B520" s="26"/>
      <c r="C520" s="26">
        <v>24176</v>
      </c>
      <c r="D520" s="29">
        <v>43595.604837962965</v>
      </c>
      <c r="E520" s="26" t="s">
        <v>541</v>
      </c>
      <c r="F520" s="26" t="s">
        <v>92</v>
      </c>
      <c r="G520" s="26" t="s">
        <v>164</v>
      </c>
      <c r="H520" s="26" t="s">
        <v>766</v>
      </c>
      <c r="I520" s="26" t="s">
        <v>776</v>
      </c>
      <c r="J520" s="26" t="s">
        <v>777</v>
      </c>
      <c r="K520" s="26">
        <v>33.398022281199999</v>
      </c>
      <c r="L520" s="26">
        <v>44.353749895699998</v>
      </c>
      <c r="M520" s="26">
        <v>2</v>
      </c>
      <c r="N520" s="26" t="s">
        <v>66</v>
      </c>
      <c r="O520" s="26">
        <v>2</v>
      </c>
      <c r="P520" s="26" t="str">
        <f>_xlfn.CONCAT( YEAR(TblOrigin[[#This Row],[ODK_DateOfSubmission]]), "-",TEXT( MONTH(TblOrigin[[#This Row],[ODK_DateOfSubmission]]),"00"))</f>
        <v>2019-05</v>
      </c>
    </row>
    <row r="521" spans="1:16" x14ac:dyDescent="0.25">
      <c r="A521" s="28">
        <v>2302054</v>
      </c>
      <c r="B521" s="26"/>
      <c r="C521" s="26">
        <v>23978</v>
      </c>
      <c r="D521" s="29">
        <v>43595.604837962965</v>
      </c>
      <c r="E521" s="26" t="s">
        <v>541</v>
      </c>
      <c r="F521" s="26" t="s">
        <v>92</v>
      </c>
      <c r="G521" s="26" t="s">
        <v>164</v>
      </c>
      <c r="H521" s="26" t="s">
        <v>766</v>
      </c>
      <c r="I521" s="26" t="s">
        <v>778</v>
      </c>
      <c r="J521" s="26" t="s">
        <v>779</v>
      </c>
      <c r="K521" s="26">
        <v>33.415615666699999</v>
      </c>
      <c r="L521" s="26">
        <v>44.389566755899999</v>
      </c>
      <c r="M521" s="26">
        <v>2</v>
      </c>
      <c r="N521" s="26" t="s">
        <v>102</v>
      </c>
      <c r="O521" s="26">
        <v>1</v>
      </c>
      <c r="P521" s="26" t="str">
        <f>_xlfn.CONCAT( YEAR(TblOrigin[[#This Row],[ODK_DateOfSubmission]]), "-",TEXT( MONTH(TblOrigin[[#This Row],[ODK_DateOfSubmission]]),"00"))</f>
        <v>2019-05</v>
      </c>
    </row>
    <row r="522" spans="1:16" x14ac:dyDescent="0.25">
      <c r="A522" s="28">
        <v>2302054</v>
      </c>
      <c r="B522" s="26"/>
      <c r="C522" s="26">
        <v>23978</v>
      </c>
      <c r="D522" s="29">
        <v>43595.604837962965</v>
      </c>
      <c r="E522" s="26" t="s">
        <v>541</v>
      </c>
      <c r="F522" s="26" t="s">
        <v>92</v>
      </c>
      <c r="G522" s="26" t="s">
        <v>164</v>
      </c>
      <c r="H522" s="26" t="s">
        <v>766</v>
      </c>
      <c r="I522" s="26" t="s">
        <v>778</v>
      </c>
      <c r="J522" s="26" t="s">
        <v>779</v>
      </c>
      <c r="K522" s="26">
        <v>33.415615666699999</v>
      </c>
      <c r="L522" s="26">
        <v>44.389566755899999</v>
      </c>
      <c r="M522" s="26">
        <v>2</v>
      </c>
      <c r="N522" s="26" t="s">
        <v>66</v>
      </c>
      <c r="O522" s="26">
        <v>1</v>
      </c>
      <c r="P522" s="26" t="str">
        <f>_xlfn.CONCAT( YEAR(TblOrigin[[#This Row],[ODK_DateOfSubmission]]), "-",TEXT( MONTH(TblOrigin[[#This Row],[ODK_DateOfSubmission]]),"00"))</f>
        <v>2019-05</v>
      </c>
    </row>
    <row r="523" spans="1:16" x14ac:dyDescent="0.25">
      <c r="A523" s="28">
        <v>2302056</v>
      </c>
      <c r="B523" s="26"/>
      <c r="C523" s="26">
        <v>24440</v>
      </c>
      <c r="D523" s="29">
        <v>43595.604837962965</v>
      </c>
      <c r="E523" s="26" t="s">
        <v>541</v>
      </c>
      <c r="F523" s="26" t="s">
        <v>92</v>
      </c>
      <c r="G523" s="26" t="s">
        <v>164</v>
      </c>
      <c r="H523" s="26" t="s">
        <v>766</v>
      </c>
      <c r="I523" s="26" t="s">
        <v>780</v>
      </c>
      <c r="J523" s="26" t="s">
        <v>781</v>
      </c>
      <c r="K523" s="26">
        <v>33.422279183599997</v>
      </c>
      <c r="L523" s="26">
        <v>44.4146510498</v>
      </c>
      <c r="M523" s="26">
        <v>4</v>
      </c>
      <c r="N523" s="26" t="s">
        <v>79</v>
      </c>
      <c r="O523" s="26">
        <v>1</v>
      </c>
      <c r="P523" s="26" t="str">
        <f>_xlfn.CONCAT( YEAR(TblOrigin[[#This Row],[ODK_DateOfSubmission]]), "-",TEXT( MONTH(TblOrigin[[#This Row],[ODK_DateOfSubmission]]),"00"))</f>
        <v>2019-05</v>
      </c>
    </row>
    <row r="524" spans="1:16" x14ac:dyDescent="0.25">
      <c r="A524" s="28">
        <v>2302056</v>
      </c>
      <c r="B524" s="26"/>
      <c r="C524" s="26">
        <v>24440</v>
      </c>
      <c r="D524" s="29">
        <v>43595.604837962965</v>
      </c>
      <c r="E524" s="26" t="s">
        <v>541</v>
      </c>
      <c r="F524" s="26" t="s">
        <v>92</v>
      </c>
      <c r="G524" s="26" t="s">
        <v>164</v>
      </c>
      <c r="H524" s="26" t="s">
        <v>766</v>
      </c>
      <c r="I524" s="26" t="s">
        <v>780</v>
      </c>
      <c r="J524" s="26" t="s">
        <v>781</v>
      </c>
      <c r="K524" s="26">
        <v>33.422279183599997</v>
      </c>
      <c r="L524" s="26">
        <v>44.4146510498</v>
      </c>
      <c r="M524" s="26">
        <v>4</v>
      </c>
      <c r="N524" s="26" t="s">
        <v>90</v>
      </c>
      <c r="O524" s="26">
        <v>1</v>
      </c>
      <c r="P524" s="26" t="str">
        <f>_xlfn.CONCAT( YEAR(TblOrigin[[#This Row],[ODK_DateOfSubmission]]), "-",TEXT( MONTH(TblOrigin[[#This Row],[ODK_DateOfSubmission]]),"00"))</f>
        <v>2019-05</v>
      </c>
    </row>
    <row r="525" spans="1:16" x14ac:dyDescent="0.25">
      <c r="A525" s="28">
        <v>2302056</v>
      </c>
      <c r="B525" s="26"/>
      <c r="C525" s="26">
        <v>24440</v>
      </c>
      <c r="D525" s="29">
        <v>43595.604837962965</v>
      </c>
      <c r="E525" s="26" t="s">
        <v>541</v>
      </c>
      <c r="F525" s="26" t="s">
        <v>92</v>
      </c>
      <c r="G525" s="26" t="s">
        <v>164</v>
      </c>
      <c r="H525" s="26" t="s">
        <v>766</v>
      </c>
      <c r="I525" s="26" t="s">
        <v>780</v>
      </c>
      <c r="J525" s="26" t="s">
        <v>781</v>
      </c>
      <c r="K525" s="26">
        <v>33.422279183599997</v>
      </c>
      <c r="L525" s="26">
        <v>44.4146510498</v>
      </c>
      <c r="M525" s="26">
        <v>4</v>
      </c>
      <c r="N525" s="26" t="s">
        <v>66</v>
      </c>
      <c r="O525" s="26">
        <v>2</v>
      </c>
      <c r="P525" s="26" t="str">
        <f>_xlfn.CONCAT( YEAR(TblOrigin[[#This Row],[ODK_DateOfSubmission]]), "-",TEXT( MONTH(TblOrigin[[#This Row],[ODK_DateOfSubmission]]),"00"))</f>
        <v>2019-05</v>
      </c>
    </row>
    <row r="526" spans="1:16" x14ac:dyDescent="0.25">
      <c r="A526" s="28">
        <v>2302057</v>
      </c>
      <c r="B526" s="26"/>
      <c r="C526" s="26">
        <v>24441</v>
      </c>
      <c r="D526" s="29">
        <v>43595.604837962965</v>
      </c>
      <c r="E526" s="26" t="s">
        <v>541</v>
      </c>
      <c r="F526" s="26" t="s">
        <v>92</v>
      </c>
      <c r="G526" s="26" t="s">
        <v>164</v>
      </c>
      <c r="H526" s="26" t="s">
        <v>766</v>
      </c>
      <c r="I526" s="26" t="s">
        <v>782</v>
      </c>
      <c r="J526" s="26" t="s">
        <v>783</v>
      </c>
      <c r="K526" s="26">
        <v>33.409143526199998</v>
      </c>
      <c r="L526" s="26">
        <v>44.388093304900003</v>
      </c>
      <c r="M526" s="26">
        <v>3</v>
      </c>
      <c r="N526" s="26" t="s">
        <v>66</v>
      </c>
      <c r="O526" s="26">
        <v>2</v>
      </c>
      <c r="P526" s="26" t="str">
        <f>_xlfn.CONCAT( YEAR(TblOrigin[[#This Row],[ODK_DateOfSubmission]]), "-",TEXT( MONTH(TblOrigin[[#This Row],[ODK_DateOfSubmission]]),"00"))</f>
        <v>2019-05</v>
      </c>
    </row>
    <row r="527" spans="1:16" x14ac:dyDescent="0.25">
      <c r="A527" s="28">
        <v>2302057</v>
      </c>
      <c r="B527" s="26"/>
      <c r="C527" s="26">
        <v>24441</v>
      </c>
      <c r="D527" s="29">
        <v>43595.604837962965</v>
      </c>
      <c r="E527" s="26" t="s">
        <v>541</v>
      </c>
      <c r="F527" s="26" t="s">
        <v>92</v>
      </c>
      <c r="G527" s="26" t="s">
        <v>164</v>
      </c>
      <c r="H527" s="26" t="s">
        <v>766</v>
      </c>
      <c r="I527" s="26" t="s">
        <v>782</v>
      </c>
      <c r="J527" s="26" t="s">
        <v>783</v>
      </c>
      <c r="K527" s="26">
        <v>33.409143526199998</v>
      </c>
      <c r="L527" s="26">
        <v>44.388093304900003</v>
      </c>
      <c r="M527" s="26">
        <v>3</v>
      </c>
      <c r="N527" s="26" t="s">
        <v>74</v>
      </c>
      <c r="O527" s="26">
        <v>1</v>
      </c>
      <c r="P527" s="26" t="str">
        <f>_xlfn.CONCAT( YEAR(TblOrigin[[#This Row],[ODK_DateOfSubmission]]), "-",TEXT( MONTH(TblOrigin[[#This Row],[ODK_DateOfSubmission]]),"00"))</f>
        <v>2019-05</v>
      </c>
    </row>
    <row r="528" spans="1:16" x14ac:dyDescent="0.25">
      <c r="A528" s="28">
        <v>2302060</v>
      </c>
      <c r="B528" s="26"/>
      <c r="C528" s="26">
        <v>24450</v>
      </c>
      <c r="D528" s="29">
        <v>43595.604837962965</v>
      </c>
      <c r="E528" s="26" t="s">
        <v>541</v>
      </c>
      <c r="F528" s="26" t="s">
        <v>92</v>
      </c>
      <c r="G528" s="26" t="s">
        <v>164</v>
      </c>
      <c r="H528" s="26" t="s">
        <v>766</v>
      </c>
      <c r="I528" s="26" t="s">
        <v>784</v>
      </c>
      <c r="J528" s="26" t="s">
        <v>785</v>
      </c>
      <c r="K528" s="26">
        <v>33.425729114299997</v>
      </c>
      <c r="L528" s="26">
        <v>44.396332227800002</v>
      </c>
      <c r="M528" s="26">
        <v>3</v>
      </c>
      <c r="N528" s="26" t="s">
        <v>95</v>
      </c>
      <c r="O528" s="26">
        <v>1</v>
      </c>
      <c r="P528" s="26" t="str">
        <f>_xlfn.CONCAT( YEAR(TblOrigin[[#This Row],[ODK_DateOfSubmission]]), "-",TEXT( MONTH(TblOrigin[[#This Row],[ODK_DateOfSubmission]]),"00"))</f>
        <v>2019-05</v>
      </c>
    </row>
    <row r="529" spans="1:16" x14ac:dyDescent="0.25">
      <c r="A529" s="28">
        <v>2302060</v>
      </c>
      <c r="B529" s="26"/>
      <c r="C529" s="26">
        <v>24450</v>
      </c>
      <c r="D529" s="29">
        <v>43595.604837962965</v>
      </c>
      <c r="E529" s="26" t="s">
        <v>541</v>
      </c>
      <c r="F529" s="26" t="s">
        <v>92</v>
      </c>
      <c r="G529" s="26" t="s">
        <v>164</v>
      </c>
      <c r="H529" s="26" t="s">
        <v>766</v>
      </c>
      <c r="I529" s="26" t="s">
        <v>784</v>
      </c>
      <c r="J529" s="26" t="s">
        <v>785</v>
      </c>
      <c r="K529" s="26">
        <v>33.425729114299997</v>
      </c>
      <c r="L529" s="26">
        <v>44.396332227800002</v>
      </c>
      <c r="M529" s="26">
        <v>3</v>
      </c>
      <c r="N529" s="26" t="s">
        <v>66</v>
      </c>
      <c r="O529" s="26">
        <v>1</v>
      </c>
      <c r="P529" s="26" t="str">
        <f>_xlfn.CONCAT( YEAR(TblOrigin[[#This Row],[ODK_DateOfSubmission]]), "-",TEXT( MONTH(TblOrigin[[#This Row],[ODK_DateOfSubmission]]),"00"))</f>
        <v>2019-05</v>
      </c>
    </row>
    <row r="530" spans="1:16" x14ac:dyDescent="0.25">
      <c r="A530" s="28">
        <v>2302060</v>
      </c>
      <c r="B530" s="26"/>
      <c r="C530" s="26">
        <v>24450</v>
      </c>
      <c r="D530" s="29">
        <v>43595.604837962965</v>
      </c>
      <c r="E530" s="26" t="s">
        <v>541</v>
      </c>
      <c r="F530" s="26" t="s">
        <v>92</v>
      </c>
      <c r="G530" s="26" t="s">
        <v>164</v>
      </c>
      <c r="H530" s="26" t="s">
        <v>766</v>
      </c>
      <c r="I530" s="26" t="s">
        <v>784</v>
      </c>
      <c r="J530" s="26" t="s">
        <v>785</v>
      </c>
      <c r="K530" s="26">
        <v>33.425729114299997</v>
      </c>
      <c r="L530" s="26">
        <v>44.396332227800002</v>
      </c>
      <c r="M530" s="26">
        <v>3</v>
      </c>
      <c r="N530" s="26" t="s">
        <v>79</v>
      </c>
      <c r="O530" s="26">
        <v>1</v>
      </c>
      <c r="P530" s="26" t="str">
        <f>_xlfn.CONCAT( YEAR(TblOrigin[[#This Row],[ODK_DateOfSubmission]]), "-",TEXT( MONTH(TblOrigin[[#This Row],[ODK_DateOfSubmission]]),"00"))</f>
        <v>2019-05</v>
      </c>
    </row>
    <row r="531" spans="1:16" x14ac:dyDescent="0.25">
      <c r="A531" s="28">
        <v>2302062</v>
      </c>
      <c r="B531" s="26"/>
      <c r="C531" s="26">
        <v>24003</v>
      </c>
      <c r="D531" s="29">
        <v>43595.604837962965</v>
      </c>
      <c r="E531" s="26" t="s">
        <v>541</v>
      </c>
      <c r="F531" s="26" t="s">
        <v>92</v>
      </c>
      <c r="G531" s="26" t="s">
        <v>164</v>
      </c>
      <c r="H531" s="26" t="s">
        <v>766</v>
      </c>
      <c r="I531" s="26" t="s">
        <v>786</v>
      </c>
      <c r="J531" s="26" t="s">
        <v>787</v>
      </c>
      <c r="K531" s="26">
        <v>33.382424723900002</v>
      </c>
      <c r="L531" s="26">
        <v>44.3774598814</v>
      </c>
      <c r="M531" s="26">
        <v>4</v>
      </c>
      <c r="N531" s="26" t="s">
        <v>66</v>
      </c>
      <c r="O531" s="26">
        <v>2</v>
      </c>
      <c r="P531" s="26" t="str">
        <f>_xlfn.CONCAT( YEAR(TblOrigin[[#This Row],[ODK_DateOfSubmission]]), "-",TEXT( MONTH(TblOrigin[[#This Row],[ODK_DateOfSubmission]]),"00"))</f>
        <v>2019-05</v>
      </c>
    </row>
    <row r="532" spans="1:16" x14ac:dyDescent="0.25">
      <c r="A532" s="28">
        <v>2302062</v>
      </c>
      <c r="B532" s="26"/>
      <c r="C532" s="26">
        <v>24003</v>
      </c>
      <c r="D532" s="29">
        <v>43595.604837962965</v>
      </c>
      <c r="E532" s="26" t="s">
        <v>541</v>
      </c>
      <c r="F532" s="26" t="s">
        <v>92</v>
      </c>
      <c r="G532" s="26" t="s">
        <v>164</v>
      </c>
      <c r="H532" s="26" t="s">
        <v>766</v>
      </c>
      <c r="I532" s="26" t="s">
        <v>786</v>
      </c>
      <c r="J532" s="26" t="s">
        <v>787</v>
      </c>
      <c r="K532" s="26">
        <v>33.382424723900002</v>
      </c>
      <c r="L532" s="26">
        <v>44.3774598814</v>
      </c>
      <c r="M532" s="26">
        <v>4</v>
      </c>
      <c r="N532" s="1" t="s">
        <v>122</v>
      </c>
      <c r="O532" s="26">
        <v>2</v>
      </c>
      <c r="P532" s="26" t="str">
        <f>_xlfn.CONCAT( YEAR(TblOrigin[[#This Row],[ODK_DateOfSubmission]]), "-",TEXT( MONTH(TblOrigin[[#This Row],[ODK_DateOfSubmission]]),"00"))</f>
        <v>2019-05</v>
      </c>
    </row>
    <row r="533" spans="1:16" x14ac:dyDescent="0.25">
      <c r="A533" s="28">
        <v>2302063</v>
      </c>
      <c r="B533" s="26"/>
      <c r="C533" s="26">
        <v>24002</v>
      </c>
      <c r="D533" s="29">
        <v>43595.604837962965</v>
      </c>
      <c r="E533" s="26" t="s">
        <v>541</v>
      </c>
      <c r="F533" s="26" t="s">
        <v>92</v>
      </c>
      <c r="G533" s="26" t="s">
        <v>164</v>
      </c>
      <c r="H533" s="26" t="s">
        <v>766</v>
      </c>
      <c r="I533" s="26" t="s">
        <v>788</v>
      </c>
      <c r="J533" s="26" t="s">
        <v>789</v>
      </c>
      <c r="K533" s="26">
        <v>33.372837986900002</v>
      </c>
      <c r="L533" s="26">
        <v>44.374540080700001</v>
      </c>
      <c r="M533" s="26">
        <v>4</v>
      </c>
      <c r="N533" s="26" t="s">
        <v>90</v>
      </c>
      <c r="O533" s="26">
        <v>2</v>
      </c>
      <c r="P533" s="26" t="str">
        <f>_xlfn.CONCAT( YEAR(TblOrigin[[#This Row],[ODK_DateOfSubmission]]), "-",TEXT( MONTH(TblOrigin[[#This Row],[ODK_DateOfSubmission]]),"00"))</f>
        <v>2019-05</v>
      </c>
    </row>
    <row r="534" spans="1:16" x14ac:dyDescent="0.25">
      <c r="A534" s="28">
        <v>2302063</v>
      </c>
      <c r="B534" s="26"/>
      <c r="C534" s="26">
        <v>24002</v>
      </c>
      <c r="D534" s="29">
        <v>43595.604837962965</v>
      </c>
      <c r="E534" s="26" t="s">
        <v>541</v>
      </c>
      <c r="F534" s="26" t="s">
        <v>92</v>
      </c>
      <c r="G534" s="26" t="s">
        <v>164</v>
      </c>
      <c r="H534" s="26" t="s">
        <v>766</v>
      </c>
      <c r="I534" s="26" t="s">
        <v>788</v>
      </c>
      <c r="J534" s="26" t="s">
        <v>789</v>
      </c>
      <c r="K534" s="26">
        <v>33.372837986900002</v>
      </c>
      <c r="L534" s="26">
        <v>44.374540080700001</v>
      </c>
      <c r="M534" s="26">
        <v>4</v>
      </c>
      <c r="N534" s="26" t="s">
        <v>101</v>
      </c>
      <c r="O534" s="26">
        <v>2</v>
      </c>
      <c r="P534" s="26" t="str">
        <f>_xlfn.CONCAT( YEAR(TblOrigin[[#This Row],[ODK_DateOfSubmission]]), "-",TEXT( MONTH(TblOrigin[[#This Row],[ODK_DateOfSubmission]]),"00"))</f>
        <v>2019-05</v>
      </c>
    </row>
    <row r="535" spans="1:16" x14ac:dyDescent="0.25">
      <c r="A535" s="28">
        <v>2302064</v>
      </c>
      <c r="B535" s="26"/>
      <c r="C535" s="26">
        <v>23987</v>
      </c>
      <c r="D535" s="29">
        <v>43595.604837962965</v>
      </c>
      <c r="E535" s="26" t="s">
        <v>541</v>
      </c>
      <c r="F535" s="26" t="s">
        <v>92</v>
      </c>
      <c r="G535" s="26" t="s">
        <v>164</v>
      </c>
      <c r="H535" s="26" t="s">
        <v>766</v>
      </c>
      <c r="I535" s="26" t="s">
        <v>790</v>
      </c>
      <c r="J535" s="26" t="s">
        <v>791</v>
      </c>
      <c r="K535" s="26">
        <v>33.380460414300003</v>
      </c>
      <c r="L535" s="26">
        <v>44.366404685799999</v>
      </c>
      <c r="M535" s="26">
        <v>8</v>
      </c>
      <c r="N535" s="26" t="s">
        <v>90</v>
      </c>
      <c r="O535" s="26">
        <v>6</v>
      </c>
      <c r="P535" s="26" t="str">
        <f>_xlfn.CONCAT( YEAR(TblOrigin[[#This Row],[ODK_DateOfSubmission]]), "-",TEXT( MONTH(TblOrigin[[#This Row],[ODK_DateOfSubmission]]),"00"))</f>
        <v>2019-05</v>
      </c>
    </row>
    <row r="536" spans="1:16" x14ac:dyDescent="0.25">
      <c r="A536" s="28">
        <v>2302064</v>
      </c>
      <c r="B536" s="26"/>
      <c r="C536" s="26">
        <v>23987</v>
      </c>
      <c r="D536" s="29">
        <v>43595.604837962965</v>
      </c>
      <c r="E536" s="26" t="s">
        <v>541</v>
      </c>
      <c r="F536" s="26" t="s">
        <v>92</v>
      </c>
      <c r="G536" s="26" t="s">
        <v>164</v>
      </c>
      <c r="H536" s="26" t="s">
        <v>766</v>
      </c>
      <c r="I536" s="26" t="s">
        <v>790</v>
      </c>
      <c r="J536" s="26" t="s">
        <v>791</v>
      </c>
      <c r="K536" s="26">
        <v>33.380460414300003</v>
      </c>
      <c r="L536" s="26">
        <v>44.366404685799999</v>
      </c>
      <c r="M536" s="26">
        <v>8</v>
      </c>
      <c r="N536" s="26" t="s">
        <v>66</v>
      </c>
      <c r="O536" s="26">
        <v>2</v>
      </c>
      <c r="P536" s="26" t="str">
        <f>_xlfn.CONCAT( YEAR(TblOrigin[[#This Row],[ODK_DateOfSubmission]]), "-",TEXT( MONTH(TblOrigin[[#This Row],[ODK_DateOfSubmission]]),"00"))</f>
        <v>2019-05</v>
      </c>
    </row>
    <row r="537" spans="1:16" x14ac:dyDescent="0.25">
      <c r="A537" s="28">
        <v>2302066</v>
      </c>
      <c r="B537" s="26"/>
      <c r="C537" s="26">
        <v>25619</v>
      </c>
      <c r="D537" s="29">
        <v>43595.604837962965</v>
      </c>
      <c r="E537" s="26" t="s">
        <v>541</v>
      </c>
      <c r="F537" s="26" t="s">
        <v>92</v>
      </c>
      <c r="G537" s="26" t="s">
        <v>164</v>
      </c>
      <c r="H537" s="26" t="s">
        <v>766</v>
      </c>
      <c r="I537" s="26" t="s">
        <v>792</v>
      </c>
      <c r="J537" s="26" t="s">
        <v>793</v>
      </c>
      <c r="K537" s="26">
        <v>33.358793617099998</v>
      </c>
      <c r="L537" s="26">
        <v>44.389716700000001</v>
      </c>
      <c r="M537" s="26">
        <v>4</v>
      </c>
      <c r="N537" s="26" t="s">
        <v>82</v>
      </c>
      <c r="O537" s="26">
        <v>2</v>
      </c>
      <c r="P537" s="26" t="str">
        <f>_xlfn.CONCAT( YEAR(TblOrigin[[#This Row],[ODK_DateOfSubmission]]), "-",TEXT( MONTH(TblOrigin[[#This Row],[ODK_DateOfSubmission]]),"00"))</f>
        <v>2019-05</v>
      </c>
    </row>
    <row r="538" spans="1:16" x14ac:dyDescent="0.25">
      <c r="A538" s="28">
        <v>2302066</v>
      </c>
      <c r="B538" s="26"/>
      <c r="C538" s="26">
        <v>25619</v>
      </c>
      <c r="D538" s="29">
        <v>43595.604837962965</v>
      </c>
      <c r="E538" s="26" t="s">
        <v>541</v>
      </c>
      <c r="F538" s="26" t="s">
        <v>92</v>
      </c>
      <c r="G538" s="26" t="s">
        <v>164</v>
      </c>
      <c r="H538" s="26" t="s">
        <v>766</v>
      </c>
      <c r="I538" s="26" t="s">
        <v>792</v>
      </c>
      <c r="J538" s="26" t="s">
        <v>793</v>
      </c>
      <c r="K538" s="26">
        <v>33.358793617099998</v>
      </c>
      <c r="L538" s="26">
        <v>44.389716700000001</v>
      </c>
      <c r="M538" s="26">
        <v>4</v>
      </c>
      <c r="N538" s="26" t="s">
        <v>90</v>
      </c>
      <c r="O538" s="26">
        <v>2</v>
      </c>
      <c r="P538" s="26" t="str">
        <f>_xlfn.CONCAT( YEAR(TblOrigin[[#This Row],[ODK_DateOfSubmission]]), "-",TEXT( MONTH(TblOrigin[[#This Row],[ODK_DateOfSubmission]]),"00"))</f>
        <v>2019-05</v>
      </c>
    </row>
    <row r="539" spans="1:16" x14ac:dyDescent="0.25">
      <c r="A539" s="28">
        <v>2302069</v>
      </c>
      <c r="B539" s="26"/>
      <c r="C539" s="26">
        <v>23732</v>
      </c>
      <c r="D539" s="29">
        <v>43595.604837962965</v>
      </c>
      <c r="E539" s="26" t="s">
        <v>541</v>
      </c>
      <c r="F539" s="26" t="s">
        <v>92</v>
      </c>
      <c r="G539" s="26" t="s">
        <v>164</v>
      </c>
      <c r="H539" s="26" t="s">
        <v>766</v>
      </c>
      <c r="I539" s="26" t="s">
        <v>794</v>
      </c>
      <c r="J539" s="26" t="s">
        <v>795</v>
      </c>
      <c r="K539" s="26">
        <v>33.395468529299997</v>
      </c>
      <c r="L539" s="26">
        <v>44.392316858999997</v>
      </c>
      <c r="M539" s="26">
        <v>2</v>
      </c>
      <c r="N539" s="26" t="s">
        <v>82</v>
      </c>
      <c r="O539" s="26">
        <v>1</v>
      </c>
      <c r="P539" s="26" t="str">
        <f>_xlfn.CONCAT( YEAR(TblOrigin[[#This Row],[ODK_DateOfSubmission]]), "-",TEXT( MONTH(TblOrigin[[#This Row],[ODK_DateOfSubmission]]),"00"))</f>
        <v>2019-05</v>
      </c>
    </row>
    <row r="540" spans="1:16" x14ac:dyDescent="0.25">
      <c r="A540" s="28">
        <v>2302069</v>
      </c>
      <c r="B540" s="26"/>
      <c r="C540" s="26">
        <v>23732</v>
      </c>
      <c r="D540" s="29">
        <v>43595.604837962965</v>
      </c>
      <c r="E540" s="26" t="s">
        <v>541</v>
      </c>
      <c r="F540" s="26" t="s">
        <v>92</v>
      </c>
      <c r="G540" s="26" t="s">
        <v>164</v>
      </c>
      <c r="H540" s="26" t="s">
        <v>766</v>
      </c>
      <c r="I540" s="26" t="s">
        <v>794</v>
      </c>
      <c r="J540" s="26" t="s">
        <v>795</v>
      </c>
      <c r="K540" s="26">
        <v>33.395468529299997</v>
      </c>
      <c r="L540" s="26">
        <v>44.392316858999997</v>
      </c>
      <c r="M540" s="26">
        <v>2</v>
      </c>
      <c r="N540" s="26" t="s">
        <v>78</v>
      </c>
      <c r="O540" s="26">
        <v>1</v>
      </c>
      <c r="P540" s="26" t="str">
        <f>_xlfn.CONCAT( YEAR(TblOrigin[[#This Row],[ODK_DateOfSubmission]]), "-",TEXT( MONTH(TblOrigin[[#This Row],[ODK_DateOfSubmission]]),"00"))</f>
        <v>2019-05</v>
      </c>
    </row>
    <row r="541" spans="1:16" x14ac:dyDescent="0.25">
      <c r="A541" s="28">
        <v>2302083</v>
      </c>
      <c r="B541" s="26"/>
      <c r="C541" s="26">
        <v>22777</v>
      </c>
      <c r="D541" s="29">
        <v>43595.604837962965</v>
      </c>
      <c r="E541" s="26" t="s">
        <v>541</v>
      </c>
      <c r="F541" s="26" t="s">
        <v>92</v>
      </c>
      <c r="G541" s="26" t="s">
        <v>164</v>
      </c>
      <c r="H541" s="26" t="s">
        <v>766</v>
      </c>
      <c r="I541" s="26" t="s">
        <v>796</v>
      </c>
      <c r="J541" s="26" t="s">
        <v>797</v>
      </c>
      <c r="K541" s="26">
        <v>33.405383388499999</v>
      </c>
      <c r="L541" s="26">
        <v>44.359334803400003</v>
      </c>
      <c r="M541" s="26">
        <v>3</v>
      </c>
      <c r="N541" s="26" t="s">
        <v>78</v>
      </c>
      <c r="O541" s="26">
        <v>2</v>
      </c>
      <c r="P541" s="26" t="str">
        <f>_xlfn.CONCAT( YEAR(TblOrigin[[#This Row],[ODK_DateOfSubmission]]), "-",TEXT( MONTH(TblOrigin[[#This Row],[ODK_DateOfSubmission]]),"00"))</f>
        <v>2019-05</v>
      </c>
    </row>
    <row r="542" spans="1:16" x14ac:dyDescent="0.25">
      <c r="A542" s="28">
        <v>2302083</v>
      </c>
      <c r="B542" s="26"/>
      <c r="C542" s="26">
        <v>22777</v>
      </c>
      <c r="D542" s="29">
        <v>43595.604837962965</v>
      </c>
      <c r="E542" s="26" t="s">
        <v>541</v>
      </c>
      <c r="F542" s="26" t="s">
        <v>92</v>
      </c>
      <c r="G542" s="26" t="s">
        <v>164</v>
      </c>
      <c r="H542" s="26" t="s">
        <v>766</v>
      </c>
      <c r="I542" s="26" t="s">
        <v>796</v>
      </c>
      <c r="J542" s="26" t="s">
        <v>797</v>
      </c>
      <c r="K542" s="26">
        <v>33.405383388499999</v>
      </c>
      <c r="L542" s="26">
        <v>44.359334803400003</v>
      </c>
      <c r="M542" s="26">
        <v>3</v>
      </c>
      <c r="N542" s="26" t="s">
        <v>102</v>
      </c>
      <c r="O542" s="26">
        <v>1</v>
      </c>
      <c r="P542" s="26" t="str">
        <f>_xlfn.CONCAT( YEAR(TblOrigin[[#This Row],[ODK_DateOfSubmission]]), "-",TEXT( MONTH(TblOrigin[[#This Row],[ODK_DateOfSubmission]]),"00"))</f>
        <v>2019-05</v>
      </c>
    </row>
    <row r="543" spans="1:16" x14ac:dyDescent="0.25">
      <c r="A543" s="28">
        <v>2302088</v>
      </c>
      <c r="B543" s="26"/>
      <c r="C543" s="26">
        <v>22874</v>
      </c>
      <c r="D543" s="29">
        <v>43595.604837962965</v>
      </c>
      <c r="E543" s="26" t="s">
        <v>541</v>
      </c>
      <c r="F543" s="26" t="s">
        <v>92</v>
      </c>
      <c r="G543" s="26" t="s">
        <v>164</v>
      </c>
      <c r="H543" s="26" t="s">
        <v>766</v>
      </c>
      <c r="I543" s="26" t="s">
        <v>798</v>
      </c>
      <c r="J543" s="26" t="s">
        <v>799</v>
      </c>
      <c r="K543" s="26">
        <v>33.410444766300003</v>
      </c>
      <c r="L543" s="26">
        <v>44.348084185300003</v>
      </c>
      <c r="M543" s="26">
        <v>2</v>
      </c>
      <c r="N543" s="26" t="s">
        <v>66</v>
      </c>
      <c r="O543" s="26">
        <v>1</v>
      </c>
      <c r="P543" s="26" t="str">
        <f>_xlfn.CONCAT( YEAR(TblOrigin[[#This Row],[ODK_DateOfSubmission]]), "-",TEXT( MONTH(TblOrigin[[#This Row],[ODK_DateOfSubmission]]),"00"))</f>
        <v>2019-05</v>
      </c>
    </row>
    <row r="544" spans="1:16" x14ac:dyDescent="0.25">
      <c r="A544" s="28">
        <v>2302088</v>
      </c>
      <c r="B544" s="26"/>
      <c r="C544" s="26">
        <v>22874</v>
      </c>
      <c r="D544" s="29">
        <v>43595.604837962965</v>
      </c>
      <c r="E544" s="26" t="s">
        <v>541</v>
      </c>
      <c r="F544" s="26" t="s">
        <v>92</v>
      </c>
      <c r="G544" s="26" t="s">
        <v>164</v>
      </c>
      <c r="H544" s="26" t="s">
        <v>766</v>
      </c>
      <c r="I544" s="26" t="s">
        <v>798</v>
      </c>
      <c r="J544" s="26" t="s">
        <v>799</v>
      </c>
      <c r="K544" s="26">
        <v>33.410444766300003</v>
      </c>
      <c r="L544" s="26">
        <v>44.348084185300003</v>
      </c>
      <c r="M544" s="26">
        <v>2</v>
      </c>
      <c r="N544" s="26" t="s">
        <v>90</v>
      </c>
      <c r="O544" s="26">
        <v>1</v>
      </c>
      <c r="P544" s="26" t="str">
        <f>_xlfn.CONCAT( YEAR(TblOrigin[[#This Row],[ODK_DateOfSubmission]]), "-",TEXT( MONTH(TblOrigin[[#This Row],[ODK_DateOfSubmission]]),"00"))</f>
        <v>2019-05</v>
      </c>
    </row>
    <row r="545" spans="1:16" x14ac:dyDescent="0.25">
      <c r="A545" s="28">
        <v>2302093</v>
      </c>
      <c r="B545" s="26"/>
      <c r="C545" s="26">
        <v>7646</v>
      </c>
      <c r="D545" s="29">
        <v>43595.604837962965</v>
      </c>
      <c r="E545" s="26" t="s">
        <v>541</v>
      </c>
      <c r="F545" s="26" t="s">
        <v>92</v>
      </c>
      <c r="G545" s="26" t="s">
        <v>164</v>
      </c>
      <c r="H545" s="26" t="s">
        <v>766</v>
      </c>
      <c r="I545" s="26" t="s">
        <v>800</v>
      </c>
      <c r="J545" s="26" t="s">
        <v>801</v>
      </c>
      <c r="K545" s="26">
        <v>33.430463570599997</v>
      </c>
      <c r="L545" s="26">
        <v>44.428639737700003</v>
      </c>
      <c r="M545" s="26">
        <v>1</v>
      </c>
      <c r="N545" s="26" t="s">
        <v>74</v>
      </c>
      <c r="O545" s="26">
        <v>1</v>
      </c>
      <c r="P545" s="26" t="str">
        <f>_xlfn.CONCAT( YEAR(TblOrigin[[#This Row],[ODK_DateOfSubmission]]), "-",TEXT( MONTH(TblOrigin[[#This Row],[ODK_DateOfSubmission]]),"00"))</f>
        <v>2019-05</v>
      </c>
    </row>
    <row r="546" spans="1:16" x14ac:dyDescent="0.25">
      <c r="A546" s="28">
        <v>2302098</v>
      </c>
      <c r="B546" s="26"/>
      <c r="C546" s="26">
        <v>24001</v>
      </c>
      <c r="D546" s="29">
        <v>43595.604837962965</v>
      </c>
      <c r="E546" s="26" t="s">
        <v>541</v>
      </c>
      <c r="F546" s="26" t="s">
        <v>92</v>
      </c>
      <c r="G546" s="26" t="s">
        <v>164</v>
      </c>
      <c r="H546" s="26" t="s">
        <v>766</v>
      </c>
      <c r="I546" s="26" t="s">
        <v>802</v>
      </c>
      <c r="J546" s="26" t="s">
        <v>803</v>
      </c>
      <c r="K546" s="26">
        <v>33.392728171999998</v>
      </c>
      <c r="L546" s="26">
        <v>44.379582991299998</v>
      </c>
      <c r="M546" s="26">
        <v>2</v>
      </c>
      <c r="N546" s="26" t="s">
        <v>78</v>
      </c>
      <c r="O546" s="26">
        <v>2</v>
      </c>
      <c r="P546" s="26" t="str">
        <f>_xlfn.CONCAT( YEAR(TblOrigin[[#This Row],[ODK_DateOfSubmission]]), "-",TEXT( MONTH(TblOrigin[[#This Row],[ODK_DateOfSubmission]]),"00"))</f>
        <v>2019-05</v>
      </c>
    </row>
    <row r="547" spans="1:16" x14ac:dyDescent="0.25">
      <c r="A547" s="28">
        <v>2302099</v>
      </c>
      <c r="B547" s="26"/>
      <c r="C547" s="26">
        <v>22538</v>
      </c>
      <c r="D547" s="29">
        <v>43595.604837962965</v>
      </c>
      <c r="E547" s="26" t="s">
        <v>541</v>
      </c>
      <c r="F547" s="26" t="s">
        <v>92</v>
      </c>
      <c r="G547" s="26" t="s">
        <v>164</v>
      </c>
      <c r="H547" s="26" t="s">
        <v>766</v>
      </c>
      <c r="I547" s="26" t="s">
        <v>804</v>
      </c>
      <c r="J547" s="26" t="s">
        <v>805</v>
      </c>
      <c r="K547" s="26">
        <v>33.405676677400002</v>
      </c>
      <c r="L547" s="26">
        <v>44.365907380599999</v>
      </c>
      <c r="M547" s="26">
        <v>4</v>
      </c>
      <c r="N547" s="26" t="s">
        <v>66</v>
      </c>
      <c r="O547" s="26">
        <v>2</v>
      </c>
      <c r="P547" s="26" t="str">
        <f>_xlfn.CONCAT( YEAR(TblOrigin[[#This Row],[ODK_DateOfSubmission]]), "-",TEXT( MONTH(TblOrigin[[#This Row],[ODK_DateOfSubmission]]),"00"))</f>
        <v>2019-05</v>
      </c>
    </row>
    <row r="548" spans="1:16" x14ac:dyDescent="0.25">
      <c r="A548" s="28">
        <v>2302099</v>
      </c>
      <c r="B548" s="26"/>
      <c r="C548" s="26">
        <v>22538</v>
      </c>
      <c r="D548" s="29">
        <v>43595.604837962965</v>
      </c>
      <c r="E548" s="26" t="s">
        <v>541</v>
      </c>
      <c r="F548" s="26" t="s">
        <v>92</v>
      </c>
      <c r="G548" s="26" t="s">
        <v>164</v>
      </c>
      <c r="H548" s="26" t="s">
        <v>766</v>
      </c>
      <c r="I548" s="26" t="s">
        <v>804</v>
      </c>
      <c r="J548" s="26" t="s">
        <v>805</v>
      </c>
      <c r="K548" s="26">
        <v>33.405676677400002</v>
      </c>
      <c r="L548" s="26">
        <v>44.365907380599999</v>
      </c>
      <c r="M548" s="26">
        <v>4</v>
      </c>
      <c r="N548" s="26" t="s">
        <v>79</v>
      </c>
      <c r="O548" s="26">
        <v>1</v>
      </c>
      <c r="P548" s="26" t="str">
        <f>_xlfn.CONCAT( YEAR(TblOrigin[[#This Row],[ODK_DateOfSubmission]]), "-",TEXT( MONTH(TblOrigin[[#This Row],[ODK_DateOfSubmission]]),"00"))</f>
        <v>2019-05</v>
      </c>
    </row>
    <row r="549" spans="1:16" x14ac:dyDescent="0.25">
      <c r="A549" s="28">
        <v>2302099</v>
      </c>
      <c r="B549" s="26"/>
      <c r="C549" s="26">
        <v>22538</v>
      </c>
      <c r="D549" s="29">
        <v>43595.604837962965</v>
      </c>
      <c r="E549" s="26" t="s">
        <v>541</v>
      </c>
      <c r="F549" s="26" t="s">
        <v>92</v>
      </c>
      <c r="G549" s="26" t="s">
        <v>164</v>
      </c>
      <c r="H549" s="26" t="s">
        <v>766</v>
      </c>
      <c r="I549" s="26" t="s">
        <v>804</v>
      </c>
      <c r="J549" s="26" t="s">
        <v>805</v>
      </c>
      <c r="K549" s="26">
        <v>33.405676677400002</v>
      </c>
      <c r="L549" s="26">
        <v>44.365907380599999</v>
      </c>
      <c r="M549" s="26">
        <v>4</v>
      </c>
      <c r="N549" s="26" t="s">
        <v>116</v>
      </c>
      <c r="O549" s="26">
        <v>1</v>
      </c>
      <c r="P549" s="26" t="str">
        <f>_xlfn.CONCAT( YEAR(TblOrigin[[#This Row],[ODK_DateOfSubmission]]), "-",TEXT( MONTH(TblOrigin[[#This Row],[ODK_DateOfSubmission]]),"00"))</f>
        <v>2019-05</v>
      </c>
    </row>
    <row r="550" spans="1:16" x14ac:dyDescent="0.25">
      <c r="A550" s="28">
        <v>2302113</v>
      </c>
      <c r="B550" s="26"/>
      <c r="C550" s="26">
        <v>27254</v>
      </c>
      <c r="D550" s="29">
        <v>43595.604837962965</v>
      </c>
      <c r="E550" s="26" t="s">
        <v>541</v>
      </c>
      <c r="F550" s="26" t="s">
        <v>92</v>
      </c>
      <c r="G550" s="26" t="s">
        <v>164</v>
      </c>
      <c r="H550" s="26" t="s">
        <v>766</v>
      </c>
      <c r="I550" s="26" t="s">
        <v>806</v>
      </c>
      <c r="J550" s="26" t="s">
        <v>807</v>
      </c>
      <c r="K550" s="26">
        <v>33.397416731699998</v>
      </c>
      <c r="L550" s="26">
        <v>44.380082256500003</v>
      </c>
      <c r="M550" s="26">
        <v>2</v>
      </c>
      <c r="N550" s="26" t="s">
        <v>66</v>
      </c>
      <c r="O550" s="26">
        <v>1</v>
      </c>
      <c r="P550" s="26" t="str">
        <f>_xlfn.CONCAT( YEAR(TblOrigin[[#This Row],[ODK_DateOfSubmission]]), "-",TEXT( MONTH(TblOrigin[[#This Row],[ODK_DateOfSubmission]]),"00"))</f>
        <v>2019-05</v>
      </c>
    </row>
    <row r="551" spans="1:16" x14ac:dyDescent="0.25">
      <c r="A551" s="28">
        <v>2302113</v>
      </c>
      <c r="B551" s="26"/>
      <c r="C551" s="26">
        <v>27254</v>
      </c>
      <c r="D551" s="29">
        <v>43595.604837962965</v>
      </c>
      <c r="E551" s="26" t="s">
        <v>541</v>
      </c>
      <c r="F551" s="26" t="s">
        <v>92</v>
      </c>
      <c r="G551" s="26" t="s">
        <v>164</v>
      </c>
      <c r="H551" s="26" t="s">
        <v>766</v>
      </c>
      <c r="I551" s="26" t="s">
        <v>806</v>
      </c>
      <c r="J551" s="26" t="s">
        <v>807</v>
      </c>
      <c r="K551" s="26">
        <v>33.397416731699998</v>
      </c>
      <c r="L551" s="26">
        <v>44.380082256500003</v>
      </c>
      <c r="M551" s="26">
        <v>2</v>
      </c>
      <c r="N551" s="26" t="s">
        <v>90</v>
      </c>
      <c r="O551" s="26">
        <v>1</v>
      </c>
      <c r="P551" s="26" t="str">
        <f>_xlfn.CONCAT( YEAR(TblOrigin[[#This Row],[ODK_DateOfSubmission]]), "-",TEXT( MONTH(TblOrigin[[#This Row],[ODK_DateOfSubmission]]),"00"))</f>
        <v>2019-05</v>
      </c>
    </row>
    <row r="552" spans="1:16" x14ac:dyDescent="0.25">
      <c r="A552" s="28">
        <v>2302114</v>
      </c>
      <c r="B552" s="26"/>
      <c r="C552" s="26">
        <v>27255</v>
      </c>
      <c r="D552" s="29">
        <v>43595.604837962965</v>
      </c>
      <c r="E552" s="26" t="s">
        <v>541</v>
      </c>
      <c r="F552" s="26" t="s">
        <v>92</v>
      </c>
      <c r="G552" s="26" t="s">
        <v>164</v>
      </c>
      <c r="H552" s="26" t="s">
        <v>766</v>
      </c>
      <c r="I552" s="26" t="s">
        <v>808</v>
      </c>
      <c r="J552" s="26" t="s">
        <v>809</v>
      </c>
      <c r="K552" s="26">
        <v>33.4011153179</v>
      </c>
      <c r="L552" s="26">
        <v>44.351246144999998</v>
      </c>
      <c r="M552" s="26">
        <v>1</v>
      </c>
      <c r="N552" s="26" t="s">
        <v>78</v>
      </c>
      <c r="O552" s="26">
        <v>1</v>
      </c>
      <c r="P552" s="26" t="str">
        <f>_xlfn.CONCAT( YEAR(TblOrigin[[#This Row],[ODK_DateOfSubmission]]), "-",TEXT( MONTH(TblOrigin[[#This Row],[ODK_DateOfSubmission]]),"00"))</f>
        <v>2019-05</v>
      </c>
    </row>
    <row r="553" spans="1:16" x14ac:dyDescent="0.25">
      <c r="A553" s="28">
        <v>2302115</v>
      </c>
      <c r="B553" s="26"/>
      <c r="C553" s="26">
        <v>27256</v>
      </c>
      <c r="D553" s="29">
        <v>43595.604837962965</v>
      </c>
      <c r="E553" s="26" t="s">
        <v>541</v>
      </c>
      <c r="F553" s="26" t="s">
        <v>92</v>
      </c>
      <c r="G553" s="26" t="s">
        <v>164</v>
      </c>
      <c r="H553" s="26" t="s">
        <v>766</v>
      </c>
      <c r="I553" s="26" t="s">
        <v>810</v>
      </c>
      <c r="J553" s="26" t="s">
        <v>811</v>
      </c>
      <c r="K553" s="26">
        <v>33.402868917399999</v>
      </c>
      <c r="L553" s="26">
        <v>44.3419580869</v>
      </c>
      <c r="M553" s="26">
        <v>1</v>
      </c>
      <c r="N553" s="26" t="s">
        <v>74</v>
      </c>
      <c r="O553" s="26">
        <v>1</v>
      </c>
      <c r="P553" s="26" t="str">
        <f>_xlfn.CONCAT( YEAR(TblOrigin[[#This Row],[ODK_DateOfSubmission]]), "-",TEXT( MONTH(TblOrigin[[#This Row],[ODK_DateOfSubmission]]),"00"))</f>
        <v>2019-05</v>
      </c>
    </row>
    <row r="554" spans="1:16" x14ac:dyDescent="0.25">
      <c r="A554" s="28">
        <v>2303003</v>
      </c>
      <c r="B554" s="26"/>
      <c r="C554" s="26">
        <v>24736</v>
      </c>
      <c r="D554" s="29">
        <v>43595.604837962965</v>
      </c>
      <c r="E554" s="26" t="s">
        <v>541</v>
      </c>
      <c r="F554" s="26" t="s">
        <v>92</v>
      </c>
      <c r="G554" s="26" t="s">
        <v>172</v>
      </c>
      <c r="H554" s="26" t="s">
        <v>812</v>
      </c>
      <c r="I554" s="26" t="s">
        <v>813</v>
      </c>
      <c r="J554" s="26" t="s">
        <v>814</v>
      </c>
      <c r="K554" s="26">
        <v>33.373228137799998</v>
      </c>
      <c r="L554" s="26">
        <v>44.445511807400003</v>
      </c>
      <c r="M554" s="26">
        <v>2</v>
      </c>
      <c r="N554" s="26" t="s">
        <v>66</v>
      </c>
      <c r="O554" s="26">
        <v>1</v>
      </c>
      <c r="P554" s="26" t="str">
        <f>_xlfn.CONCAT( YEAR(TblOrigin[[#This Row],[ODK_DateOfSubmission]]), "-",TEXT( MONTH(TblOrigin[[#This Row],[ODK_DateOfSubmission]]),"00"))</f>
        <v>2019-05</v>
      </c>
    </row>
    <row r="555" spans="1:16" x14ac:dyDescent="0.25">
      <c r="A555" s="28">
        <v>2303003</v>
      </c>
      <c r="B555" s="26"/>
      <c r="C555" s="26">
        <v>24736</v>
      </c>
      <c r="D555" s="29">
        <v>43595.604837962965</v>
      </c>
      <c r="E555" s="26" t="s">
        <v>541</v>
      </c>
      <c r="F555" s="26" t="s">
        <v>92</v>
      </c>
      <c r="G555" s="26" t="s">
        <v>172</v>
      </c>
      <c r="H555" s="26" t="s">
        <v>812</v>
      </c>
      <c r="I555" s="26" t="s">
        <v>813</v>
      </c>
      <c r="J555" s="26" t="s">
        <v>814</v>
      </c>
      <c r="K555" s="26">
        <v>33.373228137799998</v>
      </c>
      <c r="L555" s="26">
        <v>44.445511807400003</v>
      </c>
      <c r="M555" s="26">
        <v>2</v>
      </c>
      <c r="N555" s="26" t="s">
        <v>78</v>
      </c>
      <c r="O555" s="26">
        <v>1</v>
      </c>
      <c r="P555" s="26" t="str">
        <f>_xlfn.CONCAT( YEAR(TblOrigin[[#This Row],[ODK_DateOfSubmission]]), "-",TEXT( MONTH(TblOrigin[[#This Row],[ODK_DateOfSubmission]]),"00"))</f>
        <v>2019-05</v>
      </c>
    </row>
    <row r="556" spans="1:16" x14ac:dyDescent="0.25">
      <c r="A556" s="28">
        <v>2304005</v>
      </c>
      <c r="B556" s="26"/>
      <c r="C556" s="26">
        <v>24655</v>
      </c>
      <c r="D556" s="29">
        <v>43595.604837962965</v>
      </c>
      <c r="E556" s="26" t="s">
        <v>541</v>
      </c>
      <c r="F556" s="26" t="s">
        <v>92</v>
      </c>
      <c r="G556" s="26" t="s">
        <v>170</v>
      </c>
      <c r="H556" s="26" t="s">
        <v>815</v>
      </c>
      <c r="I556" s="26" t="s">
        <v>816</v>
      </c>
      <c r="J556" s="26" t="s">
        <v>817</v>
      </c>
      <c r="K556" s="26">
        <v>33.360768931400003</v>
      </c>
      <c r="L556" s="26">
        <v>44.446029987300001</v>
      </c>
      <c r="M556" s="26">
        <v>3</v>
      </c>
      <c r="N556" s="26" t="s">
        <v>102</v>
      </c>
      <c r="O556" s="26">
        <v>1</v>
      </c>
      <c r="P556" s="26" t="str">
        <f>_xlfn.CONCAT( YEAR(TblOrigin[[#This Row],[ODK_DateOfSubmission]]), "-",TEXT( MONTH(TblOrigin[[#This Row],[ODK_DateOfSubmission]]),"00"))</f>
        <v>2019-05</v>
      </c>
    </row>
    <row r="557" spans="1:16" x14ac:dyDescent="0.25">
      <c r="A557" s="28">
        <v>2304005</v>
      </c>
      <c r="B557" s="26"/>
      <c r="C557" s="26">
        <v>24655</v>
      </c>
      <c r="D557" s="29">
        <v>43595.604837962965</v>
      </c>
      <c r="E557" s="26" t="s">
        <v>541</v>
      </c>
      <c r="F557" s="26" t="s">
        <v>92</v>
      </c>
      <c r="G557" s="26" t="s">
        <v>170</v>
      </c>
      <c r="H557" s="26" t="s">
        <v>815</v>
      </c>
      <c r="I557" s="26" t="s">
        <v>816</v>
      </c>
      <c r="J557" s="26" t="s">
        <v>817</v>
      </c>
      <c r="K557" s="26">
        <v>33.360768931400003</v>
      </c>
      <c r="L557" s="26">
        <v>44.446029987300001</v>
      </c>
      <c r="M557" s="26">
        <v>3</v>
      </c>
      <c r="N557" s="26" t="s">
        <v>78</v>
      </c>
      <c r="O557" s="26">
        <v>1</v>
      </c>
      <c r="P557" s="26" t="str">
        <f>_xlfn.CONCAT( YEAR(TblOrigin[[#This Row],[ODK_DateOfSubmission]]), "-",TEXT( MONTH(TblOrigin[[#This Row],[ODK_DateOfSubmission]]),"00"))</f>
        <v>2019-05</v>
      </c>
    </row>
    <row r="558" spans="1:16" x14ac:dyDescent="0.25">
      <c r="A558" s="28">
        <v>2304005</v>
      </c>
      <c r="B558" s="26"/>
      <c r="C558" s="26">
        <v>24655</v>
      </c>
      <c r="D558" s="29">
        <v>43595.604837962965</v>
      </c>
      <c r="E558" s="26" t="s">
        <v>541</v>
      </c>
      <c r="F558" s="26" t="s">
        <v>92</v>
      </c>
      <c r="G558" s="26" t="s">
        <v>170</v>
      </c>
      <c r="H558" s="26" t="s">
        <v>815</v>
      </c>
      <c r="I558" s="26" t="s">
        <v>816</v>
      </c>
      <c r="J558" s="26" t="s">
        <v>817</v>
      </c>
      <c r="K558" s="26">
        <v>33.360768931400003</v>
      </c>
      <c r="L558" s="26">
        <v>44.446029987300001</v>
      </c>
      <c r="M558" s="26">
        <v>3</v>
      </c>
      <c r="N558" s="26" t="s">
        <v>66</v>
      </c>
      <c r="O558" s="26">
        <v>1</v>
      </c>
      <c r="P558" s="26" t="str">
        <f>_xlfn.CONCAT( YEAR(TblOrigin[[#This Row],[ODK_DateOfSubmission]]), "-",TEXT( MONTH(TblOrigin[[#This Row],[ODK_DateOfSubmission]]),"00"))</f>
        <v>2019-05</v>
      </c>
    </row>
    <row r="559" spans="1:16" x14ac:dyDescent="0.25">
      <c r="A559" s="28">
        <v>2304016</v>
      </c>
      <c r="B559" s="26"/>
      <c r="C559" s="26">
        <v>24932</v>
      </c>
      <c r="D559" s="29">
        <v>43595.604837962965</v>
      </c>
      <c r="E559" s="26" t="s">
        <v>541</v>
      </c>
      <c r="F559" s="26" t="s">
        <v>92</v>
      </c>
      <c r="G559" s="26" t="s">
        <v>170</v>
      </c>
      <c r="H559" s="26" t="s">
        <v>815</v>
      </c>
      <c r="I559" s="26" t="s">
        <v>818</v>
      </c>
      <c r="J559" s="26" t="s">
        <v>819</v>
      </c>
      <c r="K559" s="26">
        <v>33.360180109700003</v>
      </c>
      <c r="L559" s="26">
        <v>44.455446003200002</v>
      </c>
      <c r="M559" s="26">
        <v>2</v>
      </c>
      <c r="N559" s="26" t="s">
        <v>66</v>
      </c>
      <c r="O559" s="26">
        <v>2</v>
      </c>
      <c r="P559" s="26" t="str">
        <f>_xlfn.CONCAT( YEAR(TblOrigin[[#This Row],[ODK_DateOfSubmission]]), "-",TEXT( MONTH(TblOrigin[[#This Row],[ODK_DateOfSubmission]]),"00"))</f>
        <v>2019-05</v>
      </c>
    </row>
    <row r="560" spans="1:16" x14ac:dyDescent="0.25">
      <c r="A560" s="28">
        <v>2304024</v>
      </c>
      <c r="B560" s="26"/>
      <c r="C560" s="26">
        <v>25721</v>
      </c>
      <c r="D560" s="29">
        <v>43595.604837962965</v>
      </c>
      <c r="E560" s="26" t="s">
        <v>541</v>
      </c>
      <c r="F560" s="26" t="s">
        <v>92</v>
      </c>
      <c r="G560" s="26" t="s">
        <v>170</v>
      </c>
      <c r="H560" s="26" t="s">
        <v>820</v>
      </c>
      <c r="I560" s="26" t="s">
        <v>821</v>
      </c>
      <c r="J560" s="26" t="s">
        <v>822</v>
      </c>
      <c r="K560" s="26">
        <v>33.395514314700002</v>
      </c>
      <c r="L560" s="26">
        <v>44.496255684300003</v>
      </c>
      <c r="M560" s="26">
        <v>4</v>
      </c>
      <c r="N560" s="26" t="s">
        <v>90</v>
      </c>
      <c r="O560" s="26">
        <v>2</v>
      </c>
      <c r="P560" s="26" t="str">
        <f>_xlfn.CONCAT( YEAR(TblOrigin[[#This Row],[ODK_DateOfSubmission]]), "-",TEXT( MONTH(TblOrigin[[#This Row],[ODK_DateOfSubmission]]),"00"))</f>
        <v>2019-05</v>
      </c>
    </row>
    <row r="561" spans="1:16" x14ac:dyDescent="0.25">
      <c r="A561" s="28">
        <v>2304024</v>
      </c>
      <c r="B561" s="26"/>
      <c r="C561" s="26">
        <v>25721</v>
      </c>
      <c r="D561" s="29">
        <v>43595.604837962965</v>
      </c>
      <c r="E561" s="26" t="s">
        <v>541</v>
      </c>
      <c r="F561" s="26" t="s">
        <v>92</v>
      </c>
      <c r="G561" s="26" t="s">
        <v>170</v>
      </c>
      <c r="H561" s="26" t="s">
        <v>820</v>
      </c>
      <c r="I561" s="26" t="s">
        <v>821</v>
      </c>
      <c r="J561" s="26" t="s">
        <v>822</v>
      </c>
      <c r="K561" s="26">
        <v>33.395514314700002</v>
      </c>
      <c r="L561" s="26">
        <v>44.496255684300003</v>
      </c>
      <c r="M561" s="26">
        <v>4</v>
      </c>
      <c r="N561" s="26" t="s">
        <v>66</v>
      </c>
      <c r="O561" s="26">
        <v>2</v>
      </c>
      <c r="P561" s="26" t="str">
        <f>_xlfn.CONCAT( YEAR(TblOrigin[[#This Row],[ODK_DateOfSubmission]]), "-",TEXT( MONTH(TblOrigin[[#This Row],[ODK_DateOfSubmission]]),"00"))</f>
        <v>2019-05</v>
      </c>
    </row>
    <row r="562" spans="1:16" x14ac:dyDescent="0.25">
      <c r="A562" s="28">
        <v>2304025</v>
      </c>
      <c r="B562" s="26"/>
      <c r="C562" s="26">
        <v>23039</v>
      </c>
      <c r="D562" s="29">
        <v>43595.604837962965</v>
      </c>
      <c r="E562" s="26" t="s">
        <v>541</v>
      </c>
      <c r="F562" s="26" t="s">
        <v>92</v>
      </c>
      <c r="G562" s="26" t="s">
        <v>170</v>
      </c>
      <c r="H562" s="26" t="s">
        <v>820</v>
      </c>
      <c r="I562" s="26" t="s">
        <v>823</v>
      </c>
      <c r="J562" s="26" t="s">
        <v>824</v>
      </c>
      <c r="K562" s="26">
        <v>33.401486162700003</v>
      </c>
      <c r="L562" s="26">
        <v>44.499602308299998</v>
      </c>
      <c r="M562" s="26">
        <v>3</v>
      </c>
      <c r="N562" s="26" t="s">
        <v>66</v>
      </c>
      <c r="O562" s="26">
        <v>3</v>
      </c>
      <c r="P562" s="26" t="str">
        <f>_xlfn.CONCAT( YEAR(TblOrigin[[#This Row],[ODK_DateOfSubmission]]), "-",TEXT( MONTH(TblOrigin[[#This Row],[ODK_DateOfSubmission]]),"00"))</f>
        <v>2019-05</v>
      </c>
    </row>
    <row r="563" spans="1:16" x14ac:dyDescent="0.25">
      <c r="A563" s="28">
        <v>2305002</v>
      </c>
      <c r="B563" s="26"/>
      <c r="C563" s="26">
        <v>24735</v>
      </c>
      <c r="D563" s="29">
        <v>43595.604837962965</v>
      </c>
      <c r="E563" s="26" t="s">
        <v>541</v>
      </c>
      <c r="F563" s="26" t="s">
        <v>92</v>
      </c>
      <c r="G563" s="26" t="s">
        <v>168</v>
      </c>
      <c r="H563" s="26" t="s">
        <v>825</v>
      </c>
      <c r="I563" s="26" t="s">
        <v>826</v>
      </c>
      <c r="J563" s="26" t="s">
        <v>827</v>
      </c>
      <c r="K563" s="26">
        <v>33.366565715599997</v>
      </c>
      <c r="L563" s="26">
        <v>44.413187647100003</v>
      </c>
      <c r="M563" s="26">
        <v>2</v>
      </c>
      <c r="N563" s="26" t="s">
        <v>66</v>
      </c>
      <c r="O563" s="26">
        <v>2</v>
      </c>
      <c r="P563" s="26" t="str">
        <f>_xlfn.CONCAT( YEAR(TblOrigin[[#This Row],[ODK_DateOfSubmission]]), "-",TEXT( MONTH(TblOrigin[[#This Row],[ODK_DateOfSubmission]]),"00"))</f>
        <v>2019-05</v>
      </c>
    </row>
    <row r="564" spans="1:16" x14ac:dyDescent="0.25">
      <c r="A564" s="28">
        <v>2305058</v>
      </c>
      <c r="B564" s="26"/>
      <c r="C564" s="26">
        <v>23323</v>
      </c>
      <c r="D564" s="29">
        <v>43595.604837962965</v>
      </c>
      <c r="E564" s="26" t="s">
        <v>541</v>
      </c>
      <c r="F564" s="26" t="s">
        <v>92</v>
      </c>
      <c r="G564" s="26" t="s">
        <v>168</v>
      </c>
      <c r="H564" s="26" t="s">
        <v>828</v>
      </c>
      <c r="I564" s="26" t="s">
        <v>829</v>
      </c>
      <c r="J564" s="26" t="s">
        <v>830</v>
      </c>
      <c r="K564" s="26">
        <v>33.322427211899999</v>
      </c>
      <c r="L564" s="26">
        <v>44.516179921800003</v>
      </c>
      <c r="M564" s="26">
        <v>2</v>
      </c>
      <c r="N564" s="26" t="s">
        <v>90</v>
      </c>
      <c r="O564" s="26">
        <v>2</v>
      </c>
      <c r="P564" s="26" t="str">
        <f>_xlfn.CONCAT( YEAR(TblOrigin[[#This Row],[ODK_DateOfSubmission]]), "-",TEXT( MONTH(TblOrigin[[#This Row],[ODK_DateOfSubmission]]),"00"))</f>
        <v>2019-05</v>
      </c>
    </row>
    <row r="565" spans="1:16" x14ac:dyDescent="0.25">
      <c r="A565" s="28">
        <v>2305059</v>
      </c>
      <c r="B565" s="26"/>
      <c r="C565" s="26">
        <v>23752</v>
      </c>
      <c r="D565" s="29">
        <v>43595.604837962965</v>
      </c>
      <c r="E565" s="26" t="s">
        <v>541</v>
      </c>
      <c r="F565" s="26" t="s">
        <v>92</v>
      </c>
      <c r="G565" s="26" t="s">
        <v>168</v>
      </c>
      <c r="H565" s="26" t="s">
        <v>828</v>
      </c>
      <c r="I565" s="26" t="s">
        <v>831</v>
      </c>
      <c r="J565" s="26" t="s">
        <v>832</v>
      </c>
      <c r="K565" s="26">
        <v>33.318086792400003</v>
      </c>
      <c r="L565" s="26">
        <v>44.463886143300002</v>
      </c>
      <c r="M565" s="26">
        <v>2</v>
      </c>
      <c r="N565" s="26" t="s">
        <v>90</v>
      </c>
      <c r="O565" s="26">
        <v>2</v>
      </c>
      <c r="P565" s="26" t="str">
        <f>_xlfn.CONCAT( YEAR(TblOrigin[[#This Row],[ODK_DateOfSubmission]]), "-",TEXT( MONTH(TblOrigin[[#This Row],[ODK_DateOfSubmission]]),"00"))</f>
        <v>2019-05</v>
      </c>
    </row>
    <row r="566" spans="1:16" x14ac:dyDescent="0.25">
      <c r="A566" s="28">
        <v>2305060</v>
      </c>
      <c r="B566" s="26"/>
      <c r="C566" s="26">
        <v>24471</v>
      </c>
      <c r="D566" s="29">
        <v>43595.604837962965</v>
      </c>
      <c r="E566" s="26" t="s">
        <v>541</v>
      </c>
      <c r="F566" s="26" t="s">
        <v>92</v>
      </c>
      <c r="G566" s="26" t="s">
        <v>168</v>
      </c>
      <c r="H566" s="26" t="s">
        <v>828</v>
      </c>
      <c r="I566" s="26" t="s">
        <v>833</v>
      </c>
      <c r="J566" s="26" t="s">
        <v>834</v>
      </c>
      <c r="K566" s="26">
        <v>33.320357221400002</v>
      </c>
      <c r="L566" s="26">
        <v>44.448464210099999</v>
      </c>
      <c r="M566" s="26">
        <v>3</v>
      </c>
      <c r="N566" s="26" t="s">
        <v>90</v>
      </c>
      <c r="O566" s="26">
        <v>2</v>
      </c>
      <c r="P566" s="26" t="str">
        <f>_xlfn.CONCAT( YEAR(TblOrigin[[#This Row],[ODK_DateOfSubmission]]), "-",TEXT( MONTH(TblOrigin[[#This Row],[ODK_DateOfSubmission]]),"00"))</f>
        <v>2019-05</v>
      </c>
    </row>
    <row r="567" spans="1:16" x14ac:dyDescent="0.25">
      <c r="A567" s="28">
        <v>2305060</v>
      </c>
      <c r="B567" s="26"/>
      <c r="C567" s="26">
        <v>24471</v>
      </c>
      <c r="D567" s="29">
        <v>43595.604837962965</v>
      </c>
      <c r="E567" s="26" t="s">
        <v>541</v>
      </c>
      <c r="F567" s="26" t="s">
        <v>92</v>
      </c>
      <c r="G567" s="26" t="s">
        <v>168</v>
      </c>
      <c r="H567" s="26" t="s">
        <v>828</v>
      </c>
      <c r="I567" s="26" t="s">
        <v>833</v>
      </c>
      <c r="J567" s="26" t="s">
        <v>834</v>
      </c>
      <c r="K567" s="26">
        <v>33.320357221400002</v>
      </c>
      <c r="L567" s="26">
        <v>44.448464210099999</v>
      </c>
      <c r="M567" s="26">
        <v>3</v>
      </c>
      <c r="N567" s="26" t="s">
        <v>82</v>
      </c>
      <c r="O567" s="26">
        <v>1</v>
      </c>
      <c r="P567" s="26" t="str">
        <f>_xlfn.CONCAT( YEAR(TblOrigin[[#This Row],[ODK_DateOfSubmission]]), "-",TEXT( MONTH(TblOrigin[[#This Row],[ODK_DateOfSubmission]]),"00"))</f>
        <v>2019-05</v>
      </c>
    </row>
    <row r="568" spans="1:16" x14ac:dyDescent="0.25">
      <c r="A568" s="28">
        <v>2305065</v>
      </c>
      <c r="B568" s="26"/>
      <c r="C568" s="26">
        <v>23330</v>
      </c>
      <c r="D568" s="29">
        <v>43595.604837962965</v>
      </c>
      <c r="E568" s="26" t="s">
        <v>541</v>
      </c>
      <c r="F568" s="26" t="s">
        <v>92</v>
      </c>
      <c r="G568" s="26" t="s">
        <v>168</v>
      </c>
      <c r="H568" s="26" t="s">
        <v>825</v>
      </c>
      <c r="I568" s="26" t="s">
        <v>835</v>
      </c>
      <c r="J568" s="26" t="s">
        <v>836</v>
      </c>
      <c r="K568" s="26">
        <v>33.327747802499999</v>
      </c>
      <c r="L568" s="26">
        <v>44.429534583799999</v>
      </c>
      <c r="M568" s="26">
        <v>4</v>
      </c>
      <c r="N568" s="26" t="s">
        <v>82</v>
      </c>
      <c r="O568" s="26">
        <v>2</v>
      </c>
      <c r="P568" s="26" t="str">
        <f>_xlfn.CONCAT( YEAR(TblOrigin[[#This Row],[ODK_DateOfSubmission]]), "-",TEXT( MONTH(TblOrigin[[#This Row],[ODK_DateOfSubmission]]),"00"))</f>
        <v>2019-05</v>
      </c>
    </row>
    <row r="569" spans="1:16" x14ac:dyDescent="0.25">
      <c r="A569" s="28">
        <v>2305065</v>
      </c>
      <c r="B569" s="26"/>
      <c r="C569" s="26">
        <v>23330</v>
      </c>
      <c r="D569" s="29">
        <v>43595.604837962965</v>
      </c>
      <c r="E569" s="26" t="s">
        <v>541</v>
      </c>
      <c r="F569" s="26" t="s">
        <v>92</v>
      </c>
      <c r="G569" s="26" t="s">
        <v>168</v>
      </c>
      <c r="H569" s="26" t="s">
        <v>825</v>
      </c>
      <c r="I569" s="26" t="s">
        <v>835</v>
      </c>
      <c r="J569" s="26" t="s">
        <v>836</v>
      </c>
      <c r="K569" s="26">
        <v>33.327747802499999</v>
      </c>
      <c r="L569" s="26">
        <v>44.429534583799999</v>
      </c>
      <c r="M569" s="26">
        <v>4</v>
      </c>
      <c r="N569" s="26" t="s">
        <v>90</v>
      </c>
      <c r="O569" s="26">
        <v>2</v>
      </c>
      <c r="P569" s="26" t="str">
        <f>_xlfn.CONCAT( YEAR(TblOrigin[[#This Row],[ODK_DateOfSubmission]]), "-",TEXT( MONTH(TblOrigin[[#This Row],[ODK_DateOfSubmission]]),"00"))</f>
        <v>2019-05</v>
      </c>
    </row>
    <row r="570" spans="1:16" x14ac:dyDescent="0.25">
      <c r="A570" s="28">
        <v>2305123</v>
      </c>
      <c r="B570" s="26"/>
      <c r="C570" s="26">
        <v>22816</v>
      </c>
      <c r="D570" s="29">
        <v>43595.604837962965</v>
      </c>
      <c r="E570" s="26" t="s">
        <v>541</v>
      </c>
      <c r="F570" s="26" t="s">
        <v>92</v>
      </c>
      <c r="G570" s="26" t="s">
        <v>168</v>
      </c>
      <c r="H570" s="26" t="s">
        <v>825</v>
      </c>
      <c r="I570" s="26" t="s">
        <v>837</v>
      </c>
      <c r="J570" s="26" t="s">
        <v>838</v>
      </c>
      <c r="K570" s="26">
        <v>33.356451053999997</v>
      </c>
      <c r="L570" s="26">
        <v>44.425188202199998</v>
      </c>
      <c r="M570" s="26">
        <v>3</v>
      </c>
      <c r="N570" s="26" t="s">
        <v>66</v>
      </c>
      <c r="O570" s="26">
        <v>2</v>
      </c>
      <c r="P570" s="26" t="str">
        <f>_xlfn.CONCAT( YEAR(TblOrigin[[#This Row],[ODK_DateOfSubmission]]), "-",TEXT( MONTH(TblOrigin[[#This Row],[ODK_DateOfSubmission]]),"00"))</f>
        <v>2019-05</v>
      </c>
    </row>
    <row r="571" spans="1:16" x14ac:dyDescent="0.25">
      <c r="A571" s="28">
        <v>2305123</v>
      </c>
      <c r="B571" s="26"/>
      <c r="C571" s="26">
        <v>22816</v>
      </c>
      <c r="D571" s="29">
        <v>43595.604837962965</v>
      </c>
      <c r="E571" s="26" t="s">
        <v>541</v>
      </c>
      <c r="F571" s="26" t="s">
        <v>92</v>
      </c>
      <c r="G571" s="26" t="s">
        <v>168</v>
      </c>
      <c r="H571" s="26" t="s">
        <v>825</v>
      </c>
      <c r="I571" s="26" t="s">
        <v>837</v>
      </c>
      <c r="J571" s="26" t="s">
        <v>838</v>
      </c>
      <c r="K571" s="26">
        <v>33.356451053999997</v>
      </c>
      <c r="L571" s="26">
        <v>44.425188202199998</v>
      </c>
      <c r="M571" s="26">
        <v>3</v>
      </c>
      <c r="N571" s="26" t="s">
        <v>90</v>
      </c>
      <c r="O571" s="26">
        <v>1</v>
      </c>
      <c r="P571" s="26" t="str">
        <f>_xlfn.CONCAT( YEAR(TblOrigin[[#This Row],[ODK_DateOfSubmission]]), "-",TEXT( MONTH(TblOrigin[[#This Row],[ODK_DateOfSubmission]]),"00"))</f>
        <v>2019-05</v>
      </c>
    </row>
    <row r="572" spans="1:16" x14ac:dyDescent="0.25">
      <c r="A572" s="28">
        <v>2306091</v>
      </c>
      <c r="B572" s="26"/>
      <c r="C572" s="26">
        <v>27311</v>
      </c>
      <c r="D572" s="29">
        <v>43595.604837962965</v>
      </c>
      <c r="E572" s="26" t="s">
        <v>541</v>
      </c>
      <c r="F572" s="26" t="s">
        <v>92</v>
      </c>
      <c r="G572" s="26" t="s">
        <v>167</v>
      </c>
      <c r="H572" s="26" t="s">
        <v>839</v>
      </c>
      <c r="I572" s="26" t="s">
        <v>840</v>
      </c>
      <c r="J572" s="26" t="s">
        <v>841</v>
      </c>
      <c r="K572" s="26">
        <v>33.361353061000003</v>
      </c>
      <c r="L572" s="26">
        <v>44.281195008399997</v>
      </c>
      <c r="M572" s="26">
        <v>1</v>
      </c>
      <c r="N572" s="26" t="s">
        <v>66</v>
      </c>
      <c r="O572" s="26">
        <v>1</v>
      </c>
      <c r="P572" s="26" t="str">
        <f>_xlfn.CONCAT( YEAR(TblOrigin[[#This Row],[ODK_DateOfSubmission]]), "-",TEXT( MONTH(TblOrigin[[#This Row],[ODK_DateOfSubmission]]),"00"))</f>
        <v>2019-05</v>
      </c>
    </row>
    <row r="573" spans="1:16" x14ac:dyDescent="0.25">
      <c r="A573" s="28">
        <v>2306092</v>
      </c>
      <c r="B573" s="26"/>
      <c r="C573" s="26">
        <v>27312</v>
      </c>
      <c r="D573" s="29">
        <v>43595.604837962965</v>
      </c>
      <c r="E573" s="26" t="s">
        <v>541</v>
      </c>
      <c r="F573" s="26" t="s">
        <v>92</v>
      </c>
      <c r="G573" s="26" t="s">
        <v>167</v>
      </c>
      <c r="H573" s="26" t="s">
        <v>839</v>
      </c>
      <c r="I573" s="26" t="s">
        <v>842</v>
      </c>
      <c r="J573" s="26" t="s">
        <v>843</v>
      </c>
      <c r="K573" s="26">
        <v>33.360768633299998</v>
      </c>
      <c r="L573" s="26">
        <v>44.297004145099997</v>
      </c>
      <c r="M573" s="26">
        <v>2</v>
      </c>
      <c r="N573" s="26" t="s">
        <v>78</v>
      </c>
      <c r="O573" s="26">
        <v>1</v>
      </c>
      <c r="P573" s="26" t="str">
        <f>_xlfn.CONCAT( YEAR(TblOrigin[[#This Row],[ODK_DateOfSubmission]]), "-",TEXT( MONTH(TblOrigin[[#This Row],[ODK_DateOfSubmission]]),"00"))</f>
        <v>2019-05</v>
      </c>
    </row>
    <row r="574" spans="1:16" x14ac:dyDescent="0.25">
      <c r="A574" s="28">
        <v>2306092</v>
      </c>
      <c r="B574" s="26"/>
      <c r="C574" s="26">
        <v>27312</v>
      </c>
      <c r="D574" s="29">
        <v>43595.604837962965</v>
      </c>
      <c r="E574" s="26" t="s">
        <v>541</v>
      </c>
      <c r="F574" s="26" t="s">
        <v>92</v>
      </c>
      <c r="G574" s="26" t="s">
        <v>167</v>
      </c>
      <c r="H574" s="26" t="s">
        <v>839</v>
      </c>
      <c r="I574" s="26" t="s">
        <v>842</v>
      </c>
      <c r="J574" s="26" t="s">
        <v>843</v>
      </c>
      <c r="K574" s="26">
        <v>33.360768633299998</v>
      </c>
      <c r="L574" s="26">
        <v>44.297004145099997</v>
      </c>
      <c r="M574" s="26">
        <v>2</v>
      </c>
      <c r="N574" s="26" t="s">
        <v>66</v>
      </c>
      <c r="O574" s="26">
        <v>1</v>
      </c>
      <c r="P574" s="26" t="str">
        <f>_xlfn.CONCAT( YEAR(TblOrigin[[#This Row],[ODK_DateOfSubmission]]), "-",TEXT( MONTH(TblOrigin[[#This Row],[ODK_DateOfSubmission]]),"00"))</f>
        <v>2019-05</v>
      </c>
    </row>
    <row r="575" spans="1:16" x14ac:dyDescent="0.25">
      <c r="A575" s="28">
        <v>2306094</v>
      </c>
      <c r="B575" s="26"/>
      <c r="C575" s="26">
        <v>27314</v>
      </c>
      <c r="D575" s="29">
        <v>43595.604837962965</v>
      </c>
      <c r="E575" s="26" t="s">
        <v>541</v>
      </c>
      <c r="F575" s="26" t="s">
        <v>92</v>
      </c>
      <c r="G575" s="26" t="s">
        <v>167</v>
      </c>
      <c r="H575" s="26" t="s">
        <v>839</v>
      </c>
      <c r="I575" s="26" t="s">
        <v>844</v>
      </c>
      <c r="J575" s="26" t="s">
        <v>845</v>
      </c>
      <c r="K575" s="26">
        <v>33.366286110899999</v>
      </c>
      <c r="L575" s="26">
        <v>44.289487164800001</v>
      </c>
      <c r="M575" s="26">
        <v>2</v>
      </c>
      <c r="N575" s="26" t="s">
        <v>79</v>
      </c>
      <c r="O575" s="26">
        <v>1</v>
      </c>
      <c r="P575" s="26" t="str">
        <f>_xlfn.CONCAT( YEAR(TblOrigin[[#This Row],[ODK_DateOfSubmission]]), "-",TEXT( MONTH(TblOrigin[[#This Row],[ODK_DateOfSubmission]]),"00"))</f>
        <v>2019-05</v>
      </c>
    </row>
    <row r="576" spans="1:16" x14ac:dyDescent="0.25">
      <c r="A576" s="28">
        <v>2306094</v>
      </c>
      <c r="B576" s="26"/>
      <c r="C576" s="26">
        <v>27314</v>
      </c>
      <c r="D576" s="29">
        <v>43595.604837962965</v>
      </c>
      <c r="E576" s="26" t="s">
        <v>541</v>
      </c>
      <c r="F576" s="26" t="s">
        <v>92</v>
      </c>
      <c r="G576" s="26" t="s">
        <v>167</v>
      </c>
      <c r="H576" s="26" t="s">
        <v>839</v>
      </c>
      <c r="I576" s="26" t="s">
        <v>844</v>
      </c>
      <c r="J576" s="26" t="s">
        <v>845</v>
      </c>
      <c r="K576" s="26">
        <v>33.366286110899999</v>
      </c>
      <c r="L576" s="26">
        <v>44.289487164800001</v>
      </c>
      <c r="M576" s="26">
        <v>2</v>
      </c>
      <c r="N576" s="26" t="s">
        <v>78</v>
      </c>
      <c r="O576" s="26">
        <v>1</v>
      </c>
      <c r="P576" s="26" t="str">
        <f>_xlfn.CONCAT( YEAR(TblOrigin[[#This Row],[ODK_DateOfSubmission]]), "-",TEXT( MONTH(TblOrigin[[#This Row],[ODK_DateOfSubmission]]),"00"))</f>
        <v>2019-05</v>
      </c>
    </row>
    <row r="577" spans="1:16" x14ac:dyDescent="0.25">
      <c r="A577" s="28">
        <v>2306095</v>
      </c>
      <c r="B577" s="26"/>
      <c r="C577" s="26">
        <v>27315</v>
      </c>
      <c r="D577" s="29">
        <v>43595.604837962965</v>
      </c>
      <c r="E577" s="26" t="s">
        <v>541</v>
      </c>
      <c r="F577" s="26" t="s">
        <v>92</v>
      </c>
      <c r="G577" s="26" t="s">
        <v>167</v>
      </c>
      <c r="H577" s="26" t="s">
        <v>839</v>
      </c>
      <c r="I577" s="26" t="s">
        <v>846</v>
      </c>
      <c r="J577" s="26" t="s">
        <v>847</v>
      </c>
      <c r="K577" s="26">
        <v>33.375858367799999</v>
      </c>
      <c r="L577" s="26">
        <v>44.288195658500001</v>
      </c>
      <c r="M577" s="26">
        <v>3</v>
      </c>
      <c r="N577" s="26" t="s">
        <v>102</v>
      </c>
      <c r="O577" s="26">
        <v>1</v>
      </c>
      <c r="P577" s="26" t="str">
        <f>_xlfn.CONCAT( YEAR(TblOrigin[[#This Row],[ODK_DateOfSubmission]]), "-",TEXT( MONTH(TblOrigin[[#This Row],[ODK_DateOfSubmission]]),"00"))</f>
        <v>2019-05</v>
      </c>
    </row>
    <row r="578" spans="1:16" x14ac:dyDescent="0.25">
      <c r="A578" s="28">
        <v>2306095</v>
      </c>
      <c r="B578" s="26"/>
      <c r="C578" s="26">
        <v>27315</v>
      </c>
      <c r="D578" s="29">
        <v>43595.604837962965</v>
      </c>
      <c r="E578" s="26" t="s">
        <v>541</v>
      </c>
      <c r="F578" s="26" t="s">
        <v>92</v>
      </c>
      <c r="G578" s="26" t="s">
        <v>167</v>
      </c>
      <c r="H578" s="26" t="s">
        <v>839</v>
      </c>
      <c r="I578" s="26" t="s">
        <v>846</v>
      </c>
      <c r="J578" s="26" t="s">
        <v>847</v>
      </c>
      <c r="K578" s="26">
        <v>33.375858367799999</v>
      </c>
      <c r="L578" s="26">
        <v>44.288195658500001</v>
      </c>
      <c r="M578" s="26">
        <v>3</v>
      </c>
      <c r="N578" s="26" t="s">
        <v>78</v>
      </c>
      <c r="O578" s="26">
        <v>1</v>
      </c>
      <c r="P578" s="26" t="str">
        <f>_xlfn.CONCAT( YEAR(TblOrigin[[#This Row],[ODK_DateOfSubmission]]), "-",TEXT( MONTH(TblOrigin[[#This Row],[ODK_DateOfSubmission]]),"00"))</f>
        <v>2019-05</v>
      </c>
    </row>
    <row r="579" spans="1:16" x14ac:dyDescent="0.25">
      <c r="A579" s="28">
        <v>2306095</v>
      </c>
      <c r="B579" s="26"/>
      <c r="C579" s="26">
        <v>27315</v>
      </c>
      <c r="D579" s="29">
        <v>43595.604837962965</v>
      </c>
      <c r="E579" s="26" t="s">
        <v>541</v>
      </c>
      <c r="F579" s="26" t="s">
        <v>92</v>
      </c>
      <c r="G579" s="26" t="s">
        <v>167</v>
      </c>
      <c r="H579" s="26" t="s">
        <v>839</v>
      </c>
      <c r="I579" s="26" t="s">
        <v>846</v>
      </c>
      <c r="J579" s="26" t="s">
        <v>847</v>
      </c>
      <c r="K579" s="26">
        <v>33.375858367799999</v>
      </c>
      <c r="L579" s="26">
        <v>44.288195658500001</v>
      </c>
      <c r="M579" s="26">
        <v>3</v>
      </c>
      <c r="N579" s="26" t="s">
        <v>66</v>
      </c>
      <c r="O579" s="26">
        <v>1</v>
      </c>
      <c r="P579" s="26" t="str">
        <f>_xlfn.CONCAT( YEAR(TblOrigin[[#This Row],[ODK_DateOfSubmission]]), "-",TEXT( MONTH(TblOrigin[[#This Row],[ODK_DateOfSubmission]]),"00"))</f>
        <v>2019-05</v>
      </c>
    </row>
    <row r="580" spans="1:16" x14ac:dyDescent="0.25">
      <c r="A580" s="28">
        <v>2306096</v>
      </c>
      <c r="B580" s="26"/>
      <c r="C580" s="26">
        <v>27316</v>
      </c>
      <c r="D580" s="29">
        <v>43595.604837962965</v>
      </c>
      <c r="E580" s="26" t="s">
        <v>541</v>
      </c>
      <c r="F580" s="26" t="s">
        <v>92</v>
      </c>
      <c r="G580" s="26" t="s">
        <v>167</v>
      </c>
      <c r="H580" s="26" t="s">
        <v>839</v>
      </c>
      <c r="I580" s="26" t="s">
        <v>848</v>
      </c>
      <c r="J580" s="26" t="s">
        <v>849</v>
      </c>
      <c r="K580" s="26">
        <v>33.372277716299998</v>
      </c>
      <c r="L580" s="26">
        <v>44.279060972099998</v>
      </c>
      <c r="M580" s="26">
        <v>1</v>
      </c>
      <c r="N580" s="26" t="s">
        <v>66</v>
      </c>
      <c r="O580" s="26">
        <v>1</v>
      </c>
      <c r="P580" s="26" t="str">
        <f>_xlfn.CONCAT( YEAR(TblOrigin[[#This Row],[ODK_DateOfSubmission]]), "-",TEXT( MONTH(TblOrigin[[#This Row],[ODK_DateOfSubmission]]),"00"))</f>
        <v>2019-05</v>
      </c>
    </row>
    <row r="581" spans="1:16" x14ac:dyDescent="0.25">
      <c r="A581" s="28">
        <v>2306097</v>
      </c>
      <c r="B581" s="26"/>
      <c r="C581" s="26">
        <v>27317</v>
      </c>
      <c r="D581" s="29">
        <v>43595.604837962965</v>
      </c>
      <c r="E581" s="26" t="s">
        <v>541</v>
      </c>
      <c r="F581" s="26" t="s">
        <v>92</v>
      </c>
      <c r="G581" s="26" t="s">
        <v>167</v>
      </c>
      <c r="H581" s="26" t="s">
        <v>839</v>
      </c>
      <c r="I581" s="26" t="s">
        <v>850</v>
      </c>
      <c r="J581" s="26" t="s">
        <v>851</v>
      </c>
      <c r="K581" s="26">
        <v>33.367125978600001</v>
      </c>
      <c r="L581" s="26">
        <v>44.271078251200002</v>
      </c>
      <c r="M581" s="26">
        <v>1</v>
      </c>
      <c r="N581" s="26" t="s">
        <v>66</v>
      </c>
      <c r="O581" s="26">
        <v>1</v>
      </c>
      <c r="P581" s="26" t="str">
        <f>_xlfn.CONCAT( YEAR(TblOrigin[[#This Row],[ODK_DateOfSubmission]]), "-",TEXT( MONTH(TblOrigin[[#This Row],[ODK_DateOfSubmission]]),"00"))</f>
        <v>2019-05</v>
      </c>
    </row>
    <row r="582" spans="1:16" x14ac:dyDescent="0.25">
      <c r="A582" s="28">
        <v>2306098</v>
      </c>
      <c r="B582" s="26"/>
      <c r="C582" s="26">
        <v>27318</v>
      </c>
      <c r="D582" s="29">
        <v>43595.604837962965</v>
      </c>
      <c r="E582" s="26" t="s">
        <v>541</v>
      </c>
      <c r="F582" s="26" t="s">
        <v>92</v>
      </c>
      <c r="G582" s="26" t="s">
        <v>167</v>
      </c>
      <c r="H582" s="26" t="s">
        <v>839</v>
      </c>
      <c r="I582" s="26" t="s">
        <v>852</v>
      </c>
      <c r="J582" s="26" t="s">
        <v>853</v>
      </c>
      <c r="K582" s="26">
        <v>33.379033342500001</v>
      </c>
      <c r="L582" s="26">
        <v>44.285123055900002</v>
      </c>
      <c r="M582" s="26">
        <v>2</v>
      </c>
      <c r="N582" s="26" t="s">
        <v>78</v>
      </c>
      <c r="O582" s="26">
        <v>2</v>
      </c>
      <c r="P582" s="26" t="str">
        <f>_xlfn.CONCAT( YEAR(TblOrigin[[#This Row],[ODK_DateOfSubmission]]), "-",TEXT( MONTH(TblOrigin[[#This Row],[ODK_DateOfSubmission]]),"00"))</f>
        <v>2019-05</v>
      </c>
    </row>
    <row r="583" spans="1:16" x14ac:dyDescent="0.25">
      <c r="A583" s="28">
        <v>2306099</v>
      </c>
      <c r="B583" s="26"/>
      <c r="C583" s="26">
        <v>27319</v>
      </c>
      <c r="D583" s="29">
        <v>43595.604837962965</v>
      </c>
      <c r="E583" s="26" t="s">
        <v>541</v>
      </c>
      <c r="F583" s="26" t="s">
        <v>92</v>
      </c>
      <c r="G583" s="26" t="s">
        <v>167</v>
      </c>
      <c r="H583" s="26" t="s">
        <v>839</v>
      </c>
      <c r="I583" s="26" t="s">
        <v>854</v>
      </c>
      <c r="J583" s="26" t="s">
        <v>855</v>
      </c>
      <c r="K583" s="26">
        <v>33.363743210700001</v>
      </c>
      <c r="L583" s="26">
        <v>44.252254147499997</v>
      </c>
      <c r="M583" s="26">
        <v>1</v>
      </c>
      <c r="N583" s="26" t="s">
        <v>74</v>
      </c>
      <c r="O583" s="26">
        <v>1</v>
      </c>
      <c r="P583" s="26" t="str">
        <f>_xlfn.CONCAT( YEAR(TblOrigin[[#This Row],[ODK_DateOfSubmission]]), "-",TEXT( MONTH(TblOrigin[[#This Row],[ODK_DateOfSubmission]]),"00"))</f>
        <v>2019-05</v>
      </c>
    </row>
    <row r="584" spans="1:16" x14ac:dyDescent="0.25">
      <c r="A584" s="28">
        <v>2306100</v>
      </c>
      <c r="B584" s="26"/>
      <c r="C584" s="26">
        <v>27320</v>
      </c>
      <c r="D584" s="29">
        <v>43595.604837962965</v>
      </c>
      <c r="E584" s="26" t="s">
        <v>541</v>
      </c>
      <c r="F584" s="26" t="s">
        <v>92</v>
      </c>
      <c r="G584" s="26" t="s">
        <v>167</v>
      </c>
      <c r="H584" s="26" t="s">
        <v>839</v>
      </c>
      <c r="I584" s="26" t="s">
        <v>856</v>
      </c>
      <c r="J584" s="26" t="s">
        <v>857</v>
      </c>
      <c r="K584" s="26">
        <v>33.358245912800001</v>
      </c>
      <c r="L584" s="26">
        <v>44.294690211700001</v>
      </c>
      <c r="M584" s="26">
        <v>3</v>
      </c>
      <c r="N584" s="26" t="s">
        <v>74</v>
      </c>
      <c r="O584" s="26">
        <v>1</v>
      </c>
      <c r="P584" s="26" t="str">
        <f>_xlfn.CONCAT( YEAR(TblOrigin[[#This Row],[ODK_DateOfSubmission]]), "-",TEXT( MONTH(TblOrigin[[#This Row],[ODK_DateOfSubmission]]),"00"))</f>
        <v>2019-05</v>
      </c>
    </row>
    <row r="585" spans="1:16" x14ac:dyDescent="0.25">
      <c r="A585" s="28">
        <v>2306100</v>
      </c>
      <c r="B585" s="26"/>
      <c r="C585" s="26">
        <v>27320</v>
      </c>
      <c r="D585" s="29">
        <v>43595.604837962965</v>
      </c>
      <c r="E585" s="26" t="s">
        <v>541</v>
      </c>
      <c r="F585" s="26" t="s">
        <v>92</v>
      </c>
      <c r="G585" s="26" t="s">
        <v>167</v>
      </c>
      <c r="H585" s="26" t="s">
        <v>839</v>
      </c>
      <c r="I585" s="26" t="s">
        <v>856</v>
      </c>
      <c r="J585" s="26" t="s">
        <v>857</v>
      </c>
      <c r="K585" s="26">
        <v>33.358245912800001</v>
      </c>
      <c r="L585" s="26">
        <v>44.294690211700001</v>
      </c>
      <c r="M585" s="26">
        <v>3</v>
      </c>
      <c r="N585" s="26" t="s">
        <v>78</v>
      </c>
      <c r="O585" s="26">
        <v>1</v>
      </c>
      <c r="P585" s="26" t="str">
        <f>_xlfn.CONCAT( YEAR(TblOrigin[[#This Row],[ODK_DateOfSubmission]]), "-",TEXT( MONTH(TblOrigin[[#This Row],[ODK_DateOfSubmission]]),"00"))</f>
        <v>2019-05</v>
      </c>
    </row>
    <row r="586" spans="1:16" x14ac:dyDescent="0.25">
      <c r="A586" s="28">
        <v>2306100</v>
      </c>
      <c r="B586" s="26"/>
      <c r="C586" s="26">
        <v>27320</v>
      </c>
      <c r="D586" s="29">
        <v>43595.604837962965</v>
      </c>
      <c r="E586" s="26" t="s">
        <v>541</v>
      </c>
      <c r="F586" s="26" t="s">
        <v>92</v>
      </c>
      <c r="G586" s="26" t="s">
        <v>167</v>
      </c>
      <c r="H586" s="26" t="s">
        <v>839</v>
      </c>
      <c r="I586" s="26" t="s">
        <v>856</v>
      </c>
      <c r="J586" s="26" t="s">
        <v>857</v>
      </c>
      <c r="K586" s="26">
        <v>33.358245912800001</v>
      </c>
      <c r="L586" s="26">
        <v>44.294690211700001</v>
      </c>
      <c r="M586" s="26">
        <v>3</v>
      </c>
      <c r="N586" s="26" t="s">
        <v>66</v>
      </c>
      <c r="O586" s="26">
        <v>1</v>
      </c>
      <c r="P586" s="26" t="str">
        <f>_xlfn.CONCAT( YEAR(TblOrigin[[#This Row],[ODK_DateOfSubmission]]), "-",TEXT( MONTH(TblOrigin[[#This Row],[ODK_DateOfSubmission]]),"00"))</f>
        <v>2019-05</v>
      </c>
    </row>
    <row r="587" spans="1:16" x14ac:dyDescent="0.25">
      <c r="A587" s="28">
        <v>2307009</v>
      </c>
      <c r="B587" s="26"/>
      <c r="C587" s="26">
        <v>7515</v>
      </c>
      <c r="D587" s="29">
        <v>43595.604837962965</v>
      </c>
      <c r="E587" s="26" t="s">
        <v>541</v>
      </c>
      <c r="F587" s="26" t="s">
        <v>92</v>
      </c>
      <c r="G587" s="26" t="s">
        <v>166</v>
      </c>
      <c r="H587" s="26" t="s">
        <v>858</v>
      </c>
      <c r="I587" s="26" t="s">
        <v>859</v>
      </c>
      <c r="J587" s="26" t="s">
        <v>860</v>
      </c>
      <c r="K587" s="26">
        <v>33.267769671300002</v>
      </c>
      <c r="L587" s="26">
        <v>44.342884726000001</v>
      </c>
      <c r="M587" s="26">
        <v>2</v>
      </c>
      <c r="N587" s="26" t="s">
        <v>66</v>
      </c>
      <c r="O587" s="26">
        <v>2</v>
      </c>
      <c r="P587" s="26" t="str">
        <f>_xlfn.CONCAT( YEAR(TblOrigin[[#This Row],[ODK_DateOfSubmission]]), "-",TEXT( MONTH(TblOrigin[[#This Row],[ODK_DateOfSubmission]]),"00"))</f>
        <v>2019-05</v>
      </c>
    </row>
    <row r="588" spans="1:16" x14ac:dyDescent="0.25">
      <c r="A588" s="28">
        <v>2307010</v>
      </c>
      <c r="B588" s="26"/>
      <c r="C588" s="26">
        <v>25221</v>
      </c>
      <c r="D588" s="29">
        <v>43595.604837962965</v>
      </c>
      <c r="E588" s="26" t="s">
        <v>541</v>
      </c>
      <c r="F588" s="26" t="s">
        <v>92</v>
      </c>
      <c r="G588" s="26" t="s">
        <v>166</v>
      </c>
      <c r="H588" s="26" t="s">
        <v>858</v>
      </c>
      <c r="I588" s="26" t="s">
        <v>861</v>
      </c>
      <c r="J588" s="26" t="s">
        <v>862</v>
      </c>
      <c r="K588" s="26">
        <v>33.275924218999997</v>
      </c>
      <c r="L588" s="26">
        <v>44.276316133000002</v>
      </c>
      <c r="M588" s="26">
        <v>4</v>
      </c>
      <c r="N588" s="26" t="s">
        <v>66</v>
      </c>
      <c r="O588" s="26">
        <v>2</v>
      </c>
      <c r="P588" s="26" t="str">
        <f>_xlfn.CONCAT( YEAR(TblOrigin[[#This Row],[ODK_DateOfSubmission]]), "-",TEXT( MONTH(TblOrigin[[#This Row],[ODK_DateOfSubmission]]),"00"))</f>
        <v>2019-05</v>
      </c>
    </row>
    <row r="589" spans="1:16" x14ac:dyDescent="0.25">
      <c r="A589" s="28">
        <v>2307010</v>
      </c>
      <c r="B589" s="26"/>
      <c r="C589" s="26">
        <v>25221</v>
      </c>
      <c r="D589" s="29">
        <v>43595.604837962965</v>
      </c>
      <c r="E589" s="26" t="s">
        <v>541</v>
      </c>
      <c r="F589" s="26" t="s">
        <v>92</v>
      </c>
      <c r="G589" s="26" t="s">
        <v>166</v>
      </c>
      <c r="H589" s="26" t="s">
        <v>858</v>
      </c>
      <c r="I589" s="26" t="s">
        <v>861</v>
      </c>
      <c r="J589" s="26" t="s">
        <v>862</v>
      </c>
      <c r="K589" s="26">
        <v>33.275924218999997</v>
      </c>
      <c r="L589" s="26">
        <v>44.276316133000002</v>
      </c>
      <c r="M589" s="26">
        <v>4</v>
      </c>
      <c r="N589" s="26" t="s">
        <v>90</v>
      </c>
      <c r="O589" s="26">
        <v>2</v>
      </c>
      <c r="P589" s="26" t="str">
        <f>_xlfn.CONCAT( YEAR(TblOrigin[[#This Row],[ODK_DateOfSubmission]]), "-",TEXT( MONTH(TblOrigin[[#This Row],[ODK_DateOfSubmission]]),"00"))</f>
        <v>2019-05</v>
      </c>
    </row>
    <row r="590" spans="1:16" x14ac:dyDescent="0.25">
      <c r="A590" s="28">
        <v>2307037</v>
      </c>
      <c r="B590" s="26"/>
      <c r="C590" s="26">
        <v>21460</v>
      </c>
      <c r="D590" s="29">
        <v>43595.604837962965</v>
      </c>
      <c r="E590" s="26" t="s">
        <v>541</v>
      </c>
      <c r="F590" s="26" t="s">
        <v>92</v>
      </c>
      <c r="G590" s="26" t="s">
        <v>166</v>
      </c>
      <c r="H590" s="26" t="s">
        <v>339</v>
      </c>
      <c r="I590" s="26" t="s">
        <v>863</v>
      </c>
      <c r="J590" s="26" t="s">
        <v>864</v>
      </c>
      <c r="K590" s="26">
        <v>33.320205096199999</v>
      </c>
      <c r="L590" s="26">
        <v>44.297554196</v>
      </c>
      <c r="M590" s="26">
        <v>5</v>
      </c>
      <c r="N590" s="26" t="s">
        <v>83</v>
      </c>
      <c r="O590" s="26">
        <v>5</v>
      </c>
      <c r="P590" s="26" t="str">
        <f>_xlfn.CONCAT( YEAR(TblOrigin[[#This Row],[ODK_DateOfSubmission]]), "-",TEXT( MONTH(TblOrigin[[#This Row],[ODK_DateOfSubmission]]),"00"))</f>
        <v>2019-05</v>
      </c>
    </row>
    <row r="591" spans="1:16" x14ac:dyDescent="0.25">
      <c r="A591" s="28">
        <v>2307098</v>
      </c>
      <c r="B591" s="26"/>
      <c r="C591" s="26">
        <v>21450</v>
      </c>
      <c r="D591" s="29">
        <v>43595.604837962965</v>
      </c>
      <c r="E591" s="26" t="s">
        <v>541</v>
      </c>
      <c r="F591" s="26" t="s">
        <v>92</v>
      </c>
      <c r="G591" s="26" t="s">
        <v>166</v>
      </c>
      <c r="H591" s="26" t="s">
        <v>339</v>
      </c>
      <c r="I591" s="26" t="s">
        <v>865</v>
      </c>
      <c r="J591" s="26" t="s">
        <v>866</v>
      </c>
      <c r="K591" s="26">
        <v>33.291441284100003</v>
      </c>
      <c r="L591" s="26">
        <v>44.295133766299998</v>
      </c>
      <c r="M591" s="26">
        <v>3</v>
      </c>
      <c r="N591" s="26" t="s">
        <v>82</v>
      </c>
      <c r="O591" s="26">
        <v>3</v>
      </c>
      <c r="P591" s="26" t="str">
        <f>_xlfn.CONCAT( YEAR(TblOrigin[[#This Row],[ODK_DateOfSubmission]]), "-",TEXT( MONTH(TblOrigin[[#This Row],[ODK_DateOfSubmission]]),"00"))</f>
        <v>2019-05</v>
      </c>
    </row>
    <row r="592" spans="1:16" x14ac:dyDescent="0.25">
      <c r="A592" s="28">
        <v>2307101</v>
      </c>
      <c r="B592" s="26"/>
      <c r="C592" s="26">
        <v>21446</v>
      </c>
      <c r="D592" s="29">
        <v>43595.604837962965</v>
      </c>
      <c r="E592" s="26" t="s">
        <v>541</v>
      </c>
      <c r="F592" s="26" t="s">
        <v>92</v>
      </c>
      <c r="G592" s="26" t="s">
        <v>166</v>
      </c>
      <c r="H592" s="26" t="s">
        <v>339</v>
      </c>
      <c r="I592" s="26" t="s">
        <v>867</v>
      </c>
      <c r="J592" s="26" t="s">
        <v>868</v>
      </c>
      <c r="K592" s="26">
        <v>33.295588696599999</v>
      </c>
      <c r="L592" s="26">
        <v>44.3055589668</v>
      </c>
      <c r="M592" s="26">
        <v>4</v>
      </c>
      <c r="N592" s="26" t="s">
        <v>66</v>
      </c>
      <c r="O592" s="26">
        <v>4</v>
      </c>
      <c r="P592" s="26" t="str">
        <f>_xlfn.CONCAT( YEAR(TblOrigin[[#This Row],[ODK_DateOfSubmission]]), "-",TEXT( MONTH(TblOrigin[[#This Row],[ODK_DateOfSubmission]]),"00"))</f>
        <v>2019-05</v>
      </c>
    </row>
    <row r="593" spans="1:16" x14ac:dyDescent="0.25">
      <c r="A593" s="28">
        <v>2307102</v>
      </c>
      <c r="B593" s="26"/>
      <c r="C593" s="26">
        <v>21448</v>
      </c>
      <c r="D593" s="29">
        <v>43595.604837962965</v>
      </c>
      <c r="E593" s="26" t="s">
        <v>541</v>
      </c>
      <c r="F593" s="26" t="s">
        <v>92</v>
      </c>
      <c r="G593" s="26" t="s">
        <v>166</v>
      </c>
      <c r="H593" s="26" t="s">
        <v>339</v>
      </c>
      <c r="I593" s="26" t="s">
        <v>869</v>
      </c>
      <c r="J593" s="26" t="s">
        <v>870</v>
      </c>
      <c r="K593" s="26">
        <v>33.3016733065</v>
      </c>
      <c r="L593" s="26">
        <v>44.293997267100004</v>
      </c>
      <c r="M593" s="26">
        <v>3</v>
      </c>
      <c r="N593" s="26" t="s">
        <v>90</v>
      </c>
      <c r="O593" s="26">
        <v>3</v>
      </c>
      <c r="P593" s="26" t="str">
        <f>_xlfn.CONCAT( YEAR(TblOrigin[[#This Row],[ODK_DateOfSubmission]]), "-",TEXT( MONTH(TblOrigin[[#This Row],[ODK_DateOfSubmission]]),"00"))</f>
        <v>2019-05</v>
      </c>
    </row>
    <row r="594" spans="1:16" x14ac:dyDescent="0.25">
      <c r="A594" s="28">
        <v>2307162</v>
      </c>
      <c r="B594" s="26"/>
      <c r="C594" s="26">
        <v>27411</v>
      </c>
      <c r="D594" s="29">
        <v>43595.604837962965</v>
      </c>
      <c r="E594" s="26" t="s">
        <v>541</v>
      </c>
      <c r="F594" s="26" t="s">
        <v>92</v>
      </c>
      <c r="G594" s="26" t="s">
        <v>166</v>
      </c>
      <c r="H594" s="26" t="s">
        <v>858</v>
      </c>
      <c r="I594" s="26" t="s">
        <v>871</v>
      </c>
      <c r="J594" s="26" t="s">
        <v>872</v>
      </c>
      <c r="K594" s="26">
        <v>33.262118123</v>
      </c>
      <c r="L594" s="26">
        <v>44.290882232400001</v>
      </c>
      <c r="M594" s="26">
        <v>2</v>
      </c>
      <c r="N594" s="26" t="s">
        <v>66</v>
      </c>
      <c r="O594" s="26">
        <v>2</v>
      </c>
      <c r="P594" s="26" t="str">
        <f>_xlfn.CONCAT( YEAR(TblOrigin[[#This Row],[ODK_DateOfSubmission]]), "-",TEXT( MONTH(TblOrigin[[#This Row],[ODK_DateOfSubmission]]),"00"))</f>
        <v>2019-05</v>
      </c>
    </row>
    <row r="595" spans="1:16" x14ac:dyDescent="0.25">
      <c r="A595" s="28">
        <v>2307163</v>
      </c>
      <c r="B595" s="26"/>
      <c r="C595" s="26">
        <v>27412</v>
      </c>
      <c r="D595" s="29">
        <v>43595.604837962965</v>
      </c>
      <c r="E595" s="26" t="s">
        <v>541</v>
      </c>
      <c r="F595" s="26" t="s">
        <v>92</v>
      </c>
      <c r="G595" s="26" t="s">
        <v>166</v>
      </c>
      <c r="H595" s="26" t="s">
        <v>858</v>
      </c>
      <c r="I595" s="26" t="s">
        <v>873</v>
      </c>
      <c r="J595" s="26" t="s">
        <v>874</v>
      </c>
      <c r="K595" s="26">
        <v>33.257251218999997</v>
      </c>
      <c r="L595" s="26">
        <v>44.296594092100001</v>
      </c>
      <c r="M595" s="26">
        <v>3</v>
      </c>
      <c r="N595" s="26" t="s">
        <v>66</v>
      </c>
      <c r="O595" s="26">
        <v>1</v>
      </c>
      <c r="P595" s="26" t="str">
        <f>_xlfn.CONCAT( YEAR(TblOrigin[[#This Row],[ODK_DateOfSubmission]]), "-",TEXT( MONTH(TblOrigin[[#This Row],[ODK_DateOfSubmission]]),"00"))</f>
        <v>2019-05</v>
      </c>
    </row>
    <row r="596" spans="1:16" x14ac:dyDescent="0.25">
      <c r="A596" s="28">
        <v>2307163</v>
      </c>
      <c r="B596" s="26"/>
      <c r="C596" s="26">
        <v>27412</v>
      </c>
      <c r="D596" s="29">
        <v>43595.604837962965</v>
      </c>
      <c r="E596" s="26" t="s">
        <v>541</v>
      </c>
      <c r="F596" s="26" t="s">
        <v>92</v>
      </c>
      <c r="G596" s="26" t="s">
        <v>166</v>
      </c>
      <c r="H596" s="26" t="s">
        <v>858</v>
      </c>
      <c r="I596" s="26" t="s">
        <v>873</v>
      </c>
      <c r="J596" s="26" t="s">
        <v>874</v>
      </c>
      <c r="K596" s="26">
        <v>33.257251218999997</v>
      </c>
      <c r="L596" s="26">
        <v>44.296594092100001</v>
      </c>
      <c r="M596" s="26">
        <v>3</v>
      </c>
      <c r="N596" s="26" t="s">
        <v>101</v>
      </c>
      <c r="O596" s="26">
        <v>2</v>
      </c>
      <c r="P596" s="26" t="str">
        <f>_xlfn.CONCAT( YEAR(TblOrigin[[#This Row],[ODK_DateOfSubmission]]), "-",TEXT( MONTH(TblOrigin[[#This Row],[ODK_DateOfSubmission]]),"00"))</f>
        <v>2019-05</v>
      </c>
    </row>
    <row r="597" spans="1:16" x14ac:dyDescent="0.25">
      <c r="A597" s="28">
        <v>2309017</v>
      </c>
      <c r="B597" s="26"/>
      <c r="C597" s="26">
        <v>24121</v>
      </c>
      <c r="D597" s="29">
        <v>43595.604837962965</v>
      </c>
      <c r="E597" s="26" t="s">
        <v>541</v>
      </c>
      <c r="F597" s="26" t="s">
        <v>92</v>
      </c>
      <c r="G597" s="26" t="s">
        <v>171</v>
      </c>
      <c r="H597" s="26" t="s">
        <v>875</v>
      </c>
      <c r="I597" s="26" t="s">
        <v>876</v>
      </c>
      <c r="J597" s="26" t="s">
        <v>877</v>
      </c>
      <c r="K597" s="26">
        <v>33.063845059800002</v>
      </c>
      <c r="L597" s="26">
        <v>44.3599770294</v>
      </c>
      <c r="M597" s="26">
        <v>2</v>
      </c>
      <c r="N597" s="26" t="s">
        <v>66</v>
      </c>
      <c r="O597" s="26">
        <v>1</v>
      </c>
      <c r="P597" s="26" t="str">
        <f>_xlfn.CONCAT( YEAR(TblOrigin[[#This Row],[ODK_DateOfSubmission]]), "-",TEXT( MONTH(TblOrigin[[#This Row],[ODK_DateOfSubmission]]),"00"))</f>
        <v>2019-05</v>
      </c>
    </row>
    <row r="598" spans="1:16" x14ac:dyDescent="0.25">
      <c r="A598" s="28">
        <v>2309017</v>
      </c>
      <c r="B598" s="26"/>
      <c r="C598" s="26">
        <v>24121</v>
      </c>
      <c r="D598" s="29">
        <v>43595.604837962965</v>
      </c>
      <c r="E598" s="26" t="s">
        <v>541</v>
      </c>
      <c r="F598" s="26" t="s">
        <v>92</v>
      </c>
      <c r="G598" s="26" t="s">
        <v>171</v>
      </c>
      <c r="H598" s="26" t="s">
        <v>875</v>
      </c>
      <c r="I598" s="26" t="s">
        <v>876</v>
      </c>
      <c r="J598" s="26" t="s">
        <v>877</v>
      </c>
      <c r="K598" s="26">
        <v>33.063845059800002</v>
      </c>
      <c r="L598" s="26">
        <v>44.3599770294</v>
      </c>
      <c r="M598" s="26">
        <v>2</v>
      </c>
      <c r="N598" s="26" t="s">
        <v>78</v>
      </c>
      <c r="O598" s="26">
        <v>1</v>
      </c>
      <c r="P598" s="26" t="str">
        <f>_xlfn.CONCAT( YEAR(TblOrigin[[#This Row],[ODK_DateOfSubmission]]), "-",TEXT( MONTH(TblOrigin[[#This Row],[ODK_DateOfSubmission]]),"00"))</f>
        <v>2019-05</v>
      </c>
    </row>
    <row r="599" spans="1:16" x14ac:dyDescent="0.25">
      <c r="A599" s="28">
        <v>2309019</v>
      </c>
      <c r="B599" s="26"/>
      <c r="C599" s="26">
        <v>24091</v>
      </c>
      <c r="D599" s="29">
        <v>43595.604837962965</v>
      </c>
      <c r="E599" s="26" t="s">
        <v>541</v>
      </c>
      <c r="F599" s="26" t="s">
        <v>92</v>
      </c>
      <c r="G599" s="26" t="s">
        <v>171</v>
      </c>
      <c r="H599" s="26" t="s">
        <v>875</v>
      </c>
      <c r="I599" s="26" t="s">
        <v>878</v>
      </c>
      <c r="J599" s="26" t="s">
        <v>879</v>
      </c>
      <c r="K599" s="26">
        <v>33.052740878999998</v>
      </c>
      <c r="L599" s="26">
        <v>44.359177500500003</v>
      </c>
      <c r="M599" s="26">
        <v>3</v>
      </c>
      <c r="N599" s="26" t="s">
        <v>88</v>
      </c>
      <c r="O599" s="26">
        <v>1</v>
      </c>
      <c r="P599" s="26" t="str">
        <f>_xlfn.CONCAT( YEAR(TblOrigin[[#This Row],[ODK_DateOfSubmission]]), "-",TEXT( MONTH(TblOrigin[[#This Row],[ODK_DateOfSubmission]]),"00"))</f>
        <v>2019-05</v>
      </c>
    </row>
    <row r="600" spans="1:16" x14ac:dyDescent="0.25">
      <c r="A600" s="28">
        <v>2309019</v>
      </c>
      <c r="B600" s="26"/>
      <c r="C600" s="26">
        <v>24091</v>
      </c>
      <c r="D600" s="29">
        <v>43595.604837962965</v>
      </c>
      <c r="E600" s="26" t="s">
        <v>541</v>
      </c>
      <c r="F600" s="26" t="s">
        <v>92</v>
      </c>
      <c r="G600" s="26" t="s">
        <v>171</v>
      </c>
      <c r="H600" s="26" t="s">
        <v>875</v>
      </c>
      <c r="I600" s="26" t="s">
        <v>878</v>
      </c>
      <c r="J600" s="26" t="s">
        <v>879</v>
      </c>
      <c r="K600" s="26">
        <v>33.052740878999998</v>
      </c>
      <c r="L600" s="26">
        <v>44.359177500500003</v>
      </c>
      <c r="M600" s="26">
        <v>3</v>
      </c>
      <c r="N600" s="26" t="s">
        <v>66</v>
      </c>
      <c r="O600" s="26">
        <v>1</v>
      </c>
      <c r="P600" s="26" t="str">
        <f>_xlfn.CONCAT( YEAR(TblOrigin[[#This Row],[ODK_DateOfSubmission]]), "-",TEXT( MONTH(TblOrigin[[#This Row],[ODK_DateOfSubmission]]),"00"))</f>
        <v>2019-05</v>
      </c>
    </row>
    <row r="601" spans="1:16" x14ac:dyDescent="0.25">
      <c r="A601" s="28">
        <v>2309019</v>
      </c>
      <c r="B601" s="26"/>
      <c r="C601" s="26">
        <v>24091</v>
      </c>
      <c r="D601" s="29">
        <v>43595.604837962965</v>
      </c>
      <c r="E601" s="26" t="s">
        <v>541</v>
      </c>
      <c r="F601" s="26" t="s">
        <v>92</v>
      </c>
      <c r="G601" s="26" t="s">
        <v>171</v>
      </c>
      <c r="H601" s="26" t="s">
        <v>875</v>
      </c>
      <c r="I601" s="26" t="s">
        <v>878</v>
      </c>
      <c r="J601" s="26" t="s">
        <v>879</v>
      </c>
      <c r="K601" s="26">
        <v>33.052740878999998</v>
      </c>
      <c r="L601" s="26">
        <v>44.359177500500003</v>
      </c>
      <c r="M601" s="26">
        <v>3</v>
      </c>
      <c r="N601" s="26" t="s">
        <v>78</v>
      </c>
      <c r="O601" s="26">
        <v>1</v>
      </c>
      <c r="P601" s="26" t="str">
        <f>_xlfn.CONCAT( YEAR(TblOrigin[[#This Row],[ODK_DateOfSubmission]]), "-",TEXT( MONTH(TblOrigin[[#This Row],[ODK_DateOfSubmission]]),"00"))</f>
        <v>2019-05</v>
      </c>
    </row>
    <row r="602" spans="1:16" x14ac:dyDescent="0.25">
      <c r="A602" s="28">
        <v>2310017</v>
      </c>
      <c r="B602" s="26"/>
      <c r="C602" s="26">
        <v>25425</v>
      </c>
      <c r="D602" s="29">
        <v>43595.604837962965</v>
      </c>
      <c r="E602" s="26" t="s">
        <v>541</v>
      </c>
      <c r="F602" s="26" t="s">
        <v>92</v>
      </c>
      <c r="G602" s="26" t="s">
        <v>169</v>
      </c>
      <c r="H602" s="26" t="s">
        <v>880</v>
      </c>
      <c r="I602" s="26" t="s">
        <v>881</v>
      </c>
      <c r="J602" s="26" t="s">
        <v>882</v>
      </c>
      <c r="K602" s="26">
        <v>33.586585085800003</v>
      </c>
      <c r="L602" s="26">
        <v>44.237565699000001</v>
      </c>
      <c r="M602" s="26">
        <v>3</v>
      </c>
      <c r="N602" s="26" t="s">
        <v>66</v>
      </c>
      <c r="O602" s="26">
        <v>2</v>
      </c>
      <c r="P602" s="26" t="str">
        <f>_xlfn.CONCAT( YEAR(TblOrigin[[#This Row],[ODK_DateOfSubmission]]), "-",TEXT( MONTH(TblOrigin[[#This Row],[ODK_DateOfSubmission]]),"00"))</f>
        <v>2019-05</v>
      </c>
    </row>
    <row r="603" spans="1:16" x14ac:dyDescent="0.25">
      <c r="A603" s="28">
        <v>2310017</v>
      </c>
      <c r="B603" s="26"/>
      <c r="C603" s="26">
        <v>25425</v>
      </c>
      <c r="D603" s="29">
        <v>43595.604837962965</v>
      </c>
      <c r="E603" s="26" t="s">
        <v>541</v>
      </c>
      <c r="F603" s="26" t="s">
        <v>92</v>
      </c>
      <c r="G603" s="26" t="s">
        <v>169</v>
      </c>
      <c r="H603" s="26" t="s">
        <v>880</v>
      </c>
      <c r="I603" s="26" t="s">
        <v>881</v>
      </c>
      <c r="J603" s="26" t="s">
        <v>882</v>
      </c>
      <c r="K603" s="26">
        <v>33.586585085800003</v>
      </c>
      <c r="L603" s="26">
        <v>44.237565699000001</v>
      </c>
      <c r="M603" s="26">
        <v>3</v>
      </c>
      <c r="N603" s="26" t="s">
        <v>90</v>
      </c>
      <c r="O603" s="26">
        <v>1</v>
      </c>
      <c r="P603" s="26" t="str">
        <f>_xlfn.CONCAT( YEAR(TblOrigin[[#This Row],[ODK_DateOfSubmission]]), "-",TEXT( MONTH(TblOrigin[[#This Row],[ODK_DateOfSubmission]]),"00"))</f>
        <v>2019-05</v>
      </c>
    </row>
    <row r="604" spans="1:16" x14ac:dyDescent="0.25">
      <c r="A604" s="28">
        <v>2502001</v>
      </c>
      <c r="B604" s="26"/>
      <c r="C604" s="26">
        <v>24198</v>
      </c>
      <c r="D604" s="29">
        <v>43595.604837962965</v>
      </c>
      <c r="E604" s="26" t="s">
        <v>541</v>
      </c>
      <c r="F604" s="26" t="s">
        <v>99</v>
      </c>
      <c r="G604" s="26" t="s">
        <v>177</v>
      </c>
      <c r="H604" s="26" t="s">
        <v>883</v>
      </c>
      <c r="I604" s="26" t="s">
        <v>884</v>
      </c>
      <c r="J604" s="26" t="s">
        <v>885</v>
      </c>
      <c r="K604" s="26">
        <v>32.555113314899998</v>
      </c>
      <c r="L604" s="26">
        <v>44.223213121500002</v>
      </c>
      <c r="M604" s="26">
        <v>7</v>
      </c>
      <c r="N604" s="26" t="s">
        <v>78</v>
      </c>
      <c r="O604" s="26">
        <v>6</v>
      </c>
      <c r="P604" s="26" t="str">
        <f>_xlfn.CONCAT( YEAR(TblOrigin[[#This Row],[ODK_DateOfSubmission]]), "-",TEXT( MONTH(TblOrigin[[#This Row],[ODK_DateOfSubmission]]),"00"))</f>
        <v>2019-05</v>
      </c>
    </row>
    <row r="605" spans="1:16" x14ac:dyDescent="0.25">
      <c r="A605" s="28">
        <v>2502001</v>
      </c>
      <c r="B605" s="26"/>
      <c r="C605" s="26">
        <v>24198</v>
      </c>
      <c r="D605" s="29">
        <v>43595.604837962965</v>
      </c>
      <c r="E605" s="26" t="s">
        <v>541</v>
      </c>
      <c r="F605" s="26" t="s">
        <v>99</v>
      </c>
      <c r="G605" s="26" t="s">
        <v>177</v>
      </c>
      <c r="H605" s="26" t="s">
        <v>883</v>
      </c>
      <c r="I605" s="26" t="s">
        <v>884</v>
      </c>
      <c r="J605" s="26" t="s">
        <v>885</v>
      </c>
      <c r="K605" s="26">
        <v>32.555113314899998</v>
      </c>
      <c r="L605" s="26">
        <v>44.223213121500002</v>
      </c>
      <c r="M605" s="26">
        <v>7</v>
      </c>
      <c r="N605" s="26" t="s">
        <v>134</v>
      </c>
      <c r="O605" s="26">
        <v>1</v>
      </c>
      <c r="P605" s="26" t="str">
        <f>_xlfn.CONCAT( YEAR(TblOrigin[[#This Row],[ODK_DateOfSubmission]]), "-",TEXT( MONTH(TblOrigin[[#This Row],[ODK_DateOfSubmission]]),"00"))</f>
        <v>2019-05</v>
      </c>
    </row>
    <row r="606" spans="1:16" x14ac:dyDescent="0.25">
      <c r="A606" s="28">
        <v>2503001</v>
      </c>
      <c r="B606" s="26"/>
      <c r="C606" s="26">
        <v>25265</v>
      </c>
      <c r="D606" s="29">
        <v>43595.604837962965</v>
      </c>
      <c r="E606" s="26" t="s">
        <v>541</v>
      </c>
      <c r="F606" s="26" t="s">
        <v>99</v>
      </c>
      <c r="G606" s="26" t="s">
        <v>99</v>
      </c>
      <c r="H606" s="26" t="s">
        <v>886</v>
      </c>
      <c r="I606" s="26" t="s">
        <v>887</v>
      </c>
      <c r="J606" s="26" t="s">
        <v>888</v>
      </c>
      <c r="K606" s="26">
        <v>32.606789800000001</v>
      </c>
      <c r="L606" s="26">
        <v>44.051600503099998</v>
      </c>
      <c r="M606" s="26">
        <v>2</v>
      </c>
      <c r="N606" s="26" t="s">
        <v>101</v>
      </c>
      <c r="O606" s="26">
        <v>1</v>
      </c>
      <c r="P606" s="26" t="str">
        <f>_xlfn.CONCAT( YEAR(TblOrigin[[#This Row],[ODK_DateOfSubmission]]), "-",TEXT( MONTH(TblOrigin[[#This Row],[ODK_DateOfSubmission]]),"00"))</f>
        <v>2019-05</v>
      </c>
    </row>
    <row r="607" spans="1:16" x14ac:dyDescent="0.25">
      <c r="A607" s="28">
        <v>2503001</v>
      </c>
      <c r="B607" s="26"/>
      <c r="C607" s="26">
        <v>25265</v>
      </c>
      <c r="D607" s="29">
        <v>43595.604837962965</v>
      </c>
      <c r="E607" s="26" t="s">
        <v>541</v>
      </c>
      <c r="F607" s="26" t="s">
        <v>99</v>
      </c>
      <c r="G607" s="26" t="s">
        <v>99</v>
      </c>
      <c r="H607" s="26" t="s">
        <v>886</v>
      </c>
      <c r="I607" s="26" t="s">
        <v>887</v>
      </c>
      <c r="J607" s="26" t="s">
        <v>888</v>
      </c>
      <c r="K607" s="26">
        <v>32.606789800000001</v>
      </c>
      <c r="L607" s="26">
        <v>44.051600503099998</v>
      </c>
      <c r="M607" s="26">
        <v>2</v>
      </c>
      <c r="N607" s="26" t="s">
        <v>79</v>
      </c>
      <c r="O607" s="26">
        <v>1</v>
      </c>
      <c r="P607" s="26" t="str">
        <f>_xlfn.CONCAT( YEAR(TblOrigin[[#This Row],[ODK_DateOfSubmission]]), "-",TEXT( MONTH(TblOrigin[[#This Row],[ODK_DateOfSubmission]]),"00"))</f>
        <v>2019-05</v>
      </c>
    </row>
    <row r="608" spans="1:16" x14ac:dyDescent="0.25">
      <c r="A608" s="28">
        <v>2503062</v>
      </c>
      <c r="B608" s="26"/>
      <c r="C608" s="26">
        <v>25487</v>
      </c>
      <c r="D608" s="29">
        <v>43595.604837962965</v>
      </c>
      <c r="E608" s="26" t="s">
        <v>541</v>
      </c>
      <c r="F608" s="26" t="s">
        <v>99</v>
      </c>
      <c r="G608" s="26" t="s">
        <v>99</v>
      </c>
      <c r="H608" s="26" t="s">
        <v>889</v>
      </c>
      <c r="I608" s="26" t="s">
        <v>890</v>
      </c>
      <c r="J608" s="26" t="s">
        <v>891</v>
      </c>
      <c r="K608" s="26">
        <v>32.648237855300003</v>
      </c>
      <c r="L608" s="26">
        <v>44.1076618293</v>
      </c>
      <c r="M608" s="26">
        <v>5</v>
      </c>
      <c r="N608" s="26" t="s">
        <v>66</v>
      </c>
      <c r="O608" s="26">
        <v>2</v>
      </c>
      <c r="P608" s="26" t="str">
        <f>_xlfn.CONCAT( YEAR(TblOrigin[[#This Row],[ODK_DateOfSubmission]]), "-",TEXT( MONTH(TblOrigin[[#This Row],[ODK_DateOfSubmission]]),"00"))</f>
        <v>2019-05</v>
      </c>
    </row>
    <row r="609" spans="1:16" x14ac:dyDescent="0.25">
      <c r="A609" s="28">
        <v>2503062</v>
      </c>
      <c r="B609" s="26"/>
      <c r="C609" s="26">
        <v>25487</v>
      </c>
      <c r="D609" s="29">
        <v>43595.604837962965</v>
      </c>
      <c r="E609" s="26" t="s">
        <v>541</v>
      </c>
      <c r="F609" s="26" t="s">
        <v>99</v>
      </c>
      <c r="G609" s="26" t="s">
        <v>99</v>
      </c>
      <c r="H609" s="26" t="s">
        <v>889</v>
      </c>
      <c r="I609" s="26" t="s">
        <v>890</v>
      </c>
      <c r="J609" s="26" t="s">
        <v>891</v>
      </c>
      <c r="K609" s="26">
        <v>32.648237855300003</v>
      </c>
      <c r="L609" s="26">
        <v>44.1076618293</v>
      </c>
      <c r="M609" s="26">
        <v>5</v>
      </c>
      <c r="N609" s="26" t="s">
        <v>91</v>
      </c>
      <c r="O609" s="26">
        <v>1</v>
      </c>
      <c r="P609" s="26" t="str">
        <f>_xlfn.CONCAT( YEAR(TblOrigin[[#This Row],[ODK_DateOfSubmission]]), "-",TEXT( MONTH(TblOrigin[[#This Row],[ODK_DateOfSubmission]]),"00"))</f>
        <v>2019-05</v>
      </c>
    </row>
    <row r="610" spans="1:16" x14ac:dyDescent="0.25">
      <c r="A610" s="28">
        <v>2503062</v>
      </c>
      <c r="B610" s="26"/>
      <c r="C610" s="26">
        <v>25487</v>
      </c>
      <c r="D610" s="29">
        <v>43595.604837962965</v>
      </c>
      <c r="E610" s="26" t="s">
        <v>541</v>
      </c>
      <c r="F610" s="26" t="s">
        <v>99</v>
      </c>
      <c r="G610" s="26" t="s">
        <v>99</v>
      </c>
      <c r="H610" s="26" t="s">
        <v>889</v>
      </c>
      <c r="I610" s="26" t="s">
        <v>890</v>
      </c>
      <c r="J610" s="26" t="s">
        <v>891</v>
      </c>
      <c r="K610" s="26">
        <v>32.648237855300003</v>
      </c>
      <c r="L610" s="26">
        <v>44.1076618293</v>
      </c>
      <c r="M610" s="26">
        <v>5</v>
      </c>
      <c r="N610" s="26" t="s">
        <v>78</v>
      </c>
      <c r="O610" s="26">
        <v>2</v>
      </c>
      <c r="P610" s="26" t="str">
        <f>_xlfn.CONCAT( YEAR(TblOrigin[[#This Row],[ODK_DateOfSubmission]]), "-",TEXT( MONTH(TblOrigin[[#This Row],[ODK_DateOfSubmission]]),"00"))</f>
        <v>2019-05</v>
      </c>
    </row>
    <row r="611" spans="1:16" x14ac:dyDescent="0.25">
      <c r="A611" s="28">
        <v>2503076</v>
      </c>
      <c r="B611" s="26"/>
      <c r="C611" s="26">
        <v>22786</v>
      </c>
      <c r="D611" s="29">
        <v>43595.604837962965</v>
      </c>
      <c r="E611" s="26" t="s">
        <v>541</v>
      </c>
      <c r="F611" s="26" t="s">
        <v>99</v>
      </c>
      <c r="G611" s="26" t="s">
        <v>99</v>
      </c>
      <c r="H611" s="26" t="s">
        <v>886</v>
      </c>
      <c r="I611" s="26" t="s">
        <v>892</v>
      </c>
      <c r="J611" s="26" t="s">
        <v>893</v>
      </c>
      <c r="K611" s="26">
        <v>32.620162499999999</v>
      </c>
      <c r="L611" s="26">
        <v>44.0183933514</v>
      </c>
      <c r="M611" s="26">
        <v>4</v>
      </c>
      <c r="N611" s="26" t="s">
        <v>66</v>
      </c>
      <c r="O611" s="26">
        <v>2</v>
      </c>
      <c r="P611" s="26" t="str">
        <f>_xlfn.CONCAT( YEAR(TblOrigin[[#This Row],[ODK_DateOfSubmission]]), "-",TEXT( MONTH(TblOrigin[[#This Row],[ODK_DateOfSubmission]]),"00"))</f>
        <v>2019-05</v>
      </c>
    </row>
    <row r="612" spans="1:16" x14ac:dyDescent="0.25">
      <c r="A612" s="28">
        <v>2503076</v>
      </c>
      <c r="B612" s="26"/>
      <c r="C612" s="26">
        <v>22786</v>
      </c>
      <c r="D612" s="29">
        <v>43595.604837962965</v>
      </c>
      <c r="E612" s="26" t="s">
        <v>541</v>
      </c>
      <c r="F612" s="26" t="s">
        <v>99</v>
      </c>
      <c r="G612" s="26" t="s">
        <v>99</v>
      </c>
      <c r="H612" s="26" t="s">
        <v>886</v>
      </c>
      <c r="I612" s="26" t="s">
        <v>892</v>
      </c>
      <c r="J612" s="26" t="s">
        <v>893</v>
      </c>
      <c r="K612" s="26">
        <v>32.620162499999999</v>
      </c>
      <c r="L612" s="26">
        <v>44.0183933514</v>
      </c>
      <c r="M612" s="26">
        <v>4</v>
      </c>
      <c r="N612" s="26" t="s">
        <v>78</v>
      </c>
      <c r="O612" s="26">
        <v>1</v>
      </c>
      <c r="P612" s="26" t="str">
        <f>_xlfn.CONCAT( YEAR(TblOrigin[[#This Row],[ODK_DateOfSubmission]]), "-",TEXT( MONTH(TblOrigin[[#This Row],[ODK_DateOfSubmission]]),"00"))</f>
        <v>2019-05</v>
      </c>
    </row>
    <row r="613" spans="1:16" x14ac:dyDescent="0.25">
      <c r="A613" s="28">
        <v>2503076</v>
      </c>
      <c r="B613" s="26"/>
      <c r="C613" s="26">
        <v>22786</v>
      </c>
      <c r="D613" s="29">
        <v>43595.604837962965</v>
      </c>
      <c r="E613" s="26" t="s">
        <v>541</v>
      </c>
      <c r="F613" s="26" t="s">
        <v>99</v>
      </c>
      <c r="G613" s="26" t="s">
        <v>99</v>
      </c>
      <c r="H613" s="26" t="s">
        <v>886</v>
      </c>
      <c r="I613" s="26" t="s">
        <v>892</v>
      </c>
      <c r="J613" s="26" t="s">
        <v>893</v>
      </c>
      <c r="K613" s="26">
        <v>32.620162499999999</v>
      </c>
      <c r="L613" s="26">
        <v>44.0183933514</v>
      </c>
      <c r="M613" s="26">
        <v>4</v>
      </c>
      <c r="N613" s="26" t="s">
        <v>108</v>
      </c>
      <c r="O613" s="26">
        <v>1</v>
      </c>
      <c r="P613" s="26" t="str">
        <f>_xlfn.CONCAT( YEAR(TblOrigin[[#This Row],[ODK_DateOfSubmission]]), "-",TEXT( MONTH(TblOrigin[[#This Row],[ODK_DateOfSubmission]]),"00"))</f>
        <v>2019-05</v>
      </c>
    </row>
    <row r="614" spans="1:16" x14ac:dyDescent="0.25">
      <c r="A614" s="28">
        <v>2503137</v>
      </c>
      <c r="B614" s="26"/>
      <c r="C614" s="26">
        <v>26068</v>
      </c>
      <c r="D614" s="29">
        <v>43595.604837962965</v>
      </c>
      <c r="E614" s="26" t="s">
        <v>541</v>
      </c>
      <c r="F614" s="26" t="s">
        <v>99</v>
      </c>
      <c r="G614" s="26" t="s">
        <v>99</v>
      </c>
      <c r="H614" s="26" t="s">
        <v>889</v>
      </c>
      <c r="I614" s="26" t="s">
        <v>894</v>
      </c>
      <c r="J614" s="26" t="s">
        <v>895</v>
      </c>
      <c r="K614" s="26">
        <v>32.656821684299999</v>
      </c>
      <c r="L614" s="26">
        <v>44.064133131299997</v>
      </c>
      <c r="M614" s="26">
        <v>1</v>
      </c>
      <c r="N614" s="26" t="s">
        <v>140</v>
      </c>
      <c r="O614" s="26">
        <v>1</v>
      </c>
      <c r="P614" s="26" t="str">
        <f>_xlfn.CONCAT( YEAR(TblOrigin[[#This Row],[ODK_DateOfSubmission]]), "-",TEXT( MONTH(TblOrigin[[#This Row],[ODK_DateOfSubmission]]),"00"))</f>
        <v>2019-05</v>
      </c>
    </row>
    <row r="615" spans="1:16" x14ac:dyDescent="0.25">
      <c r="A615" s="28">
        <v>2503159</v>
      </c>
      <c r="B615" s="26"/>
      <c r="C615" s="26">
        <v>25063</v>
      </c>
      <c r="D615" s="29">
        <v>43595.604837962965</v>
      </c>
      <c r="E615" s="26" t="s">
        <v>541</v>
      </c>
      <c r="F615" s="26" t="s">
        <v>99</v>
      </c>
      <c r="G615" s="26" t="s">
        <v>99</v>
      </c>
      <c r="H615" s="26" t="s">
        <v>886</v>
      </c>
      <c r="I615" s="26" t="s">
        <v>896</v>
      </c>
      <c r="J615" s="26" t="s">
        <v>897</v>
      </c>
      <c r="K615" s="26">
        <v>32.5963090678</v>
      </c>
      <c r="L615" s="26">
        <v>44.014390768299997</v>
      </c>
      <c r="M615" s="26">
        <v>9</v>
      </c>
      <c r="N615" s="26" t="s">
        <v>66</v>
      </c>
      <c r="O615" s="26">
        <v>4</v>
      </c>
      <c r="P615" s="26" t="str">
        <f>_xlfn.CONCAT( YEAR(TblOrigin[[#This Row],[ODK_DateOfSubmission]]), "-",TEXT( MONTH(TblOrigin[[#This Row],[ODK_DateOfSubmission]]),"00"))</f>
        <v>2019-05</v>
      </c>
    </row>
    <row r="616" spans="1:16" x14ac:dyDescent="0.25">
      <c r="A616" s="28">
        <v>2503159</v>
      </c>
      <c r="B616" s="26"/>
      <c r="C616" s="26">
        <v>25063</v>
      </c>
      <c r="D616" s="29">
        <v>43595.604837962965</v>
      </c>
      <c r="E616" s="26" t="s">
        <v>541</v>
      </c>
      <c r="F616" s="26" t="s">
        <v>99</v>
      </c>
      <c r="G616" s="26" t="s">
        <v>99</v>
      </c>
      <c r="H616" s="26" t="s">
        <v>886</v>
      </c>
      <c r="I616" s="26" t="s">
        <v>896</v>
      </c>
      <c r="J616" s="26" t="s">
        <v>897</v>
      </c>
      <c r="K616" s="26">
        <v>32.5963090678</v>
      </c>
      <c r="L616" s="26">
        <v>44.014390768299997</v>
      </c>
      <c r="M616" s="26">
        <v>9</v>
      </c>
      <c r="N616" s="26" t="s">
        <v>83</v>
      </c>
      <c r="O616" s="26">
        <v>2</v>
      </c>
      <c r="P616" s="26" t="str">
        <f>_xlfn.CONCAT( YEAR(TblOrigin[[#This Row],[ODK_DateOfSubmission]]), "-",TEXT( MONTH(TblOrigin[[#This Row],[ODK_DateOfSubmission]]),"00"))</f>
        <v>2019-05</v>
      </c>
    </row>
    <row r="617" spans="1:16" x14ac:dyDescent="0.25">
      <c r="A617" s="28">
        <v>2503159</v>
      </c>
      <c r="B617" s="26"/>
      <c r="C617" s="26">
        <v>25063</v>
      </c>
      <c r="D617" s="29">
        <v>43595.604837962965</v>
      </c>
      <c r="E617" s="26" t="s">
        <v>541</v>
      </c>
      <c r="F617" s="26" t="s">
        <v>99</v>
      </c>
      <c r="G617" s="26" t="s">
        <v>99</v>
      </c>
      <c r="H617" s="26" t="s">
        <v>886</v>
      </c>
      <c r="I617" s="26" t="s">
        <v>896</v>
      </c>
      <c r="J617" s="26" t="s">
        <v>897</v>
      </c>
      <c r="K617" s="26">
        <v>32.5963090678</v>
      </c>
      <c r="L617" s="26">
        <v>44.014390768299997</v>
      </c>
      <c r="M617" s="26">
        <v>9</v>
      </c>
      <c r="N617" s="26" t="s">
        <v>78</v>
      </c>
      <c r="O617" s="26">
        <v>3</v>
      </c>
      <c r="P617" s="26" t="str">
        <f>_xlfn.CONCAT( YEAR(TblOrigin[[#This Row],[ODK_DateOfSubmission]]), "-",TEXT( MONTH(TblOrigin[[#This Row],[ODK_DateOfSubmission]]),"00"))</f>
        <v>2019-05</v>
      </c>
    </row>
    <row r="618" spans="1:16" x14ac:dyDescent="0.25">
      <c r="A618" s="28">
        <v>2503166</v>
      </c>
      <c r="B618" s="26"/>
      <c r="C618" s="26">
        <v>21587</v>
      </c>
      <c r="D618" s="29">
        <v>43595.604837962965</v>
      </c>
      <c r="E618" s="26" t="s">
        <v>541</v>
      </c>
      <c r="F618" s="26" t="s">
        <v>99</v>
      </c>
      <c r="G618" s="26" t="s">
        <v>99</v>
      </c>
      <c r="H618" s="26" t="s">
        <v>889</v>
      </c>
      <c r="I618" s="26" t="s">
        <v>898</v>
      </c>
      <c r="J618" s="26" t="s">
        <v>899</v>
      </c>
      <c r="K618" s="26">
        <v>32.679608616400003</v>
      </c>
      <c r="L618" s="26">
        <v>44.1639425101</v>
      </c>
      <c r="M618" s="26">
        <v>1</v>
      </c>
      <c r="N618" s="26" t="s">
        <v>66</v>
      </c>
      <c r="O618" s="26">
        <v>1</v>
      </c>
      <c r="P618" s="26" t="str">
        <f>_xlfn.CONCAT( YEAR(TblOrigin[[#This Row],[ODK_DateOfSubmission]]), "-",TEXT( MONTH(TblOrigin[[#This Row],[ODK_DateOfSubmission]]),"00"))</f>
        <v>2019-05</v>
      </c>
    </row>
    <row r="619" spans="1:16" x14ac:dyDescent="0.25">
      <c r="A619" s="28">
        <v>2503168</v>
      </c>
      <c r="B619" s="26"/>
      <c r="C619" s="26">
        <v>21682</v>
      </c>
      <c r="D619" s="29">
        <v>43595.604837962965</v>
      </c>
      <c r="E619" s="26" t="s">
        <v>541</v>
      </c>
      <c r="F619" s="26" t="s">
        <v>99</v>
      </c>
      <c r="G619" s="26" t="s">
        <v>99</v>
      </c>
      <c r="H619" s="26" t="s">
        <v>889</v>
      </c>
      <c r="I619" s="26" t="s">
        <v>900</v>
      </c>
      <c r="J619" s="26" t="s">
        <v>901</v>
      </c>
      <c r="K619" s="26">
        <v>32.684036658799997</v>
      </c>
      <c r="L619" s="26">
        <v>44.166796442699997</v>
      </c>
      <c r="M619" s="26">
        <v>2</v>
      </c>
      <c r="N619" s="26" t="s">
        <v>66</v>
      </c>
      <c r="O619" s="26">
        <v>1</v>
      </c>
      <c r="P619" s="26" t="str">
        <f>_xlfn.CONCAT( YEAR(TblOrigin[[#This Row],[ODK_DateOfSubmission]]), "-",TEXT( MONTH(TblOrigin[[#This Row],[ODK_DateOfSubmission]]),"00"))</f>
        <v>2019-05</v>
      </c>
    </row>
    <row r="620" spans="1:16" x14ac:dyDescent="0.25">
      <c r="A620" s="28">
        <v>2503168</v>
      </c>
      <c r="B620" s="26"/>
      <c r="C620" s="26">
        <v>21682</v>
      </c>
      <c r="D620" s="29">
        <v>43595.604837962965</v>
      </c>
      <c r="E620" s="26" t="s">
        <v>541</v>
      </c>
      <c r="F620" s="26" t="s">
        <v>99</v>
      </c>
      <c r="G620" s="26" t="s">
        <v>99</v>
      </c>
      <c r="H620" s="26" t="s">
        <v>889</v>
      </c>
      <c r="I620" s="26" t="s">
        <v>900</v>
      </c>
      <c r="J620" s="26" t="s">
        <v>901</v>
      </c>
      <c r="K620" s="26">
        <v>32.684036658799997</v>
      </c>
      <c r="L620" s="26">
        <v>44.166796442699997</v>
      </c>
      <c r="M620" s="26">
        <v>2</v>
      </c>
      <c r="N620" s="26" t="s">
        <v>91</v>
      </c>
      <c r="O620" s="26">
        <v>1</v>
      </c>
      <c r="P620" s="26" t="str">
        <f>_xlfn.CONCAT( YEAR(TblOrigin[[#This Row],[ODK_DateOfSubmission]]), "-",TEXT( MONTH(TblOrigin[[#This Row],[ODK_DateOfSubmission]]),"00"))</f>
        <v>2019-05</v>
      </c>
    </row>
    <row r="621" spans="1:16" x14ac:dyDescent="0.25">
      <c r="A621" s="28">
        <v>2503217</v>
      </c>
      <c r="B621" s="26"/>
      <c r="C621" s="26">
        <v>24137</v>
      </c>
      <c r="D621" s="29">
        <v>43595.604837962965</v>
      </c>
      <c r="E621" s="26" t="s">
        <v>541</v>
      </c>
      <c r="F621" s="26" t="s">
        <v>99</v>
      </c>
      <c r="G621" s="26" t="s">
        <v>99</v>
      </c>
      <c r="H621" s="26" t="s">
        <v>886</v>
      </c>
      <c r="I621" s="26" t="s">
        <v>902</v>
      </c>
      <c r="J621" s="26" t="s">
        <v>903</v>
      </c>
      <c r="K621" s="26">
        <v>32.618003100000003</v>
      </c>
      <c r="L621" s="26">
        <v>44.043442322399997</v>
      </c>
      <c r="M621" s="26">
        <v>6</v>
      </c>
      <c r="N621" s="26" t="s">
        <v>91</v>
      </c>
      <c r="O621" s="26">
        <v>2</v>
      </c>
      <c r="P621" s="26" t="str">
        <f>_xlfn.CONCAT( YEAR(TblOrigin[[#This Row],[ODK_DateOfSubmission]]), "-",TEXT( MONTH(TblOrigin[[#This Row],[ODK_DateOfSubmission]]),"00"))</f>
        <v>2019-05</v>
      </c>
    </row>
    <row r="622" spans="1:16" x14ac:dyDescent="0.25">
      <c r="A622" s="28">
        <v>2503217</v>
      </c>
      <c r="B622" s="26"/>
      <c r="C622" s="26">
        <v>24137</v>
      </c>
      <c r="D622" s="29">
        <v>43595.604837962965</v>
      </c>
      <c r="E622" s="26" t="s">
        <v>541</v>
      </c>
      <c r="F622" s="26" t="s">
        <v>99</v>
      </c>
      <c r="G622" s="26" t="s">
        <v>99</v>
      </c>
      <c r="H622" s="26" t="s">
        <v>886</v>
      </c>
      <c r="I622" s="26" t="s">
        <v>902</v>
      </c>
      <c r="J622" s="26" t="s">
        <v>903</v>
      </c>
      <c r="K622" s="26">
        <v>32.618003100000003</v>
      </c>
      <c r="L622" s="26">
        <v>44.043442322399997</v>
      </c>
      <c r="M622" s="26">
        <v>6</v>
      </c>
      <c r="N622" s="26" t="s">
        <v>78</v>
      </c>
      <c r="O622" s="26">
        <v>1</v>
      </c>
      <c r="P622" s="26" t="str">
        <f>_xlfn.CONCAT( YEAR(TblOrigin[[#This Row],[ODK_DateOfSubmission]]), "-",TEXT( MONTH(TblOrigin[[#This Row],[ODK_DateOfSubmission]]),"00"))</f>
        <v>2019-05</v>
      </c>
    </row>
    <row r="623" spans="1:16" x14ac:dyDescent="0.25">
      <c r="A623" s="28">
        <v>2503217</v>
      </c>
      <c r="B623" s="26"/>
      <c r="C623" s="26">
        <v>24137</v>
      </c>
      <c r="D623" s="29">
        <v>43595.604837962965</v>
      </c>
      <c r="E623" s="26" t="s">
        <v>541</v>
      </c>
      <c r="F623" s="26" t="s">
        <v>99</v>
      </c>
      <c r="G623" s="26" t="s">
        <v>99</v>
      </c>
      <c r="H623" s="26" t="s">
        <v>886</v>
      </c>
      <c r="I623" s="26" t="s">
        <v>902</v>
      </c>
      <c r="J623" s="26" t="s">
        <v>903</v>
      </c>
      <c r="K623" s="26">
        <v>32.618003100000003</v>
      </c>
      <c r="L623" s="26">
        <v>44.043442322399997</v>
      </c>
      <c r="M623" s="26">
        <v>6</v>
      </c>
      <c r="N623" s="26" t="s">
        <v>66</v>
      </c>
      <c r="O623" s="26">
        <v>1</v>
      </c>
      <c r="P623" s="26" t="str">
        <f>_xlfn.CONCAT( YEAR(TblOrigin[[#This Row],[ODK_DateOfSubmission]]), "-",TEXT( MONTH(TblOrigin[[#This Row],[ODK_DateOfSubmission]]),"00"))</f>
        <v>2019-05</v>
      </c>
    </row>
    <row r="624" spans="1:16" x14ac:dyDescent="0.25">
      <c r="A624" s="28">
        <v>2503217</v>
      </c>
      <c r="B624" s="26"/>
      <c r="C624" s="26">
        <v>24137</v>
      </c>
      <c r="D624" s="29">
        <v>43595.604837962965</v>
      </c>
      <c r="E624" s="26" t="s">
        <v>541</v>
      </c>
      <c r="F624" s="26" t="s">
        <v>99</v>
      </c>
      <c r="G624" s="26" t="s">
        <v>99</v>
      </c>
      <c r="H624" s="26" t="s">
        <v>886</v>
      </c>
      <c r="I624" s="26" t="s">
        <v>902</v>
      </c>
      <c r="J624" s="26" t="s">
        <v>903</v>
      </c>
      <c r="K624" s="26">
        <v>32.618003100000003</v>
      </c>
      <c r="L624" s="26">
        <v>44.043442322399997</v>
      </c>
      <c r="M624" s="26">
        <v>6</v>
      </c>
      <c r="N624" s="26" t="s">
        <v>108</v>
      </c>
      <c r="O624" s="26">
        <v>2</v>
      </c>
      <c r="P624" s="26" t="str">
        <f>_xlfn.CONCAT( YEAR(TblOrigin[[#This Row],[ODK_DateOfSubmission]]), "-",TEXT( MONTH(TblOrigin[[#This Row],[ODK_DateOfSubmission]]),"00"))</f>
        <v>2019-05</v>
      </c>
    </row>
    <row r="625" spans="1:16" x14ac:dyDescent="0.25">
      <c r="A625" s="28">
        <v>2503218</v>
      </c>
      <c r="B625" s="26"/>
      <c r="C625" s="26">
        <v>24578</v>
      </c>
      <c r="D625" s="29">
        <v>43595.604837962965</v>
      </c>
      <c r="E625" s="26" t="s">
        <v>541</v>
      </c>
      <c r="F625" s="26" t="s">
        <v>99</v>
      </c>
      <c r="G625" s="26" t="s">
        <v>99</v>
      </c>
      <c r="H625" s="26" t="s">
        <v>886</v>
      </c>
      <c r="I625" s="26" t="s">
        <v>904</v>
      </c>
      <c r="J625" s="26" t="s">
        <v>905</v>
      </c>
      <c r="K625" s="26">
        <v>32.604641614400002</v>
      </c>
      <c r="L625" s="26">
        <v>43.999633753300003</v>
      </c>
      <c r="M625" s="26">
        <v>3</v>
      </c>
      <c r="N625" s="26" t="s">
        <v>108</v>
      </c>
      <c r="O625" s="26">
        <v>2</v>
      </c>
      <c r="P625" s="26" t="str">
        <f>_xlfn.CONCAT( YEAR(TblOrigin[[#This Row],[ODK_DateOfSubmission]]), "-",TEXT( MONTH(TblOrigin[[#This Row],[ODK_DateOfSubmission]]),"00"))</f>
        <v>2019-05</v>
      </c>
    </row>
    <row r="626" spans="1:16" x14ac:dyDescent="0.25">
      <c r="A626" s="28">
        <v>2503218</v>
      </c>
      <c r="B626" s="26"/>
      <c r="C626" s="26">
        <v>24578</v>
      </c>
      <c r="D626" s="29">
        <v>43595.604837962965</v>
      </c>
      <c r="E626" s="26" t="s">
        <v>541</v>
      </c>
      <c r="F626" s="26" t="s">
        <v>99</v>
      </c>
      <c r="G626" s="26" t="s">
        <v>99</v>
      </c>
      <c r="H626" s="26" t="s">
        <v>886</v>
      </c>
      <c r="I626" s="26" t="s">
        <v>904</v>
      </c>
      <c r="J626" s="26" t="s">
        <v>905</v>
      </c>
      <c r="K626" s="26">
        <v>32.604641614400002</v>
      </c>
      <c r="L626" s="26">
        <v>43.999633753300003</v>
      </c>
      <c r="M626" s="26">
        <v>3</v>
      </c>
      <c r="N626" s="26" t="s">
        <v>91</v>
      </c>
      <c r="O626" s="26">
        <v>1</v>
      </c>
      <c r="P626" s="26" t="str">
        <f>_xlfn.CONCAT( YEAR(TblOrigin[[#This Row],[ODK_DateOfSubmission]]), "-",TEXT( MONTH(TblOrigin[[#This Row],[ODK_DateOfSubmission]]),"00"))</f>
        <v>2019-05</v>
      </c>
    </row>
    <row r="627" spans="1:16" x14ac:dyDescent="0.25">
      <c r="A627" s="28">
        <v>2503220</v>
      </c>
      <c r="B627" s="26"/>
      <c r="C627" s="26">
        <v>25735</v>
      </c>
      <c r="D627" s="29">
        <v>43595.604837962965</v>
      </c>
      <c r="E627" s="26" t="s">
        <v>541</v>
      </c>
      <c r="F627" s="26" t="s">
        <v>99</v>
      </c>
      <c r="G627" s="26" t="s">
        <v>99</v>
      </c>
      <c r="H627" s="26" t="s">
        <v>886</v>
      </c>
      <c r="I627" s="26" t="s">
        <v>906</v>
      </c>
      <c r="J627" s="26" t="s">
        <v>907</v>
      </c>
      <c r="K627" s="26">
        <v>32.600657200000001</v>
      </c>
      <c r="L627" s="26">
        <v>44.040420128900003</v>
      </c>
      <c r="M627" s="26">
        <v>5</v>
      </c>
      <c r="N627" s="26" t="s">
        <v>78</v>
      </c>
      <c r="O627" s="26">
        <v>2</v>
      </c>
      <c r="P627" s="26" t="str">
        <f>_xlfn.CONCAT( YEAR(TblOrigin[[#This Row],[ODK_DateOfSubmission]]), "-",TEXT( MONTH(TblOrigin[[#This Row],[ODK_DateOfSubmission]]),"00"))</f>
        <v>2019-05</v>
      </c>
    </row>
    <row r="628" spans="1:16" x14ac:dyDescent="0.25">
      <c r="A628" s="28">
        <v>2503220</v>
      </c>
      <c r="B628" s="26"/>
      <c r="C628" s="26">
        <v>25735</v>
      </c>
      <c r="D628" s="29">
        <v>43595.604837962965</v>
      </c>
      <c r="E628" s="26" t="s">
        <v>541</v>
      </c>
      <c r="F628" s="26" t="s">
        <v>99</v>
      </c>
      <c r="G628" s="26" t="s">
        <v>99</v>
      </c>
      <c r="H628" s="26" t="s">
        <v>886</v>
      </c>
      <c r="I628" s="26" t="s">
        <v>906</v>
      </c>
      <c r="J628" s="26" t="s">
        <v>907</v>
      </c>
      <c r="K628" s="26">
        <v>32.600657200000001</v>
      </c>
      <c r="L628" s="26">
        <v>44.040420128900003</v>
      </c>
      <c r="M628" s="26">
        <v>5</v>
      </c>
      <c r="N628" s="26" t="s">
        <v>91</v>
      </c>
      <c r="O628" s="26">
        <v>2</v>
      </c>
      <c r="P628" s="26" t="str">
        <f>_xlfn.CONCAT( YEAR(TblOrigin[[#This Row],[ODK_DateOfSubmission]]), "-",TEXT( MONTH(TblOrigin[[#This Row],[ODK_DateOfSubmission]]),"00"))</f>
        <v>2019-05</v>
      </c>
    </row>
    <row r="629" spans="1:16" x14ac:dyDescent="0.25">
      <c r="A629" s="28">
        <v>2503220</v>
      </c>
      <c r="B629" s="26"/>
      <c r="C629" s="26">
        <v>25735</v>
      </c>
      <c r="D629" s="29">
        <v>43595.604837962965</v>
      </c>
      <c r="E629" s="26" t="s">
        <v>541</v>
      </c>
      <c r="F629" s="26" t="s">
        <v>99</v>
      </c>
      <c r="G629" s="26" t="s">
        <v>99</v>
      </c>
      <c r="H629" s="26" t="s">
        <v>886</v>
      </c>
      <c r="I629" s="26" t="s">
        <v>906</v>
      </c>
      <c r="J629" s="26" t="s">
        <v>907</v>
      </c>
      <c r="K629" s="26">
        <v>32.600657200000001</v>
      </c>
      <c r="L629" s="26">
        <v>44.040420128900003</v>
      </c>
      <c r="M629" s="26">
        <v>5</v>
      </c>
      <c r="N629" s="26" t="s">
        <v>108</v>
      </c>
      <c r="O629" s="26">
        <v>1</v>
      </c>
      <c r="P629" s="26" t="str">
        <f>_xlfn.CONCAT( YEAR(TblOrigin[[#This Row],[ODK_DateOfSubmission]]), "-",TEXT( MONTH(TblOrigin[[#This Row],[ODK_DateOfSubmission]]),"00"))</f>
        <v>2019-05</v>
      </c>
    </row>
    <row r="630" spans="1:16" x14ac:dyDescent="0.25">
      <c r="A630" s="28">
        <v>2701008</v>
      </c>
      <c r="B630" s="26"/>
      <c r="C630" s="26">
        <v>17776</v>
      </c>
      <c r="D630" s="29">
        <v>43595.604837962965</v>
      </c>
      <c r="E630" s="26" t="s">
        <v>541</v>
      </c>
      <c r="F630" s="26" t="s">
        <v>72</v>
      </c>
      <c r="G630" s="26" t="s">
        <v>115</v>
      </c>
      <c r="H630" s="26" t="s">
        <v>908</v>
      </c>
      <c r="I630" s="26" t="s">
        <v>909</v>
      </c>
      <c r="J630" s="26" t="s">
        <v>910</v>
      </c>
      <c r="K630" s="26">
        <v>36.727823778000001</v>
      </c>
      <c r="L630" s="26">
        <v>44.016086286300002</v>
      </c>
      <c r="M630" s="26">
        <v>5</v>
      </c>
      <c r="N630" s="26" t="s">
        <v>78</v>
      </c>
      <c r="O630" s="26">
        <v>5</v>
      </c>
      <c r="P630" s="26" t="str">
        <f>_xlfn.CONCAT( YEAR(TblOrigin[[#This Row],[ODK_DateOfSubmission]]), "-",TEXT( MONTH(TblOrigin[[#This Row],[ODK_DateOfSubmission]]),"00"))</f>
        <v>2019-05</v>
      </c>
    </row>
    <row r="631" spans="1:16" x14ac:dyDescent="0.25">
      <c r="A631" s="28">
        <v>2704002</v>
      </c>
      <c r="B631" s="26"/>
      <c r="C631" s="26">
        <v>17752</v>
      </c>
      <c r="D631" s="29">
        <v>43595.604837962965</v>
      </c>
      <c r="E631" s="26" t="s">
        <v>541</v>
      </c>
      <c r="F631" s="26" t="s">
        <v>72</v>
      </c>
      <c r="G631" s="26" t="s">
        <v>107</v>
      </c>
      <c r="H631" s="26" t="s">
        <v>911</v>
      </c>
      <c r="I631" s="26" t="s">
        <v>912</v>
      </c>
      <c r="J631" s="26" t="s">
        <v>913</v>
      </c>
      <c r="K631" s="26">
        <v>36.723429837700003</v>
      </c>
      <c r="L631" s="26">
        <v>43.2520512595</v>
      </c>
      <c r="M631" s="26">
        <v>12</v>
      </c>
      <c r="N631" s="26" t="s">
        <v>78</v>
      </c>
      <c r="O631" s="26">
        <v>12</v>
      </c>
      <c r="P631" s="26" t="str">
        <f>_xlfn.CONCAT( YEAR(TblOrigin[[#This Row],[ODK_DateOfSubmission]]), "-",TEXT( MONTH(TblOrigin[[#This Row],[ODK_DateOfSubmission]]),"00"))</f>
        <v>2019-05</v>
      </c>
    </row>
    <row r="632" spans="1:16" x14ac:dyDescent="0.25">
      <c r="A632" s="28">
        <v>2704007</v>
      </c>
      <c r="B632" s="26"/>
      <c r="C632" s="26">
        <v>25945</v>
      </c>
      <c r="D632" s="29">
        <v>43595.604837962965</v>
      </c>
      <c r="E632" s="26" t="s">
        <v>541</v>
      </c>
      <c r="F632" s="26" t="s">
        <v>72</v>
      </c>
      <c r="G632" s="26" t="s">
        <v>107</v>
      </c>
      <c r="H632" s="26" t="s">
        <v>911</v>
      </c>
      <c r="I632" s="26" t="s">
        <v>914</v>
      </c>
      <c r="J632" s="26" t="s">
        <v>915</v>
      </c>
      <c r="K632" s="26">
        <v>36.714843601799998</v>
      </c>
      <c r="L632" s="26">
        <v>43.294486213200003</v>
      </c>
      <c r="M632" s="26">
        <v>3</v>
      </c>
      <c r="N632" s="26" t="s">
        <v>78</v>
      </c>
      <c r="O632" s="26">
        <v>3</v>
      </c>
      <c r="P632" s="26" t="str">
        <f>_xlfn.CONCAT( YEAR(TblOrigin[[#This Row],[ODK_DateOfSubmission]]), "-",TEXT( MONTH(TblOrigin[[#This Row],[ODK_DateOfSubmission]]),"00"))</f>
        <v>2019-05</v>
      </c>
    </row>
    <row r="633" spans="1:16" x14ac:dyDescent="0.25">
      <c r="A633" s="28">
        <v>2704011</v>
      </c>
      <c r="B633" s="26"/>
      <c r="C633" s="26">
        <v>18058</v>
      </c>
      <c r="D633" s="29">
        <v>43595.604837962965</v>
      </c>
      <c r="E633" s="26" t="s">
        <v>541</v>
      </c>
      <c r="F633" s="26" t="s">
        <v>72</v>
      </c>
      <c r="G633" s="26" t="s">
        <v>107</v>
      </c>
      <c r="H633" s="26" t="s">
        <v>916</v>
      </c>
      <c r="I633" s="26" t="s">
        <v>916</v>
      </c>
      <c r="J633" s="26" t="s">
        <v>917</v>
      </c>
      <c r="K633" s="26">
        <v>36.588096791200002</v>
      </c>
      <c r="L633" s="26">
        <v>43.526276012399997</v>
      </c>
      <c r="M633" s="26">
        <v>8</v>
      </c>
      <c r="N633" s="26" t="s">
        <v>66</v>
      </c>
      <c r="O633" s="26">
        <v>4</v>
      </c>
      <c r="P633" s="26" t="str">
        <f>_xlfn.CONCAT( YEAR(TblOrigin[[#This Row],[ODK_DateOfSubmission]]), "-",TEXT( MONTH(TblOrigin[[#This Row],[ODK_DateOfSubmission]]),"00"))</f>
        <v>2019-05</v>
      </c>
    </row>
    <row r="634" spans="1:16" x14ac:dyDescent="0.25">
      <c r="A634" s="28">
        <v>2704011</v>
      </c>
      <c r="B634" s="26"/>
      <c r="C634" s="26">
        <v>18058</v>
      </c>
      <c r="D634" s="29">
        <v>43595.604837962965</v>
      </c>
      <c r="E634" s="26" t="s">
        <v>541</v>
      </c>
      <c r="F634" s="26" t="s">
        <v>72</v>
      </c>
      <c r="G634" s="26" t="s">
        <v>107</v>
      </c>
      <c r="H634" s="26" t="s">
        <v>916</v>
      </c>
      <c r="I634" s="26" t="s">
        <v>916</v>
      </c>
      <c r="J634" s="26" t="s">
        <v>917</v>
      </c>
      <c r="K634" s="26">
        <v>36.588096791200002</v>
      </c>
      <c r="L634" s="26">
        <v>43.526276012399997</v>
      </c>
      <c r="M634" s="26">
        <v>8</v>
      </c>
      <c r="N634" s="26" t="s">
        <v>87</v>
      </c>
      <c r="O634" s="26">
        <v>4</v>
      </c>
      <c r="P634" s="26" t="str">
        <f>_xlfn.CONCAT( YEAR(TblOrigin[[#This Row],[ODK_DateOfSubmission]]), "-",TEXT( MONTH(TblOrigin[[#This Row],[ODK_DateOfSubmission]]),"00"))</f>
        <v>2019-05</v>
      </c>
    </row>
    <row r="635" spans="1:16" x14ac:dyDescent="0.25">
      <c r="A635" s="28">
        <v>2706265</v>
      </c>
      <c r="B635" s="26"/>
      <c r="C635" s="26">
        <v>33247</v>
      </c>
      <c r="D635" s="29">
        <v>43595.604837962965</v>
      </c>
      <c r="E635" s="26" t="s">
        <v>541</v>
      </c>
      <c r="F635" s="26" t="s">
        <v>72</v>
      </c>
      <c r="G635" s="26" t="s">
        <v>100</v>
      </c>
      <c r="H635" s="26" t="s">
        <v>326</v>
      </c>
      <c r="I635" s="26" t="s">
        <v>390</v>
      </c>
      <c r="J635" s="26" t="s">
        <v>391</v>
      </c>
      <c r="K635" s="26">
        <v>36.326455383599999</v>
      </c>
      <c r="L635" s="26">
        <v>43.147807382499998</v>
      </c>
      <c r="M635" s="26">
        <v>11</v>
      </c>
      <c r="N635" s="26" t="s">
        <v>66</v>
      </c>
      <c r="O635" s="26">
        <v>11</v>
      </c>
      <c r="P635" s="26" t="str">
        <f>_xlfn.CONCAT( YEAR(TblOrigin[[#This Row],[ODK_DateOfSubmission]]), "-",TEXT( MONTH(TblOrigin[[#This Row],[ODK_DateOfSubmission]]),"00"))</f>
        <v>2019-05</v>
      </c>
    </row>
    <row r="636" spans="1:16" x14ac:dyDescent="0.25">
      <c r="A636" s="28">
        <v>2707004</v>
      </c>
      <c r="B636" s="26"/>
      <c r="C636" s="26">
        <v>17845</v>
      </c>
      <c r="D636" s="29">
        <v>43595.604837962965</v>
      </c>
      <c r="E636" s="26" t="s">
        <v>541</v>
      </c>
      <c r="F636" s="26" t="s">
        <v>72</v>
      </c>
      <c r="G636" s="26" t="s">
        <v>97</v>
      </c>
      <c r="H636" s="26" t="s">
        <v>405</v>
      </c>
      <c r="I636" s="26" t="s">
        <v>406</v>
      </c>
      <c r="J636" s="26" t="s">
        <v>407</v>
      </c>
      <c r="K636" s="26">
        <v>36.464740753699999</v>
      </c>
      <c r="L636" s="26">
        <v>41.627578613600001</v>
      </c>
      <c r="M636" s="26">
        <v>123</v>
      </c>
      <c r="N636" s="26" t="s">
        <v>74</v>
      </c>
      <c r="O636" s="26">
        <v>123</v>
      </c>
      <c r="P636" s="26" t="str">
        <f>_xlfn.CONCAT( YEAR(TblOrigin[[#This Row],[ODK_DateOfSubmission]]), "-",TEXT( MONTH(TblOrigin[[#This Row],[ODK_DateOfSubmission]]),"00"))</f>
        <v>2019-05</v>
      </c>
    </row>
    <row r="637" spans="1:16" x14ac:dyDescent="0.25">
      <c r="A637" s="28">
        <v>2707005</v>
      </c>
      <c r="B637" s="26"/>
      <c r="C637" s="26">
        <v>17928</v>
      </c>
      <c r="D637" s="29">
        <v>43595.604837962965</v>
      </c>
      <c r="E637" s="26" t="s">
        <v>541</v>
      </c>
      <c r="F637" s="26" t="s">
        <v>72</v>
      </c>
      <c r="G637" s="26" t="s">
        <v>97</v>
      </c>
      <c r="H637" s="26" t="s">
        <v>405</v>
      </c>
      <c r="I637" s="26" t="s">
        <v>408</v>
      </c>
      <c r="J637" s="26" t="s">
        <v>409</v>
      </c>
      <c r="K637" s="26">
        <v>36.465939840499999</v>
      </c>
      <c r="L637" s="26">
        <v>41.713385327300003</v>
      </c>
      <c r="M637" s="26">
        <v>130</v>
      </c>
      <c r="N637" s="26" t="s">
        <v>74</v>
      </c>
      <c r="O637" s="26">
        <v>130</v>
      </c>
      <c r="P637" s="26" t="str">
        <f>_xlfn.CONCAT( YEAR(TblOrigin[[#This Row],[ODK_DateOfSubmission]]), "-",TEXT( MONTH(TblOrigin[[#This Row],[ODK_DateOfSubmission]]),"00"))</f>
        <v>2019-05</v>
      </c>
    </row>
    <row r="638" spans="1:16" x14ac:dyDescent="0.25">
      <c r="A638" s="28">
        <v>2707006</v>
      </c>
      <c r="B638" s="26"/>
      <c r="C638" s="26">
        <v>27283</v>
      </c>
      <c r="D638" s="29">
        <v>43595.604837962965</v>
      </c>
      <c r="E638" s="26" t="s">
        <v>541</v>
      </c>
      <c r="F638" s="26" t="s">
        <v>72</v>
      </c>
      <c r="G638" s="26" t="s">
        <v>97</v>
      </c>
      <c r="H638" s="26" t="s">
        <v>405</v>
      </c>
      <c r="I638" s="26" t="s">
        <v>410</v>
      </c>
      <c r="J638" s="26" t="s">
        <v>411</v>
      </c>
      <c r="K638" s="26">
        <v>36.470173343900001</v>
      </c>
      <c r="L638" s="26">
        <v>41.738118462099997</v>
      </c>
      <c r="M638" s="26">
        <v>60</v>
      </c>
      <c r="N638" s="26" t="s">
        <v>74</v>
      </c>
      <c r="O638" s="26">
        <v>60</v>
      </c>
      <c r="P638" s="26" t="str">
        <f>_xlfn.CONCAT( YEAR(TblOrigin[[#This Row],[ODK_DateOfSubmission]]), "-",TEXT( MONTH(TblOrigin[[#This Row],[ODK_DateOfSubmission]]),"00"))</f>
        <v>2019-05</v>
      </c>
    </row>
    <row r="639" spans="1:16" x14ac:dyDescent="0.25">
      <c r="A639" s="28">
        <v>2707007</v>
      </c>
      <c r="B639" s="26"/>
      <c r="C639" s="26">
        <v>27284</v>
      </c>
      <c r="D639" s="29">
        <v>43595.604837962965</v>
      </c>
      <c r="E639" s="26" t="s">
        <v>541</v>
      </c>
      <c r="F639" s="26" t="s">
        <v>72</v>
      </c>
      <c r="G639" s="26" t="s">
        <v>97</v>
      </c>
      <c r="H639" s="26" t="s">
        <v>405</v>
      </c>
      <c r="I639" s="26" t="s">
        <v>412</v>
      </c>
      <c r="J639" s="26" t="s">
        <v>413</v>
      </c>
      <c r="K639" s="26">
        <v>36.490920780000003</v>
      </c>
      <c r="L639" s="26">
        <v>41.808304577900003</v>
      </c>
      <c r="M639" s="26">
        <v>50</v>
      </c>
      <c r="N639" s="26" t="s">
        <v>74</v>
      </c>
      <c r="O639" s="26">
        <v>50</v>
      </c>
      <c r="P639" s="26" t="str">
        <f>_xlfn.CONCAT( YEAR(TblOrigin[[#This Row],[ODK_DateOfSubmission]]), "-",TEXT( MONTH(TblOrigin[[#This Row],[ODK_DateOfSubmission]]),"00"))</f>
        <v>2019-05</v>
      </c>
    </row>
    <row r="640" spans="1:16" x14ac:dyDescent="0.25">
      <c r="A640" s="28">
        <v>2707008</v>
      </c>
      <c r="B640" s="26"/>
      <c r="C640" s="26">
        <v>27285</v>
      </c>
      <c r="D640" s="29">
        <v>43595.604837962965</v>
      </c>
      <c r="E640" s="26" t="s">
        <v>541</v>
      </c>
      <c r="F640" s="26" t="s">
        <v>72</v>
      </c>
      <c r="G640" s="26" t="s">
        <v>97</v>
      </c>
      <c r="H640" s="26" t="s">
        <v>405</v>
      </c>
      <c r="I640" s="26" t="s">
        <v>414</v>
      </c>
      <c r="J640" s="26" t="s">
        <v>415</v>
      </c>
      <c r="K640" s="26">
        <v>36.4943673864</v>
      </c>
      <c r="L640" s="26">
        <v>41.868206134399998</v>
      </c>
      <c r="M640" s="26">
        <v>115</v>
      </c>
      <c r="N640" s="26" t="s">
        <v>78</v>
      </c>
      <c r="O640" s="26">
        <v>15</v>
      </c>
      <c r="P640" s="26" t="str">
        <f>_xlfn.CONCAT( YEAR(TblOrigin[[#This Row],[ODK_DateOfSubmission]]), "-",TEXT( MONTH(TblOrigin[[#This Row],[ODK_DateOfSubmission]]),"00"))</f>
        <v>2019-05</v>
      </c>
    </row>
    <row r="641" spans="1:16" x14ac:dyDescent="0.25">
      <c r="A641" s="28">
        <v>2707008</v>
      </c>
      <c r="B641" s="26"/>
      <c r="C641" s="26">
        <v>27285</v>
      </c>
      <c r="D641" s="29">
        <v>43595.604837962965</v>
      </c>
      <c r="E641" s="26" t="s">
        <v>541</v>
      </c>
      <c r="F641" s="26" t="s">
        <v>72</v>
      </c>
      <c r="G641" s="26" t="s">
        <v>97</v>
      </c>
      <c r="H641" s="26" t="s">
        <v>405</v>
      </c>
      <c r="I641" s="26" t="s">
        <v>414</v>
      </c>
      <c r="J641" s="26" t="s">
        <v>415</v>
      </c>
      <c r="K641" s="26">
        <v>36.4943673864</v>
      </c>
      <c r="L641" s="26">
        <v>41.868206134399998</v>
      </c>
      <c r="M641" s="26">
        <v>115</v>
      </c>
      <c r="N641" s="26" t="s">
        <v>74</v>
      </c>
      <c r="O641" s="26">
        <v>100</v>
      </c>
      <c r="P641" s="26" t="str">
        <f>_xlfn.CONCAT( YEAR(TblOrigin[[#This Row],[ODK_DateOfSubmission]]), "-",TEXT( MONTH(TblOrigin[[#This Row],[ODK_DateOfSubmission]]),"00"))</f>
        <v>2019-05</v>
      </c>
    </row>
    <row r="642" spans="1:16" x14ac:dyDescent="0.25">
      <c r="A642" s="28">
        <v>2707009</v>
      </c>
      <c r="B642" s="26"/>
      <c r="C642" s="26">
        <v>18048</v>
      </c>
      <c r="D642" s="29">
        <v>43595.604837962965</v>
      </c>
      <c r="E642" s="26" t="s">
        <v>541</v>
      </c>
      <c r="F642" s="26" t="s">
        <v>72</v>
      </c>
      <c r="G642" s="26" t="s">
        <v>97</v>
      </c>
      <c r="H642" s="26" t="s">
        <v>405</v>
      </c>
      <c r="I642" s="26" t="s">
        <v>919</v>
      </c>
      <c r="J642" s="26" t="s">
        <v>920</v>
      </c>
      <c r="K642" s="26">
        <v>36.505729519299997</v>
      </c>
      <c r="L642" s="26">
        <v>41.957361991200003</v>
      </c>
      <c r="M642" s="26">
        <v>70</v>
      </c>
      <c r="N642" s="26" t="s">
        <v>74</v>
      </c>
      <c r="O642" s="26">
        <v>70</v>
      </c>
      <c r="P642" s="26" t="str">
        <f>_xlfn.CONCAT( YEAR(TblOrigin[[#This Row],[ODK_DateOfSubmission]]), "-",TEXT( MONTH(TblOrigin[[#This Row],[ODK_DateOfSubmission]]),"00"))</f>
        <v>2019-05</v>
      </c>
    </row>
    <row r="643" spans="1:16" x14ac:dyDescent="0.25">
      <c r="A643" s="28">
        <v>2707011</v>
      </c>
      <c r="B643" s="26"/>
      <c r="C643" s="26">
        <v>27288</v>
      </c>
      <c r="D643" s="29">
        <v>43595.604837962965</v>
      </c>
      <c r="E643" s="26" t="s">
        <v>541</v>
      </c>
      <c r="F643" s="26" t="s">
        <v>72</v>
      </c>
      <c r="G643" s="26" t="s">
        <v>97</v>
      </c>
      <c r="H643" s="26" t="s">
        <v>405</v>
      </c>
      <c r="I643" s="26" t="s">
        <v>921</v>
      </c>
      <c r="J643" s="26" t="s">
        <v>922</v>
      </c>
      <c r="K643" s="26">
        <v>36.377164634400003</v>
      </c>
      <c r="L643" s="26">
        <v>41.687696773299997</v>
      </c>
      <c r="M643" s="26">
        <v>25</v>
      </c>
      <c r="N643" s="26" t="s">
        <v>74</v>
      </c>
      <c r="O643" s="26">
        <v>25</v>
      </c>
      <c r="P643" s="26" t="str">
        <f>_xlfn.CONCAT( YEAR(TblOrigin[[#This Row],[ODK_DateOfSubmission]]), "-",TEXT( MONTH(TblOrigin[[#This Row],[ODK_DateOfSubmission]]),"00"))</f>
        <v>2019-05</v>
      </c>
    </row>
    <row r="644" spans="1:16" x14ac:dyDescent="0.25">
      <c r="A644" s="28">
        <v>2707012</v>
      </c>
      <c r="B644" s="26"/>
      <c r="C644" s="26">
        <v>27358</v>
      </c>
      <c r="D644" s="29">
        <v>43595.604837962965</v>
      </c>
      <c r="E644" s="26" t="s">
        <v>541</v>
      </c>
      <c r="F644" s="26" t="s">
        <v>72</v>
      </c>
      <c r="G644" s="26" t="s">
        <v>97</v>
      </c>
      <c r="H644" s="26" t="s">
        <v>405</v>
      </c>
      <c r="I644" s="26" t="s">
        <v>923</v>
      </c>
      <c r="J644" s="26" t="s">
        <v>924</v>
      </c>
      <c r="K644" s="26">
        <v>36.371528912400002</v>
      </c>
      <c r="L644" s="26">
        <v>41.725110782400002</v>
      </c>
      <c r="M644" s="26">
        <v>15</v>
      </c>
      <c r="N644" s="26" t="s">
        <v>74</v>
      </c>
      <c r="O644" s="26">
        <v>15</v>
      </c>
      <c r="P644" s="26" t="str">
        <f>_xlfn.CONCAT( YEAR(TblOrigin[[#This Row],[ODK_DateOfSubmission]]), "-",TEXT( MONTH(TblOrigin[[#This Row],[ODK_DateOfSubmission]]),"00"))</f>
        <v>2019-05</v>
      </c>
    </row>
    <row r="645" spans="1:16" x14ac:dyDescent="0.25">
      <c r="A645" s="28">
        <v>2707013</v>
      </c>
      <c r="B645" s="26"/>
      <c r="C645" s="26">
        <v>27359</v>
      </c>
      <c r="D645" s="29">
        <v>43595.604837962965</v>
      </c>
      <c r="E645" s="26" t="s">
        <v>541</v>
      </c>
      <c r="F645" s="26" t="s">
        <v>72</v>
      </c>
      <c r="G645" s="26" t="s">
        <v>97</v>
      </c>
      <c r="H645" s="26" t="s">
        <v>405</v>
      </c>
      <c r="I645" s="26" t="s">
        <v>925</v>
      </c>
      <c r="J645" s="26" t="s">
        <v>926</v>
      </c>
      <c r="K645" s="26">
        <v>36.371488765499997</v>
      </c>
      <c r="L645" s="26">
        <v>41.712652812599998</v>
      </c>
      <c r="M645" s="26">
        <v>15</v>
      </c>
      <c r="N645" s="26" t="s">
        <v>74</v>
      </c>
      <c r="O645" s="26">
        <v>15</v>
      </c>
      <c r="P645" s="26" t="str">
        <f>_xlfn.CONCAT( YEAR(TblOrigin[[#This Row],[ODK_DateOfSubmission]]), "-",TEXT( MONTH(TblOrigin[[#This Row],[ODK_DateOfSubmission]]),"00"))</f>
        <v>2019-05</v>
      </c>
    </row>
    <row r="646" spans="1:16" x14ac:dyDescent="0.25">
      <c r="A646" s="28">
        <v>2707014</v>
      </c>
      <c r="B646" s="26"/>
      <c r="C646" s="26">
        <v>17694</v>
      </c>
      <c r="D646" s="29">
        <v>43595.604837962965</v>
      </c>
      <c r="E646" s="26" t="s">
        <v>541</v>
      </c>
      <c r="F646" s="26" t="s">
        <v>72</v>
      </c>
      <c r="G646" s="26" t="s">
        <v>97</v>
      </c>
      <c r="H646" s="26" t="s">
        <v>405</v>
      </c>
      <c r="I646" s="26" t="s">
        <v>416</v>
      </c>
      <c r="J646" s="26" t="s">
        <v>417</v>
      </c>
      <c r="K646" s="26">
        <v>36.453664677200003</v>
      </c>
      <c r="L646" s="26">
        <v>41.758255044099997</v>
      </c>
      <c r="M646" s="26">
        <v>8</v>
      </c>
      <c r="N646" s="26" t="s">
        <v>74</v>
      </c>
      <c r="O646" s="26">
        <v>8</v>
      </c>
      <c r="P646" s="26" t="str">
        <f>_xlfn.CONCAT( YEAR(TblOrigin[[#This Row],[ODK_DateOfSubmission]]), "-",TEXT( MONTH(TblOrigin[[#This Row],[ODK_DateOfSubmission]]),"00"))</f>
        <v>2019-05</v>
      </c>
    </row>
    <row r="647" spans="1:16" x14ac:dyDescent="0.25">
      <c r="A647" s="28">
        <v>2707019</v>
      </c>
      <c r="B647" s="26"/>
      <c r="C647" s="26">
        <v>27364</v>
      </c>
      <c r="D647" s="29">
        <v>43595.604837962965</v>
      </c>
      <c r="E647" s="26" t="s">
        <v>541</v>
      </c>
      <c r="F647" s="26" t="s">
        <v>72</v>
      </c>
      <c r="G647" s="26" t="s">
        <v>97</v>
      </c>
      <c r="H647" s="26" t="s">
        <v>405</v>
      </c>
      <c r="I647" s="26" t="s">
        <v>927</v>
      </c>
      <c r="J647" s="26" t="s">
        <v>928</v>
      </c>
      <c r="K647" s="26">
        <v>36.372352709399998</v>
      </c>
      <c r="L647" s="26">
        <v>41.7071758473</v>
      </c>
      <c r="M647" s="26">
        <v>25</v>
      </c>
      <c r="N647" s="26" t="s">
        <v>74</v>
      </c>
      <c r="O647" s="26">
        <v>25</v>
      </c>
      <c r="P647" s="26" t="str">
        <f>_xlfn.CONCAT( YEAR(TblOrigin[[#This Row],[ODK_DateOfSubmission]]), "-",TEXT( MONTH(TblOrigin[[#This Row],[ODK_DateOfSubmission]]),"00"))</f>
        <v>2019-05</v>
      </c>
    </row>
    <row r="648" spans="1:16" x14ac:dyDescent="0.25">
      <c r="A648" s="28">
        <v>2707021</v>
      </c>
      <c r="B648" s="26"/>
      <c r="C648" s="26">
        <v>27366</v>
      </c>
      <c r="D648" s="29">
        <v>43595.604837962965</v>
      </c>
      <c r="E648" s="26" t="s">
        <v>541</v>
      </c>
      <c r="F648" s="26" t="s">
        <v>72</v>
      </c>
      <c r="G648" s="26" t="s">
        <v>97</v>
      </c>
      <c r="H648" s="26" t="s">
        <v>405</v>
      </c>
      <c r="I648" s="26" t="s">
        <v>420</v>
      </c>
      <c r="J648" s="26" t="s">
        <v>421</v>
      </c>
      <c r="K648" s="26">
        <v>36.428698603699999</v>
      </c>
      <c r="L648" s="26">
        <v>41.698919140199997</v>
      </c>
      <c r="M648" s="26">
        <v>17</v>
      </c>
      <c r="N648" s="26" t="s">
        <v>74</v>
      </c>
      <c r="O648" s="26">
        <v>17</v>
      </c>
      <c r="P648" s="26" t="str">
        <f>_xlfn.CONCAT( YEAR(TblOrigin[[#This Row],[ODK_DateOfSubmission]]), "-",TEXT( MONTH(TblOrigin[[#This Row],[ODK_DateOfSubmission]]),"00"))</f>
        <v>2019-05</v>
      </c>
    </row>
    <row r="649" spans="1:16" x14ac:dyDescent="0.25">
      <c r="A649" s="28">
        <v>2707022</v>
      </c>
      <c r="B649" s="26"/>
      <c r="C649" s="26">
        <v>27396</v>
      </c>
      <c r="D649" s="29">
        <v>43595.604837962965</v>
      </c>
      <c r="E649" s="26" t="s">
        <v>541</v>
      </c>
      <c r="F649" s="26" t="s">
        <v>72</v>
      </c>
      <c r="G649" s="26" t="s">
        <v>97</v>
      </c>
      <c r="H649" s="26" t="s">
        <v>405</v>
      </c>
      <c r="I649" s="26" t="s">
        <v>422</v>
      </c>
      <c r="J649" s="26" t="s">
        <v>423</v>
      </c>
      <c r="K649" s="26">
        <v>36.448735759800002</v>
      </c>
      <c r="L649" s="26">
        <v>41.756054001300001</v>
      </c>
      <c r="M649" s="26">
        <v>12</v>
      </c>
      <c r="N649" s="26" t="s">
        <v>74</v>
      </c>
      <c r="O649" s="26">
        <v>12</v>
      </c>
      <c r="P649" s="26" t="str">
        <f>_xlfn.CONCAT( YEAR(TblOrigin[[#This Row],[ODK_DateOfSubmission]]), "-",TEXT( MONTH(TblOrigin[[#This Row],[ODK_DateOfSubmission]]),"00"))</f>
        <v>2019-05</v>
      </c>
    </row>
    <row r="650" spans="1:16" x14ac:dyDescent="0.25">
      <c r="A650" s="28">
        <v>2707025</v>
      </c>
      <c r="B650" s="26"/>
      <c r="C650" s="26">
        <v>27399</v>
      </c>
      <c r="D650" s="29">
        <v>43595.604837962965</v>
      </c>
      <c r="E650" s="26" t="s">
        <v>541</v>
      </c>
      <c r="F650" s="26" t="s">
        <v>72</v>
      </c>
      <c r="G650" s="26" t="s">
        <v>97</v>
      </c>
      <c r="H650" s="26" t="s">
        <v>405</v>
      </c>
      <c r="I650" s="26" t="s">
        <v>426</v>
      </c>
      <c r="J650" s="26" t="s">
        <v>427</v>
      </c>
      <c r="K650" s="26">
        <v>36.429840782900001</v>
      </c>
      <c r="L650" s="26">
        <v>41.868082333099998</v>
      </c>
      <c r="M650" s="26">
        <v>80</v>
      </c>
      <c r="N650" s="26" t="s">
        <v>74</v>
      </c>
      <c r="O650" s="26">
        <v>70</v>
      </c>
      <c r="P650" s="26" t="str">
        <f>_xlfn.CONCAT( YEAR(TblOrigin[[#This Row],[ODK_DateOfSubmission]]), "-",TEXT( MONTH(TblOrigin[[#This Row],[ODK_DateOfSubmission]]),"00"))</f>
        <v>2019-05</v>
      </c>
    </row>
    <row r="651" spans="1:16" x14ac:dyDescent="0.25">
      <c r="A651" s="28">
        <v>2707025</v>
      </c>
      <c r="B651" s="26"/>
      <c r="C651" s="26">
        <v>27399</v>
      </c>
      <c r="D651" s="29">
        <v>43595.604837962965</v>
      </c>
      <c r="E651" s="26" t="s">
        <v>541</v>
      </c>
      <c r="F651" s="26" t="s">
        <v>72</v>
      </c>
      <c r="G651" s="26" t="s">
        <v>97</v>
      </c>
      <c r="H651" s="26" t="s">
        <v>405</v>
      </c>
      <c r="I651" s="26" t="s">
        <v>426</v>
      </c>
      <c r="J651" s="26" t="s">
        <v>427</v>
      </c>
      <c r="K651" s="26">
        <v>36.429840782900001</v>
      </c>
      <c r="L651" s="26">
        <v>41.868082333099998</v>
      </c>
      <c r="M651" s="26">
        <v>80</v>
      </c>
      <c r="N651" s="26" t="s">
        <v>78</v>
      </c>
      <c r="O651" s="26">
        <v>10</v>
      </c>
      <c r="P651" s="26" t="str">
        <f>_xlfn.CONCAT( YEAR(TblOrigin[[#This Row],[ODK_DateOfSubmission]]), "-",TEXT( MONTH(TblOrigin[[#This Row],[ODK_DateOfSubmission]]),"00"))</f>
        <v>2019-05</v>
      </c>
    </row>
    <row r="652" spans="1:16" x14ac:dyDescent="0.25">
      <c r="A652" s="28">
        <v>2707026</v>
      </c>
      <c r="B652" s="26"/>
      <c r="C652" s="26">
        <v>27400</v>
      </c>
      <c r="D652" s="29">
        <v>43595.604837962965</v>
      </c>
      <c r="E652" s="26" t="s">
        <v>541</v>
      </c>
      <c r="F652" s="26" t="s">
        <v>72</v>
      </c>
      <c r="G652" s="26" t="s">
        <v>97</v>
      </c>
      <c r="H652" s="26" t="s">
        <v>405</v>
      </c>
      <c r="I652" s="26" t="s">
        <v>929</v>
      </c>
      <c r="J652" s="26" t="s">
        <v>930</v>
      </c>
      <c r="K652" s="26">
        <v>36.375917933399997</v>
      </c>
      <c r="L652" s="26">
        <v>41.715414026200001</v>
      </c>
      <c r="M652" s="26">
        <v>30</v>
      </c>
      <c r="N652" s="26" t="s">
        <v>74</v>
      </c>
      <c r="O652" s="26">
        <v>30</v>
      </c>
      <c r="P652" s="26" t="str">
        <f>_xlfn.CONCAT( YEAR(TblOrigin[[#This Row],[ODK_DateOfSubmission]]), "-",TEXT( MONTH(TblOrigin[[#This Row],[ODK_DateOfSubmission]]),"00"))</f>
        <v>2019-05</v>
      </c>
    </row>
    <row r="653" spans="1:16" x14ac:dyDescent="0.25">
      <c r="A653" s="28">
        <v>2707029</v>
      </c>
      <c r="B653" s="26"/>
      <c r="C653" s="26">
        <v>27403</v>
      </c>
      <c r="D653" s="29">
        <v>43595.604837962965</v>
      </c>
      <c r="E653" s="26" t="s">
        <v>541</v>
      </c>
      <c r="F653" s="26" t="s">
        <v>72</v>
      </c>
      <c r="G653" s="26" t="s">
        <v>97</v>
      </c>
      <c r="H653" s="26" t="s">
        <v>405</v>
      </c>
      <c r="I653" s="26" t="s">
        <v>931</v>
      </c>
      <c r="J653" s="26" t="s">
        <v>932</v>
      </c>
      <c r="K653" s="26">
        <v>36.452794037099999</v>
      </c>
      <c r="L653" s="26">
        <v>41.707408143899997</v>
      </c>
      <c r="M653" s="26">
        <v>25</v>
      </c>
      <c r="N653" s="26" t="s">
        <v>74</v>
      </c>
      <c r="O653" s="26">
        <v>25</v>
      </c>
      <c r="P653" s="26" t="str">
        <f>_xlfn.CONCAT( YEAR(TblOrigin[[#This Row],[ODK_DateOfSubmission]]), "-",TEXT( MONTH(TblOrigin[[#This Row],[ODK_DateOfSubmission]]),"00"))</f>
        <v>2019-05</v>
      </c>
    </row>
    <row r="654" spans="1:16" x14ac:dyDescent="0.25">
      <c r="A654" s="28">
        <v>2707038</v>
      </c>
      <c r="B654" s="26"/>
      <c r="C654" s="26">
        <v>27287</v>
      </c>
      <c r="D654" s="29">
        <v>43595.604837962965</v>
      </c>
      <c r="E654" s="26" t="s">
        <v>541</v>
      </c>
      <c r="F654" s="26" t="s">
        <v>72</v>
      </c>
      <c r="G654" s="26" t="s">
        <v>97</v>
      </c>
      <c r="H654" s="26" t="s">
        <v>405</v>
      </c>
      <c r="I654" s="26" t="s">
        <v>933</v>
      </c>
      <c r="J654" s="26" t="s">
        <v>934</v>
      </c>
      <c r="K654" s="26">
        <v>36.472467276499998</v>
      </c>
      <c r="L654" s="26">
        <v>42.0158882745</v>
      </c>
      <c r="M654" s="26">
        <v>100</v>
      </c>
      <c r="N654" s="26" t="s">
        <v>74</v>
      </c>
      <c r="O654" s="26">
        <v>100</v>
      </c>
      <c r="P654" s="26" t="str">
        <f>_xlfn.CONCAT( YEAR(TblOrigin[[#This Row],[ODK_DateOfSubmission]]), "-",TEXT( MONTH(TblOrigin[[#This Row],[ODK_DateOfSubmission]]),"00"))</f>
        <v>2019-05</v>
      </c>
    </row>
    <row r="655" spans="1:16" x14ac:dyDescent="0.25">
      <c r="A655" s="28">
        <v>2708006</v>
      </c>
      <c r="B655" s="26"/>
      <c r="C655" s="26">
        <v>18305</v>
      </c>
      <c r="D655" s="29">
        <v>43595.604837962965</v>
      </c>
      <c r="E655" s="26" t="s">
        <v>541</v>
      </c>
      <c r="F655" s="26" t="s">
        <v>72</v>
      </c>
      <c r="G655" s="26" t="s">
        <v>93</v>
      </c>
      <c r="H655" s="26" t="s">
        <v>433</v>
      </c>
      <c r="I655" s="26" t="s">
        <v>435</v>
      </c>
      <c r="J655" s="26" t="s">
        <v>382</v>
      </c>
      <c r="K655" s="26">
        <v>36.383201999999997</v>
      </c>
      <c r="L655" s="26">
        <v>42.454825900000003</v>
      </c>
      <c r="M655" s="26">
        <v>72</v>
      </c>
      <c r="N655" s="26" t="s">
        <v>66</v>
      </c>
      <c r="O655" s="26">
        <v>72</v>
      </c>
      <c r="P655" s="26" t="str">
        <f>_xlfn.CONCAT( YEAR(TblOrigin[[#This Row],[ODK_DateOfSubmission]]), "-",TEXT( MONTH(TblOrigin[[#This Row],[ODK_DateOfSubmission]]),"00"))</f>
        <v>2019-05</v>
      </c>
    </row>
    <row r="656" spans="1:16" x14ac:dyDescent="0.25">
      <c r="A656" s="28">
        <v>2708007</v>
      </c>
      <c r="B656" s="26"/>
      <c r="C656" s="26">
        <v>18309</v>
      </c>
      <c r="D656" s="29">
        <v>43595.604837962965</v>
      </c>
      <c r="E656" s="26" t="s">
        <v>541</v>
      </c>
      <c r="F656" s="26" t="s">
        <v>72</v>
      </c>
      <c r="G656" s="26" t="s">
        <v>93</v>
      </c>
      <c r="H656" s="26" t="s">
        <v>433</v>
      </c>
      <c r="I656" s="26" t="s">
        <v>436</v>
      </c>
      <c r="J656" s="26" t="s">
        <v>437</v>
      </c>
      <c r="K656" s="26">
        <v>36.377371400000001</v>
      </c>
      <c r="L656" s="26">
        <v>42.457237300000003</v>
      </c>
      <c r="M656" s="26">
        <v>85</v>
      </c>
      <c r="N656" s="26" t="s">
        <v>66</v>
      </c>
      <c r="O656" s="26">
        <v>85</v>
      </c>
      <c r="P656" s="26" t="str">
        <f>_xlfn.CONCAT( YEAR(TblOrigin[[#This Row],[ODK_DateOfSubmission]]), "-",TEXT( MONTH(TblOrigin[[#This Row],[ODK_DateOfSubmission]]),"00"))</f>
        <v>2019-05</v>
      </c>
    </row>
    <row r="657" spans="1:16" x14ac:dyDescent="0.25">
      <c r="A657" s="28">
        <v>2708014</v>
      </c>
      <c r="B657" s="26"/>
      <c r="C657" s="26">
        <v>25819</v>
      </c>
      <c r="D657" s="29">
        <v>43595.604837962965</v>
      </c>
      <c r="E657" s="26" t="s">
        <v>541</v>
      </c>
      <c r="F657" s="26" t="s">
        <v>72</v>
      </c>
      <c r="G657" s="26" t="s">
        <v>93</v>
      </c>
      <c r="H657" s="26" t="s">
        <v>433</v>
      </c>
      <c r="I657" s="26" t="s">
        <v>441</v>
      </c>
      <c r="J657" s="26" t="s">
        <v>442</v>
      </c>
      <c r="K657" s="26">
        <v>36.375954200000002</v>
      </c>
      <c r="L657" s="26">
        <v>42.4674251</v>
      </c>
      <c r="M657" s="26">
        <v>120</v>
      </c>
      <c r="N657" s="26" t="s">
        <v>66</v>
      </c>
      <c r="O657" s="26">
        <v>120</v>
      </c>
      <c r="P657" s="26" t="str">
        <f>_xlfn.CONCAT( YEAR(TblOrigin[[#This Row],[ODK_DateOfSubmission]]), "-",TEXT( MONTH(TblOrigin[[#This Row],[ODK_DateOfSubmission]]),"00"))</f>
        <v>2019-05</v>
      </c>
    </row>
    <row r="658" spans="1:16" x14ac:dyDescent="0.25">
      <c r="A658" s="28">
        <v>2708128</v>
      </c>
      <c r="B658" s="26"/>
      <c r="C658" s="26">
        <v>17440</v>
      </c>
      <c r="D658" s="29">
        <v>43595.604837962965</v>
      </c>
      <c r="E658" s="26" t="s">
        <v>541</v>
      </c>
      <c r="F658" s="26" t="s">
        <v>72</v>
      </c>
      <c r="G658" s="26" t="s">
        <v>93</v>
      </c>
      <c r="H658" s="26" t="s">
        <v>433</v>
      </c>
      <c r="I658" s="26" t="s">
        <v>456</v>
      </c>
      <c r="J658" s="26" t="s">
        <v>457</v>
      </c>
      <c r="K658" s="26">
        <v>36.382869999999997</v>
      </c>
      <c r="L658" s="26">
        <v>42.4505993</v>
      </c>
      <c r="M658" s="26">
        <v>90</v>
      </c>
      <c r="N658" s="26" t="s">
        <v>66</v>
      </c>
      <c r="O658" s="26">
        <v>90</v>
      </c>
      <c r="P658" s="26" t="str">
        <f>_xlfn.CONCAT( YEAR(TblOrigin[[#This Row],[ODK_DateOfSubmission]]), "-",TEXT( MONTH(TblOrigin[[#This Row],[ODK_DateOfSubmission]]),"00"))</f>
        <v>2019-05</v>
      </c>
    </row>
    <row r="659" spans="1:16" x14ac:dyDescent="0.25">
      <c r="A659" s="28">
        <v>2708129</v>
      </c>
      <c r="B659" s="26"/>
      <c r="C659" s="26">
        <v>18006</v>
      </c>
      <c r="D659" s="29">
        <v>43595.604837962965</v>
      </c>
      <c r="E659" s="26" t="s">
        <v>541</v>
      </c>
      <c r="F659" s="26" t="s">
        <v>72</v>
      </c>
      <c r="G659" s="26" t="s">
        <v>93</v>
      </c>
      <c r="H659" s="26" t="s">
        <v>433</v>
      </c>
      <c r="I659" s="26" t="s">
        <v>222</v>
      </c>
      <c r="J659" s="26" t="s">
        <v>223</v>
      </c>
      <c r="K659" s="26">
        <v>36.371630000000003</v>
      </c>
      <c r="L659" s="26">
        <v>42.459803600000001</v>
      </c>
      <c r="M659" s="26">
        <v>200</v>
      </c>
      <c r="N659" s="26" t="s">
        <v>66</v>
      </c>
      <c r="O659" s="26">
        <v>150</v>
      </c>
      <c r="P659" s="26" t="str">
        <f>_xlfn.CONCAT( YEAR(TblOrigin[[#This Row],[ODK_DateOfSubmission]]), "-",TEXT( MONTH(TblOrigin[[#This Row],[ODK_DateOfSubmission]]),"00"))</f>
        <v>2019-05</v>
      </c>
    </row>
    <row r="660" spans="1:16" x14ac:dyDescent="0.25">
      <c r="A660" s="28">
        <v>2708129</v>
      </c>
      <c r="B660" s="26"/>
      <c r="C660" s="26">
        <v>18006</v>
      </c>
      <c r="D660" s="29">
        <v>43595.604837962965</v>
      </c>
      <c r="E660" s="26" t="s">
        <v>541</v>
      </c>
      <c r="F660" s="26" t="s">
        <v>72</v>
      </c>
      <c r="G660" s="26" t="s">
        <v>93</v>
      </c>
      <c r="H660" s="26" t="s">
        <v>433</v>
      </c>
      <c r="I660" s="26" t="s">
        <v>222</v>
      </c>
      <c r="J660" s="26" t="s">
        <v>223</v>
      </c>
      <c r="K660" s="26">
        <v>36.371630000000003</v>
      </c>
      <c r="L660" s="26">
        <v>42.459803600000001</v>
      </c>
      <c r="M660" s="26">
        <v>200</v>
      </c>
      <c r="N660" s="26" t="s">
        <v>74</v>
      </c>
      <c r="O660" s="26">
        <v>50</v>
      </c>
      <c r="P660" s="26" t="str">
        <f>_xlfn.CONCAT( YEAR(TblOrigin[[#This Row],[ODK_DateOfSubmission]]), "-",TEXT( MONTH(TblOrigin[[#This Row],[ODK_DateOfSubmission]]),"00"))</f>
        <v>2019-05</v>
      </c>
    </row>
    <row r="661" spans="1:16" x14ac:dyDescent="0.25">
      <c r="A661" s="28">
        <v>2708139</v>
      </c>
      <c r="B661" s="26"/>
      <c r="C661" s="26">
        <v>33277</v>
      </c>
      <c r="D661" s="29">
        <v>43595.604837962965</v>
      </c>
      <c r="E661" s="26" t="s">
        <v>541</v>
      </c>
      <c r="F661" s="26" t="s">
        <v>72</v>
      </c>
      <c r="G661" s="26" t="s">
        <v>93</v>
      </c>
      <c r="H661" s="26" t="s">
        <v>433</v>
      </c>
      <c r="I661" s="26" t="s">
        <v>464</v>
      </c>
      <c r="J661" s="26" t="s">
        <v>465</v>
      </c>
      <c r="K661" s="26">
        <v>36.379800000000003</v>
      </c>
      <c r="L661" s="26">
        <v>42.463825200000002</v>
      </c>
      <c r="M661" s="26">
        <v>132</v>
      </c>
      <c r="N661" s="26" t="s">
        <v>66</v>
      </c>
      <c r="O661" s="26">
        <v>132</v>
      </c>
      <c r="P661" s="26" t="str">
        <f>_xlfn.CONCAT( YEAR(TblOrigin[[#This Row],[ODK_DateOfSubmission]]), "-",TEXT( MONTH(TblOrigin[[#This Row],[ODK_DateOfSubmission]]),"00"))</f>
        <v>2019-05</v>
      </c>
    </row>
    <row r="662" spans="1:16" x14ac:dyDescent="0.25">
      <c r="A662" s="28">
        <v>2708140</v>
      </c>
      <c r="B662" s="26"/>
      <c r="C662" s="26">
        <v>33278</v>
      </c>
      <c r="D662" s="29">
        <v>43595.604837962965</v>
      </c>
      <c r="E662" s="26" t="s">
        <v>541</v>
      </c>
      <c r="F662" s="26" t="s">
        <v>72</v>
      </c>
      <c r="G662" s="26" t="s">
        <v>93</v>
      </c>
      <c r="H662" s="26" t="s">
        <v>433</v>
      </c>
      <c r="I662" s="26" t="s">
        <v>466</v>
      </c>
      <c r="J662" s="26" t="s">
        <v>467</v>
      </c>
      <c r="K662" s="26">
        <v>36.388269999999999</v>
      </c>
      <c r="L662" s="26">
        <v>42.446785200000001</v>
      </c>
      <c r="M662" s="26">
        <v>84</v>
      </c>
      <c r="N662" s="26" t="s">
        <v>66</v>
      </c>
      <c r="O662" s="26">
        <v>84</v>
      </c>
      <c r="P662" s="26" t="str">
        <f>_xlfn.CONCAT( YEAR(TblOrigin[[#This Row],[ODK_DateOfSubmission]]), "-",TEXT( MONTH(TblOrigin[[#This Row],[ODK_DateOfSubmission]]),"00"))</f>
        <v>2019-05</v>
      </c>
    </row>
    <row r="663" spans="1:16" x14ac:dyDescent="0.25">
      <c r="A663" s="28">
        <v>2708141</v>
      </c>
      <c r="B663" s="26"/>
      <c r="C663" s="26">
        <v>33279</v>
      </c>
      <c r="D663" s="29">
        <v>43595.604837962965</v>
      </c>
      <c r="E663" s="26" t="s">
        <v>541</v>
      </c>
      <c r="F663" s="26" t="s">
        <v>72</v>
      </c>
      <c r="G663" s="26" t="s">
        <v>93</v>
      </c>
      <c r="H663" s="26" t="s">
        <v>433</v>
      </c>
      <c r="I663" s="26" t="s">
        <v>468</v>
      </c>
      <c r="J663" s="26" t="s">
        <v>469</v>
      </c>
      <c r="K663" s="26">
        <v>36.378129999999999</v>
      </c>
      <c r="L663" s="26">
        <v>42.442621899999999</v>
      </c>
      <c r="M663" s="26">
        <v>60</v>
      </c>
      <c r="N663" s="26" t="s">
        <v>66</v>
      </c>
      <c r="O663" s="26">
        <v>60</v>
      </c>
      <c r="P663" s="26" t="str">
        <f>_xlfn.CONCAT( YEAR(TblOrigin[[#This Row],[ODK_DateOfSubmission]]), "-",TEXT( MONTH(TblOrigin[[#This Row],[ODK_DateOfSubmission]]),"00"))</f>
        <v>2019-05</v>
      </c>
    </row>
    <row r="664" spans="1:16" x14ac:dyDescent="0.25">
      <c r="A664" s="28">
        <v>2708142</v>
      </c>
      <c r="B664" s="26"/>
      <c r="C664" s="26">
        <v>33280</v>
      </c>
      <c r="D664" s="29">
        <v>43595.604837962965</v>
      </c>
      <c r="E664" s="26" t="s">
        <v>541</v>
      </c>
      <c r="F664" s="26" t="s">
        <v>72</v>
      </c>
      <c r="G664" s="26" t="s">
        <v>93</v>
      </c>
      <c r="H664" s="26" t="s">
        <v>433</v>
      </c>
      <c r="I664" s="26" t="s">
        <v>470</v>
      </c>
      <c r="J664" s="26" t="s">
        <v>471</v>
      </c>
      <c r="K664" s="26">
        <v>36.381740000000001</v>
      </c>
      <c r="L664" s="26">
        <v>42.4375614</v>
      </c>
      <c r="M664" s="26">
        <v>55</v>
      </c>
      <c r="N664" s="26" t="s">
        <v>66</v>
      </c>
      <c r="O664" s="26">
        <v>55</v>
      </c>
      <c r="P664" s="26" t="str">
        <f>_xlfn.CONCAT( YEAR(TblOrigin[[#This Row],[ODK_DateOfSubmission]]), "-",TEXT( MONTH(TblOrigin[[#This Row],[ODK_DateOfSubmission]]),"00"))</f>
        <v>2019-05</v>
      </c>
    </row>
    <row r="665" spans="1:16" x14ac:dyDescent="0.25">
      <c r="A665" s="28">
        <v>2708154</v>
      </c>
      <c r="B665" s="26"/>
      <c r="C665" s="26">
        <v>33345</v>
      </c>
      <c r="D665" s="29">
        <v>43595.604837962965</v>
      </c>
      <c r="E665" s="26" t="s">
        <v>541</v>
      </c>
      <c r="F665" s="26" t="s">
        <v>72</v>
      </c>
      <c r="G665" s="26" t="s">
        <v>93</v>
      </c>
      <c r="H665" s="26" t="s">
        <v>433</v>
      </c>
      <c r="I665" s="26" t="s">
        <v>476</v>
      </c>
      <c r="J665" s="26" t="s">
        <v>477</v>
      </c>
      <c r="K665" s="26">
        <v>36.396619999999999</v>
      </c>
      <c r="L665" s="26">
        <v>42.514042699999997</v>
      </c>
      <c r="M665" s="26">
        <v>25</v>
      </c>
      <c r="N665" s="26" t="s">
        <v>66</v>
      </c>
      <c r="O665" s="26">
        <v>25</v>
      </c>
      <c r="P665" s="26" t="str">
        <f>_xlfn.CONCAT( YEAR(TblOrigin[[#This Row],[ODK_DateOfSubmission]]), "-",TEXT( MONTH(TblOrigin[[#This Row],[ODK_DateOfSubmission]]),"00"))</f>
        <v>2019-05</v>
      </c>
    </row>
    <row r="666" spans="1:16" x14ac:dyDescent="0.25">
      <c r="A666" s="28">
        <v>2809015</v>
      </c>
      <c r="B666" s="26"/>
      <c r="C666" s="26">
        <v>25750</v>
      </c>
      <c r="D666" s="29">
        <v>43595.604837962965</v>
      </c>
      <c r="E666" s="26" t="s">
        <v>541</v>
      </c>
      <c r="F666" s="26" t="s">
        <v>84</v>
      </c>
      <c r="G666" s="26" t="s">
        <v>180</v>
      </c>
      <c r="H666" s="26" t="s">
        <v>534</v>
      </c>
      <c r="I666" s="26" t="s">
        <v>537</v>
      </c>
      <c r="J666" s="26" t="s">
        <v>538</v>
      </c>
      <c r="K666" s="26">
        <v>34.905082507899998</v>
      </c>
      <c r="L666" s="26">
        <v>44.6092061477</v>
      </c>
      <c r="M666" s="26">
        <v>2</v>
      </c>
      <c r="N666" s="26" t="s">
        <v>83</v>
      </c>
      <c r="O666" s="26">
        <v>1</v>
      </c>
      <c r="P666" s="26" t="str">
        <f>_xlfn.CONCAT( YEAR(TblOrigin[[#This Row],[ODK_DateOfSubmission]]), "-",TEXT( MONTH(TblOrigin[[#This Row],[ODK_DateOfSubmission]]),"00"))</f>
        <v>2019-05</v>
      </c>
    </row>
    <row r="667" spans="1:16" x14ac:dyDescent="0.25">
      <c r="A667" s="28">
        <v>2809015</v>
      </c>
      <c r="B667" s="26"/>
      <c r="C667" s="26">
        <v>25750</v>
      </c>
      <c r="D667" s="29">
        <v>43595.604837962965</v>
      </c>
      <c r="E667" s="26" t="s">
        <v>541</v>
      </c>
      <c r="F667" s="26" t="s">
        <v>84</v>
      </c>
      <c r="G667" s="26" t="s">
        <v>180</v>
      </c>
      <c r="H667" s="26" t="s">
        <v>534</v>
      </c>
      <c r="I667" s="26" t="s">
        <v>537</v>
      </c>
      <c r="J667" s="26" t="s">
        <v>538</v>
      </c>
      <c r="K667" s="26">
        <v>34.905082507899998</v>
      </c>
      <c r="L667" s="26">
        <v>44.6092061477</v>
      </c>
      <c r="M667" s="26">
        <v>2</v>
      </c>
      <c r="N667" s="26" t="s">
        <v>105</v>
      </c>
      <c r="O667" s="26">
        <v>1</v>
      </c>
      <c r="P667" s="26" t="str">
        <f>_xlfn.CONCAT( YEAR(TblOrigin[[#This Row],[ODK_DateOfSubmission]]), "-",TEXT( MONTH(TblOrigin[[#This Row],[ODK_DateOfSubmission]]),"00"))</f>
        <v>2019-05</v>
      </c>
    </row>
    <row r="668" spans="1:16" x14ac:dyDescent="0.25">
      <c r="A668" s="28">
        <v>3101014</v>
      </c>
      <c r="B668" s="26"/>
      <c r="C668" s="26">
        <v>841</v>
      </c>
      <c r="D668" s="29">
        <v>43595.604837962965</v>
      </c>
      <c r="E668" s="26" t="s">
        <v>541</v>
      </c>
      <c r="F668" s="26" t="s">
        <v>85</v>
      </c>
      <c r="G668" s="26" t="s">
        <v>157</v>
      </c>
      <c r="H668" s="26" t="s">
        <v>936</v>
      </c>
      <c r="I668" s="26" t="s">
        <v>937</v>
      </c>
      <c r="J668" s="26" t="s">
        <v>938</v>
      </c>
      <c r="K668" s="26">
        <v>30.484694556800001</v>
      </c>
      <c r="L668" s="26">
        <v>47.857077880799999</v>
      </c>
      <c r="M668" s="26">
        <v>2</v>
      </c>
      <c r="N668" s="26" t="s">
        <v>66</v>
      </c>
      <c r="O668" s="26">
        <v>2</v>
      </c>
      <c r="P668" s="26" t="str">
        <f>_xlfn.CONCAT( YEAR(TblOrigin[[#This Row],[ODK_DateOfSubmission]]), "-",TEXT( MONTH(TblOrigin[[#This Row],[ODK_DateOfSubmission]]),"00"))</f>
        <v>2019-05</v>
      </c>
    </row>
    <row r="669" spans="1:16" x14ac:dyDescent="0.25">
      <c r="A669" s="28">
        <v>3101022</v>
      </c>
      <c r="B669" s="26"/>
      <c r="C669" s="26">
        <v>381</v>
      </c>
      <c r="D669" s="29">
        <v>43595.604837962965</v>
      </c>
      <c r="E669" s="26" t="s">
        <v>541</v>
      </c>
      <c r="F669" s="26" t="s">
        <v>85</v>
      </c>
      <c r="G669" s="26" t="s">
        <v>157</v>
      </c>
      <c r="H669" s="26" t="s">
        <v>936</v>
      </c>
      <c r="I669" s="26" t="s">
        <v>939</v>
      </c>
      <c r="J669" s="26" t="s">
        <v>940</v>
      </c>
      <c r="K669" s="26">
        <v>30.456778641100001</v>
      </c>
      <c r="L669" s="26">
        <v>47.891802576899998</v>
      </c>
      <c r="M669" s="26">
        <v>12</v>
      </c>
      <c r="N669" s="26" t="s">
        <v>78</v>
      </c>
      <c r="O669" s="26">
        <v>1</v>
      </c>
      <c r="P669" s="26" t="str">
        <f>_xlfn.CONCAT( YEAR(TblOrigin[[#This Row],[ODK_DateOfSubmission]]), "-",TEXT( MONTH(TblOrigin[[#This Row],[ODK_DateOfSubmission]]),"00"))</f>
        <v>2019-05</v>
      </c>
    </row>
    <row r="670" spans="1:16" x14ac:dyDescent="0.25">
      <c r="A670" s="28">
        <v>3101022</v>
      </c>
      <c r="B670" s="26"/>
      <c r="C670" s="26">
        <v>381</v>
      </c>
      <c r="D670" s="29">
        <v>43595.604837962965</v>
      </c>
      <c r="E670" s="26" t="s">
        <v>541</v>
      </c>
      <c r="F670" s="26" t="s">
        <v>85</v>
      </c>
      <c r="G670" s="26" t="s">
        <v>157</v>
      </c>
      <c r="H670" s="26" t="s">
        <v>936</v>
      </c>
      <c r="I670" s="26" t="s">
        <v>939</v>
      </c>
      <c r="J670" s="26" t="s">
        <v>940</v>
      </c>
      <c r="K670" s="26">
        <v>30.456778641100001</v>
      </c>
      <c r="L670" s="26">
        <v>47.891802576899998</v>
      </c>
      <c r="M670" s="26">
        <v>12</v>
      </c>
      <c r="N670" s="26" t="s">
        <v>66</v>
      </c>
      <c r="O670" s="26">
        <v>10</v>
      </c>
      <c r="P670" s="26" t="str">
        <f>_xlfn.CONCAT( YEAR(TblOrigin[[#This Row],[ODK_DateOfSubmission]]), "-",TEXT( MONTH(TblOrigin[[#This Row],[ODK_DateOfSubmission]]),"00"))</f>
        <v>2019-05</v>
      </c>
    </row>
    <row r="671" spans="1:16" x14ac:dyDescent="0.25">
      <c r="A671" s="28">
        <v>3101022</v>
      </c>
      <c r="B671" s="26"/>
      <c r="C671" s="26">
        <v>381</v>
      </c>
      <c r="D671" s="29">
        <v>43595.604837962965</v>
      </c>
      <c r="E671" s="26" t="s">
        <v>541</v>
      </c>
      <c r="F671" s="26" t="s">
        <v>85</v>
      </c>
      <c r="G671" s="26" t="s">
        <v>157</v>
      </c>
      <c r="H671" s="26" t="s">
        <v>936</v>
      </c>
      <c r="I671" s="26" t="s">
        <v>939</v>
      </c>
      <c r="J671" s="26" t="s">
        <v>940</v>
      </c>
      <c r="K671" s="26">
        <v>30.456778641100001</v>
      </c>
      <c r="L671" s="26">
        <v>47.891802576899998</v>
      </c>
      <c r="M671" s="26">
        <v>12</v>
      </c>
      <c r="N671" s="26" t="s">
        <v>101</v>
      </c>
      <c r="O671" s="26">
        <v>1</v>
      </c>
      <c r="P671" s="26" t="str">
        <f>_xlfn.CONCAT( YEAR(TblOrigin[[#This Row],[ODK_DateOfSubmission]]), "-",TEXT( MONTH(TblOrigin[[#This Row],[ODK_DateOfSubmission]]),"00"))</f>
        <v>2019-05</v>
      </c>
    </row>
    <row r="672" spans="1:16" x14ac:dyDescent="0.25">
      <c r="A672" s="28">
        <v>3102001</v>
      </c>
      <c r="B672" s="26"/>
      <c r="C672" s="26">
        <v>1168</v>
      </c>
      <c r="D672" s="29">
        <v>43595.604837962965</v>
      </c>
      <c r="E672" s="26" t="s">
        <v>541</v>
      </c>
      <c r="F672" s="26" t="s">
        <v>85</v>
      </c>
      <c r="G672" s="26" t="s">
        <v>156</v>
      </c>
      <c r="H672" s="26" t="s">
        <v>941</v>
      </c>
      <c r="I672" s="26" t="s">
        <v>942</v>
      </c>
      <c r="J672" s="26" t="s">
        <v>943</v>
      </c>
      <c r="K672" s="26">
        <v>30.9429956</v>
      </c>
      <c r="L672" s="26">
        <v>47.259065872900003</v>
      </c>
      <c r="M672" s="26">
        <v>15</v>
      </c>
      <c r="N672" s="26" t="s">
        <v>94</v>
      </c>
      <c r="O672" s="26">
        <v>7</v>
      </c>
      <c r="P672" s="26" t="str">
        <f>_xlfn.CONCAT( YEAR(TblOrigin[[#This Row],[ODK_DateOfSubmission]]), "-",TEXT( MONTH(TblOrigin[[#This Row],[ODK_DateOfSubmission]]),"00"))</f>
        <v>2019-05</v>
      </c>
    </row>
    <row r="673" spans="1:16" x14ac:dyDescent="0.25">
      <c r="A673" s="28">
        <v>3102001</v>
      </c>
      <c r="B673" s="26"/>
      <c r="C673" s="26">
        <v>1168</v>
      </c>
      <c r="D673" s="29">
        <v>43595.604837962965</v>
      </c>
      <c r="E673" s="26" t="s">
        <v>541</v>
      </c>
      <c r="F673" s="26" t="s">
        <v>85</v>
      </c>
      <c r="G673" s="26" t="s">
        <v>156</v>
      </c>
      <c r="H673" s="26" t="s">
        <v>941</v>
      </c>
      <c r="I673" s="26" t="s">
        <v>942</v>
      </c>
      <c r="J673" s="26" t="s">
        <v>943</v>
      </c>
      <c r="K673" s="26">
        <v>30.9429956</v>
      </c>
      <c r="L673" s="26">
        <v>47.259065872900003</v>
      </c>
      <c r="M673" s="26">
        <v>15</v>
      </c>
      <c r="N673" s="26" t="s">
        <v>116</v>
      </c>
      <c r="O673" s="26">
        <v>2</v>
      </c>
      <c r="P673" s="26" t="str">
        <f>_xlfn.CONCAT( YEAR(TblOrigin[[#This Row],[ODK_DateOfSubmission]]), "-",TEXT( MONTH(TblOrigin[[#This Row],[ODK_DateOfSubmission]]),"00"))</f>
        <v>2019-05</v>
      </c>
    </row>
    <row r="674" spans="1:16" x14ac:dyDescent="0.25">
      <c r="A674" s="28">
        <v>3102001</v>
      </c>
      <c r="B674" s="26"/>
      <c r="C674" s="26">
        <v>1168</v>
      </c>
      <c r="D674" s="29">
        <v>43595.604837962965</v>
      </c>
      <c r="E674" s="26" t="s">
        <v>541</v>
      </c>
      <c r="F674" s="26" t="s">
        <v>85</v>
      </c>
      <c r="G674" s="26" t="s">
        <v>156</v>
      </c>
      <c r="H674" s="26" t="s">
        <v>941</v>
      </c>
      <c r="I674" s="26" t="s">
        <v>942</v>
      </c>
      <c r="J674" s="26" t="s">
        <v>943</v>
      </c>
      <c r="K674" s="26">
        <v>30.9429956</v>
      </c>
      <c r="L674" s="26">
        <v>47.259065872900003</v>
      </c>
      <c r="M674" s="26">
        <v>15</v>
      </c>
      <c r="N674" s="26" t="s">
        <v>119</v>
      </c>
      <c r="O674" s="26">
        <v>6</v>
      </c>
      <c r="P674" s="26" t="str">
        <f>_xlfn.CONCAT( YEAR(TblOrigin[[#This Row],[ODK_DateOfSubmission]]), "-",TEXT( MONTH(TblOrigin[[#This Row],[ODK_DateOfSubmission]]),"00"))</f>
        <v>2019-05</v>
      </c>
    </row>
    <row r="675" spans="1:16" x14ac:dyDescent="0.25">
      <c r="A675" s="28">
        <v>3102003</v>
      </c>
      <c r="B675" s="26"/>
      <c r="C675" s="26">
        <v>24921</v>
      </c>
      <c r="D675" s="29">
        <v>43595.604837962965</v>
      </c>
      <c r="E675" s="26" t="s">
        <v>541</v>
      </c>
      <c r="F675" s="26" t="s">
        <v>85</v>
      </c>
      <c r="G675" s="26" t="s">
        <v>156</v>
      </c>
      <c r="H675" s="26" t="s">
        <v>944</v>
      </c>
      <c r="I675" s="26" t="s">
        <v>945</v>
      </c>
      <c r="J675" s="26" t="s">
        <v>946</v>
      </c>
      <c r="K675" s="26">
        <v>30.966868600000002</v>
      </c>
      <c r="L675" s="26">
        <v>47.300004883</v>
      </c>
      <c r="M675" s="26">
        <v>13</v>
      </c>
      <c r="N675" s="26" t="s">
        <v>94</v>
      </c>
      <c r="O675" s="26">
        <v>12</v>
      </c>
      <c r="P675" s="26" t="str">
        <f>_xlfn.CONCAT( YEAR(TblOrigin[[#This Row],[ODK_DateOfSubmission]]), "-",TEXT( MONTH(TblOrigin[[#This Row],[ODK_DateOfSubmission]]),"00"))</f>
        <v>2019-05</v>
      </c>
    </row>
    <row r="676" spans="1:16" x14ac:dyDescent="0.25">
      <c r="A676" s="28">
        <v>3102003</v>
      </c>
      <c r="B676" s="26"/>
      <c r="C676" s="26">
        <v>24921</v>
      </c>
      <c r="D676" s="29">
        <v>43595.604837962965</v>
      </c>
      <c r="E676" s="26" t="s">
        <v>541</v>
      </c>
      <c r="F676" s="26" t="s">
        <v>85</v>
      </c>
      <c r="G676" s="26" t="s">
        <v>156</v>
      </c>
      <c r="H676" s="26" t="s">
        <v>944</v>
      </c>
      <c r="I676" s="26" t="s">
        <v>945</v>
      </c>
      <c r="J676" s="26" t="s">
        <v>946</v>
      </c>
      <c r="K676" s="26">
        <v>30.966868600000002</v>
      </c>
      <c r="L676" s="26">
        <v>47.300004883</v>
      </c>
      <c r="M676" s="26">
        <v>13</v>
      </c>
      <c r="N676" s="26" t="s">
        <v>119</v>
      </c>
      <c r="O676" s="26">
        <v>1</v>
      </c>
      <c r="P676" s="26" t="str">
        <f>_xlfn.CONCAT( YEAR(TblOrigin[[#This Row],[ODK_DateOfSubmission]]), "-",TEXT( MONTH(TblOrigin[[#This Row],[ODK_DateOfSubmission]]),"00"))</f>
        <v>2019-05</v>
      </c>
    </row>
    <row r="677" spans="1:16" x14ac:dyDescent="0.25">
      <c r="A677" s="28">
        <v>3102005</v>
      </c>
      <c r="B677" s="26"/>
      <c r="C677" s="26">
        <v>1120</v>
      </c>
      <c r="D677" s="29">
        <v>43595.604837962965</v>
      </c>
      <c r="E677" s="26" t="s">
        <v>541</v>
      </c>
      <c r="F677" s="26" t="s">
        <v>85</v>
      </c>
      <c r="G677" s="26" t="s">
        <v>156</v>
      </c>
      <c r="H677" s="26" t="s">
        <v>947</v>
      </c>
      <c r="I677" s="26" t="s">
        <v>948</v>
      </c>
      <c r="J677" s="26" t="s">
        <v>949</v>
      </c>
      <c r="K677" s="26">
        <v>30.9278035</v>
      </c>
      <c r="L677" s="26">
        <v>47.296646010899998</v>
      </c>
      <c r="M677" s="26">
        <v>13</v>
      </c>
      <c r="N677" s="26" t="s">
        <v>75</v>
      </c>
      <c r="O677" s="26">
        <v>2</v>
      </c>
      <c r="P677" s="26" t="str">
        <f>_xlfn.CONCAT( YEAR(TblOrigin[[#This Row],[ODK_DateOfSubmission]]), "-",TEXT( MONTH(TblOrigin[[#This Row],[ODK_DateOfSubmission]]),"00"))</f>
        <v>2019-05</v>
      </c>
    </row>
    <row r="678" spans="1:16" x14ac:dyDescent="0.25">
      <c r="A678" s="28">
        <v>3102005</v>
      </c>
      <c r="B678" s="26"/>
      <c r="C678" s="26">
        <v>1120</v>
      </c>
      <c r="D678" s="29">
        <v>43595.604837962965</v>
      </c>
      <c r="E678" s="26" t="s">
        <v>541</v>
      </c>
      <c r="F678" s="26" t="s">
        <v>85</v>
      </c>
      <c r="G678" s="26" t="s">
        <v>156</v>
      </c>
      <c r="H678" s="26" t="s">
        <v>947</v>
      </c>
      <c r="I678" s="26" t="s">
        <v>948</v>
      </c>
      <c r="J678" s="26" t="s">
        <v>949</v>
      </c>
      <c r="K678" s="26">
        <v>30.9278035</v>
      </c>
      <c r="L678" s="26">
        <v>47.296646010899998</v>
      </c>
      <c r="M678" s="26">
        <v>13</v>
      </c>
      <c r="N678" s="26" t="s">
        <v>94</v>
      </c>
      <c r="O678" s="26">
        <v>9</v>
      </c>
      <c r="P678" s="26" t="str">
        <f>_xlfn.CONCAT( YEAR(TblOrigin[[#This Row],[ODK_DateOfSubmission]]), "-",TEXT( MONTH(TblOrigin[[#This Row],[ODK_DateOfSubmission]]),"00"))</f>
        <v>2019-05</v>
      </c>
    </row>
    <row r="679" spans="1:16" x14ac:dyDescent="0.25">
      <c r="A679" s="28">
        <v>3102005</v>
      </c>
      <c r="B679" s="26"/>
      <c r="C679" s="26">
        <v>1120</v>
      </c>
      <c r="D679" s="29">
        <v>43595.604837962965</v>
      </c>
      <c r="E679" s="26" t="s">
        <v>541</v>
      </c>
      <c r="F679" s="26" t="s">
        <v>85</v>
      </c>
      <c r="G679" s="26" t="s">
        <v>156</v>
      </c>
      <c r="H679" s="26" t="s">
        <v>947</v>
      </c>
      <c r="I679" s="26" t="s">
        <v>948</v>
      </c>
      <c r="J679" s="26" t="s">
        <v>949</v>
      </c>
      <c r="K679" s="26">
        <v>30.9278035</v>
      </c>
      <c r="L679" s="26">
        <v>47.296646010899998</v>
      </c>
      <c r="M679" s="26">
        <v>13</v>
      </c>
      <c r="N679" s="26" t="s">
        <v>101</v>
      </c>
      <c r="O679" s="26">
        <v>1</v>
      </c>
      <c r="P679" s="26" t="str">
        <f>_xlfn.CONCAT( YEAR(TblOrigin[[#This Row],[ODK_DateOfSubmission]]), "-",TEXT( MONTH(TblOrigin[[#This Row],[ODK_DateOfSubmission]]),"00"))</f>
        <v>2019-05</v>
      </c>
    </row>
    <row r="680" spans="1:16" x14ac:dyDescent="0.25">
      <c r="A680" s="28">
        <v>3102005</v>
      </c>
      <c r="B680" s="26"/>
      <c r="C680" s="26">
        <v>1120</v>
      </c>
      <c r="D680" s="29">
        <v>43595.604837962965</v>
      </c>
      <c r="E680" s="26" t="s">
        <v>541</v>
      </c>
      <c r="F680" s="26" t="s">
        <v>85</v>
      </c>
      <c r="G680" s="26" t="s">
        <v>156</v>
      </c>
      <c r="H680" s="26" t="s">
        <v>947</v>
      </c>
      <c r="I680" s="26" t="s">
        <v>948</v>
      </c>
      <c r="J680" s="26" t="s">
        <v>949</v>
      </c>
      <c r="K680" s="26">
        <v>30.9278035</v>
      </c>
      <c r="L680" s="26">
        <v>47.296646010899998</v>
      </c>
      <c r="M680" s="26">
        <v>13</v>
      </c>
      <c r="N680" s="26" t="s">
        <v>119</v>
      </c>
      <c r="O680" s="26">
        <v>1</v>
      </c>
      <c r="P680" s="26" t="str">
        <f>_xlfn.CONCAT( YEAR(TblOrigin[[#This Row],[ODK_DateOfSubmission]]), "-",TEXT( MONTH(TblOrigin[[#This Row],[ODK_DateOfSubmission]]),"00"))</f>
        <v>2019-05</v>
      </c>
    </row>
    <row r="681" spans="1:16" x14ac:dyDescent="0.25">
      <c r="A681" s="28">
        <v>3103003</v>
      </c>
      <c r="B681" s="26"/>
      <c r="C681" s="26">
        <v>25012</v>
      </c>
      <c r="D681" s="29">
        <v>43595.604837962965</v>
      </c>
      <c r="E681" s="26" t="s">
        <v>541</v>
      </c>
      <c r="F681" s="26" t="s">
        <v>85</v>
      </c>
      <c r="G681" s="26" t="s">
        <v>154</v>
      </c>
      <c r="H681" s="26" t="s">
        <v>950</v>
      </c>
      <c r="I681" s="26" t="s">
        <v>951</v>
      </c>
      <c r="J681" s="26" t="s">
        <v>952</v>
      </c>
      <c r="K681" s="26">
        <v>30.9743946</v>
      </c>
      <c r="L681" s="26">
        <v>47.450920857200003</v>
      </c>
      <c r="M681" s="26">
        <v>12</v>
      </c>
      <c r="N681" s="26" t="s">
        <v>116</v>
      </c>
      <c r="O681" s="26">
        <v>1</v>
      </c>
      <c r="P681" s="26" t="str">
        <f>_xlfn.CONCAT( YEAR(TblOrigin[[#This Row],[ODK_DateOfSubmission]]), "-",TEXT( MONTH(TblOrigin[[#This Row],[ODK_DateOfSubmission]]),"00"))</f>
        <v>2019-05</v>
      </c>
    </row>
    <row r="682" spans="1:16" x14ac:dyDescent="0.25">
      <c r="A682" s="28">
        <v>3103003</v>
      </c>
      <c r="B682" s="26"/>
      <c r="C682" s="26">
        <v>25012</v>
      </c>
      <c r="D682" s="29">
        <v>43595.604837962965</v>
      </c>
      <c r="E682" s="26" t="s">
        <v>541</v>
      </c>
      <c r="F682" s="26" t="s">
        <v>85</v>
      </c>
      <c r="G682" s="26" t="s">
        <v>154</v>
      </c>
      <c r="H682" s="26" t="s">
        <v>950</v>
      </c>
      <c r="I682" s="26" t="s">
        <v>951</v>
      </c>
      <c r="J682" s="26" t="s">
        <v>952</v>
      </c>
      <c r="K682" s="26">
        <v>30.9743946</v>
      </c>
      <c r="L682" s="26">
        <v>47.450920857200003</v>
      </c>
      <c r="M682" s="26">
        <v>12</v>
      </c>
      <c r="N682" s="26" t="s">
        <v>94</v>
      </c>
      <c r="O682" s="26">
        <v>11</v>
      </c>
      <c r="P682" s="26" t="str">
        <f>_xlfn.CONCAT( YEAR(TblOrigin[[#This Row],[ODK_DateOfSubmission]]), "-",TEXT( MONTH(TblOrigin[[#This Row],[ODK_DateOfSubmission]]),"00"))</f>
        <v>2019-05</v>
      </c>
    </row>
    <row r="683" spans="1:16" x14ac:dyDescent="0.25">
      <c r="A683" s="28">
        <v>3103011</v>
      </c>
      <c r="B683" s="26"/>
      <c r="C683" s="26">
        <v>1241</v>
      </c>
      <c r="D683" s="29">
        <v>43595.604837962965</v>
      </c>
      <c r="E683" s="26" t="s">
        <v>541</v>
      </c>
      <c r="F683" s="26" t="s">
        <v>85</v>
      </c>
      <c r="G683" s="26" t="s">
        <v>154</v>
      </c>
      <c r="H683" s="26" t="s">
        <v>950</v>
      </c>
      <c r="I683" s="26" t="s">
        <v>953</v>
      </c>
      <c r="J683" s="26" t="s">
        <v>954</v>
      </c>
      <c r="K683" s="26">
        <v>31.021489599999999</v>
      </c>
      <c r="L683" s="26">
        <v>47.432720363599998</v>
      </c>
      <c r="M683" s="26">
        <v>19</v>
      </c>
      <c r="N683" s="26" t="s">
        <v>94</v>
      </c>
      <c r="O683" s="26">
        <v>15</v>
      </c>
      <c r="P683" s="26" t="str">
        <f>_xlfn.CONCAT( YEAR(TblOrigin[[#This Row],[ODK_DateOfSubmission]]), "-",TEXT( MONTH(TblOrigin[[#This Row],[ODK_DateOfSubmission]]),"00"))</f>
        <v>2019-05</v>
      </c>
    </row>
    <row r="684" spans="1:16" x14ac:dyDescent="0.25">
      <c r="A684" s="28">
        <v>3103011</v>
      </c>
      <c r="B684" s="26"/>
      <c r="C684" s="26">
        <v>1241</v>
      </c>
      <c r="D684" s="29">
        <v>43595.604837962965</v>
      </c>
      <c r="E684" s="26" t="s">
        <v>541</v>
      </c>
      <c r="F684" s="26" t="s">
        <v>85</v>
      </c>
      <c r="G684" s="26" t="s">
        <v>154</v>
      </c>
      <c r="H684" s="26" t="s">
        <v>950</v>
      </c>
      <c r="I684" s="26" t="s">
        <v>953</v>
      </c>
      <c r="J684" s="26" t="s">
        <v>954</v>
      </c>
      <c r="K684" s="26">
        <v>31.021489599999999</v>
      </c>
      <c r="L684" s="26">
        <v>47.432720363599998</v>
      </c>
      <c r="M684" s="26">
        <v>19</v>
      </c>
      <c r="N684" s="26" t="s">
        <v>116</v>
      </c>
      <c r="O684" s="26">
        <v>3</v>
      </c>
      <c r="P684" s="26" t="str">
        <f>_xlfn.CONCAT( YEAR(TblOrigin[[#This Row],[ODK_DateOfSubmission]]), "-",TEXT( MONTH(TblOrigin[[#This Row],[ODK_DateOfSubmission]]),"00"))</f>
        <v>2019-05</v>
      </c>
    </row>
    <row r="685" spans="1:16" x14ac:dyDescent="0.25">
      <c r="A685" s="28">
        <v>3103011</v>
      </c>
      <c r="B685" s="26"/>
      <c r="C685" s="26">
        <v>1241</v>
      </c>
      <c r="D685" s="29">
        <v>43595.604837962965</v>
      </c>
      <c r="E685" s="26" t="s">
        <v>541</v>
      </c>
      <c r="F685" s="26" t="s">
        <v>85</v>
      </c>
      <c r="G685" s="26" t="s">
        <v>154</v>
      </c>
      <c r="H685" s="26" t="s">
        <v>950</v>
      </c>
      <c r="I685" s="26" t="s">
        <v>953</v>
      </c>
      <c r="J685" s="26" t="s">
        <v>954</v>
      </c>
      <c r="K685" s="26">
        <v>31.021489599999999</v>
      </c>
      <c r="L685" s="26">
        <v>47.432720363599998</v>
      </c>
      <c r="M685" s="26">
        <v>19</v>
      </c>
      <c r="N685" s="26" t="s">
        <v>74</v>
      </c>
      <c r="O685" s="26">
        <v>1</v>
      </c>
      <c r="P685" s="26" t="str">
        <f>_xlfn.CONCAT( YEAR(TblOrigin[[#This Row],[ODK_DateOfSubmission]]), "-",TEXT( MONTH(TblOrigin[[#This Row],[ODK_DateOfSubmission]]),"00"))</f>
        <v>2019-05</v>
      </c>
    </row>
    <row r="686" spans="1:16" x14ac:dyDescent="0.25">
      <c r="A686" s="28">
        <v>3103018</v>
      </c>
      <c r="B686" s="26"/>
      <c r="C686" s="26">
        <v>1240</v>
      </c>
      <c r="D686" s="29">
        <v>43595.604837962965</v>
      </c>
      <c r="E686" s="26" t="s">
        <v>541</v>
      </c>
      <c r="F686" s="26" t="s">
        <v>85</v>
      </c>
      <c r="G686" s="26" t="s">
        <v>154</v>
      </c>
      <c r="H686" s="26" t="s">
        <v>950</v>
      </c>
      <c r="I686" s="26" t="s">
        <v>955</v>
      </c>
      <c r="J686" s="26" t="s">
        <v>956</v>
      </c>
      <c r="K686" s="26">
        <v>31.022836399999999</v>
      </c>
      <c r="L686" s="26">
        <v>47.425786682800002</v>
      </c>
      <c r="M686" s="26">
        <v>2</v>
      </c>
      <c r="N686" s="26" t="s">
        <v>94</v>
      </c>
      <c r="O686" s="26">
        <v>2</v>
      </c>
      <c r="P686" s="26" t="str">
        <f>_xlfn.CONCAT( YEAR(TblOrigin[[#This Row],[ODK_DateOfSubmission]]), "-",TEXT( MONTH(TblOrigin[[#This Row],[ODK_DateOfSubmission]]),"00"))</f>
        <v>2019-05</v>
      </c>
    </row>
    <row r="687" spans="1:16" x14ac:dyDescent="0.25">
      <c r="A687" s="28">
        <v>3103023</v>
      </c>
      <c r="B687" s="26"/>
      <c r="C687" s="26">
        <v>28406</v>
      </c>
      <c r="D687" s="29">
        <v>43595.604837962965</v>
      </c>
      <c r="E687" s="26" t="s">
        <v>541</v>
      </c>
      <c r="F687" s="26" t="s">
        <v>85</v>
      </c>
      <c r="G687" s="26" t="s">
        <v>154</v>
      </c>
      <c r="H687" s="26" t="s">
        <v>957</v>
      </c>
      <c r="I687" s="26" t="s">
        <v>958</v>
      </c>
      <c r="J687" s="26" t="s">
        <v>959</v>
      </c>
      <c r="K687" s="26">
        <v>30.719388299999999</v>
      </c>
      <c r="L687" s="26">
        <v>47.717997843299997</v>
      </c>
      <c r="M687" s="26">
        <v>7</v>
      </c>
      <c r="N687" s="26" t="s">
        <v>94</v>
      </c>
      <c r="O687" s="26">
        <v>6</v>
      </c>
      <c r="P687" s="26" t="str">
        <f>_xlfn.CONCAT( YEAR(TblOrigin[[#This Row],[ODK_DateOfSubmission]]), "-",TEXT( MONTH(TblOrigin[[#This Row],[ODK_DateOfSubmission]]),"00"))</f>
        <v>2019-05</v>
      </c>
    </row>
    <row r="688" spans="1:16" x14ac:dyDescent="0.25">
      <c r="A688" s="28">
        <v>3103023</v>
      </c>
      <c r="B688" s="26"/>
      <c r="C688" s="26">
        <v>28406</v>
      </c>
      <c r="D688" s="29">
        <v>43595.604837962965</v>
      </c>
      <c r="E688" s="26" t="s">
        <v>541</v>
      </c>
      <c r="F688" s="26" t="s">
        <v>85</v>
      </c>
      <c r="G688" s="26" t="s">
        <v>154</v>
      </c>
      <c r="H688" s="26" t="s">
        <v>957</v>
      </c>
      <c r="I688" s="26" t="s">
        <v>958</v>
      </c>
      <c r="J688" s="26" t="s">
        <v>959</v>
      </c>
      <c r="K688" s="26">
        <v>30.719388299999999</v>
      </c>
      <c r="L688" s="26">
        <v>47.717997843299997</v>
      </c>
      <c r="M688" s="26">
        <v>7</v>
      </c>
      <c r="N688" s="26" t="s">
        <v>116</v>
      </c>
      <c r="O688" s="26">
        <v>1</v>
      </c>
      <c r="P688" s="26" t="str">
        <f>_xlfn.CONCAT( YEAR(TblOrigin[[#This Row],[ODK_DateOfSubmission]]), "-",TEXT( MONTH(TblOrigin[[#This Row],[ODK_DateOfSubmission]]),"00"))</f>
        <v>2019-05</v>
      </c>
    </row>
    <row r="689" spans="1:16" x14ac:dyDescent="0.25">
      <c r="A689" s="28">
        <v>3103024</v>
      </c>
      <c r="B689" s="26"/>
      <c r="C689" s="26">
        <v>28407</v>
      </c>
      <c r="D689" s="29">
        <v>43595.604837962965</v>
      </c>
      <c r="E689" s="26" t="s">
        <v>541</v>
      </c>
      <c r="F689" s="26" t="s">
        <v>85</v>
      </c>
      <c r="G689" s="26" t="s">
        <v>154</v>
      </c>
      <c r="H689" s="26" t="s">
        <v>950</v>
      </c>
      <c r="I689" s="26" t="s">
        <v>960</v>
      </c>
      <c r="J689" s="26" t="s">
        <v>961</v>
      </c>
      <c r="K689" s="26">
        <v>30.9527657</v>
      </c>
      <c r="L689" s="26">
        <v>47.456105783600002</v>
      </c>
      <c r="M689" s="26">
        <v>12</v>
      </c>
      <c r="N689" s="26" t="s">
        <v>94</v>
      </c>
      <c r="O689" s="26">
        <v>12</v>
      </c>
      <c r="P689" s="26" t="str">
        <f>_xlfn.CONCAT( YEAR(TblOrigin[[#This Row],[ODK_DateOfSubmission]]), "-",TEXT( MONTH(TblOrigin[[#This Row],[ODK_DateOfSubmission]]),"00"))</f>
        <v>2019-05</v>
      </c>
    </row>
    <row r="690" spans="1:16" x14ac:dyDescent="0.25">
      <c r="A690" s="28">
        <v>3104006</v>
      </c>
      <c r="B690" s="26"/>
      <c r="C690" s="26">
        <v>509</v>
      </c>
      <c r="D690" s="29">
        <v>43595.604837962965</v>
      </c>
      <c r="E690" s="26" t="s">
        <v>541</v>
      </c>
      <c r="F690" s="26" t="s">
        <v>85</v>
      </c>
      <c r="G690" s="26" t="s">
        <v>155</v>
      </c>
      <c r="H690" s="26" t="s">
        <v>962</v>
      </c>
      <c r="I690" s="26" t="s">
        <v>963</v>
      </c>
      <c r="J690" s="26" t="s">
        <v>964</v>
      </c>
      <c r="K690" s="26">
        <v>30.398348289699999</v>
      </c>
      <c r="L690" s="26">
        <v>47.7088830036</v>
      </c>
      <c r="M690" s="26">
        <v>14</v>
      </c>
      <c r="N690" s="26" t="s">
        <v>66</v>
      </c>
      <c r="O690" s="26">
        <v>5</v>
      </c>
      <c r="P690" s="26" t="str">
        <f>_xlfn.CONCAT( YEAR(TblOrigin[[#This Row],[ODK_DateOfSubmission]]), "-",TEXT( MONTH(TblOrigin[[#This Row],[ODK_DateOfSubmission]]),"00"))</f>
        <v>2019-05</v>
      </c>
    </row>
    <row r="691" spans="1:16" x14ac:dyDescent="0.25">
      <c r="A691" s="28">
        <v>3104006</v>
      </c>
      <c r="B691" s="26"/>
      <c r="C691" s="26">
        <v>509</v>
      </c>
      <c r="D691" s="29">
        <v>43595.604837962965</v>
      </c>
      <c r="E691" s="26" t="s">
        <v>541</v>
      </c>
      <c r="F691" s="26" t="s">
        <v>85</v>
      </c>
      <c r="G691" s="26" t="s">
        <v>155</v>
      </c>
      <c r="H691" s="26" t="s">
        <v>962</v>
      </c>
      <c r="I691" s="26" t="s">
        <v>963</v>
      </c>
      <c r="J691" s="26" t="s">
        <v>964</v>
      </c>
      <c r="K691" s="26">
        <v>30.398348289699999</v>
      </c>
      <c r="L691" s="26">
        <v>47.7088830036</v>
      </c>
      <c r="M691" s="26">
        <v>14</v>
      </c>
      <c r="N691" s="26" t="s">
        <v>78</v>
      </c>
      <c r="O691" s="26">
        <v>3</v>
      </c>
      <c r="P691" s="26" t="str">
        <f>_xlfn.CONCAT( YEAR(TblOrigin[[#This Row],[ODK_DateOfSubmission]]), "-",TEXT( MONTH(TblOrigin[[#This Row],[ODK_DateOfSubmission]]),"00"))</f>
        <v>2019-05</v>
      </c>
    </row>
    <row r="692" spans="1:16" x14ac:dyDescent="0.25">
      <c r="A692" s="28">
        <v>3104006</v>
      </c>
      <c r="B692" s="26"/>
      <c r="C692" s="26">
        <v>509</v>
      </c>
      <c r="D692" s="29">
        <v>43595.604837962965</v>
      </c>
      <c r="E692" s="26" t="s">
        <v>541</v>
      </c>
      <c r="F692" s="26" t="s">
        <v>85</v>
      </c>
      <c r="G692" s="26" t="s">
        <v>155</v>
      </c>
      <c r="H692" s="26" t="s">
        <v>962</v>
      </c>
      <c r="I692" s="26" t="s">
        <v>963</v>
      </c>
      <c r="J692" s="26" t="s">
        <v>964</v>
      </c>
      <c r="K692" s="26">
        <v>30.398348289699999</v>
      </c>
      <c r="L692" s="26">
        <v>47.7088830036</v>
      </c>
      <c r="M692" s="26">
        <v>14</v>
      </c>
      <c r="N692" s="26" t="s">
        <v>82</v>
      </c>
      <c r="O692" s="26">
        <v>2</v>
      </c>
      <c r="P692" s="26" t="str">
        <f>_xlfn.CONCAT( YEAR(TblOrigin[[#This Row],[ODK_DateOfSubmission]]), "-",TEXT( MONTH(TblOrigin[[#This Row],[ODK_DateOfSubmission]]),"00"))</f>
        <v>2019-05</v>
      </c>
    </row>
    <row r="693" spans="1:16" x14ac:dyDescent="0.25">
      <c r="A693" s="28">
        <v>3104006</v>
      </c>
      <c r="B693" s="26"/>
      <c r="C693" s="26">
        <v>509</v>
      </c>
      <c r="D693" s="29">
        <v>43595.604837962965</v>
      </c>
      <c r="E693" s="26" t="s">
        <v>541</v>
      </c>
      <c r="F693" s="26" t="s">
        <v>85</v>
      </c>
      <c r="G693" s="26" t="s">
        <v>155</v>
      </c>
      <c r="H693" s="26" t="s">
        <v>962</v>
      </c>
      <c r="I693" s="26" t="s">
        <v>963</v>
      </c>
      <c r="J693" s="26" t="s">
        <v>964</v>
      </c>
      <c r="K693" s="26">
        <v>30.398348289699999</v>
      </c>
      <c r="L693" s="26">
        <v>47.7088830036</v>
      </c>
      <c r="M693" s="26">
        <v>14</v>
      </c>
      <c r="N693" s="26" t="s">
        <v>101</v>
      </c>
      <c r="O693" s="26">
        <v>4</v>
      </c>
      <c r="P693" s="26" t="str">
        <f>_xlfn.CONCAT( YEAR(TblOrigin[[#This Row],[ODK_DateOfSubmission]]), "-",TEXT( MONTH(TblOrigin[[#This Row],[ODK_DateOfSubmission]]),"00"))</f>
        <v>2019-05</v>
      </c>
    </row>
    <row r="694" spans="1:16" x14ac:dyDescent="0.25">
      <c r="A694" s="28">
        <v>3104015</v>
      </c>
      <c r="B694" s="26"/>
      <c r="C694" s="26">
        <v>25463</v>
      </c>
      <c r="D694" s="29">
        <v>43595.604837962965</v>
      </c>
      <c r="E694" s="26" t="s">
        <v>541</v>
      </c>
      <c r="F694" s="26" t="s">
        <v>85</v>
      </c>
      <c r="G694" s="26" t="s">
        <v>155</v>
      </c>
      <c r="H694" s="26" t="s">
        <v>962</v>
      </c>
      <c r="I694" s="26" t="s">
        <v>965</v>
      </c>
      <c r="J694" s="26" t="s">
        <v>966</v>
      </c>
      <c r="K694" s="26">
        <v>30.429477299999999</v>
      </c>
      <c r="L694" s="26">
        <v>47.679193790799999</v>
      </c>
      <c r="M694" s="26">
        <v>1</v>
      </c>
      <c r="N694" s="26" t="s">
        <v>94</v>
      </c>
      <c r="O694" s="26">
        <v>1</v>
      </c>
      <c r="P694" s="26" t="str">
        <f>_xlfn.CONCAT( YEAR(TblOrigin[[#This Row],[ODK_DateOfSubmission]]), "-",TEXT( MONTH(TblOrigin[[#This Row],[ODK_DateOfSubmission]]),"00"))</f>
        <v>2019-05</v>
      </c>
    </row>
    <row r="695" spans="1:16" x14ac:dyDescent="0.25">
      <c r="A695" s="28">
        <v>3104040</v>
      </c>
      <c r="B695" s="26"/>
      <c r="C695" s="26">
        <v>23976</v>
      </c>
      <c r="D695" s="29">
        <v>43595.604837962965</v>
      </c>
      <c r="E695" s="26" t="s">
        <v>541</v>
      </c>
      <c r="F695" s="26" t="s">
        <v>85</v>
      </c>
      <c r="G695" s="26" t="s">
        <v>155</v>
      </c>
      <c r="H695" s="26" t="s">
        <v>962</v>
      </c>
      <c r="I695" s="26" t="s">
        <v>967</v>
      </c>
      <c r="J695" s="26" t="s">
        <v>968</v>
      </c>
      <c r="K695" s="26">
        <v>30.395292753100001</v>
      </c>
      <c r="L695" s="26">
        <v>47.689292192800004</v>
      </c>
      <c r="M695" s="26">
        <v>7</v>
      </c>
      <c r="N695" s="26" t="s">
        <v>66</v>
      </c>
      <c r="O695" s="26">
        <v>2</v>
      </c>
      <c r="P695" s="26" t="str">
        <f>_xlfn.CONCAT( YEAR(TblOrigin[[#This Row],[ODK_DateOfSubmission]]), "-",TEXT( MONTH(TblOrigin[[#This Row],[ODK_DateOfSubmission]]),"00"))</f>
        <v>2019-05</v>
      </c>
    </row>
    <row r="696" spans="1:16" x14ac:dyDescent="0.25">
      <c r="A696" s="28">
        <v>3104040</v>
      </c>
      <c r="B696" s="26"/>
      <c r="C696" s="26">
        <v>23976</v>
      </c>
      <c r="D696" s="29">
        <v>43595.604837962965</v>
      </c>
      <c r="E696" s="26" t="s">
        <v>541</v>
      </c>
      <c r="F696" s="26" t="s">
        <v>85</v>
      </c>
      <c r="G696" s="26" t="s">
        <v>155</v>
      </c>
      <c r="H696" s="26" t="s">
        <v>962</v>
      </c>
      <c r="I696" s="26" t="s">
        <v>967</v>
      </c>
      <c r="J696" s="26" t="s">
        <v>968</v>
      </c>
      <c r="K696" s="26">
        <v>30.395292753100001</v>
      </c>
      <c r="L696" s="26">
        <v>47.689292192800004</v>
      </c>
      <c r="M696" s="26">
        <v>7</v>
      </c>
      <c r="N696" s="26" t="s">
        <v>78</v>
      </c>
      <c r="O696" s="26">
        <v>3</v>
      </c>
      <c r="P696" s="26" t="str">
        <f>_xlfn.CONCAT( YEAR(TblOrigin[[#This Row],[ODK_DateOfSubmission]]), "-",TEXT( MONTH(TblOrigin[[#This Row],[ODK_DateOfSubmission]]),"00"))</f>
        <v>2019-05</v>
      </c>
    </row>
    <row r="697" spans="1:16" x14ac:dyDescent="0.25">
      <c r="A697" s="28">
        <v>3104040</v>
      </c>
      <c r="B697" s="26"/>
      <c r="C697" s="26">
        <v>23976</v>
      </c>
      <c r="D697" s="29">
        <v>43595.604837962965</v>
      </c>
      <c r="E697" s="26" t="s">
        <v>541</v>
      </c>
      <c r="F697" s="26" t="s">
        <v>85</v>
      </c>
      <c r="G697" s="26" t="s">
        <v>155</v>
      </c>
      <c r="H697" s="26" t="s">
        <v>962</v>
      </c>
      <c r="I697" s="26" t="s">
        <v>967</v>
      </c>
      <c r="J697" s="26" t="s">
        <v>968</v>
      </c>
      <c r="K697" s="26">
        <v>30.395292753100001</v>
      </c>
      <c r="L697" s="26">
        <v>47.689292192800004</v>
      </c>
      <c r="M697" s="26">
        <v>7</v>
      </c>
      <c r="N697" s="26" t="s">
        <v>87</v>
      </c>
      <c r="O697" s="26">
        <v>1</v>
      </c>
      <c r="P697" s="26" t="str">
        <f>_xlfn.CONCAT( YEAR(TblOrigin[[#This Row],[ODK_DateOfSubmission]]), "-",TEXT( MONTH(TblOrigin[[#This Row],[ODK_DateOfSubmission]]),"00"))</f>
        <v>2019-05</v>
      </c>
    </row>
    <row r="698" spans="1:16" x14ac:dyDescent="0.25">
      <c r="A698" s="28">
        <v>3104040</v>
      </c>
      <c r="B698" s="26"/>
      <c r="C698" s="26">
        <v>23976</v>
      </c>
      <c r="D698" s="29">
        <v>43595.604837962965</v>
      </c>
      <c r="E698" s="26" t="s">
        <v>541</v>
      </c>
      <c r="F698" s="26" t="s">
        <v>85</v>
      </c>
      <c r="G698" s="26" t="s">
        <v>155</v>
      </c>
      <c r="H698" s="26" t="s">
        <v>962</v>
      </c>
      <c r="I698" s="26" t="s">
        <v>967</v>
      </c>
      <c r="J698" s="26" t="s">
        <v>968</v>
      </c>
      <c r="K698" s="26">
        <v>30.395292753100001</v>
      </c>
      <c r="L698" s="26">
        <v>47.689292192800004</v>
      </c>
      <c r="M698" s="26">
        <v>7</v>
      </c>
      <c r="N698" s="26" t="s">
        <v>101</v>
      </c>
      <c r="O698" s="26">
        <v>1</v>
      </c>
      <c r="P698" s="26" t="str">
        <f>_xlfn.CONCAT( YEAR(TblOrigin[[#This Row],[ODK_DateOfSubmission]]), "-",TEXT( MONTH(TblOrigin[[#This Row],[ODK_DateOfSubmission]]),"00"))</f>
        <v>2019-05</v>
      </c>
    </row>
    <row r="699" spans="1:16" x14ac:dyDescent="0.25">
      <c r="A699" s="28">
        <v>3104068</v>
      </c>
      <c r="B699" s="26"/>
      <c r="C699" s="26">
        <v>28408</v>
      </c>
      <c r="D699" s="29">
        <v>43595.604837962965</v>
      </c>
      <c r="E699" s="26" t="s">
        <v>541</v>
      </c>
      <c r="F699" s="26" t="s">
        <v>85</v>
      </c>
      <c r="G699" s="26" t="s">
        <v>155</v>
      </c>
      <c r="H699" s="26" t="s">
        <v>962</v>
      </c>
      <c r="I699" s="26" t="s">
        <v>969</v>
      </c>
      <c r="J699" s="26" t="s">
        <v>970</v>
      </c>
      <c r="K699" s="26">
        <v>30.226946099999999</v>
      </c>
      <c r="L699" s="26">
        <v>47.764642346899997</v>
      </c>
      <c r="M699" s="26">
        <v>4</v>
      </c>
      <c r="N699" s="26" t="s">
        <v>94</v>
      </c>
      <c r="O699" s="26">
        <v>4</v>
      </c>
      <c r="P699" s="26" t="str">
        <f>_xlfn.CONCAT( YEAR(TblOrigin[[#This Row],[ODK_DateOfSubmission]]), "-",TEXT( MONTH(TblOrigin[[#This Row],[ODK_DateOfSubmission]]),"00"))</f>
        <v>2019-05</v>
      </c>
    </row>
    <row r="700" spans="1:16" x14ac:dyDescent="0.25">
      <c r="A700" s="28">
        <v>3105010</v>
      </c>
      <c r="B700" s="26"/>
      <c r="C700" s="26">
        <v>1269</v>
      </c>
      <c r="D700" s="29">
        <v>43595.604837962965</v>
      </c>
      <c r="E700" s="26" t="s">
        <v>541</v>
      </c>
      <c r="F700" s="26" t="s">
        <v>85</v>
      </c>
      <c r="G700" s="26" t="s">
        <v>85</v>
      </c>
      <c r="H700" s="26" t="s">
        <v>971</v>
      </c>
      <c r="I700" s="26" t="s">
        <v>972</v>
      </c>
      <c r="J700" s="26" t="s">
        <v>973</v>
      </c>
      <c r="K700" s="26">
        <v>30.465855000000001</v>
      </c>
      <c r="L700" s="26">
        <v>47.7781414349</v>
      </c>
      <c r="M700" s="26">
        <v>66</v>
      </c>
      <c r="N700" s="26" t="s">
        <v>98</v>
      </c>
      <c r="O700" s="26">
        <v>2</v>
      </c>
      <c r="P700" s="26" t="str">
        <f>_xlfn.CONCAT( YEAR(TblOrigin[[#This Row],[ODK_DateOfSubmission]]), "-",TEXT( MONTH(TblOrigin[[#This Row],[ODK_DateOfSubmission]]),"00"))</f>
        <v>2019-05</v>
      </c>
    </row>
    <row r="701" spans="1:16" x14ac:dyDescent="0.25">
      <c r="A701" s="28">
        <v>3105010</v>
      </c>
      <c r="B701" s="26"/>
      <c r="C701" s="26">
        <v>1269</v>
      </c>
      <c r="D701" s="29">
        <v>43595.604837962965</v>
      </c>
      <c r="E701" s="26" t="s">
        <v>541</v>
      </c>
      <c r="F701" s="26" t="s">
        <v>85</v>
      </c>
      <c r="G701" s="26" t="s">
        <v>85</v>
      </c>
      <c r="H701" s="26" t="s">
        <v>971</v>
      </c>
      <c r="I701" s="26" t="s">
        <v>972</v>
      </c>
      <c r="J701" s="26" t="s">
        <v>973</v>
      </c>
      <c r="K701" s="26">
        <v>30.465855000000001</v>
      </c>
      <c r="L701" s="26">
        <v>47.7781414349</v>
      </c>
      <c r="M701" s="26">
        <v>66</v>
      </c>
      <c r="N701" s="26" t="s">
        <v>95</v>
      </c>
      <c r="O701" s="26">
        <v>1</v>
      </c>
      <c r="P701" s="26" t="str">
        <f>_xlfn.CONCAT( YEAR(TblOrigin[[#This Row],[ODK_DateOfSubmission]]), "-",TEXT( MONTH(TblOrigin[[#This Row],[ODK_DateOfSubmission]]),"00"))</f>
        <v>2019-05</v>
      </c>
    </row>
    <row r="702" spans="1:16" x14ac:dyDescent="0.25">
      <c r="A702" s="28">
        <v>3105010</v>
      </c>
      <c r="B702" s="26"/>
      <c r="C702" s="26">
        <v>1269</v>
      </c>
      <c r="D702" s="29">
        <v>43595.604837962965</v>
      </c>
      <c r="E702" s="26" t="s">
        <v>541</v>
      </c>
      <c r="F702" s="26" t="s">
        <v>85</v>
      </c>
      <c r="G702" s="26" t="s">
        <v>85</v>
      </c>
      <c r="H702" s="26" t="s">
        <v>971</v>
      </c>
      <c r="I702" s="26" t="s">
        <v>972</v>
      </c>
      <c r="J702" s="26" t="s">
        <v>973</v>
      </c>
      <c r="K702" s="26">
        <v>30.465855000000001</v>
      </c>
      <c r="L702" s="26">
        <v>47.7781414349</v>
      </c>
      <c r="M702" s="26">
        <v>66</v>
      </c>
      <c r="N702" s="26" t="s">
        <v>116</v>
      </c>
      <c r="O702" s="26">
        <v>4</v>
      </c>
      <c r="P702" s="26" t="str">
        <f>_xlfn.CONCAT( YEAR(TblOrigin[[#This Row],[ODK_DateOfSubmission]]), "-",TEXT( MONTH(TblOrigin[[#This Row],[ODK_DateOfSubmission]]),"00"))</f>
        <v>2019-05</v>
      </c>
    </row>
    <row r="703" spans="1:16" x14ac:dyDescent="0.25">
      <c r="A703" s="28">
        <v>3105010</v>
      </c>
      <c r="B703" s="26"/>
      <c r="C703" s="26">
        <v>1269</v>
      </c>
      <c r="D703" s="29">
        <v>43595.604837962965</v>
      </c>
      <c r="E703" s="26" t="s">
        <v>541</v>
      </c>
      <c r="F703" s="26" t="s">
        <v>85</v>
      </c>
      <c r="G703" s="26" t="s">
        <v>85</v>
      </c>
      <c r="H703" s="26" t="s">
        <v>971</v>
      </c>
      <c r="I703" s="26" t="s">
        <v>972</v>
      </c>
      <c r="J703" s="26" t="s">
        <v>973</v>
      </c>
      <c r="K703" s="26">
        <v>30.465855000000001</v>
      </c>
      <c r="L703" s="26">
        <v>47.7781414349</v>
      </c>
      <c r="M703" s="26">
        <v>66</v>
      </c>
      <c r="N703" s="26" t="s">
        <v>117</v>
      </c>
      <c r="O703" s="26">
        <v>1</v>
      </c>
      <c r="P703" s="26" t="str">
        <f>_xlfn.CONCAT( YEAR(TblOrigin[[#This Row],[ODK_DateOfSubmission]]), "-",TEXT( MONTH(TblOrigin[[#This Row],[ODK_DateOfSubmission]]),"00"))</f>
        <v>2019-05</v>
      </c>
    </row>
    <row r="704" spans="1:16" x14ac:dyDescent="0.25">
      <c r="A704" s="28">
        <v>3105010</v>
      </c>
      <c r="B704" s="26"/>
      <c r="C704" s="26">
        <v>1269</v>
      </c>
      <c r="D704" s="29">
        <v>43595.604837962965</v>
      </c>
      <c r="E704" s="26" t="s">
        <v>541</v>
      </c>
      <c r="F704" s="26" t="s">
        <v>85</v>
      </c>
      <c r="G704" s="26" t="s">
        <v>85</v>
      </c>
      <c r="H704" s="26" t="s">
        <v>971</v>
      </c>
      <c r="I704" s="26" t="s">
        <v>972</v>
      </c>
      <c r="J704" s="26" t="s">
        <v>973</v>
      </c>
      <c r="K704" s="26">
        <v>30.465855000000001</v>
      </c>
      <c r="L704" s="26">
        <v>47.7781414349</v>
      </c>
      <c r="M704" s="26">
        <v>66</v>
      </c>
      <c r="N704" s="26" t="s">
        <v>74</v>
      </c>
      <c r="O704" s="26">
        <v>16</v>
      </c>
      <c r="P704" s="26" t="str">
        <f>_xlfn.CONCAT( YEAR(TblOrigin[[#This Row],[ODK_DateOfSubmission]]), "-",TEXT( MONTH(TblOrigin[[#This Row],[ODK_DateOfSubmission]]),"00"))</f>
        <v>2019-05</v>
      </c>
    </row>
    <row r="705" spans="1:16" x14ac:dyDescent="0.25">
      <c r="A705" s="28">
        <v>3105010</v>
      </c>
      <c r="B705" s="26"/>
      <c r="C705" s="26">
        <v>1269</v>
      </c>
      <c r="D705" s="29">
        <v>43595.604837962965</v>
      </c>
      <c r="E705" s="26" t="s">
        <v>541</v>
      </c>
      <c r="F705" s="26" t="s">
        <v>85</v>
      </c>
      <c r="G705" s="26" t="s">
        <v>85</v>
      </c>
      <c r="H705" s="26" t="s">
        <v>971</v>
      </c>
      <c r="I705" s="26" t="s">
        <v>972</v>
      </c>
      <c r="J705" s="26" t="s">
        <v>973</v>
      </c>
      <c r="K705" s="26">
        <v>30.465855000000001</v>
      </c>
      <c r="L705" s="26">
        <v>47.7781414349</v>
      </c>
      <c r="M705" s="26">
        <v>66</v>
      </c>
      <c r="N705" s="26" t="s">
        <v>94</v>
      </c>
      <c r="O705" s="26">
        <v>31</v>
      </c>
      <c r="P705" s="26" t="str">
        <f>_xlfn.CONCAT( YEAR(TblOrigin[[#This Row],[ODK_DateOfSubmission]]), "-",TEXT( MONTH(TblOrigin[[#This Row],[ODK_DateOfSubmission]]),"00"))</f>
        <v>2019-05</v>
      </c>
    </row>
    <row r="706" spans="1:16" x14ac:dyDescent="0.25">
      <c r="A706" s="28">
        <v>3105010</v>
      </c>
      <c r="B706" s="26"/>
      <c r="C706" s="26">
        <v>1269</v>
      </c>
      <c r="D706" s="29">
        <v>43595.604837962965</v>
      </c>
      <c r="E706" s="26" t="s">
        <v>541</v>
      </c>
      <c r="F706" s="26" t="s">
        <v>85</v>
      </c>
      <c r="G706" s="26" t="s">
        <v>85</v>
      </c>
      <c r="H706" s="26" t="s">
        <v>971</v>
      </c>
      <c r="I706" s="26" t="s">
        <v>972</v>
      </c>
      <c r="J706" s="26" t="s">
        <v>973</v>
      </c>
      <c r="K706" s="26">
        <v>30.465855000000001</v>
      </c>
      <c r="L706" s="26">
        <v>47.7781414349</v>
      </c>
      <c r="M706" s="26">
        <v>66</v>
      </c>
      <c r="N706" s="26" t="s">
        <v>101</v>
      </c>
      <c r="O706" s="26">
        <v>6</v>
      </c>
      <c r="P706" s="26" t="str">
        <f>_xlfn.CONCAT( YEAR(TblOrigin[[#This Row],[ODK_DateOfSubmission]]), "-",TEXT( MONTH(TblOrigin[[#This Row],[ODK_DateOfSubmission]]),"00"))</f>
        <v>2019-05</v>
      </c>
    </row>
    <row r="707" spans="1:16" x14ac:dyDescent="0.25">
      <c r="A707" s="28">
        <v>3105010</v>
      </c>
      <c r="B707" s="26"/>
      <c r="C707" s="26">
        <v>1269</v>
      </c>
      <c r="D707" s="29">
        <v>43595.604837962965</v>
      </c>
      <c r="E707" s="26" t="s">
        <v>541</v>
      </c>
      <c r="F707" s="26" t="s">
        <v>85</v>
      </c>
      <c r="G707" s="26" t="s">
        <v>85</v>
      </c>
      <c r="H707" s="26" t="s">
        <v>971</v>
      </c>
      <c r="I707" s="26" t="s">
        <v>972</v>
      </c>
      <c r="J707" s="26" t="s">
        <v>973</v>
      </c>
      <c r="K707" s="26">
        <v>30.465855000000001</v>
      </c>
      <c r="L707" s="26">
        <v>47.7781414349</v>
      </c>
      <c r="M707" s="26">
        <v>66</v>
      </c>
      <c r="N707" s="26" t="s">
        <v>113</v>
      </c>
      <c r="O707" s="26">
        <v>3</v>
      </c>
      <c r="P707" s="26" t="str">
        <f>_xlfn.CONCAT( YEAR(TblOrigin[[#This Row],[ODK_DateOfSubmission]]), "-",TEXT( MONTH(TblOrigin[[#This Row],[ODK_DateOfSubmission]]),"00"))</f>
        <v>2019-05</v>
      </c>
    </row>
    <row r="708" spans="1:16" x14ac:dyDescent="0.25">
      <c r="A708" s="28">
        <v>3105010</v>
      </c>
      <c r="B708" s="26"/>
      <c r="C708" s="26">
        <v>1269</v>
      </c>
      <c r="D708" s="29">
        <v>43595.604837962965</v>
      </c>
      <c r="E708" s="26" t="s">
        <v>541</v>
      </c>
      <c r="F708" s="26" t="s">
        <v>85</v>
      </c>
      <c r="G708" s="26" t="s">
        <v>85</v>
      </c>
      <c r="H708" s="26" t="s">
        <v>971</v>
      </c>
      <c r="I708" s="26" t="s">
        <v>972</v>
      </c>
      <c r="J708" s="26" t="s">
        <v>973</v>
      </c>
      <c r="K708" s="26">
        <v>30.465855000000001</v>
      </c>
      <c r="L708" s="26">
        <v>47.7781414349</v>
      </c>
      <c r="M708" s="26">
        <v>66</v>
      </c>
      <c r="N708" s="26" t="s">
        <v>91</v>
      </c>
      <c r="O708" s="26">
        <v>1</v>
      </c>
      <c r="P708" s="26" t="str">
        <f>_xlfn.CONCAT( YEAR(TblOrigin[[#This Row],[ODK_DateOfSubmission]]), "-",TEXT( MONTH(TblOrigin[[#This Row],[ODK_DateOfSubmission]]),"00"))</f>
        <v>2019-05</v>
      </c>
    </row>
    <row r="709" spans="1:16" x14ac:dyDescent="0.25">
      <c r="A709" s="28">
        <v>3105010</v>
      </c>
      <c r="B709" s="26"/>
      <c r="C709" s="26">
        <v>1269</v>
      </c>
      <c r="D709" s="29">
        <v>43595.604837962965</v>
      </c>
      <c r="E709" s="26" t="s">
        <v>541</v>
      </c>
      <c r="F709" s="26" t="s">
        <v>85</v>
      </c>
      <c r="G709" s="26" t="s">
        <v>85</v>
      </c>
      <c r="H709" s="26" t="s">
        <v>971</v>
      </c>
      <c r="I709" s="26" t="s">
        <v>972</v>
      </c>
      <c r="J709" s="26" t="s">
        <v>973</v>
      </c>
      <c r="K709" s="26">
        <v>30.465855000000001</v>
      </c>
      <c r="L709" s="26">
        <v>47.7781414349</v>
      </c>
      <c r="M709" s="26">
        <v>66</v>
      </c>
      <c r="N709" s="26" t="s">
        <v>119</v>
      </c>
      <c r="O709" s="26">
        <v>1</v>
      </c>
      <c r="P709" s="26" t="str">
        <f>_xlfn.CONCAT( YEAR(TblOrigin[[#This Row],[ODK_DateOfSubmission]]), "-",TEXT( MONTH(TblOrigin[[#This Row],[ODK_DateOfSubmission]]),"00"))</f>
        <v>2019-05</v>
      </c>
    </row>
    <row r="710" spans="1:16" x14ac:dyDescent="0.25">
      <c r="A710" s="28">
        <v>3105013</v>
      </c>
      <c r="B710" s="26"/>
      <c r="C710" s="26">
        <v>24346</v>
      </c>
      <c r="D710" s="29">
        <v>43595.604837962965</v>
      </c>
      <c r="E710" s="26" t="s">
        <v>541</v>
      </c>
      <c r="F710" s="26" t="s">
        <v>85</v>
      </c>
      <c r="G710" s="26" t="s">
        <v>85</v>
      </c>
      <c r="H710" s="26" t="s">
        <v>971</v>
      </c>
      <c r="I710" s="26" t="s">
        <v>974</v>
      </c>
      <c r="J710" s="26" t="s">
        <v>975</v>
      </c>
      <c r="K710" s="26">
        <v>30.518526399999999</v>
      </c>
      <c r="L710" s="26">
        <v>47.8327375979</v>
      </c>
      <c r="M710" s="26">
        <v>38</v>
      </c>
      <c r="N710" s="26" t="s">
        <v>94</v>
      </c>
      <c r="O710" s="26">
        <v>30</v>
      </c>
      <c r="P710" s="26" t="str">
        <f>_xlfn.CONCAT( YEAR(TblOrigin[[#This Row],[ODK_DateOfSubmission]]), "-",TEXT( MONTH(TblOrigin[[#This Row],[ODK_DateOfSubmission]]),"00"))</f>
        <v>2019-05</v>
      </c>
    </row>
    <row r="711" spans="1:16" x14ac:dyDescent="0.25">
      <c r="A711" s="28">
        <v>3105013</v>
      </c>
      <c r="B711" s="26"/>
      <c r="C711" s="26">
        <v>24346</v>
      </c>
      <c r="D711" s="29">
        <v>43595.604837962965</v>
      </c>
      <c r="E711" s="26" t="s">
        <v>541</v>
      </c>
      <c r="F711" s="26" t="s">
        <v>85</v>
      </c>
      <c r="G711" s="26" t="s">
        <v>85</v>
      </c>
      <c r="H711" s="26" t="s">
        <v>971</v>
      </c>
      <c r="I711" s="26" t="s">
        <v>974</v>
      </c>
      <c r="J711" s="26" t="s">
        <v>975</v>
      </c>
      <c r="K711" s="26">
        <v>30.518526399999999</v>
      </c>
      <c r="L711" s="26">
        <v>47.8327375979</v>
      </c>
      <c r="M711" s="26">
        <v>38</v>
      </c>
      <c r="N711" s="26" t="s">
        <v>78</v>
      </c>
      <c r="O711" s="26">
        <v>6</v>
      </c>
      <c r="P711" s="26" t="str">
        <f>_xlfn.CONCAT( YEAR(TblOrigin[[#This Row],[ODK_DateOfSubmission]]), "-",TEXT( MONTH(TblOrigin[[#This Row],[ODK_DateOfSubmission]]),"00"))</f>
        <v>2019-05</v>
      </c>
    </row>
    <row r="712" spans="1:16" x14ac:dyDescent="0.25">
      <c r="A712" s="28">
        <v>3105013</v>
      </c>
      <c r="B712" s="26"/>
      <c r="C712" s="26">
        <v>24346</v>
      </c>
      <c r="D712" s="29">
        <v>43595.604837962965</v>
      </c>
      <c r="E712" s="26" t="s">
        <v>541</v>
      </c>
      <c r="F712" s="26" t="s">
        <v>85</v>
      </c>
      <c r="G712" s="26" t="s">
        <v>85</v>
      </c>
      <c r="H712" s="26" t="s">
        <v>971</v>
      </c>
      <c r="I712" s="26" t="s">
        <v>974</v>
      </c>
      <c r="J712" s="26" t="s">
        <v>975</v>
      </c>
      <c r="K712" s="26">
        <v>30.518526399999999</v>
      </c>
      <c r="L712" s="26">
        <v>47.8327375979</v>
      </c>
      <c r="M712" s="26">
        <v>38</v>
      </c>
      <c r="N712" s="26" t="s">
        <v>79</v>
      </c>
      <c r="O712" s="26">
        <v>1</v>
      </c>
      <c r="P712" s="26" t="str">
        <f>_xlfn.CONCAT( YEAR(TblOrigin[[#This Row],[ODK_DateOfSubmission]]), "-",TEXT( MONTH(TblOrigin[[#This Row],[ODK_DateOfSubmission]]),"00"))</f>
        <v>2019-05</v>
      </c>
    </row>
    <row r="713" spans="1:16" x14ac:dyDescent="0.25">
      <c r="A713" s="28">
        <v>3105013</v>
      </c>
      <c r="B713" s="26"/>
      <c r="C713" s="26">
        <v>24346</v>
      </c>
      <c r="D713" s="29">
        <v>43595.604837962965</v>
      </c>
      <c r="E713" s="26" t="s">
        <v>541</v>
      </c>
      <c r="F713" s="26" t="s">
        <v>85</v>
      </c>
      <c r="G713" s="26" t="s">
        <v>85</v>
      </c>
      <c r="H713" s="26" t="s">
        <v>971</v>
      </c>
      <c r="I713" s="26" t="s">
        <v>974</v>
      </c>
      <c r="J713" s="26" t="s">
        <v>975</v>
      </c>
      <c r="K713" s="26">
        <v>30.518526399999999</v>
      </c>
      <c r="L713" s="26">
        <v>47.8327375979</v>
      </c>
      <c r="M713" s="26">
        <v>38</v>
      </c>
      <c r="N713" s="26" t="s">
        <v>113</v>
      </c>
      <c r="O713" s="26">
        <v>1</v>
      </c>
      <c r="P713" s="26" t="str">
        <f>_xlfn.CONCAT( YEAR(TblOrigin[[#This Row],[ODK_DateOfSubmission]]), "-",TEXT( MONTH(TblOrigin[[#This Row],[ODK_DateOfSubmission]]),"00"))</f>
        <v>2019-05</v>
      </c>
    </row>
    <row r="714" spans="1:16" x14ac:dyDescent="0.25">
      <c r="A714" s="28">
        <v>3105024</v>
      </c>
      <c r="B714" s="26"/>
      <c r="C714" s="26">
        <v>1032</v>
      </c>
      <c r="D714" s="29">
        <v>43595.604837962965</v>
      </c>
      <c r="E714" s="26" t="s">
        <v>541</v>
      </c>
      <c r="F714" s="26" t="s">
        <v>85</v>
      </c>
      <c r="G714" s="26" t="s">
        <v>153</v>
      </c>
      <c r="H714" s="26" t="s">
        <v>976</v>
      </c>
      <c r="I714" s="26" t="s">
        <v>977</v>
      </c>
      <c r="J714" s="26" t="s">
        <v>978</v>
      </c>
      <c r="K714" s="26">
        <v>30.580063200000001</v>
      </c>
      <c r="L714" s="26">
        <v>47.785682453699998</v>
      </c>
      <c r="M714" s="26">
        <v>21</v>
      </c>
      <c r="N714" s="26" t="s">
        <v>94</v>
      </c>
      <c r="O714" s="26">
        <v>21</v>
      </c>
      <c r="P714" s="26" t="str">
        <f>_xlfn.CONCAT( YEAR(TblOrigin[[#This Row],[ODK_DateOfSubmission]]), "-",TEXT( MONTH(TblOrigin[[#This Row],[ODK_DateOfSubmission]]),"00"))</f>
        <v>2019-05</v>
      </c>
    </row>
    <row r="715" spans="1:16" x14ac:dyDescent="0.25">
      <c r="A715" s="28">
        <v>3105026</v>
      </c>
      <c r="B715" s="26"/>
      <c r="C715" s="26">
        <v>24344</v>
      </c>
      <c r="D715" s="29">
        <v>43595.604837962965</v>
      </c>
      <c r="E715" s="26" t="s">
        <v>541</v>
      </c>
      <c r="F715" s="26" t="s">
        <v>85</v>
      </c>
      <c r="G715" s="26" t="s">
        <v>85</v>
      </c>
      <c r="H715" s="26" t="s">
        <v>971</v>
      </c>
      <c r="I715" s="26" t="s">
        <v>979</v>
      </c>
      <c r="J715" s="26" t="s">
        <v>980</v>
      </c>
      <c r="K715" s="26">
        <v>30.468351908500001</v>
      </c>
      <c r="L715" s="26">
        <v>47.813220192400003</v>
      </c>
      <c r="M715" s="26">
        <v>1</v>
      </c>
      <c r="N715" s="26" t="s">
        <v>78</v>
      </c>
      <c r="O715" s="26">
        <v>1</v>
      </c>
      <c r="P715" s="26" t="str">
        <f>_xlfn.CONCAT( YEAR(TblOrigin[[#This Row],[ODK_DateOfSubmission]]), "-",TEXT( MONTH(TblOrigin[[#This Row],[ODK_DateOfSubmission]]),"00"))</f>
        <v>2019-05</v>
      </c>
    </row>
    <row r="716" spans="1:16" x14ac:dyDescent="0.25">
      <c r="A716" s="28">
        <v>3105027</v>
      </c>
      <c r="B716" s="26"/>
      <c r="C716" s="26">
        <v>511</v>
      </c>
      <c r="D716" s="29">
        <v>43595.604837962965</v>
      </c>
      <c r="E716" s="26" t="s">
        <v>541</v>
      </c>
      <c r="F716" s="26" t="s">
        <v>85</v>
      </c>
      <c r="G716" s="26" t="s">
        <v>85</v>
      </c>
      <c r="H716" s="26" t="s">
        <v>971</v>
      </c>
      <c r="I716" s="26" t="s">
        <v>981</v>
      </c>
      <c r="J716" s="26" t="s">
        <v>982</v>
      </c>
      <c r="K716" s="26">
        <v>30.505799700000001</v>
      </c>
      <c r="L716" s="26">
        <v>47.781816134800003</v>
      </c>
      <c r="M716" s="26">
        <v>2</v>
      </c>
      <c r="N716" s="26" t="s">
        <v>119</v>
      </c>
      <c r="O716" s="26">
        <v>1</v>
      </c>
      <c r="P716" s="26" t="str">
        <f>_xlfn.CONCAT( YEAR(TblOrigin[[#This Row],[ODK_DateOfSubmission]]), "-",TEXT( MONTH(TblOrigin[[#This Row],[ODK_DateOfSubmission]]),"00"))</f>
        <v>2019-05</v>
      </c>
    </row>
    <row r="717" spans="1:16" x14ac:dyDescent="0.25">
      <c r="A717" s="28">
        <v>3105027</v>
      </c>
      <c r="B717" s="26"/>
      <c r="C717" s="26">
        <v>511</v>
      </c>
      <c r="D717" s="29">
        <v>43595.604837962965</v>
      </c>
      <c r="E717" s="26" t="s">
        <v>541</v>
      </c>
      <c r="F717" s="26" t="s">
        <v>85</v>
      </c>
      <c r="G717" s="26" t="s">
        <v>85</v>
      </c>
      <c r="H717" s="26" t="s">
        <v>971</v>
      </c>
      <c r="I717" s="26" t="s">
        <v>981</v>
      </c>
      <c r="J717" s="26" t="s">
        <v>982</v>
      </c>
      <c r="K717" s="26">
        <v>30.505799700000001</v>
      </c>
      <c r="L717" s="26">
        <v>47.781816134800003</v>
      </c>
      <c r="M717" s="26">
        <v>2</v>
      </c>
      <c r="N717" s="26" t="s">
        <v>112</v>
      </c>
      <c r="O717" s="26">
        <v>1</v>
      </c>
      <c r="P717" s="26" t="str">
        <f>_xlfn.CONCAT( YEAR(TblOrigin[[#This Row],[ODK_DateOfSubmission]]), "-",TEXT( MONTH(TblOrigin[[#This Row],[ODK_DateOfSubmission]]),"00"))</f>
        <v>2019-05</v>
      </c>
    </row>
    <row r="718" spans="1:16" x14ac:dyDescent="0.25">
      <c r="A718" s="28">
        <v>3105030</v>
      </c>
      <c r="B718" s="26"/>
      <c r="C718" s="26">
        <v>963</v>
      </c>
      <c r="D718" s="29">
        <v>43595.604837962965</v>
      </c>
      <c r="E718" s="26" t="s">
        <v>541</v>
      </c>
      <c r="F718" s="26" t="s">
        <v>85</v>
      </c>
      <c r="G718" s="26" t="s">
        <v>85</v>
      </c>
      <c r="H718" s="26" t="s">
        <v>971</v>
      </c>
      <c r="I718" s="26" t="s">
        <v>983</v>
      </c>
      <c r="J718" s="26" t="s">
        <v>984</v>
      </c>
      <c r="K718" s="26">
        <v>30.5218062</v>
      </c>
      <c r="L718" s="26">
        <v>47.785439395300003</v>
      </c>
      <c r="M718" s="26">
        <v>72</v>
      </c>
      <c r="N718" s="26" t="s">
        <v>79</v>
      </c>
      <c r="O718" s="26">
        <v>2</v>
      </c>
      <c r="P718" s="26" t="str">
        <f>_xlfn.CONCAT( YEAR(TblOrigin[[#This Row],[ODK_DateOfSubmission]]), "-",TEXT( MONTH(TblOrigin[[#This Row],[ODK_DateOfSubmission]]),"00"))</f>
        <v>2019-05</v>
      </c>
    </row>
    <row r="719" spans="1:16" x14ac:dyDescent="0.25">
      <c r="A719" s="28">
        <v>3105030</v>
      </c>
      <c r="B719" s="26"/>
      <c r="C719" s="26">
        <v>963</v>
      </c>
      <c r="D719" s="29">
        <v>43595.604837962965</v>
      </c>
      <c r="E719" s="26" t="s">
        <v>541</v>
      </c>
      <c r="F719" s="26" t="s">
        <v>85</v>
      </c>
      <c r="G719" s="26" t="s">
        <v>85</v>
      </c>
      <c r="H719" s="26" t="s">
        <v>971</v>
      </c>
      <c r="I719" s="26" t="s">
        <v>983</v>
      </c>
      <c r="J719" s="26" t="s">
        <v>984</v>
      </c>
      <c r="K719" s="26">
        <v>30.5218062</v>
      </c>
      <c r="L719" s="26">
        <v>47.785439395300003</v>
      </c>
      <c r="M719" s="26">
        <v>72</v>
      </c>
      <c r="N719" s="26" t="s">
        <v>95</v>
      </c>
      <c r="O719" s="26">
        <v>4</v>
      </c>
      <c r="P719" s="26" t="str">
        <f>_xlfn.CONCAT( YEAR(TblOrigin[[#This Row],[ODK_DateOfSubmission]]), "-",TEXT( MONTH(TblOrigin[[#This Row],[ODK_DateOfSubmission]]),"00"))</f>
        <v>2019-05</v>
      </c>
    </row>
    <row r="720" spans="1:16" x14ac:dyDescent="0.25">
      <c r="A720" s="28">
        <v>3105030</v>
      </c>
      <c r="B720" s="26"/>
      <c r="C720" s="26">
        <v>963</v>
      </c>
      <c r="D720" s="29">
        <v>43595.604837962965</v>
      </c>
      <c r="E720" s="26" t="s">
        <v>541</v>
      </c>
      <c r="F720" s="26" t="s">
        <v>85</v>
      </c>
      <c r="G720" s="26" t="s">
        <v>85</v>
      </c>
      <c r="H720" s="26" t="s">
        <v>971</v>
      </c>
      <c r="I720" s="26" t="s">
        <v>983</v>
      </c>
      <c r="J720" s="26" t="s">
        <v>984</v>
      </c>
      <c r="K720" s="26">
        <v>30.5218062</v>
      </c>
      <c r="L720" s="26">
        <v>47.785439395300003</v>
      </c>
      <c r="M720" s="26">
        <v>72</v>
      </c>
      <c r="N720" s="26" t="s">
        <v>98</v>
      </c>
      <c r="O720" s="26">
        <v>3</v>
      </c>
      <c r="P720" s="26" t="str">
        <f>_xlfn.CONCAT( YEAR(TblOrigin[[#This Row],[ODK_DateOfSubmission]]), "-",TEXT( MONTH(TblOrigin[[#This Row],[ODK_DateOfSubmission]]),"00"))</f>
        <v>2019-05</v>
      </c>
    </row>
    <row r="721" spans="1:16" x14ac:dyDescent="0.25">
      <c r="A721" s="28">
        <v>3105030</v>
      </c>
      <c r="B721" s="26"/>
      <c r="C721" s="26">
        <v>963</v>
      </c>
      <c r="D721" s="29">
        <v>43595.604837962965</v>
      </c>
      <c r="E721" s="26" t="s">
        <v>541</v>
      </c>
      <c r="F721" s="26" t="s">
        <v>85</v>
      </c>
      <c r="G721" s="26" t="s">
        <v>85</v>
      </c>
      <c r="H721" s="26" t="s">
        <v>971</v>
      </c>
      <c r="I721" s="26" t="s">
        <v>983</v>
      </c>
      <c r="J721" s="26" t="s">
        <v>984</v>
      </c>
      <c r="K721" s="26">
        <v>30.5218062</v>
      </c>
      <c r="L721" s="26">
        <v>47.785439395300003</v>
      </c>
      <c r="M721" s="26">
        <v>72</v>
      </c>
      <c r="N721" s="26" t="s">
        <v>116</v>
      </c>
      <c r="O721" s="26">
        <v>8</v>
      </c>
      <c r="P721" s="26" t="str">
        <f>_xlfn.CONCAT( YEAR(TblOrigin[[#This Row],[ODK_DateOfSubmission]]), "-",TEXT( MONTH(TblOrigin[[#This Row],[ODK_DateOfSubmission]]),"00"))</f>
        <v>2019-05</v>
      </c>
    </row>
    <row r="722" spans="1:16" x14ac:dyDescent="0.25">
      <c r="A722" s="28">
        <v>3105030</v>
      </c>
      <c r="B722" s="26"/>
      <c r="C722" s="26">
        <v>963</v>
      </c>
      <c r="D722" s="29">
        <v>43595.604837962965</v>
      </c>
      <c r="E722" s="26" t="s">
        <v>541</v>
      </c>
      <c r="F722" s="26" t="s">
        <v>85</v>
      </c>
      <c r="G722" s="26" t="s">
        <v>85</v>
      </c>
      <c r="H722" s="26" t="s">
        <v>971</v>
      </c>
      <c r="I722" s="26" t="s">
        <v>983</v>
      </c>
      <c r="J722" s="26" t="s">
        <v>984</v>
      </c>
      <c r="K722" s="26">
        <v>30.5218062</v>
      </c>
      <c r="L722" s="26">
        <v>47.785439395300003</v>
      </c>
      <c r="M722" s="26">
        <v>72</v>
      </c>
      <c r="N722" s="26" t="s">
        <v>74</v>
      </c>
      <c r="O722" s="26">
        <v>25</v>
      </c>
      <c r="P722" s="26" t="str">
        <f>_xlfn.CONCAT( YEAR(TblOrigin[[#This Row],[ODK_DateOfSubmission]]), "-",TEXT( MONTH(TblOrigin[[#This Row],[ODK_DateOfSubmission]]),"00"))</f>
        <v>2019-05</v>
      </c>
    </row>
    <row r="723" spans="1:16" x14ac:dyDescent="0.25">
      <c r="A723" s="28">
        <v>3105030</v>
      </c>
      <c r="B723" s="26"/>
      <c r="C723" s="26">
        <v>963</v>
      </c>
      <c r="D723" s="29">
        <v>43595.604837962965</v>
      </c>
      <c r="E723" s="26" t="s">
        <v>541</v>
      </c>
      <c r="F723" s="26" t="s">
        <v>85</v>
      </c>
      <c r="G723" s="26" t="s">
        <v>85</v>
      </c>
      <c r="H723" s="26" t="s">
        <v>971</v>
      </c>
      <c r="I723" s="26" t="s">
        <v>983</v>
      </c>
      <c r="J723" s="26" t="s">
        <v>984</v>
      </c>
      <c r="K723" s="26">
        <v>30.5218062</v>
      </c>
      <c r="L723" s="26">
        <v>47.785439395300003</v>
      </c>
      <c r="M723" s="26">
        <v>72</v>
      </c>
      <c r="N723" s="26" t="s">
        <v>94</v>
      </c>
      <c r="O723" s="26">
        <v>25</v>
      </c>
      <c r="P723" s="26" t="str">
        <f>_xlfn.CONCAT( YEAR(TblOrigin[[#This Row],[ODK_DateOfSubmission]]), "-",TEXT( MONTH(TblOrigin[[#This Row],[ODK_DateOfSubmission]]),"00"))</f>
        <v>2019-05</v>
      </c>
    </row>
    <row r="724" spans="1:16" x14ac:dyDescent="0.25">
      <c r="A724" s="28">
        <v>3105030</v>
      </c>
      <c r="B724" s="26"/>
      <c r="C724" s="26">
        <v>963</v>
      </c>
      <c r="D724" s="29">
        <v>43595.604837962965</v>
      </c>
      <c r="E724" s="26" t="s">
        <v>541</v>
      </c>
      <c r="F724" s="26" t="s">
        <v>85</v>
      </c>
      <c r="G724" s="26" t="s">
        <v>85</v>
      </c>
      <c r="H724" s="26" t="s">
        <v>971</v>
      </c>
      <c r="I724" s="26" t="s">
        <v>983</v>
      </c>
      <c r="J724" s="26" t="s">
        <v>984</v>
      </c>
      <c r="K724" s="26">
        <v>30.5218062</v>
      </c>
      <c r="L724" s="26">
        <v>47.785439395300003</v>
      </c>
      <c r="M724" s="26">
        <v>72</v>
      </c>
      <c r="N724" s="26" t="s">
        <v>108</v>
      </c>
      <c r="O724" s="26">
        <v>2</v>
      </c>
      <c r="P724" s="26" t="str">
        <f>_xlfn.CONCAT( YEAR(TblOrigin[[#This Row],[ODK_DateOfSubmission]]), "-",TEXT( MONTH(TblOrigin[[#This Row],[ODK_DateOfSubmission]]),"00"))</f>
        <v>2019-05</v>
      </c>
    </row>
    <row r="725" spans="1:16" x14ac:dyDescent="0.25">
      <c r="A725" s="28">
        <v>3105030</v>
      </c>
      <c r="B725" s="26"/>
      <c r="C725" s="26">
        <v>963</v>
      </c>
      <c r="D725" s="29">
        <v>43595.604837962965</v>
      </c>
      <c r="E725" s="26" t="s">
        <v>541</v>
      </c>
      <c r="F725" s="26" t="s">
        <v>85</v>
      </c>
      <c r="G725" s="26" t="s">
        <v>85</v>
      </c>
      <c r="H725" s="26" t="s">
        <v>971</v>
      </c>
      <c r="I725" s="26" t="s">
        <v>983</v>
      </c>
      <c r="J725" s="26" t="s">
        <v>984</v>
      </c>
      <c r="K725" s="26">
        <v>30.5218062</v>
      </c>
      <c r="L725" s="26">
        <v>47.785439395300003</v>
      </c>
      <c r="M725" s="26">
        <v>72</v>
      </c>
      <c r="N725" s="26" t="s">
        <v>101</v>
      </c>
      <c r="O725" s="26">
        <v>1</v>
      </c>
      <c r="P725" s="26" t="str">
        <f>_xlfn.CONCAT( YEAR(TblOrigin[[#This Row],[ODK_DateOfSubmission]]), "-",TEXT( MONTH(TblOrigin[[#This Row],[ODK_DateOfSubmission]]),"00"))</f>
        <v>2019-05</v>
      </c>
    </row>
    <row r="726" spans="1:16" x14ac:dyDescent="0.25">
      <c r="A726" s="28">
        <v>3105030</v>
      </c>
      <c r="B726" s="26"/>
      <c r="C726" s="26">
        <v>963</v>
      </c>
      <c r="D726" s="29">
        <v>43595.604837962965</v>
      </c>
      <c r="E726" s="26" t="s">
        <v>541</v>
      </c>
      <c r="F726" s="26" t="s">
        <v>85</v>
      </c>
      <c r="G726" s="26" t="s">
        <v>85</v>
      </c>
      <c r="H726" s="26" t="s">
        <v>971</v>
      </c>
      <c r="I726" s="26" t="s">
        <v>983</v>
      </c>
      <c r="J726" s="26" t="s">
        <v>984</v>
      </c>
      <c r="K726" s="26">
        <v>30.5218062</v>
      </c>
      <c r="L726" s="26">
        <v>47.785439395300003</v>
      </c>
      <c r="M726" s="26">
        <v>72</v>
      </c>
      <c r="N726" s="26" t="s">
        <v>119</v>
      </c>
      <c r="O726" s="26">
        <v>1</v>
      </c>
      <c r="P726" s="26" t="str">
        <f>_xlfn.CONCAT( YEAR(TblOrigin[[#This Row],[ODK_DateOfSubmission]]), "-",TEXT( MONTH(TblOrigin[[#This Row],[ODK_DateOfSubmission]]),"00"))</f>
        <v>2019-05</v>
      </c>
    </row>
    <row r="727" spans="1:16" x14ac:dyDescent="0.25">
      <c r="A727" s="28">
        <v>3105030</v>
      </c>
      <c r="B727" s="26"/>
      <c r="C727" s="26">
        <v>963</v>
      </c>
      <c r="D727" s="29">
        <v>43595.604837962965</v>
      </c>
      <c r="E727" s="26" t="s">
        <v>541</v>
      </c>
      <c r="F727" s="26" t="s">
        <v>85</v>
      </c>
      <c r="G727" s="26" t="s">
        <v>85</v>
      </c>
      <c r="H727" s="26" t="s">
        <v>971</v>
      </c>
      <c r="I727" s="26" t="s">
        <v>983</v>
      </c>
      <c r="J727" s="26" t="s">
        <v>984</v>
      </c>
      <c r="K727" s="26">
        <v>30.5218062</v>
      </c>
      <c r="L727" s="26">
        <v>47.785439395300003</v>
      </c>
      <c r="M727" s="26">
        <v>72</v>
      </c>
      <c r="N727" s="26" t="s">
        <v>112</v>
      </c>
      <c r="O727" s="26">
        <v>1</v>
      </c>
      <c r="P727" s="26" t="str">
        <f>_xlfn.CONCAT( YEAR(TblOrigin[[#This Row],[ODK_DateOfSubmission]]), "-",TEXT( MONTH(TblOrigin[[#This Row],[ODK_DateOfSubmission]]),"00"))</f>
        <v>2019-05</v>
      </c>
    </row>
    <row r="728" spans="1:16" x14ac:dyDescent="0.25">
      <c r="A728" s="28">
        <v>3105035</v>
      </c>
      <c r="B728" s="26"/>
      <c r="C728" s="26">
        <v>21641</v>
      </c>
      <c r="D728" s="29">
        <v>43595.604837962965</v>
      </c>
      <c r="E728" s="26" t="s">
        <v>541</v>
      </c>
      <c r="F728" s="26" t="s">
        <v>85</v>
      </c>
      <c r="G728" s="26" t="s">
        <v>85</v>
      </c>
      <c r="H728" s="26" t="s">
        <v>971</v>
      </c>
      <c r="I728" s="26" t="s">
        <v>985</v>
      </c>
      <c r="J728" s="26" t="s">
        <v>986</v>
      </c>
      <c r="K728" s="26">
        <v>30.539919999999999</v>
      </c>
      <c r="L728" s="26">
        <v>47.752913995</v>
      </c>
      <c r="M728" s="26">
        <v>13</v>
      </c>
      <c r="N728" s="26" t="s">
        <v>119</v>
      </c>
      <c r="O728" s="26">
        <v>1</v>
      </c>
      <c r="P728" s="26" t="str">
        <f>_xlfn.CONCAT( YEAR(TblOrigin[[#This Row],[ODK_DateOfSubmission]]), "-",TEXT( MONTH(TblOrigin[[#This Row],[ODK_DateOfSubmission]]),"00"))</f>
        <v>2019-05</v>
      </c>
    </row>
    <row r="729" spans="1:16" x14ac:dyDescent="0.25">
      <c r="A729" s="28">
        <v>3105035</v>
      </c>
      <c r="B729" s="26"/>
      <c r="C729" s="26">
        <v>21641</v>
      </c>
      <c r="D729" s="29">
        <v>43595.604837962965</v>
      </c>
      <c r="E729" s="26" t="s">
        <v>541</v>
      </c>
      <c r="F729" s="26" t="s">
        <v>85</v>
      </c>
      <c r="G729" s="26" t="s">
        <v>85</v>
      </c>
      <c r="H729" s="26" t="s">
        <v>971</v>
      </c>
      <c r="I729" s="26" t="s">
        <v>985</v>
      </c>
      <c r="J729" s="26" t="s">
        <v>986</v>
      </c>
      <c r="K729" s="26">
        <v>30.539919999999999</v>
      </c>
      <c r="L729" s="26">
        <v>47.752913995</v>
      </c>
      <c r="M729" s="26">
        <v>13</v>
      </c>
      <c r="N729" s="26" t="s">
        <v>94</v>
      </c>
      <c r="O729" s="26">
        <v>11</v>
      </c>
      <c r="P729" s="26" t="str">
        <f>_xlfn.CONCAT( YEAR(TblOrigin[[#This Row],[ODK_DateOfSubmission]]), "-",TEXT( MONTH(TblOrigin[[#This Row],[ODK_DateOfSubmission]]),"00"))</f>
        <v>2019-05</v>
      </c>
    </row>
    <row r="730" spans="1:16" x14ac:dyDescent="0.25">
      <c r="A730" s="28">
        <v>3105035</v>
      </c>
      <c r="B730" s="26"/>
      <c r="C730" s="26">
        <v>21641</v>
      </c>
      <c r="D730" s="29">
        <v>43595.604837962965</v>
      </c>
      <c r="E730" s="26" t="s">
        <v>541</v>
      </c>
      <c r="F730" s="26" t="s">
        <v>85</v>
      </c>
      <c r="G730" s="26" t="s">
        <v>85</v>
      </c>
      <c r="H730" s="26" t="s">
        <v>971</v>
      </c>
      <c r="I730" s="26" t="s">
        <v>985</v>
      </c>
      <c r="J730" s="26" t="s">
        <v>986</v>
      </c>
      <c r="K730" s="26">
        <v>30.539919999999999</v>
      </c>
      <c r="L730" s="26">
        <v>47.752913995</v>
      </c>
      <c r="M730" s="26">
        <v>13</v>
      </c>
      <c r="N730" s="26" t="s">
        <v>112</v>
      </c>
      <c r="O730" s="26">
        <v>1</v>
      </c>
      <c r="P730" s="26" t="str">
        <f>_xlfn.CONCAT( YEAR(TblOrigin[[#This Row],[ODK_DateOfSubmission]]), "-",TEXT( MONTH(TblOrigin[[#This Row],[ODK_DateOfSubmission]]),"00"))</f>
        <v>2019-05</v>
      </c>
    </row>
    <row r="731" spans="1:16" x14ac:dyDescent="0.25">
      <c r="A731" s="28">
        <v>3105044</v>
      </c>
      <c r="B731" s="26"/>
      <c r="C731" s="26">
        <v>1308</v>
      </c>
      <c r="D731" s="29">
        <v>43595.604837962965</v>
      </c>
      <c r="E731" s="26" t="s">
        <v>541</v>
      </c>
      <c r="F731" s="26" t="s">
        <v>85</v>
      </c>
      <c r="G731" s="26" t="s">
        <v>85</v>
      </c>
      <c r="H731" s="26" t="s">
        <v>971</v>
      </c>
      <c r="I731" s="26" t="s">
        <v>987</v>
      </c>
      <c r="J731" s="26" t="s">
        <v>988</v>
      </c>
      <c r="K731" s="26">
        <v>30.499993700000001</v>
      </c>
      <c r="L731" s="26">
        <v>47.812547130600002</v>
      </c>
      <c r="M731" s="26">
        <v>28</v>
      </c>
      <c r="N731" s="26" t="s">
        <v>113</v>
      </c>
      <c r="O731" s="26">
        <v>3</v>
      </c>
      <c r="P731" s="26" t="str">
        <f>_xlfn.CONCAT( YEAR(TblOrigin[[#This Row],[ODK_DateOfSubmission]]), "-",TEXT( MONTH(TblOrigin[[#This Row],[ODK_DateOfSubmission]]),"00"))</f>
        <v>2019-05</v>
      </c>
    </row>
    <row r="732" spans="1:16" x14ac:dyDescent="0.25">
      <c r="A732" s="28">
        <v>3105044</v>
      </c>
      <c r="B732" s="26"/>
      <c r="C732" s="26">
        <v>1308</v>
      </c>
      <c r="D732" s="29">
        <v>43595.604837962965</v>
      </c>
      <c r="E732" s="26" t="s">
        <v>541</v>
      </c>
      <c r="F732" s="26" t="s">
        <v>85</v>
      </c>
      <c r="G732" s="26" t="s">
        <v>85</v>
      </c>
      <c r="H732" s="26" t="s">
        <v>971</v>
      </c>
      <c r="I732" s="26" t="s">
        <v>987</v>
      </c>
      <c r="J732" s="26" t="s">
        <v>988</v>
      </c>
      <c r="K732" s="26">
        <v>30.499993700000001</v>
      </c>
      <c r="L732" s="26">
        <v>47.812547130600002</v>
      </c>
      <c r="M732" s="26">
        <v>28</v>
      </c>
      <c r="N732" s="26" t="s">
        <v>74</v>
      </c>
      <c r="O732" s="26">
        <v>10</v>
      </c>
      <c r="P732" s="26" t="str">
        <f>_xlfn.CONCAT( YEAR(TblOrigin[[#This Row],[ODK_DateOfSubmission]]), "-",TEXT( MONTH(TblOrigin[[#This Row],[ODK_DateOfSubmission]]),"00"))</f>
        <v>2019-05</v>
      </c>
    </row>
    <row r="733" spans="1:16" x14ac:dyDescent="0.25">
      <c r="A733" s="28">
        <v>3105044</v>
      </c>
      <c r="B733" s="26"/>
      <c r="C733" s="26">
        <v>1308</v>
      </c>
      <c r="D733" s="29">
        <v>43595.604837962965</v>
      </c>
      <c r="E733" s="26" t="s">
        <v>541</v>
      </c>
      <c r="F733" s="26" t="s">
        <v>85</v>
      </c>
      <c r="G733" s="26" t="s">
        <v>85</v>
      </c>
      <c r="H733" s="26" t="s">
        <v>971</v>
      </c>
      <c r="I733" s="26" t="s">
        <v>987</v>
      </c>
      <c r="J733" s="26" t="s">
        <v>988</v>
      </c>
      <c r="K733" s="26">
        <v>30.499993700000001</v>
      </c>
      <c r="L733" s="26">
        <v>47.812547130600002</v>
      </c>
      <c r="M733" s="26">
        <v>28</v>
      </c>
      <c r="N733" s="26" t="s">
        <v>116</v>
      </c>
      <c r="O733" s="26">
        <v>5</v>
      </c>
      <c r="P733" s="26" t="str">
        <f>_xlfn.CONCAT( YEAR(TblOrigin[[#This Row],[ODK_DateOfSubmission]]), "-",TEXT( MONTH(TblOrigin[[#This Row],[ODK_DateOfSubmission]]),"00"))</f>
        <v>2019-05</v>
      </c>
    </row>
    <row r="734" spans="1:16" x14ac:dyDescent="0.25">
      <c r="A734" s="28">
        <v>3105044</v>
      </c>
      <c r="B734" s="26"/>
      <c r="C734" s="26">
        <v>1308</v>
      </c>
      <c r="D734" s="29">
        <v>43595.604837962965</v>
      </c>
      <c r="E734" s="26" t="s">
        <v>541</v>
      </c>
      <c r="F734" s="26" t="s">
        <v>85</v>
      </c>
      <c r="G734" s="26" t="s">
        <v>85</v>
      </c>
      <c r="H734" s="26" t="s">
        <v>971</v>
      </c>
      <c r="I734" s="26" t="s">
        <v>987</v>
      </c>
      <c r="J734" s="26" t="s">
        <v>988</v>
      </c>
      <c r="K734" s="26">
        <v>30.499993700000001</v>
      </c>
      <c r="L734" s="26">
        <v>47.812547130600002</v>
      </c>
      <c r="M734" s="26">
        <v>28</v>
      </c>
      <c r="N734" s="26" t="s">
        <v>119</v>
      </c>
      <c r="O734" s="26">
        <v>1</v>
      </c>
      <c r="P734" s="26" t="str">
        <f>_xlfn.CONCAT( YEAR(TblOrigin[[#This Row],[ODK_DateOfSubmission]]), "-",TEXT( MONTH(TblOrigin[[#This Row],[ODK_DateOfSubmission]]),"00"))</f>
        <v>2019-05</v>
      </c>
    </row>
    <row r="735" spans="1:16" x14ac:dyDescent="0.25">
      <c r="A735" s="28">
        <v>3105044</v>
      </c>
      <c r="B735" s="26"/>
      <c r="C735" s="26">
        <v>1308</v>
      </c>
      <c r="D735" s="29">
        <v>43595.604837962965</v>
      </c>
      <c r="E735" s="26" t="s">
        <v>541</v>
      </c>
      <c r="F735" s="26" t="s">
        <v>85</v>
      </c>
      <c r="G735" s="26" t="s">
        <v>85</v>
      </c>
      <c r="H735" s="26" t="s">
        <v>971</v>
      </c>
      <c r="I735" s="26" t="s">
        <v>987</v>
      </c>
      <c r="J735" s="26" t="s">
        <v>988</v>
      </c>
      <c r="K735" s="26">
        <v>30.499993700000001</v>
      </c>
      <c r="L735" s="26">
        <v>47.812547130600002</v>
      </c>
      <c r="M735" s="26">
        <v>28</v>
      </c>
      <c r="N735" s="26" t="s">
        <v>95</v>
      </c>
      <c r="O735" s="26">
        <v>1</v>
      </c>
      <c r="P735" s="26" t="str">
        <f>_xlfn.CONCAT( YEAR(TblOrigin[[#This Row],[ODK_DateOfSubmission]]), "-",TEXT( MONTH(TblOrigin[[#This Row],[ODK_DateOfSubmission]]),"00"))</f>
        <v>2019-05</v>
      </c>
    </row>
    <row r="736" spans="1:16" x14ac:dyDescent="0.25">
      <c r="A736" s="28">
        <v>3105044</v>
      </c>
      <c r="B736" s="26"/>
      <c r="C736" s="26">
        <v>1308</v>
      </c>
      <c r="D736" s="29">
        <v>43595.604837962965</v>
      </c>
      <c r="E736" s="26" t="s">
        <v>541</v>
      </c>
      <c r="F736" s="26" t="s">
        <v>85</v>
      </c>
      <c r="G736" s="26" t="s">
        <v>85</v>
      </c>
      <c r="H736" s="26" t="s">
        <v>971</v>
      </c>
      <c r="I736" s="26" t="s">
        <v>987</v>
      </c>
      <c r="J736" s="26" t="s">
        <v>988</v>
      </c>
      <c r="K736" s="26">
        <v>30.499993700000001</v>
      </c>
      <c r="L736" s="26">
        <v>47.812547130600002</v>
      </c>
      <c r="M736" s="26">
        <v>28</v>
      </c>
      <c r="N736" s="26" t="s">
        <v>78</v>
      </c>
      <c r="O736" s="26">
        <v>4</v>
      </c>
      <c r="P736" s="26" t="str">
        <f>_xlfn.CONCAT( YEAR(TblOrigin[[#This Row],[ODK_DateOfSubmission]]), "-",TEXT( MONTH(TblOrigin[[#This Row],[ODK_DateOfSubmission]]),"00"))</f>
        <v>2019-05</v>
      </c>
    </row>
    <row r="737" spans="1:16" x14ac:dyDescent="0.25">
      <c r="A737" s="28">
        <v>3105044</v>
      </c>
      <c r="B737" s="26"/>
      <c r="C737" s="26">
        <v>1308</v>
      </c>
      <c r="D737" s="29">
        <v>43595.604837962965</v>
      </c>
      <c r="E737" s="26" t="s">
        <v>541</v>
      </c>
      <c r="F737" s="26" t="s">
        <v>85</v>
      </c>
      <c r="G737" s="26" t="s">
        <v>85</v>
      </c>
      <c r="H737" s="26" t="s">
        <v>971</v>
      </c>
      <c r="I737" s="26" t="s">
        <v>987</v>
      </c>
      <c r="J737" s="26" t="s">
        <v>988</v>
      </c>
      <c r="K737" s="26">
        <v>30.499993700000001</v>
      </c>
      <c r="L737" s="26">
        <v>47.812547130600002</v>
      </c>
      <c r="M737" s="26">
        <v>28</v>
      </c>
      <c r="N737" s="26" t="s">
        <v>94</v>
      </c>
      <c r="O737" s="26">
        <v>4</v>
      </c>
      <c r="P737" s="26" t="str">
        <f>_xlfn.CONCAT( YEAR(TblOrigin[[#This Row],[ODK_DateOfSubmission]]), "-",TEXT( MONTH(TblOrigin[[#This Row],[ODK_DateOfSubmission]]),"00"))</f>
        <v>2019-05</v>
      </c>
    </row>
    <row r="738" spans="1:16" x14ac:dyDescent="0.25">
      <c r="A738" s="28">
        <v>3105045</v>
      </c>
      <c r="B738" s="26"/>
      <c r="C738" s="26">
        <v>872</v>
      </c>
      <c r="D738" s="29">
        <v>43595.604837962965</v>
      </c>
      <c r="E738" s="26" t="s">
        <v>541</v>
      </c>
      <c r="F738" s="26" t="s">
        <v>85</v>
      </c>
      <c r="G738" s="26" t="s">
        <v>85</v>
      </c>
      <c r="H738" s="26" t="s">
        <v>971</v>
      </c>
      <c r="I738" s="26" t="s">
        <v>989</v>
      </c>
      <c r="J738" s="26" t="s">
        <v>990</v>
      </c>
      <c r="K738" s="26">
        <v>30.5043407</v>
      </c>
      <c r="L738" s="26">
        <v>47.8521891547</v>
      </c>
      <c r="M738" s="26">
        <v>3</v>
      </c>
      <c r="N738" s="26" t="s">
        <v>82</v>
      </c>
      <c r="O738" s="26">
        <v>3</v>
      </c>
      <c r="P738" s="26" t="str">
        <f>_xlfn.CONCAT( YEAR(TblOrigin[[#This Row],[ODK_DateOfSubmission]]), "-",TEXT( MONTH(TblOrigin[[#This Row],[ODK_DateOfSubmission]]),"00"))</f>
        <v>2019-05</v>
      </c>
    </row>
    <row r="739" spans="1:16" x14ac:dyDescent="0.25">
      <c r="A739" s="28">
        <v>3105046</v>
      </c>
      <c r="B739" s="26"/>
      <c r="C739" s="26">
        <v>998</v>
      </c>
      <c r="D739" s="29">
        <v>43595.604837962965</v>
      </c>
      <c r="E739" s="26" t="s">
        <v>541</v>
      </c>
      <c r="F739" s="26" t="s">
        <v>85</v>
      </c>
      <c r="G739" s="26" t="s">
        <v>85</v>
      </c>
      <c r="H739" s="26" t="s">
        <v>971</v>
      </c>
      <c r="I739" s="26" t="s">
        <v>991</v>
      </c>
      <c r="J739" s="26" t="s">
        <v>992</v>
      </c>
      <c r="K739" s="26">
        <v>30.4567041</v>
      </c>
      <c r="L739" s="26">
        <v>47.8011762832</v>
      </c>
      <c r="M739" s="26">
        <v>2</v>
      </c>
      <c r="N739" s="26" t="s">
        <v>94</v>
      </c>
      <c r="O739" s="26">
        <v>1</v>
      </c>
      <c r="P739" s="26" t="str">
        <f>_xlfn.CONCAT( YEAR(TblOrigin[[#This Row],[ODK_DateOfSubmission]]), "-",TEXT( MONTH(TblOrigin[[#This Row],[ODK_DateOfSubmission]]),"00"))</f>
        <v>2019-05</v>
      </c>
    </row>
    <row r="740" spans="1:16" x14ac:dyDescent="0.25">
      <c r="A740" s="28">
        <v>3105046</v>
      </c>
      <c r="B740" s="26"/>
      <c r="C740" s="26">
        <v>998</v>
      </c>
      <c r="D740" s="29">
        <v>43595.604837962965</v>
      </c>
      <c r="E740" s="26" t="s">
        <v>541</v>
      </c>
      <c r="F740" s="26" t="s">
        <v>85</v>
      </c>
      <c r="G740" s="26" t="s">
        <v>85</v>
      </c>
      <c r="H740" s="26" t="s">
        <v>971</v>
      </c>
      <c r="I740" s="26" t="s">
        <v>991</v>
      </c>
      <c r="J740" s="26" t="s">
        <v>992</v>
      </c>
      <c r="K740" s="26">
        <v>30.4567041</v>
      </c>
      <c r="L740" s="26">
        <v>47.8011762832</v>
      </c>
      <c r="M740" s="26">
        <v>2</v>
      </c>
      <c r="N740" s="26" t="s">
        <v>116</v>
      </c>
      <c r="O740" s="26">
        <v>1</v>
      </c>
      <c r="P740" s="26" t="str">
        <f>_xlfn.CONCAT( YEAR(TblOrigin[[#This Row],[ODK_DateOfSubmission]]), "-",TEXT( MONTH(TblOrigin[[#This Row],[ODK_DateOfSubmission]]),"00"))</f>
        <v>2019-05</v>
      </c>
    </row>
    <row r="741" spans="1:16" x14ac:dyDescent="0.25">
      <c r="A741" s="28">
        <v>3105047</v>
      </c>
      <c r="B741" s="26"/>
      <c r="C741" s="26">
        <v>951</v>
      </c>
      <c r="D741" s="29">
        <v>43595.604837962965</v>
      </c>
      <c r="E741" s="26" t="s">
        <v>541</v>
      </c>
      <c r="F741" s="26" t="s">
        <v>85</v>
      </c>
      <c r="G741" s="26" t="s">
        <v>85</v>
      </c>
      <c r="H741" s="26" t="s">
        <v>971</v>
      </c>
      <c r="I741" s="26" t="s">
        <v>993</v>
      </c>
      <c r="J741" s="26" t="s">
        <v>994</v>
      </c>
      <c r="K741" s="26">
        <v>30.526910300000001</v>
      </c>
      <c r="L741" s="26">
        <v>47.8152058939</v>
      </c>
      <c r="M741" s="26">
        <v>74</v>
      </c>
      <c r="N741" s="26" t="s">
        <v>98</v>
      </c>
      <c r="O741" s="26">
        <v>4</v>
      </c>
      <c r="P741" s="26" t="str">
        <f>_xlfn.CONCAT( YEAR(TblOrigin[[#This Row],[ODK_DateOfSubmission]]), "-",TEXT( MONTH(TblOrigin[[#This Row],[ODK_DateOfSubmission]]),"00"))</f>
        <v>2019-05</v>
      </c>
    </row>
    <row r="742" spans="1:16" x14ac:dyDescent="0.25">
      <c r="A742" s="28">
        <v>3105047</v>
      </c>
      <c r="B742" s="26"/>
      <c r="C742" s="26">
        <v>951</v>
      </c>
      <c r="D742" s="29">
        <v>43595.604837962965</v>
      </c>
      <c r="E742" s="26" t="s">
        <v>541</v>
      </c>
      <c r="F742" s="26" t="s">
        <v>85</v>
      </c>
      <c r="G742" s="26" t="s">
        <v>85</v>
      </c>
      <c r="H742" s="26" t="s">
        <v>971</v>
      </c>
      <c r="I742" s="26" t="s">
        <v>993</v>
      </c>
      <c r="J742" s="26" t="s">
        <v>994</v>
      </c>
      <c r="K742" s="26">
        <v>30.526910300000001</v>
      </c>
      <c r="L742" s="26">
        <v>47.8152058939</v>
      </c>
      <c r="M742" s="26">
        <v>74</v>
      </c>
      <c r="N742" s="26" t="s">
        <v>95</v>
      </c>
      <c r="O742" s="26">
        <v>8</v>
      </c>
      <c r="P742" s="26" t="str">
        <f>_xlfn.CONCAT( YEAR(TblOrigin[[#This Row],[ODK_DateOfSubmission]]), "-",TEXT( MONTH(TblOrigin[[#This Row],[ODK_DateOfSubmission]]),"00"))</f>
        <v>2019-05</v>
      </c>
    </row>
    <row r="743" spans="1:16" x14ac:dyDescent="0.25">
      <c r="A743" s="28">
        <v>3105047</v>
      </c>
      <c r="B743" s="26"/>
      <c r="C743" s="26">
        <v>951</v>
      </c>
      <c r="D743" s="29">
        <v>43595.604837962965</v>
      </c>
      <c r="E743" s="26" t="s">
        <v>541</v>
      </c>
      <c r="F743" s="26" t="s">
        <v>85</v>
      </c>
      <c r="G743" s="26" t="s">
        <v>85</v>
      </c>
      <c r="H743" s="26" t="s">
        <v>971</v>
      </c>
      <c r="I743" s="26" t="s">
        <v>993</v>
      </c>
      <c r="J743" s="26" t="s">
        <v>994</v>
      </c>
      <c r="K743" s="26">
        <v>30.526910300000001</v>
      </c>
      <c r="L743" s="26">
        <v>47.8152058939</v>
      </c>
      <c r="M743" s="26">
        <v>74</v>
      </c>
      <c r="N743" s="26" t="s">
        <v>116</v>
      </c>
      <c r="O743" s="26">
        <v>5</v>
      </c>
      <c r="P743" s="26" t="str">
        <f>_xlfn.CONCAT( YEAR(TblOrigin[[#This Row],[ODK_DateOfSubmission]]), "-",TEXT( MONTH(TblOrigin[[#This Row],[ODK_DateOfSubmission]]),"00"))</f>
        <v>2019-05</v>
      </c>
    </row>
    <row r="744" spans="1:16" x14ac:dyDescent="0.25">
      <c r="A744" s="28">
        <v>3105047</v>
      </c>
      <c r="B744" s="26"/>
      <c r="C744" s="26">
        <v>951</v>
      </c>
      <c r="D744" s="29">
        <v>43595.604837962965</v>
      </c>
      <c r="E744" s="26" t="s">
        <v>541</v>
      </c>
      <c r="F744" s="26" t="s">
        <v>85</v>
      </c>
      <c r="G744" s="26" t="s">
        <v>85</v>
      </c>
      <c r="H744" s="26" t="s">
        <v>971</v>
      </c>
      <c r="I744" s="26" t="s">
        <v>993</v>
      </c>
      <c r="J744" s="26" t="s">
        <v>994</v>
      </c>
      <c r="K744" s="26">
        <v>30.526910300000001</v>
      </c>
      <c r="L744" s="26">
        <v>47.8152058939</v>
      </c>
      <c r="M744" s="26">
        <v>74</v>
      </c>
      <c r="N744" s="26" t="s">
        <v>74</v>
      </c>
      <c r="O744" s="26">
        <v>16</v>
      </c>
      <c r="P744" s="26" t="str">
        <f>_xlfn.CONCAT( YEAR(TblOrigin[[#This Row],[ODK_DateOfSubmission]]), "-",TEXT( MONTH(TblOrigin[[#This Row],[ODK_DateOfSubmission]]),"00"))</f>
        <v>2019-05</v>
      </c>
    </row>
    <row r="745" spans="1:16" x14ac:dyDescent="0.25">
      <c r="A745" s="28">
        <v>3105047</v>
      </c>
      <c r="B745" s="26"/>
      <c r="C745" s="26">
        <v>951</v>
      </c>
      <c r="D745" s="29">
        <v>43595.604837962965</v>
      </c>
      <c r="E745" s="26" t="s">
        <v>541</v>
      </c>
      <c r="F745" s="26" t="s">
        <v>85</v>
      </c>
      <c r="G745" s="26" t="s">
        <v>85</v>
      </c>
      <c r="H745" s="26" t="s">
        <v>971</v>
      </c>
      <c r="I745" s="26" t="s">
        <v>993</v>
      </c>
      <c r="J745" s="26" t="s">
        <v>994</v>
      </c>
      <c r="K745" s="26">
        <v>30.526910300000001</v>
      </c>
      <c r="L745" s="26">
        <v>47.8152058939</v>
      </c>
      <c r="M745" s="26">
        <v>74</v>
      </c>
      <c r="N745" s="26" t="s">
        <v>102</v>
      </c>
      <c r="O745" s="26">
        <v>1</v>
      </c>
      <c r="P745" s="26" t="str">
        <f>_xlfn.CONCAT( YEAR(TblOrigin[[#This Row],[ODK_DateOfSubmission]]), "-",TEXT( MONTH(TblOrigin[[#This Row],[ODK_DateOfSubmission]]),"00"))</f>
        <v>2019-05</v>
      </c>
    </row>
    <row r="746" spans="1:16" x14ac:dyDescent="0.25">
      <c r="A746" s="28">
        <v>3105047</v>
      </c>
      <c r="B746" s="26"/>
      <c r="C746" s="26">
        <v>951</v>
      </c>
      <c r="D746" s="29">
        <v>43595.604837962965</v>
      </c>
      <c r="E746" s="26" t="s">
        <v>541</v>
      </c>
      <c r="F746" s="26" t="s">
        <v>85</v>
      </c>
      <c r="G746" s="26" t="s">
        <v>85</v>
      </c>
      <c r="H746" s="26" t="s">
        <v>971</v>
      </c>
      <c r="I746" s="26" t="s">
        <v>993</v>
      </c>
      <c r="J746" s="26" t="s">
        <v>994</v>
      </c>
      <c r="K746" s="26">
        <v>30.526910300000001</v>
      </c>
      <c r="L746" s="26">
        <v>47.8152058939</v>
      </c>
      <c r="M746" s="26">
        <v>74</v>
      </c>
      <c r="N746" s="26" t="s">
        <v>94</v>
      </c>
      <c r="O746" s="26">
        <v>21</v>
      </c>
      <c r="P746" s="26" t="str">
        <f>_xlfn.CONCAT( YEAR(TblOrigin[[#This Row],[ODK_DateOfSubmission]]), "-",TEXT( MONTH(TblOrigin[[#This Row],[ODK_DateOfSubmission]]),"00"))</f>
        <v>2019-05</v>
      </c>
    </row>
    <row r="747" spans="1:16" x14ac:dyDescent="0.25">
      <c r="A747" s="28">
        <v>3105047</v>
      </c>
      <c r="B747" s="26"/>
      <c r="C747" s="26">
        <v>951</v>
      </c>
      <c r="D747" s="29">
        <v>43595.604837962965</v>
      </c>
      <c r="E747" s="26" t="s">
        <v>541</v>
      </c>
      <c r="F747" s="26" t="s">
        <v>85</v>
      </c>
      <c r="G747" s="26" t="s">
        <v>85</v>
      </c>
      <c r="H747" s="26" t="s">
        <v>971</v>
      </c>
      <c r="I747" s="26" t="s">
        <v>993</v>
      </c>
      <c r="J747" s="26" t="s">
        <v>994</v>
      </c>
      <c r="K747" s="26">
        <v>30.526910300000001</v>
      </c>
      <c r="L747" s="26">
        <v>47.8152058939</v>
      </c>
      <c r="M747" s="26">
        <v>74</v>
      </c>
      <c r="N747" s="26" t="s">
        <v>130</v>
      </c>
      <c r="O747" s="26">
        <v>1</v>
      </c>
      <c r="P747" s="26" t="str">
        <f>_xlfn.CONCAT( YEAR(TblOrigin[[#This Row],[ODK_DateOfSubmission]]), "-",TEXT( MONTH(TblOrigin[[#This Row],[ODK_DateOfSubmission]]),"00"))</f>
        <v>2019-05</v>
      </c>
    </row>
    <row r="748" spans="1:16" x14ac:dyDescent="0.25">
      <c r="A748" s="28">
        <v>3105047</v>
      </c>
      <c r="B748" s="26"/>
      <c r="C748" s="26">
        <v>951</v>
      </c>
      <c r="D748" s="29">
        <v>43595.604837962965</v>
      </c>
      <c r="E748" s="26" t="s">
        <v>541</v>
      </c>
      <c r="F748" s="26" t="s">
        <v>85</v>
      </c>
      <c r="G748" s="26" t="s">
        <v>85</v>
      </c>
      <c r="H748" s="26" t="s">
        <v>971</v>
      </c>
      <c r="I748" s="26" t="s">
        <v>993</v>
      </c>
      <c r="J748" s="26" t="s">
        <v>994</v>
      </c>
      <c r="K748" s="26">
        <v>30.526910300000001</v>
      </c>
      <c r="L748" s="26">
        <v>47.8152058939</v>
      </c>
      <c r="M748" s="26">
        <v>74</v>
      </c>
      <c r="N748" s="26" t="s">
        <v>75</v>
      </c>
      <c r="O748" s="26">
        <v>6</v>
      </c>
      <c r="P748" s="26" t="str">
        <f>_xlfn.CONCAT( YEAR(TblOrigin[[#This Row],[ODK_DateOfSubmission]]), "-",TEXT( MONTH(TblOrigin[[#This Row],[ODK_DateOfSubmission]]),"00"))</f>
        <v>2019-05</v>
      </c>
    </row>
    <row r="749" spans="1:16" x14ac:dyDescent="0.25">
      <c r="A749" s="28">
        <v>3105047</v>
      </c>
      <c r="B749" s="26"/>
      <c r="C749" s="26">
        <v>951</v>
      </c>
      <c r="D749" s="29">
        <v>43595.604837962965</v>
      </c>
      <c r="E749" s="26" t="s">
        <v>541</v>
      </c>
      <c r="F749" s="26" t="s">
        <v>85</v>
      </c>
      <c r="G749" s="26" t="s">
        <v>85</v>
      </c>
      <c r="H749" s="26" t="s">
        <v>971</v>
      </c>
      <c r="I749" s="26" t="s">
        <v>993</v>
      </c>
      <c r="J749" s="26" t="s">
        <v>994</v>
      </c>
      <c r="K749" s="26">
        <v>30.526910300000001</v>
      </c>
      <c r="L749" s="26">
        <v>47.8152058939</v>
      </c>
      <c r="M749" s="26">
        <v>74</v>
      </c>
      <c r="N749" s="26" t="s">
        <v>119</v>
      </c>
      <c r="O749" s="26">
        <v>11</v>
      </c>
      <c r="P749" s="26" t="str">
        <f>_xlfn.CONCAT( YEAR(TblOrigin[[#This Row],[ODK_DateOfSubmission]]), "-",TEXT( MONTH(TblOrigin[[#This Row],[ODK_DateOfSubmission]]),"00"))</f>
        <v>2019-05</v>
      </c>
    </row>
    <row r="750" spans="1:16" x14ac:dyDescent="0.25">
      <c r="A750" s="28">
        <v>3105047</v>
      </c>
      <c r="B750" s="26"/>
      <c r="C750" s="26">
        <v>951</v>
      </c>
      <c r="D750" s="29">
        <v>43595.604837962965</v>
      </c>
      <c r="E750" s="26" t="s">
        <v>541</v>
      </c>
      <c r="F750" s="26" t="s">
        <v>85</v>
      </c>
      <c r="G750" s="26" t="s">
        <v>85</v>
      </c>
      <c r="H750" s="26" t="s">
        <v>971</v>
      </c>
      <c r="I750" s="26" t="s">
        <v>993</v>
      </c>
      <c r="J750" s="26" t="s">
        <v>994</v>
      </c>
      <c r="K750" s="26">
        <v>30.526910300000001</v>
      </c>
      <c r="L750" s="26">
        <v>47.8152058939</v>
      </c>
      <c r="M750" s="26">
        <v>74</v>
      </c>
      <c r="N750" s="26" t="s">
        <v>120</v>
      </c>
      <c r="O750" s="26">
        <v>1</v>
      </c>
      <c r="P750" s="26" t="str">
        <f>_xlfn.CONCAT( YEAR(TblOrigin[[#This Row],[ODK_DateOfSubmission]]), "-",TEXT( MONTH(TblOrigin[[#This Row],[ODK_DateOfSubmission]]),"00"))</f>
        <v>2019-05</v>
      </c>
    </row>
    <row r="751" spans="1:16" x14ac:dyDescent="0.25">
      <c r="A751" s="28">
        <v>3105049</v>
      </c>
      <c r="B751" s="26"/>
      <c r="C751" s="26">
        <v>1275</v>
      </c>
      <c r="D751" s="29">
        <v>43595.604837962965</v>
      </c>
      <c r="E751" s="26" t="s">
        <v>541</v>
      </c>
      <c r="F751" s="26" t="s">
        <v>85</v>
      </c>
      <c r="G751" s="26" t="s">
        <v>85</v>
      </c>
      <c r="H751" s="26" t="s">
        <v>971</v>
      </c>
      <c r="I751" s="26" t="s">
        <v>995</v>
      </c>
      <c r="J751" s="26" t="s">
        <v>996</v>
      </c>
      <c r="K751" s="26">
        <v>30.541248849700001</v>
      </c>
      <c r="L751" s="26">
        <v>47.795445029600003</v>
      </c>
      <c r="M751" s="26">
        <v>6</v>
      </c>
      <c r="N751" s="26" t="s">
        <v>66</v>
      </c>
      <c r="O751" s="26">
        <v>4</v>
      </c>
      <c r="P751" s="26" t="str">
        <f>_xlfn.CONCAT( YEAR(TblOrigin[[#This Row],[ODK_DateOfSubmission]]), "-",TEXT( MONTH(TblOrigin[[#This Row],[ODK_DateOfSubmission]]),"00"))</f>
        <v>2019-05</v>
      </c>
    </row>
    <row r="752" spans="1:16" x14ac:dyDescent="0.25">
      <c r="A752" s="28">
        <v>3105049</v>
      </c>
      <c r="B752" s="26"/>
      <c r="C752" s="26">
        <v>1275</v>
      </c>
      <c r="D752" s="29">
        <v>43595.604837962965</v>
      </c>
      <c r="E752" s="26" t="s">
        <v>541</v>
      </c>
      <c r="F752" s="26" t="s">
        <v>85</v>
      </c>
      <c r="G752" s="26" t="s">
        <v>85</v>
      </c>
      <c r="H752" s="26" t="s">
        <v>971</v>
      </c>
      <c r="I752" s="26" t="s">
        <v>995</v>
      </c>
      <c r="J752" s="26" t="s">
        <v>996</v>
      </c>
      <c r="K752" s="26">
        <v>30.541248849700001</v>
      </c>
      <c r="L752" s="26">
        <v>47.795445029600003</v>
      </c>
      <c r="M752" s="26">
        <v>6</v>
      </c>
      <c r="N752" s="26" t="s">
        <v>87</v>
      </c>
      <c r="O752" s="26">
        <v>2</v>
      </c>
      <c r="P752" s="26" t="str">
        <f>_xlfn.CONCAT( YEAR(TblOrigin[[#This Row],[ODK_DateOfSubmission]]), "-",TEXT( MONTH(TblOrigin[[#This Row],[ODK_DateOfSubmission]]),"00"))</f>
        <v>2019-05</v>
      </c>
    </row>
    <row r="753" spans="1:16" x14ac:dyDescent="0.25">
      <c r="A753" s="28">
        <v>3105050</v>
      </c>
      <c r="B753" s="26"/>
      <c r="C753" s="26">
        <v>986</v>
      </c>
      <c r="D753" s="29">
        <v>43595.604837962965</v>
      </c>
      <c r="E753" s="26" t="s">
        <v>541</v>
      </c>
      <c r="F753" s="26" t="s">
        <v>85</v>
      </c>
      <c r="G753" s="26" t="s">
        <v>85</v>
      </c>
      <c r="H753" s="26" t="s">
        <v>971</v>
      </c>
      <c r="I753" s="26" t="s">
        <v>997</v>
      </c>
      <c r="J753" s="26" t="s">
        <v>998</v>
      </c>
      <c r="K753" s="26">
        <v>30.546051274300002</v>
      </c>
      <c r="L753" s="26">
        <v>47.809987037799999</v>
      </c>
      <c r="M753" s="26">
        <v>4</v>
      </c>
      <c r="N753" s="26" t="s">
        <v>101</v>
      </c>
      <c r="O753" s="26">
        <v>1</v>
      </c>
      <c r="P753" s="26" t="str">
        <f>_xlfn.CONCAT( YEAR(TblOrigin[[#This Row],[ODK_DateOfSubmission]]), "-",TEXT( MONTH(TblOrigin[[#This Row],[ODK_DateOfSubmission]]),"00"))</f>
        <v>2019-05</v>
      </c>
    </row>
    <row r="754" spans="1:16" x14ac:dyDescent="0.25">
      <c r="A754" s="28">
        <v>3105050</v>
      </c>
      <c r="B754" s="26"/>
      <c r="C754" s="26">
        <v>986</v>
      </c>
      <c r="D754" s="29">
        <v>43595.604837962965</v>
      </c>
      <c r="E754" s="26" t="s">
        <v>541</v>
      </c>
      <c r="F754" s="26" t="s">
        <v>85</v>
      </c>
      <c r="G754" s="26" t="s">
        <v>85</v>
      </c>
      <c r="H754" s="26" t="s">
        <v>971</v>
      </c>
      <c r="I754" s="26" t="s">
        <v>997</v>
      </c>
      <c r="J754" s="26" t="s">
        <v>998</v>
      </c>
      <c r="K754" s="26">
        <v>30.546051274300002</v>
      </c>
      <c r="L754" s="26">
        <v>47.809987037799999</v>
      </c>
      <c r="M754" s="26">
        <v>4</v>
      </c>
      <c r="N754" s="26" t="s">
        <v>87</v>
      </c>
      <c r="O754" s="26">
        <v>1</v>
      </c>
      <c r="P754" s="26" t="str">
        <f>_xlfn.CONCAT( YEAR(TblOrigin[[#This Row],[ODK_DateOfSubmission]]), "-",TEXT( MONTH(TblOrigin[[#This Row],[ODK_DateOfSubmission]]),"00"))</f>
        <v>2019-05</v>
      </c>
    </row>
    <row r="755" spans="1:16" x14ac:dyDescent="0.25">
      <c r="A755" s="28">
        <v>3105050</v>
      </c>
      <c r="B755" s="26"/>
      <c r="C755" s="26">
        <v>986</v>
      </c>
      <c r="D755" s="29">
        <v>43595.604837962965</v>
      </c>
      <c r="E755" s="26" t="s">
        <v>541</v>
      </c>
      <c r="F755" s="26" t="s">
        <v>85</v>
      </c>
      <c r="G755" s="26" t="s">
        <v>85</v>
      </c>
      <c r="H755" s="26" t="s">
        <v>971</v>
      </c>
      <c r="I755" s="26" t="s">
        <v>997</v>
      </c>
      <c r="J755" s="26" t="s">
        <v>998</v>
      </c>
      <c r="K755" s="26">
        <v>30.546051274300002</v>
      </c>
      <c r="L755" s="26">
        <v>47.809987037799999</v>
      </c>
      <c r="M755" s="26">
        <v>4</v>
      </c>
      <c r="N755" s="26" t="s">
        <v>66</v>
      </c>
      <c r="O755" s="26">
        <v>2</v>
      </c>
      <c r="P755" s="26" t="str">
        <f>_xlfn.CONCAT( YEAR(TblOrigin[[#This Row],[ODK_DateOfSubmission]]), "-",TEXT( MONTH(TblOrigin[[#This Row],[ODK_DateOfSubmission]]),"00"))</f>
        <v>2019-05</v>
      </c>
    </row>
    <row r="756" spans="1:16" x14ac:dyDescent="0.25">
      <c r="A756" s="28">
        <v>3105054</v>
      </c>
      <c r="B756" s="26"/>
      <c r="C756" s="26">
        <v>849</v>
      </c>
      <c r="D756" s="29">
        <v>43595.604837962965</v>
      </c>
      <c r="E756" s="26" t="s">
        <v>541</v>
      </c>
      <c r="F756" s="26" t="s">
        <v>85</v>
      </c>
      <c r="G756" s="26" t="s">
        <v>85</v>
      </c>
      <c r="H756" s="26" t="s">
        <v>971</v>
      </c>
      <c r="I756" s="26" t="s">
        <v>999</v>
      </c>
      <c r="J756" s="26" t="s">
        <v>1000</v>
      </c>
      <c r="K756" s="26">
        <v>30.484321099999999</v>
      </c>
      <c r="L756" s="26">
        <v>47.829706550899999</v>
      </c>
      <c r="M756" s="26">
        <v>20</v>
      </c>
      <c r="N756" s="26" t="s">
        <v>94</v>
      </c>
      <c r="O756" s="26">
        <v>13</v>
      </c>
      <c r="P756" s="26" t="str">
        <f>_xlfn.CONCAT( YEAR(TblOrigin[[#This Row],[ODK_DateOfSubmission]]), "-",TEXT( MONTH(TblOrigin[[#This Row],[ODK_DateOfSubmission]]),"00"))</f>
        <v>2019-05</v>
      </c>
    </row>
    <row r="757" spans="1:16" x14ac:dyDescent="0.25">
      <c r="A757" s="28">
        <v>3105054</v>
      </c>
      <c r="B757" s="26"/>
      <c r="C757" s="26">
        <v>849</v>
      </c>
      <c r="D757" s="29">
        <v>43595.604837962965</v>
      </c>
      <c r="E757" s="26" t="s">
        <v>541</v>
      </c>
      <c r="F757" s="26" t="s">
        <v>85</v>
      </c>
      <c r="G757" s="26" t="s">
        <v>85</v>
      </c>
      <c r="H757" s="26" t="s">
        <v>971</v>
      </c>
      <c r="I757" s="26" t="s">
        <v>999</v>
      </c>
      <c r="J757" s="26" t="s">
        <v>1000</v>
      </c>
      <c r="K757" s="26">
        <v>30.484321099999999</v>
      </c>
      <c r="L757" s="26">
        <v>47.829706550899999</v>
      </c>
      <c r="M757" s="26">
        <v>20</v>
      </c>
      <c r="N757" s="26" t="s">
        <v>104</v>
      </c>
      <c r="O757" s="26">
        <v>2</v>
      </c>
      <c r="P757" s="26" t="str">
        <f>_xlfn.CONCAT( YEAR(TblOrigin[[#This Row],[ODK_DateOfSubmission]]), "-",TEXT( MONTH(TblOrigin[[#This Row],[ODK_DateOfSubmission]]),"00"))</f>
        <v>2019-05</v>
      </c>
    </row>
    <row r="758" spans="1:16" x14ac:dyDescent="0.25">
      <c r="A758" s="28">
        <v>3105054</v>
      </c>
      <c r="B758" s="26"/>
      <c r="C758" s="26">
        <v>849</v>
      </c>
      <c r="D758" s="29">
        <v>43595.604837962965</v>
      </c>
      <c r="E758" s="26" t="s">
        <v>541</v>
      </c>
      <c r="F758" s="26" t="s">
        <v>85</v>
      </c>
      <c r="G758" s="26" t="s">
        <v>85</v>
      </c>
      <c r="H758" s="26" t="s">
        <v>971</v>
      </c>
      <c r="I758" s="26" t="s">
        <v>999</v>
      </c>
      <c r="J758" s="26" t="s">
        <v>1000</v>
      </c>
      <c r="K758" s="26">
        <v>30.484321099999999</v>
      </c>
      <c r="L758" s="26">
        <v>47.829706550899999</v>
      </c>
      <c r="M758" s="26">
        <v>20</v>
      </c>
      <c r="N758" s="26" t="s">
        <v>116</v>
      </c>
      <c r="O758" s="26">
        <v>1</v>
      </c>
      <c r="P758" s="26" t="str">
        <f>_xlfn.CONCAT( YEAR(TblOrigin[[#This Row],[ODK_DateOfSubmission]]), "-",TEXT( MONTH(TblOrigin[[#This Row],[ODK_DateOfSubmission]]),"00"))</f>
        <v>2019-05</v>
      </c>
    </row>
    <row r="759" spans="1:16" x14ac:dyDescent="0.25">
      <c r="A759" s="28">
        <v>3105054</v>
      </c>
      <c r="B759" s="26"/>
      <c r="C759" s="26">
        <v>849</v>
      </c>
      <c r="D759" s="29">
        <v>43595.604837962965</v>
      </c>
      <c r="E759" s="26" t="s">
        <v>541</v>
      </c>
      <c r="F759" s="26" t="s">
        <v>85</v>
      </c>
      <c r="G759" s="26" t="s">
        <v>85</v>
      </c>
      <c r="H759" s="26" t="s">
        <v>971</v>
      </c>
      <c r="I759" s="26" t="s">
        <v>999</v>
      </c>
      <c r="J759" s="26" t="s">
        <v>1000</v>
      </c>
      <c r="K759" s="26">
        <v>30.484321099999999</v>
      </c>
      <c r="L759" s="26">
        <v>47.829706550899999</v>
      </c>
      <c r="M759" s="26">
        <v>20</v>
      </c>
      <c r="N759" s="26" t="s">
        <v>117</v>
      </c>
      <c r="O759" s="26">
        <v>1</v>
      </c>
      <c r="P759" s="26" t="str">
        <f>_xlfn.CONCAT( YEAR(TblOrigin[[#This Row],[ODK_DateOfSubmission]]), "-",TEXT( MONTH(TblOrigin[[#This Row],[ODK_DateOfSubmission]]),"00"))</f>
        <v>2019-05</v>
      </c>
    </row>
    <row r="760" spans="1:16" x14ac:dyDescent="0.25">
      <c r="A760" s="28">
        <v>3105054</v>
      </c>
      <c r="B760" s="26"/>
      <c r="C760" s="26">
        <v>849</v>
      </c>
      <c r="D760" s="29">
        <v>43595.604837962965</v>
      </c>
      <c r="E760" s="26" t="s">
        <v>541</v>
      </c>
      <c r="F760" s="26" t="s">
        <v>85</v>
      </c>
      <c r="G760" s="26" t="s">
        <v>85</v>
      </c>
      <c r="H760" s="26" t="s">
        <v>971</v>
      </c>
      <c r="I760" s="26" t="s">
        <v>999</v>
      </c>
      <c r="J760" s="26" t="s">
        <v>1000</v>
      </c>
      <c r="K760" s="26">
        <v>30.484321099999999</v>
      </c>
      <c r="L760" s="26">
        <v>47.829706550899999</v>
      </c>
      <c r="M760" s="26">
        <v>20</v>
      </c>
      <c r="N760" s="26" t="s">
        <v>119</v>
      </c>
      <c r="O760" s="26">
        <v>2</v>
      </c>
      <c r="P760" s="26" t="str">
        <f>_xlfn.CONCAT( YEAR(TblOrigin[[#This Row],[ODK_DateOfSubmission]]), "-",TEXT( MONTH(TblOrigin[[#This Row],[ODK_DateOfSubmission]]),"00"))</f>
        <v>2019-05</v>
      </c>
    </row>
    <row r="761" spans="1:16" x14ac:dyDescent="0.25">
      <c r="A761" s="28">
        <v>3105054</v>
      </c>
      <c r="B761" s="26"/>
      <c r="C761" s="26">
        <v>849</v>
      </c>
      <c r="D761" s="29">
        <v>43595.604837962965</v>
      </c>
      <c r="E761" s="26" t="s">
        <v>541</v>
      </c>
      <c r="F761" s="26" t="s">
        <v>85</v>
      </c>
      <c r="G761" s="26" t="s">
        <v>85</v>
      </c>
      <c r="H761" s="26" t="s">
        <v>971</v>
      </c>
      <c r="I761" s="26" t="s">
        <v>999</v>
      </c>
      <c r="J761" s="26" t="s">
        <v>1000</v>
      </c>
      <c r="K761" s="26">
        <v>30.484321099999999</v>
      </c>
      <c r="L761" s="26">
        <v>47.829706550899999</v>
      </c>
      <c r="M761" s="26">
        <v>20</v>
      </c>
      <c r="N761" s="26" t="s">
        <v>101</v>
      </c>
      <c r="O761" s="26">
        <v>1</v>
      </c>
      <c r="P761" s="26" t="str">
        <f>_xlfn.CONCAT( YEAR(TblOrigin[[#This Row],[ODK_DateOfSubmission]]), "-",TEXT( MONTH(TblOrigin[[#This Row],[ODK_DateOfSubmission]]),"00"))</f>
        <v>2019-05</v>
      </c>
    </row>
    <row r="762" spans="1:16" x14ac:dyDescent="0.25">
      <c r="A762" s="28">
        <v>3105062</v>
      </c>
      <c r="B762" s="26"/>
      <c r="C762" s="26">
        <v>857</v>
      </c>
      <c r="D762" s="29">
        <v>43595.604837962965</v>
      </c>
      <c r="E762" s="26" t="s">
        <v>541</v>
      </c>
      <c r="F762" s="26" t="s">
        <v>85</v>
      </c>
      <c r="G762" s="26" t="s">
        <v>85</v>
      </c>
      <c r="H762" s="26" t="s">
        <v>971</v>
      </c>
      <c r="I762" s="26" t="s">
        <v>1001</v>
      </c>
      <c r="J762" s="26" t="s">
        <v>1002</v>
      </c>
      <c r="K762" s="26">
        <v>30.495004999999999</v>
      </c>
      <c r="L762" s="26">
        <v>47.817524915100002</v>
      </c>
      <c r="M762" s="26">
        <v>18</v>
      </c>
      <c r="N762" s="26" t="s">
        <v>94</v>
      </c>
      <c r="O762" s="26">
        <v>4</v>
      </c>
      <c r="P762" s="26" t="str">
        <f>_xlfn.CONCAT( YEAR(TblOrigin[[#This Row],[ODK_DateOfSubmission]]), "-",TEXT( MONTH(TblOrigin[[#This Row],[ODK_DateOfSubmission]]),"00"))</f>
        <v>2019-05</v>
      </c>
    </row>
    <row r="763" spans="1:16" x14ac:dyDescent="0.25">
      <c r="A763" s="28">
        <v>3105062</v>
      </c>
      <c r="B763" s="26"/>
      <c r="C763" s="26">
        <v>857</v>
      </c>
      <c r="D763" s="29">
        <v>43595.604837962965</v>
      </c>
      <c r="E763" s="26" t="s">
        <v>541</v>
      </c>
      <c r="F763" s="26" t="s">
        <v>85</v>
      </c>
      <c r="G763" s="26" t="s">
        <v>85</v>
      </c>
      <c r="H763" s="26" t="s">
        <v>971</v>
      </c>
      <c r="I763" s="26" t="s">
        <v>1001</v>
      </c>
      <c r="J763" s="26" t="s">
        <v>1002</v>
      </c>
      <c r="K763" s="26">
        <v>30.495004999999999</v>
      </c>
      <c r="L763" s="26">
        <v>47.817524915100002</v>
      </c>
      <c r="M763" s="26">
        <v>18</v>
      </c>
      <c r="N763" s="26" t="s">
        <v>74</v>
      </c>
      <c r="O763" s="26">
        <v>8</v>
      </c>
      <c r="P763" s="26" t="str">
        <f>_xlfn.CONCAT( YEAR(TblOrigin[[#This Row],[ODK_DateOfSubmission]]), "-",TEXT( MONTH(TblOrigin[[#This Row],[ODK_DateOfSubmission]]),"00"))</f>
        <v>2019-05</v>
      </c>
    </row>
    <row r="764" spans="1:16" x14ac:dyDescent="0.25">
      <c r="A764" s="28">
        <v>3105062</v>
      </c>
      <c r="B764" s="26"/>
      <c r="C764" s="26">
        <v>857</v>
      </c>
      <c r="D764" s="29">
        <v>43595.604837962965</v>
      </c>
      <c r="E764" s="26" t="s">
        <v>541</v>
      </c>
      <c r="F764" s="26" t="s">
        <v>85</v>
      </c>
      <c r="G764" s="26" t="s">
        <v>85</v>
      </c>
      <c r="H764" s="26" t="s">
        <v>971</v>
      </c>
      <c r="I764" s="26" t="s">
        <v>1001</v>
      </c>
      <c r="J764" s="26" t="s">
        <v>1002</v>
      </c>
      <c r="K764" s="26">
        <v>30.495004999999999</v>
      </c>
      <c r="L764" s="26">
        <v>47.817524915100002</v>
      </c>
      <c r="M764" s="26">
        <v>18</v>
      </c>
      <c r="N764" s="26" t="s">
        <v>116</v>
      </c>
      <c r="O764" s="26">
        <v>1</v>
      </c>
      <c r="P764" s="26" t="str">
        <f>_xlfn.CONCAT( YEAR(TblOrigin[[#This Row],[ODK_DateOfSubmission]]), "-",TEXT( MONTH(TblOrigin[[#This Row],[ODK_DateOfSubmission]]),"00"))</f>
        <v>2019-05</v>
      </c>
    </row>
    <row r="765" spans="1:16" x14ac:dyDescent="0.25">
      <c r="A765" s="28">
        <v>3105062</v>
      </c>
      <c r="B765" s="26"/>
      <c r="C765" s="26">
        <v>857</v>
      </c>
      <c r="D765" s="29">
        <v>43595.604837962965</v>
      </c>
      <c r="E765" s="26" t="s">
        <v>541</v>
      </c>
      <c r="F765" s="26" t="s">
        <v>85</v>
      </c>
      <c r="G765" s="26" t="s">
        <v>85</v>
      </c>
      <c r="H765" s="26" t="s">
        <v>971</v>
      </c>
      <c r="I765" s="26" t="s">
        <v>1001</v>
      </c>
      <c r="J765" s="26" t="s">
        <v>1002</v>
      </c>
      <c r="K765" s="26">
        <v>30.495004999999999</v>
      </c>
      <c r="L765" s="26">
        <v>47.817524915100002</v>
      </c>
      <c r="M765" s="26">
        <v>18</v>
      </c>
      <c r="N765" s="26" t="s">
        <v>95</v>
      </c>
      <c r="O765" s="26">
        <v>2</v>
      </c>
      <c r="P765" s="26" t="str">
        <f>_xlfn.CONCAT( YEAR(TblOrigin[[#This Row],[ODK_DateOfSubmission]]), "-",TEXT( MONTH(TblOrigin[[#This Row],[ODK_DateOfSubmission]]),"00"))</f>
        <v>2019-05</v>
      </c>
    </row>
    <row r="766" spans="1:16" x14ac:dyDescent="0.25">
      <c r="A766" s="28">
        <v>3105062</v>
      </c>
      <c r="B766" s="26"/>
      <c r="C766" s="26">
        <v>857</v>
      </c>
      <c r="D766" s="29">
        <v>43595.604837962965</v>
      </c>
      <c r="E766" s="26" t="s">
        <v>541</v>
      </c>
      <c r="F766" s="26" t="s">
        <v>85</v>
      </c>
      <c r="G766" s="26" t="s">
        <v>85</v>
      </c>
      <c r="H766" s="26" t="s">
        <v>971</v>
      </c>
      <c r="I766" s="26" t="s">
        <v>1001</v>
      </c>
      <c r="J766" s="26" t="s">
        <v>1002</v>
      </c>
      <c r="K766" s="26">
        <v>30.495004999999999</v>
      </c>
      <c r="L766" s="26">
        <v>47.817524915100002</v>
      </c>
      <c r="M766" s="26">
        <v>18</v>
      </c>
      <c r="N766" s="26" t="s">
        <v>101</v>
      </c>
      <c r="O766" s="26">
        <v>1</v>
      </c>
      <c r="P766" s="26" t="str">
        <f>_xlfn.CONCAT( YEAR(TblOrigin[[#This Row],[ODK_DateOfSubmission]]), "-",TEXT( MONTH(TblOrigin[[#This Row],[ODK_DateOfSubmission]]),"00"))</f>
        <v>2019-05</v>
      </c>
    </row>
    <row r="767" spans="1:16" x14ac:dyDescent="0.25">
      <c r="A767" s="28">
        <v>3105062</v>
      </c>
      <c r="B767" s="26"/>
      <c r="C767" s="26">
        <v>857</v>
      </c>
      <c r="D767" s="29">
        <v>43595.604837962965</v>
      </c>
      <c r="E767" s="26" t="s">
        <v>541</v>
      </c>
      <c r="F767" s="26" t="s">
        <v>85</v>
      </c>
      <c r="G767" s="26" t="s">
        <v>85</v>
      </c>
      <c r="H767" s="26" t="s">
        <v>971</v>
      </c>
      <c r="I767" s="26" t="s">
        <v>1001</v>
      </c>
      <c r="J767" s="26" t="s">
        <v>1002</v>
      </c>
      <c r="K767" s="26">
        <v>30.495004999999999</v>
      </c>
      <c r="L767" s="26">
        <v>47.817524915100002</v>
      </c>
      <c r="M767" s="26">
        <v>18</v>
      </c>
      <c r="N767" s="26" t="s">
        <v>113</v>
      </c>
      <c r="O767" s="26">
        <v>1</v>
      </c>
      <c r="P767" s="26" t="str">
        <f>_xlfn.CONCAT( YEAR(TblOrigin[[#This Row],[ODK_DateOfSubmission]]), "-",TEXT( MONTH(TblOrigin[[#This Row],[ODK_DateOfSubmission]]),"00"))</f>
        <v>2019-05</v>
      </c>
    </row>
    <row r="768" spans="1:16" x14ac:dyDescent="0.25">
      <c r="A768" s="28">
        <v>3105062</v>
      </c>
      <c r="B768" s="26"/>
      <c r="C768" s="26">
        <v>857</v>
      </c>
      <c r="D768" s="29">
        <v>43595.604837962965</v>
      </c>
      <c r="E768" s="26" t="s">
        <v>541</v>
      </c>
      <c r="F768" s="26" t="s">
        <v>85</v>
      </c>
      <c r="G768" s="26" t="s">
        <v>85</v>
      </c>
      <c r="H768" s="26" t="s">
        <v>971</v>
      </c>
      <c r="I768" s="26" t="s">
        <v>1001</v>
      </c>
      <c r="J768" s="26" t="s">
        <v>1002</v>
      </c>
      <c r="K768" s="26">
        <v>30.495004999999999</v>
      </c>
      <c r="L768" s="26">
        <v>47.817524915100002</v>
      </c>
      <c r="M768" s="26">
        <v>18</v>
      </c>
      <c r="N768" s="26" t="s">
        <v>66</v>
      </c>
      <c r="O768" s="26">
        <v>1</v>
      </c>
      <c r="P768" s="26" t="str">
        <f>_xlfn.CONCAT( YEAR(TblOrigin[[#This Row],[ODK_DateOfSubmission]]), "-",TEXT( MONTH(TblOrigin[[#This Row],[ODK_DateOfSubmission]]),"00"))</f>
        <v>2019-05</v>
      </c>
    </row>
    <row r="769" spans="1:16" x14ac:dyDescent="0.25">
      <c r="A769" s="28">
        <v>3105068</v>
      </c>
      <c r="B769" s="26"/>
      <c r="C769" s="26">
        <v>907</v>
      </c>
      <c r="D769" s="29">
        <v>43595.604837962965</v>
      </c>
      <c r="E769" s="26" t="s">
        <v>541</v>
      </c>
      <c r="F769" s="26" t="s">
        <v>85</v>
      </c>
      <c r="G769" s="26" t="s">
        <v>85</v>
      </c>
      <c r="H769" s="26" t="s">
        <v>971</v>
      </c>
      <c r="I769" s="26" t="s">
        <v>1003</v>
      </c>
      <c r="J769" s="26" t="s">
        <v>1004</v>
      </c>
      <c r="K769" s="26">
        <v>30.5131295184</v>
      </c>
      <c r="L769" s="26">
        <v>47.838210379300001</v>
      </c>
      <c r="M769" s="26">
        <v>3</v>
      </c>
      <c r="N769" s="26" t="s">
        <v>101</v>
      </c>
      <c r="O769" s="26">
        <v>1</v>
      </c>
      <c r="P769" s="26" t="str">
        <f>_xlfn.CONCAT( YEAR(TblOrigin[[#This Row],[ODK_DateOfSubmission]]), "-",TEXT( MONTH(TblOrigin[[#This Row],[ODK_DateOfSubmission]]),"00"))</f>
        <v>2019-05</v>
      </c>
    </row>
    <row r="770" spans="1:16" x14ac:dyDescent="0.25">
      <c r="A770" s="28">
        <v>3105068</v>
      </c>
      <c r="B770" s="26"/>
      <c r="C770" s="26">
        <v>907</v>
      </c>
      <c r="D770" s="29">
        <v>43595.604837962965</v>
      </c>
      <c r="E770" s="26" t="s">
        <v>541</v>
      </c>
      <c r="F770" s="26" t="s">
        <v>85</v>
      </c>
      <c r="G770" s="26" t="s">
        <v>85</v>
      </c>
      <c r="H770" s="26" t="s">
        <v>971</v>
      </c>
      <c r="I770" s="26" t="s">
        <v>1003</v>
      </c>
      <c r="J770" s="26" t="s">
        <v>1004</v>
      </c>
      <c r="K770" s="26">
        <v>30.5131295184</v>
      </c>
      <c r="L770" s="26">
        <v>47.838210379300001</v>
      </c>
      <c r="M770" s="26">
        <v>3</v>
      </c>
      <c r="N770" s="26" t="s">
        <v>78</v>
      </c>
      <c r="O770" s="26">
        <v>2</v>
      </c>
      <c r="P770" s="26" t="str">
        <f>_xlfn.CONCAT( YEAR(TblOrigin[[#This Row],[ODK_DateOfSubmission]]), "-",TEXT( MONTH(TblOrigin[[#This Row],[ODK_DateOfSubmission]]),"00"))</f>
        <v>2019-05</v>
      </c>
    </row>
    <row r="771" spans="1:16" x14ac:dyDescent="0.25">
      <c r="A771" s="28">
        <v>3105081</v>
      </c>
      <c r="B771" s="26"/>
      <c r="C771" s="26">
        <v>854</v>
      </c>
      <c r="D771" s="29">
        <v>43595.604837962965</v>
      </c>
      <c r="E771" s="26" t="s">
        <v>541</v>
      </c>
      <c r="F771" s="26" t="s">
        <v>85</v>
      </c>
      <c r="G771" s="26" t="s">
        <v>85</v>
      </c>
      <c r="H771" s="26" t="s">
        <v>971</v>
      </c>
      <c r="I771" s="26" t="s">
        <v>1005</v>
      </c>
      <c r="J771" s="26" t="s">
        <v>1006</v>
      </c>
      <c r="K771" s="26">
        <v>30.4915877</v>
      </c>
      <c r="L771" s="26">
        <v>47.799597721799998</v>
      </c>
      <c r="M771" s="26">
        <v>9</v>
      </c>
      <c r="N771" s="26" t="s">
        <v>116</v>
      </c>
      <c r="O771" s="26">
        <v>1</v>
      </c>
      <c r="P771" s="26" t="str">
        <f>_xlfn.CONCAT( YEAR(TblOrigin[[#This Row],[ODK_DateOfSubmission]]), "-",TEXT( MONTH(TblOrigin[[#This Row],[ODK_DateOfSubmission]]),"00"))</f>
        <v>2019-05</v>
      </c>
    </row>
    <row r="772" spans="1:16" x14ac:dyDescent="0.25">
      <c r="A772" s="28">
        <v>3105081</v>
      </c>
      <c r="B772" s="26"/>
      <c r="C772" s="26">
        <v>854</v>
      </c>
      <c r="D772" s="29">
        <v>43595.604837962965</v>
      </c>
      <c r="E772" s="26" t="s">
        <v>541</v>
      </c>
      <c r="F772" s="26" t="s">
        <v>85</v>
      </c>
      <c r="G772" s="26" t="s">
        <v>85</v>
      </c>
      <c r="H772" s="26" t="s">
        <v>971</v>
      </c>
      <c r="I772" s="26" t="s">
        <v>1005</v>
      </c>
      <c r="J772" s="26" t="s">
        <v>1006</v>
      </c>
      <c r="K772" s="26">
        <v>30.4915877</v>
      </c>
      <c r="L772" s="26">
        <v>47.799597721799998</v>
      </c>
      <c r="M772" s="26">
        <v>9</v>
      </c>
      <c r="N772" s="26" t="s">
        <v>94</v>
      </c>
      <c r="O772" s="26">
        <v>1</v>
      </c>
      <c r="P772" s="26" t="str">
        <f>_xlfn.CONCAT( YEAR(TblOrigin[[#This Row],[ODK_DateOfSubmission]]), "-",TEXT( MONTH(TblOrigin[[#This Row],[ODK_DateOfSubmission]]),"00"))</f>
        <v>2019-05</v>
      </c>
    </row>
    <row r="773" spans="1:16" x14ac:dyDescent="0.25">
      <c r="A773" s="28">
        <v>3105081</v>
      </c>
      <c r="B773" s="26"/>
      <c r="C773" s="26">
        <v>854</v>
      </c>
      <c r="D773" s="29">
        <v>43595.604837962965</v>
      </c>
      <c r="E773" s="26" t="s">
        <v>541</v>
      </c>
      <c r="F773" s="26" t="s">
        <v>85</v>
      </c>
      <c r="G773" s="26" t="s">
        <v>85</v>
      </c>
      <c r="H773" s="26" t="s">
        <v>971</v>
      </c>
      <c r="I773" s="26" t="s">
        <v>1005</v>
      </c>
      <c r="J773" s="26" t="s">
        <v>1006</v>
      </c>
      <c r="K773" s="26">
        <v>30.4915877</v>
      </c>
      <c r="L773" s="26">
        <v>47.799597721799998</v>
      </c>
      <c r="M773" s="26">
        <v>9</v>
      </c>
      <c r="N773" s="26" t="s">
        <v>119</v>
      </c>
      <c r="O773" s="26">
        <v>1</v>
      </c>
      <c r="P773" s="26" t="str">
        <f>_xlfn.CONCAT( YEAR(TblOrigin[[#This Row],[ODK_DateOfSubmission]]), "-",TEXT( MONTH(TblOrigin[[#This Row],[ODK_DateOfSubmission]]),"00"))</f>
        <v>2019-05</v>
      </c>
    </row>
    <row r="774" spans="1:16" x14ac:dyDescent="0.25">
      <c r="A774" s="28">
        <v>3105081</v>
      </c>
      <c r="B774" s="26"/>
      <c r="C774" s="26">
        <v>854</v>
      </c>
      <c r="D774" s="29">
        <v>43595.604837962965</v>
      </c>
      <c r="E774" s="26" t="s">
        <v>541</v>
      </c>
      <c r="F774" s="26" t="s">
        <v>85</v>
      </c>
      <c r="G774" s="26" t="s">
        <v>85</v>
      </c>
      <c r="H774" s="26" t="s">
        <v>971</v>
      </c>
      <c r="I774" s="26" t="s">
        <v>1005</v>
      </c>
      <c r="J774" s="26" t="s">
        <v>1006</v>
      </c>
      <c r="K774" s="26">
        <v>30.4915877</v>
      </c>
      <c r="L774" s="26">
        <v>47.799597721799998</v>
      </c>
      <c r="M774" s="26">
        <v>9</v>
      </c>
      <c r="N774" s="26" t="s">
        <v>112</v>
      </c>
      <c r="O774" s="26">
        <v>2</v>
      </c>
      <c r="P774" s="26" t="str">
        <f>_xlfn.CONCAT( YEAR(TblOrigin[[#This Row],[ODK_DateOfSubmission]]), "-",TEXT( MONTH(TblOrigin[[#This Row],[ODK_DateOfSubmission]]),"00"))</f>
        <v>2019-05</v>
      </c>
    </row>
    <row r="775" spans="1:16" x14ac:dyDescent="0.25">
      <c r="A775" s="28">
        <v>3105081</v>
      </c>
      <c r="B775" s="26"/>
      <c r="C775" s="26">
        <v>854</v>
      </c>
      <c r="D775" s="29">
        <v>43595.604837962965</v>
      </c>
      <c r="E775" s="26" t="s">
        <v>541</v>
      </c>
      <c r="F775" s="26" t="s">
        <v>85</v>
      </c>
      <c r="G775" s="26" t="s">
        <v>85</v>
      </c>
      <c r="H775" s="26" t="s">
        <v>971</v>
      </c>
      <c r="I775" s="26" t="s">
        <v>1005</v>
      </c>
      <c r="J775" s="26" t="s">
        <v>1006</v>
      </c>
      <c r="K775" s="26">
        <v>30.4915877</v>
      </c>
      <c r="L775" s="26">
        <v>47.799597721799998</v>
      </c>
      <c r="M775" s="26">
        <v>9</v>
      </c>
      <c r="N775" s="26" t="s">
        <v>78</v>
      </c>
      <c r="O775" s="26">
        <v>1</v>
      </c>
      <c r="P775" s="26" t="str">
        <f>_xlfn.CONCAT( YEAR(TblOrigin[[#This Row],[ODK_DateOfSubmission]]), "-",TEXT( MONTH(TblOrigin[[#This Row],[ODK_DateOfSubmission]]),"00"))</f>
        <v>2019-05</v>
      </c>
    </row>
    <row r="776" spans="1:16" x14ac:dyDescent="0.25">
      <c r="A776" s="28">
        <v>3105081</v>
      </c>
      <c r="B776" s="26"/>
      <c r="C776" s="26">
        <v>854</v>
      </c>
      <c r="D776" s="29">
        <v>43595.604837962965</v>
      </c>
      <c r="E776" s="26" t="s">
        <v>541</v>
      </c>
      <c r="F776" s="26" t="s">
        <v>85</v>
      </c>
      <c r="G776" s="26" t="s">
        <v>85</v>
      </c>
      <c r="H776" s="26" t="s">
        <v>971</v>
      </c>
      <c r="I776" s="26" t="s">
        <v>1005</v>
      </c>
      <c r="J776" s="26" t="s">
        <v>1006</v>
      </c>
      <c r="K776" s="26">
        <v>30.4915877</v>
      </c>
      <c r="L776" s="26">
        <v>47.799597721799998</v>
      </c>
      <c r="M776" s="26">
        <v>9</v>
      </c>
      <c r="N776" s="26" t="s">
        <v>130</v>
      </c>
      <c r="O776" s="26">
        <v>1</v>
      </c>
      <c r="P776" s="26" t="str">
        <f>_xlfn.CONCAT( YEAR(TblOrigin[[#This Row],[ODK_DateOfSubmission]]), "-",TEXT( MONTH(TblOrigin[[#This Row],[ODK_DateOfSubmission]]),"00"))</f>
        <v>2019-05</v>
      </c>
    </row>
    <row r="777" spans="1:16" x14ac:dyDescent="0.25">
      <c r="A777" s="28">
        <v>3105081</v>
      </c>
      <c r="B777" s="26"/>
      <c r="C777" s="26">
        <v>854</v>
      </c>
      <c r="D777" s="29">
        <v>43595.604837962965</v>
      </c>
      <c r="E777" s="26" t="s">
        <v>541</v>
      </c>
      <c r="F777" s="26" t="s">
        <v>85</v>
      </c>
      <c r="G777" s="26" t="s">
        <v>85</v>
      </c>
      <c r="H777" s="26" t="s">
        <v>971</v>
      </c>
      <c r="I777" s="26" t="s">
        <v>1005</v>
      </c>
      <c r="J777" s="26" t="s">
        <v>1006</v>
      </c>
      <c r="K777" s="26">
        <v>30.4915877</v>
      </c>
      <c r="L777" s="26">
        <v>47.799597721799998</v>
      </c>
      <c r="M777" s="26">
        <v>9</v>
      </c>
      <c r="N777" s="26" t="s">
        <v>74</v>
      </c>
      <c r="O777" s="26">
        <v>1</v>
      </c>
      <c r="P777" s="26" t="str">
        <f>_xlfn.CONCAT( YEAR(TblOrigin[[#This Row],[ODK_DateOfSubmission]]), "-",TEXT( MONTH(TblOrigin[[#This Row],[ODK_DateOfSubmission]]),"00"))</f>
        <v>2019-05</v>
      </c>
    </row>
    <row r="778" spans="1:16" x14ac:dyDescent="0.25">
      <c r="A778" s="28">
        <v>3105081</v>
      </c>
      <c r="B778" s="26"/>
      <c r="C778" s="26">
        <v>854</v>
      </c>
      <c r="D778" s="29">
        <v>43595.604837962965</v>
      </c>
      <c r="E778" s="26" t="s">
        <v>541</v>
      </c>
      <c r="F778" s="26" t="s">
        <v>85</v>
      </c>
      <c r="G778" s="26" t="s">
        <v>85</v>
      </c>
      <c r="H778" s="26" t="s">
        <v>971</v>
      </c>
      <c r="I778" s="26" t="s">
        <v>1005</v>
      </c>
      <c r="J778" s="26" t="s">
        <v>1006</v>
      </c>
      <c r="K778" s="26">
        <v>30.4915877</v>
      </c>
      <c r="L778" s="26">
        <v>47.799597721799998</v>
      </c>
      <c r="M778" s="26">
        <v>9</v>
      </c>
      <c r="N778" s="26" t="s">
        <v>108</v>
      </c>
      <c r="O778" s="26">
        <v>1</v>
      </c>
      <c r="P778" s="26" t="str">
        <f>_xlfn.CONCAT( YEAR(TblOrigin[[#This Row],[ODK_DateOfSubmission]]), "-",TEXT( MONTH(TblOrigin[[#This Row],[ODK_DateOfSubmission]]),"00"))</f>
        <v>2019-05</v>
      </c>
    </row>
    <row r="779" spans="1:16" x14ac:dyDescent="0.25">
      <c r="A779" s="28">
        <v>3105084</v>
      </c>
      <c r="B779" s="26"/>
      <c r="C779" s="26">
        <v>602</v>
      </c>
      <c r="D779" s="29">
        <v>43595.604837962965</v>
      </c>
      <c r="E779" s="26" t="s">
        <v>541</v>
      </c>
      <c r="F779" s="26" t="s">
        <v>85</v>
      </c>
      <c r="G779" s="26" t="s">
        <v>85</v>
      </c>
      <c r="H779" s="26" t="s">
        <v>971</v>
      </c>
      <c r="I779" s="26" t="s">
        <v>1007</v>
      </c>
      <c r="J779" s="26" t="s">
        <v>1008</v>
      </c>
      <c r="K779" s="26">
        <v>30.464642099999999</v>
      </c>
      <c r="L779" s="26">
        <v>47.7885523952</v>
      </c>
      <c r="M779" s="26">
        <v>7</v>
      </c>
      <c r="N779" s="26" t="s">
        <v>83</v>
      </c>
      <c r="O779" s="26">
        <v>3</v>
      </c>
      <c r="P779" s="26" t="str">
        <f>_xlfn.CONCAT( YEAR(TblOrigin[[#This Row],[ODK_DateOfSubmission]]), "-",TEXT( MONTH(TblOrigin[[#This Row],[ODK_DateOfSubmission]]),"00"))</f>
        <v>2019-05</v>
      </c>
    </row>
    <row r="780" spans="1:16" x14ac:dyDescent="0.25">
      <c r="A780" s="28">
        <v>3105084</v>
      </c>
      <c r="B780" s="26"/>
      <c r="C780" s="26">
        <v>602</v>
      </c>
      <c r="D780" s="29">
        <v>43595.604837962965</v>
      </c>
      <c r="E780" s="26" t="s">
        <v>541</v>
      </c>
      <c r="F780" s="26" t="s">
        <v>85</v>
      </c>
      <c r="G780" s="26" t="s">
        <v>85</v>
      </c>
      <c r="H780" s="26" t="s">
        <v>971</v>
      </c>
      <c r="I780" s="26" t="s">
        <v>1007</v>
      </c>
      <c r="J780" s="26" t="s">
        <v>1008</v>
      </c>
      <c r="K780" s="26">
        <v>30.464642099999999</v>
      </c>
      <c r="L780" s="26">
        <v>47.7885523952</v>
      </c>
      <c r="M780" s="26">
        <v>7</v>
      </c>
      <c r="N780" s="26" t="s">
        <v>108</v>
      </c>
      <c r="O780" s="26">
        <v>2</v>
      </c>
      <c r="P780" s="26" t="str">
        <f>_xlfn.CONCAT( YEAR(TblOrigin[[#This Row],[ODK_DateOfSubmission]]), "-",TEXT( MONTH(TblOrigin[[#This Row],[ODK_DateOfSubmission]]),"00"))</f>
        <v>2019-05</v>
      </c>
    </row>
    <row r="781" spans="1:16" x14ac:dyDescent="0.25">
      <c r="A781" s="28">
        <v>3105084</v>
      </c>
      <c r="B781" s="26"/>
      <c r="C781" s="26">
        <v>602</v>
      </c>
      <c r="D781" s="29">
        <v>43595.604837962965</v>
      </c>
      <c r="E781" s="26" t="s">
        <v>541</v>
      </c>
      <c r="F781" s="26" t="s">
        <v>85</v>
      </c>
      <c r="G781" s="26" t="s">
        <v>85</v>
      </c>
      <c r="H781" s="26" t="s">
        <v>971</v>
      </c>
      <c r="I781" s="26" t="s">
        <v>1007</v>
      </c>
      <c r="J781" s="26" t="s">
        <v>1008</v>
      </c>
      <c r="K781" s="26">
        <v>30.464642099999999</v>
      </c>
      <c r="L781" s="26">
        <v>47.7885523952</v>
      </c>
      <c r="M781" s="26">
        <v>7</v>
      </c>
      <c r="N781" s="26" t="s">
        <v>78</v>
      </c>
      <c r="O781" s="26">
        <v>2</v>
      </c>
      <c r="P781" s="26" t="str">
        <f>_xlfn.CONCAT( YEAR(TblOrigin[[#This Row],[ODK_DateOfSubmission]]), "-",TEXT( MONTH(TblOrigin[[#This Row],[ODK_DateOfSubmission]]),"00"))</f>
        <v>2019-05</v>
      </c>
    </row>
    <row r="782" spans="1:16" x14ac:dyDescent="0.25">
      <c r="A782" s="28">
        <v>3105091</v>
      </c>
      <c r="B782" s="26"/>
      <c r="C782" s="26">
        <v>24126</v>
      </c>
      <c r="D782" s="29">
        <v>43595.604837962965</v>
      </c>
      <c r="E782" s="26" t="s">
        <v>541</v>
      </c>
      <c r="F782" s="26" t="s">
        <v>85</v>
      </c>
      <c r="G782" s="26" t="s">
        <v>85</v>
      </c>
      <c r="H782" s="26" t="s">
        <v>971</v>
      </c>
      <c r="I782" s="26" t="s">
        <v>1009</v>
      </c>
      <c r="J782" s="26" t="s">
        <v>1010</v>
      </c>
      <c r="K782" s="26">
        <v>30.473545600000001</v>
      </c>
      <c r="L782" s="26">
        <v>47.804901131000001</v>
      </c>
      <c r="M782" s="26">
        <v>41</v>
      </c>
      <c r="N782" s="26" t="s">
        <v>112</v>
      </c>
      <c r="O782" s="26">
        <v>1</v>
      </c>
      <c r="P782" s="26" t="str">
        <f>_xlfn.CONCAT( YEAR(TblOrigin[[#This Row],[ODK_DateOfSubmission]]), "-",TEXT( MONTH(TblOrigin[[#This Row],[ODK_DateOfSubmission]]),"00"))</f>
        <v>2019-05</v>
      </c>
    </row>
    <row r="783" spans="1:16" x14ac:dyDescent="0.25">
      <c r="A783" s="28">
        <v>3105091</v>
      </c>
      <c r="B783" s="26"/>
      <c r="C783" s="26">
        <v>24126</v>
      </c>
      <c r="D783" s="29">
        <v>43595.604837962965</v>
      </c>
      <c r="E783" s="26" t="s">
        <v>541</v>
      </c>
      <c r="F783" s="26" t="s">
        <v>85</v>
      </c>
      <c r="G783" s="26" t="s">
        <v>85</v>
      </c>
      <c r="H783" s="26" t="s">
        <v>971</v>
      </c>
      <c r="I783" s="26" t="s">
        <v>1009</v>
      </c>
      <c r="J783" s="26" t="s">
        <v>1010</v>
      </c>
      <c r="K783" s="26">
        <v>30.473545600000001</v>
      </c>
      <c r="L783" s="26">
        <v>47.804901131000001</v>
      </c>
      <c r="M783" s="26">
        <v>41</v>
      </c>
      <c r="N783" s="26" t="s">
        <v>98</v>
      </c>
      <c r="O783" s="26">
        <v>6</v>
      </c>
      <c r="P783" s="26" t="str">
        <f>_xlfn.CONCAT( YEAR(TblOrigin[[#This Row],[ODK_DateOfSubmission]]), "-",TEXT( MONTH(TblOrigin[[#This Row],[ODK_DateOfSubmission]]),"00"))</f>
        <v>2019-05</v>
      </c>
    </row>
    <row r="784" spans="1:16" x14ac:dyDescent="0.25">
      <c r="A784" s="28">
        <v>3105091</v>
      </c>
      <c r="B784" s="26"/>
      <c r="C784" s="26">
        <v>24126</v>
      </c>
      <c r="D784" s="29">
        <v>43595.604837962965</v>
      </c>
      <c r="E784" s="26" t="s">
        <v>541</v>
      </c>
      <c r="F784" s="26" t="s">
        <v>85</v>
      </c>
      <c r="G784" s="26" t="s">
        <v>85</v>
      </c>
      <c r="H784" s="26" t="s">
        <v>971</v>
      </c>
      <c r="I784" s="26" t="s">
        <v>1009</v>
      </c>
      <c r="J784" s="26" t="s">
        <v>1010</v>
      </c>
      <c r="K784" s="26">
        <v>30.473545600000001</v>
      </c>
      <c r="L784" s="26">
        <v>47.804901131000001</v>
      </c>
      <c r="M784" s="26">
        <v>41</v>
      </c>
      <c r="N784" s="26" t="s">
        <v>78</v>
      </c>
      <c r="O784" s="26">
        <v>3</v>
      </c>
      <c r="P784" s="26" t="str">
        <f>_xlfn.CONCAT( YEAR(TblOrigin[[#This Row],[ODK_DateOfSubmission]]), "-",TEXT( MONTH(TblOrigin[[#This Row],[ODK_DateOfSubmission]]),"00"))</f>
        <v>2019-05</v>
      </c>
    </row>
    <row r="785" spans="1:16" x14ac:dyDescent="0.25">
      <c r="A785" s="28">
        <v>3105091</v>
      </c>
      <c r="B785" s="26"/>
      <c r="C785" s="26">
        <v>24126</v>
      </c>
      <c r="D785" s="29">
        <v>43595.604837962965</v>
      </c>
      <c r="E785" s="26" t="s">
        <v>541</v>
      </c>
      <c r="F785" s="26" t="s">
        <v>85</v>
      </c>
      <c r="G785" s="26" t="s">
        <v>85</v>
      </c>
      <c r="H785" s="26" t="s">
        <v>971</v>
      </c>
      <c r="I785" s="26" t="s">
        <v>1009</v>
      </c>
      <c r="J785" s="26" t="s">
        <v>1010</v>
      </c>
      <c r="K785" s="26">
        <v>30.473545600000001</v>
      </c>
      <c r="L785" s="26">
        <v>47.804901131000001</v>
      </c>
      <c r="M785" s="26">
        <v>41</v>
      </c>
      <c r="N785" s="26" t="s">
        <v>119</v>
      </c>
      <c r="O785" s="26">
        <v>1</v>
      </c>
      <c r="P785" s="26" t="str">
        <f>_xlfn.CONCAT( YEAR(TblOrigin[[#This Row],[ODK_DateOfSubmission]]), "-",TEXT( MONTH(TblOrigin[[#This Row],[ODK_DateOfSubmission]]),"00"))</f>
        <v>2019-05</v>
      </c>
    </row>
    <row r="786" spans="1:16" x14ac:dyDescent="0.25">
      <c r="A786" s="28">
        <v>3105091</v>
      </c>
      <c r="B786" s="26"/>
      <c r="C786" s="26">
        <v>24126</v>
      </c>
      <c r="D786" s="29">
        <v>43595.604837962965</v>
      </c>
      <c r="E786" s="26" t="s">
        <v>541</v>
      </c>
      <c r="F786" s="26" t="s">
        <v>85</v>
      </c>
      <c r="G786" s="26" t="s">
        <v>85</v>
      </c>
      <c r="H786" s="26" t="s">
        <v>971</v>
      </c>
      <c r="I786" s="26" t="s">
        <v>1009</v>
      </c>
      <c r="J786" s="26" t="s">
        <v>1010</v>
      </c>
      <c r="K786" s="26">
        <v>30.473545600000001</v>
      </c>
      <c r="L786" s="26">
        <v>47.804901131000001</v>
      </c>
      <c r="M786" s="26">
        <v>41</v>
      </c>
      <c r="N786" s="26" t="s">
        <v>102</v>
      </c>
      <c r="O786" s="26">
        <v>1</v>
      </c>
      <c r="P786" s="26" t="str">
        <f>_xlfn.CONCAT( YEAR(TblOrigin[[#This Row],[ODK_DateOfSubmission]]), "-",TEXT( MONTH(TblOrigin[[#This Row],[ODK_DateOfSubmission]]),"00"))</f>
        <v>2019-05</v>
      </c>
    </row>
    <row r="787" spans="1:16" x14ac:dyDescent="0.25">
      <c r="A787" s="28">
        <v>3105091</v>
      </c>
      <c r="B787" s="26"/>
      <c r="C787" s="26">
        <v>24126</v>
      </c>
      <c r="D787" s="29">
        <v>43595.604837962965</v>
      </c>
      <c r="E787" s="26" t="s">
        <v>541</v>
      </c>
      <c r="F787" s="26" t="s">
        <v>85</v>
      </c>
      <c r="G787" s="26" t="s">
        <v>85</v>
      </c>
      <c r="H787" s="26" t="s">
        <v>971</v>
      </c>
      <c r="I787" s="26" t="s">
        <v>1009</v>
      </c>
      <c r="J787" s="26" t="s">
        <v>1010</v>
      </c>
      <c r="K787" s="26">
        <v>30.473545600000001</v>
      </c>
      <c r="L787" s="26">
        <v>47.804901131000001</v>
      </c>
      <c r="M787" s="26">
        <v>41</v>
      </c>
      <c r="N787" s="26" t="s">
        <v>113</v>
      </c>
      <c r="O787" s="26">
        <v>1</v>
      </c>
      <c r="P787" s="26" t="str">
        <f>_xlfn.CONCAT( YEAR(TblOrigin[[#This Row],[ODK_DateOfSubmission]]), "-",TEXT( MONTH(TblOrigin[[#This Row],[ODK_DateOfSubmission]]),"00"))</f>
        <v>2019-05</v>
      </c>
    </row>
    <row r="788" spans="1:16" x14ac:dyDescent="0.25">
      <c r="A788" s="28">
        <v>3105091</v>
      </c>
      <c r="B788" s="26"/>
      <c r="C788" s="26">
        <v>24126</v>
      </c>
      <c r="D788" s="29">
        <v>43595.604837962965</v>
      </c>
      <c r="E788" s="26" t="s">
        <v>541</v>
      </c>
      <c r="F788" s="26" t="s">
        <v>85</v>
      </c>
      <c r="G788" s="26" t="s">
        <v>85</v>
      </c>
      <c r="H788" s="26" t="s">
        <v>971</v>
      </c>
      <c r="I788" s="26" t="s">
        <v>1009</v>
      </c>
      <c r="J788" s="26" t="s">
        <v>1010</v>
      </c>
      <c r="K788" s="26">
        <v>30.473545600000001</v>
      </c>
      <c r="L788" s="26">
        <v>47.804901131000001</v>
      </c>
      <c r="M788" s="26">
        <v>41</v>
      </c>
      <c r="N788" s="26" t="s">
        <v>74</v>
      </c>
      <c r="O788" s="26">
        <v>12</v>
      </c>
      <c r="P788" s="26" t="str">
        <f>_xlfn.CONCAT( YEAR(TblOrigin[[#This Row],[ODK_DateOfSubmission]]), "-",TEXT( MONTH(TblOrigin[[#This Row],[ODK_DateOfSubmission]]),"00"))</f>
        <v>2019-05</v>
      </c>
    </row>
    <row r="789" spans="1:16" x14ac:dyDescent="0.25">
      <c r="A789" s="28">
        <v>3105091</v>
      </c>
      <c r="B789" s="26"/>
      <c r="C789" s="26">
        <v>24126</v>
      </c>
      <c r="D789" s="29">
        <v>43595.604837962965</v>
      </c>
      <c r="E789" s="26" t="s">
        <v>541</v>
      </c>
      <c r="F789" s="26" t="s">
        <v>85</v>
      </c>
      <c r="G789" s="26" t="s">
        <v>85</v>
      </c>
      <c r="H789" s="26" t="s">
        <v>971</v>
      </c>
      <c r="I789" s="26" t="s">
        <v>1009</v>
      </c>
      <c r="J789" s="26" t="s">
        <v>1010</v>
      </c>
      <c r="K789" s="26">
        <v>30.473545600000001</v>
      </c>
      <c r="L789" s="26">
        <v>47.804901131000001</v>
      </c>
      <c r="M789" s="26">
        <v>41</v>
      </c>
      <c r="N789" s="26" t="s">
        <v>94</v>
      </c>
      <c r="O789" s="26">
        <v>8</v>
      </c>
      <c r="P789" s="26" t="str">
        <f>_xlfn.CONCAT( YEAR(TblOrigin[[#This Row],[ODK_DateOfSubmission]]), "-",TEXT( MONTH(TblOrigin[[#This Row],[ODK_DateOfSubmission]]),"00"))</f>
        <v>2019-05</v>
      </c>
    </row>
    <row r="790" spans="1:16" x14ac:dyDescent="0.25">
      <c r="A790" s="28">
        <v>3105091</v>
      </c>
      <c r="B790" s="26"/>
      <c r="C790" s="26">
        <v>24126</v>
      </c>
      <c r="D790" s="29">
        <v>43595.604837962965</v>
      </c>
      <c r="E790" s="26" t="s">
        <v>541</v>
      </c>
      <c r="F790" s="26" t="s">
        <v>85</v>
      </c>
      <c r="G790" s="26" t="s">
        <v>85</v>
      </c>
      <c r="H790" s="26" t="s">
        <v>971</v>
      </c>
      <c r="I790" s="26" t="s">
        <v>1009</v>
      </c>
      <c r="J790" s="26" t="s">
        <v>1010</v>
      </c>
      <c r="K790" s="26">
        <v>30.473545600000001</v>
      </c>
      <c r="L790" s="26">
        <v>47.804901131000001</v>
      </c>
      <c r="M790" s="26">
        <v>41</v>
      </c>
      <c r="N790" s="26" t="s">
        <v>116</v>
      </c>
      <c r="O790" s="26">
        <v>2</v>
      </c>
      <c r="P790" s="26" t="str">
        <f>_xlfn.CONCAT( YEAR(TblOrigin[[#This Row],[ODK_DateOfSubmission]]), "-",TEXT( MONTH(TblOrigin[[#This Row],[ODK_DateOfSubmission]]),"00"))</f>
        <v>2019-05</v>
      </c>
    </row>
    <row r="791" spans="1:16" x14ac:dyDescent="0.25">
      <c r="A791" s="28">
        <v>3105091</v>
      </c>
      <c r="B791" s="26"/>
      <c r="C791" s="26">
        <v>24126</v>
      </c>
      <c r="D791" s="29">
        <v>43595.604837962965</v>
      </c>
      <c r="E791" s="26" t="s">
        <v>541</v>
      </c>
      <c r="F791" s="26" t="s">
        <v>85</v>
      </c>
      <c r="G791" s="26" t="s">
        <v>85</v>
      </c>
      <c r="H791" s="26" t="s">
        <v>971</v>
      </c>
      <c r="I791" s="26" t="s">
        <v>1009</v>
      </c>
      <c r="J791" s="26" t="s">
        <v>1010</v>
      </c>
      <c r="K791" s="26">
        <v>30.473545600000001</v>
      </c>
      <c r="L791" s="26">
        <v>47.804901131000001</v>
      </c>
      <c r="M791" s="26">
        <v>41</v>
      </c>
      <c r="N791" s="26" t="s">
        <v>104</v>
      </c>
      <c r="O791" s="26">
        <v>2</v>
      </c>
      <c r="P791" s="26" t="str">
        <f>_xlfn.CONCAT( YEAR(TblOrigin[[#This Row],[ODK_DateOfSubmission]]), "-",TEXT( MONTH(TblOrigin[[#This Row],[ODK_DateOfSubmission]]),"00"))</f>
        <v>2019-05</v>
      </c>
    </row>
    <row r="792" spans="1:16" x14ac:dyDescent="0.25">
      <c r="A792" s="28">
        <v>3105091</v>
      </c>
      <c r="B792" s="26"/>
      <c r="C792" s="26">
        <v>24126</v>
      </c>
      <c r="D792" s="29">
        <v>43595.604837962965</v>
      </c>
      <c r="E792" s="26" t="s">
        <v>541</v>
      </c>
      <c r="F792" s="26" t="s">
        <v>85</v>
      </c>
      <c r="G792" s="26" t="s">
        <v>85</v>
      </c>
      <c r="H792" s="26" t="s">
        <v>971</v>
      </c>
      <c r="I792" s="26" t="s">
        <v>1009</v>
      </c>
      <c r="J792" s="26" t="s">
        <v>1010</v>
      </c>
      <c r="K792" s="26">
        <v>30.473545600000001</v>
      </c>
      <c r="L792" s="26">
        <v>47.804901131000001</v>
      </c>
      <c r="M792" s="26">
        <v>41</v>
      </c>
      <c r="N792" s="26" t="s">
        <v>95</v>
      </c>
      <c r="O792" s="26">
        <v>3</v>
      </c>
      <c r="P792" s="26" t="str">
        <f>_xlfn.CONCAT( YEAR(TblOrigin[[#This Row],[ODK_DateOfSubmission]]), "-",TEXT( MONTH(TblOrigin[[#This Row],[ODK_DateOfSubmission]]),"00"))</f>
        <v>2019-05</v>
      </c>
    </row>
    <row r="793" spans="1:16" x14ac:dyDescent="0.25">
      <c r="A793" s="28">
        <v>3105091</v>
      </c>
      <c r="B793" s="26"/>
      <c r="C793" s="26">
        <v>24126</v>
      </c>
      <c r="D793" s="29">
        <v>43595.604837962965</v>
      </c>
      <c r="E793" s="26" t="s">
        <v>541</v>
      </c>
      <c r="F793" s="26" t="s">
        <v>85</v>
      </c>
      <c r="G793" s="26" t="s">
        <v>85</v>
      </c>
      <c r="H793" s="26" t="s">
        <v>971</v>
      </c>
      <c r="I793" s="26" t="s">
        <v>1009</v>
      </c>
      <c r="J793" s="26" t="s">
        <v>1010</v>
      </c>
      <c r="K793" s="26">
        <v>30.473545600000001</v>
      </c>
      <c r="L793" s="26">
        <v>47.804901131000001</v>
      </c>
      <c r="M793" s="26">
        <v>41</v>
      </c>
      <c r="N793" s="26" t="s">
        <v>142</v>
      </c>
      <c r="O793" s="26">
        <v>1</v>
      </c>
      <c r="P793" s="26" t="str">
        <f>_xlfn.CONCAT( YEAR(TblOrigin[[#This Row],[ODK_DateOfSubmission]]), "-",TEXT( MONTH(TblOrigin[[#This Row],[ODK_DateOfSubmission]]),"00"))</f>
        <v>2019-05</v>
      </c>
    </row>
    <row r="794" spans="1:16" x14ac:dyDescent="0.25">
      <c r="A794" s="28">
        <v>3105094</v>
      </c>
      <c r="B794" s="26"/>
      <c r="C794" s="26">
        <v>860</v>
      </c>
      <c r="D794" s="29">
        <v>43595.604837962965</v>
      </c>
      <c r="E794" s="26" t="s">
        <v>541</v>
      </c>
      <c r="F794" s="26" t="s">
        <v>85</v>
      </c>
      <c r="G794" s="26" t="s">
        <v>85</v>
      </c>
      <c r="H794" s="26" t="s">
        <v>971</v>
      </c>
      <c r="I794" s="26" t="s">
        <v>1011</v>
      </c>
      <c r="J794" s="26" t="s">
        <v>1012</v>
      </c>
      <c r="K794" s="26">
        <v>30.4988958</v>
      </c>
      <c r="L794" s="26">
        <v>47.805932714800001</v>
      </c>
      <c r="M794" s="26">
        <v>36</v>
      </c>
      <c r="N794" s="26" t="s">
        <v>94</v>
      </c>
      <c r="O794" s="26">
        <v>18</v>
      </c>
      <c r="P794" s="26" t="str">
        <f>_xlfn.CONCAT( YEAR(TblOrigin[[#This Row],[ODK_DateOfSubmission]]), "-",TEXT( MONTH(TblOrigin[[#This Row],[ODK_DateOfSubmission]]),"00"))</f>
        <v>2019-05</v>
      </c>
    </row>
    <row r="795" spans="1:16" x14ac:dyDescent="0.25">
      <c r="A795" s="28">
        <v>3105094</v>
      </c>
      <c r="B795" s="26"/>
      <c r="C795" s="26">
        <v>860</v>
      </c>
      <c r="D795" s="29">
        <v>43595.604837962965</v>
      </c>
      <c r="E795" s="26" t="s">
        <v>541</v>
      </c>
      <c r="F795" s="26" t="s">
        <v>85</v>
      </c>
      <c r="G795" s="26" t="s">
        <v>85</v>
      </c>
      <c r="H795" s="26" t="s">
        <v>971</v>
      </c>
      <c r="I795" s="26" t="s">
        <v>1011</v>
      </c>
      <c r="J795" s="26" t="s">
        <v>1012</v>
      </c>
      <c r="K795" s="26">
        <v>30.4988958</v>
      </c>
      <c r="L795" s="26">
        <v>47.805932714800001</v>
      </c>
      <c r="M795" s="26">
        <v>36</v>
      </c>
      <c r="N795" s="26" t="s">
        <v>95</v>
      </c>
      <c r="O795" s="26">
        <v>2</v>
      </c>
      <c r="P795" s="26" t="str">
        <f>_xlfn.CONCAT( YEAR(TblOrigin[[#This Row],[ODK_DateOfSubmission]]), "-",TEXT( MONTH(TblOrigin[[#This Row],[ODK_DateOfSubmission]]),"00"))</f>
        <v>2019-05</v>
      </c>
    </row>
    <row r="796" spans="1:16" x14ac:dyDescent="0.25">
      <c r="A796" s="28">
        <v>3105094</v>
      </c>
      <c r="B796" s="26"/>
      <c r="C796" s="26">
        <v>860</v>
      </c>
      <c r="D796" s="29">
        <v>43595.604837962965</v>
      </c>
      <c r="E796" s="26" t="s">
        <v>541</v>
      </c>
      <c r="F796" s="26" t="s">
        <v>85</v>
      </c>
      <c r="G796" s="26" t="s">
        <v>85</v>
      </c>
      <c r="H796" s="26" t="s">
        <v>971</v>
      </c>
      <c r="I796" s="26" t="s">
        <v>1011</v>
      </c>
      <c r="J796" s="26" t="s">
        <v>1012</v>
      </c>
      <c r="K796" s="26">
        <v>30.4988958</v>
      </c>
      <c r="L796" s="26">
        <v>47.805932714800001</v>
      </c>
      <c r="M796" s="26">
        <v>36</v>
      </c>
      <c r="N796" s="26" t="s">
        <v>116</v>
      </c>
      <c r="O796" s="26">
        <v>2</v>
      </c>
      <c r="P796" s="26" t="str">
        <f>_xlfn.CONCAT( YEAR(TblOrigin[[#This Row],[ODK_DateOfSubmission]]), "-",TEXT( MONTH(TblOrigin[[#This Row],[ODK_DateOfSubmission]]),"00"))</f>
        <v>2019-05</v>
      </c>
    </row>
    <row r="797" spans="1:16" x14ac:dyDescent="0.25">
      <c r="A797" s="28">
        <v>3105094</v>
      </c>
      <c r="B797" s="26"/>
      <c r="C797" s="26">
        <v>860</v>
      </c>
      <c r="D797" s="29">
        <v>43595.604837962965</v>
      </c>
      <c r="E797" s="26" t="s">
        <v>541</v>
      </c>
      <c r="F797" s="26" t="s">
        <v>85</v>
      </c>
      <c r="G797" s="26" t="s">
        <v>85</v>
      </c>
      <c r="H797" s="26" t="s">
        <v>971</v>
      </c>
      <c r="I797" s="26" t="s">
        <v>1011</v>
      </c>
      <c r="J797" s="26" t="s">
        <v>1012</v>
      </c>
      <c r="K797" s="26">
        <v>30.4988958</v>
      </c>
      <c r="L797" s="26">
        <v>47.805932714800001</v>
      </c>
      <c r="M797" s="26">
        <v>36</v>
      </c>
      <c r="N797" s="26" t="s">
        <v>74</v>
      </c>
      <c r="O797" s="26">
        <v>5</v>
      </c>
      <c r="P797" s="26" t="str">
        <f>_xlfn.CONCAT( YEAR(TblOrigin[[#This Row],[ODK_DateOfSubmission]]), "-",TEXT( MONTH(TblOrigin[[#This Row],[ODK_DateOfSubmission]]),"00"))</f>
        <v>2019-05</v>
      </c>
    </row>
    <row r="798" spans="1:16" x14ac:dyDescent="0.25">
      <c r="A798" s="28">
        <v>3105094</v>
      </c>
      <c r="B798" s="26"/>
      <c r="C798" s="26">
        <v>860</v>
      </c>
      <c r="D798" s="29">
        <v>43595.604837962965</v>
      </c>
      <c r="E798" s="26" t="s">
        <v>541</v>
      </c>
      <c r="F798" s="26" t="s">
        <v>85</v>
      </c>
      <c r="G798" s="26" t="s">
        <v>85</v>
      </c>
      <c r="H798" s="26" t="s">
        <v>971</v>
      </c>
      <c r="I798" s="26" t="s">
        <v>1011</v>
      </c>
      <c r="J798" s="26" t="s">
        <v>1012</v>
      </c>
      <c r="K798" s="26">
        <v>30.4988958</v>
      </c>
      <c r="L798" s="26">
        <v>47.805932714800001</v>
      </c>
      <c r="M798" s="26">
        <v>36</v>
      </c>
      <c r="N798" s="26" t="s">
        <v>75</v>
      </c>
      <c r="O798" s="26">
        <v>1</v>
      </c>
      <c r="P798" s="26" t="str">
        <f>_xlfn.CONCAT( YEAR(TblOrigin[[#This Row],[ODK_DateOfSubmission]]), "-",TEXT( MONTH(TblOrigin[[#This Row],[ODK_DateOfSubmission]]),"00"))</f>
        <v>2019-05</v>
      </c>
    </row>
    <row r="799" spans="1:16" x14ac:dyDescent="0.25">
      <c r="A799" s="28">
        <v>3105094</v>
      </c>
      <c r="B799" s="26"/>
      <c r="C799" s="26">
        <v>860</v>
      </c>
      <c r="D799" s="29">
        <v>43595.604837962965</v>
      </c>
      <c r="E799" s="26" t="s">
        <v>541</v>
      </c>
      <c r="F799" s="26" t="s">
        <v>85</v>
      </c>
      <c r="G799" s="26" t="s">
        <v>85</v>
      </c>
      <c r="H799" s="26" t="s">
        <v>971</v>
      </c>
      <c r="I799" s="26" t="s">
        <v>1011</v>
      </c>
      <c r="J799" s="26" t="s">
        <v>1012</v>
      </c>
      <c r="K799" s="26">
        <v>30.4988958</v>
      </c>
      <c r="L799" s="26">
        <v>47.805932714800001</v>
      </c>
      <c r="M799" s="26">
        <v>36</v>
      </c>
      <c r="N799" s="26" t="s">
        <v>108</v>
      </c>
      <c r="O799" s="26">
        <v>1</v>
      </c>
      <c r="P799" s="26" t="str">
        <f>_xlfn.CONCAT( YEAR(TblOrigin[[#This Row],[ODK_DateOfSubmission]]), "-",TEXT( MONTH(TblOrigin[[#This Row],[ODK_DateOfSubmission]]),"00"))</f>
        <v>2019-05</v>
      </c>
    </row>
    <row r="800" spans="1:16" x14ac:dyDescent="0.25">
      <c r="A800" s="28">
        <v>3105094</v>
      </c>
      <c r="B800" s="26"/>
      <c r="C800" s="26">
        <v>860</v>
      </c>
      <c r="D800" s="29">
        <v>43595.604837962965</v>
      </c>
      <c r="E800" s="26" t="s">
        <v>541</v>
      </c>
      <c r="F800" s="26" t="s">
        <v>85</v>
      </c>
      <c r="G800" s="26" t="s">
        <v>85</v>
      </c>
      <c r="H800" s="26" t="s">
        <v>971</v>
      </c>
      <c r="I800" s="26" t="s">
        <v>1011</v>
      </c>
      <c r="J800" s="26" t="s">
        <v>1012</v>
      </c>
      <c r="K800" s="26">
        <v>30.4988958</v>
      </c>
      <c r="L800" s="26">
        <v>47.805932714800001</v>
      </c>
      <c r="M800" s="26">
        <v>36</v>
      </c>
      <c r="N800" s="26" t="s">
        <v>78</v>
      </c>
      <c r="O800" s="26">
        <v>1</v>
      </c>
      <c r="P800" s="26" t="str">
        <f>_xlfn.CONCAT( YEAR(TblOrigin[[#This Row],[ODK_DateOfSubmission]]), "-",TEXT( MONTH(TblOrigin[[#This Row],[ODK_DateOfSubmission]]),"00"))</f>
        <v>2019-05</v>
      </c>
    </row>
    <row r="801" spans="1:16" x14ac:dyDescent="0.25">
      <c r="A801" s="28">
        <v>3105094</v>
      </c>
      <c r="B801" s="26"/>
      <c r="C801" s="26">
        <v>860</v>
      </c>
      <c r="D801" s="29">
        <v>43595.604837962965</v>
      </c>
      <c r="E801" s="26" t="s">
        <v>541</v>
      </c>
      <c r="F801" s="26" t="s">
        <v>85</v>
      </c>
      <c r="G801" s="26" t="s">
        <v>85</v>
      </c>
      <c r="H801" s="26" t="s">
        <v>971</v>
      </c>
      <c r="I801" s="26" t="s">
        <v>1011</v>
      </c>
      <c r="J801" s="26" t="s">
        <v>1012</v>
      </c>
      <c r="K801" s="26">
        <v>30.4988958</v>
      </c>
      <c r="L801" s="26">
        <v>47.805932714800001</v>
      </c>
      <c r="M801" s="26">
        <v>36</v>
      </c>
      <c r="N801" s="26" t="s">
        <v>119</v>
      </c>
      <c r="O801" s="26">
        <v>5</v>
      </c>
      <c r="P801" s="26" t="str">
        <f>_xlfn.CONCAT( YEAR(TblOrigin[[#This Row],[ODK_DateOfSubmission]]), "-",TEXT( MONTH(TblOrigin[[#This Row],[ODK_DateOfSubmission]]),"00"))</f>
        <v>2019-05</v>
      </c>
    </row>
    <row r="802" spans="1:16" x14ac:dyDescent="0.25">
      <c r="A802" s="28">
        <v>3105094</v>
      </c>
      <c r="B802" s="26"/>
      <c r="C802" s="26">
        <v>860</v>
      </c>
      <c r="D802" s="29">
        <v>43595.604837962965</v>
      </c>
      <c r="E802" s="26" t="s">
        <v>541</v>
      </c>
      <c r="F802" s="26" t="s">
        <v>85</v>
      </c>
      <c r="G802" s="26" t="s">
        <v>85</v>
      </c>
      <c r="H802" s="26" t="s">
        <v>971</v>
      </c>
      <c r="I802" s="26" t="s">
        <v>1011</v>
      </c>
      <c r="J802" s="26" t="s">
        <v>1012</v>
      </c>
      <c r="K802" s="26">
        <v>30.4988958</v>
      </c>
      <c r="L802" s="26">
        <v>47.805932714800001</v>
      </c>
      <c r="M802" s="26">
        <v>36</v>
      </c>
      <c r="N802" s="26" t="s">
        <v>83</v>
      </c>
      <c r="O802" s="26">
        <v>1</v>
      </c>
      <c r="P802" s="26" t="str">
        <f>_xlfn.CONCAT( YEAR(TblOrigin[[#This Row],[ODK_DateOfSubmission]]), "-",TEXT( MONTH(TblOrigin[[#This Row],[ODK_DateOfSubmission]]),"00"))</f>
        <v>2019-05</v>
      </c>
    </row>
    <row r="803" spans="1:16" x14ac:dyDescent="0.25">
      <c r="A803" s="28">
        <v>3105098</v>
      </c>
      <c r="B803" s="26"/>
      <c r="C803" s="26">
        <v>1272</v>
      </c>
      <c r="D803" s="29">
        <v>43595.604837962965</v>
      </c>
      <c r="E803" s="26" t="s">
        <v>541</v>
      </c>
      <c r="F803" s="26" t="s">
        <v>85</v>
      </c>
      <c r="G803" s="26" t="s">
        <v>85</v>
      </c>
      <c r="H803" s="26" t="s">
        <v>971</v>
      </c>
      <c r="I803" s="26" t="s">
        <v>1013</v>
      </c>
      <c r="J803" s="26" t="s">
        <v>1014</v>
      </c>
      <c r="K803" s="26">
        <v>30.5150483</v>
      </c>
      <c r="L803" s="26">
        <v>47.776653357900003</v>
      </c>
      <c r="M803" s="26">
        <v>14</v>
      </c>
      <c r="N803" s="26" t="s">
        <v>94</v>
      </c>
      <c r="O803" s="26">
        <v>7</v>
      </c>
      <c r="P803" s="26" t="str">
        <f>_xlfn.CONCAT( YEAR(TblOrigin[[#This Row],[ODK_DateOfSubmission]]), "-",TEXT( MONTH(TblOrigin[[#This Row],[ODK_DateOfSubmission]]),"00"))</f>
        <v>2019-05</v>
      </c>
    </row>
    <row r="804" spans="1:16" x14ac:dyDescent="0.25">
      <c r="A804" s="28">
        <v>3105098</v>
      </c>
      <c r="B804" s="26"/>
      <c r="C804" s="26">
        <v>1272</v>
      </c>
      <c r="D804" s="29">
        <v>43595.604837962965</v>
      </c>
      <c r="E804" s="26" t="s">
        <v>541</v>
      </c>
      <c r="F804" s="26" t="s">
        <v>85</v>
      </c>
      <c r="G804" s="26" t="s">
        <v>85</v>
      </c>
      <c r="H804" s="26" t="s">
        <v>971</v>
      </c>
      <c r="I804" s="26" t="s">
        <v>1013</v>
      </c>
      <c r="J804" s="26" t="s">
        <v>1014</v>
      </c>
      <c r="K804" s="26">
        <v>30.5150483</v>
      </c>
      <c r="L804" s="26">
        <v>47.776653357900003</v>
      </c>
      <c r="M804" s="26">
        <v>14</v>
      </c>
      <c r="N804" s="26" t="s">
        <v>104</v>
      </c>
      <c r="O804" s="26">
        <v>1</v>
      </c>
      <c r="P804" s="26" t="str">
        <f>_xlfn.CONCAT( YEAR(TblOrigin[[#This Row],[ODK_DateOfSubmission]]), "-",TEXT( MONTH(TblOrigin[[#This Row],[ODK_DateOfSubmission]]),"00"))</f>
        <v>2019-05</v>
      </c>
    </row>
    <row r="805" spans="1:16" x14ac:dyDescent="0.25">
      <c r="A805" s="28">
        <v>3105098</v>
      </c>
      <c r="B805" s="26"/>
      <c r="C805" s="26">
        <v>1272</v>
      </c>
      <c r="D805" s="29">
        <v>43595.604837962965</v>
      </c>
      <c r="E805" s="26" t="s">
        <v>541</v>
      </c>
      <c r="F805" s="26" t="s">
        <v>85</v>
      </c>
      <c r="G805" s="26" t="s">
        <v>85</v>
      </c>
      <c r="H805" s="26" t="s">
        <v>971</v>
      </c>
      <c r="I805" s="26" t="s">
        <v>1013</v>
      </c>
      <c r="J805" s="26" t="s">
        <v>1014</v>
      </c>
      <c r="K805" s="26">
        <v>30.5150483</v>
      </c>
      <c r="L805" s="26">
        <v>47.776653357900003</v>
      </c>
      <c r="M805" s="26">
        <v>14</v>
      </c>
      <c r="N805" s="26" t="s">
        <v>98</v>
      </c>
      <c r="O805" s="26">
        <v>1</v>
      </c>
      <c r="P805" s="26" t="str">
        <f>_xlfn.CONCAT( YEAR(TblOrigin[[#This Row],[ODK_DateOfSubmission]]), "-",TEXT( MONTH(TblOrigin[[#This Row],[ODK_DateOfSubmission]]),"00"))</f>
        <v>2019-05</v>
      </c>
    </row>
    <row r="806" spans="1:16" x14ac:dyDescent="0.25">
      <c r="A806" s="28">
        <v>3105098</v>
      </c>
      <c r="B806" s="26"/>
      <c r="C806" s="26">
        <v>1272</v>
      </c>
      <c r="D806" s="29">
        <v>43595.604837962965</v>
      </c>
      <c r="E806" s="26" t="s">
        <v>541</v>
      </c>
      <c r="F806" s="26" t="s">
        <v>85</v>
      </c>
      <c r="G806" s="26" t="s">
        <v>85</v>
      </c>
      <c r="H806" s="26" t="s">
        <v>971</v>
      </c>
      <c r="I806" s="26" t="s">
        <v>1013</v>
      </c>
      <c r="J806" s="26" t="s">
        <v>1014</v>
      </c>
      <c r="K806" s="26">
        <v>30.5150483</v>
      </c>
      <c r="L806" s="26">
        <v>47.776653357900003</v>
      </c>
      <c r="M806" s="26">
        <v>14</v>
      </c>
      <c r="N806" s="26" t="s">
        <v>113</v>
      </c>
      <c r="O806" s="26">
        <v>1</v>
      </c>
      <c r="P806" s="26" t="str">
        <f>_xlfn.CONCAT( YEAR(TblOrigin[[#This Row],[ODK_DateOfSubmission]]), "-",TEXT( MONTH(TblOrigin[[#This Row],[ODK_DateOfSubmission]]),"00"))</f>
        <v>2019-05</v>
      </c>
    </row>
    <row r="807" spans="1:16" x14ac:dyDescent="0.25">
      <c r="A807" s="28">
        <v>3105098</v>
      </c>
      <c r="B807" s="26"/>
      <c r="C807" s="26">
        <v>1272</v>
      </c>
      <c r="D807" s="29">
        <v>43595.604837962965</v>
      </c>
      <c r="E807" s="26" t="s">
        <v>541</v>
      </c>
      <c r="F807" s="26" t="s">
        <v>85</v>
      </c>
      <c r="G807" s="26" t="s">
        <v>85</v>
      </c>
      <c r="H807" s="26" t="s">
        <v>971</v>
      </c>
      <c r="I807" s="26" t="s">
        <v>1013</v>
      </c>
      <c r="J807" s="26" t="s">
        <v>1014</v>
      </c>
      <c r="K807" s="26">
        <v>30.5150483</v>
      </c>
      <c r="L807" s="26">
        <v>47.776653357900003</v>
      </c>
      <c r="M807" s="26">
        <v>14</v>
      </c>
      <c r="N807" s="26" t="s">
        <v>130</v>
      </c>
      <c r="O807" s="26">
        <v>1</v>
      </c>
      <c r="P807" s="26" t="str">
        <f>_xlfn.CONCAT( YEAR(TblOrigin[[#This Row],[ODK_DateOfSubmission]]), "-",TEXT( MONTH(TblOrigin[[#This Row],[ODK_DateOfSubmission]]),"00"))</f>
        <v>2019-05</v>
      </c>
    </row>
    <row r="808" spans="1:16" x14ac:dyDescent="0.25">
      <c r="A808" s="28">
        <v>3105098</v>
      </c>
      <c r="B808" s="26"/>
      <c r="C808" s="26">
        <v>1272</v>
      </c>
      <c r="D808" s="29">
        <v>43595.604837962965</v>
      </c>
      <c r="E808" s="26" t="s">
        <v>541</v>
      </c>
      <c r="F808" s="26" t="s">
        <v>85</v>
      </c>
      <c r="G808" s="26" t="s">
        <v>85</v>
      </c>
      <c r="H808" s="26" t="s">
        <v>971</v>
      </c>
      <c r="I808" s="26" t="s">
        <v>1013</v>
      </c>
      <c r="J808" s="26" t="s">
        <v>1014</v>
      </c>
      <c r="K808" s="26">
        <v>30.5150483</v>
      </c>
      <c r="L808" s="26">
        <v>47.776653357900003</v>
      </c>
      <c r="M808" s="26">
        <v>14</v>
      </c>
      <c r="N808" s="26" t="s">
        <v>101</v>
      </c>
      <c r="O808" s="26">
        <v>2</v>
      </c>
      <c r="P808" s="26" t="str">
        <f>_xlfn.CONCAT( YEAR(TblOrigin[[#This Row],[ODK_DateOfSubmission]]), "-",TEXT( MONTH(TblOrigin[[#This Row],[ODK_DateOfSubmission]]),"00"))</f>
        <v>2019-05</v>
      </c>
    </row>
    <row r="809" spans="1:16" x14ac:dyDescent="0.25">
      <c r="A809" s="28">
        <v>3105098</v>
      </c>
      <c r="B809" s="26"/>
      <c r="C809" s="26">
        <v>1272</v>
      </c>
      <c r="D809" s="29">
        <v>43595.604837962965</v>
      </c>
      <c r="E809" s="26" t="s">
        <v>541</v>
      </c>
      <c r="F809" s="26" t="s">
        <v>85</v>
      </c>
      <c r="G809" s="26" t="s">
        <v>85</v>
      </c>
      <c r="H809" s="26" t="s">
        <v>971</v>
      </c>
      <c r="I809" s="26" t="s">
        <v>1013</v>
      </c>
      <c r="J809" s="26" t="s">
        <v>1014</v>
      </c>
      <c r="K809" s="26">
        <v>30.5150483</v>
      </c>
      <c r="L809" s="26">
        <v>47.776653357900003</v>
      </c>
      <c r="M809" s="26">
        <v>14</v>
      </c>
      <c r="N809" s="26" t="s">
        <v>74</v>
      </c>
      <c r="O809" s="26">
        <v>1</v>
      </c>
      <c r="P809" s="26" t="str">
        <f>_xlfn.CONCAT( YEAR(TblOrigin[[#This Row],[ODK_DateOfSubmission]]), "-",TEXT( MONTH(TblOrigin[[#This Row],[ODK_DateOfSubmission]]),"00"))</f>
        <v>2019-05</v>
      </c>
    </row>
    <row r="810" spans="1:16" x14ac:dyDescent="0.25">
      <c r="A810" s="28">
        <v>3105100</v>
      </c>
      <c r="B810" s="26"/>
      <c r="C810" s="26">
        <v>1271</v>
      </c>
      <c r="D810" s="29">
        <v>43595.604837962965</v>
      </c>
      <c r="E810" s="26" t="s">
        <v>541</v>
      </c>
      <c r="F810" s="26" t="s">
        <v>85</v>
      </c>
      <c r="G810" s="26" t="s">
        <v>85</v>
      </c>
      <c r="H810" s="26" t="s">
        <v>971</v>
      </c>
      <c r="I810" s="26" t="s">
        <v>1015</v>
      </c>
      <c r="J810" s="26" t="s">
        <v>1016</v>
      </c>
      <c r="K810" s="26">
        <v>30.489516900000002</v>
      </c>
      <c r="L810" s="26">
        <v>47.785207553799999</v>
      </c>
      <c r="M810" s="26">
        <v>11</v>
      </c>
      <c r="N810" s="26" t="s">
        <v>94</v>
      </c>
      <c r="O810" s="26">
        <v>10</v>
      </c>
      <c r="P810" s="26" t="str">
        <f>_xlfn.CONCAT( YEAR(TblOrigin[[#This Row],[ODK_DateOfSubmission]]), "-",TEXT( MONTH(TblOrigin[[#This Row],[ODK_DateOfSubmission]]),"00"))</f>
        <v>2019-05</v>
      </c>
    </row>
    <row r="811" spans="1:16" x14ac:dyDescent="0.25">
      <c r="A811" s="28">
        <v>3105100</v>
      </c>
      <c r="B811" s="26"/>
      <c r="C811" s="26">
        <v>1271</v>
      </c>
      <c r="D811" s="29">
        <v>43595.604837962965</v>
      </c>
      <c r="E811" s="26" t="s">
        <v>541</v>
      </c>
      <c r="F811" s="26" t="s">
        <v>85</v>
      </c>
      <c r="G811" s="26" t="s">
        <v>85</v>
      </c>
      <c r="H811" s="26" t="s">
        <v>971</v>
      </c>
      <c r="I811" s="26" t="s">
        <v>1015</v>
      </c>
      <c r="J811" s="26" t="s">
        <v>1016</v>
      </c>
      <c r="K811" s="26">
        <v>30.489516900000002</v>
      </c>
      <c r="L811" s="26">
        <v>47.785207553799999</v>
      </c>
      <c r="M811" s="26">
        <v>11</v>
      </c>
      <c r="N811" s="26" t="s">
        <v>75</v>
      </c>
      <c r="O811" s="26">
        <v>1</v>
      </c>
      <c r="P811" s="26" t="str">
        <f>_xlfn.CONCAT( YEAR(TblOrigin[[#This Row],[ODK_DateOfSubmission]]), "-",TEXT( MONTH(TblOrigin[[#This Row],[ODK_DateOfSubmission]]),"00"))</f>
        <v>2019-05</v>
      </c>
    </row>
    <row r="812" spans="1:16" x14ac:dyDescent="0.25">
      <c r="A812" s="28">
        <v>3105112</v>
      </c>
      <c r="B812" s="26"/>
      <c r="C812" s="26">
        <v>891</v>
      </c>
      <c r="D812" s="29">
        <v>43595.604837962965</v>
      </c>
      <c r="E812" s="26" t="s">
        <v>541</v>
      </c>
      <c r="F812" s="26" t="s">
        <v>85</v>
      </c>
      <c r="G812" s="26" t="s">
        <v>85</v>
      </c>
      <c r="H812" s="26" t="s">
        <v>971</v>
      </c>
      <c r="I812" s="26" t="s">
        <v>1017</v>
      </c>
      <c r="J812" s="26" t="s">
        <v>1018</v>
      </c>
      <c r="K812" s="26">
        <v>30.5084310501</v>
      </c>
      <c r="L812" s="26">
        <v>47.841061381199999</v>
      </c>
      <c r="M812" s="26">
        <v>4</v>
      </c>
      <c r="N812" s="26" t="s">
        <v>66</v>
      </c>
      <c r="O812" s="26">
        <v>2</v>
      </c>
      <c r="P812" s="26" t="str">
        <f>_xlfn.CONCAT( YEAR(TblOrigin[[#This Row],[ODK_DateOfSubmission]]), "-",TEXT( MONTH(TblOrigin[[#This Row],[ODK_DateOfSubmission]]),"00"))</f>
        <v>2019-05</v>
      </c>
    </row>
    <row r="813" spans="1:16" x14ac:dyDescent="0.25">
      <c r="A813" s="28">
        <v>3105112</v>
      </c>
      <c r="B813" s="26"/>
      <c r="C813" s="26">
        <v>891</v>
      </c>
      <c r="D813" s="29">
        <v>43595.604837962965</v>
      </c>
      <c r="E813" s="26" t="s">
        <v>541</v>
      </c>
      <c r="F813" s="26" t="s">
        <v>85</v>
      </c>
      <c r="G813" s="26" t="s">
        <v>85</v>
      </c>
      <c r="H813" s="26" t="s">
        <v>971</v>
      </c>
      <c r="I813" s="26" t="s">
        <v>1017</v>
      </c>
      <c r="J813" s="26" t="s">
        <v>1018</v>
      </c>
      <c r="K813" s="26">
        <v>30.5084310501</v>
      </c>
      <c r="L813" s="26">
        <v>47.841061381199999</v>
      </c>
      <c r="M813" s="26">
        <v>4</v>
      </c>
      <c r="N813" s="26" t="s">
        <v>78</v>
      </c>
      <c r="O813" s="26">
        <v>1</v>
      </c>
      <c r="P813" s="26" t="str">
        <f>_xlfn.CONCAT( YEAR(TblOrigin[[#This Row],[ODK_DateOfSubmission]]), "-",TEXT( MONTH(TblOrigin[[#This Row],[ODK_DateOfSubmission]]),"00"))</f>
        <v>2019-05</v>
      </c>
    </row>
    <row r="814" spans="1:16" x14ac:dyDescent="0.25">
      <c r="A814" s="28">
        <v>3105112</v>
      </c>
      <c r="B814" s="26"/>
      <c r="C814" s="26">
        <v>891</v>
      </c>
      <c r="D814" s="29">
        <v>43595.604837962965</v>
      </c>
      <c r="E814" s="26" t="s">
        <v>541</v>
      </c>
      <c r="F814" s="26" t="s">
        <v>85</v>
      </c>
      <c r="G814" s="26" t="s">
        <v>85</v>
      </c>
      <c r="H814" s="26" t="s">
        <v>971</v>
      </c>
      <c r="I814" s="26" t="s">
        <v>1017</v>
      </c>
      <c r="J814" s="26" t="s">
        <v>1018</v>
      </c>
      <c r="K814" s="26">
        <v>30.5084310501</v>
      </c>
      <c r="L814" s="26">
        <v>47.841061381199999</v>
      </c>
      <c r="M814" s="26">
        <v>4</v>
      </c>
      <c r="N814" s="26" t="s">
        <v>82</v>
      </c>
      <c r="O814" s="26">
        <v>1</v>
      </c>
      <c r="P814" s="26" t="str">
        <f>_xlfn.CONCAT( YEAR(TblOrigin[[#This Row],[ODK_DateOfSubmission]]), "-",TEXT( MONTH(TblOrigin[[#This Row],[ODK_DateOfSubmission]]),"00"))</f>
        <v>2019-05</v>
      </c>
    </row>
    <row r="815" spans="1:16" x14ac:dyDescent="0.25">
      <c r="A815" s="28">
        <v>3105114</v>
      </c>
      <c r="B815" s="26"/>
      <c r="C815" s="26">
        <v>23974</v>
      </c>
      <c r="D815" s="29">
        <v>43595.604837962965</v>
      </c>
      <c r="E815" s="26" t="s">
        <v>541</v>
      </c>
      <c r="F815" s="26" t="s">
        <v>85</v>
      </c>
      <c r="G815" s="26" t="s">
        <v>85</v>
      </c>
      <c r="H815" s="26" t="s">
        <v>971</v>
      </c>
      <c r="I815" s="26" t="s">
        <v>1019</v>
      </c>
      <c r="J815" s="26" t="s">
        <v>1020</v>
      </c>
      <c r="K815" s="26">
        <v>30.451079400000001</v>
      </c>
      <c r="L815" s="26">
        <v>47.798889589300003</v>
      </c>
      <c r="M815" s="26">
        <v>3</v>
      </c>
      <c r="N815" s="26" t="s">
        <v>94</v>
      </c>
      <c r="O815" s="26">
        <v>3</v>
      </c>
      <c r="P815" s="26" t="str">
        <f>_xlfn.CONCAT( YEAR(TblOrigin[[#This Row],[ODK_DateOfSubmission]]), "-",TEXT( MONTH(TblOrigin[[#This Row],[ODK_DateOfSubmission]]),"00"))</f>
        <v>2019-05</v>
      </c>
    </row>
    <row r="816" spans="1:16" x14ac:dyDescent="0.25">
      <c r="A816" s="28">
        <v>3105115</v>
      </c>
      <c r="B816" s="26"/>
      <c r="C816" s="26">
        <v>889</v>
      </c>
      <c r="D816" s="29">
        <v>43595.604837962965</v>
      </c>
      <c r="E816" s="26" t="s">
        <v>541</v>
      </c>
      <c r="F816" s="26" t="s">
        <v>85</v>
      </c>
      <c r="G816" s="26" t="s">
        <v>85</v>
      </c>
      <c r="H816" s="26" t="s">
        <v>971</v>
      </c>
      <c r="I816" s="26" t="s">
        <v>1021</v>
      </c>
      <c r="J816" s="26" t="s">
        <v>1022</v>
      </c>
      <c r="K816" s="26">
        <v>30.503625875600001</v>
      </c>
      <c r="L816" s="26">
        <v>47.812746660400002</v>
      </c>
      <c r="M816" s="26">
        <v>9</v>
      </c>
      <c r="N816" s="26" t="s">
        <v>66</v>
      </c>
      <c r="O816" s="26">
        <v>5</v>
      </c>
      <c r="P816" s="26" t="str">
        <f>_xlfn.CONCAT( YEAR(TblOrigin[[#This Row],[ODK_DateOfSubmission]]), "-",TEXT( MONTH(TblOrigin[[#This Row],[ODK_DateOfSubmission]]),"00"))</f>
        <v>2019-05</v>
      </c>
    </row>
    <row r="817" spans="1:16" x14ac:dyDescent="0.25">
      <c r="A817" s="28">
        <v>3105115</v>
      </c>
      <c r="B817" s="26"/>
      <c r="C817" s="26">
        <v>889</v>
      </c>
      <c r="D817" s="29">
        <v>43595.604837962965</v>
      </c>
      <c r="E817" s="26" t="s">
        <v>541</v>
      </c>
      <c r="F817" s="26" t="s">
        <v>85</v>
      </c>
      <c r="G817" s="26" t="s">
        <v>85</v>
      </c>
      <c r="H817" s="26" t="s">
        <v>971</v>
      </c>
      <c r="I817" s="26" t="s">
        <v>1021</v>
      </c>
      <c r="J817" s="26" t="s">
        <v>1022</v>
      </c>
      <c r="K817" s="26">
        <v>30.503625875600001</v>
      </c>
      <c r="L817" s="26">
        <v>47.812746660400002</v>
      </c>
      <c r="M817" s="26">
        <v>9</v>
      </c>
      <c r="N817" s="26" t="s">
        <v>101</v>
      </c>
      <c r="O817" s="26">
        <v>2</v>
      </c>
      <c r="P817" s="26" t="str">
        <f>_xlfn.CONCAT( YEAR(TblOrigin[[#This Row],[ODK_DateOfSubmission]]), "-",TEXT( MONTH(TblOrigin[[#This Row],[ODK_DateOfSubmission]]),"00"))</f>
        <v>2019-05</v>
      </c>
    </row>
    <row r="818" spans="1:16" x14ac:dyDescent="0.25">
      <c r="A818" s="28">
        <v>3105115</v>
      </c>
      <c r="B818" s="26"/>
      <c r="C818" s="26">
        <v>889</v>
      </c>
      <c r="D818" s="29">
        <v>43595.604837962965</v>
      </c>
      <c r="E818" s="26" t="s">
        <v>541</v>
      </c>
      <c r="F818" s="26" t="s">
        <v>85</v>
      </c>
      <c r="G818" s="26" t="s">
        <v>85</v>
      </c>
      <c r="H818" s="26" t="s">
        <v>971</v>
      </c>
      <c r="I818" s="26" t="s">
        <v>1021</v>
      </c>
      <c r="J818" s="26" t="s">
        <v>1022</v>
      </c>
      <c r="K818" s="26">
        <v>30.503625875600001</v>
      </c>
      <c r="L818" s="26">
        <v>47.812746660400002</v>
      </c>
      <c r="M818" s="26">
        <v>9</v>
      </c>
      <c r="N818" s="26" t="s">
        <v>78</v>
      </c>
      <c r="O818" s="26">
        <v>1</v>
      </c>
      <c r="P818" s="26" t="str">
        <f>_xlfn.CONCAT( YEAR(TblOrigin[[#This Row],[ODK_DateOfSubmission]]), "-",TEXT( MONTH(TblOrigin[[#This Row],[ODK_DateOfSubmission]]),"00"))</f>
        <v>2019-05</v>
      </c>
    </row>
    <row r="819" spans="1:16" x14ac:dyDescent="0.25">
      <c r="A819" s="28">
        <v>3105115</v>
      </c>
      <c r="B819" s="26"/>
      <c r="C819" s="26">
        <v>889</v>
      </c>
      <c r="D819" s="29">
        <v>43595.604837962965</v>
      </c>
      <c r="E819" s="26" t="s">
        <v>541</v>
      </c>
      <c r="F819" s="26" t="s">
        <v>85</v>
      </c>
      <c r="G819" s="26" t="s">
        <v>85</v>
      </c>
      <c r="H819" s="26" t="s">
        <v>971</v>
      </c>
      <c r="I819" s="26" t="s">
        <v>1021</v>
      </c>
      <c r="J819" s="26" t="s">
        <v>1022</v>
      </c>
      <c r="K819" s="26">
        <v>30.503625875600001</v>
      </c>
      <c r="L819" s="26">
        <v>47.812746660400002</v>
      </c>
      <c r="M819" s="26">
        <v>9</v>
      </c>
      <c r="N819" s="26" t="s">
        <v>82</v>
      </c>
      <c r="O819" s="26">
        <v>1</v>
      </c>
      <c r="P819" s="26" t="str">
        <f>_xlfn.CONCAT( YEAR(TblOrigin[[#This Row],[ODK_DateOfSubmission]]), "-",TEXT( MONTH(TblOrigin[[#This Row],[ODK_DateOfSubmission]]),"00"))</f>
        <v>2019-05</v>
      </c>
    </row>
    <row r="820" spans="1:16" x14ac:dyDescent="0.25">
      <c r="A820" s="28">
        <v>3105119</v>
      </c>
      <c r="B820" s="26"/>
      <c r="C820" s="26">
        <v>23975</v>
      </c>
      <c r="D820" s="29">
        <v>43595.604837962965</v>
      </c>
      <c r="E820" s="26" t="s">
        <v>541</v>
      </c>
      <c r="F820" s="26" t="s">
        <v>85</v>
      </c>
      <c r="G820" s="26" t="s">
        <v>85</v>
      </c>
      <c r="H820" s="26" t="s">
        <v>971</v>
      </c>
      <c r="I820" s="26" t="s">
        <v>1023</v>
      </c>
      <c r="J820" s="26" t="s">
        <v>1024</v>
      </c>
      <c r="K820" s="26">
        <v>30.478805099999999</v>
      </c>
      <c r="L820" s="26">
        <v>47.8369367775</v>
      </c>
      <c r="M820" s="26">
        <v>5</v>
      </c>
      <c r="N820" s="26" t="s">
        <v>113</v>
      </c>
      <c r="O820" s="26">
        <v>1</v>
      </c>
      <c r="P820" s="26" t="str">
        <f>_xlfn.CONCAT( YEAR(TblOrigin[[#This Row],[ODK_DateOfSubmission]]), "-",TEXT( MONTH(TblOrigin[[#This Row],[ODK_DateOfSubmission]]),"00"))</f>
        <v>2019-05</v>
      </c>
    </row>
    <row r="821" spans="1:16" x14ac:dyDescent="0.25">
      <c r="A821" s="28">
        <v>3105119</v>
      </c>
      <c r="B821" s="26"/>
      <c r="C821" s="26">
        <v>23975</v>
      </c>
      <c r="D821" s="29">
        <v>43595.604837962965</v>
      </c>
      <c r="E821" s="26" t="s">
        <v>541</v>
      </c>
      <c r="F821" s="26" t="s">
        <v>85</v>
      </c>
      <c r="G821" s="26" t="s">
        <v>85</v>
      </c>
      <c r="H821" s="26" t="s">
        <v>971</v>
      </c>
      <c r="I821" s="26" t="s">
        <v>1023</v>
      </c>
      <c r="J821" s="26" t="s">
        <v>1024</v>
      </c>
      <c r="K821" s="26">
        <v>30.478805099999999</v>
      </c>
      <c r="L821" s="26">
        <v>47.8369367775</v>
      </c>
      <c r="M821" s="26">
        <v>5</v>
      </c>
      <c r="N821" s="26" t="s">
        <v>79</v>
      </c>
      <c r="O821" s="26">
        <v>1</v>
      </c>
      <c r="P821" s="26" t="str">
        <f>_xlfn.CONCAT( YEAR(TblOrigin[[#This Row],[ODK_DateOfSubmission]]), "-",TEXT( MONTH(TblOrigin[[#This Row],[ODK_DateOfSubmission]]),"00"))</f>
        <v>2019-05</v>
      </c>
    </row>
    <row r="822" spans="1:16" x14ac:dyDescent="0.25">
      <c r="A822" s="28">
        <v>3105119</v>
      </c>
      <c r="B822" s="26"/>
      <c r="C822" s="26">
        <v>23975</v>
      </c>
      <c r="D822" s="29">
        <v>43595.604837962965</v>
      </c>
      <c r="E822" s="26" t="s">
        <v>541</v>
      </c>
      <c r="F822" s="26" t="s">
        <v>85</v>
      </c>
      <c r="G822" s="26" t="s">
        <v>85</v>
      </c>
      <c r="H822" s="26" t="s">
        <v>971</v>
      </c>
      <c r="I822" s="26" t="s">
        <v>1023</v>
      </c>
      <c r="J822" s="26" t="s">
        <v>1024</v>
      </c>
      <c r="K822" s="26">
        <v>30.478805099999999</v>
      </c>
      <c r="L822" s="26">
        <v>47.8369367775</v>
      </c>
      <c r="M822" s="26">
        <v>5</v>
      </c>
      <c r="N822" s="26" t="s">
        <v>94</v>
      </c>
      <c r="O822" s="26">
        <v>3</v>
      </c>
      <c r="P822" s="26" t="str">
        <f>_xlfn.CONCAT( YEAR(TblOrigin[[#This Row],[ODK_DateOfSubmission]]), "-",TEXT( MONTH(TblOrigin[[#This Row],[ODK_DateOfSubmission]]),"00"))</f>
        <v>2019-05</v>
      </c>
    </row>
    <row r="823" spans="1:16" x14ac:dyDescent="0.25">
      <c r="A823" s="28">
        <v>3105121</v>
      </c>
      <c r="B823" s="26"/>
      <c r="C823" s="26">
        <v>885</v>
      </c>
      <c r="D823" s="29">
        <v>43595.604837962965</v>
      </c>
      <c r="E823" s="26" t="s">
        <v>541</v>
      </c>
      <c r="F823" s="26" t="s">
        <v>85</v>
      </c>
      <c r="G823" s="26" t="s">
        <v>85</v>
      </c>
      <c r="H823" s="26" t="s">
        <v>971</v>
      </c>
      <c r="I823" s="26" t="s">
        <v>1025</v>
      </c>
      <c r="J823" s="26" t="s">
        <v>1026</v>
      </c>
      <c r="K823" s="26">
        <v>30.4940009</v>
      </c>
      <c r="L823" s="26">
        <v>47.788857008699999</v>
      </c>
      <c r="M823" s="26">
        <v>2</v>
      </c>
      <c r="N823" s="26" t="s">
        <v>94</v>
      </c>
      <c r="O823" s="26">
        <v>1</v>
      </c>
      <c r="P823" s="26" t="str">
        <f>_xlfn.CONCAT( YEAR(TblOrigin[[#This Row],[ODK_DateOfSubmission]]), "-",TEXT( MONTH(TblOrigin[[#This Row],[ODK_DateOfSubmission]]),"00"))</f>
        <v>2019-05</v>
      </c>
    </row>
    <row r="824" spans="1:16" x14ac:dyDescent="0.25">
      <c r="A824" s="28">
        <v>3105121</v>
      </c>
      <c r="B824" s="26"/>
      <c r="C824" s="26">
        <v>885</v>
      </c>
      <c r="D824" s="29">
        <v>43595.604837962965</v>
      </c>
      <c r="E824" s="26" t="s">
        <v>541</v>
      </c>
      <c r="F824" s="26" t="s">
        <v>85</v>
      </c>
      <c r="G824" s="26" t="s">
        <v>85</v>
      </c>
      <c r="H824" s="26" t="s">
        <v>971</v>
      </c>
      <c r="I824" s="26" t="s">
        <v>1025</v>
      </c>
      <c r="J824" s="26" t="s">
        <v>1026</v>
      </c>
      <c r="K824" s="26">
        <v>30.4940009</v>
      </c>
      <c r="L824" s="26">
        <v>47.788857008699999</v>
      </c>
      <c r="M824" s="26">
        <v>2</v>
      </c>
      <c r="N824" s="26" t="s">
        <v>74</v>
      </c>
      <c r="O824" s="26">
        <v>1</v>
      </c>
      <c r="P824" s="26" t="str">
        <f>_xlfn.CONCAT( YEAR(TblOrigin[[#This Row],[ODK_DateOfSubmission]]), "-",TEXT( MONTH(TblOrigin[[#This Row],[ODK_DateOfSubmission]]),"00"))</f>
        <v>2019-05</v>
      </c>
    </row>
    <row r="825" spans="1:16" x14ac:dyDescent="0.25">
      <c r="A825" s="28">
        <v>3105123</v>
      </c>
      <c r="B825" s="26"/>
      <c r="C825" s="26">
        <v>898</v>
      </c>
      <c r="D825" s="29">
        <v>43595.604837962965</v>
      </c>
      <c r="E825" s="26" t="s">
        <v>541</v>
      </c>
      <c r="F825" s="26" t="s">
        <v>85</v>
      </c>
      <c r="G825" s="26" t="s">
        <v>85</v>
      </c>
      <c r="H825" s="26" t="s">
        <v>971</v>
      </c>
      <c r="I825" s="26" t="s">
        <v>1027</v>
      </c>
      <c r="J825" s="26" t="s">
        <v>1028</v>
      </c>
      <c r="K825" s="26">
        <v>30.4881858</v>
      </c>
      <c r="L825" s="26">
        <v>47.7944062527</v>
      </c>
      <c r="M825" s="26">
        <v>3</v>
      </c>
      <c r="N825" s="26" t="s">
        <v>94</v>
      </c>
      <c r="O825" s="26">
        <v>1</v>
      </c>
      <c r="P825" s="26" t="str">
        <f>_xlfn.CONCAT( YEAR(TblOrigin[[#This Row],[ODK_DateOfSubmission]]), "-",TEXT( MONTH(TblOrigin[[#This Row],[ODK_DateOfSubmission]]),"00"))</f>
        <v>2019-05</v>
      </c>
    </row>
    <row r="826" spans="1:16" x14ac:dyDescent="0.25">
      <c r="A826" s="28">
        <v>3105123</v>
      </c>
      <c r="B826" s="26"/>
      <c r="C826" s="26">
        <v>898</v>
      </c>
      <c r="D826" s="29">
        <v>43595.604837962965</v>
      </c>
      <c r="E826" s="26" t="s">
        <v>541</v>
      </c>
      <c r="F826" s="26" t="s">
        <v>85</v>
      </c>
      <c r="G826" s="26" t="s">
        <v>85</v>
      </c>
      <c r="H826" s="26" t="s">
        <v>971</v>
      </c>
      <c r="I826" s="26" t="s">
        <v>1027</v>
      </c>
      <c r="J826" s="26" t="s">
        <v>1028</v>
      </c>
      <c r="K826" s="26">
        <v>30.4881858</v>
      </c>
      <c r="L826" s="26">
        <v>47.7944062527</v>
      </c>
      <c r="M826" s="26">
        <v>3</v>
      </c>
      <c r="N826" s="26" t="s">
        <v>74</v>
      </c>
      <c r="O826" s="26">
        <v>1</v>
      </c>
      <c r="P826" s="26" t="str">
        <f>_xlfn.CONCAT( YEAR(TblOrigin[[#This Row],[ODK_DateOfSubmission]]), "-",TEXT( MONTH(TblOrigin[[#This Row],[ODK_DateOfSubmission]]),"00"))</f>
        <v>2019-05</v>
      </c>
    </row>
    <row r="827" spans="1:16" x14ac:dyDescent="0.25">
      <c r="A827" s="28">
        <v>3105123</v>
      </c>
      <c r="B827" s="26"/>
      <c r="C827" s="26">
        <v>898</v>
      </c>
      <c r="D827" s="29">
        <v>43595.604837962965</v>
      </c>
      <c r="E827" s="26" t="s">
        <v>541</v>
      </c>
      <c r="F827" s="26" t="s">
        <v>85</v>
      </c>
      <c r="G827" s="26" t="s">
        <v>85</v>
      </c>
      <c r="H827" s="26" t="s">
        <v>971</v>
      </c>
      <c r="I827" s="26" t="s">
        <v>1027</v>
      </c>
      <c r="J827" s="26" t="s">
        <v>1028</v>
      </c>
      <c r="K827" s="26">
        <v>30.4881858</v>
      </c>
      <c r="L827" s="26">
        <v>47.7944062527</v>
      </c>
      <c r="M827" s="26">
        <v>3</v>
      </c>
      <c r="N827" s="26" t="s">
        <v>116</v>
      </c>
      <c r="O827" s="26">
        <v>1</v>
      </c>
      <c r="P827" s="26" t="str">
        <f>_xlfn.CONCAT( YEAR(TblOrigin[[#This Row],[ODK_DateOfSubmission]]), "-",TEXT( MONTH(TblOrigin[[#This Row],[ODK_DateOfSubmission]]),"00"))</f>
        <v>2019-05</v>
      </c>
    </row>
    <row r="828" spans="1:16" x14ac:dyDescent="0.25">
      <c r="A828" s="28">
        <v>3105139</v>
      </c>
      <c r="B828" s="26"/>
      <c r="C828" s="26">
        <v>863</v>
      </c>
      <c r="D828" s="29">
        <v>43595.604837962965</v>
      </c>
      <c r="E828" s="26" t="s">
        <v>541</v>
      </c>
      <c r="F828" s="26" t="s">
        <v>85</v>
      </c>
      <c r="G828" s="26" t="s">
        <v>85</v>
      </c>
      <c r="H828" s="26" t="s">
        <v>971</v>
      </c>
      <c r="I828" s="26" t="s">
        <v>1029</v>
      </c>
      <c r="J828" s="26" t="s">
        <v>1030</v>
      </c>
      <c r="K828" s="26">
        <v>30.508137600000001</v>
      </c>
      <c r="L828" s="26">
        <v>47.769794036100002</v>
      </c>
      <c r="M828" s="26">
        <v>1</v>
      </c>
      <c r="N828" s="26" t="s">
        <v>116</v>
      </c>
      <c r="O828" s="26">
        <v>1</v>
      </c>
      <c r="P828" s="26" t="str">
        <f>_xlfn.CONCAT( YEAR(TblOrigin[[#This Row],[ODK_DateOfSubmission]]), "-",TEXT( MONTH(TblOrigin[[#This Row],[ODK_DateOfSubmission]]),"00"))</f>
        <v>2019-05</v>
      </c>
    </row>
    <row r="829" spans="1:16" x14ac:dyDescent="0.25">
      <c r="A829" s="28">
        <v>3107001</v>
      </c>
      <c r="B829" s="26"/>
      <c r="C829" s="26">
        <v>23517</v>
      </c>
      <c r="D829" s="29">
        <v>43595.604837962965</v>
      </c>
      <c r="E829" s="26" t="s">
        <v>541</v>
      </c>
      <c r="F829" s="26" t="s">
        <v>85</v>
      </c>
      <c r="G829" s="26" t="s">
        <v>153</v>
      </c>
      <c r="H829" s="26" t="s">
        <v>976</v>
      </c>
      <c r="I829" s="26" t="s">
        <v>1031</v>
      </c>
      <c r="J829" s="26" t="s">
        <v>1032</v>
      </c>
      <c r="K829" s="26">
        <v>30.641924899999999</v>
      </c>
      <c r="L829" s="26">
        <v>47.7734263312</v>
      </c>
      <c r="M829" s="26">
        <v>31</v>
      </c>
      <c r="N829" s="26" t="s">
        <v>94</v>
      </c>
      <c r="O829" s="26">
        <v>30</v>
      </c>
      <c r="P829" s="26" t="str">
        <f>_xlfn.CONCAT( YEAR(TblOrigin[[#This Row],[ODK_DateOfSubmission]]), "-",TEXT( MONTH(TblOrigin[[#This Row],[ODK_DateOfSubmission]]),"00"))</f>
        <v>2019-05</v>
      </c>
    </row>
    <row r="830" spans="1:16" x14ac:dyDescent="0.25">
      <c r="A830" s="28">
        <v>3107001</v>
      </c>
      <c r="B830" s="26"/>
      <c r="C830" s="26">
        <v>23517</v>
      </c>
      <c r="D830" s="29">
        <v>43595.604837962965</v>
      </c>
      <c r="E830" s="26" t="s">
        <v>541</v>
      </c>
      <c r="F830" s="26" t="s">
        <v>85</v>
      </c>
      <c r="G830" s="26" t="s">
        <v>153</v>
      </c>
      <c r="H830" s="26" t="s">
        <v>976</v>
      </c>
      <c r="I830" s="26" t="s">
        <v>1031</v>
      </c>
      <c r="J830" s="26" t="s">
        <v>1032</v>
      </c>
      <c r="K830" s="26">
        <v>30.641924899999999</v>
      </c>
      <c r="L830" s="26">
        <v>47.7734263312</v>
      </c>
      <c r="M830" s="26">
        <v>31</v>
      </c>
      <c r="N830" s="26" t="s">
        <v>113</v>
      </c>
      <c r="O830" s="26">
        <v>1</v>
      </c>
      <c r="P830" s="26" t="str">
        <f>_xlfn.CONCAT( YEAR(TblOrigin[[#This Row],[ODK_DateOfSubmission]]), "-",TEXT( MONTH(TblOrigin[[#This Row],[ODK_DateOfSubmission]]),"00"))</f>
        <v>2019-05</v>
      </c>
    </row>
    <row r="831" spans="1:16" x14ac:dyDescent="0.25">
      <c r="A831" s="28">
        <v>3107013</v>
      </c>
      <c r="B831" s="26"/>
      <c r="C831" s="26">
        <v>645</v>
      </c>
      <c r="D831" s="29">
        <v>43595.604837962965</v>
      </c>
      <c r="E831" s="26" t="s">
        <v>541</v>
      </c>
      <c r="F831" s="26" t="s">
        <v>85</v>
      </c>
      <c r="G831" s="26" t="s">
        <v>153</v>
      </c>
      <c r="H831" s="26" t="s">
        <v>976</v>
      </c>
      <c r="I831" s="26" t="s">
        <v>1033</v>
      </c>
      <c r="J831" s="26" t="s">
        <v>1034</v>
      </c>
      <c r="K831" s="26">
        <v>30.514363926400002</v>
      </c>
      <c r="L831" s="26">
        <v>47.873427110400002</v>
      </c>
      <c r="M831" s="26">
        <v>8</v>
      </c>
      <c r="N831" s="26" t="s">
        <v>66</v>
      </c>
      <c r="O831" s="26">
        <v>5</v>
      </c>
      <c r="P831" s="26" t="str">
        <f>_xlfn.CONCAT( YEAR(TblOrigin[[#This Row],[ODK_DateOfSubmission]]), "-",TEXT( MONTH(TblOrigin[[#This Row],[ODK_DateOfSubmission]]),"00"))</f>
        <v>2019-05</v>
      </c>
    </row>
    <row r="832" spans="1:16" x14ac:dyDescent="0.25">
      <c r="A832" s="28">
        <v>3107013</v>
      </c>
      <c r="B832" s="26"/>
      <c r="C832" s="26">
        <v>645</v>
      </c>
      <c r="D832" s="29">
        <v>43595.604837962965</v>
      </c>
      <c r="E832" s="26" t="s">
        <v>541</v>
      </c>
      <c r="F832" s="26" t="s">
        <v>85</v>
      </c>
      <c r="G832" s="26" t="s">
        <v>153</v>
      </c>
      <c r="H832" s="26" t="s">
        <v>976</v>
      </c>
      <c r="I832" s="26" t="s">
        <v>1033</v>
      </c>
      <c r="J832" s="26" t="s">
        <v>1034</v>
      </c>
      <c r="K832" s="26">
        <v>30.514363926400002</v>
      </c>
      <c r="L832" s="26">
        <v>47.873427110400002</v>
      </c>
      <c r="M832" s="26">
        <v>8</v>
      </c>
      <c r="N832" s="26" t="s">
        <v>101</v>
      </c>
      <c r="O832" s="26">
        <v>2</v>
      </c>
      <c r="P832" s="26" t="str">
        <f>_xlfn.CONCAT( YEAR(TblOrigin[[#This Row],[ODK_DateOfSubmission]]), "-",TEXT( MONTH(TblOrigin[[#This Row],[ODK_DateOfSubmission]]),"00"))</f>
        <v>2019-05</v>
      </c>
    </row>
    <row r="833" spans="1:16" x14ac:dyDescent="0.25">
      <c r="A833" s="28">
        <v>3107013</v>
      </c>
      <c r="B833" s="26"/>
      <c r="C833" s="26">
        <v>645</v>
      </c>
      <c r="D833" s="29">
        <v>43595.604837962965</v>
      </c>
      <c r="E833" s="26" t="s">
        <v>541</v>
      </c>
      <c r="F833" s="26" t="s">
        <v>85</v>
      </c>
      <c r="G833" s="26" t="s">
        <v>153</v>
      </c>
      <c r="H833" s="26" t="s">
        <v>976</v>
      </c>
      <c r="I833" s="26" t="s">
        <v>1033</v>
      </c>
      <c r="J833" s="26" t="s">
        <v>1034</v>
      </c>
      <c r="K833" s="26">
        <v>30.514363926400002</v>
      </c>
      <c r="L833" s="26">
        <v>47.873427110400002</v>
      </c>
      <c r="M833" s="26">
        <v>8</v>
      </c>
      <c r="N833" s="26" t="s">
        <v>82</v>
      </c>
      <c r="O833" s="26">
        <v>1</v>
      </c>
      <c r="P833" s="26" t="str">
        <f>_xlfn.CONCAT( YEAR(TblOrigin[[#This Row],[ODK_DateOfSubmission]]), "-",TEXT( MONTH(TblOrigin[[#This Row],[ODK_DateOfSubmission]]),"00"))</f>
        <v>2019-05</v>
      </c>
    </row>
    <row r="834" spans="1:16" x14ac:dyDescent="0.25">
      <c r="A834" s="28">
        <v>3205010</v>
      </c>
      <c r="B834" s="26"/>
      <c r="C834" s="26">
        <v>16835</v>
      </c>
      <c r="D834" s="29">
        <v>43595.604837962965</v>
      </c>
      <c r="E834" s="26" t="s">
        <v>541</v>
      </c>
      <c r="F834" s="26" t="s">
        <v>118</v>
      </c>
      <c r="G834" s="26" t="s">
        <v>190</v>
      </c>
      <c r="H834" s="26" t="s">
        <v>1035</v>
      </c>
      <c r="I834" s="26" t="s">
        <v>1036</v>
      </c>
      <c r="J834" s="26" t="s">
        <v>1037</v>
      </c>
      <c r="K834" s="26">
        <v>31.8449049303</v>
      </c>
      <c r="L834" s="26">
        <v>47.1328791225</v>
      </c>
      <c r="M834" s="26">
        <v>1</v>
      </c>
      <c r="N834" s="26" t="s">
        <v>101</v>
      </c>
      <c r="O834" s="26">
        <v>1</v>
      </c>
      <c r="P834" s="26" t="str">
        <f>_xlfn.CONCAT( YEAR(TblOrigin[[#This Row],[ODK_DateOfSubmission]]), "-",TEXT( MONTH(TblOrigin[[#This Row],[ODK_DateOfSubmission]]),"00"))</f>
        <v>2019-05</v>
      </c>
    </row>
    <row r="835" spans="1:16" x14ac:dyDescent="0.25">
      <c r="A835" s="28">
        <v>3205031</v>
      </c>
      <c r="B835" s="26"/>
      <c r="C835" s="26">
        <v>16825</v>
      </c>
      <c r="D835" s="29">
        <v>43595.604837962965</v>
      </c>
      <c r="E835" s="26" t="s">
        <v>541</v>
      </c>
      <c r="F835" s="26" t="s">
        <v>118</v>
      </c>
      <c r="G835" s="26" t="s">
        <v>190</v>
      </c>
      <c r="H835" s="26" t="s">
        <v>1035</v>
      </c>
      <c r="I835" s="26" t="s">
        <v>1038</v>
      </c>
      <c r="J835" s="26" t="s">
        <v>1039</v>
      </c>
      <c r="K835" s="26">
        <v>31.827514534799999</v>
      </c>
      <c r="L835" s="26">
        <v>47.120044308499999</v>
      </c>
      <c r="M835" s="26">
        <v>1</v>
      </c>
      <c r="N835" s="26" t="s">
        <v>82</v>
      </c>
      <c r="O835" s="26">
        <v>1</v>
      </c>
      <c r="P835" s="26" t="str">
        <f>_xlfn.CONCAT( YEAR(TblOrigin[[#This Row],[ODK_DateOfSubmission]]), "-",TEXT( MONTH(TblOrigin[[#This Row],[ODK_DateOfSubmission]]),"00"))</f>
        <v>2019-05</v>
      </c>
    </row>
    <row r="836" spans="1:16" x14ac:dyDescent="0.25">
      <c r="A836" s="28">
        <v>3205047</v>
      </c>
      <c r="B836" s="26"/>
      <c r="C836" s="26">
        <v>16807</v>
      </c>
      <c r="D836" s="29">
        <v>43595.604837962965</v>
      </c>
      <c r="E836" s="26" t="s">
        <v>541</v>
      </c>
      <c r="F836" s="26" t="s">
        <v>118</v>
      </c>
      <c r="G836" s="26" t="s">
        <v>190</v>
      </c>
      <c r="H836" s="26" t="s">
        <v>1035</v>
      </c>
      <c r="I836" s="26" t="s">
        <v>1040</v>
      </c>
      <c r="J836" s="26" t="s">
        <v>1041</v>
      </c>
      <c r="K836" s="26">
        <v>31.846620218200002</v>
      </c>
      <c r="L836" s="26">
        <v>47.1543487434</v>
      </c>
      <c r="M836" s="26">
        <v>3</v>
      </c>
      <c r="N836" s="26" t="s">
        <v>119</v>
      </c>
      <c r="O836" s="26">
        <v>2</v>
      </c>
      <c r="P836" s="26" t="str">
        <f>_xlfn.CONCAT( YEAR(TblOrigin[[#This Row],[ODK_DateOfSubmission]]), "-",TEXT( MONTH(TblOrigin[[#This Row],[ODK_DateOfSubmission]]),"00"))</f>
        <v>2019-05</v>
      </c>
    </row>
    <row r="837" spans="1:16" x14ac:dyDescent="0.25">
      <c r="A837" s="28">
        <v>3205047</v>
      </c>
      <c r="B837" s="26"/>
      <c r="C837" s="26">
        <v>16807</v>
      </c>
      <c r="D837" s="29">
        <v>43595.604837962965</v>
      </c>
      <c r="E837" s="26" t="s">
        <v>541</v>
      </c>
      <c r="F837" s="26" t="s">
        <v>118</v>
      </c>
      <c r="G837" s="26" t="s">
        <v>190</v>
      </c>
      <c r="H837" s="26" t="s">
        <v>1035</v>
      </c>
      <c r="I837" s="26" t="s">
        <v>1040</v>
      </c>
      <c r="J837" s="26" t="s">
        <v>1041</v>
      </c>
      <c r="K837" s="26">
        <v>31.846620218200002</v>
      </c>
      <c r="L837" s="26">
        <v>47.1543487434</v>
      </c>
      <c r="M837" s="26">
        <v>3</v>
      </c>
      <c r="N837" s="26" t="s">
        <v>101</v>
      </c>
      <c r="O837" s="26">
        <v>1</v>
      </c>
      <c r="P837" s="26" t="str">
        <f>_xlfn.CONCAT( YEAR(TblOrigin[[#This Row],[ODK_DateOfSubmission]]), "-",TEXT( MONTH(TblOrigin[[#This Row],[ODK_DateOfSubmission]]),"00"))</f>
        <v>2019-05</v>
      </c>
    </row>
    <row r="838" spans="1:16" x14ac:dyDescent="0.25">
      <c r="A838" s="28">
        <v>3205060</v>
      </c>
      <c r="B838" s="26"/>
      <c r="C838" s="26">
        <v>16844</v>
      </c>
      <c r="D838" s="29">
        <v>43595.604837962965</v>
      </c>
      <c r="E838" s="26" t="s">
        <v>541</v>
      </c>
      <c r="F838" s="26" t="s">
        <v>118</v>
      </c>
      <c r="G838" s="26" t="s">
        <v>190</v>
      </c>
      <c r="H838" s="26" t="s">
        <v>1035</v>
      </c>
      <c r="I838" s="26" t="s">
        <v>1042</v>
      </c>
      <c r="J838" s="26" t="s">
        <v>1043</v>
      </c>
      <c r="K838" s="26">
        <v>31.831813094299999</v>
      </c>
      <c r="L838" s="26">
        <v>47.152594245300001</v>
      </c>
      <c r="M838" s="26">
        <v>3</v>
      </c>
      <c r="N838" s="26" t="s">
        <v>78</v>
      </c>
      <c r="O838" s="26">
        <v>2</v>
      </c>
      <c r="P838" s="26" t="str">
        <f>_xlfn.CONCAT( YEAR(TblOrigin[[#This Row],[ODK_DateOfSubmission]]), "-",TEXT( MONTH(TblOrigin[[#This Row],[ODK_DateOfSubmission]]),"00"))</f>
        <v>2019-05</v>
      </c>
    </row>
    <row r="839" spans="1:16" x14ac:dyDescent="0.25">
      <c r="A839" s="28">
        <v>3205060</v>
      </c>
      <c r="B839" s="26"/>
      <c r="C839" s="26">
        <v>16844</v>
      </c>
      <c r="D839" s="29">
        <v>43595.604837962965</v>
      </c>
      <c r="E839" s="26" t="s">
        <v>541</v>
      </c>
      <c r="F839" s="26" t="s">
        <v>118</v>
      </c>
      <c r="G839" s="26" t="s">
        <v>190</v>
      </c>
      <c r="H839" s="26" t="s">
        <v>1035</v>
      </c>
      <c r="I839" s="26" t="s">
        <v>1042</v>
      </c>
      <c r="J839" s="26" t="s">
        <v>1043</v>
      </c>
      <c r="K839" s="26">
        <v>31.831813094299999</v>
      </c>
      <c r="L839" s="26">
        <v>47.152594245300001</v>
      </c>
      <c r="M839" s="26">
        <v>3</v>
      </c>
      <c r="N839" s="26" t="s">
        <v>82</v>
      </c>
      <c r="O839" s="26">
        <v>1</v>
      </c>
      <c r="P839" s="26" t="str">
        <f>_xlfn.CONCAT( YEAR(TblOrigin[[#This Row],[ODK_DateOfSubmission]]), "-",TEXT( MONTH(TblOrigin[[#This Row],[ODK_DateOfSubmission]]),"00"))</f>
        <v>2019-05</v>
      </c>
    </row>
    <row r="840" spans="1:16" x14ac:dyDescent="0.25">
      <c r="A840" s="28">
        <v>3304005</v>
      </c>
      <c r="B840" s="26"/>
      <c r="C840" s="26">
        <v>25430</v>
      </c>
      <c r="D840" s="29">
        <v>43595.604837962965</v>
      </c>
      <c r="E840" s="26" t="s">
        <v>541</v>
      </c>
      <c r="F840" s="26" t="s">
        <v>106</v>
      </c>
      <c r="G840" s="26" t="s">
        <v>182</v>
      </c>
      <c r="H840" s="26" t="s">
        <v>1044</v>
      </c>
      <c r="I840" s="26" t="s">
        <v>1045</v>
      </c>
      <c r="J840" s="26" t="s">
        <v>1046</v>
      </c>
      <c r="K840" s="26">
        <v>31.349932970499999</v>
      </c>
      <c r="L840" s="26">
        <v>45.292521758600003</v>
      </c>
      <c r="M840" s="26">
        <v>2</v>
      </c>
      <c r="N840" s="26" t="s">
        <v>82</v>
      </c>
      <c r="O840" s="26">
        <v>1</v>
      </c>
      <c r="P840" s="26" t="str">
        <f>_xlfn.CONCAT( YEAR(TblOrigin[[#This Row],[ODK_DateOfSubmission]]), "-",TEXT( MONTH(TblOrigin[[#This Row],[ODK_DateOfSubmission]]),"00"))</f>
        <v>2019-05</v>
      </c>
    </row>
    <row r="841" spans="1:16" x14ac:dyDescent="0.25">
      <c r="A841" s="28">
        <v>3304005</v>
      </c>
      <c r="B841" s="26"/>
      <c r="C841" s="26">
        <v>25430</v>
      </c>
      <c r="D841" s="29">
        <v>43595.604837962965</v>
      </c>
      <c r="E841" s="26" t="s">
        <v>541</v>
      </c>
      <c r="F841" s="26" t="s">
        <v>106</v>
      </c>
      <c r="G841" s="26" t="s">
        <v>182</v>
      </c>
      <c r="H841" s="26" t="s">
        <v>1044</v>
      </c>
      <c r="I841" s="26" t="s">
        <v>1045</v>
      </c>
      <c r="J841" s="26" t="s">
        <v>1046</v>
      </c>
      <c r="K841" s="26">
        <v>31.349932970499999</v>
      </c>
      <c r="L841" s="26">
        <v>45.292521758600003</v>
      </c>
      <c r="M841" s="26">
        <v>2</v>
      </c>
      <c r="N841" s="26" t="s">
        <v>87</v>
      </c>
      <c r="O841" s="26">
        <v>1</v>
      </c>
      <c r="P841" s="26" t="str">
        <f>_xlfn.CONCAT( YEAR(TblOrigin[[#This Row],[ODK_DateOfSubmission]]), "-",TEXT( MONTH(TblOrigin[[#This Row],[ODK_DateOfSubmission]]),"00"))</f>
        <v>2019-05</v>
      </c>
    </row>
    <row r="842" spans="1:16" x14ac:dyDescent="0.25">
      <c r="A842" s="28">
        <v>3502001</v>
      </c>
      <c r="B842" s="26"/>
      <c r="C842" s="26">
        <v>10297</v>
      </c>
      <c r="D842" s="29">
        <v>43595.604837962965</v>
      </c>
      <c r="E842" s="26" t="s">
        <v>541</v>
      </c>
      <c r="F842" s="26" t="s">
        <v>68</v>
      </c>
      <c r="G842" s="26" t="s">
        <v>81</v>
      </c>
      <c r="H842" s="26" t="s">
        <v>1047</v>
      </c>
      <c r="I842" s="26" t="s">
        <v>379</v>
      </c>
      <c r="J842" s="26" t="s">
        <v>380</v>
      </c>
      <c r="K842" s="26">
        <v>31.7132135578</v>
      </c>
      <c r="L842" s="26">
        <v>46.111245599999997</v>
      </c>
      <c r="M842" s="26">
        <v>20</v>
      </c>
      <c r="N842" s="26" t="s">
        <v>78</v>
      </c>
      <c r="O842" s="26">
        <v>7</v>
      </c>
      <c r="P842" s="26" t="str">
        <f>_xlfn.CONCAT( YEAR(TblOrigin[[#This Row],[ODK_DateOfSubmission]]), "-",TEXT( MONTH(TblOrigin[[#This Row],[ODK_DateOfSubmission]]),"00"))</f>
        <v>2019-05</v>
      </c>
    </row>
    <row r="843" spans="1:16" x14ac:dyDescent="0.25">
      <c r="A843" s="28">
        <v>3502001</v>
      </c>
      <c r="B843" s="26"/>
      <c r="C843" s="26">
        <v>10297</v>
      </c>
      <c r="D843" s="29">
        <v>43595.604837962965</v>
      </c>
      <c r="E843" s="26" t="s">
        <v>541</v>
      </c>
      <c r="F843" s="26" t="s">
        <v>68</v>
      </c>
      <c r="G843" s="26" t="s">
        <v>81</v>
      </c>
      <c r="H843" s="26" t="s">
        <v>1047</v>
      </c>
      <c r="I843" s="26" t="s">
        <v>379</v>
      </c>
      <c r="J843" s="26" t="s">
        <v>380</v>
      </c>
      <c r="K843" s="26">
        <v>31.7132135578</v>
      </c>
      <c r="L843" s="26">
        <v>46.111245599999997</v>
      </c>
      <c r="M843" s="26">
        <v>20</v>
      </c>
      <c r="N843" s="26" t="s">
        <v>90</v>
      </c>
      <c r="O843" s="26">
        <v>9</v>
      </c>
      <c r="P843" s="26" t="str">
        <f>_xlfn.CONCAT( YEAR(TblOrigin[[#This Row],[ODK_DateOfSubmission]]), "-",TEXT( MONTH(TblOrigin[[#This Row],[ODK_DateOfSubmission]]),"00"))</f>
        <v>2019-05</v>
      </c>
    </row>
    <row r="844" spans="1:16" x14ac:dyDescent="0.25">
      <c r="A844" s="28">
        <v>3502001</v>
      </c>
      <c r="B844" s="26"/>
      <c r="C844" s="26">
        <v>10297</v>
      </c>
      <c r="D844" s="29">
        <v>43595.604837962965</v>
      </c>
      <c r="E844" s="26" t="s">
        <v>541</v>
      </c>
      <c r="F844" s="26" t="s">
        <v>68</v>
      </c>
      <c r="G844" s="26" t="s">
        <v>81</v>
      </c>
      <c r="H844" s="26" t="s">
        <v>1047</v>
      </c>
      <c r="I844" s="26" t="s">
        <v>379</v>
      </c>
      <c r="J844" s="26" t="s">
        <v>380</v>
      </c>
      <c r="K844" s="26">
        <v>31.7132135578</v>
      </c>
      <c r="L844" s="26">
        <v>46.111245599999997</v>
      </c>
      <c r="M844" s="26">
        <v>20</v>
      </c>
      <c r="N844" s="26" t="s">
        <v>66</v>
      </c>
      <c r="O844" s="26">
        <v>4</v>
      </c>
      <c r="P844" s="26" t="str">
        <f>_xlfn.CONCAT( YEAR(TblOrigin[[#This Row],[ODK_DateOfSubmission]]), "-",TEXT( MONTH(TblOrigin[[#This Row],[ODK_DateOfSubmission]]),"00"))</f>
        <v>2019-05</v>
      </c>
    </row>
    <row r="845" spans="1:16" x14ac:dyDescent="0.25">
      <c r="A845" s="28">
        <v>3502002</v>
      </c>
      <c r="B845" s="26"/>
      <c r="C845" s="26">
        <v>9096</v>
      </c>
      <c r="D845" s="29">
        <v>43595.604837962965</v>
      </c>
      <c r="E845" s="26" t="s">
        <v>541</v>
      </c>
      <c r="F845" s="26" t="s">
        <v>68</v>
      </c>
      <c r="G845" s="26" t="s">
        <v>81</v>
      </c>
      <c r="H845" s="26" t="s">
        <v>1048</v>
      </c>
      <c r="I845" s="26" t="s">
        <v>1049</v>
      </c>
      <c r="J845" s="26" t="s">
        <v>1050</v>
      </c>
      <c r="K845" s="26">
        <v>31.541272894599999</v>
      </c>
      <c r="L845" s="26">
        <v>46.124053434899999</v>
      </c>
      <c r="M845" s="26">
        <v>70</v>
      </c>
      <c r="N845" s="26" t="s">
        <v>78</v>
      </c>
      <c r="O845" s="26">
        <v>20</v>
      </c>
      <c r="P845" s="26" t="str">
        <f>_xlfn.CONCAT( YEAR(TblOrigin[[#This Row],[ODK_DateOfSubmission]]), "-",TEXT( MONTH(TblOrigin[[#This Row],[ODK_DateOfSubmission]]),"00"))</f>
        <v>2019-05</v>
      </c>
    </row>
    <row r="846" spans="1:16" x14ac:dyDescent="0.25">
      <c r="A846" s="28">
        <v>3502002</v>
      </c>
      <c r="B846" s="26"/>
      <c r="C846" s="26">
        <v>9096</v>
      </c>
      <c r="D846" s="29">
        <v>43595.604837962965</v>
      </c>
      <c r="E846" s="26" t="s">
        <v>541</v>
      </c>
      <c r="F846" s="26" t="s">
        <v>68</v>
      </c>
      <c r="G846" s="26" t="s">
        <v>81</v>
      </c>
      <c r="H846" s="26" t="s">
        <v>1048</v>
      </c>
      <c r="I846" s="26" t="s">
        <v>1049</v>
      </c>
      <c r="J846" s="26" t="s">
        <v>1050</v>
      </c>
      <c r="K846" s="26">
        <v>31.541272894599999</v>
      </c>
      <c r="L846" s="26">
        <v>46.124053434899999</v>
      </c>
      <c r="M846" s="26">
        <v>70</v>
      </c>
      <c r="N846" s="1" t="s">
        <v>122</v>
      </c>
      <c r="O846" s="26">
        <v>15</v>
      </c>
      <c r="P846" s="26" t="str">
        <f>_xlfn.CONCAT( YEAR(TblOrigin[[#This Row],[ODK_DateOfSubmission]]), "-",TEXT( MONTH(TblOrigin[[#This Row],[ODK_DateOfSubmission]]),"00"))</f>
        <v>2019-05</v>
      </c>
    </row>
    <row r="847" spans="1:16" x14ac:dyDescent="0.25">
      <c r="A847" s="28">
        <v>3502002</v>
      </c>
      <c r="B847" s="26"/>
      <c r="C847" s="26">
        <v>9096</v>
      </c>
      <c r="D847" s="29">
        <v>43595.604837962965</v>
      </c>
      <c r="E847" s="26" t="s">
        <v>541</v>
      </c>
      <c r="F847" s="26" t="s">
        <v>68</v>
      </c>
      <c r="G847" s="26" t="s">
        <v>81</v>
      </c>
      <c r="H847" s="26" t="s">
        <v>1048</v>
      </c>
      <c r="I847" s="26" t="s">
        <v>1049</v>
      </c>
      <c r="J847" s="26" t="s">
        <v>1050</v>
      </c>
      <c r="K847" s="26">
        <v>31.541272894599999</v>
      </c>
      <c r="L847" s="26">
        <v>46.124053434899999</v>
      </c>
      <c r="M847" s="26">
        <v>70</v>
      </c>
      <c r="N847" s="26" t="s">
        <v>101</v>
      </c>
      <c r="O847" s="26">
        <v>10</v>
      </c>
      <c r="P847" s="26" t="str">
        <f>_xlfn.CONCAT( YEAR(TblOrigin[[#This Row],[ODK_DateOfSubmission]]), "-",TEXT( MONTH(TblOrigin[[#This Row],[ODK_DateOfSubmission]]),"00"))</f>
        <v>2019-05</v>
      </c>
    </row>
    <row r="848" spans="1:16" x14ac:dyDescent="0.25">
      <c r="A848" s="28">
        <v>3502002</v>
      </c>
      <c r="B848" s="26"/>
      <c r="C848" s="26">
        <v>9096</v>
      </c>
      <c r="D848" s="29">
        <v>43595.604837962965</v>
      </c>
      <c r="E848" s="26" t="s">
        <v>541</v>
      </c>
      <c r="F848" s="26" t="s">
        <v>68</v>
      </c>
      <c r="G848" s="26" t="s">
        <v>81</v>
      </c>
      <c r="H848" s="26" t="s">
        <v>1048</v>
      </c>
      <c r="I848" s="26" t="s">
        <v>1049</v>
      </c>
      <c r="J848" s="26" t="s">
        <v>1050</v>
      </c>
      <c r="K848" s="26">
        <v>31.541272894599999</v>
      </c>
      <c r="L848" s="26">
        <v>46.124053434899999</v>
      </c>
      <c r="M848" s="26">
        <v>70</v>
      </c>
      <c r="N848" s="26" t="s">
        <v>108</v>
      </c>
      <c r="O848" s="26">
        <v>5</v>
      </c>
      <c r="P848" s="26" t="str">
        <f>_xlfn.CONCAT( YEAR(TblOrigin[[#This Row],[ODK_DateOfSubmission]]), "-",TEXT( MONTH(TblOrigin[[#This Row],[ODK_DateOfSubmission]]),"00"))</f>
        <v>2019-05</v>
      </c>
    </row>
    <row r="849" spans="1:16" x14ac:dyDescent="0.25">
      <c r="A849" s="28">
        <v>3502002</v>
      </c>
      <c r="B849" s="26"/>
      <c r="C849" s="26">
        <v>9096</v>
      </c>
      <c r="D849" s="29">
        <v>43595.604837962965</v>
      </c>
      <c r="E849" s="26" t="s">
        <v>541</v>
      </c>
      <c r="F849" s="26" t="s">
        <v>68</v>
      </c>
      <c r="G849" s="26" t="s">
        <v>81</v>
      </c>
      <c r="H849" s="26" t="s">
        <v>1048</v>
      </c>
      <c r="I849" s="26" t="s">
        <v>1049</v>
      </c>
      <c r="J849" s="26" t="s">
        <v>1050</v>
      </c>
      <c r="K849" s="26">
        <v>31.541272894599999</v>
      </c>
      <c r="L849" s="26">
        <v>46.124053434899999</v>
      </c>
      <c r="M849" s="26">
        <v>70</v>
      </c>
      <c r="N849" s="26" t="s">
        <v>90</v>
      </c>
      <c r="O849" s="26">
        <v>20</v>
      </c>
      <c r="P849" s="26" t="str">
        <f>_xlfn.CONCAT( YEAR(TblOrigin[[#This Row],[ODK_DateOfSubmission]]), "-",TEXT( MONTH(TblOrigin[[#This Row],[ODK_DateOfSubmission]]),"00"))</f>
        <v>2019-05</v>
      </c>
    </row>
    <row r="850" spans="1:16" x14ac:dyDescent="0.25">
      <c r="A850" s="28">
        <v>3502003</v>
      </c>
      <c r="B850" s="26"/>
      <c r="C850" s="26">
        <v>24722</v>
      </c>
      <c r="D850" s="29">
        <v>43595.604837962965</v>
      </c>
      <c r="E850" s="26" t="s">
        <v>541</v>
      </c>
      <c r="F850" s="26" t="s">
        <v>68</v>
      </c>
      <c r="G850" s="26" t="s">
        <v>81</v>
      </c>
      <c r="H850" s="26" t="s">
        <v>1047</v>
      </c>
      <c r="I850" s="26" t="s">
        <v>1051</v>
      </c>
      <c r="J850" s="26" t="s">
        <v>897</v>
      </c>
      <c r="K850" s="26">
        <v>31.711529196499999</v>
      </c>
      <c r="L850" s="26">
        <v>46.124556874</v>
      </c>
      <c r="M850" s="26">
        <v>30</v>
      </c>
      <c r="N850" s="26" t="s">
        <v>66</v>
      </c>
      <c r="O850" s="26">
        <v>4</v>
      </c>
      <c r="P850" s="26" t="str">
        <f>_xlfn.CONCAT( YEAR(TblOrigin[[#This Row],[ODK_DateOfSubmission]]), "-",TEXT( MONTH(TblOrigin[[#This Row],[ODK_DateOfSubmission]]),"00"))</f>
        <v>2019-05</v>
      </c>
    </row>
    <row r="851" spans="1:16" x14ac:dyDescent="0.25">
      <c r="A851" s="28">
        <v>3502003</v>
      </c>
      <c r="B851" s="26"/>
      <c r="C851" s="26">
        <v>24722</v>
      </c>
      <c r="D851" s="29">
        <v>43595.604837962965</v>
      </c>
      <c r="E851" s="26" t="s">
        <v>541</v>
      </c>
      <c r="F851" s="26" t="s">
        <v>68</v>
      </c>
      <c r="G851" s="26" t="s">
        <v>81</v>
      </c>
      <c r="H851" s="26" t="s">
        <v>1047</v>
      </c>
      <c r="I851" s="26" t="s">
        <v>1051</v>
      </c>
      <c r="J851" s="26" t="s">
        <v>897</v>
      </c>
      <c r="K851" s="26">
        <v>31.711529196499999</v>
      </c>
      <c r="L851" s="26">
        <v>46.124556874</v>
      </c>
      <c r="M851" s="26">
        <v>30</v>
      </c>
      <c r="N851" s="26" t="s">
        <v>87</v>
      </c>
      <c r="O851" s="26">
        <v>4</v>
      </c>
      <c r="P851" s="26" t="str">
        <f>_xlfn.CONCAT( YEAR(TblOrigin[[#This Row],[ODK_DateOfSubmission]]), "-",TEXT( MONTH(TblOrigin[[#This Row],[ODK_DateOfSubmission]]),"00"))</f>
        <v>2019-05</v>
      </c>
    </row>
    <row r="852" spans="1:16" x14ac:dyDescent="0.25">
      <c r="A852" s="28">
        <v>3502003</v>
      </c>
      <c r="B852" s="26"/>
      <c r="C852" s="26">
        <v>24722</v>
      </c>
      <c r="D852" s="29">
        <v>43595.604837962965</v>
      </c>
      <c r="E852" s="26" t="s">
        <v>541</v>
      </c>
      <c r="F852" s="26" t="s">
        <v>68</v>
      </c>
      <c r="G852" s="26" t="s">
        <v>81</v>
      </c>
      <c r="H852" s="26" t="s">
        <v>1047</v>
      </c>
      <c r="I852" s="26" t="s">
        <v>1051</v>
      </c>
      <c r="J852" s="26" t="s">
        <v>897</v>
      </c>
      <c r="K852" s="26">
        <v>31.711529196499999</v>
      </c>
      <c r="L852" s="26">
        <v>46.124556874</v>
      </c>
      <c r="M852" s="26">
        <v>30</v>
      </c>
      <c r="N852" s="26" t="s">
        <v>90</v>
      </c>
      <c r="O852" s="26">
        <v>10</v>
      </c>
      <c r="P852" s="26" t="str">
        <f>_xlfn.CONCAT( YEAR(TblOrigin[[#This Row],[ODK_DateOfSubmission]]), "-",TEXT( MONTH(TblOrigin[[#This Row],[ODK_DateOfSubmission]]),"00"))</f>
        <v>2019-05</v>
      </c>
    </row>
    <row r="853" spans="1:16" x14ac:dyDescent="0.25">
      <c r="A853" s="28">
        <v>3502003</v>
      </c>
      <c r="B853" s="26"/>
      <c r="C853" s="26">
        <v>24722</v>
      </c>
      <c r="D853" s="29">
        <v>43595.604837962965</v>
      </c>
      <c r="E853" s="26" t="s">
        <v>541</v>
      </c>
      <c r="F853" s="26" t="s">
        <v>68</v>
      </c>
      <c r="G853" s="26" t="s">
        <v>81</v>
      </c>
      <c r="H853" s="26" t="s">
        <v>1047</v>
      </c>
      <c r="I853" s="26" t="s">
        <v>1051</v>
      </c>
      <c r="J853" s="26" t="s">
        <v>897</v>
      </c>
      <c r="K853" s="26">
        <v>31.711529196499999</v>
      </c>
      <c r="L853" s="26">
        <v>46.124556874</v>
      </c>
      <c r="M853" s="26">
        <v>30</v>
      </c>
      <c r="N853" s="26" t="s">
        <v>78</v>
      </c>
      <c r="O853" s="26">
        <v>7</v>
      </c>
      <c r="P853" s="26" t="str">
        <f>_xlfn.CONCAT( YEAR(TblOrigin[[#This Row],[ODK_DateOfSubmission]]), "-",TEXT( MONTH(TblOrigin[[#This Row],[ODK_DateOfSubmission]]),"00"))</f>
        <v>2019-05</v>
      </c>
    </row>
    <row r="854" spans="1:16" x14ac:dyDescent="0.25">
      <c r="A854" s="28">
        <v>3502003</v>
      </c>
      <c r="B854" s="26"/>
      <c r="C854" s="26">
        <v>24722</v>
      </c>
      <c r="D854" s="29">
        <v>43595.604837962965</v>
      </c>
      <c r="E854" s="26" t="s">
        <v>541</v>
      </c>
      <c r="F854" s="26" t="s">
        <v>68</v>
      </c>
      <c r="G854" s="26" t="s">
        <v>81</v>
      </c>
      <c r="H854" s="26" t="s">
        <v>1047</v>
      </c>
      <c r="I854" s="26" t="s">
        <v>1051</v>
      </c>
      <c r="J854" s="26" t="s">
        <v>897</v>
      </c>
      <c r="K854" s="26">
        <v>31.711529196499999</v>
      </c>
      <c r="L854" s="26">
        <v>46.124556874</v>
      </c>
      <c r="M854" s="26">
        <v>30</v>
      </c>
      <c r="N854" s="26" t="s">
        <v>82</v>
      </c>
      <c r="O854" s="26">
        <v>5</v>
      </c>
      <c r="P854" s="26" t="str">
        <f>_xlfn.CONCAT( YEAR(TblOrigin[[#This Row],[ODK_DateOfSubmission]]), "-",TEXT( MONTH(TblOrigin[[#This Row],[ODK_DateOfSubmission]]),"00"))</f>
        <v>2019-05</v>
      </c>
    </row>
    <row r="855" spans="1:16" x14ac:dyDescent="0.25">
      <c r="A855" s="28">
        <v>3502004</v>
      </c>
      <c r="B855" s="26"/>
      <c r="C855" s="26">
        <v>21965</v>
      </c>
      <c r="D855" s="29">
        <v>43595.604837962965</v>
      </c>
      <c r="E855" s="26" t="s">
        <v>541</v>
      </c>
      <c r="F855" s="26" t="s">
        <v>68</v>
      </c>
      <c r="G855" s="26" t="s">
        <v>81</v>
      </c>
      <c r="H855" s="26" t="s">
        <v>1047</v>
      </c>
      <c r="I855" s="26" t="s">
        <v>1052</v>
      </c>
      <c r="J855" s="26" t="s">
        <v>1053</v>
      </c>
      <c r="K855" s="26">
        <v>31.7178490551</v>
      </c>
      <c r="L855" s="26">
        <v>46.100760389400001</v>
      </c>
      <c r="M855" s="26">
        <v>27</v>
      </c>
      <c r="N855" s="26" t="s">
        <v>78</v>
      </c>
      <c r="O855" s="26">
        <v>7</v>
      </c>
      <c r="P855" s="26" t="str">
        <f>_xlfn.CONCAT( YEAR(TblOrigin[[#This Row],[ODK_DateOfSubmission]]), "-",TEXT( MONTH(TblOrigin[[#This Row],[ODK_DateOfSubmission]]),"00"))</f>
        <v>2019-05</v>
      </c>
    </row>
    <row r="856" spans="1:16" x14ac:dyDescent="0.25">
      <c r="A856" s="28">
        <v>3502004</v>
      </c>
      <c r="B856" s="26"/>
      <c r="C856" s="26">
        <v>21965</v>
      </c>
      <c r="D856" s="29">
        <v>43595.604837962965</v>
      </c>
      <c r="E856" s="26" t="s">
        <v>541</v>
      </c>
      <c r="F856" s="26" t="s">
        <v>68</v>
      </c>
      <c r="G856" s="26" t="s">
        <v>81</v>
      </c>
      <c r="H856" s="26" t="s">
        <v>1047</v>
      </c>
      <c r="I856" s="26" t="s">
        <v>1052</v>
      </c>
      <c r="J856" s="26" t="s">
        <v>1053</v>
      </c>
      <c r="K856" s="26">
        <v>31.7178490551</v>
      </c>
      <c r="L856" s="26">
        <v>46.100760389400001</v>
      </c>
      <c r="M856" s="26">
        <v>27</v>
      </c>
      <c r="N856" s="26" t="s">
        <v>108</v>
      </c>
      <c r="O856" s="26">
        <v>5</v>
      </c>
      <c r="P856" s="26" t="str">
        <f>_xlfn.CONCAT( YEAR(TblOrigin[[#This Row],[ODK_DateOfSubmission]]), "-",TEXT( MONTH(TblOrigin[[#This Row],[ODK_DateOfSubmission]]),"00"))</f>
        <v>2019-05</v>
      </c>
    </row>
    <row r="857" spans="1:16" x14ac:dyDescent="0.25">
      <c r="A857" s="28">
        <v>3502004</v>
      </c>
      <c r="B857" s="26"/>
      <c r="C857" s="26">
        <v>21965</v>
      </c>
      <c r="D857" s="29">
        <v>43595.604837962965</v>
      </c>
      <c r="E857" s="26" t="s">
        <v>541</v>
      </c>
      <c r="F857" s="26" t="s">
        <v>68</v>
      </c>
      <c r="G857" s="26" t="s">
        <v>81</v>
      </c>
      <c r="H857" s="26" t="s">
        <v>1047</v>
      </c>
      <c r="I857" s="26" t="s">
        <v>1052</v>
      </c>
      <c r="J857" s="26" t="s">
        <v>1053</v>
      </c>
      <c r="K857" s="26">
        <v>31.7178490551</v>
      </c>
      <c r="L857" s="26">
        <v>46.100760389400001</v>
      </c>
      <c r="M857" s="26">
        <v>27</v>
      </c>
      <c r="N857" s="26" t="s">
        <v>82</v>
      </c>
      <c r="O857" s="26">
        <v>10</v>
      </c>
      <c r="P857" s="26" t="str">
        <f>_xlfn.CONCAT( YEAR(TblOrigin[[#This Row],[ODK_DateOfSubmission]]), "-",TEXT( MONTH(TblOrigin[[#This Row],[ODK_DateOfSubmission]]),"00"))</f>
        <v>2019-05</v>
      </c>
    </row>
    <row r="858" spans="1:16" x14ac:dyDescent="0.25">
      <c r="A858" s="28">
        <v>3502004</v>
      </c>
      <c r="B858" s="26"/>
      <c r="C858" s="26">
        <v>21965</v>
      </c>
      <c r="D858" s="29">
        <v>43595.604837962965</v>
      </c>
      <c r="E858" s="26" t="s">
        <v>541</v>
      </c>
      <c r="F858" s="26" t="s">
        <v>68</v>
      </c>
      <c r="G858" s="26" t="s">
        <v>81</v>
      </c>
      <c r="H858" s="26" t="s">
        <v>1047</v>
      </c>
      <c r="I858" s="26" t="s">
        <v>1052</v>
      </c>
      <c r="J858" s="26" t="s">
        <v>1053</v>
      </c>
      <c r="K858" s="26">
        <v>31.7178490551</v>
      </c>
      <c r="L858" s="26">
        <v>46.100760389400001</v>
      </c>
      <c r="M858" s="26">
        <v>27</v>
      </c>
      <c r="N858" s="26" t="s">
        <v>75</v>
      </c>
      <c r="O858" s="26">
        <v>2</v>
      </c>
      <c r="P858" s="26" t="str">
        <f>_xlfn.CONCAT( YEAR(TblOrigin[[#This Row],[ODK_DateOfSubmission]]), "-",TEXT( MONTH(TblOrigin[[#This Row],[ODK_DateOfSubmission]]),"00"))</f>
        <v>2019-05</v>
      </c>
    </row>
    <row r="859" spans="1:16" x14ac:dyDescent="0.25">
      <c r="A859" s="28">
        <v>3502004</v>
      </c>
      <c r="B859" s="26"/>
      <c r="C859" s="26">
        <v>21965</v>
      </c>
      <c r="D859" s="29">
        <v>43595.604837962965</v>
      </c>
      <c r="E859" s="26" t="s">
        <v>541</v>
      </c>
      <c r="F859" s="26" t="s">
        <v>68</v>
      </c>
      <c r="G859" s="26" t="s">
        <v>81</v>
      </c>
      <c r="H859" s="26" t="s">
        <v>1047</v>
      </c>
      <c r="I859" s="26" t="s">
        <v>1052</v>
      </c>
      <c r="J859" s="26" t="s">
        <v>1053</v>
      </c>
      <c r="K859" s="26">
        <v>31.7178490551</v>
      </c>
      <c r="L859" s="26">
        <v>46.100760389400001</v>
      </c>
      <c r="M859" s="26">
        <v>27</v>
      </c>
      <c r="N859" s="26" t="s">
        <v>87</v>
      </c>
      <c r="O859" s="26">
        <v>3</v>
      </c>
      <c r="P859" s="26" t="str">
        <f>_xlfn.CONCAT( YEAR(TblOrigin[[#This Row],[ODK_DateOfSubmission]]), "-",TEXT( MONTH(TblOrigin[[#This Row],[ODK_DateOfSubmission]]),"00"))</f>
        <v>2019-05</v>
      </c>
    </row>
    <row r="860" spans="1:16" x14ac:dyDescent="0.25">
      <c r="A860" s="28">
        <v>3502005</v>
      </c>
      <c r="B860" s="26"/>
      <c r="C860" s="26">
        <v>9040</v>
      </c>
      <c r="D860" s="29">
        <v>43595.604837962965</v>
      </c>
      <c r="E860" s="26" t="s">
        <v>541</v>
      </c>
      <c r="F860" s="26" t="s">
        <v>68</v>
      </c>
      <c r="G860" s="26" t="s">
        <v>81</v>
      </c>
      <c r="H860" s="26" t="s">
        <v>1054</v>
      </c>
      <c r="I860" s="26" t="s">
        <v>1055</v>
      </c>
      <c r="J860" s="26" t="s">
        <v>1056</v>
      </c>
      <c r="K860" s="26">
        <v>31.8559248864</v>
      </c>
      <c r="L860" s="26">
        <v>46.081313082900003</v>
      </c>
      <c r="M860" s="26">
        <v>120</v>
      </c>
      <c r="N860" s="26" t="s">
        <v>78</v>
      </c>
      <c r="O860" s="26">
        <v>60</v>
      </c>
      <c r="P860" s="26" t="str">
        <f>_xlfn.CONCAT( YEAR(TblOrigin[[#This Row],[ODK_DateOfSubmission]]), "-",TEXT( MONTH(TblOrigin[[#This Row],[ODK_DateOfSubmission]]),"00"))</f>
        <v>2019-05</v>
      </c>
    </row>
    <row r="861" spans="1:16" x14ac:dyDescent="0.25">
      <c r="A861" s="28">
        <v>3502005</v>
      </c>
      <c r="B861" s="26"/>
      <c r="C861" s="26">
        <v>9040</v>
      </c>
      <c r="D861" s="29">
        <v>43595.604837962965</v>
      </c>
      <c r="E861" s="26" t="s">
        <v>541</v>
      </c>
      <c r="F861" s="26" t="s">
        <v>68</v>
      </c>
      <c r="G861" s="26" t="s">
        <v>81</v>
      </c>
      <c r="H861" s="26" t="s">
        <v>1054</v>
      </c>
      <c r="I861" s="26" t="s">
        <v>1055</v>
      </c>
      <c r="J861" s="26" t="s">
        <v>1056</v>
      </c>
      <c r="K861" s="26">
        <v>31.8559248864</v>
      </c>
      <c r="L861" s="26">
        <v>46.081313082900003</v>
      </c>
      <c r="M861" s="26">
        <v>120</v>
      </c>
      <c r="N861" s="26" t="s">
        <v>119</v>
      </c>
      <c r="O861" s="26">
        <v>10</v>
      </c>
      <c r="P861" s="26" t="str">
        <f>_xlfn.CONCAT( YEAR(TblOrigin[[#This Row],[ODK_DateOfSubmission]]), "-",TEXT( MONTH(TblOrigin[[#This Row],[ODK_DateOfSubmission]]),"00"))</f>
        <v>2019-05</v>
      </c>
    </row>
    <row r="862" spans="1:16" x14ac:dyDescent="0.25">
      <c r="A862" s="28">
        <v>3502005</v>
      </c>
      <c r="B862" s="26"/>
      <c r="C862" s="26">
        <v>9040</v>
      </c>
      <c r="D862" s="29">
        <v>43595.604837962965</v>
      </c>
      <c r="E862" s="26" t="s">
        <v>541</v>
      </c>
      <c r="F862" s="26" t="s">
        <v>68</v>
      </c>
      <c r="G862" s="26" t="s">
        <v>81</v>
      </c>
      <c r="H862" s="26" t="s">
        <v>1054</v>
      </c>
      <c r="I862" s="26" t="s">
        <v>1055</v>
      </c>
      <c r="J862" s="26" t="s">
        <v>1056</v>
      </c>
      <c r="K862" s="26">
        <v>31.8559248864</v>
      </c>
      <c r="L862" s="26">
        <v>46.081313082900003</v>
      </c>
      <c r="M862" s="26">
        <v>120</v>
      </c>
      <c r="N862" s="26" t="s">
        <v>87</v>
      </c>
      <c r="O862" s="26">
        <v>30</v>
      </c>
      <c r="P862" s="26" t="str">
        <f>_xlfn.CONCAT( YEAR(TblOrigin[[#This Row],[ODK_DateOfSubmission]]), "-",TEXT( MONTH(TblOrigin[[#This Row],[ODK_DateOfSubmission]]),"00"))</f>
        <v>2019-05</v>
      </c>
    </row>
    <row r="863" spans="1:16" x14ac:dyDescent="0.25">
      <c r="A863" s="28">
        <v>3502005</v>
      </c>
      <c r="B863" s="26"/>
      <c r="C863" s="26">
        <v>9040</v>
      </c>
      <c r="D863" s="29">
        <v>43595.604837962965</v>
      </c>
      <c r="E863" s="26" t="s">
        <v>541</v>
      </c>
      <c r="F863" s="26" t="s">
        <v>68</v>
      </c>
      <c r="G863" s="26" t="s">
        <v>81</v>
      </c>
      <c r="H863" s="26" t="s">
        <v>1054</v>
      </c>
      <c r="I863" s="26" t="s">
        <v>1055</v>
      </c>
      <c r="J863" s="26" t="s">
        <v>1056</v>
      </c>
      <c r="K863" s="26">
        <v>31.8559248864</v>
      </c>
      <c r="L863" s="26">
        <v>46.081313082900003</v>
      </c>
      <c r="M863" s="26">
        <v>120</v>
      </c>
      <c r="N863" s="26" t="s">
        <v>66</v>
      </c>
      <c r="O863" s="26">
        <v>20</v>
      </c>
      <c r="P863" s="26" t="str">
        <f>_xlfn.CONCAT( YEAR(TblOrigin[[#This Row],[ODK_DateOfSubmission]]), "-",TEXT( MONTH(TblOrigin[[#This Row],[ODK_DateOfSubmission]]),"00"))</f>
        <v>2019-05</v>
      </c>
    </row>
    <row r="864" spans="1:16" x14ac:dyDescent="0.25">
      <c r="A864" s="28">
        <v>3502006</v>
      </c>
      <c r="B864" s="26"/>
      <c r="C864" s="26">
        <v>8889</v>
      </c>
      <c r="D864" s="29">
        <v>43595.604837962965</v>
      </c>
      <c r="E864" s="26" t="s">
        <v>541</v>
      </c>
      <c r="F864" s="26" t="s">
        <v>68</v>
      </c>
      <c r="G864" s="26" t="s">
        <v>81</v>
      </c>
      <c r="H864" s="26" t="s">
        <v>1047</v>
      </c>
      <c r="I864" s="26" t="s">
        <v>1057</v>
      </c>
      <c r="J864" s="26" t="s">
        <v>1058</v>
      </c>
      <c r="K864" s="26">
        <v>31.722572941599999</v>
      </c>
      <c r="L864" s="26">
        <v>46.110010850400002</v>
      </c>
      <c r="M864" s="26">
        <v>107</v>
      </c>
      <c r="N864" s="26" t="s">
        <v>78</v>
      </c>
      <c r="O864" s="26">
        <v>30</v>
      </c>
      <c r="P864" s="26" t="str">
        <f>_xlfn.CONCAT( YEAR(TblOrigin[[#This Row],[ODK_DateOfSubmission]]), "-",TEXT( MONTH(TblOrigin[[#This Row],[ODK_DateOfSubmission]]),"00"))</f>
        <v>2019-05</v>
      </c>
    </row>
    <row r="865" spans="1:16" x14ac:dyDescent="0.25">
      <c r="A865" s="28">
        <v>3502006</v>
      </c>
      <c r="B865" s="26"/>
      <c r="C865" s="26">
        <v>8889</v>
      </c>
      <c r="D865" s="29">
        <v>43595.604837962965</v>
      </c>
      <c r="E865" s="26" t="s">
        <v>541</v>
      </c>
      <c r="F865" s="26" t="s">
        <v>68</v>
      </c>
      <c r="G865" s="26" t="s">
        <v>81</v>
      </c>
      <c r="H865" s="26" t="s">
        <v>1047</v>
      </c>
      <c r="I865" s="26" t="s">
        <v>1057</v>
      </c>
      <c r="J865" s="26" t="s">
        <v>1058</v>
      </c>
      <c r="K865" s="26">
        <v>31.722572941599999</v>
      </c>
      <c r="L865" s="26">
        <v>46.110010850400002</v>
      </c>
      <c r="M865" s="26">
        <v>107</v>
      </c>
      <c r="N865" s="26" t="s">
        <v>82</v>
      </c>
      <c r="O865" s="26">
        <v>20</v>
      </c>
      <c r="P865" s="26" t="str">
        <f>_xlfn.CONCAT( YEAR(TblOrigin[[#This Row],[ODK_DateOfSubmission]]), "-",TEXT( MONTH(TblOrigin[[#This Row],[ODK_DateOfSubmission]]),"00"))</f>
        <v>2019-05</v>
      </c>
    </row>
    <row r="866" spans="1:16" x14ac:dyDescent="0.25">
      <c r="A866" s="28">
        <v>3502006</v>
      </c>
      <c r="B866" s="26"/>
      <c r="C866" s="26">
        <v>8889</v>
      </c>
      <c r="D866" s="29">
        <v>43595.604837962965</v>
      </c>
      <c r="E866" s="26" t="s">
        <v>541</v>
      </c>
      <c r="F866" s="26" t="s">
        <v>68</v>
      </c>
      <c r="G866" s="26" t="s">
        <v>81</v>
      </c>
      <c r="H866" s="26" t="s">
        <v>1047</v>
      </c>
      <c r="I866" s="26" t="s">
        <v>1057</v>
      </c>
      <c r="J866" s="26" t="s">
        <v>1058</v>
      </c>
      <c r="K866" s="26">
        <v>31.722572941599999</v>
      </c>
      <c r="L866" s="26">
        <v>46.110010850400002</v>
      </c>
      <c r="M866" s="26">
        <v>107</v>
      </c>
      <c r="N866" s="26" t="s">
        <v>90</v>
      </c>
      <c r="O866" s="26">
        <v>40</v>
      </c>
      <c r="P866" s="26" t="str">
        <f>_xlfn.CONCAT( YEAR(TblOrigin[[#This Row],[ODK_DateOfSubmission]]), "-",TEXT( MONTH(TblOrigin[[#This Row],[ODK_DateOfSubmission]]),"00"))</f>
        <v>2019-05</v>
      </c>
    </row>
    <row r="867" spans="1:16" x14ac:dyDescent="0.25">
      <c r="A867" s="28">
        <v>3502006</v>
      </c>
      <c r="B867" s="26"/>
      <c r="C867" s="26">
        <v>8889</v>
      </c>
      <c r="D867" s="29">
        <v>43595.604837962965</v>
      </c>
      <c r="E867" s="26" t="s">
        <v>541</v>
      </c>
      <c r="F867" s="26" t="s">
        <v>68</v>
      </c>
      <c r="G867" s="26" t="s">
        <v>81</v>
      </c>
      <c r="H867" s="26" t="s">
        <v>1047</v>
      </c>
      <c r="I867" s="26" t="s">
        <v>1057</v>
      </c>
      <c r="J867" s="26" t="s">
        <v>1058</v>
      </c>
      <c r="K867" s="26">
        <v>31.722572941599999</v>
      </c>
      <c r="L867" s="26">
        <v>46.110010850400002</v>
      </c>
      <c r="M867" s="26">
        <v>107</v>
      </c>
      <c r="N867" s="26" t="s">
        <v>119</v>
      </c>
      <c r="O867" s="26">
        <v>2</v>
      </c>
      <c r="P867" s="26" t="str">
        <f>_xlfn.CONCAT( YEAR(TblOrigin[[#This Row],[ODK_DateOfSubmission]]), "-",TEXT( MONTH(TblOrigin[[#This Row],[ODK_DateOfSubmission]]),"00"))</f>
        <v>2019-05</v>
      </c>
    </row>
    <row r="868" spans="1:16" x14ac:dyDescent="0.25">
      <c r="A868" s="28">
        <v>3502006</v>
      </c>
      <c r="B868" s="26"/>
      <c r="C868" s="26">
        <v>8889</v>
      </c>
      <c r="D868" s="29">
        <v>43595.604837962965</v>
      </c>
      <c r="E868" s="26" t="s">
        <v>541</v>
      </c>
      <c r="F868" s="26" t="s">
        <v>68</v>
      </c>
      <c r="G868" s="26" t="s">
        <v>81</v>
      </c>
      <c r="H868" s="26" t="s">
        <v>1047</v>
      </c>
      <c r="I868" s="26" t="s">
        <v>1057</v>
      </c>
      <c r="J868" s="26" t="s">
        <v>1058</v>
      </c>
      <c r="K868" s="26">
        <v>31.722572941599999</v>
      </c>
      <c r="L868" s="26">
        <v>46.110010850400002</v>
      </c>
      <c r="M868" s="26">
        <v>107</v>
      </c>
      <c r="N868" s="26" t="s">
        <v>87</v>
      </c>
      <c r="O868" s="26">
        <v>5</v>
      </c>
      <c r="P868" s="26" t="str">
        <f>_xlfn.CONCAT( YEAR(TblOrigin[[#This Row],[ODK_DateOfSubmission]]), "-",TEXT( MONTH(TblOrigin[[#This Row],[ODK_DateOfSubmission]]),"00"))</f>
        <v>2019-05</v>
      </c>
    </row>
    <row r="869" spans="1:16" x14ac:dyDescent="0.25">
      <c r="A869" s="28">
        <v>3502006</v>
      </c>
      <c r="B869" s="26"/>
      <c r="C869" s="26">
        <v>8889</v>
      </c>
      <c r="D869" s="29">
        <v>43595.604837962965</v>
      </c>
      <c r="E869" s="26" t="s">
        <v>541</v>
      </c>
      <c r="F869" s="26" t="s">
        <v>68</v>
      </c>
      <c r="G869" s="26" t="s">
        <v>81</v>
      </c>
      <c r="H869" s="26" t="s">
        <v>1047</v>
      </c>
      <c r="I869" s="26" t="s">
        <v>1057</v>
      </c>
      <c r="J869" s="26" t="s">
        <v>1058</v>
      </c>
      <c r="K869" s="26">
        <v>31.722572941599999</v>
      </c>
      <c r="L869" s="26">
        <v>46.110010850400002</v>
      </c>
      <c r="M869" s="26">
        <v>107</v>
      </c>
      <c r="N869" s="26" t="s">
        <v>101</v>
      </c>
      <c r="O869" s="26">
        <v>10</v>
      </c>
      <c r="P869" s="26" t="str">
        <f>_xlfn.CONCAT( YEAR(TblOrigin[[#This Row],[ODK_DateOfSubmission]]), "-",TEXT( MONTH(TblOrigin[[#This Row],[ODK_DateOfSubmission]]),"00"))</f>
        <v>2019-05</v>
      </c>
    </row>
    <row r="870" spans="1:16" x14ac:dyDescent="0.25">
      <c r="A870" s="28">
        <v>3504001</v>
      </c>
      <c r="B870" s="26"/>
      <c r="C870" s="26">
        <v>24494</v>
      </c>
      <c r="D870" s="29">
        <v>43595.604837962965</v>
      </c>
      <c r="E870" s="26" t="s">
        <v>541</v>
      </c>
      <c r="F870" s="26" t="s">
        <v>68</v>
      </c>
      <c r="G870" s="26" t="s">
        <v>73</v>
      </c>
      <c r="H870" s="26" t="s">
        <v>1059</v>
      </c>
      <c r="I870" s="26" t="s">
        <v>1060</v>
      </c>
      <c r="J870" s="26" t="s">
        <v>1061</v>
      </c>
      <c r="K870" s="26">
        <v>31.027710880499999</v>
      </c>
      <c r="L870" s="26">
        <v>46.218214741200001</v>
      </c>
      <c r="M870" s="26">
        <v>6</v>
      </c>
      <c r="N870" s="26" t="s">
        <v>74</v>
      </c>
      <c r="O870" s="26">
        <v>3</v>
      </c>
      <c r="P870" s="26" t="str">
        <f>_xlfn.CONCAT( YEAR(TblOrigin[[#This Row],[ODK_DateOfSubmission]]), "-",TEXT( MONTH(TblOrigin[[#This Row],[ODK_DateOfSubmission]]),"00"))</f>
        <v>2019-05</v>
      </c>
    </row>
    <row r="871" spans="1:16" x14ac:dyDescent="0.25">
      <c r="A871" s="28">
        <v>3504001</v>
      </c>
      <c r="B871" s="26"/>
      <c r="C871" s="26">
        <v>24494</v>
      </c>
      <c r="D871" s="29">
        <v>43595.604837962965</v>
      </c>
      <c r="E871" s="26" t="s">
        <v>541</v>
      </c>
      <c r="F871" s="26" t="s">
        <v>68</v>
      </c>
      <c r="G871" s="26" t="s">
        <v>73</v>
      </c>
      <c r="H871" s="26" t="s">
        <v>1059</v>
      </c>
      <c r="I871" s="26" t="s">
        <v>1060</v>
      </c>
      <c r="J871" s="26" t="s">
        <v>1061</v>
      </c>
      <c r="K871" s="26">
        <v>31.027710880499999</v>
      </c>
      <c r="L871" s="26">
        <v>46.218214741200001</v>
      </c>
      <c r="M871" s="26">
        <v>6</v>
      </c>
      <c r="N871" s="26" t="s">
        <v>116</v>
      </c>
      <c r="O871" s="26">
        <v>3</v>
      </c>
      <c r="P871" s="26" t="str">
        <f>_xlfn.CONCAT( YEAR(TblOrigin[[#This Row],[ODK_DateOfSubmission]]), "-",TEXT( MONTH(TblOrigin[[#This Row],[ODK_DateOfSubmission]]),"00"))</f>
        <v>2019-05</v>
      </c>
    </row>
    <row r="872" spans="1:16" x14ac:dyDescent="0.25">
      <c r="A872" s="28">
        <v>3504002</v>
      </c>
      <c r="B872" s="26"/>
      <c r="C872" s="26">
        <v>25529</v>
      </c>
      <c r="D872" s="29">
        <v>43595.604837962965</v>
      </c>
      <c r="E872" s="26" t="s">
        <v>541</v>
      </c>
      <c r="F872" s="26" t="s">
        <v>68</v>
      </c>
      <c r="G872" s="26" t="s">
        <v>73</v>
      </c>
      <c r="H872" s="26" t="s">
        <v>1059</v>
      </c>
      <c r="I872" s="26" t="s">
        <v>1062</v>
      </c>
      <c r="J872" s="26" t="s">
        <v>1063</v>
      </c>
      <c r="K872" s="26">
        <v>31.033167288000001</v>
      </c>
      <c r="L872" s="26">
        <v>46.273891712999998</v>
      </c>
      <c r="M872" s="26">
        <v>4</v>
      </c>
      <c r="N872" s="26" t="s">
        <v>74</v>
      </c>
      <c r="O872" s="26">
        <v>1</v>
      </c>
      <c r="P872" s="26" t="str">
        <f>_xlfn.CONCAT( YEAR(TblOrigin[[#This Row],[ODK_DateOfSubmission]]), "-",TEXT( MONTH(TblOrigin[[#This Row],[ODK_DateOfSubmission]]),"00"))</f>
        <v>2019-05</v>
      </c>
    </row>
    <row r="873" spans="1:16" x14ac:dyDescent="0.25">
      <c r="A873" s="28">
        <v>3504002</v>
      </c>
      <c r="B873" s="26"/>
      <c r="C873" s="26">
        <v>25529</v>
      </c>
      <c r="D873" s="29">
        <v>43595.604837962965</v>
      </c>
      <c r="E873" s="26" t="s">
        <v>541</v>
      </c>
      <c r="F873" s="26" t="s">
        <v>68</v>
      </c>
      <c r="G873" s="26" t="s">
        <v>73</v>
      </c>
      <c r="H873" s="26" t="s">
        <v>1059</v>
      </c>
      <c r="I873" s="26" t="s">
        <v>1062</v>
      </c>
      <c r="J873" s="26" t="s">
        <v>1063</v>
      </c>
      <c r="K873" s="26">
        <v>31.033167288000001</v>
      </c>
      <c r="L873" s="26">
        <v>46.273891712999998</v>
      </c>
      <c r="M873" s="26">
        <v>4</v>
      </c>
      <c r="N873" s="26" t="s">
        <v>94</v>
      </c>
      <c r="O873" s="26">
        <v>2</v>
      </c>
      <c r="P873" s="26" t="str">
        <f>_xlfn.CONCAT( YEAR(TblOrigin[[#This Row],[ODK_DateOfSubmission]]), "-",TEXT( MONTH(TblOrigin[[#This Row],[ODK_DateOfSubmission]]),"00"))</f>
        <v>2019-05</v>
      </c>
    </row>
    <row r="874" spans="1:16" x14ac:dyDescent="0.25">
      <c r="A874" s="28">
        <v>3504002</v>
      </c>
      <c r="B874" s="26"/>
      <c r="C874" s="26">
        <v>25529</v>
      </c>
      <c r="D874" s="29">
        <v>43595.604837962965</v>
      </c>
      <c r="E874" s="26" t="s">
        <v>541</v>
      </c>
      <c r="F874" s="26" t="s">
        <v>68</v>
      </c>
      <c r="G874" s="26" t="s">
        <v>73</v>
      </c>
      <c r="H874" s="26" t="s">
        <v>1059</v>
      </c>
      <c r="I874" s="26" t="s">
        <v>1062</v>
      </c>
      <c r="J874" s="26" t="s">
        <v>1063</v>
      </c>
      <c r="K874" s="26">
        <v>31.033167288000001</v>
      </c>
      <c r="L874" s="26">
        <v>46.273891712999998</v>
      </c>
      <c r="M874" s="26">
        <v>4</v>
      </c>
      <c r="N874" s="26" t="s">
        <v>116</v>
      </c>
      <c r="O874" s="26">
        <v>1</v>
      </c>
      <c r="P874" s="26" t="str">
        <f>_xlfn.CONCAT( YEAR(TblOrigin[[#This Row],[ODK_DateOfSubmission]]), "-",TEXT( MONTH(TblOrigin[[#This Row],[ODK_DateOfSubmission]]),"00"))</f>
        <v>2019-05</v>
      </c>
    </row>
    <row r="875" spans="1:16" x14ac:dyDescent="0.25">
      <c r="A875" s="28">
        <v>3504007</v>
      </c>
      <c r="B875" s="26"/>
      <c r="C875" s="26">
        <v>25525</v>
      </c>
      <c r="D875" s="29">
        <v>43595.604837962965</v>
      </c>
      <c r="E875" s="26" t="s">
        <v>541</v>
      </c>
      <c r="F875" s="26" t="s">
        <v>68</v>
      </c>
      <c r="G875" s="26" t="s">
        <v>73</v>
      </c>
      <c r="H875" s="26" t="s">
        <v>1059</v>
      </c>
      <c r="I875" s="26" t="s">
        <v>1064</v>
      </c>
      <c r="J875" s="26" t="s">
        <v>1065</v>
      </c>
      <c r="K875" s="26">
        <v>31.027024004299999</v>
      </c>
      <c r="L875" s="26">
        <v>46.241676675500003</v>
      </c>
      <c r="M875" s="26">
        <v>2</v>
      </c>
      <c r="N875" s="26" t="s">
        <v>87</v>
      </c>
      <c r="O875" s="26">
        <v>1</v>
      </c>
      <c r="P875" s="26" t="str">
        <f>_xlfn.CONCAT( YEAR(TblOrigin[[#This Row],[ODK_DateOfSubmission]]), "-",TEXT( MONTH(TblOrigin[[#This Row],[ODK_DateOfSubmission]]),"00"))</f>
        <v>2019-05</v>
      </c>
    </row>
    <row r="876" spans="1:16" x14ac:dyDescent="0.25">
      <c r="A876" s="28">
        <v>3504007</v>
      </c>
      <c r="B876" s="26"/>
      <c r="C876" s="26">
        <v>25525</v>
      </c>
      <c r="D876" s="29">
        <v>43595.604837962965</v>
      </c>
      <c r="E876" s="26" t="s">
        <v>541</v>
      </c>
      <c r="F876" s="26" t="s">
        <v>68</v>
      </c>
      <c r="G876" s="26" t="s">
        <v>73</v>
      </c>
      <c r="H876" s="26" t="s">
        <v>1059</v>
      </c>
      <c r="I876" s="26" t="s">
        <v>1064</v>
      </c>
      <c r="J876" s="26" t="s">
        <v>1065</v>
      </c>
      <c r="K876" s="26">
        <v>31.027024004299999</v>
      </c>
      <c r="L876" s="26">
        <v>46.241676675500003</v>
      </c>
      <c r="M876" s="26">
        <v>2</v>
      </c>
      <c r="N876" s="26" t="s">
        <v>94</v>
      </c>
      <c r="O876" s="26">
        <v>1</v>
      </c>
      <c r="P876" s="26" t="str">
        <f>_xlfn.CONCAT( YEAR(TblOrigin[[#This Row],[ODK_DateOfSubmission]]), "-",TEXT( MONTH(TblOrigin[[#This Row],[ODK_DateOfSubmission]]),"00"))</f>
        <v>2019-05</v>
      </c>
    </row>
    <row r="877" spans="1:16" x14ac:dyDescent="0.25">
      <c r="A877" s="28">
        <v>3504011</v>
      </c>
      <c r="B877" s="26"/>
      <c r="C877" s="26">
        <v>10260</v>
      </c>
      <c r="D877" s="29">
        <v>43595.604837962965</v>
      </c>
      <c r="E877" s="26" t="s">
        <v>541</v>
      </c>
      <c r="F877" s="26" t="s">
        <v>68</v>
      </c>
      <c r="G877" s="26" t="s">
        <v>73</v>
      </c>
      <c r="H877" s="26" t="s">
        <v>1059</v>
      </c>
      <c r="I877" s="26" t="s">
        <v>1066</v>
      </c>
      <c r="J877" s="26" t="s">
        <v>1067</v>
      </c>
      <c r="K877" s="26">
        <v>31.0134574836</v>
      </c>
      <c r="L877" s="26">
        <v>46.282408152000002</v>
      </c>
      <c r="M877" s="26">
        <v>830</v>
      </c>
      <c r="N877" s="26" t="s">
        <v>66</v>
      </c>
      <c r="O877" s="26">
        <v>20</v>
      </c>
      <c r="P877" s="26" t="str">
        <f>_xlfn.CONCAT( YEAR(TblOrigin[[#This Row],[ODK_DateOfSubmission]]), "-",TEXT( MONTH(TblOrigin[[#This Row],[ODK_DateOfSubmission]]),"00"))</f>
        <v>2019-05</v>
      </c>
    </row>
    <row r="878" spans="1:16" x14ac:dyDescent="0.25">
      <c r="A878" s="28">
        <v>3504011</v>
      </c>
      <c r="B878" s="26"/>
      <c r="C878" s="26">
        <v>10260</v>
      </c>
      <c r="D878" s="29">
        <v>43595.604837962965</v>
      </c>
      <c r="E878" s="26" t="s">
        <v>541</v>
      </c>
      <c r="F878" s="26" t="s">
        <v>68</v>
      </c>
      <c r="G878" s="26" t="s">
        <v>73</v>
      </c>
      <c r="H878" s="26" t="s">
        <v>1059</v>
      </c>
      <c r="I878" s="26" t="s">
        <v>1066</v>
      </c>
      <c r="J878" s="26" t="s">
        <v>1067</v>
      </c>
      <c r="K878" s="26">
        <v>31.0134574836</v>
      </c>
      <c r="L878" s="26">
        <v>46.282408152000002</v>
      </c>
      <c r="M878" s="26">
        <v>830</v>
      </c>
      <c r="N878" s="26" t="s">
        <v>101</v>
      </c>
      <c r="O878" s="26">
        <v>150</v>
      </c>
      <c r="P878" s="26" t="str">
        <f>_xlfn.CONCAT( YEAR(TblOrigin[[#This Row],[ODK_DateOfSubmission]]), "-",TEXT( MONTH(TblOrigin[[#This Row],[ODK_DateOfSubmission]]),"00"))</f>
        <v>2019-05</v>
      </c>
    </row>
    <row r="879" spans="1:16" x14ac:dyDescent="0.25">
      <c r="A879" s="28">
        <v>3504011</v>
      </c>
      <c r="B879" s="26"/>
      <c r="C879" s="26">
        <v>10260</v>
      </c>
      <c r="D879" s="29">
        <v>43595.604837962965</v>
      </c>
      <c r="E879" s="26" t="s">
        <v>541</v>
      </c>
      <c r="F879" s="26" t="s">
        <v>68</v>
      </c>
      <c r="G879" s="26" t="s">
        <v>73</v>
      </c>
      <c r="H879" s="26" t="s">
        <v>1059</v>
      </c>
      <c r="I879" s="26" t="s">
        <v>1066</v>
      </c>
      <c r="J879" s="26" t="s">
        <v>1067</v>
      </c>
      <c r="K879" s="26">
        <v>31.0134574836</v>
      </c>
      <c r="L879" s="26">
        <v>46.282408152000002</v>
      </c>
      <c r="M879" s="26">
        <v>830</v>
      </c>
      <c r="N879" s="26" t="s">
        <v>82</v>
      </c>
      <c r="O879" s="26">
        <v>250</v>
      </c>
      <c r="P879" s="26" t="str">
        <f>_xlfn.CONCAT( YEAR(TblOrigin[[#This Row],[ODK_DateOfSubmission]]), "-",TEXT( MONTH(TblOrigin[[#This Row],[ODK_DateOfSubmission]]),"00"))</f>
        <v>2019-05</v>
      </c>
    </row>
    <row r="880" spans="1:16" x14ac:dyDescent="0.25">
      <c r="A880" s="28">
        <v>3504011</v>
      </c>
      <c r="B880" s="26"/>
      <c r="C880" s="26">
        <v>10260</v>
      </c>
      <c r="D880" s="29">
        <v>43595.604837962965</v>
      </c>
      <c r="E880" s="26" t="s">
        <v>541</v>
      </c>
      <c r="F880" s="26" t="s">
        <v>68</v>
      </c>
      <c r="G880" s="26" t="s">
        <v>73</v>
      </c>
      <c r="H880" s="26" t="s">
        <v>1059</v>
      </c>
      <c r="I880" s="26" t="s">
        <v>1066</v>
      </c>
      <c r="J880" s="26" t="s">
        <v>1067</v>
      </c>
      <c r="K880" s="26">
        <v>31.0134574836</v>
      </c>
      <c r="L880" s="26">
        <v>46.282408152000002</v>
      </c>
      <c r="M880" s="26">
        <v>830</v>
      </c>
      <c r="N880" s="26" t="s">
        <v>108</v>
      </c>
      <c r="O880" s="26">
        <v>50</v>
      </c>
      <c r="P880" s="26" t="str">
        <f>_xlfn.CONCAT( YEAR(TblOrigin[[#This Row],[ODK_DateOfSubmission]]), "-",TEXT( MONTH(TblOrigin[[#This Row],[ODK_DateOfSubmission]]),"00"))</f>
        <v>2019-05</v>
      </c>
    </row>
    <row r="881" spans="1:16" x14ac:dyDescent="0.25">
      <c r="A881" s="28">
        <v>3504011</v>
      </c>
      <c r="B881" s="26"/>
      <c r="C881" s="26">
        <v>10260</v>
      </c>
      <c r="D881" s="29">
        <v>43595.604837962965</v>
      </c>
      <c r="E881" s="26" t="s">
        <v>541</v>
      </c>
      <c r="F881" s="26" t="s">
        <v>68</v>
      </c>
      <c r="G881" s="26" t="s">
        <v>73</v>
      </c>
      <c r="H881" s="26" t="s">
        <v>1059</v>
      </c>
      <c r="I881" s="26" t="s">
        <v>1066</v>
      </c>
      <c r="J881" s="26" t="s">
        <v>1067</v>
      </c>
      <c r="K881" s="26">
        <v>31.0134574836</v>
      </c>
      <c r="L881" s="26">
        <v>46.282408152000002</v>
      </c>
      <c r="M881" s="26">
        <v>830</v>
      </c>
      <c r="N881" s="26" t="s">
        <v>90</v>
      </c>
      <c r="O881" s="26">
        <v>150</v>
      </c>
      <c r="P881" s="26" t="str">
        <f>_xlfn.CONCAT( YEAR(TblOrigin[[#This Row],[ODK_DateOfSubmission]]), "-",TEXT( MONTH(TblOrigin[[#This Row],[ODK_DateOfSubmission]]),"00"))</f>
        <v>2019-05</v>
      </c>
    </row>
    <row r="882" spans="1:16" x14ac:dyDescent="0.25">
      <c r="A882" s="28">
        <v>3504011</v>
      </c>
      <c r="B882" s="26"/>
      <c r="C882" s="26">
        <v>10260</v>
      </c>
      <c r="D882" s="29">
        <v>43595.604837962965</v>
      </c>
      <c r="E882" s="26" t="s">
        <v>541</v>
      </c>
      <c r="F882" s="26" t="s">
        <v>68</v>
      </c>
      <c r="G882" s="26" t="s">
        <v>73</v>
      </c>
      <c r="H882" s="26" t="s">
        <v>1059</v>
      </c>
      <c r="I882" s="26" t="s">
        <v>1066</v>
      </c>
      <c r="J882" s="26" t="s">
        <v>1067</v>
      </c>
      <c r="K882" s="26">
        <v>31.0134574836</v>
      </c>
      <c r="L882" s="26">
        <v>46.282408152000002</v>
      </c>
      <c r="M882" s="26">
        <v>830</v>
      </c>
      <c r="N882" s="1" t="s">
        <v>122</v>
      </c>
      <c r="O882" s="26">
        <v>10</v>
      </c>
      <c r="P882" s="26" t="str">
        <f>_xlfn.CONCAT( YEAR(TblOrigin[[#This Row],[ODK_DateOfSubmission]]), "-",TEXT( MONTH(TblOrigin[[#This Row],[ODK_DateOfSubmission]]),"00"))</f>
        <v>2019-05</v>
      </c>
    </row>
    <row r="883" spans="1:16" x14ac:dyDescent="0.25">
      <c r="A883" s="28">
        <v>3504011</v>
      </c>
      <c r="B883" s="26"/>
      <c r="C883" s="26">
        <v>10260</v>
      </c>
      <c r="D883" s="29">
        <v>43595.604837962965</v>
      </c>
      <c r="E883" s="26" t="s">
        <v>541</v>
      </c>
      <c r="F883" s="26" t="s">
        <v>68</v>
      </c>
      <c r="G883" s="26" t="s">
        <v>73</v>
      </c>
      <c r="H883" s="26" t="s">
        <v>1059</v>
      </c>
      <c r="I883" s="26" t="s">
        <v>1066</v>
      </c>
      <c r="J883" s="26" t="s">
        <v>1067</v>
      </c>
      <c r="K883" s="26">
        <v>31.0134574836</v>
      </c>
      <c r="L883" s="26">
        <v>46.282408152000002</v>
      </c>
      <c r="M883" s="26">
        <v>830</v>
      </c>
      <c r="N883" s="26" t="s">
        <v>78</v>
      </c>
      <c r="O883" s="26">
        <v>200</v>
      </c>
      <c r="P883" s="26" t="str">
        <f>_xlfn.CONCAT( YEAR(TblOrigin[[#This Row],[ODK_DateOfSubmission]]), "-",TEXT( MONTH(TblOrigin[[#This Row],[ODK_DateOfSubmission]]),"00"))</f>
        <v>2019-05</v>
      </c>
    </row>
    <row r="884" spans="1:16" x14ac:dyDescent="0.25">
      <c r="A884" s="28">
        <v>3504013</v>
      </c>
      <c r="B884" s="26"/>
      <c r="C884" s="26">
        <v>10270</v>
      </c>
      <c r="D884" s="29">
        <v>43595.604837962965</v>
      </c>
      <c r="E884" s="26" t="s">
        <v>541</v>
      </c>
      <c r="F884" s="26" t="s">
        <v>68</v>
      </c>
      <c r="G884" s="26" t="s">
        <v>73</v>
      </c>
      <c r="H884" s="26" t="s">
        <v>1059</v>
      </c>
      <c r="I884" s="26" t="s">
        <v>1068</v>
      </c>
      <c r="J884" s="26" t="s">
        <v>1069</v>
      </c>
      <c r="K884" s="26">
        <v>31.0441115454</v>
      </c>
      <c r="L884" s="26">
        <v>46.223778697</v>
      </c>
      <c r="M884" s="26">
        <v>3</v>
      </c>
      <c r="N884" s="26" t="s">
        <v>87</v>
      </c>
      <c r="O884" s="26">
        <v>1</v>
      </c>
      <c r="P884" s="26" t="str">
        <f>_xlfn.CONCAT( YEAR(TblOrigin[[#This Row],[ODK_DateOfSubmission]]), "-",TEXT( MONTH(TblOrigin[[#This Row],[ODK_DateOfSubmission]]),"00"))</f>
        <v>2019-05</v>
      </c>
    </row>
    <row r="885" spans="1:16" x14ac:dyDescent="0.25">
      <c r="A885" s="28">
        <v>3504013</v>
      </c>
      <c r="B885" s="26"/>
      <c r="C885" s="26">
        <v>10270</v>
      </c>
      <c r="D885" s="29">
        <v>43595.604837962965</v>
      </c>
      <c r="E885" s="26" t="s">
        <v>541</v>
      </c>
      <c r="F885" s="26" t="s">
        <v>68</v>
      </c>
      <c r="G885" s="26" t="s">
        <v>73</v>
      </c>
      <c r="H885" s="26" t="s">
        <v>1059</v>
      </c>
      <c r="I885" s="26" t="s">
        <v>1068</v>
      </c>
      <c r="J885" s="26" t="s">
        <v>1069</v>
      </c>
      <c r="K885" s="26">
        <v>31.0441115454</v>
      </c>
      <c r="L885" s="26">
        <v>46.223778697</v>
      </c>
      <c r="M885" s="26">
        <v>3</v>
      </c>
      <c r="N885" s="26" t="s">
        <v>74</v>
      </c>
      <c r="O885" s="26">
        <v>1</v>
      </c>
      <c r="P885" s="26" t="str">
        <f>_xlfn.CONCAT( YEAR(TblOrigin[[#This Row],[ODK_DateOfSubmission]]), "-",TEXT( MONTH(TblOrigin[[#This Row],[ODK_DateOfSubmission]]),"00"))</f>
        <v>2019-05</v>
      </c>
    </row>
    <row r="886" spans="1:16" x14ac:dyDescent="0.25">
      <c r="A886" s="28">
        <v>3504013</v>
      </c>
      <c r="B886" s="26"/>
      <c r="C886" s="26">
        <v>10270</v>
      </c>
      <c r="D886" s="29">
        <v>43595.604837962965</v>
      </c>
      <c r="E886" s="26" t="s">
        <v>541</v>
      </c>
      <c r="F886" s="26" t="s">
        <v>68</v>
      </c>
      <c r="G886" s="26" t="s">
        <v>73</v>
      </c>
      <c r="H886" s="26" t="s">
        <v>1059</v>
      </c>
      <c r="I886" s="26" t="s">
        <v>1068</v>
      </c>
      <c r="J886" s="26" t="s">
        <v>1069</v>
      </c>
      <c r="K886" s="26">
        <v>31.0441115454</v>
      </c>
      <c r="L886" s="26">
        <v>46.223778697</v>
      </c>
      <c r="M886" s="26">
        <v>3</v>
      </c>
      <c r="N886" s="26" t="s">
        <v>94</v>
      </c>
      <c r="O886" s="26">
        <v>1</v>
      </c>
      <c r="P886" s="26" t="str">
        <f>_xlfn.CONCAT( YEAR(TblOrigin[[#This Row],[ODK_DateOfSubmission]]), "-",TEXT( MONTH(TblOrigin[[#This Row],[ODK_DateOfSubmission]]),"00"))</f>
        <v>2019-05</v>
      </c>
    </row>
    <row r="887" spans="1:16" x14ac:dyDescent="0.25">
      <c r="A887" s="28">
        <v>3504014</v>
      </c>
      <c r="B887" s="26"/>
      <c r="C887" s="26">
        <v>10254</v>
      </c>
      <c r="D887" s="29">
        <v>43595.604837962965</v>
      </c>
      <c r="E887" s="26" t="s">
        <v>541</v>
      </c>
      <c r="F887" s="26" t="s">
        <v>68</v>
      </c>
      <c r="G887" s="26" t="s">
        <v>73</v>
      </c>
      <c r="H887" s="26" t="s">
        <v>1059</v>
      </c>
      <c r="I887" s="26" t="s">
        <v>1070</v>
      </c>
      <c r="J887" s="26" t="s">
        <v>1071</v>
      </c>
      <c r="K887" s="26">
        <v>31.042429802899999</v>
      </c>
      <c r="L887" s="26">
        <v>46.262052204600003</v>
      </c>
      <c r="M887" s="26">
        <v>30</v>
      </c>
      <c r="N887" s="26" t="s">
        <v>74</v>
      </c>
      <c r="O887" s="26">
        <v>5</v>
      </c>
      <c r="P887" s="26" t="str">
        <f>_xlfn.CONCAT( YEAR(TblOrigin[[#This Row],[ODK_DateOfSubmission]]), "-",TEXT( MONTH(TblOrigin[[#This Row],[ODK_DateOfSubmission]]),"00"))</f>
        <v>2019-05</v>
      </c>
    </row>
    <row r="888" spans="1:16" x14ac:dyDescent="0.25">
      <c r="A888" s="28">
        <v>3504014</v>
      </c>
      <c r="B888" s="26"/>
      <c r="C888" s="26">
        <v>10254</v>
      </c>
      <c r="D888" s="29">
        <v>43595.604837962965</v>
      </c>
      <c r="E888" s="26" t="s">
        <v>541</v>
      </c>
      <c r="F888" s="26" t="s">
        <v>68</v>
      </c>
      <c r="G888" s="26" t="s">
        <v>73</v>
      </c>
      <c r="H888" s="26" t="s">
        <v>1059</v>
      </c>
      <c r="I888" s="26" t="s">
        <v>1070</v>
      </c>
      <c r="J888" s="26" t="s">
        <v>1071</v>
      </c>
      <c r="K888" s="26">
        <v>31.042429802899999</v>
      </c>
      <c r="L888" s="26">
        <v>46.262052204600003</v>
      </c>
      <c r="M888" s="26">
        <v>30</v>
      </c>
      <c r="N888" s="26" t="s">
        <v>94</v>
      </c>
      <c r="O888" s="26">
        <v>10</v>
      </c>
      <c r="P888" s="26" t="str">
        <f>_xlfn.CONCAT( YEAR(TblOrigin[[#This Row],[ODK_DateOfSubmission]]), "-",TEXT( MONTH(TblOrigin[[#This Row],[ODK_DateOfSubmission]]),"00"))</f>
        <v>2019-05</v>
      </c>
    </row>
    <row r="889" spans="1:16" x14ac:dyDescent="0.25">
      <c r="A889" s="28">
        <v>3504014</v>
      </c>
      <c r="B889" s="26"/>
      <c r="C889" s="26">
        <v>10254</v>
      </c>
      <c r="D889" s="29">
        <v>43595.604837962965</v>
      </c>
      <c r="E889" s="26" t="s">
        <v>541</v>
      </c>
      <c r="F889" s="26" t="s">
        <v>68</v>
      </c>
      <c r="G889" s="26" t="s">
        <v>73</v>
      </c>
      <c r="H889" s="26" t="s">
        <v>1059</v>
      </c>
      <c r="I889" s="26" t="s">
        <v>1070</v>
      </c>
      <c r="J889" s="26" t="s">
        <v>1071</v>
      </c>
      <c r="K889" s="26">
        <v>31.042429802899999</v>
      </c>
      <c r="L889" s="26">
        <v>46.262052204600003</v>
      </c>
      <c r="M889" s="26">
        <v>30</v>
      </c>
      <c r="N889" s="26" t="s">
        <v>104</v>
      </c>
      <c r="O889" s="26">
        <v>15</v>
      </c>
      <c r="P889" s="26" t="str">
        <f>_xlfn.CONCAT( YEAR(TblOrigin[[#This Row],[ODK_DateOfSubmission]]), "-",TEXT( MONTH(TblOrigin[[#This Row],[ODK_DateOfSubmission]]),"00"))</f>
        <v>2019-05</v>
      </c>
    </row>
    <row r="890" spans="1:16" x14ac:dyDescent="0.25">
      <c r="A890" s="28">
        <v>3504015</v>
      </c>
      <c r="B890" s="26"/>
      <c r="C890" s="26">
        <v>10272</v>
      </c>
      <c r="D890" s="29">
        <v>43595.604837962965</v>
      </c>
      <c r="E890" s="26" t="s">
        <v>541</v>
      </c>
      <c r="F890" s="26" t="s">
        <v>68</v>
      </c>
      <c r="G890" s="26" t="s">
        <v>73</v>
      </c>
      <c r="H890" s="26" t="s">
        <v>1059</v>
      </c>
      <c r="I890" s="26" t="s">
        <v>1072</v>
      </c>
      <c r="J890" s="26" t="s">
        <v>1073</v>
      </c>
      <c r="K890" s="26">
        <v>31.034963944600001</v>
      </c>
      <c r="L890" s="26">
        <v>46.242300951700003</v>
      </c>
      <c r="M890" s="26">
        <v>15</v>
      </c>
      <c r="N890" s="26" t="s">
        <v>90</v>
      </c>
      <c r="O890" s="26">
        <v>4</v>
      </c>
      <c r="P890" s="26" t="str">
        <f>_xlfn.CONCAT( YEAR(TblOrigin[[#This Row],[ODK_DateOfSubmission]]), "-",TEXT( MONTH(TblOrigin[[#This Row],[ODK_DateOfSubmission]]),"00"))</f>
        <v>2019-05</v>
      </c>
    </row>
    <row r="891" spans="1:16" x14ac:dyDescent="0.25">
      <c r="A891" s="28">
        <v>3504015</v>
      </c>
      <c r="B891" s="26"/>
      <c r="C891" s="26">
        <v>10272</v>
      </c>
      <c r="D891" s="29">
        <v>43595.604837962965</v>
      </c>
      <c r="E891" s="26" t="s">
        <v>541</v>
      </c>
      <c r="F891" s="26" t="s">
        <v>68</v>
      </c>
      <c r="G891" s="26" t="s">
        <v>73</v>
      </c>
      <c r="H891" s="26" t="s">
        <v>1059</v>
      </c>
      <c r="I891" s="26" t="s">
        <v>1072</v>
      </c>
      <c r="J891" s="26" t="s">
        <v>1073</v>
      </c>
      <c r="K891" s="26">
        <v>31.034963944600001</v>
      </c>
      <c r="L891" s="26">
        <v>46.242300951700003</v>
      </c>
      <c r="M891" s="26">
        <v>15</v>
      </c>
      <c r="N891" s="26" t="s">
        <v>78</v>
      </c>
      <c r="O891" s="26">
        <v>3</v>
      </c>
      <c r="P891" s="26" t="str">
        <f>_xlfn.CONCAT( YEAR(TblOrigin[[#This Row],[ODK_DateOfSubmission]]), "-",TEXT( MONTH(TblOrigin[[#This Row],[ODK_DateOfSubmission]]),"00"))</f>
        <v>2019-05</v>
      </c>
    </row>
    <row r="892" spans="1:16" x14ac:dyDescent="0.25">
      <c r="A892" s="28">
        <v>3504015</v>
      </c>
      <c r="B892" s="26"/>
      <c r="C892" s="26">
        <v>10272</v>
      </c>
      <c r="D892" s="29">
        <v>43595.604837962965</v>
      </c>
      <c r="E892" s="26" t="s">
        <v>541</v>
      </c>
      <c r="F892" s="26" t="s">
        <v>68</v>
      </c>
      <c r="G892" s="26" t="s">
        <v>73</v>
      </c>
      <c r="H892" s="26" t="s">
        <v>1059</v>
      </c>
      <c r="I892" s="26" t="s">
        <v>1072</v>
      </c>
      <c r="J892" s="26" t="s">
        <v>1073</v>
      </c>
      <c r="K892" s="26">
        <v>31.034963944600001</v>
      </c>
      <c r="L892" s="26">
        <v>46.242300951700003</v>
      </c>
      <c r="M892" s="26">
        <v>15</v>
      </c>
      <c r="N892" s="26" t="s">
        <v>109</v>
      </c>
      <c r="O892" s="26">
        <v>3</v>
      </c>
      <c r="P892" s="26" t="str">
        <f>_xlfn.CONCAT( YEAR(TblOrigin[[#This Row],[ODK_DateOfSubmission]]), "-",TEXT( MONTH(TblOrigin[[#This Row],[ODK_DateOfSubmission]]),"00"))</f>
        <v>2019-05</v>
      </c>
    </row>
    <row r="893" spans="1:16" x14ac:dyDescent="0.25">
      <c r="A893" s="28">
        <v>3504015</v>
      </c>
      <c r="B893" s="26"/>
      <c r="C893" s="26">
        <v>10272</v>
      </c>
      <c r="D893" s="29">
        <v>43595.604837962965</v>
      </c>
      <c r="E893" s="26" t="s">
        <v>541</v>
      </c>
      <c r="F893" s="26" t="s">
        <v>68</v>
      </c>
      <c r="G893" s="26" t="s">
        <v>73</v>
      </c>
      <c r="H893" s="26" t="s">
        <v>1059</v>
      </c>
      <c r="I893" s="26" t="s">
        <v>1072</v>
      </c>
      <c r="J893" s="26" t="s">
        <v>1073</v>
      </c>
      <c r="K893" s="26">
        <v>31.034963944600001</v>
      </c>
      <c r="L893" s="26">
        <v>46.242300951700003</v>
      </c>
      <c r="M893" s="26">
        <v>15</v>
      </c>
      <c r="N893" s="26" t="s">
        <v>101</v>
      </c>
      <c r="O893" s="26">
        <v>5</v>
      </c>
      <c r="P893" s="26" t="str">
        <f>_xlfn.CONCAT( YEAR(TblOrigin[[#This Row],[ODK_DateOfSubmission]]), "-",TEXT( MONTH(TblOrigin[[#This Row],[ODK_DateOfSubmission]]),"00"))</f>
        <v>2019-05</v>
      </c>
    </row>
    <row r="894" spans="1:16" x14ac:dyDescent="0.25">
      <c r="A894" s="28">
        <v>3504016</v>
      </c>
      <c r="B894" s="26"/>
      <c r="C894" s="26">
        <v>10281</v>
      </c>
      <c r="D894" s="29">
        <v>43595.604837962965</v>
      </c>
      <c r="E894" s="26" t="s">
        <v>541</v>
      </c>
      <c r="F894" s="26" t="s">
        <v>68</v>
      </c>
      <c r="G894" s="26" t="s">
        <v>73</v>
      </c>
      <c r="H894" s="26" t="s">
        <v>1059</v>
      </c>
      <c r="I894" s="26" t="s">
        <v>1074</v>
      </c>
      <c r="J894" s="26" t="s">
        <v>1075</v>
      </c>
      <c r="K894" s="26">
        <v>31.029471706599999</v>
      </c>
      <c r="L894" s="26">
        <v>46.244121658399997</v>
      </c>
      <c r="M894" s="26">
        <v>63</v>
      </c>
      <c r="N894" s="26" t="s">
        <v>82</v>
      </c>
      <c r="O894" s="26">
        <v>10</v>
      </c>
      <c r="P894" s="26" t="str">
        <f>_xlfn.CONCAT( YEAR(TblOrigin[[#This Row],[ODK_DateOfSubmission]]), "-",TEXT( MONTH(TblOrigin[[#This Row],[ODK_DateOfSubmission]]),"00"))</f>
        <v>2019-05</v>
      </c>
    </row>
    <row r="895" spans="1:16" x14ac:dyDescent="0.25">
      <c r="A895" s="28">
        <v>3504016</v>
      </c>
      <c r="B895" s="26"/>
      <c r="C895" s="26">
        <v>10281</v>
      </c>
      <c r="D895" s="29">
        <v>43595.604837962965</v>
      </c>
      <c r="E895" s="26" t="s">
        <v>541</v>
      </c>
      <c r="F895" s="26" t="s">
        <v>68</v>
      </c>
      <c r="G895" s="26" t="s">
        <v>73</v>
      </c>
      <c r="H895" s="26" t="s">
        <v>1059</v>
      </c>
      <c r="I895" s="26" t="s">
        <v>1074</v>
      </c>
      <c r="J895" s="26" t="s">
        <v>1075</v>
      </c>
      <c r="K895" s="26">
        <v>31.029471706599999</v>
      </c>
      <c r="L895" s="26">
        <v>46.244121658399997</v>
      </c>
      <c r="M895" s="26">
        <v>63</v>
      </c>
      <c r="N895" s="26" t="s">
        <v>78</v>
      </c>
      <c r="O895" s="26">
        <v>10</v>
      </c>
      <c r="P895" s="26" t="str">
        <f>_xlfn.CONCAT( YEAR(TblOrigin[[#This Row],[ODK_DateOfSubmission]]), "-",TEXT( MONTH(TblOrigin[[#This Row],[ODK_DateOfSubmission]]),"00"))</f>
        <v>2019-05</v>
      </c>
    </row>
    <row r="896" spans="1:16" x14ac:dyDescent="0.25">
      <c r="A896" s="28">
        <v>3504016</v>
      </c>
      <c r="B896" s="26"/>
      <c r="C896" s="26">
        <v>10281</v>
      </c>
      <c r="D896" s="29">
        <v>43595.604837962965</v>
      </c>
      <c r="E896" s="26" t="s">
        <v>541</v>
      </c>
      <c r="F896" s="26" t="s">
        <v>68</v>
      </c>
      <c r="G896" s="26" t="s">
        <v>73</v>
      </c>
      <c r="H896" s="26" t="s">
        <v>1059</v>
      </c>
      <c r="I896" s="26" t="s">
        <v>1074</v>
      </c>
      <c r="J896" s="26" t="s">
        <v>1075</v>
      </c>
      <c r="K896" s="26">
        <v>31.029471706599999</v>
      </c>
      <c r="L896" s="26">
        <v>46.244121658399997</v>
      </c>
      <c r="M896" s="26">
        <v>63</v>
      </c>
      <c r="N896" s="26" t="s">
        <v>112</v>
      </c>
      <c r="O896" s="26">
        <v>9</v>
      </c>
      <c r="P896" s="26" t="str">
        <f>_xlfn.CONCAT( YEAR(TblOrigin[[#This Row],[ODK_DateOfSubmission]]), "-",TEXT( MONTH(TblOrigin[[#This Row],[ODK_DateOfSubmission]]),"00"))</f>
        <v>2019-05</v>
      </c>
    </row>
    <row r="897" spans="1:16" x14ac:dyDescent="0.25">
      <c r="A897" s="28">
        <v>3504016</v>
      </c>
      <c r="B897" s="26"/>
      <c r="C897" s="26">
        <v>10281</v>
      </c>
      <c r="D897" s="29">
        <v>43595.604837962965</v>
      </c>
      <c r="E897" s="26" t="s">
        <v>541</v>
      </c>
      <c r="F897" s="26" t="s">
        <v>68</v>
      </c>
      <c r="G897" s="26" t="s">
        <v>73</v>
      </c>
      <c r="H897" s="26" t="s">
        <v>1059</v>
      </c>
      <c r="I897" s="26" t="s">
        <v>1074</v>
      </c>
      <c r="J897" s="26" t="s">
        <v>1075</v>
      </c>
      <c r="K897" s="26">
        <v>31.029471706599999</v>
      </c>
      <c r="L897" s="26">
        <v>46.244121658399997</v>
      </c>
      <c r="M897" s="26">
        <v>63</v>
      </c>
      <c r="N897" s="26" t="s">
        <v>66</v>
      </c>
      <c r="O897" s="26">
        <v>7</v>
      </c>
      <c r="P897" s="26" t="str">
        <f>_xlfn.CONCAT( YEAR(TblOrigin[[#This Row],[ODK_DateOfSubmission]]), "-",TEXT( MONTH(TblOrigin[[#This Row],[ODK_DateOfSubmission]]),"00"))</f>
        <v>2019-05</v>
      </c>
    </row>
    <row r="898" spans="1:16" x14ac:dyDescent="0.25">
      <c r="A898" s="28">
        <v>3504016</v>
      </c>
      <c r="B898" s="26"/>
      <c r="C898" s="26">
        <v>10281</v>
      </c>
      <c r="D898" s="29">
        <v>43595.604837962965</v>
      </c>
      <c r="E898" s="26" t="s">
        <v>541</v>
      </c>
      <c r="F898" s="26" t="s">
        <v>68</v>
      </c>
      <c r="G898" s="26" t="s">
        <v>73</v>
      </c>
      <c r="H898" s="26" t="s">
        <v>1059</v>
      </c>
      <c r="I898" s="26" t="s">
        <v>1074</v>
      </c>
      <c r="J898" s="26" t="s">
        <v>1075</v>
      </c>
      <c r="K898" s="26">
        <v>31.029471706599999</v>
      </c>
      <c r="L898" s="26">
        <v>46.244121658399997</v>
      </c>
      <c r="M898" s="26">
        <v>63</v>
      </c>
      <c r="N898" s="26" t="s">
        <v>75</v>
      </c>
      <c r="O898" s="26">
        <v>18</v>
      </c>
      <c r="P898" s="26" t="str">
        <f>_xlfn.CONCAT( YEAR(TblOrigin[[#This Row],[ODK_DateOfSubmission]]), "-",TEXT( MONTH(TblOrigin[[#This Row],[ODK_DateOfSubmission]]),"00"))</f>
        <v>2019-05</v>
      </c>
    </row>
    <row r="899" spans="1:16" x14ac:dyDescent="0.25">
      <c r="A899" s="28">
        <v>3504016</v>
      </c>
      <c r="B899" s="26"/>
      <c r="C899" s="26">
        <v>10281</v>
      </c>
      <c r="D899" s="29">
        <v>43595.604837962965</v>
      </c>
      <c r="E899" s="26" t="s">
        <v>541</v>
      </c>
      <c r="F899" s="26" t="s">
        <v>68</v>
      </c>
      <c r="G899" s="26" t="s">
        <v>73</v>
      </c>
      <c r="H899" s="26" t="s">
        <v>1059</v>
      </c>
      <c r="I899" s="26" t="s">
        <v>1074</v>
      </c>
      <c r="J899" s="26" t="s">
        <v>1075</v>
      </c>
      <c r="K899" s="26">
        <v>31.029471706599999</v>
      </c>
      <c r="L899" s="26">
        <v>46.244121658399997</v>
      </c>
      <c r="M899" s="26">
        <v>63</v>
      </c>
      <c r="N899" s="26" t="s">
        <v>87</v>
      </c>
      <c r="O899" s="26">
        <v>4</v>
      </c>
      <c r="P899" s="26" t="str">
        <f>_xlfn.CONCAT( YEAR(TblOrigin[[#This Row],[ODK_DateOfSubmission]]), "-",TEXT( MONTH(TblOrigin[[#This Row],[ODK_DateOfSubmission]]),"00"))</f>
        <v>2019-05</v>
      </c>
    </row>
    <row r="900" spans="1:16" x14ac:dyDescent="0.25">
      <c r="A900" s="28">
        <v>3504016</v>
      </c>
      <c r="B900" s="26"/>
      <c r="C900" s="26">
        <v>10281</v>
      </c>
      <c r="D900" s="29">
        <v>43595.604837962965</v>
      </c>
      <c r="E900" s="26" t="s">
        <v>541</v>
      </c>
      <c r="F900" s="26" t="s">
        <v>68</v>
      </c>
      <c r="G900" s="26" t="s">
        <v>73</v>
      </c>
      <c r="H900" s="26" t="s">
        <v>1059</v>
      </c>
      <c r="I900" s="26" t="s">
        <v>1074</v>
      </c>
      <c r="J900" s="26" t="s">
        <v>1075</v>
      </c>
      <c r="K900" s="26">
        <v>31.029471706599999</v>
      </c>
      <c r="L900" s="26">
        <v>46.244121658399997</v>
      </c>
      <c r="M900" s="26">
        <v>63</v>
      </c>
      <c r="N900" s="1" t="s">
        <v>122</v>
      </c>
      <c r="O900" s="26">
        <v>5</v>
      </c>
      <c r="P900" s="26" t="str">
        <f>_xlfn.CONCAT( YEAR(TblOrigin[[#This Row],[ODK_DateOfSubmission]]), "-",TEXT( MONTH(TblOrigin[[#This Row],[ODK_DateOfSubmission]]),"00"))</f>
        <v>2019-05</v>
      </c>
    </row>
    <row r="901" spans="1:16" x14ac:dyDescent="0.25">
      <c r="A901" s="28">
        <v>3504019</v>
      </c>
      <c r="B901" s="26"/>
      <c r="C901" s="26">
        <v>9470</v>
      </c>
      <c r="D901" s="29">
        <v>43595.604837962965</v>
      </c>
      <c r="E901" s="26" t="s">
        <v>541</v>
      </c>
      <c r="F901" s="26" t="s">
        <v>68</v>
      </c>
      <c r="G901" s="26" t="s">
        <v>73</v>
      </c>
      <c r="H901" s="26" t="s">
        <v>1059</v>
      </c>
      <c r="I901" s="26" t="s">
        <v>1076</v>
      </c>
      <c r="J901" s="26" t="s">
        <v>1077</v>
      </c>
      <c r="K901" s="26">
        <v>31.0569626851</v>
      </c>
      <c r="L901" s="26">
        <v>46.266143804899997</v>
      </c>
      <c r="M901" s="26">
        <v>11</v>
      </c>
      <c r="N901" s="26" t="s">
        <v>94</v>
      </c>
      <c r="O901" s="26">
        <v>4</v>
      </c>
      <c r="P901" s="26" t="str">
        <f>_xlfn.CONCAT( YEAR(TblOrigin[[#This Row],[ODK_DateOfSubmission]]), "-",TEXT( MONTH(TblOrigin[[#This Row],[ODK_DateOfSubmission]]),"00"))</f>
        <v>2019-05</v>
      </c>
    </row>
    <row r="902" spans="1:16" x14ac:dyDescent="0.25">
      <c r="A902" s="28">
        <v>3504019</v>
      </c>
      <c r="B902" s="26"/>
      <c r="C902" s="26">
        <v>9470</v>
      </c>
      <c r="D902" s="29">
        <v>43595.604837962965</v>
      </c>
      <c r="E902" s="26" t="s">
        <v>541</v>
      </c>
      <c r="F902" s="26" t="s">
        <v>68</v>
      </c>
      <c r="G902" s="26" t="s">
        <v>73</v>
      </c>
      <c r="H902" s="26" t="s">
        <v>1059</v>
      </c>
      <c r="I902" s="26" t="s">
        <v>1076</v>
      </c>
      <c r="J902" s="26" t="s">
        <v>1077</v>
      </c>
      <c r="K902" s="26">
        <v>31.0569626851</v>
      </c>
      <c r="L902" s="26">
        <v>46.266143804899997</v>
      </c>
      <c r="M902" s="26">
        <v>11</v>
      </c>
      <c r="N902" s="26" t="s">
        <v>104</v>
      </c>
      <c r="O902" s="26">
        <v>7</v>
      </c>
      <c r="P902" s="26" t="str">
        <f>_xlfn.CONCAT( YEAR(TblOrigin[[#This Row],[ODK_DateOfSubmission]]), "-",TEXT( MONTH(TblOrigin[[#This Row],[ODK_DateOfSubmission]]),"00"))</f>
        <v>2019-05</v>
      </c>
    </row>
    <row r="903" spans="1:16" x14ac:dyDescent="0.25">
      <c r="A903" s="28">
        <v>3504021</v>
      </c>
      <c r="B903" s="26"/>
      <c r="C903" s="26">
        <v>10335</v>
      </c>
      <c r="D903" s="29">
        <v>43595.604837962965</v>
      </c>
      <c r="E903" s="26" t="s">
        <v>541</v>
      </c>
      <c r="F903" s="26" t="s">
        <v>68</v>
      </c>
      <c r="G903" s="26" t="s">
        <v>73</v>
      </c>
      <c r="H903" s="26" t="s">
        <v>1059</v>
      </c>
      <c r="I903" s="26" t="s">
        <v>1078</v>
      </c>
      <c r="J903" s="26" t="s">
        <v>1079</v>
      </c>
      <c r="K903" s="26">
        <v>31.0506383486</v>
      </c>
      <c r="L903" s="26">
        <v>46.269343302599999</v>
      </c>
      <c r="M903" s="26">
        <v>16</v>
      </c>
      <c r="N903" s="26" t="s">
        <v>74</v>
      </c>
      <c r="O903" s="26">
        <v>5</v>
      </c>
      <c r="P903" s="26" t="str">
        <f>_xlfn.CONCAT( YEAR(TblOrigin[[#This Row],[ODK_DateOfSubmission]]), "-",TEXT( MONTH(TblOrigin[[#This Row],[ODK_DateOfSubmission]]),"00"))</f>
        <v>2019-05</v>
      </c>
    </row>
    <row r="904" spans="1:16" x14ac:dyDescent="0.25">
      <c r="A904" s="28">
        <v>3504021</v>
      </c>
      <c r="B904" s="26"/>
      <c r="C904" s="26">
        <v>10335</v>
      </c>
      <c r="D904" s="29">
        <v>43595.604837962965</v>
      </c>
      <c r="E904" s="26" t="s">
        <v>541</v>
      </c>
      <c r="F904" s="26" t="s">
        <v>68</v>
      </c>
      <c r="G904" s="26" t="s">
        <v>73</v>
      </c>
      <c r="H904" s="26" t="s">
        <v>1059</v>
      </c>
      <c r="I904" s="26" t="s">
        <v>1078</v>
      </c>
      <c r="J904" s="26" t="s">
        <v>1079</v>
      </c>
      <c r="K904" s="26">
        <v>31.0506383486</v>
      </c>
      <c r="L904" s="26">
        <v>46.269343302599999</v>
      </c>
      <c r="M904" s="26">
        <v>16</v>
      </c>
      <c r="N904" s="26" t="s">
        <v>94</v>
      </c>
      <c r="O904" s="26">
        <v>6</v>
      </c>
      <c r="P904" s="26" t="str">
        <f>_xlfn.CONCAT( YEAR(TblOrigin[[#This Row],[ODK_DateOfSubmission]]), "-",TEXT( MONTH(TblOrigin[[#This Row],[ODK_DateOfSubmission]]),"00"))</f>
        <v>2019-05</v>
      </c>
    </row>
    <row r="905" spans="1:16" x14ac:dyDescent="0.25">
      <c r="A905" s="28">
        <v>3504021</v>
      </c>
      <c r="B905" s="26"/>
      <c r="C905" s="26">
        <v>10335</v>
      </c>
      <c r="D905" s="29">
        <v>43595.604837962965</v>
      </c>
      <c r="E905" s="26" t="s">
        <v>541</v>
      </c>
      <c r="F905" s="26" t="s">
        <v>68</v>
      </c>
      <c r="G905" s="26" t="s">
        <v>73</v>
      </c>
      <c r="H905" s="26" t="s">
        <v>1059</v>
      </c>
      <c r="I905" s="26" t="s">
        <v>1078</v>
      </c>
      <c r="J905" s="26" t="s">
        <v>1079</v>
      </c>
      <c r="K905" s="26">
        <v>31.0506383486</v>
      </c>
      <c r="L905" s="26">
        <v>46.269343302599999</v>
      </c>
      <c r="M905" s="26">
        <v>16</v>
      </c>
      <c r="N905" s="26" t="s">
        <v>104</v>
      </c>
      <c r="O905" s="26">
        <v>5</v>
      </c>
      <c r="P905" s="26" t="str">
        <f>_xlfn.CONCAT( YEAR(TblOrigin[[#This Row],[ODK_DateOfSubmission]]), "-",TEXT( MONTH(TblOrigin[[#This Row],[ODK_DateOfSubmission]]),"00"))</f>
        <v>2019-05</v>
      </c>
    </row>
    <row r="906" spans="1:16" x14ac:dyDescent="0.25">
      <c r="A906" s="28">
        <v>3504023</v>
      </c>
      <c r="B906" s="26"/>
      <c r="C906" s="26">
        <v>9448</v>
      </c>
      <c r="D906" s="29">
        <v>43595.604837962965</v>
      </c>
      <c r="E906" s="26" t="s">
        <v>541</v>
      </c>
      <c r="F906" s="26" t="s">
        <v>68</v>
      </c>
      <c r="G906" s="26" t="s">
        <v>73</v>
      </c>
      <c r="H906" s="26" t="s">
        <v>1059</v>
      </c>
      <c r="I906" s="26" t="s">
        <v>1080</v>
      </c>
      <c r="J906" s="26" t="s">
        <v>1081</v>
      </c>
      <c r="K906" s="26">
        <v>31.027006973399999</v>
      </c>
      <c r="L906" s="26">
        <v>46.228093038300003</v>
      </c>
      <c r="M906" s="26">
        <v>39</v>
      </c>
      <c r="N906" s="26" t="s">
        <v>74</v>
      </c>
      <c r="O906" s="26">
        <v>7</v>
      </c>
      <c r="P906" s="26" t="str">
        <f>_xlfn.CONCAT( YEAR(TblOrigin[[#This Row],[ODK_DateOfSubmission]]), "-",TEXT( MONTH(TblOrigin[[#This Row],[ODK_DateOfSubmission]]),"00"))</f>
        <v>2019-05</v>
      </c>
    </row>
    <row r="907" spans="1:16" x14ac:dyDescent="0.25">
      <c r="A907" s="28">
        <v>3504023</v>
      </c>
      <c r="B907" s="26"/>
      <c r="C907" s="26">
        <v>9448</v>
      </c>
      <c r="D907" s="29">
        <v>43595.604837962965</v>
      </c>
      <c r="E907" s="26" t="s">
        <v>541</v>
      </c>
      <c r="F907" s="26" t="s">
        <v>68</v>
      </c>
      <c r="G907" s="26" t="s">
        <v>73</v>
      </c>
      <c r="H907" s="26" t="s">
        <v>1059</v>
      </c>
      <c r="I907" s="26" t="s">
        <v>1080</v>
      </c>
      <c r="J907" s="26" t="s">
        <v>1081</v>
      </c>
      <c r="K907" s="26">
        <v>31.027006973399999</v>
      </c>
      <c r="L907" s="26">
        <v>46.228093038300003</v>
      </c>
      <c r="M907" s="26">
        <v>39</v>
      </c>
      <c r="N907" s="26" t="s">
        <v>94</v>
      </c>
      <c r="O907" s="26">
        <v>15</v>
      </c>
      <c r="P907" s="26" t="str">
        <f>_xlfn.CONCAT( YEAR(TblOrigin[[#This Row],[ODK_DateOfSubmission]]), "-",TEXT( MONTH(TblOrigin[[#This Row],[ODK_DateOfSubmission]]),"00"))</f>
        <v>2019-05</v>
      </c>
    </row>
    <row r="908" spans="1:16" x14ac:dyDescent="0.25">
      <c r="A908" s="28">
        <v>3504023</v>
      </c>
      <c r="B908" s="26"/>
      <c r="C908" s="26">
        <v>9448</v>
      </c>
      <c r="D908" s="29">
        <v>43595.604837962965</v>
      </c>
      <c r="E908" s="26" t="s">
        <v>541</v>
      </c>
      <c r="F908" s="26" t="s">
        <v>68</v>
      </c>
      <c r="G908" s="26" t="s">
        <v>73</v>
      </c>
      <c r="H908" s="26" t="s">
        <v>1059</v>
      </c>
      <c r="I908" s="26" t="s">
        <v>1080</v>
      </c>
      <c r="J908" s="26" t="s">
        <v>1081</v>
      </c>
      <c r="K908" s="26">
        <v>31.027006973399999</v>
      </c>
      <c r="L908" s="26">
        <v>46.228093038300003</v>
      </c>
      <c r="M908" s="26">
        <v>39</v>
      </c>
      <c r="N908" s="26" t="s">
        <v>104</v>
      </c>
      <c r="O908" s="26">
        <v>15</v>
      </c>
      <c r="P908" s="26" t="str">
        <f>_xlfn.CONCAT( YEAR(TblOrigin[[#This Row],[ODK_DateOfSubmission]]), "-",TEXT( MONTH(TblOrigin[[#This Row],[ODK_DateOfSubmission]]),"00"))</f>
        <v>2019-05</v>
      </c>
    </row>
    <row r="909" spans="1:16" x14ac:dyDescent="0.25">
      <c r="A909" s="28">
        <v>3504023</v>
      </c>
      <c r="B909" s="26"/>
      <c r="C909" s="26">
        <v>9448</v>
      </c>
      <c r="D909" s="29">
        <v>43595.604837962965</v>
      </c>
      <c r="E909" s="26" t="s">
        <v>541</v>
      </c>
      <c r="F909" s="26" t="s">
        <v>68</v>
      </c>
      <c r="G909" s="26" t="s">
        <v>73</v>
      </c>
      <c r="H909" s="26" t="s">
        <v>1059</v>
      </c>
      <c r="I909" s="26" t="s">
        <v>1080</v>
      </c>
      <c r="J909" s="26" t="s">
        <v>1081</v>
      </c>
      <c r="K909" s="26">
        <v>31.027006973399999</v>
      </c>
      <c r="L909" s="26">
        <v>46.228093038300003</v>
      </c>
      <c r="M909" s="26">
        <v>39</v>
      </c>
      <c r="N909" s="26" t="s">
        <v>87</v>
      </c>
      <c r="O909" s="26">
        <v>2</v>
      </c>
      <c r="P909" s="26" t="str">
        <f>_xlfn.CONCAT( YEAR(TblOrigin[[#This Row],[ODK_DateOfSubmission]]), "-",TEXT( MONTH(TblOrigin[[#This Row],[ODK_DateOfSubmission]]),"00"))</f>
        <v>2019-05</v>
      </c>
    </row>
    <row r="910" spans="1:16" x14ac:dyDescent="0.25">
      <c r="A910" s="28">
        <v>3504024</v>
      </c>
      <c r="B910" s="26"/>
      <c r="C910" s="26">
        <v>9396</v>
      </c>
      <c r="D910" s="29">
        <v>43595.604837962965</v>
      </c>
      <c r="E910" s="26" t="s">
        <v>541</v>
      </c>
      <c r="F910" s="26" t="s">
        <v>68</v>
      </c>
      <c r="G910" s="26" t="s">
        <v>73</v>
      </c>
      <c r="H910" s="26" t="s">
        <v>1059</v>
      </c>
      <c r="I910" s="26" t="s">
        <v>1082</v>
      </c>
      <c r="J910" s="26" t="s">
        <v>1083</v>
      </c>
      <c r="K910" s="26">
        <v>31.0154237044</v>
      </c>
      <c r="L910" s="26">
        <v>46.263441754500001</v>
      </c>
      <c r="M910" s="26">
        <v>3</v>
      </c>
      <c r="N910" s="26" t="s">
        <v>74</v>
      </c>
      <c r="O910" s="26">
        <v>1</v>
      </c>
      <c r="P910" s="26" t="str">
        <f>_xlfn.CONCAT( YEAR(TblOrigin[[#This Row],[ODK_DateOfSubmission]]), "-",TEXT( MONTH(TblOrigin[[#This Row],[ODK_DateOfSubmission]]),"00"))</f>
        <v>2019-05</v>
      </c>
    </row>
    <row r="911" spans="1:16" x14ac:dyDescent="0.25">
      <c r="A911" s="28">
        <v>3504024</v>
      </c>
      <c r="B911" s="26"/>
      <c r="C911" s="26">
        <v>9396</v>
      </c>
      <c r="D911" s="29">
        <v>43595.604837962965</v>
      </c>
      <c r="E911" s="26" t="s">
        <v>541</v>
      </c>
      <c r="F911" s="26" t="s">
        <v>68</v>
      </c>
      <c r="G911" s="26" t="s">
        <v>73</v>
      </c>
      <c r="H911" s="26" t="s">
        <v>1059</v>
      </c>
      <c r="I911" s="26" t="s">
        <v>1082</v>
      </c>
      <c r="J911" s="26" t="s">
        <v>1083</v>
      </c>
      <c r="K911" s="26">
        <v>31.0154237044</v>
      </c>
      <c r="L911" s="26">
        <v>46.263441754500001</v>
      </c>
      <c r="M911" s="26">
        <v>3</v>
      </c>
      <c r="N911" s="26" t="s">
        <v>94</v>
      </c>
      <c r="O911" s="26">
        <v>2</v>
      </c>
      <c r="P911" s="26" t="str">
        <f>_xlfn.CONCAT( YEAR(TblOrigin[[#This Row],[ODK_DateOfSubmission]]), "-",TEXT( MONTH(TblOrigin[[#This Row],[ODK_DateOfSubmission]]),"00"))</f>
        <v>2019-05</v>
      </c>
    </row>
    <row r="912" spans="1:16" x14ac:dyDescent="0.25">
      <c r="A912" s="28">
        <v>3504025</v>
      </c>
      <c r="B912" s="26"/>
      <c r="C912" s="26">
        <v>10262</v>
      </c>
      <c r="D912" s="29">
        <v>43595.604837962965</v>
      </c>
      <c r="E912" s="26" t="s">
        <v>541</v>
      </c>
      <c r="F912" s="26" t="s">
        <v>68</v>
      </c>
      <c r="G912" s="26" t="s">
        <v>73</v>
      </c>
      <c r="H912" s="26" t="s">
        <v>1059</v>
      </c>
      <c r="I912" s="26" t="s">
        <v>1084</v>
      </c>
      <c r="J912" s="26" t="s">
        <v>1085</v>
      </c>
      <c r="K912" s="26">
        <v>31.074394900600002</v>
      </c>
      <c r="L912" s="26">
        <v>46.250142994800001</v>
      </c>
      <c r="M912" s="26">
        <v>113</v>
      </c>
      <c r="N912" s="26" t="s">
        <v>74</v>
      </c>
      <c r="O912" s="26">
        <v>8</v>
      </c>
      <c r="P912" s="26" t="str">
        <f>_xlfn.CONCAT( YEAR(TblOrigin[[#This Row],[ODK_DateOfSubmission]]), "-",TEXT( MONTH(TblOrigin[[#This Row],[ODK_DateOfSubmission]]),"00"))</f>
        <v>2019-05</v>
      </c>
    </row>
    <row r="913" spans="1:16" x14ac:dyDescent="0.25">
      <c r="A913" s="28">
        <v>3504025</v>
      </c>
      <c r="B913" s="26"/>
      <c r="C913" s="26">
        <v>10262</v>
      </c>
      <c r="D913" s="29">
        <v>43595.604837962965</v>
      </c>
      <c r="E913" s="26" t="s">
        <v>541</v>
      </c>
      <c r="F913" s="26" t="s">
        <v>68</v>
      </c>
      <c r="G913" s="26" t="s">
        <v>73</v>
      </c>
      <c r="H913" s="26" t="s">
        <v>1059</v>
      </c>
      <c r="I913" s="26" t="s">
        <v>1084</v>
      </c>
      <c r="J913" s="26" t="s">
        <v>1085</v>
      </c>
      <c r="K913" s="26">
        <v>31.074394900600002</v>
      </c>
      <c r="L913" s="26">
        <v>46.250142994800001</v>
      </c>
      <c r="M913" s="26">
        <v>113</v>
      </c>
      <c r="N913" s="26" t="s">
        <v>82</v>
      </c>
      <c r="O913" s="26">
        <v>10</v>
      </c>
      <c r="P913" s="26" t="str">
        <f>_xlfn.CONCAT( YEAR(TblOrigin[[#This Row],[ODK_DateOfSubmission]]), "-",TEXT( MONTH(TblOrigin[[#This Row],[ODK_DateOfSubmission]]),"00"))</f>
        <v>2019-05</v>
      </c>
    </row>
    <row r="914" spans="1:16" x14ac:dyDescent="0.25">
      <c r="A914" s="28">
        <v>3504025</v>
      </c>
      <c r="B914" s="26"/>
      <c r="C914" s="26">
        <v>10262</v>
      </c>
      <c r="D914" s="29">
        <v>43595.604837962965</v>
      </c>
      <c r="E914" s="26" t="s">
        <v>541</v>
      </c>
      <c r="F914" s="26" t="s">
        <v>68</v>
      </c>
      <c r="G914" s="26" t="s">
        <v>73</v>
      </c>
      <c r="H914" s="26" t="s">
        <v>1059</v>
      </c>
      <c r="I914" s="26" t="s">
        <v>1084</v>
      </c>
      <c r="J914" s="26" t="s">
        <v>1085</v>
      </c>
      <c r="K914" s="26">
        <v>31.074394900600002</v>
      </c>
      <c r="L914" s="26">
        <v>46.250142994800001</v>
      </c>
      <c r="M914" s="26">
        <v>113</v>
      </c>
      <c r="N914" s="26" t="s">
        <v>108</v>
      </c>
      <c r="O914" s="26">
        <v>10</v>
      </c>
      <c r="P914" s="26" t="str">
        <f>_xlfn.CONCAT( YEAR(TblOrigin[[#This Row],[ODK_DateOfSubmission]]), "-",TEXT( MONTH(TblOrigin[[#This Row],[ODK_DateOfSubmission]]),"00"))</f>
        <v>2019-05</v>
      </c>
    </row>
    <row r="915" spans="1:16" x14ac:dyDescent="0.25">
      <c r="A915" s="28">
        <v>3504025</v>
      </c>
      <c r="B915" s="26"/>
      <c r="C915" s="26">
        <v>10262</v>
      </c>
      <c r="D915" s="29">
        <v>43595.604837962965</v>
      </c>
      <c r="E915" s="26" t="s">
        <v>541</v>
      </c>
      <c r="F915" s="26" t="s">
        <v>68</v>
      </c>
      <c r="G915" s="26" t="s">
        <v>73</v>
      </c>
      <c r="H915" s="26" t="s">
        <v>1059</v>
      </c>
      <c r="I915" s="26" t="s">
        <v>1084</v>
      </c>
      <c r="J915" s="26" t="s">
        <v>1085</v>
      </c>
      <c r="K915" s="26">
        <v>31.074394900600002</v>
      </c>
      <c r="L915" s="26">
        <v>46.250142994800001</v>
      </c>
      <c r="M915" s="26">
        <v>113</v>
      </c>
      <c r="N915" s="26" t="s">
        <v>101</v>
      </c>
      <c r="O915" s="26">
        <v>30</v>
      </c>
      <c r="P915" s="26" t="str">
        <f>_xlfn.CONCAT( YEAR(TblOrigin[[#This Row],[ODK_DateOfSubmission]]), "-",TEXT( MONTH(TblOrigin[[#This Row],[ODK_DateOfSubmission]]),"00"))</f>
        <v>2019-05</v>
      </c>
    </row>
    <row r="916" spans="1:16" x14ac:dyDescent="0.25">
      <c r="A916" s="28">
        <v>3504025</v>
      </c>
      <c r="B916" s="26"/>
      <c r="C916" s="26">
        <v>10262</v>
      </c>
      <c r="D916" s="29">
        <v>43595.604837962965</v>
      </c>
      <c r="E916" s="26" t="s">
        <v>541</v>
      </c>
      <c r="F916" s="26" t="s">
        <v>68</v>
      </c>
      <c r="G916" s="26" t="s">
        <v>73</v>
      </c>
      <c r="H916" s="26" t="s">
        <v>1059</v>
      </c>
      <c r="I916" s="26" t="s">
        <v>1084</v>
      </c>
      <c r="J916" s="26" t="s">
        <v>1085</v>
      </c>
      <c r="K916" s="26">
        <v>31.074394900600002</v>
      </c>
      <c r="L916" s="26">
        <v>46.250142994800001</v>
      </c>
      <c r="M916" s="26">
        <v>113</v>
      </c>
      <c r="N916" s="26" t="s">
        <v>112</v>
      </c>
      <c r="O916" s="26">
        <v>20</v>
      </c>
      <c r="P916" s="26" t="str">
        <f>_xlfn.CONCAT( YEAR(TblOrigin[[#This Row],[ODK_DateOfSubmission]]), "-",TEXT( MONTH(TblOrigin[[#This Row],[ODK_DateOfSubmission]]),"00"))</f>
        <v>2019-05</v>
      </c>
    </row>
    <row r="917" spans="1:16" x14ac:dyDescent="0.25">
      <c r="A917" s="28">
        <v>3504025</v>
      </c>
      <c r="B917" s="26"/>
      <c r="C917" s="26">
        <v>10262</v>
      </c>
      <c r="D917" s="29">
        <v>43595.604837962965</v>
      </c>
      <c r="E917" s="26" t="s">
        <v>541</v>
      </c>
      <c r="F917" s="26" t="s">
        <v>68</v>
      </c>
      <c r="G917" s="26" t="s">
        <v>73</v>
      </c>
      <c r="H917" s="26" t="s">
        <v>1059</v>
      </c>
      <c r="I917" s="26" t="s">
        <v>1084</v>
      </c>
      <c r="J917" s="26" t="s">
        <v>1085</v>
      </c>
      <c r="K917" s="26">
        <v>31.074394900600002</v>
      </c>
      <c r="L917" s="26">
        <v>46.250142994800001</v>
      </c>
      <c r="M917" s="26">
        <v>113</v>
      </c>
      <c r="N917" s="26" t="s">
        <v>78</v>
      </c>
      <c r="O917" s="26">
        <v>30</v>
      </c>
      <c r="P917" s="26" t="str">
        <f>_xlfn.CONCAT( YEAR(TblOrigin[[#This Row],[ODK_DateOfSubmission]]), "-",TEXT( MONTH(TblOrigin[[#This Row],[ODK_DateOfSubmission]]),"00"))</f>
        <v>2019-05</v>
      </c>
    </row>
    <row r="918" spans="1:16" x14ac:dyDescent="0.25">
      <c r="A918" s="28">
        <v>3504025</v>
      </c>
      <c r="B918" s="26"/>
      <c r="C918" s="26">
        <v>10262</v>
      </c>
      <c r="D918" s="29">
        <v>43595.604837962965</v>
      </c>
      <c r="E918" s="26" t="s">
        <v>541</v>
      </c>
      <c r="F918" s="26" t="s">
        <v>68</v>
      </c>
      <c r="G918" s="26" t="s">
        <v>73</v>
      </c>
      <c r="H918" s="26" t="s">
        <v>1059</v>
      </c>
      <c r="I918" s="26" t="s">
        <v>1084</v>
      </c>
      <c r="J918" s="26" t="s">
        <v>1085</v>
      </c>
      <c r="K918" s="26">
        <v>31.074394900600002</v>
      </c>
      <c r="L918" s="26">
        <v>46.250142994800001</v>
      </c>
      <c r="M918" s="26">
        <v>113</v>
      </c>
      <c r="N918" s="26" t="s">
        <v>75</v>
      </c>
      <c r="O918" s="26">
        <v>5</v>
      </c>
      <c r="P918" s="26" t="str">
        <f>_xlfn.CONCAT( YEAR(TblOrigin[[#This Row],[ODK_DateOfSubmission]]), "-",TEXT( MONTH(TblOrigin[[#This Row],[ODK_DateOfSubmission]]),"00"))</f>
        <v>2019-05</v>
      </c>
    </row>
    <row r="919" spans="1:16" x14ac:dyDescent="0.25">
      <c r="A919" s="28">
        <v>3504026</v>
      </c>
      <c r="B919" s="26"/>
      <c r="C919" s="26">
        <v>10253</v>
      </c>
      <c r="D919" s="29">
        <v>43595.604837962965</v>
      </c>
      <c r="E919" s="26" t="s">
        <v>541</v>
      </c>
      <c r="F919" s="26" t="s">
        <v>68</v>
      </c>
      <c r="G919" s="26" t="s">
        <v>73</v>
      </c>
      <c r="H919" s="26" t="s">
        <v>1059</v>
      </c>
      <c r="I919" s="26" t="s">
        <v>1086</v>
      </c>
      <c r="J919" s="26" t="s">
        <v>1087</v>
      </c>
      <c r="K919" s="26">
        <v>31.038477412900001</v>
      </c>
      <c r="L919" s="26">
        <v>46.2356561609</v>
      </c>
      <c r="M919" s="26">
        <v>8</v>
      </c>
      <c r="N919" s="26" t="s">
        <v>74</v>
      </c>
      <c r="O919" s="26">
        <v>3</v>
      </c>
      <c r="P919" s="26" t="str">
        <f>_xlfn.CONCAT( YEAR(TblOrigin[[#This Row],[ODK_DateOfSubmission]]), "-",TEXT( MONTH(TblOrigin[[#This Row],[ODK_DateOfSubmission]]),"00"))</f>
        <v>2019-05</v>
      </c>
    </row>
    <row r="920" spans="1:16" x14ac:dyDescent="0.25">
      <c r="A920" s="28">
        <v>3504026</v>
      </c>
      <c r="B920" s="26"/>
      <c r="C920" s="26">
        <v>10253</v>
      </c>
      <c r="D920" s="29">
        <v>43595.604837962965</v>
      </c>
      <c r="E920" s="26" t="s">
        <v>541</v>
      </c>
      <c r="F920" s="26" t="s">
        <v>68</v>
      </c>
      <c r="G920" s="26" t="s">
        <v>73</v>
      </c>
      <c r="H920" s="26" t="s">
        <v>1059</v>
      </c>
      <c r="I920" s="26" t="s">
        <v>1086</v>
      </c>
      <c r="J920" s="26" t="s">
        <v>1087</v>
      </c>
      <c r="K920" s="26">
        <v>31.038477412900001</v>
      </c>
      <c r="L920" s="26">
        <v>46.2356561609</v>
      </c>
      <c r="M920" s="26">
        <v>8</v>
      </c>
      <c r="N920" s="26" t="s">
        <v>94</v>
      </c>
      <c r="O920" s="26">
        <v>2</v>
      </c>
      <c r="P920" s="26" t="str">
        <f>_xlfn.CONCAT( YEAR(TblOrigin[[#This Row],[ODK_DateOfSubmission]]), "-",TEXT( MONTH(TblOrigin[[#This Row],[ODK_DateOfSubmission]]),"00"))</f>
        <v>2019-05</v>
      </c>
    </row>
    <row r="921" spans="1:16" x14ac:dyDescent="0.25">
      <c r="A921" s="28">
        <v>3504026</v>
      </c>
      <c r="B921" s="26"/>
      <c r="C921" s="26">
        <v>10253</v>
      </c>
      <c r="D921" s="29">
        <v>43595.604837962965</v>
      </c>
      <c r="E921" s="26" t="s">
        <v>541</v>
      </c>
      <c r="F921" s="26" t="s">
        <v>68</v>
      </c>
      <c r="G921" s="26" t="s">
        <v>73</v>
      </c>
      <c r="H921" s="26" t="s">
        <v>1059</v>
      </c>
      <c r="I921" s="26" t="s">
        <v>1086</v>
      </c>
      <c r="J921" s="26" t="s">
        <v>1087</v>
      </c>
      <c r="K921" s="26">
        <v>31.038477412900001</v>
      </c>
      <c r="L921" s="26">
        <v>46.2356561609</v>
      </c>
      <c r="M921" s="26">
        <v>8</v>
      </c>
      <c r="N921" s="26" t="s">
        <v>104</v>
      </c>
      <c r="O921" s="26">
        <v>3</v>
      </c>
      <c r="P921" s="26" t="str">
        <f>_xlfn.CONCAT( YEAR(TblOrigin[[#This Row],[ODK_DateOfSubmission]]), "-",TEXT( MONTH(TblOrigin[[#This Row],[ODK_DateOfSubmission]]),"00"))</f>
        <v>2019-05</v>
      </c>
    </row>
    <row r="922" spans="1:16" x14ac:dyDescent="0.25">
      <c r="A922" s="28">
        <v>3504028</v>
      </c>
      <c r="B922" s="26"/>
      <c r="C922" s="26">
        <v>25526</v>
      </c>
      <c r="D922" s="29">
        <v>43595.604837962965</v>
      </c>
      <c r="E922" s="26" t="s">
        <v>541</v>
      </c>
      <c r="F922" s="26" t="s">
        <v>68</v>
      </c>
      <c r="G922" s="26" t="s">
        <v>73</v>
      </c>
      <c r="H922" s="26" t="s">
        <v>1059</v>
      </c>
      <c r="I922" s="26" t="s">
        <v>1088</v>
      </c>
      <c r="J922" s="26" t="s">
        <v>1039</v>
      </c>
      <c r="K922" s="26">
        <v>31.036175809100001</v>
      </c>
      <c r="L922" s="26">
        <v>46.220527480000001</v>
      </c>
      <c r="M922" s="26">
        <v>30</v>
      </c>
      <c r="N922" s="26" t="s">
        <v>87</v>
      </c>
      <c r="O922" s="26">
        <v>1</v>
      </c>
      <c r="P922" s="26" t="str">
        <f>_xlfn.CONCAT( YEAR(TblOrigin[[#This Row],[ODK_DateOfSubmission]]), "-",TEXT( MONTH(TblOrigin[[#This Row],[ODK_DateOfSubmission]]),"00"))</f>
        <v>2019-05</v>
      </c>
    </row>
    <row r="923" spans="1:16" x14ac:dyDescent="0.25">
      <c r="A923" s="28">
        <v>3504028</v>
      </c>
      <c r="B923" s="26"/>
      <c r="C923" s="26">
        <v>25526</v>
      </c>
      <c r="D923" s="29">
        <v>43595.604837962965</v>
      </c>
      <c r="E923" s="26" t="s">
        <v>541</v>
      </c>
      <c r="F923" s="26" t="s">
        <v>68</v>
      </c>
      <c r="G923" s="26" t="s">
        <v>73</v>
      </c>
      <c r="H923" s="26" t="s">
        <v>1059</v>
      </c>
      <c r="I923" s="26" t="s">
        <v>1088</v>
      </c>
      <c r="J923" s="26" t="s">
        <v>1039</v>
      </c>
      <c r="K923" s="26">
        <v>31.036175809100001</v>
      </c>
      <c r="L923" s="26">
        <v>46.220527480000001</v>
      </c>
      <c r="M923" s="26">
        <v>30</v>
      </c>
      <c r="N923" s="26" t="s">
        <v>78</v>
      </c>
      <c r="O923" s="26">
        <v>10</v>
      </c>
      <c r="P923" s="26" t="str">
        <f>_xlfn.CONCAT( YEAR(TblOrigin[[#This Row],[ODK_DateOfSubmission]]), "-",TEXT( MONTH(TblOrigin[[#This Row],[ODK_DateOfSubmission]]),"00"))</f>
        <v>2019-05</v>
      </c>
    </row>
    <row r="924" spans="1:16" x14ac:dyDescent="0.25">
      <c r="A924" s="28">
        <v>3504028</v>
      </c>
      <c r="B924" s="26"/>
      <c r="C924" s="26">
        <v>25526</v>
      </c>
      <c r="D924" s="29">
        <v>43595.604837962965</v>
      </c>
      <c r="E924" s="26" t="s">
        <v>541</v>
      </c>
      <c r="F924" s="26" t="s">
        <v>68</v>
      </c>
      <c r="G924" s="26" t="s">
        <v>73</v>
      </c>
      <c r="H924" s="26" t="s">
        <v>1059</v>
      </c>
      <c r="I924" s="26" t="s">
        <v>1088</v>
      </c>
      <c r="J924" s="26" t="s">
        <v>1039</v>
      </c>
      <c r="K924" s="26">
        <v>31.036175809100001</v>
      </c>
      <c r="L924" s="26">
        <v>46.220527480000001</v>
      </c>
      <c r="M924" s="26">
        <v>30</v>
      </c>
      <c r="N924" s="26" t="s">
        <v>108</v>
      </c>
      <c r="O924" s="26">
        <v>6</v>
      </c>
      <c r="P924" s="26" t="str">
        <f>_xlfn.CONCAT( YEAR(TblOrigin[[#This Row],[ODK_DateOfSubmission]]), "-",TEXT( MONTH(TblOrigin[[#This Row],[ODK_DateOfSubmission]]),"00"))</f>
        <v>2019-05</v>
      </c>
    </row>
    <row r="925" spans="1:16" x14ac:dyDescent="0.25">
      <c r="A925" s="28">
        <v>3504028</v>
      </c>
      <c r="B925" s="26"/>
      <c r="C925" s="26">
        <v>25526</v>
      </c>
      <c r="D925" s="29">
        <v>43595.604837962965</v>
      </c>
      <c r="E925" s="26" t="s">
        <v>541</v>
      </c>
      <c r="F925" s="26" t="s">
        <v>68</v>
      </c>
      <c r="G925" s="26" t="s">
        <v>73</v>
      </c>
      <c r="H925" s="26" t="s">
        <v>1059</v>
      </c>
      <c r="I925" s="26" t="s">
        <v>1088</v>
      </c>
      <c r="J925" s="26" t="s">
        <v>1039</v>
      </c>
      <c r="K925" s="26">
        <v>31.036175809100001</v>
      </c>
      <c r="L925" s="26">
        <v>46.220527480000001</v>
      </c>
      <c r="M925" s="26">
        <v>30</v>
      </c>
      <c r="N925" s="26" t="s">
        <v>82</v>
      </c>
      <c r="O925" s="26">
        <v>8</v>
      </c>
      <c r="P925" s="26" t="str">
        <f>_xlfn.CONCAT( YEAR(TblOrigin[[#This Row],[ODK_DateOfSubmission]]), "-",TEXT( MONTH(TblOrigin[[#This Row],[ODK_DateOfSubmission]]),"00"))</f>
        <v>2019-05</v>
      </c>
    </row>
    <row r="926" spans="1:16" x14ac:dyDescent="0.25">
      <c r="A926" s="28">
        <v>3504028</v>
      </c>
      <c r="B926" s="26"/>
      <c r="C926" s="26">
        <v>25526</v>
      </c>
      <c r="D926" s="29">
        <v>43595.604837962965</v>
      </c>
      <c r="E926" s="26" t="s">
        <v>541</v>
      </c>
      <c r="F926" s="26" t="s">
        <v>68</v>
      </c>
      <c r="G926" s="26" t="s">
        <v>73</v>
      </c>
      <c r="H926" s="26" t="s">
        <v>1059</v>
      </c>
      <c r="I926" s="26" t="s">
        <v>1088</v>
      </c>
      <c r="J926" s="26" t="s">
        <v>1039</v>
      </c>
      <c r="K926" s="26">
        <v>31.036175809100001</v>
      </c>
      <c r="L926" s="26">
        <v>46.220527480000001</v>
      </c>
      <c r="M926" s="26">
        <v>30</v>
      </c>
      <c r="N926" s="26" t="s">
        <v>90</v>
      </c>
      <c r="O926" s="26">
        <v>5</v>
      </c>
      <c r="P926" s="26" t="str">
        <f>_xlfn.CONCAT( YEAR(TblOrigin[[#This Row],[ODK_DateOfSubmission]]), "-",TEXT( MONTH(TblOrigin[[#This Row],[ODK_DateOfSubmission]]),"00"))</f>
        <v>2019-05</v>
      </c>
    </row>
    <row r="927" spans="1:16" x14ac:dyDescent="0.25">
      <c r="A927" s="28">
        <v>3504029</v>
      </c>
      <c r="B927" s="26"/>
      <c r="C927" s="26">
        <v>10301</v>
      </c>
      <c r="D927" s="29">
        <v>43595.604837962965</v>
      </c>
      <c r="E927" s="26" t="s">
        <v>541</v>
      </c>
      <c r="F927" s="26" t="s">
        <v>68</v>
      </c>
      <c r="G927" s="26" t="s">
        <v>73</v>
      </c>
      <c r="H927" s="26" t="s">
        <v>1059</v>
      </c>
      <c r="I927" s="26" t="s">
        <v>1089</v>
      </c>
      <c r="J927" s="26" t="s">
        <v>1090</v>
      </c>
      <c r="K927" s="26">
        <v>31.069730013600001</v>
      </c>
      <c r="L927" s="26">
        <v>46.278741981099998</v>
      </c>
      <c r="M927" s="26">
        <v>24</v>
      </c>
      <c r="N927" s="26" t="s">
        <v>94</v>
      </c>
      <c r="O927" s="26">
        <v>11</v>
      </c>
      <c r="P927" s="26" t="str">
        <f>_xlfn.CONCAT( YEAR(TblOrigin[[#This Row],[ODK_DateOfSubmission]]), "-",TEXT( MONTH(TblOrigin[[#This Row],[ODK_DateOfSubmission]]),"00"))</f>
        <v>2019-05</v>
      </c>
    </row>
    <row r="928" spans="1:16" x14ac:dyDescent="0.25">
      <c r="A928" s="28">
        <v>3504029</v>
      </c>
      <c r="B928" s="26"/>
      <c r="C928" s="26">
        <v>10301</v>
      </c>
      <c r="D928" s="29">
        <v>43595.604837962965</v>
      </c>
      <c r="E928" s="26" t="s">
        <v>541</v>
      </c>
      <c r="F928" s="26" t="s">
        <v>68</v>
      </c>
      <c r="G928" s="26" t="s">
        <v>73</v>
      </c>
      <c r="H928" s="26" t="s">
        <v>1059</v>
      </c>
      <c r="I928" s="26" t="s">
        <v>1089</v>
      </c>
      <c r="J928" s="26" t="s">
        <v>1090</v>
      </c>
      <c r="K928" s="26">
        <v>31.069730013600001</v>
      </c>
      <c r="L928" s="26">
        <v>46.278741981099998</v>
      </c>
      <c r="M928" s="26">
        <v>24</v>
      </c>
      <c r="N928" s="26" t="s">
        <v>74</v>
      </c>
      <c r="O928" s="26">
        <v>4</v>
      </c>
      <c r="P928" s="26" t="str">
        <f>_xlfn.CONCAT( YEAR(TblOrigin[[#This Row],[ODK_DateOfSubmission]]), "-",TEXT( MONTH(TblOrigin[[#This Row],[ODK_DateOfSubmission]]),"00"))</f>
        <v>2019-05</v>
      </c>
    </row>
    <row r="929" spans="1:16" x14ac:dyDescent="0.25">
      <c r="A929" s="28">
        <v>3504029</v>
      </c>
      <c r="B929" s="26"/>
      <c r="C929" s="26">
        <v>10301</v>
      </c>
      <c r="D929" s="29">
        <v>43595.604837962965</v>
      </c>
      <c r="E929" s="26" t="s">
        <v>541</v>
      </c>
      <c r="F929" s="26" t="s">
        <v>68</v>
      </c>
      <c r="G929" s="26" t="s">
        <v>73</v>
      </c>
      <c r="H929" s="26" t="s">
        <v>1059</v>
      </c>
      <c r="I929" s="26" t="s">
        <v>1089</v>
      </c>
      <c r="J929" s="26" t="s">
        <v>1090</v>
      </c>
      <c r="K929" s="26">
        <v>31.069730013600001</v>
      </c>
      <c r="L929" s="26">
        <v>46.278741981099998</v>
      </c>
      <c r="M929" s="26">
        <v>24</v>
      </c>
      <c r="N929" s="26" t="s">
        <v>104</v>
      </c>
      <c r="O929" s="26">
        <v>9</v>
      </c>
      <c r="P929" s="26" t="str">
        <f>_xlfn.CONCAT( YEAR(TblOrigin[[#This Row],[ODK_DateOfSubmission]]), "-",TEXT( MONTH(TblOrigin[[#This Row],[ODK_DateOfSubmission]]),"00"))</f>
        <v>2019-05</v>
      </c>
    </row>
    <row r="930" spans="1:16" x14ac:dyDescent="0.25">
      <c r="A930" s="28">
        <v>3504031</v>
      </c>
      <c r="B930" s="26"/>
      <c r="C930" s="26">
        <v>21208</v>
      </c>
      <c r="D930" s="29">
        <v>43595.604837962965</v>
      </c>
      <c r="E930" s="26" t="s">
        <v>541</v>
      </c>
      <c r="F930" s="26" t="s">
        <v>68</v>
      </c>
      <c r="G930" s="26" t="s">
        <v>73</v>
      </c>
      <c r="H930" s="26" t="s">
        <v>1059</v>
      </c>
      <c r="I930" s="26" t="s">
        <v>1091</v>
      </c>
      <c r="J930" s="26" t="s">
        <v>380</v>
      </c>
      <c r="K930" s="26">
        <v>31.067779245299999</v>
      </c>
      <c r="L930" s="26">
        <v>46.249674558199999</v>
      </c>
      <c r="M930" s="26">
        <v>20</v>
      </c>
      <c r="N930" s="26" t="s">
        <v>94</v>
      </c>
      <c r="O930" s="26">
        <v>7</v>
      </c>
      <c r="P930" s="26" t="str">
        <f>_xlfn.CONCAT( YEAR(TblOrigin[[#This Row],[ODK_DateOfSubmission]]), "-",TEXT( MONTH(TblOrigin[[#This Row],[ODK_DateOfSubmission]]),"00"))</f>
        <v>2019-05</v>
      </c>
    </row>
    <row r="931" spans="1:16" x14ac:dyDescent="0.25">
      <c r="A931" s="28">
        <v>3504031</v>
      </c>
      <c r="B931" s="26"/>
      <c r="C931" s="26">
        <v>21208</v>
      </c>
      <c r="D931" s="29">
        <v>43595.604837962965</v>
      </c>
      <c r="E931" s="26" t="s">
        <v>541</v>
      </c>
      <c r="F931" s="26" t="s">
        <v>68</v>
      </c>
      <c r="G931" s="26" t="s">
        <v>73</v>
      </c>
      <c r="H931" s="26" t="s">
        <v>1059</v>
      </c>
      <c r="I931" s="26" t="s">
        <v>1091</v>
      </c>
      <c r="J931" s="26" t="s">
        <v>380</v>
      </c>
      <c r="K931" s="26">
        <v>31.067779245299999</v>
      </c>
      <c r="L931" s="26">
        <v>46.249674558199999</v>
      </c>
      <c r="M931" s="26">
        <v>20</v>
      </c>
      <c r="N931" s="26" t="s">
        <v>104</v>
      </c>
      <c r="O931" s="26">
        <v>5</v>
      </c>
      <c r="P931" s="26" t="str">
        <f>_xlfn.CONCAT( YEAR(TblOrigin[[#This Row],[ODK_DateOfSubmission]]), "-",TEXT( MONTH(TblOrigin[[#This Row],[ODK_DateOfSubmission]]),"00"))</f>
        <v>2019-05</v>
      </c>
    </row>
    <row r="932" spans="1:16" x14ac:dyDescent="0.25">
      <c r="A932" s="28">
        <v>3504031</v>
      </c>
      <c r="B932" s="26"/>
      <c r="C932" s="26">
        <v>21208</v>
      </c>
      <c r="D932" s="29">
        <v>43595.604837962965</v>
      </c>
      <c r="E932" s="26" t="s">
        <v>541</v>
      </c>
      <c r="F932" s="26" t="s">
        <v>68</v>
      </c>
      <c r="G932" s="26" t="s">
        <v>73</v>
      </c>
      <c r="H932" s="26" t="s">
        <v>1059</v>
      </c>
      <c r="I932" s="26" t="s">
        <v>1091</v>
      </c>
      <c r="J932" s="26" t="s">
        <v>380</v>
      </c>
      <c r="K932" s="26">
        <v>31.067779245299999</v>
      </c>
      <c r="L932" s="26">
        <v>46.249674558199999</v>
      </c>
      <c r="M932" s="26">
        <v>20</v>
      </c>
      <c r="N932" s="26" t="s">
        <v>75</v>
      </c>
      <c r="O932" s="26">
        <v>5</v>
      </c>
      <c r="P932" s="26" t="str">
        <f>_xlfn.CONCAT( YEAR(TblOrigin[[#This Row],[ODK_DateOfSubmission]]), "-",TEXT( MONTH(TblOrigin[[#This Row],[ODK_DateOfSubmission]]),"00"))</f>
        <v>2019-05</v>
      </c>
    </row>
    <row r="933" spans="1:16" x14ac:dyDescent="0.25">
      <c r="A933" s="28">
        <v>3504031</v>
      </c>
      <c r="B933" s="26"/>
      <c r="C933" s="26">
        <v>21208</v>
      </c>
      <c r="D933" s="29">
        <v>43595.604837962965</v>
      </c>
      <c r="E933" s="26" t="s">
        <v>541</v>
      </c>
      <c r="F933" s="26" t="s">
        <v>68</v>
      </c>
      <c r="G933" s="26" t="s">
        <v>73</v>
      </c>
      <c r="H933" s="26" t="s">
        <v>1059</v>
      </c>
      <c r="I933" s="26" t="s">
        <v>1091</v>
      </c>
      <c r="J933" s="26" t="s">
        <v>380</v>
      </c>
      <c r="K933" s="26">
        <v>31.067779245299999</v>
      </c>
      <c r="L933" s="26">
        <v>46.249674558199999</v>
      </c>
      <c r="M933" s="26">
        <v>20</v>
      </c>
      <c r="N933" s="26" t="s">
        <v>74</v>
      </c>
      <c r="O933" s="26">
        <v>3</v>
      </c>
      <c r="P933" s="26" t="str">
        <f>_xlfn.CONCAT( YEAR(TblOrigin[[#This Row],[ODK_DateOfSubmission]]), "-",TEXT( MONTH(TblOrigin[[#This Row],[ODK_DateOfSubmission]]),"00"))</f>
        <v>2019-05</v>
      </c>
    </row>
    <row r="934" spans="1:16" x14ac:dyDescent="0.25">
      <c r="A934" s="28">
        <v>3504032</v>
      </c>
      <c r="B934" s="26"/>
      <c r="C934" s="26">
        <v>24750</v>
      </c>
      <c r="D934" s="29">
        <v>43595.604837962965</v>
      </c>
      <c r="E934" s="26" t="s">
        <v>541</v>
      </c>
      <c r="F934" s="26" t="s">
        <v>68</v>
      </c>
      <c r="G934" s="26" t="s">
        <v>73</v>
      </c>
      <c r="H934" s="26" t="s">
        <v>1059</v>
      </c>
      <c r="I934" s="26" t="s">
        <v>1092</v>
      </c>
      <c r="J934" s="26" t="s">
        <v>1093</v>
      </c>
      <c r="K934" s="26">
        <v>31.034273341199999</v>
      </c>
      <c r="L934" s="26">
        <v>46.238222611899999</v>
      </c>
      <c r="M934" s="26">
        <v>30</v>
      </c>
      <c r="N934" s="26" t="s">
        <v>82</v>
      </c>
      <c r="O934" s="26">
        <v>12</v>
      </c>
      <c r="P934" s="26" t="str">
        <f>_xlfn.CONCAT( YEAR(TblOrigin[[#This Row],[ODK_DateOfSubmission]]), "-",TEXT( MONTH(TblOrigin[[#This Row],[ODK_DateOfSubmission]]),"00"))</f>
        <v>2019-05</v>
      </c>
    </row>
    <row r="935" spans="1:16" x14ac:dyDescent="0.25">
      <c r="A935" s="28">
        <v>3504032</v>
      </c>
      <c r="B935" s="26"/>
      <c r="C935" s="26">
        <v>24750</v>
      </c>
      <c r="D935" s="29">
        <v>43595.604837962965</v>
      </c>
      <c r="E935" s="26" t="s">
        <v>541</v>
      </c>
      <c r="F935" s="26" t="s">
        <v>68</v>
      </c>
      <c r="G935" s="26" t="s">
        <v>73</v>
      </c>
      <c r="H935" s="26" t="s">
        <v>1059</v>
      </c>
      <c r="I935" s="26" t="s">
        <v>1092</v>
      </c>
      <c r="J935" s="26" t="s">
        <v>1093</v>
      </c>
      <c r="K935" s="26">
        <v>31.034273341199999</v>
      </c>
      <c r="L935" s="26">
        <v>46.238222611899999</v>
      </c>
      <c r="M935" s="26">
        <v>30</v>
      </c>
      <c r="N935" s="26" t="s">
        <v>66</v>
      </c>
      <c r="O935" s="26">
        <v>4</v>
      </c>
      <c r="P935" s="26" t="str">
        <f>_xlfn.CONCAT( YEAR(TblOrigin[[#This Row],[ODK_DateOfSubmission]]), "-",TEXT( MONTH(TblOrigin[[#This Row],[ODK_DateOfSubmission]]),"00"))</f>
        <v>2019-05</v>
      </c>
    </row>
    <row r="936" spans="1:16" x14ac:dyDescent="0.25">
      <c r="A936" s="28">
        <v>3504032</v>
      </c>
      <c r="B936" s="26"/>
      <c r="C936" s="26">
        <v>24750</v>
      </c>
      <c r="D936" s="29">
        <v>43595.604837962965</v>
      </c>
      <c r="E936" s="26" t="s">
        <v>541</v>
      </c>
      <c r="F936" s="26" t="s">
        <v>68</v>
      </c>
      <c r="G936" s="26" t="s">
        <v>73</v>
      </c>
      <c r="H936" s="26" t="s">
        <v>1059</v>
      </c>
      <c r="I936" s="26" t="s">
        <v>1092</v>
      </c>
      <c r="J936" s="26" t="s">
        <v>1093</v>
      </c>
      <c r="K936" s="26">
        <v>31.034273341199999</v>
      </c>
      <c r="L936" s="26">
        <v>46.238222611899999</v>
      </c>
      <c r="M936" s="26">
        <v>30</v>
      </c>
      <c r="N936" s="26" t="s">
        <v>75</v>
      </c>
      <c r="O936" s="26">
        <v>3</v>
      </c>
      <c r="P936" s="26" t="str">
        <f>_xlfn.CONCAT( YEAR(TblOrigin[[#This Row],[ODK_DateOfSubmission]]), "-",TEXT( MONTH(TblOrigin[[#This Row],[ODK_DateOfSubmission]]),"00"))</f>
        <v>2019-05</v>
      </c>
    </row>
    <row r="937" spans="1:16" x14ac:dyDescent="0.25">
      <c r="A937" s="28">
        <v>3504032</v>
      </c>
      <c r="B937" s="26"/>
      <c r="C937" s="26">
        <v>24750</v>
      </c>
      <c r="D937" s="29">
        <v>43595.604837962965</v>
      </c>
      <c r="E937" s="26" t="s">
        <v>541</v>
      </c>
      <c r="F937" s="26" t="s">
        <v>68</v>
      </c>
      <c r="G937" s="26" t="s">
        <v>73</v>
      </c>
      <c r="H937" s="26" t="s">
        <v>1059</v>
      </c>
      <c r="I937" s="26" t="s">
        <v>1092</v>
      </c>
      <c r="J937" s="26" t="s">
        <v>1093</v>
      </c>
      <c r="K937" s="26">
        <v>31.034273341199999</v>
      </c>
      <c r="L937" s="26">
        <v>46.238222611899999</v>
      </c>
      <c r="M937" s="26">
        <v>30</v>
      </c>
      <c r="N937" s="26" t="s">
        <v>119</v>
      </c>
      <c r="O937" s="26">
        <v>1</v>
      </c>
      <c r="P937" s="26" t="str">
        <f>_xlfn.CONCAT( YEAR(TblOrigin[[#This Row],[ODK_DateOfSubmission]]), "-",TEXT( MONTH(TblOrigin[[#This Row],[ODK_DateOfSubmission]]),"00"))</f>
        <v>2019-05</v>
      </c>
    </row>
    <row r="938" spans="1:16" x14ac:dyDescent="0.25">
      <c r="A938" s="28">
        <v>3504032</v>
      </c>
      <c r="B938" s="26"/>
      <c r="C938" s="26">
        <v>24750</v>
      </c>
      <c r="D938" s="29">
        <v>43595.604837962965</v>
      </c>
      <c r="E938" s="26" t="s">
        <v>541</v>
      </c>
      <c r="F938" s="26" t="s">
        <v>68</v>
      </c>
      <c r="G938" s="26" t="s">
        <v>73</v>
      </c>
      <c r="H938" s="26" t="s">
        <v>1059</v>
      </c>
      <c r="I938" s="26" t="s">
        <v>1092</v>
      </c>
      <c r="J938" s="26" t="s">
        <v>1093</v>
      </c>
      <c r="K938" s="26">
        <v>31.034273341199999</v>
      </c>
      <c r="L938" s="26">
        <v>46.238222611899999</v>
      </c>
      <c r="M938" s="26">
        <v>30</v>
      </c>
      <c r="N938" s="26" t="s">
        <v>101</v>
      </c>
      <c r="O938" s="26">
        <v>10</v>
      </c>
      <c r="P938" s="26" t="str">
        <f>_xlfn.CONCAT( YEAR(TblOrigin[[#This Row],[ODK_DateOfSubmission]]), "-",TEXT( MONTH(TblOrigin[[#This Row],[ODK_DateOfSubmission]]),"00"))</f>
        <v>2019-05</v>
      </c>
    </row>
    <row r="939" spans="1:16" x14ac:dyDescent="0.25">
      <c r="A939" s="28">
        <v>3504033</v>
      </c>
      <c r="B939" s="26"/>
      <c r="C939" s="26">
        <v>10259</v>
      </c>
      <c r="D939" s="29">
        <v>43595.604837962965</v>
      </c>
      <c r="E939" s="26" t="s">
        <v>541</v>
      </c>
      <c r="F939" s="26" t="s">
        <v>68</v>
      </c>
      <c r="G939" s="26" t="s">
        <v>73</v>
      </c>
      <c r="H939" s="26" t="s">
        <v>1059</v>
      </c>
      <c r="I939" s="26" t="s">
        <v>1094</v>
      </c>
      <c r="J939" s="26" t="s">
        <v>1095</v>
      </c>
      <c r="K939" s="26">
        <v>31.050157178100001</v>
      </c>
      <c r="L939" s="26">
        <v>46.273353213199997</v>
      </c>
      <c r="M939" s="26">
        <v>25</v>
      </c>
      <c r="N939" s="26" t="s">
        <v>104</v>
      </c>
      <c r="O939" s="26">
        <v>9</v>
      </c>
      <c r="P939" s="26" t="str">
        <f>_xlfn.CONCAT( YEAR(TblOrigin[[#This Row],[ODK_DateOfSubmission]]), "-",TEXT( MONTH(TblOrigin[[#This Row],[ODK_DateOfSubmission]]),"00"))</f>
        <v>2019-05</v>
      </c>
    </row>
    <row r="940" spans="1:16" x14ac:dyDescent="0.25">
      <c r="A940" s="28">
        <v>3504033</v>
      </c>
      <c r="B940" s="26"/>
      <c r="C940" s="26">
        <v>10259</v>
      </c>
      <c r="D940" s="29">
        <v>43595.604837962965</v>
      </c>
      <c r="E940" s="26" t="s">
        <v>541</v>
      </c>
      <c r="F940" s="26" t="s">
        <v>68</v>
      </c>
      <c r="G940" s="26" t="s">
        <v>73</v>
      </c>
      <c r="H940" s="26" t="s">
        <v>1059</v>
      </c>
      <c r="I940" s="26" t="s">
        <v>1094</v>
      </c>
      <c r="J940" s="26" t="s">
        <v>1095</v>
      </c>
      <c r="K940" s="26">
        <v>31.050157178100001</v>
      </c>
      <c r="L940" s="26">
        <v>46.273353213199997</v>
      </c>
      <c r="M940" s="26">
        <v>25</v>
      </c>
      <c r="N940" s="26" t="s">
        <v>94</v>
      </c>
      <c r="O940" s="26">
        <v>15</v>
      </c>
      <c r="P940" s="26" t="str">
        <f>_xlfn.CONCAT( YEAR(TblOrigin[[#This Row],[ODK_DateOfSubmission]]), "-",TEXT( MONTH(TblOrigin[[#This Row],[ODK_DateOfSubmission]]),"00"))</f>
        <v>2019-05</v>
      </c>
    </row>
    <row r="941" spans="1:16" x14ac:dyDescent="0.25">
      <c r="A941" s="28">
        <v>3504033</v>
      </c>
      <c r="B941" s="26"/>
      <c r="C941" s="26">
        <v>10259</v>
      </c>
      <c r="D941" s="29">
        <v>43595.604837962965</v>
      </c>
      <c r="E941" s="26" t="s">
        <v>541</v>
      </c>
      <c r="F941" s="26" t="s">
        <v>68</v>
      </c>
      <c r="G941" s="26" t="s">
        <v>73</v>
      </c>
      <c r="H941" s="26" t="s">
        <v>1059</v>
      </c>
      <c r="I941" s="26" t="s">
        <v>1094</v>
      </c>
      <c r="J941" s="26" t="s">
        <v>1095</v>
      </c>
      <c r="K941" s="26">
        <v>31.050157178100001</v>
      </c>
      <c r="L941" s="26">
        <v>46.273353213199997</v>
      </c>
      <c r="M941" s="26">
        <v>25</v>
      </c>
      <c r="N941" s="26" t="s">
        <v>116</v>
      </c>
      <c r="O941" s="26">
        <v>1</v>
      </c>
      <c r="P941" s="26" t="str">
        <f>_xlfn.CONCAT( YEAR(TblOrigin[[#This Row],[ODK_DateOfSubmission]]), "-",TEXT( MONTH(TblOrigin[[#This Row],[ODK_DateOfSubmission]]),"00"))</f>
        <v>2019-05</v>
      </c>
    </row>
    <row r="942" spans="1:16" x14ac:dyDescent="0.25">
      <c r="A942" s="28">
        <v>3504036</v>
      </c>
      <c r="B942" s="26"/>
      <c r="C942" s="26">
        <v>23683</v>
      </c>
      <c r="D942" s="29">
        <v>43595.604837962965</v>
      </c>
      <c r="E942" s="26" t="s">
        <v>541</v>
      </c>
      <c r="F942" s="26" t="s">
        <v>68</v>
      </c>
      <c r="G942" s="26" t="s">
        <v>73</v>
      </c>
      <c r="H942" s="26" t="s">
        <v>1059</v>
      </c>
      <c r="I942" s="26" t="s">
        <v>1096</v>
      </c>
      <c r="J942" s="26" t="s">
        <v>1097</v>
      </c>
      <c r="K942" s="26">
        <v>31.03290329</v>
      </c>
      <c r="L942" s="26">
        <v>46.251552429999997</v>
      </c>
      <c r="M942" s="26">
        <v>15</v>
      </c>
      <c r="N942" s="26" t="s">
        <v>66</v>
      </c>
      <c r="O942" s="26">
        <v>4</v>
      </c>
      <c r="P942" s="26" t="str">
        <f>_xlfn.CONCAT( YEAR(TblOrigin[[#This Row],[ODK_DateOfSubmission]]), "-",TEXT( MONTH(TblOrigin[[#This Row],[ODK_DateOfSubmission]]),"00"))</f>
        <v>2019-05</v>
      </c>
    </row>
    <row r="943" spans="1:16" x14ac:dyDescent="0.25">
      <c r="A943" s="28">
        <v>3504036</v>
      </c>
      <c r="B943" s="26"/>
      <c r="C943" s="26">
        <v>23683</v>
      </c>
      <c r="D943" s="29">
        <v>43595.604837962965</v>
      </c>
      <c r="E943" s="26" t="s">
        <v>541</v>
      </c>
      <c r="F943" s="26" t="s">
        <v>68</v>
      </c>
      <c r="G943" s="26" t="s">
        <v>73</v>
      </c>
      <c r="H943" s="26" t="s">
        <v>1059</v>
      </c>
      <c r="I943" s="26" t="s">
        <v>1096</v>
      </c>
      <c r="J943" s="26" t="s">
        <v>1097</v>
      </c>
      <c r="K943" s="26">
        <v>31.03290329</v>
      </c>
      <c r="L943" s="26">
        <v>46.251552429999997</v>
      </c>
      <c r="M943" s="26">
        <v>15</v>
      </c>
      <c r="N943" s="26" t="s">
        <v>90</v>
      </c>
      <c r="O943" s="26">
        <v>6</v>
      </c>
      <c r="P943" s="26" t="str">
        <f>_xlfn.CONCAT( YEAR(TblOrigin[[#This Row],[ODK_DateOfSubmission]]), "-",TEXT( MONTH(TblOrigin[[#This Row],[ODK_DateOfSubmission]]),"00"))</f>
        <v>2019-05</v>
      </c>
    </row>
    <row r="944" spans="1:16" x14ac:dyDescent="0.25">
      <c r="A944" s="28">
        <v>3504036</v>
      </c>
      <c r="B944" s="26"/>
      <c r="C944" s="26">
        <v>23683</v>
      </c>
      <c r="D944" s="29">
        <v>43595.604837962965</v>
      </c>
      <c r="E944" s="26" t="s">
        <v>541</v>
      </c>
      <c r="F944" s="26" t="s">
        <v>68</v>
      </c>
      <c r="G944" s="26" t="s">
        <v>73</v>
      </c>
      <c r="H944" s="26" t="s">
        <v>1059</v>
      </c>
      <c r="I944" s="26" t="s">
        <v>1096</v>
      </c>
      <c r="J944" s="26" t="s">
        <v>1097</v>
      </c>
      <c r="K944" s="26">
        <v>31.03290329</v>
      </c>
      <c r="L944" s="26">
        <v>46.251552429999997</v>
      </c>
      <c r="M944" s="26">
        <v>15</v>
      </c>
      <c r="N944" s="26" t="s">
        <v>78</v>
      </c>
      <c r="O944" s="26">
        <v>5</v>
      </c>
      <c r="P944" s="26" t="str">
        <f>_xlfn.CONCAT( YEAR(TblOrigin[[#This Row],[ODK_DateOfSubmission]]), "-",TEXT( MONTH(TblOrigin[[#This Row],[ODK_DateOfSubmission]]),"00"))</f>
        <v>2019-05</v>
      </c>
    </row>
    <row r="945" spans="1:16" x14ac:dyDescent="0.25">
      <c r="A945" s="28">
        <v>3504041</v>
      </c>
      <c r="B945" s="26"/>
      <c r="C945" s="26">
        <v>25533</v>
      </c>
      <c r="D945" s="29">
        <v>43595.604837962965</v>
      </c>
      <c r="E945" s="26" t="s">
        <v>541</v>
      </c>
      <c r="F945" s="26" t="s">
        <v>68</v>
      </c>
      <c r="G945" s="26" t="s">
        <v>73</v>
      </c>
      <c r="H945" s="26" t="s">
        <v>1059</v>
      </c>
      <c r="I945" s="26" t="s">
        <v>1098</v>
      </c>
      <c r="J945" s="26" t="s">
        <v>1099</v>
      </c>
      <c r="K945" s="26">
        <v>31.080862144499999</v>
      </c>
      <c r="L945" s="26">
        <v>46.240087203599998</v>
      </c>
      <c r="M945" s="26">
        <v>7</v>
      </c>
      <c r="N945" s="26" t="s">
        <v>94</v>
      </c>
      <c r="O945" s="26">
        <v>5</v>
      </c>
      <c r="P945" s="26" t="str">
        <f>_xlfn.CONCAT( YEAR(TblOrigin[[#This Row],[ODK_DateOfSubmission]]), "-",TEXT( MONTH(TblOrigin[[#This Row],[ODK_DateOfSubmission]]),"00"))</f>
        <v>2019-05</v>
      </c>
    </row>
    <row r="946" spans="1:16" x14ac:dyDescent="0.25">
      <c r="A946" s="28">
        <v>3504041</v>
      </c>
      <c r="B946" s="26"/>
      <c r="C946" s="26">
        <v>25533</v>
      </c>
      <c r="D946" s="29">
        <v>43595.604837962965</v>
      </c>
      <c r="E946" s="26" t="s">
        <v>541</v>
      </c>
      <c r="F946" s="26" t="s">
        <v>68</v>
      </c>
      <c r="G946" s="26" t="s">
        <v>73</v>
      </c>
      <c r="H946" s="26" t="s">
        <v>1059</v>
      </c>
      <c r="I946" s="26" t="s">
        <v>1098</v>
      </c>
      <c r="J946" s="26" t="s">
        <v>1099</v>
      </c>
      <c r="K946" s="26">
        <v>31.080862144499999</v>
      </c>
      <c r="L946" s="26">
        <v>46.240087203599998</v>
      </c>
      <c r="M946" s="26">
        <v>7</v>
      </c>
      <c r="N946" s="26" t="s">
        <v>104</v>
      </c>
      <c r="O946" s="26">
        <v>2</v>
      </c>
      <c r="P946" s="26" t="str">
        <f>_xlfn.CONCAT( YEAR(TblOrigin[[#This Row],[ODK_DateOfSubmission]]), "-",TEXT( MONTH(TblOrigin[[#This Row],[ODK_DateOfSubmission]]),"00"))</f>
        <v>2019-05</v>
      </c>
    </row>
    <row r="947" spans="1:16" x14ac:dyDescent="0.25">
      <c r="A947" s="28">
        <v>3504042</v>
      </c>
      <c r="B947" s="26"/>
      <c r="C947" s="26">
        <v>10263</v>
      </c>
      <c r="D947" s="29">
        <v>43595.604837962965</v>
      </c>
      <c r="E947" s="26" t="s">
        <v>541</v>
      </c>
      <c r="F947" s="26" t="s">
        <v>68</v>
      </c>
      <c r="G947" s="26" t="s">
        <v>73</v>
      </c>
      <c r="H947" s="26" t="s">
        <v>1059</v>
      </c>
      <c r="I947" s="26" t="s">
        <v>1100</v>
      </c>
      <c r="J947" s="26" t="s">
        <v>1101</v>
      </c>
      <c r="K947" s="26">
        <v>31.0802066016</v>
      </c>
      <c r="L947" s="26">
        <v>46.235693895300003</v>
      </c>
      <c r="M947" s="26">
        <v>30</v>
      </c>
      <c r="N947" s="26" t="s">
        <v>90</v>
      </c>
      <c r="O947" s="26">
        <v>10</v>
      </c>
      <c r="P947" s="26" t="str">
        <f>_xlfn.CONCAT( YEAR(TblOrigin[[#This Row],[ODK_DateOfSubmission]]), "-",TEXT( MONTH(TblOrigin[[#This Row],[ODK_DateOfSubmission]]),"00"))</f>
        <v>2019-05</v>
      </c>
    </row>
    <row r="948" spans="1:16" x14ac:dyDescent="0.25">
      <c r="A948" s="28">
        <v>3504042</v>
      </c>
      <c r="B948" s="26"/>
      <c r="C948" s="26">
        <v>10263</v>
      </c>
      <c r="D948" s="29">
        <v>43595.604837962965</v>
      </c>
      <c r="E948" s="26" t="s">
        <v>541</v>
      </c>
      <c r="F948" s="26" t="s">
        <v>68</v>
      </c>
      <c r="G948" s="26" t="s">
        <v>73</v>
      </c>
      <c r="H948" s="26" t="s">
        <v>1059</v>
      </c>
      <c r="I948" s="26" t="s">
        <v>1100</v>
      </c>
      <c r="J948" s="26" t="s">
        <v>1101</v>
      </c>
      <c r="K948" s="26">
        <v>31.0802066016</v>
      </c>
      <c r="L948" s="26">
        <v>46.235693895300003</v>
      </c>
      <c r="M948" s="26">
        <v>30</v>
      </c>
      <c r="N948" s="26" t="s">
        <v>87</v>
      </c>
      <c r="O948" s="26">
        <v>20</v>
      </c>
      <c r="P948" s="26" t="str">
        <f>_xlfn.CONCAT( YEAR(TblOrigin[[#This Row],[ODK_DateOfSubmission]]), "-",TEXT( MONTH(TblOrigin[[#This Row],[ODK_DateOfSubmission]]),"00"))</f>
        <v>2019-05</v>
      </c>
    </row>
    <row r="949" spans="1:16" x14ac:dyDescent="0.25">
      <c r="A949" s="28">
        <v>3504046</v>
      </c>
      <c r="B949" s="26"/>
      <c r="C949" s="26">
        <v>10269</v>
      </c>
      <c r="D949" s="29">
        <v>43595.604837962965</v>
      </c>
      <c r="E949" s="26" t="s">
        <v>541</v>
      </c>
      <c r="F949" s="26" t="s">
        <v>68</v>
      </c>
      <c r="G949" s="26" t="s">
        <v>73</v>
      </c>
      <c r="H949" s="26" t="s">
        <v>1102</v>
      </c>
      <c r="I949" s="26" t="s">
        <v>1103</v>
      </c>
      <c r="J949" s="26" t="s">
        <v>1104</v>
      </c>
      <c r="K949" s="26">
        <v>31.041901284200001</v>
      </c>
      <c r="L949" s="26">
        <v>46.3069539022</v>
      </c>
      <c r="M949" s="26">
        <v>30</v>
      </c>
      <c r="N949" s="26" t="s">
        <v>94</v>
      </c>
      <c r="O949" s="26">
        <v>15</v>
      </c>
      <c r="P949" s="26" t="str">
        <f>_xlfn.CONCAT( YEAR(TblOrigin[[#This Row],[ODK_DateOfSubmission]]), "-",TEXT( MONTH(TblOrigin[[#This Row],[ODK_DateOfSubmission]]),"00"))</f>
        <v>2019-05</v>
      </c>
    </row>
    <row r="950" spans="1:16" x14ac:dyDescent="0.25">
      <c r="A950" s="28">
        <v>3504046</v>
      </c>
      <c r="B950" s="26"/>
      <c r="C950" s="26">
        <v>10269</v>
      </c>
      <c r="D950" s="29">
        <v>43595.604837962965</v>
      </c>
      <c r="E950" s="26" t="s">
        <v>541</v>
      </c>
      <c r="F950" s="26" t="s">
        <v>68</v>
      </c>
      <c r="G950" s="26" t="s">
        <v>73</v>
      </c>
      <c r="H950" s="26" t="s">
        <v>1102</v>
      </c>
      <c r="I950" s="26" t="s">
        <v>1103</v>
      </c>
      <c r="J950" s="26" t="s">
        <v>1104</v>
      </c>
      <c r="K950" s="26">
        <v>31.041901284200001</v>
      </c>
      <c r="L950" s="26">
        <v>46.3069539022</v>
      </c>
      <c r="M950" s="26">
        <v>30</v>
      </c>
      <c r="N950" s="26" t="s">
        <v>104</v>
      </c>
      <c r="O950" s="26">
        <v>15</v>
      </c>
      <c r="P950" s="26" t="str">
        <f>_xlfn.CONCAT( YEAR(TblOrigin[[#This Row],[ODK_DateOfSubmission]]), "-",TEXT( MONTH(TblOrigin[[#This Row],[ODK_DateOfSubmission]]),"00"))</f>
        <v>2019-05</v>
      </c>
    </row>
    <row r="951" spans="1:16" x14ac:dyDescent="0.25">
      <c r="A951" s="28">
        <v>3504047</v>
      </c>
      <c r="B951" s="26"/>
      <c r="C951" s="26">
        <v>10295</v>
      </c>
      <c r="D951" s="29">
        <v>43595.604837962965</v>
      </c>
      <c r="E951" s="26" t="s">
        <v>541</v>
      </c>
      <c r="F951" s="26" t="s">
        <v>68</v>
      </c>
      <c r="G951" s="26" t="s">
        <v>73</v>
      </c>
      <c r="H951" s="26" t="s">
        <v>1105</v>
      </c>
      <c r="I951" s="26" t="s">
        <v>1106</v>
      </c>
      <c r="J951" s="26" t="s">
        <v>1107</v>
      </c>
      <c r="K951" s="26">
        <v>31.131677575800001</v>
      </c>
      <c r="L951" s="26">
        <v>46.4355596726</v>
      </c>
      <c r="M951" s="26">
        <v>24</v>
      </c>
      <c r="N951" s="26" t="s">
        <v>116</v>
      </c>
      <c r="O951" s="26">
        <v>4</v>
      </c>
      <c r="P951" s="26" t="str">
        <f>_xlfn.CONCAT( YEAR(TblOrigin[[#This Row],[ODK_DateOfSubmission]]), "-",TEXT( MONTH(TblOrigin[[#This Row],[ODK_DateOfSubmission]]),"00"))</f>
        <v>2019-05</v>
      </c>
    </row>
    <row r="952" spans="1:16" x14ac:dyDescent="0.25">
      <c r="A952" s="28">
        <v>3504047</v>
      </c>
      <c r="B952" s="26"/>
      <c r="C952" s="26">
        <v>10295</v>
      </c>
      <c r="D952" s="29">
        <v>43595.604837962965</v>
      </c>
      <c r="E952" s="26" t="s">
        <v>541</v>
      </c>
      <c r="F952" s="26" t="s">
        <v>68</v>
      </c>
      <c r="G952" s="26" t="s">
        <v>73</v>
      </c>
      <c r="H952" s="26" t="s">
        <v>1105</v>
      </c>
      <c r="I952" s="26" t="s">
        <v>1106</v>
      </c>
      <c r="J952" s="26" t="s">
        <v>1107</v>
      </c>
      <c r="K952" s="26">
        <v>31.131677575800001</v>
      </c>
      <c r="L952" s="26">
        <v>46.4355596726</v>
      </c>
      <c r="M952" s="26">
        <v>24</v>
      </c>
      <c r="N952" s="26" t="s">
        <v>94</v>
      </c>
      <c r="O952" s="26">
        <v>15</v>
      </c>
      <c r="P952" s="26" t="str">
        <f>_xlfn.CONCAT( YEAR(TblOrigin[[#This Row],[ODK_DateOfSubmission]]), "-",TEXT( MONTH(TblOrigin[[#This Row],[ODK_DateOfSubmission]]),"00"))</f>
        <v>2019-05</v>
      </c>
    </row>
    <row r="953" spans="1:16" x14ac:dyDescent="0.25">
      <c r="A953" s="28">
        <v>3504047</v>
      </c>
      <c r="B953" s="26"/>
      <c r="C953" s="26">
        <v>10295</v>
      </c>
      <c r="D953" s="29">
        <v>43595.604837962965</v>
      </c>
      <c r="E953" s="26" t="s">
        <v>541</v>
      </c>
      <c r="F953" s="26" t="s">
        <v>68</v>
      </c>
      <c r="G953" s="26" t="s">
        <v>73</v>
      </c>
      <c r="H953" s="26" t="s">
        <v>1105</v>
      </c>
      <c r="I953" s="26" t="s">
        <v>1106</v>
      </c>
      <c r="J953" s="26" t="s">
        <v>1107</v>
      </c>
      <c r="K953" s="26">
        <v>31.131677575800001</v>
      </c>
      <c r="L953" s="26">
        <v>46.4355596726</v>
      </c>
      <c r="M953" s="26">
        <v>24</v>
      </c>
      <c r="N953" s="26" t="s">
        <v>104</v>
      </c>
      <c r="O953" s="26">
        <v>5</v>
      </c>
      <c r="P953" s="26" t="str">
        <f>_xlfn.CONCAT( YEAR(TblOrigin[[#This Row],[ODK_DateOfSubmission]]), "-",TEXT( MONTH(TblOrigin[[#This Row],[ODK_DateOfSubmission]]),"00"))</f>
        <v>2019-05</v>
      </c>
    </row>
    <row r="954" spans="1:16" x14ac:dyDescent="0.25">
      <c r="A954" s="28">
        <v>3504051</v>
      </c>
      <c r="B954" s="26"/>
      <c r="C954" s="26">
        <v>23685</v>
      </c>
      <c r="D954" s="29">
        <v>43595.604837962965</v>
      </c>
      <c r="E954" s="26" t="s">
        <v>541</v>
      </c>
      <c r="F954" s="26" t="s">
        <v>68</v>
      </c>
      <c r="G954" s="26" t="s">
        <v>73</v>
      </c>
      <c r="H954" s="26" t="s">
        <v>1059</v>
      </c>
      <c r="I954" s="26" t="s">
        <v>1108</v>
      </c>
      <c r="J954" s="26" t="s">
        <v>1109</v>
      </c>
      <c r="K954" s="26">
        <v>31.087265559999999</v>
      </c>
      <c r="L954" s="26">
        <v>46.241235476500002</v>
      </c>
      <c r="M954" s="26">
        <v>15</v>
      </c>
      <c r="N954" s="26" t="s">
        <v>104</v>
      </c>
      <c r="O954" s="26">
        <v>5</v>
      </c>
      <c r="P954" s="26" t="str">
        <f>_xlfn.CONCAT( YEAR(TblOrigin[[#This Row],[ODK_DateOfSubmission]]), "-",TEXT( MONTH(TblOrigin[[#This Row],[ODK_DateOfSubmission]]),"00"))</f>
        <v>2019-05</v>
      </c>
    </row>
    <row r="955" spans="1:16" x14ac:dyDescent="0.25">
      <c r="A955" s="28">
        <v>3504051</v>
      </c>
      <c r="B955" s="26"/>
      <c r="C955" s="26">
        <v>23685</v>
      </c>
      <c r="D955" s="29">
        <v>43595.604837962965</v>
      </c>
      <c r="E955" s="26" t="s">
        <v>541</v>
      </c>
      <c r="F955" s="26" t="s">
        <v>68</v>
      </c>
      <c r="G955" s="26" t="s">
        <v>73</v>
      </c>
      <c r="H955" s="26" t="s">
        <v>1059</v>
      </c>
      <c r="I955" s="26" t="s">
        <v>1108</v>
      </c>
      <c r="J955" s="26" t="s">
        <v>1109</v>
      </c>
      <c r="K955" s="26">
        <v>31.087265559999999</v>
      </c>
      <c r="L955" s="26">
        <v>46.241235476500002</v>
      </c>
      <c r="M955" s="26">
        <v>15</v>
      </c>
      <c r="N955" s="26" t="s">
        <v>94</v>
      </c>
      <c r="O955" s="26">
        <v>10</v>
      </c>
      <c r="P955" s="26" t="str">
        <f>_xlfn.CONCAT( YEAR(TblOrigin[[#This Row],[ODK_DateOfSubmission]]), "-",TEXT( MONTH(TblOrigin[[#This Row],[ODK_DateOfSubmission]]),"00"))</f>
        <v>2019-05</v>
      </c>
    </row>
    <row r="956" spans="1:16" x14ac:dyDescent="0.25">
      <c r="A956" s="28">
        <v>3504054</v>
      </c>
      <c r="B956" s="26"/>
      <c r="C956" s="26">
        <v>9427</v>
      </c>
      <c r="D956" s="29">
        <v>43595.604837962965</v>
      </c>
      <c r="E956" s="26" t="s">
        <v>541</v>
      </c>
      <c r="F956" s="26" t="s">
        <v>68</v>
      </c>
      <c r="G956" s="26" t="s">
        <v>73</v>
      </c>
      <c r="H956" s="26" t="s">
        <v>1059</v>
      </c>
      <c r="I956" s="26" t="s">
        <v>1110</v>
      </c>
      <c r="J956" s="26" t="s">
        <v>1111</v>
      </c>
      <c r="K956" s="26">
        <v>31.030441920000001</v>
      </c>
      <c r="L956" s="26">
        <v>46.215599115800003</v>
      </c>
      <c r="M956" s="26">
        <v>110</v>
      </c>
      <c r="N956" s="26" t="s">
        <v>101</v>
      </c>
      <c r="O956" s="26">
        <v>30</v>
      </c>
      <c r="P956" s="26" t="str">
        <f>_xlfn.CONCAT( YEAR(TblOrigin[[#This Row],[ODK_DateOfSubmission]]), "-",TEXT( MONTH(TblOrigin[[#This Row],[ODK_DateOfSubmission]]),"00"))</f>
        <v>2019-05</v>
      </c>
    </row>
    <row r="957" spans="1:16" x14ac:dyDescent="0.25">
      <c r="A957" s="28">
        <v>3504054</v>
      </c>
      <c r="B957" s="26"/>
      <c r="C957" s="26">
        <v>9427</v>
      </c>
      <c r="D957" s="29">
        <v>43595.604837962965</v>
      </c>
      <c r="E957" s="26" t="s">
        <v>541</v>
      </c>
      <c r="F957" s="26" t="s">
        <v>68</v>
      </c>
      <c r="G957" s="26" t="s">
        <v>73</v>
      </c>
      <c r="H957" s="26" t="s">
        <v>1059</v>
      </c>
      <c r="I957" s="26" t="s">
        <v>1110</v>
      </c>
      <c r="J957" s="26" t="s">
        <v>1111</v>
      </c>
      <c r="K957" s="26">
        <v>31.030441920000001</v>
      </c>
      <c r="L957" s="26">
        <v>46.215599115800003</v>
      </c>
      <c r="M957" s="26">
        <v>110</v>
      </c>
      <c r="N957" s="26" t="s">
        <v>82</v>
      </c>
      <c r="O957" s="26">
        <v>20</v>
      </c>
      <c r="P957" s="26" t="str">
        <f>_xlfn.CONCAT( YEAR(TblOrigin[[#This Row],[ODK_DateOfSubmission]]), "-",TEXT( MONTH(TblOrigin[[#This Row],[ODK_DateOfSubmission]]),"00"))</f>
        <v>2019-05</v>
      </c>
    </row>
    <row r="958" spans="1:16" x14ac:dyDescent="0.25">
      <c r="A958" s="28">
        <v>3504054</v>
      </c>
      <c r="B958" s="26"/>
      <c r="C958" s="26">
        <v>9427</v>
      </c>
      <c r="D958" s="29">
        <v>43595.604837962965</v>
      </c>
      <c r="E958" s="26" t="s">
        <v>541</v>
      </c>
      <c r="F958" s="26" t="s">
        <v>68</v>
      </c>
      <c r="G958" s="26" t="s">
        <v>73</v>
      </c>
      <c r="H958" s="26" t="s">
        <v>1059</v>
      </c>
      <c r="I958" s="26" t="s">
        <v>1110</v>
      </c>
      <c r="J958" s="26" t="s">
        <v>1111</v>
      </c>
      <c r="K958" s="26">
        <v>31.030441920000001</v>
      </c>
      <c r="L958" s="26">
        <v>46.215599115800003</v>
      </c>
      <c r="M958" s="26">
        <v>110</v>
      </c>
      <c r="N958" s="26" t="s">
        <v>108</v>
      </c>
      <c r="O958" s="26">
        <v>15</v>
      </c>
      <c r="P958" s="26" t="str">
        <f>_xlfn.CONCAT( YEAR(TblOrigin[[#This Row],[ODK_DateOfSubmission]]), "-",TEXT( MONTH(TblOrigin[[#This Row],[ODK_DateOfSubmission]]),"00"))</f>
        <v>2019-05</v>
      </c>
    </row>
    <row r="959" spans="1:16" x14ac:dyDescent="0.25">
      <c r="A959" s="28">
        <v>3504054</v>
      </c>
      <c r="B959" s="26"/>
      <c r="C959" s="26">
        <v>9427</v>
      </c>
      <c r="D959" s="29">
        <v>43595.604837962965</v>
      </c>
      <c r="E959" s="26" t="s">
        <v>541</v>
      </c>
      <c r="F959" s="26" t="s">
        <v>68</v>
      </c>
      <c r="G959" s="26" t="s">
        <v>73</v>
      </c>
      <c r="H959" s="26" t="s">
        <v>1059</v>
      </c>
      <c r="I959" s="26" t="s">
        <v>1110</v>
      </c>
      <c r="J959" s="26" t="s">
        <v>1111</v>
      </c>
      <c r="K959" s="26">
        <v>31.030441920000001</v>
      </c>
      <c r="L959" s="26">
        <v>46.215599115800003</v>
      </c>
      <c r="M959" s="26">
        <v>110</v>
      </c>
      <c r="N959" s="26" t="s">
        <v>78</v>
      </c>
      <c r="O959" s="26">
        <v>40</v>
      </c>
      <c r="P959" s="26" t="str">
        <f>_xlfn.CONCAT( YEAR(TblOrigin[[#This Row],[ODK_DateOfSubmission]]), "-",TEXT( MONTH(TblOrigin[[#This Row],[ODK_DateOfSubmission]]),"00"))</f>
        <v>2019-05</v>
      </c>
    </row>
    <row r="960" spans="1:16" x14ac:dyDescent="0.25">
      <c r="A960" s="28">
        <v>3504054</v>
      </c>
      <c r="B960" s="26"/>
      <c r="C960" s="26">
        <v>9427</v>
      </c>
      <c r="D960" s="29">
        <v>43595.604837962965</v>
      </c>
      <c r="E960" s="26" t="s">
        <v>541</v>
      </c>
      <c r="F960" s="26" t="s">
        <v>68</v>
      </c>
      <c r="G960" s="26" t="s">
        <v>73</v>
      </c>
      <c r="H960" s="26" t="s">
        <v>1059</v>
      </c>
      <c r="I960" s="26" t="s">
        <v>1110</v>
      </c>
      <c r="J960" s="26" t="s">
        <v>1111</v>
      </c>
      <c r="K960" s="26">
        <v>31.030441920000001</v>
      </c>
      <c r="L960" s="26">
        <v>46.215599115800003</v>
      </c>
      <c r="M960" s="26">
        <v>110</v>
      </c>
      <c r="N960" s="26" t="s">
        <v>66</v>
      </c>
      <c r="O960" s="26">
        <v>5</v>
      </c>
      <c r="P960" s="26" t="str">
        <f>_xlfn.CONCAT( YEAR(TblOrigin[[#This Row],[ODK_DateOfSubmission]]), "-",TEXT( MONTH(TblOrigin[[#This Row],[ODK_DateOfSubmission]]),"00"))</f>
        <v>2019-05</v>
      </c>
    </row>
    <row r="961" spans="1:16" x14ac:dyDescent="0.25">
      <c r="A961" s="28">
        <v>3505002</v>
      </c>
      <c r="B961" s="26"/>
      <c r="C961" s="26">
        <v>24721</v>
      </c>
      <c r="D961" s="29">
        <v>43595.604837962965</v>
      </c>
      <c r="E961" s="26" t="s">
        <v>541</v>
      </c>
      <c r="F961" s="26" t="s">
        <v>68</v>
      </c>
      <c r="G961" s="26" t="s">
        <v>77</v>
      </c>
      <c r="H961" s="26" t="s">
        <v>1112</v>
      </c>
      <c r="I961" s="26" t="s">
        <v>1113</v>
      </c>
      <c r="J961" s="26" t="s">
        <v>1114</v>
      </c>
      <c r="K961" s="26">
        <v>30.956201633799999</v>
      </c>
      <c r="L961" s="26">
        <v>46.359501579899998</v>
      </c>
      <c r="M961" s="26">
        <v>7</v>
      </c>
      <c r="N961" s="26" t="s">
        <v>74</v>
      </c>
      <c r="O961" s="26">
        <v>2</v>
      </c>
      <c r="P961" s="26" t="str">
        <f>_xlfn.CONCAT( YEAR(TblOrigin[[#This Row],[ODK_DateOfSubmission]]), "-",TEXT( MONTH(TblOrigin[[#This Row],[ODK_DateOfSubmission]]),"00"))</f>
        <v>2019-05</v>
      </c>
    </row>
    <row r="962" spans="1:16" x14ac:dyDescent="0.25">
      <c r="A962" s="28">
        <v>3505002</v>
      </c>
      <c r="B962" s="26"/>
      <c r="C962" s="26">
        <v>24721</v>
      </c>
      <c r="D962" s="29">
        <v>43595.604837962965</v>
      </c>
      <c r="E962" s="26" t="s">
        <v>541</v>
      </c>
      <c r="F962" s="26" t="s">
        <v>68</v>
      </c>
      <c r="G962" s="26" t="s">
        <v>77</v>
      </c>
      <c r="H962" s="26" t="s">
        <v>1112</v>
      </c>
      <c r="I962" s="26" t="s">
        <v>1113</v>
      </c>
      <c r="J962" s="26" t="s">
        <v>1114</v>
      </c>
      <c r="K962" s="26">
        <v>30.956201633799999</v>
      </c>
      <c r="L962" s="26">
        <v>46.359501579899998</v>
      </c>
      <c r="M962" s="26">
        <v>7</v>
      </c>
      <c r="N962" s="26" t="s">
        <v>94</v>
      </c>
      <c r="O962" s="26">
        <v>5</v>
      </c>
      <c r="P962" s="26" t="str">
        <f>_xlfn.CONCAT( YEAR(TblOrigin[[#This Row],[ODK_DateOfSubmission]]), "-",TEXT( MONTH(TblOrigin[[#This Row],[ODK_DateOfSubmission]]),"00"))</f>
        <v>2019-05</v>
      </c>
    </row>
    <row r="963" spans="1:16" x14ac:dyDescent="0.25">
      <c r="A963" s="28">
        <v>3505003</v>
      </c>
      <c r="B963" s="26"/>
      <c r="C963" s="26">
        <v>25436</v>
      </c>
      <c r="D963" s="29">
        <v>43595.604837962965</v>
      </c>
      <c r="E963" s="26" t="s">
        <v>541</v>
      </c>
      <c r="F963" s="26" t="s">
        <v>68</v>
      </c>
      <c r="G963" s="26" t="s">
        <v>77</v>
      </c>
      <c r="H963" s="26" t="s">
        <v>1115</v>
      </c>
      <c r="I963" s="26" t="s">
        <v>1116</v>
      </c>
      <c r="J963" s="26" t="s">
        <v>1117</v>
      </c>
      <c r="K963" s="26">
        <v>30.906636502200001</v>
      </c>
      <c r="L963" s="26">
        <v>46.445979934699999</v>
      </c>
      <c r="M963" s="26">
        <v>14</v>
      </c>
      <c r="N963" s="26" t="s">
        <v>78</v>
      </c>
      <c r="O963" s="26">
        <v>5</v>
      </c>
      <c r="P963" s="26" t="str">
        <f>_xlfn.CONCAT( YEAR(TblOrigin[[#This Row],[ODK_DateOfSubmission]]), "-",TEXT( MONTH(TblOrigin[[#This Row],[ODK_DateOfSubmission]]),"00"))</f>
        <v>2019-05</v>
      </c>
    </row>
    <row r="964" spans="1:16" x14ac:dyDescent="0.25">
      <c r="A964" s="28">
        <v>3505003</v>
      </c>
      <c r="B964" s="26"/>
      <c r="C964" s="26">
        <v>25436</v>
      </c>
      <c r="D964" s="29">
        <v>43595.604837962965</v>
      </c>
      <c r="E964" s="26" t="s">
        <v>541</v>
      </c>
      <c r="F964" s="26" t="s">
        <v>68</v>
      </c>
      <c r="G964" s="26" t="s">
        <v>77</v>
      </c>
      <c r="H964" s="26" t="s">
        <v>1115</v>
      </c>
      <c r="I964" s="26" t="s">
        <v>1116</v>
      </c>
      <c r="J964" s="26" t="s">
        <v>1117</v>
      </c>
      <c r="K964" s="26">
        <v>30.906636502200001</v>
      </c>
      <c r="L964" s="26">
        <v>46.445979934699999</v>
      </c>
      <c r="M964" s="26">
        <v>14</v>
      </c>
      <c r="N964" s="1" t="s">
        <v>122</v>
      </c>
      <c r="O964" s="26">
        <v>1</v>
      </c>
      <c r="P964" s="26" t="str">
        <f>_xlfn.CONCAT( YEAR(TblOrigin[[#This Row],[ODK_DateOfSubmission]]), "-",TEXT( MONTH(TblOrigin[[#This Row],[ODK_DateOfSubmission]]),"00"))</f>
        <v>2019-05</v>
      </c>
    </row>
    <row r="965" spans="1:16" x14ac:dyDescent="0.25">
      <c r="A965" s="28">
        <v>3505003</v>
      </c>
      <c r="B965" s="26"/>
      <c r="C965" s="26">
        <v>25436</v>
      </c>
      <c r="D965" s="29">
        <v>43595.604837962965</v>
      </c>
      <c r="E965" s="26" t="s">
        <v>541</v>
      </c>
      <c r="F965" s="26" t="s">
        <v>68</v>
      </c>
      <c r="G965" s="26" t="s">
        <v>77</v>
      </c>
      <c r="H965" s="26" t="s">
        <v>1115</v>
      </c>
      <c r="I965" s="26" t="s">
        <v>1116</v>
      </c>
      <c r="J965" s="26" t="s">
        <v>1117</v>
      </c>
      <c r="K965" s="26">
        <v>30.906636502200001</v>
      </c>
      <c r="L965" s="26">
        <v>46.445979934699999</v>
      </c>
      <c r="M965" s="26">
        <v>14</v>
      </c>
      <c r="N965" s="26" t="s">
        <v>90</v>
      </c>
      <c r="O965" s="26">
        <v>4</v>
      </c>
      <c r="P965" s="26" t="str">
        <f>_xlfn.CONCAT( YEAR(TblOrigin[[#This Row],[ODK_DateOfSubmission]]), "-",TEXT( MONTH(TblOrigin[[#This Row],[ODK_DateOfSubmission]]),"00"))</f>
        <v>2019-05</v>
      </c>
    </row>
    <row r="966" spans="1:16" x14ac:dyDescent="0.25">
      <c r="A966" s="28">
        <v>3505003</v>
      </c>
      <c r="B966" s="26"/>
      <c r="C966" s="26">
        <v>25436</v>
      </c>
      <c r="D966" s="29">
        <v>43595.604837962965</v>
      </c>
      <c r="E966" s="26" t="s">
        <v>541</v>
      </c>
      <c r="F966" s="26" t="s">
        <v>68</v>
      </c>
      <c r="G966" s="26" t="s">
        <v>77</v>
      </c>
      <c r="H966" s="26" t="s">
        <v>1115</v>
      </c>
      <c r="I966" s="26" t="s">
        <v>1116</v>
      </c>
      <c r="J966" s="26" t="s">
        <v>1117</v>
      </c>
      <c r="K966" s="26">
        <v>30.906636502200001</v>
      </c>
      <c r="L966" s="26">
        <v>46.445979934699999</v>
      </c>
      <c r="M966" s="26">
        <v>14</v>
      </c>
      <c r="N966" s="26" t="s">
        <v>119</v>
      </c>
      <c r="O966" s="26">
        <v>1</v>
      </c>
      <c r="P966" s="26" t="str">
        <f>_xlfn.CONCAT( YEAR(TblOrigin[[#This Row],[ODK_DateOfSubmission]]), "-",TEXT( MONTH(TblOrigin[[#This Row],[ODK_DateOfSubmission]]),"00"))</f>
        <v>2019-05</v>
      </c>
    </row>
    <row r="967" spans="1:16" x14ac:dyDescent="0.25">
      <c r="A967" s="28">
        <v>3505003</v>
      </c>
      <c r="B967" s="26"/>
      <c r="C967" s="26">
        <v>25436</v>
      </c>
      <c r="D967" s="29">
        <v>43595.604837962965</v>
      </c>
      <c r="E967" s="26" t="s">
        <v>541</v>
      </c>
      <c r="F967" s="26" t="s">
        <v>68</v>
      </c>
      <c r="G967" s="26" t="s">
        <v>77</v>
      </c>
      <c r="H967" s="26" t="s">
        <v>1115</v>
      </c>
      <c r="I967" s="26" t="s">
        <v>1116</v>
      </c>
      <c r="J967" s="26" t="s">
        <v>1117</v>
      </c>
      <c r="K967" s="26">
        <v>30.906636502200001</v>
      </c>
      <c r="L967" s="26">
        <v>46.445979934699999</v>
      </c>
      <c r="M967" s="26">
        <v>14</v>
      </c>
      <c r="N967" s="26" t="s">
        <v>101</v>
      </c>
      <c r="O967" s="26">
        <v>3</v>
      </c>
      <c r="P967" s="26" t="str">
        <f>_xlfn.CONCAT( YEAR(TblOrigin[[#This Row],[ODK_DateOfSubmission]]), "-",TEXT( MONTH(TblOrigin[[#This Row],[ODK_DateOfSubmission]]),"00"))</f>
        <v>2019-05</v>
      </c>
    </row>
    <row r="968" spans="1:16" x14ac:dyDescent="0.25">
      <c r="A968" s="28">
        <v>3505004</v>
      </c>
      <c r="B968" s="26"/>
      <c r="C968" s="26">
        <v>25437</v>
      </c>
      <c r="D968" s="29">
        <v>43595.604837962965</v>
      </c>
      <c r="E968" s="26" t="s">
        <v>541</v>
      </c>
      <c r="F968" s="26" t="s">
        <v>68</v>
      </c>
      <c r="G968" s="26" t="s">
        <v>77</v>
      </c>
      <c r="H968" s="26" t="s">
        <v>1115</v>
      </c>
      <c r="I968" s="26" t="s">
        <v>1074</v>
      </c>
      <c r="J968" s="26" t="s">
        <v>1118</v>
      </c>
      <c r="K968" s="26">
        <v>30.888556274700001</v>
      </c>
      <c r="L968" s="26">
        <v>46.450200042200002</v>
      </c>
      <c r="M968" s="26">
        <v>8</v>
      </c>
      <c r="N968" s="26" t="s">
        <v>90</v>
      </c>
      <c r="O968" s="26">
        <v>3</v>
      </c>
      <c r="P968" s="26" t="str">
        <f>_xlfn.CONCAT( YEAR(TblOrigin[[#This Row],[ODK_DateOfSubmission]]), "-",TEXT( MONTH(TblOrigin[[#This Row],[ODK_DateOfSubmission]]),"00"))</f>
        <v>2019-05</v>
      </c>
    </row>
    <row r="969" spans="1:16" x14ac:dyDescent="0.25">
      <c r="A969" s="28">
        <v>3505004</v>
      </c>
      <c r="B969" s="26"/>
      <c r="C969" s="26">
        <v>25437</v>
      </c>
      <c r="D969" s="29">
        <v>43595.604837962965</v>
      </c>
      <c r="E969" s="26" t="s">
        <v>541</v>
      </c>
      <c r="F969" s="26" t="s">
        <v>68</v>
      </c>
      <c r="G969" s="26" t="s">
        <v>77</v>
      </c>
      <c r="H969" s="26" t="s">
        <v>1115</v>
      </c>
      <c r="I969" s="26" t="s">
        <v>1074</v>
      </c>
      <c r="J969" s="26" t="s">
        <v>1118</v>
      </c>
      <c r="K969" s="26">
        <v>30.888556274700001</v>
      </c>
      <c r="L969" s="26">
        <v>46.450200042200002</v>
      </c>
      <c r="M969" s="26">
        <v>8</v>
      </c>
      <c r="N969" s="26" t="s">
        <v>78</v>
      </c>
      <c r="O969" s="26">
        <v>2</v>
      </c>
      <c r="P969" s="26" t="str">
        <f>_xlfn.CONCAT( YEAR(TblOrigin[[#This Row],[ODK_DateOfSubmission]]), "-",TEXT( MONTH(TblOrigin[[#This Row],[ODK_DateOfSubmission]]),"00"))</f>
        <v>2019-05</v>
      </c>
    </row>
    <row r="970" spans="1:16" x14ac:dyDescent="0.25">
      <c r="A970" s="28">
        <v>3505004</v>
      </c>
      <c r="B970" s="26"/>
      <c r="C970" s="26">
        <v>25437</v>
      </c>
      <c r="D970" s="29">
        <v>43595.604837962965</v>
      </c>
      <c r="E970" s="26" t="s">
        <v>541</v>
      </c>
      <c r="F970" s="26" t="s">
        <v>68</v>
      </c>
      <c r="G970" s="26" t="s">
        <v>77</v>
      </c>
      <c r="H970" s="26" t="s">
        <v>1115</v>
      </c>
      <c r="I970" s="26" t="s">
        <v>1074</v>
      </c>
      <c r="J970" s="26" t="s">
        <v>1118</v>
      </c>
      <c r="K970" s="26">
        <v>30.888556274700001</v>
      </c>
      <c r="L970" s="26">
        <v>46.450200042200002</v>
      </c>
      <c r="M970" s="26">
        <v>8</v>
      </c>
      <c r="N970" s="26" t="s">
        <v>66</v>
      </c>
      <c r="O970" s="26">
        <v>3</v>
      </c>
      <c r="P970" s="26" t="str">
        <f>_xlfn.CONCAT( YEAR(TblOrigin[[#This Row],[ODK_DateOfSubmission]]), "-",TEXT( MONTH(TblOrigin[[#This Row],[ODK_DateOfSubmission]]),"00"))</f>
        <v>2019-05</v>
      </c>
    </row>
    <row r="971" spans="1:16" x14ac:dyDescent="0.25">
      <c r="A971" s="28">
        <v>3505005</v>
      </c>
      <c r="B971" s="26"/>
      <c r="C971" s="26">
        <v>9262</v>
      </c>
      <c r="D971" s="29">
        <v>43595.604837962965</v>
      </c>
      <c r="E971" s="26" t="s">
        <v>541</v>
      </c>
      <c r="F971" s="26" t="s">
        <v>68</v>
      </c>
      <c r="G971" s="26" t="s">
        <v>77</v>
      </c>
      <c r="H971" s="26" t="s">
        <v>1119</v>
      </c>
      <c r="I971" s="26" t="s">
        <v>1120</v>
      </c>
      <c r="J971" s="26" t="s">
        <v>1121</v>
      </c>
      <c r="K971" s="26">
        <v>30.911343312</v>
      </c>
      <c r="L971" s="26">
        <v>46.476302391300003</v>
      </c>
      <c r="M971" s="26">
        <v>5</v>
      </c>
      <c r="N971" s="26" t="s">
        <v>94</v>
      </c>
      <c r="O971" s="26">
        <v>4</v>
      </c>
      <c r="P971" s="26" t="str">
        <f>_xlfn.CONCAT( YEAR(TblOrigin[[#This Row],[ODK_DateOfSubmission]]), "-",TEXT( MONTH(TblOrigin[[#This Row],[ODK_DateOfSubmission]]),"00"))</f>
        <v>2019-05</v>
      </c>
    </row>
    <row r="972" spans="1:16" x14ac:dyDescent="0.25">
      <c r="A972" s="28">
        <v>3505005</v>
      </c>
      <c r="B972" s="26"/>
      <c r="C972" s="26">
        <v>9262</v>
      </c>
      <c r="D972" s="29">
        <v>43595.604837962965</v>
      </c>
      <c r="E972" s="26" t="s">
        <v>541</v>
      </c>
      <c r="F972" s="26" t="s">
        <v>68</v>
      </c>
      <c r="G972" s="26" t="s">
        <v>77</v>
      </c>
      <c r="H972" s="26" t="s">
        <v>1119</v>
      </c>
      <c r="I972" s="26" t="s">
        <v>1120</v>
      </c>
      <c r="J972" s="26" t="s">
        <v>1121</v>
      </c>
      <c r="K972" s="26">
        <v>30.911343312</v>
      </c>
      <c r="L972" s="26">
        <v>46.476302391300003</v>
      </c>
      <c r="M972" s="26">
        <v>5</v>
      </c>
      <c r="N972" s="26" t="s">
        <v>104</v>
      </c>
      <c r="O972" s="26">
        <v>1</v>
      </c>
      <c r="P972" s="26" t="str">
        <f>_xlfn.CONCAT( YEAR(TblOrigin[[#This Row],[ODK_DateOfSubmission]]), "-",TEXT( MONTH(TblOrigin[[#This Row],[ODK_DateOfSubmission]]),"00"))</f>
        <v>2019-05</v>
      </c>
    </row>
    <row r="973" spans="1:16" x14ac:dyDescent="0.25">
      <c r="A973" s="28">
        <v>3505006</v>
      </c>
      <c r="B973" s="26"/>
      <c r="C973" s="26">
        <v>9328</v>
      </c>
      <c r="D973" s="29">
        <v>43595.604837962965</v>
      </c>
      <c r="E973" s="26" t="s">
        <v>541</v>
      </c>
      <c r="F973" s="26" t="s">
        <v>68</v>
      </c>
      <c r="G973" s="26" t="s">
        <v>77</v>
      </c>
      <c r="H973" s="26" t="s">
        <v>1115</v>
      </c>
      <c r="I973" s="26" t="s">
        <v>1122</v>
      </c>
      <c r="J973" s="26" t="s">
        <v>232</v>
      </c>
      <c r="K973" s="26">
        <v>30.9011745066</v>
      </c>
      <c r="L973" s="26">
        <v>46.449637276099999</v>
      </c>
      <c r="M973" s="26">
        <v>30</v>
      </c>
      <c r="N973" s="26" t="s">
        <v>66</v>
      </c>
      <c r="O973" s="26">
        <v>3</v>
      </c>
      <c r="P973" s="26" t="str">
        <f>_xlfn.CONCAT( YEAR(TblOrigin[[#This Row],[ODK_DateOfSubmission]]), "-",TEXT( MONTH(TblOrigin[[#This Row],[ODK_DateOfSubmission]]),"00"))</f>
        <v>2019-05</v>
      </c>
    </row>
    <row r="974" spans="1:16" x14ac:dyDescent="0.25">
      <c r="A974" s="28">
        <v>3505006</v>
      </c>
      <c r="B974" s="26"/>
      <c r="C974" s="26">
        <v>9328</v>
      </c>
      <c r="D974" s="29">
        <v>43595.604837962965</v>
      </c>
      <c r="E974" s="26" t="s">
        <v>541</v>
      </c>
      <c r="F974" s="26" t="s">
        <v>68</v>
      </c>
      <c r="G974" s="26" t="s">
        <v>77</v>
      </c>
      <c r="H974" s="26" t="s">
        <v>1115</v>
      </c>
      <c r="I974" s="26" t="s">
        <v>1122</v>
      </c>
      <c r="J974" s="26" t="s">
        <v>232</v>
      </c>
      <c r="K974" s="26">
        <v>30.9011745066</v>
      </c>
      <c r="L974" s="26">
        <v>46.449637276099999</v>
      </c>
      <c r="M974" s="26">
        <v>30</v>
      </c>
      <c r="N974" s="26" t="s">
        <v>90</v>
      </c>
      <c r="O974" s="26">
        <v>7</v>
      </c>
      <c r="P974" s="26" t="str">
        <f>_xlfn.CONCAT( YEAR(TblOrigin[[#This Row],[ODK_DateOfSubmission]]), "-",TEXT( MONTH(TblOrigin[[#This Row],[ODK_DateOfSubmission]]),"00"))</f>
        <v>2019-05</v>
      </c>
    </row>
    <row r="975" spans="1:16" x14ac:dyDescent="0.25">
      <c r="A975" s="28">
        <v>3505006</v>
      </c>
      <c r="B975" s="26"/>
      <c r="C975" s="26">
        <v>9328</v>
      </c>
      <c r="D975" s="29">
        <v>43595.604837962965</v>
      </c>
      <c r="E975" s="26" t="s">
        <v>541</v>
      </c>
      <c r="F975" s="26" t="s">
        <v>68</v>
      </c>
      <c r="G975" s="26" t="s">
        <v>77</v>
      </c>
      <c r="H975" s="26" t="s">
        <v>1115</v>
      </c>
      <c r="I975" s="26" t="s">
        <v>1122</v>
      </c>
      <c r="J975" s="26" t="s">
        <v>232</v>
      </c>
      <c r="K975" s="26">
        <v>30.9011745066</v>
      </c>
      <c r="L975" s="26">
        <v>46.449637276099999</v>
      </c>
      <c r="M975" s="26">
        <v>30</v>
      </c>
      <c r="N975" s="26" t="s">
        <v>82</v>
      </c>
      <c r="O975" s="26">
        <v>10</v>
      </c>
      <c r="P975" s="26" t="str">
        <f>_xlfn.CONCAT( YEAR(TblOrigin[[#This Row],[ODK_DateOfSubmission]]), "-",TEXT( MONTH(TblOrigin[[#This Row],[ODK_DateOfSubmission]]),"00"))</f>
        <v>2019-05</v>
      </c>
    </row>
    <row r="976" spans="1:16" x14ac:dyDescent="0.25">
      <c r="A976" s="28">
        <v>3505006</v>
      </c>
      <c r="B976" s="26"/>
      <c r="C976" s="26">
        <v>9328</v>
      </c>
      <c r="D976" s="29">
        <v>43595.604837962965</v>
      </c>
      <c r="E976" s="26" t="s">
        <v>541</v>
      </c>
      <c r="F976" s="26" t="s">
        <v>68</v>
      </c>
      <c r="G976" s="26" t="s">
        <v>77</v>
      </c>
      <c r="H976" s="26" t="s">
        <v>1115</v>
      </c>
      <c r="I976" s="26" t="s">
        <v>1122</v>
      </c>
      <c r="J976" s="26" t="s">
        <v>232</v>
      </c>
      <c r="K976" s="26">
        <v>30.9011745066</v>
      </c>
      <c r="L976" s="26">
        <v>46.449637276099999</v>
      </c>
      <c r="M976" s="26">
        <v>30</v>
      </c>
      <c r="N976" s="26" t="s">
        <v>116</v>
      </c>
      <c r="O976" s="26">
        <v>5</v>
      </c>
      <c r="P976" s="26" t="str">
        <f>_xlfn.CONCAT( YEAR(TblOrigin[[#This Row],[ODK_DateOfSubmission]]), "-",TEXT( MONTH(TblOrigin[[#This Row],[ODK_DateOfSubmission]]),"00"))</f>
        <v>2019-05</v>
      </c>
    </row>
    <row r="977" spans="1:16" x14ac:dyDescent="0.25">
      <c r="A977" s="28">
        <v>3505006</v>
      </c>
      <c r="B977" s="26"/>
      <c r="C977" s="26">
        <v>9328</v>
      </c>
      <c r="D977" s="29">
        <v>43595.604837962965</v>
      </c>
      <c r="E977" s="26" t="s">
        <v>541</v>
      </c>
      <c r="F977" s="26" t="s">
        <v>68</v>
      </c>
      <c r="G977" s="26" t="s">
        <v>77</v>
      </c>
      <c r="H977" s="26" t="s">
        <v>1115</v>
      </c>
      <c r="I977" s="26" t="s">
        <v>1122</v>
      </c>
      <c r="J977" s="26" t="s">
        <v>232</v>
      </c>
      <c r="K977" s="26">
        <v>30.9011745066</v>
      </c>
      <c r="L977" s="26">
        <v>46.449637276099999</v>
      </c>
      <c r="M977" s="26">
        <v>30</v>
      </c>
      <c r="N977" s="26" t="s">
        <v>101</v>
      </c>
      <c r="O977" s="26">
        <v>5</v>
      </c>
      <c r="P977" s="26" t="str">
        <f>_xlfn.CONCAT( YEAR(TblOrigin[[#This Row],[ODK_DateOfSubmission]]), "-",TEXT( MONTH(TblOrigin[[#This Row],[ODK_DateOfSubmission]]),"00"))</f>
        <v>2019-05</v>
      </c>
    </row>
    <row r="978" spans="1:16" x14ac:dyDescent="0.25">
      <c r="A978" s="28">
        <v>3505007</v>
      </c>
      <c r="B978" s="26"/>
      <c r="C978" s="26">
        <v>9332</v>
      </c>
      <c r="D978" s="29">
        <v>43595.604837962965</v>
      </c>
      <c r="E978" s="26" t="s">
        <v>541</v>
      </c>
      <c r="F978" s="26" t="s">
        <v>68</v>
      </c>
      <c r="G978" s="26" t="s">
        <v>77</v>
      </c>
      <c r="H978" s="26" t="s">
        <v>1115</v>
      </c>
      <c r="I978" s="26" t="s">
        <v>1123</v>
      </c>
      <c r="J978" s="26" t="s">
        <v>216</v>
      </c>
      <c r="K978" s="26">
        <v>30.879031632699999</v>
      </c>
      <c r="L978" s="26">
        <v>46.464224314600003</v>
      </c>
      <c r="M978" s="26">
        <v>38</v>
      </c>
      <c r="N978" s="26" t="s">
        <v>90</v>
      </c>
      <c r="O978" s="26">
        <v>10</v>
      </c>
      <c r="P978" s="26" t="str">
        <f>_xlfn.CONCAT( YEAR(TblOrigin[[#This Row],[ODK_DateOfSubmission]]), "-",TEXT( MONTH(TblOrigin[[#This Row],[ODK_DateOfSubmission]]),"00"))</f>
        <v>2019-05</v>
      </c>
    </row>
    <row r="979" spans="1:16" x14ac:dyDescent="0.25">
      <c r="A979" s="28">
        <v>3505007</v>
      </c>
      <c r="B979" s="26"/>
      <c r="C979" s="26">
        <v>9332</v>
      </c>
      <c r="D979" s="29">
        <v>43595.604837962965</v>
      </c>
      <c r="E979" s="26" t="s">
        <v>541</v>
      </c>
      <c r="F979" s="26" t="s">
        <v>68</v>
      </c>
      <c r="G979" s="26" t="s">
        <v>77</v>
      </c>
      <c r="H979" s="26" t="s">
        <v>1115</v>
      </c>
      <c r="I979" s="26" t="s">
        <v>1123</v>
      </c>
      <c r="J979" s="26" t="s">
        <v>216</v>
      </c>
      <c r="K979" s="26">
        <v>30.879031632699999</v>
      </c>
      <c r="L979" s="26">
        <v>46.464224314600003</v>
      </c>
      <c r="M979" s="26">
        <v>38</v>
      </c>
      <c r="N979" s="26" t="s">
        <v>78</v>
      </c>
      <c r="O979" s="26">
        <v>10</v>
      </c>
      <c r="P979" s="26" t="str">
        <f>_xlfn.CONCAT( YEAR(TblOrigin[[#This Row],[ODK_DateOfSubmission]]), "-",TEXT( MONTH(TblOrigin[[#This Row],[ODK_DateOfSubmission]]),"00"))</f>
        <v>2019-05</v>
      </c>
    </row>
    <row r="980" spans="1:16" x14ac:dyDescent="0.25">
      <c r="A980" s="28">
        <v>3505007</v>
      </c>
      <c r="B980" s="26"/>
      <c r="C980" s="26">
        <v>9332</v>
      </c>
      <c r="D980" s="29">
        <v>43595.604837962965</v>
      </c>
      <c r="E980" s="26" t="s">
        <v>541</v>
      </c>
      <c r="F980" s="26" t="s">
        <v>68</v>
      </c>
      <c r="G980" s="26" t="s">
        <v>77</v>
      </c>
      <c r="H980" s="26" t="s">
        <v>1115</v>
      </c>
      <c r="I980" s="26" t="s">
        <v>1123</v>
      </c>
      <c r="J980" s="26" t="s">
        <v>216</v>
      </c>
      <c r="K980" s="26">
        <v>30.879031632699999</v>
      </c>
      <c r="L980" s="26">
        <v>46.464224314600003</v>
      </c>
      <c r="M980" s="26">
        <v>38</v>
      </c>
      <c r="N980" s="26" t="s">
        <v>87</v>
      </c>
      <c r="O980" s="26">
        <v>5</v>
      </c>
      <c r="P980" s="26" t="str">
        <f>_xlfn.CONCAT( YEAR(TblOrigin[[#This Row],[ODK_DateOfSubmission]]), "-",TEXT( MONTH(TblOrigin[[#This Row],[ODK_DateOfSubmission]]),"00"))</f>
        <v>2019-05</v>
      </c>
    </row>
    <row r="981" spans="1:16" x14ac:dyDescent="0.25">
      <c r="A981" s="28">
        <v>3505007</v>
      </c>
      <c r="B981" s="26"/>
      <c r="C981" s="26">
        <v>9332</v>
      </c>
      <c r="D981" s="29">
        <v>43595.604837962965</v>
      </c>
      <c r="E981" s="26" t="s">
        <v>541</v>
      </c>
      <c r="F981" s="26" t="s">
        <v>68</v>
      </c>
      <c r="G981" s="26" t="s">
        <v>77</v>
      </c>
      <c r="H981" s="26" t="s">
        <v>1115</v>
      </c>
      <c r="I981" s="26" t="s">
        <v>1123</v>
      </c>
      <c r="J981" s="26" t="s">
        <v>216</v>
      </c>
      <c r="K981" s="26">
        <v>30.879031632699999</v>
      </c>
      <c r="L981" s="26">
        <v>46.464224314600003</v>
      </c>
      <c r="M981" s="26">
        <v>38</v>
      </c>
      <c r="N981" s="26" t="s">
        <v>66</v>
      </c>
      <c r="O981" s="26">
        <v>6</v>
      </c>
      <c r="P981" s="26" t="str">
        <f>_xlfn.CONCAT( YEAR(TblOrigin[[#This Row],[ODK_DateOfSubmission]]), "-",TEXT( MONTH(TblOrigin[[#This Row],[ODK_DateOfSubmission]]),"00"))</f>
        <v>2019-05</v>
      </c>
    </row>
    <row r="982" spans="1:16" x14ac:dyDescent="0.25">
      <c r="A982" s="28">
        <v>3505007</v>
      </c>
      <c r="B982" s="26"/>
      <c r="C982" s="26">
        <v>9332</v>
      </c>
      <c r="D982" s="29">
        <v>43595.604837962965</v>
      </c>
      <c r="E982" s="26" t="s">
        <v>541</v>
      </c>
      <c r="F982" s="26" t="s">
        <v>68</v>
      </c>
      <c r="G982" s="26" t="s">
        <v>77</v>
      </c>
      <c r="H982" s="26" t="s">
        <v>1115</v>
      </c>
      <c r="I982" s="26" t="s">
        <v>1123</v>
      </c>
      <c r="J982" s="26" t="s">
        <v>216</v>
      </c>
      <c r="K982" s="26">
        <v>30.879031632699999</v>
      </c>
      <c r="L982" s="26">
        <v>46.464224314600003</v>
      </c>
      <c r="M982" s="26">
        <v>38</v>
      </c>
      <c r="N982" s="26" t="s">
        <v>101</v>
      </c>
      <c r="O982" s="26">
        <v>7</v>
      </c>
      <c r="P982" s="26" t="str">
        <f>_xlfn.CONCAT( YEAR(TblOrigin[[#This Row],[ODK_DateOfSubmission]]), "-",TEXT( MONTH(TblOrigin[[#This Row],[ODK_DateOfSubmission]]),"00"))</f>
        <v>2019-05</v>
      </c>
    </row>
    <row r="983" spans="1:16" x14ac:dyDescent="0.25">
      <c r="A983" s="28">
        <v>3505010</v>
      </c>
      <c r="B983" s="26"/>
      <c r="C983" s="26">
        <v>9261</v>
      </c>
      <c r="D983" s="29">
        <v>43595.604837962965</v>
      </c>
      <c r="E983" s="26" t="s">
        <v>541</v>
      </c>
      <c r="F983" s="26" t="s">
        <v>68</v>
      </c>
      <c r="G983" s="26" t="s">
        <v>77</v>
      </c>
      <c r="H983" s="26" t="s">
        <v>1115</v>
      </c>
      <c r="I983" s="26" t="s">
        <v>1124</v>
      </c>
      <c r="J983" s="26" t="s">
        <v>1125</v>
      </c>
      <c r="K983" s="26">
        <v>30.885581129199998</v>
      </c>
      <c r="L983" s="26">
        <v>46.460596602099997</v>
      </c>
      <c r="M983" s="26">
        <v>6</v>
      </c>
      <c r="N983" s="26" t="s">
        <v>116</v>
      </c>
      <c r="O983" s="26">
        <v>2</v>
      </c>
      <c r="P983" s="26" t="str">
        <f>_xlfn.CONCAT( YEAR(TblOrigin[[#This Row],[ODK_DateOfSubmission]]), "-",TEXT( MONTH(TblOrigin[[#This Row],[ODK_DateOfSubmission]]),"00"))</f>
        <v>2019-05</v>
      </c>
    </row>
    <row r="984" spans="1:16" x14ac:dyDescent="0.25">
      <c r="A984" s="28">
        <v>3505010</v>
      </c>
      <c r="B984" s="26"/>
      <c r="C984" s="26">
        <v>9261</v>
      </c>
      <c r="D984" s="29">
        <v>43595.604837962965</v>
      </c>
      <c r="E984" s="26" t="s">
        <v>541</v>
      </c>
      <c r="F984" s="26" t="s">
        <v>68</v>
      </c>
      <c r="G984" s="26" t="s">
        <v>77</v>
      </c>
      <c r="H984" s="26" t="s">
        <v>1115</v>
      </c>
      <c r="I984" s="26" t="s">
        <v>1124</v>
      </c>
      <c r="J984" s="26" t="s">
        <v>1125</v>
      </c>
      <c r="K984" s="26">
        <v>30.885581129199998</v>
      </c>
      <c r="L984" s="26">
        <v>46.460596602099997</v>
      </c>
      <c r="M984" s="26">
        <v>6</v>
      </c>
      <c r="N984" s="26" t="s">
        <v>78</v>
      </c>
      <c r="O984" s="26">
        <v>2</v>
      </c>
      <c r="P984" s="26" t="str">
        <f>_xlfn.CONCAT( YEAR(TblOrigin[[#This Row],[ODK_DateOfSubmission]]), "-",TEXT( MONTH(TblOrigin[[#This Row],[ODK_DateOfSubmission]]),"00"))</f>
        <v>2019-05</v>
      </c>
    </row>
    <row r="985" spans="1:16" x14ac:dyDescent="0.25">
      <c r="A985" s="28">
        <v>3505010</v>
      </c>
      <c r="B985" s="26"/>
      <c r="C985" s="26">
        <v>9261</v>
      </c>
      <c r="D985" s="29">
        <v>43595.604837962965</v>
      </c>
      <c r="E985" s="26" t="s">
        <v>541</v>
      </c>
      <c r="F985" s="26" t="s">
        <v>68</v>
      </c>
      <c r="G985" s="26" t="s">
        <v>77</v>
      </c>
      <c r="H985" s="26" t="s">
        <v>1115</v>
      </c>
      <c r="I985" s="26" t="s">
        <v>1124</v>
      </c>
      <c r="J985" s="26" t="s">
        <v>1125</v>
      </c>
      <c r="K985" s="26">
        <v>30.885581129199998</v>
      </c>
      <c r="L985" s="26">
        <v>46.460596602099997</v>
      </c>
      <c r="M985" s="26">
        <v>6</v>
      </c>
      <c r="N985" s="26" t="s">
        <v>90</v>
      </c>
      <c r="O985" s="26">
        <v>2</v>
      </c>
      <c r="P985" s="26" t="str">
        <f>_xlfn.CONCAT( YEAR(TblOrigin[[#This Row],[ODK_DateOfSubmission]]), "-",TEXT( MONTH(TblOrigin[[#This Row],[ODK_DateOfSubmission]]),"00"))</f>
        <v>2019-05</v>
      </c>
    </row>
    <row r="986" spans="1:16" x14ac:dyDescent="0.25">
      <c r="A986" s="28">
        <v>3505011</v>
      </c>
      <c r="B986" s="26"/>
      <c r="C986" s="26">
        <v>9258</v>
      </c>
      <c r="D986" s="29">
        <v>43595.604837962965</v>
      </c>
      <c r="E986" s="26" t="s">
        <v>541</v>
      </c>
      <c r="F986" s="26" t="s">
        <v>68</v>
      </c>
      <c r="G986" s="26" t="s">
        <v>77</v>
      </c>
      <c r="H986" s="26" t="s">
        <v>1115</v>
      </c>
      <c r="I986" s="26" t="s">
        <v>1126</v>
      </c>
      <c r="J986" s="26" t="s">
        <v>1127</v>
      </c>
      <c r="K986" s="26">
        <v>30.901869618300001</v>
      </c>
      <c r="L986" s="26">
        <v>46.458244977299998</v>
      </c>
      <c r="M986" s="26">
        <v>2</v>
      </c>
      <c r="N986" s="26" t="s">
        <v>78</v>
      </c>
      <c r="O986" s="26">
        <v>2</v>
      </c>
      <c r="P986" s="26" t="str">
        <f>_xlfn.CONCAT( YEAR(TblOrigin[[#This Row],[ODK_DateOfSubmission]]), "-",TEXT( MONTH(TblOrigin[[#This Row],[ODK_DateOfSubmission]]),"00"))</f>
        <v>2019-05</v>
      </c>
    </row>
    <row r="987" spans="1:16" x14ac:dyDescent="0.25">
      <c r="A987" s="28">
        <v>3505012</v>
      </c>
      <c r="B987" s="26"/>
      <c r="C987" s="26">
        <v>8878</v>
      </c>
      <c r="D987" s="29">
        <v>43595.604837962965</v>
      </c>
      <c r="E987" s="26" t="s">
        <v>541</v>
      </c>
      <c r="F987" s="26" t="s">
        <v>68</v>
      </c>
      <c r="G987" s="26" t="s">
        <v>77</v>
      </c>
      <c r="H987" s="26" t="s">
        <v>1128</v>
      </c>
      <c r="I987" s="26" t="s">
        <v>1129</v>
      </c>
      <c r="J987" s="26" t="s">
        <v>1130</v>
      </c>
      <c r="K987" s="26">
        <v>30.880581782499998</v>
      </c>
      <c r="L987" s="26">
        <v>46.572900687999997</v>
      </c>
      <c r="M987" s="26">
        <v>19</v>
      </c>
      <c r="N987" s="26" t="s">
        <v>74</v>
      </c>
      <c r="O987" s="26">
        <v>5</v>
      </c>
      <c r="P987" s="26" t="str">
        <f>_xlfn.CONCAT( YEAR(TblOrigin[[#This Row],[ODK_DateOfSubmission]]), "-",TEXT( MONTH(TblOrigin[[#This Row],[ODK_DateOfSubmission]]),"00"))</f>
        <v>2019-05</v>
      </c>
    </row>
    <row r="988" spans="1:16" x14ac:dyDescent="0.25">
      <c r="A988" s="28">
        <v>3505012</v>
      </c>
      <c r="B988" s="26"/>
      <c r="C988" s="26">
        <v>8878</v>
      </c>
      <c r="D988" s="29">
        <v>43595.604837962965</v>
      </c>
      <c r="E988" s="26" t="s">
        <v>541</v>
      </c>
      <c r="F988" s="26" t="s">
        <v>68</v>
      </c>
      <c r="G988" s="26" t="s">
        <v>77</v>
      </c>
      <c r="H988" s="26" t="s">
        <v>1128</v>
      </c>
      <c r="I988" s="26" t="s">
        <v>1129</v>
      </c>
      <c r="J988" s="26" t="s">
        <v>1130</v>
      </c>
      <c r="K988" s="26">
        <v>30.880581782499998</v>
      </c>
      <c r="L988" s="26">
        <v>46.572900687999997</v>
      </c>
      <c r="M988" s="26">
        <v>19</v>
      </c>
      <c r="N988" s="26" t="s">
        <v>94</v>
      </c>
      <c r="O988" s="26">
        <v>9</v>
      </c>
      <c r="P988" s="26" t="str">
        <f>_xlfn.CONCAT( YEAR(TblOrigin[[#This Row],[ODK_DateOfSubmission]]), "-",TEXT( MONTH(TblOrigin[[#This Row],[ODK_DateOfSubmission]]),"00"))</f>
        <v>2019-05</v>
      </c>
    </row>
    <row r="989" spans="1:16" x14ac:dyDescent="0.25">
      <c r="A989" s="28">
        <v>3505012</v>
      </c>
      <c r="B989" s="26"/>
      <c r="C989" s="26">
        <v>8878</v>
      </c>
      <c r="D989" s="29">
        <v>43595.604837962965</v>
      </c>
      <c r="E989" s="26" t="s">
        <v>541</v>
      </c>
      <c r="F989" s="26" t="s">
        <v>68</v>
      </c>
      <c r="G989" s="26" t="s">
        <v>77</v>
      </c>
      <c r="H989" s="26" t="s">
        <v>1128</v>
      </c>
      <c r="I989" s="26" t="s">
        <v>1129</v>
      </c>
      <c r="J989" s="26" t="s">
        <v>1130</v>
      </c>
      <c r="K989" s="26">
        <v>30.880581782499998</v>
      </c>
      <c r="L989" s="26">
        <v>46.572900687999997</v>
      </c>
      <c r="M989" s="26">
        <v>19</v>
      </c>
      <c r="N989" s="26" t="s">
        <v>104</v>
      </c>
      <c r="O989" s="26">
        <v>5</v>
      </c>
      <c r="P989" s="26" t="str">
        <f>_xlfn.CONCAT( YEAR(TblOrigin[[#This Row],[ODK_DateOfSubmission]]), "-",TEXT( MONTH(TblOrigin[[#This Row],[ODK_DateOfSubmission]]),"00"))</f>
        <v>2019-05</v>
      </c>
    </row>
    <row r="990" spans="1:16" x14ac:dyDescent="0.25">
      <c r="A990" s="28">
        <v>3602006</v>
      </c>
      <c r="B990" s="26"/>
      <c r="C990" s="26">
        <v>2749</v>
      </c>
      <c r="D990" s="29">
        <v>43595.604837962965</v>
      </c>
      <c r="E990" s="26" t="s">
        <v>541</v>
      </c>
      <c r="F990" s="26" t="s">
        <v>96</v>
      </c>
      <c r="G990" s="26" t="s">
        <v>175</v>
      </c>
      <c r="H990" s="26" t="s">
        <v>1131</v>
      </c>
      <c r="I990" s="26" t="s">
        <v>1132</v>
      </c>
      <c r="J990" s="26" t="s">
        <v>1133</v>
      </c>
      <c r="K990" s="26">
        <v>31.957248249100001</v>
      </c>
      <c r="L990" s="26">
        <v>44.5736161349</v>
      </c>
      <c r="M990" s="26">
        <v>2</v>
      </c>
      <c r="N990" s="26" t="s">
        <v>82</v>
      </c>
      <c r="O990" s="26">
        <v>2</v>
      </c>
      <c r="P990" s="26" t="str">
        <f>_xlfn.CONCAT( YEAR(TblOrigin[[#This Row],[ODK_DateOfSubmission]]), "-",TEXT( MONTH(TblOrigin[[#This Row],[ODK_DateOfSubmission]]),"00"))</f>
        <v>2019-05</v>
      </c>
    </row>
    <row r="991" spans="1:16" x14ac:dyDescent="0.25">
      <c r="A991" s="28">
        <v>3602007</v>
      </c>
      <c r="B991" s="26"/>
      <c r="C991" s="26">
        <v>2789</v>
      </c>
      <c r="D991" s="29">
        <v>43595.604837962965</v>
      </c>
      <c r="E991" s="26" t="s">
        <v>541</v>
      </c>
      <c r="F991" s="26" t="s">
        <v>96</v>
      </c>
      <c r="G991" s="26" t="s">
        <v>175</v>
      </c>
      <c r="H991" s="26" t="s">
        <v>1131</v>
      </c>
      <c r="I991" s="26" t="s">
        <v>1134</v>
      </c>
      <c r="J991" s="26" t="s">
        <v>1135</v>
      </c>
      <c r="K991" s="26">
        <v>31.961764963299998</v>
      </c>
      <c r="L991" s="26">
        <v>44.606344678600003</v>
      </c>
      <c r="M991" s="26">
        <v>3</v>
      </c>
      <c r="N991" s="26" t="s">
        <v>78</v>
      </c>
      <c r="O991" s="26">
        <v>1</v>
      </c>
      <c r="P991" s="26" t="str">
        <f>_xlfn.CONCAT( YEAR(TblOrigin[[#This Row],[ODK_DateOfSubmission]]), "-",TEXT( MONTH(TblOrigin[[#This Row],[ODK_DateOfSubmission]]),"00"))</f>
        <v>2019-05</v>
      </c>
    </row>
    <row r="992" spans="1:16" x14ac:dyDescent="0.25">
      <c r="A992" s="28">
        <v>3602007</v>
      </c>
      <c r="B992" s="26"/>
      <c r="C992" s="26">
        <v>2789</v>
      </c>
      <c r="D992" s="29">
        <v>43595.604837962965</v>
      </c>
      <c r="E992" s="26" t="s">
        <v>541</v>
      </c>
      <c r="F992" s="26" t="s">
        <v>96</v>
      </c>
      <c r="G992" s="26" t="s">
        <v>175</v>
      </c>
      <c r="H992" s="26" t="s">
        <v>1131</v>
      </c>
      <c r="I992" s="26" t="s">
        <v>1134</v>
      </c>
      <c r="J992" s="26" t="s">
        <v>1135</v>
      </c>
      <c r="K992" s="26">
        <v>31.961764963299998</v>
      </c>
      <c r="L992" s="26">
        <v>44.606344678600003</v>
      </c>
      <c r="M992" s="26">
        <v>3</v>
      </c>
      <c r="N992" s="26" t="s">
        <v>87</v>
      </c>
      <c r="O992" s="26">
        <v>2</v>
      </c>
      <c r="P992" s="26" t="str">
        <f>_xlfn.CONCAT( YEAR(TblOrigin[[#This Row],[ODK_DateOfSubmission]]), "-",TEXT( MONTH(TblOrigin[[#This Row],[ODK_DateOfSubmission]]),"00"))</f>
        <v>2019-05</v>
      </c>
    </row>
    <row r="993" spans="1:16" x14ac:dyDescent="0.25">
      <c r="A993" s="28">
        <v>3602031</v>
      </c>
      <c r="B993" s="26"/>
      <c r="C993" s="26">
        <v>2766</v>
      </c>
      <c r="D993" s="29">
        <v>43595.604837962965</v>
      </c>
      <c r="E993" s="26" t="s">
        <v>541</v>
      </c>
      <c r="F993" s="26" t="s">
        <v>96</v>
      </c>
      <c r="G993" s="26" t="s">
        <v>175</v>
      </c>
      <c r="H993" s="26" t="s">
        <v>1131</v>
      </c>
      <c r="I993" s="26" t="s">
        <v>1136</v>
      </c>
      <c r="J993" s="26" t="s">
        <v>1137</v>
      </c>
      <c r="K993" s="26">
        <v>31.960626198</v>
      </c>
      <c r="L993" s="26">
        <v>44.601623088799997</v>
      </c>
      <c r="M993" s="26">
        <v>4</v>
      </c>
      <c r="N993" s="26" t="s">
        <v>78</v>
      </c>
      <c r="O993" s="26">
        <v>2</v>
      </c>
      <c r="P993" s="26" t="str">
        <f>_xlfn.CONCAT( YEAR(TblOrigin[[#This Row],[ODK_DateOfSubmission]]), "-",TEXT( MONTH(TblOrigin[[#This Row],[ODK_DateOfSubmission]]),"00"))</f>
        <v>2019-05</v>
      </c>
    </row>
    <row r="994" spans="1:16" x14ac:dyDescent="0.25">
      <c r="A994" s="28">
        <v>3602031</v>
      </c>
      <c r="B994" s="26"/>
      <c r="C994" s="26">
        <v>2766</v>
      </c>
      <c r="D994" s="29">
        <v>43595.604837962965</v>
      </c>
      <c r="E994" s="26" t="s">
        <v>541</v>
      </c>
      <c r="F994" s="26" t="s">
        <v>96</v>
      </c>
      <c r="G994" s="26" t="s">
        <v>175</v>
      </c>
      <c r="H994" s="26" t="s">
        <v>1131</v>
      </c>
      <c r="I994" s="26" t="s">
        <v>1136</v>
      </c>
      <c r="J994" s="26" t="s">
        <v>1137</v>
      </c>
      <c r="K994" s="26">
        <v>31.960626198</v>
      </c>
      <c r="L994" s="26">
        <v>44.601623088799997</v>
      </c>
      <c r="M994" s="26">
        <v>4</v>
      </c>
      <c r="N994" s="26" t="s">
        <v>82</v>
      </c>
      <c r="O994" s="26">
        <v>2</v>
      </c>
      <c r="P994" s="26" t="str">
        <f>_xlfn.CONCAT( YEAR(TblOrigin[[#This Row],[ODK_DateOfSubmission]]), "-",TEXT( MONTH(TblOrigin[[#This Row],[ODK_DateOfSubmission]]),"00"))</f>
        <v>2019-05</v>
      </c>
    </row>
    <row r="995" spans="1:16" x14ac:dyDescent="0.25">
      <c r="A995" s="28">
        <v>3603044</v>
      </c>
      <c r="B995" s="26"/>
      <c r="C995" s="26">
        <v>25790</v>
      </c>
      <c r="D995" s="29">
        <v>43595.604837962965</v>
      </c>
      <c r="E995" s="26" t="s">
        <v>541</v>
      </c>
      <c r="F995" s="26" t="s">
        <v>96</v>
      </c>
      <c r="G995" s="26" t="s">
        <v>173</v>
      </c>
      <c r="H995" s="26" t="s">
        <v>1138</v>
      </c>
      <c r="I995" s="26" t="s">
        <v>1139</v>
      </c>
      <c r="J995" s="26" t="s">
        <v>1140</v>
      </c>
      <c r="K995" s="26">
        <v>31.996962293100001</v>
      </c>
      <c r="L995" s="26">
        <v>44.874578579599998</v>
      </c>
      <c r="M995" s="26">
        <v>5</v>
      </c>
      <c r="N995" s="26" t="s">
        <v>87</v>
      </c>
      <c r="O995" s="26">
        <v>3</v>
      </c>
      <c r="P995" s="26" t="str">
        <f>_xlfn.CONCAT( YEAR(TblOrigin[[#This Row],[ODK_DateOfSubmission]]), "-",TEXT( MONTH(TblOrigin[[#This Row],[ODK_DateOfSubmission]]),"00"))</f>
        <v>2019-05</v>
      </c>
    </row>
    <row r="996" spans="1:16" x14ac:dyDescent="0.25">
      <c r="A996" s="28">
        <v>3603044</v>
      </c>
      <c r="B996" s="26"/>
      <c r="C996" s="26">
        <v>25790</v>
      </c>
      <c r="D996" s="29">
        <v>43595.604837962965</v>
      </c>
      <c r="E996" s="26" t="s">
        <v>541</v>
      </c>
      <c r="F996" s="26" t="s">
        <v>96</v>
      </c>
      <c r="G996" s="26" t="s">
        <v>173</v>
      </c>
      <c r="H996" s="26" t="s">
        <v>1138</v>
      </c>
      <c r="I996" s="26" t="s">
        <v>1139</v>
      </c>
      <c r="J996" s="26" t="s">
        <v>1140</v>
      </c>
      <c r="K996" s="26">
        <v>31.996962293100001</v>
      </c>
      <c r="L996" s="26">
        <v>44.874578579599998</v>
      </c>
      <c r="M996" s="26">
        <v>5</v>
      </c>
      <c r="N996" s="26" t="s">
        <v>78</v>
      </c>
      <c r="O996" s="26">
        <v>2</v>
      </c>
      <c r="P996" s="26" t="str">
        <f>_xlfn.CONCAT( YEAR(TblOrigin[[#This Row],[ODK_DateOfSubmission]]), "-",TEXT( MONTH(TblOrigin[[#This Row],[ODK_DateOfSubmission]]),"00"))</f>
        <v>2019-05</v>
      </c>
    </row>
    <row r="997" spans="1:16" x14ac:dyDescent="0.25">
      <c r="A997" s="28">
        <v>3603048</v>
      </c>
      <c r="B997" s="26"/>
      <c r="C997" s="26">
        <v>23681</v>
      </c>
      <c r="D997" s="29">
        <v>43595.604837962965</v>
      </c>
      <c r="E997" s="26" t="s">
        <v>541</v>
      </c>
      <c r="F997" s="26" t="s">
        <v>96</v>
      </c>
      <c r="G997" s="26" t="s">
        <v>173</v>
      </c>
      <c r="H997" s="26" t="s">
        <v>1138</v>
      </c>
      <c r="I997" s="26" t="s">
        <v>1141</v>
      </c>
      <c r="J997" s="26" t="s">
        <v>1142</v>
      </c>
      <c r="K997" s="26">
        <v>32.020060811100002</v>
      </c>
      <c r="L997" s="26">
        <v>44.900365360499997</v>
      </c>
      <c r="M997" s="26">
        <v>2</v>
      </c>
      <c r="N997" s="26" t="s">
        <v>78</v>
      </c>
      <c r="O997" s="26">
        <v>2</v>
      </c>
      <c r="P997" s="26" t="str">
        <f>_xlfn.CONCAT( YEAR(TblOrigin[[#This Row],[ODK_DateOfSubmission]]), "-",TEXT( MONTH(TblOrigin[[#This Row],[ODK_DateOfSubmission]]),"00"))</f>
        <v>2019-05</v>
      </c>
    </row>
    <row r="998" spans="1:16" x14ac:dyDescent="0.25">
      <c r="A998" s="28">
        <v>3603054</v>
      </c>
      <c r="B998" s="26"/>
      <c r="C998" s="26">
        <v>24208</v>
      </c>
      <c r="D998" s="29">
        <v>43595.604837962965</v>
      </c>
      <c r="E998" s="26" t="s">
        <v>541</v>
      </c>
      <c r="F998" s="26" t="s">
        <v>96</v>
      </c>
      <c r="G998" s="26" t="s">
        <v>173</v>
      </c>
      <c r="H998" s="26" t="s">
        <v>1138</v>
      </c>
      <c r="I998" s="26" t="s">
        <v>1143</v>
      </c>
      <c r="J998" s="26" t="s">
        <v>1144</v>
      </c>
      <c r="K998" s="26">
        <v>32.004631944000003</v>
      </c>
      <c r="L998" s="26">
        <v>44.942378208599997</v>
      </c>
      <c r="M998" s="26">
        <v>3</v>
      </c>
      <c r="N998" s="26" t="s">
        <v>78</v>
      </c>
      <c r="O998" s="26">
        <v>1</v>
      </c>
      <c r="P998" s="26" t="str">
        <f>_xlfn.CONCAT( YEAR(TblOrigin[[#This Row],[ODK_DateOfSubmission]]), "-",TEXT( MONTH(TblOrigin[[#This Row],[ODK_DateOfSubmission]]),"00"))</f>
        <v>2019-05</v>
      </c>
    </row>
    <row r="999" spans="1:16" x14ac:dyDescent="0.25">
      <c r="A999" s="28">
        <v>3603054</v>
      </c>
      <c r="B999" s="26"/>
      <c r="C999" s="26">
        <v>24208</v>
      </c>
      <c r="D999" s="29">
        <v>43595.604837962965</v>
      </c>
      <c r="E999" s="26" t="s">
        <v>541</v>
      </c>
      <c r="F999" s="26" t="s">
        <v>96</v>
      </c>
      <c r="G999" s="26" t="s">
        <v>173</v>
      </c>
      <c r="H999" s="26" t="s">
        <v>1138</v>
      </c>
      <c r="I999" s="26" t="s">
        <v>1143</v>
      </c>
      <c r="J999" s="26" t="s">
        <v>1144</v>
      </c>
      <c r="K999" s="26">
        <v>32.004631944000003</v>
      </c>
      <c r="L999" s="26">
        <v>44.942378208599997</v>
      </c>
      <c r="M999" s="26">
        <v>3</v>
      </c>
      <c r="N999" s="26" t="s">
        <v>87</v>
      </c>
      <c r="O999" s="26">
        <v>1</v>
      </c>
      <c r="P999" s="26" t="str">
        <f>_xlfn.CONCAT( YEAR(TblOrigin[[#This Row],[ODK_DateOfSubmission]]), "-",TEXT( MONTH(TblOrigin[[#This Row],[ODK_DateOfSubmission]]),"00"))</f>
        <v>2019-05</v>
      </c>
    </row>
    <row r="1000" spans="1:16" x14ac:dyDescent="0.25">
      <c r="A1000" s="28">
        <v>3603054</v>
      </c>
      <c r="B1000" s="26"/>
      <c r="C1000" s="26">
        <v>24208</v>
      </c>
      <c r="D1000" s="29">
        <v>43595.604837962965</v>
      </c>
      <c r="E1000" s="26" t="s">
        <v>541</v>
      </c>
      <c r="F1000" s="26" t="s">
        <v>96</v>
      </c>
      <c r="G1000" s="26" t="s">
        <v>173</v>
      </c>
      <c r="H1000" s="26" t="s">
        <v>1138</v>
      </c>
      <c r="I1000" s="26" t="s">
        <v>1143</v>
      </c>
      <c r="J1000" s="26" t="s">
        <v>1144</v>
      </c>
      <c r="K1000" s="26">
        <v>32.004631944000003</v>
      </c>
      <c r="L1000" s="26">
        <v>44.942378208599997</v>
      </c>
      <c r="M1000" s="26">
        <v>3</v>
      </c>
      <c r="N1000" s="26" t="s">
        <v>90</v>
      </c>
      <c r="O1000" s="26">
        <v>1</v>
      </c>
      <c r="P1000" s="26" t="str">
        <f>_xlfn.CONCAT( YEAR(TblOrigin[[#This Row],[ODK_DateOfSubmission]]), "-",TEXT( MONTH(TblOrigin[[#This Row],[ODK_DateOfSubmission]]),"00"))</f>
        <v>2019-05</v>
      </c>
    </row>
    <row r="1001" spans="1:16" x14ac:dyDescent="0.25">
      <c r="A1001" s="28">
        <v>3603067</v>
      </c>
      <c r="B1001" s="26"/>
      <c r="C1001" s="26">
        <v>24487</v>
      </c>
      <c r="D1001" s="29">
        <v>43595.604837962965</v>
      </c>
      <c r="E1001" s="26" t="s">
        <v>541</v>
      </c>
      <c r="F1001" s="26" t="s">
        <v>96</v>
      </c>
      <c r="G1001" s="26" t="s">
        <v>173</v>
      </c>
      <c r="H1001" s="26" t="s">
        <v>1145</v>
      </c>
      <c r="I1001" s="26" t="s">
        <v>1146</v>
      </c>
      <c r="J1001" s="26" t="s">
        <v>232</v>
      </c>
      <c r="K1001" s="26">
        <v>32.064008999899997</v>
      </c>
      <c r="L1001" s="26">
        <v>44.770014250099997</v>
      </c>
      <c r="M1001" s="26">
        <v>3</v>
      </c>
      <c r="N1001" s="26" t="s">
        <v>78</v>
      </c>
      <c r="O1001" s="26">
        <v>1</v>
      </c>
      <c r="P1001" s="26" t="str">
        <f>_xlfn.CONCAT( YEAR(TblOrigin[[#This Row],[ODK_DateOfSubmission]]), "-",TEXT( MONTH(TblOrigin[[#This Row],[ODK_DateOfSubmission]]),"00"))</f>
        <v>2019-05</v>
      </c>
    </row>
    <row r="1002" spans="1:16" x14ac:dyDescent="0.25">
      <c r="A1002" s="28">
        <v>3603067</v>
      </c>
      <c r="B1002" s="26"/>
      <c r="C1002" s="26">
        <v>24487</v>
      </c>
      <c r="D1002" s="29">
        <v>43595.604837962965</v>
      </c>
      <c r="E1002" s="26" t="s">
        <v>541</v>
      </c>
      <c r="F1002" s="26" t="s">
        <v>96</v>
      </c>
      <c r="G1002" s="26" t="s">
        <v>173</v>
      </c>
      <c r="H1002" s="26" t="s">
        <v>1145</v>
      </c>
      <c r="I1002" s="26" t="s">
        <v>1146</v>
      </c>
      <c r="J1002" s="26" t="s">
        <v>232</v>
      </c>
      <c r="K1002" s="26">
        <v>32.064008999899997</v>
      </c>
      <c r="L1002" s="26">
        <v>44.770014250099997</v>
      </c>
      <c r="M1002" s="26">
        <v>3</v>
      </c>
      <c r="N1002" s="26" t="s">
        <v>66</v>
      </c>
      <c r="O1002" s="26">
        <v>2</v>
      </c>
      <c r="P1002" s="26" t="str">
        <f>_xlfn.CONCAT( YEAR(TblOrigin[[#This Row],[ODK_DateOfSubmission]]), "-",TEXT( MONTH(TblOrigin[[#This Row],[ODK_DateOfSubmission]]),"00"))</f>
        <v>2019-05</v>
      </c>
    </row>
    <row r="1003" spans="1:16" x14ac:dyDescent="0.25">
      <c r="A1003" s="28">
        <v>3603070</v>
      </c>
      <c r="B1003" s="26"/>
      <c r="C1003" s="26">
        <v>3367</v>
      </c>
      <c r="D1003" s="29">
        <v>43595.604837962965</v>
      </c>
      <c r="E1003" s="26" t="s">
        <v>541</v>
      </c>
      <c r="F1003" s="26" t="s">
        <v>96</v>
      </c>
      <c r="G1003" s="26" t="s">
        <v>173</v>
      </c>
      <c r="H1003" s="26" t="s">
        <v>1138</v>
      </c>
      <c r="I1003" s="26" t="s">
        <v>1147</v>
      </c>
      <c r="J1003" s="26" t="s">
        <v>1148</v>
      </c>
      <c r="K1003" s="26">
        <v>32.007661261899997</v>
      </c>
      <c r="L1003" s="26">
        <v>44.922551677900003</v>
      </c>
      <c r="M1003" s="26">
        <v>4</v>
      </c>
      <c r="N1003" s="26" t="s">
        <v>82</v>
      </c>
      <c r="O1003" s="26">
        <v>2</v>
      </c>
      <c r="P1003" s="26" t="str">
        <f>_xlfn.CONCAT( YEAR(TblOrigin[[#This Row],[ODK_DateOfSubmission]]), "-",TEXT( MONTH(TblOrigin[[#This Row],[ODK_DateOfSubmission]]),"00"))</f>
        <v>2019-05</v>
      </c>
    </row>
    <row r="1004" spans="1:16" x14ac:dyDescent="0.25">
      <c r="A1004" s="28">
        <v>3603070</v>
      </c>
      <c r="B1004" s="26"/>
      <c r="C1004" s="26">
        <v>3367</v>
      </c>
      <c r="D1004" s="29">
        <v>43595.604837962965</v>
      </c>
      <c r="E1004" s="26" t="s">
        <v>541</v>
      </c>
      <c r="F1004" s="26" t="s">
        <v>96</v>
      </c>
      <c r="G1004" s="26" t="s">
        <v>173</v>
      </c>
      <c r="H1004" s="26" t="s">
        <v>1138</v>
      </c>
      <c r="I1004" s="26" t="s">
        <v>1147</v>
      </c>
      <c r="J1004" s="26" t="s">
        <v>1148</v>
      </c>
      <c r="K1004" s="26">
        <v>32.007661261899997</v>
      </c>
      <c r="L1004" s="26">
        <v>44.922551677900003</v>
      </c>
      <c r="M1004" s="26">
        <v>4</v>
      </c>
      <c r="N1004" s="26" t="s">
        <v>78</v>
      </c>
      <c r="O1004" s="26">
        <v>2</v>
      </c>
      <c r="P1004" s="26" t="str">
        <f>_xlfn.CONCAT( YEAR(TblOrigin[[#This Row],[ODK_DateOfSubmission]]), "-",TEXT( MONTH(TblOrigin[[#This Row],[ODK_DateOfSubmission]]),"00"))</f>
        <v>2019-05</v>
      </c>
    </row>
    <row r="1005" spans="1:16" x14ac:dyDescent="0.25">
      <c r="A1005" s="28">
        <v>3603087</v>
      </c>
      <c r="B1005" s="26"/>
      <c r="C1005" s="26">
        <v>21783</v>
      </c>
      <c r="D1005" s="29">
        <v>43595.604837962965</v>
      </c>
      <c r="E1005" s="26" t="s">
        <v>541</v>
      </c>
      <c r="F1005" s="26" t="s">
        <v>96</v>
      </c>
      <c r="G1005" s="26" t="s">
        <v>173</v>
      </c>
      <c r="H1005" s="26" t="s">
        <v>1138</v>
      </c>
      <c r="I1005" s="27" t="s">
        <v>1149</v>
      </c>
      <c r="J1005" s="27" t="s">
        <v>1150</v>
      </c>
      <c r="K1005" s="27">
        <v>31.9950297195</v>
      </c>
      <c r="L1005" s="27">
        <v>44.956224859300001</v>
      </c>
      <c r="M1005" s="27">
        <v>2</v>
      </c>
      <c r="N1005" s="27" t="s">
        <v>87</v>
      </c>
      <c r="O1005" s="27">
        <v>2</v>
      </c>
      <c r="P1005" s="27" t="str">
        <f>_xlfn.CONCAT( YEAR(TblOrigin[[#This Row],[ODK_DateOfSubmission]]), "-",TEXT( MONTH(TblOrigin[[#This Row],[ODK_DateOfSubmission]]),"00"))</f>
        <v>2019-05</v>
      </c>
    </row>
    <row r="1006" spans="1:16" x14ac:dyDescent="0.25">
      <c r="A1006" s="31">
        <v>1101001</v>
      </c>
      <c r="B1006" s="32"/>
      <c r="C1006" s="1">
        <v>7861</v>
      </c>
      <c r="D1006" s="6">
        <v>44039.968930405092</v>
      </c>
      <c r="E1006" s="1" t="s">
        <v>1151</v>
      </c>
      <c r="F1006" s="1" t="s">
        <v>89</v>
      </c>
      <c r="G1006" s="1" t="s">
        <v>160</v>
      </c>
      <c r="H1006" s="1" t="s">
        <v>542</v>
      </c>
      <c r="I1006" s="1" t="s">
        <v>160</v>
      </c>
      <c r="J1006" s="1" t="s">
        <v>543</v>
      </c>
      <c r="K1006" s="1">
        <v>37.092389017499997</v>
      </c>
      <c r="L1006" s="1">
        <v>43.487856985199997</v>
      </c>
      <c r="M1006" s="1">
        <v>14</v>
      </c>
      <c r="N1006" s="1" t="s">
        <v>78</v>
      </c>
      <c r="O1006" s="1">
        <v>6</v>
      </c>
      <c r="P1006" t="str">
        <f>_xlfn.CONCAT( YEAR(TblOrigin[[#This Row],[ODK_DateOfSubmission]]), "-",TEXT( MONTH(TblOrigin[[#This Row],[ODK_DateOfSubmission]]),"00"))</f>
        <v>2020-07</v>
      </c>
    </row>
    <row r="1007" spans="1:16" x14ac:dyDescent="0.25">
      <c r="A1007" s="31">
        <v>1101001</v>
      </c>
      <c r="B1007" s="32"/>
      <c r="C1007" s="1">
        <v>7861</v>
      </c>
      <c r="D1007" s="6">
        <v>44039.968930405092</v>
      </c>
      <c r="E1007" s="1" t="s">
        <v>1151</v>
      </c>
      <c r="F1007" s="1" t="s">
        <v>89</v>
      </c>
      <c r="G1007" s="1" t="s">
        <v>160</v>
      </c>
      <c r="H1007" s="1" t="s">
        <v>542</v>
      </c>
      <c r="I1007" s="1" t="s">
        <v>160</v>
      </c>
      <c r="J1007" s="1" t="s">
        <v>543</v>
      </c>
      <c r="K1007" s="1">
        <v>37.092389017499997</v>
      </c>
      <c r="L1007" s="1">
        <v>43.487856985199997</v>
      </c>
      <c r="M1007" s="1">
        <v>14</v>
      </c>
      <c r="N1007" s="1" t="s">
        <v>87</v>
      </c>
      <c r="O1007" s="1">
        <v>6</v>
      </c>
      <c r="P1007" t="str">
        <f>_xlfn.CONCAT( YEAR(TblOrigin[[#This Row],[ODK_DateOfSubmission]]), "-",TEXT( MONTH(TblOrigin[[#This Row],[ODK_DateOfSubmission]]),"00"))</f>
        <v>2020-07</v>
      </c>
    </row>
    <row r="1008" spans="1:16" x14ac:dyDescent="0.25">
      <c r="A1008" s="31">
        <v>1101001</v>
      </c>
      <c r="B1008" s="32"/>
      <c r="C1008" s="1">
        <v>7861</v>
      </c>
      <c r="D1008" s="6">
        <v>44039.968930405092</v>
      </c>
      <c r="E1008" s="1" t="s">
        <v>1151</v>
      </c>
      <c r="F1008" s="1" t="s">
        <v>89</v>
      </c>
      <c r="G1008" s="1" t="s">
        <v>160</v>
      </c>
      <c r="H1008" s="1" t="s">
        <v>542</v>
      </c>
      <c r="I1008" s="1" t="s">
        <v>160</v>
      </c>
      <c r="J1008" s="1" t="s">
        <v>543</v>
      </c>
      <c r="K1008" s="1">
        <v>37.092389017499997</v>
      </c>
      <c r="L1008" s="1">
        <v>43.487856985199997</v>
      </c>
      <c r="M1008" s="1">
        <v>14</v>
      </c>
      <c r="N1008" s="1" t="s">
        <v>88</v>
      </c>
      <c r="O1008" s="1">
        <v>2</v>
      </c>
      <c r="P1008" t="str">
        <f>_xlfn.CONCAT( YEAR(TblOrigin[[#This Row],[ODK_DateOfSubmission]]), "-",TEXT( MONTH(TblOrigin[[#This Row],[ODK_DateOfSubmission]]),"00"))</f>
        <v>2020-07</v>
      </c>
    </row>
    <row r="1009" spans="1:16" x14ac:dyDescent="0.25">
      <c r="A1009" s="31">
        <v>1101007</v>
      </c>
      <c r="B1009" s="32"/>
      <c r="C1009" s="1">
        <v>8229</v>
      </c>
      <c r="D1009" s="6">
        <v>44039.968972951392</v>
      </c>
      <c r="E1009" s="1" t="s">
        <v>1151</v>
      </c>
      <c r="F1009" s="1" t="s">
        <v>89</v>
      </c>
      <c r="G1009" s="1" t="s">
        <v>160</v>
      </c>
      <c r="H1009" s="1" t="s">
        <v>544</v>
      </c>
      <c r="I1009" s="1" t="s">
        <v>545</v>
      </c>
      <c r="J1009" s="1" t="s">
        <v>546</v>
      </c>
      <c r="K1009" s="1">
        <v>37.055043598200001</v>
      </c>
      <c r="L1009" s="1">
        <v>43.652203984800003</v>
      </c>
      <c r="M1009" s="1">
        <v>3</v>
      </c>
      <c r="N1009" s="1" t="s">
        <v>78</v>
      </c>
      <c r="O1009" s="1">
        <v>2</v>
      </c>
      <c r="P1009" t="str">
        <f>_xlfn.CONCAT( YEAR(TblOrigin[[#This Row],[ODK_DateOfSubmission]]), "-",TEXT( MONTH(TblOrigin[[#This Row],[ODK_DateOfSubmission]]),"00"))</f>
        <v>2020-07</v>
      </c>
    </row>
    <row r="1010" spans="1:16" x14ac:dyDescent="0.25">
      <c r="A1010" s="31">
        <v>1101007</v>
      </c>
      <c r="B1010" s="32"/>
      <c r="C1010" s="1">
        <v>8229</v>
      </c>
      <c r="D1010" s="6">
        <v>44039.968972951392</v>
      </c>
      <c r="E1010" s="1" t="s">
        <v>1151</v>
      </c>
      <c r="F1010" s="1" t="s">
        <v>89</v>
      </c>
      <c r="G1010" s="1" t="s">
        <v>160</v>
      </c>
      <c r="H1010" s="1" t="s">
        <v>544</v>
      </c>
      <c r="I1010" s="1" t="s">
        <v>545</v>
      </c>
      <c r="J1010" s="1" t="s">
        <v>546</v>
      </c>
      <c r="K1010" s="1">
        <v>37.055043598200001</v>
      </c>
      <c r="L1010" s="1">
        <v>43.652203984800003</v>
      </c>
      <c r="M1010" s="1">
        <v>3</v>
      </c>
      <c r="N1010" s="1" t="s">
        <v>87</v>
      </c>
      <c r="O1010" s="1">
        <v>1</v>
      </c>
      <c r="P1010" t="str">
        <f>_xlfn.CONCAT( YEAR(TblOrigin[[#This Row],[ODK_DateOfSubmission]]), "-",TEXT( MONTH(TblOrigin[[#This Row],[ODK_DateOfSubmission]]),"00"))</f>
        <v>2020-07</v>
      </c>
    </row>
    <row r="1011" spans="1:16" x14ac:dyDescent="0.25">
      <c r="A1011" s="31">
        <v>1101010</v>
      </c>
      <c r="B1011" s="32"/>
      <c r="C1011" s="1">
        <v>23903</v>
      </c>
      <c r="D1011" s="6">
        <v>44039.968883877315</v>
      </c>
      <c r="E1011" s="1" t="s">
        <v>1151</v>
      </c>
      <c r="F1011" s="1" t="s">
        <v>89</v>
      </c>
      <c r="G1011" s="1" t="s">
        <v>160</v>
      </c>
      <c r="H1011" s="1" t="s">
        <v>542</v>
      </c>
      <c r="I1011" s="1" t="s">
        <v>547</v>
      </c>
      <c r="J1011" s="1" t="s">
        <v>548</v>
      </c>
      <c r="K1011" s="1">
        <v>37.100904421599999</v>
      </c>
      <c r="L1011" s="1">
        <v>43.495156701900001</v>
      </c>
      <c r="M1011" s="1">
        <v>6</v>
      </c>
      <c r="N1011" s="1" t="s">
        <v>78</v>
      </c>
      <c r="O1011" s="1">
        <v>4</v>
      </c>
      <c r="P1011" t="str">
        <f>_xlfn.CONCAT( YEAR(TblOrigin[[#This Row],[ODK_DateOfSubmission]]), "-",TEXT( MONTH(TblOrigin[[#This Row],[ODK_DateOfSubmission]]),"00"))</f>
        <v>2020-07</v>
      </c>
    </row>
    <row r="1012" spans="1:16" x14ac:dyDescent="0.25">
      <c r="A1012" s="31">
        <v>1101010</v>
      </c>
      <c r="B1012" s="32"/>
      <c r="C1012" s="1">
        <v>23903</v>
      </c>
      <c r="D1012" s="6">
        <v>44039.968883877315</v>
      </c>
      <c r="E1012" s="1" t="s">
        <v>1151</v>
      </c>
      <c r="F1012" s="1" t="s">
        <v>89</v>
      </c>
      <c r="G1012" s="1" t="s">
        <v>160</v>
      </c>
      <c r="H1012" s="1" t="s">
        <v>542</v>
      </c>
      <c r="I1012" s="1" t="s">
        <v>547</v>
      </c>
      <c r="J1012" s="1" t="s">
        <v>548</v>
      </c>
      <c r="K1012" s="1">
        <v>37.100904421599999</v>
      </c>
      <c r="L1012" s="1">
        <v>43.495156701900001</v>
      </c>
      <c r="M1012" s="1">
        <v>6</v>
      </c>
      <c r="N1012" s="1" t="s">
        <v>87</v>
      </c>
      <c r="O1012" s="1">
        <v>2</v>
      </c>
      <c r="P1012" t="str">
        <f>_xlfn.CONCAT( YEAR(TblOrigin[[#This Row],[ODK_DateOfSubmission]]), "-",TEXT( MONTH(TblOrigin[[#This Row],[ODK_DateOfSubmission]]),"00"))</f>
        <v>2020-07</v>
      </c>
    </row>
    <row r="1013" spans="1:16" x14ac:dyDescent="0.25">
      <c r="A1013" s="31">
        <v>1101013</v>
      </c>
      <c r="B1013" s="32"/>
      <c r="C1013" s="1">
        <v>7833</v>
      </c>
      <c r="D1013" s="6">
        <v>44039.968987581022</v>
      </c>
      <c r="E1013" s="1" t="s">
        <v>1151</v>
      </c>
      <c r="F1013" s="1" t="s">
        <v>89</v>
      </c>
      <c r="G1013" s="1" t="s">
        <v>160</v>
      </c>
      <c r="H1013" s="1" t="s">
        <v>551</v>
      </c>
      <c r="I1013" s="1" t="s">
        <v>552</v>
      </c>
      <c r="J1013" s="1" t="s">
        <v>553</v>
      </c>
      <c r="K1013" s="1">
        <v>37.028460898500001</v>
      </c>
      <c r="L1013" s="1">
        <v>43.785392052900001</v>
      </c>
      <c r="M1013" s="1">
        <v>6</v>
      </c>
      <c r="N1013" s="1" t="s">
        <v>78</v>
      </c>
      <c r="O1013" s="1">
        <v>2</v>
      </c>
      <c r="P1013" t="str">
        <f>_xlfn.CONCAT( YEAR(TblOrigin[[#This Row],[ODK_DateOfSubmission]]), "-",TEXT( MONTH(TblOrigin[[#This Row],[ODK_DateOfSubmission]]),"00"))</f>
        <v>2020-07</v>
      </c>
    </row>
    <row r="1014" spans="1:16" x14ac:dyDescent="0.25">
      <c r="A1014" s="31">
        <v>1101013</v>
      </c>
      <c r="B1014" s="32"/>
      <c r="C1014" s="1">
        <v>7833</v>
      </c>
      <c r="D1014" s="6">
        <v>44039.968987581022</v>
      </c>
      <c r="E1014" s="1" t="s">
        <v>1151</v>
      </c>
      <c r="F1014" s="1" t="s">
        <v>89</v>
      </c>
      <c r="G1014" s="1" t="s">
        <v>160</v>
      </c>
      <c r="H1014" s="1" t="s">
        <v>551</v>
      </c>
      <c r="I1014" s="1" t="s">
        <v>552</v>
      </c>
      <c r="J1014" s="1" t="s">
        <v>553</v>
      </c>
      <c r="K1014" s="1">
        <v>37.028460898500001</v>
      </c>
      <c r="L1014" s="1">
        <v>43.785392052900001</v>
      </c>
      <c r="M1014" s="1">
        <v>6</v>
      </c>
      <c r="N1014" s="1" t="s">
        <v>112</v>
      </c>
      <c r="O1014" s="1">
        <v>2</v>
      </c>
      <c r="P1014" t="str">
        <f>_xlfn.CONCAT( YEAR(TblOrigin[[#This Row],[ODK_DateOfSubmission]]), "-",TEXT( MONTH(TblOrigin[[#This Row],[ODK_DateOfSubmission]]),"00"))</f>
        <v>2020-07</v>
      </c>
    </row>
    <row r="1015" spans="1:16" x14ac:dyDescent="0.25">
      <c r="A1015" s="13">
        <v>1101013</v>
      </c>
      <c r="B1015" s="1"/>
      <c r="C1015" s="1">
        <v>7833</v>
      </c>
      <c r="D1015" s="6">
        <v>44039.968987581022</v>
      </c>
      <c r="E1015" s="1" t="s">
        <v>1151</v>
      </c>
      <c r="F1015" s="1" t="s">
        <v>89</v>
      </c>
      <c r="G1015" s="1" t="s">
        <v>160</v>
      </c>
      <c r="H1015" s="1" t="s">
        <v>551</v>
      </c>
      <c r="I1015" s="1" t="s">
        <v>552</v>
      </c>
      <c r="J1015" s="1" t="s">
        <v>553</v>
      </c>
      <c r="K1015" s="1">
        <v>37.028460898500001</v>
      </c>
      <c r="L1015" s="1">
        <v>43.785392052900001</v>
      </c>
      <c r="M1015" s="1">
        <v>6</v>
      </c>
      <c r="N1015" s="1" t="s">
        <v>87</v>
      </c>
      <c r="O1015" s="1">
        <v>2</v>
      </c>
      <c r="P1015" t="str">
        <f>_xlfn.CONCAT( YEAR(TblOrigin[[#This Row],[ODK_DateOfSubmission]]), "-",TEXT( MONTH(TblOrigin[[#This Row],[ODK_DateOfSubmission]]),"00"))</f>
        <v>2020-07</v>
      </c>
    </row>
    <row r="1016" spans="1:16" x14ac:dyDescent="0.25">
      <c r="A1016" s="13">
        <v>1101022</v>
      </c>
      <c r="B1016" s="1"/>
      <c r="C1016" s="1">
        <v>29567</v>
      </c>
      <c r="D1016" s="6">
        <v>44039.96891265046</v>
      </c>
      <c r="E1016" s="1" t="s">
        <v>1151</v>
      </c>
      <c r="F1016" s="1" t="s">
        <v>89</v>
      </c>
      <c r="G1016" s="1" t="s">
        <v>160</v>
      </c>
      <c r="H1016" s="1" t="s">
        <v>542</v>
      </c>
      <c r="I1016" s="1" t="s">
        <v>554</v>
      </c>
      <c r="J1016" s="1" t="s">
        <v>555</v>
      </c>
      <c r="K1016" s="1">
        <v>37.083808304500003</v>
      </c>
      <c r="L1016" s="1">
        <v>43.524796335799998</v>
      </c>
      <c r="M1016" s="1">
        <v>2</v>
      </c>
      <c r="N1016" s="1" t="s">
        <v>78</v>
      </c>
      <c r="O1016" s="1">
        <v>2</v>
      </c>
      <c r="P1016" t="str">
        <f>_xlfn.CONCAT( YEAR(TblOrigin[[#This Row],[ODK_DateOfSubmission]]), "-",TEXT( MONTH(TblOrigin[[#This Row],[ODK_DateOfSubmission]]),"00"))</f>
        <v>2020-07</v>
      </c>
    </row>
    <row r="1017" spans="1:16" x14ac:dyDescent="0.25">
      <c r="A1017" s="13">
        <v>1102030</v>
      </c>
      <c r="B1017" s="1"/>
      <c r="C1017" s="1">
        <v>26045</v>
      </c>
      <c r="D1017" s="6">
        <v>44068.7834840625</v>
      </c>
      <c r="E1017" s="1" t="s">
        <v>1151</v>
      </c>
      <c r="F1017" s="1" t="s">
        <v>89</v>
      </c>
      <c r="G1017" s="1" t="s">
        <v>89</v>
      </c>
      <c r="H1017" s="1" t="s">
        <v>556</v>
      </c>
      <c r="I1017" s="1" t="s">
        <v>576</v>
      </c>
      <c r="J1017" s="1" t="s">
        <v>577</v>
      </c>
      <c r="K1017" s="1">
        <v>36.851558218599997</v>
      </c>
      <c r="L1017" s="1">
        <v>42.9319835441</v>
      </c>
      <c r="M1017" s="1">
        <v>3</v>
      </c>
      <c r="N1017" s="1" t="s">
        <v>78</v>
      </c>
      <c r="O1017" s="1">
        <v>3</v>
      </c>
      <c r="P1017" t="str">
        <f>_xlfn.CONCAT( YEAR(TblOrigin[[#This Row],[ODK_DateOfSubmission]]), "-",TEXT( MONTH(TblOrigin[[#This Row],[ODK_DateOfSubmission]]),"00"))</f>
        <v>2020-08</v>
      </c>
    </row>
    <row r="1018" spans="1:16" x14ac:dyDescent="0.25">
      <c r="A1018" s="13">
        <v>1102038</v>
      </c>
      <c r="B1018" s="1"/>
      <c r="C1018" s="1">
        <v>23905</v>
      </c>
      <c r="D1018" s="6">
        <v>44068.783515358795</v>
      </c>
      <c r="E1018" s="1" t="s">
        <v>1151</v>
      </c>
      <c r="F1018" s="1" t="s">
        <v>89</v>
      </c>
      <c r="G1018" s="1" t="s">
        <v>89</v>
      </c>
      <c r="H1018" s="1" t="s">
        <v>556</v>
      </c>
      <c r="I1018" s="1" t="s">
        <v>580</v>
      </c>
      <c r="J1018" s="1" t="s">
        <v>581</v>
      </c>
      <c r="K1018" s="1">
        <v>36.858554199899999</v>
      </c>
      <c r="L1018" s="1">
        <v>43.012529631600003</v>
      </c>
      <c r="M1018" s="1">
        <v>15</v>
      </c>
      <c r="N1018" s="1" t="s">
        <v>78</v>
      </c>
      <c r="O1018" s="1">
        <v>9</v>
      </c>
      <c r="P1018" t="str">
        <f>_xlfn.CONCAT( YEAR(TblOrigin[[#This Row],[ODK_DateOfSubmission]]), "-",TEXT( MONTH(TblOrigin[[#This Row],[ODK_DateOfSubmission]]),"00"))</f>
        <v>2020-08</v>
      </c>
    </row>
    <row r="1019" spans="1:16" x14ac:dyDescent="0.25">
      <c r="A1019" s="13">
        <v>1102038</v>
      </c>
      <c r="B1019" s="1"/>
      <c r="C1019" s="1">
        <v>23905</v>
      </c>
      <c r="D1019" s="6">
        <v>44068.783515358795</v>
      </c>
      <c r="E1019" s="1" t="s">
        <v>1151</v>
      </c>
      <c r="F1019" s="1" t="s">
        <v>89</v>
      </c>
      <c r="G1019" s="1" t="s">
        <v>89</v>
      </c>
      <c r="H1019" s="1" t="s">
        <v>556</v>
      </c>
      <c r="I1019" s="1" t="s">
        <v>580</v>
      </c>
      <c r="J1019" s="1" t="s">
        <v>581</v>
      </c>
      <c r="K1019" s="1">
        <v>36.858554199899999</v>
      </c>
      <c r="L1019" s="1">
        <v>43.012529631600003</v>
      </c>
      <c r="M1019" s="1">
        <v>15</v>
      </c>
      <c r="N1019" s="1" t="s">
        <v>87</v>
      </c>
      <c r="O1019" s="1">
        <v>6</v>
      </c>
      <c r="P1019" t="str">
        <f>_xlfn.CONCAT( YEAR(TblOrigin[[#This Row],[ODK_DateOfSubmission]]), "-",TEXT( MONTH(TblOrigin[[#This Row],[ODK_DateOfSubmission]]),"00"))</f>
        <v>2020-08</v>
      </c>
    </row>
    <row r="1020" spans="1:16" x14ac:dyDescent="0.25">
      <c r="A1020" s="13">
        <v>1102048</v>
      </c>
      <c r="B1020" s="1"/>
      <c r="C1020" s="1">
        <v>8372</v>
      </c>
      <c r="D1020" s="6">
        <v>44068.783499421297</v>
      </c>
      <c r="E1020" s="1" t="s">
        <v>1151</v>
      </c>
      <c r="F1020" s="1" t="s">
        <v>89</v>
      </c>
      <c r="G1020" s="1" t="s">
        <v>89</v>
      </c>
      <c r="H1020" s="1" t="s">
        <v>556</v>
      </c>
      <c r="I1020" s="1" t="s">
        <v>590</v>
      </c>
      <c r="J1020" s="1" t="s">
        <v>591</v>
      </c>
      <c r="K1020" s="1">
        <v>36.8462234223</v>
      </c>
      <c r="L1020" s="1">
        <v>42.969520178400003</v>
      </c>
      <c r="M1020" s="1">
        <v>4</v>
      </c>
      <c r="N1020" s="1" t="s">
        <v>87</v>
      </c>
      <c r="O1020" s="1">
        <v>2</v>
      </c>
      <c r="P1020" t="str">
        <f>_xlfn.CONCAT( YEAR(TblOrigin[[#This Row],[ODK_DateOfSubmission]]), "-",TEXT( MONTH(TblOrigin[[#This Row],[ODK_DateOfSubmission]]),"00"))</f>
        <v>2020-08</v>
      </c>
    </row>
    <row r="1021" spans="1:16" x14ac:dyDescent="0.25">
      <c r="A1021" s="13">
        <v>1102048</v>
      </c>
      <c r="B1021" s="1"/>
      <c r="C1021" s="1">
        <v>8372</v>
      </c>
      <c r="D1021" s="6">
        <v>44068.783499421297</v>
      </c>
      <c r="E1021" s="1" t="s">
        <v>1151</v>
      </c>
      <c r="F1021" s="1" t="s">
        <v>89</v>
      </c>
      <c r="G1021" s="1" t="s">
        <v>89</v>
      </c>
      <c r="H1021" s="1" t="s">
        <v>556</v>
      </c>
      <c r="I1021" s="1" t="s">
        <v>590</v>
      </c>
      <c r="J1021" s="1" t="s">
        <v>591</v>
      </c>
      <c r="K1021" s="1">
        <v>36.8462234223</v>
      </c>
      <c r="L1021" s="1">
        <v>42.969520178400003</v>
      </c>
      <c r="M1021" s="1">
        <v>4</v>
      </c>
      <c r="N1021" s="1" t="s">
        <v>78</v>
      </c>
      <c r="O1021" s="1">
        <v>2</v>
      </c>
      <c r="P1021" t="str">
        <f>_xlfn.CONCAT( YEAR(TblOrigin[[#This Row],[ODK_DateOfSubmission]]), "-",TEXT( MONTH(TblOrigin[[#This Row],[ODK_DateOfSubmission]]),"00"))</f>
        <v>2020-08</v>
      </c>
    </row>
    <row r="1022" spans="1:16" x14ac:dyDescent="0.25">
      <c r="A1022" s="13">
        <v>1102051</v>
      </c>
      <c r="B1022" s="1"/>
      <c r="C1022" s="1">
        <v>8867</v>
      </c>
      <c r="D1022" s="6">
        <v>44067.967830092595</v>
      </c>
      <c r="E1022" s="1" t="s">
        <v>1151</v>
      </c>
      <c r="F1022" s="1" t="s">
        <v>89</v>
      </c>
      <c r="G1022" s="1" t="s">
        <v>89</v>
      </c>
      <c r="H1022" s="1" t="s">
        <v>556</v>
      </c>
      <c r="I1022" s="1" t="s">
        <v>593</v>
      </c>
      <c r="J1022" s="1" t="s">
        <v>594</v>
      </c>
      <c r="K1022" s="1">
        <v>36.870283392700003</v>
      </c>
      <c r="L1022" s="1">
        <v>42.958675991299998</v>
      </c>
      <c r="M1022" s="1">
        <v>5</v>
      </c>
      <c r="N1022" s="1" t="s">
        <v>78</v>
      </c>
      <c r="O1022" s="1">
        <v>5</v>
      </c>
      <c r="P1022" t="str">
        <f>_xlfn.CONCAT( YEAR(TblOrigin[[#This Row],[ODK_DateOfSubmission]]), "-",TEXT( MONTH(TblOrigin[[#This Row],[ODK_DateOfSubmission]]),"00"))</f>
        <v>2020-08</v>
      </c>
    </row>
    <row r="1023" spans="1:16" x14ac:dyDescent="0.25">
      <c r="A1023" s="13">
        <v>1102053</v>
      </c>
      <c r="B1023" s="1"/>
      <c r="C1023" s="1">
        <v>24187</v>
      </c>
      <c r="D1023" s="6">
        <v>44068.783545370374</v>
      </c>
      <c r="E1023" s="1" t="s">
        <v>1151</v>
      </c>
      <c r="F1023" s="1" t="s">
        <v>89</v>
      </c>
      <c r="G1023" s="1" t="s">
        <v>89</v>
      </c>
      <c r="H1023" s="1" t="s">
        <v>556</v>
      </c>
      <c r="I1023" s="1" t="s">
        <v>595</v>
      </c>
      <c r="J1023" s="1" t="s">
        <v>596</v>
      </c>
      <c r="K1023" s="1">
        <v>36.8595380545</v>
      </c>
      <c r="L1023" s="1">
        <v>43.005781165999998</v>
      </c>
      <c r="M1023" s="1">
        <v>6</v>
      </c>
      <c r="N1023" s="1" t="s">
        <v>78</v>
      </c>
      <c r="O1023" s="1">
        <v>6</v>
      </c>
      <c r="P1023" t="str">
        <f>_xlfn.CONCAT( YEAR(TblOrigin[[#This Row],[ODK_DateOfSubmission]]), "-",TEXT( MONTH(TblOrigin[[#This Row],[ODK_DateOfSubmission]]),"00"))</f>
        <v>2020-08</v>
      </c>
    </row>
    <row r="1024" spans="1:16" x14ac:dyDescent="0.25">
      <c r="A1024" s="13">
        <v>1103024</v>
      </c>
      <c r="B1024" s="1"/>
      <c r="C1024" s="1">
        <v>8336</v>
      </c>
      <c r="D1024" s="6">
        <v>44042.774852083334</v>
      </c>
      <c r="E1024" s="1" t="s">
        <v>1151</v>
      </c>
      <c r="F1024" s="1" t="s">
        <v>89</v>
      </c>
      <c r="G1024" s="1" t="s">
        <v>163</v>
      </c>
      <c r="H1024" s="1" t="s">
        <v>597</v>
      </c>
      <c r="I1024" s="1" t="s">
        <v>600</v>
      </c>
      <c r="J1024" s="1" t="s">
        <v>601</v>
      </c>
      <c r="K1024" s="1">
        <v>36.857016745099997</v>
      </c>
      <c r="L1024" s="1">
        <v>42.857245550499997</v>
      </c>
      <c r="M1024" s="1">
        <v>3</v>
      </c>
      <c r="N1024" s="1" t="s">
        <v>78</v>
      </c>
      <c r="O1024" s="1">
        <v>3</v>
      </c>
      <c r="P1024" t="str">
        <f>_xlfn.CONCAT( YEAR(TblOrigin[[#This Row],[ODK_DateOfSubmission]]), "-",TEXT( MONTH(TblOrigin[[#This Row],[ODK_DateOfSubmission]]),"00"))</f>
        <v>2020-07</v>
      </c>
    </row>
    <row r="1025" spans="1:16" x14ac:dyDescent="0.25">
      <c r="A1025" s="13">
        <v>1301024</v>
      </c>
      <c r="B1025" s="1"/>
      <c r="C1025" s="1">
        <v>24813</v>
      </c>
      <c r="D1025" s="6">
        <v>44052.369493715276</v>
      </c>
      <c r="E1025" s="1" t="s">
        <v>1151</v>
      </c>
      <c r="F1025" s="1" t="s">
        <v>80</v>
      </c>
      <c r="G1025" s="1" t="s">
        <v>147</v>
      </c>
      <c r="H1025" s="1" t="s">
        <v>1152</v>
      </c>
      <c r="I1025" s="1" t="s">
        <v>1153</v>
      </c>
      <c r="J1025" s="1" t="s">
        <v>1154</v>
      </c>
      <c r="K1025" s="1">
        <v>35.623867199999999</v>
      </c>
      <c r="L1025" s="1">
        <v>44.9548877</v>
      </c>
      <c r="M1025" s="1">
        <v>1</v>
      </c>
      <c r="N1025" s="1" t="s">
        <v>112</v>
      </c>
      <c r="O1025" s="1">
        <v>1</v>
      </c>
      <c r="P1025" t="str">
        <f>_xlfn.CONCAT( YEAR(TblOrigin[[#This Row],[ODK_DateOfSubmission]]), "-",TEXT( MONTH(TblOrigin[[#This Row],[ODK_DateOfSubmission]]),"00"))</f>
        <v>2020-08</v>
      </c>
    </row>
    <row r="1026" spans="1:16" x14ac:dyDescent="0.25">
      <c r="A1026" s="13">
        <v>1301031</v>
      </c>
      <c r="B1026" s="1"/>
      <c r="C1026" s="1">
        <v>4797</v>
      </c>
      <c r="D1026" s="6">
        <v>44065.580222881945</v>
      </c>
      <c r="E1026" s="1" t="s">
        <v>1151</v>
      </c>
      <c r="F1026" s="1" t="s">
        <v>80</v>
      </c>
      <c r="G1026" s="1" t="s">
        <v>147</v>
      </c>
      <c r="H1026" s="1" t="s">
        <v>1155</v>
      </c>
      <c r="I1026" s="1" t="s">
        <v>1156</v>
      </c>
      <c r="J1026" s="1" t="s">
        <v>1157</v>
      </c>
      <c r="K1026" s="1">
        <v>35.183745999999999</v>
      </c>
      <c r="L1026" s="1">
        <v>45.324899100000003</v>
      </c>
      <c r="M1026" s="1">
        <v>1</v>
      </c>
      <c r="N1026" s="1" t="s">
        <v>112</v>
      </c>
      <c r="O1026" s="1">
        <v>1</v>
      </c>
      <c r="P1026" t="str">
        <f>_xlfn.CONCAT( YEAR(TblOrigin[[#This Row],[ODK_DateOfSubmission]]), "-",TEXT( MONTH(TblOrigin[[#This Row],[ODK_DateOfSubmission]]),"00"))</f>
        <v>2020-08</v>
      </c>
    </row>
    <row r="1027" spans="1:16" x14ac:dyDescent="0.25">
      <c r="A1027" s="13">
        <v>1301035</v>
      </c>
      <c r="B1027" s="1"/>
      <c r="C1027" s="1">
        <v>3513</v>
      </c>
      <c r="D1027" s="6">
        <v>44065.575118020832</v>
      </c>
      <c r="E1027" s="1" t="s">
        <v>1151</v>
      </c>
      <c r="F1027" s="1" t="s">
        <v>80</v>
      </c>
      <c r="G1027" s="1" t="s">
        <v>147</v>
      </c>
      <c r="H1027" s="1" t="s">
        <v>1158</v>
      </c>
      <c r="I1027" s="1" t="s">
        <v>1159</v>
      </c>
      <c r="J1027" s="1" t="s">
        <v>1160</v>
      </c>
      <c r="K1027" s="1">
        <v>35.693425599999998</v>
      </c>
      <c r="L1027" s="1">
        <v>44.891348299999997</v>
      </c>
      <c r="M1027" s="1">
        <v>1</v>
      </c>
      <c r="N1027" s="1" t="s">
        <v>112</v>
      </c>
      <c r="O1027" s="1">
        <v>1</v>
      </c>
      <c r="P1027" t="str">
        <f>_xlfn.CONCAT( YEAR(TblOrigin[[#This Row],[ODK_DateOfSubmission]]), "-",TEXT( MONTH(TblOrigin[[#This Row],[ODK_DateOfSubmission]]),"00"))</f>
        <v>2020-08</v>
      </c>
    </row>
    <row r="1028" spans="1:16" x14ac:dyDescent="0.25">
      <c r="A1028" s="13">
        <v>1301044</v>
      </c>
      <c r="B1028" s="1"/>
      <c r="C1028" s="1">
        <v>21719</v>
      </c>
      <c r="D1028" s="6">
        <v>44065.575458877312</v>
      </c>
      <c r="E1028" s="1" t="s">
        <v>1151</v>
      </c>
      <c r="F1028" s="1" t="s">
        <v>80</v>
      </c>
      <c r="G1028" s="1" t="s">
        <v>147</v>
      </c>
      <c r="H1028" s="1" t="s">
        <v>1158</v>
      </c>
      <c r="I1028" s="1" t="s">
        <v>584</v>
      </c>
      <c r="J1028" s="1" t="s">
        <v>585</v>
      </c>
      <c r="K1028" s="1">
        <v>35.745818900000003</v>
      </c>
      <c r="L1028" s="1">
        <v>44.8987014</v>
      </c>
      <c r="M1028" s="1">
        <v>4</v>
      </c>
      <c r="N1028" s="1" t="s">
        <v>78</v>
      </c>
      <c r="O1028" s="1">
        <v>4</v>
      </c>
      <c r="P1028" t="str">
        <f>_xlfn.CONCAT( YEAR(TblOrigin[[#This Row],[ODK_DateOfSubmission]]), "-",TEXT( MONTH(TblOrigin[[#This Row],[ODK_DateOfSubmission]]),"00"))</f>
        <v>2020-08</v>
      </c>
    </row>
    <row r="1029" spans="1:16" x14ac:dyDescent="0.25">
      <c r="A1029" s="13">
        <v>1302014</v>
      </c>
      <c r="B1029" s="1"/>
      <c r="C1029" s="1">
        <v>29693</v>
      </c>
      <c r="D1029" s="6">
        <v>44071.954482175926</v>
      </c>
      <c r="E1029" s="1" t="s">
        <v>1151</v>
      </c>
      <c r="F1029" s="1" t="s">
        <v>80</v>
      </c>
      <c r="G1029" s="1" t="s">
        <v>149</v>
      </c>
      <c r="H1029" s="1" t="s">
        <v>1161</v>
      </c>
      <c r="I1029" s="1" t="s">
        <v>1162</v>
      </c>
      <c r="J1029" s="1" t="s">
        <v>1163</v>
      </c>
      <c r="K1029" s="1">
        <v>35.305016600000002</v>
      </c>
      <c r="L1029" s="1">
        <v>45.677793999999999</v>
      </c>
      <c r="M1029" s="1">
        <v>1</v>
      </c>
      <c r="N1029" s="1" t="s">
        <v>101</v>
      </c>
      <c r="O1029" s="1">
        <v>1</v>
      </c>
      <c r="P1029" t="str">
        <f>_xlfn.CONCAT( YEAR(TblOrigin[[#This Row],[ODK_DateOfSubmission]]), "-",TEXT( MONTH(TblOrigin[[#This Row],[ODK_DateOfSubmission]]),"00"))</f>
        <v>2020-08</v>
      </c>
    </row>
    <row r="1030" spans="1:16" x14ac:dyDescent="0.25">
      <c r="A1030" s="13">
        <v>1303002</v>
      </c>
      <c r="B1030" s="1"/>
      <c r="C1030" s="1">
        <v>23924</v>
      </c>
      <c r="D1030" s="6">
        <v>44056.717023460646</v>
      </c>
      <c r="E1030" s="1" t="s">
        <v>1151</v>
      </c>
      <c r="F1030" s="1" t="s">
        <v>80</v>
      </c>
      <c r="G1030" s="1" t="s">
        <v>145</v>
      </c>
      <c r="H1030" s="1" t="s">
        <v>630</v>
      </c>
      <c r="I1030" s="1" t="s">
        <v>1164</v>
      </c>
      <c r="J1030" s="1" t="s">
        <v>1165</v>
      </c>
      <c r="K1030" s="1">
        <v>35.932836100000003</v>
      </c>
      <c r="L1030" s="1">
        <v>44.964229199999998</v>
      </c>
      <c r="M1030" s="1">
        <v>2</v>
      </c>
      <c r="N1030" s="1" t="s">
        <v>66</v>
      </c>
      <c r="O1030" s="1">
        <v>2</v>
      </c>
      <c r="P1030" t="str">
        <f>_xlfn.CONCAT( YEAR(TblOrigin[[#This Row],[ODK_DateOfSubmission]]), "-",TEXT( MONTH(TblOrigin[[#This Row],[ODK_DateOfSubmission]]),"00"))</f>
        <v>2020-08</v>
      </c>
    </row>
    <row r="1031" spans="1:16" x14ac:dyDescent="0.25">
      <c r="A1031" s="13">
        <v>1303003</v>
      </c>
      <c r="B1031" s="1"/>
      <c r="C1031" s="1">
        <v>23721</v>
      </c>
      <c r="D1031" s="6">
        <v>44056.717036458336</v>
      </c>
      <c r="E1031" s="1" t="s">
        <v>1151</v>
      </c>
      <c r="F1031" s="1" t="s">
        <v>80</v>
      </c>
      <c r="G1031" s="1" t="s">
        <v>145</v>
      </c>
      <c r="H1031" s="1" t="s">
        <v>630</v>
      </c>
      <c r="I1031" s="1" t="s">
        <v>1166</v>
      </c>
      <c r="J1031" s="1" t="s">
        <v>1167</v>
      </c>
      <c r="K1031" s="1">
        <v>35.931398399999999</v>
      </c>
      <c r="L1031" s="1">
        <v>44.969087700000003</v>
      </c>
      <c r="M1031" s="1">
        <v>2</v>
      </c>
      <c r="N1031" s="1" t="s">
        <v>78</v>
      </c>
      <c r="O1031" s="1">
        <v>2</v>
      </c>
      <c r="P1031" t="str">
        <f>_xlfn.CONCAT( YEAR(TblOrigin[[#This Row],[ODK_DateOfSubmission]]), "-",TEXT( MONTH(TblOrigin[[#This Row],[ODK_DateOfSubmission]]),"00"))</f>
        <v>2020-08</v>
      </c>
    </row>
    <row r="1032" spans="1:16" x14ac:dyDescent="0.25">
      <c r="A1032" s="13">
        <v>1303012</v>
      </c>
      <c r="B1032" s="1"/>
      <c r="C1032" s="1">
        <v>3613</v>
      </c>
      <c r="D1032" s="6">
        <v>44056.71691427083</v>
      </c>
      <c r="E1032" s="1" t="s">
        <v>1151</v>
      </c>
      <c r="F1032" s="1" t="s">
        <v>80</v>
      </c>
      <c r="G1032" s="1" t="s">
        <v>145</v>
      </c>
      <c r="H1032" s="1" t="s">
        <v>630</v>
      </c>
      <c r="I1032" s="1" t="s">
        <v>1168</v>
      </c>
      <c r="J1032" s="1" t="s">
        <v>1169</v>
      </c>
      <c r="K1032" s="1">
        <v>35.9077476</v>
      </c>
      <c r="L1032" s="1">
        <v>44.979655299999997</v>
      </c>
      <c r="M1032" s="1">
        <v>5</v>
      </c>
      <c r="N1032" s="1" t="s">
        <v>66</v>
      </c>
      <c r="O1032" s="1">
        <v>5</v>
      </c>
      <c r="P1032" t="str">
        <f>_xlfn.CONCAT( YEAR(TblOrigin[[#This Row],[ODK_DateOfSubmission]]), "-",TEXT( MONTH(TblOrigin[[#This Row],[ODK_DateOfSubmission]]),"00"))</f>
        <v>2020-08</v>
      </c>
    </row>
    <row r="1033" spans="1:16" x14ac:dyDescent="0.25">
      <c r="A1033" s="13">
        <v>1303013</v>
      </c>
      <c r="B1033" s="1"/>
      <c r="C1033" s="1">
        <v>24213</v>
      </c>
      <c r="D1033" s="6">
        <v>44060.690551423613</v>
      </c>
      <c r="E1033" s="1" t="s">
        <v>1151</v>
      </c>
      <c r="F1033" s="1" t="s">
        <v>80</v>
      </c>
      <c r="G1033" s="1" t="s">
        <v>145</v>
      </c>
      <c r="H1033" s="1" t="s">
        <v>633</v>
      </c>
      <c r="I1033" s="1" t="s">
        <v>1170</v>
      </c>
      <c r="J1033" s="1" t="s">
        <v>1171</v>
      </c>
      <c r="K1033" s="1">
        <v>35.7270477</v>
      </c>
      <c r="L1033" s="1">
        <v>45.152467899999998</v>
      </c>
      <c r="M1033" s="1">
        <v>2</v>
      </c>
      <c r="N1033" s="1" t="s">
        <v>78</v>
      </c>
      <c r="O1033" s="1">
        <v>2</v>
      </c>
      <c r="P1033" t="str">
        <f>_xlfn.CONCAT( YEAR(TblOrigin[[#This Row],[ODK_DateOfSubmission]]), "-",TEXT( MONTH(TblOrigin[[#This Row],[ODK_DateOfSubmission]]),"00"))</f>
        <v>2020-08</v>
      </c>
    </row>
    <row r="1034" spans="1:16" x14ac:dyDescent="0.25">
      <c r="A1034" s="13">
        <v>1303014</v>
      </c>
      <c r="B1034" s="1"/>
      <c r="C1034" s="1">
        <v>23923</v>
      </c>
      <c r="D1034" s="6">
        <v>44056.717092824074</v>
      </c>
      <c r="E1034" s="1" t="s">
        <v>1151</v>
      </c>
      <c r="F1034" s="1" t="s">
        <v>80</v>
      </c>
      <c r="G1034" s="1" t="s">
        <v>145</v>
      </c>
      <c r="H1034" s="1" t="s">
        <v>630</v>
      </c>
      <c r="I1034" s="1" t="s">
        <v>1172</v>
      </c>
      <c r="J1034" s="1" t="s">
        <v>1173</v>
      </c>
      <c r="K1034" s="1">
        <v>35.927912200000002</v>
      </c>
      <c r="L1034" s="1">
        <v>44.962274200000003</v>
      </c>
      <c r="M1034" s="1">
        <v>2</v>
      </c>
      <c r="N1034" s="1" t="s">
        <v>112</v>
      </c>
      <c r="O1034" s="1">
        <v>2</v>
      </c>
      <c r="P1034" t="str">
        <f>_xlfn.CONCAT( YEAR(TblOrigin[[#This Row],[ODK_DateOfSubmission]]), "-",TEXT( MONTH(TblOrigin[[#This Row],[ODK_DateOfSubmission]]),"00"))</f>
        <v>2020-08</v>
      </c>
    </row>
    <row r="1035" spans="1:16" x14ac:dyDescent="0.25">
      <c r="A1035" s="13">
        <v>1303015</v>
      </c>
      <c r="B1035" s="1"/>
      <c r="C1035" s="1">
        <v>6305</v>
      </c>
      <c r="D1035" s="6">
        <v>44069.875993287038</v>
      </c>
      <c r="E1035" s="1" t="s">
        <v>1151</v>
      </c>
      <c r="F1035" s="1" t="s">
        <v>80</v>
      </c>
      <c r="G1035" s="1" t="s">
        <v>145</v>
      </c>
      <c r="H1035" s="1" t="s">
        <v>633</v>
      </c>
      <c r="I1035" s="1" t="s">
        <v>634</v>
      </c>
      <c r="J1035" s="1" t="s">
        <v>585</v>
      </c>
      <c r="K1035" s="1">
        <v>35.731443499999997</v>
      </c>
      <c r="L1035" s="1">
        <v>45.137407500000002</v>
      </c>
      <c r="M1035" s="1">
        <v>2</v>
      </c>
      <c r="N1035" s="1" t="s">
        <v>78</v>
      </c>
      <c r="O1035" s="1">
        <v>2</v>
      </c>
      <c r="P1035" t="str">
        <f>_xlfn.CONCAT( YEAR(TblOrigin[[#This Row],[ODK_DateOfSubmission]]), "-",TEXT( MONTH(TblOrigin[[#This Row],[ODK_DateOfSubmission]]),"00"))</f>
        <v>2020-08</v>
      </c>
    </row>
    <row r="1036" spans="1:16" x14ac:dyDescent="0.25">
      <c r="A1036" s="13">
        <v>1303019</v>
      </c>
      <c r="B1036" s="1"/>
      <c r="C1036" s="1">
        <v>24554</v>
      </c>
      <c r="D1036" s="6">
        <v>44058.661529548612</v>
      </c>
      <c r="E1036" s="1" t="s">
        <v>1151</v>
      </c>
      <c r="F1036" s="1" t="s">
        <v>80</v>
      </c>
      <c r="G1036" s="1" t="s">
        <v>145</v>
      </c>
      <c r="H1036" s="1" t="s">
        <v>633</v>
      </c>
      <c r="I1036" s="1" t="s">
        <v>1174</v>
      </c>
      <c r="J1036" s="1" t="s">
        <v>1175</v>
      </c>
      <c r="K1036" s="1">
        <v>35.724629399999998</v>
      </c>
      <c r="L1036" s="1">
        <v>45.144054799999999</v>
      </c>
      <c r="M1036" s="1">
        <v>2</v>
      </c>
      <c r="N1036" s="1" t="s">
        <v>78</v>
      </c>
      <c r="O1036" s="1">
        <v>2</v>
      </c>
      <c r="P1036" t="str">
        <f>_xlfn.CONCAT( YEAR(TblOrigin[[#This Row],[ODK_DateOfSubmission]]), "-",TEXT( MONTH(TblOrigin[[#This Row],[ODK_DateOfSubmission]]),"00"))</f>
        <v>2020-08</v>
      </c>
    </row>
    <row r="1037" spans="1:16" x14ac:dyDescent="0.25">
      <c r="A1037" s="13">
        <v>1303036</v>
      </c>
      <c r="B1037" s="1"/>
      <c r="C1037" s="1">
        <v>32091</v>
      </c>
      <c r="D1037" s="6">
        <v>44058.661516898152</v>
      </c>
      <c r="E1037" s="1" t="s">
        <v>1151</v>
      </c>
      <c r="F1037" s="1" t="s">
        <v>80</v>
      </c>
      <c r="G1037" s="1" t="s">
        <v>145</v>
      </c>
      <c r="H1037" s="1" t="s">
        <v>633</v>
      </c>
      <c r="I1037" s="1" t="s">
        <v>650</v>
      </c>
      <c r="J1037" s="1" t="s">
        <v>651</v>
      </c>
      <c r="K1037" s="1">
        <v>35.7286742</v>
      </c>
      <c r="L1037" s="1">
        <v>45.141780199999999</v>
      </c>
      <c r="M1037" s="1">
        <v>1</v>
      </c>
      <c r="N1037" s="1" t="s">
        <v>78</v>
      </c>
      <c r="O1037" s="1">
        <v>1</v>
      </c>
      <c r="P1037" t="str">
        <f>_xlfn.CONCAT( YEAR(TblOrigin[[#This Row],[ODK_DateOfSubmission]]), "-",TEXT( MONTH(TblOrigin[[#This Row],[ODK_DateOfSubmission]]),"00"))</f>
        <v>2020-08</v>
      </c>
    </row>
    <row r="1038" spans="1:16" x14ac:dyDescent="0.25">
      <c r="A1038" s="13">
        <v>1304027</v>
      </c>
      <c r="B1038" s="1"/>
      <c r="C1038" s="1">
        <v>21962</v>
      </c>
      <c r="D1038" s="6">
        <v>44040.688440543985</v>
      </c>
      <c r="E1038" s="1" t="s">
        <v>1151</v>
      </c>
      <c r="F1038" s="1" t="s">
        <v>80</v>
      </c>
      <c r="G1038" s="1" t="s">
        <v>144</v>
      </c>
      <c r="H1038" s="1" t="s">
        <v>635</v>
      </c>
      <c r="I1038" s="1" t="s">
        <v>1176</v>
      </c>
      <c r="J1038" s="1" t="s">
        <v>1177</v>
      </c>
      <c r="K1038" s="1">
        <v>35.1819165</v>
      </c>
      <c r="L1038" s="1">
        <v>45.984470899999998</v>
      </c>
      <c r="M1038" s="1">
        <v>2</v>
      </c>
      <c r="N1038" s="1" t="s">
        <v>78</v>
      </c>
      <c r="O1038" s="1">
        <v>2</v>
      </c>
      <c r="P1038" t="str">
        <f>_xlfn.CONCAT( YEAR(TblOrigin[[#This Row],[ODK_DateOfSubmission]]), "-",TEXT( MONTH(TblOrigin[[#This Row],[ODK_DateOfSubmission]]),"00"))</f>
        <v>2020-07</v>
      </c>
    </row>
    <row r="1039" spans="1:16" x14ac:dyDescent="0.25">
      <c r="A1039" s="13">
        <v>1304037</v>
      </c>
      <c r="B1039" s="1"/>
      <c r="C1039" s="1">
        <v>23077</v>
      </c>
      <c r="D1039" s="6">
        <v>44071.954542210646</v>
      </c>
      <c r="E1039" s="1" t="s">
        <v>1151</v>
      </c>
      <c r="F1039" s="1" t="s">
        <v>80</v>
      </c>
      <c r="G1039" s="1" t="s">
        <v>144</v>
      </c>
      <c r="H1039" s="1" t="s">
        <v>638</v>
      </c>
      <c r="I1039" s="1" t="s">
        <v>1178</v>
      </c>
      <c r="J1039" s="1" t="s">
        <v>1179</v>
      </c>
      <c r="K1039" s="1">
        <v>35.3135756</v>
      </c>
      <c r="L1039" s="1">
        <v>45.692822900000003</v>
      </c>
      <c r="M1039" s="1">
        <v>2</v>
      </c>
      <c r="N1039" s="1" t="s">
        <v>112</v>
      </c>
      <c r="O1039" s="1">
        <v>2</v>
      </c>
      <c r="P1039" t="str">
        <f>_xlfn.CONCAT( YEAR(TblOrigin[[#This Row],[ODK_DateOfSubmission]]), "-",TEXT( MONTH(TblOrigin[[#This Row],[ODK_DateOfSubmission]]),"00"))</f>
        <v>2020-08</v>
      </c>
    </row>
    <row r="1040" spans="1:16" x14ac:dyDescent="0.25">
      <c r="A1040" s="13">
        <v>1304044</v>
      </c>
      <c r="B1040" s="1"/>
      <c r="C1040" s="1">
        <v>29692</v>
      </c>
      <c r="D1040" s="6">
        <v>44071.954427743054</v>
      </c>
      <c r="E1040" s="1" t="s">
        <v>1151</v>
      </c>
      <c r="F1040" s="1" t="s">
        <v>80</v>
      </c>
      <c r="G1040" s="1" t="s">
        <v>144</v>
      </c>
      <c r="H1040" s="1" t="s">
        <v>638</v>
      </c>
      <c r="I1040" s="1" t="s">
        <v>645</v>
      </c>
      <c r="J1040" s="1" t="s">
        <v>646</v>
      </c>
      <c r="K1040" s="1">
        <v>35.3527111</v>
      </c>
      <c r="L1040" s="1">
        <v>45.628954700000001</v>
      </c>
      <c r="M1040" s="1">
        <v>1</v>
      </c>
      <c r="N1040" s="1" t="s">
        <v>112</v>
      </c>
      <c r="O1040" s="1">
        <v>1</v>
      </c>
      <c r="P1040" t="str">
        <f>_xlfn.CONCAT( YEAR(TblOrigin[[#This Row],[ODK_DateOfSubmission]]), "-",TEXT( MONTH(TblOrigin[[#This Row],[ODK_DateOfSubmission]]),"00"))</f>
        <v>2020-08</v>
      </c>
    </row>
    <row r="1041" spans="1:16" x14ac:dyDescent="0.25">
      <c r="A1041" s="13">
        <v>1305019</v>
      </c>
      <c r="B1041" s="1"/>
      <c r="C1041" s="1">
        <v>6000</v>
      </c>
      <c r="D1041" s="6">
        <v>44071.954250000003</v>
      </c>
      <c r="E1041" s="1" t="s">
        <v>1151</v>
      </c>
      <c r="F1041" s="1" t="s">
        <v>80</v>
      </c>
      <c r="G1041" s="1" t="s">
        <v>148</v>
      </c>
      <c r="H1041" s="1" t="s">
        <v>1180</v>
      </c>
      <c r="I1041" s="1" t="s">
        <v>1181</v>
      </c>
      <c r="J1041" s="1" t="s">
        <v>1182</v>
      </c>
      <c r="K1041" s="1">
        <v>34.555585700000002</v>
      </c>
      <c r="L1041" s="1">
        <v>45.248150500000001</v>
      </c>
      <c r="M1041" s="1">
        <v>5</v>
      </c>
      <c r="N1041" s="1" t="s">
        <v>87</v>
      </c>
      <c r="O1041" s="1">
        <v>2</v>
      </c>
      <c r="P1041" t="str">
        <f>_xlfn.CONCAT( YEAR(TblOrigin[[#This Row],[ODK_DateOfSubmission]]), "-",TEXT( MONTH(TblOrigin[[#This Row],[ODK_DateOfSubmission]]),"00"))</f>
        <v>2020-08</v>
      </c>
    </row>
    <row r="1042" spans="1:16" x14ac:dyDescent="0.25">
      <c r="A1042" s="13">
        <v>1305019</v>
      </c>
      <c r="B1042" s="1"/>
      <c r="C1042" s="1">
        <v>6000</v>
      </c>
      <c r="D1042" s="6">
        <v>44071.954250000003</v>
      </c>
      <c r="E1042" s="1" t="s">
        <v>1151</v>
      </c>
      <c r="F1042" s="1" t="s">
        <v>80</v>
      </c>
      <c r="G1042" s="1" t="s">
        <v>148</v>
      </c>
      <c r="H1042" s="1" t="s">
        <v>1180</v>
      </c>
      <c r="I1042" s="1" t="s">
        <v>1181</v>
      </c>
      <c r="J1042" s="1" t="s">
        <v>1182</v>
      </c>
      <c r="K1042" s="1">
        <v>34.555585700000002</v>
      </c>
      <c r="L1042" s="1">
        <v>45.248150500000001</v>
      </c>
      <c r="M1042" s="1">
        <v>5</v>
      </c>
      <c r="N1042" s="1" t="s">
        <v>112</v>
      </c>
      <c r="O1042" s="1">
        <v>1</v>
      </c>
      <c r="P1042" t="str">
        <f>_xlfn.CONCAT( YEAR(TblOrigin[[#This Row],[ODK_DateOfSubmission]]), "-",TEXT( MONTH(TblOrigin[[#This Row],[ODK_DateOfSubmission]]),"00"))</f>
        <v>2020-08</v>
      </c>
    </row>
    <row r="1043" spans="1:16" x14ac:dyDescent="0.25">
      <c r="A1043" s="13">
        <v>1305019</v>
      </c>
      <c r="B1043" s="1"/>
      <c r="C1043" s="1">
        <v>6000</v>
      </c>
      <c r="D1043" s="6">
        <v>44071.954250000003</v>
      </c>
      <c r="E1043" s="1" t="s">
        <v>1151</v>
      </c>
      <c r="F1043" s="1" t="s">
        <v>80</v>
      </c>
      <c r="G1043" s="1" t="s">
        <v>148</v>
      </c>
      <c r="H1043" s="1" t="s">
        <v>1180</v>
      </c>
      <c r="I1043" s="1" t="s">
        <v>1181</v>
      </c>
      <c r="J1043" s="1" t="s">
        <v>1182</v>
      </c>
      <c r="K1043" s="1">
        <v>34.555585700000002</v>
      </c>
      <c r="L1043" s="1">
        <v>45.248150500000001</v>
      </c>
      <c r="M1043" s="1">
        <v>5</v>
      </c>
      <c r="N1043" s="1" t="s">
        <v>83</v>
      </c>
      <c r="O1043" s="1">
        <v>1</v>
      </c>
      <c r="P1043" t="str">
        <f>_xlfn.CONCAT( YEAR(TblOrigin[[#This Row],[ODK_DateOfSubmission]]), "-",TEXT( MONTH(TblOrigin[[#This Row],[ODK_DateOfSubmission]]),"00"))</f>
        <v>2020-08</v>
      </c>
    </row>
    <row r="1044" spans="1:16" x14ac:dyDescent="0.25">
      <c r="A1044" s="13">
        <v>1305019</v>
      </c>
      <c r="B1044" s="1"/>
      <c r="C1044" s="1">
        <v>6000</v>
      </c>
      <c r="D1044" s="6">
        <v>44071.954250000003</v>
      </c>
      <c r="E1044" s="1" t="s">
        <v>1151</v>
      </c>
      <c r="F1044" s="1" t="s">
        <v>80</v>
      </c>
      <c r="G1044" s="1" t="s">
        <v>148</v>
      </c>
      <c r="H1044" s="1" t="s">
        <v>1180</v>
      </c>
      <c r="I1044" s="1" t="s">
        <v>1181</v>
      </c>
      <c r="J1044" s="1" t="s">
        <v>1182</v>
      </c>
      <c r="K1044" s="1">
        <v>34.555585700000002</v>
      </c>
      <c r="L1044" s="1">
        <v>45.248150500000001</v>
      </c>
      <c r="M1044" s="1">
        <v>5</v>
      </c>
      <c r="N1044" s="1" t="s">
        <v>78</v>
      </c>
      <c r="O1044" s="1">
        <v>1</v>
      </c>
      <c r="P1044" t="str">
        <f>_xlfn.CONCAT( YEAR(TblOrigin[[#This Row],[ODK_DateOfSubmission]]), "-",TEXT( MONTH(TblOrigin[[#This Row],[ODK_DateOfSubmission]]),"00"))</f>
        <v>2020-08</v>
      </c>
    </row>
    <row r="1045" spans="1:16" x14ac:dyDescent="0.25">
      <c r="A1045" s="13">
        <v>1308001</v>
      </c>
      <c r="B1045" s="1"/>
      <c r="C1045" s="1">
        <v>24898</v>
      </c>
      <c r="D1045" s="6">
        <v>44065.575359340277</v>
      </c>
      <c r="E1045" s="1" t="s">
        <v>1151</v>
      </c>
      <c r="F1045" s="1" t="s">
        <v>80</v>
      </c>
      <c r="G1045" s="1" t="s">
        <v>146</v>
      </c>
      <c r="H1045" s="1" t="s">
        <v>659</v>
      </c>
      <c r="I1045" s="1" t="s">
        <v>1183</v>
      </c>
      <c r="J1045" s="1" t="s">
        <v>1184</v>
      </c>
      <c r="K1045" s="1">
        <v>36.244474799999999</v>
      </c>
      <c r="L1045" s="1">
        <v>44.775685299999999</v>
      </c>
      <c r="M1045" s="1">
        <v>1</v>
      </c>
      <c r="N1045" s="1" t="s">
        <v>112</v>
      </c>
      <c r="O1045" s="1">
        <v>1</v>
      </c>
      <c r="P1045" t="str">
        <f>_xlfn.CONCAT( YEAR(TblOrigin[[#This Row],[ODK_DateOfSubmission]]), "-",TEXT( MONTH(TblOrigin[[#This Row],[ODK_DateOfSubmission]]),"00"))</f>
        <v>2020-08</v>
      </c>
    </row>
    <row r="1046" spans="1:16" x14ac:dyDescent="0.25">
      <c r="A1046" s="13">
        <v>1308005</v>
      </c>
      <c r="B1046" s="1"/>
      <c r="C1046" s="1">
        <v>25293</v>
      </c>
      <c r="D1046" s="6">
        <v>44040.350070682871</v>
      </c>
      <c r="E1046" s="1" t="s">
        <v>1151</v>
      </c>
      <c r="F1046" s="1" t="s">
        <v>80</v>
      </c>
      <c r="G1046" s="1" t="s">
        <v>146</v>
      </c>
      <c r="H1046" s="1" t="s">
        <v>1185</v>
      </c>
      <c r="I1046" s="1" t="s">
        <v>1186</v>
      </c>
      <c r="J1046" s="1" t="s">
        <v>1187</v>
      </c>
      <c r="K1046" s="1">
        <v>36.20458</v>
      </c>
      <c r="L1046" s="1">
        <v>44.821505199999997</v>
      </c>
      <c r="M1046" s="1">
        <v>1</v>
      </c>
      <c r="N1046" s="1" t="s">
        <v>105</v>
      </c>
      <c r="O1046" s="1">
        <v>1</v>
      </c>
      <c r="P1046" t="str">
        <f>_xlfn.CONCAT( YEAR(TblOrigin[[#This Row],[ODK_DateOfSubmission]]), "-",TEXT( MONTH(TblOrigin[[#This Row],[ODK_DateOfSubmission]]),"00"))</f>
        <v>2020-07</v>
      </c>
    </row>
    <row r="1047" spans="1:16" x14ac:dyDescent="0.25">
      <c r="A1047" s="13">
        <v>1308013</v>
      </c>
      <c r="B1047" s="1"/>
      <c r="C1047" s="1">
        <v>4201</v>
      </c>
      <c r="D1047" s="6">
        <v>44065.575233483796</v>
      </c>
      <c r="E1047" s="1" t="s">
        <v>1151</v>
      </c>
      <c r="F1047" s="1" t="s">
        <v>80</v>
      </c>
      <c r="G1047" s="1" t="s">
        <v>146</v>
      </c>
      <c r="H1047" s="1" t="s">
        <v>654</v>
      </c>
      <c r="I1047" s="1" t="s">
        <v>657</v>
      </c>
      <c r="J1047" s="1" t="s">
        <v>658</v>
      </c>
      <c r="K1047" s="1">
        <v>36.254068500000002</v>
      </c>
      <c r="L1047" s="1">
        <v>44.8853674</v>
      </c>
      <c r="M1047" s="1">
        <v>2</v>
      </c>
      <c r="N1047" s="1" t="s">
        <v>87</v>
      </c>
      <c r="O1047" s="1">
        <v>1</v>
      </c>
      <c r="P1047" t="str">
        <f>_xlfn.CONCAT( YEAR(TblOrigin[[#This Row],[ODK_DateOfSubmission]]), "-",TEXT( MONTH(TblOrigin[[#This Row],[ODK_DateOfSubmission]]),"00"))</f>
        <v>2020-08</v>
      </c>
    </row>
    <row r="1048" spans="1:16" x14ac:dyDescent="0.25">
      <c r="A1048" s="13">
        <v>1308013</v>
      </c>
      <c r="B1048" s="1"/>
      <c r="C1048" s="1">
        <v>4201</v>
      </c>
      <c r="D1048" s="6">
        <v>44065.575233483796</v>
      </c>
      <c r="E1048" s="1" t="s">
        <v>1151</v>
      </c>
      <c r="F1048" s="1" t="s">
        <v>80</v>
      </c>
      <c r="G1048" s="1" t="s">
        <v>146</v>
      </c>
      <c r="H1048" s="1" t="s">
        <v>654</v>
      </c>
      <c r="I1048" s="1" t="s">
        <v>657</v>
      </c>
      <c r="J1048" s="1" t="s">
        <v>658</v>
      </c>
      <c r="K1048" s="1">
        <v>36.254068500000002</v>
      </c>
      <c r="L1048" s="1">
        <v>44.8853674</v>
      </c>
      <c r="M1048" s="1">
        <v>2</v>
      </c>
      <c r="N1048" s="1" t="s">
        <v>78</v>
      </c>
      <c r="O1048" s="1">
        <v>1</v>
      </c>
      <c r="P1048" t="str">
        <f>_xlfn.CONCAT( YEAR(TblOrigin[[#This Row],[ODK_DateOfSubmission]]), "-",TEXT( MONTH(TblOrigin[[#This Row],[ODK_DateOfSubmission]]),"00"))</f>
        <v>2020-08</v>
      </c>
    </row>
    <row r="1049" spans="1:16" x14ac:dyDescent="0.25">
      <c r="A1049" s="13">
        <v>1308022</v>
      </c>
      <c r="B1049" s="1"/>
      <c r="C1049" s="1">
        <v>5568</v>
      </c>
      <c r="D1049" s="6">
        <v>44040.349951932869</v>
      </c>
      <c r="E1049" s="1" t="s">
        <v>1151</v>
      </c>
      <c r="F1049" s="1" t="s">
        <v>80</v>
      </c>
      <c r="G1049" s="1" t="s">
        <v>146</v>
      </c>
      <c r="H1049" s="1" t="s">
        <v>1185</v>
      </c>
      <c r="I1049" s="1" t="s">
        <v>1188</v>
      </c>
      <c r="J1049" s="1" t="s">
        <v>1189</v>
      </c>
      <c r="K1049" s="1">
        <v>36.220599100000001</v>
      </c>
      <c r="L1049" s="1">
        <v>44.835959699999997</v>
      </c>
      <c r="M1049" s="1">
        <v>5</v>
      </c>
      <c r="N1049" s="1" t="s">
        <v>82</v>
      </c>
      <c r="O1049" s="1">
        <v>5</v>
      </c>
      <c r="P1049" t="str">
        <f>_xlfn.CONCAT( YEAR(TblOrigin[[#This Row],[ODK_DateOfSubmission]]), "-",TEXT( MONTH(TblOrigin[[#This Row],[ODK_DateOfSubmission]]),"00"))</f>
        <v>2020-07</v>
      </c>
    </row>
    <row r="1050" spans="1:16" x14ac:dyDescent="0.25">
      <c r="A1050" s="13">
        <v>1308034</v>
      </c>
      <c r="B1050" s="1"/>
      <c r="C1050" s="1">
        <v>31873</v>
      </c>
      <c r="D1050" s="6">
        <v>44065.575280289355</v>
      </c>
      <c r="E1050" s="1" t="s">
        <v>1151</v>
      </c>
      <c r="F1050" s="1" t="s">
        <v>80</v>
      </c>
      <c r="G1050" s="1" t="s">
        <v>146</v>
      </c>
      <c r="H1050" s="1" t="s">
        <v>654</v>
      </c>
      <c r="I1050" s="1" t="s">
        <v>1190</v>
      </c>
      <c r="J1050" s="1" t="s">
        <v>1191</v>
      </c>
      <c r="K1050" s="1">
        <v>36.259437300000002</v>
      </c>
      <c r="L1050" s="1">
        <v>44.881953500000002</v>
      </c>
      <c r="M1050" s="1">
        <v>1</v>
      </c>
      <c r="N1050" s="1" t="s">
        <v>112</v>
      </c>
      <c r="O1050" s="1">
        <v>1</v>
      </c>
      <c r="P1050" t="str">
        <f>_xlfn.CONCAT( YEAR(TblOrigin[[#This Row],[ODK_DateOfSubmission]]), "-",TEXT( MONTH(TblOrigin[[#This Row],[ODK_DateOfSubmission]]),"00"))</f>
        <v>2020-08</v>
      </c>
    </row>
    <row r="1051" spans="1:16" x14ac:dyDescent="0.25">
      <c r="A1051" s="13">
        <v>1310018</v>
      </c>
      <c r="B1051" s="1"/>
      <c r="C1051" s="1">
        <v>25077</v>
      </c>
      <c r="D1051" s="6">
        <v>44058.692124039349</v>
      </c>
      <c r="E1051" s="1" t="s">
        <v>1151</v>
      </c>
      <c r="F1051" s="1" t="s">
        <v>80</v>
      </c>
      <c r="G1051" s="1" t="s">
        <v>143</v>
      </c>
      <c r="H1051" s="1" t="s">
        <v>675</v>
      </c>
      <c r="I1051" s="1" t="s">
        <v>1192</v>
      </c>
      <c r="J1051" s="1" t="s">
        <v>1193</v>
      </c>
      <c r="K1051" s="1">
        <v>35.596128399999998</v>
      </c>
      <c r="L1051" s="1">
        <v>45.370931800000001</v>
      </c>
      <c r="M1051" s="1">
        <v>6</v>
      </c>
      <c r="N1051" s="1" t="s">
        <v>87</v>
      </c>
      <c r="O1051" s="1">
        <v>3</v>
      </c>
      <c r="P1051" t="str">
        <f>_xlfn.CONCAT( YEAR(TblOrigin[[#This Row],[ODK_DateOfSubmission]]), "-",TEXT( MONTH(TblOrigin[[#This Row],[ODK_DateOfSubmission]]),"00"))</f>
        <v>2020-08</v>
      </c>
    </row>
    <row r="1052" spans="1:16" x14ac:dyDescent="0.25">
      <c r="A1052" s="13">
        <v>1310018</v>
      </c>
      <c r="B1052" s="1"/>
      <c r="C1052" s="1">
        <v>25077</v>
      </c>
      <c r="D1052" s="6">
        <v>44058.692124039349</v>
      </c>
      <c r="E1052" s="1" t="s">
        <v>1151</v>
      </c>
      <c r="F1052" s="1" t="s">
        <v>80</v>
      </c>
      <c r="G1052" s="1" t="s">
        <v>143</v>
      </c>
      <c r="H1052" s="1" t="s">
        <v>675</v>
      </c>
      <c r="I1052" s="1" t="s">
        <v>1192</v>
      </c>
      <c r="J1052" s="1" t="s">
        <v>1193</v>
      </c>
      <c r="K1052" s="1">
        <v>35.596128399999998</v>
      </c>
      <c r="L1052" s="1">
        <v>45.370931800000001</v>
      </c>
      <c r="M1052" s="1">
        <v>6</v>
      </c>
      <c r="N1052" s="1" t="s">
        <v>66</v>
      </c>
      <c r="O1052" s="1">
        <v>3</v>
      </c>
      <c r="P1052" t="str">
        <f>_xlfn.CONCAT( YEAR(TblOrigin[[#This Row],[ODK_DateOfSubmission]]), "-",TEXT( MONTH(TblOrigin[[#This Row],[ODK_DateOfSubmission]]),"00"))</f>
        <v>2020-08</v>
      </c>
    </row>
    <row r="1053" spans="1:16" x14ac:dyDescent="0.25">
      <c r="A1053" s="13">
        <v>1310019</v>
      </c>
      <c r="B1053" s="1"/>
      <c r="C1053" s="1">
        <v>4592</v>
      </c>
      <c r="D1053" s="6">
        <v>44040.349671180556</v>
      </c>
      <c r="E1053" s="1" t="s">
        <v>1151</v>
      </c>
      <c r="F1053" s="1" t="s">
        <v>80</v>
      </c>
      <c r="G1053" s="1" t="s">
        <v>143</v>
      </c>
      <c r="H1053" s="1" t="s">
        <v>675</v>
      </c>
      <c r="I1053" s="1" t="s">
        <v>676</v>
      </c>
      <c r="J1053" s="1" t="s">
        <v>677</v>
      </c>
      <c r="K1053" s="1">
        <v>35.580094199999998</v>
      </c>
      <c r="L1053" s="1">
        <v>45.267819699999997</v>
      </c>
      <c r="M1053" s="1">
        <v>1</v>
      </c>
      <c r="N1053" s="1" t="s">
        <v>78</v>
      </c>
      <c r="O1053" s="1">
        <v>1</v>
      </c>
      <c r="P1053" t="str">
        <f>_xlfn.CONCAT( YEAR(TblOrigin[[#This Row],[ODK_DateOfSubmission]]), "-",TEXT( MONTH(TblOrigin[[#This Row],[ODK_DateOfSubmission]]),"00"))</f>
        <v>2020-07</v>
      </c>
    </row>
    <row r="1054" spans="1:16" x14ac:dyDescent="0.25">
      <c r="A1054" s="13">
        <v>1310022</v>
      </c>
      <c r="B1054" s="1"/>
      <c r="C1054" s="1">
        <v>5744</v>
      </c>
      <c r="D1054" s="6">
        <v>44065.971671874999</v>
      </c>
      <c r="E1054" s="1" t="s">
        <v>1151</v>
      </c>
      <c r="F1054" s="1" t="s">
        <v>80</v>
      </c>
      <c r="G1054" s="1" t="s">
        <v>143</v>
      </c>
      <c r="H1054" s="1" t="s">
        <v>1194</v>
      </c>
      <c r="I1054" s="1" t="s">
        <v>1195</v>
      </c>
      <c r="J1054" s="1" t="s">
        <v>1196</v>
      </c>
      <c r="K1054" s="1">
        <v>35.451302099999999</v>
      </c>
      <c r="L1054" s="1">
        <v>45.447999299999999</v>
      </c>
      <c r="M1054" s="1">
        <v>5</v>
      </c>
      <c r="N1054" s="1" t="s">
        <v>112</v>
      </c>
      <c r="O1054" s="1">
        <v>5</v>
      </c>
      <c r="P1054" t="str">
        <f>_xlfn.CONCAT( YEAR(TblOrigin[[#This Row],[ODK_DateOfSubmission]]), "-",TEXT( MONTH(TblOrigin[[#This Row],[ODK_DateOfSubmission]]),"00"))</f>
        <v>2020-08</v>
      </c>
    </row>
    <row r="1055" spans="1:16" x14ac:dyDescent="0.25">
      <c r="A1055" s="13">
        <v>1310023</v>
      </c>
      <c r="B1055" s="1"/>
      <c r="C1055" s="1">
        <v>25300</v>
      </c>
      <c r="D1055" s="6">
        <v>44040.350172222221</v>
      </c>
      <c r="E1055" s="1" t="s">
        <v>1151</v>
      </c>
      <c r="F1055" s="1" t="s">
        <v>80</v>
      </c>
      <c r="G1055" s="1" t="s">
        <v>143</v>
      </c>
      <c r="H1055" s="1" t="s">
        <v>667</v>
      </c>
      <c r="I1055" s="1" t="s">
        <v>1197</v>
      </c>
      <c r="J1055" s="1" t="s">
        <v>1198</v>
      </c>
      <c r="K1055" s="1">
        <v>35.6483603</v>
      </c>
      <c r="L1055" s="1">
        <v>45.065837399999999</v>
      </c>
      <c r="M1055" s="1">
        <v>2</v>
      </c>
      <c r="N1055" s="1" t="s">
        <v>112</v>
      </c>
      <c r="O1055" s="1">
        <v>2</v>
      </c>
      <c r="P1055" t="str">
        <f>_xlfn.CONCAT( YEAR(TblOrigin[[#This Row],[ODK_DateOfSubmission]]), "-",TEXT( MONTH(TblOrigin[[#This Row],[ODK_DateOfSubmission]]),"00"))</f>
        <v>2020-07</v>
      </c>
    </row>
    <row r="1056" spans="1:16" x14ac:dyDescent="0.25">
      <c r="A1056" s="13">
        <v>1310027</v>
      </c>
      <c r="B1056" s="1"/>
      <c r="C1056" s="1">
        <v>25892</v>
      </c>
      <c r="D1056" s="6">
        <v>44062.80420204861</v>
      </c>
      <c r="E1056" s="1" t="s">
        <v>1151</v>
      </c>
      <c r="F1056" s="1" t="s">
        <v>80</v>
      </c>
      <c r="G1056" s="1" t="s">
        <v>143</v>
      </c>
      <c r="H1056" s="1" t="s">
        <v>667</v>
      </c>
      <c r="I1056" s="1" t="s">
        <v>680</v>
      </c>
      <c r="J1056" s="1" t="s">
        <v>681</v>
      </c>
      <c r="K1056" s="1">
        <v>35.589473699999999</v>
      </c>
      <c r="L1056" s="1">
        <v>45.1501096</v>
      </c>
      <c r="M1056" s="1">
        <v>1</v>
      </c>
      <c r="N1056" s="1" t="s">
        <v>112</v>
      </c>
      <c r="O1056" s="1">
        <v>1</v>
      </c>
      <c r="P1056" t="str">
        <f>_xlfn.CONCAT( YEAR(TblOrigin[[#This Row],[ODK_DateOfSubmission]]), "-",TEXT( MONTH(TblOrigin[[#This Row],[ODK_DateOfSubmission]]),"00"))</f>
        <v>2020-08</v>
      </c>
    </row>
    <row r="1057" spans="1:16" x14ac:dyDescent="0.25">
      <c r="A1057" s="13">
        <v>1310028</v>
      </c>
      <c r="B1057" s="1"/>
      <c r="C1057" s="1">
        <v>5806</v>
      </c>
      <c r="D1057" s="6">
        <v>44062.804507835652</v>
      </c>
      <c r="E1057" s="1" t="s">
        <v>1151</v>
      </c>
      <c r="F1057" s="1" t="s">
        <v>80</v>
      </c>
      <c r="G1057" s="1" t="s">
        <v>143</v>
      </c>
      <c r="H1057" s="1" t="s">
        <v>667</v>
      </c>
      <c r="I1057" s="1" t="s">
        <v>682</v>
      </c>
      <c r="J1057" s="1" t="s">
        <v>683</v>
      </c>
      <c r="K1057" s="1">
        <v>35.614800000000002</v>
      </c>
      <c r="L1057" s="1">
        <v>45.103979699999996</v>
      </c>
      <c r="M1057" s="1">
        <v>2</v>
      </c>
      <c r="N1057" s="1" t="s">
        <v>78</v>
      </c>
      <c r="O1057" s="1">
        <v>2</v>
      </c>
      <c r="P1057" t="str">
        <f>_xlfn.CONCAT( YEAR(TblOrigin[[#This Row],[ODK_DateOfSubmission]]), "-",TEXT( MONTH(TblOrigin[[#This Row],[ODK_DateOfSubmission]]),"00"))</f>
        <v>2020-08</v>
      </c>
    </row>
    <row r="1058" spans="1:16" x14ac:dyDescent="0.25">
      <c r="A1058" s="13">
        <v>1310031</v>
      </c>
      <c r="B1058" s="1"/>
      <c r="C1058" s="1">
        <v>21287</v>
      </c>
      <c r="D1058" s="6">
        <v>44070.658259606484</v>
      </c>
      <c r="E1058" s="1" t="s">
        <v>1151</v>
      </c>
      <c r="F1058" s="1" t="s">
        <v>80</v>
      </c>
      <c r="G1058" s="1" t="s">
        <v>143</v>
      </c>
      <c r="H1058" s="1" t="s">
        <v>670</v>
      </c>
      <c r="I1058" s="1" t="s">
        <v>1199</v>
      </c>
      <c r="J1058" s="1" t="s">
        <v>1184</v>
      </c>
      <c r="K1058" s="1">
        <v>35.541253500000003</v>
      </c>
      <c r="L1058" s="1">
        <v>45.400801100000002</v>
      </c>
      <c r="M1058" s="1">
        <v>3</v>
      </c>
      <c r="N1058" s="1" t="s">
        <v>112</v>
      </c>
      <c r="O1058" s="1">
        <v>1</v>
      </c>
      <c r="P1058" t="str">
        <f>_xlfn.CONCAT( YEAR(TblOrigin[[#This Row],[ODK_DateOfSubmission]]), "-",TEXT( MONTH(TblOrigin[[#This Row],[ODK_DateOfSubmission]]),"00"))</f>
        <v>2020-08</v>
      </c>
    </row>
    <row r="1059" spans="1:16" x14ac:dyDescent="0.25">
      <c r="A1059" s="13">
        <v>1310031</v>
      </c>
      <c r="B1059" s="1"/>
      <c r="C1059" s="1">
        <v>21287</v>
      </c>
      <c r="D1059" s="6">
        <v>44070.658259606484</v>
      </c>
      <c r="E1059" s="1" t="s">
        <v>1151</v>
      </c>
      <c r="F1059" s="1" t="s">
        <v>80</v>
      </c>
      <c r="G1059" s="1" t="s">
        <v>143</v>
      </c>
      <c r="H1059" s="1" t="s">
        <v>670</v>
      </c>
      <c r="I1059" s="1" t="s">
        <v>1199</v>
      </c>
      <c r="J1059" s="1" t="s">
        <v>1184</v>
      </c>
      <c r="K1059" s="1">
        <v>35.541253500000003</v>
      </c>
      <c r="L1059" s="1">
        <v>45.400801100000002</v>
      </c>
      <c r="M1059" s="1">
        <v>3</v>
      </c>
      <c r="N1059" s="1" t="s">
        <v>78</v>
      </c>
      <c r="O1059" s="1">
        <v>2</v>
      </c>
      <c r="P1059" t="str">
        <f>_xlfn.CONCAT( YEAR(TblOrigin[[#This Row],[ODK_DateOfSubmission]]), "-",TEXT( MONTH(TblOrigin[[#This Row],[ODK_DateOfSubmission]]),"00"))</f>
        <v>2020-08</v>
      </c>
    </row>
    <row r="1060" spans="1:16" x14ac:dyDescent="0.25">
      <c r="A1060" s="13">
        <v>1310035</v>
      </c>
      <c r="B1060" s="1"/>
      <c r="C1060" s="1">
        <v>24818</v>
      </c>
      <c r="D1060" s="6">
        <v>44070.963915196757</v>
      </c>
      <c r="E1060" s="1" t="s">
        <v>1151</v>
      </c>
      <c r="F1060" s="1" t="s">
        <v>80</v>
      </c>
      <c r="G1060" s="1" t="s">
        <v>143</v>
      </c>
      <c r="H1060" s="1" t="s">
        <v>670</v>
      </c>
      <c r="I1060" s="1" t="s">
        <v>684</v>
      </c>
      <c r="J1060" s="1" t="s">
        <v>685</v>
      </c>
      <c r="K1060" s="1">
        <v>35.539433799999998</v>
      </c>
      <c r="L1060" s="1">
        <v>45.42201</v>
      </c>
      <c r="M1060" s="1">
        <v>8</v>
      </c>
      <c r="N1060" s="1" t="s">
        <v>78</v>
      </c>
      <c r="O1060" s="1">
        <v>8</v>
      </c>
      <c r="P1060" t="str">
        <f>_xlfn.CONCAT( YEAR(TblOrigin[[#This Row],[ODK_DateOfSubmission]]), "-",TEXT( MONTH(TblOrigin[[#This Row],[ODK_DateOfSubmission]]),"00"))</f>
        <v>2020-08</v>
      </c>
    </row>
    <row r="1061" spans="1:16" x14ac:dyDescent="0.25">
      <c r="A1061" s="13">
        <v>1310045</v>
      </c>
      <c r="B1061" s="1"/>
      <c r="C1061" s="1">
        <v>23718</v>
      </c>
      <c r="D1061" s="6">
        <v>44056.717108946759</v>
      </c>
      <c r="E1061" s="1" t="s">
        <v>1151</v>
      </c>
      <c r="F1061" s="1" t="s">
        <v>80</v>
      </c>
      <c r="G1061" s="1" t="s">
        <v>143</v>
      </c>
      <c r="H1061" s="1" t="s">
        <v>670</v>
      </c>
      <c r="I1061" s="1" t="s">
        <v>1200</v>
      </c>
      <c r="J1061" s="1" t="s">
        <v>1201</v>
      </c>
      <c r="K1061" s="1">
        <v>35.6151658</v>
      </c>
      <c r="L1061" s="1">
        <v>45.414519599999998</v>
      </c>
      <c r="M1061" s="1">
        <v>5</v>
      </c>
      <c r="N1061" s="1" t="s">
        <v>66</v>
      </c>
      <c r="O1061" s="1">
        <v>5</v>
      </c>
      <c r="P1061" t="str">
        <f>_xlfn.CONCAT( YEAR(TblOrigin[[#This Row],[ODK_DateOfSubmission]]), "-",TEXT( MONTH(TblOrigin[[#This Row],[ODK_DateOfSubmission]]),"00"))</f>
        <v>2020-08</v>
      </c>
    </row>
    <row r="1062" spans="1:16" x14ac:dyDescent="0.25">
      <c r="A1062" s="13">
        <v>1310046</v>
      </c>
      <c r="B1062" s="1"/>
      <c r="C1062" s="1">
        <v>23870</v>
      </c>
      <c r="D1062" s="6">
        <v>44065.970829432874</v>
      </c>
      <c r="E1062" s="1" t="s">
        <v>1151</v>
      </c>
      <c r="F1062" s="1" t="s">
        <v>80</v>
      </c>
      <c r="G1062" s="1" t="s">
        <v>143</v>
      </c>
      <c r="H1062" s="1" t="s">
        <v>670</v>
      </c>
      <c r="I1062" s="1" t="s">
        <v>1202</v>
      </c>
      <c r="J1062" s="1" t="s">
        <v>1203</v>
      </c>
      <c r="K1062" s="1">
        <v>35.579491400000002</v>
      </c>
      <c r="L1062" s="1">
        <v>45.448945999999999</v>
      </c>
      <c r="M1062" s="1">
        <v>5</v>
      </c>
      <c r="N1062" s="1" t="s">
        <v>66</v>
      </c>
      <c r="O1062" s="1">
        <v>3</v>
      </c>
      <c r="P1062" t="str">
        <f>_xlfn.CONCAT( YEAR(TblOrigin[[#This Row],[ODK_DateOfSubmission]]), "-",TEXT( MONTH(TblOrigin[[#This Row],[ODK_DateOfSubmission]]),"00"))</f>
        <v>2020-08</v>
      </c>
    </row>
    <row r="1063" spans="1:16" x14ac:dyDescent="0.25">
      <c r="A1063" s="13">
        <v>1310046</v>
      </c>
      <c r="B1063" s="1"/>
      <c r="C1063" s="1">
        <v>23870</v>
      </c>
      <c r="D1063" s="6">
        <v>44065.970829432874</v>
      </c>
      <c r="E1063" s="1" t="s">
        <v>1151</v>
      </c>
      <c r="F1063" s="1" t="s">
        <v>80</v>
      </c>
      <c r="G1063" s="1" t="s">
        <v>143</v>
      </c>
      <c r="H1063" s="1" t="s">
        <v>670</v>
      </c>
      <c r="I1063" s="1" t="s">
        <v>1202</v>
      </c>
      <c r="J1063" s="1" t="s">
        <v>1203</v>
      </c>
      <c r="K1063" s="1">
        <v>35.579491400000002</v>
      </c>
      <c r="L1063" s="1">
        <v>45.448945999999999</v>
      </c>
      <c r="M1063" s="1">
        <v>5</v>
      </c>
      <c r="N1063" s="1" t="s">
        <v>112</v>
      </c>
      <c r="O1063" s="1">
        <v>2</v>
      </c>
      <c r="P1063" t="str">
        <f>_xlfn.CONCAT( YEAR(TblOrigin[[#This Row],[ODK_DateOfSubmission]]), "-",TEXT( MONTH(TblOrigin[[#This Row],[ODK_DateOfSubmission]]),"00"))</f>
        <v>2020-08</v>
      </c>
    </row>
    <row r="1064" spans="1:16" x14ac:dyDescent="0.25">
      <c r="A1064" s="13">
        <v>1310048</v>
      </c>
      <c r="B1064" s="1"/>
      <c r="C1064" s="1">
        <v>21205</v>
      </c>
      <c r="D1064" s="6">
        <v>44059.950839895835</v>
      </c>
      <c r="E1064" s="1" t="s">
        <v>1151</v>
      </c>
      <c r="F1064" s="1" t="s">
        <v>80</v>
      </c>
      <c r="G1064" s="1" t="s">
        <v>143</v>
      </c>
      <c r="H1064" s="1" t="s">
        <v>670</v>
      </c>
      <c r="I1064" s="1" t="s">
        <v>1204</v>
      </c>
      <c r="J1064" s="1" t="s">
        <v>1205</v>
      </c>
      <c r="K1064" s="1">
        <v>35.558291122900002</v>
      </c>
      <c r="L1064" s="1">
        <v>45.464627499999999</v>
      </c>
      <c r="M1064" s="1">
        <v>1</v>
      </c>
      <c r="N1064" s="1" t="s">
        <v>112</v>
      </c>
      <c r="O1064" s="1">
        <v>1</v>
      </c>
      <c r="P1064" t="str">
        <f>_xlfn.CONCAT( YEAR(TblOrigin[[#This Row],[ODK_DateOfSubmission]]), "-",TEXT( MONTH(TblOrigin[[#This Row],[ODK_DateOfSubmission]]),"00"))</f>
        <v>2020-08</v>
      </c>
    </row>
    <row r="1065" spans="1:16" x14ac:dyDescent="0.25">
      <c r="A1065" s="13">
        <v>1310049</v>
      </c>
      <c r="B1065" s="1"/>
      <c r="C1065" s="1">
        <v>25302</v>
      </c>
      <c r="D1065" s="6">
        <v>44059.9508096875</v>
      </c>
      <c r="E1065" s="1" t="s">
        <v>1151</v>
      </c>
      <c r="F1065" s="1" t="s">
        <v>80</v>
      </c>
      <c r="G1065" s="1" t="s">
        <v>143</v>
      </c>
      <c r="H1065" s="1" t="s">
        <v>670</v>
      </c>
      <c r="I1065" s="1" t="s">
        <v>1206</v>
      </c>
      <c r="J1065" s="1" t="s">
        <v>1207</v>
      </c>
      <c r="K1065" s="1">
        <v>35.562970183300003</v>
      </c>
      <c r="L1065" s="1">
        <v>45.453470500000002</v>
      </c>
      <c r="M1065" s="1">
        <v>2</v>
      </c>
      <c r="N1065" s="1" t="s">
        <v>87</v>
      </c>
      <c r="O1065" s="1">
        <v>2</v>
      </c>
      <c r="P1065" t="str">
        <f>_xlfn.CONCAT( YEAR(TblOrigin[[#This Row],[ODK_DateOfSubmission]]), "-",TEXT( MONTH(TblOrigin[[#This Row],[ODK_DateOfSubmission]]),"00"))</f>
        <v>2020-08</v>
      </c>
    </row>
    <row r="1066" spans="1:16" x14ac:dyDescent="0.25">
      <c r="A1066" s="13">
        <v>1310053</v>
      </c>
      <c r="B1066" s="1"/>
      <c r="C1066" s="1">
        <v>5771</v>
      </c>
      <c r="D1066" s="6">
        <v>44070.658297766204</v>
      </c>
      <c r="E1066" s="1" t="s">
        <v>1151</v>
      </c>
      <c r="F1066" s="1" t="s">
        <v>80</v>
      </c>
      <c r="G1066" s="1" t="s">
        <v>143</v>
      </c>
      <c r="H1066" s="1" t="s">
        <v>670</v>
      </c>
      <c r="I1066" s="1" t="s">
        <v>692</v>
      </c>
      <c r="J1066" s="1" t="s">
        <v>693</v>
      </c>
      <c r="K1066" s="1">
        <v>35.537168200000004</v>
      </c>
      <c r="L1066" s="1">
        <v>45.3879406</v>
      </c>
      <c r="M1066" s="1">
        <v>1</v>
      </c>
      <c r="N1066" s="1" t="s">
        <v>112</v>
      </c>
      <c r="O1066" s="1">
        <v>1</v>
      </c>
      <c r="P1066" t="str">
        <f>_xlfn.CONCAT( YEAR(TblOrigin[[#This Row],[ODK_DateOfSubmission]]), "-",TEXT( MONTH(TblOrigin[[#This Row],[ODK_DateOfSubmission]]),"00"))</f>
        <v>2020-08</v>
      </c>
    </row>
    <row r="1067" spans="1:16" x14ac:dyDescent="0.25">
      <c r="A1067" s="13">
        <v>1310063</v>
      </c>
      <c r="B1067" s="1"/>
      <c r="C1067" s="1">
        <v>6143</v>
      </c>
      <c r="D1067" s="6">
        <v>44040.350345451392</v>
      </c>
      <c r="E1067" s="1" t="s">
        <v>1151</v>
      </c>
      <c r="F1067" s="1" t="s">
        <v>80</v>
      </c>
      <c r="G1067" s="1" t="s">
        <v>143</v>
      </c>
      <c r="H1067" s="1" t="s">
        <v>667</v>
      </c>
      <c r="I1067" s="1" t="s">
        <v>1208</v>
      </c>
      <c r="J1067" s="1" t="s">
        <v>1209</v>
      </c>
      <c r="K1067" s="1">
        <v>35.649636899999997</v>
      </c>
      <c r="L1067" s="1">
        <v>45.0836866</v>
      </c>
      <c r="M1067" s="1">
        <v>1</v>
      </c>
      <c r="N1067" s="1" t="s">
        <v>101</v>
      </c>
      <c r="O1067" s="1">
        <v>1</v>
      </c>
      <c r="P1067" t="str">
        <f>_xlfn.CONCAT( YEAR(TblOrigin[[#This Row],[ODK_DateOfSubmission]]), "-",TEXT( MONTH(TblOrigin[[#This Row],[ODK_DateOfSubmission]]),"00"))</f>
        <v>2020-07</v>
      </c>
    </row>
    <row r="1068" spans="1:16" x14ac:dyDescent="0.25">
      <c r="A1068" s="13">
        <v>1310064</v>
      </c>
      <c r="B1068" s="1"/>
      <c r="C1068" s="1">
        <v>24260</v>
      </c>
      <c r="D1068" s="6">
        <v>44070.963892789354</v>
      </c>
      <c r="E1068" s="1" t="s">
        <v>1151</v>
      </c>
      <c r="F1068" s="1" t="s">
        <v>80</v>
      </c>
      <c r="G1068" s="1" t="s">
        <v>143</v>
      </c>
      <c r="H1068" s="1" t="s">
        <v>670</v>
      </c>
      <c r="I1068" s="1" t="s">
        <v>698</v>
      </c>
      <c r="J1068" s="1" t="s">
        <v>699</v>
      </c>
      <c r="K1068" s="1">
        <v>35.537738599999997</v>
      </c>
      <c r="L1068" s="1">
        <v>45.410511499999998</v>
      </c>
      <c r="M1068" s="1">
        <v>8</v>
      </c>
      <c r="N1068" s="1" t="s">
        <v>112</v>
      </c>
      <c r="O1068" s="1">
        <v>8</v>
      </c>
      <c r="P1068" t="str">
        <f>_xlfn.CONCAT( YEAR(TblOrigin[[#This Row],[ODK_DateOfSubmission]]), "-",TEXT( MONTH(TblOrigin[[#This Row],[ODK_DateOfSubmission]]),"00"))</f>
        <v>2020-08</v>
      </c>
    </row>
    <row r="1069" spans="1:16" x14ac:dyDescent="0.25">
      <c r="A1069" s="13">
        <v>1310067</v>
      </c>
      <c r="B1069" s="1"/>
      <c r="C1069" s="1">
        <v>23720</v>
      </c>
      <c r="D1069" s="6">
        <v>44065.97073483796</v>
      </c>
      <c r="E1069" s="1" t="s">
        <v>1151</v>
      </c>
      <c r="F1069" s="1" t="s">
        <v>80</v>
      </c>
      <c r="G1069" s="1" t="s">
        <v>143</v>
      </c>
      <c r="H1069" s="1" t="s">
        <v>670</v>
      </c>
      <c r="I1069" s="1" t="s">
        <v>1210</v>
      </c>
      <c r="J1069" s="1" t="s">
        <v>1211</v>
      </c>
      <c r="K1069" s="1">
        <v>35.570174999999999</v>
      </c>
      <c r="L1069" s="1">
        <v>45.442580900000003</v>
      </c>
      <c r="M1069" s="1">
        <v>3</v>
      </c>
      <c r="N1069" s="1" t="s">
        <v>66</v>
      </c>
      <c r="O1069" s="1">
        <v>3</v>
      </c>
      <c r="P1069" t="str">
        <f>_xlfn.CONCAT( YEAR(TblOrigin[[#This Row],[ODK_DateOfSubmission]]), "-",TEXT( MONTH(TblOrigin[[#This Row],[ODK_DateOfSubmission]]),"00"))</f>
        <v>2020-08</v>
      </c>
    </row>
    <row r="1070" spans="1:16" x14ac:dyDescent="0.25">
      <c r="A1070" s="13">
        <v>1310069</v>
      </c>
      <c r="B1070" s="1"/>
      <c r="C1070" s="1">
        <v>24257</v>
      </c>
      <c r="D1070" s="6">
        <v>44040.708030057867</v>
      </c>
      <c r="E1070" s="1" t="s">
        <v>1151</v>
      </c>
      <c r="F1070" s="1" t="s">
        <v>80</v>
      </c>
      <c r="G1070" s="1" t="s">
        <v>143</v>
      </c>
      <c r="H1070" s="1" t="s">
        <v>670</v>
      </c>
      <c r="I1070" s="1" t="s">
        <v>700</v>
      </c>
      <c r="J1070" s="1" t="s">
        <v>701</v>
      </c>
      <c r="K1070" s="1">
        <v>35.557938700000001</v>
      </c>
      <c r="L1070" s="1">
        <v>45.447536599999999</v>
      </c>
      <c r="M1070" s="1">
        <v>15</v>
      </c>
      <c r="N1070" s="1" t="s">
        <v>66</v>
      </c>
      <c r="O1070" s="1">
        <v>9</v>
      </c>
      <c r="P1070" t="str">
        <f>_xlfn.CONCAT( YEAR(TblOrigin[[#This Row],[ODK_DateOfSubmission]]), "-",TEXT( MONTH(TblOrigin[[#This Row],[ODK_DateOfSubmission]]),"00"))</f>
        <v>2020-07</v>
      </c>
    </row>
    <row r="1071" spans="1:16" x14ac:dyDescent="0.25">
      <c r="A1071" s="13">
        <v>1310069</v>
      </c>
      <c r="B1071" s="1"/>
      <c r="C1071" s="1">
        <v>24257</v>
      </c>
      <c r="D1071" s="6">
        <v>44040.708030057867</v>
      </c>
      <c r="E1071" s="1" t="s">
        <v>1151</v>
      </c>
      <c r="F1071" s="1" t="s">
        <v>80</v>
      </c>
      <c r="G1071" s="1" t="s">
        <v>143</v>
      </c>
      <c r="H1071" s="1" t="s">
        <v>670</v>
      </c>
      <c r="I1071" s="1" t="s">
        <v>700</v>
      </c>
      <c r="J1071" s="1" t="s">
        <v>701</v>
      </c>
      <c r="K1071" s="1">
        <v>35.557938700000001</v>
      </c>
      <c r="L1071" s="1">
        <v>45.447536599999999</v>
      </c>
      <c r="M1071" s="1">
        <v>15</v>
      </c>
      <c r="N1071" s="1" t="s">
        <v>78</v>
      </c>
      <c r="O1071" s="1">
        <v>3</v>
      </c>
      <c r="P1071" t="str">
        <f>_xlfn.CONCAT( YEAR(TblOrigin[[#This Row],[ODK_DateOfSubmission]]), "-",TEXT( MONTH(TblOrigin[[#This Row],[ODK_DateOfSubmission]]),"00"))</f>
        <v>2020-07</v>
      </c>
    </row>
    <row r="1072" spans="1:16" x14ac:dyDescent="0.25">
      <c r="A1072" s="13">
        <v>1310069</v>
      </c>
      <c r="B1072" s="1"/>
      <c r="C1072" s="1">
        <v>24257</v>
      </c>
      <c r="D1072" s="6">
        <v>44040.708030057867</v>
      </c>
      <c r="E1072" s="1" t="s">
        <v>1151</v>
      </c>
      <c r="F1072" s="1" t="s">
        <v>80</v>
      </c>
      <c r="G1072" s="1" t="s">
        <v>143</v>
      </c>
      <c r="H1072" s="1" t="s">
        <v>670</v>
      </c>
      <c r="I1072" s="1" t="s">
        <v>700</v>
      </c>
      <c r="J1072" s="1" t="s">
        <v>701</v>
      </c>
      <c r="K1072" s="1">
        <v>35.557938700000001</v>
      </c>
      <c r="L1072" s="1">
        <v>45.447536599999999</v>
      </c>
      <c r="M1072" s="1">
        <v>15</v>
      </c>
      <c r="N1072" s="1" t="s">
        <v>108</v>
      </c>
      <c r="O1072" s="1">
        <v>1</v>
      </c>
      <c r="P1072" t="str">
        <f>_xlfn.CONCAT( YEAR(TblOrigin[[#This Row],[ODK_DateOfSubmission]]), "-",TEXT( MONTH(TblOrigin[[#This Row],[ODK_DateOfSubmission]]),"00"))</f>
        <v>2020-07</v>
      </c>
    </row>
    <row r="1073" spans="1:16" x14ac:dyDescent="0.25">
      <c r="A1073" s="13">
        <v>1310069</v>
      </c>
      <c r="B1073" s="1"/>
      <c r="C1073" s="1">
        <v>24257</v>
      </c>
      <c r="D1073" s="6">
        <v>44040.708030057867</v>
      </c>
      <c r="E1073" s="1" t="s">
        <v>1151</v>
      </c>
      <c r="F1073" s="1" t="s">
        <v>80</v>
      </c>
      <c r="G1073" s="1" t="s">
        <v>143</v>
      </c>
      <c r="H1073" s="1" t="s">
        <v>670</v>
      </c>
      <c r="I1073" s="1" t="s">
        <v>700</v>
      </c>
      <c r="J1073" s="1" t="s">
        <v>701</v>
      </c>
      <c r="K1073" s="1">
        <v>35.557938700000001</v>
      </c>
      <c r="L1073" s="1">
        <v>45.447536599999999</v>
      </c>
      <c r="M1073" s="1">
        <v>15</v>
      </c>
      <c r="N1073" s="1" t="s">
        <v>87</v>
      </c>
      <c r="O1073" s="1">
        <v>2</v>
      </c>
      <c r="P1073" t="str">
        <f>_xlfn.CONCAT( YEAR(TblOrigin[[#This Row],[ODK_DateOfSubmission]]), "-",TEXT( MONTH(TblOrigin[[#This Row],[ODK_DateOfSubmission]]),"00"))</f>
        <v>2020-07</v>
      </c>
    </row>
    <row r="1074" spans="1:16" x14ac:dyDescent="0.25">
      <c r="A1074" s="13">
        <v>1310071</v>
      </c>
      <c r="B1074" s="1"/>
      <c r="C1074" s="1">
        <v>24901</v>
      </c>
      <c r="D1074" s="6">
        <v>44040.707973460645</v>
      </c>
      <c r="E1074" s="1" t="s">
        <v>1151</v>
      </c>
      <c r="F1074" s="1" t="s">
        <v>80</v>
      </c>
      <c r="G1074" s="1" t="s">
        <v>143</v>
      </c>
      <c r="H1074" s="1" t="s">
        <v>670</v>
      </c>
      <c r="I1074" s="1" t="s">
        <v>702</v>
      </c>
      <c r="J1074" s="1" t="s">
        <v>703</v>
      </c>
      <c r="K1074" s="1">
        <v>35.586342100000003</v>
      </c>
      <c r="L1074" s="1">
        <v>45.385369799999999</v>
      </c>
      <c r="M1074" s="1">
        <v>14</v>
      </c>
      <c r="N1074" s="1" t="s">
        <v>66</v>
      </c>
      <c r="O1074" s="1">
        <v>6</v>
      </c>
      <c r="P1074" t="str">
        <f>_xlfn.CONCAT( YEAR(TblOrigin[[#This Row],[ODK_DateOfSubmission]]), "-",TEXT( MONTH(TblOrigin[[#This Row],[ODK_DateOfSubmission]]),"00"))</f>
        <v>2020-07</v>
      </c>
    </row>
    <row r="1075" spans="1:16" x14ac:dyDescent="0.25">
      <c r="A1075" s="13">
        <v>1310071</v>
      </c>
      <c r="B1075" s="1"/>
      <c r="C1075" s="1">
        <v>24901</v>
      </c>
      <c r="D1075" s="6">
        <v>44040.707973460645</v>
      </c>
      <c r="E1075" s="1" t="s">
        <v>1151</v>
      </c>
      <c r="F1075" s="1" t="s">
        <v>80</v>
      </c>
      <c r="G1075" s="1" t="s">
        <v>143</v>
      </c>
      <c r="H1075" s="1" t="s">
        <v>670</v>
      </c>
      <c r="I1075" s="1" t="s">
        <v>702</v>
      </c>
      <c r="J1075" s="1" t="s">
        <v>703</v>
      </c>
      <c r="K1075" s="1">
        <v>35.586342100000003</v>
      </c>
      <c r="L1075" s="1">
        <v>45.385369799999999</v>
      </c>
      <c r="M1075" s="1">
        <v>14</v>
      </c>
      <c r="N1075" s="1" t="s">
        <v>87</v>
      </c>
      <c r="O1075" s="1">
        <v>2</v>
      </c>
      <c r="P1075" t="str">
        <f>_xlfn.CONCAT( YEAR(TblOrigin[[#This Row],[ODK_DateOfSubmission]]), "-",TEXT( MONTH(TblOrigin[[#This Row],[ODK_DateOfSubmission]]),"00"))</f>
        <v>2020-07</v>
      </c>
    </row>
    <row r="1076" spans="1:16" x14ac:dyDescent="0.25">
      <c r="A1076" s="13">
        <v>1310071</v>
      </c>
      <c r="B1076" s="1"/>
      <c r="C1076" s="1">
        <v>24901</v>
      </c>
      <c r="D1076" s="6">
        <v>44040.707973460645</v>
      </c>
      <c r="E1076" s="1" t="s">
        <v>1151</v>
      </c>
      <c r="F1076" s="1" t="s">
        <v>80</v>
      </c>
      <c r="G1076" s="1" t="s">
        <v>143</v>
      </c>
      <c r="H1076" s="1" t="s">
        <v>670</v>
      </c>
      <c r="I1076" s="1" t="s">
        <v>702</v>
      </c>
      <c r="J1076" s="1" t="s">
        <v>703</v>
      </c>
      <c r="K1076" s="1">
        <v>35.586342100000003</v>
      </c>
      <c r="L1076" s="1">
        <v>45.385369799999999</v>
      </c>
      <c r="M1076" s="1">
        <v>14</v>
      </c>
      <c r="N1076" s="1" t="s">
        <v>119</v>
      </c>
      <c r="O1076" s="1">
        <v>1</v>
      </c>
      <c r="P1076" t="str">
        <f>_xlfn.CONCAT( YEAR(TblOrigin[[#This Row],[ODK_DateOfSubmission]]), "-",TEXT( MONTH(TblOrigin[[#This Row],[ODK_DateOfSubmission]]),"00"))</f>
        <v>2020-07</v>
      </c>
    </row>
    <row r="1077" spans="1:16" x14ac:dyDescent="0.25">
      <c r="A1077" s="13">
        <v>1310071</v>
      </c>
      <c r="B1077" s="1"/>
      <c r="C1077" s="1">
        <v>24901</v>
      </c>
      <c r="D1077" s="6">
        <v>44040.707973460645</v>
      </c>
      <c r="E1077" s="1" t="s">
        <v>1151</v>
      </c>
      <c r="F1077" s="1" t="s">
        <v>80</v>
      </c>
      <c r="G1077" s="1" t="s">
        <v>143</v>
      </c>
      <c r="H1077" s="1" t="s">
        <v>670</v>
      </c>
      <c r="I1077" s="1" t="s">
        <v>702</v>
      </c>
      <c r="J1077" s="1" t="s">
        <v>703</v>
      </c>
      <c r="K1077" s="1">
        <v>35.586342100000003</v>
      </c>
      <c r="L1077" s="1">
        <v>45.385369799999999</v>
      </c>
      <c r="M1077" s="1">
        <v>14</v>
      </c>
      <c r="N1077" s="1" t="s">
        <v>105</v>
      </c>
      <c r="O1077" s="1">
        <v>2</v>
      </c>
      <c r="P1077" t="str">
        <f>_xlfn.CONCAT( YEAR(TblOrigin[[#This Row],[ODK_DateOfSubmission]]), "-",TEXT( MONTH(TblOrigin[[#This Row],[ODK_DateOfSubmission]]),"00"))</f>
        <v>2020-07</v>
      </c>
    </row>
    <row r="1078" spans="1:16" x14ac:dyDescent="0.25">
      <c r="A1078" s="13">
        <v>1310071</v>
      </c>
      <c r="B1078" s="1"/>
      <c r="C1078" s="1">
        <v>24901</v>
      </c>
      <c r="D1078" s="6">
        <v>44040.707973460645</v>
      </c>
      <c r="E1078" s="1" t="s">
        <v>1151</v>
      </c>
      <c r="F1078" s="1" t="s">
        <v>80</v>
      </c>
      <c r="G1078" s="1" t="s">
        <v>143</v>
      </c>
      <c r="H1078" s="1" t="s">
        <v>670</v>
      </c>
      <c r="I1078" s="1" t="s">
        <v>702</v>
      </c>
      <c r="J1078" s="1" t="s">
        <v>703</v>
      </c>
      <c r="K1078" s="1">
        <v>35.586342100000003</v>
      </c>
      <c r="L1078" s="1">
        <v>45.385369799999999</v>
      </c>
      <c r="M1078" s="1">
        <v>14</v>
      </c>
      <c r="N1078" s="1" t="s">
        <v>112</v>
      </c>
      <c r="O1078" s="1">
        <v>3</v>
      </c>
      <c r="P1078" t="str">
        <f>_xlfn.CONCAT( YEAR(TblOrigin[[#This Row],[ODK_DateOfSubmission]]), "-",TEXT( MONTH(TblOrigin[[#This Row],[ODK_DateOfSubmission]]),"00"))</f>
        <v>2020-07</v>
      </c>
    </row>
    <row r="1079" spans="1:16" x14ac:dyDescent="0.25">
      <c r="A1079" s="13">
        <v>1310076</v>
      </c>
      <c r="B1079" s="1"/>
      <c r="C1079" s="1">
        <v>23598</v>
      </c>
      <c r="D1079" s="6">
        <v>44040.350218368054</v>
      </c>
      <c r="E1079" s="1" t="s">
        <v>1151</v>
      </c>
      <c r="F1079" s="1" t="s">
        <v>80</v>
      </c>
      <c r="G1079" s="1" t="s">
        <v>143</v>
      </c>
      <c r="H1079" s="1" t="s">
        <v>667</v>
      </c>
      <c r="I1079" s="1" t="s">
        <v>1212</v>
      </c>
      <c r="J1079" s="1" t="s">
        <v>1213</v>
      </c>
      <c r="K1079" s="1">
        <v>35.651280800000002</v>
      </c>
      <c r="L1079" s="1">
        <v>45.068482500000002</v>
      </c>
      <c r="M1079" s="1">
        <v>2</v>
      </c>
      <c r="N1079" s="1" t="s">
        <v>78</v>
      </c>
      <c r="O1079" s="1">
        <v>2</v>
      </c>
      <c r="P1079" t="str">
        <f>_xlfn.CONCAT( YEAR(TblOrigin[[#This Row],[ODK_DateOfSubmission]]), "-",TEXT( MONTH(TblOrigin[[#This Row],[ODK_DateOfSubmission]]),"00"))</f>
        <v>2020-07</v>
      </c>
    </row>
    <row r="1080" spans="1:16" x14ac:dyDescent="0.25">
      <c r="A1080" s="13">
        <v>1310082</v>
      </c>
      <c r="B1080" s="1"/>
      <c r="C1080" s="1">
        <v>4549</v>
      </c>
      <c r="D1080" s="6">
        <v>44069.967191932868</v>
      </c>
      <c r="E1080" s="1" t="s">
        <v>1151</v>
      </c>
      <c r="F1080" s="1" t="s">
        <v>80</v>
      </c>
      <c r="G1080" s="1" t="s">
        <v>143</v>
      </c>
      <c r="H1080" s="1" t="s">
        <v>670</v>
      </c>
      <c r="I1080" s="1" t="s">
        <v>1214</v>
      </c>
      <c r="J1080" s="1" t="s">
        <v>1215</v>
      </c>
      <c r="K1080" s="1">
        <v>35.535665799999997</v>
      </c>
      <c r="L1080" s="1">
        <v>45.480612299999997</v>
      </c>
      <c r="M1080" s="1">
        <v>5</v>
      </c>
      <c r="N1080" s="1" t="s">
        <v>112</v>
      </c>
      <c r="O1080" s="1">
        <v>5</v>
      </c>
      <c r="P1080" t="str">
        <f>_xlfn.CONCAT( YEAR(TblOrigin[[#This Row],[ODK_DateOfSubmission]]), "-",TEXT( MONTH(TblOrigin[[#This Row],[ODK_DateOfSubmission]]),"00"))</f>
        <v>2020-08</v>
      </c>
    </row>
    <row r="1081" spans="1:16" x14ac:dyDescent="0.25">
      <c r="A1081" s="13">
        <v>1310084</v>
      </c>
      <c r="B1081" s="1"/>
      <c r="C1081" s="1">
        <v>6251</v>
      </c>
      <c r="D1081" s="6">
        <v>44058.692112812503</v>
      </c>
      <c r="E1081" s="1" t="s">
        <v>1151</v>
      </c>
      <c r="F1081" s="1" t="s">
        <v>80</v>
      </c>
      <c r="G1081" s="1" t="s">
        <v>143</v>
      </c>
      <c r="H1081" s="1" t="s">
        <v>675</v>
      </c>
      <c r="I1081" s="1" t="s">
        <v>1216</v>
      </c>
      <c r="J1081" s="1" t="s">
        <v>1217</v>
      </c>
      <c r="K1081" s="1">
        <v>35.597282700000001</v>
      </c>
      <c r="L1081" s="1">
        <v>45.348012199999999</v>
      </c>
      <c r="M1081" s="1">
        <v>15</v>
      </c>
      <c r="N1081" s="1" t="s">
        <v>78</v>
      </c>
      <c r="O1081" s="1">
        <v>15</v>
      </c>
      <c r="P1081" t="str">
        <f>_xlfn.CONCAT( YEAR(TblOrigin[[#This Row],[ODK_DateOfSubmission]]), "-",TEXT( MONTH(TblOrigin[[#This Row],[ODK_DateOfSubmission]]),"00"))</f>
        <v>2020-08</v>
      </c>
    </row>
    <row r="1082" spans="1:16" x14ac:dyDescent="0.25">
      <c r="A1082" s="13">
        <v>1310089</v>
      </c>
      <c r="B1082" s="1"/>
      <c r="C1082" s="1">
        <v>24259</v>
      </c>
      <c r="D1082" s="6">
        <v>44056.587586145833</v>
      </c>
      <c r="E1082" s="1" t="s">
        <v>1151</v>
      </c>
      <c r="F1082" s="1" t="s">
        <v>80</v>
      </c>
      <c r="G1082" s="1" t="s">
        <v>143</v>
      </c>
      <c r="H1082" s="1" t="s">
        <v>670</v>
      </c>
      <c r="I1082" s="1" t="s">
        <v>706</v>
      </c>
      <c r="J1082" s="1" t="s">
        <v>707</v>
      </c>
      <c r="K1082" s="1">
        <v>35.588520500000001</v>
      </c>
      <c r="L1082" s="1">
        <v>45.4263634</v>
      </c>
      <c r="M1082" s="1">
        <v>5</v>
      </c>
      <c r="N1082" s="1" t="s">
        <v>87</v>
      </c>
      <c r="O1082" s="1">
        <v>3</v>
      </c>
      <c r="P1082" t="str">
        <f>_xlfn.CONCAT( YEAR(TblOrigin[[#This Row],[ODK_DateOfSubmission]]), "-",TEXT( MONTH(TblOrigin[[#This Row],[ODK_DateOfSubmission]]),"00"))</f>
        <v>2020-08</v>
      </c>
    </row>
    <row r="1083" spans="1:16" x14ac:dyDescent="0.25">
      <c r="A1083" s="13">
        <v>1310089</v>
      </c>
      <c r="B1083" s="1"/>
      <c r="C1083" s="1">
        <v>24259</v>
      </c>
      <c r="D1083" s="6">
        <v>44056.587586145833</v>
      </c>
      <c r="E1083" s="1" t="s">
        <v>1151</v>
      </c>
      <c r="F1083" s="1" t="s">
        <v>80</v>
      </c>
      <c r="G1083" s="1" t="s">
        <v>143</v>
      </c>
      <c r="H1083" s="1" t="s">
        <v>670</v>
      </c>
      <c r="I1083" s="1" t="s">
        <v>706</v>
      </c>
      <c r="J1083" s="1" t="s">
        <v>707</v>
      </c>
      <c r="K1083" s="1">
        <v>35.588520500000001</v>
      </c>
      <c r="L1083" s="1">
        <v>45.4263634</v>
      </c>
      <c r="M1083" s="1">
        <v>5</v>
      </c>
      <c r="N1083" s="1" t="s">
        <v>112</v>
      </c>
      <c r="O1083" s="1">
        <v>2</v>
      </c>
      <c r="P1083" t="str">
        <f>_xlfn.CONCAT( YEAR(TblOrigin[[#This Row],[ODK_DateOfSubmission]]), "-",TEXT( MONTH(TblOrigin[[#This Row],[ODK_DateOfSubmission]]),"00"))</f>
        <v>2020-08</v>
      </c>
    </row>
    <row r="1084" spans="1:16" x14ac:dyDescent="0.25">
      <c r="A1084" s="13">
        <v>1310092</v>
      </c>
      <c r="B1084" s="1"/>
      <c r="C1084" s="1">
        <v>21021</v>
      </c>
      <c r="D1084" s="6">
        <v>44040.707466168984</v>
      </c>
      <c r="E1084" s="1" t="s">
        <v>1151</v>
      </c>
      <c r="F1084" s="1" t="s">
        <v>80</v>
      </c>
      <c r="G1084" s="1" t="s">
        <v>143</v>
      </c>
      <c r="H1084" s="1" t="s">
        <v>670</v>
      </c>
      <c r="I1084" s="1" t="s">
        <v>1218</v>
      </c>
      <c r="J1084" s="1" t="s">
        <v>1219</v>
      </c>
      <c r="K1084" s="1">
        <v>35.554011299999999</v>
      </c>
      <c r="L1084" s="1">
        <v>45.445644100000003</v>
      </c>
      <c r="M1084" s="1">
        <v>4</v>
      </c>
      <c r="N1084" s="1" t="s">
        <v>66</v>
      </c>
      <c r="O1084" s="1">
        <v>2</v>
      </c>
      <c r="P1084" t="str">
        <f>_xlfn.CONCAT( YEAR(TblOrigin[[#This Row],[ODK_DateOfSubmission]]), "-",TEXT( MONTH(TblOrigin[[#This Row],[ODK_DateOfSubmission]]),"00"))</f>
        <v>2020-07</v>
      </c>
    </row>
    <row r="1085" spans="1:16" x14ac:dyDescent="0.25">
      <c r="A1085" s="13">
        <v>1310092</v>
      </c>
      <c r="B1085" s="1"/>
      <c r="C1085" s="1">
        <v>21021</v>
      </c>
      <c r="D1085" s="6">
        <v>44040.707466168984</v>
      </c>
      <c r="E1085" s="1" t="s">
        <v>1151</v>
      </c>
      <c r="F1085" s="1" t="s">
        <v>80</v>
      </c>
      <c r="G1085" s="1" t="s">
        <v>143</v>
      </c>
      <c r="H1085" s="1" t="s">
        <v>670</v>
      </c>
      <c r="I1085" s="1" t="s">
        <v>1218</v>
      </c>
      <c r="J1085" s="1" t="s">
        <v>1219</v>
      </c>
      <c r="K1085" s="1">
        <v>35.554011299999999</v>
      </c>
      <c r="L1085" s="1">
        <v>45.445644100000003</v>
      </c>
      <c r="M1085" s="1">
        <v>4</v>
      </c>
      <c r="N1085" s="1" t="s">
        <v>87</v>
      </c>
      <c r="O1085" s="1">
        <v>2</v>
      </c>
      <c r="P1085" t="str">
        <f>_xlfn.CONCAT( YEAR(TblOrigin[[#This Row],[ODK_DateOfSubmission]]), "-",TEXT( MONTH(TblOrigin[[#This Row],[ODK_DateOfSubmission]]),"00"))</f>
        <v>2020-07</v>
      </c>
    </row>
    <row r="1086" spans="1:16" x14ac:dyDescent="0.25">
      <c r="A1086" s="13">
        <v>1310094</v>
      </c>
      <c r="B1086" s="1"/>
      <c r="C1086" s="1">
        <v>4441</v>
      </c>
      <c r="D1086" s="6">
        <v>44040.707950266202</v>
      </c>
      <c r="E1086" s="1" t="s">
        <v>1151</v>
      </c>
      <c r="F1086" s="1" t="s">
        <v>80</v>
      </c>
      <c r="G1086" s="1" t="s">
        <v>143</v>
      </c>
      <c r="H1086" s="1" t="s">
        <v>670</v>
      </c>
      <c r="I1086" s="1" t="s">
        <v>708</v>
      </c>
      <c r="J1086" s="1" t="s">
        <v>709</v>
      </c>
      <c r="K1086" s="1">
        <v>35.580283899999998</v>
      </c>
      <c r="L1086" s="1">
        <v>45.383580100000003</v>
      </c>
      <c r="M1086" s="1">
        <v>10</v>
      </c>
      <c r="N1086" s="1" t="s">
        <v>66</v>
      </c>
      <c r="O1086" s="1">
        <v>3</v>
      </c>
      <c r="P1086" t="str">
        <f>_xlfn.CONCAT( YEAR(TblOrigin[[#This Row],[ODK_DateOfSubmission]]), "-",TEXT( MONTH(TblOrigin[[#This Row],[ODK_DateOfSubmission]]),"00"))</f>
        <v>2020-07</v>
      </c>
    </row>
    <row r="1087" spans="1:16" x14ac:dyDescent="0.25">
      <c r="A1087" s="13">
        <v>1310094</v>
      </c>
      <c r="B1087" s="1"/>
      <c r="C1087" s="1">
        <v>4441</v>
      </c>
      <c r="D1087" s="6">
        <v>44040.707950266202</v>
      </c>
      <c r="E1087" s="1" t="s">
        <v>1151</v>
      </c>
      <c r="F1087" s="1" t="s">
        <v>80</v>
      </c>
      <c r="G1087" s="1" t="s">
        <v>143</v>
      </c>
      <c r="H1087" s="1" t="s">
        <v>670</v>
      </c>
      <c r="I1087" s="1" t="s">
        <v>708</v>
      </c>
      <c r="J1087" s="1" t="s">
        <v>709</v>
      </c>
      <c r="K1087" s="1">
        <v>35.580283899999998</v>
      </c>
      <c r="L1087" s="1">
        <v>45.383580100000003</v>
      </c>
      <c r="M1087" s="1">
        <v>10</v>
      </c>
      <c r="N1087" s="1" t="s">
        <v>87</v>
      </c>
      <c r="O1087" s="1">
        <v>2</v>
      </c>
      <c r="P1087" t="str">
        <f>_xlfn.CONCAT( YEAR(TblOrigin[[#This Row],[ODK_DateOfSubmission]]), "-",TEXT( MONTH(TblOrigin[[#This Row],[ODK_DateOfSubmission]]),"00"))</f>
        <v>2020-07</v>
      </c>
    </row>
    <row r="1088" spans="1:16" x14ac:dyDescent="0.25">
      <c r="A1088" s="13">
        <v>1310094</v>
      </c>
      <c r="B1088" s="1"/>
      <c r="C1088" s="1">
        <v>4441</v>
      </c>
      <c r="D1088" s="6">
        <v>44040.707950266202</v>
      </c>
      <c r="E1088" s="1" t="s">
        <v>1151</v>
      </c>
      <c r="F1088" s="1" t="s">
        <v>80</v>
      </c>
      <c r="G1088" s="1" t="s">
        <v>143</v>
      </c>
      <c r="H1088" s="1" t="s">
        <v>670</v>
      </c>
      <c r="I1088" s="1" t="s">
        <v>708</v>
      </c>
      <c r="J1088" s="1" t="s">
        <v>709</v>
      </c>
      <c r="K1088" s="1">
        <v>35.580283899999998</v>
      </c>
      <c r="L1088" s="1">
        <v>45.383580100000003</v>
      </c>
      <c r="M1088" s="1">
        <v>10</v>
      </c>
      <c r="N1088" s="1" t="s">
        <v>78</v>
      </c>
      <c r="O1088" s="1">
        <v>2</v>
      </c>
      <c r="P1088" t="str">
        <f>_xlfn.CONCAT( YEAR(TblOrigin[[#This Row],[ODK_DateOfSubmission]]), "-",TEXT( MONTH(TblOrigin[[#This Row],[ODK_DateOfSubmission]]),"00"))</f>
        <v>2020-07</v>
      </c>
    </row>
    <row r="1089" spans="1:16" x14ac:dyDescent="0.25">
      <c r="A1089" s="13">
        <v>1310094</v>
      </c>
      <c r="B1089" s="1"/>
      <c r="C1089" s="1">
        <v>4441</v>
      </c>
      <c r="D1089" s="6">
        <v>44040.707950266202</v>
      </c>
      <c r="E1089" s="1" t="s">
        <v>1151</v>
      </c>
      <c r="F1089" s="1" t="s">
        <v>80</v>
      </c>
      <c r="G1089" s="1" t="s">
        <v>143</v>
      </c>
      <c r="H1089" s="1" t="s">
        <v>670</v>
      </c>
      <c r="I1089" s="1" t="s">
        <v>708</v>
      </c>
      <c r="J1089" s="1" t="s">
        <v>709</v>
      </c>
      <c r="K1089" s="1">
        <v>35.580283899999998</v>
      </c>
      <c r="L1089" s="1">
        <v>45.383580100000003</v>
      </c>
      <c r="M1089" s="1">
        <v>10</v>
      </c>
      <c r="N1089" s="1" t="s">
        <v>112</v>
      </c>
      <c r="O1089" s="1">
        <v>3</v>
      </c>
      <c r="P1089" t="str">
        <f>_xlfn.CONCAT( YEAR(TblOrigin[[#This Row],[ODK_DateOfSubmission]]), "-",TEXT( MONTH(TblOrigin[[#This Row],[ODK_DateOfSubmission]]),"00"))</f>
        <v>2020-07</v>
      </c>
    </row>
    <row r="1090" spans="1:16" x14ac:dyDescent="0.25">
      <c r="A1090" s="13">
        <v>1310096</v>
      </c>
      <c r="B1090" s="1"/>
      <c r="C1090" s="1">
        <v>24961</v>
      </c>
      <c r="D1090" s="6">
        <v>44056.587607673609</v>
      </c>
      <c r="E1090" s="1" t="s">
        <v>1151</v>
      </c>
      <c r="F1090" s="1" t="s">
        <v>80</v>
      </c>
      <c r="G1090" s="1" t="s">
        <v>143</v>
      </c>
      <c r="H1090" s="1" t="s">
        <v>670</v>
      </c>
      <c r="I1090" s="1" t="s">
        <v>1220</v>
      </c>
      <c r="J1090" s="1" t="s">
        <v>1221</v>
      </c>
      <c r="K1090" s="1">
        <v>35.588731000000003</v>
      </c>
      <c r="L1090" s="1">
        <v>45.428782699999999</v>
      </c>
      <c r="M1090" s="1">
        <v>5</v>
      </c>
      <c r="N1090" s="1" t="s">
        <v>87</v>
      </c>
      <c r="O1090" s="1">
        <v>2</v>
      </c>
      <c r="P1090" t="str">
        <f>_xlfn.CONCAT( YEAR(TblOrigin[[#This Row],[ODK_DateOfSubmission]]), "-",TEXT( MONTH(TblOrigin[[#This Row],[ODK_DateOfSubmission]]),"00"))</f>
        <v>2020-08</v>
      </c>
    </row>
    <row r="1091" spans="1:16" x14ac:dyDescent="0.25">
      <c r="A1091" s="13">
        <v>1310096</v>
      </c>
      <c r="B1091" s="1"/>
      <c r="C1091" s="1">
        <v>24961</v>
      </c>
      <c r="D1091" s="6">
        <v>44056.587607673609</v>
      </c>
      <c r="E1091" s="1" t="s">
        <v>1151</v>
      </c>
      <c r="F1091" s="1" t="s">
        <v>80</v>
      </c>
      <c r="G1091" s="1" t="s">
        <v>143</v>
      </c>
      <c r="H1091" s="1" t="s">
        <v>670</v>
      </c>
      <c r="I1091" s="1" t="s">
        <v>1220</v>
      </c>
      <c r="J1091" s="1" t="s">
        <v>1221</v>
      </c>
      <c r="K1091" s="1">
        <v>35.588731000000003</v>
      </c>
      <c r="L1091" s="1">
        <v>45.428782699999999</v>
      </c>
      <c r="M1091" s="1">
        <v>5</v>
      </c>
      <c r="N1091" s="1" t="s">
        <v>78</v>
      </c>
      <c r="O1091" s="1">
        <v>1</v>
      </c>
      <c r="P1091" t="str">
        <f>_xlfn.CONCAT( YEAR(TblOrigin[[#This Row],[ODK_DateOfSubmission]]), "-",TEXT( MONTH(TblOrigin[[#This Row],[ODK_DateOfSubmission]]),"00"))</f>
        <v>2020-08</v>
      </c>
    </row>
    <row r="1092" spans="1:16" x14ac:dyDescent="0.25">
      <c r="A1092" s="13">
        <v>1310096</v>
      </c>
      <c r="B1092" s="1"/>
      <c r="C1092" s="1">
        <v>24961</v>
      </c>
      <c r="D1092" s="6">
        <v>44056.587607673609</v>
      </c>
      <c r="E1092" s="1" t="s">
        <v>1151</v>
      </c>
      <c r="F1092" s="1" t="s">
        <v>80</v>
      </c>
      <c r="G1092" s="1" t="s">
        <v>143</v>
      </c>
      <c r="H1092" s="1" t="s">
        <v>670</v>
      </c>
      <c r="I1092" s="1" t="s">
        <v>1220</v>
      </c>
      <c r="J1092" s="1" t="s">
        <v>1221</v>
      </c>
      <c r="K1092" s="1">
        <v>35.588731000000003</v>
      </c>
      <c r="L1092" s="1">
        <v>45.428782699999999</v>
      </c>
      <c r="M1092" s="1">
        <v>5</v>
      </c>
      <c r="N1092" s="1" t="s">
        <v>112</v>
      </c>
      <c r="O1092" s="1">
        <v>2</v>
      </c>
      <c r="P1092" t="str">
        <f>_xlfn.CONCAT( YEAR(TblOrigin[[#This Row],[ODK_DateOfSubmission]]), "-",TEXT( MONTH(TblOrigin[[#This Row],[ODK_DateOfSubmission]]),"00"))</f>
        <v>2020-08</v>
      </c>
    </row>
    <row r="1093" spans="1:16" x14ac:dyDescent="0.25">
      <c r="A1093" s="13">
        <v>1310109</v>
      </c>
      <c r="B1093" s="1"/>
      <c r="C1093" s="1">
        <v>5809</v>
      </c>
      <c r="D1093" s="6">
        <v>44040.34961438657</v>
      </c>
      <c r="E1093" s="1" t="s">
        <v>1151</v>
      </c>
      <c r="F1093" s="1" t="s">
        <v>80</v>
      </c>
      <c r="G1093" s="1" t="s">
        <v>143</v>
      </c>
      <c r="H1093" s="1" t="s">
        <v>675</v>
      </c>
      <c r="I1093" s="1" t="s">
        <v>712</v>
      </c>
      <c r="J1093" s="1" t="s">
        <v>713</v>
      </c>
      <c r="K1093" s="1">
        <v>35.595429699999997</v>
      </c>
      <c r="L1093" s="1">
        <v>45.2289052</v>
      </c>
      <c r="M1093" s="1">
        <v>40</v>
      </c>
      <c r="N1093" s="1" t="s">
        <v>87</v>
      </c>
      <c r="O1093" s="1">
        <v>40</v>
      </c>
      <c r="P1093" t="str">
        <f>_xlfn.CONCAT( YEAR(TblOrigin[[#This Row],[ODK_DateOfSubmission]]), "-",TEXT( MONTH(TblOrigin[[#This Row],[ODK_DateOfSubmission]]),"00"))</f>
        <v>2020-07</v>
      </c>
    </row>
    <row r="1094" spans="1:16" x14ac:dyDescent="0.25">
      <c r="A1094" s="13">
        <v>1310111</v>
      </c>
      <c r="B1094" s="1"/>
      <c r="C1094" s="1">
        <v>21029</v>
      </c>
      <c r="D1094" s="6">
        <v>44065.970874652776</v>
      </c>
      <c r="E1094" s="1" t="s">
        <v>1151</v>
      </c>
      <c r="F1094" s="1" t="s">
        <v>80</v>
      </c>
      <c r="G1094" s="1" t="s">
        <v>143</v>
      </c>
      <c r="H1094" s="1" t="s">
        <v>670</v>
      </c>
      <c r="I1094" s="1" t="s">
        <v>1222</v>
      </c>
      <c r="J1094" s="1" t="s">
        <v>1223</v>
      </c>
      <c r="K1094" s="1">
        <v>35.570284000000001</v>
      </c>
      <c r="L1094" s="1">
        <v>45.452570700000003</v>
      </c>
      <c r="M1094" s="1">
        <v>5</v>
      </c>
      <c r="N1094" s="1" t="s">
        <v>112</v>
      </c>
      <c r="O1094" s="1">
        <v>2</v>
      </c>
      <c r="P1094" t="str">
        <f>_xlfn.CONCAT( YEAR(TblOrigin[[#This Row],[ODK_DateOfSubmission]]), "-",TEXT( MONTH(TblOrigin[[#This Row],[ODK_DateOfSubmission]]),"00"))</f>
        <v>2020-08</v>
      </c>
    </row>
    <row r="1095" spans="1:16" x14ac:dyDescent="0.25">
      <c r="A1095" s="13">
        <v>1310111</v>
      </c>
      <c r="B1095" s="1"/>
      <c r="C1095" s="1">
        <v>21029</v>
      </c>
      <c r="D1095" s="6">
        <v>44065.970874652776</v>
      </c>
      <c r="E1095" s="1" t="s">
        <v>1151</v>
      </c>
      <c r="F1095" s="1" t="s">
        <v>80</v>
      </c>
      <c r="G1095" s="1" t="s">
        <v>143</v>
      </c>
      <c r="H1095" s="1" t="s">
        <v>670</v>
      </c>
      <c r="I1095" s="1" t="s">
        <v>1222</v>
      </c>
      <c r="J1095" s="1" t="s">
        <v>1223</v>
      </c>
      <c r="K1095" s="1">
        <v>35.570284000000001</v>
      </c>
      <c r="L1095" s="1">
        <v>45.452570700000003</v>
      </c>
      <c r="M1095" s="1">
        <v>5</v>
      </c>
      <c r="N1095" s="1" t="s">
        <v>66</v>
      </c>
      <c r="O1095" s="1">
        <v>3</v>
      </c>
      <c r="P1095" t="str">
        <f>_xlfn.CONCAT( YEAR(TblOrigin[[#This Row],[ODK_DateOfSubmission]]), "-",TEXT( MONTH(TblOrigin[[#This Row],[ODK_DateOfSubmission]]),"00"))</f>
        <v>2020-08</v>
      </c>
    </row>
    <row r="1096" spans="1:16" x14ac:dyDescent="0.25">
      <c r="A1096" s="13">
        <v>1310132</v>
      </c>
      <c r="B1096" s="1"/>
      <c r="C1096" s="1">
        <v>31866</v>
      </c>
      <c r="D1096" s="6">
        <v>44065.971652893517</v>
      </c>
      <c r="E1096" s="1" t="s">
        <v>1151</v>
      </c>
      <c r="F1096" s="1" t="s">
        <v>80</v>
      </c>
      <c r="G1096" s="1" t="s">
        <v>143</v>
      </c>
      <c r="H1096" s="1" t="s">
        <v>1194</v>
      </c>
      <c r="I1096" s="1" t="s">
        <v>1224</v>
      </c>
      <c r="J1096" s="1" t="s">
        <v>1225</v>
      </c>
      <c r="K1096" s="1">
        <v>35.415684200000001</v>
      </c>
      <c r="L1096" s="1">
        <v>45.460663799999999</v>
      </c>
      <c r="M1096" s="1">
        <v>3</v>
      </c>
      <c r="N1096" s="1" t="s">
        <v>78</v>
      </c>
      <c r="O1096" s="1">
        <v>1</v>
      </c>
      <c r="P1096" t="str">
        <f>_xlfn.CONCAT( YEAR(TblOrigin[[#This Row],[ODK_DateOfSubmission]]), "-",TEXT( MONTH(TblOrigin[[#This Row],[ODK_DateOfSubmission]]),"00"))</f>
        <v>2020-08</v>
      </c>
    </row>
    <row r="1097" spans="1:16" x14ac:dyDescent="0.25">
      <c r="A1097" s="13">
        <v>1310132</v>
      </c>
      <c r="B1097" s="1"/>
      <c r="C1097" s="1">
        <v>31866</v>
      </c>
      <c r="D1097" s="6">
        <v>44065.971652893517</v>
      </c>
      <c r="E1097" s="1" t="s">
        <v>1151</v>
      </c>
      <c r="F1097" s="1" t="s">
        <v>80</v>
      </c>
      <c r="G1097" s="1" t="s">
        <v>143</v>
      </c>
      <c r="H1097" s="1" t="s">
        <v>1194</v>
      </c>
      <c r="I1097" s="1" t="s">
        <v>1224</v>
      </c>
      <c r="J1097" s="1" t="s">
        <v>1225</v>
      </c>
      <c r="K1097" s="1">
        <v>35.415684200000001</v>
      </c>
      <c r="L1097" s="1">
        <v>45.460663799999999</v>
      </c>
      <c r="M1097" s="1">
        <v>3</v>
      </c>
      <c r="N1097" s="1" t="s">
        <v>112</v>
      </c>
      <c r="O1097" s="1">
        <v>2</v>
      </c>
      <c r="P1097" t="str">
        <f>_xlfn.CONCAT( YEAR(TblOrigin[[#This Row],[ODK_DateOfSubmission]]), "-",TEXT( MONTH(TblOrigin[[#This Row],[ODK_DateOfSubmission]]),"00"))</f>
        <v>2020-08</v>
      </c>
    </row>
    <row r="1098" spans="1:16" x14ac:dyDescent="0.25">
      <c r="A1098" s="13">
        <v>1310143</v>
      </c>
      <c r="B1098" s="1"/>
      <c r="C1098" s="1">
        <v>31949</v>
      </c>
      <c r="D1098" s="6">
        <v>44069.967204942128</v>
      </c>
      <c r="E1098" s="1" t="s">
        <v>1151</v>
      </c>
      <c r="F1098" s="1" t="s">
        <v>80</v>
      </c>
      <c r="G1098" s="1" t="s">
        <v>143</v>
      </c>
      <c r="H1098" s="1" t="s">
        <v>670</v>
      </c>
      <c r="I1098" s="1" t="s">
        <v>718</v>
      </c>
      <c r="J1098" s="1" t="s">
        <v>719</v>
      </c>
      <c r="K1098" s="1">
        <v>35.529547600000001</v>
      </c>
      <c r="L1098" s="1">
        <v>45.480995499999999</v>
      </c>
      <c r="M1098" s="1">
        <v>5</v>
      </c>
      <c r="N1098" s="1" t="s">
        <v>66</v>
      </c>
      <c r="O1098" s="1">
        <v>5</v>
      </c>
      <c r="P1098" t="str">
        <f>_xlfn.CONCAT( YEAR(TblOrigin[[#This Row],[ODK_DateOfSubmission]]), "-",TEXT( MONTH(TblOrigin[[#This Row],[ODK_DateOfSubmission]]),"00"))</f>
        <v>2020-08</v>
      </c>
    </row>
    <row r="1099" spans="1:16" x14ac:dyDescent="0.25">
      <c r="A1099" s="13">
        <v>1310147</v>
      </c>
      <c r="B1099" s="1"/>
      <c r="C1099" s="1">
        <v>31953</v>
      </c>
      <c r="D1099" s="6">
        <v>44069.9670744213</v>
      </c>
      <c r="E1099" s="1" t="s">
        <v>1151</v>
      </c>
      <c r="F1099" s="1" t="s">
        <v>80</v>
      </c>
      <c r="G1099" s="1" t="s">
        <v>143</v>
      </c>
      <c r="H1099" s="1" t="s">
        <v>670</v>
      </c>
      <c r="I1099" s="1" t="s">
        <v>1226</v>
      </c>
      <c r="J1099" s="1" t="s">
        <v>1227</v>
      </c>
      <c r="K1099" s="1">
        <v>35.552672100000002</v>
      </c>
      <c r="L1099" s="1">
        <v>45.490912000000002</v>
      </c>
      <c r="M1099" s="1">
        <v>2</v>
      </c>
      <c r="N1099" s="1" t="s">
        <v>66</v>
      </c>
      <c r="O1099" s="1">
        <v>2</v>
      </c>
      <c r="P1099" t="str">
        <f>_xlfn.CONCAT( YEAR(TblOrigin[[#This Row],[ODK_DateOfSubmission]]), "-",TEXT( MONTH(TblOrigin[[#This Row],[ODK_DateOfSubmission]]),"00"))</f>
        <v>2020-08</v>
      </c>
    </row>
    <row r="1100" spans="1:16" x14ac:dyDescent="0.25">
      <c r="A1100" s="13">
        <v>1310203</v>
      </c>
      <c r="B1100" s="1"/>
      <c r="C1100" s="1">
        <v>31989</v>
      </c>
      <c r="D1100" s="6">
        <v>44056.587630821756</v>
      </c>
      <c r="E1100" s="1" t="s">
        <v>1151</v>
      </c>
      <c r="F1100" s="1" t="s">
        <v>80</v>
      </c>
      <c r="G1100" s="1" t="s">
        <v>143</v>
      </c>
      <c r="H1100" s="1" t="s">
        <v>670</v>
      </c>
      <c r="I1100" s="1" t="s">
        <v>1228</v>
      </c>
      <c r="J1100" s="1" t="s">
        <v>1229</v>
      </c>
      <c r="K1100" s="1">
        <v>35.593289300000002</v>
      </c>
      <c r="L1100" s="1">
        <v>45.430618899999999</v>
      </c>
      <c r="M1100" s="1">
        <v>3</v>
      </c>
      <c r="N1100" s="1" t="s">
        <v>112</v>
      </c>
      <c r="O1100" s="1">
        <v>1</v>
      </c>
      <c r="P1100" t="str">
        <f>_xlfn.CONCAT( YEAR(TblOrigin[[#This Row],[ODK_DateOfSubmission]]), "-",TEXT( MONTH(TblOrigin[[#This Row],[ODK_DateOfSubmission]]),"00"))</f>
        <v>2020-08</v>
      </c>
    </row>
    <row r="1101" spans="1:16" x14ac:dyDescent="0.25">
      <c r="A1101" s="13">
        <v>1310203</v>
      </c>
      <c r="B1101" s="1"/>
      <c r="C1101" s="1">
        <v>31989</v>
      </c>
      <c r="D1101" s="6">
        <v>44056.587630821756</v>
      </c>
      <c r="E1101" s="1" t="s">
        <v>1151</v>
      </c>
      <c r="F1101" s="1" t="s">
        <v>80</v>
      </c>
      <c r="G1101" s="1" t="s">
        <v>143</v>
      </c>
      <c r="H1101" s="1" t="s">
        <v>670</v>
      </c>
      <c r="I1101" s="1" t="s">
        <v>1228</v>
      </c>
      <c r="J1101" s="1" t="s">
        <v>1229</v>
      </c>
      <c r="K1101" s="1">
        <v>35.593289300000002</v>
      </c>
      <c r="L1101" s="1">
        <v>45.430618899999999</v>
      </c>
      <c r="M1101" s="1">
        <v>3</v>
      </c>
      <c r="N1101" s="1" t="s">
        <v>87</v>
      </c>
      <c r="O1101" s="1">
        <v>1</v>
      </c>
      <c r="P1101" t="str">
        <f>_xlfn.CONCAT( YEAR(TblOrigin[[#This Row],[ODK_DateOfSubmission]]), "-",TEXT( MONTH(TblOrigin[[#This Row],[ODK_DateOfSubmission]]),"00"))</f>
        <v>2020-08</v>
      </c>
    </row>
    <row r="1102" spans="1:16" x14ac:dyDescent="0.25">
      <c r="A1102" s="13">
        <v>1310203</v>
      </c>
      <c r="B1102" s="1"/>
      <c r="C1102" s="1">
        <v>31989</v>
      </c>
      <c r="D1102" s="6">
        <v>44056.587630821756</v>
      </c>
      <c r="E1102" s="1" t="s">
        <v>1151</v>
      </c>
      <c r="F1102" s="1" t="s">
        <v>80</v>
      </c>
      <c r="G1102" s="1" t="s">
        <v>143</v>
      </c>
      <c r="H1102" s="1" t="s">
        <v>670</v>
      </c>
      <c r="I1102" s="1" t="s">
        <v>1228</v>
      </c>
      <c r="J1102" s="1" t="s">
        <v>1229</v>
      </c>
      <c r="K1102" s="1">
        <v>35.593289300000002</v>
      </c>
      <c r="L1102" s="1">
        <v>45.430618899999999</v>
      </c>
      <c r="M1102" s="1">
        <v>3</v>
      </c>
      <c r="N1102" s="1" t="s">
        <v>78</v>
      </c>
      <c r="O1102" s="1">
        <v>1</v>
      </c>
      <c r="P1102" t="str">
        <f>_xlfn.CONCAT( YEAR(TblOrigin[[#This Row],[ODK_DateOfSubmission]]), "-",TEXT( MONTH(TblOrigin[[#This Row],[ODK_DateOfSubmission]]),"00"))</f>
        <v>2020-08</v>
      </c>
    </row>
    <row r="1103" spans="1:16" x14ac:dyDescent="0.25">
      <c r="A1103" s="13">
        <v>1310209</v>
      </c>
      <c r="B1103" s="1"/>
      <c r="C1103" s="1">
        <v>32002</v>
      </c>
      <c r="D1103" s="6">
        <v>44059.740162881943</v>
      </c>
      <c r="E1103" s="1" t="s">
        <v>1151</v>
      </c>
      <c r="F1103" s="1" t="s">
        <v>80</v>
      </c>
      <c r="G1103" s="1" t="s">
        <v>143</v>
      </c>
      <c r="H1103" s="1" t="s">
        <v>670</v>
      </c>
      <c r="I1103" s="1" t="s">
        <v>736</v>
      </c>
      <c r="J1103" s="1" t="s">
        <v>737</v>
      </c>
      <c r="K1103" s="1">
        <v>35.598490499999997</v>
      </c>
      <c r="L1103" s="1">
        <v>45.402226599999999</v>
      </c>
      <c r="M1103" s="1">
        <v>5</v>
      </c>
      <c r="N1103" s="1" t="s">
        <v>66</v>
      </c>
      <c r="O1103" s="1">
        <v>5</v>
      </c>
      <c r="P1103" t="str">
        <f>_xlfn.CONCAT( YEAR(TblOrigin[[#This Row],[ODK_DateOfSubmission]]), "-",TEXT( MONTH(TblOrigin[[#This Row],[ODK_DateOfSubmission]]),"00"))</f>
        <v>2020-08</v>
      </c>
    </row>
    <row r="1104" spans="1:16" x14ac:dyDescent="0.25">
      <c r="A1104" s="13">
        <v>1310213</v>
      </c>
      <c r="B1104" s="1"/>
      <c r="C1104" s="1">
        <v>32006</v>
      </c>
      <c r="D1104" s="6">
        <v>44059.740181134257</v>
      </c>
      <c r="E1104" s="1" t="s">
        <v>1151</v>
      </c>
      <c r="F1104" s="1" t="s">
        <v>80</v>
      </c>
      <c r="G1104" s="1" t="s">
        <v>143</v>
      </c>
      <c r="H1104" s="1" t="s">
        <v>670</v>
      </c>
      <c r="I1104" s="1" t="s">
        <v>1230</v>
      </c>
      <c r="J1104" s="1" t="s">
        <v>1231</v>
      </c>
      <c r="K1104" s="1">
        <v>35.601466899999998</v>
      </c>
      <c r="L1104" s="1">
        <v>45.412934700000001</v>
      </c>
      <c r="M1104" s="1">
        <v>5</v>
      </c>
      <c r="N1104" s="1" t="s">
        <v>66</v>
      </c>
      <c r="O1104" s="1">
        <v>5</v>
      </c>
      <c r="P1104" t="str">
        <f>_xlfn.CONCAT( YEAR(TblOrigin[[#This Row],[ODK_DateOfSubmission]]), "-",TEXT( MONTH(TblOrigin[[#This Row],[ODK_DateOfSubmission]]),"00"))</f>
        <v>2020-08</v>
      </c>
    </row>
    <row r="1105" spans="1:16" x14ac:dyDescent="0.25">
      <c r="A1105" s="13">
        <v>1310214</v>
      </c>
      <c r="B1105" s="1"/>
      <c r="C1105" s="1">
        <v>32007</v>
      </c>
      <c r="D1105" s="6">
        <v>44059.740023726852</v>
      </c>
      <c r="E1105" s="1" t="s">
        <v>1151</v>
      </c>
      <c r="F1105" s="1" t="s">
        <v>80</v>
      </c>
      <c r="G1105" s="1" t="s">
        <v>143</v>
      </c>
      <c r="H1105" s="1" t="s">
        <v>670</v>
      </c>
      <c r="I1105" s="1" t="s">
        <v>1232</v>
      </c>
      <c r="J1105" s="1" t="s">
        <v>1233</v>
      </c>
      <c r="K1105" s="1">
        <v>35.590187299999997</v>
      </c>
      <c r="L1105" s="1">
        <v>45.393657699999999</v>
      </c>
      <c r="M1105" s="1">
        <v>4</v>
      </c>
      <c r="N1105" s="1" t="s">
        <v>66</v>
      </c>
      <c r="O1105" s="1">
        <v>4</v>
      </c>
      <c r="P1105" t="str">
        <f>_xlfn.CONCAT( YEAR(TblOrigin[[#This Row],[ODK_DateOfSubmission]]), "-",TEXT( MONTH(TblOrigin[[#This Row],[ODK_DateOfSubmission]]),"00"))</f>
        <v>2020-08</v>
      </c>
    </row>
    <row r="1106" spans="1:16" x14ac:dyDescent="0.25">
      <c r="A1106" s="13">
        <v>1310220</v>
      </c>
      <c r="B1106" s="1"/>
      <c r="C1106" s="1">
        <v>32013</v>
      </c>
      <c r="D1106" s="6">
        <v>44058.692086192132</v>
      </c>
      <c r="E1106" s="1" t="s">
        <v>1151</v>
      </c>
      <c r="F1106" s="1" t="s">
        <v>80</v>
      </c>
      <c r="G1106" s="1" t="s">
        <v>143</v>
      </c>
      <c r="H1106" s="1" t="s">
        <v>675</v>
      </c>
      <c r="I1106" s="1" t="s">
        <v>1234</v>
      </c>
      <c r="J1106" s="1" t="s">
        <v>1235</v>
      </c>
      <c r="K1106" s="1">
        <v>35.5927437</v>
      </c>
      <c r="L1106" s="1">
        <v>45.333328100000003</v>
      </c>
      <c r="M1106" s="1">
        <v>2</v>
      </c>
      <c r="N1106" s="1" t="s">
        <v>112</v>
      </c>
      <c r="O1106" s="1">
        <v>2</v>
      </c>
      <c r="P1106" t="str">
        <f>_xlfn.CONCAT( YEAR(TblOrigin[[#This Row],[ODK_DateOfSubmission]]), "-",TEXT( MONTH(TblOrigin[[#This Row],[ODK_DateOfSubmission]]),"00"))</f>
        <v>2020-08</v>
      </c>
    </row>
    <row r="1107" spans="1:16" x14ac:dyDescent="0.25">
      <c r="A1107" s="13">
        <v>1310225</v>
      </c>
      <c r="B1107" s="1"/>
      <c r="C1107" s="1">
        <v>32055</v>
      </c>
      <c r="D1107" s="6">
        <v>44040.708003969907</v>
      </c>
      <c r="E1107" s="1" t="s">
        <v>1151</v>
      </c>
      <c r="F1107" s="1" t="s">
        <v>80</v>
      </c>
      <c r="G1107" s="1" t="s">
        <v>143</v>
      </c>
      <c r="H1107" s="1" t="s">
        <v>670</v>
      </c>
      <c r="I1107" s="1" t="s">
        <v>744</v>
      </c>
      <c r="J1107" s="1" t="s">
        <v>745</v>
      </c>
      <c r="K1107" s="1">
        <v>35.587736100000001</v>
      </c>
      <c r="L1107" s="1">
        <v>45.392476700000003</v>
      </c>
      <c r="M1107" s="1">
        <v>15</v>
      </c>
      <c r="N1107" s="1" t="s">
        <v>66</v>
      </c>
      <c r="O1107" s="1">
        <v>3</v>
      </c>
      <c r="P1107" t="str">
        <f>_xlfn.CONCAT( YEAR(TblOrigin[[#This Row],[ODK_DateOfSubmission]]), "-",TEXT( MONTH(TblOrigin[[#This Row],[ODK_DateOfSubmission]]),"00"))</f>
        <v>2020-07</v>
      </c>
    </row>
    <row r="1108" spans="1:16" x14ac:dyDescent="0.25">
      <c r="A1108" s="13">
        <v>1310225</v>
      </c>
      <c r="B1108" s="1"/>
      <c r="C1108" s="1">
        <v>32055</v>
      </c>
      <c r="D1108" s="6">
        <v>44040.708003969907</v>
      </c>
      <c r="E1108" s="1" t="s">
        <v>1151</v>
      </c>
      <c r="F1108" s="1" t="s">
        <v>80</v>
      </c>
      <c r="G1108" s="1" t="s">
        <v>143</v>
      </c>
      <c r="H1108" s="1" t="s">
        <v>670</v>
      </c>
      <c r="I1108" s="1" t="s">
        <v>744</v>
      </c>
      <c r="J1108" s="1" t="s">
        <v>745</v>
      </c>
      <c r="K1108" s="1">
        <v>35.587736100000001</v>
      </c>
      <c r="L1108" s="1">
        <v>45.392476700000003</v>
      </c>
      <c r="M1108" s="1">
        <v>15</v>
      </c>
      <c r="N1108" s="1" t="s">
        <v>87</v>
      </c>
      <c r="O1108" s="1">
        <v>6</v>
      </c>
      <c r="P1108" t="str">
        <f>_xlfn.CONCAT( YEAR(TblOrigin[[#This Row],[ODK_DateOfSubmission]]), "-",TEXT( MONTH(TblOrigin[[#This Row],[ODK_DateOfSubmission]]),"00"))</f>
        <v>2020-07</v>
      </c>
    </row>
    <row r="1109" spans="1:16" x14ac:dyDescent="0.25">
      <c r="A1109" s="13">
        <v>1310225</v>
      </c>
      <c r="B1109" s="1"/>
      <c r="C1109" s="1">
        <v>32055</v>
      </c>
      <c r="D1109" s="6">
        <v>44040.708003969907</v>
      </c>
      <c r="E1109" s="1" t="s">
        <v>1151</v>
      </c>
      <c r="F1109" s="1" t="s">
        <v>80</v>
      </c>
      <c r="G1109" s="1" t="s">
        <v>143</v>
      </c>
      <c r="H1109" s="1" t="s">
        <v>670</v>
      </c>
      <c r="I1109" s="1" t="s">
        <v>744</v>
      </c>
      <c r="J1109" s="1" t="s">
        <v>745</v>
      </c>
      <c r="K1109" s="1">
        <v>35.587736100000001</v>
      </c>
      <c r="L1109" s="1">
        <v>45.392476700000003</v>
      </c>
      <c r="M1109" s="1">
        <v>15</v>
      </c>
      <c r="N1109" s="1" t="s">
        <v>78</v>
      </c>
      <c r="O1109" s="1">
        <v>2</v>
      </c>
      <c r="P1109" t="str">
        <f>_xlfn.CONCAT( YEAR(TblOrigin[[#This Row],[ODK_DateOfSubmission]]), "-",TEXT( MONTH(TblOrigin[[#This Row],[ODK_DateOfSubmission]]),"00"))</f>
        <v>2020-07</v>
      </c>
    </row>
    <row r="1110" spans="1:16" x14ac:dyDescent="0.25">
      <c r="A1110" s="13">
        <v>1310225</v>
      </c>
      <c r="B1110" s="1"/>
      <c r="C1110" s="1">
        <v>32055</v>
      </c>
      <c r="D1110" s="6">
        <v>44040.708003969907</v>
      </c>
      <c r="E1110" s="1" t="s">
        <v>1151</v>
      </c>
      <c r="F1110" s="1" t="s">
        <v>80</v>
      </c>
      <c r="G1110" s="1" t="s">
        <v>143</v>
      </c>
      <c r="H1110" s="1" t="s">
        <v>670</v>
      </c>
      <c r="I1110" s="1" t="s">
        <v>744</v>
      </c>
      <c r="J1110" s="1" t="s">
        <v>745</v>
      </c>
      <c r="K1110" s="1">
        <v>35.587736100000001</v>
      </c>
      <c r="L1110" s="1">
        <v>45.392476700000003</v>
      </c>
      <c r="M1110" s="1">
        <v>15</v>
      </c>
      <c r="N1110" s="1" t="s">
        <v>112</v>
      </c>
      <c r="O1110" s="1">
        <v>4</v>
      </c>
      <c r="P1110" t="str">
        <f>_xlfn.CONCAT( YEAR(TblOrigin[[#This Row],[ODK_DateOfSubmission]]), "-",TEXT( MONTH(TblOrigin[[#This Row],[ODK_DateOfSubmission]]),"00"))</f>
        <v>2020-07</v>
      </c>
    </row>
    <row r="1111" spans="1:16" x14ac:dyDescent="0.25">
      <c r="A1111" s="13">
        <v>1310245</v>
      </c>
      <c r="B1111" s="1"/>
      <c r="C1111" s="1">
        <v>33358</v>
      </c>
      <c r="D1111" s="6">
        <v>44040.349730902781</v>
      </c>
      <c r="E1111" s="1" t="s">
        <v>1151</v>
      </c>
      <c r="F1111" s="1" t="s">
        <v>80</v>
      </c>
      <c r="G1111" s="1" t="s">
        <v>143</v>
      </c>
      <c r="H1111" s="1" t="s">
        <v>670</v>
      </c>
      <c r="I1111" s="1" t="s">
        <v>1236</v>
      </c>
      <c r="J1111" s="1" t="s">
        <v>1237</v>
      </c>
      <c r="K1111" s="1">
        <v>35.548393500000003</v>
      </c>
      <c r="L1111" s="1">
        <v>45.4196679</v>
      </c>
      <c r="M1111" s="1">
        <v>1</v>
      </c>
      <c r="N1111" s="1" t="s">
        <v>112</v>
      </c>
      <c r="O1111" s="1">
        <v>1</v>
      </c>
      <c r="P1111" t="str">
        <f>_xlfn.CONCAT( YEAR(TblOrigin[[#This Row],[ODK_DateOfSubmission]]), "-",TEXT( MONTH(TblOrigin[[#This Row],[ODK_DateOfSubmission]]),"00"))</f>
        <v>2020-07</v>
      </c>
    </row>
    <row r="1112" spans="1:16" x14ac:dyDescent="0.25">
      <c r="A1112" s="13">
        <v>2101001</v>
      </c>
      <c r="B1112" s="1"/>
      <c r="C1112" s="1">
        <v>23792</v>
      </c>
      <c r="D1112" s="6">
        <v>44026.584004398152</v>
      </c>
      <c r="E1112" s="1" t="s">
        <v>1151</v>
      </c>
      <c r="F1112" s="1" t="s">
        <v>67</v>
      </c>
      <c r="G1112" s="1" t="s">
        <v>125</v>
      </c>
      <c r="H1112" s="1" t="s">
        <v>214</v>
      </c>
      <c r="I1112" s="1" t="s">
        <v>1238</v>
      </c>
      <c r="J1112" s="1" t="s">
        <v>1239</v>
      </c>
      <c r="K1112" s="1">
        <v>34.380254615699997</v>
      </c>
      <c r="L1112" s="1">
        <v>41.050227260299998</v>
      </c>
      <c r="M1112" s="1">
        <v>10</v>
      </c>
      <c r="N1112" s="1" t="s">
        <v>74</v>
      </c>
      <c r="O1112" s="1">
        <v>10</v>
      </c>
      <c r="P1112" t="str">
        <f>_xlfn.CONCAT( YEAR(TblOrigin[[#This Row],[ODK_DateOfSubmission]]), "-",TEXT( MONTH(TblOrigin[[#This Row],[ODK_DateOfSubmission]]),"00"))</f>
        <v>2020-07</v>
      </c>
    </row>
    <row r="1113" spans="1:16" x14ac:dyDescent="0.25">
      <c r="A1113" s="13">
        <v>2101002</v>
      </c>
      <c r="B1113" s="1"/>
      <c r="C1113" s="1">
        <v>23647</v>
      </c>
      <c r="D1113" s="6">
        <v>44032.810940937503</v>
      </c>
      <c r="E1113" s="1" t="s">
        <v>1151</v>
      </c>
      <c r="F1113" s="1" t="s">
        <v>67</v>
      </c>
      <c r="G1113" s="1" t="s">
        <v>125</v>
      </c>
      <c r="H1113" s="1" t="s">
        <v>211</v>
      </c>
      <c r="I1113" s="1" t="s">
        <v>212</v>
      </c>
      <c r="J1113" s="1" t="s">
        <v>213</v>
      </c>
      <c r="K1113" s="1">
        <v>34.420203306499999</v>
      </c>
      <c r="L1113" s="1">
        <v>41.201494357400001</v>
      </c>
      <c r="M1113" s="1">
        <v>51</v>
      </c>
      <c r="N1113" s="1" t="s">
        <v>66</v>
      </c>
      <c r="O1113" s="1">
        <v>51</v>
      </c>
      <c r="P1113" t="str">
        <f>_xlfn.CONCAT( YEAR(TblOrigin[[#This Row],[ODK_DateOfSubmission]]), "-",TEXT( MONTH(TblOrigin[[#This Row],[ODK_DateOfSubmission]]),"00"))</f>
        <v>2020-07</v>
      </c>
    </row>
    <row r="1114" spans="1:16" x14ac:dyDescent="0.25">
      <c r="A1114" s="13">
        <v>2101003</v>
      </c>
      <c r="B1114" s="1"/>
      <c r="C1114" s="1">
        <v>23791</v>
      </c>
      <c r="D1114" s="6">
        <v>44026.842719872686</v>
      </c>
      <c r="E1114" s="1" t="s">
        <v>1151</v>
      </c>
      <c r="F1114" s="1" t="s">
        <v>67</v>
      </c>
      <c r="G1114" s="1" t="s">
        <v>125</v>
      </c>
      <c r="H1114" s="1" t="s">
        <v>214</v>
      </c>
      <c r="I1114" s="1" t="s">
        <v>1240</v>
      </c>
      <c r="J1114" s="1" t="s">
        <v>1241</v>
      </c>
      <c r="K1114" s="1">
        <v>34.368278944099998</v>
      </c>
      <c r="L1114" s="1">
        <v>41.057757478699997</v>
      </c>
      <c r="M1114" s="1">
        <v>9</v>
      </c>
      <c r="N1114" s="1" t="s">
        <v>74</v>
      </c>
      <c r="O1114" s="1">
        <v>9</v>
      </c>
      <c r="P1114" t="str">
        <f>_xlfn.CONCAT( YEAR(TblOrigin[[#This Row],[ODK_DateOfSubmission]]), "-",TEXT( MONTH(TblOrigin[[#This Row],[ODK_DateOfSubmission]]),"00"))</f>
        <v>2020-07</v>
      </c>
    </row>
    <row r="1115" spans="1:16" x14ac:dyDescent="0.25">
      <c r="A1115" s="13">
        <v>2101012</v>
      </c>
      <c r="B1115" s="1"/>
      <c r="C1115" s="1">
        <v>273</v>
      </c>
      <c r="D1115" s="6">
        <v>44036.918906446757</v>
      </c>
      <c r="E1115" s="1" t="s">
        <v>1151</v>
      </c>
      <c r="F1115" s="1" t="s">
        <v>67</v>
      </c>
      <c r="G1115" s="1" t="s">
        <v>125</v>
      </c>
      <c r="H1115" s="1" t="s">
        <v>1242</v>
      </c>
      <c r="I1115" s="1" t="s">
        <v>1243</v>
      </c>
      <c r="J1115" s="1" t="s">
        <v>1244</v>
      </c>
      <c r="K1115" s="1">
        <v>34.406289203900002</v>
      </c>
      <c r="L1115" s="1">
        <v>41.094572269799997</v>
      </c>
      <c r="M1115" s="1">
        <v>40</v>
      </c>
      <c r="N1115" s="1" t="s">
        <v>74</v>
      </c>
      <c r="O1115" s="1">
        <v>40</v>
      </c>
      <c r="P1115" t="str">
        <f>_xlfn.CONCAT( YEAR(TblOrigin[[#This Row],[ODK_DateOfSubmission]]), "-",TEXT( MONTH(TblOrigin[[#This Row],[ODK_DateOfSubmission]]),"00"))</f>
        <v>2020-07</v>
      </c>
    </row>
    <row r="1116" spans="1:16" x14ac:dyDescent="0.25">
      <c r="A1116" s="13">
        <v>2101013</v>
      </c>
      <c r="B1116" s="1"/>
      <c r="C1116" s="1">
        <v>275</v>
      </c>
      <c r="D1116" s="6">
        <v>44036.918878472221</v>
      </c>
      <c r="E1116" s="1" t="s">
        <v>1151</v>
      </c>
      <c r="F1116" s="1" t="s">
        <v>67</v>
      </c>
      <c r="G1116" s="1" t="s">
        <v>125</v>
      </c>
      <c r="H1116" s="1" t="s">
        <v>1242</v>
      </c>
      <c r="I1116" s="1" t="s">
        <v>1245</v>
      </c>
      <c r="J1116" s="1" t="s">
        <v>1246</v>
      </c>
      <c r="K1116" s="1">
        <v>34.407377473700002</v>
      </c>
      <c r="L1116" s="1">
        <v>41.067313188200004</v>
      </c>
      <c r="M1116" s="1">
        <v>25</v>
      </c>
      <c r="N1116" s="1" t="s">
        <v>74</v>
      </c>
      <c r="O1116" s="1">
        <v>25</v>
      </c>
      <c r="P1116" t="str">
        <f>_xlfn.CONCAT( YEAR(TblOrigin[[#This Row],[ODK_DateOfSubmission]]), "-",TEXT( MONTH(TblOrigin[[#This Row],[ODK_DateOfSubmission]]),"00"))</f>
        <v>2020-07</v>
      </c>
    </row>
    <row r="1117" spans="1:16" x14ac:dyDescent="0.25">
      <c r="A1117" s="13">
        <v>2101014</v>
      </c>
      <c r="B1117" s="1"/>
      <c r="C1117" s="1">
        <v>274</v>
      </c>
      <c r="D1117" s="6">
        <v>44034.698062418982</v>
      </c>
      <c r="E1117" s="1" t="s">
        <v>1151</v>
      </c>
      <c r="F1117" s="1" t="s">
        <v>67</v>
      </c>
      <c r="G1117" s="1" t="s">
        <v>125</v>
      </c>
      <c r="H1117" s="1" t="s">
        <v>1242</v>
      </c>
      <c r="I1117" s="1" t="s">
        <v>1247</v>
      </c>
      <c r="J1117" s="1" t="s">
        <v>1248</v>
      </c>
      <c r="K1117" s="1">
        <v>34.423676999999998</v>
      </c>
      <c r="L1117" s="1">
        <v>41.039893889399998</v>
      </c>
      <c r="M1117" s="1">
        <v>10</v>
      </c>
      <c r="N1117" s="1" t="s">
        <v>74</v>
      </c>
      <c r="O1117" s="1">
        <v>10</v>
      </c>
      <c r="P1117" t="str">
        <f>_xlfn.CONCAT( YEAR(TblOrigin[[#This Row],[ODK_DateOfSubmission]]), "-",TEXT( MONTH(TblOrigin[[#This Row],[ODK_DateOfSubmission]]),"00"))</f>
        <v>2020-07</v>
      </c>
    </row>
    <row r="1118" spans="1:16" x14ac:dyDescent="0.25">
      <c r="A1118" s="13">
        <v>2101017</v>
      </c>
      <c r="B1118" s="1"/>
      <c r="C1118" s="1">
        <v>23793</v>
      </c>
      <c r="D1118" s="6">
        <v>44024.655986956015</v>
      </c>
      <c r="E1118" s="1" t="s">
        <v>1151</v>
      </c>
      <c r="F1118" s="1" t="s">
        <v>67</v>
      </c>
      <c r="G1118" s="1" t="s">
        <v>125</v>
      </c>
      <c r="H1118" s="1" t="s">
        <v>214</v>
      </c>
      <c r="I1118" s="1" t="s">
        <v>1249</v>
      </c>
      <c r="J1118" s="1" t="s">
        <v>232</v>
      </c>
      <c r="K1118" s="1">
        <v>34.388792874099998</v>
      </c>
      <c r="L1118" s="1">
        <v>41.022202437899999</v>
      </c>
      <c r="M1118" s="1">
        <v>15</v>
      </c>
      <c r="N1118" s="1" t="s">
        <v>74</v>
      </c>
      <c r="O1118" s="1">
        <v>15</v>
      </c>
      <c r="P1118" t="str">
        <f>_xlfn.CONCAT( YEAR(TblOrigin[[#This Row],[ODK_DateOfSubmission]]), "-",TEXT( MONTH(TblOrigin[[#This Row],[ODK_DateOfSubmission]]),"00"))</f>
        <v>2020-07</v>
      </c>
    </row>
    <row r="1119" spans="1:16" x14ac:dyDescent="0.25">
      <c r="A1119" s="13">
        <v>2101020</v>
      </c>
      <c r="B1119" s="1"/>
      <c r="C1119" s="1">
        <v>23790</v>
      </c>
      <c r="D1119" s="6">
        <v>44027.883985532404</v>
      </c>
      <c r="E1119" s="1" t="s">
        <v>1151</v>
      </c>
      <c r="F1119" s="1" t="s">
        <v>67</v>
      </c>
      <c r="G1119" s="1" t="s">
        <v>125</v>
      </c>
      <c r="H1119" s="1" t="s">
        <v>214</v>
      </c>
      <c r="I1119" s="1" t="s">
        <v>215</v>
      </c>
      <c r="J1119" s="1" t="s">
        <v>216</v>
      </c>
      <c r="K1119" s="1">
        <v>34.373790099499999</v>
      </c>
      <c r="L1119" s="1">
        <v>41.063287011500002</v>
      </c>
      <c r="M1119" s="1">
        <v>15</v>
      </c>
      <c r="N1119" s="1" t="s">
        <v>74</v>
      </c>
      <c r="O1119" s="1">
        <v>15</v>
      </c>
      <c r="P1119" t="str">
        <f>_xlfn.CONCAT( YEAR(TblOrigin[[#This Row],[ODK_DateOfSubmission]]), "-",TEXT( MONTH(TblOrigin[[#This Row],[ODK_DateOfSubmission]]),"00"))</f>
        <v>2020-07</v>
      </c>
    </row>
    <row r="1120" spans="1:16" x14ac:dyDescent="0.25">
      <c r="A1120" s="13">
        <v>2101021</v>
      </c>
      <c r="B1120" s="1"/>
      <c r="C1120" s="1">
        <v>23794</v>
      </c>
      <c r="D1120" s="6">
        <v>44024.656163344909</v>
      </c>
      <c r="E1120" s="1" t="s">
        <v>1151</v>
      </c>
      <c r="F1120" s="1" t="s">
        <v>67</v>
      </c>
      <c r="G1120" s="1" t="s">
        <v>125</v>
      </c>
      <c r="H1120" s="1" t="s">
        <v>214</v>
      </c>
      <c r="I1120" s="1" t="s">
        <v>1250</v>
      </c>
      <c r="J1120" s="1" t="s">
        <v>1251</v>
      </c>
      <c r="K1120" s="1">
        <v>34.384036181500001</v>
      </c>
      <c r="L1120" s="1">
        <v>41.035055999999997</v>
      </c>
      <c r="M1120" s="1">
        <v>25</v>
      </c>
      <c r="N1120" s="1" t="s">
        <v>74</v>
      </c>
      <c r="O1120" s="1">
        <v>25</v>
      </c>
      <c r="P1120" t="str">
        <f>_xlfn.CONCAT( YEAR(TblOrigin[[#This Row],[ODK_DateOfSubmission]]), "-",TEXT( MONTH(TblOrigin[[#This Row],[ODK_DateOfSubmission]]),"00"))</f>
        <v>2020-07</v>
      </c>
    </row>
    <row r="1121" spans="1:16" x14ac:dyDescent="0.25">
      <c r="A1121" s="13">
        <v>2101023</v>
      </c>
      <c r="B1121" s="1"/>
      <c r="C1121" s="1">
        <v>286</v>
      </c>
      <c r="D1121" s="6">
        <v>44026.584121956017</v>
      </c>
      <c r="E1121" s="1" t="s">
        <v>1151</v>
      </c>
      <c r="F1121" s="1" t="s">
        <v>67</v>
      </c>
      <c r="G1121" s="1" t="s">
        <v>125</v>
      </c>
      <c r="H1121" s="1" t="s">
        <v>214</v>
      </c>
      <c r="I1121" s="1" t="s">
        <v>1252</v>
      </c>
      <c r="J1121" s="1" t="s">
        <v>1253</v>
      </c>
      <c r="K1121" s="1">
        <v>34.376734721399998</v>
      </c>
      <c r="L1121" s="1">
        <v>41.063077090699998</v>
      </c>
      <c r="M1121" s="1">
        <v>10</v>
      </c>
      <c r="N1121" s="1" t="s">
        <v>74</v>
      </c>
      <c r="O1121" s="1">
        <v>10</v>
      </c>
      <c r="P1121" t="str">
        <f>_xlfn.CONCAT( YEAR(TblOrigin[[#This Row],[ODK_DateOfSubmission]]), "-",TEXT( MONTH(TblOrigin[[#This Row],[ODK_DateOfSubmission]]),"00"))</f>
        <v>2020-07</v>
      </c>
    </row>
    <row r="1122" spans="1:16" x14ac:dyDescent="0.25">
      <c r="A1122" s="13">
        <v>2101026</v>
      </c>
      <c r="B1122" s="1"/>
      <c r="C1122" s="1">
        <v>287</v>
      </c>
      <c r="D1122" s="6">
        <v>44024.656078587963</v>
      </c>
      <c r="E1122" s="1" t="s">
        <v>1151</v>
      </c>
      <c r="F1122" s="1" t="s">
        <v>67</v>
      </c>
      <c r="G1122" s="1" t="s">
        <v>125</v>
      </c>
      <c r="H1122" s="1" t="s">
        <v>214</v>
      </c>
      <c r="I1122" s="1" t="s">
        <v>1254</v>
      </c>
      <c r="J1122" s="1" t="s">
        <v>1255</v>
      </c>
      <c r="K1122" s="1">
        <v>34.384377220099999</v>
      </c>
      <c r="L1122" s="1">
        <v>41.023958609799998</v>
      </c>
      <c r="M1122" s="1">
        <v>30</v>
      </c>
      <c r="N1122" s="1" t="s">
        <v>74</v>
      </c>
      <c r="O1122" s="1">
        <v>30</v>
      </c>
      <c r="P1122" t="str">
        <f>_xlfn.CONCAT( YEAR(TblOrigin[[#This Row],[ODK_DateOfSubmission]]), "-",TEXT( MONTH(TblOrigin[[#This Row],[ODK_DateOfSubmission]]),"00"))</f>
        <v>2020-07</v>
      </c>
    </row>
    <row r="1123" spans="1:16" x14ac:dyDescent="0.25">
      <c r="A1123" s="13">
        <v>2101030</v>
      </c>
      <c r="B1123" s="1"/>
      <c r="C1123" s="1">
        <v>156</v>
      </c>
      <c r="D1123" s="6">
        <v>44026.583797303239</v>
      </c>
      <c r="E1123" s="1" t="s">
        <v>1151</v>
      </c>
      <c r="F1123" s="1" t="s">
        <v>67</v>
      </c>
      <c r="G1123" s="1" t="s">
        <v>125</v>
      </c>
      <c r="H1123" s="1" t="s">
        <v>214</v>
      </c>
      <c r="I1123" s="1" t="s">
        <v>1256</v>
      </c>
      <c r="J1123" s="1" t="s">
        <v>1257</v>
      </c>
      <c r="K1123" s="1">
        <v>34.381417021099999</v>
      </c>
      <c r="L1123" s="1">
        <v>41.039640758300003</v>
      </c>
      <c r="M1123" s="1">
        <v>15</v>
      </c>
      <c r="N1123" s="1" t="s">
        <v>74</v>
      </c>
      <c r="O1123" s="1">
        <v>15</v>
      </c>
      <c r="P1123" t="str">
        <f>_xlfn.CONCAT( YEAR(TblOrigin[[#This Row],[ODK_DateOfSubmission]]), "-",TEXT( MONTH(TblOrigin[[#This Row],[ODK_DateOfSubmission]]),"00"))</f>
        <v>2020-07</v>
      </c>
    </row>
    <row r="1124" spans="1:16" x14ac:dyDescent="0.25">
      <c r="A1124" s="13">
        <v>2101034</v>
      </c>
      <c r="B1124" s="1"/>
      <c r="C1124" s="1">
        <v>33421</v>
      </c>
      <c r="D1124" s="6">
        <v>44033.699037465274</v>
      </c>
      <c r="E1124" s="1" t="s">
        <v>1151</v>
      </c>
      <c r="F1124" s="1" t="s">
        <v>67</v>
      </c>
      <c r="G1124" s="1" t="s">
        <v>125</v>
      </c>
      <c r="H1124" s="1" t="s">
        <v>211</v>
      </c>
      <c r="I1124" s="1" t="s">
        <v>1258</v>
      </c>
      <c r="J1124" s="1" t="s">
        <v>1259</v>
      </c>
      <c r="K1124" s="1">
        <v>34.39781</v>
      </c>
      <c r="L1124" s="1">
        <v>41.189101444499997</v>
      </c>
      <c r="M1124" s="1">
        <v>30</v>
      </c>
      <c r="N1124" s="1" t="s">
        <v>88</v>
      </c>
      <c r="O1124" s="1">
        <v>30</v>
      </c>
      <c r="P1124" t="str">
        <f>_xlfn.CONCAT( YEAR(TblOrigin[[#This Row],[ODK_DateOfSubmission]]), "-",TEXT( MONTH(TblOrigin[[#This Row],[ODK_DateOfSubmission]]),"00"))</f>
        <v>2020-07</v>
      </c>
    </row>
    <row r="1125" spans="1:16" x14ac:dyDescent="0.25">
      <c r="A1125" s="13">
        <v>2101036</v>
      </c>
      <c r="B1125" s="1"/>
      <c r="C1125" s="1">
        <v>33466</v>
      </c>
      <c r="D1125" s="6">
        <v>44032.810966979167</v>
      </c>
      <c r="E1125" s="1" t="s">
        <v>1151</v>
      </c>
      <c r="F1125" s="1" t="s">
        <v>67</v>
      </c>
      <c r="G1125" s="1" t="s">
        <v>125</v>
      </c>
      <c r="H1125" s="1" t="s">
        <v>1242</v>
      </c>
      <c r="I1125" s="1" t="s">
        <v>1260</v>
      </c>
      <c r="J1125" s="1" t="s">
        <v>1261</v>
      </c>
      <c r="K1125" s="1">
        <v>34.430121999999997</v>
      </c>
      <c r="L1125" s="1">
        <v>41.005760000000002</v>
      </c>
      <c r="M1125" s="1">
        <v>10</v>
      </c>
      <c r="N1125" s="1" t="s">
        <v>74</v>
      </c>
      <c r="O1125" s="1">
        <v>10</v>
      </c>
      <c r="P1125" t="str">
        <f>_xlfn.CONCAT( YEAR(TblOrigin[[#This Row],[ODK_DateOfSubmission]]), "-",TEXT( MONTH(TblOrigin[[#This Row],[ODK_DateOfSubmission]]),"00"))</f>
        <v>2020-07</v>
      </c>
    </row>
    <row r="1126" spans="1:16" x14ac:dyDescent="0.25">
      <c r="A1126" s="13">
        <v>2101038</v>
      </c>
      <c r="B1126" s="1"/>
      <c r="C1126" s="1">
        <v>33779</v>
      </c>
      <c r="D1126" s="6">
        <v>44026.842584606478</v>
      </c>
      <c r="E1126" s="1" t="s">
        <v>1151</v>
      </c>
      <c r="F1126" s="1" t="s">
        <v>67</v>
      </c>
      <c r="G1126" s="1" t="s">
        <v>125</v>
      </c>
      <c r="H1126" s="1" t="s">
        <v>214</v>
      </c>
      <c r="I1126" s="1" t="s">
        <v>1262</v>
      </c>
      <c r="J1126" s="1" t="s">
        <v>1263</v>
      </c>
      <c r="K1126" s="1">
        <v>34.372312000000001</v>
      </c>
      <c r="L1126" s="1">
        <v>41.044377099999998</v>
      </c>
      <c r="M1126" s="1">
        <v>6</v>
      </c>
      <c r="N1126" s="1" t="s">
        <v>74</v>
      </c>
      <c r="O1126" s="1">
        <v>6</v>
      </c>
      <c r="P1126" t="str">
        <f>_xlfn.CONCAT( YEAR(TblOrigin[[#This Row],[ODK_DateOfSubmission]]), "-",TEXT( MONTH(TblOrigin[[#This Row],[ODK_DateOfSubmission]]),"00"))</f>
        <v>2020-07</v>
      </c>
    </row>
    <row r="1127" spans="1:16" x14ac:dyDescent="0.25">
      <c r="A1127" s="13">
        <v>2101039</v>
      </c>
      <c r="B1127" s="1"/>
      <c r="C1127" s="1">
        <v>33815</v>
      </c>
      <c r="D1127" s="6">
        <v>44026.842297916664</v>
      </c>
      <c r="E1127" s="1" t="s">
        <v>1151</v>
      </c>
      <c r="F1127" s="1" t="s">
        <v>67</v>
      </c>
      <c r="G1127" s="1" t="s">
        <v>125</v>
      </c>
      <c r="H1127" s="1" t="s">
        <v>214</v>
      </c>
      <c r="I1127" s="1" t="s">
        <v>1264</v>
      </c>
      <c r="J1127" s="1" t="s">
        <v>1265</v>
      </c>
      <c r="K1127" s="1">
        <v>34.377398999999997</v>
      </c>
      <c r="L1127" s="1">
        <v>41.019220300000001</v>
      </c>
      <c r="M1127" s="1">
        <v>15</v>
      </c>
      <c r="N1127" s="1" t="s">
        <v>74</v>
      </c>
      <c r="O1127" s="1">
        <v>15</v>
      </c>
      <c r="P1127" t="str">
        <f>_xlfn.CONCAT( YEAR(TblOrigin[[#This Row],[ODK_DateOfSubmission]]), "-",TEXT( MONTH(TblOrigin[[#This Row],[ODK_DateOfSubmission]]),"00"))</f>
        <v>2020-07</v>
      </c>
    </row>
    <row r="1128" spans="1:16" x14ac:dyDescent="0.25">
      <c r="A1128" s="13">
        <v>2103011</v>
      </c>
      <c r="B1128" s="1"/>
      <c r="C1128" s="1">
        <v>109</v>
      </c>
      <c r="D1128" s="6">
        <v>44026.551821145833</v>
      </c>
      <c r="E1128" s="1" t="s">
        <v>1151</v>
      </c>
      <c r="F1128" s="1" t="s">
        <v>67</v>
      </c>
      <c r="G1128" s="1" t="s">
        <v>121</v>
      </c>
      <c r="H1128" s="1" t="s">
        <v>217</v>
      </c>
      <c r="I1128" s="1" t="s">
        <v>1266</v>
      </c>
      <c r="J1128" s="1" t="s">
        <v>1267</v>
      </c>
      <c r="K1128" s="1">
        <v>34.374835169000001</v>
      </c>
      <c r="L1128" s="1">
        <v>41.987610246199999</v>
      </c>
      <c r="M1128" s="1">
        <v>2</v>
      </c>
      <c r="N1128" s="1" t="s">
        <v>79</v>
      </c>
      <c r="O1128" s="1">
        <v>2</v>
      </c>
      <c r="P1128" t="str">
        <f>_xlfn.CONCAT( YEAR(TblOrigin[[#This Row],[ODK_DateOfSubmission]]), "-",TEXT( MONTH(TblOrigin[[#This Row],[ODK_DateOfSubmission]]),"00"))</f>
        <v>2020-07</v>
      </c>
    </row>
    <row r="1129" spans="1:16" x14ac:dyDescent="0.25">
      <c r="A1129" s="13">
        <v>2104004</v>
      </c>
      <c r="B1129" s="1"/>
      <c r="C1129" s="1">
        <v>267</v>
      </c>
      <c r="D1129" s="6">
        <v>44034.517912071758</v>
      </c>
      <c r="E1129" s="1" t="s">
        <v>1151</v>
      </c>
      <c r="F1129" s="1" t="s">
        <v>67</v>
      </c>
      <c r="G1129" s="1" t="s">
        <v>141</v>
      </c>
      <c r="H1129" s="1" t="s">
        <v>230</v>
      </c>
      <c r="I1129" s="1" t="s">
        <v>224</v>
      </c>
      <c r="J1129" s="1" t="s">
        <v>225</v>
      </c>
      <c r="K1129" s="1">
        <v>34.487081119199999</v>
      </c>
      <c r="L1129" s="1">
        <v>41.908332439200002</v>
      </c>
      <c r="M1129" s="1">
        <v>5</v>
      </c>
      <c r="N1129" s="1" t="s">
        <v>66</v>
      </c>
      <c r="O1129" s="1">
        <v>5</v>
      </c>
      <c r="P1129" t="str">
        <f>_xlfn.CONCAT( YEAR(TblOrigin[[#This Row],[ODK_DateOfSubmission]]), "-",TEXT( MONTH(TblOrigin[[#This Row],[ODK_DateOfSubmission]]),"00"))</f>
        <v>2020-07</v>
      </c>
    </row>
    <row r="1130" spans="1:16" x14ac:dyDescent="0.25">
      <c r="A1130" s="13">
        <v>2104005</v>
      </c>
      <c r="B1130" s="1"/>
      <c r="C1130" s="1">
        <v>23640</v>
      </c>
      <c r="D1130" s="6">
        <v>44034.518122222224</v>
      </c>
      <c r="E1130" s="1" t="s">
        <v>1151</v>
      </c>
      <c r="F1130" s="1" t="s">
        <v>67</v>
      </c>
      <c r="G1130" s="1" t="s">
        <v>141</v>
      </c>
      <c r="H1130" s="1" t="s">
        <v>230</v>
      </c>
      <c r="I1130" s="1" t="s">
        <v>226</v>
      </c>
      <c r="J1130" s="1" t="s">
        <v>1268</v>
      </c>
      <c r="K1130" s="1">
        <v>34.487788904699997</v>
      </c>
      <c r="L1130" s="1">
        <v>41.925593544000002</v>
      </c>
      <c r="M1130" s="1">
        <v>4</v>
      </c>
      <c r="N1130" s="1" t="s">
        <v>66</v>
      </c>
      <c r="O1130" s="1">
        <v>4</v>
      </c>
      <c r="P1130" t="str">
        <f>_xlfn.CONCAT( YEAR(TblOrigin[[#This Row],[ODK_DateOfSubmission]]), "-",TEXT( MONTH(TblOrigin[[#This Row],[ODK_DateOfSubmission]]),"00"))</f>
        <v>2020-07</v>
      </c>
    </row>
    <row r="1131" spans="1:16" x14ac:dyDescent="0.25">
      <c r="A1131" s="13">
        <v>2104007</v>
      </c>
      <c r="B1131" s="1"/>
      <c r="C1131" s="1">
        <v>23860</v>
      </c>
      <c r="D1131" s="6">
        <v>44035.647293483795</v>
      </c>
      <c r="E1131" s="1" t="s">
        <v>1151</v>
      </c>
      <c r="F1131" s="1" t="s">
        <v>67</v>
      </c>
      <c r="G1131" s="1" t="s">
        <v>141</v>
      </c>
      <c r="H1131" s="1" t="s">
        <v>230</v>
      </c>
      <c r="I1131" s="1" t="s">
        <v>215</v>
      </c>
      <c r="J1131" s="1" t="s">
        <v>216</v>
      </c>
      <c r="K1131" s="1">
        <v>34.487615457899999</v>
      </c>
      <c r="L1131" s="1">
        <v>41.919976898100003</v>
      </c>
      <c r="M1131" s="1">
        <v>2</v>
      </c>
      <c r="N1131" s="1" t="s">
        <v>66</v>
      </c>
      <c r="O1131" s="1">
        <v>2</v>
      </c>
      <c r="P1131" t="str">
        <f>_xlfn.CONCAT( YEAR(TblOrigin[[#This Row],[ODK_DateOfSubmission]]), "-",TEXT( MONTH(TblOrigin[[#This Row],[ODK_DateOfSubmission]]),"00"))</f>
        <v>2020-07</v>
      </c>
    </row>
    <row r="1132" spans="1:16" x14ac:dyDescent="0.25">
      <c r="A1132" s="13">
        <v>2104009</v>
      </c>
      <c r="B1132" s="1"/>
      <c r="C1132" s="1">
        <v>265</v>
      </c>
      <c r="D1132" s="6">
        <v>44035.647192280092</v>
      </c>
      <c r="E1132" s="1" t="s">
        <v>1151</v>
      </c>
      <c r="F1132" s="1" t="s">
        <v>67</v>
      </c>
      <c r="G1132" s="1" t="s">
        <v>141</v>
      </c>
      <c r="H1132" s="1" t="s">
        <v>230</v>
      </c>
      <c r="I1132" s="1" t="s">
        <v>1269</v>
      </c>
      <c r="J1132" s="1" t="s">
        <v>1270</v>
      </c>
      <c r="K1132" s="1">
        <v>34.4707714993</v>
      </c>
      <c r="L1132" s="1">
        <v>41.920303755500001</v>
      </c>
      <c r="M1132" s="1">
        <v>6</v>
      </c>
      <c r="N1132" s="1" t="s">
        <v>66</v>
      </c>
      <c r="O1132" s="1">
        <v>6</v>
      </c>
      <c r="P1132" t="str">
        <f>_xlfn.CONCAT( YEAR(TblOrigin[[#This Row],[ODK_DateOfSubmission]]), "-",TEXT( MONTH(TblOrigin[[#This Row],[ODK_DateOfSubmission]]),"00"))</f>
        <v>2020-07</v>
      </c>
    </row>
    <row r="1133" spans="1:16" x14ac:dyDescent="0.25">
      <c r="A1133" s="13">
        <v>2107083</v>
      </c>
      <c r="B1133" s="1"/>
      <c r="C1133" s="1">
        <v>29537</v>
      </c>
      <c r="D1133" s="6">
        <v>44052.551784340278</v>
      </c>
      <c r="E1133" s="1" t="s">
        <v>1151</v>
      </c>
      <c r="F1133" s="1" t="s">
        <v>67</v>
      </c>
      <c r="G1133" s="1" t="s">
        <v>132</v>
      </c>
      <c r="H1133" s="1" t="s">
        <v>268</v>
      </c>
      <c r="I1133" s="1" t="s">
        <v>1271</v>
      </c>
      <c r="J1133" s="1" t="s">
        <v>372</v>
      </c>
      <c r="K1133" s="1">
        <v>33.597444000000003</v>
      </c>
      <c r="L1133" s="1">
        <v>42.621088999999998</v>
      </c>
      <c r="M1133" s="1">
        <v>4</v>
      </c>
      <c r="N1133" s="1" t="s">
        <v>66</v>
      </c>
      <c r="O1133" s="1">
        <v>4</v>
      </c>
      <c r="P1133" t="str">
        <f>_xlfn.CONCAT( YEAR(TblOrigin[[#This Row],[ODK_DateOfSubmission]]), "-",TEXT( MONTH(TblOrigin[[#This Row],[ODK_DateOfSubmission]]),"00"))</f>
        <v>2020-08</v>
      </c>
    </row>
    <row r="1134" spans="1:16" x14ac:dyDescent="0.25">
      <c r="A1134" s="13">
        <v>2108057</v>
      </c>
      <c r="B1134" s="1"/>
      <c r="C1134" s="1">
        <v>29580</v>
      </c>
      <c r="D1134" s="6">
        <v>44024.544094710647</v>
      </c>
      <c r="E1134" s="1" t="s">
        <v>1151</v>
      </c>
      <c r="F1134" s="1" t="s">
        <v>67</v>
      </c>
      <c r="G1134" s="1" t="s">
        <v>136</v>
      </c>
      <c r="H1134" s="1" t="s">
        <v>292</v>
      </c>
      <c r="I1134" s="1" t="s">
        <v>1272</v>
      </c>
      <c r="J1134" s="1" t="s">
        <v>1273</v>
      </c>
      <c r="K1134" s="1">
        <v>33.421889999999998</v>
      </c>
      <c r="L1134" s="1">
        <v>43.290458644399997</v>
      </c>
      <c r="M1134" s="1">
        <v>25</v>
      </c>
      <c r="N1134" s="1" t="s">
        <v>116</v>
      </c>
      <c r="O1134" s="1">
        <v>25</v>
      </c>
      <c r="P1134" t="str">
        <f>_xlfn.CONCAT( YEAR(TblOrigin[[#This Row],[ODK_DateOfSubmission]]), "-",TEXT( MONTH(TblOrigin[[#This Row],[ODK_DateOfSubmission]]),"00"))</f>
        <v>2020-07</v>
      </c>
    </row>
    <row r="1135" spans="1:16" x14ac:dyDescent="0.25">
      <c r="A1135" s="13">
        <v>2301001</v>
      </c>
      <c r="B1135" s="1"/>
      <c r="C1135" s="1">
        <v>21173</v>
      </c>
      <c r="D1135" s="6">
        <v>44061.876604710647</v>
      </c>
      <c r="E1135" s="1" t="s">
        <v>1151</v>
      </c>
      <c r="F1135" s="1" t="s">
        <v>92</v>
      </c>
      <c r="G1135" s="1" t="s">
        <v>165</v>
      </c>
      <c r="H1135" s="1" t="s">
        <v>751</v>
      </c>
      <c r="I1135" s="1" t="s">
        <v>752</v>
      </c>
      <c r="J1135" s="1" t="s">
        <v>753</v>
      </c>
      <c r="K1135" s="1">
        <v>33.303321347299999</v>
      </c>
      <c r="L1135" s="1">
        <v>44.185436330100003</v>
      </c>
      <c r="M1135" s="1">
        <v>4</v>
      </c>
      <c r="N1135" s="1" t="s">
        <v>66</v>
      </c>
      <c r="O1135" s="1">
        <v>4</v>
      </c>
      <c r="P1135" t="str">
        <f>_xlfn.CONCAT( YEAR(TblOrigin[[#This Row],[ODK_DateOfSubmission]]), "-",TEXT( MONTH(TblOrigin[[#This Row],[ODK_DateOfSubmission]]),"00"))</f>
        <v>2020-08</v>
      </c>
    </row>
    <row r="1136" spans="1:16" x14ac:dyDescent="0.25">
      <c r="A1136" s="13">
        <v>2301002</v>
      </c>
      <c r="B1136" s="1"/>
      <c r="C1136" s="1">
        <v>7671</v>
      </c>
      <c r="D1136" s="6">
        <v>44059.928795057873</v>
      </c>
      <c r="E1136" s="1" t="s">
        <v>1151</v>
      </c>
      <c r="F1136" s="1" t="s">
        <v>92</v>
      </c>
      <c r="G1136" s="1" t="s">
        <v>165</v>
      </c>
      <c r="H1136" s="1" t="s">
        <v>751</v>
      </c>
      <c r="I1136" s="1" t="s">
        <v>754</v>
      </c>
      <c r="J1136" s="1" t="s">
        <v>755</v>
      </c>
      <c r="K1136" s="1">
        <v>33.3012386527</v>
      </c>
      <c r="L1136" s="1">
        <v>44.133815464500003</v>
      </c>
      <c r="M1136" s="1">
        <v>3</v>
      </c>
      <c r="N1136" s="1" t="s">
        <v>66</v>
      </c>
      <c r="O1136" s="1">
        <v>1</v>
      </c>
      <c r="P1136" t="str">
        <f>_xlfn.CONCAT( YEAR(TblOrigin[[#This Row],[ODK_DateOfSubmission]]), "-",TEXT( MONTH(TblOrigin[[#This Row],[ODK_DateOfSubmission]]),"00"))</f>
        <v>2020-08</v>
      </c>
    </row>
    <row r="1137" spans="1:16" x14ac:dyDescent="0.25">
      <c r="A1137" s="13">
        <v>2301002</v>
      </c>
      <c r="B1137" s="1"/>
      <c r="C1137" s="1">
        <v>7671</v>
      </c>
      <c r="D1137" s="6">
        <v>44059.928795057873</v>
      </c>
      <c r="E1137" s="1" t="s">
        <v>1151</v>
      </c>
      <c r="F1137" s="1" t="s">
        <v>92</v>
      </c>
      <c r="G1137" s="1" t="s">
        <v>165</v>
      </c>
      <c r="H1137" s="1" t="s">
        <v>751</v>
      </c>
      <c r="I1137" s="1" t="s">
        <v>754</v>
      </c>
      <c r="J1137" s="1" t="s">
        <v>755</v>
      </c>
      <c r="K1137" s="1">
        <v>33.3012386527</v>
      </c>
      <c r="L1137" s="1">
        <v>44.133815464500003</v>
      </c>
      <c r="M1137" s="1">
        <v>3</v>
      </c>
      <c r="N1137" s="1" t="s">
        <v>78</v>
      </c>
      <c r="O1137" s="1">
        <v>2</v>
      </c>
      <c r="P1137" t="str">
        <f>_xlfn.CONCAT( YEAR(TblOrigin[[#This Row],[ODK_DateOfSubmission]]), "-",TEXT( MONTH(TblOrigin[[#This Row],[ODK_DateOfSubmission]]),"00"))</f>
        <v>2020-08</v>
      </c>
    </row>
    <row r="1138" spans="1:16" x14ac:dyDescent="0.25">
      <c r="A1138" s="13">
        <v>2301011</v>
      </c>
      <c r="B1138" s="1"/>
      <c r="C1138" s="1">
        <v>24038</v>
      </c>
      <c r="D1138" s="6">
        <v>44059.928539849534</v>
      </c>
      <c r="E1138" s="1" t="s">
        <v>1151</v>
      </c>
      <c r="F1138" s="1" t="s">
        <v>92</v>
      </c>
      <c r="G1138" s="1" t="s">
        <v>165</v>
      </c>
      <c r="H1138" s="1" t="s">
        <v>751</v>
      </c>
      <c r="I1138" s="1" t="s">
        <v>756</v>
      </c>
      <c r="J1138" s="1" t="s">
        <v>757</v>
      </c>
      <c r="K1138" s="1">
        <v>33.314019208799998</v>
      </c>
      <c r="L1138" s="1">
        <v>44.179388705000001</v>
      </c>
      <c r="M1138" s="1">
        <v>6</v>
      </c>
      <c r="N1138" s="1" t="s">
        <v>66</v>
      </c>
      <c r="O1138" s="1">
        <v>3</v>
      </c>
      <c r="P1138" t="str">
        <f>_xlfn.CONCAT( YEAR(TblOrigin[[#This Row],[ODK_DateOfSubmission]]), "-",TEXT( MONTH(TblOrigin[[#This Row],[ODK_DateOfSubmission]]),"00"))</f>
        <v>2020-08</v>
      </c>
    </row>
    <row r="1139" spans="1:16" x14ac:dyDescent="0.25">
      <c r="A1139" s="13">
        <v>2301011</v>
      </c>
      <c r="B1139" s="1"/>
      <c r="C1139" s="1">
        <v>24038</v>
      </c>
      <c r="D1139" s="6">
        <v>44059.928539849534</v>
      </c>
      <c r="E1139" s="1" t="s">
        <v>1151</v>
      </c>
      <c r="F1139" s="1" t="s">
        <v>92</v>
      </c>
      <c r="G1139" s="1" t="s">
        <v>165</v>
      </c>
      <c r="H1139" s="1" t="s">
        <v>751</v>
      </c>
      <c r="I1139" s="1" t="s">
        <v>756</v>
      </c>
      <c r="J1139" s="1" t="s">
        <v>757</v>
      </c>
      <c r="K1139" s="1">
        <v>33.314019208799998</v>
      </c>
      <c r="L1139" s="1">
        <v>44.179388705000001</v>
      </c>
      <c r="M1139" s="1">
        <v>6</v>
      </c>
      <c r="N1139" s="1" t="s">
        <v>78</v>
      </c>
      <c r="O1139" s="1">
        <v>3</v>
      </c>
      <c r="P1139" t="str">
        <f>_xlfn.CONCAT( YEAR(TblOrigin[[#This Row],[ODK_DateOfSubmission]]), "-",TEXT( MONTH(TblOrigin[[#This Row],[ODK_DateOfSubmission]]),"00"))</f>
        <v>2020-08</v>
      </c>
    </row>
    <row r="1140" spans="1:16" x14ac:dyDescent="0.25">
      <c r="A1140" s="13">
        <v>2301035</v>
      </c>
      <c r="B1140" s="1"/>
      <c r="C1140" s="1">
        <v>7623</v>
      </c>
      <c r="D1140" s="6">
        <v>44061.876681828704</v>
      </c>
      <c r="E1140" s="1" t="s">
        <v>1151</v>
      </c>
      <c r="F1140" s="1" t="s">
        <v>92</v>
      </c>
      <c r="G1140" s="1" t="s">
        <v>165</v>
      </c>
      <c r="H1140" s="1" t="s">
        <v>751</v>
      </c>
      <c r="I1140" s="1" t="s">
        <v>758</v>
      </c>
      <c r="J1140" s="1" t="s">
        <v>759</v>
      </c>
      <c r="K1140" s="1">
        <v>33.312751584700003</v>
      </c>
      <c r="L1140" s="1">
        <v>44.201018551899999</v>
      </c>
      <c r="M1140" s="1">
        <v>5</v>
      </c>
      <c r="N1140" s="1" t="s">
        <v>66</v>
      </c>
      <c r="O1140" s="1">
        <v>5</v>
      </c>
      <c r="P1140" t="str">
        <f>_xlfn.CONCAT( YEAR(TblOrigin[[#This Row],[ODK_DateOfSubmission]]), "-",TEXT( MONTH(TblOrigin[[#This Row],[ODK_DateOfSubmission]]),"00"))</f>
        <v>2020-08</v>
      </c>
    </row>
    <row r="1141" spans="1:16" x14ac:dyDescent="0.25">
      <c r="A1141" s="13">
        <v>2301047</v>
      </c>
      <c r="B1141" s="1"/>
      <c r="C1141" s="1">
        <v>7709</v>
      </c>
      <c r="D1141" s="6">
        <v>44062.265766666664</v>
      </c>
      <c r="E1141" s="1" t="s">
        <v>1151</v>
      </c>
      <c r="F1141" s="1" t="s">
        <v>92</v>
      </c>
      <c r="G1141" s="1" t="s">
        <v>165</v>
      </c>
      <c r="H1141" s="1" t="s">
        <v>751</v>
      </c>
      <c r="I1141" s="1" t="s">
        <v>760</v>
      </c>
      <c r="J1141" s="1" t="s">
        <v>761</v>
      </c>
      <c r="K1141" s="1">
        <v>33.329045868900003</v>
      </c>
      <c r="L1141" s="1">
        <v>44.194122182500003</v>
      </c>
      <c r="M1141" s="1">
        <v>5</v>
      </c>
      <c r="N1141" s="1" t="s">
        <v>66</v>
      </c>
      <c r="O1141" s="1">
        <v>2</v>
      </c>
      <c r="P1141" t="str">
        <f>_xlfn.CONCAT( YEAR(TblOrigin[[#This Row],[ODK_DateOfSubmission]]), "-",TEXT( MONTH(TblOrigin[[#This Row],[ODK_DateOfSubmission]]),"00"))</f>
        <v>2020-08</v>
      </c>
    </row>
    <row r="1142" spans="1:16" x14ac:dyDescent="0.25">
      <c r="A1142" s="13">
        <v>2301047</v>
      </c>
      <c r="B1142" s="1"/>
      <c r="C1142" s="1">
        <v>7709</v>
      </c>
      <c r="D1142" s="6">
        <v>44062.265766666664</v>
      </c>
      <c r="E1142" s="1" t="s">
        <v>1151</v>
      </c>
      <c r="F1142" s="1" t="s">
        <v>92</v>
      </c>
      <c r="G1142" s="1" t="s">
        <v>165</v>
      </c>
      <c r="H1142" s="1" t="s">
        <v>751</v>
      </c>
      <c r="I1142" s="1" t="s">
        <v>760</v>
      </c>
      <c r="J1142" s="1" t="s">
        <v>761</v>
      </c>
      <c r="K1142" s="1">
        <v>33.329045868900003</v>
      </c>
      <c r="L1142" s="1">
        <v>44.194122182500003</v>
      </c>
      <c r="M1142" s="1">
        <v>5</v>
      </c>
      <c r="N1142" s="1" t="s">
        <v>78</v>
      </c>
      <c r="O1142" s="1">
        <v>3</v>
      </c>
      <c r="P1142" t="str">
        <f>_xlfn.CONCAT( YEAR(TblOrigin[[#This Row],[ODK_DateOfSubmission]]), "-",TEXT( MONTH(TblOrigin[[#This Row],[ODK_DateOfSubmission]]),"00"))</f>
        <v>2020-08</v>
      </c>
    </row>
    <row r="1143" spans="1:16" x14ac:dyDescent="0.25">
      <c r="A1143" s="13">
        <v>2301074</v>
      </c>
      <c r="B1143" s="1"/>
      <c r="C1143" s="1">
        <v>31714</v>
      </c>
      <c r="D1143" s="6">
        <v>44059.928679826386</v>
      </c>
      <c r="E1143" s="1" t="s">
        <v>1151</v>
      </c>
      <c r="F1143" s="1" t="s">
        <v>92</v>
      </c>
      <c r="G1143" s="1" t="s">
        <v>165</v>
      </c>
      <c r="H1143" s="1" t="s">
        <v>751</v>
      </c>
      <c r="I1143" s="1" t="s">
        <v>762</v>
      </c>
      <c r="J1143" s="1" t="s">
        <v>763</v>
      </c>
      <c r="K1143" s="1">
        <v>33.309053006500001</v>
      </c>
      <c r="L1143" s="1">
        <v>44.150024809000001</v>
      </c>
      <c r="M1143" s="1">
        <v>5</v>
      </c>
      <c r="N1143" s="1" t="s">
        <v>90</v>
      </c>
      <c r="O1143" s="1">
        <v>3</v>
      </c>
      <c r="P1143" t="str">
        <f>_xlfn.CONCAT( YEAR(TblOrigin[[#This Row],[ODK_DateOfSubmission]]), "-",TEXT( MONTH(TblOrigin[[#This Row],[ODK_DateOfSubmission]]),"00"))</f>
        <v>2020-08</v>
      </c>
    </row>
    <row r="1144" spans="1:16" x14ac:dyDescent="0.25">
      <c r="A1144" s="13">
        <v>2301074</v>
      </c>
      <c r="B1144" s="1"/>
      <c r="C1144" s="1">
        <v>31714</v>
      </c>
      <c r="D1144" s="6">
        <v>44059.928679826386</v>
      </c>
      <c r="E1144" s="1" t="s">
        <v>1151</v>
      </c>
      <c r="F1144" s="1" t="s">
        <v>92</v>
      </c>
      <c r="G1144" s="1" t="s">
        <v>165</v>
      </c>
      <c r="H1144" s="1" t="s">
        <v>751</v>
      </c>
      <c r="I1144" s="1" t="s">
        <v>762</v>
      </c>
      <c r="J1144" s="1" t="s">
        <v>763</v>
      </c>
      <c r="K1144" s="1">
        <v>33.309053006500001</v>
      </c>
      <c r="L1144" s="1">
        <v>44.150024809000001</v>
      </c>
      <c r="M1144" s="1">
        <v>5</v>
      </c>
      <c r="N1144" s="1" t="s">
        <v>66</v>
      </c>
      <c r="O1144" s="1">
        <v>2</v>
      </c>
      <c r="P1144" t="str">
        <f>_xlfn.CONCAT( YEAR(TblOrigin[[#This Row],[ODK_DateOfSubmission]]), "-",TEXT( MONTH(TblOrigin[[#This Row],[ODK_DateOfSubmission]]),"00"))</f>
        <v>2020-08</v>
      </c>
    </row>
    <row r="1145" spans="1:16" x14ac:dyDescent="0.25">
      <c r="A1145" s="13">
        <v>2301075</v>
      </c>
      <c r="B1145" s="1"/>
      <c r="C1145" s="1">
        <v>31715</v>
      </c>
      <c r="D1145" s="6">
        <v>44059.928652314811</v>
      </c>
      <c r="E1145" s="1" t="s">
        <v>1151</v>
      </c>
      <c r="F1145" s="1" t="s">
        <v>92</v>
      </c>
      <c r="G1145" s="1" t="s">
        <v>165</v>
      </c>
      <c r="H1145" s="1" t="s">
        <v>751</v>
      </c>
      <c r="I1145" s="1" t="s">
        <v>764</v>
      </c>
      <c r="J1145" s="1" t="s">
        <v>765</v>
      </c>
      <c r="K1145" s="1">
        <v>33.309303502900001</v>
      </c>
      <c r="L1145" s="1">
        <v>44.141111015900002</v>
      </c>
      <c r="M1145" s="1">
        <v>6</v>
      </c>
      <c r="N1145" s="1" t="s">
        <v>66</v>
      </c>
      <c r="O1145" s="1">
        <v>2</v>
      </c>
      <c r="P1145" t="str">
        <f>_xlfn.CONCAT( YEAR(TblOrigin[[#This Row],[ODK_DateOfSubmission]]), "-",TEXT( MONTH(TblOrigin[[#This Row],[ODK_DateOfSubmission]]),"00"))</f>
        <v>2020-08</v>
      </c>
    </row>
    <row r="1146" spans="1:16" x14ac:dyDescent="0.25">
      <c r="A1146" s="13">
        <v>2301075</v>
      </c>
      <c r="B1146" s="1"/>
      <c r="C1146" s="1">
        <v>31715</v>
      </c>
      <c r="D1146" s="6">
        <v>44059.928652314811</v>
      </c>
      <c r="E1146" s="1" t="s">
        <v>1151</v>
      </c>
      <c r="F1146" s="1" t="s">
        <v>92</v>
      </c>
      <c r="G1146" s="1" t="s">
        <v>165</v>
      </c>
      <c r="H1146" s="1" t="s">
        <v>751</v>
      </c>
      <c r="I1146" s="1" t="s">
        <v>764</v>
      </c>
      <c r="J1146" s="1" t="s">
        <v>765</v>
      </c>
      <c r="K1146" s="1">
        <v>33.309303502900001</v>
      </c>
      <c r="L1146" s="1">
        <v>44.141111015900002</v>
      </c>
      <c r="M1146" s="1">
        <v>6</v>
      </c>
      <c r="N1146" s="1" t="s">
        <v>90</v>
      </c>
      <c r="O1146" s="1">
        <v>2</v>
      </c>
      <c r="P1146" t="str">
        <f>_xlfn.CONCAT( YEAR(TblOrigin[[#This Row],[ODK_DateOfSubmission]]), "-",TEXT( MONTH(TblOrigin[[#This Row],[ODK_DateOfSubmission]]),"00"))</f>
        <v>2020-08</v>
      </c>
    </row>
    <row r="1147" spans="1:16" x14ac:dyDescent="0.25">
      <c r="A1147" s="13">
        <v>2301075</v>
      </c>
      <c r="B1147" s="1"/>
      <c r="C1147" s="1">
        <v>31715</v>
      </c>
      <c r="D1147" s="6">
        <v>44059.928652314811</v>
      </c>
      <c r="E1147" s="1" t="s">
        <v>1151</v>
      </c>
      <c r="F1147" s="1" t="s">
        <v>92</v>
      </c>
      <c r="G1147" s="1" t="s">
        <v>165</v>
      </c>
      <c r="H1147" s="1" t="s">
        <v>751</v>
      </c>
      <c r="I1147" s="1" t="s">
        <v>764</v>
      </c>
      <c r="J1147" s="1" t="s">
        <v>765</v>
      </c>
      <c r="K1147" s="1">
        <v>33.309303502900001</v>
      </c>
      <c r="L1147" s="1">
        <v>44.141111015900002</v>
      </c>
      <c r="M1147" s="1">
        <v>6</v>
      </c>
      <c r="N1147" s="1" t="s">
        <v>122</v>
      </c>
      <c r="O1147" s="1">
        <v>2</v>
      </c>
      <c r="P1147" t="str">
        <f>_xlfn.CONCAT( YEAR(TblOrigin[[#This Row],[ODK_DateOfSubmission]]), "-",TEXT( MONTH(TblOrigin[[#This Row],[ODK_DateOfSubmission]]),"00"))</f>
        <v>2020-08</v>
      </c>
    </row>
    <row r="1148" spans="1:16" x14ac:dyDescent="0.25">
      <c r="A1148" s="13">
        <v>2302008</v>
      </c>
      <c r="B1148" s="1"/>
      <c r="C1148" s="1">
        <v>23729</v>
      </c>
      <c r="D1148" s="6">
        <v>44040.540998263888</v>
      </c>
      <c r="E1148" s="1" t="s">
        <v>1151</v>
      </c>
      <c r="F1148" s="1" t="s">
        <v>92</v>
      </c>
      <c r="G1148" s="1" t="s">
        <v>164</v>
      </c>
      <c r="H1148" s="1" t="s">
        <v>766</v>
      </c>
      <c r="I1148" s="1" t="s">
        <v>767</v>
      </c>
      <c r="J1148" s="1" t="s">
        <v>768</v>
      </c>
      <c r="K1148" s="1">
        <v>33.384730182299997</v>
      </c>
      <c r="L1148" s="1">
        <v>44.383448081399997</v>
      </c>
      <c r="M1148" s="1">
        <v>3</v>
      </c>
      <c r="N1148" s="1" t="s">
        <v>90</v>
      </c>
      <c r="O1148" s="1">
        <v>2</v>
      </c>
      <c r="P1148" t="str">
        <f>_xlfn.CONCAT( YEAR(TblOrigin[[#This Row],[ODK_DateOfSubmission]]), "-",TEXT( MONTH(TblOrigin[[#This Row],[ODK_DateOfSubmission]]),"00"))</f>
        <v>2020-07</v>
      </c>
    </row>
    <row r="1149" spans="1:16" x14ac:dyDescent="0.25">
      <c r="A1149" s="13">
        <v>2302008</v>
      </c>
      <c r="B1149" s="1"/>
      <c r="C1149" s="1">
        <v>23729</v>
      </c>
      <c r="D1149" s="6">
        <v>44040.540998263888</v>
      </c>
      <c r="E1149" s="1" t="s">
        <v>1151</v>
      </c>
      <c r="F1149" s="1" t="s">
        <v>92</v>
      </c>
      <c r="G1149" s="1" t="s">
        <v>164</v>
      </c>
      <c r="H1149" s="1" t="s">
        <v>766</v>
      </c>
      <c r="I1149" s="1" t="s">
        <v>767</v>
      </c>
      <c r="J1149" s="1" t="s">
        <v>768</v>
      </c>
      <c r="K1149" s="1">
        <v>33.384730182299997</v>
      </c>
      <c r="L1149" s="1">
        <v>44.383448081399997</v>
      </c>
      <c r="M1149" s="1">
        <v>3</v>
      </c>
      <c r="N1149" s="1" t="s">
        <v>82</v>
      </c>
      <c r="O1149" s="1">
        <v>1</v>
      </c>
      <c r="P1149" t="str">
        <f>_xlfn.CONCAT( YEAR(TblOrigin[[#This Row],[ODK_DateOfSubmission]]), "-",TEXT( MONTH(TblOrigin[[#This Row],[ODK_DateOfSubmission]]),"00"))</f>
        <v>2020-07</v>
      </c>
    </row>
    <row r="1150" spans="1:16" x14ac:dyDescent="0.25">
      <c r="A1150" s="13">
        <v>2302017</v>
      </c>
      <c r="B1150" s="1"/>
      <c r="C1150" s="1">
        <v>22005</v>
      </c>
      <c r="D1150" s="6">
        <v>44030.980571064814</v>
      </c>
      <c r="E1150" s="1" t="s">
        <v>1151</v>
      </c>
      <c r="F1150" s="1" t="s">
        <v>92</v>
      </c>
      <c r="G1150" s="1" t="s">
        <v>164</v>
      </c>
      <c r="H1150" s="1" t="s">
        <v>1274</v>
      </c>
      <c r="I1150" s="1" t="s">
        <v>1275</v>
      </c>
      <c r="J1150" s="1" t="s">
        <v>1276</v>
      </c>
      <c r="K1150" s="1">
        <v>33.545127182900004</v>
      </c>
      <c r="L1150" s="1">
        <v>44.390142752700001</v>
      </c>
      <c r="M1150" s="1">
        <v>1</v>
      </c>
      <c r="N1150" s="1" t="s">
        <v>66</v>
      </c>
      <c r="O1150" s="1">
        <v>1</v>
      </c>
      <c r="P1150" t="str">
        <f>_xlfn.CONCAT( YEAR(TblOrigin[[#This Row],[ODK_DateOfSubmission]]), "-",TEXT( MONTH(TblOrigin[[#This Row],[ODK_DateOfSubmission]]),"00"))</f>
        <v>2020-07</v>
      </c>
    </row>
    <row r="1151" spans="1:16" x14ac:dyDescent="0.25">
      <c r="A1151" s="13">
        <v>2302044</v>
      </c>
      <c r="B1151" s="1"/>
      <c r="C1151" s="1">
        <v>23999</v>
      </c>
      <c r="D1151" s="6">
        <v>44040.541030474538</v>
      </c>
      <c r="E1151" s="1" t="s">
        <v>1151</v>
      </c>
      <c r="F1151" s="1" t="s">
        <v>92</v>
      </c>
      <c r="G1151" s="1" t="s">
        <v>164</v>
      </c>
      <c r="H1151" s="1" t="s">
        <v>766</v>
      </c>
      <c r="I1151" s="1" t="s">
        <v>774</v>
      </c>
      <c r="J1151" s="1" t="s">
        <v>775</v>
      </c>
      <c r="K1151" s="1">
        <v>33.378767863</v>
      </c>
      <c r="L1151" s="1">
        <v>44.390372643799999</v>
      </c>
      <c r="M1151" s="1">
        <v>2</v>
      </c>
      <c r="N1151" s="1" t="s">
        <v>78</v>
      </c>
      <c r="O1151" s="1">
        <v>2</v>
      </c>
      <c r="P1151" t="str">
        <f>_xlfn.CONCAT( YEAR(TblOrigin[[#This Row],[ODK_DateOfSubmission]]), "-",TEXT( MONTH(TblOrigin[[#This Row],[ODK_DateOfSubmission]]),"00"))</f>
        <v>2020-07</v>
      </c>
    </row>
    <row r="1152" spans="1:16" x14ac:dyDescent="0.25">
      <c r="A1152" s="13">
        <v>2302049</v>
      </c>
      <c r="B1152" s="1"/>
      <c r="C1152" s="1">
        <v>24176</v>
      </c>
      <c r="D1152" s="6">
        <v>44038.668017743053</v>
      </c>
      <c r="E1152" s="1" t="s">
        <v>1151</v>
      </c>
      <c r="F1152" s="1" t="s">
        <v>92</v>
      </c>
      <c r="G1152" s="1" t="s">
        <v>164</v>
      </c>
      <c r="H1152" s="1" t="s">
        <v>766</v>
      </c>
      <c r="I1152" s="1" t="s">
        <v>776</v>
      </c>
      <c r="J1152" s="1" t="s">
        <v>777</v>
      </c>
      <c r="K1152" s="1">
        <v>33.398022281199999</v>
      </c>
      <c r="L1152" s="1">
        <v>44.353749895699998</v>
      </c>
      <c r="M1152" s="1">
        <v>2</v>
      </c>
      <c r="N1152" s="1" t="s">
        <v>66</v>
      </c>
      <c r="O1152" s="1">
        <v>2</v>
      </c>
      <c r="P1152" t="str">
        <f>_xlfn.CONCAT( YEAR(TblOrigin[[#This Row],[ODK_DateOfSubmission]]), "-",TEXT( MONTH(TblOrigin[[#This Row],[ODK_DateOfSubmission]]),"00"))</f>
        <v>2020-07</v>
      </c>
    </row>
    <row r="1153" spans="1:16" x14ac:dyDescent="0.25">
      <c r="A1153" s="13">
        <v>2302054</v>
      </c>
      <c r="B1153" s="1"/>
      <c r="C1153" s="1">
        <v>23978</v>
      </c>
      <c r="D1153" s="6">
        <v>44040.547873923613</v>
      </c>
      <c r="E1153" s="1" t="s">
        <v>1151</v>
      </c>
      <c r="F1153" s="1" t="s">
        <v>92</v>
      </c>
      <c r="G1153" s="1" t="s">
        <v>164</v>
      </c>
      <c r="H1153" s="1" t="s">
        <v>766</v>
      </c>
      <c r="I1153" s="1" t="s">
        <v>778</v>
      </c>
      <c r="J1153" s="1" t="s">
        <v>779</v>
      </c>
      <c r="K1153" s="1">
        <v>33.415615666699999</v>
      </c>
      <c r="L1153" s="1">
        <v>44.389566755899999</v>
      </c>
      <c r="M1153" s="1">
        <v>3</v>
      </c>
      <c r="N1153" s="1" t="s">
        <v>66</v>
      </c>
      <c r="O1153" s="1">
        <v>2</v>
      </c>
      <c r="P1153" t="str">
        <f>_xlfn.CONCAT( YEAR(TblOrigin[[#This Row],[ODK_DateOfSubmission]]), "-",TEXT( MONTH(TblOrigin[[#This Row],[ODK_DateOfSubmission]]),"00"))</f>
        <v>2020-07</v>
      </c>
    </row>
    <row r="1154" spans="1:16" x14ac:dyDescent="0.25">
      <c r="A1154" s="13">
        <v>2302054</v>
      </c>
      <c r="B1154" s="1"/>
      <c r="C1154" s="1">
        <v>23978</v>
      </c>
      <c r="D1154" s="6">
        <v>44040.547873923613</v>
      </c>
      <c r="E1154" s="1" t="s">
        <v>1151</v>
      </c>
      <c r="F1154" s="1" t="s">
        <v>92</v>
      </c>
      <c r="G1154" s="1" t="s">
        <v>164</v>
      </c>
      <c r="H1154" s="1" t="s">
        <v>766</v>
      </c>
      <c r="I1154" s="1" t="s">
        <v>778</v>
      </c>
      <c r="J1154" s="1" t="s">
        <v>779</v>
      </c>
      <c r="K1154" s="1">
        <v>33.415615666699999</v>
      </c>
      <c r="L1154" s="1">
        <v>44.389566755899999</v>
      </c>
      <c r="M1154" s="1">
        <v>3</v>
      </c>
      <c r="N1154" s="1" t="s">
        <v>102</v>
      </c>
      <c r="O1154" s="1">
        <v>1</v>
      </c>
      <c r="P1154" t="str">
        <f>_xlfn.CONCAT( YEAR(TblOrigin[[#This Row],[ODK_DateOfSubmission]]), "-",TEXT( MONTH(TblOrigin[[#This Row],[ODK_DateOfSubmission]]),"00"))</f>
        <v>2020-07</v>
      </c>
    </row>
    <row r="1155" spans="1:16" x14ac:dyDescent="0.25">
      <c r="A1155" s="13">
        <v>2302056</v>
      </c>
      <c r="B1155" s="1"/>
      <c r="C1155" s="1">
        <v>24440</v>
      </c>
      <c r="D1155" s="6">
        <v>44040.547858530095</v>
      </c>
      <c r="E1155" s="1" t="s">
        <v>1151</v>
      </c>
      <c r="F1155" s="1" t="s">
        <v>92</v>
      </c>
      <c r="G1155" s="1" t="s">
        <v>164</v>
      </c>
      <c r="H1155" s="1" t="s">
        <v>766</v>
      </c>
      <c r="I1155" s="1" t="s">
        <v>780</v>
      </c>
      <c r="J1155" s="1" t="s">
        <v>781</v>
      </c>
      <c r="K1155" s="1">
        <v>33.422279183599997</v>
      </c>
      <c r="L1155" s="1">
        <v>44.4146510498</v>
      </c>
      <c r="M1155" s="1">
        <v>4</v>
      </c>
      <c r="N1155" s="1" t="s">
        <v>66</v>
      </c>
      <c r="O1155" s="1">
        <v>2</v>
      </c>
      <c r="P1155" t="str">
        <f>_xlfn.CONCAT( YEAR(TblOrigin[[#This Row],[ODK_DateOfSubmission]]), "-",TEXT( MONTH(TblOrigin[[#This Row],[ODK_DateOfSubmission]]),"00"))</f>
        <v>2020-07</v>
      </c>
    </row>
    <row r="1156" spans="1:16" x14ac:dyDescent="0.25">
      <c r="A1156" s="13">
        <v>2302056</v>
      </c>
      <c r="B1156" s="1"/>
      <c r="C1156" s="1">
        <v>24440</v>
      </c>
      <c r="D1156" s="6">
        <v>44040.547858530095</v>
      </c>
      <c r="E1156" s="1" t="s">
        <v>1151</v>
      </c>
      <c r="F1156" s="1" t="s">
        <v>92</v>
      </c>
      <c r="G1156" s="1" t="s">
        <v>164</v>
      </c>
      <c r="H1156" s="1" t="s">
        <v>766</v>
      </c>
      <c r="I1156" s="1" t="s">
        <v>780</v>
      </c>
      <c r="J1156" s="1" t="s">
        <v>781</v>
      </c>
      <c r="K1156" s="1">
        <v>33.422279183599997</v>
      </c>
      <c r="L1156" s="1">
        <v>44.4146510498</v>
      </c>
      <c r="M1156" s="1">
        <v>4</v>
      </c>
      <c r="N1156" s="1" t="s">
        <v>90</v>
      </c>
      <c r="O1156" s="1">
        <v>1</v>
      </c>
      <c r="P1156" t="str">
        <f>_xlfn.CONCAT( YEAR(TblOrigin[[#This Row],[ODK_DateOfSubmission]]), "-",TEXT( MONTH(TblOrigin[[#This Row],[ODK_DateOfSubmission]]),"00"))</f>
        <v>2020-07</v>
      </c>
    </row>
    <row r="1157" spans="1:16" x14ac:dyDescent="0.25">
      <c r="A1157" s="13">
        <v>2302056</v>
      </c>
      <c r="B1157" s="1"/>
      <c r="C1157" s="1">
        <v>24440</v>
      </c>
      <c r="D1157" s="6">
        <v>44040.547858530095</v>
      </c>
      <c r="E1157" s="1" t="s">
        <v>1151</v>
      </c>
      <c r="F1157" s="1" t="s">
        <v>92</v>
      </c>
      <c r="G1157" s="1" t="s">
        <v>164</v>
      </c>
      <c r="H1157" s="1" t="s">
        <v>766</v>
      </c>
      <c r="I1157" s="1" t="s">
        <v>780</v>
      </c>
      <c r="J1157" s="1" t="s">
        <v>781</v>
      </c>
      <c r="K1157" s="1">
        <v>33.422279183599997</v>
      </c>
      <c r="L1157" s="1">
        <v>44.4146510498</v>
      </c>
      <c r="M1157" s="1">
        <v>4</v>
      </c>
      <c r="N1157" s="1" t="s">
        <v>79</v>
      </c>
      <c r="O1157" s="1">
        <v>1</v>
      </c>
      <c r="P1157" t="str">
        <f>_xlfn.CONCAT( YEAR(TblOrigin[[#This Row],[ODK_DateOfSubmission]]), "-",TEXT( MONTH(TblOrigin[[#This Row],[ODK_DateOfSubmission]]),"00"))</f>
        <v>2020-07</v>
      </c>
    </row>
    <row r="1158" spans="1:16" x14ac:dyDescent="0.25">
      <c r="A1158" s="13">
        <v>2302057</v>
      </c>
      <c r="B1158" s="1"/>
      <c r="C1158" s="1">
        <v>24441</v>
      </c>
      <c r="D1158" s="6">
        <v>44040.547835914353</v>
      </c>
      <c r="E1158" s="1" t="s">
        <v>1151</v>
      </c>
      <c r="F1158" s="1" t="s">
        <v>92</v>
      </c>
      <c r="G1158" s="1" t="s">
        <v>164</v>
      </c>
      <c r="H1158" s="1" t="s">
        <v>766</v>
      </c>
      <c r="I1158" s="1" t="s">
        <v>782</v>
      </c>
      <c r="J1158" s="1" t="s">
        <v>783</v>
      </c>
      <c r="K1158" s="1">
        <v>33.409143526199998</v>
      </c>
      <c r="L1158" s="1">
        <v>44.388093304900003</v>
      </c>
      <c r="M1158" s="1">
        <v>3</v>
      </c>
      <c r="N1158" s="1" t="s">
        <v>66</v>
      </c>
      <c r="O1158" s="1">
        <v>2</v>
      </c>
      <c r="P1158" t="str">
        <f>_xlfn.CONCAT( YEAR(TblOrigin[[#This Row],[ODK_DateOfSubmission]]), "-",TEXT( MONTH(TblOrigin[[#This Row],[ODK_DateOfSubmission]]),"00"))</f>
        <v>2020-07</v>
      </c>
    </row>
    <row r="1159" spans="1:16" x14ac:dyDescent="0.25">
      <c r="A1159" s="13">
        <v>2302057</v>
      </c>
      <c r="B1159" s="1"/>
      <c r="C1159" s="1">
        <v>24441</v>
      </c>
      <c r="D1159" s="6">
        <v>44040.547835914353</v>
      </c>
      <c r="E1159" s="1" t="s">
        <v>1151</v>
      </c>
      <c r="F1159" s="1" t="s">
        <v>92</v>
      </c>
      <c r="G1159" s="1" t="s">
        <v>164</v>
      </c>
      <c r="H1159" s="1" t="s">
        <v>766</v>
      </c>
      <c r="I1159" s="1" t="s">
        <v>782</v>
      </c>
      <c r="J1159" s="1" t="s">
        <v>783</v>
      </c>
      <c r="K1159" s="1">
        <v>33.409143526199998</v>
      </c>
      <c r="L1159" s="1">
        <v>44.388093304900003</v>
      </c>
      <c r="M1159" s="1">
        <v>3</v>
      </c>
      <c r="N1159" s="1" t="s">
        <v>74</v>
      </c>
      <c r="O1159" s="1">
        <v>1</v>
      </c>
      <c r="P1159" t="str">
        <f>_xlfn.CONCAT( YEAR(TblOrigin[[#This Row],[ODK_DateOfSubmission]]), "-",TEXT( MONTH(TblOrigin[[#This Row],[ODK_DateOfSubmission]]),"00"))</f>
        <v>2020-07</v>
      </c>
    </row>
    <row r="1160" spans="1:16" x14ac:dyDescent="0.25">
      <c r="A1160" s="13">
        <v>2302060</v>
      </c>
      <c r="B1160" s="1"/>
      <c r="C1160" s="1">
        <v>24450</v>
      </c>
      <c r="D1160" s="6">
        <v>44039.845049270836</v>
      </c>
      <c r="E1160" s="1" t="s">
        <v>1151</v>
      </c>
      <c r="F1160" s="1" t="s">
        <v>92</v>
      </c>
      <c r="G1160" s="1" t="s">
        <v>164</v>
      </c>
      <c r="H1160" s="1" t="s">
        <v>766</v>
      </c>
      <c r="I1160" s="1" t="s">
        <v>784</v>
      </c>
      <c r="J1160" s="1" t="s">
        <v>785</v>
      </c>
      <c r="K1160" s="1">
        <v>33.425729114299997</v>
      </c>
      <c r="L1160" s="1">
        <v>44.396332227800002</v>
      </c>
      <c r="M1160" s="1">
        <v>4</v>
      </c>
      <c r="N1160" s="1" t="s">
        <v>66</v>
      </c>
      <c r="O1160" s="1">
        <v>2</v>
      </c>
      <c r="P1160" t="str">
        <f>_xlfn.CONCAT( YEAR(TblOrigin[[#This Row],[ODK_DateOfSubmission]]), "-",TEXT( MONTH(TblOrigin[[#This Row],[ODK_DateOfSubmission]]),"00"))</f>
        <v>2020-07</v>
      </c>
    </row>
    <row r="1161" spans="1:16" x14ac:dyDescent="0.25">
      <c r="A1161" s="13">
        <v>2302060</v>
      </c>
      <c r="B1161" s="1"/>
      <c r="C1161" s="1">
        <v>24450</v>
      </c>
      <c r="D1161" s="6">
        <v>44039.845049270836</v>
      </c>
      <c r="E1161" s="1" t="s">
        <v>1151</v>
      </c>
      <c r="F1161" s="1" t="s">
        <v>92</v>
      </c>
      <c r="G1161" s="1" t="s">
        <v>164</v>
      </c>
      <c r="H1161" s="1" t="s">
        <v>766</v>
      </c>
      <c r="I1161" s="1" t="s">
        <v>784</v>
      </c>
      <c r="J1161" s="1" t="s">
        <v>785</v>
      </c>
      <c r="K1161" s="1">
        <v>33.425729114299997</v>
      </c>
      <c r="L1161" s="1">
        <v>44.396332227800002</v>
      </c>
      <c r="M1161" s="1">
        <v>4</v>
      </c>
      <c r="N1161" s="1" t="s">
        <v>95</v>
      </c>
      <c r="O1161" s="1">
        <v>1</v>
      </c>
      <c r="P1161" t="str">
        <f>_xlfn.CONCAT( YEAR(TblOrigin[[#This Row],[ODK_DateOfSubmission]]), "-",TEXT( MONTH(TblOrigin[[#This Row],[ODK_DateOfSubmission]]),"00"))</f>
        <v>2020-07</v>
      </c>
    </row>
    <row r="1162" spans="1:16" x14ac:dyDescent="0.25">
      <c r="A1162" s="13">
        <v>2302060</v>
      </c>
      <c r="B1162" s="1"/>
      <c r="C1162" s="1">
        <v>24450</v>
      </c>
      <c r="D1162" s="6">
        <v>44039.845049270836</v>
      </c>
      <c r="E1162" s="1" t="s">
        <v>1151</v>
      </c>
      <c r="F1162" s="1" t="s">
        <v>92</v>
      </c>
      <c r="G1162" s="1" t="s">
        <v>164</v>
      </c>
      <c r="H1162" s="1" t="s">
        <v>766</v>
      </c>
      <c r="I1162" s="1" t="s">
        <v>784</v>
      </c>
      <c r="J1162" s="1" t="s">
        <v>785</v>
      </c>
      <c r="K1162" s="1">
        <v>33.425729114299997</v>
      </c>
      <c r="L1162" s="1">
        <v>44.396332227800002</v>
      </c>
      <c r="M1162" s="1">
        <v>4</v>
      </c>
      <c r="N1162" s="1" t="s">
        <v>79</v>
      </c>
      <c r="O1162" s="1">
        <v>1</v>
      </c>
      <c r="P1162" t="str">
        <f>_xlfn.CONCAT( YEAR(TblOrigin[[#This Row],[ODK_DateOfSubmission]]), "-",TEXT( MONTH(TblOrigin[[#This Row],[ODK_DateOfSubmission]]),"00"))</f>
        <v>2020-07</v>
      </c>
    </row>
    <row r="1163" spans="1:16" x14ac:dyDescent="0.25">
      <c r="A1163" s="13">
        <v>2302063</v>
      </c>
      <c r="B1163" s="1"/>
      <c r="C1163" s="1">
        <v>24002</v>
      </c>
      <c r="D1163" s="6">
        <v>44025.90023402778</v>
      </c>
      <c r="E1163" s="1" t="s">
        <v>1151</v>
      </c>
      <c r="F1163" s="1" t="s">
        <v>92</v>
      </c>
      <c r="G1163" s="1" t="s">
        <v>164</v>
      </c>
      <c r="H1163" s="1" t="s">
        <v>766</v>
      </c>
      <c r="I1163" s="1" t="s">
        <v>788</v>
      </c>
      <c r="J1163" s="1" t="s">
        <v>789</v>
      </c>
      <c r="K1163" s="1">
        <v>33.372837986900002</v>
      </c>
      <c r="L1163" s="1">
        <v>44.374540080700001</v>
      </c>
      <c r="M1163" s="1">
        <v>6</v>
      </c>
      <c r="N1163" s="1" t="s">
        <v>90</v>
      </c>
      <c r="O1163" s="1">
        <v>2</v>
      </c>
      <c r="P1163" t="str">
        <f>_xlfn.CONCAT( YEAR(TblOrigin[[#This Row],[ODK_DateOfSubmission]]), "-",TEXT( MONTH(TblOrigin[[#This Row],[ODK_DateOfSubmission]]),"00"))</f>
        <v>2020-07</v>
      </c>
    </row>
    <row r="1164" spans="1:16" x14ac:dyDescent="0.25">
      <c r="A1164" s="13">
        <v>2302063</v>
      </c>
      <c r="B1164" s="1"/>
      <c r="C1164" s="1">
        <v>24002</v>
      </c>
      <c r="D1164" s="6">
        <v>44025.90023402778</v>
      </c>
      <c r="E1164" s="1" t="s">
        <v>1151</v>
      </c>
      <c r="F1164" s="1" t="s">
        <v>92</v>
      </c>
      <c r="G1164" s="1" t="s">
        <v>164</v>
      </c>
      <c r="H1164" s="1" t="s">
        <v>766</v>
      </c>
      <c r="I1164" s="1" t="s">
        <v>788</v>
      </c>
      <c r="J1164" s="1" t="s">
        <v>789</v>
      </c>
      <c r="K1164" s="1">
        <v>33.372837986900002</v>
      </c>
      <c r="L1164" s="1">
        <v>44.374540080700001</v>
      </c>
      <c r="M1164" s="1">
        <v>6</v>
      </c>
      <c r="N1164" s="1" t="s">
        <v>101</v>
      </c>
      <c r="O1164" s="1">
        <v>2</v>
      </c>
      <c r="P1164" t="str">
        <f>_xlfn.CONCAT( YEAR(TblOrigin[[#This Row],[ODK_DateOfSubmission]]), "-",TEXT( MONTH(TblOrigin[[#This Row],[ODK_DateOfSubmission]]),"00"))</f>
        <v>2020-07</v>
      </c>
    </row>
    <row r="1165" spans="1:16" x14ac:dyDescent="0.25">
      <c r="A1165" s="13">
        <v>2302063</v>
      </c>
      <c r="B1165" s="1"/>
      <c r="C1165" s="1">
        <v>24002</v>
      </c>
      <c r="D1165" s="6">
        <v>44025.90023402778</v>
      </c>
      <c r="E1165" s="1" t="s">
        <v>1151</v>
      </c>
      <c r="F1165" s="1" t="s">
        <v>92</v>
      </c>
      <c r="G1165" s="1" t="s">
        <v>164</v>
      </c>
      <c r="H1165" s="1" t="s">
        <v>766</v>
      </c>
      <c r="I1165" s="1" t="s">
        <v>788</v>
      </c>
      <c r="J1165" s="1" t="s">
        <v>789</v>
      </c>
      <c r="K1165" s="1">
        <v>33.372837986900002</v>
      </c>
      <c r="L1165" s="1">
        <v>44.374540080700001</v>
      </c>
      <c r="M1165" s="1">
        <v>6</v>
      </c>
      <c r="N1165" s="1" t="s">
        <v>66</v>
      </c>
      <c r="O1165" s="1">
        <v>2</v>
      </c>
      <c r="P1165" t="str">
        <f>_xlfn.CONCAT( YEAR(TblOrigin[[#This Row],[ODK_DateOfSubmission]]), "-",TEXT( MONTH(TblOrigin[[#This Row],[ODK_DateOfSubmission]]),"00"))</f>
        <v>2020-07</v>
      </c>
    </row>
    <row r="1166" spans="1:16" x14ac:dyDescent="0.25">
      <c r="A1166" s="13">
        <v>2302064</v>
      </c>
      <c r="B1166" s="1"/>
      <c r="C1166" s="1">
        <v>23987</v>
      </c>
      <c r="D1166" s="6">
        <v>44025.900271446757</v>
      </c>
      <c r="E1166" s="1" t="s">
        <v>1151</v>
      </c>
      <c r="F1166" s="1" t="s">
        <v>92</v>
      </c>
      <c r="G1166" s="1" t="s">
        <v>164</v>
      </c>
      <c r="H1166" s="1" t="s">
        <v>766</v>
      </c>
      <c r="I1166" s="1" t="s">
        <v>790</v>
      </c>
      <c r="J1166" s="1" t="s">
        <v>791</v>
      </c>
      <c r="K1166" s="1">
        <v>33.380460414300003</v>
      </c>
      <c r="L1166" s="1">
        <v>44.366404685799999</v>
      </c>
      <c r="M1166" s="1">
        <v>15</v>
      </c>
      <c r="N1166" s="1" t="s">
        <v>90</v>
      </c>
      <c r="O1166" s="1">
        <v>6</v>
      </c>
      <c r="P1166" t="str">
        <f>_xlfn.CONCAT( YEAR(TblOrigin[[#This Row],[ODK_DateOfSubmission]]), "-",TEXT( MONTH(TblOrigin[[#This Row],[ODK_DateOfSubmission]]),"00"))</f>
        <v>2020-07</v>
      </c>
    </row>
    <row r="1167" spans="1:16" x14ac:dyDescent="0.25">
      <c r="A1167" s="13">
        <v>2302064</v>
      </c>
      <c r="B1167" s="1"/>
      <c r="C1167" s="1">
        <v>23987</v>
      </c>
      <c r="D1167" s="6">
        <v>44025.900271446757</v>
      </c>
      <c r="E1167" s="1" t="s">
        <v>1151</v>
      </c>
      <c r="F1167" s="1" t="s">
        <v>92</v>
      </c>
      <c r="G1167" s="1" t="s">
        <v>164</v>
      </c>
      <c r="H1167" s="1" t="s">
        <v>766</v>
      </c>
      <c r="I1167" s="1" t="s">
        <v>790</v>
      </c>
      <c r="J1167" s="1" t="s">
        <v>791</v>
      </c>
      <c r="K1167" s="1">
        <v>33.380460414300003</v>
      </c>
      <c r="L1167" s="1">
        <v>44.366404685799999</v>
      </c>
      <c r="M1167" s="1">
        <v>15</v>
      </c>
      <c r="N1167" s="1" t="s">
        <v>66</v>
      </c>
      <c r="O1167" s="1">
        <v>6</v>
      </c>
      <c r="P1167" t="str">
        <f>_xlfn.CONCAT( YEAR(TblOrigin[[#This Row],[ODK_DateOfSubmission]]), "-",TEXT( MONTH(TblOrigin[[#This Row],[ODK_DateOfSubmission]]),"00"))</f>
        <v>2020-07</v>
      </c>
    </row>
    <row r="1168" spans="1:16" x14ac:dyDescent="0.25">
      <c r="A1168" s="13">
        <v>2302064</v>
      </c>
      <c r="B1168" s="1"/>
      <c r="C1168" s="1">
        <v>23987</v>
      </c>
      <c r="D1168" s="6">
        <v>44025.900271446757</v>
      </c>
      <c r="E1168" s="1" t="s">
        <v>1151</v>
      </c>
      <c r="F1168" s="1" t="s">
        <v>92</v>
      </c>
      <c r="G1168" s="1" t="s">
        <v>164</v>
      </c>
      <c r="H1168" s="1" t="s">
        <v>766</v>
      </c>
      <c r="I1168" s="1" t="s">
        <v>790</v>
      </c>
      <c r="J1168" s="1" t="s">
        <v>791</v>
      </c>
      <c r="K1168" s="1">
        <v>33.380460414300003</v>
      </c>
      <c r="L1168" s="1">
        <v>44.366404685799999</v>
      </c>
      <c r="M1168" s="1">
        <v>15</v>
      </c>
      <c r="N1168" s="1" t="s">
        <v>79</v>
      </c>
      <c r="O1168" s="1">
        <v>3</v>
      </c>
      <c r="P1168" t="str">
        <f>_xlfn.CONCAT( YEAR(TblOrigin[[#This Row],[ODK_DateOfSubmission]]), "-",TEXT( MONTH(TblOrigin[[#This Row],[ODK_DateOfSubmission]]),"00"))</f>
        <v>2020-07</v>
      </c>
    </row>
    <row r="1169" spans="1:16" x14ac:dyDescent="0.25">
      <c r="A1169" s="13">
        <v>2302077</v>
      </c>
      <c r="B1169" s="1"/>
      <c r="C1169" s="1">
        <v>25396</v>
      </c>
      <c r="D1169" s="6">
        <v>44030.98050957176</v>
      </c>
      <c r="E1169" s="1" t="s">
        <v>1151</v>
      </c>
      <c r="F1169" s="1" t="s">
        <v>92</v>
      </c>
      <c r="G1169" s="1" t="s">
        <v>164</v>
      </c>
      <c r="H1169" s="1" t="s">
        <v>766</v>
      </c>
      <c r="I1169" s="1" t="s">
        <v>1277</v>
      </c>
      <c r="J1169" s="1" t="s">
        <v>1278</v>
      </c>
      <c r="K1169" s="1">
        <v>33.439286322100003</v>
      </c>
      <c r="L1169" s="1">
        <v>44.3917032158</v>
      </c>
      <c r="M1169" s="1">
        <v>2</v>
      </c>
      <c r="N1169" s="1" t="s">
        <v>66</v>
      </c>
      <c r="O1169" s="1">
        <v>1</v>
      </c>
      <c r="P1169" t="str">
        <f>_xlfn.CONCAT( YEAR(TblOrigin[[#This Row],[ODK_DateOfSubmission]]), "-",TEXT( MONTH(TblOrigin[[#This Row],[ODK_DateOfSubmission]]),"00"))</f>
        <v>2020-07</v>
      </c>
    </row>
    <row r="1170" spans="1:16" x14ac:dyDescent="0.25">
      <c r="A1170" s="13">
        <v>2302077</v>
      </c>
      <c r="B1170" s="1"/>
      <c r="C1170" s="1">
        <v>25396</v>
      </c>
      <c r="D1170" s="6">
        <v>44030.98050957176</v>
      </c>
      <c r="E1170" s="1" t="s">
        <v>1151</v>
      </c>
      <c r="F1170" s="1" t="s">
        <v>92</v>
      </c>
      <c r="G1170" s="1" t="s">
        <v>164</v>
      </c>
      <c r="H1170" s="1" t="s">
        <v>766</v>
      </c>
      <c r="I1170" s="1" t="s">
        <v>1277</v>
      </c>
      <c r="J1170" s="1" t="s">
        <v>1278</v>
      </c>
      <c r="K1170" s="1">
        <v>33.439286322100003</v>
      </c>
      <c r="L1170" s="1">
        <v>44.3917032158</v>
      </c>
      <c r="M1170" s="1">
        <v>2</v>
      </c>
      <c r="N1170" s="1" t="s">
        <v>79</v>
      </c>
      <c r="O1170" s="1">
        <v>1</v>
      </c>
      <c r="P1170" t="str">
        <f>_xlfn.CONCAT( YEAR(TblOrigin[[#This Row],[ODK_DateOfSubmission]]), "-",TEXT( MONTH(TblOrigin[[#This Row],[ODK_DateOfSubmission]]),"00"))</f>
        <v>2020-07</v>
      </c>
    </row>
    <row r="1171" spans="1:16" x14ac:dyDescent="0.25">
      <c r="A1171" s="13">
        <v>2302083</v>
      </c>
      <c r="B1171" s="1"/>
      <c r="C1171" s="1">
        <v>22777</v>
      </c>
      <c r="D1171" s="6">
        <v>44038.667974155091</v>
      </c>
      <c r="E1171" s="1" t="s">
        <v>1151</v>
      </c>
      <c r="F1171" s="1" t="s">
        <v>92</v>
      </c>
      <c r="G1171" s="1" t="s">
        <v>164</v>
      </c>
      <c r="H1171" s="1" t="s">
        <v>766</v>
      </c>
      <c r="I1171" s="1" t="s">
        <v>796</v>
      </c>
      <c r="J1171" s="1" t="s">
        <v>797</v>
      </c>
      <c r="K1171" s="1">
        <v>33.405383388499999</v>
      </c>
      <c r="L1171" s="1">
        <v>44.359334803400003</v>
      </c>
      <c r="M1171" s="1">
        <v>4</v>
      </c>
      <c r="N1171" s="1" t="s">
        <v>78</v>
      </c>
      <c r="O1171" s="1">
        <v>3</v>
      </c>
      <c r="P1171" t="str">
        <f>_xlfn.CONCAT( YEAR(TblOrigin[[#This Row],[ODK_DateOfSubmission]]), "-",TEXT( MONTH(TblOrigin[[#This Row],[ODK_DateOfSubmission]]),"00"))</f>
        <v>2020-07</v>
      </c>
    </row>
    <row r="1172" spans="1:16" x14ac:dyDescent="0.25">
      <c r="A1172" s="13">
        <v>2302083</v>
      </c>
      <c r="B1172" s="1"/>
      <c r="C1172" s="1">
        <v>22777</v>
      </c>
      <c r="D1172" s="6">
        <v>44038.667974155091</v>
      </c>
      <c r="E1172" s="1" t="s">
        <v>1151</v>
      </c>
      <c r="F1172" s="1" t="s">
        <v>92</v>
      </c>
      <c r="G1172" s="1" t="s">
        <v>164</v>
      </c>
      <c r="H1172" s="1" t="s">
        <v>766</v>
      </c>
      <c r="I1172" s="1" t="s">
        <v>796</v>
      </c>
      <c r="J1172" s="1" t="s">
        <v>797</v>
      </c>
      <c r="K1172" s="1">
        <v>33.405383388499999</v>
      </c>
      <c r="L1172" s="1">
        <v>44.359334803400003</v>
      </c>
      <c r="M1172" s="1">
        <v>4</v>
      </c>
      <c r="N1172" s="1" t="s">
        <v>74</v>
      </c>
      <c r="O1172" s="1">
        <v>1</v>
      </c>
      <c r="P1172" t="str">
        <f>_xlfn.CONCAT( YEAR(TblOrigin[[#This Row],[ODK_DateOfSubmission]]), "-",TEXT( MONTH(TblOrigin[[#This Row],[ODK_DateOfSubmission]]),"00"))</f>
        <v>2020-07</v>
      </c>
    </row>
    <row r="1173" spans="1:16" x14ac:dyDescent="0.25">
      <c r="A1173" s="13">
        <v>2302088</v>
      </c>
      <c r="B1173" s="1"/>
      <c r="C1173" s="1">
        <v>22874</v>
      </c>
      <c r="D1173" s="6">
        <v>44038.667995682874</v>
      </c>
      <c r="E1173" s="1" t="s">
        <v>1151</v>
      </c>
      <c r="F1173" s="1" t="s">
        <v>92</v>
      </c>
      <c r="G1173" s="1" t="s">
        <v>164</v>
      </c>
      <c r="H1173" s="1" t="s">
        <v>766</v>
      </c>
      <c r="I1173" s="1" t="s">
        <v>798</v>
      </c>
      <c r="J1173" s="1" t="s">
        <v>799</v>
      </c>
      <c r="K1173" s="1">
        <v>33.410444766300003</v>
      </c>
      <c r="L1173" s="1">
        <v>44.348084185300003</v>
      </c>
      <c r="M1173" s="1">
        <v>3</v>
      </c>
      <c r="N1173" s="1" t="s">
        <v>66</v>
      </c>
      <c r="O1173" s="1">
        <v>2</v>
      </c>
      <c r="P1173" t="str">
        <f>_xlfn.CONCAT( YEAR(TblOrigin[[#This Row],[ODK_DateOfSubmission]]), "-",TEXT( MONTH(TblOrigin[[#This Row],[ODK_DateOfSubmission]]),"00"))</f>
        <v>2020-07</v>
      </c>
    </row>
    <row r="1174" spans="1:16" x14ac:dyDescent="0.25">
      <c r="A1174" s="13">
        <v>2302088</v>
      </c>
      <c r="B1174" s="1"/>
      <c r="C1174" s="1">
        <v>22874</v>
      </c>
      <c r="D1174" s="6">
        <v>44038.667995682874</v>
      </c>
      <c r="E1174" s="1" t="s">
        <v>1151</v>
      </c>
      <c r="F1174" s="1" t="s">
        <v>92</v>
      </c>
      <c r="G1174" s="1" t="s">
        <v>164</v>
      </c>
      <c r="H1174" s="1" t="s">
        <v>766</v>
      </c>
      <c r="I1174" s="1" t="s">
        <v>798</v>
      </c>
      <c r="J1174" s="1" t="s">
        <v>799</v>
      </c>
      <c r="K1174" s="1">
        <v>33.410444766300003</v>
      </c>
      <c r="L1174" s="1">
        <v>44.348084185300003</v>
      </c>
      <c r="M1174" s="1">
        <v>3</v>
      </c>
      <c r="N1174" s="1" t="s">
        <v>90</v>
      </c>
      <c r="O1174" s="1">
        <v>1</v>
      </c>
      <c r="P1174" t="str">
        <f>_xlfn.CONCAT( YEAR(TblOrigin[[#This Row],[ODK_DateOfSubmission]]), "-",TEXT( MONTH(TblOrigin[[#This Row],[ODK_DateOfSubmission]]),"00"))</f>
        <v>2020-07</v>
      </c>
    </row>
    <row r="1175" spans="1:16" x14ac:dyDescent="0.25">
      <c r="A1175" s="13">
        <v>2302093</v>
      </c>
      <c r="B1175" s="1"/>
      <c r="C1175" s="1">
        <v>7646</v>
      </c>
      <c r="D1175" s="6">
        <v>44039.821823842591</v>
      </c>
      <c r="E1175" s="1" t="s">
        <v>1151</v>
      </c>
      <c r="F1175" s="1" t="s">
        <v>92</v>
      </c>
      <c r="G1175" s="1" t="s">
        <v>164</v>
      </c>
      <c r="H1175" s="1" t="s">
        <v>766</v>
      </c>
      <c r="I1175" s="1" t="s">
        <v>800</v>
      </c>
      <c r="J1175" s="1" t="s">
        <v>801</v>
      </c>
      <c r="K1175" s="1">
        <v>33.430463570599997</v>
      </c>
      <c r="L1175" s="1">
        <v>44.428639737700003</v>
      </c>
      <c r="M1175" s="1">
        <v>2</v>
      </c>
      <c r="N1175" s="1" t="s">
        <v>74</v>
      </c>
      <c r="O1175" s="1">
        <v>1</v>
      </c>
      <c r="P1175" t="str">
        <f>_xlfn.CONCAT( YEAR(TblOrigin[[#This Row],[ODK_DateOfSubmission]]), "-",TEXT( MONTH(TblOrigin[[#This Row],[ODK_DateOfSubmission]]),"00"))</f>
        <v>2020-07</v>
      </c>
    </row>
    <row r="1176" spans="1:16" x14ac:dyDescent="0.25">
      <c r="A1176" s="13">
        <v>2302093</v>
      </c>
      <c r="B1176" s="1"/>
      <c r="C1176" s="1">
        <v>7646</v>
      </c>
      <c r="D1176" s="6">
        <v>44039.821823842591</v>
      </c>
      <c r="E1176" s="1" t="s">
        <v>1151</v>
      </c>
      <c r="F1176" s="1" t="s">
        <v>92</v>
      </c>
      <c r="G1176" s="1" t="s">
        <v>164</v>
      </c>
      <c r="H1176" s="1" t="s">
        <v>766</v>
      </c>
      <c r="I1176" s="1" t="s">
        <v>800</v>
      </c>
      <c r="J1176" s="1" t="s">
        <v>801</v>
      </c>
      <c r="K1176" s="1">
        <v>33.430463570599997</v>
      </c>
      <c r="L1176" s="1">
        <v>44.428639737700003</v>
      </c>
      <c r="M1176" s="1">
        <v>2</v>
      </c>
      <c r="N1176" s="1" t="s">
        <v>66</v>
      </c>
      <c r="O1176" s="1">
        <v>1</v>
      </c>
      <c r="P1176" t="str">
        <f>_xlfn.CONCAT( YEAR(TblOrigin[[#This Row],[ODK_DateOfSubmission]]), "-",TEXT( MONTH(TblOrigin[[#This Row],[ODK_DateOfSubmission]]),"00"))</f>
        <v>2020-07</v>
      </c>
    </row>
    <row r="1177" spans="1:16" x14ac:dyDescent="0.25">
      <c r="A1177" s="13">
        <v>2302098</v>
      </c>
      <c r="B1177" s="1"/>
      <c r="C1177" s="1">
        <v>24001</v>
      </c>
      <c r="D1177" s="6">
        <v>44036.913236192129</v>
      </c>
      <c r="E1177" s="1" t="s">
        <v>1151</v>
      </c>
      <c r="F1177" s="1" t="s">
        <v>92</v>
      </c>
      <c r="G1177" s="1" t="s">
        <v>164</v>
      </c>
      <c r="H1177" s="1" t="s">
        <v>766</v>
      </c>
      <c r="I1177" s="1" t="s">
        <v>802</v>
      </c>
      <c r="J1177" s="1" t="s">
        <v>803</v>
      </c>
      <c r="K1177" s="1">
        <v>33.392728171999998</v>
      </c>
      <c r="L1177" s="1">
        <v>44.379582991299998</v>
      </c>
      <c r="M1177" s="1">
        <v>3</v>
      </c>
      <c r="N1177" s="1" t="s">
        <v>66</v>
      </c>
      <c r="O1177" s="1">
        <v>1</v>
      </c>
      <c r="P1177" t="str">
        <f>_xlfn.CONCAT( YEAR(TblOrigin[[#This Row],[ODK_DateOfSubmission]]), "-",TEXT( MONTH(TblOrigin[[#This Row],[ODK_DateOfSubmission]]),"00"))</f>
        <v>2020-07</v>
      </c>
    </row>
    <row r="1178" spans="1:16" x14ac:dyDescent="0.25">
      <c r="A1178" s="13">
        <v>2302098</v>
      </c>
      <c r="B1178" s="1"/>
      <c r="C1178" s="1">
        <v>24001</v>
      </c>
      <c r="D1178" s="6">
        <v>44036.913236192129</v>
      </c>
      <c r="E1178" s="1" t="s">
        <v>1151</v>
      </c>
      <c r="F1178" s="1" t="s">
        <v>92</v>
      </c>
      <c r="G1178" s="1" t="s">
        <v>164</v>
      </c>
      <c r="H1178" s="1" t="s">
        <v>766</v>
      </c>
      <c r="I1178" s="1" t="s">
        <v>802</v>
      </c>
      <c r="J1178" s="1" t="s">
        <v>803</v>
      </c>
      <c r="K1178" s="1">
        <v>33.392728171999998</v>
      </c>
      <c r="L1178" s="1">
        <v>44.379582991299998</v>
      </c>
      <c r="M1178" s="1">
        <v>3</v>
      </c>
      <c r="N1178" s="1" t="s">
        <v>78</v>
      </c>
      <c r="O1178" s="1">
        <v>2</v>
      </c>
      <c r="P1178" t="str">
        <f>_xlfn.CONCAT( YEAR(TblOrigin[[#This Row],[ODK_DateOfSubmission]]), "-",TEXT( MONTH(TblOrigin[[#This Row],[ODK_DateOfSubmission]]),"00"))</f>
        <v>2020-07</v>
      </c>
    </row>
    <row r="1179" spans="1:16" x14ac:dyDescent="0.25">
      <c r="A1179" s="13">
        <v>2302099</v>
      </c>
      <c r="B1179" s="1"/>
      <c r="C1179" s="1">
        <v>22538</v>
      </c>
      <c r="D1179" s="6">
        <v>44036.91320894676</v>
      </c>
      <c r="E1179" s="1" t="s">
        <v>1151</v>
      </c>
      <c r="F1179" s="1" t="s">
        <v>92</v>
      </c>
      <c r="G1179" s="1" t="s">
        <v>164</v>
      </c>
      <c r="H1179" s="1" t="s">
        <v>766</v>
      </c>
      <c r="I1179" s="1" t="s">
        <v>804</v>
      </c>
      <c r="J1179" s="1" t="s">
        <v>805</v>
      </c>
      <c r="K1179" s="1">
        <v>33.405676677400002</v>
      </c>
      <c r="L1179" s="1">
        <v>44.365907380599999</v>
      </c>
      <c r="M1179" s="1">
        <v>6</v>
      </c>
      <c r="N1179" s="1" t="s">
        <v>66</v>
      </c>
      <c r="O1179" s="1">
        <v>4</v>
      </c>
      <c r="P1179" t="str">
        <f>_xlfn.CONCAT( YEAR(TblOrigin[[#This Row],[ODK_DateOfSubmission]]), "-",TEXT( MONTH(TblOrigin[[#This Row],[ODK_DateOfSubmission]]),"00"))</f>
        <v>2020-07</v>
      </c>
    </row>
    <row r="1180" spans="1:16" x14ac:dyDescent="0.25">
      <c r="A1180" s="13">
        <v>2302099</v>
      </c>
      <c r="B1180" s="1"/>
      <c r="C1180" s="1">
        <v>22538</v>
      </c>
      <c r="D1180" s="6">
        <v>44036.91320894676</v>
      </c>
      <c r="E1180" s="1" t="s">
        <v>1151</v>
      </c>
      <c r="F1180" s="1" t="s">
        <v>92</v>
      </c>
      <c r="G1180" s="1" t="s">
        <v>164</v>
      </c>
      <c r="H1180" s="1" t="s">
        <v>766</v>
      </c>
      <c r="I1180" s="1" t="s">
        <v>804</v>
      </c>
      <c r="J1180" s="1" t="s">
        <v>805</v>
      </c>
      <c r="K1180" s="1">
        <v>33.405676677400002</v>
      </c>
      <c r="L1180" s="1">
        <v>44.365907380599999</v>
      </c>
      <c r="M1180" s="1">
        <v>6</v>
      </c>
      <c r="N1180" s="1" t="s">
        <v>79</v>
      </c>
      <c r="O1180" s="1">
        <v>1</v>
      </c>
      <c r="P1180" t="str">
        <f>_xlfn.CONCAT( YEAR(TblOrigin[[#This Row],[ODK_DateOfSubmission]]), "-",TEXT( MONTH(TblOrigin[[#This Row],[ODK_DateOfSubmission]]),"00"))</f>
        <v>2020-07</v>
      </c>
    </row>
    <row r="1181" spans="1:16" x14ac:dyDescent="0.25">
      <c r="A1181" s="13">
        <v>2302099</v>
      </c>
      <c r="B1181" s="1"/>
      <c r="C1181" s="1">
        <v>22538</v>
      </c>
      <c r="D1181" s="6">
        <v>44036.91320894676</v>
      </c>
      <c r="E1181" s="1" t="s">
        <v>1151</v>
      </c>
      <c r="F1181" s="1" t="s">
        <v>92</v>
      </c>
      <c r="G1181" s="1" t="s">
        <v>164</v>
      </c>
      <c r="H1181" s="1" t="s">
        <v>766</v>
      </c>
      <c r="I1181" s="1" t="s">
        <v>804</v>
      </c>
      <c r="J1181" s="1" t="s">
        <v>805</v>
      </c>
      <c r="K1181" s="1">
        <v>33.405676677400002</v>
      </c>
      <c r="L1181" s="1">
        <v>44.365907380599999</v>
      </c>
      <c r="M1181" s="1">
        <v>6</v>
      </c>
      <c r="N1181" s="1" t="s">
        <v>116</v>
      </c>
      <c r="O1181" s="1">
        <v>1</v>
      </c>
      <c r="P1181" t="str">
        <f>_xlfn.CONCAT( YEAR(TblOrigin[[#This Row],[ODK_DateOfSubmission]]), "-",TEXT( MONTH(TblOrigin[[#This Row],[ODK_DateOfSubmission]]),"00"))</f>
        <v>2020-07</v>
      </c>
    </row>
    <row r="1182" spans="1:16" x14ac:dyDescent="0.25">
      <c r="A1182" s="13">
        <v>2302113</v>
      </c>
      <c r="B1182" s="1"/>
      <c r="C1182" s="1">
        <v>27254</v>
      </c>
      <c r="D1182" s="6">
        <v>44038.960932175927</v>
      </c>
      <c r="E1182" s="1" t="s">
        <v>1151</v>
      </c>
      <c r="F1182" s="1" t="s">
        <v>92</v>
      </c>
      <c r="G1182" s="1" t="s">
        <v>164</v>
      </c>
      <c r="H1182" s="1" t="s">
        <v>766</v>
      </c>
      <c r="I1182" s="1" t="s">
        <v>806</v>
      </c>
      <c r="J1182" s="1" t="s">
        <v>807</v>
      </c>
      <c r="K1182" s="1">
        <v>33.397416731699998</v>
      </c>
      <c r="L1182" s="1">
        <v>44.380082256500003</v>
      </c>
      <c r="M1182" s="1">
        <v>4</v>
      </c>
      <c r="N1182" s="1" t="s">
        <v>66</v>
      </c>
      <c r="O1182" s="1">
        <v>3</v>
      </c>
      <c r="P1182" t="str">
        <f>_xlfn.CONCAT( YEAR(TblOrigin[[#This Row],[ODK_DateOfSubmission]]), "-",TEXT( MONTH(TblOrigin[[#This Row],[ODK_DateOfSubmission]]),"00"))</f>
        <v>2020-07</v>
      </c>
    </row>
    <row r="1183" spans="1:16" x14ac:dyDescent="0.25">
      <c r="A1183" s="13">
        <v>2302113</v>
      </c>
      <c r="B1183" s="1"/>
      <c r="C1183" s="1">
        <v>27254</v>
      </c>
      <c r="D1183" s="6">
        <v>44038.960932175927</v>
      </c>
      <c r="E1183" s="1" t="s">
        <v>1151</v>
      </c>
      <c r="F1183" s="1" t="s">
        <v>92</v>
      </c>
      <c r="G1183" s="1" t="s">
        <v>164</v>
      </c>
      <c r="H1183" s="1" t="s">
        <v>766</v>
      </c>
      <c r="I1183" s="1" t="s">
        <v>806</v>
      </c>
      <c r="J1183" s="1" t="s">
        <v>807</v>
      </c>
      <c r="K1183" s="1">
        <v>33.397416731699998</v>
      </c>
      <c r="L1183" s="1">
        <v>44.380082256500003</v>
      </c>
      <c r="M1183" s="1">
        <v>4</v>
      </c>
      <c r="N1183" s="1" t="s">
        <v>90</v>
      </c>
      <c r="O1183" s="1">
        <v>1</v>
      </c>
      <c r="P1183" t="str">
        <f>_xlfn.CONCAT( YEAR(TblOrigin[[#This Row],[ODK_DateOfSubmission]]), "-",TEXT( MONTH(TblOrigin[[#This Row],[ODK_DateOfSubmission]]),"00"))</f>
        <v>2020-07</v>
      </c>
    </row>
    <row r="1184" spans="1:16" x14ac:dyDescent="0.25">
      <c r="A1184" s="13">
        <v>2302114</v>
      </c>
      <c r="B1184" s="1"/>
      <c r="C1184" s="1">
        <v>27255</v>
      </c>
      <c r="D1184" s="6">
        <v>44039.68262172454</v>
      </c>
      <c r="E1184" s="1" t="s">
        <v>1151</v>
      </c>
      <c r="F1184" s="1" t="s">
        <v>92</v>
      </c>
      <c r="G1184" s="1" t="s">
        <v>164</v>
      </c>
      <c r="H1184" s="1" t="s">
        <v>766</v>
      </c>
      <c r="I1184" s="1" t="s">
        <v>808</v>
      </c>
      <c r="J1184" s="1" t="s">
        <v>809</v>
      </c>
      <c r="K1184" s="1">
        <v>33.4011153179</v>
      </c>
      <c r="L1184" s="1">
        <v>44.351246144999998</v>
      </c>
      <c r="M1184" s="1">
        <v>2</v>
      </c>
      <c r="N1184" s="1" t="s">
        <v>66</v>
      </c>
      <c r="O1184" s="1">
        <v>1</v>
      </c>
      <c r="P1184" t="str">
        <f>_xlfn.CONCAT( YEAR(TblOrigin[[#This Row],[ODK_DateOfSubmission]]), "-",TEXT( MONTH(TblOrigin[[#This Row],[ODK_DateOfSubmission]]),"00"))</f>
        <v>2020-07</v>
      </c>
    </row>
    <row r="1185" spans="1:16" x14ac:dyDescent="0.25">
      <c r="A1185" s="13">
        <v>2302114</v>
      </c>
      <c r="B1185" s="1"/>
      <c r="C1185" s="1">
        <v>27255</v>
      </c>
      <c r="D1185" s="6">
        <v>44039.68262172454</v>
      </c>
      <c r="E1185" s="1" t="s">
        <v>1151</v>
      </c>
      <c r="F1185" s="1" t="s">
        <v>92</v>
      </c>
      <c r="G1185" s="1" t="s">
        <v>164</v>
      </c>
      <c r="H1185" s="1" t="s">
        <v>766</v>
      </c>
      <c r="I1185" s="1" t="s">
        <v>808</v>
      </c>
      <c r="J1185" s="1" t="s">
        <v>809</v>
      </c>
      <c r="K1185" s="1">
        <v>33.4011153179</v>
      </c>
      <c r="L1185" s="1">
        <v>44.351246144999998</v>
      </c>
      <c r="M1185" s="1">
        <v>2</v>
      </c>
      <c r="N1185" s="1" t="s">
        <v>78</v>
      </c>
      <c r="O1185" s="1">
        <v>1</v>
      </c>
      <c r="P1185" t="str">
        <f>_xlfn.CONCAT( YEAR(TblOrigin[[#This Row],[ODK_DateOfSubmission]]), "-",TEXT( MONTH(TblOrigin[[#This Row],[ODK_DateOfSubmission]]),"00"))</f>
        <v>2020-07</v>
      </c>
    </row>
    <row r="1186" spans="1:16" x14ac:dyDescent="0.25">
      <c r="A1186" s="13">
        <v>2302115</v>
      </c>
      <c r="B1186" s="1"/>
      <c r="C1186" s="1">
        <v>27256</v>
      </c>
      <c r="D1186" s="6">
        <v>44039.682593715275</v>
      </c>
      <c r="E1186" s="1" t="s">
        <v>1151</v>
      </c>
      <c r="F1186" s="1" t="s">
        <v>92</v>
      </c>
      <c r="G1186" s="1" t="s">
        <v>164</v>
      </c>
      <c r="H1186" s="1" t="s">
        <v>766</v>
      </c>
      <c r="I1186" s="1" t="s">
        <v>810</v>
      </c>
      <c r="J1186" s="1" t="s">
        <v>811</v>
      </c>
      <c r="K1186" s="1">
        <v>33.402868917399999</v>
      </c>
      <c r="L1186" s="1">
        <v>44.3419580869</v>
      </c>
      <c r="M1186" s="1">
        <v>2</v>
      </c>
      <c r="N1186" s="1" t="s">
        <v>66</v>
      </c>
      <c r="O1186" s="1">
        <v>1</v>
      </c>
      <c r="P1186" t="str">
        <f>_xlfn.CONCAT( YEAR(TblOrigin[[#This Row],[ODK_DateOfSubmission]]), "-",TEXT( MONTH(TblOrigin[[#This Row],[ODK_DateOfSubmission]]),"00"))</f>
        <v>2020-07</v>
      </c>
    </row>
    <row r="1187" spans="1:16" x14ac:dyDescent="0.25">
      <c r="A1187" s="13">
        <v>2302115</v>
      </c>
      <c r="B1187" s="1"/>
      <c r="C1187" s="1">
        <v>27256</v>
      </c>
      <c r="D1187" s="6">
        <v>44039.682593715275</v>
      </c>
      <c r="E1187" s="1" t="s">
        <v>1151</v>
      </c>
      <c r="F1187" s="1" t="s">
        <v>92</v>
      </c>
      <c r="G1187" s="1" t="s">
        <v>164</v>
      </c>
      <c r="H1187" s="1" t="s">
        <v>766</v>
      </c>
      <c r="I1187" s="1" t="s">
        <v>810</v>
      </c>
      <c r="J1187" s="1" t="s">
        <v>811</v>
      </c>
      <c r="K1187" s="1">
        <v>33.402868917399999</v>
      </c>
      <c r="L1187" s="1">
        <v>44.3419580869</v>
      </c>
      <c r="M1187" s="1">
        <v>2</v>
      </c>
      <c r="N1187" s="1" t="s">
        <v>74</v>
      </c>
      <c r="O1187" s="1">
        <v>1</v>
      </c>
      <c r="P1187" t="str">
        <f>_xlfn.CONCAT( YEAR(TblOrigin[[#This Row],[ODK_DateOfSubmission]]), "-",TEXT( MONTH(TblOrigin[[#This Row],[ODK_DateOfSubmission]]),"00"))</f>
        <v>2020-07</v>
      </c>
    </row>
    <row r="1188" spans="1:16" x14ac:dyDescent="0.25">
      <c r="A1188" s="13">
        <v>2305002</v>
      </c>
      <c r="B1188" s="1"/>
      <c r="C1188" s="1">
        <v>24735</v>
      </c>
      <c r="D1188" s="6">
        <v>44037.688511608794</v>
      </c>
      <c r="E1188" s="1" t="s">
        <v>1151</v>
      </c>
      <c r="F1188" s="1" t="s">
        <v>92</v>
      </c>
      <c r="G1188" s="1" t="s">
        <v>168</v>
      </c>
      <c r="H1188" s="1" t="s">
        <v>825</v>
      </c>
      <c r="I1188" s="1" t="s">
        <v>826</v>
      </c>
      <c r="J1188" s="1" t="s">
        <v>827</v>
      </c>
      <c r="K1188" s="1">
        <v>33.366565715599997</v>
      </c>
      <c r="L1188" s="1">
        <v>44.413187647100003</v>
      </c>
      <c r="M1188" s="1">
        <v>4</v>
      </c>
      <c r="N1188" s="1" t="s">
        <v>66</v>
      </c>
      <c r="O1188" s="1">
        <v>4</v>
      </c>
      <c r="P1188" t="str">
        <f>_xlfn.CONCAT( YEAR(TblOrigin[[#This Row],[ODK_DateOfSubmission]]), "-",TEXT( MONTH(TblOrigin[[#This Row],[ODK_DateOfSubmission]]),"00"))</f>
        <v>2020-07</v>
      </c>
    </row>
    <row r="1189" spans="1:16" x14ac:dyDescent="0.25">
      <c r="A1189" s="13">
        <v>2305123</v>
      </c>
      <c r="B1189" s="1"/>
      <c r="C1189" s="1">
        <v>22816</v>
      </c>
      <c r="D1189" s="6">
        <v>44056.67332858796</v>
      </c>
      <c r="E1189" s="1" t="s">
        <v>1151</v>
      </c>
      <c r="F1189" s="1" t="s">
        <v>92</v>
      </c>
      <c r="G1189" s="1" t="s">
        <v>168</v>
      </c>
      <c r="H1189" s="1" t="s">
        <v>825</v>
      </c>
      <c r="I1189" s="1" t="s">
        <v>837</v>
      </c>
      <c r="J1189" s="1" t="s">
        <v>838</v>
      </c>
      <c r="K1189" s="1">
        <v>33.356451053999997</v>
      </c>
      <c r="L1189" s="1">
        <v>44.425188202199998</v>
      </c>
      <c r="M1189" s="1">
        <v>3</v>
      </c>
      <c r="N1189" s="1" t="s">
        <v>66</v>
      </c>
      <c r="O1189" s="1">
        <v>2</v>
      </c>
      <c r="P1189" t="str">
        <f>_xlfn.CONCAT( YEAR(TblOrigin[[#This Row],[ODK_DateOfSubmission]]), "-",TEXT( MONTH(TblOrigin[[#This Row],[ODK_DateOfSubmission]]),"00"))</f>
        <v>2020-08</v>
      </c>
    </row>
    <row r="1190" spans="1:16" x14ac:dyDescent="0.25">
      <c r="A1190" s="13">
        <v>2305123</v>
      </c>
      <c r="B1190" s="1"/>
      <c r="C1190" s="1">
        <v>22816</v>
      </c>
      <c r="D1190" s="6">
        <v>44056.67332858796</v>
      </c>
      <c r="E1190" s="1" t="s">
        <v>1151</v>
      </c>
      <c r="F1190" s="1" t="s">
        <v>92</v>
      </c>
      <c r="G1190" s="1" t="s">
        <v>168</v>
      </c>
      <c r="H1190" s="1" t="s">
        <v>825</v>
      </c>
      <c r="I1190" s="1" t="s">
        <v>837</v>
      </c>
      <c r="J1190" s="1" t="s">
        <v>838</v>
      </c>
      <c r="K1190" s="1">
        <v>33.356451053999997</v>
      </c>
      <c r="L1190" s="1">
        <v>44.425188202199998</v>
      </c>
      <c r="M1190" s="1">
        <v>3</v>
      </c>
      <c r="N1190" s="1" t="s">
        <v>90</v>
      </c>
      <c r="O1190" s="1">
        <v>1</v>
      </c>
      <c r="P1190" t="str">
        <f>_xlfn.CONCAT( YEAR(TblOrigin[[#This Row],[ODK_DateOfSubmission]]), "-",TEXT( MONTH(TblOrigin[[#This Row],[ODK_DateOfSubmission]]),"00"))</f>
        <v>2020-08</v>
      </c>
    </row>
    <row r="1191" spans="1:16" x14ac:dyDescent="0.25">
      <c r="A1191" s="13">
        <v>2306092</v>
      </c>
      <c r="B1191" s="1"/>
      <c r="C1191" s="1">
        <v>27312</v>
      </c>
      <c r="D1191" s="6">
        <v>44028.561883564813</v>
      </c>
      <c r="E1191" s="1" t="s">
        <v>1151</v>
      </c>
      <c r="F1191" s="1" t="s">
        <v>92</v>
      </c>
      <c r="G1191" s="1" t="s">
        <v>167</v>
      </c>
      <c r="H1191" s="1" t="s">
        <v>839</v>
      </c>
      <c r="I1191" s="1" t="s">
        <v>842</v>
      </c>
      <c r="J1191" s="1" t="s">
        <v>843</v>
      </c>
      <c r="K1191" s="1">
        <v>33.360768633299998</v>
      </c>
      <c r="L1191" s="1">
        <v>44.297004145099997</v>
      </c>
      <c r="M1191" s="1">
        <v>2</v>
      </c>
      <c r="N1191" s="1" t="s">
        <v>66</v>
      </c>
      <c r="O1191" s="1">
        <v>1</v>
      </c>
      <c r="P1191" t="str">
        <f>_xlfn.CONCAT( YEAR(TblOrigin[[#This Row],[ODK_DateOfSubmission]]), "-",TEXT( MONTH(TblOrigin[[#This Row],[ODK_DateOfSubmission]]),"00"))</f>
        <v>2020-07</v>
      </c>
    </row>
    <row r="1192" spans="1:16" x14ac:dyDescent="0.25">
      <c r="A1192" s="13">
        <v>2306092</v>
      </c>
      <c r="B1192" s="1"/>
      <c r="C1192" s="1">
        <v>27312</v>
      </c>
      <c r="D1192" s="6">
        <v>44028.561883564813</v>
      </c>
      <c r="E1192" s="1" t="s">
        <v>1151</v>
      </c>
      <c r="F1192" s="1" t="s">
        <v>92</v>
      </c>
      <c r="G1192" s="1" t="s">
        <v>167</v>
      </c>
      <c r="H1192" s="1" t="s">
        <v>839</v>
      </c>
      <c r="I1192" s="1" t="s">
        <v>842</v>
      </c>
      <c r="J1192" s="1" t="s">
        <v>843</v>
      </c>
      <c r="K1192" s="1">
        <v>33.360768633299998</v>
      </c>
      <c r="L1192" s="1">
        <v>44.297004145099997</v>
      </c>
      <c r="M1192" s="1">
        <v>2</v>
      </c>
      <c r="N1192" s="1" t="s">
        <v>78</v>
      </c>
      <c r="O1192" s="1">
        <v>1</v>
      </c>
      <c r="P1192" t="str">
        <f>_xlfn.CONCAT( YEAR(TblOrigin[[#This Row],[ODK_DateOfSubmission]]), "-",TEXT( MONTH(TblOrigin[[#This Row],[ODK_DateOfSubmission]]),"00"))</f>
        <v>2020-07</v>
      </c>
    </row>
    <row r="1193" spans="1:16" x14ac:dyDescent="0.25">
      <c r="A1193" s="13">
        <v>2306094</v>
      </c>
      <c r="B1193" s="1"/>
      <c r="C1193" s="1">
        <v>27314</v>
      </c>
      <c r="D1193" s="6">
        <v>44028.603734571756</v>
      </c>
      <c r="E1193" s="1" t="s">
        <v>1151</v>
      </c>
      <c r="F1193" s="1" t="s">
        <v>92</v>
      </c>
      <c r="G1193" s="1" t="s">
        <v>167</v>
      </c>
      <c r="H1193" s="1" t="s">
        <v>839</v>
      </c>
      <c r="I1193" s="1" t="s">
        <v>844</v>
      </c>
      <c r="J1193" s="1" t="s">
        <v>845</v>
      </c>
      <c r="K1193" s="1">
        <v>33.366286110899999</v>
      </c>
      <c r="L1193" s="1">
        <v>44.289487164800001</v>
      </c>
      <c r="M1193" s="1">
        <v>2</v>
      </c>
      <c r="N1193" s="1" t="s">
        <v>79</v>
      </c>
      <c r="O1193" s="1">
        <v>1</v>
      </c>
      <c r="P1193" t="str">
        <f>_xlfn.CONCAT( YEAR(TblOrigin[[#This Row],[ODK_DateOfSubmission]]), "-",TEXT( MONTH(TblOrigin[[#This Row],[ODK_DateOfSubmission]]),"00"))</f>
        <v>2020-07</v>
      </c>
    </row>
    <row r="1194" spans="1:16" x14ac:dyDescent="0.25">
      <c r="A1194" s="13">
        <v>2306094</v>
      </c>
      <c r="B1194" s="1"/>
      <c r="C1194" s="1">
        <v>27314</v>
      </c>
      <c r="D1194" s="6">
        <v>44028.603734571756</v>
      </c>
      <c r="E1194" s="1" t="s">
        <v>1151</v>
      </c>
      <c r="F1194" s="1" t="s">
        <v>92</v>
      </c>
      <c r="G1194" s="1" t="s">
        <v>167</v>
      </c>
      <c r="H1194" s="1" t="s">
        <v>839</v>
      </c>
      <c r="I1194" s="1" t="s">
        <v>844</v>
      </c>
      <c r="J1194" s="1" t="s">
        <v>845</v>
      </c>
      <c r="K1194" s="1">
        <v>33.366286110899999</v>
      </c>
      <c r="L1194" s="1">
        <v>44.289487164800001</v>
      </c>
      <c r="M1194" s="1">
        <v>2</v>
      </c>
      <c r="N1194" s="1" t="s">
        <v>78</v>
      </c>
      <c r="O1194" s="1">
        <v>1</v>
      </c>
      <c r="P1194" t="str">
        <f>_xlfn.CONCAT( YEAR(TblOrigin[[#This Row],[ODK_DateOfSubmission]]), "-",TEXT( MONTH(TblOrigin[[#This Row],[ODK_DateOfSubmission]]),"00"))</f>
        <v>2020-07</v>
      </c>
    </row>
    <row r="1195" spans="1:16" x14ac:dyDescent="0.25">
      <c r="A1195" s="13">
        <v>2306095</v>
      </c>
      <c r="B1195" s="1"/>
      <c r="C1195" s="1">
        <v>27315</v>
      </c>
      <c r="D1195" s="6">
        <v>44028.603774733798</v>
      </c>
      <c r="E1195" s="1" t="s">
        <v>1151</v>
      </c>
      <c r="F1195" s="1" t="s">
        <v>92</v>
      </c>
      <c r="G1195" s="1" t="s">
        <v>167</v>
      </c>
      <c r="H1195" s="1" t="s">
        <v>839</v>
      </c>
      <c r="I1195" s="1" t="s">
        <v>846</v>
      </c>
      <c r="J1195" s="1" t="s">
        <v>847</v>
      </c>
      <c r="K1195" s="1">
        <v>33.375858367799999</v>
      </c>
      <c r="L1195" s="1">
        <v>44.288195658500001</v>
      </c>
      <c r="M1195" s="1">
        <v>3</v>
      </c>
      <c r="N1195" s="1" t="s">
        <v>102</v>
      </c>
      <c r="O1195" s="1">
        <v>1</v>
      </c>
      <c r="P1195" t="str">
        <f>_xlfn.CONCAT( YEAR(TblOrigin[[#This Row],[ODK_DateOfSubmission]]), "-",TEXT( MONTH(TblOrigin[[#This Row],[ODK_DateOfSubmission]]),"00"))</f>
        <v>2020-07</v>
      </c>
    </row>
    <row r="1196" spans="1:16" x14ac:dyDescent="0.25">
      <c r="A1196" s="13">
        <v>2306095</v>
      </c>
      <c r="B1196" s="1"/>
      <c r="C1196" s="1">
        <v>27315</v>
      </c>
      <c r="D1196" s="6">
        <v>44028.603774733798</v>
      </c>
      <c r="E1196" s="1" t="s">
        <v>1151</v>
      </c>
      <c r="F1196" s="1" t="s">
        <v>92</v>
      </c>
      <c r="G1196" s="1" t="s">
        <v>167</v>
      </c>
      <c r="H1196" s="1" t="s">
        <v>839</v>
      </c>
      <c r="I1196" s="1" t="s">
        <v>846</v>
      </c>
      <c r="J1196" s="1" t="s">
        <v>847</v>
      </c>
      <c r="K1196" s="1">
        <v>33.375858367799999</v>
      </c>
      <c r="L1196" s="1">
        <v>44.288195658500001</v>
      </c>
      <c r="M1196" s="1">
        <v>3</v>
      </c>
      <c r="N1196" s="1" t="s">
        <v>78</v>
      </c>
      <c r="O1196" s="1">
        <v>1</v>
      </c>
      <c r="P1196" t="str">
        <f>_xlfn.CONCAT( YEAR(TblOrigin[[#This Row],[ODK_DateOfSubmission]]), "-",TEXT( MONTH(TblOrigin[[#This Row],[ODK_DateOfSubmission]]),"00"))</f>
        <v>2020-07</v>
      </c>
    </row>
    <row r="1197" spans="1:16" x14ac:dyDescent="0.25">
      <c r="A1197" s="13">
        <v>2306095</v>
      </c>
      <c r="B1197" s="1"/>
      <c r="C1197" s="1">
        <v>27315</v>
      </c>
      <c r="D1197" s="6">
        <v>44028.603774733798</v>
      </c>
      <c r="E1197" s="1" t="s">
        <v>1151</v>
      </c>
      <c r="F1197" s="1" t="s">
        <v>92</v>
      </c>
      <c r="G1197" s="1" t="s">
        <v>167</v>
      </c>
      <c r="H1197" s="1" t="s">
        <v>839</v>
      </c>
      <c r="I1197" s="1" t="s">
        <v>846</v>
      </c>
      <c r="J1197" s="1" t="s">
        <v>847</v>
      </c>
      <c r="K1197" s="1">
        <v>33.375858367799999</v>
      </c>
      <c r="L1197" s="1">
        <v>44.288195658500001</v>
      </c>
      <c r="M1197" s="1">
        <v>3</v>
      </c>
      <c r="N1197" s="1" t="s">
        <v>66</v>
      </c>
      <c r="O1197" s="1">
        <v>1</v>
      </c>
      <c r="P1197" t="str">
        <f>_xlfn.CONCAT( YEAR(TblOrigin[[#This Row],[ODK_DateOfSubmission]]), "-",TEXT( MONTH(TblOrigin[[#This Row],[ODK_DateOfSubmission]]),"00"))</f>
        <v>2020-07</v>
      </c>
    </row>
    <row r="1198" spans="1:16" x14ac:dyDescent="0.25">
      <c r="A1198" s="13">
        <v>2306096</v>
      </c>
      <c r="B1198" s="1"/>
      <c r="C1198" s="1">
        <v>27316</v>
      </c>
      <c r="D1198" s="6">
        <v>44028.603797141201</v>
      </c>
      <c r="E1198" s="1" t="s">
        <v>1151</v>
      </c>
      <c r="F1198" s="1" t="s">
        <v>92</v>
      </c>
      <c r="G1198" s="1" t="s">
        <v>167</v>
      </c>
      <c r="H1198" s="1" t="s">
        <v>839</v>
      </c>
      <c r="I1198" s="1" t="s">
        <v>848</v>
      </c>
      <c r="J1198" s="1" t="s">
        <v>849</v>
      </c>
      <c r="K1198" s="1">
        <v>33.372277716299998</v>
      </c>
      <c r="L1198" s="1">
        <v>44.279060972099998</v>
      </c>
      <c r="M1198" s="1">
        <v>1</v>
      </c>
      <c r="N1198" s="1" t="s">
        <v>66</v>
      </c>
      <c r="O1198" s="1">
        <v>1</v>
      </c>
      <c r="P1198" t="str">
        <f>_xlfn.CONCAT( YEAR(TblOrigin[[#This Row],[ODK_DateOfSubmission]]), "-",TEXT( MONTH(TblOrigin[[#This Row],[ODK_DateOfSubmission]]),"00"))</f>
        <v>2020-07</v>
      </c>
    </row>
    <row r="1199" spans="1:16" x14ac:dyDescent="0.25">
      <c r="A1199" s="13">
        <v>2306097</v>
      </c>
      <c r="B1199" s="1"/>
      <c r="C1199" s="1">
        <v>27317</v>
      </c>
      <c r="D1199" s="6">
        <v>44028.603834571761</v>
      </c>
      <c r="E1199" s="1" t="s">
        <v>1151</v>
      </c>
      <c r="F1199" s="1" t="s">
        <v>92</v>
      </c>
      <c r="G1199" s="1" t="s">
        <v>167</v>
      </c>
      <c r="H1199" s="1" t="s">
        <v>839</v>
      </c>
      <c r="I1199" s="1" t="s">
        <v>850</v>
      </c>
      <c r="J1199" s="1" t="s">
        <v>851</v>
      </c>
      <c r="K1199" s="1">
        <v>33.367125978600001</v>
      </c>
      <c r="L1199" s="1">
        <v>44.271078251200002</v>
      </c>
      <c r="M1199" s="1">
        <v>1</v>
      </c>
      <c r="N1199" s="1" t="s">
        <v>66</v>
      </c>
      <c r="O1199" s="1">
        <v>1</v>
      </c>
      <c r="P1199" t="str">
        <f>_xlfn.CONCAT( YEAR(TblOrigin[[#This Row],[ODK_DateOfSubmission]]), "-",TEXT( MONTH(TblOrigin[[#This Row],[ODK_DateOfSubmission]]),"00"))</f>
        <v>2020-07</v>
      </c>
    </row>
    <row r="1200" spans="1:16" x14ac:dyDescent="0.25">
      <c r="A1200" s="13">
        <v>2306098</v>
      </c>
      <c r="B1200" s="1"/>
      <c r="C1200" s="1">
        <v>27318</v>
      </c>
      <c r="D1200" s="6">
        <v>44028.620076701387</v>
      </c>
      <c r="E1200" s="1" t="s">
        <v>1151</v>
      </c>
      <c r="F1200" s="1" t="s">
        <v>92</v>
      </c>
      <c r="G1200" s="1" t="s">
        <v>167</v>
      </c>
      <c r="H1200" s="1" t="s">
        <v>839</v>
      </c>
      <c r="I1200" s="1" t="s">
        <v>852</v>
      </c>
      <c r="J1200" s="1" t="s">
        <v>853</v>
      </c>
      <c r="K1200" s="1">
        <v>33.379033342500001</v>
      </c>
      <c r="L1200" s="1">
        <v>44.285123055900002</v>
      </c>
      <c r="M1200" s="1">
        <v>2</v>
      </c>
      <c r="N1200" s="1" t="s">
        <v>78</v>
      </c>
      <c r="O1200" s="1">
        <v>2</v>
      </c>
      <c r="P1200" t="str">
        <f>_xlfn.CONCAT( YEAR(TblOrigin[[#This Row],[ODK_DateOfSubmission]]), "-",TEXT( MONTH(TblOrigin[[#This Row],[ODK_DateOfSubmission]]),"00"))</f>
        <v>2020-07</v>
      </c>
    </row>
    <row r="1201" spans="1:16" x14ac:dyDescent="0.25">
      <c r="A1201" s="13">
        <v>2306099</v>
      </c>
      <c r="B1201" s="1"/>
      <c r="C1201" s="1">
        <v>27319</v>
      </c>
      <c r="D1201" s="6">
        <v>44028.62019267361</v>
      </c>
      <c r="E1201" s="1" t="s">
        <v>1151</v>
      </c>
      <c r="F1201" s="1" t="s">
        <v>92</v>
      </c>
      <c r="G1201" s="1" t="s">
        <v>167</v>
      </c>
      <c r="H1201" s="1" t="s">
        <v>839</v>
      </c>
      <c r="I1201" s="1" t="s">
        <v>854</v>
      </c>
      <c r="J1201" s="1" t="s">
        <v>855</v>
      </c>
      <c r="K1201" s="1">
        <v>33.363743210700001</v>
      </c>
      <c r="L1201" s="1">
        <v>44.252254147499997</v>
      </c>
      <c r="M1201" s="1">
        <v>1</v>
      </c>
      <c r="N1201" s="1" t="s">
        <v>74</v>
      </c>
      <c r="O1201" s="1">
        <v>1</v>
      </c>
      <c r="P1201" t="str">
        <f>_xlfn.CONCAT( YEAR(TblOrigin[[#This Row],[ODK_DateOfSubmission]]), "-",TEXT( MONTH(TblOrigin[[#This Row],[ODK_DateOfSubmission]]),"00"))</f>
        <v>2020-07</v>
      </c>
    </row>
    <row r="1202" spans="1:16" x14ac:dyDescent="0.25">
      <c r="A1202" s="13">
        <v>2306100</v>
      </c>
      <c r="B1202" s="1"/>
      <c r="C1202" s="1">
        <v>27320</v>
      </c>
      <c r="D1202" s="6">
        <v>44028.620177280092</v>
      </c>
      <c r="E1202" s="1" t="s">
        <v>1151</v>
      </c>
      <c r="F1202" s="1" t="s">
        <v>92</v>
      </c>
      <c r="G1202" s="1" t="s">
        <v>167</v>
      </c>
      <c r="H1202" s="1" t="s">
        <v>839</v>
      </c>
      <c r="I1202" s="1" t="s">
        <v>856</v>
      </c>
      <c r="J1202" s="1" t="s">
        <v>857</v>
      </c>
      <c r="K1202" s="1">
        <v>33.358245912800001</v>
      </c>
      <c r="L1202" s="1">
        <v>44.294690211700001</v>
      </c>
      <c r="M1202" s="1">
        <v>3</v>
      </c>
      <c r="N1202" s="1" t="s">
        <v>74</v>
      </c>
      <c r="O1202" s="1">
        <v>1</v>
      </c>
      <c r="P1202" t="str">
        <f>_xlfn.CONCAT( YEAR(TblOrigin[[#This Row],[ODK_DateOfSubmission]]), "-",TEXT( MONTH(TblOrigin[[#This Row],[ODK_DateOfSubmission]]),"00"))</f>
        <v>2020-07</v>
      </c>
    </row>
    <row r="1203" spans="1:16" x14ac:dyDescent="0.25">
      <c r="A1203" s="13">
        <v>2306100</v>
      </c>
      <c r="B1203" s="1"/>
      <c r="C1203" s="1">
        <v>27320</v>
      </c>
      <c r="D1203" s="6">
        <v>44028.620177280092</v>
      </c>
      <c r="E1203" s="1" t="s">
        <v>1151</v>
      </c>
      <c r="F1203" s="1" t="s">
        <v>92</v>
      </c>
      <c r="G1203" s="1" t="s">
        <v>167</v>
      </c>
      <c r="H1203" s="1" t="s">
        <v>839</v>
      </c>
      <c r="I1203" s="1" t="s">
        <v>856</v>
      </c>
      <c r="J1203" s="1" t="s">
        <v>857</v>
      </c>
      <c r="K1203" s="1">
        <v>33.358245912800001</v>
      </c>
      <c r="L1203" s="1">
        <v>44.294690211700001</v>
      </c>
      <c r="M1203" s="1">
        <v>3</v>
      </c>
      <c r="N1203" s="1" t="s">
        <v>66</v>
      </c>
      <c r="O1203" s="1">
        <v>1</v>
      </c>
      <c r="P1203" t="str">
        <f>_xlfn.CONCAT( YEAR(TblOrigin[[#This Row],[ODK_DateOfSubmission]]), "-",TEXT( MONTH(TblOrigin[[#This Row],[ODK_DateOfSubmission]]),"00"))</f>
        <v>2020-07</v>
      </c>
    </row>
    <row r="1204" spans="1:16" x14ac:dyDescent="0.25">
      <c r="A1204" s="13">
        <v>2306100</v>
      </c>
      <c r="B1204" s="1"/>
      <c r="C1204" s="1">
        <v>27320</v>
      </c>
      <c r="D1204" s="6">
        <v>44028.620177280092</v>
      </c>
      <c r="E1204" s="1" t="s">
        <v>1151</v>
      </c>
      <c r="F1204" s="1" t="s">
        <v>92</v>
      </c>
      <c r="G1204" s="1" t="s">
        <v>167</v>
      </c>
      <c r="H1204" s="1" t="s">
        <v>839</v>
      </c>
      <c r="I1204" s="1" t="s">
        <v>856</v>
      </c>
      <c r="J1204" s="1" t="s">
        <v>857</v>
      </c>
      <c r="K1204" s="1">
        <v>33.358245912800001</v>
      </c>
      <c r="L1204" s="1">
        <v>44.294690211700001</v>
      </c>
      <c r="M1204" s="1">
        <v>3</v>
      </c>
      <c r="N1204" s="1" t="s">
        <v>78</v>
      </c>
      <c r="O1204" s="1">
        <v>1</v>
      </c>
      <c r="P1204" t="str">
        <f>_xlfn.CONCAT( YEAR(TblOrigin[[#This Row],[ODK_DateOfSubmission]]), "-",TEXT( MONTH(TblOrigin[[#This Row],[ODK_DateOfSubmission]]),"00"))</f>
        <v>2020-07</v>
      </c>
    </row>
    <row r="1205" spans="1:16" x14ac:dyDescent="0.25">
      <c r="A1205" s="13">
        <v>2307010</v>
      </c>
      <c r="B1205" s="1"/>
      <c r="C1205" s="1">
        <v>25221</v>
      </c>
      <c r="D1205" s="6">
        <v>44064.003551851849</v>
      </c>
      <c r="E1205" s="1" t="s">
        <v>1151</v>
      </c>
      <c r="F1205" s="1" t="s">
        <v>92</v>
      </c>
      <c r="G1205" s="1" t="s">
        <v>166</v>
      </c>
      <c r="H1205" s="1" t="s">
        <v>858</v>
      </c>
      <c r="I1205" s="1" t="s">
        <v>861</v>
      </c>
      <c r="J1205" s="1" t="s">
        <v>862</v>
      </c>
      <c r="K1205" s="1">
        <v>33.275924218999997</v>
      </c>
      <c r="L1205" s="1">
        <v>44.276316133000002</v>
      </c>
      <c r="M1205" s="1">
        <v>4</v>
      </c>
      <c r="N1205" s="1" t="s">
        <v>66</v>
      </c>
      <c r="O1205" s="1">
        <v>2</v>
      </c>
      <c r="P1205" t="str">
        <f>_xlfn.CONCAT( YEAR(TblOrigin[[#This Row],[ODK_DateOfSubmission]]), "-",TEXT( MONTH(TblOrigin[[#This Row],[ODK_DateOfSubmission]]),"00"))</f>
        <v>2020-08</v>
      </c>
    </row>
    <row r="1206" spans="1:16" x14ac:dyDescent="0.25">
      <c r="A1206" s="13">
        <v>2307010</v>
      </c>
      <c r="B1206" s="1"/>
      <c r="C1206" s="1">
        <v>25221</v>
      </c>
      <c r="D1206" s="6">
        <v>44064.003551851849</v>
      </c>
      <c r="E1206" s="1" t="s">
        <v>1151</v>
      </c>
      <c r="F1206" s="1" t="s">
        <v>92</v>
      </c>
      <c r="G1206" s="1" t="s">
        <v>166</v>
      </c>
      <c r="H1206" s="1" t="s">
        <v>858</v>
      </c>
      <c r="I1206" s="1" t="s">
        <v>861</v>
      </c>
      <c r="J1206" s="1" t="s">
        <v>862</v>
      </c>
      <c r="K1206" s="1">
        <v>33.275924218999997</v>
      </c>
      <c r="L1206" s="1">
        <v>44.276316133000002</v>
      </c>
      <c r="M1206" s="1">
        <v>4</v>
      </c>
      <c r="N1206" s="1" t="s">
        <v>90</v>
      </c>
      <c r="O1206" s="1">
        <v>2</v>
      </c>
      <c r="P1206" t="str">
        <f>_xlfn.CONCAT( YEAR(TblOrigin[[#This Row],[ODK_DateOfSubmission]]), "-",TEXT( MONTH(TblOrigin[[#This Row],[ODK_DateOfSubmission]]),"00"))</f>
        <v>2020-08</v>
      </c>
    </row>
    <row r="1207" spans="1:16" x14ac:dyDescent="0.25">
      <c r="A1207" s="13">
        <v>2307037</v>
      </c>
      <c r="B1207" s="1"/>
      <c r="C1207" s="1">
        <v>21460</v>
      </c>
      <c r="D1207" s="6">
        <v>44033.330230983796</v>
      </c>
      <c r="E1207" s="1" t="s">
        <v>1151</v>
      </c>
      <c r="F1207" s="1" t="s">
        <v>92</v>
      </c>
      <c r="G1207" s="1" t="s">
        <v>166</v>
      </c>
      <c r="H1207" s="1" t="s">
        <v>339</v>
      </c>
      <c r="I1207" s="1" t="s">
        <v>863</v>
      </c>
      <c r="J1207" s="1" t="s">
        <v>864</v>
      </c>
      <c r="K1207" s="1">
        <v>33.320205096199999</v>
      </c>
      <c r="L1207" s="1">
        <v>44.297554196</v>
      </c>
      <c r="M1207" s="1">
        <v>5</v>
      </c>
      <c r="N1207" s="1" t="s">
        <v>83</v>
      </c>
      <c r="O1207" s="1">
        <v>5</v>
      </c>
      <c r="P1207" t="str">
        <f>_xlfn.CONCAT( YEAR(TblOrigin[[#This Row],[ODK_DateOfSubmission]]), "-",TEXT( MONTH(TblOrigin[[#This Row],[ODK_DateOfSubmission]]),"00"))</f>
        <v>2020-07</v>
      </c>
    </row>
    <row r="1208" spans="1:16" x14ac:dyDescent="0.25">
      <c r="A1208" s="13">
        <v>2307098</v>
      </c>
      <c r="B1208" s="1"/>
      <c r="C1208" s="1">
        <v>21450</v>
      </c>
      <c r="D1208" s="6">
        <v>44033.329960416668</v>
      </c>
      <c r="E1208" s="1" t="s">
        <v>1151</v>
      </c>
      <c r="F1208" s="1" t="s">
        <v>92</v>
      </c>
      <c r="G1208" s="1" t="s">
        <v>166</v>
      </c>
      <c r="H1208" s="1" t="s">
        <v>339</v>
      </c>
      <c r="I1208" s="1" t="s">
        <v>865</v>
      </c>
      <c r="J1208" s="1" t="s">
        <v>866</v>
      </c>
      <c r="K1208" s="1">
        <v>33.291441284100003</v>
      </c>
      <c r="L1208" s="1">
        <v>44.295133766299998</v>
      </c>
      <c r="M1208" s="1">
        <v>3</v>
      </c>
      <c r="N1208" s="1" t="s">
        <v>82</v>
      </c>
      <c r="O1208" s="1">
        <v>3</v>
      </c>
      <c r="P1208" t="str">
        <f>_xlfn.CONCAT( YEAR(TblOrigin[[#This Row],[ODK_DateOfSubmission]]), "-",TEXT( MONTH(TblOrigin[[#This Row],[ODK_DateOfSubmission]]),"00"))</f>
        <v>2020-07</v>
      </c>
    </row>
    <row r="1209" spans="1:16" x14ac:dyDescent="0.25">
      <c r="A1209" s="13">
        <v>2307101</v>
      </c>
      <c r="B1209" s="1"/>
      <c r="C1209" s="1">
        <v>21446</v>
      </c>
      <c r="D1209" s="6">
        <v>44033.329748993056</v>
      </c>
      <c r="E1209" s="1" t="s">
        <v>1151</v>
      </c>
      <c r="F1209" s="1" t="s">
        <v>92</v>
      </c>
      <c r="G1209" s="1" t="s">
        <v>166</v>
      </c>
      <c r="H1209" s="1" t="s">
        <v>339</v>
      </c>
      <c r="I1209" s="1" t="s">
        <v>867</v>
      </c>
      <c r="J1209" s="1" t="s">
        <v>868</v>
      </c>
      <c r="K1209" s="1">
        <v>33.295588696599999</v>
      </c>
      <c r="L1209" s="1">
        <v>44.3055589668</v>
      </c>
      <c r="M1209" s="1">
        <v>4</v>
      </c>
      <c r="N1209" s="1" t="s">
        <v>66</v>
      </c>
      <c r="O1209" s="1">
        <v>4</v>
      </c>
      <c r="P1209" t="str">
        <f>_xlfn.CONCAT( YEAR(TblOrigin[[#This Row],[ODK_DateOfSubmission]]), "-",TEXT( MONTH(TblOrigin[[#This Row],[ODK_DateOfSubmission]]),"00"))</f>
        <v>2020-07</v>
      </c>
    </row>
    <row r="1210" spans="1:16" x14ac:dyDescent="0.25">
      <c r="A1210" s="13">
        <v>2307102</v>
      </c>
      <c r="B1210" s="1"/>
      <c r="C1210" s="1">
        <v>21448</v>
      </c>
      <c r="D1210" s="6">
        <v>44033.330008182871</v>
      </c>
      <c r="E1210" s="1" t="s">
        <v>1151</v>
      </c>
      <c r="F1210" s="1" t="s">
        <v>92</v>
      </c>
      <c r="G1210" s="1" t="s">
        <v>166</v>
      </c>
      <c r="H1210" s="1" t="s">
        <v>339</v>
      </c>
      <c r="I1210" s="1" t="s">
        <v>869</v>
      </c>
      <c r="J1210" s="1" t="s">
        <v>870</v>
      </c>
      <c r="K1210" s="1">
        <v>33.3016733065</v>
      </c>
      <c r="L1210" s="1">
        <v>44.293997267100004</v>
      </c>
      <c r="M1210" s="1">
        <v>3</v>
      </c>
      <c r="N1210" s="1" t="s">
        <v>90</v>
      </c>
      <c r="O1210" s="1">
        <v>3</v>
      </c>
      <c r="P1210" t="str">
        <f>_xlfn.CONCAT( YEAR(TblOrigin[[#This Row],[ODK_DateOfSubmission]]), "-",TEXT( MONTH(TblOrigin[[#This Row],[ODK_DateOfSubmission]]),"00"))</f>
        <v>2020-07</v>
      </c>
    </row>
    <row r="1211" spans="1:16" x14ac:dyDescent="0.25">
      <c r="A1211" s="13">
        <v>2307162</v>
      </c>
      <c r="B1211" s="1"/>
      <c r="C1211" s="1">
        <v>27411</v>
      </c>
      <c r="D1211" s="6">
        <v>44038.532287002316</v>
      </c>
      <c r="E1211" s="1" t="s">
        <v>1151</v>
      </c>
      <c r="F1211" s="1" t="s">
        <v>92</v>
      </c>
      <c r="G1211" s="1" t="s">
        <v>166</v>
      </c>
      <c r="H1211" s="1" t="s">
        <v>858</v>
      </c>
      <c r="I1211" s="1" t="s">
        <v>871</v>
      </c>
      <c r="J1211" s="1" t="s">
        <v>872</v>
      </c>
      <c r="K1211" s="1">
        <v>33.262118123</v>
      </c>
      <c r="L1211" s="1">
        <v>44.290882232400001</v>
      </c>
      <c r="M1211" s="1">
        <v>2</v>
      </c>
      <c r="N1211" s="1" t="s">
        <v>66</v>
      </c>
      <c r="O1211" s="1">
        <v>2</v>
      </c>
      <c r="P1211" t="str">
        <f>_xlfn.CONCAT( YEAR(TblOrigin[[#This Row],[ODK_DateOfSubmission]]), "-",TEXT( MONTH(TblOrigin[[#This Row],[ODK_DateOfSubmission]]),"00"))</f>
        <v>2020-07</v>
      </c>
    </row>
    <row r="1212" spans="1:16" x14ac:dyDescent="0.25">
      <c r="A1212" s="13">
        <v>2307163</v>
      </c>
      <c r="B1212" s="1"/>
      <c r="C1212" s="1">
        <v>27412</v>
      </c>
      <c r="D1212" s="6">
        <v>44038.532320520833</v>
      </c>
      <c r="E1212" s="1" t="s">
        <v>1151</v>
      </c>
      <c r="F1212" s="1" t="s">
        <v>92</v>
      </c>
      <c r="G1212" s="1" t="s">
        <v>166</v>
      </c>
      <c r="H1212" s="1" t="s">
        <v>858</v>
      </c>
      <c r="I1212" s="1" t="s">
        <v>873</v>
      </c>
      <c r="J1212" s="1" t="s">
        <v>874</v>
      </c>
      <c r="K1212" s="1">
        <v>33.257251218999997</v>
      </c>
      <c r="L1212" s="1">
        <v>44.296594092100001</v>
      </c>
      <c r="M1212" s="1">
        <v>3</v>
      </c>
      <c r="N1212" s="1" t="s">
        <v>66</v>
      </c>
      <c r="O1212" s="1">
        <v>1</v>
      </c>
      <c r="P1212" t="str">
        <f>_xlfn.CONCAT( YEAR(TblOrigin[[#This Row],[ODK_DateOfSubmission]]), "-",TEXT( MONTH(TblOrigin[[#This Row],[ODK_DateOfSubmission]]),"00"))</f>
        <v>2020-07</v>
      </c>
    </row>
    <row r="1213" spans="1:16" x14ac:dyDescent="0.25">
      <c r="A1213" s="13">
        <v>2307163</v>
      </c>
      <c r="B1213" s="1"/>
      <c r="C1213" s="1">
        <v>27412</v>
      </c>
      <c r="D1213" s="6">
        <v>44038.532320520833</v>
      </c>
      <c r="E1213" s="1" t="s">
        <v>1151</v>
      </c>
      <c r="F1213" s="1" t="s">
        <v>92</v>
      </c>
      <c r="G1213" s="1" t="s">
        <v>166</v>
      </c>
      <c r="H1213" s="1" t="s">
        <v>858</v>
      </c>
      <c r="I1213" s="1" t="s">
        <v>873</v>
      </c>
      <c r="J1213" s="1" t="s">
        <v>874</v>
      </c>
      <c r="K1213" s="1">
        <v>33.257251218999997</v>
      </c>
      <c r="L1213" s="1">
        <v>44.296594092100001</v>
      </c>
      <c r="M1213" s="1">
        <v>3</v>
      </c>
      <c r="N1213" s="1" t="s">
        <v>101</v>
      </c>
      <c r="O1213" s="1">
        <v>2</v>
      </c>
      <c r="P1213" t="str">
        <f>_xlfn.CONCAT( YEAR(TblOrigin[[#This Row],[ODK_DateOfSubmission]]), "-",TEXT( MONTH(TblOrigin[[#This Row],[ODK_DateOfSubmission]]),"00"))</f>
        <v>2020-07</v>
      </c>
    </row>
    <row r="1214" spans="1:16" x14ac:dyDescent="0.25">
      <c r="A1214" s="13">
        <v>2309017</v>
      </c>
      <c r="B1214" s="1"/>
      <c r="C1214" s="1">
        <v>24121</v>
      </c>
      <c r="D1214" s="6">
        <v>44054.964891747688</v>
      </c>
      <c r="E1214" s="1" t="s">
        <v>1151</v>
      </c>
      <c r="F1214" s="1" t="s">
        <v>92</v>
      </c>
      <c r="G1214" s="1" t="s">
        <v>171</v>
      </c>
      <c r="H1214" s="1" t="s">
        <v>875</v>
      </c>
      <c r="I1214" s="1" t="s">
        <v>876</v>
      </c>
      <c r="J1214" s="1" t="s">
        <v>877</v>
      </c>
      <c r="K1214" s="1">
        <v>33.063845059800002</v>
      </c>
      <c r="L1214" s="1">
        <v>44.3599770294</v>
      </c>
      <c r="M1214" s="1">
        <v>3</v>
      </c>
      <c r="N1214" s="1" t="s">
        <v>66</v>
      </c>
      <c r="O1214" s="1">
        <v>2</v>
      </c>
      <c r="P1214" t="str">
        <f>_xlfn.CONCAT( YEAR(TblOrigin[[#This Row],[ODK_DateOfSubmission]]), "-",TEXT( MONTH(TblOrigin[[#This Row],[ODK_DateOfSubmission]]),"00"))</f>
        <v>2020-08</v>
      </c>
    </row>
    <row r="1215" spans="1:16" x14ac:dyDescent="0.25">
      <c r="A1215" s="13">
        <v>2309017</v>
      </c>
      <c r="B1215" s="1"/>
      <c r="C1215" s="1">
        <v>24121</v>
      </c>
      <c r="D1215" s="6">
        <v>44054.964891747688</v>
      </c>
      <c r="E1215" s="1" t="s">
        <v>1151</v>
      </c>
      <c r="F1215" s="1" t="s">
        <v>92</v>
      </c>
      <c r="G1215" s="1" t="s">
        <v>171</v>
      </c>
      <c r="H1215" s="1" t="s">
        <v>875</v>
      </c>
      <c r="I1215" s="1" t="s">
        <v>876</v>
      </c>
      <c r="J1215" s="1" t="s">
        <v>877</v>
      </c>
      <c r="K1215" s="1">
        <v>33.063845059800002</v>
      </c>
      <c r="L1215" s="1">
        <v>44.3599770294</v>
      </c>
      <c r="M1215" s="1">
        <v>3</v>
      </c>
      <c r="N1215" s="1" t="s">
        <v>78</v>
      </c>
      <c r="O1215" s="1">
        <v>1</v>
      </c>
      <c r="P1215" t="str">
        <f>_xlfn.CONCAT( YEAR(TblOrigin[[#This Row],[ODK_DateOfSubmission]]), "-",TEXT( MONTH(TblOrigin[[#This Row],[ODK_DateOfSubmission]]),"00"))</f>
        <v>2020-08</v>
      </c>
    </row>
    <row r="1216" spans="1:16" x14ac:dyDescent="0.25">
      <c r="A1216" s="13">
        <v>2309019</v>
      </c>
      <c r="B1216" s="1"/>
      <c r="C1216" s="1">
        <v>24091</v>
      </c>
      <c r="D1216" s="6">
        <v>44054.964852164354</v>
      </c>
      <c r="E1216" s="1" t="s">
        <v>1151</v>
      </c>
      <c r="F1216" s="1" t="s">
        <v>92</v>
      </c>
      <c r="G1216" s="1" t="s">
        <v>171</v>
      </c>
      <c r="H1216" s="1" t="s">
        <v>875</v>
      </c>
      <c r="I1216" s="1" t="s">
        <v>878</v>
      </c>
      <c r="J1216" s="1" t="s">
        <v>879</v>
      </c>
      <c r="K1216" s="1">
        <v>33.052740878999998</v>
      </c>
      <c r="L1216" s="1">
        <v>44.359177500500003</v>
      </c>
      <c r="M1216" s="1">
        <v>3</v>
      </c>
      <c r="N1216" s="1" t="s">
        <v>66</v>
      </c>
      <c r="O1216" s="1">
        <v>1</v>
      </c>
      <c r="P1216" t="str">
        <f>_xlfn.CONCAT( YEAR(TblOrigin[[#This Row],[ODK_DateOfSubmission]]), "-",TEXT( MONTH(TblOrigin[[#This Row],[ODK_DateOfSubmission]]),"00"))</f>
        <v>2020-08</v>
      </c>
    </row>
    <row r="1217" spans="1:16" x14ac:dyDescent="0.25">
      <c r="A1217" s="13">
        <v>2309019</v>
      </c>
      <c r="B1217" s="1"/>
      <c r="C1217" s="1">
        <v>24091</v>
      </c>
      <c r="D1217" s="6">
        <v>44054.964852164354</v>
      </c>
      <c r="E1217" s="1" t="s">
        <v>1151</v>
      </c>
      <c r="F1217" s="1" t="s">
        <v>92</v>
      </c>
      <c r="G1217" s="1" t="s">
        <v>171</v>
      </c>
      <c r="H1217" s="1" t="s">
        <v>875</v>
      </c>
      <c r="I1217" s="1" t="s">
        <v>878</v>
      </c>
      <c r="J1217" s="1" t="s">
        <v>879</v>
      </c>
      <c r="K1217" s="1">
        <v>33.052740878999998</v>
      </c>
      <c r="L1217" s="1">
        <v>44.359177500500003</v>
      </c>
      <c r="M1217" s="1">
        <v>3</v>
      </c>
      <c r="N1217" s="1" t="s">
        <v>90</v>
      </c>
      <c r="O1217" s="1">
        <v>1</v>
      </c>
      <c r="P1217" t="str">
        <f>_xlfn.CONCAT( YEAR(TblOrigin[[#This Row],[ODK_DateOfSubmission]]), "-",TEXT( MONTH(TblOrigin[[#This Row],[ODK_DateOfSubmission]]),"00"))</f>
        <v>2020-08</v>
      </c>
    </row>
    <row r="1218" spans="1:16" x14ac:dyDescent="0.25">
      <c r="A1218" s="13">
        <v>2309019</v>
      </c>
      <c r="B1218" s="1"/>
      <c r="C1218" s="1">
        <v>24091</v>
      </c>
      <c r="D1218" s="6">
        <v>44054.964852164354</v>
      </c>
      <c r="E1218" s="1" t="s">
        <v>1151</v>
      </c>
      <c r="F1218" s="1" t="s">
        <v>92</v>
      </c>
      <c r="G1218" s="1" t="s">
        <v>171</v>
      </c>
      <c r="H1218" s="1" t="s">
        <v>875</v>
      </c>
      <c r="I1218" s="1" t="s">
        <v>878</v>
      </c>
      <c r="J1218" s="1" t="s">
        <v>879</v>
      </c>
      <c r="K1218" s="1">
        <v>33.052740878999998</v>
      </c>
      <c r="L1218" s="1">
        <v>44.359177500500003</v>
      </c>
      <c r="M1218" s="1">
        <v>3</v>
      </c>
      <c r="N1218" s="1" t="s">
        <v>78</v>
      </c>
      <c r="O1218" s="1">
        <v>1</v>
      </c>
      <c r="P1218" t="str">
        <f>_xlfn.CONCAT( YEAR(TblOrigin[[#This Row],[ODK_DateOfSubmission]]), "-",TEXT( MONTH(TblOrigin[[#This Row],[ODK_DateOfSubmission]]),"00"))</f>
        <v>2020-08</v>
      </c>
    </row>
    <row r="1219" spans="1:16" x14ac:dyDescent="0.25">
      <c r="A1219" s="13">
        <v>2310017</v>
      </c>
      <c r="B1219" s="1"/>
      <c r="C1219" s="1">
        <v>25425</v>
      </c>
      <c r="D1219" s="6">
        <v>44060.266335960645</v>
      </c>
      <c r="E1219" s="1" t="s">
        <v>1151</v>
      </c>
      <c r="F1219" s="1" t="s">
        <v>92</v>
      </c>
      <c r="G1219" s="1" t="s">
        <v>169</v>
      </c>
      <c r="H1219" s="1" t="s">
        <v>880</v>
      </c>
      <c r="I1219" s="1" t="s">
        <v>881</v>
      </c>
      <c r="J1219" s="1" t="s">
        <v>882</v>
      </c>
      <c r="K1219" s="1">
        <v>33.586585085800003</v>
      </c>
      <c r="L1219" s="1">
        <v>44.237565699000001</v>
      </c>
      <c r="M1219" s="1">
        <v>3</v>
      </c>
      <c r="N1219" s="1" t="s">
        <v>78</v>
      </c>
      <c r="O1219" s="1">
        <v>3</v>
      </c>
      <c r="P1219" t="str">
        <f>_xlfn.CONCAT( YEAR(TblOrigin[[#This Row],[ODK_DateOfSubmission]]), "-",TEXT( MONTH(TblOrigin[[#This Row],[ODK_DateOfSubmission]]),"00"))</f>
        <v>2020-08</v>
      </c>
    </row>
    <row r="1220" spans="1:16" x14ac:dyDescent="0.25">
      <c r="A1220" s="13">
        <v>2502001</v>
      </c>
      <c r="B1220" s="1"/>
      <c r="C1220" s="1">
        <v>24198</v>
      </c>
      <c r="D1220" s="6">
        <v>44038.5383496875</v>
      </c>
      <c r="E1220" s="1" t="s">
        <v>1151</v>
      </c>
      <c r="F1220" s="1" t="s">
        <v>99</v>
      </c>
      <c r="G1220" s="1" t="s">
        <v>177</v>
      </c>
      <c r="H1220" s="1" t="s">
        <v>883</v>
      </c>
      <c r="I1220" s="1" t="s">
        <v>884</v>
      </c>
      <c r="J1220" s="1" t="s">
        <v>885</v>
      </c>
      <c r="K1220" s="1">
        <v>32.555113314899998</v>
      </c>
      <c r="L1220" s="1">
        <v>44.223213121500002</v>
      </c>
      <c r="M1220" s="1">
        <v>7</v>
      </c>
      <c r="N1220" s="1" t="s">
        <v>78</v>
      </c>
      <c r="O1220" s="1">
        <v>6</v>
      </c>
      <c r="P1220" t="str">
        <f>_xlfn.CONCAT( YEAR(TblOrigin[[#This Row],[ODK_DateOfSubmission]]), "-",TEXT( MONTH(TblOrigin[[#This Row],[ODK_DateOfSubmission]]),"00"))</f>
        <v>2020-07</v>
      </c>
    </row>
    <row r="1221" spans="1:16" x14ac:dyDescent="0.25">
      <c r="A1221" s="13">
        <v>2502001</v>
      </c>
      <c r="B1221" s="1"/>
      <c r="C1221" s="1">
        <v>24198</v>
      </c>
      <c r="D1221" s="6">
        <v>44038.5383496875</v>
      </c>
      <c r="E1221" s="1" t="s">
        <v>1151</v>
      </c>
      <c r="F1221" s="1" t="s">
        <v>99</v>
      </c>
      <c r="G1221" s="1" t="s">
        <v>177</v>
      </c>
      <c r="H1221" s="1" t="s">
        <v>883</v>
      </c>
      <c r="I1221" s="1" t="s">
        <v>884</v>
      </c>
      <c r="J1221" s="1" t="s">
        <v>885</v>
      </c>
      <c r="K1221" s="1">
        <v>32.555113314899998</v>
      </c>
      <c r="L1221" s="1">
        <v>44.223213121500002</v>
      </c>
      <c r="M1221" s="1">
        <v>7</v>
      </c>
      <c r="N1221" s="1" t="s">
        <v>134</v>
      </c>
      <c r="O1221" s="1">
        <v>1</v>
      </c>
      <c r="P1221" t="str">
        <f>_xlfn.CONCAT( YEAR(TblOrigin[[#This Row],[ODK_DateOfSubmission]]), "-",TEXT( MONTH(TblOrigin[[#This Row],[ODK_DateOfSubmission]]),"00"))</f>
        <v>2020-07</v>
      </c>
    </row>
    <row r="1222" spans="1:16" x14ac:dyDescent="0.25">
      <c r="A1222" s="13">
        <v>2503001</v>
      </c>
      <c r="B1222" s="1"/>
      <c r="C1222" s="1">
        <v>25265</v>
      </c>
      <c r="D1222" s="6">
        <v>44034.874788506946</v>
      </c>
      <c r="E1222" s="1" t="s">
        <v>1151</v>
      </c>
      <c r="F1222" s="1" t="s">
        <v>99</v>
      </c>
      <c r="G1222" s="1" t="s">
        <v>99</v>
      </c>
      <c r="H1222" s="1" t="s">
        <v>886</v>
      </c>
      <c r="I1222" s="1" t="s">
        <v>887</v>
      </c>
      <c r="J1222" s="1" t="s">
        <v>888</v>
      </c>
      <c r="K1222" s="1">
        <v>32.606789800000001</v>
      </c>
      <c r="L1222" s="1">
        <v>44.051600503099998</v>
      </c>
      <c r="M1222" s="1">
        <v>2</v>
      </c>
      <c r="N1222" s="1" t="s">
        <v>79</v>
      </c>
      <c r="O1222" s="1">
        <v>1</v>
      </c>
      <c r="P1222" t="str">
        <f>_xlfn.CONCAT( YEAR(TblOrigin[[#This Row],[ODK_DateOfSubmission]]), "-",TEXT( MONTH(TblOrigin[[#This Row],[ODK_DateOfSubmission]]),"00"))</f>
        <v>2020-07</v>
      </c>
    </row>
    <row r="1223" spans="1:16" x14ac:dyDescent="0.25">
      <c r="A1223" s="13">
        <v>2503001</v>
      </c>
      <c r="B1223" s="1"/>
      <c r="C1223" s="1">
        <v>25265</v>
      </c>
      <c r="D1223" s="6">
        <v>44034.874788506946</v>
      </c>
      <c r="E1223" s="1" t="s">
        <v>1151</v>
      </c>
      <c r="F1223" s="1" t="s">
        <v>99</v>
      </c>
      <c r="G1223" s="1" t="s">
        <v>99</v>
      </c>
      <c r="H1223" s="1" t="s">
        <v>886</v>
      </c>
      <c r="I1223" s="1" t="s">
        <v>887</v>
      </c>
      <c r="J1223" s="1" t="s">
        <v>888</v>
      </c>
      <c r="K1223" s="1">
        <v>32.606789800000001</v>
      </c>
      <c r="L1223" s="1">
        <v>44.051600503099998</v>
      </c>
      <c r="M1223" s="1">
        <v>2</v>
      </c>
      <c r="N1223" s="1" t="s">
        <v>101</v>
      </c>
      <c r="O1223" s="1">
        <v>1</v>
      </c>
      <c r="P1223" t="str">
        <f>_xlfn.CONCAT( YEAR(TblOrigin[[#This Row],[ODK_DateOfSubmission]]), "-",TEXT( MONTH(TblOrigin[[#This Row],[ODK_DateOfSubmission]]),"00"))</f>
        <v>2020-07</v>
      </c>
    </row>
    <row r="1224" spans="1:16" x14ac:dyDescent="0.25">
      <c r="A1224" s="13">
        <v>2503076</v>
      </c>
      <c r="B1224" s="1"/>
      <c r="C1224" s="1">
        <v>22786</v>
      </c>
      <c r="D1224" s="6">
        <v>44042.988619062497</v>
      </c>
      <c r="E1224" s="1" t="s">
        <v>1151</v>
      </c>
      <c r="F1224" s="1" t="s">
        <v>99</v>
      </c>
      <c r="G1224" s="1" t="s">
        <v>99</v>
      </c>
      <c r="H1224" s="1" t="s">
        <v>886</v>
      </c>
      <c r="I1224" s="1" t="s">
        <v>892</v>
      </c>
      <c r="J1224" s="1" t="s">
        <v>893</v>
      </c>
      <c r="K1224" s="1">
        <v>32.620162499999999</v>
      </c>
      <c r="L1224" s="1">
        <v>44.0183933514</v>
      </c>
      <c r="M1224" s="1">
        <v>4</v>
      </c>
      <c r="N1224" s="1" t="s">
        <v>91</v>
      </c>
      <c r="O1224" s="1">
        <v>2</v>
      </c>
      <c r="P1224" t="str">
        <f>_xlfn.CONCAT( YEAR(TblOrigin[[#This Row],[ODK_DateOfSubmission]]), "-",TEXT( MONTH(TblOrigin[[#This Row],[ODK_DateOfSubmission]]),"00"))</f>
        <v>2020-07</v>
      </c>
    </row>
    <row r="1225" spans="1:16" x14ac:dyDescent="0.25">
      <c r="A1225" s="13">
        <v>2503076</v>
      </c>
      <c r="B1225" s="1"/>
      <c r="C1225" s="1">
        <v>22786</v>
      </c>
      <c r="D1225" s="6">
        <v>44042.988619062497</v>
      </c>
      <c r="E1225" s="1" t="s">
        <v>1151</v>
      </c>
      <c r="F1225" s="1" t="s">
        <v>99</v>
      </c>
      <c r="G1225" s="1" t="s">
        <v>99</v>
      </c>
      <c r="H1225" s="1" t="s">
        <v>886</v>
      </c>
      <c r="I1225" s="1" t="s">
        <v>892</v>
      </c>
      <c r="J1225" s="1" t="s">
        <v>893</v>
      </c>
      <c r="K1225" s="1">
        <v>32.620162499999999</v>
      </c>
      <c r="L1225" s="1">
        <v>44.0183933514</v>
      </c>
      <c r="M1225" s="1">
        <v>4</v>
      </c>
      <c r="N1225" s="1" t="s">
        <v>90</v>
      </c>
      <c r="O1225" s="1">
        <v>2</v>
      </c>
      <c r="P1225" t="str">
        <f>_xlfn.CONCAT( YEAR(TblOrigin[[#This Row],[ODK_DateOfSubmission]]), "-",TEXT( MONTH(TblOrigin[[#This Row],[ODK_DateOfSubmission]]),"00"))</f>
        <v>2020-07</v>
      </c>
    </row>
    <row r="1226" spans="1:16" x14ac:dyDescent="0.25">
      <c r="A1226" s="13">
        <v>2503159</v>
      </c>
      <c r="B1226" s="1"/>
      <c r="C1226" s="1">
        <v>25063</v>
      </c>
      <c r="D1226" s="6">
        <v>44061.052585034726</v>
      </c>
      <c r="E1226" s="1" t="s">
        <v>1151</v>
      </c>
      <c r="F1226" s="1" t="s">
        <v>99</v>
      </c>
      <c r="G1226" s="1" t="s">
        <v>99</v>
      </c>
      <c r="H1226" s="1" t="s">
        <v>886</v>
      </c>
      <c r="I1226" s="1" t="s">
        <v>896</v>
      </c>
      <c r="J1226" s="1" t="s">
        <v>897</v>
      </c>
      <c r="K1226" s="1">
        <v>32.5963090678</v>
      </c>
      <c r="L1226" s="1">
        <v>44.014390768299997</v>
      </c>
      <c r="M1226" s="1">
        <v>9</v>
      </c>
      <c r="N1226" s="1" t="s">
        <v>90</v>
      </c>
      <c r="O1226" s="1">
        <v>4</v>
      </c>
      <c r="P1226" t="str">
        <f>_xlfn.CONCAT( YEAR(TblOrigin[[#This Row],[ODK_DateOfSubmission]]), "-",TEXT( MONTH(TblOrigin[[#This Row],[ODK_DateOfSubmission]]),"00"))</f>
        <v>2020-08</v>
      </c>
    </row>
    <row r="1227" spans="1:16" x14ac:dyDescent="0.25">
      <c r="A1227" s="13">
        <v>2503159</v>
      </c>
      <c r="B1227" s="1"/>
      <c r="C1227" s="1">
        <v>25063</v>
      </c>
      <c r="D1227" s="6">
        <v>44061.052585034726</v>
      </c>
      <c r="E1227" s="1" t="s">
        <v>1151</v>
      </c>
      <c r="F1227" s="1" t="s">
        <v>99</v>
      </c>
      <c r="G1227" s="1" t="s">
        <v>99</v>
      </c>
      <c r="H1227" s="1" t="s">
        <v>886</v>
      </c>
      <c r="I1227" s="1" t="s">
        <v>896</v>
      </c>
      <c r="J1227" s="1" t="s">
        <v>897</v>
      </c>
      <c r="K1227" s="1">
        <v>32.5963090678</v>
      </c>
      <c r="L1227" s="1">
        <v>44.014390768299997</v>
      </c>
      <c r="M1227" s="1">
        <v>9</v>
      </c>
      <c r="N1227" s="1" t="s">
        <v>78</v>
      </c>
      <c r="O1227" s="1">
        <v>5</v>
      </c>
      <c r="P1227" t="str">
        <f>_xlfn.CONCAT( YEAR(TblOrigin[[#This Row],[ODK_DateOfSubmission]]), "-",TEXT( MONTH(TblOrigin[[#This Row],[ODK_DateOfSubmission]]),"00"))</f>
        <v>2020-08</v>
      </c>
    </row>
    <row r="1228" spans="1:16" x14ac:dyDescent="0.25">
      <c r="A1228" s="13">
        <v>2503166</v>
      </c>
      <c r="B1228" s="1"/>
      <c r="C1228" s="1">
        <v>21587</v>
      </c>
      <c r="D1228" s="6">
        <v>44031.601453900461</v>
      </c>
      <c r="E1228" s="1" t="s">
        <v>1151</v>
      </c>
      <c r="F1228" s="1" t="s">
        <v>99</v>
      </c>
      <c r="G1228" s="1" t="s">
        <v>99</v>
      </c>
      <c r="H1228" s="1" t="s">
        <v>889</v>
      </c>
      <c r="I1228" s="1" t="s">
        <v>898</v>
      </c>
      <c r="J1228" s="1" t="s">
        <v>899</v>
      </c>
      <c r="K1228" s="1">
        <v>32.679608616400003</v>
      </c>
      <c r="L1228" s="1">
        <v>44.1639425101</v>
      </c>
      <c r="M1228" s="1">
        <v>1</v>
      </c>
      <c r="N1228" s="1" t="s">
        <v>66</v>
      </c>
      <c r="O1228" s="1">
        <v>1</v>
      </c>
      <c r="P1228" t="str">
        <f>_xlfn.CONCAT( YEAR(TblOrigin[[#This Row],[ODK_DateOfSubmission]]), "-",TEXT( MONTH(TblOrigin[[#This Row],[ODK_DateOfSubmission]]),"00"))</f>
        <v>2020-07</v>
      </c>
    </row>
    <row r="1229" spans="1:16" x14ac:dyDescent="0.25">
      <c r="A1229" s="13">
        <v>2503168</v>
      </c>
      <c r="B1229" s="1"/>
      <c r="C1229" s="1">
        <v>21682</v>
      </c>
      <c r="D1229" s="6">
        <v>44031.601434525466</v>
      </c>
      <c r="E1229" s="1" t="s">
        <v>1151</v>
      </c>
      <c r="F1229" s="1" t="s">
        <v>99</v>
      </c>
      <c r="G1229" s="1" t="s">
        <v>99</v>
      </c>
      <c r="H1229" s="1" t="s">
        <v>889</v>
      </c>
      <c r="I1229" s="1" t="s">
        <v>900</v>
      </c>
      <c r="J1229" s="1" t="s">
        <v>901</v>
      </c>
      <c r="K1229" s="1">
        <v>32.684036658799997</v>
      </c>
      <c r="L1229" s="1">
        <v>44.166796442699997</v>
      </c>
      <c r="M1229" s="1">
        <v>2</v>
      </c>
      <c r="N1229" s="1" t="s">
        <v>66</v>
      </c>
      <c r="O1229" s="1">
        <v>1</v>
      </c>
      <c r="P1229" t="str">
        <f>_xlfn.CONCAT( YEAR(TblOrigin[[#This Row],[ODK_DateOfSubmission]]), "-",TEXT( MONTH(TblOrigin[[#This Row],[ODK_DateOfSubmission]]),"00"))</f>
        <v>2020-07</v>
      </c>
    </row>
    <row r="1230" spans="1:16" x14ac:dyDescent="0.25">
      <c r="A1230" s="13">
        <v>2503168</v>
      </c>
      <c r="B1230" s="1"/>
      <c r="C1230" s="1">
        <v>21682</v>
      </c>
      <c r="D1230" s="6">
        <v>44031.601434525466</v>
      </c>
      <c r="E1230" s="1" t="s">
        <v>1151</v>
      </c>
      <c r="F1230" s="1" t="s">
        <v>99</v>
      </c>
      <c r="G1230" s="1" t="s">
        <v>99</v>
      </c>
      <c r="H1230" s="1" t="s">
        <v>889</v>
      </c>
      <c r="I1230" s="1" t="s">
        <v>900</v>
      </c>
      <c r="J1230" s="1" t="s">
        <v>901</v>
      </c>
      <c r="K1230" s="1">
        <v>32.684036658799997</v>
      </c>
      <c r="L1230" s="1">
        <v>44.166796442699997</v>
      </c>
      <c r="M1230" s="1">
        <v>2</v>
      </c>
      <c r="N1230" s="1" t="s">
        <v>91</v>
      </c>
      <c r="O1230" s="1">
        <v>1</v>
      </c>
      <c r="P1230" t="str">
        <f>_xlfn.CONCAT( YEAR(TblOrigin[[#This Row],[ODK_DateOfSubmission]]), "-",TEXT( MONTH(TblOrigin[[#This Row],[ODK_DateOfSubmission]]),"00"))</f>
        <v>2020-07</v>
      </c>
    </row>
    <row r="1231" spans="1:16" x14ac:dyDescent="0.25">
      <c r="A1231" s="13">
        <v>2503217</v>
      </c>
      <c r="B1231" s="1"/>
      <c r="C1231" s="1">
        <v>24137</v>
      </c>
      <c r="D1231" s="6">
        <v>44061.041267129629</v>
      </c>
      <c r="E1231" s="1" t="s">
        <v>1151</v>
      </c>
      <c r="F1231" s="1" t="s">
        <v>99</v>
      </c>
      <c r="G1231" s="1" t="s">
        <v>99</v>
      </c>
      <c r="H1231" s="1" t="s">
        <v>886</v>
      </c>
      <c r="I1231" s="1" t="s">
        <v>902</v>
      </c>
      <c r="J1231" s="1" t="s">
        <v>903</v>
      </c>
      <c r="K1231" s="1">
        <v>32.618003100000003</v>
      </c>
      <c r="L1231" s="1">
        <v>44.043442322399997</v>
      </c>
      <c r="M1231" s="1">
        <v>6</v>
      </c>
      <c r="N1231" s="1" t="s">
        <v>90</v>
      </c>
      <c r="O1231" s="1">
        <v>6</v>
      </c>
      <c r="P1231" t="str">
        <f>_xlfn.CONCAT( YEAR(TblOrigin[[#This Row],[ODK_DateOfSubmission]]), "-",TEXT( MONTH(TblOrigin[[#This Row],[ODK_DateOfSubmission]]),"00"))</f>
        <v>2020-08</v>
      </c>
    </row>
    <row r="1232" spans="1:16" x14ac:dyDescent="0.25">
      <c r="A1232" s="13">
        <v>2503218</v>
      </c>
      <c r="B1232" s="1"/>
      <c r="C1232" s="1">
        <v>24578</v>
      </c>
      <c r="D1232" s="6">
        <v>44061.063111307871</v>
      </c>
      <c r="E1232" s="1" t="s">
        <v>1151</v>
      </c>
      <c r="F1232" s="1" t="s">
        <v>99</v>
      </c>
      <c r="G1232" s="1" t="s">
        <v>99</v>
      </c>
      <c r="H1232" s="1" t="s">
        <v>886</v>
      </c>
      <c r="I1232" s="1" t="s">
        <v>904</v>
      </c>
      <c r="J1232" s="1" t="s">
        <v>905</v>
      </c>
      <c r="K1232" s="1">
        <v>32.604641614400002</v>
      </c>
      <c r="L1232" s="1">
        <v>43.999633753300003</v>
      </c>
      <c r="M1232" s="1">
        <v>3</v>
      </c>
      <c r="N1232" s="1" t="s">
        <v>78</v>
      </c>
      <c r="O1232" s="1">
        <v>3</v>
      </c>
      <c r="P1232" t="str">
        <f>_xlfn.CONCAT( YEAR(TblOrigin[[#This Row],[ODK_DateOfSubmission]]), "-",TEXT( MONTH(TblOrigin[[#This Row],[ODK_DateOfSubmission]]),"00"))</f>
        <v>2020-08</v>
      </c>
    </row>
    <row r="1233" spans="1:16" x14ac:dyDescent="0.25">
      <c r="A1233" s="13">
        <v>2701008</v>
      </c>
      <c r="B1233" s="1"/>
      <c r="C1233" s="1">
        <v>17776</v>
      </c>
      <c r="D1233" s="6">
        <v>44071.889268900464</v>
      </c>
      <c r="E1233" s="1" t="s">
        <v>1151</v>
      </c>
      <c r="F1233" s="1" t="s">
        <v>72</v>
      </c>
      <c r="G1233" s="1" t="s">
        <v>115</v>
      </c>
      <c r="H1233" s="1" t="s">
        <v>908</v>
      </c>
      <c r="I1233" s="1" t="s">
        <v>909</v>
      </c>
      <c r="J1233" s="1" t="s">
        <v>910</v>
      </c>
      <c r="K1233" s="1">
        <v>36.727823778000001</v>
      </c>
      <c r="L1233" s="1">
        <v>44.016086286300002</v>
      </c>
      <c r="M1233" s="1">
        <v>5</v>
      </c>
      <c r="N1233" s="1" t="s">
        <v>78</v>
      </c>
      <c r="O1233" s="1">
        <v>1</v>
      </c>
      <c r="P1233" t="str">
        <f>_xlfn.CONCAT( YEAR(TblOrigin[[#This Row],[ODK_DateOfSubmission]]), "-",TEXT( MONTH(TblOrigin[[#This Row],[ODK_DateOfSubmission]]),"00"))</f>
        <v>2020-08</v>
      </c>
    </row>
    <row r="1234" spans="1:16" x14ac:dyDescent="0.25">
      <c r="A1234" s="13">
        <v>2701008</v>
      </c>
      <c r="B1234" s="1"/>
      <c r="C1234" s="1">
        <v>17776</v>
      </c>
      <c r="D1234" s="6">
        <v>44071.889268900464</v>
      </c>
      <c r="E1234" s="1" t="s">
        <v>1151</v>
      </c>
      <c r="F1234" s="1" t="s">
        <v>72</v>
      </c>
      <c r="G1234" s="1" t="s">
        <v>115</v>
      </c>
      <c r="H1234" s="1" t="s">
        <v>908</v>
      </c>
      <c r="I1234" s="1" t="s">
        <v>909</v>
      </c>
      <c r="J1234" s="1" t="s">
        <v>910</v>
      </c>
      <c r="K1234" s="1">
        <v>36.727823778000001</v>
      </c>
      <c r="L1234" s="1">
        <v>44.016086286300002</v>
      </c>
      <c r="M1234" s="1">
        <v>5</v>
      </c>
      <c r="N1234" s="1" t="s">
        <v>87</v>
      </c>
      <c r="O1234" s="1">
        <v>3</v>
      </c>
      <c r="P1234" t="str">
        <f>_xlfn.CONCAT( YEAR(TblOrigin[[#This Row],[ODK_DateOfSubmission]]), "-",TEXT( MONTH(TblOrigin[[#This Row],[ODK_DateOfSubmission]]),"00"))</f>
        <v>2020-08</v>
      </c>
    </row>
    <row r="1235" spans="1:16" x14ac:dyDescent="0.25">
      <c r="A1235" s="13">
        <v>2701008</v>
      </c>
      <c r="B1235" s="1"/>
      <c r="C1235" s="1">
        <v>17776</v>
      </c>
      <c r="D1235" s="6">
        <v>44071.889268900464</v>
      </c>
      <c r="E1235" s="1" t="s">
        <v>1151</v>
      </c>
      <c r="F1235" s="1" t="s">
        <v>72</v>
      </c>
      <c r="G1235" s="1" t="s">
        <v>115</v>
      </c>
      <c r="H1235" s="1" t="s">
        <v>908</v>
      </c>
      <c r="I1235" s="1" t="s">
        <v>909</v>
      </c>
      <c r="J1235" s="1" t="s">
        <v>910</v>
      </c>
      <c r="K1235" s="1">
        <v>36.727823778000001</v>
      </c>
      <c r="L1235" s="1">
        <v>44.016086286300002</v>
      </c>
      <c r="M1235" s="1">
        <v>5</v>
      </c>
      <c r="N1235" s="1" t="s">
        <v>66</v>
      </c>
      <c r="O1235" s="1">
        <v>1</v>
      </c>
      <c r="P1235" t="str">
        <f>_xlfn.CONCAT( YEAR(TblOrigin[[#This Row],[ODK_DateOfSubmission]]), "-",TEXT( MONTH(TblOrigin[[#This Row],[ODK_DateOfSubmission]]),"00"))</f>
        <v>2020-08</v>
      </c>
    </row>
    <row r="1236" spans="1:16" x14ac:dyDescent="0.25">
      <c r="A1236" s="13">
        <v>2702048</v>
      </c>
      <c r="B1236" s="1"/>
      <c r="C1236" s="1">
        <v>34009</v>
      </c>
      <c r="D1236" s="6">
        <v>44062.586002349541</v>
      </c>
      <c r="E1236" s="1" t="s">
        <v>1151</v>
      </c>
      <c r="F1236" s="1" t="s">
        <v>72</v>
      </c>
      <c r="G1236" s="1" t="s">
        <v>103</v>
      </c>
      <c r="H1236" s="1" t="s">
        <v>1279</v>
      </c>
      <c r="I1236" s="1" t="s">
        <v>1280</v>
      </c>
      <c r="J1236" s="1" t="s">
        <v>1281</v>
      </c>
      <c r="K1236" s="1">
        <v>36.049593999999999</v>
      </c>
      <c r="L1236" s="1">
        <v>41.712780000000002</v>
      </c>
      <c r="M1236" s="1">
        <v>25</v>
      </c>
      <c r="N1236" s="1" t="s">
        <v>66</v>
      </c>
      <c r="O1236" s="1">
        <v>25</v>
      </c>
      <c r="P1236" t="str">
        <f>_xlfn.CONCAT( YEAR(TblOrigin[[#This Row],[ODK_DateOfSubmission]]), "-",TEXT( MONTH(TblOrigin[[#This Row],[ODK_DateOfSubmission]]),"00"))</f>
        <v>2020-08</v>
      </c>
    </row>
    <row r="1237" spans="1:16" x14ac:dyDescent="0.25">
      <c r="A1237" s="13">
        <v>2702052</v>
      </c>
      <c r="B1237" s="1"/>
      <c r="C1237" s="1">
        <v>18349</v>
      </c>
      <c r="D1237" s="6">
        <v>44062.585960879631</v>
      </c>
      <c r="E1237" s="1" t="s">
        <v>1151</v>
      </c>
      <c r="F1237" s="1" t="s">
        <v>72</v>
      </c>
      <c r="G1237" s="1" t="s">
        <v>103</v>
      </c>
      <c r="H1237" s="1" t="s">
        <v>1279</v>
      </c>
      <c r="I1237" s="1" t="s">
        <v>1282</v>
      </c>
      <c r="J1237" s="1" t="s">
        <v>1267</v>
      </c>
      <c r="K1237" s="1">
        <v>36.044635</v>
      </c>
      <c r="L1237" s="1">
        <v>41.720289000000001</v>
      </c>
      <c r="M1237" s="1">
        <v>8</v>
      </c>
      <c r="N1237" s="1" t="s">
        <v>66</v>
      </c>
      <c r="O1237" s="1">
        <v>8</v>
      </c>
      <c r="P1237" t="str">
        <f>_xlfn.CONCAT( YEAR(TblOrigin[[#This Row],[ODK_DateOfSubmission]]), "-",TEXT( MONTH(TblOrigin[[#This Row],[ODK_DateOfSubmission]]),"00"))</f>
        <v>2020-08</v>
      </c>
    </row>
    <row r="1238" spans="1:16" x14ac:dyDescent="0.25">
      <c r="A1238" s="13">
        <v>2704002</v>
      </c>
      <c r="B1238" s="1"/>
      <c r="C1238" s="1">
        <v>17752</v>
      </c>
      <c r="D1238" s="6">
        <v>44071.889192939816</v>
      </c>
      <c r="E1238" s="1" t="s">
        <v>1151</v>
      </c>
      <c r="F1238" s="1" t="s">
        <v>72</v>
      </c>
      <c r="G1238" s="1" t="s">
        <v>107</v>
      </c>
      <c r="H1238" s="1" t="s">
        <v>911</v>
      </c>
      <c r="I1238" s="1" t="s">
        <v>912</v>
      </c>
      <c r="J1238" s="1" t="s">
        <v>913</v>
      </c>
      <c r="K1238" s="1">
        <v>36.723429837700003</v>
      </c>
      <c r="L1238" s="1">
        <v>43.2520512595</v>
      </c>
      <c r="M1238" s="1">
        <v>13</v>
      </c>
      <c r="N1238" s="1" t="s">
        <v>78</v>
      </c>
      <c r="O1238" s="1">
        <v>13</v>
      </c>
      <c r="P1238" t="str">
        <f>_xlfn.CONCAT( YEAR(TblOrigin[[#This Row],[ODK_DateOfSubmission]]), "-",TEXT( MONTH(TblOrigin[[#This Row],[ODK_DateOfSubmission]]),"00"))</f>
        <v>2020-08</v>
      </c>
    </row>
    <row r="1239" spans="1:16" x14ac:dyDescent="0.25">
      <c r="A1239" s="13">
        <v>2704007</v>
      </c>
      <c r="B1239" s="1"/>
      <c r="C1239" s="1">
        <v>25945</v>
      </c>
      <c r="D1239" s="6">
        <v>44071.889223692131</v>
      </c>
      <c r="E1239" s="1" t="s">
        <v>1151</v>
      </c>
      <c r="F1239" s="1" t="s">
        <v>72</v>
      </c>
      <c r="G1239" s="1" t="s">
        <v>107</v>
      </c>
      <c r="H1239" s="1" t="s">
        <v>911</v>
      </c>
      <c r="I1239" s="1" t="s">
        <v>914</v>
      </c>
      <c r="J1239" s="1" t="s">
        <v>915</v>
      </c>
      <c r="K1239" s="1">
        <v>36.714843601799998</v>
      </c>
      <c r="L1239" s="1">
        <v>43.294486213200003</v>
      </c>
      <c r="M1239" s="1">
        <v>3</v>
      </c>
      <c r="N1239" s="1" t="s">
        <v>78</v>
      </c>
      <c r="O1239" s="1">
        <v>3</v>
      </c>
      <c r="P1239" t="str">
        <f>_xlfn.CONCAT( YEAR(TblOrigin[[#This Row],[ODK_DateOfSubmission]]), "-",TEXT( MONTH(TblOrigin[[#This Row],[ODK_DateOfSubmission]]),"00"))</f>
        <v>2020-08</v>
      </c>
    </row>
    <row r="1240" spans="1:16" x14ac:dyDescent="0.25">
      <c r="A1240" s="13">
        <v>2704011</v>
      </c>
      <c r="B1240" s="1"/>
      <c r="C1240" s="1">
        <v>18058</v>
      </c>
      <c r="D1240" s="6">
        <v>44071.889095104169</v>
      </c>
      <c r="E1240" s="1" t="s">
        <v>1151</v>
      </c>
      <c r="F1240" s="1" t="s">
        <v>72</v>
      </c>
      <c r="G1240" s="1" t="s">
        <v>107</v>
      </c>
      <c r="H1240" s="1" t="s">
        <v>916</v>
      </c>
      <c r="I1240" s="1" t="s">
        <v>916</v>
      </c>
      <c r="J1240" s="1" t="s">
        <v>917</v>
      </c>
      <c r="K1240" s="1">
        <v>36.588096791200002</v>
      </c>
      <c r="L1240" s="1">
        <v>43.526276012399997</v>
      </c>
      <c r="M1240" s="1">
        <v>9</v>
      </c>
      <c r="N1240" s="1" t="s">
        <v>87</v>
      </c>
      <c r="O1240" s="1">
        <v>5</v>
      </c>
      <c r="P1240" t="str">
        <f>_xlfn.CONCAT( YEAR(TblOrigin[[#This Row],[ODK_DateOfSubmission]]), "-",TEXT( MONTH(TblOrigin[[#This Row],[ODK_DateOfSubmission]]),"00"))</f>
        <v>2020-08</v>
      </c>
    </row>
    <row r="1241" spans="1:16" x14ac:dyDescent="0.25">
      <c r="A1241" s="13">
        <v>2704011</v>
      </c>
      <c r="B1241" s="1"/>
      <c r="C1241" s="1">
        <v>18058</v>
      </c>
      <c r="D1241" s="6">
        <v>44071.889095104169</v>
      </c>
      <c r="E1241" s="1" t="s">
        <v>1151</v>
      </c>
      <c r="F1241" s="1" t="s">
        <v>72</v>
      </c>
      <c r="G1241" s="1" t="s">
        <v>107</v>
      </c>
      <c r="H1241" s="1" t="s">
        <v>916</v>
      </c>
      <c r="I1241" s="1" t="s">
        <v>916</v>
      </c>
      <c r="J1241" s="1" t="s">
        <v>917</v>
      </c>
      <c r="K1241" s="1">
        <v>36.588096791200002</v>
      </c>
      <c r="L1241" s="1">
        <v>43.526276012399997</v>
      </c>
      <c r="M1241" s="1">
        <v>9</v>
      </c>
      <c r="N1241" s="1" t="s">
        <v>78</v>
      </c>
      <c r="O1241" s="1">
        <v>1</v>
      </c>
      <c r="P1241" t="str">
        <f>_xlfn.CONCAT( YEAR(TblOrigin[[#This Row],[ODK_DateOfSubmission]]), "-",TEXT( MONTH(TblOrigin[[#This Row],[ODK_DateOfSubmission]]),"00"))</f>
        <v>2020-08</v>
      </c>
    </row>
    <row r="1242" spans="1:16" x14ac:dyDescent="0.25">
      <c r="A1242" s="13">
        <v>2704011</v>
      </c>
      <c r="B1242" s="1"/>
      <c r="C1242" s="1">
        <v>18058</v>
      </c>
      <c r="D1242" s="6">
        <v>44071.889095104169</v>
      </c>
      <c r="E1242" s="1" t="s">
        <v>1151</v>
      </c>
      <c r="F1242" s="1" t="s">
        <v>72</v>
      </c>
      <c r="G1242" s="1" t="s">
        <v>107</v>
      </c>
      <c r="H1242" s="1" t="s">
        <v>916</v>
      </c>
      <c r="I1242" s="1" t="s">
        <v>916</v>
      </c>
      <c r="J1242" s="1" t="s">
        <v>917</v>
      </c>
      <c r="K1242" s="1">
        <v>36.588096791200002</v>
      </c>
      <c r="L1242" s="1">
        <v>43.526276012399997</v>
      </c>
      <c r="M1242" s="1">
        <v>9</v>
      </c>
      <c r="N1242" s="1" t="s">
        <v>66</v>
      </c>
      <c r="O1242" s="1">
        <v>3</v>
      </c>
      <c r="P1242" t="str">
        <f>_xlfn.CONCAT( YEAR(TblOrigin[[#This Row],[ODK_DateOfSubmission]]), "-",TEXT( MONTH(TblOrigin[[#This Row],[ODK_DateOfSubmission]]),"00"))</f>
        <v>2020-08</v>
      </c>
    </row>
    <row r="1243" spans="1:16" x14ac:dyDescent="0.25">
      <c r="A1243" s="13">
        <v>2706006</v>
      </c>
      <c r="B1243" s="1"/>
      <c r="C1243" s="1">
        <v>18377</v>
      </c>
      <c r="D1243" s="6">
        <v>44060.500687997686</v>
      </c>
      <c r="E1243" s="1" t="s">
        <v>1151</v>
      </c>
      <c r="F1243" s="1" t="s">
        <v>72</v>
      </c>
      <c r="G1243" s="1" t="s">
        <v>100</v>
      </c>
      <c r="H1243" s="1" t="s">
        <v>326</v>
      </c>
      <c r="I1243" s="1" t="s">
        <v>327</v>
      </c>
      <c r="J1243" s="1" t="s">
        <v>328</v>
      </c>
      <c r="K1243" s="1">
        <v>36.403236683000003</v>
      </c>
      <c r="L1243" s="1">
        <v>43.093517102600003</v>
      </c>
      <c r="M1243" s="1">
        <v>21</v>
      </c>
      <c r="N1243" s="1" t="s">
        <v>66</v>
      </c>
      <c r="O1243" s="1">
        <v>21</v>
      </c>
      <c r="P1243" t="str">
        <f>_xlfn.CONCAT( YEAR(TblOrigin[[#This Row],[ODK_DateOfSubmission]]), "-",TEXT( MONTH(TblOrigin[[#This Row],[ODK_DateOfSubmission]]),"00"))</f>
        <v>2020-08</v>
      </c>
    </row>
    <row r="1244" spans="1:16" x14ac:dyDescent="0.25">
      <c r="A1244" s="13">
        <v>2706010</v>
      </c>
      <c r="B1244" s="1"/>
      <c r="C1244" s="1">
        <v>18356</v>
      </c>
      <c r="D1244" s="6">
        <v>44058.604676886571</v>
      </c>
      <c r="E1244" s="1" t="s">
        <v>1151</v>
      </c>
      <c r="F1244" s="1" t="s">
        <v>72</v>
      </c>
      <c r="G1244" s="1" t="s">
        <v>100</v>
      </c>
      <c r="H1244" s="1" t="s">
        <v>326</v>
      </c>
      <c r="I1244" s="1" t="s">
        <v>329</v>
      </c>
      <c r="J1244" s="1" t="s">
        <v>330</v>
      </c>
      <c r="K1244" s="1">
        <v>36.390944412300001</v>
      </c>
      <c r="L1244" s="1">
        <v>43.204468095899998</v>
      </c>
      <c r="M1244" s="1">
        <v>6</v>
      </c>
      <c r="N1244" s="1" t="s">
        <v>66</v>
      </c>
      <c r="O1244" s="1">
        <v>6</v>
      </c>
      <c r="P1244" t="str">
        <f>_xlfn.CONCAT( YEAR(TblOrigin[[#This Row],[ODK_DateOfSubmission]]), "-",TEXT( MONTH(TblOrigin[[#This Row],[ODK_DateOfSubmission]]),"00"))</f>
        <v>2020-08</v>
      </c>
    </row>
    <row r="1245" spans="1:16" x14ac:dyDescent="0.25">
      <c r="A1245" s="13">
        <v>2706013</v>
      </c>
      <c r="B1245" s="1"/>
      <c r="C1245" s="1">
        <v>18337</v>
      </c>
      <c r="D1245" s="6">
        <v>44051.680148645835</v>
      </c>
      <c r="E1245" s="1" t="s">
        <v>1151</v>
      </c>
      <c r="F1245" s="1" t="s">
        <v>72</v>
      </c>
      <c r="G1245" s="1" t="s">
        <v>100</v>
      </c>
      <c r="H1245" s="1" t="s">
        <v>326</v>
      </c>
      <c r="I1245" s="1" t="s">
        <v>331</v>
      </c>
      <c r="J1245" s="1" t="s">
        <v>332</v>
      </c>
      <c r="K1245" s="1">
        <v>36.386359622000001</v>
      </c>
      <c r="L1245" s="1">
        <v>43.178171774600003</v>
      </c>
      <c r="M1245" s="1">
        <v>25</v>
      </c>
      <c r="N1245" s="1" t="s">
        <v>66</v>
      </c>
      <c r="O1245" s="1">
        <v>25</v>
      </c>
      <c r="P1245" t="str">
        <f>_xlfn.CONCAT( YEAR(TblOrigin[[#This Row],[ODK_DateOfSubmission]]), "-",TEXT( MONTH(TblOrigin[[#This Row],[ODK_DateOfSubmission]]),"00"))</f>
        <v>2020-08</v>
      </c>
    </row>
    <row r="1246" spans="1:16" x14ac:dyDescent="0.25">
      <c r="A1246" s="13">
        <v>2706015</v>
      </c>
      <c r="B1246" s="1"/>
      <c r="C1246" s="1">
        <v>18331</v>
      </c>
      <c r="D1246" s="6">
        <v>44060.503973032406</v>
      </c>
      <c r="E1246" s="1" t="s">
        <v>1151</v>
      </c>
      <c r="F1246" s="1" t="s">
        <v>72</v>
      </c>
      <c r="G1246" s="1" t="s">
        <v>100</v>
      </c>
      <c r="H1246" s="1" t="s">
        <v>326</v>
      </c>
      <c r="I1246" s="1" t="s">
        <v>333</v>
      </c>
      <c r="J1246" s="1" t="s">
        <v>334</v>
      </c>
      <c r="K1246" s="1">
        <v>36.3944150409</v>
      </c>
      <c r="L1246" s="1">
        <v>43.151437842699998</v>
      </c>
      <c r="M1246" s="1">
        <v>30</v>
      </c>
      <c r="N1246" s="1" t="s">
        <v>66</v>
      </c>
      <c r="O1246" s="1">
        <v>30</v>
      </c>
      <c r="P1246" t="str">
        <f>_xlfn.CONCAT( YEAR(TblOrigin[[#This Row],[ODK_DateOfSubmission]]), "-",TEXT( MONTH(TblOrigin[[#This Row],[ODK_DateOfSubmission]]),"00"))</f>
        <v>2020-08</v>
      </c>
    </row>
    <row r="1247" spans="1:16" x14ac:dyDescent="0.25">
      <c r="A1247" s="13">
        <v>2706018</v>
      </c>
      <c r="B1247" s="1"/>
      <c r="C1247" s="1">
        <v>18369</v>
      </c>
      <c r="D1247" s="6">
        <v>44059.133998229168</v>
      </c>
      <c r="E1247" s="1" t="s">
        <v>1151</v>
      </c>
      <c r="F1247" s="1" t="s">
        <v>72</v>
      </c>
      <c r="G1247" s="1" t="s">
        <v>100</v>
      </c>
      <c r="H1247" s="1" t="s">
        <v>326</v>
      </c>
      <c r="I1247" s="1" t="s">
        <v>335</v>
      </c>
      <c r="J1247" s="1" t="s">
        <v>336</v>
      </c>
      <c r="K1247" s="1">
        <v>36.356890786599998</v>
      </c>
      <c r="L1247" s="1">
        <v>43.222736803700002</v>
      </c>
      <c r="M1247" s="1">
        <v>10</v>
      </c>
      <c r="N1247" s="1" t="s">
        <v>66</v>
      </c>
      <c r="O1247" s="1">
        <v>10</v>
      </c>
      <c r="P1247" t="str">
        <f>_xlfn.CONCAT( YEAR(TblOrigin[[#This Row],[ODK_DateOfSubmission]]), "-",TEXT( MONTH(TblOrigin[[#This Row],[ODK_DateOfSubmission]]),"00"))</f>
        <v>2020-08</v>
      </c>
    </row>
    <row r="1248" spans="1:16" x14ac:dyDescent="0.25">
      <c r="A1248" s="13">
        <v>2706020</v>
      </c>
      <c r="B1248" s="1"/>
      <c r="C1248" s="1">
        <v>18346</v>
      </c>
      <c r="D1248" s="6">
        <v>44058.732138425927</v>
      </c>
      <c r="E1248" s="1" t="s">
        <v>1151</v>
      </c>
      <c r="F1248" s="1" t="s">
        <v>72</v>
      </c>
      <c r="G1248" s="1" t="s">
        <v>100</v>
      </c>
      <c r="H1248" s="1" t="s">
        <v>326</v>
      </c>
      <c r="I1248" s="1" t="s">
        <v>337</v>
      </c>
      <c r="J1248" s="1" t="s">
        <v>338</v>
      </c>
      <c r="K1248" s="1">
        <v>36.308820134199998</v>
      </c>
      <c r="L1248" s="1">
        <v>43.108543280600003</v>
      </c>
      <c r="M1248" s="1">
        <v>10</v>
      </c>
      <c r="N1248" s="1" t="s">
        <v>66</v>
      </c>
      <c r="O1248" s="1">
        <v>10</v>
      </c>
      <c r="P1248" t="str">
        <f>_xlfn.CONCAT( YEAR(TblOrigin[[#This Row],[ODK_DateOfSubmission]]), "-",TEXT( MONTH(TblOrigin[[#This Row],[ODK_DateOfSubmission]]),"00"))</f>
        <v>2020-08</v>
      </c>
    </row>
    <row r="1249" spans="1:16" x14ac:dyDescent="0.25">
      <c r="A1249" s="13">
        <v>2706021</v>
      </c>
      <c r="B1249" s="1"/>
      <c r="C1249" s="1">
        <v>18375</v>
      </c>
      <c r="D1249" s="6">
        <v>44059.90685486111</v>
      </c>
      <c r="E1249" s="1" t="s">
        <v>1151</v>
      </c>
      <c r="F1249" s="1" t="s">
        <v>72</v>
      </c>
      <c r="G1249" s="1" t="s">
        <v>100</v>
      </c>
      <c r="H1249" s="1" t="s">
        <v>326</v>
      </c>
      <c r="I1249" s="1" t="s">
        <v>339</v>
      </c>
      <c r="J1249" s="1" t="s">
        <v>340</v>
      </c>
      <c r="K1249" s="1">
        <v>36.320868980599997</v>
      </c>
      <c r="L1249" s="1">
        <v>43.114189748500003</v>
      </c>
      <c r="M1249" s="1">
        <v>5</v>
      </c>
      <c r="N1249" s="1" t="s">
        <v>66</v>
      </c>
      <c r="O1249" s="1">
        <v>5</v>
      </c>
      <c r="P1249" t="str">
        <f>_xlfn.CONCAT( YEAR(TblOrigin[[#This Row],[ODK_DateOfSubmission]]), "-",TEXT( MONTH(TblOrigin[[#This Row],[ODK_DateOfSubmission]]),"00"))</f>
        <v>2020-08</v>
      </c>
    </row>
    <row r="1250" spans="1:16" x14ac:dyDescent="0.25">
      <c r="A1250" s="13">
        <v>2706022</v>
      </c>
      <c r="B1250" s="1"/>
      <c r="C1250" s="1">
        <v>24550</v>
      </c>
      <c r="D1250" s="6">
        <v>44060.500745682868</v>
      </c>
      <c r="E1250" s="1" t="s">
        <v>1151</v>
      </c>
      <c r="F1250" s="1" t="s">
        <v>72</v>
      </c>
      <c r="G1250" s="1" t="s">
        <v>100</v>
      </c>
      <c r="H1250" s="1" t="s">
        <v>326</v>
      </c>
      <c r="I1250" s="1" t="s">
        <v>341</v>
      </c>
      <c r="J1250" s="1" t="s">
        <v>342</v>
      </c>
      <c r="K1250" s="1">
        <v>36.3297002093</v>
      </c>
      <c r="L1250" s="1">
        <v>43.195901645299998</v>
      </c>
      <c r="M1250" s="1">
        <v>14</v>
      </c>
      <c r="N1250" s="1" t="s">
        <v>66</v>
      </c>
      <c r="O1250" s="1">
        <v>14</v>
      </c>
      <c r="P1250" t="str">
        <f>_xlfn.CONCAT( YEAR(TblOrigin[[#This Row],[ODK_DateOfSubmission]]), "-",TEXT( MONTH(TblOrigin[[#This Row],[ODK_DateOfSubmission]]),"00"))</f>
        <v>2020-08</v>
      </c>
    </row>
    <row r="1251" spans="1:16" x14ac:dyDescent="0.25">
      <c r="A1251" s="13">
        <v>2706023</v>
      </c>
      <c r="B1251" s="1"/>
      <c r="C1251" s="1">
        <v>18393</v>
      </c>
      <c r="D1251" s="6">
        <v>44058.60556851852</v>
      </c>
      <c r="E1251" s="1" t="s">
        <v>1151</v>
      </c>
      <c r="F1251" s="1" t="s">
        <v>72</v>
      </c>
      <c r="G1251" s="1" t="s">
        <v>100</v>
      </c>
      <c r="H1251" s="1" t="s">
        <v>326</v>
      </c>
      <c r="I1251" s="1" t="s">
        <v>343</v>
      </c>
      <c r="J1251" s="1" t="s">
        <v>344</v>
      </c>
      <c r="K1251" s="1">
        <v>36.368574914900002</v>
      </c>
      <c r="L1251" s="1">
        <v>43.137237786699998</v>
      </c>
      <c r="M1251" s="1">
        <v>2</v>
      </c>
      <c r="N1251" s="1" t="s">
        <v>66</v>
      </c>
      <c r="O1251" s="1">
        <v>2</v>
      </c>
      <c r="P1251" t="str">
        <f>_xlfn.CONCAT( YEAR(TblOrigin[[#This Row],[ODK_DateOfSubmission]]), "-",TEXT( MONTH(TblOrigin[[#This Row],[ODK_DateOfSubmission]]),"00"))</f>
        <v>2020-08</v>
      </c>
    </row>
    <row r="1252" spans="1:16" x14ac:dyDescent="0.25">
      <c r="A1252" s="13">
        <v>2706024</v>
      </c>
      <c r="B1252" s="1"/>
      <c r="C1252" s="1">
        <v>20782</v>
      </c>
      <c r="D1252" s="6">
        <v>44051.671035416664</v>
      </c>
      <c r="E1252" s="1" t="s">
        <v>1151</v>
      </c>
      <c r="F1252" s="1" t="s">
        <v>72</v>
      </c>
      <c r="G1252" s="1" t="s">
        <v>100</v>
      </c>
      <c r="H1252" s="1" t="s">
        <v>326</v>
      </c>
      <c r="I1252" s="1" t="s">
        <v>345</v>
      </c>
      <c r="J1252" s="1" t="s">
        <v>346</v>
      </c>
      <c r="K1252" s="1">
        <v>36.383662314399999</v>
      </c>
      <c r="L1252" s="1">
        <v>43.193431042299999</v>
      </c>
      <c r="M1252" s="1">
        <v>9</v>
      </c>
      <c r="N1252" s="1" t="s">
        <v>66</v>
      </c>
      <c r="O1252" s="1">
        <v>9</v>
      </c>
      <c r="P1252" t="str">
        <f>_xlfn.CONCAT( YEAR(TblOrigin[[#This Row],[ODK_DateOfSubmission]]), "-",TEXT( MONTH(TblOrigin[[#This Row],[ODK_DateOfSubmission]]),"00"))</f>
        <v>2020-08</v>
      </c>
    </row>
    <row r="1253" spans="1:16" x14ac:dyDescent="0.25">
      <c r="A1253" s="13">
        <v>2706026</v>
      </c>
      <c r="B1253" s="1"/>
      <c r="C1253" s="1">
        <v>18336</v>
      </c>
      <c r="D1253" s="6">
        <v>44061.951673495372</v>
      </c>
      <c r="E1253" s="1" t="s">
        <v>1151</v>
      </c>
      <c r="F1253" s="1" t="s">
        <v>72</v>
      </c>
      <c r="G1253" s="1" t="s">
        <v>100</v>
      </c>
      <c r="H1253" s="1" t="s">
        <v>326</v>
      </c>
      <c r="I1253" s="1" t="s">
        <v>347</v>
      </c>
      <c r="J1253" s="1" t="s">
        <v>348</v>
      </c>
      <c r="K1253" s="1">
        <v>36.358470120299998</v>
      </c>
      <c r="L1253" s="1">
        <v>43.1860369276</v>
      </c>
      <c r="M1253" s="1">
        <v>125</v>
      </c>
      <c r="N1253" s="1" t="s">
        <v>66</v>
      </c>
      <c r="O1253" s="1">
        <v>125</v>
      </c>
      <c r="P1253" t="str">
        <f>_xlfn.CONCAT( YEAR(TblOrigin[[#This Row],[ODK_DateOfSubmission]]), "-",TEXT( MONTH(TblOrigin[[#This Row],[ODK_DateOfSubmission]]),"00"))</f>
        <v>2020-08</v>
      </c>
    </row>
    <row r="1254" spans="1:16" x14ac:dyDescent="0.25">
      <c r="A1254" s="13">
        <v>2706030</v>
      </c>
      <c r="B1254" s="1"/>
      <c r="C1254" s="1">
        <v>18344</v>
      </c>
      <c r="D1254" s="6">
        <v>44059.906928703705</v>
      </c>
      <c r="E1254" s="1" t="s">
        <v>1151</v>
      </c>
      <c r="F1254" s="1" t="s">
        <v>72</v>
      </c>
      <c r="G1254" s="1" t="s">
        <v>100</v>
      </c>
      <c r="H1254" s="1" t="s">
        <v>326</v>
      </c>
      <c r="I1254" s="1" t="s">
        <v>349</v>
      </c>
      <c r="J1254" s="1" t="s">
        <v>350</v>
      </c>
      <c r="K1254" s="1">
        <v>36.330282338799996</v>
      </c>
      <c r="L1254" s="1">
        <v>43.089793483199998</v>
      </c>
      <c r="M1254" s="1">
        <v>40</v>
      </c>
      <c r="N1254" s="1" t="s">
        <v>66</v>
      </c>
      <c r="O1254" s="1">
        <v>20</v>
      </c>
      <c r="P1254" t="str">
        <f>_xlfn.CONCAT( YEAR(TblOrigin[[#This Row],[ODK_DateOfSubmission]]), "-",TEXT( MONTH(TblOrigin[[#This Row],[ODK_DateOfSubmission]]),"00"))</f>
        <v>2020-08</v>
      </c>
    </row>
    <row r="1255" spans="1:16" x14ac:dyDescent="0.25">
      <c r="A1255" s="13">
        <v>2706030</v>
      </c>
      <c r="B1255" s="1"/>
      <c r="C1255" s="1">
        <v>18344</v>
      </c>
      <c r="D1255" s="6">
        <v>44059.906928703705</v>
      </c>
      <c r="E1255" s="1" t="s">
        <v>1151</v>
      </c>
      <c r="F1255" s="1" t="s">
        <v>72</v>
      </c>
      <c r="G1255" s="1" t="s">
        <v>100</v>
      </c>
      <c r="H1255" s="1" t="s">
        <v>326</v>
      </c>
      <c r="I1255" s="1" t="s">
        <v>349</v>
      </c>
      <c r="J1255" s="1" t="s">
        <v>350</v>
      </c>
      <c r="K1255" s="1">
        <v>36.330282338799996</v>
      </c>
      <c r="L1255" s="1">
        <v>43.089793483199998</v>
      </c>
      <c r="M1255" s="1">
        <v>40</v>
      </c>
      <c r="N1255" s="1" t="s">
        <v>78</v>
      </c>
      <c r="O1255" s="1">
        <v>10</v>
      </c>
      <c r="P1255" t="str">
        <f>_xlfn.CONCAT( YEAR(TblOrigin[[#This Row],[ODK_DateOfSubmission]]), "-",TEXT( MONTH(TblOrigin[[#This Row],[ODK_DateOfSubmission]]),"00"))</f>
        <v>2020-08</v>
      </c>
    </row>
    <row r="1256" spans="1:16" x14ac:dyDescent="0.25">
      <c r="A1256" s="13">
        <v>2706030</v>
      </c>
      <c r="B1256" s="1"/>
      <c r="C1256" s="1">
        <v>18344</v>
      </c>
      <c r="D1256" s="6">
        <v>44059.906928703705</v>
      </c>
      <c r="E1256" s="1" t="s">
        <v>1151</v>
      </c>
      <c r="F1256" s="1" t="s">
        <v>72</v>
      </c>
      <c r="G1256" s="1" t="s">
        <v>100</v>
      </c>
      <c r="H1256" s="1" t="s">
        <v>326</v>
      </c>
      <c r="I1256" s="1" t="s">
        <v>349</v>
      </c>
      <c r="J1256" s="1" t="s">
        <v>350</v>
      </c>
      <c r="K1256" s="1">
        <v>36.330282338799996</v>
      </c>
      <c r="L1256" s="1">
        <v>43.089793483199998</v>
      </c>
      <c r="M1256" s="1">
        <v>40</v>
      </c>
      <c r="N1256" s="1" t="s">
        <v>95</v>
      </c>
      <c r="O1256" s="1">
        <v>10</v>
      </c>
      <c r="P1256" t="str">
        <f>_xlfn.CONCAT( YEAR(TblOrigin[[#This Row],[ODK_DateOfSubmission]]), "-",TEXT( MONTH(TblOrigin[[#This Row],[ODK_DateOfSubmission]]),"00"))</f>
        <v>2020-08</v>
      </c>
    </row>
    <row r="1257" spans="1:16" x14ac:dyDescent="0.25">
      <c r="A1257" s="13">
        <v>2706035</v>
      </c>
      <c r="B1257" s="1"/>
      <c r="C1257" s="1">
        <v>18327</v>
      </c>
      <c r="D1257" s="6">
        <v>44059.133921990739</v>
      </c>
      <c r="E1257" s="1" t="s">
        <v>1151</v>
      </c>
      <c r="F1257" s="1" t="s">
        <v>72</v>
      </c>
      <c r="G1257" s="1" t="s">
        <v>100</v>
      </c>
      <c r="H1257" s="1" t="s">
        <v>326</v>
      </c>
      <c r="I1257" s="1" t="s">
        <v>351</v>
      </c>
      <c r="J1257" s="1" t="s">
        <v>352</v>
      </c>
      <c r="K1257" s="1">
        <v>36.376514429799997</v>
      </c>
      <c r="L1257" s="1">
        <v>43.183302095599998</v>
      </c>
      <c r="M1257" s="1">
        <v>11</v>
      </c>
      <c r="N1257" s="1" t="s">
        <v>66</v>
      </c>
      <c r="O1257" s="1">
        <v>11</v>
      </c>
      <c r="P1257" t="str">
        <f>_xlfn.CONCAT( YEAR(TblOrigin[[#This Row],[ODK_DateOfSubmission]]), "-",TEXT( MONTH(TblOrigin[[#This Row],[ODK_DateOfSubmission]]),"00"))</f>
        <v>2020-08</v>
      </c>
    </row>
    <row r="1258" spans="1:16" x14ac:dyDescent="0.25">
      <c r="A1258" s="13">
        <v>2706039</v>
      </c>
      <c r="B1258" s="1"/>
      <c r="C1258" s="1">
        <v>18247</v>
      </c>
      <c r="D1258" s="6">
        <v>44051.502702812497</v>
      </c>
      <c r="E1258" s="1" t="s">
        <v>1151</v>
      </c>
      <c r="F1258" s="1" t="s">
        <v>72</v>
      </c>
      <c r="G1258" s="1" t="s">
        <v>100</v>
      </c>
      <c r="H1258" s="1" t="s">
        <v>326</v>
      </c>
      <c r="I1258" s="1" t="s">
        <v>1283</v>
      </c>
      <c r="J1258" s="1" t="s">
        <v>1284</v>
      </c>
      <c r="K1258" s="1">
        <v>36.368073493799997</v>
      </c>
      <c r="L1258" s="1">
        <v>43.083779382800003</v>
      </c>
      <c r="M1258" s="1">
        <v>15</v>
      </c>
      <c r="N1258" s="1" t="s">
        <v>66</v>
      </c>
      <c r="O1258" s="1">
        <v>12</v>
      </c>
      <c r="P1258" t="str">
        <f>_xlfn.CONCAT( YEAR(TblOrigin[[#This Row],[ODK_DateOfSubmission]]), "-",TEXT( MONTH(TblOrigin[[#This Row],[ODK_DateOfSubmission]]),"00"))</f>
        <v>2020-08</v>
      </c>
    </row>
    <row r="1259" spans="1:16" x14ac:dyDescent="0.25">
      <c r="A1259" s="13">
        <v>2706039</v>
      </c>
      <c r="B1259" s="1"/>
      <c r="C1259" s="1">
        <v>18247</v>
      </c>
      <c r="D1259" s="6">
        <v>44051.502702812497</v>
      </c>
      <c r="E1259" s="1" t="s">
        <v>1151</v>
      </c>
      <c r="F1259" s="1" t="s">
        <v>72</v>
      </c>
      <c r="G1259" s="1" t="s">
        <v>100</v>
      </c>
      <c r="H1259" s="1" t="s">
        <v>326</v>
      </c>
      <c r="I1259" s="1" t="s">
        <v>1283</v>
      </c>
      <c r="J1259" s="1" t="s">
        <v>1284</v>
      </c>
      <c r="K1259" s="1">
        <v>36.368073493799997</v>
      </c>
      <c r="L1259" s="1">
        <v>43.083779382800003</v>
      </c>
      <c r="M1259" s="1">
        <v>15</v>
      </c>
      <c r="N1259" s="1" t="s">
        <v>78</v>
      </c>
      <c r="O1259" s="1">
        <v>3</v>
      </c>
      <c r="P1259" t="str">
        <f>_xlfn.CONCAT( YEAR(TblOrigin[[#This Row],[ODK_DateOfSubmission]]), "-",TEXT( MONTH(TblOrigin[[#This Row],[ODK_DateOfSubmission]]),"00"))</f>
        <v>2020-08</v>
      </c>
    </row>
    <row r="1260" spans="1:16" x14ac:dyDescent="0.25">
      <c r="A1260" s="13">
        <v>2706040</v>
      </c>
      <c r="B1260" s="1"/>
      <c r="C1260" s="1">
        <v>24636</v>
      </c>
      <c r="D1260" s="6">
        <v>44051.502737766205</v>
      </c>
      <c r="E1260" s="1" t="s">
        <v>1151</v>
      </c>
      <c r="F1260" s="1" t="s">
        <v>72</v>
      </c>
      <c r="G1260" s="1" t="s">
        <v>100</v>
      </c>
      <c r="H1260" s="1" t="s">
        <v>326</v>
      </c>
      <c r="I1260" s="1" t="s">
        <v>1285</v>
      </c>
      <c r="J1260" s="1" t="s">
        <v>1286</v>
      </c>
      <c r="K1260" s="1">
        <v>36.373105699200003</v>
      </c>
      <c r="L1260" s="1">
        <v>43.080789265200004</v>
      </c>
      <c r="M1260" s="1">
        <v>5</v>
      </c>
      <c r="N1260" s="1" t="s">
        <v>66</v>
      </c>
      <c r="O1260" s="1">
        <v>5</v>
      </c>
      <c r="P1260" t="str">
        <f>_xlfn.CONCAT( YEAR(TblOrigin[[#This Row],[ODK_DateOfSubmission]]), "-",TEXT( MONTH(TblOrigin[[#This Row],[ODK_DateOfSubmission]]),"00"))</f>
        <v>2020-08</v>
      </c>
    </row>
    <row r="1261" spans="1:16" x14ac:dyDescent="0.25">
      <c r="A1261" s="13">
        <v>2706041</v>
      </c>
      <c r="B1261" s="1"/>
      <c r="C1261" s="1">
        <v>18306</v>
      </c>
      <c r="D1261" s="6">
        <v>44060.500799421294</v>
      </c>
      <c r="E1261" s="1" t="s">
        <v>1151</v>
      </c>
      <c r="F1261" s="1" t="s">
        <v>72</v>
      </c>
      <c r="G1261" s="1" t="s">
        <v>100</v>
      </c>
      <c r="H1261" s="1" t="s">
        <v>326</v>
      </c>
      <c r="I1261" s="1" t="s">
        <v>353</v>
      </c>
      <c r="J1261" s="1" t="s">
        <v>354</v>
      </c>
      <c r="K1261" s="1">
        <v>36.401060363200003</v>
      </c>
      <c r="L1261" s="1">
        <v>43.117440140600003</v>
      </c>
      <c r="M1261" s="1">
        <v>16</v>
      </c>
      <c r="N1261" s="1" t="s">
        <v>66</v>
      </c>
      <c r="O1261" s="1">
        <v>13</v>
      </c>
      <c r="P1261" t="str">
        <f>_xlfn.CONCAT( YEAR(TblOrigin[[#This Row],[ODK_DateOfSubmission]]), "-",TEXT( MONTH(TblOrigin[[#This Row],[ODK_DateOfSubmission]]),"00"))</f>
        <v>2020-08</v>
      </c>
    </row>
    <row r="1262" spans="1:16" x14ac:dyDescent="0.25">
      <c r="A1262" s="13">
        <v>2706041</v>
      </c>
      <c r="B1262" s="1"/>
      <c r="C1262" s="1">
        <v>18306</v>
      </c>
      <c r="D1262" s="6">
        <v>44060.500799421294</v>
      </c>
      <c r="E1262" s="1" t="s">
        <v>1151</v>
      </c>
      <c r="F1262" s="1" t="s">
        <v>72</v>
      </c>
      <c r="G1262" s="1" t="s">
        <v>100</v>
      </c>
      <c r="H1262" s="1" t="s">
        <v>326</v>
      </c>
      <c r="I1262" s="1" t="s">
        <v>353</v>
      </c>
      <c r="J1262" s="1" t="s">
        <v>354</v>
      </c>
      <c r="K1262" s="1">
        <v>36.401060363200003</v>
      </c>
      <c r="L1262" s="1">
        <v>43.117440140600003</v>
      </c>
      <c r="M1262" s="1">
        <v>16</v>
      </c>
      <c r="N1262" s="1" t="s">
        <v>120</v>
      </c>
      <c r="O1262" s="1">
        <v>3</v>
      </c>
      <c r="P1262" t="str">
        <f>_xlfn.CONCAT( YEAR(TblOrigin[[#This Row],[ODK_DateOfSubmission]]), "-",TEXT( MONTH(TblOrigin[[#This Row],[ODK_DateOfSubmission]]),"00"))</f>
        <v>2020-08</v>
      </c>
    </row>
    <row r="1263" spans="1:16" x14ac:dyDescent="0.25">
      <c r="A1263" s="13">
        <v>2706058</v>
      </c>
      <c r="B1263" s="1"/>
      <c r="C1263" s="1">
        <v>17471</v>
      </c>
      <c r="D1263" s="6">
        <v>44059.906883414355</v>
      </c>
      <c r="E1263" s="1" t="s">
        <v>1151</v>
      </c>
      <c r="F1263" s="1" t="s">
        <v>72</v>
      </c>
      <c r="G1263" s="1" t="s">
        <v>100</v>
      </c>
      <c r="H1263" s="1" t="s">
        <v>326</v>
      </c>
      <c r="I1263" s="1" t="s">
        <v>355</v>
      </c>
      <c r="J1263" s="1" t="s">
        <v>356</v>
      </c>
      <c r="K1263" s="1">
        <v>36.332143000000002</v>
      </c>
      <c r="L1263" s="1">
        <v>43.099938000000002</v>
      </c>
      <c r="M1263" s="1">
        <v>30</v>
      </c>
      <c r="N1263" s="1" t="s">
        <v>66</v>
      </c>
      <c r="O1263" s="1">
        <v>30</v>
      </c>
      <c r="P1263" t="str">
        <f>_xlfn.CONCAT( YEAR(TblOrigin[[#This Row],[ODK_DateOfSubmission]]), "-",TEXT( MONTH(TblOrigin[[#This Row],[ODK_DateOfSubmission]]),"00"))</f>
        <v>2020-08</v>
      </c>
    </row>
    <row r="1264" spans="1:16" x14ac:dyDescent="0.25">
      <c r="A1264" s="13">
        <v>2706063</v>
      </c>
      <c r="B1264" s="1"/>
      <c r="C1264" s="1">
        <v>21258</v>
      </c>
      <c r="D1264" s="6">
        <v>44030.697962002312</v>
      </c>
      <c r="E1264" s="1" t="s">
        <v>1151</v>
      </c>
      <c r="F1264" s="1" t="s">
        <v>72</v>
      </c>
      <c r="G1264" s="1" t="s">
        <v>100</v>
      </c>
      <c r="H1264" s="1" t="s">
        <v>326</v>
      </c>
      <c r="I1264" s="1" t="s">
        <v>357</v>
      </c>
      <c r="J1264" s="1" t="s">
        <v>358</v>
      </c>
      <c r="K1264" s="1">
        <v>36.315616375499999</v>
      </c>
      <c r="L1264" s="1">
        <v>43.089962638999999</v>
      </c>
      <c r="M1264" s="1">
        <v>25</v>
      </c>
      <c r="N1264" s="1" t="s">
        <v>66</v>
      </c>
      <c r="O1264" s="1">
        <v>25</v>
      </c>
      <c r="P1264" t="str">
        <f>_xlfn.CONCAT( YEAR(TblOrigin[[#This Row],[ODK_DateOfSubmission]]), "-",TEXT( MONTH(TblOrigin[[#This Row],[ODK_DateOfSubmission]]),"00"))</f>
        <v>2020-07</v>
      </c>
    </row>
    <row r="1265" spans="1:16" x14ac:dyDescent="0.25">
      <c r="A1265" s="13">
        <v>2706064</v>
      </c>
      <c r="B1265" s="1"/>
      <c r="C1265" s="1">
        <v>18368</v>
      </c>
      <c r="D1265" s="6">
        <v>44059.774194062498</v>
      </c>
      <c r="E1265" s="1" t="s">
        <v>1151</v>
      </c>
      <c r="F1265" s="1" t="s">
        <v>72</v>
      </c>
      <c r="G1265" s="1" t="s">
        <v>100</v>
      </c>
      <c r="H1265" s="1" t="s">
        <v>326</v>
      </c>
      <c r="I1265" s="1" t="s">
        <v>1287</v>
      </c>
      <c r="J1265" s="1" t="s">
        <v>1288</v>
      </c>
      <c r="K1265" s="1">
        <v>36.321125484900001</v>
      </c>
      <c r="L1265" s="1">
        <v>43.1254966435</v>
      </c>
      <c r="M1265" s="1">
        <v>20</v>
      </c>
      <c r="N1265" s="1" t="s">
        <v>66</v>
      </c>
      <c r="O1265" s="1">
        <v>20</v>
      </c>
      <c r="P1265" t="str">
        <f>_xlfn.CONCAT( YEAR(TblOrigin[[#This Row],[ODK_DateOfSubmission]]), "-",TEXT( MONTH(TblOrigin[[#This Row],[ODK_DateOfSubmission]]),"00"))</f>
        <v>2020-08</v>
      </c>
    </row>
    <row r="1266" spans="1:16" x14ac:dyDescent="0.25">
      <c r="A1266" s="13">
        <v>2706082</v>
      </c>
      <c r="B1266" s="1"/>
      <c r="C1266" s="1">
        <v>18365</v>
      </c>
      <c r="D1266" s="6">
        <v>44061.880636574075</v>
      </c>
      <c r="E1266" s="1" t="s">
        <v>1151</v>
      </c>
      <c r="F1266" s="1" t="s">
        <v>72</v>
      </c>
      <c r="G1266" s="1" t="s">
        <v>100</v>
      </c>
      <c r="H1266" s="1" t="s">
        <v>326</v>
      </c>
      <c r="I1266" s="1" t="s">
        <v>362</v>
      </c>
      <c r="J1266" s="1" t="s">
        <v>363</v>
      </c>
      <c r="K1266" s="1">
        <v>36.322807723799997</v>
      </c>
      <c r="L1266" s="1">
        <v>43.092169973200001</v>
      </c>
      <c r="M1266" s="1">
        <v>1</v>
      </c>
      <c r="N1266" s="1" t="s">
        <v>66</v>
      </c>
      <c r="O1266" s="1">
        <v>1</v>
      </c>
      <c r="P1266" t="str">
        <f>_xlfn.CONCAT( YEAR(TblOrigin[[#This Row],[ODK_DateOfSubmission]]), "-",TEXT( MONTH(TblOrigin[[#This Row],[ODK_DateOfSubmission]]),"00"))</f>
        <v>2020-08</v>
      </c>
    </row>
    <row r="1267" spans="1:16" x14ac:dyDescent="0.25">
      <c r="A1267" s="13">
        <v>2706085</v>
      </c>
      <c r="B1267" s="1"/>
      <c r="C1267" s="1">
        <v>22450</v>
      </c>
      <c r="D1267" s="6">
        <v>44039.933712303238</v>
      </c>
      <c r="E1267" s="1" t="s">
        <v>1151</v>
      </c>
      <c r="F1267" s="1" t="s">
        <v>72</v>
      </c>
      <c r="G1267" s="1" t="s">
        <v>100</v>
      </c>
      <c r="H1267" s="1" t="s">
        <v>1289</v>
      </c>
      <c r="I1267" s="1" t="s">
        <v>1290</v>
      </c>
      <c r="J1267" s="1" t="s">
        <v>1291</v>
      </c>
      <c r="K1267" s="1">
        <v>36.266653677000001</v>
      </c>
      <c r="L1267" s="1">
        <v>42.709262386299997</v>
      </c>
      <c r="M1267" s="1">
        <v>7</v>
      </c>
      <c r="N1267" s="1" t="s">
        <v>66</v>
      </c>
      <c r="O1267" s="1">
        <v>7</v>
      </c>
      <c r="P1267" t="str">
        <f>_xlfn.CONCAT( YEAR(TblOrigin[[#This Row],[ODK_DateOfSubmission]]), "-",TEXT( MONTH(TblOrigin[[#This Row],[ODK_DateOfSubmission]]),"00"))</f>
        <v>2020-07</v>
      </c>
    </row>
    <row r="1268" spans="1:16" x14ac:dyDescent="0.25">
      <c r="A1268" s="13">
        <v>2706091</v>
      </c>
      <c r="B1268" s="1"/>
      <c r="C1268" s="1">
        <v>18332</v>
      </c>
      <c r="D1268" s="6">
        <v>44060.500270636578</v>
      </c>
      <c r="E1268" s="1" t="s">
        <v>1151</v>
      </c>
      <c r="F1268" s="1" t="s">
        <v>72</v>
      </c>
      <c r="G1268" s="1" t="s">
        <v>100</v>
      </c>
      <c r="H1268" s="1" t="s">
        <v>326</v>
      </c>
      <c r="I1268" s="1" t="s">
        <v>364</v>
      </c>
      <c r="J1268" s="1" t="s">
        <v>365</v>
      </c>
      <c r="K1268" s="1">
        <v>36.347534367100003</v>
      </c>
      <c r="L1268" s="1">
        <v>43.161804191400002</v>
      </c>
      <c r="M1268" s="1">
        <v>17</v>
      </c>
      <c r="N1268" s="1" t="s">
        <v>66</v>
      </c>
      <c r="O1268" s="1">
        <v>17</v>
      </c>
      <c r="P1268" t="str">
        <f>_xlfn.CONCAT( YEAR(TblOrigin[[#This Row],[ODK_DateOfSubmission]]), "-",TEXT( MONTH(TblOrigin[[#This Row],[ODK_DateOfSubmission]]),"00"))</f>
        <v>2020-08</v>
      </c>
    </row>
    <row r="1269" spans="1:16" x14ac:dyDescent="0.25">
      <c r="A1269" s="13">
        <v>2706093</v>
      </c>
      <c r="B1269" s="1"/>
      <c r="C1269" s="1">
        <v>18383</v>
      </c>
      <c r="D1269" s="6">
        <v>44058.605682326386</v>
      </c>
      <c r="E1269" s="1" t="s">
        <v>1151</v>
      </c>
      <c r="F1269" s="1" t="s">
        <v>72</v>
      </c>
      <c r="G1269" s="1" t="s">
        <v>100</v>
      </c>
      <c r="H1269" s="1" t="s">
        <v>326</v>
      </c>
      <c r="I1269" s="1" t="s">
        <v>366</v>
      </c>
      <c r="J1269" s="1" t="s">
        <v>367</v>
      </c>
      <c r="K1269" s="1">
        <v>36.353585000000002</v>
      </c>
      <c r="L1269" s="1">
        <v>43.213329000000002</v>
      </c>
      <c r="M1269" s="1">
        <v>3</v>
      </c>
      <c r="N1269" s="1" t="s">
        <v>66</v>
      </c>
      <c r="O1269" s="1">
        <v>3</v>
      </c>
      <c r="P1269" t="str">
        <f>_xlfn.CONCAT( YEAR(TblOrigin[[#This Row],[ODK_DateOfSubmission]]), "-",TEXT( MONTH(TblOrigin[[#This Row],[ODK_DateOfSubmission]]),"00"))</f>
        <v>2020-08</v>
      </c>
    </row>
    <row r="1270" spans="1:16" x14ac:dyDescent="0.25">
      <c r="A1270" s="13">
        <v>2706097</v>
      </c>
      <c r="B1270" s="1"/>
      <c r="C1270" s="1">
        <v>20796</v>
      </c>
      <c r="D1270" s="6">
        <v>44058.604917511577</v>
      </c>
      <c r="E1270" s="1" t="s">
        <v>1151</v>
      </c>
      <c r="F1270" s="1" t="s">
        <v>72</v>
      </c>
      <c r="G1270" s="1" t="s">
        <v>100</v>
      </c>
      <c r="H1270" s="1" t="s">
        <v>326</v>
      </c>
      <c r="I1270" s="1" t="s">
        <v>368</v>
      </c>
      <c r="J1270" s="1" t="s">
        <v>369</v>
      </c>
      <c r="K1270" s="1">
        <v>36.4085196439</v>
      </c>
      <c r="L1270" s="1">
        <v>43.104616009600001</v>
      </c>
      <c r="M1270" s="1">
        <v>2</v>
      </c>
      <c r="N1270" s="1" t="s">
        <v>66</v>
      </c>
      <c r="O1270" s="1">
        <v>2</v>
      </c>
      <c r="P1270" t="str">
        <f>_xlfn.CONCAT( YEAR(TblOrigin[[#This Row],[ODK_DateOfSubmission]]), "-",TEXT( MONTH(TblOrigin[[#This Row],[ODK_DateOfSubmission]]),"00"))</f>
        <v>2020-08</v>
      </c>
    </row>
    <row r="1271" spans="1:16" x14ac:dyDescent="0.25">
      <c r="A1271" s="13">
        <v>2706099</v>
      </c>
      <c r="B1271" s="1"/>
      <c r="C1271" s="1">
        <v>18384</v>
      </c>
      <c r="D1271" s="6">
        <v>44059.90677361111</v>
      </c>
      <c r="E1271" s="1" t="s">
        <v>1151</v>
      </c>
      <c r="F1271" s="1" t="s">
        <v>72</v>
      </c>
      <c r="G1271" s="1" t="s">
        <v>100</v>
      </c>
      <c r="H1271" s="1" t="s">
        <v>326</v>
      </c>
      <c r="I1271" s="1" t="s">
        <v>370</v>
      </c>
      <c r="J1271" s="1" t="s">
        <v>216</v>
      </c>
      <c r="K1271" s="1">
        <v>36.318806285699999</v>
      </c>
      <c r="L1271" s="1">
        <v>43.1001554391</v>
      </c>
      <c r="M1271" s="1">
        <v>5</v>
      </c>
      <c r="N1271" s="1" t="s">
        <v>66</v>
      </c>
      <c r="O1271" s="1">
        <v>5</v>
      </c>
      <c r="P1271" t="str">
        <f>_xlfn.CONCAT( YEAR(TblOrigin[[#This Row],[ODK_DateOfSubmission]]), "-",TEXT( MONTH(TblOrigin[[#This Row],[ODK_DateOfSubmission]]),"00"))</f>
        <v>2020-08</v>
      </c>
    </row>
    <row r="1272" spans="1:16" x14ac:dyDescent="0.25">
      <c r="A1272" s="13">
        <v>2706106</v>
      </c>
      <c r="B1272" s="1"/>
      <c r="C1272" s="1">
        <v>18363</v>
      </c>
      <c r="D1272" s="6">
        <v>44058.605063506948</v>
      </c>
      <c r="E1272" s="1" t="s">
        <v>1151</v>
      </c>
      <c r="F1272" s="1" t="s">
        <v>72</v>
      </c>
      <c r="G1272" s="1" t="s">
        <v>100</v>
      </c>
      <c r="H1272" s="1" t="s">
        <v>326</v>
      </c>
      <c r="I1272" s="1" t="s">
        <v>371</v>
      </c>
      <c r="J1272" s="1" t="s">
        <v>372</v>
      </c>
      <c r="K1272" s="1">
        <v>36.389431967900002</v>
      </c>
      <c r="L1272" s="1">
        <v>43.158693434600004</v>
      </c>
      <c r="M1272" s="1">
        <v>11</v>
      </c>
      <c r="N1272" s="1" t="s">
        <v>66</v>
      </c>
      <c r="O1272" s="1">
        <v>11</v>
      </c>
      <c r="P1272" t="str">
        <f>_xlfn.CONCAT( YEAR(TblOrigin[[#This Row],[ODK_DateOfSubmission]]), "-",TEXT( MONTH(TblOrigin[[#This Row],[ODK_DateOfSubmission]]),"00"))</f>
        <v>2020-08</v>
      </c>
    </row>
    <row r="1273" spans="1:16" x14ac:dyDescent="0.25">
      <c r="A1273" s="13">
        <v>2706182</v>
      </c>
      <c r="B1273" s="1"/>
      <c r="C1273" s="1">
        <v>18357</v>
      </c>
      <c r="D1273" s="6">
        <v>44060.500191053237</v>
      </c>
      <c r="E1273" s="1" t="s">
        <v>1151</v>
      </c>
      <c r="F1273" s="1" t="s">
        <v>72</v>
      </c>
      <c r="G1273" s="1" t="s">
        <v>100</v>
      </c>
      <c r="H1273" s="1" t="s">
        <v>326</v>
      </c>
      <c r="I1273" s="1" t="s">
        <v>373</v>
      </c>
      <c r="J1273" s="1" t="s">
        <v>374</v>
      </c>
      <c r="K1273" s="1">
        <v>36.389961654399997</v>
      </c>
      <c r="L1273" s="1">
        <v>43.169555641800002</v>
      </c>
      <c r="M1273" s="1">
        <v>6</v>
      </c>
      <c r="N1273" s="1" t="s">
        <v>66</v>
      </c>
      <c r="O1273" s="1">
        <v>6</v>
      </c>
      <c r="P1273" t="str">
        <f>_xlfn.CONCAT( YEAR(TblOrigin[[#This Row],[ODK_DateOfSubmission]]), "-",TEXT( MONTH(TblOrigin[[#This Row],[ODK_DateOfSubmission]]),"00"))</f>
        <v>2020-08</v>
      </c>
    </row>
    <row r="1274" spans="1:16" x14ac:dyDescent="0.25">
      <c r="A1274" s="13">
        <v>2706183</v>
      </c>
      <c r="B1274" s="1"/>
      <c r="C1274" s="1">
        <v>18397</v>
      </c>
      <c r="D1274" s="6">
        <v>44051.670917974538</v>
      </c>
      <c r="E1274" s="1" t="s">
        <v>1151</v>
      </c>
      <c r="F1274" s="1" t="s">
        <v>72</v>
      </c>
      <c r="G1274" s="1" t="s">
        <v>100</v>
      </c>
      <c r="H1274" s="1" t="s">
        <v>326</v>
      </c>
      <c r="I1274" s="1" t="s">
        <v>375</v>
      </c>
      <c r="J1274" s="1" t="s">
        <v>376</v>
      </c>
      <c r="K1274" s="1">
        <v>36.358557124299999</v>
      </c>
      <c r="L1274" s="1">
        <v>43.162039116199999</v>
      </c>
      <c r="M1274" s="1">
        <v>12</v>
      </c>
      <c r="N1274" s="1" t="s">
        <v>66</v>
      </c>
      <c r="O1274" s="1">
        <v>12</v>
      </c>
      <c r="P1274" t="str">
        <f>_xlfn.CONCAT( YEAR(TblOrigin[[#This Row],[ODK_DateOfSubmission]]), "-",TEXT( MONTH(TblOrigin[[#This Row],[ODK_DateOfSubmission]]),"00"))</f>
        <v>2020-08</v>
      </c>
    </row>
    <row r="1275" spans="1:16" x14ac:dyDescent="0.25">
      <c r="A1275" s="13">
        <v>2706186</v>
      </c>
      <c r="B1275" s="1"/>
      <c r="C1275" s="1">
        <v>18320</v>
      </c>
      <c r="D1275" s="6">
        <v>44051.66927392361</v>
      </c>
      <c r="E1275" s="1" t="s">
        <v>1151</v>
      </c>
      <c r="F1275" s="1" t="s">
        <v>72</v>
      </c>
      <c r="G1275" s="1" t="s">
        <v>100</v>
      </c>
      <c r="H1275" s="1" t="s">
        <v>326</v>
      </c>
      <c r="I1275" s="1" t="s">
        <v>377</v>
      </c>
      <c r="J1275" s="1" t="s">
        <v>378</v>
      </c>
      <c r="K1275" s="1">
        <v>36.383216780300003</v>
      </c>
      <c r="L1275" s="1">
        <v>43.1623780113</v>
      </c>
      <c r="M1275" s="1">
        <v>2</v>
      </c>
      <c r="N1275" s="1" t="s">
        <v>66</v>
      </c>
      <c r="O1275" s="1">
        <v>1</v>
      </c>
      <c r="P1275" t="str">
        <f>_xlfn.CONCAT( YEAR(TblOrigin[[#This Row],[ODK_DateOfSubmission]]), "-",TEXT( MONTH(TblOrigin[[#This Row],[ODK_DateOfSubmission]]),"00"))</f>
        <v>2020-08</v>
      </c>
    </row>
    <row r="1276" spans="1:16" x14ac:dyDescent="0.25">
      <c r="A1276" s="13">
        <v>2706186</v>
      </c>
      <c r="B1276" s="1"/>
      <c r="C1276" s="1">
        <v>18320</v>
      </c>
      <c r="D1276" s="6">
        <v>44051.66927392361</v>
      </c>
      <c r="E1276" s="1" t="s">
        <v>1151</v>
      </c>
      <c r="F1276" s="1" t="s">
        <v>72</v>
      </c>
      <c r="G1276" s="1" t="s">
        <v>100</v>
      </c>
      <c r="H1276" s="1" t="s">
        <v>326</v>
      </c>
      <c r="I1276" s="1" t="s">
        <v>377</v>
      </c>
      <c r="J1276" s="1" t="s">
        <v>378</v>
      </c>
      <c r="K1276" s="1">
        <v>36.383216780300003</v>
      </c>
      <c r="L1276" s="1">
        <v>43.1623780113</v>
      </c>
      <c r="M1276" s="1">
        <v>2</v>
      </c>
      <c r="N1276" s="1" t="s">
        <v>79</v>
      </c>
      <c r="O1276" s="1">
        <v>1</v>
      </c>
      <c r="P1276" t="str">
        <f>_xlfn.CONCAT( YEAR(TblOrigin[[#This Row],[ODK_DateOfSubmission]]), "-",TEXT( MONTH(TblOrigin[[#This Row],[ODK_DateOfSubmission]]),"00"))</f>
        <v>2020-08</v>
      </c>
    </row>
    <row r="1277" spans="1:16" x14ac:dyDescent="0.25">
      <c r="A1277" s="13">
        <v>2706195</v>
      </c>
      <c r="B1277" s="1"/>
      <c r="C1277" s="1">
        <v>31920</v>
      </c>
      <c r="D1277" s="6">
        <v>44051.66715721065</v>
      </c>
      <c r="E1277" s="1" t="s">
        <v>1151</v>
      </c>
      <c r="F1277" s="1" t="s">
        <v>72</v>
      </c>
      <c r="G1277" s="1" t="s">
        <v>100</v>
      </c>
      <c r="H1277" s="1" t="s">
        <v>326</v>
      </c>
      <c r="I1277" s="1" t="s">
        <v>379</v>
      </c>
      <c r="J1277" s="1" t="s">
        <v>380</v>
      </c>
      <c r="K1277" s="1">
        <v>36.389268720099999</v>
      </c>
      <c r="L1277" s="1">
        <v>43.197229117200003</v>
      </c>
      <c r="M1277" s="1">
        <v>9</v>
      </c>
      <c r="N1277" s="1" t="s">
        <v>66</v>
      </c>
      <c r="O1277" s="1">
        <v>9</v>
      </c>
      <c r="P1277" t="str">
        <f>_xlfn.CONCAT( YEAR(TblOrigin[[#This Row],[ODK_DateOfSubmission]]), "-",TEXT( MONTH(TblOrigin[[#This Row],[ODK_DateOfSubmission]]),"00"))</f>
        <v>2020-08</v>
      </c>
    </row>
    <row r="1278" spans="1:16" x14ac:dyDescent="0.25">
      <c r="A1278" s="13">
        <v>2706196</v>
      </c>
      <c r="B1278" s="1"/>
      <c r="C1278" s="1">
        <v>18323</v>
      </c>
      <c r="D1278" s="6">
        <v>44059.133875150466</v>
      </c>
      <c r="E1278" s="1" t="s">
        <v>1151</v>
      </c>
      <c r="F1278" s="1" t="s">
        <v>72</v>
      </c>
      <c r="G1278" s="1" t="s">
        <v>100</v>
      </c>
      <c r="H1278" s="1" t="s">
        <v>326</v>
      </c>
      <c r="I1278" s="1" t="s">
        <v>381</v>
      </c>
      <c r="J1278" s="1" t="s">
        <v>382</v>
      </c>
      <c r="K1278" s="1">
        <v>36.370121572599999</v>
      </c>
      <c r="L1278" s="1">
        <v>43.177421766000002</v>
      </c>
      <c r="M1278" s="1">
        <v>14</v>
      </c>
      <c r="N1278" s="1" t="s">
        <v>66</v>
      </c>
      <c r="O1278" s="1">
        <v>12</v>
      </c>
      <c r="P1278" t="str">
        <f>_xlfn.CONCAT( YEAR(TblOrigin[[#This Row],[ODK_DateOfSubmission]]), "-",TEXT( MONTH(TblOrigin[[#This Row],[ODK_DateOfSubmission]]),"00"))</f>
        <v>2020-08</v>
      </c>
    </row>
    <row r="1279" spans="1:16" x14ac:dyDescent="0.25">
      <c r="A1279" s="13">
        <v>2706196</v>
      </c>
      <c r="B1279" s="1"/>
      <c r="C1279" s="1">
        <v>18323</v>
      </c>
      <c r="D1279" s="6">
        <v>44059.133875150466</v>
      </c>
      <c r="E1279" s="1" t="s">
        <v>1151</v>
      </c>
      <c r="F1279" s="1" t="s">
        <v>72</v>
      </c>
      <c r="G1279" s="1" t="s">
        <v>100</v>
      </c>
      <c r="H1279" s="1" t="s">
        <v>326</v>
      </c>
      <c r="I1279" s="1" t="s">
        <v>381</v>
      </c>
      <c r="J1279" s="1" t="s">
        <v>382</v>
      </c>
      <c r="K1279" s="1">
        <v>36.370121572599999</v>
      </c>
      <c r="L1279" s="1">
        <v>43.177421766000002</v>
      </c>
      <c r="M1279" s="1">
        <v>14</v>
      </c>
      <c r="N1279" s="1" t="s">
        <v>78</v>
      </c>
      <c r="O1279" s="1">
        <v>2</v>
      </c>
      <c r="P1279" t="str">
        <f>_xlfn.CONCAT( YEAR(TblOrigin[[#This Row],[ODK_DateOfSubmission]]), "-",TEXT( MONTH(TblOrigin[[#This Row],[ODK_DateOfSubmission]]),"00"))</f>
        <v>2020-08</v>
      </c>
    </row>
    <row r="1280" spans="1:16" x14ac:dyDescent="0.25">
      <c r="A1280" s="13">
        <v>2706197</v>
      </c>
      <c r="B1280" s="1"/>
      <c r="C1280" s="1">
        <v>31921</v>
      </c>
      <c r="D1280" s="6">
        <v>44069.010393946759</v>
      </c>
      <c r="E1280" s="1" t="s">
        <v>1151</v>
      </c>
      <c r="F1280" s="1" t="s">
        <v>72</v>
      </c>
      <c r="G1280" s="1" t="s">
        <v>100</v>
      </c>
      <c r="H1280" s="1" t="s">
        <v>326</v>
      </c>
      <c r="I1280" s="1" t="s">
        <v>383</v>
      </c>
      <c r="J1280" s="1" t="s">
        <v>384</v>
      </c>
      <c r="K1280" s="1">
        <v>36.377004444800001</v>
      </c>
      <c r="L1280" s="1">
        <v>43.168104316600001</v>
      </c>
      <c r="M1280" s="1">
        <v>5</v>
      </c>
      <c r="N1280" s="1" t="s">
        <v>66</v>
      </c>
      <c r="O1280" s="1">
        <v>5</v>
      </c>
      <c r="P1280" t="str">
        <f>_xlfn.CONCAT( YEAR(TblOrigin[[#This Row],[ODK_DateOfSubmission]]), "-",TEXT( MONTH(TblOrigin[[#This Row],[ODK_DateOfSubmission]]),"00"))</f>
        <v>2020-08</v>
      </c>
    </row>
    <row r="1281" spans="1:16" x14ac:dyDescent="0.25">
      <c r="A1281" s="13">
        <v>2706198</v>
      </c>
      <c r="B1281" s="1"/>
      <c r="C1281" s="1">
        <v>31922</v>
      </c>
      <c r="D1281" s="6">
        <v>44051.680888738425</v>
      </c>
      <c r="E1281" s="1" t="s">
        <v>1151</v>
      </c>
      <c r="F1281" s="1" t="s">
        <v>72</v>
      </c>
      <c r="G1281" s="1" t="s">
        <v>100</v>
      </c>
      <c r="H1281" s="1" t="s">
        <v>326</v>
      </c>
      <c r="I1281" s="1" t="s">
        <v>385</v>
      </c>
      <c r="J1281" s="1" t="s">
        <v>386</v>
      </c>
      <c r="K1281" s="1">
        <v>36.3335761401</v>
      </c>
      <c r="L1281" s="1">
        <v>43.164727861700001</v>
      </c>
      <c r="M1281" s="1">
        <v>15</v>
      </c>
      <c r="N1281" s="1" t="s">
        <v>66</v>
      </c>
      <c r="O1281" s="1">
        <v>15</v>
      </c>
      <c r="P1281" t="str">
        <f>_xlfn.CONCAT( YEAR(TblOrigin[[#This Row],[ODK_DateOfSubmission]]), "-",TEXT( MONTH(TblOrigin[[#This Row],[ODK_DateOfSubmission]]),"00"))</f>
        <v>2020-08</v>
      </c>
    </row>
    <row r="1282" spans="1:16" x14ac:dyDescent="0.25">
      <c r="A1282" s="13">
        <v>2706261</v>
      </c>
      <c r="B1282" s="1"/>
      <c r="C1282" s="1">
        <v>33244</v>
      </c>
      <c r="D1282" s="6">
        <v>44039.406962696761</v>
      </c>
      <c r="E1282" s="1" t="s">
        <v>1151</v>
      </c>
      <c r="F1282" s="1" t="s">
        <v>72</v>
      </c>
      <c r="G1282" s="1" t="s">
        <v>100</v>
      </c>
      <c r="H1282" s="1" t="s">
        <v>326</v>
      </c>
      <c r="I1282" s="1" t="s">
        <v>387</v>
      </c>
      <c r="J1282" s="1" t="s">
        <v>388</v>
      </c>
      <c r="K1282" s="1">
        <v>36.313855564500003</v>
      </c>
      <c r="L1282" s="1">
        <v>43.113403177000002</v>
      </c>
      <c r="M1282" s="1">
        <v>2</v>
      </c>
      <c r="N1282" s="1" t="s">
        <v>66</v>
      </c>
      <c r="O1282" s="1">
        <v>2</v>
      </c>
      <c r="P1282" t="str">
        <f>_xlfn.CONCAT( YEAR(TblOrigin[[#This Row],[ODK_DateOfSubmission]]), "-",TEXT( MONTH(TblOrigin[[#This Row],[ODK_DateOfSubmission]]),"00"))</f>
        <v>2020-07</v>
      </c>
    </row>
    <row r="1283" spans="1:16" x14ac:dyDescent="0.25">
      <c r="A1283" s="13">
        <v>2706262</v>
      </c>
      <c r="B1283" s="1"/>
      <c r="C1283" s="1">
        <v>33245</v>
      </c>
      <c r="D1283" s="6">
        <v>44039.407092673609</v>
      </c>
      <c r="E1283" s="1" t="s">
        <v>1151</v>
      </c>
      <c r="F1283" s="1" t="s">
        <v>72</v>
      </c>
      <c r="G1283" s="1" t="s">
        <v>100</v>
      </c>
      <c r="H1283" s="1" t="s">
        <v>326</v>
      </c>
      <c r="I1283" s="1" t="s">
        <v>389</v>
      </c>
      <c r="J1283" s="1" t="s">
        <v>380</v>
      </c>
      <c r="K1283" s="1">
        <v>36.316155387999999</v>
      </c>
      <c r="L1283" s="1">
        <v>43.097372893500001</v>
      </c>
      <c r="M1283" s="1">
        <v>1</v>
      </c>
      <c r="N1283" s="1" t="s">
        <v>66</v>
      </c>
      <c r="O1283" s="1">
        <v>1</v>
      </c>
      <c r="P1283" t="str">
        <f>_xlfn.CONCAT( YEAR(TblOrigin[[#This Row],[ODK_DateOfSubmission]]), "-",TEXT( MONTH(TblOrigin[[#This Row],[ODK_DateOfSubmission]]),"00"))</f>
        <v>2020-07</v>
      </c>
    </row>
    <row r="1284" spans="1:16" x14ac:dyDescent="0.25">
      <c r="A1284" s="13">
        <v>2706263</v>
      </c>
      <c r="B1284" s="1"/>
      <c r="C1284" s="1">
        <v>18401</v>
      </c>
      <c r="D1284" s="6">
        <v>44059.774170914352</v>
      </c>
      <c r="E1284" s="1" t="s">
        <v>1151</v>
      </c>
      <c r="F1284" s="1" t="s">
        <v>72</v>
      </c>
      <c r="G1284" s="1" t="s">
        <v>100</v>
      </c>
      <c r="H1284" s="1" t="s">
        <v>326</v>
      </c>
      <c r="I1284" s="1" t="s">
        <v>1292</v>
      </c>
      <c r="J1284" s="1" t="s">
        <v>1293</v>
      </c>
      <c r="K1284" s="1">
        <v>36.330536261200002</v>
      </c>
      <c r="L1284" s="1">
        <v>43.128121368899997</v>
      </c>
      <c r="M1284" s="1">
        <v>5</v>
      </c>
      <c r="N1284" s="1" t="s">
        <v>66</v>
      </c>
      <c r="O1284" s="1">
        <v>5</v>
      </c>
      <c r="P1284" t="str">
        <f>_xlfn.CONCAT( YEAR(TblOrigin[[#This Row],[ODK_DateOfSubmission]]), "-",TEXT( MONTH(TblOrigin[[#This Row],[ODK_DateOfSubmission]]),"00"))</f>
        <v>2020-08</v>
      </c>
    </row>
    <row r="1285" spans="1:16" x14ac:dyDescent="0.25">
      <c r="A1285" s="13">
        <v>2706265</v>
      </c>
      <c r="B1285" s="1"/>
      <c r="C1285" s="1">
        <v>33247</v>
      </c>
      <c r="D1285" s="6">
        <v>44059.906831481479</v>
      </c>
      <c r="E1285" s="1" t="s">
        <v>1151</v>
      </c>
      <c r="F1285" s="1" t="s">
        <v>72</v>
      </c>
      <c r="G1285" s="1" t="s">
        <v>100</v>
      </c>
      <c r="H1285" s="1" t="s">
        <v>326</v>
      </c>
      <c r="I1285" s="1" t="s">
        <v>390</v>
      </c>
      <c r="J1285" s="1" t="s">
        <v>391</v>
      </c>
      <c r="K1285" s="1">
        <v>36.326455383599999</v>
      </c>
      <c r="L1285" s="1">
        <v>43.147807382499998</v>
      </c>
      <c r="M1285" s="1">
        <v>61</v>
      </c>
      <c r="N1285" s="1" t="s">
        <v>66</v>
      </c>
      <c r="O1285" s="1">
        <v>36</v>
      </c>
      <c r="P1285" t="str">
        <f>_xlfn.CONCAT( YEAR(TblOrigin[[#This Row],[ODK_DateOfSubmission]]), "-",TEXT( MONTH(TblOrigin[[#This Row],[ODK_DateOfSubmission]]),"00"))</f>
        <v>2020-08</v>
      </c>
    </row>
    <row r="1286" spans="1:16" x14ac:dyDescent="0.25">
      <c r="A1286" s="13">
        <v>2706265</v>
      </c>
      <c r="B1286" s="1"/>
      <c r="C1286" s="1">
        <v>33247</v>
      </c>
      <c r="D1286" s="6">
        <v>44059.906831481479</v>
      </c>
      <c r="E1286" s="1" t="s">
        <v>1151</v>
      </c>
      <c r="F1286" s="1" t="s">
        <v>72</v>
      </c>
      <c r="G1286" s="1" t="s">
        <v>100</v>
      </c>
      <c r="H1286" s="1" t="s">
        <v>326</v>
      </c>
      <c r="I1286" s="1" t="s">
        <v>390</v>
      </c>
      <c r="J1286" s="1" t="s">
        <v>391</v>
      </c>
      <c r="K1286" s="1">
        <v>36.326455383599999</v>
      </c>
      <c r="L1286" s="1">
        <v>43.147807382499998</v>
      </c>
      <c r="M1286" s="1">
        <v>61</v>
      </c>
      <c r="N1286" s="1" t="s">
        <v>116</v>
      </c>
      <c r="O1286" s="1">
        <v>25</v>
      </c>
      <c r="P1286" t="str">
        <f>_xlfn.CONCAT( YEAR(TblOrigin[[#This Row],[ODK_DateOfSubmission]]), "-",TEXT( MONTH(TblOrigin[[#This Row],[ODK_DateOfSubmission]]),"00"))</f>
        <v>2020-08</v>
      </c>
    </row>
    <row r="1287" spans="1:16" x14ac:dyDescent="0.25">
      <c r="A1287" s="13">
        <v>2706266</v>
      </c>
      <c r="B1287" s="1"/>
      <c r="C1287" s="1">
        <v>33248</v>
      </c>
      <c r="D1287" s="6">
        <v>44058.732066631943</v>
      </c>
      <c r="E1287" s="1" t="s">
        <v>1151</v>
      </c>
      <c r="F1287" s="1" t="s">
        <v>72</v>
      </c>
      <c r="G1287" s="1" t="s">
        <v>100</v>
      </c>
      <c r="H1287" s="1" t="s">
        <v>326</v>
      </c>
      <c r="I1287" s="1" t="s">
        <v>1294</v>
      </c>
      <c r="J1287" s="1" t="s">
        <v>469</v>
      </c>
      <c r="K1287" s="1">
        <v>36.360072300900001</v>
      </c>
      <c r="L1287" s="1">
        <v>43.094591270400002</v>
      </c>
      <c r="M1287" s="1">
        <v>1</v>
      </c>
      <c r="N1287" s="1" t="s">
        <v>66</v>
      </c>
      <c r="O1287" s="1">
        <v>1</v>
      </c>
      <c r="P1287" t="str">
        <f>_xlfn.CONCAT( YEAR(TblOrigin[[#This Row],[ODK_DateOfSubmission]]), "-",TEXT( MONTH(TblOrigin[[#This Row],[ODK_DateOfSubmission]]),"00"))</f>
        <v>2020-08</v>
      </c>
    </row>
    <row r="1288" spans="1:16" x14ac:dyDescent="0.25">
      <c r="A1288" s="13">
        <v>2706267</v>
      </c>
      <c r="B1288" s="1"/>
      <c r="C1288" s="1">
        <v>33249</v>
      </c>
      <c r="D1288" s="6">
        <v>44039.407140243056</v>
      </c>
      <c r="E1288" s="1" t="s">
        <v>1151</v>
      </c>
      <c r="F1288" s="1" t="s">
        <v>72</v>
      </c>
      <c r="G1288" s="1" t="s">
        <v>100</v>
      </c>
      <c r="H1288" s="1" t="s">
        <v>326</v>
      </c>
      <c r="I1288" s="1" t="s">
        <v>392</v>
      </c>
      <c r="J1288" s="1" t="s">
        <v>393</v>
      </c>
      <c r="K1288" s="1">
        <v>36.327541749799998</v>
      </c>
      <c r="L1288" s="1">
        <v>43.102868076599997</v>
      </c>
      <c r="M1288" s="1">
        <v>4</v>
      </c>
      <c r="N1288" s="1" t="s">
        <v>66</v>
      </c>
      <c r="O1288" s="1">
        <v>4</v>
      </c>
      <c r="P1288" t="str">
        <f>_xlfn.CONCAT( YEAR(TblOrigin[[#This Row],[ODK_DateOfSubmission]]), "-",TEXT( MONTH(TblOrigin[[#This Row],[ODK_DateOfSubmission]]),"00"))</f>
        <v>2020-07</v>
      </c>
    </row>
    <row r="1289" spans="1:16" x14ac:dyDescent="0.25">
      <c r="A1289" s="13">
        <v>2706281</v>
      </c>
      <c r="B1289" s="1"/>
      <c r="C1289" s="1">
        <v>18330</v>
      </c>
      <c r="D1289" s="6">
        <v>44023.696112962964</v>
      </c>
      <c r="E1289" s="1" t="s">
        <v>1151</v>
      </c>
      <c r="F1289" s="1" t="s">
        <v>72</v>
      </c>
      <c r="G1289" s="1" t="s">
        <v>100</v>
      </c>
      <c r="H1289" s="1" t="s">
        <v>326</v>
      </c>
      <c r="I1289" s="1" t="s">
        <v>394</v>
      </c>
      <c r="J1289" s="1" t="s">
        <v>395</v>
      </c>
      <c r="K1289" s="1">
        <v>36.3152504691</v>
      </c>
      <c r="L1289" s="1">
        <v>43.118090369500003</v>
      </c>
      <c r="M1289" s="1">
        <v>1</v>
      </c>
      <c r="N1289" s="1" t="s">
        <v>66</v>
      </c>
      <c r="O1289" s="1">
        <v>1</v>
      </c>
      <c r="P1289" t="str">
        <f>_xlfn.CONCAT( YEAR(TblOrigin[[#This Row],[ODK_DateOfSubmission]]), "-",TEXT( MONTH(TblOrigin[[#This Row],[ODK_DateOfSubmission]]),"00"))</f>
        <v>2020-07</v>
      </c>
    </row>
    <row r="1290" spans="1:16" x14ac:dyDescent="0.25">
      <c r="A1290" s="13">
        <v>2706288</v>
      </c>
      <c r="B1290" s="1"/>
      <c r="C1290" s="1">
        <v>33260</v>
      </c>
      <c r="D1290" s="6">
        <v>44058.732094479165</v>
      </c>
      <c r="E1290" s="1" t="s">
        <v>1151</v>
      </c>
      <c r="F1290" s="1" t="s">
        <v>72</v>
      </c>
      <c r="G1290" s="1" t="s">
        <v>100</v>
      </c>
      <c r="H1290" s="1" t="s">
        <v>326</v>
      </c>
      <c r="I1290" s="1" t="s">
        <v>1295</v>
      </c>
      <c r="J1290" s="1" t="s">
        <v>1296</v>
      </c>
      <c r="K1290" s="1">
        <v>36.361843</v>
      </c>
      <c r="L1290" s="1">
        <v>43.088819051000002</v>
      </c>
      <c r="M1290" s="1">
        <v>10</v>
      </c>
      <c r="N1290" s="1" t="s">
        <v>66</v>
      </c>
      <c r="O1290" s="1">
        <v>10</v>
      </c>
      <c r="P1290" t="str">
        <f>_xlfn.CONCAT( YEAR(TblOrigin[[#This Row],[ODK_DateOfSubmission]]), "-",TEXT( MONTH(TblOrigin[[#This Row],[ODK_DateOfSubmission]]),"00"))</f>
        <v>2020-08</v>
      </c>
    </row>
    <row r="1291" spans="1:16" x14ac:dyDescent="0.25">
      <c r="A1291" s="13">
        <v>2706293</v>
      </c>
      <c r="B1291" s="1"/>
      <c r="C1291" s="1">
        <v>33265</v>
      </c>
      <c r="D1291" s="6">
        <v>44059.906804895836</v>
      </c>
      <c r="E1291" s="1" t="s">
        <v>1151</v>
      </c>
      <c r="F1291" s="1" t="s">
        <v>72</v>
      </c>
      <c r="G1291" s="1" t="s">
        <v>100</v>
      </c>
      <c r="H1291" s="1" t="s">
        <v>326</v>
      </c>
      <c r="I1291" s="1" t="s">
        <v>396</v>
      </c>
      <c r="J1291" s="1" t="s">
        <v>397</v>
      </c>
      <c r="K1291" s="1">
        <v>36.317532999999997</v>
      </c>
      <c r="L1291" s="1">
        <v>43.123897853999999</v>
      </c>
      <c r="M1291" s="1">
        <v>4</v>
      </c>
      <c r="N1291" s="1" t="s">
        <v>66</v>
      </c>
      <c r="O1291" s="1">
        <v>4</v>
      </c>
      <c r="P1291" t="str">
        <f>_xlfn.CONCAT( YEAR(TblOrigin[[#This Row],[ODK_DateOfSubmission]]), "-",TEXT( MONTH(TblOrigin[[#This Row],[ODK_DateOfSubmission]]),"00"))</f>
        <v>2020-08</v>
      </c>
    </row>
    <row r="1292" spans="1:16" x14ac:dyDescent="0.25">
      <c r="A1292" s="13">
        <v>2706294</v>
      </c>
      <c r="B1292" s="1"/>
      <c r="C1292" s="1">
        <v>33266</v>
      </c>
      <c r="D1292" s="6">
        <v>44039.406944641203</v>
      </c>
      <c r="E1292" s="1" t="s">
        <v>1151</v>
      </c>
      <c r="F1292" s="1" t="s">
        <v>72</v>
      </c>
      <c r="G1292" s="1" t="s">
        <v>100</v>
      </c>
      <c r="H1292" s="1" t="s">
        <v>326</v>
      </c>
      <c r="I1292" s="1" t="s">
        <v>398</v>
      </c>
      <c r="J1292" s="1" t="s">
        <v>399</v>
      </c>
      <c r="K1292" s="1">
        <v>36.334240000000001</v>
      </c>
      <c r="L1292" s="1">
        <v>43.145285554399997</v>
      </c>
      <c r="M1292" s="1">
        <v>4</v>
      </c>
      <c r="N1292" s="1" t="s">
        <v>66</v>
      </c>
      <c r="O1292" s="1">
        <v>4</v>
      </c>
      <c r="P1292" t="str">
        <f>_xlfn.CONCAT( YEAR(TblOrigin[[#This Row],[ODK_DateOfSubmission]]), "-",TEXT( MONTH(TblOrigin[[#This Row],[ODK_DateOfSubmission]]),"00"))</f>
        <v>2020-07</v>
      </c>
    </row>
    <row r="1293" spans="1:16" x14ac:dyDescent="0.25">
      <c r="A1293" s="13">
        <v>2706314</v>
      </c>
      <c r="B1293" s="1"/>
      <c r="C1293" s="1">
        <v>18321</v>
      </c>
      <c r="D1293" s="6">
        <v>44051.679797719909</v>
      </c>
      <c r="E1293" s="1" t="s">
        <v>1151</v>
      </c>
      <c r="F1293" s="1" t="s">
        <v>72</v>
      </c>
      <c r="G1293" s="1" t="s">
        <v>100</v>
      </c>
      <c r="H1293" s="1" t="s">
        <v>326</v>
      </c>
      <c r="I1293" s="1" t="s">
        <v>1297</v>
      </c>
      <c r="J1293" s="1" t="s">
        <v>1298</v>
      </c>
      <c r="K1293" s="1">
        <v>36.342420737700003</v>
      </c>
      <c r="L1293" s="1">
        <v>43.159211044099997</v>
      </c>
      <c r="M1293" s="1">
        <v>2</v>
      </c>
      <c r="N1293" s="1" t="s">
        <v>66</v>
      </c>
      <c r="O1293" s="1">
        <v>2</v>
      </c>
      <c r="P1293" t="str">
        <f>_xlfn.CONCAT( YEAR(TblOrigin[[#This Row],[ODK_DateOfSubmission]]), "-",TEXT( MONTH(TblOrigin[[#This Row],[ODK_DateOfSubmission]]),"00"))</f>
        <v>2020-08</v>
      </c>
    </row>
    <row r="1294" spans="1:16" x14ac:dyDescent="0.25">
      <c r="A1294" s="13">
        <v>2706315</v>
      </c>
      <c r="B1294" s="1"/>
      <c r="C1294" s="1">
        <v>33376</v>
      </c>
      <c r="D1294" s="6">
        <v>44058.604889849536</v>
      </c>
      <c r="E1294" s="1" t="s">
        <v>1151</v>
      </c>
      <c r="F1294" s="1" t="s">
        <v>72</v>
      </c>
      <c r="G1294" s="1" t="s">
        <v>100</v>
      </c>
      <c r="H1294" s="1" t="s">
        <v>326</v>
      </c>
      <c r="I1294" s="1" t="s">
        <v>400</v>
      </c>
      <c r="J1294" s="1" t="s">
        <v>238</v>
      </c>
      <c r="K1294" s="1">
        <v>36.375080492999999</v>
      </c>
      <c r="L1294" s="1">
        <v>43.135761890799998</v>
      </c>
      <c r="M1294" s="1">
        <v>21</v>
      </c>
      <c r="N1294" s="1" t="s">
        <v>66</v>
      </c>
      <c r="O1294" s="1">
        <v>21</v>
      </c>
      <c r="P1294" t="str">
        <f>_xlfn.CONCAT( YEAR(TblOrigin[[#This Row],[ODK_DateOfSubmission]]), "-",TEXT( MONTH(TblOrigin[[#This Row],[ODK_DateOfSubmission]]),"00"))</f>
        <v>2020-08</v>
      </c>
    </row>
    <row r="1295" spans="1:16" x14ac:dyDescent="0.25">
      <c r="A1295" s="13">
        <v>2706321</v>
      </c>
      <c r="B1295" s="1"/>
      <c r="C1295" s="1">
        <v>33411</v>
      </c>
      <c r="D1295" s="6">
        <v>44058.605499074074</v>
      </c>
      <c r="E1295" s="1" t="s">
        <v>1151</v>
      </c>
      <c r="F1295" s="1" t="s">
        <v>72</v>
      </c>
      <c r="G1295" s="1" t="s">
        <v>100</v>
      </c>
      <c r="H1295" s="1" t="s">
        <v>326</v>
      </c>
      <c r="I1295" s="1" t="s">
        <v>401</v>
      </c>
      <c r="J1295" s="1" t="s">
        <v>402</v>
      </c>
      <c r="K1295" s="1">
        <v>36.356994999999998</v>
      </c>
      <c r="L1295" s="1">
        <v>43.144806789699999</v>
      </c>
      <c r="M1295" s="1">
        <v>4</v>
      </c>
      <c r="N1295" s="1" t="s">
        <v>66</v>
      </c>
      <c r="O1295" s="1">
        <v>4</v>
      </c>
      <c r="P1295" t="str">
        <f>_xlfn.CONCAT( YEAR(TblOrigin[[#This Row],[ODK_DateOfSubmission]]), "-",TEXT( MONTH(TblOrigin[[#This Row],[ODK_DateOfSubmission]]),"00"))</f>
        <v>2020-08</v>
      </c>
    </row>
    <row r="1296" spans="1:16" x14ac:dyDescent="0.25">
      <c r="A1296" s="13">
        <v>2706323</v>
      </c>
      <c r="B1296" s="1"/>
      <c r="C1296" s="1">
        <v>18389</v>
      </c>
      <c r="D1296" s="6">
        <v>44051.668244062501</v>
      </c>
      <c r="E1296" s="1" t="s">
        <v>1151</v>
      </c>
      <c r="F1296" s="1" t="s">
        <v>72</v>
      </c>
      <c r="G1296" s="1" t="s">
        <v>100</v>
      </c>
      <c r="H1296" s="1" t="s">
        <v>326</v>
      </c>
      <c r="I1296" s="1" t="s">
        <v>403</v>
      </c>
      <c r="J1296" s="1" t="s">
        <v>404</v>
      </c>
      <c r="K1296" s="1">
        <v>36.348059999999997</v>
      </c>
      <c r="L1296" s="1">
        <v>43.144370210399998</v>
      </c>
      <c r="M1296" s="1">
        <v>1</v>
      </c>
      <c r="N1296" s="1" t="s">
        <v>66</v>
      </c>
      <c r="O1296" s="1">
        <v>1</v>
      </c>
      <c r="P1296" t="str">
        <f>_xlfn.CONCAT( YEAR(TblOrigin[[#This Row],[ODK_DateOfSubmission]]), "-",TEXT( MONTH(TblOrigin[[#This Row],[ODK_DateOfSubmission]]),"00"))</f>
        <v>2020-08</v>
      </c>
    </row>
    <row r="1297" spans="1:16" x14ac:dyDescent="0.25">
      <c r="A1297" s="13">
        <v>2706325</v>
      </c>
      <c r="B1297" s="1"/>
      <c r="C1297" s="1">
        <v>33462</v>
      </c>
      <c r="D1297" s="6">
        <v>44051.66629228009</v>
      </c>
      <c r="E1297" s="1" t="s">
        <v>1151</v>
      </c>
      <c r="F1297" s="1" t="s">
        <v>72</v>
      </c>
      <c r="G1297" s="1" t="s">
        <v>100</v>
      </c>
      <c r="H1297" s="1" t="s">
        <v>326</v>
      </c>
      <c r="I1297" s="1" t="s">
        <v>1299</v>
      </c>
      <c r="J1297" s="1" t="s">
        <v>1300</v>
      </c>
      <c r="K1297" s="1">
        <v>36.308031418399999</v>
      </c>
      <c r="L1297" s="1">
        <v>43.196948966999997</v>
      </c>
      <c r="M1297" s="1">
        <v>2</v>
      </c>
      <c r="N1297" s="1" t="s">
        <v>66</v>
      </c>
      <c r="O1297" s="1">
        <v>2</v>
      </c>
      <c r="P1297" t="str">
        <f>_xlfn.CONCAT( YEAR(TblOrigin[[#This Row],[ODK_DateOfSubmission]]), "-",TEXT( MONTH(TblOrigin[[#This Row],[ODK_DateOfSubmission]]),"00"))</f>
        <v>2020-08</v>
      </c>
    </row>
    <row r="1298" spans="1:16" x14ac:dyDescent="0.25">
      <c r="A1298" s="13">
        <v>2706368</v>
      </c>
      <c r="B1298" s="1"/>
      <c r="C1298" s="1">
        <v>33706</v>
      </c>
      <c r="D1298" s="6">
        <v>44039.93363417824</v>
      </c>
      <c r="E1298" s="1" t="s">
        <v>1151</v>
      </c>
      <c r="F1298" s="1" t="s">
        <v>72</v>
      </c>
      <c r="G1298" s="1" t="s">
        <v>100</v>
      </c>
      <c r="H1298" s="1" t="s">
        <v>1289</v>
      </c>
      <c r="I1298" s="1" t="s">
        <v>1301</v>
      </c>
      <c r="J1298" s="1" t="s">
        <v>1302</v>
      </c>
      <c r="K1298" s="1">
        <v>36.285716000000001</v>
      </c>
      <c r="L1298" s="1">
        <v>42.650007219899997</v>
      </c>
      <c r="M1298" s="1">
        <v>7</v>
      </c>
      <c r="N1298" s="1" t="s">
        <v>66</v>
      </c>
      <c r="O1298" s="1">
        <v>7</v>
      </c>
      <c r="P1298" t="str">
        <f>_xlfn.CONCAT( YEAR(TblOrigin[[#This Row],[ODK_DateOfSubmission]]), "-",TEXT( MONTH(TblOrigin[[#This Row],[ODK_DateOfSubmission]]),"00"))</f>
        <v>2020-07</v>
      </c>
    </row>
    <row r="1299" spans="1:16" x14ac:dyDescent="0.25">
      <c r="A1299" s="13">
        <v>2706383</v>
      </c>
      <c r="B1299" s="1"/>
      <c r="C1299" s="1">
        <v>22928</v>
      </c>
      <c r="D1299" s="6">
        <v>44039.933648460647</v>
      </c>
      <c r="E1299" s="1" t="s">
        <v>1151</v>
      </c>
      <c r="F1299" s="1" t="s">
        <v>72</v>
      </c>
      <c r="G1299" s="1" t="s">
        <v>100</v>
      </c>
      <c r="H1299" s="1" t="s">
        <v>1289</v>
      </c>
      <c r="I1299" s="1" t="s">
        <v>1303</v>
      </c>
      <c r="J1299" s="1" t="s">
        <v>1304</v>
      </c>
      <c r="K1299" s="1">
        <v>36.246079000000002</v>
      </c>
      <c r="L1299" s="1">
        <v>42.653415000000003</v>
      </c>
      <c r="M1299" s="1">
        <v>14</v>
      </c>
      <c r="N1299" s="1" t="s">
        <v>66</v>
      </c>
      <c r="O1299" s="1">
        <v>14</v>
      </c>
      <c r="P1299" t="str">
        <f>_xlfn.CONCAT( YEAR(TblOrigin[[#This Row],[ODK_DateOfSubmission]]), "-",TEXT( MONTH(TblOrigin[[#This Row],[ODK_DateOfSubmission]]),"00"))</f>
        <v>2020-07</v>
      </c>
    </row>
    <row r="1300" spans="1:16" x14ac:dyDescent="0.25">
      <c r="A1300" s="13">
        <v>2707004</v>
      </c>
      <c r="B1300" s="1"/>
      <c r="C1300" s="1">
        <v>17845</v>
      </c>
      <c r="D1300" s="6">
        <v>44059.761265358793</v>
      </c>
      <c r="E1300" s="1" t="s">
        <v>1151</v>
      </c>
      <c r="F1300" s="1" t="s">
        <v>72</v>
      </c>
      <c r="G1300" s="1" t="s">
        <v>97</v>
      </c>
      <c r="H1300" s="1" t="s">
        <v>405</v>
      </c>
      <c r="I1300" s="1" t="s">
        <v>406</v>
      </c>
      <c r="J1300" s="1" t="s">
        <v>407</v>
      </c>
      <c r="K1300" s="1">
        <v>36.464740753699999</v>
      </c>
      <c r="L1300" s="1">
        <v>41.627578613600001</v>
      </c>
      <c r="M1300" s="1">
        <v>800</v>
      </c>
      <c r="N1300" s="1" t="s">
        <v>74</v>
      </c>
      <c r="O1300" s="1">
        <v>795</v>
      </c>
      <c r="P1300" t="str">
        <f>_xlfn.CONCAT( YEAR(TblOrigin[[#This Row],[ODK_DateOfSubmission]]), "-",TEXT( MONTH(TblOrigin[[#This Row],[ODK_DateOfSubmission]]),"00"))</f>
        <v>2020-08</v>
      </c>
    </row>
    <row r="1301" spans="1:16" x14ac:dyDescent="0.25">
      <c r="A1301" s="13">
        <v>2707004</v>
      </c>
      <c r="B1301" s="1"/>
      <c r="C1301" s="1">
        <v>17845</v>
      </c>
      <c r="D1301" s="6">
        <v>44059.761265358793</v>
      </c>
      <c r="E1301" s="1" t="s">
        <v>1151</v>
      </c>
      <c r="F1301" s="1" t="s">
        <v>72</v>
      </c>
      <c r="G1301" s="1" t="s">
        <v>97</v>
      </c>
      <c r="H1301" s="1" t="s">
        <v>405</v>
      </c>
      <c r="I1301" s="1" t="s">
        <v>406</v>
      </c>
      <c r="J1301" s="1" t="s">
        <v>407</v>
      </c>
      <c r="K1301" s="1">
        <v>36.464740753699999</v>
      </c>
      <c r="L1301" s="1">
        <v>41.627578613600001</v>
      </c>
      <c r="M1301" s="1">
        <v>800</v>
      </c>
      <c r="N1301" s="1" t="s">
        <v>78</v>
      </c>
      <c r="O1301" s="1">
        <v>5</v>
      </c>
      <c r="P1301" t="str">
        <f>_xlfn.CONCAT( YEAR(TblOrigin[[#This Row],[ODK_DateOfSubmission]]), "-",TEXT( MONTH(TblOrigin[[#This Row],[ODK_DateOfSubmission]]),"00"))</f>
        <v>2020-08</v>
      </c>
    </row>
    <row r="1302" spans="1:16" x14ac:dyDescent="0.25">
      <c r="A1302" s="13">
        <v>2707005</v>
      </c>
      <c r="B1302" s="1"/>
      <c r="C1302" s="1">
        <v>17928</v>
      </c>
      <c r="D1302" s="6">
        <v>44058.45689760417</v>
      </c>
      <c r="E1302" s="1" t="s">
        <v>1151</v>
      </c>
      <c r="F1302" s="1" t="s">
        <v>72</v>
      </c>
      <c r="G1302" s="1" t="s">
        <v>97</v>
      </c>
      <c r="H1302" s="1" t="s">
        <v>405</v>
      </c>
      <c r="I1302" s="1" t="s">
        <v>408</v>
      </c>
      <c r="J1302" s="1" t="s">
        <v>409</v>
      </c>
      <c r="K1302" s="1">
        <v>36.465939840499999</v>
      </c>
      <c r="L1302" s="1">
        <v>41.713385327300003</v>
      </c>
      <c r="M1302" s="1">
        <v>250</v>
      </c>
      <c r="N1302" s="1" t="s">
        <v>74</v>
      </c>
      <c r="O1302" s="1">
        <v>250</v>
      </c>
      <c r="P1302" t="str">
        <f>_xlfn.CONCAT( YEAR(TblOrigin[[#This Row],[ODK_DateOfSubmission]]), "-",TEXT( MONTH(TblOrigin[[#This Row],[ODK_DateOfSubmission]]),"00"))</f>
        <v>2020-08</v>
      </c>
    </row>
    <row r="1303" spans="1:16" x14ac:dyDescent="0.25">
      <c r="A1303" s="13">
        <v>2707006</v>
      </c>
      <c r="B1303" s="1"/>
      <c r="C1303" s="1">
        <v>27283</v>
      </c>
      <c r="D1303" s="6">
        <v>44054.046778206015</v>
      </c>
      <c r="E1303" s="1" t="s">
        <v>1151</v>
      </c>
      <c r="F1303" s="1" t="s">
        <v>72</v>
      </c>
      <c r="G1303" s="1" t="s">
        <v>97</v>
      </c>
      <c r="H1303" s="1" t="s">
        <v>405</v>
      </c>
      <c r="I1303" s="1" t="s">
        <v>410</v>
      </c>
      <c r="J1303" s="1" t="s">
        <v>411</v>
      </c>
      <c r="K1303" s="1">
        <v>36.470173343900001</v>
      </c>
      <c r="L1303" s="1">
        <v>41.738118462099997</v>
      </c>
      <c r="M1303" s="1">
        <v>60</v>
      </c>
      <c r="N1303" s="1" t="s">
        <v>74</v>
      </c>
      <c r="O1303" s="1">
        <v>60</v>
      </c>
      <c r="P1303" t="str">
        <f>_xlfn.CONCAT( YEAR(TblOrigin[[#This Row],[ODK_DateOfSubmission]]), "-",TEXT( MONTH(TblOrigin[[#This Row],[ODK_DateOfSubmission]]),"00"))</f>
        <v>2020-08</v>
      </c>
    </row>
    <row r="1304" spans="1:16" x14ac:dyDescent="0.25">
      <c r="A1304" s="13">
        <v>2707007</v>
      </c>
      <c r="B1304" s="1"/>
      <c r="C1304" s="1">
        <v>27284</v>
      </c>
      <c r="D1304" s="6">
        <v>44054.046847303238</v>
      </c>
      <c r="E1304" s="1" t="s">
        <v>1151</v>
      </c>
      <c r="F1304" s="1" t="s">
        <v>72</v>
      </c>
      <c r="G1304" s="1" t="s">
        <v>97</v>
      </c>
      <c r="H1304" s="1" t="s">
        <v>405</v>
      </c>
      <c r="I1304" s="1" t="s">
        <v>412</v>
      </c>
      <c r="J1304" s="1" t="s">
        <v>413</v>
      </c>
      <c r="K1304" s="1">
        <v>36.490920780000003</v>
      </c>
      <c r="L1304" s="1">
        <v>41.808304577900003</v>
      </c>
      <c r="M1304" s="1">
        <v>70</v>
      </c>
      <c r="N1304" s="1" t="s">
        <v>74</v>
      </c>
      <c r="O1304" s="1">
        <v>70</v>
      </c>
      <c r="P1304" t="str">
        <f>_xlfn.CONCAT( YEAR(TblOrigin[[#This Row],[ODK_DateOfSubmission]]), "-",TEXT( MONTH(TblOrigin[[#This Row],[ODK_DateOfSubmission]]),"00"))</f>
        <v>2020-08</v>
      </c>
    </row>
    <row r="1305" spans="1:16" x14ac:dyDescent="0.25">
      <c r="A1305" s="13">
        <v>2707008</v>
      </c>
      <c r="B1305" s="1"/>
      <c r="C1305" s="1">
        <v>27285</v>
      </c>
      <c r="D1305" s="6">
        <v>44054.046940972221</v>
      </c>
      <c r="E1305" s="1" t="s">
        <v>1151</v>
      </c>
      <c r="F1305" s="1" t="s">
        <v>72</v>
      </c>
      <c r="G1305" s="1" t="s">
        <v>97</v>
      </c>
      <c r="H1305" s="1" t="s">
        <v>405</v>
      </c>
      <c r="I1305" s="1" t="s">
        <v>414</v>
      </c>
      <c r="J1305" s="1" t="s">
        <v>1305</v>
      </c>
      <c r="K1305" s="1">
        <v>36.4943673864</v>
      </c>
      <c r="L1305" s="1">
        <v>41.868206134399998</v>
      </c>
      <c r="M1305" s="1">
        <v>115</v>
      </c>
      <c r="N1305" s="1" t="s">
        <v>74</v>
      </c>
      <c r="O1305" s="1">
        <v>110</v>
      </c>
      <c r="P1305" t="str">
        <f>_xlfn.CONCAT( YEAR(TblOrigin[[#This Row],[ODK_DateOfSubmission]]), "-",TEXT( MONTH(TblOrigin[[#This Row],[ODK_DateOfSubmission]]),"00"))</f>
        <v>2020-08</v>
      </c>
    </row>
    <row r="1306" spans="1:16" x14ac:dyDescent="0.25">
      <c r="A1306" s="13">
        <v>2707008</v>
      </c>
      <c r="B1306" s="1"/>
      <c r="C1306" s="1">
        <v>27285</v>
      </c>
      <c r="D1306" s="6">
        <v>44054.046940972221</v>
      </c>
      <c r="E1306" s="1" t="s">
        <v>1151</v>
      </c>
      <c r="F1306" s="1" t="s">
        <v>72</v>
      </c>
      <c r="G1306" s="1" t="s">
        <v>97</v>
      </c>
      <c r="H1306" s="1" t="s">
        <v>405</v>
      </c>
      <c r="I1306" s="1" t="s">
        <v>414</v>
      </c>
      <c r="J1306" s="1" t="s">
        <v>1305</v>
      </c>
      <c r="K1306" s="1">
        <v>36.4943673864</v>
      </c>
      <c r="L1306" s="1">
        <v>41.868206134399998</v>
      </c>
      <c r="M1306" s="1">
        <v>115</v>
      </c>
      <c r="N1306" s="1" t="s">
        <v>78</v>
      </c>
      <c r="O1306" s="1">
        <v>5</v>
      </c>
      <c r="P1306" t="str">
        <f>_xlfn.CONCAT( YEAR(TblOrigin[[#This Row],[ODK_DateOfSubmission]]), "-",TEXT( MONTH(TblOrigin[[#This Row],[ODK_DateOfSubmission]]),"00"))</f>
        <v>2020-08</v>
      </c>
    </row>
    <row r="1307" spans="1:16" x14ac:dyDescent="0.25">
      <c r="A1307" s="13">
        <v>2707009</v>
      </c>
      <c r="B1307" s="1"/>
      <c r="C1307" s="1">
        <v>18048</v>
      </c>
      <c r="D1307" s="6">
        <v>44054.046893599538</v>
      </c>
      <c r="E1307" s="1" t="s">
        <v>1151</v>
      </c>
      <c r="F1307" s="1" t="s">
        <v>72</v>
      </c>
      <c r="G1307" s="1" t="s">
        <v>97</v>
      </c>
      <c r="H1307" s="1" t="s">
        <v>405</v>
      </c>
      <c r="I1307" s="1" t="s">
        <v>919</v>
      </c>
      <c r="J1307" s="1" t="s">
        <v>920</v>
      </c>
      <c r="K1307" s="1">
        <v>36.505729519299997</v>
      </c>
      <c r="L1307" s="1">
        <v>41.957361991200003</v>
      </c>
      <c r="M1307" s="1">
        <v>70</v>
      </c>
      <c r="N1307" s="1" t="s">
        <v>74</v>
      </c>
      <c r="O1307" s="1">
        <v>70</v>
      </c>
      <c r="P1307" t="str">
        <f>_xlfn.CONCAT( YEAR(TblOrigin[[#This Row],[ODK_DateOfSubmission]]), "-",TEXT( MONTH(TblOrigin[[#This Row],[ODK_DateOfSubmission]]),"00"))</f>
        <v>2020-08</v>
      </c>
    </row>
    <row r="1308" spans="1:16" x14ac:dyDescent="0.25">
      <c r="A1308" s="13">
        <v>2707011</v>
      </c>
      <c r="B1308" s="1"/>
      <c r="C1308" s="1">
        <v>27288</v>
      </c>
      <c r="D1308" s="6">
        <v>44059.761495752318</v>
      </c>
      <c r="E1308" s="1" t="s">
        <v>1151</v>
      </c>
      <c r="F1308" s="1" t="s">
        <v>72</v>
      </c>
      <c r="G1308" s="1" t="s">
        <v>97</v>
      </c>
      <c r="H1308" s="1" t="s">
        <v>405</v>
      </c>
      <c r="I1308" s="1" t="s">
        <v>921</v>
      </c>
      <c r="J1308" s="1" t="s">
        <v>922</v>
      </c>
      <c r="K1308" s="1">
        <v>36.377164634400003</v>
      </c>
      <c r="L1308" s="1">
        <v>41.687696773299997</v>
      </c>
      <c r="M1308" s="1">
        <v>25</v>
      </c>
      <c r="N1308" s="1" t="s">
        <v>74</v>
      </c>
      <c r="O1308" s="1">
        <v>25</v>
      </c>
      <c r="P1308" t="str">
        <f>_xlfn.CONCAT( YEAR(TblOrigin[[#This Row],[ODK_DateOfSubmission]]), "-",TEXT( MONTH(TblOrigin[[#This Row],[ODK_DateOfSubmission]]),"00"))</f>
        <v>2020-08</v>
      </c>
    </row>
    <row r="1309" spans="1:16" x14ac:dyDescent="0.25">
      <c r="A1309" s="13">
        <v>2707012</v>
      </c>
      <c r="B1309" s="1"/>
      <c r="C1309" s="1">
        <v>27358</v>
      </c>
      <c r="D1309" s="6">
        <v>44059.895113622682</v>
      </c>
      <c r="E1309" s="1" t="s">
        <v>1151</v>
      </c>
      <c r="F1309" s="1" t="s">
        <v>72</v>
      </c>
      <c r="G1309" s="1" t="s">
        <v>97</v>
      </c>
      <c r="H1309" s="1" t="s">
        <v>405</v>
      </c>
      <c r="I1309" s="1" t="s">
        <v>923</v>
      </c>
      <c r="J1309" s="1" t="s">
        <v>924</v>
      </c>
      <c r="K1309" s="1">
        <v>36.371528912400002</v>
      </c>
      <c r="L1309" s="1">
        <v>41.725110782400002</v>
      </c>
      <c r="M1309" s="1">
        <v>15</v>
      </c>
      <c r="N1309" s="1" t="s">
        <v>74</v>
      </c>
      <c r="O1309" s="1">
        <v>15</v>
      </c>
      <c r="P1309" t="str">
        <f>_xlfn.CONCAT( YEAR(TblOrigin[[#This Row],[ODK_DateOfSubmission]]), "-",TEXT( MONTH(TblOrigin[[#This Row],[ODK_DateOfSubmission]]),"00"))</f>
        <v>2020-08</v>
      </c>
    </row>
    <row r="1310" spans="1:16" x14ac:dyDescent="0.25">
      <c r="A1310" s="13">
        <v>2707013</v>
      </c>
      <c r="B1310" s="1"/>
      <c r="C1310" s="1">
        <v>27359</v>
      </c>
      <c r="D1310" s="6">
        <v>44059.946247685184</v>
      </c>
      <c r="E1310" s="1" t="s">
        <v>1151</v>
      </c>
      <c r="F1310" s="1" t="s">
        <v>72</v>
      </c>
      <c r="G1310" s="1" t="s">
        <v>97</v>
      </c>
      <c r="H1310" s="1" t="s">
        <v>405</v>
      </c>
      <c r="I1310" s="1" t="s">
        <v>925</v>
      </c>
      <c r="J1310" s="1" t="s">
        <v>926</v>
      </c>
      <c r="K1310" s="1">
        <v>36.371488765499997</v>
      </c>
      <c r="L1310" s="1">
        <v>41.712652812599998</v>
      </c>
      <c r="M1310" s="1">
        <v>15</v>
      </c>
      <c r="N1310" s="1" t="s">
        <v>74</v>
      </c>
      <c r="O1310" s="1">
        <v>15</v>
      </c>
      <c r="P1310" t="str">
        <f>_xlfn.CONCAT( YEAR(TblOrigin[[#This Row],[ODK_DateOfSubmission]]), "-",TEXT( MONTH(TblOrigin[[#This Row],[ODK_DateOfSubmission]]),"00"))</f>
        <v>2020-08</v>
      </c>
    </row>
    <row r="1311" spans="1:16" x14ac:dyDescent="0.25">
      <c r="A1311" s="13">
        <v>2707014</v>
      </c>
      <c r="B1311" s="1"/>
      <c r="C1311" s="1">
        <v>17694</v>
      </c>
      <c r="D1311" s="6">
        <v>44037.686689386574</v>
      </c>
      <c r="E1311" s="1" t="s">
        <v>1151</v>
      </c>
      <c r="F1311" s="1" t="s">
        <v>72</v>
      </c>
      <c r="G1311" s="1" t="s">
        <v>97</v>
      </c>
      <c r="H1311" s="1" t="s">
        <v>405</v>
      </c>
      <c r="I1311" s="1" t="s">
        <v>416</v>
      </c>
      <c r="J1311" s="1" t="s">
        <v>417</v>
      </c>
      <c r="K1311" s="1">
        <v>36.453664677200003</v>
      </c>
      <c r="L1311" s="1">
        <v>41.758255044099997</v>
      </c>
      <c r="M1311" s="1">
        <v>6</v>
      </c>
      <c r="N1311" s="1" t="s">
        <v>74</v>
      </c>
      <c r="O1311" s="1">
        <v>6</v>
      </c>
      <c r="P1311" t="str">
        <f>_xlfn.CONCAT( YEAR(TblOrigin[[#This Row],[ODK_DateOfSubmission]]), "-",TEXT( MONTH(TblOrigin[[#This Row],[ODK_DateOfSubmission]]),"00"))</f>
        <v>2020-07</v>
      </c>
    </row>
    <row r="1312" spans="1:16" x14ac:dyDescent="0.25">
      <c r="A1312" s="13">
        <v>2707018</v>
      </c>
      <c r="B1312" s="1"/>
      <c r="C1312" s="1">
        <v>27363</v>
      </c>
      <c r="D1312" s="6">
        <v>44055.020308564817</v>
      </c>
      <c r="E1312" s="1" t="s">
        <v>1151</v>
      </c>
      <c r="F1312" s="1" t="s">
        <v>72</v>
      </c>
      <c r="G1312" s="1" t="s">
        <v>97</v>
      </c>
      <c r="H1312" s="1" t="s">
        <v>405</v>
      </c>
      <c r="I1312" s="1" t="s">
        <v>418</v>
      </c>
      <c r="J1312" s="1" t="s">
        <v>419</v>
      </c>
      <c r="K1312" s="1">
        <v>36.417222752699999</v>
      </c>
      <c r="L1312" s="1">
        <v>41.884285228099998</v>
      </c>
      <c r="M1312" s="1">
        <v>5</v>
      </c>
      <c r="N1312" s="1" t="s">
        <v>74</v>
      </c>
      <c r="O1312" s="1">
        <v>5</v>
      </c>
      <c r="P1312" t="str">
        <f>_xlfn.CONCAT( YEAR(TblOrigin[[#This Row],[ODK_DateOfSubmission]]), "-",TEXT( MONTH(TblOrigin[[#This Row],[ODK_DateOfSubmission]]),"00"))</f>
        <v>2020-08</v>
      </c>
    </row>
    <row r="1313" spans="1:16" x14ac:dyDescent="0.25">
      <c r="A1313" s="13">
        <v>2707019</v>
      </c>
      <c r="B1313" s="1"/>
      <c r="C1313" s="1">
        <v>27364</v>
      </c>
      <c r="D1313" s="6">
        <v>44061.019906250003</v>
      </c>
      <c r="E1313" s="1" t="s">
        <v>1151</v>
      </c>
      <c r="F1313" s="1" t="s">
        <v>72</v>
      </c>
      <c r="G1313" s="1" t="s">
        <v>97</v>
      </c>
      <c r="H1313" s="1" t="s">
        <v>405</v>
      </c>
      <c r="I1313" s="1" t="s">
        <v>927</v>
      </c>
      <c r="J1313" s="1" t="s">
        <v>928</v>
      </c>
      <c r="K1313" s="1">
        <v>36.372352709399998</v>
      </c>
      <c r="L1313" s="1">
        <v>41.7071758473</v>
      </c>
      <c r="M1313" s="1">
        <v>25</v>
      </c>
      <c r="N1313" s="1" t="s">
        <v>74</v>
      </c>
      <c r="O1313" s="1">
        <v>25</v>
      </c>
      <c r="P1313" t="str">
        <f>_xlfn.CONCAT( YEAR(TblOrigin[[#This Row],[ODK_DateOfSubmission]]), "-",TEXT( MONTH(TblOrigin[[#This Row],[ODK_DateOfSubmission]]),"00"))</f>
        <v>2020-08</v>
      </c>
    </row>
    <row r="1314" spans="1:16" x14ac:dyDescent="0.25">
      <c r="A1314" s="13">
        <v>2707021</v>
      </c>
      <c r="B1314" s="1"/>
      <c r="C1314" s="1">
        <v>27366</v>
      </c>
      <c r="D1314" s="6">
        <v>44059.817991238429</v>
      </c>
      <c r="E1314" s="1" t="s">
        <v>1151</v>
      </c>
      <c r="F1314" s="1" t="s">
        <v>72</v>
      </c>
      <c r="G1314" s="1" t="s">
        <v>97</v>
      </c>
      <c r="H1314" s="1" t="s">
        <v>405</v>
      </c>
      <c r="I1314" s="1" t="s">
        <v>420</v>
      </c>
      <c r="J1314" s="1" t="s">
        <v>421</v>
      </c>
      <c r="K1314" s="1">
        <v>36.428698603699999</v>
      </c>
      <c r="L1314" s="1">
        <v>41.698919140199997</v>
      </c>
      <c r="M1314" s="1">
        <v>23</v>
      </c>
      <c r="N1314" s="1" t="s">
        <v>74</v>
      </c>
      <c r="O1314" s="1">
        <v>23</v>
      </c>
      <c r="P1314" t="str">
        <f>_xlfn.CONCAT( YEAR(TblOrigin[[#This Row],[ODK_DateOfSubmission]]), "-",TEXT( MONTH(TblOrigin[[#This Row],[ODK_DateOfSubmission]]),"00"))</f>
        <v>2020-08</v>
      </c>
    </row>
    <row r="1315" spans="1:16" x14ac:dyDescent="0.25">
      <c r="A1315" s="13">
        <v>2707022</v>
      </c>
      <c r="B1315" s="1"/>
      <c r="C1315" s="1">
        <v>27396</v>
      </c>
      <c r="D1315" s="6">
        <v>44037.686709456022</v>
      </c>
      <c r="E1315" s="1" t="s">
        <v>1151</v>
      </c>
      <c r="F1315" s="1" t="s">
        <v>72</v>
      </c>
      <c r="G1315" s="1" t="s">
        <v>97</v>
      </c>
      <c r="H1315" s="1" t="s">
        <v>405</v>
      </c>
      <c r="I1315" s="1" t="s">
        <v>422</v>
      </c>
      <c r="J1315" s="1" t="s">
        <v>423</v>
      </c>
      <c r="K1315" s="1">
        <v>36.448735759800002</v>
      </c>
      <c r="L1315" s="1">
        <v>41.756054001300001</v>
      </c>
      <c r="M1315" s="1">
        <v>12</v>
      </c>
      <c r="N1315" s="1" t="s">
        <v>74</v>
      </c>
      <c r="O1315" s="1">
        <v>12</v>
      </c>
      <c r="P1315" t="str">
        <f>_xlfn.CONCAT( YEAR(TblOrigin[[#This Row],[ODK_DateOfSubmission]]), "-",TEXT( MONTH(TblOrigin[[#This Row],[ODK_DateOfSubmission]]),"00"))</f>
        <v>2020-07</v>
      </c>
    </row>
    <row r="1316" spans="1:16" x14ac:dyDescent="0.25">
      <c r="A1316" s="13">
        <v>2707023</v>
      </c>
      <c r="B1316" s="1"/>
      <c r="C1316" s="1">
        <v>27397</v>
      </c>
      <c r="D1316" s="6">
        <v>44054.882977743058</v>
      </c>
      <c r="E1316" s="1" t="s">
        <v>1151</v>
      </c>
      <c r="F1316" s="1" t="s">
        <v>72</v>
      </c>
      <c r="G1316" s="1" t="s">
        <v>97</v>
      </c>
      <c r="H1316" s="1" t="s">
        <v>405</v>
      </c>
      <c r="I1316" s="1" t="s">
        <v>424</v>
      </c>
      <c r="J1316" s="1" t="s">
        <v>425</v>
      </c>
      <c r="K1316" s="1">
        <v>36.416859670000001</v>
      </c>
      <c r="L1316" s="1">
        <v>41.893844873200003</v>
      </c>
      <c r="M1316" s="1">
        <v>7</v>
      </c>
      <c r="N1316" s="1" t="s">
        <v>74</v>
      </c>
      <c r="O1316" s="1">
        <v>7</v>
      </c>
      <c r="P1316" t="str">
        <f>_xlfn.CONCAT( YEAR(TblOrigin[[#This Row],[ODK_DateOfSubmission]]), "-",TEXT( MONTH(TblOrigin[[#This Row],[ODK_DateOfSubmission]]),"00"))</f>
        <v>2020-08</v>
      </c>
    </row>
    <row r="1317" spans="1:16" x14ac:dyDescent="0.25">
      <c r="A1317" s="13">
        <v>2707025</v>
      </c>
      <c r="B1317" s="1"/>
      <c r="C1317" s="1">
        <v>27399</v>
      </c>
      <c r="D1317" s="6">
        <v>44037.686480289354</v>
      </c>
      <c r="E1317" s="1" t="s">
        <v>1151</v>
      </c>
      <c r="F1317" s="1" t="s">
        <v>72</v>
      </c>
      <c r="G1317" s="1" t="s">
        <v>97</v>
      </c>
      <c r="H1317" s="1" t="s">
        <v>405</v>
      </c>
      <c r="I1317" s="1" t="s">
        <v>426</v>
      </c>
      <c r="J1317" s="1" t="s">
        <v>427</v>
      </c>
      <c r="K1317" s="1">
        <v>36.429840782900001</v>
      </c>
      <c r="L1317" s="1">
        <v>41.868082333099998</v>
      </c>
      <c r="M1317" s="1">
        <v>120</v>
      </c>
      <c r="N1317" s="1" t="s">
        <v>74</v>
      </c>
      <c r="O1317" s="1">
        <v>105</v>
      </c>
      <c r="P1317" t="str">
        <f>_xlfn.CONCAT( YEAR(TblOrigin[[#This Row],[ODK_DateOfSubmission]]), "-",TEXT( MONTH(TblOrigin[[#This Row],[ODK_DateOfSubmission]]),"00"))</f>
        <v>2020-07</v>
      </c>
    </row>
    <row r="1318" spans="1:16" x14ac:dyDescent="0.25">
      <c r="A1318" s="13">
        <v>2707025</v>
      </c>
      <c r="B1318" s="1"/>
      <c r="C1318" s="1">
        <v>27399</v>
      </c>
      <c r="D1318" s="6">
        <v>44037.686480289354</v>
      </c>
      <c r="E1318" s="1" t="s">
        <v>1151</v>
      </c>
      <c r="F1318" s="1" t="s">
        <v>72</v>
      </c>
      <c r="G1318" s="1" t="s">
        <v>97</v>
      </c>
      <c r="H1318" s="1" t="s">
        <v>405</v>
      </c>
      <c r="I1318" s="1" t="s">
        <v>426</v>
      </c>
      <c r="J1318" s="1" t="s">
        <v>427</v>
      </c>
      <c r="K1318" s="1">
        <v>36.429840782900001</v>
      </c>
      <c r="L1318" s="1">
        <v>41.868082333099998</v>
      </c>
      <c r="M1318" s="1">
        <v>120</v>
      </c>
      <c r="N1318" s="1" t="s">
        <v>78</v>
      </c>
      <c r="O1318" s="1">
        <v>15</v>
      </c>
      <c r="P1318" t="str">
        <f>_xlfn.CONCAT( YEAR(TblOrigin[[#This Row],[ODK_DateOfSubmission]]), "-",TEXT( MONTH(TblOrigin[[#This Row],[ODK_DateOfSubmission]]),"00"))</f>
        <v>2020-07</v>
      </c>
    </row>
    <row r="1319" spans="1:16" x14ac:dyDescent="0.25">
      <c r="A1319" s="13">
        <v>2707026</v>
      </c>
      <c r="B1319" s="1"/>
      <c r="C1319" s="1">
        <v>27400</v>
      </c>
      <c r="D1319" s="6">
        <v>44059.924187812503</v>
      </c>
      <c r="E1319" s="1" t="s">
        <v>1151</v>
      </c>
      <c r="F1319" s="1" t="s">
        <v>72</v>
      </c>
      <c r="G1319" s="1" t="s">
        <v>97</v>
      </c>
      <c r="H1319" s="1" t="s">
        <v>405</v>
      </c>
      <c r="I1319" s="1" t="s">
        <v>929</v>
      </c>
      <c r="J1319" s="1" t="s">
        <v>930</v>
      </c>
      <c r="K1319" s="1">
        <v>36.375917933399997</v>
      </c>
      <c r="L1319" s="1">
        <v>41.715414026200001</v>
      </c>
      <c r="M1319" s="1">
        <v>30</v>
      </c>
      <c r="N1319" s="1" t="s">
        <v>74</v>
      </c>
      <c r="O1319" s="1">
        <v>30</v>
      </c>
      <c r="P1319" t="str">
        <f>_xlfn.CONCAT( YEAR(TblOrigin[[#This Row],[ODK_DateOfSubmission]]), "-",TEXT( MONTH(TblOrigin[[#This Row],[ODK_DateOfSubmission]]),"00"))</f>
        <v>2020-08</v>
      </c>
    </row>
    <row r="1320" spans="1:16" x14ac:dyDescent="0.25">
      <c r="A1320" s="13">
        <v>2707029</v>
      </c>
      <c r="B1320" s="1"/>
      <c r="C1320" s="1">
        <v>27403</v>
      </c>
      <c r="D1320" s="6">
        <v>44046.908240127312</v>
      </c>
      <c r="E1320" s="1" t="s">
        <v>1151</v>
      </c>
      <c r="F1320" s="1" t="s">
        <v>72</v>
      </c>
      <c r="G1320" s="1" t="s">
        <v>97</v>
      </c>
      <c r="H1320" s="1" t="s">
        <v>405</v>
      </c>
      <c r="I1320" s="1" t="s">
        <v>931</v>
      </c>
      <c r="J1320" s="1" t="s">
        <v>932</v>
      </c>
      <c r="K1320" s="1">
        <v>36.452794037099999</v>
      </c>
      <c r="L1320" s="1">
        <v>41.707408143899997</v>
      </c>
      <c r="M1320" s="1">
        <v>25</v>
      </c>
      <c r="N1320" s="1" t="s">
        <v>74</v>
      </c>
      <c r="O1320" s="1">
        <v>25</v>
      </c>
      <c r="P1320" t="str">
        <f>_xlfn.CONCAT( YEAR(TblOrigin[[#This Row],[ODK_DateOfSubmission]]), "-",TEXT( MONTH(TblOrigin[[#This Row],[ODK_DateOfSubmission]]),"00"))</f>
        <v>2020-08</v>
      </c>
    </row>
    <row r="1321" spans="1:16" x14ac:dyDescent="0.25">
      <c r="A1321" s="13">
        <v>2707031</v>
      </c>
      <c r="B1321" s="1"/>
      <c r="C1321" s="1">
        <v>28415</v>
      </c>
      <c r="D1321" s="6">
        <v>44054.902430555558</v>
      </c>
      <c r="E1321" s="1" t="s">
        <v>1151</v>
      </c>
      <c r="F1321" s="1" t="s">
        <v>72</v>
      </c>
      <c r="G1321" s="1" t="s">
        <v>97</v>
      </c>
      <c r="H1321" s="1" t="s">
        <v>405</v>
      </c>
      <c r="I1321" s="1" t="s">
        <v>428</v>
      </c>
      <c r="J1321" s="1" t="s">
        <v>429</v>
      </c>
      <c r="K1321" s="1">
        <v>36.429188769699998</v>
      </c>
      <c r="L1321" s="1">
        <v>41.911908200500001</v>
      </c>
      <c r="M1321" s="1">
        <v>6</v>
      </c>
      <c r="N1321" s="1" t="s">
        <v>74</v>
      </c>
      <c r="O1321" s="1">
        <v>6</v>
      </c>
      <c r="P1321" t="str">
        <f>_xlfn.CONCAT( YEAR(TblOrigin[[#This Row],[ODK_DateOfSubmission]]), "-",TEXT( MONTH(TblOrigin[[#This Row],[ODK_DateOfSubmission]]),"00"))</f>
        <v>2020-08</v>
      </c>
    </row>
    <row r="1322" spans="1:16" x14ac:dyDescent="0.25">
      <c r="A1322" s="13">
        <v>2707044</v>
      </c>
      <c r="B1322" s="1"/>
      <c r="C1322" s="1">
        <v>31742</v>
      </c>
      <c r="D1322" s="6">
        <v>44057.964029513889</v>
      </c>
      <c r="E1322" s="1" t="s">
        <v>1151</v>
      </c>
      <c r="F1322" s="1" t="s">
        <v>72</v>
      </c>
      <c r="G1322" s="1" t="s">
        <v>97</v>
      </c>
      <c r="H1322" s="1" t="s">
        <v>430</v>
      </c>
      <c r="I1322" s="1" t="s">
        <v>431</v>
      </c>
      <c r="J1322" s="1" t="s">
        <v>432</v>
      </c>
      <c r="K1322" s="1">
        <v>36.331506699999998</v>
      </c>
      <c r="L1322" s="1">
        <v>41.907876799999997</v>
      </c>
      <c r="M1322" s="1">
        <v>15</v>
      </c>
      <c r="N1322" s="1" t="s">
        <v>74</v>
      </c>
      <c r="O1322" s="1">
        <v>12</v>
      </c>
      <c r="P1322" t="str">
        <f>_xlfn.CONCAT( YEAR(TblOrigin[[#This Row],[ODK_DateOfSubmission]]), "-",TEXT( MONTH(TblOrigin[[#This Row],[ODK_DateOfSubmission]]),"00"))</f>
        <v>2020-08</v>
      </c>
    </row>
    <row r="1323" spans="1:16" x14ac:dyDescent="0.25">
      <c r="A1323" s="13">
        <v>2707044</v>
      </c>
      <c r="B1323" s="1"/>
      <c r="C1323" s="1">
        <v>31742</v>
      </c>
      <c r="D1323" s="6">
        <v>44057.964029513889</v>
      </c>
      <c r="E1323" s="1" t="s">
        <v>1151</v>
      </c>
      <c r="F1323" s="1" t="s">
        <v>72</v>
      </c>
      <c r="G1323" s="1" t="s">
        <v>97</v>
      </c>
      <c r="H1323" s="1" t="s">
        <v>430</v>
      </c>
      <c r="I1323" s="1" t="s">
        <v>431</v>
      </c>
      <c r="J1323" s="1" t="s">
        <v>432</v>
      </c>
      <c r="K1323" s="1">
        <v>36.331506699999998</v>
      </c>
      <c r="L1323" s="1">
        <v>41.907876799999997</v>
      </c>
      <c r="M1323" s="1">
        <v>15</v>
      </c>
      <c r="N1323" s="1" t="s">
        <v>78</v>
      </c>
      <c r="O1323" s="1">
        <v>3</v>
      </c>
      <c r="P1323" t="str">
        <f>_xlfn.CONCAT( YEAR(TblOrigin[[#This Row],[ODK_DateOfSubmission]]), "-",TEXT( MONTH(TblOrigin[[#This Row],[ODK_DateOfSubmission]]),"00"))</f>
        <v>2020-08</v>
      </c>
    </row>
    <row r="1324" spans="1:16" x14ac:dyDescent="0.25">
      <c r="A1324" s="13">
        <v>2708002</v>
      </c>
      <c r="B1324" s="1"/>
      <c r="C1324" s="1">
        <v>24809</v>
      </c>
      <c r="D1324" s="6">
        <v>44037.704910729168</v>
      </c>
      <c r="E1324" s="1" t="s">
        <v>1151</v>
      </c>
      <c r="F1324" s="1" t="s">
        <v>72</v>
      </c>
      <c r="G1324" s="1" t="s">
        <v>93</v>
      </c>
      <c r="H1324" s="1" t="s">
        <v>433</v>
      </c>
      <c r="I1324" s="1" t="s">
        <v>434</v>
      </c>
      <c r="J1324" s="1" t="s">
        <v>248</v>
      </c>
      <c r="K1324" s="1">
        <v>36.3920374</v>
      </c>
      <c r="L1324" s="1">
        <v>42.4765978</v>
      </c>
      <c r="M1324" s="1">
        <v>147</v>
      </c>
      <c r="N1324" s="1" t="s">
        <v>66</v>
      </c>
      <c r="O1324" s="1">
        <v>147</v>
      </c>
      <c r="P1324" t="str">
        <f>_xlfn.CONCAT( YEAR(TblOrigin[[#This Row],[ODK_DateOfSubmission]]), "-",TEXT( MONTH(TblOrigin[[#This Row],[ODK_DateOfSubmission]]),"00"))</f>
        <v>2020-07</v>
      </c>
    </row>
    <row r="1325" spans="1:16" x14ac:dyDescent="0.25">
      <c r="A1325" s="13">
        <v>2708006</v>
      </c>
      <c r="B1325" s="1"/>
      <c r="C1325" s="1">
        <v>18305</v>
      </c>
      <c r="D1325" s="6">
        <v>44062.707594525462</v>
      </c>
      <c r="E1325" s="1" t="s">
        <v>1151</v>
      </c>
      <c r="F1325" s="1" t="s">
        <v>72</v>
      </c>
      <c r="G1325" s="1" t="s">
        <v>93</v>
      </c>
      <c r="H1325" s="1" t="s">
        <v>433</v>
      </c>
      <c r="I1325" s="1" t="s">
        <v>435</v>
      </c>
      <c r="J1325" s="1" t="s">
        <v>382</v>
      </c>
      <c r="K1325" s="1">
        <v>36.380954000000003</v>
      </c>
      <c r="L1325" s="1">
        <v>42.454282999999997</v>
      </c>
      <c r="M1325" s="1">
        <v>173</v>
      </c>
      <c r="N1325" s="1" t="s">
        <v>66</v>
      </c>
      <c r="O1325" s="1">
        <v>173</v>
      </c>
      <c r="P1325" t="str">
        <f>_xlfn.CONCAT( YEAR(TblOrigin[[#This Row],[ODK_DateOfSubmission]]), "-",TEXT( MONTH(TblOrigin[[#This Row],[ODK_DateOfSubmission]]),"00"))</f>
        <v>2020-08</v>
      </c>
    </row>
    <row r="1326" spans="1:16" x14ac:dyDescent="0.25">
      <c r="A1326" s="13">
        <v>2708007</v>
      </c>
      <c r="B1326" s="1"/>
      <c r="C1326" s="1">
        <v>18309</v>
      </c>
      <c r="D1326" s="6">
        <v>44062.707635960651</v>
      </c>
      <c r="E1326" s="1" t="s">
        <v>1151</v>
      </c>
      <c r="F1326" s="1" t="s">
        <v>72</v>
      </c>
      <c r="G1326" s="1" t="s">
        <v>93</v>
      </c>
      <c r="H1326" s="1" t="s">
        <v>433</v>
      </c>
      <c r="I1326" s="1" t="s">
        <v>436</v>
      </c>
      <c r="J1326" s="1" t="s">
        <v>437</v>
      </c>
      <c r="K1326" s="1">
        <v>36.377371400000001</v>
      </c>
      <c r="L1326" s="1">
        <v>42.457237300000003</v>
      </c>
      <c r="M1326" s="1">
        <v>196</v>
      </c>
      <c r="N1326" s="1" t="s">
        <v>66</v>
      </c>
      <c r="O1326" s="1">
        <v>196</v>
      </c>
      <c r="P1326" t="str">
        <f>_xlfn.CONCAT( YEAR(TblOrigin[[#This Row],[ODK_DateOfSubmission]]), "-",TEXT( MONTH(TblOrigin[[#This Row],[ODK_DateOfSubmission]]),"00"))</f>
        <v>2020-08</v>
      </c>
    </row>
    <row r="1327" spans="1:16" x14ac:dyDescent="0.25">
      <c r="A1327" s="13">
        <v>2708011</v>
      </c>
      <c r="B1327" s="1"/>
      <c r="C1327" s="1">
        <v>25944</v>
      </c>
      <c r="D1327" s="6">
        <v>44059.018406979165</v>
      </c>
      <c r="E1327" s="1" t="s">
        <v>1151</v>
      </c>
      <c r="F1327" s="1" t="s">
        <v>72</v>
      </c>
      <c r="G1327" s="1" t="s">
        <v>93</v>
      </c>
      <c r="H1327" s="1" t="s">
        <v>438</v>
      </c>
      <c r="I1327" s="1" t="s">
        <v>439</v>
      </c>
      <c r="J1327" s="1" t="s">
        <v>440</v>
      </c>
      <c r="K1327" s="1">
        <v>36.655997570399997</v>
      </c>
      <c r="L1327" s="1">
        <v>42.5980133829</v>
      </c>
      <c r="M1327" s="1">
        <v>50</v>
      </c>
      <c r="N1327" s="1" t="s">
        <v>74</v>
      </c>
      <c r="O1327" s="1">
        <v>15</v>
      </c>
      <c r="P1327" t="str">
        <f>_xlfn.CONCAT( YEAR(TblOrigin[[#This Row],[ODK_DateOfSubmission]]), "-",TEXT( MONTH(TblOrigin[[#This Row],[ODK_DateOfSubmission]]),"00"))</f>
        <v>2020-08</v>
      </c>
    </row>
    <row r="1328" spans="1:16" x14ac:dyDescent="0.25">
      <c r="A1328" s="13">
        <v>2708011</v>
      </c>
      <c r="B1328" s="1"/>
      <c r="C1328" s="1">
        <v>25944</v>
      </c>
      <c r="D1328" s="6">
        <v>44059.018406979165</v>
      </c>
      <c r="E1328" s="1" t="s">
        <v>1151</v>
      </c>
      <c r="F1328" s="1" t="s">
        <v>72</v>
      </c>
      <c r="G1328" s="1" t="s">
        <v>93</v>
      </c>
      <c r="H1328" s="1" t="s">
        <v>438</v>
      </c>
      <c r="I1328" s="1" t="s">
        <v>439</v>
      </c>
      <c r="J1328" s="1" t="s">
        <v>440</v>
      </c>
      <c r="K1328" s="1">
        <v>36.655997570399997</v>
      </c>
      <c r="L1328" s="1">
        <v>42.5980133829</v>
      </c>
      <c r="M1328" s="1">
        <v>50</v>
      </c>
      <c r="N1328" s="1" t="s">
        <v>66</v>
      </c>
      <c r="O1328" s="1">
        <v>35</v>
      </c>
      <c r="P1328" t="str">
        <f>_xlfn.CONCAT( YEAR(TblOrigin[[#This Row],[ODK_DateOfSubmission]]), "-",TEXT( MONTH(TblOrigin[[#This Row],[ODK_DateOfSubmission]]),"00"))</f>
        <v>2020-08</v>
      </c>
    </row>
    <row r="1329" spans="1:16" x14ac:dyDescent="0.25">
      <c r="A1329" s="13">
        <v>2708014</v>
      </c>
      <c r="B1329" s="1"/>
      <c r="C1329" s="1">
        <v>25819</v>
      </c>
      <c r="D1329" s="6">
        <v>44062.707377858795</v>
      </c>
      <c r="E1329" s="1" t="s">
        <v>1151</v>
      </c>
      <c r="F1329" s="1" t="s">
        <v>72</v>
      </c>
      <c r="G1329" s="1" t="s">
        <v>93</v>
      </c>
      <c r="H1329" s="1" t="s">
        <v>433</v>
      </c>
      <c r="I1329" s="1" t="s">
        <v>441</v>
      </c>
      <c r="J1329" s="1" t="s">
        <v>442</v>
      </c>
      <c r="K1329" s="1">
        <v>36.383068999999999</v>
      </c>
      <c r="L1329" s="1">
        <v>42.470675</v>
      </c>
      <c r="M1329" s="1">
        <v>428</v>
      </c>
      <c r="N1329" s="1" t="s">
        <v>66</v>
      </c>
      <c r="O1329" s="1">
        <v>426</v>
      </c>
      <c r="P1329" t="str">
        <f>_xlfn.CONCAT( YEAR(TblOrigin[[#This Row],[ODK_DateOfSubmission]]), "-",TEXT( MONTH(TblOrigin[[#This Row],[ODK_DateOfSubmission]]),"00"))</f>
        <v>2020-08</v>
      </c>
    </row>
    <row r="1330" spans="1:16" x14ac:dyDescent="0.25">
      <c r="A1330" s="13">
        <v>2708014</v>
      </c>
      <c r="B1330" s="1"/>
      <c r="C1330" s="1">
        <v>25819</v>
      </c>
      <c r="D1330" s="6">
        <v>44062.707377858795</v>
      </c>
      <c r="E1330" s="1" t="s">
        <v>1151</v>
      </c>
      <c r="F1330" s="1" t="s">
        <v>72</v>
      </c>
      <c r="G1330" s="1" t="s">
        <v>93</v>
      </c>
      <c r="H1330" s="1" t="s">
        <v>433</v>
      </c>
      <c r="I1330" s="1" t="s">
        <v>441</v>
      </c>
      <c r="J1330" s="1" t="s">
        <v>442</v>
      </c>
      <c r="K1330" s="1">
        <v>36.383068999999999</v>
      </c>
      <c r="L1330" s="1">
        <v>42.470675</v>
      </c>
      <c r="M1330" s="1">
        <v>428</v>
      </c>
      <c r="N1330" s="1" t="s">
        <v>74</v>
      </c>
      <c r="O1330" s="1">
        <v>2</v>
      </c>
      <c r="P1330" t="str">
        <f>_xlfn.CONCAT( YEAR(TblOrigin[[#This Row],[ODK_DateOfSubmission]]), "-",TEXT( MONTH(TblOrigin[[#This Row],[ODK_DateOfSubmission]]),"00"))</f>
        <v>2020-08</v>
      </c>
    </row>
    <row r="1331" spans="1:16" x14ac:dyDescent="0.25">
      <c r="A1331" s="13">
        <v>2708019</v>
      </c>
      <c r="B1331" s="1"/>
      <c r="C1331" s="1">
        <v>22924</v>
      </c>
      <c r="D1331" s="6">
        <v>44030.666460266206</v>
      </c>
      <c r="E1331" s="1" t="s">
        <v>1151</v>
      </c>
      <c r="F1331" s="1" t="s">
        <v>72</v>
      </c>
      <c r="G1331" s="1" t="s">
        <v>93</v>
      </c>
      <c r="H1331" s="1" t="s">
        <v>433</v>
      </c>
      <c r="I1331" s="1" t="s">
        <v>443</v>
      </c>
      <c r="J1331" s="1" t="s">
        <v>444</v>
      </c>
      <c r="K1331" s="1">
        <v>36.410913999999998</v>
      </c>
      <c r="L1331" s="1">
        <v>42.542980999999997</v>
      </c>
      <c r="M1331" s="1">
        <v>32</v>
      </c>
      <c r="N1331" s="1" t="s">
        <v>66</v>
      </c>
      <c r="O1331" s="1">
        <v>32</v>
      </c>
      <c r="P1331" t="str">
        <f>_xlfn.CONCAT( YEAR(TblOrigin[[#This Row],[ODK_DateOfSubmission]]), "-",TEXT( MONTH(TblOrigin[[#This Row],[ODK_DateOfSubmission]]),"00"))</f>
        <v>2020-07</v>
      </c>
    </row>
    <row r="1332" spans="1:16" x14ac:dyDescent="0.25">
      <c r="A1332" s="13">
        <v>2708022</v>
      </c>
      <c r="B1332" s="1"/>
      <c r="C1332" s="1">
        <v>17746</v>
      </c>
      <c r="D1332" s="6">
        <v>44058.707727118053</v>
      </c>
      <c r="E1332" s="1" t="s">
        <v>1151</v>
      </c>
      <c r="F1332" s="1" t="s">
        <v>72</v>
      </c>
      <c r="G1332" s="1" t="s">
        <v>93</v>
      </c>
      <c r="H1332" s="1" t="s">
        <v>438</v>
      </c>
      <c r="I1332" s="1" t="s">
        <v>445</v>
      </c>
      <c r="J1332" s="1" t="s">
        <v>446</v>
      </c>
      <c r="K1332" s="1">
        <v>36.603630367800001</v>
      </c>
      <c r="L1332" s="1">
        <v>42.624629435199999</v>
      </c>
      <c r="M1332" s="1">
        <v>2</v>
      </c>
      <c r="N1332" s="1" t="s">
        <v>78</v>
      </c>
      <c r="O1332" s="1">
        <v>2</v>
      </c>
      <c r="P1332" t="str">
        <f>_xlfn.CONCAT( YEAR(TblOrigin[[#This Row],[ODK_DateOfSubmission]]), "-",TEXT( MONTH(TblOrigin[[#This Row],[ODK_DateOfSubmission]]),"00"))</f>
        <v>2020-08</v>
      </c>
    </row>
    <row r="1333" spans="1:16" x14ac:dyDescent="0.25">
      <c r="A1333" s="13">
        <v>2708028</v>
      </c>
      <c r="B1333" s="1"/>
      <c r="C1333" s="1">
        <v>25808</v>
      </c>
      <c r="D1333" s="6">
        <v>44040.592936493056</v>
      </c>
      <c r="E1333" s="1" t="s">
        <v>1151</v>
      </c>
      <c r="F1333" s="1" t="s">
        <v>72</v>
      </c>
      <c r="G1333" s="1" t="s">
        <v>93</v>
      </c>
      <c r="H1333" s="1" t="s">
        <v>1306</v>
      </c>
      <c r="I1333" s="1" t="s">
        <v>1307</v>
      </c>
      <c r="J1333" s="1" t="s">
        <v>1308</v>
      </c>
      <c r="K1333" s="1">
        <v>36.804409999999997</v>
      </c>
      <c r="L1333" s="1">
        <v>42.088101000000002</v>
      </c>
      <c r="M1333" s="1">
        <v>340</v>
      </c>
      <c r="N1333" s="1" t="s">
        <v>74</v>
      </c>
      <c r="O1333" s="1">
        <v>340</v>
      </c>
      <c r="P1333" t="str">
        <f>_xlfn.CONCAT( YEAR(TblOrigin[[#This Row],[ODK_DateOfSubmission]]), "-",TEXT( MONTH(TblOrigin[[#This Row],[ODK_DateOfSubmission]]),"00"))</f>
        <v>2020-07</v>
      </c>
    </row>
    <row r="1334" spans="1:16" x14ac:dyDescent="0.25">
      <c r="A1334" s="13">
        <v>2708030</v>
      </c>
      <c r="B1334" s="1"/>
      <c r="C1334" s="1">
        <v>24701</v>
      </c>
      <c r="D1334" s="6">
        <v>44040.593000960645</v>
      </c>
      <c r="E1334" s="1" t="s">
        <v>1151</v>
      </c>
      <c r="F1334" s="1" t="s">
        <v>72</v>
      </c>
      <c r="G1334" s="1" t="s">
        <v>93</v>
      </c>
      <c r="H1334" s="1" t="s">
        <v>1306</v>
      </c>
      <c r="I1334" s="1" t="s">
        <v>1309</v>
      </c>
      <c r="J1334" s="1" t="s">
        <v>1310</v>
      </c>
      <c r="K1334" s="1">
        <v>36.808491991300002</v>
      </c>
      <c r="L1334" s="1">
        <v>42.090161568600003</v>
      </c>
      <c r="M1334" s="1">
        <v>220</v>
      </c>
      <c r="N1334" s="1" t="s">
        <v>74</v>
      </c>
      <c r="O1334" s="1">
        <v>220</v>
      </c>
      <c r="P1334" t="str">
        <f>_xlfn.CONCAT( YEAR(TblOrigin[[#This Row],[ODK_DateOfSubmission]]), "-",TEXT( MONTH(TblOrigin[[#This Row],[ODK_DateOfSubmission]]),"00"))</f>
        <v>2020-07</v>
      </c>
    </row>
    <row r="1335" spans="1:16" x14ac:dyDescent="0.25">
      <c r="A1335" s="13">
        <v>2708031</v>
      </c>
      <c r="B1335" s="1"/>
      <c r="C1335" s="1">
        <v>18304</v>
      </c>
      <c r="D1335" s="6">
        <v>44062.99918298611</v>
      </c>
      <c r="E1335" s="1" t="s">
        <v>1151</v>
      </c>
      <c r="F1335" s="1" t="s">
        <v>72</v>
      </c>
      <c r="G1335" s="1" t="s">
        <v>93</v>
      </c>
      <c r="H1335" s="1" t="s">
        <v>433</v>
      </c>
      <c r="I1335" s="1" t="s">
        <v>447</v>
      </c>
      <c r="J1335" s="1" t="s">
        <v>380</v>
      </c>
      <c r="K1335" s="1">
        <v>36.367199999999997</v>
      </c>
      <c r="L1335" s="1">
        <v>42.433289799999997</v>
      </c>
      <c r="M1335" s="1">
        <v>4</v>
      </c>
      <c r="N1335" s="1" t="s">
        <v>74</v>
      </c>
      <c r="O1335" s="1">
        <v>4</v>
      </c>
      <c r="P1335" t="str">
        <f>_xlfn.CONCAT( YEAR(TblOrigin[[#This Row],[ODK_DateOfSubmission]]), "-",TEXT( MONTH(TblOrigin[[#This Row],[ODK_DateOfSubmission]]),"00"))</f>
        <v>2020-08</v>
      </c>
    </row>
    <row r="1336" spans="1:16" x14ac:dyDescent="0.25">
      <c r="A1336" s="13">
        <v>2708032</v>
      </c>
      <c r="B1336" s="1"/>
      <c r="C1336" s="1">
        <v>25688</v>
      </c>
      <c r="D1336" s="6">
        <v>44040.592877812502</v>
      </c>
      <c r="E1336" s="1" t="s">
        <v>1151</v>
      </c>
      <c r="F1336" s="1" t="s">
        <v>72</v>
      </c>
      <c r="G1336" s="1" t="s">
        <v>93</v>
      </c>
      <c r="H1336" s="1" t="s">
        <v>1306</v>
      </c>
      <c r="I1336" s="1" t="s">
        <v>1311</v>
      </c>
      <c r="J1336" s="1" t="s">
        <v>225</v>
      </c>
      <c r="K1336" s="1">
        <v>36.808158114100003</v>
      </c>
      <c r="L1336" s="1">
        <v>42.083707296100002</v>
      </c>
      <c r="M1336" s="1">
        <v>130</v>
      </c>
      <c r="N1336" s="1" t="s">
        <v>74</v>
      </c>
      <c r="O1336" s="1">
        <v>130</v>
      </c>
      <c r="P1336" t="str">
        <f>_xlfn.CONCAT( YEAR(TblOrigin[[#This Row],[ODK_DateOfSubmission]]), "-",TEXT( MONTH(TblOrigin[[#This Row],[ODK_DateOfSubmission]]),"00"))</f>
        <v>2020-07</v>
      </c>
    </row>
    <row r="1337" spans="1:16" x14ac:dyDescent="0.25">
      <c r="A1337" s="13">
        <v>2708033</v>
      </c>
      <c r="B1337" s="1"/>
      <c r="C1337" s="1">
        <v>18303</v>
      </c>
      <c r="D1337" s="6">
        <v>44062.909821724534</v>
      </c>
      <c r="E1337" s="1" t="s">
        <v>1151</v>
      </c>
      <c r="F1337" s="1" t="s">
        <v>72</v>
      </c>
      <c r="G1337" s="1" t="s">
        <v>93</v>
      </c>
      <c r="H1337" s="1" t="s">
        <v>433</v>
      </c>
      <c r="I1337" s="1" t="s">
        <v>226</v>
      </c>
      <c r="J1337" s="1" t="s">
        <v>227</v>
      </c>
      <c r="K1337" s="1">
        <v>36.389158999999999</v>
      </c>
      <c r="L1337" s="1">
        <v>42.462820999999998</v>
      </c>
      <c r="M1337" s="1">
        <v>236</v>
      </c>
      <c r="N1337" s="1" t="s">
        <v>66</v>
      </c>
      <c r="O1337" s="1">
        <v>236</v>
      </c>
      <c r="P1337" t="str">
        <f>_xlfn.CONCAT( YEAR(TblOrigin[[#This Row],[ODK_DateOfSubmission]]), "-",TEXT( MONTH(TblOrigin[[#This Row],[ODK_DateOfSubmission]]),"00"))</f>
        <v>2020-08</v>
      </c>
    </row>
    <row r="1338" spans="1:16" x14ac:dyDescent="0.25">
      <c r="A1338" s="13">
        <v>2708034</v>
      </c>
      <c r="B1338" s="1"/>
      <c r="C1338" s="1">
        <v>25687</v>
      </c>
      <c r="D1338" s="6">
        <v>44040.593084178239</v>
      </c>
      <c r="E1338" s="1" t="s">
        <v>1151</v>
      </c>
      <c r="F1338" s="1" t="s">
        <v>72</v>
      </c>
      <c r="G1338" s="1" t="s">
        <v>93</v>
      </c>
      <c r="H1338" s="1" t="s">
        <v>1306</v>
      </c>
      <c r="I1338" s="1" t="s">
        <v>1312</v>
      </c>
      <c r="J1338" s="1" t="s">
        <v>533</v>
      </c>
      <c r="K1338" s="1">
        <v>36.799306332500002</v>
      </c>
      <c r="L1338" s="1">
        <v>42.0937826563</v>
      </c>
      <c r="M1338" s="1">
        <v>200</v>
      </c>
      <c r="N1338" s="1" t="s">
        <v>74</v>
      </c>
      <c r="O1338" s="1">
        <v>200</v>
      </c>
      <c r="P1338" t="str">
        <f>_xlfn.CONCAT( YEAR(TblOrigin[[#This Row],[ODK_DateOfSubmission]]), "-",TEXT( MONTH(TblOrigin[[#This Row],[ODK_DateOfSubmission]]),"00"))</f>
        <v>2020-07</v>
      </c>
    </row>
    <row r="1339" spans="1:16" x14ac:dyDescent="0.25">
      <c r="A1339" s="13">
        <v>2708041</v>
      </c>
      <c r="B1339" s="1"/>
      <c r="C1339" s="1">
        <v>22446</v>
      </c>
      <c r="D1339" s="6">
        <v>44058.688869479163</v>
      </c>
      <c r="E1339" s="1" t="s">
        <v>1151</v>
      </c>
      <c r="F1339" s="1" t="s">
        <v>72</v>
      </c>
      <c r="G1339" s="1" t="s">
        <v>93</v>
      </c>
      <c r="H1339" s="1" t="s">
        <v>438</v>
      </c>
      <c r="I1339" s="1" t="s">
        <v>1313</v>
      </c>
      <c r="J1339" s="1" t="s">
        <v>1314</v>
      </c>
      <c r="K1339" s="1">
        <v>36.609344219999997</v>
      </c>
      <c r="L1339" s="1">
        <v>42.571996969899999</v>
      </c>
      <c r="M1339" s="1">
        <v>2</v>
      </c>
      <c r="N1339" s="1" t="s">
        <v>78</v>
      </c>
      <c r="O1339" s="1">
        <v>2</v>
      </c>
      <c r="P1339" t="str">
        <f>_xlfn.CONCAT( YEAR(TblOrigin[[#This Row],[ODK_DateOfSubmission]]), "-",TEXT( MONTH(TblOrigin[[#This Row],[ODK_DateOfSubmission]]),"00"))</f>
        <v>2020-08</v>
      </c>
    </row>
    <row r="1340" spans="1:16" x14ac:dyDescent="0.25">
      <c r="A1340" s="13">
        <v>2708050</v>
      </c>
      <c r="B1340" s="1"/>
      <c r="C1340" s="1">
        <v>17944</v>
      </c>
      <c r="D1340" s="6">
        <v>44031.022112118058</v>
      </c>
      <c r="E1340" s="1" t="s">
        <v>1151</v>
      </c>
      <c r="F1340" s="1" t="s">
        <v>72</v>
      </c>
      <c r="G1340" s="1" t="s">
        <v>93</v>
      </c>
      <c r="H1340" s="1" t="s">
        <v>438</v>
      </c>
      <c r="I1340" s="1" t="s">
        <v>448</v>
      </c>
      <c r="J1340" s="1" t="s">
        <v>449</v>
      </c>
      <c r="K1340" s="1">
        <v>36.629461213699997</v>
      </c>
      <c r="L1340" s="1">
        <v>42.598467437399997</v>
      </c>
      <c r="M1340" s="1">
        <v>1</v>
      </c>
      <c r="N1340" s="1" t="s">
        <v>83</v>
      </c>
      <c r="O1340" s="1">
        <v>1</v>
      </c>
      <c r="P1340" t="str">
        <f>_xlfn.CONCAT( YEAR(TblOrigin[[#This Row],[ODK_DateOfSubmission]]), "-",TEXT( MONTH(TblOrigin[[#This Row],[ODK_DateOfSubmission]]),"00"))</f>
        <v>2020-07</v>
      </c>
    </row>
    <row r="1341" spans="1:16" x14ac:dyDescent="0.25">
      <c r="A1341" s="13">
        <v>2708055</v>
      </c>
      <c r="B1341" s="1"/>
      <c r="C1341" s="1">
        <v>25695</v>
      </c>
      <c r="D1341" s="6">
        <v>44058.715437500003</v>
      </c>
      <c r="E1341" s="1" t="s">
        <v>1151</v>
      </c>
      <c r="F1341" s="1" t="s">
        <v>72</v>
      </c>
      <c r="G1341" s="1" t="s">
        <v>93</v>
      </c>
      <c r="H1341" s="1" t="s">
        <v>438</v>
      </c>
      <c r="I1341" s="1" t="s">
        <v>450</v>
      </c>
      <c r="J1341" s="1" t="s">
        <v>451</v>
      </c>
      <c r="K1341" s="1">
        <v>36.688234970700002</v>
      </c>
      <c r="L1341" s="1">
        <v>42.595594372500003</v>
      </c>
      <c r="M1341" s="1">
        <v>5</v>
      </c>
      <c r="N1341" s="1" t="s">
        <v>78</v>
      </c>
      <c r="O1341" s="1">
        <v>4</v>
      </c>
      <c r="P1341" t="str">
        <f>_xlfn.CONCAT( YEAR(TblOrigin[[#This Row],[ODK_DateOfSubmission]]), "-",TEXT( MONTH(TblOrigin[[#This Row],[ODK_DateOfSubmission]]),"00"))</f>
        <v>2020-08</v>
      </c>
    </row>
    <row r="1342" spans="1:16" x14ac:dyDescent="0.25">
      <c r="A1342" s="13">
        <v>2708055</v>
      </c>
      <c r="B1342" s="1"/>
      <c r="C1342" s="1">
        <v>25695</v>
      </c>
      <c r="D1342" s="6">
        <v>44058.715437500003</v>
      </c>
      <c r="E1342" s="1" t="s">
        <v>1151</v>
      </c>
      <c r="F1342" s="1" t="s">
        <v>72</v>
      </c>
      <c r="G1342" s="1" t="s">
        <v>93</v>
      </c>
      <c r="H1342" s="1" t="s">
        <v>438</v>
      </c>
      <c r="I1342" s="1" t="s">
        <v>450</v>
      </c>
      <c r="J1342" s="1" t="s">
        <v>451</v>
      </c>
      <c r="K1342" s="1">
        <v>36.688234970700002</v>
      </c>
      <c r="L1342" s="1">
        <v>42.595594372500003</v>
      </c>
      <c r="M1342" s="1">
        <v>5</v>
      </c>
      <c r="N1342" s="1" t="s">
        <v>83</v>
      </c>
      <c r="O1342" s="1">
        <v>1</v>
      </c>
      <c r="P1342" t="str">
        <f>_xlfn.CONCAT( YEAR(TblOrigin[[#This Row],[ODK_DateOfSubmission]]), "-",TEXT( MONTH(TblOrigin[[#This Row],[ODK_DateOfSubmission]]),"00"))</f>
        <v>2020-08</v>
      </c>
    </row>
    <row r="1343" spans="1:16" x14ac:dyDescent="0.25">
      <c r="A1343" s="13">
        <v>2708088</v>
      </c>
      <c r="B1343" s="1"/>
      <c r="C1343" s="1">
        <v>28452</v>
      </c>
      <c r="D1343" s="6">
        <v>44040.64980003472</v>
      </c>
      <c r="E1343" s="1" t="s">
        <v>1151</v>
      </c>
      <c r="F1343" s="1" t="s">
        <v>72</v>
      </c>
      <c r="G1343" s="1" t="s">
        <v>93</v>
      </c>
      <c r="H1343" s="1" t="s">
        <v>1306</v>
      </c>
      <c r="I1343" s="1" t="s">
        <v>1315</v>
      </c>
      <c r="J1343" s="1" t="s">
        <v>1316</v>
      </c>
      <c r="K1343" s="1">
        <v>36.742294729999998</v>
      </c>
      <c r="L1343" s="1">
        <v>42.084063974400003</v>
      </c>
      <c r="M1343" s="1">
        <v>33</v>
      </c>
      <c r="N1343" s="1" t="s">
        <v>74</v>
      </c>
      <c r="O1343" s="1">
        <v>33</v>
      </c>
      <c r="P1343" t="str">
        <f>_xlfn.CONCAT( YEAR(TblOrigin[[#This Row],[ODK_DateOfSubmission]]), "-",TEXT( MONTH(TblOrigin[[#This Row],[ODK_DateOfSubmission]]),"00"))</f>
        <v>2020-07</v>
      </c>
    </row>
    <row r="1344" spans="1:16" x14ac:dyDescent="0.25">
      <c r="A1344" s="13">
        <v>2708101</v>
      </c>
      <c r="B1344" s="1"/>
      <c r="C1344" s="1">
        <v>17624</v>
      </c>
      <c r="D1344" s="6">
        <v>44058.688964780093</v>
      </c>
      <c r="E1344" s="1" t="s">
        <v>1151</v>
      </c>
      <c r="F1344" s="1" t="s">
        <v>72</v>
      </c>
      <c r="G1344" s="1" t="s">
        <v>93</v>
      </c>
      <c r="H1344" s="1" t="s">
        <v>438</v>
      </c>
      <c r="I1344" s="1" t="s">
        <v>452</v>
      </c>
      <c r="J1344" s="1" t="s">
        <v>453</v>
      </c>
      <c r="K1344" s="1">
        <v>36.718336000000001</v>
      </c>
      <c r="L1344" s="1">
        <v>42.555694416100003</v>
      </c>
      <c r="M1344" s="1">
        <v>50</v>
      </c>
      <c r="N1344" s="1" t="s">
        <v>74</v>
      </c>
      <c r="O1344" s="1">
        <v>50</v>
      </c>
      <c r="P1344" t="str">
        <f>_xlfn.CONCAT( YEAR(TblOrigin[[#This Row],[ODK_DateOfSubmission]]), "-",TEXT( MONTH(TblOrigin[[#This Row],[ODK_DateOfSubmission]]),"00"))</f>
        <v>2020-08</v>
      </c>
    </row>
    <row r="1345" spans="1:16" x14ac:dyDescent="0.25">
      <c r="A1345" s="13">
        <v>2708110</v>
      </c>
      <c r="B1345" s="1"/>
      <c r="C1345" s="1">
        <v>17439</v>
      </c>
      <c r="D1345" s="6">
        <v>44023.697254710649</v>
      </c>
      <c r="E1345" s="1" t="s">
        <v>1151</v>
      </c>
      <c r="F1345" s="1" t="s">
        <v>72</v>
      </c>
      <c r="G1345" s="1" t="s">
        <v>93</v>
      </c>
      <c r="H1345" s="1" t="s">
        <v>433</v>
      </c>
      <c r="I1345" s="1" t="s">
        <v>454</v>
      </c>
      <c r="J1345" s="1" t="s">
        <v>455</v>
      </c>
      <c r="K1345" s="1">
        <v>36.442366999999997</v>
      </c>
      <c r="L1345" s="1">
        <v>42.629963500000002</v>
      </c>
      <c r="M1345" s="1">
        <v>35</v>
      </c>
      <c r="N1345" s="1" t="s">
        <v>66</v>
      </c>
      <c r="O1345" s="1">
        <v>35</v>
      </c>
      <c r="P1345" t="str">
        <f>_xlfn.CONCAT( YEAR(TblOrigin[[#This Row],[ODK_DateOfSubmission]]), "-",TEXT( MONTH(TblOrigin[[#This Row],[ODK_DateOfSubmission]]),"00"))</f>
        <v>2020-07</v>
      </c>
    </row>
    <row r="1346" spans="1:16" x14ac:dyDescent="0.25">
      <c r="A1346" s="13">
        <v>2708128</v>
      </c>
      <c r="B1346" s="1"/>
      <c r="C1346" s="1">
        <v>17440</v>
      </c>
      <c r="D1346" s="6">
        <v>44062.390924768515</v>
      </c>
      <c r="E1346" s="1" t="s">
        <v>1151</v>
      </c>
      <c r="F1346" s="1" t="s">
        <v>72</v>
      </c>
      <c r="G1346" s="1" t="s">
        <v>93</v>
      </c>
      <c r="H1346" s="1" t="s">
        <v>433</v>
      </c>
      <c r="I1346" s="1" t="s">
        <v>456</v>
      </c>
      <c r="J1346" s="1" t="s">
        <v>457</v>
      </c>
      <c r="K1346" s="1">
        <v>36.388269999999999</v>
      </c>
      <c r="L1346" s="1">
        <v>42.447851999999997</v>
      </c>
      <c r="M1346" s="1">
        <v>490</v>
      </c>
      <c r="N1346" s="1" t="s">
        <v>66</v>
      </c>
      <c r="O1346" s="1">
        <v>490</v>
      </c>
      <c r="P1346" t="str">
        <f>_xlfn.CONCAT( YEAR(TblOrigin[[#This Row],[ODK_DateOfSubmission]]), "-",TEXT( MONTH(TblOrigin[[#This Row],[ODK_DateOfSubmission]]),"00"))</f>
        <v>2020-08</v>
      </c>
    </row>
    <row r="1347" spans="1:16" x14ac:dyDescent="0.25">
      <c r="A1347" s="13">
        <v>2708129</v>
      </c>
      <c r="B1347" s="1"/>
      <c r="C1347" s="1">
        <v>18006</v>
      </c>
      <c r="D1347" s="6">
        <v>44051.692198958335</v>
      </c>
      <c r="E1347" s="1" t="s">
        <v>1151</v>
      </c>
      <c r="F1347" s="1" t="s">
        <v>72</v>
      </c>
      <c r="G1347" s="1" t="s">
        <v>93</v>
      </c>
      <c r="H1347" s="1" t="s">
        <v>433</v>
      </c>
      <c r="I1347" s="1" t="s">
        <v>222</v>
      </c>
      <c r="J1347" s="1" t="s">
        <v>223</v>
      </c>
      <c r="K1347" s="1">
        <v>36.371630000000003</v>
      </c>
      <c r="L1347" s="1">
        <v>42.459803600000001</v>
      </c>
      <c r="M1347" s="1">
        <v>444</v>
      </c>
      <c r="N1347" s="1" t="s">
        <v>66</v>
      </c>
      <c r="O1347" s="1">
        <v>394</v>
      </c>
      <c r="P1347" t="str">
        <f>_xlfn.CONCAT( YEAR(TblOrigin[[#This Row],[ODK_DateOfSubmission]]), "-",TEXT( MONTH(TblOrigin[[#This Row],[ODK_DateOfSubmission]]),"00"))</f>
        <v>2020-08</v>
      </c>
    </row>
    <row r="1348" spans="1:16" x14ac:dyDescent="0.25">
      <c r="A1348" s="13">
        <v>2708129</v>
      </c>
      <c r="B1348" s="1"/>
      <c r="C1348" s="1">
        <v>18006</v>
      </c>
      <c r="D1348" s="6">
        <v>44051.692198958335</v>
      </c>
      <c r="E1348" s="1" t="s">
        <v>1151</v>
      </c>
      <c r="F1348" s="1" t="s">
        <v>72</v>
      </c>
      <c r="G1348" s="1" t="s">
        <v>93</v>
      </c>
      <c r="H1348" s="1" t="s">
        <v>433</v>
      </c>
      <c r="I1348" s="1" t="s">
        <v>222</v>
      </c>
      <c r="J1348" s="1" t="s">
        <v>223</v>
      </c>
      <c r="K1348" s="1">
        <v>36.371630000000003</v>
      </c>
      <c r="L1348" s="1">
        <v>42.459803600000001</v>
      </c>
      <c r="M1348" s="1">
        <v>444</v>
      </c>
      <c r="N1348" s="1" t="s">
        <v>74</v>
      </c>
      <c r="O1348" s="1">
        <v>50</v>
      </c>
      <c r="P1348" t="str">
        <f>_xlfn.CONCAT( YEAR(TblOrigin[[#This Row],[ODK_DateOfSubmission]]), "-",TEXT( MONTH(TblOrigin[[#This Row],[ODK_DateOfSubmission]]),"00"))</f>
        <v>2020-08</v>
      </c>
    </row>
    <row r="1349" spans="1:16" x14ac:dyDescent="0.25">
      <c r="A1349" s="13">
        <v>2708130</v>
      </c>
      <c r="B1349" s="1"/>
      <c r="C1349" s="1">
        <v>18302</v>
      </c>
      <c r="D1349" s="6">
        <v>44062.974886724536</v>
      </c>
      <c r="E1349" s="1" t="s">
        <v>1151</v>
      </c>
      <c r="F1349" s="1" t="s">
        <v>72</v>
      </c>
      <c r="G1349" s="1" t="s">
        <v>93</v>
      </c>
      <c r="H1349" s="1" t="s">
        <v>433</v>
      </c>
      <c r="I1349" s="1" t="s">
        <v>458</v>
      </c>
      <c r="J1349" s="1" t="s">
        <v>459</v>
      </c>
      <c r="K1349" s="1">
        <v>36.374969999999998</v>
      </c>
      <c r="L1349" s="1">
        <v>42.428236400000003</v>
      </c>
      <c r="M1349" s="1">
        <v>10</v>
      </c>
      <c r="N1349" s="1" t="s">
        <v>66</v>
      </c>
      <c r="O1349" s="1">
        <v>10</v>
      </c>
      <c r="P1349" t="str">
        <f>_xlfn.CONCAT( YEAR(TblOrigin[[#This Row],[ODK_DateOfSubmission]]), "-",TEXT( MONTH(TblOrigin[[#This Row],[ODK_DateOfSubmission]]),"00"))</f>
        <v>2020-08</v>
      </c>
    </row>
    <row r="1350" spans="1:16" x14ac:dyDescent="0.25">
      <c r="A1350" s="13">
        <v>2708137</v>
      </c>
      <c r="B1350" s="1"/>
      <c r="C1350" s="1">
        <v>33275</v>
      </c>
      <c r="D1350" s="6">
        <v>44051.692443252316</v>
      </c>
      <c r="E1350" s="1" t="s">
        <v>1151</v>
      </c>
      <c r="F1350" s="1" t="s">
        <v>72</v>
      </c>
      <c r="G1350" s="1" t="s">
        <v>93</v>
      </c>
      <c r="H1350" s="1" t="s">
        <v>433</v>
      </c>
      <c r="I1350" s="1" t="s">
        <v>460</v>
      </c>
      <c r="J1350" s="1" t="s">
        <v>461</v>
      </c>
      <c r="K1350" s="1">
        <v>36.363750000000003</v>
      </c>
      <c r="L1350" s="1">
        <v>42.457095000000002</v>
      </c>
      <c r="M1350" s="1">
        <v>25</v>
      </c>
      <c r="N1350" s="1" t="s">
        <v>66</v>
      </c>
      <c r="O1350" s="1">
        <v>25</v>
      </c>
      <c r="P1350" t="str">
        <f>_xlfn.CONCAT( YEAR(TblOrigin[[#This Row],[ODK_DateOfSubmission]]), "-",TEXT( MONTH(TblOrigin[[#This Row],[ODK_DateOfSubmission]]),"00"))</f>
        <v>2020-08</v>
      </c>
    </row>
    <row r="1351" spans="1:16" x14ac:dyDescent="0.25">
      <c r="A1351" s="13">
        <v>2708138</v>
      </c>
      <c r="B1351" s="1"/>
      <c r="C1351" s="1">
        <v>33276</v>
      </c>
      <c r="D1351" s="6">
        <v>44051.692466863424</v>
      </c>
      <c r="E1351" s="1" t="s">
        <v>1151</v>
      </c>
      <c r="F1351" s="1" t="s">
        <v>72</v>
      </c>
      <c r="G1351" s="1" t="s">
        <v>93</v>
      </c>
      <c r="H1351" s="1" t="s">
        <v>433</v>
      </c>
      <c r="I1351" s="1" t="s">
        <v>462</v>
      </c>
      <c r="J1351" s="1" t="s">
        <v>463</v>
      </c>
      <c r="K1351" s="1">
        <v>36.367109999999997</v>
      </c>
      <c r="L1351" s="1">
        <v>42.454892700000002</v>
      </c>
      <c r="M1351" s="1">
        <v>6</v>
      </c>
      <c r="N1351" s="1" t="s">
        <v>74</v>
      </c>
      <c r="O1351" s="1">
        <v>1</v>
      </c>
      <c r="P1351" t="str">
        <f>_xlfn.CONCAT( YEAR(TblOrigin[[#This Row],[ODK_DateOfSubmission]]), "-",TEXT( MONTH(TblOrigin[[#This Row],[ODK_DateOfSubmission]]),"00"))</f>
        <v>2020-08</v>
      </c>
    </row>
    <row r="1352" spans="1:16" x14ac:dyDescent="0.25">
      <c r="A1352" s="13">
        <v>2708138</v>
      </c>
      <c r="B1352" s="1"/>
      <c r="C1352" s="1">
        <v>33276</v>
      </c>
      <c r="D1352" s="6">
        <v>44051.692466863424</v>
      </c>
      <c r="E1352" s="1" t="s">
        <v>1151</v>
      </c>
      <c r="F1352" s="1" t="s">
        <v>72</v>
      </c>
      <c r="G1352" s="1" t="s">
        <v>93</v>
      </c>
      <c r="H1352" s="1" t="s">
        <v>433</v>
      </c>
      <c r="I1352" s="1" t="s">
        <v>462</v>
      </c>
      <c r="J1352" s="1" t="s">
        <v>463</v>
      </c>
      <c r="K1352" s="1">
        <v>36.367109999999997</v>
      </c>
      <c r="L1352" s="1">
        <v>42.454892700000002</v>
      </c>
      <c r="M1352" s="1">
        <v>6</v>
      </c>
      <c r="N1352" s="1" t="s">
        <v>66</v>
      </c>
      <c r="O1352" s="1">
        <v>5</v>
      </c>
      <c r="P1352" t="str">
        <f>_xlfn.CONCAT( YEAR(TblOrigin[[#This Row],[ODK_DateOfSubmission]]), "-",TEXT( MONTH(TblOrigin[[#This Row],[ODK_DateOfSubmission]]),"00"))</f>
        <v>2020-08</v>
      </c>
    </row>
    <row r="1353" spans="1:16" x14ac:dyDescent="0.25">
      <c r="A1353" s="13">
        <v>2708139</v>
      </c>
      <c r="B1353" s="1"/>
      <c r="C1353" s="1">
        <v>33277</v>
      </c>
      <c r="D1353" s="6">
        <v>44051.692854942128</v>
      </c>
      <c r="E1353" s="1" t="s">
        <v>1151</v>
      </c>
      <c r="F1353" s="1" t="s">
        <v>72</v>
      </c>
      <c r="G1353" s="1" t="s">
        <v>93</v>
      </c>
      <c r="H1353" s="1" t="s">
        <v>433</v>
      </c>
      <c r="I1353" s="1" t="s">
        <v>464</v>
      </c>
      <c r="J1353" s="1" t="s">
        <v>465</v>
      </c>
      <c r="K1353" s="1">
        <v>36.379800000000003</v>
      </c>
      <c r="L1353" s="1">
        <v>42.463825200000002</v>
      </c>
      <c r="M1353" s="1">
        <v>550</v>
      </c>
      <c r="N1353" s="1" t="s">
        <v>66</v>
      </c>
      <c r="O1353" s="1">
        <v>550</v>
      </c>
      <c r="P1353" t="str">
        <f>_xlfn.CONCAT( YEAR(TblOrigin[[#This Row],[ODK_DateOfSubmission]]), "-",TEXT( MONTH(TblOrigin[[#This Row],[ODK_DateOfSubmission]]),"00"))</f>
        <v>2020-08</v>
      </c>
    </row>
    <row r="1354" spans="1:16" x14ac:dyDescent="0.25">
      <c r="A1354" s="13">
        <v>2708140</v>
      </c>
      <c r="B1354" s="1"/>
      <c r="C1354" s="1">
        <v>33278</v>
      </c>
      <c r="D1354" s="6">
        <v>44051.692871608793</v>
      </c>
      <c r="E1354" s="1" t="s">
        <v>1151</v>
      </c>
      <c r="F1354" s="1" t="s">
        <v>72</v>
      </c>
      <c r="G1354" s="1" t="s">
        <v>93</v>
      </c>
      <c r="H1354" s="1" t="s">
        <v>433</v>
      </c>
      <c r="I1354" s="1" t="s">
        <v>466</v>
      </c>
      <c r="J1354" s="1" t="s">
        <v>467</v>
      </c>
      <c r="K1354" s="1">
        <v>36.382409000000003</v>
      </c>
      <c r="L1354" s="1">
        <v>42.448608999999998</v>
      </c>
      <c r="M1354" s="1">
        <v>600</v>
      </c>
      <c r="N1354" s="1" t="s">
        <v>66</v>
      </c>
      <c r="O1354" s="1">
        <v>600</v>
      </c>
      <c r="P1354" t="str">
        <f>_xlfn.CONCAT( YEAR(TblOrigin[[#This Row],[ODK_DateOfSubmission]]), "-",TEXT( MONTH(TblOrigin[[#This Row],[ODK_DateOfSubmission]]),"00"))</f>
        <v>2020-08</v>
      </c>
    </row>
    <row r="1355" spans="1:16" x14ac:dyDescent="0.25">
      <c r="A1355" s="13">
        <v>2708141</v>
      </c>
      <c r="B1355" s="1"/>
      <c r="C1355" s="1">
        <v>33279</v>
      </c>
      <c r="D1355" s="6">
        <v>44062.391141319444</v>
      </c>
      <c r="E1355" s="1" t="s">
        <v>1151</v>
      </c>
      <c r="F1355" s="1" t="s">
        <v>72</v>
      </c>
      <c r="G1355" s="1" t="s">
        <v>93</v>
      </c>
      <c r="H1355" s="1" t="s">
        <v>433</v>
      </c>
      <c r="I1355" s="1" t="s">
        <v>468</v>
      </c>
      <c r="J1355" s="1" t="s">
        <v>469</v>
      </c>
      <c r="K1355" s="1">
        <v>36.378129999999999</v>
      </c>
      <c r="L1355" s="1">
        <v>42.442621899999999</v>
      </c>
      <c r="M1355" s="1">
        <v>222</v>
      </c>
      <c r="N1355" s="1" t="s">
        <v>66</v>
      </c>
      <c r="O1355" s="1">
        <v>222</v>
      </c>
      <c r="P1355" t="str">
        <f>_xlfn.CONCAT( YEAR(TblOrigin[[#This Row],[ODK_DateOfSubmission]]), "-",TEXT( MONTH(TblOrigin[[#This Row],[ODK_DateOfSubmission]]),"00"))</f>
        <v>2020-08</v>
      </c>
    </row>
    <row r="1356" spans="1:16" x14ac:dyDescent="0.25">
      <c r="A1356" s="13">
        <v>2708142</v>
      </c>
      <c r="B1356" s="1"/>
      <c r="C1356" s="1">
        <v>33280</v>
      </c>
      <c r="D1356" s="6">
        <v>44062.391119409724</v>
      </c>
      <c r="E1356" s="1" t="s">
        <v>1151</v>
      </c>
      <c r="F1356" s="1" t="s">
        <v>72</v>
      </c>
      <c r="G1356" s="1" t="s">
        <v>93</v>
      </c>
      <c r="H1356" s="1" t="s">
        <v>433</v>
      </c>
      <c r="I1356" s="1" t="s">
        <v>470</v>
      </c>
      <c r="J1356" s="1" t="s">
        <v>471</v>
      </c>
      <c r="K1356" s="1">
        <v>36.381740000000001</v>
      </c>
      <c r="L1356" s="1">
        <v>42.4375614</v>
      </c>
      <c r="M1356" s="1">
        <v>294</v>
      </c>
      <c r="N1356" s="1" t="s">
        <v>66</v>
      </c>
      <c r="O1356" s="1">
        <v>294</v>
      </c>
      <c r="P1356" t="str">
        <f>_xlfn.CONCAT( YEAR(TblOrigin[[#This Row],[ODK_DateOfSubmission]]), "-",TEXT( MONTH(TblOrigin[[#This Row],[ODK_DateOfSubmission]]),"00"))</f>
        <v>2020-08</v>
      </c>
    </row>
    <row r="1357" spans="1:16" x14ac:dyDescent="0.25">
      <c r="A1357" s="13">
        <v>2708148</v>
      </c>
      <c r="B1357" s="1"/>
      <c r="C1357" s="1">
        <v>33294</v>
      </c>
      <c r="D1357" s="6">
        <v>44037.704828935188</v>
      </c>
      <c r="E1357" s="1" t="s">
        <v>1151</v>
      </c>
      <c r="F1357" s="1" t="s">
        <v>72</v>
      </c>
      <c r="G1357" s="1" t="s">
        <v>93</v>
      </c>
      <c r="H1357" s="1" t="s">
        <v>433</v>
      </c>
      <c r="I1357" s="1" t="s">
        <v>472</v>
      </c>
      <c r="J1357" s="1" t="s">
        <v>473</v>
      </c>
      <c r="K1357" s="1">
        <v>36.391159999999999</v>
      </c>
      <c r="L1357" s="1">
        <v>42.502434999999998</v>
      </c>
      <c r="M1357" s="1">
        <v>176</v>
      </c>
      <c r="N1357" s="1" t="s">
        <v>66</v>
      </c>
      <c r="O1357" s="1">
        <v>176</v>
      </c>
      <c r="P1357" t="str">
        <f>_xlfn.CONCAT( YEAR(TblOrigin[[#This Row],[ODK_DateOfSubmission]]), "-",TEXT( MONTH(TblOrigin[[#This Row],[ODK_DateOfSubmission]]),"00"))</f>
        <v>2020-07</v>
      </c>
    </row>
    <row r="1358" spans="1:16" x14ac:dyDescent="0.25">
      <c r="A1358" s="13">
        <v>2708149</v>
      </c>
      <c r="B1358" s="1"/>
      <c r="C1358" s="1">
        <v>17846</v>
      </c>
      <c r="D1358" s="6">
        <v>44030.666764849535</v>
      </c>
      <c r="E1358" s="1" t="s">
        <v>1151</v>
      </c>
      <c r="F1358" s="1" t="s">
        <v>72</v>
      </c>
      <c r="G1358" s="1" t="s">
        <v>93</v>
      </c>
      <c r="H1358" s="1" t="s">
        <v>433</v>
      </c>
      <c r="I1358" s="1" t="s">
        <v>1317</v>
      </c>
      <c r="J1358" s="1" t="s">
        <v>1318</v>
      </c>
      <c r="K1358" s="1">
        <v>36.400643000000002</v>
      </c>
      <c r="L1358" s="1">
        <v>42.529265000000002</v>
      </c>
      <c r="M1358" s="1">
        <v>25</v>
      </c>
      <c r="N1358" s="1" t="s">
        <v>66</v>
      </c>
      <c r="O1358" s="1">
        <v>25</v>
      </c>
      <c r="P1358" t="str">
        <f>_xlfn.CONCAT( YEAR(TblOrigin[[#This Row],[ODK_DateOfSubmission]]), "-",TEXT( MONTH(TblOrigin[[#This Row],[ODK_DateOfSubmission]]),"00"))</f>
        <v>2020-07</v>
      </c>
    </row>
    <row r="1359" spans="1:16" x14ac:dyDescent="0.25">
      <c r="A1359" s="13">
        <v>2708153</v>
      </c>
      <c r="B1359" s="1"/>
      <c r="C1359" s="1">
        <v>33346</v>
      </c>
      <c r="D1359" s="6">
        <v>44047.427804282408</v>
      </c>
      <c r="E1359" s="1" t="s">
        <v>1151</v>
      </c>
      <c r="F1359" s="1" t="s">
        <v>72</v>
      </c>
      <c r="G1359" s="1" t="s">
        <v>93</v>
      </c>
      <c r="H1359" s="1" t="s">
        <v>433</v>
      </c>
      <c r="I1359" s="1" t="s">
        <v>474</v>
      </c>
      <c r="J1359" s="1" t="s">
        <v>475</v>
      </c>
      <c r="K1359" s="1">
        <v>36.398490000000002</v>
      </c>
      <c r="L1359" s="1">
        <v>42.504868999999999</v>
      </c>
      <c r="M1359" s="1">
        <v>215</v>
      </c>
      <c r="N1359" s="1" t="s">
        <v>66</v>
      </c>
      <c r="O1359" s="1">
        <v>215</v>
      </c>
      <c r="P1359" t="str">
        <f>_xlfn.CONCAT( YEAR(TblOrigin[[#This Row],[ODK_DateOfSubmission]]), "-",TEXT( MONTH(TblOrigin[[#This Row],[ODK_DateOfSubmission]]),"00"))</f>
        <v>2020-08</v>
      </c>
    </row>
    <row r="1360" spans="1:16" x14ac:dyDescent="0.25">
      <c r="A1360" s="13">
        <v>2708154</v>
      </c>
      <c r="B1360" s="1"/>
      <c r="C1360" s="1">
        <v>33345</v>
      </c>
      <c r="D1360" s="6">
        <v>44037.704702777781</v>
      </c>
      <c r="E1360" s="1" t="s">
        <v>1151</v>
      </c>
      <c r="F1360" s="1" t="s">
        <v>72</v>
      </c>
      <c r="G1360" s="1" t="s">
        <v>93</v>
      </c>
      <c r="H1360" s="1" t="s">
        <v>433</v>
      </c>
      <c r="I1360" s="1" t="s">
        <v>476</v>
      </c>
      <c r="J1360" s="1" t="s">
        <v>477</v>
      </c>
      <c r="K1360" s="1">
        <v>36.396619999999999</v>
      </c>
      <c r="L1360" s="1">
        <v>42.514042699999997</v>
      </c>
      <c r="M1360" s="1">
        <v>99</v>
      </c>
      <c r="N1360" s="1" t="s">
        <v>66</v>
      </c>
      <c r="O1360" s="1">
        <v>99</v>
      </c>
      <c r="P1360" t="str">
        <f>_xlfn.CONCAT( YEAR(TblOrigin[[#This Row],[ODK_DateOfSubmission]]), "-",TEXT( MONTH(TblOrigin[[#This Row],[ODK_DateOfSubmission]]),"00"))</f>
        <v>2020-07</v>
      </c>
    </row>
    <row r="1361" spans="1:16" x14ac:dyDescent="0.25">
      <c r="A1361" s="13">
        <v>2708174</v>
      </c>
      <c r="B1361" s="1"/>
      <c r="C1361" s="1">
        <v>33423</v>
      </c>
      <c r="D1361" s="6">
        <v>44046.429937233799</v>
      </c>
      <c r="E1361" s="1" t="s">
        <v>1151</v>
      </c>
      <c r="F1361" s="1" t="s">
        <v>72</v>
      </c>
      <c r="G1361" s="1" t="s">
        <v>93</v>
      </c>
      <c r="H1361" s="1" t="s">
        <v>478</v>
      </c>
      <c r="I1361" s="1" t="s">
        <v>479</v>
      </c>
      <c r="J1361" s="1" t="s">
        <v>480</v>
      </c>
      <c r="K1361" s="1">
        <v>36.466299999999997</v>
      </c>
      <c r="L1361" s="1">
        <v>42.542114423500003</v>
      </c>
      <c r="M1361" s="1">
        <v>50</v>
      </c>
      <c r="N1361" s="1" t="s">
        <v>66</v>
      </c>
      <c r="O1361" s="1">
        <v>50</v>
      </c>
      <c r="P1361" t="str">
        <f>_xlfn.CONCAT( YEAR(TblOrigin[[#This Row],[ODK_DateOfSubmission]]), "-",TEXT( MONTH(TblOrigin[[#This Row],[ODK_DateOfSubmission]]),"00"))</f>
        <v>2020-08</v>
      </c>
    </row>
    <row r="1362" spans="1:16" x14ac:dyDescent="0.25">
      <c r="A1362" s="13">
        <v>2708176</v>
      </c>
      <c r="B1362" s="1"/>
      <c r="C1362" s="1">
        <v>33472</v>
      </c>
      <c r="D1362" s="6">
        <v>44022.765272835648</v>
      </c>
      <c r="E1362" s="1" t="s">
        <v>1151</v>
      </c>
      <c r="F1362" s="1" t="s">
        <v>72</v>
      </c>
      <c r="G1362" s="1" t="s">
        <v>93</v>
      </c>
      <c r="H1362" s="1" t="s">
        <v>478</v>
      </c>
      <c r="I1362" s="1" t="s">
        <v>481</v>
      </c>
      <c r="J1362" s="1" t="s">
        <v>482</v>
      </c>
      <c r="K1362" s="1">
        <v>36.485300000000002</v>
      </c>
      <c r="L1362" s="1">
        <v>42.422117739400001</v>
      </c>
      <c r="M1362" s="1">
        <v>100</v>
      </c>
      <c r="N1362" s="1" t="s">
        <v>66</v>
      </c>
      <c r="O1362" s="1">
        <v>100</v>
      </c>
      <c r="P1362" t="str">
        <f>_xlfn.CONCAT( YEAR(TblOrigin[[#This Row],[ODK_DateOfSubmission]]), "-",TEXT( MONTH(TblOrigin[[#This Row],[ODK_DateOfSubmission]]),"00"))</f>
        <v>2020-07</v>
      </c>
    </row>
    <row r="1363" spans="1:16" x14ac:dyDescent="0.25">
      <c r="A1363" s="13">
        <v>2708192</v>
      </c>
      <c r="B1363" s="1"/>
      <c r="C1363" s="1">
        <v>34048</v>
      </c>
      <c r="D1363" s="6">
        <v>44062.707413854165</v>
      </c>
      <c r="E1363" s="1" t="s">
        <v>1151</v>
      </c>
      <c r="F1363" s="1" t="s">
        <v>72</v>
      </c>
      <c r="G1363" s="1" t="s">
        <v>93</v>
      </c>
      <c r="H1363" s="1" t="s">
        <v>433</v>
      </c>
      <c r="I1363" s="1" t="s">
        <v>1319</v>
      </c>
      <c r="J1363" s="1" t="s">
        <v>1320</v>
      </c>
      <c r="K1363" s="1">
        <v>36.375194999999998</v>
      </c>
      <c r="L1363" s="1">
        <v>42.464233</v>
      </c>
      <c r="M1363" s="1">
        <v>30</v>
      </c>
      <c r="N1363" s="1" t="s">
        <v>66</v>
      </c>
      <c r="O1363" s="1">
        <v>30</v>
      </c>
      <c r="P1363" t="str">
        <f>_xlfn.CONCAT( YEAR(TblOrigin[[#This Row],[ODK_DateOfSubmission]]), "-",TEXT( MONTH(TblOrigin[[#This Row],[ODK_DateOfSubmission]]),"00"))</f>
        <v>2020-08</v>
      </c>
    </row>
    <row r="1364" spans="1:16" x14ac:dyDescent="0.25">
      <c r="A1364" s="13">
        <v>2708194</v>
      </c>
      <c r="B1364" s="1"/>
      <c r="C1364" s="1">
        <v>34047</v>
      </c>
      <c r="D1364" s="6">
        <v>44062.707456331016</v>
      </c>
      <c r="E1364" s="1" t="s">
        <v>1151</v>
      </c>
      <c r="F1364" s="1" t="s">
        <v>72</v>
      </c>
      <c r="G1364" s="1" t="s">
        <v>93</v>
      </c>
      <c r="H1364" s="1" t="s">
        <v>433</v>
      </c>
      <c r="I1364" s="1" t="s">
        <v>1321</v>
      </c>
      <c r="J1364" s="1" t="s">
        <v>1322</v>
      </c>
      <c r="K1364" s="1">
        <v>36.388623000000003</v>
      </c>
      <c r="L1364" s="1">
        <v>42.455809000000002</v>
      </c>
      <c r="M1364" s="1">
        <v>35</v>
      </c>
      <c r="N1364" s="1" t="s">
        <v>66</v>
      </c>
      <c r="O1364" s="1">
        <v>35</v>
      </c>
      <c r="P1364" t="str">
        <f>_xlfn.CONCAT( YEAR(TblOrigin[[#This Row],[ODK_DateOfSubmission]]), "-",TEXT( MONTH(TblOrigin[[#This Row],[ODK_DateOfSubmission]]),"00"))</f>
        <v>2020-08</v>
      </c>
    </row>
    <row r="1365" spans="1:16" x14ac:dyDescent="0.25">
      <c r="A1365" s="13">
        <v>2903026</v>
      </c>
      <c r="B1365" s="1"/>
      <c r="C1365" s="1">
        <v>25112</v>
      </c>
      <c r="D1365" s="6">
        <v>44023.922115590278</v>
      </c>
      <c r="E1365" s="1" t="s">
        <v>1151</v>
      </c>
      <c r="F1365" s="1" t="s">
        <v>110</v>
      </c>
      <c r="G1365" s="1" t="s">
        <v>184</v>
      </c>
      <c r="H1365" s="1" t="s">
        <v>1323</v>
      </c>
      <c r="I1365" s="1" t="s">
        <v>1324</v>
      </c>
      <c r="J1365" s="1" t="s">
        <v>1039</v>
      </c>
      <c r="K1365" s="1">
        <v>32.767458490099997</v>
      </c>
      <c r="L1365" s="1">
        <v>45.167236199999998</v>
      </c>
      <c r="M1365" s="1">
        <v>2</v>
      </c>
      <c r="N1365" s="1" t="s">
        <v>78</v>
      </c>
      <c r="O1365" s="1">
        <v>2</v>
      </c>
      <c r="P1365" t="str">
        <f>_xlfn.CONCAT( YEAR(TblOrigin[[#This Row],[ODK_DateOfSubmission]]), "-",TEXT( MONTH(TblOrigin[[#This Row],[ODK_DateOfSubmission]]),"00"))</f>
        <v>2020-07</v>
      </c>
    </row>
    <row r="1366" spans="1:16" x14ac:dyDescent="0.25">
      <c r="A1366" s="13">
        <v>2906040</v>
      </c>
      <c r="B1366" s="1"/>
      <c r="C1366" s="1">
        <v>19555</v>
      </c>
      <c r="D1366" s="6">
        <v>44027.909205520831</v>
      </c>
      <c r="E1366" s="1" t="s">
        <v>1151</v>
      </c>
      <c r="F1366" s="1" t="s">
        <v>110</v>
      </c>
      <c r="G1366" s="1" t="s">
        <v>186</v>
      </c>
      <c r="H1366" s="1" t="s">
        <v>1325</v>
      </c>
      <c r="I1366" s="1" t="s">
        <v>1326</v>
      </c>
      <c r="J1366" s="1" t="s">
        <v>1327</v>
      </c>
      <c r="K1366" s="1">
        <v>32.531612532799997</v>
      </c>
      <c r="L1366" s="1">
        <v>45.821034634</v>
      </c>
      <c r="M1366" s="1">
        <v>1</v>
      </c>
      <c r="N1366" s="1" t="s">
        <v>78</v>
      </c>
      <c r="O1366" s="1">
        <v>1</v>
      </c>
      <c r="P1366" t="str">
        <f>_xlfn.CONCAT( YEAR(TblOrigin[[#This Row],[ODK_DateOfSubmission]]), "-",TEXT( MONTH(TblOrigin[[#This Row],[ODK_DateOfSubmission]]),"00"))</f>
        <v>2020-07</v>
      </c>
    </row>
    <row r="1367" spans="1:16" x14ac:dyDescent="0.25">
      <c r="A1367" s="13">
        <v>3101014</v>
      </c>
      <c r="B1367" s="1"/>
      <c r="C1367" s="1">
        <v>841</v>
      </c>
      <c r="D1367" s="6">
        <v>44048.714245682873</v>
      </c>
      <c r="E1367" s="1" t="s">
        <v>1151</v>
      </c>
      <c r="F1367" s="1" t="s">
        <v>85</v>
      </c>
      <c r="G1367" s="1" t="s">
        <v>157</v>
      </c>
      <c r="H1367" s="1" t="s">
        <v>936</v>
      </c>
      <c r="I1367" s="1" t="s">
        <v>937</v>
      </c>
      <c r="J1367" s="1" t="s">
        <v>938</v>
      </c>
      <c r="K1367" s="1">
        <v>30.484694556800001</v>
      </c>
      <c r="L1367" s="1">
        <v>47.857077880799999</v>
      </c>
      <c r="M1367" s="1">
        <v>2</v>
      </c>
      <c r="N1367" s="1" t="s">
        <v>66</v>
      </c>
      <c r="O1367" s="1">
        <v>2</v>
      </c>
      <c r="P1367" t="str">
        <f>_xlfn.CONCAT( YEAR(TblOrigin[[#This Row],[ODK_DateOfSubmission]]), "-",TEXT( MONTH(TblOrigin[[#This Row],[ODK_DateOfSubmission]]),"00"))</f>
        <v>2020-08</v>
      </c>
    </row>
    <row r="1368" spans="1:16" x14ac:dyDescent="0.25">
      <c r="A1368" s="13">
        <v>3101022</v>
      </c>
      <c r="B1368" s="1"/>
      <c r="C1368" s="1">
        <v>381</v>
      </c>
      <c r="D1368" s="6">
        <v>44041.597130868053</v>
      </c>
      <c r="E1368" s="1" t="s">
        <v>1151</v>
      </c>
      <c r="F1368" s="1" t="s">
        <v>85</v>
      </c>
      <c r="G1368" s="1" t="s">
        <v>157</v>
      </c>
      <c r="H1368" s="1" t="s">
        <v>936</v>
      </c>
      <c r="I1368" s="1" t="s">
        <v>939</v>
      </c>
      <c r="J1368" s="1" t="s">
        <v>940</v>
      </c>
      <c r="K1368" s="1">
        <v>30.456778641100001</v>
      </c>
      <c r="L1368" s="1">
        <v>47.891802576899998</v>
      </c>
      <c r="M1368" s="1">
        <v>12</v>
      </c>
      <c r="N1368" s="1" t="s">
        <v>66</v>
      </c>
      <c r="O1368" s="1">
        <v>10</v>
      </c>
      <c r="P1368" t="str">
        <f>_xlfn.CONCAT( YEAR(TblOrigin[[#This Row],[ODK_DateOfSubmission]]), "-",TEXT( MONTH(TblOrigin[[#This Row],[ODK_DateOfSubmission]]),"00"))</f>
        <v>2020-07</v>
      </c>
    </row>
    <row r="1369" spans="1:16" x14ac:dyDescent="0.25">
      <c r="A1369" s="13">
        <v>3101022</v>
      </c>
      <c r="B1369" s="1"/>
      <c r="C1369" s="1">
        <v>381</v>
      </c>
      <c r="D1369" s="6">
        <v>44041.597130868053</v>
      </c>
      <c r="E1369" s="1" t="s">
        <v>1151</v>
      </c>
      <c r="F1369" s="1" t="s">
        <v>85</v>
      </c>
      <c r="G1369" s="1" t="s">
        <v>157</v>
      </c>
      <c r="H1369" s="1" t="s">
        <v>936</v>
      </c>
      <c r="I1369" s="1" t="s">
        <v>939</v>
      </c>
      <c r="J1369" s="1" t="s">
        <v>940</v>
      </c>
      <c r="K1369" s="1">
        <v>30.456778641100001</v>
      </c>
      <c r="L1369" s="1">
        <v>47.891802576899998</v>
      </c>
      <c r="M1369" s="1">
        <v>12</v>
      </c>
      <c r="N1369" s="1" t="s">
        <v>78</v>
      </c>
      <c r="O1369" s="1">
        <v>1</v>
      </c>
      <c r="P1369" t="str">
        <f>_xlfn.CONCAT( YEAR(TblOrigin[[#This Row],[ODK_DateOfSubmission]]), "-",TEXT( MONTH(TblOrigin[[#This Row],[ODK_DateOfSubmission]]),"00"))</f>
        <v>2020-07</v>
      </c>
    </row>
    <row r="1370" spans="1:16" x14ac:dyDescent="0.25">
      <c r="A1370" s="13">
        <v>3101022</v>
      </c>
      <c r="B1370" s="1"/>
      <c r="C1370" s="1">
        <v>381</v>
      </c>
      <c r="D1370" s="6">
        <v>44041.597130868053</v>
      </c>
      <c r="E1370" s="1" t="s">
        <v>1151</v>
      </c>
      <c r="F1370" s="1" t="s">
        <v>85</v>
      </c>
      <c r="G1370" s="1" t="s">
        <v>157</v>
      </c>
      <c r="H1370" s="1" t="s">
        <v>936</v>
      </c>
      <c r="I1370" s="1" t="s">
        <v>939</v>
      </c>
      <c r="J1370" s="1" t="s">
        <v>940</v>
      </c>
      <c r="K1370" s="1">
        <v>30.456778641100001</v>
      </c>
      <c r="L1370" s="1">
        <v>47.891802576899998</v>
      </c>
      <c r="M1370" s="1">
        <v>12</v>
      </c>
      <c r="N1370" s="1" t="s">
        <v>101</v>
      </c>
      <c r="O1370" s="1">
        <v>1</v>
      </c>
      <c r="P1370" t="str">
        <f>_xlfn.CONCAT( YEAR(TblOrigin[[#This Row],[ODK_DateOfSubmission]]), "-",TEXT( MONTH(TblOrigin[[#This Row],[ODK_DateOfSubmission]]),"00"))</f>
        <v>2020-07</v>
      </c>
    </row>
    <row r="1371" spans="1:16" x14ac:dyDescent="0.25">
      <c r="A1371" s="13">
        <v>3103003</v>
      </c>
      <c r="B1371" s="1"/>
      <c r="C1371" s="1">
        <v>25012</v>
      </c>
      <c r="D1371" s="6">
        <v>44059.849716203702</v>
      </c>
      <c r="E1371" s="1" t="s">
        <v>1151</v>
      </c>
      <c r="F1371" s="1" t="s">
        <v>85</v>
      </c>
      <c r="G1371" s="1" t="s">
        <v>154</v>
      </c>
      <c r="H1371" s="1" t="s">
        <v>950</v>
      </c>
      <c r="I1371" s="1" t="s">
        <v>951</v>
      </c>
      <c r="J1371" s="1" t="s">
        <v>952</v>
      </c>
      <c r="K1371" s="1">
        <v>30.9743946</v>
      </c>
      <c r="L1371" s="1">
        <v>47.450920857200003</v>
      </c>
      <c r="M1371" s="1">
        <v>1</v>
      </c>
      <c r="N1371" s="1" t="s">
        <v>112</v>
      </c>
      <c r="O1371" s="1">
        <v>1</v>
      </c>
      <c r="P1371" t="str">
        <f>_xlfn.CONCAT( YEAR(TblOrigin[[#This Row],[ODK_DateOfSubmission]]), "-",TEXT( MONTH(TblOrigin[[#This Row],[ODK_DateOfSubmission]]),"00"))</f>
        <v>2020-08</v>
      </c>
    </row>
    <row r="1372" spans="1:16" x14ac:dyDescent="0.25">
      <c r="A1372" s="13">
        <v>3103018</v>
      </c>
      <c r="B1372" s="1"/>
      <c r="C1372" s="1">
        <v>1240</v>
      </c>
      <c r="D1372" s="6">
        <v>44032.517599965278</v>
      </c>
      <c r="E1372" s="1" t="s">
        <v>1151</v>
      </c>
      <c r="F1372" s="1" t="s">
        <v>85</v>
      </c>
      <c r="G1372" s="1" t="s">
        <v>154</v>
      </c>
      <c r="H1372" s="1" t="s">
        <v>950</v>
      </c>
      <c r="I1372" s="1" t="s">
        <v>955</v>
      </c>
      <c r="J1372" s="1" t="s">
        <v>956</v>
      </c>
      <c r="K1372" s="1">
        <v>31.022836399999999</v>
      </c>
      <c r="L1372" s="1">
        <v>47.425786682800002</v>
      </c>
      <c r="M1372" s="1">
        <v>1</v>
      </c>
      <c r="N1372" s="1" t="s">
        <v>119</v>
      </c>
      <c r="O1372" s="1">
        <v>1</v>
      </c>
      <c r="P1372" t="str">
        <f>_xlfn.CONCAT( YEAR(TblOrigin[[#This Row],[ODK_DateOfSubmission]]), "-",TEXT( MONTH(TblOrigin[[#This Row],[ODK_DateOfSubmission]]),"00"))</f>
        <v>2020-07</v>
      </c>
    </row>
    <row r="1373" spans="1:16" x14ac:dyDescent="0.25">
      <c r="A1373" s="13">
        <v>3104006</v>
      </c>
      <c r="B1373" s="1"/>
      <c r="C1373" s="1">
        <v>509</v>
      </c>
      <c r="D1373" s="6">
        <v>44050.78038275463</v>
      </c>
      <c r="E1373" s="1" t="s">
        <v>1151</v>
      </c>
      <c r="F1373" s="1" t="s">
        <v>85</v>
      </c>
      <c r="G1373" s="1" t="s">
        <v>155</v>
      </c>
      <c r="H1373" s="1" t="s">
        <v>962</v>
      </c>
      <c r="I1373" s="1" t="s">
        <v>963</v>
      </c>
      <c r="J1373" s="1" t="s">
        <v>964</v>
      </c>
      <c r="K1373" s="1">
        <v>30.398348289699999</v>
      </c>
      <c r="L1373" s="1">
        <v>47.7088830036</v>
      </c>
      <c r="M1373" s="1">
        <v>14</v>
      </c>
      <c r="N1373" s="1" t="s">
        <v>66</v>
      </c>
      <c r="O1373" s="1">
        <v>5</v>
      </c>
      <c r="P1373" t="str">
        <f>_xlfn.CONCAT( YEAR(TblOrigin[[#This Row],[ODK_DateOfSubmission]]), "-",TEXT( MONTH(TblOrigin[[#This Row],[ODK_DateOfSubmission]]),"00"))</f>
        <v>2020-08</v>
      </c>
    </row>
    <row r="1374" spans="1:16" x14ac:dyDescent="0.25">
      <c r="A1374" s="13">
        <v>3104006</v>
      </c>
      <c r="B1374" s="1"/>
      <c r="C1374" s="1">
        <v>509</v>
      </c>
      <c r="D1374" s="6">
        <v>44050.78038275463</v>
      </c>
      <c r="E1374" s="1" t="s">
        <v>1151</v>
      </c>
      <c r="F1374" s="1" t="s">
        <v>85</v>
      </c>
      <c r="G1374" s="1" t="s">
        <v>155</v>
      </c>
      <c r="H1374" s="1" t="s">
        <v>962</v>
      </c>
      <c r="I1374" s="1" t="s">
        <v>963</v>
      </c>
      <c r="J1374" s="1" t="s">
        <v>964</v>
      </c>
      <c r="K1374" s="1">
        <v>30.398348289699999</v>
      </c>
      <c r="L1374" s="1">
        <v>47.7088830036</v>
      </c>
      <c r="M1374" s="1">
        <v>14</v>
      </c>
      <c r="N1374" s="1" t="s">
        <v>78</v>
      </c>
      <c r="O1374" s="1">
        <v>3</v>
      </c>
      <c r="P1374" t="str">
        <f>_xlfn.CONCAT( YEAR(TblOrigin[[#This Row],[ODK_DateOfSubmission]]), "-",TEXT( MONTH(TblOrigin[[#This Row],[ODK_DateOfSubmission]]),"00"))</f>
        <v>2020-08</v>
      </c>
    </row>
    <row r="1375" spans="1:16" x14ac:dyDescent="0.25">
      <c r="A1375" s="13">
        <v>3104006</v>
      </c>
      <c r="B1375" s="1"/>
      <c r="C1375" s="1">
        <v>509</v>
      </c>
      <c r="D1375" s="6">
        <v>44050.78038275463</v>
      </c>
      <c r="E1375" s="1" t="s">
        <v>1151</v>
      </c>
      <c r="F1375" s="1" t="s">
        <v>85</v>
      </c>
      <c r="G1375" s="1" t="s">
        <v>155</v>
      </c>
      <c r="H1375" s="1" t="s">
        <v>962</v>
      </c>
      <c r="I1375" s="1" t="s">
        <v>963</v>
      </c>
      <c r="J1375" s="1" t="s">
        <v>964</v>
      </c>
      <c r="K1375" s="1">
        <v>30.398348289699999</v>
      </c>
      <c r="L1375" s="1">
        <v>47.7088830036</v>
      </c>
      <c r="M1375" s="1">
        <v>14</v>
      </c>
      <c r="N1375" s="1" t="s">
        <v>82</v>
      </c>
      <c r="O1375" s="1">
        <v>2</v>
      </c>
      <c r="P1375" t="str">
        <f>_xlfn.CONCAT( YEAR(TblOrigin[[#This Row],[ODK_DateOfSubmission]]), "-",TEXT( MONTH(TblOrigin[[#This Row],[ODK_DateOfSubmission]]),"00"))</f>
        <v>2020-08</v>
      </c>
    </row>
    <row r="1376" spans="1:16" x14ac:dyDescent="0.25">
      <c r="A1376" s="13">
        <v>3104006</v>
      </c>
      <c r="B1376" s="1"/>
      <c r="C1376" s="1">
        <v>509</v>
      </c>
      <c r="D1376" s="6">
        <v>44050.78038275463</v>
      </c>
      <c r="E1376" s="1" t="s">
        <v>1151</v>
      </c>
      <c r="F1376" s="1" t="s">
        <v>85</v>
      </c>
      <c r="G1376" s="1" t="s">
        <v>155</v>
      </c>
      <c r="H1376" s="1" t="s">
        <v>962</v>
      </c>
      <c r="I1376" s="1" t="s">
        <v>963</v>
      </c>
      <c r="J1376" s="1" t="s">
        <v>964</v>
      </c>
      <c r="K1376" s="1">
        <v>30.398348289699999</v>
      </c>
      <c r="L1376" s="1">
        <v>47.7088830036</v>
      </c>
      <c r="M1376" s="1">
        <v>14</v>
      </c>
      <c r="N1376" s="1" t="s">
        <v>101</v>
      </c>
      <c r="O1376" s="1">
        <v>4</v>
      </c>
      <c r="P1376" t="str">
        <f>_xlfn.CONCAT( YEAR(TblOrigin[[#This Row],[ODK_DateOfSubmission]]), "-",TEXT( MONTH(TblOrigin[[#This Row],[ODK_DateOfSubmission]]),"00"))</f>
        <v>2020-08</v>
      </c>
    </row>
    <row r="1377" spans="1:16" x14ac:dyDescent="0.25">
      <c r="A1377" s="13">
        <v>3104015</v>
      </c>
      <c r="B1377" s="1"/>
      <c r="C1377" s="1">
        <v>25463</v>
      </c>
      <c r="D1377" s="6">
        <v>44039.696917974536</v>
      </c>
      <c r="E1377" s="1" t="s">
        <v>1151</v>
      </c>
      <c r="F1377" s="1" t="s">
        <v>85</v>
      </c>
      <c r="G1377" s="1" t="s">
        <v>155</v>
      </c>
      <c r="H1377" s="1" t="s">
        <v>962</v>
      </c>
      <c r="I1377" s="1" t="s">
        <v>965</v>
      </c>
      <c r="J1377" s="1" t="s">
        <v>966</v>
      </c>
      <c r="K1377" s="1">
        <v>30.429477299999999</v>
      </c>
      <c r="L1377" s="1">
        <v>47.679193790799999</v>
      </c>
      <c r="M1377" s="1">
        <v>1</v>
      </c>
      <c r="N1377" s="1" t="s">
        <v>119</v>
      </c>
      <c r="O1377" s="1">
        <v>1</v>
      </c>
      <c r="P1377" t="str">
        <f>_xlfn.CONCAT( YEAR(TblOrigin[[#This Row],[ODK_DateOfSubmission]]), "-",TEXT( MONTH(TblOrigin[[#This Row],[ODK_DateOfSubmission]]),"00"))</f>
        <v>2020-07</v>
      </c>
    </row>
    <row r="1378" spans="1:16" x14ac:dyDescent="0.25">
      <c r="A1378" s="13">
        <v>3104040</v>
      </c>
      <c r="B1378" s="1"/>
      <c r="C1378" s="1">
        <v>23976</v>
      </c>
      <c r="D1378" s="6">
        <v>44052.610691400463</v>
      </c>
      <c r="E1378" s="1" t="s">
        <v>1151</v>
      </c>
      <c r="F1378" s="1" t="s">
        <v>85</v>
      </c>
      <c r="G1378" s="1" t="s">
        <v>155</v>
      </c>
      <c r="H1378" s="1" t="s">
        <v>962</v>
      </c>
      <c r="I1378" s="1" t="s">
        <v>967</v>
      </c>
      <c r="J1378" s="1" t="s">
        <v>968</v>
      </c>
      <c r="K1378" s="1">
        <v>30.395292753100001</v>
      </c>
      <c r="L1378" s="1">
        <v>47.689292192800004</v>
      </c>
      <c r="M1378" s="1">
        <v>7</v>
      </c>
      <c r="N1378" s="1" t="s">
        <v>66</v>
      </c>
      <c r="O1378" s="1">
        <v>2</v>
      </c>
      <c r="P1378" t="str">
        <f>_xlfn.CONCAT( YEAR(TblOrigin[[#This Row],[ODK_DateOfSubmission]]), "-",TEXT( MONTH(TblOrigin[[#This Row],[ODK_DateOfSubmission]]),"00"))</f>
        <v>2020-08</v>
      </c>
    </row>
    <row r="1379" spans="1:16" x14ac:dyDescent="0.25">
      <c r="A1379" s="13">
        <v>3104040</v>
      </c>
      <c r="B1379" s="1"/>
      <c r="C1379" s="1">
        <v>23976</v>
      </c>
      <c r="D1379" s="6">
        <v>44052.610691400463</v>
      </c>
      <c r="E1379" s="1" t="s">
        <v>1151</v>
      </c>
      <c r="F1379" s="1" t="s">
        <v>85</v>
      </c>
      <c r="G1379" s="1" t="s">
        <v>155</v>
      </c>
      <c r="H1379" s="1" t="s">
        <v>962</v>
      </c>
      <c r="I1379" s="1" t="s">
        <v>967</v>
      </c>
      <c r="J1379" s="1" t="s">
        <v>968</v>
      </c>
      <c r="K1379" s="1">
        <v>30.395292753100001</v>
      </c>
      <c r="L1379" s="1">
        <v>47.689292192800004</v>
      </c>
      <c r="M1379" s="1">
        <v>7</v>
      </c>
      <c r="N1379" s="1" t="s">
        <v>87</v>
      </c>
      <c r="O1379" s="1">
        <v>1</v>
      </c>
      <c r="P1379" t="str">
        <f>_xlfn.CONCAT( YEAR(TblOrigin[[#This Row],[ODK_DateOfSubmission]]), "-",TEXT( MONTH(TblOrigin[[#This Row],[ODK_DateOfSubmission]]),"00"))</f>
        <v>2020-08</v>
      </c>
    </row>
    <row r="1380" spans="1:16" x14ac:dyDescent="0.25">
      <c r="A1380" s="13">
        <v>3104040</v>
      </c>
      <c r="B1380" s="1"/>
      <c r="C1380" s="1">
        <v>23976</v>
      </c>
      <c r="D1380" s="6">
        <v>44052.610691400463</v>
      </c>
      <c r="E1380" s="1" t="s">
        <v>1151</v>
      </c>
      <c r="F1380" s="1" t="s">
        <v>85</v>
      </c>
      <c r="G1380" s="1" t="s">
        <v>155</v>
      </c>
      <c r="H1380" s="1" t="s">
        <v>962</v>
      </c>
      <c r="I1380" s="1" t="s">
        <v>967</v>
      </c>
      <c r="J1380" s="1" t="s">
        <v>968</v>
      </c>
      <c r="K1380" s="1">
        <v>30.395292753100001</v>
      </c>
      <c r="L1380" s="1">
        <v>47.689292192800004</v>
      </c>
      <c r="M1380" s="1">
        <v>7</v>
      </c>
      <c r="N1380" s="1" t="s">
        <v>78</v>
      </c>
      <c r="O1380" s="1">
        <v>3</v>
      </c>
      <c r="P1380" t="str">
        <f>_xlfn.CONCAT( YEAR(TblOrigin[[#This Row],[ODK_DateOfSubmission]]), "-",TEXT( MONTH(TblOrigin[[#This Row],[ODK_DateOfSubmission]]),"00"))</f>
        <v>2020-08</v>
      </c>
    </row>
    <row r="1381" spans="1:16" x14ac:dyDescent="0.25">
      <c r="A1381" s="13">
        <v>3104040</v>
      </c>
      <c r="B1381" s="1"/>
      <c r="C1381" s="1">
        <v>23976</v>
      </c>
      <c r="D1381" s="6">
        <v>44052.610691400463</v>
      </c>
      <c r="E1381" s="1" t="s">
        <v>1151</v>
      </c>
      <c r="F1381" s="1" t="s">
        <v>85</v>
      </c>
      <c r="G1381" s="1" t="s">
        <v>155</v>
      </c>
      <c r="H1381" s="1" t="s">
        <v>962</v>
      </c>
      <c r="I1381" s="1" t="s">
        <v>967</v>
      </c>
      <c r="J1381" s="1" t="s">
        <v>968</v>
      </c>
      <c r="K1381" s="1">
        <v>30.395292753100001</v>
      </c>
      <c r="L1381" s="1">
        <v>47.689292192800004</v>
      </c>
      <c r="M1381" s="1">
        <v>7</v>
      </c>
      <c r="N1381" s="1" t="s">
        <v>101</v>
      </c>
      <c r="O1381" s="1">
        <v>1</v>
      </c>
      <c r="P1381" t="str">
        <f>_xlfn.CONCAT( YEAR(TblOrigin[[#This Row],[ODK_DateOfSubmission]]), "-",TEXT( MONTH(TblOrigin[[#This Row],[ODK_DateOfSubmission]]),"00"))</f>
        <v>2020-08</v>
      </c>
    </row>
    <row r="1382" spans="1:16" x14ac:dyDescent="0.25">
      <c r="A1382" s="13">
        <v>3105013</v>
      </c>
      <c r="B1382" s="1"/>
      <c r="C1382" s="1">
        <v>24346</v>
      </c>
      <c r="D1382" s="6">
        <v>44065.513023113424</v>
      </c>
      <c r="E1382" s="1" t="s">
        <v>1151</v>
      </c>
      <c r="F1382" s="1" t="s">
        <v>85</v>
      </c>
      <c r="G1382" s="1" t="s">
        <v>85</v>
      </c>
      <c r="H1382" s="1" t="s">
        <v>971</v>
      </c>
      <c r="I1382" s="1" t="s">
        <v>974</v>
      </c>
      <c r="J1382" s="1" t="s">
        <v>975</v>
      </c>
      <c r="K1382" s="1">
        <v>30.518526399999999</v>
      </c>
      <c r="L1382" s="1">
        <v>47.8327375979</v>
      </c>
      <c r="M1382" s="1">
        <v>2</v>
      </c>
      <c r="N1382" s="1" t="s">
        <v>78</v>
      </c>
      <c r="O1382" s="1">
        <v>2</v>
      </c>
      <c r="P1382" t="str">
        <f>_xlfn.CONCAT( YEAR(TblOrigin[[#This Row],[ODK_DateOfSubmission]]), "-",TEXT( MONTH(TblOrigin[[#This Row],[ODK_DateOfSubmission]]),"00"))</f>
        <v>2020-08</v>
      </c>
    </row>
    <row r="1383" spans="1:16" x14ac:dyDescent="0.25">
      <c r="A1383" s="13">
        <v>3105030</v>
      </c>
      <c r="B1383" s="1"/>
      <c r="C1383" s="1">
        <v>963</v>
      </c>
      <c r="D1383" s="6">
        <v>44057.996100266202</v>
      </c>
      <c r="E1383" s="1" t="s">
        <v>1151</v>
      </c>
      <c r="F1383" s="1" t="s">
        <v>85</v>
      </c>
      <c r="G1383" s="1" t="s">
        <v>85</v>
      </c>
      <c r="H1383" s="1" t="s">
        <v>971</v>
      </c>
      <c r="I1383" s="1" t="s">
        <v>983</v>
      </c>
      <c r="J1383" s="1" t="s">
        <v>984</v>
      </c>
      <c r="K1383" s="1">
        <v>30.5218062</v>
      </c>
      <c r="L1383" s="1">
        <v>47.785439395300003</v>
      </c>
      <c r="M1383" s="1">
        <v>1</v>
      </c>
      <c r="N1383" s="1" t="s">
        <v>112</v>
      </c>
      <c r="O1383" s="1">
        <v>1</v>
      </c>
      <c r="P1383" t="str">
        <f>_xlfn.CONCAT( YEAR(TblOrigin[[#This Row],[ODK_DateOfSubmission]]), "-",TEXT( MONTH(TblOrigin[[#This Row],[ODK_DateOfSubmission]]),"00"))</f>
        <v>2020-08</v>
      </c>
    </row>
    <row r="1384" spans="1:16" x14ac:dyDescent="0.25">
      <c r="A1384" s="13">
        <v>3105045</v>
      </c>
      <c r="B1384" s="1"/>
      <c r="C1384" s="1">
        <v>872</v>
      </c>
      <c r="D1384" s="6">
        <v>44068.659926736109</v>
      </c>
      <c r="E1384" s="1" t="s">
        <v>1151</v>
      </c>
      <c r="F1384" s="1" t="s">
        <v>85</v>
      </c>
      <c r="G1384" s="1" t="s">
        <v>85</v>
      </c>
      <c r="H1384" s="1" t="s">
        <v>971</v>
      </c>
      <c r="I1384" s="1" t="s">
        <v>989</v>
      </c>
      <c r="J1384" s="1" t="s">
        <v>990</v>
      </c>
      <c r="K1384" s="1">
        <v>30.5043407</v>
      </c>
      <c r="L1384" s="1">
        <v>47.8521891547</v>
      </c>
      <c r="M1384" s="1">
        <v>2</v>
      </c>
      <c r="N1384" s="1" t="s">
        <v>78</v>
      </c>
      <c r="O1384" s="1">
        <v>1</v>
      </c>
      <c r="P1384" t="str">
        <f>_xlfn.CONCAT( YEAR(TblOrigin[[#This Row],[ODK_DateOfSubmission]]), "-",TEXT( MONTH(TblOrigin[[#This Row],[ODK_DateOfSubmission]]),"00"))</f>
        <v>2020-08</v>
      </c>
    </row>
    <row r="1385" spans="1:16" x14ac:dyDescent="0.25">
      <c r="A1385" s="13">
        <v>3105045</v>
      </c>
      <c r="B1385" s="1"/>
      <c r="C1385" s="1">
        <v>872</v>
      </c>
      <c r="D1385" s="6">
        <v>44068.659926736109</v>
      </c>
      <c r="E1385" s="1" t="s">
        <v>1151</v>
      </c>
      <c r="F1385" s="1" t="s">
        <v>85</v>
      </c>
      <c r="G1385" s="1" t="s">
        <v>85</v>
      </c>
      <c r="H1385" s="1" t="s">
        <v>971</v>
      </c>
      <c r="I1385" s="1" t="s">
        <v>989</v>
      </c>
      <c r="J1385" s="1" t="s">
        <v>990</v>
      </c>
      <c r="K1385" s="1">
        <v>30.5043407</v>
      </c>
      <c r="L1385" s="1">
        <v>47.8521891547</v>
      </c>
      <c r="M1385" s="1">
        <v>2</v>
      </c>
      <c r="N1385" s="1" t="s">
        <v>120</v>
      </c>
      <c r="O1385" s="1">
        <v>1</v>
      </c>
      <c r="P1385" t="str">
        <f>_xlfn.CONCAT( YEAR(TblOrigin[[#This Row],[ODK_DateOfSubmission]]), "-",TEXT( MONTH(TblOrigin[[#This Row],[ODK_DateOfSubmission]]),"00"))</f>
        <v>2020-08</v>
      </c>
    </row>
    <row r="1386" spans="1:16" x14ac:dyDescent="0.25">
      <c r="A1386" s="13">
        <v>3105049</v>
      </c>
      <c r="B1386" s="1"/>
      <c r="C1386" s="1">
        <v>1275</v>
      </c>
      <c r="D1386" s="6">
        <v>44054.737576307867</v>
      </c>
      <c r="E1386" s="1" t="s">
        <v>1151</v>
      </c>
      <c r="F1386" s="1" t="s">
        <v>85</v>
      </c>
      <c r="G1386" s="1" t="s">
        <v>85</v>
      </c>
      <c r="H1386" s="1" t="s">
        <v>971</v>
      </c>
      <c r="I1386" s="1" t="s">
        <v>995</v>
      </c>
      <c r="J1386" s="1" t="s">
        <v>996</v>
      </c>
      <c r="K1386" s="1">
        <v>30.541248849700001</v>
      </c>
      <c r="L1386" s="1">
        <v>47.795445029600003</v>
      </c>
      <c r="M1386" s="1">
        <v>6</v>
      </c>
      <c r="N1386" s="1" t="s">
        <v>87</v>
      </c>
      <c r="O1386" s="1">
        <v>2</v>
      </c>
      <c r="P1386" t="str">
        <f>_xlfn.CONCAT( YEAR(TblOrigin[[#This Row],[ODK_DateOfSubmission]]), "-",TEXT( MONTH(TblOrigin[[#This Row],[ODK_DateOfSubmission]]),"00"))</f>
        <v>2020-08</v>
      </c>
    </row>
    <row r="1387" spans="1:16" x14ac:dyDescent="0.25">
      <c r="A1387" s="13">
        <v>3105049</v>
      </c>
      <c r="B1387" s="1"/>
      <c r="C1387" s="1">
        <v>1275</v>
      </c>
      <c r="D1387" s="6">
        <v>44054.737576307867</v>
      </c>
      <c r="E1387" s="1" t="s">
        <v>1151</v>
      </c>
      <c r="F1387" s="1" t="s">
        <v>85</v>
      </c>
      <c r="G1387" s="1" t="s">
        <v>85</v>
      </c>
      <c r="H1387" s="1" t="s">
        <v>971</v>
      </c>
      <c r="I1387" s="1" t="s">
        <v>995</v>
      </c>
      <c r="J1387" s="1" t="s">
        <v>996</v>
      </c>
      <c r="K1387" s="1">
        <v>30.541248849700001</v>
      </c>
      <c r="L1387" s="1">
        <v>47.795445029600003</v>
      </c>
      <c r="M1387" s="1">
        <v>6</v>
      </c>
      <c r="N1387" s="1" t="s">
        <v>66</v>
      </c>
      <c r="O1387" s="1">
        <v>4</v>
      </c>
      <c r="P1387" t="str">
        <f>_xlfn.CONCAT( YEAR(TblOrigin[[#This Row],[ODK_DateOfSubmission]]), "-",TEXT( MONTH(TblOrigin[[#This Row],[ODK_DateOfSubmission]]),"00"))</f>
        <v>2020-08</v>
      </c>
    </row>
    <row r="1388" spans="1:16" x14ac:dyDescent="0.25">
      <c r="A1388" s="13">
        <v>3105050</v>
      </c>
      <c r="B1388" s="1"/>
      <c r="C1388" s="1">
        <v>986</v>
      </c>
      <c r="D1388" s="6">
        <v>44054.905378356481</v>
      </c>
      <c r="E1388" s="1" t="s">
        <v>1151</v>
      </c>
      <c r="F1388" s="1" t="s">
        <v>85</v>
      </c>
      <c r="G1388" s="1" t="s">
        <v>85</v>
      </c>
      <c r="H1388" s="1" t="s">
        <v>971</v>
      </c>
      <c r="I1388" s="1" t="s">
        <v>997</v>
      </c>
      <c r="J1388" s="1" t="s">
        <v>998</v>
      </c>
      <c r="K1388" s="1">
        <v>30.546051274300002</v>
      </c>
      <c r="L1388" s="1">
        <v>47.809987037799999</v>
      </c>
      <c r="M1388" s="1">
        <v>4</v>
      </c>
      <c r="N1388" s="1" t="s">
        <v>66</v>
      </c>
      <c r="O1388" s="1">
        <v>2</v>
      </c>
      <c r="P1388" t="str">
        <f>_xlfn.CONCAT( YEAR(TblOrigin[[#This Row],[ODK_DateOfSubmission]]), "-",TEXT( MONTH(TblOrigin[[#This Row],[ODK_DateOfSubmission]]),"00"))</f>
        <v>2020-08</v>
      </c>
    </row>
    <row r="1389" spans="1:16" x14ac:dyDescent="0.25">
      <c r="A1389" s="13">
        <v>3105050</v>
      </c>
      <c r="B1389" s="1"/>
      <c r="C1389" s="1">
        <v>986</v>
      </c>
      <c r="D1389" s="6">
        <v>44054.905378356481</v>
      </c>
      <c r="E1389" s="1" t="s">
        <v>1151</v>
      </c>
      <c r="F1389" s="1" t="s">
        <v>85</v>
      </c>
      <c r="G1389" s="1" t="s">
        <v>85</v>
      </c>
      <c r="H1389" s="1" t="s">
        <v>971</v>
      </c>
      <c r="I1389" s="1" t="s">
        <v>997</v>
      </c>
      <c r="J1389" s="1" t="s">
        <v>998</v>
      </c>
      <c r="K1389" s="1">
        <v>30.546051274300002</v>
      </c>
      <c r="L1389" s="1">
        <v>47.809987037799999</v>
      </c>
      <c r="M1389" s="1">
        <v>4</v>
      </c>
      <c r="N1389" s="1" t="s">
        <v>87</v>
      </c>
      <c r="O1389" s="1">
        <v>1</v>
      </c>
      <c r="P1389" t="str">
        <f>_xlfn.CONCAT( YEAR(TblOrigin[[#This Row],[ODK_DateOfSubmission]]), "-",TEXT( MONTH(TblOrigin[[#This Row],[ODK_DateOfSubmission]]),"00"))</f>
        <v>2020-08</v>
      </c>
    </row>
    <row r="1390" spans="1:16" x14ac:dyDescent="0.25">
      <c r="A1390" s="13">
        <v>3105050</v>
      </c>
      <c r="B1390" s="1"/>
      <c r="C1390" s="1">
        <v>986</v>
      </c>
      <c r="D1390" s="6">
        <v>44054.905378356481</v>
      </c>
      <c r="E1390" s="1" t="s">
        <v>1151</v>
      </c>
      <c r="F1390" s="1" t="s">
        <v>85</v>
      </c>
      <c r="G1390" s="1" t="s">
        <v>85</v>
      </c>
      <c r="H1390" s="1" t="s">
        <v>971</v>
      </c>
      <c r="I1390" s="1" t="s">
        <v>997</v>
      </c>
      <c r="J1390" s="1" t="s">
        <v>998</v>
      </c>
      <c r="K1390" s="1">
        <v>30.546051274300002</v>
      </c>
      <c r="L1390" s="1">
        <v>47.809987037799999</v>
      </c>
      <c r="M1390" s="1">
        <v>4</v>
      </c>
      <c r="N1390" s="1" t="s">
        <v>101</v>
      </c>
      <c r="O1390" s="1">
        <v>1</v>
      </c>
      <c r="P1390" t="str">
        <f>_xlfn.CONCAT( YEAR(TblOrigin[[#This Row],[ODK_DateOfSubmission]]), "-",TEXT( MONTH(TblOrigin[[#This Row],[ODK_DateOfSubmission]]),"00"))</f>
        <v>2020-08</v>
      </c>
    </row>
    <row r="1391" spans="1:16" x14ac:dyDescent="0.25">
      <c r="A1391" s="13">
        <v>3105054</v>
      </c>
      <c r="B1391" s="1"/>
      <c r="C1391" s="1">
        <v>849</v>
      </c>
      <c r="D1391" s="6">
        <v>44038.950285416664</v>
      </c>
      <c r="E1391" s="1" t="s">
        <v>1151</v>
      </c>
      <c r="F1391" s="1" t="s">
        <v>85</v>
      </c>
      <c r="G1391" s="1" t="s">
        <v>85</v>
      </c>
      <c r="H1391" s="1" t="s">
        <v>971</v>
      </c>
      <c r="I1391" s="1" t="s">
        <v>999</v>
      </c>
      <c r="J1391" s="1" t="s">
        <v>1000</v>
      </c>
      <c r="K1391" s="1">
        <v>30.484321099999999</v>
      </c>
      <c r="L1391" s="1">
        <v>47.829706550899999</v>
      </c>
      <c r="M1391" s="1">
        <v>1</v>
      </c>
      <c r="N1391" s="1" t="s">
        <v>159</v>
      </c>
      <c r="O1391" s="1">
        <v>1</v>
      </c>
      <c r="P1391" t="str">
        <f>_xlfn.CONCAT( YEAR(TblOrigin[[#This Row],[ODK_DateOfSubmission]]), "-",TEXT( MONTH(TblOrigin[[#This Row],[ODK_DateOfSubmission]]),"00"))</f>
        <v>2020-07</v>
      </c>
    </row>
    <row r="1392" spans="1:16" x14ac:dyDescent="0.25">
      <c r="A1392" s="13">
        <v>3105062</v>
      </c>
      <c r="B1392" s="1"/>
      <c r="C1392" s="1">
        <v>857</v>
      </c>
      <c r="D1392" s="6">
        <v>44058.677816932868</v>
      </c>
      <c r="E1392" s="1" t="s">
        <v>1151</v>
      </c>
      <c r="F1392" s="1" t="s">
        <v>85</v>
      </c>
      <c r="G1392" s="1" t="s">
        <v>85</v>
      </c>
      <c r="H1392" s="1" t="s">
        <v>971</v>
      </c>
      <c r="I1392" s="1" t="s">
        <v>1001</v>
      </c>
      <c r="J1392" s="1" t="s">
        <v>1002</v>
      </c>
      <c r="K1392" s="1">
        <v>30.495004999999999</v>
      </c>
      <c r="L1392" s="1">
        <v>47.817524915100002</v>
      </c>
      <c r="M1392" s="1">
        <v>1</v>
      </c>
      <c r="N1392" s="1" t="s">
        <v>66</v>
      </c>
      <c r="O1392" s="1">
        <v>1</v>
      </c>
      <c r="P1392" t="str">
        <f>_xlfn.CONCAT( YEAR(TblOrigin[[#This Row],[ODK_DateOfSubmission]]), "-",TEXT( MONTH(TblOrigin[[#This Row],[ODK_DateOfSubmission]]),"00"))</f>
        <v>2020-08</v>
      </c>
    </row>
    <row r="1393" spans="1:16" x14ac:dyDescent="0.25">
      <c r="A1393" s="13">
        <v>3105068</v>
      </c>
      <c r="B1393" s="1"/>
      <c r="C1393" s="1">
        <v>907</v>
      </c>
      <c r="D1393" s="6">
        <v>44066.341020370368</v>
      </c>
      <c r="E1393" s="1" t="s">
        <v>1151</v>
      </c>
      <c r="F1393" s="1" t="s">
        <v>85</v>
      </c>
      <c r="G1393" s="1" t="s">
        <v>85</v>
      </c>
      <c r="H1393" s="1" t="s">
        <v>971</v>
      </c>
      <c r="I1393" s="1" t="s">
        <v>1003</v>
      </c>
      <c r="J1393" s="1" t="s">
        <v>1004</v>
      </c>
      <c r="K1393" s="1">
        <v>30.5131295184</v>
      </c>
      <c r="L1393" s="1">
        <v>47.838210379300001</v>
      </c>
      <c r="M1393" s="1">
        <v>3</v>
      </c>
      <c r="N1393" s="1" t="s">
        <v>101</v>
      </c>
      <c r="O1393" s="1">
        <v>1</v>
      </c>
      <c r="P1393" t="str">
        <f>_xlfn.CONCAT( YEAR(TblOrigin[[#This Row],[ODK_DateOfSubmission]]), "-",TEXT( MONTH(TblOrigin[[#This Row],[ODK_DateOfSubmission]]),"00"))</f>
        <v>2020-08</v>
      </c>
    </row>
    <row r="1394" spans="1:16" x14ac:dyDescent="0.25">
      <c r="A1394" s="13">
        <v>3105068</v>
      </c>
      <c r="B1394" s="1"/>
      <c r="C1394" s="1">
        <v>907</v>
      </c>
      <c r="D1394" s="6">
        <v>44066.341020370368</v>
      </c>
      <c r="E1394" s="1" t="s">
        <v>1151</v>
      </c>
      <c r="F1394" s="1" t="s">
        <v>85</v>
      </c>
      <c r="G1394" s="1" t="s">
        <v>85</v>
      </c>
      <c r="H1394" s="1" t="s">
        <v>971</v>
      </c>
      <c r="I1394" s="1" t="s">
        <v>1003</v>
      </c>
      <c r="J1394" s="1" t="s">
        <v>1004</v>
      </c>
      <c r="K1394" s="1">
        <v>30.5131295184</v>
      </c>
      <c r="L1394" s="1">
        <v>47.838210379300001</v>
      </c>
      <c r="M1394" s="1">
        <v>3</v>
      </c>
      <c r="N1394" s="1" t="s">
        <v>78</v>
      </c>
      <c r="O1394" s="1">
        <v>2</v>
      </c>
      <c r="P1394" t="str">
        <f>_xlfn.CONCAT( YEAR(TblOrigin[[#This Row],[ODK_DateOfSubmission]]), "-",TEXT( MONTH(TblOrigin[[#This Row],[ODK_DateOfSubmission]]),"00"))</f>
        <v>2020-08</v>
      </c>
    </row>
    <row r="1395" spans="1:16" x14ac:dyDescent="0.25">
      <c r="A1395" s="13">
        <v>3105084</v>
      </c>
      <c r="B1395" s="1"/>
      <c r="C1395" s="1">
        <v>602</v>
      </c>
      <c r="D1395" s="6">
        <v>44059.882035648145</v>
      </c>
      <c r="E1395" s="1" t="s">
        <v>1151</v>
      </c>
      <c r="F1395" s="1" t="s">
        <v>85</v>
      </c>
      <c r="G1395" s="1" t="s">
        <v>85</v>
      </c>
      <c r="H1395" s="1" t="s">
        <v>971</v>
      </c>
      <c r="I1395" s="1" t="s">
        <v>1007</v>
      </c>
      <c r="J1395" s="1" t="s">
        <v>1008</v>
      </c>
      <c r="K1395" s="1">
        <v>30.464642099999999</v>
      </c>
      <c r="L1395" s="1">
        <v>47.7885523952</v>
      </c>
      <c r="M1395" s="1">
        <v>2</v>
      </c>
      <c r="N1395" s="1" t="s">
        <v>101</v>
      </c>
      <c r="O1395" s="1">
        <v>1</v>
      </c>
      <c r="P1395" t="str">
        <f>_xlfn.CONCAT( YEAR(TblOrigin[[#This Row],[ODK_DateOfSubmission]]), "-",TEXT( MONTH(TblOrigin[[#This Row],[ODK_DateOfSubmission]]),"00"))</f>
        <v>2020-08</v>
      </c>
    </row>
    <row r="1396" spans="1:16" x14ac:dyDescent="0.25">
      <c r="A1396" s="13">
        <v>3105084</v>
      </c>
      <c r="B1396" s="1"/>
      <c r="C1396" s="1">
        <v>602</v>
      </c>
      <c r="D1396" s="6">
        <v>44059.882035648145</v>
      </c>
      <c r="E1396" s="1" t="s">
        <v>1151</v>
      </c>
      <c r="F1396" s="1" t="s">
        <v>85</v>
      </c>
      <c r="G1396" s="1" t="s">
        <v>85</v>
      </c>
      <c r="H1396" s="1" t="s">
        <v>971</v>
      </c>
      <c r="I1396" s="1" t="s">
        <v>1007</v>
      </c>
      <c r="J1396" s="1" t="s">
        <v>1008</v>
      </c>
      <c r="K1396" s="1">
        <v>30.464642099999999</v>
      </c>
      <c r="L1396" s="1">
        <v>47.7885523952</v>
      </c>
      <c r="M1396" s="1">
        <v>2</v>
      </c>
      <c r="N1396" s="1" t="s">
        <v>75</v>
      </c>
      <c r="O1396" s="1">
        <v>1</v>
      </c>
      <c r="P1396" t="str">
        <f>_xlfn.CONCAT( YEAR(TblOrigin[[#This Row],[ODK_DateOfSubmission]]), "-",TEXT( MONTH(TblOrigin[[#This Row],[ODK_DateOfSubmission]]),"00"))</f>
        <v>2020-08</v>
      </c>
    </row>
    <row r="1397" spans="1:16" x14ac:dyDescent="0.25">
      <c r="A1397" s="13">
        <v>3105090</v>
      </c>
      <c r="B1397" s="1"/>
      <c r="C1397" s="1">
        <v>23897</v>
      </c>
      <c r="D1397" s="6">
        <v>44040.497224965278</v>
      </c>
      <c r="E1397" s="1" t="s">
        <v>1151</v>
      </c>
      <c r="F1397" s="1" t="s">
        <v>85</v>
      </c>
      <c r="G1397" s="1" t="s">
        <v>85</v>
      </c>
      <c r="H1397" s="1" t="s">
        <v>971</v>
      </c>
      <c r="I1397" s="1" t="s">
        <v>1328</v>
      </c>
      <c r="J1397" s="1" t="s">
        <v>1329</v>
      </c>
      <c r="K1397" s="1">
        <v>30.4789195</v>
      </c>
      <c r="L1397" s="1">
        <v>47.829860799999999</v>
      </c>
      <c r="M1397" s="1">
        <v>1</v>
      </c>
      <c r="N1397" s="1" t="s">
        <v>91</v>
      </c>
      <c r="O1397" s="1">
        <v>1</v>
      </c>
      <c r="P1397" t="str">
        <f>_xlfn.CONCAT( YEAR(TblOrigin[[#This Row],[ODK_DateOfSubmission]]), "-",TEXT( MONTH(TblOrigin[[#This Row],[ODK_DateOfSubmission]]),"00"))</f>
        <v>2020-07</v>
      </c>
    </row>
    <row r="1398" spans="1:16" x14ac:dyDescent="0.25">
      <c r="A1398" s="13">
        <v>3105119</v>
      </c>
      <c r="B1398" s="1"/>
      <c r="C1398" s="1">
        <v>23975</v>
      </c>
      <c r="D1398" s="6">
        <v>44068.638099502314</v>
      </c>
      <c r="E1398" s="1" t="s">
        <v>1151</v>
      </c>
      <c r="F1398" s="1" t="s">
        <v>85</v>
      </c>
      <c r="G1398" s="1" t="s">
        <v>85</v>
      </c>
      <c r="H1398" s="1" t="s">
        <v>971</v>
      </c>
      <c r="I1398" s="1" t="s">
        <v>1023</v>
      </c>
      <c r="J1398" s="1" t="s">
        <v>1024</v>
      </c>
      <c r="K1398" s="1">
        <v>30.478805099999999</v>
      </c>
      <c r="L1398" s="1">
        <v>47.8369367775</v>
      </c>
      <c r="M1398" s="1">
        <v>5</v>
      </c>
      <c r="N1398" s="1" t="s">
        <v>82</v>
      </c>
      <c r="O1398" s="1">
        <v>1</v>
      </c>
      <c r="P1398" t="str">
        <f>_xlfn.CONCAT( YEAR(TblOrigin[[#This Row],[ODK_DateOfSubmission]]), "-",TEXT( MONTH(TblOrigin[[#This Row],[ODK_DateOfSubmission]]),"00"))</f>
        <v>2020-08</v>
      </c>
    </row>
    <row r="1399" spans="1:16" x14ac:dyDescent="0.25">
      <c r="A1399" s="13">
        <v>3105119</v>
      </c>
      <c r="B1399" s="1"/>
      <c r="C1399" s="1">
        <v>23975</v>
      </c>
      <c r="D1399" s="6">
        <v>44068.638099502314</v>
      </c>
      <c r="E1399" s="1" t="s">
        <v>1151</v>
      </c>
      <c r="F1399" s="1" t="s">
        <v>85</v>
      </c>
      <c r="G1399" s="1" t="s">
        <v>85</v>
      </c>
      <c r="H1399" s="1" t="s">
        <v>971</v>
      </c>
      <c r="I1399" s="1" t="s">
        <v>1023</v>
      </c>
      <c r="J1399" s="1" t="s">
        <v>1024</v>
      </c>
      <c r="K1399" s="1">
        <v>30.478805099999999</v>
      </c>
      <c r="L1399" s="1">
        <v>47.8369367775</v>
      </c>
      <c r="M1399" s="1">
        <v>5</v>
      </c>
      <c r="N1399" s="1" t="s">
        <v>78</v>
      </c>
      <c r="O1399" s="1">
        <v>4</v>
      </c>
      <c r="P1399" t="str">
        <f>_xlfn.CONCAT( YEAR(TblOrigin[[#This Row],[ODK_DateOfSubmission]]), "-",TEXT( MONTH(TblOrigin[[#This Row],[ODK_DateOfSubmission]]),"00"))</f>
        <v>2020-08</v>
      </c>
    </row>
    <row r="1400" spans="1:16" x14ac:dyDescent="0.25">
      <c r="A1400" s="13">
        <v>3105121</v>
      </c>
      <c r="B1400" s="1"/>
      <c r="C1400" s="1">
        <v>885</v>
      </c>
      <c r="D1400" s="6">
        <v>44040.612512581021</v>
      </c>
      <c r="E1400" s="1" t="s">
        <v>1151</v>
      </c>
      <c r="F1400" s="1" t="s">
        <v>85</v>
      </c>
      <c r="G1400" s="1" t="s">
        <v>85</v>
      </c>
      <c r="H1400" s="1" t="s">
        <v>971</v>
      </c>
      <c r="I1400" s="1" t="s">
        <v>1025</v>
      </c>
      <c r="J1400" s="1" t="s">
        <v>1026</v>
      </c>
      <c r="K1400" s="1">
        <v>30.4940009</v>
      </c>
      <c r="L1400" s="1">
        <v>47.788857008699999</v>
      </c>
      <c r="M1400" s="1">
        <v>1</v>
      </c>
      <c r="N1400" s="1" t="s">
        <v>75</v>
      </c>
      <c r="O1400" s="1">
        <v>1</v>
      </c>
      <c r="P1400" t="str">
        <f>_xlfn.CONCAT( YEAR(TblOrigin[[#This Row],[ODK_DateOfSubmission]]), "-",TEXT( MONTH(TblOrigin[[#This Row],[ODK_DateOfSubmission]]),"00"))</f>
        <v>2020-07</v>
      </c>
    </row>
    <row r="1401" spans="1:16" x14ac:dyDescent="0.25">
      <c r="A1401" s="13">
        <v>3107013</v>
      </c>
      <c r="B1401" s="1"/>
      <c r="C1401" s="1">
        <v>645</v>
      </c>
      <c r="D1401" s="6">
        <v>44057.810927199076</v>
      </c>
      <c r="E1401" s="1" t="s">
        <v>1151</v>
      </c>
      <c r="F1401" s="1" t="s">
        <v>85</v>
      </c>
      <c r="G1401" s="1" t="s">
        <v>153</v>
      </c>
      <c r="H1401" s="1" t="s">
        <v>976</v>
      </c>
      <c r="I1401" s="1" t="s">
        <v>1033</v>
      </c>
      <c r="J1401" s="1" t="s">
        <v>1034</v>
      </c>
      <c r="K1401" s="1">
        <v>30.514363926400002</v>
      </c>
      <c r="L1401" s="1">
        <v>47.873427110400002</v>
      </c>
      <c r="M1401" s="1">
        <v>8</v>
      </c>
      <c r="N1401" s="1" t="s">
        <v>66</v>
      </c>
      <c r="O1401" s="1">
        <v>5</v>
      </c>
      <c r="P1401" t="str">
        <f>_xlfn.CONCAT( YEAR(TblOrigin[[#This Row],[ODK_DateOfSubmission]]), "-",TEXT( MONTH(TblOrigin[[#This Row],[ODK_DateOfSubmission]]),"00"))</f>
        <v>2020-08</v>
      </c>
    </row>
    <row r="1402" spans="1:16" x14ac:dyDescent="0.25">
      <c r="A1402" s="13">
        <v>3107013</v>
      </c>
      <c r="B1402" s="1"/>
      <c r="C1402" s="1">
        <v>645</v>
      </c>
      <c r="D1402" s="6">
        <v>44057.810927199076</v>
      </c>
      <c r="E1402" s="1" t="s">
        <v>1151</v>
      </c>
      <c r="F1402" s="1" t="s">
        <v>85</v>
      </c>
      <c r="G1402" s="1" t="s">
        <v>153</v>
      </c>
      <c r="H1402" s="1" t="s">
        <v>976</v>
      </c>
      <c r="I1402" s="1" t="s">
        <v>1033</v>
      </c>
      <c r="J1402" s="1" t="s">
        <v>1034</v>
      </c>
      <c r="K1402" s="1">
        <v>30.514363926400002</v>
      </c>
      <c r="L1402" s="1">
        <v>47.873427110400002</v>
      </c>
      <c r="M1402" s="1">
        <v>8</v>
      </c>
      <c r="N1402" s="1" t="s">
        <v>82</v>
      </c>
      <c r="O1402" s="1">
        <v>1</v>
      </c>
      <c r="P1402" t="str">
        <f>_xlfn.CONCAT( YEAR(TblOrigin[[#This Row],[ODK_DateOfSubmission]]), "-",TEXT( MONTH(TblOrigin[[#This Row],[ODK_DateOfSubmission]]),"00"))</f>
        <v>2020-08</v>
      </c>
    </row>
    <row r="1403" spans="1:16" x14ac:dyDescent="0.25">
      <c r="A1403" s="13">
        <v>3107013</v>
      </c>
      <c r="B1403" s="1"/>
      <c r="C1403" s="1">
        <v>645</v>
      </c>
      <c r="D1403" s="6">
        <v>44057.810927199076</v>
      </c>
      <c r="E1403" s="1" t="s">
        <v>1151</v>
      </c>
      <c r="F1403" s="1" t="s">
        <v>85</v>
      </c>
      <c r="G1403" s="1" t="s">
        <v>153</v>
      </c>
      <c r="H1403" s="1" t="s">
        <v>976</v>
      </c>
      <c r="I1403" s="1" t="s">
        <v>1033</v>
      </c>
      <c r="J1403" s="1" t="s">
        <v>1034</v>
      </c>
      <c r="K1403" s="1">
        <v>30.514363926400002</v>
      </c>
      <c r="L1403" s="1">
        <v>47.873427110400002</v>
      </c>
      <c r="M1403" s="1">
        <v>8</v>
      </c>
      <c r="N1403" s="1" t="s">
        <v>101</v>
      </c>
      <c r="O1403" s="1">
        <v>2</v>
      </c>
      <c r="P1403" t="str">
        <f>_xlfn.CONCAT( YEAR(TblOrigin[[#This Row],[ODK_DateOfSubmission]]), "-",TEXT( MONTH(TblOrigin[[#This Row],[ODK_DateOfSubmission]]),"00"))</f>
        <v>2020-08</v>
      </c>
    </row>
    <row r="1404" spans="1:16" x14ac:dyDescent="0.25">
      <c r="A1404" s="13">
        <v>3205010</v>
      </c>
      <c r="B1404" s="1"/>
      <c r="C1404" s="1">
        <v>16835</v>
      </c>
      <c r="D1404" s="6">
        <v>44037.868761608799</v>
      </c>
      <c r="E1404" s="1" t="s">
        <v>1151</v>
      </c>
      <c r="F1404" s="1" t="s">
        <v>118</v>
      </c>
      <c r="G1404" s="1" t="s">
        <v>190</v>
      </c>
      <c r="H1404" s="1" t="s">
        <v>1035</v>
      </c>
      <c r="I1404" s="1" t="s">
        <v>1036</v>
      </c>
      <c r="J1404" s="1" t="s">
        <v>1037</v>
      </c>
      <c r="K1404" s="1">
        <v>31.8449049303</v>
      </c>
      <c r="L1404" s="1">
        <v>47.1328791225</v>
      </c>
      <c r="M1404" s="1">
        <v>1</v>
      </c>
      <c r="N1404" s="1" t="s">
        <v>101</v>
      </c>
      <c r="O1404" s="1">
        <v>1</v>
      </c>
      <c r="P1404" t="str">
        <f>_xlfn.CONCAT( YEAR(TblOrigin[[#This Row],[ODK_DateOfSubmission]]), "-",TEXT( MONTH(TblOrigin[[#This Row],[ODK_DateOfSubmission]]),"00"))</f>
        <v>2020-07</v>
      </c>
    </row>
    <row r="1405" spans="1:16" x14ac:dyDescent="0.25">
      <c r="A1405" s="13">
        <v>3205031</v>
      </c>
      <c r="B1405" s="1"/>
      <c r="C1405" s="1">
        <v>16825</v>
      </c>
      <c r="D1405" s="6">
        <v>44040.045846145833</v>
      </c>
      <c r="E1405" s="1" t="s">
        <v>1151</v>
      </c>
      <c r="F1405" s="1" t="s">
        <v>118</v>
      </c>
      <c r="G1405" s="1" t="s">
        <v>190</v>
      </c>
      <c r="H1405" s="1" t="s">
        <v>1035</v>
      </c>
      <c r="I1405" s="1" t="s">
        <v>1038</v>
      </c>
      <c r="J1405" s="1" t="s">
        <v>1039</v>
      </c>
      <c r="K1405" s="1">
        <v>31.827514534799999</v>
      </c>
      <c r="L1405" s="1">
        <v>47.120044308499999</v>
      </c>
      <c r="M1405" s="1">
        <v>1</v>
      </c>
      <c r="N1405" s="1" t="s">
        <v>82</v>
      </c>
      <c r="O1405" s="1">
        <v>1</v>
      </c>
      <c r="P1405" t="str">
        <f>_xlfn.CONCAT( YEAR(TblOrigin[[#This Row],[ODK_DateOfSubmission]]), "-",TEXT( MONTH(TblOrigin[[#This Row],[ODK_DateOfSubmission]]),"00"))</f>
        <v>2020-07</v>
      </c>
    </row>
    <row r="1406" spans="1:16" x14ac:dyDescent="0.25">
      <c r="A1406" s="13">
        <v>3205047</v>
      </c>
      <c r="B1406" s="1"/>
      <c r="C1406" s="1">
        <v>16807</v>
      </c>
      <c r="D1406" s="6">
        <v>44040.045820104169</v>
      </c>
      <c r="E1406" s="1" t="s">
        <v>1151</v>
      </c>
      <c r="F1406" s="1" t="s">
        <v>118</v>
      </c>
      <c r="G1406" s="1" t="s">
        <v>190</v>
      </c>
      <c r="H1406" s="1" t="s">
        <v>1035</v>
      </c>
      <c r="I1406" s="1" t="s">
        <v>1040</v>
      </c>
      <c r="J1406" s="1" t="s">
        <v>1041</v>
      </c>
      <c r="K1406" s="1">
        <v>31.846620218200002</v>
      </c>
      <c r="L1406" s="1">
        <v>47.1543487434</v>
      </c>
      <c r="M1406" s="1">
        <v>3</v>
      </c>
      <c r="N1406" s="1" t="s">
        <v>119</v>
      </c>
      <c r="O1406" s="1">
        <v>2</v>
      </c>
      <c r="P1406" t="str">
        <f>_xlfn.CONCAT( YEAR(TblOrigin[[#This Row],[ODK_DateOfSubmission]]), "-",TEXT( MONTH(TblOrigin[[#This Row],[ODK_DateOfSubmission]]),"00"))</f>
        <v>2020-07</v>
      </c>
    </row>
    <row r="1407" spans="1:16" x14ac:dyDescent="0.25">
      <c r="A1407" s="13">
        <v>3205047</v>
      </c>
      <c r="B1407" s="1"/>
      <c r="C1407" s="1">
        <v>16807</v>
      </c>
      <c r="D1407" s="6">
        <v>44040.045820104169</v>
      </c>
      <c r="E1407" s="1" t="s">
        <v>1151</v>
      </c>
      <c r="F1407" s="1" t="s">
        <v>118</v>
      </c>
      <c r="G1407" s="1" t="s">
        <v>190</v>
      </c>
      <c r="H1407" s="1" t="s">
        <v>1035</v>
      </c>
      <c r="I1407" s="1" t="s">
        <v>1040</v>
      </c>
      <c r="J1407" s="1" t="s">
        <v>1041</v>
      </c>
      <c r="K1407" s="1">
        <v>31.846620218200002</v>
      </c>
      <c r="L1407" s="1">
        <v>47.1543487434</v>
      </c>
      <c r="M1407" s="1">
        <v>3</v>
      </c>
      <c r="N1407" s="1" t="s">
        <v>88</v>
      </c>
      <c r="O1407" s="1">
        <v>1</v>
      </c>
      <c r="P1407" t="str">
        <f>_xlfn.CONCAT( YEAR(TblOrigin[[#This Row],[ODK_DateOfSubmission]]), "-",TEXT( MONTH(TblOrigin[[#This Row],[ODK_DateOfSubmission]]),"00"))</f>
        <v>2020-07</v>
      </c>
    </row>
    <row r="1408" spans="1:16" x14ac:dyDescent="0.25">
      <c r="A1408" s="13">
        <v>3205060</v>
      </c>
      <c r="B1408" s="1"/>
      <c r="C1408" s="1">
        <v>16844</v>
      </c>
      <c r="D1408" s="6">
        <v>44037.868718715275</v>
      </c>
      <c r="E1408" s="1" t="s">
        <v>1151</v>
      </c>
      <c r="F1408" s="1" t="s">
        <v>118</v>
      </c>
      <c r="G1408" s="1" t="s">
        <v>190</v>
      </c>
      <c r="H1408" s="1" t="s">
        <v>1035</v>
      </c>
      <c r="I1408" s="1" t="s">
        <v>1042</v>
      </c>
      <c r="J1408" s="1" t="s">
        <v>1043</v>
      </c>
      <c r="K1408" s="1">
        <v>31.831813094299999</v>
      </c>
      <c r="L1408" s="1">
        <v>47.152594245300001</v>
      </c>
      <c r="M1408" s="1">
        <v>3</v>
      </c>
      <c r="N1408" s="1" t="s">
        <v>78</v>
      </c>
      <c r="O1408" s="1">
        <v>1</v>
      </c>
      <c r="P1408" t="str">
        <f>_xlfn.CONCAT( YEAR(TblOrigin[[#This Row],[ODK_DateOfSubmission]]), "-",TEXT( MONTH(TblOrigin[[#This Row],[ODK_DateOfSubmission]]),"00"))</f>
        <v>2020-07</v>
      </c>
    </row>
    <row r="1409" spans="1:16" x14ac:dyDescent="0.25">
      <c r="A1409" s="13">
        <v>3205060</v>
      </c>
      <c r="B1409" s="1"/>
      <c r="C1409" s="1">
        <v>16844</v>
      </c>
      <c r="D1409" s="6">
        <v>44037.868718715275</v>
      </c>
      <c r="E1409" s="1" t="s">
        <v>1151</v>
      </c>
      <c r="F1409" s="1" t="s">
        <v>118</v>
      </c>
      <c r="G1409" s="1" t="s">
        <v>190</v>
      </c>
      <c r="H1409" s="1" t="s">
        <v>1035</v>
      </c>
      <c r="I1409" s="1" t="s">
        <v>1042</v>
      </c>
      <c r="J1409" s="1" t="s">
        <v>1043</v>
      </c>
      <c r="K1409" s="1">
        <v>31.831813094299999</v>
      </c>
      <c r="L1409" s="1">
        <v>47.152594245300001</v>
      </c>
      <c r="M1409" s="1">
        <v>3</v>
      </c>
      <c r="N1409" s="1" t="s">
        <v>82</v>
      </c>
      <c r="O1409" s="1">
        <v>2</v>
      </c>
      <c r="P1409" t="str">
        <f>_xlfn.CONCAT( YEAR(TblOrigin[[#This Row],[ODK_DateOfSubmission]]), "-",TEXT( MONTH(TblOrigin[[#This Row],[ODK_DateOfSubmission]]),"00"))</f>
        <v>2020-07</v>
      </c>
    </row>
    <row r="1410" spans="1:16" x14ac:dyDescent="0.25">
      <c r="A1410" s="13">
        <v>3302005</v>
      </c>
      <c r="B1410" s="1"/>
      <c r="C1410" s="1">
        <v>25976</v>
      </c>
      <c r="D1410" s="6">
        <v>44059.825447418982</v>
      </c>
      <c r="E1410" s="1" t="s">
        <v>1151</v>
      </c>
      <c r="F1410" s="1" t="s">
        <v>106</v>
      </c>
      <c r="G1410" s="1" t="s">
        <v>181</v>
      </c>
      <c r="H1410" s="1" t="s">
        <v>1330</v>
      </c>
      <c r="I1410" s="1" t="s">
        <v>1331</v>
      </c>
      <c r="J1410" s="1" t="s">
        <v>216</v>
      </c>
      <c r="K1410" s="1">
        <v>31.4740041224</v>
      </c>
      <c r="L1410" s="1">
        <v>45.284695794400001</v>
      </c>
      <c r="M1410" s="1">
        <v>20</v>
      </c>
      <c r="N1410" s="1" t="s">
        <v>82</v>
      </c>
      <c r="O1410" s="1">
        <v>2</v>
      </c>
      <c r="P1410" t="str">
        <f>_xlfn.CONCAT( YEAR(TblOrigin[[#This Row],[ODK_DateOfSubmission]]), "-",TEXT( MONTH(TblOrigin[[#This Row],[ODK_DateOfSubmission]]),"00"))</f>
        <v>2020-08</v>
      </c>
    </row>
    <row r="1411" spans="1:16" x14ac:dyDescent="0.25">
      <c r="A1411" s="13">
        <v>3302005</v>
      </c>
      <c r="B1411" s="1"/>
      <c r="C1411" s="1">
        <v>25976</v>
      </c>
      <c r="D1411" s="6">
        <v>44059.825447418982</v>
      </c>
      <c r="E1411" s="1" t="s">
        <v>1151</v>
      </c>
      <c r="F1411" s="1" t="s">
        <v>106</v>
      </c>
      <c r="G1411" s="1" t="s">
        <v>181</v>
      </c>
      <c r="H1411" s="1" t="s">
        <v>1330</v>
      </c>
      <c r="I1411" s="1" t="s">
        <v>1331</v>
      </c>
      <c r="J1411" s="1" t="s">
        <v>216</v>
      </c>
      <c r="K1411" s="1">
        <v>31.4740041224</v>
      </c>
      <c r="L1411" s="1">
        <v>45.284695794400001</v>
      </c>
      <c r="M1411" s="1">
        <v>20</v>
      </c>
      <c r="N1411" s="1" t="s">
        <v>78</v>
      </c>
      <c r="O1411" s="1">
        <v>18</v>
      </c>
      <c r="P1411" t="str">
        <f>_xlfn.CONCAT( YEAR(TblOrigin[[#This Row],[ODK_DateOfSubmission]]), "-",TEXT( MONTH(TblOrigin[[#This Row],[ODK_DateOfSubmission]]),"00"))</f>
        <v>2020-08</v>
      </c>
    </row>
    <row r="1412" spans="1:16" x14ac:dyDescent="0.25">
      <c r="A1412" s="13">
        <v>3302007</v>
      </c>
      <c r="B1412" s="1"/>
      <c r="C1412" s="1">
        <v>27228</v>
      </c>
      <c r="D1412" s="6">
        <v>44059.825469479169</v>
      </c>
      <c r="E1412" s="1" t="s">
        <v>1151</v>
      </c>
      <c r="F1412" s="1" t="s">
        <v>106</v>
      </c>
      <c r="G1412" s="1" t="s">
        <v>181</v>
      </c>
      <c r="H1412" s="1" t="s">
        <v>1330</v>
      </c>
      <c r="I1412" s="1" t="s">
        <v>1332</v>
      </c>
      <c r="J1412" s="1" t="s">
        <v>1333</v>
      </c>
      <c r="K1412" s="1">
        <v>31.461165896600001</v>
      </c>
      <c r="L1412" s="1">
        <v>45.2855598911</v>
      </c>
      <c r="M1412" s="1">
        <v>10</v>
      </c>
      <c r="N1412" s="1" t="s">
        <v>78</v>
      </c>
      <c r="O1412" s="1">
        <v>10</v>
      </c>
      <c r="P1412" t="str">
        <f>_xlfn.CONCAT( YEAR(TblOrigin[[#This Row],[ODK_DateOfSubmission]]), "-",TEXT( MONTH(TblOrigin[[#This Row],[ODK_DateOfSubmission]]),"00"))</f>
        <v>2020-08</v>
      </c>
    </row>
    <row r="1413" spans="1:16" x14ac:dyDescent="0.25">
      <c r="A1413" s="13">
        <v>3502001</v>
      </c>
      <c r="B1413" s="1"/>
      <c r="C1413" s="1">
        <v>10297</v>
      </c>
      <c r="D1413" s="6">
        <v>44032.664846145832</v>
      </c>
      <c r="E1413" s="1" t="s">
        <v>1151</v>
      </c>
      <c r="F1413" s="1" t="s">
        <v>68</v>
      </c>
      <c r="G1413" s="1" t="s">
        <v>81</v>
      </c>
      <c r="H1413" s="1" t="s">
        <v>1047</v>
      </c>
      <c r="I1413" s="1" t="s">
        <v>379</v>
      </c>
      <c r="J1413" s="1" t="s">
        <v>380</v>
      </c>
      <c r="K1413" s="1">
        <v>31.7132135578</v>
      </c>
      <c r="L1413" s="1">
        <v>46.111245599999997</v>
      </c>
      <c r="M1413" s="1">
        <v>20</v>
      </c>
      <c r="N1413" s="1" t="s">
        <v>78</v>
      </c>
      <c r="O1413" s="1">
        <v>7</v>
      </c>
      <c r="P1413" t="str">
        <f>_xlfn.CONCAT( YEAR(TblOrigin[[#This Row],[ODK_DateOfSubmission]]), "-",TEXT( MONTH(TblOrigin[[#This Row],[ODK_DateOfSubmission]]),"00"))</f>
        <v>2020-07</v>
      </c>
    </row>
    <row r="1414" spans="1:16" x14ac:dyDescent="0.25">
      <c r="A1414" s="13">
        <v>3502001</v>
      </c>
      <c r="B1414" s="1"/>
      <c r="C1414" s="1">
        <v>10297</v>
      </c>
      <c r="D1414" s="6">
        <v>44032.664846145832</v>
      </c>
      <c r="E1414" s="1" t="s">
        <v>1151</v>
      </c>
      <c r="F1414" s="1" t="s">
        <v>68</v>
      </c>
      <c r="G1414" s="1" t="s">
        <v>81</v>
      </c>
      <c r="H1414" s="1" t="s">
        <v>1047</v>
      </c>
      <c r="I1414" s="1" t="s">
        <v>379</v>
      </c>
      <c r="J1414" s="1" t="s">
        <v>380</v>
      </c>
      <c r="K1414" s="1">
        <v>31.7132135578</v>
      </c>
      <c r="L1414" s="1">
        <v>46.111245599999997</v>
      </c>
      <c r="M1414" s="1">
        <v>20</v>
      </c>
      <c r="N1414" s="1" t="s">
        <v>90</v>
      </c>
      <c r="O1414" s="1">
        <v>9</v>
      </c>
      <c r="P1414" t="str">
        <f>_xlfn.CONCAT( YEAR(TblOrigin[[#This Row],[ODK_DateOfSubmission]]), "-",TEXT( MONTH(TblOrigin[[#This Row],[ODK_DateOfSubmission]]),"00"))</f>
        <v>2020-07</v>
      </c>
    </row>
    <row r="1415" spans="1:16" x14ac:dyDescent="0.25">
      <c r="A1415" s="13">
        <v>3502001</v>
      </c>
      <c r="B1415" s="1"/>
      <c r="C1415" s="1">
        <v>10297</v>
      </c>
      <c r="D1415" s="6">
        <v>44032.664846145832</v>
      </c>
      <c r="E1415" s="1" t="s">
        <v>1151</v>
      </c>
      <c r="F1415" s="1" t="s">
        <v>68</v>
      </c>
      <c r="G1415" s="1" t="s">
        <v>81</v>
      </c>
      <c r="H1415" s="1" t="s">
        <v>1047</v>
      </c>
      <c r="I1415" s="1" t="s">
        <v>379</v>
      </c>
      <c r="J1415" s="1" t="s">
        <v>380</v>
      </c>
      <c r="K1415" s="1">
        <v>31.7132135578</v>
      </c>
      <c r="L1415" s="1">
        <v>46.111245599999997</v>
      </c>
      <c r="M1415" s="1">
        <v>20</v>
      </c>
      <c r="N1415" s="1" t="s">
        <v>66</v>
      </c>
      <c r="O1415" s="1">
        <v>4</v>
      </c>
      <c r="P1415" t="str">
        <f>_xlfn.CONCAT( YEAR(TblOrigin[[#This Row],[ODK_DateOfSubmission]]), "-",TEXT( MONTH(TblOrigin[[#This Row],[ODK_DateOfSubmission]]),"00"))</f>
        <v>2020-07</v>
      </c>
    </row>
    <row r="1416" spans="1:16" x14ac:dyDescent="0.25">
      <c r="A1416" s="13">
        <v>3502003</v>
      </c>
      <c r="B1416" s="1"/>
      <c r="C1416" s="1">
        <v>24722</v>
      </c>
      <c r="D1416" s="6">
        <v>44049.415517557871</v>
      </c>
      <c r="E1416" s="1" t="s">
        <v>1151</v>
      </c>
      <c r="F1416" s="1" t="s">
        <v>68</v>
      </c>
      <c r="G1416" s="1" t="s">
        <v>81</v>
      </c>
      <c r="H1416" s="1" t="s">
        <v>1047</v>
      </c>
      <c r="I1416" s="1" t="s">
        <v>1051</v>
      </c>
      <c r="J1416" s="1" t="s">
        <v>897</v>
      </c>
      <c r="K1416" s="1">
        <v>31.711529196499999</v>
      </c>
      <c r="L1416" s="1">
        <v>46.124556874</v>
      </c>
      <c r="M1416" s="1">
        <v>30</v>
      </c>
      <c r="N1416" s="1" t="s">
        <v>66</v>
      </c>
      <c r="O1416" s="1">
        <v>4</v>
      </c>
      <c r="P1416" t="str">
        <f>_xlfn.CONCAT( YEAR(TblOrigin[[#This Row],[ODK_DateOfSubmission]]), "-",TEXT( MONTH(TblOrigin[[#This Row],[ODK_DateOfSubmission]]),"00"))</f>
        <v>2020-08</v>
      </c>
    </row>
    <row r="1417" spans="1:16" x14ac:dyDescent="0.25">
      <c r="A1417" s="13">
        <v>3502003</v>
      </c>
      <c r="B1417" s="1"/>
      <c r="C1417" s="1">
        <v>24722</v>
      </c>
      <c r="D1417" s="6">
        <v>44049.415517557871</v>
      </c>
      <c r="E1417" s="1" t="s">
        <v>1151</v>
      </c>
      <c r="F1417" s="1" t="s">
        <v>68</v>
      </c>
      <c r="G1417" s="1" t="s">
        <v>81</v>
      </c>
      <c r="H1417" s="1" t="s">
        <v>1047</v>
      </c>
      <c r="I1417" s="1" t="s">
        <v>1051</v>
      </c>
      <c r="J1417" s="1" t="s">
        <v>897</v>
      </c>
      <c r="K1417" s="1">
        <v>31.711529196499999</v>
      </c>
      <c r="L1417" s="1">
        <v>46.124556874</v>
      </c>
      <c r="M1417" s="1">
        <v>30</v>
      </c>
      <c r="N1417" s="1" t="s">
        <v>82</v>
      </c>
      <c r="O1417" s="1">
        <v>5</v>
      </c>
      <c r="P1417" t="str">
        <f>_xlfn.CONCAT( YEAR(TblOrigin[[#This Row],[ODK_DateOfSubmission]]), "-",TEXT( MONTH(TblOrigin[[#This Row],[ODK_DateOfSubmission]]),"00"))</f>
        <v>2020-08</v>
      </c>
    </row>
    <row r="1418" spans="1:16" x14ac:dyDescent="0.25">
      <c r="A1418" s="13">
        <v>3502003</v>
      </c>
      <c r="B1418" s="1"/>
      <c r="C1418" s="1">
        <v>24722</v>
      </c>
      <c r="D1418" s="6">
        <v>44049.415517557871</v>
      </c>
      <c r="E1418" s="1" t="s">
        <v>1151</v>
      </c>
      <c r="F1418" s="1" t="s">
        <v>68</v>
      </c>
      <c r="G1418" s="1" t="s">
        <v>81</v>
      </c>
      <c r="H1418" s="1" t="s">
        <v>1047</v>
      </c>
      <c r="I1418" s="1" t="s">
        <v>1051</v>
      </c>
      <c r="J1418" s="1" t="s">
        <v>897</v>
      </c>
      <c r="K1418" s="1">
        <v>31.711529196499999</v>
      </c>
      <c r="L1418" s="1">
        <v>46.124556874</v>
      </c>
      <c r="M1418" s="1">
        <v>30</v>
      </c>
      <c r="N1418" s="1" t="s">
        <v>87</v>
      </c>
      <c r="O1418" s="1">
        <v>4</v>
      </c>
      <c r="P1418" t="str">
        <f>_xlfn.CONCAT( YEAR(TblOrigin[[#This Row],[ODK_DateOfSubmission]]), "-",TEXT( MONTH(TblOrigin[[#This Row],[ODK_DateOfSubmission]]),"00"))</f>
        <v>2020-08</v>
      </c>
    </row>
    <row r="1419" spans="1:16" x14ac:dyDescent="0.25">
      <c r="A1419" s="13">
        <v>3502003</v>
      </c>
      <c r="B1419" s="1"/>
      <c r="C1419" s="1">
        <v>24722</v>
      </c>
      <c r="D1419" s="6">
        <v>44049.415517557871</v>
      </c>
      <c r="E1419" s="1" t="s">
        <v>1151</v>
      </c>
      <c r="F1419" s="1" t="s">
        <v>68</v>
      </c>
      <c r="G1419" s="1" t="s">
        <v>81</v>
      </c>
      <c r="H1419" s="1" t="s">
        <v>1047</v>
      </c>
      <c r="I1419" s="1" t="s">
        <v>1051</v>
      </c>
      <c r="J1419" s="1" t="s">
        <v>897</v>
      </c>
      <c r="K1419" s="1">
        <v>31.711529196499999</v>
      </c>
      <c r="L1419" s="1">
        <v>46.124556874</v>
      </c>
      <c r="M1419" s="1">
        <v>30</v>
      </c>
      <c r="N1419" s="1" t="s">
        <v>90</v>
      </c>
      <c r="O1419" s="1">
        <v>10</v>
      </c>
      <c r="P1419" t="str">
        <f>_xlfn.CONCAT( YEAR(TblOrigin[[#This Row],[ODK_DateOfSubmission]]), "-",TEXT( MONTH(TblOrigin[[#This Row],[ODK_DateOfSubmission]]),"00"))</f>
        <v>2020-08</v>
      </c>
    </row>
    <row r="1420" spans="1:16" x14ac:dyDescent="0.25">
      <c r="A1420" s="13">
        <v>3502003</v>
      </c>
      <c r="B1420" s="1"/>
      <c r="C1420" s="1">
        <v>24722</v>
      </c>
      <c r="D1420" s="6">
        <v>44049.415517557871</v>
      </c>
      <c r="E1420" s="1" t="s">
        <v>1151</v>
      </c>
      <c r="F1420" s="1" t="s">
        <v>68</v>
      </c>
      <c r="G1420" s="1" t="s">
        <v>81</v>
      </c>
      <c r="H1420" s="1" t="s">
        <v>1047</v>
      </c>
      <c r="I1420" s="1" t="s">
        <v>1051</v>
      </c>
      <c r="J1420" s="1" t="s">
        <v>897</v>
      </c>
      <c r="K1420" s="1">
        <v>31.711529196499999</v>
      </c>
      <c r="L1420" s="1">
        <v>46.124556874</v>
      </c>
      <c r="M1420" s="1">
        <v>30</v>
      </c>
      <c r="N1420" s="1" t="s">
        <v>78</v>
      </c>
      <c r="O1420" s="1">
        <v>7</v>
      </c>
      <c r="P1420" t="str">
        <f>_xlfn.CONCAT( YEAR(TblOrigin[[#This Row],[ODK_DateOfSubmission]]), "-",TEXT( MONTH(TblOrigin[[#This Row],[ODK_DateOfSubmission]]),"00"))</f>
        <v>2020-08</v>
      </c>
    </row>
    <row r="1421" spans="1:16" x14ac:dyDescent="0.25">
      <c r="A1421" s="13">
        <v>3502004</v>
      </c>
      <c r="B1421" s="1"/>
      <c r="C1421" s="1">
        <v>21965</v>
      </c>
      <c r="D1421" s="6">
        <v>44032.664814502314</v>
      </c>
      <c r="E1421" s="1" t="s">
        <v>1151</v>
      </c>
      <c r="F1421" s="1" t="s">
        <v>68</v>
      </c>
      <c r="G1421" s="1" t="s">
        <v>81</v>
      </c>
      <c r="H1421" s="1" t="s">
        <v>1047</v>
      </c>
      <c r="I1421" s="1" t="s">
        <v>1052</v>
      </c>
      <c r="J1421" s="1" t="s">
        <v>1053</v>
      </c>
      <c r="K1421" s="1">
        <v>31.7178490551</v>
      </c>
      <c r="L1421" s="1">
        <v>46.100760389400001</v>
      </c>
      <c r="M1421" s="1">
        <v>30</v>
      </c>
      <c r="N1421" s="1" t="s">
        <v>75</v>
      </c>
      <c r="O1421" s="1">
        <v>2</v>
      </c>
      <c r="P1421" t="str">
        <f>_xlfn.CONCAT( YEAR(TblOrigin[[#This Row],[ODK_DateOfSubmission]]), "-",TEXT( MONTH(TblOrigin[[#This Row],[ODK_DateOfSubmission]]),"00"))</f>
        <v>2020-07</v>
      </c>
    </row>
    <row r="1422" spans="1:16" x14ac:dyDescent="0.25">
      <c r="A1422" s="13">
        <v>3502004</v>
      </c>
      <c r="B1422" s="1"/>
      <c r="C1422" s="1">
        <v>21965</v>
      </c>
      <c r="D1422" s="6">
        <v>44032.664814502314</v>
      </c>
      <c r="E1422" s="1" t="s">
        <v>1151</v>
      </c>
      <c r="F1422" s="1" t="s">
        <v>68</v>
      </c>
      <c r="G1422" s="1" t="s">
        <v>81</v>
      </c>
      <c r="H1422" s="1" t="s">
        <v>1047</v>
      </c>
      <c r="I1422" s="1" t="s">
        <v>1052</v>
      </c>
      <c r="J1422" s="1" t="s">
        <v>1053</v>
      </c>
      <c r="K1422" s="1">
        <v>31.7178490551</v>
      </c>
      <c r="L1422" s="1">
        <v>46.100760389400001</v>
      </c>
      <c r="M1422" s="1">
        <v>30</v>
      </c>
      <c r="N1422" s="1" t="s">
        <v>87</v>
      </c>
      <c r="O1422" s="1">
        <v>3</v>
      </c>
      <c r="P1422" t="str">
        <f>_xlfn.CONCAT( YEAR(TblOrigin[[#This Row],[ODK_DateOfSubmission]]), "-",TEXT( MONTH(TblOrigin[[#This Row],[ODK_DateOfSubmission]]),"00"))</f>
        <v>2020-07</v>
      </c>
    </row>
    <row r="1423" spans="1:16" x14ac:dyDescent="0.25">
      <c r="A1423" s="13">
        <v>3502004</v>
      </c>
      <c r="B1423" s="1"/>
      <c r="C1423" s="1">
        <v>21965</v>
      </c>
      <c r="D1423" s="6">
        <v>44032.664814502314</v>
      </c>
      <c r="E1423" s="1" t="s">
        <v>1151</v>
      </c>
      <c r="F1423" s="1" t="s">
        <v>68</v>
      </c>
      <c r="G1423" s="1" t="s">
        <v>81</v>
      </c>
      <c r="H1423" s="1" t="s">
        <v>1047</v>
      </c>
      <c r="I1423" s="1" t="s">
        <v>1052</v>
      </c>
      <c r="J1423" s="1" t="s">
        <v>1053</v>
      </c>
      <c r="K1423" s="1">
        <v>31.7178490551</v>
      </c>
      <c r="L1423" s="1">
        <v>46.100760389400001</v>
      </c>
      <c r="M1423" s="1">
        <v>30</v>
      </c>
      <c r="N1423" s="1" t="s">
        <v>82</v>
      </c>
      <c r="O1423" s="1">
        <v>10</v>
      </c>
      <c r="P1423" t="str">
        <f>_xlfn.CONCAT( YEAR(TblOrigin[[#This Row],[ODK_DateOfSubmission]]), "-",TEXT( MONTH(TblOrigin[[#This Row],[ODK_DateOfSubmission]]),"00"))</f>
        <v>2020-07</v>
      </c>
    </row>
    <row r="1424" spans="1:16" x14ac:dyDescent="0.25">
      <c r="A1424" s="13">
        <v>3502004</v>
      </c>
      <c r="B1424" s="1"/>
      <c r="C1424" s="1">
        <v>21965</v>
      </c>
      <c r="D1424" s="6">
        <v>44032.664814502314</v>
      </c>
      <c r="E1424" s="1" t="s">
        <v>1151</v>
      </c>
      <c r="F1424" s="1" t="s">
        <v>68</v>
      </c>
      <c r="G1424" s="1" t="s">
        <v>81</v>
      </c>
      <c r="H1424" s="1" t="s">
        <v>1047</v>
      </c>
      <c r="I1424" s="1" t="s">
        <v>1052</v>
      </c>
      <c r="J1424" s="1" t="s">
        <v>1053</v>
      </c>
      <c r="K1424" s="1">
        <v>31.7178490551</v>
      </c>
      <c r="L1424" s="1">
        <v>46.100760389400001</v>
      </c>
      <c r="M1424" s="1">
        <v>30</v>
      </c>
      <c r="N1424" s="1" t="s">
        <v>108</v>
      </c>
      <c r="O1424" s="1">
        <v>5</v>
      </c>
      <c r="P1424" t="str">
        <f>_xlfn.CONCAT( YEAR(TblOrigin[[#This Row],[ODK_DateOfSubmission]]), "-",TEXT( MONTH(TblOrigin[[#This Row],[ODK_DateOfSubmission]]),"00"))</f>
        <v>2020-07</v>
      </c>
    </row>
    <row r="1425" spans="1:16" x14ac:dyDescent="0.25">
      <c r="A1425" s="13">
        <v>3502004</v>
      </c>
      <c r="B1425" s="1"/>
      <c r="C1425" s="1">
        <v>21965</v>
      </c>
      <c r="D1425" s="6">
        <v>44032.664814502314</v>
      </c>
      <c r="E1425" s="1" t="s">
        <v>1151</v>
      </c>
      <c r="F1425" s="1" t="s">
        <v>68</v>
      </c>
      <c r="G1425" s="1" t="s">
        <v>81</v>
      </c>
      <c r="H1425" s="1" t="s">
        <v>1047</v>
      </c>
      <c r="I1425" s="1" t="s">
        <v>1052</v>
      </c>
      <c r="J1425" s="1" t="s">
        <v>1053</v>
      </c>
      <c r="K1425" s="1">
        <v>31.7178490551</v>
      </c>
      <c r="L1425" s="1">
        <v>46.100760389400001</v>
      </c>
      <c r="M1425" s="1">
        <v>30</v>
      </c>
      <c r="N1425" s="1" t="s">
        <v>78</v>
      </c>
      <c r="O1425" s="1">
        <v>10</v>
      </c>
      <c r="P1425" t="str">
        <f>_xlfn.CONCAT( YEAR(TblOrigin[[#This Row],[ODK_DateOfSubmission]]), "-",TEXT( MONTH(TblOrigin[[#This Row],[ODK_DateOfSubmission]]),"00"))</f>
        <v>2020-07</v>
      </c>
    </row>
    <row r="1426" spans="1:16" x14ac:dyDescent="0.25">
      <c r="A1426" s="13">
        <v>3502007</v>
      </c>
      <c r="B1426" s="1"/>
      <c r="C1426" s="1">
        <v>33795</v>
      </c>
      <c r="D1426" s="6">
        <v>44052.535600428244</v>
      </c>
      <c r="E1426" s="1" t="s">
        <v>1151</v>
      </c>
      <c r="F1426" s="1" t="s">
        <v>68</v>
      </c>
      <c r="G1426" s="1" t="s">
        <v>81</v>
      </c>
      <c r="H1426" s="1" t="s">
        <v>1047</v>
      </c>
      <c r="I1426" s="1" t="s">
        <v>1334</v>
      </c>
      <c r="J1426" s="1" t="s">
        <v>1335</v>
      </c>
      <c r="K1426" s="1">
        <v>31.728400000000001</v>
      </c>
      <c r="L1426" s="1">
        <v>46.110399999999998</v>
      </c>
      <c r="M1426" s="1">
        <v>47</v>
      </c>
      <c r="N1426" s="1" t="s">
        <v>66</v>
      </c>
      <c r="O1426" s="1">
        <v>20</v>
      </c>
      <c r="P1426" t="str">
        <f>_xlfn.CONCAT( YEAR(TblOrigin[[#This Row],[ODK_DateOfSubmission]]), "-",TEXT( MONTH(TblOrigin[[#This Row],[ODK_DateOfSubmission]]),"00"))</f>
        <v>2020-08</v>
      </c>
    </row>
    <row r="1427" spans="1:16" x14ac:dyDescent="0.25">
      <c r="A1427" s="13">
        <v>3502007</v>
      </c>
      <c r="B1427" s="1"/>
      <c r="C1427" s="1">
        <v>33795</v>
      </c>
      <c r="D1427" s="6">
        <v>44052.535600428244</v>
      </c>
      <c r="E1427" s="1" t="s">
        <v>1151</v>
      </c>
      <c r="F1427" s="1" t="s">
        <v>68</v>
      </c>
      <c r="G1427" s="1" t="s">
        <v>81</v>
      </c>
      <c r="H1427" s="1" t="s">
        <v>1047</v>
      </c>
      <c r="I1427" s="1" t="s">
        <v>1334</v>
      </c>
      <c r="J1427" s="1" t="s">
        <v>1335</v>
      </c>
      <c r="K1427" s="1">
        <v>31.728400000000001</v>
      </c>
      <c r="L1427" s="1">
        <v>46.110399999999998</v>
      </c>
      <c r="M1427" s="1">
        <v>47</v>
      </c>
      <c r="N1427" s="1" t="s">
        <v>79</v>
      </c>
      <c r="O1427" s="1">
        <v>15</v>
      </c>
      <c r="P1427" t="str">
        <f>_xlfn.CONCAT( YEAR(TblOrigin[[#This Row],[ODK_DateOfSubmission]]), "-",TEXT( MONTH(TblOrigin[[#This Row],[ODK_DateOfSubmission]]),"00"))</f>
        <v>2020-08</v>
      </c>
    </row>
    <row r="1428" spans="1:16" x14ac:dyDescent="0.25">
      <c r="A1428" s="13">
        <v>3502007</v>
      </c>
      <c r="B1428" s="1"/>
      <c r="C1428" s="1">
        <v>33795</v>
      </c>
      <c r="D1428" s="6">
        <v>44052.535600428244</v>
      </c>
      <c r="E1428" s="1" t="s">
        <v>1151</v>
      </c>
      <c r="F1428" s="1" t="s">
        <v>68</v>
      </c>
      <c r="G1428" s="1" t="s">
        <v>81</v>
      </c>
      <c r="H1428" s="1" t="s">
        <v>1047</v>
      </c>
      <c r="I1428" s="1" t="s">
        <v>1334</v>
      </c>
      <c r="J1428" s="1" t="s">
        <v>1335</v>
      </c>
      <c r="K1428" s="1">
        <v>31.728400000000001</v>
      </c>
      <c r="L1428" s="1">
        <v>46.110399999999998</v>
      </c>
      <c r="M1428" s="1">
        <v>47</v>
      </c>
      <c r="N1428" s="1" t="s">
        <v>87</v>
      </c>
      <c r="O1428" s="1">
        <v>8</v>
      </c>
      <c r="P1428" t="str">
        <f>_xlfn.CONCAT( YEAR(TblOrigin[[#This Row],[ODK_DateOfSubmission]]), "-",TEXT( MONTH(TblOrigin[[#This Row],[ODK_DateOfSubmission]]),"00"))</f>
        <v>2020-08</v>
      </c>
    </row>
    <row r="1429" spans="1:16" x14ac:dyDescent="0.25">
      <c r="A1429" s="13">
        <v>3502007</v>
      </c>
      <c r="B1429" s="1"/>
      <c r="C1429" s="1">
        <v>33795</v>
      </c>
      <c r="D1429" s="6">
        <v>44052.535600428244</v>
      </c>
      <c r="E1429" s="1" t="s">
        <v>1151</v>
      </c>
      <c r="F1429" s="1" t="s">
        <v>68</v>
      </c>
      <c r="G1429" s="1" t="s">
        <v>81</v>
      </c>
      <c r="H1429" s="1" t="s">
        <v>1047</v>
      </c>
      <c r="I1429" s="1" t="s">
        <v>1334</v>
      </c>
      <c r="J1429" s="1" t="s">
        <v>1335</v>
      </c>
      <c r="K1429" s="1">
        <v>31.728400000000001</v>
      </c>
      <c r="L1429" s="1">
        <v>46.110399999999998</v>
      </c>
      <c r="M1429" s="1">
        <v>47</v>
      </c>
      <c r="N1429" s="1" t="s">
        <v>94</v>
      </c>
      <c r="O1429" s="1">
        <v>4</v>
      </c>
      <c r="P1429" t="str">
        <f>_xlfn.CONCAT( YEAR(TblOrigin[[#This Row],[ODK_DateOfSubmission]]), "-",TEXT( MONTH(TblOrigin[[#This Row],[ODK_DateOfSubmission]]),"00"))</f>
        <v>2020-08</v>
      </c>
    </row>
    <row r="1430" spans="1:16" x14ac:dyDescent="0.25">
      <c r="A1430" s="13">
        <v>3502008</v>
      </c>
      <c r="B1430" s="1"/>
      <c r="C1430" s="1">
        <v>33796</v>
      </c>
      <c r="D1430" s="6">
        <v>44031.586872106483</v>
      </c>
      <c r="E1430" s="1" t="s">
        <v>1151</v>
      </c>
      <c r="F1430" s="1" t="s">
        <v>68</v>
      </c>
      <c r="G1430" s="1" t="s">
        <v>81</v>
      </c>
      <c r="H1430" s="1" t="s">
        <v>1054</v>
      </c>
      <c r="I1430" s="1" t="s">
        <v>1336</v>
      </c>
      <c r="J1430" s="1" t="s">
        <v>897</v>
      </c>
      <c r="K1430" s="1">
        <v>31.8552</v>
      </c>
      <c r="L1430" s="1">
        <v>46.073500000000003</v>
      </c>
      <c r="M1430" s="1">
        <v>35</v>
      </c>
      <c r="N1430" s="1" t="s">
        <v>74</v>
      </c>
      <c r="O1430" s="1">
        <v>5</v>
      </c>
      <c r="P1430" t="str">
        <f>_xlfn.CONCAT( YEAR(TblOrigin[[#This Row],[ODK_DateOfSubmission]]), "-",TEXT( MONTH(TblOrigin[[#This Row],[ODK_DateOfSubmission]]),"00"))</f>
        <v>2020-07</v>
      </c>
    </row>
    <row r="1431" spans="1:16" x14ac:dyDescent="0.25">
      <c r="A1431" s="13">
        <v>3502008</v>
      </c>
      <c r="B1431" s="1"/>
      <c r="C1431" s="1">
        <v>33796</v>
      </c>
      <c r="D1431" s="6">
        <v>44031.586872106483</v>
      </c>
      <c r="E1431" s="1" t="s">
        <v>1151</v>
      </c>
      <c r="F1431" s="1" t="s">
        <v>68</v>
      </c>
      <c r="G1431" s="1" t="s">
        <v>81</v>
      </c>
      <c r="H1431" s="1" t="s">
        <v>1054</v>
      </c>
      <c r="I1431" s="1" t="s">
        <v>1336</v>
      </c>
      <c r="J1431" s="1" t="s">
        <v>897</v>
      </c>
      <c r="K1431" s="1">
        <v>31.8552</v>
      </c>
      <c r="L1431" s="1">
        <v>46.073500000000003</v>
      </c>
      <c r="M1431" s="1">
        <v>35</v>
      </c>
      <c r="N1431" s="1" t="s">
        <v>90</v>
      </c>
      <c r="O1431" s="1">
        <v>13</v>
      </c>
      <c r="P1431" t="str">
        <f>_xlfn.CONCAT( YEAR(TblOrigin[[#This Row],[ODK_DateOfSubmission]]), "-",TEXT( MONTH(TblOrigin[[#This Row],[ODK_DateOfSubmission]]),"00"))</f>
        <v>2020-07</v>
      </c>
    </row>
    <row r="1432" spans="1:16" x14ac:dyDescent="0.25">
      <c r="A1432" s="13">
        <v>3502008</v>
      </c>
      <c r="B1432" s="1"/>
      <c r="C1432" s="1">
        <v>33796</v>
      </c>
      <c r="D1432" s="6">
        <v>44031.586872106483</v>
      </c>
      <c r="E1432" s="1" t="s">
        <v>1151</v>
      </c>
      <c r="F1432" s="1" t="s">
        <v>68</v>
      </c>
      <c r="G1432" s="1" t="s">
        <v>81</v>
      </c>
      <c r="H1432" s="1" t="s">
        <v>1054</v>
      </c>
      <c r="I1432" s="1" t="s">
        <v>1336</v>
      </c>
      <c r="J1432" s="1" t="s">
        <v>897</v>
      </c>
      <c r="K1432" s="1">
        <v>31.8552</v>
      </c>
      <c r="L1432" s="1">
        <v>46.073500000000003</v>
      </c>
      <c r="M1432" s="1">
        <v>35</v>
      </c>
      <c r="N1432" s="1" t="s">
        <v>78</v>
      </c>
      <c r="O1432" s="1">
        <v>10</v>
      </c>
      <c r="P1432" t="str">
        <f>_xlfn.CONCAT( YEAR(TblOrigin[[#This Row],[ODK_DateOfSubmission]]), "-",TEXT( MONTH(TblOrigin[[#This Row],[ODK_DateOfSubmission]]),"00"))</f>
        <v>2020-07</v>
      </c>
    </row>
    <row r="1433" spans="1:16" x14ac:dyDescent="0.25">
      <c r="A1433" s="13">
        <v>3502008</v>
      </c>
      <c r="B1433" s="1"/>
      <c r="C1433" s="1">
        <v>33796</v>
      </c>
      <c r="D1433" s="6">
        <v>44031.586872106483</v>
      </c>
      <c r="E1433" s="1" t="s">
        <v>1151</v>
      </c>
      <c r="F1433" s="1" t="s">
        <v>68</v>
      </c>
      <c r="G1433" s="1" t="s">
        <v>81</v>
      </c>
      <c r="H1433" s="1" t="s">
        <v>1054</v>
      </c>
      <c r="I1433" s="1" t="s">
        <v>1336</v>
      </c>
      <c r="J1433" s="1" t="s">
        <v>897</v>
      </c>
      <c r="K1433" s="1">
        <v>31.8552</v>
      </c>
      <c r="L1433" s="1">
        <v>46.073500000000003</v>
      </c>
      <c r="M1433" s="1">
        <v>35</v>
      </c>
      <c r="N1433" s="1" t="s">
        <v>66</v>
      </c>
      <c r="O1433" s="1">
        <v>7</v>
      </c>
      <c r="P1433" t="str">
        <f>_xlfn.CONCAT( YEAR(TblOrigin[[#This Row],[ODK_DateOfSubmission]]), "-",TEXT( MONTH(TblOrigin[[#This Row],[ODK_DateOfSubmission]]),"00"))</f>
        <v>2020-07</v>
      </c>
    </row>
    <row r="1434" spans="1:16" x14ac:dyDescent="0.25">
      <c r="A1434" s="13">
        <v>3502012</v>
      </c>
      <c r="B1434" s="1"/>
      <c r="C1434" s="1">
        <v>33800</v>
      </c>
      <c r="D1434" s="6">
        <v>44034.441902627317</v>
      </c>
      <c r="E1434" s="1" t="s">
        <v>1151</v>
      </c>
      <c r="F1434" s="1" t="s">
        <v>68</v>
      </c>
      <c r="G1434" s="1" t="s">
        <v>81</v>
      </c>
      <c r="H1434" s="1" t="s">
        <v>1048</v>
      </c>
      <c r="I1434" s="1" t="s">
        <v>1337</v>
      </c>
      <c r="J1434" s="1" t="s">
        <v>1338</v>
      </c>
      <c r="K1434" s="1">
        <v>31.541273</v>
      </c>
      <c r="L1434" s="1">
        <v>46.125217999999997</v>
      </c>
      <c r="M1434" s="1">
        <v>15</v>
      </c>
      <c r="N1434" s="1" t="s">
        <v>78</v>
      </c>
      <c r="O1434" s="1">
        <v>10</v>
      </c>
      <c r="P1434" t="str">
        <f>_xlfn.CONCAT( YEAR(TblOrigin[[#This Row],[ODK_DateOfSubmission]]), "-",TEXT( MONTH(TblOrigin[[#This Row],[ODK_DateOfSubmission]]),"00"))</f>
        <v>2020-07</v>
      </c>
    </row>
    <row r="1435" spans="1:16" x14ac:dyDescent="0.25">
      <c r="A1435" s="13">
        <v>3502012</v>
      </c>
      <c r="B1435" s="1"/>
      <c r="C1435" s="1">
        <v>33800</v>
      </c>
      <c r="D1435" s="6">
        <v>44034.441902627317</v>
      </c>
      <c r="E1435" s="1" t="s">
        <v>1151</v>
      </c>
      <c r="F1435" s="1" t="s">
        <v>68</v>
      </c>
      <c r="G1435" s="1" t="s">
        <v>81</v>
      </c>
      <c r="H1435" s="1" t="s">
        <v>1048</v>
      </c>
      <c r="I1435" s="1" t="s">
        <v>1337</v>
      </c>
      <c r="J1435" s="1" t="s">
        <v>1338</v>
      </c>
      <c r="K1435" s="1">
        <v>31.541273</v>
      </c>
      <c r="L1435" s="1">
        <v>46.125217999999997</v>
      </c>
      <c r="M1435" s="1">
        <v>15</v>
      </c>
      <c r="N1435" s="1" t="s">
        <v>87</v>
      </c>
      <c r="O1435" s="1">
        <v>5</v>
      </c>
      <c r="P1435" t="str">
        <f>_xlfn.CONCAT( YEAR(TblOrigin[[#This Row],[ODK_DateOfSubmission]]), "-",TEXT( MONTH(TblOrigin[[#This Row],[ODK_DateOfSubmission]]),"00"))</f>
        <v>2020-07</v>
      </c>
    </row>
    <row r="1436" spans="1:16" x14ac:dyDescent="0.25">
      <c r="A1436" s="13">
        <v>3502013</v>
      </c>
      <c r="B1436" s="1"/>
      <c r="C1436" s="1">
        <v>33801</v>
      </c>
      <c r="D1436" s="6">
        <v>44034.580306678239</v>
      </c>
      <c r="E1436" s="1" t="s">
        <v>1151</v>
      </c>
      <c r="F1436" s="1" t="s">
        <v>68</v>
      </c>
      <c r="G1436" s="1" t="s">
        <v>81</v>
      </c>
      <c r="H1436" s="1" t="s">
        <v>1048</v>
      </c>
      <c r="I1436" s="1" t="s">
        <v>1339</v>
      </c>
      <c r="J1436" s="1" t="s">
        <v>1340</v>
      </c>
      <c r="K1436" s="1">
        <v>31.53961</v>
      </c>
      <c r="L1436" s="1">
        <v>46.119104999999998</v>
      </c>
      <c r="M1436" s="1">
        <v>5</v>
      </c>
      <c r="N1436" s="1" t="s">
        <v>90</v>
      </c>
      <c r="O1436" s="1">
        <v>5</v>
      </c>
      <c r="P1436" t="str">
        <f>_xlfn.CONCAT( YEAR(TblOrigin[[#This Row],[ODK_DateOfSubmission]]), "-",TEXT( MONTH(TblOrigin[[#This Row],[ODK_DateOfSubmission]]),"00"))</f>
        <v>2020-07</v>
      </c>
    </row>
    <row r="1437" spans="1:16" x14ac:dyDescent="0.25">
      <c r="A1437" s="13">
        <v>3504001</v>
      </c>
      <c r="B1437" s="1"/>
      <c r="C1437" s="1">
        <v>24494</v>
      </c>
      <c r="D1437" s="6">
        <v>44061.435712812498</v>
      </c>
      <c r="E1437" s="1" t="s">
        <v>1151</v>
      </c>
      <c r="F1437" s="1" t="s">
        <v>68</v>
      </c>
      <c r="G1437" s="1" t="s">
        <v>73</v>
      </c>
      <c r="H1437" s="1" t="s">
        <v>1059</v>
      </c>
      <c r="I1437" s="1" t="s">
        <v>1060</v>
      </c>
      <c r="J1437" s="1" t="s">
        <v>1061</v>
      </c>
      <c r="K1437" s="1">
        <v>31.027710880499999</v>
      </c>
      <c r="L1437" s="1">
        <v>46.218214741200001</v>
      </c>
      <c r="M1437" s="1">
        <v>55</v>
      </c>
      <c r="N1437" s="1" t="s">
        <v>78</v>
      </c>
      <c r="O1437" s="1">
        <v>10</v>
      </c>
      <c r="P1437" t="str">
        <f>_xlfn.CONCAT( YEAR(TblOrigin[[#This Row],[ODK_DateOfSubmission]]), "-",TEXT( MONTH(TblOrigin[[#This Row],[ODK_DateOfSubmission]]),"00"))</f>
        <v>2020-08</v>
      </c>
    </row>
    <row r="1438" spans="1:16" x14ac:dyDescent="0.25">
      <c r="A1438" s="13">
        <v>3504001</v>
      </c>
      <c r="B1438" s="1"/>
      <c r="C1438" s="1">
        <v>24494</v>
      </c>
      <c r="D1438" s="6">
        <v>44061.435712812498</v>
      </c>
      <c r="E1438" s="1" t="s">
        <v>1151</v>
      </c>
      <c r="F1438" s="1" t="s">
        <v>68</v>
      </c>
      <c r="G1438" s="1" t="s">
        <v>73</v>
      </c>
      <c r="H1438" s="1" t="s">
        <v>1059</v>
      </c>
      <c r="I1438" s="1" t="s">
        <v>1060</v>
      </c>
      <c r="J1438" s="1" t="s">
        <v>1061</v>
      </c>
      <c r="K1438" s="1">
        <v>31.027710880499999</v>
      </c>
      <c r="L1438" s="1">
        <v>46.218214741200001</v>
      </c>
      <c r="M1438" s="1">
        <v>55</v>
      </c>
      <c r="N1438" s="1" t="s">
        <v>66</v>
      </c>
      <c r="O1438" s="1">
        <v>20</v>
      </c>
      <c r="P1438" t="str">
        <f>_xlfn.CONCAT( YEAR(TblOrigin[[#This Row],[ODK_DateOfSubmission]]), "-",TEXT( MONTH(TblOrigin[[#This Row],[ODK_DateOfSubmission]]),"00"))</f>
        <v>2020-08</v>
      </c>
    </row>
    <row r="1439" spans="1:16" x14ac:dyDescent="0.25">
      <c r="A1439" s="13">
        <v>3504001</v>
      </c>
      <c r="B1439" s="1"/>
      <c r="C1439" s="1">
        <v>24494</v>
      </c>
      <c r="D1439" s="6">
        <v>44061.435712812498</v>
      </c>
      <c r="E1439" s="1" t="s">
        <v>1151</v>
      </c>
      <c r="F1439" s="1" t="s">
        <v>68</v>
      </c>
      <c r="G1439" s="1" t="s">
        <v>73</v>
      </c>
      <c r="H1439" s="1" t="s">
        <v>1059</v>
      </c>
      <c r="I1439" s="1" t="s">
        <v>1060</v>
      </c>
      <c r="J1439" s="1" t="s">
        <v>1061</v>
      </c>
      <c r="K1439" s="1">
        <v>31.027710880499999</v>
      </c>
      <c r="L1439" s="1">
        <v>46.218214741200001</v>
      </c>
      <c r="M1439" s="1">
        <v>55</v>
      </c>
      <c r="N1439" s="1" t="s">
        <v>94</v>
      </c>
      <c r="O1439" s="1">
        <v>7</v>
      </c>
      <c r="P1439" t="str">
        <f>_xlfn.CONCAT( YEAR(TblOrigin[[#This Row],[ODK_DateOfSubmission]]), "-",TEXT( MONTH(TblOrigin[[#This Row],[ODK_DateOfSubmission]]),"00"))</f>
        <v>2020-08</v>
      </c>
    </row>
    <row r="1440" spans="1:16" x14ac:dyDescent="0.25">
      <c r="A1440" s="13">
        <v>3504001</v>
      </c>
      <c r="B1440" s="1"/>
      <c r="C1440" s="1">
        <v>24494</v>
      </c>
      <c r="D1440" s="6">
        <v>44061.435712812498</v>
      </c>
      <c r="E1440" s="1" t="s">
        <v>1151</v>
      </c>
      <c r="F1440" s="1" t="s">
        <v>68</v>
      </c>
      <c r="G1440" s="1" t="s">
        <v>73</v>
      </c>
      <c r="H1440" s="1" t="s">
        <v>1059</v>
      </c>
      <c r="I1440" s="1" t="s">
        <v>1060</v>
      </c>
      <c r="J1440" s="1" t="s">
        <v>1061</v>
      </c>
      <c r="K1440" s="1">
        <v>31.027710880499999</v>
      </c>
      <c r="L1440" s="1">
        <v>46.218214741200001</v>
      </c>
      <c r="M1440" s="1">
        <v>55</v>
      </c>
      <c r="N1440" s="1" t="s">
        <v>87</v>
      </c>
      <c r="O1440" s="1">
        <v>15</v>
      </c>
      <c r="P1440" t="str">
        <f>_xlfn.CONCAT( YEAR(TblOrigin[[#This Row],[ODK_DateOfSubmission]]), "-",TEXT( MONTH(TblOrigin[[#This Row],[ODK_DateOfSubmission]]),"00"))</f>
        <v>2020-08</v>
      </c>
    </row>
    <row r="1441" spans="1:16" x14ac:dyDescent="0.25">
      <c r="A1441" s="13">
        <v>3504001</v>
      </c>
      <c r="B1441" s="1"/>
      <c r="C1441" s="1">
        <v>24494</v>
      </c>
      <c r="D1441" s="6">
        <v>44061.435712812498</v>
      </c>
      <c r="E1441" s="1" t="s">
        <v>1151</v>
      </c>
      <c r="F1441" s="1" t="s">
        <v>68</v>
      </c>
      <c r="G1441" s="1" t="s">
        <v>73</v>
      </c>
      <c r="H1441" s="1" t="s">
        <v>1059</v>
      </c>
      <c r="I1441" s="1" t="s">
        <v>1060</v>
      </c>
      <c r="J1441" s="1" t="s">
        <v>1061</v>
      </c>
      <c r="K1441" s="1">
        <v>31.027710880499999</v>
      </c>
      <c r="L1441" s="1">
        <v>46.218214741200001</v>
      </c>
      <c r="M1441" s="1">
        <v>55</v>
      </c>
      <c r="N1441" s="1" t="s">
        <v>119</v>
      </c>
      <c r="O1441" s="1">
        <v>3</v>
      </c>
      <c r="P1441" t="str">
        <f>_xlfn.CONCAT( YEAR(TblOrigin[[#This Row],[ODK_DateOfSubmission]]), "-",TEXT( MONTH(TblOrigin[[#This Row],[ODK_DateOfSubmission]]),"00"))</f>
        <v>2020-08</v>
      </c>
    </row>
    <row r="1442" spans="1:16" x14ac:dyDescent="0.25">
      <c r="A1442" s="13">
        <v>3504002</v>
      </c>
      <c r="B1442" s="1"/>
      <c r="C1442" s="1">
        <v>25529</v>
      </c>
      <c r="D1442" s="6">
        <v>44066.716212384257</v>
      </c>
      <c r="E1442" s="1" t="s">
        <v>1151</v>
      </c>
      <c r="F1442" s="1" t="s">
        <v>68</v>
      </c>
      <c r="G1442" s="1" t="s">
        <v>73</v>
      </c>
      <c r="H1442" s="1" t="s">
        <v>1059</v>
      </c>
      <c r="I1442" s="1" t="s">
        <v>1062</v>
      </c>
      <c r="J1442" s="1" t="s">
        <v>1063</v>
      </c>
      <c r="K1442" s="1">
        <v>31.033167288000001</v>
      </c>
      <c r="L1442" s="1">
        <v>46.273891712999998</v>
      </c>
      <c r="M1442" s="1">
        <v>4</v>
      </c>
      <c r="N1442" s="1" t="s">
        <v>116</v>
      </c>
      <c r="O1442" s="1">
        <v>1</v>
      </c>
      <c r="P1442" t="str">
        <f>_xlfn.CONCAT( YEAR(TblOrigin[[#This Row],[ODK_DateOfSubmission]]), "-",TEXT( MONTH(TblOrigin[[#This Row],[ODK_DateOfSubmission]]),"00"))</f>
        <v>2020-08</v>
      </c>
    </row>
    <row r="1443" spans="1:16" x14ac:dyDescent="0.25">
      <c r="A1443" s="13">
        <v>3504002</v>
      </c>
      <c r="B1443" s="1"/>
      <c r="C1443" s="1">
        <v>25529</v>
      </c>
      <c r="D1443" s="6">
        <v>44066.716212384257</v>
      </c>
      <c r="E1443" s="1" t="s">
        <v>1151</v>
      </c>
      <c r="F1443" s="1" t="s">
        <v>68</v>
      </c>
      <c r="G1443" s="1" t="s">
        <v>73</v>
      </c>
      <c r="H1443" s="1" t="s">
        <v>1059</v>
      </c>
      <c r="I1443" s="1" t="s">
        <v>1062</v>
      </c>
      <c r="J1443" s="1" t="s">
        <v>1063</v>
      </c>
      <c r="K1443" s="1">
        <v>31.033167288000001</v>
      </c>
      <c r="L1443" s="1">
        <v>46.273891712999998</v>
      </c>
      <c r="M1443" s="1">
        <v>4</v>
      </c>
      <c r="N1443" s="1" t="s">
        <v>74</v>
      </c>
      <c r="O1443" s="1">
        <v>1</v>
      </c>
      <c r="P1443" t="str">
        <f>_xlfn.CONCAT( YEAR(TblOrigin[[#This Row],[ODK_DateOfSubmission]]), "-",TEXT( MONTH(TblOrigin[[#This Row],[ODK_DateOfSubmission]]),"00"))</f>
        <v>2020-08</v>
      </c>
    </row>
    <row r="1444" spans="1:16" x14ac:dyDescent="0.25">
      <c r="A1444" s="13">
        <v>3504002</v>
      </c>
      <c r="B1444" s="1"/>
      <c r="C1444" s="1">
        <v>25529</v>
      </c>
      <c r="D1444" s="6">
        <v>44066.716212384257</v>
      </c>
      <c r="E1444" s="1" t="s">
        <v>1151</v>
      </c>
      <c r="F1444" s="1" t="s">
        <v>68</v>
      </c>
      <c r="G1444" s="1" t="s">
        <v>73</v>
      </c>
      <c r="H1444" s="1" t="s">
        <v>1059</v>
      </c>
      <c r="I1444" s="1" t="s">
        <v>1062</v>
      </c>
      <c r="J1444" s="1" t="s">
        <v>1063</v>
      </c>
      <c r="K1444" s="1">
        <v>31.033167288000001</v>
      </c>
      <c r="L1444" s="1">
        <v>46.273891712999998</v>
      </c>
      <c r="M1444" s="1">
        <v>4</v>
      </c>
      <c r="N1444" s="1" t="s">
        <v>94</v>
      </c>
      <c r="O1444" s="1">
        <v>2</v>
      </c>
      <c r="P1444" t="str">
        <f>_xlfn.CONCAT( YEAR(TblOrigin[[#This Row],[ODK_DateOfSubmission]]), "-",TEXT( MONTH(TblOrigin[[#This Row],[ODK_DateOfSubmission]]),"00"))</f>
        <v>2020-08</v>
      </c>
    </row>
    <row r="1445" spans="1:16" x14ac:dyDescent="0.25">
      <c r="A1445" s="13">
        <v>3504006</v>
      </c>
      <c r="B1445" s="1"/>
      <c r="C1445" s="1">
        <v>9728</v>
      </c>
      <c r="D1445" s="6">
        <v>44062.485144062499</v>
      </c>
      <c r="E1445" s="1" t="s">
        <v>1151</v>
      </c>
      <c r="F1445" s="1" t="s">
        <v>68</v>
      </c>
      <c r="G1445" s="1" t="s">
        <v>73</v>
      </c>
      <c r="H1445" s="1" t="s">
        <v>1059</v>
      </c>
      <c r="I1445" s="1" t="s">
        <v>1341</v>
      </c>
      <c r="J1445" s="1" t="s">
        <v>250</v>
      </c>
      <c r="K1445" s="1">
        <v>31.038316374200001</v>
      </c>
      <c r="L1445" s="1">
        <v>46.253982172199997</v>
      </c>
      <c r="M1445" s="1">
        <v>10</v>
      </c>
      <c r="N1445" s="1" t="s">
        <v>74</v>
      </c>
      <c r="O1445" s="1">
        <v>2</v>
      </c>
      <c r="P1445" t="str">
        <f>_xlfn.CONCAT( YEAR(TblOrigin[[#This Row],[ODK_DateOfSubmission]]), "-",TEXT( MONTH(TblOrigin[[#This Row],[ODK_DateOfSubmission]]),"00"))</f>
        <v>2020-08</v>
      </c>
    </row>
    <row r="1446" spans="1:16" x14ac:dyDescent="0.25">
      <c r="A1446" s="13">
        <v>3504006</v>
      </c>
      <c r="B1446" s="1"/>
      <c r="C1446" s="1">
        <v>9728</v>
      </c>
      <c r="D1446" s="6">
        <v>44062.485144062499</v>
      </c>
      <c r="E1446" s="1" t="s">
        <v>1151</v>
      </c>
      <c r="F1446" s="1" t="s">
        <v>68</v>
      </c>
      <c r="G1446" s="1" t="s">
        <v>73</v>
      </c>
      <c r="H1446" s="1" t="s">
        <v>1059</v>
      </c>
      <c r="I1446" s="1" t="s">
        <v>1341</v>
      </c>
      <c r="J1446" s="1" t="s">
        <v>250</v>
      </c>
      <c r="K1446" s="1">
        <v>31.038316374200001</v>
      </c>
      <c r="L1446" s="1">
        <v>46.253982172199997</v>
      </c>
      <c r="M1446" s="1">
        <v>10</v>
      </c>
      <c r="N1446" s="1" t="s">
        <v>94</v>
      </c>
      <c r="O1446" s="1">
        <v>3</v>
      </c>
      <c r="P1446" t="str">
        <f>_xlfn.CONCAT( YEAR(TblOrigin[[#This Row],[ODK_DateOfSubmission]]), "-",TEXT( MONTH(TblOrigin[[#This Row],[ODK_DateOfSubmission]]),"00"))</f>
        <v>2020-08</v>
      </c>
    </row>
    <row r="1447" spans="1:16" x14ac:dyDescent="0.25">
      <c r="A1447" s="13">
        <v>3504006</v>
      </c>
      <c r="B1447" s="1"/>
      <c r="C1447" s="1">
        <v>9728</v>
      </c>
      <c r="D1447" s="6">
        <v>44062.485144062499</v>
      </c>
      <c r="E1447" s="1" t="s">
        <v>1151</v>
      </c>
      <c r="F1447" s="1" t="s">
        <v>68</v>
      </c>
      <c r="G1447" s="1" t="s">
        <v>73</v>
      </c>
      <c r="H1447" s="1" t="s">
        <v>1059</v>
      </c>
      <c r="I1447" s="1" t="s">
        <v>1341</v>
      </c>
      <c r="J1447" s="1" t="s">
        <v>250</v>
      </c>
      <c r="K1447" s="1">
        <v>31.038316374200001</v>
      </c>
      <c r="L1447" s="1">
        <v>46.253982172199997</v>
      </c>
      <c r="M1447" s="1">
        <v>10</v>
      </c>
      <c r="N1447" s="1" t="s">
        <v>66</v>
      </c>
      <c r="O1447" s="1">
        <v>5</v>
      </c>
      <c r="P1447" t="str">
        <f>_xlfn.CONCAT( YEAR(TblOrigin[[#This Row],[ODK_DateOfSubmission]]), "-",TEXT( MONTH(TblOrigin[[#This Row],[ODK_DateOfSubmission]]),"00"))</f>
        <v>2020-08</v>
      </c>
    </row>
    <row r="1448" spans="1:16" x14ac:dyDescent="0.25">
      <c r="A1448" s="13">
        <v>3504007</v>
      </c>
      <c r="B1448" s="1"/>
      <c r="C1448" s="1">
        <v>25525</v>
      </c>
      <c r="D1448" s="6">
        <v>44040.552830057874</v>
      </c>
      <c r="E1448" s="1" t="s">
        <v>1151</v>
      </c>
      <c r="F1448" s="1" t="s">
        <v>68</v>
      </c>
      <c r="G1448" s="1" t="s">
        <v>73</v>
      </c>
      <c r="H1448" s="1" t="s">
        <v>1059</v>
      </c>
      <c r="I1448" s="1" t="s">
        <v>1064</v>
      </c>
      <c r="J1448" s="1" t="s">
        <v>1065</v>
      </c>
      <c r="K1448" s="1">
        <v>31.027024004299999</v>
      </c>
      <c r="L1448" s="1">
        <v>46.241676675500003</v>
      </c>
      <c r="M1448" s="1">
        <v>37</v>
      </c>
      <c r="N1448" s="1" t="s">
        <v>78</v>
      </c>
      <c r="O1448" s="1">
        <v>12</v>
      </c>
      <c r="P1448" t="str">
        <f>_xlfn.CONCAT( YEAR(TblOrigin[[#This Row],[ODK_DateOfSubmission]]), "-",TEXT( MONTH(TblOrigin[[#This Row],[ODK_DateOfSubmission]]),"00"))</f>
        <v>2020-07</v>
      </c>
    </row>
    <row r="1449" spans="1:16" x14ac:dyDescent="0.25">
      <c r="A1449" s="13">
        <v>3504007</v>
      </c>
      <c r="B1449" s="1"/>
      <c r="C1449" s="1">
        <v>25525</v>
      </c>
      <c r="D1449" s="6">
        <v>44040.552830057874</v>
      </c>
      <c r="E1449" s="1" t="s">
        <v>1151</v>
      </c>
      <c r="F1449" s="1" t="s">
        <v>68</v>
      </c>
      <c r="G1449" s="1" t="s">
        <v>73</v>
      </c>
      <c r="H1449" s="1" t="s">
        <v>1059</v>
      </c>
      <c r="I1449" s="1" t="s">
        <v>1064</v>
      </c>
      <c r="J1449" s="1" t="s">
        <v>1065</v>
      </c>
      <c r="K1449" s="1">
        <v>31.027024004299999</v>
      </c>
      <c r="L1449" s="1">
        <v>46.241676675500003</v>
      </c>
      <c r="M1449" s="1">
        <v>37</v>
      </c>
      <c r="N1449" s="1" t="s">
        <v>66</v>
      </c>
      <c r="O1449" s="1">
        <v>10</v>
      </c>
      <c r="P1449" t="str">
        <f>_xlfn.CONCAT( YEAR(TblOrigin[[#This Row],[ODK_DateOfSubmission]]), "-",TEXT( MONTH(TblOrigin[[#This Row],[ODK_DateOfSubmission]]),"00"))</f>
        <v>2020-07</v>
      </c>
    </row>
    <row r="1450" spans="1:16" x14ac:dyDescent="0.25">
      <c r="A1450" s="13">
        <v>3504007</v>
      </c>
      <c r="B1450" s="1"/>
      <c r="C1450" s="1">
        <v>25525</v>
      </c>
      <c r="D1450" s="6">
        <v>44040.552830057874</v>
      </c>
      <c r="E1450" s="1" t="s">
        <v>1151</v>
      </c>
      <c r="F1450" s="1" t="s">
        <v>68</v>
      </c>
      <c r="G1450" s="1" t="s">
        <v>73</v>
      </c>
      <c r="H1450" s="1" t="s">
        <v>1059</v>
      </c>
      <c r="I1450" s="1" t="s">
        <v>1064</v>
      </c>
      <c r="J1450" s="1" t="s">
        <v>1065</v>
      </c>
      <c r="K1450" s="1">
        <v>31.027024004299999</v>
      </c>
      <c r="L1450" s="1">
        <v>46.241676675500003</v>
      </c>
      <c r="M1450" s="1">
        <v>37</v>
      </c>
      <c r="N1450" s="1" t="s">
        <v>90</v>
      </c>
      <c r="O1450" s="1">
        <v>15</v>
      </c>
      <c r="P1450" t="str">
        <f>_xlfn.CONCAT( YEAR(TblOrigin[[#This Row],[ODK_DateOfSubmission]]), "-",TEXT( MONTH(TblOrigin[[#This Row],[ODK_DateOfSubmission]]),"00"))</f>
        <v>2020-07</v>
      </c>
    </row>
    <row r="1451" spans="1:16" x14ac:dyDescent="0.25">
      <c r="A1451" s="13">
        <v>3504011</v>
      </c>
      <c r="B1451" s="1"/>
      <c r="C1451" s="1">
        <v>10260</v>
      </c>
      <c r="D1451" s="6">
        <v>44026.612191284723</v>
      </c>
      <c r="E1451" s="1" t="s">
        <v>1151</v>
      </c>
      <c r="F1451" s="1" t="s">
        <v>68</v>
      </c>
      <c r="G1451" s="1" t="s">
        <v>73</v>
      </c>
      <c r="H1451" s="1" t="s">
        <v>1059</v>
      </c>
      <c r="I1451" s="1" t="s">
        <v>1066</v>
      </c>
      <c r="J1451" s="1" t="s">
        <v>1067</v>
      </c>
      <c r="K1451" s="1">
        <v>31.0134574836</v>
      </c>
      <c r="L1451" s="1">
        <v>46.282408152000002</v>
      </c>
      <c r="M1451" s="1">
        <v>900</v>
      </c>
      <c r="N1451" s="1" t="s">
        <v>66</v>
      </c>
      <c r="O1451" s="1">
        <v>30</v>
      </c>
      <c r="P1451" t="str">
        <f>_xlfn.CONCAT( YEAR(TblOrigin[[#This Row],[ODK_DateOfSubmission]]), "-",TEXT( MONTH(TblOrigin[[#This Row],[ODK_DateOfSubmission]]),"00"))</f>
        <v>2020-07</v>
      </c>
    </row>
    <row r="1452" spans="1:16" x14ac:dyDescent="0.25">
      <c r="A1452" s="13">
        <v>3504011</v>
      </c>
      <c r="B1452" s="1"/>
      <c r="C1452" s="1">
        <v>10260</v>
      </c>
      <c r="D1452" s="6">
        <v>44026.612191284723</v>
      </c>
      <c r="E1452" s="1" t="s">
        <v>1151</v>
      </c>
      <c r="F1452" s="1" t="s">
        <v>68</v>
      </c>
      <c r="G1452" s="1" t="s">
        <v>73</v>
      </c>
      <c r="H1452" s="1" t="s">
        <v>1059</v>
      </c>
      <c r="I1452" s="1" t="s">
        <v>1066</v>
      </c>
      <c r="J1452" s="1" t="s">
        <v>1067</v>
      </c>
      <c r="K1452" s="1">
        <v>31.0134574836</v>
      </c>
      <c r="L1452" s="1">
        <v>46.282408152000002</v>
      </c>
      <c r="M1452" s="1">
        <v>900</v>
      </c>
      <c r="N1452" s="1" t="s">
        <v>122</v>
      </c>
      <c r="O1452" s="1">
        <v>10</v>
      </c>
      <c r="P1452" t="str">
        <f>_xlfn.CONCAT( YEAR(TblOrigin[[#This Row],[ODK_DateOfSubmission]]), "-",TEXT( MONTH(TblOrigin[[#This Row],[ODK_DateOfSubmission]]),"00"))</f>
        <v>2020-07</v>
      </c>
    </row>
    <row r="1453" spans="1:16" x14ac:dyDescent="0.25">
      <c r="A1453" s="13">
        <v>3504011</v>
      </c>
      <c r="B1453" s="1"/>
      <c r="C1453" s="1">
        <v>10260</v>
      </c>
      <c r="D1453" s="6">
        <v>44026.612191284723</v>
      </c>
      <c r="E1453" s="1" t="s">
        <v>1151</v>
      </c>
      <c r="F1453" s="1" t="s">
        <v>68</v>
      </c>
      <c r="G1453" s="1" t="s">
        <v>73</v>
      </c>
      <c r="H1453" s="1" t="s">
        <v>1059</v>
      </c>
      <c r="I1453" s="1" t="s">
        <v>1066</v>
      </c>
      <c r="J1453" s="1" t="s">
        <v>1067</v>
      </c>
      <c r="K1453" s="1">
        <v>31.0134574836</v>
      </c>
      <c r="L1453" s="1">
        <v>46.282408152000002</v>
      </c>
      <c r="M1453" s="1">
        <v>900</v>
      </c>
      <c r="N1453" s="1" t="s">
        <v>90</v>
      </c>
      <c r="O1453" s="1">
        <v>170</v>
      </c>
      <c r="P1453" t="str">
        <f>_xlfn.CONCAT( YEAR(TblOrigin[[#This Row],[ODK_DateOfSubmission]]), "-",TEXT( MONTH(TblOrigin[[#This Row],[ODK_DateOfSubmission]]),"00"))</f>
        <v>2020-07</v>
      </c>
    </row>
    <row r="1454" spans="1:16" x14ac:dyDescent="0.25">
      <c r="A1454" s="13">
        <v>3504011</v>
      </c>
      <c r="B1454" s="1"/>
      <c r="C1454" s="1">
        <v>10260</v>
      </c>
      <c r="D1454" s="6">
        <v>44026.612191284723</v>
      </c>
      <c r="E1454" s="1" t="s">
        <v>1151</v>
      </c>
      <c r="F1454" s="1" t="s">
        <v>68</v>
      </c>
      <c r="G1454" s="1" t="s">
        <v>73</v>
      </c>
      <c r="H1454" s="1" t="s">
        <v>1059</v>
      </c>
      <c r="I1454" s="1" t="s">
        <v>1066</v>
      </c>
      <c r="J1454" s="1" t="s">
        <v>1067</v>
      </c>
      <c r="K1454" s="1">
        <v>31.0134574836</v>
      </c>
      <c r="L1454" s="1">
        <v>46.282408152000002</v>
      </c>
      <c r="M1454" s="1">
        <v>900</v>
      </c>
      <c r="N1454" s="1" t="s">
        <v>78</v>
      </c>
      <c r="O1454" s="1">
        <v>200</v>
      </c>
      <c r="P1454" t="str">
        <f>_xlfn.CONCAT( YEAR(TblOrigin[[#This Row],[ODK_DateOfSubmission]]), "-",TEXT( MONTH(TblOrigin[[#This Row],[ODK_DateOfSubmission]]),"00"))</f>
        <v>2020-07</v>
      </c>
    </row>
    <row r="1455" spans="1:16" x14ac:dyDescent="0.25">
      <c r="A1455" s="13">
        <v>3504011</v>
      </c>
      <c r="B1455" s="1"/>
      <c r="C1455" s="1">
        <v>10260</v>
      </c>
      <c r="D1455" s="6">
        <v>44026.612191284723</v>
      </c>
      <c r="E1455" s="1" t="s">
        <v>1151</v>
      </c>
      <c r="F1455" s="1" t="s">
        <v>68</v>
      </c>
      <c r="G1455" s="1" t="s">
        <v>73</v>
      </c>
      <c r="H1455" s="1" t="s">
        <v>1059</v>
      </c>
      <c r="I1455" s="1" t="s">
        <v>1066</v>
      </c>
      <c r="J1455" s="1" t="s">
        <v>1067</v>
      </c>
      <c r="K1455" s="1">
        <v>31.0134574836</v>
      </c>
      <c r="L1455" s="1">
        <v>46.282408152000002</v>
      </c>
      <c r="M1455" s="1">
        <v>900</v>
      </c>
      <c r="N1455" s="1" t="s">
        <v>87</v>
      </c>
      <c r="O1455" s="1">
        <v>40</v>
      </c>
      <c r="P1455" t="str">
        <f>_xlfn.CONCAT( YEAR(TblOrigin[[#This Row],[ODK_DateOfSubmission]]), "-",TEXT( MONTH(TblOrigin[[#This Row],[ODK_DateOfSubmission]]),"00"))</f>
        <v>2020-07</v>
      </c>
    </row>
    <row r="1456" spans="1:16" x14ac:dyDescent="0.25">
      <c r="A1456" s="13">
        <v>3504011</v>
      </c>
      <c r="B1456" s="1"/>
      <c r="C1456" s="1">
        <v>10260</v>
      </c>
      <c r="D1456" s="6">
        <v>44026.612191284723</v>
      </c>
      <c r="E1456" s="1" t="s">
        <v>1151</v>
      </c>
      <c r="F1456" s="1" t="s">
        <v>68</v>
      </c>
      <c r="G1456" s="1" t="s">
        <v>73</v>
      </c>
      <c r="H1456" s="1" t="s">
        <v>1059</v>
      </c>
      <c r="I1456" s="1" t="s">
        <v>1066</v>
      </c>
      <c r="J1456" s="1" t="s">
        <v>1067</v>
      </c>
      <c r="K1456" s="1">
        <v>31.0134574836</v>
      </c>
      <c r="L1456" s="1">
        <v>46.282408152000002</v>
      </c>
      <c r="M1456" s="1">
        <v>900</v>
      </c>
      <c r="N1456" s="1" t="s">
        <v>108</v>
      </c>
      <c r="O1456" s="1">
        <v>50</v>
      </c>
      <c r="P1456" t="str">
        <f>_xlfn.CONCAT( YEAR(TblOrigin[[#This Row],[ODK_DateOfSubmission]]), "-",TEXT( MONTH(TblOrigin[[#This Row],[ODK_DateOfSubmission]]),"00"))</f>
        <v>2020-07</v>
      </c>
    </row>
    <row r="1457" spans="1:16" x14ac:dyDescent="0.25">
      <c r="A1457" s="13">
        <v>3504011</v>
      </c>
      <c r="B1457" s="1"/>
      <c r="C1457" s="1">
        <v>10260</v>
      </c>
      <c r="D1457" s="6">
        <v>44026.612191284723</v>
      </c>
      <c r="E1457" s="1" t="s">
        <v>1151</v>
      </c>
      <c r="F1457" s="1" t="s">
        <v>68</v>
      </c>
      <c r="G1457" s="1" t="s">
        <v>73</v>
      </c>
      <c r="H1457" s="1" t="s">
        <v>1059</v>
      </c>
      <c r="I1457" s="1" t="s">
        <v>1066</v>
      </c>
      <c r="J1457" s="1" t="s">
        <v>1067</v>
      </c>
      <c r="K1457" s="1">
        <v>31.0134574836</v>
      </c>
      <c r="L1457" s="1">
        <v>46.282408152000002</v>
      </c>
      <c r="M1457" s="1">
        <v>900</v>
      </c>
      <c r="N1457" s="1" t="s">
        <v>82</v>
      </c>
      <c r="O1457" s="1">
        <v>250</v>
      </c>
      <c r="P1457" t="str">
        <f>_xlfn.CONCAT( YEAR(TblOrigin[[#This Row],[ODK_DateOfSubmission]]), "-",TEXT( MONTH(TblOrigin[[#This Row],[ODK_DateOfSubmission]]),"00"))</f>
        <v>2020-07</v>
      </c>
    </row>
    <row r="1458" spans="1:16" x14ac:dyDescent="0.25">
      <c r="A1458" s="13">
        <v>3504011</v>
      </c>
      <c r="B1458" s="1"/>
      <c r="C1458" s="1">
        <v>10260</v>
      </c>
      <c r="D1458" s="6">
        <v>44026.612191284723</v>
      </c>
      <c r="E1458" s="1" t="s">
        <v>1151</v>
      </c>
      <c r="F1458" s="1" t="s">
        <v>68</v>
      </c>
      <c r="G1458" s="1" t="s">
        <v>73</v>
      </c>
      <c r="H1458" s="1" t="s">
        <v>1059</v>
      </c>
      <c r="I1458" s="1" t="s">
        <v>1066</v>
      </c>
      <c r="J1458" s="1" t="s">
        <v>1067</v>
      </c>
      <c r="K1458" s="1">
        <v>31.0134574836</v>
      </c>
      <c r="L1458" s="1">
        <v>46.282408152000002</v>
      </c>
      <c r="M1458" s="1">
        <v>900</v>
      </c>
      <c r="N1458" s="1" t="s">
        <v>101</v>
      </c>
      <c r="O1458" s="1">
        <v>150</v>
      </c>
      <c r="P1458" t="str">
        <f>_xlfn.CONCAT( YEAR(TblOrigin[[#This Row],[ODK_DateOfSubmission]]), "-",TEXT( MONTH(TblOrigin[[#This Row],[ODK_DateOfSubmission]]),"00"))</f>
        <v>2020-07</v>
      </c>
    </row>
    <row r="1459" spans="1:16" x14ac:dyDescent="0.25">
      <c r="A1459" s="13">
        <v>3504014</v>
      </c>
      <c r="B1459" s="1"/>
      <c r="C1459" s="1">
        <v>10254</v>
      </c>
      <c r="D1459" s="6">
        <v>44066.606163622688</v>
      </c>
      <c r="E1459" s="1" t="s">
        <v>1151</v>
      </c>
      <c r="F1459" s="1" t="s">
        <v>68</v>
      </c>
      <c r="G1459" s="1" t="s">
        <v>73</v>
      </c>
      <c r="H1459" s="1" t="s">
        <v>1059</v>
      </c>
      <c r="I1459" s="1" t="s">
        <v>1070</v>
      </c>
      <c r="J1459" s="1" t="s">
        <v>1071</v>
      </c>
      <c r="K1459" s="1">
        <v>31.042429802899999</v>
      </c>
      <c r="L1459" s="1">
        <v>46.262052204600003</v>
      </c>
      <c r="M1459" s="1">
        <v>30</v>
      </c>
      <c r="N1459" s="1" t="s">
        <v>104</v>
      </c>
      <c r="O1459" s="1">
        <v>15</v>
      </c>
      <c r="P1459" t="str">
        <f>_xlfn.CONCAT( YEAR(TblOrigin[[#This Row],[ODK_DateOfSubmission]]), "-",TEXT( MONTH(TblOrigin[[#This Row],[ODK_DateOfSubmission]]),"00"))</f>
        <v>2020-08</v>
      </c>
    </row>
    <row r="1460" spans="1:16" x14ac:dyDescent="0.25">
      <c r="A1460" s="13">
        <v>3504014</v>
      </c>
      <c r="B1460" s="1"/>
      <c r="C1460" s="1">
        <v>10254</v>
      </c>
      <c r="D1460" s="6">
        <v>44066.606163622688</v>
      </c>
      <c r="E1460" s="1" t="s">
        <v>1151</v>
      </c>
      <c r="F1460" s="1" t="s">
        <v>68</v>
      </c>
      <c r="G1460" s="1" t="s">
        <v>73</v>
      </c>
      <c r="H1460" s="1" t="s">
        <v>1059</v>
      </c>
      <c r="I1460" s="1" t="s">
        <v>1070</v>
      </c>
      <c r="J1460" s="1" t="s">
        <v>1071</v>
      </c>
      <c r="K1460" s="1">
        <v>31.042429802899999</v>
      </c>
      <c r="L1460" s="1">
        <v>46.262052204600003</v>
      </c>
      <c r="M1460" s="1">
        <v>30</v>
      </c>
      <c r="N1460" s="1" t="s">
        <v>94</v>
      </c>
      <c r="O1460" s="1">
        <v>10</v>
      </c>
      <c r="P1460" t="str">
        <f>_xlfn.CONCAT( YEAR(TblOrigin[[#This Row],[ODK_DateOfSubmission]]), "-",TEXT( MONTH(TblOrigin[[#This Row],[ODK_DateOfSubmission]]),"00"))</f>
        <v>2020-08</v>
      </c>
    </row>
    <row r="1461" spans="1:16" x14ac:dyDescent="0.25">
      <c r="A1461" s="13">
        <v>3504014</v>
      </c>
      <c r="B1461" s="1"/>
      <c r="C1461" s="1">
        <v>10254</v>
      </c>
      <c r="D1461" s="6">
        <v>44066.606163622688</v>
      </c>
      <c r="E1461" s="1" t="s">
        <v>1151</v>
      </c>
      <c r="F1461" s="1" t="s">
        <v>68</v>
      </c>
      <c r="G1461" s="1" t="s">
        <v>73</v>
      </c>
      <c r="H1461" s="1" t="s">
        <v>1059</v>
      </c>
      <c r="I1461" s="1" t="s">
        <v>1070</v>
      </c>
      <c r="J1461" s="1" t="s">
        <v>1071</v>
      </c>
      <c r="K1461" s="1">
        <v>31.042429802899999</v>
      </c>
      <c r="L1461" s="1">
        <v>46.262052204600003</v>
      </c>
      <c r="M1461" s="1">
        <v>30</v>
      </c>
      <c r="N1461" s="1" t="s">
        <v>74</v>
      </c>
      <c r="O1461" s="1">
        <v>5</v>
      </c>
      <c r="P1461" t="str">
        <f>_xlfn.CONCAT( YEAR(TblOrigin[[#This Row],[ODK_DateOfSubmission]]), "-",TEXT( MONTH(TblOrigin[[#This Row],[ODK_DateOfSubmission]]),"00"))</f>
        <v>2020-08</v>
      </c>
    </row>
    <row r="1462" spans="1:16" x14ac:dyDescent="0.25">
      <c r="A1462" s="13">
        <v>3504015</v>
      </c>
      <c r="B1462" s="1"/>
      <c r="C1462" s="1">
        <v>10272</v>
      </c>
      <c r="D1462" s="6">
        <v>44056.597472256944</v>
      </c>
      <c r="E1462" s="1" t="s">
        <v>1151</v>
      </c>
      <c r="F1462" s="1" t="s">
        <v>68</v>
      </c>
      <c r="G1462" s="1" t="s">
        <v>73</v>
      </c>
      <c r="H1462" s="1" t="s">
        <v>1059</v>
      </c>
      <c r="I1462" s="1" t="s">
        <v>1072</v>
      </c>
      <c r="J1462" s="1" t="s">
        <v>1073</v>
      </c>
      <c r="K1462" s="1">
        <v>31.034963944600001</v>
      </c>
      <c r="L1462" s="1">
        <v>46.242300951700003</v>
      </c>
      <c r="M1462" s="1">
        <v>4</v>
      </c>
      <c r="N1462" s="1" t="s">
        <v>75</v>
      </c>
      <c r="O1462" s="1">
        <v>2</v>
      </c>
      <c r="P1462" t="str">
        <f>_xlfn.CONCAT( YEAR(TblOrigin[[#This Row],[ODK_DateOfSubmission]]), "-",TEXT( MONTH(TblOrigin[[#This Row],[ODK_DateOfSubmission]]),"00"))</f>
        <v>2020-08</v>
      </c>
    </row>
    <row r="1463" spans="1:16" x14ac:dyDescent="0.25">
      <c r="A1463" s="13">
        <v>3504015</v>
      </c>
      <c r="B1463" s="1"/>
      <c r="C1463" s="1">
        <v>10272</v>
      </c>
      <c r="D1463" s="6">
        <v>44056.597472256944</v>
      </c>
      <c r="E1463" s="1" t="s">
        <v>1151</v>
      </c>
      <c r="F1463" s="1" t="s">
        <v>68</v>
      </c>
      <c r="G1463" s="1" t="s">
        <v>73</v>
      </c>
      <c r="H1463" s="1" t="s">
        <v>1059</v>
      </c>
      <c r="I1463" s="1" t="s">
        <v>1072</v>
      </c>
      <c r="J1463" s="1" t="s">
        <v>1073</v>
      </c>
      <c r="K1463" s="1">
        <v>31.034963944600001</v>
      </c>
      <c r="L1463" s="1">
        <v>46.242300951700003</v>
      </c>
      <c r="M1463" s="1">
        <v>4</v>
      </c>
      <c r="N1463" s="1" t="s">
        <v>104</v>
      </c>
      <c r="O1463" s="1">
        <v>2</v>
      </c>
      <c r="P1463" t="str">
        <f>_xlfn.CONCAT( YEAR(TblOrigin[[#This Row],[ODK_DateOfSubmission]]), "-",TEXT( MONTH(TblOrigin[[#This Row],[ODK_DateOfSubmission]]),"00"))</f>
        <v>2020-08</v>
      </c>
    </row>
    <row r="1464" spans="1:16" x14ac:dyDescent="0.25">
      <c r="A1464" s="13">
        <v>3504016</v>
      </c>
      <c r="B1464" s="1"/>
      <c r="C1464" s="1">
        <v>10281</v>
      </c>
      <c r="D1464" s="6">
        <v>44056.612629363422</v>
      </c>
      <c r="E1464" s="1" t="s">
        <v>1151</v>
      </c>
      <c r="F1464" s="1" t="s">
        <v>68</v>
      </c>
      <c r="G1464" s="1" t="s">
        <v>73</v>
      </c>
      <c r="H1464" s="1" t="s">
        <v>1059</v>
      </c>
      <c r="I1464" s="1" t="s">
        <v>1074</v>
      </c>
      <c r="J1464" s="1" t="s">
        <v>1075</v>
      </c>
      <c r="K1464" s="1">
        <v>31.029471706599999</v>
      </c>
      <c r="L1464" s="1">
        <v>46.244121658399997</v>
      </c>
      <c r="M1464" s="1">
        <v>15</v>
      </c>
      <c r="N1464" s="1" t="s">
        <v>75</v>
      </c>
      <c r="O1464" s="1">
        <v>5</v>
      </c>
      <c r="P1464" t="str">
        <f>_xlfn.CONCAT( YEAR(TblOrigin[[#This Row],[ODK_DateOfSubmission]]), "-",TEXT( MONTH(TblOrigin[[#This Row],[ODK_DateOfSubmission]]),"00"))</f>
        <v>2020-08</v>
      </c>
    </row>
    <row r="1465" spans="1:16" x14ac:dyDescent="0.25">
      <c r="A1465" s="13">
        <v>3504016</v>
      </c>
      <c r="B1465" s="1"/>
      <c r="C1465" s="1">
        <v>10281</v>
      </c>
      <c r="D1465" s="6">
        <v>44056.612629363422</v>
      </c>
      <c r="E1465" s="1" t="s">
        <v>1151</v>
      </c>
      <c r="F1465" s="1" t="s">
        <v>68</v>
      </c>
      <c r="G1465" s="1" t="s">
        <v>73</v>
      </c>
      <c r="H1465" s="1" t="s">
        <v>1059</v>
      </c>
      <c r="I1465" s="1" t="s">
        <v>1074</v>
      </c>
      <c r="J1465" s="1" t="s">
        <v>1075</v>
      </c>
      <c r="K1465" s="1">
        <v>31.029471706599999</v>
      </c>
      <c r="L1465" s="1">
        <v>46.244121658399997</v>
      </c>
      <c r="M1465" s="1">
        <v>15</v>
      </c>
      <c r="N1465" s="1" t="s">
        <v>104</v>
      </c>
      <c r="O1465" s="1">
        <v>4</v>
      </c>
      <c r="P1465" t="str">
        <f>_xlfn.CONCAT( YEAR(TblOrigin[[#This Row],[ODK_DateOfSubmission]]), "-",TEXT( MONTH(TblOrigin[[#This Row],[ODK_DateOfSubmission]]),"00"))</f>
        <v>2020-08</v>
      </c>
    </row>
    <row r="1466" spans="1:16" x14ac:dyDescent="0.25">
      <c r="A1466" s="13">
        <v>3504016</v>
      </c>
      <c r="B1466" s="1"/>
      <c r="C1466" s="1">
        <v>10281</v>
      </c>
      <c r="D1466" s="6">
        <v>44056.612629363422</v>
      </c>
      <c r="E1466" s="1" t="s">
        <v>1151</v>
      </c>
      <c r="F1466" s="1" t="s">
        <v>68</v>
      </c>
      <c r="G1466" s="1" t="s">
        <v>73</v>
      </c>
      <c r="H1466" s="1" t="s">
        <v>1059</v>
      </c>
      <c r="I1466" s="1" t="s">
        <v>1074</v>
      </c>
      <c r="J1466" s="1" t="s">
        <v>1075</v>
      </c>
      <c r="K1466" s="1">
        <v>31.029471706599999</v>
      </c>
      <c r="L1466" s="1">
        <v>46.244121658399997</v>
      </c>
      <c r="M1466" s="1">
        <v>15</v>
      </c>
      <c r="N1466" s="1" t="s">
        <v>94</v>
      </c>
      <c r="O1466" s="1">
        <v>4</v>
      </c>
      <c r="P1466" t="str">
        <f>_xlfn.CONCAT( YEAR(TblOrigin[[#This Row],[ODK_DateOfSubmission]]), "-",TEXT( MONTH(TblOrigin[[#This Row],[ODK_DateOfSubmission]]),"00"))</f>
        <v>2020-08</v>
      </c>
    </row>
    <row r="1467" spans="1:16" x14ac:dyDescent="0.25">
      <c r="A1467" s="13">
        <v>3504016</v>
      </c>
      <c r="B1467" s="1"/>
      <c r="C1467" s="1">
        <v>10281</v>
      </c>
      <c r="D1467" s="6">
        <v>44056.612629363422</v>
      </c>
      <c r="E1467" s="1" t="s">
        <v>1151</v>
      </c>
      <c r="F1467" s="1" t="s">
        <v>68</v>
      </c>
      <c r="G1467" s="1" t="s">
        <v>73</v>
      </c>
      <c r="H1467" s="1" t="s">
        <v>1059</v>
      </c>
      <c r="I1467" s="1" t="s">
        <v>1074</v>
      </c>
      <c r="J1467" s="1" t="s">
        <v>1075</v>
      </c>
      <c r="K1467" s="1">
        <v>31.029471706599999</v>
      </c>
      <c r="L1467" s="1">
        <v>46.244121658399997</v>
      </c>
      <c r="M1467" s="1">
        <v>15</v>
      </c>
      <c r="N1467" s="1" t="s">
        <v>112</v>
      </c>
      <c r="O1467" s="1">
        <v>2</v>
      </c>
      <c r="P1467" t="str">
        <f>_xlfn.CONCAT( YEAR(TblOrigin[[#This Row],[ODK_DateOfSubmission]]), "-",TEXT( MONTH(TblOrigin[[#This Row],[ODK_DateOfSubmission]]),"00"))</f>
        <v>2020-08</v>
      </c>
    </row>
    <row r="1468" spans="1:16" x14ac:dyDescent="0.25">
      <c r="A1468" s="13">
        <v>3504019</v>
      </c>
      <c r="B1468" s="1"/>
      <c r="C1468" s="1">
        <v>9470</v>
      </c>
      <c r="D1468" s="6">
        <v>44061.587375694442</v>
      </c>
      <c r="E1468" s="1" t="s">
        <v>1151</v>
      </c>
      <c r="F1468" s="1" t="s">
        <v>68</v>
      </c>
      <c r="G1468" s="1" t="s">
        <v>73</v>
      </c>
      <c r="H1468" s="1" t="s">
        <v>1059</v>
      </c>
      <c r="I1468" s="1" t="s">
        <v>1076</v>
      </c>
      <c r="J1468" s="1" t="s">
        <v>1077</v>
      </c>
      <c r="K1468" s="1">
        <v>31.0569626851</v>
      </c>
      <c r="L1468" s="1">
        <v>46.266143804899997</v>
      </c>
      <c r="M1468" s="1">
        <v>13</v>
      </c>
      <c r="N1468" s="1" t="s">
        <v>94</v>
      </c>
      <c r="O1468" s="1">
        <v>4</v>
      </c>
      <c r="P1468" t="str">
        <f>_xlfn.CONCAT( YEAR(TblOrigin[[#This Row],[ODK_DateOfSubmission]]), "-",TEXT( MONTH(TblOrigin[[#This Row],[ODK_DateOfSubmission]]),"00"))</f>
        <v>2020-08</v>
      </c>
    </row>
    <row r="1469" spans="1:16" x14ac:dyDescent="0.25">
      <c r="A1469" s="13">
        <v>3504019</v>
      </c>
      <c r="B1469" s="1"/>
      <c r="C1469" s="1">
        <v>9470</v>
      </c>
      <c r="D1469" s="6">
        <v>44061.587375694442</v>
      </c>
      <c r="E1469" s="1" t="s">
        <v>1151</v>
      </c>
      <c r="F1469" s="1" t="s">
        <v>68</v>
      </c>
      <c r="G1469" s="1" t="s">
        <v>73</v>
      </c>
      <c r="H1469" s="1" t="s">
        <v>1059</v>
      </c>
      <c r="I1469" s="1" t="s">
        <v>1076</v>
      </c>
      <c r="J1469" s="1" t="s">
        <v>1077</v>
      </c>
      <c r="K1469" s="1">
        <v>31.0569626851</v>
      </c>
      <c r="L1469" s="1">
        <v>46.266143804899997</v>
      </c>
      <c r="M1469" s="1">
        <v>13</v>
      </c>
      <c r="N1469" s="1" t="s">
        <v>104</v>
      </c>
      <c r="O1469" s="1">
        <v>3</v>
      </c>
      <c r="P1469" t="str">
        <f>_xlfn.CONCAT( YEAR(TblOrigin[[#This Row],[ODK_DateOfSubmission]]), "-",TEXT( MONTH(TblOrigin[[#This Row],[ODK_DateOfSubmission]]),"00"))</f>
        <v>2020-08</v>
      </c>
    </row>
    <row r="1470" spans="1:16" x14ac:dyDescent="0.25">
      <c r="A1470" s="13">
        <v>3504019</v>
      </c>
      <c r="B1470" s="1"/>
      <c r="C1470" s="1">
        <v>9470</v>
      </c>
      <c r="D1470" s="6">
        <v>44061.587375694442</v>
      </c>
      <c r="E1470" s="1" t="s">
        <v>1151</v>
      </c>
      <c r="F1470" s="1" t="s">
        <v>68</v>
      </c>
      <c r="G1470" s="1" t="s">
        <v>73</v>
      </c>
      <c r="H1470" s="1" t="s">
        <v>1059</v>
      </c>
      <c r="I1470" s="1" t="s">
        <v>1076</v>
      </c>
      <c r="J1470" s="1" t="s">
        <v>1077</v>
      </c>
      <c r="K1470" s="1">
        <v>31.0569626851</v>
      </c>
      <c r="L1470" s="1">
        <v>46.266143804899997</v>
      </c>
      <c r="M1470" s="1">
        <v>13</v>
      </c>
      <c r="N1470" s="1" t="s">
        <v>116</v>
      </c>
      <c r="O1470" s="1">
        <v>3</v>
      </c>
      <c r="P1470" t="str">
        <f>_xlfn.CONCAT( YEAR(TblOrigin[[#This Row],[ODK_DateOfSubmission]]), "-",TEXT( MONTH(TblOrigin[[#This Row],[ODK_DateOfSubmission]]),"00"))</f>
        <v>2020-08</v>
      </c>
    </row>
    <row r="1471" spans="1:16" x14ac:dyDescent="0.25">
      <c r="A1471" s="13">
        <v>3504019</v>
      </c>
      <c r="B1471" s="1"/>
      <c r="C1471" s="1">
        <v>9470</v>
      </c>
      <c r="D1471" s="6">
        <v>44061.587375694442</v>
      </c>
      <c r="E1471" s="1" t="s">
        <v>1151</v>
      </c>
      <c r="F1471" s="1" t="s">
        <v>68</v>
      </c>
      <c r="G1471" s="1" t="s">
        <v>73</v>
      </c>
      <c r="H1471" s="1" t="s">
        <v>1059</v>
      </c>
      <c r="I1471" s="1" t="s">
        <v>1076</v>
      </c>
      <c r="J1471" s="1" t="s">
        <v>1077</v>
      </c>
      <c r="K1471" s="1">
        <v>31.0569626851</v>
      </c>
      <c r="L1471" s="1">
        <v>46.266143804899997</v>
      </c>
      <c r="M1471" s="1">
        <v>13</v>
      </c>
      <c r="N1471" s="1" t="s">
        <v>74</v>
      </c>
      <c r="O1471" s="1">
        <v>3</v>
      </c>
      <c r="P1471" t="str">
        <f>_xlfn.CONCAT( YEAR(TblOrigin[[#This Row],[ODK_DateOfSubmission]]), "-",TEXT( MONTH(TblOrigin[[#This Row],[ODK_DateOfSubmission]]),"00"))</f>
        <v>2020-08</v>
      </c>
    </row>
    <row r="1472" spans="1:16" x14ac:dyDescent="0.25">
      <c r="A1472" s="13">
        <v>3504021</v>
      </c>
      <c r="B1472" s="1"/>
      <c r="C1472" s="1">
        <v>10335</v>
      </c>
      <c r="D1472" s="6">
        <v>44040.554720370368</v>
      </c>
      <c r="E1472" s="1" t="s">
        <v>1151</v>
      </c>
      <c r="F1472" s="1" t="s">
        <v>68</v>
      </c>
      <c r="G1472" s="1" t="s">
        <v>73</v>
      </c>
      <c r="H1472" s="1" t="s">
        <v>1059</v>
      </c>
      <c r="I1472" s="1" t="s">
        <v>1078</v>
      </c>
      <c r="J1472" s="1" t="s">
        <v>1079</v>
      </c>
      <c r="K1472" s="1">
        <v>31.0506383486</v>
      </c>
      <c r="L1472" s="1">
        <v>46.269343302599999</v>
      </c>
      <c r="M1472" s="1">
        <v>117</v>
      </c>
      <c r="N1472" s="1" t="s">
        <v>74</v>
      </c>
      <c r="O1472" s="1">
        <v>5</v>
      </c>
      <c r="P1472" t="str">
        <f>_xlfn.CONCAT( YEAR(TblOrigin[[#This Row],[ODK_DateOfSubmission]]), "-",TEXT( MONTH(TblOrigin[[#This Row],[ODK_DateOfSubmission]]),"00"))</f>
        <v>2020-07</v>
      </c>
    </row>
    <row r="1473" spans="1:16" x14ac:dyDescent="0.25">
      <c r="A1473" s="13">
        <v>3504021</v>
      </c>
      <c r="B1473" s="1"/>
      <c r="C1473" s="1">
        <v>10335</v>
      </c>
      <c r="D1473" s="6">
        <v>44040.554720370368</v>
      </c>
      <c r="E1473" s="1" t="s">
        <v>1151</v>
      </c>
      <c r="F1473" s="1" t="s">
        <v>68</v>
      </c>
      <c r="G1473" s="1" t="s">
        <v>73</v>
      </c>
      <c r="H1473" s="1" t="s">
        <v>1059</v>
      </c>
      <c r="I1473" s="1" t="s">
        <v>1078</v>
      </c>
      <c r="J1473" s="1" t="s">
        <v>1079</v>
      </c>
      <c r="K1473" s="1">
        <v>31.0506383486</v>
      </c>
      <c r="L1473" s="1">
        <v>46.269343302599999</v>
      </c>
      <c r="M1473" s="1">
        <v>117</v>
      </c>
      <c r="N1473" s="1" t="s">
        <v>94</v>
      </c>
      <c r="O1473" s="1">
        <v>6</v>
      </c>
      <c r="P1473" t="str">
        <f>_xlfn.CONCAT( YEAR(TblOrigin[[#This Row],[ODK_DateOfSubmission]]), "-",TEXT( MONTH(TblOrigin[[#This Row],[ODK_DateOfSubmission]]),"00"))</f>
        <v>2020-07</v>
      </c>
    </row>
    <row r="1474" spans="1:16" x14ac:dyDescent="0.25">
      <c r="A1474" s="13">
        <v>3504021</v>
      </c>
      <c r="B1474" s="1"/>
      <c r="C1474" s="1">
        <v>10335</v>
      </c>
      <c r="D1474" s="6">
        <v>44040.554720370368</v>
      </c>
      <c r="E1474" s="1" t="s">
        <v>1151</v>
      </c>
      <c r="F1474" s="1" t="s">
        <v>68</v>
      </c>
      <c r="G1474" s="1" t="s">
        <v>73</v>
      </c>
      <c r="H1474" s="1" t="s">
        <v>1059</v>
      </c>
      <c r="I1474" s="1" t="s">
        <v>1078</v>
      </c>
      <c r="J1474" s="1" t="s">
        <v>1079</v>
      </c>
      <c r="K1474" s="1">
        <v>31.0506383486</v>
      </c>
      <c r="L1474" s="1">
        <v>46.269343302599999</v>
      </c>
      <c r="M1474" s="1">
        <v>117</v>
      </c>
      <c r="N1474" s="1" t="s">
        <v>104</v>
      </c>
      <c r="O1474" s="1">
        <v>5</v>
      </c>
      <c r="P1474" t="str">
        <f>_xlfn.CONCAT( YEAR(TblOrigin[[#This Row],[ODK_DateOfSubmission]]), "-",TEXT( MONTH(TblOrigin[[#This Row],[ODK_DateOfSubmission]]),"00"))</f>
        <v>2020-07</v>
      </c>
    </row>
    <row r="1475" spans="1:16" x14ac:dyDescent="0.25">
      <c r="A1475" s="13">
        <v>3504021</v>
      </c>
      <c r="B1475" s="1"/>
      <c r="C1475" s="1">
        <v>10335</v>
      </c>
      <c r="D1475" s="6">
        <v>44040.554720370368</v>
      </c>
      <c r="E1475" s="1" t="s">
        <v>1151</v>
      </c>
      <c r="F1475" s="1" t="s">
        <v>68</v>
      </c>
      <c r="G1475" s="1" t="s">
        <v>73</v>
      </c>
      <c r="H1475" s="1" t="s">
        <v>1059</v>
      </c>
      <c r="I1475" s="1" t="s">
        <v>1078</v>
      </c>
      <c r="J1475" s="1" t="s">
        <v>1079</v>
      </c>
      <c r="K1475" s="1">
        <v>31.0506383486</v>
      </c>
      <c r="L1475" s="1">
        <v>46.269343302599999</v>
      </c>
      <c r="M1475" s="1">
        <v>117</v>
      </c>
      <c r="N1475" s="1" t="s">
        <v>78</v>
      </c>
      <c r="O1475" s="1">
        <v>45</v>
      </c>
      <c r="P1475" t="str">
        <f>_xlfn.CONCAT( YEAR(TblOrigin[[#This Row],[ODK_DateOfSubmission]]), "-",TEXT( MONTH(TblOrigin[[#This Row],[ODK_DateOfSubmission]]),"00"))</f>
        <v>2020-07</v>
      </c>
    </row>
    <row r="1476" spans="1:16" x14ac:dyDescent="0.25">
      <c r="A1476" s="13">
        <v>3504021</v>
      </c>
      <c r="B1476" s="1"/>
      <c r="C1476" s="1">
        <v>10335</v>
      </c>
      <c r="D1476" s="6">
        <v>44040.554720370368</v>
      </c>
      <c r="E1476" s="1" t="s">
        <v>1151</v>
      </c>
      <c r="F1476" s="1" t="s">
        <v>68</v>
      </c>
      <c r="G1476" s="1" t="s">
        <v>73</v>
      </c>
      <c r="H1476" s="1" t="s">
        <v>1059</v>
      </c>
      <c r="I1476" s="1" t="s">
        <v>1078</v>
      </c>
      <c r="J1476" s="1" t="s">
        <v>1079</v>
      </c>
      <c r="K1476" s="1">
        <v>31.0506383486</v>
      </c>
      <c r="L1476" s="1">
        <v>46.269343302599999</v>
      </c>
      <c r="M1476" s="1">
        <v>117</v>
      </c>
      <c r="N1476" s="1" t="s">
        <v>87</v>
      </c>
      <c r="O1476" s="1">
        <v>35</v>
      </c>
      <c r="P1476" t="str">
        <f>_xlfn.CONCAT( YEAR(TblOrigin[[#This Row],[ODK_DateOfSubmission]]), "-",TEXT( MONTH(TblOrigin[[#This Row],[ODK_DateOfSubmission]]),"00"))</f>
        <v>2020-07</v>
      </c>
    </row>
    <row r="1477" spans="1:16" x14ac:dyDescent="0.25">
      <c r="A1477" s="13">
        <v>3504021</v>
      </c>
      <c r="B1477" s="1"/>
      <c r="C1477" s="1">
        <v>10335</v>
      </c>
      <c r="D1477" s="6">
        <v>44040.554720370368</v>
      </c>
      <c r="E1477" s="1" t="s">
        <v>1151</v>
      </c>
      <c r="F1477" s="1" t="s">
        <v>68</v>
      </c>
      <c r="G1477" s="1" t="s">
        <v>73</v>
      </c>
      <c r="H1477" s="1" t="s">
        <v>1059</v>
      </c>
      <c r="I1477" s="1" t="s">
        <v>1078</v>
      </c>
      <c r="J1477" s="1" t="s">
        <v>1079</v>
      </c>
      <c r="K1477" s="1">
        <v>31.0506383486</v>
      </c>
      <c r="L1477" s="1">
        <v>46.269343302599999</v>
      </c>
      <c r="M1477" s="1">
        <v>117</v>
      </c>
      <c r="N1477" s="1" t="s">
        <v>90</v>
      </c>
      <c r="O1477" s="1">
        <v>21</v>
      </c>
      <c r="P1477" t="str">
        <f>_xlfn.CONCAT( YEAR(TblOrigin[[#This Row],[ODK_DateOfSubmission]]), "-",TEXT( MONTH(TblOrigin[[#This Row],[ODK_DateOfSubmission]]),"00"))</f>
        <v>2020-07</v>
      </c>
    </row>
    <row r="1478" spans="1:16" x14ac:dyDescent="0.25">
      <c r="A1478" s="13">
        <v>3504023</v>
      </c>
      <c r="B1478" s="1"/>
      <c r="C1478" s="1">
        <v>9448</v>
      </c>
      <c r="D1478" s="6">
        <v>44034.513428043982</v>
      </c>
      <c r="E1478" s="1" t="s">
        <v>1151</v>
      </c>
      <c r="F1478" s="1" t="s">
        <v>68</v>
      </c>
      <c r="G1478" s="1" t="s">
        <v>73</v>
      </c>
      <c r="H1478" s="1" t="s">
        <v>1059</v>
      </c>
      <c r="I1478" s="1" t="s">
        <v>1080</v>
      </c>
      <c r="J1478" s="1" t="s">
        <v>1081</v>
      </c>
      <c r="K1478" s="1">
        <v>31.027006973399999</v>
      </c>
      <c r="L1478" s="1">
        <v>46.228093038300003</v>
      </c>
      <c r="M1478" s="1">
        <v>80</v>
      </c>
      <c r="N1478" s="1" t="s">
        <v>90</v>
      </c>
      <c r="O1478" s="1">
        <v>23</v>
      </c>
      <c r="P1478" t="str">
        <f>_xlfn.CONCAT( YEAR(TblOrigin[[#This Row],[ODK_DateOfSubmission]]), "-",TEXT( MONTH(TblOrigin[[#This Row],[ODK_DateOfSubmission]]),"00"))</f>
        <v>2020-07</v>
      </c>
    </row>
    <row r="1479" spans="1:16" x14ac:dyDescent="0.25">
      <c r="A1479" s="13">
        <v>3504023</v>
      </c>
      <c r="B1479" s="1"/>
      <c r="C1479" s="1">
        <v>9448</v>
      </c>
      <c r="D1479" s="6">
        <v>44034.513428043982</v>
      </c>
      <c r="E1479" s="1" t="s">
        <v>1151</v>
      </c>
      <c r="F1479" s="1" t="s">
        <v>68</v>
      </c>
      <c r="G1479" s="1" t="s">
        <v>73</v>
      </c>
      <c r="H1479" s="1" t="s">
        <v>1059</v>
      </c>
      <c r="I1479" s="1" t="s">
        <v>1080</v>
      </c>
      <c r="J1479" s="1" t="s">
        <v>1081</v>
      </c>
      <c r="K1479" s="1">
        <v>31.027006973399999</v>
      </c>
      <c r="L1479" s="1">
        <v>46.228093038300003</v>
      </c>
      <c r="M1479" s="1">
        <v>80</v>
      </c>
      <c r="N1479" s="1" t="s">
        <v>78</v>
      </c>
      <c r="O1479" s="1">
        <v>20</v>
      </c>
      <c r="P1479" t="str">
        <f>_xlfn.CONCAT( YEAR(TblOrigin[[#This Row],[ODK_DateOfSubmission]]), "-",TEXT( MONTH(TblOrigin[[#This Row],[ODK_DateOfSubmission]]),"00"))</f>
        <v>2020-07</v>
      </c>
    </row>
    <row r="1480" spans="1:16" x14ac:dyDescent="0.25">
      <c r="A1480" s="13">
        <v>3504023</v>
      </c>
      <c r="B1480" s="1"/>
      <c r="C1480" s="1">
        <v>9448</v>
      </c>
      <c r="D1480" s="6">
        <v>44034.513428043982</v>
      </c>
      <c r="E1480" s="1" t="s">
        <v>1151</v>
      </c>
      <c r="F1480" s="1" t="s">
        <v>68</v>
      </c>
      <c r="G1480" s="1" t="s">
        <v>73</v>
      </c>
      <c r="H1480" s="1" t="s">
        <v>1059</v>
      </c>
      <c r="I1480" s="1" t="s">
        <v>1080</v>
      </c>
      <c r="J1480" s="1" t="s">
        <v>1081</v>
      </c>
      <c r="K1480" s="1">
        <v>31.027006973399999</v>
      </c>
      <c r="L1480" s="1">
        <v>46.228093038300003</v>
      </c>
      <c r="M1480" s="1">
        <v>80</v>
      </c>
      <c r="N1480" s="1" t="s">
        <v>87</v>
      </c>
      <c r="O1480" s="1">
        <v>10</v>
      </c>
      <c r="P1480" t="str">
        <f>_xlfn.CONCAT( YEAR(TblOrigin[[#This Row],[ODK_DateOfSubmission]]), "-",TEXT( MONTH(TblOrigin[[#This Row],[ODK_DateOfSubmission]]),"00"))</f>
        <v>2020-07</v>
      </c>
    </row>
    <row r="1481" spans="1:16" x14ac:dyDescent="0.25">
      <c r="A1481" s="13">
        <v>3504023</v>
      </c>
      <c r="B1481" s="1"/>
      <c r="C1481" s="1">
        <v>9448</v>
      </c>
      <c r="D1481" s="6">
        <v>44034.513428043982</v>
      </c>
      <c r="E1481" s="1" t="s">
        <v>1151</v>
      </c>
      <c r="F1481" s="1" t="s">
        <v>68</v>
      </c>
      <c r="G1481" s="1" t="s">
        <v>73</v>
      </c>
      <c r="H1481" s="1" t="s">
        <v>1059</v>
      </c>
      <c r="I1481" s="1" t="s">
        <v>1080</v>
      </c>
      <c r="J1481" s="1" t="s">
        <v>1081</v>
      </c>
      <c r="K1481" s="1">
        <v>31.027006973399999</v>
      </c>
      <c r="L1481" s="1">
        <v>46.228093038300003</v>
      </c>
      <c r="M1481" s="1">
        <v>80</v>
      </c>
      <c r="N1481" s="1" t="s">
        <v>66</v>
      </c>
      <c r="O1481" s="1">
        <v>15</v>
      </c>
      <c r="P1481" t="str">
        <f>_xlfn.CONCAT( YEAR(TblOrigin[[#This Row],[ODK_DateOfSubmission]]), "-",TEXT( MONTH(TblOrigin[[#This Row],[ODK_DateOfSubmission]]),"00"))</f>
        <v>2020-07</v>
      </c>
    </row>
    <row r="1482" spans="1:16" x14ac:dyDescent="0.25">
      <c r="A1482" s="13">
        <v>3504023</v>
      </c>
      <c r="B1482" s="1"/>
      <c r="C1482" s="1">
        <v>9448</v>
      </c>
      <c r="D1482" s="6">
        <v>44034.513428043982</v>
      </c>
      <c r="E1482" s="1" t="s">
        <v>1151</v>
      </c>
      <c r="F1482" s="1" t="s">
        <v>68</v>
      </c>
      <c r="G1482" s="1" t="s">
        <v>73</v>
      </c>
      <c r="H1482" s="1" t="s">
        <v>1059</v>
      </c>
      <c r="I1482" s="1" t="s">
        <v>1080</v>
      </c>
      <c r="J1482" s="1" t="s">
        <v>1081</v>
      </c>
      <c r="K1482" s="1">
        <v>31.027006973399999</v>
      </c>
      <c r="L1482" s="1">
        <v>46.228093038300003</v>
      </c>
      <c r="M1482" s="1">
        <v>80</v>
      </c>
      <c r="N1482" s="1" t="s">
        <v>79</v>
      </c>
      <c r="O1482" s="1">
        <v>12</v>
      </c>
      <c r="P1482" t="str">
        <f>_xlfn.CONCAT( YEAR(TblOrigin[[#This Row],[ODK_DateOfSubmission]]), "-",TEXT( MONTH(TblOrigin[[#This Row],[ODK_DateOfSubmission]]),"00"))</f>
        <v>2020-07</v>
      </c>
    </row>
    <row r="1483" spans="1:16" x14ac:dyDescent="0.25">
      <c r="A1483" s="13">
        <v>3504024</v>
      </c>
      <c r="B1483" s="1"/>
      <c r="C1483" s="1">
        <v>9396</v>
      </c>
      <c r="D1483" s="6">
        <v>44055.482331863423</v>
      </c>
      <c r="E1483" s="1" t="s">
        <v>1151</v>
      </c>
      <c r="F1483" s="1" t="s">
        <v>68</v>
      </c>
      <c r="G1483" s="1" t="s">
        <v>73</v>
      </c>
      <c r="H1483" s="1" t="s">
        <v>1059</v>
      </c>
      <c r="I1483" s="1" t="s">
        <v>1082</v>
      </c>
      <c r="J1483" s="1" t="s">
        <v>1083</v>
      </c>
      <c r="K1483" s="1">
        <v>31.0154237044</v>
      </c>
      <c r="L1483" s="1">
        <v>46.263441754500001</v>
      </c>
      <c r="M1483" s="1">
        <v>3</v>
      </c>
      <c r="N1483" s="1" t="s">
        <v>94</v>
      </c>
      <c r="O1483" s="1">
        <v>2</v>
      </c>
      <c r="P1483" t="str">
        <f>_xlfn.CONCAT( YEAR(TblOrigin[[#This Row],[ODK_DateOfSubmission]]), "-",TEXT( MONTH(TblOrigin[[#This Row],[ODK_DateOfSubmission]]),"00"))</f>
        <v>2020-08</v>
      </c>
    </row>
    <row r="1484" spans="1:16" x14ac:dyDescent="0.25">
      <c r="A1484" s="13">
        <v>3504024</v>
      </c>
      <c r="B1484" s="1"/>
      <c r="C1484" s="1">
        <v>9396</v>
      </c>
      <c r="D1484" s="6">
        <v>44055.482331863423</v>
      </c>
      <c r="E1484" s="1" t="s">
        <v>1151</v>
      </c>
      <c r="F1484" s="1" t="s">
        <v>68</v>
      </c>
      <c r="G1484" s="1" t="s">
        <v>73</v>
      </c>
      <c r="H1484" s="1" t="s">
        <v>1059</v>
      </c>
      <c r="I1484" s="1" t="s">
        <v>1082</v>
      </c>
      <c r="J1484" s="1" t="s">
        <v>1083</v>
      </c>
      <c r="K1484" s="1">
        <v>31.0154237044</v>
      </c>
      <c r="L1484" s="1">
        <v>46.263441754500001</v>
      </c>
      <c r="M1484" s="1">
        <v>3</v>
      </c>
      <c r="N1484" s="1" t="s">
        <v>74</v>
      </c>
      <c r="O1484" s="1">
        <v>1</v>
      </c>
      <c r="P1484" t="str">
        <f>_xlfn.CONCAT( YEAR(TblOrigin[[#This Row],[ODK_DateOfSubmission]]), "-",TEXT( MONTH(TblOrigin[[#This Row],[ODK_DateOfSubmission]]),"00"))</f>
        <v>2020-08</v>
      </c>
    </row>
    <row r="1485" spans="1:16" x14ac:dyDescent="0.25">
      <c r="A1485" s="13">
        <v>3504025</v>
      </c>
      <c r="B1485" s="1"/>
      <c r="C1485" s="1">
        <v>10262</v>
      </c>
      <c r="D1485" s="6">
        <v>44051.586499849538</v>
      </c>
      <c r="E1485" s="1" t="s">
        <v>1151</v>
      </c>
      <c r="F1485" s="1" t="s">
        <v>68</v>
      </c>
      <c r="G1485" s="1" t="s">
        <v>73</v>
      </c>
      <c r="H1485" s="1" t="s">
        <v>1059</v>
      </c>
      <c r="I1485" s="1" t="s">
        <v>1084</v>
      </c>
      <c r="J1485" s="1" t="s">
        <v>1085</v>
      </c>
      <c r="K1485" s="1">
        <v>31.074394900600002</v>
      </c>
      <c r="L1485" s="1">
        <v>46.250142994800001</v>
      </c>
      <c r="M1485" s="1">
        <v>178</v>
      </c>
      <c r="N1485" s="1" t="s">
        <v>75</v>
      </c>
      <c r="O1485" s="1">
        <v>5</v>
      </c>
      <c r="P1485" t="str">
        <f>_xlfn.CONCAT( YEAR(TblOrigin[[#This Row],[ODK_DateOfSubmission]]), "-",TEXT( MONTH(TblOrigin[[#This Row],[ODK_DateOfSubmission]]),"00"))</f>
        <v>2020-08</v>
      </c>
    </row>
    <row r="1486" spans="1:16" x14ac:dyDescent="0.25">
      <c r="A1486" s="13">
        <v>3504025</v>
      </c>
      <c r="B1486" s="1"/>
      <c r="C1486" s="1">
        <v>10262</v>
      </c>
      <c r="D1486" s="6">
        <v>44051.586499849538</v>
      </c>
      <c r="E1486" s="1" t="s">
        <v>1151</v>
      </c>
      <c r="F1486" s="1" t="s">
        <v>68</v>
      </c>
      <c r="G1486" s="1" t="s">
        <v>73</v>
      </c>
      <c r="H1486" s="1" t="s">
        <v>1059</v>
      </c>
      <c r="I1486" s="1" t="s">
        <v>1084</v>
      </c>
      <c r="J1486" s="1" t="s">
        <v>1085</v>
      </c>
      <c r="K1486" s="1">
        <v>31.074394900600002</v>
      </c>
      <c r="L1486" s="1">
        <v>46.250142994800001</v>
      </c>
      <c r="M1486" s="1">
        <v>178</v>
      </c>
      <c r="N1486" s="1" t="s">
        <v>74</v>
      </c>
      <c r="O1486" s="1">
        <v>8</v>
      </c>
      <c r="P1486" t="str">
        <f>_xlfn.CONCAT( YEAR(TblOrigin[[#This Row],[ODK_DateOfSubmission]]), "-",TEXT( MONTH(TblOrigin[[#This Row],[ODK_DateOfSubmission]]),"00"))</f>
        <v>2020-08</v>
      </c>
    </row>
    <row r="1487" spans="1:16" x14ac:dyDescent="0.25">
      <c r="A1487" s="13">
        <v>3504025</v>
      </c>
      <c r="B1487" s="1"/>
      <c r="C1487" s="1">
        <v>10262</v>
      </c>
      <c r="D1487" s="6">
        <v>44051.586499849538</v>
      </c>
      <c r="E1487" s="1" t="s">
        <v>1151</v>
      </c>
      <c r="F1487" s="1" t="s">
        <v>68</v>
      </c>
      <c r="G1487" s="1" t="s">
        <v>73</v>
      </c>
      <c r="H1487" s="1" t="s">
        <v>1059</v>
      </c>
      <c r="I1487" s="1" t="s">
        <v>1084</v>
      </c>
      <c r="J1487" s="1" t="s">
        <v>1085</v>
      </c>
      <c r="K1487" s="1">
        <v>31.074394900600002</v>
      </c>
      <c r="L1487" s="1">
        <v>46.250142994800001</v>
      </c>
      <c r="M1487" s="1">
        <v>178</v>
      </c>
      <c r="N1487" s="1" t="s">
        <v>112</v>
      </c>
      <c r="O1487" s="1">
        <v>20</v>
      </c>
      <c r="P1487" t="str">
        <f>_xlfn.CONCAT( YEAR(TblOrigin[[#This Row],[ODK_DateOfSubmission]]), "-",TEXT( MONTH(TblOrigin[[#This Row],[ODK_DateOfSubmission]]),"00"))</f>
        <v>2020-08</v>
      </c>
    </row>
    <row r="1488" spans="1:16" x14ac:dyDescent="0.25">
      <c r="A1488" s="13">
        <v>3504025</v>
      </c>
      <c r="B1488" s="1"/>
      <c r="C1488" s="1">
        <v>10262</v>
      </c>
      <c r="D1488" s="6">
        <v>44051.586499849538</v>
      </c>
      <c r="E1488" s="1" t="s">
        <v>1151</v>
      </c>
      <c r="F1488" s="1" t="s">
        <v>68</v>
      </c>
      <c r="G1488" s="1" t="s">
        <v>73</v>
      </c>
      <c r="H1488" s="1" t="s">
        <v>1059</v>
      </c>
      <c r="I1488" s="1" t="s">
        <v>1084</v>
      </c>
      <c r="J1488" s="1" t="s">
        <v>1085</v>
      </c>
      <c r="K1488" s="1">
        <v>31.074394900600002</v>
      </c>
      <c r="L1488" s="1">
        <v>46.250142994800001</v>
      </c>
      <c r="M1488" s="1">
        <v>178</v>
      </c>
      <c r="N1488" s="1" t="s">
        <v>78</v>
      </c>
      <c r="O1488" s="1">
        <v>40</v>
      </c>
      <c r="P1488" t="str">
        <f>_xlfn.CONCAT( YEAR(TblOrigin[[#This Row],[ODK_DateOfSubmission]]), "-",TEXT( MONTH(TblOrigin[[#This Row],[ODK_DateOfSubmission]]),"00"))</f>
        <v>2020-08</v>
      </c>
    </row>
    <row r="1489" spans="1:16" x14ac:dyDescent="0.25">
      <c r="A1489" s="13">
        <v>3504025</v>
      </c>
      <c r="B1489" s="1"/>
      <c r="C1489" s="1">
        <v>10262</v>
      </c>
      <c r="D1489" s="6">
        <v>44051.586499849538</v>
      </c>
      <c r="E1489" s="1" t="s">
        <v>1151</v>
      </c>
      <c r="F1489" s="1" t="s">
        <v>68</v>
      </c>
      <c r="G1489" s="1" t="s">
        <v>73</v>
      </c>
      <c r="H1489" s="1" t="s">
        <v>1059</v>
      </c>
      <c r="I1489" s="1" t="s">
        <v>1084</v>
      </c>
      <c r="J1489" s="1" t="s">
        <v>1085</v>
      </c>
      <c r="K1489" s="1">
        <v>31.074394900600002</v>
      </c>
      <c r="L1489" s="1">
        <v>46.250142994800001</v>
      </c>
      <c r="M1489" s="1">
        <v>178</v>
      </c>
      <c r="N1489" s="1" t="s">
        <v>108</v>
      </c>
      <c r="O1489" s="1">
        <v>15</v>
      </c>
      <c r="P1489" t="str">
        <f>_xlfn.CONCAT( YEAR(TblOrigin[[#This Row],[ODK_DateOfSubmission]]), "-",TEXT( MONTH(TblOrigin[[#This Row],[ODK_DateOfSubmission]]),"00"))</f>
        <v>2020-08</v>
      </c>
    </row>
    <row r="1490" spans="1:16" x14ac:dyDescent="0.25">
      <c r="A1490" s="13">
        <v>3504025</v>
      </c>
      <c r="B1490" s="1"/>
      <c r="C1490" s="1">
        <v>10262</v>
      </c>
      <c r="D1490" s="6">
        <v>44051.586499849538</v>
      </c>
      <c r="E1490" s="1" t="s">
        <v>1151</v>
      </c>
      <c r="F1490" s="1" t="s">
        <v>68</v>
      </c>
      <c r="G1490" s="1" t="s">
        <v>73</v>
      </c>
      <c r="H1490" s="1" t="s">
        <v>1059</v>
      </c>
      <c r="I1490" s="1" t="s">
        <v>1084</v>
      </c>
      <c r="J1490" s="1" t="s">
        <v>1085</v>
      </c>
      <c r="K1490" s="1">
        <v>31.074394900600002</v>
      </c>
      <c r="L1490" s="1">
        <v>46.250142994800001</v>
      </c>
      <c r="M1490" s="1">
        <v>178</v>
      </c>
      <c r="N1490" s="1" t="s">
        <v>82</v>
      </c>
      <c r="O1490" s="1">
        <v>10</v>
      </c>
      <c r="P1490" t="str">
        <f>_xlfn.CONCAT( YEAR(TblOrigin[[#This Row],[ODK_DateOfSubmission]]), "-",TEXT( MONTH(TblOrigin[[#This Row],[ODK_DateOfSubmission]]),"00"))</f>
        <v>2020-08</v>
      </c>
    </row>
    <row r="1491" spans="1:16" x14ac:dyDescent="0.25">
      <c r="A1491" s="13">
        <v>3504025</v>
      </c>
      <c r="B1491" s="1"/>
      <c r="C1491" s="1">
        <v>10262</v>
      </c>
      <c r="D1491" s="6">
        <v>44051.586499849538</v>
      </c>
      <c r="E1491" s="1" t="s">
        <v>1151</v>
      </c>
      <c r="F1491" s="1" t="s">
        <v>68</v>
      </c>
      <c r="G1491" s="1" t="s">
        <v>73</v>
      </c>
      <c r="H1491" s="1" t="s">
        <v>1059</v>
      </c>
      <c r="I1491" s="1" t="s">
        <v>1084</v>
      </c>
      <c r="J1491" s="1" t="s">
        <v>1085</v>
      </c>
      <c r="K1491" s="1">
        <v>31.074394900600002</v>
      </c>
      <c r="L1491" s="1">
        <v>46.250142994800001</v>
      </c>
      <c r="M1491" s="1">
        <v>178</v>
      </c>
      <c r="N1491" s="1" t="s">
        <v>90</v>
      </c>
      <c r="O1491" s="1">
        <v>20</v>
      </c>
      <c r="P1491" t="str">
        <f>_xlfn.CONCAT( YEAR(TblOrigin[[#This Row],[ODK_DateOfSubmission]]), "-",TEXT( MONTH(TblOrigin[[#This Row],[ODK_DateOfSubmission]]),"00"))</f>
        <v>2020-08</v>
      </c>
    </row>
    <row r="1492" spans="1:16" x14ac:dyDescent="0.25">
      <c r="A1492" s="13">
        <v>3504025</v>
      </c>
      <c r="B1492" s="1"/>
      <c r="C1492" s="1">
        <v>10262</v>
      </c>
      <c r="D1492" s="6">
        <v>44051.586499849538</v>
      </c>
      <c r="E1492" s="1" t="s">
        <v>1151</v>
      </c>
      <c r="F1492" s="1" t="s">
        <v>68</v>
      </c>
      <c r="G1492" s="1" t="s">
        <v>73</v>
      </c>
      <c r="H1492" s="1" t="s">
        <v>1059</v>
      </c>
      <c r="I1492" s="1" t="s">
        <v>1084</v>
      </c>
      <c r="J1492" s="1" t="s">
        <v>1085</v>
      </c>
      <c r="K1492" s="1">
        <v>31.074394900600002</v>
      </c>
      <c r="L1492" s="1">
        <v>46.250142994800001</v>
      </c>
      <c r="M1492" s="1">
        <v>178</v>
      </c>
      <c r="N1492" s="1" t="s">
        <v>87</v>
      </c>
      <c r="O1492" s="1">
        <v>30</v>
      </c>
      <c r="P1492" t="str">
        <f>_xlfn.CONCAT( YEAR(TblOrigin[[#This Row],[ODK_DateOfSubmission]]), "-",TEXT( MONTH(TblOrigin[[#This Row],[ODK_DateOfSubmission]]),"00"))</f>
        <v>2020-08</v>
      </c>
    </row>
    <row r="1493" spans="1:16" x14ac:dyDescent="0.25">
      <c r="A1493" s="13">
        <v>3504025</v>
      </c>
      <c r="B1493" s="1"/>
      <c r="C1493" s="1">
        <v>10262</v>
      </c>
      <c r="D1493" s="6">
        <v>44051.586499849538</v>
      </c>
      <c r="E1493" s="1" t="s">
        <v>1151</v>
      </c>
      <c r="F1493" s="1" t="s">
        <v>68</v>
      </c>
      <c r="G1493" s="1" t="s">
        <v>73</v>
      </c>
      <c r="H1493" s="1" t="s">
        <v>1059</v>
      </c>
      <c r="I1493" s="1" t="s">
        <v>1084</v>
      </c>
      <c r="J1493" s="1" t="s">
        <v>1085</v>
      </c>
      <c r="K1493" s="1">
        <v>31.074394900600002</v>
      </c>
      <c r="L1493" s="1">
        <v>46.250142994800001</v>
      </c>
      <c r="M1493" s="1">
        <v>178</v>
      </c>
      <c r="N1493" s="1" t="s">
        <v>116</v>
      </c>
      <c r="O1493" s="1">
        <v>15</v>
      </c>
      <c r="P1493" t="str">
        <f>_xlfn.CONCAT( YEAR(TblOrigin[[#This Row],[ODK_DateOfSubmission]]), "-",TEXT( MONTH(TblOrigin[[#This Row],[ODK_DateOfSubmission]]),"00"))</f>
        <v>2020-08</v>
      </c>
    </row>
    <row r="1494" spans="1:16" x14ac:dyDescent="0.25">
      <c r="A1494" s="13">
        <v>3504025</v>
      </c>
      <c r="B1494" s="1"/>
      <c r="C1494" s="1">
        <v>10262</v>
      </c>
      <c r="D1494" s="6">
        <v>44051.586499849538</v>
      </c>
      <c r="E1494" s="1" t="s">
        <v>1151</v>
      </c>
      <c r="F1494" s="1" t="s">
        <v>68</v>
      </c>
      <c r="G1494" s="1" t="s">
        <v>73</v>
      </c>
      <c r="H1494" s="1" t="s">
        <v>1059</v>
      </c>
      <c r="I1494" s="1" t="s">
        <v>1084</v>
      </c>
      <c r="J1494" s="1" t="s">
        <v>1085</v>
      </c>
      <c r="K1494" s="1">
        <v>31.074394900600002</v>
      </c>
      <c r="L1494" s="1">
        <v>46.250142994800001</v>
      </c>
      <c r="M1494" s="1">
        <v>178</v>
      </c>
      <c r="N1494" s="1" t="s">
        <v>104</v>
      </c>
      <c r="O1494" s="1">
        <v>15</v>
      </c>
      <c r="P1494" t="str">
        <f>_xlfn.CONCAT( YEAR(TblOrigin[[#This Row],[ODK_DateOfSubmission]]), "-",TEXT( MONTH(TblOrigin[[#This Row],[ODK_DateOfSubmission]]),"00"))</f>
        <v>2020-08</v>
      </c>
    </row>
    <row r="1495" spans="1:16" x14ac:dyDescent="0.25">
      <c r="A1495" s="13">
        <v>3504026</v>
      </c>
      <c r="B1495" s="1"/>
      <c r="C1495" s="1">
        <v>10253</v>
      </c>
      <c r="D1495" s="6">
        <v>44040.566837615741</v>
      </c>
      <c r="E1495" s="1" t="s">
        <v>1151</v>
      </c>
      <c r="F1495" s="1" t="s">
        <v>68</v>
      </c>
      <c r="G1495" s="1" t="s">
        <v>73</v>
      </c>
      <c r="H1495" s="1" t="s">
        <v>1059</v>
      </c>
      <c r="I1495" s="1" t="s">
        <v>1086</v>
      </c>
      <c r="J1495" s="1" t="s">
        <v>1087</v>
      </c>
      <c r="K1495" s="1">
        <v>31.038477412900001</v>
      </c>
      <c r="L1495" s="1">
        <v>46.2356561609</v>
      </c>
      <c r="M1495" s="1">
        <v>45</v>
      </c>
      <c r="N1495" s="1" t="s">
        <v>82</v>
      </c>
      <c r="O1495" s="1">
        <v>15</v>
      </c>
      <c r="P1495" t="str">
        <f>_xlfn.CONCAT( YEAR(TblOrigin[[#This Row],[ODK_DateOfSubmission]]), "-",TEXT( MONTH(TblOrigin[[#This Row],[ODK_DateOfSubmission]]),"00"))</f>
        <v>2020-07</v>
      </c>
    </row>
    <row r="1496" spans="1:16" x14ac:dyDescent="0.25">
      <c r="A1496" s="13">
        <v>3504026</v>
      </c>
      <c r="B1496" s="1"/>
      <c r="C1496" s="1">
        <v>10253</v>
      </c>
      <c r="D1496" s="6">
        <v>44040.566837615741</v>
      </c>
      <c r="E1496" s="1" t="s">
        <v>1151</v>
      </c>
      <c r="F1496" s="1" t="s">
        <v>68</v>
      </c>
      <c r="G1496" s="1" t="s">
        <v>73</v>
      </c>
      <c r="H1496" s="1" t="s">
        <v>1059</v>
      </c>
      <c r="I1496" s="1" t="s">
        <v>1086</v>
      </c>
      <c r="J1496" s="1" t="s">
        <v>1087</v>
      </c>
      <c r="K1496" s="1">
        <v>31.038477412900001</v>
      </c>
      <c r="L1496" s="1">
        <v>46.2356561609</v>
      </c>
      <c r="M1496" s="1">
        <v>45</v>
      </c>
      <c r="N1496" s="1" t="s">
        <v>78</v>
      </c>
      <c r="O1496" s="1">
        <v>10</v>
      </c>
      <c r="P1496" t="str">
        <f>_xlfn.CONCAT( YEAR(TblOrigin[[#This Row],[ODK_DateOfSubmission]]), "-",TEXT( MONTH(TblOrigin[[#This Row],[ODK_DateOfSubmission]]),"00"))</f>
        <v>2020-07</v>
      </c>
    </row>
    <row r="1497" spans="1:16" x14ac:dyDescent="0.25">
      <c r="A1497" s="13">
        <v>3504026</v>
      </c>
      <c r="B1497" s="1"/>
      <c r="C1497" s="1">
        <v>10253</v>
      </c>
      <c r="D1497" s="6">
        <v>44040.566837615741</v>
      </c>
      <c r="E1497" s="1" t="s">
        <v>1151</v>
      </c>
      <c r="F1497" s="1" t="s">
        <v>68</v>
      </c>
      <c r="G1497" s="1" t="s">
        <v>73</v>
      </c>
      <c r="H1497" s="1" t="s">
        <v>1059</v>
      </c>
      <c r="I1497" s="1" t="s">
        <v>1086</v>
      </c>
      <c r="J1497" s="1" t="s">
        <v>1087</v>
      </c>
      <c r="K1497" s="1">
        <v>31.038477412900001</v>
      </c>
      <c r="L1497" s="1">
        <v>46.2356561609</v>
      </c>
      <c r="M1497" s="1">
        <v>45</v>
      </c>
      <c r="N1497" s="1" t="s">
        <v>90</v>
      </c>
      <c r="O1497" s="1">
        <v>5</v>
      </c>
      <c r="P1497" t="str">
        <f>_xlfn.CONCAT( YEAR(TblOrigin[[#This Row],[ODK_DateOfSubmission]]), "-",TEXT( MONTH(TblOrigin[[#This Row],[ODK_DateOfSubmission]]),"00"))</f>
        <v>2020-07</v>
      </c>
    </row>
    <row r="1498" spans="1:16" x14ac:dyDescent="0.25">
      <c r="A1498" s="13">
        <v>3504026</v>
      </c>
      <c r="B1498" s="1"/>
      <c r="C1498" s="1">
        <v>10253</v>
      </c>
      <c r="D1498" s="6">
        <v>44040.566837615741</v>
      </c>
      <c r="E1498" s="1" t="s">
        <v>1151</v>
      </c>
      <c r="F1498" s="1" t="s">
        <v>68</v>
      </c>
      <c r="G1498" s="1" t="s">
        <v>73</v>
      </c>
      <c r="H1498" s="1" t="s">
        <v>1059</v>
      </c>
      <c r="I1498" s="1" t="s">
        <v>1086</v>
      </c>
      <c r="J1498" s="1" t="s">
        <v>1087</v>
      </c>
      <c r="K1498" s="1">
        <v>31.038477412900001</v>
      </c>
      <c r="L1498" s="1">
        <v>46.2356561609</v>
      </c>
      <c r="M1498" s="1">
        <v>45</v>
      </c>
      <c r="N1498" s="1" t="s">
        <v>87</v>
      </c>
      <c r="O1498" s="1">
        <v>10</v>
      </c>
      <c r="P1498" t="str">
        <f>_xlfn.CONCAT( YEAR(TblOrigin[[#This Row],[ODK_DateOfSubmission]]), "-",TEXT( MONTH(TblOrigin[[#This Row],[ODK_DateOfSubmission]]),"00"))</f>
        <v>2020-07</v>
      </c>
    </row>
    <row r="1499" spans="1:16" x14ac:dyDescent="0.25">
      <c r="A1499" s="13">
        <v>3504026</v>
      </c>
      <c r="B1499" s="1"/>
      <c r="C1499" s="1">
        <v>10253</v>
      </c>
      <c r="D1499" s="6">
        <v>44040.566837615741</v>
      </c>
      <c r="E1499" s="1" t="s">
        <v>1151</v>
      </c>
      <c r="F1499" s="1" t="s">
        <v>68</v>
      </c>
      <c r="G1499" s="1" t="s">
        <v>73</v>
      </c>
      <c r="H1499" s="1" t="s">
        <v>1059</v>
      </c>
      <c r="I1499" s="1" t="s">
        <v>1086</v>
      </c>
      <c r="J1499" s="1" t="s">
        <v>1087</v>
      </c>
      <c r="K1499" s="1">
        <v>31.038477412900001</v>
      </c>
      <c r="L1499" s="1">
        <v>46.2356561609</v>
      </c>
      <c r="M1499" s="1">
        <v>45</v>
      </c>
      <c r="N1499" s="1" t="s">
        <v>119</v>
      </c>
      <c r="O1499" s="1">
        <v>3</v>
      </c>
      <c r="P1499" t="str">
        <f>_xlfn.CONCAT( YEAR(TblOrigin[[#This Row],[ODK_DateOfSubmission]]), "-",TEXT( MONTH(TblOrigin[[#This Row],[ODK_DateOfSubmission]]),"00"))</f>
        <v>2020-07</v>
      </c>
    </row>
    <row r="1500" spans="1:16" x14ac:dyDescent="0.25">
      <c r="A1500" s="13">
        <v>3504026</v>
      </c>
      <c r="B1500" s="1"/>
      <c r="C1500" s="1">
        <v>10253</v>
      </c>
      <c r="D1500" s="6">
        <v>44040.566837615741</v>
      </c>
      <c r="E1500" s="1" t="s">
        <v>1151</v>
      </c>
      <c r="F1500" s="1" t="s">
        <v>68</v>
      </c>
      <c r="G1500" s="1" t="s">
        <v>73</v>
      </c>
      <c r="H1500" s="1" t="s">
        <v>1059</v>
      </c>
      <c r="I1500" s="1" t="s">
        <v>1086</v>
      </c>
      <c r="J1500" s="1" t="s">
        <v>1087</v>
      </c>
      <c r="K1500" s="1">
        <v>31.038477412900001</v>
      </c>
      <c r="L1500" s="1">
        <v>46.2356561609</v>
      </c>
      <c r="M1500" s="1">
        <v>45</v>
      </c>
      <c r="N1500" s="1" t="s">
        <v>75</v>
      </c>
      <c r="O1500" s="1">
        <v>2</v>
      </c>
      <c r="P1500" t="str">
        <f>_xlfn.CONCAT( YEAR(TblOrigin[[#This Row],[ODK_DateOfSubmission]]), "-",TEXT( MONTH(TblOrigin[[#This Row],[ODK_DateOfSubmission]]),"00"))</f>
        <v>2020-07</v>
      </c>
    </row>
    <row r="1501" spans="1:16" x14ac:dyDescent="0.25">
      <c r="A1501" s="13">
        <v>3504028</v>
      </c>
      <c r="B1501" s="1"/>
      <c r="C1501" s="1">
        <v>25526</v>
      </c>
      <c r="D1501" s="6">
        <v>44034.513450312501</v>
      </c>
      <c r="E1501" s="1" t="s">
        <v>1151</v>
      </c>
      <c r="F1501" s="1" t="s">
        <v>68</v>
      </c>
      <c r="G1501" s="1" t="s">
        <v>73</v>
      </c>
      <c r="H1501" s="1" t="s">
        <v>1059</v>
      </c>
      <c r="I1501" s="1" t="s">
        <v>1088</v>
      </c>
      <c r="J1501" s="1" t="s">
        <v>1039</v>
      </c>
      <c r="K1501" s="1">
        <v>31.036175809100001</v>
      </c>
      <c r="L1501" s="1">
        <v>46.220527480000001</v>
      </c>
      <c r="M1501" s="1">
        <v>45</v>
      </c>
      <c r="N1501" s="1" t="s">
        <v>90</v>
      </c>
      <c r="O1501" s="1">
        <v>10</v>
      </c>
      <c r="P1501" t="str">
        <f>_xlfn.CONCAT( YEAR(TblOrigin[[#This Row],[ODK_DateOfSubmission]]), "-",TEXT( MONTH(TblOrigin[[#This Row],[ODK_DateOfSubmission]]),"00"))</f>
        <v>2020-07</v>
      </c>
    </row>
    <row r="1502" spans="1:16" x14ac:dyDescent="0.25">
      <c r="A1502" s="13">
        <v>3504028</v>
      </c>
      <c r="B1502" s="1"/>
      <c r="C1502" s="1">
        <v>25526</v>
      </c>
      <c r="D1502" s="6">
        <v>44034.513450312501</v>
      </c>
      <c r="E1502" s="1" t="s">
        <v>1151</v>
      </c>
      <c r="F1502" s="1" t="s">
        <v>68</v>
      </c>
      <c r="G1502" s="1" t="s">
        <v>73</v>
      </c>
      <c r="H1502" s="1" t="s">
        <v>1059</v>
      </c>
      <c r="I1502" s="1" t="s">
        <v>1088</v>
      </c>
      <c r="J1502" s="1" t="s">
        <v>1039</v>
      </c>
      <c r="K1502" s="1">
        <v>31.036175809100001</v>
      </c>
      <c r="L1502" s="1">
        <v>46.220527480000001</v>
      </c>
      <c r="M1502" s="1">
        <v>45</v>
      </c>
      <c r="N1502" s="1" t="s">
        <v>78</v>
      </c>
      <c r="O1502" s="1">
        <v>13</v>
      </c>
      <c r="P1502" t="str">
        <f>_xlfn.CONCAT( YEAR(TblOrigin[[#This Row],[ODK_DateOfSubmission]]), "-",TEXT( MONTH(TblOrigin[[#This Row],[ODK_DateOfSubmission]]),"00"))</f>
        <v>2020-07</v>
      </c>
    </row>
    <row r="1503" spans="1:16" x14ac:dyDescent="0.25">
      <c r="A1503" s="13">
        <v>3504028</v>
      </c>
      <c r="B1503" s="1"/>
      <c r="C1503" s="1">
        <v>25526</v>
      </c>
      <c r="D1503" s="6">
        <v>44034.513450312501</v>
      </c>
      <c r="E1503" s="1" t="s">
        <v>1151</v>
      </c>
      <c r="F1503" s="1" t="s">
        <v>68</v>
      </c>
      <c r="G1503" s="1" t="s">
        <v>73</v>
      </c>
      <c r="H1503" s="1" t="s">
        <v>1059</v>
      </c>
      <c r="I1503" s="1" t="s">
        <v>1088</v>
      </c>
      <c r="J1503" s="1" t="s">
        <v>1039</v>
      </c>
      <c r="K1503" s="1">
        <v>31.036175809100001</v>
      </c>
      <c r="L1503" s="1">
        <v>46.220527480000001</v>
      </c>
      <c r="M1503" s="1">
        <v>45</v>
      </c>
      <c r="N1503" s="1" t="s">
        <v>108</v>
      </c>
      <c r="O1503" s="1">
        <v>10</v>
      </c>
      <c r="P1503" t="str">
        <f>_xlfn.CONCAT( YEAR(TblOrigin[[#This Row],[ODK_DateOfSubmission]]), "-",TEXT( MONTH(TblOrigin[[#This Row],[ODK_DateOfSubmission]]),"00"))</f>
        <v>2020-07</v>
      </c>
    </row>
    <row r="1504" spans="1:16" x14ac:dyDescent="0.25">
      <c r="A1504" s="13">
        <v>3504028</v>
      </c>
      <c r="B1504" s="1"/>
      <c r="C1504" s="1">
        <v>25526</v>
      </c>
      <c r="D1504" s="6">
        <v>44034.513450312501</v>
      </c>
      <c r="E1504" s="1" t="s">
        <v>1151</v>
      </c>
      <c r="F1504" s="1" t="s">
        <v>68</v>
      </c>
      <c r="G1504" s="1" t="s">
        <v>73</v>
      </c>
      <c r="H1504" s="1" t="s">
        <v>1059</v>
      </c>
      <c r="I1504" s="1" t="s">
        <v>1088</v>
      </c>
      <c r="J1504" s="1" t="s">
        <v>1039</v>
      </c>
      <c r="K1504" s="1">
        <v>31.036175809100001</v>
      </c>
      <c r="L1504" s="1">
        <v>46.220527480000001</v>
      </c>
      <c r="M1504" s="1">
        <v>45</v>
      </c>
      <c r="N1504" s="1" t="s">
        <v>87</v>
      </c>
      <c r="O1504" s="1">
        <v>4</v>
      </c>
      <c r="P1504" t="str">
        <f>_xlfn.CONCAT( YEAR(TblOrigin[[#This Row],[ODK_DateOfSubmission]]), "-",TEXT( MONTH(TblOrigin[[#This Row],[ODK_DateOfSubmission]]),"00"))</f>
        <v>2020-07</v>
      </c>
    </row>
    <row r="1505" spans="1:16" x14ac:dyDescent="0.25">
      <c r="A1505" s="13">
        <v>3504028</v>
      </c>
      <c r="B1505" s="1"/>
      <c r="C1505" s="1">
        <v>25526</v>
      </c>
      <c r="D1505" s="6">
        <v>44034.513450312501</v>
      </c>
      <c r="E1505" s="1" t="s">
        <v>1151</v>
      </c>
      <c r="F1505" s="1" t="s">
        <v>68</v>
      </c>
      <c r="G1505" s="1" t="s">
        <v>73</v>
      </c>
      <c r="H1505" s="1" t="s">
        <v>1059</v>
      </c>
      <c r="I1505" s="1" t="s">
        <v>1088</v>
      </c>
      <c r="J1505" s="1" t="s">
        <v>1039</v>
      </c>
      <c r="K1505" s="1">
        <v>31.036175809100001</v>
      </c>
      <c r="L1505" s="1">
        <v>46.220527480000001</v>
      </c>
      <c r="M1505" s="1">
        <v>45</v>
      </c>
      <c r="N1505" s="1" t="s">
        <v>82</v>
      </c>
      <c r="O1505" s="1">
        <v>8</v>
      </c>
      <c r="P1505" t="str">
        <f>_xlfn.CONCAT( YEAR(TblOrigin[[#This Row],[ODK_DateOfSubmission]]), "-",TEXT( MONTH(TblOrigin[[#This Row],[ODK_DateOfSubmission]]),"00"))</f>
        <v>2020-07</v>
      </c>
    </row>
    <row r="1506" spans="1:16" x14ac:dyDescent="0.25">
      <c r="A1506" s="13">
        <v>3504029</v>
      </c>
      <c r="B1506" s="1"/>
      <c r="C1506" s="1">
        <v>10301</v>
      </c>
      <c r="D1506" s="6">
        <v>44053.668694247688</v>
      </c>
      <c r="E1506" s="1" t="s">
        <v>1151</v>
      </c>
      <c r="F1506" s="1" t="s">
        <v>68</v>
      </c>
      <c r="G1506" s="1" t="s">
        <v>73</v>
      </c>
      <c r="H1506" s="1" t="s">
        <v>1059</v>
      </c>
      <c r="I1506" s="1" t="s">
        <v>1089</v>
      </c>
      <c r="J1506" s="1" t="s">
        <v>1090</v>
      </c>
      <c r="K1506" s="1">
        <v>31.069730013600001</v>
      </c>
      <c r="L1506" s="1">
        <v>46.278741981099998</v>
      </c>
      <c r="M1506" s="1">
        <v>30</v>
      </c>
      <c r="N1506" s="1" t="s">
        <v>74</v>
      </c>
      <c r="O1506" s="1">
        <v>4</v>
      </c>
      <c r="P1506" t="str">
        <f>_xlfn.CONCAT( YEAR(TblOrigin[[#This Row],[ODK_DateOfSubmission]]), "-",TEXT( MONTH(TblOrigin[[#This Row],[ODK_DateOfSubmission]]),"00"))</f>
        <v>2020-08</v>
      </c>
    </row>
    <row r="1507" spans="1:16" x14ac:dyDescent="0.25">
      <c r="A1507" s="13">
        <v>3504029</v>
      </c>
      <c r="B1507" s="1"/>
      <c r="C1507" s="1">
        <v>10301</v>
      </c>
      <c r="D1507" s="6">
        <v>44053.668694247688</v>
      </c>
      <c r="E1507" s="1" t="s">
        <v>1151</v>
      </c>
      <c r="F1507" s="1" t="s">
        <v>68</v>
      </c>
      <c r="G1507" s="1" t="s">
        <v>73</v>
      </c>
      <c r="H1507" s="1" t="s">
        <v>1059</v>
      </c>
      <c r="I1507" s="1" t="s">
        <v>1089</v>
      </c>
      <c r="J1507" s="1" t="s">
        <v>1090</v>
      </c>
      <c r="K1507" s="1">
        <v>31.069730013600001</v>
      </c>
      <c r="L1507" s="1">
        <v>46.278741981099998</v>
      </c>
      <c r="M1507" s="1">
        <v>30</v>
      </c>
      <c r="N1507" s="1" t="s">
        <v>94</v>
      </c>
      <c r="O1507" s="1">
        <v>11</v>
      </c>
      <c r="P1507" t="str">
        <f>_xlfn.CONCAT( YEAR(TblOrigin[[#This Row],[ODK_DateOfSubmission]]), "-",TEXT( MONTH(TblOrigin[[#This Row],[ODK_DateOfSubmission]]),"00"))</f>
        <v>2020-08</v>
      </c>
    </row>
    <row r="1508" spans="1:16" x14ac:dyDescent="0.25">
      <c r="A1508" s="13">
        <v>3504029</v>
      </c>
      <c r="B1508" s="1"/>
      <c r="C1508" s="1">
        <v>10301</v>
      </c>
      <c r="D1508" s="6">
        <v>44053.668694247688</v>
      </c>
      <c r="E1508" s="1" t="s">
        <v>1151</v>
      </c>
      <c r="F1508" s="1" t="s">
        <v>68</v>
      </c>
      <c r="G1508" s="1" t="s">
        <v>73</v>
      </c>
      <c r="H1508" s="1" t="s">
        <v>1059</v>
      </c>
      <c r="I1508" s="1" t="s">
        <v>1089</v>
      </c>
      <c r="J1508" s="1" t="s">
        <v>1090</v>
      </c>
      <c r="K1508" s="1">
        <v>31.069730013600001</v>
      </c>
      <c r="L1508" s="1">
        <v>46.278741981099998</v>
      </c>
      <c r="M1508" s="1">
        <v>30</v>
      </c>
      <c r="N1508" s="1" t="s">
        <v>87</v>
      </c>
      <c r="O1508" s="1">
        <v>6</v>
      </c>
      <c r="P1508" t="str">
        <f>_xlfn.CONCAT( YEAR(TblOrigin[[#This Row],[ODK_DateOfSubmission]]), "-",TEXT( MONTH(TblOrigin[[#This Row],[ODK_DateOfSubmission]]),"00"))</f>
        <v>2020-08</v>
      </c>
    </row>
    <row r="1509" spans="1:16" x14ac:dyDescent="0.25">
      <c r="A1509" s="13">
        <v>3504029</v>
      </c>
      <c r="B1509" s="1"/>
      <c r="C1509" s="1">
        <v>10301</v>
      </c>
      <c r="D1509" s="6">
        <v>44053.668694247688</v>
      </c>
      <c r="E1509" s="1" t="s">
        <v>1151</v>
      </c>
      <c r="F1509" s="1" t="s">
        <v>68</v>
      </c>
      <c r="G1509" s="1" t="s">
        <v>73</v>
      </c>
      <c r="H1509" s="1" t="s">
        <v>1059</v>
      </c>
      <c r="I1509" s="1" t="s">
        <v>1089</v>
      </c>
      <c r="J1509" s="1" t="s">
        <v>1090</v>
      </c>
      <c r="K1509" s="1">
        <v>31.069730013600001</v>
      </c>
      <c r="L1509" s="1">
        <v>46.278741981099998</v>
      </c>
      <c r="M1509" s="1">
        <v>30</v>
      </c>
      <c r="N1509" s="1" t="s">
        <v>104</v>
      </c>
      <c r="O1509" s="1">
        <v>9</v>
      </c>
      <c r="P1509" t="str">
        <f>_xlfn.CONCAT( YEAR(TblOrigin[[#This Row],[ODK_DateOfSubmission]]), "-",TEXT( MONTH(TblOrigin[[#This Row],[ODK_DateOfSubmission]]),"00"))</f>
        <v>2020-08</v>
      </c>
    </row>
    <row r="1510" spans="1:16" x14ac:dyDescent="0.25">
      <c r="A1510" s="13">
        <v>3504031</v>
      </c>
      <c r="B1510" s="1"/>
      <c r="C1510" s="1">
        <v>21208</v>
      </c>
      <c r="D1510" s="6">
        <v>44059.627091932867</v>
      </c>
      <c r="E1510" s="1" t="s">
        <v>1151</v>
      </c>
      <c r="F1510" s="1" t="s">
        <v>68</v>
      </c>
      <c r="G1510" s="1" t="s">
        <v>73</v>
      </c>
      <c r="H1510" s="1" t="s">
        <v>1059</v>
      </c>
      <c r="I1510" s="1" t="s">
        <v>1091</v>
      </c>
      <c r="J1510" s="1" t="s">
        <v>380</v>
      </c>
      <c r="K1510" s="1">
        <v>31.067779245299999</v>
      </c>
      <c r="L1510" s="1">
        <v>46.249674558199999</v>
      </c>
      <c r="M1510" s="1">
        <v>39</v>
      </c>
      <c r="N1510" s="1" t="s">
        <v>94</v>
      </c>
      <c r="O1510" s="1">
        <v>7</v>
      </c>
      <c r="P1510" t="str">
        <f>_xlfn.CONCAT( YEAR(TblOrigin[[#This Row],[ODK_DateOfSubmission]]), "-",TEXT( MONTH(TblOrigin[[#This Row],[ODK_DateOfSubmission]]),"00"))</f>
        <v>2020-08</v>
      </c>
    </row>
    <row r="1511" spans="1:16" x14ac:dyDescent="0.25">
      <c r="A1511" s="13">
        <v>3504031</v>
      </c>
      <c r="B1511" s="1"/>
      <c r="C1511" s="1">
        <v>21208</v>
      </c>
      <c r="D1511" s="6">
        <v>44059.627091932867</v>
      </c>
      <c r="E1511" s="1" t="s">
        <v>1151</v>
      </c>
      <c r="F1511" s="1" t="s">
        <v>68</v>
      </c>
      <c r="G1511" s="1" t="s">
        <v>73</v>
      </c>
      <c r="H1511" s="1" t="s">
        <v>1059</v>
      </c>
      <c r="I1511" s="1" t="s">
        <v>1091</v>
      </c>
      <c r="J1511" s="1" t="s">
        <v>380</v>
      </c>
      <c r="K1511" s="1">
        <v>31.067779245299999</v>
      </c>
      <c r="L1511" s="1">
        <v>46.249674558199999</v>
      </c>
      <c r="M1511" s="1">
        <v>39</v>
      </c>
      <c r="N1511" s="1" t="s">
        <v>74</v>
      </c>
      <c r="O1511" s="1">
        <v>5</v>
      </c>
      <c r="P1511" t="str">
        <f>_xlfn.CONCAT( YEAR(TblOrigin[[#This Row],[ODK_DateOfSubmission]]), "-",TEXT( MONTH(TblOrigin[[#This Row],[ODK_DateOfSubmission]]),"00"))</f>
        <v>2020-08</v>
      </c>
    </row>
    <row r="1512" spans="1:16" x14ac:dyDescent="0.25">
      <c r="A1512" s="13">
        <v>3504031</v>
      </c>
      <c r="B1512" s="1"/>
      <c r="C1512" s="1">
        <v>21208</v>
      </c>
      <c r="D1512" s="6">
        <v>44059.627091932867</v>
      </c>
      <c r="E1512" s="1" t="s">
        <v>1151</v>
      </c>
      <c r="F1512" s="1" t="s">
        <v>68</v>
      </c>
      <c r="G1512" s="1" t="s">
        <v>73</v>
      </c>
      <c r="H1512" s="1" t="s">
        <v>1059</v>
      </c>
      <c r="I1512" s="1" t="s">
        <v>1091</v>
      </c>
      <c r="J1512" s="1" t="s">
        <v>380</v>
      </c>
      <c r="K1512" s="1">
        <v>31.067779245299999</v>
      </c>
      <c r="L1512" s="1">
        <v>46.249674558199999</v>
      </c>
      <c r="M1512" s="1">
        <v>39</v>
      </c>
      <c r="N1512" s="1" t="s">
        <v>75</v>
      </c>
      <c r="O1512" s="1">
        <v>5</v>
      </c>
      <c r="P1512" t="str">
        <f>_xlfn.CONCAT( YEAR(TblOrigin[[#This Row],[ODK_DateOfSubmission]]), "-",TEXT( MONTH(TblOrigin[[#This Row],[ODK_DateOfSubmission]]),"00"))</f>
        <v>2020-08</v>
      </c>
    </row>
    <row r="1513" spans="1:16" x14ac:dyDescent="0.25">
      <c r="A1513" s="13">
        <v>3504031</v>
      </c>
      <c r="B1513" s="1"/>
      <c r="C1513" s="1">
        <v>21208</v>
      </c>
      <c r="D1513" s="6">
        <v>44059.627091932867</v>
      </c>
      <c r="E1513" s="1" t="s">
        <v>1151</v>
      </c>
      <c r="F1513" s="1" t="s">
        <v>68</v>
      </c>
      <c r="G1513" s="1" t="s">
        <v>73</v>
      </c>
      <c r="H1513" s="1" t="s">
        <v>1059</v>
      </c>
      <c r="I1513" s="1" t="s">
        <v>1091</v>
      </c>
      <c r="J1513" s="1" t="s">
        <v>380</v>
      </c>
      <c r="K1513" s="1">
        <v>31.067779245299999</v>
      </c>
      <c r="L1513" s="1">
        <v>46.249674558199999</v>
      </c>
      <c r="M1513" s="1">
        <v>39</v>
      </c>
      <c r="N1513" s="1" t="s">
        <v>104</v>
      </c>
      <c r="O1513" s="1">
        <v>5</v>
      </c>
      <c r="P1513" t="str">
        <f>_xlfn.CONCAT( YEAR(TblOrigin[[#This Row],[ODK_DateOfSubmission]]), "-",TEXT( MONTH(TblOrigin[[#This Row],[ODK_DateOfSubmission]]),"00"))</f>
        <v>2020-08</v>
      </c>
    </row>
    <row r="1514" spans="1:16" x14ac:dyDescent="0.25">
      <c r="A1514" s="13">
        <v>3504031</v>
      </c>
      <c r="B1514" s="1"/>
      <c r="C1514" s="1">
        <v>21208</v>
      </c>
      <c r="D1514" s="6">
        <v>44059.627091932867</v>
      </c>
      <c r="E1514" s="1" t="s">
        <v>1151</v>
      </c>
      <c r="F1514" s="1" t="s">
        <v>68</v>
      </c>
      <c r="G1514" s="1" t="s">
        <v>73</v>
      </c>
      <c r="H1514" s="1" t="s">
        <v>1059</v>
      </c>
      <c r="I1514" s="1" t="s">
        <v>1091</v>
      </c>
      <c r="J1514" s="1" t="s">
        <v>380</v>
      </c>
      <c r="K1514" s="1">
        <v>31.067779245299999</v>
      </c>
      <c r="L1514" s="1">
        <v>46.249674558199999</v>
      </c>
      <c r="M1514" s="1">
        <v>39</v>
      </c>
      <c r="N1514" s="1" t="s">
        <v>66</v>
      </c>
      <c r="O1514" s="1">
        <v>17</v>
      </c>
      <c r="P1514" t="str">
        <f>_xlfn.CONCAT( YEAR(TblOrigin[[#This Row],[ODK_DateOfSubmission]]), "-",TEXT( MONTH(TblOrigin[[#This Row],[ODK_DateOfSubmission]]),"00"))</f>
        <v>2020-08</v>
      </c>
    </row>
    <row r="1515" spans="1:16" x14ac:dyDescent="0.25">
      <c r="A1515" s="13">
        <v>3504033</v>
      </c>
      <c r="B1515" s="1"/>
      <c r="C1515" s="1">
        <v>10259</v>
      </c>
      <c r="D1515" s="6">
        <v>44038.548957025465</v>
      </c>
      <c r="E1515" s="1" t="s">
        <v>1151</v>
      </c>
      <c r="F1515" s="1" t="s">
        <v>68</v>
      </c>
      <c r="G1515" s="1" t="s">
        <v>73</v>
      </c>
      <c r="H1515" s="1" t="s">
        <v>1059</v>
      </c>
      <c r="I1515" s="1" t="s">
        <v>1094</v>
      </c>
      <c r="J1515" s="1" t="s">
        <v>1095</v>
      </c>
      <c r="K1515" s="1">
        <v>31.050157178100001</v>
      </c>
      <c r="L1515" s="1">
        <v>46.273353213199997</v>
      </c>
      <c r="M1515" s="1">
        <v>72</v>
      </c>
      <c r="N1515" s="1" t="s">
        <v>87</v>
      </c>
      <c r="O1515" s="1">
        <v>20</v>
      </c>
      <c r="P1515" t="str">
        <f>_xlfn.CONCAT( YEAR(TblOrigin[[#This Row],[ODK_DateOfSubmission]]), "-",TEXT( MONTH(TblOrigin[[#This Row],[ODK_DateOfSubmission]]),"00"))</f>
        <v>2020-07</v>
      </c>
    </row>
    <row r="1516" spans="1:16" x14ac:dyDescent="0.25">
      <c r="A1516" s="13">
        <v>3504033</v>
      </c>
      <c r="B1516" s="1"/>
      <c r="C1516" s="1">
        <v>10259</v>
      </c>
      <c r="D1516" s="6">
        <v>44038.548957025465</v>
      </c>
      <c r="E1516" s="1" t="s">
        <v>1151</v>
      </c>
      <c r="F1516" s="1" t="s">
        <v>68</v>
      </c>
      <c r="G1516" s="1" t="s">
        <v>73</v>
      </c>
      <c r="H1516" s="1" t="s">
        <v>1059</v>
      </c>
      <c r="I1516" s="1" t="s">
        <v>1094</v>
      </c>
      <c r="J1516" s="1" t="s">
        <v>1095</v>
      </c>
      <c r="K1516" s="1">
        <v>31.050157178100001</v>
      </c>
      <c r="L1516" s="1">
        <v>46.273353213199997</v>
      </c>
      <c r="M1516" s="1">
        <v>72</v>
      </c>
      <c r="N1516" s="1" t="s">
        <v>78</v>
      </c>
      <c r="O1516" s="1">
        <v>10</v>
      </c>
      <c r="P1516" t="str">
        <f>_xlfn.CONCAT( YEAR(TblOrigin[[#This Row],[ODK_DateOfSubmission]]), "-",TEXT( MONTH(TblOrigin[[#This Row],[ODK_DateOfSubmission]]),"00"))</f>
        <v>2020-07</v>
      </c>
    </row>
    <row r="1517" spans="1:16" x14ac:dyDescent="0.25">
      <c r="A1517" s="13">
        <v>3504033</v>
      </c>
      <c r="B1517" s="1"/>
      <c r="C1517" s="1">
        <v>10259</v>
      </c>
      <c r="D1517" s="6">
        <v>44038.548957025465</v>
      </c>
      <c r="E1517" s="1" t="s">
        <v>1151</v>
      </c>
      <c r="F1517" s="1" t="s">
        <v>68</v>
      </c>
      <c r="G1517" s="1" t="s">
        <v>73</v>
      </c>
      <c r="H1517" s="1" t="s">
        <v>1059</v>
      </c>
      <c r="I1517" s="1" t="s">
        <v>1094</v>
      </c>
      <c r="J1517" s="1" t="s">
        <v>1095</v>
      </c>
      <c r="K1517" s="1">
        <v>31.050157178100001</v>
      </c>
      <c r="L1517" s="1">
        <v>46.273353213199997</v>
      </c>
      <c r="M1517" s="1">
        <v>72</v>
      </c>
      <c r="N1517" s="1" t="s">
        <v>82</v>
      </c>
      <c r="O1517" s="1">
        <v>7</v>
      </c>
      <c r="P1517" t="str">
        <f>_xlfn.CONCAT( YEAR(TblOrigin[[#This Row],[ODK_DateOfSubmission]]), "-",TEXT( MONTH(TblOrigin[[#This Row],[ODK_DateOfSubmission]]),"00"))</f>
        <v>2020-07</v>
      </c>
    </row>
    <row r="1518" spans="1:16" x14ac:dyDescent="0.25">
      <c r="A1518" s="13">
        <v>3504033</v>
      </c>
      <c r="B1518" s="1"/>
      <c r="C1518" s="1">
        <v>10259</v>
      </c>
      <c r="D1518" s="6">
        <v>44038.548957025465</v>
      </c>
      <c r="E1518" s="1" t="s">
        <v>1151</v>
      </c>
      <c r="F1518" s="1" t="s">
        <v>68</v>
      </c>
      <c r="G1518" s="1" t="s">
        <v>73</v>
      </c>
      <c r="H1518" s="1" t="s">
        <v>1059</v>
      </c>
      <c r="I1518" s="1" t="s">
        <v>1094</v>
      </c>
      <c r="J1518" s="1" t="s">
        <v>1095</v>
      </c>
      <c r="K1518" s="1">
        <v>31.050157178100001</v>
      </c>
      <c r="L1518" s="1">
        <v>46.273353213199997</v>
      </c>
      <c r="M1518" s="1">
        <v>72</v>
      </c>
      <c r="N1518" s="1" t="s">
        <v>66</v>
      </c>
      <c r="O1518" s="1">
        <v>15</v>
      </c>
      <c r="P1518" t="str">
        <f>_xlfn.CONCAT( YEAR(TblOrigin[[#This Row],[ODK_DateOfSubmission]]), "-",TEXT( MONTH(TblOrigin[[#This Row],[ODK_DateOfSubmission]]),"00"))</f>
        <v>2020-07</v>
      </c>
    </row>
    <row r="1519" spans="1:16" x14ac:dyDescent="0.25">
      <c r="A1519" s="13">
        <v>3504033</v>
      </c>
      <c r="B1519" s="1"/>
      <c r="C1519" s="1">
        <v>10259</v>
      </c>
      <c r="D1519" s="6">
        <v>44038.548957025465</v>
      </c>
      <c r="E1519" s="1" t="s">
        <v>1151</v>
      </c>
      <c r="F1519" s="1" t="s">
        <v>68</v>
      </c>
      <c r="G1519" s="1" t="s">
        <v>73</v>
      </c>
      <c r="H1519" s="1" t="s">
        <v>1059</v>
      </c>
      <c r="I1519" s="1" t="s">
        <v>1094</v>
      </c>
      <c r="J1519" s="1" t="s">
        <v>1095</v>
      </c>
      <c r="K1519" s="1">
        <v>31.050157178100001</v>
      </c>
      <c r="L1519" s="1">
        <v>46.273353213199997</v>
      </c>
      <c r="M1519" s="1">
        <v>72</v>
      </c>
      <c r="N1519" s="1" t="s">
        <v>90</v>
      </c>
      <c r="O1519" s="1">
        <v>15</v>
      </c>
      <c r="P1519" t="str">
        <f>_xlfn.CONCAT( YEAR(TblOrigin[[#This Row],[ODK_DateOfSubmission]]), "-",TEXT( MONTH(TblOrigin[[#This Row],[ODK_DateOfSubmission]]),"00"))</f>
        <v>2020-07</v>
      </c>
    </row>
    <row r="1520" spans="1:16" x14ac:dyDescent="0.25">
      <c r="A1520" s="13">
        <v>3504033</v>
      </c>
      <c r="B1520" s="1"/>
      <c r="C1520" s="1">
        <v>10259</v>
      </c>
      <c r="D1520" s="6">
        <v>44038.548957025465</v>
      </c>
      <c r="E1520" s="1" t="s">
        <v>1151</v>
      </c>
      <c r="F1520" s="1" t="s">
        <v>68</v>
      </c>
      <c r="G1520" s="1" t="s">
        <v>73</v>
      </c>
      <c r="H1520" s="1" t="s">
        <v>1059</v>
      </c>
      <c r="I1520" s="1" t="s">
        <v>1094</v>
      </c>
      <c r="J1520" s="1" t="s">
        <v>1095</v>
      </c>
      <c r="K1520" s="1">
        <v>31.050157178100001</v>
      </c>
      <c r="L1520" s="1">
        <v>46.273353213199997</v>
      </c>
      <c r="M1520" s="1">
        <v>72</v>
      </c>
      <c r="N1520" s="1" t="s">
        <v>119</v>
      </c>
      <c r="O1520" s="1">
        <v>5</v>
      </c>
      <c r="P1520" t="str">
        <f>_xlfn.CONCAT( YEAR(TblOrigin[[#This Row],[ODK_DateOfSubmission]]), "-",TEXT( MONTH(TblOrigin[[#This Row],[ODK_DateOfSubmission]]),"00"))</f>
        <v>2020-07</v>
      </c>
    </row>
    <row r="1521" spans="1:16" x14ac:dyDescent="0.25">
      <c r="A1521" s="13">
        <v>3504036</v>
      </c>
      <c r="B1521" s="1"/>
      <c r="C1521" s="1">
        <v>23683</v>
      </c>
      <c r="D1521" s="6">
        <v>44040.552799884259</v>
      </c>
      <c r="E1521" s="1" t="s">
        <v>1151</v>
      </c>
      <c r="F1521" s="1" t="s">
        <v>68</v>
      </c>
      <c r="G1521" s="1" t="s">
        <v>73</v>
      </c>
      <c r="H1521" s="1" t="s">
        <v>1059</v>
      </c>
      <c r="I1521" s="1" t="s">
        <v>1096</v>
      </c>
      <c r="J1521" s="1" t="s">
        <v>1097</v>
      </c>
      <c r="K1521" s="1">
        <v>31.03290329</v>
      </c>
      <c r="L1521" s="1">
        <v>46.251552429999997</v>
      </c>
      <c r="M1521" s="1">
        <v>35</v>
      </c>
      <c r="N1521" s="1" t="s">
        <v>78</v>
      </c>
      <c r="O1521" s="1">
        <v>10</v>
      </c>
      <c r="P1521" t="str">
        <f>_xlfn.CONCAT( YEAR(TblOrigin[[#This Row],[ODK_DateOfSubmission]]), "-",TEXT( MONTH(TblOrigin[[#This Row],[ODK_DateOfSubmission]]),"00"))</f>
        <v>2020-07</v>
      </c>
    </row>
    <row r="1522" spans="1:16" x14ac:dyDescent="0.25">
      <c r="A1522" s="13">
        <v>3504036</v>
      </c>
      <c r="B1522" s="1"/>
      <c r="C1522" s="1">
        <v>23683</v>
      </c>
      <c r="D1522" s="6">
        <v>44040.552799884259</v>
      </c>
      <c r="E1522" s="1" t="s">
        <v>1151</v>
      </c>
      <c r="F1522" s="1" t="s">
        <v>68</v>
      </c>
      <c r="G1522" s="1" t="s">
        <v>73</v>
      </c>
      <c r="H1522" s="1" t="s">
        <v>1059</v>
      </c>
      <c r="I1522" s="1" t="s">
        <v>1096</v>
      </c>
      <c r="J1522" s="1" t="s">
        <v>1097</v>
      </c>
      <c r="K1522" s="1">
        <v>31.03290329</v>
      </c>
      <c r="L1522" s="1">
        <v>46.251552429999997</v>
      </c>
      <c r="M1522" s="1">
        <v>35</v>
      </c>
      <c r="N1522" s="1" t="s">
        <v>90</v>
      </c>
      <c r="O1522" s="1">
        <v>8</v>
      </c>
      <c r="P1522" t="str">
        <f>_xlfn.CONCAT( YEAR(TblOrigin[[#This Row],[ODK_DateOfSubmission]]), "-",TEXT( MONTH(TblOrigin[[#This Row],[ODK_DateOfSubmission]]),"00"))</f>
        <v>2020-07</v>
      </c>
    </row>
    <row r="1523" spans="1:16" x14ac:dyDescent="0.25">
      <c r="A1523" s="13">
        <v>3504036</v>
      </c>
      <c r="B1523" s="1"/>
      <c r="C1523" s="1">
        <v>23683</v>
      </c>
      <c r="D1523" s="6">
        <v>44040.552799884259</v>
      </c>
      <c r="E1523" s="1" t="s">
        <v>1151</v>
      </c>
      <c r="F1523" s="1" t="s">
        <v>68</v>
      </c>
      <c r="G1523" s="1" t="s">
        <v>73</v>
      </c>
      <c r="H1523" s="1" t="s">
        <v>1059</v>
      </c>
      <c r="I1523" s="1" t="s">
        <v>1096</v>
      </c>
      <c r="J1523" s="1" t="s">
        <v>1097</v>
      </c>
      <c r="K1523" s="1">
        <v>31.03290329</v>
      </c>
      <c r="L1523" s="1">
        <v>46.251552429999997</v>
      </c>
      <c r="M1523" s="1">
        <v>35</v>
      </c>
      <c r="N1523" s="1" t="s">
        <v>66</v>
      </c>
      <c r="O1523" s="1">
        <v>10</v>
      </c>
      <c r="P1523" t="str">
        <f>_xlfn.CONCAT( YEAR(TblOrigin[[#This Row],[ODK_DateOfSubmission]]), "-",TEXT( MONTH(TblOrigin[[#This Row],[ODK_DateOfSubmission]]),"00"))</f>
        <v>2020-07</v>
      </c>
    </row>
    <row r="1524" spans="1:16" x14ac:dyDescent="0.25">
      <c r="A1524" s="13">
        <v>3504036</v>
      </c>
      <c r="B1524" s="1"/>
      <c r="C1524" s="1">
        <v>23683</v>
      </c>
      <c r="D1524" s="6">
        <v>44040.552799884259</v>
      </c>
      <c r="E1524" s="1" t="s">
        <v>1151</v>
      </c>
      <c r="F1524" s="1" t="s">
        <v>68</v>
      </c>
      <c r="G1524" s="1" t="s">
        <v>73</v>
      </c>
      <c r="H1524" s="1" t="s">
        <v>1059</v>
      </c>
      <c r="I1524" s="1" t="s">
        <v>1096</v>
      </c>
      <c r="J1524" s="1" t="s">
        <v>1097</v>
      </c>
      <c r="K1524" s="1">
        <v>31.03290329</v>
      </c>
      <c r="L1524" s="1">
        <v>46.251552429999997</v>
      </c>
      <c r="M1524" s="1">
        <v>35</v>
      </c>
      <c r="N1524" s="1" t="s">
        <v>87</v>
      </c>
      <c r="O1524" s="1">
        <v>7</v>
      </c>
      <c r="P1524" t="str">
        <f>_xlfn.CONCAT( YEAR(TblOrigin[[#This Row],[ODK_DateOfSubmission]]), "-",TEXT( MONTH(TblOrigin[[#This Row],[ODK_DateOfSubmission]]),"00"))</f>
        <v>2020-07</v>
      </c>
    </row>
    <row r="1525" spans="1:16" x14ac:dyDescent="0.25">
      <c r="A1525" s="13">
        <v>3504041</v>
      </c>
      <c r="B1525" s="1"/>
      <c r="C1525" s="1">
        <v>25533</v>
      </c>
      <c r="D1525" s="6">
        <v>44042.496855590274</v>
      </c>
      <c r="E1525" s="1" t="s">
        <v>1151</v>
      </c>
      <c r="F1525" s="1" t="s">
        <v>68</v>
      </c>
      <c r="G1525" s="1" t="s">
        <v>73</v>
      </c>
      <c r="H1525" s="1" t="s">
        <v>1059</v>
      </c>
      <c r="I1525" s="1" t="s">
        <v>1098</v>
      </c>
      <c r="J1525" s="1" t="s">
        <v>1099</v>
      </c>
      <c r="K1525" s="1">
        <v>31.080862144499999</v>
      </c>
      <c r="L1525" s="1">
        <v>46.240087203599998</v>
      </c>
      <c r="M1525" s="1">
        <v>124</v>
      </c>
      <c r="N1525" s="1" t="s">
        <v>74</v>
      </c>
      <c r="O1525" s="1">
        <v>7</v>
      </c>
      <c r="P1525" t="str">
        <f>_xlfn.CONCAT( YEAR(TblOrigin[[#This Row],[ODK_DateOfSubmission]]), "-",TEXT( MONTH(TblOrigin[[#This Row],[ODK_DateOfSubmission]]),"00"))</f>
        <v>2020-07</v>
      </c>
    </row>
    <row r="1526" spans="1:16" x14ac:dyDescent="0.25">
      <c r="A1526" s="13">
        <v>3504041</v>
      </c>
      <c r="B1526" s="1"/>
      <c r="C1526" s="1">
        <v>25533</v>
      </c>
      <c r="D1526" s="6">
        <v>44042.496855590274</v>
      </c>
      <c r="E1526" s="1" t="s">
        <v>1151</v>
      </c>
      <c r="F1526" s="1" t="s">
        <v>68</v>
      </c>
      <c r="G1526" s="1" t="s">
        <v>73</v>
      </c>
      <c r="H1526" s="1" t="s">
        <v>1059</v>
      </c>
      <c r="I1526" s="1" t="s">
        <v>1098</v>
      </c>
      <c r="J1526" s="1" t="s">
        <v>1099</v>
      </c>
      <c r="K1526" s="1">
        <v>31.080862144499999</v>
      </c>
      <c r="L1526" s="1">
        <v>46.240087203599998</v>
      </c>
      <c r="M1526" s="1">
        <v>124</v>
      </c>
      <c r="N1526" s="1" t="s">
        <v>94</v>
      </c>
      <c r="O1526" s="1">
        <v>33</v>
      </c>
      <c r="P1526" t="str">
        <f>_xlfn.CONCAT( YEAR(TblOrigin[[#This Row],[ODK_DateOfSubmission]]), "-",TEXT( MONTH(TblOrigin[[#This Row],[ODK_DateOfSubmission]]),"00"))</f>
        <v>2020-07</v>
      </c>
    </row>
    <row r="1527" spans="1:16" x14ac:dyDescent="0.25">
      <c r="A1527" s="13">
        <v>3504041</v>
      </c>
      <c r="B1527" s="1"/>
      <c r="C1527" s="1">
        <v>25533</v>
      </c>
      <c r="D1527" s="6">
        <v>44042.496855590274</v>
      </c>
      <c r="E1527" s="1" t="s">
        <v>1151</v>
      </c>
      <c r="F1527" s="1" t="s">
        <v>68</v>
      </c>
      <c r="G1527" s="1" t="s">
        <v>73</v>
      </c>
      <c r="H1527" s="1" t="s">
        <v>1059</v>
      </c>
      <c r="I1527" s="1" t="s">
        <v>1098</v>
      </c>
      <c r="J1527" s="1" t="s">
        <v>1099</v>
      </c>
      <c r="K1527" s="1">
        <v>31.080862144499999</v>
      </c>
      <c r="L1527" s="1">
        <v>46.240087203599998</v>
      </c>
      <c r="M1527" s="1">
        <v>124</v>
      </c>
      <c r="N1527" s="1" t="s">
        <v>104</v>
      </c>
      <c r="O1527" s="1">
        <v>15</v>
      </c>
      <c r="P1527" t="str">
        <f>_xlfn.CONCAT( YEAR(TblOrigin[[#This Row],[ODK_DateOfSubmission]]), "-",TEXT( MONTH(TblOrigin[[#This Row],[ODK_DateOfSubmission]]),"00"))</f>
        <v>2020-07</v>
      </c>
    </row>
    <row r="1528" spans="1:16" x14ac:dyDescent="0.25">
      <c r="A1528" s="13">
        <v>3504041</v>
      </c>
      <c r="B1528" s="1"/>
      <c r="C1528" s="1">
        <v>25533</v>
      </c>
      <c r="D1528" s="6">
        <v>44042.496855590274</v>
      </c>
      <c r="E1528" s="1" t="s">
        <v>1151</v>
      </c>
      <c r="F1528" s="1" t="s">
        <v>68</v>
      </c>
      <c r="G1528" s="1" t="s">
        <v>73</v>
      </c>
      <c r="H1528" s="1" t="s">
        <v>1059</v>
      </c>
      <c r="I1528" s="1" t="s">
        <v>1098</v>
      </c>
      <c r="J1528" s="1" t="s">
        <v>1099</v>
      </c>
      <c r="K1528" s="1">
        <v>31.080862144499999</v>
      </c>
      <c r="L1528" s="1">
        <v>46.240087203599998</v>
      </c>
      <c r="M1528" s="1">
        <v>124</v>
      </c>
      <c r="N1528" s="1" t="s">
        <v>78</v>
      </c>
      <c r="O1528" s="1">
        <v>27</v>
      </c>
      <c r="P1528" t="str">
        <f>_xlfn.CONCAT( YEAR(TblOrigin[[#This Row],[ODK_DateOfSubmission]]), "-",TEXT( MONTH(TblOrigin[[#This Row],[ODK_DateOfSubmission]]),"00"))</f>
        <v>2020-07</v>
      </c>
    </row>
    <row r="1529" spans="1:16" x14ac:dyDescent="0.25">
      <c r="A1529" s="13">
        <v>3504041</v>
      </c>
      <c r="B1529" s="1"/>
      <c r="C1529" s="1">
        <v>25533</v>
      </c>
      <c r="D1529" s="6">
        <v>44042.496855590274</v>
      </c>
      <c r="E1529" s="1" t="s">
        <v>1151</v>
      </c>
      <c r="F1529" s="1" t="s">
        <v>68</v>
      </c>
      <c r="G1529" s="1" t="s">
        <v>73</v>
      </c>
      <c r="H1529" s="1" t="s">
        <v>1059</v>
      </c>
      <c r="I1529" s="1" t="s">
        <v>1098</v>
      </c>
      <c r="J1529" s="1" t="s">
        <v>1099</v>
      </c>
      <c r="K1529" s="1">
        <v>31.080862144499999</v>
      </c>
      <c r="L1529" s="1">
        <v>46.240087203599998</v>
      </c>
      <c r="M1529" s="1">
        <v>124</v>
      </c>
      <c r="N1529" s="1" t="s">
        <v>90</v>
      </c>
      <c r="O1529" s="1">
        <v>31</v>
      </c>
      <c r="P1529" t="str">
        <f>_xlfn.CONCAT( YEAR(TblOrigin[[#This Row],[ODK_DateOfSubmission]]), "-",TEXT( MONTH(TblOrigin[[#This Row],[ODK_DateOfSubmission]]),"00"))</f>
        <v>2020-07</v>
      </c>
    </row>
    <row r="1530" spans="1:16" x14ac:dyDescent="0.25">
      <c r="A1530" s="13">
        <v>3504041</v>
      </c>
      <c r="B1530" s="1"/>
      <c r="C1530" s="1">
        <v>25533</v>
      </c>
      <c r="D1530" s="6">
        <v>44042.496855590274</v>
      </c>
      <c r="E1530" s="1" t="s">
        <v>1151</v>
      </c>
      <c r="F1530" s="1" t="s">
        <v>68</v>
      </c>
      <c r="G1530" s="1" t="s">
        <v>73</v>
      </c>
      <c r="H1530" s="1" t="s">
        <v>1059</v>
      </c>
      <c r="I1530" s="1" t="s">
        <v>1098</v>
      </c>
      <c r="J1530" s="1" t="s">
        <v>1099</v>
      </c>
      <c r="K1530" s="1">
        <v>31.080862144499999</v>
      </c>
      <c r="L1530" s="1">
        <v>46.240087203599998</v>
      </c>
      <c r="M1530" s="1">
        <v>124</v>
      </c>
      <c r="N1530" s="1" t="s">
        <v>87</v>
      </c>
      <c r="O1530" s="1">
        <v>11</v>
      </c>
      <c r="P1530" t="str">
        <f>_xlfn.CONCAT( YEAR(TblOrigin[[#This Row],[ODK_DateOfSubmission]]), "-",TEXT( MONTH(TblOrigin[[#This Row],[ODK_DateOfSubmission]]),"00"))</f>
        <v>2020-07</v>
      </c>
    </row>
    <row r="1531" spans="1:16" x14ac:dyDescent="0.25">
      <c r="A1531" s="13">
        <v>3504042</v>
      </c>
      <c r="B1531" s="1"/>
      <c r="C1531" s="1">
        <v>10263</v>
      </c>
      <c r="D1531" s="6">
        <v>44051.586472916664</v>
      </c>
      <c r="E1531" s="1" t="s">
        <v>1151</v>
      </c>
      <c r="F1531" s="1" t="s">
        <v>68</v>
      </c>
      <c r="G1531" s="1" t="s">
        <v>73</v>
      </c>
      <c r="H1531" s="1" t="s">
        <v>1059</v>
      </c>
      <c r="I1531" s="1" t="s">
        <v>1100</v>
      </c>
      <c r="J1531" s="1" t="s">
        <v>1101</v>
      </c>
      <c r="K1531" s="1">
        <v>31.0802066016</v>
      </c>
      <c r="L1531" s="1">
        <v>46.235693895300003</v>
      </c>
      <c r="M1531" s="1">
        <v>30</v>
      </c>
      <c r="N1531" s="1" t="s">
        <v>104</v>
      </c>
      <c r="O1531" s="1">
        <v>10</v>
      </c>
      <c r="P1531" t="str">
        <f>_xlfn.CONCAT( YEAR(TblOrigin[[#This Row],[ODK_DateOfSubmission]]), "-",TEXT( MONTH(TblOrigin[[#This Row],[ODK_DateOfSubmission]]),"00"))</f>
        <v>2020-08</v>
      </c>
    </row>
    <row r="1532" spans="1:16" x14ac:dyDescent="0.25">
      <c r="A1532" s="13">
        <v>3504042</v>
      </c>
      <c r="B1532" s="1"/>
      <c r="C1532" s="1">
        <v>10263</v>
      </c>
      <c r="D1532" s="6">
        <v>44051.586472916664</v>
      </c>
      <c r="E1532" s="1" t="s">
        <v>1151</v>
      </c>
      <c r="F1532" s="1" t="s">
        <v>68</v>
      </c>
      <c r="G1532" s="1" t="s">
        <v>73</v>
      </c>
      <c r="H1532" s="1" t="s">
        <v>1059</v>
      </c>
      <c r="I1532" s="1" t="s">
        <v>1100</v>
      </c>
      <c r="J1532" s="1" t="s">
        <v>1101</v>
      </c>
      <c r="K1532" s="1">
        <v>31.0802066016</v>
      </c>
      <c r="L1532" s="1">
        <v>46.235693895300003</v>
      </c>
      <c r="M1532" s="1">
        <v>30</v>
      </c>
      <c r="N1532" s="1" t="s">
        <v>94</v>
      </c>
      <c r="O1532" s="1">
        <v>15</v>
      </c>
      <c r="P1532" t="str">
        <f>_xlfn.CONCAT( YEAR(TblOrigin[[#This Row],[ODK_DateOfSubmission]]), "-",TEXT( MONTH(TblOrigin[[#This Row],[ODK_DateOfSubmission]]),"00"))</f>
        <v>2020-08</v>
      </c>
    </row>
    <row r="1533" spans="1:16" x14ac:dyDescent="0.25">
      <c r="A1533" s="13">
        <v>3504042</v>
      </c>
      <c r="B1533" s="1"/>
      <c r="C1533" s="1">
        <v>10263</v>
      </c>
      <c r="D1533" s="6">
        <v>44051.586472916664</v>
      </c>
      <c r="E1533" s="1" t="s">
        <v>1151</v>
      </c>
      <c r="F1533" s="1" t="s">
        <v>68</v>
      </c>
      <c r="G1533" s="1" t="s">
        <v>73</v>
      </c>
      <c r="H1533" s="1" t="s">
        <v>1059</v>
      </c>
      <c r="I1533" s="1" t="s">
        <v>1100</v>
      </c>
      <c r="J1533" s="1" t="s">
        <v>1101</v>
      </c>
      <c r="K1533" s="1">
        <v>31.0802066016</v>
      </c>
      <c r="L1533" s="1">
        <v>46.235693895300003</v>
      </c>
      <c r="M1533" s="1">
        <v>30</v>
      </c>
      <c r="N1533" s="1" t="s">
        <v>87</v>
      </c>
      <c r="O1533" s="1">
        <v>5</v>
      </c>
      <c r="P1533" t="str">
        <f>_xlfn.CONCAT( YEAR(TblOrigin[[#This Row],[ODK_DateOfSubmission]]), "-",TEXT( MONTH(TblOrigin[[#This Row],[ODK_DateOfSubmission]]),"00"))</f>
        <v>2020-08</v>
      </c>
    </row>
    <row r="1534" spans="1:16" x14ac:dyDescent="0.25">
      <c r="A1534" s="13">
        <v>3504046</v>
      </c>
      <c r="B1534" s="1"/>
      <c r="C1534" s="1">
        <v>10269</v>
      </c>
      <c r="D1534" s="6">
        <v>44059.808573229166</v>
      </c>
      <c r="E1534" s="1" t="s">
        <v>1151</v>
      </c>
      <c r="F1534" s="1" t="s">
        <v>68</v>
      </c>
      <c r="G1534" s="1" t="s">
        <v>73</v>
      </c>
      <c r="H1534" s="1" t="s">
        <v>1102</v>
      </c>
      <c r="I1534" s="1" t="s">
        <v>1103</v>
      </c>
      <c r="J1534" s="1" t="s">
        <v>1104</v>
      </c>
      <c r="K1534" s="1">
        <v>31.041901284200001</v>
      </c>
      <c r="L1534" s="1">
        <v>46.3069539022</v>
      </c>
      <c r="M1534" s="1">
        <v>41</v>
      </c>
      <c r="N1534" s="1" t="s">
        <v>74</v>
      </c>
      <c r="O1534" s="1">
        <v>2</v>
      </c>
      <c r="P1534" t="str">
        <f>_xlfn.CONCAT( YEAR(TblOrigin[[#This Row],[ODK_DateOfSubmission]]), "-",TEXT( MONTH(TblOrigin[[#This Row],[ODK_DateOfSubmission]]),"00"))</f>
        <v>2020-08</v>
      </c>
    </row>
    <row r="1535" spans="1:16" x14ac:dyDescent="0.25">
      <c r="A1535" s="13">
        <v>3504046</v>
      </c>
      <c r="B1535" s="1"/>
      <c r="C1535" s="1">
        <v>10269</v>
      </c>
      <c r="D1535" s="6">
        <v>44059.808573229166</v>
      </c>
      <c r="E1535" s="1" t="s">
        <v>1151</v>
      </c>
      <c r="F1535" s="1" t="s">
        <v>68</v>
      </c>
      <c r="G1535" s="1" t="s">
        <v>73</v>
      </c>
      <c r="H1535" s="1" t="s">
        <v>1102</v>
      </c>
      <c r="I1535" s="1" t="s">
        <v>1103</v>
      </c>
      <c r="J1535" s="1" t="s">
        <v>1104</v>
      </c>
      <c r="K1535" s="1">
        <v>31.041901284200001</v>
      </c>
      <c r="L1535" s="1">
        <v>46.3069539022</v>
      </c>
      <c r="M1535" s="1">
        <v>41</v>
      </c>
      <c r="N1535" s="1" t="s">
        <v>90</v>
      </c>
      <c r="O1535" s="1">
        <v>5</v>
      </c>
      <c r="P1535" t="str">
        <f>_xlfn.CONCAT( YEAR(TblOrigin[[#This Row],[ODK_DateOfSubmission]]), "-",TEXT( MONTH(TblOrigin[[#This Row],[ODK_DateOfSubmission]]),"00"))</f>
        <v>2020-08</v>
      </c>
    </row>
    <row r="1536" spans="1:16" x14ac:dyDescent="0.25">
      <c r="A1536" s="13">
        <v>3504046</v>
      </c>
      <c r="B1536" s="1"/>
      <c r="C1536" s="1">
        <v>10269</v>
      </c>
      <c r="D1536" s="6">
        <v>44059.808573229166</v>
      </c>
      <c r="E1536" s="1" t="s">
        <v>1151</v>
      </c>
      <c r="F1536" s="1" t="s">
        <v>68</v>
      </c>
      <c r="G1536" s="1" t="s">
        <v>73</v>
      </c>
      <c r="H1536" s="1" t="s">
        <v>1102</v>
      </c>
      <c r="I1536" s="1" t="s">
        <v>1103</v>
      </c>
      <c r="J1536" s="1" t="s">
        <v>1104</v>
      </c>
      <c r="K1536" s="1">
        <v>31.041901284200001</v>
      </c>
      <c r="L1536" s="1">
        <v>46.3069539022</v>
      </c>
      <c r="M1536" s="1">
        <v>41</v>
      </c>
      <c r="N1536" s="1" t="s">
        <v>78</v>
      </c>
      <c r="O1536" s="1">
        <v>4</v>
      </c>
      <c r="P1536" t="str">
        <f>_xlfn.CONCAT( YEAR(TblOrigin[[#This Row],[ODK_DateOfSubmission]]), "-",TEXT( MONTH(TblOrigin[[#This Row],[ODK_DateOfSubmission]]),"00"))</f>
        <v>2020-08</v>
      </c>
    </row>
    <row r="1537" spans="1:16" x14ac:dyDescent="0.25">
      <c r="A1537" s="13">
        <v>3504046</v>
      </c>
      <c r="B1537" s="1"/>
      <c r="C1537" s="1">
        <v>10269</v>
      </c>
      <c r="D1537" s="6">
        <v>44059.808573229166</v>
      </c>
      <c r="E1537" s="1" t="s">
        <v>1151</v>
      </c>
      <c r="F1537" s="1" t="s">
        <v>68</v>
      </c>
      <c r="G1537" s="1" t="s">
        <v>73</v>
      </c>
      <c r="H1537" s="1" t="s">
        <v>1102</v>
      </c>
      <c r="I1537" s="1" t="s">
        <v>1103</v>
      </c>
      <c r="J1537" s="1" t="s">
        <v>1104</v>
      </c>
      <c r="K1537" s="1">
        <v>31.041901284200001</v>
      </c>
      <c r="L1537" s="1">
        <v>46.3069539022</v>
      </c>
      <c r="M1537" s="1">
        <v>41</v>
      </c>
      <c r="N1537" s="1" t="s">
        <v>79</v>
      </c>
      <c r="O1537" s="1">
        <v>15</v>
      </c>
      <c r="P1537" t="str">
        <f>_xlfn.CONCAT( YEAR(TblOrigin[[#This Row],[ODK_DateOfSubmission]]), "-",TEXT( MONTH(TblOrigin[[#This Row],[ODK_DateOfSubmission]]),"00"))</f>
        <v>2020-08</v>
      </c>
    </row>
    <row r="1538" spans="1:16" x14ac:dyDescent="0.25">
      <c r="A1538" s="13">
        <v>3504046</v>
      </c>
      <c r="B1538" s="1"/>
      <c r="C1538" s="1">
        <v>10269</v>
      </c>
      <c r="D1538" s="6">
        <v>44059.808573229166</v>
      </c>
      <c r="E1538" s="1" t="s">
        <v>1151</v>
      </c>
      <c r="F1538" s="1" t="s">
        <v>68</v>
      </c>
      <c r="G1538" s="1" t="s">
        <v>73</v>
      </c>
      <c r="H1538" s="1" t="s">
        <v>1102</v>
      </c>
      <c r="I1538" s="1" t="s">
        <v>1103</v>
      </c>
      <c r="J1538" s="1" t="s">
        <v>1104</v>
      </c>
      <c r="K1538" s="1">
        <v>31.041901284200001</v>
      </c>
      <c r="L1538" s="1">
        <v>46.3069539022</v>
      </c>
      <c r="M1538" s="1">
        <v>41</v>
      </c>
      <c r="N1538" s="1" t="s">
        <v>104</v>
      </c>
      <c r="O1538" s="1">
        <v>15</v>
      </c>
      <c r="P1538" t="str">
        <f>_xlfn.CONCAT( YEAR(TblOrigin[[#This Row],[ODK_DateOfSubmission]]), "-",TEXT( MONTH(TblOrigin[[#This Row],[ODK_DateOfSubmission]]),"00"))</f>
        <v>2020-08</v>
      </c>
    </row>
    <row r="1539" spans="1:16" x14ac:dyDescent="0.25">
      <c r="A1539" s="13">
        <v>3504051</v>
      </c>
      <c r="B1539" s="1"/>
      <c r="C1539" s="1">
        <v>23685</v>
      </c>
      <c r="D1539" s="6">
        <v>44053.578244872682</v>
      </c>
      <c r="E1539" s="1" t="s">
        <v>1151</v>
      </c>
      <c r="F1539" s="1" t="s">
        <v>68</v>
      </c>
      <c r="G1539" s="1" t="s">
        <v>73</v>
      </c>
      <c r="H1539" s="1" t="s">
        <v>1059</v>
      </c>
      <c r="I1539" s="1" t="s">
        <v>1108</v>
      </c>
      <c r="J1539" s="1" t="s">
        <v>1109</v>
      </c>
      <c r="K1539" s="1">
        <v>31.087265559999999</v>
      </c>
      <c r="L1539" s="1">
        <v>46.241235476500002</v>
      </c>
      <c r="M1539" s="1">
        <v>16</v>
      </c>
      <c r="N1539" s="1" t="s">
        <v>94</v>
      </c>
      <c r="O1539" s="1">
        <v>6</v>
      </c>
      <c r="P1539" t="str">
        <f>_xlfn.CONCAT( YEAR(TblOrigin[[#This Row],[ODK_DateOfSubmission]]), "-",TEXT( MONTH(TblOrigin[[#This Row],[ODK_DateOfSubmission]]),"00"))</f>
        <v>2020-08</v>
      </c>
    </row>
    <row r="1540" spans="1:16" x14ac:dyDescent="0.25">
      <c r="A1540" s="13">
        <v>3504051</v>
      </c>
      <c r="B1540" s="1"/>
      <c r="C1540" s="1">
        <v>23685</v>
      </c>
      <c r="D1540" s="6">
        <v>44053.578244872682</v>
      </c>
      <c r="E1540" s="1" t="s">
        <v>1151</v>
      </c>
      <c r="F1540" s="1" t="s">
        <v>68</v>
      </c>
      <c r="G1540" s="1" t="s">
        <v>73</v>
      </c>
      <c r="H1540" s="1" t="s">
        <v>1059</v>
      </c>
      <c r="I1540" s="1" t="s">
        <v>1108</v>
      </c>
      <c r="J1540" s="1" t="s">
        <v>1109</v>
      </c>
      <c r="K1540" s="1">
        <v>31.087265559999999</v>
      </c>
      <c r="L1540" s="1">
        <v>46.241235476500002</v>
      </c>
      <c r="M1540" s="1">
        <v>16</v>
      </c>
      <c r="N1540" s="1" t="s">
        <v>66</v>
      </c>
      <c r="O1540" s="1">
        <v>4</v>
      </c>
      <c r="P1540" t="str">
        <f>_xlfn.CONCAT( YEAR(TblOrigin[[#This Row],[ODK_DateOfSubmission]]), "-",TEXT( MONTH(TblOrigin[[#This Row],[ODK_DateOfSubmission]]),"00"))</f>
        <v>2020-08</v>
      </c>
    </row>
    <row r="1541" spans="1:16" x14ac:dyDescent="0.25">
      <c r="A1541" s="13">
        <v>3504051</v>
      </c>
      <c r="B1541" s="1"/>
      <c r="C1541" s="1">
        <v>23685</v>
      </c>
      <c r="D1541" s="6">
        <v>44053.578244872682</v>
      </c>
      <c r="E1541" s="1" t="s">
        <v>1151</v>
      </c>
      <c r="F1541" s="1" t="s">
        <v>68</v>
      </c>
      <c r="G1541" s="1" t="s">
        <v>73</v>
      </c>
      <c r="H1541" s="1" t="s">
        <v>1059</v>
      </c>
      <c r="I1541" s="1" t="s">
        <v>1108</v>
      </c>
      <c r="J1541" s="1" t="s">
        <v>1109</v>
      </c>
      <c r="K1541" s="1">
        <v>31.087265559999999</v>
      </c>
      <c r="L1541" s="1">
        <v>46.241235476500002</v>
      </c>
      <c r="M1541" s="1">
        <v>16</v>
      </c>
      <c r="N1541" s="1" t="s">
        <v>87</v>
      </c>
      <c r="O1541" s="1">
        <v>3</v>
      </c>
      <c r="P1541" t="str">
        <f>_xlfn.CONCAT( YEAR(TblOrigin[[#This Row],[ODK_DateOfSubmission]]), "-",TEXT( MONTH(TblOrigin[[#This Row],[ODK_DateOfSubmission]]),"00"))</f>
        <v>2020-08</v>
      </c>
    </row>
    <row r="1542" spans="1:16" x14ac:dyDescent="0.25">
      <c r="A1542" s="13">
        <v>3504051</v>
      </c>
      <c r="B1542" s="1"/>
      <c r="C1542" s="1">
        <v>23685</v>
      </c>
      <c r="D1542" s="6">
        <v>44053.578244872682</v>
      </c>
      <c r="E1542" s="1" t="s">
        <v>1151</v>
      </c>
      <c r="F1542" s="1" t="s">
        <v>68</v>
      </c>
      <c r="G1542" s="1" t="s">
        <v>73</v>
      </c>
      <c r="H1542" s="1" t="s">
        <v>1059</v>
      </c>
      <c r="I1542" s="1" t="s">
        <v>1108</v>
      </c>
      <c r="J1542" s="1" t="s">
        <v>1109</v>
      </c>
      <c r="K1542" s="1">
        <v>31.087265559999999</v>
      </c>
      <c r="L1542" s="1">
        <v>46.241235476500002</v>
      </c>
      <c r="M1542" s="1">
        <v>16</v>
      </c>
      <c r="N1542" s="1" t="s">
        <v>90</v>
      </c>
      <c r="O1542" s="1">
        <v>3</v>
      </c>
      <c r="P1542" t="str">
        <f>_xlfn.CONCAT( YEAR(TblOrigin[[#This Row],[ODK_DateOfSubmission]]), "-",TEXT( MONTH(TblOrigin[[#This Row],[ODK_DateOfSubmission]]),"00"))</f>
        <v>2020-08</v>
      </c>
    </row>
    <row r="1543" spans="1:16" x14ac:dyDescent="0.25">
      <c r="A1543" s="13">
        <v>3504054</v>
      </c>
      <c r="B1543" s="1"/>
      <c r="C1543" s="1">
        <v>9427</v>
      </c>
      <c r="D1543" s="6">
        <v>44039.518283877318</v>
      </c>
      <c r="E1543" s="1" t="s">
        <v>1151</v>
      </c>
      <c r="F1543" s="1" t="s">
        <v>68</v>
      </c>
      <c r="G1543" s="1" t="s">
        <v>73</v>
      </c>
      <c r="H1543" s="1" t="s">
        <v>1059</v>
      </c>
      <c r="I1543" s="1" t="s">
        <v>1110</v>
      </c>
      <c r="J1543" s="1" t="s">
        <v>1111</v>
      </c>
      <c r="K1543" s="1">
        <v>31.030441920000001</v>
      </c>
      <c r="L1543" s="1">
        <v>46.215599115800003</v>
      </c>
      <c r="M1543" s="1">
        <v>135</v>
      </c>
      <c r="N1543" s="1" t="s">
        <v>78</v>
      </c>
      <c r="O1543" s="1">
        <v>50</v>
      </c>
      <c r="P1543" t="str">
        <f>_xlfn.CONCAT( YEAR(TblOrigin[[#This Row],[ODK_DateOfSubmission]]), "-",TEXT( MONTH(TblOrigin[[#This Row],[ODK_DateOfSubmission]]),"00"))</f>
        <v>2020-07</v>
      </c>
    </row>
    <row r="1544" spans="1:16" x14ac:dyDescent="0.25">
      <c r="A1544" s="13">
        <v>3504054</v>
      </c>
      <c r="B1544" s="1"/>
      <c r="C1544" s="1">
        <v>9427</v>
      </c>
      <c r="D1544" s="6">
        <v>44039.518283877318</v>
      </c>
      <c r="E1544" s="1" t="s">
        <v>1151</v>
      </c>
      <c r="F1544" s="1" t="s">
        <v>68</v>
      </c>
      <c r="G1544" s="1" t="s">
        <v>73</v>
      </c>
      <c r="H1544" s="1" t="s">
        <v>1059</v>
      </c>
      <c r="I1544" s="1" t="s">
        <v>1110</v>
      </c>
      <c r="J1544" s="1" t="s">
        <v>1111</v>
      </c>
      <c r="K1544" s="1">
        <v>31.030441920000001</v>
      </c>
      <c r="L1544" s="1">
        <v>46.215599115800003</v>
      </c>
      <c r="M1544" s="1">
        <v>135</v>
      </c>
      <c r="N1544" s="1" t="s">
        <v>82</v>
      </c>
      <c r="O1544" s="1">
        <v>25</v>
      </c>
      <c r="P1544" t="str">
        <f>_xlfn.CONCAT( YEAR(TblOrigin[[#This Row],[ODK_DateOfSubmission]]), "-",TEXT( MONTH(TblOrigin[[#This Row],[ODK_DateOfSubmission]]),"00"))</f>
        <v>2020-07</v>
      </c>
    </row>
    <row r="1545" spans="1:16" x14ac:dyDescent="0.25">
      <c r="A1545" s="13">
        <v>3504054</v>
      </c>
      <c r="B1545" s="1"/>
      <c r="C1545" s="1">
        <v>9427</v>
      </c>
      <c r="D1545" s="6">
        <v>44039.518283877318</v>
      </c>
      <c r="E1545" s="1" t="s">
        <v>1151</v>
      </c>
      <c r="F1545" s="1" t="s">
        <v>68</v>
      </c>
      <c r="G1545" s="1" t="s">
        <v>73</v>
      </c>
      <c r="H1545" s="1" t="s">
        <v>1059</v>
      </c>
      <c r="I1545" s="1" t="s">
        <v>1110</v>
      </c>
      <c r="J1545" s="1" t="s">
        <v>1111</v>
      </c>
      <c r="K1545" s="1">
        <v>31.030441920000001</v>
      </c>
      <c r="L1545" s="1">
        <v>46.215599115800003</v>
      </c>
      <c r="M1545" s="1">
        <v>135</v>
      </c>
      <c r="N1545" s="1" t="s">
        <v>108</v>
      </c>
      <c r="O1545" s="1">
        <v>15</v>
      </c>
      <c r="P1545" t="str">
        <f>_xlfn.CONCAT( YEAR(TblOrigin[[#This Row],[ODK_DateOfSubmission]]), "-",TEXT( MONTH(TblOrigin[[#This Row],[ODK_DateOfSubmission]]),"00"))</f>
        <v>2020-07</v>
      </c>
    </row>
    <row r="1546" spans="1:16" x14ac:dyDescent="0.25">
      <c r="A1546" s="13">
        <v>3504054</v>
      </c>
      <c r="B1546" s="1"/>
      <c r="C1546" s="1">
        <v>9427</v>
      </c>
      <c r="D1546" s="6">
        <v>44039.518283877318</v>
      </c>
      <c r="E1546" s="1" t="s">
        <v>1151</v>
      </c>
      <c r="F1546" s="1" t="s">
        <v>68</v>
      </c>
      <c r="G1546" s="1" t="s">
        <v>73</v>
      </c>
      <c r="H1546" s="1" t="s">
        <v>1059</v>
      </c>
      <c r="I1546" s="1" t="s">
        <v>1110</v>
      </c>
      <c r="J1546" s="1" t="s">
        <v>1111</v>
      </c>
      <c r="K1546" s="1">
        <v>31.030441920000001</v>
      </c>
      <c r="L1546" s="1">
        <v>46.215599115800003</v>
      </c>
      <c r="M1546" s="1">
        <v>135</v>
      </c>
      <c r="N1546" s="1" t="s">
        <v>101</v>
      </c>
      <c r="O1546" s="1">
        <v>40</v>
      </c>
      <c r="P1546" t="str">
        <f>_xlfn.CONCAT( YEAR(TblOrigin[[#This Row],[ODK_DateOfSubmission]]), "-",TEXT( MONTH(TblOrigin[[#This Row],[ODK_DateOfSubmission]]),"00"))</f>
        <v>2020-07</v>
      </c>
    </row>
    <row r="1547" spans="1:16" x14ac:dyDescent="0.25">
      <c r="A1547" s="13">
        <v>3504054</v>
      </c>
      <c r="B1547" s="1"/>
      <c r="C1547" s="1">
        <v>9427</v>
      </c>
      <c r="D1547" s="6">
        <v>44039.518283877318</v>
      </c>
      <c r="E1547" s="1" t="s">
        <v>1151</v>
      </c>
      <c r="F1547" s="1" t="s">
        <v>68</v>
      </c>
      <c r="G1547" s="1" t="s">
        <v>73</v>
      </c>
      <c r="H1547" s="1" t="s">
        <v>1059</v>
      </c>
      <c r="I1547" s="1" t="s">
        <v>1110</v>
      </c>
      <c r="J1547" s="1" t="s">
        <v>1111</v>
      </c>
      <c r="K1547" s="1">
        <v>31.030441920000001</v>
      </c>
      <c r="L1547" s="1">
        <v>46.215599115800003</v>
      </c>
      <c r="M1547" s="1">
        <v>135</v>
      </c>
      <c r="N1547" s="1" t="s">
        <v>66</v>
      </c>
      <c r="O1547" s="1">
        <v>5</v>
      </c>
      <c r="P1547" t="str">
        <f>_xlfn.CONCAT( YEAR(TblOrigin[[#This Row],[ODK_DateOfSubmission]]), "-",TEXT( MONTH(TblOrigin[[#This Row],[ODK_DateOfSubmission]]),"00"))</f>
        <v>2020-07</v>
      </c>
    </row>
    <row r="1548" spans="1:16" x14ac:dyDescent="0.25">
      <c r="A1548" s="13">
        <v>3505002</v>
      </c>
      <c r="B1548" s="1"/>
      <c r="C1548" s="1">
        <v>24721</v>
      </c>
      <c r="D1548" s="6">
        <v>44066.606128356485</v>
      </c>
      <c r="E1548" s="1" t="s">
        <v>1151</v>
      </c>
      <c r="F1548" s="1" t="s">
        <v>68</v>
      </c>
      <c r="G1548" s="1" t="s">
        <v>77</v>
      </c>
      <c r="H1548" s="1" t="s">
        <v>1112</v>
      </c>
      <c r="I1548" s="1" t="s">
        <v>1113</v>
      </c>
      <c r="J1548" s="1" t="s">
        <v>1114</v>
      </c>
      <c r="K1548" s="1">
        <v>30.956201633799999</v>
      </c>
      <c r="L1548" s="1">
        <v>46.359501579899998</v>
      </c>
      <c r="M1548" s="1">
        <v>7</v>
      </c>
      <c r="N1548" s="1" t="s">
        <v>94</v>
      </c>
      <c r="O1548" s="1">
        <v>5</v>
      </c>
      <c r="P1548" t="str">
        <f>_xlfn.CONCAT( YEAR(TblOrigin[[#This Row],[ODK_DateOfSubmission]]), "-",TEXT( MONTH(TblOrigin[[#This Row],[ODK_DateOfSubmission]]),"00"))</f>
        <v>2020-08</v>
      </c>
    </row>
    <row r="1549" spans="1:16" x14ac:dyDescent="0.25">
      <c r="A1549" s="13">
        <v>3505002</v>
      </c>
      <c r="B1549" s="1"/>
      <c r="C1549" s="1">
        <v>24721</v>
      </c>
      <c r="D1549" s="6">
        <v>44066.606128356485</v>
      </c>
      <c r="E1549" s="1" t="s">
        <v>1151</v>
      </c>
      <c r="F1549" s="1" t="s">
        <v>68</v>
      </c>
      <c r="G1549" s="1" t="s">
        <v>77</v>
      </c>
      <c r="H1549" s="1" t="s">
        <v>1112</v>
      </c>
      <c r="I1549" s="1" t="s">
        <v>1113</v>
      </c>
      <c r="J1549" s="1" t="s">
        <v>1114</v>
      </c>
      <c r="K1549" s="1">
        <v>30.956201633799999</v>
      </c>
      <c r="L1549" s="1">
        <v>46.359501579899998</v>
      </c>
      <c r="M1549" s="1">
        <v>7</v>
      </c>
      <c r="N1549" s="1" t="s">
        <v>74</v>
      </c>
      <c r="O1549" s="1">
        <v>2</v>
      </c>
      <c r="P1549" t="str">
        <f>_xlfn.CONCAT( YEAR(TblOrigin[[#This Row],[ODK_DateOfSubmission]]), "-",TEXT( MONTH(TblOrigin[[#This Row],[ODK_DateOfSubmission]]),"00"))</f>
        <v>2020-08</v>
      </c>
    </row>
    <row r="1550" spans="1:16" x14ac:dyDescent="0.25">
      <c r="A1550" s="13">
        <v>3505003</v>
      </c>
      <c r="B1550" s="1"/>
      <c r="C1550" s="1">
        <v>25436</v>
      </c>
      <c r="D1550" s="6">
        <v>44052.571672719911</v>
      </c>
      <c r="E1550" s="1" t="s">
        <v>1151</v>
      </c>
      <c r="F1550" s="1" t="s">
        <v>68</v>
      </c>
      <c r="G1550" s="1" t="s">
        <v>77</v>
      </c>
      <c r="H1550" s="1" t="s">
        <v>1115</v>
      </c>
      <c r="I1550" s="1" t="s">
        <v>1116</v>
      </c>
      <c r="J1550" s="1" t="s">
        <v>1117</v>
      </c>
      <c r="K1550" s="1">
        <v>30.906636502200001</v>
      </c>
      <c r="L1550" s="1">
        <v>46.445979934699999</v>
      </c>
      <c r="M1550" s="1">
        <v>25</v>
      </c>
      <c r="N1550" s="1" t="s">
        <v>94</v>
      </c>
      <c r="O1550" s="1">
        <v>5</v>
      </c>
      <c r="P1550" t="str">
        <f>_xlfn.CONCAT( YEAR(TblOrigin[[#This Row],[ODK_DateOfSubmission]]), "-",TEXT( MONTH(TblOrigin[[#This Row],[ODK_DateOfSubmission]]),"00"))</f>
        <v>2020-08</v>
      </c>
    </row>
    <row r="1551" spans="1:16" x14ac:dyDescent="0.25">
      <c r="A1551" s="13">
        <v>3505003</v>
      </c>
      <c r="B1551" s="1"/>
      <c r="C1551" s="1">
        <v>25436</v>
      </c>
      <c r="D1551" s="6">
        <v>44052.571672719911</v>
      </c>
      <c r="E1551" s="1" t="s">
        <v>1151</v>
      </c>
      <c r="F1551" s="1" t="s">
        <v>68</v>
      </c>
      <c r="G1551" s="1" t="s">
        <v>77</v>
      </c>
      <c r="H1551" s="1" t="s">
        <v>1115</v>
      </c>
      <c r="I1551" s="1" t="s">
        <v>1116</v>
      </c>
      <c r="J1551" s="1" t="s">
        <v>1117</v>
      </c>
      <c r="K1551" s="1">
        <v>30.906636502200001</v>
      </c>
      <c r="L1551" s="1">
        <v>46.445979934699999</v>
      </c>
      <c r="M1551" s="1">
        <v>25</v>
      </c>
      <c r="N1551" s="1" t="s">
        <v>78</v>
      </c>
      <c r="O1551" s="1">
        <v>5</v>
      </c>
      <c r="P1551" t="str">
        <f>_xlfn.CONCAT( YEAR(TblOrigin[[#This Row],[ODK_DateOfSubmission]]), "-",TEXT( MONTH(TblOrigin[[#This Row],[ODK_DateOfSubmission]]),"00"))</f>
        <v>2020-08</v>
      </c>
    </row>
    <row r="1552" spans="1:16" x14ac:dyDescent="0.25">
      <c r="A1552" s="13">
        <v>3505003</v>
      </c>
      <c r="B1552" s="1"/>
      <c r="C1552" s="1">
        <v>25436</v>
      </c>
      <c r="D1552" s="6">
        <v>44052.571672719911</v>
      </c>
      <c r="E1552" s="1" t="s">
        <v>1151</v>
      </c>
      <c r="F1552" s="1" t="s">
        <v>68</v>
      </c>
      <c r="G1552" s="1" t="s">
        <v>77</v>
      </c>
      <c r="H1552" s="1" t="s">
        <v>1115</v>
      </c>
      <c r="I1552" s="1" t="s">
        <v>1116</v>
      </c>
      <c r="J1552" s="1" t="s">
        <v>1117</v>
      </c>
      <c r="K1552" s="1">
        <v>30.906636502200001</v>
      </c>
      <c r="L1552" s="1">
        <v>46.445979934699999</v>
      </c>
      <c r="M1552" s="1">
        <v>25</v>
      </c>
      <c r="N1552" s="1" t="s">
        <v>122</v>
      </c>
      <c r="O1552" s="1">
        <v>1</v>
      </c>
      <c r="P1552" t="str">
        <f>_xlfn.CONCAT( YEAR(TblOrigin[[#This Row],[ODK_DateOfSubmission]]), "-",TEXT( MONTH(TblOrigin[[#This Row],[ODK_DateOfSubmission]]),"00"))</f>
        <v>2020-08</v>
      </c>
    </row>
    <row r="1553" spans="1:16" x14ac:dyDescent="0.25">
      <c r="A1553" s="13">
        <v>3505003</v>
      </c>
      <c r="B1553" s="1"/>
      <c r="C1553" s="1">
        <v>25436</v>
      </c>
      <c r="D1553" s="6">
        <v>44052.571672719911</v>
      </c>
      <c r="E1553" s="1" t="s">
        <v>1151</v>
      </c>
      <c r="F1553" s="1" t="s">
        <v>68</v>
      </c>
      <c r="G1553" s="1" t="s">
        <v>77</v>
      </c>
      <c r="H1553" s="1" t="s">
        <v>1115</v>
      </c>
      <c r="I1553" s="1" t="s">
        <v>1116</v>
      </c>
      <c r="J1553" s="1" t="s">
        <v>1117</v>
      </c>
      <c r="K1553" s="1">
        <v>30.906636502200001</v>
      </c>
      <c r="L1553" s="1">
        <v>46.445979934699999</v>
      </c>
      <c r="M1553" s="1">
        <v>25</v>
      </c>
      <c r="N1553" s="1" t="s">
        <v>90</v>
      </c>
      <c r="O1553" s="1">
        <v>10</v>
      </c>
      <c r="P1553" t="str">
        <f>_xlfn.CONCAT( YEAR(TblOrigin[[#This Row],[ODK_DateOfSubmission]]), "-",TEXT( MONTH(TblOrigin[[#This Row],[ODK_DateOfSubmission]]),"00"))</f>
        <v>2020-08</v>
      </c>
    </row>
    <row r="1554" spans="1:16" x14ac:dyDescent="0.25">
      <c r="A1554" s="13">
        <v>3505003</v>
      </c>
      <c r="B1554" s="1"/>
      <c r="C1554" s="1">
        <v>25436</v>
      </c>
      <c r="D1554" s="6">
        <v>44052.571672719911</v>
      </c>
      <c r="E1554" s="1" t="s">
        <v>1151</v>
      </c>
      <c r="F1554" s="1" t="s">
        <v>68</v>
      </c>
      <c r="G1554" s="1" t="s">
        <v>77</v>
      </c>
      <c r="H1554" s="1" t="s">
        <v>1115</v>
      </c>
      <c r="I1554" s="1" t="s">
        <v>1116</v>
      </c>
      <c r="J1554" s="1" t="s">
        <v>1117</v>
      </c>
      <c r="K1554" s="1">
        <v>30.906636502200001</v>
      </c>
      <c r="L1554" s="1">
        <v>46.445979934699999</v>
      </c>
      <c r="M1554" s="1">
        <v>25</v>
      </c>
      <c r="N1554" s="1" t="s">
        <v>119</v>
      </c>
      <c r="O1554" s="1">
        <v>1</v>
      </c>
      <c r="P1554" t="str">
        <f>_xlfn.CONCAT( YEAR(TblOrigin[[#This Row],[ODK_DateOfSubmission]]), "-",TEXT( MONTH(TblOrigin[[#This Row],[ODK_DateOfSubmission]]),"00"))</f>
        <v>2020-08</v>
      </c>
    </row>
    <row r="1555" spans="1:16" x14ac:dyDescent="0.25">
      <c r="A1555" s="13">
        <v>3505003</v>
      </c>
      <c r="B1555" s="1"/>
      <c r="C1555" s="1">
        <v>25436</v>
      </c>
      <c r="D1555" s="6">
        <v>44052.571672719911</v>
      </c>
      <c r="E1555" s="1" t="s">
        <v>1151</v>
      </c>
      <c r="F1555" s="1" t="s">
        <v>68</v>
      </c>
      <c r="G1555" s="1" t="s">
        <v>77</v>
      </c>
      <c r="H1555" s="1" t="s">
        <v>1115</v>
      </c>
      <c r="I1555" s="1" t="s">
        <v>1116</v>
      </c>
      <c r="J1555" s="1" t="s">
        <v>1117</v>
      </c>
      <c r="K1555" s="1">
        <v>30.906636502200001</v>
      </c>
      <c r="L1555" s="1">
        <v>46.445979934699999</v>
      </c>
      <c r="M1555" s="1">
        <v>25</v>
      </c>
      <c r="N1555" s="1" t="s">
        <v>101</v>
      </c>
      <c r="O1555" s="1">
        <v>3</v>
      </c>
      <c r="P1555" t="str">
        <f>_xlfn.CONCAT( YEAR(TblOrigin[[#This Row],[ODK_DateOfSubmission]]), "-",TEXT( MONTH(TblOrigin[[#This Row],[ODK_DateOfSubmission]]),"00"))</f>
        <v>2020-08</v>
      </c>
    </row>
    <row r="1556" spans="1:16" x14ac:dyDescent="0.25">
      <c r="A1556" s="13">
        <v>3505004</v>
      </c>
      <c r="B1556" s="1"/>
      <c r="C1556" s="1">
        <v>25437</v>
      </c>
      <c r="D1556" s="6">
        <v>44054.506667476853</v>
      </c>
      <c r="E1556" s="1" t="s">
        <v>1151</v>
      </c>
      <c r="F1556" s="1" t="s">
        <v>68</v>
      </c>
      <c r="G1556" s="1" t="s">
        <v>77</v>
      </c>
      <c r="H1556" s="1" t="s">
        <v>1115</v>
      </c>
      <c r="I1556" s="1" t="s">
        <v>1074</v>
      </c>
      <c r="J1556" s="1" t="s">
        <v>1118</v>
      </c>
      <c r="K1556" s="1">
        <v>30.888556274700001</v>
      </c>
      <c r="L1556" s="1">
        <v>46.450200042200002</v>
      </c>
      <c r="M1556" s="1">
        <v>15</v>
      </c>
      <c r="N1556" s="1" t="s">
        <v>78</v>
      </c>
      <c r="O1556" s="1">
        <v>4</v>
      </c>
      <c r="P1556" t="str">
        <f>_xlfn.CONCAT( YEAR(TblOrigin[[#This Row],[ODK_DateOfSubmission]]), "-",TEXT( MONTH(TblOrigin[[#This Row],[ODK_DateOfSubmission]]),"00"))</f>
        <v>2020-08</v>
      </c>
    </row>
    <row r="1557" spans="1:16" x14ac:dyDescent="0.25">
      <c r="A1557" s="13">
        <v>3505004</v>
      </c>
      <c r="B1557" s="1"/>
      <c r="C1557" s="1">
        <v>25437</v>
      </c>
      <c r="D1557" s="6">
        <v>44054.506667476853</v>
      </c>
      <c r="E1557" s="1" t="s">
        <v>1151</v>
      </c>
      <c r="F1557" s="1" t="s">
        <v>68</v>
      </c>
      <c r="G1557" s="1" t="s">
        <v>77</v>
      </c>
      <c r="H1557" s="1" t="s">
        <v>1115</v>
      </c>
      <c r="I1557" s="1" t="s">
        <v>1074</v>
      </c>
      <c r="J1557" s="1" t="s">
        <v>1118</v>
      </c>
      <c r="K1557" s="1">
        <v>30.888556274700001</v>
      </c>
      <c r="L1557" s="1">
        <v>46.450200042200002</v>
      </c>
      <c r="M1557" s="1">
        <v>15</v>
      </c>
      <c r="N1557" s="1" t="s">
        <v>66</v>
      </c>
      <c r="O1557" s="1">
        <v>5</v>
      </c>
      <c r="P1557" t="str">
        <f>_xlfn.CONCAT( YEAR(TblOrigin[[#This Row],[ODK_DateOfSubmission]]), "-",TEXT( MONTH(TblOrigin[[#This Row],[ODK_DateOfSubmission]]),"00"))</f>
        <v>2020-08</v>
      </c>
    </row>
    <row r="1558" spans="1:16" x14ac:dyDescent="0.25">
      <c r="A1558" s="13">
        <v>3505004</v>
      </c>
      <c r="B1558" s="1"/>
      <c r="C1558" s="1">
        <v>25437</v>
      </c>
      <c r="D1558" s="6">
        <v>44054.506667476853</v>
      </c>
      <c r="E1558" s="1" t="s">
        <v>1151</v>
      </c>
      <c r="F1558" s="1" t="s">
        <v>68</v>
      </c>
      <c r="G1558" s="1" t="s">
        <v>77</v>
      </c>
      <c r="H1558" s="1" t="s">
        <v>1115</v>
      </c>
      <c r="I1558" s="1" t="s">
        <v>1074</v>
      </c>
      <c r="J1558" s="1" t="s">
        <v>1118</v>
      </c>
      <c r="K1558" s="1">
        <v>30.888556274700001</v>
      </c>
      <c r="L1558" s="1">
        <v>46.450200042200002</v>
      </c>
      <c r="M1558" s="1">
        <v>15</v>
      </c>
      <c r="N1558" s="1" t="s">
        <v>90</v>
      </c>
      <c r="O1558" s="1">
        <v>3</v>
      </c>
      <c r="P1558" t="str">
        <f>_xlfn.CONCAT( YEAR(TblOrigin[[#This Row],[ODK_DateOfSubmission]]), "-",TEXT( MONTH(TblOrigin[[#This Row],[ODK_DateOfSubmission]]),"00"))</f>
        <v>2020-08</v>
      </c>
    </row>
    <row r="1559" spans="1:16" x14ac:dyDescent="0.25">
      <c r="A1559" s="13">
        <v>3505004</v>
      </c>
      <c r="B1559" s="1"/>
      <c r="C1559" s="1">
        <v>25437</v>
      </c>
      <c r="D1559" s="6">
        <v>44054.506667476853</v>
      </c>
      <c r="E1559" s="1" t="s">
        <v>1151</v>
      </c>
      <c r="F1559" s="1" t="s">
        <v>68</v>
      </c>
      <c r="G1559" s="1" t="s">
        <v>77</v>
      </c>
      <c r="H1559" s="1" t="s">
        <v>1115</v>
      </c>
      <c r="I1559" s="1" t="s">
        <v>1074</v>
      </c>
      <c r="J1559" s="1" t="s">
        <v>1118</v>
      </c>
      <c r="K1559" s="1">
        <v>30.888556274700001</v>
      </c>
      <c r="L1559" s="1">
        <v>46.450200042200002</v>
      </c>
      <c r="M1559" s="1">
        <v>15</v>
      </c>
      <c r="N1559" s="1" t="s">
        <v>94</v>
      </c>
      <c r="O1559" s="1">
        <v>3</v>
      </c>
      <c r="P1559" t="str">
        <f>_xlfn.CONCAT( YEAR(TblOrigin[[#This Row],[ODK_DateOfSubmission]]), "-",TEXT( MONTH(TblOrigin[[#This Row],[ODK_DateOfSubmission]]),"00"))</f>
        <v>2020-08</v>
      </c>
    </row>
    <row r="1560" spans="1:16" x14ac:dyDescent="0.25">
      <c r="A1560" s="13">
        <v>3505006</v>
      </c>
      <c r="B1560" s="1"/>
      <c r="C1560" s="1">
        <v>9328</v>
      </c>
      <c r="D1560" s="6">
        <v>44061.617528668983</v>
      </c>
      <c r="E1560" s="1" t="s">
        <v>1151</v>
      </c>
      <c r="F1560" s="1" t="s">
        <v>68</v>
      </c>
      <c r="G1560" s="1" t="s">
        <v>77</v>
      </c>
      <c r="H1560" s="1" t="s">
        <v>1115</v>
      </c>
      <c r="I1560" s="1" t="s">
        <v>1122</v>
      </c>
      <c r="J1560" s="1" t="s">
        <v>232</v>
      </c>
      <c r="K1560" s="1">
        <v>30.9011745066</v>
      </c>
      <c r="L1560" s="1">
        <v>46.449637276099999</v>
      </c>
      <c r="M1560" s="1">
        <v>10</v>
      </c>
      <c r="N1560" s="1" t="s">
        <v>74</v>
      </c>
      <c r="O1560" s="1">
        <v>5</v>
      </c>
      <c r="P1560" t="str">
        <f>_xlfn.CONCAT( YEAR(TblOrigin[[#This Row],[ODK_DateOfSubmission]]), "-",TEXT( MONTH(TblOrigin[[#This Row],[ODK_DateOfSubmission]]),"00"))</f>
        <v>2020-08</v>
      </c>
    </row>
    <row r="1561" spans="1:16" x14ac:dyDescent="0.25">
      <c r="A1561" s="13">
        <v>3505006</v>
      </c>
      <c r="B1561" s="1"/>
      <c r="C1561" s="1">
        <v>9328</v>
      </c>
      <c r="D1561" s="6">
        <v>44061.617528668983</v>
      </c>
      <c r="E1561" s="1" t="s">
        <v>1151</v>
      </c>
      <c r="F1561" s="1" t="s">
        <v>68</v>
      </c>
      <c r="G1561" s="1" t="s">
        <v>77</v>
      </c>
      <c r="H1561" s="1" t="s">
        <v>1115</v>
      </c>
      <c r="I1561" s="1" t="s">
        <v>1122</v>
      </c>
      <c r="J1561" s="1" t="s">
        <v>232</v>
      </c>
      <c r="K1561" s="1">
        <v>30.9011745066</v>
      </c>
      <c r="L1561" s="1">
        <v>46.449637276099999</v>
      </c>
      <c r="M1561" s="1">
        <v>10</v>
      </c>
      <c r="N1561" s="1" t="s">
        <v>94</v>
      </c>
      <c r="O1561" s="1">
        <v>3</v>
      </c>
      <c r="P1561" t="str">
        <f>_xlfn.CONCAT( YEAR(TblOrigin[[#This Row],[ODK_DateOfSubmission]]), "-",TEXT( MONTH(TblOrigin[[#This Row],[ODK_DateOfSubmission]]),"00"))</f>
        <v>2020-08</v>
      </c>
    </row>
    <row r="1562" spans="1:16" x14ac:dyDescent="0.25">
      <c r="A1562" s="13">
        <v>3505006</v>
      </c>
      <c r="B1562" s="1"/>
      <c r="C1562" s="1">
        <v>9328</v>
      </c>
      <c r="D1562" s="6">
        <v>44061.617528668983</v>
      </c>
      <c r="E1562" s="1" t="s">
        <v>1151</v>
      </c>
      <c r="F1562" s="1" t="s">
        <v>68</v>
      </c>
      <c r="G1562" s="1" t="s">
        <v>77</v>
      </c>
      <c r="H1562" s="1" t="s">
        <v>1115</v>
      </c>
      <c r="I1562" s="1" t="s">
        <v>1122</v>
      </c>
      <c r="J1562" s="1" t="s">
        <v>232</v>
      </c>
      <c r="K1562" s="1">
        <v>30.9011745066</v>
      </c>
      <c r="L1562" s="1">
        <v>46.449637276099999</v>
      </c>
      <c r="M1562" s="1">
        <v>10</v>
      </c>
      <c r="N1562" s="1" t="s">
        <v>87</v>
      </c>
      <c r="O1562" s="1">
        <v>2</v>
      </c>
      <c r="P1562" t="str">
        <f>_xlfn.CONCAT( YEAR(TblOrigin[[#This Row],[ODK_DateOfSubmission]]), "-",TEXT( MONTH(TblOrigin[[#This Row],[ODK_DateOfSubmission]]),"00"))</f>
        <v>2020-08</v>
      </c>
    </row>
    <row r="1563" spans="1:16" x14ac:dyDescent="0.25">
      <c r="A1563" s="13">
        <v>3505007</v>
      </c>
      <c r="B1563" s="1"/>
      <c r="C1563" s="1">
        <v>9332</v>
      </c>
      <c r="D1563" s="6">
        <v>44066.700941701391</v>
      </c>
      <c r="E1563" s="1" t="s">
        <v>1151</v>
      </c>
      <c r="F1563" s="1" t="s">
        <v>68</v>
      </c>
      <c r="G1563" s="1" t="s">
        <v>77</v>
      </c>
      <c r="H1563" s="1" t="s">
        <v>1115</v>
      </c>
      <c r="I1563" s="1" t="s">
        <v>1123</v>
      </c>
      <c r="J1563" s="1" t="s">
        <v>216</v>
      </c>
      <c r="K1563" s="1">
        <v>30.879031632699999</v>
      </c>
      <c r="L1563" s="1">
        <v>46.464224314600003</v>
      </c>
      <c r="M1563" s="1">
        <v>5</v>
      </c>
      <c r="N1563" s="1" t="s">
        <v>94</v>
      </c>
      <c r="O1563" s="1">
        <v>3</v>
      </c>
      <c r="P1563" t="str">
        <f>_xlfn.CONCAT( YEAR(TblOrigin[[#This Row],[ODK_DateOfSubmission]]), "-",TEXT( MONTH(TblOrigin[[#This Row],[ODK_DateOfSubmission]]),"00"))</f>
        <v>2020-08</v>
      </c>
    </row>
    <row r="1564" spans="1:16" x14ac:dyDescent="0.25">
      <c r="A1564" s="13">
        <v>3505007</v>
      </c>
      <c r="B1564" s="1"/>
      <c r="C1564" s="1">
        <v>9332</v>
      </c>
      <c r="D1564" s="6">
        <v>44066.700941701391</v>
      </c>
      <c r="E1564" s="1" t="s">
        <v>1151</v>
      </c>
      <c r="F1564" s="1" t="s">
        <v>68</v>
      </c>
      <c r="G1564" s="1" t="s">
        <v>77</v>
      </c>
      <c r="H1564" s="1" t="s">
        <v>1115</v>
      </c>
      <c r="I1564" s="1" t="s">
        <v>1123</v>
      </c>
      <c r="J1564" s="1" t="s">
        <v>216</v>
      </c>
      <c r="K1564" s="1">
        <v>30.879031632699999</v>
      </c>
      <c r="L1564" s="1">
        <v>46.464224314600003</v>
      </c>
      <c r="M1564" s="1">
        <v>5</v>
      </c>
      <c r="N1564" s="1" t="s">
        <v>74</v>
      </c>
      <c r="O1564" s="1">
        <v>2</v>
      </c>
      <c r="P1564" t="str">
        <f>_xlfn.CONCAT( YEAR(TblOrigin[[#This Row],[ODK_DateOfSubmission]]), "-",TEXT( MONTH(TblOrigin[[#This Row],[ODK_DateOfSubmission]]),"00"))</f>
        <v>2020-08</v>
      </c>
    </row>
    <row r="1565" spans="1:16" x14ac:dyDescent="0.25">
      <c r="A1565" s="13">
        <v>3505010</v>
      </c>
      <c r="B1565" s="1"/>
      <c r="C1565" s="1">
        <v>9261</v>
      </c>
      <c r="D1565" s="6">
        <v>44056.898815856483</v>
      </c>
      <c r="E1565" s="1" t="s">
        <v>1151</v>
      </c>
      <c r="F1565" s="1" t="s">
        <v>68</v>
      </c>
      <c r="G1565" s="1" t="s">
        <v>77</v>
      </c>
      <c r="H1565" s="1" t="s">
        <v>1115</v>
      </c>
      <c r="I1565" s="1" t="s">
        <v>1124</v>
      </c>
      <c r="J1565" s="1" t="s">
        <v>1125</v>
      </c>
      <c r="K1565" s="1">
        <v>30.885581129199998</v>
      </c>
      <c r="L1565" s="1">
        <v>46.460596602099997</v>
      </c>
      <c r="M1565" s="1">
        <v>58</v>
      </c>
      <c r="N1565" s="1" t="s">
        <v>94</v>
      </c>
      <c r="O1565" s="1">
        <v>15</v>
      </c>
      <c r="P1565" t="str">
        <f>_xlfn.CONCAT( YEAR(TblOrigin[[#This Row],[ODK_DateOfSubmission]]), "-",TEXT( MONTH(TblOrigin[[#This Row],[ODK_DateOfSubmission]]),"00"))</f>
        <v>2020-08</v>
      </c>
    </row>
    <row r="1566" spans="1:16" x14ac:dyDescent="0.25">
      <c r="A1566" s="13">
        <v>3505010</v>
      </c>
      <c r="B1566" s="1"/>
      <c r="C1566" s="1">
        <v>9261</v>
      </c>
      <c r="D1566" s="6">
        <v>44056.898815856483</v>
      </c>
      <c r="E1566" s="1" t="s">
        <v>1151</v>
      </c>
      <c r="F1566" s="1" t="s">
        <v>68</v>
      </c>
      <c r="G1566" s="1" t="s">
        <v>77</v>
      </c>
      <c r="H1566" s="1" t="s">
        <v>1115</v>
      </c>
      <c r="I1566" s="1" t="s">
        <v>1124</v>
      </c>
      <c r="J1566" s="1" t="s">
        <v>1125</v>
      </c>
      <c r="K1566" s="1">
        <v>30.885581129199998</v>
      </c>
      <c r="L1566" s="1">
        <v>46.460596602099997</v>
      </c>
      <c r="M1566" s="1">
        <v>58</v>
      </c>
      <c r="N1566" s="1" t="s">
        <v>102</v>
      </c>
      <c r="O1566" s="1">
        <v>2</v>
      </c>
      <c r="P1566" t="str">
        <f>_xlfn.CONCAT( YEAR(TblOrigin[[#This Row],[ODK_DateOfSubmission]]), "-",TEXT( MONTH(TblOrigin[[#This Row],[ODK_DateOfSubmission]]),"00"))</f>
        <v>2020-08</v>
      </c>
    </row>
    <row r="1567" spans="1:16" x14ac:dyDescent="0.25">
      <c r="A1567" s="13">
        <v>3505010</v>
      </c>
      <c r="B1567" s="1"/>
      <c r="C1567" s="1">
        <v>9261</v>
      </c>
      <c r="D1567" s="6">
        <v>44056.898815856483</v>
      </c>
      <c r="E1567" s="1" t="s">
        <v>1151</v>
      </c>
      <c r="F1567" s="1" t="s">
        <v>68</v>
      </c>
      <c r="G1567" s="1" t="s">
        <v>77</v>
      </c>
      <c r="H1567" s="1" t="s">
        <v>1115</v>
      </c>
      <c r="I1567" s="1" t="s">
        <v>1124</v>
      </c>
      <c r="J1567" s="1" t="s">
        <v>1125</v>
      </c>
      <c r="K1567" s="1">
        <v>30.885581129199998</v>
      </c>
      <c r="L1567" s="1">
        <v>46.460596602099997</v>
      </c>
      <c r="M1567" s="1">
        <v>58</v>
      </c>
      <c r="N1567" s="1" t="s">
        <v>104</v>
      </c>
      <c r="O1567" s="1">
        <v>5</v>
      </c>
      <c r="P1567" t="str">
        <f>_xlfn.CONCAT( YEAR(TblOrigin[[#This Row],[ODK_DateOfSubmission]]), "-",TEXT( MONTH(TblOrigin[[#This Row],[ODK_DateOfSubmission]]),"00"))</f>
        <v>2020-08</v>
      </c>
    </row>
    <row r="1568" spans="1:16" x14ac:dyDescent="0.25">
      <c r="A1568" s="13">
        <v>3505010</v>
      </c>
      <c r="B1568" s="1"/>
      <c r="C1568" s="1">
        <v>9261</v>
      </c>
      <c r="D1568" s="6">
        <v>44056.898815856483</v>
      </c>
      <c r="E1568" s="1" t="s">
        <v>1151</v>
      </c>
      <c r="F1568" s="1" t="s">
        <v>68</v>
      </c>
      <c r="G1568" s="1" t="s">
        <v>77</v>
      </c>
      <c r="H1568" s="1" t="s">
        <v>1115</v>
      </c>
      <c r="I1568" s="1" t="s">
        <v>1124</v>
      </c>
      <c r="J1568" s="1" t="s">
        <v>1125</v>
      </c>
      <c r="K1568" s="1">
        <v>30.885581129199998</v>
      </c>
      <c r="L1568" s="1">
        <v>46.460596602099997</v>
      </c>
      <c r="M1568" s="1">
        <v>58</v>
      </c>
      <c r="N1568" s="1" t="s">
        <v>66</v>
      </c>
      <c r="O1568" s="1">
        <v>17</v>
      </c>
      <c r="P1568" t="str">
        <f>_xlfn.CONCAT( YEAR(TblOrigin[[#This Row],[ODK_DateOfSubmission]]), "-",TEXT( MONTH(TblOrigin[[#This Row],[ODK_DateOfSubmission]]),"00"))</f>
        <v>2020-08</v>
      </c>
    </row>
    <row r="1569" spans="1:16" x14ac:dyDescent="0.25">
      <c r="A1569" s="13">
        <v>3505010</v>
      </c>
      <c r="B1569" s="1"/>
      <c r="C1569" s="1">
        <v>9261</v>
      </c>
      <c r="D1569" s="6">
        <v>44056.898815856483</v>
      </c>
      <c r="E1569" s="1" t="s">
        <v>1151</v>
      </c>
      <c r="F1569" s="1" t="s">
        <v>68</v>
      </c>
      <c r="G1569" s="1" t="s">
        <v>77</v>
      </c>
      <c r="H1569" s="1" t="s">
        <v>1115</v>
      </c>
      <c r="I1569" s="1" t="s">
        <v>1124</v>
      </c>
      <c r="J1569" s="1" t="s">
        <v>1125</v>
      </c>
      <c r="K1569" s="1">
        <v>30.885581129199998</v>
      </c>
      <c r="L1569" s="1">
        <v>46.460596602099997</v>
      </c>
      <c r="M1569" s="1">
        <v>58</v>
      </c>
      <c r="N1569" s="1" t="s">
        <v>87</v>
      </c>
      <c r="O1569" s="1">
        <v>19</v>
      </c>
      <c r="P1569" t="str">
        <f>_xlfn.CONCAT( YEAR(TblOrigin[[#This Row],[ODK_DateOfSubmission]]), "-",TEXT( MONTH(TblOrigin[[#This Row],[ODK_DateOfSubmission]]),"00"))</f>
        <v>2020-08</v>
      </c>
    </row>
    <row r="1570" spans="1:16" x14ac:dyDescent="0.25">
      <c r="A1570" s="13">
        <v>3505013</v>
      </c>
      <c r="B1570" s="1"/>
      <c r="C1570" s="1">
        <v>33809</v>
      </c>
      <c r="D1570" s="6">
        <v>44061.435739236113</v>
      </c>
      <c r="E1570" s="1" t="s">
        <v>1151</v>
      </c>
      <c r="F1570" s="1" t="s">
        <v>68</v>
      </c>
      <c r="G1570" s="1" t="s">
        <v>77</v>
      </c>
      <c r="H1570" s="1" t="s">
        <v>1119</v>
      </c>
      <c r="I1570" s="1" t="s">
        <v>1342</v>
      </c>
      <c r="J1570" s="1" t="s">
        <v>232</v>
      </c>
      <c r="K1570" s="1">
        <v>30.914428999999998</v>
      </c>
      <c r="L1570" s="1">
        <v>46.47878</v>
      </c>
      <c r="M1570" s="1">
        <v>21</v>
      </c>
      <c r="N1570" s="1" t="s">
        <v>94</v>
      </c>
      <c r="O1570" s="1">
        <v>5</v>
      </c>
      <c r="P1570" t="str">
        <f>_xlfn.CONCAT( YEAR(TblOrigin[[#This Row],[ODK_DateOfSubmission]]), "-",TEXT( MONTH(TblOrigin[[#This Row],[ODK_DateOfSubmission]]),"00"))</f>
        <v>2020-08</v>
      </c>
    </row>
    <row r="1571" spans="1:16" x14ac:dyDescent="0.25">
      <c r="A1571" s="13">
        <v>3505013</v>
      </c>
      <c r="B1571" s="1"/>
      <c r="C1571" s="1">
        <v>33809</v>
      </c>
      <c r="D1571" s="6">
        <v>44061.435739236113</v>
      </c>
      <c r="E1571" s="1" t="s">
        <v>1151</v>
      </c>
      <c r="F1571" s="1" t="s">
        <v>68</v>
      </c>
      <c r="G1571" s="1" t="s">
        <v>77</v>
      </c>
      <c r="H1571" s="1" t="s">
        <v>1119</v>
      </c>
      <c r="I1571" s="1" t="s">
        <v>1342</v>
      </c>
      <c r="J1571" s="1" t="s">
        <v>232</v>
      </c>
      <c r="K1571" s="1">
        <v>30.914428999999998</v>
      </c>
      <c r="L1571" s="1">
        <v>46.47878</v>
      </c>
      <c r="M1571" s="1">
        <v>21</v>
      </c>
      <c r="N1571" s="1" t="s">
        <v>66</v>
      </c>
      <c r="O1571" s="1">
        <v>5</v>
      </c>
      <c r="P1571" t="str">
        <f>_xlfn.CONCAT( YEAR(TblOrigin[[#This Row],[ODK_DateOfSubmission]]), "-",TEXT( MONTH(TblOrigin[[#This Row],[ODK_DateOfSubmission]]),"00"))</f>
        <v>2020-08</v>
      </c>
    </row>
    <row r="1572" spans="1:16" x14ac:dyDescent="0.25">
      <c r="A1572" s="13">
        <v>3505013</v>
      </c>
      <c r="B1572" s="1"/>
      <c r="C1572" s="1">
        <v>33809</v>
      </c>
      <c r="D1572" s="6">
        <v>44061.435739236113</v>
      </c>
      <c r="E1572" s="1" t="s">
        <v>1151</v>
      </c>
      <c r="F1572" s="1" t="s">
        <v>68</v>
      </c>
      <c r="G1572" s="1" t="s">
        <v>77</v>
      </c>
      <c r="H1572" s="1" t="s">
        <v>1119</v>
      </c>
      <c r="I1572" s="1" t="s">
        <v>1342</v>
      </c>
      <c r="J1572" s="1" t="s">
        <v>232</v>
      </c>
      <c r="K1572" s="1">
        <v>30.914428999999998</v>
      </c>
      <c r="L1572" s="1">
        <v>46.47878</v>
      </c>
      <c r="M1572" s="1">
        <v>21</v>
      </c>
      <c r="N1572" s="1" t="s">
        <v>119</v>
      </c>
      <c r="O1572" s="1">
        <v>7</v>
      </c>
      <c r="P1572" t="str">
        <f>_xlfn.CONCAT( YEAR(TblOrigin[[#This Row],[ODK_DateOfSubmission]]), "-",TEXT( MONTH(TblOrigin[[#This Row],[ODK_DateOfSubmission]]),"00"))</f>
        <v>2020-08</v>
      </c>
    </row>
    <row r="1573" spans="1:16" x14ac:dyDescent="0.25">
      <c r="A1573" s="13">
        <v>3505013</v>
      </c>
      <c r="B1573" s="1"/>
      <c r="C1573" s="1">
        <v>33809</v>
      </c>
      <c r="D1573" s="6">
        <v>44061.435739236113</v>
      </c>
      <c r="E1573" s="1" t="s">
        <v>1151</v>
      </c>
      <c r="F1573" s="1" t="s">
        <v>68</v>
      </c>
      <c r="G1573" s="1" t="s">
        <v>77</v>
      </c>
      <c r="H1573" s="1" t="s">
        <v>1119</v>
      </c>
      <c r="I1573" s="1" t="s">
        <v>1342</v>
      </c>
      <c r="J1573" s="1" t="s">
        <v>232</v>
      </c>
      <c r="K1573" s="1">
        <v>30.914428999999998</v>
      </c>
      <c r="L1573" s="1">
        <v>46.47878</v>
      </c>
      <c r="M1573" s="1">
        <v>21</v>
      </c>
      <c r="N1573" s="1" t="s">
        <v>75</v>
      </c>
      <c r="O1573" s="1">
        <v>4</v>
      </c>
      <c r="P1573" t="str">
        <f>_xlfn.CONCAT( YEAR(TblOrigin[[#This Row],[ODK_DateOfSubmission]]), "-",TEXT( MONTH(TblOrigin[[#This Row],[ODK_DateOfSubmission]]),"00"))</f>
        <v>2020-08</v>
      </c>
    </row>
    <row r="1574" spans="1:16" x14ac:dyDescent="0.25">
      <c r="A1574" s="13">
        <v>3505014</v>
      </c>
      <c r="B1574" s="1"/>
      <c r="C1574" s="1">
        <v>33810</v>
      </c>
      <c r="D1574" s="6">
        <v>44059.548533483794</v>
      </c>
      <c r="E1574" s="1" t="s">
        <v>1151</v>
      </c>
      <c r="F1574" s="1" t="s">
        <v>68</v>
      </c>
      <c r="G1574" s="1" t="s">
        <v>77</v>
      </c>
      <c r="H1574" s="1" t="s">
        <v>1128</v>
      </c>
      <c r="I1574" s="1" t="s">
        <v>1343</v>
      </c>
      <c r="J1574" s="1" t="s">
        <v>1344</v>
      </c>
      <c r="K1574" s="1">
        <v>30.880875</v>
      </c>
      <c r="L1574" s="1">
        <v>46.576391999999998</v>
      </c>
      <c r="M1574" s="1">
        <v>29</v>
      </c>
      <c r="N1574" s="1" t="s">
        <v>94</v>
      </c>
      <c r="O1574" s="1">
        <v>8</v>
      </c>
      <c r="P1574" t="str">
        <f>_xlfn.CONCAT( YEAR(TblOrigin[[#This Row],[ODK_DateOfSubmission]]), "-",TEXT( MONTH(TblOrigin[[#This Row],[ODK_DateOfSubmission]]),"00"))</f>
        <v>2020-08</v>
      </c>
    </row>
    <row r="1575" spans="1:16" x14ac:dyDescent="0.25">
      <c r="A1575" s="13">
        <v>3505014</v>
      </c>
      <c r="B1575" s="1"/>
      <c r="C1575" s="1">
        <v>33810</v>
      </c>
      <c r="D1575" s="6">
        <v>44059.548533483794</v>
      </c>
      <c r="E1575" s="1" t="s">
        <v>1151</v>
      </c>
      <c r="F1575" s="1" t="s">
        <v>68</v>
      </c>
      <c r="G1575" s="1" t="s">
        <v>77</v>
      </c>
      <c r="H1575" s="1" t="s">
        <v>1128</v>
      </c>
      <c r="I1575" s="1" t="s">
        <v>1343</v>
      </c>
      <c r="J1575" s="1" t="s">
        <v>1344</v>
      </c>
      <c r="K1575" s="1">
        <v>30.880875</v>
      </c>
      <c r="L1575" s="1">
        <v>46.576391999999998</v>
      </c>
      <c r="M1575" s="1">
        <v>29</v>
      </c>
      <c r="N1575" s="1" t="s">
        <v>66</v>
      </c>
      <c r="O1575" s="1">
        <v>5</v>
      </c>
      <c r="P1575" t="str">
        <f>_xlfn.CONCAT( YEAR(TblOrigin[[#This Row],[ODK_DateOfSubmission]]), "-",TEXT( MONTH(TblOrigin[[#This Row],[ODK_DateOfSubmission]]),"00"))</f>
        <v>2020-08</v>
      </c>
    </row>
    <row r="1576" spans="1:16" x14ac:dyDescent="0.25">
      <c r="A1576" s="13">
        <v>3505014</v>
      </c>
      <c r="B1576" s="1"/>
      <c r="C1576" s="1">
        <v>33810</v>
      </c>
      <c r="D1576" s="6">
        <v>44059.548533483794</v>
      </c>
      <c r="E1576" s="1" t="s">
        <v>1151</v>
      </c>
      <c r="F1576" s="1" t="s">
        <v>68</v>
      </c>
      <c r="G1576" s="1" t="s">
        <v>77</v>
      </c>
      <c r="H1576" s="1" t="s">
        <v>1128</v>
      </c>
      <c r="I1576" s="1" t="s">
        <v>1343</v>
      </c>
      <c r="J1576" s="1" t="s">
        <v>1344</v>
      </c>
      <c r="K1576" s="1">
        <v>30.880875</v>
      </c>
      <c r="L1576" s="1">
        <v>46.576391999999998</v>
      </c>
      <c r="M1576" s="1">
        <v>29</v>
      </c>
      <c r="N1576" s="1" t="s">
        <v>119</v>
      </c>
      <c r="O1576" s="1">
        <v>4</v>
      </c>
      <c r="P1576" t="str">
        <f>_xlfn.CONCAT( YEAR(TblOrigin[[#This Row],[ODK_DateOfSubmission]]), "-",TEXT( MONTH(TblOrigin[[#This Row],[ODK_DateOfSubmission]]),"00"))</f>
        <v>2020-08</v>
      </c>
    </row>
    <row r="1577" spans="1:16" x14ac:dyDescent="0.25">
      <c r="A1577" s="13">
        <v>3505014</v>
      </c>
      <c r="B1577" s="1"/>
      <c r="C1577" s="1">
        <v>33810</v>
      </c>
      <c r="D1577" s="6">
        <v>44059.548533483794</v>
      </c>
      <c r="E1577" s="1" t="s">
        <v>1151</v>
      </c>
      <c r="F1577" s="1" t="s">
        <v>68</v>
      </c>
      <c r="G1577" s="1" t="s">
        <v>77</v>
      </c>
      <c r="H1577" s="1" t="s">
        <v>1128</v>
      </c>
      <c r="I1577" s="1" t="s">
        <v>1343</v>
      </c>
      <c r="J1577" s="1" t="s">
        <v>1344</v>
      </c>
      <c r="K1577" s="1">
        <v>30.880875</v>
      </c>
      <c r="L1577" s="1">
        <v>46.576391999999998</v>
      </c>
      <c r="M1577" s="1">
        <v>29</v>
      </c>
      <c r="N1577" s="1" t="s">
        <v>91</v>
      </c>
      <c r="O1577" s="1">
        <v>2</v>
      </c>
      <c r="P1577" t="str">
        <f>_xlfn.CONCAT( YEAR(TblOrigin[[#This Row],[ODK_DateOfSubmission]]), "-",TEXT( MONTH(TblOrigin[[#This Row],[ODK_DateOfSubmission]]),"00"))</f>
        <v>2020-08</v>
      </c>
    </row>
    <row r="1578" spans="1:16" x14ac:dyDescent="0.25">
      <c r="A1578" s="13">
        <v>3505014</v>
      </c>
      <c r="B1578" s="1"/>
      <c r="C1578" s="1">
        <v>33810</v>
      </c>
      <c r="D1578" s="6">
        <v>44059.548533483794</v>
      </c>
      <c r="E1578" s="1" t="s">
        <v>1151</v>
      </c>
      <c r="F1578" s="1" t="s">
        <v>68</v>
      </c>
      <c r="G1578" s="1" t="s">
        <v>77</v>
      </c>
      <c r="H1578" s="1" t="s">
        <v>1128</v>
      </c>
      <c r="I1578" s="1" t="s">
        <v>1343</v>
      </c>
      <c r="J1578" s="1" t="s">
        <v>1344</v>
      </c>
      <c r="K1578" s="1">
        <v>30.880875</v>
      </c>
      <c r="L1578" s="1">
        <v>46.576391999999998</v>
      </c>
      <c r="M1578" s="1">
        <v>29</v>
      </c>
      <c r="N1578" s="1" t="s">
        <v>75</v>
      </c>
      <c r="O1578" s="1">
        <v>10</v>
      </c>
      <c r="P1578" t="str">
        <f>_xlfn.CONCAT( YEAR(TblOrigin[[#This Row],[ODK_DateOfSubmission]]), "-",TEXT( MONTH(TblOrigin[[#This Row],[ODK_DateOfSubmission]]),"00"))</f>
        <v>2020-08</v>
      </c>
    </row>
    <row r="1579" spans="1:16" x14ac:dyDescent="0.25">
      <c r="A1579" s="13">
        <v>3505015</v>
      </c>
      <c r="B1579" s="1"/>
      <c r="C1579" s="1">
        <v>33811</v>
      </c>
      <c r="D1579" s="6">
        <v>44058.547702465279</v>
      </c>
      <c r="E1579" s="1" t="s">
        <v>1151</v>
      </c>
      <c r="F1579" s="1" t="s">
        <v>68</v>
      </c>
      <c r="G1579" s="1" t="s">
        <v>77</v>
      </c>
      <c r="H1579" s="1" t="s">
        <v>1128</v>
      </c>
      <c r="I1579" s="1" t="s">
        <v>1342</v>
      </c>
      <c r="J1579" s="1" t="s">
        <v>232</v>
      </c>
      <c r="K1579" s="1">
        <v>30.882387999999999</v>
      </c>
      <c r="L1579" s="1">
        <v>46.568722000000001</v>
      </c>
      <c r="M1579" s="1">
        <v>40</v>
      </c>
      <c r="N1579" s="1" t="s">
        <v>94</v>
      </c>
      <c r="O1579" s="1">
        <v>15</v>
      </c>
      <c r="P1579" t="str">
        <f>_xlfn.CONCAT( YEAR(TblOrigin[[#This Row],[ODK_DateOfSubmission]]), "-",TEXT( MONTH(TblOrigin[[#This Row],[ODK_DateOfSubmission]]),"00"))</f>
        <v>2020-08</v>
      </c>
    </row>
    <row r="1580" spans="1:16" x14ac:dyDescent="0.25">
      <c r="A1580" s="13">
        <v>3505015</v>
      </c>
      <c r="B1580" s="1"/>
      <c r="C1580" s="1">
        <v>33811</v>
      </c>
      <c r="D1580" s="6">
        <v>44058.547702465279</v>
      </c>
      <c r="E1580" s="1" t="s">
        <v>1151</v>
      </c>
      <c r="F1580" s="1" t="s">
        <v>68</v>
      </c>
      <c r="G1580" s="1" t="s">
        <v>77</v>
      </c>
      <c r="H1580" s="1" t="s">
        <v>1128</v>
      </c>
      <c r="I1580" s="1" t="s">
        <v>1342</v>
      </c>
      <c r="J1580" s="1" t="s">
        <v>232</v>
      </c>
      <c r="K1580" s="1">
        <v>30.882387999999999</v>
      </c>
      <c r="L1580" s="1">
        <v>46.568722000000001</v>
      </c>
      <c r="M1580" s="1">
        <v>40</v>
      </c>
      <c r="N1580" s="1" t="s">
        <v>66</v>
      </c>
      <c r="O1580" s="1">
        <v>10</v>
      </c>
      <c r="P1580" t="str">
        <f>_xlfn.CONCAT( YEAR(TblOrigin[[#This Row],[ODK_DateOfSubmission]]), "-",TEXT( MONTH(TblOrigin[[#This Row],[ODK_DateOfSubmission]]),"00"))</f>
        <v>2020-08</v>
      </c>
    </row>
    <row r="1581" spans="1:16" x14ac:dyDescent="0.25">
      <c r="A1581" s="13">
        <v>3505015</v>
      </c>
      <c r="B1581" s="1"/>
      <c r="C1581" s="1">
        <v>33811</v>
      </c>
      <c r="D1581" s="6">
        <v>44058.547702465279</v>
      </c>
      <c r="E1581" s="1" t="s">
        <v>1151</v>
      </c>
      <c r="F1581" s="1" t="s">
        <v>68</v>
      </c>
      <c r="G1581" s="1" t="s">
        <v>77</v>
      </c>
      <c r="H1581" s="1" t="s">
        <v>1128</v>
      </c>
      <c r="I1581" s="1" t="s">
        <v>1342</v>
      </c>
      <c r="J1581" s="1" t="s">
        <v>232</v>
      </c>
      <c r="K1581" s="1">
        <v>30.882387999999999</v>
      </c>
      <c r="L1581" s="1">
        <v>46.568722000000001</v>
      </c>
      <c r="M1581" s="1">
        <v>40</v>
      </c>
      <c r="N1581" s="1" t="s">
        <v>78</v>
      </c>
      <c r="O1581" s="1">
        <v>10</v>
      </c>
      <c r="P1581" t="str">
        <f>_xlfn.CONCAT( YEAR(TblOrigin[[#This Row],[ODK_DateOfSubmission]]), "-",TEXT( MONTH(TblOrigin[[#This Row],[ODK_DateOfSubmission]]),"00"))</f>
        <v>2020-08</v>
      </c>
    </row>
    <row r="1582" spans="1:16" x14ac:dyDescent="0.25">
      <c r="A1582" s="13">
        <v>3505015</v>
      </c>
      <c r="B1582" s="1"/>
      <c r="C1582" s="1">
        <v>33811</v>
      </c>
      <c r="D1582" s="6">
        <v>44058.547702465279</v>
      </c>
      <c r="E1582" s="1" t="s">
        <v>1151</v>
      </c>
      <c r="F1582" s="1" t="s">
        <v>68</v>
      </c>
      <c r="G1582" s="1" t="s">
        <v>77</v>
      </c>
      <c r="H1582" s="1" t="s">
        <v>1128</v>
      </c>
      <c r="I1582" s="1" t="s">
        <v>1342</v>
      </c>
      <c r="J1582" s="1" t="s">
        <v>232</v>
      </c>
      <c r="K1582" s="1">
        <v>30.882387999999999</v>
      </c>
      <c r="L1582" s="1">
        <v>46.568722000000001</v>
      </c>
      <c r="M1582" s="1">
        <v>40</v>
      </c>
      <c r="N1582" s="1" t="s">
        <v>87</v>
      </c>
      <c r="O1582" s="1">
        <v>5</v>
      </c>
      <c r="P1582" t="str">
        <f>_xlfn.CONCAT( YEAR(TblOrigin[[#This Row],[ODK_DateOfSubmission]]), "-",TEXT( MONTH(TblOrigin[[#This Row],[ODK_DateOfSubmission]]),"00"))</f>
        <v>2020-08</v>
      </c>
    </row>
    <row r="1583" spans="1:16" x14ac:dyDescent="0.25">
      <c r="A1583" s="13">
        <v>3602006</v>
      </c>
      <c r="B1583" s="1"/>
      <c r="C1583" s="1">
        <v>2749</v>
      </c>
      <c r="D1583" s="6">
        <v>44021.68199957176</v>
      </c>
      <c r="E1583" s="1" t="s">
        <v>1151</v>
      </c>
      <c r="F1583" s="1" t="s">
        <v>96</v>
      </c>
      <c r="G1583" s="1" t="s">
        <v>175</v>
      </c>
      <c r="H1583" s="1" t="s">
        <v>1131</v>
      </c>
      <c r="I1583" s="1" t="s">
        <v>1132</v>
      </c>
      <c r="J1583" s="1" t="s">
        <v>1133</v>
      </c>
      <c r="K1583" s="1">
        <v>31.957248249100001</v>
      </c>
      <c r="L1583" s="1">
        <v>44.5736161349</v>
      </c>
      <c r="M1583" s="1">
        <v>3</v>
      </c>
      <c r="N1583" s="1" t="s">
        <v>78</v>
      </c>
      <c r="O1583" s="1">
        <v>3</v>
      </c>
      <c r="P1583" t="str">
        <f>_xlfn.CONCAT( YEAR(TblOrigin[[#This Row],[ODK_DateOfSubmission]]), "-",TEXT( MONTH(TblOrigin[[#This Row],[ODK_DateOfSubmission]]),"00"))</f>
        <v>2020-07</v>
      </c>
    </row>
    <row r="1584" spans="1:16" x14ac:dyDescent="0.25">
      <c r="A1584" s="13">
        <v>3602031</v>
      </c>
      <c r="B1584" s="1"/>
      <c r="C1584" s="1">
        <v>2766</v>
      </c>
      <c r="D1584" s="6">
        <v>44021.710063460647</v>
      </c>
      <c r="E1584" s="1" t="s">
        <v>1151</v>
      </c>
      <c r="F1584" s="1" t="s">
        <v>96</v>
      </c>
      <c r="G1584" s="1" t="s">
        <v>175</v>
      </c>
      <c r="H1584" s="1" t="s">
        <v>1131</v>
      </c>
      <c r="I1584" s="1" t="s">
        <v>1136</v>
      </c>
      <c r="J1584" s="1" t="s">
        <v>1137</v>
      </c>
      <c r="K1584" s="1">
        <v>31.960626198</v>
      </c>
      <c r="L1584" s="1">
        <v>44.601623088799997</v>
      </c>
      <c r="M1584" s="1">
        <v>4</v>
      </c>
      <c r="N1584" s="1" t="s">
        <v>78</v>
      </c>
      <c r="O1584" s="1">
        <v>4</v>
      </c>
      <c r="P1584" t="str">
        <f>_xlfn.CONCAT( YEAR(TblOrigin[[#This Row],[ODK_DateOfSubmission]]), "-",TEXT( MONTH(TblOrigin[[#This Row],[ODK_DateOfSubmission]]),"00"))</f>
        <v>2020-07</v>
      </c>
    </row>
    <row r="1585" spans="1:16" x14ac:dyDescent="0.25">
      <c r="A1585" s="13">
        <v>3603048</v>
      </c>
      <c r="B1585" s="1"/>
      <c r="C1585" s="1">
        <v>23681</v>
      </c>
      <c r="D1585" s="6">
        <v>44026.748731793981</v>
      </c>
      <c r="E1585" s="1" t="s">
        <v>1151</v>
      </c>
      <c r="F1585" s="1" t="s">
        <v>96</v>
      </c>
      <c r="G1585" s="1" t="s">
        <v>173</v>
      </c>
      <c r="H1585" s="1" t="s">
        <v>1138</v>
      </c>
      <c r="I1585" s="1" t="s">
        <v>1141</v>
      </c>
      <c r="J1585" s="1" t="s">
        <v>1142</v>
      </c>
      <c r="K1585" s="1">
        <v>32.020060811100002</v>
      </c>
      <c r="L1585" s="1">
        <v>44.900365360499997</v>
      </c>
      <c r="M1585" s="1">
        <v>2</v>
      </c>
      <c r="N1585" s="1" t="s">
        <v>78</v>
      </c>
      <c r="O1585" s="1">
        <v>2</v>
      </c>
      <c r="P1585" t="str">
        <f>_xlfn.CONCAT( YEAR(TblOrigin[[#This Row],[ODK_DateOfSubmission]]), "-",TEXT( MONTH(TblOrigin[[#This Row],[ODK_DateOfSubmission]]),"00"))</f>
        <v>2020-07</v>
      </c>
    </row>
    <row r="1586" spans="1:16" x14ac:dyDescent="0.25">
      <c r="A1586" s="13">
        <v>3603054</v>
      </c>
      <c r="B1586" s="1"/>
      <c r="C1586" s="1">
        <v>24208</v>
      </c>
      <c r="D1586" s="6">
        <v>44053.784950428242</v>
      </c>
      <c r="E1586" s="1" t="s">
        <v>1151</v>
      </c>
      <c r="F1586" s="1" t="s">
        <v>96</v>
      </c>
      <c r="G1586" s="1" t="s">
        <v>173</v>
      </c>
      <c r="H1586" s="1" t="s">
        <v>1138</v>
      </c>
      <c r="I1586" s="1" t="s">
        <v>1143</v>
      </c>
      <c r="J1586" s="1" t="s">
        <v>1144</v>
      </c>
      <c r="K1586" s="1">
        <v>32.004631944000003</v>
      </c>
      <c r="L1586" s="1">
        <v>44.942378208599997</v>
      </c>
      <c r="M1586" s="1">
        <v>3</v>
      </c>
      <c r="N1586" s="1" t="s">
        <v>78</v>
      </c>
      <c r="O1586" s="1">
        <v>2</v>
      </c>
      <c r="P1586" t="str">
        <f>_xlfn.CONCAT( YEAR(TblOrigin[[#This Row],[ODK_DateOfSubmission]]), "-",TEXT( MONTH(TblOrigin[[#This Row],[ODK_DateOfSubmission]]),"00"))</f>
        <v>2020-08</v>
      </c>
    </row>
    <row r="1587" spans="1:16" x14ac:dyDescent="0.25">
      <c r="A1587" s="13">
        <v>3603054</v>
      </c>
      <c r="B1587" s="1"/>
      <c r="C1587" s="1">
        <v>24208</v>
      </c>
      <c r="D1587" s="6">
        <v>44053.784950428242</v>
      </c>
      <c r="E1587" s="1" t="s">
        <v>1151</v>
      </c>
      <c r="F1587" s="1" t="s">
        <v>96</v>
      </c>
      <c r="G1587" s="1" t="s">
        <v>173</v>
      </c>
      <c r="H1587" s="1" t="s">
        <v>1138</v>
      </c>
      <c r="I1587" s="1" t="s">
        <v>1143</v>
      </c>
      <c r="J1587" s="1" t="s">
        <v>1144</v>
      </c>
      <c r="K1587" s="1">
        <v>32.004631944000003</v>
      </c>
      <c r="L1587" s="1">
        <v>44.942378208599997</v>
      </c>
      <c r="M1587" s="1">
        <v>3</v>
      </c>
      <c r="N1587" s="1" t="s">
        <v>82</v>
      </c>
      <c r="O1587" s="1">
        <v>1</v>
      </c>
      <c r="P1587" t="str">
        <f>_xlfn.CONCAT( YEAR(TblOrigin[[#This Row],[ODK_DateOfSubmission]]), "-",TEXT( MONTH(TblOrigin[[#This Row],[ODK_DateOfSubmission]]),"00"))</f>
        <v>2020-08</v>
      </c>
    </row>
    <row r="1588" spans="1:16" x14ac:dyDescent="0.25">
      <c r="A1588" s="13">
        <v>3603067</v>
      </c>
      <c r="B1588" s="1"/>
      <c r="C1588" s="1">
        <v>24487</v>
      </c>
      <c r="D1588" s="6">
        <v>44030.736517280093</v>
      </c>
      <c r="E1588" s="1" t="s">
        <v>1151</v>
      </c>
      <c r="F1588" s="1" t="s">
        <v>96</v>
      </c>
      <c r="G1588" s="1" t="s">
        <v>173</v>
      </c>
      <c r="H1588" s="1" t="s">
        <v>1145</v>
      </c>
      <c r="I1588" s="1" t="s">
        <v>1146</v>
      </c>
      <c r="J1588" s="1" t="s">
        <v>232</v>
      </c>
      <c r="K1588" s="1">
        <v>32.064008999899997</v>
      </c>
      <c r="L1588" s="1">
        <v>44.770014250099997</v>
      </c>
      <c r="M1588" s="1">
        <v>3</v>
      </c>
      <c r="N1588" s="1" t="s">
        <v>78</v>
      </c>
      <c r="O1588" s="1">
        <v>3</v>
      </c>
      <c r="P1588" t="str">
        <f>_xlfn.CONCAT( YEAR(TblOrigin[[#This Row],[ODK_DateOfSubmission]]), "-",TEXT( MONTH(TblOrigin[[#This Row],[ODK_DateOfSubmission]]),"00"))</f>
        <v>2020-07</v>
      </c>
    </row>
    <row r="1589" spans="1:16" x14ac:dyDescent="0.25">
      <c r="A1589" s="13">
        <v>3603070</v>
      </c>
      <c r="B1589" s="1"/>
      <c r="C1589" s="1">
        <v>3367</v>
      </c>
      <c r="D1589" s="6">
        <v>44025.627016932871</v>
      </c>
      <c r="E1589" s="1" t="s">
        <v>1151</v>
      </c>
      <c r="F1589" s="1" t="s">
        <v>96</v>
      </c>
      <c r="G1589" s="1" t="s">
        <v>173</v>
      </c>
      <c r="H1589" s="1" t="s">
        <v>1138</v>
      </c>
      <c r="I1589" s="1" t="s">
        <v>1147</v>
      </c>
      <c r="J1589" s="1" t="s">
        <v>1148</v>
      </c>
      <c r="K1589" s="1">
        <v>32.007661261899997</v>
      </c>
      <c r="L1589" s="1">
        <v>44.922551677900003</v>
      </c>
      <c r="M1589" s="1">
        <v>4</v>
      </c>
      <c r="N1589" s="1" t="s">
        <v>78</v>
      </c>
      <c r="O1589" s="1">
        <v>2</v>
      </c>
      <c r="P1589" t="str">
        <f>_xlfn.CONCAT( YEAR(TblOrigin[[#This Row],[ODK_DateOfSubmission]]), "-",TEXT( MONTH(TblOrigin[[#This Row],[ODK_DateOfSubmission]]),"00"))</f>
        <v>2020-07</v>
      </c>
    </row>
    <row r="1590" spans="1:16" x14ac:dyDescent="0.25">
      <c r="A1590" s="13">
        <v>3603070</v>
      </c>
      <c r="B1590" s="1"/>
      <c r="C1590" s="1">
        <v>3367</v>
      </c>
      <c r="D1590" s="6">
        <v>44025.627016932871</v>
      </c>
      <c r="E1590" s="1" t="s">
        <v>1151</v>
      </c>
      <c r="F1590" s="1" t="s">
        <v>96</v>
      </c>
      <c r="G1590" s="1" t="s">
        <v>173</v>
      </c>
      <c r="H1590" s="1" t="s">
        <v>1138</v>
      </c>
      <c r="I1590" s="1" t="s">
        <v>1147</v>
      </c>
      <c r="J1590" s="1" t="s">
        <v>1148</v>
      </c>
      <c r="K1590" s="1">
        <v>32.007661261899997</v>
      </c>
      <c r="L1590" s="1">
        <v>44.922551677900003</v>
      </c>
      <c r="M1590" s="1">
        <v>4</v>
      </c>
      <c r="N1590" s="1" t="s">
        <v>82</v>
      </c>
      <c r="O1590" s="1">
        <v>2</v>
      </c>
      <c r="P1590" t="str">
        <f>_xlfn.CONCAT( YEAR(TblOrigin[[#This Row],[ODK_DateOfSubmission]]), "-",TEXT( MONTH(TblOrigin[[#This Row],[ODK_DateOfSubmission]]),"00"))</f>
        <v>2020-07</v>
      </c>
    </row>
    <row r="1591" spans="1:16" x14ac:dyDescent="0.25">
      <c r="A1591" s="13">
        <v>3603087</v>
      </c>
      <c r="B1591" s="1"/>
      <c r="C1591" s="1">
        <v>21783</v>
      </c>
      <c r="D1591" s="6">
        <v>44053.500910300929</v>
      </c>
      <c r="E1591" s="1" t="s">
        <v>1151</v>
      </c>
      <c r="F1591" s="1" t="s">
        <v>96</v>
      </c>
      <c r="G1591" s="1" t="s">
        <v>173</v>
      </c>
      <c r="H1591" s="1" t="s">
        <v>1138</v>
      </c>
      <c r="I1591" s="1" t="s">
        <v>1149</v>
      </c>
      <c r="J1591" s="1" t="s">
        <v>1150</v>
      </c>
      <c r="K1591" s="1">
        <v>31.9950297195</v>
      </c>
      <c r="L1591" s="1">
        <v>44.956224859300001</v>
      </c>
      <c r="M1591" s="1">
        <v>2</v>
      </c>
      <c r="N1591" s="1" t="s">
        <v>78</v>
      </c>
      <c r="O1591" s="1">
        <v>2</v>
      </c>
      <c r="P1591" t="str">
        <f>_xlfn.CONCAT( YEAR(TblOrigin[[#This Row],[ODK_DateOfSubmission]]), "-",TEXT( MONTH(TblOrigin[[#This Row],[ODK_DateOfSubmission]]),"00"))</f>
        <v>2020-08</v>
      </c>
    </row>
    <row r="1592" spans="1:16" x14ac:dyDescent="0.25">
      <c r="A1592" s="13">
        <v>3301005</v>
      </c>
      <c r="B1592" s="1">
        <v>4024010</v>
      </c>
      <c r="C1592" s="1">
        <v>27300</v>
      </c>
      <c r="D1592" s="6">
        <v>44095</v>
      </c>
      <c r="E1592" s="1">
        <v>118</v>
      </c>
      <c r="F1592" s="1" t="s">
        <v>106</v>
      </c>
      <c r="G1592" s="1" t="s">
        <v>183</v>
      </c>
      <c r="H1592" s="1" t="s">
        <v>1345</v>
      </c>
      <c r="I1592" s="1" t="s">
        <v>1346</v>
      </c>
      <c r="J1592" s="1" t="s">
        <v>1127</v>
      </c>
      <c r="K1592" s="1">
        <v>31.196809471600002</v>
      </c>
      <c r="L1592" s="1">
        <v>45.526491897200003</v>
      </c>
      <c r="M1592" s="1">
        <v>6</v>
      </c>
      <c r="N1592" s="1" t="s">
        <v>113</v>
      </c>
      <c r="O1592" s="1">
        <v>2</v>
      </c>
      <c r="P1592" t="str">
        <f>_xlfn.CONCAT( YEAR(TblOrigin[[#This Row],[ODK_DateOfSubmission]]), "-",TEXT( MONTH(TblOrigin[[#This Row],[ODK_DateOfSubmission]]),"00"))</f>
        <v>2020-09</v>
      </c>
    </row>
    <row r="1593" spans="1:16" x14ac:dyDescent="0.25">
      <c r="A1593" s="13">
        <v>3301005</v>
      </c>
      <c r="B1593" s="1">
        <v>4024010</v>
      </c>
      <c r="C1593" s="1">
        <v>27300</v>
      </c>
      <c r="D1593" s="6">
        <v>44095</v>
      </c>
      <c r="E1593" s="1">
        <v>118</v>
      </c>
      <c r="F1593" s="1" t="s">
        <v>106</v>
      </c>
      <c r="G1593" s="1" t="s">
        <v>183</v>
      </c>
      <c r="H1593" s="1" t="s">
        <v>1345</v>
      </c>
      <c r="I1593" s="1" t="s">
        <v>1346</v>
      </c>
      <c r="J1593" s="1" t="s">
        <v>1127</v>
      </c>
      <c r="K1593" s="1">
        <v>31.196809471600002</v>
      </c>
      <c r="L1593" s="1">
        <v>45.526491897200003</v>
      </c>
      <c r="M1593" s="1">
        <v>6</v>
      </c>
      <c r="N1593" s="1" t="s">
        <v>91</v>
      </c>
      <c r="O1593" s="1">
        <v>1</v>
      </c>
      <c r="P1593" t="str">
        <f>_xlfn.CONCAT( YEAR(TblOrigin[[#This Row],[ODK_DateOfSubmission]]), "-",TEXT( MONTH(TblOrigin[[#This Row],[ODK_DateOfSubmission]]),"00"))</f>
        <v>2020-09</v>
      </c>
    </row>
    <row r="1594" spans="1:16" x14ac:dyDescent="0.25">
      <c r="A1594" s="13">
        <v>3301005</v>
      </c>
      <c r="B1594" s="1">
        <v>4024010</v>
      </c>
      <c r="C1594" s="1">
        <v>27300</v>
      </c>
      <c r="D1594" s="6">
        <v>44095</v>
      </c>
      <c r="E1594" s="1">
        <v>118</v>
      </c>
      <c r="F1594" s="1" t="s">
        <v>106</v>
      </c>
      <c r="G1594" s="1" t="s">
        <v>183</v>
      </c>
      <c r="H1594" s="1" t="s">
        <v>1345</v>
      </c>
      <c r="I1594" s="1" t="s">
        <v>1346</v>
      </c>
      <c r="J1594" s="1" t="s">
        <v>1127</v>
      </c>
      <c r="K1594" s="1">
        <v>31.196809471600002</v>
      </c>
      <c r="L1594" s="1">
        <v>45.526491897200003</v>
      </c>
      <c r="M1594" s="1">
        <v>6</v>
      </c>
      <c r="N1594" s="1" t="s">
        <v>78</v>
      </c>
      <c r="O1594" s="1">
        <v>3</v>
      </c>
      <c r="P1594" t="str">
        <f>_xlfn.CONCAT( YEAR(TblOrigin[[#This Row],[ODK_DateOfSubmission]]), "-",TEXT( MONTH(TblOrigin[[#This Row],[ODK_DateOfSubmission]]),"00"))</f>
        <v>2020-09</v>
      </c>
    </row>
    <row r="1595" spans="1:16" x14ac:dyDescent="0.25">
      <c r="A1595" s="13">
        <v>3301001</v>
      </c>
      <c r="B1595" s="1">
        <v>4024210</v>
      </c>
      <c r="C1595" s="1">
        <v>1450</v>
      </c>
      <c r="D1595" s="6">
        <v>44095</v>
      </c>
      <c r="E1595" s="1">
        <v>118</v>
      </c>
      <c r="F1595" s="1" t="s">
        <v>106</v>
      </c>
      <c r="G1595" s="1" t="s">
        <v>183</v>
      </c>
      <c r="H1595" s="1" t="s">
        <v>1345</v>
      </c>
      <c r="I1595" s="1" t="s">
        <v>1076</v>
      </c>
      <c r="J1595" s="1" t="s">
        <v>232</v>
      </c>
      <c r="K1595" s="1">
        <v>31.2004484329</v>
      </c>
      <c r="L1595" s="1">
        <v>45.533442338900002</v>
      </c>
      <c r="M1595" s="1">
        <v>5</v>
      </c>
      <c r="N1595" s="1" t="s">
        <v>90</v>
      </c>
      <c r="O1595" s="1">
        <v>1</v>
      </c>
      <c r="P1595" t="str">
        <f>_xlfn.CONCAT( YEAR(TblOrigin[[#This Row],[ODK_DateOfSubmission]]), "-",TEXT( MONTH(TblOrigin[[#This Row],[ODK_DateOfSubmission]]),"00"))</f>
        <v>2020-09</v>
      </c>
    </row>
    <row r="1596" spans="1:16" x14ac:dyDescent="0.25">
      <c r="A1596" s="13">
        <v>3301001</v>
      </c>
      <c r="B1596" s="1">
        <v>4024210</v>
      </c>
      <c r="C1596" s="1">
        <v>1450</v>
      </c>
      <c r="D1596" s="6">
        <v>44095</v>
      </c>
      <c r="E1596" s="1">
        <v>118</v>
      </c>
      <c r="F1596" s="1" t="s">
        <v>106</v>
      </c>
      <c r="G1596" s="1" t="s">
        <v>183</v>
      </c>
      <c r="H1596" s="1" t="s">
        <v>1345</v>
      </c>
      <c r="I1596" s="1" t="s">
        <v>1076</v>
      </c>
      <c r="J1596" s="1" t="s">
        <v>232</v>
      </c>
      <c r="K1596" s="1">
        <v>31.2004484329</v>
      </c>
      <c r="L1596" s="1">
        <v>45.533442338900002</v>
      </c>
      <c r="M1596" s="1">
        <v>5</v>
      </c>
      <c r="N1596" s="1" t="s">
        <v>82</v>
      </c>
      <c r="O1596" s="1">
        <v>2</v>
      </c>
      <c r="P1596" t="str">
        <f>_xlfn.CONCAT( YEAR(TblOrigin[[#This Row],[ODK_DateOfSubmission]]), "-",TEXT( MONTH(TblOrigin[[#This Row],[ODK_DateOfSubmission]]),"00"))</f>
        <v>2020-09</v>
      </c>
    </row>
    <row r="1597" spans="1:16" x14ac:dyDescent="0.25">
      <c r="A1597" s="13">
        <v>3301001</v>
      </c>
      <c r="B1597" s="1">
        <v>4024210</v>
      </c>
      <c r="C1597" s="1">
        <v>1450</v>
      </c>
      <c r="D1597" s="6">
        <v>44095</v>
      </c>
      <c r="E1597" s="1">
        <v>118</v>
      </c>
      <c r="F1597" s="1" t="s">
        <v>106</v>
      </c>
      <c r="G1597" s="1" t="s">
        <v>183</v>
      </c>
      <c r="H1597" s="1" t="s">
        <v>1345</v>
      </c>
      <c r="I1597" s="1" t="s">
        <v>1076</v>
      </c>
      <c r="J1597" s="1" t="s">
        <v>232</v>
      </c>
      <c r="K1597" s="1">
        <v>31.2004484329</v>
      </c>
      <c r="L1597" s="1">
        <v>45.533442338900002</v>
      </c>
      <c r="M1597" s="1">
        <v>5</v>
      </c>
      <c r="N1597" s="1" t="s">
        <v>78</v>
      </c>
      <c r="O1597" s="1">
        <v>2</v>
      </c>
      <c r="P1597" t="str">
        <f>_xlfn.CONCAT( YEAR(TblOrigin[[#This Row],[ODK_DateOfSubmission]]), "-",TEXT( MONTH(TblOrigin[[#This Row],[ODK_DateOfSubmission]]),"00"))</f>
        <v>2020-09</v>
      </c>
    </row>
    <row r="1598" spans="1:16" x14ac:dyDescent="0.25">
      <c r="A1598" s="13">
        <v>2906040</v>
      </c>
      <c r="B1598" s="1">
        <v>4025710</v>
      </c>
      <c r="C1598" s="1">
        <v>19555</v>
      </c>
      <c r="D1598" s="6">
        <v>44096</v>
      </c>
      <c r="E1598" s="1">
        <v>118</v>
      </c>
      <c r="F1598" s="1" t="s">
        <v>110</v>
      </c>
      <c r="G1598" s="1" t="s">
        <v>186</v>
      </c>
      <c r="H1598" s="1" t="s">
        <v>1325</v>
      </c>
      <c r="I1598" s="1" t="s">
        <v>1326</v>
      </c>
      <c r="J1598" s="1" t="s">
        <v>1327</v>
      </c>
      <c r="K1598" s="1">
        <v>32.531612532799997</v>
      </c>
      <c r="L1598" s="1">
        <v>45.821034634</v>
      </c>
      <c r="M1598" s="1">
        <v>1</v>
      </c>
      <c r="N1598" s="1" t="s">
        <v>90</v>
      </c>
      <c r="O1598" s="1">
        <v>1</v>
      </c>
      <c r="P1598" t="str">
        <f>_xlfn.CONCAT( YEAR(TblOrigin[[#This Row],[ODK_DateOfSubmission]]), "-",TEXT( MONTH(TblOrigin[[#This Row],[ODK_DateOfSubmission]]),"00"))</f>
        <v>2020-09</v>
      </c>
    </row>
    <row r="1599" spans="1:16" x14ac:dyDescent="0.25">
      <c r="A1599" s="13">
        <v>3301020</v>
      </c>
      <c r="B1599" s="1">
        <v>4044510</v>
      </c>
      <c r="C1599" s="1">
        <v>29554</v>
      </c>
      <c r="D1599" s="6">
        <v>44097</v>
      </c>
      <c r="E1599" s="1">
        <v>118</v>
      </c>
      <c r="F1599" s="1" t="s">
        <v>106</v>
      </c>
      <c r="G1599" s="1" t="s">
        <v>183</v>
      </c>
      <c r="H1599" s="1" t="s">
        <v>1345</v>
      </c>
      <c r="I1599" s="1" t="s">
        <v>1347</v>
      </c>
      <c r="J1599" s="1" t="s">
        <v>1348</v>
      </c>
      <c r="K1599" s="1">
        <v>31.1968966853</v>
      </c>
      <c r="L1599" s="1">
        <v>45.529624633499999</v>
      </c>
      <c r="M1599" s="1">
        <v>5</v>
      </c>
      <c r="N1599" s="1" t="s">
        <v>90</v>
      </c>
      <c r="O1599" s="1">
        <v>2</v>
      </c>
      <c r="P1599" t="str">
        <f>_xlfn.CONCAT( YEAR(TblOrigin[[#This Row],[ODK_DateOfSubmission]]), "-",TEXT( MONTH(TblOrigin[[#This Row],[ODK_DateOfSubmission]]),"00"))</f>
        <v>2020-09</v>
      </c>
    </row>
    <row r="1600" spans="1:16" x14ac:dyDescent="0.25">
      <c r="A1600" s="13">
        <v>3301020</v>
      </c>
      <c r="B1600" s="1">
        <v>4044510</v>
      </c>
      <c r="C1600" s="1">
        <v>29554</v>
      </c>
      <c r="D1600" s="6">
        <v>44097</v>
      </c>
      <c r="E1600" s="1">
        <v>118</v>
      </c>
      <c r="F1600" s="1" t="s">
        <v>106</v>
      </c>
      <c r="G1600" s="1" t="s">
        <v>183</v>
      </c>
      <c r="H1600" s="1" t="s">
        <v>1345</v>
      </c>
      <c r="I1600" s="1" t="s">
        <v>1347</v>
      </c>
      <c r="J1600" s="1" t="s">
        <v>1348</v>
      </c>
      <c r="K1600" s="1">
        <v>31.1968966853</v>
      </c>
      <c r="L1600" s="1">
        <v>45.529624633499999</v>
      </c>
      <c r="M1600" s="1">
        <v>5</v>
      </c>
      <c r="N1600" s="1" t="s">
        <v>82</v>
      </c>
      <c r="O1600" s="1">
        <v>3</v>
      </c>
      <c r="P1600" t="str">
        <f>_xlfn.CONCAT( YEAR(TblOrigin[[#This Row],[ODK_DateOfSubmission]]), "-",TEXT( MONTH(TblOrigin[[#This Row],[ODK_DateOfSubmission]]),"00"))</f>
        <v>2020-09</v>
      </c>
    </row>
    <row r="1601" spans="1:16" x14ac:dyDescent="0.25">
      <c r="A1601" s="13">
        <v>3603094</v>
      </c>
      <c r="B1601" s="1">
        <v>4044710</v>
      </c>
      <c r="C1601" s="1">
        <v>25508</v>
      </c>
      <c r="D1601" s="6">
        <v>44098</v>
      </c>
      <c r="E1601" s="1">
        <v>118</v>
      </c>
      <c r="F1601" s="1" t="s">
        <v>96</v>
      </c>
      <c r="G1601" s="1" t="s">
        <v>173</v>
      </c>
      <c r="H1601" s="1" t="s">
        <v>1138</v>
      </c>
      <c r="I1601" s="1" t="s">
        <v>1349</v>
      </c>
      <c r="J1601" s="1" t="s">
        <v>1350</v>
      </c>
      <c r="K1601" s="1">
        <v>32.002150127699998</v>
      </c>
      <c r="L1601" s="1">
        <v>44.899749271300003</v>
      </c>
      <c r="M1601" s="1">
        <v>1</v>
      </c>
      <c r="N1601" s="1" t="s">
        <v>70</v>
      </c>
      <c r="O1601" s="1">
        <v>1</v>
      </c>
      <c r="P1601" t="str">
        <f>_xlfn.CONCAT( YEAR(TblOrigin[[#This Row],[ODK_DateOfSubmission]]), "-",TEXT( MONTH(TblOrigin[[#This Row],[ODK_DateOfSubmission]]),"00"))</f>
        <v>2020-09</v>
      </c>
    </row>
    <row r="1602" spans="1:16" x14ac:dyDescent="0.25">
      <c r="A1602" s="13">
        <v>3502003</v>
      </c>
      <c r="B1602" s="1">
        <v>4059410</v>
      </c>
      <c r="C1602" s="1">
        <v>24722</v>
      </c>
      <c r="D1602" s="6">
        <v>44099</v>
      </c>
      <c r="E1602" s="1">
        <v>118</v>
      </c>
      <c r="F1602" s="1" t="s">
        <v>68</v>
      </c>
      <c r="G1602" s="1" t="s">
        <v>81</v>
      </c>
      <c r="H1602" s="1" t="s">
        <v>1047</v>
      </c>
      <c r="I1602" s="1" t="s">
        <v>1051</v>
      </c>
      <c r="J1602" s="1" t="s">
        <v>897</v>
      </c>
      <c r="K1602" s="1">
        <v>31.711529196499999</v>
      </c>
      <c r="L1602" s="1">
        <v>46.124556874</v>
      </c>
      <c r="M1602" s="1">
        <v>3</v>
      </c>
      <c r="N1602" s="1" t="s">
        <v>87</v>
      </c>
      <c r="O1602" s="1">
        <v>3</v>
      </c>
      <c r="P1602" t="str">
        <f>_xlfn.CONCAT( YEAR(TblOrigin[[#This Row],[ODK_DateOfSubmission]]), "-",TEXT( MONTH(TblOrigin[[#This Row],[ODK_DateOfSubmission]]),"00"))</f>
        <v>2020-09</v>
      </c>
    </row>
    <row r="1603" spans="1:16" x14ac:dyDescent="0.25">
      <c r="A1603" s="13">
        <v>3502007</v>
      </c>
      <c r="B1603" s="1">
        <v>4076910</v>
      </c>
      <c r="C1603" s="1">
        <v>33795</v>
      </c>
      <c r="D1603" s="6">
        <v>44101</v>
      </c>
      <c r="E1603" s="1">
        <v>118</v>
      </c>
      <c r="F1603" s="1" t="s">
        <v>68</v>
      </c>
      <c r="G1603" s="1" t="s">
        <v>81</v>
      </c>
      <c r="H1603" s="1" t="s">
        <v>1047</v>
      </c>
      <c r="I1603" s="1" t="s">
        <v>1334</v>
      </c>
      <c r="J1603" s="1" t="s">
        <v>1335</v>
      </c>
      <c r="K1603" s="1">
        <v>31.728400000000001</v>
      </c>
      <c r="L1603" s="1">
        <v>46.110399999999998</v>
      </c>
      <c r="M1603" s="1">
        <v>4</v>
      </c>
      <c r="N1603" s="1" t="s">
        <v>87</v>
      </c>
      <c r="O1603" s="1">
        <v>4</v>
      </c>
      <c r="P1603" t="str">
        <f>_xlfn.CONCAT( YEAR(TblOrigin[[#This Row],[ODK_DateOfSubmission]]), "-",TEXT( MONTH(TblOrigin[[#This Row],[ODK_DateOfSubmission]]),"00"))</f>
        <v>2020-09</v>
      </c>
    </row>
    <row r="1604" spans="1:16" x14ac:dyDescent="0.25">
      <c r="A1604" s="13">
        <v>3504040</v>
      </c>
      <c r="B1604" s="1">
        <v>4077010</v>
      </c>
      <c r="C1604" s="1">
        <v>25530</v>
      </c>
      <c r="D1604" s="6">
        <v>44101</v>
      </c>
      <c r="E1604" s="1">
        <v>118</v>
      </c>
      <c r="F1604" s="1" t="s">
        <v>68</v>
      </c>
      <c r="G1604" s="1" t="s">
        <v>73</v>
      </c>
      <c r="H1604" s="1" t="s">
        <v>1059</v>
      </c>
      <c r="I1604" s="1" t="s">
        <v>1351</v>
      </c>
      <c r="J1604" s="1" t="s">
        <v>1352</v>
      </c>
      <c r="K1604" s="1">
        <v>31.076769222599999</v>
      </c>
      <c r="L1604" s="1">
        <v>46.264030067599997</v>
      </c>
      <c r="M1604" s="1">
        <v>5</v>
      </c>
      <c r="N1604" s="1" t="s">
        <v>90</v>
      </c>
      <c r="O1604" s="1">
        <v>1</v>
      </c>
      <c r="P1604" t="str">
        <f>_xlfn.CONCAT( YEAR(TblOrigin[[#This Row],[ODK_DateOfSubmission]]), "-",TEXT( MONTH(TblOrigin[[#This Row],[ODK_DateOfSubmission]]),"00"))</f>
        <v>2020-09</v>
      </c>
    </row>
    <row r="1605" spans="1:16" x14ac:dyDescent="0.25">
      <c r="A1605" s="13">
        <v>3504040</v>
      </c>
      <c r="B1605" s="1">
        <v>4077010</v>
      </c>
      <c r="C1605" s="1">
        <v>25530</v>
      </c>
      <c r="D1605" s="6">
        <v>44101</v>
      </c>
      <c r="E1605" s="1">
        <v>118</v>
      </c>
      <c r="F1605" s="1" t="s">
        <v>68</v>
      </c>
      <c r="G1605" s="1" t="s">
        <v>73</v>
      </c>
      <c r="H1605" s="1" t="s">
        <v>1059</v>
      </c>
      <c r="I1605" s="1" t="s">
        <v>1351</v>
      </c>
      <c r="J1605" s="1" t="s">
        <v>1352</v>
      </c>
      <c r="K1605" s="1">
        <v>31.076769222599999</v>
      </c>
      <c r="L1605" s="1">
        <v>46.264030067599997</v>
      </c>
      <c r="M1605" s="1">
        <v>5</v>
      </c>
      <c r="N1605" s="1" t="s">
        <v>87</v>
      </c>
      <c r="O1605" s="1">
        <v>2</v>
      </c>
      <c r="P1605" t="str">
        <f>_xlfn.CONCAT( YEAR(TblOrigin[[#This Row],[ODK_DateOfSubmission]]), "-",TEXT( MONTH(TblOrigin[[#This Row],[ODK_DateOfSubmission]]),"00"))</f>
        <v>2020-09</v>
      </c>
    </row>
    <row r="1606" spans="1:16" x14ac:dyDescent="0.25">
      <c r="A1606" s="13">
        <v>3504040</v>
      </c>
      <c r="B1606" s="1">
        <v>4077010</v>
      </c>
      <c r="C1606" s="1">
        <v>25530</v>
      </c>
      <c r="D1606" s="6">
        <v>44101</v>
      </c>
      <c r="E1606" s="1">
        <v>118</v>
      </c>
      <c r="F1606" s="1" t="s">
        <v>68</v>
      </c>
      <c r="G1606" s="1" t="s">
        <v>73</v>
      </c>
      <c r="H1606" s="1" t="s">
        <v>1059</v>
      </c>
      <c r="I1606" s="1" t="s">
        <v>1351</v>
      </c>
      <c r="J1606" s="1" t="s">
        <v>1352</v>
      </c>
      <c r="K1606" s="1">
        <v>31.076769222599999</v>
      </c>
      <c r="L1606" s="1">
        <v>46.264030067599997</v>
      </c>
      <c r="M1606" s="1">
        <v>5</v>
      </c>
      <c r="N1606" s="1" t="s">
        <v>66</v>
      </c>
      <c r="O1606" s="1">
        <v>2</v>
      </c>
      <c r="P1606" t="str">
        <f>_xlfn.CONCAT( YEAR(TblOrigin[[#This Row],[ODK_DateOfSubmission]]), "-",TEXT( MONTH(TblOrigin[[#This Row],[ODK_DateOfSubmission]]),"00"))</f>
        <v>2020-09</v>
      </c>
    </row>
    <row r="1607" spans="1:16" x14ac:dyDescent="0.25">
      <c r="A1607" s="13">
        <v>3504010</v>
      </c>
      <c r="B1607" s="1">
        <v>4077210</v>
      </c>
      <c r="C1607" s="1">
        <v>24740</v>
      </c>
      <c r="D1607" s="6">
        <v>44101</v>
      </c>
      <c r="E1607" s="1">
        <v>118</v>
      </c>
      <c r="F1607" s="1" t="s">
        <v>68</v>
      </c>
      <c r="G1607" s="1" t="s">
        <v>73</v>
      </c>
      <c r="H1607" s="1" t="s">
        <v>1059</v>
      </c>
      <c r="I1607" s="1" t="s">
        <v>1353</v>
      </c>
      <c r="J1607" s="1" t="s">
        <v>1354</v>
      </c>
      <c r="K1607" s="1">
        <v>31.038505004899999</v>
      </c>
      <c r="L1607" s="1">
        <v>46.242960423</v>
      </c>
      <c r="M1607" s="1">
        <v>3</v>
      </c>
      <c r="N1607" s="1" t="s">
        <v>87</v>
      </c>
      <c r="O1607" s="1">
        <v>3</v>
      </c>
      <c r="P1607" t="str">
        <f>_xlfn.CONCAT( YEAR(TblOrigin[[#This Row],[ODK_DateOfSubmission]]), "-",TEXT( MONTH(TblOrigin[[#This Row],[ODK_DateOfSubmission]]),"00"))</f>
        <v>2020-09</v>
      </c>
    </row>
    <row r="1608" spans="1:16" x14ac:dyDescent="0.25">
      <c r="A1608" s="13">
        <v>2503218</v>
      </c>
      <c r="B1608" s="1">
        <v>4089010</v>
      </c>
      <c r="C1608" s="1">
        <v>24578</v>
      </c>
      <c r="D1608" s="6">
        <v>44102</v>
      </c>
      <c r="E1608" s="1">
        <v>118</v>
      </c>
      <c r="F1608" s="1" t="s">
        <v>99</v>
      </c>
      <c r="G1608" s="1" t="s">
        <v>99</v>
      </c>
      <c r="H1608" s="1" t="s">
        <v>886</v>
      </c>
      <c r="I1608" s="1" t="s">
        <v>904</v>
      </c>
      <c r="J1608" s="1" t="s">
        <v>905</v>
      </c>
      <c r="K1608" s="1">
        <v>32.604641614400002</v>
      </c>
      <c r="L1608" s="1">
        <v>43.999633753300003</v>
      </c>
      <c r="M1608" s="1">
        <v>3</v>
      </c>
      <c r="N1608" s="1" t="s">
        <v>78</v>
      </c>
      <c r="O1608" s="1">
        <v>3</v>
      </c>
      <c r="P1608" t="str">
        <f>_xlfn.CONCAT( YEAR(TblOrigin[[#This Row],[ODK_DateOfSubmission]]), "-",TEXT( MONTH(TblOrigin[[#This Row],[ODK_DateOfSubmission]]),"00"))</f>
        <v>2020-09</v>
      </c>
    </row>
    <row r="1609" spans="1:16" x14ac:dyDescent="0.25">
      <c r="A1609" s="13">
        <v>2503117</v>
      </c>
      <c r="B1609" s="1">
        <v>4090610</v>
      </c>
      <c r="C1609" s="1">
        <v>14120</v>
      </c>
      <c r="D1609" s="6">
        <v>44102</v>
      </c>
      <c r="E1609" s="1">
        <v>118</v>
      </c>
      <c r="F1609" s="1" t="s">
        <v>99</v>
      </c>
      <c r="G1609" s="1" t="s">
        <v>99</v>
      </c>
      <c r="H1609" s="1" t="s">
        <v>889</v>
      </c>
      <c r="I1609" s="1" t="s">
        <v>1355</v>
      </c>
      <c r="J1609" s="1" t="s">
        <v>1356</v>
      </c>
      <c r="K1609" s="1">
        <v>32.684531758799999</v>
      </c>
      <c r="L1609" s="1">
        <v>44.166087551399997</v>
      </c>
      <c r="M1609" s="1">
        <v>2</v>
      </c>
      <c r="N1609" s="1" t="s">
        <v>66</v>
      </c>
      <c r="O1609" s="1">
        <v>2</v>
      </c>
      <c r="P1609" t="str">
        <f>_xlfn.CONCAT( YEAR(TblOrigin[[#This Row],[ODK_DateOfSubmission]]), "-",TEXT( MONTH(TblOrigin[[#This Row],[ODK_DateOfSubmission]]),"00"))</f>
        <v>2020-09</v>
      </c>
    </row>
    <row r="1610" spans="1:16" x14ac:dyDescent="0.25">
      <c r="A1610" s="13">
        <v>2503168</v>
      </c>
      <c r="B1610" s="1">
        <v>4090710</v>
      </c>
      <c r="C1610" s="1">
        <v>21682</v>
      </c>
      <c r="D1610" s="6">
        <v>44102</v>
      </c>
      <c r="E1610" s="1">
        <v>118</v>
      </c>
      <c r="F1610" s="1" t="s">
        <v>99</v>
      </c>
      <c r="G1610" s="1" t="s">
        <v>99</v>
      </c>
      <c r="H1610" s="1" t="s">
        <v>889</v>
      </c>
      <c r="I1610" s="1" t="s">
        <v>900</v>
      </c>
      <c r="J1610" s="1" t="s">
        <v>901</v>
      </c>
      <c r="K1610" s="1">
        <v>32.684036658799997</v>
      </c>
      <c r="L1610" s="1">
        <v>44.166796442699997</v>
      </c>
      <c r="M1610" s="1">
        <v>1</v>
      </c>
      <c r="N1610" s="1" t="s">
        <v>78</v>
      </c>
      <c r="O1610" s="1">
        <v>1</v>
      </c>
      <c r="P1610" t="str">
        <f>_xlfn.CONCAT( YEAR(TblOrigin[[#This Row],[ODK_DateOfSubmission]]), "-",TEXT( MONTH(TblOrigin[[#This Row],[ODK_DateOfSubmission]]),"00"))</f>
        <v>2020-09</v>
      </c>
    </row>
    <row r="1611" spans="1:16" x14ac:dyDescent="0.25">
      <c r="A1611" s="13">
        <v>2503166</v>
      </c>
      <c r="B1611" s="1">
        <v>4090810</v>
      </c>
      <c r="C1611" s="1">
        <v>21587</v>
      </c>
      <c r="D1611" s="6">
        <v>44102</v>
      </c>
      <c r="E1611" s="1">
        <v>118</v>
      </c>
      <c r="F1611" s="1" t="s">
        <v>99</v>
      </c>
      <c r="G1611" s="1" t="s">
        <v>99</v>
      </c>
      <c r="H1611" s="1" t="s">
        <v>889</v>
      </c>
      <c r="I1611" s="1" t="s">
        <v>898</v>
      </c>
      <c r="J1611" s="1" t="s">
        <v>899</v>
      </c>
      <c r="K1611" s="1">
        <v>32.679608616400003</v>
      </c>
      <c r="L1611" s="1">
        <v>44.1639425101</v>
      </c>
      <c r="M1611" s="1">
        <v>1</v>
      </c>
      <c r="N1611" s="1" t="s">
        <v>105</v>
      </c>
      <c r="O1611" s="1">
        <v>1</v>
      </c>
      <c r="P1611" t="str">
        <f>_xlfn.CONCAT( YEAR(TblOrigin[[#This Row],[ODK_DateOfSubmission]]), "-",TEXT( MONTH(TblOrigin[[#This Row],[ODK_DateOfSubmission]]),"00"))</f>
        <v>2020-09</v>
      </c>
    </row>
    <row r="1612" spans="1:16" x14ac:dyDescent="0.25">
      <c r="A1612" s="13">
        <v>2503173</v>
      </c>
      <c r="B1612" s="1">
        <v>4092210</v>
      </c>
      <c r="C1612" s="1">
        <v>14060</v>
      </c>
      <c r="D1612" s="6">
        <v>44102</v>
      </c>
      <c r="E1612" s="1">
        <v>118</v>
      </c>
      <c r="F1612" s="1" t="s">
        <v>99</v>
      </c>
      <c r="G1612" s="1" t="s">
        <v>99</v>
      </c>
      <c r="H1612" s="1" t="s">
        <v>886</v>
      </c>
      <c r="I1612" s="1" t="s">
        <v>1357</v>
      </c>
      <c r="J1612" s="1" t="s">
        <v>1358</v>
      </c>
      <c r="K1612" s="1">
        <v>32.59151</v>
      </c>
      <c r="L1612" s="1">
        <v>44.02167</v>
      </c>
      <c r="M1612" s="1">
        <v>3</v>
      </c>
      <c r="N1612" s="1" t="s">
        <v>90</v>
      </c>
      <c r="O1612" s="1">
        <v>1</v>
      </c>
      <c r="P1612" t="str">
        <f>_xlfn.CONCAT( YEAR(TblOrigin[[#This Row],[ODK_DateOfSubmission]]), "-",TEXT( MONTH(TblOrigin[[#This Row],[ODK_DateOfSubmission]]),"00"))</f>
        <v>2020-09</v>
      </c>
    </row>
    <row r="1613" spans="1:16" x14ac:dyDescent="0.25">
      <c r="A1613" s="13">
        <v>2503173</v>
      </c>
      <c r="B1613" s="1">
        <v>4092210</v>
      </c>
      <c r="C1613" s="1">
        <v>14060</v>
      </c>
      <c r="D1613" s="6">
        <v>44102</v>
      </c>
      <c r="E1613" s="1">
        <v>118</v>
      </c>
      <c r="F1613" s="1" t="s">
        <v>99</v>
      </c>
      <c r="G1613" s="1" t="s">
        <v>99</v>
      </c>
      <c r="H1613" s="1" t="s">
        <v>886</v>
      </c>
      <c r="I1613" s="1" t="s">
        <v>1357</v>
      </c>
      <c r="J1613" s="1" t="s">
        <v>1358</v>
      </c>
      <c r="K1613" s="1">
        <v>32.59151</v>
      </c>
      <c r="L1613" s="1">
        <v>44.02167</v>
      </c>
      <c r="M1613" s="1">
        <v>3</v>
      </c>
      <c r="N1613" s="1" t="s">
        <v>66</v>
      </c>
      <c r="O1613" s="1">
        <v>2</v>
      </c>
      <c r="P1613" t="str">
        <f>_xlfn.CONCAT( YEAR(TblOrigin[[#This Row],[ODK_DateOfSubmission]]), "-",TEXT( MONTH(TblOrigin[[#This Row],[ODK_DateOfSubmission]]),"00"))</f>
        <v>2020-09</v>
      </c>
    </row>
    <row r="1614" spans="1:16" x14ac:dyDescent="0.25">
      <c r="A1614" s="13">
        <v>2503197</v>
      </c>
      <c r="B1614" s="1">
        <v>4092410</v>
      </c>
      <c r="C1614" s="1">
        <v>14043</v>
      </c>
      <c r="D1614" s="6">
        <v>44102</v>
      </c>
      <c r="E1614" s="1">
        <v>118</v>
      </c>
      <c r="F1614" s="1" t="s">
        <v>99</v>
      </c>
      <c r="G1614" s="1" t="s">
        <v>99</v>
      </c>
      <c r="H1614" s="1" t="s">
        <v>886</v>
      </c>
      <c r="I1614" s="1" t="s">
        <v>1359</v>
      </c>
      <c r="J1614" s="1" t="s">
        <v>1360</v>
      </c>
      <c r="K1614" s="1">
        <v>32.583060000000003</v>
      </c>
      <c r="L1614" s="1">
        <v>44.037129999999998</v>
      </c>
      <c r="M1614" s="1">
        <v>2</v>
      </c>
      <c r="N1614" s="1" t="s">
        <v>66</v>
      </c>
      <c r="O1614" s="1">
        <v>2</v>
      </c>
      <c r="P1614" t="str">
        <f>_xlfn.CONCAT( YEAR(TblOrigin[[#This Row],[ODK_DateOfSubmission]]), "-",TEXT( MONTH(TblOrigin[[#This Row],[ODK_DateOfSubmission]]),"00"))</f>
        <v>2020-09</v>
      </c>
    </row>
    <row r="1615" spans="1:16" x14ac:dyDescent="0.25">
      <c r="A1615" s="13">
        <v>2503011</v>
      </c>
      <c r="B1615" s="1">
        <v>4092810</v>
      </c>
      <c r="C1615" s="1">
        <v>13769</v>
      </c>
      <c r="D1615" s="6">
        <v>44102</v>
      </c>
      <c r="E1615" s="1">
        <v>118</v>
      </c>
      <c r="F1615" s="1" t="s">
        <v>99</v>
      </c>
      <c r="G1615" s="1" t="s">
        <v>99</v>
      </c>
      <c r="H1615" s="1" t="s">
        <v>889</v>
      </c>
      <c r="I1615" s="1" t="s">
        <v>1361</v>
      </c>
      <c r="J1615" s="1" t="s">
        <v>1362</v>
      </c>
      <c r="K1615" s="1">
        <v>32.687123488200001</v>
      </c>
      <c r="L1615" s="1">
        <v>44.1090922988</v>
      </c>
      <c r="M1615" s="1">
        <v>2</v>
      </c>
      <c r="N1615" s="1" t="s">
        <v>87</v>
      </c>
      <c r="O1615" s="1">
        <v>2</v>
      </c>
      <c r="P1615" t="str">
        <f>_xlfn.CONCAT( YEAR(TblOrigin[[#This Row],[ODK_DateOfSubmission]]), "-",TEXT( MONTH(TblOrigin[[#This Row],[ODK_DateOfSubmission]]),"00"))</f>
        <v>2020-09</v>
      </c>
    </row>
    <row r="1616" spans="1:16" x14ac:dyDescent="0.25">
      <c r="A1616" s="13">
        <v>3603024</v>
      </c>
      <c r="B1616" s="1">
        <v>4093610</v>
      </c>
      <c r="C1616" s="1">
        <v>25957</v>
      </c>
      <c r="D1616" s="6">
        <v>44102</v>
      </c>
      <c r="E1616" s="1">
        <v>118</v>
      </c>
      <c r="F1616" s="1" t="s">
        <v>96</v>
      </c>
      <c r="G1616" s="1" t="s">
        <v>173</v>
      </c>
      <c r="H1616" s="1" t="s">
        <v>1138</v>
      </c>
      <c r="I1616" s="1" t="s">
        <v>1363</v>
      </c>
      <c r="J1616" s="1" t="s">
        <v>1364</v>
      </c>
      <c r="K1616" s="1">
        <v>31.9845082099</v>
      </c>
      <c r="L1616" s="1">
        <v>44.905953811899998</v>
      </c>
      <c r="M1616" s="1">
        <v>2</v>
      </c>
      <c r="N1616" s="1" t="s">
        <v>78</v>
      </c>
      <c r="O1616" s="1">
        <v>2</v>
      </c>
      <c r="P1616" t="str">
        <f>_xlfn.CONCAT( YEAR(TblOrigin[[#This Row],[ODK_DateOfSubmission]]), "-",TEXT( MONTH(TblOrigin[[#This Row],[ODK_DateOfSubmission]]),"00"))</f>
        <v>2020-09</v>
      </c>
    </row>
    <row r="1617" spans="1:16" x14ac:dyDescent="0.25">
      <c r="A1617" s="13">
        <v>3603032</v>
      </c>
      <c r="B1617" s="1">
        <v>4093910</v>
      </c>
      <c r="C1617" s="1">
        <v>25069</v>
      </c>
      <c r="D1617" s="6">
        <v>44102</v>
      </c>
      <c r="E1617" s="1">
        <v>118</v>
      </c>
      <c r="F1617" s="1" t="s">
        <v>96</v>
      </c>
      <c r="G1617" s="1" t="s">
        <v>173</v>
      </c>
      <c r="H1617" s="1" t="s">
        <v>1138</v>
      </c>
      <c r="I1617" s="1" t="s">
        <v>1365</v>
      </c>
      <c r="J1617" s="1" t="s">
        <v>1366</v>
      </c>
      <c r="K1617" s="1">
        <v>31.976550975799999</v>
      </c>
      <c r="L1617" s="1">
        <v>44.9311598707</v>
      </c>
      <c r="M1617" s="1">
        <v>2</v>
      </c>
      <c r="N1617" s="1" t="s">
        <v>78</v>
      </c>
      <c r="O1617" s="1">
        <v>2</v>
      </c>
      <c r="P1617" t="str">
        <f>_xlfn.CONCAT( YEAR(TblOrigin[[#This Row],[ODK_DateOfSubmission]]), "-",TEXT( MONTH(TblOrigin[[#This Row],[ODK_DateOfSubmission]]),"00"))</f>
        <v>2020-09</v>
      </c>
    </row>
    <row r="1618" spans="1:16" x14ac:dyDescent="0.25">
      <c r="A1618" s="13">
        <v>3304013</v>
      </c>
      <c r="B1618" s="1">
        <v>4096810</v>
      </c>
      <c r="C1618" s="1">
        <v>2045</v>
      </c>
      <c r="D1618" s="6">
        <v>44102</v>
      </c>
      <c r="E1618" s="1">
        <v>118</v>
      </c>
      <c r="F1618" s="1" t="s">
        <v>106</v>
      </c>
      <c r="G1618" s="1" t="s">
        <v>182</v>
      </c>
      <c r="H1618" s="1" t="s">
        <v>1044</v>
      </c>
      <c r="I1618" s="1" t="s">
        <v>1367</v>
      </c>
      <c r="J1618" s="1" t="s">
        <v>1368</v>
      </c>
      <c r="K1618" s="1">
        <v>31.308547281700001</v>
      </c>
      <c r="L1618" s="1">
        <v>45.3072568495</v>
      </c>
      <c r="M1618" s="1">
        <v>3</v>
      </c>
      <c r="N1618" s="1" t="s">
        <v>87</v>
      </c>
      <c r="O1618" s="1">
        <v>3</v>
      </c>
      <c r="P1618" t="str">
        <f>_xlfn.CONCAT( YEAR(TblOrigin[[#This Row],[ODK_DateOfSubmission]]), "-",TEXT( MONTH(TblOrigin[[#This Row],[ODK_DateOfSubmission]]),"00"))</f>
        <v>2020-09</v>
      </c>
    </row>
    <row r="1619" spans="1:16" x14ac:dyDescent="0.25">
      <c r="A1619" s="13">
        <v>3304011</v>
      </c>
      <c r="B1619" s="1">
        <v>4097210</v>
      </c>
      <c r="C1619" s="1">
        <v>21433</v>
      </c>
      <c r="D1619" s="6">
        <v>44102</v>
      </c>
      <c r="E1619" s="1">
        <v>118</v>
      </c>
      <c r="F1619" s="1" t="s">
        <v>106</v>
      </c>
      <c r="G1619" s="1" t="s">
        <v>182</v>
      </c>
      <c r="H1619" s="1" t="s">
        <v>1044</v>
      </c>
      <c r="I1619" s="1" t="s">
        <v>1369</v>
      </c>
      <c r="J1619" s="1" t="s">
        <v>216</v>
      </c>
      <c r="K1619" s="1">
        <v>31.304847132399999</v>
      </c>
      <c r="L1619" s="1">
        <v>45.303466217599997</v>
      </c>
      <c r="M1619" s="1">
        <v>2</v>
      </c>
      <c r="N1619" s="1" t="s">
        <v>82</v>
      </c>
      <c r="O1619" s="1">
        <v>1</v>
      </c>
      <c r="P1619" t="str">
        <f>_xlfn.CONCAT( YEAR(TblOrigin[[#This Row],[ODK_DateOfSubmission]]), "-",TEXT( MONTH(TblOrigin[[#This Row],[ODK_DateOfSubmission]]),"00"))</f>
        <v>2020-09</v>
      </c>
    </row>
    <row r="1620" spans="1:16" x14ac:dyDescent="0.25">
      <c r="A1620" s="13">
        <v>3304011</v>
      </c>
      <c r="B1620" s="1">
        <v>4097210</v>
      </c>
      <c r="C1620" s="1">
        <v>21433</v>
      </c>
      <c r="D1620" s="6">
        <v>44102</v>
      </c>
      <c r="E1620" s="1">
        <v>118</v>
      </c>
      <c r="F1620" s="1" t="s">
        <v>106</v>
      </c>
      <c r="G1620" s="1" t="s">
        <v>182</v>
      </c>
      <c r="H1620" s="1" t="s">
        <v>1044</v>
      </c>
      <c r="I1620" s="1" t="s">
        <v>1369</v>
      </c>
      <c r="J1620" s="1" t="s">
        <v>216</v>
      </c>
      <c r="K1620" s="1">
        <v>31.304847132399999</v>
      </c>
      <c r="L1620" s="1">
        <v>45.303466217599997</v>
      </c>
      <c r="M1620" s="1">
        <v>2</v>
      </c>
      <c r="N1620" s="1" t="s">
        <v>70</v>
      </c>
      <c r="O1620" s="1">
        <v>1</v>
      </c>
      <c r="P1620" t="str">
        <f>_xlfn.CONCAT( YEAR(TblOrigin[[#This Row],[ODK_DateOfSubmission]]), "-",TEXT( MONTH(TblOrigin[[#This Row],[ODK_DateOfSubmission]]),"00"))</f>
        <v>2020-09</v>
      </c>
    </row>
    <row r="1621" spans="1:16" x14ac:dyDescent="0.25">
      <c r="A1621" s="13">
        <v>3304019</v>
      </c>
      <c r="B1621" s="1">
        <v>4116410</v>
      </c>
      <c r="C1621" s="1">
        <v>2060</v>
      </c>
      <c r="D1621" s="6">
        <v>44103</v>
      </c>
      <c r="E1621" s="1">
        <v>118</v>
      </c>
      <c r="F1621" s="1" t="s">
        <v>106</v>
      </c>
      <c r="G1621" s="1" t="s">
        <v>182</v>
      </c>
      <c r="H1621" s="1" t="s">
        <v>1044</v>
      </c>
      <c r="I1621" s="1" t="s">
        <v>1370</v>
      </c>
      <c r="J1621" s="1" t="s">
        <v>1371</v>
      </c>
      <c r="K1621" s="1">
        <v>31.319483150700002</v>
      </c>
      <c r="L1621" s="1">
        <v>45.278095443700003</v>
      </c>
      <c r="M1621" s="1">
        <v>2</v>
      </c>
      <c r="N1621" s="1" t="s">
        <v>82</v>
      </c>
      <c r="O1621" s="1">
        <v>2</v>
      </c>
      <c r="P1621" t="str">
        <f>_xlfn.CONCAT( YEAR(TblOrigin[[#This Row],[ODK_DateOfSubmission]]), "-",TEXT( MONTH(TblOrigin[[#This Row],[ODK_DateOfSubmission]]),"00"))</f>
        <v>2020-09</v>
      </c>
    </row>
    <row r="1622" spans="1:16" x14ac:dyDescent="0.25">
      <c r="A1622" s="13">
        <v>2503076</v>
      </c>
      <c r="B1622" s="1">
        <v>4120710</v>
      </c>
      <c r="C1622" s="1">
        <v>22786</v>
      </c>
      <c r="D1622" s="6">
        <v>44104</v>
      </c>
      <c r="E1622" s="1">
        <v>118</v>
      </c>
      <c r="F1622" s="1" t="s">
        <v>99</v>
      </c>
      <c r="G1622" s="1" t="s">
        <v>99</v>
      </c>
      <c r="H1622" s="1" t="s">
        <v>886</v>
      </c>
      <c r="I1622" s="1" t="s">
        <v>892</v>
      </c>
      <c r="J1622" s="1" t="s">
        <v>893</v>
      </c>
      <c r="K1622" s="1">
        <v>32.620162499999999</v>
      </c>
      <c r="L1622" s="1">
        <v>44.0183933514</v>
      </c>
      <c r="M1622" s="1">
        <v>4</v>
      </c>
      <c r="N1622" s="1" t="s">
        <v>91</v>
      </c>
      <c r="O1622" s="1">
        <v>4</v>
      </c>
      <c r="P1622" t="str">
        <f>_xlfn.CONCAT( YEAR(TblOrigin[[#This Row],[ODK_DateOfSubmission]]), "-",TEXT( MONTH(TblOrigin[[#This Row],[ODK_DateOfSubmission]]),"00"))</f>
        <v>2020-09</v>
      </c>
    </row>
    <row r="1623" spans="1:16" x14ac:dyDescent="0.25">
      <c r="A1623" s="13">
        <v>3104029</v>
      </c>
      <c r="B1623" s="1">
        <v>4159610</v>
      </c>
      <c r="C1623" s="1">
        <v>25225</v>
      </c>
      <c r="D1623" s="6">
        <v>44107</v>
      </c>
      <c r="E1623" s="1">
        <v>118</v>
      </c>
      <c r="F1623" s="1" t="s">
        <v>85</v>
      </c>
      <c r="G1623" s="1" t="s">
        <v>155</v>
      </c>
      <c r="H1623" s="1" t="s">
        <v>962</v>
      </c>
      <c r="I1623" s="1" t="s">
        <v>1372</v>
      </c>
      <c r="J1623" s="1" t="s">
        <v>1373</v>
      </c>
      <c r="K1623" s="1">
        <v>30.3636322929</v>
      </c>
      <c r="L1623" s="1">
        <v>47.719430615900002</v>
      </c>
      <c r="M1623" s="1">
        <v>2</v>
      </c>
      <c r="N1623" s="1" t="s">
        <v>70</v>
      </c>
      <c r="O1623" s="1">
        <v>1</v>
      </c>
      <c r="P1623" t="str">
        <f>_xlfn.CONCAT( YEAR(TblOrigin[[#This Row],[ODK_DateOfSubmission]]), "-",TEXT( MONTH(TblOrigin[[#This Row],[ODK_DateOfSubmission]]),"00"))</f>
        <v>2020-10</v>
      </c>
    </row>
    <row r="1624" spans="1:16" x14ac:dyDescent="0.25">
      <c r="A1624" s="13">
        <v>3104029</v>
      </c>
      <c r="B1624" s="1">
        <v>4159610</v>
      </c>
      <c r="C1624" s="1">
        <v>25225</v>
      </c>
      <c r="D1624" s="6">
        <v>44107</v>
      </c>
      <c r="E1624" s="1">
        <v>118</v>
      </c>
      <c r="F1624" s="1" t="s">
        <v>85</v>
      </c>
      <c r="G1624" s="1" t="s">
        <v>155</v>
      </c>
      <c r="H1624" s="1" t="s">
        <v>962</v>
      </c>
      <c r="I1624" s="1" t="s">
        <v>1372</v>
      </c>
      <c r="J1624" s="1" t="s">
        <v>1373</v>
      </c>
      <c r="K1624" s="1">
        <v>30.3636322929</v>
      </c>
      <c r="L1624" s="1">
        <v>47.719430615900002</v>
      </c>
      <c r="M1624" s="1">
        <v>2</v>
      </c>
      <c r="N1624" s="1" t="s">
        <v>119</v>
      </c>
      <c r="O1624" s="1">
        <v>1</v>
      </c>
      <c r="P1624" t="str">
        <f>_xlfn.CONCAT( YEAR(TblOrigin[[#This Row],[ODK_DateOfSubmission]]), "-",TEXT( MONTH(TblOrigin[[#This Row],[ODK_DateOfSubmission]]),"00"))</f>
        <v>2020-10</v>
      </c>
    </row>
    <row r="1625" spans="1:16" x14ac:dyDescent="0.25">
      <c r="A1625" s="13">
        <v>3105095</v>
      </c>
      <c r="B1625" s="1">
        <v>4176310</v>
      </c>
      <c r="C1625" s="1">
        <v>24479</v>
      </c>
      <c r="D1625" s="6">
        <v>44108</v>
      </c>
      <c r="E1625" s="1">
        <v>118</v>
      </c>
      <c r="F1625" s="1" t="s">
        <v>85</v>
      </c>
      <c r="G1625" s="1" t="s">
        <v>85</v>
      </c>
      <c r="H1625" s="1" t="s">
        <v>971</v>
      </c>
      <c r="I1625" s="1" t="s">
        <v>215</v>
      </c>
      <c r="J1625" s="1" t="s">
        <v>1374</v>
      </c>
      <c r="K1625" s="1">
        <v>30.450738477200002</v>
      </c>
      <c r="L1625" s="1">
        <v>47.807930523700001</v>
      </c>
      <c r="M1625" s="1">
        <v>1</v>
      </c>
      <c r="N1625" s="1" t="s">
        <v>75</v>
      </c>
      <c r="O1625" s="1">
        <v>1</v>
      </c>
      <c r="P1625" t="str">
        <f>_xlfn.CONCAT( YEAR(TblOrigin[[#This Row],[ODK_DateOfSubmission]]), "-",TEXT( MONTH(TblOrigin[[#This Row],[ODK_DateOfSubmission]]),"00"))</f>
        <v>2020-10</v>
      </c>
    </row>
    <row r="1626" spans="1:16" x14ac:dyDescent="0.25">
      <c r="A1626" s="13">
        <v>3105082</v>
      </c>
      <c r="B1626" s="1">
        <v>4177110</v>
      </c>
      <c r="C1626" s="1">
        <v>933</v>
      </c>
      <c r="D1626" s="6">
        <v>44108</v>
      </c>
      <c r="E1626" s="1">
        <v>118</v>
      </c>
      <c r="F1626" s="1" t="s">
        <v>85</v>
      </c>
      <c r="G1626" s="1" t="s">
        <v>85</v>
      </c>
      <c r="H1626" s="1" t="s">
        <v>971</v>
      </c>
      <c r="I1626" s="1" t="s">
        <v>1375</v>
      </c>
      <c r="J1626" s="1" t="s">
        <v>463</v>
      </c>
      <c r="K1626" s="1">
        <v>30.5224816084</v>
      </c>
      <c r="L1626" s="1">
        <v>47.8092186461</v>
      </c>
      <c r="M1626" s="1">
        <v>1</v>
      </c>
      <c r="N1626" s="1" t="s">
        <v>83</v>
      </c>
      <c r="O1626" s="1">
        <v>1</v>
      </c>
      <c r="P1626" t="str">
        <f>_xlfn.CONCAT( YEAR(TblOrigin[[#This Row],[ODK_DateOfSubmission]]), "-",TEXT( MONTH(TblOrigin[[#This Row],[ODK_DateOfSubmission]]),"00"))</f>
        <v>2020-10</v>
      </c>
    </row>
    <row r="1627" spans="1:16" x14ac:dyDescent="0.25">
      <c r="A1627" s="13">
        <v>1101027</v>
      </c>
      <c r="B1627" s="1">
        <v>4184110</v>
      </c>
      <c r="C1627" s="1">
        <v>33583</v>
      </c>
      <c r="D1627" s="6">
        <v>44109</v>
      </c>
      <c r="E1627" s="1">
        <v>118</v>
      </c>
      <c r="F1627" s="1" t="s">
        <v>89</v>
      </c>
      <c r="G1627" s="1" t="s">
        <v>160</v>
      </c>
      <c r="H1627" s="1" t="s">
        <v>1376</v>
      </c>
      <c r="I1627" s="1" t="s">
        <v>1377</v>
      </c>
      <c r="J1627" s="1" t="s">
        <v>1378</v>
      </c>
      <c r="K1627" s="1">
        <v>37.134396682899997</v>
      </c>
      <c r="L1627" s="1">
        <v>43.178753048600001</v>
      </c>
      <c r="M1627" s="1">
        <v>2</v>
      </c>
      <c r="N1627" s="1" t="s">
        <v>116</v>
      </c>
      <c r="O1627" s="1">
        <v>2</v>
      </c>
      <c r="P1627" t="str">
        <f>_xlfn.CONCAT( YEAR(TblOrigin[[#This Row],[ODK_DateOfSubmission]]), "-",TEXT( MONTH(TblOrigin[[#This Row],[ODK_DateOfSubmission]]),"00"))</f>
        <v>2020-10</v>
      </c>
    </row>
    <row r="1628" spans="1:16" x14ac:dyDescent="0.25">
      <c r="A1628" s="13">
        <v>2503095</v>
      </c>
      <c r="B1628" s="1">
        <v>4188110</v>
      </c>
      <c r="C1628" s="1">
        <v>14085</v>
      </c>
      <c r="D1628" s="6">
        <v>44109</v>
      </c>
      <c r="E1628" s="1">
        <v>118</v>
      </c>
      <c r="F1628" s="1" t="s">
        <v>99</v>
      </c>
      <c r="G1628" s="1" t="s">
        <v>99</v>
      </c>
      <c r="H1628" s="1" t="s">
        <v>886</v>
      </c>
      <c r="I1628" s="1" t="s">
        <v>1379</v>
      </c>
      <c r="J1628" s="1" t="s">
        <v>1380</v>
      </c>
      <c r="K1628" s="1">
        <v>32.608632999999998</v>
      </c>
      <c r="L1628" s="1">
        <v>44.033036000000003</v>
      </c>
      <c r="M1628" s="1">
        <v>3</v>
      </c>
      <c r="N1628" s="1" t="s">
        <v>78</v>
      </c>
      <c r="O1628" s="1">
        <v>1</v>
      </c>
      <c r="P1628" t="str">
        <f>_xlfn.CONCAT( YEAR(TblOrigin[[#This Row],[ODK_DateOfSubmission]]), "-",TEXT( MONTH(TblOrigin[[#This Row],[ODK_DateOfSubmission]]),"00"))</f>
        <v>2020-10</v>
      </c>
    </row>
    <row r="1629" spans="1:16" x14ac:dyDescent="0.25">
      <c r="A1629" s="13">
        <v>2503095</v>
      </c>
      <c r="B1629" s="1">
        <v>4188110</v>
      </c>
      <c r="C1629" s="1">
        <v>14085</v>
      </c>
      <c r="D1629" s="6">
        <v>44109</v>
      </c>
      <c r="E1629" s="1">
        <v>118</v>
      </c>
      <c r="F1629" s="1" t="s">
        <v>99</v>
      </c>
      <c r="G1629" s="1" t="s">
        <v>99</v>
      </c>
      <c r="H1629" s="1" t="s">
        <v>886</v>
      </c>
      <c r="I1629" s="1" t="s">
        <v>1379</v>
      </c>
      <c r="J1629" s="1" t="s">
        <v>1380</v>
      </c>
      <c r="K1629" s="1">
        <v>32.608632999999998</v>
      </c>
      <c r="L1629" s="1">
        <v>44.033036000000003</v>
      </c>
      <c r="M1629" s="1">
        <v>3</v>
      </c>
      <c r="N1629" s="1" t="s">
        <v>94</v>
      </c>
      <c r="O1629" s="1">
        <v>2</v>
      </c>
      <c r="P1629" t="str">
        <f>_xlfn.CONCAT( YEAR(TblOrigin[[#This Row],[ODK_DateOfSubmission]]), "-",TEXT( MONTH(TblOrigin[[#This Row],[ODK_DateOfSubmission]]),"00"))</f>
        <v>2020-10</v>
      </c>
    </row>
    <row r="1630" spans="1:16" x14ac:dyDescent="0.25">
      <c r="A1630" s="13">
        <v>2503185</v>
      </c>
      <c r="B1630" s="1">
        <v>4188210</v>
      </c>
      <c r="C1630" s="1">
        <v>14099</v>
      </c>
      <c r="D1630" s="6">
        <v>44109</v>
      </c>
      <c r="E1630" s="1">
        <v>118</v>
      </c>
      <c r="F1630" s="1" t="s">
        <v>99</v>
      </c>
      <c r="G1630" s="1" t="s">
        <v>99</v>
      </c>
      <c r="H1630" s="1" t="s">
        <v>886</v>
      </c>
      <c r="I1630" s="1" t="s">
        <v>1381</v>
      </c>
      <c r="J1630" s="1" t="s">
        <v>380</v>
      </c>
      <c r="K1630" s="1">
        <v>32.614955000000002</v>
      </c>
      <c r="L1630" s="1">
        <v>44.003959999999999</v>
      </c>
      <c r="M1630" s="1">
        <v>2</v>
      </c>
      <c r="N1630" s="1" t="s">
        <v>66</v>
      </c>
      <c r="O1630" s="1">
        <v>2</v>
      </c>
      <c r="P1630" t="str">
        <f>_xlfn.CONCAT( YEAR(TblOrigin[[#This Row],[ODK_DateOfSubmission]]), "-",TEXT( MONTH(TblOrigin[[#This Row],[ODK_DateOfSubmission]]),"00"))</f>
        <v>2020-10</v>
      </c>
    </row>
    <row r="1631" spans="1:16" x14ac:dyDescent="0.25">
      <c r="A1631" s="13">
        <v>2503177</v>
      </c>
      <c r="B1631" s="1">
        <v>4189410</v>
      </c>
      <c r="C1631" s="1">
        <v>25344</v>
      </c>
      <c r="D1631" s="6">
        <v>44109</v>
      </c>
      <c r="E1631" s="1">
        <v>118</v>
      </c>
      <c r="F1631" s="1" t="s">
        <v>99</v>
      </c>
      <c r="G1631" s="1" t="s">
        <v>99</v>
      </c>
      <c r="H1631" s="1" t="s">
        <v>886</v>
      </c>
      <c r="I1631" s="1" t="s">
        <v>1382</v>
      </c>
      <c r="J1631" s="1" t="s">
        <v>1383</v>
      </c>
      <c r="K1631" s="1">
        <v>32.604779299999997</v>
      </c>
      <c r="L1631" s="1">
        <v>43.9878141672</v>
      </c>
      <c r="M1631" s="1">
        <v>1</v>
      </c>
      <c r="N1631" s="1" t="s">
        <v>91</v>
      </c>
      <c r="O1631" s="1">
        <v>1</v>
      </c>
      <c r="P1631" t="str">
        <f>_xlfn.CONCAT( YEAR(TblOrigin[[#This Row],[ODK_DateOfSubmission]]), "-",TEXT( MONTH(TblOrigin[[#This Row],[ODK_DateOfSubmission]]),"00"))</f>
        <v>2020-10</v>
      </c>
    </row>
    <row r="1632" spans="1:16" x14ac:dyDescent="0.25">
      <c r="A1632" s="13">
        <v>2503129</v>
      </c>
      <c r="B1632" s="1">
        <v>4189810</v>
      </c>
      <c r="C1632" s="1">
        <v>14072</v>
      </c>
      <c r="D1632" s="6">
        <v>44109</v>
      </c>
      <c r="E1632" s="1">
        <v>118</v>
      </c>
      <c r="F1632" s="1" t="s">
        <v>99</v>
      </c>
      <c r="G1632" s="1" t="s">
        <v>99</v>
      </c>
      <c r="H1632" s="1" t="s">
        <v>886</v>
      </c>
      <c r="I1632" s="1" t="s">
        <v>1384</v>
      </c>
      <c r="J1632" s="1" t="s">
        <v>1385</v>
      </c>
      <c r="K1632" s="1">
        <v>32.590609999999998</v>
      </c>
      <c r="L1632" s="1">
        <v>44.073480000000004</v>
      </c>
      <c r="M1632" s="1">
        <v>2</v>
      </c>
      <c r="N1632" s="1" t="s">
        <v>83</v>
      </c>
      <c r="O1632" s="1">
        <v>1</v>
      </c>
      <c r="P1632" t="str">
        <f>_xlfn.CONCAT( YEAR(TblOrigin[[#This Row],[ODK_DateOfSubmission]]), "-",TEXT( MONTH(TblOrigin[[#This Row],[ODK_DateOfSubmission]]),"00"))</f>
        <v>2020-10</v>
      </c>
    </row>
    <row r="1633" spans="1:16" x14ac:dyDescent="0.25">
      <c r="A1633" s="13">
        <v>2503129</v>
      </c>
      <c r="B1633" s="1">
        <v>4189810</v>
      </c>
      <c r="C1633" s="1">
        <v>14072</v>
      </c>
      <c r="D1633" s="6">
        <v>44109</v>
      </c>
      <c r="E1633" s="1">
        <v>118</v>
      </c>
      <c r="F1633" s="1" t="s">
        <v>99</v>
      </c>
      <c r="G1633" s="1" t="s">
        <v>99</v>
      </c>
      <c r="H1633" s="1" t="s">
        <v>886</v>
      </c>
      <c r="I1633" s="1" t="s">
        <v>1384</v>
      </c>
      <c r="J1633" s="1" t="s">
        <v>1385</v>
      </c>
      <c r="K1633" s="1">
        <v>32.590609999999998</v>
      </c>
      <c r="L1633" s="1">
        <v>44.073480000000004</v>
      </c>
      <c r="M1633" s="1">
        <v>2</v>
      </c>
      <c r="N1633" s="1" t="s">
        <v>66</v>
      </c>
      <c r="O1633" s="1">
        <v>1</v>
      </c>
      <c r="P1633" t="str">
        <f>_xlfn.CONCAT( YEAR(TblOrigin[[#This Row],[ODK_DateOfSubmission]]), "-",TEXT( MONTH(TblOrigin[[#This Row],[ODK_DateOfSubmission]]),"00"))</f>
        <v>2020-10</v>
      </c>
    </row>
    <row r="1634" spans="1:16" x14ac:dyDescent="0.25">
      <c r="A1634" s="13">
        <v>2503175</v>
      </c>
      <c r="B1634" s="1">
        <v>4190010</v>
      </c>
      <c r="C1634" s="1">
        <v>14073</v>
      </c>
      <c r="D1634" s="6">
        <v>44109</v>
      </c>
      <c r="E1634" s="1">
        <v>118</v>
      </c>
      <c r="F1634" s="1" t="s">
        <v>99</v>
      </c>
      <c r="G1634" s="1" t="s">
        <v>99</v>
      </c>
      <c r="H1634" s="1" t="s">
        <v>886</v>
      </c>
      <c r="I1634" s="1" t="s">
        <v>1386</v>
      </c>
      <c r="J1634" s="1" t="s">
        <v>1387</v>
      </c>
      <c r="K1634" s="1">
        <v>32.604500000000002</v>
      </c>
      <c r="L1634" s="1">
        <v>44.02955</v>
      </c>
      <c r="M1634" s="1">
        <v>1</v>
      </c>
      <c r="N1634" s="1" t="s">
        <v>66</v>
      </c>
      <c r="O1634" s="1">
        <v>1</v>
      </c>
      <c r="P1634" t="str">
        <f>_xlfn.CONCAT( YEAR(TblOrigin[[#This Row],[ODK_DateOfSubmission]]), "-",TEXT( MONTH(TblOrigin[[#This Row],[ODK_DateOfSubmission]]),"00"))</f>
        <v>2020-10</v>
      </c>
    </row>
    <row r="1635" spans="1:16" x14ac:dyDescent="0.25">
      <c r="A1635" s="13">
        <v>3504019</v>
      </c>
      <c r="B1635" s="1">
        <v>4200210</v>
      </c>
      <c r="C1635" s="1">
        <v>9470</v>
      </c>
      <c r="D1635" s="6">
        <v>44110</v>
      </c>
      <c r="E1635" s="1">
        <v>118</v>
      </c>
      <c r="F1635" s="1" t="s">
        <v>68</v>
      </c>
      <c r="G1635" s="1" t="s">
        <v>73</v>
      </c>
      <c r="H1635" s="1" t="s">
        <v>1059</v>
      </c>
      <c r="I1635" s="1" t="s">
        <v>1076</v>
      </c>
      <c r="J1635" s="1" t="s">
        <v>1077</v>
      </c>
      <c r="K1635" s="1">
        <v>31.0569626851</v>
      </c>
      <c r="L1635" s="1">
        <v>46.266143804899997</v>
      </c>
      <c r="M1635" s="1">
        <v>13</v>
      </c>
      <c r="N1635" s="1" t="s">
        <v>94</v>
      </c>
      <c r="O1635" s="1">
        <v>4</v>
      </c>
      <c r="P1635" t="str">
        <f>_xlfn.CONCAT( YEAR(TblOrigin[[#This Row],[ODK_DateOfSubmission]]), "-",TEXT( MONTH(TblOrigin[[#This Row],[ODK_DateOfSubmission]]),"00"))</f>
        <v>2020-10</v>
      </c>
    </row>
    <row r="1636" spans="1:16" x14ac:dyDescent="0.25">
      <c r="A1636" s="13">
        <v>3504019</v>
      </c>
      <c r="B1636" s="1">
        <v>4200210</v>
      </c>
      <c r="C1636" s="1">
        <v>9470</v>
      </c>
      <c r="D1636" s="6">
        <v>44110</v>
      </c>
      <c r="E1636" s="1">
        <v>118</v>
      </c>
      <c r="F1636" s="1" t="s">
        <v>68</v>
      </c>
      <c r="G1636" s="1" t="s">
        <v>73</v>
      </c>
      <c r="H1636" s="1" t="s">
        <v>1059</v>
      </c>
      <c r="I1636" s="1" t="s">
        <v>1076</v>
      </c>
      <c r="J1636" s="1" t="s">
        <v>1077</v>
      </c>
      <c r="K1636" s="1">
        <v>31.0569626851</v>
      </c>
      <c r="L1636" s="1">
        <v>46.266143804899997</v>
      </c>
      <c r="M1636" s="1">
        <v>13</v>
      </c>
      <c r="N1636" s="1" t="s">
        <v>66</v>
      </c>
      <c r="O1636" s="1">
        <v>9</v>
      </c>
      <c r="P1636" t="str">
        <f>_xlfn.CONCAT( YEAR(TblOrigin[[#This Row],[ODK_DateOfSubmission]]), "-",TEXT( MONTH(TblOrigin[[#This Row],[ODK_DateOfSubmission]]),"00"))</f>
        <v>2020-10</v>
      </c>
    </row>
    <row r="1637" spans="1:16" x14ac:dyDescent="0.25">
      <c r="A1637" s="13">
        <v>1103053</v>
      </c>
      <c r="B1637" s="1">
        <v>4205710</v>
      </c>
      <c r="C1637" s="1">
        <v>8013</v>
      </c>
      <c r="D1637" s="6">
        <v>44110</v>
      </c>
      <c r="E1637" s="1">
        <v>118</v>
      </c>
      <c r="F1637" s="1" t="s">
        <v>89</v>
      </c>
      <c r="G1637" s="1" t="s">
        <v>163</v>
      </c>
      <c r="H1637" s="1" t="s">
        <v>597</v>
      </c>
      <c r="I1637" s="1" t="s">
        <v>607</v>
      </c>
      <c r="J1637" s="1" t="s">
        <v>608</v>
      </c>
      <c r="K1637" s="1">
        <v>36.910295444699997</v>
      </c>
      <c r="L1637" s="1">
        <v>42.7939173782</v>
      </c>
      <c r="M1637" s="1">
        <v>7</v>
      </c>
      <c r="N1637" s="1" t="s">
        <v>78</v>
      </c>
      <c r="O1637" s="1">
        <v>7</v>
      </c>
      <c r="P1637" t="str">
        <f>_xlfn.CONCAT( YEAR(TblOrigin[[#This Row],[ODK_DateOfSubmission]]), "-",TEXT( MONTH(TblOrigin[[#This Row],[ODK_DateOfSubmission]]),"00"))</f>
        <v>2020-10</v>
      </c>
    </row>
    <row r="1638" spans="1:16" x14ac:dyDescent="0.25">
      <c r="A1638" s="13">
        <v>3504029</v>
      </c>
      <c r="B1638" s="1">
        <v>4213510</v>
      </c>
      <c r="C1638" s="1">
        <v>10301</v>
      </c>
      <c r="D1638" s="6">
        <v>44111</v>
      </c>
      <c r="E1638" s="1">
        <v>118</v>
      </c>
      <c r="F1638" s="1" t="s">
        <v>68</v>
      </c>
      <c r="G1638" s="1" t="s">
        <v>73</v>
      </c>
      <c r="H1638" s="1" t="s">
        <v>1059</v>
      </c>
      <c r="I1638" s="1" t="s">
        <v>1089</v>
      </c>
      <c r="J1638" s="1" t="s">
        <v>1090</v>
      </c>
      <c r="K1638" s="1">
        <v>31.069730013600001</v>
      </c>
      <c r="L1638" s="1">
        <v>46.278741981099998</v>
      </c>
      <c r="M1638" s="1">
        <v>30</v>
      </c>
      <c r="N1638" s="1" t="s">
        <v>87</v>
      </c>
      <c r="O1638" s="1">
        <v>6</v>
      </c>
      <c r="P1638" t="str">
        <f>_xlfn.CONCAT( YEAR(TblOrigin[[#This Row],[ODK_DateOfSubmission]]), "-",TEXT( MONTH(TblOrigin[[#This Row],[ODK_DateOfSubmission]]),"00"))</f>
        <v>2020-10</v>
      </c>
    </row>
    <row r="1639" spans="1:16" x14ac:dyDescent="0.25">
      <c r="A1639" s="13">
        <v>3504029</v>
      </c>
      <c r="B1639" s="1">
        <v>4213510</v>
      </c>
      <c r="C1639" s="1">
        <v>10301</v>
      </c>
      <c r="D1639" s="6">
        <v>44111</v>
      </c>
      <c r="E1639" s="1">
        <v>118</v>
      </c>
      <c r="F1639" s="1" t="s">
        <v>68</v>
      </c>
      <c r="G1639" s="1" t="s">
        <v>73</v>
      </c>
      <c r="H1639" s="1" t="s">
        <v>1059</v>
      </c>
      <c r="I1639" s="1" t="s">
        <v>1089</v>
      </c>
      <c r="J1639" s="1" t="s">
        <v>1090</v>
      </c>
      <c r="K1639" s="1">
        <v>31.069730013600001</v>
      </c>
      <c r="L1639" s="1">
        <v>46.278741981099998</v>
      </c>
      <c r="M1639" s="1">
        <v>30</v>
      </c>
      <c r="N1639" s="1" t="s">
        <v>94</v>
      </c>
      <c r="O1639" s="1">
        <v>11</v>
      </c>
      <c r="P1639" t="str">
        <f>_xlfn.CONCAT( YEAR(TblOrigin[[#This Row],[ODK_DateOfSubmission]]), "-",TEXT( MONTH(TblOrigin[[#This Row],[ODK_DateOfSubmission]]),"00"))</f>
        <v>2020-10</v>
      </c>
    </row>
    <row r="1640" spans="1:16" x14ac:dyDescent="0.25">
      <c r="A1640" s="13">
        <v>3504029</v>
      </c>
      <c r="B1640" s="1">
        <v>4213510</v>
      </c>
      <c r="C1640" s="1">
        <v>10301</v>
      </c>
      <c r="D1640" s="6">
        <v>44111</v>
      </c>
      <c r="E1640" s="1">
        <v>118</v>
      </c>
      <c r="F1640" s="1" t="s">
        <v>68</v>
      </c>
      <c r="G1640" s="1" t="s">
        <v>73</v>
      </c>
      <c r="H1640" s="1" t="s">
        <v>1059</v>
      </c>
      <c r="I1640" s="1" t="s">
        <v>1089</v>
      </c>
      <c r="J1640" s="1" t="s">
        <v>1090</v>
      </c>
      <c r="K1640" s="1">
        <v>31.069730013600001</v>
      </c>
      <c r="L1640" s="1">
        <v>46.278741981099998</v>
      </c>
      <c r="M1640" s="1">
        <v>30</v>
      </c>
      <c r="N1640" s="1" t="s">
        <v>104</v>
      </c>
      <c r="O1640" s="1">
        <v>9</v>
      </c>
      <c r="P1640" t="str">
        <f>_xlfn.CONCAT( YEAR(TblOrigin[[#This Row],[ODK_DateOfSubmission]]), "-",TEXT( MONTH(TblOrigin[[#This Row],[ODK_DateOfSubmission]]),"00"))</f>
        <v>2020-10</v>
      </c>
    </row>
    <row r="1641" spans="1:16" x14ac:dyDescent="0.25">
      <c r="A1641" s="13">
        <v>3504029</v>
      </c>
      <c r="B1641" s="1">
        <v>4213510</v>
      </c>
      <c r="C1641" s="1">
        <v>10301</v>
      </c>
      <c r="D1641" s="6">
        <v>44111</v>
      </c>
      <c r="E1641" s="1">
        <v>118</v>
      </c>
      <c r="F1641" s="1" t="s">
        <v>68</v>
      </c>
      <c r="G1641" s="1" t="s">
        <v>73</v>
      </c>
      <c r="H1641" s="1" t="s">
        <v>1059</v>
      </c>
      <c r="I1641" s="1" t="s">
        <v>1089</v>
      </c>
      <c r="J1641" s="1" t="s">
        <v>1090</v>
      </c>
      <c r="K1641" s="1">
        <v>31.069730013600001</v>
      </c>
      <c r="L1641" s="1">
        <v>46.278741981099998</v>
      </c>
      <c r="M1641" s="1">
        <v>30</v>
      </c>
      <c r="N1641" s="1" t="s">
        <v>74</v>
      </c>
      <c r="O1641" s="1">
        <v>4</v>
      </c>
      <c r="P1641" t="str">
        <f>_xlfn.CONCAT( YEAR(TblOrigin[[#This Row],[ODK_DateOfSubmission]]), "-",TEXT( MONTH(TblOrigin[[#This Row],[ODK_DateOfSubmission]]),"00"))</f>
        <v>2020-10</v>
      </c>
    </row>
    <row r="1642" spans="1:16" x14ac:dyDescent="0.25">
      <c r="A1642" s="13">
        <v>3105017</v>
      </c>
      <c r="B1642" s="1">
        <v>4225610</v>
      </c>
      <c r="C1642" s="1">
        <v>25229</v>
      </c>
      <c r="D1642" s="6">
        <v>44112</v>
      </c>
      <c r="E1642" s="1">
        <v>118</v>
      </c>
      <c r="F1642" s="1" t="s">
        <v>85</v>
      </c>
      <c r="G1642" s="1" t="s">
        <v>85</v>
      </c>
      <c r="H1642" s="1" t="s">
        <v>1388</v>
      </c>
      <c r="I1642" s="1" t="s">
        <v>1389</v>
      </c>
      <c r="J1642" s="1" t="s">
        <v>1390</v>
      </c>
      <c r="K1642" s="1">
        <v>30.584495100000002</v>
      </c>
      <c r="L1642" s="1">
        <v>47.751093500000003</v>
      </c>
      <c r="M1642" s="1">
        <v>1</v>
      </c>
      <c r="N1642" s="1" t="s">
        <v>108</v>
      </c>
      <c r="O1642" s="1">
        <v>1</v>
      </c>
      <c r="P1642" t="str">
        <f>_xlfn.CONCAT( YEAR(TblOrigin[[#This Row],[ODK_DateOfSubmission]]), "-",TEXT( MONTH(TblOrigin[[#This Row],[ODK_DateOfSubmission]]),"00"))</f>
        <v>2020-10</v>
      </c>
    </row>
    <row r="1643" spans="1:16" x14ac:dyDescent="0.25">
      <c r="A1643" s="13">
        <v>3105059</v>
      </c>
      <c r="B1643" s="1">
        <v>4239510</v>
      </c>
      <c r="C1643" s="1">
        <v>896</v>
      </c>
      <c r="D1643" s="6">
        <v>44113</v>
      </c>
      <c r="E1643" s="1">
        <v>118</v>
      </c>
      <c r="F1643" s="1" t="s">
        <v>85</v>
      </c>
      <c r="G1643" s="1" t="s">
        <v>85</v>
      </c>
      <c r="H1643" s="1" t="s">
        <v>971</v>
      </c>
      <c r="I1643" s="1" t="s">
        <v>1391</v>
      </c>
      <c r="J1643" s="1" t="s">
        <v>1392</v>
      </c>
      <c r="K1643" s="1">
        <v>30.505560899999999</v>
      </c>
      <c r="L1643" s="1">
        <v>47.819226100000002</v>
      </c>
      <c r="M1643" s="1">
        <v>1</v>
      </c>
      <c r="N1643" s="1" t="s">
        <v>82</v>
      </c>
      <c r="O1643" s="1">
        <v>1</v>
      </c>
      <c r="P1643" t="str">
        <f>_xlfn.CONCAT( YEAR(TblOrigin[[#This Row],[ODK_DateOfSubmission]]), "-",TEXT( MONTH(TblOrigin[[#This Row],[ODK_DateOfSubmission]]),"00"))</f>
        <v>2020-10</v>
      </c>
    </row>
    <row r="1644" spans="1:16" x14ac:dyDescent="0.25">
      <c r="A1644" s="13">
        <v>3504032</v>
      </c>
      <c r="B1644" s="1">
        <v>4246810</v>
      </c>
      <c r="C1644" s="1">
        <v>24750</v>
      </c>
      <c r="D1644" s="6">
        <v>44114</v>
      </c>
      <c r="E1644" s="1">
        <v>118</v>
      </c>
      <c r="F1644" s="1" t="s">
        <v>68</v>
      </c>
      <c r="G1644" s="1" t="s">
        <v>73</v>
      </c>
      <c r="H1644" s="1" t="s">
        <v>1059</v>
      </c>
      <c r="I1644" s="1" t="s">
        <v>1092</v>
      </c>
      <c r="J1644" s="1" t="s">
        <v>1093</v>
      </c>
      <c r="K1644" s="1">
        <v>31.034273341199999</v>
      </c>
      <c r="L1644" s="1">
        <v>46.238222611899999</v>
      </c>
      <c r="M1644" s="1">
        <v>3</v>
      </c>
      <c r="N1644" s="1" t="s">
        <v>87</v>
      </c>
      <c r="O1644" s="1">
        <v>3</v>
      </c>
      <c r="P1644" t="str">
        <f>_xlfn.CONCAT( YEAR(TblOrigin[[#This Row],[ODK_DateOfSubmission]]), "-",TEXT( MONTH(TblOrigin[[#This Row],[ODK_DateOfSubmission]]),"00"))</f>
        <v>2020-10</v>
      </c>
    </row>
    <row r="1645" spans="1:16" x14ac:dyDescent="0.25">
      <c r="A1645" s="13">
        <v>2204088</v>
      </c>
      <c r="B1645" s="1">
        <v>4257810</v>
      </c>
      <c r="C1645" s="1">
        <v>7154</v>
      </c>
      <c r="D1645" s="6">
        <v>44115</v>
      </c>
      <c r="E1645" s="1">
        <v>118</v>
      </c>
      <c r="F1645" s="1" t="s">
        <v>124</v>
      </c>
      <c r="G1645" s="1" t="s">
        <v>193</v>
      </c>
      <c r="H1645" s="1" t="s">
        <v>1393</v>
      </c>
      <c r="I1645" s="1" t="s">
        <v>1394</v>
      </c>
      <c r="J1645" s="1" t="s">
        <v>1395</v>
      </c>
      <c r="K1645" s="1">
        <v>32.4680207623</v>
      </c>
      <c r="L1645" s="1">
        <v>44.433188271600002</v>
      </c>
      <c r="M1645" s="1">
        <v>3</v>
      </c>
      <c r="N1645" s="1" t="s">
        <v>66</v>
      </c>
      <c r="O1645" s="1">
        <v>3</v>
      </c>
      <c r="P1645" t="str">
        <f>_xlfn.CONCAT( YEAR(TblOrigin[[#This Row],[ODK_DateOfSubmission]]), "-",TEXT( MONTH(TblOrigin[[#This Row],[ODK_DateOfSubmission]]),"00"))</f>
        <v>2020-10</v>
      </c>
    </row>
    <row r="1646" spans="1:16" x14ac:dyDescent="0.25">
      <c r="A1646" s="13">
        <v>2204029</v>
      </c>
      <c r="B1646" s="1">
        <v>4257910</v>
      </c>
      <c r="C1646" s="1">
        <v>23948</v>
      </c>
      <c r="D1646" s="6">
        <v>44115</v>
      </c>
      <c r="E1646" s="1">
        <v>118</v>
      </c>
      <c r="F1646" s="1" t="s">
        <v>124</v>
      </c>
      <c r="G1646" s="1" t="s">
        <v>193</v>
      </c>
      <c r="H1646" s="1" t="s">
        <v>1393</v>
      </c>
      <c r="I1646" s="1" t="s">
        <v>1396</v>
      </c>
      <c r="J1646" s="1" t="s">
        <v>1397</v>
      </c>
      <c r="K1646" s="1">
        <v>32.494101347200001</v>
      </c>
      <c r="L1646" s="1">
        <v>44.429205661099999</v>
      </c>
      <c r="M1646" s="1">
        <v>1</v>
      </c>
      <c r="N1646" s="1" t="s">
        <v>78</v>
      </c>
      <c r="O1646" s="1">
        <v>1</v>
      </c>
      <c r="P1646" t="str">
        <f>_xlfn.CONCAT( YEAR(TblOrigin[[#This Row],[ODK_DateOfSubmission]]), "-",TEXT( MONTH(TblOrigin[[#This Row],[ODK_DateOfSubmission]]),"00"))</f>
        <v>2020-10</v>
      </c>
    </row>
    <row r="1647" spans="1:16" x14ac:dyDescent="0.25">
      <c r="A1647" s="13">
        <v>2204130</v>
      </c>
      <c r="B1647" s="1">
        <v>4259910</v>
      </c>
      <c r="C1647" s="1">
        <v>25612</v>
      </c>
      <c r="D1647" s="6">
        <v>44115</v>
      </c>
      <c r="E1647" s="1">
        <v>118</v>
      </c>
      <c r="F1647" s="1" t="s">
        <v>124</v>
      </c>
      <c r="G1647" s="1" t="s">
        <v>193</v>
      </c>
      <c r="H1647" s="1" t="s">
        <v>1393</v>
      </c>
      <c r="I1647" s="1" t="s">
        <v>1398</v>
      </c>
      <c r="J1647" s="1" t="s">
        <v>1399</v>
      </c>
      <c r="K1647" s="1">
        <v>32.47161715</v>
      </c>
      <c r="L1647" s="1">
        <v>44.414671839999997</v>
      </c>
      <c r="M1647" s="1">
        <v>2</v>
      </c>
      <c r="N1647" s="1" t="s">
        <v>122</v>
      </c>
      <c r="O1647" s="1">
        <v>2</v>
      </c>
      <c r="P1647" t="str">
        <f>_xlfn.CONCAT( YEAR(TblOrigin[[#This Row],[ODK_DateOfSubmission]]), "-",TEXT( MONTH(TblOrigin[[#This Row],[ODK_DateOfSubmission]]),"00"))</f>
        <v>2020-10</v>
      </c>
    </row>
    <row r="1648" spans="1:16" x14ac:dyDescent="0.25">
      <c r="A1648" s="13">
        <v>2204034</v>
      </c>
      <c r="B1648" s="1">
        <v>4260310</v>
      </c>
      <c r="C1648" s="1">
        <v>7151</v>
      </c>
      <c r="D1648" s="6">
        <v>44115</v>
      </c>
      <c r="E1648" s="1">
        <v>118</v>
      </c>
      <c r="F1648" s="1" t="s">
        <v>124</v>
      </c>
      <c r="G1648" s="1" t="s">
        <v>193</v>
      </c>
      <c r="H1648" s="1" t="s">
        <v>1393</v>
      </c>
      <c r="I1648" s="1" t="s">
        <v>1400</v>
      </c>
      <c r="J1648" s="1" t="s">
        <v>1401</v>
      </c>
      <c r="K1648" s="1">
        <v>32.474262000000003</v>
      </c>
      <c r="L1648" s="1">
        <v>44.422477000000001</v>
      </c>
      <c r="M1648" s="1">
        <v>1</v>
      </c>
      <c r="N1648" s="1" t="s">
        <v>108</v>
      </c>
      <c r="O1648" s="1">
        <v>1</v>
      </c>
      <c r="P1648" t="str">
        <f>_xlfn.CONCAT( YEAR(TblOrigin[[#This Row],[ODK_DateOfSubmission]]), "-",TEXT( MONTH(TblOrigin[[#This Row],[ODK_DateOfSubmission]]),"00"))</f>
        <v>2020-10</v>
      </c>
    </row>
    <row r="1649" spans="1:16" x14ac:dyDescent="0.25">
      <c r="A1649" s="13">
        <v>3304005</v>
      </c>
      <c r="B1649" s="1">
        <v>4271010</v>
      </c>
      <c r="C1649" s="1">
        <v>25430</v>
      </c>
      <c r="D1649" s="6">
        <v>44115</v>
      </c>
      <c r="E1649" s="1">
        <v>118</v>
      </c>
      <c r="F1649" s="1" t="s">
        <v>106</v>
      </c>
      <c r="G1649" s="1" t="s">
        <v>182</v>
      </c>
      <c r="H1649" s="1" t="s">
        <v>1044</v>
      </c>
      <c r="I1649" s="1" t="s">
        <v>1045</v>
      </c>
      <c r="J1649" s="1" t="s">
        <v>1046</v>
      </c>
      <c r="K1649" s="1">
        <v>31.349932970499999</v>
      </c>
      <c r="L1649" s="1">
        <v>45.292521758600003</v>
      </c>
      <c r="M1649" s="1">
        <v>2</v>
      </c>
      <c r="N1649" s="1" t="s">
        <v>82</v>
      </c>
      <c r="O1649" s="1">
        <v>1</v>
      </c>
      <c r="P1649" t="str">
        <f>_xlfn.CONCAT( YEAR(TblOrigin[[#This Row],[ODK_DateOfSubmission]]), "-",TEXT( MONTH(TblOrigin[[#This Row],[ODK_DateOfSubmission]]),"00"))</f>
        <v>2020-10</v>
      </c>
    </row>
    <row r="1650" spans="1:16" x14ac:dyDescent="0.25">
      <c r="A1650" s="13">
        <v>3304005</v>
      </c>
      <c r="B1650" s="1">
        <v>4271010</v>
      </c>
      <c r="C1650" s="1">
        <v>25430</v>
      </c>
      <c r="D1650" s="6">
        <v>44115</v>
      </c>
      <c r="E1650" s="1">
        <v>118</v>
      </c>
      <c r="F1650" s="1" t="s">
        <v>106</v>
      </c>
      <c r="G1650" s="1" t="s">
        <v>182</v>
      </c>
      <c r="H1650" s="1" t="s">
        <v>1044</v>
      </c>
      <c r="I1650" s="1" t="s">
        <v>1045</v>
      </c>
      <c r="J1650" s="1" t="s">
        <v>1046</v>
      </c>
      <c r="K1650" s="1">
        <v>31.349932970499999</v>
      </c>
      <c r="L1650" s="1">
        <v>45.292521758600003</v>
      </c>
      <c r="M1650" s="1">
        <v>2</v>
      </c>
      <c r="N1650" s="1" t="s">
        <v>108</v>
      </c>
      <c r="O1650" s="1">
        <v>1</v>
      </c>
      <c r="P1650" t="str">
        <f>_xlfn.CONCAT( YEAR(TblOrigin[[#This Row],[ODK_DateOfSubmission]]), "-",TEXT( MONTH(TblOrigin[[#This Row],[ODK_DateOfSubmission]]),"00"))</f>
        <v>2020-10</v>
      </c>
    </row>
    <row r="1651" spans="1:16" x14ac:dyDescent="0.25">
      <c r="A1651" s="13">
        <v>2503157</v>
      </c>
      <c r="B1651" s="1">
        <v>4273510</v>
      </c>
      <c r="C1651" s="1">
        <v>23495</v>
      </c>
      <c r="D1651" s="6">
        <v>44115</v>
      </c>
      <c r="E1651" s="1">
        <v>118</v>
      </c>
      <c r="F1651" s="1" t="s">
        <v>99</v>
      </c>
      <c r="G1651" s="1" t="s">
        <v>99</v>
      </c>
      <c r="H1651" s="1" t="s">
        <v>886</v>
      </c>
      <c r="I1651" s="1" t="s">
        <v>1402</v>
      </c>
      <c r="J1651" s="1" t="s">
        <v>1403</v>
      </c>
      <c r="K1651" s="1">
        <v>32.622619999999998</v>
      </c>
      <c r="L1651" s="1">
        <v>43.989449999999998</v>
      </c>
      <c r="M1651" s="1">
        <v>1</v>
      </c>
      <c r="N1651" s="1" t="s">
        <v>91</v>
      </c>
      <c r="O1651" s="1">
        <v>1</v>
      </c>
      <c r="P1651" t="str">
        <f>_xlfn.CONCAT( YEAR(TblOrigin[[#This Row],[ODK_DateOfSubmission]]), "-",TEXT( MONTH(TblOrigin[[#This Row],[ODK_DateOfSubmission]]),"00"))</f>
        <v>2020-10</v>
      </c>
    </row>
    <row r="1652" spans="1:16" x14ac:dyDescent="0.25">
      <c r="A1652" s="13">
        <v>3503012</v>
      </c>
      <c r="B1652" s="1">
        <v>4278910</v>
      </c>
      <c r="C1652" s="1">
        <v>10286</v>
      </c>
      <c r="D1652" s="6">
        <v>44116</v>
      </c>
      <c r="E1652" s="1">
        <v>118</v>
      </c>
      <c r="F1652" s="1" t="s">
        <v>68</v>
      </c>
      <c r="G1652" s="1" t="s">
        <v>86</v>
      </c>
      <c r="H1652" s="1" t="s">
        <v>1404</v>
      </c>
      <c r="I1652" s="1" t="s">
        <v>1405</v>
      </c>
      <c r="J1652" s="1" t="s">
        <v>1127</v>
      </c>
      <c r="K1652" s="1">
        <v>31.400419743299999</v>
      </c>
      <c r="L1652" s="1">
        <v>46.1806881535</v>
      </c>
      <c r="M1652" s="1">
        <v>3</v>
      </c>
      <c r="N1652" s="1" t="s">
        <v>90</v>
      </c>
      <c r="O1652" s="1">
        <v>3</v>
      </c>
      <c r="P1652" t="str">
        <f>_xlfn.CONCAT( YEAR(TblOrigin[[#This Row],[ODK_DateOfSubmission]]), "-",TEXT( MONTH(TblOrigin[[#This Row],[ODK_DateOfSubmission]]),"00"))</f>
        <v>2020-10</v>
      </c>
    </row>
    <row r="1653" spans="1:16" x14ac:dyDescent="0.25">
      <c r="A1653" s="13">
        <v>3503006</v>
      </c>
      <c r="B1653" s="1">
        <v>4279010</v>
      </c>
      <c r="C1653" s="1">
        <v>21209</v>
      </c>
      <c r="D1653" s="6">
        <v>44116</v>
      </c>
      <c r="E1653" s="1">
        <v>118</v>
      </c>
      <c r="F1653" s="1" t="s">
        <v>68</v>
      </c>
      <c r="G1653" s="1" t="s">
        <v>86</v>
      </c>
      <c r="H1653" s="1" t="s">
        <v>1404</v>
      </c>
      <c r="I1653" s="1" t="s">
        <v>1406</v>
      </c>
      <c r="J1653" s="1" t="s">
        <v>1407</v>
      </c>
      <c r="K1653" s="1">
        <v>31.415689718399999</v>
      </c>
      <c r="L1653" s="1">
        <v>46.163976839100002</v>
      </c>
      <c r="M1653" s="1">
        <v>1</v>
      </c>
      <c r="N1653" s="1" t="s">
        <v>87</v>
      </c>
      <c r="O1653" s="1">
        <v>1</v>
      </c>
      <c r="P1653" t="str">
        <f>_xlfn.CONCAT( YEAR(TblOrigin[[#This Row],[ODK_DateOfSubmission]]), "-",TEXT( MONTH(TblOrigin[[#This Row],[ODK_DateOfSubmission]]),"00"))</f>
        <v>2020-10</v>
      </c>
    </row>
    <row r="1654" spans="1:16" x14ac:dyDescent="0.25">
      <c r="A1654" s="13">
        <v>3504045</v>
      </c>
      <c r="B1654" s="1">
        <v>4279110</v>
      </c>
      <c r="C1654" s="1">
        <v>22344</v>
      </c>
      <c r="D1654" s="6">
        <v>44116</v>
      </c>
      <c r="E1654" s="1">
        <v>118</v>
      </c>
      <c r="F1654" s="1" t="s">
        <v>68</v>
      </c>
      <c r="G1654" s="1" t="s">
        <v>73</v>
      </c>
      <c r="H1654" s="1" t="s">
        <v>1059</v>
      </c>
      <c r="I1654" s="1" t="s">
        <v>1408</v>
      </c>
      <c r="J1654" s="1" t="s">
        <v>1409</v>
      </c>
      <c r="K1654" s="1">
        <v>31.048519000500001</v>
      </c>
      <c r="L1654" s="1">
        <v>46.257282930099997</v>
      </c>
      <c r="M1654" s="1">
        <v>7</v>
      </c>
      <c r="N1654" s="1" t="s">
        <v>90</v>
      </c>
      <c r="O1654" s="1">
        <v>2</v>
      </c>
      <c r="P1654" t="str">
        <f>_xlfn.CONCAT( YEAR(TblOrigin[[#This Row],[ODK_DateOfSubmission]]), "-",TEXT( MONTH(TblOrigin[[#This Row],[ODK_DateOfSubmission]]),"00"))</f>
        <v>2020-10</v>
      </c>
    </row>
    <row r="1655" spans="1:16" x14ac:dyDescent="0.25">
      <c r="A1655" s="13">
        <v>3504045</v>
      </c>
      <c r="B1655" s="1">
        <v>4279110</v>
      </c>
      <c r="C1655" s="1">
        <v>22344</v>
      </c>
      <c r="D1655" s="6">
        <v>44116</v>
      </c>
      <c r="E1655" s="1">
        <v>118</v>
      </c>
      <c r="F1655" s="1" t="s">
        <v>68</v>
      </c>
      <c r="G1655" s="1" t="s">
        <v>73</v>
      </c>
      <c r="H1655" s="1" t="s">
        <v>1059</v>
      </c>
      <c r="I1655" s="1" t="s">
        <v>1408</v>
      </c>
      <c r="J1655" s="1" t="s">
        <v>1409</v>
      </c>
      <c r="K1655" s="1">
        <v>31.048519000500001</v>
      </c>
      <c r="L1655" s="1">
        <v>46.257282930099997</v>
      </c>
      <c r="M1655" s="1">
        <v>7</v>
      </c>
      <c r="N1655" s="1" t="s">
        <v>78</v>
      </c>
      <c r="O1655" s="1">
        <v>3</v>
      </c>
      <c r="P1655" t="str">
        <f>_xlfn.CONCAT( YEAR(TblOrigin[[#This Row],[ODK_DateOfSubmission]]), "-",TEXT( MONTH(TblOrigin[[#This Row],[ODK_DateOfSubmission]]),"00"))</f>
        <v>2020-10</v>
      </c>
    </row>
    <row r="1656" spans="1:16" x14ac:dyDescent="0.25">
      <c r="A1656" s="13">
        <v>3504045</v>
      </c>
      <c r="B1656" s="1">
        <v>4279110</v>
      </c>
      <c r="C1656" s="1">
        <v>22344</v>
      </c>
      <c r="D1656" s="6">
        <v>44116</v>
      </c>
      <c r="E1656" s="1">
        <v>118</v>
      </c>
      <c r="F1656" s="1" t="s">
        <v>68</v>
      </c>
      <c r="G1656" s="1" t="s">
        <v>73</v>
      </c>
      <c r="H1656" s="1" t="s">
        <v>1059</v>
      </c>
      <c r="I1656" s="1" t="s">
        <v>1408</v>
      </c>
      <c r="J1656" s="1" t="s">
        <v>1409</v>
      </c>
      <c r="K1656" s="1">
        <v>31.048519000500001</v>
      </c>
      <c r="L1656" s="1">
        <v>46.257282930099997</v>
      </c>
      <c r="M1656" s="1">
        <v>7</v>
      </c>
      <c r="N1656" s="1" t="s">
        <v>94</v>
      </c>
      <c r="O1656" s="1">
        <v>2</v>
      </c>
      <c r="P1656" t="str">
        <f>_xlfn.CONCAT( YEAR(TblOrigin[[#This Row],[ODK_DateOfSubmission]]), "-",TEXT( MONTH(TblOrigin[[#This Row],[ODK_DateOfSubmission]]),"00"))</f>
        <v>2020-10</v>
      </c>
    </row>
    <row r="1657" spans="1:16" x14ac:dyDescent="0.25">
      <c r="A1657" s="13">
        <v>3503009</v>
      </c>
      <c r="B1657" s="1">
        <v>4279610</v>
      </c>
      <c r="C1657" s="1">
        <v>9822</v>
      </c>
      <c r="D1657" s="6">
        <v>44116</v>
      </c>
      <c r="E1657" s="1">
        <v>118</v>
      </c>
      <c r="F1657" s="1" t="s">
        <v>68</v>
      </c>
      <c r="G1657" s="1" t="s">
        <v>86</v>
      </c>
      <c r="H1657" s="1" t="s">
        <v>1404</v>
      </c>
      <c r="I1657" s="1" t="s">
        <v>1410</v>
      </c>
      <c r="J1657" s="1" t="s">
        <v>1411</v>
      </c>
      <c r="K1657" s="1">
        <v>31.403907212699998</v>
      </c>
      <c r="L1657" s="1">
        <v>46.175491096099996</v>
      </c>
      <c r="M1657" s="1">
        <v>2</v>
      </c>
      <c r="N1657" s="1" t="s">
        <v>90</v>
      </c>
      <c r="O1657" s="1">
        <v>1</v>
      </c>
      <c r="P1657" t="str">
        <f>_xlfn.CONCAT( YEAR(TblOrigin[[#This Row],[ODK_DateOfSubmission]]), "-",TEXT( MONTH(TblOrigin[[#This Row],[ODK_DateOfSubmission]]),"00"))</f>
        <v>2020-10</v>
      </c>
    </row>
    <row r="1658" spans="1:16" x14ac:dyDescent="0.25">
      <c r="A1658" s="13">
        <v>3503009</v>
      </c>
      <c r="B1658" s="1">
        <v>4279610</v>
      </c>
      <c r="C1658" s="1">
        <v>9822</v>
      </c>
      <c r="D1658" s="6">
        <v>44116</v>
      </c>
      <c r="E1658" s="1">
        <v>118</v>
      </c>
      <c r="F1658" s="1" t="s">
        <v>68</v>
      </c>
      <c r="G1658" s="1" t="s">
        <v>86</v>
      </c>
      <c r="H1658" s="1" t="s">
        <v>1404</v>
      </c>
      <c r="I1658" s="1" t="s">
        <v>1410</v>
      </c>
      <c r="J1658" s="1" t="s">
        <v>1411</v>
      </c>
      <c r="K1658" s="1">
        <v>31.403907212699998</v>
      </c>
      <c r="L1658" s="1">
        <v>46.175491096099996</v>
      </c>
      <c r="M1658" s="1">
        <v>2</v>
      </c>
      <c r="N1658" s="1" t="s">
        <v>78</v>
      </c>
      <c r="O1658" s="1">
        <v>1</v>
      </c>
      <c r="P1658" t="str">
        <f>_xlfn.CONCAT( YEAR(TblOrigin[[#This Row],[ODK_DateOfSubmission]]), "-",TEXT( MONTH(TblOrigin[[#This Row],[ODK_DateOfSubmission]]),"00"))</f>
        <v>2020-10</v>
      </c>
    </row>
    <row r="1659" spans="1:16" x14ac:dyDescent="0.25">
      <c r="A1659" s="13">
        <v>3505013</v>
      </c>
      <c r="B1659" s="1">
        <v>4292210</v>
      </c>
      <c r="C1659" s="1">
        <v>33809</v>
      </c>
      <c r="D1659" s="6">
        <v>44117</v>
      </c>
      <c r="E1659" s="1">
        <v>118</v>
      </c>
      <c r="F1659" s="1" t="s">
        <v>68</v>
      </c>
      <c r="G1659" s="1" t="s">
        <v>77</v>
      </c>
      <c r="H1659" s="1" t="s">
        <v>1119</v>
      </c>
      <c r="I1659" s="1" t="s">
        <v>1342</v>
      </c>
      <c r="J1659" s="1" t="s">
        <v>232</v>
      </c>
      <c r="K1659" s="1">
        <v>30.914428999999998</v>
      </c>
      <c r="L1659" s="1">
        <v>46.47878</v>
      </c>
      <c r="M1659" s="1">
        <v>5</v>
      </c>
      <c r="N1659" s="1" t="s">
        <v>66</v>
      </c>
      <c r="O1659" s="1">
        <v>5</v>
      </c>
      <c r="P1659" t="str">
        <f>_xlfn.CONCAT( YEAR(TblOrigin[[#This Row],[ODK_DateOfSubmission]]), "-",TEXT( MONTH(TblOrigin[[#This Row],[ODK_DateOfSubmission]]),"00"))</f>
        <v>2020-10</v>
      </c>
    </row>
    <row r="1660" spans="1:16" x14ac:dyDescent="0.25">
      <c r="A1660" s="13">
        <v>3505014</v>
      </c>
      <c r="B1660" s="1">
        <v>4292410</v>
      </c>
      <c r="C1660" s="1">
        <v>33810</v>
      </c>
      <c r="D1660" s="6">
        <v>44117</v>
      </c>
      <c r="E1660" s="1">
        <v>118</v>
      </c>
      <c r="F1660" s="1" t="s">
        <v>68</v>
      </c>
      <c r="G1660" s="1" t="s">
        <v>77</v>
      </c>
      <c r="H1660" s="1" t="s">
        <v>1128</v>
      </c>
      <c r="I1660" s="1" t="s">
        <v>1343</v>
      </c>
      <c r="J1660" s="1" t="s">
        <v>1344</v>
      </c>
      <c r="K1660" s="1">
        <v>30.880875</v>
      </c>
      <c r="L1660" s="1">
        <v>46.576391999999998</v>
      </c>
      <c r="M1660" s="1">
        <v>7</v>
      </c>
      <c r="N1660" s="1" t="s">
        <v>91</v>
      </c>
      <c r="O1660" s="1">
        <v>2</v>
      </c>
      <c r="P1660" t="str">
        <f>_xlfn.CONCAT( YEAR(TblOrigin[[#This Row],[ODK_DateOfSubmission]]), "-",TEXT( MONTH(TblOrigin[[#This Row],[ODK_DateOfSubmission]]),"00"))</f>
        <v>2020-10</v>
      </c>
    </row>
    <row r="1661" spans="1:16" x14ac:dyDescent="0.25">
      <c r="A1661" s="13">
        <v>3505014</v>
      </c>
      <c r="B1661" s="1">
        <v>4292410</v>
      </c>
      <c r="C1661" s="1">
        <v>33810</v>
      </c>
      <c r="D1661" s="6">
        <v>44117</v>
      </c>
      <c r="E1661" s="1">
        <v>118</v>
      </c>
      <c r="F1661" s="1" t="s">
        <v>68</v>
      </c>
      <c r="G1661" s="1" t="s">
        <v>77</v>
      </c>
      <c r="H1661" s="1" t="s">
        <v>1128</v>
      </c>
      <c r="I1661" s="1" t="s">
        <v>1343</v>
      </c>
      <c r="J1661" s="1" t="s">
        <v>1344</v>
      </c>
      <c r="K1661" s="1">
        <v>30.880875</v>
      </c>
      <c r="L1661" s="1">
        <v>46.576391999999998</v>
      </c>
      <c r="M1661" s="1">
        <v>7</v>
      </c>
      <c r="N1661" s="1" t="s">
        <v>66</v>
      </c>
      <c r="O1661" s="1">
        <v>5</v>
      </c>
      <c r="P1661" t="str">
        <f>_xlfn.CONCAT( YEAR(TblOrigin[[#This Row],[ODK_DateOfSubmission]]), "-",TEXT( MONTH(TblOrigin[[#This Row],[ODK_DateOfSubmission]]),"00"))</f>
        <v>2020-10</v>
      </c>
    </row>
    <row r="1662" spans="1:16" x14ac:dyDescent="0.25">
      <c r="A1662" s="13">
        <v>3505015</v>
      </c>
      <c r="B1662" s="1">
        <v>4292510</v>
      </c>
      <c r="C1662" s="1">
        <v>33811</v>
      </c>
      <c r="D1662" s="6">
        <v>44117</v>
      </c>
      <c r="E1662" s="1">
        <v>118</v>
      </c>
      <c r="F1662" s="1" t="s">
        <v>68</v>
      </c>
      <c r="G1662" s="1" t="s">
        <v>77</v>
      </c>
      <c r="H1662" s="1" t="s">
        <v>1128</v>
      </c>
      <c r="I1662" s="1" t="s">
        <v>1342</v>
      </c>
      <c r="J1662" s="1" t="s">
        <v>232</v>
      </c>
      <c r="K1662" s="1">
        <v>30.882387999999999</v>
      </c>
      <c r="L1662" s="1">
        <v>46.568722000000001</v>
      </c>
      <c r="M1662" s="1">
        <v>25</v>
      </c>
      <c r="N1662" s="1" t="s">
        <v>78</v>
      </c>
      <c r="O1662" s="1">
        <v>10</v>
      </c>
      <c r="P1662" t="str">
        <f>_xlfn.CONCAT( YEAR(TblOrigin[[#This Row],[ODK_DateOfSubmission]]), "-",TEXT( MONTH(TblOrigin[[#This Row],[ODK_DateOfSubmission]]),"00"))</f>
        <v>2020-10</v>
      </c>
    </row>
    <row r="1663" spans="1:16" x14ac:dyDescent="0.25">
      <c r="A1663" s="13">
        <v>3505015</v>
      </c>
      <c r="B1663" s="1">
        <v>4292510</v>
      </c>
      <c r="C1663" s="1">
        <v>33811</v>
      </c>
      <c r="D1663" s="6">
        <v>44117</v>
      </c>
      <c r="E1663" s="1">
        <v>118</v>
      </c>
      <c r="F1663" s="1" t="s">
        <v>68</v>
      </c>
      <c r="G1663" s="1" t="s">
        <v>77</v>
      </c>
      <c r="H1663" s="1" t="s">
        <v>1128</v>
      </c>
      <c r="I1663" s="1" t="s">
        <v>1342</v>
      </c>
      <c r="J1663" s="1" t="s">
        <v>232</v>
      </c>
      <c r="K1663" s="1">
        <v>30.882387999999999</v>
      </c>
      <c r="L1663" s="1">
        <v>46.568722000000001</v>
      </c>
      <c r="M1663" s="1">
        <v>25</v>
      </c>
      <c r="N1663" s="1" t="s">
        <v>87</v>
      </c>
      <c r="O1663" s="1">
        <v>5</v>
      </c>
      <c r="P1663" t="str">
        <f>_xlfn.CONCAT( YEAR(TblOrigin[[#This Row],[ODK_DateOfSubmission]]), "-",TEXT( MONTH(TblOrigin[[#This Row],[ODK_DateOfSubmission]]),"00"))</f>
        <v>2020-10</v>
      </c>
    </row>
    <row r="1664" spans="1:16" x14ac:dyDescent="0.25">
      <c r="A1664" s="13">
        <v>3505015</v>
      </c>
      <c r="B1664" s="1">
        <v>4292510</v>
      </c>
      <c r="C1664" s="1">
        <v>33811</v>
      </c>
      <c r="D1664" s="6">
        <v>44117</v>
      </c>
      <c r="E1664" s="1">
        <v>118</v>
      </c>
      <c r="F1664" s="1" t="s">
        <v>68</v>
      </c>
      <c r="G1664" s="1" t="s">
        <v>77</v>
      </c>
      <c r="H1664" s="1" t="s">
        <v>1128</v>
      </c>
      <c r="I1664" s="1" t="s">
        <v>1342</v>
      </c>
      <c r="J1664" s="1" t="s">
        <v>232</v>
      </c>
      <c r="K1664" s="1">
        <v>30.882387999999999</v>
      </c>
      <c r="L1664" s="1">
        <v>46.568722000000001</v>
      </c>
      <c r="M1664" s="1">
        <v>25</v>
      </c>
      <c r="N1664" s="1" t="s">
        <v>66</v>
      </c>
      <c r="O1664" s="1">
        <v>10</v>
      </c>
      <c r="P1664" t="str">
        <f>_xlfn.CONCAT( YEAR(TblOrigin[[#This Row],[ODK_DateOfSubmission]]), "-",TEXT( MONTH(TblOrigin[[#This Row],[ODK_DateOfSubmission]]),"00"))</f>
        <v>2020-10</v>
      </c>
    </row>
    <row r="1665" spans="1:16" x14ac:dyDescent="0.25">
      <c r="A1665" s="13">
        <v>3505011</v>
      </c>
      <c r="B1665" s="1">
        <v>4292710</v>
      </c>
      <c r="C1665" s="1">
        <v>9258</v>
      </c>
      <c r="D1665" s="6">
        <v>44117</v>
      </c>
      <c r="E1665" s="1">
        <v>118</v>
      </c>
      <c r="F1665" s="1" t="s">
        <v>68</v>
      </c>
      <c r="G1665" s="1" t="s">
        <v>77</v>
      </c>
      <c r="H1665" s="1" t="s">
        <v>1115</v>
      </c>
      <c r="I1665" s="1" t="s">
        <v>1126</v>
      </c>
      <c r="J1665" s="1" t="s">
        <v>1127</v>
      </c>
      <c r="K1665" s="1">
        <v>30.901869618300001</v>
      </c>
      <c r="L1665" s="1">
        <v>46.458244977299998</v>
      </c>
      <c r="M1665" s="1">
        <v>10</v>
      </c>
      <c r="N1665" s="1" t="s">
        <v>82</v>
      </c>
      <c r="O1665" s="1">
        <v>2</v>
      </c>
      <c r="P1665" t="str">
        <f>_xlfn.CONCAT( YEAR(TblOrigin[[#This Row],[ODK_DateOfSubmission]]), "-",TEXT( MONTH(TblOrigin[[#This Row],[ODK_DateOfSubmission]]),"00"))</f>
        <v>2020-10</v>
      </c>
    </row>
    <row r="1666" spans="1:16" x14ac:dyDescent="0.25">
      <c r="A1666" s="13">
        <v>3505011</v>
      </c>
      <c r="B1666" s="1">
        <v>4292710</v>
      </c>
      <c r="C1666" s="1">
        <v>9258</v>
      </c>
      <c r="D1666" s="6">
        <v>44117</v>
      </c>
      <c r="E1666" s="1">
        <v>118</v>
      </c>
      <c r="F1666" s="1" t="s">
        <v>68</v>
      </c>
      <c r="G1666" s="1" t="s">
        <v>77</v>
      </c>
      <c r="H1666" s="1" t="s">
        <v>1115</v>
      </c>
      <c r="I1666" s="1" t="s">
        <v>1126</v>
      </c>
      <c r="J1666" s="1" t="s">
        <v>1127</v>
      </c>
      <c r="K1666" s="1">
        <v>30.901869618300001</v>
      </c>
      <c r="L1666" s="1">
        <v>46.458244977299998</v>
      </c>
      <c r="M1666" s="1">
        <v>10</v>
      </c>
      <c r="N1666" s="1" t="s">
        <v>87</v>
      </c>
      <c r="O1666" s="1">
        <v>4</v>
      </c>
      <c r="P1666" t="str">
        <f>_xlfn.CONCAT( YEAR(TblOrigin[[#This Row],[ODK_DateOfSubmission]]), "-",TEXT( MONTH(TblOrigin[[#This Row],[ODK_DateOfSubmission]]),"00"))</f>
        <v>2020-10</v>
      </c>
    </row>
    <row r="1667" spans="1:16" x14ac:dyDescent="0.25">
      <c r="A1667" s="13">
        <v>3505011</v>
      </c>
      <c r="B1667" s="1">
        <v>4292710</v>
      </c>
      <c r="C1667" s="1">
        <v>9258</v>
      </c>
      <c r="D1667" s="6">
        <v>44117</v>
      </c>
      <c r="E1667" s="1">
        <v>118</v>
      </c>
      <c r="F1667" s="1" t="s">
        <v>68</v>
      </c>
      <c r="G1667" s="1" t="s">
        <v>77</v>
      </c>
      <c r="H1667" s="1" t="s">
        <v>1115</v>
      </c>
      <c r="I1667" s="1" t="s">
        <v>1126</v>
      </c>
      <c r="J1667" s="1" t="s">
        <v>1127</v>
      </c>
      <c r="K1667" s="1">
        <v>30.901869618300001</v>
      </c>
      <c r="L1667" s="1">
        <v>46.458244977299998</v>
      </c>
      <c r="M1667" s="1">
        <v>10</v>
      </c>
      <c r="N1667" s="1" t="s">
        <v>66</v>
      </c>
      <c r="O1667" s="1">
        <v>4</v>
      </c>
      <c r="P1667" t="str">
        <f>_xlfn.CONCAT( YEAR(TblOrigin[[#This Row],[ODK_DateOfSubmission]]), "-",TEXT( MONTH(TblOrigin[[#This Row],[ODK_DateOfSubmission]]),"00"))</f>
        <v>2020-10</v>
      </c>
    </row>
    <row r="1668" spans="1:16" x14ac:dyDescent="0.25">
      <c r="A1668" s="13">
        <v>3403030</v>
      </c>
      <c r="B1668" s="1">
        <v>4294710</v>
      </c>
      <c r="C1668" s="1">
        <v>19976</v>
      </c>
      <c r="D1668" s="6">
        <v>44117</v>
      </c>
      <c r="E1668" s="1">
        <v>118</v>
      </c>
      <c r="F1668" s="1" t="s">
        <v>131</v>
      </c>
      <c r="G1668" s="1" t="s">
        <v>131</v>
      </c>
      <c r="H1668" s="1" t="s">
        <v>1412</v>
      </c>
      <c r="I1668" s="1" t="s">
        <v>1413</v>
      </c>
      <c r="J1668" s="1" t="s">
        <v>1414</v>
      </c>
      <c r="K1668" s="1">
        <v>31.989874968799999</v>
      </c>
      <c r="L1668" s="1">
        <v>44.332541629600001</v>
      </c>
      <c r="M1668" s="1">
        <v>1</v>
      </c>
      <c r="N1668" s="1" t="s">
        <v>78</v>
      </c>
      <c r="O1668" s="1">
        <v>1</v>
      </c>
      <c r="P1668" t="str">
        <f>_xlfn.CONCAT( YEAR(TblOrigin[[#This Row],[ODK_DateOfSubmission]]), "-",TEXT( MONTH(TblOrigin[[#This Row],[ODK_DateOfSubmission]]),"00"))</f>
        <v>2020-10</v>
      </c>
    </row>
    <row r="1669" spans="1:16" x14ac:dyDescent="0.25">
      <c r="A1669" s="13">
        <v>3302007</v>
      </c>
      <c r="B1669" s="1">
        <v>4296410</v>
      </c>
      <c r="C1669" s="1">
        <v>27228</v>
      </c>
      <c r="D1669" s="6">
        <v>44117</v>
      </c>
      <c r="E1669" s="1">
        <v>118</v>
      </c>
      <c r="F1669" s="1" t="s">
        <v>106</v>
      </c>
      <c r="G1669" s="1" t="s">
        <v>181</v>
      </c>
      <c r="H1669" s="1" t="s">
        <v>1330</v>
      </c>
      <c r="I1669" s="1" t="s">
        <v>1332</v>
      </c>
      <c r="J1669" s="1" t="s">
        <v>1333</v>
      </c>
      <c r="K1669" s="1">
        <v>31.461165896600001</v>
      </c>
      <c r="L1669" s="1">
        <v>45.2855598911</v>
      </c>
      <c r="M1669" s="1">
        <v>2</v>
      </c>
      <c r="N1669" s="1" t="s">
        <v>78</v>
      </c>
      <c r="O1669" s="1">
        <v>2</v>
      </c>
      <c r="P1669" t="str">
        <f>_xlfn.CONCAT( YEAR(TblOrigin[[#This Row],[ODK_DateOfSubmission]]), "-",TEXT( MONTH(TblOrigin[[#This Row],[ODK_DateOfSubmission]]),"00"))</f>
        <v>2020-10</v>
      </c>
    </row>
    <row r="1670" spans="1:16" x14ac:dyDescent="0.25">
      <c r="A1670" s="13">
        <v>3302012</v>
      </c>
      <c r="B1670" s="1">
        <v>4296610</v>
      </c>
      <c r="C1670" s="1">
        <v>1787</v>
      </c>
      <c r="D1670" s="6">
        <v>44117</v>
      </c>
      <c r="E1670" s="1">
        <v>118</v>
      </c>
      <c r="F1670" s="1" t="s">
        <v>106</v>
      </c>
      <c r="G1670" s="1" t="s">
        <v>181</v>
      </c>
      <c r="H1670" s="1" t="s">
        <v>1330</v>
      </c>
      <c r="I1670" s="1" t="s">
        <v>1415</v>
      </c>
      <c r="J1670" s="1" t="s">
        <v>232</v>
      </c>
      <c r="K1670" s="1">
        <v>31.461714114999999</v>
      </c>
      <c r="L1670" s="1">
        <v>45.293687554100003</v>
      </c>
      <c r="M1670" s="1">
        <v>5</v>
      </c>
      <c r="N1670" s="1" t="s">
        <v>82</v>
      </c>
      <c r="O1670" s="1">
        <v>2</v>
      </c>
      <c r="P1670" t="str">
        <f>_xlfn.CONCAT( YEAR(TblOrigin[[#This Row],[ODK_DateOfSubmission]]), "-",TEXT( MONTH(TblOrigin[[#This Row],[ODK_DateOfSubmission]]),"00"))</f>
        <v>2020-10</v>
      </c>
    </row>
    <row r="1671" spans="1:16" x14ac:dyDescent="0.25">
      <c r="A1671" s="13">
        <v>3302012</v>
      </c>
      <c r="B1671" s="1">
        <v>4296610</v>
      </c>
      <c r="C1671" s="1">
        <v>1787</v>
      </c>
      <c r="D1671" s="6">
        <v>44117</v>
      </c>
      <c r="E1671" s="1">
        <v>118</v>
      </c>
      <c r="F1671" s="1" t="s">
        <v>106</v>
      </c>
      <c r="G1671" s="1" t="s">
        <v>181</v>
      </c>
      <c r="H1671" s="1" t="s">
        <v>1330</v>
      </c>
      <c r="I1671" s="1" t="s">
        <v>1415</v>
      </c>
      <c r="J1671" s="1" t="s">
        <v>232</v>
      </c>
      <c r="K1671" s="1">
        <v>31.461714114999999</v>
      </c>
      <c r="L1671" s="1">
        <v>45.293687554100003</v>
      </c>
      <c r="M1671" s="1">
        <v>5</v>
      </c>
      <c r="N1671" s="1" t="s">
        <v>78</v>
      </c>
      <c r="O1671" s="1">
        <v>3</v>
      </c>
      <c r="P1671" t="str">
        <f>_xlfn.CONCAT( YEAR(TblOrigin[[#This Row],[ODK_DateOfSubmission]]), "-",TEXT( MONTH(TblOrigin[[#This Row],[ODK_DateOfSubmission]]),"00"))</f>
        <v>2020-10</v>
      </c>
    </row>
    <row r="1672" spans="1:16" x14ac:dyDescent="0.25">
      <c r="A1672" s="13">
        <v>1303012</v>
      </c>
      <c r="B1672" s="1">
        <v>4317210</v>
      </c>
      <c r="C1672" s="1">
        <v>3613</v>
      </c>
      <c r="D1672" s="6">
        <v>44118</v>
      </c>
      <c r="E1672" s="1">
        <v>118</v>
      </c>
      <c r="F1672" s="1" t="s">
        <v>80</v>
      </c>
      <c r="G1672" s="1" t="s">
        <v>145</v>
      </c>
      <c r="H1672" s="1" t="s">
        <v>630</v>
      </c>
      <c r="I1672" s="1" t="s">
        <v>1168</v>
      </c>
      <c r="J1672" s="1" t="s">
        <v>1169</v>
      </c>
      <c r="K1672" s="1">
        <v>35.9077476</v>
      </c>
      <c r="L1672" s="1">
        <v>44.979655299999997</v>
      </c>
      <c r="M1672" s="1">
        <v>2</v>
      </c>
      <c r="N1672" s="1" t="s">
        <v>66</v>
      </c>
      <c r="O1672" s="1">
        <v>2</v>
      </c>
      <c r="P1672" t="str">
        <f>_xlfn.CONCAT( YEAR(TblOrigin[[#This Row],[ODK_DateOfSubmission]]), "-",TEXT( MONTH(TblOrigin[[#This Row],[ODK_DateOfSubmission]]),"00"))</f>
        <v>2020-10</v>
      </c>
    </row>
    <row r="1673" spans="1:16" x14ac:dyDescent="0.25">
      <c r="A1673" s="13">
        <v>1102038</v>
      </c>
      <c r="B1673" s="1">
        <v>4324910</v>
      </c>
      <c r="C1673" s="1">
        <v>23905</v>
      </c>
      <c r="D1673" s="6">
        <v>44118</v>
      </c>
      <c r="E1673" s="1">
        <v>118</v>
      </c>
      <c r="F1673" s="1" t="s">
        <v>89</v>
      </c>
      <c r="G1673" s="1" t="s">
        <v>89</v>
      </c>
      <c r="H1673" s="1" t="s">
        <v>556</v>
      </c>
      <c r="I1673" s="1" t="s">
        <v>580</v>
      </c>
      <c r="J1673" s="1" t="s">
        <v>581</v>
      </c>
      <c r="K1673" s="1">
        <v>36.858554199899999</v>
      </c>
      <c r="L1673" s="1">
        <v>43.012529631600003</v>
      </c>
      <c r="M1673" s="1">
        <v>3</v>
      </c>
      <c r="N1673" s="1" t="s">
        <v>87</v>
      </c>
      <c r="O1673" s="1">
        <v>3</v>
      </c>
      <c r="P1673" t="str">
        <f>_xlfn.CONCAT( YEAR(TblOrigin[[#This Row],[ODK_DateOfSubmission]]), "-",TEXT( MONTH(TblOrigin[[#This Row],[ODK_DateOfSubmission]]),"00"))</f>
        <v>2020-10</v>
      </c>
    </row>
    <row r="1674" spans="1:16" x14ac:dyDescent="0.25">
      <c r="A1674" s="13">
        <v>2503078</v>
      </c>
      <c r="B1674" s="1">
        <v>4335910</v>
      </c>
      <c r="C1674" s="1">
        <v>25358</v>
      </c>
      <c r="D1674" s="6">
        <v>44119</v>
      </c>
      <c r="E1674" s="1">
        <v>118</v>
      </c>
      <c r="F1674" s="1" t="s">
        <v>99</v>
      </c>
      <c r="G1674" s="1" t="s">
        <v>99</v>
      </c>
      <c r="H1674" s="1" t="s">
        <v>886</v>
      </c>
      <c r="I1674" s="1" t="s">
        <v>1416</v>
      </c>
      <c r="J1674" s="1" t="s">
        <v>1417</v>
      </c>
      <c r="K1674" s="1">
        <v>32.5876564</v>
      </c>
      <c r="L1674" s="1">
        <v>44.000717458399997</v>
      </c>
      <c r="M1674" s="1">
        <v>3</v>
      </c>
      <c r="N1674" s="1" t="s">
        <v>78</v>
      </c>
      <c r="O1674" s="1">
        <v>1</v>
      </c>
      <c r="P1674" t="str">
        <f>_xlfn.CONCAT( YEAR(TblOrigin[[#This Row],[ODK_DateOfSubmission]]), "-",TEXT( MONTH(TblOrigin[[#This Row],[ODK_DateOfSubmission]]),"00"))</f>
        <v>2020-10</v>
      </c>
    </row>
    <row r="1675" spans="1:16" x14ac:dyDescent="0.25">
      <c r="A1675" s="13">
        <v>2503078</v>
      </c>
      <c r="B1675" s="1">
        <v>4335910</v>
      </c>
      <c r="C1675" s="1">
        <v>25358</v>
      </c>
      <c r="D1675" s="6">
        <v>44119</v>
      </c>
      <c r="E1675" s="1">
        <v>118</v>
      </c>
      <c r="F1675" s="1" t="s">
        <v>99</v>
      </c>
      <c r="G1675" s="1" t="s">
        <v>99</v>
      </c>
      <c r="H1675" s="1" t="s">
        <v>886</v>
      </c>
      <c r="I1675" s="1" t="s">
        <v>1416</v>
      </c>
      <c r="J1675" s="1" t="s">
        <v>1417</v>
      </c>
      <c r="K1675" s="1">
        <v>32.5876564</v>
      </c>
      <c r="L1675" s="1">
        <v>44.000717458399997</v>
      </c>
      <c r="M1675" s="1">
        <v>3</v>
      </c>
      <c r="N1675" s="1" t="s">
        <v>87</v>
      </c>
      <c r="O1675" s="1">
        <v>2</v>
      </c>
      <c r="P1675" t="str">
        <f>_xlfn.CONCAT( YEAR(TblOrigin[[#This Row],[ODK_DateOfSubmission]]), "-",TEXT( MONTH(TblOrigin[[#This Row],[ODK_DateOfSubmission]]),"00"))</f>
        <v>2020-10</v>
      </c>
    </row>
    <row r="1676" spans="1:16" x14ac:dyDescent="0.25">
      <c r="A1676" s="13">
        <v>2503079</v>
      </c>
      <c r="B1676" s="1">
        <v>4336010</v>
      </c>
      <c r="C1676" s="1">
        <v>25359</v>
      </c>
      <c r="D1676" s="6">
        <v>44119</v>
      </c>
      <c r="E1676" s="1">
        <v>118</v>
      </c>
      <c r="F1676" s="1" t="s">
        <v>99</v>
      </c>
      <c r="G1676" s="1" t="s">
        <v>99</v>
      </c>
      <c r="H1676" s="1" t="s">
        <v>886</v>
      </c>
      <c r="I1676" s="1" t="s">
        <v>1418</v>
      </c>
      <c r="J1676" s="1" t="s">
        <v>1419</v>
      </c>
      <c r="K1676" s="1">
        <v>32.585974399999998</v>
      </c>
      <c r="L1676" s="1">
        <v>43.989406907599999</v>
      </c>
      <c r="M1676" s="1">
        <v>1</v>
      </c>
      <c r="N1676" s="1" t="s">
        <v>66</v>
      </c>
      <c r="O1676" s="1">
        <v>1</v>
      </c>
      <c r="P1676" t="str">
        <f>_xlfn.CONCAT( YEAR(TblOrigin[[#This Row],[ODK_DateOfSubmission]]), "-",TEXT( MONTH(TblOrigin[[#This Row],[ODK_DateOfSubmission]]),"00"))</f>
        <v>2020-10</v>
      </c>
    </row>
    <row r="1677" spans="1:16" x14ac:dyDescent="0.25">
      <c r="A1677" s="13">
        <v>2503249</v>
      </c>
      <c r="B1677" s="1">
        <v>4337010</v>
      </c>
      <c r="C1677" s="1">
        <v>27265</v>
      </c>
      <c r="D1677" s="6">
        <v>44119</v>
      </c>
      <c r="E1677" s="1">
        <v>118</v>
      </c>
      <c r="F1677" s="1" t="s">
        <v>99</v>
      </c>
      <c r="G1677" s="1" t="s">
        <v>99</v>
      </c>
      <c r="H1677" s="1" t="s">
        <v>886</v>
      </c>
      <c r="I1677" s="1" t="s">
        <v>1420</v>
      </c>
      <c r="J1677" s="1" t="s">
        <v>1421</v>
      </c>
      <c r="K1677" s="1">
        <v>32.5719858</v>
      </c>
      <c r="L1677" s="1">
        <v>44.021081199999998</v>
      </c>
      <c r="M1677" s="1">
        <v>1</v>
      </c>
      <c r="N1677" s="1" t="s">
        <v>82</v>
      </c>
      <c r="O1677" s="1">
        <v>1</v>
      </c>
      <c r="P1677" t="str">
        <f>_xlfn.CONCAT( YEAR(TblOrigin[[#This Row],[ODK_DateOfSubmission]]), "-",TEXT( MONTH(TblOrigin[[#This Row],[ODK_DateOfSubmission]]),"00"))</f>
        <v>2020-10</v>
      </c>
    </row>
    <row r="1678" spans="1:16" x14ac:dyDescent="0.25">
      <c r="A1678" s="13">
        <v>1310122</v>
      </c>
      <c r="B1678" s="1">
        <v>4370210</v>
      </c>
      <c r="C1678" s="1">
        <v>28414</v>
      </c>
      <c r="D1678" s="6">
        <v>44121</v>
      </c>
      <c r="E1678" s="1">
        <v>118</v>
      </c>
      <c r="F1678" s="1" t="s">
        <v>80</v>
      </c>
      <c r="G1678" s="1" t="s">
        <v>143</v>
      </c>
      <c r="H1678" s="1" t="s">
        <v>670</v>
      </c>
      <c r="I1678" s="1" t="s">
        <v>714</v>
      </c>
      <c r="J1678" s="1" t="s">
        <v>715</v>
      </c>
      <c r="K1678" s="1">
        <v>35.592985499999998</v>
      </c>
      <c r="L1678" s="1">
        <v>45.399720500000001</v>
      </c>
      <c r="M1678" s="1">
        <v>5</v>
      </c>
      <c r="N1678" s="1" t="s">
        <v>66</v>
      </c>
      <c r="O1678" s="1">
        <v>5</v>
      </c>
      <c r="P1678" t="str">
        <f>_xlfn.CONCAT( YEAR(TblOrigin[[#This Row],[ODK_DateOfSubmission]]), "-",TEXT( MONTH(TblOrigin[[#This Row],[ODK_DateOfSubmission]]),"00"))</f>
        <v>2020-10</v>
      </c>
    </row>
    <row r="1679" spans="1:16" x14ac:dyDescent="0.25">
      <c r="A1679" s="13">
        <v>1310045</v>
      </c>
      <c r="B1679" s="1">
        <v>4370310</v>
      </c>
      <c r="C1679" s="1">
        <v>23718</v>
      </c>
      <c r="D1679" s="6">
        <v>44121</v>
      </c>
      <c r="E1679" s="1">
        <v>118</v>
      </c>
      <c r="F1679" s="1" t="s">
        <v>80</v>
      </c>
      <c r="G1679" s="1" t="s">
        <v>143</v>
      </c>
      <c r="H1679" s="1" t="s">
        <v>670</v>
      </c>
      <c r="I1679" s="1" t="s">
        <v>1200</v>
      </c>
      <c r="J1679" s="1" t="s">
        <v>1201</v>
      </c>
      <c r="K1679" s="1">
        <v>35.6151658</v>
      </c>
      <c r="L1679" s="1">
        <v>45.414519599999998</v>
      </c>
      <c r="M1679" s="1">
        <v>3</v>
      </c>
      <c r="N1679" s="1" t="s">
        <v>87</v>
      </c>
      <c r="O1679" s="1">
        <v>3</v>
      </c>
      <c r="P1679" t="str">
        <f>_xlfn.CONCAT( YEAR(TblOrigin[[#This Row],[ODK_DateOfSubmission]]), "-",TEXT( MONTH(TblOrigin[[#This Row],[ODK_DateOfSubmission]]),"00"))</f>
        <v>2020-10</v>
      </c>
    </row>
    <row r="1680" spans="1:16" x14ac:dyDescent="0.25">
      <c r="A1680" s="13">
        <v>1310210</v>
      </c>
      <c r="B1680" s="1">
        <v>4371710</v>
      </c>
      <c r="C1680" s="1">
        <v>32003</v>
      </c>
      <c r="D1680" s="6">
        <v>44121</v>
      </c>
      <c r="E1680" s="1">
        <v>118</v>
      </c>
      <c r="F1680" s="1" t="s">
        <v>80</v>
      </c>
      <c r="G1680" s="1" t="s">
        <v>143</v>
      </c>
      <c r="H1680" s="1" t="s">
        <v>670</v>
      </c>
      <c r="I1680" s="1" t="s">
        <v>738</v>
      </c>
      <c r="J1680" s="1" t="s">
        <v>739</v>
      </c>
      <c r="K1680" s="1">
        <v>35.597186100000002</v>
      </c>
      <c r="L1680" s="1">
        <v>45.407039500000003</v>
      </c>
      <c r="M1680" s="1">
        <v>3</v>
      </c>
      <c r="N1680" s="1" t="s">
        <v>66</v>
      </c>
      <c r="O1680" s="1">
        <v>3</v>
      </c>
      <c r="P1680" t="str">
        <f>_xlfn.CONCAT( YEAR(TblOrigin[[#This Row],[ODK_DateOfSubmission]]), "-",TEXT( MONTH(TblOrigin[[#This Row],[ODK_DateOfSubmission]]),"00"))</f>
        <v>2020-10</v>
      </c>
    </row>
    <row r="1681" spans="1:16" x14ac:dyDescent="0.25">
      <c r="A1681" s="13">
        <v>3504042</v>
      </c>
      <c r="B1681" s="1">
        <v>4391010</v>
      </c>
      <c r="C1681" s="1">
        <v>10263</v>
      </c>
      <c r="D1681" s="6">
        <v>44123</v>
      </c>
      <c r="E1681" s="1">
        <v>118</v>
      </c>
      <c r="F1681" s="1" t="s">
        <v>68</v>
      </c>
      <c r="G1681" s="1" t="s">
        <v>73</v>
      </c>
      <c r="H1681" s="1" t="s">
        <v>1059</v>
      </c>
      <c r="I1681" s="1" t="s">
        <v>1100</v>
      </c>
      <c r="J1681" s="1" t="s">
        <v>1101</v>
      </c>
      <c r="K1681" s="1">
        <v>31.0802066016</v>
      </c>
      <c r="L1681" s="1">
        <v>46.235693895300003</v>
      </c>
      <c r="M1681" s="1">
        <v>30</v>
      </c>
      <c r="N1681" s="1" t="s">
        <v>87</v>
      </c>
      <c r="O1681" s="1">
        <v>5</v>
      </c>
      <c r="P1681" t="str">
        <f>_xlfn.CONCAT( YEAR(TblOrigin[[#This Row],[ODK_DateOfSubmission]]), "-",TEXT( MONTH(TblOrigin[[#This Row],[ODK_DateOfSubmission]]),"00"))</f>
        <v>2020-10</v>
      </c>
    </row>
    <row r="1682" spans="1:16" x14ac:dyDescent="0.25">
      <c r="A1682" s="13">
        <v>3504042</v>
      </c>
      <c r="B1682" s="1">
        <v>4391010</v>
      </c>
      <c r="C1682" s="1">
        <v>10263</v>
      </c>
      <c r="D1682" s="6">
        <v>44123</v>
      </c>
      <c r="E1682" s="1">
        <v>118</v>
      </c>
      <c r="F1682" s="1" t="s">
        <v>68</v>
      </c>
      <c r="G1682" s="1" t="s">
        <v>73</v>
      </c>
      <c r="H1682" s="1" t="s">
        <v>1059</v>
      </c>
      <c r="I1682" s="1" t="s">
        <v>1100</v>
      </c>
      <c r="J1682" s="1" t="s">
        <v>1101</v>
      </c>
      <c r="K1682" s="1">
        <v>31.0802066016</v>
      </c>
      <c r="L1682" s="1">
        <v>46.235693895300003</v>
      </c>
      <c r="M1682" s="1">
        <v>30</v>
      </c>
      <c r="N1682" s="1" t="s">
        <v>94</v>
      </c>
      <c r="O1682" s="1">
        <v>15</v>
      </c>
      <c r="P1682" t="str">
        <f>_xlfn.CONCAT( YEAR(TblOrigin[[#This Row],[ODK_DateOfSubmission]]), "-",TEXT( MONTH(TblOrigin[[#This Row],[ODK_DateOfSubmission]]),"00"))</f>
        <v>2020-10</v>
      </c>
    </row>
    <row r="1683" spans="1:16" x14ac:dyDescent="0.25">
      <c r="A1683" s="13">
        <v>3504042</v>
      </c>
      <c r="B1683" s="1">
        <v>4391010</v>
      </c>
      <c r="C1683" s="1">
        <v>10263</v>
      </c>
      <c r="D1683" s="6">
        <v>44123</v>
      </c>
      <c r="E1683" s="1">
        <v>118</v>
      </c>
      <c r="F1683" s="1" t="s">
        <v>68</v>
      </c>
      <c r="G1683" s="1" t="s">
        <v>73</v>
      </c>
      <c r="H1683" s="1" t="s">
        <v>1059</v>
      </c>
      <c r="I1683" s="1" t="s">
        <v>1100</v>
      </c>
      <c r="J1683" s="1" t="s">
        <v>1101</v>
      </c>
      <c r="K1683" s="1">
        <v>31.0802066016</v>
      </c>
      <c r="L1683" s="1">
        <v>46.235693895300003</v>
      </c>
      <c r="M1683" s="1">
        <v>30</v>
      </c>
      <c r="N1683" s="1" t="s">
        <v>104</v>
      </c>
      <c r="O1683" s="1">
        <v>10</v>
      </c>
      <c r="P1683" t="str">
        <f>_xlfn.CONCAT( YEAR(TblOrigin[[#This Row],[ODK_DateOfSubmission]]), "-",TEXT( MONTH(TblOrigin[[#This Row],[ODK_DateOfSubmission]]),"00"))</f>
        <v>2020-10</v>
      </c>
    </row>
    <row r="1684" spans="1:16" x14ac:dyDescent="0.25">
      <c r="A1684" s="13">
        <v>3504051</v>
      </c>
      <c r="B1684" s="1">
        <v>4391110</v>
      </c>
      <c r="C1684" s="1">
        <v>23685</v>
      </c>
      <c r="D1684" s="6">
        <v>44123</v>
      </c>
      <c r="E1684" s="1">
        <v>118</v>
      </c>
      <c r="F1684" s="1" t="s">
        <v>68</v>
      </c>
      <c r="G1684" s="1" t="s">
        <v>73</v>
      </c>
      <c r="H1684" s="1" t="s">
        <v>1059</v>
      </c>
      <c r="I1684" s="1" t="s">
        <v>1108</v>
      </c>
      <c r="J1684" s="1" t="s">
        <v>1109</v>
      </c>
      <c r="K1684" s="1">
        <v>31.087265559999999</v>
      </c>
      <c r="L1684" s="1">
        <v>46.241235476500002</v>
      </c>
      <c r="M1684" s="1">
        <v>16</v>
      </c>
      <c r="N1684" s="1" t="s">
        <v>90</v>
      </c>
      <c r="O1684" s="1">
        <v>3</v>
      </c>
      <c r="P1684" t="str">
        <f>_xlfn.CONCAT( YEAR(TblOrigin[[#This Row],[ODK_DateOfSubmission]]), "-",TEXT( MONTH(TblOrigin[[#This Row],[ODK_DateOfSubmission]]),"00"))</f>
        <v>2020-10</v>
      </c>
    </row>
    <row r="1685" spans="1:16" x14ac:dyDescent="0.25">
      <c r="A1685" s="13">
        <v>3504051</v>
      </c>
      <c r="B1685" s="1">
        <v>4391110</v>
      </c>
      <c r="C1685" s="1">
        <v>23685</v>
      </c>
      <c r="D1685" s="6">
        <v>44123</v>
      </c>
      <c r="E1685" s="1">
        <v>118</v>
      </c>
      <c r="F1685" s="1" t="s">
        <v>68</v>
      </c>
      <c r="G1685" s="1" t="s">
        <v>73</v>
      </c>
      <c r="H1685" s="1" t="s">
        <v>1059</v>
      </c>
      <c r="I1685" s="1" t="s">
        <v>1108</v>
      </c>
      <c r="J1685" s="1" t="s">
        <v>1109</v>
      </c>
      <c r="K1685" s="1">
        <v>31.087265559999999</v>
      </c>
      <c r="L1685" s="1">
        <v>46.241235476500002</v>
      </c>
      <c r="M1685" s="1">
        <v>16</v>
      </c>
      <c r="N1685" s="1" t="s">
        <v>87</v>
      </c>
      <c r="O1685" s="1">
        <v>3</v>
      </c>
      <c r="P1685" t="str">
        <f>_xlfn.CONCAT( YEAR(TblOrigin[[#This Row],[ODK_DateOfSubmission]]), "-",TEXT( MONTH(TblOrigin[[#This Row],[ODK_DateOfSubmission]]),"00"))</f>
        <v>2020-10</v>
      </c>
    </row>
    <row r="1686" spans="1:16" x14ac:dyDescent="0.25">
      <c r="A1686" s="13">
        <v>3504051</v>
      </c>
      <c r="B1686" s="1">
        <v>4391110</v>
      </c>
      <c r="C1686" s="1">
        <v>23685</v>
      </c>
      <c r="D1686" s="6">
        <v>44123</v>
      </c>
      <c r="E1686" s="1">
        <v>118</v>
      </c>
      <c r="F1686" s="1" t="s">
        <v>68</v>
      </c>
      <c r="G1686" s="1" t="s">
        <v>73</v>
      </c>
      <c r="H1686" s="1" t="s">
        <v>1059</v>
      </c>
      <c r="I1686" s="1" t="s">
        <v>1108</v>
      </c>
      <c r="J1686" s="1" t="s">
        <v>1109</v>
      </c>
      <c r="K1686" s="1">
        <v>31.087265559999999</v>
      </c>
      <c r="L1686" s="1">
        <v>46.241235476500002</v>
      </c>
      <c r="M1686" s="1">
        <v>16</v>
      </c>
      <c r="N1686" s="1" t="s">
        <v>94</v>
      </c>
      <c r="O1686" s="1">
        <v>6</v>
      </c>
      <c r="P1686" t="str">
        <f>_xlfn.CONCAT( YEAR(TblOrigin[[#This Row],[ODK_DateOfSubmission]]), "-",TEXT( MONTH(TblOrigin[[#This Row],[ODK_DateOfSubmission]]),"00"))</f>
        <v>2020-10</v>
      </c>
    </row>
    <row r="1687" spans="1:16" x14ac:dyDescent="0.25">
      <c r="A1687" s="13">
        <v>3504051</v>
      </c>
      <c r="B1687" s="1">
        <v>4391110</v>
      </c>
      <c r="C1687" s="1">
        <v>23685</v>
      </c>
      <c r="D1687" s="6">
        <v>44123</v>
      </c>
      <c r="E1687" s="1">
        <v>118</v>
      </c>
      <c r="F1687" s="1" t="s">
        <v>68</v>
      </c>
      <c r="G1687" s="1" t="s">
        <v>73</v>
      </c>
      <c r="H1687" s="1" t="s">
        <v>1059</v>
      </c>
      <c r="I1687" s="1" t="s">
        <v>1108</v>
      </c>
      <c r="J1687" s="1" t="s">
        <v>1109</v>
      </c>
      <c r="K1687" s="1">
        <v>31.087265559999999</v>
      </c>
      <c r="L1687" s="1">
        <v>46.241235476500002</v>
      </c>
      <c r="M1687" s="1">
        <v>16</v>
      </c>
      <c r="N1687" s="1" t="s">
        <v>66</v>
      </c>
      <c r="O1687" s="1">
        <v>4</v>
      </c>
      <c r="P1687" t="str">
        <f>_xlfn.CONCAT( YEAR(TblOrigin[[#This Row],[ODK_DateOfSubmission]]), "-",TEXT( MONTH(TblOrigin[[#This Row],[ODK_DateOfSubmission]]),"00"))</f>
        <v>2020-10</v>
      </c>
    </row>
    <row r="1688" spans="1:16" x14ac:dyDescent="0.25">
      <c r="A1688" s="13">
        <v>3504041</v>
      </c>
      <c r="B1688" s="1">
        <v>4391210</v>
      </c>
      <c r="C1688" s="1">
        <v>25533</v>
      </c>
      <c r="D1688" s="6">
        <v>44123</v>
      </c>
      <c r="E1688" s="1">
        <v>118</v>
      </c>
      <c r="F1688" s="1" t="s">
        <v>68</v>
      </c>
      <c r="G1688" s="1" t="s">
        <v>73</v>
      </c>
      <c r="H1688" s="1" t="s">
        <v>1059</v>
      </c>
      <c r="I1688" s="1" t="s">
        <v>1098</v>
      </c>
      <c r="J1688" s="1" t="s">
        <v>1099</v>
      </c>
      <c r="K1688" s="1">
        <v>31.080862144499999</v>
      </c>
      <c r="L1688" s="1">
        <v>46.240087203599998</v>
      </c>
      <c r="M1688" s="1">
        <v>76</v>
      </c>
      <c r="N1688" s="1" t="s">
        <v>90</v>
      </c>
      <c r="O1688" s="1">
        <v>31</v>
      </c>
      <c r="P1688" t="str">
        <f>_xlfn.CONCAT( YEAR(TblOrigin[[#This Row],[ODK_DateOfSubmission]]), "-",TEXT( MONTH(TblOrigin[[#This Row],[ODK_DateOfSubmission]]),"00"))</f>
        <v>2020-10</v>
      </c>
    </row>
    <row r="1689" spans="1:16" x14ac:dyDescent="0.25">
      <c r="A1689" s="13">
        <v>3504041</v>
      </c>
      <c r="B1689" s="1">
        <v>4391210</v>
      </c>
      <c r="C1689" s="1">
        <v>25533</v>
      </c>
      <c r="D1689" s="6">
        <v>44123</v>
      </c>
      <c r="E1689" s="1">
        <v>118</v>
      </c>
      <c r="F1689" s="1" t="s">
        <v>68</v>
      </c>
      <c r="G1689" s="1" t="s">
        <v>73</v>
      </c>
      <c r="H1689" s="1" t="s">
        <v>1059</v>
      </c>
      <c r="I1689" s="1" t="s">
        <v>1098</v>
      </c>
      <c r="J1689" s="1" t="s">
        <v>1099</v>
      </c>
      <c r="K1689" s="1">
        <v>31.080862144499999</v>
      </c>
      <c r="L1689" s="1">
        <v>46.240087203599998</v>
      </c>
      <c r="M1689" s="1">
        <v>76</v>
      </c>
      <c r="N1689" s="1" t="s">
        <v>78</v>
      </c>
      <c r="O1689" s="1">
        <v>27</v>
      </c>
      <c r="P1689" t="str">
        <f>_xlfn.CONCAT( YEAR(TblOrigin[[#This Row],[ODK_DateOfSubmission]]), "-",TEXT( MONTH(TblOrigin[[#This Row],[ODK_DateOfSubmission]]),"00"))</f>
        <v>2020-10</v>
      </c>
    </row>
    <row r="1690" spans="1:16" x14ac:dyDescent="0.25">
      <c r="A1690" s="13">
        <v>3504041</v>
      </c>
      <c r="B1690" s="1">
        <v>4391210</v>
      </c>
      <c r="C1690" s="1">
        <v>25533</v>
      </c>
      <c r="D1690" s="6">
        <v>44123</v>
      </c>
      <c r="E1690" s="1">
        <v>118</v>
      </c>
      <c r="F1690" s="1" t="s">
        <v>68</v>
      </c>
      <c r="G1690" s="1" t="s">
        <v>73</v>
      </c>
      <c r="H1690" s="1" t="s">
        <v>1059</v>
      </c>
      <c r="I1690" s="1" t="s">
        <v>1098</v>
      </c>
      <c r="J1690" s="1" t="s">
        <v>1099</v>
      </c>
      <c r="K1690" s="1">
        <v>31.080862144499999</v>
      </c>
      <c r="L1690" s="1">
        <v>46.240087203599998</v>
      </c>
      <c r="M1690" s="1">
        <v>76</v>
      </c>
      <c r="N1690" s="1" t="s">
        <v>87</v>
      </c>
      <c r="O1690" s="1">
        <v>11</v>
      </c>
      <c r="P1690" t="str">
        <f>_xlfn.CONCAT( YEAR(TblOrigin[[#This Row],[ODK_DateOfSubmission]]), "-",TEXT( MONTH(TblOrigin[[#This Row],[ODK_DateOfSubmission]]),"00"))</f>
        <v>2020-10</v>
      </c>
    </row>
    <row r="1691" spans="1:16" x14ac:dyDescent="0.25">
      <c r="A1691" s="13">
        <v>3504041</v>
      </c>
      <c r="B1691" s="1">
        <v>4391210</v>
      </c>
      <c r="C1691" s="1">
        <v>25533</v>
      </c>
      <c r="D1691" s="6">
        <v>44123</v>
      </c>
      <c r="E1691" s="1">
        <v>118</v>
      </c>
      <c r="F1691" s="1" t="s">
        <v>68</v>
      </c>
      <c r="G1691" s="1" t="s">
        <v>73</v>
      </c>
      <c r="H1691" s="1" t="s">
        <v>1059</v>
      </c>
      <c r="I1691" s="1" t="s">
        <v>1098</v>
      </c>
      <c r="J1691" s="1" t="s">
        <v>1099</v>
      </c>
      <c r="K1691" s="1">
        <v>31.080862144499999</v>
      </c>
      <c r="L1691" s="1">
        <v>46.240087203599998</v>
      </c>
      <c r="M1691" s="1">
        <v>76</v>
      </c>
      <c r="N1691" s="1" t="s">
        <v>74</v>
      </c>
      <c r="O1691" s="1">
        <v>7</v>
      </c>
      <c r="P1691" t="str">
        <f>_xlfn.CONCAT( YEAR(TblOrigin[[#This Row],[ODK_DateOfSubmission]]), "-",TEXT( MONTH(TblOrigin[[#This Row],[ODK_DateOfSubmission]]),"00"))</f>
        <v>2020-10</v>
      </c>
    </row>
    <row r="1692" spans="1:16" x14ac:dyDescent="0.25">
      <c r="A1692" s="13">
        <v>2202071</v>
      </c>
      <c r="B1692" s="1">
        <v>4404010</v>
      </c>
      <c r="C1692" s="1">
        <v>29582</v>
      </c>
      <c r="D1692" s="6">
        <v>44123</v>
      </c>
      <c r="E1692" s="1">
        <v>118</v>
      </c>
      <c r="F1692" s="1" t="s">
        <v>124</v>
      </c>
      <c r="G1692" s="1" t="s">
        <v>194</v>
      </c>
      <c r="H1692" s="1" t="s">
        <v>748</v>
      </c>
      <c r="I1692" s="1" t="s">
        <v>1422</v>
      </c>
      <c r="J1692" s="1" t="s">
        <v>1423</v>
      </c>
      <c r="K1692" s="1">
        <v>32.788030717700003</v>
      </c>
      <c r="L1692" s="1">
        <v>44.267977281199997</v>
      </c>
      <c r="M1692" s="1">
        <v>2</v>
      </c>
      <c r="N1692" s="1" t="s">
        <v>66</v>
      </c>
      <c r="O1692" s="1">
        <v>2</v>
      </c>
      <c r="P1692" t="str">
        <f>_xlfn.CONCAT( YEAR(TblOrigin[[#This Row],[ODK_DateOfSubmission]]), "-",TEXT( MONTH(TblOrigin[[#This Row],[ODK_DateOfSubmission]]),"00"))</f>
        <v>2020-10</v>
      </c>
    </row>
    <row r="1693" spans="1:16" x14ac:dyDescent="0.25">
      <c r="A1693" s="13">
        <v>3304041</v>
      </c>
      <c r="B1693" s="1">
        <v>4405810</v>
      </c>
      <c r="C1693" s="1">
        <v>2071</v>
      </c>
      <c r="D1693" s="6">
        <v>44123</v>
      </c>
      <c r="E1693" s="1">
        <v>118</v>
      </c>
      <c r="F1693" s="1" t="s">
        <v>106</v>
      </c>
      <c r="G1693" s="1" t="s">
        <v>182</v>
      </c>
      <c r="H1693" s="1" t="s">
        <v>1044</v>
      </c>
      <c r="I1693" s="1" t="s">
        <v>1424</v>
      </c>
      <c r="J1693" s="1" t="s">
        <v>1425</v>
      </c>
      <c r="K1693" s="1">
        <v>31.323369461999999</v>
      </c>
      <c r="L1693" s="1">
        <v>45.294618448199998</v>
      </c>
      <c r="M1693" s="1">
        <v>2</v>
      </c>
      <c r="N1693" s="1" t="s">
        <v>78</v>
      </c>
      <c r="O1693" s="1">
        <v>2</v>
      </c>
      <c r="P1693" t="str">
        <f>_xlfn.CONCAT( YEAR(TblOrigin[[#This Row],[ODK_DateOfSubmission]]), "-",TEXT( MONTH(TblOrigin[[#This Row],[ODK_DateOfSubmission]]),"00"))</f>
        <v>2020-10</v>
      </c>
    </row>
    <row r="1694" spans="1:16" x14ac:dyDescent="0.25">
      <c r="A1694" s="13">
        <v>2503206</v>
      </c>
      <c r="B1694" s="1">
        <v>4428510</v>
      </c>
      <c r="C1694" s="1">
        <v>25782</v>
      </c>
      <c r="D1694" s="6">
        <v>44124</v>
      </c>
      <c r="E1694" s="1">
        <v>118</v>
      </c>
      <c r="F1694" s="1" t="s">
        <v>99</v>
      </c>
      <c r="G1694" s="1" t="s">
        <v>99</v>
      </c>
      <c r="H1694" s="1" t="s">
        <v>886</v>
      </c>
      <c r="I1694" s="1" t="s">
        <v>1426</v>
      </c>
      <c r="J1694" s="1" t="s">
        <v>1427</v>
      </c>
      <c r="K1694" s="1">
        <v>32.634111216100003</v>
      </c>
      <c r="L1694" s="1">
        <v>43.991851296299998</v>
      </c>
      <c r="M1694" s="1">
        <v>2</v>
      </c>
      <c r="N1694" s="1" t="s">
        <v>66</v>
      </c>
      <c r="O1694" s="1">
        <v>2</v>
      </c>
      <c r="P1694" t="str">
        <f>_xlfn.CONCAT( YEAR(TblOrigin[[#This Row],[ODK_DateOfSubmission]]), "-",TEXT( MONTH(TblOrigin[[#This Row],[ODK_DateOfSubmission]]),"00"))</f>
        <v>2020-10</v>
      </c>
    </row>
    <row r="1695" spans="1:16" x14ac:dyDescent="0.25">
      <c r="A1695" s="13">
        <v>2502001</v>
      </c>
      <c r="B1695" s="1">
        <v>4433910</v>
      </c>
      <c r="C1695" s="1">
        <v>24198</v>
      </c>
      <c r="D1695" s="6">
        <v>44125</v>
      </c>
      <c r="E1695" s="1">
        <v>118</v>
      </c>
      <c r="F1695" s="1" t="s">
        <v>99</v>
      </c>
      <c r="G1695" s="1" t="s">
        <v>177</v>
      </c>
      <c r="H1695" s="1" t="s">
        <v>883</v>
      </c>
      <c r="I1695" s="1" t="s">
        <v>884</v>
      </c>
      <c r="J1695" s="1" t="s">
        <v>885</v>
      </c>
      <c r="K1695" s="1">
        <v>32.555113314899998</v>
      </c>
      <c r="L1695" s="1">
        <v>44.223213121500002</v>
      </c>
      <c r="M1695" s="1">
        <v>1</v>
      </c>
      <c r="N1695" s="1" t="s">
        <v>66</v>
      </c>
      <c r="O1695" s="1">
        <v>1</v>
      </c>
      <c r="P1695" t="str">
        <f>_xlfn.CONCAT( YEAR(TblOrigin[[#This Row],[ODK_DateOfSubmission]]), "-",TEXT( MONTH(TblOrigin[[#This Row],[ODK_DateOfSubmission]]),"00"))</f>
        <v>2020-10</v>
      </c>
    </row>
    <row r="1696" spans="1:16" x14ac:dyDescent="0.25">
      <c r="A1696" s="13">
        <v>3505004</v>
      </c>
      <c r="B1696" s="1">
        <v>4435210</v>
      </c>
      <c r="C1696" s="1">
        <v>25437</v>
      </c>
      <c r="D1696" s="6">
        <v>44125</v>
      </c>
      <c r="E1696" s="1">
        <v>118</v>
      </c>
      <c r="F1696" s="1" t="s">
        <v>68</v>
      </c>
      <c r="G1696" s="1" t="s">
        <v>77</v>
      </c>
      <c r="H1696" s="1" t="s">
        <v>1115</v>
      </c>
      <c r="I1696" s="1" t="s">
        <v>1074</v>
      </c>
      <c r="J1696" s="1" t="s">
        <v>1118</v>
      </c>
      <c r="K1696" s="1">
        <v>30.888556274700001</v>
      </c>
      <c r="L1696" s="1">
        <v>46.450200042200002</v>
      </c>
      <c r="M1696" s="1">
        <v>12</v>
      </c>
      <c r="N1696" s="1" t="s">
        <v>90</v>
      </c>
      <c r="O1696" s="1">
        <v>3</v>
      </c>
      <c r="P1696" t="str">
        <f>_xlfn.CONCAT( YEAR(TblOrigin[[#This Row],[ODK_DateOfSubmission]]), "-",TEXT( MONTH(TblOrigin[[#This Row],[ODK_DateOfSubmission]]),"00"))</f>
        <v>2020-10</v>
      </c>
    </row>
    <row r="1697" spans="1:16" x14ac:dyDescent="0.25">
      <c r="A1697" s="13">
        <v>3505004</v>
      </c>
      <c r="B1697" s="1">
        <v>4435210</v>
      </c>
      <c r="C1697" s="1">
        <v>25437</v>
      </c>
      <c r="D1697" s="6">
        <v>44125</v>
      </c>
      <c r="E1697" s="1">
        <v>118</v>
      </c>
      <c r="F1697" s="1" t="s">
        <v>68</v>
      </c>
      <c r="G1697" s="1" t="s">
        <v>77</v>
      </c>
      <c r="H1697" s="1" t="s">
        <v>1115</v>
      </c>
      <c r="I1697" s="1" t="s">
        <v>1074</v>
      </c>
      <c r="J1697" s="1" t="s">
        <v>1118</v>
      </c>
      <c r="K1697" s="1">
        <v>30.888556274700001</v>
      </c>
      <c r="L1697" s="1">
        <v>46.450200042200002</v>
      </c>
      <c r="M1697" s="1">
        <v>12</v>
      </c>
      <c r="N1697" s="1" t="s">
        <v>78</v>
      </c>
      <c r="O1697" s="1">
        <v>4</v>
      </c>
      <c r="P1697" t="str">
        <f>_xlfn.CONCAT( YEAR(TblOrigin[[#This Row],[ODK_DateOfSubmission]]), "-",TEXT( MONTH(TblOrigin[[#This Row],[ODK_DateOfSubmission]]),"00"))</f>
        <v>2020-10</v>
      </c>
    </row>
    <row r="1698" spans="1:16" x14ac:dyDescent="0.25">
      <c r="A1698" s="13">
        <v>3505004</v>
      </c>
      <c r="B1698" s="1">
        <v>4435210</v>
      </c>
      <c r="C1698" s="1">
        <v>25437</v>
      </c>
      <c r="D1698" s="6">
        <v>44125</v>
      </c>
      <c r="E1698" s="1">
        <v>118</v>
      </c>
      <c r="F1698" s="1" t="s">
        <v>68</v>
      </c>
      <c r="G1698" s="1" t="s">
        <v>77</v>
      </c>
      <c r="H1698" s="1" t="s">
        <v>1115</v>
      </c>
      <c r="I1698" s="1" t="s">
        <v>1074</v>
      </c>
      <c r="J1698" s="1" t="s">
        <v>1118</v>
      </c>
      <c r="K1698" s="1">
        <v>30.888556274700001</v>
      </c>
      <c r="L1698" s="1">
        <v>46.450200042200002</v>
      </c>
      <c r="M1698" s="1">
        <v>12</v>
      </c>
      <c r="N1698" s="1" t="s">
        <v>66</v>
      </c>
      <c r="O1698" s="1">
        <v>5</v>
      </c>
      <c r="P1698" t="str">
        <f>_xlfn.CONCAT( YEAR(TblOrigin[[#This Row],[ODK_DateOfSubmission]]), "-",TEXT( MONTH(TblOrigin[[#This Row],[ODK_DateOfSubmission]]),"00"))</f>
        <v>2020-10</v>
      </c>
    </row>
    <row r="1699" spans="1:16" x14ac:dyDescent="0.25">
      <c r="A1699" s="13">
        <v>3505003</v>
      </c>
      <c r="B1699" s="1">
        <v>4435310</v>
      </c>
      <c r="C1699" s="1">
        <v>25436</v>
      </c>
      <c r="D1699" s="6">
        <v>44125</v>
      </c>
      <c r="E1699" s="1">
        <v>118</v>
      </c>
      <c r="F1699" s="1" t="s">
        <v>68</v>
      </c>
      <c r="G1699" s="1" t="s">
        <v>77</v>
      </c>
      <c r="H1699" s="1" t="s">
        <v>1115</v>
      </c>
      <c r="I1699" s="1" t="s">
        <v>1116</v>
      </c>
      <c r="J1699" s="1" t="s">
        <v>1117</v>
      </c>
      <c r="K1699" s="1">
        <v>30.906636502200001</v>
      </c>
      <c r="L1699" s="1">
        <v>46.445979934699999</v>
      </c>
      <c r="M1699" s="1">
        <v>19</v>
      </c>
      <c r="N1699" s="1" t="s">
        <v>122</v>
      </c>
      <c r="O1699" s="1">
        <v>1</v>
      </c>
      <c r="P1699" t="str">
        <f>_xlfn.CONCAT( YEAR(TblOrigin[[#This Row],[ODK_DateOfSubmission]]), "-",TEXT( MONTH(TblOrigin[[#This Row],[ODK_DateOfSubmission]]),"00"))</f>
        <v>2020-10</v>
      </c>
    </row>
    <row r="1700" spans="1:16" x14ac:dyDescent="0.25">
      <c r="A1700" s="13">
        <v>3505003</v>
      </c>
      <c r="B1700" s="1">
        <v>4435310</v>
      </c>
      <c r="C1700" s="1">
        <v>25436</v>
      </c>
      <c r="D1700" s="6">
        <v>44125</v>
      </c>
      <c r="E1700" s="1">
        <v>118</v>
      </c>
      <c r="F1700" s="1" t="s">
        <v>68</v>
      </c>
      <c r="G1700" s="1" t="s">
        <v>77</v>
      </c>
      <c r="H1700" s="1" t="s">
        <v>1115</v>
      </c>
      <c r="I1700" s="1" t="s">
        <v>1116</v>
      </c>
      <c r="J1700" s="1" t="s">
        <v>1117</v>
      </c>
      <c r="K1700" s="1">
        <v>30.906636502200001</v>
      </c>
      <c r="L1700" s="1">
        <v>46.445979934699999</v>
      </c>
      <c r="M1700" s="1">
        <v>19</v>
      </c>
      <c r="N1700" s="1" t="s">
        <v>90</v>
      </c>
      <c r="O1700" s="1">
        <v>10</v>
      </c>
      <c r="P1700" t="str">
        <f>_xlfn.CONCAT( YEAR(TblOrigin[[#This Row],[ODK_DateOfSubmission]]), "-",TEXT( MONTH(TblOrigin[[#This Row],[ODK_DateOfSubmission]]),"00"))</f>
        <v>2020-10</v>
      </c>
    </row>
    <row r="1701" spans="1:16" x14ac:dyDescent="0.25">
      <c r="A1701" s="13">
        <v>3505003</v>
      </c>
      <c r="B1701" s="1">
        <v>4435310</v>
      </c>
      <c r="C1701" s="1">
        <v>25436</v>
      </c>
      <c r="D1701" s="6">
        <v>44125</v>
      </c>
      <c r="E1701" s="1">
        <v>118</v>
      </c>
      <c r="F1701" s="1" t="s">
        <v>68</v>
      </c>
      <c r="G1701" s="1" t="s">
        <v>77</v>
      </c>
      <c r="H1701" s="1" t="s">
        <v>1115</v>
      </c>
      <c r="I1701" s="1" t="s">
        <v>1116</v>
      </c>
      <c r="J1701" s="1" t="s">
        <v>1117</v>
      </c>
      <c r="K1701" s="1">
        <v>30.906636502200001</v>
      </c>
      <c r="L1701" s="1">
        <v>46.445979934699999</v>
      </c>
      <c r="M1701" s="1">
        <v>19</v>
      </c>
      <c r="N1701" s="1" t="s">
        <v>78</v>
      </c>
      <c r="O1701" s="1">
        <v>5</v>
      </c>
      <c r="P1701" t="str">
        <f>_xlfn.CONCAT( YEAR(TblOrigin[[#This Row],[ODK_DateOfSubmission]]), "-",TEXT( MONTH(TblOrigin[[#This Row],[ODK_DateOfSubmission]]),"00"))</f>
        <v>2020-10</v>
      </c>
    </row>
    <row r="1702" spans="1:16" x14ac:dyDescent="0.25">
      <c r="A1702" s="13">
        <v>3505003</v>
      </c>
      <c r="B1702" s="1">
        <v>4435310</v>
      </c>
      <c r="C1702" s="1">
        <v>25436</v>
      </c>
      <c r="D1702" s="6">
        <v>44125</v>
      </c>
      <c r="E1702" s="1">
        <v>118</v>
      </c>
      <c r="F1702" s="1" t="s">
        <v>68</v>
      </c>
      <c r="G1702" s="1" t="s">
        <v>77</v>
      </c>
      <c r="H1702" s="1" t="s">
        <v>1115</v>
      </c>
      <c r="I1702" s="1" t="s">
        <v>1116</v>
      </c>
      <c r="J1702" s="1" t="s">
        <v>1117</v>
      </c>
      <c r="K1702" s="1">
        <v>30.906636502200001</v>
      </c>
      <c r="L1702" s="1">
        <v>46.445979934699999</v>
      </c>
      <c r="M1702" s="1">
        <v>19</v>
      </c>
      <c r="N1702" s="1" t="s">
        <v>70</v>
      </c>
      <c r="O1702" s="1">
        <v>3</v>
      </c>
      <c r="P1702" t="str">
        <f>_xlfn.CONCAT( YEAR(TblOrigin[[#This Row],[ODK_DateOfSubmission]]), "-",TEXT( MONTH(TblOrigin[[#This Row],[ODK_DateOfSubmission]]),"00"))</f>
        <v>2020-10</v>
      </c>
    </row>
    <row r="1703" spans="1:16" x14ac:dyDescent="0.25">
      <c r="A1703" s="13">
        <v>3505006</v>
      </c>
      <c r="B1703" s="1">
        <v>4435410</v>
      </c>
      <c r="C1703" s="1">
        <v>9328</v>
      </c>
      <c r="D1703" s="6">
        <v>44125</v>
      </c>
      <c r="E1703" s="1">
        <v>118</v>
      </c>
      <c r="F1703" s="1" t="s">
        <v>68</v>
      </c>
      <c r="G1703" s="1" t="s">
        <v>77</v>
      </c>
      <c r="H1703" s="1" t="s">
        <v>1115</v>
      </c>
      <c r="I1703" s="1" t="s">
        <v>1122</v>
      </c>
      <c r="J1703" s="1" t="s">
        <v>232</v>
      </c>
      <c r="K1703" s="1">
        <v>30.9011745066</v>
      </c>
      <c r="L1703" s="1">
        <v>46.449637276099999</v>
      </c>
      <c r="M1703" s="1">
        <v>7</v>
      </c>
      <c r="N1703" s="1" t="s">
        <v>82</v>
      </c>
      <c r="O1703" s="1">
        <v>2</v>
      </c>
      <c r="P1703" t="str">
        <f>_xlfn.CONCAT( YEAR(TblOrigin[[#This Row],[ODK_DateOfSubmission]]), "-",TEXT( MONTH(TblOrigin[[#This Row],[ODK_DateOfSubmission]]),"00"))</f>
        <v>2020-10</v>
      </c>
    </row>
    <row r="1704" spans="1:16" x14ac:dyDescent="0.25">
      <c r="A1704" s="13">
        <v>3505006</v>
      </c>
      <c r="B1704" s="1">
        <v>4435410</v>
      </c>
      <c r="C1704" s="1">
        <v>9328</v>
      </c>
      <c r="D1704" s="6">
        <v>44125</v>
      </c>
      <c r="E1704" s="1">
        <v>118</v>
      </c>
      <c r="F1704" s="1" t="s">
        <v>68</v>
      </c>
      <c r="G1704" s="1" t="s">
        <v>77</v>
      </c>
      <c r="H1704" s="1" t="s">
        <v>1115</v>
      </c>
      <c r="I1704" s="1" t="s">
        <v>1122</v>
      </c>
      <c r="J1704" s="1" t="s">
        <v>232</v>
      </c>
      <c r="K1704" s="1">
        <v>30.9011745066</v>
      </c>
      <c r="L1704" s="1">
        <v>46.449637276099999</v>
      </c>
      <c r="M1704" s="1">
        <v>7</v>
      </c>
      <c r="N1704" s="1" t="s">
        <v>78</v>
      </c>
      <c r="O1704" s="1">
        <v>5</v>
      </c>
      <c r="P1704" t="str">
        <f>_xlfn.CONCAT( YEAR(TblOrigin[[#This Row],[ODK_DateOfSubmission]]), "-",TEXT( MONTH(TblOrigin[[#This Row],[ODK_DateOfSubmission]]),"00"))</f>
        <v>2020-10</v>
      </c>
    </row>
    <row r="1705" spans="1:16" x14ac:dyDescent="0.25">
      <c r="A1705" s="13">
        <v>3505002</v>
      </c>
      <c r="B1705" s="1">
        <v>4435610</v>
      </c>
      <c r="C1705" s="1">
        <v>24721</v>
      </c>
      <c r="D1705" s="6">
        <v>44125</v>
      </c>
      <c r="E1705" s="1">
        <v>118</v>
      </c>
      <c r="F1705" s="1" t="s">
        <v>68</v>
      </c>
      <c r="G1705" s="1" t="s">
        <v>77</v>
      </c>
      <c r="H1705" s="1" t="s">
        <v>1112</v>
      </c>
      <c r="I1705" s="1" t="s">
        <v>1113</v>
      </c>
      <c r="J1705" s="1" t="s">
        <v>1114</v>
      </c>
      <c r="K1705" s="1">
        <v>30.956201633799999</v>
      </c>
      <c r="L1705" s="1">
        <v>46.359501579899998</v>
      </c>
      <c r="M1705" s="1">
        <v>7</v>
      </c>
      <c r="N1705" s="1" t="s">
        <v>87</v>
      </c>
      <c r="O1705" s="1">
        <v>5</v>
      </c>
      <c r="P1705" t="str">
        <f>_xlfn.CONCAT( YEAR(TblOrigin[[#This Row],[ODK_DateOfSubmission]]), "-",TEXT( MONTH(TblOrigin[[#This Row],[ODK_DateOfSubmission]]),"00"))</f>
        <v>2020-10</v>
      </c>
    </row>
    <row r="1706" spans="1:16" x14ac:dyDescent="0.25">
      <c r="A1706" s="13">
        <v>3505002</v>
      </c>
      <c r="B1706" s="1">
        <v>4435610</v>
      </c>
      <c r="C1706" s="1">
        <v>24721</v>
      </c>
      <c r="D1706" s="6">
        <v>44125</v>
      </c>
      <c r="E1706" s="1">
        <v>118</v>
      </c>
      <c r="F1706" s="1" t="s">
        <v>68</v>
      </c>
      <c r="G1706" s="1" t="s">
        <v>77</v>
      </c>
      <c r="H1706" s="1" t="s">
        <v>1112</v>
      </c>
      <c r="I1706" s="1" t="s">
        <v>1113</v>
      </c>
      <c r="J1706" s="1" t="s">
        <v>1114</v>
      </c>
      <c r="K1706" s="1">
        <v>30.956201633799999</v>
      </c>
      <c r="L1706" s="1">
        <v>46.359501579899998</v>
      </c>
      <c r="M1706" s="1">
        <v>7</v>
      </c>
      <c r="N1706" s="1" t="s">
        <v>66</v>
      </c>
      <c r="O1706" s="1">
        <v>2</v>
      </c>
      <c r="P1706" t="str">
        <f>_xlfn.CONCAT( YEAR(TblOrigin[[#This Row],[ODK_DateOfSubmission]]), "-",TEXT( MONTH(TblOrigin[[#This Row],[ODK_DateOfSubmission]]),"00"))</f>
        <v>2020-10</v>
      </c>
    </row>
    <row r="1707" spans="1:16" x14ac:dyDescent="0.25">
      <c r="A1707" s="13">
        <v>3505016</v>
      </c>
      <c r="B1707" s="1">
        <v>4436010</v>
      </c>
      <c r="C1707" s="1">
        <v>34161</v>
      </c>
      <c r="D1707" s="6">
        <v>44125</v>
      </c>
      <c r="E1707" s="1">
        <v>118</v>
      </c>
      <c r="F1707" s="1" t="s">
        <v>68</v>
      </c>
      <c r="G1707" s="1" t="s">
        <v>77</v>
      </c>
      <c r="H1707" s="1" t="s">
        <v>1115</v>
      </c>
      <c r="I1707" s="1" t="s">
        <v>1428</v>
      </c>
      <c r="J1707" s="1" t="s">
        <v>1429</v>
      </c>
      <c r="K1707" s="1">
        <v>30.881346000000001</v>
      </c>
      <c r="L1707" s="1">
        <v>46.542794000000001</v>
      </c>
      <c r="M1707" s="1">
        <v>10</v>
      </c>
      <c r="N1707" s="1" t="s">
        <v>78</v>
      </c>
      <c r="O1707" s="1">
        <v>4</v>
      </c>
      <c r="P1707" t="str">
        <f>_xlfn.CONCAT( YEAR(TblOrigin[[#This Row],[ODK_DateOfSubmission]]), "-",TEXT( MONTH(TblOrigin[[#This Row],[ODK_DateOfSubmission]]),"00"))</f>
        <v>2020-10</v>
      </c>
    </row>
    <row r="1708" spans="1:16" x14ac:dyDescent="0.25">
      <c r="A1708" s="13">
        <v>3505016</v>
      </c>
      <c r="B1708" s="1">
        <v>4436010</v>
      </c>
      <c r="C1708" s="1">
        <v>34161</v>
      </c>
      <c r="D1708" s="6">
        <v>44125</v>
      </c>
      <c r="E1708" s="1">
        <v>118</v>
      </c>
      <c r="F1708" s="1" t="s">
        <v>68</v>
      </c>
      <c r="G1708" s="1" t="s">
        <v>77</v>
      </c>
      <c r="H1708" s="1" t="s">
        <v>1115</v>
      </c>
      <c r="I1708" s="1" t="s">
        <v>1428</v>
      </c>
      <c r="J1708" s="1" t="s">
        <v>1429</v>
      </c>
      <c r="K1708" s="1">
        <v>30.881346000000001</v>
      </c>
      <c r="L1708" s="1">
        <v>46.542794000000001</v>
      </c>
      <c r="M1708" s="1">
        <v>10</v>
      </c>
      <c r="N1708" s="1" t="s">
        <v>87</v>
      </c>
      <c r="O1708" s="1">
        <v>1</v>
      </c>
      <c r="P1708" t="str">
        <f>_xlfn.CONCAT( YEAR(TblOrigin[[#This Row],[ODK_DateOfSubmission]]), "-",TEXT( MONTH(TblOrigin[[#This Row],[ODK_DateOfSubmission]]),"00"))</f>
        <v>2020-10</v>
      </c>
    </row>
    <row r="1709" spans="1:16" x14ac:dyDescent="0.25">
      <c r="A1709" s="13">
        <v>3505016</v>
      </c>
      <c r="B1709" s="1">
        <v>4436010</v>
      </c>
      <c r="C1709" s="1">
        <v>34161</v>
      </c>
      <c r="D1709" s="6">
        <v>44125</v>
      </c>
      <c r="E1709" s="1">
        <v>118</v>
      </c>
      <c r="F1709" s="1" t="s">
        <v>68</v>
      </c>
      <c r="G1709" s="1" t="s">
        <v>77</v>
      </c>
      <c r="H1709" s="1" t="s">
        <v>1115</v>
      </c>
      <c r="I1709" s="1" t="s">
        <v>1428</v>
      </c>
      <c r="J1709" s="1" t="s">
        <v>1429</v>
      </c>
      <c r="K1709" s="1">
        <v>30.881346000000001</v>
      </c>
      <c r="L1709" s="1">
        <v>46.542794000000001</v>
      </c>
      <c r="M1709" s="1">
        <v>10</v>
      </c>
      <c r="N1709" s="1" t="s">
        <v>66</v>
      </c>
      <c r="O1709" s="1">
        <v>5</v>
      </c>
      <c r="P1709" t="str">
        <f>_xlfn.CONCAT( YEAR(TblOrigin[[#This Row],[ODK_DateOfSubmission]]), "-",TEXT( MONTH(TblOrigin[[#This Row],[ODK_DateOfSubmission]]),"00"))</f>
        <v>2020-10</v>
      </c>
    </row>
    <row r="1710" spans="1:16" x14ac:dyDescent="0.25">
      <c r="A1710" s="13">
        <v>3505007</v>
      </c>
      <c r="B1710" s="1">
        <v>4436110</v>
      </c>
      <c r="C1710" s="1">
        <v>9332</v>
      </c>
      <c r="D1710" s="6">
        <v>44125</v>
      </c>
      <c r="E1710" s="1">
        <v>118</v>
      </c>
      <c r="F1710" s="1" t="s">
        <v>68</v>
      </c>
      <c r="G1710" s="1" t="s">
        <v>77</v>
      </c>
      <c r="H1710" s="1" t="s">
        <v>1115</v>
      </c>
      <c r="I1710" s="1" t="s">
        <v>1123</v>
      </c>
      <c r="J1710" s="1" t="s">
        <v>216</v>
      </c>
      <c r="K1710" s="1">
        <v>30.879031632699999</v>
      </c>
      <c r="L1710" s="1">
        <v>46.464224314600003</v>
      </c>
      <c r="M1710" s="1">
        <v>9</v>
      </c>
      <c r="N1710" s="1" t="s">
        <v>90</v>
      </c>
      <c r="O1710" s="1">
        <v>4</v>
      </c>
      <c r="P1710" t="str">
        <f>_xlfn.CONCAT( YEAR(TblOrigin[[#This Row],[ODK_DateOfSubmission]]), "-",TEXT( MONTH(TblOrigin[[#This Row],[ODK_DateOfSubmission]]),"00"))</f>
        <v>2020-10</v>
      </c>
    </row>
    <row r="1711" spans="1:16" x14ac:dyDescent="0.25">
      <c r="A1711" s="13">
        <v>3505007</v>
      </c>
      <c r="B1711" s="1">
        <v>4436110</v>
      </c>
      <c r="C1711" s="1">
        <v>9332</v>
      </c>
      <c r="D1711" s="6">
        <v>44125</v>
      </c>
      <c r="E1711" s="1">
        <v>118</v>
      </c>
      <c r="F1711" s="1" t="s">
        <v>68</v>
      </c>
      <c r="G1711" s="1" t="s">
        <v>77</v>
      </c>
      <c r="H1711" s="1" t="s">
        <v>1115</v>
      </c>
      <c r="I1711" s="1" t="s">
        <v>1123</v>
      </c>
      <c r="J1711" s="1" t="s">
        <v>216</v>
      </c>
      <c r="K1711" s="1">
        <v>30.879031632699999</v>
      </c>
      <c r="L1711" s="1">
        <v>46.464224314600003</v>
      </c>
      <c r="M1711" s="1">
        <v>9</v>
      </c>
      <c r="N1711" s="1" t="s">
        <v>87</v>
      </c>
      <c r="O1711" s="1">
        <v>5</v>
      </c>
      <c r="P1711" t="str">
        <f>_xlfn.CONCAT( YEAR(TblOrigin[[#This Row],[ODK_DateOfSubmission]]), "-",TEXT( MONTH(TblOrigin[[#This Row],[ODK_DateOfSubmission]]),"00"))</f>
        <v>2020-10</v>
      </c>
    </row>
    <row r="1712" spans="1:16" x14ac:dyDescent="0.25">
      <c r="A1712" s="13">
        <v>3505001</v>
      </c>
      <c r="B1712" s="1">
        <v>4436210</v>
      </c>
      <c r="C1712" s="1">
        <v>9206</v>
      </c>
      <c r="D1712" s="6">
        <v>44125</v>
      </c>
      <c r="E1712" s="1">
        <v>118</v>
      </c>
      <c r="F1712" s="1" t="s">
        <v>68</v>
      </c>
      <c r="G1712" s="1" t="s">
        <v>77</v>
      </c>
      <c r="H1712" s="1" t="s">
        <v>1115</v>
      </c>
      <c r="I1712" s="1" t="s">
        <v>1430</v>
      </c>
      <c r="J1712" s="1" t="s">
        <v>1431</v>
      </c>
      <c r="K1712" s="1">
        <v>30.883621789100001</v>
      </c>
      <c r="L1712" s="1">
        <v>46.468149586599999</v>
      </c>
      <c r="M1712" s="1">
        <v>3</v>
      </c>
      <c r="N1712" s="1" t="s">
        <v>78</v>
      </c>
      <c r="O1712" s="1">
        <v>3</v>
      </c>
      <c r="P1712" t="str">
        <f>_xlfn.CONCAT( YEAR(TblOrigin[[#This Row],[ODK_DateOfSubmission]]), "-",TEXT( MONTH(TblOrigin[[#This Row],[ODK_DateOfSubmission]]),"00"))</f>
        <v>2020-10</v>
      </c>
    </row>
    <row r="1713" spans="1:16" x14ac:dyDescent="0.25">
      <c r="A1713" s="13">
        <v>3105038</v>
      </c>
      <c r="B1713" s="1">
        <v>4442110</v>
      </c>
      <c r="C1713" s="1">
        <v>1296</v>
      </c>
      <c r="D1713" s="6">
        <v>44125</v>
      </c>
      <c r="E1713" s="1">
        <v>118</v>
      </c>
      <c r="F1713" s="1" t="s">
        <v>85</v>
      </c>
      <c r="G1713" s="1" t="s">
        <v>85</v>
      </c>
      <c r="H1713" s="1" t="s">
        <v>971</v>
      </c>
      <c r="I1713" s="1" t="s">
        <v>1432</v>
      </c>
      <c r="J1713" s="1" t="s">
        <v>1433</v>
      </c>
      <c r="K1713" s="1">
        <v>30.524280854600001</v>
      </c>
      <c r="L1713" s="1">
        <v>47.8274366323</v>
      </c>
      <c r="M1713" s="1">
        <v>4</v>
      </c>
      <c r="N1713" s="1" t="s">
        <v>82</v>
      </c>
      <c r="O1713" s="1">
        <v>1</v>
      </c>
      <c r="P1713" t="str">
        <f>_xlfn.CONCAT( YEAR(TblOrigin[[#This Row],[ODK_DateOfSubmission]]), "-",TEXT( MONTH(TblOrigin[[#This Row],[ODK_DateOfSubmission]]),"00"))</f>
        <v>2020-10</v>
      </c>
    </row>
    <row r="1714" spans="1:16" x14ac:dyDescent="0.25">
      <c r="A1714" s="13">
        <v>3105038</v>
      </c>
      <c r="B1714" s="1">
        <v>4442110</v>
      </c>
      <c r="C1714" s="1">
        <v>1296</v>
      </c>
      <c r="D1714" s="6">
        <v>44125</v>
      </c>
      <c r="E1714" s="1">
        <v>118</v>
      </c>
      <c r="F1714" s="1" t="s">
        <v>85</v>
      </c>
      <c r="G1714" s="1" t="s">
        <v>85</v>
      </c>
      <c r="H1714" s="1" t="s">
        <v>971</v>
      </c>
      <c r="I1714" s="1" t="s">
        <v>1432</v>
      </c>
      <c r="J1714" s="1" t="s">
        <v>1433</v>
      </c>
      <c r="K1714" s="1">
        <v>30.524280854600001</v>
      </c>
      <c r="L1714" s="1">
        <v>47.8274366323</v>
      </c>
      <c r="M1714" s="1">
        <v>4</v>
      </c>
      <c r="N1714" s="1" t="s">
        <v>94</v>
      </c>
      <c r="O1714" s="1">
        <v>1</v>
      </c>
      <c r="P1714" t="str">
        <f>_xlfn.CONCAT( YEAR(TblOrigin[[#This Row],[ODK_DateOfSubmission]]), "-",TEXT( MONTH(TblOrigin[[#This Row],[ODK_DateOfSubmission]]),"00"))</f>
        <v>2020-10</v>
      </c>
    </row>
    <row r="1715" spans="1:16" x14ac:dyDescent="0.25">
      <c r="A1715" s="13">
        <v>3105038</v>
      </c>
      <c r="B1715" s="1">
        <v>4442110</v>
      </c>
      <c r="C1715" s="1">
        <v>1296</v>
      </c>
      <c r="D1715" s="6">
        <v>44125</v>
      </c>
      <c r="E1715" s="1">
        <v>118</v>
      </c>
      <c r="F1715" s="1" t="s">
        <v>85</v>
      </c>
      <c r="G1715" s="1" t="s">
        <v>85</v>
      </c>
      <c r="H1715" s="1" t="s">
        <v>971</v>
      </c>
      <c r="I1715" s="1" t="s">
        <v>1432</v>
      </c>
      <c r="J1715" s="1" t="s">
        <v>1433</v>
      </c>
      <c r="K1715" s="1">
        <v>30.524280854600001</v>
      </c>
      <c r="L1715" s="1">
        <v>47.8274366323</v>
      </c>
      <c r="M1715" s="1">
        <v>4</v>
      </c>
      <c r="N1715" s="1" t="s">
        <v>116</v>
      </c>
      <c r="O1715" s="1">
        <v>1</v>
      </c>
      <c r="P1715" t="str">
        <f>_xlfn.CONCAT( YEAR(TblOrigin[[#This Row],[ODK_DateOfSubmission]]), "-",TEXT( MONTH(TblOrigin[[#This Row],[ODK_DateOfSubmission]]),"00"))</f>
        <v>2020-10</v>
      </c>
    </row>
    <row r="1716" spans="1:16" x14ac:dyDescent="0.25">
      <c r="A1716" s="13">
        <v>3105038</v>
      </c>
      <c r="B1716" s="1">
        <v>4442110</v>
      </c>
      <c r="C1716" s="1">
        <v>1296</v>
      </c>
      <c r="D1716" s="6">
        <v>44125</v>
      </c>
      <c r="E1716" s="1">
        <v>118</v>
      </c>
      <c r="F1716" s="1" t="s">
        <v>85</v>
      </c>
      <c r="G1716" s="1" t="s">
        <v>85</v>
      </c>
      <c r="H1716" s="1" t="s">
        <v>971</v>
      </c>
      <c r="I1716" s="1" t="s">
        <v>1432</v>
      </c>
      <c r="J1716" s="1" t="s">
        <v>1433</v>
      </c>
      <c r="K1716" s="1">
        <v>30.524280854600001</v>
      </c>
      <c r="L1716" s="1">
        <v>47.8274366323</v>
      </c>
      <c r="M1716" s="1">
        <v>4</v>
      </c>
      <c r="N1716" s="1" t="s">
        <v>108</v>
      </c>
      <c r="O1716" s="1">
        <v>1</v>
      </c>
      <c r="P1716" t="str">
        <f>_xlfn.CONCAT( YEAR(TblOrigin[[#This Row],[ODK_DateOfSubmission]]), "-",TEXT( MONTH(TblOrigin[[#This Row],[ODK_DateOfSubmission]]),"00"))</f>
        <v>2020-10</v>
      </c>
    </row>
    <row r="1717" spans="1:16" x14ac:dyDescent="0.25">
      <c r="A1717" s="13">
        <v>3504006</v>
      </c>
      <c r="B1717" s="1">
        <v>4448910</v>
      </c>
      <c r="C1717" s="1">
        <v>9728</v>
      </c>
      <c r="D1717" s="6">
        <v>44126</v>
      </c>
      <c r="E1717" s="1">
        <v>118</v>
      </c>
      <c r="F1717" s="1" t="s">
        <v>68</v>
      </c>
      <c r="G1717" s="1" t="s">
        <v>73</v>
      </c>
      <c r="H1717" s="1" t="s">
        <v>1059</v>
      </c>
      <c r="I1717" s="1" t="s">
        <v>1341</v>
      </c>
      <c r="J1717" s="1" t="s">
        <v>250</v>
      </c>
      <c r="K1717" s="1">
        <v>31.038316374200001</v>
      </c>
      <c r="L1717" s="1">
        <v>46.253982172199997</v>
      </c>
      <c r="M1717" s="1">
        <v>5</v>
      </c>
      <c r="N1717" s="1" t="s">
        <v>66</v>
      </c>
      <c r="O1717" s="1">
        <v>5</v>
      </c>
      <c r="P1717" t="str">
        <f>_xlfn.CONCAT( YEAR(TblOrigin[[#This Row],[ODK_DateOfSubmission]]), "-",TEXT( MONTH(TblOrigin[[#This Row],[ODK_DateOfSubmission]]),"00"))</f>
        <v>2020-10</v>
      </c>
    </row>
    <row r="1718" spans="1:16" x14ac:dyDescent="0.25">
      <c r="A1718" s="13">
        <v>3504016</v>
      </c>
      <c r="B1718" s="1">
        <v>4449010</v>
      </c>
      <c r="C1718" s="1">
        <v>10281</v>
      </c>
      <c r="D1718" s="6">
        <v>44126</v>
      </c>
      <c r="E1718" s="1">
        <v>118</v>
      </c>
      <c r="F1718" s="1" t="s">
        <v>68</v>
      </c>
      <c r="G1718" s="1" t="s">
        <v>73</v>
      </c>
      <c r="H1718" s="1" t="s">
        <v>1059</v>
      </c>
      <c r="I1718" s="1" t="s">
        <v>1074</v>
      </c>
      <c r="J1718" s="1" t="s">
        <v>1075</v>
      </c>
      <c r="K1718" s="1">
        <v>31.029471706599999</v>
      </c>
      <c r="L1718" s="1">
        <v>46.244121658399997</v>
      </c>
      <c r="M1718" s="1">
        <v>9</v>
      </c>
      <c r="N1718" s="1" t="s">
        <v>90</v>
      </c>
      <c r="O1718" s="1">
        <v>4</v>
      </c>
      <c r="P1718" t="str">
        <f>_xlfn.CONCAT( YEAR(TblOrigin[[#This Row],[ODK_DateOfSubmission]]), "-",TEXT( MONTH(TblOrigin[[#This Row],[ODK_DateOfSubmission]]),"00"))</f>
        <v>2020-10</v>
      </c>
    </row>
    <row r="1719" spans="1:16" x14ac:dyDescent="0.25">
      <c r="A1719" s="13">
        <v>3504016</v>
      </c>
      <c r="B1719" s="1">
        <v>4449010</v>
      </c>
      <c r="C1719" s="1">
        <v>10281</v>
      </c>
      <c r="D1719" s="6">
        <v>44126</v>
      </c>
      <c r="E1719" s="1">
        <v>118</v>
      </c>
      <c r="F1719" s="1" t="s">
        <v>68</v>
      </c>
      <c r="G1719" s="1" t="s">
        <v>73</v>
      </c>
      <c r="H1719" s="1" t="s">
        <v>1059</v>
      </c>
      <c r="I1719" s="1" t="s">
        <v>1074</v>
      </c>
      <c r="J1719" s="1" t="s">
        <v>1075</v>
      </c>
      <c r="K1719" s="1">
        <v>31.029471706599999</v>
      </c>
      <c r="L1719" s="1">
        <v>46.244121658399997</v>
      </c>
      <c r="M1719" s="1">
        <v>9</v>
      </c>
      <c r="N1719" s="1" t="s">
        <v>87</v>
      </c>
      <c r="O1719" s="1">
        <v>1</v>
      </c>
      <c r="P1719" t="str">
        <f>_xlfn.CONCAT( YEAR(TblOrigin[[#This Row],[ODK_DateOfSubmission]]), "-",TEXT( MONTH(TblOrigin[[#This Row],[ODK_DateOfSubmission]]),"00"))</f>
        <v>2020-10</v>
      </c>
    </row>
    <row r="1720" spans="1:16" x14ac:dyDescent="0.25">
      <c r="A1720" s="13">
        <v>3504016</v>
      </c>
      <c r="B1720" s="1">
        <v>4449010</v>
      </c>
      <c r="C1720" s="1">
        <v>10281</v>
      </c>
      <c r="D1720" s="6">
        <v>44126</v>
      </c>
      <c r="E1720" s="1">
        <v>118</v>
      </c>
      <c r="F1720" s="1" t="s">
        <v>68</v>
      </c>
      <c r="G1720" s="1" t="s">
        <v>73</v>
      </c>
      <c r="H1720" s="1" t="s">
        <v>1059</v>
      </c>
      <c r="I1720" s="1" t="s">
        <v>1074</v>
      </c>
      <c r="J1720" s="1" t="s">
        <v>1075</v>
      </c>
      <c r="K1720" s="1">
        <v>31.029471706599999</v>
      </c>
      <c r="L1720" s="1">
        <v>46.244121658399997</v>
      </c>
      <c r="M1720" s="1">
        <v>9</v>
      </c>
      <c r="N1720" s="1" t="s">
        <v>66</v>
      </c>
      <c r="O1720" s="1">
        <v>4</v>
      </c>
      <c r="P1720" t="str">
        <f>_xlfn.CONCAT( YEAR(TblOrigin[[#This Row],[ODK_DateOfSubmission]]), "-",TEXT( MONTH(TblOrigin[[#This Row],[ODK_DateOfSubmission]]),"00"))</f>
        <v>2020-10</v>
      </c>
    </row>
    <row r="1721" spans="1:16" x14ac:dyDescent="0.25">
      <c r="A1721" s="13">
        <v>3504015</v>
      </c>
      <c r="B1721" s="1">
        <v>4449110</v>
      </c>
      <c r="C1721" s="1">
        <v>10272</v>
      </c>
      <c r="D1721" s="6">
        <v>44126</v>
      </c>
      <c r="E1721" s="1">
        <v>118</v>
      </c>
      <c r="F1721" s="1" t="s">
        <v>68</v>
      </c>
      <c r="G1721" s="1" t="s">
        <v>73</v>
      </c>
      <c r="H1721" s="1" t="s">
        <v>1059</v>
      </c>
      <c r="I1721" s="1" t="s">
        <v>1072</v>
      </c>
      <c r="J1721" s="1" t="s">
        <v>1073</v>
      </c>
      <c r="K1721" s="1">
        <v>31.034963944600001</v>
      </c>
      <c r="L1721" s="1">
        <v>46.242300951700003</v>
      </c>
      <c r="M1721" s="1">
        <v>3</v>
      </c>
      <c r="N1721" s="1" t="s">
        <v>87</v>
      </c>
      <c r="O1721" s="1">
        <v>3</v>
      </c>
      <c r="P1721" t="str">
        <f>_xlfn.CONCAT( YEAR(TblOrigin[[#This Row],[ODK_DateOfSubmission]]), "-",TEXT( MONTH(TblOrigin[[#This Row],[ODK_DateOfSubmission]]),"00"))</f>
        <v>2020-10</v>
      </c>
    </row>
    <row r="1722" spans="1:16" x14ac:dyDescent="0.25">
      <c r="A1722" s="13">
        <v>3504026</v>
      </c>
      <c r="B1722" s="1">
        <v>4449210</v>
      </c>
      <c r="C1722" s="1">
        <v>10253</v>
      </c>
      <c r="D1722" s="6">
        <v>44126</v>
      </c>
      <c r="E1722" s="1">
        <v>118</v>
      </c>
      <c r="F1722" s="1" t="s">
        <v>68</v>
      </c>
      <c r="G1722" s="1" t="s">
        <v>73</v>
      </c>
      <c r="H1722" s="1" t="s">
        <v>1059</v>
      </c>
      <c r="I1722" s="1" t="s">
        <v>1086</v>
      </c>
      <c r="J1722" s="1" t="s">
        <v>1087</v>
      </c>
      <c r="K1722" s="1">
        <v>31.038477412900001</v>
      </c>
      <c r="L1722" s="1">
        <v>46.2356561609</v>
      </c>
      <c r="M1722" s="1">
        <v>7</v>
      </c>
      <c r="N1722" s="1" t="s">
        <v>90</v>
      </c>
      <c r="O1722" s="1">
        <v>2</v>
      </c>
      <c r="P1722" t="str">
        <f>_xlfn.CONCAT( YEAR(TblOrigin[[#This Row],[ODK_DateOfSubmission]]), "-",TEXT( MONTH(TblOrigin[[#This Row],[ODK_DateOfSubmission]]),"00"))</f>
        <v>2020-10</v>
      </c>
    </row>
    <row r="1723" spans="1:16" x14ac:dyDescent="0.25">
      <c r="A1723" s="13">
        <v>3504026</v>
      </c>
      <c r="B1723" s="1">
        <v>4449210</v>
      </c>
      <c r="C1723" s="1">
        <v>10253</v>
      </c>
      <c r="D1723" s="6">
        <v>44126</v>
      </c>
      <c r="E1723" s="1">
        <v>118</v>
      </c>
      <c r="F1723" s="1" t="s">
        <v>68</v>
      </c>
      <c r="G1723" s="1" t="s">
        <v>73</v>
      </c>
      <c r="H1723" s="1" t="s">
        <v>1059</v>
      </c>
      <c r="I1723" s="1" t="s">
        <v>1086</v>
      </c>
      <c r="J1723" s="1" t="s">
        <v>1087</v>
      </c>
      <c r="K1723" s="1">
        <v>31.038477412900001</v>
      </c>
      <c r="L1723" s="1">
        <v>46.2356561609</v>
      </c>
      <c r="M1723" s="1">
        <v>7</v>
      </c>
      <c r="N1723" s="1" t="s">
        <v>87</v>
      </c>
      <c r="O1723" s="1">
        <v>5</v>
      </c>
      <c r="P1723" t="str">
        <f>_xlfn.CONCAT( YEAR(TblOrigin[[#This Row],[ODK_DateOfSubmission]]), "-",TEXT( MONTH(TblOrigin[[#This Row],[ODK_DateOfSubmission]]),"00"))</f>
        <v>2020-10</v>
      </c>
    </row>
    <row r="1724" spans="1:16" x14ac:dyDescent="0.25">
      <c r="A1724" s="13">
        <v>3504058</v>
      </c>
      <c r="B1724" s="1">
        <v>4449310</v>
      </c>
      <c r="C1724" s="1">
        <v>33812</v>
      </c>
      <c r="D1724" s="6">
        <v>44126</v>
      </c>
      <c r="E1724" s="1">
        <v>118</v>
      </c>
      <c r="F1724" s="1" t="s">
        <v>68</v>
      </c>
      <c r="G1724" s="1" t="s">
        <v>73</v>
      </c>
      <c r="H1724" s="1" t="s">
        <v>1434</v>
      </c>
      <c r="I1724" s="1" t="s">
        <v>1435</v>
      </c>
      <c r="J1724" s="1" t="s">
        <v>1127</v>
      </c>
      <c r="K1724" s="1">
        <v>31.115110000000001</v>
      </c>
      <c r="L1724" s="1">
        <v>45.889899999999997</v>
      </c>
      <c r="M1724" s="1">
        <v>11</v>
      </c>
      <c r="N1724" s="1" t="s">
        <v>82</v>
      </c>
      <c r="O1724" s="1">
        <v>2</v>
      </c>
      <c r="P1724" t="str">
        <f>_xlfn.CONCAT( YEAR(TblOrigin[[#This Row],[ODK_DateOfSubmission]]), "-",TEXT( MONTH(TblOrigin[[#This Row],[ODK_DateOfSubmission]]),"00"))</f>
        <v>2020-10</v>
      </c>
    </row>
    <row r="1725" spans="1:16" x14ac:dyDescent="0.25">
      <c r="A1725" s="13">
        <v>3504058</v>
      </c>
      <c r="B1725" s="1">
        <v>4449310</v>
      </c>
      <c r="C1725" s="1">
        <v>33812</v>
      </c>
      <c r="D1725" s="6">
        <v>44126</v>
      </c>
      <c r="E1725" s="1">
        <v>118</v>
      </c>
      <c r="F1725" s="1" t="s">
        <v>68</v>
      </c>
      <c r="G1725" s="1" t="s">
        <v>73</v>
      </c>
      <c r="H1725" s="1" t="s">
        <v>1434</v>
      </c>
      <c r="I1725" s="1" t="s">
        <v>1435</v>
      </c>
      <c r="J1725" s="1" t="s">
        <v>1127</v>
      </c>
      <c r="K1725" s="1">
        <v>31.115110000000001</v>
      </c>
      <c r="L1725" s="1">
        <v>45.889899999999997</v>
      </c>
      <c r="M1725" s="1">
        <v>11</v>
      </c>
      <c r="N1725" s="1" t="s">
        <v>78</v>
      </c>
      <c r="O1725" s="1">
        <v>4</v>
      </c>
      <c r="P1725" t="str">
        <f>_xlfn.CONCAT( YEAR(TblOrigin[[#This Row],[ODK_DateOfSubmission]]), "-",TEXT( MONTH(TblOrigin[[#This Row],[ODK_DateOfSubmission]]),"00"))</f>
        <v>2020-10</v>
      </c>
    </row>
    <row r="1726" spans="1:16" x14ac:dyDescent="0.25">
      <c r="A1726" s="13">
        <v>3504058</v>
      </c>
      <c r="B1726" s="1">
        <v>4449310</v>
      </c>
      <c r="C1726" s="1">
        <v>33812</v>
      </c>
      <c r="D1726" s="6">
        <v>44126</v>
      </c>
      <c r="E1726" s="1">
        <v>118</v>
      </c>
      <c r="F1726" s="1" t="s">
        <v>68</v>
      </c>
      <c r="G1726" s="1" t="s">
        <v>73</v>
      </c>
      <c r="H1726" s="1" t="s">
        <v>1434</v>
      </c>
      <c r="I1726" s="1" t="s">
        <v>1435</v>
      </c>
      <c r="J1726" s="1" t="s">
        <v>1127</v>
      </c>
      <c r="K1726" s="1">
        <v>31.115110000000001</v>
      </c>
      <c r="L1726" s="1">
        <v>45.889899999999997</v>
      </c>
      <c r="M1726" s="1">
        <v>11</v>
      </c>
      <c r="N1726" s="1" t="s">
        <v>87</v>
      </c>
      <c r="O1726" s="1">
        <v>5</v>
      </c>
      <c r="P1726" t="str">
        <f>_xlfn.CONCAT( YEAR(TblOrigin[[#This Row],[ODK_DateOfSubmission]]), "-",TEXT( MONTH(TblOrigin[[#This Row],[ODK_DateOfSubmission]]),"00"))</f>
        <v>2020-10</v>
      </c>
    </row>
    <row r="1727" spans="1:16" x14ac:dyDescent="0.25">
      <c r="A1727" s="13">
        <v>3504036</v>
      </c>
      <c r="B1727" s="1">
        <v>4449510</v>
      </c>
      <c r="C1727" s="1">
        <v>23683</v>
      </c>
      <c r="D1727" s="6">
        <v>44126</v>
      </c>
      <c r="E1727" s="1">
        <v>118</v>
      </c>
      <c r="F1727" s="1" t="s">
        <v>68</v>
      </c>
      <c r="G1727" s="1" t="s">
        <v>73</v>
      </c>
      <c r="H1727" s="1" t="s">
        <v>1059</v>
      </c>
      <c r="I1727" s="1" t="s">
        <v>1096</v>
      </c>
      <c r="J1727" s="1" t="s">
        <v>1097</v>
      </c>
      <c r="K1727" s="1">
        <v>31.03290329</v>
      </c>
      <c r="L1727" s="1">
        <v>46.251552429999997</v>
      </c>
      <c r="M1727" s="1">
        <v>8</v>
      </c>
      <c r="N1727" s="1" t="s">
        <v>90</v>
      </c>
      <c r="O1727" s="1">
        <v>2</v>
      </c>
      <c r="P1727" t="str">
        <f>_xlfn.CONCAT( YEAR(TblOrigin[[#This Row],[ODK_DateOfSubmission]]), "-",TEXT( MONTH(TblOrigin[[#This Row],[ODK_DateOfSubmission]]),"00"))</f>
        <v>2020-10</v>
      </c>
    </row>
    <row r="1728" spans="1:16" x14ac:dyDescent="0.25">
      <c r="A1728" s="13">
        <v>3504036</v>
      </c>
      <c r="B1728" s="1">
        <v>4449510</v>
      </c>
      <c r="C1728" s="1">
        <v>23683</v>
      </c>
      <c r="D1728" s="6">
        <v>44126</v>
      </c>
      <c r="E1728" s="1">
        <v>118</v>
      </c>
      <c r="F1728" s="1" t="s">
        <v>68</v>
      </c>
      <c r="G1728" s="1" t="s">
        <v>73</v>
      </c>
      <c r="H1728" s="1" t="s">
        <v>1059</v>
      </c>
      <c r="I1728" s="1" t="s">
        <v>1096</v>
      </c>
      <c r="J1728" s="1" t="s">
        <v>1097</v>
      </c>
      <c r="K1728" s="1">
        <v>31.03290329</v>
      </c>
      <c r="L1728" s="1">
        <v>46.251552429999997</v>
      </c>
      <c r="M1728" s="1">
        <v>8</v>
      </c>
      <c r="N1728" s="1" t="s">
        <v>78</v>
      </c>
      <c r="O1728" s="1">
        <v>4</v>
      </c>
      <c r="P1728" t="str">
        <f>_xlfn.CONCAT( YEAR(TblOrigin[[#This Row],[ODK_DateOfSubmission]]), "-",TEXT( MONTH(TblOrigin[[#This Row],[ODK_DateOfSubmission]]),"00"))</f>
        <v>2020-10</v>
      </c>
    </row>
    <row r="1729" spans="1:16" x14ac:dyDescent="0.25">
      <c r="A1729" s="13">
        <v>3504036</v>
      </c>
      <c r="B1729" s="1">
        <v>4449510</v>
      </c>
      <c r="C1729" s="1">
        <v>23683</v>
      </c>
      <c r="D1729" s="6">
        <v>44126</v>
      </c>
      <c r="E1729" s="1">
        <v>118</v>
      </c>
      <c r="F1729" s="1" t="s">
        <v>68</v>
      </c>
      <c r="G1729" s="1" t="s">
        <v>73</v>
      </c>
      <c r="H1729" s="1" t="s">
        <v>1059</v>
      </c>
      <c r="I1729" s="1" t="s">
        <v>1096</v>
      </c>
      <c r="J1729" s="1" t="s">
        <v>1097</v>
      </c>
      <c r="K1729" s="1">
        <v>31.03290329</v>
      </c>
      <c r="L1729" s="1">
        <v>46.251552429999997</v>
      </c>
      <c r="M1729" s="1">
        <v>8</v>
      </c>
      <c r="N1729" s="1" t="s">
        <v>66</v>
      </c>
      <c r="O1729" s="1">
        <v>2</v>
      </c>
      <c r="P1729" t="str">
        <f>_xlfn.CONCAT( YEAR(TblOrigin[[#This Row],[ODK_DateOfSubmission]]), "-",TEXT( MONTH(TblOrigin[[#This Row],[ODK_DateOfSubmission]]),"00"))</f>
        <v>2020-10</v>
      </c>
    </row>
    <row r="1730" spans="1:16" x14ac:dyDescent="0.25">
      <c r="A1730" s="13">
        <v>3504052</v>
      </c>
      <c r="B1730" s="1">
        <v>4453410</v>
      </c>
      <c r="C1730" s="1">
        <v>9113</v>
      </c>
      <c r="D1730" s="6">
        <v>44126</v>
      </c>
      <c r="E1730" s="1">
        <v>118</v>
      </c>
      <c r="F1730" s="1" t="s">
        <v>68</v>
      </c>
      <c r="G1730" s="1" t="s">
        <v>73</v>
      </c>
      <c r="H1730" s="1" t="s">
        <v>1059</v>
      </c>
      <c r="I1730" s="1" t="s">
        <v>1102</v>
      </c>
      <c r="J1730" s="1" t="s">
        <v>1436</v>
      </c>
      <c r="K1730" s="1">
        <v>31.060153968000002</v>
      </c>
      <c r="L1730" s="1">
        <v>46.243325555299997</v>
      </c>
      <c r="M1730" s="1">
        <v>5</v>
      </c>
      <c r="N1730" s="1" t="s">
        <v>90</v>
      </c>
      <c r="O1730" s="1">
        <v>3</v>
      </c>
      <c r="P1730" t="str">
        <f>_xlfn.CONCAT( YEAR(TblOrigin[[#This Row],[ODK_DateOfSubmission]]), "-",TEXT( MONTH(TblOrigin[[#This Row],[ODK_DateOfSubmission]]),"00"))</f>
        <v>2020-10</v>
      </c>
    </row>
    <row r="1731" spans="1:16" x14ac:dyDescent="0.25">
      <c r="A1731" s="13">
        <v>3504052</v>
      </c>
      <c r="B1731" s="1">
        <v>4453410</v>
      </c>
      <c r="C1731" s="1">
        <v>9113</v>
      </c>
      <c r="D1731" s="6">
        <v>44126</v>
      </c>
      <c r="E1731" s="1">
        <v>118</v>
      </c>
      <c r="F1731" s="1" t="s">
        <v>68</v>
      </c>
      <c r="G1731" s="1" t="s">
        <v>73</v>
      </c>
      <c r="H1731" s="1" t="s">
        <v>1059</v>
      </c>
      <c r="I1731" s="1" t="s">
        <v>1102</v>
      </c>
      <c r="J1731" s="1" t="s">
        <v>1436</v>
      </c>
      <c r="K1731" s="1">
        <v>31.060153968000002</v>
      </c>
      <c r="L1731" s="1">
        <v>46.243325555299997</v>
      </c>
      <c r="M1731" s="1">
        <v>5</v>
      </c>
      <c r="N1731" s="1" t="s">
        <v>87</v>
      </c>
      <c r="O1731" s="1">
        <v>2</v>
      </c>
      <c r="P1731" t="str">
        <f>_xlfn.CONCAT( YEAR(TblOrigin[[#This Row],[ODK_DateOfSubmission]]), "-",TEXT( MONTH(TblOrigin[[#This Row],[ODK_DateOfSubmission]]),"00"))</f>
        <v>2020-10</v>
      </c>
    </row>
    <row r="1732" spans="1:16" x14ac:dyDescent="0.25">
      <c r="A1732" s="13">
        <v>1310069</v>
      </c>
      <c r="B1732" s="1">
        <v>4458210</v>
      </c>
      <c r="C1732" s="1">
        <v>24257</v>
      </c>
      <c r="D1732" s="6">
        <v>44126</v>
      </c>
      <c r="E1732" s="1">
        <v>118</v>
      </c>
      <c r="F1732" s="1" t="s">
        <v>80</v>
      </c>
      <c r="G1732" s="1" t="s">
        <v>143</v>
      </c>
      <c r="H1732" s="1" t="s">
        <v>670</v>
      </c>
      <c r="I1732" s="1" t="s">
        <v>700</v>
      </c>
      <c r="J1732" s="1" t="s">
        <v>701</v>
      </c>
      <c r="K1732" s="1">
        <v>35.557938700000001</v>
      </c>
      <c r="L1732" s="1">
        <v>45.447536599999999</v>
      </c>
      <c r="M1732" s="1">
        <v>2</v>
      </c>
      <c r="N1732" s="1" t="s">
        <v>78</v>
      </c>
      <c r="O1732" s="1">
        <v>2</v>
      </c>
      <c r="P1732" t="str">
        <f>_xlfn.CONCAT( YEAR(TblOrigin[[#This Row],[ODK_DateOfSubmission]]), "-",TEXT( MONTH(TblOrigin[[#This Row],[ODK_DateOfSubmission]]),"00"))</f>
        <v>2020-10</v>
      </c>
    </row>
    <row r="1733" spans="1:16" x14ac:dyDescent="0.25">
      <c r="A1733" s="13">
        <v>3504028</v>
      </c>
      <c r="B1733" s="1">
        <v>4469110</v>
      </c>
      <c r="C1733" s="1">
        <v>25526</v>
      </c>
      <c r="D1733" s="6">
        <v>44127</v>
      </c>
      <c r="E1733" s="1">
        <v>118</v>
      </c>
      <c r="F1733" s="1" t="s">
        <v>68</v>
      </c>
      <c r="G1733" s="1" t="s">
        <v>73</v>
      </c>
      <c r="H1733" s="1" t="s">
        <v>1059</v>
      </c>
      <c r="I1733" s="1" t="s">
        <v>1088</v>
      </c>
      <c r="J1733" s="1" t="s">
        <v>1039</v>
      </c>
      <c r="K1733" s="1">
        <v>31.036175809100001</v>
      </c>
      <c r="L1733" s="1">
        <v>46.220527480000001</v>
      </c>
      <c r="M1733" s="1">
        <v>45</v>
      </c>
      <c r="N1733" s="1" t="s">
        <v>90</v>
      </c>
      <c r="O1733" s="1">
        <v>10</v>
      </c>
      <c r="P1733" t="str">
        <f>_xlfn.CONCAT( YEAR(TblOrigin[[#This Row],[ODK_DateOfSubmission]]), "-",TEXT( MONTH(TblOrigin[[#This Row],[ODK_DateOfSubmission]]),"00"))</f>
        <v>2020-10</v>
      </c>
    </row>
    <row r="1734" spans="1:16" x14ac:dyDescent="0.25">
      <c r="A1734" s="13">
        <v>3504028</v>
      </c>
      <c r="B1734" s="1">
        <v>4469110</v>
      </c>
      <c r="C1734" s="1">
        <v>25526</v>
      </c>
      <c r="D1734" s="6">
        <v>44127</v>
      </c>
      <c r="E1734" s="1">
        <v>118</v>
      </c>
      <c r="F1734" s="1" t="s">
        <v>68</v>
      </c>
      <c r="G1734" s="1" t="s">
        <v>73</v>
      </c>
      <c r="H1734" s="1" t="s">
        <v>1059</v>
      </c>
      <c r="I1734" s="1" t="s">
        <v>1088</v>
      </c>
      <c r="J1734" s="1" t="s">
        <v>1039</v>
      </c>
      <c r="K1734" s="1">
        <v>31.036175809100001</v>
      </c>
      <c r="L1734" s="1">
        <v>46.220527480000001</v>
      </c>
      <c r="M1734" s="1">
        <v>45</v>
      </c>
      <c r="N1734" s="1" t="s">
        <v>78</v>
      </c>
      <c r="O1734" s="1">
        <v>13</v>
      </c>
      <c r="P1734" t="str">
        <f>_xlfn.CONCAT( YEAR(TblOrigin[[#This Row],[ODK_DateOfSubmission]]), "-",TEXT( MONTH(TblOrigin[[#This Row],[ODK_DateOfSubmission]]),"00"))</f>
        <v>2020-10</v>
      </c>
    </row>
    <row r="1735" spans="1:16" x14ac:dyDescent="0.25">
      <c r="A1735" s="13">
        <v>3504028</v>
      </c>
      <c r="B1735" s="1">
        <v>4469110</v>
      </c>
      <c r="C1735" s="1">
        <v>25526</v>
      </c>
      <c r="D1735" s="6">
        <v>44127</v>
      </c>
      <c r="E1735" s="1">
        <v>118</v>
      </c>
      <c r="F1735" s="1" t="s">
        <v>68</v>
      </c>
      <c r="G1735" s="1" t="s">
        <v>73</v>
      </c>
      <c r="H1735" s="1" t="s">
        <v>1059</v>
      </c>
      <c r="I1735" s="1" t="s">
        <v>1088</v>
      </c>
      <c r="J1735" s="1" t="s">
        <v>1039</v>
      </c>
      <c r="K1735" s="1">
        <v>31.036175809100001</v>
      </c>
      <c r="L1735" s="1">
        <v>46.220527480000001</v>
      </c>
      <c r="M1735" s="1">
        <v>45</v>
      </c>
      <c r="N1735" s="1" t="s">
        <v>87</v>
      </c>
      <c r="O1735" s="1">
        <v>4</v>
      </c>
      <c r="P1735" t="str">
        <f>_xlfn.CONCAT( YEAR(TblOrigin[[#This Row],[ODK_DateOfSubmission]]), "-",TEXT( MONTH(TblOrigin[[#This Row],[ODK_DateOfSubmission]]),"00"))</f>
        <v>2020-10</v>
      </c>
    </row>
    <row r="1736" spans="1:16" x14ac:dyDescent="0.25">
      <c r="A1736" s="13">
        <v>3504028</v>
      </c>
      <c r="B1736" s="1">
        <v>4469110</v>
      </c>
      <c r="C1736" s="1">
        <v>25526</v>
      </c>
      <c r="D1736" s="6">
        <v>44127</v>
      </c>
      <c r="E1736" s="1">
        <v>118</v>
      </c>
      <c r="F1736" s="1" t="s">
        <v>68</v>
      </c>
      <c r="G1736" s="1" t="s">
        <v>73</v>
      </c>
      <c r="H1736" s="1" t="s">
        <v>1059</v>
      </c>
      <c r="I1736" s="1" t="s">
        <v>1088</v>
      </c>
      <c r="J1736" s="1" t="s">
        <v>1039</v>
      </c>
      <c r="K1736" s="1">
        <v>31.036175809100001</v>
      </c>
      <c r="L1736" s="1">
        <v>46.220527480000001</v>
      </c>
      <c r="M1736" s="1">
        <v>45</v>
      </c>
      <c r="N1736" s="1" t="s">
        <v>108</v>
      </c>
      <c r="O1736" s="1">
        <v>10</v>
      </c>
      <c r="P1736" t="str">
        <f>_xlfn.CONCAT( YEAR(TblOrigin[[#This Row],[ODK_DateOfSubmission]]), "-",TEXT( MONTH(TblOrigin[[#This Row],[ODK_DateOfSubmission]]),"00"))</f>
        <v>2020-10</v>
      </c>
    </row>
    <row r="1737" spans="1:16" x14ac:dyDescent="0.25">
      <c r="A1737" s="13">
        <v>3504028</v>
      </c>
      <c r="B1737" s="1">
        <v>4469110</v>
      </c>
      <c r="C1737" s="1">
        <v>25526</v>
      </c>
      <c r="D1737" s="6">
        <v>44127</v>
      </c>
      <c r="E1737" s="1">
        <v>118</v>
      </c>
      <c r="F1737" s="1" t="s">
        <v>68</v>
      </c>
      <c r="G1737" s="1" t="s">
        <v>73</v>
      </c>
      <c r="H1737" s="1" t="s">
        <v>1059</v>
      </c>
      <c r="I1737" s="1" t="s">
        <v>1088</v>
      </c>
      <c r="J1737" s="1" t="s">
        <v>1039</v>
      </c>
      <c r="K1737" s="1">
        <v>31.036175809100001</v>
      </c>
      <c r="L1737" s="1">
        <v>46.220527480000001</v>
      </c>
      <c r="M1737" s="1">
        <v>45</v>
      </c>
      <c r="N1737" s="1" t="s">
        <v>66</v>
      </c>
      <c r="O1737" s="1">
        <v>8</v>
      </c>
      <c r="P1737" t="str">
        <f>_xlfn.CONCAT( YEAR(TblOrigin[[#This Row],[ODK_DateOfSubmission]]), "-",TEXT( MONTH(TblOrigin[[#This Row],[ODK_DateOfSubmission]]),"00"))</f>
        <v>2020-10</v>
      </c>
    </row>
    <row r="1738" spans="1:16" x14ac:dyDescent="0.25">
      <c r="A1738" s="13">
        <v>3504054</v>
      </c>
      <c r="B1738" s="1">
        <v>4469210</v>
      </c>
      <c r="C1738" s="1">
        <v>9427</v>
      </c>
      <c r="D1738" s="6">
        <v>44127</v>
      </c>
      <c r="E1738" s="1">
        <v>118</v>
      </c>
      <c r="F1738" s="1" t="s">
        <v>68</v>
      </c>
      <c r="G1738" s="1" t="s">
        <v>73</v>
      </c>
      <c r="H1738" s="1" t="s">
        <v>1059</v>
      </c>
      <c r="I1738" s="1" t="s">
        <v>1110</v>
      </c>
      <c r="J1738" s="1" t="s">
        <v>1111</v>
      </c>
      <c r="K1738" s="1">
        <v>31.030441920000001</v>
      </c>
      <c r="L1738" s="1">
        <v>46.215599115800003</v>
      </c>
      <c r="M1738" s="1">
        <v>135</v>
      </c>
      <c r="N1738" s="1" t="s">
        <v>82</v>
      </c>
      <c r="O1738" s="1">
        <v>25</v>
      </c>
      <c r="P1738" t="str">
        <f>_xlfn.CONCAT( YEAR(TblOrigin[[#This Row],[ODK_DateOfSubmission]]), "-",TEXT( MONTH(TblOrigin[[#This Row],[ODK_DateOfSubmission]]),"00"))</f>
        <v>2020-10</v>
      </c>
    </row>
    <row r="1739" spans="1:16" x14ac:dyDescent="0.25">
      <c r="A1739" s="13">
        <v>3504054</v>
      </c>
      <c r="B1739" s="1">
        <v>4469210</v>
      </c>
      <c r="C1739" s="1">
        <v>9427</v>
      </c>
      <c r="D1739" s="6">
        <v>44127</v>
      </c>
      <c r="E1739" s="1">
        <v>118</v>
      </c>
      <c r="F1739" s="1" t="s">
        <v>68</v>
      </c>
      <c r="G1739" s="1" t="s">
        <v>73</v>
      </c>
      <c r="H1739" s="1" t="s">
        <v>1059</v>
      </c>
      <c r="I1739" s="1" t="s">
        <v>1110</v>
      </c>
      <c r="J1739" s="1" t="s">
        <v>1111</v>
      </c>
      <c r="K1739" s="1">
        <v>31.030441920000001</v>
      </c>
      <c r="L1739" s="1">
        <v>46.215599115800003</v>
      </c>
      <c r="M1739" s="1">
        <v>135</v>
      </c>
      <c r="N1739" s="1" t="s">
        <v>78</v>
      </c>
      <c r="O1739" s="1">
        <v>50</v>
      </c>
      <c r="P1739" t="str">
        <f>_xlfn.CONCAT( YEAR(TblOrigin[[#This Row],[ODK_DateOfSubmission]]), "-",TEXT( MONTH(TblOrigin[[#This Row],[ODK_DateOfSubmission]]),"00"))</f>
        <v>2020-10</v>
      </c>
    </row>
    <row r="1740" spans="1:16" x14ac:dyDescent="0.25">
      <c r="A1740" s="13">
        <v>3504054</v>
      </c>
      <c r="B1740" s="1">
        <v>4469210</v>
      </c>
      <c r="C1740" s="1">
        <v>9427</v>
      </c>
      <c r="D1740" s="6">
        <v>44127</v>
      </c>
      <c r="E1740" s="1">
        <v>118</v>
      </c>
      <c r="F1740" s="1" t="s">
        <v>68</v>
      </c>
      <c r="G1740" s="1" t="s">
        <v>73</v>
      </c>
      <c r="H1740" s="1" t="s">
        <v>1059</v>
      </c>
      <c r="I1740" s="1" t="s">
        <v>1110</v>
      </c>
      <c r="J1740" s="1" t="s">
        <v>1111</v>
      </c>
      <c r="K1740" s="1">
        <v>31.030441920000001</v>
      </c>
      <c r="L1740" s="1">
        <v>46.215599115800003</v>
      </c>
      <c r="M1740" s="1">
        <v>135</v>
      </c>
      <c r="N1740" s="1" t="s">
        <v>108</v>
      </c>
      <c r="O1740" s="1">
        <v>15</v>
      </c>
      <c r="P1740" t="str">
        <f>_xlfn.CONCAT( YEAR(TblOrigin[[#This Row],[ODK_DateOfSubmission]]), "-",TEXT( MONTH(TblOrigin[[#This Row],[ODK_DateOfSubmission]]),"00"))</f>
        <v>2020-10</v>
      </c>
    </row>
    <row r="1741" spans="1:16" x14ac:dyDescent="0.25">
      <c r="A1741" s="13">
        <v>3504054</v>
      </c>
      <c r="B1741" s="1">
        <v>4469210</v>
      </c>
      <c r="C1741" s="1">
        <v>9427</v>
      </c>
      <c r="D1741" s="6">
        <v>44127</v>
      </c>
      <c r="E1741" s="1">
        <v>118</v>
      </c>
      <c r="F1741" s="1" t="s">
        <v>68</v>
      </c>
      <c r="G1741" s="1" t="s">
        <v>73</v>
      </c>
      <c r="H1741" s="1" t="s">
        <v>1059</v>
      </c>
      <c r="I1741" s="1" t="s">
        <v>1110</v>
      </c>
      <c r="J1741" s="1" t="s">
        <v>1111</v>
      </c>
      <c r="K1741" s="1">
        <v>31.030441920000001</v>
      </c>
      <c r="L1741" s="1">
        <v>46.215599115800003</v>
      </c>
      <c r="M1741" s="1">
        <v>135</v>
      </c>
      <c r="N1741" s="1" t="s">
        <v>70</v>
      </c>
      <c r="O1741" s="1">
        <v>40</v>
      </c>
      <c r="P1741" t="str">
        <f>_xlfn.CONCAT( YEAR(TblOrigin[[#This Row],[ODK_DateOfSubmission]]), "-",TEXT( MONTH(TblOrigin[[#This Row],[ODK_DateOfSubmission]]),"00"))</f>
        <v>2020-10</v>
      </c>
    </row>
    <row r="1742" spans="1:16" x14ac:dyDescent="0.25">
      <c r="A1742" s="13">
        <v>3504054</v>
      </c>
      <c r="B1742" s="1">
        <v>4469210</v>
      </c>
      <c r="C1742" s="1">
        <v>9427</v>
      </c>
      <c r="D1742" s="6">
        <v>44127</v>
      </c>
      <c r="E1742" s="1">
        <v>118</v>
      </c>
      <c r="F1742" s="1" t="s">
        <v>68</v>
      </c>
      <c r="G1742" s="1" t="s">
        <v>73</v>
      </c>
      <c r="H1742" s="1" t="s">
        <v>1059</v>
      </c>
      <c r="I1742" s="1" t="s">
        <v>1110</v>
      </c>
      <c r="J1742" s="1" t="s">
        <v>1111</v>
      </c>
      <c r="K1742" s="1">
        <v>31.030441920000001</v>
      </c>
      <c r="L1742" s="1">
        <v>46.215599115800003</v>
      </c>
      <c r="M1742" s="1">
        <v>135</v>
      </c>
      <c r="N1742" s="1" t="s">
        <v>66</v>
      </c>
      <c r="O1742" s="1">
        <v>5</v>
      </c>
      <c r="P1742" t="str">
        <f>_xlfn.CONCAT( YEAR(TblOrigin[[#This Row],[ODK_DateOfSubmission]]), "-",TEXT( MONTH(TblOrigin[[#This Row],[ODK_DateOfSubmission]]),"00"))</f>
        <v>2020-10</v>
      </c>
    </row>
    <row r="1743" spans="1:16" x14ac:dyDescent="0.25">
      <c r="A1743" s="13">
        <v>3504023</v>
      </c>
      <c r="B1743" s="1">
        <v>4469310</v>
      </c>
      <c r="C1743" s="1">
        <v>9448</v>
      </c>
      <c r="D1743" s="6">
        <v>44127</v>
      </c>
      <c r="E1743" s="1">
        <v>118</v>
      </c>
      <c r="F1743" s="1" t="s">
        <v>68</v>
      </c>
      <c r="G1743" s="1" t="s">
        <v>73</v>
      </c>
      <c r="H1743" s="1" t="s">
        <v>1059</v>
      </c>
      <c r="I1743" s="1" t="s">
        <v>1080</v>
      </c>
      <c r="J1743" s="1" t="s">
        <v>1081</v>
      </c>
      <c r="K1743" s="1">
        <v>31.027006973399999</v>
      </c>
      <c r="L1743" s="1">
        <v>46.228093038300003</v>
      </c>
      <c r="M1743" s="1">
        <v>68</v>
      </c>
      <c r="N1743" s="1" t="s">
        <v>90</v>
      </c>
      <c r="O1743" s="1">
        <v>23</v>
      </c>
      <c r="P1743" t="str">
        <f>_xlfn.CONCAT( YEAR(TblOrigin[[#This Row],[ODK_DateOfSubmission]]), "-",TEXT( MONTH(TblOrigin[[#This Row],[ODK_DateOfSubmission]]),"00"))</f>
        <v>2020-10</v>
      </c>
    </row>
    <row r="1744" spans="1:16" x14ac:dyDescent="0.25">
      <c r="A1744" s="13">
        <v>3504023</v>
      </c>
      <c r="B1744" s="1">
        <v>4469310</v>
      </c>
      <c r="C1744" s="1">
        <v>9448</v>
      </c>
      <c r="D1744" s="6">
        <v>44127</v>
      </c>
      <c r="E1744" s="1">
        <v>118</v>
      </c>
      <c r="F1744" s="1" t="s">
        <v>68</v>
      </c>
      <c r="G1744" s="1" t="s">
        <v>73</v>
      </c>
      <c r="H1744" s="1" t="s">
        <v>1059</v>
      </c>
      <c r="I1744" s="1" t="s">
        <v>1080</v>
      </c>
      <c r="J1744" s="1" t="s">
        <v>1081</v>
      </c>
      <c r="K1744" s="1">
        <v>31.027006973399999</v>
      </c>
      <c r="L1744" s="1">
        <v>46.228093038300003</v>
      </c>
      <c r="M1744" s="1">
        <v>68</v>
      </c>
      <c r="N1744" s="1" t="s">
        <v>78</v>
      </c>
      <c r="O1744" s="1">
        <v>20</v>
      </c>
      <c r="P1744" t="str">
        <f>_xlfn.CONCAT( YEAR(TblOrigin[[#This Row],[ODK_DateOfSubmission]]), "-",TEXT( MONTH(TblOrigin[[#This Row],[ODK_DateOfSubmission]]),"00"))</f>
        <v>2020-10</v>
      </c>
    </row>
    <row r="1745" spans="1:16" x14ac:dyDescent="0.25">
      <c r="A1745" s="13">
        <v>3504023</v>
      </c>
      <c r="B1745" s="1">
        <v>4469310</v>
      </c>
      <c r="C1745" s="1">
        <v>9448</v>
      </c>
      <c r="D1745" s="6">
        <v>44127</v>
      </c>
      <c r="E1745" s="1">
        <v>118</v>
      </c>
      <c r="F1745" s="1" t="s">
        <v>68</v>
      </c>
      <c r="G1745" s="1" t="s">
        <v>73</v>
      </c>
      <c r="H1745" s="1" t="s">
        <v>1059</v>
      </c>
      <c r="I1745" s="1" t="s">
        <v>1080</v>
      </c>
      <c r="J1745" s="1" t="s">
        <v>1081</v>
      </c>
      <c r="K1745" s="1">
        <v>31.027006973399999</v>
      </c>
      <c r="L1745" s="1">
        <v>46.228093038300003</v>
      </c>
      <c r="M1745" s="1">
        <v>68</v>
      </c>
      <c r="N1745" s="1" t="s">
        <v>87</v>
      </c>
      <c r="O1745" s="1">
        <v>10</v>
      </c>
      <c r="P1745" t="str">
        <f>_xlfn.CONCAT( YEAR(TblOrigin[[#This Row],[ODK_DateOfSubmission]]), "-",TEXT( MONTH(TblOrigin[[#This Row],[ODK_DateOfSubmission]]),"00"))</f>
        <v>2020-10</v>
      </c>
    </row>
    <row r="1746" spans="1:16" x14ac:dyDescent="0.25">
      <c r="A1746" s="13">
        <v>3504023</v>
      </c>
      <c r="B1746" s="1">
        <v>4469310</v>
      </c>
      <c r="C1746" s="1">
        <v>9448</v>
      </c>
      <c r="D1746" s="6">
        <v>44127</v>
      </c>
      <c r="E1746" s="1">
        <v>118</v>
      </c>
      <c r="F1746" s="1" t="s">
        <v>68</v>
      </c>
      <c r="G1746" s="1" t="s">
        <v>73</v>
      </c>
      <c r="H1746" s="1" t="s">
        <v>1059</v>
      </c>
      <c r="I1746" s="1" t="s">
        <v>1080</v>
      </c>
      <c r="J1746" s="1" t="s">
        <v>1081</v>
      </c>
      <c r="K1746" s="1">
        <v>31.027006973399999</v>
      </c>
      <c r="L1746" s="1">
        <v>46.228093038300003</v>
      </c>
      <c r="M1746" s="1">
        <v>68</v>
      </c>
      <c r="N1746" s="1" t="s">
        <v>66</v>
      </c>
      <c r="O1746" s="1">
        <v>15</v>
      </c>
      <c r="P1746" t="str">
        <f>_xlfn.CONCAT( YEAR(TblOrigin[[#This Row],[ODK_DateOfSubmission]]), "-",TEXT( MONTH(TblOrigin[[#This Row],[ODK_DateOfSubmission]]),"00"))</f>
        <v>2020-10</v>
      </c>
    </row>
    <row r="1747" spans="1:16" x14ac:dyDescent="0.25">
      <c r="A1747" s="13">
        <v>3504011</v>
      </c>
      <c r="B1747" s="1">
        <v>4491210</v>
      </c>
      <c r="C1747" s="1">
        <v>10260</v>
      </c>
      <c r="D1747" s="6">
        <v>44129</v>
      </c>
      <c r="E1747" s="1">
        <v>118</v>
      </c>
      <c r="F1747" s="1" t="s">
        <v>68</v>
      </c>
      <c r="G1747" s="1" t="s">
        <v>73</v>
      </c>
      <c r="H1747" s="1" t="s">
        <v>1059</v>
      </c>
      <c r="I1747" s="1" t="s">
        <v>1066</v>
      </c>
      <c r="J1747" s="1" t="s">
        <v>1067</v>
      </c>
      <c r="K1747" s="1">
        <v>31.0134574836</v>
      </c>
      <c r="L1747" s="1">
        <v>46.282408152000002</v>
      </c>
      <c r="M1747" s="1">
        <v>650</v>
      </c>
      <c r="N1747" s="1" t="s">
        <v>122</v>
      </c>
      <c r="O1747" s="1">
        <v>10</v>
      </c>
      <c r="P1747" t="str">
        <f>_xlfn.CONCAT( YEAR(TblOrigin[[#This Row],[ODK_DateOfSubmission]]), "-",TEXT( MONTH(TblOrigin[[#This Row],[ODK_DateOfSubmission]]),"00"))</f>
        <v>2020-10</v>
      </c>
    </row>
    <row r="1748" spans="1:16" x14ac:dyDescent="0.25">
      <c r="A1748" s="13">
        <v>3504011</v>
      </c>
      <c r="B1748" s="1">
        <v>4491210</v>
      </c>
      <c r="C1748" s="1">
        <v>10260</v>
      </c>
      <c r="D1748" s="6">
        <v>44129</v>
      </c>
      <c r="E1748" s="1">
        <v>118</v>
      </c>
      <c r="F1748" s="1" t="s">
        <v>68</v>
      </c>
      <c r="G1748" s="1" t="s">
        <v>73</v>
      </c>
      <c r="H1748" s="1" t="s">
        <v>1059</v>
      </c>
      <c r="I1748" s="1" t="s">
        <v>1066</v>
      </c>
      <c r="J1748" s="1" t="s">
        <v>1067</v>
      </c>
      <c r="K1748" s="1">
        <v>31.0134574836</v>
      </c>
      <c r="L1748" s="1">
        <v>46.282408152000002</v>
      </c>
      <c r="M1748" s="1">
        <v>650</v>
      </c>
      <c r="N1748" s="1" t="s">
        <v>90</v>
      </c>
      <c r="O1748" s="1">
        <v>20</v>
      </c>
      <c r="P1748" t="str">
        <f>_xlfn.CONCAT( YEAR(TblOrigin[[#This Row],[ODK_DateOfSubmission]]), "-",TEXT( MONTH(TblOrigin[[#This Row],[ODK_DateOfSubmission]]),"00"))</f>
        <v>2020-10</v>
      </c>
    </row>
    <row r="1749" spans="1:16" x14ac:dyDescent="0.25">
      <c r="A1749" s="13">
        <v>3504011</v>
      </c>
      <c r="B1749" s="1">
        <v>4491210</v>
      </c>
      <c r="C1749" s="1">
        <v>10260</v>
      </c>
      <c r="D1749" s="6">
        <v>44129</v>
      </c>
      <c r="E1749" s="1">
        <v>118</v>
      </c>
      <c r="F1749" s="1" t="s">
        <v>68</v>
      </c>
      <c r="G1749" s="1" t="s">
        <v>73</v>
      </c>
      <c r="H1749" s="1" t="s">
        <v>1059</v>
      </c>
      <c r="I1749" s="1" t="s">
        <v>1066</v>
      </c>
      <c r="J1749" s="1" t="s">
        <v>1067</v>
      </c>
      <c r="K1749" s="1">
        <v>31.0134574836</v>
      </c>
      <c r="L1749" s="1">
        <v>46.282408152000002</v>
      </c>
      <c r="M1749" s="1">
        <v>650</v>
      </c>
      <c r="N1749" s="1" t="s">
        <v>82</v>
      </c>
      <c r="O1749" s="1">
        <v>250</v>
      </c>
      <c r="P1749" t="str">
        <f>_xlfn.CONCAT( YEAR(TblOrigin[[#This Row],[ODK_DateOfSubmission]]), "-",TEXT( MONTH(TblOrigin[[#This Row],[ODK_DateOfSubmission]]),"00"))</f>
        <v>2020-10</v>
      </c>
    </row>
    <row r="1750" spans="1:16" x14ac:dyDescent="0.25">
      <c r="A1750" s="13">
        <v>3504011</v>
      </c>
      <c r="B1750" s="1">
        <v>4491210</v>
      </c>
      <c r="C1750" s="1">
        <v>10260</v>
      </c>
      <c r="D1750" s="6">
        <v>44129</v>
      </c>
      <c r="E1750" s="1">
        <v>118</v>
      </c>
      <c r="F1750" s="1" t="s">
        <v>68</v>
      </c>
      <c r="G1750" s="1" t="s">
        <v>73</v>
      </c>
      <c r="H1750" s="1" t="s">
        <v>1059</v>
      </c>
      <c r="I1750" s="1" t="s">
        <v>1066</v>
      </c>
      <c r="J1750" s="1" t="s">
        <v>1067</v>
      </c>
      <c r="K1750" s="1">
        <v>31.0134574836</v>
      </c>
      <c r="L1750" s="1">
        <v>46.282408152000002</v>
      </c>
      <c r="M1750" s="1">
        <v>650</v>
      </c>
      <c r="N1750" s="1" t="s">
        <v>78</v>
      </c>
      <c r="O1750" s="1">
        <v>200</v>
      </c>
      <c r="P1750" t="str">
        <f>_xlfn.CONCAT( YEAR(TblOrigin[[#This Row],[ODK_DateOfSubmission]]), "-",TEXT( MONTH(TblOrigin[[#This Row],[ODK_DateOfSubmission]]),"00"))</f>
        <v>2020-10</v>
      </c>
    </row>
    <row r="1751" spans="1:16" x14ac:dyDescent="0.25">
      <c r="A1751" s="13">
        <v>3504011</v>
      </c>
      <c r="B1751" s="1">
        <v>4491210</v>
      </c>
      <c r="C1751" s="1">
        <v>10260</v>
      </c>
      <c r="D1751" s="6">
        <v>44129</v>
      </c>
      <c r="E1751" s="1">
        <v>118</v>
      </c>
      <c r="F1751" s="1" t="s">
        <v>68</v>
      </c>
      <c r="G1751" s="1" t="s">
        <v>73</v>
      </c>
      <c r="H1751" s="1" t="s">
        <v>1059</v>
      </c>
      <c r="I1751" s="1" t="s">
        <v>1066</v>
      </c>
      <c r="J1751" s="1" t="s">
        <v>1067</v>
      </c>
      <c r="K1751" s="1">
        <v>31.0134574836</v>
      </c>
      <c r="L1751" s="1">
        <v>46.282408152000002</v>
      </c>
      <c r="M1751" s="1">
        <v>650</v>
      </c>
      <c r="N1751" s="1" t="s">
        <v>87</v>
      </c>
      <c r="O1751" s="1">
        <v>10</v>
      </c>
      <c r="P1751" t="str">
        <f>_xlfn.CONCAT( YEAR(TblOrigin[[#This Row],[ODK_DateOfSubmission]]), "-",TEXT( MONTH(TblOrigin[[#This Row],[ODK_DateOfSubmission]]),"00"))</f>
        <v>2020-10</v>
      </c>
    </row>
    <row r="1752" spans="1:16" x14ac:dyDescent="0.25">
      <c r="A1752" s="13">
        <v>3504011</v>
      </c>
      <c r="B1752" s="1">
        <v>4491210</v>
      </c>
      <c r="C1752" s="1">
        <v>10260</v>
      </c>
      <c r="D1752" s="6">
        <v>44129</v>
      </c>
      <c r="E1752" s="1">
        <v>118</v>
      </c>
      <c r="F1752" s="1" t="s">
        <v>68</v>
      </c>
      <c r="G1752" s="1" t="s">
        <v>73</v>
      </c>
      <c r="H1752" s="1" t="s">
        <v>1059</v>
      </c>
      <c r="I1752" s="1" t="s">
        <v>1066</v>
      </c>
      <c r="J1752" s="1" t="s">
        <v>1067</v>
      </c>
      <c r="K1752" s="1">
        <v>31.0134574836</v>
      </c>
      <c r="L1752" s="1">
        <v>46.282408152000002</v>
      </c>
      <c r="M1752" s="1">
        <v>650</v>
      </c>
      <c r="N1752" s="1" t="s">
        <v>70</v>
      </c>
      <c r="O1752" s="1">
        <v>150</v>
      </c>
      <c r="P1752" t="str">
        <f>_xlfn.CONCAT( YEAR(TblOrigin[[#This Row],[ODK_DateOfSubmission]]), "-",TEXT( MONTH(TblOrigin[[#This Row],[ODK_DateOfSubmission]]),"00"))</f>
        <v>2020-10</v>
      </c>
    </row>
    <row r="1753" spans="1:16" x14ac:dyDescent="0.25">
      <c r="A1753" s="13">
        <v>3504011</v>
      </c>
      <c r="B1753" s="1">
        <v>4491210</v>
      </c>
      <c r="C1753" s="1">
        <v>10260</v>
      </c>
      <c r="D1753" s="6">
        <v>44129</v>
      </c>
      <c r="E1753" s="1">
        <v>118</v>
      </c>
      <c r="F1753" s="1" t="s">
        <v>68</v>
      </c>
      <c r="G1753" s="1" t="s">
        <v>73</v>
      </c>
      <c r="H1753" s="1" t="s">
        <v>1059</v>
      </c>
      <c r="I1753" s="1" t="s">
        <v>1066</v>
      </c>
      <c r="J1753" s="1" t="s">
        <v>1067</v>
      </c>
      <c r="K1753" s="1">
        <v>31.0134574836</v>
      </c>
      <c r="L1753" s="1">
        <v>46.282408152000002</v>
      </c>
      <c r="M1753" s="1">
        <v>650</v>
      </c>
      <c r="N1753" s="1" t="s">
        <v>66</v>
      </c>
      <c r="O1753" s="1">
        <v>10</v>
      </c>
      <c r="P1753" t="str">
        <f>_xlfn.CONCAT( YEAR(TblOrigin[[#This Row],[ODK_DateOfSubmission]]), "-",TEXT( MONTH(TblOrigin[[#This Row],[ODK_DateOfSubmission]]),"00"))</f>
        <v>2020-10</v>
      </c>
    </row>
    <row r="1754" spans="1:16" x14ac:dyDescent="0.25">
      <c r="A1754" s="13">
        <v>3504001</v>
      </c>
      <c r="B1754" s="1">
        <v>4491310</v>
      </c>
      <c r="C1754" s="1">
        <v>24494</v>
      </c>
      <c r="D1754" s="6">
        <v>44129</v>
      </c>
      <c r="E1754" s="1">
        <v>118</v>
      </c>
      <c r="F1754" s="1" t="s">
        <v>68</v>
      </c>
      <c r="G1754" s="1" t="s">
        <v>73</v>
      </c>
      <c r="H1754" s="1" t="s">
        <v>1059</v>
      </c>
      <c r="I1754" s="1" t="s">
        <v>1060</v>
      </c>
      <c r="J1754" s="1" t="s">
        <v>1061</v>
      </c>
      <c r="K1754" s="1">
        <v>31.027710880499999</v>
      </c>
      <c r="L1754" s="1">
        <v>46.218214741200001</v>
      </c>
      <c r="M1754" s="1">
        <v>45</v>
      </c>
      <c r="N1754" s="1" t="s">
        <v>78</v>
      </c>
      <c r="O1754" s="1">
        <v>10</v>
      </c>
      <c r="P1754" t="str">
        <f>_xlfn.CONCAT( YEAR(TblOrigin[[#This Row],[ODK_DateOfSubmission]]), "-",TEXT( MONTH(TblOrigin[[#This Row],[ODK_DateOfSubmission]]),"00"))</f>
        <v>2020-10</v>
      </c>
    </row>
    <row r="1755" spans="1:16" x14ac:dyDescent="0.25">
      <c r="A1755" s="13">
        <v>3504001</v>
      </c>
      <c r="B1755" s="1">
        <v>4491310</v>
      </c>
      <c r="C1755" s="1">
        <v>24494</v>
      </c>
      <c r="D1755" s="6">
        <v>44129</v>
      </c>
      <c r="E1755" s="1">
        <v>118</v>
      </c>
      <c r="F1755" s="1" t="s">
        <v>68</v>
      </c>
      <c r="G1755" s="1" t="s">
        <v>73</v>
      </c>
      <c r="H1755" s="1" t="s">
        <v>1059</v>
      </c>
      <c r="I1755" s="1" t="s">
        <v>1060</v>
      </c>
      <c r="J1755" s="1" t="s">
        <v>1061</v>
      </c>
      <c r="K1755" s="1">
        <v>31.027710880499999</v>
      </c>
      <c r="L1755" s="1">
        <v>46.218214741200001</v>
      </c>
      <c r="M1755" s="1">
        <v>45</v>
      </c>
      <c r="N1755" s="1" t="s">
        <v>87</v>
      </c>
      <c r="O1755" s="1">
        <v>15</v>
      </c>
      <c r="P1755" t="str">
        <f>_xlfn.CONCAT( YEAR(TblOrigin[[#This Row],[ODK_DateOfSubmission]]), "-",TEXT( MONTH(TblOrigin[[#This Row],[ODK_DateOfSubmission]]),"00"))</f>
        <v>2020-10</v>
      </c>
    </row>
    <row r="1756" spans="1:16" x14ac:dyDescent="0.25">
      <c r="A1756" s="13">
        <v>3504001</v>
      </c>
      <c r="B1756" s="1">
        <v>4491310</v>
      </c>
      <c r="C1756" s="1">
        <v>24494</v>
      </c>
      <c r="D1756" s="6">
        <v>44129</v>
      </c>
      <c r="E1756" s="1">
        <v>118</v>
      </c>
      <c r="F1756" s="1" t="s">
        <v>68</v>
      </c>
      <c r="G1756" s="1" t="s">
        <v>73</v>
      </c>
      <c r="H1756" s="1" t="s">
        <v>1059</v>
      </c>
      <c r="I1756" s="1" t="s">
        <v>1060</v>
      </c>
      <c r="J1756" s="1" t="s">
        <v>1061</v>
      </c>
      <c r="K1756" s="1">
        <v>31.027710880499999</v>
      </c>
      <c r="L1756" s="1">
        <v>46.218214741200001</v>
      </c>
      <c r="M1756" s="1">
        <v>45</v>
      </c>
      <c r="N1756" s="1" t="s">
        <v>66</v>
      </c>
      <c r="O1756" s="1">
        <v>20</v>
      </c>
      <c r="P1756" t="str">
        <f>_xlfn.CONCAT( YEAR(TblOrigin[[#This Row],[ODK_DateOfSubmission]]), "-",TEXT( MONTH(TblOrigin[[#This Row],[ODK_DateOfSubmission]]),"00"))</f>
        <v>2020-10</v>
      </c>
    </row>
    <row r="1757" spans="1:16" x14ac:dyDescent="0.25">
      <c r="A1757" s="13">
        <v>3504007</v>
      </c>
      <c r="B1757" s="1">
        <v>4491410</v>
      </c>
      <c r="C1757" s="1">
        <v>25525</v>
      </c>
      <c r="D1757" s="6">
        <v>44129</v>
      </c>
      <c r="E1757" s="1">
        <v>118</v>
      </c>
      <c r="F1757" s="1" t="s">
        <v>68</v>
      </c>
      <c r="G1757" s="1" t="s">
        <v>73</v>
      </c>
      <c r="H1757" s="1" t="s">
        <v>1059</v>
      </c>
      <c r="I1757" s="1" t="s">
        <v>1064</v>
      </c>
      <c r="J1757" s="1" t="s">
        <v>1065</v>
      </c>
      <c r="K1757" s="1">
        <v>31.027024004299999</v>
      </c>
      <c r="L1757" s="1">
        <v>46.241676675500003</v>
      </c>
      <c r="M1757" s="1">
        <v>37</v>
      </c>
      <c r="N1757" s="1" t="s">
        <v>90</v>
      </c>
      <c r="O1757" s="1">
        <v>15</v>
      </c>
      <c r="P1757" t="str">
        <f>_xlfn.CONCAT( YEAR(TblOrigin[[#This Row],[ODK_DateOfSubmission]]), "-",TEXT( MONTH(TblOrigin[[#This Row],[ODK_DateOfSubmission]]),"00"))</f>
        <v>2020-10</v>
      </c>
    </row>
    <row r="1758" spans="1:16" x14ac:dyDescent="0.25">
      <c r="A1758" s="13">
        <v>3504007</v>
      </c>
      <c r="B1758" s="1">
        <v>4491410</v>
      </c>
      <c r="C1758" s="1">
        <v>25525</v>
      </c>
      <c r="D1758" s="6">
        <v>44129</v>
      </c>
      <c r="E1758" s="1">
        <v>118</v>
      </c>
      <c r="F1758" s="1" t="s">
        <v>68</v>
      </c>
      <c r="G1758" s="1" t="s">
        <v>73</v>
      </c>
      <c r="H1758" s="1" t="s">
        <v>1059</v>
      </c>
      <c r="I1758" s="1" t="s">
        <v>1064</v>
      </c>
      <c r="J1758" s="1" t="s">
        <v>1065</v>
      </c>
      <c r="K1758" s="1">
        <v>31.027024004299999</v>
      </c>
      <c r="L1758" s="1">
        <v>46.241676675500003</v>
      </c>
      <c r="M1758" s="1">
        <v>37</v>
      </c>
      <c r="N1758" s="1" t="s">
        <v>78</v>
      </c>
      <c r="O1758" s="1">
        <v>12</v>
      </c>
      <c r="P1758" t="str">
        <f>_xlfn.CONCAT( YEAR(TblOrigin[[#This Row],[ODK_DateOfSubmission]]), "-",TEXT( MONTH(TblOrigin[[#This Row],[ODK_DateOfSubmission]]),"00"))</f>
        <v>2020-10</v>
      </c>
    </row>
    <row r="1759" spans="1:16" x14ac:dyDescent="0.25">
      <c r="A1759" s="13">
        <v>3504007</v>
      </c>
      <c r="B1759" s="1">
        <v>4491410</v>
      </c>
      <c r="C1759" s="1">
        <v>25525</v>
      </c>
      <c r="D1759" s="6">
        <v>44129</v>
      </c>
      <c r="E1759" s="1">
        <v>118</v>
      </c>
      <c r="F1759" s="1" t="s">
        <v>68</v>
      </c>
      <c r="G1759" s="1" t="s">
        <v>73</v>
      </c>
      <c r="H1759" s="1" t="s">
        <v>1059</v>
      </c>
      <c r="I1759" s="1" t="s">
        <v>1064</v>
      </c>
      <c r="J1759" s="1" t="s">
        <v>1065</v>
      </c>
      <c r="K1759" s="1">
        <v>31.027024004299999</v>
      </c>
      <c r="L1759" s="1">
        <v>46.241676675500003</v>
      </c>
      <c r="M1759" s="1">
        <v>37</v>
      </c>
      <c r="N1759" s="1" t="s">
        <v>66</v>
      </c>
      <c r="O1759" s="1">
        <v>10</v>
      </c>
      <c r="P1759" t="str">
        <f>_xlfn.CONCAT( YEAR(TblOrigin[[#This Row],[ODK_DateOfSubmission]]), "-",TEXT( MONTH(TblOrigin[[#This Row],[ODK_DateOfSubmission]]),"00"))</f>
        <v>2020-10</v>
      </c>
    </row>
    <row r="1760" spans="1:16" x14ac:dyDescent="0.25">
      <c r="A1760" s="13">
        <v>3504025</v>
      </c>
      <c r="B1760" s="1">
        <v>4491510</v>
      </c>
      <c r="C1760" s="1">
        <v>10262</v>
      </c>
      <c r="D1760" s="6">
        <v>44129</v>
      </c>
      <c r="E1760" s="1">
        <v>118</v>
      </c>
      <c r="F1760" s="1" t="s">
        <v>68</v>
      </c>
      <c r="G1760" s="1" t="s">
        <v>73</v>
      </c>
      <c r="H1760" s="1" t="s">
        <v>1059</v>
      </c>
      <c r="I1760" s="1" t="s">
        <v>1084</v>
      </c>
      <c r="J1760" s="1" t="s">
        <v>1085</v>
      </c>
      <c r="K1760" s="1">
        <v>31.074394900600002</v>
      </c>
      <c r="L1760" s="1">
        <v>46.250142994800001</v>
      </c>
      <c r="M1760" s="1">
        <v>75</v>
      </c>
      <c r="N1760" s="1" t="s">
        <v>82</v>
      </c>
      <c r="O1760" s="1">
        <v>10</v>
      </c>
      <c r="P1760" t="str">
        <f>_xlfn.CONCAT( YEAR(TblOrigin[[#This Row],[ODK_DateOfSubmission]]), "-",TEXT( MONTH(TblOrigin[[#This Row],[ODK_DateOfSubmission]]),"00"))</f>
        <v>2020-10</v>
      </c>
    </row>
    <row r="1761" spans="1:16" x14ac:dyDescent="0.25">
      <c r="A1761" s="13">
        <v>3504025</v>
      </c>
      <c r="B1761" s="1">
        <v>4491510</v>
      </c>
      <c r="C1761" s="1">
        <v>10262</v>
      </c>
      <c r="D1761" s="6">
        <v>44129</v>
      </c>
      <c r="E1761" s="1">
        <v>118</v>
      </c>
      <c r="F1761" s="1" t="s">
        <v>68</v>
      </c>
      <c r="G1761" s="1" t="s">
        <v>73</v>
      </c>
      <c r="H1761" s="1" t="s">
        <v>1059</v>
      </c>
      <c r="I1761" s="1" t="s">
        <v>1084</v>
      </c>
      <c r="J1761" s="1" t="s">
        <v>1085</v>
      </c>
      <c r="K1761" s="1">
        <v>31.074394900600002</v>
      </c>
      <c r="L1761" s="1">
        <v>46.250142994800001</v>
      </c>
      <c r="M1761" s="1">
        <v>75</v>
      </c>
      <c r="N1761" s="1" t="s">
        <v>78</v>
      </c>
      <c r="O1761" s="1">
        <v>20</v>
      </c>
      <c r="P1761" t="str">
        <f>_xlfn.CONCAT( YEAR(TblOrigin[[#This Row],[ODK_DateOfSubmission]]), "-",TEXT( MONTH(TblOrigin[[#This Row],[ODK_DateOfSubmission]]),"00"))</f>
        <v>2020-10</v>
      </c>
    </row>
    <row r="1762" spans="1:16" x14ac:dyDescent="0.25">
      <c r="A1762" s="13">
        <v>3504025</v>
      </c>
      <c r="B1762" s="1">
        <v>4491510</v>
      </c>
      <c r="C1762" s="1">
        <v>10262</v>
      </c>
      <c r="D1762" s="6">
        <v>44129</v>
      </c>
      <c r="E1762" s="1">
        <v>118</v>
      </c>
      <c r="F1762" s="1" t="s">
        <v>68</v>
      </c>
      <c r="G1762" s="1" t="s">
        <v>73</v>
      </c>
      <c r="H1762" s="1" t="s">
        <v>1059</v>
      </c>
      <c r="I1762" s="1" t="s">
        <v>1084</v>
      </c>
      <c r="J1762" s="1" t="s">
        <v>1085</v>
      </c>
      <c r="K1762" s="1">
        <v>31.074394900600002</v>
      </c>
      <c r="L1762" s="1">
        <v>46.250142994800001</v>
      </c>
      <c r="M1762" s="1">
        <v>75</v>
      </c>
      <c r="N1762" s="1" t="s">
        <v>87</v>
      </c>
      <c r="O1762" s="1">
        <v>15</v>
      </c>
      <c r="P1762" t="str">
        <f>_xlfn.CONCAT( YEAR(TblOrigin[[#This Row],[ODK_DateOfSubmission]]), "-",TEXT( MONTH(TblOrigin[[#This Row],[ODK_DateOfSubmission]]),"00"))</f>
        <v>2020-10</v>
      </c>
    </row>
    <row r="1763" spans="1:16" x14ac:dyDescent="0.25">
      <c r="A1763" s="13">
        <v>3504025</v>
      </c>
      <c r="B1763" s="1">
        <v>4491510</v>
      </c>
      <c r="C1763" s="1">
        <v>10262</v>
      </c>
      <c r="D1763" s="6">
        <v>44129</v>
      </c>
      <c r="E1763" s="1">
        <v>118</v>
      </c>
      <c r="F1763" s="1" t="s">
        <v>68</v>
      </c>
      <c r="G1763" s="1" t="s">
        <v>73</v>
      </c>
      <c r="H1763" s="1" t="s">
        <v>1059</v>
      </c>
      <c r="I1763" s="1" t="s">
        <v>1084</v>
      </c>
      <c r="J1763" s="1" t="s">
        <v>1085</v>
      </c>
      <c r="K1763" s="1">
        <v>31.074394900600002</v>
      </c>
      <c r="L1763" s="1">
        <v>46.250142994800001</v>
      </c>
      <c r="M1763" s="1">
        <v>75</v>
      </c>
      <c r="N1763" s="1" t="s">
        <v>66</v>
      </c>
      <c r="O1763" s="1">
        <v>20</v>
      </c>
      <c r="P1763" t="str">
        <f>_xlfn.CONCAT( YEAR(TblOrigin[[#This Row],[ODK_DateOfSubmission]]), "-",TEXT( MONTH(TblOrigin[[#This Row],[ODK_DateOfSubmission]]),"00"))</f>
        <v>2020-10</v>
      </c>
    </row>
    <row r="1764" spans="1:16" x14ac:dyDescent="0.25">
      <c r="A1764" s="13">
        <v>3504025</v>
      </c>
      <c r="B1764" s="1">
        <v>4491510</v>
      </c>
      <c r="C1764" s="1">
        <v>10262</v>
      </c>
      <c r="D1764" s="6">
        <v>44129</v>
      </c>
      <c r="E1764" s="1">
        <v>118</v>
      </c>
      <c r="F1764" s="1" t="s">
        <v>68</v>
      </c>
      <c r="G1764" s="1" t="s">
        <v>73</v>
      </c>
      <c r="H1764" s="1" t="s">
        <v>1059</v>
      </c>
      <c r="I1764" s="1" t="s">
        <v>1084</v>
      </c>
      <c r="J1764" s="1" t="s">
        <v>1085</v>
      </c>
      <c r="K1764" s="1">
        <v>31.074394900600002</v>
      </c>
      <c r="L1764" s="1">
        <v>46.250142994800001</v>
      </c>
      <c r="M1764" s="1">
        <v>75</v>
      </c>
      <c r="N1764" s="1" t="s">
        <v>112</v>
      </c>
      <c r="O1764" s="1">
        <v>10</v>
      </c>
      <c r="P1764" t="str">
        <f>_xlfn.CONCAT( YEAR(TblOrigin[[#This Row],[ODK_DateOfSubmission]]), "-",TEXT( MONTH(TblOrigin[[#This Row],[ODK_DateOfSubmission]]),"00"))</f>
        <v>2020-10</v>
      </c>
    </row>
    <row r="1765" spans="1:16" x14ac:dyDescent="0.25">
      <c r="A1765" s="13">
        <v>3504002</v>
      </c>
      <c r="B1765" s="1">
        <v>4491610</v>
      </c>
      <c r="C1765" s="1">
        <v>25529</v>
      </c>
      <c r="D1765" s="6">
        <v>44129</v>
      </c>
      <c r="E1765" s="1">
        <v>118</v>
      </c>
      <c r="F1765" s="1" t="s">
        <v>68</v>
      </c>
      <c r="G1765" s="1" t="s">
        <v>73</v>
      </c>
      <c r="H1765" s="1" t="s">
        <v>1059</v>
      </c>
      <c r="I1765" s="1" t="s">
        <v>1062</v>
      </c>
      <c r="J1765" s="1" t="s">
        <v>1063</v>
      </c>
      <c r="K1765" s="1">
        <v>31.033167288000001</v>
      </c>
      <c r="L1765" s="1">
        <v>46.273891712999998</v>
      </c>
      <c r="M1765" s="1">
        <v>9</v>
      </c>
      <c r="N1765" s="1" t="s">
        <v>78</v>
      </c>
      <c r="O1765" s="1">
        <v>4</v>
      </c>
      <c r="P1765" t="str">
        <f>_xlfn.CONCAT( YEAR(TblOrigin[[#This Row],[ODK_DateOfSubmission]]), "-",TEXT( MONTH(TblOrigin[[#This Row],[ODK_DateOfSubmission]]),"00"))</f>
        <v>2020-10</v>
      </c>
    </row>
    <row r="1766" spans="1:16" x14ac:dyDescent="0.25">
      <c r="A1766" s="13">
        <v>3504002</v>
      </c>
      <c r="B1766" s="1">
        <v>4491610</v>
      </c>
      <c r="C1766" s="1">
        <v>25529</v>
      </c>
      <c r="D1766" s="6">
        <v>44129</v>
      </c>
      <c r="E1766" s="1">
        <v>118</v>
      </c>
      <c r="F1766" s="1" t="s">
        <v>68</v>
      </c>
      <c r="G1766" s="1" t="s">
        <v>73</v>
      </c>
      <c r="H1766" s="1" t="s">
        <v>1059</v>
      </c>
      <c r="I1766" s="1" t="s">
        <v>1062</v>
      </c>
      <c r="J1766" s="1" t="s">
        <v>1063</v>
      </c>
      <c r="K1766" s="1">
        <v>31.033167288000001</v>
      </c>
      <c r="L1766" s="1">
        <v>46.273891712999998</v>
      </c>
      <c r="M1766" s="1">
        <v>9</v>
      </c>
      <c r="N1766" s="1" t="s">
        <v>87</v>
      </c>
      <c r="O1766" s="1">
        <v>5</v>
      </c>
      <c r="P1766" t="str">
        <f>_xlfn.CONCAT( YEAR(TblOrigin[[#This Row],[ODK_DateOfSubmission]]), "-",TEXT( MONTH(TblOrigin[[#This Row],[ODK_DateOfSubmission]]),"00"))</f>
        <v>2020-10</v>
      </c>
    </row>
    <row r="1767" spans="1:16" x14ac:dyDescent="0.25">
      <c r="A1767" s="13">
        <v>3504034</v>
      </c>
      <c r="B1767" s="1">
        <v>4492010</v>
      </c>
      <c r="C1767" s="1">
        <v>24742</v>
      </c>
      <c r="D1767" s="6">
        <v>44129</v>
      </c>
      <c r="E1767" s="1">
        <v>118</v>
      </c>
      <c r="F1767" s="1" t="s">
        <v>68</v>
      </c>
      <c r="G1767" s="1" t="s">
        <v>73</v>
      </c>
      <c r="H1767" s="1" t="s">
        <v>1059</v>
      </c>
      <c r="I1767" s="1" t="s">
        <v>1437</v>
      </c>
      <c r="J1767" s="1" t="s">
        <v>1438</v>
      </c>
      <c r="K1767" s="1">
        <v>31.060090237699999</v>
      </c>
      <c r="L1767" s="1">
        <v>46.277220867600001</v>
      </c>
      <c r="M1767" s="1">
        <v>1</v>
      </c>
      <c r="N1767" s="1" t="s">
        <v>78</v>
      </c>
      <c r="O1767" s="1">
        <v>1</v>
      </c>
      <c r="P1767" t="str">
        <f>_xlfn.CONCAT( YEAR(TblOrigin[[#This Row],[ODK_DateOfSubmission]]), "-",TEXT( MONTH(TblOrigin[[#This Row],[ODK_DateOfSubmission]]),"00"))</f>
        <v>2020-10</v>
      </c>
    </row>
    <row r="1768" spans="1:16" x14ac:dyDescent="0.25">
      <c r="A1768" s="13">
        <v>3504035</v>
      </c>
      <c r="B1768" s="1">
        <v>4492710</v>
      </c>
      <c r="C1768" s="1">
        <v>9398</v>
      </c>
      <c r="D1768" s="6">
        <v>44129</v>
      </c>
      <c r="E1768" s="1">
        <v>118</v>
      </c>
      <c r="F1768" s="1" t="s">
        <v>68</v>
      </c>
      <c r="G1768" s="1" t="s">
        <v>73</v>
      </c>
      <c r="H1768" s="1" t="s">
        <v>1059</v>
      </c>
      <c r="I1768" s="1" t="s">
        <v>1439</v>
      </c>
      <c r="J1768" s="1" t="s">
        <v>216</v>
      </c>
      <c r="K1768" s="1">
        <v>31.069961183</v>
      </c>
      <c r="L1768" s="1">
        <v>46.270024445899999</v>
      </c>
      <c r="M1768" s="1">
        <v>3</v>
      </c>
      <c r="N1768" s="1" t="s">
        <v>90</v>
      </c>
      <c r="O1768" s="1">
        <v>3</v>
      </c>
      <c r="P1768" t="str">
        <f>_xlfn.CONCAT( YEAR(TblOrigin[[#This Row],[ODK_DateOfSubmission]]), "-",TEXT( MONTH(TblOrigin[[#This Row],[ODK_DateOfSubmission]]),"00"))</f>
        <v>2020-10</v>
      </c>
    </row>
    <row r="1769" spans="1:16" x14ac:dyDescent="0.25">
      <c r="A1769" s="13">
        <v>2704002</v>
      </c>
      <c r="B1769" s="1">
        <v>4493710</v>
      </c>
      <c r="C1769" s="1">
        <v>17752</v>
      </c>
      <c r="D1769" s="6">
        <v>44129</v>
      </c>
      <c r="E1769" s="1">
        <v>118</v>
      </c>
      <c r="F1769" s="1" t="s">
        <v>72</v>
      </c>
      <c r="G1769" s="1" t="s">
        <v>107</v>
      </c>
      <c r="H1769" s="1" t="s">
        <v>911</v>
      </c>
      <c r="I1769" s="1" t="s">
        <v>912</v>
      </c>
      <c r="J1769" s="1" t="s">
        <v>913</v>
      </c>
      <c r="K1769" s="1">
        <v>36.723429837700003</v>
      </c>
      <c r="L1769" s="1">
        <v>43.2520512595</v>
      </c>
      <c r="M1769" s="1">
        <v>3</v>
      </c>
      <c r="N1769" s="1" t="s">
        <v>88</v>
      </c>
      <c r="O1769" s="1">
        <v>2</v>
      </c>
      <c r="P1769" t="str">
        <f>_xlfn.CONCAT( YEAR(TblOrigin[[#This Row],[ODK_DateOfSubmission]]), "-",TEXT( MONTH(TblOrigin[[#This Row],[ODK_DateOfSubmission]]),"00"))</f>
        <v>2020-10</v>
      </c>
    </row>
    <row r="1770" spans="1:16" x14ac:dyDescent="0.25">
      <c r="A1770" s="13">
        <v>2704002</v>
      </c>
      <c r="B1770" s="1">
        <v>4493710</v>
      </c>
      <c r="C1770" s="1">
        <v>17752</v>
      </c>
      <c r="D1770" s="6">
        <v>44129</v>
      </c>
      <c r="E1770" s="1">
        <v>118</v>
      </c>
      <c r="F1770" s="1" t="s">
        <v>72</v>
      </c>
      <c r="G1770" s="1" t="s">
        <v>107</v>
      </c>
      <c r="H1770" s="1" t="s">
        <v>911</v>
      </c>
      <c r="I1770" s="1" t="s">
        <v>912</v>
      </c>
      <c r="J1770" s="1" t="s">
        <v>913</v>
      </c>
      <c r="K1770" s="1">
        <v>36.723429837700003</v>
      </c>
      <c r="L1770" s="1">
        <v>43.2520512595</v>
      </c>
      <c r="M1770" s="1">
        <v>3</v>
      </c>
      <c r="N1770" s="1" t="s">
        <v>78</v>
      </c>
      <c r="O1770" s="1">
        <v>1</v>
      </c>
      <c r="P1770" t="str">
        <f>_xlfn.CONCAT( YEAR(TblOrigin[[#This Row],[ODK_DateOfSubmission]]), "-",TEXT( MONTH(TblOrigin[[#This Row],[ODK_DateOfSubmission]]),"00"))</f>
        <v>2020-10</v>
      </c>
    </row>
    <row r="1771" spans="1:16" x14ac:dyDescent="0.25">
      <c r="A1771" s="13">
        <v>1310036</v>
      </c>
      <c r="B1771" s="1">
        <v>4500510</v>
      </c>
      <c r="C1771" s="1">
        <v>21036</v>
      </c>
      <c r="D1771" s="6">
        <v>44129</v>
      </c>
      <c r="E1771" s="1">
        <v>118</v>
      </c>
      <c r="F1771" s="1" t="s">
        <v>80</v>
      </c>
      <c r="G1771" s="1" t="s">
        <v>143</v>
      </c>
      <c r="H1771" s="1" t="s">
        <v>670</v>
      </c>
      <c r="I1771" s="1" t="s">
        <v>631</v>
      </c>
      <c r="J1771" s="1" t="s">
        <v>632</v>
      </c>
      <c r="K1771" s="1">
        <v>35.5897164</v>
      </c>
      <c r="L1771" s="1">
        <v>45.405379500000002</v>
      </c>
      <c r="M1771" s="1">
        <v>5</v>
      </c>
      <c r="N1771" s="1" t="s">
        <v>66</v>
      </c>
      <c r="O1771" s="1">
        <v>5</v>
      </c>
      <c r="P1771" t="str">
        <f>_xlfn.CONCAT( YEAR(TblOrigin[[#This Row],[ODK_DateOfSubmission]]), "-",TEXT( MONTH(TblOrigin[[#This Row],[ODK_DateOfSubmission]]),"00"))</f>
        <v>2020-10</v>
      </c>
    </row>
    <row r="1772" spans="1:16" x14ac:dyDescent="0.25">
      <c r="A1772" s="13">
        <v>1303006</v>
      </c>
      <c r="B1772" s="1">
        <v>4501310</v>
      </c>
      <c r="C1772" s="1">
        <v>24553</v>
      </c>
      <c r="D1772" s="6">
        <v>44129</v>
      </c>
      <c r="E1772" s="1">
        <v>118</v>
      </c>
      <c r="F1772" s="1" t="s">
        <v>80</v>
      </c>
      <c r="G1772" s="1" t="s">
        <v>145</v>
      </c>
      <c r="H1772" s="1" t="s">
        <v>630</v>
      </c>
      <c r="I1772" s="1" t="s">
        <v>631</v>
      </c>
      <c r="J1772" s="1" t="s">
        <v>632</v>
      </c>
      <c r="K1772" s="1">
        <v>35.935155399999999</v>
      </c>
      <c r="L1772" s="1">
        <v>44.955748700000001</v>
      </c>
      <c r="M1772" s="1">
        <v>1</v>
      </c>
      <c r="N1772" s="1" t="s">
        <v>66</v>
      </c>
      <c r="O1772" s="1">
        <v>1</v>
      </c>
      <c r="P1772" t="str">
        <f>_xlfn.CONCAT( YEAR(TblOrigin[[#This Row],[ODK_DateOfSubmission]]), "-",TEXT( MONTH(TblOrigin[[#This Row],[ODK_DateOfSubmission]]),"00"))</f>
        <v>2020-10</v>
      </c>
    </row>
    <row r="1773" spans="1:16" x14ac:dyDescent="0.25">
      <c r="A1773" s="13">
        <v>3504046</v>
      </c>
      <c r="B1773" s="1">
        <v>4508910</v>
      </c>
      <c r="C1773" s="1">
        <v>10269</v>
      </c>
      <c r="D1773" s="6">
        <v>44130</v>
      </c>
      <c r="E1773" s="1">
        <v>118</v>
      </c>
      <c r="F1773" s="1" t="s">
        <v>68</v>
      </c>
      <c r="G1773" s="1" t="s">
        <v>73</v>
      </c>
      <c r="H1773" s="1" t="s">
        <v>1102</v>
      </c>
      <c r="I1773" s="1" t="s">
        <v>1103</v>
      </c>
      <c r="J1773" s="1" t="s">
        <v>1104</v>
      </c>
      <c r="K1773" s="1">
        <v>31.041901284200001</v>
      </c>
      <c r="L1773" s="1">
        <v>46.3069539022</v>
      </c>
      <c r="M1773" s="1">
        <v>9</v>
      </c>
      <c r="N1773" s="1" t="s">
        <v>90</v>
      </c>
      <c r="O1773" s="1">
        <v>5</v>
      </c>
      <c r="P1773" t="str">
        <f>_xlfn.CONCAT( YEAR(TblOrigin[[#This Row],[ODK_DateOfSubmission]]), "-",TEXT( MONTH(TblOrigin[[#This Row],[ODK_DateOfSubmission]]),"00"))</f>
        <v>2020-10</v>
      </c>
    </row>
    <row r="1774" spans="1:16" x14ac:dyDescent="0.25">
      <c r="A1774" s="13">
        <v>3504046</v>
      </c>
      <c r="B1774" s="1">
        <v>4508910</v>
      </c>
      <c r="C1774" s="1">
        <v>10269</v>
      </c>
      <c r="D1774" s="6">
        <v>44130</v>
      </c>
      <c r="E1774" s="1">
        <v>118</v>
      </c>
      <c r="F1774" s="1" t="s">
        <v>68</v>
      </c>
      <c r="G1774" s="1" t="s">
        <v>73</v>
      </c>
      <c r="H1774" s="1" t="s">
        <v>1102</v>
      </c>
      <c r="I1774" s="1" t="s">
        <v>1103</v>
      </c>
      <c r="J1774" s="1" t="s">
        <v>1104</v>
      </c>
      <c r="K1774" s="1">
        <v>31.041901284200001</v>
      </c>
      <c r="L1774" s="1">
        <v>46.3069539022</v>
      </c>
      <c r="M1774" s="1">
        <v>9</v>
      </c>
      <c r="N1774" s="1" t="s">
        <v>78</v>
      </c>
      <c r="O1774" s="1">
        <v>4</v>
      </c>
      <c r="P1774" t="str">
        <f>_xlfn.CONCAT( YEAR(TblOrigin[[#This Row],[ODK_DateOfSubmission]]), "-",TEXT( MONTH(TblOrigin[[#This Row],[ODK_DateOfSubmission]]),"00"))</f>
        <v>2020-10</v>
      </c>
    </row>
    <row r="1775" spans="1:16" x14ac:dyDescent="0.25">
      <c r="A1775" s="13">
        <v>3504024</v>
      </c>
      <c r="B1775" s="1">
        <v>4510410</v>
      </c>
      <c r="C1775" s="1">
        <v>9396</v>
      </c>
      <c r="D1775" s="6">
        <v>44130</v>
      </c>
      <c r="E1775" s="1">
        <v>118</v>
      </c>
      <c r="F1775" s="1" t="s">
        <v>68</v>
      </c>
      <c r="G1775" s="1" t="s">
        <v>73</v>
      </c>
      <c r="H1775" s="1" t="s">
        <v>1059</v>
      </c>
      <c r="I1775" s="1" t="s">
        <v>1082</v>
      </c>
      <c r="J1775" s="1" t="s">
        <v>1083</v>
      </c>
      <c r="K1775" s="1">
        <v>31.0154237044</v>
      </c>
      <c r="L1775" s="1">
        <v>46.263441754500001</v>
      </c>
      <c r="M1775" s="1">
        <v>18</v>
      </c>
      <c r="N1775" s="1" t="s">
        <v>78</v>
      </c>
      <c r="O1775" s="1">
        <v>6</v>
      </c>
      <c r="P1775" t="str">
        <f>_xlfn.CONCAT( YEAR(TblOrigin[[#This Row],[ODK_DateOfSubmission]]), "-",TEXT( MONTH(TblOrigin[[#This Row],[ODK_DateOfSubmission]]),"00"))</f>
        <v>2020-10</v>
      </c>
    </row>
    <row r="1776" spans="1:16" x14ac:dyDescent="0.25">
      <c r="A1776" s="13">
        <v>3504024</v>
      </c>
      <c r="B1776" s="1">
        <v>4510410</v>
      </c>
      <c r="C1776" s="1">
        <v>9396</v>
      </c>
      <c r="D1776" s="6">
        <v>44130</v>
      </c>
      <c r="E1776" s="1">
        <v>118</v>
      </c>
      <c r="F1776" s="1" t="s">
        <v>68</v>
      </c>
      <c r="G1776" s="1" t="s">
        <v>73</v>
      </c>
      <c r="H1776" s="1" t="s">
        <v>1059</v>
      </c>
      <c r="I1776" s="1" t="s">
        <v>1082</v>
      </c>
      <c r="J1776" s="1" t="s">
        <v>1083</v>
      </c>
      <c r="K1776" s="1">
        <v>31.0154237044</v>
      </c>
      <c r="L1776" s="1">
        <v>46.263441754500001</v>
      </c>
      <c r="M1776" s="1">
        <v>18</v>
      </c>
      <c r="N1776" s="1" t="s">
        <v>87</v>
      </c>
      <c r="O1776" s="1">
        <v>4</v>
      </c>
      <c r="P1776" t="str">
        <f>_xlfn.CONCAT( YEAR(TblOrigin[[#This Row],[ODK_DateOfSubmission]]), "-",TEXT( MONTH(TblOrigin[[#This Row],[ODK_DateOfSubmission]]),"00"))</f>
        <v>2020-10</v>
      </c>
    </row>
    <row r="1777" spans="1:16" x14ac:dyDescent="0.25">
      <c r="A1777" s="13">
        <v>3504024</v>
      </c>
      <c r="B1777" s="1">
        <v>4510410</v>
      </c>
      <c r="C1777" s="1">
        <v>9396</v>
      </c>
      <c r="D1777" s="6">
        <v>44130</v>
      </c>
      <c r="E1777" s="1">
        <v>118</v>
      </c>
      <c r="F1777" s="1" t="s">
        <v>68</v>
      </c>
      <c r="G1777" s="1" t="s">
        <v>73</v>
      </c>
      <c r="H1777" s="1" t="s">
        <v>1059</v>
      </c>
      <c r="I1777" s="1" t="s">
        <v>1082</v>
      </c>
      <c r="J1777" s="1" t="s">
        <v>1083</v>
      </c>
      <c r="K1777" s="1">
        <v>31.0154237044</v>
      </c>
      <c r="L1777" s="1">
        <v>46.263441754500001</v>
      </c>
      <c r="M1777" s="1">
        <v>18</v>
      </c>
      <c r="N1777" s="1" t="s">
        <v>66</v>
      </c>
      <c r="O1777" s="1">
        <v>8</v>
      </c>
      <c r="P1777" t="str">
        <f>_xlfn.CONCAT( YEAR(TblOrigin[[#This Row],[ODK_DateOfSubmission]]), "-",TEXT( MONTH(TblOrigin[[#This Row],[ODK_DateOfSubmission]]),"00"))</f>
        <v>2020-10</v>
      </c>
    </row>
    <row r="1778" spans="1:16" x14ac:dyDescent="0.25">
      <c r="A1778" s="13">
        <v>3502016</v>
      </c>
      <c r="B1778" s="1">
        <v>4510510</v>
      </c>
      <c r="C1778" s="1">
        <v>34162</v>
      </c>
      <c r="D1778" s="6">
        <v>44130</v>
      </c>
      <c r="E1778" s="1">
        <v>118</v>
      </c>
      <c r="F1778" s="1" t="s">
        <v>68</v>
      </c>
      <c r="G1778" s="1" t="s">
        <v>81</v>
      </c>
      <c r="H1778" s="1" t="s">
        <v>1047</v>
      </c>
      <c r="I1778" s="1" t="s">
        <v>1440</v>
      </c>
      <c r="J1778" s="1" t="s">
        <v>1441</v>
      </c>
      <c r="K1778" s="1">
        <v>31.735530000000001</v>
      </c>
      <c r="L1778" s="1">
        <v>46.112045999999999</v>
      </c>
      <c r="M1778" s="1">
        <v>14</v>
      </c>
      <c r="N1778" s="1" t="s">
        <v>82</v>
      </c>
      <c r="O1778" s="1">
        <v>7</v>
      </c>
      <c r="P1778" t="str">
        <f>_xlfn.CONCAT( YEAR(TblOrigin[[#This Row],[ODK_DateOfSubmission]]), "-",TEXT( MONTH(TblOrigin[[#This Row],[ODK_DateOfSubmission]]),"00"))</f>
        <v>2020-10</v>
      </c>
    </row>
    <row r="1779" spans="1:16" x14ac:dyDescent="0.25">
      <c r="A1779" s="13">
        <v>3502016</v>
      </c>
      <c r="B1779" s="1">
        <v>4510510</v>
      </c>
      <c r="C1779" s="1">
        <v>34162</v>
      </c>
      <c r="D1779" s="6">
        <v>44130</v>
      </c>
      <c r="E1779" s="1">
        <v>118</v>
      </c>
      <c r="F1779" s="1" t="s">
        <v>68</v>
      </c>
      <c r="G1779" s="1" t="s">
        <v>81</v>
      </c>
      <c r="H1779" s="1" t="s">
        <v>1047</v>
      </c>
      <c r="I1779" s="1" t="s">
        <v>1440</v>
      </c>
      <c r="J1779" s="1" t="s">
        <v>1441</v>
      </c>
      <c r="K1779" s="1">
        <v>31.735530000000001</v>
      </c>
      <c r="L1779" s="1">
        <v>46.112045999999999</v>
      </c>
      <c r="M1779" s="1">
        <v>14</v>
      </c>
      <c r="N1779" s="1" t="s">
        <v>87</v>
      </c>
      <c r="O1779" s="1">
        <v>3</v>
      </c>
      <c r="P1779" t="str">
        <f>_xlfn.CONCAT( YEAR(TblOrigin[[#This Row],[ODK_DateOfSubmission]]), "-",TEXT( MONTH(TblOrigin[[#This Row],[ODK_DateOfSubmission]]),"00"))</f>
        <v>2020-10</v>
      </c>
    </row>
    <row r="1780" spans="1:16" x14ac:dyDescent="0.25">
      <c r="A1780" s="13">
        <v>3502016</v>
      </c>
      <c r="B1780" s="1">
        <v>4510510</v>
      </c>
      <c r="C1780" s="1">
        <v>34162</v>
      </c>
      <c r="D1780" s="6">
        <v>44130</v>
      </c>
      <c r="E1780" s="1">
        <v>118</v>
      </c>
      <c r="F1780" s="1" t="s">
        <v>68</v>
      </c>
      <c r="G1780" s="1" t="s">
        <v>81</v>
      </c>
      <c r="H1780" s="1" t="s">
        <v>1047</v>
      </c>
      <c r="I1780" s="1" t="s">
        <v>1440</v>
      </c>
      <c r="J1780" s="1" t="s">
        <v>1441</v>
      </c>
      <c r="K1780" s="1">
        <v>31.735530000000001</v>
      </c>
      <c r="L1780" s="1">
        <v>46.112045999999999</v>
      </c>
      <c r="M1780" s="1">
        <v>14</v>
      </c>
      <c r="N1780" s="1" t="s">
        <v>66</v>
      </c>
      <c r="O1780" s="1">
        <v>4</v>
      </c>
      <c r="P1780" t="str">
        <f>_xlfn.CONCAT( YEAR(TblOrigin[[#This Row],[ODK_DateOfSubmission]]), "-",TEXT( MONTH(TblOrigin[[#This Row],[ODK_DateOfSubmission]]),"00"))</f>
        <v>2020-10</v>
      </c>
    </row>
    <row r="1781" spans="1:16" x14ac:dyDescent="0.25">
      <c r="A1781" s="13">
        <v>2503159</v>
      </c>
      <c r="B1781" s="1">
        <v>4520410</v>
      </c>
      <c r="C1781" s="1">
        <v>25063</v>
      </c>
      <c r="D1781" s="6">
        <v>44130</v>
      </c>
      <c r="E1781" s="1">
        <v>118</v>
      </c>
      <c r="F1781" s="1" t="s">
        <v>99</v>
      </c>
      <c r="G1781" s="1" t="s">
        <v>99</v>
      </c>
      <c r="H1781" s="1" t="s">
        <v>886</v>
      </c>
      <c r="I1781" s="1" t="s">
        <v>896</v>
      </c>
      <c r="J1781" s="1" t="s">
        <v>897</v>
      </c>
      <c r="K1781" s="1">
        <v>32.5963090678</v>
      </c>
      <c r="L1781" s="1">
        <v>44.014390768299997</v>
      </c>
      <c r="M1781" s="1">
        <v>9</v>
      </c>
      <c r="N1781" s="1" t="s">
        <v>90</v>
      </c>
      <c r="O1781" s="1">
        <v>4</v>
      </c>
      <c r="P1781" t="str">
        <f>_xlfn.CONCAT( YEAR(TblOrigin[[#This Row],[ODK_DateOfSubmission]]), "-",TEXT( MONTH(TblOrigin[[#This Row],[ODK_DateOfSubmission]]),"00"))</f>
        <v>2020-10</v>
      </c>
    </row>
    <row r="1782" spans="1:16" x14ac:dyDescent="0.25">
      <c r="A1782" s="13">
        <v>2503159</v>
      </c>
      <c r="B1782" s="1">
        <v>4520410</v>
      </c>
      <c r="C1782" s="1">
        <v>25063</v>
      </c>
      <c r="D1782" s="6">
        <v>44130</v>
      </c>
      <c r="E1782" s="1">
        <v>118</v>
      </c>
      <c r="F1782" s="1" t="s">
        <v>99</v>
      </c>
      <c r="G1782" s="1" t="s">
        <v>99</v>
      </c>
      <c r="H1782" s="1" t="s">
        <v>886</v>
      </c>
      <c r="I1782" s="1" t="s">
        <v>896</v>
      </c>
      <c r="J1782" s="1" t="s">
        <v>897</v>
      </c>
      <c r="K1782" s="1">
        <v>32.5963090678</v>
      </c>
      <c r="L1782" s="1">
        <v>44.014390768299997</v>
      </c>
      <c r="M1782" s="1">
        <v>9</v>
      </c>
      <c r="N1782" s="1" t="s">
        <v>78</v>
      </c>
      <c r="O1782" s="1">
        <v>5</v>
      </c>
      <c r="P1782" t="str">
        <f>_xlfn.CONCAT( YEAR(TblOrigin[[#This Row],[ODK_DateOfSubmission]]), "-",TEXT( MONTH(TblOrigin[[#This Row],[ODK_DateOfSubmission]]),"00"))</f>
        <v>2020-10</v>
      </c>
    </row>
    <row r="1783" spans="1:16" x14ac:dyDescent="0.25">
      <c r="A1783" s="13">
        <v>3504014</v>
      </c>
      <c r="B1783" s="1">
        <v>4522410</v>
      </c>
      <c r="C1783" s="1">
        <v>10254</v>
      </c>
      <c r="D1783" s="6">
        <v>44131</v>
      </c>
      <c r="E1783" s="1">
        <v>118</v>
      </c>
      <c r="F1783" s="1" t="s">
        <v>68</v>
      </c>
      <c r="G1783" s="1" t="s">
        <v>73</v>
      </c>
      <c r="H1783" s="1" t="s">
        <v>1059</v>
      </c>
      <c r="I1783" s="1" t="s">
        <v>1070</v>
      </c>
      <c r="J1783" s="1" t="s">
        <v>1071</v>
      </c>
      <c r="K1783" s="1">
        <v>31.042429802899999</v>
      </c>
      <c r="L1783" s="1">
        <v>46.262052204600003</v>
      </c>
      <c r="M1783" s="1">
        <v>23</v>
      </c>
      <c r="N1783" s="1" t="s">
        <v>122</v>
      </c>
      <c r="O1783" s="1">
        <v>3</v>
      </c>
      <c r="P1783" t="str">
        <f>_xlfn.CONCAT( YEAR(TblOrigin[[#This Row],[ODK_DateOfSubmission]]), "-",TEXT( MONTH(TblOrigin[[#This Row],[ODK_DateOfSubmission]]),"00"))</f>
        <v>2020-10</v>
      </c>
    </row>
    <row r="1784" spans="1:16" x14ac:dyDescent="0.25">
      <c r="A1784" s="13">
        <v>3504014</v>
      </c>
      <c r="B1784" s="1">
        <v>4522410</v>
      </c>
      <c r="C1784" s="1">
        <v>10254</v>
      </c>
      <c r="D1784" s="6">
        <v>44131</v>
      </c>
      <c r="E1784" s="1">
        <v>118</v>
      </c>
      <c r="F1784" s="1" t="s">
        <v>68</v>
      </c>
      <c r="G1784" s="1" t="s">
        <v>73</v>
      </c>
      <c r="H1784" s="1" t="s">
        <v>1059</v>
      </c>
      <c r="I1784" s="1" t="s">
        <v>1070</v>
      </c>
      <c r="J1784" s="1" t="s">
        <v>1071</v>
      </c>
      <c r="K1784" s="1">
        <v>31.042429802899999</v>
      </c>
      <c r="L1784" s="1">
        <v>46.262052204600003</v>
      </c>
      <c r="M1784" s="1">
        <v>23</v>
      </c>
      <c r="N1784" s="1" t="s">
        <v>82</v>
      </c>
      <c r="O1784" s="1">
        <v>10</v>
      </c>
      <c r="P1784" t="str">
        <f>_xlfn.CONCAT( YEAR(TblOrigin[[#This Row],[ODK_DateOfSubmission]]), "-",TEXT( MONTH(TblOrigin[[#This Row],[ODK_DateOfSubmission]]),"00"))</f>
        <v>2020-10</v>
      </c>
    </row>
    <row r="1785" spans="1:16" x14ac:dyDescent="0.25">
      <c r="A1785" s="13">
        <v>3504014</v>
      </c>
      <c r="B1785" s="1">
        <v>4522410</v>
      </c>
      <c r="C1785" s="1">
        <v>10254</v>
      </c>
      <c r="D1785" s="6">
        <v>44131</v>
      </c>
      <c r="E1785" s="1">
        <v>118</v>
      </c>
      <c r="F1785" s="1" t="s">
        <v>68</v>
      </c>
      <c r="G1785" s="1" t="s">
        <v>73</v>
      </c>
      <c r="H1785" s="1" t="s">
        <v>1059</v>
      </c>
      <c r="I1785" s="1" t="s">
        <v>1070</v>
      </c>
      <c r="J1785" s="1" t="s">
        <v>1071</v>
      </c>
      <c r="K1785" s="1">
        <v>31.042429802899999</v>
      </c>
      <c r="L1785" s="1">
        <v>46.262052204600003</v>
      </c>
      <c r="M1785" s="1">
        <v>23</v>
      </c>
      <c r="N1785" s="1" t="s">
        <v>78</v>
      </c>
      <c r="O1785" s="1">
        <v>10</v>
      </c>
      <c r="P1785" t="str">
        <f>_xlfn.CONCAT( YEAR(TblOrigin[[#This Row],[ODK_DateOfSubmission]]), "-",TEXT( MONTH(TblOrigin[[#This Row],[ODK_DateOfSubmission]]),"00"))</f>
        <v>2020-10</v>
      </c>
    </row>
    <row r="1786" spans="1:16" x14ac:dyDescent="0.25">
      <c r="A1786" s="13">
        <v>2503217</v>
      </c>
      <c r="B1786" s="1">
        <v>4523210</v>
      </c>
      <c r="C1786" s="1">
        <v>24137</v>
      </c>
      <c r="D1786" s="6">
        <v>44131</v>
      </c>
      <c r="E1786" s="1">
        <v>118</v>
      </c>
      <c r="F1786" s="1" t="s">
        <v>99</v>
      </c>
      <c r="G1786" s="1" t="s">
        <v>99</v>
      </c>
      <c r="H1786" s="1" t="s">
        <v>886</v>
      </c>
      <c r="I1786" s="1" t="s">
        <v>902</v>
      </c>
      <c r="J1786" s="1" t="s">
        <v>903</v>
      </c>
      <c r="K1786" s="1">
        <v>32.618003100000003</v>
      </c>
      <c r="L1786" s="1">
        <v>44.043442322399997</v>
      </c>
      <c r="M1786" s="1">
        <v>6</v>
      </c>
      <c r="N1786" s="1" t="s">
        <v>90</v>
      </c>
      <c r="O1786" s="1">
        <v>6</v>
      </c>
      <c r="P1786" t="str">
        <f>_xlfn.CONCAT( YEAR(TblOrigin[[#This Row],[ODK_DateOfSubmission]]), "-",TEXT( MONTH(TblOrigin[[#This Row],[ODK_DateOfSubmission]]),"00"))</f>
        <v>2020-10</v>
      </c>
    </row>
    <row r="1787" spans="1:16" x14ac:dyDescent="0.25">
      <c r="A1787" s="13">
        <v>3105129</v>
      </c>
      <c r="B1787" s="1">
        <v>4626710</v>
      </c>
      <c r="C1787" s="1">
        <v>28473</v>
      </c>
      <c r="D1787" s="6">
        <v>44132</v>
      </c>
      <c r="E1787" s="1">
        <v>118</v>
      </c>
      <c r="F1787" s="1" t="s">
        <v>85</v>
      </c>
      <c r="G1787" s="1" t="s">
        <v>85</v>
      </c>
      <c r="H1787" s="1" t="s">
        <v>971</v>
      </c>
      <c r="I1787" s="1" t="s">
        <v>1442</v>
      </c>
      <c r="J1787" s="1" t="s">
        <v>1443</v>
      </c>
      <c r="K1787" s="1">
        <v>30.483625199999999</v>
      </c>
      <c r="L1787" s="1">
        <v>47.822147100000002</v>
      </c>
      <c r="M1787" s="1">
        <v>1</v>
      </c>
      <c r="N1787" s="1" t="s">
        <v>87</v>
      </c>
      <c r="O1787" s="1">
        <v>1</v>
      </c>
      <c r="P1787" t="str">
        <f>_xlfn.CONCAT( YEAR(TblOrigin[[#This Row],[ODK_DateOfSubmission]]), "-",TEXT( MONTH(TblOrigin[[#This Row],[ODK_DateOfSubmission]]),"00"))</f>
        <v>2020-10</v>
      </c>
    </row>
    <row r="1788" spans="1:16" x14ac:dyDescent="0.25">
      <c r="A1788" s="13">
        <v>3504033</v>
      </c>
      <c r="B1788" s="1">
        <v>4626910</v>
      </c>
      <c r="C1788" s="1">
        <v>10259</v>
      </c>
      <c r="D1788" s="6">
        <v>44132</v>
      </c>
      <c r="E1788" s="1">
        <v>118</v>
      </c>
      <c r="F1788" s="1" t="s">
        <v>68</v>
      </c>
      <c r="G1788" s="1" t="s">
        <v>73</v>
      </c>
      <c r="H1788" s="1" t="s">
        <v>1059</v>
      </c>
      <c r="I1788" s="1" t="s">
        <v>1094</v>
      </c>
      <c r="J1788" s="1" t="s">
        <v>1095</v>
      </c>
      <c r="K1788" s="1">
        <v>31.050157178100001</v>
      </c>
      <c r="L1788" s="1">
        <v>46.273353213199997</v>
      </c>
      <c r="M1788" s="1">
        <v>67</v>
      </c>
      <c r="N1788" s="1" t="s">
        <v>90</v>
      </c>
      <c r="O1788" s="1">
        <v>15</v>
      </c>
      <c r="P1788" t="str">
        <f>_xlfn.CONCAT( YEAR(TblOrigin[[#This Row],[ODK_DateOfSubmission]]), "-",TEXT( MONTH(TblOrigin[[#This Row],[ODK_DateOfSubmission]]),"00"))</f>
        <v>2020-10</v>
      </c>
    </row>
    <row r="1789" spans="1:16" x14ac:dyDescent="0.25">
      <c r="A1789" s="13">
        <v>3504033</v>
      </c>
      <c r="B1789" s="1">
        <v>4626910</v>
      </c>
      <c r="C1789" s="1">
        <v>10259</v>
      </c>
      <c r="D1789" s="6">
        <v>44132</v>
      </c>
      <c r="E1789" s="1">
        <v>118</v>
      </c>
      <c r="F1789" s="1" t="s">
        <v>68</v>
      </c>
      <c r="G1789" s="1" t="s">
        <v>73</v>
      </c>
      <c r="H1789" s="1" t="s">
        <v>1059</v>
      </c>
      <c r="I1789" s="1" t="s">
        <v>1094</v>
      </c>
      <c r="J1789" s="1" t="s">
        <v>1095</v>
      </c>
      <c r="K1789" s="1">
        <v>31.050157178100001</v>
      </c>
      <c r="L1789" s="1">
        <v>46.273353213199997</v>
      </c>
      <c r="M1789" s="1">
        <v>67</v>
      </c>
      <c r="N1789" s="1" t="s">
        <v>82</v>
      </c>
      <c r="O1789" s="1">
        <v>7</v>
      </c>
      <c r="P1789" t="str">
        <f>_xlfn.CONCAT( YEAR(TblOrigin[[#This Row],[ODK_DateOfSubmission]]), "-",TEXT( MONTH(TblOrigin[[#This Row],[ODK_DateOfSubmission]]),"00"))</f>
        <v>2020-10</v>
      </c>
    </row>
    <row r="1790" spans="1:16" x14ac:dyDescent="0.25">
      <c r="A1790" s="13">
        <v>3504033</v>
      </c>
      <c r="B1790" s="1">
        <v>4626910</v>
      </c>
      <c r="C1790" s="1">
        <v>10259</v>
      </c>
      <c r="D1790" s="6">
        <v>44132</v>
      </c>
      <c r="E1790" s="1">
        <v>118</v>
      </c>
      <c r="F1790" s="1" t="s">
        <v>68</v>
      </c>
      <c r="G1790" s="1" t="s">
        <v>73</v>
      </c>
      <c r="H1790" s="1" t="s">
        <v>1059</v>
      </c>
      <c r="I1790" s="1" t="s">
        <v>1094</v>
      </c>
      <c r="J1790" s="1" t="s">
        <v>1095</v>
      </c>
      <c r="K1790" s="1">
        <v>31.050157178100001</v>
      </c>
      <c r="L1790" s="1">
        <v>46.273353213199997</v>
      </c>
      <c r="M1790" s="1">
        <v>67</v>
      </c>
      <c r="N1790" s="1" t="s">
        <v>78</v>
      </c>
      <c r="O1790" s="1">
        <v>10</v>
      </c>
      <c r="P1790" t="str">
        <f>_xlfn.CONCAT( YEAR(TblOrigin[[#This Row],[ODK_DateOfSubmission]]), "-",TEXT( MONTH(TblOrigin[[#This Row],[ODK_DateOfSubmission]]),"00"))</f>
        <v>2020-10</v>
      </c>
    </row>
    <row r="1791" spans="1:16" x14ac:dyDescent="0.25">
      <c r="A1791" s="13">
        <v>3504033</v>
      </c>
      <c r="B1791" s="1">
        <v>4626910</v>
      </c>
      <c r="C1791" s="1">
        <v>10259</v>
      </c>
      <c r="D1791" s="6">
        <v>44132</v>
      </c>
      <c r="E1791" s="1">
        <v>118</v>
      </c>
      <c r="F1791" s="1" t="s">
        <v>68</v>
      </c>
      <c r="G1791" s="1" t="s">
        <v>73</v>
      </c>
      <c r="H1791" s="1" t="s">
        <v>1059</v>
      </c>
      <c r="I1791" s="1" t="s">
        <v>1094</v>
      </c>
      <c r="J1791" s="1" t="s">
        <v>1095</v>
      </c>
      <c r="K1791" s="1">
        <v>31.050157178100001</v>
      </c>
      <c r="L1791" s="1">
        <v>46.273353213199997</v>
      </c>
      <c r="M1791" s="1">
        <v>67</v>
      </c>
      <c r="N1791" s="1" t="s">
        <v>87</v>
      </c>
      <c r="O1791" s="1">
        <v>20</v>
      </c>
      <c r="P1791" t="str">
        <f>_xlfn.CONCAT( YEAR(TblOrigin[[#This Row],[ODK_DateOfSubmission]]), "-",TEXT( MONTH(TblOrigin[[#This Row],[ODK_DateOfSubmission]]),"00"))</f>
        <v>2020-10</v>
      </c>
    </row>
    <row r="1792" spans="1:16" x14ac:dyDescent="0.25">
      <c r="A1792" s="13">
        <v>3504033</v>
      </c>
      <c r="B1792" s="1">
        <v>4626910</v>
      </c>
      <c r="C1792" s="1">
        <v>10259</v>
      </c>
      <c r="D1792" s="6">
        <v>44132</v>
      </c>
      <c r="E1792" s="1">
        <v>118</v>
      </c>
      <c r="F1792" s="1" t="s">
        <v>68</v>
      </c>
      <c r="G1792" s="1" t="s">
        <v>73</v>
      </c>
      <c r="H1792" s="1" t="s">
        <v>1059</v>
      </c>
      <c r="I1792" s="1" t="s">
        <v>1094</v>
      </c>
      <c r="J1792" s="1" t="s">
        <v>1095</v>
      </c>
      <c r="K1792" s="1">
        <v>31.050157178100001</v>
      </c>
      <c r="L1792" s="1">
        <v>46.273353213199997</v>
      </c>
      <c r="M1792" s="1">
        <v>67</v>
      </c>
      <c r="N1792" s="1" t="s">
        <v>66</v>
      </c>
      <c r="O1792" s="1">
        <v>15</v>
      </c>
      <c r="P1792" t="str">
        <f>_xlfn.CONCAT( YEAR(TblOrigin[[#This Row],[ODK_DateOfSubmission]]), "-",TEXT( MONTH(TblOrigin[[#This Row],[ODK_DateOfSubmission]]),"00"))</f>
        <v>2020-10</v>
      </c>
    </row>
    <row r="1793" spans="1:16" x14ac:dyDescent="0.25">
      <c r="A1793" s="13">
        <v>2702065</v>
      </c>
      <c r="B1793" s="1">
        <v>2702065102</v>
      </c>
      <c r="C1793" s="1">
        <v>34032</v>
      </c>
      <c r="D1793" s="6">
        <v>44100.435211493059</v>
      </c>
      <c r="E1793" s="1">
        <v>118</v>
      </c>
      <c r="F1793" s="1" t="s">
        <v>72</v>
      </c>
      <c r="G1793" s="1" t="s">
        <v>103</v>
      </c>
      <c r="H1793" s="1" t="s">
        <v>1279</v>
      </c>
      <c r="I1793" s="1" t="s">
        <v>1444</v>
      </c>
      <c r="J1793" s="1" t="s">
        <v>1445</v>
      </c>
      <c r="K1793" s="1">
        <v>36.064193000000003</v>
      </c>
      <c r="L1793" s="1">
        <v>41.714970999999998</v>
      </c>
      <c r="M1793" s="1">
        <v>8</v>
      </c>
      <c r="N1793" s="1" t="s">
        <v>66</v>
      </c>
      <c r="O1793" s="1">
        <v>8</v>
      </c>
      <c r="P1793" t="str">
        <f>_xlfn.CONCAT( YEAR(TblOrigin[[#This Row],[ODK_DateOfSubmission]]), "-",TEXT( MONTH(TblOrigin[[#This Row],[ODK_DateOfSubmission]]),"00"))</f>
        <v>2020-09</v>
      </c>
    </row>
    <row r="1794" spans="1:16" x14ac:dyDescent="0.25">
      <c r="A1794" s="13">
        <v>2808073</v>
      </c>
      <c r="B1794" s="1">
        <v>2808073102</v>
      </c>
      <c r="C1794" s="1">
        <v>27369</v>
      </c>
      <c r="D1794" s="6">
        <v>44107.704948067127</v>
      </c>
      <c r="E1794" s="1">
        <v>118</v>
      </c>
      <c r="F1794" s="1" t="s">
        <v>84</v>
      </c>
      <c r="G1794" s="1" t="s">
        <v>179</v>
      </c>
      <c r="H1794" s="1" t="s">
        <v>520</v>
      </c>
      <c r="I1794" s="1" t="s">
        <v>1446</v>
      </c>
      <c r="J1794" s="1" t="s">
        <v>1447</v>
      </c>
      <c r="K1794" s="1">
        <v>34.594373940499999</v>
      </c>
      <c r="L1794" s="1">
        <v>43.665869990399997</v>
      </c>
      <c r="M1794" s="1">
        <v>1</v>
      </c>
      <c r="N1794" s="1" t="s">
        <v>74</v>
      </c>
      <c r="O1794" s="1">
        <v>1</v>
      </c>
      <c r="P1794" t="str">
        <f>_xlfn.CONCAT( YEAR(TblOrigin[[#This Row],[ODK_DateOfSubmission]]), "-",TEXT( MONTH(TblOrigin[[#This Row],[ODK_DateOfSubmission]]),"00"))</f>
        <v>2020-10</v>
      </c>
    </row>
    <row r="1795" spans="1:16" x14ac:dyDescent="0.25">
      <c r="A1795" s="13">
        <v>2708019</v>
      </c>
      <c r="B1795" s="1">
        <v>2708019102</v>
      </c>
      <c r="C1795" s="1">
        <v>22924</v>
      </c>
      <c r="D1795" s="6">
        <v>44118.938612928243</v>
      </c>
      <c r="E1795" s="1">
        <v>118</v>
      </c>
      <c r="F1795" s="1" t="s">
        <v>72</v>
      </c>
      <c r="G1795" s="1" t="s">
        <v>93</v>
      </c>
      <c r="H1795" s="1" t="s">
        <v>433</v>
      </c>
      <c r="I1795" s="1" t="s">
        <v>443</v>
      </c>
      <c r="J1795" s="1" t="s">
        <v>444</v>
      </c>
      <c r="K1795" s="1">
        <v>36.410913999999998</v>
      </c>
      <c r="L1795" s="1">
        <v>42.542980999999997</v>
      </c>
      <c r="M1795" s="1">
        <v>8</v>
      </c>
      <c r="N1795" s="1" t="s">
        <v>66</v>
      </c>
      <c r="O1795" s="1">
        <v>8</v>
      </c>
      <c r="P1795" t="str">
        <f>_xlfn.CONCAT( YEAR(TblOrigin[[#This Row],[ODK_DateOfSubmission]]), "-",TEXT( MONTH(TblOrigin[[#This Row],[ODK_DateOfSubmission]]),"00"))</f>
        <v>2020-10</v>
      </c>
    </row>
    <row r="1796" spans="1:16" x14ac:dyDescent="0.25">
      <c r="A1796" s="13">
        <v>2708153</v>
      </c>
      <c r="B1796" s="1">
        <v>2708153102</v>
      </c>
      <c r="C1796" s="1">
        <v>33346</v>
      </c>
      <c r="D1796" s="6">
        <v>44118.938889814817</v>
      </c>
      <c r="E1796" s="1">
        <v>118</v>
      </c>
      <c r="F1796" s="1" t="s">
        <v>72</v>
      </c>
      <c r="G1796" s="1" t="s">
        <v>93</v>
      </c>
      <c r="H1796" s="1" t="s">
        <v>433</v>
      </c>
      <c r="I1796" s="1" t="s">
        <v>474</v>
      </c>
      <c r="J1796" s="1" t="s">
        <v>475</v>
      </c>
      <c r="K1796" s="1">
        <v>36.398490000000002</v>
      </c>
      <c r="L1796" s="1">
        <v>42.504868999999999</v>
      </c>
      <c r="M1796" s="1">
        <v>5</v>
      </c>
      <c r="N1796" s="1" t="s">
        <v>66</v>
      </c>
      <c r="O1796" s="1">
        <v>5</v>
      </c>
      <c r="P1796" t="str">
        <f>_xlfn.CONCAT( YEAR(TblOrigin[[#This Row],[ODK_DateOfSubmission]]), "-",TEXT( MONTH(TblOrigin[[#This Row],[ODK_DateOfSubmission]]),"00"))</f>
        <v>2020-10</v>
      </c>
    </row>
    <row r="1797" spans="1:16" x14ac:dyDescent="0.25">
      <c r="A1797" s="13">
        <v>2708129</v>
      </c>
      <c r="B1797" s="1">
        <v>2708129102</v>
      </c>
      <c r="C1797" s="1">
        <v>18006</v>
      </c>
      <c r="D1797" s="6">
        <v>44118.939725578704</v>
      </c>
      <c r="E1797" s="1">
        <v>118</v>
      </c>
      <c r="F1797" s="1" t="s">
        <v>72</v>
      </c>
      <c r="G1797" s="1" t="s">
        <v>93</v>
      </c>
      <c r="H1797" s="1" t="s">
        <v>433</v>
      </c>
      <c r="I1797" s="1" t="s">
        <v>222</v>
      </c>
      <c r="J1797" s="1" t="s">
        <v>223</v>
      </c>
      <c r="K1797" s="1">
        <v>36.371630000000003</v>
      </c>
      <c r="L1797" s="1">
        <v>42.459803600000001</v>
      </c>
      <c r="M1797" s="1">
        <v>3</v>
      </c>
      <c r="N1797" s="1" t="s">
        <v>66</v>
      </c>
      <c r="O1797" s="1">
        <v>3</v>
      </c>
      <c r="P1797" t="str">
        <f>_xlfn.CONCAT( YEAR(TblOrigin[[#This Row],[ODK_DateOfSubmission]]), "-",TEXT( MONTH(TblOrigin[[#This Row],[ODK_DateOfSubmission]]),"00"))</f>
        <v>2020-10</v>
      </c>
    </row>
    <row r="1798" spans="1:16" x14ac:dyDescent="0.25">
      <c r="A1798" s="13">
        <v>2708128</v>
      </c>
      <c r="B1798" s="1">
        <v>2708128102</v>
      </c>
      <c r="C1798" s="1">
        <v>17440</v>
      </c>
      <c r="D1798" s="6">
        <v>44118.941034571762</v>
      </c>
      <c r="E1798" s="1">
        <v>118</v>
      </c>
      <c r="F1798" s="1" t="s">
        <v>72</v>
      </c>
      <c r="G1798" s="1" t="s">
        <v>93</v>
      </c>
      <c r="H1798" s="1" t="s">
        <v>433</v>
      </c>
      <c r="I1798" s="1" t="s">
        <v>456</v>
      </c>
      <c r="J1798" s="1" t="s">
        <v>457</v>
      </c>
      <c r="K1798" s="1">
        <v>36.388269999999999</v>
      </c>
      <c r="L1798" s="1">
        <v>42.447851999999997</v>
      </c>
      <c r="M1798" s="1">
        <v>8</v>
      </c>
      <c r="N1798" s="1" t="s">
        <v>66</v>
      </c>
      <c r="O1798" s="1">
        <v>8</v>
      </c>
      <c r="P1798" t="str">
        <f>_xlfn.CONCAT( YEAR(TblOrigin[[#This Row],[ODK_DateOfSubmission]]), "-",TEXT( MONTH(TblOrigin[[#This Row],[ODK_DateOfSubmission]]),"00"))</f>
        <v>2020-10</v>
      </c>
    </row>
    <row r="1799" spans="1:16" x14ac:dyDescent="0.25">
      <c r="A1799" s="13">
        <v>2708139</v>
      </c>
      <c r="B1799" s="1">
        <v>2708139102</v>
      </c>
      <c r="C1799" s="1">
        <v>33277</v>
      </c>
      <c r="D1799" s="6">
        <v>44121.740066631945</v>
      </c>
      <c r="E1799" s="1">
        <v>118</v>
      </c>
      <c r="F1799" s="1" t="s">
        <v>72</v>
      </c>
      <c r="G1799" s="1" t="s">
        <v>93</v>
      </c>
      <c r="H1799" s="1" t="s">
        <v>433</v>
      </c>
      <c r="I1799" s="1" t="s">
        <v>464</v>
      </c>
      <c r="J1799" s="1" t="s">
        <v>465</v>
      </c>
      <c r="K1799" s="1">
        <v>36.379800000000003</v>
      </c>
      <c r="L1799" s="1">
        <v>42.463825200000002</v>
      </c>
      <c r="M1799" s="1">
        <v>10</v>
      </c>
      <c r="N1799" s="1" t="s">
        <v>66</v>
      </c>
      <c r="O1799" s="1">
        <v>10</v>
      </c>
      <c r="P1799" t="str">
        <f>_xlfn.CONCAT( YEAR(TblOrigin[[#This Row],[ODK_DateOfSubmission]]), "-",TEXT( MONTH(TblOrigin[[#This Row],[ODK_DateOfSubmission]]),"00"))</f>
        <v>2020-10</v>
      </c>
    </row>
    <row r="1800" spans="1:16" x14ac:dyDescent="0.25">
      <c r="A1800" s="13">
        <v>2708141</v>
      </c>
      <c r="B1800" s="1">
        <v>2708141102</v>
      </c>
      <c r="C1800" s="1">
        <v>33279</v>
      </c>
      <c r="D1800" s="6">
        <v>44121.740253124997</v>
      </c>
      <c r="E1800" s="1">
        <v>118</v>
      </c>
      <c r="F1800" s="1" t="s">
        <v>72</v>
      </c>
      <c r="G1800" s="1" t="s">
        <v>93</v>
      </c>
      <c r="H1800" s="1" t="s">
        <v>433</v>
      </c>
      <c r="I1800" s="1" t="s">
        <v>468</v>
      </c>
      <c r="J1800" s="1" t="s">
        <v>469</v>
      </c>
      <c r="K1800" s="1">
        <v>36.378129999999999</v>
      </c>
      <c r="L1800" s="1">
        <v>42.442621899999999</v>
      </c>
      <c r="M1800" s="1">
        <v>5</v>
      </c>
      <c r="N1800" s="1" t="s">
        <v>66</v>
      </c>
      <c r="O1800" s="1">
        <v>5</v>
      </c>
      <c r="P1800" t="str">
        <f>_xlfn.CONCAT( YEAR(TblOrigin[[#This Row],[ODK_DateOfSubmission]]), "-",TEXT( MONTH(TblOrigin[[#This Row],[ODK_DateOfSubmission]]),"00"))</f>
        <v>2020-10</v>
      </c>
    </row>
    <row r="1801" spans="1:16" x14ac:dyDescent="0.25">
      <c r="A1801" s="13">
        <v>2702052</v>
      </c>
      <c r="B1801" s="1">
        <v>2702052102</v>
      </c>
      <c r="C1801" s="1">
        <v>18349</v>
      </c>
      <c r="D1801" s="6">
        <v>44123.747923807867</v>
      </c>
      <c r="E1801" s="1">
        <v>118</v>
      </c>
      <c r="F1801" s="1" t="s">
        <v>72</v>
      </c>
      <c r="G1801" s="1" t="s">
        <v>103</v>
      </c>
      <c r="H1801" s="1" t="s">
        <v>1279</v>
      </c>
      <c r="I1801" s="1" t="s">
        <v>1282</v>
      </c>
      <c r="J1801" s="1" t="s">
        <v>1267</v>
      </c>
      <c r="K1801" s="1">
        <v>36.044635</v>
      </c>
      <c r="L1801" s="1">
        <v>41.720289000000001</v>
      </c>
      <c r="M1801" s="1">
        <v>3</v>
      </c>
      <c r="N1801" s="1" t="s">
        <v>66</v>
      </c>
      <c r="O1801" s="1">
        <v>3</v>
      </c>
      <c r="P1801" t="str">
        <f>_xlfn.CONCAT( YEAR(TblOrigin[[#This Row],[ODK_DateOfSubmission]]), "-",TEXT( MONTH(TblOrigin[[#This Row],[ODK_DateOfSubmission]]),"00"))</f>
        <v>2020-10</v>
      </c>
    </row>
    <row r="1802" spans="1:16" x14ac:dyDescent="0.25">
      <c r="A1802" s="13">
        <v>2702047</v>
      </c>
      <c r="B1802" s="1">
        <v>2702047102</v>
      </c>
      <c r="C1802" s="1">
        <v>34008</v>
      </c>
      <c r="D1802" s="6">
        <v>44123.747986076392</v>
      </c>
      <c r="E1802" s="1">
        <v>118</v>
      </c>
      <c r="F1802" s="1" t="s">
        <v>72</v>
      </c>
      <c r="G1802" s="1" t="s">
        <v>103</v>
      </c>
      <c r="H1802" s="1" t="s">
        <v>1279</v>
      </c>
      <c r="I1802" s="1" t="s">
        <v>349</v>
      </c>
      <c r="J1802" s="1" t="s">
        <v>1448</v>
      </c>
      <c r="K1802" s="1">
        <v>36.044508999999998</v>
      </c>
      <c r="L1802" s="1">
        <v>41.714508000000002</v>
      </c>
      <c r="M1802" s="1">
        <v>23</v>
      </c>
      <c r="N1802" s="1" t="s">
        <v>74</v>
      </c>
      <c r="O1802" s="1">
        <v>1</v>
      </c>
      <c r="P1802" t="str">
        <f>_xlfn.CONCAT( YEAR(TblOrigin[[#This Row],[ODK_DateOfSubmission]]), "-",TEXT( MONTH(TblOrigin[[#This Row],[ODK_DateOfSubmission]]),"00"))</f>
        <v>2020-10</v>
      </c>
    </row>
    <row r="1803" spans="1:16" x14ac:dyDescent="0.25">
      <c r="A1803" s="13">
        <v>2702047</v>
      </c>
      <c r="B1803" s="1">
        <v>2702047102</v>
      </c>
      <c r="C1803" s="1">
        <v>34008</v>
      </c>
      <c r="D1803" s="6">
        <v>44123.747986076392</v>
      </c>
      <c r="E1803" s="1">
        <v>118</v>
      </c>
      <c r="F1803" s="1" t="s">
        <v>72</v>
      </c>
      <c r="G1803" s="1" t="s">
        <v>103</v>
      </c>
      <c r="H1803" s="1" t="s">
        <v>1279</v>
      </c>
      <c r="I1803" s="1" t="s">
        <v>349</v>
      </c>
      <c r="J1803" s="1" t="s">
        <v>1448</v>
      </c>
      <c r="K1803" s="1">
        <v>36.044508999999998</v>
      </c>
      <c r="L1803" s="1">
        <v>41.714508000000002</v>
      </c>
      <c r="M1803" s="1">
        <v>23</v>
      </c>
      <c r="N1803" s="1" t="s">
        <v>66</v>
      </c>
      <c r="O1803" s="1">
        <v>22</v>
      </c>
      <c r="P1803" t="str">
        <f>_xlfn.CONCAT( YEAR(TblOrigin[[#This Row],[ODK_DateOfSubmission]]), "-",TEXT( MONTH(TblOrigin[[#This Row],[ODK_DateOfSubmission]]),"00"))</f>
        <v>2020-10</v>
      </c>
    </row>
    <row r="1804" spans="1:16" x14ac:dyDescent="0.25">
      <c r="A1804" s="13">
        <v>2708033</v>
      </c>
      <c r="B1804" s="1">
        <v>2708033102</v>
      </c>
      <c r="C1804" s="1">
        <v>18303</v>
      </c>
      <c r="D1804" s="6">
        <v>44123.899011145833</v>
      </c>
      <c r="E1804" s="1">
        <v>118</v>
      </c>
      <c r="F1804" s="1" t="s">
        <v>72</v>
      </c>
      <c r="G1804" s="1" t="s">
        <v>93</v>
      </c>
      <c r="H1804" s="1" t="s">
        <v>433</v>
      </c>
      <c r="I1804" s="1" t="s">
        <v>226</v>
      </c>
      <c r="J1804" s="1" t="s">
        <v>227</v>
      </c>
      <c r="K1804" s="1">
        <v>36.389158999999999</v>
      </c>
      <c r="L1804" s="1">
        <v>42.462820999999998</v>
      </c>
      <c r="M1804" s="1">
        <v>8</v>
      </c>
      <c r="N1804" s="1" t="s">
        <v>66</v>
      </c>
      <c r="O1804" s="1">
        <v>8</v>
      </c>
      <c r="P1804" t="str">
        <f>_xlfn.CONCAT( YEAR(TblOrigin[[#This Row],[ODK_DateOfSubmission]]), "-",TEXT( MONTH(TblOrigin[[#This Row],[ODK_DateOfSubmission]]),"00"))</f>
        <v>2020-10</v>
      </c>
    </row>
    <row r="1805" spans="1:16" x14ac:dyDescent="0.25">
      <c r="A1805" s="13">
        <v>2706315</v>
      </c>
      <c r="B1805" s="1">
        <v>2706315102</v>
      </c>
      <c r="C1805" s="1">
        <v>33376</v>
      </c>
      <c r="D1805" s="6">
        <v>44124.008976469908</v>
      </c>
      <c r="E1805" s="1">
        <v>118</v>
      </c>
      <c r="F1805" s="1" t="s">
        <v>72</v>
      </c>
      <c r="G1805" s="1" t="s">
        <v>100</v>
      </c>
      <c r="H1805" s="1" t="s">
        <v>326</v>
      </c>
      <c r="I1805" s="1" t="s">
        <v>400</v>
      </c>
      <c r="J1805" s="1" t="s">
        <v>238</v>
      </c>
      <c r="K1805" s="1">
        <v>36.375080492999999</v>
      </c>
      <c r="L1805" s="1">
        <v>43.135761890799998</v>
      </c>
      <c r="M1805" s="1">
        <v>2</v>
      </c>
      <c r="N1805" s="1" t="s">
        <v>66</v>
      </c>
      <c r="O1805" s="1">
        <v>2</v>
      </c>
      <c r="P1805" t="str">
        <f>_xlfn.CONCAT( YEAR(TblOrigin[[#This Row],[ODK_DateOfSubmission]]), "-",TEXT( MONTH(TblOrigin[[#This Row],[ODK_DateOfSubmission]]),"00"))</f>
        <v>2020-10</v>
      </c>
    </row>
    <row r="1806" spans="1:16" x14ac:dyDescent="0.25">
      <c r="A1806" s="31">
        <v>2708176</v>
      </c>
      <c r="B1806" s="32">
        <v>2708176102</v>
      </c>
      <c r="C1806" s="32">
        <v>33472</v>
      </c>
      <c r="D1806" s="52">
        <v>44125.035876469905</v>
      </c>
      <c r="E1806" s="32">
        <v>118</v>
      </c>
      <c r="F1806" s="32" t="s">
        <v>72</v>
      </c>
      <c r="G1806" s="32" t="s">
        <v>93</v>
      </c>
      <c r="H1806" s="32" t="s">
        <v>478</v>
      </c>
      <c r="I1806" s="32" t="s">
        <v>481</v>
      </c>
      <c r="J1806" s="32" t="s">
        <v>482</v>
      </c>
      <c r="K1806" s="32">
        <v>36.485300000000002</v>
      </c>
      <c r="L1806" s="32">
        <v>42.422117739400001</v>
      </c>
      <c r="M1806" s="32">
        <v>15</v>
      </c>
      <c r="N1806" s="32" t="s">
        <v>66</v>
      </c>
      <c r="O1806" s="32">
        <v>15</v>
      </c>
      <c r="P1806" t="str">
        <f>_xlfn.CONCAT( YEAR(TblOrigin[[#This Row],[ODK_DateOfSubmission]]), "-",TEXT( MONTH(TblOrigin[[#This Row],[ODK_DateOfSubmission]]),"00"))</f>
        <v>2020-10</v>
      </c>
    </row>
    <row r="1807" spans="1:16" x14ac:dyDescent="0.25">
      <c r="A1807" s="13">
        <v>3504042</v>
      </c>
      <c r="B1807" s="1">
        <v>4649311</v>
      </c>
      <c r="C1807" s="1">
        <v>10263</v>
      </c>
      <c r="D1807" s="6">
        <v>44154</v>
      </c>
      <c r="E1807" s="1">
        <v>119</v>
      </c>
      <c r="F1807" s="1" t="s">
        <v>68</v>
      </c>
      <c r="G1807" s="1" t="s">
        <v>73</v>
      </c>
      <c r="H1807" s="1" t="s">
        <v>1059</v>
      </c>
      <c r="I1807" s="1" t="s">
        <v>1100</v>
      </c>
      <c r="J1807" s="1" t="s">
        <v>1101</v>
      </c>
      <c r="K1807" s="1">
        <v>31.0802066016</v>
      </c>
      <c r="L1807" s="1">
        <v>46.235693895300003</v>
      </c>
      <c r="M1807" s="1">
        <v>30</v>
      </c>
      <c r="N1807" s="1" t="s">
        <v>94</v>
      </c>
      <c r="O1807" s="1">
        <v>15</v>
      </c>
      <c r="P1807" t="str">
        <f>_xlfn.CONCAT( YEAR(TblOrigin[[#This Row],[ODK_DateOfSubmission]]), "-",TEXT( MONTH(TblOrigin[[#This Row],[ODK_DateOfSubmission]]),"00"))</f>
        <v>2020-11</v>
      </c>
    </row>
    <row r="1808" spans="1:16" x14ac:dyDescent="0.25">
      <c r="A1808" s="31">
        <v>3504042</v>
      </c>
      <c r="B1808" s="32">
        <v>4649311</v>
      </c>
      <c r="C1808" s="32">
        <v>10263</v>
      </c>
      <c r="D1808" s="52">
        <v>44154</v>
      </c>
      <c r="E1808" s="32">
        <v>119</v>
      </c>
      <c r="F1808" s="32" t="s">
        <v>68</v>
      </c>
      <c r="G1808" s="32" t="s">
        <v>73</v>
      </c>
      <c r="H1808" s="32" t="s">
        <v>1059</v>
      </c>
      <c r="I1808" s="32" t="s">
        <v>1100</v>
      </c>
      <c r="J1808" s="32" t="s">
        <v>1101</v>
      </c>
      <c r="K1808" s="32">
        <v>31.0802066016</v>
      </c>
      <c r="L1808" s="32">
        <v>46.235693895300003</v>
      </c>
      <c r="M1808" s="32">
        <v>30</v>
      </c>
      <c r="N1808" s="32" t="s">
        <v>87</v>
      </c>
      <c r="O1808" s="32">
        <v>5</v>
      </c>
      <c r="P1808" t="str">
        <f>_xlfn.CONCAT( YEAR(TblOrigin[[#This Row],[ODK_DateOfSubmission]]), "-",TEXT( MONTH(TblOrigin[[#This Row],[ODK_DateOfSubmission]]),"00"))</f>
        <v>2020-11</v>
      </c>
    </row>
    <row r="1809" spans="1:16" x14ac:dyDescent="0.25">
      <c r="A1809" s="13">
        <v>3504042</v>
      </c>
      <c r="B1809" s="1">
        <v>4649311</v>
      </c>
      <c r="C1809" s="1">
        <v>10263</v>
      </c>
      <c r="D1809" s="6">
        <v>44154</v>
      </c>
      <c r="E1809" s="1">
        <v>119</v>
      </c>
      <c r="F1809" s="1" t="s">
        <v>68</v>
      </c>
      <c r="G1809" s="1" t="s">
        <v>73</v>
      </c>
      <c r="H1809" s="1" t="s">
        <v>1059</v>
      </c>
      <c r="I1809" s="1" t="s">
        <v>1100</v>
      </c>
      <c r="J1809" s="1" t="s">
        <v>1101</v>
      </c>
      <c r="K1809" s="1">
        <v>31.0802066016</v>
      </c>
      <c r="L1809" s="1">
        <v>46.235693895300003</v>
      </c>
      <c r="M1809" s="1">
        <v>30</v>
      </c>
      <c r="N1809" s="1" t="s">
        <v>104</v>
      </c>
      <c r="O1809" s="1">
        <v>10</v>
      </c>
      <c r="P1809" t="str">
        <f>_xlfn.CONCAT( YEAR(TblOrigin[[#This Row],[ODK_DateOfSubmission]]), "-",TEXT( MONTH(TblOrigin[[#This Row],[ODK_DateOfSubmission]]),"00"))</f>
        <v>2020-11</v>
      </c>
    </row>
    <row r="1810" spans="1:16" x14ac:dyDescent="0.25">
      <c r="A1810" s="13">
        <v>3504041</v>
      </c>
      <c r="B1810" s="1">
        <v>4667111</v>
      </c>
      <c r="C1810" s="1">
        <v>25533</v>
      </c>
      <c r="D1810" s="53">
        <v>44156</v>
      </c>
      <c r="E1810" s="1">
        <v>119</v>
      </c>
      <c r="F1810" s="1" t="s">
        <v>68</v>
      </c>
      <c r="G1810" s="1" t="s">
        <v>73</v>
      </c>
      <c r="H1810" s="1" t="s">
        <v>1059</v>
      </c>
      <c r="I1810" s="1" t="s">
        <v>1098</v>
      </c>
      <c r="J1810" s="1" t="s">
        <v>1099</v>
      </c>
      <c r="K1810" s="1">
        <v>31.080862144499999</v>
      </c>
      <c r="L1810" s="1">
        <v>46.240087203599998</v>
      </c>
      <c r="M1810" s="1">
        <v>124</v>
      </c>
      <c r="N1810" s="1" t="s">
        <v>104</v>
      </c>
      <c r="O1810" s="1">
        <v>15</v>
      </c>
      <c r="P1810" t="str">
        <f>_xlfn.CONCAT( YEAR(TblOrigin[[#This Row],[ODK_DateOfSubmission]]), "-",TEXT( MONTH(TblOrigin[[#This Row],[ODK_DateOfSubmission]]),"00"))</f>
        <v>2020-11</v>
      </c>
    </row>
    <row r="1811" spans="1:16" x14ac:dyDescent="0.25">
      <c r="A1811" s="13">
        <v>3504041</v>
      </c>
      <c r="B1811" s="1">
        <v>4667111</v>
      </c>
      <c r="C1811" s="1">
        <v>25533</v>
      </c>
      <c r="D1811" s="6">
        <v>44156</v>
      </c>
      <c r="E1811" s="1">
        <v>119</v>
      </c>
      <c r="F1811" s="1" t="s">
        <v>68</v>
      </c>
      <c r="G1811" s="1" t="s">
        <v>73</v>
      </c>
      <c r="H1811" s="1" t="s">
        <v>1059</v>
      </c>
      <c r="I1811" s="1" t="s">
        <v>1098</v>
      </c>
      <c r="J1811" s="1" t="s">
        <v>1099</v>
      </c>
      <c r="K1811" s="1">
        <v>31.080862144499999</v>
      </c>
      <c r="L1811" s="1">
        <v>46.240087203599998</v>
      </c>
      <c r="M1811" s="1">
        <v>124</v>
      </c>
      <c r="N1811" s="1" t="s">
        <v>78</v>
      </c>
      <c r="O1811" s="1">
        <v>27</v>
      </c>
      <c r="P1811" t="str">
        <f>_xlfn.CONCAT( YEAR(TblOrigin[[#This Row],[ODK_DateOfSubmission]]), "-",TEXT( MONTH(TblOrigin[[#This Row],[ODK_DateOfSubmission]]),"00"))</f>
        <v>2020-11</v>
      </c>
    </row>
    <row r="1812" spans="1:16" x14ac:dyDescent="0.25">
      <c r="A1812" s="13">
        <v>3504041</v>
      </c>
      <c r="B1812" s="1">
        <v>4667111</v>
      </c>
      <c r="C1812" s="1">
        <v>25533</v>
      </c>
      <c r="D1812" s="53">
        <v>44156</v>
      </c>
      <c r="E1812" s="1">
        <v>119</v>
      </c>
      <c r="F1812" s="1" t="s">
        <v>68</v>
      </c>
      <c r="G1812" s="1" t="s">
        <v>73</v>
      </c>
      <c r="H1812" s="1" t="s">
        <v>1059</v>
      </c>
      <c r="I1812" s="1" t="s">
        <v>1098</v>
      </c>
      <c r="J1812" s="1" t="s">
        <v>1099</v>
      </c>
      <c r="K1812" s="1">
        <v>31.080862144499999</v>
      </c>
      <c r="L1812" s="1">
        <v>46.240087203599998</v>
      </c>
      <c r="M1812" s="1">
        <v>124</v>
      </c>
      <c r="N1812" s="1" t="s">
        <v>87</v>
      </c>
      <c r="O1812" s="1">
        <v>11</v>
      </c>
      <c r="P1812" t="str">
        <f>_xlfn.CONCAT( YEAR(TblOrigin[[#This Row],[ODK_DateOfSubmission]]), "-",TEXT( MONTH(TblOrigin[[#This Row],[ODK_DateOfSubmission]]),"00"))</f>
        <v>2020-11</v>
      </c>
    </row>
    <row r="1813" spans="1:16" x14ac:dyDescent="0.25">
      <c r="A1813" s="13">
        <v>3504041</v>
      </c>
      <c r="B1813" s="1">
        <v>4667111</v>
      </c>
      <c r="C1813" s="1">
        <v>25533</v>
      </c>
      <c r="D1813" s="6">
        <v>44156</v>
      </c>
      <c r="E1813" s="1">
        <v>119</v>
      </c>
      <c r="F1813" s="1" t="s">
        <v>68</v>
      </c>
      <c r="G1813" s="1" t="s">
        <v>73</v>
      </c>
      <c r="H1813" s="1" t="s">
        <v>1059</v>
      </c>
      <c r="I1813" s="1" t="s">
        <v>1098</v>
      </c>
      <c r="J1813" s="1" t="s">
        <v>1099</v>
      </c>
      <c r="K1813" s="1">
        <v>31.080862144499999</v>
      </c>
      <c r="L1813" s="1">
        <v>46.240087203599998</v>
      </c>
      <c r="M1813" s="1">
        <v>124</v>
      </c>
      <c r="N1813" s="1" t="s">
        <v>94</v>
      </c>
      <c r="O1813" s="1">
        <v>33</v>
      </c>
      <c r="P1813" t="str">
        <f>_xlfn.CONCAT( YEAR(TblOrigin[[#This Row],[ODK_DateOfSubmission]]), "-",TEXT( MONTH(TblOrigin[[#This Row],[ODK_DateOfSubmission]]),"00"))</f>
        <v>2020-11</v>
      </c>
    </row>
    <row r="1814" spans="1:16" x14ac:dyDescent="0.25">
      <c r="A1814" s="13">
        <v>3504041</v>
      </c>
      <c r="B1814" s="1">
        <v>4667111</v>
      </c>
      <c r="C1814" s="1">
        <v>25533</v>
      </c>
      <c r="D1814" s="53">
        <v>44156</v>
      </c>
      <c r="E1814" s="1">
        <v>119</v>
      </c>
      <c r="F1814" s="1" t="s">
        <v>68</v>
      </c>
      <c r="G1814" s="1" t="s">
        <v>73</v>
      </c>
      <c r="H1814" s="1" t="s">
        <v>1059</v>
      </c>
      <c r="I1814" s="1" t="s">
        <v>1098</v>
      </c>
      <c r="J1814" s="1" t="s">
        <v>1099</v>
      </c>
      <c r="K1814" s="1">
        <v>31.080862144499999</v>
      </c>
      <c r="L1814" s="1">
        <v>46.240087203599998</v>
      </c>
      <c r="M1814" s="1">
        <v>124</v>
      </c>
      <c r="N1814" s="1" t="s">
        <v>74</v>
      </c>
      <c r="O1814" s="1">
        <v>7</v>
      </c>
      <c r="P1814" t="str">
        <f>_xlfn.CONCAT( YEAR(TblOrigin[[#This Row],[ODK_DateOfSubmission]]), "-",TEXT( MONTH(TblOrigin[[#This Row],[ODK_DateOfSubmission]]),"00"))</f>
        <v>2020-11</v>
      </c>
    </row>
    <row r="1815" spans="1:16" x14ac:dyDescent="0.25">
      <c r="A1815" s="13">
        <v>1101037</v>
      </c>
      <c r="B1815" s="1">
        <v>4676311</v>
      </c>
      <c r="C1815" s="1">
        <v>8418</v>
      </c>
      <c r="D1815" s="6">
        <v>44156</v>
      </c>
      <c r="E1815" s="1">
        <v>119</v>
      </c>
      <c r="F1815" s="1" t="s">
        <v>89</v>
      </c>
      <c r="G1815" s="1" t="s">
        <v>160</v>
      </c>
      <c r="H1815" s="1" t="s">
        <v>549</v>
      </c>
      <c r="I1815" s="1" t="s">
        <v>1455</v>
      </c>
      <c r="J1815" s="1" t="s">
        <v>1456</v>
      </c>
      <c r="K1815" s="1">
        <v>37.090544127299999</v>
      </c>
      <c r="L1815" s="1">
        <v>43.441732584500002</v>
      </c>
      <c r="M1815" s="1">
        <v>8</v>
      </c>
      <c r="N1815" s="1" t="s">
        <v>66</v>
      </c>
      <c r="O1815" s="1">
        <v>8</v>
      </c>
      <c r="P1815" t="str">
        <f>_xlfn.CONCAT( YEAR(TblOrigin[[#This Row],[ODK_DateOfSubmission]]), "-",TEXT( MONTH(TblOrigin[[#This Row],[ODK_DateOfSubmission]]),"00"))</f>
        <v>2020-11</v>
      </c>
    </row>
    <row r="1816" spans="1:16" x14ac:dyDescent="0.25">
      <c r="A1816" s="13">
        <v>3504041</v>
      </c>
      <c r="B1816" s="1">
        <v>4667111</v>
      </c>
      <c r="C1816" s="1">
        <v>25533</v>
      </c>
      <c r="D1816" s="53">
        <v>44156</v>
      </c>
      <c r="E1816" s="1">
        <v>119</v>
      </c>
      <c r="F1816" s="1" t="s">
        <v>68</v>
      </c>
      <c r="G1816" s="1" t="s">
        <v>73</v>
      </c>
      <c r="H1816" s="1" t="s">
        <v>1059</v>
      </c>
      <c r="I1816" s="1" t="s">
        <v>1098</v>
      </c>
      <c r="J1816" s="1" t="s">
        <v>1099</v>
      </c>
      <c r="K1816" s="1">
        <v>31.080862144499999</v>
      </c>
      <c r="L1816" s="1">
        <v>46.240087203599998</v>
      </c>
      <c r="M1816" s="1">
        <v>124</v>
      </c>
      <c r="N1816" s="1" t="s">
        <v>90</v>
      </c>
      <c r="O1816" s="1">
        <v>31</v>
      </c>
      <c r="P1816" t="str">
        <f>_xlfn.CONCAT( YEAR(TblOrigin[[#This Row],[ODK_DateOfSubmission]]), "-",TEXT( MONTH(TblOrigin[[#This Row],[ODK_DateOfSubmission]]),"00"))</f>
        <v>2020-11</v>
      </c>
    </row>
    <row r="1817" spans="1:16" x14ac:dyDescent="0.25">
      <c r="A1817" s="13">
        <v>3504026</v>
      </c>
      <c r="B1817" s="1">
        <v>4691111</v>
      </c>
      <c r="C1817" s="1">
        <v>10253</v>
      </c>
      <c r="D1817" s="6">
        <v>44158</v>
      </c>
      <c r="E1817" s="1">
        <v>119</v>
      </c>
      <c r="F1817" s="1" t="s">
        <v>68</v>
      </c>
      <c r="G1817" s="1" t="s">
        <v>73</v>
      </c>
      <c r="H1817" s="1" t="s">
        <v>1059</v>
      </c>
      <c r="I1817" s="1" t="s">
        <v>1086</v>
      </c>
      <c r="J1817" s="1" t="s">
        <v>1087</v>
      </c>
      <c r="K1817" s="1">
        <v>31.038477412900001</v>
      </c>
      <c r="L1817" s="1">
        <v>46.2356561609</v>
      </c>
      <c r="M1817" s="1">
        <v>7</v>
      </c>
      <c r="N1817" s="1" t="s">
        <v>90</v>
      </c>
      <c r="O1817" s="1">
        <v>2</v>
      </c>
      <c r="P1817" t="str">
        <f>_xlfn.CONCAT( YEAR(TblOrigin[[#This Row],[ODK_DateOfSubmission]]), "-",TEXT( MONTH(TblOrigin[[#This Row],[ODK_DateOfSubmission]]),"00"))</f>
        <v>2020-11</v>
      </c>
    </row>
    <row r="1818" spans="1:16" x14ac:dyDescent="0.25">
      <c r="A1818" s="13">
        <v>3504016</v>
      </c>
      <c r="B1818" s="1">
        <v>4690911</v>
      </c>
      <c r="C1818" s="1">
        <v>10281</v>
      </c>
      <c r="D1818" s="53">
        <v>44158</v>
      </c>
      <c r="E1818" s="1">
        <v>119</v>
      </c>
      <c r="F1818" s="1" t="s">
        <v>68</v>
      </c>
      <c r="G1818" s="1" t="s">
        <v>73</v>
      </c>
      <c r="H1818" s="1" t="s">
        <v>1059</v>
      </c>
      <c r="I1818" s="1" t="s">
        <v>1074</v>
      </c>
      <c r="J1818" s="1" t="s">
        <v>1075</v>
      </c>
      <c r="K1818" s="1">
        <v>31.029471706599999</v>
      </c>
      <c r="L1818" s="1">
        <v>46.244121658399997</v>
      </c>
      <c r="M1818" s="1">
        <v>9</v>
      </c>
      <c r="N1818" s="1" t="s">
        <v>66</v>
      </c>
      <c r="O1818" s="1">
        <v>4</v>
      </c>
      <c r="P1818" t="str">
        <f>_xlfn.CONCAT( YEAR(TblOrigin[[#This Row],[ODK_DateOfSubmission]]), "-",TEXT( MONTH(TblOrigin[[#This Row],[ODK_DateOfSubmission]]),"00"))</f>
        <v>2020-11</v>
      </c>
    </row>
    <row r="1819" spans="1:16" x14ac:dyDescent="0.25">
      <c r="A1819" s="13">
        <v>3504025</v>
      </c>
      <c r="B1819" s="1">
        <v>4691211</v>
      </c>
      <c r="C1819" s="1">
        <v>10262</v>
      </c>
      <c r="D1819" s="6">
        <v>44158</v>
      </c>
      <c r="E1819" s="1">
        <v>119</v>
      </c>
      <c r="F1819" s="1" t="s">
        <v>68</v>
      </c>
      <c r="G1819" s="1" t="s">
        <v>73</v>
      </c>
      <c r="H1819" s="1" t="s">
        <v>1059</v>
      </c>
      <c r="I1819" s="1" t="s">
        <v>1084</v>
      </c>
      <c r="J1819" s="1" t="s">
        <v>1085</v>
      </c>
      <c r="K1819" s="1">
        <v>31.074394900600002</v>
      </c>
      <c r="L1819" s="1">
        <v>46.250142994800001</v>
      </c>
      <c r="M1819" s="1">
        <v>75</v>
      </c>
      <c r="N1819" s="1" t="s">
        <v>66</v>
      </c>
      <c r="O1819" s="1">
        <v>20</v>
      </c>
      <c r="P1819" t="str">
        <f>_xlfn.CONCAT( YEAR(TblOrigin[[#This Row],[ODK_DateOfSubmission]]), "-",TEXT( MONTH(TblOrigin[[#This Row],[ODK_DateOfSubmission]]),"00"))</f>
        <v>2020-11</v>
      </c>
    </row>
    <row r="1820" spans="1:16" x14ac:dyDescent="0.25">
      <c r="A1820" s="13">
        <v>3504040</v>
      </c>
      <c r="B1820" s="1">
        <v>4691311</v>
      </c>
      <c r="C1820" s="1">
        <v>25530</v>
      </c>
      <c r="D1820" s="53">
        <v>44158</v>
      </c>
      <c r="E1820" s="1">
        <v>119</v>
      </c>
      <c r="F1820" s="1" t="s">
        <v>68</v>
      </c>
      <c r="G1820" s="1" t="s">
        <v>73</v>
      </c>
      <c r="H1820" s="1" t="s">
        <v>1059</v>
      </c>
      <c r="I1820" s="1" t="s">
        <v>1351</v>
      </c>
      <c r="J1820" s="1" t="s">
        <v>1352</v>
      </c>
      <c r="K1820" s="1">
        <v>31.076769222599999</v>
      </c>
      <c r="L1820" s="1">
        <v>46.264030067599997</v>
      </c>
      <c r="M1820" s="1">
        <v>5</v>
      </c>
      <c r="N1820" s="1" t="s">
        <v>66</v>
      </c>
      <c r="O1820" s="1">
        <v>2</v>
      </c>
      <c r="P1820" t="str">
        <f>_xlfn.CONCAT( YEAR(TblOrigin[[#This Row],[ODK_DateOfSubmission]]), "-",TEXT( MONTH(TblOrigin[[#This Row],[ODK_DateOfSubmission]]),"00"))</f>
        <v>2020-11</v>
      </c>
    </row>
    <row r="1821" spans="1:16" x14ac:dyDescent="0.25">
      <c r="A1821" s="13">
        <v>3504040</v>
      </c>
      <c r="B1821" s="1">
        <v>4691311</v>
      </c>
      <c r="C1821" s="1">
        <v>25530</v>
      </c>
      <c r="D1821" s="6">
        <v>44158</v>
      </c>
      <c r="E1821" s="1">
        <v>119</v>
      </c>
      <c r="F1821" s="1" t="s">
        <v>68</v>
      </c>
      <c r="G1821" s="1" t="s">
        <v>73</v>
      </c>
      <c r="H1821" s="1" t="s">
        <v>1059</v>
      </c>
      <c r="I1821" s="1" t="s">
        <v>1351</v>
      </c>
      <c r="J1821" s="1" t="s">
        <v>1352</v>
      </c>
      <c r="K1821" s="1">
        <v>31.076769222599999</v>
      </c>
      <c r="L1821" s="1">
        <v>46.264030067599997</v>
      </c>
      <c r="M1821" s="1">
        <v>5</v>
      </c>
      <c r="N1821" s="1" t="s">
        <v>87</v>
      </c>
      <c r="O1821" s="1">
        <v>2</v>
      </c>
      <c r="P1821" t="str">
        <f>_xlfn.CONCAT( YEAR(TblOrigin[[#This Row],[ODK_DateOfSubmission]]), "-",TEXT( MONTH(TblOrigin[[#This Row],[ODK_DateOfSubmission]]),"00"))</f>
        <v>2020-11</v>
      </c>
    </row>
    <row r="1822" spans="1:16" x14ac:dyDescent="0.25">
      <c r="A1822" s="13">
        <v>3504025</v>
      </c>
      <c r="B1822" s="1">
        <v>4691211</v>
      </c>
      <c r="C1822" s="1">
        <v>10262</v>
      </c>
      <c r="D1822" s="53">
        <v>44158</v>
      </c>
      <c r="E1822" s="1">
        <v>119</v>
      </c>
      <c r="F1822" s="1" t="s">
        <v>68</v>
      </c>
      <c r="G1822" s="1" t="s">
        <v>73</v>
      </c>
      <c r="H1822" s="1" t="s">
        <v>1059</v>
      </c>
      <c r="I1822" s="1" t="s">
        <v>1084</v>
      </c>
      <c r="J1822" s="1" t="s">
        <v>1085</v>
      </c>
      <c r="K1822" s="1">
        <v>31.074394900600002</v>
      </c>
      <c r="L1822" s="1">
        <v>46.250142994800001</v>
      </c>
      <c r="M1822" s="1">
        <v>75</v>
      </c>
      <c r="N1822" s="1" t="s">
        <v>78</v>
      </c>
      <c r="O1822" s="1">
        <v>20</v>
      </c>
      <c r="P1822" t="str">
        <f>_xlfn.CONCAT( YEAR(TblOrigin[[#This Row],[ODK_DateOfSubmission]]), "-",TEXT( MONTH(TblOrigin[[#This Row],[ODK_DateOfSubmission]]),"00"))</f>
        <v>2020-11</v>
      </c>
    </row>
    <row r="1823" spans="1:16" x14ac:dyDescent="0.25">
      <c r="A1823" s="13">
        <v>3504025</v>
      </c>
      <c r="B1823" s="1">
        <v>4691211</v>
      </c>
      <c r="C1823" s="1">
        <v>10262</v>
      </c>
      <c r="D1823" s="6">
        <v>44158</v>
      </c>
      <c r="E1823" s="1">
        <v>119</v>
      </c>
      <c r="F1823" s="1" t="s">
        <v>68</v>
      </c>
      <c r="G1823" s="1" t="s">
        <v>73</v>
      </c>
      <c r="H1823" s="1" t="s">
        <v>1059</v>
      </c>
      <c r="I1823" s="1" t="s">
        <v>1084</v>
      </c>
      <c r="J1823" s="1" t="s">
        <v>1085</v>
      </c>
      <c r="K1823" s="1">
        <v>31.074394900600002</v>
      </c>
      <c r="L1823" s="1">
        <v>46.250142994800001</v>
      </c>
      <c r="M1823" s="1">
        <v>75</v>
      </c>
      <c r="N1823" s="1" t="s">
        <v>87</v>
      </c>
      <c r="O1823" s="1">
        <v>15</v>
      </c>
      <c r="P1823" t="str">
        <f>_xlfn.CONCAT( YEAR(TblOrigin[[#This Row],[ODK_DateOfSubmission]]), "-",TEXT( MONTH(TblOrigin[[#This Row],[ODK_DateOfSubmission]]),"00"))</f>
        <v>2020-11</v>
      </c>
    </row>
    <row r="1824" spans="1:16" x14ac:dyDescent="0.25">
      <c r="A1824" s="13">
        <v>3504026</v>
      </c>
      <c r="B1824" s="1">
        <v>4691111</v>
      </c>
      <c r="C1824" s="1">
        <v>10253</v>
      </c>
      <c r="D1824" s="53">
        <v>44158</v>
      </c>
      <c r="E1824" s="1">
        <v>119</v>
      </c>
      <c r="F1824" s="1" t="s">
        <v>68</v>
      </c>
      <c r="G1824" s="1" t="s">
        <v>73</v>
      </c>
      <c r="H1824" s="1" t="s">
        <v>1059</v>
      </c>
      <c r="I1824" s="1" t="s">
        <v>1086</v>
      </c>
      <c r="J1824" s="1" t="s">
        <v>1087</v>
      </c>
      <c r="K1824" s="1">
        <v>31.038477412900001</v>
      </c>
      <c r="L1824" s="1">
        <v>46.2356561609</v>
      </c>
      <c r="M1824" s="1">
        <v>7</v>
      </c>
      <c r="N1824" s="1" t="s">
        <v>87</v>
      </c>
      <c r="O1824" s="1">
        <v>5</v>
      </c>
      <c r="P1824" t="str">
        <f>_xlfn.CONCAT( YEAR(TblOrigin[[#This Row],[ODK_DateOfSubmission]]), "-",TEXT( MONTH(TblOrigin[[#This Row],[ODK_DateOfSubmission]]),"00"))</f>
        <v>2020-11</v>
      </c>
    </row>
    <row r="1825" spans="1:16" x14ac:dyDescent="0.25">
      <c r="A1825" s="13">
        <v>3504040</v>
      </c>
      <c r="B1825" s="1">
        <v>4691311</v>
      </c>
      <c r="C1825" s="1">
        <v>25530</v>
      </c>
      <c r="D1825" s="6">
        <v>44158</v>
      </c>
      <c r="E1825" s="1">
        <v>119</v>
      </c>
      <c r="F1825" s="1" t="s">
        <v>68</v>
      </c>
      <c r="G1825" s="1" t="s">
        <v>73</v>
      </c>
      <c r="H1825" s="1" t="s">
        <v>1059</v>
      </c>
      <c r="I1825" s="1" t="s">
        <v>1351</v>
      </c>
      <c r="J1825" s="1" t="s">
        <v>1352</v>
      </c>
      <c r="K1825" s="1">
        <v>31.076769222599999</v>
      </c>
      <c r="L1825" s="1">
        <v>46.264030067599997</v>
      </c>
      <c r="M1825" s="1">
        <v>5</v>
      </c>
      <c r="N1825" s="1" t="s">
        <v>90</v>
      </c>
      <c r="O1825" s="1">
        <v>1</v>
      </c>
      <c r="P1825" t="str">
        <f>_xlfn.CONCAT( YEAR(TblOrigin[[#This Row],[ODK_DateOfSubmission]]), "-",TEXT( MONTH(TblOrigin[[#This Row],[ODK_DateOfSubmission]]),"00"))</f>
        <v>2020-11</v>
      </c>
    </row>
    <row r="1826" spans="1:16" x14ac:dyDescent="0.25">
      <c r="A1826" s="13">
        <v>3504016</v>
      </c>
      <c r="B1826" s="1">
        <v>4690911</v>
      </c>
      <c r="C1826" s="1">
        <v>10281</v>
      </c>
      <c r="D1826" s="53">
        <v>44158</v>
      </c>
      <c r="E1826" s="1">
        <v>119</v>
      </c>
      <c r="F1826" s="1" t="s">
        <v>68</v>
      </c>
      <c r="G1826" s="1" t="s">
        <v>73</v>
      </c>
      <c r="H1826" s="1" t="s">
        <v>1059</v>
      </c>
      <c r="I1826" s="1" t="s">
        <v>1074</v>
      </c>
      <c r="J1826" s="1" t="s">
        <v>1075</v>
      </c>
      <c r="K1826" s="1">
        <v>31.029471706599999</v>
      </c>
      <c r="L1826" s="1">
        <v>46.244121658399997</v>
      </c>
      <c r="M1826" s="1">
        <v>9</v>
      </c>
      <c r="N1826" s="1" t="s">
        <v>90</v>
      </c>
      <c r="O1826" s="1">
        <v>4</v>
      </c>
      <c r="P1826" t="str">
        <f>_xlfn.CONCAT( YEAR(TblOrigin[[#This Row],[ODK_DateOfSubmission]]), "-",TEXT( MONTH(TblOrigin[[#This Row],[ODK_DateOfSubmission]]),"00"))</f>
        <v>2020-11</v>
      </c>
    </row>
    <row r="1827" spans="1:16" x14ac:dyDescent="0.25">
      <c r="A1827" s="13">
        <v>3504025</v>
      </c>
      <c r="B1827" s="1">
        <v>4691211</v>
      </c>
      <c r="C1827" s="1">
        <v>10262</v>
      </c>
      <c r="D1827" s="6">
        <v>44158</v>
      </c>
      <c r="E1827" s="1">
        <v>119</v>
      </c>
      <c r="F1827" s="1" t="s">
        <v>68</v>
      </c>
      <c r="G1827" s="1" t="s">
        <v>73</v>
      </c>
      <c r="H1827" s="1" t="s">
        <v>1059</v>
      </c>
      <c r="I1827" s="1" t="s">
        <v>1084</v>
      </c>
      <c r="J1827" s="1" t="s">
        <v>1085</v>
      </c>
      <c r="K1827" s="1">
        <v>31.074394900600002</v>
      </c>
      <c r="L1827" s="1">
        <v>46.250142994800001</v>
      </c>
      <c r="M1827" s="1">
        <v>75</v>
      </c>
      <c r="N1827" s="1" t="s">
        <v>82</v>
      </c>
      <c r="O1827" s="1">
        <v>10</v>
      </c>
      <c r="P1827" t="str">
        <f>_xlfn.CONCAT( YEAR(TblOrigin[[#This Row],[ODK_DateOfSubmission]]), "-",TEXT( MONTH(TblOrigin[[#This Row],[ODK_DateOfSubmission]]),"00"))</f>
        <v>2020-11</v>
      </c>
    </row>
    <row r="1828" spans="1:16" x14ac:dyDescent="0.25">
      <c r="A1828" s="13">
        <v>3504025</v>
      </c>
      <c r="B1828" s="1">
        <v>4691211</v>
      </c>
      <c r="C1828" s="1">
        <v>10262</v>
      </c>
      <c r="D1828" s="53">
        <v>44158</v>
      </c>
      <c r="E1828" s="1">
        <v>119</v>
      </c>
      <c r="F1828" s="1" t="s">
        <v>68</v>
      </c>
      <c r="G1828" s="1" t="s">
        <v>73</v>
      </c>
      <c r="H1828" s="1" t="s">
        <v>1059</v>
      </c>
      <c r="I1828" s="1" t="s">
        <v>1084</v>
      </c>
      <c r="J1828" s="1" t="s">
        <v>1085</v>
      </c>
      <c r="K1828" s="1">
        <v>31.074394900600002</v>
      </c>
      <c r="L1828" s="1">
        <v>46.250142994800001</v>
      </c>
      <c r="M1828" s="1">
        <v>75</v>
      </c>
      <c r="N1828" s="1" t="s">
        <v>112</v>
      </c>
      <c r="O1828" s="1">
        <v>10</v>
      </c>
      <c r="P1828" t="str">
        <f>_xlfn.CONCAT( YEAR(TblOrigin[[#This Row],[ODK_DateOfSubmission]]), "-",TEXT( MONTH(TblOrigin[[#This Row],[ODK_DateOfSubmission]]),"00"))</f>
        <v>2020-11</v>
      </c>
    </row>
    <row r="1829" spans="1:16" x14ac:dyDescent="0.25">
      <c r="A1829" s="13">
        <v>3504015</v>
      </c>
      <c r="B1829" s="1">
        <v>4691011</v>
      </c>
      <c r="C1829" s="1">
        <v>10272</v>
      </c>
      <c r="D1829" s="6">
        <v>44158</v>
      </c>
      <c r="E1829" s="1">
        <v>119</v>
      </c>
      <c r="F1829" s="1" t="s">
        <v>68</v>
      </c>
      <c r="G1829" s="1" t="s">
        <v>73</v>
      </c>
      <c r="H1829" s="1" t="s">
        <v>1059</v>
      </c>
      <c r="I1829" s="1" t="s">
        <v>1072</v>
      </c>
      <c r="J1829" s="1" t="s">
        <v>1073</v>
      </c>
      <c r="K1829" s="1">
        <v>31.034963944600001</v>
      </c>
      <c r="L1829" s="1">
        <v>46.242300951700003</v>
      </c>
      <c r="M1829" s="1">
        <v>3</v>
      </c>
      <c r="N1829" s="1" t="s">
        <v>87</v>
      </c>
      <c r="O1829" s="1">
        <v>3</v>
      </c>
      <c r="P1829" t="str">
        <f>_xlfn.CONCAT( YEAR(TblOrigin[[#This Row],[ODK_DateOfSubmission]]), "-",TEXT( MONTH(TblOrigin[[#This Row],[ODK_DateOfSubmission]]),"00"))</f>
        <v>2020-11</v>
      </c>
    </row>
    <row r="1830" spans="1:16" x14ac:dyDescent="0.25">
      <c r="A1830" s="13">
        <v>3504016</v>
      </c>
      <c r="B1830" s="1">
        <v>4690911</v>
      </c>
      <c r="C1830" s="1">
        <v>10281</v>
      </c>
      <c r="D1830" s="53">
        <v>44158</v>
      </c>
      <c r="E1830" s="1">
        <v>119</v>
      </c>
      <c r="F1830" s="1" t="s">
        <v>68</v>
      </c>
      <c r="G1830" s="1" t="s">
        <v>73</v>
      </c>
      <c r="H1830" s="1" t="s">
        <v>1059</v>
      </c>
      <c r="I1830" s="1" t="s">
        <v>1074</v>
      </c>
      <c r="J1830" s="1" t="s">
        <v>1075</v>
      </c>
      <c r="K1830" s="1">
        <v>31.029471706599999</v>
      </c>
      <c r="L1830" s="1">
        <v>46.244121658399997</v>
      </c>
      <c r="M1830" s="1">
        <v>9</v>
      </c>
      <c r="N1830" s="1" t="s">
        <v>87</v>
      </c>
      <c r="O1830" s="1">
        <v>1</v>
      </c>
      <c r="P1830" t="str">
        <f>_xlfn.CONCAT( YEAR(TblOrigin[[#This Row],[ODK_DateOfSubmission]]), "-",TEXT( MONTH(TblOrigin[[#This Row],[ODK_DateOfSubmission]]),"00"))</f>
        <v>2020-11</v>
      </c>
    </row>
    <row r="1831" spans="1:16" x14ac:dyDescent="0.25">
      <c r="A1831" s="13">
        <v>3504010</v>
      </c>
      <c r="B1831" s="1">
        <v>4703411</v>
      </c>
      <c r="C1831" s="1">
        <v>24740</v>
      </c>
      <c r="D1831" s="6">
        <v>44159</v>
      </c>
      <c r="E1831" s="1">
        <v>119</v>
      </c>
      <c r="F1831" s="1" t="s">
        <v>68</v>
      </c>
      <c r="G1831" s="1" t="s">
        <v>73</v>
      </c>
      <c r="H1831" s="1" t="s">
        <v>1059</v>
      </c>
      <c r="I1831" s="1" t="s">
        <v>1353</v>
      </c>
      <c r="J1831" s="1" t="s">
        <v>1354</v>
      </c>
      <c r="K1831" s="1">
        <v>31.038505004899999</v>
      </c>
      <c r="L1831" s="1">
        <v>46.242960423</v>
      </c>
      <c r="M1831" s="1">
        <v>3</v>
      </c>
      <c r="N1831" s="1" t="s">
        <v>87</v>
      </c>
      <c r="O1831" s="1">
        <v>3</v>
      </c>
      <c r="P1831" t="str">
        <f>_xlfn.CONCAT( YEAR(TblOrigin[[#This Row],[ODK_DateOfSubmission]]), "-",TEXT( MONTH(TblOrigin[[#This Row],[ODK_DateOfSubmission]]),"00"))</f>
        <v>2020-11</v>
      </c>
    </row>
    <row r="1832" spans="1:16" x14ac:dyDescent="0.25">
      <c r="A1832" s="13">
        <v>3504058</v>
      </c>
      <c r="B1832" s="1">
        <v>4730411</v>
      </c>
      <c r="C1832" s="1">
        <v>33812</v>
      </c>
      <c r="D1832" s="53">
        <v>44161</v>
      </c>
      <c r="E1832" s="1">
        <v>119</v>
      </c>
      <c r="F1832" s="1" t="s">
        <v>68</v>
      </c>
      <c r="G1832" s="1" t="s">
        <v>73</v>
      </c>
      <c r="H1832" s="1" t="s">
        <v>1434</v>
      </c>
      <c r="I1832" s="1" t="s">
        <v>1435</v>
      </c>
      <c r="J1832" s="1" t="s">
        <v>1127</v>
      </c>
      <c r="K1832" s="1">
        <v>31.115110000000001</v>
      </c>
      <c r="L1832" s="1">
        <v>45.889899999999997</v>
      </c>
      <c r="M1832" s="1">
        <v>11</v>
      </c>
      <c r="N1832" s="1" t="s">
        <v>82</v>
      </c>
      <c r="O1832" s="1">
        <v>2</v>
      </c>
      <c r="P1832" t="str">
        <f>_xlfn.CONCAT( YEAR(TblOrigin[[#This Row],[ODK_DateOfSubmission]]), "-",TEXT( MONTH(TblOrigin[[#This Row],[ODK_DateOfSubmission]]),"00"))</f>
        <v>2020-11</v>
      </c>
    </row>
    <row r="1833" spans="1:16" x14ac:dyDescent="0.25">
      <c r="A1833" s="13">
        <v>3504058</v>
      </c>
      <c r="B1833" s="1">
        <v>4730411</v>
      </c>
      <c r="C1833" s="1">
        <v>33812</v>
      </c>
      <c r="D1833" s="6">
        <v>44161</v>
      </c>
      <c r="E1833" s="1">
        <v>119</v>
      </c>
      <c r="F1833" s="1" t="s">
        <v>68</v>
      </c>
      <c r="G1833" s="1" t="s">
        <v>73</v>
      </c>
      <c r="H1833" s="1" t="s">
        <v>1434</v>
      </c>
      <c r="I1833" s="1" t="s">
        <v>1435</v>
      </c>
      <c r="J1833" s="1" t="s">
        <v>1127</v>
      </c>
      <c r="K1833" s="1">
        <v>31.115110000000001</v>
      </c>
      <c r="L1833" s="1">
        <v>45.889899999999997</v>
      </c>
      <c r="M1833" s="1">
        <v>11</v>
      </c>
      <c r="N1833" s="1" t="s">
        <v>78</v>
      </c>
      <c r="O1833" s="1">
        <v>4</v>
      </c>
      <c r="P1833" t="str">
        <f>_xlfn.CONCAT( YEAR(TblOrigin[[#This Row],[ODK_DateOfSubmission]]), "-",TEXT( MONTH(TblOrigin[[#This Row],[ODK_DateOfSubmission]]),"00"))</f>
        <v>2020-11</v>
      </c>
    </row>
    <row r="1834" spans="1:16" x14ac:dyDescent="0.25">
      <c r="A1834" s="13">
        <v>3504032</v>
      </c>
      <c r="B1834" s="1">
        <v>4730211</v>
      </c>
      <c r="C1834" s="1">
        <v>24750</v>
      </c>
      <c r="D1834" s="53">
        <v>44161</v>
      </c>
      <c r="E1834" s="1">
        <v>119</v>
      </c>
      <c r="F1834" s="1" t="s">
        <v>68</v>
      </c>
      <c r="G1834" s="1" t="s">
        <v>73</v>
      </c>
      <c r="H1834" s="1" t="s">
        <v>1059</v>
      </c>
      <c r="I1834" s="1" t="s">
        <v>1092</v>
      </c>
      <c r="J1834" s="1" t="s">
        <v>1093</v>
      </c>
      <c r="K1834" s="1">
        <v>31.034273341199999</v>
      </c>
      <c r="L1834" s="1">
        <v>46.238222611899999</v>
      </c>
      <c r="M1834" s="1">
        <v>3</v>
      </c>
      <c r="N1834" s="1" t="s">
        <v>87</v>
      </c>
      <c r="O1834" s="1">
        <v>3</v>
      </c>
      <c r="P1834" t="str">
        <f>_xlfn.CONCAT( YEAR(TblOrigin[[#This Row],[ODK_DateOfSubmission]]), "-",TEXT( MONTH(TblOrigin[[#This Row],[ODK_DateOfSubmission]]),"00"))</f>
        <v>2020-11</v>
      </c>
    </row>
    <row r="1835" spans="1:16" x14ac:dyDescent="0.25">
      <c r="A1835" s="13">
        <v>3504058</v>
      </c>
      <c r="B1835" s="1">
        <v>4730411</v>
      </c>
      <c r="C1835" s="1">
        <v>33812</v>
      </c>
      <c r="D1835" s="6">
        <v>44161</v>
      </c>
      <c r="E1835" s="1">
        <v>119</v>
      </c>
      <c r="F1835" s="1" t="s">
        <v>68</v>
      </c>
      <c r="G1835" s="1" t="s">
        <v>73</v>
      </c>
      <c r="H1835" s="1" t="s">
        <v>1434</v>
      </c>
      <c r="I1835" s="1" t="s">
        <v>1435</v>
      </c>
      <c r="J1835" s="1" t="s">
        <v>1127</v>
      </c>
      <c r="K1835" s="1">
        <v>31.115110000000001</v>
      </c>
      <c r="L1835" s="1">
        <v>45.889899999999997</v>
      </c>
      <c r="M1835" s="1">
        <v>11</v>
      </c>
      <c r="N1835" s="1" t="s">
        <v>87</v>
      </c>
      <c r="O1835" s="1">
        <v>5</v>
      </c>
      <c r="P1835" t="str">
        <f>_xlfn.CONCAT( YEAR(TblOrigin[[#This Row],[ODK_DateOfSubmission]]), "-",TEXT( MONTH(TblOrigin[[#This Row],[ODK_DateOfSubmission]]),"00"))</f>
        <v>2020-11</v>
      </c>
    </row>
    <row r="1836" spans="1:16" x14ac:dyDescent="0.25">
      <c r="A1836" s="13">
        <v>3304011</v>
      </c>
      <c r="B1836" s="1">
        <v>4738411</v>
      </c>
      <c r="C1836" s="1">
        <v>21433</v>
      </c>
      <c r="D1836" s="53">
        <v>44162</v>
      </c>
      <c r="E1836" s="1">
        <v>119</v>
      </c>
      <c r="F1836" s="1" t="s">
        <v>106</v>
      </c>
      <c r="G1836" s="1" t="s">
        <v>182</v>
      </c>
      <c r="H1836" s="1" t="s">
        <v>1044</v>
      </c>
      <c r="I1836" s="1" t="s">
        <v>1369</v>
      </c>
      <c r="J1836" s="1" t="s">
        <v>216</v>
      </c>
      <c r="K1836" s="1">
        <v>31.304847132399999</v>
      </c>
      <c r="L1836" s="1">
        <v>45.303466217599997</v>
      </c>
      <c r="M1836" s="1">
        <v>2</v>
      </c>
      <c r="N1836" s="1" t="s">
        <v>87</v>
      </c>
      <c r="O1836" s="1">
        <v>1</v>
      </c>
      <c r="P1836" t="str">
        <f>_xlfn.CONCAT( YEAR(TblOrigin[[#This Row],[ODK_DateOfSubmission]]), "-",TEXT( MONTH(TblOrigin[[#This Row],[ODK_DateOfSubmission]]),"00"))</f>
        <v>2020-11</v>
      </c>
    </row>
    <row r="1837" spans="1:16" x14ac:dyDescent="0.25">
      <c r="A1837" s="13">
        <v>3304011</v>
      </c>
      <c r="B1837" s="1">
        <v>4738411</v>
      </c>
      <c r="C1837" s="1">
        <v>21433</v>
      </c>
      <c r="D1837" s="6">
        <v>44162</v>
      </c>
      <c r="E1837" s="1">
        <v>119</v>
      </c>
      <c r="F1837" s="1" t="s">
        <v>106</v>
      </c>
      <c r="G1837" s="1" t="s">
        <v>182</v>
      </c>
      <c r="H1837" s="1" t="s">
        <v>1044</v>
      </c>
      <c r="I1837" s="1" t="s">
        <v>1369</v>
      </c>
      <c r="J1837" s="1" t="s">
        <v>216</v>
      </c>
      <c r="K1837" s="1">
        <v>31.304847132399999</v>
      </c>
      <c r="L1837" s="1">
        <v>45.303466217599997</v>
      </c>
      <c r="M1837" s="1">
        <v>2</v>
      </c>
      <c r="N1837" s="1" t="s">
        <v>70</v>
      </c>
      <c r="O1837" s="1">
        <v>1</v>
      </c>
      <c r="P1837" t="str">
        <f>_xlfn.CONCAT( YEAR(TblOrigin[[#This Row],[ODK_DateOfSubmission]]), "-",TEXT( MONTH(TblOrigin[[#This Row],[ODK_DateOfSubmission]]),"00"))</f>
        <v>2020-11</v>
      </c>
    </row>
    <row r="1838" spans="1:16" x14ac:dyDescent="0.25">
      <c r="A1838" s="13">
        <v>3504046</v>
      </c>
      <c r="B1838" s="1">
        <v>4744211</v>
      </c>
      <c r="C1838" s="1">
        <v>10269</v>
      </c>
      <c r="D1838" s="53">
        <v>44163</v>
      </c>
      <c r="E1838" s="1">
        <v>119</v>
      </c>
      <c r="F1838" s="1" t="s">
        <v>68</v>
      </c>
      <c r="G1838" s="1" t="s">
        <v>73</v>
      </c>
      <c r="H1838" s="1" t="s">
        <v>1102</v>
      </c>
      <c r="I1838" s="1" t="s">
        <v>1103</v>
      </c>
      <c r="J1838" s="1" t="s">
        <v>1104</v>
      </c>
      <c r="K1838" s="1">
        <v>31.041901284200001</v>
      </c>
      <c r="L1838" s="1">
        <v>46.3069539022</v>
      </c>
      <c r="M1838" s="1">
        <v>41</v>
      </c>
      <c r="N1838" s="1" t="s">
        <v>104</v>
      </c>
      <c r="O1838" s="1">
        <v>15</v>
      </c>
      <c r="P1838" t="str">
        <f>_xlfn.CONCAT( YEAR(TblOrigin[[#This Row],[ODK_DateOfSubmission]]), "-",TEXT( MONTH(TblOrigin[[#This Row],[ODK_DateOfSubmission]]),"00"))</f>
        <v>2020-11</v>
      </c>
    </row>
    <row r="1839" spans="1:16" x14ac:dyDescent="0.25">
      <c r="A1839" s="13">
        <v>3504046</v>
      </c>
      <c r="B1839" s="1">
        <v>4744211</v>
      </c>
      <c r="C1839" s="1">
        <v>10269</v>
      </c>
      <c r="D1839" s="6">
        <v>44163</v>
      </c>
      <c r="E1839" s="1">
        <v>119</v>
      </c>
      <c r="F1839" s="1" t="s">
        <v>68</v>
      </c>
      <c r="G1839" s="1" t="s">
        <v>73</v>
      </c>
      <c r="H1839" s="1" t="s">
        <v>1102</v>
      </c>
      <c r="I1839" s="1" t="s">
        <v>1103</v>
      </c>
      <c r="J1839" s="1" t="s">
        <v>1104</v>
      </c>
      <c r="K1839" s="1">
        <v>31.041901284200001</v>
      </c>
      <c r="L1839" s="1">
        <v>46.3069539022</v>
      </c>
      <c r="M1839" s="1">
        <v>41</v>
      </c>
      <c r="N1839" s="1" t="s">
        <v>78</v>
      </c>
      <c r="O1839" s="1">
        <v>4</v>
      </c>
      <c r="P1839" t="str">
        <f>_xlfn.CONCAT( YEAR(TblOrigin[[#This Row],[ODK_DateOfSubmission]]), "-",TEXT( MONTH(TblOrigin[[#This Row],[ODK_DateOfSubmission]]),"00"))</f>
        <v>2020-11</v>
      </c>
    </row>
    <row r="1840" spans="1:16" x14ac:dyDescent="0.25">
      <c r="A1840" s="13">
        <v>3504046</v>
      </c>
      <c r="B1840" s="1">
        <v>4744211</v>
      </c>
      <c r="C1840" s="1">
        <v>10269</v>
      </c>
      <c r="D1840" s="53">
        <v>44163</v>
      </c>
      <c r="E1840" s="1">
        <v>119</v>
      </c>
      <c r="F1840" s="1" t="s">
        <v>68</v>
      </c>
      <c r="G1840" s="1" t="s">
        <v>73</v>
      </c>
      <c r="H1840" s="1" t="s">
        <v>1102</v>
      </c>
      <c r="I1840" s="1" t="s">
        <v>1103</v>
      </c>
      <c r="J1840" s="1" t="s">
        <v>1104</v>
      </c>
      <c r="K1840" s="1">
        <v>31.041901284200001</v>
      </c>
      <c r="L1840" s="1">
        <v>46.3069539022</v>
      </c>
      <c r="M1840" s="1">
        <v>41</v>
      </c>
      <c r="N1840" s="1" t="s">
        <v>90</v>
      </c>
      <c r="O1840" s="1">
        <v>5</v>
      </c>
      <c r="P1840" t="str">
        <f>_xlfn.CONCAT( YEAR(TblOrigin[[#This Row],[ODK_DateOfSubmission]]), "-",TEXT( MONTH(TblOrigin[[#This Row],[ODK_DateOfSubmission]]),"00"))</f>
        <v>2020-11</v>
      </c>
    </row>
    <row r="1841" spans="1:16" x14ac:dyDescent="0.25">
      <c r="A1841" s="13">
        <v>3504046</v>
      </c>
      <c r="B1841" s="1">
        <v>4744211</v>
      </c>
      <c r="C1841" s="1">
        <v>10269</v>
      </c>
      <c r="D1841" s="6">
        <v>44163</v>
      </c>
      <c r="E1841" s="1">
        <v>119</v>
      </c>
      <c r="F1841" s="1" t="s">
        <v>68</v>
      </c>
      <c r="G1841" s="1" t="s">
        <v>73</v>
      </c>
      <c r="H1841" s="1" t="s">
        <v>1102</v>
      </c>
      <c r="I1841" s="1" t="s">
        <v>1103</v>
      </c>
      <c r="J1841" s="1" t="s">
        <v>1104</v>
      </c>
      <c r="K1841" s="1">
        <v>31.041901284200001</v>
      </c>
      <c r="L1841" s="1">
        <v>46.3069539022</v>
      </c>
      <c r="M1841" s="1">
        <v>41</v>
      </c>
      <c r="N1841" s="1" t="s">
        <v>74</v>
      </c>
      <c r="O1841" s="1">
        <v>2</v>
      </c>
      <c r="P1841" t="str">
        <f>_xlfn.CONCAT( YEAR(TblOrigin[[#This Row],[ODK_DateOfSubmission]]), "-",TEXT( MONTH(TblOrigin[[#This Row],[ODK_DateOfSubmission]]),"00"))</f>
        <v>2020-11</v>
      </c>
    </row>
    <row r="1842" spans="1:16" x14ac:dyDescent="0.25">
      <c r="A1842" s="13">
        <v>3504046</v>
      </c>
      <c r="B1842" s="1">
        <v>4744211</v>
      </c>
      <c r="C1842" s="1">
        <v>10269</v>
      </c>
      <c r="D1842" s="53">
        <v>44163</v>
      </c>
      <c r="E1842" s="1">
        <v>119</v>
      </c>
      <c r="F1842" s="1" t="s">
        <v>68</v>
      </c>
      <c r="G1842" s="1" t="s">
        <v>73</v>
      </c>
      <c r="H1842" s="1" t="s">
        <v>1102</v>
      </c>
      <c r="I1842" s="1" t="s">
        <v>1103</v>
      </c>
      <c r="J1842" s="1" t="s">
        <v>1104</v>
      </c>
      <c r="K1842" s="1">
        <v>31.041901284200001</v>
      </c>
      <c r="L1842" s="1">
        <v>46.3069539022</v>
      </c>
      <c r="M1842" s="1">
        <v>41</v>
      </c>
      <c r="N1842" s="1" t="s">
        <v>94</v>
      </c>
      <c r="O1842" s="1">
        <v>15</v>
      </c>
      <c r="P1842" t="str">
        <f>_xlfn.CONCAT( YEAR(TblOrigin[[#This Row],[ODK_DateOfSubmission]]), "-",TEXT( MONTH(TblOrigin[[#This Row],[ODK_DateOfSubmission]]),"00"))</f>
        <v>2020-11</v>
      </c>
    </row>
    <row r="1843" spans="1:16" x14ac:dyDescent="0.25">
      <c r="A1843" s="13">
        <v>2808031</v>
      </c>
      <c r="B1843" s="1">
        <v>2808031103</v>
      </c>
      <c r="C1843" s="1">
        <v>23918</v>
      </c>
      <c r="D1843" s="6">
        <v>44163.050012812499</v>
      </c>
      <c r="E1843" s="1">
        <v>119</v>
      </c>
      <c r="F1843" s="1" t="s">
        <v>84</v>
      </c>
      <c r="G1843" s="1" t="s">
        <v>179</v>
      </c>
      <c r="H1843" s="1" t="s">
        <v>520</v>
      </c>
      <c r="I1843" s="1" t="s">
        <v>1451</v>
      </c>
      <c r="J1843" s="1" t="s">
        <v>1452</v>
      </c>
      <c r="K1843" s="1">
        <v>34.622505367700001</v>
      </c>
      <c r="L1843" s="1">
        <v>43.6737766396</v>
      </c>
      <c r="M1843" s="1">
        <v>5</v>
      </c>
      <c r="N1843" s="1" t="s">
        <v>78</v>
      </c>
      <c r="O1843" s="1">
        <v>5</v>
      </c>
      <c r="P1843" t="str">
        <f>_xlfn.CONCAT( YEAR(TblOrigin[[#This Row],[ODK_DateOfSubmission]]), "-",TEXT( MONTH(TblOrigin[[#This Row],[ODK_DateOfSubmission]]),"00"))</f>
        <v>2020-11</v>
      </c>
    </row>
    <row r="1844" spans="1:16" x14ac:dyDescent="0.25">
      <c r="A1844" s="13">
        <v>2708154</v>
      </c>
      <c r="B1844" s="1">
        <v>2708154103</v>
      </c>
      <c r="C1844" s="1">
        <v>33345</v>
      </c>
      <c r="D1844" s="53">
        <v>44163.648005324074</v>
      </c>
      <c r="E1844" s="1">
        <v>119</v>
      </c>
      <c r="F1844" s="1" t="s">
        <v>72</v>
      </c>
      <c r="G1844" s="1" t="s">
        <v>93</v>
      </c>
      <c r="H1844" s="1" t="s">
        <v>433</v>
      </c>
      <c r="I1844" s="1" t="s">
        <v>476</v>
      </c>
      <c r="J1844" s="1" t="s">
        <v>477</v>
      </c>
      <c r="K1844" s="1">
        <v>36.396619999999999</v>
      </c>
      <c r="L1844" s="1">
        <v>42.514042699999997</v>
      </c>
      <c r="M1844" s="1">
        <v>12</v>
      </c>
      <c r="N1844" s="1" t="s">
        <v>66</v>
      </c>
      <c r="O1844" s="1">
        <v>12</v>
      </c>
      <c r="P1844" t="str">
        <f>_xlfn.CONCAT( YEAR(TblOrigin[[#This Row],[ODK_DateOfSubmission]]), "-",TEXT( MONTH(TblOrigin[[#This Row],[ODK_DateOfSubmission]]),"00"))</f>
        <v>2020-11</v>
      </c>
    </row>
    <row r="1845" spans="1:16" x14ac:dyDescent="0.25">
      <c r="A1845" s="13">
        <v>3504028</v>
      </c>
      <c r="B1845" s="1">
        <v>4788511</v>
      </c>
      <c r="C1845" s="1">
        <v>25526</v>
      </c>
      <c r="D1845" s="6">
        <v>44167</v>
      </c>
      <c r="E1845" s="1">
        <v>119</v>
      </c>
      <c r="F1845" s="1" t="s">
        <v>68</v>
      </c>
      <c r="G1845" s="1" t="s">
        <v>73</v>
      </c>
      <c r="H1845" s="1" t="s">
        <v>1059</v>
      </c>
      <c r="I1845" s="1" t="s">
        <v>1088</v>
      </c>
      <c r="J1845" s="1" t="s">
        <v>1039</v>
      </c>
      <c r="K1845" s="1">
        <v>31.036175809100001</v>
      </c>
      <c r="L1845" s="1">
        <v>46.220527480000001</v>
      </c>
      <c r="M1845" s="1">
        <v>55</v>
      </c>
      <c r="N1845" s="1" t="s">
        <v>90</v>
      </c>
      <c r="O1845" s="1">
        <v>10</v>
      </c>
      <c r="P1845" t="str">
        <f>_xlfn.CONCAT( YEAR(TblOrigin[[#This Row],[ODK_DateOfSubmission]]), "-",TEXT( MONTH(TblOrigin[[#This Row],[ODK_DateOfSubmission]]),"00"))</f>
        <v>2020-12</v>
      </c>
    </row>
    <row r="1846" spans="1:16" x14ac:dyDescent="0.25">
      <c r="A1846" s="13">
        <v>3504023</v>
      </c>
      <c r="B1846" s="1">
        <v>4788711</v>
      </c>
      <c r="C1846" s="1">
        <v>9448</v>
      </c>
      <c r="D1846" s="53">
        <v>44167</v>
      </c>
      <c r="E1846" s="1">
        <v>119</v>
      </c>
      <c r="F1846" s="1" t="s">
        <v>68</v>
      </c>
      <c r="G1846" s="1" t="s">
        <v>73</v>
      </c>
      <c r="H1846" s="1" t="s">
        <v>1059</v>
      </c>
      <c r="I1846" s="1" t="s">
        <v>1080</v>
      </c>
      <c r="J1846" s="1" t="s">
        <v>1081</v>
      </c>
      <c r="K1846" s="1">
        <v>31.027006973399999</v>
      </c>
      <c r="L1846" s="1">
        <v>46.228093038300003</v>
      </c>
      <c r="M1846" s="1">
        <v>69</v>
      </c>
      <c r="N1846" s="1" t="s">
        <v>75</v>
      </c>
      <c r="O1846" s="1">
        <v>1</v>
      </c>
      <c r="P1846" t="str">
        <f>_xlfn.CONCAT( YEAR(TblOrigin[[#This Row],[ODK_DateOfSubmission]]), "-",TEXT( MONTH(TblOrigin[[#This Row],[ODK_DateOfSubmission]]),"00"))</f>
        <v>2020-12</v>
      </c>
    </row>
    <row r="1847" spans="1:16" x14ac:dyDescent="0.25">
      <c r="A1847" s="13">
        <v>3504028</v>
      </c>
      <c r="B1847" s="1">
        <v>4788511</v>
      </c>
      <c r="C1847" s="1">
        <v>25526</v>
      </c>
      <c r="D1847" s="6">
        <v>44167</v>
      </c>
      <c r="E1847" s="1">
        <v>119</v>
      </c>
      <c r="F1847" s="1" t="s">
        <v>68</v>
      </c>
      <c r="G1847" s="1" t="s">
        <v>73</v>
      </c>
      <c r="H1847" s="1" t="s">
        <v>1059</v>
      </c>
      <c r="I1847" s="1" t="s">
        <v>1088</v>
      </c>
      <c r="J1847" s="1" t="s">
        <v>1039</v>
      </c>
      <c r="K1847" s="1">
        <v>31.036175809100001</v>
      </c>
      <c r="L1847" s="1">
        <v>46.220527480000001</v>
      </c>
      <c r="M1847" s="1">
        <v>55</v>
      </c>
      <c r="N1847" s="1" t="s">
        <v>66</v>
      </c>
      <c r="O1847" s="1">
        <v>8</v>
      </c>
      <c r="P1847" t="str">
        <f>_xlfn.CONCAT( YEAR(TblOrigin[[#This Row],[ODK_DateOfSubmission]]), "-",TEXT( MONTH(TblOrigin[[#This Row],[ODK_DateOfSubmission]]),"00"))</f>
        <v>2020-12</v>
      </c>
    </row>
    <row r="1848" spans="1:16" x14ac:dyDescent="0.25">
      <c r="A1848" s="13">
        <v>3504023</v>
      </c>
      <c r="B1848" s="1">
        <v>4788711</v>
      </c>
      <c r="C1848" s="1">
        <v>9448</v>
      </c>
      <c r="D1848" s="53">
        <v>44167</v>
      </c>
      <c r="E1848" s="1">
        <v>119</v>
      </c>
      <c r="F1848" s="1" t="s">
        <v>68</v>
      </c>
      <c r="G1848" s="1" t="s">
        <v>73</v>
      </c>
      <c r="H1848" s="1" t="s">
        <v>1059</v>
      </c>
      <c r="I1848" s="1" t="s">
        <v>1080</v>
      </c>
      <c r="J1848" s="1" t="s">
        <v>1081</v>
      </c>
      <c r="K1848" s="1">
        <v>31.027006973399999</v>
      </c>
      <c r="L1848" s="1">
        <v>46.228093038300003</v>
      </c>
      <c r="M1848" s="1">
        <v>69</v>
      </c>
      <c r="N1848" s="1" t="s">
        <v>66</v>
      </c>
      <c r="O1848" s="1">
        <v>15</v>
      </c>
      <c r="P1848" t="str">
        <f>_xlfn.CONCAT( YEAR(TblOrigin[[#This Row],[ODK_DateOfSubmission]]), "-",TEXT( MONTH(TblOrigin[[#This Row],[ODK_DateOfSubmission]]),"00"))</f>
        <v>2020-12</v>
      </c>
    </row>
    <row r="1849" spans="1:16" x14ac:dyDescent="0.25">
      <c r="A1849" s="13">
        <v>3504054</v>
      </c>
      <c r="B1849" s="1">
        <v>4788611</v>
      </c>
      <c r="C1849" s="1">
        <v>9427</v>
      </c>
      <c r="D1849" s="6">
        <v>44167</v>
      </c>
      <c r="E1849" s="1">
        <v>119</v>
      </c>
      <c r="F1849" s="1" t="s">
        <v>68</v>
      </c>
      <c r="G1849" s="1" t="s">
        <v>73</v>
      </c>
      <c r="H1849" s="1" t="s">
        <v>1059</v>
      </c>
      <c r="I1849" s="1" t="s">
        <v>1110</v>
      </c>
      <c r="J1849" s="1" t="s">
        <v>1111</v>
      </c>
      <c r="K1849" s="1">
        <v>31.030441920000001</v>
      </c>
      <c r="L1849" s="1">
        <v>46.215599115800003</v>
      </c>
      <c r="M1849" s="1">
        <v>135</v>
      </c>
      <c r="N1849" s="1" t="s">
        <v>66</v>
      </c>
      <c r="O1849" s="1">
        <v>5</v>
      </c>
      <c r="P1849" t="str">
        <f>_xlfn.CONCAT( YEAR(TblOrigin[[#This Row],[ODK_DateOfSubmission]]), "-",TEXT( MONTH(TblOrigin[[#This Row],[ODK_DateOfSubmission]]),"00"))</f>
        <v>2020-12</v>
      </c>
    </row>
    <row r="1850" spans="1:16" x14ac:dyDescent="0.25">
      <c r="A1850" s="13">
        <v>3504007</v>
      </c>
      <c r="B1850" s="1">
        <v>4788811</v>
      </c>
      <c r="C1850" s="1">
        <v>25525</v>
      </c>
      <c r="D1850" s="53">
        <v>44167</v>
      </c>
      <c r="E1850" s="1">
        <v>119</v>
      </c>
      <c r="F1850" s="1" t="s">
        <v>68</v>
      </c>
      <c r="G1850" s="1" t="s">
        <v>73</v>
      </c>
      <c r="H1850" s="1" t="s">
        <v>1059</v>
      </c>
      <c r="I1850" s="1" t="s">
        <v>1064</v>
      </c>
      <c r="J1850" s="1" t="s">
        <v>1065</v>
      </c>
      <c r="K1850" s="1">
        <v>31.027024004299999</v>
      </c>
      <c r="L1850" s="1">
        <v>46.241676675500003</v>
      </c>
      <c r="M1850" s="1">
        <v>37</v>
      </c>
      <c r="N1850" s="1" t="s">
        <v>66</v>
      </c>
      <c r="O1850" s="1">
        <v>10</v>
      </c>
      <c r="P1850" t="str">
        <f>_xlfn.CONCAT( YEAR(TblOrigin[[#This Row],[ODK_DateOfSubmission]]), "-",TEXT( MONTH(TblOrigin[[#This Row],[ODK_DateOfSubmission]]),"00"))</f>
        <v>2020-12</v>
      </c>
    </row>
    <row r="1851" spans="1:16" x14ac:dyDescent="0.25">
      <c r="A1851" s="13">
        <v>3504028</v>
      </c>
      <c r="B1851" s="1">
        <v>4788511</v>
      </c>
      <c r="C1851" s="1">
        <v>25526</v>
      </c>
      <c r="D1851" s="6">
        <v>44167</v>
      </c>
      <c r="E1851" s="1">
        <v>119</v>
      </c>
      <c r="F1851" s="1" t="s">
        <v>68</v>
      </c>
      <c r="G1851" s="1" t="s">
        <v>73</v>
      </c>
      <c r="H1851" s="1" t="s">
        <v>1059</v>
      </c>
      <c r="I1851" s="1" t="s">
        <v>1088</v>
      </c>
      <c r="J1851" s="1" t="s">
        <v>1039</v>
      </c>
      <c r="K1851" s="1">
        <v>31.036175809100001</v>
      </c>
      <c r="L1851" s="1">
        <v>46.220527480000001</v>
      </c>
      <c r="M1851" s="1">
        <v>55</v>
      </c>
      <c r="N1851" s="1" t="s">
        <v>87</v>
      </c>
      <c r="O1851" s="1">
        <v>14</v>
      </c>
      <c r="P1851" t="str">
        <f>_xlfn.CONCAT( YEAR(TblOrigin[[#This Row],[ODK_DateOfSubmission]]), "-",TEXT( MONTH(TblOrigin[[#This Row],[ODK_DateOfSubmission]]),"00"))</f>
        <v>2020-12</v>
      </c>
    </row>
    <row r="1852" spans="1:16" x14ac:dyDescent="0.25">
      <c r="A1852" s="13">
        <v>3504028</v>
      </c>
      <c r="B1852" s="1">
        <v>4788511</v>
      </c>
      <c r="C1852" s="1">
        <v>25526</v>
      </c>
      <c r="D1852" s="53">
        <v>44167</v>
      </c>
      <c r="E1852" s="1">
        <v>119</v>
      </c>
      <c r="F1852" s="1" t="s">
        <v>68</v>
      </c>
      <c r="G1852" s="1" t="s">
        <v>73</v>
      </c>
      <c r="H1852" s="1" t="s">
        <v>1059</v>
      </c>
      <c r="I1852" s="1" t="s">
        <v>1088</v>
      </c>
      <c r="J1852" s="1" t="s">
        <v>1039</v>
      </c>
      <c r="K1852" s="1">
        <v>31.036175809100001</v>
      </c>
      <c r="L1852" s="1">
        <v>46.220527480000001</v>
      </c>
      <c r="M1852" s="1">
        <v>55</v>
      </c>
      <c r="N1852" s="1" t="s">
        <v>78</v>
      </c>
      <c r="O1852" s="1">
        <v>13</v>
      </c>
      <c r="P1852" t="str">
        <f>_xlfn.CONCAT( YEAR(TblOrigin[[#This Row],[ODK_DateOfSubmission]]), "-",TEXT( MONTH(TblOrigin[[#This Row],[ODK_DateOfSubmission]]),"00"))</f>
        <v>2020-12</v>
      </c>
    </row>
    <row r="1853" spans="1:16" x14ac:dyDescent="0.25">
      <c r="A1853" s="13">
        <v>3504054</v>
      </c>
      <c r="B1853" s="1">
        <v>4788611</v>
      </c>
      <c r="C1853" s="1">
        <v>9427</v>
      </c>
      <c r="D1853" s="6">
        <v>44167</v>
      </c>
      <c r="E1853" s="1">
        <v>119</v>
      </c>
      <c r="F1853" s="1" t="s">
        <v>68</v>
      </c>
      <c r="G1853" s="1" t="s">
        <v>73</v>
      </c>
      <c r="H1853" s="1" t="s">
        <v>1059</v>
      </c>
      <c r="I1853" s="1" t="s">
        <v>1110</v>
      </c>
      <c r="J1853" s="1" t="s">
        <v>1111</v>
      </c>
      <c r="K1853" s="1">
        <v>31.030441920000001</v>
      </c>
      <c r="L1853" s="1">
        <v>46.215599115800003</v>
      </c>
      <c r="M1853" s="1">
        <v>135</v>
      </c>
      <c r="N1853" s="1" t="s">
        <v>78</v>
      </c>
      <c r="O1853" s="1">
        <v>50</v>
      </c>
      <c r="P1853" t="str">
        <f>_xlfn.CONCAT( YEAR(TblOrigin[[#This Row],[ODK_DateOfSubmission]]), "-",TEXT( MONTH(TblOrigin[[#This Row],[ODK_DateOfSubmission]]),"00"))</f>
        <v>2020-12</v>
      </c>
    </row>
    <row r="1854" spans="1:16" x14ac:dyDescent="0.25">
      <c r="A1854" s="13">
        <v>3504007</v>
      </c>
      <c r="B1854" s="1">
        <v>4788811</v>
      </c>
      <c r="C1854" s="1">
        <v>25525</v>
      </c>
      <c r="D1854" s="53">
        <v>44167</v>
      </c>
      <c r="E1854" s="1">
        <v>119</v>
      </c>
      <c r="F1854" s="1" t="s">
        <v>68</v>
      </c>
      <c r="G1854" s="1" t="s">
        <v>73</v>
      </c>
      <c r="H1854" s="1" t="s">
        <v>1059</v>
      </c>
      <c r="I1854" s="1" t="s">
        <v>1064</v>
      </c>
      <c r="J1854" s="1" t="s">
        <v>1065</v>
      </c>
      <c r="K1854" s="1">
        <v>31.027024004299999</v>
      </c>
      <c r="L1854" s="1">
        <v>46.241676675500003</v>
      </c>
      <c r="M1854" s="1">
        <v>37</v>
      </c>
      <c r="N1854" s="1" t="s">
        <v>78</v>
      </c>
      <c r="O1854" s="1">
        <v>12</v>
      </c>
      <c r="P1854" t="str">
        <f>_xlfn.CONCAT( YEAR(TblOrigin[[#This Row],[ODK_DateOfSubmission]]), "-",TEXT( MONTH(TblOrigin[[#This Row],[ODK_DateOfSubmission]]),"00"))</f>
        <v>2020-12</v>
      </c>
    </row>
    <row r="1855" spans="1:16" x14ac:dyDescent="0.25">
      <c r="A1855" s="13">
        <v>3504023</v>
      </c>
      <c r="B1855" s="1">
        <v>4788711</v>
      </c>
      <c r="C1855" s="1">
        <v>9448</v>
      </c>
      <c r="D1855" s="6">
        <v>44167</v>
      </c>
      <c r="E1855" s="1">
        <v>119</v>
      </c>
      <c r="F1855" s="1" t="s">
        <v>68</v>
      </c>
      <c r="G1855" s="1" t="s">
        <v>73</v>
      </c>
      <c r="H1855" s="1" t="s">
        <v>1059</v>
      </c>
      <c r="I1855" s="1" t="s">
        <v>1080</v>
      </c>
      <c r="J1855" s="1" t="s">
        <v>1081</v>
      </c>
      <c r="K1855" s="1">
        <v>31.027006973399999</v>
      </c>
      <c r="L1855" s="1">
        <v>46.228093038300003</v>
      </c>
      <c r="M1855" s="1">
        <v>69</v>
      </c>
      <c r="N1855" s="1" t="s">
        <v>78</v>
      </c>
      <c r="O1855" s="1">
        <v>20</v>
      </c>
      <c r="P1855" t="str">
        <f>_xlfn.CONCAT( YEAR(TblOrigin[[#This Row],[ODK_DateOfSubmission]]), "-",TEXT( MONTH(TblOrigin[[#This Row],[ODK_DateOfSubmission]]),"00"))</f>
        <v>2020-12</v>
      </c>
    </row>
    <row r="1856" spans="1:16" x14ac:dyDescent="0.25">
      <c r="A1856" s="13">
        <v>3504054</v>
      </c>
      <c r="B1856" s="1">
        <v>4788611</v>
      </c>
      <c r="C1856" s="1">
        <v>9427</v>
      </c>
      <c r="D1856" s="53">
        <v>44167</v>
      </c>
      <c r="E1856" s="1">
        <v>119</v>
      </c>
      <c r="F1856" s="1" t="s">
        <v>68</v>
      </c>
      <c r="G1856" s="1" t="s">
        <v>73</v>
      </c>
      <c r="H1856" s="1" t="s">
        <v>1059</v>
      </c>
      <c r="I1856" s="1" t="s">
        <v>1110</v>
      </c>
      <c r="J1856" s="1" t="s">
        <v>1111</v>
      </c>
      <c r="K1856" s="1">
        <v>31.030441920000001</v>
      </c>
      <c r="L1856" s="1">
        <v>46.215599115800003</v>
      </c>
      <c r="M1856" s="1">
        <v>135</v>
      </c>
      <c r="N1856" s="1" t="s">
        <v>82</v>
      </c>
      <c r="O1856" s="1">
        <v>25</v>
      </c>
      <c r="P1856" t="str">
        <f>_xlfn.CONCAT( YEAR(TblOrigin[[#This Row],[ODK_DateOfSubmission]]), "-",TEXT( MONTH(TblOrigin[[#This Row],[ODK_DateOfSubmission]]),"00"))</f>
        <v>2020-12</v>
      </c>
    </row>
    <row r="1857" spans="1:16" x14ac:dyDescent="0.25">
      <c r="A1857" s="13">
        <v>3504007</v>
      </c>
      <c r="B1857" s="1">
        <v>4788811</v>
      </c>
      <c r="C1857" s="1">
        <v>25525</v>
      </c>
      <c r="D1857" s="6">
        <v>44167</v>
      </c>
      <c r="E1857" s="1">
        <v>119</v>
      </c>
      <c r="F1857" s="1" t="s">
        <v>68</v>
      </c>
      <c r="G1857" s="1" t="s">
        <v>73</v>
      </c>
      <c r="H1857" s="1" t="s">
        <v>1059</v>
      </c>
      <c r="I1857" s="1" t="s">
        <v>1064</v>
      </c>
      <c r="J1857" s="1" t="s">
        <v>1065</v>
      </c>
      <c r="K1857" s="1">
        <v>31.027024004299999</v>
      </c>
      <c r="L1857" s="1">
        <v>46.241676675500003</v>
      </c>
      <c r="M1857" s="1">
        <v>37</v>
      </c>
      <c r="N1857" s="1" t="s">
        <v>90</v>
      </c>
      <c r="O1857" s="1">
        <v>15</v>
      </c>
      <c r="P1857" t="str">
        <f>_xlfn.CONCAT( YEAR(TblOrigin[[#This Row],[ODK_DateOfSubmission]]), "-",TEXT( MONTH(TblOrigin[[#This Row],[ODK_DateOfSubmission]]),"00"))</f>
        <v>2020-12</v>
      </c>
    </row>
    <row r="1858" spans="1:16" x14ac:dyDescent="0.25">
      <c r="A1858" s="13">
        <v>3504023</v>
      </c>
      <c r="B1858" s="1">
        <v>4788711</v>
      </c>
      <c r="C1858" s="1">
        <v>9448</v>
      </c>
      <c r="D1858" s="53">
        <v>44167</v>
      </c>
      <c r="E1858" s="1">
        <v>119</v>
      </c>
      <c r="F1858" s="1" t="s">
        <v>68</v>
      </c>
      <c r="G1858" s="1" t="s">
        <v>73</v>
      </c>
      <c r="H1858" s="1" t="s">
        <v>1059</v>
      </c>
      <c r="I1858" s="1" t="s">
        <v>1080</v>
      </c>
      <c r="J1858" s="1" t="s">
        <v>1081</v>
      </c>
      <c r="K1858" s="1">
        <v>31.027006973399999</v>
      </c>
      <c r="L1858" s="1">
        <v>46.228093038300003</v>
      </c>
      <c r="M1858" s="1">
        <v>69</v>
      </c>
      <c r="N1858" s="1" t="s">
        <v>90</v>
      </c>
      <c r="O1858" s="1">
        <v>23</v>
      </c>
      <c r="P1858" t="str">
        <f>_xlfn.CONCAT( YEAR(TblOrigin[[#This Row],[ODK_DateOfSubmission]]), "-",TEXT( MONTH(TblOrigin[[#This Row],[ODK_DateOfSubmission]]),"00"))</f>
        <v>2020-12</v>
      </c>
    </row>
    <row r="1859" spans="1:16" x14ac:dyDescent="0.25">
      <c r="A1859" s="13">
        <v>3504023</v>
      </c>
      <c r="B1859" s="1">
        <v>4788711</v>
      </c>
      <c r="C1859" s="1">
        <v>9448</v>
      </c>
      <c r="D1859" s="6">
        <v>44167</v>
      </c>
      <c r="E1859" s="1">
        <v>119</v>
      </c>
      <c r="F1859" s="1" t="s">
        <v>68</v>
      </c>
      <c r="G1859" s="1" t="s">
        <v>73</v>
      </c>
      <c r="H1859" s="1" t="s">
        <v>1059</v>
      </c>
      <c r="I1859" s="1" t="s">
        <v>1080</v>
      </c>
      <c r="J1859" s="1" t="s">
        <v>1081</v>
      </c>
      <c r="K1859" s="1">
        <v>31.027006973399999</v>
      </c>
      <c r="L1859" s="1">
        <v>46.228093038300003</v>
      </c>
      <c r="M1859" s="1">
        <v>69</v>
      </c>
      <c r="N1859" s="1" t="s">
        <v>87</v>
      </c>
      <c r="O1859" s="1">
        <v>10</v>
      </c>
      <c r="P1859" t="str">
        <f>_xlfn.CONCAT( YEAR(TblOrigin[[#This Row],[ODK_DateOfSubmission]]), "-",TEXT( MONTH(TblOrigin[[#This Row],[ODK_DateOfSubmission]]),"00"))</f>
        <v>2020-12</v>
      </c>
    </row>
    <row r="1860" spans="1:16" x14ac:dyDescent="0.25">
      <c r="A1860" s="13">
        <v>3504054</v>
      </c>
      <c r="B1860" s="1">
        <v>4788611</v>
      </c>
      <c r="C1860" s="1">
        <v>9427</v>
      </c>
      <c r="D1860" s="53">
        <v>44167</v>
      </c>
      <c r="E1860" s="1">
        <v>119</v>
      </c>
      <c r="F1860" s="1" t="s">
        <v>68</v>
      </c>
      <c r="G1860" s="1" t="s">
        <v>73</v>
      </c>
      <c r="H1860" s="1" t="s">
        <v>1059</v>
      </c>
      <c r="I1860" s="1" t="s">
        <v>1110</v>
      </c>
      <c r="J1860" s="1" t="s">
        <v>1111</v>
      </c>
      <c r="K1860" s="1">
        <v>31.030441920000001</v>
      </c>
      <c r="L1860" s="1">
        <v>46.215599115800003</v>
      </c>
      <c r="M1860" s="1">
        <v>135</v>
      </c>
      <c r="N1860" s="1" t="s">
        <v>108</v>
      </c>
      <c r="O1860" s="1">
        <v>15</v>
      </c>
      <c r="P1860" t="str">
        <f>_xlfn.CONCAT( YEAR(TblOrigin[[#This Row],[ODK_DateOfSubmission]]), "-",TEXT( MONTH(TblOrigin[[#This Row],[ODK_DateOfSubmission]]),"00"))</f>
        <v>2020-12</v>
      </c>
    </row>
    <row r="1861" spans="1:16" x14ac:dyDescent="0.25">
      <c r="A1861" s="13">
        <v>3504028</v>
      </c>
      <c r="B1861" s="1">
        <v>4788511</v>
      </c>
      <c r="C1861" s="1">
        <v>25526</v>
      </c>
      <c r="D1861" s="6">
        <v>44167</v>
      </c>
      <c r="E1861" s="1">
        <v>119</v>
      </c>
      <c r="F1861" s="1" t="s">
        <v>68</v>
      </c>
      <c r="G1861" s="1" t="s">
        <v>73</v>
      </c>
      <c r="H1861" s="1" t="s">
        <v>1059</v>
      </c>
      <c r="I1861" s="1" t="s">
        <v>1088</v>
      </c>
      <c r="J1861" s="1" t="s">
        <v>1039</v>
      </c>
      <c r="K1861" s="1">
        <v>31.036175809100001</v>
      </c>
      <c r="L1861" s="1">
        <v>46.220527480000001</v>
      </c>
      <c r="M1861" s="1">
        <v>55</v>
      </c>
      <c r="N1861" s="1" t="s">
        <v>108</v>
      </c>
      <c r="O1861" s="1">
        <v>10</v>
      </c>
      <c r="P1861" t="str">
        <f>_xlfn.CONCAT( YEAR(TblOrigin[[#This Row],[ODK_DateOfSubmission]]), "-",TEXT( MONTH(TblOrigin[[#This Row],[ODK_DateOfSubmission]]),"00"))</f>
        <v>2020-12</v>
      </c>
    </row>
    <row r="1862" spans="1:16" x14ac:dyDescent="0.25">
      <c r="A1862" s="13">
        <v>3504054</v>
      </c>
      <c r="B1862" s="1">
        <v>4788611</v>
      </c>
      <c r="C1862" s="1">
        <v>9427</v>
      </c>
      <c r="D1862" s="53">
        <v>44167</v>
      </c>
      <c r="E1862" s="1">
        <v>119</v>
      </c>
      <c r="F1862" s="1" t="s">
        <v>68</v>
      </c>
      <c r="G1862" s="1" t="s">
        <v>73</v>
      </c>
      <c r="H1862" s="1" t="s">
        <v>1059</v>
      </c>
      <c r="I1862" s="1" t="s">
        <v>1110</v>
      </c>
      <c r="J1862" s="1" t="s">
        <v>1111</v>
      </c>
      <c r="K1862" s="1">
        <v>31.030441920000001</v>
      </c>
      <c r="L1862" s="1">
        <v>46.215599115800003</v>
      </c>
      <c r="M1862" s="1">
        <v>135</v>
      </c>
      <c r="N1862" s="1" t="s">
        <v>70</v>
      </c>
      <c r="O1862" s="1">
        <v>40</v>
      </c>
      <c r="P1862" t="str">
        <f>_xlfn.CONCAT( YEAR(TblOrigin[[#This Row],[ODK_DateOfSubmission]]), "-",TEXT( MONTH(TblOrigin[[#This Row],[ODK_DateOfSubmission]]),"00"))</f>
        <v>2020-12</v>
      </c>
    </row>
    <row r="1863" spans="1:16" x14ac:dyDescent="0.25">
      <c r="A1863" s="13">
        <v>3304019</v>
      </c>
      <c r="B1863" s="1">
        <v>4809911</v>
      </c>
      <c r="C1863" s="1">
        <v>2060</v>
      </c>
      <c r="D1863" s="6">
        <v>44169</v>
      </c>
      <c r="E1863" s="1">
        <v>119</v>
      </c>
      <c r="F1863" s="1" t="s">
        <v>106</v>
      </c>
      <c r="G1863" s="1" t="s">
        <v>182</v>
      </c>
      <c r="H1863" s="1" t="s">
        <v>1044</v>
      </c>
      <c r="I1863" s="1" t="s">
        <v>1370</v>
      </c>
      <c r="J1863" s="1" t="s">
        <v>1371</v>
      </c>
      <c r="K1863" s="1">
        <v>31.319483150700002</v>
      </c>
      <c r="L1863" s="1">
        <v>45.278095443700003</v>
      </c>
      <c r="M1863" s="1">
        <v>2</v>
      </c>
      <c r="N1863" s="1" t="s">
        <v>119</v>
      </c>
      <c r="O1863" s="1">
        <v>2</v>
      </c>
      <c r="P1863" t="str">
        <f>_xlfn.CONCAT( YEAR(TblOrigin[[#This Row],[ODK_DateOfSubmission]]), "-",TEXT( MONTH(TblOrigin[[#This Row],[ODK_DateOfSubmission]]),"00"))</f>
        <v>2020-12</v>
      </c>
    </row>
    <row r="1864" spans="1:16" x14ac:dyDescent="0.25">
      <c r="A1864" s="13">
        <v>2708019</v>
      </c>
      <c r="B1864" s="1">
        <v>2708019103</v>
      </c>
      <c r="C1864" s="1">
        <v>22924</v>
      </c>
      <c r="D1864" s="53">
        <v>44170.62326990741</v>
      </c>
      <c r="E1864" s="1">
        <v>119</v>
      </c>
      <c r="F1864" s="1" t="s">
        <v>72</v>
      </c>
      <c r="G1864" s="1" t="s">
        <v>93</v>
      </c>
      <c r="H1864" s="1" t="s">
        <v>433</v>
      </c>
      <c r="I1864" s="1" t="s">
        <v>443</v>
      </c>
      <c r="J1864" s="1" t="s">
        <v>444</v>
      </c>
      <c r="K1864" s="1">
        <v>36.410913999999998</v>
      </c>
      <c r="L1864" s="1">
        <v>42.542980999999997</v>
      </c>
      <c r="M1864" s="1">
        <v>12</v>
      </c>
      <c r="N1864" s="1" t="s">
        <v>66</v>
      </c>
      <c r="O1864" s="1">
        <v>12</v>
      </c>
      <c r="P1864" t="str">
        <f>_xlfn.CONCAT( YEAR(TblOrigin[[#This Row],[ODK_DateOfSubmission]]), "-",TEXT( MONTH(TblOrigin[[#This Row],[ODK_DateOfSubmission]]),"00"))</f>
        <v>2020-12</v>
      </c>
    </row>
    <row r="1865" spans="1:16" x14ac:dyDescent="0.25">
      <c r="A1865" s="13">
        <v>3504021</v>
      </c>
      <c r="B1865" s="1">
        <v>4834311</v>
      </c>
      <c r="C1865" s="1">
        <v>10335</v>
      </c>
      <c r="D1865" s="6">
        <v>44171</v>
      </c>
      <c r="E1865" s="1">
        <v>119</v>
      </c>
      <c r="F1865" s="1" t="s">
        <v>68</v>
      </c>
      <c r="G1865" s="1" t="s">
        <v>73</v>
      </c>
      <c r="H1865" s="1" t="s">
        <v>1059</v>
      </c>
      <c r="I1865" s="1" t="s">
        <v>1078</v>
      </c>
      <c r="J1865" s="1" t="s">
        <v>1079</v>
      </c>
      <c r="K1865" s="1">
        <v>31.0506383486</v>
      </c>
      <c r="L1865" s="1">
        <v>46.269343302599999</v>
      </c>
      <c r="M1865" s="1">
        <v>117</v>
      </c>
      <c r="N1865" s="1" t="s">
        <v>74</v>
      </c>
      <c r="O1865" s="1">
        <v>5</v>
      </c>
      <c r="P1865" t="str">
        <f>_xlfn.CONCAT( YEAR(TblOrigin[[#This Row],[ODK_DateOfSubmission]]), "-",TEXT( MONTH(TblOrigin[[#This Row],[ODK_DateOfSubmission]]),"00"))</f>
        <v>2020-12</v>
      </c>
    </row>
    <row r="1866" spans="1:16" x14ac:dyDescent="0.25">
      <c r="A1866" s="13">
        <v>3504029</v>
      </c>
      <c r="B1866" s="1">
        <v>4834211</v>
      </c>
      <c r="C1866" s="1">
        <v>10301</v>
      </c>
      <c r="D1866" s="53">
        <v>44171</v>
      </c>
      <c r="E1866" s="1">
        <v>119</v>
      </c>
      <c r="F1866" s="1" t="s">
        <v>68</v>
      </c>
      <c r="G1866" s="1" t="s">
        <v>73</v>
      </c>
      <c r="H1866" s="1" t="s">
        <v>1059</v>
      </c>
      <c r="I1866" s="1" t="s">
        <v>1089</v>
      </c>
      <c r="J1866" s="1" t="s">
        <v>1090</v>
      </c>
      <c r="K1866" s="1">
        <v>31.069730013600001</v>
      </c>
      <c r="L1866" s="1">
        <v>46.278741981099998</v>
      </c>
      <c r="M1866" s="1">
        <v>30</v>
      </c>
      <c r="N1866" s="1" t="s">
        <v>74</v>
      </c>
      <c r="O1866" s="1">
        <v>4</v>
      </c>
      <c r="P1866" t="str">
        <f>_xlfn.CONCAT( YEAR(TblOrigin[[#This Row],[ODK_DateOfSubmission]]), "-",TEXT( MONTH(TblOrigin[[#This Row],[ODK_DateOfSubmission]]),"00"))</f>
        <v>2020-12</v>
      </c>
    </row>
    <row r="1867" spans="1:16" x14ac:dyDescent="0.25">
      <c r="A1867" s="13">
        <v>3504031</v>
      </c>
      <c r="B1867" s="1">
        <v>4834411</v>
      </c>
      <c r="C1867" s="1">
        <v>21208</v>
      </c>
      <c r="D1867" s="6">
        <v>44171</v>
      </c>
      <c r="E1867" s="1">
        <v>119</v>
      </c>
      <c r="F1867" s="1" t="s">
        <v>68</v>
      </c>
      <c r="G1867" s="1" t="s">
        <v>73</v>
      </c>
      <c r="H1867" s="1" t="s">
        <v>1059</v>
      </c>
      <c r="I1867" s="1" t="s">
        <v>1091</v>
      </c>
      <c r="J1867" s="1" t="s">
        <v>380</v>
      </c>
      <c r="K1867" s="1">
        <v>31.067779245299999</v>
      </c>
      <c r="L1867" s="1">
        <v>46.249674558199999</v>
      </c>
      <c r="M1867" s="1">
        <v>39</v>
      </c>
      <c r="N1867" s="1" t="s">
        <v>74</v>
      </c>
      <c r="O1867" s="1">
        <v>5</v>
      </c>
      <c r="P1867" t="str">
        <f>_xlfn.CONCAT( YEAR(TblOrigin[[#This Row],[ODK_DateOfSubmission]]), "-",TEXT( MONTH(TblOrigin[[#This Row],[ODK_DateOfSubmission]]),"00"))</f>
        <v>2020-12</v>
      </c>
    </row>
    <row r="1868" spans="1:16" x14ac:dyDescent="0.25">
      <c r="A1868" s="13">
        <v>3504051</v>
      </c>
      <c r="B1868" s="1">
        <v>4838711</v>
      </c>
      <c r="C1868" s="1">
        <v>23685</v>
      </c>
      <c r="D1868" s="53">
        <v>44171</v>
      </c>
      <c r="E1868" s="1">
        <v>119</v>
      </c>
      <c r="F1868" s="1" t="s">
        <v>68</v>
      </c>
      <c r="G1868" s="1" t="s">
        <v>73</v>
      </c>
      <c r="H1868" s="1" t="s">
        <v>1059</v>
      </c>
      <c r="I1868" s="1" t="s">
        <v>1108</v>
      </c>
      <c r="J1868" s="1" t="s">
        <v>1109</v>
      </c>
      <c r="K1868" s="1">
        <v>31.087265559999999</v>
      </c>
      <c r="L1868" s="1">
        <v>46.241235476500002</v>
      </c>
      <c r="M1868" s="1">
        <v>16</v>
      </c>
      <c r="N1868" s="1" t="s">
        <v>94</v>
      </c>
      <c r="O1868" s="1">
        <v>6</v>
      </c>
      <c r="P1868" t="str">
        <f>_xlfn.CONCAT( YEAR(TblOrigin[[#This Row],[ODK_DateOfSubmission]]), "-",TEXT( MONTH(TblOrigin[[#This Row],[ODK_DateOfSubmission]]),"00"))</f>
        <v>2020-12</v>
      </c>
    </row>
    <row r="1869" spans="1:16" x14ac:dyDescent="0.25">
      <c r="A1869" s="13">
        <v>3504051</v>
      </c>
      <c r="B1869" s="1">
        <v>4838711</v>
      </c>
      <c r="C1869" s="1">
        <v>23685</v>
      </c>
      <c r="D1869" s="6">
        <v>44171</v>
      </c>
      <c r="E1869" s="1">
        <v>119</v>
      </c>
      <c r="F1869" s="1" t="s">
        <v>68</v>
      </c>
      <c r="G1869" s="1" t="s">
        <v>73</v>
      </c>
      <c r="H1869" s="1" t="s">
        <v>1059</v>
      </c>
      <c r="I1869" s="1" t="s">
        <v>1108</v>
      </c>
      <c r="J1869" s="1" t="s">
        <v>1109</v>
      </c>
      <c r="K1869" s="1">
        <v>31.087265559999999</v>
      </c>
      <c r="L1869" s="1">
        <v>46.241235476500002</v>
      </c>
      <c r="M1869" s="1">
        <v>16</v>
      </c>
      <c r="N1869" s="1" t="s">
        <v>66</v>
      </c>
      <c r="O1869" s="1">
        <v>4</v>
      </c>
      <c r="P1869" t="str">
        <f>_xlfn.CONCAT( YEAR(TblOrigin[[#This Row],[ODK_DateOfSubmission]]), "-",TEXT( MONTH(TblOrigin[[#This Row],[ODK_DateOfSubmission]]),"00"))</f>
        <v>2020-12</v>
      </c>
    </row>
    <row r="1870" spans="1:16" x14ac:dyDescent="0.25">
      <c r="A1870" s="13">
        <v>3504045</v>
      </c>
      <c r="B1870" s="1">
        <v>4838511</v>
      </c>
      <c r="C1870" s="1">
        <v>22344</v>
      </c>
      <c r="D1870" s="53">
        <v>44171</v>
      </c>
      <c r="E1870" s="1">
        <v>119</v>
      </c>
      <c r="F1870" s="1" t="s">
        <v>68</v>
      </c>
      <c r="G1870" s="1" t="s">
        <v>73</v>
      </c>
      <c r="H1870" s="1" t="s">
        <v>1059</v>
      </c>
      <c r="I1870" s="1" t="s">
        <v>1408</v>
      </c>
      <c r="J1870" s="1" t="s">
        <v>1409</v>
      </c>
      <c r="K1870" s="1">
        <v>31.048519000500001</v>
      </c>
      <c r="L1870" s="1">
        <v>46.257282930099997</v>
      </c>
      <c r="M1870" s="1">
        <v>7</v>
      </c>
      <c r="N1870" s="1" t="s">
        <v>94</v>
      </c>
      <c r="O1870" s="1">
        <v>2</v>
      </c>
      <c r="P1870" t="str">
        <f>_xlfn.CONCAT( YEAR(TblOrigin[[#This Row],[ODK_DateOfSubmission]]), "-",TEXT( MONTH(TblOrigin[[#This Row],[ODK_DateOfSubmission]]),"00"))</f>
        <v>2020-12</v>
      </c>
    </row>
    <row r="1871" spans="1:16" x14ac:dyDescent="0.25">
      <c r="A1871" s="13">
        <v>3504029</v>
      </c>
      <c r="B1871" s="1">
        <v>4834211</v>
      </c>
      <c r="C1871" s="1">
        <v>10301</v>
      </c>
      <c r="D1871" s="6">
        <v>44171</v>
      </c>
      <c r="E1871" s="1">
        <v>119</v>
      </c>
      <c r="F1871" s="1" t="s">
        <v>68</v>
      </c>
      <c r="G1871" s="1" t="s">
        <v>73</v>
      </c>
      <c r="H1871" s="1" t="s">
        <v>1059</v>
      </c>
      <c r="I1871" s="1" t="s">
        <v>1089</v>
      </c>
      <c r="J1871" s="1" t="s">
        <v>1090</v>
      </c>
      <c r="K1871" s="1">
        <v>31.069730013600001</v>
      </c>
      <c r="L1871" s="1">
        <v>46.278741981099998</v>
      </c>
      <c r="M1871" s="1">
        <v>30</v>
      </c>
      <c r="N1871" s="1" t="s">
        <v>94</v>
      </c>
      <c r="O1871" s="1">
        <v>11</v>
      </c>
      <c r="P1871" t="str">
        <f>_xlfn.CONCAT( YEAR(TblOrigin[[#This Row],[ODK_DateOfSubmission]]), "-",TEXT( MONTH(TblOrigin[[#This Row],[ODK_DateOfSubmission]]),"00"))</f>
        <v>2020-12</v>
      </c>
    </row>
    <row r="1872" spans="1:16" x14ac:dyDescent="0.25">
      <c r="A1872" s="13">
        <v>3504031</v>
      </c>
      <c r="B1872" s="1">
        <v>4834411</v>
      </c>
      <c r="C1872" s="1">
        <v>21208</v>
      </c>
      <c r="D1872" s="53">
        <v>44171</v>
      </c>
      <c r="E1872" s="1">
        <v>119</v>
      </c>
      <c r="F1872" s="1" t="s">
        <v>68</v>
      </c>
      <c r="G1872" s="1" t="s">
        <v>73</v>
      </c>
      <c r="H1872" s="1" t="s">
        <v>1059</v>
      </c>
      <c r="I1872" s="1" t="s">
        <v>1091</v>
      </c>
      <c r="J1872" s="1" t="s">
        <v>380</v>
      </c>
      <c r="K1872" s="1">
        <v>31.067779245299999</v>
      </c>
      <c r="L1872" s="1">
        <v>46.249674558199999</v>
      </c>
      <c r="M1872" s="1">
        <v>39</v>
      </c>
      <c r="N1872" s="1" t="s">
        <v>94</v>
      </c>
      <c r="O1872" s="1">
        <v>7</v>
      </c>
      <c r="P1872" t="str">
        <f>_xlfn.CONCAT( YEAR(TblOrigin[[#This Row],[ODK_DateOfSubmission]]), "-",TEXT( MONTH(TblOrigin[[#This Row],[ODK_DateOfSubmission]]),"00"))</f>
        <v>2020-12</v>
      </c>
    </row>
    <row r="1873" spans="1:16" x14ac:dyDescent="0.25">
      <c r="A1873" s="13">
        <v>3504021</v>
      </c>
      <c r="B1873" s="1">
        <v>4834311</v>
      </c>
      <c r="C1873" s="1">
        <v>10335</v>
      </c>
      <c r="D1873" s="6">
        <v>44171</v>
      </c>
      <c r="E1873" s="1">
        <v>119</v>
      </c>
      <c r="F1873" s="1" t="s">
        <v>68</v>
      </c>
      <c r="G1873" s="1" t="s">
        <v>73</v>
      </c>
      <c r="H1873" s="1" t="s">
        <v>1059</v>
      </c>
      <c r="I1873" s="1" t="s">
        <v>1078</v>
      </c>
      <c r="J1873" s="1" t="s">
        <v>1079</v>
      </c>
      <c r="K1873" s="1">
        <v>31.0506383486</v>
      </c>
      <c r="L1873" s="1">
        <v>46.269343302599999</v>
      </c>
      <c r="M1873" s="1">
        <v>117</v>
      </c>
      <c r="N1873" s="1" t="s">
        <v>94</v>
      </c>
      <c r="O1873" s="1">
        <v>6</v>
      </c>
      <c r="P1873" t="str">
        <f>_xlfn.CONCAT( YEAR(TblOrigin[[#This Row],[ODK_DateOfSubmission]]), "-",TEXT( MONTH(TblOrigin[[#This Row],[ODK_DateOfSubmission]]),"00"))</f>
        <v>2020-12</v>
      </c>
    </row>
    <row r="1874" spans="1:16" x14ac:dyDescent="0.25">
      <c r="A1874" s="13">
        <v>3504031</v>
      </c>
      <c r="B1874" s="1">
        <v>4834411</v>
      </c>
      <c r="C1874" s="1">
        <v>21208</v>
      </c>
      <c r="D1874" s="53">
        <v>44171</v>
      </c>
      <c r="E1874" s="1">
        <v>119</v>
      </c>
      <c r="F1874" s="1" t="s">
        <v>68</v>
      </c>
      <c r="G1874" s="1" t="s">
        <v>73</v>
      </c>
      <c r="H1874" s="1" t="s">
        <v>1059</v>
      </c>
      <c r="I1874" s="1" t="s">
        <v>1091</v>
      </c>
      <c r="J1874" s="1" t="s">
        <v>380</v>
      </c>
      <c r="K1874" s="1">
        <v>31.067779245299999</v>
      </c>
      <c r="L1874" s="1">
        <v>46.249674558199999</v>
      </c>
      <c r="M1874" s="1">
        <v>39</v>
      </c>
      <c r="N1874" s="1" t="s">
        <v>66</v>
      </c>
      <c r="O1874" s="1">
        <v>17</v>
      </c>
      <c r="P1874" t="str">
        <f>_xlfn.CONCAT( YEAR(TblOrigin[[#This Row],[ODK_DateOfSubmission]]), "-",TEXT( MONTH(TblOrigin[[#This Row],[ODK_DateOfSubmission]]),"00"))</f>
        <v>2020-12</v>
      </c>
    </row>
    <row r="1875" spans="1:16" x14ac:dyDescent="0.25">
      <c r="A1875" s="13">
        <v>3504031</v>
      </c>
      <c r="B1875" s="1">
        <v>4834411</v>
      </c>
      <c r="C1875" s="1">
        <v>21208</v>
      </c>
      <c r="D1875" s="6">
        <v>44171</v>
      </c>
      <c r="E1875" s="1">
        <v>119</v>
      </c>
      <c r="F1875" s="1" t="s">
        <v>68</v>
      </c>
      <c r="G1875" s="1" t="s">
        <v>73</v>
      </c>
      <c r="H1875" s="1" t="s">
        <v>1059</v>
      </c>
      <c r="I1875" s="1" t="s">
        <v>1091</v>
      </c>
      <c r="J1875" s="1" t="s">
        <v>380</v>
      </c>
      <c r="K1875" s="1">
        <v>31.067779245299999</v>
      </c>
      <c r="L1875" s="1">
        <v>46.249674558199999</v>
      </c>
      <c r="M1875" s="1">
        <v>39</v>
      </c>
      <c r="N1875" s="1" t="s">
        <v>75</v>
      </c>
      <c r="O1875" s="1">
        <v>5</v>
      </c>
      <c r="P1875" t="str">
        <f>_xlfn.CONCAT( YEAR(TblOrigin[[#This Row],[ODK_DateOfSubmission]]), "-",TEXT( MONTH(TblOrigin[[#This Row],[ODK_DateOfSubmission]]),"00"))</f>
        <v>2020-12</v>
      </c>
    </row>
    <row r="1876" spans="1:16" x14ac:dyDescent="0.25">
      <c r="A1876" s="13">
        <v>3504045</v>
      </c>
      <c r="B1876" s="1">
        <v>4838511</v>
      </c>
      <c r="C1876" s="1">
        <v>22344</v>
      </c>
      <c r="D1876" s="53">
        <v>44171</v>
      </c>
      <c r="E1876" s="1">
        <v>119</v>
      </c>
      <c r="F1876" s="1" t="s">
        <v>68</v>
      </c>
      <c r="G1876" s="1" t="s">
        <v>73</v>
      </c>
      <c r="H1876" s="1" t="s">
        <v>1059</v>
      </c>
      <c r="I1876" s="1" t="s">
        <v>1408</v>
      </c>
      <c r="J1876" s="1" t="s">
        <v>1409</v>
      </c>
      <c r="K1876" s="1">
        <v>31.048519000500001</v>
      </c>
      <c r="L1876" s="1">
        <v>46.257282930099997</v>
      </c>
      <c r="M1876" s="1">
        <v>7</v>
      </c>
      <c r="N1876" s="1" t="s">
        <v>90</v>
      </c>
      <c r="O1876" s="1">
        <v>2</v>
      </c>
      <c r="P1876" t="str">
        <f>_xlfn.CONCAT( YEAR(TblOrigin[[#This Row],[ODK_DateOfSubmission]]), "-",TEXT( MONTH(TblOrigin[[#This Row],[ODK_DateOfSubmission]]),"00"))</f>
        <v>2020-12</v>
      </c>
    </row>
    <row r="1877" spans="1:16" x14ac:dyDescent="0.25">
      <c r="A1877" s="13">
        <v>3504051</v>
      </c>
      <c r="B1877" s="1">
        <v>4838711</v>
      </c>
      <c r="C1877" s="1">
        <v>23685</v>
      </c>
      <c r="D1877" s="6">
        <v>44171</v>
      </c>
      <c r="E1877" s="1">
        <v>119</v>
      </c>
      <c r="F1877" s="1" t="s">
        <v>68</v>
      </c>
      <c r="G1877" s="1" t="s">
        <v>73</v>
      </c>
      <c r="H1877" s="1" t="s">
        <v>1059</v>
      </c>
      <c r="I1877" s="1" t="s">
        <v>1108</v>
      </c>
      <c r="J1877" s="1" t="s">
        <v>1109</v>
      </c>
      <c r="K1877" s="1">
        <v>31.087265559999999</v>
      </c>
      <c r="L1877" s="1">
        <v>46.241235476500002</v>
      </c>
      <c r="M1877" s="1">
        <v>16</v>
      </c>
      <c r="N1877" s="1" t="s">
        <v>90</v>
      </c>
      <c r="O1877" s="1">
        <v>3</v>
      </c>
      <c r="P1877" t="str">
        <f>_xlfn.CONCAT( YEAR(TblOrigin[[#This Row],[ODK_DateOfSubmission]]), "-",TEXT( MONTH(TblOrigin[[#This Row],[ODK_DateOfSubmission]]),"00"))</f>
        <v>2020-12</v>
      </c>
    </row>
    <row r="1878" spans="1:16" x14ac:dyDescent="0.25">
      <c r="A1878" s="13">
        <v>3504021</v>
      </c>
      <c r="B1878" s="1">
        <v>4834311</v>
      </c>
      <c r="C1878" s="1">
        <v>10335</v>
      </c>
      <c r="D1878" s="53">
        <v>44171</v>
      </c>
      <c r="E1878" s="1">
        <v>119</v>
      </c>
      <c r="F1878" s="1" t="s">
        <v>68</v>
      </c>
      <c r="G1878" s="1" t="s">
        <v>73</v>
      </c>
      <c r="H1878" s="1" t="s">
        <v>1059</v>
      </c>
      <c r="I1878" s="1" t="s">
        <v>1078</v>
      </c>
      <c r="J1878" s="1" t="s">
        <v>1079</v>
      </c>
      <c r="K1878" s="1">
        <v>31.0506383486</v>
      </c>
      <c r="L1878" s="1">
        <v>46.269343302599999</v>
      </c>
      <c r="M1878" s="1">
        <v>117</v>
      </c>
      <c r="N1878" s="1" t="s">
        <v>90</v>
      </c>
      <c r="O1878" s="1">
        <v>21</v>
      </c>
      <c r="P1878" t="str">
        <f>_xlfn.CONCAT( YEAR(TblOrigin[[#This Row],[ODK_DateOfSubmission]]), "-",TEXT( MONTH(TblOrigin[[#This Row],[ODK_DateOfSubmission]]),"00"))</f>
        <v>2020-12</v>
      </c>
    </row>
    <row r="1879" spans="1:16" x14ac:dyDescent="0.25">
      <c r="A1879" s="13">
        <v>3504021</v>
      </c>
      <c r="B1879" s="1">
        <v>4834311</v>
      </c>
      <c r="C1879" s="1">
        <v>10335</v>
      </c>
      <c r="D1879" s="6">
        <v>44171</v>
      </c>
      <c r="E1879" s="1">
        <v>119</v>
      </c>
      <c r="F1879" s="1" t="s">
        <v>68</v>
      </c>
      <c r="G1879" s="1" t="s">
        <v>73</v>
      </c>
      <c r="H1879" s="1" t="s">
        <v>1059</v>
      </c>
      <c r="I1879" s="1" t="s">
        <v>1078</v>
      </c>
      <c r="J1879" s="1" t="s">
        <v>1079</v>
      </c>
      <c r="K1879" s="1">
        <v>31.0506383486</v>
      </c>
      <c r="L1879" s="1">
        <v>46.269343302599999</v>
      </c>
      <c r="M1879" s="1">
        <v>117</v>
      </c>
      <c r="N1879" s="1" t="s">
        <v>78</v>
      </c>
      <c r="O1879" s="1">
        <v>45</v>
      </c>
      <c r="P1879" t="str">
        <f>_xlfn.CONCAT( YEAR(TblOrigin[[#This Row],[ODK_DateOfSubmission]]), "-",TEXT( MONTH(TblOrigin[[#This Row],[ODK_DateOfSubmission]]),"00"))</f>
        <v>2020-12</v>
      </c>
    </row>
    <row r="1880" spans="1:16" x14ac:dyDescent="0.25">
      <c r="A1880" s="13">
        <v>3504045</v>
      </c>
      <c r="B1880" s="1">
        <v>4838511</v>
      </c>
      <c r="C1880" s="1">
        <v>22344</v>
      </c>
      <c r="D1880" s="53">
        <v>44171</v>
      </c>
      <c r="E1880" s="1">
        <v>119</v>
      </c>
      <c r="F1880" s="1" t="s">
        <v>68</v>
      </c>
      <c r="G1880" s="1" t="s">
        <v>73</v>
      </c>
      <c r="H1880" s="1" t="s">
        <v>1059</v>
      </c>
      <c r="I1880" s="1" t="s">
        <v>1408</v>
      </c>
      <c r="J1880" s="1" t="s">
        <v>1409</v>
      </c>
      <c r="K1880" s="1">
        <v>31.048519000500001</v>
      </c>
      <c r="L1880" s="1">
        <v>46.257282930099997</v>
      </c>
      <c r="M1880" s="1">
        <v>7</v>
      </c>
      <c r="N1880" s="1" t="s">
        <v>78</v>
      </c>
      <c r="O1880" s="1">
        <v>3</v>
      </c>
      <c r="P1880" t="str">
        <f>_xlfn.CONCAT( YEAR(TblOrigin[[#This Row],[ODK_DateOfSubmission]]), "-",TEXT( MONTH(TblOrigin[[#This Row],[ODK_DateOfSubmission]]),"00"))</f>
        <v>2020-12</v>
      </c>
    </row>
    <row r="1881" spans="1:16" x14ac:dyDescent="0.25">
      <c r="A1881" s="13">
        <v>3504029</v>
      </c>
      <c r="B1881" s="1">
        <v>4834211</v>
      </c>
      <c r="C1881" s="1">
        <v>10301</v>
      </c>
      <c r="D1881" s="6">
        <v>44171</v>
      </c>
      <c r="E1881" s="1">
        <v>119</v>
      </c>
      <c r="F1881" s="1" t="s">
        <v>68</v>
      </c>
      <c r="G1881" s="1" t="s">
        <v>73</v>
      </c>
      <c r="H1881" s="1" t="s">
        <v>1059</v>
      </c>
      <c r="I1881" s="1" t="s">
        <v>1089</v>
      </c>
      <c r="J1881" s="1" t="s">
        <v>1090</v>
      </c>
      <c r="K1881" s="1">
        <v>31.069730013600001</v>
      </c>
      <c r="L1881" s="1">
        <v>46.278741981099998</v>
      </c>
      <c r="M1881" s="1">
        <v>30</v>
      </c>
      <c r="N1881" s="1" t="s">
        <v>87</v>
      </c>
      <c r="O1881" s="1">
        <v>6</v>
      </c>
      <c r="P1881" t="str">
        <f>_xlfn.CONCAT( YEAR(TblOrigin[[#This Row],[ODK_DateOfSubmission]]), "-",TEXT( MONTH(TblOrigin[[#This Row],[ODK_DateOfSubmission]]),"00"))</f>
        <v>2020-12</v>
      </c>
    </row>
    <row r="1882" spans="1:16" x14ac:dyDescent="0.25">
      <c r="A1882" s="13">
        <v>3504051</v>
      </c>
      <c r="B1882" s="1">
        <v>4838711</v>
      </c>
      <c r="C1882" s="1">
        <v>23685</v>
      </c>
      <c r="D1882" s="53">
        <v>44171</v>
      </c>
      <c r="E1882" s="1">
        <v>119</v>
      </c>
      <c r="F1882" s="1" t="s">
        <v>68</v>
      </c>
      <c r="G1882" s="1" t="s">
        <v>73</v>
      </c>
      <c r="H1882" s="1" t="s">
        <v>1059</v>
      </c>
      <c r="I1882" s="1" t="s">
        <v>1108</v>
      </c>
      <c r="J1882" s="1" t="s">
        <v>1109</v>
      </c>
      <c r="K1882" s="1">
        <v>31.087265559999999</v>
      </c>
      <c r="L1882" s="1">
        <v>46.241235476500002</v>
      </c>
      <c r="M1882" s="1">
        <v>16</v>
      </c>
      <c r="N1882" s="1" t="s">
        <v>87</v>
      </c>
      <c r="O1882" s="1">
        <v>3</v>
      </c>
      <c r="P1882" t="str">
        <f>_xlfn.CONCAT( YEAR(TblOrigin[[#This Row],[ODK_DateOfSubmission]]), "-",TEXT( MONTH(TblOrigin[[#This Row],[ODK_DateOfSubmission]]),"00"))</f>
        <v>2020-12</v>
      </c>
    </row>
    <row r="1883" spans="1:16" x14ac:dyDescent="0.25">
      <c r="A1883" s="13">
        <v>3504021</v>
      </c>
      <c r="B1883" s="1">
        <v>4834311</v>
      </c>
      <c r="C1883" s="1">
        <v>10335</v>
      </c>
      <c r="D1883" s="6">
        <v>44171</v>
      </c>
      <c r="E1883" s="1">
        <v>119</v>
      </c>
      <c r="F1883" s="1" t="s">
        <v>68</v>
      </c>
      <c r="G1883" s="1" t="s">
        <v>73</v>
      </c>
      <c r="H1883" s="1" t="s">
        <v>1059</v>
      </c>
      <c r="I1883" s="1" t="s">
        <v>1078</v>
      </c>
      <c r="J1883" s="1" t="s">
        <v>1079</v>
      </c>
      <c r="K1883" s="1">
        <v>31.0506383486</v>
      </c>
      <c r="L1883" s="1">
        <v>46.269343302599999</v>
      </c>
      <c r="M1883" s="1">
        <v>117</v>
      </c>
      <c r="N1883" s="1" t="s">
        <v>87</v>
      </c>
      <c r="O1883" s="1">
        <v>35</v>
      </c>
      <c r="P1883" t="str">
        <f>_xlfn.CONCAT( YEAR(TblOrigin[[#This Row],[ODK_DateOfSubmission]]), "-",TEXT( MONTH(TblOrigin[[#This Row],[ODK_DateOfSubmission]]),"00"))</f>
        <v>2020-12</v>
      </c>
    </row>
    <row r="1884" spans="1:16" x14ac:dyDescent="0.25">
      <c r="A1884" s="13">
        <v>3504021</v>
      </c>
      <c r="B1884" s="1">
        <v>4834311</v>
      </c>
      <c r="C1884" s="1">
        <v>10335</v>
      </c>
      <c r="D1884" s="53">
        <v>44171</v>
      </c>
      <c r="E1884" s="1">
        <v>119</v>
      </c>
      <c r="F1884" s="1" t="s">
        <v>68</v>
      </c>
      <c r="G1884" s="1" t="s">
        <v>73</v>
      </c>
      <c r="H1884" s="1" t="s">
        <v>1059</v>
      </c>
      <c r="I1884" s="1" t="s">
        <v>1078</v>
      </c>
      <c r="J1884" s="1" t="s">
        <v>1079</v>
      </c>
      <c r="K1884" s="1">
        <v>31.0506383486</v>
      </c>
      <c r="L1884" s="1">
        <v>46.269343302599999</v>
      </c>
      <c r="M1884" s="1">
        <v>117</v>
      </c>
      <c r="N1884" s="1" t="s">
        <v>104</v>
      </c>
      <c r="O1884" s="1">
        <v>5</v>
      </c>
      <c r="P1884" t="str">
        <f>_xlfn.CONCAT( YEAR(TblOrigin[[#This Row],[ODK_DateOfSubmission]]), "-",TEXT( MONTH(TblOrigin[[#This Row],[ODK_DateOfSubmission]]),"00"))</f>
        <v>2020-12</v>
      </c>
    </row>
    <row r="1885" spans="1:16" x14ac:dyDescent="0.25">
      <c r="A1885" s="13">
        <v>3504029</v>
      </c>
      <c r="B1885" s="1">
        <v>4834211</v>
      </c>
      <c r="C1885" s="1">
        <v>10301</v>
      </c>
      <c r="D1885" s="6">
        <v>44171</v>
      </c>
      <c r="E1885" s="1">
        <v>119</v>
      </c>
      <c r="F1885" s="1" t="s">
        <v>68</v>
      </c>
      <c r="G1885" s="1" t="s">
        <v>73</v>
      </c>
      <c r="H1885" s="1" t="s">
        <v>1059</v>
      </c>
      <c r="I1885" s="1" t="s">
        <v>1089</v>
      </c>
      <c r="J1885" s="1" t="s">
        <v>1090</v>
      </c>
      <c r="K1885" s="1">
        <v>31.069730013600001</v>
      </c>
      <c r="L1885" s="1">
        <v>46.278741981099998</v>
      </c>
      <c r="M1885" s="1">
        <v>30</v>
      </c>
      <c r="N1885" s="1" t="s">
        <v>104</v>
      </c>
      <c r="O1885" s="1">
        <v>9</v>
      </c>
      <c r="P1885" t="str">
        <f>_xlfn.CONCAT( YEAR(TblOrigin[[#This Row],[ODK_DateOfSubmission]]), "-",TEXT( MONTH(TblOrigin[[#This Row],[ODK_DateOfSubmission]]),"00"))</f>
        <v>2020-12</v>
      </c>
    </row>
    <row r="1886" spans="1:16" x14ac:dyDescent="0.25">
      <c r="A1886" s="13">
        <v>3504031</v>
      </c>
      <c r="B1886" s="1">
        <v>4834411</v>
      </c>
      <c r="C1886" s="1">
        <v>21208</v>
      </c>
      <c r="D1886" s="53">
        <v>44171</v>
      </c>
      <c r="E1886" s="1">
        <v>119</v>
      </c>
      <c r="F1886" s="1" t="s">
        <v>68</v>
      </c>
      <c r="G1886" s="1" t="s">
        <v>73</v>
      </c>
      <c r="H1886" s="1" t="s">
        <v>1059</v>
      </c>
      <c r="I1886" s="1" t="s">
        <v>1091</v>
      </c>
      <c r="J1886" s="1" t="s">
        <v>380</v>
      </c>
      <c r="K1886" s="1">
        <v>31.067779245299999</v>
      </c>
      <c r="L1886" s="1">
        <v>46.249674558199999</v>
      </c>
      <c r="M1886" s="1">
        <v>39</v>
      </c>
      <c r="N1886" s="1" t="s">
        <v>104</v>
      </c>
      <c r="O1886" s="1">
        <v>5</v>
      </c>
      <c r="P1886" t="str">
        <f>_xlfn.CONCAT( YEAR(TblOrigin[[#This Row],[ODK_DateOfSubmission]]), "-",TEXT( MONTH(TblOrigin[[#This Row],[ODK_DateOfSubmission]]),"00"))</f>
        <v>2020-12</v>
      </c>
    </row>
    <row r="1887" spans="1:16" x14ac:dyDescent="0.25">
      <c r="A1887" s="13">
        <v>3504001</v>
      </c>
      <c r="B1887" s="1">
        <v>4848411</v>
      </c>
      <c r="C1887" s="1">
        <v>24494</v>
      </c>
      <c r="D1887" s="6">
        <v>44172</v>
      </c>
      <c r="E1887" s="1">
        <v>119</v>
      </c>
      <c r="F1887" s="1" t="s">
        <v>68</v>
      </c>
      <c r="G1887" s="1" t="s">
        <v>73</v>
      </c>
      <c r="H1887" s="1" t="s">
        <v>1059</v>
      </c>
      <c r="I1887" s="1" t="s">
        <v>1060</v>
      </c>
      <c r="J1887" s="1" t="s">
        <v>1061</v>
      </c>
      <c r="K1887" s="1">
        <v>31.027710880499999</v>
      </c>
      <c r="L1887" s="1">
        <v>46.218214741200001</v>
      </c>
      <c r="M1887" s="1">
        <v>45</v>
      </c>
      <c r="N1887" s="1" t="s">
        <v>87</v>
      </c>
      <c r="O1887" s="1">
        <v>15</v>
      </c>
      <c r="P1887" t="str">
        <f>_xlfn.CONCAT( YEAR(TblOrigin[[#This Row],[ODK_DateOfSubmission]]), "-",TEXT( MONTH(TblOrigin[[#This Row],[ODK_DateOfSubmission]]),"00"))</f>
        <v>2020-12</v>
      </c>
    </row>
    <row r="1888" spans="1:16" x14ac:dyDescent="0.25">
      <c r="A1888" s="13">
        <v>3505011</v>
      </c>
      <c r="B1888" s="1">
        <v>4848211</v>
      </c>
      <c r="C1888" s="1">
        <v>9258</v>
      </c>
      <c r="D1888" s="53">
        <v>44172</v>
      </c>
      <c r="E1888" s="1">
        <v>119</v>
      </c>
      <c r="F1888" s="1" t="s">
        <v>68</v>
      </c>
      <c r="G1888" s="1" t="s">
        <v>77</v>
      </c>
      <c r="H1888" s="1" t="s">
        <v>1115</v>
      </c>
      <c r="I1888" s="1" t="s">
        <v>1126</v>
      </c>
      <c r="J1888" s="1" t="s">
        <v>1127</v>
      </c>
      <c r="K1888" s="1">
        <v>30.901869618300001</v>
      </c>
      <c r="L1888" s="1">
        <v>46.458244977299998</v>
      </c>
      <c r="M1888" s="1">
        <v>10</v>
      </c>
      <c r="N1888" s="1" t="s">
        <v>87</v>
      </c>
      <c r="O1888" s="1">
        <v>4</v>
      </c>
      <c r="P1888" t="str">
        <f>_xlfn.CONCAT( YEAR(TblOrigin[[#This Row],[ODK_DateOfSubmission]]), "-",TEXT( MONTH(TblOrigin[[#This Row],[ODK_DateOfSubmission]]),"00"))</f>
        <v>2020-12</v>
      </c>
    </row>
    <row r="1889" spans="1:16" x14ac:dyDescent="0.25">
      <c r="A1889" s="13">
        <v>3505004</v>
      </c>
      <c r="B1889" s="1">
        <v>4848311</v>
      </c>
      <c r="C1889" s="1">
        <v>25437</v>
      </c>
      <c r="D1889" s="6">
        <v>44172</v>
      </c>
      <c r="E1889" s="1">
        <v>119</v>
      </c>
      <c r="F1889" s="1" t="s">
        <v>68</v>
      </c>
      <c r="G1889" s="1" t="s">
        <v>77</v>
      </c>
      <c r="H1889" s="1" t="s">
        <v>1115</v>
      </c>
      <c r="I1889" s="1" t="s">
        <v>1074</v>
      </c>
      <c r="J1889" s="1" t="s">
        <v>1118</v>
      </c>
      <c r="K1889" s="1">
        <v>30.888556274700001</v>
      </c>
      <c r="L1889" s="1">
        <v>46.450200042200002</v>
      </c>
      <c r="M1889" s="1">
        <v>12</v>
      </c>
      <c r="N1889" s="1" t="s">
        <v>78</v>
      </c>
      <c r="O1889" s="1">
        <v>4</v>
      </c>
      <c r="P1889" t="str">
        <f>_xlfn.CONCAT( YEAR(TblOrigin[[#This Row],[ODK_DateOfSubmission]]), "-",TEXT( MONTH(TblOrigin[[#This Row],[ODK_DateOfSubmission]]),"00"))</f>
        <v>2020-12</v>
      </c>
    </row>
    <row r="1890" spans="1:16" x14ac:dyDescent="0.25">
      <c r="A1890" s="13">
        <v>3505011</v>
      </c>
      <c r="B1890" s="1">
        <v>4848211</v>
      </c>
      <c r="C1890" s="1">
        <v>9258</v>
      </c>
      <c r="D1890" s="53">
        <v>44172</v>
      </c>
      <c r="E1890" s="1">
        <v>119</v>
      </c>
      <c r="F1890" s="1" t="s">
        <v>68</v>
      </c>
      <c r="G1890" s="1" t="s">
        <v>77</v>
      </c>
      <c r="H1890" s="1" t="s">
        <v>1115</v>
      </c>
      <c r="I1890" s="1" t="s">
        <v>1126</v>
      </c>
      <c r="J1890" s="1" t="s">
        <v>1127</v>
      </c>
      <c r="K1890" s="1">
        <v>30.901869618300001</v>
      </c>
      <c r="L1890" s="1">
        <v>46.458244977299998</v>
      </c>
      <c r="M1890" s="1">
        <v>10</v>
      </c>
      <c r="N1890" s="1" t="s">
        <v>82</v>
      </c>
      <c r="O1890" s="1">
        <v>2</v>
      </c>
      <c r="P1890" t="str">
        <f>_xlfn.CONCAT( YEAR(TblOrigin[[#This Row],[ODK_DateOfSubmission]]), "-",TEXT( MONTH(TblOrigin[[#This Row],[ODK_DateOfSubmission]]),"00"))</f>
        <v>2020-12</v>
      </c>
    </row>
    <row r="1891" spans="1:16" x14ac:dyDescent="0.25">
      <c r="A1891" s="13">
        <v>3504001</v>
      </c>
      <c r="B1891" s="1">
        <v>4848411</v>
      </c>
      <c r="C1891" s="1">
        <v>24494</v>
      </c>
      <c r="D1891" s="6">
        <v>44172</v>
      </c>
      <c r="E1891" s="1">
        <v>119</v>
      </c>
      <c r="F1891" s="1" t="s">
        <v>68</v>
      </c>
      <c r="G1891" s="1" t="s">
        <v>73</v>
      </c>
      <c r="H1891" s="1" t="s">
        <v>1059</v>
      </c>
      <c r="I1891" s="1" t="s">
        <v>1060</v>
      </c>
      <c r="J1891" s="1" t="s">
        <v>1061</v>
      </c>
      <c r="K1891" s="1">
        <v>31.027710880499999</v>
      </c>
      <c r="L1891" s="1">
        <v>46.218214741200001</v>
      </c>
      <c r="M1891" s="1">
        <v>45</v>
      </c>
      <c r="N1891" s="1" t="s">
        <v>78</v>
      </c>
      <c r="O1891" s="1">
        <v>10</v>
      </c>
      <c r="P1891" t="str">
        <f>_xlfn.CONCAT( YEAR(TblOrigin[[#This Row],[ODK_DateOfSubmission]]), "-",TEXT( MONTH(TblOrigin[[#This Row],[ODK_DateOfSubmission]]),"00"))</f>
        <v>2020-12</v>
      </c>
    </row>
    <row r="1892" spans="1:16" x14ac:dyDescent="0.25">
      <c r="A1892" s="13">
        <v>3504034</v>
      </c>
      <c r="B1892" s="1">
        <v>4859011</v>
      </c>
      <c r="C1892" s="1">
        <v>24742</v>
      </c>
      <c r="D1892" s="53">
        <v>44172</v>
      </c>
      <c r="E1892" s="1">
        <v>119</v>
      </c>
      <c r="F1892" s="1" t="s">
        <v>68</v>
      </c>
      <c r="G1892" s="1" t="s">
        <v>73</v>
      </c>
      <c r="H1892" s="1" t="s">
        <v>1059</v>
      </c>
      <c r="I1892" s="1" t="s">
        <v>1437</v>
      </c>
      <c r="J1892" s="1" t="s">
        <v>1438</v>
      </c>
      <c r="K1892" s="1">
        <v>31.060090237699999</v>
      </c>
      <c r="L1892" s="1">
        <v>46.277220867600001</v>
      </c>
      <c r="M1892" s="1">
        <v>1</v>
      </c>
      <c r="N1892" s="1" t="s">
        <v>78</v>
      </c>
      <c r="O1892" s="1">
        <v>1</v>
      </c>
      <c r="P1892" t="str">
        <f>_xlfn.CONCAT( YEAR(TblOrigin[[#This Row],[ODK_DateOfSubmission]]), "-",TEXT( MONTH(TblOrigin[[#This Row],[ODK_DateOfSubmission]]),"00"))</f>
        <v>2020-12</v>
      </c>
    </row>
    <row r="1893" spans="1:16" x14ac:dyDescent="0.25">
      <c r="A1893" s="13">
        <v>3504036</v>
      </c>
      <c r="B1893" s="1">
        <v>4848511</v>
      </c>
      <c r="C1893" s="1">
        <v>23683</v>
      </c>
      <c r="D1893" s="6">
        <v>44172</v>
      </c>
      <c r="E1893" s="1">
        <v>119</v>
      </c>
      <c r="F1893" s="1" t="s">
        <v>68</v>
      </c>
      <c r="G1893" s="1" t="s">
        <v>73</v>
      </c>
      <c r="H1893" s="1" t="s">
        <v>1059</v>
      </c>
      <c r="I1893" s="1" t="s">
        <v>1096</v>
      </c>
      <c r="J1893" s="1" t="s">
        <v>1097</v>
      </c>
      <c r="K1893" s="1">
        <v>31.03290329</v>
      </c>
      <c r="L1893" s="1">
        <v>46.251552429999997</v>
      </c>
      <c r="M1893" s="1">
        <v>8</v>
      </c>
      <c r="N1893" s="1" t="s">
        <v>78</v>
      </c>
      <c r="O1893" s="1">
        <v>4</v>
      </c>
      <c r="P1893" t="str">
        <f>_xlfn.CONCAT( YEAR(TblOrigin[[#This Row],[ODK_DateOfSubmission]]), "-",TEXT( MONTH(TblOrigin[[#This Row],[ODK_DateOfSubmission]]),"00"))</f>
        <v>2020-12</v>
      </c>
    </row>
    <row r="1894" spans="1:16" x14ac:dyDescent="0.25">
      <c r="A1894" s="13">
        <v>3505004</v>
      </c>
      <c r="B1894" s="1">
        <v>4848311</v>
      </c>
      <c r="C1894" s="1">
        <v>25437</v>
      </c>
      <c r="D1894" s="53">
        <v>44172</v>
      </c>
      <c r="E1894" s="1">
        <v>119</v>
      </c>
      <c r="F1894" s="1" t="s">
        <v>68</v>
      </c>
      <c r="G1894" s="1" t="s">
        <v>77</v>
      </c>
      <c r="H1894" s="1" t="s">
        <v>1115</v>
      </c>
      <c r="I1894" s="1" t="s">
        <v>1074</v>
      </c>
      <c r="J1894" s="1" t="s">
        <v>1118</v>
      </c>
      <c r="K1894" s="1">
        <v>30.888556274700001</v>
      </c>
      <c r="L1894" s="1">
        <v>46.450200042200002</v>
      </c>
      <c r="M1894" s="1">
        <v>12</v>
      </c>
      <c r="N1894" s="1" t="s">
        <v>90</v>
      </c>
      <c r="O1894" s="1">
        <v>3</v>
      </c>
      <c r="P1894" t="str">
        <f>_xlfn.CONCAT( YEAR(TblOrigin[[#This Row],[ODK_DateOfSubmission]]), "-",TEXT( MONTH(TblOrigin[[#This Row],[ODK_DateOfSubmission]]),"00"))</f>
        <v>2020-12</v>
      </c>
    </row>
    <row r="1895" spans="1:16" x14ac:dyDescent="0.25">
      <c r="A1895" s="13">
        <v>3504036</v>
      </c>
      <c r="B1895" s="1">
        <v>4848511</v>
      </c>
      <c r="C1895" s="1">
        <v>23683</v>
      </c>
      <c r="D1895" s="6">
        <v>44172</v>
      </c>
      <c r="E1895" s="1">
        <v>119</v>
      </c>
      <c r="F1895" s="1" t="s">
        <v>68</v>
      </c>
      <c r="G1895" s="1" t="s">
        <v>73</v>
      </c>
      <c r="H1895" s="1" t="s">
        <v>1059</v>
      </c>
      <c r="I1895" s="1" t="s">
        <v>1096</v>
      </c>
      <c r="J1895" s="1" t="s">
        <v>1097</v>
      </c>
      <c r="K1895" s="1">
        <v>31.03290329</v>
      </c>
      <c r="L1895" s="1">
        <v>46.251552429999997</v>
      </c>
      <c r="M1895" s="1">
        <v>8</v>
      </c>
      <c r="N1895" s="1" t="s">
        <v>90</v>
      </c>
      <c r="O1895" s="1">
        <v>2</v>
      </c>
      <c r="P1895" t="str">
        <f>_xlfn.CONCAT( YEAR(TblOrigin[[#This Row],[ODK_DateOfSubmission]]), "-",TEXT( MONTH(TblOrigin[[#This Row],[ODK_DateOfSubmission]]),"00"))</f>
        <v>2020-12</v>
      </c>
    </row>
    <row r="1896" spans="1:16" x14ac:dyDescent="0.25">
      <c r="A1896" s="13">
        <v>3505004</v>
      </c>
      <c r="B1896" s="1">
        <v>4848311</v>
      </c>
      <c r="C1896" s="1">
        <v>25437</v>
      </c>
      <c r="D1896" s="53">
        <v>44172</v>
      </c>
      <c r="E1896" s="1">
        <v>119</v>
      </c>
      <c r="F1896" s="1" t="s">
        <v>68</v>
      </c>
      <c r="G1896" s="1" t="s">
        <v>77</v>
      </c>
      <c r="H1896" s="1" t="s">
        <v>1115</v>
      </c>
      <c r="I1896" s="1" t="s">
        <v>1074</v>
      </c>
      <c r="J1896" s="1" t="s">
        <v>1118</v>
      </c>
      <c r="K1896" s="1">
        <v>30.888556274700001</v>
      </c>
      <c r="L1896" s="1">
        <v>46.450200042200002</v>
      </c>
      <c r="M1896" s="1">
        <v>12</v>
      </c>
      <c r="N1896" s="1" t="s">
        <v>66</v>
      </c>
      <c r="O1896" s="1">
        <v>5</v>
      </c>
      <c r="P1896" t="str">
        <f>_xlfn.CONCAT( YEAR(TblOrigin[[#This Row],[ODK_DateOfSubmission]]), "-",TEXT( MONTH(TblOrigin[[#This Row],[ODK_DateOfSubmission]]),"00"))</f>
        <v>2020-12</v>
      </c>
    </row>
    <row r="1897" spans="1:16" x14ac:dyDescent="0.25">
      <c r="A1897" s="13">
        <v>3505011</v>
      </c>
      <c r="B1897" s="1">
        <v>4848211</v>
      </c>
      <c r="C1897" s="1">
        <v>9258</v>
      </c>
      <c r="D1897" s="6">
        <v>44172</v>
      </c>
      <c r="E1897" s="1">
        <v>119</v>
      </c>
      <c r="F1897" s="1" t="s">
        <v>68</v>
      </c>
      <c r="G1897" s="1" t="s">
        <v>77</v>
      </c>
      <c r="H1897" s="1" t="s">
        <v>1115</v>
      </c>
      <c r="I1897" s="1" t="s">
        <v>1126</v>
      </c>
      <c r="J1897" s="1" t="s">
        <v>1127</v>
      </c>
      <c r="K1897" s="1">
        <v>30.901869618300001</v>
      </c>
      <c r="L1897" s="1">
        <v>46.458244977299998</v>
      </c>
      <c r="M1897" s="1">
        <v>10</v>
      </c>
      <c r="N1897" s="1" t="s">
        <v>66</v>
      </c>
      <c r="O1897" s="1">
        <v>4</v>
      </c>
      <c r="P1897" t="str">
        <f>_xlfn.CONCAT( YEAR(TblOrigin[[#This Row],[ODK_DateOfSubmission]]), "-",TEXT( MONTH(TblOrigin[[#This Row],[ODK_DateOfSubmission]]),"00"))</f>
        <v>2020-12</v>
      </c>
    </row>
    <row r="1898" spans="1:16" x14ac:dyDescent="0.25">
      <c r="A1898" s="13">
        <v>3504006</v>
      </c>
      <c r="B1898" s="1">
        <v>4848611</v>
      </c>
      <c r="C1898" s="1">
        <v>9728</v>
      </c>
      <c r="D1898" s="53">
        <v>44172</v>
      </c>
      <c r="E1898" s="1">
        <v>119</v>
      </c>
      <c r="F1898" s="1" t="s">
        <v>68</v>
      </c>
      <c r="G1898" s="1" t="s">
        <v>73</v>
      </c>
      <c r="H1898" s="1" t="s">
        <v>1059</v>
      </c>
      <c r="I1898" s="1" t="s">
        <v>1341</v>
      </c>
      <c r="J1898" s="1" t="s">
        <v>250</v>
      </c>
      <c r="K1898" s="1">
        <v>31.038316374200001</v>
      </c>
      <c r="L1898" s="1">
        <v>46.253982172199997</v>
      </c>
      <c r="M1898" s="1">
        <v>5</v>
      </c>
      <c r="N1898" s="1" t="s">
        <v>66</v>
      </c>
      <c r="O1898" s="1">
        <v>5</v>
      </c>
      <c r="P1898" t="str">
        <f>_xlfn.CONCAT( YEAR(TblOrigin[[#This Row],[ODK_DateOfSubmission]]), "-",TEXT( MONTH(TblOrigin[[#This Row],[ODK_DateOfSubmission]]),"00"))</f>
        <v>2020-12</v>
      </c>
    </row>
    <row r="1899" spans="1:16" x14ac:dyDescent="0.25">
      <c r="A1899" s="13">
        <v>3504001</v>
      </c>
      <c r="B1899" s="1">
        <v>4848411</v>
      </c>
      <c r="C1899" s="1">
        <v>24494</v>
      </c>
      <c r="D1899" s="6">
        <v>44172</v>
      </c>
      <c r="E1899" s="1">
        <v>119</v>
      </c>
      <c r="F1899" s="1" t="s">
        <v>68</v>
      </c>
      <c r="G1899" s="1" t="s">
        <v>73</v>
      </c>
      <c r="H1899" s="1" t="s">
        <v>1059</v>
      </c>
      <c r="I1899" s="1" t="s">
        <v>1060</v>
      </c>
      <c r="J1899" s="1" t="s">
        <v>1061</v>
      </c>
      <c r="K1899" s="1">
        <v>31.027710880499999</v>
      </c>
      <c r="L1899" s="1">
        <v>46.218214741200001</v>
      </c>
      <c r="M1899" s="1">
        <v>45</v>
      </c>
      <c r="N1899" s="1" t="s">
        <v>66</v>
      </c>
      <c r="O1899" s="1">
        <v>20</v>
      </c>
      <c r="P1899" t="str">
        <f>_xlfn.CONCAT( YEAR(TblOrigin[[#This Row],[ODK_DateOfSubmission]]), "-",TEXT( MONTH(TblOrigin[[#This Row],[ODK_DateOfSubmission]]),"00"))</f>
        <v>2020-12</v>
      </c>
    </row>
    <row r="1900" spans="1:16" x14ac:dyDescent="0.25">
      <c r="A1900" s="13">
        <v>3504036</v>
      </c>
      <c r="B1900" s="1">
        <v>4848511</v>
      </c>
      <c r="C1900" s="1">
        <v>23683</v>
      </c>
      <c r="D1900" s="53">
        <v>44172</v>
      </c>
      <c r="E1900" s="1">
        <v>119</v>
      </c>
      <c r="F1900" s="1" t="s">
        <v>68</v>
      </c>
      <c r="G1900" s="1" t="s">
        <v>73</v>
      </c>
      <c r="H1900" s="1" t="s">
        <v>1059</v>
      </c>
      <c r="I1900" s="1" t="s">
        <v>1096</v>
      </c>
      <c r="J1900" s="1" t="s">
        <v>1097</v>
      </c>
      <c r="K1900" s="1">
        <v>31.03290329</v>
      </c>
      <c r="L1900" s="1">
        <v>46.251552429999997</v>
      </c>
      <c r="M1900" s="1">
        <v>8</v>
      </c>
      <c r="N1900" s="1" t="s">
        <v>66</v>
      </c>
      <c r="O1900" s="1">
        <v>2</v>
      </c>
      <c r="P1900" t="str">
        <f>_xlfn.CONCAT( YEAR(TblOrigin[[#This Row],[ODK_DateOfSubmission]]), "-",TEXT( MONTH(TblOrigin[[#This Row],[ODK_DateOfSubmission]]),"00"))</f>
        <v>2020-12</v>
      </c>
    </row>
    <row r="1901" spans="1:16" x14ac:dyDescent="0.25">
      <c r="A1901" s="13">
        <v>3505016</v>
      </c>
      <c r="B1901" s="1">
        <v>4878811</v>
      </c>
      <c r="C1901" s="1">
        <v>34161</v>
      </c>
      <c r="D1901" s="6">
        <v>44174</v>
      </c>
      <c r="E1901" s="1">
        <v>119</v>
      </c>
      <c r="F1901" s="1" t="s">
        <v>68</v>
      </c>
      <c r="G1901" s="1" t="s">
        <v>77</v>
      </c>
      <c r="H1901" s="1" t="s">
        <v>1115</v>
      </c>
      <c r="I1901" s="1" t="s">
        <v>1428</v>
      </c>
      <c r="J1901" s="1" t="s">
        <v>1429</v>
      </c>
      <c r="K1901" s="1">
        <v>30.881346000000001</v>
      </c>
      <c r="L1901" s="1">
        <v>46.542794000000001</v>
      </c>
      <c r="M1901" s="1">
        <v>10</v>
      </c>
      <c r="N1901" s="1" t="s">
        <v>66</v>
      </c>
      <c r="O1901" s="1">
        <v>5</v>
      </c>
      <c r="P1901" t="str">
        <f>_xlfn.CONCAT( YEAR(TblOrigin[[#This Row],[ODK_DateOfSubmission]]), "-",TEXT( MONTH(TblOrigin[[#This Row],[ODK_DateOfSubmission]]),"00"))</f>
        <v>2020-12</v>
      </c>
    </row>
    <row r="1902" spans="1:16" x14ac:dyDescent="0.25">
      <c r="A1902" s="13">
        <v>3505003</v>
      </c>
      <c r="B1902" s="1">
        <v>4878411</v>
      </c>
      <c r="C1902" s="1">
        <v>25436</v>
      </c>
      <c r="D1902" s="53">
        <v>44174</v>
      </c>
      <c r="E1902" s="1">
        <v>119</v>
      </c>
      <c r="F1902" s="1" t="s">
        <v>68</v>
      </c>
      <c r="G1902" s="1" t="s">
        <v>77</v>
      </c>
      <c r="H1902" s="1" t="s">
        <v>1115</v>
      </c>
      <c r="I1902" s="1" t="s">
        <v>1116</v>
      </c>
      <c r="J1902" s="1" t="s">
        <v>1117</v>
      </c>
      <c r="K1902" s="1">
        <v>30.906636502200001</v>
      </c>
      <c r="L1902" s="1">
        <v>46.445979934699999</v>
      </c>
      <c r="M1902" s="1">
        <v>19</v>
      </c>
      <c r="N1902" s="1" t="s">
        <v>122</v>
      </c>
      <c r="O1902" s="1">
        <v>1</v>
      </c>
      <c r="P1902" t="str">
        <f>_xlfn.CONCAT( YEAR(TblOrigin[[#This Row],[ODK_DateOfSubmission]]), "-",TEXT( MONTH(TblOrigin[[#This Row],[ODK_DateOfSubmission]]),"00"))</f>
        <v>2020-12</v>
      </c>
    </row>
    <row r="1903" spans="1:16" x14ac:dyDescent="0.25">
      <c r="A1903" s="13">
        <v>3505003</v>
      </c>
      <c r="B1903" s="1">
        <v>4878411</v>
      </c>
      <c r="C1903" s="1">
        <v>25436</v>
      </c>
      <c r="D1903" s="6">
        <v>44174</v>
      </c>
      <c r="E1903" s="1">
        <v>119</v>
      </c>
      <c r="F1903" s="1" t="s">
        <v>68</v>
      </c>
      <c r="G1903" s="1" t="s">
        <v>77</v>
      </c>
      <c r="H1903" s="1" t="s">
        <v>1115</v>
      </c>
      <c r="I1903" s="1" t="s">
        <v>1116</v>
      </c>
      <c r="J1903" s="1" t="s">
        <v>1117</v>
      </c>
      <c r="K1903" s="1">
        <v>30.906636502200001</v>
      </c>
      <c r="L1903" s="1">
        <v>46.445979934699999</v>
      </c>
      <c r="M1903" s="1">
        <v>19</v>
      </c>
      <c r="N1903" s="1" t="s">
        <v>90</v>
      </c>
      <c r="O1903" s="1">
        <v>10</v>
      </c>
      <c r="P1903" t="str">
        <f>_xlfn.CONCAT( YEAR(TblOrigin[[#This Row],[ODK_DateOfSubmission]]), "-",TEXT( MONTH(TblOrigin[[#This Row],[ODK_DateOfSubmission]]),"00"))</f>
        <v>2020-12</v>
      </c>
    </row>
    <row r="1904" spans="1:16" x14ac:dyDescent="0.25">
      <c r="A1904" s="13">
        <v>3505001</v>
      </c>
      <c r="B1904" s="1">
        <v>4879111</v>
      </c>
      <c r="C1904" s="1">
        <v>9206</v>
      </c>
      <c r="D1904" s="53">
        <v>44174</v>
      </c>
      <c r="E1904" s="1">
        <v>119</v>
      </c>
      <c r="F1904" s="1" t="s">
        <v>68</v>
      </c>
      <c r="G1904" s="1" t="s">
        <v>77</v>
      </c>
      <c r="H1904" s="1" t="s">
        <v>1115</v>
      </c>
      <c r="I1904" s="1" t="s">
        <v>1430</v>
      </c>
      <c r="J1904" s="1" t="s">
        <v>1431</v>
      </c>
      <c r="K1904" s="1">
        <v>30.883621789100001</v>
      </c>
      <c r="L1904" s="1">
        <v>46.468149586599999</v>
      </c>
      <c r="M1904" s="1">
        <v>3</v>
      </c>
      <c r="N1904" s="1" t="s">
        <v>78</v>
      </c>
      <c r="O1904" s="1">
        <v>3</v>
      </c>
      <c r="P1904" t="str">
        <f>_xlfn.CONCAT( YEAR(TblOrigin[[#This Row],[ODK_DateOfSubmission]]), "-",TEXT( MONTH(TblOrigin[[#This Row],[ODK_DateOfSubmission]]),"00"))</f>
        <v>2020-12</v>
      </c>
    </row>
    <row r="1905" spans="1:16" x14ac:dyDescent="0.25">
      <c r="A1905" s="13">
        <v>3505007</v>
      </c>
      <c r="B1905" s="1">
        <v>4878711</v>
      </c>
      <c r="C1905" s="1">
        <v>9332</v>
      </c>
      <c r="D1905" s="6">
        <v>44174</v>
      </c>
      <c r="E1905" s="1">
        <v>119</v>
      </c>
      <c r="F1905" s="1" t="s">
        <v>68</v>
      </c>
      <c r="G1905" s="1" t="s">
        <v>77</v>
      </c>
      <c r="H1905" s="1" t="s">
        <v>1115</v>
      </c>
      <c r="I1905" s="1" t="s">
        <v>1123</v>
      </c>
      <c r="J1905" s="1" t="s">
        <v>216</v>
      </c>
      <c r="K1905" s="1">
        <v>30.879031632699999</v>
      </c>
      <c r="L1905" s="1">
        <v>46.464224314600003</v>
      </c>
      <c r="M1905" s="1">
        <v>9</v>
      </c>
      <c r="N1905" s="1" t="s">
        <v>90</v>
      </c>
      <c r="O1905" s="1">
        <v>4</v>
      </c>
      <c r="P1905" t="str">
        <f>_xlfn.CONCAT( YEAR(TblOrigin[[#This Row],[ODK_DateOfSubmission]]), "-",TEXT( MONTH(TblOrigin[[#This Row],[ODK_DateOfSubmission]]),"00"))</f>
        <v>2020-12</v>
      </c>
    </row>
    <row r="1906" spans="1:16" x14ac:dyDescent="0.25">
      <c r="A1906" s="13">
        <v>3505006</v>
      </c>
      <c r="B1906" s="1">
        <v>4878511</v>
      </c>
      <c r="C1906" s="1">
        <v>9328</v>
      </c>
      <c r="D1906" s="53">
        <v>44174</v>
      </c>
      <c r="E1906" s="1">
        <v>119</v>
      </c>
      <c r="F1906" s="1" t="s">
        <v>68</v>
      </c>
      <c r="G1906" s="1" t="s">
        <v>77</v>
      </c>
      <c r="H1906" s="1" t="s">
        <v>1115</v>
      </c>
      <c r="I1906" s="1" t="s">
        <v>1122</v>
      </c>
      <c r="J1906" s="1" t="s">
        <v>232</v>
      </c>
      <c r="K1906" s="1">
        <v>30.9011745066</v>
      </c>
      <c r="L1906" s="1">
        <v>46.449637276099999</v>
      </c>
      <c r="M1906" s="1">
        <v>7</v>
      </c>
      <c r="N1906" s="1" t="s">
        <v>78</v>
      </c>
      <c r="O1906" s="1">
        <v>5</v>
      </c>
      <c r="P1906" t="str">
        <f>_xlfn.CONCAT( YEAR(TblOrigin[[#This Row],[ODK_DateOfSubmission]]), "-",TEXT( MONTH(TblOrigin[[#This Row],[ODK_DateOfSubmission]]),"00"))</f>
        <v>2020-12</v>
      </c>
    </row>
    <row r="1907" spans="1:16" x14ac:dyDescent="0.25">
      <c r="A1907" s="13">
        <v>3505003</v>
      </c>
      <c r="B1907" s="1">
        <v>4878411</v>
      </c>
      <c r="C1907" s="1">
        <v>25436</v>
      </c>
      <c r="D1907" s="6">
        <v>44174</v>
      </c>
      <c r="E1907" s="1">
        <v>119</v>
      </c>
      <c r="F1907" s="1" t="s">
        <v>68</v>
      </c>
      <c r="G1907" s="1" t="s">
        <v>77</v>
      </c>
      <c r="H1907" s="1" t="s">
        <v>1115</v>
      </c>
      <c r="I1907" s="1" t="s">
        <v>1116</v>
      </c>
      <c r="J1907" s="1" t="s">
        <v>1117</v>
      </c>
      <c r="K1907" s="1">
        <v>30.906636502200001</v>
      </c>
      <c r="L1907" s="1">
        <v>46.445979934699999</v>
      </c>
      <c r="M1907" s="1">
        <v>19</v>
      </c>
      <c r="N1907" s="1" t="s">
        <v>78</v>
      </c>
      <c r="O1907" s="1">
        <v>5</v>
      </c>
      <c r="P1907" t="str">
        <f>_xlfn.CONCAT( YEAR(TblOrigin[[#This Row],[ODK_DateOfSubmission]]), "-",TEXT( MONTH(TblOrigin[[#This Row],[ODK_DateOfSubmission]]),"00"))</f>
        <v>2020-12</v>
      </c>
    </row>
    <row r="1908" spans="1:16" x14ac:dyDescent="0.25">
      <c r="A1908" s="13">
        <v>3505016</v>
      </c>
      <c r="B1908" s="1">
        <v>4878811</v>
      </c>
      <c r="C1908" s="1">
        <v>34161</v>
      </c>
      <c r="D1908" s="53">
        <v>44174</v>
      </c>
      <c r="E1908" s="1">
        <v>119</v>
      </c>
      <c r="F1908" s="1" t="s">
        <v>68</v>
      </c>
      <c r="G1908" s="1" t="s">
        <v>77</v>
      </c>
      <c r="H1908" s="1" t="s">
        <v>1115</v>
      </c>
      <c r="I1908" s="1" t="s">
        <v>1428</v>
      </c>
      <c r="J1908" s="1" t="s">
        <v>1429</v>
      </c>
      <c r="K1908" s="1">
        <v>30.881346000000001</v>
      </c>
      <c r="L1908" s="1">
        <v>46.542794000000001</v>
      </c>
      <c r="M1908" s="1">
        <v>10</v>
      </c>
      <c r="N1908" s="1" t="s">
        <v>78</v>
      </c>
      <c r="O1908" s="1">
        <v>4</v>
      </c>
      <c r="P1908" t="str">
        <f>_xlfn.CONCAT( YEAR(TblOrigin[[#This Row],[ODK_DateOfSubmission]]), "-",TEXT( MONTH(TblOrigin[[#This Row],[ODK_DateOfSubmission]]),"00"))</f>
        <v>2020-12</v>
      </c>
    </row>
    <row r="1909" spans="1:16" x14ac:dyDescent="0.25">
      <c r="A1909" s="13">
        <v>3505006</v>
      </c>
      <c r="B1909" s="1">
        <v>4878511</v>
      </c>
      <c r="C1909" s="1">
        <v>9328</v>
      </c>
      <c r="D1909" s="6">
        <v>44174</v>
      </c>
      <c r="E1909" s="1">
        <v>119</v>
      </c>
      <c r="F1909" s="1" t="s">
        <v>68</v>
      </c>
      <c r="G1909" s="1" t="s">
        <v>77</v>
      </c>
      <c r="H1909" s="1" t="s">
        <v>1115</v>
      </c>
      <c r="I1909" s="1" t="s">
        <v>1122</v>
      </c>
      <c r="J1909" s="1" t="s">
        <v>232</v>
      </c>
      <c r="K1909" s="1">
        <v>30.9011745066</v>
      </c>
      <c r="L1909" s="1">
        <v>46.449637276099999</v>
      </c>
      <c r="M1909" s="1">
        <v>7</v>
      </c>
      <c r="N1909" s="1" t="s">
        <v>82</v>
      </c>
      <c r="O1909" s="1">
        <v>2</v>
      </c>
      <c r="P1909" t="str">
        <f>_xlfn.CONCAT( YEAR(TblOrigin[[#This Row],[ODK_DateOfSubmission]]), "-",TEXT( MONTH(TblOrigin[[#This Row],[ODK_DateOfSubmission]]),"00"))</f>
        <v>2020-12</v>
      </c>
    </row>
    <row r="1910" spans="1:16" x14ac:dyDescent="0.25">
      <c r="A1910" s="13">
        <v>3505016</v>
      </c>
      <c r="B1910" s="1">
        <v>4878811</v>
      </c>
      <c r="C1910" s="1">
        <v>34161</v>
      </c>
      <c r="D1910" s="53">
        <v>44174</v>
      </c>
      <c r="E1910" s="1">
        <v>119</v>
      </c>
      <c r="F1910" s="1" t="s">
        <v>68</v>
      </c>
      <c r="G1910" s="1" t="s">
        <v>77</v>
      </c>
      <c r="H1910" s="1" t="s">
        <v>1115</v>
      </c>
      <c r="I1910" s="1" t="s">
        <v>1428</v>
      </c>
      <c r="J1910" s="1" t="s">
        <v>1429</v>
      </c>
      <c r="K1910" s="1">
        <v>30.881346000000001</v>
      </c>
      <c r="L1910" s="1">
        <v>46.542794000000001</v>
      </c>
      <c r="M1910" s="1">
        <v>10</v>
      </c>
      <c r="N1910" s="1" t="s">
        <v>87</v>
      </c>
      <c r="O1910" s="1">
        <v>1</v>
      </c>
      <c r="P1910" t="str">
        <f>_xlfn.CONCAT( YEAR(TblOrigin[[#This Row],[ODK_DateOfSubmission]]), "-",TEXT( MONTH(TblOrigin[[#This Row],[ODK_DateOfSubmission]]),"00"))</f>
        <v>2020-12</v>
      </c>
    </row>
    <row r="1911" spans="1:16" x14ac:dyDescent="0.25">
      <c r="A1911" s="13">
        <v>3505007</v>
      </c>
      <c r="B1911" s="1">
        <v>4878711</v>
      </c>
      <c r="C1911" s="1">
        <v>9332</v>
      </c>
      <c r="D1911" s="6">
        <v>44174</v>
      </c>
      <c r="E1911" s="1">
        <v>119</v>
      </c>
      <c r="F1911" s="1" t="s">
        <v>68</v>
      </c>
      <c r="G1911" s="1" t="s">
        <v>77</v>
      </c>
      <c r="H1911" s="1" t="s">
        <v>1115</v>
      </c>
      <c r="I1911" s="1" t="s">
        <v>1123</v>
      </c>
      <c r="J1911" s="1" t="s">
        <v>216</v>
      </c>
      <c r="K1911" s="1">
        <v>30.879031632699999</v>
      </c>
      <c r="L1911" s="1">
        <v>46.464224314600003</v>
      </c>
      <c r="M1911" s="1">
        <v>9</v>
      </c>
      <c r="N1911" s="1" t="s">
        <v>87</v>
      </c>
      <c r="O1911" s="1">
        <v>5</v>
      </c>
      <c r="P1911" t="str">
        <f>_xlfn.CONCAT( YEAR(TblOrigin[[#This Row],[ODK_DateOfSubmission]]), "-",TEXT( MONTH(TblOrigin[[#This Row],[ODK_DateOfSubmission]]),"00"))</f>
        <v>2020-12</v>
      </c>
    </row>
    <row r="1912" spans="1:16" x14ac:dyDescent="0.25">
      <c r="A1912" s="13">
        <v>3505003</v>
      </c>
      <c r="B1912" s="1">
        <v>4878411</v>
      </c>
      <c r="C1912" s="1">
        <v>25436</v>
      </c>
      <c r="D1912" s="53">
        <v>44174</v>
      </c>
      <c r="E1912" s="1">
        <v>119</v>
      </c>
      <c r="F1912" s="1" t="s">
        <v>68</v>
      </c>
      <c r="G1912" s="1" t="s">
        <v>77</v>
      </c>
      <c r="H1912" s="1" t="s">
        <v>1115</v>
      </c>
      <c r="I1912" s="1" t="s">
        <v>1116</v>
      </c>
      <c r="J1912" s="1" t="s">
        <v>1117</v>
      </c>
      <c r="K1912" s="1">
        <v>30.906636502200001</v>
      </c>
      <c r="L1912" s="1">
        <v>46.445979934699999</v>
      </c>
      <c r="M1912" s="1">
        <v>19</v>
      </c>
      <c r="N1912" s="1" t="s">
        <v>70</v>
      </c>
      <c r="O1912" s="1">
        <v>3</v>
      </c>
      <c r="P1912" t="str">
        <f>_xlfn.CONCAT( YEAR(TblOrigin[[#This Row],[ODK_DateOfSubmission]]), "-",TEXT( MONTH(TblOrigin[[#This Row],[ODK_DateOfSubmission]]),"00"))</f>
        <v>2020-12</v>
      </c>
    </row>
    <row r="1913" spans="1:16" x14ac:dyDescent="0.25">
      <c r="A1913" s="13">
        <v>3403030</v>
      </c>
      <c r="B1913" s="1">
        <v>4907311</v>
      </c>
      <c r="C1913" s="1">
        <v>19976</v>
      </c>
      <c r="D1913" s="6">
        <v>44177</v>
      </c>
      <c r="E1913" s="1">
        <v>119</v>
      </c>
      <c r="F1913" s="1" t="s">
        <v>131</v>
      </c>
      <c r="G1913" s="1" t="s">
        <v>131</v>
      </c>
      <c r="H1913" s="1" t="s">
        <v>1412</v>
      </c>
      <c r="I1913" s="1" t="s">
        <v>1413</v>
      </c>
      <c r="J1913" s="1" t="s">
        <v>1414</v>
      </c>
      <c r="K1913" s="1">
        <v>31.989874968799999</v>
      </c>
      <c r="L1913" s="1">
        <v>44.332541629600001</v>
      </c>
      <c r="M1913" s="1">
        <v>1</v>
      </c>
      <c r="N1913" s="1" t="s">
        <v>78</v>
      </c>
      <c r="O1913" s="1">
        <v>1</v>
      </c>
      <c r="P1913" t="str">
        <f>_xlfn.CONCAT( YEAR(TblOrigin[[#This Row],[ODK_DateOfSubmission]]), "-",TEXT( MONTH(TblOrigin[[#This Row],[ODK_DateOfSubmission]]),"00"))</f>
        <v>2020-12</v>
      </c>
    </row>
    <row r="1914" spans="1:16" x14ac:dyDescent="0.25">
      <c r="A1914" s="13">
        <v>2708129</v>
      </c>
      <c r="B1914" s="1">
        <v>2708129103</v>
      </c>
      <c r="C1914" s="1">
        <v>18006</v>
      </c>
      <c r="D1914" s="53">
        <v>44177.609760914354</v>
      </c>
      <c r="E1914" s="1">
        <v>119</v>
      </c>
      <c r="F1914" s="1" t="s">
        <v>72</v>
      </c>
      <c r="G1914" s="1" t="s">
        <v>93</v>
      </c>
      <c r="H1914" s="1" t="s">
        <v>433</v>
      </c>
      <c r="I1914" s="1" t="s">
        <v>222</v>
      </c>
      <c r="J1914" s="1" t="s">
        <v>223</v>
      </c>
      <c r="K1914" s="1">
        <v>36.371630000000003</v>
      </c>
      <c r="L1914" s="1">
        <v>42.459803600000001</v>
      </c>
      <c r="M1914" s="1">
        <v>10</v>
      </c>
      <c r="N1914" s="1" t="s">
        <v>66</v>
      </c>
      <c r="O1914" s="1">
        <v>10</v>
      </c>
      <c r="P1914" t="str">
        <f>_xlfn.CONCAT( YEAR(TblOrigin[[#This Row],[ODK_DateOfSubmission]]), "-",TEXT( MONTH(TblOrigin[[#This Row],[ODK_DateOfSubmission]]),"00"))</f>
        <v>2020-12</v>
      </c>
    </row>
    <row r="1915" spans="1:16" x14ac:dyDescent="0.25">
      <c r="A1915" s="13">
        <v>3503009</v>
      </c>
      <c r="B1915" s="1">
        <v>4932011</v>
      </c>
      <c r="C1915" s="1">
        <v>9822</v>
      </c>
      <c r="D1915" s="6">
        <v>44178</v>
      </c>
      <c r="E1915" s="1">
        <v>119</v>
      </c>
      <c r="F1915" s="1" t="s">
        <v>68</v>
      </c>
      <c r="G1915" s="1" t="s">
        <v>86</v>
      </c>
      <c r="H1915" s="1" t="s">
        <v>1404</v>
      </c>
      <c r="I1915" s="1" t="s">
        <v>1410</v>
      </c>
      <c r="J1915" s="1" t="s">
        <v>1411</v>
      </c>
      <c r="K1915" s="1">
        <v>31.403907212699998</v>
      </c>
      <c r="L1915" s="1">
        <v>46.175491096099996</v>
      </c>
      <c r="M1915" s="1">
        <v>2</v>
      </c>
      <c r="N1915" s="1" t="s">
        <v>78</v>
      </c>
      <c r="O1915" s="1">
        <v>1</v>
      </c>
      <c r="P1915" t="str">
        <f>_xlfn.CONCAT( YEAR(TblOrigin[[#This Row],[ODK_DateOfSubmission]]), "-",TEXT( MONTH(TblOrigin[[#This Row],[ODK_DateOfSubmission]]),"00"))</f>
        <v>2020-12</v>
      </c>
    </row>
    <row r="1916" spans="1:16" x14ac:dyDescent="0.25">
      <c r="A1916" s="13">
        <v>3503009</v>
      </c>
      <c r="B1916" s="1">
        <v>4932011</v>
      </c>
      <c r="C1916" s="1">
        <v>9822</v>
      </c>
      <c r="D1916" s="53">
        <v>44178</v>
      </c>
      <c r="E1916" s="1">
        <v>119</v>
      </c>
      <c r="F1916" s="1" t="s">
        <v>68</v>
      </c>
      <c r="G1916" s="1" t="s">
        <v>86</v>
      </c>
      <c r="H1916" s="1" t="s">
        <v>1404</v>
      </c>
      <c r="I1916" s="1" t="s">
        <v>1410</v>
      </c>
      <c r="J1916" s="1" t="s">
        <v>1411</v>
      </c>
      <c r="K1916" s="1">
        <v>31.403907212699998</v>
      </c>
      <c r="L1916" s="1">
        <v>46.175491096099996</v>
      </c>
      <c r="M1916" s="1">
        <v>2</v>
      </c>
      <c r="N1916" s="1" t="s">
        <v>90</v>
      </c>
      <c r="O1916" s="1">
        <v>1</v>
      </c>
      <c r="P1916" t="str">
        <f>_xlfn.CONCAT( YEAR(TblOrigin[[#This Row],[ODK_DateOfSubmission]]), "-",TEXT( MONTH(TblOrigin[[#This Row],[ODK_DateOfSubmission]]),"00"))</f>
        <v>2020-12</v>
      </c>
    </row>
    <row r="1917" spans="1:16" x14ac:dyDescent="0.25">
      <c r="A1917" s="13">
        <v>3503006</v>
      </c>
      <c r="B1917" s="1">
        <v>4929111</v>
      </c>
      <c r="C1917" s="1">
        <v>21209</v>
      </c>
      <c r="D1917" s="6">
        <v>44178</v>
      </c>
      <c r="E1917" s="1">
        <v>119</v>
      </c>
      <c r="F1917" s="1" t="s">
        <v>68</v>
      </c>
      <c r="G1917" s="1" t="s">
        <v>86</v>
      </c>
      <c r="H1917" s="1" t="s">
        <v>1404</v>
      </c>
      <c r="I1917" s="1" t="s">
        <v>1406</v>
      </c>
      <c r="J1917" s="1" t="s">
        <v>1407</v>
      </c>
      <c r="K1917" s="1">
        <v>31.415689718399999</v>
      </c>
      <c r="L1917" s="1">
        <v>46.163976839100002</v>
      </c>
      <c r="M1917" s="1">
        <v>1</v>
      </c>
      <c r="N1917" s="1" t="s">
        <v>87</v>
      </c>
      <c r="O1917" s="1">
        <v>1</v>
      </c>
      <c r="P1917" t="str">
        <f>_xlfn.CONCAT( YEAR(TblOrigin[[#This Row],[ODK_DateOfSubmission]]), "-",TEXT( MONTH(TblOrigin[[#This Row],[ODK_DateOfSubmission]]),"00"))</f>
        <v>2020-12</v>
      </c>
    </row>
    <row r="1918" spans="1:16" x14ac:dyDescent="0.25">
      <c r="A1918" s="13">
        <v>3504002</v>
      </c>
      <c r="B1918" s="1">
        <v>4938711</v>
      </c>
      <c r="C1918" s="1">
        <v>25529</v>
      </c>
      <c r="D1918" s="53">
        <v>44179</v>
      </c>
      <c r="E1918" s="1">
        <v>119</v>
      </c>
      <c r="F1918" s="1" t="s">
        <v>68</v>
      </c>
      <c r="G1918" s="1" t="s">
        <v>73</v>
      </c>
      <c r="H1918" s="1" t="s">
        <v>1059</v>
      </c>
      <c r="I1918" s="1" t="s">
        <v>1062</v>
      </c>
      <c r="J1918" s="1" t="s">
        <v>1063</v>
      </c>
      <c r="K1918" s="1">
        <v>31.033167288000001</v>
      </c>
      <c r="L1918" s="1">
        <v>46.273891712999998</v>
      </c>
      <c r="M1918" s="1">
        <v>9</v>
      </c>
      <c r="N1918" s="1" t="s">
        <v>87</v>
      </c>
      <c r="O1918" s="1">
        <v>5</v>
      </c>
      <c r="P1918" t="str">
        <f>_xlfn.CONCAT( YEAR(TblOrigin[[#This Row],[ODK_DateOfSubmission]]), "-",TEXT( MONTH(TblOrigin[[#This Row],[ODK_DateOfSubmission]]),"00"))</f>
        <v>2020-12</v>
      </c>
    </row>
    <row r="1919" spans="1:16" x14ac:dyDescent="0.25">
      <c r="A1919" s="13">
        <v>3504002</v>
      </c>
      <c r="B1919" s="1">
        <v>4938711</v>
      </c>
      <c r="C1919" s="1">
        <v>25529</v>
      </c>
      <c r="D1919" s="6">
        <v>44179</v>
      </c>
      <c r="E1919" s="1">
        <v>119</v>
      </c>
      <c r="F1919" s="1" t="s">
        <v>68</v>
      </c>
      <c r="G1919" s="1" t="s">
        <v>73</v>
      </c>
      <c r="H1919" s="1" t="s">
        <v>1059</v>
      </c>
      <c r="I1919" s="1" t="s">
        <v>1062</v>
      </c>
      <c r="J1919" s="1" t="s">
        <v>1063</v>
      </c>
      <c r="K1919" s="1">
        <v>31.033167288000001</v>
      </c>
      <c r="L1919" s="1">
        <v>46.273891712999998</v>
      </c>
      <c r="M1919" s="1">
        <v>9</v>
      </c>
      <c r="N1919" s="1" t="s">
        <v>78</v>
      </c>
      <c r="O1919" s="1">
        <v>4</v>
      </c>
      <c r="P1919" t="str">
        <f>_xlfn.CONCAT( YEAR(TblOrigin[[#This Row],[ODK_DateOfSubmission]]), "-",TEXT( MONTH(TblOrigin[[#This Row],[ODK_DateOfSubmission]]),"00"))</f>
        <v>2020-12</v>
      </c>
    </row>
    <row r="1920" spans="1:16" x14ac:dyDescent="0.25">
      <c r="A1920" s="13">
        <v>2708028</v>
      </c>
      <c r="B1920" s="1">
        <v>2708028103</v>
      </c>
      <c r="C1920" s="1">
        <v>25808</v>
      </c>
      <c r="D1920" s="53">
        <v>44181.426547766205</v>
      </c>
      <c r="E1920" s="1">
        <v>119</v>
      </c>
      <c r="F1920" s="1" t="s">
        <v>72</v>
      </c>
      <c r="G1920" s="1" t="s">
        <v>93</v>
      </c>
      <c r="H1920" s="1" t="s">
        <v>1306</v>
      </c>
      <c r="I1920" s="1" t="s">
        <v>1307</v>
      </c>
      <c r="J1920" s="1" t="s">
        <v>1308</v>
      </c>
      <c r="K1920" s="1">
        <v>36.804409999999997</v>
      </c>
      <c r="L1920" s="1">
        <v>42.088101000000002</v>
      </c>
      <c r="M1920" s="1">
        <v>7</v>
      </c>
      <c r="N1920" s="1" t="s">
        <v>116</v>
      </c>
      <c r="O1920" s="1">
        <v>1</v>
      </c>
      <c r="P1920" t="str">
        <f>_xlfn.CONCAT( YEAR(TblOrigin[[#This Row],[ODK_DateOfSubmission]]), "-",TEXT( MONTH(TblOrigin[[#This Row],[ODK_DateOfSubmission]]),"00"))</f>
        <v>2020-12</v>
      </c>
    </row>
    <row r="1921" spans="1:16" x14ac:dyDescent="0.25">
      <c r="A1921" s="13">
        <v>2708028</v>
      </c>
      <c r="B1921" s="1">
        <v>2708028103</v>
      </c>
      <c r="C1921" s="1">
        <v>25808</v>
      </c>
      <c r="D1921" s="6">
        <v>44181.426547766205</v>
      </c>
      <c r="E1921" s="1">
        <v>119</v>
      </c>
      <c r="F1921" s="1" t="s">
        <v>72</v>
      </c>
      <c r="G1921" s="1" t="s">
        <v>93</v>
      </c>
      <c r="H1921" s="1" t="s">
        <v>1306</v>
      </c>
      <c r="I1921" s="1" t="s">
        <v>1307</v>
      </c>
      <c r="J1921" s="1" t="s">
        <v>1308</v>
      </c>
      <c r="K1921" s="1">
        <v>36.804409999999997</v>
      </c>
      <c r="L1921" s="1">
        <v>42.088101000000002</v>
      </c>
      <c r="M1921" s="1">
        <v>7</v>
      </c>
      <c r="N1921" s="1" t="s">
        <v>74</v>
      </c>
      <c r="O1921" s="1">
        <v>6</v>
      </c>
      <c r="P1921" t="str">
        <f>_xlfn.CONCAT( YEAR(TblOrigin[[#This Row],[ODK_DateOfSubmission]]), "-",TEXT( MONTH(TblOrigin[[#This Row],[ODK_DateOfSubmission]]),"00"))</f>
        <v>2020-12</v>
      </c>
    </row>
    <row r="1922" spans="1:16" x14ac:dyDescent="0.25">
      <c r="A1922" s="13">
        <v>2708002</v>
      </c>
      <c r="B1922" s="1">
        <v>2708002103</v>
      </c>
      <c r="C1922" s="1">
        <v>24809</v>
      </c>
      <c r="D1922" s="53">
        <v>44181.963298229166</v>
      </c>
      <c r="E1922" s="1">
        <v>119</v>
      </c>
      <c r="F1922" s="1" t="s">
        <v>72</v>
      </c>
      <c r="G1922" s="1" t="s">
        <v>93</v>
      </c>
      <c r="H1922" s="1" t="s">
        <v>433</v>
      </c>
      <c r="I1922" s="1" t="s">
        <v>434</v>
      </c>
      <c r="J1922" s="1" t="s">
        <v>248</v>
      </c>
      <c r="K1922" s="1">
        <v>36.3920374</v>
      </c>
      <c r="L1922" s="1">
        <v>42.4765978</v>
      </c>
      <c r="M1922" s="1">
        <v>10</v>
      </c>
      <c r="N1922" s="1" t="s">
        <v>66</v>
      </c>
      <c r="O1922" s="1">
        <v>10</v>
      </c>
      <c r="P1922" t="str">
        <f>_xlfn.CONCAT( YEAR(TblOrigin[[#This Row],[ODK_DateOfSubmission]]), "-",TEXT( MONTH(TblOrigin[[#This Row],[ODK_DateOfSubmission]]),"00"))</f>
        <v>2020-12</v>
      </c>
    </row>
    <row r="1923" spans="1:16" x14ac:dyDescent="0.25">
      <c r="A1923" s="13">
        <v>3504011</v>
      </c>
      <c r="B1923" s="1">
        <v>5008611</v>
      </c>
      <c r="C1923" s="1">
        <v>10260</v>
      </c>
      <c r="D1923" s="6">
        <v>44183</v>
      </c>
      <c r="E1923" s="1">
        <v>119</v>
      </c>
      <c r="F1923" s="1" t="s">
        <v>68</v>
      </c>
      <c r="G1923" s="1" t="s">
        <v>73</v>
      </c>
      <c r="H1923" s="1" t="s">
        <v>1059</v>
      </c>
      <c r="I1923" s="1" t="s">
        <v>1066</v>
      </c>
      <c r="J1923" s="1" t="s">
        <v>1067</v>
      </c>
      <c r="K1923" s="1">
        <v>31.0134574836</v>
      </c>
      <c r="L1923" s="1">
        <v>46.282408152000002</v>
      </c>
      <c r="M1923" s="1">
        <v>650</v>
      </c>
      <c r="N1923" s="1" t="s">
        <v>66</v>
      </c>
      <c r="O1923" s="1">
        <v>10</v>
      </c>
      <c r="P1923" t="str">
        <f>_xlfn.CONCAT( YEAR(TblOrigin[[#This Row],[ODK_DateOfSubmission]]), "-",TEXT( MONTH(TblOrigin[[#This Row],[ODK_DateOfSubmission]]),"00"))</f>
        <v>2020-12</v>
      </c>
    </row>
    <row r="1924" spans="1:16" x14ac:dyDescent="0.25">
      <c r="A1924" s="13">
        <v>3502003</v>
      </c>
      <c r="B1924" s="1">
        <v>5007811</v>
      </c>
      <c r="C1924" s="1">
        <v>24722</v>
      </c>
      <c r="D1924" s="53">
        <v>44183</v>
      </c>
      <c r="E1924" s="1">
        <v>119</v>
      </c>
      <c r="F1924" s="1" t="s">
        <v>68</v>
      </c>
      <c r="G1924" s="1" t="s">
        <v>81</v>
      </c>
      <c r="H1924" s="1" t="s">
        <v>1047</v>
      </c>
      <c r="I1924" s="1" t="s">
        <v>1051</v>
      </c>
      <c r="J1924" s="1" t="s">
        <v>897</v>
      </c>
      <c r="K1924" s="1">
        <v>31.711529196499999</v>
      </c>
      <c r="L1924" s="1">
        <v>46.124556874</v>
      </c>
      <c r="M1924" s="1">
        <v>4</v>
      </c>
      <c r="N1924" s="1" t="s">
        <v>78</v>
      </c>
      <c r="O1924" s="1">
        <v>4</v>
      </c>
      <c r="P1924" t="str">
        <f>_xlfn.CONCAT( YEAR(TblOrigin[[#This Row],[ODK_DateOfSubmission]]), "-",TEXT( MONTH(TblOrigin[[#This Row],[ODK_DateOfSubmission]]),"00"))</f>
        <v>2020-12</v>
      </c>
    </row>
    <row r="1925" spans="1:16" x14ac:dyDescent="0.25">
      <c r="A1925" s="13">
        <v>3504011</v>
      </c>
      <c r="B1925" s="1">
        <v>5008611</v>
      </c>
      <c r="C1925" s="1">
        <v>10260</v>
      </c>
      <c r="D1925" s="6">
        <v>44183</v>
      </c>
      <c r="E1925" s="1">
        <v>119</v>
      </c>
      <c r="F1925" s="1" t="s">
        <v>68</v>
      </c>
      <c r="G1925" s="1" t="s">
        <v>73</v>
      </c>
      <c r="H1925" s="1" t="s">
        <v>1059</v>
      </c>
      <c r="I1925" s="1" t="s">
        <v>1066</v>
      </c>
      <c r="J1925" s="1" t="s">
        <v>1067</v>
      </c>
      <c r="K1925" s="1">
        <v>31.0134574836</v>
      </c>
      <c r="L1925" s="1">
        <v>46.282408152000002</v>
      </c>
      <c r="M1925" s="1">
        <v>650</v>
      </c>
      <c r="N1925" s="1" t="s">
        <v>78</v>
      </c>
      <c r="O1925" s="1">
        <v>200</v>
      </c>
      <c r="P1925" t="str">
        <f>_xlfn.CONCAT( YEAR(TblOrigin[[#This Row],[ODK_DateOfSubmission]]), "-",TEXT( MONTH(TblOrigin[[#This Row],[ODK_DateOfSubmission]]),"00"))</f>
        <v>2020-12</v>
      </c>
    </row>
    <row r="1926" spans="1:16" x14ac:dyDescent="0.25">
      <c r="A1926" s="13">
        <v>3504011</v>
      </c>
      <c r="B1926" s="1">
        <v>5008611</v>
      </c>
      <c r="C1926" s="1">
        <v>10260</v>
      </c>
      <c r="D1926" s="53">
        <v>44183</v>
      </c>
      <c r="E1926" s="1">
        <v>119</v>
      </c>
      <c r="F1926" s="1" t="s">
        <v>68</v>
      </c>
      <c r="G1926" s="1" t="s">
        <v>73</v>
      </c>
      <c r="H1926" s="1" t="s">
        <v>1059</v>
      </c>
      <c r="I1926" s="1" t="s">
        <v>1066</v>
      </c>
      <c r="J1926" s="1" t="s">
        <v>1067</v>
      </c>
      <c r="K1926" s="1">
        <v>31.0134574836</v>
      </c>
      <c r="L1926" s="1">
        <v>46.282408152000002</v>
      </c>
      <c r="M1926" s="1">
        <v>650</v>
      </c>
      <c r="N1926" s="1" t="s">
        <v>122</v>
      </c>
      <c r="O1926" s="1">
        <v>10</v>
      </c>
      <c r="P1926" t="str">
        <f>_xlfn.CONCAT( YEAR(TblOrigin[[#This Row],[ODK_DateOfSubmission]]), "-",TEXT( MONTH(TblOrigin[[#This Row],[ODK_DateOfSubmission]]),"00"))</f>
        <v>2020-12</v>
      </c>
    </row>
    <row r="1927" spans="1:16" x14ac:dyDescent="0.25">
      <c r="A1927" s="13">
        <v>3504011</v>
      </c>
      <c r="B1927" s="1">
        <v>5008611</v>
      </c>
      <c r="C1927" s="1">
        <v>10260</v>
      </c>
      <c r="D1927" s="6">
        <v>44183</v>
      </c>
      <c r="E1927" s="1">
        <v>119</v>
      </c>
      <c r="F1927" s="1" t="s">
        <v>68</v>
      </c>
      <c r="G1927" s="1" t="s">
        <v>73</v>
      </c>
      <c r="H1927" s="1" t="s">
        <v>1059</v>
      </c>
      <c r="I1927" s="1" t="s">
        <v>1066</v>
      </c>
      <c r="J1927" s="1" t="s">
        <v>1067</v>
      </c>
      <c r="K1927" s="1">
        <v>31.0134574836</v>
      </c>
      <c r="L1927" s="1">
        <v>46.282408152000002</v>
      </c>
      <c r="M1927" s="1">
        <v>650</v>
      </c>
      <c r="N1927" s="1" t="s">
        <v>82</v>
      </c>
      <c r="O1927" s="1">
        <v>250</v>
      </c>
      <c r="P1927" t="str">
        <f>_xlfn.CONCAT( YEAR(TblOrigin[[#This Row],[ODK_DateOfSubmission]]), "-",TEXT( MONTH(TblOrigin[[#This Row],[ODK_DateOfSubmission]]),"00"))</f>
        <v>2020-12</v>
      </c>
    </row>
    <row r="1928" spans="1:16" x14ac:dyDescent="0.25">
      <c r="A1928" s="13">
        <v>3504011</v>
      </c>
      <c r="B1928" s="1">
        <v>5008611</v>
      </c>
      <c r="C1928" s="1">
        <v>10260</v>
      </c>
      <c r="D1928" s="53">
        <v>44183</v>
      </c>
      <c r="E1928" s="1">
        <v>119</v>
      </c>
      <c r="F1928" s="1" t="s">
        <v>68</v>
      </c>
      <c r="G1928" s="1" t="s">
        <v>73</v>
      </c>
      <c r="H1928" s="1" t="s">
        <v>1059</v>
      </c>
      <c r="I1928" s="1" t="s">
        <v>1066</v>
      </c>
      <c r="J1928" s="1" t="s">
        <v>1067</v>
      </c>
      <c r="K1928" s="1">
        <v>31.0134574836</v>
      </c>
      <c r="L1928" s="1">
        <v>46.282408152000002</v>
      </c>
      <c r="M1928" s="1">
        <v>650</v>
      </c>
      <c r="N1928" s="1" t="s">
        <v>90</v>
      </c>
      <c r="O1928" s="1">
        <v>20</v>
      </c>
      <c r="P1928" t="str">
        <f>_xlfn.CONCAT( YEAR(TblOrigin[[#This Row],[ODK_DateOfSubmission]]), "-",TEXT( MONTH(TblOrigin[[#This Row],[ODK_DateOfSubmission]]),"00"))</f>
        <v>2020-12</v>
      </c>
    </row>
    <row r="1929" spans="1:16" x14ac:dyDescent="0.25">
      <c r="A1929" s="13">
        <v>3502007</v>
      </c>
      <c r="B1929" s="1">
        <v>5007911</v>
      </c>
      <c r="C1929" s="1">
        <v>33795</v>
      </c>
      <c r="D1929" s="6">
        <v>44183</v>
      </c>
      <c r="E1929" s="1">
        <v>119</v>
      </c>
      <c r="F1929" s="1" t="s">
        <v>68</v>
      </c>
      <c r="G1929" s="1" t="s">
        <v>81</v>
      </c>
      <c r="H1929" s="1" t="s">
        <v>1047</v>
      </c>
      <c r="I1929" s="1" t="s">
        <v>1334</v>
      </c>
      <c r="J1929" s="1" t="s">
        <v>1335</v>
      </c>
      <c r="K1929" s="1">
        <v>31.728400000000001</v>
      </c>
      <c r="L1929" s="1">
        <v>46.110399999999998</v>
      </c>
      <c r="M1929" s="1">
        <v>4</v>
      </c>
      <c r="N1929" s="1" t="s">
        <v>87</v>
      </c>
      <c r="O1929" s="1">
        <v>4</v>
      </c>
      <c r="P1929" t="str">
        <f>_xlfn.CONCAT( YEAR(TblOrigin[[#This Row],[ODK_DateOfSubmission]]), "-",TEXT( MONTH(TblOrigin[[#This Row],[ODK_DateOfSubmission]]),"00"))</f>
        <v>2020-12</v>
      </c>
    </row>
    <row r="1930" spans="1:16" x14ac:dyDescent="0.25">
      <c r="A1930" s="13">
        <v>3504011</v>
      </c>
      <c r="B1930" s="1">
        <v>5008611</v>
      </c>
      <c r="C1930" s="1">
        <v>10260</v>
      </c>
      <c r="D1930" s="53">
        <v>44183</v>
      </c>
      <c r="E1930" s="1">
        <v>119</v>
      </c>
      <c r="F1930" s="1" t="s">
        <v>68</v>
      </c>
      <c r="G1930" s="1" t="s">
        <v>73</v>
      </c>
      <c r="H1930" s="1" t="s">
        <v>1059</v>
      </c>
      <c r="I1930" s="1" t="s">
        <v>1066</v>
      </c>
      <c r="J1930" s="1" t="s">
        <v>1067</v>
      </c>
      <c r="K1930" s="1">
        <v>31.0134574836</v>
      </c>
      <c r="L1930" s="1">
        <v>46.282408152000002</v>
      </c>
      <c r="M1930" s="1">
        <v>650</v>
      </c>
      <c r="N1930" s="1" t="s">
        <v>70</v>
      </c>
      <c r="O1930" s="1">
        <v>150</v>
      </c>
      <c r="P1930" t="str">
        <f>_xlfn.CONCAT( YEAR(TblOrigin[[#This Row],[ODK_DateOfSubmission]]), "-",TEXT( MONTH(TblOrigin[[#This Row],[ODK_DateOfSubmission]]),"00"))</f>
        <v>2020-12</v>
      </c>
    </row>
    <row r="1931" spans="1:16" x14ac:dyDescent="0.25">
      <c r="A1931" s="13">
        <v>3504011</v>
      </c>
      <c r="B1931" s="1">
        <v>5008611</v>
      </c>
      <c r="C1931" s="1">
        <v>10260</v>
      </c>
      <c r="D1931" s="6">
        <v>44183</v>
      </c>
      <c r="E1931" s="1">
        <v>119</v>
      </c>
      <c r="F1931" s="1" t="s">
        <v>68</v>
      </c>
      <c r="G1931" s="1" t="s">
        <v>73</v>
      </c>
      <c r="H1931" s="1" t="s">
        <v>1059</v>
      </c>
      <c r="I1931" s="1" t="s">
        <v>1066</v>
      </c>
      <c r="J1931" s="1" t="s">
        <v>1067</v>
      </c>
      <c r="K1931" s="1">
        <v>31.0134574836</v>
      </c>
      <c r="L1931" s="1">
        <v>46.282408152000002</v>
      </c>
      <c r="M1931" s="1">
        <v>650</v>
      </c>
      <c r="N1931" s="1" t="s">
        <v>87</v>
      </c>
      <c r="O1931" s="1">
        <v>10</v>
      </c>
      <c r="P1931" t="str">
        <f>_xlfn.CONCAT( YEAR(TblOrigin[[#This Row],[ODK_DateOfSubmission]]), "-",TEXT( MONTH(TblOrigin[[#This Row],[ODK_DateOfSubmission]]),"00"))</f>
        <v>2020-12</v>
      </c>
    </row>
    <row r="1932" spans="1:16" x14ac:dyDescent="0.25">
      <c r="A1932" s="13">
        <v>2708014</v>
      </c>
      <c r="B1932" s="1">
        <v>2708014103</v>
      </c>
      <c r="C1932" s="1">
        <v>25819</v>
      </c>
      <c r="D1932" s="53">
        <v>44183.464656516204</v>
      </c>
      <c r="E1932" s="1">
        <v>119</v>
      </c>
      <c r="F1932" s="1" t="s">
        <v>72</v>
      </c>
      <c r="G1932" s="1" t="s">
        <v>93</v>
      </c>
      <c r="H1932" s="1" t="s">
        <v>433</v>
      </c>
      <c r="I1932" s="1" t="s">
        <v>441</v>
      </c>
      <c r="J1932" s="1" t="s">
        <v>442</v>
      </c>
      <c r="K1932" s="1">
        <v>36.383068999999999</v>
      </c>
      <c r="L1932" s="1">
        <v>42.470675</v>
      </c>
      <c r="M1932" s="1">
        <v>51</v>
      </c>
      <c r="N1932" s="1" t="s">
        <v>66</v>
      </c>
      <c r="O1932" s="1">
        <v>51</v>
      </c>
      <c r="P1932" t="str">
        <f>_xlfn.CONCAT( YEAR(TblOrigin[[#This Row],[ODK_DateOfSubmission]]), "-",TEXT( MONTH(TblOrigin[[#This Row],[ODK_DateOfSubmission]]),"00"))</f>
        <v>2020-12</v>
      </c>
    </row>
    <row r="1933" spans="1:16" x14ac:dyDescent="0.25">
      <c r="A1933" s="13">
        <v>2708128</v>
      </c>
      <c r="B1933" s="1">
        <v>2708128103</v>
      </c>
      <c r="C1933" s="1">
        <v>17440</v>
      </c>
      <c r="D1933" s="6">
        <v>44183.46531890046</v>
      </c>
      <c r="E1933" s="1">
        <v>119</v>
      </c>
      <c r="F1933" s="1" t="s">
        <v>72</v>
      </c>
      <c r="G1933" s="1" t="s">
        <v>93</v>
      </c>
      <c r="H1933" s="1" t="s">
        <v>433</v>
      </c>
      <c r="I1933" s="1" t="s">
        <v>456</v>
      </c>
      <c r="J1933" s="1" t="s">
        <v>457</v>
      </c>
      <c r="K1933" s="1">
        <v>36.388269999999999</v>
      </c>
      <c r="L1933" s="1">
        <v>42.447851999999997</v>
      </c>
      <c r="M1933" s="1">
        <v>5</v>
      </c>
      <c r="N1933" s="1" t="s">
        <v>66</v>
      </c>
      <c r="O1933" s="1">
        <v>5</v>
      </c>
      <c r="P1933" t="str">
        <f>_xlfn.CONCAT( YEAR(TblOrigin[[#This Row],[ODK_DateOfSubmission]]), "-",TEXT( MONTH(TblOrigin[[#This Row],[ODK_DateOfSubmission]]),"00"))</f>
        <v>2020-12</v>
      </c>
    </row>
    <row r="1934" spans="1:16" x14ac:dyDescent="0.25">
      <c r="A1934" s="13">
        <v>3504033</v>
      </c>
      <c r="B1934" s="1">
        <v>5043211</v>
      </c>
      <c r="C1934" s="1">
        <v>10259</v>
      </c>
      <c r="D1934" s="53">
        <v>44184</v>
      </c>
      <c r="E1934" s="1">
        <v>119</v>
      </c>
      <c r="F1934" s="1" t="s">
        <v>68</v>
      </c>
      <c r="G1934" s="1" t="s">
        <v>73</v>
      </c>
      <c r="H1934" s="1" t="s">
        <v>1059</v>
      </c>
      <c r="I1934" s="1" t="s">
        <v>1094</v>
      </c>
      <c r="J1934" s="1" t="s">
        <v>1095</v>
      </c>
      <c r="K1934" s="1">
        <v>31.050157178100001</v>
      </c>
      <c r="L1934" s="1">
        <v>46.273353213199997</v>
      </c>
      <c r="M1934" s="1">
        <v>73</v>
      </c>
      <c r="N1934" s="1" t="s">
        <v>74</v>
      </c>
      <c r="O1934" s="1">
        <v>1</v>
      </c>
      <c r="P1934" t="str">
        <f>_xlfn.CONCAT( YEAR(TblOrigin[[#This Row],[ODK_DateOfSubmission]]), "-",TEXT( MONTH(TblOrigin[[#This Row],[ODK_DateOfSubmission]]),"00"))</f>
        <v>2020-12</v>
      </c>
    </row>
    <row r="1935" spans="1:16" x14ac:dyDescent="0.25">
      <c r="A1935" s="13">
        <v>1303012</v>
      </c>
      <c r="B1935" s="1">
        <v>5031911</v>
      </c>
      <c r="C1935" s="1">
        <v>3613</v>
      </c>
      <c r="D1935" s="6">
        <v>44184</v>
      </c>
      <c r="E1935" s="1">
        <v>119</v>
      </c>
      <c r="F1935" s="1" t="s">
        <v>80</v>
      </c>
      <c r="G1935" s="1" t="s">
        <v>145</v>
      </c>
      <c r="H1935" s="1" t="s">
        <v>630</v>
      </c>
      <c r="I1935" s="1" t="s">
        <v>1168</v>
      </c>
      <c r="J1935" s="1" t="s">
        <v>1169</v>
      </c>
      <c r="K1935" s="1">
        <v>35.9077476</v>
      </c>
      <c r="L1935" s="1">
        <v>44.979655299999997</v>
      </c>
      <c r="M1935" s="1">
        <v>3</v>
      </c>
      <c r="N1935" s="1" t="s">
        <v>66</v>
      </c>
      <c r="O1935" s="1">
        <v>3</v>
      </c>
      <c r="P1935" t="str">
        <f>_xlfn.CONCAT( YEAR(TblOrigin[[#This Row],[ODK_DateOfSubmission]]), "-",TEXT( MONTH(TblOrigin[[#This Row],[ODK_DateOfSubmission]]),"00"))</f>
        <v>2020-12</v>
      </c>
    </row>
    <row r="1936" spans="1:16" x14ac:dyDescent="0.25">
      <c r="A1936" s="13">
        <v>1310059</v>
      </c>
      <c r="B1936" s="1">
        <v>5025511</v>
      </c>
      <c r="C1936" s="1">
        <v>21059</v>
      </c>
      <c r="D1936" s="53">
        <v>44184</v>
      </c>
      <c r="E1936" s="1">
        <v>119</v>
      </c>
      <c r="F1936" s="1" t="s">
        <v>80</v>
      </c>
      <c r="G1936" s="1" t="s">
        <v>143</v>
      </c>
      <c r="H1936" s="1" t="s">
        <v>670</v>
      </c>
      <c r="I1936" s="1" t="s">
        <v>1457</v>
      </c>
      <c r="J1936" s="1" t="s">
        <v>1458</v>
      </c>
      <c r="K1936" s="1">
        <v>35.577315599999999</v>
      </c>
      <c r="L1936" s="1">
        <v>45.431914999999996</v>
      </c>
      <c r="M1936" s="1">
        <v>4</v>
      </c>
      <c r="N1936" s="1" t="s">
        <v>66</v>
      </c>
      <c r="O1936" s="1">
        <v>4</v>
      </c>
      <c r="P1936" t="str">
        <f>_xlfn.CONCAT( YEAR(TblOrigin[[#This Row],[ODK_DateOfSubmission]]), "-",TEXT( MONTH(TblOrigin[[#This Row],[ODK_DateOfSubmission]]),"00"))</f>
        <v>2020-12</v>
      </c>
    </row>
    <row r="1937" spans="1:16" x14ac:dyDescent="0.25">
      <c r="A1937" s="13">
        <v>1310067</v>
      </c>
      <c r="B1937" s="1">
        <v>5027311</v>
      </c>
      <c r="C1937" s="1">
        <v>23720</v>
      </c>
      <c r="D1937" s="6">
        <v>44184</v>
      </c>
      <c r="E1937" s="1">
        <v>119</v>
      </c>
      <c r="F1937" s="1" t="s">
        <v>80</v>
      </c>
      <c r="G1937" s="1" t="s">
        <v>143</v>
      </c>
      <c r="H1937" s="1" t="s">
        <v>670</v>
      </c>
      <c r="I1937" s="1" t="s">
        <v>1210</v>
      </c>
      <c r="J1937" s="1" t="s">
        <v>1211</v>
      </c>
      <c r="K1937" s="1">
        <v>35.570174999999999</v>
      </c>
      <c r="L1937" s="1">
        <v>45.442580900000003</v>
      </c>
      <c r="M1937" s="1">
        <v>3</v>
      </c>
      <c r="N1937" s="1" t="s">
        <v>66</v>
      </c>
      <c r="O1937" s="1">
        <v>3</v>
      </c>
      <c r="P1937" t="str">
        <f>_xlfn.CONCAT( YEAR(TblOrigin[[#This Row],[ODK_DateOfSubmission]]), "-",TEXT( MONTH(TblOrigin[[#This Row],[ODK_DateOfSubmission]]),"00"))</f>
        <v>2020-12</v>
      </c>
    </row>
    <row r="1938" spans="1:16" x14ac:dyDescent="0.25">
      <c r="A1938" s="13">
        <v>1310152</v>
      </c>
      <c r="B1938" s="1">
        <v>5030811</v>
      </c>
      <c r="C1938" s="1">
        <v>31958</v>
      </c>
      <c r="D1938" s="53">
        <v>44184</v>
      </c>
      <c r="E1938" s="1">
        <v>119</v>
      </c>
      <c r="F1938" s="1" t="s">
        <v>80</v>
      </c>
      <c r="G1938" s="1" t="s">
        <v>143</v>
      </c>
      <c r="H1938" s="1" t="s">
        <v>670</v>
      </c>
      <c r="I1938" s="1" t="s">
        <v>1459</v>
      </c>
      <c r="J1938" s="1" t="s">
        <v>1460</v>
      </c>
      <c r="K1938" s="1">
        <v>35.570269199999998</v>
      </c>
      <c r="L1938" s="1">
        <v>45.434958000000002</v>
      </c>
      <c r="M1938" s="1">
        <v>2</v>
      </c>
      <c r="N1938" s="1" t="s">
        <v>66</v>
      </c>
      <c r="O1938" s="1">
        <v>2</v>
      </c>
      <c r="P1938" t="str">
        <f>_xlfn.CONCAT( YEAR(TblOrigin[[#This Row],[ODK_DateOfSubmission]]), "-",TEXT( MONTH(TblOrigin[[#This Row],[ODK_DateOfSubmission]]),"00"))</f>
        <v>2020-12</v>
      </c>
    </row>
    <row r="1939" spans="1:16" x14ac:dyDescent="0.25">
      <c r="A1939" s="13">
        <v>3504033</v>
      </c>
      <c r="B1939" s="1">
        <v>5043211</v>
      </c>
      <c r="C1939" s="1">
        <v>10259</v>
      </c>
      <c r="D1939" s="6">
        <v>44184</v>
      </c>
      <c r="E1939" s="1">
        <v>119</v>
      </c>
      <c r="F1939" s="1" t="s">
        <v>68</v>
      </c>
      <c r="G1939" s="1" t="s">
        <v>73</v>
      </c>
      <c r="H1939" s="1" t="s">
        <v>1059</v>
      </c>
      <c r="I1939" s="1" t="s">
        <v>1094</v>
      </c>
      <c r="J1939" s="1" t="s">
        <v>1095</v>
      </c>
      <c r="K1939" s="1">
        <v>31.050157178100001</v>
      </c>
      <c r="L1939" s="1">
        <v>46.273353213199997</v>
      </c>
      <c r="M1939" s="1">
        <v>73</v>
      </c>
      <c r="N1939" s="1" t="s">
        <v>66</v>
      </c>
      <c r="O1939" s="1">
        <v>15</v>
      </c>
      <c r="P1939" t="str">
        <f>_xlfn.CONCAT( YEAR(TblOrigin[[#This Row],[ODK_DateOfSubmission]]), "-",TEXT( MONTH(TblOrigin[[#This Row],[ODK_DateOfSubmission]]),"00"))</f>
        <v>2020-12</v>
      </c>
    </row>
    <row r="1940" spans="1:16" x14ac:dyDescent="0.25">
      <c r="A1940" s="13">
        <v>3504035</v>
      </c>
      <c r="B1940" s="1">
        <v>5032011</v>
      </c>
      <c r="C1940" s="1">
        <v>9398</v>
      </c>
      <c r="D1940" s="53">
        <v>44184</v>
      </c>
      <c r="E1940" s="1">
        <v>119</v>
      </c>
      <c r="F1940" s="1" t="s">
        <v>68</v>
      </c>
      <c r="G1940" s="1" t="s">
        <v>73</v>
      </c>
      <c r="H1940" s="1" t="s">
        <v>1059</v>
      </c>
      <c r="I1940" s="1" t="s">
        <v>1439</v>
      </c>
      <c r="J1940" s="1" t="s">
        <v>216</v>
      </c>
      <c r="K1940" s="1">
        <v>31.069961183</v>
      </c>
      <c r="L1940" s="1">
        <v>46.270024445899999</v>
      </c>
      <c r="M1940" s="1">
        <v>3</v>
      </c>
      <c r="N1940" s="1" t="s">
        <v>90</v>
      </c>
      <c r="O1940" s="1">
        <v>3</v>
      </c>
      <c r="P1940" t="str">
        <f>_xlfn.CONCAT( YEAR(TblOrigin[[#This Row],[ODK_DateOfSubmission]]), "-",TEXT( MONTH(TblOrigin[[#This Row],[ODK_DateOfSubmission]]),"00"))</f>
        <v>2020-12</v>
      </c>
    </row>
    <row r="1941" spans="1:16" x14ac:dyDescent="0.25">
      <c r="A1941" s="13">
        <v>3504033</v>
      </c>
      <c r="B1941" s="1">
        <v>5043211</v>
      </c>
      <c r="C1941" s="1">
        <v>10259</v>
      </c>
      <c r="D1941" s="6">
        <v>44184</v>
      </c>
      <c r="E1941" s="1">
        <v>119</v>
      </c>
      <c r="F1941" s="1" t="s">
        <v>68</v>
      </c>
      <c r="G1941" s="1" t="s">
        <v>73</v>
      </c>
      <c r="H1941" s="1" t="s">
        <v>1059</v>
      </c>
      <c r="I1941" s="1" t="s">
        <v>1094</v>
      </c>
      <c r="J1941" s="1" t="s">
        <v>1095</v>
      </c>
      <c r="K1941" s="1">
        <v>31.050157178100001</v>
      </c>
      <c r="L1941" s="1">
        <v>46.273353213199997</v>
      </c>
      <c r="M1941" s="1">
        <v>73</v>
      </c>
      <c r="N1941" s="1" t="s">
        <v>90</v>
      </c>
      <c r="O1941" s="1">
        <v>15</v>
      </c>
      <c r="P1941" t="str">
        <f>_xlfn.CONCAT( YEAR(TblOrigin[[#This Row],[ODK_DateOfSubmission]]), "-",TEXT( MONTH(TblOrigin[[#This Row],[ODK_DateOfSubmission]]),"00"))</f>
        <v>2020-12</v>
      </c>
    </row>
    <row r="1942" spans="1:16" x14ac:dyDescent="0.25">
      <c r="A1942" s="13">
        <v>3504033</v>
      </c>
      <c r="B1942" s="1">
        <v>5043211</v>
      </c>
      <c r="C1942" s="1">
        <v>10259</v>
      </c>
      <c r="D1942" s="53">
        <v>44184</v>
      </c>
      <c r="E1942" s="1">
        <v>119</v>
      </c>
      <c r="F1942" s="1" t="s">
        <v>68</v>
      </c>
      <c r="G1942" s="1" t="s">
        <v>73</v>
      </c>
      <c r="H1942" s="1" t="s">
        <v>1059</v>
      </c>
      <c r="I1942" s="1" t="s">
        <v>1094</v>
      </c>
      <c r="J1942" s="1" t="s">
        <v>1095</v>
      </c>
      <c r="K1942" s="1">
        <v>31.050157178100001</v>
      </c>
      <c r="L1942" s="1">
        <v>46.273353213199997</v>
      </c>
      <c r="M1942" s="1">
        <v>73</v>
      </c>
      <c r="N1942" s="1" t="s">
        <v>87</v>
      </c>
      <c r="O1942" s="1">
        <v>20</v>
      </c>
      <c r="P1942" t="str">
        <f>_xlfn.CONCAT( YEAR(TblOrigin[[#This Row],[ODK_DateOfSubmission]]), "-",TEXT( MONTH(TblOrigin[[#This Row],[ODK_DateOfSubmission]]),"00"))</f>
        <v>2020-12</v>
      </c>
    </row>
    <row r="1943" spans="1:16" x14ac:dyDescent="0.25">
      <c r="A1943" s="13">
        <v>3504033</v>
      </c>
      <c r="B1943" s="1">
        <v>5043211</v>
      </c>
      <c r="C1943" s="1">
        <v>10259</v>
      </c>
      <c r="D1943" s="6">
        <v>44184</v>
      </c>
      <c r="E1943" s="1">
        <v>119</v>
      </c>
      <c r="F1943" s="1" t="s">
        <v>68</v>
      </c>
      <c r="G1943" s="1" t="s">
        <v>73</v>
      </c>
      <c r="H1943" s="1" t="s">
        <v>1059</v>
      </c>
      <c r="I1943" s="1" t="s">
        <v>1094</v>
      </c>
      <c r="J1943" s="1" t="s">
        <v>1095</v>
      </c>
      <c r="K1943" s="1">
        <v>31.050157178100001</v>
      </c>
      <c r="L1943" s="1">
        <v>46.273353213199997</v>
      </c>
      <c r="M1943" s="1">
        <v>73</v>
      </c>
      <c r="N1943" s="1" t="s">
        <v>91</v>
      </c>
      <c r="O1943" s="1">
        <v>5</v>
      </c>
      <c r="P1943" t="str">
        <f>_xlfn.CONCAT( YEAR(TblOrigin[[#This Row],[ODK_DateOfSubmission]]), "-",TEXT( MONTH(TblOrigin[[#This Row],[ODK_DateOfSubmission]]),"00"))</f>
        <v>2020-12</v>
      </c>
    </row>
    <row r="1944" spans="1:16" x14ac:dyDescent="0.25">
      <c r="A1944" s="13">
        <v>3504033</v>
      </c>
      <c r="B1944" s="1">
        <v>5043211</v>
      </c>
      <c r="C1944" s="1">
        <v>10259</v>
      </c>
      <c r="D1944" s="53">
        <v>44184</v>
      </c>
      <c r="E1944" s="1">
        <v>119</v>
      </c>
      <c r="F1944" s="1" t="s">
        <v>68</v>
      </c>
      <c r="G1944" s="1" t="s">
        <v>73</v>
      </c>
      <c r="H1944" s="1" t="s">
        <v>1059</v>
      </c>
      <c r="I1944" s="1" t="s">
        <v>1094</v>
      </c>
      <c r="J1944" s="1" t="s">
        <v>1095</v>
      </c>
      <c r="K1944" s="1">
        <v>31.050157178100001</v>
      </c>
      <c r="L1944" s="1">
        <v>46.273353213199997</v>
      </c>
      <c r="M1944" s="1">
        <v>73</v>
      </c>
      <c r="N1944" s="1" t="s">
        <v>82</v>
      </c>
      <c r="O1944" s="1">
        <v>7</v>
      </c>
      <c r="P1944" t="str">
        <f>_xlfn.CONCAT( YEAR(TblOrigin[[#This Row],[ODK_DateOfSubmission]]), "-",TEXT( MONTH(TblOrigin[[#This Row],[ODK_DateOfSubmission]]),"00"))</f>
        <v>2020-12</v>
      </c>
    </row>
    <row r="1945" spans="1:16" x14ac:dyDescent="0.25">
      <c r="A1945" s="13">
        <v>3504033</v>
      </c>
      <c r="B1945" s="1">
        <v>5043211</v>
      </c>
      <c r="C1945" s="1">
        <v>10259</v>
      </c>
      <c r="D1945" s="6">
        <v>44184</v>
      </c>
      <c r="E1945" s="1">
        <v>119</v>
      </c>
      <c r="F1945" s="1" t="s">
        <v>68</v>
      </c>
      <c r="G1945" s="1" t="s">
        <v>73</v>
      </c>
      <c r="H1945" s="1" t="s">
        <v>1059</v>
      </c>
      <c r="I1945" s="1" t="s">
        <v>1094</v>
      </c>
      <c r="J1945" s="1" t="s">
        <v>1095</v>
      </c>
      <c r="K1945" s="1">
        <v>31.050157178100001</v>
      </c>
      <c r="L1945" s="1">
        <v>46.273353213199997</v>
      </c>
      <c r="M1945" s="1">
        <v>73</v>
      </c>
      <c r="N1945" s="1" t="s">
        <v>78</v>
      </c>
      <c r="O1945" s="1">
        <v>10</v>
      </c>
      <c r="P1945" t="str">
        <f>_xlfn.CONCAT( YEAR(TblOrigin[[#This Row],[ODK_DateOfSubmission]]), "-",TEXT( MONTH(TblOrigin[[#This Row],[ODK_DateOfSubmission]]),"00"))</f>
        <v>2020-12</v>
      </c>
    </row>
    <row r="1946" spans="1:16" x14ac:dyDescent="0.25">
      <c r="A1946" s="13">
        <v>2702054</v>
      </c>
      <c r="B1946" s="1">
        <v>2702054103</v>
      </c>
      <c r="C1946" s="1">
        <v>34014</v>
      </c>
      <c r="D1946" s="53">
        <v>44184.419502118057</v>
      </c>
      <c r="E1946" s="1">
        <v>119</v>
      </c>
      <c r="F1946" s="1" t="s">
        <v>72</v>
      </c>
      <c r="G1946" s="1" t="s">
        <v>103</v>
      </c>
      <c r="H1946" s="1" t="s">
        <v>1279</v>
      </c>
      <c r="I1946" s="1" t="s">
        <v>1449</v>
      </c>
      <c r="J1946" s="1" t="s">
        <v>1450</v>
      </c>
      <c r="K1946" s="1">
        <v>36.04616</v>
      </c>
      <c r="L1946" s="1">
        <v>41.722867000000001</v>
      </c>
      <c r="M1946" s="1">
        <v>9</v>
      </c>
      <c r="N1946" s="1" t="s">
        <v>66</v>
      </c>
      <c r="O1946" s="1">
        <v>9</v>
      </c>
      <c r="P1946" t="str">
        <f>_xlfn.CONCAT( YEAR(TblOrigin[[#This Row],[ODK_DateOfSubmission]]), "-",TEXT( MONTH(TblOrigin[[#This Row],[ODK_DateOfSubmission]]),"00"))</f>
        <v>2020-12</v>
      </c>
    </row>
    <row r="1947" spans="1:16" x14ac:dyDescent="0.25">
      <c r="A1947" s="13">
        <v>2702047</v>
      </c>
      <c r="B1947" s="1">
        <v>2702047103</v>
      </c>
      <c r="C1947" s="1">
        <v>34008</v>
      </c>
      <c r="D1947" s="6">
        <v>44184.41951605324</v>
      </c>
      <c r="E1947" s="1">
        <v>119</v>
      </c>
      <c r="F1947" s="1" t="s">
        <v>72</v>
      </c>
      <c r="G1947" s="1" t="s">
        <v>103</v>
      </c>
      <c r="H1947" s="1" t="s">
        <v>1279</v>
      </c>
      <c r="I1947" s="1" t="s">
        <v>349</v>
      </c>
      <c r="J1947" s="1" t="s">
        <v>1448</v>
      </c>
      <c r="K1947" s="1">
        <v>36.044508999999998</v>
      </c>
      <c r="L1947" s="1">
        <v>41.714508000000002</v>
      </c>
      <c r="M1947" s="1">
        <v>9</v>
      </c>
      <c r="N1947" s="1" t="s">
        <v>66</v>
      </c>
      <c r="O1947" s="1">
        <v>9</v>
      </c>
      <c r="P1947" t="str">
        <f>_xlfn.CONCAT( YEAR(TblOrigin[[#This Row],[ODK_DateOfSubmission]]), "-",TEXT( MONTH(TblOrigin[[#This Row],[ODK_DateOfSubmission]]),"00"))</f>
        <v>2020-12</v>
      </c>
    </row>
    <row r="1948" spans="1:16" x14ac:dyDescent="0.25">
      <c r="A1948" s="13">
        <v>2708176</v>
      </c>
      <c r="B1948" s="1">
        <v>2708176103</v>
      </c>
      <c r="C1948" s="1">
        <v>33472</v>
      </c>
      <c r="D1948" s="53">
        <v>44184.748692905094</v>
      </c>
      <c r="E1948" s="1">
        <v>119</v>
      </c>
      <c r="F1948" s="1" t="s">
        <v>72</v>
      </c>
      <c r="G1948" s="1" t="s">
        <v>93</v>
      </c>
      <c r="H1948" s="1" t="s">
        <v>478</v>
      </c>
      <c r="I1948" s="1" t="s">
        <v>481</v>
      </c>
      <c r="J1948" s="1" t="s">
        <v>482</v>
      </c>
      <c r="K1948" s="1">
        <v>36.485300000000002</v>
      </c>
      <c r="L1948" s="1">
        <v>42.422117739400001</v>
      </c>
      <c r="M1948" s="1">
        <v>73</v>
      </c>
      <c r="N1948" s="1" t="s">
        <v>66</v>
      </c>
      <c r="O1948" s="1">
        <v>73</v>
      </c>
      <c r="P1948" t="str">
        <f>_xlfn.CONCAT( YEAR(TblOrigin[[#This Row],[ODK_DateOfSubmission]]), "-",TEXT( MONTH(TblOrigin[[#This Row],[ODK_DateOfSubmission]]),"00"))</f>
        <v>2020-12</v>
      </c>
    </row>
    <row r="1949" spans="1:16" x14ac:dyDescent="0.25">
      <c r="A1949" s="13">
        <v>3504052</v>
      </c>
      <c r="B1949" s="1">
        <v>5050911</v>
      </c>
      <c r="C1949" s="1">
        <v>9113</v>
      </c>
      <c r="D1949" s="6">
        <v>44185</v>
      </c>
      <c r="E1949" s="1">
        <v>119</v>
      </c>
      <c r="F1949" s="1" t="s">
        <v>68</v>
      </c>
      <c r="G1949" s="1" t="s">
        <v>73</v>
      </c>
      <c r="H1949" s="1" t="s">
        <v>1059</v>
      </c>
      <c r="I1949" s="1" t="s">
        <v>1102</v>
      </c>
      <c r="J1949" s="1" t="s">
        <v>1436</v>
      </c>
      <c r="K1949" s="1">
        <v>31.060153968000002</v>
      </c>
      <c r="L1949" s="1">
        <v>46.243325555299997</v>
      </c>
      <c r="M1949" s="1">
        <v>5</v>
      </c>
      <c r="N1949" s="1" t="s">
        <v>90</v>
      </c>
      <c r="O1949" s="1">
        <v>3</v>
      </c>
      <c r="P1949" t="str">
        <f>_xlfn.CONCAT( YEAR(TblOrigin[[#This Row],[ODK_DateOfSubmission]]), "-",TEXT( MONTH(TblOrigin[[#This Row],[ODK_DateOfSubmission]]),"00"))</f>
        <v>2020-12</v>
      </c>
    </row>
    <row r="1950" spans="1:16" x14ac:dyDescent="0.25">
      <c r="A1950" s="13">
        <v>3504052</v>
      </c>
      <c r="B1950" s="1">
        <v>5050911</v>
      </c>
      <c r="C1950" s="1">
        <v>9113</v>
      </c>
      <c r="D1950" s="53">
        <v>44185</v>
      </c>
      <c r="E1950" s="1">
        <v>119</v>
      </c>
      <c r="F1950" s="1" t="s">
        <v>68</v>
      </c>
      <c r="G1950" s="1" t="s">
        <v>73</v>
      </c>
      <c r="H1950" s="1" t="s">
        <v>1059</v>
      </c>
      <c r="I1950" s="1" t="s">
        <v>1102</v>
      </c>
      <c r="J1950" s="1" t="s">
        <v>1436</v>
      </c>
      <c r="K1950" s="1">
        <v>31.060153968000002</v>
      </c>
      <c r="L1950" s="1">
        <v>46.243325555299997</v>
      </c>
      <c r="M1950" s="1">
        <v>5</v>
      </c>
      <c r="N1950" s="1" t="s">
        <v>87</v>
      </c>
      <c r="O1950" s="1">
        <v>2</v>
      </c>
      <c r="P1950" t="str">
        <f>_xlfn.CONCAT( YEAR(TblOrigin[[#This Row],[ODK_DateOfSubmission]]), "-",TEXT( MONTH(TblOrigin[[#This Row],[ODK_DateOfSubmission]]),"00"))</f>
        <v>2020-12</v>
      </c>
    </row>
    <row r="1951" spans="1:16" x14ac:dyDescent="0.25">
      <c r="A1951" s="13">
        <v>2706006</v>
      </c>
      <c r="B1951" s="1">
        <v>2706006103</v>
      </c>
      <c r="C1951" s="1">
        <v>18377</v>
      </c>
      <c r="D1951" s="6">
        <v>44186.008343668982</v>
      </c>
      <c r="E1951" s="1">
        <v>119</v>
      </c>
      <c r="F1951" s="1" t="s">
        <v>72</v>
      </c>
      <c r="G1951" s="1" t="s">
        <v>100</v>
      </c>
      <c r="H1951" s="1" t="s">
        <v>326</v>
      </c>
      <c r="I1951" s="1" t="s">
        <v>327</v>
      </c>
      <c r="J1951" s="1" t="s">
        <v>328</v>
      </c>
      <c r="K1951" s="1">
        <v>36.403236683000003</v>
      </c>
      <c r="L1951" s="1">
        <v>43.093517102600003</v>
      </c>
      <c r="M1951" s="1">
        <v>26</v>
      </c>
      <c r="N1951" s="1" t="s">
        <v>66</v>
      </c>
      <c r="O1951" s="1">
        <v>26</v>
      </c>
      <c r="P1951" t="str">
        <f>_xlfn.CONCAT( YEAR(TblOrigin[[#This Row],[ODK_DateOfSubmission]]), "-",TEXT( MONTH(TblOrigin[[#This Row],[ODK_DateOfSubmission]]),"00"))</f>
        <v>2020-12</v>
      </c>
    </row>
    <row r="1952" spans="1:16" x14ac:dyDescent="0.25">
      <c r="A1952" s="13">
        <v>3504024</v>
      </c>
      <c r="B1952" s="1">
        <v>5193411</v>
      </c>
      <c r="C1952" s="1">
        <v>9396</v>
      </c>
      <c r="D1952" s="53">
        <v>44188</v>
      </c>
      <c r="E1952" s="1">
        <v>119</v>
      </c>
      <c r="F1952" s="1" t="s">
        <v>68</v>
      </c>
      <c r="G1952" s="1" t="s">
        <v>73</v>
      </c>
      <c r="H1952" s="1" t="s">
        <v>1059</v>
      </c>
      <c r="I1952" s="1" t="s">
        <v>1082</v>
      </c>
      <c r="J1952" s="1" t="s">
        <v>1083</v>
      </c>
      <c r="K1952" s="1">
        <v>31.0154237044</v>
      </c>
      <c r="L1952" s="1">
        <v>46.263441754500001</v>
      </c>
      <c r="M1952" s="1">
        <v>18</v>
      </c>
      <c r="N1952" s="1" t="s">
        <v>66</v>
      </c>
      <c r="O1952" s="1">
        <v>8</v>
      </c>
      <c r="P1952" t="str">
        <f>_xlfn.CONCAT( YEAR(TblOrigin[[#This Row],[ODK_DateOfSubmission]]), "-",TEXT( MONTH(TblOrigin[[#This Row],[ODK_DateOfSubmission]]),"00"))</f>
        <v>2020-12</v>
      </c>
    </row>
    <row r="1953" spans="1:16" x14ac:dyDescent="0.25">
      <c r="A1953" s="13">
        <v>3504024</v>
      </c>
      <c r="B1953" s="1">
        <v>5193411</v>
      </c>
      <c r="C1953" s="1">
        <v>9396</v>
      </c>
      <c r="D1953" s="6">
        <v>44188</v>
      </c>
      <c r="E1953" s="1">
        <v>119</v>
      </c>
      <c r="F1953" s="1" t="s">
        <v>68</v>
      </c>
      <c r="G1953" s="1" t="s">
        <v>73</v>
      </c>
      <c r="H1953" s="1" t="s">
        <v>1059</v>
      </c>
      <c r="I1953" s="1" t="s">
        <v>1082</v>
      </c>
      <c r="J1953" s="1" t="s">
        <v>1083</v>
      </c>
      <c r="K1953" s="1">
        <v>31.0154237044</v>
      </c>
      <c r="L1953" s="1">
        <v>46.263441754500001</v>
      </c>
      <c r="M1953" s="1">
        <v>18</v>
      </c>
      <c r="N1953" s="1" t="s">
        <v>87</v>
      </c>
      <c r="O1953" s="1">
        <v>4</v>
      </c>
      <c r="P1953" t="str">
        <f>_xlfn.CONCAT( YEAR(TblOrigin[[#This Row],[ODK_DateOfSubmission]]), "-",TEXT( MONTH(TblOrigin[[#This Row],[ODK_DateOfSubmission]]),"00"))</f>
        <v>2020-12</v>
      </c>
    </row>
    <row r="1954" spans="1:16" x14ac:dyDescent="0.25">
      <c r="A1954" s="13">
        <v>3504024</v>
      </c>
      <c r="B1954" s="1">
        <v>5193411</v>
      </c>
      <c r="C1954" s="1">
        <v>9396</v>
      </c>
      <c r="D1954" s="53">
        <v>44188</v>
      </c>
      <c r="E1954" s="1">
        <v>119</v>
      </c>
      <c r="F1954" s="1" t="s">
        <v>68</v>
      </c>
      <c r="G1954" s="1" t="s">
        <v>73</v>
      </c>
      <c r="H1954" s="1" t="s">
        <v>1059</v>
      </c>
      <c r="I1954" s="1" t="s">
        <v>1082</v>
      </c>
      <c r="J1954" s="1" t="s">
        <v>1083</v>
      </c>
      <c r="K1954" s="1">
        <v>31.0154237044</v>
      </c>
      <c r="L1954" s="1">
        <v>46.263441754500001</v>
      </c>
      <c r="M1954" s="1">
        <v>18</v>
      </c>
      <c r="N1954" s="1" t="s">
        <v>78</v>
      </c>
      <c r="O1954" s="1">
        <v>6</v>
      </c>
      <c r="P1954" t="str">
        <f>_xlfn.CONCAT( YEAR(TblOrigin[[#This Row],[ODK_DateOfSubmission]]), "-",TEXT( MONTH(TblOrigin[[#This Row],[ODK_DateOfSubmission]]),"00"))</f>
        <v>2020-12</v>
      </c>
    </row>
    <row r="1955" spans="1:16" x14ac:dyDescent="0.25">
      <c r="A1955" s="13">
        <v>3505014</v>
      </c>
      <c r="B1955" s="1">
        <v>5199011</v>
      </c>
      <c r="C1955" s="1">
        <v>33810</v>
      </c>
      <c r="D1955" s="6">
        <v>44189</v>
      </c>
      <c r="E1955" s="1">
        <v>119</v>
      </c>
      <c r="F1955" s="1" t="s">
        <v>68</v>
      </c>
      <c r="G1955" s="1" t="s">
        <v>77</v>
      </c>
      <c r="H1955" s="1" t="s">
        <v>1128</v>
      </c>
      <c r="I1955" s="1" t="s">
        <v>1343</v>
      </c>
      <c r="J1955" s="1" t="s">
        <v>1344</v>
      </c>
      <c r="K1955" s="1">
        <v>30.880875</v>
      </c>
      <c r="L1955" s="1">
        <v>46.576391999999998</v>
      </c>
      <c r="M1955" s="1">
        <v>7</v>
      </c>
      <c r="N1955" s="1" t="s">
        <v>91</v>
      </c>
      <c r="O1955" s="1">
        <v>2</v>
      </c>
      <c r="P1955" t="str">
        <f>_xlfn.CONCAT( YEAR(TblOrigin[[#This Row],[ODK_DateOfSubmission]]), "-",TEXT( MONTH(TblOrigin[[#This Row],[ODK_DateOfSubmission]]),"00"))</f>
        <v>2020-12</v>
      </c>
    </row>
    <row r="1956" spans="1:16" x14ac:dyDescent="0.25">
      <c r="A1956" s="13">
        <v>3505015</v>
      </c>
      <c r="B1956" s="1">
        <v>5198911</v>
      </c>
      <c r="C1956" s="1">
        <v>33811</v>
      </c>
      <c r="D1956" s="53">
        <v>44189</v>
      </c>
      <c r="E1956" s="1">
        <v>119</v>
      </c>
      <c r="F1956" s="1" t="s">
        <v>68</v>
      </c>
      <c r="G1956" s="1" t="s">
        <v>77</v>
      </c>
      <c r="H1956" s="1" t="s">
        <v>1128</v>
      </c>
      <c r="I1956" s="1" t="s">
        <v>1342</v>
      </c>
      <c r="J1956" s="1" t="s">
        <v>232</v>
      </c>
      <c r="K1956" s="1">
        <v>30.882387999999999</v>
      </c>
      <c r="L1956" s="1">
        <v>46.568722000000001</v>
      </c>
      <c r="M1956" s="1">
        <v>25</v>
      </c>
      <c r="N1956" s="1" t="s">
        <v>87</v>
      </c>
      <c r="O1956" s="1">
        <v>5</v>
      </c>
      <c r="P1956" t="str">
        <f>_xlfn.CONCAT( YEAR(TblOrigin[[#This Row],[ODK_DateOfSubmission]]), "-",TEXT( MONTH(TblOrigin[[#This Row],[ODK_DateOfSubmission]]),"00"))</f>
        <v>2020-12</v>
      </c>
    </row>
    <row r="1957" spans="1:16" x14ac:dyDescent="0.25">
      <c r="A1957" s="13">
        <v>3505002</v>
      </c>
      <c r="B1957" s="1">
        <v>5198711</v>
      </c>
      <c r="C1957" s="1">
        <v>24721</v>
      </c>
      <c r="D1957" s="6">
        <v>44189</v>
      </c>
      <c r="E1957" s="1">
        <v>119</v>
      </c>
      <c r="F1957" s="1" t="s">
        <v>68</v>
      </c>
      <c r="G1957" s="1" t="s">
        <v>77</v>
      </c>
      <c r="H1957" s="1" t="s">
        <v>1112</v>
      </c>
      <c r="I1957" s="1" t="s">
        <v>1113</v>
      </c>
      <c r="J1957" s="1" t="s">
        <v>1114</v>
      </c>
      <c r="K1957" s="1">
        <v>30.956201633799999</v>
      </c>
      <c r="L1957" s="1">
        <v>46.359501579899998</v>
      </c>
      <c r="M1957" s="1">
        <v>7</v>
      </c>
      <c r="N1957" s="1" t="s">
        <v>87</v>
      </c>
      <c r="O1957" s="1">
        <v>2</v>
      </c>
      <c r="P1957" t="str">
        <f>_xlfn.CONCAT( YEAR(TblOrigin[[#This Row],[ODK_DateOfSubmission]]), "-",TEXT( MONTH(TblOrigin[[#This Row],[ODK_DateOfSubmission]]),"00"))</f>
        <v>2020-12</v>
      </c>
    </row>
    <row r="1958" spans="1:16" x14ac:dyDescent="0.25">
      <c r="A1958" s="13">
        <v>3505015</v>
      </c>
      <c r="B1958" s="1">
        <v>5198911</v>
      </c>
      <c r="C1958" s="1">
        <v>33811</v>
      </c>
      <c r="D1958" s="53">
        <v>44189</v>
      </c>
      <c r="E1958" s="1">
        <v>119</v>
      </c>
      <c r="F1958" s="1" t="s">
        <v>68</v>
      </c>
      <c r="G1958" s="1" t="s">
        <v>77</v>
      </c>
      <c r="H1958" s="1" t="s">
        <v>1128</v>
      </c>
      <c r="I1958" s="1" t="s">
        <v>1342</v>
      </c>
      <c r="J1958" s="1" t="s">
        <v>232</v>
      </c>
      <c r="K1958" s="1">
        <v>30.882387999999999</v>
      </c>
      <c r="L1958" s="1">
        <v>46.568722000000001</v>
      </c>
      <c r="M1958" s="1">
        <v>25</v>
      </c>
      <c r="N1958" s="1" t="s">
        <v>78</v>
      </c>
      <c r="O1958" s="1">
        <v>10</v>
      </c>
      <c r="P1958" t="str">
        <f>_xlfn.CONCAT( YEAR(TblOrigin[[#This Row],[ODK_DateOfSubmission]]), "-",TEXT( MONTH(TblOrigin[[#This Row],[ODK_DateOfSubmission]]),"00"))</f>
        <v>2020-12</v>
      </c>
    </row>
    <row r="1959" spans="1:16" x14ac:dyDescent="0.25">
      <c r="A1959" s="13">
        <v>3505013</v>
      </c>
      <c r="B1959" s="1">
        <v>5198811</v>
      </c>
      <c r="C1959" s="1">
        <v>33809</v>
      </c>
      <c r="D1959" s="6">
        <v>44189</v>
      </c>
      <c r="E1959" s="1">
        <v>119</v>
      </c>
      <c r="F1959" s="1" t="s">
        <v>68</v>
      </c>
      <c r="G1959" s="1" t="s">
        <v>77</v>
      </c>
      <c r="H1959" s="1" t="s">
        <v>1119</v>
      </c>
      <c r="I1959" s="1" t="s">
        <v>1342</v>
      </c>
      <c r="J1959" s="1" t="s">
        <v>232</v>
      </c>
      <c r="K1959" s="1">
        <v>30.914428999999998</v>
      </c>
      <c r="L1959" s="1">
        <v>46.47878</v>
      </c>
      <c r="M1959" s="1">
        <v>5</v>
      </c>
      <c r="N1959" s="1" t="s">
        <v>66</v>
      </c>
      <c r="O1959" s="1">
        <v>5</v>
      </c>
      <c r="P1959" t="str">
        <f>_xlfn.CONCAT( YEAR(TblOrigin[[#This Row],[ODK_DateOfSubmission]]), "-",TEXT( MONTH(TblOrigin[[#This Row],[ODK_DateOfSubmission]]),"00"))</f>
        <v>2020-12</v>
      </c>
    </row>
    <row r="1960" spans="1:16" x14ac:dyDescent="0.25">
      <c r="A1960" s="13">
        <v>3505002</v>
      </c>
      <c r="B1960" s="1">
        <v>5198711</v>
      </c>
      <c r="C1960" s="1">
        <v>24721</v>
      </c>
      <c r="D1960" s="53">
        <v>44189</v>
      </c>
      <c r="E1960" s="1">
        <v>119</v>
      </c>
      <c r="F1960" s="1" t="s">
        <v>68</v>
      </c>
      <c r="G1960" s="1" t="s">
        <v>77</v>
      </c>
      <c r="H1960" s="1" t="s">
        <v>1112</v>
      </c>
      <c r="I1960" s="1" t="s">
        <v>1113</v>
      </c>
      <c r="J1960" s="1" t="s">
        <v>1114</v>
      </c>
      <c r="K1960" s="1">
        <v>30.956201633799999</v>
      </c>
      <c r="L1960" s="1">
        <v>46.359501579899998</v>
      </c>
      <c r="M1960" s="1">
        <v>7</v>
      </c>
      <c r="N1960" s="1" t="s">
        <v>66</v>
      </c>
      <c r="O1960" s="1">
        <v>5</v>
      </c>
      <c r="P1960" t="str">
        <f>_xlfn.CONCAT( YEAR(TblOrigin[[#This Row],[ODK_DateOfSubmission]]), "-",TEXT( MONTH(TblOrigin[[#This Row],[ODK_DateOfSubmission]]),"00"))</f>
        <v>2020-12</v>
      </c>
    </row>
    <row r="1961" spans="1:16" x14ac:dyDescent="0.25">
      <c r="A1961" s="13">
        <v>3505014</v>
      </c>
      <c r="B1961" s="1">
        <v>5199011</v>
      </c>
      <c r="C1961" s="1">
        <v>33810</v>
      </c>
      <c r="D1961" s="6">
        <v>44189</v>
      </c>
      <c r="E1961" s="1">
        <v>119</v>
      </c>
      <c r="F1961" s="1" t="s">
        <v>68</v>
      </c>
      <c r="G1961" s="1" t="s">
        <v>77</v>
      </c>
      <c r="H1961" s="1" t="s">
        <v>1128</v>
      </c>
      <c r="I1961" s="1" t="s">
        <v>1343</v>
      </c>
      <c r="J1961" s="1" t="s">
        <v>1344</v>
      </c>
      <c r="K1961" s="1">
        <v>30.880875</v>
      </c>
      <c r="L1961" s="1">
        <v>46.576391999999998</v>
      </c>
      <c r="M1961" s="1">
        <v>7</v>
      </c>
      <c r="N1961" s="1" t="s">
        <v>66</v>
      </c>
      <c r="O1961" s="1">
        <v>5</v>
      </c>
      <c r="P1961" t="str">
        <f>_xlfn.CONCAT( YEAR(TblOrigin[[#This Row],[ODK_DateOfSubmission]]), "-",TEXT( MONTH(TblOrigin[[#This Row],[ODK_DateOfSubmission]]),"00"))</f>
        <v>2020-12</v>
      </c>
    </row>
    <row r="1962" spans="1:16" x14ac:dyDescent="0.25">
      <c r="A1962" s="13">
        <v>3505015</v>
      </c>
      <c r="B1962" s="1">
        <v>5198911</v>
      </c>
      <c r="C1962" s="1">
        <v>33811</v>
      </c>
      <c r="D1962" s="53">
        <v>44189</v>
      </c>
      <c r="E1962" s="1">
        <v>119</v>
      </c>
      <c r="F1962" s="1" t="s">
        <v>68</v>
      </c>
      <c r="G1962" s="1" t="s">
        <v>77</v>
      </c>
      <c r="H1962" s="1" t="s">
        <v>1128</v>
      </c>
      <c r="I1962" s="1" t="s">
        <v>1342</v>
      </c>
      <c r="J1962" s="1" t="s">
        <v>232</v>
      </c>
      <c r="K1962" s="1">
        <v>30.882387999999999</v>
      </c>
      <c r="L1962" s="1">
        <v>46.568722000000001</v>
      </c>
      <c r="M1962" s="1">
        <v>25</v>
      </c>
      <c r="N1962" s="1" t="s">
        <v>66</v>
      </c>
      <c r="O1962" s="1">
        <v>10</v>
      </c>
      <c r="P1962" t="str">
        <f>_xlfn.CONCAT( YEAR(TblOrigin[[#This Row],[ODK_DateOfSubmission]]), "-",TEXT( MONTH(TblOrigin[[#This Row],[ODK_DateOfSubmission]]),"00"))</f>
        <v>2020-12</v>
      </c>
    </row>
    <row r="1963" spans="1:16" x14ac:dyDescent="0.25">
      <c r="A1963" s="13">
        <v>3504014</v>
      </c>
      <c r="B1963" s="1">
        <v>5205411</v>
      </c>
      <c r="C1963" s="1">
        <v>10254</v>
      </c>
      <c r="D1963" s="6">
        <v>44191</v>
      </c>
      <c r="E1963" s="1">
        <v>119</v>
      </c>
      <c r="F1963" s="1" t="s">
        <v>68</v>
      </c>
      <c r="G1963" s="1" t="s">
        <v>73</v>
      </c>
      <c r="H1963" s="1" t="s">
        <v>1059</v>
      </c>
      <c r="I1963" s="1" t="s">
        <v>1070</v>
      </c>
      <c r="J1963" s="1" t="s">
        <v>1071</v>
      </c>
      <c r="K1963" s="1">
        <v>31.042429802899999</v>
      </c>
      <c r="L1963" s="1">
        <v>46.262052204600003</v>
      </c>
      <c r="M1963" s="1">
        <v>30</v>
      </c>
      <c r="N1963" s="1" t="s">
        <v>74</v>
      </c>
      <c r="O1963" s="1">
        <v>5</v>
      </c>
      <c r="P1963" t="str">
        <f>_xlfn.CONCAT( YEAR(TblOrigin[[#This Row],[ODK_DateOfSubmission]]), "-",TEXT( MONTH(TblOrigin[[#This Row],[ODK_DateOfSubmission]]),"00"))</f>
        <v>2020-12</v>
      </c>
    </row>
    <row r="1964" spans="1:16" x14ac:dyDescent="0.25">
      <c r="A1964" s="13">
        <v>3504014</v>
      </c>
      <c r="B1964" s="1">
        <v>5205411</v>
      </c>
      <c r="C1964" s="1">
        <v>10254</v>
      </c>
      <c r="D1964" s="53">
        <v>44191</v>
      </c>
      <c r="E1964" s="1">
        <v>119</v>
      </c>
      <c r="F1964" s="1" t="s">
        <v>68</v>
      </c>
      <c r="G1964" s="1" t="s">
        <v>73</v>
      </c>
      <c r="H1964" s="1" t="s">
        <v>1059</v>
      </c>
      <c r="I1964" s="1" t="s">
        <v>1070</v>
      </c>
      <c r="J1964" s="1" t="s">
        <v>1071</v>
      </c>
      <c r="K1964" s="1">
        <v>31.042429802899999</v>
      </c>
      <c r="L1964" s="1">
        <v>46.262052204600003</v>
      </c>
      <c r="M1964" s="1">
        <v>30</v>
      </c>
      <c r="N1964" s="1" t="s">
        <v>94</v>
      </c>
      <c r="O1964" s="1">
        <v>10</v>
      </c>
      <c r="P1964" t="str">
        <f>_xlfn.CONCAT( YEAR(TblOrigin[[#This Row],[ODK_DateOfSubmission]]), "-",TEXT( MONTH(TblOrigin[[#This Row],[ODK_DateOfSubmission]]),"00"))</f>
        <v>2020-12</v>
      </c>
    </row>
    <row r="1965" spans="1:16" x14ac:dyDescent="0.25">
      <c r="A1965" s="13">
        <v>3504014</v>
      </c>
      <c r="B1965" s="1">
        <v>5205411</v>
      </c>
      <c r="C1965" s="1">
        <v>10254</v>
      </c>
      <c r="D1965" s="6">
        <v>44191</v>
      </c>
      <c r="E1965" s="1">
        <v>119</v>
      </c>
      <c r="F1965" s="1" t="s">
        <v>68</v>
      </c>
      <c r="G1965" s="1" t="s">
        <v>73</v>
      </c>
      <c r="H1965" s="1" t="s">
        <v>1059</v>
      </c>
      <c r="I1965" s="1" t="s">
        <v>1070</v>
      </c>
      <c r="J1965" s="1" t="s">
        <v>1071</v>
      </c>
      <c r="K1965" s="1">
        <v>31.042429802899999</v>
      </c>
      <c r="L1965" s="1">
        <v>46.262052204600003</v>
      </c>
      <c r="M1965" s="1">
        <v>30</v>
      </c>
      <c r="N1965" s="1" t="s">
        <v>104</v>
      </c>
      <c r="O1965" s="1">
        <v>15</v>
      </c>
      <c r="P1965" t="str">
        <f>_xlfn.CONCAT( YEAR(TblOrigin[[#This Row],[ODK_DateOfSubmission]]), "-",TEXT( MONTH(TblOrigin[[#This Row],[ODK_DateOfSubmission]]),"00"))</f>
        <v>2020-12</v>
      </c>
    </row>
    <row r="1966" spans="1:16" x14ac:dyDescent="0.25">
      <c r="A1966" s="13">
        <v>1101006</v>
      </c>
      <c r="B1966" s="1">
        <v>5213611</v>
      </c>
      <c r="C1966" s="1">
        <v>24920</v>
      </c>
      <c r="D1966" s="53">
        <v>44192</v>
      </c>
      <c r="E1966" s="1">
        <v>119</v>
      </c>
      <c r="F1966" s="1" t="s">
        <v>89</v>
      </c>
      <c r="G1966" s="1" t="s">
        <v>160</v>
      </c>
      <c r="H1966" s="1" t="s">
        <v>1376</v>
      </c>
      <c r="I1966" s="1" t="s">
        <v>1453</v>
      </c>
      <c r="J1966" s="1" t="s">
        <v>1454</v>
      </c>
      <c r="K1966" s="1">
        <v>37.0936533072</v>
      </c>
      <c r="L1966" s="1">
        <v>43.227898235200001</v>
      </c>
      <c r="M1966" s="1">
        <v>5</v>
      </c>
      <c r="N1966" s="1" t="s">
        <v>75</v>
      </c>
      <c r="O1966" s="1">
        <v>3</v>
      </c>
      <c r="P1966" t="str">
        <f>_xlfn.CONCAT( YEAR(TblOrigin[[#This Row],[ODK_DateOfSubmission]]), "-",TEXT( MONTH(TblOrigin[[#This Row],[ODK_DateOfSubmission]]),"00"))</f>
        <v>2020-12</v>
      </c>
    </row>
    <row r="1967" spans="1:16" x14ac:dyDescent="0.25">
      <c r="A1967" s="13">
        <v>1101006</v>
      </c>
      <c r="B1967" s="1">
        <v>5213611</v>
      </c>
      <c r="C1967" s="1">
        <v>24920</v>
      </c>
      <c r="D1967" s="6">
        <v>44192</v>
      </c>
      <c r="E1967" s="1">
        <v>119</v>
      </c>
      <c r="F1967" s="1" t="s">
        <v>89</v>
      </c>
      <c r="G1967" s="1" t="s">
        <v>160</v>
      </c>
      <c r="H1967" s="1" t="s">
        <v>1376</v>
      </c>
      <c r="I1967" s="1" t="s">
        <v>1453</v>
      </c>
      <c r="J1967" s="1" t="s">
        <v>1454</v>
      </c>
      <c r="K1967" s="1">
        <v>37.0936533072</v>
      </c>
      <c r="L1967" s="1">
        <v>43.227898235200001</v>
      </c>
      <c r="M1967" s="1">
        <v>5</v>
      </c>
      <c r="N1967" s="1" t="s">
        <v>78</v>
      </c>
      <c r="O1967" s="1">
        <v>2</v>
      </c>
      <c r="P1967" t="str">
        <f>_xlfn.CONCAT( YEAR(TblOrigin[[#This Row],[ODK_DateOfSubmission]]), "-",TEXT( MONTH(TblOrigin[[#This Row],[ODK_DateOfSubmission]]),"00"))</f>
        <v>2020-12</v>
      </c>
    </row>
    <row r="1968" spans="1:16" x14ac:dyDescent="0.25">
      <c r="A1968" s="13">
        <v>3502016</v>
      </c>
      <c r="B1968" s="1">
        <v>5233911</v>
      </c>
      <c r="C1968" s="1">
        <v>34162</v>
      </c>
      <c r="D1968" s="53">
        <v>44202</v>
      </c>
      <c r="E1968" s="1">
        <v>119</v>
      </c>
      <c r="F1968" s="1" t="s">
        <v>68</v>
      </c>
      <c r="G1968" s="1" t="s">
        <v>81</v>
      </c>
      <c r="H1968" s="1" t="s">
        <v>1047</v>
      </c>
      <c r="I1968" s="1" t="s">
        <v>1440</v>
      </c>
      <c r="J1968" s="1" t="s">
        <v>1441</v>
      </c>
      <c r="K1968" s="1">
        <v>31.735530000000001</v>
      </c>
      <c r="L1968" s="1">
        <v>46.112045999999999</v>
      </c>
      <c r="M1968" s="1">
        <v>17</v>
      </c>
      <c r="N1968" s="1" t="s">
        <v>78</v>
      </c>
      <c r="O1968" s="1">
        <v>3</v>
      </c>
      <c r="P1968" t="str">
        <f>_xlfn.CONCAT( YEAR(TblOrigin[[#This Row],[ODK_DateOfSubmission]]), "-",TEXT( MONTH(TblOrigin[[#This Row],[ODK_DateOfSubmission]]),"00"))</f>
        <v>2021-01</v>
      </c>
    </row>
    <row r="1969" spans="1:16" x14ac:dyDescent="0.25">
      <c r="A1969" s="13">
        <v>3502016</v>
      </c>
      <c r="B1969" s="1">
        <v>5233911</v>
      </c>
      <c r="C1969" s="1">
        <v>34162</v>
      </c>
      <c r="D1969" s="6">
        <v>44202</v>
      </c>
      <c r="E1969" s="1">
        <v>119</v>
      </c>
      <c r="F1969" s="1" t="s">
        <v>68</v>
      </c>
      <c r="G1969" s="1" t="s">
        <v>81</v>
      </c>
      <c r="H1969" s="1" t="s">
        <v>1047</v>
      </c>
      <c r="I1969" s="1" t="s">
        <v>1440</v>
      </c>
      <c r="J1969" s="1" t="s">
        <v>1441</v>
      </c>
      <c r="K1969" s="1">
        <v>31.735530000000001</v>
      </c>
      <c r="L1969" s="1">
        <v>46.112045999999999</v>
      </c>
      <c r="M1969" s="1">
        <v>17</v>
      </c>
      <c r="N1969" s="1" t="s">
        <v>82</v>
      </c>
      <c r="O1969" s="1">
        <v>7</v>
      </c>
      <c r="P1969" t="str">
        <f>_xlfn.CONCAT( YEAR(TblOrigin[[#This Row],[ODK_DateOfSubmission]]), "-",TEXT( MONTH(TblOrigin[[#This Row],[ODK_DateOfSubmission]]),"00"))</f>
        <v>2021-01</v>
      </c>
    </row>
    <row r="1970" spans="1:16" x14ac:dyDescent="0.25">
      <c r="A1970" s="13">
        <v>3502016</v>
      </c>
      <c r="B1970" s="1">
        <v>5233911</v>
      </c>
      <c r="C1970" s="1">
        <v>34162</v>
      </c>
      <c r="D1970" s="53">
        <v>44202</v>
      </c>
      <c r="E1970" s="1">
        <v>119</v>
      </c>
      <c r="F1970" s="1" t="s">
        <v>68</v>
      </c>
      <c r="G1970" s="1" t="s">
        <v>81</v>
      </c>
      <c r="H1970" s="1" t="s">
        <v>1047</v>
      </c>
      <c r="I1970" s="1" t="s">
        <v>1440</v>
      </c>
      <c r="J1970" s="1" t="s">
        <v>1441</v>
      </c>
      <c r="K1970" s="1">
        <v>31.735530000000001</v>
      </c>
      <c r="L1970" s="1">
        <v>46.112045999999999</v>
      </c>
      <c r="M1970" s="1">
        <v>17</v>
      </c>
      <c r="N1970" s="1" t="s">
        <v>87</v>
      </c>
      <c r="O1970" s="1">
        <v>3</v>
      </c>
      <c r="P1970" t="str">
        <f>_xlfn.CONCAT( YEAR(TblOrigin[[#This Row],[ODK_DateOfSubmission]]), "-",TEXT( MONTH(TblOrigin[[#This Row],[ODK_DateOfSubmission]]),"00"))</f>
        <v>2021-01</v>
      </c>
    </row>
    <row r="1971" spans="1:16" x14ac:dyDescent="0.25">
      <c r="A1971" s="31">
        <v>3502016</v>
      </c>
      <c r="B1971" s="32">
        <v>5233911</v>
      </c>
      <c r="C1971" s="32">
        <v>34162</v>
      </c>
      <c r="D1971" s="52">
        <v>44202</v>
      </c>
      <c r="E1971" s="32">
        <v>119</v>
      </c>
      <c r="F1971" s="32" t="s">
        <v>68</v>
      </c>
      <c r="G1971" s="32" t="s">
        <v>81</v>
      </c>
      <c r="H1971" s="32" t="s">
        <v>1047</v>
      </c>
      <c r="I1971" s="32" t="s">
        <v>1440</v>
      </c>
      <c r="J1971" s="32" t="s">
        <v>1441</v>
      </c>
      <c r="K1971" s="32">
        <v>31.735530000000001</v>
      </c>
      <c r="L1971" s="32">
        <v>46.112045999999999</v>
      </c>
      <c r="M1971" s="32">
        <v>17</v>
      </c>
      <c r="N1971" s="32" t="s">
        <v>66</v>
      </c>
      <c r="O1971" s="32">
        <v>4</v>
      </c>
      <c r="P1971" t="str">
        <f>_xlfn.CONCAT( YEAR(TblOrigin[[#This Row],[ODK_DateOfSubmission]]), "-",TEXT( MONTH(TblOrigin[[#This Row],[ODK_DateOfSubmission]]),"00"))</f>
        <v>2021-01</v>
      </c>
    </row>
    <row r="1972" spans="1:16" x14ac:dyDescent="0.25">
      <c r="A1972" s="13">
        <v>3502016</v>
      </c>
      <c r="B1972" s="1">
        <v>5285912</v>
      </c>
      <c r="C1972" s="1">
        <v>34162</v>
      </c>
      <c r="D1972" s="6">
        <v>44222</v>
      </c>
      <c r="E1972" s="1">
        <v>120</v>
      </c>
      <c r="F1972" s="1" t="s">
        <v>68</v>
      </c>
      <c r="G1972" s="1" t="s">
        <v>81</v>
      </c>
      <c r="H1972" s="1" t="s">
        <v>1047</v>
      </c>
      <c r="I1972" s="1" t="s">
        <v>1440</v>
      </c>
      <c r="J1972" s="1" t="s">
        <v>1441</v>
      </c>
      <c r="K1972" s="1">
        <v>31.735530000000001</v>
      </c>
      <c r="L1972" s="1">
        <v>46.112045999999999</v>
      </c>
      <c r="M1972" s="1">
        <v>17</v>
      </c>
      <c r="N1972" s="1" t="s">
        <v>66</v>
      </c>
      <c r="O1972" s="1">
        <v>4</v>
      </c>
      <c r="P1972" t="str">
        <f>_xlfn.CONCAT( YEAR(TblOrigin[[#This Row],[ODK_DateOfSubmission]]), "-",TEXT( MONTH(TblOrigin[[#This Row],[ODK_DateOfSubmission]]),"00"))</f>
        <v>2021-01</v>
      </c>
    </row>
    <row r="1973" spans="1:16" x14ac:dyDescent="0.25">
      <c r="A1973" s="13">
        <v>3504011</v>
      </c>
      <c r="B1973" s="1">
        <v>5285112</v>
      </c>
      <c r="C1973" s="1">
        <v>10260</v>
      </c>
      <c r="D1973" s="6">
        <v>44222</v>
      </c>
      <c r="E1973" s="1">
        <v>120</v>
      </c>
      <c r="F1973" s="1" t="s">
        <v>68</v>
      </c>
      <c r="G1973" s="1" t="s">
        <v>73</v>
      </c>
      <c r="H1973" s="1" t="s">
        <v>1059</v>
      </c>
      <c r="I1973" s="1" t="s">
        <v>1066</v>
      </c>
      <c r="J1973" s="1" t="s">
        <v>1067</v>
      </c>
      <c r="K1973" s="1">
        <v>31.0134574836</v>
      </c>
      <c r="L1973" s="1">
        <v>46.282408152000002</v>
      </c>
      <c r="M1973" s="1">
        <v>650</v>
      </c>
      <c r="N1973" s="1" t="s">
        <v>66</v>
      </c>
      <c r="O1973" s="1">
        <v>10</v>
      </c>
      <c r="P1973" t="str">
        <f>_xlfn.CONCAT( YEAR(TblOrigin[[#This Row],[ODK_DateOfSubmission]]), "-",TEXT( MONTH(TblOrigin[[#This Row],[ODK_DateOfSubmission]]),"00"))</f>
        <v>2021-01</v>
      </c>
    </row>
    <row r="1974" spans="1:16" x14ac:dyDescent="0.25">
      <c r="A1974" s="13">
        <v>3504025</v>
      </c>
      <c r="B1974" s="1">
        <v>5285312</v>
      </c>
      <c r="C1974" s="1">
        <v>10262</v>
      </c>
      <c r="D1974" s="6">
        <v>44222</v>
      </c>
      <c r="E1974" s="1">
        <v>120</v>
      </c>
      <c r="F1974" s="1" t="s">
        <v>68</v>
      </c>
      <c r="G1974" s="1" t="s">
        <v>73</v>
      </c>
      <c r="H1974" s="1" t="s">
        <v>1059</v>
      </c>
      <c r="I1974" s="1" t="s">
        <v>1084</v>
      </c>
      <c r="J1974" s="1" t="s">
        <v>1085</v>
      </c>
      <c r="K1974" s="1">
        <v>31.074394900600002</v>
      </c>
      <c r="L1974" s="1">
        <v>46.250142994800001</v>
      </c>
      <c r="M1974" s="1">
        <v>75</v>
      </c>
      <c r="N1974" s="1" t="s">
        <v>66</v>
      </c>
      <c r="O1974" s="1">
        <v>20</v>
      </c>
      <c r="P1974" t="str">
        <f>_xlfn.CONCAT( YEAR(TblOrigin[[#This Row],[ODK_DateOfSubmission]]), "-",TEXT( MONTH(TblOrigin[[#This Row],[ODK_DateOfSubmission]]),"00"))</f>
        <v>2021-01</v>
      </c>
    </row>
    <row r="1975" spans="1:16" x14ac:dyDescent="0.25">
      <c r="A1975" s="13">
        <v>3504040</v>
      </c>
      <c r="B1975" s="1">
        <v>5285212</v>
      </c>
      <c r="C1975" s="1">
        <v>25530</v>
      </c>
      <c r="D1975" s="6">
        <v>44222</v>
      </c>
      <c r="E1975" s="1">
        <v>120</v>
      </c>
      <c r="F1975" s="1" t="s">
        <v>68</v>
      </c>
      <c r="G1975" s="1" t="s">
        <v>73</v>
      </c>
      <c r="H1975" s="1" t="s">
        <v>1059</v>
      </c>
      <c r="I1975" s="1" t="s">
        <v>1351</v>
      </c>
      <c r="J1975" s="1" t="s">
        <v>1352</v>
      </c>
      <c r="K1975" s="1">
        <v>31.076769222599999</v>
      </c>
      <c r="L1975" s="1">
        <v>46.264030067599997</v>
      </c>
      <c r="M1975" s="1">
        <v>5</v>
      </c>
      <c r="N1975" s="1" t="s">
        <v>66</v>
      </c>
      <c r="O1975" s="1">
        <v>2</v>
      </c>
      <c r="P1975" t="str">
        <f>_xlfn.CONCAT( YEAR(TblOrigin[[#This Row],[ODK_DateOfSubmission]]), "-",TEXT( MONTH(TblOrigin[[#This Row],[ODK_DateOfSubmission]]),"00"))</f>
        <v>2021-01</v>
      </c>
    </row>
    <row r="1976" spans="1:16" x14ac:dyDescent="0.25">
      <c r="A1976" s="13">
        <v>3504011</v>
      </c>
      <c r="B1976" s="1">
        <v>5285112</v>
      </c>
      <c r="C1976" s="1">
        <v>10260</v>
      </c>
      <c r="D1976" s="6">
        <v>44222</v>
      </c>
      <c r="E1976" s="1">
        <v>120</v>
      </c>
      <c r="F1976" s="1" t="s">
        <v>68</v>
      </c>
      <c r="G1976" s="1" t="s">
        <v>73</v>
      </c>
      <c r="H1976" s="1" t="s">
        <v>1059</v>
      </c>
      <c r="I1976" s="1" t="s">
        <v>1066</v>
      </c>
      <c r="J1976" s="1" t="s">
        <v>1067</v>
      </c>
      <c r="K1976" s="1">
        <v>31.0134574836</v>
      </c>
      <c r="L1976" s="1">
        <v>46.282408152000002</v>
      </c>
      <c r="M1976" s="1">
        <v>650</v>
      </c>
      <c r="N1976" s="1" t="s">
        <v>122</v>
      </c>
      <c r="O1976" s="1">
        <v>10</v>
      </c>
      <c r="P1976" t="str">
        <f>_xlfn.CONCAT( YEAR(TblOrigin[[#This Row],[ODK_DateOfSubmission]]), "-",TEXT( MONTH(TblOrigin[[#This Row],[ODK_DateOfSubmission]]),"00"))</f>
        <v>2021-01</v>
      </c>
    </row>
    <row r="1977" spans="1:16" x14ac:dyDescent="0.25">
      <c r="A1977" s="13">
        <v>3504011</v>
      </c>
      <c r="B1977" s="1">
        <v>5285112</v>
      </c>
      <c r="C1977" s="1">
        <v>10260</v>
      </c>
      <c r="D1977" s="6">
        <v>44222</v>
      </c>
      <c r="E1977" s="1">
        <v>120</v>
      </c>
      <c r="F1977" s="1" t="s">
        <v>68</v>
      </c>
      <c r="G1977" s="1" t="s">
        <v>73</v>
      </c>
      <c r="H1977" s="1" t="s">
        <v>1059</v>
      </c>
      <c r="I1977" s="1" t="s">
        <v>1066</v>
      </c>
      <c r="J1977" s="1" t="s">
        <v>1067</v>
      </c>
      <c r="K1977" s="1">
        <v>31.0134574836</v>
      </c>
      <c r="L1977" s="1">
        <v>46.282408152000002</v>
      </c>
      <c r="M1977" s="1">
        <v>650</v>
      </c>
      <c r="N1977" s="1" t="s">
        <v>90</v>
      </c>
      <c r="O1977" s="1">
        <v>20</v>
      </c>
      <c r="P1977" t="str">
        <f>_xlfn.CONCAT( YEAR(TblOrigin[[#This Row],[ODK_DateOfSubmission]]), "-",TEXT( MONTH(TblOrigin[[#This Row],[ODK_DateOfSubmission]]),"00"))</f>
        <v>2021-01</v>
      </c>
    </row>
    <row r="1978" spans="1:16" x14ac:dyDescent="0.25">
      <c r="A1978" s="13">
        <v>3504040</v>
      </c>
      <c r="B1978" s="1">
        <v>5285212</v>
      </c>
      <c r="C1978" s="1">
        <v>25530</v>
      </c>
      <c r="D1978" s="6">
        <v>44222</v>
      </c>
      <c r="E1978" s="1">
        <v>120</v>
      </c>
      <c r="F1978" s="1" t="s">
        <v>68</v>
      </c>
      <c r="G1978" s="1" t="s">
        <v>73</v>
      </c>
      <c r="H1978" s="1" t="s">
        <v>1059</v>
      </c>
      <c r="I1978" s="1" t="s">
        <v>1351</v>
      </c>
      <c r="J1978" s="1" t="s">
        <v>1352</v>
      </c>
      <c r="K1978" s="1">
        <v>31.076769222599999</v>
      </c>
      <c r="L1978" s="1">
        <v>46.264030067599997</v>
      </c>
      <c r="M1978" s="1">
        <v>5</v>
      </c>
      <c r="N1978" s="1" t="s">
        <v>90</v>
      </c>
      <c r="O1978" s="1">
        <v>1</v>
      </c>
      <c r="P1978" t="str">
        <f>_xlfn.CONCAT( YEAR(TblOrigin[[#This Row],[ODK_DateOfSubmission]]), "-",TEXT( MONTH(TblOrigin[[#This Row],[ODK_DateOfSubmission]]),"00"))</f>
        <v>2021-01</v>
      </c>
    </row>
    <row r="1979" spans="1:16" x14ac:dyDescent="0.25">
      <c r="A1979" s="13">
        <v>3504025</v>
      </c>
      <c r="B1979" s="1">
        <v>5285312</v>
      </c>
      <c r="C1979" s="1">
        <v>10262</v>
      </c>
      <c r="D1979" s="6">
        <v>44222</v>
      </c>
      <c r="E1979" s="1">
        <v>120</v>
      </c>
      <c r="F1979" s="1" t="s">
        <v>68</v>
      </c>
      <c r="G1979" s="1" t="s">
        <v>73</v>
      </c>
      <c r="H1979" s="1" t="s">
        <v>1059</v>
      </c>
      <c r="I1979" s="1" t="s">
        <v>1084</v>
      </c>
      <c r="J1979" s="1" t="s">
        <v>1085</v>
      </c>
      <c r="K1979" s="1">
        <v>31.074394900600002</v>
      </c>
      <c r="L1979" s="1">
        <v>46.250142994800001</v>
      </c>
      <c r="M1979" s="1">
        <v>75</v>
      </c>
      <c r="N1979" s="1" t="s">
        <v>82</v>
      </c>
      <c r="O1979" s="1">
        <v>10</v>
      </c>
      <c r="P1979" t="str">
        <f>_xlfn.CONCAT( YEAR(TblOrigin[[#This Row],[ODK_DateOfSubmission]]), "-",TEXT( MONTH(TblOrigin[[#This Row],[ODK_DateOfSubmission]]),"00"))</f>
        <v>2021-01</v>
      </c>
    </row>
    <row r="1980" spans="1:16" x14ac:dyDescent="0.25">
      <c r="A1980" s="13">
        <v>3502016</v>
      </c>
      <c r="B1980" s="1">
        <v>5285912</v>
      </c>
      <c r="C1980" s="1">
        <v>34162</v>
      </c>
      <c r="D1980" s="6">
        <v>44222</v>
      </c>
      <c r="E1980" s="1">
        <v>120</v>
      </c>
      <c r="F1980" s="1" t="s">
        <v>68</v>
      </c>
      <c r="G1980" s="1" t="s">
        <v>81</v>
      </c>
      <c r="H1980" s="1" t="s">
        <v>1047</v>
      </c>
      <c r="I1980" s="1" t="s">
        <v>1440</v>
      </c>
      <c r="J1980" s="1" t="s">
        <v>1441</v>
      </c>
      <c r="K1980" s="1">
        <v>31.735530000000001</v>
      </c>
      <c r="L1980" s="1">
        <v>46.112045999999999</v>
      </c>
      <c r="M1980" s="1">
        <v>17</v>
      </c>
      <c r="N1980" s="1" t="s">
        <v>82</v>
      </c>
      <c r="O1980" s="1">
        <v>7</v>
      </c>
      <c r="P1980" t="str">
        <f>_xlfn.CONCAT( YEAR(TblOrigin[[#This Row],[ODK_DateOfSubmission]]), "-",TEXT( MONTH(TblOrigin[[#This Row],[ODK_DateOfSubmission]]),"00"))</f>
        <v>2021-01</v>
      </c>
    </row>
    <row r="1981" spans="1:16" x14ac:dyDescent="0.25">
      <c r="A1981" s="13">
        <v>3504011</v>
      </c>
      <c r="B1981" s="1">
        <v>5285112</v>
      </c>
      <c r="C1981" s="1">
        <v>10260</v>
      </c>
      <c r="D1981" s="6">
        <v>44222</v>
      </c>
      <c r="E1981" s="1">
        <v>120</v>
      </c>
      <c r="F1981" s="1" t="s">
        <v>68</v>
      </c>
      <c r="G1981" s="1" t="s">
        <v>73</v>
      </c>
      <c r="H1981" s="1" t="s">
        <v>1059</v>
      </c>
      <c r="I1981" s="1" t="s">
        <v>1066</v>
      </c>
      <c r="J1981" s="1" t="s">
        <v>1067</v>
      </c>
      <c r="K1981" s="1">
        <v>31.0134574836</v>
      </c>
      <c r="L1981" s="1">
        <v>46.282408152000002</v>
      </c>
      <c r="M1981" s="1">
        <v>650</v>
      </c>
      <c r="N1981" s="1" t="s">
        <v>82</v>
      </c>
      <c r="O1981" s="1">
        <v>250</v>
      </c>
      <c r="P1981" t="str">
        <f>_xlfn.CONCAT( YEAR(TblOrigin[[#This Row],[ODK_DateOfSubmission]]), "-",TEXT( MONTH(TblOrigin[[#This Row],[ODK_DateOfSubmission]]),"00"))</f>
        <v>2021-01</v>
      </c>
    </row>
    <row r="1982" spans="1:16" x14ac:dyDescent="0.25">
      <c r="A1982" s="13">
        <v>3504011</v>
      </c>
      <c r="B1982" s="1">
        <v>5285112</v>
      </c>
      <c r="C1982" s="1">
        <v>10260</v>
      </c>
      <c r="D1982" s="6">
        <v>44222</v>
      </c>
      <c r="E1982" s="1">
        <v>120</v>
      </c>
      <c r="F1982" s="1" t="s">
        <v>68</v>
      </c>
      <c r="G1982" s="1" t="s">
        <v>73</v>
      </c>
      <c r="H1982" s="1" t="s">
        <v>1059</v>
      </c>
      <c r="I1982" s="1" t="s">
        <v>1066</v>
      </c>
      <c r="J1982" s="1" t="s">
        <v>1067</v>
      </c>
      <c r="K1982" s="1">
        <v>31.0134574836</v>
      </c>
      <c r="L1982" s="1">
        <v>46.282408152000002</v>
      </c>
      <c r="M1982" s="1">
        <v>650</v>
      </c>
      <c r="N1982" s="1" t="s">
        <v>78</v>
      </c>
      <c r="O1982" s="1">
        <v>200</v>
      </c>
      <c r="P1982" t="str">
        <f>_xlfn.CONCAT( YEAR(TblOrigin[[#This Row],[ODK_DateOfSubmission]]), "-",TEXT( MONTH(TblOrigin[[#This Row],[ODK_DateOfSubmission]]),"00"))</f>
        <v>2021-01</v>
      </c>
    </row>
    <row r="1983" spans="1:16" x14ac:dyDescent="0.25">
      <c r="A1983" s="13">
        <v>3502016</v>
      </c>
      <c r="B1983" s="1">
        <v>5285912</v>
      </c>
      <c r="C1983" s="1">
        <v>34162</v>
      </c>
      <c r="D1983" s="6">
        <v>44222</v>
      </c>
      <c r="E1983" s="1">
        <v>120</v>
      </c>
      <c r="F1983" s="1" t="s">
        <v>68</v>
      </c>
      <c r="G1983" s="1" t="s">
        <v>81</v>
      </c>
      <c r="H1983" s="1" t="s">
        <v>1047</v>
      </c>
      <c r="I1983" s="1" t="s">
        <v>1440</v>
      </c>
      <c r="J1983" s="1" t="s">
        <v>1441</v>
      </c>
      <c r="K1983" s="1">
        <v>31.735530000000001</v>
      </c>
      <c r="L1983" s="1">
        <v>46.112045999999999</v>
      </c>
      <c r="M1983" s="1">
        <v>17</v>
      </c>
      <c r="N1983" s="1" t="s">
        <v>78</v>
      </c>
      <c r="O1983" s="1">
        <v>3</v>
      </c>
      <c r="P1983" t="str">
        <f>_xlfn.CONCAT( YEAR(TblOrigin[[#This Row],[ODK_DateOfSubmission]]), "-",TEXT( MONTH(TblOrigin[[#This Row],[ODK_DateOfSubmission]]),"00"))</f>
        <v>2021-01</v>
      </c>
    </row>
    <row r="1984" spans="1:16" x14ac:dyDescent="0.25">
      <c r="A1984" s="13">
        <v>3502003</v>
      </c>
      <c r="B1984" s="1">
        <v>5286412</v>
      </c>
      <c r="C1984" s="1">
        <v>24722</v>
      </c>
      <c r="D1984" s="6">
        <v>44222</v>
      </c>
      <c r="E1984" s="1">
        <v>120</v>
      </c>
      <c r="F1984" s="1" t="s">
        <v>68</v>
      </c>
      <c r="G1984" s="1" t="s">
        <v>81</v>
      </c>
      <c r="H1984" s="1" t="s">
        <v>1047</v>
      </c>
      <c r="I1984" s="1" t="s">
        <v>1051</v>
      </c>
      <c r="J1984" s="1" t="s">
        <v>897</v>
      </c>
      <c r="K1984" s="1">
        <v>31.711529196499999</v>
      </c>
      <c r="L1984" s="1">
        <v>46.124556874</v>
      </c>
      <c r="M1984" s="1">
        <v>4</v>
      </c>
      <c r="N1984" s="1" t="s">
        <v>78</v>
      </c>
      <c r="O1984" s="1">
        <v>4</v>
      </c>
      <c r="P1984" t="str">
        <f>_xlfn.CONCAT( YEAR(TblOrigin[[#This Row],[ODK_DateOfSubmission]]), "-",TEXT( MONTH(TblOrigin[[#This Row],[ODK_DateOfSubmission]]),"00"))</f>
        <v>2021-01</v>
      </c>
    </row>
    <row r="1985" spans="1:16" x14ac:dyDescent="0.25">
      <c r="A1985" s="13">
        <v>3504025</v>
      </c>
      <c r="B1985" s="1">
        <v>5285312</v>
      </c>
      <c r="C1985" s="1">
        <v>10262</v>
      </c>
      <c r="D1985" s="6">
        <v>44222</v>
      </c>
      <c r="E1985" s="1">
        <v>120</v>
      </c>
      <c r="F1985" s="1" t="s">
        <v>68</v>
      </c>
      <c r="G1985" s="1" t="s">
        <v>73</v>
      </c>
      <c r="H1985" s="1" t="s">
        <v>1059</v>
      </c>
      <c r="I1985" s="1" t="s">
        <v>1084</v>
      </c>
      <c r="J1985" s="1" t="s">
        <v>1085</v>
      </c>
      <c r="K1985" s="1">
        <v>31.074394900600002</v>
      </c>
      <c r="L1985" s="1">
        <v>46.250142994800001</v>
      </c>
      <c r="M1985" s="1">
        <v>75</v>
      </c>
      <c r="N1985" s="1" t="s">
        <v>78</v>
      </c>
      <c r="O1985" s="1">
        <v>20</v>
      </c>
      <c r="P1985" t="str">
        <f>_xlfn.CONCAT( YEAR(TblOrigin[[#This Row],[ODK_DateOfSubmission]]), "-",TEXT( MONTH(TblOrigin[[#This Row],[ODK_DateOfSubmission]]),"00"))</f>
        <v>2021-01</v>
      </c>
    </row>
    <row r="1986" spans="1:16" x14ac:dyDescent="0.25">
      <c r="A1986" s="13">
        <v>3504040</v>
      </c>
      <c r="B1986" s="1">
        <v>5285212</v>
      </c>
      <c r="C1986" s="1">
        <v>25530</v>
      </c>
      <c r="D1986" s="6">
        <v>44222</v>
      </c>
      <c r="E1986" s="1">
        <v>120</v>
      </c>
      <c r="F1986" s="1" t="s">
        <v>68</v>
      </c>
      <c r="G1986" s="1" t="s">
        <v>73</v>
      </c>
      <c r="H1986" s="1" t="s">
        <v>1059</v>
      </c>
      <c r="I1986" s="1" t="s">
        <v>1351</v>
      </c>
      <c r="J1986" s="1" t="s">
        <v>1352</v>
      </c>
      <c r="K1986" s="1">
        <v>31.076769222599999</v>
      </c>
      <c r="L1986" s="1">
        <v>46.264030067599997</v>
      </c>
      <c r="M1986" s="1">
        <v>5</v>
      </c>
      <c r="N1986" s="1" t="s">
        <v>87</v>
      </c>
      <c r="O1986" s="1">
        <v>2</v>
      </c>
      <c r="P1986" t="str">
        <f>_xlfn.CONCAT( YEAR(TblOrigin[[#This Row],[ODK_DateOfSubmission]]), "-",TEXT( MONTH(TblOrigin[[#This Row],[ODK_DateOfSubmission]]),"00"))</f>
        <v>2021-01</v>
      </c>
    </row>
    <row r="1987" spans="1:16" x14ac:dyDescent="0.25">
      <c r="A1987" s="13">
        <v>3504025</v>
      </c>
      <c r="B1987" s="1">
        <v>5285312</v>
      </c>
      <c r="C1987" s="1">
        <v>10262</v>
      </c>
      <c r="D1987" s="6">
        <v>44222</v>
      </c>
      <c r="E1987" s="1">
        <v>120</v>
      </c>
      <c r="F1987" s="1" t="s">
        <v>68</v>
      </c>
      <c r="G1987" s="1" t="s">
        <v>73</v>
      </c>
      <c r="H1987" s="1" t="s">
        <v>1059</v>
      </c>
      <c r="I1987" s="1" t="s">
        <v>1084</v>
      </c>
      <c r="J1987" s="1" t="s">
        <v>1085</v>
      </c>
      <c r="K1987" s="1">
        <v>31.074394900600002</v>
      </c>
      <c r="L1987" s="1">
        <v>46.250142994800001</v>
      </c>
      <c r="M1987" s="1">
        <v>75</v>
      </c>
      <c r="N1987" s="1" t="s">
        <v>87</v>
      </c>
      <c r="O1987" s="1">
        <v>15</v>
      </c>
      <c r="P1987" t="str">
        <f>_xlfn.CONCAT( YEAR(TblOrigin[[#This Row],[ODK_DateOfSubmission]]), "-",TEXT( MONTH(TblOrigin[[#This Row],[ODK_DateOfSubmission]]),"00"))</f>
        <v>2021-01</v>
      </c>
    </row>
    <row r="1988" spans="1:16" x14ac:dyDescent="0.25">
      <c r="A1988" s="13">
        <v>3502007</v>
      </c>
      <c r="B1988" s="1">
        <v>5286012</v>
      </c>
      <c r="C1988" s="1">
        <v>33795</v>
      </c>
      <c r="D1988" s="6">
        <v>44222</v>
      </c>
      <c r="E1988" s="1">
        <v>120</v>
      </c>
      <c r="F1988" s="1" t="s">
        <v>68</v>
      </c>
      <c r="G1988" s="1" t="s">
        <v>81</v>
      </c>
      <c r="H1988" s="1" t="s">
        <v>1047</v>
      </c>
      <c r="I1988" s="1" t="s">
        <v>1334</v>
      </c>
      <c r="J1988" s="1" t="s">
        <v>1335</v>
      </c>
      <c r="K1988" s="1">
        <v>31.728400000000001</v>
      </c>
      <c r="L1988" s="1">
        <v>46.110399999999998</v>
      </c>
      <c r="M1988" s="1">
        <v>4</v>
      </c>
      <c r="N1988" s="1" t="s">
        <v>87</v>
      </c>
      <c r="O1988" s="1">
        <v>4</v>
      </c>
      <c r="P1988" t="str">
        <f>_xlfn.CONCAT( YEAR(TblOrigin[[#This Row],[ODK_DateOfSubmission]]), "-",TEXT( MONTH(TblOrigin[[#This Row],[ODK_DateOfSubmission]]),"00"))</f>
        <v>2021-01</v>
      </c>
    </row>
    <row r="1989" spans="1:16" x14ac:dyDescent="0.25">
      <c r="A1989" s="13">
        <v>3502016</v>
      </c>
      <c r="B1989" s="1">
        <v>5285912</v>
      </c>
      <c r="C1989" s="1">
        <v>34162</v>
      </c>
      <c r="D1989" s="6">
        <v>44222</v>
      </c>
      <c r="E1989" s="1">
        <v>120</v>
      </c>
      <c r="F1989" s="1" t="s">
        <v>68</v>
      </c>
      <c r="G1989" s="1" t="s">
        <v>81</v>
      </c>
      <c r="H1989" s="1" t="s">
        <v>1047</v>
      </c>
      <c r="I1989" s="1" t="s">
        <v>1440</v>
      </c>
      <c r="J1989" s="1" t="s">
        <v>1441</v>
      </c>
      <c r="K1989" s="1">
        <v>31.735530000000001</v>
      </c>
      <c r="L1989" s="1">
        <v>46.112045999999999</v>
      </c>
      <c r="M1989" s="1">
        <v>17</v>
      </c>
      <c r="N1989" s="1" t="s">
        <v>87</v>
      </c>
      <c r="O1989" s="1">
        <v>3</v>
      </c>
      <c r="P1989" t="str">
        <f>_xlfn.CONCAT( YEAR(TblOrigin[[#This Row],[ODK_DateOfSubmission]]), "-",TEXT( MONTH(TblOrigin[[#This Row],[ODK_DateOfSubmission]]),"00"))</f>
        <v>2021-01</v>
      </c>
    </row>
    <row r="1990" spans="1:16" x14ac:dyDescent="0.25">
      <c r="A1990" s="13">
        <v>3504011</v>
      </c>
      <c r="B1990" s="1">
        <v>5285112</v>
      </c>
      <c r="C1990" s="1">
        <v>10260</v>
      </c>
      <c r="D1990" s="6">
        <v>44222</v>
      </c>
      <c r="E1990" s="1">
        <v>120</v>
      </c>
      <c r="F1990" s="1" t="s">
        <v>68</v>
      </c>
      <c r="G1990" s="1" t="s">
        <v>73</v>
      </c>
      <c r="H1990" s="1" t="s">
        <v>1059</v>
      </c>
      <c r="I1990" s="1" t="s">
        <v>1066</v>
      </c>
      <c r="J1990" s="1" t="s">
        <v>1067</v>
      </c>
      <c r="K1990" s="1">
        <v>31.0134574836</v>
      </c>
      <c r="L1990" s="1">
        <v>46.282408152000002</v>
      </c>
      <c r="M1990" s="1">
        <v>650</v>
      </c>
      <c r="N1990" s="1" t="s">
        <v>87</v>
      </c>
      <c r="O1990" s="1">
        <v>10</v>
      </c>
      <c r="P1990" t="str">
        <f>_xlfn.CONCAT( YEAR(TblOrigin[[#This Row],[ODK_DateOfSubmission]]), "-",TEXT( MONTH(TblOrigin[[#This Row],[ODK_DateOfSubmission]]),"00"))</f>
        <v>2021-01</v>
      </c>
    </row>
    <row r="1991" spans="1:16" x14ac:dyDescent="0.25">
      <c r="A1991" s="13">
        <v>3504025</v>
      </c>
      <c r="B1991" s="1">
        <v>5285312</v>
      </c>
      <c r="C1991" s="1">
        <v>10262</v>
      </c>
      <c r="D1991" s="6">
        <v>44222</v>
      </c>
      <c r="E1991" s="1">
        <v>120</v>
      </c>
      <c r="F1991" s="1" t="s">
        <v>68</v>
      </c>
      <c r="G1991" s="1" t="s">
        <v>73</v>
      </c>
      <c r="H1991" s="1" t="s">
        <v>1059</v>
      </c>
      <c r="I1991" s="1" t="s">
        <v>1084</v>
      </c>
      <c r="J1991" s="1" t="s">
        <v>1085</v>
      </c>
      <c r="K1991" s="1">
        <v>31.074394900600002</v>
      </c>
      <c r="L1991" s="1">
        <v>46.250142994800001</v>
      </c>
      <c r="M1991" s="1">
        <v>75</v>
      </c>
      <c r="N1991" s="1" t="s">
        <v>112</v>
      </c>
      <c r="O1991" s="1">
        <v>10</v>
      </c>
      <c r="P1991" t="str">
        <f>_xlfn.CONCAT( YEAR(TblOrigin[[#This Row],[ODK_DateOfSubmission]]), "-",TEXT( MONTH(TblOrigin[[#This Row],[ODK_DateOfSubmission]]),"00"))</f>
        <v>2021-01</v>
      </c>
    </row>
    <row r="1992" spans="1:16" x14ac:dyDescent="0.25">
      <c r="A1992" s="13">
        <v>3504011</v>
      </c>
      <c r="B1992" s="1">
        <v>5285112</v>
      </c>
      <c r="C1992" s="1">
        <v>10260</v>
      </c>
      <c r="D1992" s="6">
        <v>44222</v>
      </c>
      <c r="E1992" s="1">
        <v>120</v>
      </c>
      <c r="F1992" s="1" t="s">
        <v>68</v>
      </c>
      <c r="G1992" s="1" t="s">
        <v>73</v>
      </c>
      <c r="H1992" s="1" t="s">
        <v>1059</v>
      </c>
      <c r="I1992" s="1" t="s">
        <v>1066</v>
      </c>
      <c r="J1992" s="1" t="s">
        <v>1067</v>
      </c>
      <c r="K1992" s="1">
        <v>31.0134574836</v>
      </c>
      <c r="L1992" s="1">
        <v>46.282408152000002</v>
      </c>
      <c r="M1992" s="1">
        <v>650</v>
      </c>
      <c r="N1992" s="1" t="s">
        <v>70</v>
      </c>
      <c r="O1992" s="1">
        <v>150</v>
      </c>
      <c r="P1992" t="str">
        <f>_xlfn.CONCAT( YEAR(TblOrigin[[#This Row],[ODK_DateOfSubmission]]), "-",TEXT( MONTH(TblOrigin[[#This Row],[ODK_DateOfSubmission]]),"00"))</f>
        <v>2021-01</v>
      </c>
    </row>
    <row r="1993" spans="1:16" x14ac:dyDescent="0.25">
      <c r="A1993" s="13">
        <v>2708154</v>
      </c>
      <c r="B1993" s="1">
        <v>2708154104</v>
      </c>
      <c r="C1993" s="1">
        <v>33345</v>
      </c>
      <c r="D1993" s="6">
        <v>44226.628347025464</v>
      </c>
      <c r="E1993" s="1">
        <v>120</v>
      </c>
      <c r="F1993" s="1" t="s">
        <v>72</v>
      </c>
      <c r="G1993" s="1" t="s">
        <v>93</v>
      </c>
      <c r="H1993" s="1" t="s">
        <v>433</v>
      </c>
      <c r="I1993" s="1" t="s">
        <v>476</v>
      </c>
      <c r="J1993" s="1" t="s">
        <v>477</v>
      </c>
      <c r="K1993" s="1">
        <v>36.396619999999999</v>
      </c>
      <c r="L1993" s="1">
        <v>42.514042699999997</v>
      </c>
      <c r="M1993" s="1">
        <v>12</v>
      </c>
      <c r="N1993" s="1" t="s">
        <v>66</v>
      </c>
      <c r="O1993" s="1">
        <v>12</v>
      </c>
      <c r="P1993" t="str">
        <f>_xlfn.CONCAT( YEAR(TblOrigin[[#This Row],[ODK_DateOfSubmission]]), "-",TEXT( MONTH(TblOrigin[[#This Row],[ODK_DateOfSubmission]]),"00"))</f>
        <v>2021-01</v>
      </c>
    </row>
    <row r="1994" spans="1:16" x14ac:dyDescent="0.25">
      <c r="A1994" s="13">
        <v>2708149</v>
      </c>
      <c r="B1994" s="1">
        <v>2708149104</v>
      </c>
      <c r="C1994" s="1">
        <v>17846</v>
      </c>
      <c r="D1994" s="6">
        <v>44226.628360219911</v>
      </c>
      <c r="E1994" s="1">
        <v>120</v>
      </c>
      <c r="F1994" s="1" t="s">
        <v>72</v>
      </c>
      <c r="G1994" s="1" t="s">
        <v>93</v>
      </c>
      <c r="H1994" s="1" t="s">
        <v>433</v>
      </c>
      <c r="I1994" s="1" t="s">
        <v>1317</v>
      </c>
      <c r="J1994" s="1" t="s">
        <v>1318</v>
      </c>
      <c r="K1994" s="1">
        <v>36.400643000000002</v>
      </c>
      <c r="L1994" s="1">
        <v>42.529265000000002</v>
      </c>
      <c r="M1994" s="1">
        <v>25</v>
      </c>
      <c r="N1994" s="1" t="s">
        <v>66</v>
      </c>
      <c r="O1994" s="1">
        <v>25</v>
      </c>
      <c r="P1994" t="str">
        <f>_xlfn.CONCAT( YEAR(TblOrigin[[#This Row],[ODK_DateOfSubmission]]), "-",TEXT( MONTH(TblOrigin[[#This Row],[ODK_DateOfSubmission]]),"00"))</f>
        <v>2021-01</v>
      </c>
    </row>
    <row r="1995" spans="1:16" x14ac:dyDescent="0.25">
      <c r="A1995" s="13">
        <v>1101001</v>
      </c>
      <c r="B1995" s="1">
        <v>5365512</v>
      </c>
      <c r="C1995" s="1">
        <v>7861</v>
      </c>
      <c r="D1995" s="6">
        <v>44228</v>
      </c>
      <c r="E1995" s="1">
        <v>120</v>
      </c>
      <c r="F1995" s="1" t="s">
        <v>89</v>
      </c>
      <c r="G1995" s="1" t="s">
        <v>160</v>
      </c>
      <c r="H1995" s="1" t="s">
        <v>542</v>
      </c>
      <c r="I1995" s="1" t="s">
        <v>160</v>
      </c>
      <c r="J1995" s="1" t="s">
        <v>543</v>
      </c>
      <c r="K1995" s="1">
        <v>37.092389017499997</v>
      </c>
      <c r="L1995" s="1">
        <v>43.487856985199997</v>
      </c>
      <c r="M1995" s="1">
        <v>7</v>
      </c>
      <c r="N1995" s="1" t="s">
        <v>66</v>
      </c>
      <c r="O1995" s="1">
        <v>5</v>
      </c>
      <c r="P1995" t="str">
        <f>_xlfn.CONCAT( YEAR(TblOrigin[[#This Row],[ODK_DateOfSubmission]]), "-",TEXT( MONTH(TblOrigin[[#This Row],[ODK_DateOfSubmission]]),"00"))</f>
        <v>2021-02</v>
      </c>
    </row>
    <row r="1996" spans="1:16" x14ac:dyDescent="0.25">
      <c r="A1996" s="13">
        <v>1101013</v>
      </c>
      <c r="B1996" s="1">
        <v>5366112</v>
      </c>
      <c r="C1996" s="1">
        <v>7833</v>
      </c>
      <c r="D1996" s="6">
        <v>44228</v>
      </c>
      <c r="E1996" s="1">
        <v>120</v>
      </c>
      <c r="F1996" s="1" t="s">
        <v>89</v>
      </c>
      <c r="G1996" s="1" t="s">
        <v>160</v>
      </c>
      <c r="H1996" s="1" t="s">
        <v>551</v>
      </c>
      <c r="I1996" s="1" t="s">
        <v>552</v>
      </c>
      <c r="J1996" s="1" t="s">
        <v>553</v>
      </c>
      <c r="K1996" s="1">
        <v>37.028460898500001</v>
      </c>
      <c r="L1996" s="1">
        <v>43.785392052900001</v>
      </c>
      <c r="M1996" s="1">
        <v>5</v>
      </c>
      <c r="N1996" s="1" t="s">
        <v>66</v>
      </c>
      <c r="O1996" s="1">
        <v>5</v>
      </c>
      <c r="P1996" t="str">
        <f>_xlfn.CONCAT( YEAR(TblOrigin[[#This Row],[ODK_DateOfSubmission]]), "-",TEXT( MONTH(TblOrigin[[#This Row],[ODK_DateOfSubmission]]),"00"))</f>
        <v>2021-02</v>
      </c>
    </row>
    <row r="1997" spans="1:16" x14ac:dyDescent="0.25">
      <c r="A1997" s="13">
        <v>1101001</v>
      </c>
      <c r="B1997" s="1">
        <v>5365512</v>
      </c>
      <c r="C1997" s="1">
        <v>7861</v>
      </c>
      <c r="D1997" s="6">
        <v>44228</v>
      </c>
      <c r="E1997" s="1">
        <v>120</v>
      </c>
      <c r="F1997" s="1" t="s">
        <v>89</v>
      </c>
      <c r="G1997" s="1" t="s">
        <v>160</v>
      </c>
      <c r="H1997" s="1" t="s">
        <v>542</v>
      </c>
      <c r="I1997" s="1" t="s">
        <v>160</v>
      </c>
      <c r="J1997" s="1" t="s">
        <v>543</v>
      </c>
      <c r="K1997" s="1">
        <v>37.092389017499997</v>
      </c>
      <c r="L1997" s="1">
        <v>43.487856985199997</v>
      </c>
      <c r="M1997" s="1">
        <v>7</v>
      </c>
      <c r="N1997" s="1" t="s">
        <v>87</v>
      </c>
      <c r="O1997" s="1">
        <v>2</v>
      </c>
      <c r="P1997" t="str">
        <f>_xlfn.CONCAT( YEAR(TblOrigin[[#This Row],[ODK_DateOfSubmission]]), "-",TEXT( MONTH(TblOrigin[[#This Row],[ODK_DateOfSubmission]]),"00"))</f>
        <v>2021-02</v>
      </c>
    </row>
    <row r="1998" spans="1:16" x14ac:dyDescent="0.25">
      <c r="A1998" s="13">
        <v>1101011</v>
      </c>
      <c r="B1998" s="1">
        <v>5380012</v>
      </c>
      <c r="C1998" s="1">
        <v>7862</v>
      </c>
      <c r="D1998" s="6">
        <v>44229</v>
      </c>
      <c r="E1998" s="1">
        <v>120</v>
      </c>
      <c r="F1998" s="1" t="s">
        <v>89</v>
      </c>
      <c r="G1998" s="1" t="s">
        <v>160</v>
      </c>
      <c r="H1998" s="1" t="s">
        <v>549</v>
      </c>
      <c r="I1998" s="1" t="s">
        <v>1472</v>
      </c>
      <c r="J1998" s="1" t="s">
        <v>1473</v>
      </c>
      <c r="K1998" s="1">
        <v>37.100532016800003</v>
      </c>
      <c r="L1998" s="1">
        <v>43.385399420600002</v>
      </c>
      <c r="M1998" s="1">
        <v>5</v>
      </c>
      <c r="N1998" s="1" t="s">
        <v>66</v>
      </c>
      <c r="O1998" s="1">
        <v>2</v>
      </c>
      <c r="P1998" t="str">
        <f>_xlfn.CONCAT( YEAR(TblOrigin[[#This Row],[ODK_DateOfSubmission]]), "-",TEXT( MONTH(TblOrigin[[#This Row],[ODK_DateOfSubmission]]),"00"))</f>
        <v>2021-02</v>
      </c>
    </row>
    <row r="1999" spans="1:16" x14ac:dyDescent="0.25">
      <c r="A1999" s="13">
        <v>1101011</v>
      </c>
      <c r="B1999" s="1">
        <v>5380012</v>
      </c>
      <c r="C1999" s="1">
        <v>7862</v>
      </c>
      <c r="D1999" s="6">
        <v>44229</v>
      </c>
      <c r="E1999" s="1">
        <v>120</v>
      </c>
      <c r="F1999" s="1" t="s">
        <v>89</v>
      </c>
      <c r="G1999" s="1" t="s">
        <v>160</v>
      </c>
      <c r="H1999" s="1" t="s">
        <v>549</v>
      </c>
      <c r="I1999" s="1" t="s">
        <v>1472</v>
      </c>
      <c r="J1999" s="1" t="s">
        <v>1473</v>
      </c>
      <c r="K1999" s="1">
        <v>37.100532016800003</v>
      </c>
      <c r="L1999" s="1">
        <v>43.385399420600002</v>
      </c>
      <c r="M1999" s="1">
        <v>5</v>
      </c>
      <c r="N1999" s="1" t="s">
        <v>78</v>
      </c>
      <c r="O1999" s="1">
        <v>3</v>
      </c>
      <c r="P1999" t="str">
        <f>_xlfn.CONCAT( YEAR(TblOrigin[[#This Row],[ODK_DateOfSubmission]]), "-",TEXT( MONTH(TblOrigin[[#This Row],[ODK_DateOfSubmission]]),"00"))</f>
        <v>2021-02</v>
      </c>
    </row>
    <row r="2000" spans="1:16" x14ac:dyDescent="0.25">
      <c r="A2000" s="13">
        <v>2708153</v>
      </c>
      <c r="B2000" s="1">
        <v>2708153104</v>
      </c>
      <c r="C2000" s="1">
        <v>33346</v>
      </c>
      <c r="D2000" s="6">
        <v>44231.662737615741</v>
      </c>
      <c r="E2000" s="1">
        <v>120</v>
      </c>
      <c r="F2000" s="1" t="s">
        <v>72</v>
      </c>
      <c r="G2000" s="1" t="s">
        <v>93</v>
      </c>
      <c r="H2000" s="1" t="s">
        <v>433</v>
      </c>
      <c r="I2000" s="1" t="s">
        <v>474</v>
      </c>
      <c r="J2000" s="1" t="s">
        <v>475</v>
      </c>
      <c r="K2000" s="1">
        <v>36.398490000000002</v>
      </c>
      <c r="L2000" s="1">
        <v>42.504868999999999</v>
      </c>
      <c r="M2000" s="1">
        <v>20</v>
      </c>
      <c r="N2000" s="1" t="s">
        <v>66</v>
      </c>
      <c r="O2000" s="1">
        <v>20</v>
      </c>
      <c r="P2000" t="str">
        <f>_xlfn.CONCAT( YEAR(TblOrigin[[#This Row],[ODK_DateOfSubmission]]), "-",TEXT( MONTH(TblOrigin[[#This Row],[ODK_DateOfSubmission]]),"00"))</f>
        <v>2021-02</v>
      </c>
    </row>
    <row r="2001" spans="1:16" x14ac:dyDescent="0.25">
      <c r="A2001" s="13">
        <v>2708128</v>
      </c>
      <c r="B2001" s="1">
        <v>2708128104</v>
      </c>
      <c r="C2001" s="1">
        <v>17440</v>
      </c>
      <c r="D2001" s="6">
        <v>44231.69836519676</v>
      </c>
      <c r="E2001" s="1">
        <v>120</v>
      </c>
      <c r="F2001" s="1" t="s">
        <v>72</v>
      </c>
      <c r="G2001" s="1" t="s">
        <v>93</v>
      </c>
      <c r="H2001" s="1" t="s">
        <v>433</v>
      </c>
      <c r="I2001" s="1" t="s">
        <v>456</v>
      </c>
      <c r="J2001" s="1" t="s">
        <v>457</v>
      </c>
      <c r="K2001" s="1">
        <v>36.388269999999999</v>
      </c>
      <c r="L2001" s="1">
        <v>42.447851999999997</v>
      </c>
      <c r="M2001" s="1">
        <v>15</v>
      </c>
      <c r="N2001" s="1" t="s">
        <v>66</v>
      </c>
      <c r="O2001" s="1">
        <v>15</v>
      </c>
      <c r="P2001" t="str">
        <f>_xlfn.CONCAT( YEAR(TblOrigin[[#This Row],[ODK_DateOfSubmission]]), "-",TEXT( MONTH(TblOrigin[[#This Row],[ODK_DateOfSubmission]]),"00"))</f>
        <v>2021-02</v>
      </c>
    </row>
    <row r="2002" spans="1:16" x14ac:dyDescent="0.25">
      <c r="A2002" s="13">
        <v>2708141</v>
      </c>
      <c r="B2002" s="1">
        <v>2708141104</v>
      </c>
      <c r="C2002" s="1">
        <v>33279</v>
      </c>
      <c r="D2002" s="6">
        <v>44231.698386724536</v>
      </c>
      <c r="E2002" s="1">
        <v>120</v>
      </c>
      <c r="F2002" s="1" t="s">
        <v>72</v>
      </c>
      <c r="G2002" s="1" t="s">
        <v>93</v>
      </c>
      <c r="H2002" s="1" t="s">
        <v>433</v>
      </c>
      <c r="I2002" s="1" t="s">
        <v>468</v>
      </c>
      <c r="J2002" s="1" t="s">
        <v>469</v>
      </c>
      <c r="K2002" s="1">
        <v>36.378129999999999</v>
      </c>
      <c r="L2002" s="1">
        <v>42.442621899999999</v>
      </c>
      <c r="M2002" s="1">
        <v>6</v>
      </c>
      <c r="N2002" s="1" t="s">
        <v>66</v>
      </c>
      <c r="O2002" s="1">
        <v>6</v>
      </c>
      <c r="P2002" t="str">
        <f>_xlfn.CONCAT( YEAR(TblOrigin[[#This Row],[ODK_DateOfSubmission]]), "-",TEXT( MONTH(TblOrigin[[#This Row],[ODK_DateOfSubmission]]),"00"))</f>
        <v>2021-02</v>
      </c>
    </row>
    <row r="2003" spans="1:16" x14ac:dyDescent="0.25">
      <c r="A2003" s="13">
        <v>3504041</v>
      </c>
      <c r="B2003" s="1">
        <v>5419412</v>
      </c>
      <c r="C2003" s="1">
        <v>25533</v>
      </c>
      <c r="D2003" s="6">
        <v>44233</v>
      </c>
      <c r="E2003" s="1">
        <v>120</v>
      </c>
      <c r="F2003" s="1" t="s">
        <v>68</v>
      </c>
      <c r="G2003" s="1" t="s">
        <v>73</v>
      </c>
      <c r="H2003" s="1" t="s">
        <v>1059</v>
      </c>
      <c r="I2003" s="1" t="s">
        <v>1098</v>
      </c>
      <c r="J2003" s="1" t="s">
        <v>1099</v>
      </c>
      <c r="K2003" s="1">
        <v>31.080862144499999</v>
      </c>
      <c r="L2003" s="1">
        <v>46.240087203599998</v>
      </c>
      <c r="M2003" s="1">
        <v>124</v>
      </c>
      <c r="N2003" s="1" t="s">
        <v>74</v>
      </c>
      <c r="O2003" s="1">
        <v>7</v>
      </c>
      <c r="P2003" t="str">
        <f>_xlfn.CONCAT( YEAR(TblOrigin[[#This Row],[ODK_DateOfSubmission]]), "-",TEXT( MONTH(TblOrigin[[#This Row],[ODK_DateOfSubmission]]),"00"))</f>
        <v>2021-02</v>
      </c>
    </row>
    <row r="2004" spans="1:16" x14ac:dyDescent="0.25">
      <c r="A2004" s="13">
        <v>3504041</v>
      </c>
      <c r="B2004" s="1">
        <v>5419412</v>
      </c>
      <c r="C2004" s="1">
        <v>25533</v>
      </c>
      <c r="D2004" s="6">
        <v>44233</v>
      </c>
      <c r="E2004" s="1">
        <v>120</v>
      </c>
      <c r="F2004" s="1" t="s">
        <v>68</v>
      </c>
      <c r="G2004" s="1" t="s">
        <v>73</v>
      </c>
      <c r="H2004" s="1" t="s">
        <v>1059</v>
      </c>
      <c r="I2004" s="1" t="s">
        <v>1098</v>
      </c>
      <c r="J2004" s="1" t="s">
        <v>1099</v>
      </c>
      <c r="K2004" s="1">
        <v>31.080862144499999</v>
      </c>
      <c r="L2004" s="1">
        <v>46.240087203599998</v>
      </c>
      <c r="M2004" s="1">
        <v>124</v>
      </c>
      <c r="N2004" s="1" t="s">
        <v>94</v>
      </c>
      <c r="O2004" s="1">
        <v>33</v>
      </c>
      <c r="P2004" t="str">
        <f>_xlfn.CONCAT( YEAR(TblOrigin[[#This Row],[ODK_DateOfSubmission]]), "-",TEXT( MONTH(TblOrigin[[#This Row],[ODK_DateOfSubmission]]),"00"))</f>
        <v>2021-02</v>
      </c>
    </row>
    <row r="2005" spans="1:16" x14ac:dyDescent="0.25">
      <c r="A2005" s="13">
        <v>1103053</v>
      </c>
      <c r="B2005" s="1">
        <v>5420912</v>
      </c>
      <c r="C2005" s="1">
        <v>8013</v>
      </c>
      <c r="D2005" s="6">
        <v>44233</v>
      </c>
      <c r="E2005" s="1">
        <v>120</v>
      </c>
      <c r="F2005" s="1" t="s">
        <v>89</v>
      </c>
      <c r="G2005" s="1" t="s">
        <v>163</v>
      </c>
      <c r="H2005" s="1" t="s">
        <v>597</v>
      </c>
      <c r="I2005" s="1" t="s">
        <v>607</v>
      </c>
      <c r="J2005" s="1" t="s">
        <v>608</v>
      </c>
      <c r="K2005" s="1">
        <v>36.910295444699997</v>
      </c>
      <c r="L2005" s="1">
        <v>42.7939173782</v>
      </c>
      <c r="M2005" s="1">
        <v>7</v>
      </c>
      <c r="N2005" s="1" t="s">
        <v>78</v>
      </c>
      <c r="O2005" s="1">
        <v>7</v>
      </c>
      <c r="P2005" t="str">
        <f>_xlfn.CONCAT( YEAR(TblOrigin[[#This Row],[ODK_DateOfSubmission]]), "-",TEXT( MONTH(TblOrigin[[#This Row],[ODK_DateOfSubmission]]),"00"))</f>
        <v>2021-02</v>
      </c>
    </row>
    <row r="2006" spans="1:16" x14ac:dyDescent="0.25">
      <c r="A2006" s="13">
        <v>3504041</v>
      </c>
      <c r="B2006" s="1">
        <v>5419412</v>
      </c>
      <c r="C2006" s="1">
        <v>25533</v>
      </c>
      <c r="D2006" s="6">
        <v>44233</v>
      </c>
      <c r="E2006" s="1">
        <v>120</v>
      </c>
      <c r="F2006" s="1" t="s">
        <v>68</v>
      </c>
      <c r="G2006" s="1" t="s">
        <v>73</v>
      </c>
      <c r="H2006" s="1" t="s">
        <v>1059</v>
      </c>
      <c r="I2006" s="1" t="s">
        <v>1098</v>
      </c>
      <c r="J2006" s="1" t="s">
        <v>1099</v>
      </c>
      <c r="K2006" s="1">
        <v>31.080862144499999</v>
      </c>
      <c r="L2006" s="1">
        <v>46.240087203599998</v>
      </c>
      <c r="M2006" s="1">
        <v>124</v>
      </c>
      <c r="N2006" s="1" t="s">
        <v>87</v>
      </c>
      <c r="O2006" s="1">
        <v>11</v>
      </c>
      <c r="P2006" t="str">
        <f>_xlfn.CONCAT( YEAR(TblOrigin[[#This Row],[ODK_DateOfSubmission]]), "-",TEXT( MONTH(TblOrigin[[#This Row],[ODK_DateOfSubmission]]),"00"))</f>
        <v>2021-02</v>
      </c>
    </row>
    <row r="2007" spans="1:16" x14ac:dyDescent="0.25">
      <c r="A2007" s="13">
        <v>3504041</v>
      </c>
      <c r="B2007" s="1">
        <v>5419412</v>
      </c>
      <c r="C2007" s="1">
        <v>25533</v>
      </c>
      <c r="D2007" s="6">
        <v>44233</v>
      </c>
      <c r="E2007" s="1">
        <v>120</v>
      </c>
      <c r="F2007" s="1" t="s">
        <v>68</v>
      </c>
      <c r="G2007" s="1" t="s">
        <v>73</v>
      </c>
      <c r="H2007" s="1" t="s">
        <v>1059</v>
      </c>
      <c r="I2007" s="1" t="s">
        <v>1098</v>
      </c>
      <c r="J2007" s="1" t="s">
        <v>1099</v>
      </c>
      <c r="K2007" s="1">
        <v>31.080862144499999</v>
      </c>
      <c r="L2007" s="1">
        <v>46.240087203599998</v>
      </c>
      <c r="M2007" s="1">
        <v>124</v>
      </c>
      <c r="N2007" s="1" t="s">
        <v>78</v>
      </c>
      <c r="O2007" s="1">
        <v>27</v>
      </c>
      <c r="P2007" t="str">
        <f>_xlfn.CONCAT( YEAR(TblOrigin[[#This Row],[ODK_DateOfSubmission]]), "-",TEXT( MONTH(TblOrigin[[#This Row],[ODK_DateOfSubmission]]),"00"))</f>
        <v>2021-02</v>
      </c>
    </row>
    <row r="2008" spans="1:16" x14ac:dyDescent="0.25">
      <c r="A2008" s="13">
        <v>3504041</v>
      </c>
      <c r="B2008" s="1">
        <v>5419412</v>
      </c>
      <c r="C2008" s="1">
        <v>25533</v>
      </c>
      <c r="D2008" s="6">
        <v>44233</v>
      </c>
      <c r="E2008" s="1">
        <v>120</v>
      </c>
      <c r="F2008" s="1" t="s">
        <v>68</v>
      </c>
      <c r="G2008" s="1" t="s">
        <v>73</v>
      </c>
      <c r="H2008" s="1" t="s">
        <v>1059</v>
      </c>
      <c r="I2008" s="1" t="s">
        <v>1098</v>
      </c>
      <c r="J2008" s="1" t="s">
        <v>1099</v>
      </c>
      <c r="K2008" s="1">
        <v>31.080862144499999</v>
      </c>
      <c r="L2008" s="1">
        <v>46.240087203599998</v>
      </c>
      <c r="M2008" s="1">
        <v>124</v>
      </c>
      <c r="N2008" s="1" t="s">
        <v>90</v>
      </c>
      <c r="O2008" s="1">
        <v>31</v>
      </c>
      <c r="P2008" t="str">
        <f>_xlfn.CONCAT( YEAR(TblOrigin[[#This Row],[ODK_DateOfSubmission]]), "-",TEXT( MONTH(TblOrigin[[#This Row],[ODK_DateOfSubmission]]),"00"))</f>
        <v>2021-02</v>
      </c>
    </row>
    <row r="2009" spans="1:16" x14ac:dyDescent="0.25">
      <c r="A2009" s="13">
        <v>3504041</v>
      </c>
      <c r="B2009" s="1">
        <v>5419412</v>
      </c>
      <c r="C2009" s="1">
        <v>25533</v>
      </c>
      <c r="D2009" s="6">
        <v>44233</v>
      </c>
      <c r="E2009" s="1">
        <v>120</v>
      </c>
      <c r="F2009" s="1" t="s">
        <v>68</v>
      </c>
      <c r="G2009" s="1" t="s">
        <v>73</v>
      </c>
      <c r="H2009" s="1" t="s">
        <v>1059</v>
      </c>
      <c r="I2009" s="1" t="s">
        <v>1098</v>
      </c>
      <c r="J2009" s="1" t="s">
        <v>1099</v>
      </c>
      <c r="K2009" s="1">
        <v>31.080862144499999</v>
      </c>
      <c r="L2009" s="1">
        <v>46.240087203599998</v>
      </c>
      <c r="M2009" s="1">
        <v>124</v>
      </c>
      <c r="N2009" s="1" t="s">
        <v>104</v>
      </c>
      <c r="O2009" s="1">
        <v>15</v>
      </c>
      <c r="P2009" t="str">
        <f>_xlfn.CONCAT( YEAR(TblOrigin[[#This Row],[ODK_DateOfSubmission]]), "-",TEXT( MONTH(TblOrigin[[#This Row],[ODK_DateOfSubmission]]),"00"))</f>
        <v>2021-02</v>
      </c>
    </row>
    <row r="2010" spans="1:16" x14ac:dyDescent="0.25">
      <c r="A2010" s="13">
        <v>3504039</v>
      </c>
      <c r="B2010" s="1">
        <v>5431512</v>
      </c>
      <c r="C2010" s="1">
        <v>25531</v>
      </c>
      <c r="D2010" s="6">
        <v>44234</v>
      </c>
      <c r="E2010" s="1">
        <v>120</v>
      </c>
      <c r="F2010" s="1" t="s">
        <v>68</v>
      </c>
      <c r="G2010" s="1" t="s">
        <v>73</v>
      </c>
      <c r="H2010" s="1" t="s">
        <v>1059</v>
      </c>
      <c r="I2010" s="1" t="s">
        <v>1492</v>
      </c>
      <c r="J2010" s="1" t="s">
        <v>1493</v>
      </c>
      <c r="K2010" s="1">
        <v>31.0452754698</v>
      </c>
      <c r="L2010" s="1">
        <v>46.2350050258</v>
      </c>
      <c r="M2010" s="1">
        <v>7</v>
      </c>
      <c r="N2010" s="1" t="s">
        <v>78</v>
      </c>
      <c r="O2010" s="1">
        <v>7</v>
      </c>
      <c r="P2010" t="str">
        <f>_xlfn.CONCAT( YEAR(TblOrigin[[#This Row],[ODK_DateOfSubmission]]), "-",TEXT( MONTH(TblOrigin[[#This Row],[ODK_DateOfSubmission]]),"00"))</f>
        <v>2021-02</v>
      </c>
    </row>
    <row r="2011" spans="1:16" x14ac:dyDescent="0.25">
      <c r="A2011" s="13">
        <v>3503001</v>
      </c>
      <c r="B2011" s="1">
        <v>5470112</v>
      </c>
      <c r="C2011" s="1">
        <v>10250</v>
      </c>
      <c r="D2011" s="6">
        <v>44236</v>
      </c>
      <c r="E2011" s="1">
        <v>120</v>
      </c>
      <c r="F2011" s="1" t="s">
        <v>68</v>
      </c>
      <c r="G2011" s="1" t="s">
        <v>86</v>
      </c>
      <c r="H2011" s="1" t="s">
        <v>1404</v>
      </c>
      <c r="I2011" s="1" t="s">
        <v>1476</v>
      </c>
      <c r="J2011" s="1" t="s">
        <v>1477</v>
      </c>
      <c r="K2011" s="1">
        <v>31.4359498874</v>
      </c>
      <c r="L2011" s="1">
        <v>46.172572526899998</v>
      </c>
      <c r="M2011" s="1">
        <v>1</v>
      </c>
      <c r="N2011" s="1" t="s">
        <v>78</v>
      </c>
      <c r="O2011" s="1">
        <v>1</v>
      </c>
      <c r="P2011" t="str">
        <f>_xlfn.CONCAT( YEAR(TblOrigin[[#This Row],[ODK_DateOfSubmission]]), "-",TEXT( MONTH(TblOrigin[[#This Row],[ODK_DateOfSubmission]]),"00"))</f>
        <v>2021-02</v>
      </c>
    </row>
    <row r="2012" spans="1:16" x14ac:dyDescent="0.25">
      <c r="A2012" s="13">
        <v>3504007</v>
      </c>
      <c r="B2012" s="1">
        <v>5472412</v>
      </c>
      <c r="C2012" s="1">
        <v>25525</v>
      </c>
      <c r="D2012" s="6">
        <v>44237</v>
      </c>
      <c r="E2012" s="1">
        <v>120</v>
      </c>
      <c r="F2012" s="1" t="s">
        <v>68</v>
      </c>
      <c r="G2012" s="1" t="s">
        <v>73</v>
      </c>
      <c r="H2012" s="1" t="s">
        <v>1059</v>
      </c>
      <c r="I2012" s="1" t="s">
        <v>1064</v>
      </c>
      <c r="J2012" s="1" t="s">
        <v>1065</v>
      </c>
      <c r="K2012" s="1">
        <v>31.027024004299999</v>
      </c>
      <c r="L2012" s="1">
        <v>46.241676675500003</v>
      </c>
      <c r="M2012" s="1">
        <v>37</v>
      </c>
      <c r="N2012" s="1" t="s">
        <v>78</v>
      </c>
      <c r="O2012" s="1">
        <v>12</v>
      </c>
      <c r="P2012" t="str">
        <f>_xlfn.CONCAT( YEAR(TblOrigin[[#This Row],[ODK_DateOfSubmission]]), "-",TEXT( MONTH(TblOrigin[[#This Row],[ODK_DateOfSubmission]]),"00"))</f>
        <v>2021-02</v>
      </c>
    </row>
    <row r="2013" spans="1:16" x14ac:dyDescent="0.25">
      <c r="A2013" s="13">
        <v>3504007</v>
      </c>
      <c r="B2013" s="1">
        <v>5472412</v>
      </c>
      <c r="C2013" s="1">
        <v>25525</v>
      </c>
      <c r="D2013" s="6">
        <v>44237</v>
      </c>
      <c r="E2013" s="1">
        <v>120</v>
      </c>
      <c r="F2013" s="1" t="s">
        <v>68</v>
      </c>
      <c r="G2013" s="1" t="s">
        <v>73</v>
      </c>
      <c r="H2013" s="1" t="s">
        <v>1059</v>
      </c>
      <c r="I2013" s="1" t="s">
        <v>1064</v>
      </c>
      <c r="J2013" s="1" t="s">
        <v>1065</v>
      </c>
      <c r="K2013" s="1">
        <v>31.027024004299999</v>
      </c>
      <c r="L2013" s="1">
        <v>46.241676675500003</v>
      </c>
      <c r="M2013" s="1">
        <v>37</v>
      </c>
      <c r="N2013" s="1" t="s">
        <v>90</v>
      </c>
      <c r="O2013" s="1">
        <v>15</v>
      </c>
      <c r="P2013" t="str">
        <f>_xlfn.CONCAT( YEAR(TblOrigin[[#This Row],[ODK_DateOfSubmission]]), "-",TEXT( MONTH(TblOrigin[[#This Row],[ODK_DateOfSubmission]]),"00"))</f>
        <v>2021-02</v>
      </c>
    </row>
    <row r="2014" spans="1:16" x14ac:dyDescent="0.25">
      <c r="A2014" s="13">
        <v>3504016</v>
      </c>
      <c r="B2014" s="1">
        <v>5472512</v>
      </c>
      <c r="C2014" s="1">
        <v>10281</v>
      </c>
      <c r="D2014" s="6">
        <v>44237</v>
      </c>
      <c r="E2014" s="1">
        <v>120</v>
      </c>
      <c r="F2014" s="1" t="s">
        <v>68</v>
      </c>
      <c r="G2014" s="1" t="s">
        <v>73</v>
      </c>
      <c r="H2014" s="1" t="s">
        <v>1059</v>
      </c>
      <c r="I2014" s="1" t="s">
        <v>1074</v>
      </c>
      <c r="J2014" s="1" t="s">
        <v>1075</v>
      </c>
      <c r="K2014" s="1">
        <v>31.029471706599999</v>
      </c>
      <c r="L2014" s="1">
        <v>46.244121658399997</v>
      </c>
      <c r="M2014" s="1">
        <v>9</v>
      </c>
      <c r="N2014" s="1" t="s">
        <v>90</v>
      </c>
      <c r="O2014" s="1">
        <v>4</v>
      </c>
      <c r="P2014" t="str">
        <f>_xlfn.CONCAT( YEAR(TblOrigin[[#This Row],[ODK_DateOfSubmission]]), "-",TEXT( MONTH(TblOrigin[[#This Row],[ODK_DateOfSubmission]]),"00"))</f>
        <v>2021-02</v>
      </c>
    </row>
    <row r="2015" spans="1:16" x14ac:dyDescent="0.25">
      <c r="A2015" s="13">
        <v>3504026</v>
      </c>
      <c r="B2015" s="1">
        <v>5472712</v>
      </c>
      <c r="C2015" s="1">
        <v>10253</v>
      </c>
      <c r="D2015" s="6">
        <v>44237</v>
      </c>
      <c r="E2015" s="1">
        <v>120</v>
      </c>
      <c r="F2015" s="1" t="s">
        <v>68</v>
      </c>
      <c r="G2015" s="1" t="s">
        <v>73</v>
      </c>
      <c r="H2015" s="1" t="s">
        <v>1059</v>
      </c>
      <c r="I2015" s="1" t="s">
        <v>1086</v>
      </c>
      <c r="J2015" s="1" t="s">
        <v>1087</v>
      </c>
      <c r="K2015" s="1">
        <v>31.038477412900001</v>
      </c>
      <c r="L2015" s="1">
        <v>46.2356561609</v>
      </c>
      <c r="M2015" s="1">
        <v>7</v>
      </c>
      <c r="N2015" s="1" t="s">
        <v>90</v>
      </c>
      <c r="O2015" s="1">
        <v>2</v>
      </c>
      <c r="P2015" t="str">
        <f>_xlfn.CONCAT( YEAR(TblOrigin[[#This Row],[ODK_DateOfSubmission]]), "-",TEXT( MONTH(TblOrigin[[#This Row],[ODK_DateOfSubmission]]),"00"))</f>
        <v>2021-02</v>
      </c>
    </row>
    <row r="2016" spans="1:16" x14ac:dyDescent="0.25">
      <c r="A2016" s="13">
        <v>3504007</v>
      </c>
      <c r="B2016" s="1">
        <v>5472412</v>
      </c>
      <c r="C2016" s="1">
        <v>25525</v>
      </c>
      <c r="D2016" s="6">
        <v>44237</v>
      </c>
      <c r="E2016" s="1">
        <v>120</v>
      </c>
      <c r="F2016" s="1" t="s">
        <v>68</v>
      </c>
      <c r="G2016" s="1" t="s">
        <v>73</v>
      </c>
      <c r="H2016" s="1" t="s">
        <v>1059</v>
      </c>
      <c r="I2016" s="1" t="s">
        <v>1064</v>
      </c>
      <c r="J2016" s="1" t="s">
        <v>1065</v>
      </c>
      <c r="K2016" s="1">
        <v>31.027024004299999</v>
      </c>
      <c r="L2016" s="1">
        <v>46.241676675500003</v>
      </c>
      <c r="M2016" s="1">
        <v>37</v>
      </c>
      <c r="N2016" s="1" t="s">
        <v>66</v>
      </c>
      <c r="O2016" s="1">
        <v>10</v>
      </c>
      <c r="P2016" t="str">
        <f>_xlfn.CONCAT( YEAR(TblOrigin[[#This Row],[ODK_DateOfSubmission]]), "-",TEXT( MONTH(TblOrigin[[#This Row],[ODK_DateOfSubmission]]),"00"))</f>
        <v>2021-02</v>
      </c>
    </row>
    <row r="2017" spans="1:16" x14ac:dyDescent="0.25">
      <c r="A2017" s="13">
        <v>3504016</v>
      </c>
      <c r="B2017" s="1">
        <v>5472512</v>
      </c>
      <c r="C2017" s="1">
        <v>10281</v>
      </c>
      <c r="D2017" s="6">
        <v>44237</v>
      </c>
      <c r="E2017" s="1">
        <v>120</v>
      </c>
      <c r="F2017" s="1" t="s">
        <v>68</v>
      </c>
      <c r="G2017" s="1" t="s">
        <v>73</v>
      </c>
      <c r="H2017" s="1" t="s">
        <v>1059</v>
      </c>
      <c r="I2017" s="1" t="s">
        <v>1074</v>
      </c>
      <c r="J2017" s="1" t="s">
        <v>1075</v>
      </c>
      <c r="K2017" s="1">
        <v>31.029471706599999</v>
      </c>
      <c r="L2017" s="1">
        <v>46.244121658399997</v>
      </c>
      <c r="M2017" s="1">
        <v>9</v>
      </c>
      <c r="N2017" s="1" t="s">
        <v>66</v>
      </c>
      <c r="O2017" s="1">
        <v>4</v>
      </c>
      <c r="P2017" t="str">
        <f>_xlfn.CONCAT( YEAR(TblOrigin[[#This Row],[ODK_DateOfSubmission]]), "-",TEXT( MONTH(TblOrigin[[#This Row],[ODK_DateOfSubmission]]),"00"))</f>
        <v>2021-02</v>
      </c>
    </row>
    <row r="2018" spans="1:16" x14ac:dyDescent="0.25">
      <c r="A2018" s="13">
        <v>3504010</v>
      </c>
      <c r="B2018" s="1">
        <v>5472612</v>
      </c>
      <c r="C2018" s="1">
        <v>24740</v>
      </c>
      <c r="D2018" s="6">
        <v>44237</v>
      </c>
      <c r="E2018" s="1">
        <v>120</v>
      </c>
      <c r="F2018" s="1" t="s">
        <v>68</v>
      </c>
      <c r="G2018" s="1" t="s">
        <v>73</v>
      </c>
      <c r="H2018" s="1" t="s">
        <v>1059</v>
      </c>
      <c r="I2018" s="1" t="s">
        <v>1353</v>
      </c>
      <c r="J2018" s="1" t="s">
        <v>1354</v>
      </c>
      <c r="K2018" s="1">
        <v>31.038505004899999</v>
      </c>
      <c r="L2018" s="1">
        <v>46.242960423</v>
      </c>
      <c r="M2018" s="1">
        <v>3</v>
      </c>
      <c r="N2018" s="1" t="s">
        <v>87</v>
      </c>
      <c r="O2018" s="1">
        <v>3</v>
      </c>
      <c r="P2018" t="str">
        <f>_xlfn.CONCAT( YEAR(TblOrigin[[#This Row],[ODK_DateOfSubmission]]), "-",TEXT( MONTH(TblOrigin[[#This Row],[ODK_DateOfSubmission]]),"00"))</f>
        <v>2021-02</v>
      </c>
    </row>
    <row r="2019" spans="1:16" x14ac:dyDescent="0.25">
      <c r="A2019" s="13">
        <v>3504016</v>
      </c>
      <c r="B2019" s="1">
        <v>5472512</v>
      </c>
      <c r="C2019" s="1">
        <v>10281</v>
      </c>
      <c r="D2019" s="6">
        <v>44237</v>
      </c>
      <c r="E2019" s="1">
        <v>120</v>
      </c>
      <c r="F2019" s="1" t="s">
        <v>68</v>
      </c>
      <c r="G2019" s="1" t="s">
        <v>73</v>
      </c>
      <c r="H2019" s="1" t="s">
        <v>1059</v>
      </c>
      <c r="I2019" s="1" t="s">
        <v>1074</v>
      </c>
      <c r="J2019" s="1" t="s">
        <v>1075</v>
      </c>
      <c r="K2019" s="1">
        <v>31.029471706599999</v>
      </c>
      <c r="L2019" s="1">
        <v>46.244121658399997</v>
      </c>
      <c r="M2019" s="1">
        <v>9</v>
      </c>
      <c r="N2019" s="1" t="s">
        <v>87</v>
      </c>
      <c r="O2019" s="1">
        <v>1</v>
      </c>
      <c r="P2019" t="str">
        <f>_xlfn.CONCAT( YEAR(TblOrigin[[#This Row],[ODK_DateOfSubmission]]), "-",TEXT( MONTH(TblOrigin[[#This Row],[ODK_DateOfSubmission]]),"00"))</f>
        <v>2021-02</v>
      </c>
    </row>
    <row r="2020" spans="1:16" x14ac:dyDescent="0.25">
      <c r="A2020" s="13">
        <v>3504026</v>
      </c>
      <c r="B2020" s="1">
        <v>5472712</v>
      </c>
      <c r="C2020" s="1">
        <v>10253</v>
      </c>
      <c r="D2020" s="6">
        <v>44237</v>
      </c>
      <c r="E2020" s="1">
        <v>120</v>
      </c>
      <c r="F2020" s="1" t="s">
        <v>68</v>
      </c>
      <c r="G2020" s="1" t="s">
        <v>73</v>
      </c>
      <c r="H2020" s="1" t="s">
        <v>1059</v>
      </c>
      <c r="I2020" s="1" t="s">
        <v>1086</v>
      </c>
      <c r="J2020" s="1" t="s">
        <v>1087</v>
      </c>
      <c r="K2020" s="1">
        <v>31.038477412900001</v>
      </c>
      <c r="L2020" s="1">
        <v>46.2356561609</v>
      </c>
      <c r="M2020" s="1">
        <v>7</v>
      </c>
      <c r="N2020" s="1" t="s">
        <v>87</v>
      </c>
      <c r="O2020" s="1">
        <v>5</v>
      </c>
      <c r="P2020" t="str">
        <f>_xlfn.CONCAT( YEAR(TblOrigin[[#This Row],[ODK_DateOfSubmission]]), "-",TEXT( MONTH(TblOrigin[[#This Row],[ODK_DateOfSubmission]]),"00"))</f>
        <v>2021-02</v>
      </c>
    </row>
    <row r="2021" spans="1:16" x14ac:dyDescent="0.25">
      <c r="A2021" s="13">
        <v>3503006</v>
      </c>
      <c r="B2021" s="1">
        <v>5490212</v>
      </c>
      <c r="C2021" s="1">
        <v>21209</v>
      </c>
      <c r="D2021" s="6">
        <v>44238</v>
      </c>
      <c r="E2021" s="1">
        <v>120</v>
      </c>
      <c r="F2021" s="1" t="s">
        <v>68</v>
      </c>
      <c r="G2021" s="1" t="s">
        <v>86</v>
      </c>
      <c r="H2021" s="1" t="s">
        <v>1404</v>
      </c>
      <c r="I2021" s="1" t="s">
        <v>1406</v>
      </c>
      <c r="J2021" s="1" t="s">
        <v>1407</v>
      </c>
      <c r="K2021" s="1">
        <v>31.415689718399999</v>
      </c>
      <c r="L2021" s="1">
        <v>46.163976839100002</v>
      </c>
      <c r="M2021" s="1">
        <v>2</v>
      </c>
      <c r="N2021" s="1" t="s">
        <v>87</v>
      </c>
      <c r="O2021" s="1">
        <v>1</v>
      </c>
      <c r="P2021" t="str">
        <f>_xlfn.CONCAT( YEAR(TblOrigin[[#This Row],[ODK_DateOfSubmission]]), "-",TEXT( MONTH(TblOrigin[[#This Row],[ODK_DateOfSubmission]]),"00"))</f>
        <v>2021-02</v>
      </c>
    </row>
    <row r="2022" spans="1:16" x14ac:dyDescent="0.25">
      <c r="A2022" s="13">
        <v>3503008</v>
      </c>
      <c r="B2022" s="1">
        <v>5490112</v>
      </c>
      <c r="C2022" s="1">
        <v>9848</v>
      </c>
      <c r="D2022" s="6">
        <v>44238</v>
      </c>
      <c r="E2022" s="1">
        <v>120</v>
      </c>
      <c r="F2022" s="1" t="s">
        <v>68</v>
      </c>
      <c r="G2022" s="1" t="s">
        <v>86</v>
      </c>
      <c r="H2022" s="1" t="s">
        <v>1404</v>
      </c>
      <c r="I2022" s="1" t="s">
        <v>1478</v>
      </c>
      <c r="J2022" s="1" t="s">
        <v>1479</v>
      </c>
      <c r="K2022" s="1">
        <v>31.415756054100001</v>
      </c>
      <c r="L2022" s="1">
        <v>46.172971067500001</v>
      </c>
      <c r="M2022" s="1">
        <v>1</v>
      </c>
      <c r="N2022" s="1" t="s">
        <v>87</v>
      </c>
      <c r="O2022" s="1">
        <v>1</v>
      </c>
      <c r="P2022" t="str">
        <f>_xlfn.CONCAT( YEAR(TblOrigin[[#This Row],[ODK_DateOfSubmission]]), "-",TEXT( MONTH(TblOrigin[[#This Row],[ODK_DateOfSubmission]]),"00"))</f>
        <v>2021-02</v>
      </c>
    </row>
    <row r="2023" spans="1:16" x14ac:dyDescent="0.25">
      <c r="A2023" s="13">
        <v>3504051</v>
      </c>
      <c r="B2023" s="1">
        <v>5481312</v>
      </c>
      <c r="C2023" s="1">
        <v>23685</v>
      </c>
      <c r="D2023" s="6">
        <v>44238</v>
      </c>
      <c r="E2023" s="1">
        <v>120</v>
      </c>
      <c r="F2023" s="1" t="s">
        <v>68</v>
      </c>
      <c r="G2023" s="1" t="s">
        <v>73</v>
      </c>
      <c r="H2023" s="1" t="s">
        <v>1059</v>
      </c>
      <c r="I2023" s="1" t="s">
        <v>1108</v>
      </c>
      <c r="J2023" s="1" t="s">
        <v>1109</v>
      </c>
      <c r="K2023" s="1">
        <v>31.087265559999999</v>
      </c>
      <c r="L2023" s="1">
        <v>46.241235476500002</v>
      </c>
      <c r="M2023" s="1">
        <v>16</v>
      </c>
      <c r="N2023" s="1" t="s">
        <v>87</v>
      </c>
      <c r="O2023" s="1">
        <v>3</v>
      </c>
      <c r="P2023" t="str">
        <f>_xlfn.CONCAT( YEAR(TblOrigin[[#This Row],[ODK_DateOfSubmission]]), "-",TEXT( MONTH(TblOrigin[[#This Row],[ODK_DateOfSubmission]]),"00"))</f>
        <v>2021-02</v>
      </c>
    </row>
    <row r="2024" spans="1:16" x14ac:dyDescent="0.25">
      <c r="A2024" s="13">
        <v>3504014</v>
      </c>
      <c r="B2024" s="1">
        <v>5489912</v>
      </c>
      <c r="C2024" s="1">
        <v>10254</v>
      </c>
      <c r="D2024" s="6">
        <v>44238</v>
      </c>
      <c r="E2024" s="1">
        <v>120</v>
      </c>
      <c r="F2024" s="1" t="s">
        <v>68</v>
      </c>
      <c r="G2024" s="1" t="s">
        <v>73</v>
      </c>
      <c r="H2024" s="1" t="s">
        <v>1059</v>
      </c>
      <c r="I2024" s="1" t="s">
        <v>1070</v>
      </c>
      <c r="J2024" s="1" t="s">
        <v>1071</v>
      </c>
      <c r="K2024" s="1">
        <v>31.042429802899999</v>
      </c>
      <c r="L2024" s="1">
        <v>46.262052204600003</v>
      </c>
      <c r="M2024" s="1">
        <v>30</v>
      </c>
      <c r="N2024" s="1" t="s">
        <v>104</v>
      </c>
      <c r="O2024" s="1">
        <v>15</v>
      </c>
      <c r="P2024" t="str">
        <f>_xlfn.CONCAT( YEAR(TblOrigin[[#This Row],[ODK_DateOfSubmission]]), "-",TEXT( MONTH(TblOrigin[[#This Row],[ODK_DateOfSubmission]]),"00"))</f>
        <v>2021-02</v>
      </c>
    </row>
    <row r="2025" spans="1:16" x14ac:dyDescent="0.25">
      <c r="A2025" s="13">
        <v>3505014</v>
      </c>
      <c r="B2025" s="1">
        <v>5481912</v>
      </c>
      <c r="C2025" s="1">
        <v>33810</v>
      </c>
      <c r="D2025" s="6">
        <v>44238</v>
      </c>
      <c r="E2025" s="1">
        <v>120</v>
      </c>
      <c r="F2025" s="1" t="s">
        <v>68</v>
      </c>
      <c r="G2025" s="1" t="s">
        <v>77</v>
      </c>
      <c r="H2025" s="1" t="s">
        <v>1128</v>
      </c>
      <c r="I2025" s="1" t="s">
        <v>1343</v>
      </c>
      <c r="J2025" s="1" t="s">
        <v>1344</v>
      </c>
      <c r="K2025" s="1">
        <v>30.880875</v>
      </c>
      <c r="L2025" s="1">
        <v>46.576391999999998</v>
      </c>
      <c r="M2025" s="1">
        <v>7</v>
      </c>
      <c r="N2025" s="1" t="s">
        <v>66</v>
      </c>
      <c r="O2025" s="1">
        <v>5</v>
      </c>
      <c r="P2025" t="str">
        <f>_xlfn.CONCAT( YEAR(TblOrigin[[#This Row],[ODK_DateOfSubmission]]), "-",TEXT( MONTH(TblOrigin[[#This Row],[ODK_DateOfSubmission]]),"00"))</f>
        <v>2021-02</v>
      </c>
    </row>
    <row r="2026" spans="1:16" x14ac:dyDescent="0.25">
      <c r="A2026" s="13">
        <v>3505015</v>
      </c>
      <c r="B2026" s="1">
        <v>5482012</v>
      </c>
      <c r="C2026" s="1">
        <v>33811</v>
      </c>
      <c r="D2026" s="6">
        <v>44238</v>
      </c>
      <c r="E2026" s="1">
        <v>120</v>
      </c>
      <c r="F2026" s="1" t="s">
        <v>68</v>
      </c>
      <c r="G2026" s="1" t="s">
        <v>77</v>
      </c>
      <c r="H2026" s="1" t="s">
        <v>1128</v>
      </c>
      <c r="I2026" s="1" t="s">
        <v>1342</v>
      </c>
      <c r="J2026" s="1" t="s">
        <v>232</v>
      </c>
      <c r="K2026" s="1">
        <v>30.882387999999999</v>
      </c>
      <c r="L2026" s="1">
        <v>46.568722000000001</v>
      </c>
      <c r="M2026" s="1">
        <v>25</v>
      </c>
      <c r="N2026" s="1" t="s">
        <v>66</v>
      </c>
      <c r="O2026" s="1">
        <v>10</v>
      </c>
      <c r="P2026" t="str">
        <f>_xlfn.CONCAT( YEAR(TblOrigin[[#This Row],[ODK_DateOfSubmission]]), "-",TEXT( MONTH(TblOrigin[[#This Row],[ODK_DateOfSubmission]]),"00"))</f>
        <v>2021-02</v>
      </c>
    </row>
    <row r="2027" spans="1:16" x14ac:dyDescent="0.25">
      <c r="A2027" s="13">
        <v>3505013</v>
      </c>
      <c r="B2027" s="1">
        <v>5481812</v>
      </c>
      <c r="C2027" s="1">
        <v>33809</v>
      </c>
      <c r="D2027" s="6">
        <v>44238</v>
      </c>
      <c r="E2027" s="1">
        <v>120</v>
      </c>
      <c r="F2027" s="1" t="s">
        <v>68</v>
      </c>
      <c r="G2027" s="1" t="s">
        <v>77</v>
      </c>
      <c r="H2027" s="1" t="s">
        <v>1119</v>
      </c>
      <c r="I2027" s="1" t="s">
        <v>1342</v>
      </c>
      <c r="J2027" s="1" t="s">
        <v>232</v>
      </c>
      <c r="K2027" s="1">
        <v>30.914428999999998</v>
      </c>
      <c r="L2027" s="1">
        <v>46.47878</v>
      </c>
      <c r="M2027" s="1">
        <v>5</v>
      </c>
      <c r="N2027" s="1" t="s">
        <v>66</v>
      </c>
      <c r="O2027" s="1">
        <v>5</v>
      </c>
      <c r="P2027" t="str">
        <f>_xlfn.CONCAT( YEAR(TblOrigin[[#This Row],[ODK_DateOfSubmission]]), "-",TEXT( MONTH(TblOrigin[[#This Row],[ODK_DateOfSubmission]]),"00"))</f>
        <v>2021-02</v>
      </c>
    </row>
    <row r="2028" spans="1:16" x14ac:dyDescent="0.25">
      <c r="A2028" s="13">
        <v>3504030</v>
      </c>
      <c r="B2028" s="1">
        <v>5482312</v>
      </c>
      <c r="C2028" s="1">
        <v>24746</v>
      </c>
      <c r="D2028" s="6">
        <v>44238</v>
      </c>
      <c r="E2028" s="1">
        <v>120</v>
      </c>
      <c r="F2028" s="1" t="s">
        <v>68</v>
      </c>
      <c r="G2028" s="1" t="s">
        <v>73</v>
      </c>
      <c r="H2028" s="1" t="s">
        <v>1059</v>
      </c>
      <c r="I2028" s="1" t="s">
        <v>1489</v>
      </c>
      <c r="J2028" s="1" t="s">
        <v>463</v>
      </c>
      <c r="K2028" s="1">
        <v>31.042946248900002</v>
      </c>
      <c r="L2028" s="1">
        <v>46.274699394599999</v>
      </c>
      <c r="M2028" s="1">
        <v>1</v>
      </c>
      <c r="N2028" s="1" t="s">
        <v>94</v>
      </c>
      <c r="O2028" s="1">
        <v>1</v>
      </c>
      <c r="P2028" t="str">
        <f>_xlfn.CONCAT( YEAR(TblOrigin[[#This Row],[ODK_DateOfSubmission]]), "-",TEXT( MONTH(TblOrigin[[#This Row],[ODK_DateOfSubmission]]),"00"))</f>
        <v>2021-02</v>
      </c>
    </row>
    <row r="2029" spans="1:16" x14ac:dyDescent="0.25">
      <c r="A2029" s="13">
        <v>3504014</v>
      </c>
      <c r="B2029" s="1">
        <v>5489912</v>
      </c>
      <c r="C2029" s="1">
        <v>10254</v>
      </c>
      <c r="D2029" s="6">
        <v>44238</v>
      </c>
      <c r="E2029" s="1">
        <v>120</v>
      </c>
      <c r="F2029" s="1" t="s">
        <v>68</v>
      </c>
      <c r="G2029" s="1" t="s">
        <v>73</v>
      </c>
      <c r="H2029" s="1" t="s">
        <v>1059</v>
      </c>
      <c r="I2029" s="1" t="s">
        <v>1070</v>
      </c>
      <c r="J2029" s="1" t="s">
        <v>1071</v>
      </c>
      <c r="K2029" s="1">
        <v>31.042429802899999</v>
      </c>
      <c r="L2029" s="1">
        <v>46.262052204600003</v>
      </c>
      <c r="M2029" s="1">
        <v>30</v>
      </c>
      <c r="N2029" s="1" t="s">
        <v>94</v>
      </c>
      <c r="O2029" s="1">
        <v>10</v>
      </c>
      <c r="P2029" t="str">
        <f>_xlfn.CONCAT( YEAR(TblOrigin[[#This Row],[ODK_DateOfSubmission]]), "-",TEXT( MONTH(TblOrigin[[#This Row],[ODK_DateOfSubmission]]),"00"))</f>
        <v>2021-02</v>
      </c>
    </row>
    <row r="2030" spans="1:16" x14ac:dyDescent="0.25">
      <c r="A2030" s="13">
        <v>3504051</v>
      </c>
      <c r="B2030" s="1">
        <v>5481312</v>
      </c>
      <c r="C2030" s="1">
        <v>23685</v>
      </c>
      <c r="D2030" s="6">
        <v>44238</v>
      </c>
      <c r="E2030" s="1">
        <v>120</v>
      </c>
      <c r="F2030" s="1" t="s">
        <v>68</v>
      </c>
      <c r="G2030" s="1" t="s">
        <v>73</v>
      </c>
      <c r="H2030" s="1" t="s">
        <v>1059</v>
      </c>
      <c r="I2030" s="1" t="s">
        <v>1108</v>
      </c>
      <c r="J2030" s="1" t="s">
        <v>1109</v>
      </c>
      <c r="K2030" s="1">
        <v>31.087265559999999</v>
      </c>
      <c r="L2030" s="1">
        <v>46.241235476500002</v>
      </c>
      <c r="M2030" s="1">
        <v>16</v>
      </c>
      <c r="N2030" s="1" t="s">
        <v>94</v>
      </c>
      <c r="O2030" s="1">
        <v>6</v>
      </c>
      <c r="P2030" t="str">
        <f>_xlfn.CONCAT( YEAR(TblOrigin[[#This Row],[ODK_DateOfSubmission]]), "-",TEXT( MONTH(TblOrigin[[#This Row],[ODK_DateOfSubmission]]),"00"))</f>
        <v>2021-02</v>
      </c>
    </row>
    <row r="2031" spans="1:16" x14ac:dyDescent="0.25">
      <c r="A2031" s="13">
        <v>3504051</v>
      </c>
      <c r="B2031" s="1">
        <v>5481312</v>
      </c>
      <c r="C2031" s="1">
        <v>23685</v>
      </c>
      <c r="D2031" s="6">
        <v>44238</v>
      </c>
      <c r="E2031" s="1">
        <v>120</v>
      </c>
      <c r="F2031" s="1" t="s">
        <v>68</v>
      </c>
      <c r="G2031" s="1" t="s">
        <v>73</v>
      </c>
      <c r="H2031" s="1" t="s">
        <v>1059</v>
      </c>
      <c r="I2031" s="1" t="s">
        <v>1108</v>
      </c>
      <c r="J2031" s="1" t="s">
        <v>1109</v>
      </c>
      <c r="K2031" s="1">
        <v>31.087265559999999</v>
      </c>
      <c r="L2031" s="1">
        <v>46.241235476500002</v>
      </c>
      <c r="M2031" s="1">
        <v>16</v>
      </c>
      <c r="N2031" s="1" t="s">
        <v>66</v>
      </c>
      <c r="O2031" s="1">
        <v>4</v>
      </c>
      <c r="P2031" t="str">
        <f>_xlfn.CONCAT( YEAR(TblOrigin[[#This Row],[ODK_DateOfSubmission]]), "-",TEXT( MONTH(TblOrigin[[#This Row],[ODK_DateOfSubmission]]),"00"))</f>
        <v>2021-02</v>
      </c>
    </row>
    <row r="2032" spans="1:16" x14ac:dyDescent="0.25">
      <c r="A2032" s="13">
        <v>3504014</v>
      </c>
      <c r="B2032" s="1">
        <v>5489912</v>
      </c>
      <c r="C2032" s="1">
        <v>10254</v>
      </c>
      <c r="D2032" s="6">
        <v>44238</v>
      </c>
      <c r="E2032" s="1">
        <v>120</v>
      </c>
      <c r="F2032" s="1" t="s">
        <v>68</v>
      </c>
      <c r="G2032" s="1" t="s">
        <v>73</v>
      </c>
      <c r="H2032" s="1" t="s">
        <v>1059</v>
      </c>
      <c r="I2032" s="1" t="s">
        <v>1070</v>
      </c>
      <c r="J2032" s="1" t="s">
        <v>1071</v>
      </c>
      <c r="K2032" s="1">
        <v>31.042429802899999</v>
      </c>
      <c r="L2032" s="1">
        <v>46.262052204600003</v>
      </c>
      <c r="M2032" s="1">
        <v>30</v>
      </c>
      <c r="N2032" s="1" t="s">
        <v>74</v>
      </c>
      <c r="O2032" s="1">
        <v>5</v>
      </c>
      <c r="P2032" t="str">
        <f>_xlfn.CONCAT( YEAR(TblOrigin[[#This Row],[ODK_DateOfSubmission]]), "-",TEXT( MONTH(TblOrigin[[#This Row],[ODK_DateOfSubmission]]),"00"))</f>
        <v>2021-02</v>
      </c>
    </row>
    <row r="2033" spans="1:16" x14ac:dyDescent="0.25">
      <c r="A2033" s="13">
        <v>3504003</v>
      </c>
      <c r="B2033" s="1">
        <v>5481712</v>
      </c>
      <c r="C2033" s="1">
        <v>24415</v>
      </c>
      <c r="D2033" s="6">
        <v>44238</v>
      </c>
      <c r="E2033" s="1">
        <v>120</v>
      </c>
      <c r="F2033" s="1" t="s">
        <v>68</v>
      </c>
      <c r="G2033" s="1" t="s">
        <v>73</v>
      </c>
      <c r="H2033" s="1" t="s">
        <v>1059</v>
      </c>
      <c r="I2033" s="1" t="s">
        <v>1480</v>
      </c>
      <c r="J2033" s="1" t="s">
        <v>1481</v>
      </c>
      <c r="K2033" s="1">
        <v>31.122673117800002</v>
      </c>
      <c r="L2033" s="1">
        <v>46.234062045100004</v>
      </c>
      <c r="M2033" s="1">
        <v>1</v>
      </c>
      <c r="N2033" s="1" t="s">
        <v>90</v>
      </c>
      <c r="O2033" s="1">
        <v>1</v>
      </c>
      <c r="P2033" t="str">
        <f>_xlfn.CONCAT( YEAR(TblOrigin[[#This Row],[ODK_DateOfSubmission]]), "-",TEXT( MONTH(TblOrigin[[#This Row],[ODK_DateOfSubmission]]),"00"))</f>
        <v>2021-02</v>
      </c>
    </row>
    <row r="2034" spans="1:16" x14ac:dyDescent="0.25">
      <c r="A2034" s="13">
        <v>3504051</v>
      </c>
      <c r="B2034" s="1">
        <v>5481312</v>
      </c>
      <c r="C2034" s="1">
        <v>23685</v>
      </c>
      <c r="D2034" s="6">
        <v>44238</v>
      </c>
      <c r="E2034" s="1">
        <v>120</v>
      </c>
      <c r="F2034" s="1" t="s">
        <v>68</v>
      </c>
      <c r="G2034" s="1" t="s">
        <v>73</v>
      </c>
      <c r="H2034" s="1" t="s">
        <v>1059</v>
      </c>
      <c r="I2034" s="1" t="s">
        <v>1108</v>
      </c>
      <c r="J2034" s="1" t="s">
        <v>1109</v>
      </c>
      <c r="K2034" s="1">
        <v>31.087265559999999</v>
      </c>
      <c r="L2034" s="1">
        <v>46.241235476500002</v>
      </c>
      <c r="M2034" s="1">
        <v>16</v>
      </c>
      <c r="N2034" s="1" t="s">
        <v>90</v>
      </c>
      <c r="O2034" s="1">
        <v>3</v>
      </c>
      <c r="P2034" t="str">
        <f>_xlfn.CONCAT( YEAR(TblOrigin[[#This Row],[ODK_DateOfSubmission]]), "-",TEXT( MONTH(TblOrigin[[#This Row],[ODK_DateOfSubmission]]),"00"))</f>
        <v>2021-02</v>
      </c>
    </row>
    <row r="2035" spans="1:16" x14ac:dyDescent="0.25">
      <c r="A2035" s="13">
        <v>3503006</v>
      </c>
      <c r="B2035" s="1">
        <v>5490212</v>
      </c>
      <c r="C2035" s="1">
        <v>21209</v>
      </c>
      <c r="D2035" s="6">
        <v>44238</v>
      </c>
      <c r="E2035" s="1">
        <v>120</v>
      </c>
      <c r="F2035" s="1" t="s">
        <v>68</v>
      </c>
      <c r="G2035" s="1" t="s">
        <v>86</v>
      </c>
      <c r="H2035" s="1" t="s">
        <v>1404</v>
      </c>
      <c r="I2035" s="1" t="s">
        <v>1406</v>
      </c>
      <c r="J2035" s="1" t="s">
        <v>1407</v>
      </c>
      <c r="K2035" s="1">
        <v>31.415689718399999</v>
      </c>
      <c r="L2035" s="1">
        <v>46.163976839100002</v>
      </c>
      <c r="M2035" s="1">
        <v>2</v>
      </c>
      <c r="N2035" s="1" t="s">
        <v>90</v>
      </c>
      <c r="O2035" s="1">
        <v>1</v>
      </c>
      <c r="P2035" t="str">
        <f>_xlfn.CONCAT( YEAR(TblOrigin[[#This Row],[ODK_DateOfSubmission]]), "-",TEXT( MONTH(TblOrigin[[#This Row],[ODK_DateOfSubmission]]),"00"))</f>
        <v>2021-02</v>
      </c>
    </row>
    <row r="2036" spans="1:16" x14ac:dyDescent="0.25">
      <c r="A2036" s="13">
        <v>3503009</v>
      </c>
      <c r="B2036" s="1">
        <v>5486712</v>
      </c>
      <c r="C2036" s="1">
        <v>9822</v>
      </c>
      <c r="D2036" s="6">
        <v>44238</v>
      </c>
      <c r="E2036" s="1">
        <v>120</v>
      </c>
      <c r="F2036" s="1" t="s">
        <v>68</v>
      </c>
      <c r="G2036" s="1" t="s">
        <v>86</v>
      </c>
      <c r="H2036" s="1" t="s">
        <v>1404</v>
      </c>
      <c r="I2036" s="1" t="s">
        <v>1410</v>
      </c>
      <c r="J2036" s="1" t="s">
        <v>1411</v>
      </c>
      <c r="K2036" s="1">
        <v>31.403907212699998</v>
      </c>
      <c r="L2036" s="1">
        <v>46.175491096099996</v>
      </c>
      <c r="M2036" s="1">
        <v>2</v>
      </c>
      <c r="N2036" s="1" t="s">
        <v>90</v>
      </c>
      <c r="O2036" s="1">
        <v>1</v>
      </c>
      <c r="P2036" t="str">
        <f>_xlfn.CONCAT( YEAR(TblOrigin[[#This Row],[ODK_DateOfSubmission]]), "-",TEXT( MONTH(TblOrigin[[#This Row],[ODK_DateOfSubmission]]),"00"))</f>
        <v>2021-02</v>
      </c>
    </row>
    <row r="2037" spans="1:16" x14ac:dyDescent="0.25">
      <c r="A2037" s="13">
        <v>3503012</v>
      </c>
      <c r="B2037" s="1">
        <v>5482412</v>
      </c>
      <c r="C2037" s="1">
        <v>10286</v>
      </c>
      <c r="D2037" s="6">
        <v>44238</v>
      </c>
      <c r="E2037" s="1">
        <v>120</v>
      </c>
      <c r="F2037" s="1" t="s">
        <v>68</v>
      </c>
      <c r="G2037" s="1" t="s">
        <v>86</v>
      </c>
      <c r="H2037" s="1" t="s">
        <v>1404</v>
      </c>
      <c r="I2037" s="1" t="s">
        <v>1405</v>
      </c>
      <c r="J2037" s="1" t="s">
        <v>1127</v>
      </c>
      <c r="K2037" s="1">
        <v>31.400419743299999</v>
      </c>
      <c r="L2037" s="1">
        <v>46.1806881535</v>
      </c>
      <c r="M2037" s="1">
        <v>3</v>
      </c>
      <c r="N2037" s="1" t="s">
        <v>90</v>
      </c>
      <c r="O2037" s="1">
        <v>3</v>
      </c>
      <c r="P2037" t="str">
        <f>_xlfn.CONCAT( YEAR(TblOrigin[[#This Row],[ODK_DateOfSubmission]]), "-",TEXT( MONTH(TblOrigin[[#This Row],[ODK_DateOfSubmission]]),"00"))</f>
        <v>2021-02</v>
      </c>
    </row>
    <row r="2038" spans="1:16" x14ac:dyDescent="0.25">
      <c r="A2038" s="13">
        <v>3505014</v>
      </c>
      <c r="B2038" s="1">
        <v>5481912</v>
      </c>
      <c r="C2038" s="1">
        <v>33810</v>
      </c>
      <c r="D2038" s="6">
        <v>44238</v>
      </c>
      <c r="E2038" s="1">
        <v>120</v>
      </c>
      <c r="F2038" s="1" t="s">
        <v>68</v>
      </c>
      <c r="G2038" s="1" t="s">
        <v>77</v>
      </c>
      <c r="H2038" s="1" t="s">
        <v>1128</v>
      </c>
      <c r="I2038" s="1" t="s">
        <v>1343</v>
      </c>
      <c r="J2038" s="1" t="s">
        <v>1344</v>
      </c>
      <c r="K2038" s="1">
        <v>30.880875</v>
      </c>
      <c r="L2038" s="1">
        <v>46.576391999999998</v>
      </c>
      <c r="M2038" s="1">
        <v>7</v>
      </c>
      <c r="N2038" s="1" t="s">
        <v>91</v>
      </c>
      <c r="O2038" s="1">
        <v>2</v>
      </c>
      <c r="P2038" t="str">
        <f>_xlfn.CONCAT( YEAR(TblOrigin[[#This Row],[ODK_DateOfSubmission]]), "-",TEXT( MONTH(TblOrigin[[#This Row],[ODK_DateOfSubmission]]),"00"))</f>
        <v>2021-02</v>
      </c>
    </row>
    <row r="2039" spans="1:16" x14ac:dyDescent="0.25">
      <c r="A2039" s="13">
        <v>3503009</v>
      </c>
      <c r="B2039" s="1">
        <v>5486712</v>
      </c>
      <c r="C2039" s="1">
        <v>9822</v>
      </c>
      <c r="D2039" s="6">
        <v>44238</v>
      </c>
      <c r="E2039" s="1">
        <v>120</v>
      </c>
      <c r="F2039" s="1" t="s">
        <v>68</v>
      </c>
      <c r="G2039" s="1" t="s">
        <v>86</v>
      </c>
      <c r="H2039" s="1" t="s">
        <v>1404</v>
      </c>
      <c r="I2039" s="1" t="s">
        <v>1410</v>
      </c>
      <c r="J2039" s="1" t="s">
        <v>1411</v>
      </c>
      <c r="K2039" s="1">
        <v>31.403907212699998</v>
      </c>
      <c r="L2039" s="1">
        <v>46.175491096099996</v>
      </c>
      <c r="M2039" s="1">
        <v>2</v>
      </c>
      <c r="N2039" s="1" t="s">
        <v>78</v>
      </c>
      <c r="O2039" s="1">
        <v>1</v>
      </c>
      <c r="P2039" t="str">
        <f>_xlfn.CONCAT( YEAR(TblOrigin[[#This Row],[ODK_DateOfSubmission]]), "-",TEXT( MONTH(TblOrigin[[#This Row],[ODK_DateOfSubmission]]),"00"))</f>
        <v>2021-02</v>
      </c>
    </row>
    <row r="2040" spans="1:16" x14ac:dyDescent="0.25">
      <c r="A2040" s="13">
        <v>3504034</v>
      </c>
      <c r="B2040" s="1">
        <v>5481612</v>
      </c>
      <c r="C2040" s="1">
        <v>24742</v>
      </c>
      <c r="D2040" s="6">
        <v>44238</v>
      </c>
      <c r="E2040" s="1">
        <v>120</v>
      </c>
      <c r="F2040" s="1" t="s">
        <v>68</v>
      </c>
      <c r="G2040" s="1" t="s">
        <v>73</v>
      </c>
      <c r="H2040" s="1" t="s">
        <v>1059</v>
      </c>
      <c r="I2040" s="1" t="s">
        <v>1437</v>
      </c>
      <c r="J2040" s="1" t="s">
        <v>1438</v>
      </c>
      <c r="K2040" s="1">
        <v>31.060090237699999</v>
      </c>
      <c r="L2040" s="1">
        <v>46.277220867600001</v>
      </c>
      <c r="M2040" s="1">
        <v>1</v>
      </c>
      <c r="N2040" s="1" t="s">
        <v>78</v>
      </c>
      <c r="O2040" s="1">
        <v>1</v>
      </c>
      <c r="P2040" t="str">
        <f>_xlfn.CONCAT( YEAR(TblOrigin[[#This Row],[ODK_DateOfSubmission]]), "-",TEXT( MONTH(TblOrigin[[#This Row],[ODK_DateOfSubmission]]),"00"))</f>
        <v>2021-02</v>
      </c>
    </row>
    <row r="2041" spans="1:16" x14ac:dyDescent="0.25">
      <c r="A2041" s="13">
        <v>3505015</v>
      </c>
      <c r="B2041" s="1">
        <v>5482012</v>
      </c>
      <c r="C2041" s="1">
        <v>33811</v>
      </c>
      <c r="D2041" s="6">
        <v>44238</v>
      </c>
      <c r="E2041" s="1">
        <v>120</v>
      </c>
      <c r="F2041" s="1" t="s">
        <v>68</v>
      </c>
      <c r="G2041" s="1" t="s">
        <v>77</v>
      </c>
      <c r="H2041" s="1" t="s">
        <v>1128</v>
      </c>
      <c r="I2041" s="1" t="s">
        <v>1342</v>
      </c>
      <c r="J2041" s="1" t="s">
        <v>232</v>
      </c>
      <c r="K2041" s="1">
        <v>30.882387999999999</v>
      </c>
      <c r="L2041" s="1">
        <v>46.568722000000001</v>
      </c>
      <c r="M2041" s="1">
        <v>25</v>
      </c>
      <c r="N2041" s="1" t="s">
        <v>78</v>
      </c>
      <c r="O2041" s="1">
        <v>10</v>
      </c>
      <c r="P2041" t="str">
        <f>_xlfn.CONCAT( YEAR(TblOrigin[[#This Row],[ODK_DateOfSubmission]]), "-",TEXT( MONTH(TblOrigin[[#This Row],[ODK_DateOfSubmission]]),"00"))</f>
        <v>2021-02</v>
      </c>
    </row>
    <row r="2042" spans="1:16" x14ac:dyDescent="0.25">
      <c r="A2042" s="13">
        <v>3505015</v>
      </c>
      <c r="B2042" s="1">
        <v>5482012</v>
      </c>
      <c r="C2042" s="1">
        <v>33811</v>
      </c>
      <c r="D2042" s="6">
        <v>44238</v>
      </c>
      <c r="E2042" s="1">
        <v>120</v>
      </c>
      <c r="F2042" s="1" t="s">
        <v>68</v>
      </c>
      <c r="G2042" s="1" t="s">
        <v>77</v>
      </c>
      <c r="H2042" s="1" t="s">
        <v>1128</v>
      </c>
      <c r="I2042" s="1" t="s">
        <v>1342</v>
      </c>
      <c r="J2042" s="1" t="s">
        <v>232</v>
      </c>
      <c r="K2042" s="1">
        <v>30.882387999999999</v>
      </c>
      <c r="L2042" s="1">
        <v>46.568722000000001</v>
      </c>
      <c r="M2042" s="1">
        <v>25</v>
      </c>
      <c r="N2042" s="1" t="s">
        <v>87</v>
      </c>
      <c r="O2042" s="1">
        <v>5</v>
      </c>
      <c r="P2042" t="str">
        <f>_xlfn.CONCAT( YEAR(TblOrigin[[#This Row],[ODK_DateOfSubmission]]), "-",TEXT( MONTH(TblOrigin[[#This Row],[ODK_DateOfSubmission]]),"00"))</f>
        <v>2021-02</v>
      </c>
    </row>
    <row r="2043" spans="1:16" x14ac:dyDescent="0.25">
      <c r="A2043" s="13">
        <v>3504019</v>
      </c>
      <c r="B2043" s="1">
        <v>5496312</v>
      </c>
      <c r="C2043" s="1">
        <v>9470</v>
      </c>
      <c r="D2043" s="6">
        <v>44239</v>
      </c>
      <c r="E2043" s="1">
        <v>120</v>
      </c>
      <c r="F2043" s="1" t="s">
        <v>68</v>
      </c>
      <c r="G2043" s="1" t="s">
        <v>73</v>
      </c>
      <c r="H2043" s="1" t="s">
        <v>1059</v>
      </c>
      <c r="I2043" s="1" t="s">
        <v>1076</v>
      </c>
      <c r="J2043" s="1" t="s">
        <v>1077</v>
      </c>
      <c r="K2043" s="1">
        <v>31.0569626851</v>
      </c>
      <c r="L2043" s="1">
        <v>46.266143804899997</v>
      </c>
      <c r="M2043" s="1">
        <v>13</v>
      </c>
      <c r="N2043" s="1" t="s">
        <v>74</v>
      </c>
      <c r="O2043" s="1">
        <v>3</v>
      </c>
      <c r="P2043" t="str">
        <f>_xlfn.CONCAT( YEAR(TblOrigin[[#This Row],[ODK_DateOfSubmission]]), "-",TEXT( MONTH(TblOrigin[[#This Row],[ODK_DateOfSubmission]]),"00"))</f>
        <v>2021-02</v>
      </c>
    </row>
    <row r="2044" spans="1:16" x14ac:dyDescent="0.25">
      <c r="A2044" s="13">
        <v>3504019</v>
      </c>
      <c r="B2044" s="1">
        <v>5496312</v>
      </c>
      <c r="C2044" s="1">
        <v>9470</v>
      </c>
      <c r="D2044" s="6">
        <v>44239</v>
      </c>
      <c r="E2044" s="1">
        <v>120</v>
      </c>
      <c r="F2044" s="1" t="s">
        <v>68</v>
      </c>
      <c r="G2044" s="1" t="s">
        <v>73</v>
      </c>
      <c r="H2044" s="1" t="s">
        <v>1059</v>
      </c>
      <c r="I2044" s="1" t="s">
        <v>1076</v>
      </c>
      <c r="J2044" s="1" t="s">
        <v>1077</v>
      </c>
      <c r="K2044" s="1">
        <v>31.0569626851</v>
      </c>
      <c r="L2044" s="1">
        <v>46.266143804899997</v>
      </c>
      <c r="M2044" s="1">
        <v>13</v>
      </c>
      <c r="N2044" s="1" t="s">
        <v>94</v>
      </c>
      <c r="O2044" s="1">
        <v>4</v>
      </c>
      <c r="P2044" t="str">
        <f>_xlfn.CONCAT( YEAR(TblOrigin[[#This Row],[ODK_DateOfSubmission]]), "-",TEXT( MONTH(TblOrigin[[#This Row],[ODK_DateOfSubmission]]),"00"))</f>
        <v>2021-02</v>
      </c>
    </row>
    <row r="2045" spans="1:16" x14ac:dyDescent="0.25">
      <c r="A2045" s="13">
        <v>3504019</v>
      </c>
      <c r="B2045" s="1">
        <v>5496312</v>
      </c>
      <c r="C2045" s="1">
        <v>9470</v>
      </c>
      <c r="D2045" s="6">
        <v>44239</v>
      </c>
      <c r="E2045" s="1">
        <v>120</v>
      </c>
      <c r="F2045" s="1" t="s">
        <v>68</v>
      </c>
      <c r="G2045" s="1" t="s">
        <v>73</v>
      </c>
      <c r="H2045" s="1" t="s">
        <v>1059</v>
      </c>
      <c r="I2045" s="1" t="s">
        <v>1076</v>
      </c>
      <c r="J2045" s="1" t="s">
        <v>1077</v>
      </c>
      <c r="K2045" s="1">
        <v>31.0569626851</v>
      </c>
      <c r="L2045" s="1">
        <v>46.266143804899997</v>
      </c>
      <c r="M2045" s="1">
        <v>13</v>
      </c>
      <c r="N2045" s="1" t="s">
        <v>104</v>
      </c>
      <c r="O2045" s="1">
        <v>3</v>
      </c>
      <c r="P2045" t="str">
        <f>_xlfn.CONCAT( YEAR(TblOrigin[[#This Row],[ODK_DateOfSubmission]]), "-",TEXT( MONTH(TblOrigin[[#This Row],[ODK_DateOfSubmission]]),"00"))</f>
        <v>2021-02</v>
      </c>
    </row>
    <row r="2046" spans="1:16" x14ac:dyDescent="0.25">
      <c r="A2046" s="13">
        <v>3504019</v>
      </c>
      <c r="B2046" s="1">
        <v>5496312</v>
      </c>
      <c r="C2046" s="1">
        <v>9470</v>
      </c>
      <c r="D2046" s="6">
        <v>44239</v>
      </c>
      <c r="E2046" s="1">
        <v>120</v>
      </c>
      <c r="F2046" s="1" t="s">
        <v>68</v>
      </c>
      <c r="G2046" s="1" t="s">
        <v>73</v>
      </c>
      <c r="H2046" s="1" t="s">
        <v>1059</v>
      </c>
      <c r="I2046" s="1" t="s">
        <v>1076</v>
      </c>
      <c r="J2046" s="1" t="s">
        <v>1077</v>
      </c>
      <c r="K2046" s="1">
        <v>31.0569626851</v>
      </c>
      <c r="L2046" s="1">
        <v>46.266143804899997</v>
      </c>
      <c r="M2046" s="1">
        <v>13</v>
      </c>
      <c r="N2046" s="1" t="s">
        <v>116</v>
      </c>
      <c r="O2046" s="1">
        <v>3</v>
      </c>
      <c r="P2046" t="str">
        <f>_xlfn.CONCAT( YEAR(TblOrigin[[#This Row],[ODK_DateOfSubmission]]), "-",TEXT( MONTH(TblOrigin[[#This Row],[ODK_DateOfSubmission]]),"00"))</f>
        <v>2021-02</v>
      </c>
    </row>
    <row r="2047" spans="1:16" x14ac:dyDescent="0.25">
      <c r="A2047" s="13">
        <v>3504045</v>
      </c>
      <c r="B2047" s="1">
        <v>5506712</v>
      </c>
      <c r="C2047" s="1">
        <v>22344</v>
      </c>
      <c r="D2047" s="6">
        <v>44240</v>
      </c>
      <c r="E2047" s="1">
        <v>120</v>
      </c>
      <c r="F2047" s="1" t="s">
        <v>68</v>
      </c>
      <c r="G2047" s="1" t="s">
        <v>73</v>
      </c>
      <c r="H2047" s="1" t="s">
        <v>1059</v>
      </c>
      <c r="I2047" s="1" t="s">
        <v>1408</v>
      </c>
      <c r="J2047" s="1" t="s">
        <v>1409</v>
      </c>
      <c r="K2047" s="1">
        <v>31.048519000500001</v>
      </c>
      <c r="L2047" s="1">
        <v>46.257282930099997</v>
      </c>
      <c r="M2047" s="1">
        <v>7</v>
      </c>
      <c r="N2047" s="1" t="s">
        <v>94</v>
      </c>
      <c r="O2047" s="1">
        <v>2</v>
      </c>
      <c r="P2047" t="str">
        <f>_xlfn.CONCAT( YEAR(TblOrigin[[#This Row],[ODK_DateOfSubmission]]), "-",TEXT( MONTH(TblOrigin[[#This Row],[ODK_DateOfSubmission]]),"00"))</f>
        <v>2021-02</v>
      </c>
    </row>
    <row r="2048" spans="1:16" x14ac:dyDescent="0.25">
      <c r="A2048" s="13">
        <v>3504045</v>
      </c>
      <c r="B2048" s="1">
        <v>5506712</v>
      </c>
      <c r="C2048" s="1">
        <v>22344</v>
      </c>
      <c r="D2048" s="6">
        <v>44240</v>
      </c>
      <c r="E2048" s="1">
        <v>120</v>
      </c>
      <c r="F2048" s="1" t="s">
        <v>68</v>
      </c>
      <c r="G2048" s="1" t="s">
        <v>73</v>
      </c>
      <c r="H2048" s="1" t="s">
        <v>1059</v>
      </c>
      <c r="I2048" s="1" t="s">
        <v>1408</v>
      </c>
      <c r="J2048" s="1" t="s">
        <v>1409</v>
      </c>
      <c r="K2048" s="1">
        <v>31.048519000500001</v>
      </c>
      <c r="L2048" s="1">
        <v>46.257282930099997</v>
      </c>
      <c r="M2048" s="1">
        <v>7</v>
      </c>
      <c r="N2048" s="1" t="s">
        <v>78</v>
      </c>
      <c r="O2048" s="1">
        <v>3</v>
      </c>
      <c r="P2048" t="str">
        <f>_xlfn.CONCAT( YEAR(TblOrigin[[#This Row],[ODK_DateOfSubmission]]), "-",TEXT( MONTH(TblOrigin[[#This Row],[ODK_DateOfSubmission]]),"00"))</f>
        <v>2021-02</v>
      </c>
    </row>
    <row r="2049" spans="1:16" x14ac:dyDescent="0.25">
      <c r="A2049" s="13">
        <v>3504045</v>
      </c>
      <c r="B2049" s="1">
        <v>5506712</v>
      </c>
      <c r="C2049" s="1">
        <v>22344</v>
      </c>
      <c r="D2049" s="6">
        <v>44240</v>
      </c>
      <c r="E2049" s="1">
        <v>120</v>
      </c>
      <c r="F2049" s="1" t="s">
        <v>68</v>
      </c>
      <c r="G2049" s="1" t="s">
        <v>73</v>
      </c>
      <c r="H2049" s="1" t="s">
        <v>1059</v>
      </c>
      <c r="I2049" s="1" t="s">
        <v>1408</v>
      </c>
      <c r="J2049" s="1" t="s">
        <v>1409</v>
      </c>
      <c r="K2049" s="1">
        <v>31.048519000500001</v>
      </c>
      <c r="L2049" s="1">
        <v>46.257282930099997</v>
      </c>
      <c r="M2049" s="1">
        <v>7</v>
      </c>
      <c r="N2049" s="1" t="s">
        <v>90</v>
      </c>
      <c r="O2049" s="1">
        <v>2</v>
      </c>
      <c r="P2049" t="str">
        <f>_xlfn.CONCAT( YEAR(TblOrigin[[#This Row],[ODK_DateOfSubmission]]), "-",TEXT( MONTH(TblOrigin[[#This Row],[ODK_DateOfSubmission]]),"00"))</f>
        <v>2021-02</v>
      </c>
    </row>
    <row r="2050" spans="1:16" x14ac:dyDescent="0.25">
      <c r="A2050" s="13">
        <v>3505003</v>
      </c>
      <c r="B2050" s="1">
        <v>5516712</v>
      </c>
      <c r="C2050" s="1">
        <v>25436</v>
      </c>
      <c r="D2050" s="6">
        <v>44241</v>
      </c>
      <c r="E2050" s="1">
        <v>120</v>
      </c>
      <c r="F2050" s="1" t="s">
        <v>68</v>
      </c>
      <c r="G2050" s="1" t="s">
        <v>77</v>
      </c>
      <c r="H2050" s="1" t="s">
        <v>1115</v>
      </c>
      <c r="I2050" s="1" t="s">
        <v>1116</v>
      </c>
      <c r="J2050" s="1" t="s">
        <v>1117</v>
      </c>
      <c r="K2050" s="1">
        <v>30.906636502200001</v>
      </c>
      <c r="L2050" s="1">
        <v>46.445979934699999</v>
      </c>
      <c r="M2050" s="1">
        <v>19</v>
      </c>
      <c r="N2050" s="1" t="s">
        <v>90</v>
      </c>
      <c r="O2050" s="1">
        <v>10</v>
      </c>
      <c r="P2050" t="str">
        <f>_xlfn.CONCAT( YEAR(TblOrigin[[#This Row],[ODK_DateOfSubmission]]), "-",TEXT( MONTH(TblOrigin[[#This Row],[ODK_DateOfSubmission]]),"00"))</f>
        <v>2021-02</v>
      </c>
    </row>
    <row r="2051" spans="1:16" x14ac:dyDescent="0.25">
      <c r="A2051" s="13">
        <v>3505004</v>
      </c>
      <c r="B2051" s="1">
        <v>5516612</v>
      </c>
      <c r="C2051" s="1">
        <v>25437</v>
      </c>
      <c r="D2051" s="6">
        <v>44241</v>
      </c>
      <c r="E2051" s="1">
        <v>120</v>
      </c>
      <c r="F2051" s="1" t="s">
        <v>68</v>
      </c>
      <c r="G2051" s="1" t="s">
        <v>77</v>
      </c>
      <c r="H2051" s="1" t="s">
        <v>1115</v>
      </c>
      <c r="I2051" s="1" t="s">
        <v>1074</v>
      </c>
      <c r="J2051" s="1" t="s">
        <v>1118</v>
      </c>
      <c r="K2051" s="1">
        <v>30.888556274700001</v>
      </c>
      <c r="L2051" s="1">
        <v>46.450200042200002</v>
      </c>
      <c r="M2051" s="1">
        <v>12</v>
      </c>
      <c r="N2051" s="1" t="s">
        <v>78</v>
      </c>
      <c r="O2051" s="1">
        <v>4</v>
      </c>
      <c r="P2051" t="str">
        <f>_xlfn.CONCAT( YEAR(TblOrigin[[#This Row],[ODK_DateOfSubmission]]), "-",TEXT( MONTH(TblOrigin[[#This Row],[ODK_DateOfSubmission]]),"00"))</f>
        <v>2021-02</v>
      </c>
    </row>
    <row r="2052" spans="1:16" x14ac:dyDescent="0.25">
      <c r="A2052" s="13">
        <v>3505003</v>
      </c>
      <c r="B2052" s="1">
        <v>5516712</v>
      </c>
      <c r="C2052" s="1">
        <v>25436</v>
      </c>
      <c r="D2052" s="6">
        <v>44241</v>
      </c>
      <c r="E2052" s="1">
        <v>120</v>
      </c>
      <c r="F2052" s="1" t="s">
        <v>68</v>
      </c>
      <c r="G2052" s="1" t="s">
        <v>77</v>
      </c>
      <c r="H2052" s="1" t="s">
        <v>1115</v>
      </c>
      <c r="I2052" s="1" t="s">
        <v>1116</v>
      </c>
      <c r="J2052" s="1" t="s">
        <v>1117</v>
      </c>
      <c r="K2052" s="1">
        <v>30.906636502200001</v>
      </c>
      <c r="L2052" s="1">
        <v>46.445979934699999</v>
      </c>
      <c r="M2052" s="1">
        <v>19</v>
      </c>
      <c r="N2052" s="1" t="s">
        <v>78</v>
      </c>
      <c r="O2052" s="1">
        <v>5</v>
      </c>
      <c r="P2052" t="str">
        <f>_xlfn.CONCAT( YEAR(TblOrigin[[#This Row],[ODK_DateOfSubmission]]), "-",TEXT( MONTH(TblOrigin[[#This Row],[ODK_DateOfSubmission]]),"00"))</f>
        <v>2021-02</v>
      </c>
    </row>
    <row r="2053" spans="1:16" x14ac:dyDescent="0.25">
      <c r="A2053" s="13">
        <v>3504042</v>
      </c>
      <c r="B2053" s="1">
        <v>5516412</v>
      </c>
      <c r="C2053" s="1">
        <v>10263</v>
      </c>
      <c r="D2053" s="6">
        <v>44241</v>
      </c>
      <c r="E2053" s="1">
        <v>120</v>
      </c>
      <c r="F2053" s="1" t="s">
        <v>68</v>
      </c>
      <c r="G2053" s="1" t="s">
        <v>73</v>
      </c>
      <c r="H2053" s="1" t="s">
        <v>1059</v>
      </c>
      <c r="I2053" s="1" t="s">
        <v>1100</v>
      </c>
      <c r="J2053" s="1" t="s">
        <v>1101</v>
      </c>
      <c r="K2053" s="1">
        <v>31.0802066016</v>
      </c>
      <c r="L2053" s="1">
        <v>46.235693895300003</v>
      </c>
      <c r="M2053" s="1">
        <v>30</v>
      </c>
      <c r="N2053" s="1" t="s">
        <v>87</v>
      </c>
      <c r="O2053" s="1">
        <v>5</v>
      </c>
      <c r="P2053" t="str">
        <f>_xlfn.CONCAT( YEAR(TblOrigin[[#This Row],[ODK_DateOfSubmission]]), "-",TEXT( MONTH(TblOrigin[[#This Row],[ODK_DateOfSubmission]]),"00"))</f>
        <v>2021-02</v>
      </c>
    </row>
    <row r="2054" spans="1:16" x14ac:dyDescent="0.25">
      <c r="A2054" s="13">
        <v>3504027</v>
      </c>
      <c r="B2054" s="1">
        <v>5516512</v>
      </c>
      <c r="C2054" s="1">
        <v>24885</v>
      </c>
      <c r="D2054" s="6">
        <v>44241</v>
      </c>
      <c r="E2054" s="1">
        <v>120</v>
      </c>
      <c r="F2054" s="1" t="s">
        <v>68</v>
      </c>
      <c r="G2054" s="1" t="s">
        <v>73</v>
      </c>
      <c r="H2054" s="1" t="s">
        <v>1059</v>
      </c>
      <c r="I2054" s="1" t="s">
        <v>1488</v>
      </c>
      <c r="J2054" s="1" t="s">
        <v>1125</v>
      </c>
      <c r="K2054" s="1">
        <v>31.061467899099998</v>
      </c>
      <c r="L2054" s="1">
        <v>46.278157583599999</v>
      </c>
      <c r="M2054" s="1">
        <v>3</v>
      </c>
      <c r="N2054" s="1" t="s">
        <v>78</v>
      </c>
      <c r="O2054" s="1">
        <v>3</v>
      </c>
      <c r="P2054" t="str">
        <f>_xlfn.CONCAT( YEAR(TblOrigin[[#This Row],[ODK_DateOfSubmission]]), "-",TEXT( MONTH(TblOrigin[[#This Row],[ODK_DateOfSubmission]]),"00"))</f>
        <v>2021-02</v>
      </c>
    </row>
    <row r="2055" spans="1:16" x14ac:dyDescent="0.25">
      <c r="A2055" s="13">
        <v>3504042</v>
      </c>
      <c r="B2055" s="1">
        <v>5516412</v>
      </c>
      <c r="C2055" s="1">
        <v>10263</v>
      </c>
      <c r="D2055" s="6">
        <v>44241</v>
      </c>
      <c r="E2055" s="1">
        <v>120</v>
      </c>
      <c r="F2055" s="1" t="s">
        <v>68</v>
      </c>
      <c r="G2055" s="1" t="s">
        <v>73</v>
      </c>
      <c r="H2055" s="1" t="s">
        <v>1059</v>
      </c>
      <c r="I2055" s="1" t="s">
        <v>1100</v>
      </c>
      <c r="J2055" s="1" t="s">
        <v>1101</v>
      </c>
      <c r="K2055" s="1">
        <v>31.0802066016</v>
      </c>
      <c r="L2055" s="1">
        <v>46.235693895300003</v>
      </c>
      <c r="M2055" s="1">
        <v>30</v>
      </c>
      <c r="N2055" s="1" t="s">
        <v>94</v>
      </c>
      <c r="O2055" s="1">
        <v>15</v>
      </c>
      <c r="P2055" t="str">
        <f>_xlfn.CONCAT( YEAR(TblOrigin[[#This Row],[ODK_DateOfSubmission]]), "-",TEXT( MONTH(TblOrigin[[#This Row],[ODK_DateOfSubmission]]),"00"))</f>
        <v>2021-02</v>
      </c>
    </row>
    <row r="2056" spans="1:16" x14ac:dyDescent="0.25">
      <c r="A2056" s="13">
        <v>3505004</v>
      </c>
      <c r="B2056" s="1">
        <v>5516612</v>
      </c>
      <c r="C2056" s="1">
        <v>25437</v>
      </c>
      <c r="D2056" s="6">
        <v>44241</v>
      </c>
      <c r="E2056" s="1">
        <v>120</v>
      </c>
      <c r="F2056" s="1" t="s">
        <v>68</v>
      </c>
      <c r="G2056" s="1" t="s">
        <v>77</v>
      </c>
      <c r="H2056" s="1" t="s">
        <v>1115</v>
      </c>
      <c r="I2056" s="1" t="s">
        <v>1074</v>
      </c>
      <c r="J2056" s="1" t="s">
        <v>1118</v>
      </c>
      <c r="K2056" s="1">
        <v>30.888556274700001</v>
      </c>
      <c r="L2056" s="1">
        <v>46.450200042200002</v>
      </c>
      <c r="M2056" s="1">
        <v>12</v>
      </c>
      <c r="N2056" s="1" t="s">
        <v>66</v>
      </c>
      <c r="O2056" s="1">
        <v>5</v>
      </c>
      <c r="P2056" t="str">
        <f>_xlfn.CONCAT( YEAR(TblOrigin[[#This Row],[ODK_DateOfSubmission]]), "-",TEXT( MONTH(TblOrigin[[#This Row],[ODK_DateOfSubmission]]),"00"))</f>
        <v>2021-02</v>
      </c>
    </row>
    <row r="2057" spans="1:16" x14ac:dyDescent="0.25">
      <c r="A2057" s="13">
        <v>3505003</v>
      </c>
      <c r="B2057" s="1">
        <v>5516712</v>
      </c>
      <c r="C2057" s="1">
        <v>25436</v>
      </c>
      <c r="D2057" s="6">
        <v>44241</v>
      </c>
      <c r="E2057" s="1">
        <v>120</v>
      </c>
      <c r="F2057" s="1" t="s">
        <v>68</v>
      </c>
      <c r="G2057" s="1" t="s">
        <v>77</v>
      </c>
      <c r="H2057" s="1" t="s">
        <v>1115</v>
      </c>
      <c r="I2057" s="1" t="s">
        <v>1116</v>
      </c>
      <c r="J2057" s="1" t="s">
        <v>1117</v>
      </c>
      <c r="K2057" s="1">
        <v>30.906636502200001</v>
      </c>
      <c r="L2057" s="1">
        <v>46.445979934699999</v>
      </c>
      <c r="M2057" s="1">
        <v>19</v>
      </c>
      <c r="N2057" s="1" t="s">
        <v>122</v>
      </c>
      <c r="O2057" s="1">
        <v>1</v>
      </c>
      <c r="P2057" t="str">
        <f>_xlfn.CONCAT( YEAR(TblOrigin[[#This Row],[ODK_DateOfSubmission]]), "-",TEXT( MONTH(TblOrigin[[#This Row],[ODK_DateOfSubmission]]),"00"))</f>
        <v>2021-02</v>
      </c>
    </row>
    <row r="2058" spans="1:16" x14ac:dyDescent="0.25">
      <c r="A2058" s="13">
        <v>3505004</v>
      </c>
      <c r="B2058" s="1">
        <v>5516612</v>
      </c>
      <c r="C2058" s="1">
        <v>25437</v>
      </c>
      <c r="D2058" s="6">
        <v>44241</v>
      </c>
      <c r="E2058" s="1">
        <v>120</v>
      </c>
      <c r="F2058" s="1" t="s">
        <v>68</v>
      </c>
      <c r="G2058" s="1" t="s">
        <v>77</v>
      </c>
      <c r="H2058" s="1" t="s">
        <v>1115</v>
      </c>
      <c r="I2058" s="1" t="s">
        <v>1074</v>
      </c>
      <c r="J2058" s="1" t="s">
        <v>1118</v>
      </c>
      <c r="K2058" s="1">
        <v>30.888556274700001</v>
      </c>
      <c r="L2058" s="1">
        <v>46.450200042200002</v>
      </c>
      <c r="M2058" s="1">
        <v>12</v>
      </c>
      <c r="N2058" s="1" t="s">
        <v>90</v>
      </c>
      <c r="O2058" s="1">
        <v>3</v>
      </c>
      <c r="P2058" t="str">
        <f>_xlfn.CONCAT( YEAR(TblOrigin[[#This Row],[ODK_DateOfSubmission]]), "-",TEXT( MONTH(TblOrigin[[#This Row],[ODK_DateOfSubmission]]),"00"))</f>
        <v>2021-02</v>
      </c>
    </row>
    <row r="2059" spans="1:16" x14ac:dyDescent="0.25">
      <c r="A2059" s="13">
        <v>3505003</v>
      </c>
      <c r="B2059" s="1">
        <v>5516712</v>
      </c>
      <c r="C2059" s="1">
        <v>25436</v>
      </c>
      <c r="D2059" s="6">
        <v>44241</v>
      </c>
      <c r="E2059" s="1">
        <v>120</v>
      </c>
      <c r="F2059" s="1" t="s">
        <v>68</v>
      </c>
      <c r="G2059" s="1" t="s">
        <v>77</v>
      </c>
      <c r="H2059" s="1" t="s">
        <v>1115</v>
      </c>
      <c r="I2059" s="1" t="s">
        <v>1116</v>
      </c>
      <c r="J2059" s="1" t="s">
        <v>1117</v>
      </c>
      <c r="K2059" s="1">
        <v>30.906636502200001</v>
      </c>
      <c r="L2059" s="1">
        <v>46.445979934699999</v>
      </c>
      <c r="M2059" s="1">
        <v>19</v>
      </c>
      <c r="N2059" s="1" t="s">
        <v>70</v>
      </c>
      <c r="O2059" s="1">
        <v>3</v>
      </c>
      <c r="P2059" t="str">
        <f>_xlfn.CONCAT( YEAR(TblOrigin[[#This Row],[ODK_DateOfSubmission]]), "-",TEXT( MONTH(TblOrigin[[#This Row],[ODK_DateOfSubmission]]),"00"))</f>
        <v>2021-02</v>
      </c>
    </row>
    <row r="2060" spans="1:16" x14ac:dyDescent="0.25">
      <c r="A2060" s="13">
        <v>3504042</v>
      </c>
      <c r="B2060" s="1">
        <v>5516412</v>
      </c>
      <c r="C2060" s="1">
        <v>10263</v>
      </c>
      <c r="D2060" s="6">
        <v>44241</v>
      </c>
      <c r="E2060" s="1">
        <v>120</v>
      </c>
      <c r="F2060" s="1" t="s">
        <v>68</v>
      </c>
      <c r="G2060" s="1" t="s">
        <v>73</v>
      </c>
      <c r="H2060" s="1" t="s">
        <v>1059</v>
      </c>
      <c r="I2060" s="1" t="s">
        <v>1100</v>
      </c>
      <c r="J2060" s="1" t="s">
        <v>1101</v>
      </c>
      <c r="K2060" s="1">
        <v>31.0802066016</v>
      </c>
      <c r="L2060" s="1">
        <v>46.235693895300003</v>
      </c>
      <c r="M2060" s="1">
        <v>30</v>
      </c>
      <c r="N2060" s="1" t="s">
        <v>104</v>
      </c>
      <c r="O2060" s="1">
        <v>10</v>
      </c>
      <c r="P2060" t="str">
        <f>_xlfn.CONCAT( YEAR(TblOrigin[[#This Row],[ODK_DateOfSubmission]]), "-",TEXT( MONTH(TblOrigin[[#This Row],[ODK_DateOfSubmission]]),"00"))</f>
        <v>2021-02</v>
      </c>
    </row>
    <row r="2061" spans="1:16" x14ac:dyDescent="0.25">
      <c r="A2061" s="13">
        <v>2708129</v>
      </c>
      <c r="B2061" s="1">
        <v>2708129104</v>
      </c>
      <c r="C2061" s="1">
        <v>18006</v>
      </c>
      <c r="D2061" s="6">
        <v>44241.998601851854</v>
      </c>
      <c r="E2061" s="1">
        <v>120</v>
      </c>
      <c r="F2061" s="1" t="s">
        <v>72</v>
      </c>
      <c r="G2061" s="1" t="s">
        <v>93</v>
      </c>
      <c r="H2061" s="1" t="s">
        <v>433</v>
      </c>
      <c r="I2061" s="1" t="s">
        <v>222</v>
      </c>
      <c r="J2061" s="1" t="s">
        <v>223</v>
      </c>
      <c r="K2061" s="1">
        <v>36.371630000000003</v>
      </c>
      <c r="L2061" s="1">
        <v>42.459803600000001</v>
      </c>
      <c r="M2061" s="1">
        <v>10</v>
      </c>
      <c r="N2061" s="1" t="s">
        <v>66</v>
      </c>
      <c r="O2061" s="1">
        <v>10</v>
      </c>
      <c r="P2061" t="str">
        <f>_xlfn.CONCAT( YEAR(TblOrigin[[#This Row],[ODK_DateOfSubmission]]), "-",TEXT( MONTH(TblOrigin[[#This Row],[ODK_DateOfSubmission]]),"00"))</f>
        <v>2021-02</v>
      </c>
    </row>
    <row r="2062" spans="1:16" x14ac:dyDescent="0.25">
      <c r="A2062" s="13">
        <v>3504021</v>
      </c>
      <c r="B2062" s="1">
        <v>5522612</v>
      </c>
      <c r="C2062" s="1">
        <v>10335</v>
      </c>
      <c r="D2062" s="6">
        <v>44242</v>
      </c>
      <c r="E2062" s="1">
        <v>120</v>
      </c>
      <c r="F2062" s="1" t="s">
        <v>68</v>
      </c>
      <c r="G2062" s="1" t="s">
        <v>73</v>
      </c>
      <c r="H2062" s="1" t="s">
        <v>1059</v>
      </c>
      <c r="I2062" s="1" t="s">
        <v>1078</v>
      </c>
      <c r="J2062" s="1" t="s">
        <v>1079</v>
      </c>
      <c r="K2062" s="1">
        <v>31.0506383486</v>
      </c>
      <c r="L2062" s="1">
        <v>46.269343302599999</v>
      </c>
      <c r="M2062" s="1">
        <v>16</v>
      </c>
      <c r="N2062" s="1" t="s">
        <v>74</v>
      </c>
      <c r="O2062" s="1">
        <v>2</v>
      </c>
      <c r="P2062" t="str">
        <f>_xlfn.CONCAT( YEAR(TblOrigin[[#This Row],[ODK_DateOfSubmission]]), "-",TEXT( MONTH(TblOrigin[[#This Row],[ODK_DateOfSubmission]]),"00"))</f>
        <v>2021-02</v>
      </c>
    </row>
    <row r="2063" spans="1:16" x14ac:dyDescent="0.25">
      <c r="A2063" s="13">
        <v>3504031</v>
      </c>
      <c r="B2063" s="1">
        <v>5521712</v>
      </c>
      <c r="C2063" s="1">
        <v>21208</v>
      </c>
      <c r="D2063" s="6">
        <v>44242</v>
      </c>
      <c r="E2063" s="1">
        <v>120</v>
      </c>
      <c r="F2063" s="1" t="s">
        <v>68</v>
      </c>
      <c r="G2063" s="1" t="s">
        <v>73</v>
      </c>
      <c r="H2063" s="1" t="s">
        <v>1059</v>
      </c>
      <c r="I2063" s="1" t="s">
        <v>1091</v>
      </c>
      <c r="J2063" s="1" t="s">
        <v>380</v>
      </c>
      <c r="K2063" s="1">
        <v>31.067779245299999</v>
      </c>
      <c r="L2063" s="1">
        <v>46.249674558199999</v>
      </c>
      <c r="M2063" s="1">
        <v>39</v>
      </c>
      <c r="N2063" s="1" t="s">
        <v>74</v>
      </c>
      <c r="O2063" s="1">
        <v>5</v>
      </c>
      <c r="P2063" t="str">
        <f>_xlfn.CONCAT( YEAR(TblOrigin[[#This Row],[ODK_DateOfSubmission]]), "-",TEXT( MONTH(TblOrigin[[#This Row],[ODK_DateOfSubmission]]),"00"))</f>
        <v>2021-02</v>
      </c>
    </row>
    <row r="2064" spans="1:16" x14ac:dyDescent="0.25">
      <c r="A2064" s="13">
        <v>3504046</v>
      </c>
      <c r="B2064" s="1">
        <v>5521912</v>
      </c>
      <c r="C2064" s="1">
        <v>10269</v>
      </c>
      <c r="D2064" s="6">
        <v>44242</v>
      </c>
      <c r="E2064" s="1">
        <v>120</v>
      </c>
      <c r="F2064" s="1" t="s">
        <v>68</v>
      </c>
      <c r="G2064" s="1" t="s">
        <v>73</v>
      </c>
      <c r="H2064" s="1" t="s">
        <v>1102</v>
      </c>
      <c r="I2064" s="1" t="s">
        <v>1103</v>
      </c>
      <c r="J2064" s="1" t="s">
        <v>1104</v>
      </c>
      <c r="K2064" s="1">
        <v>31.041901284200001</v>
      </c>
      <c r="L2064" s="1">
        <v>46.3069539022</v>
      </c>
      <c r="M2064" s="1">
        <v>41</v>
      </c>
      <c r="N2064" s="1" t="s">
        <v>74</v>
      </c>
      <c r="O2064" s="1">
        <v>2</v>
      </c>
      <c r="P2064" t="str">
        <f>_xlfn.CONCAT( YEAR(TblOrigin[[#This Row],[ODK_DateOfSubmission]]), "-",TEXT( MONTH(TblOrigin[[#This Row],[ODK_DateOfSubmission]]),"00"))</f>
        <v>2021-02</v>
      </c>
    </row>
    <row r="2065" spans="1:16" x14ac:dyDescent="0.25">
      <c r="A2065" s="13">
        <v>3504046</v>
      </c>
      <c r="B2065" s="1">
        <v>5521912</v>
      </c>
      <c r="C2065" s="1">
        <v>10269</v>
      </c>
      <c r="D2065" s="6">
        <v>44242</v>
      </c>
      <c r="E2065" s="1">
        <v>120</v>
      </c>
      <c r="F2065" s="1" t="s">
        <v>68</v>
      </c>
      <c r="G2065" s="1" t="s">
        <v>73</v>
      </c>
      <c r="H2065" s="1" t="s">
        <v>1102</v>
      </c>
      <c r="I2065" s="1" t="s">
        <v>1103</v>
      </c>
      <c r="J2065" s="1" t="s">
        <v>1104</v>
      </c>
      <c r="K2065" s="1">
        <v>31.041901284200001</v>
      </c>
      <c r="L2065" s="1">
        <v>46.3069539022</v>
      </c>
      <c r="M2065" s="1">
        <v>41</v>
      </c>
      <c r="N2065" s="1" t="s">
        <v>94</v>
      </c>
      <c r="O2065" s="1">
        <v>15</v>
      </c>
      <c r="P2065" t="str">
        <f>_xlfn.CONCAT( YEAR(TblOrigin[[#This Row],[ODK_DateOfSubmission]]), "-",TEXT( MONTH(TblOrigin[[#This Row],[ODK_DateOfSubmission]]),"00"))</f>
        <v>2021-02</v>
      </c>
    </row>
    <row r="2066" spans="1:16" x14ac:dyDescent="0.25">
      <c r="A2066" s="13">
        <v>3504021</v>
      </c>
      <c r="B2066" s="1">
        <v>5522612</v>
      </c>
      <c r="C2066" s="1">
        <v>10335</v>
      </c>
      <c r="D2066" s="6">
        <v>44242</v>
      </c>
      <c r="E2066" s="1">
        <v>120</v>
      </c>
      <c r="F2066" s="1" t="s">
        <v>68</v>
      </c>
      <c r="G2066" s="1" t="s">
        <v>73</v>
      </c>
      <c r="H2066" s="1" t="s">
        <v>1059</v>
      </c>
      <c r="I2066" s="1" t="s">
        <v>1078</v>
      </c>
      <c r="J2066" s="1" t="s">
        <v>1079</v>
      </c>
      <c r="K2066" s="1">
        <v>31.0506383486</v>
      </c>
      <c r="L2066" s="1">
        <v>46.269343302599999</v>
      </c>
      <c r="M2066" s="1">
        <v>16</v>
      </c>
      <c r="N2066" s="1" t="s">
        <v>94</v>
      </c>
      <c r="O2066" s="1">
        <v>6</v>
      </c>
      <c r="P2066" t="str">
        <f>_xlfn.CONCAT( YEAR(TblOrigin[[#This Row],[ODK_DateOfSubmission]]), "-",TEXT( MONTH(TblOrigin[[#This Row],[ODK_DateOfSubmission]]),"00"))</f>
        <v>2021-02</v>
      </c>
    </row>
    <row r="2067" spans="1:16" x14ac:dyDescent="0.25">
      <c r="A2067" s="13">
        <v>3504031</v>
      </c>
      <c r="B2067" s="1">
        <v>5521712</v>
      </c>
      <c r="C2067" s="1">
        <v>21208</v>
      </c>
      <c r="D2067" s="6">
        <v>44242</v>
      </c>
      <c r="E2067" s="1">
        <v>120</v>
      </c>
      <c r="F2067" s="1" t="s">
        <v>68</v>
      </c>
      <c r="G2067" s="1" t="s">
        <v>73</v>
      </c>
      <c r="H2067" s="1" t="s">
        <v>1059</v>
      </c>
      <c r="I2067" s="1" t="s">
        <v>1091</v>
      </c>
      <c r="J2067" s="1" t="s">
        <v>380</v>
      </c>
      <c r="K2067" s="1">
        <v>31.067779245299999</v>
      </c>
      <c r="L2067" s="1">
        <v>46.249674558199999</v>
      </c>
      <c r="M2067" s="1">
        <v>39</v>
      </c>
      <c r="N2067" s="1" t="s">
        <v>94</v>
      </c>
      <c r="O2067" s="1">
        <v>7</v>
      </c>
      <c r="P2067" t="str">
        <f>_xlfn.CONCAT( YEAR(TblOrigin[[#This Row],[ODK_DateOfSubmission]]), "-",TEXT( MONTH(TblOrigin[[#This Row],[ODK_DateOfSubmission]]),"00"))</f>
        <v>2021-02</v>
      </c>
    </row>
    <row r="2068" spans="1:16" x14ac:dyDescent="0.25">
      <c r="A2068" s="13">
        <v>3504031</v>
      </c>
      <c r="B2068" s="1">
        <v>5521712</v>
      </c>
      <c r="C2068" s="1">
        <v>21208</v>
      </c>
      <c r="D2068" s="6">
        <v>44242</v>
      </c>
      <c r="E2068" s="1">
        <v>120</v>
      </c>
      <c r="F2068" s="1" t="s">
        <v>68</v>
      </c>
      <c r="G2068" s="1" t="s">
        <v>73</v>
      </c>
      <c r="H2068" s="1" t="s">
        <v>1059</v>
      </c>
      <c r="I2068" s="1" t="s">
        <v>1091</v>
      </c>
      <c r="J2068" s="1" t="s">
        <v>380</v>
      </c>
      <c r="K2068" s="1">
        <v>31.067779245299999</v>
      </c>
      <c r="L2068" s="1">
        <v>46.249674558199999</v>
      </c>
      <c r="M2068" s="1">
        <v>39</v>
      </c>
      <c r="N2068" s="1" t="s">
        <v>66</v>
      </c>
      <c r="O2068" s="1">
        <v>17</v>
      </c>
      <c r="P2068" t="str">
        <f>_xlfn.CONCAT( YEAR(TblOrigin[[#This Row],[ODK_DateOfSubmission]]), "-",TEXT( MONTH(TblOrigin[[#This Row],[ODK_DateOfSubmission]]),"00"))</f>
        <v>2021-02</v>
      </c>
    </row>
    <row r="2069" spans="1:16" x14ac:dyDescent="0.25">
      <c r="A2069" s="13">
        <v>3504021</v>
      </c>
      <c r="B2069" s="1">
        <v>5522612</v>
      </c>
      <c r="C2069" s="1">
        <v>10335</v>
      </c>
      <c r="D2069" s="6">
        <v>44242</v>
      </c>
      <c r="E2069" s="1">
        <v>120</v>
      </c>
      <c r="F2069" s="1" t="s">
        <v>68</v>
      </c>
      <c r="G2069" s="1" t="s">
        <v>73</v>
      </c>
      <c r="H2069" s="1" t="s">
        <v>1059</v>
      </c>
      <c r="I2069" s="1" t="s">
        <v>1078</v>
      </c>
      <c r="J2069" s="1" t="s">
        <v>1079</v>
      </c>
      <c r="K2069" s="1">
        <v>31.0506383486</v>
      </c>
      <c r="L2069" s="1">
        <v>46.269343302599999</v>
      </c>
      <c r="M2069" s="1">
        <v>16</v>
      </c>
      <c r="N2069" s="1" t="s">
        <v>78</v>
      </c>
      <c r="O2069" s="1">
        <v>4</v>
      </c>
      <c r="P2069" t="str">
        <f>_xlfn.CONCAT( YEAR(TblOrigin[[#This Row],[ODK_DateOfSubmission]]), "-",TEXT( MONTH(TblOrigin[[#This Row],[ODK_DateOfSubmission]]),"00"))</f>
        <v>2021-02</v>
      </c>
    </row>
    <row r="2070" spans="1:16" x14ac:dyDescent="0.25">
      <c r="A2070" s="13">
        <v>3504021</v>
      </c>
      <c r="B2070" s="1">
        <v>5522612</v>
      </c>
      <c r="C2070" s="1">
        <v>10335</v>
      </c>
      <c r="D2070" s="6">
        <v>44242</v>
      </c>
      <c r="E2070" s="1">
        <v>120</v>
      </c>
      <c r="F2070" s="1" t="s">
        <v>68</v>
      </c>
      <c r="G2070" s="1" t="s">
        <v>73</v>
      </c>
      <c r="H2070" s="1" t="s">
        <v>1059</v>
      </c>
      <c r="I2070" s="1" t="s">
        <v>1078</v>
      </c>
      <c r="J2070" s="1" t="s">
        <v>1079</v>
      </c>
      <c r="K2070" s="1">
        <v>31.0506383486</v>
      </c>
      <c r="L2070" s="1">
        <v>46.269343302599999</v>
      </c>
      <c r="M2070" s="1">
        <v>16</v>
      </c>
      <c r="N2070" s="1" t="s">
        <v>87</v>
      </c>
      <c r="O2070" s="1">
        <v>3</v>
      </c>
      <c r="P2070" t="str">
        <f>_xlfn.CONCAT( YEAR(TblOrigin[[#This Row],[ODK_DateOfSubmission]]), "-",TEXT( MONTH(TblOrigin[[#This Row],[ODK_DateOfSubmission]]),"00"))</f>
        <v>2021-02</v>
      </c>
    </row>
    <row r="2071" spans="1:16" x14ac:dyDescent="0.25">
      <c r="A2071" s="13">
        <v>3504046</v>
      </c>
      <c r="B2071" s="1">
        <v>5521912</v>
      </c>
      <c r="C2071" s="1">
        <v>10269</v>
      </c>
      <c r="D2071" s="6">
        <v>44242</v>
      </c>
      <c r="E2071" s="1">
        <v>120</v>
      </c>
      <c r="F2071" s="1" t="s">
        <v>68</v>
      </c>
      <c r="G2071" s="1" t="s">
        <v>73</v>
      </c>
      <c r="H2071" s="1" t="s">
        <v>1102</v>
      </c>
      <c r="I2071" s="1" t="s">
        <v>1103</v>
      </c>
      <c r="J2071" s="1" t="s">
        <v>1104</v>
      </c>
      <c r="K2071" s="1">
        <v>31.041901284200001</v>
      </c>
      <c r="L2071" s="1">
        <v>46.3069539022</v>
      </c>
      <c r="M2071" s="1">
        <v>41</v>
      </c>
      <c r="N2071" s="1" t="s">
        <v>78</v>
      </c>
      <c r="O2071" s="1">
        <v>4</v>
      </c>
      <c r="P2071" t="str">
        <f>_xlfn.CONCAT( YEAR(TblOrigin[[#This Row],[ODK_DateOfSubmission]]), "-",TEXT( MONTH(TblOrigin[[#This Row],[ODK_DateOfSubmission]]),"00"))</f>
        <v>2021-02</v>
      </c>
    </row>
    <row r="2072" spans="1:16" x14ac:dyDescent="0.25">
      <c r="A2072" s="13">
        <v>3504031</v>
      </c>
      <c r="B2072" s="1">
        <v>5521712</v>
      </c>
      <c r="C2072" s="1">
        <v>21208</v>
      </c>
      <c r="D2072" s="6">
        <v>44242</v>
      </c>
      <c r="E2072" s="1">
        <v>120</v>
      </c>
      <c r="F2072" s="1" t="s">
        <v>68</v>
      </c>
      <c r="G2072" s="1" t="s">
        <v>73</v>
      </c>
      <c r="H2072" s="1" t="s">
        <v>1059</v>
      </c>
      <c r="I2072" s="1" t="s">
        <v>1091</v>
      </c>
      <c r="J2072" s="1" t="s">
        <v>380</v>
      </c>
      <c r="K2072" s="1">
        <v>31.067779245299999</v>
      </c>
      <c r="L2072" s="1">
        <v>46.249674558199999</v>
      </c>
      <c r="M2072" s="1">
        <v>39</v>
      </c>
      <c r="N2072" s="1" t="s">
        <v>75</v>
      </c>
      <c r="O2072" s="1">
        <v>5</v>
      </c>
      <c r="P2072" t="str">
        <f>_xlfn.CONCAT( YEAR(TblOrigin[[#This Row],[ODK_DateOfSubmission]]), "-",TEXT( MONTH(TblOrigin[[#This Row],[ODK_DateOfSubmission]]),"00"))</f>
        <v>2021-02</v>
      </c>
    </row>
    <row r="2073" spans="1:16" x14ac:dyDescent="0.25">
      <c r="A2073" s="13">
        <v>3504046</v>
      </c>
      <c r="B2073" s="1">
        <v>5521912</v>
      </c>
      <c r="C2073" s="1">
        <v>10269</v>
      </c>
      <c r="D2073" s="6">
        <v>44242</v>
      </c>
      <c r="E2073" s="1">
        <v>120</v>
      </c>
      <c r="F2073" s="1" t="s">
        <v>68</v>
      </c>
      <c r="G2073" s="1" t="s">
        <v>73</v>
      </c>
      <c r="H2073" s="1" t="s">
        <v>1102</v>
      </c>
      <c r="I2073" s="1" t="s">
        <v>1103</v>
      </c>
      <c r="J2073" s="1" t="s">
        <v>1104</v>
      </c>
      <c r="K2073" s="1">
        <v>31.041901284200001</v>
      </c>
      <c r="L2073" s="1">
        <v>46.3069539022</v>
      </c>
      <c r="M2073" s="1">
        <v>41</v>
      </c>
      <c r="N2073" s="1" t="s">
        <v>90</v>
      </c>
      <c r="O2073" s="1">
        <v>5</v>
      </c>
      <c r="P2073" t="str">
        <f>_xlfn.CONCAT( YEAR(TblOrigin[[#This Row],[ODK_DateOfSubmission]]), "-",TEXT( MONTH(TblOrigin[[#This Row],[ODK_DateOfSubmission]]),"00"))</f>
        <v>2021-02</v>
      </c>
    </row>
    <row r="2074" spans="1:16" x14ac:dyDescent="0.25">
      <c r="A2074" s="13">
        <v>3504021</v>
      </c>
      <c r="B2074" s="1">
        <v>5522612</v>
      </c>
      <c r="C2074" s="1">
        <v>10335</v>
      </c>
      <c r="D2074" s="6">
        <v>44242</v>
      </c>
      <c r="E2074" s="1">
        <v>120</v>
      </c>
      <c r="F2074" s="1" t="s">
        <v>68</v>
      </c>
      <c r="G2074" s="1" t="s">
        <v>73</v>
      </c>
      <c r="H2074" s="1" t="s">
        <v>1059</v>
      </c>
      <c r="I2074" s="1" t="s">
        <v>1078</v>
      </c>
      <c r="J2074" s="1" t="s">
        <v>1079</v>
      </c>
      <c r="K2074" s="1">
        <v>31.0506383486</v>
      </c>
      <c r="L2074" s="1">
        <v>46.269343302599999</v>
      </c>
      <c r="M2074" s="1">
        <v>16</v>
      </c>
      <c r="N2074" s="1" t="s">
        <v>90</v>
      </c>
      <c r="O2074" s="1">
        <v>1</v>
      </c>
      <c r="P2074" t="str">
        <f>_xlfn.CONCAT( YEAR(TblOrigin[[#This Row],[ODK_DateOfSubmission]]), "-",TEXT( MONTH(TblOrigin[[#This Row],[ODK_DateOfSubmission]]),"00"))</f>
        <v>2021-02</v>
      </c>
    </row>
    <row r="2075" spans="1:16" x14ac:dyDescent="0.25">
      <c r="A2075" s="13">
        <v>3504046</v>
      </c>
      <c r="B2075" s="1">
        <v>5521912</v>
      </c>
      <c r="C2075" s="1">
        <v>10269</v>
      </c>
      <c r="D2075" s="6">
        <v>44242</v>
      </c>
      <c r="E2075" s="1">
        <v>120</v>
      </c>
      <c r="F2075" s="1" t="s">
        <v>68</v>
      </c>
      <c r="G2075" s="1" t="s">
        <v>73</v>
      </c>
      <c r="H2075" s="1" t="s">
        <v>1102</v>
      </c>
      <c r="I2075" s="1" t="s">
        <v>1103</v>
      </c>
      <c r="J2075" s="1" t="s">
        <v>1104</v>
      </c>
      <c r="K2075" s="1">
        <v>31.041901284200001</v>
      </c>
      <c r="L2075" s="1">
        <v>46.3069539022</v>
      </c>
      <c r="M2075" s="1">
        <v>41</v>
      </c>
      <c r="N2075" s="1" t="s">
        <v>104</v>
      </c>
      <c r="O2075" s="1">
        <v>15</v>
      </c>
      <c r="P2075" t="str">
        <f>_xlfn.CONCAT( YEAR(TblOrigin[[#This Row],[ODK_DateOfSubmission]]), "-",TEXT( MONTH(TblOrigin[[#This Row],[ODK_DateOfSubmission]]),"00"))</f>
        <v>2021-02</v>
      </c>
    </row>
    <row r="2076" spans="1:16" x14ac:dyDescent="0.25">
      <c r="A2076" s="13">
        <v>3504031</v>
      </c>
      <c r="B2076" s="1">
        <v>5521712</v>
      </c>
      <c r="C2076" s="1">
        <v>21208</v>
      </c>
      <c r="D2076" s="6">
        <v>44242</v>
      </c>
      <c r="E2076" s="1">
        <v>120</v>
      </c>
      <c r="F2076" s="1" t="s">
        <v>68</v>
      </c>
      <c r="G2076" s="1" t="s">
        <v>73</v>
      </c>
      <c r="H2076" s="1" t="s">
        <v>1059</v>
      </c>
      <c r="I2076" s="1" t="s">
        <v>1091</v>
      </c>
      <c r="J2076" s="1" t="s">
        <v>380</v>
      </c>
      <c r="K2076" s="1">
        <v>31.067779245299999</v>
      </c>
      <c r="L2076" s="1">
        <v>46.249674558199999</v>
      </c>
      <c r="M2076" s="1">
        <v>39</v>
      </c>
      <c r="N2076" s="1" t="s">
        <v>104</v>
      </c>
      <c r="O2076" s="1">
        <v>5</v>
      </c>
      <c r="P2076" t="str">
        <f>_xlfn.CONCAT( YEAR(TblOrigin[[#This Row],[ODK_DateOfSubmission]]), "-",TEXT( MONTH(TblOrigin[[#This Row],[ODK_DateOfSubmission]]),"00"))</f>
        <v>2021-02</v>
      </c>
    </row>
    <row r="2077" spans="1:16" x14ac:dyDescent="0.25">
      <c r="A2077" s="13">
        <v>3504052</v>
      </c>
      <c r="B2077" s="1">
        <v>5534412</v>
      </c>
      <c r="C2077" s="1">
        <v>9113</v>
      </c>
      <c r="D2077" s="6">
        <v>44243</v>
      </c>
      <c r="E2077" s="1">
        <v>120</v>
      </c>
      <c r="F2077" s="1" t="s">
        <v>68</v>
      </c>
      <c r="G2077" s="1" t="s">
        <v>73</v>
      </c>
      <c r="H2077" s="1" t="s">
        <v>1059</v>
      </c>
      <c r="I2077" s="1" t="s">
        <v>1102</v>
      </c>
      <c r="J2077" s="1" t="s">
        <v>1436</v>
      </c>
      <c r="K2077" s="1">
        <v>31.060153968000002</v>
      </c>
      <c r="L2077" s="1">
        <v>46.243325555299997</v>
      </c>
      <c r="M2077" s="1">
        <v>5</v>
      </c>
      <c r="N2077" s="1" t="s">
        <v>87</v>
      </c>
      <c r="O2077" s="1">
        <v>2</v>
      </c>
      <c r="P2077" t="str">
        <f>_xlfn.CONCAT( YEAR(TblOrigin[[#This Row],[ODK_DateOfSubmission]]), "-",TEXT( MONTH(TblOrigin[[#This Row],[ODK_DateOfSubmission]]),"00"))</f>
        <v>2021-02</v>
      </c>
    </row>
    <row r="2078" spans="1:16" x14ac:dyDescent="0.25">
      <c r="A2078" s="13">
        <v>3504012</v>
      </c>
      <c r="B2078" s="1">
        <v>5530512</v>
      </c>
      <c r="C2078" s="1">
        <v>24540</v>
      </c>
      <c r="D2078" s="6">
        <v>44243</v>
      </c>
      <c r="E2078" s="1">
        <v>120</v>
      </c>
      <c r="F2078" s="1" t="s">
        <v>68</v>
      </c>
      <c r="G2078" s="1" t="s">
        <v>73</v>
      </c>
      <c r="H2078" s="1" t="s">
        <v>1059</v>
      </c>
      <c r="I2078" s="1" t="s">
        <v>1482</v>
      </c>
      <c r="J2078" s="1" t="s">
        <v>1483</v>
      </c>
      <c r="K2078" s="1">
        <v>31.052442887600002</v>
      </c>
      <c r="L2078" s="1">
        <v>46.236798131699999</v>
      </c>
      <c r="M2078" s="1">
        <v>6</v>
      </c>
      <c r="N2078" s="1" t="s">
        <v>87</v>
      </c>
      <c r="O2078" s="1">
        <v>2</v>
      </c>
      <c r="P2078" t="str">
        <f>_xlfn.CONCAT( YEAR(TblOrigin[[#This Row],[ODK_DateOfSubmission]]), "-",TEXT( MONTH(TblOrigin[[#This Row],[ODK_DateOfSubmission]]),"00"))</f>
        <v>2021-02</v>
      </c>
    </row>
    <row r="2079" spans="1:16" x14ac:dyDescent="0.25">
      <c r="A2079" s="13">
        <v>3503015</v>
      </c>
      <c r="B2079" s="1">
        <v>5538612</v>
      </c>
      <c r="C2079" s="1">
        <v>33805</v>
      </c>
      <c r="D2079" s="6">
        <v>44243</v>
      </c>
      <c r="E2079" s="1">
        <v>120</v>
      </c>
      <c r="F2079" s="1" t="s">
        <v>68</v>
      </c>
      <c r="G2079" s="1" t="s">
        <v>86</v>
      </c>
      <c r="H2079" s="1" t="s">
        <v>1474</v>
      </c>
      <c r="I2079" s="1" t="s">
        <v>1475</v>
      </c>
      <c r="J2079" s="1" t="s">
        <v>216</v>
      </c>
      <c r="K2079" s="1">
        <v>31.295843999999999</v>
      </c>
      <c r="L2079" s="1">
        <v>46.233044999999997</v>
      </c>
      <c r="M2079" s="1">
        <v>2</v>
      </c>
      <c r="N2079" s="1" t="s">
        <v>87</v>
      </c>
      <c r="O2079" s="1">
        <v>1</v>
      </c>
      <c r="P2079" t="str">
        <f>_xlfn.CONCAT( YEAR(TblOrigin[[#This Row],[ODK_DateOfSubmission]]), "-",TEXT( MONTH(TblOrigin[[#This Row],[ODK_DateOfSubmission]]),"00"))</f>
        <v>2021-02</v>
      </c>
    </row>
    <row r="2080" spans="1:16" x14ac:dyDescent="0.25">
      <c r="A2080" s="13">
        <v>3504044</v>
      </c>
      <c r="B2080" s="1">
        <v>5535212</v>
      </c>
      <c r="C2080" s="1">
        <v>25527</v>
      </c>
      <c r="D2080" s="6">
        <v>44243</v>
      </c>
      <c r="E2080" s="1">
        <v>120</v>
      </c>
      <c r="F2080" s="1" t="s">
        <v>68</v>
      </c>
      <c r="G2080" s="1" t="s">
        <v>73</v>
      </c>
      <c r="H2080" s="1" t="s">
        <v>1059</v>
      </c>
      <c r="I2080" s="1" t="s">
        <v>1494</v>
      </c>
      <c r="J2080" s="1" t="s">
        <v>1495</v>
      </c>
      <c r="K2080" s="1">
        <v>31.058777803800002</v>
      </c>
      <c r="L2080" s="1">
        <v>46.257208607000003</v>
      </c>
      <c r="M2080" s="1">
        <v>4</v>
      </c>
      <c r="N2080" s="1" t="s">
        <v>90</v>
      </c>
      <c r="O2080" s="1">
        <v>1</v>
      </c>
      <c r="P2080" t="str">
        <f>_xlfn.CONCAT( YEAR(TblOrigin[[#This Row],[ODK_DateOfSubmission]]), "-",TEXT( MONTH(TblOrigin[[#This Row],[ODK_DateOfSubmission]]),"00"))</f>
        <v>2021-02</v>
      </c>
    </row>
    <row r="2081" spans="1:16" x14ac:dyDescent="0.25">
      <c r="A2081" s="13">
        <v>3504012</v>
      </c>
      <c r="B2081" s="1">
        <v>5530512</v>
      </c>
      <c r="C2081" s="1">
        <v>24540</v>
      </c>
      <c r="D2081" s="6">
        <v>44243</v>
      </c>
      <c r="E2081" s="1">
        <v>120</v>
      </c>
      <c r="F2081" s="1" t="s">
        <v>68</v>
      </c>
      <c r="G2081" s="1" t="s">
        <v>73</v>
      </c>
      <c r="H2081" s="1" t="s">
        <v>1059</v>
      </c>
      <c r="I2081" s="1" t="s">
        <v>1482</v>
      </c>
      <c r="J2081" s="1" t="s">
        <v>1483</v>
      </c>
      <c r="K2081" s="1">
        <v>31.052442887600002</v>
      </c>
      <c r="L2081" s="1">
        <v>46.236798131699999</v>
      </c>
      <c r="M2081" s="1">
        <v>6</v>
      </c>
      <c r="N2081" s="1" t="s">
        <v>90</v>
      </c>
      <c r="O2081" s="1">
        <v>1</v>
      </c>
      <c r="P2081" t="str">
        <f>_xlfn.CONCAT( YEAR(TblOrigin[[#This Row],[ODK_DateOfSubmission]]), "-",TEXT( MONTH(TblOrigin[[#This Row],[ODK_DateOfSubmission]]),"00"))</f>
        <v>2021-02</v>
      </c>
    </row>
    <row r="2082" spans="1:16" x14ac:dyDescent="0.25">
      <c r="A2082" s="13">
        <v>3504052</v>
      </c>
      <c r="B2082" s="1">
        <v>5534412</v>
      </c>
      <c r="C2082" s="1">
        <v>9113</v>
      </c>
      <c r="D2082" s="6">
        <v>44243</v>
      </c>
      <c r="E2082" s="1">
        <v>120</v>
      </c>
      <c r="F2082" s="1" t="s">
        <v>68</v>
      </c>
      <c r="G2082" s="1" t="s">
        <v>73</v>
      </c>
      <c r="H2082" s="1" t="s">
        <v>1059</v>
      </c>
      <c r="I2082" s="1" t="s">
        <v>1102</v>
      </c>
      <c r="J2082" s="1" t="s">
        <v>1436</v>
      </c>
      <c r="K2082" s="1">
        <v>31.060153968000002</v>
      </c>
      <c r="L2082" s="1">
        <v>46.243325555299997</v>
      </c>
      <c r="M2082" s="1">
        <v>5</v>
      </c>
      <c r="N2082" s="1" t="s">
        <v>90</v>
      </c>
      <c r="O2082" s="1">
        <v>3</v>
      </c>
      <c r="P2082" t="str">
        <f>_xlfn.CONCAT( YEAR(TblOrigin[[#This Row],[ODK_DateOfSubmission]]), "-",TEXT( MONTH(TblOrigin[[#This Row],[ODK_DateOfSubmission]]),"00"))</f>
        <v>2021-02</v>
      </c>
    </row>
    <row r="2083" spans="1:16" x14ac:dyDescent="0.25">
      <c r="A2083" s="13">
        <v>3505011</v>
      </c>
      <c r="B2083" s="1">
        <v>5531212</v>
      </c>
      <c r="C2083" s="1">
        <v>9258</v>
      </c>
      <c r="D2083" s="6">
        <v>44243</v>
      </c>
      <c r="E2083" s="1">
        <v>120</v>
      </c>
      <c r="F2083" s="1" t="s">
        <v>68</v>
      </c>
      <c r="G2083" s="1" t="s">
        <v>77</v>
      </c>
      <c r="H2083" s="1" t="s">
        <v>1115</v>
      </c>
      <c r="I2083" s="1" t="s">
        <v>1126</v>
      </c>
      <c r="J2083" s="1" t="s">
        <v>1127</v>
      </c>
      <c r="K2083" s="1">
        <v>30.901869618300001</v>
      </c>
      <c r="L2083" s="1">
        <v>46.458244977299998</v>
      </c>
      <c r="M2083" s="1">
        <v>10</v>
      </c>
      <c r="N2083" s="1" t="s">
        <v>82</v>
      </c>
      <c r="O2083" s="1">
        <v>2</v>
      </c>
      <c r="P2083" t="str">
        <f>_xlfn.CONCAT( YEAR(TblOrigin[[#This Row],[ODK_DateOfSubmission]]), "-",TEXT( MONTH(TblOrigin[[#This Row],[ODK_DateOfSubmission]]),"00"))</f>
        <v>2021-02</v>
      </c>
    </row>
    <row r="2084" spans="1:16" x14ac:dyDescent="0.25">
      <c r="A2084" s="13">
        <v>3505006</v>
      </c>
      <c r="B2084" s="1">
        <v>5530912</v>
      </c>
      <c r="C2084" s="1">
        <v>9328</v>
      </c>
      <c r="D2084" s="6">
        <v>44243</v>
      </c>
      <c r="E2084" s="1">
        <v>120</v>
      </c>
      <c r="F2084" s="1" t="s">
        <v>68</v>
      </c>
      <c r="G2084" s="1" t="s">
        <v>77</v>
      </c>
      <c r="H2084" s="1" t="s">
        <v>1115</v>
      </c>
      <c r="I2084" s="1" t="s">
        <v>1122</v>
      </c>
      <c r="J2084" s="1" t="s">
        <v>232</v>
      </c>
      <c r="K2084" s="1">
        <v>30.9011745066</v>
      </c>
      <c r="L2084" s="1">
        <v>46.449637276099999</v>
      </c>
      <c r="M2084" s="1">
        <v>7</v>
      </c>
      <c r="N2084" s="1" t="s">
        <v>82</v>
      </c>
      <c r="O2084" s="1">
        <v>2</v>
      </c>
      <c r="P2084" t="str">
        <f>_xlfn.CONCAT( YEAR(TblOrigin[[#This Row],[ODK_DateOfSubmission]]), "-",TEXT( MONTH(TblOrigin[[#This Row],[ODK_DateOfSubmission]]),"00"))</f>
        <v>2021-02</v>
      </c>
    </row>
    <row r="2085" spans="1:16" x14ac:dyDescent="0.25">
      <c r="A2085" s="13">
        <v>3504038</v>
      </c>
      <c r="B2085" s="1">
        <v>5531512</v>
      </c>
      <c r="C2085" s="1">
        <v>25528</v>
      </c>
      <c r="D2085" s="6">
        <v>44243</v>
      </c>
      <c r="E2085" s="1">
        <v>120</v>
      </c>
      <c r="F2085" s="1" t="s">
        <v>68</v>
      </c>
      <c r="G2085" s="1" t="s">
        <v>73</v>
      </c>
      <c r="H2085" s="1" t="s">
        <v>1059</v>
      </c>
      <c r="I2085" s="1" t="s">
        <v>1490</v>
      </c>
      <c r="J2085" s="1" t="s">
        <v>1491</v>
      </c>
      <c r="K2085" s="1">
        <v>31.053281055100001</v>
      </c>
      <c r="L2085" s="1">
        <v>46.253512804000003</v>
      </c>
      <c r="M2085" s="1">
        <v>2</v>
      </c>
      <c r="N2085" s="1" t="s">
        <v>90</v>
      </c>
      <c r="O2085" s="1">
        <v>1</v>
      </c>
      <c r="P2085" t="str">
        <f>_xlfn.CONCAT( YEAR(TblOrigin[[#This Row],[ODK_DateOfSubmission]]), "-",TEXT( MONTH(TblOrigin[[#This Row],[ODK_DateOfSubmission]]),"00"))</f>
        <v>2021-02</v>
      </c>
    </row>
    <row r="2086" spans="1:16" x14ac:dyDescent="0.25">
      <c r="A2086" s="13">
        <v>3504035</v>
      </c>
      <c r="B2086" s="1">
        <v>5536712</v>
      </c>
      <c r="C2086" s="1">
        <v>9398</v>
      </c>
      <c r="D2086" s="6">
        <v>44243</v>
      </c>
      <c r="E2086" s="1">
        <v>120</v>
      </c>
      <c r="F2086" s="1" t="s">
        <v>68</v>
      </c>
      <c r="G2086" s="1" t="s">
        <v>73</v>
      </c>
      <c r="H2086" s="1" t="s">
        <v>1059</v>
      </c>
      <c r="I2086" s="1" t="s">
        <v>1439</v>
      </c>
      <c r="J2086" s="1" t="s">
        <v>216</v>
      </c>
      <c r="K2086" s="1">
        <v>31.069961183</v>
      </c>
      <c r="L2086" s="1">
        <v>46.270024445899999</v>
      </c>
      <c r="M2086" s="1">
        <v>3</v>
      </c>
      <c r="N2086" s="1" t="s">
        <v>90</v>
      </c>
      <c r="O2086" s="1">
        <v>3</v>
      </c>
      <c r="P2086" t="str">
        <f>_xlfn.CONCAT( YEAR(TblOrigin[[#This Row],[ODK_DateOfSubmission]]), "-",TEXT( MONTH(TblOrigin[[#This Row],[ODK_DateOfSubmission]]),"00"))</f>
        <v>2021-02</v>
      </c>
    </row>
    <row r="2087" spans="1:16" x14ac:dyDescent="0.25">
      <c r="A2087" s="13">
        <v>3504018</v>
      </c>
      <c r="B2087" s="1">
        <v>5536612</v>
      </c>
      <c r="C2087" s="1">
        <v>24741</v>
      </c>
      <c r="D2087" s="6">
        <v>44243</v>
      </c>
      <c r="E2087" s="1">
        <v>120</v>
      </c>
      <c r="F2087" s="1" t="s">
        <v>68</v>
      </c>
      <c r="G2087" s="1" t="s">
        <v>73</v>
      </c>
      <c r="H2087" s="1" t="s">
        <v>1059</v>
      </c>
      <c r="I2087" s="1" t="s">
        <v>1484</v>
      </c>
      <c r="J2087" s="1" t="s">
        <v>1485</v>
      </c>
      <c r="K2087" s="1">
        <v>31.0447764918</v>
      </c>
      <c r="L2087" s="1">
        <v>46.249576203399997</v>
      </c>
      <c r="M2087" s="1">
        <v>1</v>
      </c>
      <c r="N2087" s="1" t="s">
        <v>78</v>
      </c>
      <c r="O2087" s="1">
        <v>1</v>
      </c>
      <c r="P2087" t="str">
        <f>_xlfn.CONCAT( YEAR(TblOrigin[[#This Row],[ODK_DateOfSubmission]]), "-",TEXT( MONTH(TblOrigin[[#This Row],[ODK_DateOfSubmission]]),"00"))</f>
        <v>2021-02</v>
      </c>
    </row>
    <row r="2088" spans="1:16" x14ac:dyDescent="0.25">
      <c r="A2088" s="13">
        <v>3503015</v>
      </c>
      <c r="B2088" s="1">
        <v>5538612</v>
      </c>
      <c r="C2088" s="1">
        <v>33805</v>
      </c>
      <c r="D2088" s="6">
        <v>44243</v>
      </c>
      <c r="E2088" s="1">
        <v>120</v>
      </c>
      <c r="F2088" s="1" t="s">
        <v>68</v>
      </c>
      <c r="G2088" s="1" t="s">
        <v>86</v>
      </c>
      <c r="H2088" s="1" t="s">
        <v>1474</v>
      </c>
      <c r="I2088" s="1" t="s">
        <v>1475</v>
      </c>
      <c r="J2088" s="1" t="s">
        <v>216</v>
      </c>
      <c r="K2088" s="1">
        <v>31.295843999999999</v>
      </c>
      <c r="L2088" s="1">
        <v>46.233044999999997</v>
      </c>
      <c r="M2088" s="1">
        <v>2</v>
      </c>
      <c r="N2088" s="1" t="s">
        <v>78</v>
      </c>
      <c r="O2088" s="1">
        <v>1</v>
      </c>
      <c r="P2088" t="str">
        <f>_xlfn.CONCAT( YEAR(TblOrigin[[#This Row],[ODK_DateOfSubmission]]), "-",TEXT( MONTH(TblOrigin[[#This Row],[ODK_DateOfSubmission]]),"00"))</f>
        <v>2021-02</v>
      </c>
    </row>
    <row r="2089" spans="1:16" x14ac:dyDescent="0.25">
      <c r="A2089" s="13">
        <v>3505006</v>
      </c>
      <c r="B2089" s="1">
        <v>5530912</v>
      </c>
      <c r="C2089" s="1">
        <v>9328</v>
      </c>
      <c r="D2089" s="6">
        <v>44243</v>
      </c>
      <c r="E2089" s="1">
        <v>120</v>
      </c>
      <c r="F2089" s="1" t="s">
        <v>68</v>
      </c>
      <c r="G2089" s="1" t="s">
        <v>77</v>
      </c>
      <c r="H2089" s="1" t="s">
        <v>1115</v>
      </c>
      <c r="I2089" s="1" t="s">
        <v>1122</v>
      </c>
      <c r="J2089" s="1" t="s">
        <v>232</v>
      </c>
      <c r="K2089" s="1">
        <v>30.9011745066</v>
      </c>
      <c r="L2089" s="1">
        <v>46.449637276099999</v>
      </c>
      <c r="M2089" s="1">
        <v>7</v>
      </c>
      <c r="N2089" s="1" t="s">
        <v>78</v>
      </c>
      <c r="O2089" s="1">
        <v>5</v>
      </c>
      <c r="P2089" t="str">
        <f>_xlfn.CONCAT( YEAR(TblOrigin[[#This Row],[ODK_DateOfSubmission]]), "-",TEXT( MONTH(TblOrigin[[#This Row],[ODK_DateOfSubmission]]),"00"))</f>
        <v>2021-02</v>
      </c>
    </row>
    <row r="2090" spans="1:16" x14ac:dyDescent="0.25">
      <c r="A2090" s="13">
        <v>3505007</v>
      </c>
      <c r="B2090" s="1">
        <v>5531012</v>
      </c>
      <c r="C2090" s="1">
        <v>9332</v>
      </c>
      <c r="D2090" s="6">
        <v>44243</v>
      </c>
      <c r="E2090" s="1">
        <v>120</v>
      </c>
      <c r="F2090" s="1" t="s">
        <v>68</v>
      </c>
      <c r="G2090" s="1" t="s">
        <v>77</v>
      </c>
      <c r="H2090" s="1" t="s">
        <v>1115</v>
      </c>
      <c r="I2090" s="1" t="s">
        <v>1123</v>
      </c>
      <c r="J2090" s="1" t="s">
        <v>216</v>
      </c>
      <c r="K2090" s="1">
        <v>30.879031632699999</v>
      </c>
      <c r="L2090" s="1">
        <v>46.464224314600003</v>
      </c>
      <c r="M2090" s="1">
        <v>9</v>
      </c>
      <c r="N2090" s="1" t="s">
        <v>87</v>
      </c>
      <c r="O2090" s="1">
        <v>4</v>
      </c>
      <c r="P2090" t="str">
        <f>_xlfn.CONCAT( YEAR(TblOrigin[[#This Row],[ODK_DateOfSubmission]]), "-",TEXT( MONTH(TblOrigin[[#This Row],[ODK_DateOfSubmission]]),"00"))</f>
        <v>2021-02</v>
      </c>
    </row>
    <row r="2091" spans="1:16" x14ac:dyDescent="0.25">
      <c r="A2091" s="13">
        <v>3505011</v>
      </c>
      <c r="B2091" s="1">
        <v>5531212</v>
      </c>
      <c r="C2091" s="1">
        <v>9258</v>
      </c>
      <c r="D2091" s="6">
        <v>44243</v>
      </c>
      <c r="E2091" s="1">
        <v>120</v>
      </c>
      <c r="F2091" s="1" t="s">
        <v>68</v>
      </c>
      <c r="G2091" s="1" t="s">
        <v>77</v>
      </c>
      <c r="H2091" s="1" t="s">
        <v>1115</v>
      </c>
      <c r="I2091" s="1" t="s">
        <v>1126</v>
      </c>
      <c r="J2091" s="1" t="s">
        <v>1127</v>
      </c>
      <c r="K2091" s="1">
        <v>30.901869618300001</v>
      </c>
      <c r="L2091" s="1">
        <v>46.458244977299998</v>
      </c>
      <c r="M2091" s="1">
        <v>10</v>
      </c>
      <c r="N2091" s="1" t="s">
        <v>87</v>
      </c>
      <c r="O2091" s="1">
        <v>4</v>
      </c>
      <c r="P2091" t="str">
        <f>_xlfn.CONCAT( YEAR(TblOrigin[[#This Row],[ODK_DateOfSubmission]]), "-",TEXT( MONTH(TblOrigin[[#This Row],[ODK_DateOfSubmission]]),"00"))</f>
        <v>2021-02</v>
      </c>
    </row>
    <row r="2092" spans="1:16" x14ac:dyDescent="0.25">
      <c r="A2092" s="13">
        <v>3505002</v>
      </c>
      <c r="B2092" s="1">
        <v>5530812</v>
      </c>
      <c r="C2092" s="1">
        <v>24721</v>
      </c>
      <c r="D2092" s="6">
        <v>44243</v>
      </c>
      <c r="E2092" s="1">
        <v>120</v>
      </c>
      <c r="F2092" s="1" t="s">
        <v>68</v>
      </c>
      <c r="G2092" s="1" t="s">
        <v>77</v>
      </c>
      <c r="H2092" s="1" t="s">
        <v>1112</v>
      </c>
      <c r="I2092" s="1" t="s">
        <v>1113</v>
      </c>
      <c r="J2092" s="1" t="s">
        <v>1114</v>
      </c>
      <c r="K2092" s="1">
        <v>30.956201633799999</v>
      </c>
      <c r="L2092" s="1">
        <v>46.359501579899998</v>
      </c>
      <c r="M2092" s="1">
        <v>7</v>
      </c>
      <c r="N2092" s="1" t="s">
        <v>87</v>
      </c>
      <c r="O2092" s="1">
        <v>5</v>
      </c>
      <c r="P2092" t="str">
        <f>_xlfn.CONCAT( YEAR(TblOrigin[[#This Row],[ODK_DateOfSubmission]]), "-",TEXT( MONTH(TblOrigin[[#This Row],[ODK_DateOfSubmission]]),"00"))</f>
        <v>2021-02</v>
      </c>
    </row>
    <row r="2093" spans="1:16" x14ac:dyDescent="0.25">
      <c r="A2093" s="13">
        <v>3504044</v>
      </c>
      <c r="B2093" s="1">
        <v>5535212</v>
      </c>
      <c r="C2093" s="1">
        <v>25527</v>
      </c>
      <c r="D2093" s="6">
        <v>44243</v>
      </c>
      <c r="E2093" s="1">
        <v>120</v>
      </c>
      <c r="F2093" s="1" t="s">
        <v>68</v>
      </c>
      <c r="G2093" s="1" t="s">
        <v>73</v>
      </c>
      <c r="H2093" s="1" t="s">
        <v>1059</v>
      </c>
      <c r="I2093" s="1" t="s">
        <v>1494</v>
      </c>
      <c r="J2093" s="1" t="s">
        <v>1495</v>
      </c>
      <c r="K2093" s="1">
        <v>31.058777803800002</v>
      </c>
      <c r="L2093" s="1">
        <v>46.257208607000003</v>
      </c>
      <c r="M2093" s="1">
        <v>4</v>
      </c>
      <c r="N2093" s="1" t="s">
        <v>87</v>
      </c>
      <c r="O2093" s="1">
        <v>1</v>
      </c>
      <c r="P2093" t="str">
        <f>_xlfn.CONCAT( YEAR(TblOrigin[[#This Row],[ODK_DateOfSubmission]]), "-",TEXT( MONTH(TblOrigin[[#This Row],[ODK_DateOfSubmission]]),"00"))</f>
        <v>2021-02</v>
      </c>
    </row>
    <row r="2094" spans="1:16" x14ac:dyDescent="0.25">
      <c r="A2094" s="13">
        <v>3504038</v>
      </c>
      <c r="B2094" s="1">
        <v>5531512</v>
      </c>
      <c r="C2094" s="1">
        <v>25528</v>
      </c>
      <c r="D2094" s="6">
        <v>44243</v>
      </c>
      <c r="E2094" s="1">
        <v>120</v>
      </c>
      <c r="F2094" s="1" t="s">
        <v>68</v>
      </c>
      <c r="G2094" s="1" t="s">
        <v>73</v>
      </c>
      <c r="H2094" s="1" t="s">
        <v>1059</v>
      </c>
      <c r="I2094" s="1" t="s">
        <v>1490</v>
      </c>
      <c r="J2094" s="1" t="s">
        <v>1491</v>
      </c>
      <c r="K2094" s="1">
        <v>31.053281055100001</v>
      </c>
      <c r="L2094" s="1">
        <v>46.253512804000003</v>
      </c>
      <c r="M2094" s="1">
        <v>2</v>
      </c>
      <c r="N2094" s="1" t="s">
        <v>78</v>
      </c>
      <c r="O2094" s="1">
        <v>1</v>
      </c>
      <c r="P2094" t="str">
        <f>_xlfn.CONCAT( YEAR(TblOrigin[[#This Row],[ODK_DateOfSubmission]]), "-",TEXT( MONTH(TblOrigin[[#This Row],[ODK_DateOfSubmission]]),"00"))</f>
        <v>2021-02</v>
      </c>
    </row>
    <row r="2095" spans="1:16" x14ac:dyDescent="0.25">
      <c r="A2095" s="13">
        <v>3505001</v>
      </c>
      <c r="B2095" s="1">
        <v>5531112</v>
      </c>
      <c r="C2095" s="1">
        <v>9206</v>
      </c>
      <c r="D2095" s="6">
        <v>44243</v>
      </c>
      <c r="E2095" s="1">
        <v>120</v>
      </c>
      <c r="F2095" s="1" t="s">
        <v>68</v>
      </c>
      <c r="G2095" s="1" t="s">
        <v>77</v>
      </c>
      <c r="H2095" s="1" t="s">
        <v>1115</v>
      </c>
      <c r="I2095" s="1" t="s">
        <v>1430</v>
      </c>
      <c r="J2095" s="1" t="s">
        <v>1431</v>
      </c>
      <c r="K2095" s="1">
        <v>30.883621789100001</v>
      </c>
      <c r="L2095" s="1">
        <v>46.468149586599999</v>
      </c>
      <c r="M2095" s="1">
        <v>3</v>
      </c>
      <c r="N2095" s="1" t="s">
        <v>78</v>
      </c>
      <c r="O2095" s="1">
        <v>3</v>
      </c>
      <c r="P2095" t="str">
        <f>_xlfn.CONCAT( YEAR(TblOrigin[[#This Row],[ODK_DateOfSubmission]]), "-",TEXT( MONTH(TblOrigin[[#This Row],[ODK_DateOfSubmission]]),"00"))</f>
        <v>2021-02</v>
      </c>
    </row>
    <row r="2096" spans="1:16" x14ac:dyDescent="0.25">
      <c r="A2096" s="13">
        <v>3505002</v>
      </c>
      <c r="B2096" s="1">
        <v>5530812</v>
      </c>
      <c r="C2096" s="1">
        <v>24721</v>
      </c>
      <c r="D2096" s="6">
        <v>44243</v>
      </c>
      <c r="E2096" s="1">
        <v>120</v>
      </c>
      <c r="F2096" s="1" t="s">
        <v>68</v>
      </c>
      <c r="G2096" s="1" t="s">
        <v>77</v>
      </c>
      <c r="H2096" s="1" t="s">
        <v>1112</v>
      </c>
      <c r="I2096" s="1" t="s">
        <v>1113</v>
      </c>
      <c r="J2096" s="1" t="s">
        <v>1114</v>
      </c>
      <c r="K2096" s="1">
        <v>30.956201633799999</v>
      </c>
      <c r="L2096" s="1">
        <v>46.359501579899998</v>
      </c>
      <c r="M2096" s="1">
        <v>7</v>
      </c>
      <c r="N2096" s="1" t="s">
        <v>66</v>
      </c>
      <c r="O2096" s="1">
        <v>2</v>
      </c>
      <c r="P2096" t="str">
        <f>_xlfn.CONCAT( YEAR(TblOrigin[[#This Row],[ODK_DateOfSubmission]]), "-",TEXT( MONTH(TblOrigin[[#This Row],[ODK_DateOfSubmission]]),"00"))</f>
        <v>2021-02</v>
      </c>
    </row>
    <row r="2097" spans="1:16" x14ac:dyDescent="0.25">
      <c r="A2097" s="13">
        <v>3504044</v>
      </c>
      <c r="B2097" s="1">
        <v>5535212</v>
      </c>
      <c r="C2097" s="1">
        <v>25527</v>
      </c>
      <c r="D2097" s="6">
        <v>44243</v>
      </c>
      <c r="E2097" s="1">
        <v>120</v>
      </c>
      <c r="F2097" s="1" t="s">
        <v>68</v>
      </c>
      <c r="G2097" s="1" t="s">
        <v>73</v>
      </c>
      <c r="H2097" s="1" t="s">
        <v>1059</v>
      </c>
      <c r="I2097" s="1" t="s">
        <v>1494</v>
      </c>
      <c r="J2097" s="1" t="s">
        <v>1495</v>
      </c>
      <c r="K2097" s="1">
        <v>31.058777803800002</v>
      </c>
      <c r="L2097" s="1">
        <v>46.257208607000003</v>
      </c>
      <c r="M2097" s="1">
        <v>4</v>
      </c>
      <c r="N2097" s="1" t="s">
        <v>66</v>
      </c>
      <c r="O2097" s="1">
        <v>2</v>
      </c>
      <c r="P2097" t="str">
        <f>_xlfn.CONCAT( YEAR(TblOrigin[[#This Row],[ODK_DateOfSubmission]]), "-",TEXT( MONTH(TblOrigin[[#This Row],[ODK_DateOfSubmission]]),"00"))</f>
        <v>2021-02</v>
      </c>
    </row>
    <row r="2098" spans="1:16" x14ac:dyDescent="0.25">
      <c r="A2098" s="13">
        <v>3505007</v>
      </c>
      <c r="B2098" s="1">
        <v>5531012</v>
      </c>
      <c r="C2098" s="1">
        <v>9332</v>
      </c>
      <c r="D2098" s="6">
        <v>44243</v>
      </c>
      <c r="E2098" s="1">
        <v>120</v>
      </c>
      <c r="F2098" s="1" t="s">
        <v>68</v>
      </c>
      <c r="G2098" s="1" t="s">
        <v>77</v>
      </c>
      <c r="H2098" s="1" t="s">
        <v>1115</v>
      </c>
      <c r="I2098" s="1" t="s">
        <v>1123</v>
      </c>
      <c r="J2098" s="1" t="s">
        <v>216</v>
      </c>
      <c r="K2098" s="1">
        <v>30.879031632699999</v>
      </c>
      <c r="L2098" s="1">
        <v>46.464224314600003</v>
      </c>
      <c r="M2098" s="1">
        <v>9</v>
      </c>
      <c r="N2098" s="1" t="s">
        <v>90</v>
      </c>
      <c r="O2098" s="1">
        <v>5</v>
      </c>
      <c r="P2098" t="str">
        <f>_xlfn.CONCAT( YEAR(TblOrigin[[#This Row],[ODK_DateOfSubmission]]), "-",TEXT( MONTH(TblOrigin[[#This Row],[ODK_DateOfSubmission]]),"00"))</f>
        <v>2021-02</v>
      </c>
    </row>
    <row r="2099" spans="1:16" x14ac:dyDescent="0.25">
      <c r="A2099" s="13">
        <v>3505011</v>
      </c>
      <c r="B2099" s="1">
        <v>5531212</v>
      </c>
      <c r="C2099" s="1">
        <v>9258</v>
      </c>
      <c r="D2099" s="6">
        <v>44243</v>
      </c>
      <c r="E2099" s="1">
        <v>120</v>
      </c>
      <c r="F2099" s="1" t="s">
        <v>68</v>
      </c>
      <c r="G2099" s="1" t="s">
        <v>77</v>
      </c>
      <c r="H2099" s="1" t="s">
        <v>1115</v>
      </c>
      <c r="I2099" s="1" t="s">
        <v>1126</v>
      </c>
      <c r="J2099" s="1" t="s">
        <v>1127</v>
      </c>
      <c r="K2099" s="1">
        <v>30.901869618300001</v>
      </c>
      <c r="L2099" s="1">
        <v>46.458244977299998</v>
      </c>
      <c r="M2099" s="1">
        <v>10</v>
      </c>
      <c r="N2099" s="1" t="s">
        <v>66</v>
      </c>
      <c r="O2099" s="1">
        <v>4</v>
      </c>
      <c r="P2099" t="str">
        <f>_xlfn.CONCAT( YEAR(TblOrigin[[#This Row],[ODK_DateOfSubmission]]), "-",TEXT( MONTH(TblOrigin[[#This Row],[ODK_DateOfSubmission]]),"00"))</f>
        <v>2021-02</v>
      </c>
    </row>
    <row r="2100" spans="1:16" x14ac:dyDescent="0.25">
      <c r="A2100" s="13">
        <v>3504022</v>
      </c>
      <c r="B2100" s="1">
        <v>5535112</v>
      </c>
      <c r="C2100" s="1">
        <v>9576</v>
      </c>
      <c r="D2100" s="6">
        <v>44243</v>
      </c>
      <c r="E2100" s="1">
        <v>120</v>
      </c>
      <c r="F2100" s="1" t="s">
        <v>68</v>
      </c>
      <c r="G2100" s="1" t="s">
        <v>73</v>
      </c>
      <c r="H2100" s="1" t="s">
        <v>1059</v>
      </c>
      <c r="I2100" s="1" t="s">
        <v>1486</v>
      </c>
      <c r="J2100" s="1" t="s">
        <v>1487</v>
      </c>
      <c r="K2100" s="1">
        <v>31.132791840500001</v>
      </c>
      <c r="L2100" s="1">
        <v>46.2356646856</v>
      </c>
      <c r="M2100" s="1">
        <v>1</v>
      </c>
      <c r="N2100" s="1" t="s">
        <v>66</v>
      </c>
      <c r="O2100" s="1">
        <v>1</v>
      </c>
      <c r="P2100" t="str">
        <f>_xlfn.CONCAT( YEAR(TblOrigin[[#This Row],[ODK_DateOfSubmission]]), "-",TEXT( MONTH(TblOrigin[[#This Row],[ODK_DateOfSubmission]]),"00"))</f>
        <v>2021-02</v>
      </c>
    </row>
    <row r="2101" spans="1:16" x14ac:dyDescent="0.25">
      <c r="A2101" s="13">
        <v>3504012</v>
      </c>
      <c r="B2101" s="1">
        <v>5530512</v>
      </c>
      <c r="C2101" s="1">
        <v>24540</v>
      </c>
      <c r="D2101" s="6">
        <v>44243</v>
      </c>
      <c r="E2101" s="1">
        <v>120</v>
      </c>
      <c r="F2101" s="1" t="s">
        <v>68</v>
      </c>
      <c r="G2101" s="1" t="s">
        <v>73</v>
      </c>
      <c r="H2101" s="1" t="s">
        <v>1059</v>
      </c>
      <c r="I2101" s="1" t="s">
        <v>1482</v>
      </c>
      <c r="J2101" s="1" t="s">
        <v>1483</v>
      </c>
      <c r="K2101" s="1">
        <v>31.052442887600002</v>
      </c>
      <c r="L2101" s="1">
        <v>46.236798131699999</v>
      </c>
      <c r="M2101" s="1">
        <v>6</v>
      </c>
      <c r="N2101" s="1" t="s">
        <v>66</v>
      </c>
      <c r="O2101" s="1">
        <v>3</v>
      </c>
      <c r="P2101" t="str">
        <f>_xlfn.CONCAT( YEAR(TblOrigin[[#This Row],[ODK_DateOfSubmission]]), "-",TEXT( MONTH(TblOrigin[[#This Row],[ODK_DateOfSubmission]]),"00"))</f>
        <v>2021-02</v>
      </c>
    </row>
    <row r="2102" spans="1:16" x14ac:dyDescent="0.25">
      <c r="A2102" s="13">
        <v>3504057</v>
      </c>
      <c r="B2102" s="1">
        <v>5534512</v>
      </c>
      <c r="C2102" s="1">
        <v>33806</v>
      </c>
      <c r="D2102" s="6">
        <v>44243</v>
      </c>
      <c r="E2102" s="1">
        <v>120</v>
      </c>
      <c r="F2102" s="1" t="s">
        <v>68</v>
      </c>
      <c r="G2102" s="1" t="s">
        <v>73</v>
      </c>
      <c r="H2102" s="1" t="s">
        <v>1105</v>
      </c>
      <c r="I2102" s="1" t="s">
        <v>1435</v>
      </c>
      <c r="J2102" s="1" t="s">
        <v>1127</v>
      </c>
      <c r="K2102" s="1">
        <v>31.134141</v>
      </c>
      <c r="L2102" s="1">
        <v>46.437801999999998</v>
      </c>
      <c r="M2102" s="1">
        <v>4</v>
      </c>
      <c r="N2102" s="1" t="s">
        <v>94</v>
      </c>
      <c r="O2102" s="1">
        <v>2</v>
      </c>
      <c r="P2102" t="str">
        <f>_xlfn.CONCAT( YEAR(TblOrigin[[#This Row],[ODK_DateOfSubmission]]), "-",TEXT( MONTH(TblOrigin[[#This Row],[ODK_DateOfSubmission]]),"00"))</f>
        <v>2021-02</v>
      </c>
    </row>
    <row r="2103" spans="1:16" x14ac:dyDescent="0.25">
      <c r="A2103" s="13">
        <v>3504057</v>
      </c>
      <c r="B2103" s="1">
        <v>5534512</v>
      </c>
      <c r="C2103" s="1">
        <v>33806</v>
      </c>
      <c r="D2103" s="6">
        <v>44243</v>
      </c>
      <c r="E2103" s="1">
        <v>120</v>
      </c>
      <c r="F2103" s="1" t="s">
        <v>68</v>
      </c>
      <c r="G2103" s="1" t="s">
        <v>73</v>
      </c>
      <c r="H2103" s="1" t="s">
        <v>1105</v>
      </c>
      <c r="I2103" s="1" t="s">
        <v>1435</v>
      </c>
      <c r="J2103" s="1" t="s">
        <v>1127</v>
      </c>
      <c r="K2103" s="1">
        <v>31.134141</v>
      </c>
      <c r="L2103" s="1">
        <v>46.437801999999998</v>
      </c>
      <c r="M2103" s="1">
        <v>4</v>
      </c>
      <c r="N2103" s="1" t="s">
        <v>74</v>
      </c>
      <c r="O2103" s="1">
        <v>2</v>
      </c>
      <c r="P2103" t="str">
        <f>_xlfn.CONCAT( YEAR(TblOrigin[[#This Row],[ODK_DateOfSubmission]]), "-",TEXT( MONTH(TblOrigin[[#This Row],[ODK_DateOfSubmission]]),"00"))</f>
        <v>2021-02</v>
      </c>
    </row>
    <row r="2104" spans="1:16" x14ac:dyDescent="0.25">
      <c r="A2104" s="13">
        <v>2702047</v>
      </c>
      <c r="B2104" s="1">
        <v>2702047104</v>
      </c>
      <c r="C2104" s="1">
        <v>34008</v>
      </c>
      <c r="D2104" s="6">
        <v>44245.41275077546</v>
      </c>
      <c r="E2104" s="1">
        <v>120</v>
      </c>
      <c r="F2104" s="1" t="s">
        <v>72</v>
      </c>
      <c r="G2104" s="1" t="s">
        <v>103</v>
      </c>
      <c r="H2104" s="1" t="s">
        <v>1279</v>
      </c>
      <c r="I2104" s="1" t="s">
        <v>349</v>
      </c>
      <c r="J2104" s="1" t="s">
        <v>1448</v>
      </c>
      <c r="K2104" s="1">
        <v>36.044508999999998</v>
      </c>
      <c r="L2104" s="1">
        <v>41.714508000000002</v>
      </c>
      <c r="M2104" s="1">
        <v>44</v>
      </c>
      <c r="N2104" s="1" t="s">
        <v>66</v>
      </c>
      <c r="O2104" s="1">
        <v>40</v>
      </c>
      <c r="P2104" t="str">
        <f>_xlfn.CONCAT( YEAR(TblOrigin[[#This Row],[ODK_DateOfSubmission]]), "-",TEXT( MONTH(TblOrigin[[#This Row],[ODK_DateOfSubmission]]),"00"))</f>
        <v>2021-02</v>
      </c>
    </row>
    <row r="2105" spans="1:16" x14ac:dyDescent="0.25">
      <c r="A2105" s="13">
        <v>2702047</v>
      </c>
      <c r="B2105" s="1">
        <v>2702047104</v>
      </c>
      <c r="C2105" s="1">
        <v>34008</v>
      </c>
      <c r="D2105" s="6">
        <v>44245.41275077546</v>
      </c>
      <c r="E2105" s="1">
        <v>120</v>
      </c>
      <c r="F2105" s="1" t="s">
        <v>72</v>
      </c>
      <c r="G2105" s="1" t="s">
        <v>103</v>
      </c>
      <c r="H2105" s="1" t="s">
        <v>1279</v>
      </c>
      <c r="I2105" s="1" t="s">
        <v>349</v>
      </c>
      <c r="J2105" s="1" t="s">
        <v>1448</v>
      </c>
      <c r="K2105" s="1">
        <v>36.044508999999998</v>
      </c>
      <c r="L2105" s="1">
        <v>41.714508000000002</v>
      </c>
      <c r="M2105" s="1">
        <v>44</v>
      </c>
      <c r="N2105" s="1" t="s">
        <v>74</v>
      </c>
      <c r="O2105" s="1">
        <v>4</v>
      </c>
      <c r="P2105" t="str">
        <f>_xlfn.CONCAT( YEAR(TblOrigin[[#This Row],[ODK_DateOfSubmission]]), "-",TEXT( MONTH(TblOrigin[[#This Row],[ODK_DateOfSubmission]]),"00"))</f>
        <v>2021-02</v>
      </c>
    </row>
    <row r="2106" spans="1:16" x14ac:dyDescent="0.25">
      <c r="A2106" s="13">
        <v>2702049</v>
      </c>
      <c r="B2106" s="1">
        <v>2702049104</v>
      </c>
      <c r="C2106" s="1">
        <v>34010</v>
      </c>
      <c r="D2106" s="6">
        <v>44245.412761805557</v>
      </c>
      <c r="E2106" s="1">
        <v>120</v>
      </c>
      <c r="F2106" s="1" t="s">
        <v>72</v>
      </c>
      <c r="G2106" s="1" t="s">
        <v>103</v>
      </c>
      <c r="H2106" s="1" t="s">
        <v>1279</v>
      </c>
      <c r="I2106" s="1" t="s">
        <v>1471</v>
      </c>
      <c r="J2106" s="1" t="s">
        <v>250</v>
      </c>
      <c r="K2106" s="1">
        <v>36.040819999999997</v>
      </c>
      <c r="L2106" s="1">
        <v>41.710680000000004</v>
      </c>
      <c r="M2106" s="1">
        <v>4</v>
      </c>
      <c r="N2106" s="1" t="s">
        <v>66</v>
      </c>
      <c r="O2106" s="1">
        <v>4</v>
      </c>
      <c r="P2106" t="str">
        <f>_xlfn.CONCAT( YEAR(TblOrigin[[#This Row],[ODK_DateOfSubmission]]), "-",TEXT( MONTH(TblOrigin[[#This Row],[ODK_DateOfSubmission]]),"00"))</f>
        <v>2021-02</v>
      </c>
    </row>
    <row r="2107" spans="1:16" x14ac:dyDescent="0.25">
      <c r="A2107" s="13">
        <v>3504024</v>
      </c>
      <c r="B2107" s="1">
        <v>5616212</v>
      </c>
      <c r="C2107" s="1">
        <v>9396</v>
      </c>
      <c r="D2107" s="6">
        <v>44246</v>
      </c>
      <c r="E2107" s="1">
        <v>120</v>
      </c>
      <c r="F2107" s="1" t="s">
        <v>68</v>
      </c>
      <c r="G2107" s="1" t="s">
        <v>73</v>
      </c>
      <c r="H2107" s="1" t="s">
        <v>1059</v>
      </c>
      <c r="I2107" s="1" t="s">
        <v>1082</v>
      </c>
      <c r="J2107" s="1" t="s">
        <v>1083</v>
      </c>
      <c r="K2107" s="1">
        <v>31.0154237044</v>
      </c>
      <c r="L2107" s="1">
        <v>46.263441754500001</v>
      </c>
      <c r="M2107" s="1">
        <v>18</v>
      </c>
      <c r="N2107" s="1" t="s">
        <v>66</v>
      </c>
      <c r="O2107" s="1">
        <v>8</v>
      </c>
      <c r="P2107" t="str">
        <f>_xlfn.CONCAT( YEAR(TblOrigin[[#This Row],[ODK_DateOfSubmission]]), "-",TEXT( MONTH(TblOrigin[[#This Row],[ODK_DateOfSubmission]]),"00"))</f>
        <v>2021-02</v>
      </c>
    </row>
    <row r="2108" spans="1:16" x14ac:dyDescent="0.25">
      <c r="A2108" s="13">
        <v>3504024</v>
      </c>
      <c r="B2108" s="1">
        <v>5616212</v>
      </c>
      <c r="C2108" s="1">
        <v>9396</v>
      </c>
      <c r="D2108" s="6">
        <v>44246</v>
      </c>
      <c r="E2108" s="1">
        <v>120</v>
      </c>
      <c r="F2108" s="1" t="s">
        <v>68</v>
      </c>
      <c r="G2108" s="1" t="s">
        <v>73</v>
      </c>
      <c r="H2108" s="1" t="s">
        <v>1059</v>
      </c>
      <c r="I2108" s="1" t="s">
        <v>1082</v>
      </c>
      <c r="J2108" s="1" t="s">
        <v>1083</v>
      </c>
      <c r="K2108" s="1">
        <v>31.0154237044</v>
      </c>
      <c r="L2108" s="1">
        <v>46.263441754500001</v>
      </c>
      <c r="M2108" s="1">
        <v>18</v>
      </c>
      <c r="N2108" s="1" t="s">
        <v>87</v>
      </c>
      <c r="O2108" s="1">
        <v>4</v>
      </c>
      <c r="P2108" t="str">
        <f>_xlfn.CONCAT( YEAR(TblOrigin[[#This Row],[ODK_DateOfSubmission]]), "-",TEXT( MONTH(TblOrigin[[#This Row],[ODK_DateOfSubmission]]),"00"))</f>
        <v>2021-02</v>
      </c>
    </row>
    <row r="2109" spans="1:16" x14ac:dyDescent="0.25">
      <c r="A2109" s="13">
        <v>3504024</v>
      </c>
      <c r="B2109" s="1">
        <v>5616212</v>
      </c>
      <c r="C2109" s="1">
        <v>9396</v>
      </c>
      <c r="D2109" s="6">
        <v>44246</v>
      </c>
      <c r="E2109" s="1">
        <v>120</v>
      </c>
      <c r="F2109" s="1" t="s">
        <v>68</v>
      </c>
      <c r="G2109" s="1" t="s">
        <v>73</v>
      </c>
      <c r="H2109" s="1" t="s">
        <v>1059</v>
      </c>
      <c r="I2109" s="1" t="s">
        <v>1082</v>
      </c>
      <c r="J2109" s="1" t="s">
        <v>1083</v>
      </c>
      <c r="K2109" s="1">
        <v>31.0154237044</v>
      </c>
      <c r="L2109" s="1">
        <v>46.263441754500001</v>
      </c>
      <c r="M2109" s="1">
        <v>18</v>
      </c>
      <c r="N2109" s="1" t="s">
        <v>78</v>
      </c>
      <c r="O2109" s="1">
        <v>6</v>
      </c>
      <c r="P2109" t="str">
        <f>_xlfn.CONCAT( YEAR(TblOrigin[[#This Row],[ODK_DateOfSubmission]]), "-",TEXT( MONTH(TblOrigin[[#This Row],[ODK_DateOfSubmission]]),"00"))</f>
        <v>2021-02</v>
      </c>
    </row>
    <row r="2110" spans="1:16" x14ac:dyDescent="0.25">
      <c r="A2110" s="13">
        <v>2103005</v>
      </c>
      <c r="B2110" s="1">
        <v>2103005104</v>
      </c>
      <c r="C2110" s="1">
        <v>250</v>
      </c>
      <c r="D2110" s="6">
        <v>44246.568782870374</v>
      </c>
      <c r="E2110" s="1">
        <v>120</v>
      </c>
      <c r="F2110" s="1" t="s">
        <v>67</v>
      </c>
      <c r="G2110" s="1" t="s">
        <v>121</v>
      </c>
      <c r="H2110" s="1" t="s">
        <v>217</v>
      </c>
      <c r="I2110" s="1" t="s">
        <v>222</v>
      </c>
      <c r="J2110" s="1" t="s">
        <v>223</v>
      </c>
      <c r="K2110" s="1">
        <v>34.367794222900002</v>
      </c>
      <c r="L2110" s="1">
        <v>41.990944452199997</v>
      </c>
      <c r="M2110" s="1">
        <v>4</v>
      </c>
      <c r="N2110" s="1" t="s">
        <v>66</v>
      </c>
      <c r="O2110" s="1">
        <v>4</v>
      </c>
      <c r="P2110" t="str">
        <f>_xlfn.CONCAT( YEAR(TblOrigin[[#This Row],[ODK_DateOfSubmission]]), "-",TEXT( MONTH(TblOrigin[[#This Row],[ODK_DateOfSubmission]]),"00"))</f>
        <v>2021-02</v>
      </c>
    </row>
    <row r="2111" spans="1:16" x14ac:dyDescent="0.25">
      <c r="A2111" s="13">
        <v>2708176</v>
      </c>
      <c r="B2111" s="1">
        <v>2708176104</v>
      </c>
      <c r="C2111" s="1">
        <v>33472</v>
      </c>
      <c r="D2111" s="6">
        <v>44246.592407372686</v>
      </c>
      <c r="E2111" s="1">
        <v>120</v>
      </c>
      <c r="F2111" s="1" t="s">
        <v>72</v>
      </c>
      <c r="G2111" s="1" t="s">
        <v>93</v>
      </c>
      <c r="H2111" s="1" t="s">
        <v>478</v>
      </c>
      <c r="I2111" s="1" t="s">
        <v>481</v>
      </c>
      <c r="J2111" s="1" t="s">
        <v>482</v>
      </c>
      <c r="K2111" s="1">
        <v>36.485300000000002</v>
      </c>
      <c r="L2111" s="1">
        <v>42.422117739400001</v>
      </c>
      <c r="M2111" s="1">
        <v>193</v>
      </c>
      <c r="N2111" s="1" t="s">
        <v>66</v>
      </c>
      <c r="O2111" s="1">
        <v>193</v>
      </c>
      <c r="P2111" t="str">
        <f>_xlfn.CONCAT( YEAR(TblOrigin[[#This Row],[ODK_DateOfSubmission]]), "-",TEXT( MONTH(TblOrigin[[#This Row],[ODK_DateOfSubmission]]),"00"))</f>
        <v>2021-02</v>
      </c>
    </row>
    <row r="2112" spans="1:16" x14ac:dyDescent="0.25">
      <c r="A2112" s="13">
        <v>2310034</v>
      </c>
      <c r="B2112" s="1">
        <v>2310034104</v>
      </c>
      <c r="C2112" s="1">
        <v>33597</v>
      </c>
      <c r="D2112" s="6">
        <v>44246.828719826386</v>
      </c>
      <c r="E2112" s="1">
        <v>120</v>
      </c>
      <c r="F2112" s="1" t="s">
        <v>92</v>
      </c>
      <c r="G2112" s="1" t="s">
        <v>169</v>
      </c>
      <c r="H2112" s="1" t="s">
        <v>880</v>
      </c>
      <c r="I2112" s="1" t="s">
        <v>1463</v>
      </c>
      <c r="J2112" s="1" t="s">
        <v>1464</v>
      </c>
      <c r="K2112" s="1">
        <v>33.603543999999999</v>
      </c>
      <c r="L2112" s="1">
        <v>44.195069619400002</v>
      </c>
      <c r="M2112" s="1">
        <v>2</v>
      </c>
      <c r="N2112" s="1" t="s">
        <v>78</v>
      </c>
      <c r="O2112" s="1">
        <v>2</v>
      </c>
      <c r="P2112" t="str">
        <f>_xlfn.CONCAT( YEAR(TblOrigin[[#This Row],[ODK_DateOfSubmission]]), "-",TEXT( MONTH(TblOrigin[[#This Row],[ODK_DateOfSubmission]]),"00"))</f>
        <v>2021-02</v>
      </c>
    </row>
    <row r="2113" spans="1:16" x14ac:dyDescent="0.25">
      <c r="A2113" s="13">
        <v>2310035</v>
      </c>
      <c r="B2113" s="1">
        <v>2310035104</v>
      </c>
      <c r="C2113" s="1">
        <v>33598</v>
      </c>
      <c r="D2113" s="6">
        <v>44246.828726354164</v>
      </c>
      <c r="E2113" s="1">
        <v>120</v>
      </c>
      <c r="F2113" s="1" t="s">
        <v>92</v>
      </c>
      <c r="G2113" s="1" t="s">
        <v>169</v>
      </c>
      <c r="H2113" s="1" t="s">
        <v>880</v>
      </c>
      <c r="I2113" s="1" t="s">
        <v>1465</v>
      </c>
      <c r="J2113" s="1" t="s">
        <v>1466</v>
      </c>
      <c r="K2113" s="1">
        <v>33.730339000000001</v>
      </c>
      <c r="L2113" s="1">
        <v>44.193378571700002</v>
      </c>
      <c r="M2113" s="1">
        <v>3</v>
      </c>
      <c r="N2113" s="1" t="s">
        <v>116</v>
      </c>
      <c r="O2113" s="1">
        <v>3</v>
      </c>
      <c r="P2113" t="str">
        <f>_xlfn.CONCAT( YEAR(TblOrigin[[#This Row],[ODK_DateOfSubmission]]), "-",TEXT( MONTH(TblOrigin[[#This Row],[ODK_DateOfSubmission]]),"00"))</f>
        <v>2021-02</v>
      </c>
    </row>
    <row r="2114" spans="1:16" x14ac:dyDescent="0.25">
      <c r="A2114" s="13">
        <v>2310037</v>
      </c>
      <c r="B2114" s="1">
        <v>2310037104</v>
      </c>
      <c r="C2114" s="1">
        <v>33686</v>
      </c>
      <c r="D2114" s="6">
        <v>44246.828764317128</v>
      </c>
      <c r="E2114" s="1">
        <v>120</v>
      </c>
      <c r="F2114" s="1" t="s">
        <v>92</v>
      </c>
      <c r="G2114" s="1" t="s">
        <v>169</v>
      </c>
      <c r="H2114" s="1" t="s">
        <v>880</v>
      </c>
      <c r="I2114" s="1" t="s">
        <v>1467</v>
      </c>
      <c r="J2114" s="1" t="s">
        <v>1468</v>
      </c>
      <c r="K2114" s="1">
        <v>33.662336000000003</v>
      </c>
      <c r="L2114" s="1">
        <v>44.183874262899998</v>
      </c>
      <c r="M2114" s="1">
        <v>4</v>
      </c>
      <c r="N2114" s="1" t="s">
        <v>116</v>
      </c>
      <c r="O2114" s="1">
        <v>4</v>
      </c>
      <c r="P2114" t="str">
        <f>_xlfn.CONCAT( YEAR(TblOrigin[[#This Row],[ODK_DateOfSubmission]]), "-",TEXT( MONTH(TblOrigin[[#This Row],[ODK_DateOfSubmission]]),"00"))</f>
        <v>2021-02</v>
      </c>
    </row>
    <row r="2115" spans="1:16" x14ac:dyDescent="0.25">
      <c r="A2115" s="13">
        <v>2310025</v>
      </c>
      <c r="B2115" s="1">
        <v>2310025104</v>
      </c>
      <c r="C2115" s="1">
        <v>33479</v>
      </c>
      <c r="D2115" s="6">
        <v>44246.828850775462</v>
      </c>
      <c r="E2115" s="1">
        <v>120</v>
      </c>
      <c r="F2115" s="1" t="s">
        <v>92</v>
      </c>
      <c r="G2115" s="1" t="s">
        <v>169</v>
      </c>
      <c r="H2115" s="1" t="s">
        <v>880</v>
      </c>
      <c r="I2115" s="1" t="s">
        <v>1461</v>
      </c>
      <c r="J2115" s="1" t="s">
        <v>1462</v>
      </c>
      <c r="K2115" s="1">
        <v>33.650835000000001</v>
      </c>
      <c r="L2115" s="1">
        <v>44.237425452499998</v>
      </c>
      <c r="M2115" s="1">
        <v>4</v>
      </c>
      <c r="N2115" s="1" t="s">
        <v>116</v>
      </c>
      <c r="O2115" s="1">
        <v>4</v>
      </c>
      <c r="P2115" t="str">
        <f>_xlfn.CONCAT( YEAR(TblOrigin[[#This Row],[ODK_DateOfSubmission]]), "-",TEXT( MONTH(TblOrigin[[#This Row],[ODK_DateOfSubmission]]),"00"))</f>
        <v>2021-02</v>
      </c>
    </row>
    <row r="2116" spans="1:16" x14ac:dyDescent="0.25">
      <c r="A2116" s="13">
        <v>2310040</v>
      </c>
      <c r="B2116" s="1">
        <v>2310040104</v>
      </c>
      <c r="C2116" s="1">
        <v>33766</v>
      </c>
      <c r="D2116" s="6">
        <v>44246.828864733798</v>
      </c>
      <c r="E2116" s="1">
        <v>120</v>
      </c>
      <c r="F2116" s="1" t="s">
        <v>92</v>
      </c>
      <c r="G2116" s="1" t="s">
        <v>169</v>
      </c>
      <c r="H2116" s="1" t="s">
        <v>880</v>
      </c>
      <c r="I2116" s="1" t="s">
        <v>1469</v>
      </c>
      <c r="J2116" s="1" t="s">
        <v>1470</v>
      </c>
      <c r="K2116" s="1">
        <v>33.651898000000003</v>
      </c>
      <c r="L2116" s="1">
        <v>44.117908</v>
      </c>
      <c r="M2116" s="1">
        <v>2</v>
      </c>
      <c r="N2116" s="1" t="s">
        <v>116</v>
      </c>
      <c r="O2116" s="1">
        <v>2</v>
      </c>
      <c r="P2116" t="str">
        <f>_xlfn.CONCAT( YEAR(TblOrigin[[#This Row],[ODK_DateOfSubmission]]), "-",TEXT( MONTH(TblOrigin[[#This Row],[ODK_DateOfSubmission]]),"00"))</f>
        <v>2021-02</v>
      </c>
    </row>
    <row r="2117" spans="1:16" x14ac:dyDescent="0.25">
      <c r="A2117" s="13">
        <v>3504028</v>
      </c>
      <c r="B2117" s="1">
        <v>5688712</v>
      </c>
      <c r="C2117" s="1">
        <v>25526</v>
      </c>
      <c r="D2117" s="6">
        <v>44249</v>
      </c>
      <c r="E2117" s="1">
        <v>120</v>
      </c>
      <c r="F2117" s="1" t="s">
        <v>68</v>
      </c>
      <c r="G2117" s="1" t="s">
        <v>73</v>
      </c>
      <c r="H2117" s="1" t="s">
        <v>1059</v>
      </c>
      <c r="I2117" s="1" t="s">
        <v>1088</v>
      </c>
      <c r="J2117" s="1" t="s">
        <v>1039</v>
      </c>
      <c r="K2117" s="1">
        <v>31.036175809100001</v>
      </c>
      <c r="L2117" s="1">
        <v>46.220527480000001</v>
      </c>
      <c r="M2117" s="1">
        <v>45</v>
      </c>
      <c r="N2117" s="1" t="s">
        <v>66</v>
      </c>
      <c r="O2117" s="1">
        <v>8</v>
      </c>
      <c r="P2117" t="str">
        <f>_xlfn.CONCAT( YEAR(TblOrigin[[#This Row],[ODK_DateOfSubmission]]), "-",TEXT( MONTH(TblOrigin[[#This Row],[ODK_DateOfSubmission]]),"00"))</f>
        <v>2021-02</v>
      </c>
    </row>
    <row r="2118" spans="1:16" x14ac:dyDescent="0.25">
      <c r="A2118" s="13">
        <v>3504023</v>
      </c>
      <c r="B2118" s="1">
        <v>5688912</v>
      </c>
      <c r="C2118" s="1">
        <v>9448</v>
      </c>
      <c r="D2118" s="6">
        <v>44249</v>
      </c>
      <c r="E2118" s="1">
        <v>120</v>
      </c>
      <c r="F2118" s="1" t="s">
        <v>68</v>
      </c>
      <c r="G2118" s="1" t="s">
        <v>73</v>
      </c>
      <c r="H2118" s="1" t="s">
        <v>1059</v>
      </c>
      <c r="I2118" s="1" t="s">
        <v>1080</v>
      </c>
      <c r="J2118" s="1" t="s">
        <v>1081</v>
      </c>
      <c r="K2118" s="1">
        <v>31.027006973399999</v>
      </c>
      <c r="L2118" s="1">
        <v>46.228093038300003</v>
      </c>
      <c r="M2118" s="1">
        <v>69</v>
      </c>
      <c r="N2118" s="1" t="s">
        <v>66</v>
      </c>
      <c r="O2118" s="1">
        <v>15</v>
      </c>
      <c r="P2118" t="str">
        <f>_xlfn.CONCAT( YEAR(TblOrigin[[#This Row],[ODK_DateOfSubmission]]), "-",TEXT( MONTH(TblOrigin[[#This Row],[ODK_DateOfSubmission]]),"00"))</f>
        <v>2021-02</v>
      </c>
    </row>
    <row r="2119" spans="1:16" x14ac:dyDescent="0.25">
      <c r="A2119" s="13">
        <v>3504001</v>
      </c>
      <c r="B2119" s="1">
        <v>5688812</v>
      </c>
      <c r="C2119" s="1">
        <v>24494</v>
      </c>
      <c r="D2119" s="6">
        <v>44249</v>
      </c>
      <c r="E2119" s="1">
        <v>120</v>
      </c>
      <c r="F2119" s="1" t="s">
        <v>68</v>
      </c>
      <c r="G2119" s="1" t="s">
        <v>73</v>
      </c>
      <c r="H2119" s="1" t="s">
        <v>1059</v>
      </c>
      <c r="I2119" s="1" t="s">
        <v>1060</v>
      </c>
      <c r="J2119" s="1" t="s">
        <v>1061</v>
      </c>
      <c r="K2119" s="1">
        <v>31.027710880499999</v>
      </c>
      <c r="L2119" s="1">
        <v>46.218214741200001</v>
      </c>
      <c r="M2119" s="1">
        <v>45</v>
      </c>
      <c r="N2119" s="1" t="s">
        <v>66</v>
      </c>
      <c r="O2119" s="1">
        <v>20</v>
      </c>
      <c r="P2119" t="str">
        <f>_xlfn.CONCAT( YEAR(TblOrigin[[#This Row],[ODK_DateOfSubmission]]), "-",TEXT( MONTH(TblOrigin[[#This Row],[ODK_DateOfSubmission]]),"00"))</f>
        <v>2021-02</v>
      </c>
    </row>
    <row r="2120" spans="1:16" x14ac:dyDescent="0.25">
      <c r="A2120" s="13">
        <v>3504023</v>
      </c>
      <c r="B2120" s="1">
        <v>5688912</v>
      </c>
      <c r="C2120" s="1">
        <v>9448</v>
      </c>
      <c r="D2120" s="6">
        <v>44249</v>
      </c>
      <c r="E2120" s="1">
        <v>120</v>
      </c>
      <c r="F2120" s="1" t="s">
        <v>68</v>
      </c>
      <c r="G2120" s="1" t="s">
        <v>73</v>
      </c>
      <c r="H2120" s="1" t="s">
        <v>1059</v>
      </c>
      <c r="I2120" s="1" t="s">
        <v>1080</v>
      </c>
      <c r="J2120" s="1" t="s">
        <v>1081</v>
      </c>
      <c r="K2120" s="1">
        <v>31.027006973399999</v>
      </c>
      <c r="L2120" s="1">
        <v>46.228093038300003</v>
      </c>
      <c r="M2120" s="1">
        <v>69</v>
      </c>
      <c r="N2120" s="1" t="s">
        <v>78</v>
      </c>
      <c r="O2120" s="1">
        <v>20</v>
      </c>
      <c r="P2120" t="str">
        <f>_xlfn.CONCAT( YEAR(TblOrigin[[#This Row],[ODK_DateOfSubmission]]), "-",TEXT( MONTH(TblOrigin[[#This Row],[ODK_DateOfSubmission]]),"00"))</f>
        <v>2021-02</v>
      </c>
    </row>
    <row r="2121" spans="1:16" x14ac:dyDescent="0.25">
      <c r="A2121" s="13">
        <v>3504028</v>
      </c>
      <c r="B2121" s="1">
        <v>5688712</v>
      </c>
      <c r="C2121" s="1">
        <v>25526</v>
      </c>
      <c r="D2121" s="6">
        <v>44249</v>
      </c>
      <c r="E2121" s="1">
        <v>120</v>
      </c>
      <c r="F2121" s="1" t="s">
        <v>68</v>
      </c>
      <c r="G2121" s="1" t="s">
        <v>73</v>
      </c>
      <c r="H2121" s="1" t="s">
        <v>1059</v>
      </c>
      <c r="I2121" s="1" t="s">
        <v>1088</v>
      </c>
      <c r="J2121" s="1" t="s">
        <v>1039</v>
      </c>
      <c r="K2121" s="1">
        <v>31.036175809100001</v>
      </c>
      <c r="L2121" s="1">
        <v>46.220527480000001</v>
      </c>
      <c r="M2121" s="1">
        <v>45</v>
      </c>
      <c r="N2121" s="1" t="s">
        <v>78</v>
      </c>
      <c r="O2121" s="1">
        <v>13</v>
      </c>
      <c r="P2121" t="str">
        <f>_xlfn.CONCAT( YEAR(TblOrigin[[#This Row],[ODK_DateOfSubmission]]), "-",TEXT( MONTH(TblOrigin[[#This Row],[ODK_DateOfSubmission]]),"00"))</f>
        <v>2021-02</v>
      </c>
    </row>
    <row r="2122" spans="1:16" x14ac:dyDescent="0.25">
      <c r="A2122" s="13">
        <v>3504001</v>
      </c>
      <c r="B2122" s="1">
        <v>5688812</v>
      </c>
      <c r="C2122" s="1">
        <v>24494</v>
      </c>
      <c r="D2122" s="6">
        <v>44249</v>
      </c>
      <c r="E2122" s="1">
        <v>120</v>
      </c>
      <c r="F2122" s="1" t="s">
        <v>68</v>
      </c>
      <c r="G2122" s="1" t="s">
        <v>73</v>
      </c>
      <c r="H2122" s="1" t="s">
        <v>1059</v>
      </c>
      <c r="I2122" s="1" t="s">
        <v>1060</v>
      </c>
      <c r="J2122" s="1" t="s">
        <v>1061</v>
      </c>
      <c r="K2122" s="1">
        <v>31.027710880499999</v>
      </c>
      <c r="L2122" s="1">
        <v>46.218214741200001</v>
      </c>
      <c r="M2122" s="1">
        <v>45</v>
      </c>
      <c r="N2122" s="1" t="s">
        <v>78</v>
      </c>
      <c r="O2122" s="1">
        <v>10</v>
      </c>
      <c r="P2122" t="str">
        <f>_xlfn.CONCAT( YEAR(TblOrigin[[#This Row],[ODK_DateOfSubmission]]), "-",TEXT( MONTH(TblOrigin[[#This Row],[ODK_DateOfSubmission]]),"00"))</f>
        <v>2021-02</v>
      </c>
    </row>
    <row r="2123" spans="1:16" x14ac:dyDescent="0.25">
      <c r="A2123" s="13">
        <v>3504023</v>
      </c>
      <c r="B2123" s="1">
        <v>5688912</v>
      </c>
      <c r="C2123" s="1">
        <v>9448</v>
      </c>
      <c r="D2123" s="6">
        <v>44249</v>
      </c>
      <c r="E2123" s="1">
        <v>120</v>
      </c>
      <c r="F2123" s="1" t="s">
        <v>68</v>
      </c>
      <c r="G2123" s="1" t="s">
        <v>73</v>
      </c>
      <c r="H2123" s="1" t="s">
        <v>1059</v>
      </c>
      <c r="I2123" s="1" t="s">
        <v>1080</v>
      </c>
      <c r="J2123" s="1" t="s">
        <v>1081</v>
      </c>
      <c r="K2123" s="1">
        <v>31.027006973399999</v>
      </c>
      <c r="L2123" s="1">
        <v>46.228093038300003</v>
      </c>
      <c r="M2123" s="1">
        <v>69</v>
      </c>
      <c r="N2123" s="1" t="s">
        <v>87</v>
      </c>
      <c r="O2123" s="1">
        <v>10</v>
      </c>
      <c r="P2123" t="str">
        <f>_xlfn.CONCAT( YEAR(TblOrigin[[#This Row],[ODK_DateOfSubmission]]), "-",TEXT( MONTH(TblOrigin[[#This Row],[ODK_DateOfSubmission]]),"00"))</f>
        <v>2021-02</v>
      </c>
    </row>
    <row r="2124" spans="1:16" x14ac:dyDescent="0.25">
      <c r="A2124" s="13">
        <v>3504002</v>
      </c>
      <c r="B2124" s="1">
        <v>5689012</v>
      </c>
      <c r="C2124" s="1">
        <v>25529</v>
      </c>
      <c r="D2124" s="6">
        <v>44249</v>
      </c>
      <c r="E2124" s="1">
        <v>120</v>
      </c>
      <c r="F2124" s="1" t="s">
        <v>68</v>
      </c>
      <c r="G2124" s="1" t="s">
        <v>73</v>
      </c>
      <c r="H2124" s="1" t="s">
        <v>1059</v>
      </c>
      <c r="I2124" s="1" t="s">
        <v>1062</v>
      </c>
      <c r="J2124" s="1" t="s">
        <v>1063</v>
      </c>
      <c r="K2124" s="1">
        <v>31.033167288000001</v>
      </c>
      <c r="L2124" s="1">
        <v>46.273891712999998</v>
      </c>
      <c r="M2124" s="1">
        <v>9</v>
      </c>
      <c r="N2124" s="1" t="s">
        <v>78</v>
      </c>
      <c r="O2124" s="1">
        <v>4</v>
      </c>
      <c r="P2124" t="str">
        <f>_xlfn.CONCAT( YEAR(TblOrigin[[#This Row],[ODK_DateOfSubmission]]), "-",TEXT( MONTH(TblOrigin[[#This Row],[ODK_DateOfSubmission]]),"00"))</f>
        <v>2021-02</v>
      </c>
    </row>
    <row r="2125" spans="1:16" x14ac:dyDescent="0.25">
      <c r="A2125" s="13">
        <v>3504028</v>
      </c>
      <c r="B2125" s="1">
        <v>5688712</v>
      </c>
      <c r="C2125" s="1">
        <v>25526</v>
      </c>
      <c r="D2125" s="6">
        <v>44249</v>
      </c>
      <c r="E2125" s="1">
        <v>120</v>
      </c>
      <c r="F2125" s="1" t="s">
        <v>68</v>
      </c>
      <c r="G2125" s="1" t="s">
        <v>73</v>
      </c>
      <c r="H2125" s="1" t="s">
        <v>1059</v>
      </c>
      <c r="I2125" s="1" t="s">
        <v>1088</v>
      </c>
      <c r="J2125" s="1" t="s">
        <v>1039</v>
      </c>
      <c r="K2125" s="1">
        <v>31.036175809100001</v>
      </c>
      <c r="L2125" s="1">
        <v>46.220527480000001</v>
      </c>
      <c r="M2125" s="1">
        <v>45</v>
      </c>
      <c r="N2125" s="1" t="s">
        <v>90</v>
      </c>
      <c r="O2125" s="1">
        <v>10</v>
      </c>
      <c r="P2125" t="str">
        <f>_xlfn.CONCAT( YEAR(TblOrigin[[#This Row],[ODK_DateOfSubmission]]), "-",TEXT( MONTH(TblOrigin[[#This Row],[ODK_DateOfSubmission]]),"00"))</f>
        <v>2021-02</v>
      </c>
    </row>
    <row r="2126" spans="1:16" x14ac:dyDescent="0.25">
      <c r="A2126" s="13">
        <v>3504023</v>
      </c>
      <c r="B2126" s="1">
        <v>5688912</v>
      </c>
      <c r="C2126" s="1">
        <v>9448</v>
      </c>
      <c r="D2126" s="6">
        <v>44249</v>
      </c>
      <c r="E2126" s="1">
        <v>120</v>
      </c>
      <c r="F2126" s="1" t="s">
        <v>68</v>
      </c>
      <c r="G2126" s="1" t="s">
        <v>73</v>
      </c>
      <c r="H2126" s="1" t="s">
        <v>1059</v>
      </c>
      <c r="I2126" s="1" t="s">
        <v>1080</v>
      </c>
      <c r="J2126" s="1" t="s">
        <v>1081</v>
      </c>
      <c r="K2126" s="1">
        <v>31.027006973399999</v>
      </c>
      <c r="L2126" s="1">
        <v>46.228093038300003</v>
      </c>
      <c r="M2126" s="1">
        <v>69</v>
      </c>
      <c r="N2126" s="1" t="s">
        <v>90</v>
      </c>
      <c r="O2126" s="1">
        <v>24</v>
      </c>
      <c r="P2126" t="str">
        <f>_xlfn.CONCAT( YEAR(TblOrigin[[#This Row],[ODK_DateOfSubmission]]), "-",TEXT( MONTH(TblOrigin[[#This Row],[ODK_DateOfSubmission]]),"00"))</f>
        <v>2021-02</v>
      </c>
    </row>
    <row r="2127" spans="1:16" x14ac:dyDescent="0.25">
      <c r="A2127" s="13">
        <v>3504002</v>
      </c>
      <c r="B2127" s="1">
        <v>5689012</v>
      </c>
      <c r="C2127" s="1">
        <v>25529</v>
      </c>
      <c r="D2127" s="6">
        <v>44249</v>
      </c>
      <c r="E2127" s="1">
        <v>120</v>
      </c>
      <c r="F2127" s="1" t="s">
        <v>68</v>
      </c>
      <c r="G2127" s="1" t="s">
        <v>73</v>
      </c>
      <c r="H2127" s="1" t="s">
        <v>1059</v>
      </c>
      <c r="I2127" s="1" t="s">
        <v>1062</v>
      </c>
      <c r="J2127" s="1" t="s">
        <v>1063</v>
      </c>
      <c r="K2127" s="1">
        <v>31.033167288000001</v>
      </c>
      <c r="L2127" s="1">
        <v>46.273891712999998</v>
      </c>
      <c r="M2127" s="1">
        <v>9</v>
      </c>
      <c r="N2127" s="1" t="s">
        <v>87</v>
      </c>
      <c r="O2127" s="1">
        <v>5</v>
      </c>
      <c r="P2127" t="str">
        <f>_xlfn.CONCAT( YEAR(TblOrigin[[#This Row],[ODK_DateOfSubmission]]), "-",TEXT( MONTH(TblOrigin[[#This Row],[ODK_DateOfSubmission]]),"00"))</f>
        <v>2021-02</v>
      </c>
    </row>
    <row r="2128" spans="1:16" x14ac:dyDescent="0.25">
      <c r="A2128" s="13">
        <v>3504001</v>
      </c>
      <c r="B2128" s="1">
        <v>5688812</v>
      </c>
      <c r="C2128" s="1">
        <v>24494</v>
      </c>
      <c r="D2128" s="6">
        <v>44249</v>
      </c>
      <c r="E2128" s="1">
        <v>120</v>
      </c>
      <c r="F2128" s="1" t="s">
        <v>68</v>
      </c>
      <c r="G2128" s="1" t="s">
        <v>73</v>
      </c>
      <c r="H2128" s="1" t="s">
        <v>1059</v>
      </c>
      <c r="I2128" s="1" t="s">
        <v>1060</v>
      </c>
      <c r="J2128" s="1" t="s">
        <v>1061</v>
      </c>
      <c r="K2128" s="1">
        <v>31.027710880499999</v>
      </c>
      <c r="L2128" s="1">
        <v>46.218214741200001</v>
      </c>
      <c r="M2128" s="1">
        <v>45</v>
      </c>
      <c r="N2128" s="1" t="s">
        <v>87</v>
      </c>
      <c r="O2128" s="1">
        <v>15</v>
      </c>
      <c r="P2128" t="str">
        <f>_xlfn.CONCAT( YEAR(TblOrigin[[#This Row],[ODK_DateOfSubmission]]), "-",TEXT( MONTH(TblOrigin[[#This Row],[ODK_DateOfSubmission]]),"00"))</f>
        <v>2021-02</v>
      </c>
    </row>
    <row r="2129" spans="1:16" x14ac:dyDescent="0.25">
      <c r="A2129" s="13">
        <v>3504028</v>
      </c>
      <c r="B2129" s="1">
        <v>5688712</v>
      </c>
      <c r="C2129" s="1">
        <v>25526</v>
      </c>
      <c r="D2129" s="6">
        <v>44249</v>
      </c>
      <c r="E2129" s="1">
        <v>120</v>
      </c>
      <c r="F2129" s="1" t="s">
        <v>68</v>
      </c>
      <c r="G2129" s="1" t="s">
        <v>73</v>
      </c>
      <c r="H2129" s="1" t="s">
        <v>1059</v>
      </c>
      <c r="I2129" s="1" t="s">
        <v>1088</v>
      </c>
      <c r="J2129" s="1" t="s">
        <v>1039</v>
      </c>
      <c r="K2129" s="1">
        <v>31.036175809100001</v>
      </c>
      <c r="L2129" s="1">
        <v>46.220527480000001</v>
      </c>
      <c r="M2129" s="1">
        <v>45</v>
      </c>
      <c r="N2129" s="1" t="s">
        <v>87</v>
      </c>
      <c r="O2129" s="1">
        <v>4</v>
      </c>
      <c r="P2129" t="str">
        <f>_xlfn.CONCAT( YEAR(TblOrigin[[#This Row],[ODK_DateOfSubmission]]), "-",TEXT( MONTH(TblOrigin[[#This Row],[ODK_DateOfSubmission]]),"00"))</f>
        <v>2021-02</v>
      </c>
    </row>
    <row r="2130" spans="1:16" x14ac:dyDescent="0.25">
      <c r="A2130" s="13">
        <v>3504028</v>
      </c>
      <c r="B2130" s="1">
        <v>5688712</v>
      </c>
      <c r="C2130" s="1">
        <v>25526</v>
      </c>
      <c r="D2130" s="6">
        <v>44249</v>
      </c>
      <c r="E2130" s="1">
        <v>120</v>
      </c>
      <c r="F2130" s="1" t="s">
        <v>68</v>
      </c>
      <c r="G2130" s="1" t="s">
        <v>73</v>
      </c>
      <c r="H2130" s="1" t="s">
        <v>1059</v>
      </c>
      <c r="I2130" s="1" t="s">
        <v>1088</v>
      </c>
      <c r="J2130" s="1" t="s">
        <v>1039</v>
      </c>
      <c r="K2130" s="1">
        <v>31.036175809100001</v>
      </c>
      <c r="L2130" s="1">
        <v>46.220527480000001</v>
      </c>
      <c r="M2130" s="1">
        <v>45</v>
      </c>
      <c r="N2130" s="1" t="s">
        <v>108</v>
      </c>
      <c r="O2130" s="1">
        <v>10</v>
      </c>
      <c r="P2130" t="str">
        <f>_xlfn.CONCAT( YEAR(TblOrigin[[#This Row],[ODK_DateOfSubmission]]), "-",TEXT( MONTH(TblOrigin[[#This Row],[ODK_DateOfSubmission]]),"00"))</f>
        <v>2021-02</v>
      </c>
    </row>
    <row r="2131" spans="1:16" x14ac:dyDescent="0.25">
      <c r="A2131" s="13">
        <v>3504054</v>
      </c>
      <c r="B2131" s="1">
        <v>5699812</v>
      </c>
      <c r="C2131" s="1">
        <v>9427</v>
      </c>
      <c r="D2131" s="6">
        <v>44250</v>
      </c>
      <c r="E2131" s="1">
        <v>120</v>
      </c>
      <c r="F2131" s="1" t="s">
        <v>68</v>
      </c>
      <c r="G2131" s="1" t="s">
        <v>73</v>
      </c>
      <c r="H2131" s="1" t="s">
        <v>1059</v>
      </c>
      <c r="I2131" s="1" t="s">
        <v>1110</v>
      </c>
      <c r="J2131" s="1" t="s">
        <v>1111</v>
      </c>
      <c r="K2131" s="1">
        <v>31.030441920000001</v>
      </c>
      <c r="L2131" s="1">
        <v>46.215599115800003</v>
      </c>
      <c r="M2131" s="1">
        <v>135</v>
      </c>
      <c r="N2131" s="1" t="s">
        <v>70</v>
      </c>
      <c r="O2131" s="1">
        <v>40</v>
      </c>
      <c r="P2131" t="str">
        <f>_xlfn.CONCAT( YEAR(TblOrigin[[#This Row],[ODK_DateOfSubmission]]), "-",TEXT( MONTH(TblOrigin[[#This Row],[ODK_DateOfSubmission]]),"00"))</f>
        <v>2021-02</v>
      </c>
    </row>
    <row r="2132" spans="1:16" x14ac:dyDescent="0.25">
      <c r="A2132" s="13">
        <v>3504032</v>
      </c>
      <c r="B2132" s="1">
        <v>5699512</v>
      </c>
      <c r="C2132" s="1">
        <v>24750</v>
      </c>
      <c r="D2132" s="6">
        <v>44250</v>
      </c>
      <c r="E2132" s="1">
        <v>120</v>
      </c>
      <c r="F2132" s="1" t="s">
        <v>68</v>
      </c>
      <c r="G2132" s="1" t="s">
        <v>73</v>
      </c>
      <c r="H2132" s="1" t="s">
        <v>1059</v>
      </c>
      <c r="I2132" s="1" t="s">
        <v>1092</v>
      </c>
      <c r="J2132" s="1" t="s">
        <v>1093</v>
      </c>
      <c r="K2132" s="1">
        <v>31.034273341199999</v>
      </c>
      <c r="L2132" s="1">
        <v>46.238222611899999</v>
      </c>
      <c r="M2132" s="1">
        <v>9</v>
      </c>
      <c r="N2132" s="1" t="s">
        <v>87</v>
      </c>
      <c r="O2132" s="1">
        <v>5</v>
      </c>
      <c r="P2132" t="str">
        <f>_xlfn.CONCAT( YEAR(TblOrigin[[#This Row],[ODK_DateOfSubmission]]), "-",TEXT( MONTH(TblOrigin[[#This Row],[ODK_DateOfSubmission]]),"00"))</f>
        <v>2021-02</v>
      </c>
    </row>
    <row r="2133" spans="1:16" x14ac:dyDescent="0.25">
      <c r="A2133" s="13">
        <v>3504054</v>
      </c>
      <c r="B2133" s="1">
        <v>5699812</v>
      </c>
      <c r="C2133" s="1">
        <v>9427</v>
      </c>
      <c r="D2133" s="6">
        <v>44250</v>
      </c>
      <c r="E2133" s="1">
        <v>120</v>
      </c>
      <c r="F2133" s="1" t="s">
        <v>68</v>
      </c>
      <c r="G2133" s="1" t="s">
        <v>73</v>
      </c>
      <c r="H2133" s="1" t="s">
        <v>1059</v>
      </c>
      <c r="I2133" s="1" t="s">
        <v>1110</v>
      </c>
      <c r="J2133" s="1" t="s">
        <v>1111</v>
      </c>
      <c r="K2133" s="1">
        <v>31.030441920000001</v>
      </c>
      <c r="L2133" s="1">
        <v>46.215599115800003</v>
      </c>
      <c r="M2133" s="1">
        <v>135</v>
      </c>
      <c r="N2133" s="1" t="s">
        <v>108</v>
      </c>
      <c r="O2133" s="1">
        <v>15</v>
      </c>
      <c r="P2133" t="str">
        <f>_xlfn.CONCAT( YEAR(TblOrigin[[#This Row],[ODK_DateOfSubmission]]), "-",TEXT( MONTH(TblOrigin[[#This Row],[ODK_DateOfSubmission]]),"00"))</f>
        <v>2021-02</v>
      </c>
    </row>
    <row r="2134" spans="1:16" x14ac:dyDescent="0.25">
      <c r="A2134" s="13">
        <v>3504015</v>
      </c>
      <c r="B2134" s="1">
        <v>5699412</v>
      </c>
      <c r="C2134" s="1">
        <v>10272</v>
      </c>
      <c r="D2134" s="6">
        <v>44250</v>
      </c>
      <c r="E2134" s="1">
        <v>120</v>
      </c>
      <c r="F2134" s="1" t="s">
        <v>68</v>
      </c>
      <c r="G2134" s="1" t="s">
        <v>73</v>
      </c>
      <c r="H2134" s="1" t="s">
        <v>1059</v>
      </c>
      <c r="I2134" s="1" t="s">
        <v>1072</v>
      </c>
      <c r="J2134" s="1" t="s">
        <v>1073</v>
      </c>
      <c r="K2134" s="1">
        <v>31.034963944600001</v>
      </c>
      <c r="L2134" s="1">
        <v>46.242300951700003</v>
      </c>
      <c r="M2134" s="1">
        <v>3</v>
      </c>
      <c r="N2134" s="1" t="s">
        <v>87</v>
      </c>
      <c r="O2134" s="1">
        <v>3</v>
      </c>
      <c r="P2134" t="str">
        <f>_xlfn.CONCAT( YEAR(TblOrigin[[#This Row],[ODK_DateOfSubmission]]), "-",TEXT( MONTH(TblOrigin[[#This Row],[ODK_DateOfSubmission]]),"00"))</f>
        <v>2021-02</v>
      </c>
    </row>
    <row r="2135" spans="1:16" x14ac:dyDescent="0.25">
      <c r="A2135" s="13">
        <v>3504036</v>
      </c>
      <c r="B2135" s="1">
        <v>5699712</v>
      </c>
      <c r="C2135" s="1">
        <v>23683</v>
      </c>
      <c r="D2135" s="6">
        <v>44250</v>
      </c>
      <c r="E2135" s="1">
        <v>120</v>
      </c>
      <c r="F2135" s="1" t="s">
        <v>68</v>
      </c>
      <c r="G2135" s="1" t="s">
        <v>73</v>
      </c>
      <c r="H2135" s="1" t="s">
        <v>1059</v>
      </c>
      <c r="I2135" s="1" t="s">
        <v>1096</v>
      </c>
      <c r="J2135" s="1" t="s">
        <v>1097</v>
      </c>
      <c r="K2135" s="1">
        <v>31.03290329</v>
      </c>
      <c r="L2135" s="1">
        <v>46.251552429999997</v>
      </c>
      <c r="M2135" s="1">
        <v>8</v>
      </c>
      <c r="N2135" s="1" t="s">
        <v>90</v>
      </c>
      <c r="O2135" s="1">
        <v>2</v>
      </c>
      <c r="P2135" t="str">
        <f>_xlfn.CONCAT( YEAR(TblOrigin[[#This Row],[ODK_DateOfSubmission]]), "-",TEXT( MONTH(TblOrigin[[#This Row],[ODK_DateOfSubmission]]),"00"))</f>
        <v>2021-02</v>
      </c>
    </row>
    <row r="2136" spans="1:16" x14ac:dyDescent="0.25">
      <c r="A2136" s="13">
        <v>3504054</v>
      </c>
      <c r="B2136" s="1">
        <v>5699812</v>
      </c>
      <c r="C2136" s="1">
        <v>9427</v>
      </c>
      <c r="D2136" s="6">
        <v>44250</v>
      </c>
      <c r="E2136" s="1">
        <v>120</v>
      </c>
      <c r="F2136" s="1" t="s">
        <v>68</v>
      </c>
      <c r="G2136" s="1" t="s">
        <v>73</v>
      </c>
      <c r="H2136" s="1" t="s">
        <v>1059</v>
      </c>
      <c r="I2136" s="1" t="s">
        <v>1110</v>
      </c>
      <c r="J2136" s="1" t="s">
        <v>1111</v>
      </c>
      <c r="K2136" s="1">
        <v>31.030441920000001</v>
      </c>
      <c r="L2136" s="1">
        <v>46.215599115800003</v>
      </c>
      <c r="M2136" s="1">
        <v>135</v>
      </c>
      <c r="N2136" s="1" t="s">
        <v>82</v>
      </c>
      <c r="O2136" s="1">
        <v>25</v>
      </c>
      <c r="P2136" t="str">
        <f>_xlfn.CONCAT( YEAR(TblOrigin[[#This Row],[ODK_DateOfSubmission]]), "-",TEXT( MONTH(TblOrigin[[#This Row],[ODK_DateOfSubmission]]),"00"))</f>
        <v>2021-02</v>
      </c>
    </row>
    <row r="2137" spans="1:16" x14ac:dyDescent="0.25">
      <c r="A2137" s="13">
        <v>3504054</v>
      </c>
      <c r="B2137" s="1">
        <v>5699812</v>
      </c>
      <c r="C2137" s="1">
        <v>9427</v>
      </c>
      <c r="D2137" s="6">
        <v>44250</v>
      </c>
      <c r="E2137" s="1">
        <v>120</v>
      </c>
      <c r="F2137" s="1" t="s">
        <v>68</v>
      </c>
      <c r="G2137" s="1" t="s">
        <v>73</v>
      </c>
      <c r="H2137" s="1" t="s">
        <v>1059</v>
      </c>
      <c r="I2137" s="1" t="s">
        <v>1110</v>
      </c>
      <c r="J2137" s="1" t="s">
        <v>1111</v>
      </c>
      <c r="K2137" s="1">
        <v>31.030441920000001</v>
      </c>
      <c r="L2137" s="1">
        <v>46.215599115800003</v>
      </c>
      <c r="M2137" s="1">
        <v>135</v>
      </c>
      <c r="N2137" s="1" t="s">
        <v>78</v>
      </c>
      <c r="O2137" s="1">
        <v>50</v>
      </c>
      <c r="P2137" t="str">
        <f>_xlfn.CONCAT( YEAR(TblOrigin[[#This Row],[ODK_DateOfSubmission]]), "-",TEXT( MONTH(TblOrigin[[#This Row],[ODK_DateOfSubmission]]),"00"))</f>
        <v>2021-02</v>
      </c>
    </row>
    <row r="2138" spans="1:16" x14ac:dyDescent="0.25">
      <c r="A2138" s="13">
        <v>3504036</v>
      </c>
      <c r="B2138" s="1">
        <v>5699712</v>
      </c>
      <c r="C2138" s="1">
        <v>23683</v>
      </c>
      <c r="D2138" s="6">
        <v>44250</v>
      </c>
      <c r="E2138" s="1">
        <v>120</v>
      </c>
      <c r="F2138" s="1" t="s">
        <v>68</v>
      </c>
      <c r="G2138" s="1" t="s">
        <v>73</v>
      </c>
      <c r="H2138" s="1" t="s">
        <v>1059</v>
      </c>
      <c r="I2138" s="1" t="s">
        <v>1096</v>
      </c>
      <c r="J2138" s="1" t="s">
        <v>1097</v>
      </c>
      <c r="K2138" s="1">
        <v>31.03290329</v>
      </c>
      <c r="L2138" s="1">
        <v>46.251552429999997</v>
      </c>
      <c r="M2138" s="1">
        <v>8</v>
      </c>
      <c r="N2138" s="1" t="s">
        <v>78</v>
      </c>
      <c r="O2138" s="1">
        <v>4</v>
      </c>
      <c r="P2138" t="str">
        <f>_xlfn.CONCAT( YEAR(TblOrigin[[#This Row],[ODK_DateOfSubmission]]), "-",TEXT( MONTH(TblOrigin[[#This Row],[ODK_DateOfSubmission]]),"00"))</f>
        <v>2021-02</v>
      </c>
    </row>
    <row r="2139" spans="1:16" x14ac:dyDescent="0.25">
      <c r="A2139" s="13">
        <v>3504032</v>
      </c>
      <c r="B2139" s="1">
        <v>5699512</v>
      </c>
      <c r="C2139" s="1">
        <v>24750</v>
      </c>
      <c r="D2139" s="6">
        <v>44250</v>
      </c>
      <c r="E2139" s="1">
        <v>120</v>
      </c>
      <c r="F2139" s="1" t="s">
        <v>68</v>
      </c>
      <c r="G2139" s="1" t="s">
        <v>73</v>
      </c>
      <c r="H2139" s="1" t="s">
        <v>1059</v>
      </c>
      <c r="I2139" s="1" t="s">
        <v>1092</v>
      </c>
      <c r="J2139" s="1" t="s">
        <v>1093</v>
      </c>
      <c r="K2139" s="1">
        <v>31.034273341199999</v>
      </c>
      <c r="L2139" s="1">
        <v>46.238222611899999</v>
      </c>
      <c r="M2139" s="1">
        <v>9</v>
      </c>
      <c r="N2139" s="1" t="s">
        <v>78</v>
      </c>
      <c r="O2139" s="1">
        <v>4</v>
      </c>
      <c r="P2139" t="str">
        <f>_xlfn.CONCAT( YEAR(TblOrigin[[#This Row],[ODK_DateOfSubmission]]), "-",TEXT( MONTH(TblOrigin[[#This Row],[ODK_DateOfSubmission]]),"00"))</f>
        <v>2021-02</v>
      </c>
    </row>
    <row r="2140" spans="1:16" x14ac:dyDescent="0.25">
      <c r="A2140" s="13">
        <v>3504006</v>
      </c>
      <c r="B2140" s="1">
        <v>5699612</v>
      </c>
      <c r="C2140" s="1">
        <v>9728</v>
      </c>
      <c r="D2140" s="6">
        <v>44250</v>
      </c>
      <c r="E2140" s="1">
        <v>120</v>
      </c>
      <c r="F2140" s="1" t="s">
        <v>68</v>
      </c>
      <c r="G2140" s="1" t="s">
        <v>73</v>
      </c>
      <c r="H2140" s="1" t="s">
        <v>1059</v>
      </c>
      <c r="I2140" s="1" t="s">
        <v>1341</v>
      </c>
      <c r="J2140" s="1" t="s">
        <v>250</v>
      </c>
      <c r="K2140" s="1">
        <v>31.038316374200001</v>
      </c>
      <c r="L2140" s="1">
        <v>46.253982172199997</v>
      </c>
      <c r="M2140" s="1">
        <v>5</v>
      </c>
      <c r="N2140" s="1" t="s">
        <v>66</v>
      </c>
      <c r="O2140" s="1">
        <v>5</v>
      </c>
      <c r="P2140" t="str">
        <f>_xlfn.CONCAT( YEAR(TblOrigin[[#This Row],[ODK_DateOfSubmission]]), "-",TEXT( MONTH(TblOrigin[[#This Row],[ODK_DateOfSubmission]]),"00"))</f>
        <v>2021-02</v>
      </c>
    </row>
    <row r="2141" spans="1:16" x14ac:dyDescent="0.25">
      <c r="A2141" s="13">
        <v>3504054</v>
      </c>
      <c r="B2141" s="1">
        <v>5699812</v>
      </c>
      <c r="C2141" s="1">
        <v>9427</v>
      </c>
      <c r="D2141" s="6">
        <v>44250</v>
      </c>
      <c r="E2141" s="1">
        <v>120</v>
      </c>
      <c r="F2141" s="1" t="s">
        <v>68</v>
      </c>
      <c r="G2141" s="1" t="s">
        <v>73</v>
      </c>
      <c r="H2141" s="1" t="s">
        <v>1059</v>
      </c>
      <c r="I2141" s="1" t="s">
        <v>1110</v>
      </c>
      <c r="J2141" s="1" t="s">
        <v>1111</v>
      </c>
      <c r="K2141" s="1">
        <v>31.030441920000001</v>
      </c>
      <c r="L2141" s="1">
        <v>46.215599115800003</v>
      </c>
      <c r="M2141" s="1">
        <v>135</v>
      </c>
      <c r="N2141" s="1" t="s">
        <v>66</v>
      </c>
      <c r="O2141" s="1">
        <v>5</v>
      </c>
      <c r="P2141" t="str">
        <f>_xlfn.CONCAT( YEAR(TblOrigin[[#This Row],[ODK_DateOfSubmission]]), "-",TEXT( MONTH(TblOrigin[[#This Row],[ODK_DateOfSubmission]]),"00"))</f>
        <v>2021-02</v>
      </c>
    </row>
    <row r="2142" spans="1:16" x14ac:dyDescent="0.25">
      <c r="A2142" s="13">
        <v>1310111</v>
      </c>
      <c r="B2142" s="1">
        <v>5701412</v>
      </c>
      <c r="C2142" s="1">
        <v>21029</v>
      </c>
      <c r="D2142" s="6">
        <v>44250</v>
      </c>
      <c r="E2142" s="1">
        <v>120</v>
      </c>
      <c r="F2142" s="1" t="s">
        <v>80</v>
      </c>
      <c r="G2142" s="1" t="s">
        <v>143</v>
      </c>
      <c r="H2142" s="1" t="s">
        <v>670</v>
      </c>
      <c r="I2142" s="1" t="s">
        <v>1222</v>
      </c>
      <c r="J2142" s="1" t="s">
        <v>1223</v>
      </c>
      <c r="K2142" s="1">
        <v>35.570284000000001</v>
      </c>
      <c r="L2142" s="1">
        <v>45.452570700000003</v>
      </c>
      <c r="M2142" s="1">
        <v>1</v>
      </c>
      <c r="N2142" s="1" t="s">
        <v>66</v>
      </c>
      <c r="O2142" s="1">
        <v>1</v>
      </c>
      <c r="P2142" t="str">
        <f>_xlfn.CONCAT( YEAR(TblOrigin[[#This Row],[ODK_DateOfSubmission]]), "-",TEXT( MONTH(TblOrigin[[#This Row],[ODK_DateOfSubmission]]),"00"))</f>
        <v>2021-02</v>
      </c>
    </row>
    <row r="2143" spans="1:16" x14ac:dyDescent="0.25">
      <c r="A2143" s="13">
        <v>1310151</v>
      </c>
      <c r="B2143" s="1">
        <v>5706312</v>
      </c>
      <c r="C2143" s="1">
        <v>31957</v>
      </c>
      <c r="D2143" s="6">
        <v>44250</v>
      </c>
      <c r="E2143" s="1">
        <v>120</v>
      </c>
      <c r="F2143" s="1" t="s">
        <v>80</v>
      </c>
      <c r="G2143" s="1" t="s">
        <v>143</v>
      </c>
      <c r="H2143" s="1" t="s">
        <v>670</v>
      </c>
      <c r="I2143" s="1" t="s">
        <v>728</v>
      </c>
      <c r="J2143" s="1" t="s">
        <v>729</v>
      </c>
      <c r="K2143" s="1">
        <v>35.524397200000003</v>
      </c>
      <c r="L2143" s="1">
        <v>45.469476</v>
      </c>
      <c r="M2143" s="1">
        <v>2</v>
      </c>
      <c r="N2143" s="1" t="s">
        <v>66</v>
      </c>
      <c r="O2143" s="1">
        <v>2</v>
      </c>
      <c r="P2143" t="str">
        <f>_xlfn.CONCAT( YEAR(TblOrigin[[#This Row],[ODK_DateOfSubmission]]), "-",TEXT( MONTH(TblOrigin[[#This Row],[ODK_DateOfSubmission]]),"00"))</f>
        <v>2021-02</v>
      </c>
    </row>
    <row r="2144" spans="1:16" x14ac:dyDescent="0.25">
      <c r="A2144" s="13">
        <v>1310214</v>
      </c>
      <c r="B2144" s="1">
        <v>5704712</v>
      </c>
      <c r="C2144" s="1">
        <v>32007</v>
      </c>
      <c r="D2144" s="6">
        <v>44250</v>
      </c>
      <c r="E2144" s="1">
        <v>120</v>
      </c>
      <c r="F2144" s="1" t="s">
        <v>80</v>
      </c>
      <c r="G2144" s="1" t="s">
        <v>143</v>
      </c>
      <c r="H2144" s="1" t="s">
        <v>670</v>
      </c>
      <c r="I2144" s="1" t="s">
        <v>1232</v>
      </c>
      <c r="J2144" s="1" t="s">
        <v>1233</v>
      </c>
      <c r="K2144" s="1">
        <v>35.590187299999997</v>
      </c>
      <c r="L2144" s="1">
        <v>45.393657699999999</v>
      </c>
      <c r="M2144" s="1">
        <v>2</v>
      </c>
      <c r="N2144" s="1" t="s">
        <v>66</v>
      </c>
      <c r="O2144" s="1">
        <v>2</v>
      </c>
      <c r="P2144" t="str">
        <f>_xlfn.CONCAT( YEAR(TblOrigin[[#This Row],[ODK_DateOfSubmission]]), "-",TEXT( MONTH(TblOrigin[[#This Row],[ODK_DateOfSubmission]]),"00"))</f>
        <v>2021-02</v>
      </c>
    </row>
    <row r="2145" spans="1:16" x14ac:dyDescent="0.25">
      <c r="A2145" s="13">
        <v>1304007</v>
      </c>
      <c r="B2145" s="1">
        <v>5710012</v>
      </c>
      <c r="C2145" s="1">
        <v>21960</v>
      </c>
      <c r="D2145" s="6">
        <v>44250</v>
      </c>
      <c r="E2145" s="1">
        <v>120</v>
      </c>
      <c r="F2145" s="1" t="s">
        <v>80</v>
      </c>
      <c r="G2145" s="1" t="s">
        <v>144</v>
      </c>
      <c r="H2145" s="1" t="s">
        <v>635</v>
      </c>
      <c r="I2145" s="1" t="s">
        <v>631</v>
      </c>
      <c r="J2145" s="1" t="s">
        <v>632</v>
      </c>
      <c r="K2145" s="1">
        <v>35.185482</v>
      </c>
      <c r="L2145" s="1">
        <v>45.980287500000003</v>
      </c>
      <c r="M2145" s="1">
        <v>2</v>
      </c>
      <c r="N2145" s="1" t="s">
        <v>66</v>
      </c>
      <c r="O2145" s="1">
        <v>2</v>
      </c>
      <c r="P2145" t="str">
        <f>_xlfn.CONCAT( YEAR(TblOrigin[[#This Row],[ODK_DateOfSubmission]]), "-",TEXT( MONTH(TblOrigin[[#This Row],[ODK_DateOfSubmission]]),"00"))</f>
        <v>2021-02</v>
      </c>
    </row>
    <row r="2146" spans="1:16" x14ac:dyDescent="0.25">
      <c r="A2146" s="13">
        <v>3504036</v>
      </c>
      <c r="B2146" s="1">
        <v>5699712</v>
      </c>
      <c r="C2146" s="1">
        <v>23683</v>
      </c>
      <c r="D2146" s="6">
        <v>44250</v>
      </c>
      <c r="E2146" s="1">
        <v>120</v>
      </c>
      <c r="F2146" s="1" t="s">
        <v>68</v>
      </c>
      <c r="G2146" s="1" t="s">
        <v>73</v>
      </c>
      <c r="H2146" s="1" t="s">
        <v>1059</v>
      </c>
      <c r="I2146" s="1" t="s">
        <v>1096</v>
      </c>
      <c r="J2146" s="1" t="s">
        <v>1097</v>
      </c>
      <c r="K2146" s="1">
        <v>31.03290329</v>
      </c>
      <c r="L2146" s="1">
        <v>46.251552429999997</v>
      </c>
      <c r="M2146" s="1">
        <v>8</v>
      </c>
      <c r="N2146" s="1" t="s">
        <v>66</v>
      </c>
      <c r="O2146" s="1">
        <v>2</v>
      </c>
      <c r="P2146" t="str">
        <f>_xlfn.CONCAT( YEAR(TblOrigin[[#This Row],[ODK_DateOfSubmission]]), "-",TEXT( MONTH(TblOrigin[[#This Row],[ODK_DateOfSubmission]]),"00"))</f>
        <v>2021-02</v>
      </c>
    </row>
    <row r="2147" spans="1:16" x14ac:dyDescent="0.25">
      <c r="A2147" s="13">
        <v>1310225</v>
      </c>
      <c r="B2147" s="1">
        <v>5730112</v>
      </c>
      <c r="C2147" s="1">
        <v>32055</v>
      </c>
      <c r="D2147" s="6">
        <v>44251</v>
      </c>
      <c r="E2147" s="1">
        <v>120</v>
      </c>
      <c r="F2147" s="1" t="s">
        <v>80</v>
      </c>
      <c r="G2147" s="1" t="s">
        <v>143</v>
      </c>
      <c r="H2147" s="1" t="s">
        <v>670</v>
      </c>
      <c r="I2147" s="1" t="s">
        <v>744</v>
      </c>
      <c r="J2147" s="1" t="s">
        <v>745</v>
      </c>
      <c r="K2147" s="1">
        <v>35.587736100000001</v>
      </c>
      <c r="L2147" s="1">
        <v>45.392476700000003</v>
      </c>
      <c r="M2147" s="1">
        <v>3</v>
      </c>
      <c r="N2147" s="1" t="s">
        <v>78</v>
      </c>
      <c r="O2147" s="1">
        <v>3</v>
      </c>
      <c r="P2147" t="str">
        <f>_xlfn.CONCAT( YEAR(TblOrigin[[#This Row],[ODK_DateOfSubmission]]), "-",TEXT( MONTH(TblOrigin[[#This Row],[ODK_DateOfSubmission]]),"00"))</f>
        <v>2021-02</v>
      </c>
    </row>
    <row r="2148" spans="1:16" x14ac:dyDescent="0.25">
      <c r="A2148" s="31">
        <v>1310071</v>
      </c>
      <c r="B2148" s="32">
        <v>5729212</v>
      </c>
      <c r="C2148" s="32">
        <v>24901</v>
      </c>
      <c r="D2148" s="52">
        <v>44251</v>
      </c>
      <c r="E2148" s="32">
        <v>120</v>
      </c>
      <c r="F2148" s="32" t="s">
        <v>80</v>
      </c>
      <c r="G2148" s="32" t="s">
        <v>143</v>
      </c>
      <c r="H2148" s="32" t="s">
        <v>670</v>
      </c>
      <c r="I2148" s="32" t="s">
        <v>702</v>
      </c>
      <c r="J2148" s="32" t="s">
        <v>703</v>
      </c>
      <c r="K2148" s="32">
        <v>35.586342100000003</v>
      </c>
      <c r="L2148" s="32">
        <v>45.385369799999999</v>
      </c>
      <c r="M2148" s="32">
        <v>1</v>
      </c>
      <c r="N2148" s="32" t="s">
        <v>112</v>
      </c>
      <c r="O2148" s="32">
        <v>1</v>
      </c>
      <c r="P2148" t="str">
        <f>_xlfn.CONCAT( YEAR(TblOrigin[[#This Row],[ODK_DateOfSubmission]]), "-",TEXT( MONTH(TblOrigin[[#This Row],[ODK_DateOfSubmission]]),"00"))</f>
        <v>2021-02</v>
      </c>
    </row>
    <row r="2149" spans="1:16" x14ac:dyDescent="0.25">
      <c r="A2149" s="13">
        <v>2101006</v>
      </c>
      <c r="B2149" s="1">
        <v>2101006105</v>
      </c>
      <c r="C2149" s="1">
        <v>90</v>
      </c>
      <c r="D2149" s="6">
        <v>44271.834522488425</v>
      </c>
      <c r="E2149" s="1">
        <v>121</v>
      </c>
      <c r="F2149" s="1" t="s">
        <v>67</v>
      </c>
      <c r="G2149" s="1" t="s">
        <v>125</v>
      </c>
      <c r="H2149" s="1" t="s">
        <v>211</v>
      </c>
      <c r="I2149" s="1" t="s">
        <v>1496</v>
      </c>
      <c r="J2149" s="1" t="s">
        <v>1497</v>
      </c>
      <c r="K2149" s="1">
        <v>34.429214239099998</v>
      </c>
      <c r="L2149" s="1">
        <v>41.226332525099998</v>
      </c>
      <c r="M2149" s="1">
        <v>4</v>
      </c>
      <c r="N2149" s="1" t="s">
        <v>66</v>
      </c>
      <c r="O2149" s="1">
        <v>4</v>
      </c>
      <c r="P2149" t="str">
        <f>_xlfn.CONCAT( YEAR(TblOrigin[[#This Row],[ODK_DateOfSubmission]]), "-",TEXT( MONTH(TblOrigin[[#This Row],[ODK_DateOfSubmission]]),"00"))</f>
        <v>2021-03</v>
      </c>
    </row>
    <row r="2150" spans="1:16" x14ac:dyDescent="0.25">
      <c r="A2150" s="13">
        <v>2101007</v>
      </c>
      <c r="B2150" s="1">
        <v>2101007105</v>
      </c>
      <c r="C2150" s="1">
        <v>23797</v>
      </c>
      <c r="D2150" s="6">
        <v>44271.834533715279</v>
      </c>
      <c r="E2150" s="1">
        <v>121</v>
      </c>
      <c r="F2150" s="1" t="s">
        <v>67</v>
      </c>
      <c r="G2150" s="1" t="s">
        <v>125</v>
      </c>
      <c r="H2150" s="1" t="s">
        <v>211</v>
      </c>
      <c r="I2150" s="1" t="s">
        <v>1498</v>
      </c>
      <c r="J2150" s="1" t="s">
        <v>1499</v>
      </c>
      <c r="K2150" s="1">
        <v>34.434649068200002</v>
      </c>
      <c r="L2150" s="1">
        <v>41.226006945199998</v>
      </c>
      <c r="M2150" s="1">
        <v>4</v>
      </c>
      <c r="N2150" s="1" t="s">
        <v>66</v>
      </c>
      <c r="O2150" s="1">
        <v>4</v>
      </c>
      <c r="P2150" t="str">
        <f>_xlfn.CONCAT( YEAR(TblOrigin[[#This Row],[ODK_DateOfSubmission]]), "-",TEXT( MONTH(TblOrigin[[#This Row],[ODK_DateOfSubmission]]),"00"))</f>
        <v>2021-03</v>
      </c>
    </row>
    <row r="2151" spans="1:16" x14ac:dyDescent="0.25">
      <c r="A2151" s="13">
        <v>2101008</v>
      </c>
      <c r="B2151" s="1">
        <v>2101008105</v>
      </c>
      <c r="C2151" s="1">
        <v>164</v>
      </c>
      <c r="D2151" s="6">
        <v>44271.926171296298</v>
      </c>
      <c r="E2151" s="1">
        <v>121</v>
      </c>
      <c r="F2151" s="1" t="s">
        <v>67</v>
      </c>
      <c r="G2151" s="1" t="s">
        <v>125</v>
      </c>
      <c r="H2151" s="1" t="s">
        <v>211</v>
      </c>
      <c r="I2151" s="1" t="s">
        <v>1500</v>
      </c>
      <c r="J2151" s="1" t="s">
        <v>1501</v>
      </c>
      <c r="K2151" s="1">
        <v>34.436798528600001</v>
      </c>
      <c r="L2151" s="1">
        <v>41.232675224600001</v>
      </c>
      <c r="M2151" s="1">
        <v>13</v>
      </c>
      <c r="N2151" s="1" t="s">
        <v>66</v>
      </c>
      <c r="O2151" s="1">
        <v>13</v>
      </c>
      <c r="P2151" t="str">
        <f>_xlfn.CONCAT( YEAR(TblOrigin[[#This Row],[ODK_DateOfSubmission]]), "-",TEXT( MONTH(TblOrigin[[#This Row],[ODK_DateOfSubmission]]),"00"))</f>
        <v>2021-03</v>
      </c>
    </row>
    <row r="2152" spans="1:16" x14ac:dyDescent="0.25">
      <c r="A2152" s="13">
        <v>2103005</v>
      </c>
      <c r="B2152" s="1">
        <v>2103005105</v>
      </c>
      <c r="C2152" s="1">
        <v>250</v>
      </c>
      <c r="D2152" s="6">
        <v>44276.136501967594</v>
      </c>
      <c r="E2152" s="1">
        <v>121</v>
      </c>
      <c r="F2152" s="1" t="s">
        <v>67</v>
      </c>
      <c r="G2152" s="1" t="s">
        <v>121</v>
      </c>
      <c r="H2152" s="1" t="s">
        <v>217</v>
      </c>
      <c r="I2152" s="1" t="s">
        <v>222</v>
      </c>
      <c r="J2152" s="1" t="s">
        <v>223</v>
      </c>
      <c r="K2152" s="1">
        <v>34.367794222900002</v>
      </c>
      <c r="L2152" s="1">
        <v>41.990944452199997</v>
      </c>
      <c r="M2152" s="1">
        <v>2</v>
      </c>
      <c r="N2152" s="1" t="s">
        <v>66</v>
      </c>
      <c r="O2152" s="1">
        <v>2</v>
      </c>
      <c r="P2152" t="str">
        <f>_xlfn.CONCAT( YEAR(TblOrigin[[#This Row],[ODK_DateOfSubmission]]), "-",TEXT( MONTH(TblOrigin[[#This Row],[ODK_DateOfSubmission]]),"00"))</f>
        <v>2021-03</v>
      </c>
    </row>
    <row r="2153" spans="1:16" x14ac:dyDescent="0.25">
      <c r="A2153" s="13">
        <v>2101002</v>
      </c>
      <c r="B2153" s="1">
        <v>2101002105</v>
      </c>
      <c r="C2153" s="1">
        <v>23647</v>
      </c>
      <c r="D2153" s="6">
        <v>44276.511317824072</v>
      </c>
      <c r="E2153" s="1">
        <v>121</v>
      </c>
      <c r="F2153" s="1" t="s">
        <v>67</v>
      </c>
      <c r="G2153" s="1" t="s">
        <v>125</v>
      </c>
      <c r="H2153" s="1" t="s">
        <v>211</v>
      </c>
      <c r="I2153" s="1" t="s">
        <v>212</v>
      </c>
      <c r="J2153" s="1" t="s">
        <v>213</v>
      </c>
      <c r="K2153" s="1">
        <v>34.420203306499999</v>
      </c>
      <c r="L2153" s="1">
        <v>41.201494357400001</v>
      </c>
      <c r="M2153" s="1">
        <v>27</v>
      </c>
      <c r="N2153" s="1" t="s">
        <v>66</v>
      </c>
      <c r="O2153" s="1">
        <v>27</v>
      </c>
      <c r="P2153" t="str">
        <f>_xlfn.CONCAT( YEAR(TblOrigin[[#This Row],[ODK_DateOfSubmission]]), "-",TEXT( MONTH(TblOrigin[[#This Row],[ODK_DateOfSubmission]]),"00"))</f>
        <v>2021-03</v>
      </c>
    </row>
    <row r="2154" spans="1:16" x14ac:dyDescent="0.25">
      <c r="A2154" s="13">
        <v>3504028</v>
      </c>
      <c r="B2154" s="1">
        <v>350402813</v>
      </c>
      <c r="C2154" s="1">
        <v>25526</v>
      </c>
      <c r="D2154" s="6">
        <v>44278</v>
      </c>
      <c r="E2154" s="1">
        <v>121</v>
      </c>
      <c r="F2154" s="1" t="s">
        <v>68</v>
      </c>
      <c r="G2154" s="1" t="s">
        <v>73</v>
      </c>
      <c r="H2154" s="1" t="s">
        <v>1059</v>
      </c>
      <c r="I2154" s="1" t="s">
        <v>1088</v>
      </c>
      <c r="J2154" s="1" t="s">
        <v>1039</v>
      </c>
      <c r="K2154" s="1">
        <v>31.036175809100001</v>
      </c>
      <c r="L2154" s="1">
        <v>46.220527480000001</v>
      </c>
      <c r="M2154" s="1">
        <v>45</v>
      </c>
      <c r="N2154" s="1" t="s">
        <v>94</v>
      </c>
      <c r="O2154" s="1">
        <v>8</v>
      </c>
      <c r="P2154" t="str">
        <f>_xlfn.CONCAT( YEAR(TblOrigin[[#This Row],[ODK_DateOfSubmission]]), "-",TEXT( MONTH(TblOrigin[[#This Row],[ODK_DateOfSubmission]]),"00"))</f>
        <v>2021-03</v>
      </c>
    </row>
    <row r="2155" spans="1:16" x14ac:dyDescent="0.25">
      <c r="A2155" s="13">
        <v>3504054</v>
      </c>
      <c r="B2155" s="1">
        <v>350405413</v>
      </c>
      <c r="C2155" s="1">
        <v>9427</v>
      </c>
      <c r="D2155" s="6">
        <v>44278</v>
      </c>
      <c r="E2155" s="1">
        <v>121</v>
      </c>
      <c r="F2155" s="1" t="s">
        <v>68</v>
      </c>
      <c r="G2155" s="1" t="s">
        <v>73</v>
      </c>
      <c r="H2155" s="1" t="s">
        <v>1059</v>
      </c>
      <c r="I2155" s="1" t="s">
        <v>1110</v>
      </c>
      <c r="J2155" s="1" t="s">
        <v>1111</v>
      </c>
      <c r="K2155" s="1">
        <v>31.030441920000001</v>
      </c>
      <c r="L2155" s="1">
        <v>46.215599115800003</v>
      </c>
      <c r="M2155" s="1">
        <v>135</v>
      </c>
      <c r="N2155" s="1" t="s">
        <v>66</v>
      </c>
      <c r="O2155" s="1">
        <v>5</v>
      </c>
      <c r="P2155" t="str">
        <f>_xlfn.CONCAT( YEAR(TblOrigin[[#This Row],[ODK_DateOfSubmission]]), "-",TEXT( MONTH(TblOrigin[[#This Row],[ODK_DateOfSubmission]]),"00"))</f>
        <v>2021-03</v>
      </c>
    </row>
    <row r="2156" spans="1:16" x14ac:dyDescent="0.25">
      <c r="A2156" s="13">
        <v>3504001</v>
      </c>
      <c r="B2156" s="1">
        <v>350400113</v>
      </c>
      <c r="C2156" s="1">
        <v>24494</v>
      </c>
      <c r="D2156" s="6">
        <v>44278</v>
      </c>
      <c r="E2156" s="1">
        <v>121</v>
      </c>
      <c r="F2156" s="1" t="s">
        <v>68</v>
      </c>
      <c r="G2156" s="1" t="s">
        <v>73</v>
      </c>
      <c r="H2156" s="1" t="s">
        <v>1059</v>
      </c>
      <c r="I2156" s="1" t="s">
        <v>1060</v>
      </c>
      <c r="J2156" s="1" t="s">
        <v>1061</v>
      </c>
      <c r="K2156" s="1">
        <v>31.027710880499999</v>
      </c>
      <c r="L2156" s="1">
        <v>46.218214741200001</v>
      </c>
      <c r="M2156" s="1">
        <v>45</v>
      </c>
      <c r="N2156" s="1" t="s">
        <v>66</v>
      </c>
      <c r="O2156" s="1">
        <v>20</v>
      </c>
      <c r="P2156" t="str">
        <f>_xlfn.CONCAT( YEAR(TblOrigin[[#This Row],[ODK_DateOfSubmission]]), "-",TEXT( MONTH(TblOrigin[[#This Row],[ODK_DateOfSubmission]]),"00"))</f>
        <v>2021-03</v>
      </c>
    </row>
    <row r="2157" spans="1:16" x14ac:dyDescent="0.25">
      <c r="A2157" s="13">
        <v>3504011</v>
      </c>
      <c r="B2157" s="1">
        <v>350401113</v>
      </c>
      <c r="C2157" s="1">
        <v>10260</v>
      </c>
      <c r="D2157" s="6">
        <v>44278</v>
      </c>
      <c r="E2157" s="1">
        <v>121</v>
      </c>
      <c r="F2157" s="1" t="s">
        <v>68</v>
      </c>
      <c r="G2157" s="1" t="s">
        <v>73</v>
      </c>
      <c r="H2157" s="1" t="s">
        <v>1059</v>
      </c>
      <c r="I2157" s="1" t="s">
        <v>1066</v>
      </c>
      <c r="J2157" s="1" t="s">
        <v>1067</v>
      </c>
      <c r="K2157" s="1">
        <v>31.0134574836</v>
      </c>
      <c r="L2157" s="1">
        <v>46.282408152000002</v>
      </c>
      <c r="M2157" s="1">
        <v>650</v>
      </c>
      <c r="N2157" s="1" t="s">
        <v>66</v>
      </c>
      <c r="O2157" s="1">
        <v>10</v>
      </c>
      <c r="P2157" t="str">
        <f>_xlfn.CONCAT( YEAR(TblOrigin[[#This Row],[ODK_DateOfSubmission]]), "-",TEXT( MONTH(TblOrigin[[#This Row],[ODK_DateOfSubmission]]),"00"))</f>
        <v>2021-03</v>
      </c>
    </row>
    <row r="2158" spans="1:16" x14ac:dyDescent="0.25">
      <c r="A2158" s="13">
        <v>3504011</v>
      </c>
      <c r="B2158" s="1">
        <v>350401113</v>
      </c>
      <c r="C2158" s="1">
        <v>10260</v>
      </c>
      <c r="D2158" s="6">
        <v>44278</v>
      </c>
      <c r="E2158" s="1">
        <v>121</v>
      </c>
      <c r="F2158" s="1" t="s">
        <v>68</v>
      </c>
      <c r="G2158" s="1" t="s">
        <v>73</v>
      </c>
      <c r="H2158" s="1" t="s">
        <v>1059</v>
      </c>
      <c r="I2158" s="1" t="s">
        <v>1066</v>
      </c>
      <c r="J2158" s="1" t="s">
        <v>1067</v>
      </c>
      <c r="K2158" s="1">
        <v>31.0134574836</v>
      </c>
      <c r="L2158" s="1">
        <v>46.282408152000002</v>
      </c>
      <c r="M2158" s="1">
        <v>650</v>
      </c>
      <c r="N2158" s="1" t="s">
        <v>122</v>
      </c>
      <c r="O2158" s="1">
        <v>10</v>
      </c>
      <c r="P2158" t="str">
        <f>_xlfn.CONCAT( YEAR(TblOrigin[[#This Row],[ODK_DateOfSubmission]]), "-",TEXT( MONTH(TblOrigin[[#This Row],[ODK_DateOfSubmission]]),"00"))</f>
        <v>2021-03</v>
      </c>
    </row>
    <row r="2159" spans="1:16" x14ac:dyDescent="0.25">
      <c r="A2159" s="13">
        <v>3504011</v>
      </c>
      <c r="B2159" s="1">
        <v>350401113</v>
      </c>
      <c r="C2159" s="1">
        <v>10260</v>
      </c>
      <c r="D2159" s="6">
        <v>44278</v>
      </c>
      <c r="E2159" s="1">
        <v>121</v>
      </c>
      <c r="F2159" s="1" t="s">
        <v>68</v>
      </c>
      <c r="G2159" s="1" t="s">
        <v>73</v>
      </c>
      <c r="H2159" s="1" t="s">
        <v>1059</v>
      </c>
      <c r="I2159" s="1" t="s">
        <v>1066</v>
      </c>
      <c r="J2159" s="1" t="s">
        <v>1067</v>
      </c>
      <c r="K2159" s="1">
        <v>31.0134574836</v>
      </c>
      <c r="L2159" s="1">
        <v>46.282408152000002</v>
      </c>
      <c r="M2159" s="1">
        <v>650</v>
      </c>
      <c r="N2159" s="1" t="s">
        <v>90</v>
      </c>
      <c r="O2159" s="1">
        <v>20</v>
      </c>
      <c r="P2159" t="str">
        <f>_xlfn.CONCAT( YEAR(TblOrigin[[#This Row],[ODK_DateOfSubmission]]), "-",TEXT( MONTH(TblOrigin[[#This Row],[ODK_DateOfSubmission]]),"00"))</f>
        <v>2021-03</v>
      </c>
    </row>
    <row r="2160" spans="1:16" x14ac:dyDescent="0.25">
      <c r="A2160" s="13">
        <v>3504028</v>
      </c>
      <c r="B2160" s="1">
        <v>350402813</v>
      </c>
      <c r="C2160" s="1">
        <v>25526</v>
      </c>
      <c r="D2160" s="6">
        <v>44278</v>
      </c>
      <c r="E2160" s="1">
        <v>121</v>
      </c>
      <c r="F2160" s="1" t="s">
        <v>68</v>
      </c>
      <c r="G2160" s="1" t="s">
        <v>73</v>
      </c>
      <c r="H2160" s="1" t="s">
        <v>1059</v>
      </c>
      <c r="I2160" s="1" t="s">
        <v>1088</v>
      </c>
      <c r="J2160" s="1" t="s">
        <v>1039</v>
      </c>
      <c r="K2160" s="1">
        <v>31.036175809100001</v>
      </c>
      <c r="L2160" s="1">
        <v>46.220527480000001</v>
      </c>
      <c r="M2160" s="1">
        <v>45</v>
      </c>
      <c r="N2160" s="1" t="s">
        <v>90</v>
      </c>
      <c r="O2160" s="1">
        <v>10</v>
      </c>
      <c r="P2160" t="str">
        <f>_xlfn.CONCAT( YEAR(TblOrigin[[#This Row],[ODK_DateOfSubmission]]), "-",TEXT( MONTH(TblOrigin[[#This Row],[ODK_DateOfSubmission]]),"00"))</f>
        <v>2021-03</v>
      </c>
    </row>
    <row r="2161" spans="1:16" x14ac:dyDescent="0.25">
      <c r="A2161" s="13">
        <v>3504011</v>
      </c>
      <c r="B2161" s="1">
        <v>350401113</v>
      </c>
      <c r="C2161" s="1">
        <v>10260</v>
      </c>
      <c r="D2161" s="6">
        <v>44278</v>
      </c>
      <c r="E2161" s="1">
        <v>121</v>
      </c>
      <c r="F2161" s="1" t="s">
        <v>68</v>
      </c>
      <c r="G2161" s="1" t="s">
        <v>73</v>
      </c>
      <c r="H2161" s="1" t="s">
        <v>1059</v>
      </c>
      <c r="I2161" s="1" t="s">
        <v>1066</v>
      </c>
      <c r="J2161" s="1" t="s">
        <v>1067</v>
      </c>
      <c r="K2161" s="1">
        <v>31.0134574836</v>
      </c>
      <c r="L2161" s="1">
        <v>46.282408152000002</v>
      </c>
      <c r="M2161" s="1">
        <v>650</v>
      </c>
      <c r="N2161" s="1" t="s">
        <v>82</v>
      </c>
      <c r="O2161" s="1">
        <v>250</v>
      </c>
      <c r="P2161" t="str">
        <f>_xlfn.CONCAT( YEAR(TblOrigin[[#This Row],[ODK_DateOfSubmission]]), "-",TEXT( MONTH(TblOrigin[[#This Row],[ODK_DateOfSubmission]]),"00"))</f>
        <v>2021-03</v>
      </c>
    </row>
    <row r="2162" spans="1:16" x14ac:dyDescent="0.25">
      <c r="A2162" s="13">
        <v>3504054</v>
      </c>
      <c r="B2162" s="1">
        <v>350405413</v>
      </c>
      <c r="C2162" s="1">
        <v>9427</v>
      </c>
      <c r="D2162" s="6">
        <v>44278</v>
      </c>
      <c r="E2162" s="1">
        <v>121</v>
      </c>
      <c r="F2162" s="1" t="s">
        <v>68</v>
      </c>
      <c r="G2162" s="1" t="s">
        <v>73</v>
      </c>
      <c r="H2162" s="1" t="s">
        <v>1059</v>
      </c>
      <c r="I2162" s="1" t="s">
        <v>1110</v>
      </c>
      <c r="J2162" s="1" t="s">
        <v>1111</v>
      </c>
      <c r="K2162" s="1">
        <v>31.030441920000001</v>
      </c>
      <c r="L2162" s="1">
        <v>46.215599115800003</v>
      </c>
      <c r="M2162" s="1">
        <v>135</v>
      </c>
      <c r="N2162" s="1" t="s">
        <v>82</v>
      </c>
      <c r="O2162" s="1">
        <v>25</v>
      </c>
      <c r="P2162" t="str">
        <f>_xlfn.CONCAT( YEAR(TblOrigin[[#This Row],[ODK_DateOfSubmission]]), "-",TEXT( MONTH(TblOrigin[[#This Row],[ODK_DateOfSubmission]]),"00"))</f>
        <v>2021-03</v>
      </c>
    </row>
    <row r="2163" spans="1:16" x14ac:dyDescent="0.25">
      <c r="A2163" s="13">
        <v>3504011</v>
      </c>
      <c r="B2163" s="1">
        <v>350401113</v>
      </c>
      <c r="C2163" s="1">
        <v>10260</v>
      </c>
      <c r="D2163" s="6">
        <v>44278</v>
      </c>
      <c r="E2163" s="1">
        <v>121</v>
      </c>
      <c r="F2163" s="1" t="s">
        <v>68</v>
      </c>
      <c r="G2163" s="1" t="s">
        <v>73</v>
      </c>
      <c r="H2163" s="1" t="s">
        <v>1059</v>
      </c>
      <c r="I2163" s="1" t="s">
        <v>1066</v>
      </c>
      <c r="J2163" s="1" t="s">
        <v>1067</v>
      </c>
      <c r="K2163" s="1">
        <v>31.0134574836</v>
      </c>
      <c r="L2163" s="1">
        <v>46.282408152000002</v>
      </c>
      <c r="M2163" s="1">
        <v>650</v>
      </c>
      <c r="N2163" s="1" t="s">
        <v>78</v>
      </c>
      <c r="O2163" s="1">
        <v>200</v>
      </c>
      <c r="P2163" t="str">
        <f>_xlfn.CONCAT( YEAR(TblOrigin[[#This Row],[ODK_DateOfSubmission]]), "-",TEXT( MONTH(TblOrigin[[#This Row],[ODK_DateOfSubmission]]),"00"))</f>
        <v>2021-03</v>
      </c>
    </row>
    <row r="2164" spans="1:16" x14ac:dyDescent="0.25">
      <c r="A2164" s="13">
        <v>3504001</v>
      </c>
      <c r="B2164" s="1">
        <v>350400113</v>
      </c>
      <c r="C2164" s="1">
        <v>24494</v>
      </c>
      <c r="D2164" s="6">
        <v>44278</v>
      </c>
      <c r="E2164" s="1">
        <v>121</v>
      </c>
      <c r="F2164" s="1" t="s">
        <v>68</v>
      </c>
      <c r="G2164" s="1" t="s">
        <v>73</v>
      </c>
      <c r="H2164" s="1" t="s">
        <v>1059</v>
      </c>
      <c r="I2164" s="1" t="s">
        <v>1060</v>
      </c>
      <c r="J2164" s="1" t="s">
        <v>1061</v>
      </c>
      <c r="K2164" s="1">
        <v>31.027710880499999</v>
      </c>
      <c r="L2164" s="1">
        <v>46.218214741200001</v>
      </c>
      <c r="M2164" s="1">
        <v>45</v>
      </c>
      <c r="N2164" s="1" t="s">
        <v>78</v>
      </c>
      <c r="O2164" s="1">
        <v>10</v>
      </c>
      <c r="P2164" t="str">
        <f>_xlfn.CONCAT( YEAR(TblOrigin[[#This Row],[ODK_DateOfSubmission]]), "-",TEXT( MONTH(TblOrigin[[#This Row],[ODK_DateOfSubmission]]),"00"))</f>
        <v>2021-03</v>
      </c>
    </row>
    <row r="2165" spans="1:16" x14ac:dyDescent="0.25">
      <c r="A2165" s="13">
        <v>3504054</v>
      </c>
      <c r="B2165" s="1">
        <v>350405413</v>
      </c>
      <c r="C2165" s="1">
        <v>9427</v>
      </c>
      <c r="D2165" s="6">
        <v>44278</v>
      </c>
      <c r="E2165" s="1">
        <v>121</v>
      </c>
      <c r="F2165" s="1" t="s">
        <v>68</v>
      </c>
      <c r="G2165" s="1" t="s">
        <v>73</v>
      </c>
      <c r="H2165" s="1" t="s">
        <v>1059</v>
      </c>
      <c r="I2165" s="1" t="s">
        <v>1110</v>
      </c>
      <c r="J2165" s="1" t="s">
        <v>1111</v>
      </c>
      <c r="K2165" s="1">
        <v>31.030441920000001</v>
      </c>
      <c r="L2165" s="1">
        <v>46.215599115800003</v>
      </c>
      <c r="M2165" s="1">
        <v>135</v>
      </c>
      <c r="N2165" s="1" t="s">
        <v>78</v>
      </c>
      <c r="O2165" s="1">
        <v>50</v>
      </c>
      <c r="P2165" t="str">
        <f>_xlfn.CONCAT( YEAR(TblOrigin[[#This Row],[ODK_DateOfSubmission]]), "-",TEXT( MONTH(TblOrigin[[#This Row],[ODK_DateOfSubmission]]),"00"))</f>
        <v>2021-03</v>
      </c>
    </row>
    <row r="2166" spans="1:16" x14ac:dyDescent="0.25">
      <c r="A2166" s="13">
        <v>3504028</v>
      </c>
      <c r="B2166" s="1">
        <v>350402813</v>
      </c>
      <c r="C2166" s="1">
        <v>25526</v>
      </c>
      <c r="D2166" s="6">
        <v>44278</v>
      </c>
      <c r="E2166" s="1">
        <v>121</v>
      </c>
      <c r="F2166" s="1" t="s">
        <v>68</v>
      </c>
      <c r="G2166" s="1" t="s">
        <v>73</v>
      </c>
      <c r="H2166" s="1" t="s">
        <v>1059</v>
      </c>
      <c r="I2166" s="1" t="s">
        <v>1088</v>
      </c>
      <c r="J2166" s="1" t="s">
        <v>1039</v>
      </c>
      <c r="K2166" s="1">
        <v>31.036175809100001</v>
      </c>
      <c r="L2166" s="1">
        <v>46.220527480000001</v>
      </c>
      <c r="M2166" s="1">
        <v>45</v>
      </c>
      <c r="N2166" s="1" t="s">
        <v>78</v>
      </c>
      <c r="O2166" s="1">
        <v>13</v>
      </c>
      <c r="P2166" t="str">
        <f>_xlfn.CONCAT( YEAR(TblOrigin[[#This Row],[ODK_DateOfSubmission]]), "-",TEXT( MONTH(TblOrigin[[#This Row],[ODK_DateOfSubmission]]),"00"))</f>
        <v>2021-03</v>
      </c>
    </row>
    <row r="2167" spans="1:16" x14ac:dyDescent="0.25">
      <c r="A2167" s="13">
        <v>3504028</v>
      </c>
      <c r="B2167" s="1">
        <v>350402813</v>
      </c>
      <c r="C2167" s="1">
        <v>25526</v>
      </c>
      <c r="D2167" s="6">
        <v>44278</v>
      </c>
      <c r="E2167" s="1">
        <v>121</v>
      </c>
      <c r="F2167" s="1" t="s">
        <v>68</v>
      </c>
      <c r="G2167" s="1" t="s">
        <v>73</v>
      </c>
      <c r="H2167" s="1" t="s">
        <v>1059</v>
      </c>
      <c r="I2167" s="1" t="s">
        <v>1088</v>
      </c>
      <c r="J2167" s="1" t="s">
        <v>1039</v>
      </c>
      <c r="K2167" s="1">
        <v>31.036175809100001</v>
      </c>
      <c r="L2167" s="1">
        <v>46.220527480000001</v>
      </c>
      <c r="M2167" s="1">
        <v>45</v>
      </c>
      <c r="N2167" s="1" t="s">
        <v>87</v>
      </c>
      <c r="O2167" s="1">
        <v>4</v>
      </c>
      <c r="P2167" t="str">
        <f>_xlfn.CONCAT( YEAR(TblOrigin[[#This Row],[ODK_DateOfSubmission]]), "-",TEXT( MONTH(TblOrigin[[#This Row],[ODK_DateOfSubmission]]),"00"))</f>
        <v>2021-03</v>
      </c>
    </row>
    <row r="2168" spans="1:16" x14ac:dyDescent="0.25">
      <c r="A2168" s="13">
        <v>3504001</v>
      </c>
      <c r="B2168" s="1">
        <v>350400113</v>
      </c>
      <c r="C2168" s="1">
        <v>24494</v>
      </c>
      <c r="D2168" s="6">
        <v>44278</v>
      </c>
      <c r="E2168" s="1">
        <v>121</v>
      </c>
      <c r="F2168" s="1" t="s">
        <v>68</v>
      </c>
      <c r="G2168" s="1" t="s">
        <v>73</v>
      </c>
      <c r="H2168" s="1" t="s">
        <v>1059</v>
      </c>
      <c r="I2168" s="1" t="s">
        <v>1060</v>
      </c>
      <c r="J2168" s="1" t="s">
        <v>1061</v>
      </c>
      <c r="K2168" s="1">
        <v>31.027710880499999</v>
      </c>
      <c r="L2168" s="1">
        <v>46.218214741200001</v>
      </c>
      <c r="M2168" s="1">
        <v>45</v>
      </c>
      <c r="N2168" s="1" t="s">
        <v>87</v>
      </c>
      <c r="O2168" s="1">
        <v>15</v>
      </c>
      <c r="P2168" t="str">
        <f>_xlfn.CONCAT( YEAR(TblOrigin[[#This Row],[ODK_DateOfSubmission]]), "-",TEXT( MONTH(TblOrigin[[#This Row],[ODK_DateOfSubmission]]),"00"))</f>
        <v>2021-03</v>
      </c>
    </row>
    <row r="2169" spans="1:16" x14ac:dyDescent="0.25">
      <c r="A2169" s="13">
        <v>3504011</v>
      </c>
      <c r="B2169" s="1">
        <v>350401113</v>
      </c>
      <c r="C2169" s="1">
        <v>10260</v>
      </c>
      <c r="D2169" s="6">
        <v>44278</v>
      </c>
      <c r="E2169" s="1">
        <v>121</v>
      </c>
      <c r="F2169" s="1" t="s">
        <v>68</v>
      </c>
      <c r="G2169" s="1" t="s">
        <v>73</v>
      </c>
      <c r="H2169" s="1" t="s">
        <v>1059</v>
      </c>
      <c r="I2169" s="1" t="s">
        <v>1066</v>
      </c>
      <c r="J2169" s="1" t="s">
        <v>1067</v>
      </c>
      <c r="K2169" s="1">
        <v>31.0134574836</v>
      </c>
      <c r="L2169" s="1">
        <v>46.282408152000002</v>
      </c>
      <c r="M2169" s="1">
        <v>650</v>
      </c>
      <c r="N2169" s="1" t="s">
        <v>87</v>
      </c>
      <c r="O2169" s="1">
        <v>10</v>
      </c>
      <c r="P2169" t="str">
        <f>_xlfn.CONCAT( YEAR(TblOrigin[[#This Row],[ODK_DateOfSubmission]]), "-",TEXT( MONTH(TblOrigin[[#This Row],[ODK_DateOfSubmission]]),"00"))</f>
        <v>2021-03</v>
      </c>
    </row>
    <row r="2170" spans="1:16" x14ac:dyDescent="0.25">
      <c r="A2170" s="13">
        <v>3504054</v>
      </c>
      <c r="B2170" s="1">
        <v>350405413</v>
      </c>
      <c r="C2170" s="1">
        <v>9427</v>
      </c>
      <c r="D2170" s="6">
        <v>44278</v>
      </c>
      <c r="E2170" s="1">
        <v>121</v>
      </c>
      <c r="F2170" s="1" t="s">
        <v>68</v>
      </c>
      <c r="G2170" s="1" t="s">
        <v>73</v>
      </c>
      <c r="H2170" s="1" t="s">
        <v>1059</v>
      </c>
      <c r="I2170" s="1" t="s">
        <v>1110</v>
      </c>
      <c r="J2170" s="1" t="s">
        <v>1111</v>
      </c>
      <c r="K2170" s="1">
        <v>31.030441920000001</v>
      </c>
      <c r="L2170" s="1">
        <v>46.215599115800003</v>
      </c>
      <c r="M2170" s="1">
        <v>135</v>
      </c>
      <c r="N2170" s="1" t="s">
        <v>108</v>
      </c>
      <c r="O2170" s="1">
        <v>15</v>
      </c>
      <c r="P2170" t="str">
        <f>_xlfn.CONCAT( YEAR(TblOrigin[[#This Row],[ODK_DateOfSubmission]]), "-",TEXT( MONTH(TblOrigin[[#This Row],[ODK_DateOfSubmission]]),"00"))</f>
        <v>2021-03</v>
      </c>
    </row>
    <row r="2171" spans="1:16" x14ac:dyDescent="0.25">
      <c r="A2171" s="13">
        <v>3504028</v>
      </c>
      <c r="B2171" s="1">
        <v>350402813</v>
      </c>
      <c r="C2171" s="1">
        <v>25526</v>
      </c>
      <c r="D2171" s="6">
        <v>44278</v>
      </c>
      <c r="E2171" s="1">
        <v>121</v>
      </c>
      <c r="F2171" s="1" t="s">
        <v>68</v>
      </c>
      <c r="G2171" s="1" t="s">
        <v>73</v>
      </c>
      <c r="H2171" s="1" t="s">
        <v>1059</v>
      </c>
      <c r="I2171" s="1" t="s">
        <v>1088</v>
      </c>
      <c r="J2171" s="1" t="s">
        <v>1039</v>
      </c>
      <c r="K2171" s="1">
        <v>31.036175809100001</v>
      </c>
      <c r="L2171" s="1">
        <v>46.220527480000001</v>
      </c>
      <c r="M2171" s="1">
        <v>45</v>
      </c>
      <c r="N2171" s="1" t="s">
        <v>108</v>
      </c>
      <c r="O2171" s="1">
        <v>10</v>
      </c>
      <c r="P2171" t="str">
        <f>_xlfn.CONCAT( YEAR(TblOrigin[[#This Row],[ODK_DateOfSubmission]]), "-",TEXT( MONTH(TblOrigin[[#This Row],[ODK_DateOfSubmission]]),"00"))</f>
        <v>2021-03</v>
      </c>
    </row>
    <row r="2172" spans="1:16" x14ac:dyDescent="0.25">
      <c r="A2172" s="13">
        <v>3504011</v>
      </c>
      <c r="B2172" s="1">
        <v>350401113</v>
      </c>
      <c r="C2172" s="1">
        <v>10260</v>
      </c>
      <c r="D2172" s="6">
        <v>44278</v>
      </c>
      <c r="E2172" s="1">
        <v>121</v>
      </c>
      <c r="F2172" s="1" t="s">
        <v>68</v>
      </c>
      <c r="G2172" s="1" t="s">
        <v>73</v>
      </c>
      <c r="H2172" s="1" t="s">
        <v>1059</v>
      </c>
      <c r="I2172" s="1" t="s">
        <v>1066</v>
      </c>
      <c r="J2172" s="1" t="s">
        <v>1067</v>
      </c>
      <c r="K2172" s="1">
        <v>31.0134574836</v>
      </c>
      <c r="L2172" s="1">
        <v>46.282408152000002</v>
      </c>
      <c r="M2172" s="1">
        <v>650</v>
      </c>
      <c r="N2172" s="1" t="s">
        <v>70</v>
      </c>
      <c r="O2172" s="1">
        <v>150</v>
      </c>
      <c r="P2172" t="str">
        <f>_xlfn.CONCAT( YEAR(TblOrigin[[#This Row],[ODK_DateOfSubmission]]), "-",TEXT( MONTH(TblOrigin[[#This Row],[ODK_DateOfSubmission]]),"00"))</f>
        <v>2021-03</v>
      </c>
    </row>
    <row r="2173" spans="1:16" x14ac:dyDescent="0.25">
      <c r="A2173" s="13">
        <v>3504054</v>
      </c>
      <c r="B2173" s="1">
        <v>350405413</v>
      </c>
      <c r="C2173" s="1">
        <v>9427</v>
      </c>
      <c r="D2173" s="6">
        <v>44278</v>
      </c>
      <c r="E2173" s="1">
        <v>121</v>
      </c>
      <c r="F2173" s="1" t="s">
        <v>68</v>
      </c>
      <c r="G2173" s="1" t="s">
        <v>73</v>
      </c>
      <c r="H2173" s="1" t="s">
        <v>1059</v>
      </c>
      <c r="I2173" s="1" t="s">
        <v>1110</v>
      </c>
      <c r="J2173" s="1" t="s">
        <v>1111</v>
      </c>
      <c r="K2173" s="1">
        <v>31.030441920000001</v>
      </c>
      <c r="L2173" s="1">
        <v>46.215599115800003</v>
      </c>
      <c r="M2173" s="1">
        <v>135</v>
      </c>
      <c r="N2173" s="1" t="s">
        <v>70</v>
      </c>
      <c r="O2173" s="1">
        <v>40</v>
      </c>
      <c r="P2173" t="str">
        <f>_xlfn.CONCAT( YEAR(TblOrigin[[#This Row],[ODK_DateOfSubmission]]), "-",TEXT( MONTH(TblOrigin[[#This Row],[ODK_DateOfSubmission]]),"00"))</f>
        <v>2021-03</v>
      </c>
    </row>
    <row r="2174" spans="1:16" x14ac:dyDescent="0.25">
      <c r="A2174" s="13">
        <v>3504010</v>
      </c>
      <c r="B2174" s="1">
        <v>350401013</v>
      </c>
      <c r="C2174" s="1">
        <v>24740</v>
      </c>
      <c r="D2174" s="6">
        <v>44283</v>
      </c>
      <c r="E2174" s="1">
        <v>121</v>
      </c>
      <c r="F2174" s="1" t="s">
        <v>68</v>
      </c>
      <c r="G2174" s="1" t="s">
        <v>73</v>
      </c>
      <c r="H2174" s="1" t="s">
        <v>1059</v>
      </c>
      <c r="I2174" s="1" t="s">
        <v>1353</v>
      </c>
      <c r="J2174" s="1" t="s">
        <v>1354</v>
      </c>
      <c r="K2174" s="1">
        <v>31.038505004899999</v>
      </c>
      <c r="L2174" s="1">
        <v>46.242960423</v>
      </c>
      <c r="M2174" s="1">
        <v>3</v>
      </c>
      <c r="N2174" s="1" t="s">
        <v>87</v>
      </c>
      <c r="O2174" s="1">
        <v>3</v>
      </c>
      <c r="P2174" t="str">
        <f>_xlfn.CONCAT( YEAR(TblOrigin[[#This Row],[ODK_DateOfSubmission]]), "-",TEXT( MONTH(TblOrigin[[#This Row],[ODK_DateOfSubmission]]),"00"))</f>
        <v>2021-03</v>
      </c>
    </row>
    <row r="2175" spans="1:16" x14ac:dyDescent="0.25">
      <c r="A2175" s="13">
        <v>3504002</v>
      </c>
      <c r="B2175" s="1">
        <v>350400213</v>
      </c>
      <c r="C2175" s="1">
        <v>25529</v>
      </c>
      <c r="D2175" s="6">
        <v>44283</v>
      </c>
      <c r="E2175" s="1">
        <v>121</v>
      </c>
      <c r="F2175" s="1" t="s">
        <v>68</v>
      </c>
      <c r="G2175" s="1" t="s">
        <v>73</v>
      </c>
      <c r="H2175" s="1" t="s">
        <v>1059</v>
      </c>
      <c r="I2175" s="1" t="s">
        <v>1062</v>
      </c>
      <c r="J2175" s="1" t="s">
        <v>1063</v>
      </c>
      <c r="K2175" s="1">
        <v>31.033167288000001</v>
      </c>
      <c r="L2175" s="1">
        <v>46.273891712999998</v>
      </c>
      <c r="M2175" s="1">
        <v>9</v>
      </c>
      <c r="N2175" s="1" t="s">
        <v>87</v>
      </c>
      <c r="O2175" s="1">
        <v>5</v>
      </c>
      <c r="P2175" t="str">
        <f>_xlfn.CONCAT( YEAR(TblOrigin[[#This Row],[ODK_DateOfSubmission]]), "-",TEXT( MONTH(TblOrigin[[#This Row],[ODK_DateOfSubmission]]),"00"))</f>
        <v>2021-03</v>
      </c>
    </row>
    <row r="2176" spans="1:16" x14ac:dyDescent="0.25">
      <c r="A2176" s="13">
        <v>3504036</v>
      </c>
      <c r="B2176" s="1">
        <v>350403613</v>
      </c>
      <c r="C2176" s="1">
        <v>23683</v>
      </c>
      <c r="D2176" s="6">
        <v>44283</v>
      </c>
      <c r="E2176" s="1">
        <v>121</v>
      </c>
      <c r="F2176" s="1" t="s">
        <v>68</v>
      </c>
      <c r="G2176" s="1" t="s">
        <v>73</v>
      </c>
      <c r="H2176" s="1" t="s">
        <v>1059</v>
      </c>
      <c r="I2176" s="1" t="s">
        <v>1096</v>
      </c>
      <c r="J2176" s="1" t="s">
        <v>1097</v>
      </c>
      <c r="K2176" s="1">
        <v>31.03290329</v>
      </c>
      <c r="L2176" s="1">
        <v>46.251552429999997</v>
      </c>
      <c r="M2176" s="1">
        <v>8</v>
      </c>
      <c r="N2176" s="1" t="s">
        <v>78</v>
      </c>
      <c r="O2176" s="1">
        <v>4</v>
      </c>
      <c r="P2176" t="str">
        <f>_xlfn.CONCAT( YEAR(TblOrigin[[#This Row],[ODK_DateOfSubmission]]), "-",TEXT( MONTH(TblOrigin[[#This Row],[ODK_DateOfSubmission]]),"00"))</f>
        <v>2021-03</v>
      </c>
    </row>
    <row r="2177" spans="1:16" x14ac:dyDescent="0.25">
      <c r="A2177" s="13">
        <v>3504002</v>
      </c>
      <c r="B2177" s="1">
        <v>350400213</v>
      </c>
      <c r="C2177" s="1">
        <v>25529</v>
      </c>
      <c r="D2177" s="6">
        <v>44283</v>
      </c>
      <c r="E2177" s="1">
        <v>121</v>
      </c>
      <c r="F2177" s="1" t="s">
        <v>68</v>
      </c>
      <c r="G2177" s="1" t="s">
        <v>73</v>
      </c>
      <c r="H2177" s="1" t="s">
        <v>1059</v>
      </c>
      <c r="I2177" s="1" t="s">
        <v>1062</v>
      </c>
      <c r="J2177" s="1" t="s">
        <v>1063</v>
      </c>
      <c r="K2177" s="1">
        <v>31.033167288000001</v>
      </c>
      <c r="L2177" s="1">
        <v>46.273891712999998</v>
      </c>
      <c r="M2177" s="1">
        <v>9</v>
      </c>
      <c r="N2177" s="1" t="s">
        <v>78</v>
      </c>
      <c r="O2177" s="1">
        <v>4</v>
      </c>
      <c r="P2177" t="str">
        <f>_xlfn.CONCAT( YEAR(TblOrigin[[#This Row],[ODK_DateOfSubmission]]), "-",TEXT( MONTH(TblOrigin[[#This Row],[ODK_DateOfSubmission]]),"00"))</f>
        <v>2021-03</v>
      </c>
    </row>
    <row r="2178" spans="1:16" x14ac:dyDescent="0.25">
      <c r="A2178" s="13">
        <v>3504036</v>
      </c>
      <c r="B2178" s="1">
        <v>350403613</v>
      </c>
      <c r="C2178" s="1">
        <v>23683</v>
      </c>
      <c r="D2178" s="6">
        <v>44283</v>
      </c>
      <c r="E2178" s="1">
        <v>121</v>
      </c>
      <c r="F2178" s="1" t="s">
        <v>68</v>
      </c>
      <c r="G2178" s="1" t="s">
        <v>73</v>
      </c>
      <c r="H2178" s="1" t="s">
        <v>1059</v>
      </c>
      <c r="I2178" s="1" t="s">
        <v>1096</v>
      </c>
      <c r="J2178" s="1" t="s">
        <v>1097</v>
      </c>
      <c r="K2178" s="1">
        <v>31.03290329</v>
      </c>
      <c r="L2178" s="1">
        <v>46.251552429999997</v>
      </c>
      <c r="M2178" s="1">
        <v>8</v>
      </c>
      <c r="N2178" s="1" t="s">
        <v>90</v>
      </c>
      <c r="O2178" s="1">
        <v>2</v>
      </c>
      <c r="P2178" t="str">
        <f>_xlfn.CONCAT( YEAR(TblOrigin[[#This Row],[ODK_DateOfSubmission]]), "-",TEXT( MONTH(TblOrigin[[#This Row],[ODK_DateOfSubmission]]),"00"))</f>
        <v>2021-03</v>
      </c>
    </row>
    <row r="2179" spans="1:16" x14ac:dyDescent="0.25">
      <c r="A2179" s="13">
        <v>3504036</v>
      </c>
      <c r="B2179" s="1">
        <v>350403613</v>
      </c>
      <c r="C2179" s="1">
        <v>23683</v>
      </c>
      <c r="D2179" s="6">
        <v>44283</v>
      </c>
      <c r="E2179" s="1">
        <v>121</v>
      </c>
      <c r="F2179" s="1" t="s">
        <v>68</v>
      </c>
      <c r="G2179" s="1" t="s">
        <v>73</v>
      </c>
      <c r="H2179" s="1" t="s">
        <v>1059</v>
      </c>
      <c r="I2179" s="1" t="s">
        <v>1096</v>
      </c>
      <c r="J2179" s="1" t="s">
        <v>1097</v>
      </c>
      <c r="K2179" s="1">
        <v>31.03290329</v>
      </c>
      <c r="L2179" s="1">
        <v>46.251552429999997</v>
      </c>
      <c r="M2179" s="1">
        <v>8</v>
      </c>
      <c r="N2179" s="1" t="s">
        <v>66</v>
      </c>
      <c r="O2179" s="1">
        <v>2</v>
      </c>
      <c r="P2179" t="str">
        <f>_xlfn.CONCAT( YEAR(TblOrigin[[#This Row],[ODK_DateOfSubmission]]), "-",TEXT( MONTH(TblOrigin[[#This Row],[ODK_DateOfSubmission]]),"00"))</f>
        <v>2021-03</v>
      </c>
    </row>
    <row r="2180" spans="1:16" x14ac:dyDescent="0.25">
      <c r="A2180" s="13">
        <v>3504006</v>
      </c>
      <c r="B2180" s="1">
        <v>350400613</v>
      </c>
      <c r="C2180" s="1">
        <v>9728</v>
      </c>
      <c r="D2180" s="6">
        <v>44283</v>
      </c>
      <c r="E2180" s="1">
        <v>121</v>
      </c>
      <c r="F2180" s="1" t="s">
        <v>68</v>
      </c>
      <c r="G2180" s="1" t="s">
        <v>73</v>
      </c>
      <c r="H2180" s="1" t="s">
        <v>1059</v>
      </c>
      <c r="I2180" s="1" t="s">
        <v>1341</v>
      </c>
      <c r="J2180" s="1" t="s">
        <v>250</v>
      </c>
      <c r="K2180" s="1">
        <v>31.038316374200001</v>
      </c>
      <c r="L2180" s="1">
        <v>46.253982172199997</v>
      </c>
      <c r="M2180" s="1">
        <v>5</v>
      </c>
      <c r="N2180" s="1" t="s">
        <v>66</v>
      </c>
      <c r="O2180" s="1">
        <v>5</v>
      </c>
      <c r="P2180" t="str">
        <f>_xlfn.CONCAT( YEAR(TblOrigin[[#This Row],[ODK_DateOfSubmission]]), "-",TEXT( MONTH(TblOrigin[[#This Row],[ODK_DateOfSubmission]]),"00"))</f>
        <v>2021-03</v>
      </c>
    </row>
    <row r="2181" spans="1:16" x14ac:dyDescent="0.25">
      <c r="A2181" s="13">
        <v>3505013</v>
      </c>
      <c r="B2181" s="1">
        <v>350501313</v>
      </c>
      <c r="C2181" s="1">
        <v>33809</v>
      </c>
      <c r="D2181" s="6">
        <v>44285</v>
      </c>
      <c r="E2181" s="1">
        <v>121</v>
      </c>
      <c r="F2181" s="1" t="s">
        <v>68</v>
      </c>
      <c r="G2181" s="1" t="s">
        <v>77</v>
      </c>
      <c r="H2181" s="1" t="s">
        <v>1119</v>
      </c>
      <c r="I2181" s="1" t="s">
        <v>1342</v>
      </c>
      <c r="J2181" s="1" t="s">
        <v>232</v>
      </c>
      <c r="K2181" s="1">
        <v>30.914428999999998</v>
      </c>
      <c r="L2181" s="1">
        <v>46.47878</v>
      </c>
      <c r="M2181" s="1">
        <v>5</v>
      </c>
      <c r="N2181" s="1" t="s">
        <v>66</v>
      </c>
      <c r="O2181" s="1">
        <v>5</v>
      </c>
      <c r="P2181" t="str">
        <f>_xlfn.CONCAT( YEAR(TblOrigin[[#This Row],[ODK_DateOfSubmission]]), "-",TEXT( MONTH(TblOrigin[[#This Row],[ODK_DateOfSubmission]]),"00"))</f>
        <v>2021-03</v>
      </c>
    </row>
    <row r="2182" spans="1:16" x14ac:dyDescent="0.25">
      <c r="A2182" s="13">
        <v>3505002</v>
      </c>
      <c r="B2182" s="1">
        <v>350500213</v>
      </c>
      <c r="C2182" s="1">
        <v>24721</v>
      </c>
      <c r="D2182" s="6">
        <v>44285</v>
      </c>
      <c r="E2182" s="1">
        <v>121</v>
      </c>
      <c r="F2182" s="1" t="s">
        <v>68</v>
      </c>
      <c r="G2182" s="1" t="s">
        <v>77</v>
      </c>
      <c r="H2182" s="1" t="s">
        <v>1112</v>
      </c>
      <c r="I2182" s="1" t="s">
        <v>1113</v>
      </c>
      <c r="J2182" s="1" t="s">
        <v>1114</v>
      </c>
      <c r="K2182" s="1">
        <v>30.956201633799999</v>
      </c>
      <c r="L2182" s="1">
        <v>46.359501579899998</v>
      </c>
      <c r="M2182" s="1">
        <v>7</v>
      </c>
      <c r="N2182" s="1" t="s">
        <v>66</v>
      </c>
      <c r="O2182" s="1">
        <v>2</v>
      </c>
      <c r="P2182" t="str">
        <f>_xlfn.CONCAT( YEAR(TblOrigin[[#This Row],[ODK_DateOfSubmission]]), "-",TEXT( MONTH(TblOrigin[[#This Row],[ODK_DateOfSubmission]]),"00"))</f>
        <v>2021-03</v>
      </c>
    </row>
    <row r="2183" spans="1:16" x14ac:dyDescent="0.25">
      <c r="A2183" s="13">
        <v>3505015</v>
      </c>
      <c r="B2183" s="1">
        <v>350501513</v>
      </c>
      <c r="C2183" s="1">
        <v>33811</v>
      </c>
      <c r="D2183" s="6">
        <v>44285</v>
      </c>
      <c r="E2183" s="1">
        <v>121</v>
      </c>
      <c r="F2183" s="1" t="s">
        <v>68</v>
      </c>
      <c r="G2183" s="1" t="s">
        <v>77</v>
      </c>
      <c r="H2183" s="1" t="s">
        <v>1128</v>
      </c>
      <c r="I2183" s="1" t="s">
        <v>1342</v>
      </c>
      <c r="J2183" s="1" t="s">
        <v>232</v>
      </c>
      <c r="K2183" s="1">
        <v>30.882387999999999</v>
      </c>
      <c r="L2183" s="1">
        <v>46.568722000000001</v>
      </c>
      <c r="M2183" s="1">
        <v>25</v>
      </c>
      <c r="N2183" s="1" t="s">
        <v>66</v>
      </c>
      <c r="O2183" s="1">
        <v>10</v>
      </c>
      <c r="P2183" t="str">
        <f>_xlfn.CONCAT( YEAR(TblOrigin[[#This Row],[ODK_DateOfSubmission]]), "-",TEXT( MONTH(TblOrigin[[#This Row],[ODK_DateOfSubmission]]),"00"))</f>
        <v>2021-03</v>
      </c>
    </row>
    <row r="2184" spans="1:16" x14ac:dyDescent="0.25">
      <c r="A2184" s="13">
        <v>3505015</v>
      </c>
      <c r="B2184" s="1">
        <v>350501513</v>
      </c>
      <c r="C2184" s="1">
        <v>33811</v>
      </c>
      <c r="D2184" s="6">
        <v>44285</v>
      </c>
      <c r="E2184" s="1">
        <v>121</v>
      </c>
      <c r="F2184" s="1" t="s">
        <v>68</v>
      </c>
      <c r="G2184" s="1" t="s">
        <v>77</v>
      </c>
      <c r="H2184" s="1" t="s">
        <v>1128</v>
      </c>
      <c r="I2184" s="1" t="s">
        <v>1342</v>
      </c>
      <c r="J2184" s="1" t="s">
        <v>232</v>
      </c>
      <c r="K2184" s="1">
        <v>30.882387999999999</v>
      </c>
      <c r="L2184" s="1">
        <v>46.568722000000001</v>
      </c>
      <c r="M2184" s="1">
        <v>25</v>
      </c>
      <c r="N2184" s="1" t="s">
        <v>78</v>
      </c>
      <c r="O2184" s="1">
        <v>10</v>
      </c>
      <c r="P2184" t="str">
        <f>_xlfn.CONCAT( YEAR(TblOrigin[[#This Row],[ODK_DateOfSubmission]]), "-",TEXT( MONTH(TblOrigin[[#This Row],[ODK_DateOfSubmission]]),"00"))</f>
        <v>2021-03</v>
      </c>
    </row>
    <row r="2185" spans="1:16" x14ac:dyDescent="0.25">
      <c r="A2185" s="13">
        <v>3504039</v>
      </c>
      <c r="B2185" s="1">
        <v>350403913</v>
      </c>
      <c r="C2185" s="1">
        <v>25531</v>
      </c>
      <c r="D2185" s="6">
        <v>44285</v>
      </c>
      <c r="E2185" s="1">
        <v>121</v>
      </c>
      <c r="F2185" s="1" t="s">
        <v>68</v>
      </c>
      <c r="G2185" s="1" t="s">
        <v>73</v>
      </c>
      <c r="H2185" s="1" t="s">
        <v>1059</v>
      </c>
      <c r="I2185" s="1" t="s">
        <v>1492</v>
      </c>
      <c r="J2185" s="1" t="s">
        <v>1493</v>
      </c>
      <c r="K2185" s="1">
        <v>31.0452754698</v>
      </c>
      <c r="L2185" s="1">
        <v>46.2350050258</v>
      </c>
      <c r="M2185" s="1">
        <v>7</v>
      </c>
      <c r="N2185" s="1" t="s">
        <v>78</v>
      </c>
      <c r="O2185" s="1">
        <v>7</v>
      </c>
      <c r="P2185" t="str">
        <f>_xlfn.CONCAT( YEAR(TblOrigin[[#This Row],[ODK_DateOfSubmission]]), "-",TEXT( MONTH(TblOrigin[[#This Row],[ODK_DateOfSubmission]]),"00"))</f>
        <v>2021-03</v>
      </c>
    </row>
    <row r="2186" spans="1:16" x14ac:dyDescent="0.25">
      <c r="A2186" s="13">
        <v>3505015</v>
      </c>
      <c r="B2186" s="1">
        <v>350501513</v>
      </c>
      <c r="C2186" s="1">
        <v>33811</v>
      </c>
      <c r="D2186" s="6">
        <v>44285</v>
      </c>
      <c r="E2186" s="1">
        <v>121</v>
      </c>
      <c r="F2186" s="1" t="s">
        <v>68</v>
      </c>
      <c r="G2186" s="1" t="s">
        <v>77</v>
      </c>
      <c r="H2186" s="1" t="s">
        <v>1128</v>
      </c>
      <c r="I2186" s="1" t="s">
        <v>1342</v>
      </c>
      <c r="J2186" s="1" t="s">
        <v>232</v>
      </c>
      <c r="K2186" s="1">
        <v>30.882387999999999</v>
      </c>
      <c r="L2186" s="1">
        <v>46.568722000000001</v>
      </c>
      <c r="M2186" s="1">
        <v>25</v>
      </c>
      <c r="N2186" s="1" t="s">
        <v>87</v>
      </c>
      <c r="O2186" s="1">
        <v>5</v>
      </c>
      <c r="P2186" t="str">
        <f>_xlfn.CONCAT( YEAR(TblOrigin[[#This Row],[ODK_DateOfSubmission]]), "-",TEXT( MONTH(TblOrigin[[#This Row],[ODK_DateOfSubmission]]),"00"))</f>
        <v>2021-03</v>
      </c>
    </row>
    <row r="2187" spans="1:16" x14ac:dyDescent="0.25">
      <c r="A2187" s="13">
        <v>3505002</v>
      </c>
      <c r="B2187" s="1">
        <v>350500213</v>
      </c>
      <c r="C2187" s="1">
        <v>24721</v>
      </c>
      <c r="D2187" s="6">
        <v>44285</v>
      </c>
      <c r="E2187" s="1">
        <v>121</v>
      </c>
      <c r="F2187" s="1" t="s">
        <v>68</v>
      </c>
      <c r="G2187" s="1" t="s">
        <v>77</v>
      </c>
      <c r="H2187" s="1" t="s">
        <v>1112</v>
      </c>
      <c r="I2187" s="1" t="s">
        <v>1113</v>
      </c>
      <c r="J2187" s="1" t="s">
        <v>1114</v>
      </c>
      <c r="K2187" s="1">
        <v>30.956201633799999</v>
      </c>
      <c r="L2187" s="1">
        <v>46.359501579899998</v>
      </c>
      <c r="M2187" s="1">
        <v>7</v>
      </c>
      <c r="N2187" s="1" t="s">
        <v>87</v>
      </c>
      <c r="O2187" s="1">
        <v>5</v>
      </c>
      <c r="P2187" t="str">
        <f>_xlfn.CONCAT( YEAR(TblOrigin[[#This Row],[ODK_DateOfSubmission]]), "-",TEXT( MONTH(TblOrigin[[#This Row],[ODK_DateOfSubmission]]),"00"))</f>
        <v>2021-03</v>
      </c>
    </row>
    <row r="2188" spans="1:16" x14ac:dyDescent="0.25">
      <c r="A2188" s="13">
        <v>2708149</v>
      </c>
      <c r="B2188" s="1">
        <v>2708149105</v>
      </c>
      <c r="C2188" s="1">
        <v>17846</v>
      </c>
      <c r="D2188" s="6">
        <v>44289.737158449076</v>
      </c>
      <c r="E2188" s="1">
        <v>121</v>
      </c>
      <c r="F2188" s="1" t="s">
        <v>72</v>
      </c>
      <c r="G2188" s="1" t="s">
        <v>93</v>
      </c>
      <c r="H2188" s="1" t="s">
        <v>433</v>
      </c>
      <c r="I2188" s="1" t="s">
        <v>1317</v>
      </c>
      <c r="J2188" s="1" t="s">
        <v>1318</v>
      </c>
      <c r="K2188" s="1">
        <v>36.400643000000002</v>
      </c>
      <c r="L2188" s="1">
        <v>42.529265000000002</v>
      </c>
      <c r="M2188" s="1">
        <v>2</v>
      </c>
      <c r="N2188" s="1" t="s">
        <v>66</v>
      </c>
      <c r="O2188" s="1">
        <v>2</v>
      </c>
      <c r="P2188" t="str">
        <f>_xlfn.CONCAT( YEAR(TblOrigin[[#This Row],[ODK_DateOfSubmission]]), "-",TEXT( MONTH(TblOrigin[[#This Row],[ODK_DateOfSubmission]]),"00"))</f>
        <v>2021-04</v>
      </c>
    </row>
    <row r="2189" spans="1:16" x14ac:dyDescent="0.25">
      <c r="A2189" s="13">
        <v>2708154</v>
      </c>
      <c r="B2189" s="1">
        <v>2708154105</v>
      </c>
      <c r="C2189" s="1">
        <v>33345</v>
      </c>
      <c r="D2189" s="6">
        <v>44289.737389004629</v>
      </c>
      <c r="E2189" s="1">
        <v>121</v>
      </c>
      <c r="F2189" s="1" t="s">
        <v>72</v>
      </c>
      <c r="G2189" s="1" t="s">
        <v>93</v>
      </c>
      <c r="H2189" s="1" t="s">
        <v>433</v>
      </c>
      <c r="I2189" s="1" t="s">
        <v>476</v>
      </c>
      <c r="J2189" s="1" t="s">
        <v>477</v>
      </c>
      <c r="K2189" s="1">
        <v>36.396619999999999</v>
      </c>
      <c r="L2189" s="1">
        <v>42.514042699999997</v>
      </c>
      <c r="M2189" s="1">
        <v>9</v>
      </c>
      <c r="N2189" s="1" t="s">
        <v>66</v>
      </c>
      <c r="O2189" s="1">
        <v>9</v>
      </c>
      <c r="P2189" t="str">
        <f>_xlfn.CONCAT( YEAR(TblOrigin[[#This Row],[ODK_DateOfSubmission]]), "-",TEXT( MONTH(TblOrigin[[#This Row],[ODK_DateOfSubmission]]),"00"))</f>
        <v>2021-04</v>
      </c>
    </row>
    <row r="2190" spans="1:16" x14ac:dyDescent="0.25">
      <c r="A2190" s="13">
        <v>2708153</v>
      </c>
      <c r="B2190" s="1">
        <v>2708153105</v>
      </c>
      <c r="C2190" s="1">
        <v>33346</v>
      </c>
      <c r="D2190" s="6">
        <v>44289.737401307873</v>
      </c>
      <c r="E2190" s="1">
        <v>121</v>
      </c>
      <c r="F2190" s="1" t="s">
        <v>72</v>
      </c>
      <c r="G2190" s="1" t="s">
        <v>93</v>
      </c>
      <c r="H2190" s="1" t="s">
        <v>433</v>
      </c>
      <c r="I2190" s="1" t="s">
        <v>474</v>
      </c>
      <c r="J2190" s="1" t="s">
        <v>475</v>
      </c>
      <c r="K2190" s="1">
        <v>36.398490000000002</v>
      </c>
      <c r="L2190" s="1">
        <v>42.504868999999999</v>
      </c>
      <c r="M2190" s="1">
        <v>5</v>
      </c>
      <c r="N2190" s="1" t="s">
        <v>66</v>
      </c>
      <c r="O2190" s="1">
        <v>5</v>
      </c>
      <c r="P2190" t="str">
        <f>_xlfn.CONCAT( YEAR(TblOrigin[[#This Row],[ODK_DateOfSubmission]]), "-",TEXT( MONTH(TblOrigin[[#This Row],[ODK_DateOfSubmission]]),"00"))</f>
        <v>2021-04</v>
      </c>
    </row>
    <row r="2191" spans="1:16" x14ac:dyDescent="0.25">
      <c r="A2191" s="13">
        <v>3504014</v>
      </c>
      <c r="B2191" s="1">
        <v>350401413</v>
      </c>
      <c r="C2191" s="1">
        <v>10254</v>
      </c>
      <c r="D2191" s="6">
        <v>44291</v>
      </c>
      <c r="E2191" s="1">
        <v>121</v>
      </c>
      <c r="F2191" s="1" t="s">
        <v>68</v>
      </c>
      <c r="G2191" s="1" t="s">
        <v>73</v>
      </c>
      <c r="H2191" s="1" t="s">
        <v>1059</v>
      </c>
      <c r="I2191" s="1" t="s">
        <v>1070</v>
      </c>
      <c r="J2191" s="1" t="s">
        <v>1071</v>
      </c>
      <c r="K2191" s="1">
        <v>31.042429802899999</v>
      </c>
      <c r="L2191" s="1">
        <v>46.262052204600003</v>
      </c>
      <c r="M2191" s="1">
        <v>30</v>
      </c>
      <c r="N2191" s="1" t="s">
        <v>74</v>
      </c>
      <c r="O2191" s="1">
        <v>5</v>
      </c>
      <c r="P2191" t="str">
        <f>_xlfn.CONCAT( YEAR(TblOrigin[[#This Row],[ODK_DateOfSubmission]]), "-",TEXT( MONTH(TblOrigin[[#This Row],[ODK_DateOfSubmission]]),"00"))</f>
        <v>2021-04</v>
      </c>
    </row>
    <row r="2192" spans="1:16" x14ac:dyDescent="0.25">
      <c r="A2192" s="13">
        <v>3504014</v>
      </c>
      <c r="B2192" s="1">
        <v>350401413</v>
      </c>
      <c r="C2192" s="1">
        <v>10254</v>
      </c>
      <c r="D2192" s="6">
        <v>44291</v>
      </c>
      <c r="E2192" s="1">
        <v>121</v>
      </c>
      <c r="F2192" s="1" t="s">
        <v>68</v>
      </c>
      <c r="G2192" s="1" t="s">
        <v>73</v>
      </c>
      <c r="H2192" s="1" t="s">
        <v>1059</v>
      </c>
      <c r="I2192" s="1" t="s">
        <v>1070</v>
      </c>
      <c r="J2192" s="1" t="s">
        <v>1071</v>
      </c>
      <c r="K2192" s="1">
        <v>31.042429802899999</v>
      </c>
      <c r="L2192" s="1">
        <v>46.262052204600003</v>
      </c>
      <c r="M2192" s="1">
        <v>30</v>
      </c>
      <c r="N2192" s="1" t="s">
        <v>94</v>
      </c>
      <c r="O2192" s="1">
        <v>10</v>
      </c>
      <c r="P2192" t="str">
        <f>_xlfn.CONCAT( YEAR(TblOrigin[[#This Row],[ODK_DateOfSubmission]]), "-",TEXT( MONTH(TblOrigin[[#This Row],[ODK_DateOfSubmission]]),"00"))</f>
        <v>2021-04</v>
      </c>
    </row>
    <row r="2193" spans="1:16" x14ac:dyDescent="0.25">
      <c r="A2193" s="13">
        <v>3504046</v>
      </c>
      <c r="B2193" s="1">
        <v>350404613</v>
      </c>
      <c r="C2193" s="1">
        <v>10269</v>
      </c>
      <c r="D2193" s="6">
        <v>44291</v>
      </c>
      <c r="E2193" s="1">
        <v>121</v>
      </c>
      <c r="F2193" s="1" t="s">
        <v>68</v>
      </c>
      <c r="G2193" s="1" t="s">
        <v>73</v>
      </c>
      <c r="H2193" s="1" t="s">
        <v>1102</v>
      </c>
      <c r="I2193" s="1" t="s">
        <v>1103</v>
      </c>
      <c r="J2193" s="1" t="s">
        <v>1104</v>
      </c>
      <c r="K2193" s="1">
        <v>31.041901284200001</v>
      </c>
      <c r="L2193" s="1">
        <v>46.3069539022</v>
      </c>
      <c r="M2193" s="1">
        <v>41</v>
      </c>
      <c r="N2193" s="1" t="s">
        <v>74</v>
      </c>
      <c r="O2193" s="1">
        <v>2</v>
      </c>
      <c r="P2193" t="str">
        <f>_xlfn.CONCAT( YEAR(TblOrigin[[#This Row],[ODK_DateOfSubmission]]), "-",TEXT( MONTH(TblOrigin[[#This Row],[ODK_DateOfSubmission]]),"00"))</f>
        <v>2021-04</v>
      </c>
    </row>
    <row r="2194" spans="1:16" x14ac:dyDescent="0.25">
      <c r="A2194" s="13">
        <v>3504046</v>
      </c>
      <c r="B2194" s="1">
        <v>350404613</v>
      </c>
      <c r="C2194" s="1">
        <v>10269</v>
      </c>
      <c r="D2194" s="6">
        <v>44291</v>
      </c>
      <c r="E2194" s="1">
        <v>121</v>
      </c>
      <c r="F2194" s="1" t="s">
        <v>68</v>
      </c>
      <c r="G2194" s="1" t="s">
        <v>73</v>
      </c>
      <c r="H2194" s="1" t="s">
        <v>1102</v>
      </c>
      <c r="I2194" s="1" t="s">
        <v>1103</v>
      </c>
      <c r="J2194" s="1" t="s">
        <v>1104</v>
      </c>
      <c r="K2194" s="1">
        <v>31.041901284200001</v>
      </c>
      <c r="L2194" s="1">
        <v>46.3069539022</v>
      </c>
      <c r="M2194" s="1">
        <v>41</v>
      </c>
      <c r="N2194" s="1" t="s">
        <v>94</v>
      </c>
      <c r="O2194" s="1">
        <v>15</v>
      </c>
      <c r="P2194" t="str">
        <f>_xlfn.CONCAT( YEAR(TblOrigin[[#This Row],[ODK_DateOfSubmission]]), "-",TEXT( MONTH(TblOrigin[[#This Row],[ODK_DateOfSubmission]]),"00"))</f>
        <v>2021-04</v>
      </c>
    </row>
    <row r="2195" spans="1:16" x14ac:dyDescent="0.25">
      <c r="A2195" s="13">
        <v>3504045</v>
      </c>
      <c r="B2195" s="1">
        <v>350404513</v>
      </c>
      <c r="C2195" s="1">
        <v>22344</v>
      </c>
      <c r="D2195" s="6">
        <v>44291</v>
      </c>
      <c r="E2195" s="1">
        <v>121</v>
      </c>
      <c r="F2195" s="1" t="s">
        <v>68</v>
      </c>
      <c r="G2195" s="1" t="s">
        <v>73</v>
      </c>
      <c r="H2195" s="1" t="s">
        <v>1059</v>
      </c>
      <c r="I2195" s="1" t="s">
        <v>1408</v>
      </c>
      <c r="J2195" s="1" t="s">
        <v>1409</v>
      </c>
      <c r="K2195" s="1">
        <v>31.048519000500001</v>
      </c>
      <c r="L2195" s="1">
        <v>46.257282930099997</v>
      </c>
      <c r="M2195" s="1">
        <v>7</v>
      </c>
      <c r="N2195" s="1" t="s">
        <v>94</v>
      </c>
      <c r="O2195" s="1">
        <v>2</v>
      </c>
      <c r="P2195" t="str">
        <f>_xlfn.CONCAT( YEAR(TblOrigin[[#This Row],[ODK_DateOfSubmission]]), "-",TEXT( MONTH(TblOrigin[[#This Row],[ODK_DateOfSubmission]]),"00"))</f>
        <v>2021-04</v>
      </c>
    </row>
    <row r="2196" spans="1:16" x14ac:dyDescent="0.25">
      <c r="A2196" s="13">
        <v>3504041</v>
      </c>
      <c r="B2196" s="1">
        <v>350404113</v>
      </c>
      <c r="C2196" s="1">
        <v>25533</v>
      </c>
      <c r="D2196" s="6">
        <v>44291</v>
      </c>
      <c r="E2196" s="1">
        <v>121</v>
      </c>
      <c r="F2196" s="1" t="s">
        <v>68</v>
      </c>
      <c r="G2196" s="1" t="s">
        <v>73</v>
      </c>
      <c r="H2196" s="1" t="s">
        <v>1059</v>
      </c>
      <c r="I2196" s="1" t="s">
        <v>1098</v>
      </c>
      <c r="J2196" s="1" t="s">
        <v>1099</v>
      </c>
      <c r="K2196" s="1">
        <v>31.080862144499999</v>
      </c>
      <c r="L2196" s="1">
        <v>46.240087203599998</v>
      </c>
      <c r="M2196" s="1">
        <v>124</v>
      </c>
      <c r="N2196" s="1" t="s">
        <v>74</v>
      </c>
      <c r="O2196" s="1">
        <v>7</v>
      </c>
      <c r="P2196" t="str">
        <f>_xlfn.CONCAT( YEAR(TblOrigin[[#This Row],[ODK_DateOfSubmission]]), "-",TEXT( MONTH(TblOrigin[[#This Row],[ODK_DateOfSubmission]]),"00"))</f>
        <v>2021-04</v>
      </c>
    </row>
    <row r="2197" spans="1:16" x14ac:dyDescent="0.25">
      <c r="A2197" s="13">
        <v>3504042</v>
      </c>
      <c r="B2197" s="1">
        <v>350404213</v>
      </c>
      <c r="C2197" s="1">
        <v>10263</v>
      </c>
      <c r="D2197" s="6">
        <v>44291</v>
      </c>
      <c r="E2197" s="1">
        <v>121</v>
      </c>
      <c r="F2197" s="1" t="s">
        <v>68</v>
      </c>
      <c r="G2197" s="1" t="s">
        <v>73</v>
      </c>
      <c r="H2197" s="1" t="s">
        <v>1059</v>
      </c>
      <c r="I2197" s="1" t="s">
        <v>1100</v>
      </c>
      <c r="J2197" s="1" t="s">
        <v>1101</v>
      </c>
      <c r="K2197" s="1">
        <v>31.0802066016</v>
      </c>
      <c r="L2197" s="1">
        <v>46.235693895300003</v>
      </c>
      <c r="M2197" s="1">
        <v>30</v>
      </c>
      <c r="N2197" s="1" t="s">
        <v>94</v>
      </c>
      <c r="O2197" s="1">
        <v>15</v>
      </c>
      <c r="P2197" t="str">
        <f>_xlfn.CONCAT( YEAR(TblOrigin[[#This Row],[ODK_DateOfSubmission]]), "-",TEXT( MONTH(TblOrigin[[#This Row],[ODK_DateOfSubmission]]),"00"))</f>
        <v>2021-04</v>
      </c>
    </row>
    <row r="2198" spans="1:16" x14ac:dyDescent="0.25">
      <c r="A2198" s="13">
        <v>3504041</v>
      </c>
      <c r="B2198" s="1">
        <v>350404113</v>
      </c>
      <c r="C2198" s="1">
        <v>25533</v>
      </c>
      <c r="D2198" s="6">
        <v>44291</v>
      </c>
      <c r="E2198" s="1">
        <v>121</v>
      </c>
      <c r="F2198" s="1" t="s">
        <v>68</v>
      </c>
      <c r="G2198" s="1" t="s">
        <v>73</v>
      </c>
      <c r="H2198" s="1" t="s">
        <v>1059</v>
      </c>
      <c r="I2198" s="1" t="s">
        <v>1098</v>
      </c>
      <c r="J2198" s="1" t="s">
        <v>1099</v>
      </c>
      <c r="K2198" s="1">
        <v>31.080862144499999</v>
      </c>
      <c r="L2198" s="1">
        <v>46.240087203599998</v>
      </c>
      <c r="M2198" s="1">
        <v>124</v>
      </c>
      <c r="N2198" s="1" t="s">
        <v>94</v>
      </c>
      <c r="O2198" s="1">
        <v>33</v>
      </c>
      <c r="P2198" t="str">
        <f>_xlfn.CONCAT( YEAR(TblOrigin[[#This Row],[ODK_DateOfSubmission]]), "-",TEXT( MONTH(TblOrigin[[#This Row],[ODK_DateOfSubmission]]),"00"))</f>
        <v>2021-04</v>
      </c>
    </row>
    <row r="2199" spans="1:16" x14ac:dyDescent="0.25">
      <c r="A2199" s="13">
        <v>3504046</v>
      </c>
      <c r="B2199" s="1">
        <v>350404613</v>
      </c>
      <c r="C2199" s="1">
        <v>10269</v>
      </c>
      <c r="D2199" s="6">
        <v>44291</v>
      </c>
      <c r="E2199" s="1">
        <v>121</v>
      </c>
      <c r="F2199" s="1" t="s">
        <v>68</v>
      </c>
      <c r="G2199" s="1" t="s">
        <v>73</v>
      </c>
      <c r="H2199" s="1" t="s">
        <v>1102</v>
      </c>
      <c r="I2199" s="1" t="s">
        <v>1103</v>
      </c>
      <c r="J2199" s="1" t="s">
        <v>1104</v>
      </c>
      <c r="K2199" s="1">
        <v>31.041901284200001</v>
      </c>
      <c r="L2199" s="1">
        <v>46.3069539022</v>
      </c>
      <c r="M2199" s="1">
        <v>41</v>
      </c>
      <c r="N2199" s="1" t="s">
        <v>90</v>
      </c>
      <c r="O2199" s="1">
        <v>5</v>
      </c>
      <c r="P2199" t="str">
        <f>_xlfn.CONCAT( YEAR(TblOrigin[[#This Row],[ODK_DateOfSubmission]]), "-",TEXT( MONTH(TblOrigin[[#This Row],[ODK_DateOfSubmission]]),"00"))</f>
        <v>2021-04</v>
      </c>
    </row>
    <row r="2200" spans="1:16" x14ac:dyDescent="0.25">
      <c r="A2200" s="13">
        <v>3504041</v>
      </c>
      <c r="B2200" s="1">
        <v>350404113</v>
      </c>
      <c r="C2200" s="1">
        <v>25533</v>
      </c>
      <c r="D2200" s="6">
        <v>44291</v>
      </c>
      <c r="E2200" s="1">
        <v>121</v>
      </c>
      <c r="F2200" s="1" t="s">
        <v>68</v>
      </c>
      <c r="G2200" s="1" t="s">
        <v>73</v>
      </c>
      <c r="H2200" s="1" t="s">
        <v>1059</v>
      </c>
      <c r="I2200" s="1" t="s">
        <v>1098</v>
      </c>
      <c r="J2200" s="1" t="s">
        <v>1099</v>
      </c>
      <c r="K2200" s="1">
        <v>31.080862144499999</v>
      </c>
      <c r="L2200" s="1">
        <v>46.240087203599998</v>
      </c>
      <c r="M2200" s="1">
        <v>124</v>
      </c>
      <c r="N2200" s="1" t="s">
        <v>78</v>
      </c>
      <c r="O2200" s="1">
        <v>27</v>
      </c>
      <c r="P2200" t="str">
        <f>_xlfn.CONCAT( YEAR(TblOrigin[[#This Row],[ODK_DateOfSubmission]]), "-",TEXT( MONTH(TblOrigin[[#This Row],[ODK_DateOfSubmission]]),"00"))</f>
        <v>2021-04</v>
      </c>
    </row>
    <row r="2201" spans="1:16" x14ac:dyDescent="0.25">
      <c r="A2201" s="13">
        <v>3504045</v>
      </c>
      <c r="B2201" s="1">
        <v>350404513</v>
      </c>
      <c r="C2201" s="1">
        <v>22344</v>
      </c>
      <c r="D2201" s="6">
        <v>44291</v>
      </c>
      <c r="E2201" s="1">
        <v>121</v>
      </c>
      <c r="F2201" s="1" t="s">
        <v>68</v>
      </c>
      <c r="G2201" s="1" t="s">
        <v>73</v>
      </c>
      <c r="H2201" s="1" t="s">
        <v>1059</v>
      </c>
      <c r="I2201" s="1" t="s">
        <v>1408</v>
      </c>
      <c r="J2201" s="1" t="s">
        <v>1409</v>
      </c>
      <c r="K2201" s="1">
        <v>31.048519000500001</v>
      </c>
      <c r="L2201" s="1">
        <v>46.257282930099997</v>
      </c>
      <c r="M2201" s="1">
        <v>7</v>
      </c>
      <c r="N2201" s="1" t="s">
        <v>78</v>
      </c>
      <c r="O2201" s="1">
        <v>3</v>
      </c>
      <c r="P2201" t="str">
        <f>_xlfn.CONCAT( YEAR(TblOrigin[[#This Row],[ODK_DateOfSubmission]]), "-",TEXT( MONTH(TblOrigin[[#This Row],[ODK_DateOfSubmission]]),"00"))</f>
        <v>2021-04</v>
      </c>
    </row>
    <row r="2202" spans="1:16" x14ac:dyDescent="0.25">
      <c r="A2202" s="13">
        <v>3504041</v>
      </c>
      <c r="B2202" s="1">
        <v>350404113</v>
      </c>
      <c r="C2202" s="1">
        <v>25533</v>
      </c>
      <c r="D2202" s="6">
        <v>44291</v>
      </c>
      <c r="E2202" s="1">
        <v>121</v>
      </c>
      <c r="F2202" s="1" t="s">
        <v>68</v>
      </c>
      <c r="G2202" s="1" t="s">
        <v>73</v>
      </c>
      <c r="H2202" s="1" t="s">
        <v>1059</v>
      </c>
      <c r="I2202" s="1" t="s">
        <v>1098</v>
      </c>
      <c r="J2202" s="1" t="s">
        <v>1099</v>
      </c>
      <c r="K2202" s="1">
        <v>31.080862144499999</v>
      </c>
      <c r="L2202" s="1">
        <v>46.240087203599998</v>
      </c>
      <c r="M2202" s="1">
        <v>124</v>
      </c>
      <c r="N2202" s="1" t="s">
        <v>87</v>
      </c>
      <c r="O2202" s="1">
        <v>11</v>
      </c>
      <c r="P2202" t="str">
        <f>_xlfn.CONCAT( YEAR(TblOrigin[[#This Row],[ODK_DateOfSubmission]]), "-",TEXT( MONTH(TblOrigin[[#This Row],[ODK_DateOfSubmission]]),"00"))</f>
        <v>2021-04</v>
      </c>
    </row>
    <row r="2203" spans="1:16" x14ac:dyDescent="0.25">
      <c r="A2203" s="13">
        <v>3504046</v>
      </c>
      <c r="B2203" s="1">
        <v>350404613</v>
      </c>
      <c r="C2203" s="1">
        <v>10269</v>
      </c>
      <c r="D2203" s="6">
        <v>44291</v>
      </c>
      <c r="E2203" s="1">
        <v>121</v>
      </c>
      <c r="F2203" s="1" t="s">
        <v>68</v>
      </c>
      <c r="G2203" s="1" t="s">
        <v>73</v>
      </c>
      <c r="H2203" s="1" t="s">
        <v>1102</v>
      </c>
      <c r="I2203" s="1" t="s">
        <v>1103</v>
      </c>
      <c r="J2203" s="1" t="s">
        <v>1104</v>
      </c>
      <c r="K2203" s="1">
        <v>31.041901284200001</v>
      </c>
      <c r="L2203" s="1">
        <v>46.3069539022</v>
      </c>
      <c r="M2203" s="1">
        <v>41</v>
      </c>
      <c r="N2203" s="1" t="s">
        <v>78</v>
      </c>
      <c r="O2203" s="1">
        <v>4</v>
      </c>
      <c r="P2203" t="str">
        <f>_xlfn.CONCAT( YEAR(TblOrigin[[#This Row],[ODK_DateOfSubmission]]), "-",TEXT( MONTH(TblOrigin[[#This Row],[ODK_DateOfSubmission]]),"00"))</f>
        <v>2021-04</v>
      </c>
    </row>
    <row r="2204" spans="1:16" x14ac:dyDescent="0.25">
      <c r="A2204" s="13">
        <v>3504045</v>
      </c>
      <c r="B2204" s="1">
        <v>350404513</v>
      </c>
      <c r="C2204" s="1">
        <v>22344</v>
      </c>
      <c r="D2204" s="6">
        <v>44291</v>
      </c>
      <c r="E2204" s="1">
        <v>121</v>
      </c>
      <c r="F2204" s="1" t="s">
        <v>68</v>
      </c>
      <c r="G2204" s="1" t="s">
        <v>73</v>
      </c>
      <c r="H2204" s="1" t="s">
        <v>1059</v>
      </c>
      <c r="I2204" s="1" t="s">
        <v>1408</v>
      </c>
      <c r="J2204" s="1" t="s">
        <v>1409</v>
      </c>
      <c r="K2204" s="1">
        <v>31.048519000500001</v>
      </c>
      <c r="L2204" s="1">
        <v>46.257282930099997</v>
      </c>
      <c r="M2204" s="1">
        <v>7</v>
      </c>
      <c r="N2204" s="1" t="s">
        <v>90</v>
      </c>
      <c r="O2204" s="1">
        <v>2</v>
      </c>
      <c r="P2204" t="str">
        <f>_xlfn.CONCAT( YEAR(TblOrigin[[#This Row],[ODK_DateOfSubmission]]), "-",TEXT( MONTH(TblOrigin[[#This Row],[ODK_DateOfSubmission]]),"00"))</f>
        <v>2021-04</v>
      </c>
    </row>
    <row r="2205" spans="1:16" x14ac:dyDescent="0.25">
      <c r="A2205" s="13">
        <v>3504041</v>
      </c>
      <c r="B2205" s="1">
        <v>350404113</v>
      </c>
      <c r="C2205" s="1">
        <v>25533</v>
      </c>
      <c r="D2205" s="6">
        <v>44291</v>
      </c>
      <c r="E2205" s="1">
        <v>121</v>
      </c>
      <c r="F2205" s="1" t="s">
        <v>68</v>
      </c>
      <c r="G2205" s="1" t="s">
        <v>73</v>
      </c>
      <c r="H2205" s="1" t="s">
        <v>1059</v>
      </c>
      <c r="I2205" s="1" t="s">
        <v>1098</v>
      </c>
      <c r="J2205" s="1" t="s">
        <v>1099</v>
      </c>
      <c r="K2205" s="1">
        <v>31.080862144499999</v>
      </c>
      <c r="L2205" s="1">
        <v>46.240087203599998</v>
      </c>
      <c r="M2205" s="1">
        <v>124</v>
      </c>
      <c r="N2205" s="1" t="s">
        <v>90</v>
      </c>
      <c r="O2205" s="1">
        <v>31</v>
      </c>
      <c r="P2205" t="str">
        <f>_xlfn.CONCAT( YEAR(TblOrigin[[#This Row],[ODK_DateOfSubmission]]), "-",TEXT( MONTH(TblOrigin[[#This Row],[ODK_DateOfSubmission]]),"00"))</f>
        <v>2021-04</v>
      </c>
    </row>
    <row r="2206" spans="1:16" x14ac:dyDescent="0.25">
      <c r="A2206" s="13">
        <v>3504042</v>
      </c>
      <c r="B2206" s="1">
        <v>350404213</v>
      </c>
      <c r="C2206" s="1">
        <v>10263</v>
      </c>
      <c r="D2206" s="6">
        <v>44291</v>
      </c>
      <c r="E2206" s="1">
        <v>121</v>
      </c>
      <c r="F2206" s="1" t="s">
        <v>68</v>
      </c>
      <c r="G2206" s="1" t="s">
        <v>73</v>
      </c>
      <c r="H2206" s="1" t="s">
        <v>1059</v>
      </c>
      <c r="I2206" s="1" t="s">
        <v>1100</v>
      </c>
      <c r="J2206" s="1" t="s">
        <v>1101</v>
      </c>
      <c r="K2206" s="1">
        <v>31.0802066016</v>
      </c>
      <c r="L2206" s="1">
        <v>46.235693895300003</v>
      </c>
      <c r="M2206" s="1">
        <v>30</v>
      </c>
      <c r="N2206" s="1" t="s">
        <v>87</v>
      </c>
      <c r="O2206" s="1">
        <v>5</v>
      </c>
      <c r="P2206" t="str">
        <f>_xlfn.CONCAT( YEAR(TblOrigin[[#This Row],[ODK_DateOfSubmission]]), "-",TEXT( MONTH(TblOrigin[[#This Row],[ODK_DateOfSubmission]]),"00"))</f>
        <v>2021-04</v>
      </c>
    </row>
    <row r="2207" spans="1:16" x14ac:dyDescent="0.25">
      <c r="A2207" s="13">
        <v>3504041</v>
      </c>
      <c r="B2207" s="1">
        <v>350404113</v>
      </c>
      <c r="C2207" s="1">
        <v>25533</v>
      </c>
      <c r="D2207" s="6">
        <v>44291</v>
      </c>
      <c r="E2207" s="1">
        <v>121</v>
      </c>
      <c r="F2207" s="1" t="s">
        <v>68</v>
      </c>
      <c r="G2207" s="1" t="s">
        <v>73</v>
      </c>
      <c r="H2207" s="1" t="s">
        <v>1059</v>
      </c>
      <c r="I2207" s="1" t="s">
        <v>1098</v>
      </c>
      <c r="J2207" s="1" t="s">
        <v>1099</v>
      </c>
      <c r="K2207" s="1">
        <v>31.080862144499999</v>
      </c>
      <c r="L2207" s="1">
        <v>46.240087203599998</v>
      </c>
      <c r="M2207" s="1">
        <v>124</v>
      </c>
      <c r="N2207" s="1" t="s">
        <v>104</v>
      </c>
      <c r="O2207" s="1">
        <v>15</v>
      </c>
      <c r="P2207" t="str">
        <f>_xlfn.CONCAT( YEAR(TblOrigin[[#This Row],[ODK_DateOfSubmission]]), "-",TEXT( MONTH(TblOrigin[[#This Row],[ODK_DateOfSubmission]]),"00"))</f>
        <v>2021-04</v>
      </c>
    </row>
    <row r="2208" spans="1:16" x14ac:dyDescent="0.25">
      <c r="A2208" s="13">
        <v>3504042</v>
      </c>
      <c r="B2208" s="1">
        <v>350404213</v>
      </c>
      <c r="C2208" s="1">
        <v>10263</v>
      </c>
      <c r="D2208" s="6">
        <v>44291</v>
      </c>
      <c r="E2208" s="1">
        <v>121</v>
      </c>
      <c r="F2208" s="1" t="s">
        <v>68</v>
      </c>
      <c r="G2208" s="1" t="s">
        <v>73</v>
      </c>
      <c r="H2208" s="1" t="s">
        <v>1059</v>
      </c>
      <c r="I2208" s="1" t="s">
        <v>1100</v>
      </c>
      <c r="J2208" s="1" t="s">
        <v>1101</v>
      </c>
      <c r="K2208" s="1">
        <v>31.0802066016</v>
      </c>
      <c r="L2208" s="1">
        <v>46.235693895300003</v>
      </c>
      <c r="M2208" s="1">
        <v>30</v>
      </c>
      <c r="N2208" s="1" t="s">
        <v>104</v>
      </c>
      <c r="O2208" s="1">
        <v>10</v>
      </c>
      <c r="P2208" t="str">
        <f>_xlfn.CONCAT( YEAR(TblOrigin[[#This Row],[ODK_DateOfSubmission]]), "-",TEXT( MONTH(TblOrigin[[#This Row],[ODK_DateOfSubmission]]),"00"))</f>
        <v>2021-04</v>
      </c>
    </row>
    <row r="2209" spans="1:16" x14ac:dyDescent="0.25">
      <c r="A2209" s="13">
        <v>3504046</v>
      </c>
      <c r="B2209" s="1">
        <v>350404613</v>
      </c>
      <c r="C2209" s="1">
        <v>10269</v>
      </c>
      <c r="D2209" s="6">
        <v>44291</v>
      </c>
      <c r="E2209" s="1">
        <v>121</v>
      </c>
      <c r="F2209" s="1" t="s">
        <v>68</v>
      </c>
      <c r="G2209" s="1" t="s">
        <v>73</v>
      </c>
      <c r="H2209" s="1" t="s">
        <v>1102</v>
      </c>
      <c r="I2209" s="1" t="s">
        <v>1103</v>
      </c>
      <c r="J2209" s="1" t="s">
        <v>1104</v>
      </c>
      <c r="K2209" s="1">
        <v>31.041901284200001</v>
      </c>
      <c r="L2209" s="1">
        <v>46.3069539022</v>
      </c>
      <c r="M2209" s="1">
        <v>41</v>
      </c>
      <c r="N2209" s="1" t="s">
        <v>104</v>
      </c>
      <c r="O2209" s="1">
        <v>15</v>
      </c>
      <c r="P2209" t="str">
        <f>_xlfn.CONCAT( YEAR(TblOrigin[[#This Row],[ODK_DateOfSubmission]]), "-",TEXT( MONTH(TblOrigin[[#This Row],[ODK_DateOfSubmission]]),"00"))</f>
        <v>2021-04</v>
      </c>
    </row>
    <row r="2210" spans="1:16" x14ac:dyDescent="0.25">
      <c r="A2210" s="13">
        <v>3504014</v>
      </c>
      <c r="B2210" s="1">
        <v>350401413</v>
      </c>
      <c r="C2210" s="1">
        <v>10254</v>
      </c>
      <c r="D2210" s="6">
        <v>44291</v>
      </c>
      <c r="E2210" s="1">
        <v>121</v>
      </c>
      <c r="F2210" s="1" t="s">
        <v>68</v>
      </c>
      <c r="G2210" s="1" t="s">
        <v>73</v>
      </c>
      <c r="H2210" s="1" t="s">
        <v>1059</v>
      </c>
      <c r="I2210" s="1" t="s">
        <v>1070</v>
      </c>
      <c r="J2210" s="1" t="s">
        <v>1071</v>
      </c>
      <c r="K2210" s="1">
        <v>31.042429802899999</v>
      </c>
      <c r="L2210" s="1">
        <v>46.262052204600003</v>
      </c>
      <c r="M2210" s="1">
        <v>30</v>
      </c>
      <c r="N2210" s="1" t="s">
        <v>104</v>
      </c>
      <c r="O2210" s="1">
        <v>15</v>
      </c>
      <c r="P2210" t="str">
        <f>_xlfn.CONCAT( YEAR(TblOrigin[[#This Row],[ODK_DateOfSubmission]]), "-",TEXT( MONTH(TblOrigin[[#This Row],[ODK_DateOfSubmission]]),"00"))</f>
        <v>2021-04</v>
      </c>
    </row>
    <row r="2211" spans="1:16" x14ac:dyDescent="0.25">
      <c r="A2211" s="13">
        <v>3504029</v>
      </c>
      <c r="B2211" s="1">
        <v>350402913</v>
      </c>
      <c r="C2211" s="1">
        <v>10301</v>
      </c>
      <c r="D2211" s="6">
        <v>44292</v>
      </c>
      <c r="E2211" s="1">
        <v>121</v>
      </c>
      <c r="F2211" s="1" t="s">
        <v>68</v>
      </c>
      <c r="G2211" s="1" t="s">
        <v>73</v>
      </c>
      <c r="H2211" s="1" t="s">
        <v>1059</v>
      </c>
      <c r="I2211" s="1" t="s">
        <v>1089</v>
      </c>
      <c r="J2211" s="1" t="s">
        <v>1090</v>
      </c>
      <c r="K2211" s="1">
        <v>31.069730013600001</v>
      </c>
      <c r="L2211" s="1">
        <v>46.278741981099998</v>
      </c>
      <c r="M2211" s="1">
        <v>30</v>
      </c>
      <c r="N2211" s="1" t="s">
        <v>104</v>
      </c>
      <c r="O2211" s="1">
        <v>9</v>
      </c>
      <c r="P2211" t="str">
        <f>_xlfn.CONCAT( YEAR(TblOrigin[[#This Row],[ODK_DateOfSubmission]]), "-",TEXT( MONTH(TblOrigin[[#This Row],[ODK_DateOfSubmission]]),"00"))</f>
        <v>2021-04</v>
      </c>
    </row>
    <row r="2212" spans="1:16" x14ac:dyDescent="0.25">
      <c r="A2212" s="13">
        <v>3504031</v>
      </c>
      <c r="B2212" s="1">
        <v>350403113</v>
      </c>
      <c r="C2212" s="1">
        <v>21208</v>
      </c>
      <c r="D2212" s="6">
        <v>44292</v>
      </c>
      <c r="E2212" s="1">
        <v>121</v>
      </c>
      <c r="F2212" s="1" t="s">
        <v>68</v>
      </c>
      <c r="G2212" s="1" t="s">
        <v>73</v>
      </c>
      <c r="H2212" s="1" t="s">
        <v>1059</v>
      </c>
      <c r="I2212" s="1" t="s">
        <v>1091</v>
      </c>
      <c r="J2212" s="1" t="s">
        <v>380</v>
      </c>
      <c r="K2212" s="1">
        <v>31.067779245299999</v>
      </c>
      <c r="L2212" s="1">
        <v>46.249674558199999</v>
      </c>
      <c r="M2212" s="1">
        <v>39</v>
      </c>
      <c r="N2212" s="1" t="s">
        <v>104</v>
      </c>
      <c r="O2212" s="1">
        <v>5</v>
      </c>
      <c r="P2212" t="str">
        <f>_xlfn.CONCAT( YEAR(TblOrigin[[#This Row],[ODK_DateOfSubmission]]), "-",TEXT( MONTH(TblOrigin[[#This Row],[ODK_DateOfSubmission]]),"00"))</f>
        <v>2021-04</v>
      </c>
    </row>
    <row r="2213" spans="1:16" x14ac:dyDescent="0.25">
      <c r="A2213" s="13">
        <v>3504033</v>
      </c>
      <c r="B2213" s="1">
        <v>350403313</v>
      </c>
      <c r="C2213" s="1">
        <v>10259</v>
      </c>
      <c r="D2213" s="6">
        <v>44292</v>
      </c>
      <c r="E2213" s="1">
        <v>121</v>
      </c>
      <c r="F2213" s="1" t="s">
        <v>68</v>
      </c>
      <c r="G2213" s="1" t="s">
        <v>73</v>
      </c>
      <c r="H2213" s="1" t="s">
        <v>1059</v>
      </c>
      <c r="I2213" s="1" t="s">
        <v>1094</v>
      </c>
      <c r="J2213" s="1" t="s">
        <v>1095</v>
      </c>
      <c r="K2213" s="1">
        <v>31.050157178100001</v>
      </c>
      <c r="L2213" s="1">
        <v>46.273353213199997</v>
      </c>
      <c r="M2213" s="1">
        <v>72</v>
      </c>
      <c r="N2213" s="1" t="s">
        <v>78</v>
      </c>
      <c r="O2213" s="1">
        <v>15</v>
      </c>
      <c r="P2213" t="str">
        <f>_xlfn.CONCAT( YEAR(TblOrigin[[#This Row],[ODK_DateOfSubmission]]), "-",TEXT( MONTH(TblOrigin[[#This Row],[ODK_DateOfSubmission]]),"00"))</f>
        <v>2021-04</v>
      </c>
    </row>
    <row r="2214" spans="1:16" x14ac:dyDescent="0.25">
      <c r="A2214" s="13">
        <v>3503012</v>
      </c>
      <c r="B2214" s="1">
        <v>350301213</v>
      </c>
      <c r="C2214" s="1">
        <v>10286</v>
      </c>
      <c r="D2214" s="6">
        <v>44292</v>
      </c>
      <c r="E2214" s="1">
        <v>121</v>
      </c>
      <c r="F2214" s="1" t="s">
        <v>68</v>
      </c>
      <c r="G2214" s="1" t="s">
        <v>86</v>
      </c>
      <c r="H2214" s="1" t="s">
        <v>1404</v>
      </c>
      <c r="I2214" s="1" t="s">
        <v>1405</v>
      </c>
      <c r="J2214" s="1" t="s">
        <v>1127</v>
      </c>
      <c r="K2214" s="1">
        <v>31.400419743299999</v>
      </c>
      <c r="L2214" s="1">
        <v>46.1806881535</v>
      </c>
      <c r="M2214" s="1">
        <v>3</v>
      </c>
      <c r="N2214" s="1" t="s">
        <v>87</v>
      </c>
      <c r="O2214" s="1">
        <v>1</v>
      </c>
      <c r="P2214" t="str">
        <f>_xlfn.CONCAT( YEAR(TblOrigin[[#This Row],[ODK_DateOfSubmission]]), "-",TEXT( MONTH(TblOrigin[[#This Row],[ODK_DateOfSubmission]]),"00"))</f>
        <v>2021-04</v>
      </c>
    </row>
    <row r="2215" spans="1:16" x14ac:dyDescent="0.25">
      <c r="A2215" s="13">
        <v>3504033</v>
      </c>
      <c r="B2215" s="1">
        <v>350403313</v>
      </c>
      <c r="C2215" s="1">
        <v>10259</v>
      </c>
      <c r="D2215" s="6">
        <v>44292</v>
      </c>
      <c r="E2215" s="1">
        <v>121</v>
      </c>
      <c r="F2215" s="1" t="s">
        <v>68</v>
      </c>
      <c r="G2215" s="1" t="s">
        <v>73</v>
      </c>
      <c r="H2215" s="1" t="s">
        <v>1059</v>
      </c>
      <c r="I2215" s="1" t="s">
        <v>1094</v>
      </c>
      <c r="J2215" s="1" t="s">
        <v>1095</v>
      </c>
      <c r="K2215" s="1">
        <v>31.050157178100001</v>
      </c>
      <c r="L2215" s="1">
        <v>46.273353213199997</v>
      </c>
      <c r="M2215" s="1">
        <v>72</v>
      </c>
      <c r="N2215" s="1" t="s">
        <v>87</v>
      </c>
      <c r="O2215" s="1">
        <v>20</v>
      </c>
      <c r="P2215" t="str">
        <f>_xlfn.CONCAT( YEAR(TblOrigin[[#This Row],[ODK_DateOfSubmission]]), "-",TEXT( MONTH(TblOrigin[[#This Row],[ODK_DateOfSubmission]]),"00"))</f>
        <v>2021-04</v>
      </c>
    </row>
    <row r="2216" spans="1:16" x14ac:dyDescent="0.25">
      <c r="A2216" s="13">
        <v>3504033</v>
      </c>
      <c r="B2216" s="1">
        <v>350403313</v>
      </c>
      <c r="C2216" s="1">
        <v>10259</v>
      </c>
      <c r="D2216" s="6">
        <v>44292</v>
      </c>
      <c r="E2216" s="1">
        <v>121</v>
      </c>
      <c r="F2216" s="1" t="s">
        <v>68</v>
      </c>
      <c r="G2216" s="1" t="s">
        <v>73</v>
      </c>
      <c r="H2216" s="1" t="s">
        <v>1059</v>
      </c>
      <c r="I2216" s="1" t="s">
        <v>1094</v>
      </c>
      <c r="J2216" s="1" t="s">
        <v>1095</v>
      </c>
      <c r="K2216" s="1">
        <v>31.050157178100001</v>
      </c>
      <c r="L2216" s="1">
        <v>46.273353213199997</v>
      </c>
      <c r="M2216" s="1">
        <v>72</v>
      </c>
      <c r="N2216" s="1" t="s">
        <v>82</v>
      </c>
      <c r="O2216" s="1">
        <v>7</v>
      </c>
      <c r="P2216" t="str">
        <f>_xlfn.CONCAT( YEAR(TblOrigin[[#This Row],[ODK_DateOfSubmission]]), "-",TEXT( MONTH(TblOrigin[[#This Row],[ODK_DateOfSubmission]]),"00"))</f>
        <v>2021-04</v>
      </c>
    </row>
    <row r="2217" spans="1:16" x14ac:dyDescent="0.25">
      <c r="A2217" s="13">
        <v>3504018</v>
      </c>
      <c r="B2217" s="1">
        <v>350401813</v>
      </c>
      <c r="C2217" s="1">
        <v>24741</v>
      </c>
      <c r="D2217" s="6">
        <v>44292</v>
      </c>
      <c r="E2217" s="1">
        <v>121</v>
      </c>
      <c r="F2217" s="1" t="s">
        <v>68</v>
      </c>
      <c r="G2217" s="1" t="s">
        <v>73</v>
      </c>
      <c r="H2217" s="1" t="s">
        <v>1059</v>
      </c>
      <c r="I2217" s="1" t="s">
        <v>1484</v>
      </c>
      <c r="J2217" s="1" t="s">
        <v>1485</v>
      </c>
      <c r="K2217" s="1">
        <v>31.0447764918</v>
      </c>
      <c r="L2217" s="1">
        <v>46.249576203399997</v>
      </c>
      <c r="M2217" s="1">
        <v>1</v>
      </c>
      <c r="N2217" s="1" t="s">
        <v>78</v>
      </c>
      <c r="O2217" s="1">
        <v>1</v>
      </c>
      <c r="P2217" t="str">
        <f>_xlfn.CONCAT( YEAR(TblOrigin[[#This Row],[ODK_DateOfSubmission]]), "-",TEXT( MONTH(TblOrigin[[#This Row],[ODK_DateOfSubmission]]),"00"))</f>
        <v>2021-04</v>
      </c>
    </row>
    <row r="2218" spans="1:16" x14ac:dyDescent="0.25">
      <c r="A2218" s="13">
        <v>3504033</v>
      </c>
      <c r="B2218" s="1">
        <v>350403313</v>
      </c>
      <c r="C2218" s="1">
        <v>10259</v>
      </c>
      <c r="D2218" s="6">
        <v>44292</v>
      </c>
      <c r="E2218" s="1">
        <v>121</v>
      </c>
      <c r="F2218" s="1" t="s">
        <v>68</v>
      </c>
      <c r="G2218" s="1" t="s">
        <v>73</v>
      </c>
      <c r="H2218" s="1" t="s">
        <v>1059</v>
      </c>
      <c r="I2218" s="1" t="s">
        <v>1094</v>
      </c>
      <c r="J2218" s="1" t="s">
        <v>1095</v>
      </c>
      <c r="K2218" s="1">
        <v>31.050157178100001</v>
      </c>
      <c r="L2218" s="1">
        <v>46.273353213199997</v>
      </c>
      <c r="M2218" s="1">
        <v>72</v>
      </c>
      <c r="N2218" s="1" t="s">
        <v>90</v>
      </c>
      <c r="O2218" s="1">
        <v>15</v>
      </c>
      <c r="P2218" t="str">
        <f>_xlfn.CONCAT( YEAR(TblOrigin[[#This Row],[ODK_DateOfSubmission]]), "-",TEXT( MONTH(TblOrigin[[#This Row],[ODK_DateOfSubmission]]),"00"))</f>
        <v>2021-04</v>
      </c>
    </row>
    <row r="2219" spans="1:16" x14ac:dyDescent="0.25">
      <c r="A2219" s="13">
        <v>3503009</v>
      </c>
      <c r="B2219" s="1">
        <v>350300913</v>
      </c>
      <c r="C2219" s="1">
        <v>9822</v>
      </c>
      <c r="D2219" s="6">
        <v>44292</v>
      </c>
      <c r="E2219" s="1">
        <v>121</v>
      </c>
      <c r="F2219" s="1" t="s">
        <v>68</v>
      </c>
      <c r="G2219" s="1" t="s">
        <v>86</v>
      </c>
      <c r="H2219" s="1" t="s">
        <v>1404</v>
      </c>
      <c r="I2219" s="1" t="s">
        <v>1410</v>
      </c>
      <c r="J2219" s="1" t="s">
        <v>1411</v>
      </c>
      <c r="K2219" s="1">
        <v>31.403907212699998</v>
      </c>
      <c r="L2219" s="1">
        <v>46.175491096099996</v>
      </c>
      <c r="M2219" s="1">
        <v>2</v>
      </c>
      <c r="N2219" s="1" t="s">
        <v>90</v>
      </c>
      <c r="O2219" s="1">
        <v>1</v>
      </c>
      <c r="P2219" t="str">
        <f>_xlfn.CONCAT( YEAR(TblOrigin[[#This Row],[ODK_DateOfSubmission]]), "-",TEXT( MONTH(TblOrigin[[#This Row],[ODK_DateOfSubmission]]),"00"))</f>
        <v>2021-04</v>
      </c>
    </row>
    <row r="2220" spans="1:16" x14ac:dyDescent="0.25">
      <c r="A2220" s="13">
        <v>3503012</v>
      </c>
      <c r="B2220" s="1">
        <v>350301213</v>
      </c>
      <c r="C2220" s="1">
        <v>10286</v>
      </c>
      <c r="D2220" s="6">
        <v>44292</v>
      </c>
      <c r="E2220" s="1">
        <v>121</v>
      </c>
      <c r="F2220" s="1" t="s">
        <v>68</v>
      </c>
      <c r="G2220" s="1" t="s">
        <v>86</v>
      </c>
      <c r="H2220" s="1" t="s">
        <v>1404</v>
      </c>
      <c r="I2220" s="1" t="s">
        <v>1405</v>
      </c>
      <c r="J2220" s="1" t="s">
        <v>1127</v>
      </c>
      <c r="K2220" s="1">
        <v>31.400419743299999</v>
      </c>
      <c r="L2220" s="1">
        <v>46.1806881535</v>
      </c>
      <c r="M2220" s="1">
        <v>3</v>
      </c>
      <c r="N2220" s="1" t="s">
        <v>90</v>
      </c>
      <c r="O2220" s="1">
        <v>2</v>
      </c>
      <c r="P2220" t="str">
        <f>_xlfn.CONCAT( YEAR(TblOrigin[[#This Row],[ODK_DateOfSubmission]]), "-",TEXT( MONTH(TblOrigin[[#This Row],[ODK_DateOfSubmission]]),"00"))</f>
        <v>2021-04</v>
      </c>
    </row>
    <row r="2221" spans="1:16" x14ac:dyDescent="0.25">
      <c r="A2221" s="13">
        <v>3504029</v>
      </c>
      <c r="B2221" s="1">
        <v>350402913</v>
      </c>
      <c r="C2221" s="1">
        <v>10301</v>
      </c>
      <c r="D2221" s="6">
        <v>44292</v>
      </c>
      <c r="E2221" s="1">
        <v>121</v>
      </c>
      <c r="F2221" s="1" t="s">
        <v>68</v>
      </c>
      <c r="G2221" s="1" t="s">
        <v>73</v>
      </c>
      <c r="H2221" s="1" t="s">
        <v>1059</v>
      </c>
      <c r="I2221" s="1" t="s">
        <v>1089</v>
      </c>
      <c r="J2221" s="1" t="s">
        <v>1090</v>
      </c>
      <c r="K2221" s="1">
        <v>31.069730013600001</v>
      </c>
      <c r="L2221" s="1">
        <v>46.278741981099998</v>
      </c>
      <c r="M2221" s="1">
        <v>30</v>
      </c>
      <c r="N2221" s="1" t="s">
        <v>87</v>
      </c>
      <c r="O2221" s="1">
        <v>6</v>
      </c>
      <c r="P2221" t="str">
        <f>_xlfn.CONCAT( YEAR(TblOrigin[[#This Row],[ODK_DateOfSubmission]]), "-",TEXT( MONTH(TblOrigin[[#This Row],[ODK_DateOfSubmission]]),"00"))</f>
        <v>2021-04</v>
      </c>
    </row>
    <row r="2222" spans="1:16" x14ac:dyDescent="0.25">
      <c r="A2222" s="13">
        <v>3504034</v>
      </c>
      <c r="B2222" s="1">
        <v>350403413</v>
      </c>
      <c r="C2222" s="1">
        <v>24742</v>
      </c>
      <c r="D2222" s="6">
        <v>44292</v>
      </c>
      <c r="E2222" s="1">
        <v>121</v>
      </c>
      <c r="F2222" s="1" t="s">
        <v>68</v>
      </c>
      <c r="G2222" s="1" t="s">
        <v>73</v>
      </c>
      <c r="H2222" s="1" t="s">
        <v>1059</v>
      </c>
      <c r="I2222" s="1" t="s">
        <v>1437</v>
      </c>
      <c r="J2222" s="1" t="s">
        <v>1438</v>
      </c>
      <c r="K2222" s="1">
        <v>31.060090237699999</v>
      </c>
      <c r="L2222" s="1">
        <v>46.277220867600001</v>
      </c>
      <c r="M2222" s="1">
        <v>1</v>
      </c>
      <c r="N2222" s="1" t="s">
        <v>78</v>
      </c>
      <c r="O2222" s="1">
        <v>1</v>
      </c>
      <c r="P2222" t="str">
        <f>_xlfn.CONCAT( YEAR(TblOrigin[[#This Row],[ODK_DateOfSubmission]]), "-",TEXT( MONTH(TblOrigin[[#This Row],[ODK_DateOfSubmission]]),"00"))</f>
        <v>2021-04</v>
      </c>
    </row>
    <row r="2223" spans="1:16" x14ac:dyDescent="0.25">
      <c r="A2223" s="13">
        <v>3503009</v>
      </c>
      <c r="B2223" s="1">
        <v>350300913</v>
      </c>
      <c r="C2223" s="1">
        <v>9822</v>
      </c>
      <c r="D2223" s="6">
        <v>44292</v>
      </c>
      <c r="E2223" s="1">
        <v>121</v>
      </c>
      <c r="F2223" s="1" t="s">
        <v>68</v>
      </c>
      <c r="G2223" s="1" t="s">
        <v>86</v>
      </c>
      <c r="H2223" s="1" t="s">
        <v>1404</v>
      </c>
      <c r="I2223" s="1" t="s">
        <v>1410</v>
      </c>
      <c r="J2223" s="1" t="s">
        <v>1411</v>
      </c>
      <c r="K2223" s="1">
        <v>31.403907212699998</v>
      </c>
      <c r="L2223" s="1">
        <v>46.175491096099996</v>
      </c>
      <c r="M2223" s="1">
        <v>2</v>
      </c>
      <c r="N2223" s="1" t="s">
        <v>78</v>
      </c>
      <c r="O2223" s="1">
        <v>1</v>
      </c>
      <c r="P2223" t="str">
        <f>_xlfn.CONCAT( YEAR(TblOrigin[[#This Row],[ODK_DateOfSubmission]]), "-",TEXT( MONTH(TblOrigin[[#This Row],[ODK_DateOfSubmission]]),"00"))</f>
        <v>2021-04</v>
      </c>
    </row>
    <row r="2224" spans="1:16" x14ac:dyDescent="0.25">
      <c r="A2224" s="13">
        <v>3503001</v>
      </c>
      <c r="B2224" s="1">
        <v>350300113</v>
      </c>
      <c r="C2224" s="1">
        <v>10250</v>
      </c>
      <c r="D2224" s="6">
        <v>44292</v>
      </c>
      <c r="E2224" s="1">
        <v>121</v>
      </c>
      <c r="F2224" s="1" t="s">
        <v>68</v>
      </c>
      <c r="G2224" s="1" t="s">
        <v>86</v>
      </c>
      <c r="H2224" s="1" t="s">
        <v>1404</v>
      </c>
      <c r="I2224" s="1" t="s">
        <v>1476</v>
      </c>
      <c r="J2224" s="1" t="s">
        <v>1477</v>
      </c>
      <c r="K2224" s="1">
        <v>31.4359498874</v>
      </c>
      <c r="L2224" s="1">
        <v>46.172572526899998</v>
      </c>
      <c r="M2224" s="1">
        <v>1</v>
      </c>
      <c r="N2224" s="1" t="s">
        <v>78</v>
      </c>
      <c r="O2224" s="1">
        <v>1</v>
      </c>
      <c r="P2224" t="str">
        <f>_xlfn.CONCAT( YEAR(TblOrigin[[#This Row],[ODK_DateOfSubmission]]), "-",TEXT( MONTH(TblOrigin[[#This Row],[ODK_DateOfSubmission]]),"00"))</f>
        <v>2021-04</v>
      </c>
    </row>
    <row r="2225" spans="1:16" x14ac:dyDescent="0.25">
      <c r="A2225" s="13">
        <v>3504027</v>
      </c>
      <c r="B2225" s="1">
        <v>350402713</v>
      </c>
      <c r="C2225" s="1">
        <v>24885</v>
      </c>
      <c r="D2225" s="6">
        <v>44292</v>
      </c>
      <c r="E2225" s="1">
        <v>121</v>
      </c>
      <c r="F2225" s="1" t="s">
        <v>68</v>
      </c>
      <c r="G2225" s="1" t="s">
        <v>73</v>
      </c>
      <c r="H2225" s="1" t="s">
        <v>1059</v>
      </c>
      <c r="I2225" s="1" t="s">
        <v>1488</v>
      </c>
      <c r="J2225" s="1" t="s">
        <v>1125</v>
      </c>
      <c r="K2225" s="1">
        <v>31.061467899099998</v>
      </c>
      <c r="L2225" s="1">
        <v>46.278157583599999</v>
      </c>
      <c r="M2225" s="1">
        <v>3</v>
      </c>
      <c r="N2225" s="1" t="s">
        <v>78</v>
      </c>
      <c r="O2225" s="1">
        <v>3</v>
      </c>
      <c r="P2225" t="str">
        <f>_xlfn.CONCAT( YEAR(TblOrigin[[#This Row],[ODK_DateOfSubmission]]), "-",TEXT( MONTH(TblOrigin[[#This Row],[ODK_DateOfSubmission]]),"00"))</f>
        <v>2021-04</v>
      </c>
    </row>
    <row r="2226" spans="1:16" x14ac:dyDescent="0.25">
      <c r="A2226" s="13">
        <v>3504031</v>
      </c>
      <c r="B2226" s="1">
        <v>350403113</v>
      </c>
      <c r="C2226" s="1">
        <v>21208</v>
      </c>
      <c r="D2226" s="6">
        <v>44292</v>
      </c>
      <c r="E2226" s="1">
        <v>121</v>
      </c>
      <c r="F2226" s="1" t="s">
        <v>68</v>
      </c>
      <c r="G2226" s="1" t="s">
        <v>73</v>
      </c>
      <c r="H2226" s="1" t="s">
        <v>1059</v>
      </c>
      <c r="I2226" s="1" t="s">
        <v>1091</v>
      </c>
      <c r="J2226" s="1" t="s">
        <v>380</v>
      </c>
      <c r="K2226" s="1">
        <v>31.067779245299999</v>
      </c>
      <c r="L2226" s="1">
        <v>46.249674558199999</v>
      </c>
      <c r="M2226" s="1">
        <v>39</v>
      </c>
      <c r="N2226" s="1" t="s">
        <v>75</v>
      </c>
      <c r="O2226" s="1">
        <v>5</v>
      </c>
      <c r="P2226" t="str">
        <f>_xlfn.CONCAT( YEAR(TblOrigin[[#This Row],[ODK_DateOfSubmission]]), "-",TEXT( MONTH(TblOrigin[[#This Row],[ODK_DateOfSubmission]]),"00"))</f>
        <v>2021-04</v>
      </c>
    </row>
    <row r="2227" spans="1:16" x14ac:dyDescent="0.25">
      <c r="A2227" s="13">
        <v>3504031</v>
      </c>
      <c r="B2227" s="1">
        <v>350403113</v>
      </c>
      <c r="C2227" s="1">
        <v>21208</v>
      </c>
      <c r="D2227" s="6">
        <v>44292</v>
      </c>
      <c r="E2227" s="1">
        <v>121</v>
      </c>
      <c r="F2227" s="1" t="s">
        <v>68</v>
      </c>
      <c r="G2227" s="1" t="s">
        <v>73</v>
      </c>
      <c r="H2227" s="1" t="s">
        <v>1059</v>
      </c>
      <c r="I2227" s="1" t="s">
        <v>1091</v>
      </c>
      <c r="J2227" s="1" t="s">
        <v>380</v>
      </c>
      <c r="K2227" s="1">
        <v>31.067779245299999</v>
      </c>
      <c r="L2227" s="1">
        <v>46.249674558199999</v>
      </c>
      <c r="M2227" s="1">
        <v>39</v>
      </c>
      <c r="N2227" s="1" t="s">
        <v>66</v>
      </c>
      <c r="O2227" s="1">
        <v>17</v>
      </c>
      <c r="P2227" t="str">
        <f>_xlfn.CONCAT( YEAR(TblOrigin[[#This Row],[ODK_DateOfSubmission]]), "-",TEXT( MONTH(TblOrigin[[#This Row],[ODK_DateOfSubmission]]),"00"))</f>
        <v>2021-04</v>
      </c>
    </row>
    <row r="2228" spans="1:16" x14ac:dyDescent="0.25">
      <c r="A2228" s="13">
        <v>3504033</v>
      </c>
      <c r="B2228" s="1">
        <v>350403313</v>
      </c>
      <c r="C2228" s="1">
        <v>10259</v>
      </c>
      <c r="D2228" s="6">
        <v>44292</v>
      </c>
      <c r="E2228" s="1">
        <v>121</v>
      </c>
      <c r="F2228" s="1" t="s">
        <v>68</v>
      </c>
      <c r="G2228" s="1" t="s">
        <v>73</v>
      </c>
      <c r="H2228" s="1" t="s">
        <v>1059</v>
      </c>
      <c r="I2228" s="1" t="s">
        <v>1094</v>
      </c>
      <c r="J2228" s="1" t="s">
        <v>1095</v>
      </c>
      <c r="K2228" s="1">
        <v>31.050157178100001</v>
      </c>
      <c r="L2228" s="1">
        <v>46.273353213199997</v>
      </c>
      <c r="M2228" s="1">
        <v>72</v>
      </c>
      <c r="N2228" s="1" t="s">
        <v>66</v>
      </c>
      <c r="O2228" s="1">
        <v>15</v>
      </c>
      <c r="P2228" t="str">
        <f>_xlfn.CONCAT( YEAR(TblOrigin[[#This Row],[ODK_DateOfSubmission]]), "-",TEXT( MONTH(TblOrigin[[#This Row],[ODK_DateOfSubmission]]),"00"))</f>
        <v>2021-04</v>
      </c>
    </row>
    <row r="2229" spans="1:16" x14ac:dyDescent="0.25">
      <c r="A2229" s="13">
        <v>3504057</v>
      </c>
      <c r="B2229" s="1">
        <v>350405713</v>
      </c>
      <c r="C2229" s="1">
        <v>33806</v>
      </c>
      <c r="D2229" s="6">
        <v>44292</v>
      </c>
      <c r="E2229" s="1">
        <v>121</v>
      </c>
      <c r="F2229" s="1" t="s">
        <v>68</v>
      </c>
      <c r="G2229" s="1" t="s">
        <v>73</v>
      </c>
      <c r="H2229" s="1" t="s">
        <v>1105</v>
      </c>
      <c r="I2229" s="1" t="s">
        <v>1435</v>
      </c>
      <c r="J2229" s="1" t="s">
        <v>1127</v>
      </c>
      <c r="K2229" s="1">
        <v>31.134141</v>
      </c>
      <c r="L2229" s="1">
        <v>46.437801999999998</v>
      </c>
      <c r="M2229" s="1">
        <v>4</v>
      </c>
      <c r="N2229" s="1" t="s">
        <v>74</v>
      </c>
      <c r="O2229" s="1">
        <v>2</v>
      </c>
      <c r="P2229" t="str">
        <f>_xlfn.CONCAT( YEAR(TblOrigin[[#This Row],[ODK_DateOfSubmission]]), "-",TEXT( MONTH(TblOrigin[[#This Row],[ODK_DateOfSubmission]]),"00"))</f>
        <v>2021-04</v>
      </c>
    </row>
    <row r="2230" spans="1:16" x14ac:dyDescent="0.25">
      <c r="A2230" s="13">
        <v>3504057</v>
      </c>
      <c r="B2230" s="1">
        <v>350405713</v>
      </c>
      <c r="C2230" s="1">
        <v>33806</v>
      </c>
      <c r="D2230" s="6">
        <v>44292</v>
      </c>
      <c r="E2230" s="1">
        <v>121</v>
      </c>
      <c r="F2230" s="1" t="s">
        <v>68</v>
      </c>
      <c r="G2230" s="1" t="s">
        <v>73</v>
      </c>
      <c r="H2230" s="1" t="s">
        <v>1105</v>
      </c>
      <c r="I2230" s="1" t="s">
        <v>1435</v>
      </c>
      <c r="J2230" s="1" t="s">
        <v>1127</v>
      </c>
      <c r="K2230" s="1">
        <v>31.134141</v>
      </c>
      <c r="L2230" s="1">
        <v>46.437801999999998</v>
      </c>
      <c r="M2230" s="1">
        <v>4</v>
      </c>
      <c r="N2230" s="1" t="s">
        <v>94</v>
      </c>
      <c r="O2230" s="1">
        <v>2</v>
      </c>
      <c r="P2230" t="str">
        <f>_xlfn.CONCAT( YEAR(TblOrigin[[#This Row],[ODK_DateOfSubmission]]), "-",TEXT( MONTH(TblOrigin[[#This Row],[ODK_DateOfSubmission]]),"00"))</f>
        <v>2021-04</v>
      </c>
    </row>
    <row r="2231" spans="1:16" x14ac:dyDescent="0.25">
      <c r="A2231" s="13">
        <v>3504029</v>
      </c>
      <c r="B2231" s="1">
        <v>350402913</v>
      </c>
      <c r="C2231" s="1">
        <v>10301</v>
      </c>
      <c r="D2231" s="6">
        <v>44292</v>
      </c>
      <c r="E2231" s="1">
        <v>121</v>
      </c>
      <c r="F2231" s="1" t="s">
        <v>68</v>
      </c>
      <c r="G2231" s="1" t="s">
        <v>73</v>
      </c>
      <c r="H2231" s="1" t="s">
        <v>1059</v>
      </c>
      <c r="I2231" s="1" t="s">
        <v>1089</v>
      </c>
      <c r="J2231" s="1" t="s">
        <v>1090</v>
      </c>
      <c r="K2231" s="1">
        <v>31.069730013600001</v>
      </c>
      <c r="L2231" s="1">
        <v>46.278741981099998</v>
      </c>
      <c r="M2231" s="1">
        <v>30</v>
      </c>
      <c r="N2231" s="1" t="s">
        <v>94</v>
      </c>
      <c r="O2231" s="1">
        <v>11</v>
      </c>
      <c r="P2231" t="str">
        <f>_xlfn.CONCAT( YEAR(TblOrigin[[#This Row],[ODK_DateOfSubmission]]), "-",TEXT( MONTH(TblOrigin[[#This Row],[ODK_DateOfSubmission]]),"00"))</f>
        <v>2021-04</v>
      </c>
    </row>
    <row r="2232" spans="1:16" x14ac:dyDescent="0.25">
      <c r="A2232" s="13">
        <v>3504031</v>
      </c>
      <c r="B2232" s="1">
        <v>350403113</v>
      </c>
      <c r="C2232" s="1">
        <v>21208</v>
      </c>
      <c r="D2232" s="6">
        <v>44292</v>
      </c>
      <c r="E2232" s="1">
        <v>121</v>
      </c>
      <c r="F2232" s="1" t="s">
        <v>68</v>
      </c>
      <c r="G2232" s="1" t="s">
        <v>73</v>
      </c>
      <c r="H2232" s="1" t="s">
        <v>1059</v>
      </c>
      <c r="I2232" s="1" t="s">
        <v>1091</v>
      </c>
      <c r="J2232" s="1" t="s">
        <v>380</v>
      </c>
      <c r="K2232" s="1">
        <v>31.067779245299999</v>
      </c>
      <c r="L2232" s="1">
        <v>46.249674558199999</v>
      </c>
      <c r="M2232" s="1">
        <v>39</v>
      </c>
      <c r="N2232" s="1" t="s">
        <v>94</v>
      </c>
      <c r="O2232" s="1">
        <v>7</v>
      </c>
      <c r="P2232" t="str">
        <f>_xlfn.CONCAT( YEAR(TblOrigin[[#This Row],[ODK_DateOfSubmission]]), "-",TEXT( MONTH(TblOrigin[[#This Row],[ODK_DateOfSubmission]]),"00"))</f>
        <v>2021-04</v>
      </c>
    </row>
    <row r="2233" spans="1:16" x14ac:dyDescent="0.25">
      <c r="A2233" s="13">
        <v>3504029</v>
      </c>
      <c r="B2233" s="1">
        <v>350402913</v>
      </c>
      <c r="C2233" s="1">
        <v>10301</v>
      </c>
      <c r="D2233" s="6">
        <v>44292</v>
      </c>
      <c r="E2233" s="1">
        <v>121</v>
      </c>
      <c r="F2233" s="1" t="s">
        <v>68</v>
      </c>
      <c r="G2233" s="1" t="s">
        <v>73</v>
      </c>
      <c r="H2233" s="1" t="s">
        <v>1059</v>
      </c>
      <c r="I2233" s="1" t="s">
        <v>1089</v>
      </c>
      <c r="J2233" s="1" t="s">
        <v>1090</v>
      </c>
      <c r="K2233" s="1">
        <v>31.069730013600001</v>
      </c>
      <c r="L2233" s="1">
        <v>46.278741981099998</v>
      </c>
      <c r="M2233" s="1">
        <v>30</v>
      </c>
      <c r="N2233" s="1" t="s">
        <v>74</v>
      </c>
      <c r="O2233" s="1">
        <v>4</v>
      </c>
      <c r="P2233" t="str">
        <f>_xlfn.CONCAT( YEAR(TblOrigin[[#This Row],[ODK_DateOfSubmission]]), "-",TEXT( MONTH(TblOrigin[[#This Row],[ODK_DateOfSubmission]]),"00"))</f>
        <v>2021-04</v>
      </c>
    </row>
    <row r="2234" spans="1:16" x14ac:dyDescent="0.25">
      <c r="A2234" s="13">
        <v>3504031</v>
      </c>
      <c r="B2234" s="1">
        <v>350403113</v>
      </c>
      <c r="C2234" s="1">
        <v>21208</v>
      </c>
      <c r="D2234" s="6">
        <v>44292</v>
      </c>
      <c r="E2234" s="1">
        <v>121</v>
      </c>
      <c r="F2234" s="1" t="s">
        <v>68</v>
      </c>
      <c r="G2234" s="1" t="s">
        <v>73</v>
      </c>
      <c r="H2234" s="1" t="s">
        <v>1059</v>
      </c>
      <c r="I2234" s="1" t="s">
        <v>1091</v>
      </c>
      <c r="J2234" s="1" t="s">
        <v>380</v>
      </c>
      <c r="K2234" s="1">
        <v>31.067779245299999</v>
      </c>
      <c r="L2234" s="1">
        <v>46.249674558199999</v>
      </c>
      <c r="M2234" s="1">
        <v>39</v>
      </c>
      <c r="N2234" s="1" t="s">
        <v>74</v>
      </c>
      <c r="O2234" s="1">
        <v>5</v>
      </c>
      <c r="P2234" t="str">
        <f>_xlfn.CONCAT( YEAR(TblOrigin[[#This Row],[ODK_DateOfSubmission]]), "-",TEXT( MONTH(TblOrigin[[#This Row],[ODK_DateOfSubmission]]),"00"))</f>
        <v>2021-04</v>
      </c>
    </row>
    <row r="2235" spans="1:16" x14ac:dyDescent="0.25">
      <c r="A2235" s="13">
        <v>3504035</v>
      </c>
      <c r="B2235" s="1">
        <v>350403513</v>
      </c>
      <c r="C2235" s="1">
        <v>9398</v>
      </c>
      <c r="D2235" s="6">
        <v>44293</v>
      </c>
      <c r="E2235" s="1">
        <v>121</v>
      </c>
      <c r="F2235" s="1" t="s">
        <v>68</v>
      </c>
      <c r="G2235" s="1" t="s">
        <v>73</v>
      </c>
      <c r="H2235" s="1" t="s">
        <v>1059</v>
      </c>
      <c r="I2235" s="1" t="s">
        <v>1439</v>
      </c>
      <c r="J2235" s="1" t="s">
        <v>216</v>
      </c>
      <c r="K2235" s="1">
        <v>31.069961183</v>
      </c>
      <c r="L2235" s="1">
        <v>46.270024445899999</v>
      </c>
      <c r="M2235" s="1">
        <v>3</v>
      </c>
      <c r="N2235" s="1" t="s">
        <v>90</v>
      </c>
      <c r="O2235" s="1">
        <v>3</v>
      </c>
      <c r="P2235" t="str">
        <f>_xlfn.CONCAT( YEAR(TblOrigin[[#This Row],[ODK_DateOfSubmission]]), "-",TEXT( MONTH(TblOrigin[[#This Row],[ODK_DateOfSubmission]]),"00"))</f>
        <v>2021-04</v>
      </c>
    </row>
    <row r="2236" spans="1:16" x14ac:dyDescent="0.25">
      <c r="A2236" s="13">
        <v>3503006</v>
      </c>
      <c r="B2236" s="1">
        <v>350300613</v>
      </c>
      <c r="C2236" s="1">
        <v>21209</v>
      </c>
      <c r="D2236" s="6">
        <v>44294</v>
      </c>
      <c r="E2236" s="1">
        <v>121</v>
      </c>
      <c r="F2236" s="1" t="s">
        <v>68</v>
      </c>
      <c r="G2236" s="1" t="s">
        <v>86</v>
      </c>
      <c r="H2236" s="1" t="s">
        <v>1404</v>
      </c>
      <c r="I2236" s="1" t="s">
        <v>1406</v>
      </c>
      <c r="J2236" s="1" t="s">
        <v>1407</v>
      </c>
      <c r="K2236" s="1">
        <v>31.415689718399999</v>
      </c>
      <c r="L2236" s="1">
        <v>46.163976839100002</v>
      </c>
      <c r="M2236" s="1">
        <v>2</v>
      </c>
      <c r="N2236" s="1" t="s">
        <v>90</v>
      </c>
      <c r="O2236" s="1">
        <v>1</v>
      </c>
      <c r="P2236" t="str">
        <f>_xlfn.CONCAT( YEAR(TblOrigin[[#This Row],[ODK_DateOfSubmission]]), "-",TEXT( MONTH(TblOrigin[[#This Row],[ODK_DateOfSubmission]]),"00"))</f>
        <v>2021-04</v>
      </c>
    </row>
    <row r="2237" spans="1:16" x14ac:dyDescent="0.25">
      <c r="A2237" s="13">
        <v>3504021</v>
      </c>
      <c r="B2237" s="1">
        <v>350402113</v>
      </c>
      <c r="C2237" s="1">
        <v>10335</v>
      </c>
      <c r="D2237" s="6">
        <v>44294</v>
      </c>
      <c r="E2237" s="1">
        <v>121</v>
      </c>
      <c r="F2237" s="1" t="s">
        <v>68</v>
      </c>
      <c r="G2237" s="1" t="s">
        <v>73</v>
      </c>
      <c r="H2237" s="1" t="s">
        <v>1059</v>
      </c>
      <c r="I2237" s="1" t="s">
        <v>1078</v>
      </c>
      <c r="J2237" s="1" t="s">
        <v>1079</v>
      </c>
      <c r="K2237" s="1">
        <v>31.0506383486</v>
      </c>
      <c r="L2237" s="1">
        <v>46.269343302599999</v>
      </c>
      <c r="M2237" s="1">
        <v>16</v>
      </c>
      <c r="N2237" s="1" t="s">
        <v>90</v>
      </c>
      <c r="O2237" s="1">
        <v>1</v>
      </c>
      <c r="P2237" t="str">
        <f>_xlfn.CONCAT( YEAR(TblOrigin[[#This Row],[ODK_DateOfSubmission]]), "-",TEXT( MONTH(TblOrigin[[#This Row],[ODK_DateOfSubmission]]),"00"))</f>
        <v>2021-04</v>
      </c>
    </row>
    <row r="2238" spans="1:16" x14ac:dyDescent="0.25">
      <c r="A2238" s="13">
        <v>3505003</v>
      </c>
      <c r="B2238" s="1">
        <v>350500313</v>
      </c>
      <c r="C2238" s="1">
        <v>25436</v>
      </c>
      <c r="D2238" s="6">
        <v>44294</v>
      </c>
      <c r="E2238" s="1">
        <v>121</v>
      </c>
      <c r="F2238" s="1" t="s">
        <v>68</v>
      </c>
      <c r="G2238" s="1" t="s">
        <v>77</v>
      </c>
      <c r="H2238" s="1" t="s">
        <v>1115</v>
      </c>
      <c r="I2238" s="1" t="s">
        <v>1116</v>
      </c>
      <c r="J2238" s="1" t="s">
        <v>1117</v>
      </c>
      <c r="K2238" s="1">
        <v>30.906636502200001</v>
      </c>
      <c r="L2238" s="1">
        <v>46.445979934699999</v>
      </c>
      <c r="M2238" s="1">
        <v>19</v>
      </c>
      <c r="N2238" s="1" t="s">
        <v>78</v>
      </c>
      <c r="O2238" s="1">
        <v>5</v>
      </c>
      <c r="P2238" t="str">
        <f>_xlfn.CONCAT( YEAR(TblOrigin[[#This Row],[ODK_DateOfSubmission]]), "-",TEXT( MONTH(TblOrigin[[#This Row],[ODK_DateOfSubmission]]),"00"))</f>
        <v>2021-04</v>
      </c>
    </row>
    <row r="2239" spans="1:16" x14ac:dyDescent="0.25">
      <c r="A2239" s="13">
        <v>3505011</v>
      </c>
      <c r="B2239" s="1">
        <v>350501113</v>
      </c>
      <c r="C2239" s="1">
        <v>9258</v>
      </c>
      <c r="D2239" s="6">
        <v>44294</v>
      </c>
      <c r="E2239" s="1">
        <v>121</v>
      </c>
      <c r="F2239" s="1" t="s">
        <v>68</v>
      </c>
      <c r="G2239" s="1" t="s">
        <v>77</v>
      </c>
      <c r="H2239" s="1" t="s">
        <v>1115</v>
      </c>
      <c r="I2239" s="1" t="s">
        <v>1126</v>
      </c>
      <c r="J2239" s="1" t="s">
        <v>1127</v>
      </c>
      <c r="K2239" s="1">
        <v>30.901869618300001</v>
      </c>
      <c r="L2239" s="1">
        <v>46.458244977299998</v>
      </c>
      <c r="M2239" s="1">
        <v>10</v>
      </c>
      <c r="N2239" s="1" t="s">
        <v>82</v>
      </c>
      <c r="O2239" s="1">
        <v>2</v>
      </c>
      <c r="P2239" t="str">
        <f>_xlfn.CONCAT( YEAR(TblOrigin[[#This Row],[ODK_DateOfSubmission]]), "-",TEXT( MONTH(TblOrigin[[#This Row],[ODK_DateOfSubmission]]),"00"))</f>
        <v>2021-04</v>
      </c>
    </row>
    <row r="2240" spans="1:16" x14ac:dyDescent="0.25">
      <c r="A2240" s="13">
        <v>3505006</v>
      </c>
      <c r="B2240" s="1">
        <v>350500613</v>
      </c>
      <c r="C2240" s="1">
        <v>9328</v>
      </c>
      <c r="D2240" s="6">
        <v>44294</v>
      </c>
      <c r="E2240" s="1">
        <v>121</v>
      </c>
      <c r="F2240" s="1" t="s">
        <v>68</v>
      </c>
      <c r="G2240" s="1" t="s">
        <v>77</v>
      </c>
      <c r="H2240" s="1" t="s">
        <v>1115</v>
      </c>
      <c r="I2240" s="1" t="s">
        <v>1122</v>
      </c>
      <c r="J2240" s="1" t="s">
        <v>232</v>
      </c>
      <c r="K2240" s="1">
        <v>30.9011745066</v>
      </c>
      <c r="L2240" s="1">
        <v>46.449637276099999</v>
      </c>
      <c r="M2240" s="1">
        <v>7</v>
      </c>
      <c r="N2240" s="1" t="s">
        <v>82</v>
      </c>
      <c r="O2240" s="1">
        <v>2</v>
      </c>
      <c r="P2240" t="str">
        <f>_xlfn.CONCAT( YEAR(TblOrigin[[#This Row],[ODK_DateOfSubmission]]), "-",TEXT( MONTH(TblOrigin[[#This Row],[ODK_DateOfSubmission]]),"00"))</f>
        <v>2021-04</v>
      </c>
    </row>
    <row r="2241" spans="1:16" x14ac:dyDescent="0.25">
      <c r="A2241" s="13">
        <v>3505004</v>
      </c>
      <c r="B2241" s="1">
        <v>350500413</v>
      </c>
      <c r="C2241" s="1">
        <v>25437</v>
      </c>
      <c r="D2241" s="6">
        <v>44294</v>
      </c>
      <c r="E2241" s="1">
        <v>121</v>
      </c>
      <c r="F2241" s="1" t="s">
        <v>68</v>
      </c>
      <c r="G2241" s="1" t="s">
        <v>77</v>
      </c>
      <c r="H2241" s="1" t="s">
        <v>1115</v>
      </c>
      <c r="I2241" s="1" t="s">
        <v>1074</v>
      </c>
      <c r="J2241" s="1" t="s">
        <v>1118</v>
      </c>
      <c r="K2241" s="1">
        <v>30.888556274700001</v>
      </c>
      <c r="L2241" s="1">
        <v>46.450200042200002</v>
      </c>
      <c r="M2241" s="1">
        <v>12</v>
      </c>
      <c r="N2241" s="1" t="s">
        <v>78</v>
      </c>
      <c r="O2241" s="1">
        <v>4</v>
      </c>
      <c r="P2241" t="str">
        <f>_xlfn.CONCAT( YEAR(TblOrigin[[#This Row],[ODK_DateOfSubmission]]), "-",TEXT( MONTH(TblOrigin[[#This Row],[ODK_DateOfSubmission]]),"00"))</f>
        <v>2021-04</v>
      </c>
    </row>
    <row r="2242" spans="1:16" x14ac:dyDescent="0.25">
      <c r="A2242" s="13">
        <v>3505006</v>
      </c>
      <c r="B2242" s="1">
        <v>350500613</v>
      </c>
      <c r="C2242" s="1">
        <v>9328</v>
      </c>
      <c r="D2242" s="6">
        <v>44294</v>
      </c>
      <c r="E2242" s="1">
        <v>121</v>
      </c>
      <c r="F2242" s="1" t="s">
        <v>68</v>
      </c>
      <c r="G2242" s="1" t="s">
        <v>77</v>
      </c>
      <c r="H2242" s="1" t="s">
        <v>1115</v>
      </c>
      <c r="I2242" s="1" t="s">
        <v>1122</v>
      </c>
      <c r="J2242" s="1" t="s">
        <v>232</v>
      </c>
      <c r="K2242" s="1">
        <v>30.9011745066</v>
      </c>
      <c r="L2242" s="1">
        <v>46.449637276099999</v>
      </c>
      <c r="M2242" s="1">
        <v>7</v>
      </c>
      <c r="N2242" s="1" t="s">
        <v>78</v>
      </c>
      <c r="O2242" s="1">
        <v>5</v>
      </c>
      <c r="P2242" t="str">
        <f>_xlfn.CONCAT( YEAR(TblOrigin[[#This Row],[ODK_DateOfSubmission]]), "-",TEXT( MONTH(TblOrigin[[#This Row],[ODK_DateOfSubmission]]),"00"))</f>
        <v>2021-04</v>
      </c>
    </row>
    <row r="2243" spans="1:16" x14ac:dyDescent="0.25">
      <c r="A2243" s="13">
        <v>3504021</v>
      </c>
      <c r="B2243" s="1">
        <v>350402113</v>
      </c>
      <c r="C2243" s="1">
        <v>10335</v>
      </c>
      <c r="D2243" s="6">
        <v>44294</v>
      </c>
      <c r="E2243" s="1">
        <v>121</v>
      </c>
      <c r="F2243" s="1" t="s">
        <v>68</v>
      </c>
      <c r="G2243" s="1" t="s">
        <v>73</v>
      </c>
      <c r="H2243" s="1" t="s">
        <v>1059</v>
      </c>
      <c r="I2243" s="1" t="s">
        <v>1078</v>
      </c>
      <c r="J2243" s="1" t="s">
        <v>1079</v>
      </c>
      <c r="K2243" s="1">
        <v>31.0506383486</v>
      </c>
      <c r="L2243" s="1">
        <v>46.269343302599999</v>
      </c>
      <c r="M2243" s="1">
        <v>16</v>
      </c>
      <c r="N2243" s="1" t="s">
        <v>78</v>
      </c>
      <c r="O2243" s="1">
        <v>4</v>
      </c>
      <c r="P2243" t="str">
        <f>_xlfn.CONCAT( YEAR(TblOrigin[[#This Row],[ODK_DateOfSubmission]]), "-",TEXT( MONTH(TblOrigin[[#This Row],[ODK_DateOfSubmission]]),"00"))</f>
        <v>2021-04</v>
      </c>
    </row>
    <row r="2244" spans="1:16" x14ac:dyDescent="0.25">
      <c r="A2244" s="13">
        <v>3504021</v>
      </c>
      <c r="B2244" s="1">
        <v>350402113</v>
      </c>
      <c r="C2244" s="1">
        <v>10335</v>
      </c>
      <c r="D2244" s="6">
        <v>44294</v>
      </c>
      <c r="E2244" s="1">
        <v>121</v>
      </c>
      <c r="F2244" s="1" t="s">
        <v>68</v>
      </c>
      <c r="G2244" s="1" t="s">
        <v>73</v>
      </c>
      <c r="H2244" s="1" t="s">
        <v>1059</v>
      </c>
      <c r="I2244" s="1" t="s">
        <v>1078</v>
      </c>
      <c r="J2244" s="1" t="s">
        <v>1079</v>
      </c>
      <c r="K2244" s="1">
        <v>31.0506383486</v>
      </c>
      <c r="L2244" s="1">
        <v>46.269343302599999</v>
      </c>
      <c r="M2244" s="1">
        <v>16</v>
      </c>
      <c r="N2244" s="1" t="s">
        <v>87</v>
      </c>
      <c r="O2244" s="1">
        <v>3</v>
      </c>
      <c r="P2244" t="str">
        <f>_xlfn.CONCAT( YEAR(TblOrigin[[#This Row],[ODK_DateOfSubmission]]), "-",TEXT( MONTH(TblOrigin[[#This Row],[ODK_DateOfSubmission]]),"00"))</f>
        <v>2021-04</v>
      </c>
    </row>
    <row r="2245" spans="1:16" x14ac:dyDescent="0.25">
      <c r="A2245" s="13">
        <v>3504021</v>
      </c>
      <c r="B2245" s="1">
        <v>350402113</v>
      </c>
      <c r="C2245" s="1">
        <v>10335</v>
      </c>
      <c r="D2245" s="6">
        <v>44294</v>
      </c>
      <c r="E2245" s="1">
        <v>121</v>
      </c>
      <c r="F2245" s="1" t="s">
        <v>68</v>
      </c>
      <c r="G2245" s="1" t="s">
        <v>73</v>
      </c>
      <c r="H2245" s="1" t="s">
        <v>1059</v>
      </c>
      <c r="I2245" s="1" t="s">
        <v>1078</v>
      </c>
      <c r="J2245" s="1" t="s">
        <v>1079</v>
      </c>
      <c r="K2245" s="1">
        <v>31.0506383486</v>
      </c>
      <c r="L2245" s="1">
        <v>46.269343302599999</v>
      </c>
      <c r="M2245" s="1">
        <v>16</v>
      </c>
      <c r="N2245" s="1" t="s">
        <v>74</v>
      </c>
      <c r="O2245" s="1">
        <v>2</v>
      </c>
      <c r="P2245" t="str">
        <f>_xlfn.CONCAT( YEAR(TblOrigin[[#This Row],[ODK_DateOfSubmission]]), "-",TEXT( MONTH(TblOrigin[[#This Row],[ODK_DateOfSubmission]]),"00"))</f>
        <v>2021-04</v>
      </c>
    </row>
    <row r="2246" spans="1:16" x14ac:dyDescent="0.25">
      <c r="A2246" s="13">
        <v>3504030</v>
      </c>
      <c r="B2246" s="1">
        <v>350403013</v>
      </c>
      <c r="C2246" s="1">
        <v>24746</v>
      </c>
      <c r="D2246" s="6">
        <v>44294</v>
      </c>
      <c r="E2246" s="1">
        <v>121</v>
      </c>
      <c r="F2246" s="1" t="s">
        <v>68</v>
      </c>
      <c r="G2246" s="1" t="s">
        <v>73</v>
      </c>
      <c r="H2246" s="1" t="s">
        <v>1059</v>
      </c>
      <c r="I2246" s="1" t="s">
        <v>1489</v>
      </c>
      <c r="J2246" s="1" t="s">
        <v>463</v>
      </c>
      <c r="K2246" s="1">
        <v>31.042946248900002</v>
      </c>
      <c r="L2246" s="1">
        <v>46.274699394599999</v>
      </c>
      <c r="M2246" s="1">
        <v>1</v>
      </c>
      <c r="N2246" s="1" t="s">
        <v>94</v>
      </c>
      <c r="O2246" s="1">
        <v>1</v>
      </c>
      <c r="P2246" t="str">
        <f>_xlfn.CONCAT( YEAR(TblOrigin[[#This Row],[ODK_DateOfSubmission]]), "-",TEXT( MONTH(TblOrigin[[#This Row],[ODK_DateOfSubmission]]),"00"))</f>
        <v>2021-04</v>
      </c>
    </row>
    <row r="2247" spans="1:16" x14ac:dyDescent="0.25">
      <c r="A2247" s="13">
        <v>3504021</v>
      </c>
      <c r="B2247" s="1">
        <v>350402113</v>
      </c>
      <c r="C2247" s="1">
        <v>10335</v>
      </c>
      <c r="D2247" s="6">
        <v>44294</v>
      </c>
      <c r="E2247" s="1">
        <v>121</v>
      </c>
      <c r="F2247" s="1" t="s">
        <v>68</v>
      </c>
      <c r="G2247" s="1" t="s">
        <v>73</v>
      </c>
      <c r="H2247" s="1" t="s">
        <v>1059</v>
      </c>
      <c r="I2247" s="1" t="s">
        <v>1078</v>
      </c>
      <c r="J2247" s="1" t="s">
        <v>1079</v>
      </c>
      <c r="K2247" s="1">
        <v>31.0506383486</v>
      </c>
      <c r="L2247" s="1">
        <v>46.269343302599999</v>
      </c>
      <c r="M2247" s="1">
        <v>16</v>
      </c>
      <c r="N2247" s="1" t="s">
        <v>94</v>
      </c>
      <c r="O2247" s="1">
        <v>6</v>
      </c>
      <c r="P2247" t="str">
        <f>_xlfn.CONCAT( YEAR(TblOrigin[[#This Row],[ODK_DateOfSubmission]]), "-",TEXT( MONTH(TblOrigin[[#This Row],[ODK_DateOfSubmission]]),"00"))</f>
        <v>2021-04</v>
      </c>
    </row>
    <row r="2248" spans="1:16" x14ac:dyDescent="0.25">
      <c r="A2248" s="13">
        <v>3505003</v>
      </c>
      <c r="B2248" s="1">
        <v>350500313</v>
      </c>
      <c r="C2248" s="1">
        <v>25436</v>
      </c>
      <c r="D2248" s="6">
        <v>44294</v>
      </c>
      <c r="E2248" s="1">
        <v>121</v>
      </c>
      <c r="F2248" s="1" t="s">
        <v>68</v>
      </c>
      <c r="G2248" s="1" t="s">
        <v>77</v>
      </c>
      <c r="H2248" s="1" t="s">
        <v>1115</v>
      </c>
      <c r="I2248" s="1" t="s">
        <v>1116</v>
      </c>
      <c r="J2248" s="1" t="s">
        <v>1117</v>
      </c>
      <c r="K2248" s="1">
        <v>30.906636502200001</v>
      </c>
      <c r="L2248" s="1">
        <v>46.445979934699999</v>
      </c>
      <c r="M2248" s="1">
        <v>19</v>
      </c>
      <c r="N2248" s="1" t="s">
        <v>122</v>
      </c>
      <c r="O2248" s="1">
        <v>1</v>
      </c>
      <c r="P2248" t="str">
        <f>_xlfn.CONCAT( YEAR(TblOrigin[[#This Row],[ODK_DateOfSubmission]]), "-",TEXT( MONTH(TblOrigin[[#This Row],[ODK_DateOfSubmission]]),"00"))</f>
        <v>2021-04</v>
      </c>
    </row>
    <row r="2249" spans="1:16" x14ac:dyDescent="0.25">
      <c r="A2249" s="13">
        <v>3505003</v>
      </c>
      <c r="B2249" s="1">
        <v>350500313</v>
      </c>
      <c r="C2249" s="1">
        <v>25436</v>
      </c>
      <c r="D2249" s="6">
        <v>44294</v>
      </c>
      <c r="E2249" s="1">
        <v>121</v>
      </c>
      <c r="F2249" s="1" t="s">
        <v>68</v>
      </c>
      <c r="G2249" s="1" t="s">
        <v>77</v>
      </c>
      <c r="H2249" s="1" t="s">
        <v>1115</v>
      </c>
      <c r="I2249" s="1" t="s">
        <v>1116</v>
      </c>
      <c r="J2249" s="1" t="s">
        <v>1117</v>
      </c>
      <c r="K2249" s="1">
        <v>30.906636502200001</v>
      </c>
      <c r="L2249" s="1">
        <v>46.445979934699999</v>
      </c>
      <c r="M2249" s="1">
        <v>19</v>
      </c>
      <c r="N2249" s="1" t="s">
        <v>90</v>
      </c>
      <c r="O2249" s="1">
        <v>10</v>
      </c>
      <c r="P2249" t="str">
        <f>_xlfn.CONCAT( YEAR(TblOrigin[[#This Row],[ODK_DateOfSubmission]]), "-",TEXT( MONTH(TblOrigin[[#This Row],[ODK_DateOfSubmission]]),"00"))</f>
        <v>2021-04</v>
      </c>
    </row>
    <row r="2250" spans="1:16" x14ac:dyDescent="0.25">
      <c r="A2250" s="13">
        <v>3505004</v>
      </c>
      <c r="B2250" s="1">
        <v>350500413</v>
      </c>
      <c r="C2250" s="1">
        <v>25437</v>
      </c>
      <c r="D2250" s="6">
        <v>44294</v>
      </c>
      <c r="E2250" s="1">
        <v>121</v>
      </c>
      <c r="F2250" s="1" t="s">
        <v>68</v>
      </c>
      <c r="G2250" s="1" t="s">
        <v>77</v>
      </c>
      <c r="H2250" s="1" t="s">
        <v>1115</v>
      </c>
      <c r="I2250" s="1" t="s">
        <v>1074</v>
      </c>
      <c r="J2250" s="1" t="s">
        <v>1118</v>
      </c>
      <c r="K2250" s="1">
        <v>30.888556274700001</v>
      </c>
      <c r="L2250" s="1">
        <v>46.450200042200002</v>
      </c>
      <c r="M2250" s="1">
        <v>12</v>
      </c>
      <c r="N2250" s="1" t="s">
        <v>90</v>
      </c>
      <c r="O2250" s="1">
        <v>3</v>
      </c>
      <c r="P2250" t="str">
        <f>_xlfn.CONCAT( YEAR(TblOrigin[[#This Row],[ODK_DateOfSubmission]]), "-",TEXT( MONTH(TblOrigin[[#This Row],[ODK_DateOfSubmission]]),"00"))</f>
        <v>2021-04</v>
      </c>
    </row>
    <row r="2251" spans="1:16" x14ac:dyDescent="0.25">
      <c r="A2251" s="13">
        <v>3505004</v>
      </c>
      <c r="B2251" s="1">
        <v>350500413</v>
      </c>
      <c r="C2251" s="1">
        <v>25437</v>
      </c>
      <c r="D2251" s="6">
        <v>44294</v>
      </c>
      <c r="E2251" s="1">
        <v>121</v>
      </c>
      <c r="F2251" s="1" t="s">
        <v>68</v>
      </c>
      <c r="G2251" s="1" t="s">
        <v>77</v>
      </c>
      <c r="H2251" s="1" t="s">
        <v>1115</v>
      </c>
      <c r="I2251" s="1" t="s">
        <v>1074</v>
      </c>
      <c r="J2251" s="1" t="s">
        <v>1118</v>
      </c>
      <c r="K2251" s="1">
        <v>30.888556274700001</v>
      </c>
      <c r="L2251" s="1">
        <v>46.450200042200002</v>
      </c>
      <c r="M2251" s="1">
        <v>12</v>
      </c>
      <c r="N2251" s="1" t="s">
        <v>66</v>
      </c>
      <c r="O2251" s="1">
        <v>5</v>
      </c>
      <c r="P2251" t="str">
        <f>_xlfn.CONCAT( YEAR(TblOrigin[[#This Row],[ODK_DateOfSubmission]]), "-",TEXT( MONTH(TblOrigin[[#This Row],[ODK_DateOfSubmission]]),"00"))</f>
        <v>2021-04</v>
      </c>
    </row>
    <row r="2252" spans="1:16" x14ac:dyDescent="0.25">
      <c r="A2252" s="13">
        <v>3505011</v>
      </c>
      <c r="B2252" s="1">
        <v>350501113</v>
      </c>
      <c r="C2252" s="1">
        <v>9258</v>
      </c>
      <c r="D2252" s="6">
        <v>44294</v>
      </c>
      <c r="E2252" s="1">
        <v>121</v>
      </c>
      <c r="F2252" s="1" t="s">
        <v>68</v>
      </c>
      <c r="G2252" s="1" t="s">
        <v>77</v>
      </c>
      <c r="H2252" s="1" t="s">
        <v>1115</v>
      </c>
      <c r="I2252" s="1" t="s">
        <v>1126</v>
      </c>
      <c r="J2252" s="1" t="s">
        <v>1127</v>
      </c>
      <c r="K2252" s="1">
        <v>30.901869618300001</v>
      </c>
      <c r="L2252" s="1">
        <v>46.458244977299998</v>
      </c>
      <c r="M2252" s="1">
        <v>10</v>
      </c>
      <c r="N2252" s="1" t="s">
        <v>66</v>
      </c>
      <c r="O2252" s="1">
        <v>4</v>
      </c>
      <c r="P2252" t="str">
        <f>_xlfn.CONCAT( YEAR(TblOrigin[[#This Row],[ODK_DateOfSubmission]]), "-",TEXT( MONTH(TblOrigin[[#This Row],[ODK_DateOfSubmission]]),"00"))</f>
        <v>2021-04</v>
      </c>
    </row>
    <row r="2253" spans="1:16" x14ac:dyDescent="0.25">
      <c r="A2253" s="13">
        <v>3503008</v>
      </c>
      <c r="B2253" s="1">
        <v>350300813</v>
      </c>
      <c r="C2253" s="1">
        <v>9848</v>
      </c>
      <c r="D2253" s="6">
        <v>44294</v>
      </c>
      <c r="E2253" s="1">
        <v>121</v>
      </c>
      <c r="F2253" s="1" t="s">
        <v>68</v>
      </c>
      <c r="G2253" s="1" t="s">
        <v>86</v>
      </c>
      <c r="H2253" s="1" t="s">
        <v>1404</v>
      </c>
      <c r="I2253" s="1" t="s">
        <v>1478</v>
      </c>
      <c r="J2253" s="1" t="s">
        <v>1479</v>
      </c>
      <c r="K2253" s="1">
        <v>31.415756054100001</v>
      </c>
      <c r="L2253" s="1">
        <v>46.172971067500001</v>
      </c>
      <c r="M2253" s="1">
        <v>1</v>
      </c>
      <c r="N2253" s="1" t="s">
        <v>87</v>
      </c>
      <c r="O2253" s="1">
        <v>1</v>
      </c>
      <c r="P2253" t="str">
        <f>_xlfn.CONCAT( YEAR(TblOrigin[[#This Row],[ODK_DateOfSubmission]]), "-",TEXT( MONTH(TblOrigin[[#This Row],[ODK_DateOfSubmission]]),"00"))</f>
        <v>2021-04</v>
      </c>
    </row>
    <row r="2254" spans="1:16" x14ac:dyDescent="0.25">
      <c r="A2254" s="13">
        <v>3503006</v>
      </c>
      <c r="B2254" s="1">
        <v>350300613</v>
      </c>
      <c r="C2254" s="1">
        <v>21209</v>
      </c>
      <c r="D2254" s="6">
        <v>44294</v>
      </c>
      <c r="E2254" s="1">
        <v>121</v>
      </c>
      <c r="F2254" s="1" t="s">
        <v>68</v>
      </c>
      <c r="G2254" s="1" t="s">
        <v>86</v>
      </c>
      <c r="H2254" s="1" t="s">
        <v>1404</v>
      </c>
      <c r="I2254" s="1" t="s">
        <v>1406</v>
      </c>
      <c r="J2254" s="1" t="s">
        <v>1407</v>
      </c>
      <c r="K2254" s="1">
        <v>31.415689718399999</v>
      </c>
      <c r="L2254" s="1">
        <v>46.163976839100002</v>
      </c>
      <c r="M2254" s="1">
        <v>2</v>
      </c>
      <c r="N2254" s="1" t="s">
        <v>87</v>
      </c>
      <c r="O2254" s="1">
        <v>1</v>
      </c>
      <c r="P2254" t="str">
        <f>_xlfn.CONCAT( YEAR(TblOrigin[[#This Row],[ODK_DateOfSubmission]]), "-",TEXT( MONTH(TblOrigin[[#This Row],[ODK_DateOfSubmission]]),"00"))</f>
        <v>2021-04</v>
      </c>
    </row>
    <row r="2255" spans="1:16" x14ac:dyDescent="0.25">
      <c r="A2255" s="13">
        <v>3505011</v>
      </c>
      <c r="B2255" s="1">
        <v>350501113</v>
      </c>
      <c r="C2255" s="1">
        <v>9258</v>
      </c>
      <c r="D2255" s="6">
        <v>44294</v>
      </c>
      <c r="E2255" s="1">
        <v>121</v>
      </c>
      <c r="F2255" s="1" t="s">
        <v>68</v>
      </c>
      <c r="G2255" s="1" t="s">
        <v>77</v>
      </c>
      <c r="H2255" s="1" t="s">
        <v>1115</v>
      </c>
      <c r="I2255" s="1" t="s">
        <v>1126</v>
      </c>
      <c r="J2255" s="1" t="s">
        <v>1127</v>
      </c>
      <c r="K2255" s="1">
        <v>30.901869618300001</v>
      </c>
      <c r="L2255" s="1">
        <v>46.458244977299998</v>
      </c>
      <c r="M2255" s="1">
        <v>10</v>
      </c>
      <c r="N2255" s="1" t="s">
        <v>87</v>
      </c>
      <c r="O2255" s="1">
        <v>4</v>
      </c>
      <c r="P2255" t="str">
        <f>_xlfn.CONCAT( YEAR(TblOrigin[[#This Row],[ODK_DateOfSubmission]]), "-",TEXT( MONTH(TblOrigin[[#This Row],[ODK_DateOfSubmission]]),"00"))</f>
        <v>2021-04</v>
      </c>
    </row>
    <row r="2256" spans="1:16" x14ac:dyDescent="0.25">
      <c r="A2256" s="13">
        <v>3505003</v>
      </c>
      <c r="B2256" s="1">
        <v>350500313</v>
      </c>
      <c r="C2256" s="1">
        <v>25436</v>
      </c>
      <c r="D2256" s="6">
        <v>44294</v>
      </c>
      <c r="E2256" s="1">
        <v>121</v>
      </c>
      <c r="F2256" s="1" t="s">
        <v>68</v>
      </c>
      <c r="G2256" s="1" t="s">
        <v>77</v>
      </c>
      <c r="H2256" s="1" t="s">
        <v>1115</v>
      </c>
      <c r="I2256" s="1" t="s">
        <v>1116</v>
      </c>
      <c r="J2256" s="1" t="s">
        <v>1117</v>
      </c>
      <c r="K2256" s="1">
        <v>30.906636502200001</v>
      </c>
      <c r="L2256" s="1">
        <v>46.445979934699999</v>
      </c>
      <c r="M2256" s="1">
        <v>19</v>
      </c>
      <c r="N2256" s="1" t="s">
        <v>70</v>
      </c>
      <c r="O2256" s="1">
        <v>3</v>
      </c>
      <c r="P2256" t="str">
        <f>_xlfn.CONCAT( YEAR(TblOrigin[[#This Row],[ODK_DateOfSubmission]]), "-",TEXT( MONTH(TblOrigin[[#This Row],[ODK_DateOfSubmission]]),"00"))</f>
        <v>2021-04</v>
      </c>
    </row>
    <row r="2257" spans="1:16" x14ac:dyDescent="0.25">
      <c r="A2257" s="13">
        <v>3503015</v>
      </c>
      <c r="B2257" s="1">
        <v>350301513</v>
      </c>
      <c r="C2257" s="1">
        <v>33805</v>
      </c>
      <c r="D2257" s="6">
        <v>44295</v>
      </c>
      <c r="E2257" s="1">
        <v>121</v>
      </c>
      <c r="F2257" s="1" t="s">
        <v>68</v>
      </c>
      <c r="G2257" s="1" t="s">
        <v>86</v>
      </c>
      <c r="H2257" s="1" t="s">
        <v>1474</v>
      </c>
      <c r="I2257" s="1" t="s">
        <v>1475</v>
      </c>
      <c r="J2257" s="1" t="s">
        <v>216</v>
      </c>
      <c r="K2257" s="1">
        <v>31.295843999999999</v>
      </c>
      <c r="L2257" s="1">
        <v>46.233044999999997</v>
      </c>
      <c r="M2257" s="1">
        <v>2</v>
      </c>
      <c r="N2257" s="1" t="s">
        <v>87</v>
      </c>
      <c r="O2257" s="1">
        <v>1</v>
      </c>
      <c r="P2257" t="str">
        <f>_xlfn.CONCAT( YEAR(TblOrigin[[#This Row],[ODK_DateOfSubmission]]), "-",TEXT( MONTH(TblOrigin[[#This Row],[ODK_DateOfSubmission]]),"00"))</f>
        <v>2021-04</v>
      </c>
    </row>
    <row r="2258" spans="1:16" x14ac:dyDescent="0.25">
      <c r="A2258" s="13">
        <v>3504012</v>
      </c>
      <c r="B2258" s="1">
        <v>350401213</v>
      </c>
      <c r="C2258" s="1">
        <v>24540</v>
      </c>
      <c r="D2258" s="6">
        <v>44295</v>
      </c>
      <c r="E2258" s="1">
        <v>121</v>
      </c>
      <c r="F2258" s="1" t="s">
        <v>68</v>
      </c>
      <c r="G2258" s="1" t="s">
        <v>73</v>
      </c>
      <c r="H2258" s="1" t="s">
        <v>1059</v>
      </c>
      <c r="I2258" s="1" t="s">
        <v>1482</v>
      </c>
      <c r="J2258" s="1" t="s">
        <v>1483</v>
      </c>
      <c r="K2258" s="1">
        <v>31.052442887600002</v>
      </c>
      <c r="L2258" s="1">
        <v>46.236798131699999</v>
      </c>
      <c r="M2258" s="1">
        <v>6</v>
      </c>
      <c r="N2258" s="1" t="s">
        <v>87</v>
      </c>
      <c r="O2258" s="1">
        <v>2</v>
      </c>
      <c r="P2258" t="str">
        <f>_xlfn.CONCAT( YEAR(TblOrigin[[#This Row],[ODK_DateOfSubmission]]), "-",TEXT( MONTH(TblOrigin[[#This Row],[ODK_DateOfSubmission]]),"00"))</f>
        <v>2021-04</v>
      </c>
    </row>
    <row r="2259" spans="1:16" x14ac:dyDescent="0.25">
      <c r="A2259" s="13">
        <v>3504051</v>
      </c>
      <c r="B2259" s="1">
        <v>350405113</v>
      </c>
      <c r="C2259" s="1">
        <v>23685</v>
      </c>
      <c r="D2259" s="6">
        <v>44295</v>
      </c>
      <c r="E2259" s="1">
        <v>121</v>
      </c>
      <c r="F2259" s="1" t="s">
        <v>68</v>
      </c>
      <c r="G2259" s="1" t="s">
        <v>73</v>
      </c>
      <c r="H2259" s="1" t="s">
        <v>1059</v>
      </c>
      <c r="I2259" s="1" t="s">
        <v>1108</v>
      </c>
      <c r="J2259" s="1" t="s">
        <v>1109</v>
      </c>
      <c r="K2259" s="1">
        <v>31.087265559999999</v>
      </c>
      <c r="L2259" s="1">
        <v>46.241235476500002</v>
      </c>
      <c r="M2259" s="1">
        <v>16</v>
      </c>
      <c r="N2259" s="1" t="s">
        <v>87</v>
      </c>
      <c r="O2259" s="1">
        <v>3</v>
      </c>
      <c r="P2259" t="str">
        <f>_xlfn.CONCAT( YEAR(TblOrigin[[#This Row],[ODK_DateOfSubmission]]), "-",TEXT( MONTH(TblOrigin[[#This Row],[ODK_DateOfSubmission]]),"00"))</f>
        <v>2021-04</v>
      </c>
    </row>
    <row r="2260" spans="1:16" x14ac:dyDescent="0.25">
      <c r="A2260" s="13">
        <v>3504052</v>
      </c>
      <c r="B2260" s="1">
        <v>350405213</v>
      </c>
      <c r="C2260" s="1">
        <v>9113</v>
      </c>
      <c r="D2260" s="6">
        <v>44295</v>
      </c>
      <c r="E2260" s="1">
        <v>121</v>
      </c>
      <c r="F2260" s="1" t="s">
        <v>68</v>
      </c>
      <c r="G2260" s="1" t="s">
        <v>73</v>
      </c>
      <c r="H2260" s="1" t="s">
        <v>1059</v>
      </c>
      <c r="I2260" s="1" t="s">
        <v>1102</v>
      </c>
      <c r="J2260" s="1" t="s">
        <v>1436</v>
      </c>
      <c r="K2260" s="1">
        <v>31.060153968000002</v>
      </c>
      <c r="L2260" s="1">
        <v>46.243325555299997</v>
      </c>
      <c r="M2260" s="1">
        <v>5</v>
      </c>
      <c r="N2260" s="1" t="s">
        <v>87</v>
      </c>
      <c r="O2260" s="1">
        <v>2</v>
      </c>
      <c r="P2260" t="str">
        <f>_xlfn.CONCAT( YEAR(TblOrigin[[#This Row],[ODK_DateOfSubmission]]), "-",TEXT( MONTH(TblOrigin[[#This Row],[ODK_DateOfSubmission]]),"00"))</f>
        <v>2021-04</v>
      </c>
    </row>
    <row r="2261" spans="1:16" x14ac:dyDescent="0.25">
      <c r="A2261" s="13">
        <v>3504012</v>
      </c>
      <c r="B2261" s="1">
        <v>350401213</v>
      </c>
      <c r="C2261" s="1">
        <v>24540</v>
      </c>
      <c r="D2261" s="6">
        <v>44295</v>
      </c>
      <c r="E2261" s="1">
        <v>121</v>
      </c>
      <c r="F2261" s="1" t="s">
        <v>68</v>
      </c>
      <c r="G2261" s="1" t="s">
        <v>73</v>
      </c>
      <c r="H2261" s="1" t="s">
        <v>1059</v>
      </c>
      <c r="I2261" s="1" t="s">
        <v>1482</v>
      </c>
      <c r="J2261" s="1" t="s">
        <v>1483</v>
      </c>
      <c r="K2261" s="1">
        <v>31.052442887600002</v>
      </c>
      <c r="L2261" s="1">
        <v>46.236798131699999</v>
      </c>
      <c r="M2261" s="1">
        <v>6</v>
      </c>
      <c r="N2261" s="1" t="s">
        <v>66</v>
      </c>
      <c r="O2261" s="1">
        <v>3</v>
      </c>
      <c r="P2261" t="str">
        <f>_xlfn.CONCAT( YEAR(TblOrigin[[#This Row],[ODK_DateOfSubmission]]), "-",TEXT( MONTH(TblOrigin[[#This Row],[ODK_DateOfSubmission]]),"00"))</f>
        <v>2021-04</v>
      </c>
    </row>
    <row r="2262" spans="1:16" x14ac:dyDescent="0.25">
      <c r="A2262" s="13">
        <v>3504051</v>
      </c>
      <c r="B2262" s="1">
        <v>350405113</v>
      </c>
      <c r="C2262" s="1">
        <v>23685</v>
      </c>
      <c r="D2262" s="6">
        <v>44295</v>
      </c>
      <c r="E2262" s="1">
        <v>121</v>
      </c>
      <c r="F2262" s="1" t="s">
        <v>68</v>
      </c>
      <c r="G2262" s="1" t="s">
        <v>73</v>
      </c>
      <c r="H2262" s="1" t="s">
        <v>1059</v>
      </c>
      <c r="I2262" s="1" t="s">
        <v>1108</v>
      </c>
      <c r="J2262" s="1" t="s">
        <v>1109</v>
      </c>
      <c r="K2262" s="1">
        <v>31.087265559999999</v>
      </c>
      <c r="L2262" s="1">
        <v>46.241235476500002</v>
      </c>
      <c r="M2262" s="1">
        <v>16</v>
      </c>
      <c r="N2262" s="1" t="s">
        <v>66</v>
      </c>
      <c r="O2262" s="1">
        <v>4</v>
      </c>
      <c r="P2262" t="str">
        <f>_xlfn.CONCAT( YEAR(TblOrigin[[#This Row],[ODK_DateOfSubmission]]), "-",TEXT( MONTH(TblOrigin[[#This Row],[ODK_DateOfSubmission]]),"00"))</f>
        <v>2021-04</v>
      </c>
    </row>
    <row r="2263" spans="1:16" x14ac:dyDescent="0.25">
      <c r="A2263" s="13">
        <v>3504051</v>
      </c>
      <c r="B2263" s="1">
        <v>350405113</v>
      </c>
      <c r="C2263" s="1">
        <v>23685</v>
      </c>
      <c r="D2263" s="6">
        <v>44295</v>
      </c>
      <c r="E2263" s="1">
        <v>121</v>
      </c>
      <c r="F2263" s="1" t="s">
        <v>68</v>
      </c>
      <c r="G2263" s="1" t="s">
        <v>73</v>
      </c>
      <c r="H2263" s="1" t="s">
        <v>1059</v>
      </c>
      <c r="I2263" s="1" t="s">
        <v>1108</v>
      </c>
      <c r="J2263" s="1" t="s">
        <v>1109</v>
      </c>
      <c r="K2263" s="1">
        <v>31.087265559999999</v>
      </c>
      <c r="L2263" s="1">
        <v>46.241235476500002</v>
      </c>
      <c r="M2263" s="1">
        <v>16</v>
      </c>
      <c r="N2263" s="1" t="s">
        <v>94</v>
      </c>
      <c r="O2263" s="1">
        <v>6</v>
      </c>
      <c r="P2263" t="str">
        <f>_xlfn.CONCAT( YEAR(TblOrigin[[#This Row],[ODK_DateOfSubmission]]), "-",TEXT( MONTH(TblOrigin[[#This Row],[ODK_DateOfSubmission]]),"00"))</f>
        <v>2021-04</v>
      </c>
    </row>
    <row r="2264" spans="1:16" x14ac:dyDescent="0.25">
      <c r="A2264" s="13">
        <v>3504022</v>
      </c>
      <c r="B2264" s="1">
        <v>350402213</v>
      </c>
      <c r="C2264" s="1">
        <v>9576</v>
      </c>
      <c r="D2264" s="6">
        <v>44295</v>
      </c>
      <c r="E2264" s="1">
        <v>121</v>
      </c>
      <c r="F2264" s="1" t="s">
        <v>68</v>
      </c>
      <c r="G2264" s="1" t="s">
        <v>73</v>
      </c>
      <c r="H2264" s="1" t="s">
        <v>1059</v>
      </c>
      <c r="I2264" s="1" t="s">
        <v>1486</v>
      </c>
      <c r="J2264" s="1" t="s">
        <v>1487</v>
      </c>
      <c r="K2264" s="1">
        <v>31.132791840500001</v>
      </c>
      <c r="L2264" s="1">
        <v>46.2356646856</v>
      </c>
      <c r="M2264" s="1">
        <v>4</v>
      </c>
      <c r="N2264" s="1" t="s">
        <v>94</v>
      </c>
      <c r="O2264" s="1">
        <v>2</v>
      </c>
      <c r="P2264" t="str">
        <f>_xlfn.CONCAT( YEAR(TblOrigin[[#This Row],[ODK_DateOfSubmission]]), "-",TEXT( MONTH(TblOrigin[[#This Row],[ODK_DateOfSubmission]]),"00"))</f>
        <v>2021-04</v>
      </c>
    </row>
    <row r="2265" spans="1:16" x14ac:dyDescent="0.25">
      <c r="A2265" s="13">
        <v>3504022</v>
      </c>
      <c r="B2265" s="1">
        <v>350402213</v>
      </c>
      <c r="C2265" s="1">
        <v>9576</v>
      </c>
      <c r="D2265" s="6">
        <v>44295</v>
      </c>
      <c r="E2265" s="1">
        <v>121</v>
      </c>
      <c r="F2265" s="1" t="s">
        <v>68</v>
      </c>
      <c r="G2265" s="1" t="s">
        <v>73</v>
      </c>
      <c r="H2265" s="1" t="s">
        <v>1059</v>
      </c>
      <c r="I2265" s="1" t="s">
        <v>1486</v>
      </c>
      <c r="J2265" s="1" t="s">
        <v>1487</v>
      </c>
      <c r="K2265" s="1">
        <v>31.132791840500001</v>
      </c>
      <c r="L2265" s="1">
        <v>46.2356646856</v>
      </c>
      <c r="M2265" s="1">
        <v>4</v>
      </c>
      <c r="N2265" s="1" t="s">
        <v>74</v>
      </c>
      <c r="O2265" s="1">
        <v>2</v>
      </c>
      <c r="P2265" t="str">
        <f>_xlfn.CONCAT( YEAR(TblOrigin[[#This Row],[ODK_DateOfSubmission]]), "-",TEXT( MONTH(TblOrigin[[#This Row],[ODK_DateOfSubmission]]),"00"))</f>
        <v>2021-04</v>
      </c>
    </row>
    <row r="2266" spans="1:16" x14ac:dyDescent="0.25">
      <c r="A2266" s="13">
        <v>3503015</v>
      </c>
      <c r="B2266" s="1">
        <v>350301513</v>
      </c>
      <c r="C2266" s="1">
        <v>33805</v>
      </c>
      <c r="D2266" s="6">
        <v>44295</v>
      </c>
      <c r="E2266" s="1">
        <v>121</v>
      </c>
      <c r="F2266" s="1" t="s">
        <v>68</v>
      </c>
      <c r="G2266" s="1" t="s">
        <v>86</v>
      </c>
      <c r="H2266" s="1" t="s">
        <v>1474</v>
      </c>
      <c r="I2266" s="1" t="s">
        <v>1475</v>
      </c>
      <c r="J2266" s="1" t="s">
        <v>216</v>
      </c>
      <c r="K2266" s="1">
        <v>31.295843999999999</v>
      </c>
      <c r="L2266" s="1">
        <v>46.233044999999997</v>
      </c>
      <c r="M2266" s="1">
        <v>2</v>
      </c>
      <c r="N2266" s="1" t="s">
        <v>78</v>
      </c>
      <c r="O2266" s="1">
        <v>1</v>
      </c>
      <c r="P2266" t="str">
        <f>_xlfn.CONCAT( YEAR(TblOrigin[[#This Row],[ODK_DateOfSubmission]]), "-",TEXT( MONTH(TblOrigin[[#This Row],[ODK_DateOfSubmission]]),"00"))</f>
        <v>2021-04</v>
      </c>
    </row>
    <row r="2267" spans="1:16" x14ac:dyDescent="0.25">
      <c r="A2267" s="13">
        <v>3504003</v>
      </c>
      <c r="B2267" s="1">
        <v>350400313</v>
      </c>
      <c r="C2267" s="1">
        <v>24415</v>
      </c>
      <c r="D2267" s="6">
        <v>44295</v>
      </c>
      <c r="E2267" s="1">
        <v>121</v>
      </c>
      <c r="F2267" s="1" t="s">
        <v>68</v>
      </c>
      <c r="G2267" s="1" t="s">
        <v>73</v>
      </c>
      <c r="H2267" s="1" t="s">
        <v>1059</v>
      </c>
      <c r="I2267" s="1" t="s">
        <v>1480</v>
      </c>
      <c r="J2267" s="1" t="s">
        <v>1481</v>
      </c>
      <c r="K2267" s="1">
        <v>31.122673117800002</v>
      </c>
      <c r="L2267" s="1">
        <v>46.234062045100004</v>
      </c>
      <c r="M2267" s="1">
        <v>1</v>
      </c>
      <c r="N2267" s="1" t="s">
        <v>90</v>
      </c>
      <c r="O2267" s="1">
        <v>1</v>
      </c>
      <c r="P2267" t="str">
        <f>_xlfn.CONCAT( YEAR(TblOrigin[[#This Row],[ODK_DateOfSubmission]]), "-",TEXT( MONTH(TblOrigin[[#This Row],[ODK_DateOfSubmission]]),"00"))</f>
        <v>2021-04</v>
      </c>
    </row>
    <row r="2268" spans="1:16" x14ac:dyDescent="0.25">
      <c r="A2268" s="13">
        <v>3504012</v>
      </c>
      <c r="B2268" s="1">
        <v>350401213</v>
      </c>
      <c r="C2268" s="1">
        <v>24540</v>
      </c>
      <c r="D2268" s="6">
        <v>44295</v>
      </c>
      <c r="E2268" s="1">
        <v>121</v>
      </c>
      <c r="F2268" s="1" t="s">
        <v>68</v>
      </c>
      <c r="G2268" s="1" t="s">
        <v>73</v>
      </c>
      <c r="H2268" s="1" t="s">
        <v>1059</v>
      </c>
      <c r="I2268" s="1" t="s">
        <v>1482</v>
      </c>
      <c r="J2268" s="1" t="s">
        <v>1483</v>
      </c>
      <c r="K2268" s="1">
        <v>31.052442887600002</v>
      </c>
      <c r="L2268" s="1">
        <v>46.236798131699999</v>
      </c>
      <c r="M2268" s="1">
        <v>6</v>
      </c>
      <c r="N2268" s="1" t="s">
        <v>90</v>
      </c>
      <c r="O2268" s="1">
        <v>1</v>
      </c>
      <c r="P2268" t="str">
        <f>_xlfn.CONCAT( YEAR(TblOrigin[[#This Row],[ODK_DateOfSubmission]]), "-",TEXT( MONTH(TblOrigin[[#This Row],[ODK_DateOfSubmission]]),"00"))</f>
        <v>2021-04</v>
      </c>
    </row>
    <row r="2269" spans="1:16" x14ac:dyDescent="0.25">
      <c r="A2269" s="13">
        <v>3504052</v>
      </c>
      <c r="B2269" s="1">
        <v>350405213</v>
      </c>
      <c r="C2269" s="1">
        <v>9113</v>
      </c>
      <c r="D2269" s="6">
        <v>44295</v>
      </c>
      <c r="E2269" s="1">
        <v>121</v>
      </c>
      <c r="F2269" s="1" t="s">
        <v>68</v>
      </c>
      <c r="G2269" s="1" t="s">
        <v>73</v>
      </c>
      <c r="H2269" s="1" t="s">
        <v>1059</v>
      </c>
      <c r="I2269" s="1" t="s">
        <v>1102</v>
      </c>
      <c r="J2269" s="1" t="s">
        <v>1436</v>
      </c>
      <c r="K2269" s="1">
        <v>31.060153968000002</v>
      </c>
      <c r="L2269" s="1">
        <v>46.243325555299997</v>
      </c>
      <c r="M2269" s="1">
        <v>5</v>
      </c>
      <c r="N2269" s="1" t="s">
        <v>90</v>
      </c>
      <c r="O2269" s="1">
        <v>3</v>
      </c>
      <c r="P2269" t="str">
        <f>_xlfn.CONCAT( YEAR(TblOrigin[[#This Row],[ODK_DateOfSubmission]]), "-",TEXT( MONTH(TblOrigin[[#This Row],[ODK_DateOfSubmission]]),"00"))</f>
        <v>2021-04</v>
      </c>
    </row>
    <row r="2270" spans="1:16" x14ac:dyDescent="0.25">
      <c r="A2270" s="13">
        <v>3504051</v>
      </c>
      <c r="B2270" s="1">
        <v>350405113</v>
      </c>
      <c r="C2270" s="1">
        <v>23685</v>
      </c>
      <c r="D2270" s="6">
        <v>44295</v>
      </c>
      <c r="E2270" s="1">
        <v>121</v>
      </c>
      <c r="F2270" s="1" t="s">
        <v>68</v>
      </c>
      <c r="G2270" s="1" t="s">
        <v>73</v>
      </c>
      <c r="H2270" s="1" t="s">
        <v>1059</v>
      </c>
      <c r="I2270" s="1" t="s">
        <v>1108</v>
      </c>
      <c r="J2270" s="1" t="s">
        <v>1109</v>
      </c>
      <c r="K2270" s="1">
        <v>31.087265559999999</v>
      </c>
      <c r="L2270" s="1">
        <v>46.241235476500002</v>
      </c>
      <c r="M2270" s="1">
        <v>16</v>
      </c>
      <c r="N2270" s="1" t="s">
        <v>90</v>
      </c>
      <c r="O2270" s="1">
        <v>3</v>
      </c>
      <c r="P2270" t="str">
        <f>_xlfn.CONCAT( YEAR(TblOrigin[[#This Row],[ODK_DateOfSubmission]]), "-",TEXT( MONTH(TblOrigin[[#This Row],[ODK_DateOfSubmission]]),"00"))</f>
        <v>2021-04</v>
      </c>
    </row>
    <row r="2271" spans="1:16" x14ac:dyDescent="0.25">
      <c r="A2271" s="13">
        <v>3304010</v>
      </c>
      <c r="B2271" s="1">
        <v>330401013</v>
      </c>
      <c r="C2271" s="1">
        <v>25784</v>
      </c>
      <c r="D2271" s="6">
        <v>44296</v>
      </c>
      <c r="E2271" s="1">
        <v>121</v>
      </c>
      <c r="F2271" s="1" t="s">
        <v>106</v>
      </c>
      <c r="G2271" s="1" t="s">
        <v>182</v>
      </c>
      <c r="H2271" s="1" t="s">
        <v>1044</v>
      </c>
      <c r="I2271" s="1" t="s">
        <v>1505</v>
      </c>
      <c r="J2271" s="1" t="s">
        <v>1438</v>
      </c>
      <c r="K2271" s="1">
        <v>31.297467914399999</v>
      </c>
      <c r="L2271" s="1">
        <v>45.275513560900002</v>
      </c>
      <c r="M2271" s="1">
        <v>1</v>
      </c>
      <c r="N2271" s="1" t="s">
        <v>90</v>
      </c>
      <c r="O2271" s="1">
        <v>1</v>
      </c>
      <c r="P2271" t="str">
        <f>_xlfn.CONCAT( YEAR(TblOrigin[[#This Row],[ODK_DateOfSubmission]]), "-",TEXT( MONTH(TblOrigin[[#This Row],[ODK_DateOfSubmission]]),"00"))</f>
        <v>2021-04</v>
      </c>
    </row>
    <row r="2272" spans="1:16" x14ac:dyDescent="0.25">
      <c r="A2272" s="13">
        <v>2708014</v>
      </c>
      <c r="B2272" s="1">
        <v>2708014105</v>
      </c>
      <c r="C2272" s="1">
        <v>25819</v>
      </c>
      <c r="D2272" s="6">
        <v>44296.710382604164</v>
      </c>
      <c r="E2272" s="1">
        <v>121</v>
      </c>
      <c r="F2272" s="1" t="s">
        <v>72</v>
      </c>
      <c r="G2272" s="1" t="s">
        <v>93</v>
      </c>
      <c r="H2272" s="1" t="s">
        <v>433</v>
      </c>
      <c r="I2272" s="1" t="s">
        <v>441</v>
      </c>
      <c r="J2272" s="1" t="s">
        <v>442</v>
      </c>
      <c r="K2272" s="1">
        <v>36.383068999999999</v>
      </c>
      <c r="L2272" s="1">
        <v>42.470675</v>
      </c>
      <c r="M2272" s="1">
        <v>3</v>
      </c>
      <c r="N2272" s="1" t="s">
        <v>66</v>
      </c>
      <c r="O2272" s="1">
        <v>3</v>
      </c>
      <c r="P2272" t="str">
        <f>_xlfn.CONCAT( YEAR(TblOrigin[[#This Row],[ODK_DateOfSubmission]]), "-",TEXT( MONTH(TblOrigin[[#This Row],[ODK_DateOfSubmission]]),"00"))</f>
        <v>2021-04</v>
      </c>
    </row>
    <row r="2273" spans="1:16" x14ac:dyDescent="0.25">
      <c r="A2273" s="13">
        <v>2708129</v>
      </c>
      <c r="B2273" s="1">
        <v>2708129105</v>
      </c>
      <c r="C2273" s="1">
        <v>18006</v>
      </c>
      <c r="D2273" s="6">
        <v>44296.710404317128</v>
      </c>
      <c r="E2273" s="1">
        <v>121</v>
      </c>
      <c r="F2273" s="1" t="s">
        <v>72</v>
      </c>
      <c r="G2273" s="1" t="s">
        <v>93</v>
      </c>
      <c r="H2273" s="1" t="s">
        <v>433</v>
      </c>
      <c r="I2273" s="1" t="s">
        <v>222</v>
      </c>
      <c r="J2273" s="1" t="s">
        <v>223</v>
      </c>
      <c r="K2273" s="1">
        <v>36.371630000000003</v>
      </c>
      <c r="L2273" s="1">
        <v>42.459803600000001</v>
      </c>
      <c r="M2273" s="1">
        <v>5</v>
      </c>
      <c r="N2273" s="1" t="s">
        <v>66</v>
      </c>
      <c r="O2273" s="1">
        <v>5</v>
      </c>
      <c r="P2273" t="str">
        <f>_xlfn.CONCAT( YEAR(TblOrigin[[#This Row],[ODK_DateOfSubmission]]), "-",TEXT( MONTH(TblOrigin[[#This Row],[ODK_DateOfSubmission]]),"00"))</f>
        <v>2021-04</v>
      </c>
    </row>
    <row r="2274" spans="1:16" x14ac:dyDescent="0.25">
      <c r="A2274" s="13">
        <v>2403001</v>
      </c>
      <c r="B2274" s="1">
        <v>240300113</v>
      </c>
      <c r="C2274" s="1">
        <v>11193</v>
      </c>
      <c r="D2274" s="6">
        <v>44298</v>
      </c>
      <c r="E2274" s="1">
        <v>121</v>
      </c>
      <c r="F2274" s="1" t="s">
        <v>127</v>
      </c>
      <c r="G2274" s="1" t="s">
        <v>197</v>
      </c>
      <c r="H2274" s="1" t="s">
        <v>1502</v>
      </c>
      <c r="I2274" s="1" t="s">
        <v>1503</v>
      </c>
      <c r="J2274" s="1" t="s">
        <v>1504</v>
      </c>
      <c r="K2274" s="1">
        <v>33.814191911800002</v>
      </c>
      <c r="L2274" s="1">
        <v>44.657431670900003</v>
      </c>
      <c r="M2274" s="1">
        <v>2</v>
      </c>
      <c r="N2274" s="1" t="s">
        <v>78</v>
      </c>
      <c r="O2274" s="1">
        <v>2</v>
      </c>
      <c r="P2274" t="str">
        <f>_xlfn.CONCAT( YEAR(TblOrigin[[#This Row],[ODK_DateOfSubmission]]), "-",TEXT( MONTH(TblOrigin[[#This Row],[ODK_DateOfSubmission]]),"00"))</f>
        <v>2021-04</v>
      </c>
    </row>
    <row r="2275" spans="1:16" x14ac:dyDescent="0.25">
      <c r="A2275" s="13">
        <v>3502003</v>
      </c>
      <c r="B2275" s="1">
        <v>350200313</v>
      </c>
      <c r="C2275" s="1">
        <v>24722</v>
      </c>
      <c r="D2275" s="6">
        <v>44300</v>
      </c>
      <c r="E2275" s="1">
        <v>121</v>
      </c>
      <c r="F2275" s="1" t="s">
        <v>68</v>
      </c>
      <c r="G2275" s="1" t="s">
        <v>81</v>
      </c>
      <c r="H2275" s="1" t="s">
        <v>1047</v>
      </c>
      <c r="I2275" s="1" t="s">
        <v>1051</v>
      </c>
      <c r="J2275" s="1" t="s">
        <v>897</v>
      </c>
      <c r="K2275" s="1">
        <v>31.711529196499999</v>
      </c>
      <c r="L2275" s="1">
        <v>46.124556874</v>
      </c>
      <c r="M2275" s="1">
        <v>4</v>
      </c>
      <c r="N2275" s="1" t="s">
        <v>78</v>
      </c>
      <c r="O2275" s="1">
        <v>4</v>
      </c>
      <c r="P2275" t="str">
        <f>_xlfn.CONCAT( YEAR(TblOrigin[[#This Row],[ODK_DateOfSubmission]]), "-",TEXT( MONTH(TblOrigin[[#This Row],[ODK_DateOfSubmission]]),"00"))</f>
        <v>2021-04</v>
      </c>
    </row>
    <row r="2276" spans="1:16" x14ac:dyDescent="0.25">
      <c r="A2276" s="13">
        <v>3502007</v>
      </c>
      <c r="B2276" s="1">
        <v>350200713</v>
      </c>
      <c r="C2276" s="1">
        <v>33795</v>
      </c>
      <c r="D2276" s="6">
        <v>44300</v>
      </c>
      <c r="E2276" s="1">
        <v>121</v>
      </c>
      <c r="F2276" s="1" t="s">
        <v>68</v>
      </c>
      <c r="G2276" s="1" t="s">
        <v>81</v>
      </c>
      <c r="H2276" s="1" t="s">
        <v>1047</v>
      </c>
      <c r="I2276" s="1" t="s">
        <v>1334</v>
      </c>
      <c r="J2276" s="1" t="s">
        <v>1335</v>
      </c>
      <c r="K2276" s="1">
        <v>31.728400000000001</v>
      </c>
      <c r="L2276" s="1">
        <v>46.110399999999998</v>
      </c>
      <c r="M2276" s="1">
        <v>4</v>
      </c>
      <c r="N2276" s="1" t="s">
        <v>87</v>
      </c>
      <c r="O2276" s="1">
        <v>4</v>
      </c>
      <c r="P2276" t="str">
        <f>_xlfn.CONCAT( YEAR(TblOrigin[[#This Row],[ODK_DateOfSubmission]]), "-",TEXT( MONTH(TblOrigin[[#This Row],[ODK_DateOfSubmission]]),"00"))</f>
        <v>2021-04</v>
      </c>
    </row>
    <row r="2277" spans="1:16" x14ac:dyDescent="0.25">
      <c r="A2277" s="13">
        <v>3502016</v>
      </c>
      <c r="B2277" s="1">
        <v>350201613</v>
      </c>
      <c r="C2277" s="1">
        <v>34162</v>
      </c>
      <c r="D2277" s="6">
        <v>44303</v>
      </c>
      <c r="E2277" s="1">
        <v>121</v>
      </c>
      <c r="F2277" s="1" t="s">
        <v>68</v>
      </c>
      <c r="G2277" s="1" t="s">
        <v>81</v>
      </c>
      <c r="H2277" s="1" t="s">
        <v>1047</v>
      </c>
      <c r="I2277" s="1" t="s">
        <v>1440</v>
      </c>
      <c r="J2277" s="1" t="s">
        <v>1441</v>
      </c>
      <c r="K2277" s="1">
        <v>31.735530000000001</v>
      </c>
      <c r="L2277" s="1">
        <v>46.112045999999999</v>
      </c>
      <c r="M2277" s="1">
        <v>17</v>
      </c>
      <c r="N2277" s="1" t="s">
        <v>87</v>
      </c>
      <c r="O2277" s="1">
        <v>3</v>
      </c>
      <c r="P2277" t="str">
        <f>_xlfn.CONCAT( YEAR(TblOrigin[[#This Row],[ODK_DateOfSubmission]]), "-",TEXT( MONTH(TblOrigin[[#This Row],[ODK_DateOfSubmission]]),"00"))</f>
        <v>2021-04</v>
      </c>
    </row>
    <row r="2278" spans="1:16" x14ac:dyDescent="0.25">
      <c r="A2278" s="13">
        <v>3502018</v>
      </c>
      <c r="B2278" s="1">
        <v>350201813</v>
      </c>
      <c r="C2278" s="1">
        <v>10289</v>
      </c>
      <c r="D2278" s="6">
        <v>44303</v>
      </c>
      <c r="E2278" s="1">
        <v>121</v>
      </c>
      <c r="F2278" s="1" t="s">
        <v>68</v>
      </c>
      <c r="G2278" s="1" t="s">
        <v>81</v>
      </c>
      <c r="H2278" s="1" t="s">
        <v>1047</v>
      </c>
      <c r="I2278" s="1" t="s">
        <v>1088</v>
      </c>
      <c r="J2278" s="1" t="s">
        <v>1510</v>
      </c>
      <c r="K2278" s="1">
        <v>31.715143000000001</v>
      </c>
      <c r="L2278" s="1">
        <v>46.098461</v>
      </c>
      <c r="M2278" s="1">
        <v>8</v>
      </c>
      <c r="N2278" s="1" t="s">
        <v>87</v>
      </c>
      <c r="O2278" s="1">
        <v>3</v>
      </c>
      <c r="P2278" t="str">
        <f>_xlfn.CONCAT( YEAR(TblOrigin[[#This Row],[ODK_DateOfSubmission]]), "-",TEXT( MONTH(TblOrigin[[#This Row],[ODK_DateOfSubmission]]),"00"))</f>
        <v>2021-04</v>
      </c>
    </row>
    <row r="2279" spans="1:16" x14ac:dyDescent="0.25">
      <c r="A2279" s="13">
        <v>3502018</v>
      </c>
      <c r="B2279" s="1">
        <v>350201813</v>
      </c>
      <c r="C2279" s="1">
        <v>10289</v>
      </c>
      <c r="D2279" s="6">
        <v>44303</v>
      </c>
      <c r="E2279" s="1">
        <v>121</v>
      </c>
      <c r="F2279" s="1" t="s">
        <v>68</v>
      </c>
      <c r="G2279" s="1" t="s">
        <v>81</v>
      </c>
      <c r="H2279" s="1" t="s">
        <v>1047</v>
      </c>
      <c r="I2279" s="1" t="s">
        <v>1088</v>
      </c>
      <c r="J2279" s="1" t="s">
        <v>1510</v>
      </c>
      <c r="K2279" s="1">
        <v>31.715143000000001</v>
      </c>
      <c r="L2279" s="1">
        <v>46.098461</v>
      </c>
      <c r="M2279" s="1">
        <v>8</v>
      </c>
      <c r="N2279" s="1" t="s">
        <v>70</v>
      </c>
      <c r="O2279" s="1">
        <v>3</v>
      </c>
      <c r="P2279" t="str">
        <f>_xlfn.CONCAT( YEAR(TblOrigin[[#This Row],[ODK_DateOfSubmission]]), "-",TEXT( MONTH(TblOrigin[[#This Row],[ODK_DateOfSubmission]]),"00"))</f>
        <v>2021-04</v>
      </c>
    </row>
    <row r="2280" spans="1:16" x14ac:dyDescent="0.25">
      <c r="A2280" s="13">
        <v>3505007</v>
      </c>
      <c r="B2280" s="1">
        <v>350500713</v>
      </c>
      <c r="C2280" s="1">
        <v>9332</v>
      </c>
      <c r="D2280" s="6">
        <v>44303</v>
      </c>
      <c r="E2280" s="1">
        <v>121</v>
      </c>
      <c r="F2280" s="1" t="s">
        <v>68</v>
      </c>
      <c r="G2280" s="1" t="s">
        <v>77</v>
      </c>
      <c r="H2280" s="1" t="s">
        <v>1115</v>
      </c>
      <c r="I2280" s="1" t="s">
        <v>1123</v>
      </c>
      <c r="J2280" s="1" t="s">
        <v>216</v>
      </c>
      <c r="K2280" s="1">
        <v>30.879031632699999</v>
      </c>
      <c r="L2280" s="1">
        <v>46.464224314600003</v>
      </c>
      <c r="M2280" s="1">
        <v>9</v>
      </c>
      <c r="N2280" s="1" t="s">
        <v>87</v>
      </c>
      <c r="O2280" s="1">
        <v>5</v>
      </c>
      <c r="P2280" t="str">
        <f>_xlfn.CONCAT( YEAR(TblOrigin[[#This Row],[ODK_DateOfSubmission]]), "-",TEXT( MONTH(TblOrigin[[#This Row],[ODK_DateOfSubmission]]),"00"))</f>
        <v>2021-04</v>
      </c>
    </row>
    <row r="2281" spans="1:16" x14ac:dyDescent="0.25">
      <c r="A2281" s="13">
        <v>3502018</v>
      </c>
      <c r="B2281" s="1">
        <v>350201813</v>
      </c>
      <c r="C2281" s="1">
        <v>10289</v>
      </c>
      <c r="D2281" s="6">
        <v>44303</v>
      </c>
      <c r="E2281" s="1">
        <v>121</v>
      </c>
      <c r="F2281" s="1" t="s">
        <v>68</v>
      </c>
      <c r="G2281" s="1" t="s">
        <v>81</v>
      </c>
      <c r="H2281" s="1" t="s">
        <v>1047</v>
      </c>
      <c r="I2281" s="1" t="s">
        <v>1088</v>
      </c>
      <c r="J2281" s="1" t="s">
        <v>1510</v>
      </c>
      <c r="K2281" s="1">
        <v>31.715143000000001</v>
      </c>
      <c r="L2281" s="1">
        <v>46.098461</v>
      </c>
      <c r="M2281" s="1">
        <v>8</v>
      </c>
      <c r="N2281" s="1" t="s">
        <v>78</v>
      </c>
      <c r="O2281" s="1">
        <v>2</v>
      </c>
      <c r="P2281" t="str">
        <f>_xlfn.CONCAT( YEAR(TblOrigin[[#This Row],[ODK_DateOfSubmission]]), "-",TEXT( MONTH(TblOrigin[[#This Row],[ODK_DateOfSubmission]]),"00"))</f>
        <v>2021-04</v>
      </c>
    </row>
    <row r="2282" spans="1:16" x14ac:dyDescent="0.25">
      <c r="A2282" s="13">
        <v>3502016</v>
      </c>
      <c r="B2282" s="1">
        <v>350201613</v>
      </c>
      <c r="C2282" s="1">
        <v>34162</v>
      </c>
      <c r="D2282" s="6">
        <v>44303</v>
      </c>
      <c r="E2282" s="1">
        <v>121</v>
      </c>
      <c r="F2282" s="1" t="s">
        <v>68</v>
      </c>
      <c r="G2282" s="1" t="s">
        <v>81</v>
      </c>
      <c r="H2282" s="1" t="s">
        <v>1047</v>
      </c>
      <c r="I2282" s="1" t="s">
        <v>1440</v>
      </c>
      <c r="J2282" s="1" t="s">
        <v>1441</v>
      </c>
      <c r="K2282" s="1">
        <v>31.735530000000001</v>
      </c>
      <c r="L2282" s="1">
        <v>46.112045999999999</v>
      </c>
      <c r="M2282" s="1">
        <v>17</v>
      </c>
      <c r="N2282" s="1" t="s">
        <v>78</v>
      </c>
      <c r="O2282" s="1">
        <v>3</v>
      </c>
      <c r="P2282" t="str">
        <f>_xlfn.CONCAT( YEAR(TblOrigin[[#This Row],[ODK_DateOfSubmission]]), "-",TEXT( MONTH(TblOrigin[[#This Row],[ODK_DateOfSubmission]]),"00"))</f>
        <v>2021-04</v>
      </c>
    </row>
    <row r="2283" spans="1:16" x14ac:dyDescent="0.25">
      <c r="A2283" s="13">
        <v>3502016</v>
      </c>
      <c r="B2283" s="1">
        <v>350201613</v>
      </c>
      <c r="C2283" s="1">
        <v>34162</v>
      </c>
      <c r="D2283" s="6">
        <v>44303</v>
      </c>
      <c r="E2283" s="1">
        <v>121</v>
      </c>
      <c r="F2283" s="1" t="s">
        <v>68</v>
      </c>
      <c r="G2283" s="1" t="s">
        <v>81</v>
      </c>
      <c r="H2283" s="1" t="s">
        <v>1047</v>
      </c>
      <c r="I2283" s="1" t="s">
        <v>1440</v>
      </c>
      <c r="J2283" s="1" t="s">
        <v>1441</v>
      </c>
      <c r="K2283" s="1">
        <v>31.735530000000001</v>
      </c>
      <c r="L2283" s="1">
        <v>46.112045999999999</v>
      </c>
      <c r="M2283" s="1">
        <v>17</v>
      </c>
      <c r="N2283" s="1" t="s">
        <v>82</v>
      </c>
      <c r="O2283" s="1">
        <v>7</v>
      </c>
      <c r="P2283" t="str">
        <f>_xlfn.CONCAT( YEAR(TblOrigin[[#This Row],[ODK_DateOfSubmission]]), "-",TEXT( MONTH(TblOrigin[[#This Row],[ODK_DateOfSubmission]]),"00"))</f>
        <v>2021-04</v>
      </c>
    </row>
    <row r="2284" spans="1:16" x14ac:dyDescent="0.25">
      <c r="A2284" s="13">
        <v>3304032</v>
      </c>
      <c r="B2284" s="1">
        <v>330403213</v>
      </c>
      <c r="C2284" s="1">
        <v>2061</v>
      </c>
      <c r="D2284" s="6">
        <v>44303</v>
      </c>
      <c r="E2284" s="1">
        <v>121</v>
      </c>
      <c r="F2284" s="1" t="s">
        <v>106</v>
      </c>
      <c r="G2284" s="1" t="s">
        <v>182</v>
      </c>
      <c r="H2284" s="1" t="s">
        <v>1044</v>
      </c>
      <c r="I2284" s="1" t="s">
        <v>1508</v>
      </c>
      <c r="J2284" s="1" t="s">
        <v>1509</v>
      </c>
      <c r="K2284" s="1">
        <v>31.322629801000001</v>
      </c>
      <c r="L2284" s="1">
        <v>45.287345387000002</v>
      </c>
      <c r="M2284" s="1">
        <v>1</v>
      </c>
      <c r="N2284" s="1" t="s">
        <v>66</v>
      </c>
      <c r="O2284" s="1">
        <v>1</v>
      </c>
      <c r="P2284" t="str">
        <f>_xlfn.CONCAT( YEAR(TblOrigin[[#This Row],[ODK_DateOfSubmission]]), "-",TEXT( MONTH(TblOrigin[[#This Row],[ODK_DateOfSubmission]]),"00"))</f>
        <v>2021-04</v>
      </c>
    </row>
    <row r="2285" spans="1:16" x14ac:dyDescent="0.25">
      <c r="A2285" s="13">
        <v>3502016</v>
      </c>
      <c r="B2285" s="1">
        <v>350201613</v>
      </c>
      <c r="C2285" s="1">
        <v>34162</v>
      </c>
      <c r="D2285" s="6">
        <v>44303</v>
      </c>
      <c r="E2285" s="1">
        <v>121</v>
      </c>
      <c r="F2285" s="1" t="s">
        <v>68</v>
      </c>
      <c r="G2285" s="1" t="s">
        <v>81</v>
      </c>
      <c r="H2285" s="1" t="s">
        <v>1047</v>
      </c>
      <c r="I2285" s="1" t="s">
        <v>1440</v>
      </c>
      <c r="J2285" s="1" t="s">
        <v>1441</v>
      </c>
      <c r="K2285" s="1">
        <v>31.735530000000001</v>
      </c>
      <c r="L2285" s="1">
        <v>46.112045999999999</v>
      </c>
      <c r="M2285" s="1">
        <v>17</v>
      </c>
      <c r="N2285" s="1" t="s">
        <v>66</v>
      </c>
      <c r="O2285" s="1">
        <v>4</v>
      </c>
      <c r="P2285" t="str">
        <f>_xlfn.CONCAT( YEAR(TblOrigin[[#This Row],[ODK_DateOfSubmission]]), "-",TEXT( MONTH(TblOrigin[[#This Row],[ODK_DateOfSubmission]]),"00"))</f>
        <v>2021-04</v>
      </c>
    </row>
    <row r="2286" spans="1:16" x14ac:dyDescent="0.25">
      <c r="A2286" s="13">
        <v>3505007</v>
      </c>
      <c r="B2286" s="1">
        <v>350500713</v>
      </c>
      <c r="C2286" s="1">
        <v>9332</v>
      </c>
      <c r="D2286" s="6">
        <v>44303</v>
      </c>
      <c r="E2286" s="1">
        <v>121</v>
      </c>
      <c r="F2286" s="1" t="s">
        <v>68</v>
      </c>
      <c r="G2286" s="1" t="s">
        <v>77</v>
      </c>
      <c r="H2286" s="1" t="s">
        <v>1115</v>
      </c>
      <c r="I2286" s="1" t="s">
        <v>1123</v>
      </c>
      <c r="J2286" s="1" t="s">
        <v>216</v>
      </c>
      <c r="K2286" s="1">
        <v>30.879031632699999</v>
      </c>
      <c r="L2286" s="1">
        <v>46.464224314600003</v>
      </c>
      <c r="M2286" s="1">
        <v>9</v>
      </c>
      <c r="N2286" s="1" t="s">
        <v>90</v>
      </c>
      <c r="O2286" s="1">
        <v>4</v>
      </c>
      <c r="P2286" t="str">
        <f>_xlfn.CONCAT( YEAR(TblOrigin[[#This Row],[ODK_DateOfSubmission]]), "-",TEXT( MONTH(TblOrigin[[#This Row],[ODK_DateOfSubmission]]),"00"))</f>
        <v>2021-04</v>
      </c>
    </row>
    <row r="2287" spans="1:16" x14ac:dyDescent="0.25">
      <c r="A2287" s="13">
        <v>2708194</v>
      </c>
      <c r="B2287" s="1">
        <v>2708194105</v>
      </c>
      <c r="C2287" s="1">
        <v>34047</v>
      </c>
      <c r="D2287" s="6">
        <v>44303.73775</v>
      </c>
      <c r="E2287" s="1">
        <v>121</v>
      </c>
      <c r="F2287" s="1" t="s">
        <v>72</v>
      </c>
      <c r="G2287" s="1" t="s">
        <v>93</v>
      </c>
      <c r="H2287" s="1" t="s">
        <v>433</v>
      </c>
      <c r="I2287" s="1" t="s">
        <v>1321</v>
      </c>
      <c r="J2287" s="1" t="s">
        <v>1322</v>
      </c>
      <c r="K2287" s="1">
        <v>36.388623000000003</v>
      </c>
      <c r="L2287" s="1">
        <v>42.455809000000002</v>
      </c>
      <c r="M2287" s="1">
        <v>5</v>
      </c>
      <c r="N2287" s="1" t="s">
        <v>66</v>
      </c>
      <c r="O2287" s="1">
        <v>5</v>
      </c>
      <c r="P2287" t="str">
        <f>_xlfn.CONCAT( YEAR(TblOrigin[[#This Row],[ODK_DateOfSubmission]]), "-",TEXT( MONTH(TblOrigin[[#This Row],[ODK_DateOfSubmission]]),"00"))</f>
        <v>2021-04</v>
      </c>
    </row>
    <row r="2288" spans="1:16" x14ac:dyDescent="0.25">
      <c r="A2288" s="13">
        <v>3505016</v>
      </c>
      <c r="B2288" s="1">
        <v>350501613</v>
      </c>
      <c r="C2288" s="1">
        <v>34161</v>
      </c>
      <c r="D2288" s="6">
        <v>44304</v>
      </c>
      <c r="E2288" s="1">
        <v>121</v>
      </c>
      <c r="F2288" s="1" t="s">
        <v>68</v>
      </c>
      <c r="G2288" s="1" t="s">
        <v>77</v>
      </c>
      <c r="H2288" s="1" t="s">
        <v>1115</v>
      </c>
      <c r="I2288" s="1" t="s">
        <v>1428</v>
      </c>
      <c r="J2288" s="1" t="s">
        <v>1429</v>
      </c>
      <c r="K2288" s="1">
        <v>30.881346000000001</v>
      </c>
      <c r="L2288" s="1">
        <v>46.542794000000001</v>
      </c>
      <c r="M2288" s="1">
        <v>10</v>
      </c>
      <c r="N2288" s="1" t="s">
        <v>66</v>
      </c>
      <c r="O2288" s="1">
        <v>5</v>
      </c>
      <c r="P2288" t="str">
        <f>_xlfn.CONCAT( YEAR(TblOrigin[[#This Row],[ODK_DateOfSubmission]]), "-",TEXT( MONTH(TblOrigin[[#This Row],[ODK_DateOfSubmission]]),"00"))</f>
        <v>2021-04</v>
      </c>
    </row>
    <row r="2289" spans="1:16" x14ac:dyDescent="0.25">
      <c r="A2289" s="13">
        <v>3505001</v>
      </c>
      <c r="B2289" s="1">
        <v>350500113</v>
      </c>
      <c r="C2289" s="1">
        <v>9206</v>
      </c>
      <c r="D2289" s="6">
        <v>44304</v>
      </c>
      <c r="E2289" s="1">
        <v>121</v>
      </c>
      <c r="F2289" s="1" t="s">
        <v>68</v>
      </c>
      <c r="G2289" s="1" t="s">
        <v>77</v>
      </c>
      <c r="H2289" s="1" t="s">
        <v>1115</v>
      </c>
      <c r="I2289" s="1" t="s">
        <v>1430</v>
      </c>
      <c r="J2289" s="1" t="s">
        <v>1431</v>
      </c>
      <c r="K2289" s="1">
        <v>30.883621789100001</v>
      </c>
      <c r="L2289" s="1">
        <v>46.468149586599999</v>
      </c>
      <c r="M2289" s="1">
        <v>3</v>
      </c>
      <c r="N2289" s="1" t="s">
        <v>78</v>
      </c>
      <c r="O2289" s="1">
        <v>3</v>
      </c>
      <c r="P2289" t="str">
        <f>_xlfn.CONCAT( YEAR(TblOrigin[[#This Row],[ODK_DateOfSubmission]]), "-",TEXT( MONTH(TblOrigin[[#This Row],[ODK_DateOfSubmission]]),"00"))</f>
        <v>2021-04</v>
      </c>
    </row>
    <row r="2290" spans="1:16" x14ac:dyDescent="0.25">
      <c r="A2290" s="13">
        <v>3505016</v>
      </c>
      <c r="B2290" s="1">
        <v>350501613</v>
      </c>
      <c r="C2290" s="1">
        <v>34161</v>
      </c>
      <c r="D2290" s="6">
        <v>44304</v>
      </c>
      <c r="E2290" s="1">
        <v>121</v>
      </c>
      <c r="F2290" s="1" t="s">
        <v>68</v>
      </c>
      <c r="G2290" s="1" t="s">
        <v>77</v>
      </c>
      <c r="H2290" s="1" t="s">
        <v>1115</v>
      </c>
      <c r="I2290" s="1" t="s">
        <v>1428</v>
      </c>
      <c r="J2290" s="1" t="s">
        <v>1429</v>
      </c>
      <c r="K2290" s="1">
        <v>30.881346000000001</v>
      </c>
      <c r="L2290" s="1">
        <v>46.542794000000001</v>
      </c>
      <c r="M2290" s="1">
        <v>10</v>
      </c>
      <c r="N2290" s="1" t="s">
        <v>78</v>
      </c>
      <c r="O2290" s="1">
        <v>4</v>
      </c>
      <c r="P2290" t="str">
        <f>_xlfn.CONCAT( YEAR(TblOrigin[[#This Row],[ODK_DateOfSubmission]]), "-",TEXT( MONTH(TblOrigin[[#This Row],[ODK_DateOfSubmission]]),"00"))</f>
        <v>2021-04</v>
      </c>
    </row>
    <row r="2291" spans="1:16" x14ac:dyDescent="0.25">
      <c r="A2291" s="13">
        <v>3505016</v>
      </c>
      <c r="B2291" s="1">
        <v>350501613</v>
      </c>
      <c r="C2291" s="1">
        <v>34161</v>
      </c>
      <c r="D2291" s="6">
        <v>44304</v>
      </c>
      <c r="E2291" s="1">
        <v>121</v>
      </c>
      <c r="F2291" s="1" t="s">
        <v>68</v>
      </c>
      <c r="G2291" s="1" t="s">
        <v>77</v>
      </c>
      <c r="H2291" s="1" t="s">
        <v>1115</v>
      </c>
      <c r="I2291" s="1" t="s">
        <v>1428</v>
      </c>
      <c r="J2291" s="1" t="s">
        <v>1429</v>
      </c>
      <c r="K2291" s="1">
        <v>30.881346000000001</v>
      </c>
      <c r="L2291" s="1">
        <v>46.542794000000001</v>
      </c>
      <c r="M2291" s="1">
        <v>10</v>
      </c>
      <c r="N2291" s="1" t="s">
        <v>87</v>
      </c>
      <c r="O2291" s="1">
        <v>1</v>
      </c>
      <c r="P2291" t="str">
        <f>_xlfn.CONCAT( YEAR(TblOrigin[[#This Row],[ODK_DateOfSubmission]]), "-",TEXT( MONTH(TblOrigin[[#This Row],[ODK_DateOfSubmission]]),"00"))</f>
        <v>2021-04</v>
      </c>
    </row>
    <row r="2292" spans="1:16" x14ac:dyDescent="0.25">
      <c r="A2292" s="13">
        <v>3504007</v>
      </c>
      <c r="B2292" s="1">
        <v>350400713</v>
      </c>
      <c r="C2292" s="1">
        <v>25525</v>
      </c>
      <c r="D2292" s="6">
        <v>44305</v>
      </c>
      <c r="E2292" s="1">
        <v>121</v>
      </c>
      <c r="F2292" s="1" t="s">
        <v>68</v>
      </c>
      <c r="G2292" s="1" t="s">
        <v>73</v>
      </c>
      <c r="H2292" s="1" t="s">
        <v>1059</v>
      </c>
      <c r="I2292" s="1" t="s">
        <v>1064</v>
      </c>
      <c r="J2292" s="1" t="s">
        <v>1065</v>
      </c>
      <c r="K2292" s="1">
        <v>31.027024004299999</v>
      </c>
      <c r="L2292" s="1">
        <v>46.241676675500003</v>
      </c>
      <c r="M2292" s="1">
        <v>37</v>
      </c>
      <c r="N2292" s="1" t="s">
        <v>78</v>
      </c>
      <c r="O2292" s="1">
        <v>12</v>
      </c>
      <c r="P2292" t="str">
        <f>_xlfn.CONCAT( YEAR(TblOrigin[[#This Row],[ODK_DateOfSubmission]]), "-",TEXT( MONTH(TblOrigin[[#This Row],[ODK_DateOfSubmission]]),"00"))</f>
        <v>2021-04</v>
      </c>
    </row>
    <row r="2293" spans="1:16" x14ac:dyDescent="0.25">
      <c r="A2293" s="13">
        <v>3504040</v>
      </c>
      <c r="B2293" s="1">
        <v>350404013</v>
      </c>
      <c r="C2293" s="1">
        <v>25530</v>
      </c>
      <c r="D2293" s="6">
        <v>44305</v>
      </c>
      <c r="E2293" s="1">
        <v>121</v>
      </c>
      <c r="F2293" s="1" t="s">
        <v>68</v>
      </c>
      <c r="G2293" s="1" t="s">
        <v>73</v>
      </c>
      <c r="H2293" s="1" t="s">
        <v>1059</v>
      </c>
      <c r="I2293" s="1" t="s">
        <v>1351</v>
      </c>
      <c r="J2293" s="1" t="s">
        <v>1352</v>
      </c>
      <c r="K2293" s="1">
        <v>31.076769222599999</v>
      </c>
      <c r="L2293" s="1">
        <v>46.264030067599997</v>
      </c>
      <c r="M2293" s="1">
        <v>5</v>
      </c>
      <c r="N2293" s="1" t="s">
        <v>90</v>
      </c>
      <c r="O2293" s="1">
        <v>1</v>
      </c>
      <c r="P2293" t="str">
        <f>_xlfn.CONCAT( YEAR(TblOrigin[[#This Row],[ODK_DateOfSubmission]]), "-",TEXT( MONTH(TblOrigin[[#This Row],[ODK_DateOfSubmission]]),"00"))</f>
        <v>2021-04</v>
      </c>
    </row>
    <row r="2294" spans="1:16" x14ac:dyDescent="0.25">
      <c r="A2294" s="13">
        <v>3504024</v>
      </c>
      <c r="B2294" s="1">
        <v>350402413</v>
      </c>
      <c r="C2294" s="1">
        <v>9396</v>
      </c>
      <c r="D2294" s="6">
        <v>44305</v>
      </c>
      <c r="E2294" s="1">
        <v>121</v>
      </c>
      <c r="F2294" s="1" t="s">
        <v>68</v>
      </c>
      <c r="G2294" s="1" t="s">
        <v>73</v>
      </c>
      <c r="H2294" s="1" t="s">
        <v>1059</v>
      </c>
      <c r="I2294" s="1" t="s">
        <v>1082</v>
      </c>
      <c r="J2294" s="1" t="s">
        <v>1083</v>
      </c>
      <c r="K2294" s="1">
        <v>31.0154237044</v>
      </c>
      <c r="L2294" s="1">
        <v>46.263441754500001</v>
      </c>
      <c r="M2294" s="1">
        <v>18</v>
      </c>
      <c r="N2294" s="1" t="s">
        <v>78</v>
      </c>
      <c r="O2294" s="1">
        <v>6</v>
      </c>
      <c r="P2294" t="str">
        <f>_xlfn.CONCAT( YEAR(TblOrigin[[#This Row],[ODK_DateOfSubmission]]), "-",TEXT( MONTH(TblOrigin[[#This Row],[ODK_DateOfSubmission]]),"00"))</f>
        <v>2021-04</v>
      </c>
    </row>
    <row r="2295" spans="1:16" x14ac:dyDescent="0.25">
      <c r="A2295" s="13">
        <v>3504024</v>
      </c>
      <c r="B2295" s="1">
        <v>350402413</v>
      </c>
      <c r="C2295" s="1">
        <v>9396</v>
      </c>
      <c r="D2295" s="6">
        <v>44305</v>
      </c>
      <c r="E2295" s="1">
        <v>121</v>
      </c>
      <c r="F2295" s="1" t="s">
        <v>68</v>
      </c>
      <c r="G2295" s="1" t="s">
        <v>73</v>
      </c>
      <c r="H2295" s="1" t="s">
        <v>1059</v>
      </c>
      <c r="I2295" s="1" t="s">
        <v>1082</v>
      </c>
      <c r="J2295" s="1" t="s">
        <v>1083</v>
      </c>
      <c r="K2295" s="1">
        <v>31.0154237044</v>
      </c>
      <c r="L2295" s="1">
        <v>46.263441754500001</v>
      </c>
      <c r="M2295" s="1">
        <v>18</v>
      </c>
      <c r="N2295" s="1" t="s">
        <v>87</v>
      </c>
      <c r="O2295" s="1">
        <v>4</v>
      </c>
      <c r="P2295" t="str">
        <f>_xlfn.CONCAT( YEAR(TblOrigin[[#This Row],[ODK_DateOfSubmission]]), "-",TEXT( MONTH(TblOrigin[[#This Row],[ODK_DateOfSubmission]]),"00"))</f>
        <v>2021-04</v>
      </c>
    </row>
    <row r="2296" spans="1:16" x14ac:dyDescent="0.25">
      <c r="A2296" s="13">
        <v>3504040</v>
      </c>
      <c r="B2296" s="1">
        <v>350404013</v>
      </c>
      <c r="C2296" s="1">
        <v>25530</v>
      </c>
      <c r="D2296" s="6">
        <v>44305</v>
      </c>
      <c r="E2296" s="1">
        <v>121</v>
      </c>
      <c r="F2296" s="1" t="s">
        <v>68</v>
      </c>
      <c r="G2296" s="1" t="s">
        <v>73</v>
      </c>
      <c r="H2296" s="1" t="s">
        <v>1059</v>
      </c>
      <c r="I2296" s="1" t="s">
        <v>1351</v>
      </c>
      <c r="J2296" s="1" t="s">
        <v>1352</v>
      </c>
      <c r="K2296" s="1">
        <v>31.076769222599999</v>
      </c>
      <c r="L2296" s="1">
        <v>46.264030067599997</v>
      </c>
      <c r="M2296" s="1">
        <v>5</v>
      </c>
      <c r="N2296" s="1" t="s">
        <v>87</v>
      </c>
      <c r="O2296" s="1">
        <v>2</v>
      </c>
      <c r="P2296" t="str">
        <f>_xlfn.CONCAT( YEAR(TblOrigin[[#This Row],[ODK_DateOfSubmission]]), "-",TEXT( MONTH(TblOrigin[[#This Row],[ODK_DateOfSubmission]]),"00"))</f>
        <v>2021-04</v>
      </c>
    </row>
    <row r="2297" spans="1:16" x14ac:dyDescent="0.25">
      <c r="A2297" s="13">
        <v>3504040</v>
      </c>
      <c r="B2297" s="1">
        <v>350404013</v>
      </c>
      <c r="C2297" s="1">
        <v>25530</v>
      </c>
      <c r="D2297" s="6">
        <v>44305</v>
      </c>
      <c r="E2297" s="1">
        <v>121</v>
      </c>
      <c r="F2297" s="1" t="s">
        <v>68</v>
      </c>
      <c r="G2297" s="1" t="s">
        <v>73</v>
      </c>
      <c r="H2297" s="1" t="s">
        <v>1059</v>
      </c>
      <c r="I2297" s="1" t="s">
        <v>1351</v>
      </c>
      <c r="J2297" s="1" t="s">
        <v>1352</v>
      </c>
      <c r="K2297" s="1">
        <v>31.076769222599999</v>
      </c>
      <c r="L2297" s="1">
        <v>46.264030067599997</v>
      </c>
      <c r="M2297" s="1">
        <v>5</v>
      </c>
      <c r="N2297" s="1" t="s">
        <v>66</v>
      </c>
      <c r="O2297" s="1">
        <v>2</v>
      </c>
      <c r="P2297" t="str">
        <f>_xlfn.CONCAT( YEAR(TblOrigin[[#This Row],[ODK_DateOfSubmission]]), "-",TEXT( MONTH(TblOrigin[[#This Row],[ODK_DateOfSubmission]]),"00"))</f>
        <v>2021-04</v>
      </c>
    </row>
    <row r="2298" spans="1:16" x14ac:dyDescent="0.25">
      <c r="A2298" s="13">
        <v>3504007</v>
      </c>
      <c r="B2298" s="1">
        <v>350400713</v>
      </c>
      <c r="C2298" s="1">
        <v>25525</v>
      </c>
      <c r="D2298" s="6">
        <v>44305</v>
      </c>
      <c r="E2298" s="1">
        <v>121</v>
      </c>
      <c r="F2298" s="1" t="s">
        <v>68</v>
      </c>
      <c r="G2298" s="1" t="s">
        <v>73</v>
      </c>
      <c r="H2298" s="1" t="s">
        <v>1059</v>
      </c>
      <c r="I2298" s="1" t="s">
        <v>1064</v>
      </c>
      <c r="J2298" s="1" t="s">
        <v>1065</v>
      </c>
      <c r="K2298" s="1">
        <v>31.027024004299999</v>
      </c>
      <c r="L2298" s="1">
        <v>46.241676675500003</v>
      </c>
      <c r="M2298" s="1">
        <v>37</v>
      </c>
      <c r="N2298" s="1" t="s">
        <v>90</v>
      </c>
      <c r="O2298" s="1">
        <v>15</v>
      </c>
      <c r="P2298" t="str">
        <f>_xlfn.CONCAT( YEAR(TblOrigin[[#This Row],[ODK_DateOfSubmission]]), "-",TEXT( MONTH(TblOrigin[[#This Row],[ODK_DateOfSubmission]]),"00"))</f>
        <v>2021-04</v>
      </c>
    </row>
    <row r="2299" spans="1:16" x14ac:dyDescent="0.25">
      <c r="A2299" s="13">
        <v>3504007</v>
      </c>
      <c r="B2299" s="1">
        <v>350400713</v>
      </c>
      <c r="C2299" s="1">
        <v>25525</v>
      </c>
      <c r="D2299" s="6">
        <v>44305</v>
      </c>
      <c r="E2299" s="1">
        <v>121</v>
      </c>
      <c r="F2299" s="1" t="s">
        <v>68</v>
      </c>
      <c r="G2299" s="1" t="s">
        <v>73</v>
      </c>
      <c r="H2299" s="1" t="s">
        <v>1059</v>
      </c>
      <c r="I2299" s="1" t="s">
        <v>1064</v>
      </c>
      <c r="J2299" s="1" t="s">
        <v>1065</v>
      </c>
      <c r="K2299" s="1">
        <v>31.027024004299999</v>
      </c>
      <c r="L2299" s="1">
        <v>46.241676675500003</v>
      </c>
      <c r="M2299" s="1">
        <v>37</v>
      </c>
      <c r="N2299" s="1" t="s">
        <v>66</v>
      </c>
      <c r="O2299" s="1">
        <v>10</v>
      </c>
      <c r="P2299" t="str">
        <f>_xlfn.CONCAT( YEAR(TblOrigin[[#This Row],[ODK_DateOfSubmission]]), "-",TEXT( MONTH(TblOrigin[[#This Row],[ODK_DateOfSubmission]]),"00"))</f>
        <v>2021-04</v>
      </c>
    </row>
    <row r="2300" spans="1:16" x14ac:dyDescent="0.25">
      <c r="A2300" s="13">
        <v>3504024</v>
      </c>
      <c r="B2300" s="1">
        <v>350402413</v>
      </c>
      <c r="C2300" s="1">
        <v>9396</v>
      </c>
      <c r="D2300" s="6">
        <v>44305</v>
      </c>
      <c r="E2300" s="1">
        <v>121</v>
      </c>
      <c r="F2300" s="1" t="s">
        <v>68</v>
      </c>
      <c r="G2300" s="1" t="s">
        <v>73</v>
      </c>
      <c r="H2300" s="1" t="s">
        <v>1059</v>
      </c>
      <c r="I2300" s="1" t="s">
        <v>1082</v>
      </c>
      <c r="J2300" s="1" t="s">
        <v>1083</v>
      </c>
      <c r="K2300" s="1">
        <v>31.0154237044</v>
      </c>
      <c r="L2300" s="1">
        <v>46.263441754500001</v>
      </c>
      <c r="M2300" s="1">
        <v>18</v>
      </c>
      <c r="N2300" s="1" t="s">
        <v>66</v>
      </c>
      <c r="O2300" s="1">
        <v>8</v>
      </c>
      <c r="P2300" t="str">
        <f>_xlfn.CONCAT( YEAR(TblOrigin[[#This Row],[ODK_DateOfSubmission]]), "-",TEXT( MONTH(TblOrigin[[#This Row],[ODK_DateOfSubmission]]),"00"))</f>
        <v>2021-04</v>
      </c>
    </row>
    <row r="2301" spans="1:16" x14ac:dyDescent="0.25">
      <c r="A2301" s="13">
        <v>3504025</v>
      </c>
      <c r="B2301" s="1">
        <v>350402513</v>
      </c>
      <c r="C2301" s="1">
        <v>10262</v>
      </c>
      <c r="D2301" s="6">
        <v>44307</v>
      </c>
      <c r="E2301" s="1">
        <v>121</v>
      </c>
      <c r="F2301" s="1" t="s">
        <v>68</v>
      </c>
      <c r="G2301" s="1" t="s">
        <v>73</v>
      </c>
      <c r="H2301" s="1" t="s">
        <v>1059</v>
      </c>
      <c r="I2301" s="1" t="s">
        <v>1084</v>
      </c>
      <c r="J2301" s="1" t="s">
        <v>1085</v>
      </c>
      <c r="K2301" s="1">
        <v>31.074394900600002</v>
      </c>
      <c r="L2301" s="1">
        <v>46.250142994800001</v>
      </c>
      <c r="M2301" s="1">
        <v>75</v>
      </c>
      <c r="N2301" s="1" t="s">
        <v>66</v>
      </c>
      <c r="O2301" s="1">
        <v>20</v>
      </c>
      <c r="P2301" t="str">
        <f>_xlfn.CONCAT( YEAR(TblOrigin[[#This Row],[ODK_DateOfSubmission]]), "-",TEXT( MONTH(TblOrigin[[#This Row],[ODK_DateOfSubmission]]),"00"))</f>
        <v>2021-04</v>
      </c>
    </row>
    <row r="2302" spans="1:16" x14ac:dyDescent="0.25">
      <c r="A2302" s="13">
        <v>3504023</v>
      </c>
      <c r="B2302" s="1">
        <v>350402313</v>
      </c>
      <c r="C2302" s="1">
        <v>9448</v>
      </c>
      <c r="D2302" s="6">
        <v>44307</v>
      </c>
      <c r="E2302" s="1">
        <v>121</v>
      </c>
      <c r="F2302" s="1" t="s">
        <v>68</v>
      </c>
      <c r="G2302" s="1" t="s">
        <v>73</v>
      </c>
      <c r="H2302" s="1" t="s">
        <v>1059</v>
      </c>
      <c r="I2302" s="1" t="s">
        <v>1080</v>
      </c>
      <c r="J2302" s="1" t="s">
        <v>1081</v>
      </c>
      <c r="K2302" s="1">
        <v>31.027006973399999</v>
      </c>
      <c r="L2302" s="1">
        <v>46.228093038300003</v>
      </c>
      <c r="M2302" s="1">
        <v>69</v>
      </c>
      <c r="N2302" s="1" t="s">
        <v>66</v>
      </c>
      <c r="O2302" s="1">
        <v>15</v>
      </c>
      <c r="P2302" t="str">
        <f>_xlfn.CONCAT( YEAR(TblOrigin[[#This Row],[ODK_DateOfSubmission]]), "-",TEXT( MONTH(TblOrigin[[#This Row],[ODK_DateOfSubmission]]),"00"))</f>
        <v>2021-04</v>
      </c>
    </row>
    <row r="2303" spans="1:16" x14ac:dyDescent="0.25">
      <c r="A2303" s="13">
        <v>3504044</v>
      </c>
      <c r="B2303" s="1">
        <v>350404413</v>
      </c>
      <c r="C2303" s="1">
        <v>25527</v>
      </c>
      <c r="D2303" s="6">
        <v>44307</v>
      </c>
      <c r="E2303" s="1">
        <v>121</v>
      </c>
      <c r="F2303" s="1" t="s">
        <v>68</v>
      </c>
      <c r="G2303" s="1" t="s">
        <v>73</v>
      </c>
      <c r="H2303" s="1" t="s">
        <v>1059</v>
      </c>
      <c r="I2303" s="1" t="s">
        <v>1494</v>
      </c>
      <c r="J2303" s="1" t="s">
        <v>1495</v>
      </c>
      <c r="K2303" s="1">
        <v>31.058777803800002</v>
      </c>
      <c r="L2303" s="1">
        <v>46.257208607000003</v>
      </c>
      <c r="M2303" s="1">
        <v>4</v>
      </c>
      <c r="N2303" s="1" t="s">
        <v>66</v>
      </c>
      <c r="O2303" s="1">
        <v>2</v>
      </c>
      <c r="P2303" t="str">
        <f>_xlfn.CONCAT( YEAR(TblOrigin[[#This Row],[ODK_DateOfSubmission]]), "-",TEXT( MONTH(TblOrigin[[#This Row],[ODK_DateOfSubmission]]),"00"))</f>
        <v>2021-04</v>
      </c>
    </row>
    <row r="2304" spans="1:16" x14ac:dyDescent="0.25">
      <c r="A2304" s="13">
        <v>3504016</v>
      </c>
      <c r="B2304" s="1">
        <v>350401613</v>
      </c>
      <c r="C2304" s="1">
        <v>10281</v>
      </c>
      <c r="D2304" s="6">
        <v>44307</v>
      </c>
      <c r="E2304" s="1">
        <v>121</v>
      </c>
      <c r="F2304" s="1" t="s">
        <v>68</v>
      </c>
      <c r="G2304" s="1" t="s">
        <v>73</v>
      </c>
      <c r="H2304" s="1" t="s">
        <v>1059</v>
      </c>
      <c r="I2304" s="1" t="s">
        <v>1074</v>
      </c>
      <c r="J2304" s="1" t="s">
        <v>1075</v>
      </c>
      <c r="K2304" s="1">
        <v>31.029471706599999</v>
      </c>
      <c r="L2304" s="1">
        <v>46.244121658399997</v>
      </c>
      <c r="M2304" s="1">
        <v>9</v>
      </c>
      <c r="N2304" s="1" t="s">
        <v>66</v>
      </c>
      <c r="O2304" s="1">
        <v>4</v>
      </c>
      <c r="P2304" t="str">
        <f>_xlfn.CONCAT( YEAR(TblOrigin[[#This Row],[ODK_DateOfSubmission]]), "-",TEXT( MONTH(TblOrigin[[#This Row],[ODK_DateOfSubmission]]),"00"))</f>
        <v>2021-04</v>
      </c>
    </row>
    <row r="2305" spans="1:16" x14ac:dyDescent="0.25">
      <c r="A2305" s="13">
        <v>3504038</v>
      </c>
      <c r="B2305" s="1">
        <v>350403813</v>
      </c>
      <c r="C2305" s="1">
        <v>25528</v>
      </c>
      <c r="D2305" s="6">
        <v>44307</v>
      </c>
      <c r="E2305" s="1">
        <v>121</v>
      </c>
      <c r="F2305" s="1" t="s">
        <v>68</v>
      </c>
      <c r="G2305" s="1" t="s">
        <v>73</v>
      </c>
      <c r="H2305" s="1" t="s">
        <v>1059</v>
      </c>
      <c r="I2305" s="1" t="s">
        <v>1490</v>
      </c>
      <c r="J2305" s="1" t="s">
        <v>1491</v>
      </c>
      <c r="K2305" s="1">
        <v>31.053281055100001</v>
      </c>
      <c r="L2305" s="1">
        <v>46.253512804000003</v>
      </c>
      <c r="M2305" s="1">
        <v>2</v>
      </c>
      <c r="N2305" s="1" t="s">
        <v>78</v>
      </c>
      <c r="O2305" s="1">
        <v>1</v>
      </c>
      <c r="P2305" t="str">
        <f>_xlfn.CONCAT( YEAR(TblOrigin[[#This Row],[ODK_DateOfSubmission]]), "-",TEXT( MONTH(TblOrigin[[#This Row],[ODK_DateOfSubmission]]),"00"))</f>
        <v>2021-04</v>
      </c>
    </row>
    <row r="2306" spans="1:16" x14ac:dyDescent="0.25">
      <c r="A2306" s="13">
        <v>3504023</v>
      </c>
      <c r="B2306" s="1">
        <v>350402313</v>
      </c>
      <c r="C2306" s="1">
        <v>9448</v>
      </c>
      <c r="D2306" s="6">
        <v>44307</v>
      </c>
      <c r="E2306" s="1">
        <v>121</v>
      </c>
      <c r="F2306" s="1" t="s">
        <v>68</v>
      </c>
      <c r="G2306" s="1" t="s">
        <v>73</v>
      </c>
      <c r="H2306" s="1" t="s">
        <v>1059</v>
      </c>
      <c r="I2306" s="1" t="s">
        <v>1080</v>
      </c>
      <c r="J2306" s="1" t="s">
        <v>1081</v>
      </c>
      <c r="K2306" s="1">
        <v>31.027006973399999</v>
      </c>
      <c r="L2306" s="1">
        <v>46.228093038300003</v>
      </c>
      <c r="M2306" s="1">
        <v>69</v>
      </c>
      <c r="N2306" s="1" t="s">
        <v>87</v>
      </c>
      <c r="O2306" s="1">
        <v>10</v>
      </c>
      <c r="P2306" t="str">
        <f>_xlfn.CONCAT( YEAR(TblOrigin[[#This Row],[ODK_DateOfSubmission]]), "-",TEXT( MONTH(TblOrigin[[#This Row],[ODK_DateOfSubmission]]),"00"))</f>
        <v>2021-04</v>
      </c>
    </row>
    <row r="2307" spans="1:16" x14ac:dyDescent="0.25">
      <c r="A2307" s="13">
        <v>3504025</v>
      </c>
      <c r="B2307" s="1">
        <v>350402513</v>
      </c>
      <c r="C2307" s="1">
        <v>10262</v>
      </c>
      <c r="D2307" s="6">
        <v>44307</v>
      </c>
      <c r="E2307" s="1">
        <v>121</v>
      </c>
      <c r="F2307" s="1" t="s">
        <v>68</v>
      </c>
      <c r="G2307" s="1" t="s">
        <v>73</v>
      </c>
      <c r="H2307" s="1" t="s">
        <v>1059</v>
      </c>
      <c r="I2307" s="1" t="s">
        <v>1084</v>
      </c>
      <c r="J2307" s="1" t="s">
        <v>1085</v>
      </c>
      <c r="K2307" s="1">
        <v>31.074394900600002</v>
      </c>
      <c r="L2307" s="1">
        <v>46.250142994800001</v>
      </c>
      <c r="M2307" s="1">
        <v>75</v>
      </c>
      <c r="N2307" s="1" t="s">
        <v>87</v>
      </c>
      <c r="O2307" s="1">
        <v>15</v>
      </c>
      <c r="P2307" t="str">
        <f>_xlfn.CONCAT( YEAR(TblOrigin[[#This Row],[ODK_DateOfSubmission]]), "-",TEXT( MONTH(TblOrigin[[#This Row],[ODK_DateOfSubmission]]),"00"))</f>
        <v>2021-04</v>
      </c>
    </row>
    <row r="2308" spans="1:16" x14ac:dyDescent="0.25">
      <c r="A2308" s="13">
        <v>3504032</v>
      </c>
      <c r="B2308" s="1">
        <v>350403213</v>
      </c>
      <c r="C2308" s="1">
        <v>24750</v>
      </c>
      <c r="D2308" s="6">
        <v>44307</v>
      </c>
      <c r="E2308" s="1">
        <v>121</v>
      </c>
      <c r="F2308" s="1" t="s">
        <v>68</v>
      </c>
      <c r="G2308" s="1" t="s">
        <v>73</v>
      </c>
      <c r="H2308" s="1" t="s">
        <v>1059</v>
      </c>
      <c r="I2308" s="1" t="s">
        <v>1092</v>
      </c>
      <c r="J2308" s="1" t="s">
        <v>1093</v>
      </c>
      <c r="K2308" s="1">
        <v>31.034273341199999</v>
      </c>
      <c r="L2308" s="1">
        <v>46.238222611899999</v>
      </c>
      <c r="M2308" s="1">
        <v>9</v>
      </c>
      <c r="N2308" s="1" t="s">
        <v>78</v>
      </c>
      <c r="O2308" s="1">
        <v>4</v>
      </c>
      <c r="P2308" t="str">
        <f>_xlfn.CONCAT( YEAR(TblOrigin[[#This Row],[ODK_DateOfSubmission]]), "-",TEXT( MONTH(TblOrigin[[#This Row],[ODK_DateOfSubmission]]),"00"))</f>
        <v>2021-04</v>
      </c>
    </row>
    <row r="2309" spans="1:16" x14ac:dyDescent="0.25">
      <c r="A2309" s="13">
        <v>3504025</v>
      </c>
      <c r="B2309" s="1">
        <v>350402513</v>
      </c>
      <c r="C2309" s="1">
        <v>10262</v>
      </c>
      <c r="D2309" s="6">
        <v>44307</v>
      </c>
      <c r="E2309" s="1">
        <v>121</v>
      </c>
      <c r="F2309" s="1" t="s">
        <v>68</v>
      </c>
      <c r="G2309" s="1" t="s">
        <v>73</v>
      </c>
      <c r="H2309" s="1" t="s">
        <v>1059</v>
      </c>
      <c r="I2309" s="1" t="s">
        <v>1084</v>
      </c>
      <c r="J2309" s="1" t="s">
        <v>1085</v>
      </c>
      <c r="K2309" s="1">
        <v>31.074394900600002</v>
      </c>
      <c r="L2309" s="1">
        <v>46.250142994800001</v>
      </c>
      <c r="M2309" s="1">
        <v>75</v>
      </c>
      <c r="N2309" s="1" t="s">
        <v>78</v>
      </c>
      <c r="O2309" s="1">
        <v>20</v>
      </c>
      <c r="P2309" t="str">
        <f>_xlfn.CONCAT( YEAR(TblOrigin[[#This Row],[ODK_DateOfSubmission]]), "-",TEXT( MONTH(TblOrigin[[#This Row],[ODK_DateOfSubmission]]),"00"))</f>
        <v>2021-04</v>
      </c>
    </row>
    <row r="2310" spans="1:16" x14ac:dyDescent="0.25">
      <c r="A2310" s="13">
        <v>3504044</v>
      </c>
      <c r="B2310" s="1">
        <v>350404413</v>
      </c>
      <c r="C2310" s="1">
        <v>25527</v>
      </c>
      <c r="D2310" s="6">
        <v>44307</v>
      </c>
      <c r="E2310" s="1">
        <v>121</v>
      </c>
      <c r="F2310" s="1" t="s">
        <v>68</v>
      </c>
      <c r="G2310" s="1" t="s">
        <v>73</v>
      </c>
      <c r="H2310" s="1" t="s">
        <v>1059</v>
      </c>
      <c r="I2310" s="1" t="s">
        <v>1494</v>
      </c>
      <c r="J2310" s="1" t="s">
        <v>1495</v>
      </c>
      <c r="K2310" s="1">
        <v>31.058777803800002</v>
      </c>
      <c r="L2310" s="1">
        <v>46.257208607000003</v>
      </c>
      <c r="M2310" s="1">
        <v>4</v>
      </c>
      <c r="N2310" s="1" t="s">
        <v>87</v>
      </c>
      <c r="O2310" s="1">
        <v>1</v>
      </c>
      <c r="P2310" t="str">
        <f>_xlfn.CONCAT( YEAR(TblOrigin[[#This Row],[ODK_DateOfSubmission]]), "-",TEXT( MONTH(TblOrigin[[#This Row],[ODK_DateOfSubmission]]),"00"))</f>
        <v>2021-04</v>
      </c>
    </row>
    <row r="2311" spans="1:16" x14ac:dyDescent="0.25">
      <c r="A2311" s="13">
        <v>3504023</v>
      </c>
      <c r="B2311" s="1">
        <v>350402313</v>
      </c>
      <c r="C2311" s="1">
        <v>9448</v>
      </c>
      <c r="D2311" s="6">
        <v>44307</v>
      </c>
      <c r="E2311" s="1">
        <v>121</v>
      </c>
      <c r="F2311" s="1" t="s">
        <v>68</v>
      </c>
      <c r="G2311" s="1" t="s">
        <v>73</v>
      </c>
      <c r="H2311" s="1" t="s">
        <v>1059</v>
      </c>
      <c r="I2311" s="1" t="s">
        <v>1080</v>
      </c>
      <c r="J2311" s="1" t="s">
        <v>1081</v>
      </c>
      <c r="K2311" s="1">
        <v>31.027006973399999</v>
      </c>
      <c r="L2311" s="1">
        <v>46.228093038300003</v>
      </c>
      <c r="M2311" s="1">
        <v>69</v>
      </c>
      <c r="N2311" s="1" t="s">
        <v>78</v>
      </c>
      <c r="O2311" s="1">
        <v>20</v>
      </c>
      <c r="P2311" t="str">
        <f>_xlfn.CONCAT( YEAR(TblOrigin[[#This Row],[ODK_DateOfSubmission]]), "-",TEXT( MONTH(TblOrigin[[#This Row],[ODK_DateOfSubmission]]),"00"))</f>
        <v>2021-04</v>
      </c>
    </row>
    <row r="2312" spans="1:16" x14ac:dyDescent="0.25">
      <c r="A2312" s="13">
        <v>3304021</v>
      </c>
      <c r="B2312" s="1">
        <v>330402113</v>
      </c>
      <c r="C2312" s="1">
        <v>1587</v>
      </c>
      <c r="D2312" s="6">
        <v>44307</v>
      </c>
      <c r="E2312" s="1">
        <v>121</v>
      </c>
      <c r="F2312" s="1" t="s">
        <v>106</v>
      </c>
      <c r="G2312" s="1" t="s">
        <v>182</v>
      </c>
      <c r="H2312" s="1" t="s">
        <v>1044</v>
      </c>
      <c r="I2312" s="1" t="s">
        <v>1506</v>
      </c>
      <c r="J2312" s="1" t="s">
        <v>1507</v>
      </c>
      <c r="K2312" s="1">
        <v>31.3106507203</v>
      </c>
      <c r="L2312" s="1">
        <v>45.319009702700001</v>
      </c>
      <c r="M2312" s="1">
        <v>1</v>
      </c>
      <c r="N2312" s="1" t="s">
        <v>78</v>
      </c>
      <c r="O2312" s="1">
        <v>1</v>
      </c>
      <c r="P2312" t="str">
        <f>_xlfn.CONCAT( YEAR(TblOrigin[[#This Row],[ODK_DateOfSubmission]]), "-",TEXT( MONTH(TblOrigin[[#This Row],[ODK_DateOfSubmission]]),"00"))</f>
        <v>2021-04</v>
      </c>
    </row>
    <row r="2313" spans="1:16" x14ac:dyDescent="0.25">
      <c r="A2313" s="13">
        <v>3504025</v>
      </c>
      <c r="B2313" s="1">
        <v>350402513</v>
      </c>
      <c r="C2313" s="1">
        <v>10262</v>
      </c>
      <c r="D2313" s="6">
        <v>44307</v>
      </c>
      <c r="E2313" s="1">
        <v>121</v>
      </c>
      <c r="F2313" s="1" t="s">
        <v>68</v>
      </c>
      <c r="G2313" s="1" t="s">
        <v>73</v>
      </c>
      <c r="H2313" s="1" t="s">
        <v>1059</v>
      </c>
      <c r="I2313" s="1" t="s">
        <v>1084</v>
      </c>
      <c r="J2313" s="1" t="s">
        <v>1085</v>
      </c>
      <c r="K2313" s="1">
        <v>31.074394900600002</v>
      </c>
      <c r="L2313" s="1">
        <v>46.250142994800001</v>
      </c>
      <c r="M2313" s="1">
        <v>75</v>
      </c>
      <c r="N2313" s="1" t="s">
        <v>82</v>
      </c>
      <c r="O2313" s="1">
        <v>10</v>
      </c>
      <c r="P2313" t="str">
        <f>_xlfn.CONCAT( YEAR(TblOrigin[[#This Row],[ODK_DateOfSubmission]]), "-",TEXT( MONTH(TblOrigin[[#This Row],[ODK_DateOfSubmission]]),"00"))</f>
        <v>2021-04</v>
      </c>
    </row>
    <row r="2314" spans="1:16" x14ac:dyDescent="0.25">
      <c r="A2314" s="13">
        <v>3504016</v>
      </c>
      <c r="B2314" s="1">
        <v>350401613</v>
      </c>
      <c r="C2314" s="1">
        <v>10281</v>
      </c>
      <c r="D2314" s="6">
        <v>44307</v>
      </c>
      <c r="E2314" s="1">
        <v>121</v>
      </c>
      <c r="F2314" s="1" t="s">
        <v>68</v>
      </c>
      <c r="G2314" s="1" t="s">
        <v>73</v>
      </c>
      <c r="H2314" s="1" t="s">
        <v>1059</v>
      </c>
      <c r="I2314" s="1" t="s">
        <v>1074</v>
      </c>
      <c r="J2314" s="1" t="s">
        <v>1075</v>
      </c>
      <c r="K2314" s="1">
        <v>31.029471706599999</v>
      </c>
      <c r="L2314" s="1">
        <v>46.244121658399997</v>
      </c>
      <c r="M2314" s="1">
        <v>9</v>
      </c>
      <c r="N2314" s="1" t="s">
        <v>90</v>
      </c>
      <c r="O2314" s="1">
        <v>4</v>
      </c>
      <c r="P2314" t="str">
        <f>_xlfn.CONCAT( YEAR(TblOrigin[[#This Row],[ODK_DateOfSubmission]]), "-",TEXT( MONTH(TblOrigin[[#This Row],[ODK_DateOfSubmission]]),"00"))</f>
        <v>2021-04</v>
      </c>
    </row>
    <row r="2315" spans="1:16" x14ac:dyDescent="0.25">
      <c r="A2315" s="13">
        <v>3504044</v>
      </c>
      <c r="B2315" s="1">
        <v>350404413</v>
      </c>
      <c r="C2315" s="1">
        <v>25527</v>
      </c>
      <c r="D2315" s="6">
        <v>44307</v>
      </c>
      <c r="E2315" s="1">
        <v>121</v>
      </c>
      <c r="F2315" s="1" t="s">
        <v>68</v>
      </c>
      <c r="G2315" s="1" t="s">
        <v>73</v>
      </c>
      <c r="H2315" s="1" t="s">
        <v>1059</v>
      </c>
      <c r="I2315" s="1" t="s">
        <v>1494</v>
      </c>
      <c r="J2315" s="1" t="s">
        <v>1495</v>
      </c>
      <c r="K2315" s="1">
        <v>31.058777803800002</v>
      </c>
      <c r="L2315" s="1">
        <v>46.257208607000003</v>
      </c>
      <c r="M2315" s="1">
        <v>4</v>
      </c>
      <c r="N2315" s="1" t="s">
        <v>90</v>
      </c>
      <c r="O2315" s="1">
        <v>1</v>
      </c>
      <c r="P2315" t="str">
        <f>_xlfn.CONCAT( YEAR(TblOrigin[[#This Row],[ODK_DateOfSubmission]]), "-",TEXT( MONTH(TblOrigin[[#This Row],[ODK_DateOfSubmission]]),"00"))</f>
        <v>2021-04</v>
      </c>
    </row>
    <row r="2316" spans="1:16" x14ac:dyDescent="0.25">
      <c r="A2316" s="13">
        <v>3504026</v>
      </c>
      <c r="B2316" s="1">
        <v>350402613</v>
      </c>
      <c r="C2316" s="1">
        <v>10253</v>
      </c>
      <c r="D2316" s="6">
        <v>44307</v>
      </c>
      <c r="E2316" s="1">
        <v>121</v>
      </c>
      <c r="F2316" s="1" t="s">
        <v>68</v>
      </c>
      <c r="G2316" s="1" t="s">
        <v>73</v>
      </c>
      <c r="H2316" s="1" t="s">
        <v>1059</v>
      </c>
      <c r="I2316" s="1" t="s">
        <v>1086</v>
      </c>
      <c r="J2316" s="1" t="s">
        <v>1087</v>
      </c>
      <c r="K2316" s="1">
        <v>31.038477412900001</v>
      </c>
      <c r="L2316" s="1">
        <v>46.2356561609</v>
      </c>
      <c r="M2316" s="1">
        <v>7</v>
      </c>
      <c r="N2316" s="1" t="s">
        <v>90</v>
      </c>
      <c r="O2316" s="1">
        <v>2</v>
      </c>
      <c r="P2316" t="str">
        <f>_xlfn.CONCAT( YEAR(TblOrigin[[#This Row],[ODK_DateOfSubmission]]), "-",TEXT( MONTH(TblOrigin[[#This Row],[ODK_DateOfSubmission]]),"00"))</f>
        <v>2021-04</v>
      </c>
    </row>
    <row r="2317" spans="1:16" x14ac:dyDescent="0.25">
      <c r="A2317" s="13">
        <v>3504023</v>
      </c>
      <c r="B2317" s="1">
        <v>350402313</v>
      </c>
      <c r="C2317" s="1">
        <v>9448</v>
      </c>
      <c r="D2317" s="6">
        <v>44307</v>
      </c>
      <c r="E2317" s="1">
        <v>121</v>
      </c>
      <c r="F2317" s="1" t="s">
        <v>68</v>
      </c>
      <c r="G2317" s="1" t="s">
        <v>73</v>
      </c>
      <c r="H2317" s="1" t="s">
        <v>1059</v>
      </c>
      <c r="I2317" s="1" t="s">
        <v>1080</v>
      </c>
      <c r="J2317" s="1" t="s">
        <v>1081</v>
      </c>
      <c r="K2317" s="1">
        <v>31.027006973399999</v>
      </c>
      <c r="L2317" s="1">
        <v>46.228093038300003</v>
      </c>
      <c r="M2317" s="1">
        <v>69</v>
      </c>
      <c r="N2317" s="1" t="s">
        <v>90</v>
      </c>
      <c r="O2317" s="1">
        <v>24</v>
      </c>
      <c r="P2317" t="str">
        <f>_xlfn.CONCAT( YEAR(TblOrigin[[#This Row],[ODK_DateOfSubmission]]), "-",TEXT( MONTH(TblOrigin[[#This Row],[ODK_DateOfSubmission]]),"00"))</f>
        <v>2021-04</v>
      </c>
    </row>
    <row r="2318" spans="1:16" x14ac:dyDescent="0.25">
      <c r="A2318" s="13">
        <v>3504038</v>
      </c>
      <c r="B2318" s="1">
        <v>350403813</v>
      </c>
      <c r="C2318" s="1">
        <v>25528</v>
      </c>
      <c r="D2318" s="6">
        <v>44307</v>
      </c>
      <c r="E2318" s="1">
        <v>121</v>
      </c>
      <c r="F2318" s="1" t="s">
        <v>68</v>
      </c>
      <c r="G2318" s="1" t="s">
        <v>73</v>
      </c>
      <c r="H2318" s="1" t="s">
        <v>1059</v>
      </c>
      <c r="I2318" s="1" t="s">
        <v>1490</v>
      </c>
      <c r="J2318" s="1" t="s">
        <v>1491</v>
      </c>
      <c r="K2318" s="1">
        <v>31.053281055100001</v>
      </c>
      <c r="L2318" s="1">
        <v>46.253512804000003</v>
      </c>
      <c r="M2318" s="1">
        <v>2</v>
      </c>
      <c r="N2318" s="1" t="s">
        <v>90</v>
      </c>
      <c r="O2318" s="1">
        <v>1</v>
      </c>
      <c r="P2318" t="str">
        <f>_xlfn.CONCAT( YEAR(TblOrigin[[#This Row],[ODK_DateOfSubmission]]), "-",TEXT( MONTH(TblOrigin[[#This Row],[ODK_DateOfSubmission]]),"00"))</f>
        <v>2021-04</v>
      </c>
    </row>
    <row r="2319" spans="1:16" x14ac:dyDescent="0.25">
      <c r="A2319" s="13">
        <v>3504015</v>
      </c>
      <c r="B2319" s="1">
        <v>350401513</v>
      </c>
      <c r="C2319" s="1">
        <v>10272</v>
      </c>
      <c r="D2319" s="6">
        <v>44307</v>
      </c>
      <c r="E2319" s="1">
        <v>121</v>
      </c>
      <c r="F2319" s="1" t="s">
        <v>68</v>
      </c>
      <c r="G2319" s="1" t="s">
        <v>73</v>
      </c>
      <c r="H2319" s="1" t="s">
        <v>1059</v>
      </c>
      <c r="I2319" s="1" t="s">
        <v>1072</v>
      </c>
      <c r="J2319" s="1" t="s">
        <v>1073</v>
      </c>
      <c r="K2319" s="1">
        <v>31.034963944600001</v>
      </c>
      <c r="L2319" s="1">
        <v>46.242300951700003</v>
      </c>
      <c r="M2319" s="1">
        <v>3</v>
      </c>
      <c r="N2319" s="1" t="s">
        <v>87</v>
      </c>
      <c r="O2319" s="1">
        <v>3</v>
      </c>
      <c r="P2319" t="str">
        <f>_xlfn.CONCAT( YEAR(TblOrigin[[#This Row],[ODK_DateOfSubmission]]), "-",TEXT( MONTH(TblOrigin[[#This Row],[ODK_DateOfSubmission]]),"00"))</f>
        <v>2021-04</v>
      </c>
    </row>
    <row r="2320" spans="1:16" x14ac:dyDescent="0.25">
      <c r="A2320" s="13">
        <v>3504016</v>
      </c>
      <c r="B2320" s="1">
        <v>350401613</v>
      </c>
      <c r="C2320" s="1">
        <v>10281</v>
      </c>
      <c r="D2320" s="6">
        <v>44307</v>
      </c>
      <c r="E2320" s="1">
        <v>121</v>
      </c>
      <c r="F2320" s="1" t="s">
        <v>68</v>
      </c>
      <c r="G2320" s="1" t="s">
        <v>73</v>
      </c>
      <c r="H2320" s="1" t="s">
        <v>1059</v>
      </c>
      <c r="I2320" s="1" t="s">
        <v>1074</v>
      </c>
      <c r="J2320" s="1" t="s">
        <v>1075</v>
      </c>
      <c r="K2320" s="1">
        <v>31.029471706599999</v>
      </c>
      <c r="L2320" s="1">
        <v>46.244121658399997</v>
      </c>
      <c r="M2320" s="1">
        <v>9</v>
      </c>
      <c r="N2320" s="1" t="s">
        <v>87</v>
      </c>
      <c r="O2320" s="1">
        <v>1</v>
      </c>
      <c r="P2320" t="str">
        <f>_xlfn.CONCAT( YEAR(TblOrigin[[#This Row],[ODK_DateOfSubmission]]), "-",TEXT( MONTH(TblOrigin[[#This Row],[ODK_DateOfSubmission]]),"00"))</f>
        <v>2021-04</v>
      </c>
    </row>
    <row r="2321" spans="1:16" x14ac:dyDescent="0.25">
      <c r="A2321" s="13">
        <v>3504032</v>
      </c>
      <c r="B2321" s="1">
        <v>350403213</v>
      </c>
      <c r="C2321" s="1">
        <v>24750</v>
      </c>
      <c r="D2321" s="6">
        <v>44307</v>
      </c>
      <c r="E2321" s="1">
        <v>121</v>
      </c>
      <c r="F2321" s="1" t="s">
        <v>68</v>
      </c>
      <c r="G2321" s="1" t="s">
        <v>73</v>
      </c>
      <c r="H2321" s="1" t="s">
        <v>1059</v>
      </c>
      <c r="I2321" s="1" t="s">
        <v>1092</v>
      </c>
      <c r="J2321" s="1" t="s">
        <v>1093</v>
      </c>
      <c r="K2321" s="1">
        <v>31.034273341199999</v>
      </c>
      <c r="L2321" s="1">
        <v>46.238222611899999</v>
      </c>
      <c r="M2321" s="1">
        <v>9</v>
      </c>
      <c r="N2321" s="1" t="s">
        <v>87</v>
      </c>
      <c r="O2321" s="1">
        <v>5</v>
      </c>
      <c r="P2321" t="str">
        <f>_xlfn.CONCAT( YEAR(TblOrigin[[#This Row],[ODK_DateOfSubmission]]), "-",TEXT( MONTH(TblOrigin[[#This Row],[ODK_DateOfSubmission]]),"00"))</f>
        <v>2021-04</v>
      </c>
    </row>
    <row r="2322" spans="1:16" x14ac:dyDescent="0.25">
      <c r="A2322" s="13">
        <v>3504026</v>
      </c>
      <c r="B2322" s="1">
        <v>350402613</v>
      </c>
      <c r="C2322" s="1">
        <v>10253</v>
      </c>
      <c r="D2322" s="6">
        <v>44307</v>
      </c>
      <c r="E2322" s="1">
        <v>121</v>
      </c>
      <c r="F2322" s="1" t="s">
        <v>68</v>
      </c>
      <c r="G2322" s="1" t="s">
        <v>73</v>
      </c>
      <c r="H2322" s="1" t="s">
        <v>1059</v>
      </c>
      <c r="I2322" s="1" t="s">
        <v>1086</v>
      </c>
      <c r="J2322" s="1" t="s">
        <v>1087</v>
      </c>
      <c r="K2322" s="1">
        <v>31.038477412900001</v>
      </c>
      <c r="L2322" s="1">
        <v>46.2356561609</v>
      </c>
      <c r="M2322" s="1">
        <v>7</v>
      </c>
      <c r="N2322" s="1" t="s">
        <v>87</v>
      </c>
      <c r="O2322" s="1">
        <v>5</v>
      </c>
      <c r="P2322" t="str">
        <f>_xlfn.CONCAT( YEAR(TblOrigin[[#This Row],[ODK_DateOfSubmission]]), "-",TEXT( MONTH(TblOrigin[[#This Row],[ODK_DateOfSubmission]]),"00"))</f>
        <v>2021-04</v>
      </c>
    </row>
    <row r="2323" spans="1:16" x14ac:dyDescent="0.25">
      <c r="A2323" s="13">
        <v>3504025</v>
      </c>
      <c r="B2323" s="1">
        <v>350402513</v>
      </c>
      <c r="C2323" s="1">
        <v>10262</v>
      </c>
      <c r="D2323" s="6">
        <v>44307</v>
      </c>
      <c r="E2323" s="1">
        <v>121</v>
      </c>
      <c r="F2323" s="1" t="s">
        <v>68</v>
      </c>
      <c r="G2323" s="1" t="s">
        <v>73</v>
      </c>
      <c r="H2323" s="1" t="s">
        <v>1059</v>
      </c>
      <c r="I2323" s="1" t="s">
        <v>1084</v>
      </c>
      <c r="J2323" s="1" t="s">
        <v>1085</v>
      </c>
      <c r="K2323" s="1">
        <v>31.074394900600002</v>
      </c>
      <c r="L2323" s="1">
        <v>46.250142994800001</v>
      </c>
      <c r="M2323" s="1">
        <v>75</v>
      </c>
      <c r="N2323" s="1" t="s">
        <v>112</v>
      </c>
      <c r="O2323" s="1">
        <v>10</v>
      </c>
      <c r="P2323" t="str">
        <f>_xlfn.CONCAT( YEAR(TblOrigin[[#This Row],[ODK_DateOfSubmission]]), "-",TEXT( MONTH(TblOrigin[[#This Row],[ODK_DateOfSubmission]]),"00"))</f>
        <v>2021-04</v>
      </c>
    </row>
    <row r="2324" spans="1:16" x14ac:dyDescent="0.25">
      <c r="A2324" s="13">
        <v>2708176</v>
      </c>
      <c r="B2324" s="1">
        <v>2708176105</v>
      </c>
      <c r="C2324" s="1">
        <v>33472</v>
      </c>
      <c r="D2324" s="6">
        <v>44307.723590740738</v>
      </c>
      <c r="E2324" s="1">
        <v>121</v>
      </c>
      <c r="F2324" s="1" t="s">
        <v>72</v>
      </c>
      <c r="G2324" s="1" t="s">
        <v>93</v>
      </c>
      <c r="H2324" s="1" t="s">
        <v>478</v>
      </c>
      <c r="I2324" s="1" t="s">
        <v>481</v>
      </c>
      <c r="J2324" s="1" t="s">
        <v>482</v>
      </c>
      <c r="K2324" s="1">
        <v>36.485300000000002</v>
      </c>
      <c r="L2324" s="1">
        <v>42.422117739400001</v>
      </c>
      <c r="M2324" s="1">
        <v>50</v>
      </c>
      <c r="N2324" s="1" t="s">
        <v>66</v>
      </c>
      <c r="O2324" s="1">
        <v>50</v>
      </c>
      <c r="P2324" t="str">
        <f>_xlfn.CONCAT( YEAR(TblOrigin[[#This Row],[ODK_DateOfSubmission]]), "-",TEXT( MONTH(TblOrigin[[#This Row],[ODK_DateOfSubmission]]),"00"))</f>
        <v>2021-04</v>
      </c>
    </row>
    <row r="2325" spans="1:16" x14ac:dyDescent="0.25">
      <c r="A2325" s="13">
        <v>3504019</v>
      </c>
      <c r="B2325" s="1">
        <v>350401913</v>
      </c>
      <c r="C2325" s="1">
        <v>9470</v>
      </c>
      <c r="D2325" s="6">
        <v>44311</v>
      </c>
      <c r="E2325" s="1">
        <v>121</v>
      </c>
      <c r="F2325" s="1" t="s">
        <v>68</v>
      </c>
      <c r="G2325" s="1" t="s">
        <v>73</v>
      </c>
      <c r="H2325" s="1" t="s">
        <v>1059</v>
      </c>
      <c r="I2325" s="1" t="s">
        <v>1076</v>
      </c>
      <c r="J2325" s="1" t="s">
        <v>1077</v>
      </c>
      <c r="K2325" s="1">
        <v>31.0569626851</v>
      </c>
      <c r="L2325" s="1">
        <v>46.266143804899997</v>
      </c>
      <c r="M2325" s="1">
        <v>13</v>
      </c>
      <c r="N2325" s="1" t="s">
        <v>74</v>
      </c>
      <c r="O2325" s="1">
        <v>3</v>
      </c>
      <c r="P2325" t="str">
        <f>_xlfn.CONCAT( YEAR(TblOrigin[[#This Row],[ODK_DateOfSubmission]]), "-",TEXT( MONTH(TblOrigin[[#This Row],[ODK_DateOfSubmission]]),"00"))</f>
        <v>2021-04</v>
      </c>
    </row>
    <row r="2326" spans="1:16" x14ac:dyDescent="0.25">
      <c r="A2326" s="13">
        <v>3504019</v>
      </c>
      <c r="B2326" s="1">
        <v>350401913</v>
      </c>
      <c r="C2326" s="1">
        <v>9470</v>
      </c>
      <c r="D2326" s="6">
        <v>44311</v>
      </c>
      <c r="E2326" s="1">
        <v>121</v>
      </c>
      <c r="F2326" s="1" t="s">
        <v>68</v>
      </c>
      <c r="G2326" s="1" t="s">
        <v>73</v>
      </c>
      <c r="H2326" s="1" t="s">
        <v>1059</v>
      </c>
      <c r="I2326" s="1" t="s">
        <v>1076</v>
      </c>
      <c r="J2326" s="1" t="s">
        <v>1077</v>
      </c>
      <c r="K2326" s="1">
        <v>31.0569626851</v>
      </c>
      <c r="L2326" s="1">
        <v>46.266143804899997</v>
      </c>
      <c r="M2326" s="1">
        <v>13</v>
      </c>
      <c r="N2326" s="1" t="s">
        <v>94</v>
      </c>
      <c r="O2326" s="1">
        <v>4</v>
      </c>
      <c r="P2326" t="str">
        <f>_xlfn.CONCAT( YEAR(TblOrigin[[#This Row],[ODK_DateOfSubmission]]), "-",TEXT( MONTH(TblOrigin[[#This Row],[ODK_DateOfSubmission]]),"00"))</f>
        <v>2021-04</v>
      </c>
    </row>
    <row r="2327" spans="1:16" x14ac:dyDescent="0.25">
      <c r="A2327" s="13">
        <v>3504019</v>
      </c>
      <c r="B2327" s="1">
        <v>350401913</v>
      </c>
      <c r="C2327" s="1">
        <v>9470</v>
      </c>
      <c r="D2327" s="6">
        <v>44311</v>
      </c>
      <c r="E2327" s="1">
        <v>121</v>
      </c>
      <c r="F2327" s="1" t="s">
        <v>68</v>
      </c>
      <c r="G2327" s="1" t="s">
        <v>73</v>
      </c>
      <c r="H2327" s="1" t="s">
        <v>1059</v>
      </c>
      <c r="I2327" s="1" t="s">
        <v>1076</v>
      </c>
      <c r="J2327" s="1" t="s">
        <v>1077</v>
      </c>
      <c r="K2327" s="1">
        <v>31.0569626851</v>
      </c>
      <c r="L2327" s="1">
        <v>46.266143804899997</v>
      </c>
      <c r="M2327" s="1">
        <v>13</v>
      </c>
      <c r="N2327" s="1" t="s">
        <v>116</v>
      </c>
      <c r="O2327" s="1">
        <v>3</v>
      </c>
      <c r="P2327" t="str">
        <f>_xlfn.CONCAT( YEAR(TblOrigin[[#This Row],[ODK_DateOfSubmission]]), "-",TEXT( MONTH(TblOrigin[[#This Row],[ODK_DateOfSubmission]]),"00"))</f>
        <v>2021-04</v>
      </c>
    </row>
    <row r="2328" spans="1:16" x14ac:dyDescent="0.25">
      <c r="A2328" s="13">
        <v>3504019</v>
      </c>
      <c r="B2328" s="1">
        <v>350401913</v>
      </c>
      <c r="C2328" s="1">
        <v>9470</v>
      </c>
      <c r="D2328" s="6">
        <v>44311</v>
      </c>
      <c r="E2328" s="1">
        <v>121</v>
      </c>
      <c r="F2328" s="1" t="s">
        <v>68</v>
      </c>
      <c r="G2328" s="1" t="s">
        <v>73</v>
      </c>
      <c r="H2328" s="1" t="s">
        <v>1059</v>
      </c>
      <c r="I2328" s="1" t="s">
        <v>1076</v>
      </c>
      <c r="J2328" s="1" t="s">
        <v>1077</v>
      </c>
      <c r="K2328" s="1">
        <v>31.0569626851</v>
      </c>
      <c r="L2328" s="1">
        <v>46.266143804899997</v>
      </c>
      <c r="M2328" s="1">
        <v>13</v>
      </c>
      <c r="N2328" s="1" t="s">
        <v>104</v>
      </c>
      <c r="O2328" s="1">
        <v>3</v>
      </c>
      <c r="P2328" t="str">
        <f>_xlfn.CONCAT( YEAR(TblOrigin[[#This Row],[ODK_DateOfSubmission]]), "-",TEXT( MONTH(TblOrigin[[#This Row],[ODK_DateOfSubmission]]),"00"))</f>
        <v>2021-04</v>
      </c>
    </row>
    <row r="2329" spans="1:16" x14ac:dyDescent="0.25">
      <c r="A2329" s="13">
        <v>1101013</v>
      </c>
      <c r="B2329" s="1">
        <v>835</v>
      </c>
      <c r="C2329" s="1">
        <v>7833</v>
      </c>
      <c r="D2329" s="6">
        <v>44359.562426504628</v>
      </c>
      <c r="E2329" s="1" t="s">
        <v>1511</v>
      </c>
      <c r="F2329" s="1" t="s">
        <v>89</v>
      </c>
      <c r="G2329" s="1" t="s">
        <v>160</v>
      </c>
      <c r="H2329" s="1" t="s">
        <v>551</v>
      </c>
      <c r="I2329" s="1" t="s">
        <v>552</v>
      </c>
      <c r="J2329" s="1" t="s">
        <v>553</v>
      </c>
      <c r="K2329" s="1">
        <v>37.028460898500001</v>
      </c>
      <c r="L2329" s="1">
        <v>43.785392052900001</v>
      </c>
      <c r="M2329" s="1">
        <v>8</v>
      </c>
      <c r="N2329" s="1" t="s">
        <v>66</v>
      </c>
      <c r="O2329" s="1">
        <v>8</v>
      </c>
      <c r="P2329" t="str">
        <f>_xlfn.CONCAT( YEAR(TblOrigin[[#This Row],[ODK_DateOfSubmission]]), "-",TEXT( MONTH(TblOrigin[[#This Row],[ODK_DateOfSubmission]]),"00"))</f>
        <v>2021-06</v>
      </c>
    </row>
    <row r="2330" spans="1:16" x14ac:dyDescent="0.25">
      <c r="A2330" s="13">
        <v>1301029</v>
      </c>
      <c r="B2330" s="1">
        <v>3770</v>
      </c>
      <c r="C2330" s="1">
        <v>31935</v>
      </c>
      <c r="D2330" s="6">
        <v>44392.453177511576</v>
      </c>
      <c r="E2330" s="1" t="s">
        <v>1511</v>
      </c>
      <c r="F2330" s="1" t="s">
        <v>80</v>
      </c>
      <c r="G2330" s="1" t="s">
        <v>147</v>
      </c>
      <c r="H2330" s="1" t="s">
        <v>1155</v>
      </c>
      <c r="I2330" s="1" t="s">
        <v>1512</v>
      </c>
      <c r="J2330" s="1" t="s">
        <v>1513</v>
      </c>
      <c r="K2330" s="1">
        <v>35.3507794</v>
      </c>
      <c r="L2330" s="1">
        <v>45.164709899999998</v>
      </c>
      <c r="M2330" s="1">
        <v>1</v>
      </c>
      <c r="N2330" s="1" t="s">
        <v>112</v>
      </c>
      <c r="O2330" s="1">
        <v>1</v>
      </c>
      <c r="P2330" t="str">
        <f>_xlfn.CONCAT( YEAR(TblOrigin[[#This Row],[ODK_DateOfSubmission]]), "-",TEXT( MONTH(TblOrigin[[#This Row],[ODK_DateOfSubmission]]),"00"))</f>
        <v>2021-07</v>
      </c>
    </row>
    <row r="2331" spans="1:16" x14ac:dyDescent="0.25">
      <c r="A2331" s="13">
        <v>1302011</v>
      </c>
      <c r="B2331" s="1">
        <v>1404</v>
      </c>
      <c r="C2331" s="1">
        <v>5093</v>
      </c>
      <c r="D2331" s="6">
        <v>44364.522947569443</v>
      </c>
      <c r="E2331" s="1" t="s">
        <v>1511</v>
      </c>
      <c r="F2331" s="1" t="s">
        <v>80</v>
      </c>
      <c r="G2331" s="1" t="s">
        <v>149</v>
      </c>
      <c r="H2331" s="1" t="s">
        <v>1161</v>
      </c>
      <c r="I2331" s="1" t="s">
        <v>1514</v>
      </c>
      <c r="J2331" s="1" t="s">
        <v>1515</v>
      </c>
      <c r="K2331" s="1">
        <v>35.300752000000003</v>
      </c>
      <c r="L2331" s="1">
        <v>45.680982499999999</v>
      </c>
      <c r="M2331" s="1">
        <v>2</v>
      </c>
      <c r="N2331" s="1" t="s">
        <v>112</v>
      </c>
      <c r="O2331" s="1">
        <v>2</v>
      </c>
      <c r="P2331" t="str">
        <f>_xlfn.CONCAT( YEAR(TblOrigin[[#This Row],[ODK_DateOfSubmission]]), "-",TEXT( MONTH(TblOrigin[[#This Row],[ODK_DateOfSubmission]]),"00"))</f>
        <v>2021-06</v>
      </c>
    </row>
    <row r="2332" spans="1:16" x14ac:dyDescent="0.25">
      <c r="A2332" s="13">
        <v>1304044</v>
      </c>
      <c r="B2332" s="1">
        <v>1401</v>
      </c>
      <c r="C2332" s="1">
        <v>29692</v>
      </c>
      <c r="D2332" s="6">
        <v>44364.522898344905</v>
      </c>
      <c r="E2332" s="1" t="s">
        <v>1511</v>
      </c>
      <c r="F2332" s="1" t="s">
        <v>80</v>
      </c>
      <c r="G2332" s="1" t="s">
        <v>144</v>
      </c>
      <c r="H2332" s="1" t="s">
        <v>638</v>
      </c>
      <c r="I2332" s="1" t="s">
        <v>645</v>
      </c>
      <c r="J2332" s="1" t="s">
        <v>646</v>
      </c>
      <c r="K2332" s="1">
        <v>35.3527111</v>
      </c>
      <c r="L2332" s="1">
        <v>45.628954700000001</v>
      </c>
      <c r="M2332" s="1">
        <v>1</v>
      </c>
      <c r="N2332" s="1" t="s">
        <v>112</v>
      </c>
      <c r="O2332" s="1">
        <v>1</v>
      </c>
      <c r="P2332" t="str">
        <f>_xlfn.CONCAT( YEAR(TblOrigin[[#This Row],[ODK_DateOfSubmission]]), "-",TEXT( MONTH(TblOrigin[[#This Row],[ODK_DateOfSubmission]]),"00"))</f>
        <v>2021-06</v>
      </c>
    </row>
    <row r="2333" spans="1:16" x14ac:dyDescent="0.25">
      <c r="A2333" s="13">
        <v>1308013</v>
      </c>
      <c r="B2333" s="1">
        <v>1396</v>
      </c>
      <c r="C2333" s="1">
        <v>4201</v>
      </c>
      <c r="D2333" s="6">
        <v>44364.52282283565</v>
      </c>
      <c r="E2333" s="1" t="s">
        <v>1511</v>
      </c>
      <c r="F2333" s="1" t="s">
        <v>80</v>
      </c>
      <c r="G2333" s="1" t="s">
        <v>146</v>
      </c>
      <c r="H2333" s="1" t="s">
        <v>654</v>
      </c>
      <c r="I2333" s="1" t="s">
        <v>657</v>
      </c>
      <c r="J2333" s="1" t="s">
        <v>658</v>
      </c>
      <c r="K2333" s="1">
        <v>36.254068500000002</v>
      </c>
      <c r="L2333" s="1">
        <v>44.8853674</v>
      </c>
      <c r="M2333" s="1">
        <v>1</v>
      </c>
      <c r="N2333" s="1" t="s">
        <v>112</v>
      </c>
      <c r="O2333" s="1">
        <v>1</v>
      </c>
      <c r="P2333" t="str">
        <f>_xlfn.CONCAT( YEAR(TblOrigin[[#This Row],[ODK_DateOfSubmission]]), "-",TEXT( MONTH(TblOrigin[[#This Row],[ODK_DateOfSubmission]]),"00"))</f>
        <v>2021-06</v>
      </c>
    </row>
    <row r="2334" spans="1:16" x14ac:dyDescent="0.25">
      <c r="A2334" s="13">
        <v>1308031</v>
      </c>
      <c r="B2334" s="1">
        <v>1395</v>
      </c>
      <c r="C2334" s="1">
        <v>31871</v>
      </c>
      <c r="D2334" s="6">
        <v>44364.522802581021</v>
      </c>
      <c r="E2334" s="1" t="s">
        <v>1511</v>
      </c>
      <c r="F2334" s="1" t="s">
        <v>80</v>
      </c>
      <c r="G2334" s="1" t="s">
        <v>146</v>
      </c>
      <c r="H2334" s="1" t="s">
        <v>654</v>
      </c>
      <c r="I2334" s="1" t="s">
        <v>1186</v>
      </c>
      <c r="J2334" s="1" t="s">
        <v>1187</v>
      </c>
      <c r="K2334" s="1">
        <v>36.241752400000003</v>
      </c>
      <c r="L2334" s="1">
        <v>44.881473</v>
      </c>
      <c r="M2334" s="1">
        <v>1</v>
      </c>
      <c r="N2334" s="1" t="s">
        <v>112</v>
      </c>
      <c r="O2334" s="1">
        <v>1</v>
      </c>
      <c r="P2334" t="str">
        <f>_xlfn.CONCAT( YEAR(TblOrigin[[#This Row],[ODK_DateOfSubmission]]), "-",TEXT( MONTH(TblOrigin[[#This Row],[ODK_DateOfSubmission]]),"00"))</f>
        <v>2021-06</v>
      </c>
    </row>
    <row r="2335" spans="1:16" x14ac:dyDescent="0.25">
      <c r="A2335" s="13">
        <v>1308038</v>
      </c>
      <c r="B2335" s="1">
        <v>3761</v>
      </c>
      <c r="C2335" s="1">
        <v>4705</v>
      </c>
      <c r="D2335" s="6">
        <v>44392.452977430556</v>
      </c>
      <c r="E2335" s="1" t="s">
        <v>1511</v>
      </c>
      <c r="F2335" s="1" t="s">
        <v>80</v>
      </c>
      <c r="G2335" s="1" t="s">
        <v>146</v>
      </c>
      <c r="H2335" s="1" t="s">
        <v>654</v>
      </c>
      <c r="I2335" s="1" t="s">
        <v>662</v>
      </c>
      <c r="J2335" s="1" t="s">
        <v>663</v>
      </c>
      <c r="K2335" s="1">
        <v>36.238227999999999</v>
      </c>
      <c r="L2335" s="1">
        <v>44.920282999999998</v>
      </c>
      <c r="M2335" s="1">
        <v>1</v>
      </c>
      <c r="N2335" s="1" t="s">
        <v>78</v>
      </c>
      <c r="O2335" s="1">
        <v>1</v>
      </c>
      <c r="P2335" t="str">
        <f>_xlfn.CONCAT( YEAR(TblOrigin[[#This Row],[ODK_DateOfSubmission]]), "-",TEXT( MONTH(TblOrigin[[#This Row],[ODK_DateOfSubmission]]),"00"))</f>
        <v>2021-07</v>
      </c>
    </row>
    <row r="2336" spans="1:16" x14ac:dyDescent="0.25">
      <c r="A2336" s="13">
        <v>1310047</v>
      </c>
      <c r="B2336" s="1">
        <v>3797</v>
      </c>
      <c r="C2336" s="1">
        <v>4486</v>
      </c>
      <c r="D2336" s="6">
        <v>44392.453697141202</v>
      </c>
      <c r="E2336" s="1" t="s">
        <v>1511</v>
      </c>
      <c r="F2336" s="1" t="s">
        <v>80</v>
      </c>
      <c r="G2336" s="1" t="s">
        <v>143</v>
      </c>
      <c r="H2336" s="1" t="s">
        <v>670</v>
      </c>
      <c r="I2336" s="1" t="s">
        <v>688</v>
      </c>
      <c r="J2336" s="1" t="s">
        <v>689</v>
      </c>
      <c r="K2336" s="1">
        <v>35.4999197</v>
      </c>
      <c r="L2336" s="1">
        <v>45.438570900000002</v>
      </c>
      <c r="M2336" s="1">
        <v>2</v>
      </c>
      <c r="N2336" s="1" t="s">
        <v>87</v>
      </c>
      <c r="O2336" s="1">
        <v>1</v>
      </c>
      <c r="P2336" t="str">
        <f>_xlfn.CONCAT( YEAR(TblOrigin[[#This Row],[ODK_DateOfSubmission]]), "-",TEXT( MONTH(TblOrigin[[#This Row],[ODK_DateOfSubmission]]),"00"))</f>
        <v>2021-07</v>
      </c>
    </row>
    <row r="2337" spans="1:16" x14ac:dyDescent="0.25">
      <c r="A2337" s="13">
        <v>1310047</v>
      </c>
      <c r="B2337" s="1">
        <v>3797</v>
      </c>
      <c r="C2337" s="1">
        <v>4486</v>
      </c>
      <c r="D2337" s="6">
        <v>44392.453697141202</v>
      </c>
      <c r="E2337" s="1" t="s">
        <v>1511</v>
      </c>
      <c r="F2337" s="1" t="s">
        <v>80</v>
      </c>
      <c r="G2337" s="1" t="s">
        <v>143</v>
      </c>
      <c r="H2337" s="1" t="s">
        <v>670</v>
      </c>
      <c r="I2337" s="1" t="s">
        <v>688</v>
      </c>
      <c r="J2337" s="1" t="s">
        <v>689</v>
      </c>
      <c r="K2337" s="1">
        <v>35.4999197</v>
      </c>
      <c r="L2337" s="1">
        <v>45.438570900000002</v>
      </c>
      <c r="M2337" s="1">
        <v>2</v>
      </c>
      <c r="N2337" s="1" t="s">
        <v>105</v>
      </c>
      <c r="O2337" s="1">
        <v>1</v>
      </c>
      <c r="P2337" t="str">
        <f>_xlfn.CONCAT( YEAR(TblOrigin[[#This Row],[ODK_DateOfSubmission]]), "-",TEXT( MONTH(TblOrigin[[#This Row],[ODK_DateOfSubmission]]),"00"))</f>
        <v>2021-07</v>
      </c>
    </row>
    <row r="2338" spans="1:16" x14ac:dyDescent="0.25">
      <c r="A2338" s="13">
        <v>1310069</v>
      </c>
      <c r="B2338" s="1">
        <v>3788</v>
      </c>
      <c r="C2338" s="1">
        <v>24257</v>
      </c>
      <c r="D2338" s="6">
        <v>44392.453530011575</v>
      </c>
      <c r="E2338" s="1" t="s">
        <v>1511</v>
      </c>
      <c r="F2338" s="1" t="s">
        <v>80</v>
      </c>
      <c r="G2338" s="1" t="s">
        <v>143</v>
      </c>
      <c r="H2338" s="1" t="s">
        <v>670</v>
      </c>
      <c r="I2338" s="1" t="s">
        <v>700</v>
      </c>
      <c r="J2338" s="1" t="s">
        <v>701</v>
      </c>
      <c r="K2338" s="1">
        <v>35.557938700000001</v>
      </c>
      <c r="L2338" s="1">
        <v>45.447536599999999</v>
      </c>
      <c r="M2338" s="1">
        <v>2</v>
      </c>
      <c r="N2338" s="1" t="s">
        <v>87</v>
      </c>
      <c r="O2338" s="1">
        <v>2</v>
      </c>
      <c r="P2338" t="str">
        <f>_xlfn.CONCAT( YEAR(TblOrigin[[#This Row],[ODK_DateOfSubmission]]), "-",TEXT( MONTH(TblOrigin[[#This Row],[ODK_DateOfSubmission]]),"00"))</f>
        <v>2021-07</v>
      </c>
    </row>
    <row r="2339" spans="1:16" x14ac:dyDescent="0.25">
      <c r="A2339" s="13">
        <v>1310191</v>
      </c>
      <c r="B2339" s="1">
        <v>3800</v>
      </c>
      <c r="C2339" s="1">
        <v>31977</v>
      </c>
      <c r="D2339" s="6">
        <v>44392.453760069446</v>
      </c>
      <c r="E2339" s="1" t="s">
        <v>1511</v>
      </c>
      <c r="F2339" s="1" t="s">
        <v>80</v>
      </c>
      <c r="G2339" s="1" t="s">
        <v>143</v>
      </c>
      <c r="H2339" s="1" t="s">
        <v>670</v>
      </c>
      <c r="I2339" s="1" t="s">
        <v>1516</v>
      </c>
      <c r="J2339" s="1" t="s">
        <v>1517</v>
      </c>
      <c r="K2339" s="1">
        <v>35.527396400000001</v>
      </c>
      <c r="L2339" s="1">
        <v>45.457053999999999</v>
      </c>
      <c r="M2339" s="1">
        <v>2</v>
      </c>
      <c r="N2339" s="1" t="s">
        <v>87</v>
      </c>
      <c r="O2339" s="1">
        <v>1</v>
      </c>
      <c r="P2339" t="str">
        <f>_xlfn.CONCAT( YEAR(TblOrigin[[#This Row],[ODK_DateOfSubmission]]), "-",TEXT( MONTH(TblOrigin[[#This Row],[ODK_DateOfSubmission]]),"00"))</f>
        <v>2021-07</v>
      </c>
    </row>
    <row r="2340" spans="1:16" x14ac:dyDescent="0.25">
      <c r="A2340" s="13">
        <v>1310191</v>
      </c>
      <c r="B2340" s="1">
        <v>3800</v>
      </c>
      <c r="C2340" s="1">
        <v>31977</v>
      </c>
      <c r="D2340" s="6">
        <v>44392.453760069446</v>
      </c>
      <c r="E2340" s="1" t="s">
        <v>1511</v>
      </c>
      <c r="F2340" s="1" t="s">
        <v>80</v>
      </c>
      <c r="G2340" s="1" t="s">
        <v>143</v>
      </c>
      <c r="H2340" s="1" t="s">
        <v>670</v>
      </c>
      <c r="I2340" s="1" t="s">
        <v>1516</v>
      </c>
      <c r="J2340" s="1" t="s">
        <v>1517</v>
      </c>
      <c r="K2340" s="1">
        <v>35.527396400000001</v>
      </c>
      <c r="L2340" s="1">
        <v>45.457053999999999</v>
      </c>
      <c r="M2340" s="1">
        <v>2</v>
      </c>
      <c r="N2340" s="1" t="s">
        <v>78</v>
      </c>
      <c r="O2340" s="1">
        <v>1</v>
      </c>
      <c r="P2340" t="str">
        <f>_xlfn.CONCAT( YEAR(TblOrigin[[#This Row],[ODK_DateOfSubmission]]), "-",TEXT( MONTH(TblOrigin[[#This Row],[ODK_DateOfSubmission]]),"00"))</f>
        <v>2021-07</v>
      </c>
    </row>
    <row r="2341" spans="1:16" x14ac:dyDescent="0.25">
      <c r="A2341" s="13">
        <v>1310202</v>
      </c>
      <c r="B2341" s="1">
        <v>3239</v>
      </c>
      <c r="C2341" s="1">
        <v>31988</v>
      </c>
      <c r="D2341" s="6">
        <v>44387.711476192133</v>
      </c>
      <c r="E2341" s="1" t="s">
        <v>1511</v>
      </c>
      <c r="F2341" s="1" t="s">
        <v>80</v>
      </c>
      <c r="G2341" s="1" t="s">
        <v>143</v>
      </c>
      <c r="H2341" s="1" t="s">
        <v>670</v>
      </c>
      <c r="I2341" s="1" t="s">
        <v>732</v>
      </c>
      <c r="J2341" s="1" t="s">
        <v>733</v>
      </c>
      <c r="K2341" s="1">
        <v>35.582733599999997</v>
      </c>
      <c r="L2341" s="1">
        <v>45.4378381</v>
      </c>
      <c r="M2341" s="1">
        <v>2</v>
      </c>
      <c r="N2341" s="1" t="s">
        <v>116</v>
      </c>
      <c r="O2341" s="1">
        <v>1</v>
      </c>
      <c r="P2341" t="str">
        <f>_xlfn.CONCAT( YEAR(TblOrigin[[#This Row],[ODK_DateOfSubmission]]), "-",TEXT( MONTH(TblOrigin[[#This Row],[ODK_DateOfSubmission]]),"00"))</f>
        <v>2021-07</v>
      </c>
    </row>
    <row r="2342" spans="1:16" x14ac:dyDescent="0.25">
      <c r="A2342" s="13">
        <v>1310202</v>
      </c>
      <c r="B2342" s="1">
        <v>3239</v>
      </c>
      <c r="C2342" s="1">
        <v>31988</v>
      </c>
      <c r="D2342" s="6">
        <v>44387.711476192133</v>
      </c>
      <c r="E2342" s="1" t="s">
        <v>1511</v>
      </c>
      <c r="F2342" s="1" t="s">
        <v>80</v>
      </c>
      <c r="G2342" s="1" t="s">
        <v>143</v>
      </c>
      <c r="H2342" s="1" t="s">
        <v>670</v>
      </c>
      <c r="I2342" s="1" t="s">
        <v>732</v>
      </c>
      <c r="J2342" s="1" t="s">
        <v>733</v>
      </c>
      <c r="K2342" s="1">
        <v>35.582733599999997</v>
      </c>
      <c r="L2342" s="1">
        <v>45.4378381</v>
      </c>
      <c r="M2342" s="1">
        <v>2</v>
      </c>
      <c r="N2342" s="1" t="s">
        <v>70</v>
      </c>
      <c r="O2342" s="1">
        <v>1</v>
      </c>
      <c r="P2342" t="str">
        <f>_xlfn.CONCAT( YEAR(TblOrigin[[#This Row],[ODK_DateOfSubmission]]), "-",TEXT( MONTH(TblOrigin[[#This Row],[ODK_DateOfSubmission]]),"00"))</f>
        <v>2021-07</v>
      </c>
    </row>
    <row r="2343" spans="1:16" x14ac:dyDescent="0.25">
      <c r="A2343" s="13">
        <v>2406016</v>
      </c>
      <c r="B2343" s="1">
        <v>3762</v>
      </c>
      <c r="C2343" s="1">
        <v>11023</v>
      </c>
      <c r="D2343" s="6">
        <v>44392.452995520835</v>
      </c>
      <c r="E2343" s="1" t="s">
        <v>1511</v>
      </c>
      <c r="F2343" s="1" t="s">
        <v>127</v>
      </c>
      <c r="G2343" s="1" t="s">
        <v>195</v>
      </c>
      <c r="H2343" s="1" t="s">
        <v>1518</v>
      </c>
      <c r="I2343" s="1" t="s">
        <v>1519</v>
      </c>
      <c r="J2343" s="1" t="s">
        <v>1520</v>
      </c>
      <c r="K2343" s="1">
        <v>34.742797500000002</v>
      </c>
      <c r="L2343" s="1">
        <v>45.065323599999999</v>
      </c>
      <c r="M2343" s="1">
        <v>5</v>
      </c>
      <c r="N2343" s="1" t="s">
        <v>112</v>
      </c>
      <c r="O2343" s="1">
        <v>2</v>
      </c>
      <c r="P2343" t="str">
        <f>_xlfn.CONCAT( YEAR(TblOrigin[[#This Row],[ODK_DateOfSubmission]]), "-",TEXT( MONTH(TblOrigin[[#This Row],[ODK_DateOfSubmission]]),"00"))</f>
        <v>2021-07</v>
      </c>
    </row>
    <row r="2344" spans="1:16" x14ac:dyDescent="0.25">
      <c r="A2344" s="13">
        <v>2406016</v>
      </c>
      <c r="B2344" s="1">
        <v>3762</v>
      </c>
      <c r="C2344" s="1">
        <v>11023</v>
      </c>
      <c r="D2344" s="6">
        <v>44392.452995520835</v>
      </c>
      <c r="E2344" s="1" t="s">
        <v>1511</v>
      </c>
      <c r="F2344" s="1" t="s">
        <v>127</v>
      </c>
      <c r="G2344" s="1" t="s">
        <v>195</v>
      </c>
      <c r="H2344" s="1" t="s">
        <v>1518</v>
      </c>
      <c r="I2344" s="1" t="s">
        <v>1519</v>
      </c>
      <c r="J2344" s="1" t="s">
        <v>1520</v>
      </c>
      <c r="K2344" s="1">
        <v>34.742797500000002</v>
      </c>
      <c r="L2344" s="1">
        <v>45.065323599999999</v>
      </c>
      <c r="M2344" s="1">
        <v>5</v>
      </c>
      <c r="N2344" s="1" t="s">
        <v>78</v>
      </c>
      <c r="O2344" s="1">
        <v>3</v>
      </c>
      <c r="P2344" t="str">
        <f>_xlfn.CONCAT( YEAR(TblOrigin[[#This Row],[ODK_DateOfSubmission]]), "-",TEXT( MONTH(TblOrigin[[#This Row],[ODK_DateOfSubmission]]),"00"))</f>
        <v>2021-07</v>
      </c>
    </row>
    <row r="2345" spans="1:16" x14ac:dyDescent="0.25">
      <c r="A2345" s="13">
        <v>2702047</v>
      </c>
      <c r="B2345" s="1">
        <v>2563</v>
      </c>
      <c r="C2345" s="1">
        <v>34008</v>
      </c>
      <c r="D2345" s="6">
        <v>44380.59486099537</v>
      </c>
      <c r="E2345" s="1" t="s">
        <v>1511</v>
      </c>
      <c r="F2345" s="1" t="s">
        <v>72</v>
      </c>
      <c r="G2345" s="1" t="s">
        <v>103</v>
      </c>
      <c r="H2345" s="1" t="s">
        <v>1279</v>
      </c>
      <c r="I2345" s="1" t="s">
        <v>349</v>
      </c>
      <c r="J2345" s="1" t="s">
        <v>1448</v>
      </c>
      <c r="K2345" s="1">
        <v>36.044508999999998</v>
      </c>
      <c r="L2345" s="1">
        <v>41.714508000000002</v>
      </c>
      <c r="M2345" s="1">
        <v>21</v>
      </c>
      <c r="N2345" s="1" t="s">
        <v>66</v>
      </c>
      <c r="O2345" s="1">
        <v>21</v>
      </c>
      <c r="P2345" t="str">
        <f>_xlfn.CONCAT( YEAR(TblOrigin[[#This Row],[ODK_DateOfSubmission]]), "-",TEXT( MONTH(TblOrigin[[#This Row],[ODK_DateOfSubmission]]),"00"))</f>
        <v>2021-07</v>
      </c>
    </row>
    <row r="2346" spans="1:16" x14ac:dyDescent="0.25">
      <c r="A2346" s="13">
        <v>2702048</v>
      </c>
      <c r="B2346" s="1">
        <v>3507</v>
      </c>
      <c r="C2346" s="1">
        <v>34009</v>
      </c>
      <c r="D2346" s="6">
        <v>44389.860784456017</v>
      </c>
      <c r="E2346" s="1" t="s">
        <v>1511</v>
      </c>
      <c r="F2346" s="1" t="s">
        <v>72</v>
      </c>
      <c r="G2346" s="1" t="s">
        <v>103</v>
      </c>
      <c r="H2346" s="1" t="s">
        <v>1279</v>
      </c>
      <c r="I2346" s="1" t="s">
        <v>1280</v>
      </c>
      <c r="J2346" s="1" t="s">
        <v>1281</v>
      </c>
      <c r="K2346" s="1">
        <v>36.049593999999999</v>
      </c>
      <c r="L2346" s="1">
        <v>41.712780000000002</v>
      </c>
      <c r="M2346" s="1">
        <v>36</v>
      </c>
      <c r="N2346" s="1" t="s">
        <v>66</v>
      </c>
      <c r="O2346" s="1">
        <v>36</v>
      </c>
      <c r="P2346" t="str">
        <f>_xlfn.CONCAT( YEAR(TblOrigin[[#This Row],[ODK_DateOfSubmission]]), "-",TEXT( MONTH(TblOrigin[[#This Row],[ODK_DateOfSubmission]]),"00"))</f>
        <v>2021-07</v>
      </c>
    </row>
    <row r="2347" spans="1:16" x14ac:dyDescent="0.25">
      <c r="A2347" s="13">
        <v>2702049</v>
      </c>
      <c r="B2347" s="1">
        <v>2565</v>
      </c>
      <c r="C2347" s="1">
        <v>34010</v>
      </c>
      <c r="D2347" s="6">
        <v>44380.594899884258</v>
      </c>
      <c r="E2347" s="1" t="s">
        <v>1511</v>
      </c>
      <c r="F2347" s="1" t="s">
        <v>72</v>
      </c>
      <c r="G2347" s="1" t="s">
        <v>103</v>
      </c>
      <c r="H2347" s="1" t="s">
        <v>1279</v>
      </c>
      <c r="I2347" s="1" t="s">
        <v>1471</v>
      </c>
      <c r="J2347" s="1" t="s">
        <v>250</v>
      </c>
      <c r="K2347" s="1">
        <v>36.040819999999997</v>
      </c>
      <c r="L2347" s="1">
        <v>41.710680000000004</v>
      </c>
      <c r="M2347" s="1">
        <v>12</v>
      </c>
      <c r="N2347" s="1" t="s">
        <v>66</v>
      </c>
      <c r="O2347" s="1">
        <v>12</v>
      </c>
      <c r="P2347" t="str">
        <f>_xlfn.CONCAT( YEAR(TblOrigin[[#This Row],[ODK_DateOfSubmission]]), "-",TEXT( MONTH(TblOrigin[[#This Row],[ODK_DateOfSubmission]]),"00"))</f>
        <v>2021-07</v>
      </c>
    </row>
    <row r="2348" spans="1:16" x14ac:dyDescent="0.25">
      <c r="A2348" s="13">
        <v>2702052</v>
      </c>
      <c r="B2348" s="1">
        <v>2570</v>
      </c>
      <c r="C2348" s="1">
        <v>18349</v>
      </c>
      <c r="D2348" s="6">
        <v>44380.595083449072</v>
      </c>
      <c r="E2348" s="1" t="s">
        <v>1511</v>
      </c>
      <c r="F2348" s="1" t="s">
        <v>72</v>
      </c>
      <c r="G2348" s="1" t="s">
        <v>103</v>
      </c>
      <c r="H2348" s="1" t="s">
        <v>1279</v>
      </c>
      <c r="I2348" s="1" t="s">
        <v>1282</v>
      </c>
      <c r="J2348" s="1" t="s">
        <v>1267</v>
      </c>
      <c r="K2348" s="1">
        <v>36.044635</v>
      </c>
      <c r="L2348" s="1">
        <v>41.720289000000001</v>
      </c>
      <c r="M2348" s="1">
        <v>5</v>
      </c>
      <c r="N2348" s="1" t="s">
        <v>66</v>
      </c>
      <c r="O2348" s="1">
        <v>5</v>
      </c>
      <c r="P2348" t="str">
        <f>_xlfn.CONCAT( YEAR(TblOrigin[[#This Row],[ODK_DateOfSubmission]]), "-",TEXT( MONTH(TblOrigin[[#This Row],[ODK_DateOfSubmission]]),"00"))</f>
        <v>2021-07</v>
      </c>
    </row>
    <row r="2349" spans="1:16" x14ac:dyDescent="0.25">
      <c r="A2349" s="13">
        <v>2708139</v>
      </c>
      <c r="B2349" s="1">
        <v>1687</v>
      </c>
      <c r="C2349" s="1">
        <v>33277</v>
      </c>
      <c r="D2349" s="6">
        <v>44366.589846909723</v>
      </c>
      <c r="E2349" s="1" t="s">
        <v>1511</v>
      </c>
      <c r="F2349" s="1" t="s">
        <v>72</v>
      </c>
      <c r="G2349" s="1" t="s">
        <v>93</v>
      </c>
      <c r="H2349" s="1" t="s">
        <v>433</v>
      </c>
      <c r="I2349" s="1" t="s">
        <v>464</v>
      </c>
      <c r="J2349" s="1" t="s">
        <v>465</v>
      </c>
      <c r="K2349" s="1">
        <v>36.379800000000003</v>
      </c>
      <c r="L2349" s="1">
        <v>42.463825200000002</v>
      </c>
      <c r="M2349" s="1">
        <v>15</v>
      </c>
      <c r="N2349" s="1" t="s">
        <v>66</v>
      </c>
      <c r="O2349" s="1">
        <v>15</v>
      </c>
      <c r="P2349" t="str">
        <f>_xlfn.CONCAT( YEAR(TblOrigin[[#This Row],[ODK_DateOfSubmission]]), "-",TEXT( MONTH(TblOrigin[[#This Row],[ODK_DateOfSubmission]]),"00"))</f>
        <v>2021-06</v>
      </c>
    </row>
    <row r="2350" spans="1:16" x14ac:dyDescent="0.25">
      <c r="A2350" s="13">
        <v>2708153</v>
      </c>
      <c r="B2350" s="1">
        <v>1685</v>
      </c>
      <c r="C2350" s="1">
        <v>33346</v>
      </c>
      <c r="D2350" s="6">
        <v>44366.589812928243</v>
      </c>
      <c r="E2350" s="1" t="s">
        <v>1511</v>
      </c>
      <c r="F2350" s="1" t="s">
        <v>72</v>
      </c>
      <c r="G2350" s="1" t="s">
        <v>93</v>
      </c>
      <c r="H2350" s="1" t="s">
        <v>433</v>
      </c>
      <c r="I2350" s="1" t="s">
        <v>474</v>
      </c>
      <c r="J2350" s="1" t="s">
        <v>475</v>
      </c>
      <c r="K2350" s="1">
        <v>36.398490000000002</v>
      </c>
      <c r="L2350" s="1">
        <v>42.504868999999999</v>
      </c>
      <c r="M2350" s="1">
        <v>11</v>
      </c>
      <c r="N2350" s="1" t="s">
        <v>66</v>
      </c>
      <c r="O2350" s="1">
        <v>11</v>
      </c>
      <c r="P2350" t="str">
        <f>_xlfn.CONCAT( YEAR(TblOrigin[[#This Row],[ODK_DateOfSubmission]]), "-",TEXT( MONTH(TblOrigin[[#This Row],[ODK_DateOfSubmission]]),"00"))</f>
        <v>2021-06</v>
      </c>
    </row>
    <row r="2351" spans="1:16" x14ac:dyDescent="0.25">
      <c r="A2351" s="13">
        <v>2708176</v>
      </c>
      <c r="B2351" s="1">
        <v>1840</v>
      </c>
      <c r="C2351" s="1">
        <v>33472</v>
      </c>
      <c r="D2351" s="6">
        <v>44367.974437997684</v>
      </c>
      <c r="E2351" s="1" t="s">
        <v>1511</v>
      </c>
      <c r="F2351" s="1" t="s">
        <v>72</v>
      </c>
      <c r="G2351" s="1" t="s">
        <v>93</v>
      </c>
      <c r="H2351" s="1" t="s">
        <v>478</v>
      </c>
      <c r="I2351" s="1" t="s">
        <v>481</v>
      </c>
      <c r="J2351" s="1" t="s">
        <v>482</v>
      </c>
      <c r="K2351" s="1">
        <v>36.485300000000002</v>
      </c>
      <c r="L2351" s="1">
        <v>42.422117739400001</v>
      </c>
      <c r="M2351" s="1">
        <v>100</v>
      </c>
      <c r="N2351" s="1" t="s">
        <v>66</v>
      </c>
      <c r="O2351" s="1">
        <v>100</v>
      </c>
      <c r="P2351" t="str">
        <f>_xlfn.CONCAT( YEAR(TblOrigin[[#This Row],[ODK_DateOfSubmission]]), "-",TEXT( MONTH(TblOrigin[[#This Row],[ODK_DateOfSubmission]]),"00"))</f>
        <v>2021-06</v>
      </c>
    </row>
    <row r="2352" spans="1:16" x14ac:dyDescent="0.25">
      <c r="A2352" s="13">
        <v>3502003</v>
      </c>
      <c r="B2352" s="1">
        <v>528</v>
      </c>
      <c r="C2352" s="1">
        <v>24722</v>
      </c>
      <c r="D2352" s="6">
        <v>44354.550270752312</v>
      </c>
      <c r="E2352" s="1" t="s">
        <v>1511</v>
      </c>
      <c r="F2352" s="1" t="s">
        <v>68</v>
      </c>
      <c r="G2352" s="1" t="s">
        <v>81</v>
      </c>
      <c r="H2352" s="1" t="s">
        <v>1047</v>
      </c>
      <c r="I2352" s="1" t="s">
        <v>1051</v>
      </c>
      <c r="J2352" s="1" t="s">
        <v>897</v>
      </c>
      <c r="K2352" s="1">
        <v>31.711529196499999</v>
      </c>
      <c r="L2352" s="1">
        <v>46.124556874</v>
      </c>
      <c r="M2352" s="1">
        <v>9</v>
      </c>
      <c r="N2352" s="1" t="s">
        <v>78</v>
      </c>
      <c r="O2352" s="1">
        <v>4</v>
      </c>
      <c r="P2352" t="str">
        <f>_xlfn.CONCAT( YEAR(TblOrigin[[#This Row],[ODK_DateOfSubmission]]), "-",TEXT( MONTH(TblOrigin[[#This Row],[ODK_DateOfSubmission]]),"00"))</f>
        <v>2021-06</v>
      </c>
    </row>
    <row r="2353" spans="1:16" x14ac:dyDescent="0.25">
      <c r="A2353" s="13">
        <v>3502003</v>
      </c>
      <c r="B2353" s="1">
        <v>528</v>
      </c>
      <c r="C2353" s="1">
        <v>24722</v>
      </c>
      <c r="D2353" s="6">
        <v>44354.550270752312</v>
      </c>
      <c r="E2353" s="1" t="s">
        <v>1511</v>
      </c>
      <c r="F2353" s="1" t="s">
        <v>68</v>
      </c>
      <c r="G2353" s="1" t="s">
        <v>81</v>
      </c>
      <c r="H2353" s="1" t="s">
        <v>1047</v>
      </c>
      <c r="I2353" s="1" t="s">
        <v>1051</v>
      </c>
      <c r="J2353" s="1" t="s">
        <v>897</v>
      </c>
      <c r="K2353" s="1">
        <v>31.711529196499999</v>
      </c>
      <c r="L2353" s="1">
        <v>46.124556874</v>
      </c>
      <c r="M2353" s="1">
        <v>9</v>
      </c>
      <c r="N2353" s="1" t="s">
        <v>87</v>
      </c>
      <c r="O2353" s="1">
        <v>5</v>
      </c>
      <c r="P2353" t="str">
        <f>_xlfn.CONCAT( YEAR(TblOrigin[[#This Row],[ODK_DateOfSubmission]]), "-",TEXT( MONTH(TblOrigin[[#This Row],[ODK_DateOfSubmission]]),"00"))</f>
        <v>2021-06</v>
      </c>
    </row>
    <row r="2354" spans="1:16" x14ac:dyDescent="0.25">
      <c r="A2354" s="13">
        <v>3502007</v>
      </c>
      <c r="B2354" s="1">
        <v>529</v>
      </c>
      <c r="C2354" s="1">
        <v>33795</v>
      </c>
      <c r="D2354" s="6">
        <v>44354.5502877662</v>
      </c>
      <c r="E2354" s="1" t="s">
        <v>1511</v>
      </c>
      <c r="F2354" s="1" t="s">
        <v>68</v>
      </c>
      <c r="G2354" s="1" t="s">
        <v>81</v>
      </c>
      <c r="H2354" s="1" t="s">
        <v>1047</v>
      </c>
      <c r="I2354" s="1" t="s">
        <v>1334</v>
      </c>
      <c r="J2354" s="1" t="s">
        <v>1335</v>
      </c>
      <c r="K2354" s="1">
        <v>31.728400000000001</v>
      </c>
      <c r="L2354" s="1">
        <v>46.110399999999998</v>
      </c>
      <c r="M2354" s="1">
        <v>4</v>
      </c>
      <c r="N2354" s="1" t="s">
        <v>87</v>
      </c>
      <c r="O2354" s="1">
        <v>4</v>
      </c>
      <c r="P2354" t="str">
        <f>_xlfn.CONCAT( YEAR(TblOrigin[[#This Row],[ODK_DateOfSubmission]]), "-",TEXT( MONTH(TblOrigin[[#This Row],[ODK_DateOfSubmission]]),"00"))</f>
        <v>2021-06</v>
      </c>
    </row>
    <row r="2355" spans="1:16" x14ac:dyDescent="0.25">
      <c r="A2355" s="13">
        <v>3502016</v>
      </c>
      <c r="B2355" s="1">
        <v>1209</v>
      </c>
      <c r="C2355" s="1">
        <v>34162</v>
      </c>
      <c r="D2355" s="6">
        <v>44363.496446793979</v>
      </c>
      <c r="E2355" s="1" t="s">
        <v>1511</v>
      </c>
      <c r="F2355" s="1" t="s">
        <v>68</v>
      </c>
      <c r="G2355" s="1" t="s">
        <v>81</v>
      </c>
      <c r="H2355" s="1" t="s">
        <v>1047</v>
      </c>
      <c r="I2355" s="1" t="s">
        <v>1440</v>
      </c>
      <c r="J2355" s="1" t="s">
        <v>1441</v>
      </c>
      <c r="K2355" s="1">
        <v>31.735530000000001</v>
      </c>
      <c r="L2355" s="1">
        <v>46.112045999999999</v>
      </c>
      <c r="M2355" s="1">
        <v>17</v>
      </c>
      <c r="N2355" s="1" t="s">
        <v>82</v>
      </c>
      <c r="O2355" s="1">
        <v>7</v>
      </c>
      <c r="P2355" t="str">
        <f>_xlfn.CONCAT( YEAR(TblOrigin[[#This Row],[ODK_DateOfSubmission]]), "-",TEXT( MONTH(TblOrigin[[#This Row],[ODK_DateOfSubmission]]),"00"))</f>
        <v>2021-06</v>
      </c>
    </row>
    <row r="2356" spans="1:16" x14ac:dyDescent="0.25">
      <c r="A2356" s="13">
        <v>3502016</v>
      </c>
      <c r="B2356" s="1">
        <v>1209</v>
      </c>
      <c r="C2356" s="1">
        <v>34162</v>
      </c>
      <c r="D2356" s="6">
        <v>44363.496446793979</v>
      </c>
      <c r="E2356" s="1" t="s">
        <v>1511</v>
      </c>
      <c r="F2356" s="1" t="s">
        <v>68</v>
      </c>
      <c r="G2356" s="1" t="s">
        <v>81</v>
      </c>
      <c r="H2356" s="1" t="s">
        <v>1047</v>
      </c>
      <c r="I2356" s="1" t="s">
        <v>1440</v>
      </c>
      <c r="J2356" s="1" t="s">
        <v>1441</v>
      </c>
      <c r="K2356" s="1">
        <v>31.735530000000001</v>
      </c>
      <c r="L2356" s="1">
        <v>46.112045999999999</v>
      </c>
      <c r="M2356" s="1">
        <v>17</v>
      </c>
      <c r="N2356" s="1" t="s">
        <v>87</v>
      </c>
      <c r="O2356" s="1">
        <v>3</v>
      </c>
      <c r="P2356" t="str">
        <f>_xlfn.CONCAT( YEAR(TblOrigin[[#This Row],[ODK_DateOfSubmission]]), "-",TEXT( MONTH(TblOrigin[[#This Row],[ODK_DateOfSubmission]]),"00"))</f>
        <v>2021-06</v>
      </c>
    </row>
    <row r="2357" spans="1:16" x14ac:dyDescent="0.25">
      <c r="A2357" s="13">
        <v>3502016</v>
      </c>
      <c r="B2357" s="1">
        <v>1209</v>
      </c>
      <c r="C2357" s="1">
        <v>34162</v>
      </c>
      <c r="D2357" s="6">
        <v>44363.496446793979</v>
      </c>
      <c r="E2357" s="1" t="s">
        <v>1511</v>
      </c>
      <c r="F2357" s="1" t="s">
        <v>68</v>
      </c>
      <c r="G2357" s="1" t="s">
        <v>81</v>
      </c>
      <c r="H2357" s="1" t="s">
        <v>1047</v>
      </c>
      <c r="I2357" s="1" t="s">
        <v>1440</v>
      </c>
      <c r="J2357" s="1" t="s">
        <v>1441</v>
      </c>
      <c r="K2357" s="1">
        <v>31.735530000000001</v>
      </c>
      <c r="L2357" s="1">
        <v>46.112045999999999</v>
      </c>
      <c r="M2357" s="1">
        <v>17</v>
      </c>
      <c r="N2357" s="1" t="s">
        <v>66</v>
      </c>
      <c r="O2357" s="1">
        <v>4</v>
      </c>
      <c r="P2357" t="str">
        <f>_xlfn.CONCAT( YEAR(TblOrigin[[#This Row],[ODK_DateOfSubmission]]), "-",TEXT( MONTH(TblOrigin[[#This Row],[ODK_DateOfSubmission]]),"00"))</f>
        <v>2021-06</v>
      </c>
    </row>
    <row r="2358" spans="1:16" x14ac:dyDescent="0.25">
      <c r="A2358" s="13">
        <v>3502016</v>
      </c>
      <c r="B2358" s="1">
        <v>1209</v>
      </c>
      <c r="C2358" s="1">
        <v>34162</v>
      </c>
      <c r="D2358" s="6">
        <v>44363.496446793979</v>
      </c>
      <c r="E2358" s="1" t="s">
        <v>1511</v>
      </c>
      <c r="F2358" s="1" t="s">
        <v>68</v>
      </c>
      <c r="G2358" s="1" t="s">
        <v>81</v>
      </c>
      <c r="H2358" s="1" t="s">
        <v>1047</v>
      </c>
      <c r="I2358" s="1" t="s">
        <v>1440</v>
      </c>
      <c r="J2358" s="1" t="s">
        <v>1441</v>
      </c>
      <c r="K2358" s="1">
        <v>31.735530000000001</v>
      </c>
      <c r="L2358" s="1">
        <v>46.112045999999999</v>
      </c>
      <c r="M2358" s="1">
        <v>17</v>
      </c>
      <c r="N2358" s="1" t="s">
        <v>78</v>
      </c>
      <c r="O2358" s="1">
        <v>3</v>
      </c>
      <c r="P2358" t="str">
        <f>_xlfn.CONCAT( YEAR(TblOrigin[[#This Row],[ODK_DateOfSubmission]]), "-",TEXT( MONTH(TblOrigin[[#This Row],[ODK_DateOfSubmission]]),"00"))</f>
        <v>2021-06</v>
      </c>
    </row>
    <row r="2359" spans="1:16" x14ac:dyDescent="0.25">
      <c r="A2359" s="13">
        <v>3502018</v>
      </c>
      <c r="B2359" s="1">
        <v>3977</v>
      </c>
      <c r="C2359" s="1">
        <v>10289</v>
      </c>
      <c r="D2359" s="6">
        <v>44405.068557604165</v>
      </c>
      <c r="E2359" s="1" t="s">
        <v>1511</v>
      </c>
      <c r="F2359" s="1" t="s">
        <v>68</v>
      </c>
      <c r="G2359" s="1" t="s">
        <v>81</v>
      </c>
      <c r="H2359" s="1" t="s">
        <v>1047</v>
      </c>
      <c r="I2359" s="1" t="s">
        <v>1088</v>
      </c>
      <c r="J2359" s="1" t="s">
        <v>1510</v>
      </c>
      <c r="K2359" s="1">
        <v>31.715143000000001</v>
      </c>
      <c r="L2359" s="1">
        <v>46.098461</v>
      </c>
      <c r="M2359" s="1">
        <v>8</v>
      </c>
      <c r="N2359" s="1" t="s">
        <v>87</v>
      </c>
      <c r="O2359" s="1">
        <v>3</v>
      </c>
      <c r="P2359" t="str">
        <f>_xlfn.CONCAT( YEAR(TblOrigin[[#This Row],[ODK_DateOfSubmission]]), "-",TEXT( MONTH(TblOrigin[[#This Row],[ODK_DateOfSubmission]]),"00"))</f>
        <v>2021-07</v>
      </c>
    </row>
    <row r="2360" spans="1:16" x14ac:dyDescent="0.25">
      <c r="A2360" s="13">
        <v>3502018</v>
      </c>
      <c r="B2360" s="1">
        <v>3977</v>
      </c>
      <c r="C2360" s="1">
        <v>10289</v>
      </c>
      <c r="D2360" s="6">
        <v>44405.068557604165</v>
      </c>
      <c r="E2360" s="1" t="s">
        <v>1511</v>
      </c>
      <c r="F2360" s="1" t="s">
        <v>68</v>
      </c>
      <c r="G2360" s="1" t="s">
        <v>81</v>
      </c>
      <c r="H2360" s="1" t="s">
        <v>1047</v>
      </c>
      <c r="I2360" s="1" t="s">
        <v>1088</v>
      </c>
      <c r="J2360" s="1" t="s">
        <v>1510</v>
      </c>
      <c r="K2360" s="1">
        <v>31.715143000000001</v>
      </c>
      <c r="L2360" s="1">
        <v>46.098461</v>
      </c>
      <c r="M2360" s="1">
        <v>8</v>
      </c>
      <c r="N2360" s="1" t="s">
        <v>78</v>
      </c>
      <c r="O2360" s="1">
        <v>2</v>
      </c>
      <c r="P2360" t="str">
        <f>_xlfn.CONCAT( YEAR(TblOrigin[[#This Row],[ODK_DateOfSubmission]]), "-",TEXT( MONTH(TblOrigin[[#This Row],[ODK_DateOfSubmission]]),"00"))</f>
        <v>2021-07</v>
      </c>
    </row>
    <row r="2361" spans="1:16" x14ac:dyDescent="0.25">
      <c r="A2361" s="13">
        <v>3502018</v>
      </c>
      <c r="B2361" s="1">
        <v>3977</v>
      </c>
      <c r="C2361" s="1">
        <v>10289</v>
      </c>
      <c r="D2361" s="6">
        <v>44405.068557604165</v>
      </c>
      <c r="E2361" s="1" t="s">
        <v>1511</v>
      </c>
      <c r="F2361" s="1" t="s">
        <v>68</v>
      </c>
      <c r="G2361" s="1" t="s">
        <v>81</v>
      </c>
      <c r="H2361" s="1" t="s">
        <v>1047</v>
      </c>
      <c r="I2361" s="1" t="s">
        <v>1088</v>
      </c>
      <c r="J2361" s="1" t="s">
        <v>1510</v>
      </c>
      <c r="K2361" s="1">
        <v>31.715143000000001</v>
      </c>
      <c r="L2361" s="1">
        <v>46.098461</v>
      </c>
      <c r="M2361" s="1">
        <v>8</v>
      </c>
      <c r="N2361" s="1" t="s">
        <v>70</v>
      </c>
      <c r="O2361" s="1">
        <v>3</v>
      </c>
      <c r="P2361" t="str">
        <f>_xlfn.CONCAT( YEAR(TblOrigin[[#This Row],[ODK_DateOfSubmission]]), "-",TEXT( MONTH(TblOrigin[[#This Row],[ODK_DateOfSubmission]]),"00"))</f>
        <v>2021-07</v>
      </c>
    </row>
    <row r="2362" spans="1:16" x14ac:dyDescent="0.25">
      <c r="A2362" s="13">
        <v>3504002</v>
      </c>
      <c r="B2362" s="1">
        <v>2346</v>
      </c>
      <c r="C2362" s="1">
        <v>25529</v>
      </c>
      <c r="D2362" s="6">
        <v>44376.631850266203</v>
      </c>
      <c r="E2362" s="1" t="s">
        <v>1511</v>
      </c>
      <c r="F2362" s="1" t="s">
        <v>68</v>
      </c>
      <c r="G2362" s="1" t="s">
        <v>73</v>
      </c>
      <c r="H2362" s="1" t="s">
        <v>1059</v>
      </c>
      <c r="I2362" s="1" t="s">
        <v>1062</v>
      </c>
      <c r="J2362" s="1" t="s">
        <v>1063</v>
      </c>
      <c r="K2362" s="1">
        <v>31.033167288000001</v>
      </c>
      <c r="L2362" s="1">
        <v>46.273891712999998</v>
      </c>
      <c r="M2362" s="1">
        <v>9</v>
      </c>
      <c r="N2362" s="1" t="s">
        <v>87</v>
      </c>
      <c r="O2362" s="1">
        <v>5</v>
      </c>
      <c r="P2362" t="str">
        <f>_xlfn.CONCAT( YEAR(TblOrigin[[#This Row],[ODK_DateOfSubmission]]), "-",TEXT( MONTH(TblOrigin[[#This Row],[ODK_DateOfSubmission]]),"00"))</f>
        <v>2021-06</v>
      </c>
    </row>
    <row r="2363" spans="1:16" x14ac:dyDescent="0.25">
      <c r="A2363" s="13">
        <v>3504002</v>
      </c>
      <c r="B2363" s="1">
        <v>2346</v>
      </c>
      <c r="C2363" s="1">
        <v>25529</v>
      </c>
      <c r="D2363" s="6">
        <v>44376.631850266203</v>
      </c>
      <c r="E2363" s="1" t="s">
        <v>1511</v>
      </c>
      <c r="F2363" s="1" t="s">
        <v>68</v>
      </c>
      <c r="G2363" s="1" t="s">
        <v>73</v>
      </c>
      <c r="H2363" s="1" t="s">
        <v>1059</v>
      </c>
      <c r="I2363" s="1" t="s">
        <v>1062</v>
      </c>
      <c r="J2363" s="1" t="s">
        <v>1063</v>
      </c>
      <c r="K2363" s="1">
        <v>31.033167288000001</v>
      </c>
      <c r="L2363" s="1">
        <v>46.273891712999998</v>
      </c>
      <c r="M2363" s="1">
        <v>9</v>
      </c>
      <c r="N2363" s="1" t="s">
        <v>78</v>
      </c>
      <c r="O2363" s="1">
        <v>4</v>
      </c>
      <c r="P2363" t="str">
        <f>_xlfn.CONCAT( YEAR(TblOrigin[[#This Row],[ODK_DateOfSubmission]]), "-",TEXT( MONTH(TblOrigin[[#This Row],[ODK_DateOfSubmission]]),"00"))</f>
        <v>2021-06</v>
      </c>
    </row>
    <row r="2364" spans="1:16" x14ac:dyDescent="0.25">
      <c r="A2364" s="13">
        <v>3504006</v>
      </c>
      <c r="B2364" s="1">
        <v>3014</v>
      </c>
      <c r="C2364" s="1">
        <v>9728</v>
      </c>
      <c r="D2364" s="6">
        <v>44384.644477118054</v>
      </c>
      <c r="E2364" s="1" t="s">
        <v>1511</v>
      </c>
      <c r="F2364" s="1" t="s">
        <v>68</v>
      </c>
      <c r="G2364" s="1" t="s">
        <v>73</v>
      </c>
      <c r="H2364" s="1" t="s">
        <v>1059</v>
      </c>
      <c r="I2364" s="1" t="s">
        <v>1341</v>
      </c>
      <c r="J2364" s="1" t="s">
        <v>250</v>
      </c>
      <c r="K2364" s="1">
        <v>31.038316374200001</v>
      </c>
      <c r="L2364" s="1">
        <v>46.253982172199997</v>
      </c>
      <c r="M2364" s="1">
        <v>5</v>
      </c>
      <c r="N2364" s="1" t="s">
        <v>66</v>
      </c>
      <c r="O2364" s="1">
        <v>5</v>
      </c>
      <c r="P2364" t="str">
        <f>_xlfn.CONCAT( YEAR(TblOrigin[[#This Row],[ODK_DateOfSubmission]]), "-",TEXT( MONTH(TblOrigin[[#This Row],[ODK_DateOfSubmission]]),"00"))</f>
        <v>2021-07</v>
      </c>
    </row>
    <row r="2365" spans="1:16" x14ac:dyDescent="0.25">
      <c r="A2365" s="13">
        <v>3504007</v>
      </c>
      <c r="B2365" s="1">
        <v>2345</v>
      </c>
      <c r="C2365" s="1">
        <v>25525</v>
      </c>
      <c r="D2365" s="6">
        <v>44376.631838159723</v>
      </c>
      <c r="E2365" s="1" t="s">
        <v>1511</v>
      </c>
      <c r="F2365" s="1" t="s">
        <v>68</v>
      </c>
      <c r="G2365" s="1" t="s">
        <v>73</v>
      </c>
      <c r="H2365" s="1" t="s">
        <v>1059</v>
      </c>
      <c r="I2365" s="1" t="s">
        <v>1064</v>
      </c>
      <c r="J2365" s="1" t="s">
        <v>1065</v>
      </c>
      <c r="K2365" s="1">
        <v>31.027024004299999</v>
      </c>
      <c r="L2365" s="1">
        <v>46.241676675500003</v>
      </c>
      <c r="M2365" s="1">
        <v>37</v>
      </c>
      <c r="N2365" s="1" t="s">
        <v>66</v>
      </c>
      <c r="O2365" s="1">
        <v>10</v>
      </c>
      <c r="P2365" t="str">
        <f>_xlfn.CONCAT( YEAR(TblOrigin[[#This Row],[ODK_DateOfSubmission]]), "-",TEXT( MONTH(TblOrigin[[#This Row],[ODK_DateOfSubmission]]),"00"))</f>
        <v>2021-06</v>
      </c>
    </row>
    <row r="2366" spans="1:16" x14ac:dyDescent="0.25">
      <c r="A2366" s="13">
        <v>3504007</v>
      </c>
      <c r="B2366" s="1">
        <v>2345</v>
      </c>
      <c r="C2366" s="1">
        <v>25525</v>
      </c>
      <c r="D2366" s="6">
        <v>44376.631838159723</v>
      </c>
      <c r="E2366" s="1" t="s">
        <v>1511</v>
      </c>
      <c r="F2366" s="1" t="s">
        <v>68</v>
      </c>
      <c r="G2366" s="1" t="s">
        <v>73</v>
      </c>
      <c r="H2366" s="1" t="s">
        <v>1059</v>
      </c>
      <c r="I2366" s="1" t="s">
        <v>1064</v>
      </c>
      <c r="J2366" s="1" t="s">
        <v>1065</v>
      </c>
      <c r="K2366" s="1">
        <v>31.027024004299999</v>
      </c>
      <c r="L2366" s="1">
        <v>46.241676675500003</v>
      </c>
      <c r="M2366" s="1">
        <v>37</v>
      </c>
      <c r="N2366" s="1" t="s">
        <v>78</v>
      </c>
      <c r="O2366" s="1">
        <v>12</v>
      </c>
      <c r="P2366" t="str">
        <f>_xlfn.CONCAT( YEAR(TblOrigin[[#This Row],[ODK_DateOfSubmission]]), "-",TEXT( MONTH(TblOrigin[[#This Row],[ODK_DateOfSubmission]]),"00"))</f>
        <v>2021-06</v>
      </c>
    </row>
    <row r="2367" spans="1:16" x14ac:dyDescent="0.25">
      <c r="A2367" s="13">
        <v>3504007</v>
      </c>
      <c r="B2367" s="1">
        <v>2345</v>
      </c>
      <c r="C2367" s="1">
        <v>25525</v>
      </c>
      <c r="D2367" s="6">
        <v>44376.631838159723</v>
      </c>
      <c r="E2367" s="1" t="s">
        <v>1511</v>
      </c>
      <c r="F2367" s="1" t="s">
        <v>68</v>
      </c>
      <c r="G2367" s="1" t="s">
        <v>73</v>
      </c>
      <c r="H2367" s="1" t="s">
        <v>1059</v>
      </c>
      <c r="I2367" s="1" t="s">
        <v>1064</v>
      </c>
      <c r="J2367" s="1" t="s">
        <v>1065</v>
      </c>
      <c r="K2367" s="1">
        <v>31.027024004299999</v>
      </c>
      <c r="L2367" s="1">
        <v>46.241676675500003</v>
      </c>
      <c r="M2367" s="1">
        <v>37</v>
      </c>
      <c r="N2367" s="1" t="s">
        <v>90</v>
      </c>
      <c r="O2367" s="1">
        <v>14</v>
      </c>
      <c r="P2367" t="str">
        <f>_xlfn.CONCAT( YEAR(TblOrigin[[#This Row],[ODK_DateOfSubmission]]), "-",TEXT( MONTH(TblOrigin[[#This Row],[ODK_DateOfSubmission]]),"00"))</f>
        <v>2021-06</v>
      </c>
    </row>
    <row r="2368" spans="1:16" x14ac:dyDescent="0.25">
      <c r="A2368" s="13">
        <v>3504007</v>
      </c>
      <c r="B2368" s="1">
        <v>2345</v>
      </c>
      <c r="C2368" s="1">
        <v>25525</v>
      </c>
      <c r="D2368" s="6">
        <v>44376.631838159723</v>
      </c>
      <c r="E2368" s="1" t="s">
        <v>1511</v>
      </c>
      <c r="F2368" s="1" t="s">
        <v>68</v>
      </c>
      <c r="G2368" s="1" t="s">
        <v>73</v>
      </c>
      <c r="H2368" s="1" t="s">
        <v>1059</v>
      </c>
      <c r="I2368" s="1" t="s">
        <v>1064</v>
      </c>
      <c r="J2368" s="1" t="s">
        <v>1065</v>
      </c>
      <c r="K2368" s="1">
        <v>31.027024004299999</v>
      </c>
      <c r="L2368" s="1">
        <v>46.241676675500003</v>
      </c>
      <c r="M2368" s="1">
        <v>37</v>
      </c>
      <c r="N2368" s="1" t="s">
        <v>87</v>
      </c>
      <c r="O2368" s="1">
        <v>1</v>
      </c>
      <c r="P2368" t="str">
        <f>_xlfn.CONCAT( YEAR(TblOrigin[[#This Row],[ODK_DateOfSubmission]]), "-",TEXT( MONTH(TblOrigin[[#This Row],[ODK_DateOfSubmission]]),"00"))</f>
        <v>2021-06</v>
      </c>
    </row>
    <row r="2369" spans="1:16" x14ac:dyDescent="0.25">
      <c r="A2369" s="13">
        <v>3504011</v>
      </c>
      <c r="B2369" s="1">
        <v>2686</v>
      </c>
      <c r="C2369" s="1">
        <v>10260</v>
      </c>
      <c r="D2369" s="6">
        <v>44381.48746866898</v>
      </c>
      <c r="E2369" s="1" t="s">
        <v>1511</v>
      </c>
      <c r="F2369" s="1" t="s">
        <v>68</v>
      </c>
      <c r="G2369" s="1" t="s">
        <v>73</v>
      </c>
      <c r="H2369" s="1" t="s">
        <v>1059</v>
      </c>
      <c r="I2369" s="1" t="s">
        <v>1066</v>
      </c>
      <c r="J2369" s="1" t="s">
        <v>1067</v>
      </c>
      <c r="K2369" s="1">
        <v>31.0134574836</v>
      </c>
      <c r="L2369" s="1">
        <v>46.282408152000002</v>
      </c>
      <c r="M2369" s="1">
        <v>650</v>
      </c>
      <c r="N2369" s="1" t="s">
        <v>87</v>
      </c>
      <c r="O2369" s="1">
        <v>10</v>
      </c>
      <c r="P2369" t="str">
        <f>_xlfn.CONCAT( YEAR(TblOrigin[[#This Row],[ODK_DateOfSubmission]]), "-",TEXT( MONTH(TblOrigin[[#This Row],[ODK_DateOfSubmission]]),"00"))</f>
        <v>2021-07</v>
      </c>
    </row>
    <row r="2370" spans="1:16" x14ac:dyDescent="0.25">
      <c r="A2370" s="13">
        <v>3504011</v>
      </c>
      <c r="B2370" s="1">
        <v>2686</v>
      </c>
      <c r="C2370" s="1">
        <v>10260</v>
      </c>
      <c r="D2370" s="6">
        <v>44381.48746866898</v>
      </c>
      <c r="E2370" s="1" t="s">
        <v>1511</v>
      </c>
      <c r="F2370" s="1" t="s">
        <v>68</v>
      </c>
      <c r="G2370" s="1" t="s">
        <v>73</v>
      </c>
      <c r="H2370" s="1" t="s">
        <v>1059</v>
      </c>
      <c r="I2370" s="1" t="s">
        <v>1066</v>
      </c>
      <c r="J2370" s="1" t="s">
        <v>1067</v>
      </c>
      <c r="K2370" s="1">
        <v>31.0134574836</v>
      </c>
      <c r="L2370" s="1">
        <v>46.282408152000002</v>
      </c>
      <c r="M2370" s="1">
        <v>650</v>
      </c>
      <c r="N2370" s="1" t="s">
        <v>66</v>
      </c>
      <c r="O2370" s="1">
        <v>10</v>
      </c>
      <c r="P2370" t="str">
        <f>_xlfn.CONCAT( YEAR(TblOrigin[[#This Row],[ODK_DateOfSubmission]]), "-",TEXT( MONTH(TblOrigin[[#This Row],[ODK_DateOfSubmission]]),"00"))</f>
        <v>2021-07</v>
      </c>
    </row>
    <row r="2371" spans="1:16" x14ac:dyDescent="0.25">
      <c r="A2371" s="13">
        <v>3504011</v>
      </c>
      <c r="B2371" s="1">
        <v>2686</v>
      </c>
      <c r="C2371" s="1">
        <v>10260</v>
      </c>
      <c r="D2371" s="6">
        <v>44381.48746866898</v>
      </c>
      <c r="E2371" s="1" t="s">
        <v>1511</v>
      </c>
      <c r="F2371" s="1" t="s">
        <v>68</v>
      </c>
      <c r="G2371" s="1" t="s">
        <v>73</v>
      </c>
      <c r="H2371" s="1" t="s">
        <v>1059</v>
      </c>
      <c r="I2371" s="1" t="s">
        <v>1066</v>
      </c>
      <c r="J2371" s="1" t="s">
        <v>1067</v>
      </c>
      <c r="K2371" s="1">
        <v>31.0134574836</v>
      </c>
      <c r="L2371" s="1">
        <v>46.282408152000002</v>
      </c>
      <c r="M2371" s="1">
        <v>650</v>
      </c>
      <c r="N2371" s="1" t="s">
        <v>90</v>
      </c>
      <c r="O2371" s="1">
        <v>20</v>
      </c>
      <c r="P2371" t="str">
        <f>_xlfn.CONCAT( YEAR(TblOrigin[[#This Row],[ODK_DateOfSubmission]]), "-",TEXT( MONTH(TblOrigin[[#This Row],[ODK_DateOfSubmission]]),"00"))</f>
        <v>2021-07</v>
      </c>
    </row>
    <row r="2372" spans="1:16" x14ac:dyDescent="0.25">
      <c r="A2372" s="13">
        <v>3504011</v>
      </c>
      <c r="B2372" s="1">
        <v>2686</v>
      </c>
      <c r="C2372" s="1">
        <v>10260</v>
      </c>
      <c r="D2372" s="6">
        <v>44381.48746866898</v>
      </c>
      <c r="E2372" s="1" t="s">
        <v>1511</v>
      </c>
      <c r="F2372" s="1" t="s">
        <v>68</v>
      </c>
      <c r="G2372" s="1" t="s">
        <v>73</v>
      </c>
      <c r="H2372" s="1" t="s">
        <v>1059</v>
      </c>
      <c r="I2372" s="1" t="s">
        <v>1066</v>
      </c>
      <c r="J2372" s="1" t="s">
        <v>1067</v>
      </c>
      <c r="K2372" s="1">
        <v>31.0134574836</v>
      </c>
      <c r="L2372" s="1">
        <v>46.282408152000002</v>
      </c>
      <c r="M2372" s="1">
        <v>650</v>
      </c>
      <c r="N2372" s="1" t="s">
        <v>122</v>
      </c>
      <c r="O2372" s="1">
        <v>10</v>
      </c>
      <c r="P2372" t="str">
        <f>_xlfn.CONCAT( YEAR(TblOrigin[[#This Row],[ODK_DateOfSubmission]]), "-",TEXT( MONTH(TblOrigin[[#This Row],[ODK_DateOfSubmission]]),"00"))</f>
        <v>2021-07</v>
      </c>
    </row>
    <row r="2373" spans="1:16" x14ac:dyDescent="0.25">
      <c r="A2373" s="13">
        <v>3504011</v>
      </c>
      <c r="B2373" s="1">
        <v>2686</v>
      </c>
      <c r="C2373" s="1">
        <v>10260</v>
      </c>
      <c r="D2373" s="6">
        <v>44381.48746866898</v>
      </c>
      <c r="E2373" s="1" t="s">
        <v>1511</v>
      </c>
      <c r="F2373" s="1" t="s">
        <v>68</v>
      </c>
      <c r="G2373" s="1" t="s">
        <v>73</v>
      </c>
      <c r="H2373" s="1" t="s">
        <v>1059</v>
      </c>
      <c r="I2373" s="1" t="s">
        <v>1066</v>
      </c>
      <c r="J2373" s="1" t="s">
        <v>1067</v>
      </c>
      <c r="K2373" s="1">
        <v>31.0134574836</v>
      </c>
      <c r="L2373" s="1">
        <v>46.282408152000002</v>
      </c>
      <c r="M2373" s="1">
        <v>650</v>
      </c>
      <c r="N2373" s="1" t="s">
        <v>82</v>
      </c>
      <c r="O2373" s="1">
        <v>250</v>
      </c>
      <c r="P2373" t="str">
        <f>_xlfn.CONCAT( YEAR(TblOrigin[[#This Row],[ODK_DateOfSubmission]]), "-",TEXT( MONTH(TblOrigin[[#This Row],[ODK_DateOfSubmission]]),"00"))</f>
        <v>2021-07</v>
      </c>
    </row>
    <row r="2374" spans="1:16" x14ac:dyDescent="0.25">
      <c r="A2374" s="13">
        <v>3504011</v>
      </c>
      <c r="B2374" s="1">
        <v>2686</v>
      </c>
      <c r="C2374" s="1">
        <v>10260</v>
      </c>
      <c r="D2374" s="6">
        <v>44381.48746866898</v>
      </c>
      <c r="E2374" s="1" t="s">
        <v>1511</v>
      </c>
      <c r="F2374" s="1" t="s">
        <v>68</v>
      </c>
      <c r="G2374" s="1" t="s">
        <v>73</v>
      </c>
      <c r="H2374" s="1" t="s">
        <v>1059</v>
      </c>
      <c r="I2374" s="1" t="s">
        <v>1066</v>
      </c>
      <c r="J2374" s="1" t="s">
        <v>1067</v>
      </c>
      <c r="K2374" s="1">
        <v>31.0134574836</v>
      </c>
      <c r="L2374" s="1">
        <v>46.282408152000002</v>
      </c>
      <c r="M2374" s="1">
        <v>650</v>
      </c>
      <c r="N2374" s="1" t="s">
        <v>70</v>
      </c>
      <c r="O2374" s="1">
        <v>150</v>
      </c>
      <c r="P2374" t="str">
        <f>_xlfn.CONCAT( YEAR(TblOrigin[[#This Row],[ODK_DateOfSubmission]]), "-",TEXT( MONTH(TblOrigin[[#This Row],[ODK_DateOfSubmission]]),"00"))</f>
        <v>2021-07</v>
      </c>
    </row>
    <row r="2375" spans="1:16" x14ac:dyDescent="0.25">
      <c r="A2375" s="13">
        <v>3504011</v>
      </c>
      <c r="B2375" s="1">
        <v>2686</v>
      </c>
      <c r="C2375" s="1">
        <v>10260</v>
      </c>
      <c r="D2375" s="6">
        <v>44381.48746866898</v>
      </c>
      <c r="E2375" s="1" t="s">
        <v>1511</v>
      </c>
      <c r="F2375" s="1" t="s">
        <v>68</v>
      </c>
      <c r="G2375" s="1" t="s">
        <v>73</v>
      </c>
      <c r="H2375" s="1" t="s">
        <v>1059</v>
      </c>
      <c r="I2375" s="1" t="s">
        <v>1066</v>
      </c>
      <c r="J2375" s="1" t="s">
        <v>1067</v>
      </c>
      <c r="K2375" s="1">
        <v>31.0134574836</v>
      </c>
      <c r="L2375" s="1">
        <v>46.282408152000002</v>
      </c>
      <c r="M2375" s="1">
        <v>650</v>
      </c>
      <c r="N2375" s="1" t="s">
        <v>78</v>
      </c>
      <c r="O2375" s="1">
        <v>200</v>
      </c>
      <c r="P2375" t="str">
        <f>_xlfn.CONCAT( YEAR(TblOrigin[[#This Row],[ODK_DateOfSubmission]]), "-",TEXT( MONTH(TblOrigin[[#This Row],[ODK_DateOfSubmission]]),"00"))</f>
        <v>2021-07</v>
      </c>
    </row>
    <row r="2376" spans="1:16" x14ac:dyDescent="0.25">
      <c r="A2376" s="13">
        <v>3504014</v>
      </c>
      <c r="B2376" s="1">
        <v>1024</v>
      </c>
      <c r="C2376" s="1">
        <v>10254</v>
      </c>
      <c r="D2376" s="6">
        <v>44361.448845486113</v>
      </c>
      <c r="E2376" s="1" t="s">
        <v>1511</v>
      </c>
      <c r="F2376" s="1" t="s">
        <v>68</v>
      </c>
      <c r="G2376" s="1" t="s">
        <v>73</v>
      </c>
      <c r="H2376" s="1" t="s">
        <v>1059</v>
      </c>
      <c r="I2376" s="1" t="s">
        <v>1070</v>
      </c>
      <c r="J2376" s="1" t="s">
        <v>1071</v>
      </c>
      <c r="K2376" s="1">
        <v>31.042429802899999</v>
      </c>
      <c r="L2376" s="1">
        <v>46.262052204600003</v>
      </c>
      <c r="M2376" s="1">
        <v>30</v>
      </c>
      <c r="N2376" s="1" t="s">
        <v>104</v>
      </c>
      <c r="O2376" s="1">
        <v>15</v>
      </c>
      <c r="P2376" t="str">
        <f>_xlfn.CONCAT( YEAR(TblOrigin[[#This Row],[ODK_DateOfSubmission]]), "-",TEXT( MONTH(TblOrigin[[#This Row],[ODK_DateOfSubmission]]),"00"))</f>
        <v>2021-06</v>
      </c>
    </row>
    <row r="2377" spans="1:16" x14ac:dyDescent="0.25">
      <c r="A2377" s="13">
        <v>3504014</v>
      </c>
      <c r="B2377" s="1">
        <v>1024</v>
      </c>
      <c r="C2377" s="1">
        <v>10254</v>
      </c>
      <c r="D2377" s="6">
        <v>44361.448845486113</v>
      </c>
      <c r="E2377" s="1" t="s">
        <v>1511</v>
      </c>
      <c r="F2377" s="1" t="s">
        <v>68</v>
      </c>
      <c r="G2377" s="1" t="s">
        <v>73</v>
      </c>
      <c r="H2377" s="1" t="s">
        <v>1059</v>
      </c>
      <c r="I2377" s="1" t="s">
        <v>1070</v>
      </c>
      <c r="J2377" s="1" t="s">
        <v>1071</v>
      </c>
      <c r="K2377" s="1">
        <v>31.042429802899999</v>
      </c>
      <c r="L2377" s="1">
        <v>46.262052204600003</v>
      </c>
      <c r="M2377" s="1">
        <v>30</v>
      </c>
      <c r="N2377" s="1" t="s">
        <v>94</v>
      </c>
      <c r="O2377" s="1">
        <v>10</v>
      </c>
      <c r="P2377" t="str">
        <f>_xlfn.CONCAT( YEAR(TblOrigin[[#This Row],[ODK_DateOfSubmission]]), "-",TEXT( MONTH(TblOrigin[[#This Row],[ODK_DateOfSubmission]]),"00"))</f>
        <v>2021-06</v>
      </c>
    </row>
    <row r="2378" spans="1:16" x14ac:dyDescent="0.25">
      <c r="A2378" s="13">
        <v>3504014</v>
      </c>
      <c r="B2378" s="1">
        <v>1024</v>
      </c>
      <c r="C2378" s="1">
        <v>10254</v>
      </c>
      <c r="D2378" s="6">
        <v>44361.448845486113</v>
      </c>
      <c r="E2378" s="1" t="s">
        <v>1511</v>
      </c>
      <c r="F2378" s="1" t="s">
        <v>68</v>
      </c>
      <c r="G2378" s="1" t="s">
        <v>73</v>
      </c>
      <c r="H2378" s="1" t="s">
        <v>1059</v>
      </c>
      <c r="I2378" s="1" t="s">
        <v>1070</v>
      </c>
      <c r="J2378" s="1" t="s">
        <v>1071</v>
      </c>
      <c r="K2378" s="1">
        <v>31.042429802899999</v>
      </c>
      <c r="L2378" s="1">
        <v>46.262052204600003</v>
      </c>
      <c r="M2378" s="1">
        <v>30</v>
      </c>
      <c r="N2378" s="1" t="s">
        <v>74</v>
      </c>
      <c r="O2378" s="1">
        <v>5</v>
      </c>
      <c r="P2378" t="str">
        <f>_xlfn.CONCAT( YEAR(TblOrigin[[#This Row],[ODK_DateOfSubmission]]), "-",TEXT( MONTH(TblOrigin[[#This Row],[ODK_DateOfSubmission]]),"00"))</f>
        <v>2021-06</v>
      </c>
    </row>
    <row r="2379" spans="1:16" x14ac:dyDescent="0.25">
      <c r="A2379" s="13">
        <v>3504015</v>
      </c>
      <c r="B2379" s="1">
        <v>2688</v>
      </c>
      <c r="C2379" s="1">
        <v>10272</v>
      </c>
      <c r="D2379" s="6">
        <v>44381.487497766204</v>
      </c>
      <c r="E2379" s="1" t="s">
        <v>1511</v>
      </c>
      <c r="F2379" s="1" t="s">
        <v>68</v>
      </c>
      <c r="G2379" s="1" t="s">
        <v>73</v>
      </c>
      <c r="H2379" s="1" t="s">
        <v>1059</v>
      </c>
      <c r="I2379" s="1" t="s">
        <v>1072</v>
      </c>
      <c r="J2379" s="1" t="s">
        <v>1073</v>
      </c>
      <c r="K2379" s="1">
        <v>31.034963944600001</v>
      </c>
      <c r="L2379" s="1">
        <v>46.242300951700003</v>
      </c>
      <c r="M2379" s="1">
        <v>3</v>
      </c>
      <c r="N2379" s="1" t="s">
        <v>87</v>
      </c>
      <c r="O2379" s="1">
        <v>3</v>
      </c>
      <c r="P2379" t="str">
        <f>_xlfn.CONCAT( YEAR(TblOrigin[[#This Row],[ODK_DateOfSubmission]]), "-",TEXT( MONTH(TblOrigin[[#This Row],[ODK_DateOfSubmission]]),"00"))</f>
        <v>2021-07</v>
      </c>
    </row>
    <row r="2380" spans="1:16" x14ac:dyDescent="0.25">
      <c r="A2380" s="13">
        <v>3504016</v>
      </c>
      <c r="B2380" s="1">
        <v>2804</v>
      </c>
      <c r="C2380" s="1">
        <v>10281</v>
      </c>
      <c r="D2380" s="6">
        <v>44382.544235914349</v>
      </c>
      <c r="E2380" s="1" t="s">
        <v>1511</v>
      </c>
      <c r="F2380" s="1" t="s">
        <v>68</v>
      </c>
      <c r="G2380" s="1" t="s">
        <v>73</v>
      </c>
      <c r="H2380" s="1" t="s">
        <v>1059</v>
      </c>
      <c r="I2380" s="1" t="s">
        <v>1074</v>
      </c>
      <c r="J2380" s="1" t="s">
        <v>1075</v>
      </c>
      <c r="K2380" s="1">
        <v>31.029471706599999</v>
      </c>
      <c r="L2380" s="1">
        <v>46.244121658399997</v>
      </c>
      <c r="M2380" s="1">
        <v>9</v>
      </c>
      <c r="N2380" s="1" t="s">
        <v>90</v>
      </c>
      <c r="O2380" s="1">
        <v>4</v>
      </c>
      <c r="P2380" t="str">
        <f>_xlfn.CONCAT( YEAR(TblOrigin[[#This Row],[ODK_DateOfSubmission]]), "-",TEXT( MONTH(TblOrigin[[#This Row],[ODK_DateOfSubmission]]),"00"))</f>
        <v>2021-07</v>
      </c>
    </row>
    <row r="2381" spans="1:16" x14ac:dyDescent="0.25">
      <c r="A2381" s="13">
        <v>3504016</v>
      </c>
      <c r="B2381" s="1">
        <v>2804</v>
      </c>
      <c r="C2381" s="1">
        <v>10281</v>
      </c>
      <c r="D2381" s="6">
        <v>44382.544235914349</v>
      </c>
      <c r="E2381" s="1" t="s">
        <v>1511</v>
      </c>
      <c r="F2381" s="1" t="s">
        <v>68</v>
      </c>
      <c r="G2381" s="1" t="s">
        <v>73</v>
      </c>
      <c r="H2381" s="1" t="s">
        <v>1059</v>
      </c>
      <c r="I2381" s="1" t="s">
        <v>1074</v>
      </c>
      <c r="J2381" s="1" t="s">
        <v>1075</v>
      </c>
      <c r="K2381" s="1">
        <v>31.029471706599999</v>
      </c>
      <c r="L2381" s="1">
        <v>46.244121658399997</v>
      </c>
      <c r="M2381" s="1">
        <v>9</v>
      </c>
      <c r="N2381" s="1" t="s">
        <v>66</v>
      </c>
      <c r="O2381" s="1">
        <v>4</v>
      </c>
      <c r="P2381" t="str">
        <f>_xlfn.CONCAT( YEAR(TblOrigin[[#This Row],[ODK_DateOfSubmission]]), "-",TEXT( MONTH(TblOrigin[[#This Row],[ODK_DateOfSubmission]]),"00"))</f>
        <v>2021-07</v>
      </c>
    </row>
    <row r="2382" spans="1:16" x14ac:dyDescent="0.25">
      <c r="A2382" s="13">
        <v>3504016</v>
      </c>
      <c r="B2382" s="1">
        <v>2804</v>
      </c>
      <c r="C2382" s="1">
        <v>10281</v>
      </c>
      <c r="D2382" s="6">
        <v>44382.544235914349</v>
      </c>
      <c r="E2382" s="1" t="s">
        <v>1511</v>
      </c>
      <c r="F2382" s="1" t="s">
        <v>68</v>
      </c>
      <c r="G2382" s="1" t="s">
        <v>73</v>
      </c>
      <c r="H2382" s="1" t="s">
        <v>1059</v>
      </c>
      <c r="I2382" s="1" t="s">
        <v>1074</v>
      </c>
      <c r="J2382" s="1" t="s">
        <v>1075</v>
      </c>
      <c r="K2382" s="1">
        <v>31.029471706599999</v>
      </c>
      <c r="L2382" s="1">
        <v>46.244121658399997</v>
      </c>
      <c r="M2382" s="1">
        <v>9</v>
      </c>
      <c r="N2382" s="1" t="s">
        <v>87</v>
      </c>
      <c r="O2382" s="1">
        <v>1</v>
      </c>
      <c r="P2382" t="str">
        <f>_xlfn.CONCAT( YEAR(TblOrigin[[#This Row],[ODK_DateOfSubmission]]), "-",TEXT( MONTH(TblOrigin[[#This Row],[ODK_DateOfSubmission]]),"00"))</f>
        <v>2021-07</v>
      </c>
    </row>
    <row r="2383" spans="1:16" x14ac:dyDescent="0.25">
      <c r="A2383" s="13">
        <v>3504019</v>
      </c>
      <c r="B2383" s="1">
        <v>369</v>
      </c>
      <c r="C2383" s="1">
        <v>9470</v>
      </c>
      <c r="D2383" s="6">
        <v>44352.655638310185</v>
      </c>
      <c r="E2383" s="1" t="s">
        <v>1511</v>
      </c>
      <c r="F2383" s="1" t="s">
        <v>68</v>
      </c>
      <c r="G2383" s="1" t="s">
        <v>73</v>
      </c>
      <c r="H2383" s="1" t="s">
        <v>1059</v>
      </c>
      <c r="I2383" s="1" t="s">
        <v>1076</v>
      </c>
      <c r="J2383" s="1" t="s">
        <v>1077</v>
      </c>
      <c r="K2383" s="1">
        <v>31.0569626851</v>
      </c>
      <c r="L2383" s="1">
        <v>46.266143804899997</v>
      </c>
      <c r="M2383" s="1">
        <v>13</v>
      </c>
      <c r="N2383" s="1" t="s">
        <v>74</v>
      </c>
      <c r="O2383" s="1">
        <v>3</v>
      </c>
      <c r="P2383" t="str">
        <f>_xlfn.CONCAT( YEAR(TblOrigin[[#This Row],[ODK_DateOfSubmission]]), "-",TEXT( MONTH(TblOrigin[[#This Row],[ODK_DateOfSubmission]]),"00"))</f>
        <v>2021-06</v>
      </c>
    </row>
    <row r="2384" spans="1:16" x14ac:dyDescent="0.25">
      <c r="A2384" s="13">
        <v>3504019</v>
      </c>
      <c r="B2384" s="1">
        <v>369</v>
      </c>
      <c r="C2384" s="1">
        <v>9470</v>
      </c>
      <c r="D2384" s="6">
        <v>44352.655638310185</v>
      </c>
      <c r="E2384" s="1" t="s">
        <v>1511</v>
      </c>
      <c r="F2384" s="1" t="s">
        <v>68</v>
      </c>
      <c r="G2384" s="1" t="s">
        <v>73</v>
      </c>
      <c r="H2384" s="1" t="s">
        <v>1059</v>
      </c>
      <c r="I2384" s="1" t="s">
        <v>1076</v>
      </c>
      <c r="J2384" s="1" t="s">
        <v>1077</v>
      </c>
      <c r="K2384" s="1">
        <v>31.0569626851</v>
      </c>
      <c r="L2384" s="1">
        <v>46.266143804899997</v>
      </c>
      <c r="M2384" s="1">
        <v>13</v>
      </c>
      <c r="N2384" s="1" t="s">
        <v>116</v>
      </c>
      <c r="O2384" s="1">
        <v>3</v>
      </c>
      <c r="P2384" t="str">
        <f>_xlfn.CONCAT( YEAR(TblOrigin[[#This Row],[ODK_DateOfSubmission]]), "-",TEXT( MONTH(TblOrigin[[#This Row],[ODK_DateOfSubmission]]),"00"))</f>
        <v>2021-06</v>
      </c>
    </row>
    <row r="2385" spans="1:16" x14ac:dyDescent="0.25">
      <c r="A2385" s="13">
        <v>3504019</v>
      </c>
      <c r="B2385" s="1">
        <v>369</v>
      </c>
      <c r="C2385" s="1">
        <v>9470</v>
      </c>
      <c r="D2385" s="6">
        <v>44352.655638310185</v>
      </c>
      <c r="E2385" s="1" t="s">
        <v>1511</v>
      </c>
      <c r="F2385" s="1" t="s">
        <v>68</v>
      </c>
      <c r="G2385" s="1" t="s">
        <v>73</v>
      </c>
      <c r="H2385" s="1" t="s">
        <v>1059</v>
      </c>
      <c r="I2385" s="1" t="s">
        <v>1076</v>
      </c>
      <c r="J2385" s="1" t="s">
        <v>1077</v>
      </c>
      <c r="K2385" s="1">
        <v>31.0569626851</v>
      </c>
      <c r="L2385" s="1">
        <v>46.266143804899997</v>
      </c>
      <c r="M2385" s="1">
        <v>13</v>
      </c>
      <c r="N2385" s="1" t="s">
        <v>104</v>
      </c>
      <c r="O2385" s="1">
        <v>3</v>
      </c>
      <c r="P2385" t="str">
        <f>_xlfn.CONCAT( YEAR(TblOrigin[[#This Row],[ODK_DateOfSubmission]]), "-",TEXT( MONTH(TblOrigin[[#This Row],[ODK_DateOfSubmission]]),"00"))</f>
        <v>2021-06</v>
      </c>
    </row>
    <row r="2386" spans="1:16" x14ac:dyDescent="0.25">
      <c r="A2386" s="13">
        <v>3504019</v>
      </c>
      <c r="B2386" s="1">
        <v>369</v>
      </c>
      <c r="C2386" s="1">
        <v>9470</v>
      </c>
      <c r="D2386" s="6">
        <v>44352.655638310185</v>
      </c>
      <c r="E2386" s="1" t="s">
        <v>1511</v>
      </c>
      <c r="F2386" s="1" t="s">
        <v>68</v>
      </c>
      <c r="G2386" s="1" t="s">
        <v>73</v>
      </c>
      <c r="H2386" s="1" t="s">
        <v>1059</v>
      </c>
      <c r="I2386" s="1" t="s">
        <v>1076</v>
      </c>
      <c r="J2386" s="1" t="s">
        <v>1077</v>
      </c>
      <c r="K2386" s="1">
        <v>31.0569626851</v>
      </c>
      <c r="L2386" s="1">
        <v>46.266143804899997</v>
      </c>
      <c r="M2386" s="1">
        <v>13</v>
      </c>
      <c r="N2386" s="1" t="s">
        <v>94</v>
      </c>
      <c r="O2386" s="1">
        <v>4</v>
      </c>
      <c r="P2386" t="str">
        <f>_xlfn.CONCAT( YEAR(TblOrigin[[#This Row],[ODK_DateOfSubmission]]), "-",TEXT( MONTH(TblOrigin[[#This Row],[ODK_DateOfSubmission]]),"00"))</f>
        <v>2021-06</v>
      </c>
    </row>
    <row r="2387" spans="1:16" x14ac:dyDescent="0.25">
      <c r="A2387" s="13">
        <v>3504021</v>
      </c>
      <c r="B2387" s="1">
        <v>2141</v>
      </c>
      <c r="C2387" s="1">
        <v>10335</v>
      </c>
      <c r="D2387" s="6">
        <v>44373.624946562501</v>
      </c>
      <c r="E2387" s="1" t="s">
        <v>1511</v>
      </c>
      <c r="F2387" s="1" t="s">
        <v>68</v>
      </c>
      <c r="G2387" s="1" t="s">
        <v>73</v>
      </c>
      <c r="H2387" s="1" t="s">
        <v>1059</v>
      </c>
      <c r="I2387" s="1" t="s">
        <v>1078</v>
      </c>
      <c r="J2387" s="1" t="s">
        <v>1079</v>
      </c>
      <c r="K2387" s="1">
        <v>31.0506383486</v>
      </c>
      <c r="L2387" s="1">
        <v>46.269343302599999</v>
      </c>
      <c r="M2387" s="1">
        <v>16</v>
      </c>
      <c r="N2387" s="1" t="s">
        <v>74</v>
      </c>
      <c r="O2387" s="1">
        <v>2</v>
      </c>
      <c r="P2387" t="str">
        <f>_xlfn.CONCAT( YEAR(TblOrigin[[#This Row],[ODK_DateOfSubmission]]), "-",TEXT( MONTH(TblOrigin[[#This Row],[ODK_DateOfSubmission]]),"00"))</f>
        <v>2021-06</v>
      </c>
    </row>
    <row r="2388" spans="1:16" x14ac:dyDescent="0.25">
      <c r="A2388" s="13">
        <v>3504021</v>
      </c>
      <c r="B2388" s="1">
        <v>2141</v>
      </c>
      <c r="C2388" s="1">
        <v>10335</v>
      </c>
      <c r="D2388" s="6">
        <v>44373.624946562501</v>
      </c>
      <c r="E2388" s="1" t="s">
        <v>1511</v>
      </c>
      <c r="F2388" s="1" t="s">
        <v>68</v>
      </c>
      <c r="G2388" s="1" t="s">
        <v>73</v>
      </c>
      <c r="H2388" s="1" t="s">
        <v>1059</v>
      </c>
      <c r="I2388" s="1" t="s">
        <v>1078</v>
      </c>
      <c r="J2388" s="1" t="s">
        <v>1079</v>
      </c>
      <c r="K2388" s="1">
        <v>31.0506383486</v>
      </c>
      <c r="L2388" s="1">
        <v>46.269343302599999</v>
      </c>
      <c r="M2388" s="1">
        <v>16</v>
      </c>
      <c r="N2388" s="1" t="s">
        <v>94</v>
      </c>
      <c r="O2388" s="1">
        <v>6</v>
      </c>
      <c r="P2388" t="str">
        <f>_xlfn.CONCAT( YEAR(TblOrigin[[#This Row],[ODK_DateOfSubmission]]), "-",TEXT( MONTH(TblOrigin[[#This Row],[ODK_DateOfSubmission]]),"00"))</f>
        <v>2021-06</v>
      </c>
    </row>
    <row r="2389" spans="1:16" x14ac:dyDescent="0.25">
      <c r="A2389" s="13">
        <v>3504021</v>
      </c>
      <c r="B2389" s="1">
        <v>2141</v>
      </c>
      <c r="C2389" s="1">
        <v>10335</v>
      </c>
      <c r="D2389" s="6">
        <v>44373.624946562501</v>
      </c>
      <c r="E2389" s="1" t="s">
        <v>1511</v>
      </c>
      <c r="F2389" s="1" t="s">
        <v>68</v>
      </c>
      <c r="G2389" s="1" t="s">
        <v>73</v>
      </c>
      <c r="H2389" s="1" t="s">
        <v>1059</v>
      </c>
      <c r="I2389" s="1" t="s">
        <v>1078</v>
      </c>
      <c r="J2389" s="1" t="s">
        <v>1079</v>
      </c>
      <c r="K2389" s="1">
        <v>31.0506383486</v>
      </c>
      <c r="L2389" s="1">
        <v>46.269343302599999</v>
      </c>
      <c r="M2389" s="1">
        <v>16</v>
      </c>
      <c r="N2389" s="1" t="s">
        <v>90</v>
      </c>
      <c r="O2389" s="1">
        <v>1</v>
      </c>
      <c r="P2389" t="str">
        <f>_xlfn.CONCAT( YEAR(TblOrigin[[#This Row],[ODK_DateOfSubmission]]), "-",TEXT( MONTH(TblOrigin[[#This Row],[ODK_DateOfSubmission]]),"00"))</f>
        <v>2021-06</v>
      </c>
    </row>
    <row r="2390" spans="1:16" x14ac:dyDescent="0.25">
      <c r="A2390" s="13">
        <v>3504021</v>
      </c>
      <c r="B2390" s="1">
        <v>2141</v>
      </c>
      <c r="C2390" s="1">
        <v>10335</v>
      </c>
      <c r="D2390" s="6">
        <v>44373.624946562501</v>
      </c>
      <c r="E2390" s="1" t="s">
        <v>1511</v>
      </c>
      <c r="F2390" s="1" t="s">
        <v>68</v>
      </c>
      <c r="G2390" s="1" t="s">
        <v>73</v>
      </c>
      <c r="H2390" s="1" t="s">
        <v>1059</v>
      </c>
      <c r="I2390" s="1" t="s">
        <v>1078</v>
      </c>
      <c r="J2390" s="1" t="s">
        <v>1079</v>
      </c>
      <c r="K2390" s="1">
        <v>31.0506383486</v>
      </c>
      <c r="L2390" s="1">
        <v>46.269343302599999</v>
      </c>
      <c r="M2390" s="1">
        <v>16</v>
      </c>
      <c r="N2390" s="1" t="s">
        <v>87</v>
      </c>
      <c r="O2390" s="1">
        <v>3</v>
      </c>
      <c r="P2390" t="str">
        <f>_xlfn.CONCAT( YEAR(TblOrigin[[#This Row],[ODK_DateOfSubmission]]), "-",TEXT( MONTH(TblOrigin[[#This Row],[ODK_DateOfSubmission]]),"00"))</f>
        <v>2021-06</v>
      </c>
    </row>
    <row r="2391" spans="1:16" x14ac:dyDescent="0.25">
      <c r="A2391" s="13">
        <v>3504021</v>
      </c>
      <c r="B2391" s="1">
        <v>2141</v>
      </c>
      <c r="C2391" s="1">
        <v>10335</v>
      </c>
      <c r="D2391" s="6">
        <v>44373.624946562501</v>
      </c>
      <c r="E2391" s="1" t="s">
        <v>1511</v>
      </c>
      <c r="F2391" s="1" t="s">
        <v>68</v>
      </c>
      <c r="G2391" s="1" t="s">
        <v>73</v>
      </c>
      <c r="H2391" s="1" t="s">
        <v>1059</v>
      </c>
      <c r="I2391" s="1" t="s">
        <v>1078</v>
      </c>
      <c r="J2391" s="1" t="s">
        <v>1079</v>
      </c>
      <c r="K2391" s="1">
        <v>31.0506383486</v>
      </c>
      <c r="L2391" s="1">
        <v>46.269343302599999</v>
      </c>
      <c r="M2391" s="1">
        <v>16</v>
      </c>
      <c r="N2391" s="1" t="s">
        <v>78</v>
      </c>
      <c r="O2391" s="1">
        <v>4</v>
      </c>
      <c r="P2391" t="str">
        <f>_xlfn.CONCAT( YEAR(TblOrigin[[#This Row],[ODK_DateOfSubmission]]), "-",TEXT( MONTH(TblOrigin[[#This Row],[ODK_DateOfSubmission]]),"00"))</f>
        <v>2021-06</v>
      </c>
    </row>
    <row r="2392" spans="1:16" x14ac:dyDescent="0.25">
      <c r="A2392" s="13">
        <v>3504023</v>
      </c>
      <c r="B2392" s="1">
        <v>3147</v>
      </c>
      <c r="C2392" s="1">
        <v>9448</v>
      </c>
      <c r="D2392" s="6">
        <v>44386.61305605324</v>
      </c>
      <c r="E2392" s="1" t="s">
        <v>1511</v>
      </c>
      <c r="F2392" s="1" t="s">
        <v>68</v>
      </c>
      <c r="G2392" s="1" t="s">
        <v>73</v>
      </c>
      <c r="H2392" s="1" t="s">
        <v>1059</v>
      </c>
      <c r="I2392" s="1" t="s">
        <v>1080</v>
      </c>
      <c r="J2392" s="1" t="s">
        <v>1081</v>
      </c>
      <c r="K2392" s="1">
        <v>31.027006973399999</v>
      </c>
      <c r="L2392" s="1">
        <v>46.228093038300003</v>
      </c>
      <c r="M2392" s="1">
        <v>74</v>
      </c>
      <c r="N2392" s="1" t="s">
        <v>90</v>
      </c>
      <c r="O2392" s="1">
        <v>24</v>
      </c>
      <c r="P2392" t="str">
        <f>_xlfn.CONCAT( YEAR(TblOrigin[[#This Row],[ODK_DateOfSubmission]]), "-",TEXT( MONTH(TblOrigin[[#This Row],[ODK_DateOfSubmission]]),"00"))</f>
        <v>2021-07</v>
      </c>
    </row>
    <row r="2393" spans="1:16" x14ac:dyDescent="0.25">
      <c r="A2393" s="13">
        <v>3504023</v>
      </c>
      <c r="B2393" s="1">
        <v>3147</v>
      </c>
      <c r="C2393" s="1">
        <v>9448</v>
      </c>
      <c r="D2393" s="6">
        <v>44386.61305605324</v>
      </c>
      <c r="E2393" s="1" t="s">
        <v>1511</v>
      </c>
      <c r="F2393" s="1" t="s">
        <v>68</v>
      </c>
      <c r="G2393" s="1" t="s">
        <v>73</v>
      </c>
      <c r="H2393" s="1" t="s">
        <v>1059</v>
      </c>
      <c r="I2393" s="1" t="s">
        <v>1080</v>
      </c>
      <c r="J2393" s="1" t="s">
        <v>1081</v>
      </c>
      <c r="K2393" s="1">
        <v>31.027006973399999</v>
      </c>
      <c r="L2393" s="1">
        <v>46.228093038300003</v>
      </c>
      <c r="M2393" s="1">
        <v>74</v>
      </c>
      <c r="N2393" s="1" t="s">
        <v>66</v>
      </c>
      <c r="O2393" s="1">
        <v>15</v>
      </c>
      <c r="P2393" t="str">
        <f>_xlfn.CONCAT( YEAR(TblOrigin[[#This Row],[ODK_DateOfSubmission]]), "-",TEXT( MONTH(TblOrigin[[#This Row],[ODK_DateOfSubmission]]),"00"))</f>
        <v>2021-07</v>
      </c>
    </row>
    <row r="2394" spans="1:16" x14ac:dyDescent="0.25">
      <c r="A2394" s="13">
        <v>3504023</v>
      </c>
      <c r="B2394" s="1">
        <v>3147</v>
      </c>
      <c r="C2394" s="1">
        <v>9448</v>
      </c>
      <c r="D2394" s="6">
        <v>44386.61305605324</v>
      </c>
      <c r="E2394" s="1" t="s">
        <v>1511</v>
      </c>
      <c r="F2394" s="1" t="s">
        <v>68</v>
      </c>
      <c r="G2394" s="1" t="s">
        <v>73</v>
      </c>
      <c r="H2394" s="1" t="s">
        <v>1059</v>
      </c>
      <c r="I2394" s="1" t="s">
        <v>1080</v>
      </c>
      <c r="J2394" s="1" t="s">
        <v>1081</v>
      </c>
      <c r="K2394" s="1">
        <v>31.027006973399999</v>
      </c>
      <c r="L2394" s="1">
        <v>46.228093038300003</v>
      </c>
      <c r="M2394" s="1">
        <v>74</v>
      </c>
      <c r="N2394" s="1" t="s">
        <v>87</v>
      </c>
      <c r="O2394" s="1">
        <v>15</v>
      </c>
      <c r="P2394" t="str">
        <f>_xlfn.CONCAT( YEAR(TblOrigin[[#This Row],[ODK_DateOfSubmission]]), "-",TEXT( MONTH(TblOrigin[[#This Row],[ODK_DateOfSubmission]]),"00"))</f>
        <v>2021-07</v>
      </c>
    </row>
    <row r="2395" spans="1:16" x14ac:dyDescent="0.25">
      <c r="A2395" s="13">
        <v>3504023</v>
      </c>
      <c r="B2395" s="1">
        <v>3147</v>
      </c>
      <c r="C2395" s="1">
        <v>9448</v>
      </c>
      <c r="D2395" s="6">
        <v>44386.61305605324</v>
      </c>
      <c r="E2395" s="1" t="s">
        <v>1511</v>
      </c>
      <c r="F2395" s="1" t="s">
        <v>68</v>
      </c>
      <c r="G2395" s="1" t="s">
        <v>73</v>
      </c>
      <c r="H2395" s="1" t="s">
        <v>1059</v>
      </c>
      <c r="I2395" s="1" t="s">
        <v>1080</v>
      </c>
      <c r="J2395" s="1" t="s">
        <v>1081</v>
      </c>
      <c r="K2395" s="1">
        <v>31.027006973399999</v>
      </c>
      <c r="L2395" s="1">
        <v>46.228093038300003</v>
      </c>
      <c r="M2395" s="1">
        <v>74</v>
      </c>
      <c r="N2395" s="1" t="s">
        <v>78</v>
      </c>
      <c r="O2395" s="1">
        <v>20</v>
      </c>
      <c r="P2395" t="str">
        <f>_xlfn.CONCAT( YEAR(TblOrigin[[#This Row],[ODK_DateOfSubmission]]), "-",TEXT( MONTH(TblOrigin[[#This Row],[ODK_DateOfSubmission]]),"00"))</f>
        <v>2021-07</v>
      </c>
    </row>
    <row r="2396" spans="1:16" x14ac:dyDescent="0.25">
      <c r="A2396" s="13">
        <v>3504024</v>
      </c>
      <c r="B2396" s="1">
        <v>2687</v>
      </c>
      <c r="C2396" s="1">
        <v>9396</v>
      </c>
      <c r="D2396" s="6">
        <v>44381.487486574071</v>
      </c>
      <c r="E2396" s="1" t="s">
        <v>1511</v>
      </c>
      <c r="F2396" s="1" t="s">
        <v>68</v>
      </c>
      <c r="G2396" s="1" t="s">
        <v>73</v>
      </c>
      <c r="H2396" s="1" t="s">
        <v>1059</v>
      </c>
      <c r="I2396" s="1" t="s">
        <v>1082</v>
      </c>
      <c r="J2396" s="1" t="s">
        <v>1083</v>
      </c>
      <c r="K2396" s="1">
        <v>31.0154237044</v>
      </c>
      <c r="L2396" s="1">
        <v>46.263441754500001</v>
      </c>
      <c r="M2396" s="1">
        <v>18</v>
      </c>
      <c r="N2396" s="1" t="s">
        <v>66</v>
      </c>
      <c r="O2396" s="1">
        <v>8</v>
      </c>
      <c r="P2396" t="str">
        <f>_xlfn.CONCAT( YEAR(TblOrigin[[#This Row],[ODK_DateOfSubmission]]), "-",TEXT( MONTH(TblOrigin[[#This Row],[ODK_DateOfSubmission]]),"00"))</f>
        <v>2021-07</v>
      </c>
    </row>
    <row r="2397" spans="1:16" x14ac:dyDescent="0.25">
      <c r="A2397" s="13">
        <v>3504024</v>
      </c>
      <c r="B2397" s="1">
        <v>2687</v>
      </c>
      <c r="C2397" s="1">
        <v>9396</v>
      </c>
      <c r="D2397" s="6">
        <v>44381.487486574071</v>
      </c>
      <c r="E2397" s="1" t="s">
        <v>1511</v>
      </c>
      <c r="F2397" s="1" t="s">
        <v>68</v>
      </c>
      <c r="G2397" s="1" t="s">
        <v>73</v>
      </c>
      <c r="H2397" s="1" t="s">
        <v>1059</v>
      </c>
      <c r="I2397" s="1" t="s">
        <v>1082</v>
      </c>
      <c r="J2397" s="1" t="s">
        <v>1083</v>
      </c>
      <c r="K2397" s="1">
        <v>31.0154237044</v>
      </c>
      <c r="L2397" s="1">
        <v>46.263441754500001</v>
      </c>
      <c r="M2397" s="1">
        <v>18</v>
      </c>
      <c r="N2397" s="1" t="s">
        <v>87</v>
      </c>
      <c r="O2397" s="1">
        <v>4</v>
      </c>
      <c r="P2397" t="str">
        <f>_xlfn.CONCAT( YEAR(TblOrigin[[#This Row],[ODK_DateOfSubmission]]), "-",TEXT( MONTH(TblOrigin[[#This Row],[ODK_DateOfSubmission]]),"00"))</f>
        <v>2021-07</v>
      </c>
    </row>
    <row r="2398" spans="1:16" x14ac:dyDescent="0.25">
      <c r="A2398" s="13">
        <v>3504024</v>
      </c>
      <c r="B2398" s="1">
        <v>2687</v>
      </c>
      <c r="C2398" s="1">
        <v>9396</v>
      </c>
      <c r="D2398" s="6">
        <v>44381.487486574071</v>
      </c>
      <c r="E2398" s="1" t="s">
        <v>1511</v>
      </c>
      <c r="F2398" s="1" t="s">
        <v>68</v>
      </c>
      <c r="G2398" s="1" t="s">
        <v>73</v>
      </c>
      <c r="H2398" s="1" t="s">
        <v>1059</v>
      </c>
      <c r="I2398" s="1" t="s">
        <v>1082</v>
      </c>
      <c r="J2398" s="1" t="s">
        <v>1083</v>
      </c>
      <c r="K2398" s="1">
        <v>31.0154237044</v>
      </c>
      <c r="L2398" s="1">
        <v>46.263441754500001</v>
      </c>
      <c r="M2398" s="1">
        <v>18</v>
      </c>
      <c r="N2398" s="1" t="s">
        <v>78</v>
      </c>
      <c r="O2398" s="1">
        <v>6</v>
      </c>
      <c r="P2398" t="str">
        <f>_xlfn.CONCAT( YEAR(TblOrigin[[#This Row],[ODK_DateOfSubmission]]), "-",TEXT( MONTH(TblOrigin[[#This Row],[ODK_DateOfSubmission]]),"00"))</f>
        <v>2021-07</v>
      </c>
    </row>
    <row r="2399" spans="1:16" x14ac:dyDescent="0.25">
      <c r="A2399" s="13">
        <v>3504025</v>
      </c>
      <c r="B2399" s="1">
        <v>66</v>
      </c>
      <c r="C2399" s="1">
        <v>10262</v>
      </c>
      <c r="D2399" s="6">
        <v>44344.56053260417</v>
      </c>
      <c r="E2399" s="1" t="s">
        <v>1511</v>
      </c>
      <c r="F2399" s="1" t="s">
        <v>68</v>
      </c>
      <c r="G2399" s="1" t="s">
        <v>73</v>
      </c>
      <c r="H2399" s="1" t="s">
        <v>1059</v>
      </c>
      <c r="I2399" s="1" t="s">
        <v>1084</v>
      </c>
      <c r="J2399" s="1" t="s">
        <v>1085</v>
      </c>
      <c r="K2399" s="1">
        <v>31.074394900600002</v>
      </c>
      <c r="L2399" s="1">
        <v>46.250142994800001</v>
      </c>
      <c r="M2399" s="1">
        <v>95</v>
      </c>
      <c r="N2399" s="1" t="s">
        <v>112</v>
      </c>
      <c r="O2399" s="1">
        <v>10</v>
      </c>
      <c r="P2399" t="str">
        <f>_xlfn.CONCAT( YEAR(TblOrigin[[#This Row],[ODK_DateOfSubmission]]), "-",TEXT( MONTH(TblOrigin[[#This Row],[ODK_DateOfSubmission]]),"00"))</f>
        <v>2021-05</v>
      </c>
    </row>
    <row r="2400" spans="1:16" x14ac:dyDescent="0.25">
      <c r="A2400" s="13">
        <v>3504025</v>
      </c>
      <c r="B2400" s="1">
        <v>66</v>
      </c>
      <c r="C2400" s="1">
        <v>10262</v>
      </c>
      <c r="D2400" s="6">
        <v>44344.56053260417</v>
      </c>
      <c r="E2400" s="1" t="s">
        <v>1511</v>
      </c>
      <c r="F2400" s="1" t="s">
        <v>68</v>
      </c>
      <c r="G2400" s="1" t="s">
        <v>73</v>
      </c>
      <c r="H2400" s="1" t="s">
        <v>1059</v>
      </c>
      <c r="I2400" s="1" t="s">
        <v>1084</v>
      </c>
      <c r="J2400" s="1" t="s">
        <v>1085</v>
      </c>
      <c r="K2400" s="1">
        <v>31.074394900600002</v>
      </c>
      <c r="L2400" s="1">
        <v>46.250142994800001</v>
      </c>
      <c r="M2400" s="1">
        <v>95</v>
      </c>
      <c r="N2400" s="1" t="s">
        <v>78</v>
      </c>
      <c r="O2400" s="1">
        <v>30</v>
      </c>
      <c r="P2400" t="str">
        <f>_xlfn.CONCAT( YEAR(TblOrigin[[#This Row],[ODK_DateOfSubmission]]), "-",TEXT( MONTH(TblOrigin[[#This Row],[ODK_DateOfSubmission]]),"00"))</f>
        <v>2021-05</v>
      </c>
    </row>
    <row r="2401" spans="1:16" x14ac:dyDescent="0.25">
      <c r="A2401" s="13">
        <v>3504025</v>
      </c>
      <c r="B2401" s="1">
        <v>66</v>
      </c>
      <c r="C2401" s="1">
        <v>10262</v>
      </c>
      <c r="D2401" s="6">
        <v>44344.56053260417</v>
      </c>
      <c r="E2401" s="1" t="s">
        <v>1511</v>
      </c>
      <c r="F2401" s="1" t="s">
        <v>68</v>
      </c>
      <c r="G2401" s="1" t="s">
        <v>73</v>
      </c>
      <c r="H2401" s="1" t="s">
        <v>1059</v>
      </c>
      <c r="I2401" s="1" t="s">
        <v>1084</v>
      </c>
      <c r="J2401" s="1" t="s">
        <v>1085</v>
      </c>
      <c r="K2401" s="1">
        <v>31.074394900600002</v>
      </c>
      <c r="L2401" s="1">
        <v>46.250142994800001</v>
      </c>
      <c r="M2401" s="1">
        <v>95</v>
      </c>
      <c r="N2401" s="1" t="s">
        <v>82</v>
      </c>
      <c r="O2401" s="1">
        <v>10</v>
      </c>
      <c r="P2401" t="str">
        <f>_xlfn.CONCAT( YEAR(TblOrigin[[#This Row],[ODK_DateOfSubmission]]), "-",TEXT( MONTH(TblOrigin[[#This Row],[ODK_DateOfSubmission]]),"00"))</f>
        <v>2021-05</v>
      </c>
    </row>
    <row r="2402" spans="1:16" x14ac:dyDescent="0.25">
      <c r="A2402" s="13">
        <v>3504025</v>
      </c>
      <c r="B2402" s="1">
        <v>66</v>
      </c>
      <c r="C2402" s="1">
        <v>10262</v>
      </c>
      <c r="D2402" s="6">
        <v>44344.56053260417</v>
      </c>
      <c r="E2402" s="1" t="s">
        <v>1511</v>
      </c>
      <c r="F2402" s="1" t="s">
        <v>68</v>
      </c>
      <c r="G2402" s="1" t="s">
        <v>73</v>
      </c>
      <c r="H2402" s="1" t="s">
        <v>1059</v>
      </c>
      <c r="I2402" s="1" t="s">
        <v>1084</v>
      </c>
      <c r="J2402" s="1" t="s">
        <v>1085</v>
      </c>
      <c r="K2402" s="1">
        <v>31.074394900600002</v>
      </c>
      <c r="L2402" s="1">
        <v>46.250142994800001</v>
      </c>
      <c r="M2402" s="1">
        <v>95</v>
      </c>
      <c r="N2402" s="1" t="s">
        <v>66</v>
      </c>
      <c r="O2402" s="1">
        <v>30</v>
      </c>
      <c r="P2402" t="str">
        <f>_xlfn.CONCAT( YEAR(TblOrigin[[#This Row],[ODK_DateOfSubmission]]), "-",TEXT( MONTH(TblOrigin[[#This Row],[ODK_DateOfSubmission]]),"00"))</f>
        <v>2021-05</v>
      </c>
    </row>
    <row r="2403" spans="1:16" x14ac:dyDescent="0.25">
      <c r="A2403" s="13">
        <v>3504025</v>
      </c>
      <c r="B2403" s="1">
        <v>66</v>
      </c>
      <c r="C2403" s="1">
        <v>10262</v>
      </c>
      <c r="D2403" s="6">
        <v>44344.56053260417</v>
      </c>
      <c r="E2403" s="1" t="s">
        <v>1511</v>
      </c>
      <c r="F2403" s="1" t="s">
        <v>68</v>
      </c>
      <c r="G2403" s="1" t="s">
        <v>73</v>
      </c>
      <c r="H2403" s="1" t="s">
        <v>1059</v>
      </c>
      <c r="I2403" s="1" t="s">
        <v>1084</v>
      </c>
      <c r="J2403" s="1" t="s">
        <v>1085</v>
      </c>
      <c r="K2403" s="1">
        <v>31.074394900600002</v>
      </c>
      <c r="L2403" s="1">
        <v>46.250142994800001</v>
      </c>
      <c r="M2403" s="1">
        <v>95</v>
      </c>
      <c r="N2403" s="1" t="s">
        <v>87</v>
      </c>
      <c r="O2403" s="1">
        <v>15</v>
      </c>
      <c r="P2403" t="str">
        <f>_xlfn.CONCAT( YEAR(TblOrigin[[#This Row],[ODK_DateOfSubmission]]), "-",TEXT( MONTH(TblOrigin[[#This Row],[ODK_DateOfSubmission]]),"00"))</f>
        <v>2021-05</v>
      </c>
    </row>
    <row r="2404" spans="1:16" x14ac:dyDescent="0.25">
      <c r="A2404" s="13">
        <v>3504026</v>
      </c>
      <c r="B2404" s="1">
        <v>2481</v>
      </c>
      <c r="C2404" s="1">
        <v>10253</v>
      </c>
      <c r="D2404" s="6">
        <v>44379.360263738425</v>
      </c>
      <c r="E2404" s="1" t="s">
        <v>1511</v>
      </c>
      <c r="F2404" s="1" t="s">
        <v>68</v>
      </c>
      <c r="G2404" s="1" t="s">
        <v>73</v>
      </c>
      <c r="H2404" s="1" t="s">
        <v>1059</v>
      </c>
      <c r="I2404" s="1" t="s">
        <v>1086</v>
      </c>
      <c r="J2404" s="1" t="s">
        <v>1087</v>
      </c>
      <c r="K2404" s="1">
        <v>31.038477412900001</v>
      </c>
      <c r="L2404" s="1">
        <v>46.2356561609</v>
      </c>
      <c r="M2404" s="1">
        <v>7</v>
      </c>
      <c r="N2404" s="1" t="s">
        <v>87</v>
      </c>
      <c r="O2404" s="1">
        <v>5</v>
      </c>
      <c r="P2404" t="str">
        <f>_xlfn.CONCAT( YEAR(TblOrigin[[#This Row],[ODK_DateOfSubmission]]), "-",TEXT( MONTH(TblOrigin[[#This Row],[ODK_DateOfSubmission]]),"00"))</f>
        <v>2021-07</v>
      </c>
    </row>
    <row r="2405" spans="1:16" x14ac:dyDescent="0.25">
      <c r="A2405" s="13">
        <v>3504026</v>
      </c>
      <c r="B2405" s="1">
        <v>2481</v>
      </c>
      <c r="C2405" s="1">
        <v>10253</v>
      </c>
      <c r="D2405" s="6">
        <v>44379.360263738425</v>
      </c>
      <c r="E2405" s="1" t="s">
        <v>1511</v>
      </c>
      <c r="F2405" s="1" t="s">
        <v>68</v>
      </c>
      <c r="G2405" s="1" t="s">
        <v>73</v>
      </c>
      <c r="H2405" s="1" t="s">
        <v>1059</v>
      </c>
      <c r="I2405" s="1" t="s">
        <v>1086</v>
      </c>
      <c r="J2405" s="1" t="s">
        <v>1087</v>
      </c>
      <c r="K2405" s="1">
        <v>31.038477412900001</v>
      </c>
      <c r="L2405" s="1">
        <v>46.2356561609</v>
      </c>
      <c r="M2405" s="1">
        <v>7</v>
      </c>
      <c r="N2405" s="1" t="s">
        <v>90</v>
      </c>
      <c r="O2405" s="1">
        <v>2</v>
      </c>
      <c r="P2405" t="str">
        <f>_xlfn.CONCAT( YEAR(TblOrigin[[#This Row],[ODK_DateOfSubmission]]), "-",TEXT( MONTH(TblOrigin[[#This Row],[ODK_DateOfSubmission]]),"00"))</f>
        <v>2021-07</v>
      </c>
    </row>
    <row r="2406" spans="1:16" x14ac:dyDescent="0.25">
      <c r="A2406" s="13">
        <v>3504028</v>
      </c>
      <c r="B2406" s="1">
        <v>214</v>
      </c>
      <c r="C2406" s="1">
        <v>25526</v>
      </c>
      <c r="D2406" s="6">
        <v>44349.410555868053</v>
      </c>
      <c r="E2406" s="1" t="s">
        <v>1511</v>
      </c>
      <c r="F2406" s="1" t="s">
        <v>68</v>
      </c>
      <c r="G2406" s="1" t="s">
        <v>73</v>
      </c>
      <c r="H2406" s="1" t="s">
        <v>1059</v>
      </c>
      <c r="I2406" s="1" t="s">
        <v>1088</v>
      </c>
      <c r="J2406" s="1" t="s">
        <v>1039</v>
      </c>
      <c r="K2406" s="1">
        <v>31.036175809100001</v>
      </c>
      <c r="L2406" s="1">
        <v>46.220527480000001</v>
      </c>
      <c r="M2406" s="1">
        <v>45</v>
      </c>
      <c r="N2406" s="1" t="s">
        <v>90</v>
      </c>
      <c r="O2406" s="1">
        <v>10</v>
      </c>
      <c r="P2406" t="str">
        <f>_xlfn.CONCAT( YEAR(TblOrigin[[#This Row],[ODK_DateOfSubmission]]), "-",TEXT( MONTH(TblOrigin[[#This Row],[ODK_DateOfSubmission]]),"00"))</f>
        <v>2021-06</v>
      </c>
    </row>
    <row r="2407" spans="1:16" x14ac:dyDescent="0.25">
      <c r="A2407" s="13">
        <v>3504028</v>
      </c>
      <c r="B2407" s="1">
        <v>214</v>
      </c>
      <c r="C2407" s="1">
        <v>25526</v>
      </c>
      <c r="D2407" s="6">
        <v>44349.410555868053</v>
      </c>
      <c r="E2407" s="1" t="s">
        <v>1511</v>
      </c>
      <c r="F2407" s="1" t="s">
        <v>68</v>
      </c>
      <c r="G2407" s="1" t="s">
        <v>73</v>
      </c>
      <c r="H2407" s="1" t="s">
        <v>1059</v>
      </c>
      <c r="I2407" s="1" t="s">
        <v>1088</v>
      </c>
      <c r="J2407" s="1" t="s">
        <v>1039</v>
      </c>
      <c r="K2407" s="1">
        <v>31.036175809100001</v>
      </c>
      <c r="L2407" s="1">
        <v>46.220527480000001</v>
      </c>
      <c r="M2407" s="1">
        <v>45</v>
      </c>
      <c r="N2407" s="1" t="s">
        <v>78</v>
      </c>
      <c r="O2407" s="1">
        <v>13</v>
      </c>
      <c r="P2407" t="str">
        <f>_xlfn.CONCAT( YEAR(TblOrigin[[#This Row],[ODK_DateOfSubmission]]), "-",TEXT( MONTH(TblOrigin[[#This Row],[ODK_DateOfSubmission]]),"00"))</f>
        <v>2021-06</v>
      </c>
    </row>
    <row r="2408" spans="1:16" x14ac:dyDescent="0.25">
      <c r="A2408" s="13">
        <v>3504028</v>
      </c>
      <c r="B2408" s="1">
        <v>214</v>
      </c>
      <c r="C2408" s="1">
        <v>25526</v>
      </c>
      <c r="D2408" s="6">
        <v>44349.410555868053</v>
      </c>
      <c r="E2408" s="1" t="s">
        <v>1511</v>
      </c>
      <c r="F2408" s="1" t="s">
        <v>68</v>
      </c>
      <c r="G2408" s="1" t="s">
        <v>73</v>
      </c>
      <c r="H2408" s="1" t="s">
        <v>1059</v>
      </c>
      <c r="I2408" s="1" t="s">
        <v>1088</v>
      </c>
      <c r="J2408" s="1" t="s">
        <v>1039</v>
      </c>
      <c r="K2408" s="1">
        <v>31.036175809100001</v>
      </c>
      <c r="L2408" s="1">
        <v>46.220527480000001</v>
      </c>
      <c r="M2408" s="1">
        <v>45</v>
      </c>
      <c r="N2408" s="1" t="s">
        <v>66</v>
      </c>
      <c r="O2408" s="1">
        <v>8</v>
      </c>
      <c r="P2408" t="str">
        <f>_xlfn.CONCAT( YEAR(TblOrigin[[#This Row],[ODK_DateOfSubmission]]), "-",TEXT( MONTH(TblOrigin[[#This Row],[ODK_DateOfSubmission]]),"00"))</f>
        <v>2021-06</v>
      </c>
    </row>
    <row r="2409" spans="1:16" x14ac:dyDescent="0.25">
      <c r="A2409" s="13">
        <v>3504028</v>
      </c>
      <c r="B2409" s="1">
        <v>214</v>
      </c>
      <c r="C2409" s="1">
        <v>25526</v>
      </c>
      <c r="D2409" s="6">
        <v>44349.410555868053</v>
      </c>
      <c r="E2409" s="1" t="s">
        <v>1511</v>
      </c>
      <c r="F2409" s="1" t="s">
        <v>68</v>
      </c>
      <c r="G2409" s="1" t="s">
        <v>73</v>
      </c>
      <c r="H2409" s="1" t="s">
        <v>1059</v>
      </c>
      <c r="I2409" s="1" t="s">
        <v>1088</v>
      </c>
      <c r="J2409" s="1" t="s">
        <v>1039</v>
      </c>
      <c r="K2409" s="1">
        <v>31.036175809100001</v>
      </c>
      <c r="L2409" s="1">
        <v>46.220527480000001</v>
      </c>
      <c r="M2409" s="1">
        <v>45</v>
      </c>
      <c r="N2409" s="1" t="s">
        <v>87</v>
      </c>
      <c r="O2409" s="1">
        <v>4</v>
      </c>
      <c r="P2409" t="str">
        <f>_xlfn.CONCAT( YEAR(TblOrigin[[#This Row],[ODK_DateOfSubmission]]), "-",TEXT( MONTH(TblOrigin[[#This Row],[ODK_DateOfSubmission]]),"00"))</f>
        <v>2021-06</v>
      </c>
    </row>
    <row r="2410" spans="1:16" x14ac:dyDescent="0.25">
      <c r="A2410" s="13">
        <v>3504028</v>
      </c>
      <c r="B2410" s="1">
        <v>214</v>
      </c>
      <c r="C2410" s="1">
        <v>25526</v>
      </c>
      <c r="D2410" s="6">
        <v>44349.410555868053</v>
      </c>
      <c r="E2410" s="1" t="s">
        <v>1511</v>
      </c>
      <c r="F2410" s="1" t="s">
        <v>68</v>
      </c>
      <c r="G2410" s="1" t="s">
        <v>73</v>
      </c>
      <c r="H2410" s="1" t="s">
        <v>1059</v>
      </c>
      <c r="I2410" s="1" t="s">
        <v>1088</v>
      </c>
      <c r="J2410" s="1" t="s">
        <v>1039</v>
      </c>
      <c r="K2410" s="1">
        <v>31.036175809100001</v>
      </c>
      <c r="L2410" s="1">
        <v>46.220527480000001</v>
      </c>
      <c r="M2410" s="1">
        <v>45</v>
      </c>
      <c r="N2410" s="1" t="s">
        <v>108</v>
      </c>
      <c r="O2410" s="1">
        <v>10</v>
      </c>
      <c r="P2410" t="str">
        <f>_xlfn.CONCAT( YEAR(TblOrigin[[#This Row],[ODK_DateOfSubmission]]), "-",TEXT( MONTH(TblOrigin[[#This Row],[ODK_DateOfSubmission]]),"00"))</f>
        <v>2021-06</v>
      </c>
    </row>
    <row r="2411" spans="1:16" x14ac:dyDescent="0.25">
      <c r="A2411" s="13">
        <v>3504029</v>
      </c>
      <c r="B2411" s="1">
        <v>2039</v>
      </c>
      <c r="C2411" s="1">
        <v>10301</v>
      </c>
      <c r="D2411" s="6">
        <v>44372.608029710645</v>
      </c>
      <c r="E2411" s="1" t="s">
        <v>1511</v>
      </c>
      <c r="F2411" s="1" t="s">
        <v>68</v>
      </c>
      <c r="G2411" s="1" t="s">
        <v>73</v>
      </c>
      <c r="H2411" s="1" t="s">
        <v>1059</v>
      </c>
      <c r="I2411" s="1" t="s">
        <v>1089</v>
      </c>
      <c r="J2411" s="1" t="s">
        <v>1090</v>
      </c>
      <c r="K2411" s="1">
        <v>31.069730013600001</v>
      </c>
      <c r="L2411" s="1">
        <v>46.278741981099998</v>
      </c>
      <c r="M2411" s="1">
        <v>30</v>
      </c>
      <c r="N2411" s="1" t="s">
        <v>74</v>
      </c>
      <c r="O2411" s="1">
        <v>4</v>
      </c>
      <c r="P2411" t="str">
        <f>_xlfn.CONCAT( YEAR(TblOrigin[[#This Row],[ODK_DateOfSubmission]]), "-",TEXT( MONTH(TblOrigin[[#This Row],[ODK_DateOfSubmission]]),"00"))</f>
        <v>2021-06</v>
      </c>
    </row>
    <row r="2412" spans="1:16" x14ac:dyDescent="0.25">
      <c r="A2412" s="13">
        <v>3504029</v>
      </c>
      <c r="B2412" s="1">
        <v>2039</v>
      </c>
      <c r="C2412" s="1">
        <v>10301</v>
      </c>
      <c r="D2412" s="6">
        <v>44372.608029710645</v>
      </c>
      <c r="E2412" s="1" t="s">
        <v>1511</v>
      </c>
      <c r="F2412" s="1" t="s">
        <v>68</v>
      </c>
      <c r="G2412" s="1" t="s">
        <v>73</v>
      </c>
      <c r="H2412" s="1" t="s">
        <v>1059</v>
      </c>
      <c r="I2412" s="1" t="s">
        <v>1089</v>
      </c>
      <c r="J2412" s="1" t="s">
        <v>1090</v>
      </c>
      <c r="K2412" s="1">
        <v>31.069730013600001</v>
      </c>
      <c r="L2412" s="1">
        <v>46.278741981099998</v>
      </c>
      <c r="M2412" s="1">
        <v>30</v>
      </c>
      <c r="N2412" s="1" t="s">
        <v>94</v>
      </c>
      <c r="O2412" s="1">
        <v>11</v>
      </c>
      <c r="P2412" t="str">
        <f>_xlfn.CONCAT( YEAR(TblOrigin[[#This Row],[ODK_DateOfSubmission]]), "-",TEXT( MONTH(TblOrigin[[#This Row],[ODK_DateOfSubmission]]),"00"))</f>
        <v>2021-06</v>
      </c>
    </row>
    <row r="2413" spans="1:16" x14ac:dyDescent="0.25">
      <c r="A2413" s="13">
        <v>3504029</v>
      </c>
      <c r="B2413" s="1">
        <v>2039</v>
      </c>
      <c r="C2413" s="1">
        <v>10301</v>
      </c>
      <c r="D2413" s="6">
        <v>44372.608029710645</v>
      </c>
      <c r="E2413" s="1" t="s">
        <v>1511</v>
      </c>
      <c r="F2413" s="1" t="s">
        <v>68</v>
      </c>
      <c r="G2413" s="1" t="s">
        <v>73</v>
      </c>
      <c r="H2413" s="1" t="s">
        <v>1059</v>
      </c>
      <c r="I2413" s="1" t="s">
        <v>1089</v>
      </c>
      <c r="J2413" s="1" t="s">
        <v>1090</v>
      </c>
      <c r="K2413" s="1">
        <v>31.069730013600001</v>
      </c>
      <c r="L2413" s="1">
        <v>46.278741981099998</v>
      </c>
      <c r="M2413" s="1">
        <v>30</v>
      </c>
      <c r="N2413" s="1" t="s">
        <v>87</v>
      </c>
      <c r="O2413" s="1">
        <v>6</v>
      </c>
      <c r="P2413" t="str">
        <f>_xlfn.CONCAT( YEAR(TblOrigin[[#This Row],[ODK_DateOfSubmission]]), "-",TEXT( MONTH(TblOrigin[[#This Row],[ODK_DateOfSubmission]]),"00"))</f>
        <v>2021-06</v>
      </c>
    </row>
    <row r="2414" spans="1:16" x14ac:dyDescent="0.25">
      <c r="A2414" s="13">
        <v>3504029</v>
      </c>
      <c r="B2414" s="1">
        <v>2039</v>
      </c>
      <c r="C2414" s="1">
        <v>10301</v>
      </c>
      <c r="D2414" s="6">
        <v>44372.608029710645</v>
      </c>
      <c r="E2414" s="1" t="s">
        <v>1511</v>
      </c>
      <c r="F2414" s="1" t="s">
        <v>68</v>
      </c>
      <c r="G2414" s="1" t="s">
        <v>73</v>
      </c>
      <c r="H2414" s="1" t="s">
        <v>1059</v>
      </c>
      <c r="I2414" s="1" t="s">
        <v>1089</v>
      </c>
      <c r="J2414" s="1" t="s">
        <v>1090</v>
      </c>
      <c r="K2414" s="1">
        <v>31.069730013600001</v>
      </c>
      <c r="L2414" s="1">
        <v>46.278741981099998</v>
      </c>
      <c r="M2414" s="1">
        <v>30</v>
      </c>
      <c r="N2414" s="1" t="s">
        <v>104</v>
      </c>
      <c r="O2414" s="1">
        <v>9</v>
      </c>
      <c r="P2414" t="str">
        <f>_xlfn.CONCAT( YEAR(TblOrigin[[#This Row],[ODK_DateOfSubmission]]), "-",TEXT( MONTH(TblOrigin[[#This Row],[ODK_DateOfSubmission]]),"00"))</f>
        <v>2021-06</v>
      </c>
    </row>
    <row r="2415" spans="1:16" x14ac:dyDescent="0.25">
      <c r="A2415" s="13">
        <v>3504031</v>
      </c>
      <c r="B2415" s="1">
        <v>2788</v>
      </c>
      <c r="C2415" s="1">
        <v>21208</v>
      </c>
      <c r="D2415" s="6">
        <v>44382.49095003472</v>
      </c>
      <c r="E2415" s="1" t="s">
        <v>1511</v>
      </c>
      <c r="F2415" s="1" t="s">
        <v>68</v>
      </c>
      <c r="G2415" s="1" t="s">
        <v>73</v>
      </c>
      <c r="H2415" s="1" t="s">
        <v>1059</v>
      </c>
      <c r="I2415" s="1" t="s">
        <v>1091</v>
      </c>
      <c r="J2415" s="1" t="s">
        <v>380</v>
      </c>
      <c r="K2415" s="1">
        <v>31.067779245299999</v>
      </c>
      <c r="L2415" s="1">
        <v>46.249674558199999</v>
      </c>
      <c r="M2415" s="1">
        <v>39</v>
      </c>
      <c r="N2415" s="1" t="s">
        <v>94</v>
      </c>
      <c r="O2415" s="1">
        <v>7</v>
      </c>
      <c r="P2415" t="str">
        <f>_xlfn.CONCAT( YEAR(TblOrigin[[#This Row],[ODK_DateOfSubmission]]), "-",TEXT( MONTH(TblOrigin[[#This Row],[ODK_DateOfSubmission]]),"00"))</f>
        <v>2021-07</v>
      </c>
    </row>
    <row r="2416" spans="1:16" x14ac:dyDescent="0.25">
      <c r="A2416" s="13">
        <v>3504031</v>
      </c>
      <c r="B2416" s="1">
        <v>2788</v>
      </c>
      <c r="C2416" s="1">
        <v>21208</v>
      </c>
      <c r="D2416" s="6">
        <v>44382.49095003472</v>
      </c>
      <c r="E2416" s="1" t="s">
        <v>1511</v>
      </c>
      <c r="F2416" s="1" t="s">
        <v>68</v>
      </c>
      <c r="G2416" s="1" t="s">
        <v>73</v>
      </c>
      <c r="H2416" s="1" t="s">
        <v>1059</v>
      </c>
      <c r="I2416" s="1" t="s">
        <v>1091</v>
      </c>
      <c r="J2416" s="1" t="s">
        <v>380</v>
      </c>
      <c r="K2416" s="1">
        <v>31.067779245299999</v>
      </c>
      <c r="L2416" s="1">
        <v>46.249674558199999</v>
      </c>
      <c r="M2416" s="1">
        <v>39</v>
      </c>
      <c r="N2416" s="1" t="s">
        <v>74</v>
      </c>
      <c r="O2416" s="1">
        <v>5</v>
      </c>
      <c r="P2416" t="str">
        <f>_xlfn.CONCAT( YEAR(TblOrigin[[#This Row],[ODK_DateOfSubmission]]), "-",TEXT( MONTH(TblOrigin[[#This Row],[ODK_DateOfSubmission]]),"00"))</f>
        <v>2021-07</v>
      </c>
    </row>
    <row r="2417" spans="1:16" x14ac:dyDescent="0.25">
      <c r="A2417" s="13">
        <v>3504031</v>
      </c>
      <c r="B2417" s="1">
        <v>2788</v>
      </c>
      <c r="C2417" s="1">
        <v>21208</v>
      </c>
      <c r="D2417" s="6">
        <v>44382.49095003472</v>
      </c>
      <c r="E2417" s="1" t="s">
        <v>1511</v>
      </c>
      <c r="F2417" s="1" t="s">
        <v>68</v>
      </c>
      <c r="G2417" s="1" t="s">
        <v>73</v>
      </c>
      <c r="H2417" s="1" t="s">
        <v>1059</v>
      </c>
      <c r="I2417" s="1" t="s">
        <v>1091</v>
      </c>
      <c r="J2417" s="1" t="s">
        <v>380</v>
      </c>
      <c r="K2417" s="1">
        <v>31.067779245299999</v>
      </c>
      <c r="L2417" s="1">
        <v>46.249674558199999</v>
      </c>
      <c r="M2417" s="1">
        <v>39</v>
      </c>
      <c r="N2417" s="1" t="s">
        <v>75</v>
      </c>
      <c r="O2417" s="1">
        <v>5</v>
      </c>
      <c r="P2417" t="str">
        <f>_xlfn.CONCAT( YEAR(TblOrigin[[#This Row],[ODK_DateOfSubmission]]), "-",TEXT( MONTH(TblOrigin[[#This Row],[ODK_DateOfSubmission]]),"00"))</f>
        <v>2021-07</v>
      </c>
    </row>
    <row r="2418" spans="1:16" x14ac:dyDescent="0.25">
      <c r="A2418" s="13">
        <v>3504031</v>
      </c>
      <c r="B2418" s="1">
        <v>2788</v>
      </c>
      <c r="C2418" s="1">
        <v>21208</v>
      </c>
      <c r="D2418" s="6">
        <v>44382.49095003472</v>
      </c>
      <c r="E2418" s="1" t="s">
        <v>1511</v>
      </c>
      <c r="F2418" s="1" t="s">
        <v>68</v>
      </c>
      <c r="G2418" s="1" t="s">
        <v>73</v>
      </c>
      <c r="H2418" s="1" t="s">
        <v>1059</v>
      </c>
      <c r="I2418" s="1" t="s">
        <v>1091</v>
      </c>
      <c r="J2418" s="1" t="s">
        <v>380</v>
      </c>
      <c r="K2418" s="1">
        <v>31.067779245299999</v>
      </c>
      <c r="L2418" s="1">
        <v>46.249674558199999</v>
      </c>
      <c r="M2418" s="1">
        <v>39</v>
      </c>
      <c r="N2418" s="1" t="s">
        <v>104</v>
      </c>
      <c r="O2418" s="1">
        <v>5</v>
      </c>
      <c r="P2418" t="str">
        <f>_xlfn.CONCAT( YEAR(TblOrigin[[#This Row],[ODK_DateOfSubmission]]), "-",TEXT( MONTH(TblOrigin[[#This Row],[ODK_DateOfSubmission]]),"00"))</f>
        <v>2021-07</v>
      </c>
    </row>
    <row r="2419" spans="1:16" x14ac:dyDescent="0.25">
      <c r="A2419" s="13">
        <v>3504031</v>
      </c>
      <c r="B2419" s="1">
        <v>2788</v>
      </c>
      <c r="C2419" s="1">
        <v>21208</v>
      </c>
      <c r="D2419" s="6">
        <v>44382.49095003472</v>
      </c>
      <c r="E2419" s="1" t="s">
        <v>1511</v>
      </c>
      <c r="F2419" s="1" t="s">
        <v>68</v>
      </c>
      <c r="G2419" s="1" t="s">
        <v>73</v>
      </c>
      <c r="H2419" s="1" t="s">
        <v>1059</v>
      </c>
      <c r="I2419" s="1" t="s">
        <v>1091</v>
      </c>
      <c r="J2419" s="1" t="s">
        <v>380</v>
      </c>
      <c r="K2419" s="1">
        <v>31.067779245299999</v>
      </c>
      <c r="L2419" s="1">
        <v>46.249674558199999</v>
      </c>
      <c r="M2419" s="1">
        <v>39</v>
      </c>
      <c r="N2419" s="1" t="s">
        <v>66</v>
      </c>
      <c r="O2419" s="1">
        <v>17</v>
      </c>
      <c r="P2419" t="str">
        <f>_xlfn.CONCAT( YEAR(TblOrigin[[#This Row],[ODK_DateOfSubmission]]), "-",TEXT( MONTH(TblOrigin[[#This Row],[ODK_DateOfSubmission]]),"00"))</f>
        <v>2021-07</v>
      </c>
    </row>
    <row r="2420" spans="1:16" x14ac:dyDescent="0.25">
      <c r="A2420" s="13">
        <v>3504033</v>
      </c>
      <c r="B2420" s="1">
        <v>3959</v>
      </c>
      <c r="C2420" s="1">
        <v>10259</v>
      </c>
      <c r="D2420" s="6">
        <v>44404.670319328703</v>
      </c>
      <c r="E2420" s="1" t="s">
        <v>1511</v>
      </c>
      <c r="F2420" s="1" t="s">
        <v>68</v>
      </c>
      <c r="G2420" s="1" t="s">
        <v>73</v>
      </c>
      <c r="H2420" s="1" t="s">
        <v>1059</v>
      </c>
      <c r="I2420" s="1" t="s">
        <v>1094</v>
      </c>
      <c r="J2420" s="1" t="s">
        <v>1095</v>
      </c>
      <c r="K2420" s="1">
        <v>31.050157178100001</v>
      </c>
      <c r="L2420" s="1">
        <v>46.273353213199997</v>
      </c>
      <c r="M2420" s="1">
        <v>72</v>
      </c>
      <c r="N2420" s="1" t="s">
        <v>87</v>
      </c>
      <c r="O2420" s="1">
        <v>20</v>
      </c>
      <c r="P2420" t="str">
        <f>_xlfn.CONCAT( YEAR(TblOrigin[[#This Row],[ODK_DateOfSubmission]]), "-",TEXT( MONTH(TblOrigin[[#This Row],[ODK_DateOfSubmission]]),"00"))</f>
        <v>2021-07</v>
      </c>
    </row>
    <row r="2421" spans="1:16" x14ac:dyDescent="0.25">
      <c r="A2421" s="13">
        <v>3504033</v>
      </c>
      <c r="B2421" s="1">
        <v>3959</v>
      </c>
      <c r="C2421" s="1">
        <v>10259</v>
      </c>
      <c r="D2421" s="6">
        <v>44404.670319328703</v>
      </c>
      <c r="E2421" s="1" t="s">
        <v>1511</v>
      </c>
      <c r="F2421" s="1" t="s">
        <v>68</v>
      </c>
      <c r="G2421" s="1" t="s">
        <v>73</v>
      </c>
      <c r="H2421" s="1" t="s">
        <v>1059</v>
      </c>
      <c r="I2421" s="1" t="s">
        <v>1094</v>
      </c>
      <c r="J2421" s="1" t="s">
        <v>1095</v>
      </c>
      <c r="K2421" s="1">
        <v>31.050157178100001</v>
      </c>
      <c r="L2421" s="1">
        <v>46.273353213199997</v>
      </c>
      <c r="M2421" s="1">
        <v>72</v>
      </c>
      <c r="N2421" s="1" t="s">
        <v>78</v>
      </c>
      <c r="O2421" s="1">
        <v>15</v>
      </c>
      <c r="P2421" t="str">
        <f>_xlfn.CONCAT( YEAR(TblOrigin[[#This Row],[ODK_DateOfSubmission]]), "-",TEXT( MONTH(TblOrigin[[#This Row],[ODK_DateOfSubmission]]),"00"))</f>
        <v>2021-07</v>
      </c>
    </row>
    <row r="2422" spans="1:16" x14ac:dyDescent="0.25">
      <c r="A2422" s="13">
        <v>3504033</v>
      </c>
      <c r="B2422" s="1">
        <v>3959</v>
      </c>
      <c r="C2422" s="1">
        <v>10259</v>
      </c>
      <c r="D2422" s="6">
        <v>44404.670319328703</v>
      </c>
      <c r="E2422" s="1" t="s">
        <v>1511</v>
      </c>
      <c r="F2422" s="1" t="s">
        <v>68</v>
      </c>
      <c r="G2422" s="1" t="s">
        <v>73</v>
      </c>
      <c r="H2422" s="1" t="s">
        <v>1059</v>
      </c>
      <c r="I2422" s="1" t="s">
        <v>1094</v>
      </c>
      <c r="J2422" s="1" t="s">
        <v>1095</v>
      </c>
      <c r="K2422" s="1">
        <v>31.050157178100001</v>
      </c>
      <c r="L2422" s="1">
        <v>46.273353213199997</v>
      </c>
      <c r="M2422" s="1">
        <v>72</v>
      </c>
      <c r="N2422" s="1" t="s">
        <v>82</v>
      </c>
      <c r="O2422" s="1">
        <v>7</v>
      </c>
      <c r="P2422" t="str">
        <f>_xlfn.CONCAT( YEAR(TblOrigin[[#This Row],[ODK_DateOfSubmission]]), "-",TEXT( MONTH(TblOrigin[[#This Row],[ODK_DateOfSubmission]]),"00"))</f>
        <v>2021-07</v>
      </c>
    </row>
    <row r="2423" spans="1:16" x14ac:dyDescent="0.25">
      <c r="A2423" s="13">
        <v>3504033</v>
      </c>
      <c r="B2423" s="1">
        <v>3959</v>
      </c>
      <c r="C2423" s="1">
        <v>10259</v>
      </c>
      <c r="D2423" s="6">
        <v>44404.670319328703</v>
      </c>
      <c r="E2423" s="1" t="s">
        <v>1511</v>
      </c>
      <c r="F2423" s="1" t="s">
        <v>68</v>
      </c>
      <c r="G2423" s="1" t="s">
        <v>73</v>
      </c>
      <c r="H2423" s="1" t="s">
        <v>1059</v>
      </c>
      <c r="I2423" s="1" t="s">
        <v>1094</v>
      </c>
      <c r="J2423" s="1" t="s">
        <v>1095</v>
      </c>
      <c r="K2423" s="1">
        <v>31.050157178100001</v>
      </c>
      <c r="L2423" s="1">
        <v>46.273353213199997</v>
      </c>
      <c r="M2423" s="1">
        <v>72</v>
      </c>
      <c r="N2423" s="1" t="s">
        <v>66</v>
      </c>
      <c r="O2423" s="1">
        <v>15</v>
      </c>
      <c r="P2423" t="str">
        <f>_xlfn.CONCAT( YEAR(TblOrigin[[#This Row],[ODK_DateOfSubmission]]), "-",TEXT( MONTH(TblOrigin[[#This Row],[ODK_DateOfSubmission]]),"00"))</f>
        <v>2021-07</v>
      </c>
    </row>
    <row r="2424" spans="1:16" x14ac:dyDescent="0.25">
      <c r="A2424" s="13">
        <v>3504033</v>
      </c>
      <c r="B2424" s="1">
        <v>3959</v>
      </c>
      <c r="C2424" s="1">
        <v>10259</v>
      </c>
      <c r="D2424" s="6">
        <v>44404.670319328703</v>
      </c>
      <c r="E2424" s="1" t="s">
        <v>1511</v>
      </c>
      <c r="F2424" s="1" t="s">
        <v>68</v>
      </c>
      <c r="G2424" s="1" t="s">
        <v>73</v>
      </c>
      <c r="H2424" s="1" t="s">
        <v>1059</v>
      </c>
      <c r="I2424" s="1" t="s">
        <v>1094</v>
      </c>
      <c r="J2424" s="1" t="s">
        <v>1095</v>
      </c>
      <c r="K2424" s="1">
        <v>31.050157178100001</v>
      </c>
      <c r="L2424" s="1">
        <v>46.273353213199997</v>
      </c>
      <c r="M2424" s="1">
        <v>72</v>
      </c>
      <c r="N2424" s="1" t="s">
        <v>90</v>
      </c>
      <c r="O2424" s="1">
        <v>15</v>
      </c>
      <c r="P2424" t="str">
        <f>_xlfn.CONCAT( YEAR(TblOrigin[[#This Row],[ODK_DateOfSubmission]]), "-",TEXT( MONTH(TblOrigin[[#This Row],[ODK_DateOfSubmission]]),"00"))</f>
        <v>2021-07</v>
      </c>
    </row>
    <row r="2425" spans="1:16" x14ac:dyDescent="0.25">
      <c r="A2425" s="13">
        <v>3504036</v>
      </c>
      <c r="B2425" s="1">
        <v>3970</v>
      </c>
      <c r="C2425" s="1">
        <v>23683</v>
      </c>
      <c r="D2425" s="6">
        <v>44404.990989270831</v>
      </c>
      <c r="E2425" s="1" t="s">
        <v>1511</v>
      </c>
      <c r="F2425" s="1" t="s">
        <v>68</v>
      </c>
      <c r="G2425" s="1" t="s">
        <v>73</v>
      </c>
      <c r="H2425" s="1" t="s">
        <v>1059</v>
      </c>
      <c r="I2425" s="1" t="s">
        <v>1096</v>
      </c>
      <c r="J2425" s="1" t="s">
        <v>1097</v>
      </c>
      <c r="K2425" s="1">
        <v>31.03290329</v>
      </c>
      <c r="L2425" s="1">
        <v>46.251552429999997</v>
      </c>
      <c r="M2425" s="1">
        <v>8</v>
      </c>
      <c r="N2425" s="1" t="s">
        <v>78</v>
      </c>
      <c r="O2425" s="1">
        <v>4</v>
      </c>
      <c r="P2425" t="str">
        <f>_xlfn.CONCAT( YEAR(TblOrigin[[#This Row],[ODK_DateOfSubmission]]), "-",TEXT( MONTH(TblOrigin[[#This Row],[ODK_DateOfSubmission]]),"00"))</f>
        <v>2021-07</v>
      </c>
    </row>
    <row r="2426" spans="1:16" x14ac:dyDescent="0.25">
      <c r="A2426" s="13">
        <v>3504036</v>
      </c>
      <c r="B2426" s="1">
        <v>3970</v>
      </c>
      <c r="C2426" s="1">
        <v>23683</v>
      </c>
      <c r="D2426" s="6">
        <v>44404.990989270831</v>
      </c>
      <c r="E2426" s="1" t="s">
        <v>1511</v>
      </c>
      <c r="F2426" s="1" t="s">
        <v>68</v>
      </c>
      <c r="G2426" s="1" t="s">
        <v>73</v>
      </c>
      <c r="H2426" s="1" t="s">
        <v>1059</v>
      </c>
      <c r="I2426" s="1" t="s">
        <v>1096</v>
      </c>
      <c r="J2426" s="1" t="s">
        <v>1097</v>
      </c>
      <c r="K2426" s="1">
        <v>31.03290329</v>
      </c>
      <c r="L2426" s="1">
        <v>46.251552429999997</v>
      </c>
      <c r="M2426" s="1">
        <v>8</v>
      </c>
      <c r="N2426" s="1" t="s">
        <v>90</v>
      </c>
      <c r="O2426" s="1">
        <v>2</v>
      </c>
      <c r="P2426" t="str">
        <f>_xlfn.CONCAT( YEAR(TblOrigin[[#This Row],[ODK_DateOfSubmission]]), "-",TEXT( MONTH(TblOrigin[[#This Row],[ODK_DateOfSubmission]]),"00"))</f>
        <v>2021-07</v>
      </c>
    </row>
    <row r="2427" spans="1:16" x14ac:dyDescent="0.25">
      <c r="A2427" s="13">
        <v>3504036</v>
      </c>
      <c r="B2427" s="1">
        <v>3970</v>
      </c>
      <c r="C2427" s="1">
        <v>23683</v>
      </c>
      <c r="D2427" s="6">
        <v>44404.990989270831</v>
      </c>
      <c r="E2427" s="1" t="s">
        <v>1511</v>
      </c>
      <c r="F2427" s="1" t="s">
        <v>68</v>
      </c>
      <c r="G2427" s="1" t="s">
        <v>73</v>
      </c>
      <c r="H2427" s="1" t="s">
        <v>1059</v>
      </c>
      <c r="I2427" s="1" t="s">
        <v>1096</v>
      </c>
      <c r="J2427" s="1" t="s">
        <v>1097</v>
      </c>
      <c r="K2427" s="1">
        <v>31.03290329</v>
      </c>
      <c r="L2427" s="1">
        <v>46.251552429999997</v>
      </c>
      <c r="M2427" s="1">
        <v>8</v>
      </c>
      <c r="N2427" s="1" t="s">
        <v>66</v>
      </c>
      <c r="O2427" s="1">
        <v>2</v>
      </c>
      <c r="P2427" t="str">
        <f>_xlfn.CONCAT( YEAR(TblOrigin[[#This Row],[ODK_DateOfSubmission]]), "-",TEXT( MONTH(TblOrigin[[#This Row],[ODK_DateOfSubmission]]),"00"))</f>
        <v>2021-07</v>
      </c>
    </row>
    <row r="2428" spans="1:16" x14ac:dyDescent="0.25">
      <c r="A2428" s="13">
        <v>3504041</v>
      </c>
      <c r="B2428" s="1">
        <v>1890</v>
      </c>
      <c r="C2428" s="1">
        <v>25533</v>
      </c>
      <c r="D2428" s="6">
        <v>44369.062695138891</v>
      </c>
      <c r="E2428" s="1" t="s">
        <v>1511</v>
      </c>
      <c r="F2428" s="1" t="s">
        <v>68</v>
      </c>
      <c r="G2428" s="1" t="s">
        <v>73</v>
      </c>
      <c r="H2428" s="1" t="s">
        <v>1059</v>
      </c>
      <c r="I2428" s="1" t="s">
        <v>1098</v>
      </c>
      <c r="J2428" s="1" t="s">
        <v>1099</v>
      </c>
      <c r="K2428" s="1">
        <v>31.080862144499999</v>
      </c>
      <c r="L2428" s="1">
        <v>46.240087203599998</v>
      </c>
      <c r="M2428" s="1">
        <v>124</v>
      </c>
      <c r="N2428" s="1" t="s">
        <v>94</v>
      </c>
      <c r="O2428" s="1">
        <v>33</v>
      </c>
      <c r="P2428" t="str">
        <f>_xlfn.CONCAT( YEAR(TblOrigin[[#This Row],[ODK_DateOfSubmission]]), "-",TEXT( MONTH(TblOrigin[[#This Row],[ODK_DateOfSubmission]]),"00"))</f>
        <v>2021-06</v>
      </c>
    </row>
    <row r="2429" spans="1:16" x14ac:dyDescent="0.25">
      <c r="A2429" s="13">
        <v>3504041</v>
      </c>
      <c r="B2429" s="1">
        <v>1890</v>
      </c>
      <c r="C2429" s="1">
        <v>25533</v>
      </c>
      <c r="D2429" s="6">
        <v>44369.062695138891</v>
      </c>
      <c r="E2429" s="1" t="s">
        <v>1511</v>
      </c>
      <c r="F2429" s="1" t="s">
        <v>68</v>
      </c>
      <c r="G2429" s="1" t="s">
        <v>73</v>
      </c>
      <c r="H2429" s="1" t="s">
        <v>1059</v>
      </c>
      <c r="I2429" s="1" t="s">
        <v>1098</v>
      </c>
      <c r="J2429" s="1" t="s">
        <v>1099</v>
      </c>
      <c r="K2429" s="1">
        <v>31.080862144499999</v>
      </c>
      <c r="L2429" s="1">
        <v>46.240087203599998</v>
      </c>
      <c r="M2429" s="1">
        <v>124</v>
      </c>
      <c r="N2429" s="1" t="s">
        <v>78</v>
      </c>
      <c r="O2429" s="1">
        <v>27</v>
      </c>
      <c r="P2429" t="str">
        <f>_xlfn.CONCAT( YEAR(TblOrigin[[#This Row],[ODK_DateOfSubmission]]), "-",TEXT( MONTH(TblOrigin[[#This Row],[ODK_DateOfSubmission]]),"00"))</f>
        <v>2021-06</v>
      </c>
    </row>
    <row r="2430" spans="1:16" x14ac:dyDescent="0.25">
      <c r="A2430" s="13">
        <v>3504041</v>
      </c>
      <c r="B2430" s="1">
        <v>1890</v>
      </c>
      <c r="C2430" s="1">
        <v>25533</v>
      </c>
      <c r="D2430" s="6">
        <v>44369.062695138891</v>
      </c>
      <c r="E2430" s="1" t="s">
        <v>1511</v>
      </c>
      <c r="F2430" s="1" t="s">
        <v>68</v>
      </c>
      <c r="G2430" s="1" t="s">
        <v>73</v>
      </c>
      <c r="H2430" s="1" t="s">
        <v>1059</v>
      </c>
      <c r="I2430" s="1" t="s">
        <v>1098</v>
      </c>
      <c r="J2430" s="1" t="s">
        <v>1099</v>
      </c>
      <c r="K2430" s="1">
        <v>31.080862144499999</v>
      </c>
      <c r="L2430" s="1">
        <v>46.240087203599998</v>
      </c>
      <c r="M2430" s="1">
        <v>124</v>
      </c>
      <c r="N2430" s="1" t="s">
        <v>104</v>
      </c>
      <c r="O2430" s="1">
        <v>15</v>
      </c>
      <c r="P2430" t="str">
        <f>_xlfn.CONCAT( YEAR(TblOrigin[[#This Row],[ODK_DateOfSubmission]]), "-",TEXT( MONTH(TblOrigin[[#This Row],[ODK_DateOfSubmission]]),"00"))</f>
        <v>2021-06</v>
      </c>
    </row>
    <row r="2431" spans="1:16" x14ac:dyDescent="0.25">
      <c r="A2431" s="13">
        <v>3504041</v>
      </c>
      <c r="B2431" s="1">
        <v>1890</v>
      </c>
      <c r="C2431" s="1">
        <v>25533</v>
      </c>
      <c r="D2431" s="6">
        <v>44369.062695138891</v>
      </c>
      <c r="E2431" s="1" t="s">
        <v>1511</v>
      </c>
      <c r="F2431" s="1" t="s">
        <v>68</v>
      </c>
      <c r="G2431" s="1" t="s">
        <v>73</v>
      </c>
      <c r="H2431" s="1" t="s">
        <v>1059</v>
      </c>
      <c r="I2431" s="1" t="s">
        <v>1098</v>
      </c>
      <c r="J2431" s="1" t="s">
        <v>1099</v>
      </c>
      <c r="K2431" s="1">
        <v>31.080862144499999</v>
      </c>
      <c r="L2431" s="1">
        <v>46.240087203599998</v>
      </c>
      <c r="M2431" s="1">
        <v>124</v>
      </c>
      <c r="N2431" s="1" t="s">
        <v>90</v>
      </c>
      <c r="O2431" s="1">
        <v>31</v>
      </c>
      <c r="P2431" t="str">
        <f>_xlfn.CONCAT( YEAR(TblOrigin[[#This Row],[ODK_DateOfSubmission]]), "-",TEXT( MONTH(TblOrigin[[#This Row],[ODK_DateOfSubmission]]),"00"))</f>
        <v>2021-06</v>
      </c>
    </row>
    <row r="2432" spans="1:16" x14ac:dyDescent="0.25">
      <c r="A2432" s="13">
        <v>3504041</v>
      </c>
      <c r="B2432" s="1">
        <v>1890</v>
      </c>
      <c r="C2432" s="1">
        <v>25533</v>
      </c>
      <c r="D2432" s="6">
        <v>44369.062695138891</v>
      </c>
      <c r="E2432" s="1" t="s">
        <v>1511</v>
      </c>
      <c r="F2432" s="1" t="s">
        <v>68</v>
      </c>
      <c r="G2432" s="1" t="s">
        <v>73</v>
      </c>
      <c r="H2432" s="1" t="s">
        <v>1059</v>
      </c>
      <c r="I2432" s="1" t="s">
        <v>1098</v>
      </c>
      <c r="J2432" s="1" t="s">
        <v>1099</v>
      </c>
      <c r="K2432" s="1">
        <v>31.080862144499999</v>
      </c>
      <c r="L2432" s="1">
        <v>46.240087203599998</v>
      </c>
      <c r="M2432" s="1">
        <v>124</v>
      </c>
      <c r="N2432" s="1" t="s">
        <v>74</v>
      </c>
      <c r="O2432" s="1">
        <v>7</v>
      </c>
      <c r="P2432" t="str">
        <f>_xlfn.CONCAT( YEAR(TblOrigin[[#This Row],[ODK_DateOfSubmission]]), "-",TEXT( MONTH(TblOrigin[[#This Row],[ODK_DateOfSubmission]]),"00"))</f>
        <v>2021-06</v>
      </c>
    </row>
    <row r="2433" spans="1:16" x14ac:dyDescent="0.25">
      <c r="A2433" s="13">
        <v>3504041</v>
      </c>
      <c r="B2433" s="1">
        <v>1890</v>
      </c>
      <c r="C2433" s="1">
        <v>25533</v>
      </c>
      <c r="D2433" s="6">
        <v>44369.062695138891</v>
      </c>
      <c r="E2433" s="1" t="s">
        <v>1511</v>
      </c>
      <c r="F2433" s="1" t="s">
        <v>68</v>
      </c>
      <c r="G2433" s="1" t="s">
        <v>73</v>
      </c>
      <c r="H2433" s="1" t="s">
        <v>1059</v>
      </c>
      <c r="I2433" s="1" t="s">
        <v>1098</v>
      </c>
      <c r="J2433" s="1" t="s">
        <v>1099</v>
      </c>
      <c r="K2433" s="1">
        <v>31.080862144499999</v>
      </c>
      <c r="L2433" s="1">
        <v>46.240087203599998</v>
      </c>
      <c r="M2433" s="1">
        <v>124</v>
      </c>
      <c r="N2433" s="1" t="s">
        <v>87</v>
      </c>
      <c r="O2433" s="1">
        <v>11</v>
      </c>
      <c r="P2433" t="str">
        <f>_xlfn.CONCAT( YEAR(TblOrigin[[#This Row],[ODK_DateOfSubmission]]), "-",TEXT( MONTH(TblOrigin[[#This Row],[ODK_DateOfSubmission]]),"00"))</f>
        <v>2021-06</v>
      </c>
    </row>
    <row r="2434" spans="1:16" x14ac:dyDescent="0.25">
      <c r="A2434" s="13">
        <v>3504042</v>
      </c>
      <c r="B2434" s="1">
        <v>1866</v>
      </c>
      <c r="C2434" s="1">
        <v>10263</v>
      </c>
      <c r="D2434" s="6">
        <v>44368.550021875002</v>
      </c>
      <c r="E2434" s="1" t="s">
        <v>1511</v>
      </c>
      <c r="F2434" s="1" t="s">
        <v>68</v>
      </c>
      <c r="G2434" s="1" t="s">
        <v>73</v>
      </c>
      <c r="H2434" s="1" t="s">
        <v>1059</v>
      </c>
      <c r="I2434" s="1" t="s">
        <v>1100</v>
      </c>
      <c r="J2434" s="1" t="s">
        <v>1101</v>
      </c>
      <c r="K2434" s="1">
        <v>31.0802066016</v>
      </c>
      <c r="L2434" s="1">
        <v>46.235693895300003</v>
      </c>
      <c r="M2434" s="1">
        <v>30</v>
      </c>
      <c r="N2434" s="1" t="s">
        <v>104</v>
      </c>
      <c r="O2434" s="1">
        <v>10</v>
      </c>
      <c r="P2434" t="str">
        <f>_xlfn.CONCAT( YEAR(TblOrigin[[#This Row],[ODK_DateOfSubmission]]), "-",TEXT( MONTH(TblOrigin[[#This Row],[ODK_DateOfSubmission]]),"00"))</f>
        <v>2021-06</v>
      </c>
    </row>
    <row r="2435" spans="1:16" x14ac:dyDescent="0.25">
      <c r="A2435" s="13">
        <v>3504042</v>
      </c>
      <c r="B2435" s="1">
        <v>1866</v>
      </c>
      <c r="C2435" s="1">
        <v>10263</v>
      </c>
      <c r="D2435" s="6">
        <v>44368.550021875002</v>
      </c>
      <c r="E2435" s="1" t="s">
        <v>1511</v>
      </c>
      <c r="F2435" s="1" t="s">
        <v>68</v>
      </c>
      <c r="G2435" s="1" t="s">
        <v>73</v>
      </c>
      <c r="H2435" s="1" t="s">
        <v>1059</v>
      </c>
      <c r="I2435" s="1" t="s">
        <v>1100</v>
      </c>
      <c r="J2435" s="1" t="s">
        <v>1101</v>
      </c>
      <c r="K2435" s="1">
        <v>31.0802066016</v>
      </c>
      <c r="L2435" s="1">
        <v>46.235693895300003</v>
      </c>
      <c r="M2435" s="1">
        <v>30</v>
      </c>
      <c r="N2435" s="1" t="s">
        <v>94</v>
      </c>
      <c r="O2435" s="1">
        <v>15</v>
      </c>
      <c r="P2435" t="str">
        <f>_xlfn.CONCAT( YEAR(TblOrigin[[#This Row],[ODK_DateOfSubmission]]), "-",TEXT( MONTH(TblOrigin[[#This Row],[ODK_DateOfSubmission]]),"00"))</f>
        <v>2021-06</v>
      </c>
    </row>
    <row r="2436" spans="1:16" x14ac:dyDescent="0.25">
      <c r="A2436" s="13">
        <v>3504042</v>
      </c>
      <c r="B2436" s="1">
        <v>1866</v>
      </c>
      <c r="C2436" s="1">
        <v>10263</v>
      </c>
      <c r="D2436" s="6">
        <v>44368.550021875002</v>
      </c>
      <c r="E2436" s="1" t="s">
        <v>1511</v>
      </c>
      <c r="F2436" s="1" t="s">
        <v>68</v>
      </c>
      <c r="G2436" s="1" t="s">
        <v>73</v>
      </c>
      <c r="H2436" s="1" t="s">
        <v>1059</v>
      </c>
      <c r="I2436" s="1" t="s">
        <v>1100</v>
      </c>
      <c r="J2436" s="1" t="s">
        <v>1101</v>
      </c>
      <c r="K2436" s="1">
        <v>31.0802066016</v>
      </c>
      <c r="L2436" s="1">
        <v>46.235693895300003</v>
      </c>
      <c r="M2436" s="1">
        <v>30</v>
      </c>
      <c r="N2436" s="1" t="s">
        <v>87</v>
      </c>
      <c r="O2436" s="1">
        <v>5</v>
      </c>
      <c r="P2436" t="str">
        <f>_xlfn.CONCAT( YEAR(TblOrigin[[#This Row],[ODK_DateOfSubmission]]), "-",TEXT( MONTH(TblOrigin[[#This Row],[ODK_DateOfSubmission]]),"00"))</f>
        <v>2021-06</v>
      </c>
    </row>
    <row r="2437" spans="1:16" x14ac:dyDescent="0.25">
      <c r="A2437" s="13">
        <v>3504046</v>
      </c>
      <c r="B2437" s="1">
        <v>1156</v>
      </c>
      <c r="C2437" s="1">
        <v>10269</v>
      </c>
      <c r="D2437" s="6">
        <v>44363.019107604166</v>
      </c>
      <c r="E2437" s="1" t="s">
        <v>1511</v>
      </c>
      <c r="F2437" s="1" t="s">
        <v>68</v>
      </c>
      <c r="G2437" s="1" t="s">
        <v>73</v>
      </c>
      <c r="H2437" s="1" t="s">
        <v>1102</v>
      </c>
      <c r="I2437" s="1" t="s">
        <v>1103</v>
      </c>
      <c r="J2437" s="1" t="s">
        <v>1104</v>
      </c>
      <c r="K2437" s="1">
        <v>31.041901284200001</v>
      </c>
      <c r="L2437" s="1">
        <v>46.3069539022</v>
      </c>
      <c r="M2437" s="1">
        <v>41</v>
      </c>
      <c r="N2437" s="1" t="s">
        <v>104</v>
      </c>
      <c r="O2437" s="1">
        <v>15</v>
      </c>
      <c r="P2437" t="str">
        <f>_xlfn.CONCAT( YEAR(TblOrigin[[#This Row],[ODK_DateOfSubmission]]), "-",TEXT( MONTH(TblOrigin[[#This Row],[ODK_DateOfSubmission]]),"00"))</f>
        <v>2021-06</v>
      </c>
    </row>
    <row r="2438" spans="1:16" x14ac:dyDescent="0.25">
      <c r="A2438" s="13">
        <v>3504046</v>
      </c>
      <c r="B2438" s="1">
        <v>1156</v>
      </c>
      <c r="C2438" s="1">
        <v>10269</v>
      </c>
      <c r="D2438" s="6">
        <v>44363.019107604166</v>
      </c>
      <c r="E2438" s="1" t="s">
        <v>1511</v>
      </c>
      <c r="F2438" s="1" t="s">
        <v>68</v>
      </c>
      <c r="G2438" s="1" t="s">
        <v>73</v>
      </c>
      <c r="H2438" s="1" t="s">
        <v>1102</v>
      </c>
      <c r="I2438" s="1" t="s">
        <v>1103</v>
      </c>
      <c r="J2438" s="1" t="s">
        <v>1104</v>
      </c>
      <c r="K2438" s="1">
        <v>31.041901284200001</v>
      </c>
      <c r="L2438" s="1">
        <v>46.3069539022</v>
      </c>
      <c r="M2438" s="1">
        <v>41</v>
      </c>
      <c r="N2438" s="1" t="s">
        <v>74</v>
      </c>
      <c r="O2438" s="1">
        <v>2</v>
      </c>
      <c r="P2438" t="str">
        <f>_xlfn.CONCAT( YEAR(TblOrigin[[#This Row],[ODK_DateOfSubmission]]), "-",TEXT( MONTH(TblOrigin[[#This Row],[ODK_DateOfSubmission]]),"00"))</f>
        <v>2021-06</v>
      </c>
    </row>
    <row r="2439" spans="1:16" x14ac:dyDescent="0.25">
      <c r="A2439" s="13">
        <v>3504046</v>
      </c>
      <c r="B2439" s="1">
        <v>1156</v>
      </c>
      <c r="C2439" s="1">
        <v>10269</v>
      </c>
      <c r="D2439" s="6">
        <v>44363.019107604166</v>
      </c>
      <c r="E2439" s="1" t="s">
        <v>1511</v>
      </c>
      <c r="F2439" s="1" t="s">
        <v>68</v>
      </c>
      <c r="G2439" s="1" t="s">
        <v>73</v>
      </c>
      <c r="H2439" s="1" t="s">
        <v>1102</v>
      </c>
      <c r="I2439" s="1" t="s">
        <v>1103</v>
      </c>
      <c r="J2439" s="1" t="s">
        <v>1104</v>
      </c>
      <c r="K2439" s="1">
        <v>31.041901284200001</v>
      </c>
      <c r="L2439" s="1">
        <v>46.3069539022</v>
      </c>
      <c r="M2439" s="1">
        <v>41</v>
      </c>
      <c r="N2439" s="1" t="s">
        <v>94</v>
      </c>
      <c r="O2439" s="1">
        <v>15</v>
      </c>
      <c r="P2439" t="str">
        <f>_xlfn.CONCAT( YEAR(TblOrigin[[#This Row],[ODK_DateOfSubmission]]), "-",TEXT( MONTH(TblOrigin[[#This Row],[ODK_DateOfSubmission]]),"00"))</f>
        <v>2021-06</v>
      </c>
    </row>
    <row r="2440" spans="1:16" x14ac:dyDescent="0.25">
      <c r="A2440" s="13">
        <v>3504046</v>
      </c>
      <c r="B2440" s="1">
        <v>1156</v>
      </c>
      <c r="C2440" s="1">
        <v>10269</v>
      </c>
      <c r="D2440" s="6">
        <v>44363.019107604166</v>
      </c>
      <c r="E2440" s="1" t="s">
        <v>1511</v>
      </c>
      <c r="F2440" s="1" t="s">
        <v>68</v>
      </c>
      <c r="G2440" s="1" t="s">
        <v>73</v>
      </c>
      <c r="H2440" s="1" t="s">
        <v>1102</v>
      </c>
      <c r="I2440" s="1" t="s">
        <v>1103</v>
      </c>
      <c r="J2440" s="1" t="s">
        <v>1104</v>
      </c>
      <c r="K2440" s="1">
        <v>31.041901284200001</v>
      </c>
      <c r="L2440" s="1">
        <v>46.3069539022</v>
      </c>
      <c r="M2440" s="1">
        <v>41</v>
      </c>
      <c r="N2440" s="1" t="s">
        <v>78</v>
      </c>
      <c r="O2440" s="1">
        <v>4</v>
      </c>
      <c r="P2440" t="str">
        <f>_xlfn.CONCAT( YEAR(TblOrigin[[#This Row],[ODK_DateOfSubmission]]), "-",TEXT( MONTH(TblOrigin[[#This Row],[ODK_DateOfSubmission]]),"00"))</f>
        <v>2021-06</v>
      </c>
    </row>
    <row r="2441" spans="1:16" x14ac:dyDescent="0.25">
      <c r="A2441" s="13">
        <v>3504046</v>
      </c>
      <c r="B2441" s="1">
        <v>1156</v>
      </c>
      <c r="C2441" s="1">
        <v>10269</v>
      </c>
      <c r="D2441" s="6">
        <v>44363.019107604166</v>
      </c>
      <c r="E2441" s="1" t="s">
        <v>1511</v>
      </c>
      <c r="F2441" s="1" t="s">
        <v>68</v>
      </c>
      <c r="G2441" s="1" t="s">
        <v>73</v>
      </c>
      <c r="H2441" s="1" t="s">
        <v>1102</v>
      </c>
      <c r="I2441" s="1" t="s">
        <v>1103</v>
      </c>
      <c r="J2441" s="1" t="s">
        <v>1104</v>
      </c>
      <c r="K2441" s="1">
        <v>31.041901284200001</v>
      </c>
      <c r="L2441" s="1">
        <v>46.3069539022</v>
      </c>
      <c r="M2441" s="1">
        <v>41</v>
      </c>
      <c r="N2441" s="1" t="s">
        <v>90</v>
      </c>
      <c r="O2441" s="1">
        <v>5</v>
      </c>
      <c r="P2441" t="str">
        <f>_xlfn.CONCAT( YEAR(TblOrigin[[#This Row],[ODK_DateOfSubmission]]), "-",TEXT( MONTH(TblOrigin[[#This Row],[ODK_DateOfSubmission]]),"00"))</f>
        <v>2021-06</v>
      </c>
    </row>
    <row r="2442" spans="1:16" x14ac:dyDescent="0.25">
      <c r="A2442" s="13">
        <v>3504051</v>
      </c>
      <c r="B2442" s="1">
        <v>2153</v>
      </c>
      <c r="C2442" s="1">
        <v>23685</v>
      </c>
      <c r="D2442" s="6">
        <v>44373.635696793979</v>
      </c>
      <c r="E2442" s="1" t="s">
        <v>1511</v>
      </c>
      <c r="F2442" s="1" t="s">
        <v>68</v>
      </c>
      <c r="G2442" s="1" t="s">
        <v>73</v>
      </c>
      <c r="H2442" s="1" t="s">
        <v>1059</v>
      </c>
      <c r="I2442" s="1" t="s">
        <v>1108</v>
      </c>
      <c r="J2442" s="1" t="s">
        <v>1109</v>
      </c>
      <c r="K2442" s="1">
        <v>31.087265559999999</v>
      </c>
      <c r="L2442" s="1">
        <v>46.241235476500002</v>
      </c>
      <c r="M2442" s="1">
        <v>16</v>
      </c>
      <c r="N2442" s="1" t="s">
        <v>94</v>
      </c>
      <c r="O2442" s="1">
        <v>6</v>
      </c>
      <c r="P2442" t="str">
        <f>_xlfn.CONCAT( YEAR(TblOrigin[[#This Row],[ODK_DateOfSubmission]]), "-",TEXT( MONTH(TblOrigin[[#This Row],[ODK_DateOfSubmission]]),"00"))</f>
        <v>2021-06</v>
      </c>
    </row>
    <row r="2443" spans="1:16" x14ac:dyDescent="0.25">
      <c r="A2443" s="13">
        <v>3504051</v>
      </c>
      <c r="B2443" s="1">
        <v>2153</v>
      </c>
      <c r="C2443" s="1">
        <v>23685</v>
      </c>
      <c r="D2443" s="6">
        <v>44373.635696793979</v>
      </c>
      <c r="E2443" s="1" t="s">
        <v>1511</v>
      </c>
      <c r="F2443" s="1" t="s">
        <v>68</v>
      </c>
      <c r="G2443" s="1" t="s">
        <v>73</v>
      </c>
      <c r="H2443" s="1" t="s">
        <v>1059</v>
      </c>
      <c r="I2443" s="1" t="s">
        <v>1108</v>
      </c>
      <c r="J2443" s="1" t="s">
        <v>1109</v>
      </c>
      <c r="K2443" s="1">
        <v>31.087265559999999</v>
      </c>
      <c r="L2443" s="1">
        <v>46.241235476500002</v>
      </c>
      <c r="M2443" s="1">
        <v>16</v>
      </c>
      <c r="N2443" s="1" t="s">
        <v>66</v>
      </c>
      <c r="O2443" s="1">
        <v>4</v>
      </c>
      <c r="P2443" t="str">
        <f>_xlfn.CONCAT( YEAR(TblOrigin[[#This Row],[ODK_DateOfSubmission]]), "-",TEXT( MONTH(TblOrigin[[#This Row],[ODK_DateOfSubmission]]),"00"))</f>
        <v>2021-06</v>
      </c>
    </row>
    <row r="2444" spans="1:16" x14ac:dyDescent="0.25">
      <c r="A2444" s="13">
        <v>3504051</v>
      </c>
      <c r="B2444" s="1">
        <v>2153</v>
      </c>
      <c r="C2444" s="1">
        <v>23685</v>
      </c>
      <c r="D2444" s="6">
        <v>44373.635696793979</v>
      </c>
      <c r="E2444" s="1" t="s">
        <v>1511</v>
      </c>
      <c r="F2444" s="1" t="s">
        <v>68</v>
      </c>
      <c r="G2444" s="1" t="s">
        <v>73</v>
      </c>
      <c r="H2444" s="1" t="s">
        <v>1059</v>
      </c>
      <c r="I2444" s="1" t="s">
        <v>1108</v>
      </c>
      <c r="J2444" s="1" t="s">
        <v>1109</v>
      </c>
      <c r="K2444" s="1">
        <v>31.087265559999999</v>
      </c>
      <c r="L2444" s="1">
        <v>46.241235476500002</v>
      </c>
      <c r="M2444" s="1">
        <v>16</v>
      </c>
      <c r="N2444" s="1" t="s">
        <v>87</v>
      </c>
      <c r="O2444" s="1">
        <v>3</v>
      </c>
      <c r="P2444" t="str">
        <f>_xlfn.CONCAT( YEAR(TblOrigin[[#This Row],[ODK_DateOfSubmission]]), "-",TEXT( MONTH(TblOrigin[[#This Row],[ODK_DateOfSubmission]]),"00"))</f>
        <v>2021-06</v>
      </c>
    </row>
    <row r="2445" spans="1:16" x14ac:dyDescent="0.25">
      <c r="A2445" s="13">
        <v>3504051</v>
      </c>
      <c r="B2445" s="1">
        <v>2153</v>
      </c>
      <c r="C2445" s="1">
        <v>23685</v>
      </c>
      <c r="D2445" s="6">
        <v>44373.635696793979</v>
      </c>
      <c r="E2445" s="1" t="s">
        <v>1511</v>
      </c>
      <c r="F2445" s="1" t="s">
        <v>68</v>
      </c>
      <c r="G2445" s="1" t="s">
        <v>73</v>
      </c>
      <c r="H2445" s="1" t="s">
        <v>1059</v>
      </c>
      <c r="I2445" s="1" t="s">
        <v>1108</v>
      </c>
      <c r="J2445" s="1" t="s">
        <v>1109</v>
      </c>
      <c r="K2445" s="1">
        <v>31.087265559999999</v>
      </c>
      <c r="L2445" s="1">
        <v>46.241235476500002</v>
      </c>
      <c r="M2445" s="1">
        <v>16</v>
      </c>
      <c r="N2445" s="1" t="s">
        <v>90</v>
      </c>
      <c r="O2445" s="1">
        <v>3</v>
      </c>
      <c r="P2445" t="str">
        <f>_xlfn.CONCAT( YEAR(TblOrigin[[#This Row],[ODK_DateOfSubmission]]), "-",TEXT( MONTH(TblOrigin[[#This Row],[ODK_DateOfSubmission]]),"00"))</f>
        <v>2021-06</v>
      </c>
    </row>
    <row r="2446" spans="1:16" x14ac:dyDescent="0.25">
      <c r="A2446" s="13">
        <v>3504054</v>
      </c>
      <c r="B2446" s="1">
        <v>215</v>
      </c>
      <c r="C2446" s="1">
        <v>9427</v>
      </c>
      <c r="D2446" s="6">
        <v>44349.41066296296</v>
      </c>
      <c r="E2446" s="1" t="s">
        <v>1511</v>
      </c>
      <c r="F2446" s="1" t="s">
        <v>68</v>
      </c>
      <c r="G2446" s="1" t="s">
        <v>73</v>
      </c>
      <c r="H2446" s="1" t="s">
        <v>1059</v>
      </c>
      <c r="I2446" s="1" t="s">
        <v>1110</v>
      </c>
      <c r="J2446" s="1" t="s">
        <v>1111</v>
      </c>
      <c r="K2446" s="1">
        <v>31.030441920000001</v>
      </c>
      <c r="L2446" s="1">
        <v>46.215599115800003</v>
      </c>
      <c r="M2446" s="1">
        <v>135</v>
      </c>
      <c r="N2446" s="1" t="s">
        <v>82</v>
      </c>
      <c r="O2446" s="1">
        <v>25</v>
      </c>
      <c r="P2446" t="str">
        <f>_xlfn.CONCAT( YEAR(TblOrigin[[#This Row],[ODK_DateOfSubmission]]), "-",TEXT( MONTH(TblOrigin[[#This Row],[ODK_DateOfSubmission]]),"00"))</f>
        <v>2021-06</v>
      </c>
    </row>
    <row r="2447" spans="1:16" x14ac:dyDescent="0.25">
      <c r="A2447" s="13">
        <v>3504054</v>
      </c>
      <c r="B2447" s="1">
        <v>215</v>
      </c>
      <c r="C2447" s="1">
        <v>9427</v>
      </c>
      <c r="D2447" s="6">
        <v>44349.41066296296</v>
      </c>
      <c r="E2447" s="1" t="s">
        <v>1511</v>
      </c>
      <c r="F2447" s="1" t="s">
        <v>68</v>
      </c>
      <c r="G2447" s="1" t="s">
        <v>73</v>
      </c>
      <c r="H2447" s="1" t="s">
        <v>1059</v>
      </c>
      <c r="I2447" s="1" t="s">
        <v>1110</v>
      </c>
      <c r="J2447" s="1" t="s">
        <v>1111</v>
      </c>
      <c r="K2447" s="1">
        <v>31.030441920000001</v>
      </c>
      <c r="L2447" s="1">
        <v>46.215599115800003</v>
      </c>
      <c r="M2447" s="1">
        <v>135</v>
      </c>
      <c r="N2447" s="1" t="s">
        <v>78</v>
      </c>
      <c r="O2447" s="1">
        <v>50</v>
      </c>
      <c r="P2447" t="str">
        <f>_xlfn.CONCAT( YEAR(TblOrigin[[#This Row],[ODK_DateOfSubmission]]), "-",TEXT( MONTH(TblOrigin[[#This Row],[ODK_DateOfSubmission]]),"00"))</f>
        <v>2021-06</v>
      </c>
    </row>
    <row r="2448" spans="1:16" x14ac:dyDescent="0.25">
      <c r="A2448" s="13">
        <v>3504054</v>
      </c>
      <c r="B2448" s="1">
        <v>215</v>
      </c>
      <c r="C2448" s="1">
        <v>9427</v>
      </c>
      <c r="D2448" s="6">
        <v>44349.41066296296</v>
      </c>
      <c r="E2448" s="1" t="s">
        <v>1511</v>
      </c>
      <c r="F2448" s="1" t="s">
        <v>68</v>
      </c>
      <c r="G2448" s="1" t="s">
        <v>73</v>
      </c>
      <c r="H2448" s="1" t="s">
        <v>1059</v>
      </c>
      <c r="I2448" s="1" t="s">
        <v>1110</v>
      </c>
      <c r="J2448" s="1" t="s">
        <v>1111</v>
      </c>
      <c r="K2448" s="1">
        <v>31.030441920000001</v>
      </c>
      <c r="L2448" s="1">
        <v>46.215599115800003</v>
      </c>
      <c r="M2448" s="1">
        <v>135</v>
      </c>
      <c r="N2448" s="1" t="s">
        <v>66</v>
      </c>
      <c r="O2448" s="1">
        <v>5</v>
      </c>
      <c r="P2448" t="str">
        <f>_xlfn.CONCAT( YEAR(TblOrigin[[#This Row],[ODK_DateOfSubmission]]), "-",TEXT( MONTH(TblOrigin[[#This Row],[ODK_DateOfSubmission]]),"00"))</f>
        <v>2021-06</v>
      </c>
    </row>
    <row r="2449" spans="1:16" x14ac:dyDescent="0.25">
      <c r="A2449" s="13">
        <v>3504054</v>
      </c>
      <c r="B2449" s="1">
        <v>215</v>
      </c>
      <c r="C2449" s="1">
        <v>9427</v>
      </c>
      <c r="D2449" s="6">
        <v>44349.41066296296</v>
      </c>
      <c r="E2449" s="1" t="s">
        <v>1511</v>
      </c>
      <c r="F2449" s="1" t="s">
        <v>68</v>
      </c>
      <c r="G2449" s="1" t="s">
        <v>73</v>
      </c>
      <c r="H2449" s="1" t="s">
        <v>1059</v>
      </c>
      <c r="I2449" s="1" t="s">
        <v>1110</v>
      </c>
      <c r="J2449" s="1" t="s">
        <v>1111</v>
      </c>
      <c r="K2449" s="1">
        <v>31.030441920000001</v>
      </c>
      <c r="L2449" s="1">
        <v>46.215599115800003</v>
      </c>
      <c r="M2449" s="1">
        <v>135</v>
      </c>
      <c r="N2449" s="1" t="s">
        <v>70</v>
      </c>
      <c r="O2449" s="1">
        <v>40</v>
      </c>
      <c r="P2449" t="str">
        <f>_xlfn.CONCAT( YEAR(TblOrigin[[#This Row],[ODK_DateOfSubmission]]), "-",TEXT( MONTH(TblOrigin[[#This Row],[ODK_DateOfSubmission]]),"00"))</f>
        <v>2021-06</v>
      </c>
    </row>
    <row r="2450" spans="1:16" x14ac:dyDescent="0.25">
      <c r="A2450" s="13">
        <v>3504054</v>
      </c>
      <c r="B2450" s="1">
        <v>215</v>
      </c>
      <c r="C2450" s="1">
        <v>9427</v>
      </c>
      <c r="D2450" s="6">
        <v>44349.41066296296</v>
      </c>
      <c r="E2450" s="1" t="s">
        <v>1511</v>
      </c>
      <c r="F2450" s="1" t="s">
        <v>68</v>
      </c>
      <c r="G2450" s="1" t="s">
        <v>73</v>
      </c>
      <c r="H2450" s="1" t="s">
        <v>1059</v>
      </c>
      <c r="I2450" s="1" t="s">
        <v>1110</v>
      </c>
      <c r="J2450" s="1" t="s">
        <v>1111</v>
      </c>
      <c r="K2450" s="1">
        <v>31.030441920000001</v>
      </c>
      <c r="L2450" s="1">
        <v>46.215599115800003</v>
      </c>
      <c r="M2450" s="1">
        <v>135</v>
      </c>
      <c r="N2450" s="1" t="s">
        <v>108</v>
      </c>
      <c r="O2450" s="1">
        <v>15</v>
      </c>
      <c r="P2450" t="str">
        <f>_xlfn.CONCAT( YEAR(TblOrigin[[#This Row],[ODK_DateOfSubmission]]), "-",TEXT( MONTH(TblOrigin[[#This Row],[ODK_DateOfSubmission]]),"00"))</f>
        <v>2021-06</v>
      </c>
    </row>
    <row r="2451" spans="1:16" x14ac:dyDescent="0.25">
      <c r="A2451" s="13">
        <v>3505002</v>
      </c>
      <c r="B2451" s="1">
        <v>2483</v>
      </c>
      <c r="C2451" s="1">
        <v>24721</v>
      </c>
      <c r="D2451" s="6">
        <v>44379.360292280093</v>
      </c>
      <c r="E2451" s="1" t="s">
        <v>1511</v>
      </c>
      <c r="F2451" s="1" t="s">
        <v>68</v>
      </c>
      <c r="G2451" s="1" t="s">
        <v>77</v>
      </c>
      <c r="H2451" s="1" t="s">
        <v>1112</v>
      </c>
      <c r="I2451" s="1" t="s">
        <v>1113</v>
      </c>
      <c r="J2451" s="1" t="s">
        <v>1114</v>
      </c>
      <c r="K2451" s="1">
        <v>30.956201633799999</v>
      </c>
      <c r="L2451" s="1">
        <v>46.359501579899998</v>
      </c>
      <c r="M2451" s="1">
        <v>13</v>
      </c>
      <c r="N2451" s="1" t="s">
        <v>87</v>
      </c>
      <c r="O2451" s="1">
        <v>5</v>
      </c>
      <c r="P2451" t="str">
        <f>_xlfn.CONCAT( YEAR(TblOrigin[[#This Row],[ODK_DateOfSubmission]]), "-",TEXT( MONTH(TblOrigin[[#This Row],[ODK_DateOfSubmission]]),"00"))</f>
        <v>2021-07</v>
      </c>
    </row>
    <row r="2452" spans="1:16" x14ac:dyDescent="0.25">
      <c r="A2452" s="13">
        <v>3505002</v>
      </c>
      <c r="B2452" s="1">
        <v>2483</v>
      </c>
      <c r="C2452" s="1">
        <v>24721</v>
      </c>
      <c r="D2452" s="6">
        <v>44379.360292280093</v>
      </c>
      <c r="E2452" s="1" t="s">
        <v>1511</v>
      </c>
      <c r="F2452" s="1" t="s">
        <v>68</v>
      </c>
      <c r="G2452" s="1" t="s">
        <v>77</v>
      </c>
      <c r="H2452" s="1" t="s">
        <v>1112</v>
      </c>
      <c r="I2452" s="1" t="s">
        <v>1113</v>
      </c>
      <c r="J2452" s="1" t="s">
        <v>1114</v>
      </c>
      <c r="K2452" s="1">
        <v>30.956201633799999</v>
      </c>
      <c r="L2452" s="1">
        <v>46.359501579899998</v>
      </c>
      <c r="M2452" s="1">
        <v>13</v>
      </c>
      <c r="N2452" s="1" t="s">
        <v>66</v>
      </c>
      <c r="O2452" s="1">
        <v>8</v>
      </c>
      <c r="P2452" t="str">
        <f>_xlfn.CONCAT( YEAR(TblOrigin[[#This Row],[ODK_DateOfSubmission]]), "-",TEXT( MONTH(TblOrigin[[#This Row],[ODK_DateOfSubmission]]),"00"))</f>
        <v>2021-07</v>
      </c>
    </row>
    <row r="2453" spans="1:16" x14ac:dyDescent="0.25">
      <c r="A2453" s="13">
        <v>3505003</v>
      </c>
      <c r="B2453" s="1">
        <v>2286</v>
      </c>
      <c r="C2453" s="1">
        <v>25436</v>
      </c>
      <c r="D2453" s="6">
        <v>44375.516212152776</v>
      </c>
      <c r="E2453" s="1" t="s">
        <v>1511</v>
      </c>
      <c r="F2453" s="1" t="s">
        <v>68</v>
      </c>
      <c r="G2453" s="1" t="s">
        <v>77</v>
      </c>
      <c r="H2453" s="1" t="s">
        <v>1115</v>
      </c>
      <c r="I2453" s="1" t="s">
        <v>1116</v>
      </c>
      <c r="J2453" s="1" t="s">
        <v>1117</v>
      </c>
      <c r="K2453" s="1">
        <v>30.906636502200001</v>
      </c>
      <c r="L2453" s="1">
        <v>46.445979934699999</v>
      </c>
      <c r="M2453" s="1">
        <v>19</v>
      </c>
      <c r="N2453" s="1" t="s">
        <v>78</v>
      </c>
      <c r="O2453" s="1">
        <v>5</v>
      </c>
      <c r="P2453" t="str">
        <f>_xlfn.CONCAT( YEAR(TblOrigin[[#This Row],[ODK_DateOfSubmission]]), "-",TEXT( MONTH(TblOrigin[[#This Row],[ODK_DateOfSubmission]]),"00"))</f>
        <v>2021-06</v>
      </c>
    </row>
    <row r="2454" spans="1:16" x14ac:dyDescent="0.25">
      <c r="A2454" s="13">
        <v>3505003</v>
      </c>
      <c r="B2454" s="1">
        <v>2286</v>
      </c>
      <c r="C2454" s="1">
        <v>25436</v>
      </c>
      <c r="D2454" s="6">
        <v>44375.516212152776</v>
      </c>
      <c r="E2454" s="1" t="s">
        <v>1511</v>
      </c>
      <c r="F2454" s="1" t="s">
        <v>68</v>
      </c>
      <c r="G2454" s="1" t="s">
        <v>77</v>
      </c>
      <c r="H2454" s="1" t="s">
        <v>1115</v>
      </c>
      <c r="I2454" s="1" t="s">
        <v>1116</v>
      </c>
      <c r="J2454" s="1" t="s">
        <v>1117</v>
      </c>
      <c r="K2454" s="1">
        <v>30.906636502200001</v>
      </c>
      <c r="L2454" s="1">
        <v>46.445979934699999</v>
      </c>
      <c r="M2454" s="1">
        <v>19</v>
      </c>
      <c r="N2454" s="1" t="s">
        <v>90</v>
      </c>
      <c r="O2454" s="1">
        <v>10</v>
      </c>
      <c r="P2454" t="str">
        <f>_xlfn.CONCAT( YEAR(TblOrigin[[#This Row],[ODK_DateOfSubmission]]), "-",TEXT( MONTH(TblOrigin[[#This Row],[ODK_DateOfSubmission]]),"00"))</f>
        <v>2021-06</v>
      </c>
    </row>
    <row r="2455" spans="1:16" x14ac:dyDescent="0.25">
      <c r="A2455" s="13">
        <v>3505003</v>
      </c>
      <c r="B2455" s="1">
        <v>2286</v>
      </c>
      <c r="C2455" s="1">
        <v>25436</v>
      </c>
      <c r="D2455" s="6">
        <v>44375.516212152776</v>
      </c>
      <c r="E2455" s="1" t="s">
        <v>1511</v>
      </c>
      <c r="F2455" s="1" t="s">
        <v>68</v>
      </c>
      <c r="G2455" s="1" t="s">
        <v>77</v>
      </c>
      <c r="H2455" s="1" t="s">
        <v>1115</v>
      </c>
      <c r="I2455" s="1" t="s">
        <v>1116</v>
      </c>
      <c r="J2455" s="1" t="s">
        <v>1117</v>
      </c>
      <c r="K2455" s="1">
        <v>30.906636502200001</v>
      </c>
      <c r="L2455" s="1">
        <v>46.445979934699999</v>
      </c>
      <c r="M2455" s="1">
        <v>19</v>
      </c>
      <c r="N2455" s="1" t="s">
        <v>122</v>
      </c>
      <c r="O2455" s="1">
        <v>1</v>
      </c>
      <c r="P2455" t="str">
        <f>_xlfn.CONCAT( YEAR(TblOrigin[[#This Row],[ODK_DateOfSubmission]]), "-",TEXT( MONTH(TblOrigin[[#This Row],[ODK_DateOfSubmission]]),"00"))</f>
        <v>2021-06</v>
      </c>
    </row>
    <row r="2456" spans="1:16" x14ac:dyDescent="0.25">
      <c r="A2456" s="13">
        <v>3505003</v>
      </c>
      <c r="B2456" s="1">
        <v>2286</v>
      </c>
      <c r="C2456" s="1">
        <v>25436</v>
      </c>
      <c r="D2456" s="6">
        <v>44375.516212152776</v>
      </c>
      <c r="E2456" s="1" t="s">
        <v>1511</v>
      </c>
      <c r="F2456" s="1" t="s">
        <v>68</v>
      </c>
      <c r="G2456" s="1" t="s">
        <v>77</v>
      </c>
      <c r="H2456" s="1" t="s">
        <v>1115</v>
      </c>
      <c r="I2456" s="1" t="s">
        <v>1116</v>
      </c>
      <c r="J2456" s="1" t="s">
        <v>1117</v>
      </c>
      <c r="K2456" s="1">
        <v>30.906636502200001</v>
      </c>
      <c r="L2456" s="1">
        <v>46.445979934699999</v>
      </c>
      <c r="M2456" s="1">
        <v>19</v>
      </c>
      <c r="N2456" s="1" t="s">
        <v>70</v>
      </c>
      <c r="O2456" s="1">
        <v>3</v>
      </c>
      <c r="P2456" t="str">
        <f>_xlfn.CONCAT( YEAR(TblOrigin[[#This Row],[ODK_DateOfSubmission]]), "-",TEXT( MONTH(TblOrigin[[#This Row],[ODK_DateOfSubmission]]),"00"))</f>
        <v>2021-06</v>
      </c>
    </row>
    <row r="2457" spans="1:16" x14ac:dyDescent="0.25">
      <c r="A2457" s="13">
        <v>3505004</v>
      </c>
      <c r="B2457" s="1">
        <v>2344</v>
      </c>
      <c r="C2457" s="1">
        <v>25437</v>
      </c>
      <c r="D2457" s="6">
        <v>44376.63181697917</v>
      </c>
      <c r="E2457" s="1" t="s">
        <v>1511</v>
      </c>
      <c r="F2457" s="1" t="s">
        <v>68</v>
      </c>
      <c r="G2457" s="1" t="s">
        <v>77</v>
      </c>
      <c r="H2457" s="1" t="s">
        <v>1115</v>
      </c>
      <c r="I2457" s="1" t="s">
        <v>1074</v>
      </c>
      <c r="J2457" s="1" t="s">
        <v>1118</v>
      </c>
      <c r="K2457" s="1">
        <v>30.888556274700001</v>
      </c>
      <c r="L2457" s="1">
        <v>46.450200042200002</v>
      </c>
      <c r="M2457" s="1">
        <v>12</v>
      </c>
      <c r="N2457" s="1" t="s">
        <v>78</v>
      </c>
      <c r="O2457" s="1">
        <v>4</v>
      </c>
      <c r="P2457" t="str">
        <f>_xlfn.CONCAT( YEAR(TblOrigin[[#This Row],[ODK_DateOfSubmission]]), "-",TEXT( MONTH(TblOrigin[[#This Row],[ODK_DateOfSubmission]]),"00"))</f>
        <v>2021-06</v>
      </c>
    </row>
    <row r="2458" spans="1:16" x14ac:dyDescent="0.25">
      <c r="A2458" s="13">
        <v>3505004</v>
      </c>
      <c r="B2458" s="1">
        <v>2344</v>
      </c>
      <c r="C2458" s="1">
        <v>25437</v>
      </c>
      <c r="D2458" s="6">
        <v>44376.63181697917</v>
      </c>
      <c r="E2458" s="1" t="s">
        <v>1511</v>
      </c>
      <c r="F2458" s="1" t="s">
        <v>68</v>
      </c>
      <c r="G2458" s="1" t="s">
        <v>77</v>
      </c>
      <c r="H2458" s="1" t="s">
        <v>1115</v>
      </c>
      <c r="I2458" s="1" t="s">
        <v>1074</v>
      </c>
      <c r="J2458" s="1" t="s">
        <v>1118</v>
      </c>
      <c r="K2458" s="1">
        <v>30.888556274700001</v>
      </c>
      <c r="L2458" s="1">
        <v>46.450200042200002</v>
      </c>
      <c r="M2458" s="1">
        <v>12</v>
      </c>
      <c r="N2458" s="1" t="s">
        <v>66</v>
      </c>
      <c r="O2458" s="1">
        <v>5</v>
      </c>
      <c r="P2458" t="str">
        <f>_xlfn.CONCAT( YEAR(TblOrigin[[#This Row],[ODK_DateOfSubmission]]), "-",TEXT( MONTH(TblOrigin[[#This Row],[ODK_DateOfSubmission]]),"00"))</f>
        <v>2021-06</v>
      </c>
    </row>
    <row r="2459" spans="1:16" x14ac:dyDescent="0.25">
      <c r="A2459" s="13">
        <v>3505004</v>
      </c>
      <c r="B2459" s="1">
        <v>2344</v>
      </c>
      <c r="C2459" s="1">
        <v>25437</v>
      </c>
      <c r="D2459" s="6">
        <v>44376.63181697917</v>
      </c>
      <c r="E2459" s="1" t="s">
        <v>1511</v>
      </c>
      <c r="F2459" s="1" t="s">
        <v>68</v>
      </c>
      <c r="G2459" s="1" t="s">
        <v>77</v>
      </c>
      <c r="H2459" s="1" t="s">
        <v>1115</v>
      </c>
      <c r="I2459" s="1" t="s">
        <v>1074</v>
      </c>
      <c r="J2459" s="1" t="s">
        <v>1118</v>
      </c>
      <c r="K2459" s="1">
        <v>30.888556274700001</v>
      </c>
      <c r="L2459" s="1">
        <v>46.450200042200002</v>
      </c>
      <c r="M2459" s="1">
        <v>12</v>
      </c>
      <c r="N2459" s="1" t="s">
        <v>90</v>
      </c>
      <c r="O2459" s="1">
        <v>3</v>
      </c>
      <c r="P2459" t="str">
        <f>_xlfn.CONCAT( YEAR(TblOrigin[[#This Row],[ODK_DateOfSubmission]]), "-",TEXT( MONTH(TblOrigin[[#This Row],[ODK_DateOfSubmission]]),"00"))</f>
        <v>2021-06</v>
      </c>
    </row>
    <row r="2460" spans="1:16" x14ac:dyDescent="0.25">
      <c r="A2460" s="13">
        <v>3505006</v>
      </c>
      <c r="B2460" s="1">
        <v>2287</v>
      </c>
      <c r="C2460" s="1">
        <v>9328</v>
      </c>
      <c r="D2460" s="6">
        <v>44375.516231134257</v>
      </c>
      <c r="E2460" s="1" t="s">
        <v>1511</v>
      </c>
      <c r="F2460" s="1" t="s">
        <v>68</v>
      </c>
      <c r="G2460" s="1" t="s">
        <v>77</v>
      </c>
      <c r="H2460" s="1" t="s">
        <v>1115</v>
      </c>
      <c r="I2460" s="1" t="s">
        <v>1122</v>
      </c>
      <c r="J2460" s="1" t="s">
        <v>232</v>
      </c>
      <c r="K2460" s="1">
        <v>30.9011745066</v>
      </c>
      <c r="L2460" s="1">
        <v>46.449637276099999</v>
      </c>
      <c r="M2460" s="1">
        <v>7</v>
      </c>
      <c r="N2460" s="1" t="s">
        <v>82</v>
      </c>
      <c r="O2460" s="1">
        <v>2</v>
      </c>
      <c r="P2460" t="str">
        <f>_xlfn.CONCAT( YEAR(TblOrigin[[#This Row],[ODK_DateOfSubmission]]), "-",TEXT( MONTH(TblOrigin[[#This Row],[ODK_DateOfSubmission]]),"00"))</f>
        <v>2021-06</v>
      </c>
    </row>
    <row r="2461" spans="1:16" x14ac:dyDescent="0.25">
      <c r="A2461" s="13">
        <v>3505006</v>
      </c>
      <c r="B2461" s="1">
        <v>2287</v>
      </c>
      <c r="C2461" s="1">
        <v>9328</v>
      </c>
      <c r="D2461" s="6">
        <v>44375.516231134257</v>
      </c>
      <c r="E2461" s="1" t="s">
        <v>1511</v>
      </c>
      <c r="F2461" s="1" t="s">
        <v>68</v>
      </c>
      <c r="G2461" s="1" t="s">
        <v>77</v>
      </c>
      <c r="H2461" s="1" t="s">
        <v>1115</v>
      </c>
      <c r="I2461" s="1" t="s">
        <v>1122</v>
      </c>
      <c r="J2461" s="1" t="s">
        <v>232</v>
      </c>
      <c r="K2461" s="1">
        <v>30.9011745066</v>
      </c>
      <c r="L2461" s="1">
        <v>46.449637276099999</v>
      </c>
      <c r="M2461" s="1">
        <v>7</v>
      </c>
      <c r="N2461" s="1" t="s">
        <v>78</v>
      </c>
      <c r="O2461" s="1">
        <v>5</v>
      </c>
      <c r="P2461" t="str">
        <f>_xlfn.CONCAT( YEAR(TblOrigin[[#This Row],[ODK_DateOfSubmission]]), "-",TEXT( MONTH(TblOrigin[[#This Row],[ODK_DateOfSubmission]]),"00"))</f>
        <v>2021-06</v>
      </c>
    </row>
    <row r="2462" spans="1:16" x14ac:dyDescent="0.25">
      <c r="A2462" s="13">
        <v>3505007</v>
      </c>
      <c r="B2462" s="1">
        <v>2596</v>
      </c>
      <c r="C2462" s="1">
        <v>9332</v>
      </c>
      <c r="D2462" s="6">
        <v>44380.645620405092</v>
      </c>
      <c r="E2462" s="1" t="s">
        <v>1511</v>
      </c>
      <c r="F2462" s="1" t="s">
        <v>68</v>
      </c>
      <c r="G2462" s="1" t="s">
        <v>77</v>
      </c>
      <c r="H2462" s="1" t="s">
        <v>1115</v>
      </c>
      <c r="I2462" s="1" t="s">
        <v>1123</v>
      </c>
      <c r="J2462" s="1" t="s">
        <v>216</v>
      </c>
      <c r="K2462" s="1">
        <v>30.879031632699999</v>
      </c>
      <c r="L2462" s="1">
        <v>46.464224314600003</v>
      </c>
      <c r="M2462" s="1">
        <v>9</v>
      </c>
      <c r="N2462" s="1" t="s">
        <v>90</v>
      </c>
      <c r="O2462" s="1">
        <v>4</v>
      </c>
      <c r="P2462" t="str">
        <f>_xlfn.CONCAT( YEAR(TblOrigin[[#This Row],[ODK_DateOfSubmission]]), "-",TEXT( MONTH(TblOrigin[[#This Row],[ODK_DateOfSubmission]]),"00"))</f>
        <v>2021-07</v>
      </c>
    </row>
    <row r="2463" spans="1:16" x14ac:dyDescent="0.25">
      <c r="A2463" s="13">
        <v>3505007</v>
      </c>
      <c r="B2463" s="1">
        <v>2596</v>
      </c>
      <c r="C2463" s="1">
        <v>9332</v>
      </c>
      <c r="D2463" s="6">
        <v>44380.645620405092</v>
      </c>
      <c r="E2463" s="1" t="s">
        <v>1511</v>
      </c>
      <c r="F2463" s="1" t="s">
        <v>68</v>
      </c>
      <c r="G2463" s="1" t="s">
        <v>77</v>
      </c>
      <c r="H2463" s="1" t="s">
        <v>1115</v>
      </c>
      <c r="I2463" s="1" t="s">
        <v>1123</v>
      </c>
      <c r="J2463" s="1" t="s">
        <v>216</v>
      </c>
      <c r="K2463" s="1">
        <v>30.879031632699999</v>
      </c>
      <c r="L2463" s="1">
        <v>46.464224314600003</v>
      </c>
      <c r="M2463" s="1">
        <v>9</v>
      </c>
      <c r="N2463" s="1" t="s">
        <v>87</v>
      </c>
      <c r="O2463" s="1">
        <v>5</v>
      </c>
      <c r="P2463" t="str">
        <f>_xlfn.CONCAT( YEAR(TblOrigin[[#This Row],[ODK_DateOfSubmission]]), "-",TEXT( MONTH(TblOrigin[[#This Row],[ODK_DateOfSubmission]]),"00"))</f>
        <v>2021-07</v>
      </c>
    </row>
    <row r="2464" spans="1:16" x14ac:dyDescent="0.25">
      <c r="A2464" s="13">
        <v>3505013</v>
      </c>
      <c r="B2464" s="1">
        <v>2484</v>
      </c>
      <c r="C2464" s="1">
        <v>33809</v>
      </c>
      <c r="D2464" s="6">
        <v>44379.37087230324</v>
      </c>
      <c r="E2464" s="1" t="s">
        <v>1511</v>
      </c>
      <c r="F2464" s="1" t="s">
        <v>68</v>
      </c>
      <c r="G2464" s="1" t="s">
        <v>77</v>
      </c>
      <c r="H2464" s="1" t="s">
        <v>1119</v>
      </c>
      <c r="I2464" s="1" t="s">
        <v>1342</v>
      </c>
      <c r="J2464" s="1" t="s">
        <v>232</v>
      </c>
      <c r="K2464" s="1">
        <v>30.914428999999998</v>
      </c>
      <c r="L2464" s="1">
        <v>46.47878</v>
      </c>
      <c r="M2464" s="1">
        <v>9</v>
      </c>
      <c r="N2464" s="1" t="s">
        <v>87</v>
      </c>
      <c r="O2464" s="1">
        <v>4</v>
      </c>
      <c r="P2464" t="str">
        <f>_xlfn.CONCAT( YEAR(TblOrigin[[#This Row],[ODK_DateOfSubmission]]), "-",TEXT( MONTH(TblOrigin[[#This Row],[ODK_DateOfSubmission]]),"00"))</f>
        <v>2021-07</v>
      </c>
    </row>
    <row r="2465" spans="1:16" x14ac:dyDescent="0.25">
      <c r="A2465" s="13">
        <v>3505013</v>
      </c>
      <c r="B2465" s="1">
        <v>2484</v>
      </c>
      <c r="C2465" s="1">
        <v>33809</v>
      </c>
      <c r="D2465" s="6">
        <v>44379.37087230324</v>
      </c>
      <c r="E2465" s="1" t="s">
        <v>1511</v>
      </c>
      <c r="F2465" s="1" t="s">
        <v>68</v>
      </c>
      <c r="G2465" s="1" t="s">
        <v>77</v>
      </c>
      <c r="H2465" s="1" t="s">
        <v>1119</v>
      </c>
      <c r="I2465" s="1" t="s">
        <v>1342</v>
      </c>
      <c r="J2465" s="1" t="s">
        <v>232</v>
      </c>
      <c r="K2465" s="1">
        <v>30.914428999999998</v>
      </c>
      <c r="L2465" s="1">
        <v>46.47878</v>
      </c>
      <c r="M2465" s="1">
        <v>9</v>
      </c>
      <c r="N2465" s="1" t="s">
        <v>66</v>
      </c>
      <c r="O2465" s="1">
        <v>5</v>
      </c>
      <c r="P2465" t="str">
        <f>_xlfn.CONCAT( YEAR(TblOrigin[[#This Row],[ODK_DateOfSubmission]]), "-",TEXT( MONTH(TblOrigin[[#This Row],[ODK_DateOfSubmission]]),"00"))</f>
        <v>2021-07</v>
      </c>
    </row>
    <row r="2466" spans="1:16" x14ac:dyDescent="0.25">
      <c r="A2466" s="13">
        <v>3505014</v>
      </c>
      <c r="B2466" s="1">
        <v>2485</v>
      </c>
      <c r="C2466" s="1">
        <v>33810</v>
      </c>
      <c r="D2466" s="6">
        <v>44379.458130011575</v>
      </c>
      <c r="E2466" s="1" t="s">
        <v>1511</v>
      </c>
      <c r="F2466" s="1" t="s">
        <v>68</v>
      </c>
      <c r="G2466" s="1" t="s">
        <v>77</v>
      </c>
      <c r="H2466" s="1" t="s">
        <v>1128</v>
      </c>
      <c r="I2466" s="1" t="s">
        <v>1343</v>
      </c>
      <c r="J2466" s="1" t="s">
        <v>1344</v>
      </c>
      <c r="K2466" s="1">
        <v>30.880875</v>
      </c>
      <c r="L2466" s="1">
        <v>46.576391999999998</v>
      </c>
      <c r="M2466" s="1">
        <v>7</v>
      </c>
      <c r="N2466" s="1" t="s">
        <v>91</v>
      </c>
      <c r="O2466" s="1">
        <v>2</v>
      </c>
      <c r="P2466" t="str">
        <f>_xlfn.CONCAT( YEAR(TblOrigin[[#This Row],[ODK_DateOfSubmission]]), "-",TEXT( MONTH(TblOrigin[[#This Row],[ODK_DateOfSubmission]]),"00"))</f>
        <v>2021-07</v>
      </c>
    </row>
    <row r="2467" spans="1:16" x14ac:dyDescent="0.25">
      <c r="A2467" s="13">
        <v>3505014</v>
      </c>
      <c r="B2467" s="1">
        <v>2485</v>
      </c>
      <c r="C2467" s="1">
        <v>33810</v>
      </c>
      <c r="D2467" s="6">
        <v>44379.458130011575</v>
      </c>
      <c r="E2467" s="1" t="s">
        <v>1511</v>
      </c>
      <c r="F2467" s="1" t="s">
        <v>68</v>
      </c>
      <c r="G2467" s="1" t="s">
        <v>77</v>
      </c>
      <c r="H2467" s="1" t="s">
        <v>1128</v>
      </c>
      <c r="I2467" s="1" t="s">
        <v>1343</v>
      </c>
      <c r="J2467" s="1" t="s">
        <v>1344</v>
      </c>
      <c r="K2467" s="1">
        <v>30.880875</v>
      </c>
      <c r="L2467" s="1">
        <v>46.576391999999998</v>
      </c>
      <c r="M2467" s="1">
        <v>7</v>
      </c>
      <c r="N2467" s="1" t="s">
        <v>66</v>
      </c>
      <c r="O2467" s="1">
        <v>5</v>
      </c>
      <c r="P2467" t="str">
        <f>_xlfn.CONCAT( YEAR(TblOrigin[[#This Row],[ODK_DateOfSubmission]]), "-",TEXT( MONTH(TblOrigin[[#This Row],[ODK_DateOfSubmission]]),"00"))</f>
        <v>2021-07</v>
      </c>
    </row>
    <row r="2468" spans="1:16" x14ac:dyDescent="0.25">
      <c r="A2468" s="13">
        <v>3505015</v>
      </c>
      <c r="B2468" s="1">
        <v>2482</v>
      </c>
      <c r="C2468" s="1">
        <v>33811</v>
      </c>
      <c r="D2468" s="6">
        <v>44379.36028090278</v>
      </c>
      <c r="E2468" s="1" t="s">
        <v>1511</v>
      </c>
      <c r="F2468" s="1" t="s">
        <v>68</v>
      </c>
      <c r="G2468" s="1" t="s">
        <v>77</v>
      </c>
      <c r="H2468" s="1" t="s">
        <v>1128</v>
      </c>
      <c r="I2468" s="1" t="s">
        <v>1342</v>
      </c>
      <c r="J2468" s="1" t="s">
        <v>232</v>
      </c>
      <c r="K2468" s="1">
        <v>30.882387999999999</v>
      </c>
      <c r="L2468" s="1">
        <v>46.568722000000001</v>
      </c>
      <c r="M2468" s="1">
        <v>9</v>
      </c>
      <c r="N2468" s="1" t="s">
        <v>87</v>
      </c>
      <c r="O2468" s="1">
        <v>4</v>
      </c>
      <c r="P2468" t="str">
        <f>_xlfn.CONCAT( YEAR(TblOrigin[[#This Row],[ODK_DateOfSubmission]]), "-",TEXT( MONTH(TblOrigin[[#This Row],[ODK_DateOfSubmission]]),"00"))</f>
        <v>2021-07</v>
      </c>
    </row>
    <row r="2469" spans="1:16" x14ac:dyDescent="0.25">
      <c r="A2469" s="13">
        <v>3505015</v>
      </c>
      <c r="B2469" s="1">
        <v>2482</v>
      </c>
      <c r="C2469" s="1">
        <v>33811</v>
      </c>
      <c r="D2469" s="6">
        <v>44379.36028090278</v>
      </c>
      <c r="E2469" s="1" t="s">
        <v>1511</v>
      </c>
      <c r="F2469" s="1" t="s">
        <v>68</v>
      </c>
      <c r="G2469" s="1" t="s">
        <v>77</v>
      </c>
      <c r="H2469" s="1" t="s">
        <v>1128</v>
      </c>
      <c r="I2469" s="1" t="s">
        <v>1342</v>
      </c>
      <c r="J2469" s="1" t="s">
        <v>232</v>
      </c>
      <c r="K2469" s="1">
        <v>30.882387999999999</v>
      </c>
      <c r="L2469" s="1">
        <v>46.568722000000001</v>
      </c>
      <c r="M2469" s="1">
        <v>9</v>
      </c>
      <c r="N2469" s="1" t="s">
        <v>66</v>
      </c>
      <c r="O2469" s="1">
        <v>5</v>
      </c>
      <c r="P2469" t="str">
        <f>_xlfn.CONCAT( YEAR(TblOrigin[[#This Row],[ODK_DateOfSubmission]]), "-",TEXT( MONTH(TblOrigin[[#This Row],[ODK_DateOfSubmission]]),"00"))</f>
        <v>2021-07</v>
      </c>
    </row>
    <row r="2470" spans="1:16" x14ac:dyDescent="0.25">
      <c r="A2470" s="13">
        <v>3505016</v>
      </c>
      <c r="B2470" s="1">
        <v>2618</v>
      </c>
      <c r="C2470" s="1">
        <v>34161</v>
      </c>
      <c r="D2470" s="6">
        <v>44380.657944212966</v>
      </c>
      <c r="E2470" s="1" t="s">
        <v>1511</v>
      </c>
      <c r="F2470" s="1" t="s">
        <v>68</v>
      </c>
      <c r="G2470" s="1" t="s">
        <v>77</v>
      </c>
      <c r="H2470" s="1" t="s">
        <v>1115</v>
      </c>
      <c r="I2470" s="1" t="s">
        <v>1428</v>
      </c>
      <c r="J2470" s="1" t="s">
        <v>1429</v>
      </c>
      <c r="K2470" s="1">
        <v>30.881346000000001</v>
      </c>
      <c r="L2470" s="1">
        <v>46.542794000000001</v>
      </c>
      <c r="M2470" s="1">
        <v>10</v>
      </c>
      <c r="N2470" s="1" t="s">
        <v>78</v>
      </c>
      <c r="O2470" s="1">
        <v>4</v>
      </c>
      <c r="P2470" t="str">
        <f>_xlfn.CONCAT( YEAR(TblOrigin[[#This Row],[ODK_DateOfSubmission]]), "-",TEXT( MONTH(TblOrigin[[#This Row],[ODK_DateOfSubmission]]),"00"))</f>
        <v>2021-07</v>
      </c>
    </row>
    <row r="2471" spans="1:16" x14ac:dyDescent="0.25">
      <c r="A2471" s="13">
        <v>3505016</v>
      </c>
      <c r="B2471" s="1">
        <v>2618</v>
      </c>
      <c r="C2471" s="1">
        <v>34161</v>
      </c>
      <c r="D2471" s="6">
        <v>44380.657944212966</v>
      </c>
      <c r="E2471" s="1" t="s">
        <v>1511</v>
      </c>
      <c r="F2471" s="1" t="s">
        <v>68</v>
      </c>
      <c r="G2471" s="1" t="s">
        <v>77</v>
      </c>
      <c r="H2471" s="1" t="s">
        <v>1115</v>
      </c>
      <c r="I2471" s="1" t="s">
        <v>1428</v>
      </c>
      <c r="J2471" s="1" t="s">
        <v>1429</v>
      </c>
      <c r="K2471" s="1">
        <v>30.881346000000001</v>
      </c>
      <c r="L2471" s="1">
        <v>46.542794000000001</v>
      </c>
      <c r="M2471" s="1">
        <v>10</v>
      </c>
      <c r="N2471" s="1" t="s">
        <v>66</v>
      </c>
      <c r="O2471" s="1">
        <v>5</v>
      </c>
      <c r="P2471" t="str">
        <f>_xlfn.CONCAT( YEAR(TblOrigin[[#This Row],[ODK_DateOfSubmission]]), "-",TEXT( MONTH(TblOrigin[[#This Row],[ODK_DateOfSubmission]]),"00"))</f>
        <v>2021-07</v>
      </c>
    </row>
    <row r="2472" spans="1:16" x14ac:dyDescent="0.25">
      <c r="A2472" s="13">
        <v>3505016</v>
      </c>
      <c r="B2472" s="1">
        <v>2618</v>
      </c>
      <c r="C2472" s="1">
        <v>34161</v>
      </c>
      <c r="D2472" s="6">
        <v>44380.657944212966</v>
      </c>
      <c r="E2472" s="1" t="s">
        <v>1511</v>
      </c>
      <c r="F2472" s="1" t="s">
        <v>68</v>
      </c>
      <c r="G2472" s="1" t="s">
        <v>77</v>
      </c>
      <c r="H2472" s="1" t="s">
        <v>1115</v>
      </c>
      <c r="I2472" s="1" t="s">
        <v>1428</v>
      </c>
      <c r="J2472" s="1" t="s">
        <v>1429</v>
      </c>
      <c r="K2472" s="1">
        <v>30.881346000000001</v>
      </c>
      <c r="L2472" s="1">
        <v>46.542794000000001</v>
      </c>
      <c r="M2472" s="1">
        <v>10</v>
      </c>
      <c r="N2472" s="1" t="s">
        <v>87</v>
      </c>
      <c r="O2472" s="1">
        <v>1</v>
      </c>
      <c r="P2472" t="str">
        <f>_xlfn.CONCAT( YEAR(TblOrigin[[#This Row],[ODK_DateOfSubmission]]), "-",TEXT( MONTH(TblOrigin[[#This Row],[ODK_DateOfSubmission]]),"00"))</f>
        <v>2021-07</v>
      </c>
    </row>
    <row r="2473" spans="1:16" x14ac:dyDescent="0.25">
      <c r="A2473" s="13">
        <v>3602031</v>
      </c>
      <c r="B2473" s="1">
        <v>244</v>
      </c>
      <c r="C2473" s="1">
        <v>2766</v>
      </c>
      <c r="D2473" s="6">
        <v>44349.738688460646</v>
      </c>
      <c r="E2473" s="1" t="s">
        <v>1511</v>
      </c>
      <c r="F2473" s="1" t="s">
        <v>96</v>
      </c>
      <c r="G2473" s="1" t="s">
        <v>175</v>
      </c>
      <c r="H2473" s="1" t="s">
        <v>1131</v>
      </c>
      <c r="I2473" s="1" t="s">
        <v>1136</v>
      </c>
      <c r="J2473" s="1" t="s">
        <v>1137</v>
      </c>
      <c r="K2473" s="1">
        <v>31.960626198</v>
      </c>
      <c r="L2473" s="1">
        <v>44.601623088799997</v>
      </c>
      <c r="M2473" s="1">
        <v>4</v>
      </c>
      <c r="N2473" s="1" t="s">
        <v>78</v>
      </c>
      <c r="O2473" s="1">
        <v>4</v>
      </c>
      <c r="P2473" t="str">
        <f>_xlfn.CONCAT( YEAR(TblOrigin[[#This Row],[ODK_DateOfSubmission]]), "-",TEXT( MONTH(TblOrigin[[#This Row],[ODK_DateOfSubmission]]),"00"))</f>
        <v>2021-06</v>
      </c>
    </row>
    <row r="2474" spans="1:16" x14ac:dyDescent="0.25">
      <c r="A2474" s="13">
        <v>3603044</v>
      </c>
      <c r="B2474" s="1">
        <v>1</v>
      </c>
      <c r="C2474" s="1">
        <v>25790</v>
      </c>
      <c r="D2474" s="6">
        <v>44335.689946030092</v>
      </c>
      <c r="E2474" s="1" t="s">
        <v>1511</v>
      </c>
      <c r="F2474" s="1" t="s">
        <v>96</v>
      </c>
      <c r="G2474" s="1" t="s">
        <v>173</v>
      </c>
      <c r="H2474" s="1" t="s">
        <v>1138</v>
      </c>
      <c r="I2474" s="1" t="s">
        <v>1139</v>
      </c>
      <c r="J2474" s="1" t="s">
        <v>1140</v>
      </c>
      <c r="K2474" s="1">
        <v>31.996962293100001</v>
      </c>
      <c r="L2474" s="1">
        <v>44.874578579599998</v>
      </c>
      <c r="M2474" s="1">
        <v>5</v>
      </c>
      <c r="N2474" s="1" t="s">
        <v>78</v>
      </c>
      <c r="O2474" s="1">
        <v>5</v>
      </c>
      <c r="P2474" t="str">
        <f>_xlfn.CONCAT( YEAR(TblOrigin[[#This Row],[ODK_DateOfSubmission]]), "-",TEXT( MONTH(TblOrigin[[#This Row],[ODK_DateOfSubmission]]),"00"))</f>
        <v>2021-05</v>
      </c>
    </row>
    <row r="2475" spans="1:16" x14ac:dyDescent="0.25">
      <c r="A2475" s="13">
        <v>3603054</v>
      </c>
      <c r="B2475" s="1">
        <v>1235</v>
      </c>
      <c r="C2475" s="1">
        <v>24208</v>
      </c>
      <c r="D2475" s="6">
        <v>44363.68474340278</v>
      </c>
      <c r="E2475" s="1" t="s">
        <v>1511</v>
      </c>
      <c r="F2475" s="1" t="s">
        <v>96</v>
      </c>
      <c r="G2475" s="1" t="s">
        <v>173</v>
      </c>
      <c r="H2475" s="1" t="s">
        <v>1138</v>
      </c>
      <c r="I2475" s="1" t="s">
        <v>1143</v>
      </c>
      <c r="J2475" s="1" t="s">
        <v>1144</v>
      </c>
      <c r="K2475" s="1">
        <v>32.004631944000003</v>
      </c>
      <c r="L2475" s="1">
        <v>44.942378208599997</v>
      </c>
      <c r="M2475" s="1">
        <v>3</v>
      </c>
      <c r="N2475" s="1" t="s">
        <v>78</v>
      </c>
      <c r="O2475" s="1">
        <v>2</v>
      </c>
      <c r="P2475" t="str">
        <f>_xlfn.CONCAT( YEAR(TblOrigin[[#This Row],[ODK_DateOfSubmission]]), "-",TEXT( MONTH(TblOrigin[[#This Row],[ODK_DateOfSubmission]]),"00"))</f>
        <v>2021-06</v>
      </c>
    </row>
    <row r="2476" spans="1:16" x14ac:dyDescent="0.25">
      <c r="A2476" s="13">
        <v>3603054</v>
      </c>
      <c r="B2476" s="1">
        <v>1235</v>
      </c>
      <c r="C2476" s="1">
        <v>24208</v>
      </c>
      <c r="D2476" s="6">
        <v>44363.68474340278</v>
      </c>
      <c r="E2476" s="1" t="s">
        <v>1511</v>
      </c>
      <c r="F2476" s="1" t="s">
        <v>96</v>
      </c>
      <c r="G2476" s="1" t="s">
        <v>173</v>
      </c>
      <c r="H2476" s="1" t="s">
        <v>1138</v>
      </c>
      <c r="I2476" s="1" t="s">
        <v>1143</v>
      </c>
      <c r="J2476" s="1" t="s">
        <v>1144</v>
      </c>
      <c r="K2476" s="1">
        <v>32.004631944000003</v>
      </c>
      <c r="L2476" s="1">
        <v>44.942378208599997</v>
      </c>
      <c r="M2476" s="1">
        <v>3</v>
      </c>
      <c r="N2476" s="1" t="s">
        <v>82</v>
      </c>
      <c r="O2476" s="1">
        <v>1</v>
      </c>
      <c r="P2476" t="str">
        <f>_xlfn.CONCAT( YEAR(TblOrigin[[#This Row],[ODK_DateOfSubmission]]), "-",TEXT( MONTH(TblOrigin[[#This Row],[ODK_DateOfSubmission]]),"00"))</f>
        <v>2021-06</v>
      </c>
    </row>
    <row r="2477" spans="1:16" x14ac:dyDescent="0.25">
      <c r="A2477" s="13">
        <v>3603067</v>
      </c>
      <c r="B2477" s="1">
        <v>620</v>
      </c>
      <c r="C2477" s="1">
        <v>24487</v>
      </c>
      <c r="D2477" s="6">
        <v>44356.673542442128</v>
      </c>
      <c r="E2477" s="1" t="s">
        <v>1511</v>
      </c>
      <c r="F2477" s="1" t="s">
        <v>96</v>
      </c>
      <c r="G2477" s="1" t="s">
        <v>173</v>
      </c>
      <c r="H2477" s="1" t="s">
        <v>1145</v>
      </c>
      <c r="I2477" s="1" t="s">
        <v>1146</v>
      </c>
      <c r="J2477" s="1" t="s">
        <v>232</v>
      </c>
      <c r="K2477" s="1">
        <v>32.064008999899997</v>
      </c>
      <c r="L2477" s="1">
        <v>44.770014250099997</v>
      </c>
      <c r="M2477" s="1">
        <v>3</v>
      </c>
      <c r="N2477" s="1" t="s">
        <v>78</v>
      </c>
      <c r="O2477" s="1">
        <v>3</v>
      </c>
      <c r="P2477" t="str">
        <f>_xlfn.CONCAT( YEAR(TblOrigin[[#This Row],[ODK_DateOfSubmission]]), "-",TEXT( MONTH(TblOrigin[[#This Row],[ODK_DateOfSubmission]]),"00"))</f>
        <v>2021-06</v>
      </c>
    </row>
    <row r="2478" spans="1:16" x14ac:dyDescent="0.25">
      <c r="A2478" s="13">
        <v>3603070</v>
      </c>
      <c r="B2478" s="1">
        <v>1483</v>
      </c>
      <c r="C2478" s="1">
        <v>3367</v>
      </c>
      <c r="D2478" s="6">
        <v>44364.63017329861</v>
      </c>
      <c r="E2478" s="1" t="s">
        <v>1511</v>
      </c>
      <c r="F2478" s="1" t="s">
        <v>96</v>
      </c>
      <c r="G2478" s="1" t="s">
        <v>173</v>
      </c>
      <c r="H2478" s="1" t="s">
        <v>1138</v>
      </c>
      <c r="I2478" s="1" t="s">
        <v>1147</v>
      </c>
      <c r="J2478" s="1" t="s">
        <v>1148</v>
      </c>
      <c r="K2478" s="1">
        <v>32.007661261899997</v>
      </c>
      <c r="L2478" s="1">
        <v>44.922551677900003</v>
      </c>
      <c r="M2478" s="1">
        <v>4</v>
      </c>
      <c r="N2478" s="1" t="s">
        <v>78</v>
      </c>
      <c r="O2478" s="1">
        <v>2</v>
      </c>
      <c r="P2478" t="str">
        <f>_xlfn.CONCAT( YEAR(TblOrigin[[#This Row],[ODK_DateOfSubmission]]), "-",TEXT( MONTH(TblOrigin[[#This Row],[ODK_DateOfSubmission]]),"00"))</f>
        <v>2021-06</v>
      </c>
    </row>
    <row r="2479" spans="1:16" x14ac:dyDescent="0.25">
      <c r="A2479" s="31">
        <v>3603070</v>
      </c>
      <c r="B2479" s="32">
        <v>1483</v>
      </c>
      <c r="C2479" s="32">
        <v>3367</v>
      </c>
      <c r="D2479" s="52">
        <v>44364.63017329861</v>
      </c>
      <c r="E2479" s="32" t="s">
        <v>1511</v>
      </c>
      <c r="F2479" s="32" t="s">
        <v>96</v>
      </c>
      <c r="G2479" s="32" t="s">
        <v>173</v>
      </c>
      <c r="H2479" s="32" t="s">
        <v>1138</v>
      </c>
      <c r="I2479" s="32" t="s">
        <v>1147</v>
      </c>
      <c r="J2479" s="32" t="s">
        <v>1148</v>
      </c>
      <c r="K2479" s="32">
        <v>32.007661261899997</v>
      </c>
      <c r="L2479" s="32">
        <v>44.922551677900003</v>
      </c>
      <c r="M2479" s="32">
        <v>4</v>
      </c>
      <c r="N2479" s="32" t="s">
        <v>82</v>
      </c>
      <c r="O2479" s="32">
        <v>2</v>
      </c>
      <c r="P2479" t="str">
        <f>_xlfn.CONCAT( YEAR(TblOrigin[[#This Row],[ODK_DateOfSubmission]]), "-",TEXT( MONTH(TblOrigin[[#This Row],[ODK_DateOfSubmission]]),"00"))</f>
        <v>2021-06</v>
      </c>
    </row>
    <row r="2480" spans="1:16" x14ac:dyDescent="0.25">
      <c r="A2480" s="13">
        <v>3603053</v>
      </c>
      <c r="B2480" s="1">
        <v>360305314</v>
      </c>
      <c r="C2480" s="1">
        <v>24903</v>
      </c>
      <c r="D2480" s="6">
        <v>44434</v>
      </c>
      <c r="E2480" s="1">
        <v>123</v>
      </c>
      <c r="F2480" s="1" t="s">
        <v>96</v>
      </c>
      <c r="G2480" s="1" t="s">
        <v>173</v>
      </c>
      <c r="H2480" s="1" t="s">
        <v>1138</v>
      </c>
      <c r="I2480" s="1" t="s">
        <v>1567</v>
      </c>
      <c r="J2480" s="1" t="s">
        <v>1568</v>
      </c>
      <c r="K2480" s="1">
        <v>32.006378062099998</v>
      </c>
      <c r="L2480" s="1">
        <v>44.937357457700003</v>
      </c>
      <c r="M2480" s="1">
        <v>5</v>
      </c>
      <c r="N2480" s="1" t="s">
        <v>90</v>
      </c>
      <c r="O2480" s="1">
        <v>2</v>
      </c>
      <c r="P2480" t="str">
        <f>_xlfn.CONCAT( YEAR(TblOrigin[[#This Row],[ODK_DateOfSubmission]]), "-",TEXT( MONTH(TblOrigin[[#This Row],[ODK_DateOfSubmission]]),"00"))</f>
        <v>2021-08</v>
      </c>
    </row>
    <row r="2481" spans="1:16" x14ac:dyDescent="0.25">
      <c r="A2481" s="13">
        <v>3603053</v>
      </c>
      <c r="B2481" s="1">
        <v>360305314</v>
      </c>
      <c r="C2481" s="1">
        <v>24903</v>
      </c>
      <c r="D2481" s="6">
        <v>44434</v>
      </c>
      <c r="E2481" s="1">
        <v>123</v>
      </c>
      <c r="F2481" s="1" t="s">
        <v>96</v>
      </c>
      <c r="G2481" s="1" t="s">
        <v>173</v>
      </c>
      <c r="H2481" s="1" t="s">
        <v>1138</v>
      </c>
      <c r="I2481" s="1" t="s">
        <v>1567</v>
      </c>
      <c r="J2481" s="1" t="s">
        <v>1568</v>
      </c>
      <c r="K2481" s="1">
        <v>32.006378062099998</v>
      </c>
      <c r="L2481" s="1">
        <v>44.937357457700003</v>
      </c>
      <c r="M2481" s="1">
        <v>5</v>
      </c>
      <c r="N2481" s="1" t="s">
        <v>87</v>
      </c>
      <c r="O2481" s="1">
        <v>3</v>
      </c>
      <c r="P2481" t="str">
        <f>_xlfn.CONCAT( YEAR(TblOrigin[[#This Row],[ODK_DateOfSubmission]]), "-",TEXT( MONTH(TblOrigin[[#This Row],[ODK_DateOfSubmission]]),"00"))</f>
        <v>2021-08</v>
      </c>
    </row>
    <row r="2482" spans="1:16" x14ac:dyDescent="0.25">
      <c r="A2482" s="13">
        <v>3603052</v>
      </c>
      <c r="B2482" s="1">
        <v>360305214</v>
      </c>
      <c r="C2482" s="1">
        <v>23680</v>
      </c>
      <c r="D2482" s="6">
        <v>44434</v>
      </c>
      <c r="E2482" s="1">
        <v>123</v>
      </c>
      <c r="F2482" s="1" t="s">
        <v>96</v>
      </c>
      <c r="G2482" s="1" t="s">
        <v>173</v>
      </c>
      <c r="H2482" s="1" t="s">
        <v>1138</v>
      </c>
      <c r="I2482" s="1" t="s">
        <v>1565</v>
      </c>
      <c r="J2482" s="1" t="s">
        <v>1566</v>
      </c>
      <c r="K2482" s="1">
        <v>32.011688913900002</v>
      </c>
      <c r="L2482" s="1">
        <v>44.919243129000002</v>
      </c>
      <c r="M2482" s="1">
        <v>3</v>
      </c>
      <c r="N2482" s="1" t="s">
        <v>87</v>
      </c>
      <c r="O2482" s="1">
        <v>3</v>
      </c>
      <c r="P2482" t="str">
        <f>_xlfn.CONCAT( YEAR(TblOrigin[[#This Row],[ODK_DateOfSubmission]]), "-",TEXT( MONTH(TblOrigin[[#This Row],[ODK_DateOfSubmission]]),"00"))</f>
        <v>2021-08</v>
      </c>
    </row>
    <row r="2483" spans="1:16" x14ac:dyDescent="0.25">
      <c r="A2483" s="13">
        <v>3603048</v>
      </c>
      <c r="B2483" s="1">
        <v>360304814</v>
      </c>
      <c r="C2483" s="1">
        <v>23681</v>
      </c>
      <c r="D2483" s="6">
        <v>44435</v>
      </c>
      <c r="E2483" s="1">
        <v>123</v>
      </c>
      <c r="F2483" s="1" t="s">
        <v>96</v>
      </c>
      <c r="G2483" s="1" t="s">
        <v>173</v>
      </c>
      <c r="H2483" s="1" t="s">
        <v>1138</v>
      </c>
      <c r="I2483" s="1" t="s">
        <v>1141</v>
      </c>
      <c r="J2483" s="1" t="s">
        <v>1142</v>
      </c>
      <c r="K2483" s="1">
        <v>32.020060811100002</v>
      </c>
      <c r="L2483" s="1">
        <v>44.900365360499997</v>
      </c>
      <c r="M2483" s="1">
        <v>6</v>
      </c>
      <c r="N2483" s="1" t="s">
        <v>87</v>
      </c>
      <c r="O2483" s="1">
        <v>4</v>
      </c>
      <c r="P2483" t="str">
        <f>_xlfn.CONCAT( YEAR(TblOrigin[[#This Row],[ODK_DateOfSubmission]]), "-",TEXT( MONTH(TblOrigin[[#This Row],[ODK_DateOfSubmission]]),"00"))</f>
        <v>2021-08</v>
      </c>
    </row>
    <row r="2484" spans="1:16" x14ac:dyDescent="0.25">
      <c r="A2484" s="13">
        <v>3603003</v>
      </c>
      <c r="B2484" s="1">
        <v>360300314</v>
      </c>
      <c r="C2484" s="1">
        <v>22326</v>
      </c>
      <c r="D2484" s="6">
        <v>44435</v>
      </c>
      <c r="E2484" s="1">
        <v>123</v>
      </c>
      <c r="F2484" s="1" t="s">
        <v>96</v>
      </c>
      <c r="G2484" s="1" t="s">
        <v>173</v>
      </c>
      <c r="H2484" s="1" t="s">
        <v>1138</v>
      </c>
      <c r="I2484" s="1" t="s">
        <v>1586</v>
      </c>
      <c r="J2484" s="1" t="s">
        <v>1587</v>
      </c>
      <c r="K2484" s="1">
        <v>31.981883123500001</v>
      </c>
      <c r="L2484" s="1">
        <v>44.972986456299999</v>
      </c>
      <c r="M2484" s="1">
        <v>4</v>
      </c>
      <c r="N2484" s="1" t="s">
        <v>98</v>
      </c>
      <c r="O2484" s="1">
        <v>4</v>
      </c>
      <c r="P2484" t="str">
        <f>_xlfn.CONCAT( YEAR(TblOrigin[[#This Row],[ODK_DateOfSubmission]]), "-",TEXT( MONTH(TblOrigin[[#This Row],[ODK_DateOfSubmission]]),"00"))</f>
        <v>2021-08</v>
      </c>
    </row>
    <row r="2485" spans="1:16" x14ac:dyDescent="0.25">
      <c r="A2485" s="13">
        <v>3603048</v>
      </c>
      <c r="B2485" s="1">
        <v>360304814</v>
      </c>
      <c r="C2485" s="1">
        <v>23681</v>
      </c>
      <c r="D2485" s="6">
        <v>44435</v>
      </c>
      <c r="E2485" s="1">
        <v>123</v>
      </c>
      <c r="F2485" s="1" t="s">
        <v>96</v>
      </c>
      <c r="G2485" s="1" t="s">
        <v>173</v>
      </c>
      <c r="H2485" s="1" t="s">
        <v>1138</v>
      </c>
      <c r="I2485" s="1" t="s">
        <v>1141</v>
      </c>
      <c r="J2485" s="1" t="s">
        <v>1142</v>
      </c>
      <c r="K2485" s="1">
        <v>32.020060811100002</v>
      </c>
      <c r="L2485" s="1">
        <v>44.900365360499997</v>
      </c>
      <c r="M2485" s="1">
        <v>6</v>
      </c>
      <c r="N2485" s="1" t="s">
        <v>90</v>
      </c>
      <c r="O2485" s="1">
        <v>2</v>
      </c>
      <c r="P2485" t="str">
        <f>_xlfn.CONCAT( YEAR(TblOrigin[[#This Row],[ODK_DateOfSubmission]]), "-",TEXT( MONTH(TblOrigin[[#This Row],[ODK_DateOfSubmission]]),"00"))</f>
        <v>2021-08</v>
      </c>
    </row>
    <row r="2486" spans="1:16" x14ac:dyDescent="0.25">
      <c r="A2486" s="13">
        <v>3603078</v>
      </c>
      <c r="B2486" s="1">
        <v>360307814</v>
      </c>
      <c r="C2486" s="1">
        <v>25372</v>
      </c>
      <c r="D2486" s="6">
        <v>44436</v>
      </c>
      <c r="E2486" s="1">
        <v>123</v>
      </c>
      <c r="F2486" s="1" t="s">
        <v>96</v>
      </c>
      <c r="G2486" s="1" t="s">
        <v>173</v>
      </c>
      <c r="H2486" s="1" t="s">
        <v>1138</v>
      </c>
      <c r="I2486" s="1" t="s">
        <v>1576</v>
      </c>
      <c r="J2486" s="1" t="s">
        <v>1577</v>
      </c>
      <c r="K2486" s="1">
        <v>31.967074940900002</v>
      </c>
      <c r="L2486" s="1">
        <v>44.965272656000003</v>
      </c>
      <c r="M2486" s="1">
        <v>3</v>
      </c>
      <c r="N2486" s="1" t="s">
        <v>90</v>
      </c>
      <c r="O2486" s="1">
        <v>1</v>
      </c>
      <c r="P2486" t="str">
        <f>_xlfn.CONCAT( YEAR(TblOrigin[[#This Row],[ODK_DateOfSubmission]]), "-",TEXT( MONTH(TblOrigin[[#This Row],[ODK_DateOfSubmission]]),"00"))</f>
        <v>2021-08</v>
      </c>
    </row>
    <row r="2487" spans="1:16" x14ac:dyDescent="0.25">
      <c r="A2487" s="13">
        <v>3603080</v>
      </c>
      <c r="B2487" s="1">
        <v>360308014</v>
      </c>
      <c r="C2487" s="1">
        <v>25512</v>
      </c>
      <c r="D2487" s="6">
        <v>44436</v>
      </c>
      <c r="E2487" s="1">
        <v>123</v>
      </c>
      <c r="F2487" s="1" t="s">
        <v>96</v>
      </c>
      <c r="G2487" s="1" t="s">
        <v>173</v>
      </c>
      <c r="H2487" s="1" t="s">
        <v>1138</v>
      </c>
      <c r="I2487" s="1" t="s">
        <v>1578</v>
      </c>
      <c r="J2487" s="1" t="s">
        <v>1579</v>
      </c>
      <c r="K2487" s="1">
        <v>31.985894293800001</v>
      </c>
      <c r="L2487" s="1">
        <v>44.929391244900003</v>
      </c>
      <c r="M2487" s="1">
        <v>2</v>
      </c>
      <c r="N2487" s="1" t="s">
        <v>74</v>
      </c>
      <c r="O2487" s="1">
        <v>2</v>
      </c>
      <c r="P2487" t="str">
        <f>_xlfn.CONCAT( YEAR(TblOrigin[[#This Row],[ODK_DateOfSubmission]]), "-",TEXT( MONTH(TblOrigin[[#This Row],[ODK_DateOfSubmission]]),"00"))</f>
        <v>2021-08</v>
      </c>
    </row>
    <row r="2488" spans="1:16" x14ac:dyDescent="0.25">
      <c r="A2488" s="13">
        <v>3603081</v>
      </c>
      <c r="B2488" s="1">
        <v>360308114</v>
      </c>
      <c r="C2488" s="1">
        <v>24307</v>
      </c>
      <c r="D2488" s="6">
        <v>44436</v>
      </c>
      <c r="E2488" s="1">
        <v>123</v>
      </c>
      <c r="F2488" s="1" t="s">
        <v>96</v>
      </c>
      <c r="G2488" s="1" t="s">
        <v>173</v>
      </c>
      <c r="H2488" s="1" t="s">
        <v>1138</v>
      </c>
      <c r="I2488" s="1" t="s">
        <v>1580</v>
      </c>
      <c r="J2488" s="1" t="s">
        <v>1581</v>
      </c>
      <c r="K2488" s="1">
        <v>31.9799313135</v>
      </c>
      <c r="L2488" s="1">
        <v>44.900527446799998</v>
      </c>
      <c r="M2488" s="1">
        <v>6</v>
      </c>
      <c r="N2488" s="1" t="s">
        <v>74</v>
      </c>
      <c r="O2488" s="1">
        <v>2</v>
      </c>
      <c r="P2488" t="str">
        <f>_xlfn.CONCAT( YEAR(TblOrigin[[#This Row],[ODK_DateOfSubmission]]), "-",TEXT( MONTH(TblOrigin[[#This Row],[ODK_DateOfSubmission]]),"00"))</f>
        <v>2021-08</v>
      </c>
    </row>
    <row r="2489" spans="1:16" x14ac:dyDescent="0.25">
      <c r="A2489" s="13">
        <v>3603078</v>
      </c>
      <c r="B2489" s="1">
        <v>360307814</v>
      </c>
      <c r="C2489" s="1">
        <v>25372</v>
      </c>
      <c r="D2489" s="6">
        <v>44436</v>
      </c>
      <c r="E2489" s="1">
        <v>123</v>
      </c>
      <c r="F2489" s="1" t="s">
        <v>96</v>
      </c>
      <c r="G2489" s="1" t="s">
        <v>173</v>
      </c>
      <c r="H2489" s="1" t="s">
        <v>1138</v>
      </c>
      <c r="I2489" s="1" t="s">
        <v>1576</v>
      </c>
      <c r="J2489" s="1" t="s">
        <v>1577</v>
      </c>
      <c r="K2489" s="1">
        <v>31.967074940900002</v>
      </c>
      <c r="L2489" s="1">
        <v>44.965272656000003</v>
      </c>
      <c r="M2489" s="1">
        <v>3</v>
      </c>
      <c r="N2489" s="1" t="s">
        <v>87</v>
      </c>
      <c r="O2489" s="1">
        <v>2</v>
      </c>
      <c r="P2489" t="str">
        <f>_xlfn.CONCAT( YEAR(TblOrigin[[#This Row],[ODK_DateOfSubmission]]), "-",TEXT( MONTH(TblOrigin[[#This Row],[ODK_DateOfSubmission]]),"00"))</f>
        <v>2021-08</v>
      </c>
    </row>
    <row r="2490" spans="1:16" x14ac:dyDescent="0.25">
      <c r="A2490" s="13">
        <v>3603081</v>
      </c>
      <c r="B2490" s="1">
        <v>360308114</v>
      </c>
      <c r="C2490" s="1">
        <v>24307</v>
      </c>
      <c r="D2490" s="6">
        <v>44436</v>
      </c>
      <c r="E2490" s="1">
        <v>123</v>
      </c>
      <c r="F2490" s="1" t="s">
        <v>96</v>
      </c>
      <c r="G2490" s="1" t="s">
        <v>173</v>
      </c>
      <c r="H2490" s="1" t="s">
        <v>1138</v>
      </c>
      <c r="I2490" s="1" t="s">
        <v>1580</v>
      </c>
      <c r="J2490" s="1" t="s">
        <v>1581</v>
      </c>
      <c r="K2490" s="1">
        <v>31.9799313135</v>
      </c>
      <c r="L2490" s="1">
        <v>44.900527446799998</v>
      </c>
      <c r="M2490" s="1">
        <v>6</v>
      </c>
      <c r="N2490" s="1" t="s">
        <v>87</v>
      </c>
      <c r="O2490" s="1">
        <v>4</v>
      </c>
      <c r="P2490" t="str">
        <f>_xlfn.CONCAT( YEAR(TblOrigin[[#This Row],[ODK_DateOfSubmission]]), "-",TEXT( MONTH(TblOrigin[[#This Row],[ODK_DateOfSubmission]]),"00"))</f>
        <v>2021-08</v>
      </c>
    </row>
    <row r="2491" spans="1:16" x14ac:dyDescent="0.25">
      <c r="A2491" s="13">
        <v>2708019</v>
      </c>
      <c r="B2491" s="1">
        <v>2708019107</v>
      </c>
      <c r="C2491" s="1">
        <v>22924</v>
      </c>
      <c r="D2491" s="6">
        <v>44436.43882476852</v>
      </c>
      <c r="E2491" s="1">
        <v>123</v>
      </c>
      <c r="F2491" s="1" t="s">
        <v>72</v>
      </c>
      <c r="G2491" s="1" t="s">
        <v>93</v>
      </c>
      <c r="H2491" s="1" t="s">
        <v>433</v>
      </c>
      <c r="I2491" s="1" t="s">
        <v>443</v>
      </c>
      <c r="J2491" s="1" t="s">
        <v>444</v>
      </c>
      <c r="K2491" s="1">
        <v>36.410913999999998</v>
      </c>
      <c r="L2491" s="1">
        <v>42.542980999999997</v>
      </c>
      <c r="M2491" s="1">
        <v>5</v>
      </c>
      <c r="N2491" s="1" t="s">
        <v>66</v>
      </c>
      <c r="O2491" s="1">
        <v>5</v>
      </c>
      <c r="P2491" t="str">
        <f>_xlfn.CONCAT( YEAR(TblOrigin[[#This Row],[ODK_DateOfSubmission]]), "-",TEXT( MONTH(TblOrigin[[#This Row],[ODK_DateOfSubmission]]),"00"))</f>
        <v>2021-08</v>
      </c>
    </row>
    <row r="2492" spans="1:16" x14ac:dyDescent="0.25">
      <c r="A2492" s="13">
        <v>2708154</v>
      </c>
      <c r="B2492" s="1">
        <v>2708154107</v>
      </c>
      <c r="C2492" s="1">
        <v>33345</v>
      </c>
      <c r="D2492" s="6">
        <v>44436.438971064817</v>
      </c>
      <c r="E2492" s="1">
        <v>123</v>
      </c>
      <c r="F2492" s="1" t="s">
        <v>72</v>
      </c>
      <c r="G2492" s="1" t="s">
        <v>93</v>
      </c>
      <c r="H2492" s="1" t="s">
        <v>433</v>
      </c>
      <c r="I2492" s="1" t="s">
        <v>476</v>
      </c>
      <c r="J2492" s="1" t="s">
        <v>477</v>
      </c>
      <c r="K2492" s="1">
        <v>36.396619999999999</v>
      </c>
      <c r="L2492" s="1">
        <v>42.514042699999997</v>
      </c>
      <c r="M2492" s="1">
        <v>5</v>
      </c>
      <c r="N2492" s="1" t="s">
        <v>66</v>
      </c>
      <c r="O2492" s="1">
        <v>5</v>
      </c>
      <c r="P2492" t="str">
        <f>_xlfn.CONCAT( YEAR(TblOrigin[[#This Row],[ODK_DateOfSubmission]]), "-",TEXT( MONTH(TblOrigin[[#This Row],[ODK_DateOfSubmission]]),"00"))</f>
        <v>2021-08</v>
      </c>
    </row>
    <row r="2493" spans="1:16" x14ac:dyDescent="0.25">
      <c r="A2493" s="13">
        <v>2708002</v>
      </c>
      <c r="B2493" s="1">
        <v>2708002107</v>
      </c>
      <c r="C2493" s="1">
        <v>24809</v>
      </c>
      <c r="D2493" s="6">
        <v>44436.439260960651</v>
      </c>
      <c r="E2493" s="1">
        <v>123</v>
      </c>
      <c r="F2493" s="1" t="s">
        <v>72</v>
      </c>
      <c r="G2493" s="1" t="s">
        <v>93</v>
      </c>
      <c r="H2493" s="1" t="s">
        <v>433</v>
      </c>
      <c r="I2493" s="1" t="s">
        <v>434</v>
      </c>
      <c r="J2493" s="1" t="s">
        <v>248</v>
      </c>
      <c r="K2493" s="1">
        <v>36.3920374</v>
      </c>
      <c r="L2493" s="1">
        <v>42.4765978</v>
      </c>
      <c r="M2493" s="1">
        <v>10</v>
      </c>
      <c r="N2493" s="1" t="s">
        <v>66</v>
      </c>
      <c r="O2493" s="1">
        <v>10</v>
      </c>
      <c r="P2493" t="str">
        <f>_xlfn.CONCAT( YEAR(TblOrigin[[#This Row],[ODK_DateOfSubmission]]), "-",TEXT( MONTH(TblOrigin[[#This Row],[ODK_DateOfSubmission]]),"00"))</f>
        <v>2021-08</v>
      </c>
    </row>
    <row r="2494" spans="1:16" x14ac:dyDescent="0.25">
      <c r="A2494" s="13">
        <v>3603005</v>
      </c>
      <c r="B2494" s="1">
        <v>360300514</v>
      </c>
      <c r="C2494" s="1">
        <v>2943</v>
      </c>
      <c r="D2494" s="6">
        <v>44437</v>
      </c>
      <c r="E2494" s="1">
        <v>123</v>
      </c>
      <c r="F2494" s="1" t="s">
        <v>96</v>
      </c>
      <c r="G2494" s="1" t="s">
        <v>173</v>
      </c>
      <c r="H2494" s="1" t="s">
        <v>1138</v>
      </c>
      <c r="I2494" s="1" t="s">
        <v>1588</v>
      </c>
      <c r="J2494" s="1" t="s">
        <v>1589</v>
      </c>
      <c r="K2494" s="1">
        <v>32.004091646500001</v>
      </c>
      <c r="L2494" s="1">
        <v>44.999002372900001</v>
      </c>
      <c r="M2494" s="1">
        <v>2</v>
      </c>
      <c r="N2494" s="1" t="s">
        <v>74</v>
      </c>
      <c r="O2494" s="1">
        <v>1</v>
      </c>
      <c r="P2494" t="str">
        <f>_xlfn.CONCAT( YEAR(TblOrigin[[#This Row],[ODK_DateOfSubmission]]), "-",TEXT( MONTH(TblOrigin[[#This Row],[ODK_DateOfSubmission]]),"00"))</f>
        <v>2021-08</v>
      </c>
    </row>
    <row r="2495" spans="1:16" x14ac:dyDescent="0.25">
      <c r="A2495" s="13">
        <v>3603076</v>
      </c>
      <c r="B2495" s="1">
        <v>360307614</v>
      </c>
      <c r="C2495" s="1">
        <v>3209</v>
      </c>
      <c r="D2495" s="6">
        <v>44437</v>
      </c>
      <c r="E2495" s="1">
        <v>123</v>
      </c>
      <c r="F2495" s="1" t="s">
        <v>96</v>
      </c>
      <c r="G2495" s="1" t="s">
        <v>173</v>
      </c>
      <c r="H2495" s="1" t="s">
        <v>1138</v>
      </c>
      <c r="I2495" s="1" t="s">
        <v>1575</v>
      </c>
      <c r="J2495" s="1" t="s">
        <v>1554</v>
      </c>
      <c r="K2495" s="1">
        <v>31.991401403200001</v>
      </c>
      <c r="L2495" s="1">
        <v>44.895607716599997</v>
      </c>
      <c r="M2495" s="1">
        <v>4</v>
      </c>
      <c r="N2495" s="1" t="s">
        <v>82</v>
      </c>
      <c r="O2495" s="1">
        <v>2</v>
      </c>
      <c r="P2495" t="str">
        <f>_xlfn.CONCAT( YEAR(TblOrigin[[#This Row],[ODK_DateOfSubmission]]), "-",TEXT( MONTH(TblOrigin[[#This Row],[ODK_DateOfSubmission]]),"00"))</f>
        <v>2021-08</v>
      </c>
    </row>
    <row r="2496" spans="1:16" x14ac:dyDescent="0.25">
      <c r="A2496" s="13">
        <v>3603005</v>
      </c>
      <c r="B2496" s="1">
        <v>360300514</v>
      </c>
      <c r="C2496" s="1">
        <v>2943</v>
      </c>
      <c r="D2496" s="6">
        <v>44437</v>
      </c>
      <c r="E2496" s="1">
        <v>123</v>
      </c>
      <c r="F2496" s="1" t="s">
        <v>96</v>
      </c>
      <c r="G2496" s="1" t="s">
        <v>173</v>
      </c>
      <c r="H2496" s="1" t="s">
        <v>1138</v>
      </c>
      <c r="I2496" s="1" t="s">
        <v>1588</v>
      </c>
      <c r="J2496" s="1" t="s">
        <v>1589</v>
      </c>
      <c r="K2496" s="1">
        <v>32.004091646500001</v>
      </c>
      <c r="L2496" s="1">
        <v>44.999002372900001</v>
      </c>
      <c r="M2496" s="1">
        <v>2</v>
      </c>
      <c r="N2496" s="1" t="s">
        <v>87</v>
      </c>
      <c r="O2496" s="1">
        <v>1</v>
      </c>
      <c r="P2496" t="str">
        <f>_xlfn.CONCAT( YEAR(TblOrigin[[#This Row],[ODK_DateOfSubmission]]), "-",TEXT( MONTH(TblOrigin[[#This Row],[ODK_DateOfSubmission]]),"00"))</f>
        <v>2021-08</v>
      </c>
    </row>
    <row r="2497" spans="1:16" x14ac:dyDescent="0.25">
      <c r="A2497" s="13">
        <v>3603076</v>
      </c>
      <c r="B2497" s="1">
        <v>360307614</v>
      </c>
      <c r="C2497" s="1">
        <v>3209</v>
      </c>
      <c r="D2497" s="6">
        <v>44437</v>
      </c>
      <c r="E2497" s="1">
        <v>123</v>
      </c>
      <c r="F2497" s="1" t="s">
        <v>96</v>
      </c>
      <c r="G2497" s="1" t="s">
        <v>173</v>
      </c>
      <c r="H2497" s="1" t="s">
        <v>1138</v>
      </c>
      <c r="I2497" s="1" t="s">
        <v>1575</v>
      </c>
      <c r="J2497" s="1" t="s">
        <v>1554</v>
      </c>
      <c r="K2497" s="1">
        <v>31.991401403200001</v>
      </c>
      <c r="L2497" s="1">
        <v>44.895607716599997</v>
      </c>
      <c r="M2497" s="1">
        <v>4</v>
      </c>
      <c r="N2497" s="1" t="s">
        <v>119</v>
      </c>
      <c r="O2497" s="1">
        <v>2</v>
      </c>
      <c r="P2497" t="str">
        <f>_xlfn.CONCAT( YEAR(TblOrigin[[#This Row],[ODK_DateOfSubmission]]), "-",TEXT( MONTH(TblOrigin[[#This Row],[ODK_DateOfSubmission]]),"00"))</f>
        <v>2021-08</v>
      </c>
    </row>
    <row r="2498" spans="1:16" x14ac:dyDescent="0.25">
      <c r="A2498" s="13">
        <v>3503012</v>
      </c>
      <c r="B2498" s="1">
        <v>350301214</v>
      </c>
      <c r="C2498" s="1">
        <v>10286</v>
      </c>
      <c r="D2498" s="6">
        <v>44438</v>
      </c>
      <c r="E2498" s="1">
        <v>123</v>
      </c>
      <c r="F2498" s="1" t="s">
        <v>68</v>
      </c>
      <c r="G2498" s="1" t="s">
        <v>86</v>
      </c>
      <c r="H2498" s="1" t="s">
        <v>1404</v>
      </c>
      <c r="I2498" s="1" t="s">
        <v>1405</v>
      </c>
      <c r="J2498" s="1" t="s">
        <v>1127</v>
      </c>
      <c r="K2498" s="1">
        <v>31.400419743299999</v>
      </c>
      <c r="L2498" s="1">
        <v>46.1806881535</v>
      </c>
      <c r="M2498" s="1">
        <v>2</v>
      </c>
      <c r="N2498" s="1" t="s">
        <v>87</v>
      </c>
      <c r="O2498" s="1">
        <v>1</v>
      </c>
      <c r="P2498" t="str">
        <f>_xlfn.CONCAT( YEAR(TblOrigin[[#This Row],[ODK_DateOfSubmission]]), "-",TEXT( MONTH(TblOrigin[[#This Row],[ODK_DateOfSubmission]]),"00"))</f>
        <v>2021-08</v>
      </c>
    </row>
    <row r="2499" spans="1:16" x14ac:dyDescent="0.25">
      <c r="A2499" s="13">
        <v>3503015</v>
      </c>
      <c r="B2499" s="1">
        <v>350301514</v>
      </c>
      <c r="C2499" s="1">
        <v>33805</v>
      </c>
      <c r="D2499" s="6">
        <v>44438</v>
      </c>
      <c r="E2499" s="1">
        <v>123</v>
      </c>
      <c r="F2499" s="1" t="s">
        <v>68</v>
      </c>
      <c r="G2499" s="1" t="s">
        <v>86</v>
      </c>
      <c r="H2499" s="1" t="s">
        <v>1474</v>
      </c>
      <c r="I2499" s="1" t="s">
        <v>1475</v>
      </c>
      <c r="J2499" s="1" t="s">
        <v>216</v>
      </c>
      <c r="K2499" s="1">
        <v>31.295843999999999</v>
      </c>
      <c r="L2499" s="1">
        <v>46.233044999999997</v>
      </c>
      <c r="M2499" s="1">
        <v>2</v>
      </c>
      <c r="N2499" s="1" t="s">
        <v>87</v>
      </c>
      <c r="O2499" s="1">
        <v>1</v>
      </c>
      <c r="P2499" t="str">
        <f>_xlfn.CONCAT( YEAR(TblOrigin[[#This Row],[ODK_DateOfSubmission]]), "-",TEXT( MONTH(TblOrigin[[#This Row],[ODK_DateOfSubmission]]),"00"))</f>
        <v>2021-08</v>
      </c>
    </row>
    <row r="2500" spans="1:16" x14ac:dyDescent="0.25">
      <c r="A2500" s="13">
        <v>3503006</v>
      </c>
      <c r="B2500" s="1">
        <v>350300614</v>
      </c>
      <c r="C2500" s="1">
        <v>21209</v>
      </c>
      <c r="D2500" s="6">
        <v>44438</v>
      </c>
      <c r="E2500" s="1">
        <v>123</v>
      </c>
      <c r="F2500" s="1" t="s">
        <v>68</v>
      </c>
      <c r="G2500" s="1" t="s">
        <v>86</v>
      </c>
      <c r="H2500" s="1" t="s">
        <v>1404</v>
      </c>
      <c r="I2500" s="1" t="s">
        <v>1406</v>
      </c>
      <c r="J2500" s="1" t="s">
        <v>1407</v>
      </c>
      <c r="K2500" s="1">
        <v>31.415689718399999</v>
      </c>
      <c r="L2500" s="1">
        <v>46.163976839100002</v>
      </c>
      <c r="M2500" s="1">
        <v>2</v>
      </c>
      <c r="N2500" s="1" t="s">
        <v>87</v>
      </c>
      <c r="O2500" s="1">
        <v>1</v>
      </c>
      <c r="P2500" t="str">
        <f>_xlfn.CONCAT( YEAR(TblOrigin[[#This Row],[ODK_DateOfSubmission]]), "-",TEXT( MONTH(TblOrigin[[#This Row],[ODK_DateOfSubmission]]),"00"))</f>
        <v>2021-08</v>
      </c>
    </row>
    <row r="2501" spans="1:16" x14ac:dyDescent="0.25">
      <c r="A2501" s="13">
        <v>3503008</v>
      </c>
      <c r="B2501" s="1">
        <v>350300814</v>
      </c>
      <c r="C2501" s="1">
        <v>9848</v>
      </c>
      <c r="D2501" s="6">
        <v>44438</v>
      </c>
      <c r="E2501" s="1">
        <v>123</v>
      </c>
      <c r="F2501" s="1" t="s">
        <v>68</v>
      </c>
      <c r="G2501" s="1" t="s">
        <v>86</v>
      </c>
      <c r="H2501" s="1" t="s">
        <v>1404</v>
      </c>
      <c r="I2501" s="1" t="s">
        <v>1478</v>
      </c>
      <c r="J2501" s="1" t="s">
        <v>1479</v>
      </c>
      <c r="K2501" s="1">
        <v>31.415756054100001</v>
      </c>
      <c r="L2501" s="1">
        <v>46.172971067500001</v>
      </c>
      <c r="M2501" s="1">
        <v>1</v>
      </c>
      <c r="N2501" s="1" t="s">
        <v>87</v>
      </c>
      <c r="O2501" s="1">
        <v>1</v>
      </c>
      <c r="P2501" t="str">
        <f>_xlfn.CONCAT( YEAR(TblOrigin[[#This Row],[ODK_DateOfSubmission]]), "-",TEXT( MONTH(TblOrigin[[#This Row],[ODK_DateOfSubmission]]),"00"))</f>
        <v>2021-08</v>
      </c>
    </row>
    <row r="2502" spans="1:16" x14ac:dyDescent="0.25">
      <c r="A2502" s="13">
        <v>3503015</v>
      </c>
      <c r="B2502" s="1">
        <v>350301514</v>
      </c>
      <c r="C2502" s="1">
        <v>33805</v>
      </c>
      <c r="D2502" s="6">
        <v>44438</v>
      </c>
      <c r="E2502" s="1">
        <v>123</v>
      </c>
      <c r="F2502" s="1" t="s">
        <v>68</v>
      </c>
      <c r="G2502" s="1" t="s">
        <v>86</v>
      </c>
      <c r="H2502" s="1" t="s">
        <v>1474</v>
      </c>
      <c r="I2502" s="1" t="s">
        <v>1475</v>
      </c>
      <c r="J2502" s="1" t="s">
        <v>216</v>
      </c>
      <c r="K2502" s="1">
        <v>31.295843999999999</v>
      </c>
      <c r="L2502" s="1">
        <v>46.233044999999997</v>
      </c>
      <c r="M2502" s="1">
        <v>2</v>
      </c>
      <c r="N2502" s="1" t="s">
        <v>78</v>
      </c>
      <c r="O2502" s="1">
        <v>1</v>
      </c>
      <c r="P2502" t="str">
        <f>_xlfn.CONCAT( YEAR(TblOrigin[[#This Row],[ODK_DateOfSubmission]]), "-",TEXT( MONTH(TblOrigin[[#This Row],[ODK_DateOfSubmission]]),"00"))</f>
        <v>2021-08</v>
      </c>
    </row>
    <row r="2503" spans="1:16" x14ac:dyDescent="0.25">
      <c r="A2503" s="13">
        <v>3503009</v>
      </c>
      <c r="B2503" s="1">
        <v>350300914</v>
      </c>
      <c r="C2503" s="1">
        <v>9822</v>
      </c>
      <c r="D2503" s="6">
        <v>44438</v>
      </c>
      <c r="E2503" s="1">
        <v>123</v>
      </c>
      <c r="F2503" s="1" t="s">
        <v>68</v>
      </c>
      <c r="G2503" s="1" t="s">
        <v>86</v>
      </c>
      <c r="H2503" s="1" t="s">
        <v>1404</v>
      </c>
      <c r="I2503" s="1" t="s">
        <v>1410</v>
      </c>
      <c r="J2503" s="1" t="s">
        <v>1411</v>
      </c>
      <c r="K2503" s="1">
        <v>31.403907212699998</v>
      </c>
      <c r="L2503" s="1">
        <v>46.175491096099996</v>
      </c>
      <c r="M2503" s="1">
        <v>2</v>
      </c>
      <c r="N2503" s="1" t="s">
        <v>78</v>
      </c>
      <c r="O2503" s="1">
        <v>1</v>
      </c>
      <c r="P2503" t="str">
        <f>_xlfn.CONCAT( YEAR(TblOrigin[[#This Row],[ODK_DateOfSubmission]]), "-",TEXT( MONTH(TblOrigin[[#This Row],[ODK_DateOfSubmission]]),"00"))</f>
        <v>2021-08</v>
      </c>
    </row>
    <row r="2504" spans="1:16" x14ac:dyDescent="0.25">
      <c r="A2504" s="13">
        <v>3503009</v>
      </c>
      <c r="B2504" s="1">
        <v>350300914</v>
      </c>
      <c r="C2504" s="1">
        <v>9822</v>
      </c>
      <c r="D2504" s="6">
        <v>44438</v>
      </c>
      <c r="E2504" s="1">
        <v>123</v>
      </c>
      <c r="F2504" s="1" t="s">
        <v>68</v>
      </c>
      <c r="G2504" s="1" t="s">
        <v>86</v>
      </c>
      <c r="H2504" s="1" t="s">
        <v>1404</v>
      </c>
      <c r="I2504" s="1" t="s">
        <v>1410</v>
      </c>
      <c r="J2504" s="1" t="s">
        <v>1411</v>
      </c>
      <c r="K2504" s="1">
        <v>31.403907212699998</v>
      </c>
      <c r="L2504" s="1">
        <v>46.175491096099996</v>
      </c>
      <c r="M2504" s="1">
        <v>2</v>
      </c>
      <c r="N2504" s="1" t="s">
        <v>90</v>
      </c>
      <c r="O2504" s="1">
        <v>1</v>
      </c>
      <c r="P2504" t="str">
        <f>_xlfn.CONCAT( YEAR(TblOrigin[[#This Row],[ODK_DateOfSubmission]]), "-",TEXT( MONTH(TblOrigin[[#This Row],[ODK_DateOfSubmission]]),"00"))</f>
        <v>2021-08</v>
      </c>
    </row>
    <row r="2505" spans="1:16" x14ac:dyDescent="0.25">
      <c r="A2505" s="13">
        <v>3503006</v>
      </c>
      <c r="B2505" s="1">
        <v>350300614</v>
      </c>
      <c r="C2505" s="1">
        <v>21209</v>
      </c>
      <c r="D2505" s="6">
        <v>44438</v>
      </c>
      <c r="E2505" s="1">
        <v>123</v>
      </c>
      <c r="F2505" s="1" t="s">
        <v>68</v>
      </c>
      <c r="G2505" s="1" t="s">
        <v>86</v>
      </c>
      <c r="H2505" s="1" t="s">
        <v>1404</v>
      </c>
      <c r="I2505" s="1" t="s">
        <v>1406</v>
      </c>
      <c r="J2505" s="1" t="s">
        <v>1407</v>
      </c>
      <c r="K2505" s="1">
        <v>31.415689718399999</v>
      </c>
      <c r="L2505" s="1">
        <v>46.163976839100002</v>
      </c>
      <c r="M2505" s="1">
        <v>2</v>
      </c>
      <c r="N2505" s="1" t="s">
        <v>90</v>
      </c>
      <c r="O2505" s="1">
        <v>1</v>
      </c>
      <c r="P2505" t="str">
        <f>_xlfn.CONCAT( YEAR(TblOrigin[[#This Row],[ODK_DateOfSubmission]]), "-",TEXT( MONTH(TblOrigin[[#This Row],[ODK_DateOfSubmission]]),"00"))</f>
        <v>2021-08</v>
      </c>
    </row>
    <row r="2506" spans="1:16" x14ac:dyDescent="0.25">
      <c r="A2506" s="13">
        <v>3503012</v>
      </c>
      <c r="B2506" s="1">
        <v>350301214</v>
      </c>
      <c r="C2506" s="1">
        <v>10286</v>
      </c>
      <c r="D2506" s="6">
        <v>44438</v>
      </c>
      <c r="E2506" s="1">
        <v>123</v>
      </c>
      <c r="F2506" s="1" t="s">
        <v>68</v>
      </c>
      <c r="G2506" s="1" t="s">
        <v>86</v>
      </c>
      <c r="H2506" s="1" t="s">
        <v>1404</v>
      </c>
      <c r="I2506" s="1" t="s">
        <v>1405</v>
      </c>
      <c r="J2506" s="1" t="s">
        <v>1127</v>
      </c>
      <c r="K2506" s="1">
        <v>31.400419743299999</v>
      </c>
      <c r="L2506" s="1">
        <v>46.1806881535</v>
      </c>
      <c r="M2506" s="1">
        <v>2</v>
      </c>
      <c r="N2506" s="1" t="s">
        <v>90</v>
      </c>
      <c r="O2506" s="1">
        <v>1</v>
      </c>
      <c r="P2506" t="str">
        <f>_xlfn.CONCAT( YEAR(TblOrigin[[#This Row],[ODK_DateOfSubmission]]), "-",TEXT( MONTH(TblOrigin[[#This Row],[ODK_DateOfSubmission]]),"00"))</f>
        <v>2021-08</v>
      </c>
    </row>
    <row r="2507" spans="1:16" x14ac:dyDescent="0.25">
      <c r="A2507" s="13">
        <v>3504057</v>
      </c>
      <c r="B2507" s="1">
        <v>350405714</v>
      </c>
      <c r="C2507" s="1">
        <v>33806</v>
      </c>
      <c r="D2507" s="6">
        <v>44438</v>
      </c>
      <c r="E2507" s="1">
        <v>123</v>
      </c>
      <c r="F2507" s="1" t="s">
        <v>68</v>
      </c>
      <c r="G2507" s="1" t="s">
        <v>73</v>
      </c>
      <c r="H2507" s="1" t="s">
        <v>1105</v>
      </c>
      <c r="I2507" s="1" t="s">
        <v>1435</v>
      </c>
      <c r="J2507" s="1" t="s">
        <v>1127</v>
      </c>
      <c r="K2507" s="1">
        <v>31.134141</v>
      </c>
      <c r="L2507" s="1">
        <v>46.437801999999998</v>
      </c>
      <c r="M2507" s="1">
        <v>4</v>
      </c>
      <c r="N2507" s="1" t="s">
        <v>74</v>
      </c>
      <c r="O2507" s="1">
        <v>2</v>
      </c>
      <c r="P2507" t="str">
        <f>_xlfn.CONCAT( YEAR(TblOrigin[[#This Row],[ODK_DateOfSubmission]]), "-",TEXT( MONTH(TblOrigin[[#This Row],[ODK_DateOfSubmission]]),"00"))</f>
        <v>2021-08</v>
      </c>
    </row>
    <row r="2508" spans="1:16" x14ac:dyDescent="0.25">
      <c r="A2508" s="13">
        <v>3504057</v>
      </c>
      <c r="B2508" s="1">
        <v>350405714</v>
      </c>
      <c r="C2508" s="1">
        <v>33806</v>
      </c>
      <c r="D2508" s="6">
        <v>44438</v>
      </c>
      <c r="E2508" s="1">
        <v>123</v>
      </c>
      <c r="F2508" s="1" t="s">
        <v>68</v>
      </c>
      <c r="G2508" s="1" t="s">
        <v>73</v>
      </c>
      <c r="H2508" s="1" t="s">
        <v>1105</v>
      </c>
      <c r="I2508" s="1" t="s">
        <v>1435</v>
      </c>
      <c r="J2508" s="1" t="s">
        <v>1127</v>
      </c>
      <c r="K2508" s="1">
        <v>31.134141</v>
      </c>
      <c r="L2508" s="1">
        <v>46.437801999999998</v>
      </c>
      <c r="M2508" s="1">
        <v>4</v>
      </c>
      <c r="N2508" s="1" t="s">
        <v>94</v>
      </c>
      <c r="O2508" s="1">
        <v>2</v>
      </c>
      <c r="P2508" t="str">
        <f>_xlfn.CONCAT( YEAR(TblOrigin[[#This Row],[ODK_DateOfSubmission]]), "-",TEXT( MONTH(TblOrigin[[#This Row],[ODK_DateOfSubmission]]),"00"))</f>
        <v>2021-08</v>
      </c>
    </row>
    <row r="2509" spans="1:16" x14ac:dyDescent="0.25">
      <c r="A2509" s="13">
        <v>3603044</v>
      </c>
      <c r="B2509" s="1">
        <v>360304414</v>
      </c>
      <c r="C2509" s="1">
        <v>25790</v>
      </c>
      <c r="D2509" s="6">
        <v>44439</v>
      </c>
      <c r="E2509" s="1">
        <v>123</v>
      </c>
      <c r="F2509" s="1" t="s">
        <v>96</v>
      </c>
      <c r="G2509" s="1" t="s">
        <v>173</v>
      </c>
      <c r="H2509" s="1" t="s">
        <v>1138</v>
      </c>
      <c r="I2509" s="1" t="s">
        <v>1139</v>
      </c>
      <c r="J2509" s="1" t="s">
        <v>1140</v>
      </c>
      <c r="K2509" s="1">
        <v>31.996962293100001</v>
      </c>
      <c r="L2509" s="1">
        <v>44.874578579599998</v>
      </c>
      <c r="M2509" s="1">
        <v>4</v>
      </c>
      <c r="N2509" s="1" t="s">
        <v>74</v>
      </c>
      <c r="O2509" s="1">
        <v>1</v>
      </c>
      <c r="P2509" t="str">
        <f>_xlfn.CONCAT( YEAR(TblOrigin[[#This Row],[ODK_DateOfSubmission]]), "-",TEXT( MONTH(TblOrigin[[#This Row],[ODK_DateOfSubmission]]),"00"))</f>
        <v>2021-08</v>
      </c>
    </row>
    <row r="2510" spans="1:16" x14ac:dyDescent="0.25">
      <c r="A2510" s="13">
        <v>3603044</v>
      </c>
      <c r="B2510" s="1">
        <v>360304414</v>
      </c>
      <c r="C2510" s="1">
        <v>25790</v>
      </c>
      <c r="D2510" s="6">
        <v>44439</v>
      </c>
      <c r="E2510" s="1">
        <v>123</v>
      </c>
      <c r="F2510" s="1" t="s">
        <v>96</v>
      </c>
      <c r="G2510" s="1" t="s">
        <v>173</v>
      </c>
      <c r="H2510" s="1" t="s">
        <v>1138</v>
      </c>
      <c r="I2510" s="1" t="s">
        <v>1139</v>
      </c>
      <c r="J2510" s="1" t="s">
        <v>1140</v>
      </c>
      <c r="K2510" s="1">
        <v>31.996962293100001</v>
      </c>
      <c r="L2510" s="1">
        <v>44.874578579599998</v>
      </c>
      <c r="M2510" s="1">
        <v>4</v>
      </c>
      <c r="N2510" s="1" t="s">
        <v>82</v>
      </c>
      <c r="O2510" s="1">
        <v>1</v>
      </c>
      <c r="P2510" t="str">
        <f>_xlfn.CONCAT( YEAR(TblOrigin[[#This Row],[ODK_DateOfSubmission]]), "-",TEXT( MONTH(TblOrigin[[#This Row],[ODK_DateOfSubmission]]),"00"))</f>
        <v>2021-08</v>
      </c>
    </row>
    <row r="2511" spans="1:16" x14ac:dyDescent="0.25">
      <c r="A2511" s="13">
        <v>3603089</v>
      </c>
      <c r="B2511" s="1">
        <v>360308914</v>
      </c>
      <c r="C2511" s="1">
        <v>25861</v>
      </c>
      <c r="D2511" s="6">
        <v>44439</v>
      </c>
      <c r="E2511" s="1">
        <v>123</v>
      </c>
      <c r="F2511" s="1" t="s">
        <v>96</v>
      </c>
      <c r="G2511" s="1" t="s">
        <v>173</v>
      </c>
      <c r="H2511" s="1" t="s">
        <v>1562</v>
      </c>
      <c r="I2511" s="1" t="s">
        <v>1563</v>
      </c>
      <c r="J2511" s="1" t="s">
        <v>1564</v>
      </c>
      <c r="K2511" s="1">
        <v>31.9583001779</v>
      </c>
      <c r="L2511" s="1">
        <v>44.7502365852</v>
      </c>
      <c r="M2511" s="1">
        <v>2</v>
      </c>
      <c r="N2511" s="1" t="s">
        <v>87</v>
      </c>
      <c r="O2511" s="1">
        <v>1</v>
      </c>
      <c r="P2511" t="str">
        <f>_xlfn.CONCAT( YEAR(TblOrigin[[#This Row],[ODK_DateOfSubmission]]), "-",TEXT( MONTH(TblOrigin[[#This Row],[ODK_DateOfSubmission]]),"00"))</f>
        <v>2021-08</v>
      </c>
    </row>
    <row r="2512" spans="1:16" x14ac:dyDescent="0.25">
      <c r="A2512" s="13">
        <v>3603037</v>
      </c>
      <c r="B2512" s="1">
        <v>360303714</v>
      </c>
      <c r="C2512" s="1">
        <v>24381</v>
      </c>
      <c r="D2512" s="6">
        <v>44439</v>
      </c>
      <c r="E2512" s="1">
        <v>123</v>
      </c>
      <c r="F2512" s="1" t="s">
        <v>96</v>
      </c>
      <c r="G2512" s="1" t="s">
        <v>173</v>
      </c>
      <c r="H2512" s="1" t="s">
        <v>1138</v>
      </c>
      <c r="I2512" s="1" t="s">
        <v>1584</v>
      </c>
      <c r="J2512" s="1" t="s">
        <v>1585</v>
      </c>
      <c r="K2512" s="1">
        <v>31.970362453100002</v>
      </c>
      <c r="L2512" s="1">
        <v>44.8911874701</v>
      </c>
      <c r="M2512" s="1">
        <v>2</v>
      </c>
      <c r="N2512" s="1" t="s">
        <v>87</v>
      </c>
      <c r="O2512" s="1">
        <v>2</v>
      </c>
      <c r="P2512" t="str">
        <f>_xlfn.CONCAT( YEAR(TblOrigin[[#This Row],[ODK_DateOfSubmission]]), "-",TEXT( MONTH(TblOrigin[[#This Row],[ODK_DateOfSubmission]]),"00"))</f>
        <v>2021-08</v>
      </c>
    </row>
    <row r="2513" spans="1:16" x14ac:dyDescent="0.25">
      <c r="A2513" s="13">
        <v>3603044</v>
      </c>
      <c r="B2513" s="1">
        <v>360304414</v>
      </c>
      <c r="C2513" s="1">
        <v>25790</v>
      </c>
      <c r="D2513" s="6">
        <v>44439</v>
      </c>
      <c r="E2513" s="1">
        <v>123</v>
      </c>
      <c r="F2513" s="1" t="s">
        <v>96</v>
      </c>
      <c r="G2513" s="1" t="s">
        <v>173</v>
      </c>
      <c r="H2513" s="1" t="s">
        <v>1138</v>
      </c>
      <c r="I2513" s="1" t="s">
        <v>1139</v>
      </c>
      <c r="J2513" s="1" t="s">
        <v>1140</v>
      </c>
      <c r="K2513" s="1">
        <v>31.996962293100001</v>
      </c>
      <c r="L2513" s="1">
        <v>44.874578579599998</v>
      </c>
      <c r="M2513" s="1">
        <v>4</v>
      </c>
      <c r="N2513" s="1" t="s">
        <v>87</v>
      </c>
      <c r="O2513" s="1">
        <v>2</v>
      </c>
      <c r="P2513" t="str">
        <f>_xlfn.CONCAT( YEAR(TblOrigin[[#This Row],[ODK_DateOfSubmission]]), "-",TEXT( MONTH(TblOrigin[[#This Row],[ODK_DateOfSubmission]]),"00"))</f>
        <v>2021-08</v>
      </c>
    </row>
    <row r="2514" spans="1:16" x14ac:dyDescent="0.25">
      <c r="A2514" s="13">
        <v>3603007</v>
      </c>
      <c r="B2514" s="1">
        <v>360300714</v>
      </c>
      <c r="C2514" s="1">
        <v>24148</v>
      </c>
      <c r="D2514" s="6">
        <v>44439</v>
      </c>
      <c r="E2514" s="1">
        <v>123</v>
      </c>
      <c r="F2514" s="1" t="s">
        <v>96</v>
      </c>
      <c r="G2514" s="1" t="s">
        <v>173</v>
      </c>
      <c r="H2514" s="1" t="s">
        <v>1138</v>
      </c>
      <c r="I2514" s="1" t="s">
        <v>1592</v>
      </c>
      <c r="J2514" s="1" t="s">
        <v>1593</v>
      </c>
      <c r="K2514" s="1">
        <v>31.985893340699999</v>
      </c>
      <c r="L2514" s="1">
        <v>44.953046283399999</v>
      </c>
      <c r="M2514" s="1">
        <v>2</v>
      </c>
      <c r="N2514" s="1" t="s">
        <v>87</v>
      </c>
      <c r="O2514" s="1">
        <v>2</v>
      </c>
      <c r="P2514" t="str">
        <f>_xlfn.CONCAT( YEAR(TblOrigin[[#This Row],[ODK_DateOfSubmission]]), "-",TEXT( MONTH(TblOrigin[[#This Row],[ODK_DateOfSubmission]]),"00"))</f>
        <v>2021-08</v>
      </c>
    </row>
    <row r="2515" spans="1:16" x14ac:dyDescent="0.25">
      <c r="A2515" s="13">
        <v>3603089</v>
      </c>
      <c r="B2515" s="1">
        <v>360308914</v>
      </c>
      <c r="C2515" s="1">
        <v>25861</v>
      </c>
      <c r="D2515" s="6">
        <v>44439</v>
      </c>
      <c r="E2515" s="1">
        <v>123</v>
      </c>
      <c r="F2515" s="1" t="s">
        <v>96</v>
      </c>
      <c r="G2515" s="1" t="s">
        <v>173</v>
      </c>
      <c r="H2515" s="1" t="s">
        <v>1562</v>
      </c>
      <c r="I2515" s="1" t="s">
        <v>1563</v>
      </c>
      <c r="J2515" s="1" t="s">
        <v>1564</v>
      </c>
      <c r="K2515" s="1">
        <v>31.9583001779</v>
      </c>
      <c r="L2515" s="1">
        <v>44.7502365852</v>
      </c>
      <c r="M2515" s="1">
        <v>2</v>
      </c>
      <c r="N2515" s="1" t="s">
        <v>98</v>
      </c>
      <c r="O2515" s="1">
        <v>1</v>
      </c>
      <c r="P2515" t="str">
        <f>_xlfn.CONCAT( YEAR(TblOrigin[[#This Row],[ODK_DateOfSubmission]]), "-",TEXT( MONTH(TblOrigin[[#This Row],[ODK_DateOfSubmission]]),"00"))</f>
        <v>2021-08</v>
      </c>
    </row>
    <row r="2516" spans="1:16" x14ac:dyDescent="0.25">
      <c r="A2516" s="13">
        <v>3504052</v>
      </c>
      <c r="B2516" s="1">
        <v>350405214</v>
      </c>
      <c r="C2516" s="1">
        <v>9113</v>
      </c>
      <c r="D2516" s="6">
        <v>44441</v>
      </c>
      <c r="E2516" s="1">
        <v>123</v>
      </c>
      <c r="F2516" s="1" t="s">
        <v>68</v>
      </c>
      <c r="G2516" s="1" t="s">
        <v>73</v>
      </c>
      <c r="H2516" s="1" t="s">
        <v>1059</v>
      </c>
      <c r="I2516" s="1" t="s">
        <v>1102</v>
      </c>
      <c r="J2516" s="1" t="s">
        <v>1436</v>
      </c>
      <c r="K2516" s="1">
        <v>31.060153968000002</v>
      </c>
      <c r="L2516" s="1">
        <v>46.243325555299997</v>
      </c>
      <c r="M2516" s="1">
        <v>5</v>
      </c>
      <c r="N2516" s="1" t="s">
        <v>87</v>
      </c>
      <c r="O2516" s="1">
        <v>2</v>
      </c>
      <c r="P2516" t="str">
        <f>_xlfn.CONCAT( YEAR(TblOrigin[[#This Row],[ODK_DateOfSubmission]]), "-",TEXT( MONTH(TblOrigin[[#This Row],[ODK_DateOfSubmission]]),"00"))</f>
        <v>2021-09</v>
      </c>
    </row>
    <row r="2517" spans="1:16" x14ac:dyDescent="0.25">
      <c r="A2517" s="13">
        <v>3504012</v>
      </c>
      <c r="B2517" s="1">
        <v>350401214</v>
      </c>
      <c r="C2517" s="1">
        <v>24540</v>
      </c>
      <c r="D2517" s="6">
        <v>44441</v>
      </c>
      <c r="E2517" s="1">
        <v>123</v>
      </c>
      <c r="F2517" s="1" t="s">
        <v>68</v>
      </c>
      <c r="G2517" s="1" t="s">
        <v>73</v>
      </c>
      <c r="H2517" s="1" t="s">
        <v>1059</v>
      </c>
      <c r="I2517" s="1" t="s">
        <v>1482</v>
      </c>
      <c r="J2517" s="1" t="s">
        <v>1483</v>
      </c>
      <c r="K2517" s="1">
        <v>31.052442887600002</v>
      </c>
      <c r="L2517" s="1">
        <v>46.236798131699999</v>
      </c>
      <c r="M2517" s="1">
        <v>6</v>
      </c>
      <c r="N2517" s="1" t="s">
        <v>87</v>
      </c>
      <c r="O2517" s="1">
        <v>2</v>
      </c>
      <c r="P2517" t="str">
        <f>_xlfn.CONCAT( YEAR(TblOrigin[[#This Row],[ODK_DateOfSubmission]]), "-",TEXT( MONTH(TblOrigin[[#This Row],[ODK_DateOfSubmission]]),"00"))</f>
        <v>2021-09</v>
      </c>
    </row>
    <row r="2518" spans="1:16" x14ac:dyDescent="0.25">
      <c r="A2518" s="13">
        <v>3602016</v>
      </c>
      <c r="B2518" s="1">
        <v>360201614</v>
      </c>
      <c r="C2518" s="1">
        <v>25858</v>
      </c>
      <c r="D2518" s="6">
        <v>44441</v>
      </c>
      <c r="E2518" s="1">
        <v>123</v>
      </c>
      <c r="F2518" s="1" t="s">
        <v>96</v>
      </c>
      <c r="G2518" s="1" t="s">
        <v>175</v>
      </c>
      <c r="H2518" s="1" t="s">
        <v>1548</v>
      </c>
      <c r="I2518" s="1" t="s">
        <v>1549</v>
      </c>
      <c r="J2518" s="1" t="s">
        <v>1550</v>
      </c>
      <c r="K2518" s="1">
        <v>31.739036483500001</v>
      </c>
      <c r="L2518" s="1">
        <v>44.602483103700003</v>
      </c>
      <c r="M2518" s="1">
        <v>3</v>
      </c>
      <c r="N2518" s="1" t="s">
        <v>87</v>
      </c>
      <c r="O2518" s="1">
        <v>2</v>
      </c>
      <c r="P2518" t="str">
        <f>_xlfn.CONCAT( YEAR(TblOrigin[[#This Row],[ODK_DateOfSubmission]]), "-",TEXT( MONTH(TblOrigin[[#This Row],[ODK_DateOfSubmission]]),"00"))</f>
        <v>2021-09</v>
      </c>
    </row>
    <row r="2519" spans="1:16" x14ac:dyDescent="0.25">
      <c r="A2519" s="13">
        <v>3504034</v>
      </c>
      <c r="B2519" s="1">
        <v>350403414</v>
      </c>
      <c r="C2519" s="1">
        <v>24742</v>
      </c>
      <c r="D2519" s="6">
        <v>44441</v>
      </c>
      <c r="E2519" s="1">
        <v>123</v>
      </c>
      <c r="F2519" s="1" t="s">
        <v>68</v>
      </c>
      <c r="G2519" s="1" t="s">
        <v>73</v>
      </c>
      <c r="H2519" s="1" t="s">
        <v>1059</v>
      </c>
      <c r="I2519" s="1" t="s">
        <v>1437</v>
      </c>
      <c r="J2519" s="1" t="s">
        <v>1438</v>
      </c>
      <c r="K2519" s="1">
        <v>31.060090237699999</v>
      </c>
      <c r="L2519" s="1">
        <v>46.277220867600001</v>
      </c>
      <c r="M2519" s="1">
        <v>1</v>
      </c>
      <c r="N2519" s="1" t="s">
        <v>78</v>
      </c>
      <c r="O2519" s="1">
        <v>1</v>
      </c>
      <c r="P2519" t="str">
        <f>_xlfn.CONCAT( YEAR(TblOrigin[[#This Row],[ODK_DateOfSubmission]]), "-",TEXT( MONTH(TblOrigin[[#This Row],[ODK_DateOfSubmission]]),"00"))</f>
        <v>2021-09</v>
      </c>
    </row>
    <row r="2520" spans="1:16" x14ac:dyDescent="0.25">
      <c r="A2520" s="13">
        <v>3504038</v>
      </c>
      <c r="B2520" s="1">
        <v>350403814</v>
      </c>
      <c r="C2520" s="1">
        <v>25528</v>
      </c>
      <c r="D2520" s="6">
        <v>44441</v>
      </c>
      <c r="E2520" s="1">
        <v>123</v>
      </c>
      <c r="F2520" s="1" t="s">
        <v>68</v>
      </c>
      <c r="G2520" s="1" t="s">
        <v>73</v>
      </c>
      <c r="H2520" s="1" t="s">
        <v>1059</v>
      </c>
      <c r="I2520" s="1" t="s">
        <v>1490</v>
      </c>
      <c r="J2520" s="1" t="s">
        <v>1491</v>
      </c>
      <c r="K2520" s="1">
        <v>31.053281055100001</v>
      </c>
      <c r="L2520" s="1">
        <v>46.253512804000003</v>
      </c>
      <c r="M2520" s="1">
        <v>2</v>
      </c>
      <c r="N2520" s="1" t="s">
        <v>78</v>
      </c>
      <c r="O2520" s="1">
        <v>1</v>
      </c>
      <c r="P2520" t="str">
        <f>_xlfn.CONCAT( YEAR(TblOrigin[[#This Row],[ODK_DateOfSubmission]]), "-",TEXT( MONTH(TblOrigin[[#This Row],[ODK_DateOfSubmission]]),"00"))</f>
        <v>2021-09</v>
      </c>
    </row>
    <row r="2521" spans="1:16" x14ac:dyDescent="0.25">
      <c r="A2521" s="13">
        <v>3504038</v>
      </c>
      <c r="B2521" s="1">
        <v>350403814</v>
      </c>
      <c r="C2521" s="1">
        <v>25528</v>
      </c>
      <c r="D2521" s="6">
        <v>44441</v>
      </c>
      <c r="E2521" s="1">
        <v>123</v>
      </c>
      <c r="F2521" s="1" t="s">
        <v>68</v>
      </c>
      <c r="G2521" s="1" t="s">
        <v>73</v>
      </c>
      <c r="H2521" s="1" t="s">
        <v>1059</v>
      </c>
      <c r="I2521" s="1" t="s">
        <v>1490</v>
      </c>
      <c r="J2521" s="1" t="s">
        <v>1491</v>
      </c>
      <c r="K2521" s="1">
        <v>31.053281055100001</v>
      </c>
      <c r="L2521" s="1">
        <v>46.253512804000003</v>
      </c>
      <c r="M2521" s="1">
        <v>2</v>
      </c>
      <c r="N2521" s="1" t="s">
        <v>90</v>
      </c>
      <c r="O2521" s="1">
        <v>1</v>
      </c>
      <c r="P2521" t="str">
        <f>_xlfn.CONCAT( YEAR(TblOrigin[[#This Row],[ODK_DateOfSubmission]]), "-",TEXT( MONTH(TblOrigin[[#This Row],[ODK_DateOfSubmission]]),"00"))</f>
        <v>2021-09</v>
      </c>
    </row>
    <row r="2522" spans="1:16" x14ac:dyDescent="0.25">
      <c r="A2522" s="13">
        <v>3504052</v>
      </c>
      <c r="B2522" s="1">
        <v>350405214</v>
      </c>
      <c r="C2522" s="1">
        <v>9113</v>
      </c>
      <c r="D2522" s="6">
        <v>44441</v>
      </c>
      <c r="E2522" s="1">
        <v>123</v>
      </c>
      <c r="F2522" s="1" t="s">
        <v>68</v>
      </c>
      <c r="G2522" s="1" t="s">
        <v>73</v>
      </c>
      <c r="H2522" s="1" t="s">
        <v>1059</v>
      </c>
      <c r="I2522" s="1" t="s">
        <v>1102</v>
      </c>
      <c r="J2522" s="1" t="s">
        <v>1436</v>
      </c>
      <c r="K2522" s="1">
        <v>31.060153968000002</v>
      </c>
      <c r="L2522" s="1">
        <v>46.243325555299997</v>
      </c>
      <c r="M2522" s="1">
        <v>5</v>
      </c>
      <c r="N2522" s="1" t="s">
        <v>90</v>
      </c>
      <c r="O2522" s="1">
        <v>3</v>
      </c>
      <c r="P2522" t="str">
        <f>_xlfn.CONCAT( YEAR(TblOrigin[[#This Row],[ODK_DateOfSubmission]]), "-",TEXT( MONTH(TblOrigin[[#This Row],[ODK_DateOfSubmission]]),"00"))</f>
        <v>2021-09</v>
      </c>
    </row>
    <row r="2523" spans="1:16" x14ac:dyDescent="0.25">
      <c r="A2523" s="13">
        <v>3504012</v>
      </c>
      <c r="B2523" s="1">
        <v>350401214</v>
      </c>
      <c r="C2523" s="1">
        <v>24540</v>
      </c>
      <c r="D2523" s="6">
        <v>44441</v>
      </c>
      <c r="E2523" s="1">
        <v>123</v>
      </c>
      <c r="F2523" s="1" t="s">
        <v>68</v>
      </c>
      <c r="G2523" s="1" t="s">
        <v>73</v>
      </c>
      <c r="H2523" s="1" t="s">
        <v>1059</v>
      </c>
      <c r="I2523" s="1" t="s">
        <v>1482</v>
      </c>
      <c r="J2523" s="1" t="s">
        <v>1483</v>
      </c>
      <c r="K2523" s="1">
        <v>31.052442887600002</v>
      </c>
      <c r="L2523" s="1">
        <v>46.236798131699999</v>
      </c>
      <c r="M2523" s="1">
        <v>6</v>
      </c>
      <c r="N2523" s="1" t="s">
        <v>90</v>
      </c>
      <c r="O2523" s="1">
        <v>1</v>
      </c>
      <c r="P2523" t="str">
        <f>_xlfn.CONCAT( YEAR(TblOrigin[[#This Row],[ODK_DateOfSubmission]]), "-",TEXT( MONTH(TblOrigin[[#This Row],[ODK_DateOfSubmission]]),"00"))</f>
        <v>2021-09</v>
      </c>
    </row>
    <row r="2524" spans="1:16" x14ac:dyDescent="0.25">
      <c r="A2524" s="13">
        <v>3504030</v>
      </c>
      <c r="B2524" s="1">
        <v>350403014</v>
      </c>
      <c r="C2524" s="1">
        <v>24746</v>
      </c>
      <c r="D2524" s="6">
        <v>44441</v>
      </c>
      <c r="E2524" s="1">
        <v>123</v>
      </c>
      <c r="F2524" s="1" t="s">
        <v>68</v>
      </c>
      <c r="G2524" s="1" t="s">
        <v>73</v>
      </c>
      <c r="H2524" s="1" t="s">
        <v>1059</v>
      </c>
      <c r="I2524" s="1" t="s">
        <v>1489</v>
      </c>
      <c r="J2524" s="1" t="s">
        <v>463</v>
      </c>
      <c r="K2524" s="1">
        <v>31.042946248900002</v>
      </c>
      <c r="L2524" s="1">
        <v>46.274699394599999</v>
      </c>
      <c r="M2524" s="1">
        <v>1</v>
      </c>
      <c r="N2524" s="1" t="s">
        <v>94</v>
      </c>
      <c r="O2524" s="1">
        <v>1</v>
      </c>
      <c r="P2524" t="str">
        <f>_xlfn.CONCAT( YEAR(TblOrigin[[#This Row],[ODK_DateOfSubmission]]), "-",TEXT( MONTH(TblOrigin[[#This Row],[ODK_DateOfSubmission]]),"00"))</f>
        <v>2021-09</v>
      </c>
    </row>
    <row r="2525" spans="1:16" x14ac:dyDescent="0.25">
      <c r="A2525" s="13">
        <v>3504012</v>
      </c>
      <c r="B2525" s="1">
        <v>350401214</v>
      </c>
      <c r="C2525" s="1">
        <v>24540</v>
      </c>
      <c r="D2525" s="6">
        <v>44441</v>
      </c>
      <c r="E2525" s="1">
        <v>123</v>
      </c>
      <c r="F2525" s="1" t="s">
        <v>68</v>
      </c>
      <c r="G2525" s="1" t="s">
        <v>73</v>
      </c>
      <c r="H2525" s="1" t="s">
        <v>1059</v>
      </c>
      <c r="I2525" s="1" t="s">
        <v>1482</v>
      </c>
      <c r="J2525" s="1" t="s">
        <v>1483</v>
      </c>
      <c r="K2525" s="1">
        <v>31.052442887600002</v>
      </c>
      <c r="L2525" s="1">
        <v>46.236798131699999</v>
      </c>
      <c r="M2525" s="1">
        <v>6</v>
      </c>
      <c r="N2525" s="1" t="s">
        <v>66</v>
      </c>
      <c r="O2525" s="1">
        <v>3</v>
      </c>
      <c r="P2525" t="str">
        <f>_xlfn.CONCAT( YEAR(TblOrigin[[#This Row],[ODK_DateOfSubmission]]), "-",TEXT( MONTH(TblOrigin[[#This Row],[ODK_DateOfSubmission]]),"00"))</f>
        <v>2021-09</v>
      </c>
    </row>
    <row r="2526" spans="1:16" x14ac:dyDescent="0.25">
      <c r="A2526" s="13">
        <v>3504022</v>
      </c>
      <c r="B2526" s="1">
        <v>350402214</v>
      </c>
      <c r="C2526" s="1">
        <v>9576</v>
      </c>
      <c r="D2526" s="6">
        <v>44441</v>
      </c>
      <c r="E2526" s="1">
        <v>123</v>
      </c>
      <c r="F2526" s="1" t="s">
        <v>68</v>
      </c>
      <c r="G2526" s="1" t="s">
        <v>73</v>
      </c>
      <c r="H2526" s="1" t="s">
        <v>1059</v>
      </c>
      <c r="I2526" s="1" t="s">
        <v>1486</v>
      </c>
      <c r="J2526" s="1" t="s">
        <v>1487</v>
      </c>
      <c r="K2526" s="1">
        <v>31.132791840500001</v>
      </c>
      <c r="L2526" s="1">
        <v>46.2356646856</v>
      </c>
      <c r="M2526" s="1">
        <v>1</v>
      </c>
      <c r="N2526" s="1" t="s">
        <v>66</v>
      </c>
      <c r="O2526" s="1">
        <v>1</v>
      </c>
      <c r="P2526" t="str">
        <f>_xlfn.CONCAT( YEAR(TblOrigin[[#This Row],[ODK_DateOfSubmission]]), "-",TEXT( MONTH(TblOrigin[[#This Row],[ODK_DateOfSubmission]]),"00"))</f>
        <v>2021-09</v>
      </c>
    </row>
    <row r="2527" spans="1:16" x14ac:dyDescent="0.25">
      <c r="A2527" s="13">
        <v>3602016</v>
      </c>
      <c r="B2527" s="1">
        <v>360201614</v>
      </c>
      <c r="C2527" s="1">
        <v>25858</v>
      </c>
      <c r="D2527" s="6">
        <v>44441</v>
      </c>
      <c r="E2527" s="1">
        <v>123</v>
      </c>
      <c r="F2527" s="1" t="s">
        <v>96</v>
      </c>
      <c r="G2527" s="1" t="s">
        <v>175</v>
      </c>
      <c r="H2527" s="1" t="s">
        <v>1548</v>
      </c>
      <c r="I2527" s="1" t="s">
        <v>1549</v>
      </c>
      <c r="J2527" s="1" t="s">
        <v>1550</v>
      </c>
      <c r="K2527" s="1">
        <v>31.739036483500001</v>
      </c>
      <c r="L2527" s="1">
        <v>44.602483103700003</v>
      </c>
      <c r="M2527" s="1">
        <v>3</v>
      </c>
      <c r="N2527" s="1" t="s">
        <v>74</v>
      </c>
      <c r="O2527" s="1">
        <v>1</v>
      </c>
      <c r="P2527" t="str">
        <f>_xlfn.CONCAT( YEAR(TblOrigin[[#This Row],[ODK_DateOfSubmission]]), "-",TEXT( MONTH(TblOrigin[[#This Row],[ODK_DateOfSubmission]]),"00"))</f>
        <v>2021-09</v>
      </c>
    </row>
    <row r="2528" spans="1:16" x14ac:dyDescent="0.25">
      <c r="A2528" s="13">
        <v>3602021</v>
      </c>
      <c r="B2528" s="1">
        <v>360202114</v>
      </c>
      <c r="C2528" s="1">
        <v>22593</v>
      </c>
      <c r="D2528" s="6">
        <v>44441</v>
      </c>
      <c r="E2528" s="1">
        <v>123</v>
      </c>
      <c r="F2528" s="1" t="s">
        <v>96</v>
      </c>
      <c r="G2528" s="1" t="s">
        <v>175</v>
      </c>
      <c r="H2528" s="1" t="s">
        <v>1548</v>
      </c>
      <c r="I2528" s="1" t="s">
        <v>1551</v>
      </c>
      <c r="J2528" s="1" t="s">
        <v>1552</v>
      </c>
      <c r="K2528" s="1">
        <v>31.747449065200001</v>
      </c>
      <c r="L2528" s="1">
        <v>44.613278120499999</v>
      </c>
      <c r="M2528" s="1">
        <v>2</v>
      </c>
      <c r="N2528" s="1" t="s">
        <v>74</v>
      </c>
      <c r="O2528" s="1">
        <v>2</v>
      </c>
      <c r="P2528" t="str">
        <f>_xlfn.CONCAT( YEAR(TblOrigin[[#This Row],[ODK_DateOfSubmission]]), "-",TEXT( MONTH(TblOrigin[[#This Row],[ODK_DateOfSubmission]]),"00"))</f>
        <v>2021-09</v>
      </c>
    </row>
    <row r="2529" spans="1:16" x14ac:dyDescent="0.25">
      <c r="A2529" s="13">
        <v>3602026</v>
      </c>
      <c r="B2529" s="1">
        <v>360202614</v>
      </c>
      <c r="C2529" s="1">
        <v>2792</v>
      </c>
      <c r="D2529" s="6">
        <v>44442</v>
      </c>
      <c r="E2529" s="1">
        <v>123</v>
      </c>
      <c r="F2529" s="1" t="s">
        <v>96</v>
      </c>
      <c r="G2529" s="1" t="s">
        <v>175</v>
      </c>
      <c r="H2529" s="1" t="s">
        <v>1131</v>
      </c>
      <c r="I2529" s="1" t="s">
        <v>1553</v>
      </c>
      <c r="J2529" s="1" t="s">
        <v>1554</v>
      </c>
      <c r="K2529" s="1">
        <v>31.965392189999999</v>
      </c>
      <c r="L2529" s="1">
        <v>44.600268475199996</v>
      </c>
      <c r="M2529" s="1">
        <v>2</v>
      </c>
      <c r="N2529" s="1" t="s">
        <v>74</v>
      </c>
      <c r="O2529" s="1">
        <v>2</v>
      </c>
      <c r="P2529" t="str">
        <f>_xlfn.CONCAT( YEAR(TblOrigin[[#This Row],[ODK_DateOfSubmission]]), "-",TEXT( MONTH(TblOrigin[[#This Row],[ODK_DateOfSubmission]]),"00"))</f>
        <v>2021-09</v>
      </c>
    </row>
    <row r="2530" spans="1:16" x14ac:dyDescent="0.25">
      <c r="A2530" s="13">
        <v>3602031</v>
      </c>
      <c r="B2530" s="1">
        <v>360203114</v>
      </c>
      <c r="C2530" s="1">
        <v>2766</v>
      </c>
      <c r="D2530" s="6">
        <v>44442</v>
      </c>
      <c r="E2530" s="1">
        <v>123</v>
      </c>
      <c r="F2530" s="1" t="s">
        <v>96</v>
      </c>
      <c r="G2530" s="1" t="s">
        <v>175</v>
      </c>
      <c r="H2530" s="1" t="s">
        <v>1131</v>
      </c>
      <c r="I2530" s="1" t="s">
        <v>1136</v>
      </c>
      <c r="J2530" s="1" t="s">
        <v>1137</v>
      </c>
      <c r="K2530" s="1">
        <v>31.960626198</v>
      </c>
      <c r="L2530" s="1">
        <v>44.601623088799997</v>
      </c>
      <c r="M2530" s="1">
        <v>1</v>
      </c>
      <c r="N2530" s="1" t="s">
        <v>94</v>
      </c>
      <c r="O2530" s="1">
        <v>1</v>
      </c>
      <c r="P2530" t="str">
        <f>_xlfn.CONCAT( YEAR(TblOrigin[[#This Row],[ODK_DateOfSubmission]]), "-",TEXT( MONTH(TblOrigin[[#This Row],[ODK_DateOfSubmission]]),"00"))</f>
        <v>2021-09</v>
      </c>
    </row>
    <row r="2531" spans="1:16" x14ac:dyDescent="0.25">
      <c r="A2531" s="13">
        <v>3602006</v>
      </c>
      <c r="B2531" s="1">
        <v>360200614</v>
      </c>
      <c r="C2531" s="1">
        <v>2749</v>
      </c>
      <c r="D2531" s="6">
        <v>44442</v>
      </c>
      <c r="E2531" s="1">
        <v>123</v>
      </c>
      <c r="F2531" s="1" t="s">
        <v>96</v>
      </c>
      <c r="G2531" s="1" t="s">
        <v>175</v>
      </c>
      <c r="H2531" s="1" t="s">
        <v>1131</v>
      </c>
      <c r="I2531" s="1" t="s">
        <v>1132</v>
      </c>
      <c r="J2531" s="1" t="s">
        <v>1133</v>
      </c>
      <c r="K2531" s="1">
        <v>31.957248249100001</v>
      </c>
      <c r="L2531" s="1">
        <v>44.5736161349</v>
      </c>
      <c r="M2531" s="1">
        <v>3</v>
      </c>
      <c r="N2531" s="1" t="s">
        <v>94</v>
      </c>
      <c r="O2531" s="1">
        <v>1</v>
      </c>
      <c r="P2531" t="str">
        <f>_xlfn.CONCAT( YEAR(TblOrigin[[#This Row],[ODK_DateOfSubmission]]), "-",TEXT( MONTH(TblOrigin[[#This Row],[ODK_DateOfSubmission]]),"00"))</f>
        <v>2021-09</v>
      </c>
    </row>
    <row r="2532" spans="1:16" x14ac:dyDescent="0.25">
      <c r="A2532" s="13">
        <v>3602029</v>
      </c>
      <c r="B2532" s="1">
        <v>360202914</v>
      </c>
      <c r="C2532" s="1">
        <v>24245</v>
      </c>
      <c r="D2532" s="6">
        <v>44442</v>
      </c>
      <c r="E2532" s="1">
        <v>123</v>
      </c>
      <c r="F2532" s="1" t="s">
        <v>96</v>
      </c>
      <c r="G2532" s="1" t="s">
        <v>175</v>
      </c>
      <c r="H2532" s="1" t="s">
        <v>1131</v>
      </c>
      <c r="I2532" s="1" t="s">
        <v>1555</v>
      </c>
      <c r="J2532" s="1" t="s">
        <v>1556</v>
      </c>
      <c r="K2532" s="1">
        <v>31.970687038299999</v>
      </c>
      <c r="L2532" s="1">
        <v>44.611288543900002</v>
      </c>
      <c r="M2532" s="1">
        <v>2</v>
      </c>
      <c r="N2532" s="1" t="s">
        <v>87</v>
      </c>
      <c r="O2532" s="1">
        <v>1</v>
      </c>
      <c r="P2532" t="str">
        <f>_xlfn.CONCAT( YEAR(TblOrigin[[#This Row],[ODK_DateOfSubmission]]), "-",TEXT( MONTH(TblOrigin[[#This Row],[ODK_DateOfSubmission]]),"00"))</f>
        <v>2021-09</v>
      </c>
    </row>
    <row r="2533" spans="1:16" x14ac:dyDescent="0.25">
      <c r="A2533" s="13">
        <v>3602006</v>
      </c>
      <c r="B2533" s="1">
        <v>360200614</v>
      </c>
      <c r="C2533" s="1">
        <v>2749</v>
      </c>
      <c r="D2533" s="6">
        <v>44442</v>
      </c>
      <c r="E2533" s="1">
        <v>123</v>
      </c>
      <c r="F2533" s="1" t="s">
        <v>96</v>
      </c>
      <c r="G2533" s="1" t="s">
        <v>175</v>
      </c>
      <c r="H2533" s="1" t="s">
        <v>1131</v>
      </c>
      <c r="I2533" s="1" t="s">
        <v>1132</v>
      </c>
      <c r="J2533" s="1" t="s">
        <v>1133</v>
      </c>
      <c r="K2533" s="1">
        <v>31.957248249100001</v>
      </c>
      <c r="L2533" s="1">
        <v>44.5736161349</v>
      </c>
      <c r="M2533" s="1">
        <v>3</v>
      </c>
      <c r="N2533" s="1" t="s">
        <v>87</v>
      </c>
      <c r="O2533" s="1">
        <v>2</v>
      </c>
      <c r="P2533" t="str">
        <f>_xlfn.CONCAT( YEAR(TblOrigin[[#This Row],[ODK_DateOfSubmission]]), "-",TEXT( MONTH(TblOrigin[[#This Row],[ODK_DateOfSubmission]]),"00"))</f>
        <v>2021-09</v>
      </c>
    </row>
    <row r="2534" spans="1:16" x14ac:dyDescent="0.25">
      <c r="A2534" s="13">
        <v>3602029</v>
      </c>
      <c r="B2534" s="1">
        <v>360202914</v>
      </c>
      <c r="C2534" s="1">
        <v>24245</v>
      </c>
      <c r="D2534" s="6">
        <v>44442</v>
      </c>
      <c r="E2534" s="1">
        <v>123</v>
      </c>
      <c r="F2534" s="1" t="s">
        <v>96</v>
      </c>
      <c r="G2534" s="1" t="s">
        <v>175</v>
      </c>
      <c r="H2534" s="1" t="s">
        <v>1131</v>
      </c>
      <c r="I2534" s="1" t="s">
        <v>1555</v>
      </c>
      <c r="J2534" s="1" t="s">
        <v>1556</v>
      </c>
      <c r="K2534" s="1">
        <v>31.970687038299999</v>
      </c>
      <c r="L2534" s="1">
        <v>44.611288543900002</v>
      </c>
      <c r="M2534" s="1">
        <v>2</v>
      </c>
      <c r="N2534" s="1" t="s">
        <v>83</v>
      </c>
      <c r="O2534" s="1">
        <v>1</v>
      </c>
      <c r="P2534" t="str">
        <f>_xlfn.CONCAT( YEAR(TblOrigin[[#This Row],[ODK_DateOfSubmission]]), "-",TEXT( MONTH(TblOrigin[[#This Row],[ODK_DateOfSubmission]]),"00"))</f>
        <v>2021-09</v>
      </c>
    </row>
    <row r="2535" spans="1:16" x14ac:dyDescent="0.25">
      <c r="A2535" s="13">
        <v>2106019</v>
      </c>
      <c r="B2535" s="1">
        <v>2106019107</v>
      </c>
      <c r="C2535" s="1">
        <v>24315</v>
      </c>
      <c r="D2535" s="6">
        <v>44442.792094826385</v>
      </c>
      <c r="E2535" s="1">
        <v>123</v>
      </c>
      <c r="F2535" s="1" t="s">
        <v>67</v>
      </c>
      <c r="G2535" s="1" t="s">
        <v>138</v>
      </c>
      <c r="H2535" s="1" t="s">
        <v>1521</v>
      </c>
      <c r="I2535" s="1" t="s">
        <v>1522</v>
      </c>
      <c r="J2535" s="1" t="s">
        <v>1523</v>
      </c>
      <c r="K2535" s="1">
        <v>34.087112533899997</v>
      </c>
      <c r="L2535" s="1">
        <v>42.376353000000002</v>
      </c>
      <c r="M2535" s="1">
        <v>1</v>
      </c>
      <c r="N2535" s="1" t="s">
        <v>66</v>
      </c>
      <c r="O2535" s="1">
        <v>1</v>
      </c>
      <c r="P2535" t="str">
        <f>_xlfn.CONCAT( YEAR(TblOrigin[[#This Row],[ODK_DateOfSubmission]]), "-",TEXT( MONTH(TblOrigin[[#This Row],[ODK_DateOfSubmission]]),"00"))</f>
        <v>2021-09</v>
      </c>
    </row>
    <row r="2536" spans="1:16" x14ac:dyDescent="0.25">
      <c r="A2536" s="13">
        <v>2708033</v>
      </c>
      <c r="B2536" s="1">
        <v>2708033107</v>
      </c>
      <c r="C2536" s="1">
        <v>18303</v>
      </c>
      <c r="D2536" s="6">
        <v>44442.928768784725</v>
      </c>
      <c r="E2536" s="1">
        <v>123</v>
      </c>
      <c r="F2536" s="1" t="s">
        <v>72</v>
      </c>
      <c r="G2536" s="1" t="s">
        <v>93</v>
      </c>
      <c r="H2536" s="1" t="s">
        <v>433</v>
      </c>
      <c r="I2536" s="1" t="s">
        <v>226</v>
      </c>
      <c r="J2536" s="1" t="s">
        <v>227</v>
      </c>
      <c r="K2536" s="1">
        <v>36.389158999999999</v>
      </c>
      <c r="L2536" s="1">
        <v>42.462820999999998</v>
      </c>
      <c r="M2536" s="1">
        <v>13</v>
      </c>
      <c r="N2536" s="1" t="s">
        <v>66</v>
      </c>
      <c r="O2536" s="1">
        <v>13</v>
      </c>
      <c r="P2536" t="str">
        <f>_xlfn.CONCAT( YEAR(TblOrigin[[#This Row],[ODK_DateOfSubmission]]), "-",TEXT( MONTH(TblOrigin[[#This Row],[ODK_DateOfSubmission]]),"00"))</f>
        <v>2021-09</v>
      </c>
    </row>
    <row r="2537" spans="1:16" x14ac:dyDescent="0.25">
      <c r="A2537" s="13">
        <v>3504003</v>
      </c>
      <c r="B2537" s="1">
        <v>350400314</v>
      </c>
      <c r="C2537" s="1">
        <v>24415</v>
      </c>
      <c r="D2537" s="6">
        <v>44443</v>
      </c>
      <c r="E2537" s="1">
        <v>123</v>
      </c>
      <c r="F2537" s="1" t="s">
        <v>68</v>
      </c>
      <c r="G2537" s="1" t="s">
        <v>73</v>
      </c>
      <c r="H2537" s="1" t="s">
        <v>1059</v>
      </c>
      <c r="I2537" s="1" t="s">
        <v>1480</v>
      </c>
      <c r="J2537" s="1" t="s">
        <v>1481</v>
      </c>
      <c r="K2537" s="1">
        <v>31.122673117800002</v>
      </c>
      <c r="L2537" s="1">
        <v>46.234062045100004</v>
      </c>
      <c r="M2537" s="1">
        <v>1</v>
      </c>
      <c r="N2537" s="1" t="s">
        <v>90</v>
      </c>
      <c r="O2537" s="1">
        <v>1</v>
      </c>
      <c r="P2537" t="str">
        <f>_xlfn.CONCAT( YEAR(TblOrigin[[#This Row],[ODK_DateOfSubmission]]), "-",TEXT( MONTH(TblOrigin[[#This Row],[ODK_DateOfSubmission]]),"00"))</f>
        <v>2021-09</v>
      </c>
    </row>
    <row r="2538" spans="1:16" x14ac:dyDescent="0.25">
      <c r="A2538" s="13">
        <v>3504044</v>
      </c>
      <c r="B2538" s="1">
        <v>350404414</v>
      </c>
      <c r="C2538" s="1">
        <v>25527</v>
      </c>
      <c r="D2538" s="6">
        <v>44443</v>
      </c>
      <c r="E2538" s="1">
        <v>123</v>
      </c>
      <c r="F2538" s="1" t="s">
        <v>68</v>
      </c>
      <c r="G2538" s="1" t="s">
        <v>73</v>
      </c>
      <c r="H2538" s="1" t="s">
        <v>1059</v>
      </c>
      <c r="I2538" s="1" t="s">
        <v>1494</v>
      </c>
      <c r="J2538" s="1" t="s">
        <v>1495</v>
      </c>
      <c r="K2538" s="1">
        <v>31.058777803800002</v>
      </c>
      <c r="L2538" s="1">
        <v>46.257208607000003</v>
      </c>
      <c r="M2538" s="1">
        <v>4</v>
      </c>
      <c r="N2538" s="1" t="s">
        <v>66</v>
      </c>
      <c r="O2538" s="1">
        <v>2</v>
      </c>
      <c r="P2538" t="str">
        <f>_xlfn.CONCAT( YEAR(TblOrigin[[#This Row],[ODK_DateOfSubmission]]), "-",TEXT( MONTH(TblOrigin[[#This Row],[ODK_DateOfSubmission]]),"00"))</f>
        <v>2021-09</v>
      </c>
    </row>
    <row r="2539" spans="1:16" x14ac:dyDescent="0.25">
      <c r="A2539" s="13">
        <v>3504044</v>
      </c>
      <c r="B2539" s="1">
        <v>350404414</v>
      </c>
      <c r="C2539" s="1">
        <v>25527</v>
      </c>
      <c r="D2539" s="6">
        <v>44443</v>
      </c>
      <c r="E2539" s="1">
        <v>123</v>
      </c>
      <c r="F2539" s="1" t="s">
        <v>68</v>
      </c>
      <c r="G2539" s="1" t="s">
        <v>73</v>
      </c>
      <c r="H2539" s="1" t="s">
        <v>1059</v>
      </c>
      <c r="I2539" s="1" t="s">
        <v>1494</v>
      </c>
      <c r="J2539" s="1" t="s">
        <v>1495</v>
      </c>
      <c r="K2539" s="1">
        <v>31.058777803800002</v>
      </c>
      <c r="L2539" s="1">
        <v>46.257208607000003</v>
      </c>
      <c r="M2539" s="1">
        <v>4</v>
      </c>
      <c r="N2539" s="1" t="s">
        <v>90</v>
      </c>
      <c r="O2539" s="1">
        <v>1</v>
      </c>
      <c r="P2539" t="str">
        <f>_xlfn.CONCAT( YEAR(TblOrigin[[#This Row],[ODK_DateOfSubmission]]), "-",TEXT( MONTH(TblOrigin[[#This Row],[ODK_DateOfSubmission]]),"00"))</f>
        <v>2021-09</v>
      </c>
    </row>
    <row r="2540" spans="1:16" x14ac:dyDescent="0.25">
      <c r="A2540" s="13">
        <v>3504035</v>
      </c>
      <c r="B2540" s="1">
        <v>350403514</v>
      </c>
      <c r="C2540" s="1">
        <v>9398</v>
      </c>
      <c r="D2540" s="6">
        <v>44443</v>
      </c>
      <c r="E2540" s="1">
        <v>123</v>
      </c>
      <c r="F2540" s="1" t="s">
        <v>68</v>
      </c>
      <c r="G2540" s="1" t="s">
        <v>73</v>
      </c>
      <c r="H2540" s="1" t="s">
        <v>1059</v>
      </c>
      <c r="I2540" s="1" t="s">
        <v>1439</v>
      </c>
      <c r="J2540" s="1" t="s">
        <v>216</v>
      </c>
      <c r="K2540" s="1">
        <v>31.069961183</v>
      </c>
      <c r="L2540" s="1">
        <v>46.270024445899999</v>
      </c>
      <c r="M2540" s="1">
        <v>3</v>
      </c>
      <c r="N2540" s="1" t="s">
        <v>90</v>
      </c>
      <c r="O2540" s="1">
        <v>3</v>
      </c>
      <c r="P2540" t="str">
        <f>_xlfn.CONCAT( YEAR(TblOrigin[[#This Row],[ODK_DateOfSubmission]]), "-",TEXT( MONTH(TblOrigin[[#This Row],[ODK_DateOfSubmission]]),"00"))</f>
        <v>2021-09</v>
      </c>
    </row>
    <row r="2541" spans="1:16" x14ac:dyDescent="0.25">
      <c r="A2541" s="13">
        <v>3504018</v>
      </c>
      <c r="B2541" s="1">
        <v>350401814</v>
      </c>
      <c r="C2541" s="1">
        <v>24741</v>
      </c>
      <c r="D2541" s="6">
        <v>44443</v>
      </c>
      <c r="E2541" s="1">
        <v>123</v>
      </c>
      <c r="F2541" s="1" t="s">
        <v>68</v>
      </c>
      <c r="G2541" s="1" t="s">
        <v>73</v>
      </c>
      <c r="H2541" s="1" t="s">
        <v>1059</v>
      </c>
      <c r="I2541" s="1" t="s">
        <v>1484</v>
      </c>
      <c r="J2541" s="1" t="s">
        <v>1485</v>
      </c>
      <c r="K2541" s="1">
        <v>31.0447764918</v>
      </c>
      <c r="L2541" s="1">
        <v>46.249576203399997</v>
      </c>
      <c r="M2541" s="1">
        <v>1</v>
      </c>
      <c r="N2541" s="1" t="s">
        <v>78</v>
      </c>
      <c r="O2541" s="1">
        <v>1</v>
      </c>
      <c r="P2541" t="str">
        <f>_xlfn.CONCAT( YEAR(TblOrigin[[#This Row],[ODK_DateOfSubmission]]), "-",TEXT( MONTH(TblOrigin[[#This Row],[ODK_DateOfSubmission]]),"00"))</f>
        <v>2021-09</v>
      </c>
    </row>
    <row r="2542" spans="1:16" x14ac:dyDescent="0.25">
      <c r="A2542" s="13">
        <v>3504044</v>
      </c>
      <c r="B2542" s="1">
        <v>350404414</v>
      </c>
      <c r="C2542" s="1">
        <v>25527</v>
      </c>
      <c r="D2542" s="6">
        <v>44443</v>
      </c>
      <c r="E2542" s="1">
        <v>123</v>
      </c>
      <c r="F2542" s="1" t="s">
        <v>68</v>
      </c>
      <c r="G2542" s="1" t="s">
        <v>73</v>
      </c>
      <c r="H2542" s="1" t="s">
        <v>1059</v>
      </c>
      <c r="I2542" s="1" t="s">
        <v>1494</v>
      </c>
      <c r="J2542" s="1" t="s">
        <v>1495</v>
      </c>
      <c r="K2542" s="1">
        <v>31.058777803800002</v>
      </c>
      <c r="L2542" s="1">
        <v>46.257208607000003</v>
      </c>
      <c r="M2542" s="1">
        <v>4</v>
      </c>
      <c r="N2542" s="1" t="s">
        <v>87</v>
      </c>
      <c r="O2542" s="1">
        <v>1</v>
      </c>
      <c r="P2542" t="str">
        <f>_xlfn.CONCAT( YEAR(TblOrigin[[#This Row],[ODK_DateOfSubmission]]), "-",TEXT( MONTH(TblOrigin[[#This Row],[ODK_DateOfSubmission]]),"00"))</f>
        <v>2021-09</v>
      </c>
    </row>
    <row r="2543" spans="1:16" x14ac:dyDescent="0.25">
      <c r="A2543" s="13">
        <v>3504027</v>
      </c>
      <c r="B2543" s="1">
        <v>350402714</v>
      </c>
      <c r="C2543" s="1">
        <v>24885</v>
      </c>
      <c r="D2543" s="6">
        <v>44443</v>
      </c>
      <c r="E2543" s="1">
        <v>123</v>
      </c>
      <c r="F2543" s="1" t="s">
        <v>68</v>
      </c>
      <c r="G2543" s="1" t="s">
        <v>73</v>
      </c>
      <c r="H2543" s="1" t="s">
        <v>1059</v>
      </c>
      <c r="I2543" s="1" t="s">
        <v>1488</v>
      </c>
      <c r="J2543" s="1" t="s">
        <v>1125</v>
      </c>
      <c r="K2543" s="1">
        <v>31.061467899099998</v>
      </c>
      <c r="L2543" s="1">
        <v>46.278157583599999</v>
      </c>
      <c r="M2543" s="1">
        <v>3</v>
      </c>
      <c r="N2543" s="1" t="s">
        <v>78</v>
      </c>
      <c r="O2543" s="1">
        <v>3</v>
      </c>
      <c r="P2543" t="str">
        <f>_xlfn.CONCAT( YEAR(TblOrigin[[#This Row],[ODK_DateOfSubmission]]), "-",TEXT( MONTH(TblOrigin[[#This Row],[ODK_DateOfSubmission]]),"00"))</f>
        <v>2021-09</v>
      </c>
    </row>
    <row r="2544" spans="1:16" x14ac:dyDescent="0.25">
      <c r="A2544" s="13">
        <v>3603034</v>
      </c>
      <c r="B2544" s="1">
        <v>360303414</v>
      </c>
      <c r="C2544" s="1">
        <v>25070</v>
      </c>
      <c r="D2544" s="6">
        <v>44443</v>
      </c>
      <c r="E2544" s="1">
        <v>123</v>
      </c>
      <c r="F2544" s="1" t="s">
        <v>96</v>
      </c>
      <c r="G2544" s="1" t="s">
        <v>173</v>
      </c>
      <c r="H2544" s="1" t="s">
        <v>1145</v>
      </c>
      <c r="I2544" s="1" t="s">
        <v>1559</v>
      </c>
      <c r="J2544" s="1" t="s">
        <v>897</v>
      </c>
      <c r="K2544" s="1">
        <v>32.070146295699999</v>
      </c>
      <c r="L2544" s="1">
        <v>44.767656880700002</v>
      </c>
      <c r="M2544" s="1">
        <v>1</v>
      </c>
      <c r="N2544" s="1" t="s">
        <v>87</v>
      </c>
      <c r="O2544" s="1">
        <v>1</v>
      </c>
      <c r="P2544" t="str">
        <f>_xlfn.CONCAT( YEAR(TblOrigin[[#This Row],[ODK_DateOfSubmission]]), "-",TEXT( MONTH(TblOrigin[[#This Row],[ODK_DateOfSubmission]]),"00"))</f>
        <v>2021-09</v>
      </c>
    </row>
    <row r="2545" spans="1:16" x14ac:dyDescent="0.25">
      <c r="A2545" s="13">
        <v>3603059</v>
      </c>
      <c r="B2545" s="1">
        <v>360305914</v>
      </c>
      <c r="C2545" s="1">
        <v>24309</v>
      </c>
      <c r="D2545" s="6">
        <v>44445</v>
      </c>
      <c r="E2545" s="1">
        <v>123</v>
      </c>
      <c r="F2545" s="1" t="s">
        <v>96</v>
      </c>
      <c r="G2545" s="1" t="s">
        <v>173</v>
      </c>
      <c r="H2545" s="1" t="s">
        <v>1145</v>
      </c>
      <c r="I2545" s="1" t="s">
        <v>1560</v>
      </c>
      <c r="J2545" s="1" t="s">
        <v>1561</v>
      </c>
      <c r="K2545" s="1">
        <v>32.057930585999998</v>
      </c>
      <c r="L2545" s="1">
        <v>44.772994807300002</v>
      </c>
      <c r="M2545" s="1">
        <v>1</v>
      </c>
      <c r="N2545" s="1" t="s">
        <v>82</v>
      </c>
      <c r="O2545" s="1">
        <v>1</v>
      </c>
      <c r="P2545" t="str">
        <f>_xlfn.CONCAT( YEAR(TblOrigin[[#This Row],[ODK_DateOfSubmission]]), "-",TEXT( MONTH(TblOrigin[[#This Row],[ODK_DateOfSubmission]]),"00"))</f>
        <v>2021-09</v>
      </c>
    </row>
    <row r="2546" spans="1:16" x14ac:dyDescent="0.25">
      <c r="A2546" s="13">
        <v>3504040</v>
      </c>
      <c r="B2546" s="1">
        <v>350404014</v>
      </c>
      <c r="C2546" s="1">
        <v>25530</v>
      </c>
      <c r="D2546" s="6">
        <v>44446</v>
      </c>
      <c r="E2546" s="1">
        <v>123</v>
      </c>
      <c r="F2546" s="1" t="s">
        <v>68</v>
      </c>
      <c r="G2546" s="1" t="s">
        <v>73</v>
      </c>
      <c r="H2546" s="1" t="s">
        <v>1059</v>
      </c>
      <c r="I2546" s="1" t="s">
        <v>1351</v>
      </c>
      <c r="J2546" s="1" t="s">
        <v>1352</v>
      </c>
      <c r="K2546" s="1">
        <v>31.076769222599999</v>
      </c>
      <c r="L2546" s="1">
        <v>46.264030067599997</v>
      </c>
      <c r="M2546" s="1">
        <v>5</v>
      </c>
      <c r="N2546" s="1" t="s">
        <v>90</v>
      </c>
      <c r="O2546" s="1">
        <v>1</v>
      </c>
      <c r="P2546" t="str">
        <f>_xlfn.CONCAT( YEAR(TblOrigin[[#This Row],[ODK_DateOfSubmission]]), "-",TEXT( MONTH(TblOrigin[[#This Row],[ODK_DateOfSubmission]]),"00"))</f>
        <v>2021-09</v>
      </c>
    </row>
    <row r="2547" spans="1:16" x14ac:dyDescent="0.25">
      <c r="A2547" s="13">
        <v>3504040</v>
      </c>
      <c r="B2547" s="1">
        <v>350404014</v>
      </c>
      <c r="C2547" s="1">
        <v>25530</v>
      </c>
      <c r="D2547" s="6">
        <v>44446</v>
      </c>
      <c r="E2547" s="1">
        <v>123</v>
      </c>
      <c r="F2547" s="1" t="s">
        <v>68</v>
      </c>
      <c r="G2547" s="1" t="s">
        <v>73</v>
      </c>
      <c r="H2547" s="1" t="s">
        <v>1059</v>
      </c>
      <c r="I2547" s="1" t="s">
        <v>1351</v>
      </c>
      <c r="J2547" s="1" t="s">
        <v>1352</v>
      </c>
      <c r="K2547" s="1">
        <v>31.076769222599999</v>
      </c>
      <c r="L2547" s="1">
        <v>46.264030067599997</v>
      </c>
      <c r="M2547" s="1">
        <v>5</v>
      </c>
      <c r="N2547" s="1" t="s">
        <v>66</v>
      </c>
      <c r="O2547" s="1">
        <v>2</v>
      </c>
      <c r="P2547" t="str">
        <f>_xlfn.CONCAT( YEAR(TblOrigin[[#This Row],[ODK_DateOfSubmission]]), "-",TEXT( MONTH(TblOrigin[[#This Row],[ODK_DateOfSubmission]]),"00"))</f>
        <v>2021-09</v>
      </c>
    </row>
    <row r="2548" spans="1:16" x14ac:dyDescent="0.25">
      <c r="A2548" s="13">
        <v>3603051</v>
      </c>
      <c r="B2548" s="1">
        <v>360305114</v>
      </c>
      <c r="C2548" s="1">
        <v>24739</v>
      </c>
      <c r="D2548" s="6">
        <v>44446</v>
      </c>
      <c r="E2548" s="1">
        <v>123</v>
      </c>
      <c r="F2548" s="1" t="s">
        <v>96</v>
      </c>
      <c r="G2548" s="1" t="s">
        <v>173</v>
      </c>
      <c r="H2548" s="1" t="s">
        <v>1557</v>
      </c>
      <c r="I2548" s="1" t="s">
        <v>1558</v>
      </c>
      <c r="J2548" s="1" t="s">
        <v>380</v>
      </c>
      <c r="K2548" s="1">
        <v>32.136242439500002</v>
      </c>
      <c r="L2548" s="1">
        <v>44.936344474099997</v>
      </c>
      <c r="M2548" s="1">
        <v>3</v>
      </c>
      <c r="N2548" s="1" t="s">
        <v>74</v>
      </c>
      <c r="O2548" s="1">
        <v>1</v>
      </c>
      <c r="P2548" t="str">
        <f>_xlfn.CONCAT( YEAR(TblOrigin[[#This Row],[ODK_DateOfSubmission]]), "-",TEXT( MONTH(TblOrigin[[#This Row],[ODK_DateOfSubmission]]),"00"))</f>
        <v>2021-09</v>
      </c>
    </row>
    <row r="2549" spans="1:16" x14ac:dyDescent="0.25">
      <c r="A2549" s="13">
        <v>3504032</v>
      </c>
      <c r="B2549" s="1">
        <v>350403214</v>
      </c>
      <c r="C2549" s="1">
        <v>24750</v>
      </c>
      <c r="D2549" s="6">
        <v>44446</v>
      </c>
      <c r="E2549" s="1">
        <v>123</v>
      </c>
      <c r="F2549" s="1" t="s">
        <v>68</v>
      </c>
      <c r="G2549" s="1" t="s">
        <v>73</v>
      </c>
      <c r="H2549" s="1" t="s">
        <v>1059</v>
      </c>
      <c r="I2549" s="1" t="s">
        <v>1092</v>
      </c>
      <c r="J2549" s="1" t="s">
        <v>1093</v>
      </c>
      <c r="K2549" s="1">
        <v>31.034273341199999</v>
      </c>
      <c r="L2549" s="1">
        <v>46.238222611899999</v>
      </c>
      <c r="M2549" s="1">
        <v>9</v>
      </c>
      <c r="N2549" s="1" t="s">
        <v>78</v>
      </c>
      <c r="O2549" s="1">
        <v>4</v>
      </c>
      <c r="P2549" t="str">
        <f>_xlfn.CONCAT( YEAR(TblOrigin[[#This Row],[ODK_DateOfSubmission]]), "-",TEXT( MONTH(TblOrigin[[#This Row],[ODK_DateOfSubmission]]),"00"))</f>
        <v>2021-09</v>
      </c>
    </row>
    <row r="2550" spans="1:16" x14ac:dyDescent="0.25">
      <c r="A2550" s="13">
        <v>3504039</v>
      </c>
      <c r="B2550" s="1">
        <v>350403914</v>
      </c>
      <c r="C2550" s="1">
        <v>25531</v>
      </c>
      <c r="D2550" s="6">
        <v>44446</v>
      </c>
      <c r="E2550" s="1">
        <v>123</v>
      </c>
      <c r="F2550" s="1" t="s">
        <v>68</v>
      </c>
      <c r="G2550" s="1" t="s">
        <v>73</v>
      </c>
      <c r="H2550" s="1" t="s">
        <v>1059</v>
      </c>
      <c r="I2550" s="1" t="s">
        <v>1492</v>
      </c>
      <c r="J2550" s="1" t="s">
        <v>1493</v>
      </c>
      <c r="K2550" s="1">
        <v>31.0452754698</v>
      </c>
      <c r="L2550" s="1">
        <v>46.2350050258</v>
      </c>
      <c r="M2550" s="1">
        <v>7</v>
      </c>
      <c r="N2550" s="1" t="s">
        <v>78</v>
      </c>
      <c r="O2550" s="1">
        <v>7</v>
      </c>
      <c r="P2550" t="str">
        <f>_xlfn.CONCAT( YEAR(TblOrigin[[#This Row],[ODK_DateOfSubmission]]), "-",TEXT( MONTH(TblOrigin[[#This Row],[ODK_DateOfSubmission]]),"00"))</f>
        <v>2021-09</v>
      </c>
    </row>
    <row r="2551" spans="1:16" x14ac:dyDescent="0.25">
      <c r="A2551" s="13">
        <v>3504032</v>
      </c>
      <c r="B2551" s="1">
        <v>350403214</v>
      </c>
      <c r="C2551" s="1">
        <v>24750</v>
      </c>
      <c r="D2551" s="6">
        <v>44446</v>
      </c>
      <c r="E2551" s="1">
        <v>123</v>
      </c>
      <c r="F2551" s="1" t="s">
        <v>68</v>
      </c>
      <c r="G2551" s="1" t="s">
        <v>73</v>
      </c>
      <c r="H2551" s="1" t="s">
        <v>1059</v>
      </c>
      <c r="I2551" s="1" t="s">
        <v>1092</v>
      </c>
      <c r="J2551" s="1" t="s">
        <v>1093</v>
      </c>
      <c r="K2551" s="1">
        <v>31.034273341199999</v>
      </c>
      <c r="L2551" s="1">
        <v>46.238222611899999</v>
      </c>
      <c r="M2551" s="1">
        <v>9</v>
      </c>
      <c r="N2551" s="1" t="s">
        <v>87</v>
      </c>
      <c r="O2551" s="1">
        <v>5</v>
      </c>
      <c r="P2551" t="str">
        <f>_xlfn.CONCAT( YEAR(TblOrigin[[#This Row],[ODK_DateOfSubmission]]), "-",TEXT( MONTH(TblOrigin[[#This Row],[ODK_DateOfSubmission]]),"00"))</f>
        <v>2021-09</v>
      </c>
    </row>
    <row r="2552" spans="1:16" x14ac:dyDescent="0.25">
      <c r="A2552" s="13">
        <v>3603051</v>
      </c>
      <c r="B2552" s="1">
        <v>360305114</v>
      </c>
      <c r="C2552" s="1">
        <v>24739</v>
      </c>
      <c r="D2552" s="6">
        <v>44446</v>
      </c>
      <c r="E2552" s="1">
        <v>123</v>
      </c>
      <c r="F2552" s="1" t="s">
        <v>96</v>
      </c>
      <c r="G2552" s="1" t="s">
        <v>173</v>
      </c>
      <c r="H2552" s="1" t="s">
        <v>1557</v>
      </c>
      <c r="I2552" s="1" t="s">
        <v>1558</v>
      </c>
      <c r="J2552" s="1" t="s">
        <v>380</v>
      </c>
      <c r="K2552" s="1">
        <v>32.136242439500002</v>
      </c>
      <c r="L2552" s="1">
        <v>44.936344474099997</v>
      </c>
      <c r="M2552" s="1">
        <v>3</v>
      </c>
      <c r="N2552" s="1" t="s">
        <v>87</v>
      </c>
      <c r="O2552" s="1">
        <v>2</v>
      </c>
      <c r="P2552" t="str">
        <f>_xlfn.CONCAT( YEAR(TblOrigin[[#This Row],[ODK_DateOfSubmission]]), "-",TEXT( MONTH(TblOrigin[[#This Row],[ODK_DateOfSubmission]]),"00"))</f>
        <v>2021-09</v>
      </c>
    </row>
    <row r="2553" spans="1:16" x14ac:dyDescent="0.25">
      <c r="A2553" s="13">
        <v>3504040</v>
      </c>
      <c r="B2553" s="1">
        <v>350404014</v>
      </c>
      <c r="C2553" s="1">
        <v>25530</v>
      </c>
      <c r="D2553" s="6">
        <v>44446</v>
      </c>
      <c r="E2553" s="1">
        <v>123</v>
      </c>
      <c r="F2553" s="1" t="s">
        <v>68</v>
      </c>
      <c r="G2553" s="1" t="s">
        <v>73</v>
      </c>
      <c r="H2553" s="1" t="s">
        <v>1059</v>
      </c>
      <c r="I2553" s="1" t="s">
        <v>1351</v>
      </c>
      <c r="J2553" s="1" t="s">
        <v>1352</v>
      </c>
      <c r="K2553" s="1">
        <v>31.076769222599999</v>
      </c>
      <c r="L2553" s="1">
        <v>46.264030067599997</v>
      </c>
      <c r="M2553" s="1">
        <v>5</v>
      </c>
      <c r="N2553" s="1" t="s">
        <v>87</v>
      </c>
      <c r="O2553" s="1">
        <v>2</v>
      </c>
      <c r="P2553" t="str">
        <f>_xlfn.CONCAT( YEAR(TblOrigin[[#This Row],[ODK_DateOfSubmission]]), "-",TEXT( MONTH(TblOrigin[[#This Row],[ODK_DateOfSubmission]]),"00"))</f>
        <v>2021-09</v>
      </c>
    </row>
    <row r="2554" spans="1:16" x14ac:dyDescent="0.25">
      <c r="A2554" s="13">
        <v>3504050</v>
      </c>
      <c r="B2554" s="1">
        <v>350405014</v>
      </c>
      <c r="C2554" s="1">
        <v>25760</v>
      </c>
      <c r="D2554" s="6">
        <v>44446</v>
      </c>
      <c r="E2554" s="1">
        <v>123</v>
      </c>
      <c r="F2554" s="1" t="s">
        <v>68</v>
      </c>
      <c r="G2554" s="1" t="s">
        <v>73</v>
      </c>
      <c r="H2554" s="1" t="s">
        <v>1059</v>
      </c>
      <c r="I2554" s="1" t="s">
        <v>1533</v>
      </c>
      <c r="J2554" s="1" t="s">
        <v>1534</v>
      </c>
      <c r="K2554" s="1">
        <v>30.981975211000002</v>
      </c>
      <c r="L2554" s="1">
        <v>46.3081693265</v>
      </c>
      <c r="M2554" s="1">
        <v>5</v>
      </c>
      <c r="N2554" s="1" t="s">
        <v>87</v>
      </c>
      <c r="O2554" s="1">
        <v>5</v>
      </c>
      <c r="P2554" t="str">
        <f>_xlfn.CONCAT( YEAR(TblOrigin[[#This Row],[ODK_DateOfSubmission]]), "-",TEXT( MONTH(TblOrigin[[#This Row],[ODK_DateOfSubmission]]),"00"))</f>
        <v>2021-09</v>
      </c>
    </row>
    <row r="2555" spans="1:16" x14ac:dyDescent="0.25">
      <c r="A2555" s="13">
        <v>3504010</v>
      </c>
      <c r="B2555" s="1">
        <v>350401014</v>
      </c>
      <c r="C2555" s="1">
        <v>24740</v>
      </c>
      <c r="D2555" s="6">
        <v>44446</v>
      </c>
      <c r="E2555" s="1">
        <v>123</v>
      </c>
      <c r="F2555" s="1" t="s">
        <v>68</v>
      </c>
      <c r="G2555" s="1" t="s">
        <v>73</v>
      </c>
      <c r="H2555" s="1" t="s">
        <v>1059</v>
      </c>
      <c r="I2555" s="1" t="s">
        <v>1353</v>
      </c>
      <c r="J2555" s="1" t="s">
        <v>1354</v>
      </c>
      <c r="K2555" s="1">
        <v>31.038505004899999</v>
      </c>
      <c r="L2555" s="1">
        <v>46.242960423</v>
      </c>
      <c r="M2555" s="1">
        <v>3</v>
      </c>
      <c r="N2555" s="1" t="s">
        <v>87</v>
      </c>
      <c r="O2555" s="1">
        <v>3</v>
      </c>
      <c r="P2555" t="str">
        <f>_xlfn.CONCAT( YEAR(TblOrigin[[#This Row],[ODK_DateOfSubmission]]), "-",TEXT( MONTH(TblOrigin[[#This Row],[ODK_DateOfSubmission]]),"00"))</f>
        <v>2021-09</v>
      </c>
    </row>
    <row r="2556" spans="1:16" x14ac:dyDescent="0.25">
      <c r="A2556" s="13">
        <v>2106038</v>
      </c>
      <c r="B2556" s="1">
        <v>2106038107</v>
      </c>
      <c r="C2556" s="1">
        <v>79</v>
      </c>
      <c r="D2556" s="6">
        <v>44446.620210069443</v>
      </c>
      <c r="E2556" s="1">
        <v>123</v>
      </c>
      <c r="F2556" s="1" t="s">
        <v>67</v>
      </c>
      <c r="G2556" s="1" t="s">
        <v>138</v>
      </c>
      <c r="H2556" s="1" t="s">
        <v>255</v>
      </c>
      <c r="I2556" s="1" t="s">
        <v>1524</v>
      </c>
      <c r="J2556" s="1" t="s">
        <v>1525</v>
      </c>
      <c r="K2556" s="1">
        <v>34.112913704999997</v>
      </c>
      <c r="L2556" s="1">
        <v>42.382671374700003</v>
      </c>
      <c r="M2556" s="1">
        <v>1</v>
      </c>
      <c r="N2556" s="1" t="s">
        <v>66</v>
      </c>
      <c r="O2556" s="1">
        <v>1</v>
      </c>
      <c r="P2556" t="str">
        <f>_xlfn.CONCAT( YEAR(TblOrigin[[#This Row],[ODK_DateOfSubmission]]), "-",TEXT( MONTH(TblOrigin[[#This Row],[ODK_DateOfSubmission]]),"00"))</f>
        <v>2021-09</v>
      </c>
    </row>
    <row r="2557" spans="1:16" x14ac:dyDescent="0.25">
      <c r="A2557" s="13">
        <v>3504031</v>
      </c>
      <c r="B2557" s="1">
        <v>350403114</v>
      </c>
      <c r="C2557" s="1">
        <v>21208</v>
      </c>
      <c r="D2557" s="6">
        <v>44448</v>
      </c>
      <c r="E2557" s="1">
        <v>123</v>
      </c>
      <c r="F2557" s="1" t="s">
        <v>68</v>
      </c>
      <c r="G2557" s="1" t="s">
        <v>73</v>
      </c>
      <c r="H2557" s="1" t="s">
        <v>1059</v>
      </c>
      <c r="I2557" s="1" t="s">
        <v>1091</v>
      </c>
      <c r="J2557" s="1" t="s">
        <v>380</v>
      </c>
      <c r="K2557" s="1">
        <v>31.067779245299999</v>
      </c>
      <c r="L2557" s="1">
        <v>46.249674558199999</v>
      </c>
      <c r="M2557" s="1">
        <v>39</v>
      </c>
      <c r="N2557" s="1" t="s">
        <v>74</v>
      </c>
      <c r="O2557" s="1">
        <v>5</v>
      </c>
      <c r="P2557" t="str">
        <f>_xlfn.CONCAT( YEAR(TblOrigin[[#This Row],[ODK_DateOfSubmission]]), "-",TEXT( MONTH(TblOrigin[[#This Row],[ODK_DateOfSubmission]]),"00"))</f>
        <v>2021-09</v>
      </c>
    </row>
    <row r="2558" spans="1:16" x14ac:dyDescent="0.25">
      <c r="A2558" s="13">
        <v>3601018</v>
      </c>
      <c r="B2558" s="1">
        <v>360101814</v>
      </c>
      <c r="C2558" s="1">
        <v>2795</v>
      </c>
      <c r="D2558" s="6">
        <v>44448</v>
      </c>
      <c r="E2558" s="1">
        <v>123</v>
      </c>
      <c r="F2558" s="1" t="s">
        <v>96</v>
      </c>
      <c r="G2558" s="1" t="s">
        <v>174</v>
      </c>
      <c r="H2558" s="1" t="s">
        <v>1535</v>
      </c>
      <c r="I2558" s="1" t="s">
        <v>1536</v>
      </c>
      <c r="J2558" s="1" t="s">
        <v>1537</v>
      </c>
      <c r="K2558" s="1">
        <v>31.972498870500001</v>
      </c>
      <c r="L2558" s="1">
        <v>45.410049754500001</v>
      </c>
      <c r="M2558" s="1">
        <v>1</v>
      </c>
      <c r="N2558" s="1" t="s">
        <v>74</v>
      </c>
      <c r="O2558" s="1">
        <v>1</v>
      </c>
      <c r="P2558" t="str">
        <f>_xlfn.CONCAT( YEAR(TblOrigin[[#This Row],[ODK_DateOfSubmission]]), "-",TEXT( MONTH(TblOrigin[[#This Row],[ODK_DateOfSubmission]]),"00"))</f>
        <v>2021-09</v>
      </c>
    </row>
    <row r="2559" spans="1:16" x14ac:dyDescent="0.25">
      <c r="A2559" s="13">
        <v>3601026</v>
      </c>
      <c r="B2559" s="1">
        <v>360102614</v>
      </c>
      <c r="C2559" s="1">
        <v>2802</v>
      </c>
      <c r="D2559" s="6">
        <v>44448</v>
      </c>
      <c r="E2559" s="1">
        <v>123</v>
      </c>
      <c r="F2559" s="1" t="s">
        <v>96</v>
      </c>
      <c r="G2559" s="1" t="s">
        <v>174</v>
      </c>
      <c r="H2559" s="1" t="s">
        <v>1535</v>
      </c>
      <c r="I2559" s="1" t="s">
        <v>1538</v>
      </c>
      <c r="J2559" s="1" t="s">
        <v>1539</v>
      </c>
      <c r="K2559" s="1">
        <v>31.973435632000001</v>
      </c>
      <c r="L2559" s="1">
        <v>45.413404221900002</v>
      </c>
      <c r="M2559" s="1">
        <v>2</v>
      </c>
      <c r="N2559" s="1" t="s">
        <v>74</v>
      </c>
      <c r="O2559" s="1">
        <v>2</v>
      </c>
      <c r="P2559" t="str">
        <f>_xlfn.CONCAT( YEAR(TblOrigin[[#This Row],[ODK_DateOfSubmission]]), "-",TEXT( MONTH(TblOrigin[[#This Row],[ODK_DateOfSubmission]]),"00"))</f>
        <v>2021-09</v>
      </c>
    </row>
    <row r="2560" spans="1:16" x14ac:dyDescent="0.25">
      <c r="A2560" s="13">
        <v>3504023</v>
      </c>
      <c r="B2560" s="1">
        <v>350402314</v>
      </c>
      <c r="C2560" s="1">
        <v>9448</v>
      </c>
      <c r="D2560" s="6">
        <v>44448</v>
      </c>
      <c r="E2560" s="1">
        <v>123</v>
      </c>
      <c r="F2560" s="1" t="s">
        <v>68</v>
      </c>
      <c r="G2560" s="1" t="s">
        <v>73</v>
      </c>
      <c r="H2560" s="1" t="s">
        <v>1059</v>
      </c>
      <c r="I2560" s="1" t="s">
        <v>1080</v>
      </c>
      <c r="J2560" s="1" t="s">
        <v>1081</v>
      </c>
      <c r="K2560" s="1">
        <v>31.027006973399999</v>
      </c>
      <c r="L2560" s="1">
        <v>46.228093038300003</v>
      </c>
      <c r="M2560" s="1">
        <v>74</v>
      </c>
      <c r="N2560" s="1" t="s">
        <v>66</v>
      </c>
      <c r="O2560" s="1">
        <v>15</v>
      </c>
      <c r="P2560" t="str">
        <f>_xlfn.CONCAT( YEAR(TblOrigin[[#This Row],[ODK_DateOfSubmission]]), "-",TEXT( MONTH(TblOrigin[[#This Row],[ODK_DateOfSubmission]]),"00"))</f>
        <v>2021-09</v>
      </c>
    </row>
    <row r="2561" spans="1:16" x14ac:dyDescent="0.25">
      <c r="A2561" s="13">
        <v>3504016</v>
      </c>
      <c r="B2561" s="1">
        <v>350401614</v>
      </c>
      <c r="C2561" s="1">
        <v>10281</v>
      </c>
      <c r="D2561" s="6">
        <v>44448</v>
      </c>
      <c r="E2561" s="1">
        <v>123</v>
      </c>
      <c r="F2561" s="1" t="s">
        <v>68</v>
      </c>
      <c r="G2561" s="1" t="s">
        <v>73</v>
      </c>
      <c r="H2561" s="1" t="s">
        <v>1059</v>
      </c>
      <c r="I2561" s="1" t="s">
        <v>1074</v>
      </c>
      <c r="J2561" s="1" t="s">
        <v>1075</v>
      </c>
      <c r="K2561" s="1">
        <v>31.029471706599999</v>
      </c>
      <c r="L2561" s="1">
        <v>46.244121658399997</v>
      </c>
      <c r="M2561" s="1">
        <v>9</v>
      </c>
      <c r="N2561" s="1" t="s">
        <v>66</v>
      </c>
      <c r="O2561" s="1">
        <v>4</v>
      </c>
      <c r="P2561" t="str">
        <f>_xlfn.CONCAT( YEAR(TblOrigin[[#This Row],[ODK_DateOfSubmission]]), "-",TEXT( MONTH(TblOrigin[[#This Row],[ODK_DateOfSubmission]]),"00"))</f>
        <v>2021-09</v>
      </c>
    </row>
    <row r="2562" spans="1:16" x14ac:dyDescent="0.25">
      <c r="A2562" s="13">
        <v>3504031</v>
      </c>
      <c r="B2562" s="1">
        <v>350403114</v>
      </c>
      <c r="C2562" s="1">
        <v>21208</v>
      </c>
      <c r="D2562" s="6">
        <v>44448</v>
      </c>
      <c r="E2562" s="1">
        <v>123</v>
      </c>
      <c r="F2562" s="1" t="s">
        <v>68</v>
      </c>
      <c r="G2562" s="1" t="s">
        <v>73</v>
      </c>
      <c r="H2562" s="1" t="s">
        <v>1059</v>
      </c>
      <c r="I2562" s="1" t="s">
        <v>1091</v>
      </c>
      <c r="J2562" s="1" t="s">
        <v>380</v>
      </c>
      <c r="K2562" s="1">
        <v>31.067779245299999</v>
      </c>
      <c r="L2562" s="1">
        <v>46.249674558199999</v>
      </c>
      <c r="M2562" s="1">
        <v>39</v>
      </c>
      <c r="N2562" s="1" t="s">
        <v>94</v>
      </c>
      <c r="O2562" s="1">
        <v>7</v>
      </c>
      <c r="P2562" t="str">
        <f>_xlfn.CONCAT( YEAR(TblOrigin[[#This Row],[ODK_DateOfSubmission]]), "-",TEXT( MONTH(TblOrigin[[#This Row],[ODK_DateOfSubmission]]),"00"))</f>
        <v>2021-09</v>
      </c>
    </row>
    <row r="2563" spans="1:16" x14ac:dyDescent="0.25">
      <c r="A2563" s="13">
        <v>3504031</v>
      </c>
      <c r="B2563" s="1">
        <v>350403114</v>
      </c>
      <c r="C2563" s="1">
        <v>21208</v>
      </c>
      <c r="D2563" s="6">
        <v>44448</v>
      </c>
      <c r="E2563" s="1">
        <v>123</v>
      </c>
      <c r="F2563" s="1" t="s">
        <v>68</v>
      </c>
      <c r="G2563" s="1" t="s">
        <v>73</v>
      </c>
      <c r="H2563" s="1" t="s">
        <v>1059</v>
      </c>
      <c r="I2563" s="1" t="s">
        <v>1091</v>
      </c>
      <c r="J2563" s="1" t="s">
        <v>380</v>
      </c>
      <c r="K2563" s="1">
        <v>31.067779245299999</v>
      </c>
      <c r="L2563" s="1">
        <v>46.249674558199999</v>
      </c>
      <c r="M2563" s="1">
        <v>39</v>
      </c>
      <c r="N2563" s="1" t="s">
        <v>66</v>
      </c>
      <c r="O2563" s="1">
        <v>17</v>
      </c>
      <c r="P2563" t="str">
        <f>_xlfn.CONCAT( YEAR(TblOrigin[[#This Row],[ODK_DateOfSubmission]]), "-",TEXT( MONTH(TblOrigin[[#This Row],[ODK_DateOfSubmission]]),"00"))</f>
        <v>2021-09</v>
      </c>
    </row>
    <row r="2564" spans="1:16" x14ac:dyDescent="0.25">
      <c r="A2564" s="13">
        <v>3504036</v>
      </c>
      <c r="B2564" s="1">
        <v>350403614</v>
      </c>
      <c r="C2564" s="1">
        <v>23683</v>
      </c>
      <c r="D2564" s="6">
        <v>44448</v>
      </c>
      <c r="E2564" s="1">
        <v>123</v>
      </c>
      <c r="F2564" s="1" t="s">
        <v>68</v>
      </c>
      <c r="G2564" s="1" t="s">
        <v>73</v>
      </c>
      <c r="H2564" s="1" t="s">
        <v>1059</v>
      </c>
      <c r="I2564" s="1" t="s">
        <v>1096</v>
      </c>
      <c r="J2564" s="1" t="s">
        <v>1097</v>
      </c>
      <c r="K2564" s="1">
        <v>31.03290329</v>
      </c>
      <c r="L2564" s="1">
        <v>46.251552429999997</v>
      </c>
      <c r="M2564" s="1">
        <v>8</v>
      </c>
      <c r="N2564" s="1" t="s">
        <v>66</v>
      </c>
      <c r="O2564" s="1">
        <v>2</v>
      </c>
      <c r="P2564" t="str">
        <f>_xlfn.CONCAT( YEAR(TblOrigin[[#This Row],[ODK_DateOfSubmission]]), "-",TEXT( MONTH(TblOrigin[[#This Row],[ODK_DateOfSubmission]]),"00"))</f>
        <v>2021-09</v>
      </c>
    </row>
    <row r="2565" spans="1:16" x14ac:dyDescent="0.25">
      <c r="A2565" s="13">
        <v>3504016</v>
      </c>
      <c r="B2565" s="1">
        <v>350401614</v>
      </c>
      <c r="C2565" s="1">
        <v>10281</v>
      </c>
      <c r="D2565" s="6">
        <v>44448</v>
      </c>
      <c r="E2565" s="1">
        <v>123</v>
      </c>
      <c r="F2565" s="1" t="s">
        <v>68</v>
      </c>
      <c r="G2565" s="1" t="s">
        <v>73</v>
      </c>
      <c r="H2565" s="1" t="s">
        <v>1059</v>
      </c>
      <c r="I2565" s="1" t="s">
        <v>1074</v>
      </c>
      <c r="J2565" s="1" t="s">
        <v>1075</v>
      </c>
      <c r="K2565" s="1">
        <v>31.029471706599999</v>
      </c>
      <c r="L2565" s="1">
        <v>46.244121658399997</v>
      </c>
      <c r="M2565" s="1">
        <v>9</v>
      </c>
      <c r="N2565" s="1" t="s">
        <v>90</v>
      </c>
      <c r="O2565" s="1">
        <v>4</v>
      </c>
      <c r="P2565" t="str">
        <f>_xlfn.CONCAT( YEAR(TblOrigin[[#This Row],[ODK_DateOfSubmission]]), "-",TEXT( MONTH(TblOrigin[[#This Row],[ODK_DateOfSubmission]]),"00"))</f>
        <v>2021-09</v>
      </c>
    </row>
    <row r="2566" spans="1:16" x14ac:dyDescent="0.25">
      <c r="A2566" s="13">
        <v>3504031</v>
      </c>
      <c r="B2566" s="1">
        <v>350403114</v>
      </c>
      <c r="C2566" s="1">
        <v>21208</v>
      </c>
      <c r="D2566" s="6">
        <v>44448</v>
      </c>
      <c r="E2566" s="1">
        <v>123</v>
      </c>
      <c r="F2566" s="1" t="s">
        <v>68</v>
      </c>
      <c r="G2566" s="1" t="s">
        <v>73</v>
      </c>
      <c r="H2566" s="1" t="s">
        <v>1059</v>
      </c>
      <c r="I2566" s="1" t="s">
        <v>1091</v>
      </c>
      <c r="J2566" s="1" t="s">
        <v>380</v>
      </c>
      <c r="K2566" s="1">
        <v>31.067779245299999</v>
      </c>
      <c r="L2566" s="1">
        <v>46.249674558199999</v>
      </c>
      <c r="M2566" s="1">
        <v>39</v>
      </c>
      <c r="N2566" s="1" t="s">
        <v>129</v>
      </c>
      <c r="O2566" s="1">
        <v>5</v>
      </c>
      <c r="P2566" t="str">
        <f>_xlfn.CONCAT( YEAR(TblOrigin[[#This Row],[ODK_DateOfSubmission]]), "-",TEXT( MONTH(TblOrigin[[#This Row],[ODK_DateOfSubmission]]),"00"))</f>
        <v>2021-09</v>
      </c>
    </row>
    <row r="2567" spans="1:16" x14ac:dyDescent="0.25">
      <c r="A2567" s="13">
        <v>3504036</v>
      </c>
      <c r="B2567" s="1">
        <v>350403614</v>
      </c>
      <c r="C2567" s="1">
        <v>23683</v>
      </c>
      <c r="D2567" s="6">
        <v>44448</v>
      </c>
      <c r="E2567" s="1">
        <v>123</v>
      </c>
      <c r="F2567" s="1" t="s">
        <v>68</v>
      </c>
      <c r="G2567" s="1" t="s">
        <v>73</v>
      </c>
      <c r="H2567" s="1" t="s">
        <v>1059</v>
      </c>
      <c r="I2567" s="1" t="s">
        <v>1096</v>
      </c>
      <c r="J2567" s="1" t="s">
        <v>1097</v>
      </c>
      <c r="K2567" s="1">
        <v>31.03290329</v>
      </c>
      <c r="L2567" s="1">
        <v>46.251552429999997</v>
      </c>
      <c r="M2567" s="1">
        <v>8</v>
      </c>
      <c r="N2567" s="1" t="s">
        <v>90</v>
      </c>
      <c r="O2567" s="1">
        <v>2</v>
      </c>
      <c r="P2567" t="str">
        <f>_xlfn.CONCAT( YEAR(TblOrigin[[#This Row],[ODK_DateOfSubmission]]), "-",TEXT( MONTH(TblOrigin[[#This Row],[ODK_DateOfSubmission]]),"00"))</f>
        <v>2021-09</v>
      </c>
    </row>
    <row r="2568" spans="1:16" x14ac:dyDescent="0.25">
      <c r="A2568" s="13">
        <v>3504023</v>
      </c>
      <c r="B2568" s="1">
        <v>350402314</v>
      </c>
      <c r="C2568" s="1">
        <v>9448</v>
      </c>
      <c r="D2568" s="6">
        <v>44448</v>
      </c>
      <c r="E2568" s="1">
        <v>123</v>
      </c>
      <c r="F2568" s="1" t="s">
        <v>68</v>
      </c>
      <c r="G2568" s="1" t="s">
        <v>73</v>
      </c>
      <c r="H2568" s="1" t="s">
        <v>1059</v>
      </c>
      <c r="I2568" s="1" t="s">
        <v>1080</v>
      </c>
      <c r="J2568" s="1" t="s">
        <v>1081</v>
      </c>
      <c r="K2568" s="1">
        <v>31.027006973399999</v>
      </c>
      <c r="L2568" s="1">
        <v>46.228093038300003</v>
      </c>
      <c r="M2568" s="1">
        <v>74</v>
      </c>
      <c r="N2568" s="1" t="s">
        <v>90</v>
      </c>
      <c r="O2568" s="1">
        <v>24</v>
      </c>
      <c r="P2568" t="str">
        <f>_xlfn.CONCAT( YEAR(TblOrigin[[#This Row],[ODK_DateOfSubmission]]), "-",TEXT( MONTH(TblOrigin[[#This Row],[ODK_DateOfSubmission]]),"00"))</f>
        <v>2021-09</v>
      </c>
    </row>
    <row r="2569" spans="1:16" x14ac:dyDescent="0.25">
      <c r="A2569" s="13">
        <v>3504016</v>
      </c>
      <c r="B2569" s="1">
        <v>350401614</v>
      </c>
      <c r="C2569" s="1">
        <v>10281</v>
      </c>
      <c r="D2569" s="6">
        <v>44448</v>
      </c>
      <c r="E2569" s="1">
        <v>123</v>
      </c>
      <c r="F2569" s="1" t="s">
        <v>68</v>
      </c>
      <c r="G2569" s="1" t="s">
        <v>73</v>
      </c>
      <c r="H2569" s="1" t="s">
        <v>1059</v>
      </c>
      <c r="I2569" s="1" t="s">
        <v>1074</v>
      </c>
      <c r="J2569" s="1" t="s">
        <v>1075</v>
      </c>
      <c r="K2569" s="1">
        <v>31.029471706599999</v>
      </c>
      <c r="L2569" s="1">
        <v>46.244121658399997</v>
      </c>
      <c r="M2569" s="1">
        <v>9</v>
      </c>
      <c r="N2569" s="1" t="s">
        <v>87</v>
      </c>
      <c r="O2569" s="1">
        <v>1</v>
      </c>
      <c r="P2569" t="str">
        <f>_xlfn.CONCAT( YEAR(TblOrigin[[#This Row],[ODK_DateOfSubmission]]), "-",TEXT( MONTH(TblOrigin[[#This Row],[ODK_DateOfSubmission]]),"00"))</f>
        <v>2021-09</v>
      </c>
    </row>
    <row r="2570" spans="1:16" x14ac:dyDescent="0.25">
      <c r="A2570" s="13">
        <v>3504031</v>
      </c>
      <c r="B2570" s="1">
        <v>350403114</v>
      </c>
      <c r="C2570" s="1">
        <v>21208</v>
      </c>
      <c r="D2570" s="6">
        <v>44448</v>
      </c>
      <c r="E2570" s="1">
        <v>123</v>
      </c>
      <c r="F2570" s="1" t="s">
        <v>68</v>
      </c>
      <c r="G2570" s="1" t="s">
        <v>73</v>
      </c>
      <c r="H2570" s="1" t="s">
        <v>1059</v>
      </c>
      <c r="I2570" s="1" t="s">
        <v>1091</v>
      </c>
      <c r="J2570" s="1" t="s">
        <v>380</v>
      </c>
      <c r="K2570" s="1">
        <v>31.067779245299999</v>
      </c>
      <c r="L2570" s="1">
        <v>46.249674558199999</v>
      </c>
      <c r="M2570" s="1">
        <v>39</v>
      </c>
      <c r="N2570" s="1" t="s">
        <v>104</v>
      </c>
      <c r="O2570" s="1">
        <v>5</v>
      </c>
      <c r="P2570" t="str">
        <f>_xlfn.CONCAT( YEAR(TblOrigin[[#This Row],[ODK_DateOfSubmission]]), "-",TEXT( MONTH(TblOrigin[[#This Row],[ODK_DateOfSubmission]]),"00"))</f>
        <v>2021-09</v>
      </c>
    </row>
    <row r="2571" spans="1:16" x14ac:dyDescent="0.25">
      <c r="A2571" s="13">
        <v>3502018</v>
      </c>
      <c r="B2571" s="1">
        <v>350201814</v>
      </c>
      <c r="C2571" s="1">
        <v>10289</v>
      </c>
      <c r="D2571" s="6">
        <v>44448</v>
      </c>
      <c r="E2571" s="1">
        <v>123</v>
      </c>
      <c r="F2571" s="1" t="s">
        <v>68</v>
      </c>
      <c r="G2571" s="1" t="s">
        <v>81</v>
      </c>
      <c r="H2571" s="1" t="s">
        <v>1047</v>
      </c>
      <c r="I2571" s="1" t="s">
        <v>1088</v>
      </c>
      <c r="J2571" s="1" t="s">
        <v>1510</v>
      </c>
      <c r="K2571" s="1">
        <v>31.715143000000001</v>
      </c>
      <c r="L2571" s="1">
        <v>46.098461</v>
      </c>
      <c r="M2571" s="1">
        <v>8</v>
      </c>
      <c r="N2571" s="1" t="s">
        <v>74</v>
      </c>
      <c r="O2571" s="1">
        <v>3</v>
      </c>
      <c r="P2571" t="str">
        <f>_xlfn.CONCAT( YEAR(TblOrigin[[#This Row],[ODK_DateOfSubmission]]), "-",TEXT( MONTH(TblOrigin[[#This Row],[ODK_DateOfSubmission]]),"00"))</f>
        <v>2021-09</v>
      </c>
    </row>
    <row r="2572" spans="1:16" x14ac:dyDescent="0.25">
      <c r="A2572" s="13">
        <v>3504023</v>
      </c>
      <c r="B2572" s="1">
        <v>350402314</v>
      </c>
      <c r="C2572" s="1">
        <v>9448</v>
      </c>
      <c r="D2572" s="6">
        <v>44448</v>
      </c>
      <c r="E2572" s="1">
        <v>123</v>
      </c>
      <c r="F2572" s="1" t="s">
        <v>68</v>
      </c>
      <c r="G2572" s="1" t="s">
        <v>73</v>
      </c>
      <c r="H2572" s="1" t="s">
        <v>1059</v>
      </c>
      <c r="I2572" s="1" t="s">
        <v>1080</v>
      </c>
      <c r="J2572" s="1" t="s">
        <v>1081</v>
      </c>
      <c r="K2572" s="1">
        <v>31.027006973399999</v>
      </c>
      <c r="L2572" s="1">
        <v>46.228093038300003</v>
      </c>
      <c r="M2572" s="1">
        <v>74</v>
      </c>
      <c r="N2572" s="1" t="s">
        <v>87</v>
      </c>
      <c r="O2572" s="1">
        <v>15</v>
      </c>
      <c r="P2572" t="str">
        <f>_xlfn.CONCAT( YEAR(TblOrigin[[#This Row],[ODK_DateOfSubmission]]), "-",TEXT( MONTH(TblOrigin[[#This Row],[ODK_DateOfSubmission]]),"00"))</f>
        <v>2021-09</v>
      </c>
    </row>
    <row r="2573" spans="1:16" x14ac:dyDescent="0.25">
      <c r="A2573" s="13">
        <v>3502018</v>
      </c>
      <c r="B2573" s="1">
        <v>350201814</v>
      </c>
      <c r="C2573" s="1">
        <v>10289</v>
      </c>
      <c r="D2573" s="6">
        <v>44448</v>
      </c>
      <c r="E2573" s="1">
        <v>123</v>
      </c>
      <c r="F2573" s="1" t="s">
        <v>68</v>
      </c>
      <c r="G2573" s="1" t="s">
        <v>81</v>
      </c>
      <c r="H2573" s="1" t="s">
        <v>1047</v>
      </c>
      <c r="I2573" s="1" t="s">
        <v>1088</v>
      </c>
      <c r="J2573" s="1" t="s">
        <v>1510</v>
      </c>
      <c r="K2573" s="1">
        <v>31.715143000000001</v>
      </c>
      <c r="L2573" s="1">
        <v>46.098461</v>
      </c>
      <c r="M2573" s="1">
        <v>8</v>
      </c>
      <c r="N2573" s="1" t="s">
        <v>87</v>
      </c>
      <c r="O2573" s="1">
        <v>3</v>
      </c>
      <c r="P2573" t="str">
        <f>_xlfn.CONCAT( YEAR(TblOrigin[[#This Row],[ODK_DateOfSubmission]]), "-",TEXT( MONTH(TblOrigin[[#This Row],[ODK_DateOfSubmission]]),"00"))</f>
        <v>2021-09</v>
      </c>
    </row>
    <row r="2574" spans="1:16" x14ac:dyDescent="0.25">
      <c r="A2574" s="13">
        <v>3504036</v>
      </c>
      <c r="B2574" s="1">
        <v>350403614</v>
      </c>
      <c r="C2574" s="1">
        <v>23683</v>
      </c>
      <c r="D2574" s="6">
        <v>44448</v>
      </c>
      <c r="E2574" s="1">
        <v>123</v>
      </c>
      <c r="F2574" s="1" t="s">
        <v>68</v>
      </c>
      <c r="G2574" s="1" t="s">
        <v>73</v>
      </c>
      <c r="H2574" s="1" t="s">
        <v>1059</v>
      </c>
      <c r="I2574" s="1" t="s">
        <v>1096</v>
      </c>
      <c r="J2574" s="1" t="s">
        <v>1097</v>
      </c>
      <c r="K2574" s="1">
        <v>31.03290329</v>
      </c>
      <c r="L2574" s="1">
        <v>46.251552429999997</v>
      </c>
      <c r="M2574" s="1">
        <v>8</v>
      </c>
      <c r="N2574" s="1" t="s">
        <v>78</v>
      </c>
      <c r="O2574" s="1">
        <v>4</v>
      </c>
      <c r="P2574" t="str">
        <f>_xlfn.CONCAT( YEAR(TblOrigin[[#This Row],[ODK_DateOfSubmission]]), "-",TEXT( MONTH(TblOrigin[[#This Row],[ODK_DateOfSubmission]]),"00"))</f>
        <v>2021-09</v>
      </c>
    </row>
    <row r="2575" spans="1:16" x14ac:dyDescent="0.25">
      <c r="A2575" s="13">
        <v>3504023</v>
      </c>
      <c r="B2575" s="1">
        <v>350402314</v>
      </c>
      <c r="C2575" s="1">
        <v>9448</v>
      </c>
      <c r="D2575" s="6">
        <v>44448</v>
      </c>
      <c r="E2575" s="1">
        <v>123</v>
      </c>
      <c r="F2575" s="1" t="s">
        <v>68</v>
      </c>
      <c r="G2575" s="1" t="s">
        <v>73</v>
      </c>
      <c r="H2575" s="1" t="s">
        <v>1059</v>
      </c>
      <c r="I2575" s="1" t="s">
        <v>1080</v>
      </c>
      <c r="J2575" s="1" t="s">
        <v>1081</v>
      </c>
      <c r="K2575" s="1">
        <v>31.027006973399999</v>
      </c>
      <c r="L2575" s="1">
        <v>46.228093038300003</v>
      </c>
      <c r="M2575" s="1">
        <v>74</v>
      </c>
      <c r="N2575" s="1" t="s">
        <v>78</v>
      </c>
      <c r="O2575" s="1">
        <v>20</v>
      </c>
      <c r="P2575" t="str">
        <f>_xlfn.CONCAT( YEAR(TblOrigin[[#This Row],[ODK_DateOfSubmission]]), "-",TEXT( MONTH(TblOrigin[[#This Row],[ODK_DateOfSubmission]]),"00"))</f>
        <v>2021-09</v>
      </c>
    </row>
    <row r="2576" spans="1:16" x14ac:dyDescent="0.25">
      <c r="A2576" s="13">
        <v>3502018</v>
      </c>
      <c r="B2576" s="1">
        <v>350201814</v>
      </c>
      <c r="C2576" s="1">
        <v>10289</v>
      </c>
      <c r="D2576" s="6">
        <v>44448</v>
      </c>
      <c r="E2576" s="1">
        <v>123</v>
      </c>
      <c r="F2576" s="1" t="s">
        <v>68</v>
      </c>
      <c r="G2576" s="1" t="s">
        <v>81</v>
      </c>
      <c r="H2576" s="1" t="s">
        <v>1047</v>
      </c>
      <c r="I2576" s="1" t="s">
        <v>1088</v>
      </c>
      <c r="J2576" s="1" t="s">
        <v>1510</v>
      </c>
      <c r="K2576" s="1">
        <v>31.715143000000001</v>
      </c>
      <c r="L2576" s="1">
        <v>46.098461</v>
      </c>
      <c r="M2576" s="1">
        <v>8</v>
      </c>
      <c r="N2576" s="1" t="s">
        <v>78</v>
      </c>
      <c r="O2576" s="1">
        <v>2</v>
      </c>
      <c r="P2576" t="str">
        <f>_xlfn.CONCAT( YEAR(TblOrigin[[#This Row],[ODK_DateOfSubmission]]), "-",TEXT( MONTH(TblOrigin[[#This Row],[ODK_DateOfSubmission]]),"00"))</f>
        <v>2021-09</v>
      </c>
    </row>
    <row r="2577" spans="1:16" x14ac:dyDescent="0.25">
      <c r="A2577" s="13">
        <v>3601031</v>
      </c>
      <c r="B2577" s="1">
        <v>360103114</v>
      </c>
      <c r="C2577" s="1">
        <v>25378</v>
      </c>
      <c r="D2577" s="6">
        <v>44448</v>
      </c>
      <c r="E2577" s="1">
        <v>123</v>
      </c>
      <c r="F2577" s="1" t="s">
        <v>96</v>
      </c>
      <c r="G2577" s="1" t="s">
        <v>174</v>
      </c>
      <c r="H2577" s="1" t="s">
        <v>1535</v>
      </c>
      <c r="I2577" s="1" t="s">
        <v>1540</v>
      </c>
      <c r="J2577" s="1" t="s">
        <v>1340</v>
      </c>
      <c r="K2577" s="1">
        <v>31.977928876899998</v>
      </c>
      <c r="L2577" s="1">
        <v>45.397140644700002</v>
      </c>
      <c r="M2577" s="1">
        <v>1</v>
      </c>
      <c r="N2577" s="1" t="s">
        <v>87</v>
      </c>
      <c r="O2577" s="1">
        <v>1</v>
      </c>
      <c r="P2577" t="str">
        <f>_xlfn.CONCAT( YEAR(TblOrigin[[#This Row],[ODK_DateOfSubmission]]), "-",TEXT( MONTH(TblOrigin[[#This Row],[ODK_DateOfSubmission]]),"00"))</f>
        <v>2021-09</v>
      </c>
    </row>
    <row r="2578" spans="1:16" x14ac:dyDescent="0.25">
      <c r="A2578" s="13">
        <v>3601024</v>
      </c>
      <c r="B2578" s="1">
        <v>360102414</v>
      </c>
      <c r="C2578" s="1">
        <v>25382</v>
      </c>
      <c r="D2578" s="6">
        <v>44450</v>
      </c>
      <c r="E2578" s="1">
        <v>123</v>
      </c>
      <c r="F2578" s="1" t="s">
        <v>96</v>
      </c>
      <c r="G2578" s="1" t="s">
        <v>174</v>
      </c>
      <c r="H2578" s="1" t="s">
        <v>1541</v>
      </c>
      <c r="I2578" s="1" t="s">
        <v>1542</v>
      </c>
      <c r="J2578" s="1" t="s">
        <v>897</v>
      </c>
      <c r="K2578" s="1">
        <v>32.0627755943</v>
      </c>
      <c r="L2578" s="1">
        <v>45.254619524100001</v>
      </c>
      <c r="M2578" s="1">
        <v>2</v>
      </c>
      <c r="N2578" s="1" t="s">
        <v>87</v>
      </c>
      <c r="O2578" s="1">
        <v>1</v>
      </c>
      <c r="P2578" t="str">
        <f>_xlfn.CONCAT( YEAR(TblOrigin[[#This Row],[ODK_DateOfSubmission]]), "-",TEXT( MONTH(TblOrigin[[#This Row],[ODK_DateOfSubmission]]),"00"))</f>
        <v>2021-09</v>
      </c>
    </row>
    <row r="2579" spans="1:16" x14ac:dyDescent="0.25">
      <c r="A2579" s="13">
        <v>3601015</v>
      </c>
      <c r="B2579" s="1">
        <v>360101514</v>
      </c>
      <c r="C2579" s="1">
        <v>3392</v>
      </c>
      <c r="D2579" s="6">
        <v>44450</v>
      </c>
      <c r="E2579" s="1">
        <v>123</v>
      </c>
      <c r="F2579" s="1" t="s">
        <v>96</v>
      </c>
      <c r="G2579" s="1" t="s">
        <v>174</v>
      </c>
      <c r="H2579" s="1" t="s">
        <v>1541</v>
      </c>
      <c r="I2579" s="1" t="s">
        <v>1543</v>
      </c>
      <c r="J2579" s="1" t="s">
        <v>1544</v>
      </c>
      <c r="K2579" s="1">
        <v>32.053763984</v>
      </c>
      <c r="L2579" s="1">
        <v>45.233399760899999</v>
      </c>
      <c r="M2579" s="1">
        <v>3</v>
      </c>
      <c r="N2579" s="1" t="s">
        <v>78</v>
      </c>
      <c r="O2579" s="1">
        <v>1</v>
      </c>
      <c r="P2579" t="str">
        <f>_xlfn.CONCAT( YEAR(TblOrigin[[#This Row],[ODK_DateOfSubmission]]), "-",TEXT( MONTH(TblOrigin[[#This Row],[ODK_DateOfSubmission]]),"00"))</f>
        <v>2021-09</v>
      </c>
    </row>
    <row r="2580" spans="1:16" x14ac:dyDescent="0.25">
      <c r="A2580" s="13">
        <v>3601024</v>
      </c>
      <c r="B2580" s="1">
        <v>360102414</v>
      </c>
      <c r="C2580" s="1">
        <v>25382</v>
      </c>
      <c r="D2580" s="6">
        <v>44450</v>
      </c>
      <c r="E2580" s="1">
        <v>123</v>
      </c>
      <c r="F2580" s="1" t="s">
        <v>96</v>
      </c>
      <c r="G2580" s="1" t="s">
        <v>174</v>
      </c>
      <c r="H2580" s="1" t="s">
        <v>1541</v>
      </c>
      <c r="I2580" s="1" t="s">
        <v>1542</v>
      </c>
      <c r="J2580" s="1" t="s">
        <v>897</v>
      </c>
      <c r="K2580" s="1">
        <v>32.0627755943</v>
      </c>
      <c r="L2580" s="1">
        <v>45.254619524100001</v>
      </c>
      <c r="M2580" s="1">
        <v>2</v>
      </c>
      <c r="N2580" s="1" t="s">
        <v>82</v>
      </c>
      <c r="O2580" s="1">
        <v>1</v>
      </c>
      <c r="P2580" t="str">
        <f>_xlfn.CONCAT( YEAR(TblOrigin[[#This Row],[ODK_DateOfSubmission]]), "-",TEXT( MONTH(TblOrigin[[#This Row],[ODK_DateOfSubmission]]),"00"))</f>
        <v>2021-09</v>
      </c>
    </row>
    <row r="2581" spans="1:16" x14ac:dyDescent="0.25">
      <c r="A2581" s="13">
        <v>3601015</v>
      </c>
      <c r="B2581" s="1">
        <v>360101514</v>
      </c>
      <c r="C2581" s="1">
        <v>3392</v>
      </c>
      <c r="D2581" s="6">
        <v>44450</v>
      </c>
      <c r="E2581" s="1">
        <v>123</v>
      </c>
      <c r="F2581" s="1" t="s">
        <v>96</v>
      </c>
      <c r="G2581" s="1" t="s">
        <v>174</v>
      </c>
      <c r="H2581" s="1" t="s">
        <v>1541</v>
      </c>
      <c r="I2581" s="1" t="s">
        <v>1543</v>
      </c>
      <c r="J2581" s="1" t="s">
        <v>1544</v>
      </c>
      <c r="K2581" s="1">
        <v>32.053763984</v>
      </c>
      <c r="L2581" s="1">
        <v>45.233399760899999</v>
      </c>
      <c r="M2581" s="1">
        <v>3</v>
      </c>
      <c r="N2581" s="1" t="s">
        <v>90</v>
      </c>
      <c r="O2581" s="1">
        <v>1</v>
      </c>
      <c r="P2581" t="str">
        <f>_xlfn.CONCAT( YEAR(TblOrigin[[#This Row],[ODK_DateOfSubmission]]), "-",TEXT( MONTH(TblOrigin[[#This Row],[ODK_DateOfSubmission]]),"00"))</f>
        <v>2021-09</v>
      </c>
    </row>
    <row r="2582" spans="1:16" x14ac:dyDescent="0.25">
      <c r="A2582" s="13">
        <v>3601015</v>
      </c>
      <c r="B2582" s="1">
        <v>360101514</v>
      </c>
      <c r="C2582" s="1">
        <v>3392</v>
      </c>
      <c r="D2582" s="6">
        <v>44450</v>
      </c>
      <c r="E2582" s="1">
        <v>123</v>
      </c>
      <c r="F2582" s="1" t="s">
        <v>96</v>
      </c>
      <c r="G2582" s="1" t="s">
        <v>174</v>
      </c>
      <c r="H2582" s="1" t="s">
        <v>1541</v>
      </c>
      <c r="I2582" s="1" t="s">
        <v>1543</v>
      </c>
      <c r="J2582" s="1" t="s">
        <v>1544</v>
      </c>
      <c r="K2582" s="1">
        <v>32.053763984</v>
      </c>
      <c r="L2582" s="1">
        <v>45.233399760899999</v>
      </c>
      <c r="M2582" s="1">
        <v>3</v>
      </c>
      <c r="N2582" s="1" t="s">
        <v>74</v>
      </c>
      <c r="O2582" s="1">
        <v>1</v>
      </c>
      <c r="P2582" t="str">
        <f>_xlfn.CONCAT( YEAR(TblOrigin[[#This Row],[ODK_DateOfSubmission]]), "-",TEXT( MONTH(TblOrigin[[#This Row],[ODK_DateOfSubmission]]),"00"))</f>
        <v>2021-09</v>
      </c>
    </row>
    <row r="2583" spans="1:16" x14ac:dyDescent="0.25">
      <c r="A2583" s="13">
        <v>2708129</v>
      </c>
      <c r="B2583" s="1">
        <v>2708129107</v>
      </c>
      <c r="C2583" s="1">
        <v>18006</v>
      </c>
      <c r="D2583" s="6">
        <v>44450.61309082176</v>
      </c>
      <c r="E2583" s="1">
        <v>123</v>
      </c>
      <c r="F2583" s="1" t="s">
        <v>72</v>
      </c>
      <c r="G2583" s="1" t="s">
        <v>93</v>
      </c>
      <c r="H2583" s="1" t="s">
        <v>433</v>
      </c>
      <c r="I2583" s="1" t="s">
        <v>222</v>
      </c>
      <c r="J2583" s="1" t="s">
        <v>223</v>
      </c>
      <c r="K2583" s="1">
        <v>36.371630000000003</v>
      </c>
      <c r="L2583" s="1">
        <v>42.459803600000001</v>
      </c>
      <c r="M2583" s="1">
        <v>7</v>
      </c>
      <c r="N2583" s="1" t="s">
        <v>66</v>
      </c>
      <c r="O2583" s="1">
        <v>7</v>
      </c>
      <c r="P2583" t="str">
        <f>_xlfn.CONCAT( YEAR(TblOrigin[[#This Row],[ODK_DateOfSubmission]]), "-",TEXT( MONTH(TblOrigin[[#This Row],[ODK_DateOfSubmission]]),"00"))</f>
        <v>2021-09</v>
      </c>
    </row>
    <row r="2584" spans="1:16" x14ac:dyDescent="0.25">
      <c r="A2584" s="13">
        <v>3601020</v>
      </c>
      <c r="B2584" s="1">
        <v>360102014</v>
      </c>
      <c r="C2584" s="1">
        <v>22751</v>
      </c>
      <c r="D2584" s="6">
        <v>44451</v>
      </c>
      <c r="E2584" s="1">
        <v>123</v>
      </c>
      <c r="F2584" s="1" t="s">
        <v>96</v>
      </c>
      <c r="G2584" s="1" t="s">
        <v>174</v>
      </c>
      <c r="H2584" s="1" t="s">
        <v>1545</v>
      </c>
      <c r="I2584" s="1" t="s">
        <v>1546</v>
      </c>
      <c r="J2584" s="1" t="s">
        <v>1547</v>
      </c>
      <c r="K2584" s="1">
        <v>32.152402788700002</v>
      </c>
      <c r="L2584" s="1">
        <v>45.001441919800001</v>
      </c>
      <c r="M2584" s="1">
        <v>2</v>
      </c>
      <c r="N2584" s="1" t="s">
        <v>74</v>
      </c>
      <c r="O2584" s="1">
        <v>1</v>
      </c>
      <c r="P2584" t="str">
        <f>_xlfn.CONCAT( YEAR(TblOrigin[[#This Row],[ODK_DateOfSubmission]]), "-",TEXT( MONTH(TblOrigin[[#This Row],[ODK_DateOfSubmission]]),"00"))</f>
        <v>2021-09</v>
      </c>
    </row>
    <row r="2585" spans="1:16" x14ac:dyDescent="0.25">
      <c r="A2585" s="13">
        <v>3601020</v>
      </c>
      <c r="B2585" s="1">
        <v>360102014</v>
      </c>
      <c r="C2585" s="1">
        <v>22751</v>
      </c>
      <c r="D2585" s="6">
        <v>44451</v>
      </c>
      <c r="E2585" s="1">
        <v>123</v>
      </c>
      <c r="F2585" s="1" t="s">
        <v>96</v>
      </c>
      <c r="G2585" s="1" t="s">
        <v>174</v>
      </c>
      <c r="H2585" s="1" t="s">
        <v>1545</v>
      </c>
      <c r="I2585" s="1" t="s">
        <v>1546</v>
      </c>
      <c r="J2585" s="1" t="s">
        <v>1547</v>
      </c>
      <c r="K2585" s="1">
        <v>32.152402788700002</v>
      </c>
      <c r="L2585" s="1">
        <v>45.001441919800001</v>
      </c>
      <c r="M2585" s="1">
        <v>2</v>
      </c>
      <c r="N2585" s="1" t="s">
        <v>83</v>
      </c>
      <c r="O2585" s="1">
        <v>1</v>
      </c>
      <c r="P2585" t="str">
        <f>_xlfn.CONCAT( YEAR(TblOrigin[[#This Row],[ODK_DateOfSubmission]]), "-",TEXT( MONTH(TblOrigin[[#This Row],[ODK_DateOfSubmission]]),"00"))</f>
        <v>2021-09</v>
      </c>
    </row>
    <row r="2586" spans="1:16" x14ac:dyDescent="0.25">
      <c r="A2586" s="13">
        <v>3604004</v>
      </c>
      <c r="B2586" s="1">
        <v>360400414</v>
      </c>
      <c r="C2586" s="1">
        <v>24583</v>
      </c>
      <c r="D2586" s="6">
        <v>44453</v>
      </c>
      <c r="E2586" s="1">
        <v>123</v>
      </c>
      <c r="F2586" s="1" t="s">
        <v>96</v>
      </c>
      <c r="G2586" s="1" t="s">
        <v>176</v>
      </c>
      <c r="H2586" s="1" t="s">
        <v>1600</v>
      </c>
      <c r="I2586" s="1" t="s">
        <v>1601</v>
      </c>
      <c r="J2586" s="1" t="s">
        <v>1602</v>
      </c>
      <c r="K2586" s="1">
        <v>31.860279352399999</v>
      </c>
      <c r="L2586" s="1">
        <v>44.931567842699998</v>
      </c>
      <c r="M2586" s="1">
        <v>2</v>
      </c>
      <c r="N2586" s="1" t="s">
        <v>87</v>
      </c>
      <c r="O2586" s="1">
        <v>1</v>
      </c>
      <c r="P2586" t="str">
        <f>_xlfn.CONCAT( YEAR(TblOrigin[[#This Row],[ODK_DateOfSubmission]]), "-",TEXT( MONTH(TblOrigin[[#This Row],[ODK_DateOfSubmission]]),"00"))</f>
        <v>2021-09</v>
      </c>
    </row>
    <row r="2587" spans="1:16" x14ac:dyDescent="0.25">
      <c r="A2587" s="13">
        <v>3604015</v>
      </c>
      <c r="B2587" s="1">
        <v>360401514</v>
      </c>
      <c r="C2587" s="1">
        <v>22000</v>
      </c>
      <c r="D2587" s="6">
        <v>44453</v>
      </c>
      <c r="E2587" s="1">
        <v>123</v>
      </c>
      <c r="F2587" s="1" t="s">
        <v>96</v>
      </c>
      <c r="G2587" s="1" t="s">
        <v>176</v>
      </c>
      <c r="H2587" s="1" t="s">
        <v>1603</v>
      </c>
      <c r="I2587" s="1" t="s">
        <v>1604</v>
      </c>
      <c r="J2587" s="1" t="s">
        <v>897</v>
      </c>
      <c r="K2587" s="1">
        <v>31.7160727182</v>
      </c>
      <c r="L2587" s="1">
        <v>44.970706466499998</v>
      </c>
      <c r="M2587" s="1">
        <v>1</v>
      </c>
      <c r="N2587" s="1" t="s">
        <v>74</v>
      </c>
      <c r="O2587" s="1">
        <v>1</v>
      </c>
      <c r="P2587" t="str">
        <f>_xlfn.CONCAT( YEAR(TblOrigin[[#This Row],[ODK_DateOfSubmission]]), "-",TEXT( MONTH(TblOrigin[[#This Row],[ODK_DateOfSubmission]]),"00"))</f>
        <v>2021-09</v>
      </c>
    </row>
    <row r="2588" spans="1:16" x14ac:dyDescent="0.25">
      <c r="A2588" s="13">
        <v>3604004</v>
      </c>
      <c r="B2588" s="1">
        <v>360400414</v>
      </c>
      <c r="C2588" s="1">
        <v>24583</v>
      </c>
      <c r="D2588" s="6">
        <v>44453</v>
      </c>
      <c r="E2588" s="1">
        <v>123</v>
      </c>
      <c r="F2588" s="1" t="s">
        <v>96</v>
      </c>
      <c r="G2588" s="1" t="s">
        <v>176</v>
      </c>
      <c r="H2588" s="1" t="s">
        <v>1600</v>
      </c>
      <c r="I2588" s="1" t="s">
        <v>1601</v>
      </c>
      <c r="J2588" s="1" t="s">
        <v>1602</v>
      </c>
      <c r="K2588" s="1">
        <v>31.860279352399999</v>
      </c>
      <c r="L2588" s="1">
        <v>44.931567842699998</v>
      </c>
      <c r="M2588" s="1">
        <v>2</v>
      </c>
      <c r="N2588" s="1" t="s">
        <v>82</v>
      </c>
      <c r="O2588" s="1">
        <v>1</v>
      </c>
      <c r="P2588" t="str">
        <f>_xlfn.CONCAT( YEAR(TblOrigin[[#This Row],[ODK_DateOfSubmission]]), "-",TEXT( MONTH(TblOrigin[[#This Row],[ODK_DateOfSubmission]]),"00"))</f>
        <v>2021-09</v>
      </c>
    </row>
    <row r="2589" spans="1:16" x14ac:dyDescent="0.25">
      <c r="A2589" s="13">
        <v>3505006</v>
      </c>
      <c r="B2589" s="1">
        <v>350500614</v>
      </c>
      <c r="C2589" s="1">
        <v>9328</v>
      </c>
      <c r="D2589" s="6">
        <v>44454</v>
      </c>
      <c r="E2589" s="1">
        <v>123</v>
      </c>
      <c r="F2589" s="1" t="s">
        <v>68</v>
      </c>
      <c r="G2589" s="1" t="s">
        <v>77</v>
      </c>
      <c r="H2589" s="1" t="s">
        <v>1115</v>
      </c>
      <c r="I2589" s="1" t="s">
        <v>1122</v>
      </c>
      <c r="J2589" s="1" t="s">
        <v>232</v>
      </c>
      <c r="K2589" s="1">
        <v>30.9011745066</v>
      </c>
      <c r="L2589" s="1">
        <v>46.449637276099999</v>
      </c>
      <c r="M2589" s="1">
        <v>7</v>
      </c>
      <c r="N2589" s="1" t="s">
        <v>82</v>
      </c>
      <c r="O2589" s="1">
        <v>2</v>
      </c>
      <c r="P2589" t="str">
        <f>_xlfn.CONCAT( YEAR(TblOrigin[[#This Row],[ODK_DateOfSubmission]]), "-",TEXT( MONTH(TblOrigin[[#This Row],[ODK_DateOfSubmission]]),"00"))</f>
        <v>2021-09</v>
      </c>
    </row>
    <row r="2590" spans="1:16" x14ac:dyDescent="0.25">
      <c r="A2590" s="13">
        <v>3505011</v>
      </c>
      <c r="B2590" s="1">
        <v>350501114</v>
      </c>
      <c r="C2590" s="1">
        <v>9258</v>
      </c>
      <c r="D2590" s="6">
        <v>44454</v>
      </c>
      <c r="E2590" s="1">
        <v>123</v>
      </c>
      <c r="F2590" s="1" t="s">
        <v>68</v>
      </c>
      <c r="G2590" s="1" t="s">
        <v>77</v>
      </c>
      <c r="H2590" s="1" t="s">
        <v>1115</v>
      </c>
      <c r="I2590" s="1" t="s">
        <v>1126</v>
      </c>
      <c r="J2590" s="1" t="s">
        <v>1127</v>
      </c>
      <c r="K2590" s="1">
        <v>30.901869618300001</v>
      </c>
      <c r="L2590" s="1">
        <v>46.458244977299998</v>
      </c>
      <c r="M2590" s="1">
        <v>10</v>
      </c>
      <c r="N2590" s="1" t="s">
        <v>82</v>
      </c>
      <c r="O2590" s="1">
        <v>2</v>
      </c>
      <c r="P2590" t="str">
        <f>_xlfn.CONCAT( YEAR(TblOrigin[[#This Row],[ODK_DateOfSubmission]]), "-",TEXT( MONTH(TblOrigin[[#This Row],[ODK_DateOfSubmission]]),"00"))</f>
        <v>2021-09</v>
      </c>
    </row>
    <row r="2591" spans="1:16" x14ac:dyDescent="0.25">
      <c r="A2591" s="13">
        <v>3505003</v>
      </c>
      <c r="B2591" s="1">
        <v>350500314</v>
      </c>
      <c r="C2591" s="1">
        <v>25436</v>
      </c>
      <c r="D2591" s="6">
        <v>44454</v>
      </c>
      <c r="E2591" s="1">
        <v>123</v>
      </c>
      <c r="F2591" s="1" t="s">
        <v>68</v>
      </c>
      <c r="G2591" s="1" t="s">
        <v>77</v>
      </c>
      <c r="H2591" s="1" t="s">
        <v>1115</v>
      </c>
      <c r="I2591" s="1" t="s">
        <v>1116</v>
      </c>
      <c r="J2591" s="1" t="s">
        <v>1117</v>
      </c>
      <c r="K2591" s="1">
        <v>30.906636502200001</v>
      </c>
      <c r="L2591" s="1">
        <v>46.445979934699999</v>
      </c>
      <c r="M2591" s="1">
        <v>19</v>
      </c>
      <c r="N2591" s="1" t="s">
        <v>90</v>
      </c>
      <c r="O2591" s="1">
        <v>10</v>
      </c>
      <c r="P2591" t="str">
        <f>_xlfn.CONCAT( YEAR(TblOrigin[[#This Row],[ODK_DateOfSubmission]]), "-",TEXT( MONTH(TblOrigin[[#This Row],[ODK_DateOfSubmission]]),"00"))</f>
        <v>2021-09</v>
      </c>
    </row>
    <row r="2592" spans="1:16" x14ac:dyDescent="0.25">
      <c r="A2592" s="13">
        <v>3603060</v>
      </c>
      <c r="B2592" s="1">
        <v>360306014</v>
      </c>
      <c r="C2592" s="1">
        <v>21734</v>
      </c>
      <c r="D2592" s="6">
        <v>44454</v>
      </c>
      <c r="E2592" s="1">
        <v>123</v>
      </c>
      <c r="F2592" s="1" t="s">
        <v>96</v>
      </c>
      <c r="G2592" s="1" t="s">
        <v>173</v>
      </c>
      <c r="H2592" s="1" t="s">
        <v>1138</v>
      </c>
      <c r="I2592" s="1" t="s">
        <v>1569</v>
      </c>
      <c r="J2592" s="1" t="s">
        <v>1570</v>
      </c>
      <c r="K2592" s="1">
        <v>31.995855404</v>
      </c>
      <c r="L2592" s="1">
        <v>44.943379650799997</v>
      </c>
      <c r="M2592" s="1">
        <v>1</v>
      </c>
      <c r="N2592" s="1" t="s">
        <v>90</v>
      </c>
      <c r="O2592" s="1">
        <v>1</v>
      </c>
      <c r="P2592" t="str">
        <f>_xlfn.CONCAT( YEAR(TblOrigin[[#This Row],[ODK_DateOfSubmission]]), "-",TEXT( MONTH(TblOrigin[[#This Row],[ODK_DateOfSubmission]]),"00"))</f>
        <v>2021-09</v>
      </c>
    </row>
    <row r="2593" spans="1:16" x14ac:dyDescent="0.25">
      <c r="A2593" s="13">
        <v>3505011</v>
      </c>
      <c r="B2593" s="1">
        <v>350501114</v>
      </c>
      <c r="C2593" s="1">
        <v>9258</v>
      </c>
      <c r="D2593" s="6">
        <v>44454</v>
      </c>
      <c r="E2593" s="1">
        <v>123</v>
      </c>
      <c r="F2593" s="1" t="s">
        <v>68</v>
      </c>
      <c r="G2593" s="1" t="s">
        <v>77</v>
      </c>
      <c r="H2593" s="1" t="s">
        <v>1115</v>
      </c>
      <c r="I2593" s="1" t="s">
        <v>1126</v>
      </c>
      <c r="J2593" s="1" t="s">
        <v>1127</v>
      </c>
      <c r="K2593" s="1">
        <v>30.901869618300001</v>
      </c>
      <c r="L2593" s="1">
        <v>46.458244977299998</v>
      </c>
      <c r="M2593" s="1">
        <v>10</v>
      </c>
      <c r="N2593" s="1" t="s">
        <v>66</v>
      </c>
      <c r="O2593" s="1">
        <v>4</v>
      </c>
      <c r="P2593" t="str">
        <f>_xlfn.CONCAT( YEAR(TblOrigin[[#This Row],[ODK_DateOfSubmission]]), "-",TEXT( MONTH(TblOrigin[[#This Row],[ODK_DateOfSubmission]]),"00"))</f>
        <v>2021-09</v>
      </c>
    </row>
    <row r="2594" spans="1:16" x14ac:dyDescent="0.25">
      <c r="A2594" s="13">
        <v>3505003</v>
      </c>
      <c r="B2594" s="1">
        <v>350500314</v>
      </c>
      <c r="C2594" s="1">
        <v>25436</v>
      </c>
      <c r="D2594" s="6">
        <v>44454</v>
      </c>
      <c r="E2594" s="1">
        <v>123</v>
      </c>
      <c r="F2594" s="1" t="s">
        <v>68</v>
      </c>
      <c r="G2594" s="1" t="s">
        <v>77</v>
      </c>
      <c r="H2594" s="1" t="s">
        <v>1115</v>
      </c>
      <c r="I2594" s="1" t="s">
        <v>1116</v>
      </c>
      <c r="J2594" s="1" t="s">
        <v>1117</v>
      </c>
      <c r="K2594" s="1">
        <v>30.906636502200001</v>
      </c>
      <c r="L2594" s="1">
        <v>46.445979934699999</v>
      </c>
      <c r="M2594" s="1">
        <v>19</v>
      </c>
      <c r="N2594" s="1" t="s">
        <v>133</v>
      </c>
      <c r="O2594" s="1">
        <v>1</v>
      </c>
      <c r="P2594" t="str">
        <f>_xlfn.CONCAT( YEAR(TblOrigin[[#This Row],[ODK_DateOfSubmission]]), "-",TEXT( MONTH(TblOrigin[[#This Row],[ODK_DateOfSubmission]]),"00"))</f>
        <v>2021-09</v>
      </c>
    </row>
    <row r="2595" spans="1:16" x14ac:dyDescent="0.25">
      <c r="A2595" s="13">
        <v>3603036</v>
      </c>
      <c r="B2595" s="1">
        <v>360303614</v>
      </c>
      <c r="C2595" s="1">
        <v>25509</v>
      </c>
      <c r="D2595" s="6">
        <v>44454</v>
      </c>
      <c r="E2595" s="1">
        <v>123</v>
      </c>
      <c r="F2595" s="1" t="s">
        <v>96</v>
      </c>
      <c r="G2595" s="1" t="s">
        <v>173</v>
      </c>
      <c r="H2595" s="1" t="s">
        <v>1138</v>
      </c>
      <c r="I2595" s="1" t="s">
        <v>1582</v>
      </c>
      <c r="J2595" s="1" t="s">
        <v>1583</v>
      </c>
      <c r="K2595" s="1">
        <v>31.979781151699999</v>
      </c>
      <c r="L2595" s="1">
        <v>44.942167323</v>
      </c>
      <c r="M2595" s="1">
        <v>3</v>
      </c>
      <c r="N2595" s="1" t="s">
        <v>74</v>
      </c>
      <c r="O2595" s="1">
        <v>1</v>
      </c>
      <c r="P2595" t="str">
        <f>_xlfn.CONCAT( YEAR(TblOrigin[[#This Row],[ODK_DateOfSubmission]]), "-",TEXT( MONTH(TblOrigin[[#This Row],[ODK_DateOfSubmission]]),"00"))</f>
        <v>2021-09</v>
      </c>
    </row>
    <row r="2596" spans="1:16" x14ac:dyDescent="0.25">
      <c r="A2596" s="13">
        <v>3505011</v>
      </c>
      <c r="B2596" s="1">
        <v>350501114</v>
      </c>
      <c r="C2596" s="1">
        <v>9258</v>
      </c>
      <c r="D2596" s="6">
        <v>44454</v>
      </c>
      <c r="E2596" s="1">
        <v>123</v>
      </c>
      <c r="F2596" s="1" t="s">
        <v>68</v>
      </c>
      <c r="G2596" s="1" t="s">
        <v>77</v>
      </c>
      <c r="H2596" s="1" t="s">
        <v>1115</v>
      </c>
      <c r="I2596" s="1" t="s">
        <v>1126</v>
      </c>
      <c r="J2596" s="1" t="s">
        <v>1127</v>
      </c>
      <c r="K2596" s="1">
        <v>30.901869618300001</v>
      </c>
      <c r="L2596" s="1">
        <v>46.458244977299998</v>
      </c>
      <c r="M2596" s="1">
        <v>10</v>
      </c>
      <c r="N2596" s="1" t="s">
        <v>87</v>
      </c>
      <c r="O2596" s="1">
        <v>4</v>
      </c>
      <c r="P2596" t="str">
        <f>_xlfn.CONCAT( YEAR(TblOrigin[[#This Row],[ODK_DateOfSubmission]]), "-",TEXT( MONTH(TblOrigin[[#This Row],[ODK_DateOfSubmission]]),"00"))</f>
        <v>2021-09</v>
      </c>
    </row>
    <row r="2597" spans="1:16" x14ac:dyDescent="0.25">
      <c r="A2597" s="13">
        <v>3603036</v>
      </c>
      <c r="B2597" s="1">
        <v>360303614</v>
      </c>
      <c r="C2597" s="1">
        <v>25509</v>
      </c>
      <c r="D2597" s="6">
        <v>44454</v>
      </c>
      <c r="E2597" s="1">
        <v>123</v>
      </c>
      <c r="F2597" s="1" t="s">
        <v>96</v>
      </c>
      <c r="G2597" s="1" t="s">
        <v>173</v>
      </c>
      <c r="H2597" s="1" t="s">
        <v>1138</v>
      </c>
      <c r="I2597" s="1" t="s">
        <v>1582</v>
      </c>
      <c r="J2597" s="1" t="s">
        <v>1583</v>
      </c>
      <c r="K2597" s="1">
        <v>31.979781151699999</v>
      </c>
      <c r="L2597" s="1">
        <v>44.942167323</v>
      </c>
      <c r="M2597" s="1">
        <v>3</v>
      </c>
      <c r="N2597" s="1" t="s">
        <v>87</v>
      </c>
      <c r="O2597" s="1">
        <v>2</v>
      </c>
      <c r="P2597" t="str">
        <f>_xlfn.CONCAT( YEAR(TblOrigin[[#This Row],[ODK_DateOfSubmission]]), "-",TEXT( MONTH(TblOrigin[[#This Row],[ODK_DateOfSubmission]]),"00"))</f>
        <v>2021-09</v>
      </c>
    </row>
    <row r="2598" spans="1:16" x14ac:dyDescent="0.25">
      <c r="A2598" s="13">
        <v>3505001</v>
      </c>
      <c r="B2598" s="1">
        <v>350500114</v>
      </c>
      <c r="C2598" s="1">
        <v>9206</v>
      </c>
      <c r="D2598" s="6">
        <v>44454</v>
      </c>
      <c r="E2598" s="1">
        <v>123</v>
      </c>
      <c r="F2598" s="1" t="s">
        <v>68</v>
      </c>
      <c r="G2598" s="1" t="s">
        <v>77</v>
      </c>
      <c r="H2598" s="1" t="s">
        <v>1115</v>
      </c>
      <c r="I2598" s="1" t="s">
        <v>1430</v>
      </c>
      <c r="J2598" s="1" t="s">
        <v>1431</v>
      </c>
      <c r="K2598" s="1">
        <v>30.883621789100001</v>
      </c>
      <c r="L2598" s="1">
        <v>46.468149586599999</v>
      </c>
      <c r="M2598" s="1">
        <v>3</v>
      </c>
      <c r="N2598" s="1" t="s">
        <v>78</v>
      </c>
      <c r="O2598" s="1">
        <v>3</v>
      </c>
      <c r="P2598" t="str">
        <f>_xlfn.CONCAT( YEAR(TblOrigin[[#This Row],[ODK_DateOfSubmission]]), "-",TEXT( MONTH(TblOrigin[[#This Row],[ODK_DateOfSubmission]]),"00"))</f>
        <v>2021-09</v>
      </c>
    </row>
    <row r="2599" spans="1:16" x14ac:dyDescent="0.25">
      <c r="A2599" s="13">
        <v>3505006</v>
      </c>
      <c r="B2599" s="1">
        <v>350500614</v>
      </c>
      <c r="C2599" s="1">
        <v>9328</v>
      </c>
      <c r="D2599" s="6">
        <v>44454</v>
      </c>
      <c r="E2599" s="1">
        <v>123</v>
      </c>
      <c r="F2599" s="1" t="s">
        <v>68</v>
      </c>
      <c r="G2599" s="1" t="s">
        <v>77</v>
      </c>
      <c r="H2599" s="1" t="s">
        <v>1115</v>
      </c>
      <c r="I2599" s="1" t="s">
        <v>1122</v>
      </c>
      <c r="J2599" s="1" t="s">
        <v>232</v>
      </c>
      <c r="K2599" s="1">
        <v>30.9011745066</v>
      </c>
      <c r="L2599" s="1">
        <v>46.449637276099999</v>
      </c>
      <c r="M2599" s="1">
        <v>7</v>
      </c>
      <c r="N2599" s="1" t="s">
        <v>78</v>
      </c>
      <c r="O2599" s="1">
        <v>5</v>
      </c>
      <c r="P2599" t="str">
        <f>_xlfn.CONCAT( YEAR(TblOrigin[[#This Row],[ODK_DateOfSubmission]]), "-",TEXT( MONTH(TblOrigin[[#This Row],[ODK_DateOfSubmission]]),"00"))</f>
        <v>2021-09</v>
      </c>
    </row>
    <row r="2600" spans="1:16" x14ac:dyDescent="0.25">
      <c r="A2600" s="13">
        <v>3505003</v>
      </c>
      <c r="B2600" s="1">
        <v>350500314</v>
      </c>
      <c r="C2600" s="1">
        <v>25436</v>
      </c>
      <c r="D2600" s="6">
        <v>44454</v>
      </c>
      <c r="E2600" s="1">
        <v>123</v>
      </c>
      <c r="F2600" s="1" t="s">
        <v>68</v>
      </c>
      <c r="G2600" s="1" t="s">
        <v>77</v>
      </c>
      <c r="H2600" s="1" t="s">
        <v>1115</v>
      </c>
      <c r="I2600" s="1" t="s">
        <v>1116</v>
      </c>
      <c r="J2600" s="1" t="s">
        <v>1117</v>
      </c>
      <c r="K2600" s="1">
        <v>30.906636502200001</v>
      </c>
      <c r="L2600" s="1">
        <v>46.445979934699999</v>
      </c>
      <c r="M2600" s="1">
        <v>19</v>
      </c>
      <c r="N2600" s="1" t="s">
        <v>78</v>
      </c>
      <c r="O2600" s="1">
        <v>5</v>
      </c>
      <c r="P2600" t="str">
        <f>_xlfn.CONCAT( YEAR(TblOrigin[[#This Row],[ODK_DateOfSubmission]]), "-",TEXT( MONTH(TblOrigin[[#This Row],[ODK_DateOfSubmission]]),"00"))</f>
        <v>2021-09</v>
      </c>
    </row>
    <row r="2601" spans="1:16" x14ac:dyDescent="0.25">
      <c r="A2601" s="13">
        <v>3505003</v>
      </c>
      <c r="B2601" s="1">
        <v>350500314</v>
      </c>
      <c r="C2601" s="1">
        <v>25436</v>
      </c>
      <c r="D2601" s="6">
        <v>44454</v>
      </c>
      <c r="E2601" s="1">
        <v>123</v>
      </c>
      <c r="F2601" s="1" t="s">
        <v>68</v>
      </c>
      <c r="G2601" s="1" t="s">
        <v>77</v>
      </c>
      <c r="H2601" s="1" t="s">
        <v>1115</v>
      </c>
      <c r="I2601" s="1" t="s">
        <v>1116</v>
      </c>
      <c r="J2601" s="1" t="s">
        <v>1117</v>
      </c>
      <c r="K2601" s="1">
        <v>30.906636502200001</v>
      </c>
      <c r="L2601" s="1">
        <v>46.445979934699999</v>
      </c>
      <c r="M2601" s="1">
        <v>19</v>
      </c>
      <c r="N2601" s="1" t="s">
        <v>74</v>
      </c>
      <c r="O2601" s="1">
        <v>3</v>
      </c>
      <c r="P2601" t="str">
        <f>_xlfn.CONCAT( YEAR(TblOrigin[[#This Row],[ODK_DateOfSubmission]]), "-",TEXT( MONTH(TblOrigin[[#This Row],[ODK_DateOfSubmission]]),"00"))</f>
        <v>2021-09</v>
      </c>
    </row>
    <row r="2602" spans="1:16" x14ac:dyDescent="0.25">
      <c r="A2602" s="13">
        <v>3603068</v>
      </c>
      <c r="B2602" s="1">
        <v>360306814</v>
      </c>
      <c r="C2602" s="1">
        <v>23749</v>
      </c>
      <c r="D2602" s="6">
        <v>44455</v>
      </c>
      <c r="E2602" s="1">
        <v>123</v>
      </c>
      <c r="F2602" s="1" t="s">
        <v>96</v>
      </c>
      <c r="G2602" s="1" t="s">
        <v>173</v>
      </c>
      <c r="H2602" s="1" t="s">
        <v>1138</v>
      </c>
      <c r="I2602" s="1" t="s">
        <v>1571</v>
      </c>
      <c r="J2602" s="1" t="s">
        <v>1572</v>
      </c>
      <c r="K2602" s="1">
        <v>31.9853588892</v>
      </c>
      <c r="L2602" s="1">
        <v>44.933945314100001</v>
      </c>
      <c r="M2602" s="1">
        <v>1</v>
      </c>
      <c r="N2602" s="1" t="s">
        <v>83</v>
      </c>
      <c r="O2602" s="1">
        <v>1</v>
      </c>
      <c r="P2602" t="str">
        <f>_xlfn.CONCAT( YEAR(TblOrigin[[#This Row],[ODK_DateOfSubmission]]), "-",TEXT( MONTH(TblOrigin[[#This Row],[ODK_DateOfSubmission]]),"00"))</f>
        <v>2021-09</v>
      </c>
    </row>
    <row r="2603" spans="1:16" x14ac:dyDescent="0.25">
      <c r="A2603" s="13">
        <v>3603073</v>
      </c>
      <c r="B2603" s="1">
        <v>360307314</v>
      </c>
      <c r="C2603" s="1">
        <v>23715</v>
      </c>
      <c r="D2603" s="6">
        <v>44455</v>
      </c>
      <c r="E2603" s="1">
        <v>123</v>
      </c>
      <c r="F2603" s="1" t="s">
        <v>96</v>
      </c>
      <c r="G2603" s="1" t="s">
        <v>173</v>
      </c>
      <c r="H2603" s="1" t="s">
        <v>1138</v>
      </c>
      <c r="I2603" s="1" t="s">
        <v>1573</v>
      </c>
      <c r="J2603" s="1" t="s">
        <v>1574</v>
      </c>
      <c r="K2603" s="1">
        <v>32.015676934699997</v>
      </c>
      <c r="L2603" s="1">
        <v>44.9173569003</v>
      </c>
      <c r="M2603" s="1">
        <v>1</v>
      </c>
      <c r="N2603" s="1" t="s">
        <v>82</v>
      </c>
      <c r="O2603" s="1">
        <v>1</v>
      </c>
      <c r="P2603" t="str">
        <f>_xlfn.CONCAT( YEAR(TblOrigin[[#This Row],[ODK_DateOfSubmission]]), "-",TEXT( MONTH(TblOrigin[[#This Row],[ODK_DateOfSubmission]]),"00"))</f>
        <v>2021-09</v>
      </c>
    </row>
    <row r="2604" spans="1:16" x14ac:dyDescent="0.25">
      <c r="A2604" s="13">
        <v>3603025</v>
      </c>
      <c r="B2604" s="1">
        <v>360302514</v>
      </c>
      <c r="C2604" s="1">
        <v>2885</v>
      </c>
      <c r="D2604" s="6">
        <v>44457</v>
      </c>
      <c r="E2604" s="1">
        <v>123</v>
      </c>
      <c r="F2604" s="1" t="s">
        <v>96</v>
      </c>
      <c r="G2604" s="1" t="s">
        <v>173</v>
      </c>
      <c r="H2604" s="1" t="s">
        <v>1138</v>
      </c>
      <c r="I2604" s="1" t="s">
        <v>1598</v>
      </c>
      <c r="J2604" s="1" t="s">
        <v>1599</v>
      </c>
      <c r="K2604" s="1">
        <v>31.987180695900001</v>
      </c>
      <c r="L2604" s="1">
        <v>44.902500910900002</v>
      </c>
      <c r="M2604" s="1">
        <v>3</v>
      </c>
      <c r="N2604" s="1" t="s">
        <v>82</v>
      </c>
      <c r="O2604" s="1">
        <v>1</v>
      </c>
      <c r="P2604" t="str">
        <f>_xlfn.CONCAT( YEAR(TblOrigin[[#This Row],[ODK_DateOfSubmission]]), "-",TEXT( MONTH(TblOrigin[[#This Row],[ODK_DateOfSubmission]]),"00"))</f>
        <v>2021-09</v>
      </c>
    </row>
    <row r="2605" spans="1:16" x14ac:dyDescent="0.25">
      <c r="A2605" s="13">
        <v>3504033</v>
      </c>
      <c r="B2605" s="1">
        <v>350403314</v>
      </c>
      <c r="C2605" s="1">
        <v>10259</v>
      </c>
      <c r="D2605" s="6">
        <v>44457</v>
      </c>
      <c r="E2605" s="1">
        <v>123</v>
      </c>
      <c r="F2605" s="1" t="s">
        <v>68</v>
      </c>
      <c r="G2605" s="1" t="s">
        <v>73</v>
      </c>
      <c r="H2605" s="1" t="s">
        <v>1059</v>
      </c>
      <c r="I2605" s="1" t="s">
        <v>1094</v>
      </c>
      <c r="J2605" s="1" t="s">
        <v>1095</v>
      </c>
      <c r="K2605" s="1">
        <v>31.050157178100001</v>
      </c>
      <c r="L2605" s="1">
        <v>46.273353213199997</v>
      </c>
      <c r="M2605" s="1">
        <v>72</v>
      </c>
      <c r="N2605" s="1" t="s">
        <v>82</v>
      </c>
      <c r="O2605" s="1">
        <v>7</v>
      </c>
      <c r="P2605" t="str">
        <f>_xlfn.CONCAT( YEAR(TblOrigin[[#This Row],[ODK_DateOfSubmission]]), "-",TEXT( MONTH(TblOrigin[[#This Row],[ODK_DateOfSubmission]]),"00"))</f>
        <v>2021-09</v>
      </c>
    </row>
    <row r="2606" spans="1:16" x14ac:dyDescent="0.25">
      <c r="A2606" s="13">
        <v>3502016</v>
      </c>
      <c r="B2606" s="1">
        <v>350201614</v>
      </c>
      <c r="C2606" s="1">
        <v>34162</v>
      </c>
      <c r="D2606" s="6">
        <v>44457</v>
      </c>
      <c r="E2606" s="1">
        <v>123</v>
      </c>
      <c r="F2606" s="1" t="s">
        <v>68</v>
      </c>
      <c r="G2606" s="1" t="s">
        <v>81</v>
      </c>
      <c r="H2606" s="1" t="s">
        <v>1047</v>
      </c>
      <c r="I2606" s="1" t="s">
        <v>1440</v>
      </c>
      <c r="J2606" s="1" t="s">
        <v>1441</v>
      </c>
      <c r="K2606" s="1">
        <v>31.735530000000001</v>
      </c>
      <c r="L2606" s="1">
        <v>46.112045999999999</v>
      </c>
      <c r="M2606" s="1">
        <v>17</v>
      </c>
      <c r="N2606" s="1" t="s">
        <v>82</v>
      </c>
      <c r="O2606" s="1">
        <v>7</v>
      </c>
      <c r="P2606" t="str">
        <f>_xlfn.CONCAT( YEAR(TblOrigin[[#This Row],[ODK_DateOfSubmission]]), "-",TEXT( MONTH(TblOrigin[[#This Row],[ODK_DateOfSubmission]]),"00"))</f>
        <v>2021-09</v>
      </c>
    </row>
    <row r="2607" spans="1:16" x14ac:dyDescent="0.25">
      <c r="A2607" s="13">
        <v>3504054</v>
      </c>
      <c r="B2607" s="1">
        <v>350405414</v>
      </c>
      <c r="C2607" s="1">
        <v>9427</v>
      </c>
      <c r="D2607" s="6">
        <v>44457</v>
      </c>
      <c r="E2607" s="1">
        <v>123</v>
      </c>
      <c r="F2607" s="1" t="s">
        <v>68</v>
      </c>
      <c r="G2607" s="1" t="s">
        <v>73</v>
      </c>
      <c r="H2607" s="1" t="s">
        <v>1059</v>
      </c>
      <c r="I2607" s="1" t="s">
        <v>1110</v>
      </c>
      <c r="J2607" s="1" t="s">
        <v>1111</v>
      </c>
      <c r="K2607" s="1">
        <v>31.030441920000001</v>
      </c>
      <c r="L2607" s="1">
        <v>46.215599115800003</v>
      </c>
      <c r="M2607" s="1">
        <v>135</v>
      </c>
      <c r="N2607" s="1" t="s">
        <v>82</v>
      </c>
      <c r="O2607" s="1">
        <v>25</v>
      </c>
      <c r="P2607" t="str">
        <f>_xlfn.CONCAT( YEAR(TblOrigin[[#This Row],[ODK_DateOfSubmission]]), "-",TEXT( MONTH(TblOrigin[[#This Row],[ODK_DateOfSubmission]]),"00"))</f>
        <v>2021-09</v>
      </c>
    </row>
    <row r="2608" spans="1:16" x14ac:dyDescent="0.25">
      <c r="A2608" s="13">
        <v>3504011</v>
      </c>
      <c r="B2608" s="1">
        <v>350401114</v>
      </c>
      <c r="C2608" s="1">
        <v>10260</v>
      </c>
      <c r="D2608" s="6">
        <v>44457</v>
      </c>
      <c r="E2608" s="1">
        <v>123</v>
      </c>
      <c r="F2608" s="1" t="s">
        <v>68</v>
      </c>
      <c r="G2608" s="1" t="s">
        <v>73</v>
      </c>
      <c r="H2608" s="1" t="s">
        <v>1059</v>
      </c>
      <c r="I2608" s="1" t="s">
        <v>1066</v>
      </c>
      <c r="J2608" s="1" t="s">
        <v>1067</v>
      </c>
      <c r="K2608" s="1">
        <v>31.0134574836</v>
      </c>
      <c r="L2608" s="1">
        <v>46.282408152000002</v>
      </c>
      <c r="M2608" s="1">
        <v>650</v>
      </c>
      <c r="N2608" s="1" t="s">
        <v>82</v>
      </c>
      <c r="O2608" s="1">
        <v>250</v>
      </c>
      <c r="P2608" t="str">
        <f>_xlfn.CONCAT( YEAR(TblOrigin[[#This Row],[ODK_DateOfSubmission]]), "-",TEXT( MONTH(TblOrigin[[#This Row],[ODK_DateOfSubmission]]),"00"))</f>
        <v>2021-09</v>
      </c>
    </row>
    <row r="2609" spans="1:16" x14ac:dyDescent="0.25">
      <c r="A2609" s="13">
        <v>3504011</v>
      </c>
      <c r="B2609" s="1">
        <v>350401114</v>
      </c>
      <c r="C2609" s="1">
        <v>10260</v>
      </c>
      <c r="D2609" s="6">
        <v>44457</v>
      </c>
      <c r="E2609" s="1">
        <v>123</v>
      </c>
      <c r="F2609" s="1" t="s">
        <v>68</v>
      </c>
      <c r="G2609" s="1" t="s">
        <v>73</v>
      </c>
      <c r="H2609" s="1" t="s">
        <v>1059</v>
      </c>
      <c r="I2609" s="1" t="s">
        <v>1066</v>
      </c>
      <c r="J2609" s="1" t="s">
        <v>1067</v>
      </c>
      <c r="K2609" s="1">
        <v>31.0134574836</v>
      </c>
      <c r="L2609" s="1">
        <v>46.282408152000002</v>
      </c>
      <c r="M2609" s="1">
        <v>650</v>
      </c>
      <c r="N2609" s="1" t="s">
        <v>78</v>
      </c>
      <c r="O2609" s="1">
        <v>200</v>
      </c>
      <c r="P2609" t="str">
        <f>_xlfn.CONCAT( YEAR(TblOrigin[[#This Row],[ODK_DateOfSubmission]]), "-",TEXT( MONTH(TblOrigin[[#This Row],[ODK_DateOfSubmission]]),"00"))</f>
        <v>2021-09</v>
      </c>
    </row>
    <row r="2610" spans="1:16" x14ac:dyDescent="0.25">
      <c r="A2610" s="13">
        <v>3504033</v>
      </c>
      <c r="B2610" s="1">
        <v>350403314</v>
      </c>
      <c r="C2610" s="1">
        <v>10259</v>
      </c>
      <c r="D2610" s="6">
        <v>44457</v>
      </c>
      <c r="E2610" s="1">
        <v>123</v>
      </c>
      <c r="F2610" s="1" t="s">
        <v>68</v>
      </c>
      <c r="G2610" s="1" t="s">
        <v>73</v>
      </c>
      <c r="H2610" s="1" t="s">
        <v>1059</v>
      </c>
      <c r="I2610" s="1" t="s">
        <v>1094</v>
      </c>
      <c r="J2610" s="1" t="s">
        <v>1095</v>
      </c>
      <c r="K2610" s="1">
        <v>31.050157178100001</v>
      </c>
      <c r="L2610" s="1">
        <v>46.273353213199997</v>
      </c>
      <c r="M2610" s="1">
        <v>72</v>
      </c>
      <c r="N2610" s="1" t="s">
        <v>90</v>
      </c>
      <c r="O2610" s="1">
        <v>15</v>
      </c>
      <c r="P2610" t="str">
        <f>_xlfn.CONCAT( YEAR(TblOrigin[[#This Row],[ODK_DateOfSubmission]]), "-",TEXT( MONTH(TblOrigin[[#This Row],[ODK_DateOfSubmission]]),"00"))</f>
        <v>2021-09</v>
      </c>
    </row>
    <row r="2611" spans="1:16" x14ac:dyDescent="0.25">
      <c r="A2611" s="13">
        <v>3504033</v>
      </c>
      <c r="B2611" s="1">
        <v>350403314</v>
      </c>
      <c r="C2611" s="1">
        <v>10259</v>
      </c>
      <c r="D2611" s="6">
        <v>44457</v>
      </c>
      <c r="E2611" s="1">
        <v>123</v>
      </c>
      <c r="F2611" s="1" t="s">
        <v>68</v>
      </c>
      <c r="G2611" s="1" t="s">
        <v>73</v>
      </c>
      <c r="H2611" s="1" t="s">
        <v>1059</v>
      </c>
      <c r="I2611" s="1" t="s">
        <v>1094</v>
      </c>
      <c r="J2611" s="1" t="s">
        <v>1095</v>
      </c>
      <c r="K2611" s="1">
        <v>31.050157178100001</v>
      </c>
      <c r="L2611" s="1">
        <v>46.273353213199997</v>
      </c>
      <c r="M2611" s="1">
        <v>72</v>
      </c>
      <c r="N2611" s="1" t="s">
        <v>66</v>
      </c>
      <c r="O2611" s="1">
        <v>15</v>
      </c>
      <c r="P2611" t="str">
        <f>_xlfn.CONCAT( YEAR(TblOrigin[[#This Row],[ODK_DateOfSubmission]]), "-",TEXT( MONTH(TblOrigin[[#This Row],[ODK_DateOfSubmission]]),"00"))</f>
        <v>2021-09</v>
      </c>
    </row>
    <row r="2612" spans="1:16" x14ac:dyDescent="0.25">
      <c r="A2612" s="13">
        <v>3504011</v>
      </c>
      <c r="B2612" s="1">
        <v>350401114</v>
      </c>
      <c r="C2612" s="1">
        <v>10260</v>
      </c>
      <c r="D2612" s="6">
        <v>44457</v>
      </c>
      <c r="E2612" s="1">
        <v>123</v>
      </c>
      <c r="F2612" s="1" t="s">
        <v>68</v>
      </c>
      <c r="G2612" s="1" t="s">
        <v>73</v>
      </c>
      <c r="H2612" s="1" t="s">
        <v>1059</v>
      </c>
      <c r="I2612" s="1" t="s">
        <v>1066</v>
      </c>
      <c r="J2612" s="1" t="s">
        <v>1067</v>
      </c>
      <c r="K2612" s="1">
        <v>31.0134574836</v>
      </c>
      <c r="L2612" s="1">
        <v>46.282408152000002</v>
      </c>
      <c r="M2612" s="1">
        <v>650</v>
      </c>
      <c r="N2612" s="1" t="s">
        <v>90</v>
      </c>
      <c r="O2612" s="1">
        <v>20</v>
      </c>
      <c r="P2612" t="str">
        <f>_xlfn.CONCAT( YEAR(TblOrigin[[#This Row],[ODK_DateOfSubmission]]), "-",TEXT( MONTH(TblOrigin[[#This Row],[ODK_DateOfSubmission]]),"00"))</f>
        <v>2021-09</v>
      </c>
    </row>
    <row r="2613" spans="1:16" x14ac:dyDescent="0.25">
      <c r="A2613" s="13">
        <v>3504011</v>
      </c>
      <c r="B2613" s="1">
        <v>350401114</v>
      </c>
      <c r="C2613" s="1">
        <v>10260</v>
      </c>
      <c r="D2613" s="6">
        <v>44457</v>
      </c>
      <c r="E2613" s="1">
        <v>123</v>
      </c>
      <c r="F2613" s="1" t="s">
        <v>68</v>
      </c>
      <c r="G2613" s="1" t="s">
        <v>73</v>
      </c>
      <c r="H2613" s="1" t="s">
        <v>1059</v>
      </c>
      <c r="I2613" s="1" t="s">
        <v>1066</v>
      </c>
      <c r="J2613" s="1" t="s">
        <v>1067</v>
      </c>
      <c r="K2613" s="1">
        <v>31.0134574836</v>
      </c>
      <c r="L2613" s="1">
        <v>46.282408152000002</v>
      </c>
      <c r="M2613" s="1">
        <v>650</v>
      </c>
      <c r="N2613" s="1" t="s">
        <v>133</v>
      </c>
      <c r="O2613" s="1">
        <v>10</v>
      </c>
      <c r="P2613" t="str">
        <f>_xlfn.CONCAT( YEAR(TblOrigin[[#This Row],[ODK_DateOfSubmission]]), "-",TEXT( MONTH(TblOrigin[[#This Row],[ODK_DateOfSubmission]]),"00"))</f>
        <v>2021-09</v>
      </c>
    </row>
    <row r="2614" spans="1:16" x14ac:dyDescent="0.25">
      <c r="A2614" s="13">
        <v>3502012</v>
      </c>
      <c r="B2614" s="1">
        <v>350201214</v>
      </c>
      <c r="C2614" s="1">
        <v>33800</v>
      </c>
      <c r="D2614" s="6">
        <v>44457</v>
      </c>
      <c r="E2614" s="1">
        <v>123</v>
      </c>
      <c r="F2614" s="1" t="s">
        <v>68</v>
      </c>
      <c r="G2614" s="1" t="s">
        <v>81</v>
      </c>
      <c r="H2614" s="1" t="s">
        <v>1048</v>
      </c>
      <c r="I2614" s="1" t="s">
        <v>1337</v>
      </c>
      <c r="J2614" s="1" t="s">
        <v>1338</v>
      </c>
      <c r="K2614" s="1">
        <v>31.541273</v>
      </c>
      <c r="L2614" s="1">
        <v>46.125217999999997</v>
      </c>
      <c r="M2614" s="1">
        <v>5</v>
      </c>
      <c r="N2614" s="1" t="s">
        <v>90</v>
      </c>
      <c r="O2614" s="1">
        <v>3</v>
      </c>
      <c r="P2614" t="str">
        <f>_xlfn.CONCAT( YEAR(TblOrigin[[#This Row],[ODK_DateOfSubmission]]), "-",TEXT( MONTH(TblOrigin[[#This Row],[ODK_DateOfSubmission]]),"00"))</f>
        <v>2021-09</v>
      </c>
    </row>
    <row r="2615" spans="1:16" x14ac:dyDescent="0.25">
      <c r="A2615" s="13">
        <v>3603022</v>
      </c>
      <c r="B2615" s="1">
        <v>360302214</v>
      </c>
      <c r="C2615" s="1">
        <v>3381</v>
      </c>
      <c r="D2615" s="6">
        <v>44457</v>
      </c>
      <c r="E2615" s="1">
        <v>123</v>
      </c>
      <c r="F2615" s="1" t="s">
        <v>96</v>
      </c>
      <c r="G2615" s="1" t="s">
        <v>173</v>
      </c>
      <c r="H2615" s="1" t="s">
        <v>1138</v>
      </c>
      <c r="I2615" s="1" t="s">
        <v>1596</v>
      </c>
      <c r="J2615" s="1" t="s">
        <v>1597</v>
      </c>
      <c r="K2615" s="1">
        <v>31.976561914200001</v>
      </c>
      <c r="L2615" s="1">
        <v>44.948463998800001</v>
      </c>
      <c r="M2615" s="1">
        <v>1</v>
      </c>
      <c r="N2615" s="1" t="s">
        <v>74</v>
      </c>
      <c r="O2615" s="1">
        <v>1</v>
      </c>
      <c r="P2615" t="str">
        <f>_xlfn.CONCAT( YEAR(TblOrigin[[#This Row],[ODK_DateOfSubmission]]), "-",TEXT( MONTH(TblOrigin[[#This Row],[ODK_DateOfSubmission]]),"00"))</f>
        <v>2021-09</v>
      </c>
    </row>
    <row r="2616" spans="1:16" x14ac:dyDescent="0.25">
      <c r="A2616" s="13">
        <v>3603025</v>
      </c>
      <c r="B2616" s="1">
        <v>360302514</v>
      </c>
      <c r="C2616" s="1">
        <v>2885</v>
      </c>
      <c r="D2616" s="6">
        <v>44457</v>
      </c>
      <c r="E2616" s="1">
        <v>123</v>
      </c>
      <c r="F2616" s="1" t="s">
        <v>96</v>
      </c>
      <c r="G2616" s="1" t="s">
        <v>173</v>
      </c>
      <c r="H2616" s="1" t="s">
        <v>1138</v>
      </c>
      <c r="I2616" s="1" t="s">
        <v>1598</v>
      </c>
      <c r="J2616" s="1" t="s">
        <v>1599</v>
      </c>
      <c r="K2616" s="1">
        <v>31.987180695900001</v>
      </c>
      <c r="L2616" s="1">
        <v>44.902500910900002</v>
      </c>
      <c r="M2616" s="1">
        <v>3</v>
      </c>
      <c r="N2616" s="1" t="s">
        <v>74</v>
      </c>
      <c r="O2616" s="1">
        <v>1</v>
      </c>
      <c r="P2616" t="str">
        <f>_xlfn.CONCAT( YEAR(TblOrigin[[#This Row],[ODK_DateOfSubmission]]), "-",TEXT( MONTH(TblOrigin[[#This Row],[ODK_DateOfSubmission]]),"00"))</f>
        <v>2021-09</v>
      </c>
    </row>
    <row r="2617" spans="1:16" x14ac:dyDescent="0.25">
      <c r="A2617" s="13">
        <v>3504019</v>
      </c>
      <c r="B2617" s="1">
        <v>350401914</v>
      </c>
      <c r="C2617" s="1">
        <v>9470</v>
      </c>
      <c r="D2617" s="6">
        <v>44457</v>
      </c>
      <c r="E2617" s="1">
        <v>123</v>
      </c>
      <c r="F2617" s="1" t="s">
        <v>68</v>
      </c>
      <c r="G2617" s="1" t="s">
        <v>73</v>
      </c>
      <c r="H2617" s="1" t="s">
        <v>1059</v>
      </c>
      <c r="I2617" s="1" t="s">
        <v>1076</v>
      </c>
      <c r="J2617" s="1" t="s">
        <v>1077</v>
      </c>
      <c r="K2617" s="1">
        <v>31.0569626851</v>
      </c>
      <c r="L2617" s="1">
        <v>46.266143804899997</v>
      </c>
      <c r="M2617" s="1">
        <v>13</v>
      </c>
      <c r="N2617" s="1" t="s">
        <v>74</v>
      </c>
      <c r="O2617" s="1">
        <v>3</v>
      </c>
      <c r="P2617" t="str">
        <f>_xlfn.CONCAT( YEAR(TblOrigin[[#This Row],[ODK_DateOfSubmission]]), "-",TEXT( MONTH(TblOrigin[[#This Row],[ODK_DateOfSubmission]]),"00"))</f>
        <v>2021-09</v>
      </c>
    </row>
    <row r="2618" spans="1:16" x14ac:dyDescent="0.25">
      <c r="A2618" s="13">
        <v>3504019</v>
      </c>
      <c r="B2618" s="1">
        <v>350401914</v>
      </c>
      <c r="C2618" s="1">
        <v>9470</v>
      </c>
      <c r="D2618" s="6">
        <v>44457</v>
      </c>
      <c r="E2618" s="1">
        <v>123</v>
      </c>
      <c r="F2618" s="1" t="s">
        <v>68</v>
      </c>
      <c r="G2618" s="1" t="s">
        <v>73</v>
      </c>
      <c r="H2618" s="1" t="s">
        <v>1059</v>
      </c>
      <c r="I2618" s="1" t="s">
        <v>1076</v>
      </c>
      <c r="J2618" s="1" t="s">
        <v>1077</v>
      </c>
      <c r="K2618" s="1">
        <v>31.0569626851</v>
      </c>
      <c r="L2618" s="1">
        <v>46.266143804899997</v>
      </c>
      <c r="M2618" s="1">
        <v>13</v>
      </c>
      <c r="N2618" s="1" t="s">
        <v>94</v>
      </c>
      <c r="O2618" s="1">
        <v>4</v>
      </c>
      <c r="P2618" t="str">
        <f>_xlfn.CONCAT( YEAR(TblOrigin[[#This Row],[ODK_DateOfSubmission]]), "-",TEXT( MONTH(TblOrigin[[#This Row],[ODK_DateOfSubmission]]),"00"))</f>
        <v>2021-09</v>
      </c>
    </row>
    <row r="2619" spans="1:16" x14ac:dyDescent="0.25">
      <c r="A2619" s="13">
        <v>3502015</v>
      </c>
      <c r="B2619" s="1">
        <v>350201514</v>
      </c>
      <c r="C2619" s="1">
        <v>33803</v>
      </c>
      <c r="D2619" s="6">
        <v>44457</v>
      </c>
      <c r="E2619" s="1">
        <v>123</v>
      </c>
      <c r="F2619" s="1" t="s">
        <v>68</v>
      </c>
      <c r="G2619" s="1" t="s">
        <v>81</v>
      </c>
      <c r="H2619" s="1" t="s">
        <v>1048</v>
      </c>
      <c r="I2619" s="1" t="s">
        <v>1531</v>
      </c>
      <c r="J2619" s="1" t="s">
        <v>1532</v>
      </c>
      <c r="K2619" s="1">
        <v>31.543367</v>
      </c>
      <c r="L2619" s="1">
        <v>46.119889000000001</v>
      </c>
      <c r="M2619" s="1">
        <v>4</v>
      </c>
      <c r="N2619" s="1" t="s">
        <v>66</v>
      </c>
      <c r="O2619" s="1">
        <v>2</v>
      </c>
      <c r="P2619" t="str">
        <f>_xlfn.CONCAT( YEAR(TblOrigin[[#This Row],[ODK_DateOfSubmission]]), "-",TEXT( MONTH(TblOrigin[[#This Row],[ODK_DateOfSubmission]]),"00"))</f>
        <v>2021-09</v>
      </c>
    </row>
    <row r="2620" spans="1:16" x14ac:dyDescent="0.25">
      <c r="A2620" s="13">
        <v>3502016</v>
      </c>
      <c r="B2620" s="1">
        <v>350201614</v>
      </c>
      <c r="C2620" s="1">
        <v>34162</v>
      </c>
      <c r="D2620" s="6">
        <v>44457</v>
      </c>
      <c r="E2620" s="1">
        <v>123</v>
      </c>
      <c r="F2620" s="1" t="s">
        <v>68</v>
      </c>
      <c r="G2620" s="1" t="s">
        <v>81</v>
      </c>
      <c r="H2620" s="1" t="s">
        <v>1047</v>
      </c>
      <c r="I2620" s="1" t="s">
        <v>1440</v>
      </c>
      <c r="J2620" s="1" t="s">
        <v>1441</v>
      </c>
      <c r="K2620" s="1">
        <v>31.735530000000001</v>
      </c>
      <c r="L2620" s="1">
        <v>46.112045999999999</v>
      </c>
      <c r="M2620" s="1">
        <v>17</v>
      </c>
      <c r="N2620" s="1" t="s">
        <v>66</v>
      </c>
      <c r="O2620" s="1">
        <v>4</v>
      </c>
      <c r="P2620" t="str">
        <f>_xlfn.CONCAT( YEAR(TblOrigin[[#This Row],[ODK_DateOfSubmission]]), "-",TEXT( MONTH(TblOrigin[[#This Row],[ODK_DateOfSubmission]]),"00"))</f>
        <v>2021-09</v>
      </c>
    </row>
    <row r="2621" spans="1:16" x14ac:dyDescent="0.25">
      <c r="A2621" s="13">
        <v>3504054</v>
      </c>
      <c r="B2621" s="1">
        <v>350405414</v>
      </c>
      <c r="C2621" s="1">
        <v>9427</v>
      </c>
      <c r="D2621" s="6">
        <v>44457</v>
      </c>
      <c r="E2621" s="1">
        <v>123</v>
      </c>
      <c r="F2621" s="1" t="s">
        <v>68</v>
      </c>
      <c r="G2621" s="1" t="s">
        <v>73</v>
      </c>
      <c r="H2621" s="1" t="s">
        <v>1059</v>
      </c>
      <c r="I2621" s="1" t="s">
        <v>1110</v>
      </c>
      <c r="J2621" s="1" t="s">
        <v>1111</v>
      </c>
      <c r="K2621" s="1">
        <v>31.030441920000001</v>
      </c>
      <c r="L2621" s="1">
        <v>46.215599115800003</v>
      </c>
      <c r="M2621" s="1">
        <v>135</v>
      </c>
      <c r="N2621" s="1" t="s">
        <v>66</v>
      </c>
      <c r="O2621" s="1">
        <v>5</v>
      </c>
      <c r="P2621" t="str">
        <f>_xlfn.CONCAT( YEAR(TblOrigin[[#This Row],[ODK_DateOfSubmission]]), "-",TEXT( MONTH(TblOrigin[[#This Row],[ODK_DateOfSubmission]]),"00"))</f>
        <v>2021-09</v>
      </c>
    </row>
    <row r="2622" spans="1:16" x14ac:dyDescent="0.25">
      <c r="A2622" s="13">
        <v>3504011</v>
      </c>
      <c r="B2622" s="1">
        <v>350401114</v>
      </c>
      <c r="C2622" s="1">
        <v>10260</v>
      </c>
      <c r="D2622" s="6">
        <v>44457</v>
      </c>
      <c r="E2622" s="1">
        <v>123</v>
      </c>
      <c r="F2622" s="1" t="s">
        <v>68</v>
      </c>
      <c r="G2622" s="1" t="s">
        <v>73</v>
      </c>
      <c r="H2622" s="1" t="s">
        <v>1059</v>
      </c>
      <c r="I2622" s="1" t="s">
        <v>1066</v>
      </c>
      <c r="J2622" s="1" t="s">
        <v>1067</v>
      </c>
      <c r="K2622" s="1">
        <v>31.0134574836</v>
      </c>
      <c r="L2622" s="1">
        <v>46.282408152000002</v>
      </c>
      <c r="M2622" s="1">
        <v>650</v>
      </c>
      <c r="N2622" s="1" t="s">
        <v>66</v>
      </c>
      <c r="O2622" s="1">
        <v>10</v>
      </c>
      <c r="P2622" t="str">
        <f>_xlfn.CONCAT( YEAR(TblOrigin[[#This Row],[ODK_DateOfSubmission]]), "-",TEXT( MONTH(TblOrigin[[#This Row],[ODK_DateOfSubmission]]),"00"))</f>
        <v>2021-09</v>
      </c>
    </row>
    <row r="2623" spans="1:16" x14ac:dyDescent="0.25">
      <c r="A2623" s="13">
        <v>3504019</v>
      </c>
      <c r="B2623" s="1">
        <v>350401914</v>
      </c>
      <c r="C2623" s="1">
        <v>9470</v>
      </c>
      <c r="D2623" s="6">
        <v>44457</v>
      </c>
      <c r="E2623" s="1">
        <v>123</v>
      </c>
      <c r="F2623" s="1" t="s">
        <v>68</v>
      </c>
      <c r="G2623" s="1" t="s">
        <v>73</v>
      </c>
      <c r="H2623" s="1" t="s">
        <v>1059</v>
      </c>
      <c r="I2623" s="1" t="s">
        <v>1076</v>
      </c>
      <c r="J2623" s="1" t="s">
        <v>1077</v>
      </c>
      <c r="K2623" s="1">
        <v>31.0569626851</v>
      </c>
      <c r="L2623" s="1">
        <v>46.266143804899997</v>
      </c>
      <c r="M2623" s="1">
        <v>13</v>
      </c>
      <c r="N2623" s="1" t="s">
        <v>104</v>
      </c>
      <c r="O2623" s="1">
        <v>3</v>
      </c>
      <c r="P2623" t="str">
        <f>_xlfn.CONCAT( YEAR(TblOrigin[[#This Row],[ODK_DateOfSubmission]]), "-",TEXT( MONTH(TblOrigin[[#This Row],[ODK_DateOfSubmission]]),"00"))</f>
        <v>2021-09</v>
      </c>
    </row>
    <row r="2624" spans="1:16" x14ac:dyDescent="0.25">
      <c r="A2624" s="13">
        <v>3504011</v>
      </c>
      <c r="B2624" s="1">
        <v>350401114</v>
      </c>
      <c r="C2624" s="1">
        <v>10260</v>
      </c>
      <c r="D2624" s="6">
        <v>44457</v>
      </c>
      <c r="E2624" s="1">
        <v>123</v>
      </c>
      <c r="F2624" s="1" t="s">
        <v>68</v>
      </c>
      <c r="G2624" s="1" t="s">
        <v>73</v>
      </c>
      <c r="H2624" s="1" t="s">
        <v>1059</v>
      </c>
      <c r="I2624" s="1" t="s">
        <v>1066</v>
      </c>
      <c r="J2624" s="1" t="s">
        <v>1067</v>
      </c>
      <c r="K2624" s="1">
        <v>31.0134574836</v>
      </c>
      <c r="L2624" s="1">
        <v>46.282408152000002</v>
      </c>
      <c r="M2624" s="1">
        <v>650</v>
      </c>
      <c r="N2624" s="1" t="s">
        <v>74</v>
      </c>
      <c r="O2624" s="1">
        <v>150</v>
      </c>
      <c r="P2624" t="str">
        <f>_xlfn.CONCAT( YEAR(TblOrigin[[#This Row],[ODK_DateOfSubmission]]), "-",TEXT( MONTH(TblOrigin[[#This Row],[ODK_DateOfSubmission]]),"00"))</f>
        <v>2021-09</v>
      </c>
    </row>
    <row r="2625" spans="1:16" x14ac:dyDescent="0.25">
      <c r="A2625" s="13">
        <v>3504054</v>
      </c>
      <c r="B2625" s="1">
        <v>350405414</v>
      </c>
      <c r="C2625" s="1">
        <v>9427</v>
      </c>
      <c r="D2625" s="6">
        <v>44457</v>
      </c>
      <c r="E2625" s="1">
        <v>123</v>
      </c>
      <c r="F2625" s="1" t="s">
        <v>68</v>
      </c>
      <c r="G2625" s="1" t="s">
        <v>73</v>
      </c>
      <c r="H2625" s="1" t="s">
        <v>1059</v>
      </c>
      <c r="I2625" s="1" t="s">
        <v>1110</v>
      </c>
      <c r="J2625" s="1" t="s">
        <v>1111</v>
      </c>
      <c r="K2625" s="1">
        <v>31.030441920000001</v>
      </c>
      <c r="L2625" s="1">
        <v>46.215599115800003</v>
      </c>
      <c r="M2625" s="1">
        <v>135</v>
      </c>
      <c r="N2625" s="1" t="s">
        <v>74</v>
      </c>
      <c r="O2625" s="1">
        <v>40</v>
      </c>
      <c r="P2625" t="str">
        <f>_xlfn.CONCAT( YEAR(TblOrigin[[#This Row],[ODK_DateOfSubmission]]), "-",TEXT( MONTH(TblOrigin[[#This Row],[ODK_DateOfSubmission]]),"00"))</f>
        <v>2021-09</v>
      </c>
    </row>
    <row r="2626" spans="1:16" x14ac:dyDescent="0.25">
      <c r="A2626" s="13">
        <v>3504019</v>
      </c>
      <c r="B2626" s="1">
        <v>350401914</v>
      </c>
      <c r="C2626" s="1">
        <v>9470</v>
      </c>
      <c r="D2626" s="6">
        <v>44457</v>
      </c>
      <c r="E2626" s="1">
        <v>123</v>
      </c>
      <c r="F2626" s="1" t="s">
        <v>68</v>
      </c>
      <c r="G2626" s="1" t="s">
        <v>73</v>
      </c>
      <c r="H2626" s="1" t="s">
        <v>1059</v>
      </c>
      <c r="I2626" s="1" t="s">
        <v>1076</v>
      </c>
      <c r="J2626" s="1" t="s">
        <v>1077</v>
      </c>
      <c r="K2626" s="1">
        <v>31.0569626851</v>
      </c>
      <c r="L2626" s="1">
        <v>46.266143804899997</v>
      </c>
      <c r="M2626" s="1">
        <v>13</v>
      </c>
      <c r="N2626" s="1" t="s">
        <v>116</v>
      </c>
      <c r="O2626" s="1">
        <v>3</v>
      </c>
      <c r="P2626" t="str">
        <f>_xlfn.CONCAT( YEAR(TblOrigin[[#This Row],[ODK_DateOfSubmission]]), "-",TEXT( MONTH(TblOrigin[[#This Row],[ODK_DateOfSubmission]]),"00"))</f>
        <v>2021-09</v>
      </c>
    </row>
    <row r="2627" spans="1:16" x14ac:dyDescent="0.25">
      <c r="A2627" s="13">
        <v>3504015</v>
      </c>
      <c r="B2627" s="1">
        <v>350401514</v>
      </c>
      <c r="C2627" s="1">
        <v>10272</v>
      </c>
      <c r="D2627" s="6">
        <v>44457</v>
      </c>
      <c r="E2627" s="1">
        <v>123</v>
      </c>
      <c r="F2627" s="1" t="s">
        <v>68</v>
      </c>
      <c r="G2627" s="1" t="s">
        <v>73</v>
      </c>
      <c r="H2627" s="1" t="s">
        <v>1059</v>
      </c>
      <c r="I2627" s="1" t="s">
        <v>1072</v>
      </c>
      <c r="J2627" s="1" t="s">
        <v>1073</v>
      </c>
      <c r="K2627" s="1">
        <v>31.034963944600001</v>
      </c>
      <c r="L2627" s="1">
        <v>46.242300951700003</v>
      </c>
      <c r="M2627" s="1">
        <v>3</v>
      </c>
      <c r="N2627" s="1" t="s">
        <v>87</v>
      </c>
      <c r="O2627" s="1">
        <v>3</v>
      </c>
      <c r="P2627" t="str">
        <f>_xlfn.CONCAT( YEAR(TblOrigin[[#This Row],[ODK_DateOfSubmission]]), "-",TEXT( MONTH(TblOrigin[[#This Row],[ODK_DateOfSubmission]]),"00"))</f>
        <v>2021-09</v>
      </c>
    </row>
    <row r="2628" spans="1:16" x14ac:dyDescent="0.25">
      <c r="A2628" s="13">
        <v>3504002</v>
      </c>
      <c r="B2628" s="1">
        <v>350400214</v>
      </c>
      <c r="C2628" s="1">
        <v>25529</v>
      </c>
      <c r="D2628" s="6">
        <v>44457</v>
      </c>
      <c r="E2628" s="1">
        <v>123</v>
      </c>
      <c r="F2628" s="1" t="s">
        <v>68</v>
      </c>
      <c r="G2628" s="1" t="s">
        <v>73</v>
      </c>
      <c r="H2628" s="1" t="s">
        <v>1059</v>
      </c>
      <c r="I2628" s="1" t="s">
        <v>1062</v>
      </c>
      <c r="J2628" s="1" t="s">
        <v>1063</v>
      </c>
      <c r="K2628" s="1">
        <v>31.033167288000001</v>
      </c>
      <c r="L2628" s="1">
        <v>46.273891712999998</v>
      </c>
      <c r="M2628" s="1">
        <v>9</v>
      </c>
      <c r="N2628" s="1" t="s">
        <v>87</v>
      </c>
      <c r="O2628" s="1">
        <v>5</v>
      </c>
      <c r="P2628" t="str">
        <f>_xlfn.CONCAT( YEAR(TblOrigin[[#This Row],[ODK_DateOfSubmission]]), "-",TEXT( MONTH(TblOrigin[[#This Row],[ODK_DateOfSubmission]]),"00"))</f>
        <v>2021-09</v>
      </c>
    </row>
    <row r="2629" spans="1:16" x14ac:dyDescent="0.25">
      <c r="A2629" s="13">
        <v>3504054</v>
      </c>
      <c r="B2629" s="1">
        <v>350405414</v>
      </c>
      <c r="C2629" s="1">
        <v>9427</v>
      </c>
      <c r="D2629" s="6">
        <v>44457</v>
      </c>
      <c r="E2629" s="1">
        <v>123</v>
      </c>
      <c r="F2629" s="1" t="s">
        <v>68</v>
      </c>
      <c r="G2629" s="1" t="s">
        <v>73</v>
      </c>
      <c r="H2629" s="1" t="s">
        <v>1059</v>
      </c>
      <c r="I2629" s="1" t="s">
        <v>1110</v>
      </c>
      <c r="J2629" s="1" t="s">
        <v>1111</v>
      </c>
      <c r="K2629" s="1">
        <v>31.030441920000001</v>
      </c>
      <c r="L2629" s="1">
        <v>46.215599115800003</v>
      </c>
      <c r="M2629" s="1">
        <v>135</v>
      </c>
      <c r="N2629" s="1" t="s">
        <v>108</v>
      </c>
      <c r="O2629" s="1">
        <v>15</v>
      </c>
      <c r="P2629" t="str">
        <f>_xlfn.CONCAT( YEAR(TblOrigin[[#This Row],[ODK_DateOfSubmission]]), "-",TEXT( MONTH(TblOrigin[[#This Row],[ODK_DateOfSubmission]]),"00"))</f>
        <v>2021-09</v>
      </c>
    </row>
    <row r="2630" spans="1:16" x14ac:dyDescent="0.25">
      <c r="A2630" s="13">
        <v>3504011</v>
      </c>
      <c r="B2630" s="1">
        <v>350401114</v>
      </c>
      <c r="C2630" s="1">
        <v>10260</v>
      </c>
      <c r="D2630" s="6">
        <v>44457</v>
      </c>
      <c r="E2630" s="1">
        <v>123</v>
      </c>
      <c r="F2630" s="1" t="s">
        <v>68</v>
      </c>
      <c r="G2630" s="1" t="s">
        <v>73</v>
      </c>
      <c r="H2630" s="1" t="s">
        <v>1059</v>
      </c>
      <c r="I2630" s="1" t="s">
        <v>1066</v>
      </c>
      <c r="J2630" s="1" t="s">
        <v>1067</v>
      </c>
      <c r="K2630" s="1">
        <v>31.0134574836</v>
      </c>
      <c r="L2630" s="1">
        <v>46.282408152000002</v>
      </c>
      <c r="M2630" s="1">
        <v>650</v>
      </c>
      <c r="N2630" s="1" t="s">
        <v>87</v>
      </c>
      <c r="O2630" s="1">
        <v>10</v>
      </c>
      <c r="P2630" t="str">
        <f>_xlfn.CONCAT( YEAR(TblOrigin[[#This Row],[ODK_DateOfSubmission]]), "-",TEXT( MONTH(TblOrigin[[#This Row],[ODK_DateOfSubmission]]),"00"))</f>
        <v>2021-09</v>
      </c>
    </row>
    <row r="2631" spans="1:16" x14ac:dyDescent="0.25">
      <c r="A2631" s="13">
        <v>3502003</v>
      </c>
      <c r="B2631" s="1">
        <v>350200314</v>
      </c>
      <c r="C2631" s="1">
        <v>24722</v>
      </c>
      <c r="D2631" s="6">
        <v>44457</v>
      </c>
      <c r="E2631" s="1">
        <v>123</v>
      </c>
      <c r="F2631" s="1" t="s">
        <v>68</v>
      </c>
      <c r="G2631" s="1" t="s">
        <v>81</v>
      </c>
      <c r="H2631" s="1" t="s">
        <v>1047</v>
      </c>
      <c r="I2631" s="1" t="s">
        <v>1051</v>
      </c>
      <c r="J2631" s="1" t="s">
        <v>897</v>
      </c>
      <c r="K2631" s="1">
        <v>31.711529196499999</v>
      </c>
      <c r="L2631" s="1">
        <v>46.124556874</v>
      </c>
      <c r="M2631" s="1">
        <v>9</v>
      </c>
      <c r="N2631" s="1" t="s">
        <v>87</v>
      </c>
      <c r="O2631" s="1">
        <v>5</v>
      </c>
      <c r="P2631" t="str">
        <f>_xlfn.CONCAT( YEAR(TblOrigin[[#This Row],[ODK_DateOfSubmission]]), "-",TEXT( MONTH(TblOrigin[[#This Row],[ODK_DateOfSubmission]]),"00"))</f>
        <v>2021-09</v>
      </c>
    </row>
    <row r="2632" spans="1:16" x14ac:dyDescent="0.25">
      <c r="A2632" s="13">
        <v>3502007</v>
      </c>
      <c r="B2632" s="1">
        <v>350200714</v>
      </c>
      <c r="C2632" s="1">
        <v>33795</v>
      </c>
      <c r="D2632" s="6">
        <v>44457</v>
      </c>
      <c r="E2632" s="1">
        <v>123</v>
      </c>
      <c r="F2632" s="1" t="s">
        <v>68</v>
      </c>
      <c r="G2632" s="1" t="s">
        <v>81</v>
      </c>
      <c r="H2632" s="1" t="s">
        <v>1047</v>
      </c>
      <c r="I2632" s="1" t="s">
        <v>1334</v>
      </c>
      <c r="J2632" s="1" t="s">
        <v>1335</v>
      </c>
      <c r="K2632" s="1">
        <v>31.728400000000001</v>
      </c>
      <c r="L2632" s="1">
        <v>46.110399999999998</v>
      </c>
      <c r="M2632" s="1">
        <v>4</v>
      </c>
      <c r="N2632" s="1" t="s">
        <v>87</v>
      </c>
      <c r="O2632" s="1">
        <v>4</v>
      </c>
      <c r="P2632" t="str">
        <f>_xlfn.CONCAT( YEAR(TblOrigin[[#This Row],[ODK_DateOfSubmission]]), "-",TEXT( MONTH(TblOrigin[[#This Row],[ODK_DateOfSubmission]]),"00"))</f>
        <v>2021-09</v>
      </c>
    </row>
    <row r="2633" spans="1:16" x14ac:dyDescent="0.25">
      <c r="A2633" s="13">
        <v>3504033</v>
      </c>
      <c r="B2633" s="1">
        <v>350403314</v>
      </c>
      <c r="C2633" s="1">
        <v>10259</v>
      </c>
      <c r="D2633" s="6">
        <v>44457</v>
      </c>
      <c r="E2633" s="1">
        <v>123</v>
      </c>
      <c r="F2633" s="1" t="s">
        <v>68</v>
      </c>
      <c r="G2633" s="1" t="s">
        <v>73</v>
      </c>
      <c r="H2633" s="1" t="s">
        <v>1059</v>
      </c>
      <c r="I2633" s="1" t="s">
        <v>1094</v>
      </c>
      <c r="J2633" s="1" t="s">
        <v>1095</v>
      </c>
      <c r="K2633" s="1">
        <v>31.050157178100001</v>
      </c>
      <c r="L2633" s="1">
        <v>46.273353213199997</v>
      </c>
      <c r="M2633" s="1">
        <v>72</v>
      </c>
      <c r="N2633" s="1" t="s">
        <v>78</v>
      </c>
      <c r="O2633" s="1">
        <v>15</v>
      </c>
      <c r="P2633" t="str">
        <f>_xlfn.CONCAT( YEAR(TblOrigin[[#This Row],[ODK_DateOfSubmission]]), "-",TEXT( MONTH(TblOrigin[[#This Row],[ODK_DateOfSubmission]]),"00"))</f>
        <v>2021-09</v>
      </c>
    </row>
    <row r="2634" spans="1:16" x14ac:dyDescent="0.25">
      <c r="A2634" s="13">
        <v>3502003</v>
      </c>
      <c r="B2634" s="1">
        <v>350200314</v>
      </c>
      <c r="C2634" s="1">
        <v>24722</v>
      </c>
      <c r="D2634" s="6">
        <v>44457</v>
      </c>
      <c r="E2634" s="1">
        <v>123</v>
      </c>
      <c r="F2634" s="1" t="s">
        <v>68</v>
      </c>
      <c r="G2634" s="1" t="s">
        <v>81</v>
      </c>
      <c r="H2634" s="1" t="s">
        <v>1047</v>
      </c>
      <c r="I2634" s="1" t="s">
        <v>1051</v>
      </c>
      <c r="J2634" s="1" t="s">
        <v>897</v>
      </c>
      <c r="K2634" s="1">
        <v>31.711529196499999</v>
      </c>
      <c r="L2634" s="1">
        <v>46.124556874</v>
      </c>
      <c r="M2634" s="1">
        <v>9</v>
      </c>
      <c r="N2634" s="1" t="s">
        <v>78</v>
      </c>
      <c r="O2634" s="1">
        <v>4</v>
      </c>
      <c r="P2634" t="str">
        <f>_xlfn.CONCAT( YEAR(TblOrigin[[#This Row],[ODK_DateOfSubmission]]), "-",TEXT( MONTH(TblOrigin[[#This Row],[ODK_DateOfSubmission]]),"00"))</f>
        <v>2021-09</v>
      </c>
    </row>
    <row r="2635" spans="1:16" x14ac:dyDescent="0.25">
      <c r="A2635" s="13">
        <v>3504054</v>
      </c>
      <c r="B2635" s="1">
        <v>350405414</v>
      </c>
      <c r="C2635" s="1">
        <v>9427</v>
      </c>
      <c r="D2635" s="6">
        <v>44457</v>
      </c>
      <c r="E2635" s="1">
        <v>123</v>
      </c>
      <c r="F2635" s="1" t="s">
        <v>68</v>
      </c>
      <c r="G2635" s="1" t="s">
        <v>73</v>
      </c>
      <c r="H2635" s="1" t="s">
        <v>1059</v>
      </c>
      <c r="I2635" s="1" t="s">
        <v>1110</v>
      </c>
      <c r="J2635" s="1" t="s">
        <v>1111</v>
      </c>
      <c r="K2635" s="1">
        <v>31.030441920000001</v>
      </c>
      <c r="L2635" s="1">
        <v>46.215599115800003</v>
      </c>
      <c r="M2635" s="1">
        <v>135</v>
      </c>
      <c r="N2635" s="1" t="s">
        <v>78</v>
      </c>
      <c r="O2635" s="1">
        <v>50</v>
      </c>
      <c r="P2635" t="str">
        <f>_xlfn.CONCAT( YEAR(TblOrigin[[#This Row],[ODK_DateOfSubmission]]), "-",TEXT( MONTH(TblOrigin[[#This Row],[ODK_DateOfSubmission]]),"00"))</f>
        <v>2021-09</v>
      </c>
    </row>
    <row r="2636" spans="1:16" x14ac:dyDescent="0.25">
      <c r="A2636" s="13">
        <v>3504002</v>
      </c>
      <c r="B2636" s="1">
        <v>350400214</v>
      </c>
      <c r="C2636" s="1">
        <v>25529</v>
      </c>
      <c r="D2636" s="6">
        <v>44457</v>
      </c>
      <c r="E2636" s="1">
        <v>123</v>
      </c>
      <c r="F2636" s="1" t="s">
        <v>68</v>
      </c>
      <c r="G2636" s="1" t="s">
        <v>73</v>
      </c>
      <c r="H2636" s="1" t="s">
        <v>1059</v>
      </c>
      <c r="I2636" s="1" t="s">
        <v>1062</v>
      </c>
      <c r="J2636" s="1" t="s">
        <v>1063</v>
      </c>
      <c r="K2636" s="1">
        <v>31.033167288000001</v>
      </c>
      <c r="L2636" s="1">
        <v>46.273891712999998</v>
      </c>
      <c r="M2636" s="1">
        <v>9</v>
      </c>
      <c r="N2636" s="1" t="s">
        <v>78</v>
      </c>
      <c r="O2636" s="1">
        <v>4</v>
      </c>
      <c r="P2636" t="str">
        <f>_xlfn.CONCAT( YEAR(TblOrigin[[#This Row],[ODK_DateOfSubmission]]), "-",TEXT( MONTH(TblOrigin[[#This Row],[ODK_DateOfSubmission]]),"00"))</f>
        <v>2021-09</v>
      </c>
    </row>
    <row r="2637" spans="1:16" x14ac:dyDescent="0.25">
      <c r="A2637" s="13">
        <v>3502016</v>
      </c>
      <c r="B2637" s="1">
        <v>350201614</v>
      </c>
      <c r="C2637" s="1">
        <v>34162</v>
      </c>
      <c r="D2637" s="6">
        <v>44457</v>
      </c>
      <c r="E2637" s="1">
        <v>123</v>
      </c>
      <c r="F2637" s="1" t="s">
        <v>68</v>
      </c>
      <c r="G2637" s="1" t="s">
        <v>81</v>
      </c>
      <c r="H2637" s="1" t="s">
        <v>1047</v>
      </c>
      <c r="I2637" s="1" t="s">
        <v>1440</v>
      </c>
      <c r="J2637" s="1" t="s">
        <v>1441</v>
      </c>
      <c r="K2637" s="1">
        <v>31.735530000000001</v>
      </c>
      <c r="L2637" s="1">
        <v>46.112045999999999</v>
      </c>
      <c r="M2637" s="1">
        <v>17</v>
      </c>
      <c r="N2637" s="1" t="s">
        <v>78</v>
      </c>
      <c r="O2637" s="1">
        <v>3</v>
      </c>
      <c r="P2637" t="str">
        <f>_xlfn.CONCAT( YEAR(TblOrigin[[#This Row],[ODK_DateOfSubmission]]), "-",TEXT( MONTH(TblOrigin[[#This Row],[ODK_DateOfSubmission]]),"00"))</f>
        <v>2021-09</v>
      </c>
    </row>
    <row r="2638" spans="1:16" x14ac:dyDescent="0.25">
      <c r="A2638" s="13">
        <v>3603025</v>
      </c>
      <c r="B2638" s="1">
        <v>360302514</v>
      </c>
      <c r="C2638" s="1">
        <v>2885</v>
      </c>
      <c r="D2638" s="6">
        <v>44457</v>
      </c>
      <c r="E2638" s="1">
        <v>123</v>
      </c>
      <c r="F2638" s="1" t="s">
        <v>96</v>
      </c>
      <c r="G2638" s="1" t="s">
        <v>173</v>
      </c>
      <c r="H2638" s="1" t="s">
        <v>1138</v>
      </c>
      <c r="I2638" s="1" t="s">
        <v>1598</v>
      </c>
      <c r="J2638" s="1" t="s">
        <v>1599</v>
      </c>
      <c r="K2638" s="1">
        <v>31.987180695900001</v>
      </c>
      <c r="L2638" s="1">
        <v>44.902500910900002</v>
      </c>
      <c r="M2638" s="1">
        <v>3</v>
      </c>
      <c r="N2638" s="1" t="s">
        <v>87</v>
      </c>
      <c r="O2638" s="1">
        <v>1</v>
      </c>
      <c r="P2638" t="str">
        <f>_xlfn.CONCAT( YEAR(TblOrigin[[#This Row],[ODK_DateOfSubmission]]), "-",TEXT( MONTH(TblOrigin[[#This Row],[ODK_DateOfSubmission]]),"00"))</f>
        <v>2021-09</v>
      </c>
    </row>
    <row r="2639" spans="1:16" x14ac:dyDescent="0.25">
      <c r="A2639" s="13">
        <v>3502016</v>
      </c>
      <c r="B2639" s="1">
        <v>350201614</v>
      </c>
      <c r="C2639" s="1">
        <v>34162</v>
      </c>
      <c r="D2639" s="6">
        <v>44457</v>
      </c>
      <c r="E2639" s="1">
        <v>123</v>
      </c>
      <c r="F2639" s="1" t="s">
        <v>68</v>
      </c>
      <c r="G2639" s="1" t="s">
        <v>81</v>
      </c>
      <c r="H2639" s="1" t="s">
        <v>1047</v>
      </c>
      <c r="I2639" s="1" t="s">
        <v>1440</v>
      </c>
      <c r="J2639" s="1" t="s">
        <v>1441</v>
      </c>
      <c r="K2639" s="1">
        <v>31.735530000000001</v>
      </c>
      <c r="L2639" s="1">
        <v>46.112045999999999</v>
      </c>
      <c r="M2639" s="1">
        <v>17</v>
      </c>
      <c r="N2639" s="1" t="s">
        <v>87</v>
      </c>
      <c r="O2639" s="1">
        <v>3</v>
      </c>
      <c r="P2639" t="str">
        <f>_xlfn.CONCAT( YEAR(TblOrigin[[#This Row],[ODK_DateOfSubmission]]), "-",TEXT( MONTH(TblOrigin[[#This Row],[ODK_DateOfSubmission]]),"00"))</f>
        <v>2021-09</v>
      </c>
    </row>
    <row r="2640" spans="1:16" x14ac:dyDescent="0.25">
      <c r="A2640" s="13">
        <v>3502015</v>
      </c>
      <c r="B2640" s="1">
        <v>350201514</v>
      </c>
      <c r="C2640" s="1">
        <v>33803</v>
      </c>
      <c r="D2640" s="6">
        <v>44457</v>
      </c>
      <c r="E2640" s="1">
        <v>123</v>
      </c>
      <c r="F2640" s="1" t="s">
        <v>68</v>
      </c>
      <c r="G2640" s="1" t="s">
        <v>81</v>
      </c>
      <c r="H2640" s="1" t="s">
        <v>1048</v>
      </c>
      <c r="I2640" s="1" t="s">
        <v>1531</v>
      </c>
      <c r="J2640" s="1" t="s">
        <v>1532</v>
      </c>
      <c r="K2640" s="1">
        <v>31.543367</v>
      </c>
      <c r="L2640" s="1">
        <v>46.119889000000001</v>
      </c>
      <c r="M2640" s="1">
        <v>4</v>
      </c>
      <c r="N2640" s="1" t="s">
        <v>87</v>
      </c>
      <c r="O2640" s="1">
        <v>2</v>
      </c>
      <c r="P2640" t="str">
        <f>_xlfn.CONCAT( YEAR(TblOrigin[[#This Row],[ODK_DateOfSubmission]]), "-",TEXT( MONTH(TblOrigin[[#This Row],[ODK_DateOfSubmission]]),"00"))</f>
        <v>2021-09</v>
      </c>
    </row>
    <row r="2641" spans="1:16" x14ac:dyDescent="0.25">
      <c r="A2641" s="13">
        <v>3502012</v>
      </c>
      <c r="B2641" s="1">
        <v>350201214</v>
      </c>
      <c r="C2641" s="1">
        <v>33800</v>
      </c>
      <c r="D2641" s="6">
        <v>44457</v>
      </c>
      <c r="E2641" s="1">
        <v>123</v>
      </c>
      <c r="F2641" s="1" t="s">
        <v>68</v>
      </c>
      <c r="G2641" s="1" t="s">
        <v>81</v>
      </c>
      <c r="H2641" s="1" t="s">
        <v>1048</v>
      </c>
      <c r="I2641" s="1" t="s">
        <v>1337</v>
      </c>
      <c r="J2641" s="1" t="s">
        <v>1338</v>
      </c>
      <c r="K2641" s="1">
        <v>31.541273</v>
      </c>
      <c r="L2641" s="1">
        <v>46.125217999999997</v>
      </c>
      <c r="M2641" s="1">
        <v>5</v>
      </c>
      <c r="N2641" s="1" t="s">
        <v>87</v>
      </c>
      <c r="O2641" s="1">
        <v>2</v>
      </c>
      <c r="P2641" t="str">
        <f>_xlfn.CONCAT( YEAR(TblOrigin[[#This Row],[ODK_DateOfSubmission]]), "-",TEXT( MONTH(TblOrigin[[#This Row],[ODK_DateOfSubmission]]),"00"))</f>
        <v>2021-09</v>
      </c>
    </row>
    <row r="2642" spans="1:16" x14ac:dyDescent="0.25">
      <c r="A2642" s="13">
        <v>3504033</v>
      </c>
      <c r="B2642" s="1">
        <v>350403314</v>
      </c>
      <c r="C2642" s="1">
        <v>10259</v>
      </c>
      <c r="D2642" s="6">
        <v>44457</v>
      </c>
      <c r="E2642" s="1">
        <v>123</v>
      </c>
      <c r="F2642" s="1" t="s">
        <v>68</v>
      </c>
      <c r="G2642" s="1" t="s">
        <v>73</v>
      </c>
      <c r="H2642" s="1" t="s">
        <v>1059</v>
      </c>
      <c r="I2642" s="1" t="s">
        <v>1094</v>
      </c>
      <c r="J2642" s="1" t="s">
        <v>1095</v>
      </c>
      <c r="K2642" s="1">
        <v>31.050157178100001</v>
      </c>
      <c r="L2642" s="1">
        <v>46.273353213199997</v>
      </c>
      <c r="M2642" s="1">
        <v>72</v>
      </c>
      <c r="N2642" s="1" t="s">
        <v>87</v>
      </c>
      <c r="O2642" s="1">
        <v>20</v>
      </c>
      <c r="P2642" t="str">
        <f>_xlfn.CONCAT( YEAR(TblOrigin[[#This Row],[ODK_DateOfSubmission]]), "-",TEXT( MONTH(TblOrigin[[#This Row],[ODK_DateOfSubmission]]),"00"))</f>
        <v>2021-09</v>
      </c>
    </row>
    <row r="2643" spans="1:16" x14ac:dyDescent="0.25">
      <c r="A2643" s="13">
        <v>3603006</v>
      </c>
      <c r="B2643" s="1">
        <v>360300614</v>
      </c>
      <c r="C2643" s="1">
        <v>22815</v>
      </c>
      <c r="D2643" s="6">
        <v>44458</v>
      </c>
      <c r="E2643" s="1">
        <v>123</v>
      </c>
      <c r="F2643" s="1" t="s">
        <v>96</v>
      </c>
      <c r="G2643" s="1" t="s">
        <v>173</v>
      </c>
      <c r="H2643" s="1" t="s">
        <v>1138</v>
      </c>
      <c r="I2643" s="1" t="s">
        <v>1590</v>
      </c>
      <c r="J2643" s="1" t="s">
        <v>1591</v>
      </c>
      <c r="K2643" s="1">
        <v>31.991753191699999</v>
      </c>
      <c r="L2643" s="1">
        <v>44.921382210700003</v>
      </c>
      <c r="M2643" s="1">
        <v>2</v>
      </c>
      <c r="N2643" s="1" t="s">
        <v>119</v>
      </c>
      <c r="O2643" s="1">
        <v>1</v>
      </c>
      <c r="P2643" t="str">
        <f>_xlfn.CONCAT( YEAR(TblOrigin[[#This Row],[ODK_DateOfSubmission]]), "-",TEXT( MONTH(TblOrigin[[#This Row],[ODK_DateOfSubmission]]),"00"))</f>
        <v>2021-09</v>
      </c>
    </row>
    <row r="2644" spans="1:16" x14ac:dyDescent="0.25">
      <c r="A2644" s="13">
        <v>3603006</v>
      </c>
      <c r="B2644" s="1">
        <v>360300614</v>
      </c>
      <c r="C2644" s="1">
        <v>22815</v>
      </c>
      <c r="D2644" s="6">
        <v>44458</v>
      </c>
      <c r="E2644" s="1">
        <v>123</v>
      </c>
      <c r="F2644" s="1" t="s">
        <v>96</v>
      </c>
      <c r="G2644" s="1" t="s">
        <v>173</v>
      </c>
      <c r="H2644" s="1" t="s">
        <v>1138</v>
      </c>
      <c r="I2644" s="1" t="s">
        <v>1590</v>
      </c>
      <c r="J2644" s="1" t="s">
        <v>1591</v>
      </c>
      <c r="K2644" s="1">
        <v>31.991753191699999</v>
      </c>
      <c r="L2644" s="1">
        <v>44.921382210700003</v>
      </c>
      <c r="M2644" s="1">
        <v>2</v>
      </c>
      <c r="N2644" s="1" t="s">
        <v>90</v>
      </c>
      <c r="O2644" s="1">
        <v>1</v>
      </c>
      <c r="P2644" t="str">
        <f>_xlfn.CONCAT( YEAR(TblOrigin[[#This Row],[ODK_DateOfSubmission]]), "-",TEXT( MONTH(TblOrigin[[#This Row],[ODK_DateOfSubmission]]),"00"))</f>
        <v>2021-09</v>
      </c>
    </row>
    <row r="2645" spans="1:16" x14ac:dyDescent="0.25">
      <c r="A2645" s="13">
        <v>3504026</v>
      </c>
      <c r="B2645" s="1">
        <v>350402614</v>
      </c>
      <c r="C2645" s="1">
        <v>10253</v>
      </c>
      <c r="D2645" s="6">
        <v>44459</v>
      </c>
      <c r="E2645" s="1">
        <v>123</v>
      </c>
      <c r="F2645" s="1" t="s">
        <v>68</v>
      </c>
      <c r="G2645" s="1" t="s">
        <v>73</v>
      </c>
      <c r="H2645" s="1" t="s">
        <v>1059</v>
      </c>
      <c r="I2645" s="1" t="s">
        <v>1086</v>
      </c>
      <c r="J2645" s="1" t="s">
        <v>1087</v>
      </c>
      <c r="K2645" s="1">
        <v>31.038477412900001</v>
      </c>
      <c r="L2645" s="1">
        <v>46.2356561609</v>
      </c>
      <c r="M2645" s="1">
        <v>45</v>
      </c>
      <c r="N2645" s="1" t="s">
        <v>129</v>
      </c>
      <c r="O2645" s="1">
        <v>2</v>
      </c>
      <c r="P2645" t="str">
        <f>_xlfn.CONCAT( YEAR(TblOrigin[[#This Row],[ODK_DateOfSubmission]]), "-",TEXT( MONTH(TblOrigin[[#This Row],[ODK_DateOfSubmission]]),"00"))</f>
        <v>2021-09</v>
      </c>
    </row>
    <row r="2646" spans="1:16" x14ac:dyDescent="0.25">
      <c r="A2646" s="13">
        <v>3504007</v>
      </c>
      <c r="B2646" s="1">
        <v>350400714</v>
      </c>
      <c r="C2646" s="1">
        <v>25525</v>
      </c>
      <c r="D2646" s="6">
        <v>44459</v>
      </c>
      <c r="E2646" s="1">
        <v>123</v>
      </c>
      <c r="F2646" s="1" t="s">
        <v>68</v>
      </c>
      <c r="G2646" s="1" t="s">
        <v>73</v>
      </c>
      <c r="H2646" s="1" t="s">
        <v>1059</v>
      </c>
      <c r="I2646" s="1" t="s">
        <v>1064</v>
      </c>
      <c r="J2646" s="1" t="s">
        <v>1065</v>
      </c>
      <c r="K2646" s="1">
        <v>31.027024004299999</v>
      </c>
      <c r="L2646" s="1">
        <v>46.241676675500003</v>
      </c>
      <c r="M2646" s="1">
        <v>40</v>
      </c>
      <c r="N2646" s="1" t="s">
        <v>90</v>
      </c>
      <c r="O2646" s="1">
        <v>14</v>
      </c>
      <c r="P2646" t="str">
        <f>_xlfn.CONCAT( YEAR(TblOrigin[[#This Row],[ODK_DateOfSubmission]]), "-",TEXT( MONTH(TblOrigin[[#This Row],[ODK_DateOfSubmission]]),"00"))</f>
        <v>2021-09</v>
      </c>
    </row>
    <row r="2647" spans="1:16" x14ac:dyDescent="0.25">
      <c r="A2647" s="13">
        <v>3504021</v>
      </c>
      <c r="B2647" s="1">
        <v>350402114</v>
      </c>
      <c r="C2647" s="1">
        <v>10335</v>
      </c>
      <c r="D2647" s="6">
        <v>44459</v>
      </c>
      <c r="E2647" s="1">
        <v>123</v>
      </c>
      <c r="F2647" s="1" t="s">
        <v>68</v>
      </c>
      <c r="G2647" s="1" t="s">
        <v>73</v>
      </c>
      <c r="H2647" s="1" t="s">
        <v>1059</v>
      </c>
      <c r="I2647" s="1" t="s">
        <v>1078</v>
      </c>
      <c r="J2647" s="1" t="s">
        <v>1079</v>
      </c>
      <c r="K2647" s="1">
        <v>31.0506383486</v>
      </c>
      <c r="L2647" s="1">
        <v>46.269343302599999</v>
      </c>
      <c r="M2647" s="1">
        <v>117</v>
      </c>
      <c r="N2647" s="1" t="s">
        <v>90</v>
      </c>
      <c r="O2647" s="1">
        <v>21</v>
      </c>
      <c r="P2647" t="str">
        <f>_xlfn.CONCAT( YEAR(TblOrigin[[#This Row],[ODK_DateOfSubmission]]), "-",TEXT( MONTH(TblOrigin[[#This Row],[ODK_DateOfSubmission]]),"00"))</f>
        <v>2021-09</v>
      </c>
    </row>
    <row r="2648" spans="1:16" x14ac:dyDescent="0.25">
      <c r="A2648" s="13">
        <v>3504028</v>
      </c>
      <c r="B2648" s="1">
        <v>350402814</v>
      </c>
      <c r="C2648" s="1">
        <v>25526</v>
      </c>
      <c r="D2648" s="6">
        <v>44459</v>
      </c>
      <c r="E2648" s="1">
        <v>123</v>
      </c>
      <c r="F2648" s="1" t="s">
        <v>68</v>
      </c>
      <c r="G2648" s="1" t="s">
        <v>73</v>
      </c>
      <c r="H2648" s="1" t="s">
        <v>1059</v>
      </c>
      <c r="I2648" s="1" t="s">
        <v>1088</v>
      </c>
      <c r="J2648" s="1" t="s">
        <v>1039</v>
      </c>
      <c r="K2648" s="1">
        <v>31.036175809100001</v>
      </c>
      <c r="L2648" s="1">
        <v>46.220527480000001</v>
      </c>
      <c r="M2648" s="1">
        <v>55</v>
      </c>
      <c r="N2648" s="1" t="s">
        <v>90</v>
      </c>
      <c r="O2648" s="1">
        <v>10</v>
      </c>
      <c r="P2648" t="str">
        <f>_xlfn.CONCAT( YEAR(TblOrigin[[#This Row],[ODK_DateOfSubmission]]), "-",TEXT( MONTH(TblOrigin[[#This Row],[ODK_DateOfSubmission]]),"00"))</f>
        <v>2021-09</v>
      </c>
    </row>
    <row r="2649" spans="1:16" x14ac:dyDescent="0.25">
      <c r="A2649" s="13">
        <v>3504026</v>
      </c>
      <c r="B2649" s="1">
        <v>350402614</v>
      </c>
      <c r="C2649" s="1">
        <v>10253</v>
      </c>
      <c r="D2649" s="6">
        <v>44459</v>
      </c>
      <c r="E2649" s="1">
        <v>123</v>
      </c>
      <c r="F2649" s="1" t="s">
        <v>68</v>
      </c>
      <c r="G2649" s="1" t="s">
        <v>73</v>
      </c>
      <c r="H2649" s="1" t="s">
        <v>1059</v>
      </c>
      <c r="I2649" s="1" t="s">
        <v>1086</v>
      </c>
      <c r="J2649" s="1" t="s">
        <v>1087</v>
      </c>
      <c r="K2649" s="1">
        <v>31.038477412900001</v>
      </c>
      <c r="L2649" s="1">
        <v>46.2356561609</v>
      </c>
      <c r="M2649" s="1">
        <v>45</v>
      </c>
      <c r="N2649" s="1" t="s">
        <v>90</v>
      </c>
      <c r="O2649" s="1">
        <v>5</v>
      </c>
      <c r="P2649" t="str">
        <f>_xlfn.CONCAT( YEAR(TblOrigin[[#This Row],[ODK_DateOfSubmission]]), "-",TEXT( MONTH(TblOrigin[[#This Row],[ODK_DateOfSubmission]]),"00"))</f>
        <v>2021-09</v>
      </c>
    </row>
    <row r="2650" spans="1:16" x14ac:dyDescent="0.25">
      <c r="A2650" s="13">
        <v>3504007</v>
      </c>
      <c r="B2650" s="1">
        <v>350400714</v>
      </c>
      <c r="C2650" s="1">
        <v>25525</v>
      </c>
      <c r="D2650" s="6">
        <v>44459</v>
      </c>
      <c r="E2650" s="1">
        <v>123</v>
      </c>
      <c r="F2650" s="1" t="s">
        <v>68</v>
      </c>
      <c r="G2650" s="1" t="s">
        <v>73</v>
      </c>
      <c r="H2650" s="1" t="s">
        <v>1059</v>
      </c>
      <c r="I2650" s="1" t="s">
        <v>1064</v>
      </c>
      <c r="J2650" s="1" t="s">
        <v>1065</v>
      </c>
      <c r="K2650" s="1">
        <v>31.027024004299999</v>
      </c>
      <c r="L2650" s="1">
        <v>46.241676675500003</v>
      </c>
      <c r="M2650" s="1">
        <v>40</v>
      </c>
      <c r="N2650" s="1" t="s">
        <v>78</v>
      </c>
      <c r="O2650" s="1">
        <v>12</v>
      </c>
      <c r="P2650" t="str">
        <f>_xlfn.CONCAT( YEAR(TblOrigin[[#This Row],[ODK_DateOfSubmission]]), "-",TEXT( MONTH(TblOrigin[[#This Row],[ODK_DateOfSubmission]]),"00"))</f>
        <v>2021-09</v>
      </c>
    </row>
    <row r="2651" spans="1:16" x14ac:dyDescent="0.25">
      <c r="A2651" s="13">
        <v>3504026</v>
      </c>
      <c r="B2651" s="1">
        <v>350402614</v>
      </c>
      <c r="C2651" s="1">
        <v>10253</v>
      </c>
      <c r="D2651" s="6">
        <v>44459</v>
      </c>
      <c r="E2651" s="1">
        <v>123</v>
      </c>
      <c r="F2651" s="1" t="s">
        <v>68</v>
      </c>
      <c r="G2651" s="1" t="s">
        <v>73</v>
      </c>
      <c r="H2651" s="1" t="s">
        <v>1059</v>
      </c>
      <c r="I2651" s="1" t="s">
        <v>1086</v>
      </c>
      <c r="J2651" s="1" t="s">
        <v>1087</v>
      </c>
      <c r="K2651" s="1">
        <v>31.038477412900001</v>
      </c>
      <c r="L2651" s="1">
        <v>46.2356561609</v>
      </c>
      <c r="M2651" s="1">
        <v>45</v>
      </c>
      <c r="N2651" s="1" t="s">
        <v>82</v>
      </c>
      <c r="O2651" s="1">
        <v>15</v>
      </c>
      <c r="P2651" t="str">
        <f>_xlfn.CONCAT( YEAR(TblOrigin[[#This Row],[ODK_DateOfSubmission]]), "-",TEXT( MONTH(TblOrigin[[#This Row],[ODK_DateOfSubmission]]),"00"))</f>
        <v>2021-09</v>
      </c>
    </row>
    <row r="2652" spans="1:16" x14ac:dyDescent="0.25">
      <c r="A2652" s="13">
        <v>3504025</v>
      </c>
      <c r="B2652" s="1">
        <v>350402514</v>
      </c>
      <c r="C2652" s="1">
        <v>10262</v>
      </c>
      <c r="D2652" s="6">
        <v>44459</v>
      </c>
      <c r="E2652" s="1">
        <v>123</v>
      </c>
      <c r="F2652" s="1" t="s">
        <v>68</v>
      </c>
      <c r="G2652" s="1" t="s">
        <v>73</v>
      </c>
      <c r="H2652" s="1" t="s">
        <v>1059</v>
      </c>
      <c r="I2652" s="1" t="s">
        <v>1084</v>
      </c>
      <c r="J2652" s="1" t="s">
        <v>1085</v>
      </c>
      <c r="K2652" s="1">
        <v>31.074394900600002</v>
      </c>
      <c r="L2652" s="1">
        <v>46.250142994800001</v>
      </c>
      <c r="M2652" s="1">
        <v>95</v>
      </c>
      <c r="N2652" s="1" t="s">
        <v>82</v>
      </c>
      <c r="O2652" s="1">
        <v>10</v>
      </c>
      <c r="P2652" t="str">
        <f>_xlfn.CONCAT( YEAR(TblOrigin[[#This Row],[ODK_DateOfSubmission]]), "-",TEXT( MONTH(TblOrigin[[#This Row],[ODK_DateOfSubmission]]),"00"))</f>
        <v>2021-09</v>
      </c>
    </row>
    <row r="2653" spans="1:16" x14ac:dyDescent="0.25">
      <c r="A2653" s="13">
        <v>3504021</v>
      </c>
      <c r="B2653" s="1">
        <v>350402114</v>
      </c>
      <c r="C2653" s="1">
        <v>10335</v>
      </c>
      <c r="D2653" s="6">
        <v>44459</v>
      </c>
      <c r="E2653" s="1">
        <v>123</v>
      </c>
      <c r="F2653" s="1" t="s">
        <v>68</v>
      </c>
      <c r="G2653" s="1" t="s">
        <v>73</v>
      </c>
      <c r="H2653" s="1" t="s">
        <v>1059</v>
      </c>
      <c r="I2653" s="1" t="s">
        <v>1078</v>
      </c>
      <c r="J2653" s="1" t="s">
        <v>1079</v>
      </c>
      <c r="K2653" s="1">
        <v>31.0506383486</v>
      </c>
      <c r="L2653" s="1">
        <v>46.269343302599999</v>
      </c>
      <c r="M2653" s="1">
        <v>117</v>
      </c>
      <c r="N2653" s="1" t="s">
        <v>94</v>
      </c>
      <c r="O2653" s="1">
        <v>6</v>
      </c>
      <c r="P2653" t="str">
        <f>_xlfn.CONCAT( YEAR(TblOrigin[[#This Row],[ODK_DateOfSubmission]]), "-",TEXT( MONTH(TblOrigin[[#This Row],[ODK_DateOfSubmission]]),"00"))</f>
        <v>2021-09</v>
      </c>
    </row>
    <row r="2654" spans="1:16" x14ac:dyDescent="0.25">
      <c r="A2654" s="13">
        <v>3504007</v>
      </c>
      <c r="B2654" s="1">
        <v>350400714</v>
      </c>
      <c r="C2654" s="1">
        <v>25525</v>
      </c>
      <c r="D2654" s="6">
        <v>44459</v>
      </c>
      <c r="E2654" s="1">
        <v>123</v>
      </c>
      <c r="F2654" s="1" t="s">
        <v>68</v>
      </c>
      <c r="G2654" s="1" t="s">
        <v>73</v>
      </c>
      <c r="H2654" s="1" t="s">
        <v>1059</v>
      </c>
      <c r="I2654" s="1" t="s">
        <v>1064</v>
      </c>
      <c r="J2654" s="1" t="s">
        <v>1065</v>
      </c>
      <c r="K2654" s="1">
        <v>31.027024004299999</v>
      </c>
      <c r="L2654" s="1">
        <v>46.241676675500003</v>
      </c>
      <c r="M2654" s="1">
        <v>40</v>
      </c>
      <c r="N2654" s="1" t="s">
        <v>66</v>
      </c>
      <c r="O2654" s="1">
        <v>10</v>
      </c>
      <c r="P2654" t="str">
        <f>_xlfn.CONCAT( YEAR(TblOrigin[[#This Row],[ODK_DateOfSubmission]]), "-",TEXT( MONTH(TblOrigin[[#This Row],[ODK_DateOfSubmission]]),"00"))</f>
        <v>2021-09</v>
      </c>
    </row>
    <row r="2655" spans="1:16" x14ac:dyDescent="0.25">
      <c r="A2655" s="13">
        <v>3504024</v>
      </c>
      <c r="B2655" s="1">
        <v>350402414</v>
      </c>
      <c r="C2655" s="1">
        <v>9396</v>
      </c>
      <c r="D2655" s="6">
        <v>44459</v>
      </c>
      <c r="E2655" s="1">
        <v>123</v>
      </c>
      <c r="F2655" s="1" t="s">
        <v>68</v>
      </c>
      <c r="G2655" s="1" t="s">
        <v>73</v>
      </c>
      <c r="H2655" s="1" t="s">
        <v>1059</v>
      </c>
      <c r="I2655" s="1" t="s">
        <v>1082</v>
      </c>
      <c r="J2655" s="1" t="s">
        <v>1083</v>
      </c>
      <c r="K2655" s="1">
        <v>31.0154237044</v>
      </c>
      <c r="L2655" s="1">
        <v>46.263441754500001</v>
      </c>
      <c r="M2655" s="1">
        <v>18</v>
      </c>
      <c r="N2655" s="1" t="s">
        <v>66</v>
      </c>
      <c r="O2655" s="1">
        <v>8</v>
      </c>
      <c r="P2655" t="str">
        <f>_xlfn.CONCAT( YEAR(TblOrigin[[#This Row],[ODK_DateOfSubmission]]), "-",TEXT( MONTH(TblOrigin[[#This Row],[ODK_DateOfSubmission]]),"00"))</f>
        <v>2021-09</v>
      </c>
    </row>
    <row r="2656" spans="1:16" x14ac:dyDescent="0.25">
      <c r="A2656" s="13">
        <v>3504025</v>
      </c>
      <c r="B2656" s="1">
        <v>350402514</v>
      </c>
      <c r="C2656" s="1">
        <v>10262</v>
      </c>
      <c r="D2656" s="6">
        <v>44459</v>
      </c>
      <c r="E2656" s="1">
        <v>123</v>
      </c>
      <c r="F2656" s="1" t="s">
        <v>68</v>
      </c>
      <c r="G2656" s="1" t="s">
        <v>73</v>
      </c>
      <c r="H2656" s="1" t="s">
        <v>1059</v>
      </c>
      <c r="I2656" s="1" t="s">
        <v>1084</v>
      </c>
      <c r="J2656" s="1" t="s">
        <v>1085</v>
      </c>
      <c r="K2656" s="1">
        <v>31.074394900600002</v>
      </c>
      <c r="L2656" s="1">
        <v>46.250142994800001</v>
      </c>
      <c r="M2656" s="1">
        <v>95</v>
      </c>
      <c r="N2656" s="1" t="s">
        <v>66</v>
      </c>
      <c r="O2656" s="1">
        <v>30</v>
      </c>
      <c r="P2656" t="str">
        <f>_xlfn.CONCAT( YEAR(TblOrigin[[#This Row],[ODK_DateOfSubmission]]), "-",TEXT( MONTH(TblOrigin[[#This Row],[ODK_DateOfSubmission]]),"00"))</f>
        <v>2021-09</v>
      </c>
    </row>
    <row r="2657" spans="1:16" x14ac:dyDescent="0.25">
      <c r="A2657" s="13">
        <v>3504028</v>
      </c>
      <c r="B2657" s="1">
        <v>350402814</v>
      </c>
      <c r="C2657" s="1">
        <v>25526</v>
      </c>
      <c r="D2657" s="6">
        <v>44459</v>
      </c>
      <c r="E2657" s="1">
        <v>123</v>
      </c>
      <c r="F2657" s="1" t="s">
        <v>68</v>
      </c>
      <c r="G2657" s="1" t="s">
        <v>73</v>
      </c>
      <c r="H2657" s="1" t="s">
        <v>1059</v>
      </c>
      <c r="I2657" s="1" t="s">
        <v>1088</v>
      </c>
      <c r="J2657" s="1" t="s">
        <v>1039</v>
      </c>
      <c r="K2657" s="1">
        <v>31.036175809100001</v>
      </c>
      <c r="L2657" s="1">
        <v>46.220527480000001</v>
      </c>
      <c r="M2657" s="1">
        <v>55</v>
      </c>
      <c r="N2657" s="1" t="s">
        <v>66</v>
      </c>
      <c r="O2657" s="1">
        <v>8</v>
      </c>
      <c r="P2657" t="str">
        <f>_xlfn.CONCAT( YEAR(TblOrigin[[#This Row],[ODK_DateOfSubmission]]), "-",TEXT( MONTH(TblOrigin[[#This Row],[ODK_DateOfSubmission]]),"00"))</f>
        <v>2021-09</v>
      </c>
    </row>
    <row r="2658" spans="1:16" x14ac:dyDescent="0.25">
      <c r="A2658" s="13">
        <v>3504014</v>
      </c>
      <c r="B2658" s="1">
        <v>350401414</v>
      </c>
      <c r="C2658" s="1">
        <v>10254</v>
      </c>
      <c r="D2658" s="6">
        <v>44459</v>
      </c>
      <c r="E2658" s="1">
        <v>123</v>
      </c>
      <c r="F2658" s="1" t="s">
        <v>68</v>
      </c>
      <c r="G2658" s="1" t="s">
        <v>73</v>
      </c>
      <c r="H2658" s="1" t="s">
        <v>1059</v>
      </c>
      <c r="I2658" s="1" t="s">
        <v>1070</v>
      </c>
      <c r="J2658" s="1" t="s">
        <v>1071</v>
      </c>
      <c r="K2658" s="1">
        <v>31.042429802899999</v>
      </c>
      <c r="L2658" s="1">
        <v>46.262052204600003</v>
      </c>
      <c r="M2658" s="1">
        <v>30</v>
      </c>
      <c r="N2658" s="1" t="s">
        <v>94</v>
      </c>
      <c r="O2658" s="1">
        <v>10</v>
      </c>
      <c r="P2658" t="str">
        <f>_xlfn.CONCAT( YEAR(TblOrigin[[#This Row],[ODK_DateOfSubmission]]), "-",TEXT( MONTH(TblOrigin[[#This Row],[ODK_DateOfSubmission]]),"00"))</f>
        <v>2021-09</v>
      </c>
    </row>
    <row r="2659" spans="1:16" x14ac:dyDescent="0.25">
      <c r="A2659" s="13">
        <v>3504021</v>
      </c>
      <c r="B2659" s="1">
        <v>350402114</v>
      </c>
      <c r="C2659" s="1">
        <v>10335</v>
      </c>
      <c r="D2659" s="6">
        <v>44459</v>
      </c>
      <c r="E2659" s="1">
        <v>123</v>
      </c>
      <c r="F2659" s="1" t="s">
        <v>68</v>
      </c>
      <c r="G2659" s="1" t="s">
        <v>73</v>
      </c>
      <c r="H2659" s="1" t="s">
        <v>1059</v>
      </c>
      <c r="I2659" s="1" t="s">
        <v>1078</v>
      </c>
      <c r="J2659" s="1" t="s">
        <v>1079</v>
      </c>
      <c r="K2659" s="1">
        <v>31.0506383486</v>
      </c>
      <c r="L2659" s="1">
        <v>46.269343302599999</v>
      </c>
      <c r="M2659" s="1">
        <v>117</v>
      </c>
      <c r="N2659" s="1" t="s">
        <v>74</v>
      </c>
      <c r="O2659" s="1">
        <v>5</v>
      </c>
      <c r="P2659" t="str">
        <f>_xlfn.CONCAT( YEAR(TblOrigin[[#This Row],[ODK_DateOfSubmission]]), "-",TEXT( MONTH(TblOrigin[[#This Row],[ODK_DateOfSubmission]]),"00"))</f>
        <v>2021-09</v>
      </c>
    </row>
    <row r="2660" spans="1:16" x14ac:dyDescent="0.25">
      <c r="A2660" s="13">
        <v>3603012</v>
      </c>
      <c r="B2660" s="1">
        <v>360301214</v>
      </c>
      <c r="C2660" s="1">
        <v>21945</v>
      </c>
      <c r="D2660" s="6">
        <v>44459</v>
      </c>
      <c r="E2660" s="1">
        <v>123</v>
      </c>
      <c r="F2660" s="1" t="s">
        <v>96</v>
      </c>
      <c r="G2660" s="1" t="s">
        <v>173</v>
      </c>
      <c r="H2660" s="1" t="s">
        <v>1138</v>
      </c>
      <c r="I2660" s="1" t="s">
        <v>1594</v>
      </c>
      <c r="J2660" s="1" t="s">
        <v>1595</v>
      </c>
      <c r="K2660" s="1">
        <v>31.993009728099999</v>
      </c>
      <c r="L2660" s="1">
        <v>44.946743119300002</v>
      </c>
      <c r="M2660" s="1">
        <v>2</v>
      </c>
      <c r="N2660" s="1" t="s">
        <v>74</v>
      </c>
      <c r="O2660" s="1">
        <v>1</v>
      </c>
      <c r="P2660" t="str">
        <f>_xlfn.CONCAT( YEAR(TblOrigin[[#This Row],[ODK_DateOfSubmission]]), "-",TEXT( MONTH(TblOrigin[[#This Row],[ODK_DateOfSubmission]]),"00"))</f>
        <v>2021-09</v>
      </c>
    </row>
    <row r="2661" spans="1:16" x14ac:dyDescent="0.25">
      <c r="A2661" s="13">
        <v>3504014</v>
      </c>
      <c r="B2661" s="1">
        <v>350401414</v>
      </c>
      <c r="C2661" s="1">
        <v>10254</v>
      </c>
      <c r="D2661" s="6">
        <v>44459</v>
      </c>
      <c r="E2661" s="1">
        <v>123</v>
      </c>
      <c r="F2661" s="1" t="s">
        <v>68</v>
      </c>
      <c r="G2661" s="1" t="s">
        <v>73</v>
      </c>
      <c r="H2661" s="1" t="s">
        <v>1059</v>
      </c>
      <c r="I2661" s="1" t="s">
        <v>1070</v>
      </c>
      <c r="J2661" s="1" t="s">
        <v>1071</v>
      </c>
      <c r="K2661" s="1">
        <v>31.042429802899999</v>
      </c>
      <c r="L2661" s="1">
        <v>46.262052204600003</v>
      </c>
      <c r="M2661" s="1">
        <v>30</v>
      </c>
      <c r="N2661" s="1" t="s">
        <v>74</v>
      </c>
      <c r="O2661" s="1">
        <v>5</v>
      </c>
      <c r="P2661" t="str">
        <f>_xlfn.CONCAT( YEAR(TblOrigin[[#This Row],[ODK_DateOfSubmission]]), "-",TEXT( MONTH(TblOrigin[[#This Row],[ODK_DateOfSubmission]]),"00"))</f>
        <v>2021-09</v>
      </c>
    </row>
    <row r="2662" spans="1:16" x14ac:dyDescent="0.25">
      <c r="A2662" s="13">
        <v>3504014</v>
      </c>
      <c r="B2662" s="1">
        <v>350401414</v>
      </c>
      <c r="C2662" s="1">
        <v>10254</v>
      </c>
      <c r="D2662" s="6">
        <v>44459</v>
      </c>
      <c r="E2662" s="1">
        <v>123</v>
      </c>
      <c r="F2662" s="1" t="s">
        <v>68</v>
      </c>
      <c r="G2662" s="1" t="s">
        <v>73</v>
      </c>
      <c r="H2662" s="1" t="s">
        <v>1059</v>
      </c>
      <c r="I2662" s="1" t="s">
        <v>1070</v>
      </c>
      <c r="J2662" s="1" t="s">
        <v>1071</v>
      </c>
      <c r="K2662" s="1">
        <v>31.042429802899999</v>
      </c>
      <c r="L2662" s="1">
        <v>46.262052204600003</v>
      </c>
      <c r="M2662" s="1">
        <v>30</v>
      </c>
      <c r="N2662" s="1" t="s">
        <v>104</v>
      </c>
      <c r="O2662" s="1">
        <v>15</v>
      </c>
      <c r="P2662" t="str">
        <f>_xlfn.CONCAT( YEAR(TblOrigin[[#This Row],[ODK_DateOfSubmission]]), "-",TEXT( MONTH(TblOrigin[[#This Row],[ODK_DateOfSubmission]]),"00"))</f>
        <v>2021-09</v>
      </c>
    </row>
    <row r="2663" spans="1:16" x14ac:dyDescent="0.25">
      <c r="A2663" s="13">
        <v>3504025</v>
      </c>
      <c r="B2663" s="1">
        <v>350402514</v>
      </c>
      <c r="C2663" s="1">
        <v>10262</v>
      </c>
      <c r="D2663" s="6">
        <v>44459</v>
      </c>
      <c r="E2663" s="1">
        <v>123</v>
      </c>
      <c r="F2663" s="1" t="s">
        <v>68</v>
      </c>
      <c r="G2663" s="1" t="s">
        <v>73</v>
      </c>
      <c r="H2663" s="1" t="s">
        <v>1059</v>
      </c>
      <c r="I2663" s="1" t="s">
        <v>1084</v>
      </c>
      <c r="J2663" s="1" t="s">
        <v>1085</v>
      </c>
      <c r="K2663" s="1">
        <v>31.074394900600002</v>
      </c>
      <c r="L2663" s="1">
        <v>46.250142994800001</v>
      </c>
      <c r="M2663" s="1">
        <v>95</v>
      </c>
      <c r="N2663" s="1" t="s">
        <v>112</v>
      </c>
      <c r="O2663" s="1">
        <v>10</v>
      </c>
      <c r="P2663" t="str">
        <f>_xlfn.CONCAT( YEAR(TblOrigin[[#This Row],[ODK_DateOfSubmission]]), "-",TEXT( MONTH(TblOrigin[[#This Row],[ODK_DateOfSubmission]]),"00"))</f>
        <v>2021-09</v>
      </c>
    </row>
    <row r="2664" spans="1:16" x14ac:dyDescent="0.25">
      <c r="A2664" s="13">
        <v>3504026</v>
      </c>
      <c r="B2664" s="1">
        <v>350402614</v>
      </c>
      <c r="C2664" s="1">
        <v>10253</v>
      </c>
      <c r="D2664" s="6">
        <v>44459</v>
      </c>
      <c r="E2664" s="1">
        <v>123</v>
      </c>
      <c r="F2664" s="1" t="s">
        <v>68</v>
      </c>
      <c r="G2664" s="1" t="s">
        <v>73</v>
      </c>
      <c r="H2664" s="1" t="s">
        <v>1059</v>
      </c>
      <c r="I2664" s="1" t="s">
        <v>1086</v>
      </c>
      <c r="J2664" s="1" t="s">
        <v>1087</v>
      </c>
      <c r="K2664" s="1">
        <v>31.038477412900001</v>
      </c>
      <c r="L2664" s="1">
        <v>46.2356561609</v>
      </c>
      <c r="M2664" s="1">
        <v>45</v>
      </c>
      <c r="N2664" s="1" t="s">
        <v>119</v>
      </c>
      <c r="O2664" s="1">
        <v>3</v>
      </c>
      <c r="P2664" t="str">
        <f>_xlfn.CONCAT( YEAR(TblOrigin[[#This Row],[ODK_DateOfSubmission]]), "-",TEXT( MONTH(TblOrigin[[#This Row],[ODK_DateOfSubmission]]),"00"))</f>
        <v>2021-09</v>
      </c>
    </row>
    <row r="2665" spans="1:16" x14ac:dyDescent="0.25">
      <c r="A2665" s="13">
        <v>3504021</v>
      </c>
      <c r="B2665" s="1">
        <v>350402114</v>
      </c>
      <c r="C2665" s="1">
        <v>10335</v>
      </c>
      <c r="D2665" s="6">
        <v>44459</v>
      </c>
      <c r="E2665" s="1">
        <v>123</v>
      </c>
      <c r="F2665" s="1" t="s">
        <v>68</v>
      </c>
      <c r="G2665" s="1" t="s">
        <v>73</v>
      </c>
      <c r="H2665" s="1" t="s">
        <v>1059</v>
      </c>
      <c r="I2665" s="1" t="s">
        <v>1078</v>
      </c>
      <c r="J2665" s="1" t="s">
        <v>1079</v>
      </c>
      <c r="K2665" s="1">
        <v>31.0506383486</v>
      </c>
      <c r="L2665" s="1">
        <v>46.269343302599999</v>
      </c>
      <c r="M2665" s="1">
        <v>117</v>
      </c>
      <c r="N2665" s="1" t="s">
        <v>104</v>
      </c>
      <c r="O2665" s="1">
        <v>5</v>
      </c>
      <c r="P2665" t="str">
        <f>_xlfn.CONCAT( YEAR(TblOrigin[[#This Row],[ODK_DateOfSubmission]]), "-",TEXT( MONTH(TblOrigin[[#This Row],[ODK_DateOfSubmission]]),"00"))</f>
        <v>2021-09</v>
      </c>
    </row>
    <row r="2666" spans="1:16" x14ac:dyDescent="0.25">
      <c r="A2666" s="13">
        <v>3504026</v>
      </c>
      <c r="B2666" s="1">
        <v>350402614</v>
      </c>
      <c r="C2666" s="1">
        <v>10253</v>
      </c>
      <c r="D2666" s="6">
        <v>44459</v>
      </c>
      <c r="E2666" s="1">
        <v>123</v>
      </c>
      <c r="F2666" s="1" t="s">
        <v>68</v>
      </c>
      <c r="G2666" s="1" t="s">
        <v>73</v>
      </c>
      <c r="H2666" s="1" t="s">
        <v>1059</v>
      </c>
      <c r="I2666" s="1" t="s">
        <v>1086</v>
      </c>
      <c r="J2666" s="1" t="s">
        <v>1087</v>
      </c>
      <c r="K2666" s="1">
        <v>31.038477412900001</v>
      </c>
      <c r="L2666" s="1">
        <v>46.2356561609</v>
      </c>
      <c r="M2666" s="1">
        <v>45</v>
      </c>
      <c r="N2666" s="1" t="s">
        <v>87</v>
      </c>
      <c r="O2666" s="1">
        <v>10</v>
      </c>
      <c r="P2666" t="str">
        <f>_xlfn.CONCAT( YEAR(TblOrigin[[#This Row],[ODK_DateOfSubmission]]), "-",TEXT( MONTH(TblOrigin[[#This Row],[ODK_DateOfSubmission]]),"00"))</f>
        <v>2021-09</v>
      </c>
    </row>
    <row r="2667" spans="1:16" x14ac:dyDescent="0.25">
      <c r="A2667" s="13">
        <v>3504025</v>
      </c>
      <c r="B2667" s="1">
        <v>350402514</v>
      </c>
      <c r="C2667" s="1">
        <v>10262</v>
      </c>
      <c r="D2667" s="6">
        <v>44459</v>
      </c>
      <c r="E2667" s="1">
        <v>123</v>
      </c>
      <c r="F2667" s="1" t="s">
        <v>68</v>
      </c>
      <c r="G2667" s="1" t="s">
        <v>73</v>
      </c>
      <c r="H2667" s="1" t="s">
        <v>1059</v>
      </c>
      <c r="I2667" s="1" t="s">
        <v>1084</v>
      </c>
      <c r="J2667" s="1" t="s">
        <v>1085</v>
      </c>
      <c r="K2667" s="1">
        <v>31.074394900600002</v>
      </c>
      <c r="L2667" s="1">
        <v>46.250142994800001</v>
      </c>
      <c r="M2667" s="1">
        <v>95</v>
      </c>
      <c r="N2667" s="1" t="s">
        <v>87</v>
      </c>
      <c r="O2667" s="1">
        <v>10</v>
      </c>
      <c r="P2667" t="str">
        <f>_xlfn.CONCAT( YEAR(TblOrigin[[#This Row],[ODK_DateOfSubmission]]), "-",TEXT( MONTH(TblOrigin[[#This Row],[ODK_DateOfSubmission]]),"00"))</f>
        <v>2021-09</v>
      </c>
    </row>
    <row r="2668" spans="1:16" x14ac:dyDescent="0.25">
      <c r="A2668" s="13">
        <v>3504028</v>
      </c>
      <c r="B2668" s="1">
        <v>350402814</v>
      </c>
      <c r="C2668" s="1">
        <v>25526</v>
      </c>
      <c r="D2668" s="6">
        <v>44459</v>
      </c>
      <c r="E2668" s="1">
        <v>123</v>
      </c>
      <c r="F2668" s="1" t="s">
        <v>68</v>
      </c>
      <c r="G2668" s="1" t="s">
        <v>73</v>
      </c>
      <c r="H2668" s="1" t="s">
        <v>1059</v>
      </c>
      <c r="I2668" s="1" t="s">
        <v>1088</v>
      </c>
      <c r="J2668" s="1" t="s">
        <v>1039</v>
      </c>
      <c r="K2668" s="1">
        <v>31.036175809100001</v>
      </c>
      <c r="L2668" s="1">
        <v>46.220527480000001</v>
      </c>
      <c r="M2668" s="1">
        <v>55</v>
      </c>
      <c r="N2668" s="1" t="s">
        <v>108</v>
      </c>
      <c r="O2668" s="1">
        <v>10</v>
      </c>
      <c r="P2668" t="str">
        <f>_xlfn.CONCAT( YEAR(TblOrigin[[#This Row],[ODK_DateOfSubmission]]), "-",TEXT( MONTH(TblOrigin[[#This Row],[ODK_DateOfSubmission]]),"00"))</f>
        <v>2021-09</v>
      </c>
    </row>
    <row r="2669" spans="1:16" x14ac:dyDescent="0.25">
      <c r="A2669" s="13">
        <v>3504028</v>
      </c>
      <c r="B2669" s="1">
        <v>350402814</v>
      </c>
      <c r="C2669" s="1">
        <v>25526</v>
      </c>
      <c r="D2669" s="6">
        <v>44459</v>
      </c>
      <c r="E2669" s="1">
        <v>123</v>
      </c>
      <c r="F2669" s="1" t="s">
        <v>68</v>
      </c>
      <c r="G2669" s="1" t="s">
        <v>73</v>
      </c>
      <c r="H2669" s="1" t="s">
        <v>1059</v>
      </c>
      <c r="I2669" s="1" t="s">
        <v>1088</v>
      </c>
      <c r="J2669" s="1" t="s">
        <v>1039</v>
      </c>
      <c r="K2669" s="1">
        <v>31.036175809100001</v>
      </c>
      <c r="L2669" s="1">
        <v>46.220527480000001</v>
      </c>
      <c r="M2669" s="1">
        <v>55</v>
      </c>
      <c r="N2669" s="1" t="s">
        <v>87</v>
      </c>
      <c r="O2669" s="1">
        <v>14</v>
      </c>
      <c r="P2669" t="str">
        <f>_xlfn.CONCAT( YEAR(TblOrigin[[#This Row],[ODK_DateOfSubmission]]), "-",TEXT( MONTH(TblOrigin[[#This Row],[ODK_DateOfSubmission]]),"00"))</f>
        <v>2021-09</v>
      </c>
    </row>
    <row r="2670" spans="1:16" x14ac:dyDescent="0.25">
      <c r="A2670" s="13">
        <v>3504024</v>
      </c>
      <c r="B2670" s="1">
        <v>350402414</v>
      </c>
      <c r="C2670" s="1">
        <v>9396</v>
      </c>
      <c r="D2670" s="6">
        <v>44459</v>
      </c>
      <c r="E2670" s="1">
        <v>123</v>
      </c>
      <c r="F2670" s="1" t="s">
        <v>68</v>
      </c>
      <c r="G2670" s="1" t="s">
        <v>73</v>
      </c>
      <c r="H2670" s="1" t="s">
        <v>1059</v>
      </c>
      <c r="I2670" s="1" t="s">
        <v>1082</v>
      </c>
      <c r="J2670" s="1" t="s">
        <v>1083</v>
      </c>
      <c r="K2670" s="1">
        <v>31.0154237044</v>
      </c>
      <c r="L2670" s="1">
        <v>46.263441754500001</v>
      </c>
      <c r="M2670" s="1">
        <v>18</v>
      </c>
      <c r="N2670" s="1" t="s">
        <v>87</v>
      </c>
      <c r="O2670" s="1">
        <v>4</v>
      </c>
      <c r="P2670" t="str">
        <f>_xlfn.CONCAT( YEAR(TblOrigin[[#This Row],[ODK_DateOfSubmission]]), "-",TEXT( MONTH(TblOrigin[[#This Row],[ODK_DateOfSubmission]]),"00"))</f>
        <v>2021-09</v>
      </c>
    </row>
    <row r="2671" spans="1:16" x14ac:dyDescent="0.25">
      <c r="A2671" s="13">
        <v>3504021</v>
      </c>
      <c r="B2671" s="1">
        <v>350402114</v>
      </c>
      <c r="C2671" s="1">
        <v>10335</v>
      </c>
      <c r="D2671" s="6">
        <v>44459</v>
      </c>
      <c r="E2671" s="1">
        <v>123</v>
      </c>
      <c r="F2671" s="1" t="s">
        <v>68</v>
      </c>
      <c r="G2671" s="1" t="s">
        <v>73</v>
      </c>
      <c r="H2671" s="1" t="s">
        <v>1059</v>
      </c>
      <c r="I2671" s="1" t="s">
        <v>1078</v>
      </c>
      <c r="J2671" s="1" t="s">
        <v>1079</v>
      </c>
      <c r="K2671" s="1">
        <v>31.0506383486</v>
      </c>
      <c r="L2671" s="1">
        <v>46.269343302599999</v>
      </c>
      <c r="M2671" s="1">
        <v>117</v>
      </c>
      <c r="N2671" s="1" t="s">
        <v>87</v>
      </c>
      <c r="O2671" s="1">
        <v>35</v>
      </c>
      <c r="P2671" t="str">
        <f>_xlfn.CONCAT( YEAR(TblOrigin[[#This Row],[ODK_DateOfSubmission]]), "-",TEXT( MONTH(TblOrigin[[#This Row],[ODK_DateOfSubmission]]),"00"))</f>
        <v>2021-09</v>
      </c>
    </row>
    <row r="2672" spans="1:16" x14ac:dyDescent="0.25">
      <c r="A2672" s="13">
        <v>3504007</v>
      </c>
      <c r="B2672" s="1">
        <v>350400714</v>
      </c>
      <c r="C2672" s="1">
        <v>25525</v>
      </c>
      <c r="D2672" s="6">
        <v>44459</v>
      </c>
      <c r="E2672" s="1">
        <v>123</v>
      </c>
      <c r="F2672" s="1" t="s">
        <v>68</v>
      </c>
      <c r="G2672" s="1" t="s">
        <v>73</v>
      </c>
      <c r="H2672" s="1" t="s">
        <v>1059</v>
      </c>
      <c r="I2672" s="1" t="s">
        <v>1064</v>
      </c>
      <c r="J2672" s="1" t="s">
        <v>1065</v>
      </c>
      <c r="K2672" s="1">
        <v>31.027024004299999</v>
      </c>
      <c r="L2672" s="1">
        <v>46.241676675500003</v>
      </c>
      <c r="M2672" s="1">
        <v>40</v>
      </c>
      <c r="N2672" s="1" t="s">
        <v>87</v>
      </c>
      <c r="O2672" s="1">
        <v>4</v>
      </c>
      <c r="P2672" t="str">
        <f>_xlfn.CONCAT( YEAR(TblOrigin[[#This Row],[ODK_DateOfSubmission]]), "-",TEXT( MONTH(TblOrigin[[#This Row],[ODK_DateOfSubmission]]),"00"))</f>
        <v>2021-09</v>
      </c>
    </row>
    <row r="2673" spans="1:16" x14ac:dyDescent="0.25">
      <c r="A2673" s="13">
        <v>3603012</v>
      </c>
      <c r="B2673" s="1">
        <v>360301214</v>
      </c>
      <c r="C2673" s="1">
        <v>21945</v>
      </c>
      <c r="D2673" s="6">
        <v>44459</v>
      </c>
      <c r="E2673" s="1">
        <v>123</v>
      </c>
      <c r="F2673" s="1" t="s">
        <v>96</v>
      </c>
      <c r="G2673" s="1" t="s">
        <v>173</v>
      </c>
      <c r="H2673" s="1" t="s">
        <v>1138</v>
      </c>
      <c r="I2673" s="1" t="s">
        <v>1594</v>
      </c>
      <c r="J2673" s="1" t="s">
        <v>1595</v>
      </c>
      <c r="K2673" s="1">
        <v>31.993009728099999</v>
      </c>
      <c r="L2673" s="1">
        <v>44.946743119300002</v>
      </c>
      <c r="M2673" s="1">
        <v>2</v>
      </c>
      <c r="N2673" s="1" t="s">
        <v>87</v>
      </c>
      <c r="O2673" s="1">
        <v>1</v>
      </c>
      <c r="P2673" t="str">
        <f>_xlfn.CONCAT( YEAR(TblOrigin[[#This Row],[ODK_DateOfSubmission]]), "-",TEXT( MONTH(TblOrigin[[#This Row],[ODK_DateOfSubmission]]),"00"))</f>
        <v>2021-09</v>
      </c>
    </row>
    <row r="2674" spans="1:16" x14ac:dyDescent="0.25">
      <c r="A2674" s="13">
        <v>3504028</v>
      </c>
      <c r="B2674" s="1">
        <v>350402814</v>
      </c>
      <c r="C2674" s="1">
        <v>25526</v>
      </c>
      <c r="D2674" s="6">
        <v>44459</v>
      </c>
      <c r="E2674" s="1">
        <v>123</v>
      </c>
      <c r="F2674" s="1" t="s">
        <v>68</v>
      </c>
      <c r="G2674" s="1" t="s">
        <v>73</v>
      </c>
      <c r="H2674" s="1" t="s">
        <v>1059</v>
      </c>
      <c r="I2674" s="1" t="s">
        <v>1088</v>
      </c>
      <c r="J2674" s="1" t="s">
        <v>1039</v>
      </c>
      <c r="K2674" s="1">
        <v>31.036175809100001</v>
      </c>
      <c r="L2674" s="1">
        <v>46.220527480000001</v>
      </c>
      <c r="M2674" s="1">
        <v>55</v>
      </c>
      <c r="N2674" s="1" t="s">
        <v>78</v>
      </c>
      <c r="O2674" s="1">
        <v>13</v>
      </c>
      <c r="P2674" t="str">
        <f>_xlfn.CONCAT( YEAR(TblOrigin[[#This Row],[ODK_DateOfSubmission]]), "-",TEXT( MONTH(TblOrigin[[#This Row],[ODK_DateOfSubmission]]),"00"))</f>
        <v>2021-09</v>
      </c>
    </row>
    <row r="2675" spans="1:16" x14ac:dyDescent="0.25">
      <c r="A2675" s="13">
        <v>3504021</v>
      </c>
      <c r="B2675" s="1">
        <v>350402114</v>
      </c>
      <c r="C2675" s="1">
        <v>10335</v>
      </c>
      <c r="D2675" s="6">
        <v>44459</v>
      </c>
      <c r="E2675" s="1">
        <v>123</v>
      </c>
      <c r="F2675" s="1" t="s">
        <v>68</v>
      </c>
      <c r="G2675" s="1" t="s">
        <v>73</v>
      </c>
      <c r="H2675" s="1" t="s">
        <v>1059</v>
      </c>
      <c r="I2675" s="1" t="s">
        <v>1078</v>
      </c>
      <c r="J2675" s="1" t="s">
        <v>1079</v>
      </c>
      <c r="K2675" s="1">
        <v>31.0506383486</v>
      </c>
      <c r="L2675" s="1">
        <v>46.269343302599999</v>
      </c>
      <c r="M2675" s="1">
        <v>117</v>
      </c>
      <c r="N2675" s="1" t="s">
        <v>78</v>
      </c>
      <c r="O2675" s="1">
        <v>45</v>
      </c>
      <c r="P2675" t="str">
        <f>_xlfn.CONCAT( YEAR(TblOrigin[[#This Row],[ODK_DateOfSubmission]]), "-",TEXT( MONTH(TblOrigin[[#This Row],[ODK_DateOfSubmission]]),"00"))</f>
        <v>2021-09</v>
      </c>
    </row>
    <row r="2676" spans="1:16" x14ac:dyDescent="0.25">
      <c r="A2676" s="13">
        <v>3504026</v>
      </c>
      <c r="B2676" s="1">
        <v>350402614</v>
      </c>
      <c r="C2676" s="1">
        <v>10253</v>
      </c>
      <c r="D2676" s="6">
        <v>44459</v>
      </c>
      <c r="E2676" s="1">
        <v>123</v>
      </c>
      <c r="F2676" s="1" t="s">
        <v>68</v>
      </c>
      <c r="G2676" s="1" t="s">
        <v>73</v>
      </c>
      <c r="H2676" s="1" t="s">
        <v>1059</v>
      </c>
      <c r="I2676" s="1" t="s">
        <v>1086</v>
      </c>
      <c r="J2676" s="1" t="s">
        <v>1087</v>
      </c>
      <c r="K2676" s="1">
        <v>31.038477412900001</v>
      </c>
      <c r="L2676" s="1">
        <v>46.2356561609</v>
      </c>
      <c r="M2676" s="1">
        <v>45</v>
      </c>
      <c r="N2676" s="1" t="s">
        <v>78</v>
      </c>
      <c r="O2676" s="1">
        <v>10</v>
      </c>
      <c r="P2676" t="str">
        <f>_xlfn.CONCAT( YEAR(TblOrigin[[#This Row],[ODK_DateOfSubmission]]), "-",TEXT( MONTH(TblOrigin[[#This Row],[ODK_DateOfSubmission]]),"00"))</f>
        <v>2021-09</v>
      </c>
    </row>
    <row r="2677" spans="1:16" x14ac:dyDescent="0.25">
      <c r="A2677" s="13">
        <v>3504024</v>
      </c>
      <c r="B2677" s="1">
        <v>350402414</v>
      </c>
      <c r="C2677" s="1">
        <v>9396</v>
      </c>
      <c r="D2677" s="6">
        <v>44459</v>
      </c>
      <c r="E2677" s="1">
        <v>123</v>
      </c>
      <c r="F2677" s="1" t="s">
        <v>68</v>
      </c>
      <c r="G2677" s="1" t="s">
        <v>73</v>
      </c>
      <c r="H2677" s="1" t="s">
        <v>1059</v>
      </c>
      <c r="I2677" s="1" t="s">
        <v>1082</v>
      </c>
      <c r="J2677" s="1" t="s">
        <v>1083</v>
      </c>
      <c r="K2677" s="1">
        <v>31.0154237044</v>
      </c>
      <c r="L2677" s="1">
        <v>46.263441754500001</v>
      </c>
      <c r="M2677" s="1">
        <v>18</v>
      </c>
      <c r="N2677" s="1" t="s">
        <v>78</v>
      </c>
      <c r="O2677" s="1">
        <v>6</v>
      </c>
      <c r="P2677" t="str">
        <f>_xlfn.CONCAT( YEAR(TblOrigin[[#This Row],[ODK_DateOfSubmission]]), "-",TEXT( MONTH(TblOrigin[[#This Row],[ODK_DateOfSubmission]]),"00"))</f>
        <v>2021-09</v>
      </c>
    </row>
    <row r="2678" spans="1:16" x14ac:dyDescent="0.25">
      <c r="A2678" s="13">
        <v>3504025</v>
      </c>
      <c r="B2678" s="1">
        <v>350402514</v>
      </c>
      <c r="C2678" s="1">
        <v>10262</v>
      </c>
      <c r="D2678" s="6">
        <v>44459</v>
      </c>
      <c r="E2678" s="1">
        <v>123</v>
      </c>
      <c r="F2678" s="1" t="s">
        <v>68</v>
      </c>
      <c r="G2678" s="1" t="s">
        <v>73</v>
      </c>
      <c r="H2678" s="1" t="s">
        <v>1059</v>
      </c>
      <c r="I2678" s="1" t="s">
        <v>1084</v>
      </c>
      <c r="J2678" s="1" t="s">
        <v>1085</v>
      </c>
      <c r="K2678" s="1">
        <v>31.074394900600002</v>
      </c>
      <c r="L2678" s="1">
        <v>46.250142994800001</v>
      </c>
      <c r="M2678" s="1">
        <v>95</v>
      </c>
      <c r="N2678" s="1" t="s">
        <v>78</v>
      </c>
      <c r="O2678" s="1">
        <v>35</v>
      </c>
      <c r="P2678" t="str">
        <f>_xlfn.CONCAT( YEAR(TblOrigin[[#This Row],[ODK_DateOfSubmission]]), "-",TEXT( MONTH(TblOrigin[[#This Row],[ODK_DateOfSubmission]]),"00"))</f>
        <v>2021-09</v>
      </c>
    </row>
    <row r="2679" spans="1:16" x14ac:dyDescent="0.25">
      <c r="A2679" s="13">
        <v>3505004</v>
      </c>
      <c r="B2679" s="1">
        <v>350500414</v>
      </c>
      <c r="C2679" s="1">
        <v>25437</v>
      </c>
      <c r="D2679" s="6">
        <v>44461</v>
      </c>
      <c r="E2679" s="1">
        <v>123</v>
      </c>
      <c r="F2679" s="1" t="s">
        <v>68</v>
      </c>
      <c r="G2679" s="1" t="s">
        <v>77</v>
      </c>
      <c r="H2679" s="1" t="s">
        <v>1115</v>
      </c>
      <c r="I2679" s="1" t="s">
        <v>1074</v>
      </c>
      <c r="J2679" s="1" t="s">
        <v>1118</v>
      </c>
      <c r="K2679" s="1">
        <v>30.888556274700001</v>
      </c>
      <c r="L2679" s="1">
        <v>46.450200042200002</v>
      </c>
      <c r="M2679" s="1">
        <v>12</v>
      </c>
      <c r="N2679" s="1" t="s">
        <v>78</v>
      </c>
      <c r="O2679" s="1">
        <v>4</v>
      </c>
      <c r="P2679" t="str">
        <f>_xlfn.CONCAT( YEAR(TblOrigin[[#This Row],[ODK_DateOfSubmission]]), "-",TEXT( MONTH(TblOrigin[[#This Row],[ODK_DateOfSubmission]]),"00"))</f>
        <v>2021-09</v>
      </c>
    </row>
    <row r="2680" spans="1:16" x14ac:dyDescent="0.25">
      <c r="A2680" s="13">
        <v>3505015</v>
      </c>
      <c r="B2680" s="1">
        <v>350501514</v>
      </c>
      <c r="C2680" s="1">
        <v>33811</v>
      </c>
      <c r="D2680" s="6">
        <v>44461</v>
      </c>
      <c r="E2680" s="1">
        <v>123</v>
      </c>
      <c r="F2680" s="1" t="s">
        <v>68</v>
      </c>
      <c r="G2680" s="1" t="s">
        <v>77</v>
      </c>
      <c r="H2680" s="1" t="s">
        <v>1128</v>
      </c>
      <c r="I2680" s="1" t="s">
        <v>1342</v>
      </c>
      <c r="J2680" s="1" t="s">
        <v>232</v>
      </c>
      <c r="K2680" s="1">
        <v>30.882387999999999</v>
      </c>
      <c r="L2680" s="1">
        <v>46.568722000000001</v>
      </c>
      <c r="M2680" s="1">
        <v>25</v>
      </c>
      <c r="N2680" s="1" t="s">
        <v>78</v>
      </c>
      <c r="O2680" s="1">
        <v>10</v>
      </c>
      <c r="P2680" t="str">
        <f>_xlfn.CONCAT( YEAR(TblOrigin[[#This Row],[ODK_DateOfSubmission]]), "-",TEXT( MONTH(TblOrigin[[#This Row],[ODK_DateOfSubmission]]),"00"))</f>
        <v>2021-09</v>
      </c>
    </row>
    <row r="2681" spans="1:16" x14ac:dyDescent="0.25">
      <c r="A2681" s="13">
        <v>3504046</v>
      </c>
      <c r="B2681" s="1">
        <v>350404614</v>
      </c>
      <c r="C2681" s="1">
        <v>10269</v>
      </c>
      <c r="D2681" s="6">
        <v>44461</v>
      </c>
      <c r="E2681" s="1">
        <v>123</v>
      </c>
      <c r="F2681" s="1" t="s">
        <v>68</v>
      </c>
      <c r="G2681" s="1" t="s">
        <v>73</v>
      </c>
      <c r="H2681" s="1" t="s">
        <v>1102</v>
      </c>
      <c r="I2681" s="1" t="s">
        <v>1103</v>
      </c>
      <c r="J2681" s="1" t="s">
        <v>1104</v>
      </c>
      <c r="K2681" s="1">
        <v>31.041901284200001</v>
      </c>
      <c r="L2681" s="1">
        <v>46.3069539022</v>
      </c>
      <c r="M2681" s="1">
        <v>41</v>
      </c>
      <c r="N2681" s="1" t="s">
        <v>78</v>
      </c>
      <c r="O2681" s="1">
        <v>4</v>
      </c>
      <c r="P2681" t="str">
        <f>_xlfn.CONCAT( YEAR(TblOrigin[[#This Row],[ODK_DateOfSubmission]]), "-",TEXT( MONTH(TblOrigin[[#This Row],[ODK_DateOfSubmission]]),"00"))</f>
        <v>2021-09</v>
      </c>
    </row>
    <row r="2682" spans="1:16" x14ac:dyDescent="0.25">
      <c r="A2682" s="13">
        <v>3504045</v>
      </c>
      <c r="B2682" s="1">
        <v>350404514</v>
      </c>
      <c r="C2682" s="1">
        <v>22344</v>
      </c>
      <c r="D2682" s="6">
        <v>44461</v>
      </c>
      <c r="E2682" s="1">
        <v>123</v>
      </c>
      <c r="F2682" s="1" t="s">
        <v>68</v>
      </c>
      <c r="G2682" s="1" t="s">
        <v>73</v>
      </c>
      <c r="H2682" s="1" t="s">
        <v>1059</v>
      </c>
      <c r="I2682" s="1" t="s">
        <v>1408</v>
      </c>
      <c r="J2682" s="1" t="s">
        <v>1409</v>
      </c>
      <c r="K2682" s="1">
        <v>31.048519000500001</v>
      </c>
      <c r="L2682" s="1">
        <v>46.257282930099997</v>
      </c>
      <c r="M2682" s="1">
        <v>7</v>
      </c>
      <c r="N2682" s="1" t="s">
        <v>78</v>
      </c>
      <c r="O2682" s="1">
        <v>3</v>
      </c>
      <c r="P2682" t="str">
        <f>_xlfn.CONCAT( YEAR(TblOrigin[[#This Row],[ODK_DateOfSubmission]]), "-",TEXT( MONTH(TblOrigin[[#This Row],[ODK_DateOfSubmission]]),"00"))</f>
        <v>2021-09</v>
      </c>
    </row>
    <row r="2683" spans="1:16" x14ac:dyDescent="0.25">
      <c r="A2683" s="13">
        <v>3505013</v>
      </c>
      <c r="B2683" s="1">
        <v>350501314</v>
      </c>
      <c r="C2683" s="1">
        <v>33809</v>
      </c>
      <c r="D2683" s="6">
        <v>44461</v>
      </c>
      <c r="E2683" s="1">
        <v>123</v>
      </c>
      <c r="F2683" s="1" t="s">
        <v>68</v>
      </c>
      <c r="G2683" s="1" t="s">
        <v>77</v>
      </c>
      <c r="H2683" s="1" t="s">
        <v>1119</v>
      </c>
      <c r="I2683" s="1" t="s">
        <v>1342</v>
      </c>
      <c r="J2683" s="1" t="s">
        <v>232</v>
      </c>
      <c r="K2683" s="1">
        <v>30.914428999999998</v>
      </c>
      <c r="L2683" s="1">
        <v>46.47878</v>
      </c>
      <c r="M2683" s="1">
        <v>9</v>
      </c>
      <c r="N2683" s="1" t="s">
        <v>87</v>
      </c>
      <c r="O2683" s="1">
        <v>4</v>
      </c>
      <c r="P2683" t="str">
        <f>_xlfn.CONCAT( YEAR(TblOrigin[[#This Row],[ODK_DateOfSubmission]]), "-",TEXT( MONTH(TblOrigin[[#This Row],[ODK_DateOfSubmission]]),"00"))</f>
        <v>2021-09</v>
      </c>
    </row>
    <row r="2684" spans="1:16" x14ac:dyDescent="0.25">
      <c r="A2684" s="13">
        <v>3505002</v>
      </c>
      <c r="B2684" s="1">
        <v>350500214</v>
      </c>
      <c r="C2684" s="1">
        <v>24721</v>
      </c>
      <c r="D2684" s="6">
        <v>44461</v>
      </c>
      <c r="E2684" s="1">
        <v>123</v>
      </c>
      <c r="F2684" s="1" t="s">
        <v>68</v>
      </c>
      <c r="G2684" s="1" t="s">
        <v>77</v>
      </c>
      <c r="H2684" s="1" t="s">
        <v>1112</v>
      </c>
      <c r="I2684" s="1" t="s">
        <v>1113</v>
      </c>
      <c r="J2684" s="1" t="s">
        <v>1114</v>
      </c>
      <c r="K2684" s="1">
        <v>30.956201633799999</v>
      </c>
      <c r="L2684" s="1">
        <v>46.359501579899998</v>
      </c>
      <c r="M2684" s="1">
        <v>13</v>
      </c>
      <c r="N2684" s="1" t="s">
        <v>87</v>
      </c>
      <c r="O2684" s="1">
        <v>5</v>
      </c>
      <c r="P2684" t="str">
        <f>_xlfn.CONCAT( YEAR(TblOrigin[[#This Row],[ODK_DateOfSubmission]]), "-",TEXT( MONTH(TblOrigin[[#This Row],[ODK_DateOfSubmission]]),"00"))</f>
        <v>2021-09</v>
      </c>
    </row>
    <row r="2685" spans="1:16" x14ac:dyDescent="0.25">
      <c r="A2685" s="13">
        <v>3505016</v>
      </c>
      <c r="B2685" s="1">
        <v>350501614</v>
      </c>
      <c r="C2685" s="1">
        <v>34161</v>
      </c>
      <c r="D2685" s="6">
        <v>44461</v>
      </c>
      <c r="E2685" s="1">
        <v>123</v>
      </c>
      <c r="F2685" s="1" t="s">
        <v>68</v>
      </c>
      <c r="G2685" s="1" t="s">
        <v>77</v>
      </c>
      <c r="H2685" s="1" t="s">
        <v>1115</v>
      </c>
      <c r="I2685" s="1" t="s">
        <v>1428</v>
      </c>
      <c r="J2685" s="1" t="s">
        <v>1429</v>
      </c>
      <c r="K2685" s="1">
        <v>30.881346000000001</v>
      </c>
      <c r="L2685" s="1">
        <v>46.542794000000001</v>
      </c>
      <c r="M2685" s="1">
        <v>10</v>
      </c>
      <c r="N2685" s="1" t="s">
        <v>87</v>
      </c>
      <c r="O2685" s="1">
        <v>1</v>
      </c>
      <c r="P2685" t="str">
        <f>_xlfn.CONCAT( YEAR(TblOrigin[[#This Row],[ODK_DateOfSubmission]]), "-",TEXT( MONTH(TblOrigin[[#This Row],[ODK_DateOfSubmission]]),"00"))</f>
        <v>2021-09</v>
      </c>
    </row>
    <row r="2686" spans="1:16" x14ac:dyDescent="0.25">
      <c r="A2686" s="13">
        <v>3505015</v>
      </c>
      <c r="B2686" s="1">
        <v>350501514</v>
      </c>
      <c r="C2686" s="1">
        <v>33811</v>
      </c>
      <c r="D2686" s="6">
        <v>44461</v>
      </c>
      <c r="E2686" s="1">
        <v>123</v>
      </c>
      <c r="F2686" s="1" t="s">
        <v>68</v>
      </c>
      <c r="G2686" s="1" t="s">
        <v>77</v>
      </c>
      <c r="H2686" s="1" t="s">
        <v>1128</v>
      </c>
      <c r="I2686" s="1" t="s">
        <v>1342</v>
      </c>
      <c r="J2686" s="1" t="s">
        <v>232</v>
      </c>
      <c r="K2686" s="1">
        <v>30.882387999999999</v>
      </c>
      <c r="L2686" s="1">
        <v>46.568722000000001</v>
      </c>
      <c r="M2686" s="1">
        <v>25</v>
      </c>
      <c r="N2686" s="1" t="s">
        <v>87</v>
      </c>
      <c r="O2686" s="1">
        <v>5</v>
      </c>
      <c r="P2686" t="str">
        <f>_xlfn.CONCAT( YEAR(TblOrigin[[#This Row],[ODK_DateOfSubmission]]), "-",TEXT( MONTH(TblOrigin[[#This Row],[ODK_DateOfSubmission]]),"00"))</f>
        <v>2021-09</v>
      </c>
    </row>
    <row r="2687" spans="1:16" x14ac:dyDescent="0.25">
      <c r="A2687" s="13">
        <v>3505007</v>
      </c>
      <c r="B2687" s="1">
        <v>350500714</v>
      </c>
      <c r="C2687" s="1">
        <v>9332</v>
      </c>
      <c r="D2687" s="6">
        <v>44461</v>
      </c>
      <c r="E2687" s="1">
        <v>123</v>
      </c>
      <c r="F2687" s="1" t="s">
        <v>68</v>
      </c>
      <c r="G2687" s="1" t="s">
        <v>77</v>
      </c>
      <c r="H2687" s="1" t="s">
        <v>1115</v>
      </c>
      <c r="I2687" s="1" t="s">
        <v>1123</v>
      </c>
      <c r="J2687" s="1" t="s">
        <v>216</v>
      </c>
      <c r="K2687" s="1">
        <v>30.879031632699999</v>
      </c>
      <c r="L2687" s="1">
        <v>46.464224314600003</v>
      </c>
      <c r="M2687" s="1">
        <v>9</v>
      </c>
      <c r="N2687" s="1" t="s">
        <v>87</v>
      </c>
      <c r="O2687" s="1">
        <v>5</v>
      </c>
      <c r="P2687" t="str">
        <f>_xlfn.CONCAT( YEAR(TblOrigin[[#This Row],[ODK_DateOfSubmission]]), "-",TEXT( MONTH(TblOrigin[[#This Row],[ODK_DateOfSubmission]]),"00"))</f>
        <v>2021-09</v>
      </c>
    </row>
    <row r="2688" spans="1:16" x14ac:dyDescent="0.25">
      <c r="A2688" s="13">
        <v>3505010</v>
      </c>
      <c r="B2688" s="1">
        <v>350501014</v>
      </c>
      <c r="C2688" s="1">
        <v>9261</v>
      </c>
      <c r="D2688" s="6">
        <v>44461</v>
      </c>
      <c r="E2688" s="1">
        <v>123</v>
      </c>
      <c r="F2688" s="1" t="s">
        <v>68</v>
      </c>
      <c r="G2688" s="1" t="s">
        <v>77</v>
      </c>
      <c r="H2688" s="1" t="s">
        <v>1115</v>
      </c>
      <c r="I2688" s="1" t="s">
        <v>1124</v>
      </c>
      <c r="J2688" s="1" t="s">
        <v>1125</v>
      </c>
      <c r="K2688" s="1">
        <v>30.885581129199998</v>
      </c>
      <c r="L2688" s="1">
        <v>46.460596602099997</v>
      </c>
      <c r="M2688" s="1">
        <v>5</v>
      </c>
      <c r="N2688" s="1" t="s">
        <v>87</v>
      </c>
      <c r="O2688" s="1">
        <v>5</v>
      </c>
      <c r="P2688" t="str">
        <f>_xlfn.CONCAT( YEAR(TblOrigin[[#This Row],[ODK_DateOfSubmission]]), "-",TEXT( MONTH(TblOrigin[[#This Row],[ODK_DateOfSubmission]]),"00"))</f>
        <v>2021-09</v>
      </c>
    </row>
    <row r="2689" spans="1:16" x14ac:dyDescent="0.25">
      <c r="A2689" s="13">
        <v>3505016</v>
      </c>
      <c r="B2689" s="1">
        <v>350501614</v>
      </c>
      <c r="C2689" s="1">
        <v>34161</v>
      </c>
      <c r="D2689" s="6">
        <v>44461</v>
      </c>
      <c r="E2689" s="1">
        <v>123</v>
      </c>
      <c r="F2689" s="1" t="s">
        <v>68</v>
      </c>
      <c r="G2689" s="1" t="s">
        <v>77</v>
      </c>
      <c r="H2689" s="1" t="s">
        <v>1115</v>
      </c>
      <c r="I2689" s="1" t="s">
        <v>1428</v>
      </c>
      <c r="J2689" s="1" t="s">
        <v>1429</v>
      </c>
      <c r="K2689" s="1">
        <v>30.881346000000001</v>
      </c>
      <c r="L2689" s="1">
        <v>46.542794000000001</v>
      </c>
      <c r="M2689" s="1">
        <v>10</v>
      </c>
      <c r="N2689" s="1" t="s">
        <v>78</v>
      </c>
      <c r="O2689" s="1">
        <v>4</v>
      </c>
      <c r="P2689" t="str">
        <f>_xlfn.CONCAT( YEAR(TblOrigin[[#This Row],[ODK_DateOfSubmission]]), "-",TEXT( MONTH(TblOrigin[[#This Row],[ODK_DateOfSubmission]]),"00"))</f>
        <v>2021-09</v>
      </c>
    </row>
    <row r="2690" spans="1:16" x14ac:dyDescent="0.25">
      <c r="A2690" s="13">
        <v>3504041</v>
      </c>
      <c r="B2690" s="1">
        <v>350404114</v>
      </c>
      <c r="C2690" s="1">
        <v>25533</v>
      </c>
      <c r="D2690" s="6">
        <v>44461</v>
      </c>
      <c r="E2690" s="1">
        <v>123</v>
      </c>
      <c r="F2690" s="1" t="s">
        <v>68</v>
      </c>
      <c r="G2690" s="1" t="s">
        <v>73</v>
      </c>
      <c r="H2690" s="1" t="s">
        <v>1059</v>
      </c>
      <c r="I2690" s="1" t="s">
        <v>1098</v>
      </c>
      <c r="J2690" s="1" t="s">
        <v>1099</v>
      </c>
      <c r="K2690" s="1">
        <v>31.080862144499999</v>
      </c>
      <c r="L2690" s="1">
        <v>46.240087203599998</v>
      </c>
      <c r="M2690" s="1">
        <v>124</v>
      </c>
      <c r="N2690" s="1" t="s">
        <v>78</v>
      </c>
      <c r="O2690" s="1">
        <v>27</v>
      </c>
      <c r="P2690" t="str">
        <f>_xlfn.CONCAT( YEAR(TblOrigin[[#This Row],[ODK_DateOfSubmission]]), "-",TEXT( MONTH(TblOrigin[[#This Row],[ODK_DateOfSubmission]]),"00"))</f>
        <v>2021-09</v>
      </c>
    </row>
    <row r="2691" spans="1:16" x14ac:dyDescent="0.25">
      <c r="A2691" s="13">
        <v>3504041</v>
      </c>
      <c r="B2691" s="1">
        <v>350404114</v>
      </c>
      <c r="C2691" s="1">
        <v>25533</v>
      </c>
      <c r="D2691" s="6">
        <v>44461</v>
      </c>
      <c r="E2691" s="1">
        <v>123</v>
      </c>
      <c r="F2691" s="1" t="s">
        <v>68</v>
      </c>
      <c r="G2691" s="1" t="s">
        <v>73</v>
      </c>
      <c r="H2691" s="1" t="s">
        <v>1059</v>
      </c>
      <c r="I2691" s="1" t="s">
        <v>1098</v>
      </c>
      <c r="J2691" s="1" t="s">
        <v>1099</v>
      </c>
      <c r="K2691" s="1">
        <v>31.080862144499999</v>
      </c>
      <c r="L2691" s="1">
        <v>46.240087203599998</v>
      </c>
      <c r="M2691" s="1">
        <v>124</v>
      </c>
      <c r="N2691" s="1" t="s">
        <v>87</v>
      </c>
      <c r="O2691" s="1">
        <v>11</v>
      </c>
      <c r="P2691" t="str">
        <f>_xlfn.CONCAT( YEAR(TblOrigin[[#This Row],[ODK_DateOfSubmission]]), "-",TEXT( MONTH(TblOrigin[[#This Row],[ODK_DateOfSubmission]]),"00"))</f>
        <v>2021-09</v>
      </c>
    </row>
    <row r="2692" spans="1:16" x14ac:dyDescent="0.25">
      <c r="A2692" s="13">
        <v>3504042</v>
      </c>
      <c r="B2692" s="1">
        <v>350404214</v>
      </c>
      <c r="C2692" s="1">
        <v>10263</v>
      </c>
      <c r="D2692" s="6">
        <v>44461</v>
      </c>
      <c r="E2692" s="1">
        <v>123</v>
      </c>
      <c r="F2692" s="1" t="s">
        <v>68</v>
      </c>
      <c r="G2692" s="1" t="s">
        <v>73</v>
      </c>
      <c r="H2692" s="1" t="s">
        <v>1059</v>
      </c>
      <c r="I2692" s="1" t="s">
        <v>1100</v>
      </c>
      <c r="J2692" s="1" t="s">
        <v>1101</v>
      </c>
      <c r="K2692" s="1">
        <v>31.0802066016</v>
      </c>
      <c r="L2692" s="1">
        <v>46.235693895300003</v>
      </c>
      <c r="M2692" s="1">
        <v>30</v>
      </c>
      <c r="N2692" s="1" t="s">
        <v>87</v>
      </c>
      <c r="O2692" s="1">
        <v>5</v>
      </c>
      <c r="P2692" t="str">
        <f>_xlfn.CONCAT( YEAR(TblOrigin[[#This Row],[ODK_DateOfSubmission]]), "-",TEXT( MONTH(TblOrigin[[#This Row],[ODK_DateOfSubmission]]),"00"))</f>
        <v>2021-09</v>
      </c>
    </row>
    <row r="2693" spans="1:16" x14ac:dyDescent="0.25">
      <c r="A2693" s="13">
        <v>3504029</v>
      </c>
      <c r="B2693" s="1">
        <v>350402914</v>
      </c>
      <c r="C2693" s="1">
        <v>10301</v>
      </c>
      <c r="D2693" s="6">
        <v>44461</v>
      </c>
      <c r="E2693" s="1">
        <v>123</v>
      </c>
      <c r="F2693" s="1" t="s">
        <v>68</v>
      </c>
      <c r="G2693" s="1" t="s">
        <v>73</v>
      </c>
      <c r="H2693" s="1" t="s">
        <v>1059</v>
      </c>
      <c r="I2693" s="1" t="s">
        <v>1089</v>
      </c>
      <c r="J2693" s="1" t="s">
        <v>1090</v>
      </c>
      <c r="K2693" s="1">
        <v>31.069730013600001</v>
      </c>
      <c r="L2693" s="1">
        <v>46.278741981099998</v>
      </c>
      <c r="M2693" s="1">
        <v>30</v>
      </c>
      <c r="N2693" s="1" t="s">
        <v>87</v>
      </c>
      <c r="O2693" s="1">
        <v>6</v>
      </c>
      <c r="P2693" t="str">
        <f>_xlfn.CONCAT( YEAR(TblOrigin[[#This Row],[ODK_DateOfSubmission]]), "-",TEXT( MONTH(TblOrigin[[#This Row],[ODK_DateOfSubmission]]),"00"))</f>
        <v>2021-09</v>
      </c>
    </row>
    <row r="2694" spans="1:16" x14ac:dyDescent="0.25">
      <c r="A2694" s="13">
        <v>3504051</v>
      </c>
      <c r="B2694" s="1">
        <v>350405114</v>
      </c>
      <c r="C2694" s="1">
        <v>23685</v>
      </c>
      <c r="D2694" s="6">
        <v>44461</v>
      </c>
      <c r="E2694" s="1">
        <v>123</v>
      </c>
      <c r="F2694" s="1" t="s">
        <v>68</v>
      </c>
      <c r="G2694" s="1" t="s">
        <v>73</v>
      </c>
      <c r="H2694" s="1" t="s">
        <v>1059</v>
      </c>
      <c r="I2694" s="1" t="s">
        <v>1108</v>
      </c>
      <c r="J2694" s="1" t="s">
        <v>1109</v>
      </c>
      <c r="K2694" s="1">
        <v>31.087265559999999</v>
      </c>
      <c r="L2694" s="1">
        <v>46.241235476500002</v>
      </c>
      <c r="M2694" s="1">
        <v>16</v>
      </c>
      <c r="N2694" s="1" t="s">
        <v>87</v>
      </c>
      <c r="O2694" s="1">
        <v>3</v>
      </c>
      <c r="P2694" t="str">
        <f>_xlfn.CONCAT( YEAR(TblOrigin[[#This Row],[ODK_DateOfSubmission]]), "-",TEXT( MONTH(TblOrigin[[#This Row],[ODK_DateOfSubmission]]),"00"))</f>
        <v>2021-09</v>
      </c>
    </row>
    <row r="2695" spans="1:16" x14ac:dyDescent="0.25">
      <c r="A2695" s="13">
        <v>3504001</v>
      </c>
      <c r="B2695" s="1">
        <v>350400114</v>
      </c>
      <c r="C2695" s="1">
        <v>24494</v>
      </c>
      <c r="D2695" s="6">
        <v>44461</v>
      </c>
      <c r="E2695" s="1">
        <v>123</v>
      </c>
      <c r="F2695" s="1" t="s">
        <v>68</v>
      </c>
      <c r="G2695" s="1" t="s">
        <v>73</v>
      </c>
      <c r="H2695" s="1" t="s">
        <v>1059</v>
      </c>
      <c r="I2695" s="1" t="s">
        <v>1060</v>
      </c>
      <c r="J2695" s="1" t="s">
        <v>1061</v>
      </c>
      <c r="K2695" s="1">
        <v>31.027710880499999</v>
      </c>
      <c r="L2695" s="1">
        <v>46.218214741200001</v>
      </c>
      <c r="M2695" s="1">
        <v>45</v>
      </c>
      <c r="N2695" s="1" t="s">
        <v>87</v>
      </c>
      <c r="O2695" s="1">
        <v>15</v>
      </c>
      <c r="P2695" t="str">
        <f>_xlfn.CONCAT( YEAR(TblOrigin[[#This Row],[ODK_DateOfSubmission]]), "-",TEXT( MONTH(TblOrigin[[#This Row],[ODK_DateOfSubmission]]),"00"))</f>
        <v>2021-09</v>
      </c>
    </row>
    <row r="2696" spans="1:16" x14ac:dyDescent="0.25">
      <c r="A2696" s="13">
        <v>3504042</v>
      </c>
      <c r="B2696" s="1">
        <v>350404214</v>
      </c>
      <c r="C2696" s="1">
        <v>10263</v>
      </c>
      <c r="D2696" s="6">
        <v>44461</v>
      </c>
      <c r="E2696" s="1">
        <v>123</v>
      </c>
      <c r="F2696" s="1" t="s">
        <v>68</v>
      </c>
      <c r="G2696" s="1" t="s">
        <v>73</v>
      </c>
      <c r="H2696" s="1" t="s">
        <v>1059</v>
      </c>
      <c r="I2696" s="1" t="s">
        <v>1100</v>
      </c>
      <c r="J2696" s="1" t="s">
        <v>1101</v>
      </c>
      <c r="K2696" s="1">
        <v>31.0802066016</v>
      </c>
      <c r="L2696" s="1">
        <v>46.235693895300003</v>
      </c>
      <c r="M2696" s="1">
        <v>30</v>
      </c>
      <c r="N2696" s="1" t="s">
        <v>104</v>
      </c>
      <c r="O2696" s="1">
        <v>10</v>
      </c>
      <c r="P2696" t="str">
        <f>_xlfn.CONCAT( YEAR(TblOrigin[[#This Row],[ODK_DateOfSubmission]]), "-",TEXT( MONTH(TblOrigin[[#This Row],[ODK_DateOfSubmission]]),"00"))</f>
        <v>2021-09</v>
      </c>
    </row>
    <row r="2697" spans="1:16" x14ac:dyDescent="0.25">
      <c r="A2697" s="13">
        <v>3504041</v>
      </c>
      <c r="B2697" s="1">
        <v>350404114</v>
      </c>
      <c r="C2697" s="1">
        <v>25533</v>
      </c>
      <c r="D2697" s="6">
        <v>44461</v>
      </c>
      <c r="E2697" s="1">
        <v>123</v>
      </c>
      <c r="F2697" s="1" t="s">
        <v>68</v>
      </c>
      <c r="G2697" s="1" t="s">
        <v>73</v>
      </c>
      <c r="H2697" s="1" t="s">
        <v>1059</v>
      </c>
      <c r="I2697" s="1" t="s">
        <v>1098</v>
      </c>
      <c r="J2697" s="1" t="s">
        <v>1099</v>
      </c>
      <c r="K2697" s="1">
        <v>31.080862144499999</v>
      </c>
      <c r="L2697" s="1">
        <v>46.240087203599998</v>
      </c>
      <c r="M2697" s="1">
        <v>124</v>
      </c>
      <c r="N2697" s="1" t="s">
        <v>104</v>
      </c>
      <c r="O2697" s="1">
        <v>15</v>
      </c>
      <c r="P2697" t="str">
        <f>_xlfn.CONCAT( YEAR(TblOrigin[[#This Row],[ODK_DateOfSubmission]]), "-",TEXT( MONTH(TblOrigin[[#This Row],[ODK_DateOfSubmission]]),"00"))</f>
        <v>2021-09</v>
      </c>
    </row>
    <row r="2698" spans="1:16" x14ac:dyDescent="0.25">
      <c r="A2698" s="13">
        <v>3504046</v>
      </c>
      <c r="B2698" s="1">
        <v>350404614</v>
      </c>
      <c r="C2698" s="1">
        <v>10269</v>
      </c>
      <c r="D2698" s="6">
        <v>44461</v>
      </c>
      <c r="E2698" s="1">
        <v>123</v>
      </c>
      <c r="F2698" s="1" t="s">
        <v>68</v>
      </c>
      <c r="G2698" s="1" t="s">
        <v>73</v>
      </c>
      <c r="H2698" s="1" t="s">
        <v>1102</v>
      </c>
      <c r="I2698" s="1" t="s">
        <v>1103</v>
      </c>
      <c r="J2698" s="1" t="s">
        <v>1104</v>
      </c>
      <c r="K2698" s="1">
        <v>31.041901284200001</v>
      </c>
      <c r="L2698" s="1">
        <v>46.3069539022</v>
      </c>
      <c r="M2698" s="1">
        <v>41</v>
      </c>
      <c r="N2698" s="1" t="s">
        <v>104</v>
      </c>
      <c r="O2698" s="1">
        <v>15</v>
      </c>
      <c r="P2698" t="str">
        <f>_xlfn.CONCAT( YEAR(TblOrigin[[#This Row],[ODK_DateOfSubmission]]), "-",TEXT( MONTH(TblOrigin[[#This Row],[ODK_DateOfSubmission]]),"00"))</f>
        <v>2021-09</v>
      </c>
    </row>
    <row r="2699" spans="1:16" x14ac:dyDescent="0.25">
      <c r="A2699" s="13">
        <v>3504029</v>
      </c>
      <c r="B2699" s="1">
        <v>350402914</v>
      </c>
      <c r="C2699" s="1">
        <v>10301</v>
      </c>
      <c r="D2699" s="6">
        <v>44461</v>
      </c>
      <c r="E2699" s="1">
        <v>123</v>
      </c>
      <c r="F2699" s="1" t="s">
        <v>68</v>
      </c>
      <c r="G2699" s="1" t="s">
        <v>73</v>
      </c>
      <c r="H2699" s="1" t="s">
        <v>1059</v>
      </c>
      <c r="I2699" s="1" t="s">
        <v>1089</v>
      </c>
      <c r="J2699" s="1" t="s">
        <v>1090</v>
      </c>
      <c r="K2699" s="1">
        <v>31.069730013600001</v>
      </c>
      <c r="L2699" s="1">
        <v>46.278741981099998</v>
      </c>
      <c r="M2699" s="1">
        <v>30</v>
      </c>
      <c r="N2699" s="1" t="s">
        <v>104</v>
      </c>
      <c r="O2699" s="1">
        <v>9</v>
      </c>
      <c r="P2699" t="str">
        <f>_xlfn.CONCAT( YEAR(TblOrigin[[#This Row],[ODK_DateOfSubmission]]), "-",TEXT( MONTH(TblOrigin[[#This Row],[ODK_DateOfSubmission]]),"00"))</f>
        <v>2021-09</v>
      </c>
    </row>
    <row r="2700" spans="1:16" x14ac:dyDescent="0.25">
      <c r="A2700" s="13">
        <v>3504046</v>
      </c>
      <c r="B2700" s="1">
        <v>350404614</v>
      </c>
      <c r="C2700" s="1">
        <v>10269</v>
      </c>
      <c r="D2700" s="6">
        <v>44461</v>
      </c>
      <c r="E2700" s="1">
        <v>123</v>
      </c>
      <c r="F2700" s="1" t="s">
        <v>68</v>
      </c>
      <c r="G2700" s="1" t="s">
        <v>73</v>
      </c>
      <c r="H2700" s="1" t="s">
        <v>1102</v>
      </c>
      <c r="I2700" s="1" t="s">
        <v>1103</v>
      </c>
      <c r="J2700" s="1" t="s">
        <v>1104</v>
      </c>
      <c r="K2700" s="1">
        <v>31.041901284200001</v>
      </c>
      <c r="L2700" s="1">
        <v>46.3069539022</v>
      </c>
      <c r="M2700" s="1">
        <v>41</v>
      </c>
      <c r="N2700" s="1" t="s">
        <v>74</v>
      </c>
      <c r="O2700" s="1">
        <v>2</v>
      </c>
      <c r="P2700" t="str">
        <f>_xlfn.CONCAT( YEAR(TblOrigin[[#This Row],[ODK_DateOfSubmission]]), "-",TEXT( MONTH(TblOrigin[[#This Row],[ODK_DateOfSubmission]]),"00"))</f>
        <v>2021-09</v>
      </c>
    </row>
    <row r="2701" spans="1:16" x14ac:dyDescent="0.25">
      <c r="A2701" s="13">
        <v>3504029</v>
      </c>
      <c r="B2701" s="1">
        <v>350402914</v>
      </c>
      <c r="C2701" s="1">
        <v>10301</v>
      </c>
      <c r="D2701" s="6">
        <v>44461</v>
      </c>
      <c r="E2701" s="1">
        <v>123</v>
      </c>
      <c r="F2701" s="1" t="s">
        <v>68</v>
      </c>
      <c r="G2701" s="1" t="s">
        <v>73</v>
      </c>
      <c r="H2701" s="1" t="s">
        <v>1059</v>
      </c>
      <c r="I2701" s="1" t="s">
        <v>1089</v>
      </c>
      <c r="J2701" s="1" t="s">
        <v>1090</v>
      </c>
      <c r="K2701" s="1">
        <v>31.069730013600001</v>
      </c>
      <c r="L2701" s="1">
        <v>46.278741981099998</v>
      </c>
      <c r="M2701" s="1">
        <v>30</v>
      </c>
      <c r="N2701" s="1" t="s">
        <v>74</v>
      </c>
      <c r="O2701" s="1">
        <v>4</v>
      </c>
      <c r="P2701" t="str">
        <f>_xlfn.CONCAT( YEAR(TblOrigin[[#This Row],[ODK_DateOfSubmission]]), "-",TEXT( MONTH(TblOrigin[[#This Row],[ODK_DateOfSubmission]]),"00"))</f>
        <v>2021-09</v>
      </c>
    </row>
    <row r="2702" spans="1:16" x14ac:dyDescent="0.25">
      <c r="A2702" s="13">
        <v>3504041</v>
      </c>
      <c r="B2702" s="1">
        <v>350404114</v>
      </c>
      <c r="C2702" s="1">
        <v>25533</v>
      </c>
      <c r="D2702" s="6">
        <v>44461</v>
      </c>
      <c r="E2702" s="1">
        <v>123</v>
      </c>
      <c r="F2702" s="1" t="s">
        <v>68</v>
      </c>
      <c r="G2702" s="1" t="s">
        <v>73</v>
      </c>
      <c r="H2702" s="1" t="s">
        <v>1059</v>
      </c>
      <c r="I2702" s="1" t="s">
        <v>1098</v>
      </c>
      <c r="J2702" s="1" t="s">
        <v>1099</v>
      </c>
      <c r="K2702" s="1">
        <v>31.080862144499999</v>
      </c>
      <c r="L2702" s="1">
        <v>46.240087203599998</v>
      </c>
      <c r="M2702" s="1">
        <v>124</v>
      </c>
      <c r="N2702" s="1" t="s">
        <v>74</v>
      </c>
      <c r="O2702" s="1">
        <v>7</v>
      </c>
      <c r="P2702" t="str">
        <f>_xlfn.CONCAT( YEAR(TblOrigin[[#This Row],[ODK_DateOfSubmission]]), "-",TEXT( MONTH(TblOrigin[[#This Row],[ODK_DateOfSubmission]]),"00"))</f>
        <v>2021-09</v>
      </c>
    </row>
    <row r="2703" spans="1:16" x14ac:dyDescent="0.25">
      <c r="A2703" s="13">
        <v>3504051</v>
      </c>
      <c r="B2703" s="1">
        <v>350405114</v>
      </c>
      <c r="C2703" s="1">
        <v>23685</v>
      </c>
      <c r="D2703" s="6">
        <v>44461</v>
      </c>
      <c r="E2703" s="1">
        <v>123</v>
      </c>
      <c r="F2703" s="1" t="s">
        <v>68</v>
      </c>
      <c r="G2703" s="1" t="s">
        <v>73</v>
      </c>
      <c r="H2703" s="1" t="s">
        <v>1059</v>
      </c>
      <c r="I2703" s="1" t="s">
        <v>1108</v>
      </c>
      <c r="J2703" s="1" t="s">
        <v>1109</v>
      </c>
      <c r="K2703" s="1">
        <v>31.087265559999999</v>
      </c>
      <c r="L2703" s="1">
        <v>46.241235476500002</v>
      </c>
      <c r="M2703" s="1">
        <v>16</v>
      </c>
      <c r="N2703" s="1" t="s">
        <v>94</v>
      </c>
      <c r="O2703" s="1">
        <v>6</v>
      </c>
      <c r="P2703" t="str">
        <f>_xlfn.CONCAT( YEAR(TblOrigin[[#This Row],[ODK_DateOfSubmission]]), "-",TEXT( MONTH(TblOrigin[[#This Row],[ODK_DateOfSubmission]]),"00"))</f>
        <v>2021-09</v>
      </c>
    </row>
    <row r="2704" spans="1:16" x14ac:dyDescent="0.25">
      <c r="A2704" s="13">
        <v>3504051</v>
      </c>
      <c r="B2704" s="1">
        <v>350405114</v>
      </c>
      <c r="C2704" s="1">
        <v>23685</v>
      </c>
      <c r="D2704" s="6">
        <v>44461</v>
      </c>
      <c r="E2704" s="1">
        <v>123</v>
      </c>
      <c r="F2704" s="1" t="s">
        <v>68</v>
      </c>
      <c r="G2704" s="1" t="s">
        <v>73</v>
      </c>
      <c r="H2704" s="1" t="s">
        <v>1059</v>
      </c>
      <c r="I2704" s="1" t="s">
        <v>1108</v>
      </c>
      <c r="J2704" s="1" t="s">
        <v>1109</v>
      </c>
      <c r="K2704" s="1">
        <v>31.087265559999999</v>
      </c>
      <c r="L2704" s="1">
        <v>46.241235476500002</v>
      </c>
      <c r="M2704" s="1">
        <v>16</v>
      </c>
      <c r="N2704" s="1" t="s">
        <v>66</v>
      </c>
      <c r="O2704" s="1">
        <v>4</v>
      </c>
      <c r="P2704" t="str">
        <f>_xlfn.CONCAT( YEAR(TblOrigin[[#This Row],[ODK_DateOfSubmission]]), "-",TEXT( MONTH(TblOrigin[[#This Row],[ODK_DateOfSubmission]]),"00"))</f>
        <v>2021-09</v>
      </c>
    </row>
    <row r="2705" spans="1:16" x14ac:dyDescent="0.25">
      <c r="A2705" s="13">
        <v>3504045</v>
      </c>
      <c r="B2705" s="1">
        <v>350404514</v>
      </c>
      <c r="C2705" s="1">
        <v>22344</v>
      </c>
      <c r="D2705" s="6">
        <v>44461</v>
      </c>
      <c r="E2705" s="1">
        <v>123</v>
      </c>
      <c r="F2705" s="1" t="s">
        <v>68</v>
      </c>
      <c r="G2705" s="1" t="s">
        <v>73</v>
      </c>
      <c r="H2705" s="1" t="s">
        <v>1059</v>
      </c>
      <c r="I2705" s="1" t="s">
        <v>1408</v>
      </c>
      <c r="J2705" s="1" t="s">
        <v>1409</v>
      </c>
      <c r="K2705" s="1">
        <v>31.048519000500001</v>
      </c>
      <c r="L2705" s="1">
        <v>46.257282930099997</v>
      </c>
      <c r="M2705" s="1">
        <v>7</v>
      </c>
      <c r="N2705" s="1" t="s">
        <v>94</v>
      </c>
      <c r="O2705" s="1">
        <v>2</v>
      </c>
      <c r="P2705" t="str">
        <f>_xlfn.CONCAT( YEAR(TblOrigin[[#This Row],[ODK_DateOfSubmission]]), "-",TEXT( MONTH(TblOrigin[[#This Row],[ODK_DateOfSubmission]]),"00"))</f>
        <v>2021-09</v>
      </c>
    </row>
    <row r="2706" spans="1:16" x14ac:dyDescent="0.25">
      <c r="A2706" s="13">
        <v>3504046</v>
      </c>
      <c r="B2706" s="1">
        <v>350404614</v>
      </c>
      <c r="C2706" s="1">
        <v>10269</v>
      </c>
      <c r="D2706" s="6">
        <v>44461</v>
      </c>
      <c r="E2706" s="1">
        <v>123</v>
      </c>
      <c r="F2706" s="1" t="s">
        <v>68</v>
      </c>
      <c r="G2706" s="1" t="s">
        <v>73</v>
      </c>
      <c r="H2706" s="1" t="s">
        <v>1102</v>
      </c>
      <c r="I2706" s="1" t="s">
        <v>1103</v>
      </c>
      <c r="J2706" s="1" t="s">
        <v>1104</v>
      </c>
      <c r="K2706" s="1">
        <v>31.041901284200001</v>
      </c>
      <c r="L2706" s="1">
        <v>46.3069539022</v>
      </c>
      <c r="M2706" s="1">
        <v>41</v>
      </c>
      <c r="N2706" s="1" t="s">
        <v>94</v>
      </c>
      <c r="O2706" s="1">
        <v>15</v>
      </c>
      <c r="P2706" t="str">
        <f>_xlfn.CONCAT( YEAR(TblOrigin[[#This Row],[ODK_DateOfSubmission]]), "-",TEXT( MONTH(TblOrigin[[#This Row],[ODK_DateOfSubmission]]),"00"))</f>
        <v>2021-09</v>
      </c>
    </row>
    <row r="2707" spans="1:16" x14ac:dyDescent="0.25">
      <c r="A2707" s="13">
        <v>3504041</v>
      </c>
      <c r="B2707" s="1">
        <v>350404114</v>
      </c>
      <c r="C2707" s="1">
        <v>25533</v>
      </c>
      <c r="D2707" s="6">
        <v>44461</v>
      </c>
      <c r="E2707" s="1">
        <v>123</v>
      </c>
      <c r="F2707" s="1" t="s">
        <v>68</v>
      </c>
      <c r="G2707" s="1" t="s">
        <v>73</v>
      </c>
      <c r="H2707" s="1" t="s">
        <v>1059</v>
      </c>
      <c r="I2707" s="1" t="s">
        <v>1098</v>
      </c>
      <c r="J2707" s="1" t="s">
        <v>1099</v>
      </c>
      <c r="K2707" s="1">
        <v>31.080862144499999</v>
      </c>
      <c r="L2707" s="1">
        <v>46.240087203599998</v>
      </c>
      <c r="M2707" s="1">
        <v>124</v>
      </c>
      <c r="N2707" s="1" t="s">
        <v>94</v>
      </c>
      <c r="O2707" s="1">
        <v>33</v>
      </c>
      <c r="P2707" t="str">
        <f>_xlfn.CONCAT( YEAR(TblOrigin[[#This Row],[ODK_DateOfSubmission]]), "-",TEXT( MONTH(TblOrigin[[#This Row],[ODK_DateOfSubmission]]),"00"))</f>
        <v>2021-09</v>
      </c>
    </row>
    <row r="2708" spans="1:16" x14ac:dyDescent="0.25">
      <c r="A2708" s="13">
        <v>3504042</v>
      </c>
      <c r="B2708" s="1">
        <v>350404214</v>
      </c>
      <c r="C2708" s="1">
        <v>10263</v>
      </c>
      <c r="D2708" s="6">
        <v>44461</v>
      </c>
      <c r="E2708" s="1">
        <v>123</v>
      </c>
      <c r="F2708" s="1" t="s">
        <v>68</v>
      </c>
      <c r="G2708" s="1" t="s">
        <v>73</v>
      </c>
      <c r="H2708" s="1" t="s">
        <v>1059</v>
      </c>
      <c r="I2708" s="1" t="s">
        <v>1100</v>
      </c>
      <c r="J2708" s="1" t="s">
        <v>1101</v>
      </c>
      <c r="K2708" s="1">
        <v>31.0802066016</v>
      </c>
      <c r="L2708" s="1">
        <v>46.235693895300003</v>
      </c>
      <c r="M2708" s="1">
        <v>30</v>
      </c>
      <c r="N2708" s="1" t="s">
        <v>94</v>
      </c>
      <c r="O2708" s="1">
        <v>15</v>
      </c>
      <c r="P2708" t="str">
        <f>_xlfn.CONCAT( YEAR(TblOrigin[[#This Row],[ODK_DateOfSubmission]]), "-",TEXT( MONTH(TblOrigin[[#This Row],[ODK_DateOfSubmission]]),"00"))</f>
        <v>2021-09</v>
      </c>
    </row>
    <row r="2709" spans="1:16" x14ac:dyDescent="0.25">
      <c r="A2709" s="13">
        <v>3504001</v>
      </c>
      <c r="B2709" s="1">
        <v>350400114</v>
      </c>
      <c r="C2709" s="1">
        <v>24494</v>
      </c>
      <c r="D2709" s="6">
        <v>44461</v>
      </c>
      <c r="E2709" s="1">
        <v>123</v>
      </c>
      <c r="F2709" s="1" t="s">
        <v>68</v>
      </c>
      <c r="G2709" s="1" t="s">
        <v>73</v>
      </c>
      <c r="H2709" s="1" t="s">
        <v>1059</v>
      </c>
      <c r="I2709" s="1" t="s">
        <v>1060</v>
      </c>
      <c r="J2709" s="1" t="s">
        <v>1061</v>
      </c>
      <c r="K2709" s="1">
        <v>31.027710880499999</v>
      </c>
      <c r="L2709" s="1">
        <v>46.218214741200001</v>
      </c>
      <c r="M2709" s="1">
        <v>45</v>
      </c>
      <c r="N2709" s="1" t="s">
        <v>66</v>
      </c>
      <c r="O2709" s="1">
        <v>20</v>
      </c>
      <c r="P2709" t="str">
        <f>_xlfn.CONCAT( YEAR(TblOrigin[[#This Row],[ODK_DateOfSubmission]]), "-",TEXT( MONTH(TblOrigin[[#This Row],[ODK_DateOfSubmission]]),"00"))</f>
        <v>2021-09</v>
      </c>
    </row>
    <row r="2710" spans="1:16" x14ac:dyDescent="0.25">
      <c r="A2710" s="13">
        <v>3504006</v>
      </c>
      <c r="B2710" s="1">
        <v>350400614</v>
      </c>
      <c r="C2710" s="1">
        <v>9728</v>
      </c>
      <c r="D2710" s="6">
        <v>44461</v>
      </c>
      <c r="E2710" s="1">
        <v>123</v>
      </c>
      <c r="F2710" s="1" t="s">
        <v>68</v>
      </c>
      <c r="G2710" s="1" t="s">
        <v>73</v>
      </c>
      <c r="H2710" s="1" t="s">
        <v>1059</v>
      </c>
      <c r="I2710" s="1" t="s">
        <v>1341</v>
      </c>
      <c r="J2710" s="1" t="s">
        <v>250</v>
      </c>
      <c r="K2710" s="1">
        <v>31.038316374200001</v>
      </c>
      <c r="L2710" s="1">
        <v>46.253982172199997</v>
      </c>
      <c r="M2710" s="1">
        <v>5</v>
      </c>
      <c r="N2710" s="1" t="s">
        <v>66</v>
      </c>
      <c r="O2710" s="1">
        <v>5</v>
      </c>
      <c r="P2710" t="str">
        <f>_xlfn.CONCAT( YEAR(TblOrigin[[#This Row],[ODK_DateOfSubmission]]), "-",TEXT( MONTH(TblOrigin[[#This Row],[ODK_DateOfSubmission]]),"00"))</f>
        <v>2021-09</v>
      </c>
    </row>
    <row r="2711" spans="1:16" x14ac:dyDescent="0.25">
      <c r="A2711" s="13">
        <v>3504029</v>
      </c>
      <c r="B2711" s="1">
        <v>350402914</v>
      </c>
      <c r="C2711" s="1">
        <v>10301</v>
      </c>
      <c r="D2711" s="6">
        <v>44461</v>
      </c>
      <c r="E2711" s="1">
        <v>123</v>
      </c>
      <c r="F2711" s="1" t="s">
        <v>68</v>
      </c>
      <c r="G2711" s="1" t="s">
        <v>73</v>
      </c>
      <c r="H2711" s="1" t="s">
        <v>1059</v>
      </c>
      <c r="I2711" s="1" t="s">
        <v>1089</v>
      </c>
      <c r="J2711" s="1" t="s">
        <v>1090</v>
      </c>
      <c r="K2711" s="1">
        <v>31.069730013600001</v>
      </c>
      <c r="L2711" s="1">
        <v>46.278741981099998</v>
      </c>
      <c r="M2711" s="1">
        <v>30</v>
      </c>
      <c r="N2711" s="1" t="s">
        <v>94</v>
      </c>
      <c r="O2711" s="1">
        <v>11</v>
      </c>
      <c r="P2711" t="str">
        <f>_xlfn.CONCAT( YEAR(TblOrigin[[#This Row],[ODK_DateOfSubmission]]), "-",TEXT( MONTH(TblOrigin[[#This Row],[ODK_DateOfSubmission]]),"00"))</f>
        <v>2021-09</v>
      </c>
    </row>
    <row r="2712" spans="1:16" x14ac:dyDescent="0.25">
      <c r="A2712" s="13">
        <v>3504001</v>
      </c>
      <c r="B2712" s="1">
        <v>350400114</v>
      </c>
      <c r="C2712" s="1">
        <v>24494</v>
      </c>
      <c r="D2712" s="6">
        <v>44461</v>
      </c>
      <c r="E2712" s="1">
        <v>123</v>
      </c>
      <c r="F2712" s="1" t="s">
        <v>68</v>
      </c>
      <c r="G2712" s="1" t="s">
        <v>73</v>
      </c>
      <c r="H2712" s="1" t="s">
        <v>1059</v>
      </c>
      <c r="I2712" s="1" t="s">
        <v>1060</v>
      </c>
      <c r="J2712" s="1" t="s">
        <v>1061</v>
      </c>
      <c r="K2712" s="1">
        <v>31.027710880499999</v>
      </c>
      <c r="L2712" s="1">
        <v>46.218214741200001</v>
      </c>
      <c r="M2712" s="1">
        <v>45</v>
      </c>
      <c r="N2712" s="1" t="s">
        <v>78</v>
      </c>
      <c r="O2712" s="1">
        <v>10</v>
      </c>
      <c r="P2712" t="str">
        <f>_xlfn.CONCAT( YEAR(TblOrigin[[#This Row],[ODK_DateOfSubmission]]), "-",TEXT( MONTH(TblOrigin[[#This Row],[ODK_DateOfSubmission]]),"00"))</f>
        <v>2021-09</v>
      </c>
    </row>
    <row r="2713" spans="1:16" x14ac:dyDescent="0.25">
      <c r="A2713" s="13">
        <v>3504041</v>
      </c>
      <c r="B2713" s="1">
        <v>350404114</v>
      </c>
      <c r="C2713" s="1">
        <v>25533</v>
      </c>
      <c r="D2713" s="6">
        <v>44461</v>
      </c>
      <c r="E2713" s="1">
        <v>123</v>
      </c>
      <c r="F2713" s="1" t="s">
        <v>68</v>
      </c>
      <c r="G2713" s="1" t="s">
        <v>73</v>
      </c>
      <c r="H2713" s="1" t="s">
        <v>1059</v>
      </c>
      <c r="I2713" s="1" t="s">
        <v>1098</v>
      </c>
      <c r="J2713" s="1" t="s">
        <v>1099</v>
      </c>
      <c r="K2713" s="1">
        <v>31.080862144499999</v>
      </c>
      <c r="L2713" s="1">
        <v>46.240087203599998</v>
      </c>
      <c r="M2713" s="1">
        <v>124</v>
      </c>
      <c r="N2713" s="1" t="s">
        <v>90</v>
      </c>
      <c r="O2713" s="1">
        <v>31</v>
      </c>
      <c r="P2713" t="str">
        <f>_xlfn.CONCAT( YEAR(TblOrigin[[#This Row],[ODK_DateOfSubmission]]), "-",TEXT( MONTH(TblOrigin[[#This Row],[ODK_DateOfSubmission]]),"00"))</f>
        <v>2021-09</v>
      </c>
    </row>
    <row r="2714" spans="1:16" x14ac:dyDescent="0.25">
      <c r="A2714" s="13">
        <v>3505014</v>
      </c>
      <c r="B2714" s="1">
        <v>350501414</v>
      </c>
      <c r="C2714" s="1">
        <v>33810</v>
      </c>
      <c r="D2714" s="6">
        <v>44461</v>
      </c>
      <c r="E2714" s="1">
        <v>123</v>
      </c>
      <c r="F2714" s="1" t="s">
        <v>68</v>
      </c>
      <c r="G2714" s="1" t="s">
        <v>77</v>
      </c>
      <c r="H2714" s="1" t="s">
        <v>1128</v>
      </c>
      <c r="I2714" s="1" t="s">
        <v>1343</v>
      </c>
      <c r="J2714" s="1" t="s">
        <v>1344</v>
      </c>
      <c r="K2714" s="1">
        <v>30.880875</v>
      </c>
      <c r="L2714" s="1">
        <v>46.576391999999998</v>
      </c>
      <c r="M2714" s="1">
        <v>7</v>
      </c>
      <c r="N2714" s="1" t="s">
        <v>91</v>
      </c>
      <c r="O2714" s="1">
        <v>2</v>
      </c>
      <c r="P2714" t="str">
        <f>_xlfn.CONCAT( YEAR(TblOrigin[[#This Row],[ODK_DateOfSubmission]]), "-",TEXT( MONTH(TblOrigin[[#This Row],[ODK_DateOfSubmission]]),"00"))</f>
        <v>2021-09</v>
      </c>
    </row>
    <row r="2715" spans="1:16" x14ac:dyDescent="0.25">
      <c r="A2715" s="13">
        <v>3504051</v>
      </c>
      <c r="B2715" s="1">
        <v>350405114</v>
      </c>
      <c r="C2715" s="1">
        <v>23685</v>
      </c>
      <c r="D2715" s="6">
        <v>44461</v>
      </c>
      <c r="E2715" s="1">
        <v>123</v>
      </c>
      <c r="F2715" s="1" t="s">
        <v>68</v>
      </c>
      <c r="G2715" s="1" t="s">
        <v>73</v>
      </c>
      <c r="H2715" s="1" t="s">
        <v>1059</v>
      </c>
      <c r="I2715" s="1" t="s">
        <v>1108</v>
      </c>
      <c r="J2715" s="1" t="s">
        <v>1109</v>
      </c>
      <c r="K2715" s="1">
        <v>31.087265559999999</v>
      </c>
      <c r="L2715" s="1">
        <v>46.241235476500002</v>
      </c>
      <c r="M2715" s="1">
        <v>16</v>
      </c>
      <c r="N2715" s="1" t="s">
        <v>90</v>
      </c>
      <c r="O2715" s="1">
        <v>3</v>
      </c>
      <c r="P2715" t="str">
        <f>_xlfn.CONCAT( YEAR(TblOrigin[[#This Row],[ODK_DateOfSubmission]]), "-",TEXT( MONTH(TblOrigin[[#This Row],[ODK_DateOfSubmission]]),"00"))</f>
        <v>2021-09</v>
      </c>
    </row>
    <row r="2716" spans="1:16" x14ac:dyDescent="0.25">
      <c r="A2716" s="13">
        <v>3505004</v>
      </c>
      <c r="B2716" s="1">
        <v>350500414</v>
      </c>
      <c r="C2716" s="1">
        <v>25437</v>
      </c>
      <c r="D2716" s="6">
        <v>44461</v>
      </c>
      <c r="E2716" s="1">
        <v>123</v>
      </c>
      <c r="F2716" s="1" t="s">
        <v>68</v>
      </c>
      <c r="G2716" s="1" t="s">
        <v>77</v>
      </c>
      <c r="H2716" s="1" t="s">
        <v>1115</v>
      </c>
      <c r="I2716" s="1" t="s">
        <v>1074</v>
      </c>
      <c r="J2716" s="1" t="s">
        <v>1118</v>
      </c>
      <c r="K2716" s="1">
        <v>30.888556274700001</v>
      </c>
      <c r="L2716" s="1">
        <v>46.450200042200002</v>
      </c>
      <c r="M2716" s="1">
        <v>12</v>
      </c>
      <c r="N2716" s="1" t="s">
        <v>90</v>
      </c>
      <c r="O2716" s="1">
        <v>3</v>
      </c>
      <c r="P2716" t="str">
        <f>_xlfn.CONCAT( YEAR(TblOrigin[[#This Row],[ODK_DateOfSubmission]]), "-",TEXT( MONTH(TblOrigin[[#This Row],[ODK_DateOfSubmission]]),"00"))</f>
        <v>2021-09</v>
      </c>
    </row>
    <row r="2717" spans="1:16" x14ac:dyDescent="0.25">
      <c r="A2717" s="13">
        <v>3505007</v>
      </c>
      <c r="B2717" s="1">
        <v>350500714</v>
      </c>
      <c r="C2717" s="1">
        <v>9332</v>
      </c>
      <c r="D2717" s="6">
        <v>44461</v>
      </c>
      <c r="E2717" s="1">
        <v>123</v>
      </c>
      <c r="F2717" s="1" t="s">
        <v>68</v>
      </c>
      <c r="G2717" s="1" t="s">
        <v>77</v>
      </c>
      <c r="H2717" s="1" t="s">
        <v>1115</v>
      </c>
      <c r="I2717" s="1" t="s">
        <v>1123</v>
      </c>
      <c r="J2717" s="1" t="s">
        <v>216</v>
      </c>
      <c r="K2717" s="1">
        <v>30.879031632699999</v>
      </c>
      <c r="L2717" s="1">
        <v>46.464224314600003</v>
      </c>
      <c r="M2717" s="1">
        <v>9</v>
      </c>
      <c r="N2717" s="1" t="s">
        <v>90</v>
      </c>
      <c r="O2717" s="1">
        <v>4</v>
      </c>
      <c r="P2717" t="str">
        <f>_xlfn.CONCAT( YEAR(TblOrigin[[#This Row],[ODK_DateOfSubmission]]), "-",TEXT( MONTH(TblOrigin[[#This Row],[ODK_DateOfSubmission]]),"00"))</f>
        <v>2021-09</v>
      </c>
    </row>
    <row r="2718" spans="1:16" x14ac:dyDescent="0.25">
      <c r="A2718" s="13">
        <v>3504045</v>
      </c>
      <c r="B2718" s="1">
        <v>350404514</v>
      </c>
      <c r="C2718" s="1">
        <v>22344</v>
      </c>
      <c r="D2718" s="6">
        <v>44461</v>
      </c>
      <c r="E2718" s="1">
        <v>123</v>
      </c>
      <c r="F2718" s="1" t="s">
        <v>68</v>
      </c>
      <c r="G2718" s="1" t="s">
        <v>73</v>
      </c>
      <c r="H2718" s="1" t="s">
        <v>1059</v>
      </c>
      <c r="I2718" s="1" t="s">
        <v>1408</v>
      </c>
      <c r="J2718" s="1" t="s">
        <v>1409</v>
      </c>
      <c r="K2718" s="1">
        <v>31.048519000500001</v>
      </c>
      <c r="L2718" s="1">
        <v>46.257282930099997</v>
      </c>
      <c r="M2718" s="1">
        <v>7</v>
      </c>
      <c r="N2718" s="1" t="s">
        <v>90</v>
      </c>
      <c r="O2718" s="1">
        <v>2</v>
      </c>
      <c r="P2718" t="str">
        <f>_xlfn.CONCAT( YEAR(TblOrigin[[#This Row],[ODK_DateOfSubmission]]), "-",TEXT( MONTH(TblOrigin[[#This Row],[ODK_DateOfSubmission]]),"00"))</f>
        <v>2021-09</v>
      </c>
    </row>
    <row r="2719" spans="1:16" x14ac:dyDescent="0.25">
      <c r="A2719" s="13">
        <v>3504046</v>
      </c>
      <c r="B2719" s="1">
        <v>350404614</v>
      </c>
      <c r="C2719" s="1">
        <v>10269</v>
      </c>
      <c r="D2719" s="6">
        <v>44461</v>
      </c>
      <c r="E2719" s="1">
        <v>123</v>
      </c>
      <c r="F2719" s="1" t="s">
        <v>68</v>
      </c>
      <c r="G2719" s="1" t="s">
        <v>73</v>
      </c>
      <c r="H2719" s="1" t="s">
        <v>1102</v>
      </c>
      <c r="I2719" s="1" t="s">
        <v>1103</v>
      </c>
      <c r="J2719" s="1" t="s">
        <v>1104</v>
      </c>
      <c r="K2719" s="1">
        <v>31.041901284200001</v>
      </c>
      <c r="L2719" s="1">
        <v>46.3069539022</v>
      </c>
      <c r="M2719" s="1">
        <v>41</v>
      </c>
      <c r="N2719" s="1" t="s">
        <v>90</v>
      </c>
      <c r="O2719" s="1">
        <v>5</v>
      </c>
      <c r="P2719" t="str">
        <f>_xlfn.CONCAT( YEAR(TblOrigin[[#This Row],[ODK_DateOfSubmission]]), "-",TEXT( MONTH(TblOrigin[[#This Row],[ODK_DateOfSubmission]]),"00"))</f>
        <v>2021-09</v>
      </c>
    </row>
    <row r="2720" spans="1:16" x14ac:dyDescent="0.25">
      <c r="A2720" s="13">
        <v>3505013</v>
      </c>
      <c r="B2720" s="1">
        <v>350501314</v>
      </c>
      <c r="C2720" s="1">
        <v>33809</v>
      </c>
      <c r="D2720" s="6">
        <v>44461</v>
      </c>
      <c r="E2720" s="1">
        <v>123</v>
      </c>
      <c r="F2720" s="1" t="s">
        <v>68</v>
      </c>
      <c r="G2720" s="1" t="s">
        <v>77</v>
      </c>
      <c r="H2720" s="1" t="s">
        <v>1119</v>
      </c>
      <c r="I2720" s="1" t="s">
        <v>1342</v>
      </c>
      <c r="J2720" s="1" t="s">
        <v>232</v>
      </c>
      <c r="K2720" s="1">
        <v>30.914428999999998</v>
      </c>
      <c r="L2720" s="1">
        <v>46.47878</v>
      </c>
      <c r="M2720" s="1">
        <v>9</v>
      </c>
      <c r="N2720" s="1" t="s">
        <v>66</v>
      </c>
      <c r="O2720" s="1">
        <v>5</v>
      </c>
      <c r="P2720" t="str">
        <f>_xlfn.CONCAT( YEAR(TblOrigin[[#This Row],[ODK_DateOfSubmission]]), "-",TEXT( MONTH(TblOrigin[[#This Row],[ODK_DateOfSubmission]]),"00"))</f>
        <v>2021-09</v>
      </c>
    </row>
    <row r="2721" spans="1:16" x14ac:dyDescent="0.25">
      <c r="A2721" s="13">
        <v>3505002</v>
      </c>
      <c r="B2721" s="1">
        <v>350500214</v>
      </c>
      <c r="C2721" s="1">
        <v>24721</v>
      </c>
      <c r="D2721" s="6">
        <v>44461</v>
      </c>
      <c r="E2721" s="1">
        <v>123</v>
      </c>
      <c r="F2721" s="1" t="s">
        <v>68</v>
      </c>
      <c r="G2721" s="1" t="s">
        <v>77</v>
      </c>
      <c r="H2721" s="1" t="s">
        <v>1112</v>
      </c>
      <c r="I2721" s="1" t="s">
        <v>1113</v>
      </c>
      <c r="J2721" s="1" t="s">
        <v>1114</v>
      </c>
      <c r="K2721" s="1">
        <v>30.956201633799999</v>
      </c>
      <c r="L2721" s="1">
        <v>46.359501579899998</v>
      </c>
      <c r="M2721" s="1">
        <v>13</v>
      </c>
      <c r="N2721" s="1" t="s">
        <v>66</v>
      </c>
      <c r="O2721" s="1">
        <v>8</v>
      </c>
      <c r="P2721" t="str">
        <f>_xlfn.CONCAT( YEAR(TblOrigin[[#This Row],[ODK_DateOfSubmission]]), "-",TEXT( MONTH(TblOrigin[[#This Row],[ODK_DateOfSubmission]]),"00"))</f>
        <v>2021-09</v>
      </c>
    </row>
    <row r="2722" spans="1:16" x14ac:dyDescent="0.25">
      <c r="A2722" s="13">
        <v>3505014</v>
      </c>
      <c r="B2722" s="1">
        <v>350501414</v>
      </c>
      <c r="C2722" s="1">
        <v>33810</v>
      </c>
      <c r="D2722" s="6">
        <v>44461</v>
      </c>
      <c r="E2722" s="1">
        <v>123</v>
      </c>
      <c r="F2722" s="1" t="s">
        <v>68</v>
      </c>
      <c r="G2722" s="1" t="s">
        <v>77</v>
      </c>
      <c r="H2722" s="1" t="s">
        <v>1128</v>
      </c>
      <c r="I2722" s="1" t="s">
        <v>1343</v>
      </c>
      <c r="J2722" s="1" t="s">
        <v>1344</v>
      </c>
      <c r="K2722" s="1">
        <v>30.880875</v>
      </c>
      <c r="L2722" s="1">
        <v>46.576391999999998</v>
      </c>
      <c r="M2722" s="1">
        <v>7</v>
      </c>
      <c r="N2722" s="1" t="s">
        <v>66</v>
      </c>
      <c r="O2722" s="1">
        <v>5</v>
      </c>
      <c r="P2722" t="str">
        <f>_xlfn.CONCAT( YEAR(TblOrigin[[#This Row],[ODK_DateOfSubmission]]), "-",TEXT( MONTH(TblOrigin[[#This Row],[ODK_DateOfSubmission]]),"00"))</f>
        <v>2021-09</v>
      </c>
    </row>
    <row r="2723" spans="1:16" x14ac:dyDescent="0.25">
      <c r="A2723" s="13">
        <v>3505015</v>
      </c>
      <c r="B2723" s="1">
        <v>350501514</v>
      </c>
      <c r="C2723" s="1">
        <v>33811</v>
      </c>
      <c r="D2723" s="6">
        <v>44461</v>
      </c>
      <c r="E2723" s="1">
        <v>123</v>
      </c>
      <c r="F2723" s="1" t="s">
        <v>68</v>
      </c>
      <c r="G2723" s="1" t="s">
        <v>77</v>
      </c>
      <c r="H2723" s="1" t="s">
        <v>1128</v>
      </c>
      <c r="I2723" s="1" t="s">
        <v>1342</v>
      </c>
      <c r="J2723" s="1" t="s">
        <v>232</v>
      </c>
      <c r="K2723" s="1">
        <v>30.882387999999999</v>
      </c>
      <c r="L2723" s="1">
        <v>46.568722000000001</v>
      </c>
      <c r="M2723" s="1">
        <v>25</v>
      </c>
      <c r="N2723" s="1" t="s">
        <v>66</v>
      </c>
      <c r="O2723" s="1">
        <v>10</v>
      </c>
      <c r="P2723" t="str">
        <f>_xlfn.CONCAT( YEAR(TblOrigin[[#This Row],[ODK_DateOfSubmission]]), "-",TEXT( MONTH(TblOrigin[[#This Row],[ODK_DateOfSubmission]]),"00"))</f>
        <v>2021-09</v>
      </c>
    </row>
    <row r="2724" spans="1:16" x14ac:dyDescent="0.25">
      <c r="A2724" s="13">
        <v>3505016</v>
      </c>
      <c r="B2724" s="1">
        <v>350501614</v>
      </c>
      <c r="C2724" s="1">
        <v>34161</v>
      </c>
      <c r="D2724" s="6">
        <v>44461</v>
      </c>
      <c r="E2724" s="1">
        <v>123</v>
      </c>
      <c r="F2724" s="1" t="s">
        <v>68</v>
      </c>
      <c r="G2724" s="1" t="s">
        <v>77</v>
      </c>
      <c r="H2724" s="1" t="s">
        <v>1115</v>
      </c>
      <c r="I2724" s="1" t="s">
        <v>1428</v>
      </c>
      <c r="J2724" s="1" t="s">
        <v>1429</v>
      </c>
      <c r="K2724" s="1">
        <v>30.881346000000001</v>
      </c>
      <c r="L2724" s="1">
        <v>46.542794000000001</v>
      </c>
      <c r="M2724" s="1">
        <v>10</v>
      </c>
      <c r="N2724" s="1" t="s">
        <v>66</v>
      </c>
      <c r="O2724" s="1">
        <v>5</v>
      </c>
      <c r="P2724" t="str">
        <f>_xlfn.CONCAT( YEAR(TblOrigin[[#This Row],[ODK_DateOfSubmission]]), "-",TEXT( MONTH(TblOrigin[[#This Row],[ODK_DateOfSubmission]]),"00"))</f>
        <v>2021-09</v>
      </c>
    </row>
    <row r="2725" spans="1:16" x14ac:dyDescent="0.25">
      <c r="A2725" s="13">
        <v>3505004</v>
      </c>
      <c r="B2725" s="1">
        <v>350500414</v>
      </c>
      <c r="C2725" s="1">
        <v>25437</v>
      </c>
      <c r="D2725" s="6">
        <v>44461</v>
      </c>
      <c r="E2725" s="1">
        <v>123</v>
      </c>
      <c r="F2725" s="1" t="s">
        <v>68</v>
      </c>
      <c r="G2725" s="1" t="s">
        <v>77</v>
      </c>
      <c r="H2725" s="1" t="s">
        <v>1115</v>
      </c>
      <c r="I2725" s="1" t="s">
        <v>1074</v>
      </c>
      <c r="J2725" s="1" t="s">
        <v>1118</v>
      </c>
      <c r="K2725" s="1">
        <v>30.888556274700001</v>
      </c>
      <c r="L2725" s="1">
        <v>46.450200042200002</v>
      </c>
      <c r="M2725" s="1">
        <v>12</v>
      </c>
      <c r="N2725" s="1" t="s">
        <v>66</v>
      </c>
      <c r="O2725" s="1">
        <v>5</v>
      </c>
      <c r="P2725" t="str">
        <f>_xlfn.CONCAT( YEAR(TblOrigin[[#This Row],[ODK_DateOfSubmission]]), "-",TEXT( MONTH(TblOrigin[[#This Row],[ODK_DateOfSubmission]]),"00"))</f>
        <v>2021-09</v>
      </c>
    </row>
    <row r="2726" spans="1:16" x14ac:dyDescent="0.25">
      <c r="A2726" s="13">
        <v>2702047</v>
      </c>
      <c r="B2726" s="1">
        <v>2702047107</v>
      </c>
      <c r="C2726" s="1">
        <v>34008</v>
      </c>
      <c r="D2726" s="6">
        <v>44464.583185960648</v>
      </c>
      <c r="E2726" s="1">
        <v>123</v>
      </c>
      <c r="F2726" s="1" t="s">
        <v>72</v>
      </c>
      <c r="G2726" s="1" t="s">
        <v>103</v>
      </c>
      <c r="H2726" s="1" t="s">
        <v>1279</v>
      </c>
      <c r="I2726" s="1" t="s">
        <v>349</v>
      </c>
      <c r="J2726" s="1" t="s">
        <v>1448</v>
      </c>
      <c r="K2726" s="1">
        <v>36.044508999999998</v>
      </c>
      <c r="L2726" s="1">
        <v>41.714508000000002</v>
      </c>
      <c r="M2726" s="1">
        <v>12</v>
      </c>
      <c r="N2726" s="1" t="s">
        <v>66</v>
      </c>
      <c r="O2726" s="1">
        <v>12</v>
      </c>
      <c r="P2726" t="str">
        <f>_xlfn.CONCAT( YEAR(TblOrigin[[#This Row],[ODK_DateOfSubmission]]), "-",TEXT( MONTH(TblOrigin[[#This Row],[ODK_DateOfSubmission]]),"00"))</f>
        <v>2021-09</v>
      </c>
    </row>
    <row r="2727" spans="1:16" x14ac:dyDescent="0.25">
      <c r="A2727" s="13">
        <v>2702048</v>
      </c>
      <c r="B2727" s="1">
        <v>2702048107</v>
      </c>
      <c r="C2727" s="1">
        <v>34009</v>
      </c>
      <c r="D2727" s="6">
        <v>44464.583352696762</v>
      </c>
      <c r="E2727" s="1">
        <v>123</v>
      </c>
      <c r="F2727" s="1" t="s">
        <v>72</v>
      </c>
      <c r="G2727" s="1" t="s">
        <v>103</v>
      </c>
      <c r="H2727" s="1" t="s">
        <v>1279</v>
      </c>
      <c r="I2727" s="1" t="s">
        <v>1280</v>
      </c>
      <c r="J2727" s="1" t="s">
        <v>1281</v>
      </c>
      <c r="K2727" s="1">
        <v>36.049593999999999</v>
      </c>
      <c r="L2727" s="1">
        <v>41.712780000000002</v>
      </c>
      <c r="M2727" s="1">
        <v>9</v>
      </c>
      <c r="N2727" s="1" t="s">
        <v>66</v>
      </c>
      <c r="O2727" s="1">
        <v>9</v>
      </c>
      <c r="P2727" t="str">
        <f>_xlfn.CONCAT( YEAR(TblOrigin[[#This Row],[ODK_DateOfSubmission]]), "-",TEXT( MONTH(TblOrigin[[#This Row],[ODK_DateOfSubmission]]),"00"))</f>
        <v>2021-09</v>
      </c>
    </row>
    <row r="2728" spans="1:16" x14ac:dyDescent="0.25">
      <c r="A2728" s="13">
        <v>2708176</v>
      </c>
      <c r="B2728" s="1">
        <v>2708176107</v>
      </c>
      <c r="C2728" s="1">
        <v>33472</v>
      </c>
      <c r="D2728" s="6">
        <v>44464.882560185186</v>
      </c>
      <c r="E2728" s="1">
        <v>123</v>
      </c>
      <c r="F2728" s="1" t="s">
        <v>72</v>
      </c>
      <c r="G2728" s="1" t="s">
        <v>93</v>
      </c>
      <c r="H2728" s="1" t="s">
        <v>478</v>
      </c>
      <c r="I2728" s="1" t="s">
        <v>481</v>
      </c>
      <c r="J2728" s="1" t="s">
        <v>482</v>
      </c>
      <c r="K2728" s="1">
        <v>36.485300000000002</v>
      </c>
      <c r="L2728" s="1">
        <v>42.422117739400001</v>
      </c>
      <c r="M2728" s="1">
        <v>31</v>
      </c>
      <c r="N2728" s="1" t="s">
        <v>66</v>
      </c>
      <c r="O2728" s="1">
        <v>31</v>
      </c>
      <c r="P2728" t="str">
        <f>_xlfn.CONCAT( YEAR(TblOrigin[[#This Row],[ODK_DateOfSubmission]]), "-",TEXT( MONTH(TblOrigin[[#This Row],[ODK_DateOfSubmission]]),"00"))</f>
        <v>2021-09</v>
      </c>
    </row>
    <row r="2729" spans="1:16" x14ac:dyDescent="0.25">
      <c r="A2729" s="13">
        <v>2706006</v>
      </c>
      <c r="B2729" s="1">
        <v>2706006107</v>
      </c>
      <c r="C2729" s="1">
        <v>18377</v>
      </c>
      <c r="D2729" s="6">
        <v>44466.857562500001</v>
      </c>
      <c r="E2729" s="1">
        <v>123</v>
      </c>
      <c r="F2729" s="1" t="s">
        <v>72</v>
      </c>
      <c r="G2729" s="1" t="s">
        <v>100</v>
      </c>
      <c r="H2729" s="1" t="s">
        <v>326</v>
      </c>
      <c r="I2729" s="1" t="s">
        <v>327</v>
      </c>
      <c r="J2729" s="1" t="s">
        <v>328</v>
      </c>
      <c r="K2729" s="1">
        <v>36.403236683000003</v>
      </c>
      <c r="L2729" s="1">
        <v>43.093517102600003</v>
      </c>
      <c r="M2729" s="1">
        <v>6</v>
      </c>
      <c r="N2729" s="1" t="s">
        <v>66</v>
      </c>
      <c r="O2729" s="1">
        <v>6</v>
      </c>
      <c r="P2729" t="str">
        <f>_xlfn.CONCAT( YEAR(TblOrigin[[#This Row],[ODK_DateOfSubmission]]), "-",TEXT( MONTH(TblOrigin[[#This Row],[ODK_DateOfSubmission]]),"00"))</f>
        <v>2021-09</v>
      </c>
    </row>
    <row r="2730" spans="1:16" x14ac:dyDescent="0.25">
      <c r="A2730" s="13">
        <v>1303012</v>
      </c>
      <c r="B2730" s="1">
        <v>130301214</v>
      </c>
      <c r="C2730" s="1">
        <v>3613</v>
      </c>
      <c r="D2730" s="6">
        <v>44467</v>
      </c>
      <c r="E2730" s="1">
        <v>123</v>
      </c>
      <c r="F2730" s="1" t="s">
        <v>80</v>
      </c>
      <c r="G2730" s="1" t="s">
        <v>145</v>
      </c>
      <c r="H2730" s="1" t="s">
        <v>630</v>
      </c>
      <c r="I2730" s="1" t="s">
        <v>1168</v>
      </c>
      <c r="J2730" s="1" t="s">
        <v>1169</v>
      </c>
      <c r="K2730" s="1">
        <v>35.9077476</v>
      </c>
      <c r="L2730" s="1">
        <v>44.979655299999997</v>
      </c>
      <c r="M2730" s="1">
        <v>3</v>
      </c>
      <c r="N2730" s="1" t="s">
        <v>66</v>
      </c>
      <c r="O2730" s="1">
        <v>3</v>
      </c>
      <c r="P2730" t="str">
        <f>_xlfn.CONCAT( YEAR(TblOrigin[[#This Row],[ODK_DateOfSubmission]]), "-",TEXT( MONTH(TblOrigin[[#This Row],[ODK_DateOfSubmission]]),"00"))</f>
        <v>2021-09</v>
      </c>
    </row>
    <row r="2731" spans="1:16" x14ac:dyDescent="0.25">
      <c r="A2731" s="13">
        <v>1309001</v>
      </c>
      <c r="B2731" s="1">
        <v>130900114</v>
      </c>
      <c r="C2731" s="1">
        <v>4320</v>
      </c>
      <c r="D2731" s="6">
        <v>44467</v>
      </c>
      <c r="E2731" s="1">
        <v>123</v>
      </c>
      <c r="F2731" s="1" t="s">
        <v>80</v>
      </c>
      <c r="G2731" s="1" t="s">
        <v>152</v>
      </c>
      <c r="H2731" s="1" t="s">
        <v>1526</v>
      </c>
      <c r="I2731" s="1" t="s">
        <v>1527</v>
      </c>
      <c r="J2731" s="1" t="s">
        <v>1528</v>
      </c>
      <c r="K2731" s="1">
        <v>35.715917699999999</v>
      </c>
      <c r="L2731" s="1">
        <v>45.574336199999998</v>
      </c>
      <c r="M2731" s="1">
        <v>4</v>
      </c>
      <c r="N2731" s="1" t="s">
        <v>66</v>
      </c>
      <c r="O2731" s="1">
        <v>4</v>
      </c>
      <c r="P2731" t="str">
        <f>_xlfn.CONCAT( YEAR(TblOrigin[[#This Row],[ODK_DateOfSubmission]]), "-",TEXT( MONTH(TblOrigin[[#This Row],[ODK_DateOfSubmission]]),"00"))</f>
        <v>2021-09</v>
      </c>
    </row>
    <row r="2732" spans="1:16" x14ac:dyDescent="0.25">
      <c r="A2732" s="13">
        <v>1310036</v>
      </c>
      <c r="B2732" s="1">
        <v>131003614</v>
      </c>
      <c r="C2732" s="1">
        <v>21036</v>
      </c>
      <c r="D2732" s="6">
        <v>44467</v>
      </c>
      <c r="E2732" s="1">
        <v>123</v>
      </c>
      <c r="F2732" s="1" t="s">
        <v>80</v>
      </c>
      <c r="G2732" s="1" t="s">
        <v>143</v>
      </c>
      <c r="H2732" s="1" t="s">
        <v>670</v>
      </c>
      <c r="I2732" s="1" t="s">
        <v>631</v>
      </c>
      <c r="J2732" s="1" t="s">
        <v>632</v>
      </c>
      <c r="K2732" s="1">
        <v>35.5897164</v>
      </c>
      <c r="L2732" s="1">
        <v>45.405379500000002</v>
      </c>
      <c r="M2732" s="1">
        <v>4</v>
      </c>
      <c r="N2732" s="1" t="s">
        <v>66</v>
      </c>
      <c r="O2732" s="1">
        <v>4</v>
      </c>
      <c r="P2732" t="str">
        <f>_xlfn.CONCAT( YEAR(TblOrigin[[#This Row],[ODK_DateOfSubmission]]), "-",TEXT( MONTH(TblOrigin[[#This Row],[ODK_DateOfSubmission]]),"00"))</f>
        <v>2021-09</v>
      </c>
    </row>
    <row r="2733" spans="1:16" x14ac:dyDescent="0.25">
      <c r="A2733" s="13">
        <v>1310045</v>
      </c>
      <c r="B2733" s="1">
        <v>131004514</v>
      </c>
      <c r="C2733" s="1">
        <v>23718</v>
      </c>
      <c r="D2733" s="6">
        <v>44467</v>
      </c>
      <c r="E2733" s="1">
        <v>123</v>
      </c>
      <c r="F2733" s="1" t="s">
        <v>80</v>
      </c>
      <c r="G2733" s="1" t="s">
        <v>143</v>
      </c>
      <c r="H2733" s="1" t="s">
        <v>670</v>
      </c>
      <c r="I2733" s="1" t="s">
        <v>1200</v>
      </c>
      <c r="J2733" s="1" t="s">
        <v>1201</v>
      </c>
      <c r="K2733" s="1">
        <v>35.6151658</v>
      </c>
      <c r="L2733" s="1">
        <v>45.414519599999998</v>
      </c>
      <c r="M2733" s="1">
        <v>4</v>
      </c>
      <c r="N2733" s="1" t="s">
        <v>66</v>
      </c>
      <c r="O2733" s="1">
        <v>4</v>
      </c>
      <c r="P2733" t="str">
        <f>_xlfn.CONCAT( YEAR(TblOrigin[[#This Row],[ODK_DateOfSubmission]]), "-",TEXT( MONTH(TblOrigin[[#This Row],[ODK_DateOfSubmission]]),"00"))</f>
        <v>2021-09</v>
      </c>
    </row>
    <row r="2734" spans="1:16" x14ac:dyDescent="0.25">
      <c r="A2734" s="13">
        <v>1310046</v>
      </c>
      <c r="B2734" s="1">
        <v>131004614</v>
      </c>
      <c r="C2734" s="1">
        <v>23870</v>
      </c>
      <c r="D2734" s="6">
        <v>44467</v>
      </c>
      <c r="E2734" s="1">
        <v>123</v>
      </c>
      <c r="F2734" s="1" t="s">
        <v>80</v>
      </c>
      <c r="G2734" s="1" t="s">
        <v>143</v>
      </c>
      <c r="H2734" s="1" t="s">
        <v>670</v>
      </c>
      <c r="I2734" s="1" t="s">
        <v>1202</v>
      </c>
      <c r="J2734" s="1" t="s">
        <v>1203</v>
      </c>
      <c r="K2734" s="1">
        <v>35.579491400000002</v>
      </c>
      <c r="L2734" s="1">
        <v>45.448945999999999</v>
      </c>
      <c r="M2734" s="1">
        <v>4</v>
      </c>
      <c r="N2734" s="1" t="s">
        <v>66</v>
      </c>
      <c r="O2734" s="1">
        <v>4</v>
      </c>
      <c r="P2734" t="str">
        <f>_xlfn.CONCAT( YEAR(TblOrigin[[#This Row],[ODK_DateOfSubmission]]), "-",TEXT( MONTH(TblOrigin[[#This Row],[ODK_DateOfSubmission]]),"00"))</f>
        <v>2021-09</v>
      </c>
    </row>
    <row r="2735" spans="1:16" x14ac:dyDescent="0.25">
      <c r="A2735" s="13">
        <v>1310067</v>
      </c>
      <c r="B2735" s="1">
        <v>131006714</v>
      </c>
      <c r="C2735" s="1">
        <v>23720</v>
      </c>
      <c r="D2735" s="6">
        <v>44467</v>
      </c>
      <c r="E2735" s="1">
        <v>123</v>
      </c>
      <c r="F2735" s="1" t="s">
        <v>80</v>
      </c>
      <c r="G2735" s="1" t="s">
        <v>143</v>
      </c>
      <c r="H2735" s="1" t="s">
        <v>670</v>
      </c>
      <c r="I2735" s="1" t="s">
        <v>1210</v>
      </c>
      <c r="J2735" s="1" t="s">
        <v>1211</v>
      </c>
      <c r="K2735" s="1">
        <v>35.570174999999999</v>
      </c>
      <c r="L2735" s="1">
        <v>45.442580900000003</v>
      </c>
      <c r="M2735" s="1">
        <v>4</v>
      </c>
      <c r="N2735" s="1" t="s">
        <v>66</v>
      </c>
      <c r="O2735" s="1">
        <v>4</v>
      </c>
      <c r="P2735" t="str">
        <f>_xlfn.CONCAT( YEAR(TblOrigin[[#This Row],[ODK_DateOfSubmission]]), "-",TEXT( MONTH(TblOrigin[[#This Row],[ODK_DateOfSubmission]]),"00"))</f>
        <v>2021-09</v>
      </c>
    </row>
    <row r="2736" spans="1:16" x14ac:dyDescent="0.25">
      <c r="A2736" s="13">
        <v>1310111</v>
      </c>
      <c r="B2736" s="1">
        <v>131011114</v>
      </c>
      <c r="C2736" s="1">
        <v>21029</v>
      </c>
      <c r="D2736" s="6">
        <v>44467</v>
      </c>
      <c r="E2736" s="1">
        <v>123</v>
      </c>
      <c r="F2736" s="1" t="s">
        <v>80</v>
      </c>
      <c r="G2736" s="1" t="s">
        <v>143</v>
      </c>
      <c r="H2736" s="1" t="s">
        <v>670</v>
      </c>
      <c r="I2736" s="1" t="s">
        <v>1222</v>
      </c>
      <c r="J2736" s="1" t="s">
        <v>1223</v>
      </c>
      <c r="K2736" s="1">
        <v>35.570284000000001</v>
      </c>
      <c r="L2736" s="1">
        <v>45.452570700000003</v>
      </c>
      <c r="M2736" s="1">
        <v>3</v>
      </c>
      <c r="N2736" s="1" t="s">
        <v>66</v>
      </c>
      <c r="O2736" s="1">
        <v>3</v>
      </c>
      <c r="P2736" t="str">
        <f>_xlfn.CONCAT( YEAR(TblOrigin[[#This Row],[ODK_DateOfSubmission]]), "-",TEXT( MONTH(TblOrigin[[#This Row],[ODK_DateOfSubmission]]),"00"))</f>
        <v>2021-09</v>
      </c>
    </row>
    <row r="2737" spans="1:16" x14ac:dyDescent="0.25">
      <c r="A2737" s="13">
        <v>1310154</v>
      </c>
      <c r="B2737" s="1">
        <v>131015414</v>
      </c>
      <c r="C2737" s="1">
        <v>31960</v>
      </c>
      <c r="D2737" s="6">
        <v>44467</v>
      </c>
      <c r="E2737" s="1">
        <v>123</v>
      </c>
      <c r="F2737" s="1" t="s">
        <v>80</v>
      </c>
      <c r="G2737" s="1" t="s">
        <v>143</v>
      </c>
      <c r="H2737" s="1" t="s">
        <v>670</v>
      </c>
      <c r="I2737" s="1" t="s">
        <v>1529</v>
      </c>
      <c r="J2737" s="1" t="s">
        <v>1530</v>
      </c>
      <c r="K2737" s="1">
        <v>35.580537800000002</v>
      </c>
      <c r="L2737" s="1">
        <v>45.429789100000001</v>
      </c>
      <c r="M2737" s="1">
        <v>6</v>
      </c>
      <c r="N2737" s="1" t="s">
        <v>66</v>
      </c>
      <c r="O2737" s="1">
        <v>6</v>
      </c>
      <c r="P2737" t="str">
        <f>_xlfn.CONCAT( YEAR(TblOrigin[[#This Row],[ODK_DateOfSubmission]]), "-",TEXT( MONTH(TblOrigin[[#This Row],[ODK_DateOfSubmission]]),"00"))</f>
        <v>2021-09</v>
      </c>
    </row>
    <row r="2738" spans="1:16" x14ac:dyDescent="0.25">
      <c r="A2738" s="13">
        <v>1310207</v>
      </c>
      <c r="B2738" s="1">
        <v>131020714</v>
      </c>
      <c r="C2738" s="1">
        <v>21033</v>
      </c>
      <c r="D2738" s="6">
        <v>44467</v>
      </c>
      <c r="E2738" s="1">
        <v>123</v>
      </c>
      <c r="F2738" s="1" t="s">
        <v>80</v>
      </c>
      <c r="G2738" s="1" t="s">
        <v>143</v>
      </c>
      <c r="H2738" s="1" t="s">
        <v>670</v>
      </c>
      <c r="I2738" s="1" t="s">
        <v>734</v>
      </c>
      <c r="J2738" s="1" t="s">
        <v>735</v>
      </c>
      <c r="K2738" s="1">
        <v>35.598323100000002</v>
      </c>
      <c r="L2738" s="1">
        <v>45.3944926</v>
      </c>
      <c r="M2738" s="1">
        <v>4</v>
      </c>
      <c r="N2738" s="1" t="s">
        <v>66</v>
      </c>
      <c r="O2738" s="1">
        <v>4</v>
      </c>
      <c r="P2738" t="str">
        <f>_xlfn.CONCAT( YEAR(TblOrigin[[#This Row],[ODK_DateOfSubmission]]), "-",TEXT( MONTH(TblOrigin[[#This Row],[ODK_DateOfSubmission]]),"00"))</f>
        <v>2021-09</v>
      </c>
    </row>
    <row r="2739" spans="1:16" x14ac:dyDescent="0.25">
      <c r="A2739" s="13">
        <v>2708139</v>
      </c>
      <c r="B2739" s="1">
        <v>2708139107</v>
      </c>
      <c r="C2739" s="1">
        <v>33277</v>
      </c>
      <c r="D2739" s="6">
        <v>44467.301743981479</v>
      </c>
      <c r="E2739" s="1">
        <v>123</v>
      </c>
      <c r="F2739" s="1" t="s">
        <v>72</v>
      </c>
      <c r="G2739" s="1" t="s">
        <v>93</v>
      </c>
      <c r="H2739" s="1" t="s">
        <v>433</v>
      </c>
      <c r="I2739" s="1" t="s">
        <v>464</v>
      </c>
      <c r="J2739" s="1" t="s">
        <v>465</v>
      </c>
      <c r="K2739" s="1">
        <v>36.379800000000003</v>
      </c>
      <c r="L2739" s="1">
        <v>42.463825200000002</v>
      </c>
      <c r="M2739" s="1">
        <v>15</v>
      </c>
      <c r="N2739" s="1" t="s">
        <v>66</v>
      </c>
      <c r="O2739" s="1">
        <v>15</v>
      </c>
      <c r="P2739" t="str">
        <f>_xlfn.CONCAT( YEAR(TblOrigin[[#This Row],[ODK_DateOfSubmission]]), "-",TEXT( MONTH(TblOrigin[[#This Row],[ODK_DateOfSubmission]]),"00"))</f>
        <v>2021-09</v>
      </c>
    </row>
    <row r="2740" spans="1:16" x14ac:dyDescent="0.25">
      <c r="A2740" s="31">
        <v>2708006</v>
      </c>
      <c r="B2740" s="32">
        <v>2708006107</v>
      </c>
      <c r="C2740" s="32">
        <v>18305</v>
      </c>
      <c r="D2740" s="52">
        <v>44467.301888738424</v>
      </c>
      <c r="E2740" s="32">
        <v>123</v>
      </c>
      <c r="F2740" s="32" t="s">
        <v>72</v>
      </c>
      <c r="G2740" s="32" t="s">
        <v>93</v>
      </c>
      <c r="H2740" s="32" t="s">
        <v>433</v>
      </c>
      <c r="I2740" s="32" t="s">
        <v>435</v>
      </c>
      <c r="J2740" s="32" t="s">
        <v>382</v>
      </c>
      <c r="K2740" s="32">
        <v>36.380954000000003</v>
      </c>
      <c r="L2740" s="32">
        <v>42.454282999999997</v>
      </c>
      <c r="M2740" s="32">
        <v>11</v>
      </c>
      <c r="N2740" s="32" t="s">
        <v>66</v>
      </c>
      <c r="O2740" s="32">
        <v>11</v>
      </c>
      <c r="P2740" t="str">
        <f>_xlfn.CONCAT( YEAR(TblOrigin[[#This Row],[ODK_DateOfSubmission]]), "-",TEXT( MONTH(TblOrigin[[#This Row],[ODK_DateOfSubmission]]),"00"))</f>
        <v>2021-09</v>
      </c>
    </row>
    <row r="2741" spans="1:16" x14ac:dyDescent="0.25">
      <c r="A2741" s="13">
        <v>3601026</v>
      </c>
      <c r="B2741" s="1">
        <v>360102615</v>
      </c>
      <c r="C2741" s="1">
        <v>2802</v>
      </c>
      <c r="D2741" s="6">
        <v>44509</v>
      </c>
      <c r="E2741" s="1">
        <v>124</v>
      </c>
      <c r="F2741" s="1" t="s">
        <v>96</v>
      </c>
      <c r="G2741" s="1" t="s">
        <v>174</v>
      </c>
      <c r="H2741" s="1" t="s">
        <v>1535</v>
      </c>
      <c r="I2741" s="1" t="s">
        <v>1538</v>
      </c>
      <c r="J2741" s="1" t="s">
        <v>1539</v>
      </c>
      <c r="K2741" s="1">
        <v>31.973435632000001</v>
      </c>
      <c r="L2741" s="1">
        <v>45.413404221900002</v>
      </c>
      <c r="M2741" s="1">
        <v>2</v>
      </c>
      <c r="N2741" s="1" t="s">
        <v>74</v>
      </c>
      <c r="O2741" s="1">
        <v>2</v>
      </c>
      <c r="P2741" t="str">
        <f>_xlfn.CONCAT( YEAR(TblOrigin[[#This Row],[ODK_DateOfSubmission]]), "-",TEXT( MONTH(TblOrigin[[#This Row],[ODK_DateOfSubmission]]),"00"))</f>
        <v>2021-11</v>
      </c>
    </row>
    <row r="2742" spans="1:16" x14ac:dyDescent="0.25">
      <c r="A2742" s="13">
        <v>3601031</v>
      </c>
      <c r="B2742" s="1">
        <v>360103115</v>
      </c>
      <c r="C2742" s="1">
        <v>25378</v>
      </c>
      <c r="D2742" s="6">
        <v>44509</v>
      </c>
      <c r="E2742" s="1">
        <v>124</v>
      </c>
      <c r="F2742" s="1" t="s">
        <v>96</v>
      </c>
      <c r="G2742" s="1" t="s">
        <v>174</v>
      </c>
      <c r="H2742" s="1" t="s">
        <v>1535</v>
      </c>
      <c r="I2742" s="1" t="s">
        <v>1540</v>
      </c>
      <c r="J2742" s="1" t="s">
        <v>1340</v>
      </c>
      <c r="K2742" s="1">
        <v>31.977928876899998</v>
      </c>
      <c r="L2742" s="1">
        <v>45.397140644700002</v>
      </c>
      <c r="M2742" s="1">
        <v>1</v>
      </c>
      <c r="N2742" s="1" t="s">
        <v>87</v>
      </c>
      <c r="O2742" s="1">
        <v>1</v>
      </c>
      <c r="P2742" t="str">
        <f>_xlfn.CONCAT( YEAR(TblOrigin[[#This Row],[ODK_DateOfSubmission]]), "-",TEXT( MONTH(TblOrigin[[#This Row],[ODK_DateOfSubmission]]),"00"))</f>
        <v>2021-11</v>
      </c>
    </row>
    <row r="2743" spans="1:16" x14ac:dyDescent="0.25">
      <c r="A2743" s="13">
        <v>3602016</v>
      </c>
      <c r="B2743" s="1">
        <v>360201615</v>
      </c>
      <c r="C2743" s="1">
        <v>25858</v>
      </c>
      <c r="D2743" s="6">
        <v>44511</v>
      </c>
      <c r="E2743" s="1">
        <v>124</v>
      </c>
      <c r="F2743" s="1" t="s">
        <v>96</v>
      </c>
      <c r="G2743" s="1" t="s">
        <v>175</v>
      </c>
      <c r="H2743" s="1" t="s">
        <v>1548</v>
      </c>
      <c r="I2743" s="1" t="s">
        <v>1549</v>
      </c>
      <c r="J2743" s="1" t="s">
        <v>1550</v>
      </c>
      <c r="K2743" s="1">
        <v>31.739036483500001</v>
      </c>
      <c r="L2743" s="1">
        <v>44.602483103700003</v>
      </c>
      <c r="M2743" s="1">
        <v>2</v>
      </c>
      <c r="N2743" s="1" t="s">
        <v>74</v>
      </c>
      <c r="O2743" s="1">
        <v>1</v>
      </c>
      <c r="P2743" t="str">
        <f>_xlfn.CONCAT( YEAR(TblOrigin[[#This Row],[ODK_DateOfSubmission]]), "-",TEXT( MONTH(TblOrigin[[#This Row],[ODK_DateOfSubmission]]),"00"))</f>
        <v>2021-11</v>
      </c>
    </row>
    <row r="2744" spans="1:16" x14ac:dyDescent="0.25">
      <c r="A2744" s="13">
        <v>3602016</v>
      </c>
      <c r="B2744" s="1">
        <v>360201615</v>
      </c>
      <c r="C2744" s="1">
        <v>25858</v>
      </c>
      <c r="D2744" s="6">
        <v>44511</v>
      </c>
      <c r="E2744" s="1">
        <v>124</v>
      </c>
      <c r="F2744" s="1" t="s">
        <v>96</v>
      </c>
      <c r="G2744" s="1" t="s">
        <v>175</v>
      </c>
      <c r="H2744" s="1" t="s">
        <v>1548</v>
      </c>
      <c r="I2744" s="1" t="s">
        <v>1549</v>
      </c>
      <c r="J2744" s="1" t="s">
        <v>1550</v>
      </c>
      <c r="K2744" s="1">
        <v>31.739036483500001</v>
      </c>
      <c r="L2744" s="1">
        <v>44.602483103700003</v>
      </c>
      <c r="M2744" s="1">
        <v>2</v>
      </c>
      <c r="N2744" s="1" t="s">
        <v>90</v>
      </c>
      <c r="O2744" s="1">
        <v>1</v>
      </c>
      <c r="P2744" t="str">
        <f>_xlfn.CONCAT( YEAR(TblOrigin[[#This Row],[ODK_DateOfSubmission]]), "-",TEXT( MONTH(TblOrigin[[#This Row],[ODK_DateOfSubmission]]),"00"))</f>
        <v>2021-11</v>
      </c>
    </row>
    <row r="2745" spans="1:16" x14ac:dyDescent="0.25">
      <c r="A2745" s="13">
        <v>3504031</v>
      </c>
      <c r="B2745" s="1">
        <v>350403115</v>
      </c>
      <c r="C2745" s="1">
        <v>21208</v>
      </c>
      <c r="D2745" s="6">
        <v>44511</v>
      </c>
      <c r="E2745" s="1">
        <v>124</v>
      </c>
      <c r="F2745" s="1" t="s">
        <v>68</v>
      </c>
      <c r="G2745" s="1" t="s">
        <v>73</v>
      </c>
      <c r="H2745" s="1" t="s">
        <v>1059</v>
      </c>
      <c r="I2745" s="1" t="s">
        <v>1091</v>
      </c>
      <c r="J2745" s="1" t="s">
        <v>380</v>
      </c>
      <c r="K2745" s="1">
        <v>31.067779245299999</v>
      </c>
      <c r="L2745" s="1">
        <v>46.249674558199999</v>
      </c>
      <c r="M2745" s="1">
        <v>39</v>
      </c>
      <c r="N2745" s="1" t="s">
        <v>94</v>
      </c>
      <c r="O2745" s="1">
        <v>7</v>
      </c>
      <c r="P2745" t="str">
        <f>_xlfn.CONCAT( YEAR(TblOrigin[[#This Row],[ODK_DateOfSubmission]]), "-",TEXT( MONTH(TblOrigin[[#This Row],[ODK_DateOfSubmission]]),"00"))</f>
        <v>2021-11</v>
      </c>
    </row>
    <row r="2746" spans="1:16" x14ac:dyDescent="0.25">
      <c r="A2746" s="13">
        <v>3504031</v>
      </c>
      <c r="B2746" s="1">
        <v>350403115</v>
      </c>
      <c r="C2746" s="1">
        <v>21208</v>
      </c>
      <c r="D2746" s="6">
        <v>44511</v>
      </c>
      <c r="E2746" s="1">
        <v>124</v>
      </c>
      <c r="F2746" s="1" t="s">
        <v>68</v>
      </c>
      <c r="G2746" s="1" t="s">
        <v>73</v>
      </c>
      <c r="H2746" s="1" t="s">
        <v>1059</v>
      </c>
      <c r="I2746" s="1" t="s">
        <v>1091</v>
      </c>
      <c r="J2746" s="1" t="s">
        <v>380</v>
      </c>
      <c r="K2746" s="1">
        <v>31.067779245299999</v>
      </c>
      <c r="L2746" s="1">
        <v>46.249674558199999</v>
      </c>
      <c r="M2746" s="1">
        <v>39</v>
      </c>
      <c r="N2746" s="1" t="s">
        <v>74</v>
      </c>
      <c r="O2746" s="1">
        <v>5</v>
      </c>
      <c r="P2746" t="str">
        <f>_xlfn.CONCAT( YEAR(TblOrigin[[#This Row],[ODK_DateOfSubmission]]), "-",TEXT( MONTH(TblOrigin[[#This Row],[ODK_DateOfSubmission]]),"00"))</f>
        <v>2021-11</v>
      </c>
    </row>
    <row r="2747" spans="1:16" x14ac:dyDescent="0.25">
      <c r="A2747" s="13">
        <v>3504031</v>
      </c>
      <c r="B2747" s="1">
        <v>350403115</v>
      </c>
      <c r="C2747" s="1">
        <v>21208</v>
      </c>
      <c r="D2747" s="6">
        <v>44511</v>
      </c>
      <c r="E2747" s="1">
        <v>124</v>
      </c>
      <c r="F2747" s="1" t="s">
        <v>68</v>
      </c>
      <c r="G2747" s="1" t="s">
        <v>73</v>
      </c>
      <c r="H2747" s="1" t="s">
        <v>1059</v>
      </c>
      <c r="I2747" s="1" t="s">
        <v>1091</v>
      </c>
      <c r="J2747" s="1" t="s">
        <v>380</v>
      </c>
      <c r="K2747" s="1">
        <v>31.067779245299999</v>
      </c>
      <c r="L2747" s="1">
        <v>46.249674558199999</v>
      </c>
      <c r="M2747" s="1">
        <v>39</v>
      </c>
      <c r="N2747" s="1" t="s">
        <v>129</v>
      </c>
      <c r="O2747" s="1">
        <v>5</v>
      </c>
      <c r="P2747" t="str">
        <f>_xlfn.CONCAT( YEAR(TblOrigin[[#This Row],[ODK_DateOfSubmission]]), "-",TEXT( MONTH(TblOrigin[[#This Row],[ODK_DateOfSubmission]]),"00"))</f>
        <v>2021-11</v>
      </c>
    </row>
    <row r="2748" spans="1:16" x14ac:dyDescent="0.25">
      <c r="A2748" s="13">
        <v>3504031</v>
      </c>
      <c r="B2748" s="1">
        <v>350403115</v>
      </c>
      <c r="C2748" s="1">
        <v>21208</v>
      </c>
      <c r="D2748" s="6">
        <v>44511</v>
      </c>
      <c r="E2748" s="1">
        <v>124</v>
      </c>
      <c r="F2748" s="1" t="s">
        <v>68</v>
      </c>
      <c r="G2748" s="1" t="s">
        <v>73</v>
      </c>
      <c r="H2748" s="1" t="s">
        <v>1059</v>
      </c>
      <c r="I2748" s="1" t="s">
        <v>1091</v>
      </c>
      <c r="J2748" s="1" t="s">
        <v>380</v>
      </c>
      <c r="K2748" s="1">
        <v>31.067779245299999</v>
      </c>
      <c r="L2748" s="1">
        <v>46.249674558199999</v>
      </c>
      <c r="M2748" s="1">
        <v>39</v>
      </c>
      <c r="N2748" s="1" t="s">
        <v>104</v>
      </c>
      <c r="O2748" s="1">
        <v>5</v>
      </c>
      <c r="P2748" t="str">
        <f>_xlfn.CONCAT( YEAR(TblOrigin[[#This Row],[ODK_DateOfSubmission]]), "-",TEXT( MONTH(TblOrigin[[#This Row],[ODK_DateOfSubmission]]),"00"))</f>
        <v>2021-11</v>
      </c>
    </row>
    <row r="2749" spans="1:16" x14ac:dyDescent="0.25">
      <c r="A2749" s="13">
        <v>3504031</v>
      </c>
      <c r="B2749" s="1">
        <v>350403115</v>
      </c>
      <c r="C2749" s="1">
        <v>21208</v>
      </c>
      <c r="D2749" s="6">
        <v>44511</v>
      </c>
      <c r="E2749" s="1">
        <v>124</v>
      </c>
      <c r="F2749" s="1" t="s">
        <v>68</v>
      </c>
      <c r="G2749" s="1" t="s">
        <v>73</v>
      </c>
      <c r="H2749" s="1" t="s">
        <v>1059</v>
      </c>
      <c r="I2749" s="1" t="s">
        <v>1091</v>
      </c>
      <c r="J2749" s="1" t="s">
        <v>380</v>
      </c>
      <c r="K2749" s="1">
        <v>31.067779245299999</v>
      </c>
      <c r="L2749" s="1">
        <v>46.249674558199999</v>
      </c>
      <c r="M2749" s="1">
        <v>39</v>
      </c>
      <c r="N2749" s="1" t="s">
        <v>66</v>
      </c>
      <c r="O2749" s="1">
        <v>17</v>
      </c>
      <c r="P2749" t="str">
        <f>_xlfn.CONCAT( YEAR(TblOrigin[[#This Row],[ODK_DateOfSubmission]]), "-",TEXT( MONTH(TblOrigin[[#This Row],[ODK_DateOfSubmission]]),"00"))</f>
        <v>2021-11</v>
      </c>
    </row>
    <row r="2750" spans="1:16" x14ac:dyDescent="0.25">
      <c r="A2750" s="13">
        <v>3504041</v>
      </c>
      <c r="B2750" s="1">
        <v>350404115</v>
      </c>
      <c r="C2750" s="1">
        <v>25533</v>
      </c>
      <c r="D2750" s="6">
        <v>44515</v>
      </c>
      <c r="E2750" s="1">
        <v>124</v>
      </c>
      <c r="F2750" s="1" t="s">
        <v>68</v>
      </c>
      <c r="G2750" s="1" t="s">
        <v>73</v>
      </c>
      <c r="H2750" s="1" t="s">
        <v>1059</v>
      </c>
      <c r="I2750" s="1" t="s">
        <v>1098</v>
      </c>
      <c r="J2750" s="1" t="s">
        <v>1099</v>
      </c>
      <c r="K2750" s="1">
        <v>31.080862144499999</v>
      </c>
      <c r="L2750" s="1">
        <v>46.240087203599998</v>
      </c>
      <c r="M2750" s="1">
        <v>115</v>
      </c>
      <c r="N2750" s="1" t="s">
        <v>94</v>
      </c>
      <c r="O2750" s="1">
        <v>33</v>
      </c>
      <c r="P2750" t="str">
        <f>_xlfn.CONCAT( YEAR(TblOrigin[[#This Row],[ODK_DateOfSubmission]]), "-",TEXT( MONTH(TblOrigin[[#This Row],[ODK_DateOfSubmission]]),"00"))</f>
        <v>2021-11</v>
      </c>
    </row>
    <row r="2751" spans="1:16" x14ac:dyDescent="0.25">
      <c r="A2751" s="13">
        <v>3504041</v>
      </c>
      <c r="B2751" s="1">
        <v>350404115</v>
      </c>
      <c r="C2751" s="1">
        <v>25533</v>
      </c>
      <c r="D2751" s="6">
        <v>44515</v>
      </c>
      <c r="E2751" s="1">
        <v>124</v>
      </c>
      <c r="F2751" s="1" t="s">
        <v>68</v>
      </c>
      <c r="G2751" s="1" t="s">
        <v>73</v>
      </c>
      <c r="H2751" s="1" t="s">
        <v>1059</v>
      </c>
      <c r="I2751" s="1" t="s">
        <v>1098</v>
      </c>
      <c r="J2751" s="1" t="s">
        <v>1099</v>
      </c>
      <c r="K2751" s="1">
        <v>31.080862144499999</v>
      </c>
      <c r="L2751" s="1">
        <v>46.240087203599998</v>
      </c>
      <c r="M2751" s="1">
        <v>115</v>
      </c>
      <c r="N2751" s="1" t="s">
        <v>78</v>
      </c>
      <c r="O2751" s="1">
        <v>27</v>
      </c>
      <c r="P2751" t="str">
        <f>_xlfn.CONCAT( YEAR(TblOrigin[[#This Row],[ODK_DateOfSubmission]]), "-",TEXT( MONTH(TblOrigin[[#This Row],[ODK_DateOfSubmission]]),"00"))</f>
        <v>2021-11</v>
      </c>
    </row>
    <row r="2752" spans="1:16" x14ac:dyDescent="0.25">
      <c r="A2752" s="13">
        <v>3504041</v>
      </c>
      <c r="B2752" s="1">
        <v>350404115</v>
      </c>
      <c r="C2752" s="1">
        <v>25533</v>
      </c>
      <c r="D2752" s="6">
        <v>44515</v>
      </c>
      <c r="E2752" s="1">
        <v>124</v>
      </c>
      <c r="F2752" s="1" t="s">
        <v>68</v>
      </c>
      <c r="G2752" s="1" t="s">
        <v>73</v>
      </c>
      <c r="H2752" s="1" t="s">
        <v>1059</v>
      </c>
      <c r="I2752" s="1" t="s">
        <v>1098</v>
      </c>
      <c r="J2752" s="1" t="s">
        <v>1099</v>
      </c>
      <c r="K2752" s="1">
        <v>31.080862144499999</v>
      </c>
      <c r="L2752" s="1">
        <v>46.240087203599998</v>
      </c>
      <c r="M2752" s="1">
        <v>115</v>
      </c>
      <c r="N2752" s="1" t="s">
        <v>104</v>
      </c>
      <c r="O2752" s="1">
        <v>10</v>
      </c>
      <c r="P2752" t="str">
        <f>_xlfn.CONCAT( YEAR(TblOrigin[[#This Row],[ODK_DateOfSubmission]]), "-",TEXT( MONTH(TblOrigin[[#This Row],[ODK_DateOfSubmission]]),"00"))</f>
        <v>2021-11</v>
      </c>
    </row>
    <row r="2753" spans="1:16" x14ac:dyDescent="0.25">
      <c r="A2753" s="13">
        <v>3504041</v>
      </c>
      <c r="B2753" s="1">
        <v>350404115</v>
      </c>
      <c r="C2753" s="1">
        <v>25533</v>
      </c>
      <c r="D2753" s="6">
        <v>44515</v>
      </c>
      <c r="E2753" s="1">
        <v>124</v>
      </c>
      <c r="F2753" s="1" t="s">
        <v>68</v>
      </c>
      <c r="G2753" s="1" t="s">
        <v>73</v>
      </c>
      <c r="H2753" s="1" t="s">
        <v>1059</v>
      </c>
      <c r="I2753" s="1" t="s">
        <v>1098</v>
      </c>
      <c r="J2753" s="1" t="s">
        <v>1099</v>
      </c>
      <c r="K2753" s="1">
        <v>31.080862144499999</v>
      </c>
      <c r="L2753" s="1">
        <v>46.240087203599998</v>
      </c>
      <c r="M2753" s="1">
        <v>115</v>
      </c>
      <c r="N2753" s="1" t="s">
        <v>90</v>
      </c>
      <c r="O2753" s="1">
        <v>27</v>
      </c>
      <c r="P2753" t="str">
        <f>_xlfn.CONCAT( YEAR(TblOrigin[[#This Row],[ODK_DateOfSubmission]]), "-",TEXT( MONTH(TblOrigin[[#This Row],[ODK_DateOfSubmission]]),"00"))</f>
        <v>2021-11</v>
      </c>
    </row>
    <row r="2754" spans="1:16" x14ac:dyDescent="0.25">
      <c r="A2754" s="13">
        <v>3504041</v>
      </c>
      <c r="B2754" s="1">
        <v>350404115</v>
      </c>
      <c r="C2754" s="1">
        <v>25533</v>
      </c>
      <c r="D2754" s="6">
        <v>44515</v>
      </c>
      <c r="E2754" s="1">
        <v>124</v>
      </c>
      <c r="F2754" s="1" t="s">
        <v>68</v>
      </c>
      <c r="G2754" s="1" t="s">
        <v>73</v>
      </c>
      <c r="H2754" s="1" t="s">
        <v>1059</v>
      </c>
      <c r="I2754" s="1" t="s">
        <v>1098</v>
      </c>
      <c r="J2754" s="1" t="s">
        <v>1099</v>
      </c>
      <c r="K2754" s="1">
        <v>31.080862144499999</v>
      </c>
      <c r="L2754" s="1">
        <v>46.240087203599998</v>
      </c>
      <c r="M2754" s="1">
        <v>115</v>
      </c>
      <c r="N2754" s="1" t="s">
        <v>74</v>
      </c>
      <c r="O2754" s="1">
        <v>7</v>
      </c>
      <c r="P2754" t="str">
        <f>_xlfn.CONCAT( YEAR(TblOrigin[[#This Row],[ODK_DateOfSubmission]]), "-",TEXT( MONTH(TblOrigin[[#This Row],[ODK_DateOfSubmission]]),"00"))</f>
        <v>2021-11</v>
      </c>
    </row>
    <row r="2755" spans="1:16" x14ac:dyDescent="0.25">
      <c r="A2755" s="13">
        <v>3504041</v>
      </c>
      <c r="B2755" s="1">
        <v>350404115</v>
      </c>
      <c r="C2755" s="1">
        <v>25533</v>
      </c>
      <c r="D2755" s="6">
        <v>44515</v>
      </c>
      <c r="E2755" s="1">
        <v>124</v>
      </c>
      <c r="F2755" s="1" t="s">
        <v>68</v>
      </c>
      <c r="G2755" s="1" t="s">
        <v>73</v>
      </c>
      <c r="H2755" s="1" t="s">
        <v>1059</v>
      </c>
      <c r="I2755" s="1" t="s">
        <v>1098</v>
      </c>
      <c r="J2755" s="1" t="s">
        <v>1099</v>
      </c>
      <c r="K2755" s="1">
        <v>31.080862144499999</v>
      </c>
      <c r="L2755" s="1">
        <v>46.240087203599998</v>
      </c>
      <c r="M2755" s="1">
        <v>115</v>
      </c>
      <c r="N2755" s="1" t="s">
        <v>87</v>
      </c>
      <c r="O2755" s="1">
        <v>11</v>
      </c>
      <c r="P2755" t="str">
        <f>_xlfn.CONCAT( YEAR(TblOrigin[[#This Row],[ODK_DateOfSubmission]]), "-",TEXT( MONTH(TblOrigin[[#This Row],[ODK_DateOfSubmission]]),"00"))</f>
        <v>2021-11</v>
      </c>
    </row>
    <row r="2756" spans="1:16" x14ac:dyDescent="0.25">
      <c r="A2756" s="13">
        <v>3504054</v>
      </c>
      <c r="B2756" s="1">
        <v>350405415</v>
      </c>
      <c r="C2756" s="1">
        <v>9427</v>
      </c>
      <c r="D2756" s="6">
        <v>44515</v>
      </c>
      <c r="E2756" s="1">
        <v>124</v>
      </c>
      <c r="F2756" s="1" t="s">
        <v>68</v>
      </c>
      <c r="G2756" s="1" t="s">
        <v>73</v>
      </c>
      <c r="H2756" s="1" t="s">
        <v>1059</v>
      </c>
      <c r="I2756" s="1" t="s">
        <v>1110</v>
      </c>
      <c r="J2756" s="1" t="s">
        <v>1111</v>
      </c>
      <c r="K2756" s="1">
        <v>31.033617899999999</v>
      </c>
      <c r="L2756" s="1">
        <v>46.217652000000001</v>
      </c>
      <c r="M2756" s="1">
        <v>135</v>
      </c>
      <c r="N2756" s="1" t="s">
        <v>78</v>
      </c>
      <c r="O2756" s="1">
        <v>50</v>
      </c>
      <c r="P2756" t="str">
        <f>_xlfn.CONCAT( YEAR(TblOrigin[[#This Row],[ODK_DateOfSubmission]]), "-",TEXT( MONTH(TblOrigin[[#This Row],[ODK_DateOfSubmission]]),"00"))</f>
        <v>2021-11</v>
      </c>
    </row>
    <row r="2757" spans="1:16" x14ac:dyDescent="0.25">
      <c r="A2757" s="13">
        <v>3504054</v>
      </c>
      <c r="B2757" s="1">
        <v>350405415</v>
      </c>
      <c r="C2757" s="1">
        <v>9427</v>
      </c>
      <c r="D2757" s="6">
        <v>44515</v>
      </c>
      <c r="E2757" s="1">
        <v>124</v>
      </c>
      <c r="F2757" s="1" t="s">
        <v>68</v>
      </c>
      <c r="G2757" s="1" t="s">
        <v>73</v>
      </c>
      <c r="H2757" s="1" t="s">
        <v>1059</v>
      </c>
      <c r="I2757" s="1" t="s">
        <v>1110</v>
      </c>
      <c r="J2757" s="1" t="s">
        <v>1111</v>
      </c>
      <c r="K2757" s="1">
        <v>31.033617899999999</v>
      </c>
      <c r="L2757" s="1">
        <v>46.217652000000001</v>
      </c>
      <c r="M2757" s="1">
        <v>135</v>
      </c>
      <c r="N2757" s="1" t="s">
        <v>82</v>
      </c>
      <c r="O2757" s="1">
        <v>25</v>
      </c>
      <c r="P2757" t="str">
        <f>_xlfn.CONCAT( YEAR(TblOrigin[[#This Row],[ODK_DateOfSubmission]]), "-",TEXT( MONTH(TblOrigin[[#This Row],[ODK_DateOfSubmission]]),"00"))</f>
        <v>2021-11</v>
      </c>
    </row>
    <row r="2758" spans="1:16" x14ac:dyDescent="0.25">
      <c r="A2758" s="13">
        <v>3504054</v>
      </c>
      <c r="B2758" s="1">
        <v>350405415</v>
      </c>
      <c r="C2758" s="1">
        <v>9427</v>
      </c>
      <c r="D2758" s="6">
        <v>44515</v>
      </c>
      <c r="E2758" s="1">
        <v>124</v>
      </c>
      <c r="F2758" s="1" t="s">
        <v>68</v>
      </c>
      <c r="G2758" s="1" t="s">
        <v>73</v>
      </c>
      <c r="H2758" s="1" t="s">
        <v>1059</v>
      </c>
      <c r="I2758" s="1" t="s">
        <v>1110</v>
      </c>
      <c r="J2758" s="1" t="s">
        <v>1111</v>
      </c>
      <c r="K2758" s="1">
        <v>31.033617899999999</v>
      </c>
      <c r="L2758" s="1">
        <v>46.217652000000001</v>
      </c>
      <c r="M2758" s="1">
        <v>135</v>
      </c>
      <c r="N2758" s="1" t="s">
        <v>108</v>
      </c>
      <c r="O2758" s="1">
        <v>15</v>
      </c>
      <c r="P2758" t="str">
        <f>_xlfn.CONCAT( YEAR(TblOrigin[[#This Row],[ODK_DateOfSubmission]]), "-",TEXT( MONTH(TblOrigin[[#This Row],[ODK_DateOfSubmission]]),"00"))</f>
        <v>2021-11</v>
      </c>
    </row>
    <row r="2759" spans="1:16" x14ac:dyDescent="0.25">
      <c r="A2759" s="13">
        <v>3504054</v>
      </c>
      <c r="B2759" s="1">
        <v>350405415</v>
      </c>
      <c r="C2759" s="1">
        <v>9427</v>
      </c>
      <c r="D2759" s="6">
        <v>44515</v>
      </c>
      <c r="E2759" s="1">
        <v>124</v>
      </c>
      <c r="F2759" s="1" t="s">
        <v>68</v>
      </c>
      <c r="G2759" s="1" t="s">
        <v>73</v>
      </c>
      <c r="H2759" s="1" t="s">
        <v>1059</v>
      </c>
      <c r="I2759" s="1" t="s">
        <v>1110</v>
      </c>
      <c r="J2759" s="1" t="s">
        <v>1111</v>
      </c>
      <c r="K2759" s="1">
        <v>31.033617899999999</v>
      </c>
      <c r="L2759" s="1">
        <v>46.217652000000001</v>
      </c>
      <c r="M2759" s="1">
        <v>135</v>
      </c>
      <c r="N2759" s="1" t="s">
        <v>70</v>
      </c>
      <c r="O2759" s="1">
        <v>40</v>
      </c>
      <c r="P2759" t="str">
        <f>_xlfn.CONCAT( YEAR(TblOrigin[[#This Row],[ODK_DateOfSubmission]]), "-",TEXT( MONTH(TblOrigin[[#This Row],[ODK_DateOfSubmission]]),"00"))</f>
        <v>2021-11</v>
      </c>
    </row>
    <row r="2760" spans="1:16" x14ac:dyDescent="0.25">
      <c r="A2760" s="13">
        <v>3504054</v>
      </c>
      <c r="B2760" s="1">
        <v>350405415</v>
      </c>
      <c r="C2760" s="1">
        <v>9427</v>
      </c>
      <c r="D2760" s="6">
        <v>44515</v>
      </c>
      <c r="E2760" s="1">
        <v>124</v>
      </c>
      <c r="F2760" s="1" t="s">
        <v>68</v>
      </c>
      <c r="G2760" s="1" t="s">
        <v>73</v>
      </c>
      <c r="H2760" s="1" t="s">
        <v>1059</v>
      </c>
      <c r="I2760" s="1" t="s">
        <v>1110</v>
      </c>
      <c r="J2760" s="1" t="s">
        <v>1111</v>
      </c>
      <c r="K2760" s="1">
        <v>31.033617899999999</v>
      </c>
      <c r="L2760" s="1">
        <v>46.217652000000001</v>
      </c>
      <c r="M2760" s="1">
        <v>135</v>
      </c>
      <c r="N2760" s="1" t="s">
        <v>66</v>
      </c>
      <c r="O2760" s="1">
        <v>5</v>
      </c>
      <c r="P2760" t="str">
        <f>_xlfn.CONCAT( YEAR(TblOrigin[[#This Row],[ODK_DateOfSubmission]]), "-",TEXT( MONTH(TblOrigin[[#This Row],[ODK_DateOfSubmission]]),"00"))</f>
        <v>2021-11</v>
      </c>
    </row>
    <row r="2761" spans="1:16" x14ac:dyDescent="0.25">
      <c r="A2761" s="13">
        <v>3504033</v>
      </c>
      <c r="B2761" s="1">
        <v>350403315</v>
      </c>
      <c r="C2761" s="1">
        <v>10259</v>
      </c>
      <c r="D2761" s="6">
        <v>44515</v>
      </c>
      <c r="E2761" s="1">
        <v>124</v>
      </c>
      <c r="F2761" s="1" t="s">
        <v>68</v>
      </c>
      <c r="G2761" s="1" t="s">
        <v>73</v>
      </c>
      <c r="H2761" s="1" t="s">
        <v>1059</v>
      </c>
      <c r="I2761" s="1" t="s">
        <v>1094</v>
      </c>
      <c r="J2761" s="1" t="s">
        <v>1095</v>
      </c>
      <c r="K2761" s="1">
        <v>31.045411312199999</v>
      </c>
      <c r="L2761" s="1">
        <v>46.277832423</v>
      </c>
      <c r="M2761" s="1">
        <v>72</v>
      </c>
      <c r="N2761" s="1" t="s">
        <v>87</v>
      </c>
      <c r="O2761" s="1">
        <v>20</v>
      </c>
      <c r="P2761" t="str">
        <f>_xlfn.CONCAT( YEAR(TblOrigin[[#This Row],[ODK_DateOfSubmission]]), "-",TEXT( MONTH(TblOrigin[[#This Row],[ODK_DateOfSubmission]]),"00"))</f>
        <v>2021-11</v>
      </c>
    </row>
    <row r="2762" spans="1:16" x14ac:dyDescent="0.25">
      <c r="A2762" s="13">
        <v>3504033</v>
      </c>
      <c r="B2762" s="1">
        <v>350403315</v>
      </c>
      <c r="C2762" s="1">
        <v>10259</v>
      </c>
      <c r="D2762" s="6">
        <v>44515</v>
      </c>
      <c r="E2762" s="1">
        <v>124</v>
      </c>
      <c r="F2762" s="1" t="s">
        <v>68</v>
      </c>
      <c r="G2762" s="1" t="s">
        <v>73</v>
      </c>
      <c r="H2762" s="1" t="s">
        <v>1059</v>
      </c>
      <c r="I2762" s="1" t="s">
        <v>1094</v>
      </c>
      <c r="J2762" s="1" t="s">
        <v>1095</v>
      </c>
      <c r="K2762" s="1">
        <v>31.045411312199999</v>
      </c>
      <c r="L2762" s="1">
        <v>46.277832423</v>
      </c>
      <c r="M2762" s="1">
        <v>72</v>
      </c>
      <c r="N2762" s="1" t="s">
        <v>78</v>
      </c>
      <c r="O2762" s="1">
        <v>10</v>
      </c>
      <c r="P2762" t="str">
        <f>_xlfn.CONCAT( YEAR(TblOrigin[[#This Row],[ODK_DateOfSubmission]]), "-",TEXT( MONTH(TblOrigin[[#This Row],[ODK_DateOfSubmission]]),"00"))</f>
        <v>2021-11</v>
      </c>
    </row>
    <row r="2763" spans="1:16" x14ac:dyDescent="0.25">
      <c r="A2763" s="13">
        <v>3504033</v>
      </c>
      <c r="B2763" s="1">
        <v>350403315</v>
      </c>
      <c r="C2763" s="1">
        <v>10259</v>
      </c>
      <c r="D2763" s="6">
        <v>44515</v>
      </c>
      <c r="E2763" s="1">
        <v>124</v>
      </c>
      <c r="F2763" s="1" t="s">
        <v>68</v>
      </c>
      <c r="G2763" s="1" t="s">
        <v>73</v>
      </c>
      <c r="H2763" s="1" t="s">
        <v>1059</v>
      </c>
      <c r="I2763" s="1" t="s">
        <v>1094</v>
      </c>
      <c r="J2763" s="1" t="s">
        <v>1095</v>
      </c>
      <c r="K2763" s="1">
        <v>31.045411312199999</v>
      </c>
      <c r="L2763" s="1">
        <v>46.277832423</v>
      </c>
      <c r="M2763" s="1">
        <v>72</v>
      </c>
      <c r="N2763" s="1" t="s">
        <v>82</v>
      </c>
      <c r="O2763" s="1">
        <v>7</v>
      </c>
      <c r="P2763" t="str">
        <f>_xlfn.CONCAT( YEAR(TblOrigin[[#This Row],[ODK_DateOfSubmission]]), "-",TEXT( MONTH(TblOrigin[[#This Row],[ODK_DateOfSubmission]]),"00"))</f>
        <v>2021-11</v>
      </c>
    </row>
    <row r="2764" spans="1:16" x14ac:dyDescent="0.25">
      <c r="A2764" s="13">
        <v>3504033</v>
      </c>
      <c r="B2764" s="1">
        <v>350403315</v>
      </c>
      <c r="C2764" s="1">
        <v>10259</v>
      </c>
      <c r="D2764" s="6">
        <v>44515</v>
      </c>
      <c r="E2764" s="1">
        <v>124</v>
      </c>
      <c r="F2764" s="1" t="s">
        <v>68</v>
      </c>
      <c r="G2764" s="1" t="s">
        <v>73</v>
      </c>
      <c r="H2764" s="1" t="s">
        <v>1059</v>
      </c>
      <c r="I2764" s="1" t="s">
        <v>1094</v>
      </c>
      <c r="J2764" s="1" t="s">
        <v>1095</v>
      </c>
      <c r="K2764" s="1">
        <v>31.045411312199999</v>
      </c>
      <c r="L2764" s="1">
        <v>46.277832423</v>
      </c>
      <c r="M2764" s="1">
        <v>72</v>
      </c>
      <c r="N2764" s="1" t="s">
        <v>66</v>
      </c>
      <c r="O2764" s="1">
        <v>15</v>
      </c>
      <c r="P2764" t="str">
        <f>_xlfn.CONCAT( YEAR(TblOrigin[[#This Row],[ODK_DateOfSubmission]]), "-",TEXT( MONTH(TblOrigin[[#This Row],[ODK_DateOfSubmission]]),"00"))</f>
        <v>2021-11</v>
      </c>
    </row>
    <row r="2765" spans="1:16" x14ac:dyDescent="0.25">
      <c r="A2765" s="13">
        <v>3504033</v>
      </c>
      <c r="B2765" s="1">
        <v>350403315</v>
      </c>
      <c r="C2765" s="1">
        <v>10259</v>
      </c>
      <c r="D2765" s="6">
        <v>44515</v>
      </c>
      <c r="E2765" s="1">
        <v>124</v>
      </c>
      <c r="F2765" s="1" t="s">
        <v>68</v>
      </c>
      <c r="G2765" s="1" t="s">
        <v>73</v>
      </c>
      <c r="H2765" s="1" t="s">
        <v>1059</v>
      </c>
      <c r="I2765" s="1" t="s">
        <v>1094</v>
      </c>
      <c r="J2765" s="1" t="s">
        <v>1095</v>
      </c>
      <c r="K2765" s="1">
        <v>31.045411312199999</v>
      </c>
      <c r="L2765" s="1">
        <v>46.277832423</v>
      </c>
      <c r="M2765" s="1">
        <v>72</v>
      </c>
      <c r="N2765" s="1" t="s">
        <v>90</v>
      </c>
      <c r="O2765" s="1">
        <v>15</v>
      </c>
      <c r="P2765" t="str">
        <f>_xlfn.CONCAT( YEAR(TblOrigin[[#This Row],[ODK_DateOfSubmission]]), "-",TEXT( MONTH(TblOrigin[[#This Row],[ODK_DateOfSubmission]]),"00"))</f>
        <v>2021-11</v>
      </c>
    </row>
    <row r="2766" spans="1:16" x14ac:dyDescent="0.25">
      <c r="A2766" s="13">
        <v>3504033</v>
      </c>
      <c r="B2766" s="1">
        <v>350403315</v>
      </c>
      <c r="C2766" s="1">
        <v>10259</v>
      </c>
      <c r="D2766" s="6">
        <v>44515</v>
      </c>
      <c r="E2766" s="1">
        <v>124</v>
      </c>
      <c r="F2766" s="1" t="s">
        <v>68</v>
      </c>
      <c r="G2766" s="1" t="s">
        <v>73</v>
      </c>
      <c r="H2766" s="1" t="s">
        <v>1059</v>
      </c>
      <c r="I2766" s="1" t="s">
        <v>1094</v>
      </c>
      <c r="J2766" s="1" t="s">
        <v>1095</v>
      </c>
      <c r="K2766" s="1">
        <v>31.045411312199999</v>
      </c>
      <c r="L2766" s="1">
        <v>46.277832423</v>
      </c>
      <c r="M2766" s="1">
        <v>72</v>
      </c>
      <c r="N2766" s="1" t="s">
        <v>119</v>
      </c>
      <c r="O2766" s="1">
        <v>5</v>
      </c>
      <c r="P2766" t="str">
        <f>_xlfn.CONCAT( YEAR(TblOrigin[[#This Row],[ODK_DateOfSubmission]]), "-",TEXT( MONTH(TblOrigin[[#This Row],[ODK_DateOfSubmission]]),"00"))</f>
        <v>2021-11</v>
      </c>
    </row>
    <row r="2767" spans="1:16" x14ac:dyDescent="0.25">
      <c r="A2767" s="13">
        <v>3502018</v>
      </c>
      <c r="B2767" s="1">
        <v>350201815</v>
      </c>
      <c r="C2767" s="1">
        <v>10289</v>
      </c>
      <c r="D2767" s="6">
        <v>44553</v>
      </c>
      <c r="E2767" s="1">
        <v>124</v>
      </c>
      <c r="F2767" s="1" t="s">
        <v>68</v>
      </c>
      <c r="G2767" s="1" t="s">
        <v>81</v>
      </c>
      <c r="H2767" s="1" t="s">
        <v>1047</v>
      </c>
      <c r="I2767" s="1" t="s">
        <v>1088</v>
      </c>
      <c r="J2767" s="1" t="s">
        <v>1510</v>
      </c>
      <c r="K2767" s="1">
        <v>31.715143000000001</v>
      </c>
      <c r="L2767" s="1">
        <v>46.098461</v>
      </c>
      <c r="M2767" s="1">
        <v>8</v>
      </c>
      <c r="N2767" s="1" t="s">
        <v>87</v>
      </c>
      <c r="O2767" s="1">
        <v>3</v>
      </c>
      <c r="P2767" t="str">
        <f>_xlfn.CONCAT( YEAR(TblOrigin[[#This Row],[ODK_DateOfSubmission]]), "-",TEXT( MONTH(TblOrigin[[#This Row],[ODK_DateOfSubmission]]),"00"))</f>
        <v>2021-12</v>
      </c>
    </row>
    <row r="2768" spans="1:16" x14ac:dyDescent="0.25">
      <c r="A2768" s="13">
        <v>3502018</v>
      </c>
      <c r="B2768" s="1">
        <v>350201815</v>
      </c>
      <c r="C2768" s="1">
        <v>10289</v>
      </c>
      <c r="D2768" s="6">
        <v>44553</v>
      </c>
      <c r="E2768" s="1">
        <v>124</v>
      </c>
      <c r="F2768" s="1" t="s">
        <v>68</v>
      </c>
      <c r="G2768" s="1" t="s">
        <v>81</v>
      </c>
      <c r="H2768" s="1" t="s">
        <v>1047</v>
      </c>
      <c r="I2768" s="1" t="s">
        <v>1088</v>
      </c>
      <c r="J2768" s="1" t="s">
        <v>1510</v>
      </c>
      <c r="K2768" s="1">
        <v>31.715143000000001</v>
      </c>
      <c r="L2768" s="1">
        <v>46.098461</v>
      </c>
      <c r="M2768" s="1">
        <v>8</v>
      </c>
      <c r="N2768" s="1" t="s">
        <v>78</v>
      </c>
      <c r="O2768" s="1">
        <v>2</v>
      </c>
      <c r="P2768" t="str">
        <f>_xlfn.CONCAT( YEAR(TblOrigin[[#This Row],[ODK_DateOfSubmission]]), "-",TEXT( MONTH(TblOrigin[[#This Row],[ODK_DateOfSubmission]]),"00"))</f>
        <v>2021-12</v>
      </c>
    </row>
    <row r="2769" spans="1:16" x14ac:dyDescent="0.25">
      <c r="A2769" s="13">
        <v>3502018</v>
      </c>
      <c r="B2769" s="1">
        <v>350201815</v>
      </c>
      <c r="C2769" s="1">
        <v>10289</v>
      </c>
      <c r="D2769" s="6">
        <v>44553</v>
      </c>
      <c r="E2769" s="1">
        <v>124</v>
      </c>
      <c r="F2769" s="1" t="s">
        <v>68</v>
      </c>
      <c r="G2769" s="1" t="s">
        <v>81</v>
      </c>
      <c r="H2769" s="1" t="s">
        <v>1047</v>
      </c>
      <c r="I2769" s="1" t="s">
        <v>1088</v>
      </c>
      <c r="J2769" s="1" t="s">
        <v>1510</v>
      </c>
      <c r="K2769" s="1">
        <v>31.715143000000001</v>
      </c>
      <c r="L2769" s="1">
        <v>46.098461</v>
      </c>
      <c r="M2769" s="1">
        <v>8</v>
      </c>
      <c r="N2769" s="1" t="s">
        <v>70</v>
      </c>
      <c r="O2769" s="1">
        <v>3</v>
      </c>
      <c r="P2769" t="str">
        <f>_xlfn.CONCAT( YEAR(TblOrigin[[#This Row],[ODK_DateOfSubmission]]), "-",TEXT( MONTH(TblOrigin[[#This Row],[ODK_DateOfSubmission]]),"00"))</f>
        <v>2021-12</v>
      </c>
    </row>
    <row r="2770" spans="1:16" x14ac:dyDescent="0.25">
      <c r="A2770" s="13">
        <v>3502003</v>
      </c>
      <c r="B2770" s="1">
        <v>350200315</v>
      </c>
      <c r="C2770" s="1">
        <v>24722</v>
      </c>
      <c r="D2770" s="6">
        <v>44553</v>
      </c>
      <c r="E2770" s="1">
        <v>124</v>
      </c>
      <c r="F2770" s="1" t="s">
        <v>68</v>
      </c>
      <c r="G2770" s="1" t="s">
        <v>81</v>
      </c>
      <c r="H2770" s="1" t="s">
        <v>1047</v>
      </c>
      <c r="I2770" s="1" t="s">
        <v>1051</v>
      </c>
      <c r="J2770" s="1" t="s">
        <v>897</v>
      </c>
      <c r="K2770" s="1">
        <v>31.711529196499999</v>
      </c>
      <c r="L2770" s="1">
        <v>46.124556874</v>
      </c>
      <c r="M2770" s="1">
        <v>9</v>
      </c>
      <c r="N2770" s="1" t="s">
        <v>78</v>
      </c>
      <c r="O2770" s="1">
        <v>4</v>
      </c>
      <c r="P2770" t="str">
        <f>_xlfn.CONCAT( YEAR(TblOrigin[[#This Row],[ODK_DateOfSubmission]]), "-",TEXT( MONTH(TblOrigin[[#This Row],[ODK_DateOfSubmission]]),"00"))</f>
        <v>2021-12</v>
      </c>
    </row>
    <row r="2771" spans="1:16" x14ac:dyDescent="0.25">
      <c r="A2771" s="13">
        <v>3502003</v>
      </c>
      <c r="B2771" s="1">
        <v>350200315</v>
      </c>
      <c r="C2771" s="1">
        <v>24722</v>
      </c>
      <c r="D2771" s="6">
        <v>44553</v>
      </c>
      <c r="E2771" s="1">
        <v>124</v>
      </c>
      <c r="F2771" s="1" t="s">
        <v>68</v>
      </c>
      <c r="G2771" s="1" t="s">
        <v>81</v>
      </c>
      <c r="H2771" s="1" t="s">
        <v>1047</v>
      </c>
      <c r="I2771" s="1" t="s">
        <v>1051</v>
      </c>
      <c r="J2771" s="1" t="s">
        <v>897</v>
      </c>
      <c r="K2771" s="1">
        <v>31.711529196499999</v>
      </c>
      <c r="L2771" s="1">
        <v>46.124556874</v>
      </c>
      <c r="M2771" s="1">
        <v>9</v>
      </c>
      <c r="N2771" s="1" t="s">
        <v>87</v>
      </c>
      <c r="O2771" s="1">
        <v>5</v>
      </c>
      <c r="P2771" t="str">
        <f>_xlfn.CONCAT( YEAR(TblOrigin[[#This Row],[ODK_DateOfSubmission]]), "-",TEXT( MONTH(TblOrigin[[#This Row],[ODK_DateOfSubmission]]),"00"))</f>
        <v>2021-12</v>
      </c>
    </row>
    <row r="2772" spans="1:16" x14ac:dyDescent="0.25">
      <c r="A2772" s="13">
        <v>3502007</v>
      </c>
      <c r="B2772" s="1">
        <v>350200715</v>
      </c>
      <c r="C2772" s="1">
        <v>33795</v>
      </c>
      <c r="D2772" s="6">
        <v>44553</v>
      </c>
      <c r="E2772" s="1">
        <v>124</v>
      </c>
      <c r="F2772" s="1" t="s">
        <v>68</v>
      </c>
      <c r="G2772" s="1" t="s">
        <v>81</v>
      </c>
      <c r="H2772" s="1" t="s">
        <v>1047</v>
      </c>
      <c r="I2772" s="1" t="s">
        <v>1334</v>
      </c>
      <c r="J2772" s="1" t="s">
        <v>1335</v>
      </c>
      <c r="K2772" s="1">
        <v>31.728400000000001</v>
      </c>
      <c r="L2772" s="1">
        <v>46.110399999999998</v>
      </c>
      <c r="M2772" s="1">
        <v>4</v>
      </c>
      <c r="N2772" s="1" t="s">
        <v>87</v>
      </c>
      <c r="O2772" s="1">
        <v>4</v>
      </c>
      <c r="P2772" t="str">
        <f>_xlfn.CONCAT( YEAR(TblOrigin[[#This Row],[ODK_DateOfSubmission]]), "-",TEXT( MONTH(TblOrigin[[#This Row],[ODK_DateOfSubmission]]),"00"))</f>
        <v>2021-12</v>
      </c>
    </row>
    <row r="2773" spans="1:16" x14ac:dyDescent="0.25">
      <c r="A2773" s="13">
        <v>3502008</v>
      </c>
      <c r="B2773" s="1">
        <v>350200815</v>
      </c>
      <c r="C2773" s="1">
        <v>33796</v>
      </c>
      <c r="D2773" s="6">
        <v>44553</v>
      </c>
      <c r="E2773" s="1">
        <v>124</v>
      </c>
      <c r="F2773" s="1" t="s">
        <v>68</v>
      </c>
      <c r="G2773" s="1" t="s">
        <v>81</v>
      </c>
      <c r="H2773" s="1" t="s">
        <v>1054</v>
      </c>
      <c r="I2773" s="1" t="s">
        <v>1336</v>
      </c>
      <c r="J2773" s="1" t="s">
        <v>897</v>
      </c>
      <c r="K2773" s="1">
        <v>31.8552</v>
      </c>
      <c r="L2773" s="1">
        <v>46.073500000000003</v>
      </c>
      <c r="M2773" s="1">
        <v>35</v>
      </c>
      <c r="N2773" s="1" t="s">
        <v>78</v>
      </c>
      <c r="O2773" s="1">
        <v>10</v>
      </c>
      <c r="P2773" t="str">
        <f>_xlfn.CONCAT( YEAR(TblOrigin[[#This Row],[ODK_DateOfSubmission]]), "-",TEXT( MONTH(TblOrigin[[#This Row],[ODK_DateOfSubmission]]),"00"))</f>
        <v>2021-12</v>
      </c>
    </row>
    <row r="2774" spans="1:16" x14ac:dyDescent="0.25">
      <c r="A2774" s="13">
        <v>3502008</v>
      </c>
      <c r="B2774" s="1">
        <v>350200815</v>
      </c>
      <c r="C2774" s="1">
        <v>33796</v>
      </c>
      <c r="D2774" s="6">
        <v>44553</v>
      </c>
      <c r="E2774" s="1">
        <v>124</v>
      </c>
      <c r="F2774" s="1" t="s">
        <v>68</v>
      </c>
      <c r="G2774" s="1" t="s">
        <v>81</v>
      </c>
      <c r="H2774" s="1" t="s">
        <v>1054</v>
      </c>
      <c r="I2774" s="1" t="s">
        <v>1336</v>
      </c>
      <c r="J2774" s="1" t="s">
        <v>897</v>
      </c>
      <c r="K2774" s="1">
        <v>31.8552</v>
      </c>
      <c r="L2774" s="1">
        <v>46.073500000000003</v>
      </c>
      <c r="M2774" s="1">
        <v>35</v>
      </c>
      <c r="N2774" s="1" t="s">
        <v>90</v>
      </c>
      <c r="O2774" s="1">
        <v>13</v>
      </c>
      <c r="P2774" t="str">
        <f>_xlfn.CONCAT( YEAR(TblOrigin[[#This Row],[ODK_DateOfSubmission]]), "-",TEXT( MONTH(TblOrigin[[#This Row],[ODK_DateOfSubmission]]),"00"))</f>
        <v>2021-12</v>
      </c>
    </row>
    <row r="2775" spans="1:16" x14ac:dyDescent="0.25">
      <c r="A2775" s="13">
        <v>3502008</v>
      </c>
      <c r="B2775" s="1">
        <v>350200815</v>
      </c>
      <c r="C2775" s="1">
        <v>33796</v>
      </c>
      <c r="D2775" s="6">
        <v>44553</v>
      </c>
      <c r="E2775" s="1">
        <v>124</v>
      </c>
      <c r="F2775" s="1" t="s">
        <v>68</v>
      </c>
      <c r="G2775" s="1" t="s">
        <v>81</v>
      </c>
      <c r="H2775" s="1" t="s">
        <v>1054</v>
      </c>
      <c r="I2775" s="1" t="s">
        <v>1336</v>
      </c>
      <c r="J2775" s="1" t="s">
        <v>897</v>
      </c>
      <c r="K2775" s="1">
        <v>31.8552</v>
      </c>
      <c r="L2775" s="1">
        <v>46.073500000000003</v>
      </c>
      <c r="M2775" s="1">
        <v>35</v>
      </c>
      <c r="N2775" s="1" t="s">
        <v>66</v>
      </c>
      <c r="O2775" s="1">
        <v>7</v>
      </c>
      <c r="P2775" t="str">
        <f>_xlfn.CONCAT( YEAR(TblOrigin[[#This Row],[ODK_DateOfSubmission]]), "-",TEXT( MONTH(TblOrigin[[#This Row],[ODK_DateOfSubmission]]),"00"))</f>
        <v>2021-12</v>
      </c>
    </row>
    <row r="2776" spans="1:16" x14ac:dyDescent="0.25">
      <c r="A2776" s="13">
        <v>3502008</v>
      </c>
      <c r="B2776" s="1">
        <v>350200815</v>
      </c>
      <c r="C2776" s="1">
        <v>33796</v>
      </c>
      <c r="D2776" s="6">
        <v>44553</v>
      </c>
      <c r="E2776" s="1">
        <v>124</v>
      </c>
      <c r="F2776" s="1" t="s">
        <v>68</v>
      </c>
      <c r="G2776" s="1" t="s">
        <v>81</v>
      </c>
      <c r="H2776" s="1" t="s">
        <v>1054</v>
      </c>
      <c r="I2776" s="1" t="s">
        <v>1336</v>
      </c>
      <c r="J2776" s="1" t="s">
        <v>897</v>
      </c>
      <c r="K2776" s="1">
        <v>31.8552</v>
      </c>
      <c r="L2776" s="1">
        <v>46.073500000000003</v>
      </c>
      <c r="M2776" s="1">
        <v>35</v>
      </c>
      <c r="N2776" s="1" t="s">
        <v>74</v>
      </c>
      <c r="O2776" s="1">
        <v>5</v>
      </c>
      <c r="P2776" t="str">
        <f>_xlfn.CONCAT( YEAR(TblOrigin[[#This Row],[ODK_DateOfSubmission]]), "-",TEXT( MONTH(TblOrigin[[#This Row],[ODK_DateOfSubmission]]),"00"))</f>
        <v>2021-12</v>
      </c>
    </row>
    <row r="2777" spans="1:16" x14ac:dyDescent="0.25">
      <c r="A2777" s="13">
        <v>3504021</v>
      </c>
      <c r="B2777" s="1">
        <v>350402115</v>
      </c>
      <c r="C2777" s="1">
        <v>10335</v>
      </c>
      <c r="D2777" s="6">
        <v>44553</v>
      </c>
      <c r="E2777" s="1">
        <v>124</v>
      </c>
      <c r="F2777" s="1" t="s">
        <v>68</v>
      </c>
      <c r="G2777" s="1" t="s">
        <v>73</v>
      </c>
      <c r="H2777" s="1" t="s">
        <v>1059</v>
      </c>
      <c r="I2777" s="1" t="s">
        <v>1078</v>
      </c>
      <c r="J2777" s="1" t="s">
        <v>1079</v>
      </c>
      <c r="K2777" s="1">
        <v>31.0506383486</v>
      </c>
      <c r="L2777" s="1">
        <v>46.269343302599999</v>
      </c>
      <c r="M2777" s="1">
        <v>16</v>
      </c>
      <c r="N2777" s="1" t="s">
        <v>78</v>
      </c>
      <c r="O2777" s="1">
        <v>4</v>
      </c>
      <c r="P2777" t="str">
        <f>_xlfn.CONCAT( YEAR(TblOrigin[[#This Row],[ODK_DateOfSubmission]]), "-",TEXT( MONTH(TblOrigin[[#This Row],[ODK_DateOfSubmission]]),"00"))</f>
        <v>2021-12</v>
      </c>
    </row>
    <row r="2778" spans="1:16" x14ac:dyDescent="0.25">
      <c r="A2778" s="13">
        <v>3504021</v>
      </c>
      <c r="B2778" s="1">
        <v>350402115</v>
      </c>
      <c r="C2778" s="1">
        <v>10335</v>
      </c>
      <c r="D2778" s="6">
        <v>44553</v>
      </c>
      <c r="E2778" s="1">
        <v>124</v>
      </c>
      <c r="F2778" s="1" t="s">
        <v>68</v>
      </c>
      <c r="G2778" s="1" t="s">
        <v>73</v>
      </c>
      <c r="H2778" s="1" t="s">
        <v>1059</v>
      </c>
      <c r="I2778" s="1" t="s">
        <v>1078</v>
      </c>
      <c r="J2778" s="1" t="s">
        <v>1079</v>
      </c>
      <c r="K2778" s="1">
        <v>31.0506383486</v>
      </c>
      <c r="L2778" s="1">
        <v>46.269343302599999</v>
      </c>
      <c r="M2778" s="1">
        <v>16</v>
      </c>
      <c r="N2778" s="1" t="s">
        <v>87</v>
      </c>
      <c r="O2778" s="1">
        <v>3</v>
      </c>
      <c r="P2778" t="str">
        <f>_xlfn.CONCAT( YEAR(TblOrigin[[#This Row],[ODK_DateOfSubmission]]), "-",TEXT( MONTH(TblOrigin[[#This Row],[ODK_DateOfSubmission]]),"00"))</f>
        <v>2021-12</v>
      </c>
    </row>
    <row r="2779" spans="1:16" x14ac:dyDescent="0.25">
      <c r="A2779" s="13">
        <v>3504021</v>
      </c>
      <c r="B2779" s="1">
        <v>350402115</v>
      </c>
      <c r="C2779" s="1">
        <v>10335</v>
      </c>
      <c r="D2779" s="6">
        <v>44553</v>
      </c>
      <c r="E2779" s="1">
        <v>124</v>
      </c>
      <c r="F2779" s="1" t="s">
        <v>68</v>
      </c>
      <c r="G2779" s="1" t="s">
        <v>73</v>
      </c>
      <c r="H2779" s="1" t="s">
        <v>1059</v>
      </c>
      <c r="I2779" s="1" t="s">
        <v>1078</v>
      </c>
      <c r="J2779" s="1" t="s">
        <v>1079</v>
      </c>
      <c r="K2779" s="1">
        <v>31.0506383486</v>
      </c>
      <c r="L2779" s="1">
        <v>46.269343302599999</v>
      </c>
      <c r="M2779" s="1">
        <v>16</v>
      </c>
      <c r="N2779" s="1" t="s">
        <v>94</v>
      </c>
      <c r="O2779" s="1">
        <v>6</v>
      </c>
      <c r="P2779" t="str">
        <f>_xlfn.CONCAT( YEAR(TblOrigin[[#This Row],[ODK_DateOfSubmission]]), "-",TEXT( MONTH(TblOrigin[[#This Row],[ODK_DateOfSubmission]]),"00"))</f>
        <v>2021-12</v>
      </c>
    </row>
    <row r="2780" spans="1:16" x14ac:dyDescent="0.25">
      <c r="A2780" s="13">
        <v>3504021</v>
      </c>
      <c r="B2780" s="1">
        <v>350402115</v>
      </c>
      <c r="C2780" s="1">
        <v>10335</v>
      </c>
      <c r="D2780" s="6">
        <v>44553</v>
      </c>
      <c r="E2780" s="1">
        <v>124</v>
      </c>
      <c r="F2780" s="1" t="s">
        <v>68</v>
      </c>
      <c r="G2780" s="1" t="s">
        <v>73</v>
      </c>
      <c r="H2780" s="1" t="s">
        <v>1059</v>
      </c>
      <c r="I2780" s="1" t="s">
        <v>1078</v>
      </c>
      <c r="J2780" s="1" t="s">
        <v>1079</v>
      </c>
      <c r="K2780" s="1">
        <v>31.0506383486</v>
      </c>
      <c r="L2780" s="1">
        <v>46.269343302599999</v>
      </c>
      <c r="M2780" s="1">
        <v>16</v>
      </c>
      <c r="N2780" s="1" t="s">
        <v>90</v>
      </c>
      <c r="O2780" s="1">
        <v>1</v>
      </c>
      <c r="P2780" t="str">
        <f>_xlfn.CONCAT( YEAR(TblOrigin[[#This Row],[ODK_DateOfSubmission]]), "-",TEXT( MONTH(TblOrigin[[#This Row],[ODK_DateOfSubmission]]),"00"))</f>
        <v>2021-12</v>
      </c>
    </row>
    <row r="2781" spans="1:16" x14ac:dyDescent="0.25">
      <c r="A2781" s="13">
        <v>3504021</v>
      </c>
      <c r="B2781" s="1">
        <v>350402115</v>
      </c>
      <c r="C2781" s="1">
        <v>10335</v>
      </c>
      <c r="D2781" s="6">
        <v>44553</v>
      </c>
      <c r="E2781" s="1">
        <v>124</v>
      </c>
      <c r="F2781" s="1" t="s">
        <v>68</v>
      </c>
      <c r="G2781" s="1" t="s">
        <v>73</v>
      </c>
      <c r="H2781" s="1" t="s">
        <v>1059</v>
      </c>
      <c r="I2781" s="1" t="s">
        <v>1078</v>
      </c>
      <c r="J2781" s="1" t="s">
        <v>1079</v>
      </c>
      <c r="K2781" s="1">
        <v>31.0506383486</v>
      </c>
      <c r="L2781" s="1">
        <v>46.269343302599999</v>
      </c>
      <c r="M2781" s="1">
        <v>16</v>
      </c>
      <c r="N2781" s="1" t="s">
        <v>74</v>
      </c>
      <c r="O2781" s="1">
        <v>2</v>
      </c>
      <c r="P2781" t="str">
        <f>_xlfn.CONCAT( YEAR(TblOrigin[[#This Row],[ODK_DateOfSubmission]]), "-",TEXT( MONTH(TblOrigin[[#This Row],[ODK_DateOfSubmission]]),"00"))</f>
        <v>2021-12</v>
      </c>
    </row>
    <row r="2782" spans="1:16" x14ac:dyDescent="0.25">
      <c r="A2782" s="13">
        <v>3504022</v>
      </c>
      <c r="B2782" s="1">
        <v>350402215</v>
      </c>
      <c r="C2782" s="1">
        <v>9576</v>
      </c>
      <c r="D2782" s="6">
        <v>44553</v>
      </c>
      <c r="E2782" s="1">
        <v>124</v>
      </c>
      <c r="F2782" s="1" t="s">
        <v>68</v>
      </c>
      <c r="G2782" s="1" t="s">
        <v>73</v>
      </c>
      <c r="H2782" s="1" t="s">
        <v>1059</v>
      </c>
      <c r="I2782" s="1" t="s">
        <v>1486</v>
      </c>
      <c r="J2782" s="1" t="s">
        <v>1487</v>
      </c>
      <c r="K2782" s="1">
        <v>31.132791840500001</v>
      </c>
      <c r="L2782" s="1">
        <v>46.2356646856</v>
      </c>
      <c r="M2782" s="1">
        <v>1</v>
      </c>
      <c r="N2782" s="1" t="s">
        <v>66</v>
      </c>
      <c r="O2782" s="1">
        <v>1</v>
      </c>
      <c r="P2782" t="str">
        <f>_xlfn.CONCAT( YEAR(TblOrigin[[#This Row],[ODK_DateOfSubmission]]), "-",TEXT( MONTH(TblOrigin[[#This Row],[ODK_DateOfSubmission]]),"00"))</f>
        <v>2021-12</v>
      </c>
    </row>
    <row r="2783" spans="1:16" x14ac:dyDescent="0.25">
      <c r="A2783" s="13">
        <v>3504023</v>
      </c>
      <c r="B2783" s="1">
        <v>350402315</v>
      </c>
      <c r="C2783" s="1">
        <v>9448</v>
      </c>
      <c r="D2783" s="6">
        <v>44553</v>
      </c>
      <c r="E2783" s="1">
        <v>124</v>
      </c>
      <c r="F2783" s="1" t="s">
        <v>68</v>
      </c>
      <c r="G2783" s="1" t="s">
        <v>73</v>
      </c>
      <c r="H2783" s="1" t="s">
        <v>1059</v>
      </c>
      <c r="I2783" s="1" t="s">
        <v>1080</v>
      </c>
      <c r="J2783" s="1" t="s">
        <v>1081</v>
      </c>
      <c r="K2783" s="1">
        <v>31.027006973399999</v>
      </c>
      <c r="L2783" s="1">
        <v>46.228093038300003</v>
      </c>
      <c r="M2783" s="1">
        <v>69</v>
      </c>
      <c r="N2783" s="1" t="s">
        <v>78</v>
      </c>
      <c r="O2783" s="1">
        <v>20</v>
      </c>
      <c r="P2783" t="str">
        <f>_xlfn.CONCAT( YEAR(TblOrigin[[#This Row],[ODK_DateOfSubmission]]), "-",TEXT( MONTH(TblOrigin[[#This Row],[ODK_DateOfSubmission]]),"00"))</f>
        <v>2021-12</v>
      </c>
    </row>
    <row r="2784" spans="1:16" x14ac:dyDescent="0.25">
      <c r="A2784" s="13">
        <v>3504023</v>
      </c>
      <c r="B2784" s="1">
        <v>350402315</v>
      </c>
      <c r="C2784" s="1">
        <v>9448</v>
      </c>
      <c r="D2784" s="6">
        <v>44553</v>
      </c>
      <c r="E2784" s="1">
        <v>124</v>
      </c>
      <c r="F2784" s="1" t="s">
        <v>68</v>
      </c>
      <c r="G2784" s="1" t="s">
        <v>73</v>
      </c>
      <c r="H2784" s="1" t="s">
        <v>1059</v>
      </c>
      <c r="I2784" s="1" t="s">
        <v>1080</v>
      </c>
      <c r="J2784" s="1" t="s">
        <v>1081</v>
      </c>
      <c r="K2784" s="1">
        <v>31.027006973399999</v>
      </c>
      <c r="L2784" s="1">
        <v>46.228093038300003</v>
      </c>
      <c r="M2784" s="1">
        <v>69</v>
      </c>
      <c r="N2784" s="1" t="s">
        <v>87</v>
      </c>
      <c r="O2784" s="1">
        <v>10</v>
      </c>
      <c r="P2784" t="str">
        <f>_xlfn.CONCAT( YEAR(TblOrigin[[#This Row],[ODK_DateOfSubmission]]), "-",TEXT( MONTH(TblOrigin[[#This Row],[ODK_DateOfSubmission]]),"00"))</f>
        <v>2021-12</v>
      </c>
    </row>
    <row r="2785" spans="1:16" x14ac:dyDescent="0.25">
      <c r="A2785" s="13">
        <v>3504023</v>
      </c>
      <c r="B2785" s="1">
        <v>350402315</v>
      </c>
      <c r="C2785" s="1">
        <v>9448</v>
      </c>
      <c r="D2785" s="6">
        <v>44553</v>
      </c>
      <c r="E2785" s="1">
        <v>124</v>
      </c>
      <c r="F2785" s="1" t="s">
        <v>68</v>
      </c>
      <c r="G2785" s="1" t="s">
        <v>73</v>
      </c>
      <c r="H2785" s="1" t="s">
        <v>1059</v>
      </c>
      <c r="I2785" s="1" t="s">
        <v>1080</v>
      </c>
      <c r="J2785" s="1" t="s">
        <v>1081</v>
      </c>
      <c r="K2785" s="1">
        <v>31.027006973399999</v>
      </c>
      <c r="L2785" s="1">
        <v>46.228093038300003</v>
      </c>
      <c r="M2785" s="1">
        <v>69</v>
      </c>
      <c r="N2785" s="1" t="s">
        <v>66</v>
      </c>
      <c r="O2785" s="1">
        <v>15</v>
      </c>
      <c r="P2785" t="str">
        <f>_xlfn.CONCAT( YEAR(TblOrigin[[#This Row],[ODK_DateOfSubmission]]), "-",TEXT( MONTH(TblOrigin[[#This Row],[ODK_DateOfSubmission]]),"00"))</f>
        <v>2021-12</v>
      </c>
    </row>
    <row r="2786" spans="1:16" x14ac:dyDescent="0.25">
      <c r="A2786" s="13">
        <v>3504023</v>
      </c>
      <c r="B2786" s="1">
        <v>350402315</v>
      </c>
      <c r="C2786" s="1">
        <v>9448</v>
      </c>
      <c r="D2786" s="6">
        <v>44553</v>
      </c>
      <c r="E2786" s="1">
        <v>124</v>
      </c>
      <c r="F2786" s="1" t="s">
        <v>68</v>
      </c>
      <c r="G2786" s="1" t="s">
        <v>73</v>
      </c>
      <c r="H2786" s="1" t="s">
        <v>1059</v>
      </c>
      <c r="I2786" s="1" t="s">
        <v>1080</v>
      </c>
      <c r="J2786" s="1" t="s">
        <v>1081</v>
      </c>
      <c r="K2786" s="1">
        <v>31.027006973399999</v>
      </c>
      <c r="L2786" s="1">
        <v>46.228093038300003</v>
      </c>
      <c r="M2786" s="1">
        <v>69</v>
      </c>
      <c r="N2786" s="1" t="s">
        <v>90</v>
      </c>
      <c r="O2786" s="1">
        <v>24</v>
      </c>
      <c r="P2786" t="str">
        <f>_xlfn.CONCAT( YEAR(TblOrigin[[#This Row],[ODK_DateOfSubmission]]), "-",TEXT( MONTH(TblOrigin[[#This Row],[ODK_DateOfSubmission]]),"00"))</f>
        <v>2021-12</v>
      </c>
    </row>
    <row r="2787" spans="1:16" x14ac:dyDescent="0.25">
      <c r="A2787" s="13">
        <v>3504024</v>
      </c>
      <c r="B2787" s="1">
        <v>350402415</v>
      </c>
      <c r="C2787" s="1">
        <v>9396</v>
      </c>
      <c r="D2787" s="6">
        <v>44553</v>
      </c>
      <c r="E2787" s="1">
        <v>124</v>
      </c>
      <c r="F2787" s="1" t="s">
        <v>68</v>
      </c>
      <c r="G2787" s="1" t="s">
        <v>73</v>
      </c>
      <c r="H2787" s="1" t="s">
        <v>1059</v>
      </c>
      <c r="I2787" s="1" t="s">
        <v>1082</v>
      </c>
      <c r="J2787" s="1" t="s">
        <v>1083</v>
      </c>
      <c r="K2787" s="1">
        <v>31.0154237044</v>
      </c>
      <c r="L2787" s="1">
        <v>46.263441754500001</v>
      </c>
      <c r="M2787" s="1">
        <v>18</v>
      </c>
      <c r="N2787" s="1" t="s">
        <v>66</v>
      </c>
      <c r="O2787" s="1">
        <v>8</v>
      </c>
      <c r="P2787" t="str">
        <f>_xlfn.CONCAT( YEAR(TblOrigin[[#This Row],[ODK_DateOfSubmission]]), "-",TEXT( MONTH(TblOrigin[[#This Row],[ODK_DateOfSubmission]]),"00"))</f>
        <v>2021-12</v>
      </c>
    </row>
    <row r="2788" spans="1:16" x14ac:dyDescent="0.25">
      <c r="A2788" s="13">
        <v>3504024</v>
      </c>
      <c r="B2788" s="1">
        <v>350402415</v>
      </c>
      <c r="C2788" s="1">
        <v>9396</v>
      </c>
      <c r="D2788" s="6">
        <v>44553</v>
      </c>
      <c r="E2788" s="1">
        <v>124</v>
      </c>
      <c r="F2788" s="1" t="s">
        <v>68</v>
      </c>
      <c r="G2788" s="1" t="s">
        <v>73</v>
      </c>
      <c r="H2788" s="1" t="s">
        <v>1059</v>
      </c>
      <c r="I2788" s="1" t="s">
        <v>1082</v>
      </c>
      <c r="J2788" s="1" t="s">
        <v>1083</v>
      </c>
      <c r="K2788" s="1">
        <v>31.0154237044</v>
      </c>
      <c r="L2788" s="1">
        <v>46.263441754500001</v>
      </c>
      <c r="M2788" s="1">
        <v>18</v>
      </c>
      <c r="N2788" s="1" t="s">
        <v>87</v>
      </c>
      <c r="O2788" s="1">
        <v>4</v>
      </c>
      <c r="P2788" t="str">
        <f>_xlfn.CONCAT( YEAR(TblOrigin[[#This Row],[ODK_DateOfSubmission]]), "-",TEXT( MONTH(TblOrigin[[#This Row],[ODK_DateOfSubmission]]),"00"))</f>
        <v>2021-12</v>
      </c>
    </row>
    <row r="2789" spans="1:16" x14ac:dyDescent="0.25">
      <c r="A2789" s="13">
        <v>3504024</v>
      </c>
      <c r="B2789" s="1">
        <v>350402415</v>
      </c>
      <c r="C2789" s="1">
        <v>9396</v>
      </c>
      <c r="D2789" s="6">
        <v>44553</v>
      </c>
      <c r="E2789" s="1">
        <v>124</v>
      </c>
      <c r="F2789" s="1" t="s">
        <v>68</v>
      </c>
      <c r="G2789" s="1" t="s">
        <v>73</v>
      </c>
      <c r="H2789" s="1" t="s">
        <v>1059</v>
      </c>
      <c r="I2789" s="1" t="s">
        <v>1082</v>
      </c>
      <c r="J2789" s="1" t="s">
        <v>1083</v>
      </c>
      <c r="K2789" s="1">
        <v>31.0154237044</v>
      </c>
      <c r="L2789" s="1">
        <v>46.263441754500001</v>
      </c>
      <c r="M2789" s="1">
        <v>18</v>
      </c>
      <c r="N2789" s="1" t="s">
        <v>78</v>
      </c>
      <c r="O2789" s="1">
        <v>6</v>
      </c>
      <c r="P2789" t="str">
        <f>_xlfn.CONCAT( YEAR(TblOrigin[[#This Row],[ODK_DateOfSubmission]]), "-",TEXT( MONTH(TblOrigin[[#This Row],[ODK_DateOfSubmission]]),"00"))</f>
        <v>2021-12</v>
      </c>
    </row>
    <row r="2790" spans="1:16" x14ac:dyDescent="0.25">
      <c r="A2790" s="13">
        <v>3504025</v>
      </c>
      <c r="B2790" s="1">
        <v>350402515</v>
      </c>
      <c r="C2790" s="1">
        <v>10262</v>
      </c>
      <c r="D2790" s="6">
        <v>44553</v>
      </c>
      <c r="E2790" s="1">
        <v>124</v>
      </c>
      <c r="F2790" s="1" t="s">
        <v>68</v>
      </c>
      <c r="G2790" s="1" t="s">
        <v>73</v>
      </c>
      <c r="H2790" s="1" t="s">
        <v>1059</v>
      </c>
      <c r="I2790" s="1" t="s">
        <v>1084</v>
      </c>
      <c r="J2790" s="1" t="s">
        <v>1085</v>
      </c>
      <c r="K2790" s="1">
        <v>31.074394900600002</v>
      </c>
      <c r="L2790" s="1">
        <v>46.250142994800001</v>
      </c>
      <c r="M2790" s="1">
        <v>95</v>
      </c>
      <c r="N2790" s="1" t="s">
        <v>78</v>
      </c>
      <c r="O2790" s="1">
        <v>35</v>
      </c>
      <c r="P2790" t="str">
        <f>_xlfn.CONCAT( YEAR(TblOrigin[[#This Row],[ODK_DateOfSubmission]]), "-",TEXT( MONTH(TblOrigin[[#This Row],[ODK_DateOfSubmission]]),"00"))</f>
        <v>2021-12</v>
      </c>
    </row>
    <row r="2791" spans="1:16" x14ac:dyDescent="0.25">
      <c r="A2791" s="13">
        <v>3504025</v>
      </c>
      <c r="B2791" s="1">
        <v>350402515</v>
      </c>
      <c r="C2791" s="1">
        <v>10262</v>
      </c>
      <c r="D2791" s="6">
        <v>44553</v>
      </c>
      <c r="E2791" s="1">
        <v>124</v>
      </c>
      <c r="F2791" s="1" t="s">
        <v>68</v>
      </c>
      <c r="G2791" s="1" t="s">
        <v>73</v>
      </c>
      <c r="H2791" s="1" t="s">
        <v>1059</v>
      </c>
      <c r="I2791" s="1" t="s">
        <v>1084</v>
      </c>
      <c r="J2791" s="1" t="s">
        <v>1085</v>
      </c>
      <c r="K2791" s="1">
        <v>31.074394900600002</v>
      </c>
      <c r="L2791" s="1">
        <v>46.250142994800001</v>
      </c>
      <c r="M2791" s="1">
        <v>95</v>
      </c>
      <c r="N2791" s="1" t="s">
        <v>66</v>
      </c>
      <c r="O2791" s="1">
        <v>30</v>
      </c>
      <c r="P2791" t="str">
        <f>_xlfn.CONCAT( YEAR(TblOrigin[[#This Row],[ODK_DateOfSubmission]]), "-",TEXT( MONTH(TblOrigin[[#This Row],[ODK_DateOfSubmission]]),"00"))</f>
        <v>2021-12</v>
      </c>
    </row>
    <row r="2792" spans="1:16" x14ac:dyDescent="0.25">
      <c r="A2792" s="13">
        <v>3504025</v>
      </c>
      <c r="B2792" s="1">
        <v>350402515</v>
      </c>
      <c r="C2792" s="1">
        <v>10262</v>
      </c>
      <c r="D2792" s="6">
        <v>44553</v>
      </c>
      <c r="E2792" s="1">
        <v>124</v>
      </c>
      <c r="F2792" s="1" t="s">
        <v>68</v>
      </c>
      <c r="G2792" s="1" t="s">
        <v>73</v>
      </c>
      <c r="H2792" s="1" t="s">
        <v>1059</v>
      </c>
      <c r="I2792" s="1" t="s">
        <v>1084</v>
      </c>
      <c r="J2792" s="1" t="s">
        <v>1085</v>
      </c>
      <c r="K2792" s="1">
        <v>31.074394900600002</v>
      </c>
      <c r="L2792" s="1">
        <v>46.250142994800001</v>
      </c>
      <c r="M2792" s="1">
        <v>95</v>
      </c>
      <c r="N2792" s="1" t="s">
        <v>112</v>
      </c>
      <c r="O2792" s="1">
        <v>10</v>
      </c>
      <c r="P2792" t="str">
        <f>_xlfn.CONCAT( YEAR(TblOrigin[[#This Row],[ODK_DateOfSubmission]]), "-",TEXT( MONTH(TblOrigin[[#This Row],[ODK_DateOfSubmission]]),"00"))</f>
        <v>2021-12</v>
      </c>
    </row>
    <row r="2793" spans="1:16" x14ac:dyDescent="0.25">
      <c r="A2793" s="13">
        <v>3504025</v>
      </c>
      <c r="B2793" s="1">
        <v>350402515</v>
      </c>
      <c r="C2793" s="1">
        <v>10262</v>
      </c>
      <c r="D2793" s="6">
        <v>44553</v>
      </c>
      <c r="E2793" s="1">
        <v>124</v>
      </c>
      <c r="F2793" s="1" t="s">
        <v>68</v>
      </c>
      <c r="G2793" s="1" t="s">
        <v>73</v>
      </c>
      <c r="H2793" s="1" t="s">
        <v>1059</v>
      </c>
      <c r="I2793" s="1" t="s">
        <v>1084</v>
      </c>
      <c r="J2793" s="1" t="s">
        <v>1085</v>
      </c>
      <c r="K2793" s="1">
        <v>31.074394900600002</v>
      </c>
      <c r="L2793" s="1">
        <v>46.250142994800001</v>
      </c>
      <c r="M2793" s="1">
        <v>95</v>
      </c>
      <c r="N2793" s="1" t="s">
        <v>82</v>
      </c>
      <c r="O2793" s="1">
        <v>10</v>
      </c>
      <c r="P2793" t="str">
        <f>_xlfn.CONCAT( YEAR(TblOrigin[[#This Row],[ODK_DateOfSubmission]]), "-",TEXT( MONTH(TblOrigin[[#This Row],[ODK_DateOfSubmission]]),"00"))</f>
        <v>2021-12</v>
      </c>
    </row>
    <row r="2794" spans="1:16" x14ac:dyDescent="0.25">
      <c r="A2794" s="13">
        <v>3504025</v>
      </c>
      <c r="B2794" s="1">
        <v>350402515</v>
      </c>
      <c r="C2794" s="1">
        <v>10262</v>
      </c>
      <c r="D2794" s="6">
        <v>44553</v>
      </c>
      <c r="E2794" s="1">
        <v>124</v>
      </c>
      <c r="F2794" s="1" t="s">
        <v>68</v>
      </c>
      <c r="G2794" s="1" t="s">
        <v>73</v>
      </c>
      <c r="H2794" s="1" t="s">
        <v>1059</v>
      </c>
      <c r="I2794" s="1" t="s">
        <v>1084</v>
      </c>
      <c r="J2794" s="1" t="s">
        <v>1085</v>
      </c>
      <c r="K2794" s="1">
        <v>31.074394900600002</v>
      </c>
      <c r="L2794" s="1">
        <v>46.250142994800001</v>
      </c>
      <c r="M2794" s="1">
        <v>95</v>
      </c>
      <c r="N2794" s="1" t="s">
        <v>87</v>
      </c>
      <c r="O2794" s="1">
        <v>10</v>
      </c>
      <c r="P2794" t="str">
        <f>_xlfn.CONCAT( YEAR(TblOrigin[[#This Row],[ODK_DateOfSubmission]]), "-",TEXT( MONTH(TblOrigin[[#This Row],[ODK_DateOfSubmission]]),"00"))</f>
        <v>2021-12</v>
      </c>
    </row>
    <row r="2795" spans="1:16" x14ac:dyDescent="0.25">
      <c r="A2795" s="13">
        <v>3504026</v>
      </c>
      <c r="B2795" s="1">
        <v>350402615</v>
      </c>
      <c r="C2795" s="1">
        <v>10253</v>
      </c>
      <c r="D2795" s="6">
        <v>44553</v>
      </c>
      <c r="E2795" s="1">
        <v>124</v>
      </c>
      <c r="F2795" s="1" t="s">
        <v>68</v>
      </c>
      <c r="G2795" s="1" t="s">
        <v>73</v>
      </c>
      <c r="H2795" s="1" t="s">
        <v>1059</v>
      </c>
      <c r="I2795" s="1" t="s">
        <v>1086</v>
      </c>
      <c r="J2795" s="1" t="s">
        <v>1087</v>
      </c>
      <c r="K2795" s="1">
        <v>31.038477412900001</v>
      </c>
      <c r="L2795" s="1">
        <v>46.2356561609</v>
      </c>
      <c r="M2795" s="1">
        <v>7</v>
      </c>
      <c r="N2795" s="1" t="s">
        <v>87</v>
      </c>
      <c r="O2795" s="1">
        <v>5</v>
      </c>
      <c r="P2795" t="str">
        <f>_xlfn.CONCAT( YEAR(TblOrigin[[#This Row],[ODK_DateOfSubmission]]), "-",TEXT( MONTH(TblOrigin[[#This Row],[ODK_DateOfSubmission]]),"00"))</f>
        <v>2021-12</v>
      </c>
    </row>
    <row r="2796" spans="1:16" x14ac:dyDescent="0.25">
      <c r="A2796" s="13">
        <v>3504026</v>
      </c>
      <c r="B2796" s="1">
        <v>350402615</v>
      </c>
      <c r="C2796" s="1">
        <v>10253</v>
      </c>
      <c r="D2796" s="6">
        <v>44553</v>
      </c>
      <c r="E2796" s="1">
        <v>124</v>
      </c>
      <c r="F2796" s="1" t="s">
        <v>68</v>
      </c>
      <c r="G2796" s="1" t="s">
        <v>73</v>
      </c>
      <c r="H2796" s="1" t="s">
        <v>1059</v>
      </c>
      <c r="I2796" s="1" t="s">
        <v>1086</v>
      </c>
      <c r="J2796" s="1" t="s">
        <v>1087</v>
      </c>
      <c r="K2796" s="1">
        <v>31.038477412900001</v>
      </c>
      <c r="L2796" s="1">
        <v>46.2356561609</v>
      </c>
      <c r="M2796" s="1">
        <v>7</v>
      </c>
      <c r="N2796" s="1" t="s">
        <v>90</v>
      </c>
      <c r="O2796" s="1">
        <v>2</v>
      </c>
      <c r="P2796" t="str">
        <f>_xlfn.CONCAT( YEAR(TblOrigin[[#This Row],[ODK_DateOfSubmission]]), "-",TEXT( MONTH(TblOrigin[[#This Row],[ODK_DateOfSubmission]]),"00"))</f>
        <v>2021-12</v>
      </c>
    </row>
    <row r="2797" spans="1:16" x14ac:dyDescent="0.25">
      <c r="A2797" s="13">
        <v>3504027</v>
      </c>
      <c r="B2797" s="1">
        <v>350402715</v>
      </c>
      <c r="C2797" s="1">
        <v>24885</v>
      </c>
      <c r="D2797" s="6">
        <v>44553</v>
      </c>
      <c r="E2797" s="1">
        <v>124</v>
      </c>
      <c r="F2797" s="1" t="s">
        <v>68</v>
      </c>
      <c r="G2797" s="1" t="s">
        <v>73</v>
      </c>
      <c r="H2797" s="1" t="s">
        <v>1059</v>
      </c>
      <c r="I2797" s="1" t="s">
        <v>1488</v>
      </c>
      <c r="J2797" s="1" t="s">
        <v>1125</v>
      </c>
      <c r="K2797" s="1">
        <v>31.061467899099998</v>
      </c>
      <c r="L2797" s="1">
        <v>46.278157583599999</v>
      </c>
      <c r="M2797" s="1">
        <v>3</v>
      </c>
      <c r="N2797" s="1" t="s">
        <v>78</v>
      </c>
      <c r="O2797" s="1">
        <v>3</v>
      </c>
      <c r="P2797" t="str">
        <f>_xlfn.CONCAT( YEAR(TblOrigin[[#This Row],[ODK_DateOfSubmission]]), "-",TEXT( MONTH(TblOrigin[[#This Row],[ODK_DateOfSubmission]]),"00"))</f>
        <v>2021-12</v>
      </c>
    </row>
    <row r="2798" spans="1:16" x14ac:dyDescent="0.25">
      <c r="A2798" s="13">
        <v>3504028</v>
      </c>
      <c r="B2798" s="1">
        <v>350402815</v>
      </c>
      <c r="C2798" s="1">
        <v>25526</v>
      </c>
      <c r="D2798" s="6">
        <v>44553</v>
      </c>
      <c r="E2798" s="1">
        <v>124</v>
      </c>
      <c r="F2798" s="1" t="s">
        <v>68</v>
      </c>
      <c r="G2798" s="1" t="s">
        <v>73</v>
      </c>
      <c r="H2798" s="1" t="s">
        <v>1059</v>
      </c>
      <c r="I2798" s="1" t="s">
        <v>1088</v>
      </c>
      <c r="J2798" s="1" t="s">
        <v>1039</v>
      </c>
      <c r="K2798" s="1">
        <v>31.036175809100001</v>
      </c>
      <c r="L2798" s="1">
        <v>46.220527480000001</v>
      </c>
      <c r="M2798" s="1">
        <v>55</v>
      </c>
      <c r="N2798" s="1" t="s">
        <v>78</v>
      </c>
      <c r="O2798" s="1">
        <v>13</v>
      </c>
      <c r="P2798" t="str">
        <f>_xlfn.CONCAT( YEAR(TblOrigin[[#This Row],[ODK_DateOfSubmission]]), "-",TEXT( MONTH(TblOrigin[[#This Row],[ODK_DateOfSubmission]]),"00"))</f>
        <v>2021-12</v>
      </c>
    </row>
    <row r="2799" spans="1:16" x14ac:dyDescent="0.25">
      <c r="A2799" s="13">
        <v>3504028</v>
      </c>
      <c r="B2799" s="1">
        <v>350402815</v>
      </c>
      <c r="C2799" s="1">
        <v>25526</v>
      </c>
      <c r="D2799" s="6">
        <v>44553</v>
      </c>
      <c r="E2799" s="1">
        <v>124</v>
      </c>
      <c r="F2799" s="1" t="s">
        <v>68</v>
      </c>
      <c r="G2799" s="1" t="s">
        <v>73</v>
      </c>
      <c r="H2799" s="1" t="s">
        <v>1059</v>
      </c>
      <c r="I2799" s="1" t="s">
        <v>1088</v>
      </c>
      <c r="J2799" s="1" t="s">
        <v>1039</v>
      </c>
      <c r="K2799" s="1">
        <v>31.036175809100001</v>
      </c>
      <c r="L2799" s="1">
        <v>46.220527480000001</v>
      </c>
      <c r="M2799" s="1">
        <v>55</v>
      </c>
      <c r="N2799" s="1" t="s">
        <v>90</v>
      </c>
      <c r="O2799" s="1">
        <v>10</v>
      </c>
      <c r="P2799" t="str">
        <f>_xlfn.CONCAT( YEAR(TblOrigin[[#This Row],[ODK_DateOfSubmission]]), "-",TEXT( MONTH(TblOrigin[[#This Row],[ODK_DateOfSubmission]]),"00"))</f>
        <v>2021-12</v>
      </c>
    </row>
    <row r="2800" spans="1:16" x14ac:dyDescent="0.25">
      <c r="A2800" s="13">
        <v>3504028</v>
      </c>
      <c r="B2800" s="1">
        <v>350402815</v>
      </c>
      <c r="C2800" s="1">
        <v>25526</v>
      </c>
      <c r="D2800" s="6">
        <v>44553</v>
      </c>
      <c r="E2800" s="1">
        <v>124</v>
      </c>
      <c r="F2800" s="1" t="s">
        <v>68</v>
      </c>
      <c r="G2800" s="1" t="s">
        <v>73</v>
      </c>
      <c r="H2800" s="1" t="s">
        <v>1059</v>
      </c>
      <c r="I2800" s="1" t="s">
        <v>1088</v>
      </c>
      <c r="J2800" s="1" t="s">
        <v>1039</v>
      </c>
      <c r="K2800" s="1">
        <v>31.036175809100001</v>
      </c>
      <c r="L2800" s="1">
        <v>46.220527480000001</v>
      </c>
      <c r="M2800" s="1">
        <v>55</v>
      </c>
      <c r="N2800" s="1" t="s">
        <v>74</v>
      </c>
      <c r="O2800" s="1">
        <v>10</v>
      </c>
      <c r="P2800" t="str">
        <f>_xlfn.CONCAT( YEAR(TblOrigin[[#This Row],[ODK_DateOfSubmission]]), "-",TEXT( MONTH(TblOrigin[[#This Row],[ODK_DateOfSubmission]]),"00"))</f>
        <v>2021-12</v>
      </c>
    </row>
    <row r="2801" spans="1:16" x14ac:dyDescent="0.25">
      <c r="A2801" s="13">
        <v>3504028</v>
      </c>
      <c r="B2801" s="1">
        <v>350402815</v>
      </c>
      <c r="C2801" s="1">
        <v>25526</v>
      </c>
      <c r="D2801" s="6">
        <v>44553</v>
      </c>
      <c r="E2801" s="1">
        <v>124</v>
      </c>
      <c r="F2801" s="1" t="s">
        <v>68</v>
      </c>
      <c r="G2801" s="1" t="s">
        <v>73</v>
      </c>
      <c r="H2801" s="1" t="s">
        <v>1059</v>
      </c>
      <c r="I2801" s="1" t="s">
        <v>1088</v>
      </c>
      <c r="J2801" s="1" t="s">
        <v>1039</v>
      </c>
      <c r="K2801" s="1">
        <v>31.036175809100001</v>
      </c>
      <c r="L2801" s="1">
        <v>46.220527480000001</v>
      </c>
      <c r="M2801" s="1">
        <v>55</v>
      </c>
      <c r="N2801" s="1" t="s">
        <v>87</v>
      </c>
      <c r="O2801" s="1">
        <v>14</v>
      </c>
      <c r="P2801" t="str">
        <f>_xlfn.CONCAT( YEAR(TblOrigin[[#This Row],[ODK_DateOfSubmission]]), "-",TEXT( MONTH(TblOrigin[[#This Row],[ODK_DateOfSubmission]]),"00"))</f>
        <v>2021-12</v>
      </c>
    </row>
    <row r="2802" spans="1:16" x14ac:dyDescent="0.25">
      <c r="A2802" s="13">
        <v>3504028</v>
      </c>
      <c r="B2802" s="1">
        <v>350402815</v>
      </c>
      <c r="C2802" s="1">
        <v>25526</v>
      </c>
      <c r="D2802" s="6">
        <v>44553</v>
      </c>
      <c r="E2802" s="1">
        <v>124</v>
      </c>
      <c r="F2802" s="1" t="s">
        <v>68</v>
      </c>
      <c r="G2802" s="1" t="s">
        <v>73</v>
      </c>
      <c r="H2802" s="1" t="s">
        <v>1059</v>
      </c>
      <c r="I2802" s="1" t="s">
        <v>1088</v>
      </c>
      <c r="J2802" s="1" t="s">
        <v>1039</v>
      </c>
      <c r="K2802" s="1">
        <v>31.036175809100001</v>
      </c>
      <c r="L2802" s="1">
        <v>46.220527480000001</v>
      </c>
      <c r="M2802" s="1">
        <v>55</v>
      </c>
      <c r="N2802" s="1" t="s">
        <v>66</v>
      </c>
      <c r="O2802" s="1">
        <v>8</v>
      </c>
      <c r="P2802" t="str">
        <f>_xlfn.CONCAT( YEAR(TblOrigin[[#This Row],[ODK_DateOfSubmission]]), "-",TEXT( MONTH(TblOrigin[[#This Row],[ODK_DateOfSubmission]]),"00"))</f>
        <v>2021-12</v>
      </c>
    </row>
    <row r="2803" spans="1:16" x14ac:dyDescent="0.25">
      <c r="A2803" s="13">
        <v>3504029</v>
      </c>
      <c r="B2803" s="1">
        <v>350402915</v>
      </c>
      <c r="C2803" s="1">
        <v>10301</v>
      </c>
      <c r="D2803" s="6">
        <v>44553</v>
      </c>
      <c r="E2803" s="1">
        <v>124</v>
      </c>
      <c r="F2803" s="1" t="s">
        <v>68</v>
      </c>
      <c r="G2803" s="1" t="s">
        <v>73</v>
      </c>
      <c r="H2803" s="1" t="s">
        <v>1059</v>
      </c>
      <c r="I2803" s="1" t="s">
        <v>1089</v>
      </c>
      <c r="J2803" s="1" t="s">
        <v>1090</v>
      </c>
      <c r="K2803" s="1">
        <v>31.069166239000001</v>
      </c>
      <c r="L2803" s="1">
        <v>46.283791055999998</v>
      </c>
      <c r="M2803" s="1">
        <v>30</v>
      </c>
      <c r="N2803" s="1" t="s">
        <v>74</v>
      </c>
      <c r="O2803" s="1">
        <v>4</v>
      </c>
      <c r="P2803" t="str">
        <f>_xlfn.CONCAT( YEAR(TblOrigin[[#This Row],[ODK_DateOfSubmission]]), "-",TEXT( MONTH(TblOrigin[[#This Row],[ODK_DateOfSubmission]]),"00"))</f>
        <v>2021-12</v>
      </c>
    </row>
    <row r="2804" spans="1:16" x14ac:dyDescent="0.25">
      <c r="A2804" s="13">
        <v>3504029</v>
      </c>
      <c r="B2804" s="1">
        <v>350402915</v>
      </c>
      <c r="C2804" s="1">
        <v>10301</v>
      </c>
      <c r="D2804" s="6">
        <v>44553</v>
      </c>
      <c r="E2804" s="1">
        <v>124</v>
      </c>
      <c r="F2804" s="1" t="s">
        <v>68</v>
      </c>
      <c r="G2804" s="1" t="s">
        <v>73</v>
      </c>
      <c r="H2804" s="1" t="s">
        <v>1059</v>
      </c>
      <c r="I2804" s="1" t="s">
        <v>1089</v>
      </c>
      <c r="J2804" s="1" t="s">
        <v>1090</v>
      </c>
      <c r="K2804" s="1">
        <v>31.069166239000001</v>
      </c>
      <c r="L2804" s="1">
        <v>46.283791055999998</v>
      </c>
      <c r="M2804" s="1">
        <v>30</v>
      </c>
      <c r="N2804" s="1" t="s">
        <v>94</v>
      </c>
      <c r="O2804" s="1">
        <v>11</v>
      </c>
      <c r="P2804" t="str">
        <f>_xlfn.CONCAT( YEAR(TblOrigin[[#This Row],[ODK_DateOfSubmission]]), "-",TEXT( MONTH(TblOrigin[[#This Row],[ODK_DateOfSubmission]]),"00"))</f>
        <v>2021-12</v>
      </c>
    </row>
    <row r="2805" spans="1:16" x14ac:dyDescent="0.25">
      <c r="A2805" s="13">
        <v>3504029</v>
      </c>
      <c r="B2805" s="1">
        <v>350402915</v>
      </c>
      <c r="C2805" s="1">
        <v>10301</v>
      </c>
      <c r="D2805" s="6">
        <v>44553</v>
      </c>
      <c r="E2805" s="1">
        <v>124</v>
      </c>
      <c r="F2805" s="1" t="s">
        <v>68</v>
      </c>
      <c r="G2805" s="1" t="s">
        <v>73</v>
      </c>
      <c r="H2805" s="1" t="s">
        <v>1059</v>
      </c>
      <c r="I2805" s="1" t="s">
        <v>1089</v>
      </c>
      <c r="J2805" s="1" t="s">
        <v>1090</v>
      </c>
      <c r="K2805" s="1">
        <v>31.069166239000001</v>
      </c>
      <c r="L2805" s="1">
        <v>46.283791055999998</v>
      </c>
      <c r="M2805" s="1">
        <v>30</v>
      </c>
      <c r="N2805" s="1" t="s">
        <v>87</v>
      </c>
      <c r="O2805" s="1">
        <v>6</v>
      </c>
      <c r="P2805" t="str">
        <f>_xlfn.CONCAT( YEAR(TblOrigin[[#This Row],[ODK_DateOfSubmission]]), "-",TEXT( MONTH(TblOrigin[[#This Row],[ODK_DateOfSubmission]]),"00"))</f>
        <v>2021-12</v>
      </c>
    </row>
    <row r="2806" spans="1:16" x14ac:dyDescent="0.25">
      <c r="A2806" s="13">
        <v>3504029</v>
      </c>
      <c r="B2806" s="1">
        <v>350402915</v>
      </c>
      <c r="C2806" s="1">
        <v>10301</v>
      </c>
      <c r="D2806" s="6">
        <v>44553</v>
      </c>
      <c r="E2806" s="1">
        <v>124</v>
      </c>
      <c r="F2806" s="1" t="s">
        <v>68</v>
      </c>
      <c r="G2806" s="1" t="s">
        <v>73</v>
      </c>
      <c r="H2806" s="1" t="s">
        <v>1059</v>
      </c>
      <c r="I2806" s="1" t="s">
        <v>1089</v>
      </c>
      <c r="J2806" s="1" t="s">
        <v>1090</v>
      </c>
      <c r="K2806" s="1">
        <v>31.069166239000001</v>
      </c>
      <c r="L2806" s="1">
        <v>46.283791055999998</v>
      </c>
      <c r="M2806" s="1">
        <v>30</v>
      </c>
      <c r="N2806" s="1" t="s">
        <v>104</v>
      </c>
      <c r="O2806" s="1">
        <v>9</v>
      </c>
      <c r="P2806" t="str">
        <f>_xlfn.CONCAT( YEAR(TblOrigin[[#This Row],[ODK_DateOfSubmission]]), "-",TEXT( MONTH(TblOrigin[[#This Row],[ODK_DateOfSubmission]]),"00"))</f>
        <v>2021-12</v>
      </c>
    </row>
    <row r="2807" spans="1:16" x14ac:dyDescent="0.25">
      <c r="A2807" s="13">
        <v>3504030</v>
      </c>
      <c r="B2807" s="1">
        <v>350403015</v>
      </c>
      <c r="C2807" s="1">
        <v>24746</v>
      </c>
      <c r="D2807" s="6">
        <v>44553</v>
      </c>
      <c r="E2807" s="1">
        <v>124</v>
      </c>
      <c r="F2807" s="1" t="s">
        <v>68</v>
      </c>
      <c r="G2807" s="1" t="s">
        <v>73</v>
      </c>
      <c r="H2807" s="1" t="s">
        <v>1059</v>
      </c>
      <c r="I2807" s="1" t="s">
        <v>1489</v>
      </c>
      <c r="J2807" s="1" t="s">
        <v>463</v>
      </c>
      <c r="K2807" s="1">
        <v>31.042946248900002</v>
      </c>
      <c r="L2807" s="1">
        <v>46.274699394599999</v>
      </c>
      <c r="M2807" s="1">
        <v>1</v>
      </c>
      <c r="N2807" s="1" t="s">
        <v>94</v>
      </c>
      <c r="O2807" s="1">
        <v>1</v>
      </c>
      <c r="P2807" t="str">
        <f>_xlfn.CONCAT( YEAR(TblOrigin[[#This Row],[ODK_DateOfSubmission]]), "-",TEXT( MONTH(TblOrigin[[#This Row],[ODK_DateOfSubmission]]),"00"))</f>
        <v>2021-12</v>
      </c>
    </row>
    <row r="2808" spans="1:16" x14ac:dyDescent="0.25">
      <c r="A2808" s="13">
        <v>3504046</v>
      </c>
      <c r="B2808" s="1">
        <v>350404615</v>
      </c>
      <c r="C2808" s="1">
        <v>10269</v>
      </c>
      <c r="D2808" s="6">
        <v>44553</v>
      </c>
      <c r="E2808" s="1">
        <v>124</v>
      </c>
      <c r="F2808" s="1" t="s">
        <v>68</v>
      </c>
      <c r="G2808" s="1" t="s">
        <v>73</v>
      </c>
      <c r="H2808" s="1" t="s">
        <v>1102</v>
      </c>
      <c r="I2808" s="1" t="s">
        <v>1103</v>
      </c>
      <c r="J2808" s="1" t="s">
        <v>1104</v>
      </c>
      <c r="K2808" s="1">
        <v>31.041901284200001</v>
      </c>
      <c r="L2808" s="1">
        <v>46.3069539022</v>
      </c>
      <c r="M2808" s="1">
        <v>41</v>
      </c>
      <c r="N2808" s="1" t="s">
        <v>74</v>
      </c>
      <c r="O2808" s="1">
        <v>2</v>
      </c>
      <c r="P2808" t="str">
        <f>_xlfn.CONCAT( YEAR(TblOrigin[[#This Row],[ODK_DateOfSubmission]]), "-",TEXT( MONTH(TblOrigin[[#This Row],[ODK_DateOfSubmission]]),"00"))</f>
        <v>2021-12</v>
      </c>
    </row>
    <row r="2809" spans="1:16" x14ac:dyDescent="0.25">
      <c r="A2809" s="13">
        <v>3504046</v>
      </c>
      <c r="B2809" s="1">
        <v>350404615</v>
      </c>
      <c r="C2809" s="1">
        <v>10269</v>
      </c>
      <c r="D2809" s="6">
        <v>44553</v>
      </c>
      <c r="E2809" s="1">
        <v>124</v>
      </c>
      <c r="F2809" s="1" t="s">
        <v>68</v>
      </c>
      <c r="G2809" s="1" t="s">
        <v>73</v>
      </c>
      <c r="H2809" s="1" t="s">
        <v>1102</v>
      </c>
      <c r="I2809" s="1" t="s">
        <v>1103</v>
      </c>
      <c r="J2809" s="1" t="s">
        <v>1104</v>
      </c>
      <c r="K2809" s="1">
        <v>31.041901284200001</v>
      </c>
      <c r="L2809" s="1">
        <v>46.3069539022</v>
      </c>
      <c r="M2809" s="1">
        <v>41</v>
      </c>
      <c r="N2809" s="1" t="s">
        <v>90</v>
      </c>
      <c r="O2809" s="1">
        <v>5</v>
      </c>
      <c r="P2809" t="str">
        <f>_xlfn.CONCAT( YEAR(TblOrigin[[#This Row],[ODK_DateOfSubmission]]), "-",TEXT( MONTH(TblOrigin[[#This Row],[ODK_DateOfSubmission]]),"00"))</f>
        <v>2021-12</v>
      </c>
    </row>
    <row r="2810" spans="1:16" x14ac:dyDescent="0.25">
      <c r="A2810" s="13">
        <v>3504046</v>
      </c>
      <c r="B2810" s="1">
        <v>350404615</v>
      </c>
      <c r="C2810" s="1">
        <v>10269</v>
      </c>
      <c r="D2810" s="6">
        <v>44553</v>
      </c>
      <c r="E2810" s="1">
        <v>124</v>
      </c>
      <c r="F2810" s="1" t="s">
        <v>68</v>
      </c>
      <c r="G2810" s="1" t="s">
        <v>73</v>
      </c>
      <c r="H2810" s="1" t="s">
        <v>1102</v>
      </c>
      <c r="I2810" s="1" t="s">
        <v>1103</v>
      </c>
      <c r="J2810" s="1" t="s">
        <v>1104</v>
      </c>
      <c r="K2810" s="1">
        <v>31.041901284200001</v>
      </c>
      <c r="L2810" s="1">
        <v>46.3069539022</v>
      </c>
      <c r="M2810" s="1">
        <v>41</v>
      </c>
      <c r="N2810" s="1" t="s">
        <v>78</v>
      </c>
      <c r="O2810" s="1">
        <v>4</v>
      </c>
      <c r="P2810" t="str">
        <f>_xlfn.CONCAT( YEAR(TblOrigin[[#This Row],[ODK_DateOfSubmission]]), "-",TEXT( MONTH(TblOrigin[[#This Row],[ODK_DateOfSubmission]]),"00"))</f>
        <v>2021-12</v>
      </c>
    </row>
    <row r="2811" spans="1:16" x14ac:dyDescent="0.25">
      <c r="A2811" s="13">
        <v>3504046</v>
      </c>
      <c r="B2811" s="1">
        <v>350404615</v>
      </c>
      <c r="C2811" s="1">
        <v>10269</v>
      </c>
      <c r="D2811" s="6">
        <v>44553</v>
      </c>
      <c r="E2811" s="1">
        <v>124</v>
      </c>
      <c r="F2811" s="1" t="s">
        <v>68</v>
      </c>
      <c r="G2811" s="1" t="s">
        <v>73</v>
      </c>
      <c r="H2811" s="1" t="s">
        <v>1102</v>
      </c>
      <c r="I2811" s="1" t="s">
        <v>1103</v>
      </c>
      <c r="J2811" s="1" t="s">
        <v>1104</v>
      </c>
      <c r="K2811" s="1">
        <v>31.041901284200001</v>
      </c>
      <c r="L2811" s="1">
        <v>46.3069539022</v>
      </c>
      <c r="M2811" s="1">
        <v>41</v>
      </c>
      <c r="N2811" s="1" t="s">
        <v>94</v>
      </c>
      <c r="O2811" s="1">
        <v>15</v>
      </c>
      <c r="P2811" t="str">
        <f>_xlfn.CONCAT( YEAR(TblOrigin[[#This Row],[ODK_DateOfSubmission]]), "-",TEXT( MONTH(TblOrigin[[#This Row],[ODK_DateOfSubmission]]),"00"))</f>
        <v>2021-12</v>
      </c>
    </row>
    <row r="2812" spans="1:16" x14ac:dyDescent="0.25">
      <c r="A2812" s="13">
        <v>3504046</v>
      </c>
      <c r="B2812" s="1">
        <v>350404615</v>
      </c>
      <c r="C2812" s="1">
        <v>10269</v>
      </c>
      <c r="D2812" s="6">
        <v>44553</v>
      </c>
      <c r="E2812" s="1">
        <v>124</v>
      </c>
      <c r="F2812" s="1" t="s">
        <v>68</v>
      </c>
      <c r="G2812" s="1" t="s">
        <v>73</v>
      </c>
      <c r="H2812" s="1" t="s">
        <v>1102</v>
      </c>
      <c r="I2812" s="1" t="s">
        <v>1103</v>
      </c>
      <c r="J2812" s="1" t="s">
        <v>1104</v>
      </c>
      <c r="K2812" s="1">
        <v>31.041901284200001</v>
      </c>
      <c r="L2812" s="1">
        <v>46.3069539022</v>
      </c>
      <c r="M2812" s="1">
        <v>41</v>
      </c>
      <c r="N2812" s="1" t="s">
        <v>104</v>
      </c>
      <c r="O2812" s="1">
        <v>15</v>
      </c>
      <c r="P2812" t="str">
        <f>_xlfn.CONCAT( YEAR(TblOrigin[[#This Row],[ODK_DateOfSubmission]]), "-",TEXT( MONTH(TblOrigin[[#This Row],[ODK_DateOfSubmission]]),"00"))</f>
        <v>2021-12</v>
      </c>
    </row>
    <row r="2813" spans="1:16" x14ac:dyDescent="0.25">
      <c r="A2813" s="13">
        <v>3504045</v>
      </c>
      <c r="B2813" s="1">
        <v>350404515</v>
      </c>
      <c r="C2813" s="1">
        <v>22344</v>
      </c>
      <c r="D2813" s="6">
        <v>44553</v>
      </c>
      <c r="E2813" s="1">
        <v>124</v>
      </c>
      <c r="F2813" s="1" t="s">
        <v>68</v>
      </c>
      <c r="G2813" s="1" t="s">
        <v>73</v>
      </c>
      <c r="H2813" s="1" t="s">
        <v>1059</v>
      </c>
      <c r="I2813" s="1" t="s">
        <v>1408</v>
      </c>
      <c r="J2813" s="1" t="s">
        <v>1409</v>
      </c>
      <c r="K2813" s="1">
        <v>31.048519000500001</v>
      </c>
      <c r="L2813" s="1">
        <v>46.257282930099997</v>
      </c>
      <c r="M2813" s="1">
        <v>7</v>
      </c>
      <c r="N2813" s="1" t="s">
        <v>94</v>
      </c>
      <c r="O2813" s="1">
        <v>2</v>
      </c>
      <c r="P2813" t="str">
        <f>_xlfn.CONCAT( YEAR(TblOrigin[[#This Row],[ODK_DateOfSubmission]]), "-",TEXT( MONTH(TblOrigin[[#This Row],[ODK_DateOfSubmission]]),"00"))</f>
        <v>2021-12</v>
      </c>
    </row>
    <row r="2814" spans="1:16" x14ac:dyDescent="0.25">
      <c r="A2814" s="13">
        <v>3504045</v>
      </c>
      <c r="B2814" s="1">
        <v>350404515</v>
      </c>
      <c r="C2814" s="1">
        <v>22344</v>
      </c>
      <c r="D2814" s="6">
        <v>44553</v>
      </c>
      <c r="E2814" s="1">
        <v>124</v>
      </c>
      <c r="F2814" s="1" t="s">
        <v>68</v>
      </c>
      <c r="G2814" s="1" t="s">
        <v>73</v>
      </c>
      <c r="H2814" s="1" t="s">
        <v>1059</v>
      </c>
      <c r="I2814" s="1" t="s">
        <v>1408</v>
      </c>
      <c r="J2814" s="1" t="s">
        <v>1409</v>
      </c>
      <c r="K2814" s="1">
        <v>31.048519000500001</v>
      </c>
      <c r="L2814" s="1">
        <v>46.257282930099997</v>
      </c>
      <c r="M2814" s="1">
        <v>7</v>
      </c>
      <c r="N2814" s="1" t="s">
        <v>90</v>
      </c>
      <c r="O2814" s="1">
        <v>2</v>
      </c>
      <c r="P2814" t="str">
        <f>_xlfn.CONCAT( YEAR(TblOrigin[[#This Row],[ODK_DateOfSubmission]]), "-",TEXT( MONTH(TblOrigin[[#This Row],[ODK_DateOfSubmission]]),"00"))</f>
        <v>2021-12</v>
      </c>
    </row>
    <row r="2815" spans="1:16" x14ac:dyDescent="0.25">
      <c r="A2815" s="13">
        <v>3504045</v>
      </c>
      <c r="B2815" s="1">
        <v>350404515</v>
      </c>
      <c r="C2815" s="1">
        <v>22344</v>
      </c>
      <c r="D2815" s="6">
        <v>44553</v>
      </c>
      <c r="E2815" s="1">
        <v>124</v>
      </c>
      <c r="F2815" s="1" t="s">
        <v>68</v>
      </c>
      <c r="G2815" s="1" t="s">
        <v>73</v>
      </c>
      <c r="H2815" s="1" t="s">
        <v>1059</v>
      </c>
      <c r="I2815" s="1" t="s">
        <v>1408</v>
      </c>
      <c r="J2815" s="1" t="s">
        <v>1409</v>
      </c>
      <c r="K2815" s="1">
        <v>31.048519000500001</v>
      </c>
      <c r="L2815" s="1">
        <v>46.257282930099997</v>
      </c>
      <c r="M2815" s="1">
        <v>7</v>
      </c>
      <c r="N2815" s="1" t="s">
        <v>78</v>
      </c>
      <c r="O2815" s="1">
        <v>3</v>
      </c>
      <c r="P2815" t="str">
        <f>_xlfn.CONCAT( YEAR(TblOrigin[[#This Row],[ODK_DateOfSubmission]]), "-",TEXT( MONTH(TblOrigin[[#This Row],[ODK_DateOfSubmission]]),"00"))</f>
        <v>2021-12</v>
      </c>
    </row>
    <row r="2816" spans="1:16" x14ac:dyDescent="0.25">
      <c r="A2816" s="13">
        <v>3504051</v>
      </c>
      <c r="B2816" s="1">
        <v>350405115</v>
      </c>
      <c r="C2816" s="1">
        <v>23685</v>
      </c>
      <c r="D2816" s="6">
        <v>44553</v>
      </c>
      <c r="E2816" s="1">
        <v>124</v>
      </c>
      <c r="F2816" s="1" t="s">
        <v>68</v>
      </c>
      <c r="G2816" s="1" t="s">
        <v>73</v>
      </c>
      <c r="H2816" s="1" t="s">
        <v>1059</v>
      </c>
      <c r="I2816" s="1" t="s">
        <v>1108</v>
      </c>
      <c r="J2816" s="1" t="s">
        <v>1109</v>
      </c>
      <c r="K2816" s="1">
        <v>31.087265559999999</v>
      </c>
      <c r="L2816" s="1">
        <v>46.241235476500002</v>
      </c>
      <c r="M2816" s="1">
        <v>16</v>
      </c>
      <c r="N2816" s="1" t="s">
        <v>94</v>
      </c>
      <c r="O2816" s="1">
        <v>6</v>
      </c>
      <c r="P2816" t="str">
        <f>_xlfn.CONCAT( YEAR(TblOrigin[[#This Row],[ODK_DateOfSubmission]]), "-",TEXT( MONTH(TblOrigin[[#This Row],[ODK_DateOfSubmission]]),"00"))</f>
        <v>2021-12</v>
      </c>
    </row>
    <row r="2817" spans="1:16" x14ac:dyDescent="0.25">
      <c r="A2817" s="13">
        <v>3504051</v>
      </c>
      <c r="B2817" s="1">
        <v>350405115</v>
      </c>
      <c r="C2817" s="1">
        <v>23685</v>
      </c>
      <c r="D2817" s="6">
        <v>44553</v>
      </c>
      <c r="E2817" s="1">
        <v>124</v>
      </c>
      <c r="F2817" s="1" t="s">
        <v>68</v>
      </c>
      <c r="G2817" s="1" t="s">
        <v>73</v>
      </c>
      <c r="H2817" s="1" t="s">
        <v>1059</v>
      </c>
      <c r="I2817" s="1" t="s">
        <v>1108</v>
      </c>
      <c r="J2817" s="1" t="s">
        <v>1109</v>
      </c>
      <c r="K2817" s="1">
        <v>31.087265559999999</v>
      </c>
      <c r="L2817" s="1">
        <v>46.241235476500002</v>
      </c>
      <c r="M2817" s="1">
        <v>16</v>
      </c>
      <c r="N2817" s="1" t="s">
        <v>66</v>
      </c>
      <c r="O2817" s="1">
        <v>4</v>
      </c>
      <c r="P2817" t="str">
        <f>_xlfn.CONCAT( YEAR(TblOrigin[[#This Row],[ODK_DateOfSubmission]]), "-",TEXT( MONTH(TblOrigin[[#This Row],[ODK_DateOfSubmission]]),"00"))</f>
        <v>2021-12</v>
      </c>
    </row>
    <row r="2818" spans="1:16" x14ac:dyDescent="0.25">
      <c r="A2818" s="13">
        <v>3504051</v>
      </c>
      <c r="B2818" s="1">
        <v>350405115</v>
      </c>
      <c r="C2818" s="1">
        <v>23685</v>
      </c>
      <c r="D2818" s="6">
        <v>44553</v>
      </c>
      <c r="E2818" s="1">
        <v>124</v>
      </c>
      <c r="F2818" s="1" t="s">
        <v>68</v>
      </c>
      <c r="G2818" s="1" t="s">
        <v>73</v>
      </c>
      <c r="H2818" s="1" t="s">
        <v>1059</v>
      </c>
      <c r="I2818" s="1" t="s">
        <v>1108</v>
      </c>
      <c r="J2818" s="1" t="s">
        <v>1109</v>
      </c>
      <c r="K2818" s="1">
        <v>31.087265559999999</v>
      </c>
      <c r="L2818" s="1">
        <v>46.241235476500002</v>
      </c>
      <c r="M2818" s="1">
        <v>16</v>
      </c>
      <c r="N2818" s="1" t="s">
        <v>90</v>
      </c>
      <c r="O2818" s="1">
        <v>3</v>
      </c>
      <c r="P2818" t="str">
        <f>_xlfn.CONCAT( YEAR(TblOrigin[[#This Row],[ODK_DateOfSubmission]]), "-",TEXT( MONTH(TblOrigin[[#This Row],[ODK_DateOfSubmission]]),"00"))</f>
        <v>2021-12</v>
      </c>
    </row>
    <row r="2819" spans="1:16" x14ac:dyDescent="0.25">
      <c r="A2819" s="13">
        <v>3504051</v>
      </c>
      <c r="B2819" s="1">
        <v>350405115</v>
      </c>
      <c r="C2819" s="1">
        <v>23685</v>
      </c>
      <c r="D2819" s="6">
        <v>44553</v>
      </c>
      <c r="E2819" s="1">
        <v>124</v>
      </c>
      <c r="F2819" s="1" t="s">
        <v>68</v>
      </c>
      <c r="G2819" s="1" t="s">
        <v>73</v>
      </c>
      <c r="H2819" s="1" t="s">
        <v>1059</v>
      </c>
      <c r="I2819" s="1" t="s">
        <v>1108</v>
      </c>
      <c r="J2819" s="1" t="s">
        <v>1109</v>
      </c>
      <c r="K2819" s="1">
        <v>31.087265559999999</v>
      </c>
      <c r="L2819" s="1">
        <v>46.241235476500002</v>
      </c>
      <c r="M2819" s="1">
        <v>16</v>
      </c>
      <c r="N2819" s="1" t="s">
        <v>87</v>
      </c>
      <c r="O2819" s="1">
        <v>3</v>
      </c>
      <c r="P2819" t="str">
        <f>_xlfn.CONCAT( YEAR(TblOrigin[[#This Row],[ODK_DateOfSubmission]]), "-",TEXT( MONTH(TblOrigin[[#This Row],[ODK_DateOfSubmission]]),"00"))</f>
        <v>2021-12</v>
      </c>
    </row>
    <row r="2820" spans="1:16" x14ac:dyDescent="0.25">
      <c r="A2820" s="13">
        <v>3504042</v>
      </c>
      <c r="B2820" s="1">
        <v>350404215</v>
      </c>
      <c r="C2820" s="1">
        <v>10263</v>
      </c>
      <c r="D2820" s="6">
        <v>44553</v>
      </c>
      <c r="E2820" s="1">
        <v>124</v>
      </c>
      <c r="F2820" s="1" t="s">
        <v>68</v>
      </c>
      <c r="G2820" s="1" t="s">
        <v>73</v>
      </c>
      <c r="H2820" s="1" t="s">
        <v>1059</v>
      </c>
      <c r="I2820" s="1" t="s">
        <v>1100</v>
      </c>
      <c r="J2820" s="1" t="s">
        <v>1101</v>
      </c>
      <c r="K2820" s="1">
        <v>31.0802066016</v>
      </c>
      <c r="L2820" s="1">
        <v>46.235693895300003</v>
      </c>
      <c r="M2820" s="1">
        <v>30</v>
      </c>
      <c r="N2820" s="1" t="s">
        <v>104</v>
      </c>
      <c r="O2820" s="1">
        <v>10</v>
      </c>
      <c r="P2820" t="str">
        <f>_xlfn.CONCAT( YEAR(TblOrigin[[#This Row],[ODK_DateOfSubmission]]), "-",TEXT( MONTH(TblOrigin[[#This Row],[ODK_DateOfSubmission]]),"00"))</f>
        <v>2021-12</v>
      </c>
    </row>
    <row r="2821" spans="1:16" x14ac:dyDescent="0.25">
      <c r="A2821" s="13">
        <v>3504042</v>
      </c>
      <c r="B2821" s="1">
        <v>350404215</v>
      </c>
      <c r="C2821" s="1">
        <v>10263</v>
      </c>
      <c r="D2821" s="6">
        <v>44553</v>
      </c>
      <c r="E2821" s="1">
        <v>124</v>
      </c>
      <c r="F2821" s="1" t="s">
        <v>68</v>
      </c>
      <c r="G2821" s="1" t="s">
        <v>73</v>
      </c>
      <c r="H2821" s="1" t="s">
        <v>1059</v>
      </c>
      <c r="I2821" s="1" t="s">
        <v>1100</v>
      </c>
      <c r="J2821" s="1" t="s">
        <v>1101</v>
      </c>
      <c r="K2821" s="1">
        <v>31.0802066016</v>
      </c>
      <c r="L2821" s="1">
        <v>46.235693895300003</v>
      </c>
      <c r="M2821" s="1">
        <v>30</v>
      </c>
      <c r="N2821" s="1" t="s">
        <v>94</v>
      </c>
      <c r="O2821" s="1">
        <v>15</v>
      </c>
      <c r="P2821" t="str">
        <f>_xlfn.CONCAT( YEAR(TblOrigin[[#This Row],[ODK_DateOfSubmission]]), "-",TEXT( MONTH(TblOrigin[[#This Row],[ODK_DateOfSubmission]]),"00"))</f>
        <v>2021-12</v>
      </c>
    </row>
    <row r="2822" spans="1:16" x14ac:dyDescent="0.25">
      <c r="A2822" s="13">
        <v>3504042</v>
      </c>
      <c r="B2822" s="1">
        <v>350404215</v>
      </c>
      <c r="C2822" s="1">
        <v>10263</v>
      </c>
      <c r="D2822" s="6">
        <v>44553</v>
      </c>
      <c r="E2822" s="1">
        <v>124</v>
      </c>
      <c r="F2822" s="1" t="s">
        <v>68</v>
      </c>
      <c r="G2822" s="1" t="s">
        <v>73</v>
      </c>
      <c r="H2822" s="1" t="s">
        <v>1059</v>
      </c>
      <c r="I2822" s="1" t="s">
        <v>1100</v>
      </c>
      <c r="J2822" s="1" t="s">
        <v>1101</v>
      </c>
      <c r="K2822" s="1">
        <v>31.0802066016</v>
      </c>
      <c r="L2822" s="1">
        <v>46.235693895300003</v>
      </c>
      <c r="M2822" s="1">
        <v>30</v>
      </c>
      <c r="N2822" s="1" t="s">
        <v>87</v>
      </c>
      <c r="O2822" s="1">
        <v>5</v>
      </c>
      <c r="P2822" t="str">
        <f>_xlfn.CONCAT( YEAR(TblOrigin[[#This Row],[ODK_DateOfSubmission]]), "-",TEXT( MONTH(TblOrigin[[#This Row],[ODK_DateOfSubmission]]),"00"))</f>
        <v>2021-12</v>
      </c>
    </row>
    <row r="2823" spans="1:16" x14ac:dyDescent="0.25">
      <c r="A2823" s="13">
        <v>3504032</v>
      </c>
      <c r="B2823" s="1">
        <v>350403215</v>
      </c>
      <c r="C2823" s="1">
        <v>24750</v>
      </c>
      <c r="D2823" s="6">
        <v>44553</v>
      </c>
      <c r="E2823" s="1">
        <v>124</v>
      </c>
      <c r="F2823" s="1" t="s">
        <v>68</v>
      </c>
      <c r="G2823" s="1" t="s">
        <v>73</v>
      </c>
      <c r="H2823" s="1" t="s">
        <v>1059</v>
      </c>
      <c r="I2823" s="1" t="s">
        <v>1092</v>
      </c>
      <c r="J2823" s="1" t="s">
        <v>1093</v>
      </c>
      <c r="K2823" s="1">
        <v>31.034273341199999</v>
      </c>
      <c r="L2823" s="1">
        <v>46.238222611899999</v>
      </c>
      <c r="M2823" s="1">
        <v>9</v>
      </c>
      <c r="N2823" s="1" t="s">
        <v>87</v>
      </c>
      <c r="O2823" s="1">
        <v>5</v>
      </c>
      <c r="P2823" t="str">
        <f>_xlfn.CONCAT( YEAR(TblOrigin[[#This Row],[ODK_DateOfSubmission]]), "-",TEXT( MONTH(TblOrigin[[#This Row],[ODK_DateOfSubmission]]),"00"))</f>
        <v>2021-12</v>
      </c>
    </row>
    <row r="2824" spans="1:16" x14ac:dyDescent="0.25">
      <c r="A2824" s="13">
        <v>3504032</v>
      </c>
      <c r="B2824" s="1">
        <v>350403215</v>
      </c>
      <c r="C2824" s="1">
        <v>24750</v>
      </c>
      <c r="D2824" s="6">
        <v>44553</v>
      </c>
      <c r="E2824" s="1">
        <v>124</v>
      </c>
      <c r="F2824" s="1" t="s">
        <v>68</v>
      </c>
      <c r="G2824" s="1" t="s">
        <v>73</v>
      </c>
      <c r="H2824" s="1" t="s">
        <v>1059</v>
      </c>
      <c r="I2824" s="1" t="s">
        <v>1092</v>
      </c>
      <c r="J2824" s="1" t="s">
        <v>1093</v>
      </c>
      <c r="K2824" s="1">
        <v>31.034273341199999</v>
      </c>
      <c r="L2824" s="1">
        <v>46.238222611899999</v>
      </c>
      <c r="M2824" s="1">
        <v>9</v>
      </c>
      <c r="N2824" s="1" t="s">
        <v>78</v>
      </c>
      <c r="O2824" s="1">
        <v>4</v>
      </c>
      <c r="P2824" t="str">
        <f>_xlfn.CONCAT( YEAR(TblOrigin[[#This Row],[ODK_DateOfSubmission]]), "-",TEXT( MONTH(TblOrigin[[#This Row],[ODK_DateOfSubmission]]),"00"))</f>
        <v>2021-12</v>
      </c>
    </row>
    <row r="2825" spans="1:16" x14ac:dyDescent="0.25">
      <c r="A2825" s="13">
        <v>3504036</v>
      </c>
      <c r="B2825" s="1">
        <v>350403615</v>
      </c>
      <c r="C2825" s="1">
        <v>23683</v>
      </c>
      <c r="D2825" s="6">
        <v>44553</v>
      </c>
      <c r="E2825" s="1">
        <v>124</v>
      </c>
      <c r="F2825" s="1" t="s">
        <v>68</v>
      </c>
      <c r="G2825" s="1" t="s">
        <v>73</v>
      </c>
      <c r="H2825" s="1" t="s">
        <v>1059</v>
      </c>
      <c r="I2825" s="1" t="s">
        <v>1096</v>
      </c>
      <c r="J2825" s="1" t="s">
        <v>1097</v>
      </c>
      <c r="K2825" s="1">
        <v>31.03290329</v>
      </c>
      <c r="L2825" s="1">
        <v>46.251552429999997</v>
      </c>
      <c r="M2825" s="1">
        <v>8</v>
      </c>
      <c r="N2825" s="1" t="s">
        <v>78</v>
      </c>
      <c r="O2825" s="1">
        <v>4</v>
      </c>
      <c r="P2825" t="str">
        <f>_xlfn.CONCAT( YEAR(TblOrigin[[#This Row],[ODK_DateOfSubmission]]), "-",TEXT( MONTH(TblOrigin[[#This Row],[ODK_DateOfSubmission]]),"00"))</f>
        <v>2021-12</v>
      </c>
    </row>
    <row r="2826" spans="1:16" x14ac:dyDescent="0.25">
      <c r="A2826" s="13">
        <v>3504036</v>
      </c>
      <c r="B2826" s="1">
        <v>350403615</v>
      </c>
      <c r="C2826" s="1">
        <v>23683</v>
      </c>
      <c r="D2826" s="6">
        <v>44553</v>
      </c>
      <c r="E2826" s="1">
        <v>124</v>
      </c>
      <c r="F2826" s="1" t="s">
        <v>68</v>
      </c>
      <c r="G2826" s="1" t="s">
        <v>73</v>
      </c>
      <c r="H2826" s="1" t="s">
        <v>1059</v>
      </c>
      <c r="I2826" s="1" t="s">
        <v>1096</v>
      </c>
      <c r="J2826" s="1" t="s">
        <v>1097</v>
      </c>
      <c r="K2826" s="1">
        <v>31.03290329</v>
      </c>
      <c r="L2826" s="1">
        <v>46.251552429999997</v>
      </c>
      <c r="M2826" s="1">
        <v>8</v>
      </c>
      <c r="N2826" s="1" t="s">
        <v>90</v>
      </c>
      <c r="O2826" s="1">
        <v>2</v>
      </c>
      <c r="P2826" t="str">
        <f>_xlfn.CONCAT( YEAR(TblOrigin[[#This Row],[ODK_DateOfSubmission]]), "-",TEXT( MONTH(TblOrigin[[#This Row],[ODK_DateOfSubmission]]),"00"))</f>
        <v>2021-12</v>
      </c>
    </row>
    <row r="2827" spans="1:16" x14ac:dyDescent="0.25">
      <c r="A2827" s="13">
        <v>3504036</v>
      </c>
      <c r="B2827" s="1">
        <v>350403615</v>
      </c>
      <c r="C2827" s="1">
        <v>23683</v>
      </c>
      <c r="D2827" s="6">
        <v>44553</v>
      </c>
      <c r="E2827" s="1">
        <v>124</v>
      </c>
      <c r="F2827" s="1" t="s">
        <v>68</v>
      </c>
      <c r="G2827" s="1" t="s">
        <v>73</v>
      </c>
      <c r="H2827" s="1" t="s">
        <v>1059</v>
      </c>
      <c r="I2827" s="1" t="s">
        <v>1096</v>
      </c>
      <c r="J2827" s="1" t="s">
        <v>1097</v>
      </c>
      <c r="K2827" s="1">
        <v>31.03290329</v>
      </c>
      <c r="L2827" s="1">
        <v>46.251552429999997</v>
      </c>
      <c r="M2827" s="1">
        <v>8</v>
      </c>
      <c r="N2827" s="1" t="s">
        <v>66</v>
      </c>
      <c r="O2827" s="1">
        <v>2</v>
      </c>
      <c r="P2827" t="str">
        <f>_xlfn.CONCAT( YEAR(TblOrigin[[#This Row],[ODK_DateOfSubmission]]), "-",TEXT( MONTH(TblOrigin[[#This Row],[ODK_DateOfSubmission]]),"00"))</f>
        <v>2021-12</v>
      </c>
    </row>
    <row r="2828" spans="1:16" x14ac:dyDescent="0.25">
      <c r="A2828" s="13">
        <v>2307141</v>
      </c>
      <c r="B2828" s="1">
        <v>230714115</v>
      </c>
      <c r="C2828" s="1">
        <v>21989</v>
      </c>
      <c r="D2828" s="6">
        <v>44553</v>
      </c>
      <c r="E2828" s="1">
        <v>124</v>
      </c>
      <c r="F2828" s="1" t="s">
        <v>92</v>
      </c>
      <c r="G2828" s="1" t="s">
        <v>166</v>
      </c>
      <c r="H2828" s="1" t="s">
        <v>858</v>
      </c>
      <c r="I2828" s="1" t="s">
        <v>1617</v>
      </c>
      <c r="J2828" s="1" t="s">
        <v>1618</v>
      </c>
      <c r="K2828" s="1">
        <v>33.278001322900003</v>
      </c>
      <c r="L2828" s="1">
        <v>44.309610443799997</v>
      </c>
      <c r="M2828" s="1">
        <v>2</v>
      </c>
      <c r="N2828" s="1" t="s">
        <v>74</v>
      </c>
      <c r="O2828" s="1">
        <v>2</v>
      </c>
      <c r="P2828" t="str">
        <f>_xlfn.CONCAT( YEAR(TblOrigin[[#This Row],[ODK_DateOfSubmission]]), "-",TEXT( MONTH(TblOrigin[[#This Row],[ODK_DateOfSubmission]]),"00"))</f>
        <v>2021-12</v>
      </c>
    </row>
    <row r="2829" spans="1:16" x14ac:dyDescent="0.25">
      <c r="A2829" s="13">
        <v>3503001</v>
      </c>
      <c r="B2829" s="1">
        <v>350300115</v>
      </c>
      <c r="C2829" s="1">
        <v>10250</v>
      </c>
      <c r="D2829" s="6">
        <v>44553</v>
      </c>
      <c r="E2829" s="1">
        <v>124</v>
      </c>
      <c r="F2829" s="1" t="s">
        <v>68</v>
      </c>
      <c r="G2829" s="1" t="s">
        <v>86</v>
      </c>
      <c r="H2829" s="1" t="s">
        <v>1404</v>
      </c>
      <c r="I2829" s="1" t="s">
        <v>1476</v>
      </c>
      <c r="J2829" s="1" t="s">
        <v>1477</v>
      </c>
      <c r="K2829" s="1">
        <v>31.4359498874</v>
      </c>
      <c r="L2829" s="1">
        <v>46.172572526899998</v>
      </c>
      <c r="M2829" s="1">
        <v>1</v>
      </c>
      <c r="N2829" s="1" t="s">
        <v>78</v>
      </c>
      <c r="O2829" s="1">
        <v>1</v>
      </c>
      <c r="P2829" t="str">
        <f>_xlfn.CONCAT( YEAR(TblOrigin[[#This Row],[ODK_DateOfSubmission]]), "-",TEXT( MONTH(TblOrigin[[#This Row],[ODK_DateOfSubmission]]),"00"))</f>
        <v>2021-12</v>
      </c>
    </row>
    <row r="2830" spans="1:16" x14ac:dyDescent="0.25">
      <c r="A2830" s="13">
        <v>3503006</v>
      </c>
      <c r="B2830" s="1">
        <v>350300615</v>
      </c>
      <c r="C2830" s="1">
        <v>21209</v>
      </c>
      <c r="D2830" s="6">
        <v>44553</v>
      </c>
      <c r="E2830" s="1">
        <v>124</v>
      </c>
      <c r="F2830" s="1" t="s">
        <v>68</v>
      </c>
      <c r="G2830" s="1" t="s">
        <v>86</v>
      </c>
      <c r="H2830" s="1" t="s">
        <v>1404</v>
      </c>
      <c r="I2830" s="1" t="s">
        <v>1406</v>
      </c>
      <c r="J2830" s="1" t="s">
        <v>1407</v>
      </c>
      <c r="K2830" s="1">
        <v>31.415689718399999</v>
      </c>
      <c r="L2830" s="1">
        <v>46.163976839100002</v>
      </c>
      <c r="M2830" s="1">
        <v>2</v>
      </c>
      <c r="N2830" s="1" t="s">
        <v>87</v>
      </c>
      <c r="O2830" s="1">
        <v>1</v>
      </c>
      <c r="P2830" t="str">
        <f>_xlfn.CONCAT( YEAR(TblOrigin[[#This Row],[ODK_DateOfSubmission]]), "-",TEXT( MONTH(TblOrigin[[#This Row],[ODK_DateOfSubmission]]),"00"))</f>
        <v>2021-12</v>
      </c>
    </row>
    <row r="2831" spans="1:16" x14ac:dyDescent="0.25">
      <c r="A2831" s="13">
        <v>3503006</v>
      </c>
      <c r="B2831" s="1">
        <v>350300615</v>
      </c>
      <c r="C2831" s="1">
        <v>21209</v>
      </c>
      <c r="D2831" s="6">
        <v>44553</v>
      </c>
      <c r="E2831" s="1">
        <v>124</v>
      </c>
      <c r="F2831" s="1" t="s">
        <v>68</v>
      </c>
      <c r="G2831" s="1" t="s">
        <v>86</v>
      </c>
      <c r="H2831" s="1" t="s">
        <v>1404</v>
      </c>
      <c r="I2831" s="1" t="s">
        <v>1406</v>
      </c>
      <c r="J2831" s="1" t="s">
        <v>1407</v>
      </c>
      <c r="K2831" s="1">
        <v>31.415689718399999</v>
      </c>
      <c r="L2831" s="1">
        <v>46.163976839100002</v>
      </c>
      <c r="M2831" s="1">
        <v>2</v>
      </c>
      <c r="N2831" s="1" t="s">
        <v>90</v>
      </c>
      <c r="O2831" s="1">
        <v>1</v>
      </c>
      <c r="P2831" t="str">
        <f>_xlfn.CONCAT( YEAR(TblOrigin[[#This Row],[ODK_DateOfSubmission]]), "-",TEXT( MONTH(TblOrigin[[#This Row],[ODK_DateOfSubmission]]),"00"))</f>
        <v>2021-12</v>
      </c>
    </row>
    <row r="2832" spans="1:16" x14ac:dyDescent="0.25">
      <c r="A2832" s="13">
        <v>3503008</v>
      </c>
      <c r="B2832" s="1">
        <v>350300815</v>
      </c>
      <c r="C2832" s="1">
        <v>9848</v>
      </c>
      <c r="D2832" s="6">
        <v>44553</v>
      </c>
      <c r="E2832" s="1">
        <v>124</v>
      </c>
      <c r="F2832" s="1" t="s">
        <v>68</v>
      </c>
      <c r="G2832" s="1" t="s">
        <v>86</v>
      </c>
      <c r="H2832" s="1" t="s">
        <v>1404</v>
      </c>
      <c r="I2832" s="1" t="s">
        <v>1478</v>
      </c>
      <c r="J2832" s="1" t="s">
        <v>1479</v>
      </c>
      <c r="K2832" s="1">
        <v>31.415756054100001</v>
      </c>
      <c r="L2832" s="1">
        <v>46.172971067500001</v>
      </c>
      <c r="M2832" s="1">
        <v>1</v>
      </c>
      <c r="N2832" s="1" t="s">
        <v>87</v>
      </c>
      <c r="O2832" s="1">
        <v>1</v>
      </c>
      <c r="P2832" t="str">
        <f>_xlfn.CONCAT( YEAR(TblOrigin[[#This Row],[ODK_DateOfSubmission]]), "-",TEXT( MONTH(TblOrigin[[#This Row],[ODK_DateOfSubmission]]),"00"))</f>
        <v>2021-12</v>
      </c>
    </row>
    <row r="2833" spans="1:16" x14ac:dyDescent="0.25">
      <c r="A2833" s="13">
        <v>3503009</v>
      </c>
      <c r="B2833" s="1">
        <v>350300915</v>
      </c>
      <c r="C2833" s="1">
        <v>9822</v>
      </c>
      <c r="D2833" s="6">
        <v>44553</v>
      </c>
      <c r="E2833" s="1">
        <v>124</v>
      </c>
      <c r="F2833" s="1" t="s">
        <v>68</v>
      </c>
      <c r="G2833" s="1" t="s">
        <v>86</v>
      </c>
      <c r="H2833" s="1" t="s">
        <v>1404</v>
      </c>
      <c r="I2833" s="1" t="s">
        <v>1410</v>
      </c>
      <c r="J2833" s="1" t="s">
        <v>1411</v>
      </c>
      <c r="K2833" s="1">
        <v>31.403907212699998</v>
      </c>
      <c r="L2833" s="1">
        <v>46.175491096099996</v>
      </c>
      <c r="M2833" s="1">
        <v>2</v>
      </c>
      <c r="N2833" s="1" t="s">
        <v>90</v>
      </c>
      <c r="O2833" s="1">
        <v>1</v>
      </c>
      <c r="P2833" t="str">
        <f>_xlfn.CONCAT( YEAR(TblOrigin[[#This Row],[ODK_DateOfSubmission]]), "-",TEXT( MONTH(TblOrigin[[#This Row],[ODK_DateOfSubmission]]),"00"))</f>
        <v>2021-12</v>
      </c>
    </row>
    <row r="2834" spans="1:16" x14ac:dyDescent="0.25">
      <c r="A2834" s="13">
        <v>3503009</v>
      </c>
      <c r="B2834" s="1">
        <v>350300915</v>
      </c>
      <c r="C2834" s="1">
        <v>9822</v>
      </c>
      <c r="D2834" s="6">
        <v>44553</v>
      </c>
      <c r="E2834" s="1">
        <v>124</v>
      </c>
      <c r="F2834" s="1" t="s">
        <v>68</v>
      </c>
      <c r="G2834" s="1" t="s">
        <v>86</v>
      </c>
      <c r="H2834" s="1" t="s">
        <v>1404</v>
      </c>
      <c r="I2834" s="1" t="s">
        <v>1410</v>
      </c>
      <c r="J2834" s="1" t="s">
        <v>1411</v>
      </c>
      <c r="K2834" s="1">
        <v>31.403907212699998</v>
      </c>
      <c r="L2834" s="1">
        <v>46.175491096099996</v>
      </c>
      <c r="M2834" s="1">
        <v>2</v>
      </c>
      <c r="N2834" s="1" t="s">
        <v>78</v>
      </c>
      <c r="O2834" s="1">
        <v>1</v>
      </c>
      <c r="P2834" t="str">
        <f>_xlfn.CONCAT( YEAR(TblOrigin[[#This Row],[ODK_DateOfSubmission]]), "-",TEXT( MONTH(TblOrigin[[#This Row],[ODK_DateOfSubmission]]),"00"))</f>
        <v>2021-12</v>
      </c>
    </row>
    <row r="2835" spans="1:16" x14ac:dyDescent="0.25">
      <c r="A2835" s="13">
        <v>3503012</v>
      </c>
      <c r="B2835" s="1">
        <v>350301215</v>
      </c>
      <c r="C2835" s="1">
        <v>10286</v>
      </c>
      <c r="D2835" s="6">
        <v>44553</v>
      </c>
      <c r="E2835" s="1">
        <v>124</v>
      </c>
      <c r="F2835" s="1" t="s">
        <v>68</v>
      </c>
      <c r="G2835" s="1" t="s">
        <v>86</v>
      </c>
      <c r="H2835" s="1" t="s">
        <v>1404</v>
      </c>
      <c r="I2835" s="1" t="s">
        <v>1405</v>
      </c>
      <c r="J2835" s="1" t="s">
        <v>1127</v>
      </c>
      <c r="K2835" s="1">
        <v>31.400419743299999</v>
      </c>
      <c r="L2835" s="1">
        <v>46.1806881535</v>
      </c>
      <c r="M2835" s="1">
        <v>2</v>
      </c>
      <c r="N2835" s="1" t="s">
        <v>90</v>
      </c>
      <c r="O2835" s="1">
        <v>1</v>
      </c>
      <c r="P2835" t="str">
        <f>_xlfn.CONCAT( YEAR(TblOrigin[[#This Row],[ODK_DateOfSubmission]]), "-",TEXT( MONTH(TblOrigin[[#This Row],[ODK_DateOfSubmission]]),"00"))</f>
        <v>2021-12</v>
      </c>
    </row>
    <row r="2836" spans="1:16" x14ac:dyDescent="0.25">
      <c r="A2836" s="13">
        <v>3503012</v>
      </c>
      <c r="B2836" s="1">
        <v>350301215</v>
      </c>
      <c r="C2836" s="1">
        <v>10286</v>
      </c>
      <c r="D2836" s="6">
        <v>44553</v>
      </c>
      <c r="E2836" s="1">
        <v>124</v>
      </c>
      <c r="F2836" s="1" t="s">
        <v>68</v>
      </c>
      <c r="G2836" s="1" t="s">
        <v>86</v>
      </c>
      <c r="H2836" s="1" t="s">
        <v>1404</v>
      </c>
      <c r="I2836" s="1" t="s">
        <v>1405</v>
      </c>
      <c r="J2836" s="1" t="s">
        <v>1127</v>
      </c>
      <c r="K2836" s="1">
        <v>31.400419743299999</v>
      </c>
      <c r="L2836" s="1">
        <v>46.1806881535</v>
      </c>
      <c r="M2836" s="1">
        <v>2</v>
      </c>
      <c r="N2836" s="1" t="s">
        <v>87</v>
      </c>
      <c r="O2836" s="1">
        <v>1</v>
      </c>
      <c r="P2836" t="str">
        <f>_xlfn.CONCAT( YEAR(TblOrigin[[#This Row],[ODK_DateOfSubmission]]), "-",TEXT( MONTH(TblOrigin[[#This Row],[ODK_DateOfSubmission]]),"00"))</f>
        <v>2021-12</v>
      </c>
    </row>
    <row r="2837" spans="1:16" x14ac:dyDescent="0.25">
      <c r="A2837" s="13">
        <v>3504001</v>
      </c>
      <c r="B2837" s="1">
        <v>350400115</v>
      </c>
      <c r="C2837" s="1">
        <v>24494</v>
      </c>
      <c r="D2837" s="6">
        <v>44553</v>
      </c>
      <c r="E2837" s="1">
        <v>124</v>
      </c>
      <c r="F2837" s="1" t="s">
        <v>68</v>
      </c>
      <c r="G2837" s="1" t="s">
        <v>73</v>
      </c>
      <c r="H2837" s="1" t="s">
        <v>1059</v>
      </c>
      <c r="I2837" s="1" t="s">
        <v>1060</v>
      </c>
      <c r="J2837" s="1" t="s">
        <v>1061</v>
      </c>
      <c r="K2837" s="1">
        <v>31.027710880499999</v>
      </c>
      <c r="L2837" s="1">
        <v>46.218214741200001</v>
      </c>
      <c r="M2837" s="1">
        <v>45</v>
      </c>
      <c r="N2837" s="1" t="s">
        <v>78</v>
      </c>
      <c r="O2837" s="1">
        <v>10</v>
      </c>
      <c r="P2837" t="str">
        <f>_xlfn.CONCAT( YEAR(TblOrigin[[#This Row],[ODK_DateOfSubmission]]), "-",TEXT( MONTH(TblOrigin[[#This Row],[ODK_DateOfSubmission]]),"00"))</f>
        <v>2021-12</v>
      </c>
    </row>
    <row r="2838" spans="1:16" x14ac:dyDescent="0.25">
      <c r="A2838" s="13">
        <v>3504001</v>
      </c>
      <c r="B2838" s="1">
        <v>350400115</v>
      </c>
      <c r="C2838" s="1">
        <v>24494</v>
      </c>
      <c r="D2838" s="6">
        <v>44553</v>
      </c>
      <c r="E2838" s="1">
        <v>124</v>
      </c>
      <c r="F2838" s="1" t="s">
        <v>68</v>
      </c>
      <c r="G2838" s="1" t="s">
        <v>73</v>
      </c>
      <c r="H2838" s="1" t="s">
        <v>1059</v>
      </c>
      <c r="I2838" s="1" t="s">
        <v>1060</v>
      </c>
      <c r="J2838" s="1" t="s">
        <v>1061</v>
      </c>
      <c r="K2838" s="1">
        <v>31.027710880499999</v>
      </c>
      <c r="L2838" s="1">
        <v>46.218214741200001</v>
      </c>
      <c r="M2838" s="1">
        <v>45</v>
      </c>
      <c r="N2838" s="1" t="s">
        <v>66</v>
      </c>
      <c r="O2838" s="1">
        <v>20</v>
      </c>
      <c r="P2838" t="str">
        <f>_xlfn.CONCAT( YEAR(TblOrigin[[#This Row],[ODK_DateOfSubmission]]), "-",TEXT( MONTH(TblOrigin[[#This Row],[ODK_DateOfSubmission]]),"00"))</f>
        <v>2021-12</v>
      </c>
    </row>
    <row r="2839" spans="1:16" x14ac:dyDescent="0.25">
      <c r="A2839" s="13">
        <v>3504001</v>
      </c>
      <c r="B2839" s="1">
        <v>350400115</v>
      </c>
      <c r="C2839" s="1">
        <v>24494</v>
      </c>
      <c r="D2839" s="6">
        <v>44553</v>
      </c>
      <c r="E2839" s="1">
        <v>124</v>
      </c>
      <c r="F2839" s="1" t="s">
        <v>68</v>
      </c>
      <c r="G2839" s="1" t="s">
        <v>73</v>
      </c>
      <c r="H2839" s="1" t="s">
        <v>1059</v>
      </c>
      <c r="I2839" s="1" t="s">
        <v>1060</v>
      </c>
      <c r="J2839" s="1" t="s">
        <v>1061</v>
      </c>
      <c r="K2839" s="1">
        <v>31.027710880499999</v>
      </c>
      <c r="L2839" s="1">
        <v>46.218214741200001</v>
      </c>
      <c r="M2839" s="1">
        <v>45</v>
      </c>
      <c r="N2839" s="1" t="s">
        <v>87</v>
      </c>
      <c r="O2839" s="1">
        <v>15</v>
      </c>
      <c r="P2839" t="str">
        <f>_xlfn.CONCAT( YEAR(TblOrigin[[#This Row],[ODK_DateOfSubmission]]), "-",TEXT( MONTH(TblOrigin[[#This Row],[ODK_DateOfSubmission]]),"00"))</f>
        <v>2021-12</v>
      </c>
    </row>
    <row r="2840" spans="1:16" x14ac:dyDescent="0.25">
      <c r="A2840" s="13">
        <v>3504002</v>
      </c>
      <c r="B2840" s="1">
        <v>350400215</v>
      </c>
      <c r="C2840" s="1">
        <v>25529</v>
      </c>
      <c r="D2840" s="6">
        <v>44553</v>
      </c>
      <c r="E2840" s="1">
        <v>124</v>
      </c>
      <c r="F2840" s="1" t="s">
        <v>68</v>
      </c>
      <c r="G2840" s="1" t="s">
        <v>73</v>
      </c>
      <c r="H2840" s="1" t="s">
        <v>1059</v>
      </c>
      <c r="I2840" s="1" t="s">
        <v>1062</v>
      </c>
      <c r="J2840" s="1" t="s">
        <v>1063</v>
      </c>
      <c r="K2840" s="1">
        <v>31.033167288000001</v>
      </c>
      <c r="L2840" s="1">
        <v>46.273891712999998</v>
      </c>
      <c r="M2840" s="1">
        <v>9</v>
      </c>
      <c r="N2840" s="1" t="s">
        <v>87</v>
      </c>
      <c r="O2840" s="1">
        <v>5</v>
      </c>
      <c r="P2840" t="str">
        <f>_xlfn.CONCAT( YEAR(TblOrigin[[#This Row],[ODK_DateOfSubmission]]), "-",TEXT( MONTH(TblOrigin[[#This Row],[ODK_DateOfSubmission]]),"00"))</f>
        <v>2021-12</v>
      </c>
    </row>
    <row r="2841" spans="1:16" x14ac:dyDescent="0.25">
      <c r="A2841" s="13">
        <v>3504002</v>
      </c>
      <c r="B2841" s="1">
        <v>350400215</v>
      </c>
      <c r="C2841" s="1">
        <v>25529</v>
      </c>
      <c r="D2841" s="6">
        <v>44553</v>
      </c>
      <c r="E2841" s="1">
        <v>124</v>
      </c>
      <c r="F2841" s="1" t="s">
        <v>68</v>
      </c>
      <c r="G2841" s="1" t="s">
        <v>73</v>
      </c>
      <c r="H2841" s="1" t="s">
        <v>1059</v>
      </c>
      <c r="I2841" s="1" t="s">
        <v>1062</v>
      </c>
      <c r="J2841" s="1" t="s">
        <v>1063</v>
      </c>
      <c r="K2841" s="1">
        <v>31.033167288000001</v>
      </c>
      <c r="L2841" s="1">
        <v>46.273891712999998</v>
      </c>
      <c r="M2841" s="1">
        <v>9</v>
      </c>
      <c r="N2841" s="1" t="s">
        <v>78</v>
      </c>
      <c r="O2841" s="1">
        <v>4</v>
      </c>
      <c r="P2841" t="str">
        <f>_xlfn.CONCAT( YEAR(TblOrigin[[#This Row],[ODK_DateOfSubmission]]), "-",TEXT( MONTH(TblOrigin[[#This Row],[ODK_DateOfSubmission]]),"00"))</f>
        <v>2021-12</v>
      </c>
    </row>
    <row r="2842" spans="1:16" x14ac:dyDescent="0.25">
      <c r="A2842" s="13">
        <v>3504003</v>
      </c>
      <c r="B2842" s="1">
        <v>350400315</v>
      </c>
      <c r="C2842" s="1">
        <v>24415</v>
      </c>
      <c r="D2842" s="6">
        <v>44553</v>
      </c>
      <c r="E2842" s="1">
        <v>124</v>
      </c>
      <c r="F2842" s="1" t="s">
        <v>68</v>
      </c>
      <c r="G2842" s="1" t="s">
        <v>73</v>
      </c>
      <c r="H2842" s="1" t="s">
        <v>1059</v>
      </c>
      <c r="I2842" s="1" t="s">
        <v>1480</v>
      </c>
      <c r="J2842" s="1" t="s">
        <v>1481</v>
      </c>
      <c r="K2842" s="1">
        <v>31.122673117800002</v>
      </c>
      <c r="L2842" s="1">
        <v>46.234062045100004</v>
      </c>
      <c r="M2842" s="1">
        <v>1</v>
      </c>
      <c r="N2842" s="1" t="s">
        <v>126</v>
      </c>
      <c r="O2842" s="1">
        <v>1</v>
      </c>
      <c r="P2842" t="str">
        <f>_xlfn.CONCAT( YEAR(TblOrigin[[#This Row],[ODK_DateOfSubmission]]), "-",TEXT( MONTH(TblOrigin[[#This Row],[ODK_DateOfSubmission]]),"00"))</f>
        <v>2021-12</v>
      </c>
    </row>
    <row r="2843" spans="1:16" x14ac:dyDescent="0.25">
      <c r="A2843" s="13">
        <v>3504006</v>
      </c>
      <c r="B2843" s="1">
        <v>350400615</v>
      </c>
      <c r="C2843" s="1">
        <v>9728</v>
      </c>
      <c r="D2843" s="6">
        <v>44553</v>
      </c>
      <c r="E2843" s="1">
        <v>124</v>
      </c>
      <c r="F2843" s="1" t="s">
        <v>68</v>
      </c>
      <c r="G2843" s="1" t="s">
        <v>73</v>
      </c>
      <c r="H2843" s="1" t="s">
        <v>1059</v>
      </c>
      <c r="I2843" s="1" t="s">
        <v>1341</v>
      </c>
      <c r="J2843" s="1" t="s">
        <v>250</v>
      </c>
      <c r="K2843" s="1">
        <v>31.038316374200001</v>
      </c>
      <c r="L2843" s="1">
        <v>46.253982172199997</v>
      </c>
      <c r="M2843" s="1">
        <v>5</v>
      </c>
      <c r="N2843" s="1" t="s">
        <v>66</v>
      </c>
      <c r="O2843" s="1">
        <v>5</v>
      </c>
      <c r="P2843" t="str">
        <f>_xlfn.CONCAT( YEAR(TblOrigin[[#This Row],[ODK_DateOfSubmission]]), "-",TEXT( MONTH(TblOrigin[[#This Row],[ODK_DateOfSubmission]]),"00"))</f>
        <v>2021-12</v>
      </c>
    </row>
    <row r="2844" spans="1:16" x14ac:dyDescent="0.25">
      <c r="A2844" s="13">
        <v>3504007</v>
      </c>
      <c r="B2844" s="1">
        <v>350400715</v>
      </c>
      <c r="C2844" s="1">
        <v>25525</v>
      </c>
      <c r="D2844" s="6">
        <v>44553</v>
      </c>
      <c r="E2844" s="1">
        <v>124</v>
      </c>
      <c r="F2844" s="1" t="s">
        <v>68</v>
      </c>
      <c r="G2844" s="1" t="s">
        <v>73</v>
      </c>
      <c r="H2844" s="1" t="s">
        <v>1059</v>
      </c>
      <c r="I2844" s="1" t="s">
        <v>1064</v>
      </c>
      <c r="J2844" s="1" t="s">
        <v>1065</v>
      </c>
      <c r="K2844" s="1">
        <v>31.027024004299999</v>
      </c>
      <c r="L2844" s="1">
        <v>46.241676675500003</v>
      </c>
      <c r="M2844" s="1">
        <v>40</v>
      </c>
      <c r="N2844" s="1" t="s">
        <v>66</v>
      </c>
      <c r="O2844" s="1">
        <v>10</v>
      </c>
      <c r="P2844" t="str">
        <f>_xlfn.CONCAT( YEAR(TblOrigin[[#This Row],[ODK_DateOfSubmission]]), "-",TEXT( MONTH(TblOrigin[[#This Row],[ODK_DateOfSubmission]]),"00"))</f>
        <v>2021-12</v>
      </c>
    </row>
    <row r="2845" spans="1:16" x14ac:dyDescent="0.25">
      <c r="A2845" s="13">
        <v>3504007</v>
      </c>
      <c r="B2845" s="1">
        <v>350400715</v>
      </c>
      <c r="C2845" s="1">
        <v>25525</v>
      </c>
      <c r="D2845" s="6">
        <v>44553</v>
      </c>
      <c r="E2845" s="1">
        <v>124</v>
      </c>
      <c r="F2845" s="1" t="s">
        <v>68</v>
      </c>
      <c r="G2845" s="1" t="s">
        <v>73</v>
      </c>
      <c r="H2845" s="1" t="s">
        <v>1059</v>
      </c>
      <c r="I2845" s="1" t="s">
        <v>1064</v>
      </c>
      <c r="J2845" s="1" t="s">
        <v>1065</v>
      </c>
      <c r="K2845" s="1">
        <v>31.027024004299999</v>
      </c>
      <c r="L2845" s="1">
        <v>46.241676675500003</v>
      </c>
      <c r="M2845" s="1">
        <v>40</v>
      </c>
      <c r="N2845" s="1" t="s">
        <v>78</v>
      </c>
      <c r="O2845" s="1">
        <v>12</v>
      </c>
      <c r="P2845" t="str">
        <f>_xlfn.CONCAT( YEAR(TblOrigin[[#This Row],[ODK_DateOfSubmission]]), "-",TEXT( MONTH(TblOrigin[[#This Row],[ODK_DateOfSubmission]]),"00"))</f>
        <v>2021-12</v>
      </c>
    </row>
    <row r="2846" spans="1:16" x14ac:dyDescent="0.25">
      <c r="A2846" s="13">
        <v>3504007</v>
      </c>
      <c r="B2846" s="1">
        <v>350400715</v>
      </c>
      <c r="C2846" s="1">
        <v>25525</v>
      </c>
      <c r="D2846" s="6">
        <v>44553</v>
      </c>
      <c r="E2846" s="1">
        <v>124</v>
      </c>
      <c r="F2846" s="1" t="s">
        <v>68</v>
      </c>
      <c r="G2846" s="1" t="s">
        <v>73</v>
      </c>
      <c r="H2846" s="1" t="s">
        <v>1059</v>
      </c>
      <c r="I2846" s="1" t="s">
        <v>1064</v>
      </c>
      <c r="J2846" s="1" t="s">
        <v>1065</v>
      </c>
      <c r="K2846" s="1">
        <v>31.027024004299999</v>
      </c>
      <c r="L2846" s="1">
        <v>46.241676675500003</v>
      </c>
      <c r="M2846" s="1">
        <v>40</v>
      </c>
      <c r="N2846" s="1" t="s">
        <v>90</v>
      </c>
      <c r="O2846" s="1">
        <v>14</v>
      </c>
      <c r="P2846" t="str">
        <f>_xlfn.CONCAT( YEAR(TblOrigin[[#This Row],[ODK_DateOfSubmission]]), "-",TEXT( MONTH(TblOrigin[[#This Row],[ODK_DateOfSubmission]]),"00"))</f>
        <v>2021-12</v>
      </c>
    </row>
    <row r="2847" spans="1:16" x14ac:dyDescent="0.25">
      <c r="A2847" s="13">
        <v>3504007</v>
      </c>
      <c r="B2847" s="1">
        <v>350400715</v>
      </c>
      <c r="C2847" s="1">
        <v>25525</v>
      </c>
      <c r="D2847" s="6">
        <v>44553</v>
      </c>
      <c r="E2847" s="1">
        <v>124</v>
      </c>
      <c r="F2847" s="1" t="s">
        <v>68</v>
      </c>
      <c r="G2847" s="1" t="s">
        <v>73</v>
      </c>
      <c r="H2847" s="1" t="s">
        <v>1059</v>
      </c>
      <c r="I2847" s="1" t="s">
        <v>1064</v>
      </c>
      <c r="J2847" s="1" t="s">
        <v>1065</v>
      </c>
      <c r="K2847" s="1">
        <v>31.027024004299999</v>
      </c>
      <c r="L2847" s="1">
        <v>46.241676675500003</v>
      </c>
      <c r="M2847" s="1">
        <v>40</v>
      </c>
      <c r="N2847" s="1" t="s">
        <v>87</v>
      </c>
      <c r="O2847" s="1">
        <v>4</v>
      </c>
      <c r="P2847" t="str">
        <f>_xlfn.CONCAT( YEAR(TblOrigin[[#This Row],[ODK_DateOfSubmission]]), "-",TEXT( MONTH(TblOrigin[[#This Row],[ODK_DateOfSubmission]]),"00"))</f>
        <v>2021-12</v>
      </c>
    </row>
    <row r="2848" spans="1:16" x14ac:dyDescent="0.25">
      <c r="A2848" s="13">
        <v>3504010</v>
      </c>
      <c r="B2848" s="1">
        <v>350401015</v>
      </c>
      <c r="C2848" s="1">
        <v>24740</v>
      </c>
      <c r="D2848" s="6">
        <v>44553</v>
      </c>
      <c r="E2848" s="1">
        <v>124</v>
      </c>
      <c r="F2848" s="1" t="s">
        <v>68</v>
      </c>
      <c r="G2848" s="1" t="s">
        <v>73</v>
      </c>
      <c r="H2848" s="1" t="s">
        <v>1059</v>
      </c>
      <c r="I2848" s="1" t="s">
        <v>1353</v>
      </c>
      <c r="J2848" s="1" t="s">
        <v>1354</v>
      </c>
      <c r="K2848" s="1">
        <v>31.038505004899999</v>
      </c>
      <c r="L2848" s="1">
        <v>46.242960423</v>
      </c>
      <c r="M2848" s="1">
        <v>3</v>
      </c>
      <c r="N2848" s="1" t="s">
        <v>87</v>
      </c>
      <c r="O2848" s="1">
        <v>3</v>
      </c>
      <c r="P2848" t="str">
        <f>_xlfn.CONCAT( YEAR(TblOrigin[[#This Row],[ODK_DateOfSubmission]]), "-",TEXT( MONTH(TblOrigin[[#This Row],[ODK_DateOfSubmission]]),"00"))</f>
        <v>2021-12</v>
      </c>
    </row>
    <row r="2849" spans="1:16" x14ac:dyDescent="0.25">
      <c r="A2849" s="13">
        <v>3504011</v>
      </c>
      <c r="B2849" s="1">
        <v>350401115</v>
      </c>
      <c r="C2849" s="1">
        <v>10260</v>
      </c>
      <c r="D2849" s="6">
        <v>44553</v>
      </c>
      <c r="E2849" s="1">
        <v>124</v>
      </c>
      <c r="F2849" s="1" t="s">
        <v>68</v>
      </c>
      <c r="G2849" s="1" t="s">
        <v>73</v>
      </c>
      <c r="H2849" s="1" t="s">
        <v>1059</v>
      </c>
      <c r="I2849" s="1" t="s">
        <v>1066</v>
      </c>
      <c r="J2849" s="1" t="s">
        <v>1067</v>
      </c>
      <c r="K2849" s="1">
        <v>31.0087376</v>
      </c>
      <c r="L2849" s="1">
        <v>46.284794599999998</v>
      </c>
      <c r="M2849" s="1">
        <v>650</v>
      </c>
      <c r="N2849" s="1" t="s">
        <v>66</v>
      </c>
      <c r="O2849" s="1">
        <v>20</v>
      </c>
      <c r="P2849" t="str">
        <f>_xlfn.CONCAT( YEAR(TblOrigin[[#This Row],[ODK_DateOfSubmission]]), "-",TEXT( MONTH(TblOrigin[[#This Row],[ODK_DateOfSubmission]]),"00"))</f>
        <v>2021-12</v>
      </c>
    </row>
    <row r="2850" spans="1:16" x14ac:dyDescent="0.25">
      <c r="A2850" s="13">
        <v>3504011</v>
      </c>
      <c r="B2850" s="1">
        <v>350401115</v>
      </c>
      <c r="C2850" s="1">
        <v>10260</v>
      </c>
      <c r="D2850" s="6">
        <v>44553</v>
      </c>
      <c r="E2850" s="1">
        <v>124</v>
      </c>
      <c r="F2850" s="1" t="s">
        <v>68</v>
      </c>
      <c r="G2850" s="1" t="s">
        <v>73</v>
      </c>
      <c r="H2850" s="1" t="s">
        <v>1059</v>
      </c>
      <c r="I2850" s="1" t="s">
        <v>1066</v>
      </c>
      <c r="J2850" s="1" t="s">
        <v>1067</v>
      </c>
      <c r="K2850" s="1">
        <v>31.0087376</v>
      </c>
      <c r="L2850" s="1">
        <v>46.284794599999998</v>
      </c>
      <c r="M2850" s="1">
        <v>650</v>
      </c>
      <c r="N2850" s="1" t="s">
        <v>90</v>
      </c>
      <c r="O2850" s="1">
        <v>20</v>
      </c>
      <c r="P2850" t="str">
        <f>_xlfn.CONCAT( YEAR(TblOrigin[[#This Row],[ODK_DateOfSubmission]]), "-",TEXT( MONTH(TblOrigin[[#This Row],[ODK_DateOfSubmission]]),"00"))</f>
        <v>2021-12</v>
      </c>
    </row>
    <row r="2851" spans="1:16" x14ac:dyDescent="0.25">
      <c r="A2851" s="13">
        <v>3504011</v>
      </c>
      <c r="B2851" s="1">
        <v>350401115</v>
      </c>
      <c r="C2851" s="1">
        <v>10260</v>
      </c>
      <c r="D2851" s="6">
        <v>44553</v>
      </c>
      <c r="E2851" s="1">
        <v>124</v>
      </c>
      <c r="F2851" s="1" t="s">
        <v>68</v>
      </c>
      <c r="G2851" s="1" t="s">
        <v>73</v>
      </c>
      <c r="H2851" s="1" t="s">
        <v>1059</v>
      </c>
      <c r="I2851" s="1" t="s">
        <v>1066</v>
      </c>
      <c r="J2851" s="1" t="s">
        <v>1067</v>
      </c>
      <c r="K2851" s="1">
        <v>31.0087376</v>
      </c>
      <c r="L2851" s="1">
        <v>46.284794599999998</v>
      </c>
      <c r="M2851" s="1">
        <v>650</v>
      </c>
      <c r="N2851" s="1" t="s">
        <v>133</v>
      </c>
      <c r="O2851" s="1">
        <v>10</v>
      </c>
      <c r="P2851" t="str">
        <f>_xlfn.CONCAT( YEAR(TblOrigin[[#This Row],[ODK_DateOfSubmission]]), "-",TEXT( MONTH(TblOrigin[[#This Row],[ODK_DateOfSubmission]]),"00"))</f>
        <v>2021-12</v>
      </c>
    </row>
    <row r="2852" spans="1:16" x14ac:dyDescent="0.25">
      <c r="A2852" s="13">
        <v>3504011</v>
      </c>
      <c r="B2852" s="1">
        <v>350401115</v>
      </c>
      <c r="C2852" s="1">
        <v>10260</v>
      </c>
      <c r="D2852" s="6">
        <v>44553</v>
      </c>
      <c r="E2852" s="1">
        <v>124</v>
      </c>
      <c r="F2852" s="1" t="s">
        <v>68</v>
      </c>
      <c r="G2852" s="1" t="s">
        <v>73</v>
      </c>
      <c r="H2852" s="1" t="s">
        <v>1059</v>
      </c>
      <c r="I2852" s="1" t="s">
        <v>1066</v>
      </c>
      <c r="J2852" s="1" t="s">
        <v>1067</v>
      </c>
      <c r="K2852" s="1">
        <v>31.0087376</v>
      </c>
      <c r="L2852" s="1">
        <v>46.284794599999998</v>
      </c>
      <c r="M2852" s="1">
        <v>650</v>
      </c>
      <c r="N2852" s="1" t="s">
        <v>82</v>
      </c>
      <c r="O2852" s="1">
        <v>250</v>
      </c>
      <c r="P2852" t="str">
        <f>_xlfn.CONCAT( YEAR(TblOrigin[[#This Row],[ODK_DateOfSubmission]]), "-",TEXT( MONTH(TblOrigin[[#This Row],[ODK_DateOfSubmission]]),"00"))</f>
        <v>2021-12</v>
      </c>
    </row>
    <row r="2853" spans="1:16" x14ac:dyDescent="0.25">
      <c r="A2853" s="13">
        <v>3504011</v>
      </c>
      <c r="B2853" s="1">
        <v>350401115</v>
      </c>
      <c r="C2853" s="1">
        <v>10260</v>
      </c>
      <c r="D2853" s="6">
        <v>44553</v>
      </c>
      <c r="E2853" s="1">
        <v>124</v>
      </c>
      <c r="F2853" s="1" t="s">
        <v>68</v>
      </c>
      <c r="G2853" s="1" t="s">
        <v>73</v>
      </c>
      <c r="H2853" s="1" t="s">
        <v>1059</v>
      </c>
      <c r="I2853" s="1" t="s">
        <v>1066</v>
      </c>
      <c r="J2853" s="1" t="s">
        <v>1067</v>
      </c>
      <c r="K2853" s="1">
        <v>31.0087376</v>
      </c>
      <c r="L2853" s="1">
        <v>46.284794599999998</v>
      </c>
      <c r="M2853" s="1">
        <v>650</v>
      </c>
      <c r="N2853" s="1" t="s">
        <v>74</v>
      </c>
      <c r="O2853" s="1">
        <v>150</v>
      </c>
      <c r="P2853" t="str">
        <f>_xlfn.CONCAT( YEAR(TblOrigin[[#This Row],[ODK_DateOfSubmission]]), "-",TEXT( MONTH(TblOrigin[[#This Row],[ODK_DateOfSubmission]]),"00"))</f>
        <v>2021-12</v>
      </c>
    </row>
    <row r="2854" spans="1:16" x14ac:dyDescent="0.25">
      <c r="A2854" s="13">
        <v>3504011</v>
      </c>
      <c r="B2854" s="1">
        <v>350401115</v>
      </c>
      <c r="C2854" s="1">
        <v>10260</v>
      </c>
      <c r="D2854" s="6">
        <v>44553</v>
      </c>
      <c r="E2854" s="1">
        <v>124</v>
      </c>
      <c r="F2854" s="1" t="s">
        <v>68</v>
      </c>
      <c r="G2854" s="1" t="s">
        <v>73</v>
      </c>
      <c r="H2854" s="1" t="s">
        <v>1059</v>
      </c>
      <c r="I2854" s="1" t="s">
        <v>1066</v>
      </c>
      <c r="J2854" s="1" t="s">
        <v>1067</v>
      </c>
      <c r="K2854" s="1">
        <v>31.0087376</v>
      </c>
      <c r="L2854" s="1">
        <v>46.284794599999998</v>
      </c>
      <c r="M2854" s="1">
        <v>650</v>
      </c>
      <c r="N2854" s="1" t="s">
        <v>78</v>
      </c>
      <c r="O2854" s="1">
        <v>200</v>
      </c>
      <c r="P2854" t="str">
        <f>_xlfn.CONCAT( YEAR(TblOrigin[[#This Row],[ODK_DateOfSubmission]]), "-",TEXT( MONTH(TblOrigin[[#This Row],[ODK_DateOfSubmission]]),"00"))</f>
        <v>2021-12</v>
      </c>
    </row>
    <row r="2855" spans="1:16" x14ac:dyDescent="0.25">
      <c r="A2855" s="13">
        <v>3504012</v>
      </c>
      <c r="B2855" s="1">
        <v>350401215</v>
      </c>
      <c r="C2855" s="1">
        <v>24540</v>
      </c>
      <c r="D2855" s="6">
        <v>44553</v>
      </c>
      <c r="E2855" s="1">
        <v>124</v>
      </c>
      <c r="F2855" s="1" t="s">
        <v>68</v>
      </c>
      <c r="G2855" s="1" t="s">
        <v>73</v>
      </c>
      <c r="H2855" s="1" t="s">
        <v>1059</v>
      </c>
      <c r="I2855" s="1" t="s">
        <v>1482</v>
      </c>
      <c r="J2855" s="1" t="s">
        <v>1483</v>
      </c>
      <c r="K2855" s="1">
        <v>31.052442887600002</v>
      </c>
      <c r="L2855" s="1">
        <v>46.236798131699999</v>
      </c>
      <c r="M2855" s="1">
        <v>6</v>
      </c>
      <c r="N2855" s="1" t="s">
        <v>87</v>
      </c>
      <c r="O2855" s="1">
        <v>2</v>
      </c>
      <c r="P2855" t="str">
        <f>_xlfn.CONCAT( YEAR(TblOrigin[[#This Row],[ODK_DateOfSubmission]]), "-",TEXT( MONTH(TblOrigin[[#This Row],[ODK_DateOfSubmission]]),"00"))</f>
        <v>2021-12</v>
      </c>
    </row>
    <row r="2856" spans="1:16" x14ac:dyDescent="0.25">
      <c r="A2856" s="13">
        <v>3504012</v>
      </c>
      <c r="B2856" s="1">
        <v>350401215</v>
      </c>
      <c r="C2856" s="1">
        <v>24540</v>
      </c>
      <c r="D2856" s="6">
        <v>44553</v>
      </c>
      <c r="E2856" s="1">
        <v>124</v>
      </c>
      <c r="F2856" s="1" t="s">
        <v>68</v>
      </c>
      <c r="G2856" s="1" t="s">
        <v>73</v>
      </c>
      <c r="H2856" s="1" t="s">
        <v>1059</v>
      </c>
      <c r="I2856" s="1" t="s">
        <v>1482</v>
      </c>
      <c r="J2856" s="1" t="s">
        <v>1483</v>
      </c>
      <c r="K2856" s="1">
        <v>31.052442887600002</v>
      </c>
      <c r="L2856" s="1">
        <v>46.236798131699999</v>
      </c>
      <c r="M2856" s="1">
        <v>6</v>
      </c>
      <c r="N2856" s="1" t="s">
        <v>90</v>
      </c>
      <c r="O2856" s="1">
        <v>1</v>
      </c>
      <c r="P2856" t="str">
        <f>_xlfn.CONCAT( YEAR(TblOrigin[[#This Row],[ODK_DateOfSubmission]]), "-",TEXT( MONTH(TblOrigin[[#This Row],[ODK_DateOfSubmission]]),"00"))</f>
        <v>2021-12</v>
      </c>
    </row>
    <row r="2857" spans="1:16" x14ac:dyDescent="0.25">
      <c r="A2857" s="13">
        <v>3504012</v>
      </c>
      <c r="B2857" s="1">
        <v>350401215</v>
      </c>
      <c r="C2857" s="1">
        <v>24540</v>
      </c>
      <c r="D2857" s="6">
        <v>44553</v>
      </c>
      <c r="E2857" s="1">
        <v>124</v>
      </c>
      <c r="F2857" s="1" t="s">
        <v>68</v>
      </c>
      <c r="G2857" s="1" t="s">
        <v>73</v>
      </c>
      <c r="H2857" s="1" t="s">
        <v>1059</v>
      </c>
      <c r="I2857" s="1" t="s">
        <v>1482</v>
      </c>
      <c r="J2857" s="1" t="s">
        <v>1483</v>
      </c>
      <c r="K2857" s="1">
        <v>31.052442887600002</v>
      </c>
      <c r="L2857" s="1">
        <v>46.236798131699999</v>
      </c>
      <c r="M2857" s="1">
        <v>6</v>
      </c>
      <c r="N2857" s="1" t="s">
        <v>66</v>
      </c>
      <c r="O2857" s="1">
        <v>3</v>
      </c>
      <c r="P2857" t="str">
        <f>_xlfn.CONCAT( YEAR(TblOrigin[[#This Row],[ODK_DateOfSubmission]]), "-",TEXT( MONTH(TblOrigin[[#This Row],[ODK_DateOfSubmission]]),"00"))</f>
        <v>2021-12</v>
      </c>
    </row>
    <row r="2858" spans="1:16" x14ac:dyDescent="0.25">
      <c r="A2858" s="13">
        <v>3504014</v>
      </c>
      <c r="B2858" s="1">
        <v>350401415</v>
      </c>
      <c r="C2858" s="1">
        <v>10254</v>
      </c>
      <c r="D2858" s="6">
        <v>44553</v>
      </c>
      <c r="E2858" s="1">
        <v>124</v>
      </c>
      <c r="F2858" s="1" t="s">
        <v>68</v>
      </c>
      <c r="G2858" s="1" t="s">
        <v>73</v>
      </c>
      <c r="H2858" s="1" t="s">
        <v>1059</v>
      </c>
      <c r="I2858" s="1" t="s">
        <v>1070</v>
      </c>
      <c r="J2858" s="1" t="s">
        <v>1071</v>
      </c>
      <c r="K2858" s="1">
        <v>31.044867277600002</v>
      </c>
      <c r="L2858" s="1">
        <v>46.259297235299996</v>
      </c>
      <c r="M2858" s="1">
        <v>30</v>
      </c>
      <c r="N2858" s="1" t="s">
        <v>104</v>
      </c>
      <c r="O2858" s="1">
        <v>15</v>
      </c>
      <c r="P2858" t="str">
        <f>_xlfn.CONCAT( YEAR(TblOrigin[[#This Row],[ODK_DateOfSubmission]]), "-",TEXT( MONTH(TblOrigin[[#This Row],[ODK_DateOfSubmission]]),"00"))</f>
        <v>2021-12</v>
      </c>
    </row>
    <row r="2859" spans="1:16" x14ac:dyDescent="0.25">
      <c r="A2859" s="13">
        <v>3504014</v>
      </c>
      <c r="B2859" s="1">
        <v>350401415</v>
      </c>
      <c r="C2859" s="1">
        <v>10254</v>
      </c>
      <c r="D2859" s="6">
        <v>44553</v>
      </c>
      <c r="E2859" s="1">
        <v>124</v>
      </c>
      <c r="F2859" s="1" t="s">
        <v>68</v>
      </c>
      <c r="G2859" s="1" t="s">
        <v>73</v>
      </c>
      <c r="H2859" s="1" t="s">
        <v>1059</v>
      </c>
      <c r="I2859" s="1" t="s">
        <v>1070</v>
      </c>
      <c r="J2859" s="1" t="s">
        <v>1071</v>
      </c>
      <c r="K2859" s="1">
        <v>31.044867277600002</v>
      </c>
      <c r="L2859" s="1">
        <v>46.259297235299996</v>
      </c>
      <c r="M2859" s="1">
        <v>30</v>
      </c>
      <c r="N2859" s="1" t="s">
        <v>94</v>
      </c>
      <c r="O2859" s="1">
        <v>10</v>
      </c>
      <c r="P2859" t="str">
        <f>_xlfn.CONCAT( YEAR(TblOrigin[[#This Row],[ODK_DateOfSubmission]]), "-",TEXT( MONTH(TblOrigin[[#This Row],[ODK_DateOfSubmission]]),"00"))</f>
        <v>2021-12</v>
      </c>
    </row>
    <row r="2860" spans="1:16" x14ac:dyDescent="0.25">
      <c r="A2860" s="13">
        <v>3504014</v>
      </c>
      <c r="B2860" s="1">
        <v>350401415</v>
      </c>
      <c r="C2860" s="1">
        <v>10254</v>
      </c>
      <c r="D2860" s="6">
        <v>44553</v>
      </c>
      <c r="E2860" s="1">
        <v>124</v>
      </c>
      <c r="F2860" s="1" t="s">
        <v>68</v>
      </c>
      <c r="G2860" s="1" t="s">
        <v>73</v>
      </c>
      <c r="H2860" s="1" t="s">
        <v>1059</v>
      </c>
      <c r="I2860" s="1" t="s">
        <v>1070</v>
      </c>
      <c r="J2860" s="1" t="s">
        <v>1071</v>
      </c>
      <c r="K2860" s="1">
        <v>31.044867277600002</v>
      </c>
      <c r="L2860" s="1">
        <v>46.259297235299996</v>
      </c>
      <c r="M2860" s="1">
        <v>30</v>
      </c>
      <c r="N2860" s="1" t="s">
        <v>74</v>
      </c>
      <c r="O2860" s="1">
        <v>5</v>
      </c>
      <c r="P2860" t="str">
        <f>_xlfn.CONCAT( YEAR(TblOrigin[[#This Row],[ODK_DateOfSubmission]]), "-",TEXT( MONTH(TblOrigin[[#This Row],[ODK_DateOfSubmission]]),"00"))</f>
        <v>2021-12</v>
      </c>
    </row>
    <row r="2861" spans="1:16" x14ac:dyDescent="0.25">
      <c r="A2861" s="13">
        <v>3504015</v>
      </c>
      <c r="B2861" s="1">
        <v>350401515</v>
      </c>
      <c r="C2861" s="1">
        <v>10272</v>
      </c>
      <c r="D2861" s="6">
        <v>44553</v>
      </c>
      <c r="E2861" s="1">
        <v>124</v>
      </c>
      <c r="F2861" s="1" t="s">
        <v>68</v>
      </c>
      <c r="G2861" s="1" t="s">
        <v>73</v>
      </c>
      <c r="H2861" s="1" t="s">
        <v>1059</v>
      </c>
      <c r="I2861" s="1" t="s">
        <v>1072</v>
      </c>
      <c r="J2861" s="1" t="s">
        <v>1073</v>
      </c>
      <c r="K2861" s="1">
        <v>31.034963944600001</v>
      </c>
      <c r="L2861" s="1">
        <v>46.242300951700003</v>
      </c>
      <c r="M2861" s="1">
        <v>3</v>
      </c>
      <c r="N2861" s="1" t="s">
        <v>87</v>
      </c>
      <c r="O2861" s="1">
        <v>3</v>
      </c>
      <c r="P2861" t="str">
        <f>_xlfn.CONCAT( YEAR(TblOrigin[[#This Row],[ODK_DateOfSubmission]]), "-",TEXT( MONTH(TblOrigin[[#This Row],[ODK_DateOfSubmission]]),"00"))</f>
        <v>2021-12</v>
      </c>
    </row>
    <row r="2862" spans="1:16" x14ac:dyDescent="0.25">
      <c r="A2862" s="13">
        <v>3504016</v>
      </c>
      <c r="B2862" s="1">
        <v>350401615</v>
      </c>
      <c r="C2862" s="1">
        <v>10281</v>
      </c>
      <c r="D2862" s="6">
        <v>44553</v>
      </c>
      <c r="E2862" s="1">
        <v>124</v>
      </c>
      <c r="F2862" s="1" t="s">
        <v>68</v>
      </c>
      <c r="G2862" s="1" t="s">
        <v>73</v>
      </c>
      <c r="H2862" s="1" t="s">
        <v>1059</v>
      </c>
      <c r="I2862" s="1" t="s">
        <v>1074</v>
      </c>
      <c r="J2862" s="1" t="s">
        <v>1075</v>
      </c>
      <c r="K2862" s="1">
        <v>31.029471706599999</v>
      </c>
      <c r="L2862" s="1">
        <v>46.244121658399997</v>
      </c>
      <c r="M2862" s="1">
        <v>9</v>
      </c>
      <c r="N2862" s="1" t="s">
        <v>90</v>
      </c>
      <c r="O2862" s="1">
        <v>4</v>
      </c>
      <c r="P2862" t="str">
        <f>_xlfn.CONCAT( YEAR(TblOrigin[[#This Row],[ODK_DateOfSubmission]]), "-",TEXT( MONTH(TblOrigin[[#This Row],[ODK_DateOfSubmission]]),"00"))</f>
        <v>2021-12</v>
      </c>
    </row>
    <row r="2863" spans="1:16" x14ac:dyDescent="0.25">
      <c r="A2863" s="13">
        <v>3504016</v>
      </c>
      <c r="B2863" s="1">
        <v>350401615</v>
      </c>
      <c r="C2863" s="1">
        <v>10281</v>
      </c>
      <c r="D2863" s="6">
        <v>44553</v>
      </c>
      <c r="E2863" s="1">
        <v>124</v>
      </c>
      <c r="F2863" s="1" t="s">
        <v>68</v>
      </c>
      <c r="G2863" s="1" t="s">
        <v>73</v>
      </c>
      <c r="H2863" s="1" t="s">
        <v>1059</v>
      </c>
      <c r="I2863" s="1" t="s">
        <v>1074</v>
      </c>
      <c r="J2863" s="1" t="s">
        <v>1075</v>
      </c>
      <c r="K2863" s="1">
        <v>31.029471706599999</v>
      </c>
      <c r="L2863" s="1">
        <v>46.244121658399997</v>
      </c>
      <c r="M2863" s="1">
        <v>9</v>
      </c>
      <c r="N2863" s="1" t="s">
        <v>66</v>
      </c>
      <c r="O2863" s="1">
        <v>4</v>
      </c>
      <c r="P2863" t="str">
        <f>_xlfn.CONCAT( YEAR(TblOrigin[[#This Row],[ODK_DateOfSubmission]]), "-",TEXT( MONTH(TblOrigin[[#This Row],[ODK_DateOfSubmission]]),"00"))</f>
        <v>2021-12</v>
      </c>
    </row>
    <row r="2864" spans="1:16" x14ac:dyDescent="0.25">
      <c r="A2864" s="13">
        <v>3504016</v>
      </c>
      <c r="B2864" s="1">
        <v>350401615</v>
      </c>
      <c r="C2864" s="1">
        <v>10281</v>
      </c>
      <c r="D2864" s="6">
        <v>44553</v>
      </c>
      <c r="E2864" s="1">
        <v>124</v>
      </c>
      <c r="F2864" s="1" t="s">
        <v>68</v>
      </c>
      <c r="G2864" s="1" t="s">
        <v>73</v>
      </c>
      <c r="H2864" s="1" t="s">
        <v>1059</v>
      </c>
      <c r="I2864" s="1" t="s">
        <v>1074</v>
      </c>
      <c r="J2864" s="1" t="s">
        <v>1075</v>
      </c>
      <c r="K2864" s="1">
        <v>31.029471706599999</v>
      </c>
      <c r="L2864" s="1">
        <v>46.244121658399997</v>
      </c>
      <c r="M2864" s="1">
        <v>9</v>
      </c>
      <c r="N2864" s="1" t="s">
        <v>87</v>
      </c>
      <c r="O2864" s="1">
        <v>1</v>
      </c>
      <c r="P2864" t="str">
        <f>_xlfn.CONCAT( YEAR(TblOrigin[[#This Row],[ODK_DateOfSubmission]]), "-",TEXT( MONTH(TblOrigin[[#This Row],[ODK_DateOfSubmission]]),"00"))</f>
        <v>2021-12</v>
      </c>
    </row>
    <row r="2865" spans="1:16" x14ac:dyDescent="0.25">
      <c r="A2865" s="13">
        <v>3504018</v>
      </c>
      <c r="B2865" s="1">
        <v>350401815</v>
      </c>
      <c r="C2865" s="1">
        <v>24741</v>
      </c>
      <c r="D2865" s="6">
        <v>44553</v>
      </c>
      <c r="E2865" s="1">
        <v>124</v>
      </c>
      <c r="F2865" s="1" t="s">
        <v>68</v>
      </c>
      <c r="G2865" s="1" t="s">
        <v>73</v>
      </c>
      <c r="H2865" s="1" t="s">
        <v>1059</v>
      </c>
      <c r="I2865" s="1" t="s">
        <v>1484</v>
      </c>
      <c r="J2865" s="1" t="s">
        <v>1485</v>
      </c>
      <c r="K2865" s="1">
        <v>31.0447764918</v>
      </c>
      <c r="L2865" s="1">
        <v>46.249576203399997</v>
      </c>
      <c r="M2865" s="1">
        <v>1</v>
      </c>
      <c r="N2865" s="1" t="s">
        <v>78</v>
      </c>
      <c r="O2865" s="1">
        <v>1</v>
      </c>
      <c r="P2865" t="str">
        <f>_xlfn.CONCAT( YEAR(TblOrigin[[#This Row],[ODK_DateOfSubmission]]), "-",TEXT( MONTH(TblOrigin[[#This Row],[ODK_DateOfSubmission]]),"00"))</f>
        <v>2021-12</v>
      </c>
    </row>
    <row r="2866" spans="1:16" x14ac:dyDescent="0.25">
      <c r="A2866" s="13">
        <v>3602031</v>
      </c>
      <c r="B2866" s="1">
        <v>360203115</v>
      </c>
      <c r="C2866" s="1">
        <v>2766</v>
      </c>
      <c r="D2866" s="6">
        <v>44553</v>
      </c>
      <c r="E2866" s="1">
        <v>124</v>
      </c>
      <c r="F2866" s="1" t="s">
        <v>96</v>
      </c>
      <c r="G2866" s="1" t="s">
        <v>175</v>
      </c>
      <c r="H2866" s="1" t="s">
        <v>1131</v>
      </c>
      <c r="I2866" s="1" t="s">
        <v>1136</v>
      </c>
      <c r="J2866" s="1" t="s">
        <v>1137</v>
      </c>
      <c r="K2866" s="1">
        <v>31.960626198</v>
      </c>
      <c r="L2866" s="1">
        <v>44.601623088799997</v>
      </c>
      <c r="M2866" s="1">
        <v>1</v>
      </c>
      <c r="N2866" s="1" t="s">
        <v>87</v>
      </c>
      <c r="O2866" s="1">
        <v>1</v>
      </c>
      <c r="P2866" t="str">
        <f>_xlfn.CONCAT( YEAR(TblOrigin[[#This Row],[ODK_DateOfSubmission]]), "-",TEXT( MONTH(TblOrigin[[#This Row],[ODK_DateOfSubmission]]),"00"))</f>
        <v>2021-12</v>
      </c>
    </row>
    <row r="2867" spans="1:16" x14ac:dyDescent="0.25">
      <c r="A2867" s="13">
        <v>3603049</v>
      </c>
      <c r="B2867" s="1">
        <v>360304915</v>
      </c>
      <c r="C2867" s="1">
        <v>24966</v>
      </c>
      <c r="D2867" s="6">
        <v>44553</v>
      </c>
      <c r="E2867" s="1">
        <v>124</v>
      </c>
      <c r="F2867" s="1" t="s">
        <v>96</v>
      </c>
      <c r="G2867" s="1" t="s">
        <v>173</v>
      </c>
      <c r="H2867" s="1" t="s">
        <v>1557</v>
      </c>
      <c r="I2867" s="1" t="s">
        <v>1621</v>
      </c>
      <c r="J2867" s="1" t="s">
        <v>1622</v>
      </c>
      <c r="K2867" s="1">
        <v>32.146584716900001</v>
      </c>
      <c r="L2867" s="1">
        <v>44.931777739300003</v>
      </c>
      <c r="M2867" s="1">
        <v>2</v>
      </c>
      <c r="N2867" s="1" t="s">
        <v>74</v>
      </c>
      <c r="O2867" s="1">
        <v>1</v>
      </c>
      <c r="P2867" t="str">
        <f>_xlfn.CONCAT( YEAR(TblOrigin[[#This Row],[ODK_DateOfSubmission]]), "-",TEXT( MONTH(TblOrigin[[#This Row],[ODK_DateOfSubmission]]),"00"))</f>
        <v>2021-12</v>
      </c>
    </row>
    <row r="2868" spans="1:16" x14ac:dyDescent="0.25">
      <c r="A2868" s="13">
        <v>3603049</v>
      </c>
      <c r="B2868" s="1">
        <v>360304915</v>
      </c>
      <c r="C2868" s="1">
        <v>24966</v>
      </c>
      <c r="D2868" s="6">
        <v>44553</v>
      </c>
      <c r="E2868" s="1">
        <v>124</v>
      </c>
      <c r="F2868" s="1" t="s">
        <v>96</v>
      </c>
      <c r="G2868" s="1" t="s">
        <v>173</v>
      </c>
      <c r="H2868" s="1" t="s">
        <v>1557</v>
      </c>
      <c r="I2868" s="1" t="s">
        <v>1621</v>
      </c>
      <c r="J2868" s="1" t="s">
        <v>1622</v>
      </c>
      <c r="K2868" s="1">
        <v>32.146584716900001</v>
      </c>
      <c r="L2868" s="1">
        <v>44.931777739300003</v>
      </c>
      <c r="M2868" s="1">
        <v>2</v>
      </c>
      <c r="N2868" s="1" t="s">
        <v>94</v>
      </c>
      <c r="O2868" s="1">
        <v>1</v>
      </c>
      <c r="P2868" t="str">
        <f>_xlfn.CONCAT( YEAR(TblOrigin[[#This Row],[ODK_DateOfSubmission]]), "-",TEXT( MONTH(TblOrigin[[#This Row],[ODK_DateOfSubmission]]),"00"))</f>
        <v>2021-12</v>
      </c>
    </row>
    <row r="2869" spans="1:16" x14ac:dyDescent="0.25">
      <c r="A2869" s="13">
        <v>3603051</v>
      </c>
      <c r="B2869" s="1">
        <v>360305115</v>
      </c>
      <c r="C2869" s="1">
        <v>24739</v>
      </c>
      <c r="D2869" s="6">
        <v>44553</v>
      </c>
      <c r="E2869" s="1">
        <v>124</v>
      </c>
      <c r="F2869" s="1" t="s">
        <v>96</v>
      </c>
      <c r="G2869" s="1" t="s">
        <v>173</v>
      </c>
      <c r="H2869" s="1" t="s">
        <v>1557</v>
      </c>
      <c r="I2869" s="1" t="s">
        <v>1558</v>
      </c>
      <c r="J2869" s="1" t="s">
        <v>380</v>
      </c>
      <c r="K2869" s="1">
        <v>32.136242439500002</v>
      </c>
      <c r="L2869" s="1">
        <v>44.936344474099997</v>
      </c>
      <c r="M2869" s="1">
        <v>1</v>
      </c>
      <c r="N2869" s="1" t="s">
        <v>74</v>
      </c>
      <c r="O2869" s="1">
        <v>1</v>
      </c>
      <c r="P2869" t="str">
        <f>_xlfn.CONCAT( YEAR(TblOrigin[[#This Row],[ODK_DateOfSubmission]]), "-",TEXT( MONTH(TblOrigin[[#This Row],[ODK_DateOfSubmission]]),"00"))</f>
        <v>2021-12</v>
      </c>
    </row>
    <row r="2870" spans="1:16" x14ac:dyDescent="0.25">
      <c r="A2870" s="13">
        <v>3603056</v>
      </c>
      <c r="B2870" s="1">
        <v>360305615</v>
      </c>
      <c r="C2870" s="1">
        <v>24149</v>
      </c>
      <c r="D2870" s="6">
        <v>44553</v>
      </c>
      <c r="E2870" s="1">
        <v>124</v>
      </c>
      <c r="F2870" s="1" t="s">
        <v>96</v>
      </c>
      <c r="G2870" s="1" t="s">
        <v>173</v>
      </c>
      <c r="H2870" s="1" t="s">
        <v>1557</v>
      </c>
      <c r="I2870" s="1" t="s">
        <v>1623</v>
      </c>
      <c r="J2870" s="1" t="s">
        <v>1624</v>
      </c>
      <c r="K2870" s="1">
        <v>32.1357497849</v>
      </c>
      <c r="L2870" s="1">
        <v>44.930514798300003</v>
      </c>
      <c r="M2870" s="1">
        <v>2</v>
      </c>
      <c r="N2870" s="1" t="s">
        <v>87</v>
      </c>
      <c r="O2870" s="1">
        <v>1</v>
      </c>
      <c r="P2870" t="str">
        <f>_xlfn.CONCAT( YEAR(TblOrigin[[#This Row],[ODK_DateOfSubmission]]), "-",TEXT( MONTH(TblOrigin[[#This Row],[ODK_DateOfSubmission]]),"00"))</f>
        <v>2021-12</v>
      </c>
    </row>
    <row r="2871" spans="1:16" x14ac:dyDescent="0.25">
      <c r="A2871" s="13">
        <v>3603056</v>
      </c>
      <c r="B2871" s="1">
        <v>360305615</v>
      </c>
      <c r="C2871" s="1">
        <v>24149</v>
      </c>
      <c r="D2871" s="6">
        <v>44553</v>
      </c>
      <c r="E2871" s="1">
        <v>124</v>
      </c>
      <c r="F2871" s="1" t="s">
        <v>96</v>
      </c>
      <c r="G2871" s="1" t="s">
        <v>173</v>
      </c>
      <c r="H2871" s="1" t="s">
        <v>1557</v>
      </c>
      <c r="I2871" s="1" t="s">
        <v>1623</v>
      </c>
      <c r="J2871" s="1" t="s">
        <v>1624</v>
      </c>
      <c r="K2871" s="1">
        <v>32.1357497849</v>
      </c>
      <c r="L2871" s="1">
        <v>44.930514798300003</v>
      </c>
      <c r="M2871" s="1">
        <v>2</v>
      </c>
      <c r="N2871" s="1" t="s">
        <v>82</v>
      </c>
      <c r="O2871" s="1">
        <v>1</v>
      </c>
      <c r="P2871" t="str">
        <f>_xlfn.CONCAT( YEAR(TblOrigin[[#This Row],[ODK_DateOfSubmission]]), "-",TEXT( MONTH(TblOrigin[[#This Row],[ODK_DateOfSubmission]]),"00"))</f>
        <v>2021-12</v>
      </c>
    </row>
    <row r="2872" spans="1:16" x14ac:dyDescent="0.25">
      <c r="A2872" s="13">
        <v>3603066</v>
      </c>
      <c r="B2872" s="1">
        <v>360306615</v>
      </c>
      <c r="C2872" s="1">
        <v>3308</v>
      </c>
      <c r="D2872" s="6">
        <v>44553</v>
      </c>
      <c r="E2872" s="1">
        <v>124</v>
      </c>
      <c r="F2872" s="1" t="s">
        <v>96</v>
      </c>
      <c r="G2872" s="1" t="s">
        <v>173</v>
      </c>
      <c r="H2872" s="1" t="s">
        <v>1557</v>
      </c>
      <c r="I2872" s="1" t="s">
        <v>1625</v>
      </c>
      <c r="J2872" s="1" t="s">
        <v>232</v>
      </c>
      <c r="K2872" s="1">
        <v>32.131914775399999</v>
      </c>
      <c r="L2872" s="1">
        <v>44.931632939399996</v>
      </c>
      <c r="M2872" s="1">
        <v>1</v>
      </c>
      <c r="N2872" s="1" t="s">
        <v>74</v>
      </c>
      <c r="O2872" s="1">
        <v>1</v>
      </c>
      <c r="P2872" t="str">
        <f>_xlfn.CONCAT( YEAR(TblOrigin[[#This Row],[ODK_DateOfSubmission]]), "-",TEXT( MONTH(TblOrigin[[#This Row],[ODK_DateOfSubmission]]),"00"))</f>
        <v>2021-12</v>
      </c>
    </row>
    <row r="2873" spans="1:16" x14ac:dyDescent="0.25">
      <c r="A2873" s="13">
        <v>3603064</v>
      </c>
      <c r="B2873" s="1">
        <v>360306415</v>
      </c>
      <c r="C2873" s="1">
        <v>25568</v>
      </c>
      <c r="D2873" s="6">
        <v>44553</v>
      </c>
      <c r="E2873" s="1">
        <v>124</v>
      </c>
      <c r="F2873" s="1" t="s">
        <v>96</v>
      </c>
      <c r="G2873" s="1" t="s">
        <v>173</v>
      </c>
      <c r="H2873" s="1" t="s">
        <v>1145</v>
      </c>
      <c r="I2873" s="1" t="s">
        <v>1626</v>
      </c>
      <c r="J2873" s="1" t="s">
        <v>1627</v>
      </c>
      <c r="K2873" s="1">
        <v>32.006298769300003</v>
      </c>
      <c r="L2873" s="1">
        <v>44.844773216599997</v>
      </c>
      <c r="M2873" s="1">
        <v>2</v>
      </c>
      <c r="N2873" s="1" t="s">
        <v>74</v>
      </c>
      <c r="O2873" s="1">
        <v>1</v>
      </c>
      <c r="P2873" t="str">
        <f>_xlfn.CONCAT( YEAR(TblOrigin[[#This Row],[ODK_DateOfSubmission]]), "-",TEXT( MONTH(TblOrigin[[#This Row],[ODK_DateOfSubmission]]),"00"))</f>
        <v>2021-12</v>
      </c>
    </row>
    <row r="2874" spans="1:16" x14ac:dyDescent="0.25">
      <c r="A2874" s="13">
        <v>3603064</v>
      </c>
      <c r="B2874" s="1">
        <v>360306415</v>
      </c>
      <c r="C2874" s="1">
        <v>25568</v>
      </c>
      <c r="D2874" s="6">
        <v>44553</v>
      </c>
      <c r="E2874" s="1">
        <v>124</v>
      </c>
      <c r="F2874" s="1" t="s">
        <v>96</v>
      </c>
      <c r="G2874" s="1" t="s">
        <v>173</v>
      </c>
      <c r="H2874" s="1" t="s">
        <v>1145</v>
      </c>
      <c r="I2874" s="1" t="s">
        <v>1626</v>
      </c>
      <c r="J2874" s="1" t="s">
        <v>1627</v>
      </c>
      <c r="K2874" s="1">
        <v>32.006298769300003</v>
      </c>
      <c r="L2874" s="1">
        <v>44.844773216599997</v>
      </c>
      <c r="M2874" s="1">
        <v>2</v>
      </c>
      <c r="N2874" s="1" t="s">
        <v>90</v>
      </c>
      <c r="O2874" s="1">
        <v>1</v>
      </c>
      <c r="P2874" t="str">
        <f>_xlfn.CONCAT( YEAR(TblOrigin[[#This Row],[ODK_DateOfSubmission]]), "-",TEXT( MONTH(TblOrigin[[#This Row],[ODK_DateOfSubmission]]),"00"))</f>
        <v>2021-12</v>
      </c>
    </row>
    <row r="2875" spans="1:16" x14ac:dyDescent="0.25">
      <c r="A2875" s="13">
        <v>3603026</v>
      </c>
      <c r="B2875" s="1">
        <v>360302615</v>
      </c>
      <c r="C2875" s="1">
        <v>24523</v>
      </c>
      <c r="D2875" s="6">
        <v>44553</v>
      </c>
      <c r="E2875" s="1">
        <v>124</v>
      </c>
      <c r="F2875" s="1" t="s">
        <v>96</v>
      </c>
      <c r="G2875" s="1" t="s">
        <v>173</v>
      </c>
      <c r="H2875" s="1" t="s">
        <v>1145</v>
      </c>
      <c r="I2875" s="1" t="s">
        <v>1628</v>
      </c>
      <c r="J2875" s="1" t="s">
        <v>1629</v>
      </c>
      <c r="K2875" s="1">
        <v>32.1099683451</v>
      </c>
      <c r="L2875" s="1">
        <v>44.756531535400001</v>
      </c>
      <c r="M2875" s="1">
        <v>2</v>
      </c>
      <c r="N2875" s="1" t="s">
        <v>74</v>
      </c>
      <c r="O2875" s="1">
        <v>1</v>
      </c>
      <c r="P2875" t="str">
        <f>_xlfn.CONCAT( YEAR(TblOrigin[[#This Row],[ODK_DateOfSubmission]]), "-",TEXT( MONTH(TblOrigin[[#This Row],[ODK_DateOfSubmission]]),"00"))</f>
        <v>2021-12</v>
      </c>
    </row>
    <row r="2876" spans="1:16" x14ac:dyDescent="0.25">
      <c r="A2876" s="13">
        <v>3603026</v>
      </c>
      <c r="B2876" s="1">
        <v>360302615</v>
      </c>
      <c r="C2876" s="1">
        <v>24523</v>
      </c>
      <c r="D2876" s="6">
        <v>44553</v>
      </c>
      <c r="E2876" s="1">
        <v>124</v>
      </c>
      <c r="F2876" s="1" t="s">
        <v>96</v>
      </c>
      <c r="G2876" s="1" t="s">
        <v>173</v>
      </c>
      <c r="H2876" s="1" t="s">
        <v>1145</v>
      </c>
      <c r="I2876" s="1" t="s">
        <v>1628</v>
      </c>
      <c r="J2876" s="1" t="s">
        <v>1629</v>
      </c>
      <c r="K2876" s="1">
        <v>32.1099683451</v>
      </c>
      <c r="L2876" s="1">
        <v>44.756531535400001</v>
      </c>
      <c r="M2876" s="1">
        <v>2</v>
      </c>
      <c r="N2876" s="1" t="s">
        <v>87</v>
      </c>
      <c r="O2876" s="1">
        <v>1</v>
      </c>
      <c r="P2876" t="str">
        <f>_xlfn.CONCAT( YEAR(TblOrigin[[#This Row],[ODK_DateOfSubmission]]), "-",TEXT( MONTH(TblOrigin[[#This Row],[ODK_DateOfSubmission]]),"00"))</f>
        <v>2021-12</v>
      </c>
    </row>
    <row r="2877" spans="1:16" x14ac:dyDescent="0.25">
      <c r="A2877" s="13">
        <v>3603050</v>
      </c>
      <c r="B2877" s="1">
        <v>360305015</v>
      </c>
      <c r="C2877" s="1">
        <v>23551</v>
      </c>
      <c r="D2877" s="6">
        <v>44553</v>
      </c>
      <c r="E2877" s="1">
        <v>124</v>
      </c>
      <c r="F2877" s="1" t="s">
        <v>96</v>
      </c>
      <c r="G2877" s="1" t="s">
        <v>173</v>
      </c>
      <c r="H2877" s="1" t="s">
        <v>1138</v>
      </c>
      <c r="I2877" s="1" t="s">
        <v>1630</v>
      </c>
      <c r="J2877" s="1" t="s">
        <v>1631</v>
      </c>
      <c r="K2877" s="1">
        <v>32.007400569600001</v>
      </c>
      <c r="L2877" s="1">
        <v>44.870785841199996</v>
      </c>
      <c r="M2877" s="1">
        <v>2</v>
      </c>
      <c r="N2877" s="1" t="s">
        <v>108</v>
      </c>
      <c r="O2877" s="1">
        <v>1</v>
      </c>
      <c r="P2877" t="str">
        <f>_xlfn.CONCAT( YEAR(TblOrigin[[#This Row],[ODK_DateOfSubmission]]), "-",TEXT( MONTH(TblOrigin[[#This Row],[ODK_DateOfSubmission]]),"00"))</f>
        <v>2021-12</v>
      </c>
    </row>
    <row r="2878" spans="1:16" x14ac:dyDescent="0.25">
      <c r="A2878" s="13">
        <v>3603050</v>
      </c>
      <c r="B2878" s="1">
        <v>360305015</v>
      </c>
      <c r="C2878" s="1">
        <v>23551</v>
      </c>
      <c r="D2878" s="6">
        <v>44553</v>
      </c>
      <c r="E2878" s="1">
        <v>124</v>
      </c>
      <c r="F2878" s="1" t="s">
        <v>96</v>
      </c>
      <c r="G2878" s="1" t="s">
        <v>173</v>
      </c>
      <c r="H2878" s="1" t="s">
        <v>1138</v>
      </c>
      <c r="I2878" s="1" t="s">
        <v>1630</v>
      </c>
      <c r="J2878" s="1" t="s">
        <v>1631</v>
      </c>
      <c r="K2878" s="1">
        <v>32.007400569600001</v>
      </c>
      <c r="L2878" s="1">
        <v>44.870785841199996</v>
      </c>
      <c r="M2878" s="1">
        <v>2</v>
      </c>
      <c r="N2878" s="1" t="s">
        <v>87</v>
      </c>
      <c r="O2878" s="1">
        <v>1</v>
      </c>
      <c r="P2878" t="str">
        <f>_xlfn.CONCAT( YEAR(TblOrigin[[#This Row],[ODK_DateOfSubmission]]), "-",TEXT( MONTH(TblOrigin[[#This Row],[ODK_DateOfSubmission]]),"00"))</f>
        <v>2021-12</v>
      </c>
    </row>
    <row r="2879" spans="1:16" x14ac:dyDescent="0.25">
      <c r="A2879" s="13">
        <v>3603077</v>
      </c>
      <c r="B2879" s="1">
        <v>360307715</v>
      </c>
      <c r="C2879" s="1">
        <v>25287</v>
      </c>
      <c r="D2879" s="6">
        <v>44553</v>
      </c>
      <c r="E2879" s="1">
        <v>124</v>
      </c>
      <c r="F2879" s="1" t="s">
        <v>96</v>
      </c>
      <c r="G2879" s="1" t="s">
        <v>173</v>
      </c>
      <c r="H2879" s="1" t="s">
        <v>1138</v>
      </c>
      <c r="I2879" s="1" t="s">
        <v>1632</v>
      </c>
      <c r="J2879" s="1" t="s">
        <v>1633</v>
      </c>
      <c r="K2879" s="1">
        <v>31.984919999999999</v>
      </c>
      <c r="L2879" s="1">
        <v>44.938873999999998</v>
      </c>
      <c r="M2879" s="1">
        <v>1</v>
      </c>
      <c r="N2879" s="1" t="s">
        <v>82</v>
      </c>
      <c r="O2879" s="1">
        <v>1</v>
      </c>
      <c r="P2879" t="str">
        <f>_xlfn.CONCAT( YEAR(TblOrigin[[#This Row],[ODK_DateOfSubmission]]), "-",TEXT( MONTH(TblOrigin[[#This Row],[ODK_DateOfSubmission]]),"00"))</f>
        <v>2021-12</v>
      </c>
    </row>
    <row r="2880" spans="1:16" x14ac:dyDescent="0.25">
      <c r="A2880" s="13">
        <v>3603085</v>
      </c>
      <c r="B2880" s="1">
        <v>360308515</v>
      </c>
      <c r="C2880" s="1">
        <v>22452</v>
      </c>
      <c r="D2880" s="6">
        <v>44553</v>
      </c>
      <c r="E2880" s="1">
        <v>124</v>
      </c>
      <c r="F2880" s="1" t="s">
        <v>96</v>
      </c>
      <c r="G2880" s="1" t="s">
        <v>173</v>
      </c>
      <c r="H2880" s="1" t="s">
        <v>1138</v>
      </c>
      <c r="I2880" s="1" t="s">
        <v>1634</v>
      </c>
      <c r="J2880" s="1" t="s">
        <v>1635</v>
      </c>
      <c r="K2880" s="1">
        <v>31.999164970500001</v>
      </c>
      <c r="L2880" s="1">
        <v>45.015406776699997</v>
      </c>
      <c r="M2880" s="1">
        <v>5</v>
      </c>
      <c r="N2880" s="1" t="s">
        <v>74</v>
      </c>
      <c r="O2880" s="1">
        <v>3</v>
      </c>
      <c r="P2880" t="str">
        <f>_xlfn.CONCAT( YEAR(TblOrigin[[#This Row],[ODK_DateOfSubmission]]), "-",TEXT( MONTH(TblOrigin[[#This Row],[ODK_DateOfSubmission]]),"00"))</f>
        <v>2021-12</v>
      </c>
    </row>
    <row r="2881" spans="1:16" x14ac:dyDescent="0.25">
      <c r="A2881" s="13">
        <v>3603085</v>
      </c>
      <c r="B2881" s="1">
        <v>360308515</v>
      </c>
      <c r="C2881" s="1">
        <v>22452</v>
      </c>
      <c r="D2881" s="6">
        <v>44553</v>
      </c>
      <c r="E2881" s="1">
        <v>124</v>
      </c>
      <c r="F2881" s="1" t="s">
        <v>96</v>
      </c>
      <c r="G2881" s="1" t="s">
        <v>173</v>
      </c>
      <c r="H2881" s="1" t="s">
        <v>1138</v>
      </c>
      <c r="I2881" s="1" t="s">
        <v>1634</v>
      </c>
      <c r="J2881" s="1" t="s">
        <v>1635</v>
      </c>
      <c r="K2881" s="1">
        <v>31.999164970500001</v>
      </c>
      <c r="L2881" s="1">
        <v>45.015406776699997</v>
      </c>
      <c r="M2881" s="1">
        <v>5</v>
      </c>
      <c r="N2881" s="1" t="s">
        <v>87</v>
      </c>
      <c r="O2881" s="1">
        <v>2</v>
      </c>
      <c r="P2881" t="str">
        <f>_xlfn.CONCAT( YEAR(TblOrigin[[#This Row],[ODK_DateOfSubmission]]), "-",TEXT( MONTH(TblOrigin[[#This Row],[ODK_DateOfSubmission]]),"00"))</f>
        <v>2021-12</v>
      </c>
    </row>
    <row r="2882" spans="1:16" x14ac:dyDescent="0.25">
      <c r="A2882" s="13">
        <v>3604009</v>
      </c>
      <c r="B2882" s="1">
        <v>360400915</v>
      </c>
      <c r="C2882" s="1">
        <v>25285</v>
      </c>
      <c r="D2882" s="6">
        <v>44553</v>
      </c>
      <c r="E2882" s="1">
        <v>124</v>
      </c>
      <c r="F2882" s="1" t="s">
        <v>96</v>
      </c>
      <c r="G2882" s="1" t="s">
        <v>176</v>
      </c>
      <c r="H2882" s="1" t="s">
        <v>1600</v>
      </c>
      <c r="I2882" s="1" t="s">
        <v>1146</v>
      </c>
      <c r="J2882" s="1" t="s">
        <v>232</v>
      </c>
      <c r="K2882" s="1">
        <v>31.825473750899999</v>
      </c>
      <c r="L2882" s="1">
        <v>44.942785929300001</v>
      </c>
      <c r="M2882" s="1">
        <v>2</v>
      </c>
      <c r="N2882" s="1" t="s">
        <v>74</v>
      </c>
      <c r="O2882" s="1">
        <v>1</v>
      </c>
      <c r="P2882" t="str">
        <f>_xlfn.CONCAT( YEAR(TblOrigin[[#This Row],[ODK_DateOfSubmission]]), "-",TEXT( MONTH(TblOrigin[[#This Row],[ODK_DateOfSubmission]]),"00"))</f>
        <v>2021-12</v>
      </c>
    </row>
    <row r="2883" spans="1:16" x14ac:dyDescent="0.25">
      <c r="A2883" s="13">
        <v>3604009</v>
      </c>
      <c r="B2883" s="1">
        <v>360400915</v>
      </c>
      <c r="C2883" s="1">
        <v>25285</v>
      </c>
      <c r="D2883" s="6">
        <v>44553</v>
      </c>
      <c r="E2883" s="1">
        <v>124</v>
      </c>
      <c r="F2883" s="1" t="s">
        <v>96</v>
      </c>
      <c r="G2883" s="1" t="s">
        <v>176</v>
      </c>
      <c r="H2883" s="1" t="s">
        <v>1600</v>
      </c>
      <c r="I2883" s="1" t="s">
        <v>1146</v>
      </c>
      <c r="J2883" s="1" t="s">
        <v>232</v>
      </c>
      <c r="K2883" s="1">
        <v>31.825473750899999</v>
      </c>
      <c r="L2883" s="1">
        <v>44.942785929300001</v>
      </c>
      <c r="M2883" s="1">
        <v>2</v>
      </c>
      <c r="N2883" s="1" t="s">
        <v>87</v>
      </c>
      <c r="O2883" s="1">
        <v>1</v>
      </c>
      <c r="P2883" t="str">
        <f>_xlfn.CONCAT( YEAR(TblOrigin[[#This Row],[ODK_DateOfSubmission]]), "-",TEXT( MONTH(TblOrigin[[#This Row],[ODK_DateOfSubmission]]),"00"))</f>
        <v>2021-12</v>
      </c>
    </row>
    <row r="2884" spans="1:16" x14ac:dyDescent="0.25">
      <c r="A2884" s="13">
        <v>3604014</v>
      </c>
      <c r="B2884" s="1">
        <v>360401415</v>
      </c>
      <c r="C2884" s="1">
        <v>25564</v>
      </c>
      <c r="D2884" s="6">
        <v>44553</v>
      </c>
      <c r="E2884" s="1">
        <v>124</v>
      </c>
      <c r="F2884" s="1" t="s">
        <v>96</v>
      </c>
      <c r="G2884" s="1" t="s">
        <v>176</v>
      </c>
      <c r="H2884" s="1" t="s">
        <v>1600</v>
      </c>
      <c r="I2884" s="1" t="s">
        <v>1636</v>
      </c>
      <c r="J2884" s="1" t="s">
        <v>1637</v>
      </c>
      <c r="K2884" s="1">
        <v>31.822133939699999</v>
      </c>
      <c r="L2884" s="1">
        <v>44.944287024600001</v>
      </c>
      <c r="M2884" s="1">
        <v>1</v>
      </c>
      <c r="N2884" s="1" t="s">
        <v>87</v>
      </c>
      <c r="O2884" s="1">
        <v>1</v>
      </c>
      <c r="P2884" t="str">
        <f>_xlfn.CONCAT( YEAR(TblOrigin[[#This Row],[ODK_DateOfSubmission]]), "-",TEXT( MONTH(TblOrigin[[#This Row],[ODK_DateOfSubmission]]),"00"))</f>
        <v>2021-12</v>
      </c>
    </row>
    <row r="2885" spans="1:16" x14ac:dyDescent="0.25">
      <c r="A2885" s="13">
        <v>3505002</v>
      </c>
      <c r="B2885" s="1">
        <v>350500215</v>
      </c>
      <c r="C2885" s="1">
        <v>24721</v>
      </c>
      <c r="D2885" s="6">
        <v>44553</v>
      </c>
      <c r="E2885" s="1">
        <v>124</v>
      </c>
      <c r="F2885" s="1" t="s">
        <v>68</v>
      </c>
      <c r="G2885" s="1" t="s">
        <v>77</v>
      </c>
      <c r="H2885" s="1" t="s">
        <v>1112</v>
      </c>
      <c r="I2885" s="1" t="s">
        <v>1113</v>
      </c>
      <c r="J2885" s="1" t="s">
        <v>1114</v>
      </c>
      <c r="K2885" s="1">
        <v>30.956201633799999</v>
      </c>
      <c r="L2885" s="1">
        <v>46.359501579899998</v>
      </c>
      <c r="M2885" s="1">
        <v>13</v>
      </c>
      <c r="N2885" s="1" t="s">
        <v>66</v>
      </c>
      <c r="O2885" s="1">
        <v>8</v>
      </c>
      <c r="P2885" t="str">
        <f>_xlfn.CONCAT( YEAR(TblOrigin[[#This Row],[ODK_DateOfSubmission]]), "-",TEXT( MONTH(TblOrigin[[#This Row],[ODK_DateOfSubmission]]),"00"))</f>
        <v>2021-12</v>
      </c>
    </row>
    <row r="2886" spans="1:16" x14ac:dyDescent="0.25">
      <c r="A2886" s="13">
        <v>3505002</v>
      </c>
      <c r="B2886" s="1">
        <v>350500215</v>
      </c>
      <c r="C2886" s="1">
        <v>24721</v>
      </c>
      <c r="D2886" s="6">
        <v>44553</v>
      </c>
      <c r="E2886" s="1">
        <v>124</v>
      </c>
      <c r="F2886" s="1" t="s">
        <v>68</v>
      </c>
      <c r="G2886" s="1" t="s">
        <v>77</v>
      </c>
      <c r="H2886" s="1" t="s">
        <v>1112</v>
      </c>
      <c r="I2886" s="1" t="s">
        <v>1113</v>
      </c>
      <c r="J2886" s="1" t="s">
        <v>1114</v>
      </c>
      <c r="K2886" s="1">
        <v>30.956201633799999</v>
      </c>
      <c r="L2886" s="1">
        <v>46.359501579899998</v>
      </c>
      <c r="M2886" s="1">
        <v>13</v>
      </c>
      <c r="N2886" s="1" t="s">
        <v>87</v>
      </c>
      <c r="O2886" s="1">
        <v>5</v>
      </c>
      <c r="P2886" t="str">
        <f>_xlfn.CONCAT( YEAR(TblOrigin[[#This Row],[ODK_DateOfSubmission]]), "-",TEXT( MONTH(TblOrigin[[#This Row],[ODK_DateOfSubmission]]),"00"))</f>
        <v>2021-12</v>
      </c>
    </row>
    <row r="2887" spans="1:16" x14ac:dyDescent="0.25">
      <c r="A2887" s="13">
        <v>3505014</v>
      </c>
      <c r="B2887" s="1">
        <v>350501415</v>
      </c>
      <c r="C2887" s="1">
        <v>33810</v>
      </c>
      <c r="D2887" s="6">
        <v>44553</v>
      </c>
      <c r="E2887" s="1">
        <v>124</v>
      </c>
      <c r="F2887" s="1" t="s">
        <v>68</v>
      </c>
      <c r="G2887" s="1" t="s">
        <v>77</v>
      </c>
      <c r="H2887" s="1" t="s">
        <v>1128</v>
      </c>
      <c r="I2887" s="1" t="s">
        <v>1343</v>
      </c>
      <c r="J2887" s="1" t="s">
        <v>1344</v>
      </c>
      <c r="K2887" s="1">
        <v>30.880875</v>
      </c>
      <c r="L2887" s="1">
        <v>46.576391999999998</v>
      </c>
      <c r="M2887" s="1">
        <v>29</v>
      </c>
      <c r="N2887" s="1" t="s">
        <v>94</v>
      </c>
      <c r="O2887" s="1">
        <v>8</v>
      </c>
      <c r="P2887" t="str">
        <f>_xlfn.CONCAT( YEAR(TblOrigin[[#This Row],[ODK_DateOfSubmission]]), "-",TEXT( MONTH(TblOrigin[[#This Row],[ODK_DateOfSubmission]]),"00"))</f>
        <v>2021-12</v>
      </c>
    </row>
    <row r="2888" spans="1:16" x14ac:dyDescent="0.25">
      <c r="A2888" s="13">
        <v>3505014</v>
      </c>
      <c r="B2888" s="1">
        <v>350501415</v>
      </c>
      <c r="C2888" s="1">
        <v>33810</v>
      </c>
      <c r="D2888" s="6">
        <v>44553</v>
      </c>
      <c r="E2888" s="1">
        <v>124</v>
      </c>
      <c r="F2888" s="1" t="s">
        <v>68</v>
      </c>
      <c r="G2888" s="1" t="s">
        <v>77</v>
      </c>
      <c r="H2888" s="1" t="s">
        <v>1128</v>
      </c>
      <c r="I2888" s="1" t="s">
        <v>1343</v>
      </c>
      <c r="J2888" s="1" t="s">
        <v>1344</v>
      </c>
      <c r="K2888" s="1">
        <v>30.880875</v>
      </c>
      <c r="L2888" s="1">
        <v>46.576391999999998</v>
      </c>
      <c r="M2888" s="1">
        <v>29</v>
      </c>
      <c r="N2888" s="1" t="s">
        <v>66</v>
      </c>
      <c r="O2888" s="1">
        <v>5</v>
      </c>
      <c r="P2888" t="str">
        <f>_xlfn.CONCAT( YEAR(TblOrigin[[#This Row],[ODK_DateOfSubmission]]), "-",TEXT( MONTH(TblOrigin[[#This Row],[ODK_DateOfSubmission]]),"00"))</f>
        <v>2021-12</v>
      </c>
    </row>
    <row r="2889" spans="1:16" x14ac:dyDescent="0.25">
      <c r="A2889" s="13">
        <v>3505014</v>
      </c>
      <c r="B2889" s="1">
        <v>350501415</v>
      </c>
      <c r="C2889" s="1">
        <v>33810</v>
      </c>
      <c r="D2889" s="6">
        <v>44553</v>
      </c>
      <c r="E2889" s="1">
        <v>124</v>
      </c>
      <c r="F2889" s="1" t="s">
        <v>68</v>
      </c>
      <c r="G2889" s="1" t="s">
        <v>77</v>
      </c>
      <c r="H2889" s="1" t="s">
        <v>1128</v>
      </c>
      <c r="I2889" s="1" t="s">
        <v>1343</v>
      </c>
      <c r="J2889" s="1" t="s">
        <v>1344</v>
      </c>
      <c r="K2889" s="1">
        <v>30.880875</v>
      </c>
      <c r="L2889" s="1">
        <v>46.576391999999998</v>
      </c>
      <c r="M2889" s="1">
        <v>29</v>
      </c>
      <c r="N2889" s="1" t="s">
        <v>129</v>
      </c>
      <c r="O2889" s="1">
        <v>10</v>
      </c>
      <c r="P2889" t="str">
        <f>_xlfn.CONCAT( YEAR(TblOrigin[[#This Row],[ODK_DateOfSubmission]]), "-",TEXT( MONTH(TblOrigin[[#This Row],[ODK_DateOfSubmission]]),"00"))</f>
        <v>2021-12</v>
      </c>
    </row>
    <row r="2890" spans="1:16" x14ac:dyDescent="0.25">
      <c r="A2890" s="13">
        <v>3505014</v>
      </c>
      <c r="B2890" s="1">
        <v>350501415</v>
      </c>
      <c r="C2890" s="1">
        <v>33810</v>
      </c>
      <c r="D2890" s="6">
        <v>44553</v>
      </c>
      <c r="E2890" s="1">
        <v>124</v>
      </c>
      <c r="F2890" s="1" t="s">
        <v>68</v>
      </c>
      <c r="G2890" s="1" t="s">
        <v>77</v>
      </c>
      <c r="H2890" s="1" t="s">
        <v>1128</v>
      </c>
      <c r="I2890" s="1" t="s">
        <v>1343</v>
      </c>
      <c r="J2890" s="1" t="s">
        <v>1344</v>
      </c>
      <c r="K2890" s="1">
        <v>30.880875</v>
      </c>
      <c r="L2890" s="1">
        <v>46.576391999999998</v>
      </c>
      <c r="M2890" s="1">
        <v>29</v>
      </c>
      <c r="N2890" s="1" t="s">
        <v>91</v>
      </c>
      <c r="O2890" s="1">
        <v>2</v>
      </c>
      <c r="P2890" t="str">
        <f>_xlfn.CONCAT( YEAR(TblOrigin[[#This Row],[ODK_DateOfSubmission]]), "-",TEXT( MONTH(TblOrigin[[#This Row],[ODK_DateOfSubmission]]),"00"))</f>
        <v>2021-12</v>
      </c>
    </row>
    <row r="2891" spans="1:16" x14ac:dyDescent="0.25">
      <c r="A2891" s="13">
        <v>3505014</v>
      </c>
      <c r="B2891" s="1">
        <v>350501415</v>
      </c>
      <c r="C2891" s="1">
        <v>33810</v>
      </c>
      <c r="D2891" s="6">
        <v>44553</v>
      </c>
      <c r="E2891" s="1">
        <v>124</v>
      </c>
      <c r="F2891" s="1" t="s">
        <v>68</v>
      </c>
      <c r="G2891" s="1" t="s">
        <v>77</v>
      </c>
      <c r="H2891" s="1" t="s">
        <v>1128</v>
      </c>
      <c r="I2891" s="1" t="s">
        <v>1343</v>
      </c>
      <c r="J2891" s="1" t="s">
        <v>1344</v>
      </c>
      <c r="K2891" s="1">
        <v>30.880875</v>
      </c>
      <c r="L2891" s="1">
        <v>46.576391999999998</v>
      </c>
      <c r="M2891" s="1">
        <v>29</v>
      </c>
      <c r="N2891" s="1" t="s">
        <v>119</v>
      </c>
      <c r="O2891" s="1">
        <v>4</v>
      </c>
      <c r="P2891" t="str">
        <f>_xlfn.CONCAT( YEAR(TblOrigin[[#This Row],[ODK_DateOfSubmission]]), "-",TEXT( MONTH(TblOrigin[[#This Row],[ODK_DateOfSubmission]]),"00"))</f>
        <v>2021-12</v>
      </c>
    </row>
    <row r="2892" spans="1:16" x14ac:dyDescent="0.25">
      <c r="A2892" s="13">
        <v>3505016</v>
      </c>
      <c r="B2892" s="1">
        <v>350501615</v>
      </c>
      <c r="C2892" s="1">
        <v>34161</v>
      </c>
      <c r="D2892" s="6">
        <v>44553</v>
      </c>
      <c r="E2892" s="1">
        <v>124</v>
      </c>
      <c r="F2892" s="1" t="s">
        <v>68</v>
      </c>
      <c r="G2892" s="1" t="s">
        <v>77</v>
      </c>
      <c r="H2892" s="1" t="s">
        <v>1115</v>
      </c>
      <c r="I2892" s="1" t="s">
        <v>1428</v>
      </c>
      <c r="J2892" s="1" t="s">
        <v>1429</v>
      </c>
      <c r="K2892" s="1">
        <v>30.880265143100001</v>
      </c>
      <c r="L2892" s="1">
        <v>46.454987385000003</v>
      </c>
      <c r="M2892" s="1">
        <v>10</v>
      </c>
      <c r="N2892" s="1" t="s">
        <v>66</v>
      </c>
      <c r="O2892" s="1">
        <v>5</v>
      </c>
      <c r="P2892" t="str">
        <f>_xlfn.CONCAT( YEAR(TblOrigin[[#This Row],[ODK_DateOfSubmission]]), "-",TEXT( MONTH(TblOrigin[[#This Row],[ODK_DateOfSubmission]]),"00"))</f>
        <v>2021-12</v>
      </c>
    </row>
    <row r="2893" spans="1:16" x14ac:dyDescent="0.25">
      <c r="A2893" s="13">
        <v>3505016</v>
      </c>
      <c r="B2893" s="1">
        <v>350501615</v>
      </c>
      <c r="C2893" s="1">
        <v>34161</v>
      </c>
      <c r="D2893" s="6">
        <v>44553</v>
      </c>
      <c r="E2893" s="1">
        <v>124</v>
      </c>
      <c r="F2893" s="1" t="s">
        <v>68</v>
      </c>
      <c r="G2893" s="1" t="s">
        <v>77</v>
      </c>
      <c r="H2893" s="1" t="s">
        <v>1115</v>
      </c>
      <c r="I2893" s="1" t="s">
        <v>1428</v>
      </c>
      <c r="J2893" s="1" t="s">
        <v>1429</v>
      </c>
      <c r="K2893" s="1">
        <v>30.880265143100001</v>
      </c>
      <c r="L2893" s="1">
        <v>46.454987385000003</v>
      </c>
      <c r="M2893" s="1">
        <v>10</v>
      </c>
      <c r="N2893" s="1" t="s">
        <v>78</v>
      </c>
      <c r="O2893" s="1">
        <v>4</v>
      </c>
      <c r="P2893" t="str">
        <f>_xlfn.CONCAT( YEAR(TblOrigin[[#This Row],[ODK_DateOfSubmission]]), "-",TEXT( MONTH(TblOrigin[[#This Row],[ODK_DateOfSubmission]]),"00"))</f>
        <v>2021-12</v>
      </c>
    </row>
    <row r="2894" spans="1:16" x14ac:dyDescent="0.25">
      <c r="A2894" s="13">
        <v>3505016</v>
      </c>
      <c r="B2894" s="1">
        <v>350501615</v>
      </c>
      <c r="C2894" s="1">
        <v>34161</v>
      </c>
      <c r="D2894" s="6">
        <v>44553</v>
      </c>
      <c r="E2894" s="1">
        <v>124</v>
      </c>
      <c r="F2894" s="1" t="s">
        <v>68</v>
      </c>
      <c r="G2894" s="1" t="s">
        <v>77</v>
      </c>
      <c r="H2894" s="1" t="s">
        <v>1115</v>
      </c>
      <c r="I2894" s="1" t="s">
        <v>1428</v>
      </c>
      <c r="J2894" s="1" t="s">
        <v>1429</v>
      </c>
      <c r="K2894" s="1">
        <v>30.880265143100001</v>
      </c>
      <c r="L2894" s="1">
        <v>46.454987385000003</v>
      </c>
      <c r="M2894" s="1">
        <v>10</v>
      </c>
      <c r="N2894" s="1" t="s">
        <v>87</v>
      </c>
      <c r="O2894" s="1">
        <v>1</v>
      </c>
      <c r="P2894" t="str">
        <f>_xlfn.CONCAT( YEAR(TblOrigin[[#This Row],[ODK_DateOfSubmission]]), "-",TEXT( MONTH(TblOrigin[[#This Row],[ODK_DateOfSubmission]]),"00"))</f>
        <v>2021-12</v>
      </c>
    </row>
    <row r="2895" spans="1:16" x14ac:dyDescent="0.25">
      <c r="A2895" s="13">
        <v>3505003</v>
      </c>
      <c r="B2895" s="1">
        <v>350500315</v>
      </c>
      <c r="C2895" s="1">
        <v>25436</v>
      </c>
      <c r="D2895" s="6">
        <v>44553</v>
      </c>
      <c r="E2895" s="1">
        <v>124</v>
      </c>
      <c r="F2895" s="1" t="s">
        <v>68</v>
      </c>
      <c r="G2895" s="1" t="s">
        <v>77</v>
      </c>
      <c r="H2895" s="1" t="s">
        <v>1115</v>
      </c>
      <c r="I2895" s="1" t="s">
        <v>1116</v>
      </c>
      <c r="J2895" s="1" t="s">
        <v>1117</v>
      </c>
      <c r="K2895" s="1">
        <v>30.906636502200001</v>
      </c>
      <c r="L2895" s="1">
        <v>46.445979934699999</v>
      </c>
      <c r="M2895" s="1">
        <v>19</v>
      </c>
      <c r="N2895" s="1" t="s">
        <v>78</v>
      </c>
      <c r="O2895" s="1">
        <v>5</v>
      </c>
      <c r="P2895" t="str">
        <f>_xlfn.CONCAT( YEAR(TblOrigin[[#This Row],[ODK_DateOfSubmission]]), "-",TEXT( MONTH(TblOrigin[[#This Row],[ODK_DateOfSubmission]]),"00"))</f>
        <v>2021-12</v>
      </c>
    </row>
    <row r="2896" spans="1:16" x14ac:dyDescent="0.25">
      <c r="A2896" s="13">
        <v>3505003</v>
      </c>
      <c r="B2896" s="1">
        <v>350500315</v>
      </c>
      <c r="C2896" s="1">
        <v>25436</v>
      </c>
      <c r="D2896" s="6">
        <v>44553</v>
      </c>
      <c r="E2896" s="1">
        <v>124</v>
      </c>
      <c r="F2896" s="1" t="s">
        <v>68</v>
      </c>
      <c r="G2896" s="1" t="s">
        <v>77</v>
      </c>
      <c r="H2896" s="1" t="s">
        <v>1115</v>
      </c>
      <c r="I2896" s="1" t="s">
        <v>1116</v>
      </c>
      <c r="J2896" s="1" t="s">
        <v>1117</v>
      </c>
      <c r="K2896" s="1">
        <v>30.906636502200001</v>
      </c>
      <c r="L2896" s="1">
        <v>46.445979934699999</v>
      </c>
      <c r="M2896" s="1">
        <v>19</v>
      </c>
      <c r="N2896" s="1" t="s">
        <v>90</v>
      </c>
      <c r="O2896" s="1">
        <v>10</v>
      </c>
      <c r="P2896" t="str">
        <f>_xlfn.CONCAT( YEAR(TblOrigin[[#This Row],[ODK_DateOfSubmission]]), "-",TEXT( MONTH(TblOrigin[[#This Row],[ODK_DateOfSubmission]]),"00"))</f>
        <v>2021-12</v>
      </c>
    </row>
    <row r="2897" spans="1:16" x14ac:dyDescent="0.25">
      <c r="A2897" s="13">
        <v>3505003</v>
      </c>
      <c r="B2897" s="1">
        <v>350500315</v>
      </c>
      <c r="C2897" s="1">
        <v>25436</v>
      </c>
      <c r="D2897" s="6">
        <v>44553</v>
      </c>
      <c r="E2897" s="1">
        <v>124</v>
      </c>
      <c r="F2897" s="1" t="s">
        <v>68</v>
      </c>
      <c r="G2897" s="1" t="s">
        <v>77</v>
      </c>
      <c r="H2897" s="1" t="s">
        <v>1115</v>
      </c>
      <c r="I2897" s="1" t="s">
        <v>1116</v>
      </c>
      <c r="J2897" s="1" t="s">
        <v>1117</v>
      </c>
      <c r="K2897" s="1">
        <v>30.906636502200001</v>
      </c>
      <c r="L2897" s="1">
        <v>46.445979934699999</v>
      </c>
      <c r="M2897" s="1">
        <v>19</v>
      </c>
      <c r="N2897" s="1" t="s">
        <v>133</v>
      </c>
      <c r="O2897" s="1">
        <v>1</v>
      </c>
      <c r="P2897" t="str">
        <f>_xlfn.CONCAT( YEAR(TblOrigin[[#This Row],[ODK_DateOfSubmission]]), "-",TEXT( MONTH(TblOrigin[[#This Row],[ODK_DateOfSubmission]]),"00"))</f>
        <v>2021-12</v>
      </c>
    </row>
    <row r="2898" spans="1:16" x14ac:dyDescent="0.25">
      <c r="A2898" s="13">
        <v>3505003</v>
      </c>
      <c r="B2898" s="1">
        <v>350500315</v>
      </c>
      <c r="C2898" s="1">
        <v>25436</v>
      </c>
      <c r="D2898" s="6">
        <v>44553</v>
      </c>
      <c r="E2898" s="1">
        <v>124</v>
      </c>
      <c r="F2898" s="1" t="s">
        <v>68</v>
      </c>
      <c r="G2898" s="1" t="s">
        <v>77</v>
      </c>
      <c r="H2898" s="1" t="s">
        <v>1115</v>
      </c>
      <c r="I2898" s="1" t="s">
        <v>1116</v>
      </c>
      <c r="J2898" s="1" t="s">
        <v>1117</v>
      </c>
      <c r="K2898" s="1">
        <v>30.906636502200001</v>
      </c>
      <c r="L2898" s="1">
        <v>46.445979934699999</v>
      </c>
      <c r="M2898" s="1">
        <v>19</v>
      </c>
      <c r="N2898" s="1" t="s">
        <v>74</v>
      </c>
      <c r="O2898" s="1">
        <v>3</v>
      </c>
      <c r="P2898" t="str">
        <f>_xlfn.CONCAT( YEAR(TblOrigin[[#This Row],[ODK_DateOfSubmission]]), "-",TEXT( MONTH(TblOrigin[[#This Row],[ODK_DateOfSubmission]]),"00"))</f>
        <v>2021-12</v>
      </c>
    </row>
    <row r="2899" spans="1:16" x14ac:dyDescent="0.25">
      <c r="A2899" s="13">
        <v>3505004</v>
      </c>
      <c r="B2899" s="1">
        <v>350500415</v>
      </c>
      <c r="C2899" s="1">
        <v>25437</v>
      </c>
      <c r="D2899" s="6">
        <v>44553</v>
      </c>
      <c r="E2899" s="1">
        <v>124</v>
      </c>
      <c r="F2899" s="1" t="s">
        <v>68</v>
      </c>
      <c r="G2899" s="1" t="s">
        <v>77</v>
      </c>
      <c r="H2899" s="1" t="s">
        <v>1115</v>
      </c>
      <c r="I2899" s="1" t="s">
        <v>1074</v>
      </c>
      <c r="J2899" s="1" t="s">
        <v>1118</v>
      </c>
      <c r="K2899" s="1">
        <v>30.9061211</v>
      </c>
      <c r="L2899" s="1">
        <v>46.449381199999998</v>
      </c>
      <c r="M2899" s="1">
        <v>12</v>
      </c>
      <c r="N2899" s="1" t="s">
        <v>78</v>
      </c>
      <c r="O2899" s="1">
        <v>4</v>
      </c>
      <c r="P2899" t="str">
        <f>_xlfn.CONCAT( YEAR(TblOrigin[[#This Row],[ODK_DateOfSubmission]]), "-",TEXT( MONTH(TblOrigin[[#This Row],[ODK_DateOfSubmission]]),"00"))</f>
        <v>2021-12</v>
      </c>
    </row>
    <row r="2900" spans="1:16" x14ac:dyDescent="0.25">
      <c r="A2900" s="13">
        <v>3505004</v>
      </c>
      <c r="B2900" s="1">
        <v>350500415</v>
      </c>
      <c r="C2900" s="1">
        <v>25437</v>
      </c>
      <c r="D2900" s="6">
        <v>44553</v>
      </c>
      <c r="E2900" s="1">
        <v>124</v>
      </c>
      <c r="F2900" s="1" t="s">
        <v>68</v>
      </c>
      <c r="G2900" s="1" t="s">
        <v>77</v>
      </c>
      <c r="H2900" s="1" t="s">
        <v>1115</v>
      </c>
      <c r="I2900" s="1" t="s">
        <v>1074</v>
      </c>
      <c r="J2900" s="1" t="s">
        <v>1118</v>
      </c>
      <c r="K2900" s="1">
        <v>30.9061211</v>
      </c>
      <c r="L2900" s="1">
        <v>46.449381199999998</v>
      </c>
      <c r="M2900" s="1">
        <v>12</v>
      </c>
      <c r="N2900" s="1" t="s">
        <v>66</v>
      </c>
      <c r="O2900" s="1">
        <v>5</v>
      </c>
      <c r="P2900" t="str">
        <f>_xlfn.CONCAT( YEAR(TblOrigin[[#This Row],[ODK_DateOfSubmission]]), "-",TEXT( MONTH(TblOrigin[[#This Row],[ODK_DateOfSubmission]]),"00"))</f>
        <v>2021-12</v>
      </c>
    </row>
    <row r="2901" spans="1:16" x14ac:dyDescent="0.25">
      <c r="A2901" s="13">
        <v>3505004</v>
      </c>
      <c r="B2901" s="1">
        <v>350500415</v>
      </c>
      <c r="C2901" s="1">
        <v>25437</v>
      </c>
      <c r="D2901" s="6">
        <v>44553</v>
      </c>
      <c r="E2901" s="1">
        <v>124</v>
      </c>
      <c r="F2901" s="1" t="s">
        <v>68</v>
      </c>
      <c r="G2901" s="1" t="s">
        <v>77</v>
      </c>
      <c r="H2901" s="1" t="s">
        <v>1115</v>
      </c>
      <c r="I2901" s="1" t="s">
        <v>1074</v>
      </c>
      <c r="J2901" s="1" t="s">
        <v>1118</v>
      </c>
      <c r="K2901" s="1">
        <v>30.9061211</v>
      </c>
      <c r="L2901" s="1">
        <v>46.449381199999998</v>
      </c>
      <c r="M2901" s="1">
        <v>12</v>
      </c>
      <c r="N2901" s="1" t="s">
        <v>90</v>
      </c>
      <c r="O2901" s="1">
        <v>3</v>
      </c>
      <c r="P2901" t="str">
        <f>_xlfn.CONCAT( YEAR(TblOrigin[[#This Row],[ODK_DateOfSubmission]]), "-",TEXT( MONTH(TblOrigin[[#This Row],[ODK_DateOfSubmission]]),"00"))</f>
        <v>2021-12</v>
      </c>
    </row>
    <row r="2902" spans="1:16" x14ac:dyDescent="0.25">
      <c r="A2902" s="13">
        <v>3601015</v>
      </c>
      <c r="B2902" s="1">
        <v>360101515</v>
      </c>
      <c r="C2902" s="1">
        <v>3392</v>
      </c>
      <c r="D2902" s="6">
        <v>44553</v>
      </c>
      <c r="E2902" s="1">
        <v>124</v>
      </c>
      <c r="F2902" s="1" t="s">
        <v>96</v>
      </c>
      <c r="G2902" s="1" t="s">
        <v>174</v>
      </c>
      <c r="H2902" s="1" t="s">
        <v>1541</v>
      </c>
      <c r="I2902" s="1" t="s">
        <v>1543</v>
      </c>
      <c r="J2902" s="1" t="s">
        <v>1544</v>
      </c>
      <c r="K2902" s="1">
        <v>32.053763984</v>
      </c>
      <c r="L2902" s="1">
        <v>45.233399760899999</v>
      </c>
      <c r="M2902" s="1">
        <v>3</v>
      </c>
      <c r="N2902" s="1" t="s">
        <v>74</v>
      </c>
      <c r="O2902" s="1">
        <v>1</v>
      </c>
      <c r="P2902" t="str">
        <f>_xlfn.CONCAT( YEAR(TblOrigin[[#This Row],[ODK_DateOfSubmission]]), "-",TEXT( MONTH(TblOrigin[[#This Row],[ODK_DateOfSubmission]]),"00"))</f>
        <v>2021-12</v>
      </c>
    </row>
    <row r="2903" spans="1:16" x14ac:dyDescent="0.25">
      <c r="A2903" s="13">
        <v>3601015</v>
      </c>
      <c r="B2903" s="1">
        <v>360101515</v>
      </c>
      <c r="C2903" s="1">
        <v>3392</v>
      </c>
      <c r="D2903" s="6">
        <v>44553</v>
      </c>
      <c r="E2903" s="1">
        <v>124</v>
      </c>
      <c r="F2903" s="1" t="s">
        <v>96</v>
      </c>
      <c r="G2903" s="1" t="s">
        <v>174</v>
      </c>
      <c r="H2903" s="1" t="s">
        <v>1541</v>
      </c>
      <c r="I2903" s="1" t="s">
        <v>1543</v>
      </c>
      <c r="J2903" s="1" t="s">
        <v>1544</v>
      </c>
      <c r="K2903" s="1">
        <v>32.053763984</v>
      </c>
      <c r="L2903" s="1">
        <v>45.233399760899999</v>
      </c>
      <c r="M2903" s="1">
        <v>3</v>
      </c>
      <c r="N2903" s="1" t="s">
        <v>87</v>
      </c>
      <c r="O2903" s="1">
        <v>1</v>
      </c>
      <c r="P2903" t="str">
        <f>_xlfn.CONCAT( YEAR(TblOrigin[[#This Row],[ODK_DateOfSubmission]]), "-",TEXT( MONTH(TblOrigin[[#This Row],[ODK_DateOfSubmission]]),"00"))</f>
        <v>2021-12</v>
      </c>
    </row>
    <row r="2904" spans="1:16" x14ac:dyDescent="0.25">
      <c r="A2904" s="13">
        <v>3601015</v>
      </c>
      <c r="B2904" s="1">
        <v>360101515</v>
      </c>
      <c r="C2904" s="1">
        <v>3392</v>
      </c>
      <c r="D2904" s="6">
        <v>44553</v>
      </c>
      <c r="E2904" s="1">
        <v>124</v>
      </c>
      <c r="F2904" s="1" t="s">
        <v>96</v>
      </c>
      <c r="G2904" s="1" t="s">
        <v>174</v>
      </c>
      <c r="H2904" s="1" t="s">
        <v>1541</v>
      </c>
      <c r="I2904" s="1" t="s">
        <v>1543</v>
      </c>
      <c r="J2904" s="1" t="s">
        <v>1544</v>
      </c>
      <c r="K2904" s="1">
        <v>32.053763984</v>
      </c>
      <c r="L2904" s="1">
        <v>45.233399760899999</v>
      </c>
      <c r="M2904" s="1">
        <v>3</v>
      </c>
      <c r="N2904" s="1" t="s">
        <v>90</v>
      </c>
      <c r="O2904" s="1">
        <v>1</v>
      </c>
      <c r="P2904" t="str">
        <f>_xlfn.CONCAT( YEAR(TblOrigin[[#This Row],[ODK_DateOfSubmission]]), "-",TEXT( MONTH(TblOrigin[[#This Row],[ODK_DateOfSubmission]]),"00"))</f>
        <v>2021-12</v>
      </c>
    </row>
    <row r="2905" spans="1:16" x14ac:dyDescent="0.25">
      <c r="A2905" s="13">
        <v>3601022</v>
      </c>
      <c r="B2905" s="1">
        <v>360102215</v>
      </c>
      <c r="C2905" s="1">
        <v>3362</v>
      </c>
      <c r="D2905" s="6">
        <v>44553</v>
      </c>
      <c r="E2905" s="1">
        <v>124</v>
      </c>
      <c r="F2905" s="1" t="s">
        <v>96</v>
      </c>
      <c r="G2905" s="1" t="s">
        <v>174</v>
      </c>
      <c r="H2905" s="1" t="s">
        <v>1541</v>
      </c>
      <c r="I2905" s="1" t="s">
        <v>1619</v>
      </c>
      <c r="J2905" s="1" t="s">
        <v>1620</v>
      </c>
      <c r="K2905" s="1">
        <v>32.066068836299998</v>
      </c>
      <c r="L2905" s="1">
        <v>45.2406862068</v>
      </c>
      <c r="M2905" s="1">
        <v>3</v>
      </c>
      <c r="N2905" s="1" t="s">
        <v>87</v>
      </c>
      <c r="O2905" s="1">
        <v>2</v>
      </c>
      <c r="P2905" t="str">
        <f>_xlfn.CONCAT( YEAR(TblOrigin[[#This Row],[ODK_DateOfSubmission]]), "-",TEXT( MONTH(TblOrigin[[#This Row],[ODK_DateOfSubmission]]),"00"))</f>
        <v>2021-12</v>
      </c>
    </row>
    <row r="2906" spans="1:16" x14ac:dyDescent="0.25">
      <c r="A2906" s="13">
        <v>3601022</v>
      </c>
      <c r="B2906" s="1">
        <v>360102215</v>
      </c>
      <c r="C2906" s="1">
        <v>3362</v>
      </c>
      <c r="D2906" s="6">
        <v>44553</v>
      </c>
      <c r="E2906" s="1">
        <v>124</v>
      </c>
      <c r="F2906" s="1" t="s">
        <v>96</v>
      </c>
      <c r="G2906" s="1" t="s">
        <v>174</v>
      </c>
      <c r="H2906" s="1" t="s">
        <v>1541</v>
      </c>
      <c r="I2906" s="1" t="s">
        <v>1619</v>
      </c>
      <c r="J2906" s="1" t="s">
        <v>1620</v>
      </c>
      <c r="K2906" s="1">
        <v>32.066068836299998</v>
      </c>
      <c r="L2906" s="1">
        <v>45.2406862068</v>
      </c>
      <c r="M2906" s="1">
        <v>3</v>
      </c>
      <c r="N2906" s="1" t="s">
        <v>83</v>
      </c>
      <c r="O2906" s="1">
        <v>1</v>
      </c>
      <c r="P2906" t="str">
        <f>_xlfn.CONCAT( YEAR(TblOrigin[[#This Row],[ODK_DateOfSubmission]]), "-",TEXT( MONTH(TblOrigin[[#This Row],[ODK_DateOfSubmission]]),"00"))</f>
        <v>2021-12</v>
      </c>
    </row>
    <row r="2907" spans="1:16" x14ac:dyDescent="0.25">
      <c r="A2907" s="13">
        <v>3601044</v>
      </c>
      <c r="B2907" s="1">
        <v>360104415</v>
      </c>
      <c r="C2907" s="1">
        <v>25502</v>
      </c>
      <c r="D2907" s="6">
        <v>44553</v>
      </c>
      <c r="E2907" s="1">
        <v>124</v>
      </c>
      <c r="F2907" s="1" t="s">
        <v>96</v>
      </c>
      <c r="G2907" s="1" t="s">
        <v>174</v>
      </c>
      <c r="H2907" s="1" t="s">
        <v>1545</v>
      </c>
      <c r="I2907" s="1" t="s">
        <v>1146</v>
      </c>
      <c r="J2907" s="1" t="s">
        <v>232</v>
      </c>
      <c r="K2907" s="1">
        <v>32.145112226199998</v>
      </c>
      <c r="L2907" s="1">
        <v>44.992849222899999</v>
      </c>
      <c r="M2907" s="1">
        <v>1</v>
      </c>
      <c r="N2907" s="1" t="s">
        <v>74</v>
      </c>
      <c r="O2907" s="1">
        <v>1</v>
      </c>
      <c r="P2907" t="str">
        <f>_xlfn.CONCAT( YEAR(TblOrigin[[#This Row],[ODK_DateOfSubmission]]), "-",TEXT( MONTH(TblOrigin[[#This Row],[ODK_DateOfSubmission]]),"00"))</f>
        <v>2021-12</v>
      </c>
    </row>
    <row r="2908" spans="1:16" x14ac:dyDescent="0.25">
      <c r="A2908" s="13">
        <v>3505010</v>
      </c>
      <c r="B2908" s="1">
        <v>350501015</v>
      </c>
      <c r="C2908" s="1">
        <v>9261</v>
      </c>
      <c r="D2908" s="6">
        <v>44553</v>
      </c>
      <c r="E2908" s="1">
        <v>124</v>
      </c>
      <c r="F2908" s="1" t="s">
        <v>68</v>
      </c>
      <c r="G2908" s="1" t="s">
        <v>77</v>
      </c>
      <c r="H2908" s="1" t="s">
        <v>1115</v>
      </c>
      <c r="I2908" s="1" t="s">
        <v>1124</v>
      </c>
      <c r="J2908" s="1" t="s">
        <v>1125</v>
      </c>
      <c r="K2908" s="1">
        <v>30.885581129199998</v>
      </c>
      <c r="L2908" s="1">
        <v>46.460596602099997</v>
      </c>
      <c r="M2908" s="1">
        <v>5</v>
      </c>
      <c r="N2908" s="1" t="s">
        <v>90</v>
      </c>
      <c r="O2908" s="1">
        <v>5</v>
      </c>
      <c r="P2908" t="str">
        <f>_xlfn.CONCAT( YEAR(TblOrigin[[#This Row],[ODK_DateOfSubmission]]), "-",TEXT( MONTH(TblOrigin[[#This Row],[ODK_DateOfSubmission]]),"00"))</f>
        <v>2021-12</v>
      </c>
    </row>
    <row r="2909" spans="1:16" x14ac:dyDescent="0.25">
      <c r="A2909" s="13">
        <v>3505011</v>
      </c>
      <c r="B2909" s="1">
        <v>350501115</v>
      </c>
      <c r="C2909" s="1">
        <v>9258</v>
      </c>
      <c r="D2909" s="6">
        <v>44553</v>
      </c>
      <c r="E2909" s="1">
        <v>124</v>
      </c>
      <c r="F2909" s="1" t="s">
        <v>68</v>
      </c>
      <c r="G2909" s="1" t="s">
        <v>77</v>
      </c>
      <c r="H2909" s="1" t="s">
        <v>1115</v>
      </c>
      <c r="I2909" s="1" t="s">
        <v>1126</v>
      </c>
      <c r="J2909" s="1" t="s">
        <v>1127</v>
      </c>
      <c r="K2909" s="1">
        <v>30.901869618300001</v>
      </c>
      <c r="L2909" s="1">
        <v>46.458244977299998</v>
      </c>
      <c r="M2909" s="1">
        <v>10</v>
      </c>
      <c r="N2909" s="1" t="s">
        <v>87</v>
      </c>
      <c r="O2909" s="1">
        <v>4</v>
      </c>
      <c r="P2909" t="str">
        <f>_xlfn.CONCAT( YEAR(TblOrigin[[#This Row],[ODK_DateOfSubmission]]), "-",TEXT( MONTH(TblOrigin[[#This Row],[ODK_DateOfSubmission]]),"00"))</f>
        <v>2021-12</v>
      </c>
    </row>
    <row r="2910" spans="1:16" x14ac:dyDescent="0.25">
      <c r="A2910" s="13">
        <v>3505011</v>
      </c>
      <c r="B2910" s="1">
        <v>350501115</v>
      </c>
      <c r="C2910" s="1">
        <v>9258</v>
      </c>
      <c r="D2910" s="6">
        <v>44553</v>
      </c>
      <c r="E2910" s="1">
        <v>124</v>
      </c>
      <c r="F2910" s="1" t="s">
        <v>68</v>
      </c>
      <c r="G2910" s="1" t="s">
        <v>77</v>
      </c>
      <c r="H2910" s="1" t="s">
        <v>1115</v>
      </c>
      <c r="I2910" s="1" t="s">
        <v>1126</v>
      </c>
      <c r="J2910" s="1" t="s">
        <v>1127</v>
      </c>
      <c r="K2910" s="1">
        <v>30.901869618300001</v>
      </c>
      <c r="L2910" s="1">
        <v>46.458244977299998</v>
      </c>
      <c r="M2910" s="1">
        <v>10</v>
      </c>
      <c r="N2910" s="1" t="s">
        <v>82</v>
      </c>
      <c r="O2910" s="1">
        <v>2</v>
      </c>
      <c r="P2910" t="str">
        <f>_xlfn.CONCAT( YEAR(TblOrigin[[#This Row],[ODK_DateOfSubmission]]), "-",TEXT( MONTH(TblOrigin[[#This Row],[ODK_DateOfSubmission]]),"00"))</f>
        <v>2021-12</v>
      </c>
    </row>
    <row r="2911" spans="1:16" x14ac:dyDescent="0.25">
      <c r="A2911" s="13">
        <v>3505011</v>
      </c>
      <c r="B2911" s="1">
        <v>350501115</v>
      </c>
      <c r="C2911" s="1">
        <v>9258</v>
      </c>
      <c r="D2911" s="6">
        <v>44553</v>
      </c>
      <c r="E2911" s="1">
        <v>124</v>
      </c>
      <c r="F2911" s="1" t="s">
        <v>68</v>
      </c>
      <c r="G2911" s="1" t="s">
        <v>77</v>
      </c>
      <c r="H2911" s="1" t="s">
        <v>1115</v>
      </c>
      <c r="I2911" s="1" t="s">
        <v>1126</v>
      </c>
      <c r="J2911" s="1" t="s">
        <v>1127</v>
      </c>
      <c r="K2911" s="1">
        <v>30.901869618300001</v>
      </c>
      <c r="L2911" s="1">
        <v>46.458244977299998</v>
      </c>
      <c r="M2911" s="1">
        <v>10</v>
      </c>
      <c r="N2911" s="1" t="s">
        <v>66</v>
      </c>
      <c r="O2911" s="1">
        <v>4</v>
      </c>
      <c r="P2911" t="str">
        <f>_xlfn.CONCAT( YEAR(TblOrigin[[#This Row],[ODK_DateOfSubmission]]), "-",TEXT( MONTH(TblOrigin[[#This Row],[ODK_DateOfSubmission]]),"00"))</f>
        <v>2021-12</v>
      </c>
    </row>
    <row r="2912" spans="1:16" x14ac:dyDescent="0.25">
      <c r="A2912" s="13">
        <v>3505001</v>
      </c>
      <c r="B2912" s="1">
        <v>350500115</v>
      </c>
      <c r="C2912" s="1">
        <v>9206</v>
      </c>
      <c r="D2912" s="6">
        <v>44553</v>
      </c>
      <c r="E2912" s="1">
        <v>124</v>
      </c>
      <c r="F2912" s="1" t="s">
        <v>68</v>
      </c>
      <c r="G2912" s="1" t="s">
        <v>77</v>
      </c>
      <c r="H2912" s="1" t="s">
        <v>1115</v>
      </c>
      <c r="I2912" s="1" t="s">
        <v>1430</v>
      </c>
      <c r="J2912" s="1" t="s">
        <v>1431</v>
      </c>
      <c r="K2912" s="1">
        <v>30.883621789100001</v>
      </c>
      <c r="L2912" s="1">
        <v>46.468149586599999</v>
      </c>
      <c r="M2912" s="1">
        <v>3</v>
      </c>
      <c r="N2912" s="1" t="s">
        <v>78</v>
      </c>
      <c r="O2912" s="1">
        <v>3</v>
      </c>
      <c r="P2912" t="str">
        <f>_xlfn.CONCAT( YEAR(TblOrigin[[#This Row],[ODK_DateOfSubmission]]), "-",TEXT( MONTH(TblOrigin[[#This Row],[ODK_DateOfSubmission]]),"00"))</f>
        <v>2021-12</v>
      </c>
    </row>
    <row r="2913" spans="1:16" x14ac:dyDescent="0.25">
      <c r="A2913" s="13">
        <v>3504040</v>
      </c>
      <c r="B2913" s="1">
        <v>350404015</v>
      </c>
      <c r="C2913" s="1">
        <v>25530</v>
      </c>
      <c r="D2913" s="6">
        <v>44553</v>
      </c>
      <c r="E2913" s="1">
        <v>124</v>
      </c>
      <c r="F2913" s="1" t="s">
        <v>68</v>
      </c>
      <c r="G2913" s="1" t="s">
        <v>73</v>
      </c>
      <c r="H2913" s="1" t="s">
        <v>1059</v>
      </c>
      <c r="I2913" s="1" t="s">
        <v>1351</v>
      </c>
      <c r="J2913" s="1" t="s">
        <v>1352</v>
      </c>
      <c r="K2913" s="1">
        <v>31.076769222599999</v>
      </c>
      <c r="L2913" s="1">
        <v>46.264030067599997</v>
      </c>
      <c r="M2913" s="1">
        <v>5</v>
      </c>
      <c r="N2913" s="1" t="s">
        <v>66</v>
      </c>
      <c r="O2913" s="1">
        <v>2</v>
      </c>
      <c r="P2913" t="str">
        <f>_xlfn.CONCAT( YEAR(TblOrigin[[#This Row],[ODK_DateOfSubmission]]), "-",TEXT( MONTH(TblOrigin[[#This Row],[ODK_DateOfSubmission]]),"00"))</f>
        <v>2021-12</v>
      </c>
    </row>
    <row r="2914" spans="1:16" x14ac:dyDescent="0.25">
      <c r="A2914" s="13">
        <v>3504040</v>
      </c>
      <c r="B2914" s="1">
        <v>350404015</v>
      </c>
      <c r="C2914" s="1">
        <v>25530</v>
      </c>
      <c r="D2914" s="6">
        <v>44553</v>
      </c>
      <c r="E2914" s="1">
        <v>124</v>
      </c>
      <c r="F2914" s="1" t="s">
        <v>68</v>
      </c>
      <c r="G2914" s="1" t="s">
        <v>73</v>
      </c>
      <c r="H2914" s="1" t="s">
        <v>1059</v>
      </c>
      <c r="I2914" s="1" t="s">
        <v>1351</v>
      </c>
      <c r="J2914" s="1" t="s">
        <v>1352</v>
      </c>
      <c r="K2914" s="1">
        <v>31.076769222599999</v>
      </c>
      <c r="L2914" s="1">
        <v>46.264030067599997</v>
      </c>
      <c r="M2914" s="1">
        <v>5</v>
      </c>
      <c r="N2914" s="1" t="s">
        <v>87</v>
      </c>
      <c r="O2914" s="1">
        <v>2</v>
      </c>
      <c r="P2914" t="str">
        <f>_xlfn.CONCAT( YEAR(TblOrigin[[#This Row],[ODK_DateOfSubmission]]), "-",TEXT( MONTH(TblOrigin[[#This Row],[ODK_DateOfSubmission]]),"00"))</f>
        <v>2021-12</v>
      </c>
    </row>
    <row r="2915" spans="1:16" x14ac:dyDescent="0.25">
      <c r="A2915" s="13">
        <v>3504040</v>
      </c>
      <c r="B2915" s="1">
        <v>350404015</v>
      </c>
      <c r="C2915" s="1">
        <v>25530</v>
      </c>
      <c r="D2915" s="6">
        <v>44553</v>
      </c>
      <c r="E2915" s="1">
        <v>124</v>
      </c>
      <c r="F2915" s="1" t="s">
        <v>68</v>
      </c>
      <c r="G2915" s="1" t="s">
        <v>73</v>
      </c>
      <c r="H2915" s="1" t="s">
        <v>1059</v>
      </c>
      <c r="I2915" s="1" t="s">
        <v>1351</v>
      </c>
      <c r="J2915" s="1" t="s">
        <v>1352</v>
      </c>
      <c r="K2915" s="1">
        <v>31.076769222599999</v>
      </c>
      <c r="L2915" s="1">
        <v>46.264030067599997</v>
      </c>
      <c r="M2915" s="1">
        <v>5</v>
      </c>
      <c r="N2915" s="1" t="s">
        <v>90</v>
      </c>
      <c r="O2915" s="1">
        <v>1</v>
      </c>
      <c r="P2915" t="str">
        <f>_xlfn.CONCAT( YEAR(TblOrigin[[#This Row],[ODK_DateOfSubmission]]), "-",TEXT( MONTH(TblOrigin[[#This Row],[ODK_DateOfSubmission]]),"00"))</f>
        <v>2021-12</v>
      </c>
    </row>
    <row r="2916" spans="1:16" x14ac:dyDescent="0.25">
      <c r="A2916" s="13">
        <v>2702091</v>
      </c>
      <c r="B2916" s="1">
        <v>2702091108</v>
      </c>
      <c r="C2916" s="1">
        <v>34081</v>
      </c>
      <c r="D2916" s="6">
        <v>44553.641086886571</v>
      </c>
      <c r="E2916" s="1">
        <v>124</v>
      </c>
      <c r="F2916" s="1" t="s">
        <v>72</v>
      </c>
      <c r="G2916" s="1" t="s">
        <v>103</v>
      </c>
      <c r="H2916" s="1" t="s">
        <v>1605</v>
      </c>
      <c r="I2916" s="1" t="s">
        <v>1608</v>
      </c>
      <c r="J2916" s="1" t="s">
        <v>1609</v>
      </c>
      <c r="K2916" s="1">
        <v>36.176606</v>
      </c>
      <c r="L2916" s="1">
        <v>41.472645</v>
      </c>
      <c r="M2916" s="1">
        <v>7</v>
      </c>
      <c r="N2916" s="1" t="s">
        <v>74</v>
      </c>
      <c r="O2916" s="1">
        <v>7</v>
      </c>
      <c r="P2916" t="str">
        <f>_xlfn.CONCAT( YEAR(TblOrigin[[#This Row],[ODK_DateOfSubmission]]), "-",TEXT( MONTH(TblOrigin[[#This Row],[ODK_DateOfSubmission]]),"00"))</f>
        <v>2021-12</v>
      </c>
    </row>
    <row r="2917" spans="1:16" x14ac:dyDescent="0.25">
      <c r="A2917" s="13">
        <v>2702114</v>
      </c>
      <c r="B2917" s="1">
        <v>2702114108</v>
      </c>
      <c r="C2917" s="1">
        <v>34171</v>
      </c>
      <c r="D2917" s="6">
        <v>44553.641091782411</v>
      </c>
      <c r="E2917" s="1">
        <v>124</v>
      </c>
      <c r="F2917" s="1" t="s">
        <v>72</v>
      </c>
      <c r="G2917" s="1" t="s">
        <v>103</v>
      </c>
      <c r="H2917" s="1" t="s">
        <v>1279</v>
      </c>
      <c r="I2917" s="1" t="s">
        <v>1614</v>
      </c>
      <c r="J2917" s="1" t="s">
        <v>1081</v>
      </c>
      <c r="K2917" s="1">
        <v>36.249287000000002</v>
      </c>
      <c r="L2917" s="1">
        <v>41.479422999999997</v>
      </c>
      <c r="M2917" s="1">
        <v>9</v>
      </c>
      <c r="N2917" s="1" t="s">
        <v>74</v>
      </c>
      <c r="O2917" s="1">
        <v>9</v>
      </c>
      <c r="P2917" t="str">
        <f>_xlfn.CONCAT( YEAR(TblOrigin[[#This Row],[ODK_DateOfSubmission]]), "-",TEXT( MONTH(TblOrigin[[#This Row],[ODK_DateOfSubmission]]),"00"))</f>
        <v>2021-12</v>
      </c>
    </row>
    <row r="2918" spans="1:16" x14ac:dyDescent="0.25">
      <c r="A2918" s="13">
        <v>2702044</v>
      </c>
      <c r="B2918" s="1">
        <v>2702044108</v>
      </c>
      <c r="C2918" s="1">
        <v>33854</v>
      </c>
      <c r="D2918" s="6">
        <v>44553.641097569445</v>
      </c>
      <c r="E2918" s="1">
        <v>124</v>
      </c>
      <c r="F2918" s="1" t="s">
        <v>72</v>
      </c>
      <c r="G2918" s="1" t="s">
        <v>103</v>
      </c>
      <c r="H2918" s="1" t="s">
        <v>1605</v>
      </c>
      <c r="I2918" s="1" t="s">
        <v>1610</v>
      </c>
      <c r="J2918" s="1" t="s">
        <v>1611</v>
      </c>
      <c r="K2918" s="1">
        <v>36.271999999999998</v>
      </c>
      <c r="L2918" s="1">
        <v>41.367502000000002</v>
      </c>
      <c r="M2918" s="1">
        <v>8</v>
      </c>
      <c r="N2918" s="1" t="s">
        <v>74</v>
      </c>
      <c r="O2918" s="1">
        <v>8</v>
      </c>
      <c r="P2918" t="str">
        <f>_xlfn.CONCAT( YEAR(TblOrigin[[#This Row],[ODK_DateOfSubmission]]), "-",TEXT( MONTH(TblOrigin[[#This Row],[ODK_DateOfSubmission]]),"00"))</f>
        <v>2021-12</v>
      </c>
    </row>
    <row r="2919" spans="1:16" x14ac:dyDescent="0.25">
      <c r="A2919" s="13">
        <v>2702085</v>
      </c>
      <c r="B2919" s="1">
        <v>2702085108</v>
      </c>
      <c r="C2919" s="1">
        <v>34077</v>
      </c>
      <c r="D2919" s="6">
        <v>44553.641103159724</v>
      </c>
      <c r="E2919" s="1">
        <v>124</v>
      </c>
      <c r="F2919" s="1" t="s">
        <v>72</v>
      </c>
      <c r="G2919" s="1" t="s">
        <v>103</v>
      </c>
      <c r="H2919" s="1" t="s">
        <v>1605</v>
      </c>
      <c r="I2919" s="1" t="s">
        <v>1606</v>
      </c>
      <c r="J2919" s="1" t="s">
        <v>1607</v>
      </c>
      <c r="K2919" s="1">
        <v>36.27223</v>
      </c>
      <c r="L2919" s="1">
        <v>41.356059999999999</v>
      </c>
      <c r="M2919" s="1">
        <v>5</v>
      </c>
      <c r="N2919" s="1" t="s">
        <v>74</v>
      </c>
      <c r="O2919" s="1">
        <v>5</v>
      </c>
      <c r="P2919" t="str">
        <f>_xlfn.CONCAT( YEAR(TblOrigin[[#This Row],[ODK_DateOfSubmission]]), "-",TEXT( MONTH(TblOrigin[[#This Row],[ODK_DateOfSubmission]]),"00"))</f>
        <v>2021-12</v>
      </c>
    </row>
    <row r="2920" spans="1:16" x14ac:dyDescent="0.25">
      <c r="A2920" s="13">
        <v>2702082</v>
      </c>
      <c r="B2920" s="1">
        <v>2702082108</v>
      </c>
      <c r="C2920" s="1">
        <v>34074</v>
      </c>
      <c r="D2920" s="6">
        <v>44553.641113854166</v>
      </c>
      <c r="E2920" s="1">
        <v>124</v>
      </c>
      <c r="F2920" s="1" t="s">
        <v>72</v>
      </c>
      <c r="G2920" s="1" t="s">
        <v>103</v>
      </c>
      <c r="H2920" s="1" t="s">
        <v>1279</v>
      </c>
      <c r="I2920" s="1" t="s">
        <v>1612</v>
      </c>
      <c r="J2920" s="1" t="s">
        <v>1613</v>
      </c>
      <c r="K2920" s="1">
        <v>36.138890000000004</v>
      </c>
      <c r="L2920" s="1">
        <v>41.302503999999999</v>
      </c>
      <c r="M2920" s="1">
        <v>8</v>
      </c>
      <c r="N2920" s="1" t="s">
        <v>74</v>
      </c>
      <c r="O2920" s="1">
        <v>8</v>
      </c>
      <c r="P2920" t="str">
        <f>_xlfn.CONCAT( YEAR(TblOrigin[[#This Row],[ODK_DateOfSubmission]]), "-",TEXT( MONTH(TblOrigin[[#This Row],[ODK_DateOfSubmission]]),"00"))</f>
        <v>2021-12</v>
      </c>
    </row>
    <row r="2921" spans="1:16" x14ac:dyDescent="0.25">
      <c r="A2921" s="13">
        <v>2702047</v>
      </c>
      <c r="B2921" s="1">
        <v>2702047108</v>
      </c>
      <c r="C2921" s="1">
        <v>34008</v>
      </c>
      <c r="D2921" s="6">
        <v>44553.641192129631</v>
      </c>
      <c r="E2921" s="1">
        <v>124</v>
      </c>
      <c r="F2921" s="1" t="s">
        <v>72</v>
      </c>
      <c r="G2921" s="1" t="s">
        <v>103</v>
      </c>
      <c r="H2921" s="1" t="s">
        <v>1279</v>
      </c>
      <c r="I2921" s="1" t="s">
        <v>349</v>
      </c>
      <c r="J2921" s="1" t="s">
        <v>1448</v>
      </c>
      <c r="K2921" s="1">
        <v>36.044508999999998</v>
      </c>
      <c r="L2921" s="1">
        <v>41.714508000000002</v>
      </c>
      <c r="M2921" s="1">
        <v>7</v>
      </c>
      <c r="N2921" s="1" t="s">
        <v>66</v>
      </c>
      <c r="O2921" s="1">
        <v>7</v>
      </c>
      <c r="P2921" t="str">
        <f>_xlfn.CONCAT( YEAR(TblOrigin[[#This Row],[ODK_DateOfSubmission]]), "-",TEXT( MONTH(TblOrigin[[#This Row],[ODK_DateOfSubmission]]),"00"))</f>
        <v>2021-12</v>
      </c>
    </row>
    <row r="2922" spans="1:16" x14ac:dyDescent="0.25">
      <c r="A2922" s="13">
        <v>2702052</v>
      </c>
      <c r="B2922" s="1">
        <v>2702052108</v>
      </c>
      <c r="C2922" s="1">
        <v>18349</v>
      </c>
      <c r="D2922" s="6">
        <v>44553.641243483798</v>
      </c>
      <c r="E2922" s="1">
        <v>124</v>
      </c>
      <c r="F2922" s="1" t="s">
        <v>72</v>
      </c>
      <c r="G2922" s="1" t="s">
        <v>103</v>
      </c>
      <c r="H2922" s="1" t="s">
        <v>1279</v>
      </c>
      <c r="I2922" s="1" t="s">
        <v>1282</v>
      </c>
      <c r="J2922" s="1" t="s">
        <v>1267</v>
      </c>
      <c r="K2922" s="1">
        <v>36.044635</v>
      </c>
      <c r="L2922" s="1">
        <v>41.720289000000001</v>
      </c>
      <c r="M2922" s="1">
        <v>23</v>
      </c>
      <c r="N2922" s="1" t="s">
        <v>74</v>
      </c>
      <c r="O2922" s="1">
        <v>15</v>
      </c>
      <c r="P2922" t="str">
        <f>_xlfn.CONCAT( YEAR(TblOrigin[[#This Row],[ODK_DateOfSubmission]]), "-",TEXT( MONTH(TblOrigin[[#This Row],[ODK_DateOfSubmission]]),"00"))</f>
        <v>2021-12</v>
      </c>
    </row>
    <row r="2923" spans="1:16" x14ac:dyDescent="0.25">
      <c r="A2923" s="13">
        <v>2702052</v>
      </c>
      <c r="B2923" s="1">
        <v>2702052108</v>
      </c>
      <c r="C2923" s="1">
        <v>18349</v>
      </c>
      <c r="D2923" s="6">
        <v>44553.641243483798</v>
      </c>
      <c r="E2923" s="1">
        <v>124</v>
      </c>
      <c r="F2923" s="1" t="s">
        <v>72</v>
      </c>
      <c r="G2923" s="1" t="s">
        <v>103</v>
      </c>
      <c r="H2923" s="1" t="s">
        <v>1279</v>
      </c>
      <c r="I2923" s="1" t="s">
        <v>1282</v>
      </c>
      <c r="J2923" s="1" t="s">
        <v>1267</v>
      </c>
      <c r="K2923" s="1">
        <v>36.044635</v>
      </c>
      <c r="L2923" s="1">
        <v>41.720289000000001</v>
      </c>
      <c r="M2923" s="1">
        <v>23</v>
      </c>
      <c r="N2923" s="1" t="s">
        <v>66</v>
      </c>
      <c r="O2923" s="1">
        <v>8</v>
      </c>
      <c r="P2923" t="str">
        <f>_xlfn.CONCAT( YEAR(TblOrigin[[#This Row],[ODK_DateOfSubmission]]), "-",TEXT( MONTH(TblOrigin[[#This Row],[ODK_DateOfSubmission]]),"00"))</f>
        <v>2021-12</v>
      </c>
    </row>
    <row r="2924" spans="1:16" x14ac:dyDescent="0.25">
      <c r="A2924" s="13">
        <v>2708176</v>
      </c>
      <c r="B2924" s="1">
        <v>2708176108</v>
      </c>
      <c r="C2924" s="1">
        <v>33472</v>
      </c>
      <c r="D2924" s="6">
        <v>44553.93687662037</v>
      </c>
      <c r="E2924" s="1">
        <v>124</v>
      </c>
      <c r="F2924" s="1" t="s">
        <v>72</v>
      </c>
      <c r="G2924" s="1" t="s">
        <v>93</v>
      </c>
      <c r="H2924" s="1" t="s">
        <v>478</v>
      </c>
      <c r="I2924" s="1" t="s">
        <v>481</v>
      </c>
      <c r="J2924" s="1" t="s">
        <v>482</v>
      </c>
      <c r="K2924" s="1">
        <v>36.485300000000002</v>
      </c>
      <c r="L2924" s="1">
        <v>42.422117739400001</v>
      </c>
      <c r="M2924" s="1">
        <v>150</v>
      </c>
      <c r="N2924" s="1" t="s">
        <v>66</v>
      </c>
      <c r="O2924" s="1">
        <v>150</v>
      </c>
      <c r="P2924" t="str">
        <f>_xlfn.CONCAT( YEAR(TblOrigin[[#This Row],[ODK_DateOfSubmission]]), "-",TEXT( MONTH(TblOrigin[[#This Row],[ODK_DateOfSubmission]]),"00"))</f>
        <v>2021-12</v>
      </c>
    </row>
    <row r="2925" spans="1:16" x14ac:dyDescent="0.25">
      <c r="A2925" s="13">
        <v>3504034</v>
      </c>
      <c r="B2925" s="1">
        <v>350403415</v>
      </c>
      <c r="C2925" s="1">
        <v>24742</v>
      </c>
      <c r="D2925" s="6">
        <v>44554</v>
      </c>
      <c r="E2925" s="1">
        <v>124</v>
      </c>
      <c r="F2925" s="1" t="s">
        <v>68</v>
      </c>
      <c r="G2925" s="1" t="s">
        <v>73</v>
      </c>
      <c r="H2925" s="1" t="s">
        <v>1059</v>
      </c>
      <c r="I2925" s="1" t="s">
        <v>1437</v>
      </c>
      <c r="J2925" s="1" t="s">
        <v>1438</v>
      </c>
      <c r="K2925" s="1">
        <v>31.060090237699999</v>
      </c>
      <c r="L2925" s="1">
        <v>46.277220867600001</v>
      </c>
      <c r="M2925" s="1">
        <v>1</v>
      </c>
      <c r="N2925" s="1" t="s">
        <v>78</v>
      </c>
      <c r="O2925" s="1">
        <v>1</v>
      </c>
      <c r="P2925" t="str">
        <f>_xlfn.CONCAT( YEAR(TblOrigin[[#This Row],[ODK_DateOfSubmission]]), "-",TEXT( MONTH(TblOrigin[[#This Row],[ODK_DateOfSubmission]]),"00"))</f>
        <v>2021-12</v>
      </c>
    </row>
    <row r="2926" spans="1:16" x14ac:dyDescent="0.25">
      <c r="A2926" s="13">
        <v>3504038</v>
      </c>
      <c r="B2926" s="1">
        <v>350403815</v>
      </c>
      <c r="C2926" s="1">
        <v>25528</v>
      </c>
      <c r="D2926" s="6">
        <v>44555</v>
      </c>
      <c r="E2926" s="1">
        <v>124</v>
      </c>
      <c r="F2926" s="1" t="s">
        <v>68</v>
      </c>
      <c r="G2926" s="1" t="s">
        <v>73</v>
      </c>
      <c r="H2926" s="1" t="s">
        <v>1059</v>
      </c>
      <c r="I2926" s="1" t="s">
        <v>1490</v>
      </c>
      <c r="J2926" s="1" t="s">
        <v>1491</v>
      </c>
      <c r="K2926" s="1">
        <v>31.053281055100001</v>
      </c>
      <c r="L2926" s="1">
        <v>46.253512804000003</v>
      </c>
      <c r="M2926" s="1">
        <v>2</v>
      </c>
      <c r="N2926" s="1" t="s">
        <v>90</v>
      </c>
      <c r="O2926" s="1">
        <v>1</v>
      </c>
      <c r="P2926" t="str">
        <f>_xlfn.CONCAT( YEAR(TblOrigin[[#This Row],[ODK_DateOfSubmission]]), "-",TEXT( MONTH(TblOrigin[[#This Row],[ODK_DateOfSubmission]]),"00"))</f>
        <v>2021-12</v>
      </c>
    </row>
    <row r="2927" spans="1:16" x14ac:dyDescent="0.25">
      <c r="A2927" s="13">
        <v>3504038</v>
      </c>
      <c r="B2927" s="1">
        <v>350403815</v>
      </c>
      <c r="C2927" s="1">
        <v>25528</v>
      </c>
      <c r="D2927" s="6">
        <v>44555</v>
      </c>
      <c r="E2927" s="1">
        <v>124</v>
      </c>
      <c r="F2927" s="1" t="s">
        <v>68</v>
      </c>
      <c r="G2927" s="1" t="s">
        <v>73</v>
      </c>
      <c r="H2927" s="1" t="s">
        <v>1059</v>
      </c>
      <c r="I2927" s="1" t="s">
        <v>1490</v>
      </c>
      <c r="J2927" s="1" t="s">
        <v>1491</v>
      </c>
      <c r="K2927" s="1">
        <v>31.053281055100001</v>
      </c>
      <c r="L2927" s="1">
        <v>46.253512804000003</v>
      </c>
      <c r="M2927" s="1">
        <v>2</v>
      </c>
      <c r="N2927" s="1" t="s">
        <v>78</v>
      </c>
      <c r="O2927" s="1">
        <v>1</v>
      </c>
      <c r="P2927" t="str">
        <f>_xlfn.CONCAT( YEAR(TblOrigin[[#This Row],[ODK_DateOfSubmission]]), "-",TEXT( MONTH(TblOrigin[[#This Row],[ODK_DateOfSubmission]]),"00"))</f>
        <v>2021-12</v>
      </c>
    </row>
    <row r="2928" spans="1:16" x14ac:dyDescent="0.25">
      <c r="A2928" s="13">
        <v>3504044</v>
      </c>
      <c r="B2928" s="1">
        <v>350404415</v>
      </c>
      <c r="C2928" s="1">
        <v>25527</v>
      </c>
      <c r="D2928" s="6">
        <v>44555</v>
      </c>
      <c r="E2928" s="1">
        <v>124</v>
      </c>
      <c r="F2928" s="1" t="s">
        <v>68</v>
      </c>
      <c r="G2928" s="1" t="s">
        <v>73</v>
      </c>
      <c r="H2928" s="1" t="s">
        <v>1059</v>
      </c>
      <c r="I2928" s="1" t="s">
        <v>1494</v>
      </c>
      <c r="J2928" s="1" t="s">
        <v>1495</v>
      </c>
      <c r="K2928" s="1">
        <v>31.058777803800002</v>
      </c>
      <c r="L2928" s="1">
        <v>46.257208607000003</v>
      </c>
      <c r="M2928" s="1">
        <v>4</v>
      </c>
      <c r="N2928" s="1" t="s">
        <v>90</v>
      </c>
      <c r="O2928" s="1">
        <v>1</v>
      </c>
      <c r="P2928" t="str">
        <f>_xlfn.CONCAT( YEAR(TblOrigin[[#This Row],[ODK_DateOfSubmission]]), "-",TEXT( MONTH(TblOrigin[[#This Row],[ODK_DateOfSubmission]]),"00"))</f>
        <v>2021-12</v>
      </c>
    </row>
    <row r="2929" spans="1:16" x14ac:dyDescent="0.25">
      <c r="A2929" s="13">
        <v>3504044</v>
      </c>
      <c r="B2929" s="1">
        <v>350404415</v>
      </c>
      <c r="C2929" s="1">
        <v>25527</v>
      </c>
      <c r="D2929" s="6">
        <v>44555</v>
      </c>
      <c r="E2929" s="1">
        <v>124</v>
      </c>
      <c r="F2929" s="1" t="s">
        <v>68</v>
      </c>
      <c r="G2929" s="1" t="s">
        <v>73</v>
      </c>
      <c r="H2929" s="1" t="s">
        <v>1059</v>
      </c>
      <c r="I2929" s="1" t="s">
        <v>1494</v>
      </c>
      <c r="J2929" s="1" t="s">
        <v>1495</v>
      </c>
      <c r="K2929" s="1">
        <v>31.058777803800002</v>
      </c>
      <c r="L2929" s="1">
        <v>46.257208607000003</v>
      </c>
      <c r="M2929" s="1">
        <v>4</v>
      </c>
      <c r="N2929" s="1" t="s">
        <v>87</v>
      </c>
      <c r="O2929" s="1">
        <v>1</v>
      </c>
      <c r="P2929" t="str">
        <f>_xlfn.CONCAT( YEAR(TblOrigin[[#This Row],[ODK_DateOfSubmission]]), "-",TEXT( MONTH(TblOrigin[[#This Row],[ODK_DateOfSubmission]]),"00"))</f>
        <v>2021-12</v>
      </c>
    </row>
    <row r="2930" spans="1:16" x14ac:dyDescent="0.25">
      <c r="A2930" s="13">
        <v>3504044</v>
      </c>
      <c r="B2930" s="1">
        <v>350404415</v>
      </c>
      <c r="C2930" s="1">
        <v>25527</v>
      </c>
      <c r="D2930" s="6">
        <v>44555</v>
      </c>
      <c r="E2930" s="1">
        <v>124</v>
      </c>
      <c r="F2930" s="1" t="s">
        <v>68</v>
      </c>
      <c r="G2930" s="1" t="s">
        <v>73</v>
      </c>
      <c r="H2930" s="1" t="s">
        <v>1059</v>
      </c>
      <c r="I2930" s="1" t="s">
        <v>1494</v>
      </c>
      <c r="J2930" s="1" t="s">
        <v>1495</v>
      </c>
      <c r="K2930" s="1">
        <v>31.058777803800002</v>
      </c>
      <c r="L2930" s="1">
        <v>46.257208607000003</v>
      </c>
      <c r="M2930" s="1">
        <v>4</v>
      </c>
      <c r="N2930" s="1" t="s">
        <v>66</v>
      </c>
      <c r="O2930" s="1">
        <v>2</v>
      </c>
      <c r="P2930" t="str">
        <f>_xlfn.CONCAT( YEAR(TblOrigin[[#This Row],[ODK_DateOfSubmission]]), "-",TEXT( MONTH(TblOrigin[[#This Row],[ODK_DateOfSubmission]]),"00"))</f>
        <v>2021-12</v>
      </c>
    </row>
    <row r="2931" spans="1:16" x14ac:dyDescent="0.25">
      <c r="A2931" s="13">
        <v>3504039</v>
      </c>
      <c r="B2931" s="1">
        <v>350403915</v>
      </c>
      <c r="C2931" s="1">
        <v>25531</v>
      </c>
      <c r="D2931" s="6">
        <v>44556</v>
      </c>
      <c r="E2931" s="1">
        <v>124</v>
      </c>
      <c r="F2931" s="1" t="s">
        <v>68</v>
      </c>
      <c r="G2931" s="1" t="s">
        <v>73</v>
      </c>
      <c r="H2931" s="1" t="s">
        <v>1059</v>
      </c>
      <c r="I2931" s="1" t="s">
        <v>1492</v>
      </c>
      <c r="J2931" s="1" t="s">
        <v>1493</v>
      </c>
      <c r="K2931" s="1">
        <v>31.046486166099999</v>
      </c>
      <c r="L2931" s="1">
        <v>46.2332439666</v>
      </c>
      <c r="M2931" s="1">
        <v>7</v>
      </c>
      <c r="N2931" s="1" t="s">
        <v>78</v>
      </c>
      <c r="O2931" s="1">
        <v>7</v>
      </c>
      <c r="P2931" t="str">
        <f>_xlfn.CONCAT( YEAR(TblOrigin[[#This Row],[ODK_DateOfSubmission]]), "-",TEXT( MONTH(TblOrigin[[#This Row],[ODK_DateOfSubmission]]),"00"))</f>
        <v>2021-12</v>
      </c>
    </row>
    <row r="2932" spans="1:16" x14ac:dyDescent="0.25">
      <c r="A2932" s="13">
        <v>3504050</v>
      </c>
      <c r="B2932" s="1">
        <v>350405015</v>
      </c>
      <c r="C2932" s="1">
        <v>25760</v>
      </c>
      <c r="D2932" s="6">
        <v>44556</v>
      </c>
      <c r="E2932" s="1">
        <v>124</v>
      </c>
      <c r="F2932" s="1" t="s">
        <v>68</v>
      </c>
      <c r="G2932" s="1" t="s">
        <v>73</v>
      </c>
      <c r="H2932" s="1" t="s">
        <v>1059</v>
      </c>
      <c r="I2932" s="1" t="s">
        <v>1533</v>
      </c>
      <c r="J2932" s="1" t="s">
        <v>1534</v>
      </c>
      <c r="K2932" s="1">
        <v>30.981975211000002</v>
      </c>
      <c r="L2932" s="1">
        <v>46.3081693265</v>
      </c>
      <c r="M2932" s="1">
        <v>5</v>
      </c>
      <c r="N2932" s="1" t="s">
        <v>90</v>
      </c>
      <c r="O2932" s="1">
        <v>5</v>
      </c>
      <c r="P2932" t="str">
        <f>_xlfn.CONCAT( YEAR(TblOrigin[[#This Row],[ODK_DateOfSubmission]]), "-",TEXT( MONTH(TblOrigin[[#This Row],[ODK_DateOfSubmission]]),"00"))</f>
        <v>2021-12</v>
      </c>
    </row>
    <row r="2933" spans="1:16" x14ac:dyDescent="0.25">
      <c r="A2933" s="13">
        <v>3502015</v>
      </c>
      <c r="B2933" s="1">
        <v>350201515</v>
      </c>
      <c r="C2933" s="1">
        <v>33803</v>
      </c>
      <c r="D2933" s="6">
        <v>44556</v>
      </c>
      <c r="E2933" s="1">
        <v>124</v>
      </c>
      <c r="F2933" s="1" t="s">
        <v>68</v>
      </c>
      <c r="G2933" s="1" t="s">
        <v>81</v>
      </c>
      <c r="H2933" s="1" t="s">
        <v>1048</v>
      </c>
      <c r="I2933" s="1" t="s">
        <v>1531</v>
      </c>
      <c r="J2933" s="1" t="s">
        <v>1532</v>
      </c>
      <c r="K2933" s="1">
        <v>31.543367</v>
      </c>
      <c r="L2933" s="1">
        <v>46.119889000000001</v>
      </c>
      <c r="M2933" s="1">
        <v>4</v>
      </c>
      <c r="N2933" s="1" t="s">
        <v>66</v>
      </c>
      <c r="O2933" s="1">
        <v>2</v>
      </c>
      <c r="P2933" t="str">
        <f>_xlfn.CONCAT( YEAR(TblOrigin[[#This Row],[ODK_DateOfSubmission]]), "-",TEXT( MONTH(TblOrigin[[#This Row],[ODK_DateOfSubmission]]),"00"))</f>
        <v>2021-12</v>
      </c>
    </row>
    <row r="2934" spans="1:16" x14ac:dyDescent="0.25">
      <c r="A2934" s="13">
        <v>3502015</v>
      </c>
      <c r="B2934" s="1">
        <v>350201515</v>
      </c>
      <c r="C2934" s="1">
        <v>33803</v>
      </c>
      <c r="D2934" s="6">
        <v>44556</v>
      </c>
      <c r="E2934" s="1">
        <v>124</v>
      </c>
      <c r="F2934" s="1" t="s">
        <v>68</v>
      </c>
      <c r="G2934" s="1" t="s">
        <v>81</v>
      </c>
      <c r="H2934" s="1" t="s">
        <v>1048</v>
      </c>
      <c r="I2934" s="1" t="s">
        <v>1531</v>
      </c>
      <c r="J2934" s="1" t="s">
        <v>1532</v>
      </c>
      <c r="K2934" s="1">
        <v>31.543367</v>
      </c>
      <c r="L2934" s="1">
        <v>46.119889000000001</v>
      </c>
      <c r="M2934" s="1">
        <v>4</v>
      </c>
      <c r="N2934" s="1" t="s">
        <v>87</v>
      </c>
      <c r="O2934" s="1">
        <v>2</v>
      </c>
      <c r="P2934" t="str">
        <f>_xlfn.CONCAT( YEAR(TblOrigin[[#This Row],[ODK_DateOfSubmission]]), "-",TEXT( MONTH(TblOrigin[[#This Row],[ODK_DateOfSubmission]]),"00"))</f>
        <v>2021-12</v>
      </c>
    </row>
    <row r="2935" spans="1:16" x14ac:dyDescent="0.25">
      <c r="A2935" s="13">
        <v>3502016</v>
      </c>
      <c r="B2935" s="1">
        <v>350201615</v>
      </c>
      <c r="C2935" s="1">
        <v>34162</v>
      </c>
      <c r="D2935" s="6">
        <v>44557</v>
      </c>
      <c r="E2935" s="1">
        <v>124</v>
      </c>
      <c r="F2935" s="1" t="s">
        <v>68</v>
      </c>
      <c r="G2935" s="1" t="s">
        <v>81</v>
      </c>
      <c r="H2935" s="1" t="s">
        <v>1047</v>
      </c>
      <c r="I2935" s="1" t="s">
        <v>1440</v>
      </c>
      <c r="J2935" s="1" t="s">
        <v>1441</v>
      </c>
      <c r="K2935" s="1">
        <v>31.735530000000001</v>
      </c>
      <c r="L2935" s="1">
        <v>46.112045999999999</v>
      </c>
      <c r="M2935" s="1">
        <v>17</v>
      </c>
      <c r="N2935" s="1" t="s">
        <v>66</v>
      </c>
      <c r="O2935" s="1">
        <v>4</v>
      </c>
      <c r="P2935" t="str">
        <f>_xlfn.CONCAT( YEAR(TblOrigin[[#This Row],[ODK_DateOfSubmission]]), "-",TEXT( MONTH(TblOrigin[[#This Row],[ODK_DateOfSubmission]]),"00"))</f>
        <v>2021-12</v>
      </c>
    </row>
    <row r="2936" spans="1:16" x14ac:dyDescent="0.25">
      <c r="A2936" s="13">
        <v>3502016</v>
      </c>
      <c r="B2936" s="1">
        <v>350201615</v>
      </c>
      <c r="C2936" s="1">
        <v>34162</v>
      </c>
      <c r="D2936" s="6">
        <v>44557</v>
      </c>
      <c r="E2936" s="1">
        <v>124</v>
      </c>
      <c r="F2936" s="1" t="s">
        <v>68</v>
      </c>
      <c r="G2936" s="1" t="s">
        <v>81</v>
      </c>
      <c r="H2936" s="1" t="s">
        <v>1047</v>
      </c>
      <c r="I2936" s="1" t="s">
        <v>1440</v>
      </c>
      <c r="J2936" s="1" t="s">
        <v>1441</v>
      </c>
      <c r="K2936" s="1">
        <v>31.735530000000001</v>
      </c>
      <c r="L2936" s="1">
        <v>46.112045999999999</v>
      </c>
      <c r="M2936" s="1">
        <v>17</v>
      </c>
      <c r="N2936" s="1" t="s">
        <v>87</v>
      </c>
      <c r="O2936" s="1">
        <v>3</v>
      </c>
      <c r="P2936" t="str">
        <f>_xlfn.CONCAT( YEAR(TblOrigin[[#This Row],[ODK_DateOfSubmission]]), "-",TEXT( MONTH(TblOrigin[[#This Row],[ODK_DateOfSubmission]]),"00"))</f>
        <v>2021-12</v>
      </c>
    </row>
    <row r="2937" spans="1:16" x14ac:dyDescent="0.25">
      <c r="A2937" s="13">
        <v>3502016</v>
      </c>
      <c r="B2937" s="1">
        <v>350201615</v>
      </c>
      <c r="C2937" s="1">
        <v>34162</v>
      </c>
      <c r="D2937" s="6">
        <v>44557</v>
      </c>
      <c r="E2937" s="1">
        <v>124</v>
      </c>
      <c r="F2937" s="1" t="s">
        <v>68</v>
      </c>
      <c r="G2937" s="1" t="s">
        <v>81</v>
      </c>
      <c r="H2937" s="1" t="s">
        <v>1047</v>
      </c>
      <c r="I2937" s="1" t="s">
        <v>1440</v>
      </c>
      <c r="J2937" s="1" t="s">
        <v>1441</v>
      </c>
      <c r="K2937" s="1">
        <v>31.735530000000001</v>
      </c>
      <c r="L2937" s="1">
        <v>46.112045999999999</v>
      </c>
      <c r="M2937" s="1">
        <v>17</v>
      </c>
      <c r="N2937" s="1" t="s">
        <v>82</v>
      </c>
      <c r="O2937" s="1">
        <v>7</v>
      </c>
      <c r="P2937" t="str">
        <f>_xlfn.CONCAT( YEAR(TblOrigin[[#This Row],[ODK_DateOfSubmission]]), "-",TEXT( MONTH(TblOrigin[[#This Row],[ODK_DateOfSubmission]]),"00"))</f>
        <v>2021-12</v>
      </c>
    </row>
    <row r="2938" spans="1:16" x14ac:dyDescent="0.25">
      <c r="A2938" s="13">
        <v>3502016</v>
      </c>
      <c r="B2938" s="1">
        <v>350201615</v>
      </c>
      <c r="C2938" s="1">
        <v>34162</v>
      </c>
      <c r="D2938" s="6">
        <v>44557</v>
      </c>
      <c r="E2938" s="1">
        <v>124</v>
      </c>
      <c r="F2938" s="1" t="s">
        <v>68</v>
      </c>
      <c r="G2938" s="1" t="s">
        <v>81</v>
      </c>
      <c r="H2938" s="1" t="s">
        <v>1047</v>
      </c>
      <c r="I2938" s="1" t="s">
        <v>1440</v>
      </c>
      <c r="J2938" s="1" t="s">
        <v>1441</v>
      </c>
      <c r="K2938" s="1">
        <v>31.735530000000001</v>
      </c>
      <c r="L2938" s="1">
        <v>46.112045999999999</v>
      </c>
      <c r="M2938" s="1">
        <v>17</v>
      </c>
      <c r="N2938" s="1" t="s">
        <v>78</v>
      </c>
      <c r="O2938" s="1">
        <v>3</v>
      </c>
      <c r="P2938" t="str">
        <f>_xlfn.CONCAT( YEAR(TblOrigin[[#This Row],[ODK_DateOfSubmission]]), "-",TEXT( MONTH(TblOrigin[[#This Row],[ODK_DateOfSubmission]]),"00"))</f>
        <v>2021-12</v>
      </c>
    </row>
    <row r="2939" spans="1:16" x14ac:dyDescent="0.25">
      <c r="A2939" s="13">
        <v>3502013</v>
      </c>
      <c r="B2939" s="1">
        <v>350201315</v>
      </c>
      <c r="C2939" s="1">
        <v>33801</v>
      </c>
      <c r="D2939" s="6">
        <v>44557</v>
      </c>
      <c r="E2939" s="1">
        <v>124</v>
      </c>
      <c r="F2939" s="1" t="s">
        <v>68</v>
      </c>
      <c r="G2939" s="1" t="s">
        <v>81</v>
      </c>
      <c r="H2939" s="1" t="s">
        <v>1048</v>
      </c>
      <c r="I2939" s="1" t="s">
        <v>1339</v>
      </c>
      <c r="J2939" s="1" t="s">
        <v>1340</v>
      </c>
      <c r="K2939" s="1">
        <v>31.53961</v>
      </c>
      <c r="L2939" s="1">
        <v>46.119104999999998</v>
      </c>
      <c r="M2939" s="1">
        <v>5</v>
      </c>
      <c r="N2939" s="1" t="s">
        <v>90</v>
      </c>
      <c r="O2939" s="1">
        <v>5</v>
      </c>
      <c r="P2939" t="str">
        <f>_xlfn.CONCAT( YEAR(TblOrigin[[#This Row],[ODK_DateOfSubmission]]), "-",TEXT( MONTH(TblOrigin[[#This Row],[ODK_DateOfSubmission]]),"00"))</f>
        <v>2021-12</v>
      </c>
    </row>
    <row r="2940" spans="1:16" x14ac:dyDescent="0.25">
      <c r="A2940" s="13">
        <v>1303006</v>
      </c>
      <c r="B2940" s="1">
        <v>130300615</v>
      </c>
      <c r="C2940" s="1">
        <v>24553</v>
      </c>
      <c r="D2940" s="6">
        <v>44557</v>
      </c>
      <c r="E2940" s="1">
        <v>124</v>
      </c>
      <c r="F2940" s="1" t="s">
        <v>80</v>
      </c>
      <c r="G2940" s="1" t="s">
        <v>145</v>
      </c>
      <c r="H2940" s="1" t="s">
        <v>630</v>
      </c>
      <c r="I2940" s="1" t="s">
        <v>631</v>
      </c>
      <c r="J2940" s="1" t="s">
        <v>632</v>
      </c>
      <c r="K2940" s="1">
        <v>35.935481899999999</v>
      </c>
      <c r="L2940" s="1">
        <v>44.955341199999999</v>
      </c>
      <c r="M2940" s="1">
        <v>3</v>
      </c>
      <c r="N2940" s="1" t="s">
        <v>66</v>
      </c>
      <c r="O2940" s="1">
        <v>3</v>
      </c>
      <c r="P2940" t="str">
        <f>_xlfn.CONCAT( YEAR(TblOrigin[[#This Row],[ODK_DateOfSubmission]]), "-",TEXT( MONTH(TblOrigin[[#This Row],[ODK_DateOfSubmission]]),"00"))</f>
        <v>2021-12</v>
      </c>
    </row>
    <row r="2941" spans="1:16" x14ac:dyDescent="0.25">
      <c r="A2941" s="13">
        <v>1304053</v>
      </c>
      <c r="B2941" s="1">
        <v>130405315</v>
      </c>
      <c r="C2941" s="1">
        <v>21961</v>
      </c>
      <c r="D2941" s="6">
        <v>44557</v>
      </c>
      <c r="E2941" s="1">
        <v>124</v>
      </c>
      <c r="F2941" s="1" t="s">
        <v>80</v>
      </c>
      <c r="G2941" s="1" t="s">
        <v>144</v>
      </c>
      <c r="H2941" s="1" t="s">
        <v>635</v>
      </c>
      <c r="I2941" s="1" t="s">
        <v>647</v>
      </c>
      <c r="J2941" s="1" t="s">
        <v>648</v>
      </c>
      <c r="K2941" s="1">
        <v>35.169750700000002</v>
      </c>
      <c r="L2941" s="1">
        <v>45.983210999999997</v>
      </c>
      <c r="M2941" s="1">
        <v>3</v>
      </c>
      <c r="N2941" s="1" t="s">
        <v>66</v>
      </c>
      <c r="O2941" s="1">
        <v>3</v>
      </c>
      <c r="P2941" t="str">
        <f>_xlfn.CONCAT( YEAR(TblOrigin[[#This Row],[ODK_DateOfSubmission]]), "-",TEXT( MONTH(TblOrigin[[#This Row],[ODK_DateOfSubmission]]),"00"))</f>
        <v>2021-12</v>
      </c>
    </row>
    <row r="2942" spans="1:16" x14ac:dyDescent="0.25">
      <c r="A2942" s="13">
        <v>1310036</v>
      </c>
      <c r="B2942" s="1">
        <v>131003615</v>
      </c>
      <c r="C2942" s="1">
        <v>21036</v>
      </c>
      <c r="D2942" s="6">
        <v>44557</v>
      </c>
      <c r="E2942" s="1">
        <v>124</v>
      </c>
      <c r="F2942" s="1" t="s">
        <v>80</v>
      </c>
      <c r="G2942" s="1" t="s">
        <v>143</v>
      </c>
      <c r="H2942" s="1" t="s">
        <v>670</v>
      </c>
      <c r="I2942" s="1" t="s">
        <v>631</v>
      </c>
      <c r="J2942" s="1" t="s">
        <v>632</v>
      </c>
      <c r="K2942" s="1">
        <v>35.5898574</v>
      </c>
      <c r="L2942" s="1">
        <v>45.4054985</v>
      </c>
      <c r="M2942" s="1">
        <v>3</v>
      </c>
      <c r="N2942" s="1" t="s">
        <v>66</v>
      </c>
      <c r="O2942" s="1">
        <v>3</v>
      </c>
      <c r="P2942" t="str">
        <f>_xlfn.CONCAT( YEAR(TblOrigin[[#This Row],[ODK_DateOfSubmission]]), "-",TEXT( MONTH(TblOrigin[[#This Row],[ODK_DateOfSubmission]]),"00"))</f>
        <v>2021-12</v>
      </c>
    </row>
    <row r="2943" spans="1:16" x14ac:dyDescent="0.25">
      <c r="A2943" s="13">
        <v>1310045</v>
      </c>
      <c r="B2943" s="1">
        <v>131004515</v>
      </c>
      <c r="C2943" s="1">
        <v>23718</v>
      </c>
      <c r="D2943" s="6">
        <v>44557</v>
      </c>
      <c r="E2943" s="1">
        <v>124</v>
      </c>
      <c r="F2943" s="1" t="s">
        <v>80</v>
      </c>
      <c r="G2943" s="1" t="s">
        <v>143</v>
      </c>
      <c r="H2943" s="1" t="s">
        <v>670</v>
      </c>
      <c r="I2943" s="1" t="s">
        <v>1200</v>
      </c>
      <c r="J2943" s="1" t="s">
        <v>1201</v>
      </c>
      <c r="K2943" s="1">
        <v>35.615379699999998</v>
      </c>
      <c r="L2943" s="1">
        <v>45.414839299999997</v>
      </c>
      <c r="M2943" s="1">
        <v>4</v>
      </c>
      <c r="N2943" s="1" t="s">
        <v>66</v>
      </c>
      <c r="O2943" s="1">
        <v>4</v>
      </c>
      <c r="P2943" t="str">
        <f>_xlfn.CONCAT( YEAR(TblOrigin[[#This Row],[ODK_DateOfSubmission]]), "-",TEXT( MONTH(TblOrigin[[#This Row],[ODK_DateOfSubmission]]),"00"))</f>
        <v>2021-12</v>
      </c>
    </row>
    <row r="2944" spans="1:16" x14ac:dyDescent="0.25">
      <c r="A2944" s="13">
        <v>1310047</v>
      </c>
      <c r="B2944" s="1">
        <v>131004715</v>
      </c>
      <c r="C2944" s="1">
        <v>4486</v>
      </c>
      <c r="D2944" s="6">
        <v>44557</v>
      </c>
      <c r="E2944" s="1">
        <v>124</v>
      </c>
      <c r="F2944" s="1" t="s">
        <v>80</v>
      </c>
      <c r="G2944" s="1" t="s">
        <v>143</v>
      </c>
      <c r="H2944" s="1" t="s">
        <v>670</v>
      </c>
      <c r="I2944" s="1" t="s">
        <v>688</v>
      </c>
      <c r="J2944" s="1" t="s">
        <v>689</v>
      </c>
      <c r="K2944" s="1">
        <v>35.4992722</v>
      </c>
      <c r="L2944" s="1">
        <v>45.438715299999998</v>
      </c>
      <c r="M2944" s="1">
        <v>2</v>
      </c>
      <c r="N2944" s="1" t="s">
        <v>108</v>
      </c>
      <c r="O2944" s="1">
        <v>2</v>
      </c>
      <c r="P2944" t="str">
        <f>_xlfn.CONCAT( YEAR(TblOrigin[[#This Row],[ODK_DateOfSubmission]]), "-",TEXT( MONTH(TblOrigin[[#This Row],[ODK_DateOfSubmission]]),"00"))</f>
        <v>2021-12</v>
      </c>
    </row>
    <row r="2945" spans="1:16" x14ac:dyDescent="0.25">
      <c r="A2945" s="13">
        <v>1310070</v>
      </c>
      <c r="B2945" s="1">
        <v>131007015</v>
      </c>
      <c r="C2945" s="1">
        <v>21050</v>
      </c>
      <c r="D2945" s="6">
        <v>44557</v>
      </c>
      <c r="E2945" s="1">
        <v>124</v>
      </c>
      <c r="F2945" s="1" t="s">
        <v>80</v>
      </c>
      <c r="G2945" s="1" t="s">
        <v>143</v>
      </c>
      <c r="H2945" s="1" t="s">
        <v>670</v>
      </c>
      <c r="I2945" s="1" t="s">
        <v>1615</v>
      </c>
      <c r="J2945" s="1" t="s">
        <v>1616</v>
      </c>
      <c r="K2945" s="1">
        <v>35.5707229</v>
      </c>
      <c r="L2945" s="1">
        <v>45.438372999999999</v>
      </c>
      <c r="M2945" s="1">
        <v>4</v>
      </c>
      <c r="N2945" s="1" t="s">
        <v>66</v>
      </c>
      <c r="O2945" s="1">
        <v>4</v>
      </c>
      <c r="P2945" t="str">
        <f>_xlfn.CONCAT( YEAR(TblOrigin[[#This Row],[ODK_DateOfSubmission]]), "-",TEXT( MONTH(TblOrigin[[#This Row],[ODK_DateOfSubmission]]),"00"))</f>
        <v>2021-12</v>
      </c>
    </row>
    <row r="2946" spans="1:16" x14ac:dyDescent="0.25">
      <c r="A2946" s="13">
        <v>1310143</v>
      </c>
      <c r="B2946" s="1">
        <v>131014315</v>
      </c>
      <c r="C2946" s="1">
        <v>31949</v>
      </c>
      <c r="D2946" s="6">
        <v>44557</v>
      </c>
      <c r="E2946" s="1">
        <v>124</v>
      </c>
      <c r="F2946" s="1" t="s">
        <v>80</v>
      </c>
      <c r="G2946" s="1" t="s">
        <v>143</v>
      </c>
      <c r="H2946" s="1" t="s">
        <v>670</v>
      </c>
      <c r="I2946" s="1" t="s">
        <v>718</v>
      </c>
      <c r="J2946" s="1" t="s">
        <v>719</v>
      </c>
      <c r="K2946" s="1">
        <v>35.529351800000001</v>
      </c>
      <c r="L2946" s="1">
        <v>45.480642000000003</v>
      </c>
      <c r="M2946" s="1">
        <v>3</v>
      </c>
      <c r="N2946" s="1" t="s">
        <v>66</v>
      </c>
      <c r="O2946" s="1">
        <v>3</v>
      </c>
      <c r="P2946" t="str">
        <f>_xlfn.CONCAT( YEAR(TblOrigin[[#This Row],[ODK_DateOfSubmission]]), "-",TEXT( MONTH(TblOrigin[[#This Row],[ODK_DateOfSubmission]]),"00"))</f>
        <v>2021-12</v>
      </c>
    </row>
    <row r="2947" spans="1:16" x14ac:dyDescent="0.25">
      <c r="A2947" s="13">
        <v>1310148</v>
      </c>
      <c r="B2947" s="1">
        <v>131014815</v>
      </c>
      <c r="C2947" s="1">
        <v>31954</v>
      </c>
      <c r="D2947" s="6">
        <v>44557</v>
      </c>
      <c r="E2947" s="1">
        <v>124</v>
      </c>
      <c r="F2947" s="1" t="s">
        <v>80</v>
      </c>
      <c r="G2947" s="1" t="s">
        <v>143</v>
      </c>
      <c r="H2947" s="1" t="s">
        <v>670</v>
      </c>
      <c r="I2947" s="1" t="s">
        <v>724</v>
      </c>
      <c r="J2947" s="1" t="s">
        <v>725</v>
      </c>
      <c r="K2947" s="1">
        <v>35.544204200000003</v>
      </c>
      <c r="L2947" s="1">
        <v>45.456991100000003</v>
      </c>
      <c r="M2947" s="1">
        <v>3</v>
      </c>
      <c r="N2947" s="1" t="s">
        <v>66</v>
      </c>
      <c r="O2947" s="1">
        <v>3</v>
      </c>
      <c r="P2947" t="str">
        <f>_xlfn.CONCAT( YEAR(TblOrigin[[#This Row],[ODK_DateOfSubmission]]), "-",TEXT( MONTH(TblOrigin[[#This Row],[ODK_DateOfSubmission]]),"00"))</f>
        <v>2021-12</v>
      </c>
    </row>
    <row r="2948" spans="1:16" x14ac:dyDescent="0.25">
      <c r="A2948" s="13">
        <v>1310150</v>
      </c>
      <c r="B2948" s="1">
        <v>131015015</v>
      </c>
      <c r="C2948" s="1">
        <v>31956</v>
      </c>
      <c r="D2948" s="6">
        <v>44557</v>
      </c>
      <c r="E2948" s="1">
        <v>124</v>
      </c>
      <c r="F2948" s="1" t="s">
        <v>80</v>
      </c>
      <c r="G2948" s="1" t="s">
        <v>143</v>
      </c>
      <c r="H2948" s="1" t="s">
        <v>670</v>
      </c>
      <c r="I2948" s="1" t="s">
        <v>726</v>
      </c>
      <c r="J2948" s="1" t="s">
        <v>727</v>
      </c>
      <c r="K2948" s="1">
        <v>35.547325000000001</v>
      </c>
      <c r="L2948" s="1">
        <v>45.4755003</v>
      </c>
      <c r="M2948" s="1">
        <v>5</v>
      </c>
      <c r="N2948" s="1" t="s">
        <v>66</v>
      </c>
      <c r="O2948" s="1">
        <v>5</v>
      </c>
      <c r="P2948" t="str">
        <f>_xlfn.CONCAT( YEAR(TblOrigin[[#This Row],[ODK_DateOfSubmission]]), "-",TEXT( MONTH(TblOrigin[[#This Row],[ODK_DateOfSubmission]]),"00"))</f>
        <v>2021-12</v>
      </c>
    </row>
    <row r="2949" spans="1:16" x14ac:dyDescent="0.25">
      <c r="A2949" s="13">
        <v>1310213</v>
      </c>
      <c r="B2949" s="1">
        <v>131021315</v>
      </c>
      <c r="C2949" s="1">
        <v>32006</v>
      </c>
      <c r="D2949" s="6">
        <v>44557</v>
      </c>
      <c r="E2949" s="1">
        <v>124</v>
      </c>
      <c r="F2949" s="1" t="s">
        <v>80</v>
      </c>
      <c r="G2949" s="1" t="s">
        <v>143</v>
      </c>
      <c r="H2949" s="1" t="s">
        <v>670</v>
      </c>
      <c r="I2949" s="1" t="s">
        <v>1230</v>
      </c>
      <c r="J2949" s="1" t="s">
        <v>1231</v>
      </c>
      <c r="K2949" s="1">
        <v>35.608514300000003</v>
      </c>
      <c r="L2949" s="1">
        <v>45.412889399999997</v>
      </c>
      <c r="M2949" s="1">
        <v>5</v>
      </c>
      <c r="N2949" s="1" t="s">
        <v>66</v>
      </c>
      <c r="O2949" s="1">
        <v>5</v>
      </c>
      <c r="P2949" t="str">
        <f>_xlfn.CONCAT( YEAR(TblOrigin[[#This Row],[ODK_DateOfSubmission]]), "-",TEXT( MONTH(TblOrigin[[#This Row],[ODK_DateOfSubmission]]),"00"))</f>
        <v>2021-12</v>
      </c>
    </row>
    <row r="2950" spans="1:16" x14ac:dyDescent="0.25">
      <c r="A2950" s="13">
        <v>1310215</v>
      </c>
      <c r="B2950" s="1">
        <v>131021515</v>
      </c>
      <c r="C2950" s="1">
        <v>32008</v>
      </c>
      <c r="D2950" s="6">
        <v>44557</v>
      </c>
      <c r="E2950" s="1">
        <v>124</v>
      </c>
      <c r="F2950" s="1" t="s">
        <v>80</v>
      </c>
      <c r="G2950" s="1" t="s">
        <v>143</v>
      </c>
      <c r="H2950" s="1" t="s">
        <v>670</v>
      </c>
      <c r="I2950" s="1" t="s">
        <v>742</v>
      </c>
      <c r="J2950" s="1" t="s">
        <v>743</v>
      </c>
      <c r="K2950" s="1">
        <v>35.589292299999997</v>
      </c>
      <c r="L2950" s="1">
        <v>45.399595900000001</v>
      </c>
      <c r="M2950" s="1">
        <v>6</v>
      </c>
      <c r="N2950" s="1" t="s">
        <v>66</v>
      </c>
      <c r="O2950" s="1">
        <v>6</v>
      </c>
      <c r="P2950" t="str">
        <f>_xlfn.CONCAT( YEAR(TblOrigin[[#This Row],[ODK_DateOfSubmission]]), "-",TEXT( MONTH(TblOrigin[[#This Row],[ODK_DateOfSubmission]]),"00"))</f>
        <v>2021-12</v>
      </c>
    </row>
    <row r="2951" spans="1:16" x14ac:dyDescent="0.25">
      <c r="A2951" s="13">
        <v>1310225</v>
      </c>
      <c r="B2951" s="1">
        <v>131022515</v>
      </c>
      <c r="C2951" s="1">
        <v>32055</v>
      </c>
      <c r="D2951" s="6">
        <v>44557</v>
      </c>
      <c r="E2951" s="1">
        <v>124</v>
      </c>
      <c r="F2951" s="1" t="s">
        <v>80</v>
      </c>
      <c r="G2951" s="1" t="s">
        <v>143</v>
      </c>
      <c r="H2951" s="1" t="s">
        <v>670</v>
      </c>
      <c r="I2951" s="1" t="s">
        <v>744</v>
      </c>
      <c r="J2951" s="1" t="s">
        <v>745</v>
      </c>
      <c r="K2951" s="1">
        <v>35.587659100000003</v>
      </c>
      <c r="L2951" s="1">
        <v>45.392274999999998</v>
      </c>
      <c r="M2951" s="1">
        <v>2</v>
      </c>
      <c r="N2951" s="1" t="s">
        <v>78</v>
      </c>
      <c r="O2951" s="1">
        <v>2</v>
      </c>
      <c r="P2951" t="str">
        <f>_xlfn.CONCAT( YEAR(TblOrigin[[#This Row],[ODK_DateOfSubmission]]), "-",TEXT( MONTH(TblOrigin[[#This Row],[ODK_DateOfSubmission]]),"00"))</f>
        <v>2021-12</v>
      </c>
    </row>
    <row r="2952" spans="1:16" x14ac:dyDescent="0.25">
      <c r="A2952" s="13">
        <v>3504019</v>
      </c>
      <c r="B2952" s="1">
        <v>350401915</v>
      </c>
      <c r="C2952" s="1">
        <v>9470</v>
      </c>
      <c r="D2952" s="6">
        <v>44557</v>
      </c>
      <c r="E2952" s="1">
        <v>124</v>
      </c>
      <c r="F2952" s="1" t="s">
        <v>68</v>
      </c>
      <c r="G2952" s="1" t="s">
        <v>73</v>
      </c>
      <c r="H2952" s="1" t="s">
        <v>1059</v>
      </c>
      <c r="I2952" s="1" t="s">
        <v>1076</v>
      </c>
      <c r="J2952" s="1" t="s">
        <v>1077</v>
      </c>
      <c r="K2952" s="1">
        <v>31.0569626851</v>
      </c>
      <c r="L2952" s="1">
        <v>46.266143804899997</v>
      </c>
      <c r="M2952" s="1">
        <v>13</v>
      </c>
      <c r="N2952" s="1" t="s">
        <v>94</v>
      </c>
      <c r="O2952" s="1">
        <v>4</v>
      </c>
      <c r="P2952" t="str">
        <f>_xlfn.CONCAT( YEAR(TblOrigin[[#This Row],[ODK_DateOfSubmission]]), "-",TEXT( MONTH(TblOrigin[[#This Row],[ODK_DateOfSubmission]]),"00"))</f>
        <v>2021-12</v>
      </c>
    </row>
    <row r="2953" spans="1:16" x14ac:dyDescent="0.25">
      <c r="A2953" s="13">
        <v>3504019</v>
      </c>
      <c r="B2953" s="1">
        <v>350401915</v>
      </c>
      <c r="C2953" s="1">
        <v>9470</v>
      </c>
      <c r="D2953" s="6">
        <v>44557</v>
      </c>
      <c r="E2953" s="1">
        <v>124</v>
      </c>
      <c r="F2953" s="1" t="s">
        <v>68</v>
      </c>
      <c r="G2953" s="1" t="s">
        <v>73</v>
      </c>
      <c r="H2953" s="1" t="s">
        <v>1059</v>
      </c>
      <c r="I2953" s="1" t="s">
        <v>1076</v>
      </c>
      <c r="J2953" s="1" t="s">
        <v>1077</v>
      </c>
      <c r="K2953" s="1">
        <v>31.0569626851</v>
      </c>
      <c r="L2953" s="1">
        <v>46.266143804899997</v>
      </c>
      <c r="M2953" s="1">
        <v>13</v>
      </c>
      <c r="N2953" s="1" t="s">
        <v>104</v>
      </c>
      <c r="O2953" s="1">
        <v>3</v>
      </c>
      <c r="P2953" t="str">
        <f>_xlfn.CONCAT( YEAR(TblOrigin[[#This Row],[ODK_DateOfSubmission]]), "-",TEXT( MONTH(TblOrigin[[#This Row],[ODK_DateOfSubmission]]),"00"))</f>
        <v>2021-12</v>
      </c>
    </row>
    <row r="2954" spans="1:16" x14ac:dyDescent="0.25">
      <c r="A2954" s="13">
        <v>3504019</v>
      </c>
      <c r="B2954" s="1">
        <v>350401915</v>
      </c>
      <c r="C2954" s="1">
        <v>9470</v>
      </c>
      <c r="D2954" s="6">
        <v>44557</v>
      </c>
      <c r="E2954" s="1">
        <v>124</v>
      </c>
      <c r="F2954" s="1" t="s">
        <v>68</v>
      </c>
      <c r="G2954" s="1" t="s">
        <v>73</v>
      </c>
      <c r="H2954" s="1" t="s">
        <v>1059</v>
      </c>
      <c r="I2954" s="1" t="s">
        <v>1076</v>
      </c>
      <c r="J2954" s="1" t="s">
        <v>1077</v>
      </c>
      <c r="K2954" s="1">
        <v>31.0569626851</v>
      </c>
      <c r="L2954" s="1">
        <v>46.266143804899997</v>
      </c>
      <c r="M2954" s="1">
        <v>13</v>
      </c>
      <c r="N2954" s="1" t="s">
        <v>116</v>
      </c>
      <c r="O2954" s="1">
        <v>3</v>
      </c>
      <c r="P2954" t="str">
        <f>_xlfn.CONCAT( YEAR(TblOrigin[[#This Row],[ODK_DateOfSubmission]]), "-",TEXT( MONTH(TblOrigin[[#This Row],[ODK_DateOfSubmission]]),"00"))</f>
        <v>2021-12</v>
      </c>
    </row>
    <row r="2955" spans="1:16" x14ac:dyDescent="0.25">
      <c r="A2955" s="13">
        <v>3504019</v>
      </c>
      <c r="B2955" s="1">
        <v>350401915</v>
      </c>
      <c r="C2955" s="1">
        <v>9470</v>
      </c>
      <c r="D2955" s="6">
        <v>44557</v>
      </c>
      <c r="E2955" s="1">
        <v>124</v>
      </c>
      <c r="F2955" s="1" t="s">
        <v>68</v>
      </c>
      <c r="G2955" s="1" t="s">
        <v>73</v>
      </c>
      <c r="H2955" s="1" t="s">
        <v>1059</v>
      </c>
      <c r="I2955" s="1" t="s">
        <v>1076</v>
      </c>
      <c r="J2955" s="1" t="s">
        <v>1077</v>
      </c>
      <c r="K2955" s="1">
        <v>31.0569626851</v>
      </c>
      <c r="L2955" s="1">
        <v>46.266143804899997</v>
      </c>
      <c r="M2955" s="1">
        <v>13</v>
      </c>
      <c r="N2955" s="1" t="s">
        <v>74</v>
      </c>
      <c r="O2955" s="1">
        <v>3</v>
      </c>
      <c r="P2955" t="str">
        <f>_xlfn.CONCAT( YEAR(TblOrigin[[#This Row],[ODK_DateOfSubmission]]), "-",TEXT( MONTH(TblOrigin[[#This Row],[ODK_DateOfSubmission]]),"00"))</f>
        <v>2021-12</v>
      </c>
    </row>
    <row r="2956" spans="1:16" x14ac:dyDescent="0.25">
      <c r="A2956" s="13">
        <v>3504052</v>
      </c>
      <c r="B2956" s="1">
        <v>350405215</v>
      </c>
      <c r="C2956" s="1">
        <v>9113</v>
      </c>
      <c r="D2956" s="6">
        <v>44557</v>
      </c>
      <c r="E2956" s="1">
        <v>124</v>
      </c>
      <c r="F2956" s="1" t="s">
        <v>68</v>
      </c>
      <c r="G2956" s="1" t="s">
        <v>73</v>
      </c>
      <c r="H2956" s="1" t="s">
        <v>1059</v>
      </c>
      <c r="I2956" s="1" t="s">
        <v>1102</v>
      </c>
      <c r="J2956" s="1" t="s">
        <v>1436</v>
      </c>
      <c r="K2956" s="1">
        <v>31.060153968000002</v>
      </c>
      <c r="L2956" s="1">
        <v>46.243325555299997</v>
      </c>
      <c r="M2956" s="1">
        <v>5</v>
      </c>
      <c r="N2956" s="1" t="s">
        <v>90</v>
      </c>
      <c r="O2956" s="1">
        <v>3</v>
      </c>
      <c r="P2956" t="str">
        <f>_xlfn.CONCAT( YEAR(TblOrigin[[#This Row],[ODK_DateOfSubmission]]), "-",TEXT( MONTH(TblOrigin[[#This Row],[ODK_DateOfSubmission]]),"00"))</f>
        <v>2021-12</v>
      </c>
    </row>
    <row r="2957" spans="1:16" x14ac:dyDescent="0.25">
      <c r="A2957" s="13">
        <v>3504052</v>
      </c>
      <c r="B2957" s="1">
        <v>350405215</v>
      </c>
      <c r="C2957" s="1">
        <v>9113</v>
      </c>
      <c r="D2957" s="6">
        <v>44557</v>
      </c>
      <c r="E2957" s="1">
        <v>124</v>
      </c>
      <c r="F2957" s="1" t="s">
        <v>68</v>
      </c>
      <c r="G2957" s="1" t="s">
        <v>73</v>
      </c>
      <c r="H2957" s="1" t="s">
        <v>1059</v>
      </c>
      <c r="I2957" s="1" t="s">
        <v>1102</v>
      </c>
      <c r="J2957" s="1" t="s">
        <v>1436</v>
      </c>
      <c r="K2957" s="1">
        <v>31.060153968000002</v>
      </c>
      <c r="L2957" s="1">
        <v>46.243325555299997</v>
      </c>
      <c r="M2957" s="1">
        <v>5</v>
      </c>
      <c r="N2957" s="1" t="s">
        <v>87</v>
      </c>
      <c r="O2957" s="1">
        <v>2</v>
      </c>
      <c r="P2957" t="str">
        <f>_xlfn.CONCAT( YEAR(TblOrigin[[#This Row],[ODK_DateOfSubmission]]), "-",TEXT( MONTH(TblOrigin[[#This Row],[ODK_DateOfSubmission]]),"00"))</f>
        <v>2021-12</v>
      </c>
    </row>
    <row r="2958" spans="1:16" x14ac:dyDescent="0.25">
      <c r="A2958" s="13">
        <v>3505013</v>
      </c>
      <c r="B2958" s="1">
        <v>350501315</v>
      </c>
      <c r="C2958" s="1">
        <v>33809</v>
      </c>
      <c r="D2958" s="6">
        <v>44557</v>
      </c>
      <c r="E2958" s="1">
        <v>124</v>
      </c>
      <c r="F2958" s="1" t="s">
        <v>68</v>
      </c>
      <c r="G2958" s="1" t="s">
        <v>77</v>
      </c>
      <c r="H2958" s="1" t="s">
        <v>1119</v>
      </c>
      <c r="I2958" s="1" t="s">
        <v>1342</v>
      </c>
      <c r="J2958" s="1" t="s">
        <v>232</v>
      </c>
      <c r="K2958" s="1">
        <v>30.914428999999998</v>
      </c>
      <c r="L2958" s="1">
        <v>46.47878</v>
      </c>
      <c r="M2958" s="1">
        <v>9</v>
      </c>
      <c r="N2958" s="1" t="s">
        <v>66</v>
      </c>
      <c r="O2958" s="1">
        <v>5</v>
      </c>
      <c r="P2958" t="str">
        <f>_xlfn.CONCAT( YEAR(TblOrigin[[#This Row],[ODK_DateOfSubmission]]), "-",TEXT( MONTH(TblOrigin[[#This Row],[ODK_DateOfSubmission]]),"00"))</f>
        <v>2021-12</v>
      </c>
    </row>
    <row r="2959" spans="1:16" x14ac:dyDescent="0.25">
      <c r="A2959" s="13">
        <v>3505013</v>
      </c>
      <c r="B2959" s="1">
        <v>350501315</v>
      </c>
      <c r="C2959" s="1">
        <v>33809</v>
      </c>
      <c r="D2959" s="6">
        <v>44557</v>
      </c>
      <c r="E2959" s="1">
        <v>124</v>
      </c>
      <c r="F2959" s="1" t="s">
        <v>68</v>
      </c>
      <c r="G2959" s="1" t="s">
        <v>77</v>
      </c>
      <c r="H2959" s="1" t="s">
        <v>1119</v>
      </c>
      <c r="I2959" s="1" t="s">
        <v>1342</v>
      </c>
      <c r="J2959" s="1" t="s">
        <v>232</v>
      </c>
      <c r="K2959" s="1">
        <v>30.914428999999998</v>
      </c>
      <c r="L2959" s="1">
        <v>46.47878</v>
      </c>
      <c r="M2959" s="1">
        <v>9</v>
      </c>
      <c r="N2959" s="1" t="s">
        <v>87</v>
      </c>
      <c r="O2959" s="1">
        <v>4</v>
      </c>
      <c r="P2959" t="str">
        <f>_xlfn.CONCAT( YEAR(TblOrigin[[#This Row],[ODK_DateOfSubmission]]), "-",TEXT( MONTH(TblOrigin[[#This Row],[ODK_DateOfSubmission]]),"00"))</f>
        <v>2021-12</v>
      </c>
    </row>
    <row r="2960" spans="1:16" x14ac:dyDescent="0.25">
      <c r="A2960" s="13">
        <v>3504057</v>
      </c>
      <c r="B2960" s="1">
        <v>350405715</v>
      </c>
      <c r="C2960" s="1">
        <v>33806</v>
      </c>
      <c r="D2960" s="6">
        <v>44557</v>
      </c>
      <c r="E2960" s="1">
        <v>124</v>
      </c>
      <c r="F2960" s="1" t="s">
        <v>68</v>
      </c>
      <c r="G2960" s="1" t="s">
        <v>73</v>
      </c>
      <c r="H2960" s="1" t="s">
        <v>1105</v>
      </c>
      <c r="I2960" s="1" t="s">
        <v>1435</v>
      </c>
      <c r="J2960" s="1" t="s">
        <v>1127</v>
      </c>
      <c r="K2960" s="1">
        <v>31.134141</v>
      </c>
      <c r="L2960" s="1">
        <v>46.437801999999998</v>
      </c>
      <c r="M2960" s="1">
        <v>4</v>
      </c>
      <c r="N2960" s="1" t="s">
        <v>94</v>
      </c>
      <c r="O2960" s="1">
        <v>2</v>
      </c>
      <c r="P2960" t="str">
        <f>_xlfn.CONCAT( YEAR(TblOrigin[[#This Row],[ODK_DateOfSubmission]]), "-",TEXT( MONTH(TblOrigin[[#This Row],[ODK_DateOfSubmission]]),"00"))</f>
        <v>2021-12</v>
      </c>
    </row>
    <row r="2961" spans="1:16" x14ac:dyDescent="0.25">
      <c r="A2961" s="13">
        <v>3504057</v>
      </c>
      <c r="B2961" s="1">
        <v>350405715</v>
      </c>
      <c r="C2961" s="1">
        <v>33806</v>
      </c>
      <c r="D2961" s="6">
        <v>44557</v>
      </c>
      <c r="E2961" s="1">
        <v>124</v>
      </c>
      <c r="F2961" s="1" t="s">
        <v>68</v>
      </c>
      <c r="G2961" s="1" t="s">
        <v>73</v>
      </c>
      <c r="H2961" s="1" t="s">
        <v>1105</v>
      </c>
      <c r="I2961" s="1" t="s">
        <v>1435</v>
      </c>
      <c r="J2961" s="1" t="s">
        <v>1127</v>
      </c>
      <c r="K2961" s="1">
        <v>31.134141</v>
      </c>
      <c r="L2961" s="1">
        <v>46.437801999999998</v>
      </c>
      <c r="M2961" s="1">
        <v>4</v>
      </c>
      <c r="N2961" s="1" t="s">
        <v>74</v>
      </c>
      <c r="O2961" s="1">
        <v>2</v>
      </c>
      <c r="P2961" t="str">
        <f>_xlfn.CONCAT( YEAR(TblOrigin[[#This Row],[ODK_DateOfSubmission]]), "-",TEXT( MONTH(TblOrigin[[#This Row],[ODK_DateOfSubmission]]),"00"))</f>
        <v>2021-12</v>
      </c>
    </row>
    <row r="2962" spans="1:16" x14ac:dyDescent="0.25">
      <c r="A2962" s="13">
        <v>3504035</v>
      </c>
      <c r="B2962" s="1">
        <v>350403515</v>
      </c>
      <c r="C2962" s="1">
        <v>9398</v>
      </c>
      <c r="D2962" s="6">
        <v>44557</v>
      </c>
      <c r="E2962" s="1">
        <v>124</v>
      </c>
      <c r="F2962" s="1" t="s">
        <v>68</v>
      </c>
      <c r="G2962" s="1" t="s">
        <v>73</v>
      </c>
      <c r="H2962" s="1" t="s">
        <v>1059</v>
      </c>
      <c r="I2962" s="1" t="s">
        <v>1439</v>
      </c>
      <c r="J2962" s="1" t="s">
        <v>216</v>
      </c>
      <c r="K2962" s="1">
        <v>31.069961183</v>
      </c>
      <c r="L2962" s="1">
        <v>46.270024445899999</v>
      </c>
      <c r="M2962" s="1">
        <v>3</v>
      </c>
      <c r="N2962" s="1" t="s">
        <v>90</v>
      </c>
      <c r="O2962" s="1">
        <v>3</v>
      </c>
      <c r="P2962" t="str">
        <f>_xlfn.CONCAT( YEAR(TblOrigin[[#This Row],[ODK_DateOfSubmission]]), "-",TEXT( MONTH(TblOrigin[[#This Row],[ODK_DateOfSubmission]]),"00"))</f>
        <v>2021-12</v>
      </c>
    </row>
    <row r="2963" spans="1:16" x14ac:dyDescent="0.25">
      <c r="A2963" s="13">
        <v>3503015</v>
      </c>
      <c r="B2963" s="1">
        <v>350301515</v>
      </c>
      <c r="C2963" s="1">
        <v>33805</v>
      </c>
      <c r="D2963" s="6">
        <v>44557</v>
      </c>
      <c r="E2963" s="1">
        <v>124</v>
      </c>
      <c r="F2963" s="1" t="s">
        <v>68</v>
      </c>
      <c r="G2963" s="1" t="s">
        <v>86</v>
      </c>
      <c r="H2963" s="1" t="s">
        <v>1474</v>
      </c>
      <c r="I2963" s="1" t="s">
        <v>1475</v>
      </c>
      <c r="J2963" s="1" t="s">
        <v>216</v>
      </c>
      <c r="K2963" s="1">
        <v>31.295843999999999</v>
      </c>
      <c r="L2963" s="1">
        <v>46.233044999999997</v>
      </c>
      <c r="M2963" s="1">
        <v>3</v>
      </c>
      <c r="N2963" s="1" t="s">
        <v>87</v>
      </c>
      <c r="O2963" s="1">
        <v>1</v>
      </c>
      <c r="P2963" t="str">
        <f>_xlfn.CONCAT( YEAR(TblOrigin[[#This Row],[ODK_DateOfSubmission]]), "-",TEXT( MONTH(TblOrigin[[#This Row],[ODK_DateOfSubmission]]),"00"))</f>
        <v>2021-12</v>
      </c>
    </row>
    <row r="2964" spans="1:16" x14ac:dyDescent="0.25">
      <c r="A2964" s="13">
        <v>3503015</v>
      </c>
      <c r="B2964" s="1">
        <v>350301515</v>
      </c>
      <c r="C2964" s="1">
        <v>33805</v>
      </c>
      <c r="D2964" s="6">
        <v>44557</v>
      </c>
      <c r="E2964" s="1">
        <v>124</v>
      </c>
      <c r="F2964" s="1" t="s">
        <v>68</v>
      </c>
      <c r="G2964" s="1" t="s">
        <v>86</v>
      </c>
      <c r="H2964" s="1" t="s">
        <v>1474</v>
      </c>
      <c r="I2964" s="1" t="s">
        <v>1475</v>
      </c>
      <c r="J2964" s="1" t="s">
        <v>216</v>
      </c>
      <c r="K2964" s="1">
        <v>31.295843999999999</v>
      </c>
      <c r="L2964" s="1">
        <v>46.233044999999997</v>
      </c>
      <c r="M2964" s="1">
        <v>3</v>
      </c>
      <c r="N2964" s="1" t="s">
        <v>78</v>
      </c>
      <c r="O2964" s="1">
        <v>1</v>
      </c>
      <c r="P2964" t="str">
        <f>_xlfn.CONCAT( YEAR(TblOrigin[[#This Row],[ODK_DateOfSubmission]]), "-",TEXT( MONTH(TblOrigin[[#This Row],[ODK_DateOfSubmission]]),"00"))</f>
        <v>2021-12</v>
      </c>
    </row>
    <row r="2965" spans="1:16" x14ac:dyDescent="0.25">
      <c r="A2965" s="13">
        <v>3503015</v>
      </c>
      <c r="B2965" s="1">
        <v>350301515</v>
      </c>
      <c r="C2965" s="1">
        <v>33805</v>
      </c>
      <c r="D2965" s="6">
        <v>44557</v>
      </c>
      <c r="E2965" s="1">
        <v>124</v>
      </c>
      <c r="F2965" s="1" t="s">
        <v>68</v>
      </c>
      <c r="G2965" s="1" t="s">
        <v>86</v>
      </c>
      <c r="H2965" s="1" t="s">
        <v>1474</v>
      </c>
      <c r="I2965" s="1" t="s">
        <v>1475</v>
      </c>
      <c r="J2965" s="1" t="s">
        <v>216</v>
      </c>
      <c r="K2965" s="1">
        <v>31.295843999999999</v>
      </c>
      <c r="L2965" s="1">
        <v>46.233044999999997</v>
      </c>
      <c r="M2965" s="1">
        <v>3</v>
      </c>
      <c r="N2965" s="1" t="s">
        <v>66</v>
      </c>
      <c r="O2965" s="1">
        <v>1</v>
      </c>
      <c r="P2965" t="str">
        <f>_xlfn.CONCAT( YEAR(TblOrigin[[#This Row],[ODK_DateOfSubmission]]), "-",TEXT( MONTH(TblOrigin[[#This Row],[ODK_DateOfSubmission]]),"00"))</f>
        <v>2021-12</v>
      </c>
    </row>
    <row r="2966" spans="1:16" x14ac:dyDescent="0.25">
      <c r="A2966" s="13">
        <v>3505006</v>
      </c>
      <c r="B2966" s="1">
        <v>350500615</v>
      </c>
      <c r="C2966" s="1">
        <v>9328</v>
      </c>
      <c r="D2966" s="6">
        <v>44557</v>
      </c>
      <c r="E2966" s="1">
        <v>124</v>
      </c>
      <c r="F2966" s="1" t="s">
        <v>68</v>
      </c>
      <c r="G2966" s="1" t="s">
        <v>77</v>
      </c>
      <c r="H2966" s="1" t="s">
        <v>1115</v>
      </c>
      <c r="I2966" s="1" t="s">
        <v>1122</v>
      </c>
      <c r="J2966" s="1" t="s">
        <v>232</v>
      </c>
      <c r="K2966" s="1">
        <v>30.9011745066</v>
      </c>
      <c r="L2966" s="1">
        <v>46.449637276099999</v>
      </c>
      <c r="M2966" s="1">
        <v>7</v>
      </c>
      <c r="N2966" s="1" t="s">
        <v>82</v>
      </c>
      <c r="O2966" s="1">
        <v>2</v>
      </c>
      <c r="P2966" t="str">
        <f>_xlfn.CONCAT( YEAR(TblOrigin[[#This Row],[ODK_DateOfSubmission]]), "-",TEXT( MONTH(TblOrigin[[#This Row],[ODK_DateOfSubmission]]),"00"))</f>
        <v>2021-12</v>
      </c>
    </row>
    <row r="2967" spans="1:16" x14ac:dyDescent="0.25">
      <c r="A2967" s="13">
        <v>3505006</v>
      </c>
      <c r="B2967" s="1">
        <v>350500615</v>
      </c>
      <c r="C2967" s="1">
        <v>9328</v>
      </c>
      <c r="D2967" s="6">
        <v>44557</v>
      </c>
      <c r="E2967" s="1">
        <v>124</v>
      </c>
      <c r="F2967" s="1" t="s">
        <v>68</v>
      </c>
      <c r="G2967" s="1" t="s">
        <v>77</v>
      </c>
      <c r="H2967" s="1" t="s">
        <v>1115</v>
      </c>
      <c r="I2967" s="1" t="s">
        <v>1122</v>
      </c>
      <c r="J2967" s="1" t="s">
        <v>232</v>
      </c>
      <c r="K2967" s="1">
        <v>30.9011745066</v>
      </c>
      <c r="L2967" s="1">
        <v>46.449637276099999</v>
      </c>
      <c r="M2967" s="1">
        <v>7</v>
      </c>
      <c r="N2967" s="1" t="s">
        <v>78</v>
      </c>
      <c r="O2967" s="1">
        <v>5</v>
      </c>
      <c r="P2967" t="str">
        <f>_xlfn.CONCAT( YEAR(TblOrigin[[#This Row],[ODK_DateOfSubmission]]), "-",TEXT( MONTH(TblOrigin[[#This Row],[ODK_DateOfSubmission]]),"00"))</f>
        <v>2021-12</v>
      </c>
    </row>
    <row r="2968" spans="1:16" x14ac:dyDescent="0.25">
      <c r="A2968" s="13">
        <v>3505007</v>
      </c>
      <c r="B2968" s="1">
        <v>350500715</v>
      </c>
      <c r="C2968" s="1">
        <v>9332</v>
      </c>
      <c r="D2968" s="6">
        <v>44557</v>
      </c>
      <c r="E2968" s="1">
        <v>124</v>
      </c>
      <c r="F2968" s="1" t="s">
        <v>68</v>
      </c>
      <c r="G2968" s="1" t="s">
        <v>77</v>
      </c>
      <c r="H2968" s="1" t="s">
        <v>1115</v>
      </c>
      <c r="I2968" s="1" t="s">
        <v>1123</v>
      </c>
      <c r="J2968" s="1" t="s">
        <v>216</v>
      </c>
      <c r="K2968" s="1">
        <v>30.879031632699999</v>
      </c>
      <c r="L2968" s="1">
        <v>46.464224314600003</v>
      </c>
      <c r="M2968" s="1">
        <v>9</v>
      </c>
      <c r="N2968" s="1" t="s">
        <v>90</v>
      </c>
      <c r="O2968" s="1">
        <v>4</v>
      </c>
      <c r="P2968" t="str">
        <f>_xlfn.CONCAT( YEAR(TblOrigin[[#This Row],[ODK_DateOfSubmission]]), "-",TEXT( MONTH(TblOrigin[[#This Row],[ODK_DateOfSubmission]]),"00"))</f>
        <v>2021-12</v>
      </c>
    </row>
    <row r="2969" spans="1:16" x14ac:dyDescent="0.25">
      <c r="A2969" s="13">
        <v>3505007</v>
      </c>
      <c r="B2969" s="1">
        <v>350500715</v>
      </c>
      <c r="C2969" s="1">
        <v>9332</v>
      </c>
      <c r="D2969" s="6">
        <v>44557</v>
      </c>
      <c r="E2969" s="1">
        <v>124</v>
      </c>
      <c r="F2969" s="1" t="s">
        <v>68</v>
      </c>
      <c r="G2969" s="1" t="s">
        <v>77</v>
      </c>
      <c r="H2969" s="1" t="s">
        <v>1115</v>
      </c>
      <c r="I2969" s="1" t="s">
        <v>1123</v>
      </c>
      <c r="J2969" s="1" t="s">
        <v>216</v>
      </c>
      <c r="K2969" s="1">
        <v>30.879031632699999</v>
      </c>
      <c r="L2969" s="1">
        <v>46.464224314600003</v>
      </c>
      <c r="M2969" s="1">
        <v>9</v>
      </c>
      <c r="N2969" s="1" t="s">
        <v>87</v>
      </c>
      <c r="O2969" s="1">
        <v>5</v>
      </c>
      <c r="P2969" t="str">
        <f>_xlfn.CONCAT( YEAR(TblOrigin[[#This Row],[ODK_DateOfSubmission]]), "-",TEXT( MONTH(TblOrigin[[#This Row],[ODK_DateOfSubmission]]),"00"))</f>
        <v>2021-12</v>
      </c>
    </row>
    <row r="2970" spans="1:16" x14ac:dyDescent="0.25">
      <c r="A2970" s="13">
        <v>3505015</v>
      </c>
      <c r="B2970" s="1">
        <v>350501515</v>
      </c>
      <c r="C2970" s="1">
        <v>33811</v>
      </c>
      <c r="D2970" s="6">
        <v>44557</v>
      </c>
      <c r="E2970" s="1">
        <v>124</v>
      </c>
      <c r="F2970" s="1" t="s">
        <v>68</v>
      </c>
      <c r="G2970" s="1" t="s">
        <v>77</v>
      </c>
      <c r="H2970" s="1" t="s">
        <v>1128</v>
      </c>
      <c r="I2970" s="1" t="s">
        <v>1342</v>
      </c>
      <c r="J2970" s="1" t="s">
        <v>232</v>
      </c>
      <c r="K2970" s="1">
        <v>30.882387999999999</v>
      </c>
      <c r="L2970" s="1">
        <v>46.568722000000001</v>
      </c>
      <c r="M2970" s="1">
        <v>25</v>
      </c>
      <c r="N2970" s="1" t="s">
        <v>78</v>
      </c>
      <c r="O2970" s="1">
        <v>10</v>
      </c>
      <c r="P2970" t="str">
        <f>_xlfn.CONCAT( YEAR(TblOrigin[[#This Row],[ODK_DateOfSubmission]]), "-",TEXT( MONTH(TblOrigin[[#This Row],[ODK_DateOfSubmission]]),"00"))</f>
        <v>2021-12</v>
      </c>
    </row>
    <row r="2971" spans="1:16" x14ac:dyDescent="0.25">
      <c r="A2971" s="13">
        <v>3505015</v>
      </c>
      <c r="B2971" s="1">
        <v>350501515</v>
      </c>
      <c r="C2971" s="1">
        <v>33811</v>
      </c>
      <c r="D2971" s="6">
        <v>44557</v>
      </c>
      <c r="E2971" s="1">
        <v>124</v>
      </c>
      <c r="F2971" s="1" t="s">
        <v>68</v>
      </c>
      <c r="G2971" s="1" t="s">
        <v>77</v>
      </c>
      <c r="H2971" s="1" t="s">
        <v>1128</v>
      </c>
      <c r="I2971" s="1" t="s">
        <v>1342</v>
      </c>
      <c r="J2971" s="1" t="s">
        <v>232</v>
      </c>
      <c r="K2971" s="1">
        <v>30.882387999999999</v>
      </c>
      <c r="L2971" s="1">
        <v>46.568722000000001</v>
      </c>
      <c r="M2971" s="1">
        <v>25</v>
      </c>
      <c r="N2971" s="1" t="s">
        <v>66</v>
      </c>
      <c r="O2971" s="1">
        <v>10</v>
      </c>
      <c r="P2971" t="str">
        <f>_xlfn.CONCAT( YEAR(TblOrigin[[#This Row],[ODK_DateOfSubmission]]), "-",TEXT( MONTH(TblOrigin[[#This Row],[ODK_DateOfSubmission]]),"00"))</f>
        <v>2021-12</v>
      </c>
    </row>
    <row r="2972" spans="1:16" x14ac:dyDescent="0.25">
      <c r="A2972" s="13">
        <v>3505015</v>
      </c>
      <c r="B2972" s="1">
        <v>350501515</v>
      </c>
      <c r="C2972" s="1">
        <v>33811</v>
      </c>
      <c r="D2972" s="6">
        <v>44557</v>
      </c>
      <c r="E2972" s="1">
        <v>124</v>
      </c>
      <c r="F2972" s="1" t="s">
        <v>68</v>
      </c>
      <c r="G2972" s="1" t="s">
        <v>77</v>
      </c>
      <c r="H2972" s="1" t="s">
        <v>1128</v>
      </c>
      <c r="I2972" s="1" t="s">
        <v>1342</v>
      </c>
      <c r="J2972" s="1" t="s">
        <v>232</v>
      </c>
      <c r="K2972" s="1">
        <v>30.882387999999999</v>
      </c>
      <c r="L2972" s="1">
        <v>46.568722000000001</v>
      </c>
      <c r="M2972" s="1">
        <v>25</v>
      </c>
      <c r="N2972" s="1" t="s">
        <v>87</v>
      </c>
      <c r="O2972" s="1">
        <v>5</v>
      </c>
      <c r="P2972" t="str">
        <f>_xlfn.CONCAT( YEAR(TblOrigin[[#This Row],[ODK_DateOfSubmission]]), "-",TEXT( MONTH(TblOrigin[[#This Row],[ODK_DateOfSubmission]]),"00"))</f>
        <v>2021-12</v>
      </c>
    </row>
    <row r="2973" spans="1:16" x14ac:dyDescent="0.25">
      <c r="A2973" s="13">
        <v>2708110</v>
      </c>
      <c r="B2973" s="1">
        <v>2708110108</v>
      </c>
      <c r="C2973" s="1">
        <v>17439</v>
      </c>
      <c r="D2973" s="6">
        <v>44557.609403854163</v>
      </c>
      <c r="E2973" s="1">
        <v>124</v>
      </c>
      <c r="F2973" s="1" t="s">
        <v>72</v>
      </c>
      <c r="G2973" s="1" t="s">
        <v>93</v>
      </c>
      <c r="H2973" s="1" t="s">
        <v>433</v>
      </c>
      <c r="I2973" s="1" t="s">
        <v>454</v>
      </c>
      <c r="J2973" s="1" t="s">
        <v>455</v>
      </c>
      <c r="K2973" s="1">
        <v>36.442366999999997</v>
      </c>
      <c r="L2973" s="1">
        <v>42.629963500000002</v>
      </c>
      <c r="M2973" s="1">
        <v>5</v>
      </c>
      <c r="N2973" s="1" t="s">
        <v>66</v>
      </c>
      <c r="O2973" s="1">
        <v>5</v>
      </c>
      <c r="P2973" t="str">
        <f>_xlfn.CONCAT( YEAR(TblOrigin[[#This Row],[ODK_DateOfSubmission]]), "-",TEXT( MONTH(TblOrigin[[#This Row],[ODK_DateOfSubmission]]),"00"))</f>
        <v>2021-12</v>
      </c>
    </row>
    <row r="2974" spans="1:16" x14ac:dyDescent="0.25">
      <c r="A2974" s="13">
        <v>2708019</v>
      </c>
      <c r="B2974" s="1">
        <v>2708019108</v>
      </c>
      <c r="C2974" s="1">
        <v>22924</v>
      </c>
      <c r="D2974" s="6">
        <v>44557.609432442128</v>
      </c>
      <c r="E2974" s="1">
        <v>124</v>
      </c>
      <c r="F2974" s="1" t="s">
        <v>72</v>
      </c>
      <c r="G2974" s="1" t="s">
        <v>93</v>
      </c>
      <c r="H2974" s="1" t="s">
        <v>433</v>
      </c>
      <c r="I2974" s="1" t="s">
        <v>443</v>
      </c>
      <c r="J2974" s="1" t="s">
        <v>444</v>
      </c>
      <c r="K2974" s="1">
        <v>36.410913999999998</v>
      </c>
      <c r="L2974" s="1">
        <v>42.542980999999997</v>
      </c>
      <c r="M2974" s="1">
        <v>11</v>
      </c>
      <c r="N2974" s="1" t="s">
        <v>66</v>
      </c>
      <c r="O2974" s="1">
        <v>11</v>
      </c>
      <c r="P2974" t="str">
        <f>_xlfn.CONCAT( YEAR(TblOrigin[[#This Row],[ODK_DateOfSubmission]]), "-",TEXT( MONTH(TblOrigin[[#This Row],[ODK_DateOfSubmission]]),"00"))</f>
        <v>2021-12</v>
      </c>
    </row>
    <row r="2975" spans="1:16" x14ac:dyDescent="0.25">
      <c r="A2975" s="13">
        <v>2708154</v>
      </c>
      <c r="B2975" s="1">
        <v>2708154108</v>
      </c>
      <c r="C2975" s="1">
        <v>33345</v>
      </c>
      <c r="D2975" s="6">
        <v>44557.609482372682</v>
      </c>
      <c r="E2975" s="1">
        <v>124</v>
      </c>
      <c r="F2975" s="1" t="s">
        <v>72</v>
      </c>
      <c r="G2975" s="1" t="s">
        <v>93</v>
      </c>
      <c r="H2975" s="1" t="s">
        <v>433</v>
      </c>
      <c r="I2975" s="1" t="s">
        <v>476</v>
      </c>
      <c r="J2975" s="1" t="s">
        <v>477</v>
      </c>
      <c r="K2975" s="1">
        <v>36.396619999999999</v>
      </c>
      <c r="L2975" s="1">
        <v>42.514042699999997</v>
      </c>
      <c r="M2975" s="1">
        <v>12</v>
      </c>
      <c r="N2975" s="1" t="s">
        <v>66</v>
      </c>
      <c r="O2975" s="1">
        <v>12</v>
      </c>
      <c r="P2975" t="str">
        <f>_xlfn.CONCAT( YEAR(TblOrigin[[#This Row],[ODK_DateOfSubmission]]), "-",TEXT( MONTH(TblOrigin[[#This Row],[ODK_DateOfSubmission]]),"00"))</f>
        <v>2021-12</v>
      </c>
    </row>
    <row r="2976" spans="1:16" x14ac:dyDescent="0.25">
      <c r="A2976" s="13">
        <v>2708153</v>
      </c>
      <c r="B2976" s="1">
        <v>2708153108</v>
      </c>
      <c r="C2976" s="1">
        <v>33346</v>
      </c>
      <c r="D2976" s="6">
        <v>44557.609489236114</v>
      </c>
      <c r="E2976" s="1">
        <v>124</v>
      </c>
      <c r="F2976" s="1" t="s">
        <v>72</v>
      </c>
      <c r="G2976" s="1" t="s">
        <v>93</v>
      </c>
      <c r="H2976" s="1" t="s">
        <v>433</v>
      </c>
      <c r="I2976" s="1" t="s">
        <v>474</v>
      </c>
      <c r="J2976" s="1" t="s">
        <v>475</v>
      </c>
      <c r="K2976" s="1">
        <v>36.398490000000002</v>
      </c>
      <c r="L2976" s="1">
        <v>42.504868999999999</v>
      </c>
      <c r="M2976" s="1">
        <v>24</v>
      </c>
      <c r="N2976" s="1" t="s">
        <v>66</v>
      </c>
      <c r="O2976" s="1">
        <v>24</v>
      </c>
      <c r="P2976" t="str">
        <f>_xlfn.CONCAT( YEAR(TblOrigin[[#This Row],[ODK_DateOfSubmission]]), "-",TEXT( MONTH(TblOrigin[[#This Row],[ODK_DateOfSubmission]]),"00"))</f>
        <v>2021-12</v>
      </c>
    </row>
    <row r="2977" spans="1:16" x14ac:dyDescent="0.25">
      <c r="A2977" s="13">
        <v>2708148</v>
      </c>
      <c r="B2977" s="1">
        <v>2708148108</v>
      </c>
      <c r="C2977" s="1">
        <v>33294</v>
      </c>
      <c r="D2977" s="6">
        <v>44557.609501157407</v>
      </c>
      <c r="E2977" s="1">
        <v>124</v>
      </c>
      <c r="F2977" s="1" t="s">
        <v>72</v>
      </c>
      <c r="G2977" s="1" t="s">
        <v>93</v>
      </c>
      <c r="H2977" s="1" t="s">
        <v>433</v>
      </c>
      <c r="I2977" s="1" t="s">
        <v>472</v>
      </c>
      <c r="J2977" s="1" t="s">
        <v>473</v>
      </c>
      <c r="K2977" s="1">
        <v>36.391159999999999</v>
      </c>
      <c r="L2977" s="1">
        <v>42.502434999999998</v>
      </c>
      <c r="M2977" s="1">
        <v>6</v>
      </c>
      <c r="N2977" s="1" t="s">
        <v>66</v>
      </c>
      <c r="O2977" s="1">
        <v>6</v>
      </c>
      <c r="P2977" t="str">
        <f>_xlfn.CONCAT( YEAR(TblOrigin[[#This Row],[ODK_DateOfSubmission]]), "-",TEXT( MONTH(TblOrigin[[#This Row],[ODK_DateOfSubmission]]),"00"))</f>
        <v>2021-12</v>
      </c>
    </row>
    <row r="2978" spans="1:16" x14ac:dyDescent="0.25">
      <c r="A2978" s="13">
        <v>2708002</v>
      </c>
      <c r="B2978" s="1">
        <v>2708002108</v>
      </c>
      <c r="C2978" s="1">
        <v>24809</v>
      </c>
      <c r="D2978" s="6">
        <v>44557.609522488427</v>
      </c>
      <c r="E2978" s="1">
        <v>124</v>
      </c>
      <c r="F2978" s="1" t="s">
        <v>72</v>
      </c>
      <c r="G2978" s="1" t="s">
        <v>93</v>
      </c>
      <c r="H2978" s="1" t="s">
        <v>433</v>
      </c>
      <c r="I2978" s="1" t="s">
        <v>434</v>
      </c>
      <c r="J2978" s="1" t="s">
        <v>248</v>
      </c>
      <c r="K2978" s="1">
        <v>36.3920374</v>
      </c>
      <c r="L2978" s="1">
        <v>42.4765978</v>
      </c>
      <c r="M2978" s="1">
        <v>8</v>
      </c>
      <c r="N2978" s="1" t="s">
        <v>66</v>
      </c>
      <c r="O2978" s="1">
        <v>8</v>
      </c>
      <c r="P2978" t="str">
        <f>_xlfn.CONCAT( YEAR(TblOrigin[[#This Row],[ODK_DateOfSubmission]]), "-",TEXT( MONTH(TblOrigin[[#This Row],[ODK_DateOfSubmission]]),"00"))</f>
        <v>2021-12</v>
      </c>
    </row>
    <row r="2979" spans="1:16" x14ac:dyDescent="0.25">
      <c r="A2979" s="13">
        <v>2708140</v>
      </c>
      <c r="B2979" s="1">
        <v>2708140108</v>
      </c>
      <c r="C2979" s="1">
        <v>33278</v>
      </c>
      <c r="D2979" s="6">
        <v>44557.609599884257</v>
      </c>
      <c r="E2979" s="1">
        <v>124</v>
      </c>
      <c r="F2979" s="1" t="s">
        <v>72</v>
      </c>
      <c r="G2979" s="1" t="s">
        <v>93</v>
      </c>
      <c r="H2979" s="1" t="s">
        <v>433</v>
      </c>
      <c r="I2979" s="1" t="s">
        <v>466</v>
      </c>
      <c r="J2979" s="1" t="s">
        <v>467</v>
      </c>
      <c r="K2979" s="1">
        <v>36.382409000000003</v>
      </c>
      <c r="L2979" s="1">
        <v>42.448608999999998</v>
      </c>
      <c r="M2979" s="1">
        <v>5</v>
      </c>
      <c r="N2979" s="1" t="s">
        <v>66</v>
      </c>
      <c r="O2979" s="1">
        <v>5</v>
      </c>
      <c r="P2979" t="str">
        <f>_xlfn.CONCAT( YEAR(TblOrigin[[#This Row],[ODK_DateOfSubmission]]), "-",TEXT( MONTH(TblOrigin[[#This Row],[ODK_DateOfSubmission]]),"00"))</f>
        <v>2021-12</v>
      </c>
    </row>
    <row r="2980" spans="1:16" x14ac:dyDescent="0.25">
      <c r="A2980" s="13">
        <v>2708142</v>
      </c>
      <c r="B2980" s="1">
        <v>2708142108</v>
      </c>
      <c r="C2980" s="1">
        <v>33280</v>
      </c>
      <c r="D2980" s="6">
        <v>44557.609611458334</v>
      </c>
      <c r="E2980" s="1">
        <v>124</v>
      </c>
      <c r="F2980" s="1" t="s">
        <v>72</v>
      </c>
      <c r="G2980" s="1" t="s">
        <v>93</v>
      </c>
      <c r="H2980" s="1" t="s">
        <v>433</v>
      </c>
      <c r="I2980" s="1" t="s">
        <v>470</v>
      </c>
      <c r="J2980" s="1" t="s">
        <v>471</v>
      </c>
      <c r="K2980" s="1">
        <v>36.385176999999999</v>
      </c>
      <c r="L2980" s="1">
        <v>42.4391958</v>
      </c>
      <c r="M2980" s="1">
        <v>6</v>
      </c>
      <c r="N2980" s="1" t="s">
        <v>66</v>
      </c>
      <c r="O2980" s="1">
        <v>6</v>
      </c>
      <c r="P2980" t="str">
        <f>_xlfn.CONCAT( YEAR(TblOrigin[[#This Row],[ODK_DateOfSubmission]]), "-",TEXT( MONTH(TblOrigin[[#This Row],[ODK_DateOfSubmission]]),"00"))</f>
        <v>2021-12</v>
      </c>
    </row>
    <row r="2981" spans="1:16" x14ac:dyDescent="0.25">
      <c r="A2981" s="13">
        <v>2708129</v>
      </c>
      <c r="B2981" s="1">
        <v>2708129108</v>
      </c>
      <c r="C2981" s="1">
        <v>18006</v>
      </c>
      <c r="D2981" s="6">
        <v>44557.609990358796</v>
      </c>
      <c r="E2981" s="1">
        <v>124</v>
      </c>
      <c r="F2981" s="1" t="s">
        <v>72</v>
      </c>
      <c r="G2981" s="1" t="s">
        <v>93</v>
      </c>
      <c r="H2981" s="1" t="s">
        <v>433</v>
      </c>
      <c r="I2981" s="1" t="s">
        <v>222</v>
      </c>
      <c r="J2981" s="1" t="s">
        <v>223</v>
      </c>
      <c r="K2981" s="1">
        <v>36.371630000000003</v>
      </c>
      <c r="L2981" s="1">
        <v>42.459803600000001</v>
      </c>
      <c r="M2981" s="1">
        <v>5</v>
      </c>
      <c r="N2981" s="1" t="s">
        <v>66</v>
      </c>
      <c r="O2981" s="1">
        <v>5</v>
      </c>
      <c r="P2981" t="str">
        <f>_xlfn.CONCAT( YEAR(TblOrigin[[#This Row],[ODK_DateOfSubmission]]), "-",TEXT( MONTH(TblOrigin[[#This Row],[ODK_DateOfSubmission]]),"00"))</f>
        <v>2021-12</v>
      </c>
    </row>
    <row r="2982" spans="1:16" x14ac:dyDescent="0.25">
      <c r="A2982" s="31">
        <v>2708007</v>
      </c>
      <c r="B2982" s="32">
        <v>2708007108</v>
      </c>
      <c r="C2982" s="32">
        <v>18309</v>
      </c>
      <c r="D2982" s="52">
        <v>44557.610073530093</v>
      </c>
      <c r="E2982" s="32">
        <v>124</v>
      </c>
      <c r="F2982" s="32" t="s">
        <v>72</v>
      </c>
      <c r="G2982" s="32" t="s">
        <v>93</v>
      </c>
      <c r="H2982" s="32" t="s">
        <v>433</v>
      </c>
      <c r="I2982" s="32" t="s">
        <v>436</v>
      </c>
      <c r="J2982" s="32" t="s">
        <v>437</v>
      </c>
      <c r="K2982" s="32">
        <v>36.377371400000001</v>
      </c>
      <c r="L2982" s="32">
        <v>42.457237300000003</v>
      </c>
      <c r="M2982" s="32">
        <v>3</v>
      </c>
      <c r="N2982" s="32" t="s">
        <v>66</v>
      </c>
      <c r="O2982" s="32">
        <v>3</v>
      </c>
      <c r="P2982" t="str">
        <f>_xlfn.CONCAT( YEAR(TblOrigin[[#This Row],[ODK_DateOfSubmission]]), "-",TEXT( MONTH(TblOrigin[[#This Row],[ODK_DateOfSubmission]]),"00"))</f>
        <v>2021-12</v>
      </c>
    </row>
    <row r="2983" spans="1:16" x14ac:dyDescent="0.25">
      <c r="A2983" s="13">
        <v>2708154</v>
      </c>
      <c r="B2983" s="1">
        <v>2708154109</v>
      </c>
      <c r="C2983" s="1">
        <v>33345</v>
      </c>
      <c r="D2983" s="6">
        <v>44597.613738391206</v>
      </c>
      <c r="E2983" s="1">
        <v>125</v>
      </c>
      <c r="F2983" s="1" t="s">
        <v>72</v>
      </c>
      <c r="G2983" s="1" t="s">
        <v>93</v>
      </c>
      <c r="H2983" s="1" t="s">
        <v>433</v>
      </c>
      <c r="I2983" s="1" t="s">
        <v>476</v>
      </c>
      <c r="J2983" s="1" t="s">
        <v>477</v>
      </c>
      <c r="K2983" s="1">
        <v>36.396619999999999</v>
      </c>
      <c r="L2983" s="1">
        <v>42.514042699999997</v>
      </c>
      <c r="M2983" s="1">
        <v>5</v>
      </c>
      <c r="N2983" s="1" t="s">
        <v>66</v>
      </c>
      <c r="O2983" s="1">
        <v>5</v>
      </c>
      <c r="P2983" t="str">
        <f>_xlfn.CONCAT( YEAR(TblOrigin[[#This Row],[ODK_DateOfSubmission]]), "-",TEXT( MONTH(TblOrigin[[#This Row],[ODK_DateOfSubmission]]),"00"))</f>
        <v>2022-02</v>
      </c>
    </row>
    <row r="2984" spans="1:16" x14ac:dyDescent="0.25">
      <c r="A2984" s="13">
        <v>3601005</v>
      </c>
      <c r="B2984" s="1">
        <v>360100516</v>
      </c>
      <c r="C2984" s="1">
        <v>24287</v>
      </c>
      <c r="D2984" s="6">
        <v>44605</v>
      </c>
      <c r="E2984" s="1">
        <v>125</v>
      </c>
      <c r="F2984" s="1" t="s">
        <v>96</v>
      </c>
      <c r="G2984" s="1" t="s">
        <v>174</v>
      </c>
      <c r="H2984" s="1" t="s">
        <v>1535</v>
      </c>
      <c r="I2984" s="1" t="s">
        <v>1651</v>
      </c>
      <c r="J2984" s="1" t="s">
        <v>1652</v>
      </c>
      <c r="K2984" s="1">
        <v>31.967916735399999</v>
      </c>
      <c r="L2984" s="1">
        <v>45.405007185400002</v>
      </c>
      <c r="M2984" s="1">
        <v>2</v>
      </c>
      <c r="N2984" s="1" t="s">
        <v>82</v>
      </c>
      <c r="O2984" s="1">
        <v>1</v>
      </c>
      <c r="P2984" t="str">
        <f>_xlfn.CONCAT( YEAR(TblOrigin[[#This Row],[ODK_DateOfSubmission]]), "-",TEXT( MONTH(TblOrigin[[#This Row],[ODK_DateOfSubmission]]),"00"))</f>
        <v>2022-02</v>
      </c>
    </row>
    <row r="2985" spans="1:16" x14ac:dyDescent="0.25">
      <c r="A2985" s="13">
        <v>3601005</v>
      </c>
      <c r="B2985" s="1">
        <v>360100516</v>
      </c>
      <c r="C2985" s="1">
        <v>24287</v>
      </c>
      <c r="D2985" s="6">
        <v>44605</v>
      </c>
      <c r="E2985" s="1">
        <v>125</v>
      </c>
      <c r="F2985" s="1" t="s">
        <v>96</v>
      </c>
      <c r="G2985" s="1" t="s">
        <v>174</v>
      </c>
      <c r="H2985" s="1" t="s">
        <v>1535</v>
      </c>
      <c r="I2985" s="1" t="s">
        <v>1651</v>
      </c>
      <c r="J2985" s="1" t="s">
        <v>1652</v>
      </c>
      <c r="K2985" s="1">
        <v>31.967916735399999</v>
      </c>
      <c r="L2985" s="1">
        <v>45.405007185400002</v>
      </c>
      <c r="M2985" s="1">
        <v>2</v>
      </c>
      <c r="N2985" s="1" t="s">
        <v>87</v>
      </c>
      <c r="O2985" s="1">
        <v>1</v>
      </c>
      <c r="P2985" t="str">
        <f>_xlfn.CONCAT( YEAR(TblOrigin[[#This Row],[ODK_DateOfSubmission]]), "-",TEXT( MONTH(TblOrigin[[#This Row],[ODK_DateOfSubmission]]),"00"))</f>
        <v>2022-02</v>
      </c>
    </row>
    <row r="2986" spans="1:16" x14ac:dyDescent="0.25">
      <c r="A2986" s="13">
        <v>3601021</v>
      </c>
      <c r="B2986" s="1">
        <v>360102116</v>
      </c>
      <c r="C2986" s="1">
        <v>24288</v>
      </c>
      <c r="D2986" s="6">
        <v>44609</v>
      </c>
      <c r="E2986" s="1">
        <v>125</v>
      </c>
      <c r="F2986" s="1" t="s">
        <v>96</v>
      </c>
      <c r="G2986" s="1" t="s">
        <v>174</v>
      </c>
      <c r="H2986" s="1" t="s">
        <v>1541</v>
      </c>
      <c r="I2986" s="1" t="s">
        <v>1653</v>
      </c>
      <c r="J2986" s="1" t="s">
        <v>1127</v>
      </c>
      <c r="K2986" s="1">
        <v>32.063236115999999</v>
      </c>
      <c r="L2986" s="1">
        <v>45.236726927100001</v>
      </c>
      <c r="M2986" s="1">
        <v>2</v>
      </c>
      <c r="N2986" s="1" t="s">
        <v>87</v>
      </c>
      <c r="O2986" s="1">
        <v>1</v>
      </c>
      <c r="P2986" t="str">
        <f>_xlfn.CONCAT( YEAR(TblOrigin[[#This Row],[ODK_DateOfSubmission]]), "-",TEXT( MONTH(TblOrigin[[#This Row],[ODK_DateOfSubmission]]),"00"))</f>
        <v>2022-02</v>
      </c>
    </row>
    <row r="2987" spans="1:16" x14ac:dyDescent="0.25">
      <c r="A2987" s="13">
        <v>3601021</v>
      </c>
      <c r="B2987" s="1">
        <v>360102116</v>
      </c>
      <c r="C2987" s="1">
        <v>24288</v>
      </c>
      <c r="D2987" s="6">
        <v>44609</v>
      </c>
      <c r="E2987" s="1">
        <v>125</v>
      </c>
      <c r="F2987" s="1" t="s">
        <v>96</v>
      </c>
      <c r="G2987" s="1" t="s">
        <v>174</v>
      </c>
      <c r="H2987" s="1" t="s">
        <v>1541</v>
      </c>
      <c r="I2987" s="1" t="s">
        <v>1653</v>
      </c>
      <c r="J2987" s="1" t="s">
        <v>1127</v>
      </c>
      <c r="K2987" s="1">
        <v>32.063236115999999</v>
      </c>
      <c r="L2987" s="1">
        <v>45.236726927100001</v>
      </c>
      <c r="M2987" s="1">
        <v>2</v>
      </c>
      <c r="N2987" s="1" t="s">
        <v>108</v>
      </c>
      <c r="O2987" s="1">
        <v>1</v>
      </c>
      <c r="P2987" t="str">
        <f>_xlfn.CONCAT( YEAR(TblOrigin[[#This Row],[ODK_DateOfSubmission]]), "-",TEXT( MONTH(TblOrigin[[#This Row],[ODK_DateOfSubmission]]),"00"))</f>
        <v>2022-02</v>
      </c>
    </row>
    <row r="2988" spans="1:16" x14ac:dyDescent="0.25">
      <c r="A2988" s="13">
        <v>2307140</v>
      </c>
      <c r="B2988" s="1">
        <v>230714016</v>
      </c>
      <c r="C2988" s="1">
        <v>26100</v>
      </c>
      <c r="D2988" s="6">
        <v>44615</v>
      </c>
      <c r="E2988" s="1">
        <v>125</v>
      </c>
      <c r="F2988" s="1" t="s">
        <v>92</v>
      </c>
      <c r="G2988" s="1" t="s">
        <v>166</v>
      </c>
      <c r="H2988" s="1" t="s">
        <v>858</v>
      </c>
      <c r="I2988" s="1" t="s">
        <v>1647</v>
      </c>
      <c r="J2988" s="1" t="s">
        <v>1648</v>
      </c>
      <c r="K2988" s="1">
        <v>33.281126896400004</v>
      </c>
      <c r="L2988" s="1">
        <v>44.298101306500001</v>
      </c>
      <c r="M2988" s="1">
        <v>2</v>
      </c>
      <c r="N2988" s="1" t="s">
        <v>70</v>
      </c>
      <c r="O2988" s="1">
        <v>2</v>
      </c>
      <c r="P2988" t="str">
        <f>_xlfn.CONCAT( YEAR(TblOrigin[[#This Row],[ODK_DateOfSubmission]]), "-",TEXT( MONTH(TblOrigin[[#This Row],[ODK_DateOfSubmission]]),"00"))</f>
        <v>2022-02</v>
      </c>
    </row>
    <row r="2989" spans="1:16" x14ac:dyDescent="0.25">
      <c r="A2989" s="13">
        <v>2307142</v>
      </c>
      <c r="B2989" s="1">
        <v>230714216</v>
      </c>
      <c r="C2989" s="1">
        <v>26101</v>
      </c>
      <c r="D2989" s="6">
        <v>44615</v>
      </c>
      <c r="E2989" s="1">
        <v>125</v>
      </c>
      <c r="F2989" s="1" t="s">
        <v>92</v>
      </c>
      <c r="G2989" s="1" t="s">
        <v>166</v>
      </c>
      <c r="H2989" s="1" t="s">
        <v>858</v>
      </c>
      <c r="I2989" s="1" t="s">
        <v>1649</v>
      </c>
      <c r="J2989" s="1" t="s">
        <v>1650</v>
      </c>
      <c r="K2989" s="1">
        <v>33.280283134999998</v>
      </c>
      <c r="L2989" s="1">
        <v>44.294826463</v>
      </c>
      <c r="M2989" s="1">
        <v>3</v>
      </c>
      <c r="N2989" s="1" t="s">
        <v>70</v>
      </c>
      <c r="O2989" s="1">
        <v>3</v>
      </c>
      <c r="P2989" t="str">
        <f>_xlfn.CONCAT( YEAR(TblOrigin[[#This Row],[ODK_DateOfSubmission]]), "-",TEXT( MONTH(TblOrigin[[#This Row],[ODK_DateOfSubmission]]),"00"))</f>
        <v>2022-02</v>
      </c>
    </row>
    <row r="2990" spans="1:16" x14ac:dyDescent="0.25">
      <c r="A2990" s="13">
        <v>3603081</v>
      </c>
      <c r="B2990" s="1">
        <v>360308116</v>
      </c>
      <c r="C2990" s="1">
        <v>24307</v>
      </c>
      <c r="D2990" s="6">
        <v>44619</v>
      </c>
      <c r="E2990" s="1">
        <v>125</v>
      </c>
      <c r="F2990" s="1" t="s">
        <v>96</v>
      </c>
      <c r="G2990" s="1" t="s">
        <v>173</v>
      </c>
      <c r="H2990" s="1" t="s">
        <v>1138</v>
      </c>
      <c r="I2990" s="1" t="s">
        <v>1580</v>
      </c>
      <c r="J2990" s="1" t="s">
        <v>1581</v>
      </c>
      <c r="K2990" s="1">
        <v>31.9799313135</v>
      </c>
      <c r="L2990" s="1">
        <v>44.900527446799998</v>
      </c>
      <c r="M2990" s="1">
        <v>2</v>
      </c>
      <c r="N2990" s="1" t="s">
        <v>87</v>
      </c>
      <c r="O2990" s="1">
        <v>1</v>
      </c>
      <c r="P2990" t="str">
        <f>_xlfn.CONCAT( YEAR(TblOrigin[[#This Row],[ODK_DateOfSubmission]]), "-",TEXT( MONTH(TblOrigin[[#This Row],[ODK_DateOfSubmission]]),"00"))</f>
        <v>2022-02</v>
      </c>
    </row>
    <row r="2991" spans="1:16" x14ac:dyDescent="0.25">
      <c r="A2991" s="13">
        <v>3603081</v>
      </c>
      <c r="B2991" s="1">
        <v>360308116</v>
      </c>
      <c r="C2991" s="1">
        <v>24307</v>
      </c>
      <c r="D2991" s="6">
        <v>44619</v>
      </c>
      <c r="E2991" s="1">
        <v>125</v>
      </c>
      <c r="F2991" s="1" t="s">
        <v>96</v>
      </c>
      <c r="G2991" s="1" t="s">
        <v>173</v>
      </c>
      <c r="H2991" s="1" t="s">
        <v>1138</v>
      </c>
      <c r="I2991" s="1" t="s">
        <v>1580</v>
      </c>
      <c r="J2991" s="1" t="s">
        <v>1581</v>
      </c>
      <c r="K2991" s="1">
        <v>31.9799313135</v>
      </c>
      <c r="L2991" s="1">
        <v>44.900527446799998</v>
      </c>
      <c r="M2991" s="1">
        <v>2</v>
      </c>
      <c r="N2991" s="1" t="s">
        <v>82</v>
      </c>
      <c r="O2991" s="1">
        <v>1</v>
      </c>
      <c r="P2991" t="str">
        <f>_xlfn.CONCAT( YEAR(TblOrigin[[#This Row],[ODK_DateOfSubmission]]), "-",TEXT( MONTH(TblOrigin[[#This Row],[ODK_DateOfSubmission]]),"00"))</f>
        <v>2022-02</v>
      </c>
    </row>
    <row r="2992" spans="1:16" x14ac:dyDescent="0.25">
      <c r="A2992" s="13">
        <v>3603076</v>
      </c>
      <c r="B2992" s="1">
        <v>360307616</v>
      </c>
      <c r="C2992" s="1">
        <v>3209</v>
      </c>
      <c r="D2992" s="6">
        <v>44619</v>
      </c>
      <c r="E2992" s="1">
        <v>125</v>
      </c>
      <c r="F2992" s="1" t="s">
        <v>96</v>
      </c>
      <c r="G2992" s="1" t="s">
        <v>173</v>
      </c>
      <c r="H2992" s="1" t="s">
        <v>1138</v>
      </c>
      <c r="I2992" s="1" t="s">
        <v>1575</v>
      </c>
      <c r="J2992" s="1" t="s">
        <v>1554</v>
      </c>
      <c r="K2992" s="1">
        <v>31.991401403200001</v>
      </c>
      <c r="L2992" s="1">
        <v>44.895607716599997</v>
      </c>
      <c r="M2992" s="1">
        <v>4</v>
      </c>
      <c r="N2992" s="1" t="s">
        <v>82</v>
      </c>
      <c r="O2992" s="1">
        <v>3</v>
      </c>
      <c r="P2992" t="str">
        <f>_xlfn.CONCAT( YEAR(TblOrigin[[#This Row],[ODK_DateOfSubmission]]), "-",TEXT( MONTH(TblOrigin[[#This Row],[ODK_DateOfSubmission]]),"00"))</f>
        <v>2022-02</v>
      </c>
    </row>
    <row r="2993" spans="1:16" x14ac:dyDescent="0.25">
      <c r="A2993" s="13">
        <v>3603025</v>
      </c>
      <c r="B2993" s="1">
        <v>360302516</v>
      </c>
      <c r="C2993" s="1">
        <v>2885</v>
      </c>
      <c r="D2993" s="6">
        <v>44619</v>
      </c>
      <c r="E2993" s="1">
        <v>125</v>
      </c>
      <c r="F2993" s="1" t="s">
        <v>96</v>
      </c>
      <c r="G2993" s="1" t="s">
        <v>173</v>
      </c>
      <c r="H2993" s="1" t="s">
        <v>1138</v>
      </c>
      <c r="I2993" s="1" t="s">
        <v>1598</v>
      </c>
      <c r="J2993" s="1" t="s">
        <v>1599</v>
      </c>
      <c r="K2993" s="1">
        <v>31.987180695900001</v>
      </c>
      <c r="L2993" s="1">
        <v>44.902500910900002</v>
      </c>
      <c r="M2993" s="1">
        <v>1</v>
      </c>
      <c r="N2993" s="1" t="s">
        <v>82</v>
      </c>
      <c r="O2993" s="1">
        <v>1</v>
      </c>
      <c r="P2993" t="str">
        <f>_xlfn.CONCAT( YEAR(TblOrigin[[#This Row],[ODK_DateOfSubmission]]), "-",TEXT( MONTH(TblOrigin[[#This Row],[ODK_DateOfSubmission]]),"00"))</f>
        <v>2022-02</v>
      </c>
    </row>
    <row r="2994" spans="1:16" x14ac:dyDescent="0.25">
      <c r="A2994" s="13">
        <v>3603076</v>
      </c>
      <c r="B2994" s="1">
        <v>360307616</v>
      </c>
      <c r="C2994" s="1">
        <v>3209</v>
      </c>
      <c r="D2994" s="6">
        <v>44619</v>
      </c>
      <c r="E2994" s="1">
        <v>125</v>
      </c>
      <c r="F2994" s="1" t="s">
        <v>96</v>
      </c>
      <c r="G2994" s="1" t="s">
        <v>173</v>
      </c>
      <c r="H2994" s="1" t="s">
        <v>1138</v>
      </c>
      <c r="I2994" s="1" t="s">
        <v>1575</v>
      </c>
      <c r="J2994" s="1" t="s">
        <v>1554</v>
      </c>
      <c r="K2994" s="1">
        <v>31.991401403200001</v>
      </c>
      <c r="L2994" s="1">
        <v>44.895607716599997</v>
      </c>
      <c r="M2994" s="1">
        <v>4</v>
      </c>
      <c r="N2994" s="1" t="s">
        <v>90</v>
      </c>
      <c r="O2994" s="1">
        <v>1</v>
      </c>
      <c r="P2994" t="str">
        <f>_xlfn.CONCAT( YEAR(TblOrigin[[#This Row],[ODK_DateOfSubmission]]), "-",TEXT( MONTH(TblOrigin[[#This Row],[ODK_DateOfSubmission]]),"00"))</f>
        <v>2022-02</v>
      </c>
    </row>
    <row r="2995" spans="1:16" x14ac:dyDescent="0.25">
      <c r="A2995" s="13">
        <v>3604002</v>
      </c>
      <c r="B2995" s="1">
        <v>360400216</v>
      </c>
      <c r="C2995" s="1">
        <v>24582</v>
      </c>
      <c r="D2995" s="6">
        <v>44623</v>
      </c>
      <c r="E2995" s="1">
        <v>125</v>
      </c>
      <c r="F2995" s="1" t="s">
        <v>96</v>
      </c>
      <c r="G2995" s="1" t="s">
        <v>176</v>
      </c>
      <c r="H2995" s="1" t="s">
        <v>1603</v>
      </c>
      <c r="I2995" s="1" t="s">
        <v>1656</v>
      </c>
      <c r="J2995" s="1" t="s">
        <v>1657</v>
      </c>
      <c r="K2995" s="1">
        <v>31.7277437031</v>
      </c>
      <c r="L2995" s="1">
        <v>44.972462835400002</v>
      </c>
      <c r="M2995" s="1">
        <v>2</v>
      </c>
      <c r="N2995" s="1" t="s">
        <v>90</v>
      </c>
      <c r="O2995" s="1">
        <v>1</v>
      </c>
      <c r="P2995" t="str">
        <f>_xlfn.CONCAT( YEAR(TblOrigin[[#This Row],[ODK_DateOfSubmission]]), "-",TEXT( MONTH(TblOrigin[[#This Row],[ODK_DateOfSubmission]]),"00"))</f>
        <v>2022-03</v>
      </c>
    </row>
    <row r="2996" spans="1:16" x14ac:dyDescent="0.25">
      <c r="A2996" s="13">
        <v>3604002</v>
      </c>
      <c r="B2996" s="1">
        <v>360400216</v>
      </c>
      <c r="C2996" s="1">
        <v>24582</v>
      </c>
      <c r="D2996" s="6">
        <v>44623</v>
      </c>
      <c r="E2996" s="1">
        <v>125</v>
      </c>
      <c r="F2996" s="1" t="s">
        <v>96</v>
      </c>
      <c r="G2996" s="1" t="s">
        <v>176</v>
      </c>
      <c r="H2996" s="1" t="s">
        <v>1603</v>
      </c>
      <c r="I2996" s="1" t="s">
        <v>1656</v>
      </c>
      <c r="J2996" s="1" t="s">
        <v>1657</v>
      </c>
      <c r="K2996" s="1">
        <v>31.7277437031</v>
      </c>
      <c r="L2996" s="1">
        <v>44.972462835400002</v>
      </c>
      <c r="M2996" s="1">
        <v>2</v>
      </c>
      <c r="N2996" s="1" t="s">
        <v>87</v>
      </c>
      <c r="O2996" s="1">
        <v>1</v>
      </c>
      <c r="P2996" t="str">
        <f>_xlfn.CONCAT( YEAR(TblOrigin[[#This Row],[ODK_DateOfSubmission]]), "-",TEXT( MONTH(TblOrigin[[#This Row],[ODK_DateOfSubmission]]),"00"))</f>
        <v>2022-03</v>
      </c>
    </row>
    <row r="2997" spans="1:16" x14ac:dyDescent="0.25">
      <c r="A2997" s="13">
        <v>3603003</v>
      </c>
      <c r="B2997" s="1">
        <v>360300316</v>
      </c>
      <c r="C2997" s="1">
        <v>22326</v>
      </c>
      <c r="D2997" s="6">
        <v>44624</v>
      </c>
      <c r="E2997" s="1">
        <v>125</v>
      </c>
      <c r="F2997" s="1" t="s">
        <v>96</v>
      </c>
      <c r="G2997" s="1" t="s">
        <v>173</v>
      </c>
      <c r="H2997" s="1" t="s">
        <v>1138</v>
      </c>
      <c r="I2997" s="1" t="s">
        <v>1586</v>
      </c>
      <c r="J2997" s="1" t="s">
        <v>1587</v>
      </c>
      <c r="K2997" s="1">
        <v>31.981883123500001</v>
      </c>
      <c r="L2997" s="1">
        <v>44.972986456299999</v>
      </c>
      <c r="M2997" s="1">
        <v>2</v>
      </c>
      <c r="N2997" s="1" t="s">
        <v>98</v>
      </c>
      <c r="O2997" s="1">
        <v>2</v>
      </c>
      <c r="P2997" t="str">
        <f>_xlfn.CONCAT( YEAR(TblOrigin[[#This Row],[ODK_DateOfSubmission]]), "-",TEXT( MONTH(TblOrigin[[#This Row],[ODK_DateOfSubmission]]),"00"))</f>
        <v>2022-03</v>
      </c>
    </row>
    <row r="2998" spans="1:16" x14ac:dyDescent="0.25">
      <c r="A2998" s="13">
        <v>2103003</v>
      </c>
      <c r="B2998" s="1">
        <v>2103003109</v>
      </c>
      <c r="C2998" s="1">
        <v>252</v>
      </c>
      <c r="D2998" s="6">
        <v>44627.813006828706</v>
      </c>
      <c r="E2998" s="1">
        <v>125</v>
      </c>
      <c r="F2998" s="1" t="s">
        <v>67</v>
      </c>
      <c r="G2998" s="1" t="s">
        <v>121</v>
      </c>
      <c r="H2998" s="1" t="s">
        <v>217</v>
      </c>
      <c r="I2998" s="1" t="s">
        <v>220</v>
      </c>
      <c r="J2998" s="1" t="s">
        <v>221</v>
      </c>
      <c r="K2998" s="1">
        <v>34.360897406100001</v>
      </c>
      <c r="L2998" s="1">
        <v>41.983145856900002</v>
      </c>
      <c r="M2998" s="1">
        <v>1</v>
      </c>
      <c r="N2998" s="1" t="s">
        <v>66</v>
      </c>
      <c r="O2998" s="1">
        <v>1</v>
      </c>
      <c r="P2998" t="str">
        <f>_xlfn.CONCAT( YEAR(TblOrigin[[#This Row],[ODK_DateOfSubmission]]), "-",TEXT( MONTH(TblOrigin[[#This Row],[ODK_DateOfSubmission]]),"00"))</f>
        <v>2022-03</v>
      </c>
    </row>
    <row r="2999" spans="1:16" x14ac:dyDescent="0.25">
      <c r="A2999" s="13">
        <v>3603057</v>
      </c>
      <c r="B2999" s="1">
        <v>360305716</v>
      </c>
      <c r="C2999" s="1">
        <v>24382</v>
      </c>
      <c r="D2999" s="6">
        <v>44628</v>
      </c>
      <c r="E2999" s="1">
        <v>125</v>
      </c>
      <c r="F2999" s="1" t="s">
        <v>96</v>
      </c>
      <c r="G2999" s="1" t="s">
        <v>173</v>
      </c>
      <c r="H2999" s="1" t="s">
        <v>1138</v>
      </c>
      <c r="I2999" s="1" t="s">
        <v>1654</v>
      </c>
      <c r="J2999" s="1" t="s">
        <v>1655</v>
      </c>
      <c r="K2999" s="1">
        <v>32.001801389299999</v>
      </c>
      <c r="L2999" s="1">
        <v>44.864047244299996</v>
      </c>
      <c r="M2999" s="1">
        <v>2</v>
      </c>
      <c r="N2999" s="1" t="s">
        <v>74</v>
      </c>
      <c r="O2999" s="1">
        <v>1</v>
      </c>
      <c r="P2999" t="str">
        <f>_xlfn.CONCAT( YEAR(TblOrigin[[#This Row],[ODK_DateOfSubmission]]), "-",TEXT( MONTH(TblOrigin[[#This Row],[ODK_DateOfSubmission]]),"00"))</f>
        <v>2022-03</v>
      </c>
    </row>
    <row r="3000" spans="1:16" x14ac:dyDescent="0.25">
      <c r="A3000" s="13">
        <v>3603057</v>
      </c>
      <c r="B3000" s="1">
        <v>360305716</v>
      </c>
      <c r="C3000" s="1">
        <v>24382</v>
      </c>
      <c r="D3000" s="6">
        <v>44628</v>
      </c>
      <c r="E3000" s="1">
        <v>125</v>
      </c>
      <c r="F3000" s="1" t="s">
        <v>96</v>
      </c>
      <c r="G3000" s="1" t="s">
        <v>173</v>
      </c>
      <c r="H3000" s="1" t="s">
        <v>1138</v>
      </c>
      <c r="I3000" s="1" t="s">
        <v>1654</v>
      </c>
      <c r="J3000" s="1" t="s">
        <v>1655</v>
      </c>
      <c r="K3000" s="1">
        <v>32.001801389299999</v>
      </c>
      <c r="L3000" s="1">
        <v>44.864047244299996</v>
      </c>
      <c r="M3000" s="1">
        <v>2</v>
      </c>
      <c r="N3000" s="1" t="s">
        <v>90</v>
      </c>
      <c r="O3000" s="1">
        <v>1</v>
      </c>
      <c r="P3000" t="str">
        <f>_xlfn.CONCAT( YEAR(TblOrigin[[#This Row],[ODK_DateOfSubmission]]), "-",TEXT( MONTH(TblOrigin[[#This Row],[ODK_DateOfSubmission]]),"00"))</f>
        <v>2022-03</v>
      </c>
    </row>
    <row r="3001" spans="1:16" x14ac:dyDescent="0.25">
      <c r="A3001" s="13">
        <v>3504025</v>
      </c>
      <c r="B3001" s="1">
        <v>350402516</v>
      </c>
      <c r="C3001" s="1">
        <v>10262</v>
      </c>
      <c r="D3001" s="6">
        <v>44629</v>
      </c>
      <c r="E3001" s="1">
        <v>125</v>
      </c>
      <c r="F3001" s="1" t="s">
        <v>68</v>
      </c>
      <c r="G3001" s="1" t="s">
        <v>73</v>
      </c>
      <c r="H3001" s="1" t="s">
        <v>1059</v>
      </c>
      <c r="I3001" s="1" t="s">
        <v>1084</v>
      </c>
      <c r="J3001" s="1" t="s">
        <v>1085</v>
      </c>
      <c r="K3001" s="1">
        <v>31.074394900600002</v>
      </c>
      <c r="L3001" s="1">
        <v>46.250142994800001</v>
      </c>
      <c r="M3001" s="1">
        <v>95</v>
      </c>
      <c r="N3001" s="1" t="s">
        <v>82</v>
      </c>
      <c r="O3001" s="1">
        <v>10</v>
      </c>
      <c r="P3001" t="str">
        <f>_xlfn.CONCAT( YEAR(TblOrigin[[#This Row],[ODK_DateOfSubmission]]), "-",TEXT( MONTH(TblOrigin[[#This Row],[ODK_DateOfSubmission]]),"00"))</f>
        <v>2022-03</v>
      </c>
    </row>
    <row r="3002" spans="1:16" x14ac:dyDescent="0.25">
      <c r="A3002" s="13">
        <v>3504025</v>
      </c>
      <c r="B3002" s="1">
        <v>350402516</v>
      </c>
      <c r="C3002" s="1">
        <v>10262</v>
      </c>
      <c r="D3002" s="6">
        <v>44629</v>
      </c>
      <c r="E3002" s="1">
        <v>125</v>
      </c>
      <c r="F3002" s="1" t="s">
        <v>68</v>
      </c>
      <c r="G3002" s="1" t="s">
        <v>73</v>
      </c>
      <c r="H3002" s="1" t="s">
        <v>1059</v>
      </c>
      <c r="I3002" s="1" t="s">
        <v>1084</v>
      </c>
      <c r="J3002" s="1" t="s">
        <v>1085</v>
      </c>
      <c r="K3002" s="1">
        <v>31.074394900600002</v>
      </c>
      <c r="L3002" s="1">
        <v>46.250142994800001</v>
      </c>
      <c r="M3002" s="1">
        <v>95</v>
      </c>
      <c r="N3002" s="1" t="s">
        <v>78</v>
      </c>
      <c r="O3002" s="1">
        <v>35</v>
      </c>
      <c r="P3002" t="str">
        <f>_xlfn.CONCAT( YEAR(TblOrigin[[#This Row],[ODK_DateOfSubmission]]), "-",TEXT( MONTH(TblOrigin[[#This Row],[ODK_DateOfSubmission]]),"00"))</f>
        <v>2022-03</v>
      </c>
    </row>
    <row r="3003" spans="1:16" x14ac:dyDescent="0.25">
      <c r="A3003" s="13">
        <v>3504025</v>
      </c>
      <c r="B3003" s="1">
        <v>350402516</v>
      </c>
      <c r="C3003" s="1">
        <v>10262</v>
      </c>
      <c r="D3003" s="6">
        <v>44629</v>
      </c>
      <c r="E3003" s="1">
        <v>125</v>
      </c>
      <c r="F3003" s="1" t="s">
        <v>68</v>
      </c>
      <c r="G3003" s="1" t="s">
        <v>73</v>
      </c>
      <c r="H3003" s="1" t="s">
        <v>1059</v>
      </c>
      <c r="I3003" s="1" t="s">
        <v>1084</v>
      </c>
      <c r="J3003" s="1" t="s">
        <v>1085</v>
      </c>
      <c r="K3003" s="1">
        <v>31.074394900600002</v>
      </c>
      <c r="L3003" s="1">
        <v>46.250142994800001</v>
      </c>
      <c r="M3003" s="1">
        <v>95</v>
      </c>
      <c r="N3003" s="1" t="s">
        <v>66</v>
      </c>
      <c r="O3003" s="1">
        <v>30</v>
      </c>
      <c r="P3003" t="str">
        <f>_xlfn.CONCAT( YEAR(TblOrigin[[#This Row],[ODK_DateOfSubmission]]), "-",TEXT( MONTH(TblOrigin[[#This Row],[ODK_DateOfSubmission]]),"00"))</f>
        <v>2022-03</v>
      </c>
    </row>
    <row r="3004" spans="1:16" x14ac:dyDescent="0.25">
      <c r="A3004" s="13">
        <v>3504025</v>
      </c>
      <c r="B3004" s="1">
        <v>350402516</v>
      </c>
      <c r="C3004" s="1">
        <v>10262</v>
      </c>
      <c r="D3004" s="6">
        <v>44629</v>
      </c>
      <c r="E3004" s="1">
        <v>125</v>
      </c>
      <c r="F3004" s="1" t="s">
        <v>68</v>
      </c>
      <c r="G3004" s="1" t="s">
        <v>73</v>
      </c>
      <c r="H3004" s="1" t="s">
        <v>1059</v>
      </c>
      <c r="I3004" s="1" t="s">
        <v>1084</v>
      </c>
      <c r="J3004" s="1" t="s">
        <v>1085</v>
      </c>
      <c r="K3004" s="1">
        <v>31.074394900600002</v>
      </c>
      <c r="L3004" s="1">
        <v>46.250142994800001</v>
      </c>
      <c r="M3004" s="1">
        <v>95</v>
      </c>
      <c r="N3004" s="1" t="s">
        <v>112</v>
      </c>
      <c r="O3004" s="1">
        <v>10</v>
      </c>
      <c r="P3004" t="str">
        <f>_xlfn.CONCAT( YEAR(TblOrigin[[#This Row],[ODK_DateOfSubmission]]), "-",TEXT( MONTH(TblOrigin[[#This Row],[ODK_DateOfSubmission]]),"00"))</f>
        <v>2022-03</v>
      </c>
    </row>
    <row r="3005" spans="1:16" x14ac:dyDescent="0.25">
      <c r="A3005" s="13">
        <v>3504025</v>
      </c>
      <c r="B3005" s="1">
        <v>350402516</v>
      </c>
      <c r="C3005" s="1">
        <v>10262</v>
      </c>
      <c r="D3005" s="6">
        <v>44629</v>
      </c>
      <c r="E3005" s="1">
        <v>125</v>
      </c>
      <c r="F3005" s="1" t="s">
        <v>68</v>
      </c>
      <c r="G3005" s="1" t="s">
        <v>73</v>
      </c>
      <c r="H3005" s="1" t="s">
        <v>1059</v>
      </c>
      <c r="I3005" s="1" t="s">
        <v>1084</v>
      </c>
      <c r="J3005" s="1" t="s">
        <v>1085</v>
      </c>
      <c r="K3005" s="1">
        <v>31.074394900600002</v>
      </c>
      <c r="L3005" s="1">
        <v>46.250142994800001</v>
      </c>
      <c r="M3005" s="1">
        <v>95</v>
      </c>
      <c r="N3005" s="1" t="s">
        <v>87</v>
      </c>
      <c r="O3005" s="1">
        <v>10</v>
      </c>
      <c r="P3005" t="str">
        <f>_xlfn.CONCAT( YEAR(TblOrigin[[#This Row],[ODK_DateOfSubmission]]), "-",TEXT( MONTH(TblOrigin[[#This Row],[ODK_DateOfSubmission]]),"00"))</f>
        <v>2022-03</v>
      </c>
    </row>
    <row r="3006" spans="1:16" x14ac:dyDescent="0.25">
      <c r="A3006" s="13">
        <v>3504029</v>
      </c>
      <c r="B3006" s="1">
        <v>350402916</v>
      </c>
      <c r="C3006" s="1">
        <v>10301</v>
      </c>
      <c r="D3006" s="6">
        <v>44633</v>
      </c>
      <c r="E3006" s="1">
        <v>125</v>
      </c>
      <c r="F3006" s="1" t="s">
        <v>68</v>
      </c>
      <c r="G3006" s="1" t="s">
        <v>73</v>
      </c>
      <c r="H3006" s="1" t="s">
        <v>1059</v>
      </c>
      <c r="I3006" s="1" t="s">
        <v>1089</v>
      </c>
      <c r="J3006" s="1" t="s">
        <v>1090</v>
      </c>
      <c r="K3006" s="1">
        <v>31.069166239000001</v>
      </c>
      <c r="L3006" s="1">
        <v>46.283791055999998</v>
      </c>
      <c r="M3006" s="1">
        <v>30</v>
      </c>
      <c r="N3006" s="1" t="s">
        <v>87</v>
      </c>
      <c r="O3006" s="1">
        <v>6</v>
      </c>
      <c r="P3006" t="str">
        <f>_xlfn.CONCAT( YEAR(TblOrigin[[#This Row],[ODK_DateOfSubmission]]), "-",TEXT( MONTH(TblOrigin[[#This Row],[ODK_DateOfSubmission]]),"00"))</f>
        <v>2022-03</v>
      </c>
    </row>
    <row r="3007" spans="1:16" x14ac:dyDescent="0.25">
      <c r="A3007" s="13">
        <v>3504029</v>
      </c>
      <c r="B3007" s="1">
        <v>350402916</v>
      </c>
      <c r="C3007" s="1">
        <v>10301</v>
      </c>
      <c r="D3007" s="6">
        <v>44633</v>
      </c>
      <c r="E3007" s="1">
        <v>125</v>
      </c>
      <c r="F3007" s="1" t="s">
        <v>68</v>
      </c>
      <c r="G3007" s="1" t="s">
        <v>73</v>
      </c>
      <c r="H3007" s="1" t="s">
        <v>1059</v>
      </c>
      <c r="I3007" s="1" t="s">
        <v>1089</v>
      </c>
      <c r="J3007" s="1" t="s">
        <v>1090</v>
      </c>
      <c r="K3007" s="1">
        <v>31.069166239000001</v>
      </c>
      <c r="L3007" s="1">
        <v>46.283791055999998</v>
      </c>
      <c r="M3007" s="1">
        <v>30</v>
      </c>
      <c r="N3007" s="1" t="s">
        <v>104</v>
      </c>
      <c r="O3007" s="1">
        <v>9</v>
      </c>
      <c r="P3007" t="str">
        <f>_xlfn.CONCAT( YEAR(TblOrigin[[#This Row],[ODK_DateOfSubmission]]), "-",TEXT( MONTH(TblOrigin[[#This Row],[ODK_DateOfSubmission]]),"00"))</f>
        <v>2022-03</v>
      </c>
    </row>
    <row r="3008" spans="1:16" x14ac:dyDescent="0.25">
      <c r="A3008" s="13">
        <v>3504031</v>
      </c>
      <c r="B3008" s="1">
        <v>350403116</v>
      </c>
      <c r="C3008" s="1">
        <v>21208</v>
      </c>
      <c r="D3008" s="6">
        <v>44633</v>
      </c>
      <c r="E3008" s="1">
        <v>125</v>
      </c>
      <c r="F3008" s="1" t="s">
        <v>68</v>
      </c>
      <c r="G3008" s="1" t="s">
        <v>73</v>
      </c>
      <c r="H3008" s="1" t="s">
        <v>1059</v>
      </c>
      <c r="I3008" s="1" t="s">
        <v>1091</v>
      </c>
      <c r="J3008" s="1" t="s">
        <v>380</v>
      </c>
      <c r="K3008" s="1">
        <v>31.067779245299999</v>
      </c>
      <c r="L3008" s="1">
        <v>46.249674558199999</v>
      </c>
      <c r="M3008" s="1">
        <v>39</v>
      </c>
      <c r="N3008" s="1" t="s">
        <v>104</v>
      </c>
      <c r="O3008" s="1">
        <v>5</v>
      </c>
      <c r="P3008" t="str">
        <f>_xlfn.CONCAT( YEAR(TblOrigin[[#This Row],[ODK_DateOfSubmission]]), "-",TEXT( MONTH(TblOrigin[[#This Row],[ODK_DateOfSubmission]]),"00"))</f>
        <v>2022-03</v>
      </c>
    </row>
    <row r="3009" spans="1:16" x14ac:dyDescent="0.25">
      <c r="A3009" s="13">
        <v>3504042</v>
      </c>
      <c r="B3009" s="1">
        <v>350404216</v>
      </c>
      <c r="C3009" s="1">
        <v>10263</v>
      </c>
      <c r="D3009" s="6">
        <v>44633</v>
      </c>
      <c r="E3009" s="1">
        <v>125</v>
      </c>
      <c r="F3009" s="1" t="s">
        <v>68</v>
      </c>
      <c r="G3009" s="1" t="s">
        <v>73</v>
      </c>
      <c r="H3009" s="1" t="s">
        <v>1059</v>
      </c>
      <c r="I3009" s="1" t="s">
        <v>1100</v>
      </c>
      <c r="J3009" s="1" t="s">
        <v>1101</v>
      </c>
      <c r="K3009" s="1">
        <v>31.0802066016</v>
      </c>
      <c r="L3009" s="1">
        <v>46.235693895300003</v>
      </c>
      <c r="M3009" s="1">
        <v>30</v>
      </c>
      <c r="N3009" s="1" t="s">
        <v>104</v>
      </c>
      <c r="O3009" s="1">
        <v>10</v>
      </c>
      <c r="P3009" t="str">
        <f>_xlfn.CONCAT( YEAR(TblOrigin[[#This Row],[ODK_DateOfSubmission]]), "-",TEXT( MONTH(TblOrigin[[#This Row],[ODK_DateOfSubmission]]),"00"))</f>
        <v>2022-03</v>
      </c>
    </row>
    <row r="3010" spans="1:16" x14ac:dyDescent="0.25">
      <c r="A3010" s="13">
        <v>3504031</v>
      </c>
      <c r="B3010" s="1">
        <v>350403116</v>
      </c>
      <c r="C3010" s="1">
        <v>21208</v>
      </c>
      <c r="D3010" s="6">
        <v>44633</v>
      </c>
      <c r="E3010" s="1">
        <v>125</v>
      </c>
      <c r="F3010" s="1" t="s">
        <v>68</v>
      </c>
      <c r="G3010" s="1" t="s">
        <v>73</v>
      </c>
      <c r="H3010" s="1" t="s">
        <v>1059</v>
      </c>
      <c r="I3010" s="1" t="s">
        <v>1091</v>
      </c>
      <c r="J3010" s="1" t="s">
        <v>380</v>
      </c>
      <c r="K3010" s="1">
        <v>31.067779245299999</v>
      </c>
      <c r="L3010" s="1">
        <v>46.249674558199999</v>
      </c>
      <c r="M3010" s="1">
        <v>39</v>
      </c>
      <c r="N3010" s="1" t="s">
        <v>129</v>
      </c>
      <c r="O3010" s="1">
        <v>5</v>
      </c>
      <c r="P3010" t="str">
        <f>_xlfn.CONCAT( YEAR(TblOrigin[[#This Row],[ODK_DateOfSubmission]]), "-",TEXT( MONTH(TblOrigin[[#This Row],[ODK_DateOfSubmission]]),"00"))</f>
        <v>2022-03</v>
      </c>
    </row>
    <row r="3011" spans="1:16" x14ac:dyDescent="0.25">
      <c r="A3011" s="13">
        <v>3504031</v>
      </c>
      <c r="B3011" s="1">
        <v>350403116</v>
      </c>
      <c r="C3011" s="1">
        <v>21208</v>
      </c>
      <c r="D3011" s="6">
        <v>44633</v>
      </c>
      <c r="E3011" s="1">
        <v>125</v>
      </c>
      <c r="F3011" s="1" t="s">
        <v>68</v>
      </c>
      <c r="G3011" s="1" t="s">
        <v>73</v>
      </c>
      <c r="H3011" s="1" t="s">
        <v>1059</v>
      </c>
      <c r="I3011" s="1" t="s">
        <v>1091</v>
      </c>
      <c r="J3011" s="1" t="s">
        <v>380</v>
      </c>
      <c r="K3011" s="1">
        <v>31.067779245299999</v>
      </c>
      <c r="L3011" s="1">
        <v>46.249674558199999</v>
      </c>
      <c r="M3011" s="1">
        <v>39</v>
      </c>
      <c r="N3011" s="1" t="s">
        <v>66</v>
      </c>
      <c r="O3011" s="1">
        <v>17</v>
      </c>
      <c r="P3011" t="str">
        <f>_xlfn.CONCAT( YEAR(TblOrigin[[#This Row],[ODK_DateOfSubmission]]), "-",TEXT( MONTH(TblOrigin[[#This Row],[ODK_DateOfSubmission]]),"00"))</f>
        <v>2022-03</v>
      </c>
    </row>
    <row r="3012" spans="1:16" x14ac:dyDescent="0.25">
      <c r="A3012" s="13">
        <v>3504029</v>
      </c>
      <c r="B3012" s="1">
        <v>350402916</v>
      </c>
      <c r="C3012" s="1">
        <v>10301</v>
      </c>
      <c r="D3012" s="6">
        <v>44633</v>
      </c>
      <c r="E3012" s="1">
        <v>125</v>
      </c>
      <c r="F3012" s="1" t="s">
        <v>68</v>
      </c>
      <c r="G3012" s="1" t="s">
        <v>73</v>
      </c>
      <c r="H3012" s="1" t="s">
        <v>1059</v>
      </c>
      <c r="I3012" s="1" t="s">
        <v>1089</v>
      </c>
      <c r="J3012" s="1" t="s">
        <v>1090</v>
      </c>
      <c r="K3012" s="1">
        <v>31.069166239000001</v>
      </c>
      <c r="L3012" s="1">
        <v>46.283791055999998</v>
      </c>
      <c r="M3012" s="1">
        <v>30</v>
      </c>
      <c r="N3012" s="1" t="s">
        <v>74</v>
      </c>
      <c r="O3012" s="1">
        <v>4</v>
      </c>
      <c r="P3012" t="str">
        <f>_xlfn.CONCAT( YEAR(TblOrigin[[#This Row],[ODK_DateOfSubmission]]), "-",TEXT( MONTH(TblOrigin[[#This Row],[ODK_DateOfSubmission]]),"00"))</f>
        <v>2022-03</v>
      </c>
    </row>
    <row r="3013" spans="1:16" x14ac:dyDescent="0.25">
      <c r="A3013" s="13">
        <v>3504031</v>
      </c>
      <c r="B3013" s="1">
        <v>350403116</v>
      </c>
      <c r="C3013" s="1">
        <v>21208</v>
      </c>
      <c r="D3013" s="6">
        <v>44633</v>
      </c>
      <c r="E3013" s="1">
        <v>125</v>
      </c>
      <c r="F3013" s="1" t="s">
        <v>68</v>
      </c>
      <c r="G3013" s="1" t="s">
        <v>73</v>
      </c>
      <c r="H3013" s="1" t="s">
        <v>1059</v>
      </c>
      <c r="I3013" s="1" t="s">
        <v>1091</v>
      </c>
      <c r="J3013" s="1" t="s">
        <v>380</v>
      </c>
      <c r="K3013" s="1">
        <v>31.067779245299999</v>
      </c>
      <c r="L3013" s="1">
        <v>46.249674558199999</v>
      </c>
      <c r="M3013" s="1">
        <v>39</v>
      </c>
      <c r="N3013" s="1" t="s">
        <v>74</v>
      </c>
      <c r="O3013" s="1">
        <v>5</v>
      </c>
      <c r="P3013" t="str">
        <f>_xlfn.CONCAT( YEAR(TblOrigin[[#This Row],[ODK_DateOfSubmission]]), "-",TEXT( MONTH(TblOrigin[[#This Row],[ODK_DateOfSubmission]]),"00"))</f>
        <v>2022-03</v>
      </c>
    </row>
    <row r="3014" spans="1:16" x14ac:dyDescent="0.25">
      <c r="A3014" s="13">
        <v>3504042</v>
      </c>
      <c r="B3014" s="1">
        <v>350404216</v>
      </c>
      <c r="C3014" s="1">
        <v>10263</v>
      </c>
      <c r="D3014" s="6">
        <v>44633</v>
      </c>
      <c r="E3014" s="1">
        <v>125</v>
      </c>
      <c r="F3014" s="1" t="s">
        <v>68</v>
      </c>
      <c r="G3014" s="1" t="s">
        <v>73</v>
      </c>
      <c r="H3014" s="1" t="s">
        <v>1059</v>
      </c>
      <c r="I3014" s="1" t="s">
        <v>1100</v>
      </c>
      <c r="J3014" s="1" t="s">
        <v>1101</v>
      </c>
      <c r="K3014" s="1">
        <v>31.0802066016</v>
      </c>
      <c r="L3014" s="1">
        <v>46.235693895300003</v>
      </c>
      <c r="M3014" s="1">
        <v>30</v>
      </c>
      <c r="N3014" s="1" t="s">
        <v>94</v>
      </c>
      <c r="O3014" s="1">
        <v>15</v>
      </c>
      <c r="P3014" t="str">
        <f>_xlfn.CONCAT( YEAR(TblOrigin[[#This Row],[ODK_DateOfSubmission]]), "-",TEXT( MONTH(TblOrigin[[#This Row],[ODK_DateOfSubmission]]),"00"))</f>
        <v>2022-03</v>
      </c>
    </row>
    <row r="3015" spans="1:16" x14ac:dyDescent="0.25">
      <c r="A3015" s="13">
        <v>3504031</v>
      </c>
      <c r="B3015" s="1">
        <v>350403116</v>
      </c>
      <c r="C3015" s="1">
        <v>21208</v>
      </c>
      <c r="D3015" s="6">
        <v>44633</v>
      </c>
      <c r="E3015" s="1">
        <v>125</v>
      </c>
      <c r="F3015" s="1" t="s">
        <v>68</v>
      </c>
      <c r="G3015" s="1" t="s">
        <v>73</v>
      </c>
      <c r="H3015" s="1" t="s">
        <v>1059</v>
      </c>
      <c r="I3015" s="1" t="s">
        <v>1091</v>
      </c>
      <c r="J3015" s="1" t="s">
        <v>380</v>
      </c>
      <c r="K3015" s="1">
        <v>31.067779245299999</v>
      </c>
      <c r="L3015" s="1">
        <v>46.249674558199999</v>
      </c>
      <c r="M3015" s="1">
        <v>39</v>
      </c>
      <c r="N3015" s="1" t="s">
        <v>94</v>
      </c>
      <c r="O3015" s="1">
        <v>7</v>
      </c>
      <c r="P3015" t="str">
        <f>_xlfn.CONCAT( YEAR(TblOrigin[[#This Row],[ODK_DateOfSubmission]]), "-",TEXT( MONTH(TblOrigin[[#This Row],[ODK_DateOfSubmission]]),"00"))</f>
        <v>2022-03</v>
      </c>
    </row>
    <row r="3016" spans="1:16" x14ac:dyDescent="0.25">
      <c r="A3016" s="13">
        <v>3504029</v>
      </c>
      <c r="B3016" s="1">
        <v>350402916</v>
      </c>
      <c r="C3016" s="1">
        <v>10301</v>
      </c>
      <c r="D3016" s="6">
        <v>44633</v>
      </c>
      <c r="E3016" s="1">
        <v>125</v>
      </c>
      <c r="F3016" s="1" t="s">
        <v>68</v>
      </c>
      <c r="G3016" s="1" t="s">
        <v>73</v>
      </c>
      <c r="H3016" s="1" t="s">
        <v>1059</v>
      </c>
      <c r="I3016" s="1" t="s">
        <v>1089</v>
      </c>
      <c r="J3016" s="1" t="s">
        <v>1090</v>
      </c>
      <c r="K3016" s="1">
        <v>31.069166239000001</v>
      </c>
      <c r="L3016" s="1">
        <v>46.283791055999998</v>
      </c>
      <c r="M3016" s="1">
        <v>30</v>
      </c>
      <c r="N3016" s="1" t="s">
        <v>94</v>
      </c>
      <c r="O3016" s="1">
        <v>11</v>
      </c>
      <c r="P3016" t="str">
        <f>_xlfn.CONCAT( YEAR(TblOrigin[[#This Row],[ODK_DateOfSubmission]]), "-",TEXT( MONTH(TblOrigin[[#This Row],[ODK_DateOfSubmission]]),"00"))</f>
        <v>2022-03</v>
      </c>
    </row>
    <row r="3017" spans="1:16" x14ac:dyDescent="0.25">
      <c r="A3017" s="13">
        <v>3504042</v>
      </c>
      <c r="B3017" s="1">
        <v>350404216</v>
      </c>
      <c r="C3017" s="1">
        <v>10263</v>
      </c>
      <c r="D3017" s="6">
        <v>44633</v>
      </c>
      <c r="E3017" s="1">
        <v>125</v>
      </c>
      <c r="F3017" s="1" t="s">
        <v>68</v>
      </c>
      <c r="G3017" s="1" t="s">
        <v>73</v>
      </c>
      <c r="H3017" s="1" t="s">
        <v>1059</v>
      </c>
      <c r="I3017" s="1" t="s">
        <v>1100</v>
      </c>
      <c r="J3017" s="1" t="s">
        <v>1101</v>
      </c>
      <c r="K3017" s="1">
        <v>31.0802066016</v>
      </c>
      <c r="L3017" s="1">
        <v>46.235693895300003</v>
      </c>
      <c r="M3017" s="1">
        <v>30</v>
      </c>
      <c r="N3017" s="1" t="s">
        <v>87</v>
      </c>
      <c r="O3017" s="1">
        <v>5</v>
      </c>
      <c r="P3017" t="str">
        <f>_xlfn.CONCAT( YEAR(TblOrigin[[#This Row],[ODK_DateOfSubmission]]), "-",TEXT( MONTH(TblOrigin[[#This Row],[ODK_DateOfSubmission]]),"00"))</f>
        <v>2022-03</v>
      </c>
    </row>
    <row r="3018" spans="1:16" x14ac:dyDescent="0.25">
      <c r="A3018" s="13">
        <v>3504045</v>
      </c>
      <c r="B3018" s="1">
        <v>350404516</v>
      </c>
      <c r="C3018" s="1">
        <v>22344</v>
      </c>
      <c r="D3018" s="6">
        <v>44634</v>
      </c>
      <c r="E3018" s="1">
        <v>125</v>
      </c>
      <c r="F3018" s="1" t="s">
        <v>68</v>
      </c>
      <c r="G3018" s="1" t="s">
        <v>73</v>
      </c>
      <c r="H3018" s="1" t="s">
        <v>1059</v>
      </c>
      <c r="I3018" s="1" t="s">
        <v>1408</v>
      </c>
      <c r="J3018" s="1" t="s">
        <v>1409</v>
      </c>
      <c r="K3018" s="1">
        <v>31.048519000500001</v>
      </c>
      <c r="L3018" s="1">
        <v>46.257282930099997</v>
      </c>
      <c r="M3018" s="1">
        <v>7</v>
      </c>
      <c r="N3018" s="1" t="s">
        <v>78</v>
      </c>
      <c r="O3018" s="1">
        <v>3</v>
      </c>
      <c r="P3018" t="str">
        <f>_xlfn.CONCAT( YEAR(TblOrigin[[#This Row],[ODK_DateOfSubmission]]), "-",TEXT( MONTH(TblOrigin[[#This Row],[ODK_DateOfSubmission]]),"00"))</f>
        <v>2022-03</v>
      </c>
    </row>
    <row r="3019" spans="1:16" x14ac:dyDescent="0.25">
      <c r="A3019" s="13">
        <v>3504034</v>
      </c>
      <c r="B3019" s="1">
        <v>350403416</v>
      </c>
      <c r="C3019" s="1">
        <v>24742</v>
      </c>
      <c r="D3019" s="6">
        <v>44634</v>
      </c>
      <c r="E3019" s="1">
        <v>125</v>
      </c>
      <c r="F3019" s="1" t="s">
        <v>68</v>
      </c>
      <c r="G3019" s="1" t="s">
        <v>73</v>
      </c>
      <c r="H3019" s="1" t="s">
        <v>1059</v>
      </c>
      <c r="I3019" s="1" t="s">
        <v>1437</v>
      </c>
      <c r="J3019" s="1" t="s">
        <v>1438</v>
      </c>
      <c r="K3019" s="1">
        <v>31.060090237699999</v>
      </c>
      <c r="L3019" s="1">
        <v>46.277220867600001</v>
      </c>
      <c r="M3019" s="1">
        <v>1</v>
      </c>
      <c r="N3019" s="1" t="s">
        <v>78</v>
      </c>
      <c r="O3019" s="1">
        <v>1</v>
      </c>
      <c r="P3019" t="str">
        <f>_xlfn.CONCAT( YEAR(TblOrigin[[#This Row],[ODK_DateOfSubmission]]), "-",TEXT( MONTH(TblOrigin[[#This Row],[ODK_DateOfSubmission]]),"00"))</f>
        <v>2022-03</v>
      </c>
    </row>
    <row r="3020" spans="1:16" x14ac:dyDescent="0.25">
      <c r="A3020" s="13">
        <v>3504045</v>
      </c>
      <c r="B3020" s="1">
        <v>350404516</v>
      </c>
      <c r="C3020" s="1">
        <v>22344</v>
      </c>
      <c r="D3020" s="6">
        <v>44634</v>
      </c>
      <c r="E3020" s="1">
        <v>125</v>
      </c>
      <c r="F3020" s="1" t="s">
        <v>68</v>
      </c>
      <c r="G3020" s="1" t="s">
        <v>73</v>
      </c>
      <c r="H3020" s="1" t="s">
        <v>1059</v>
      </c>
      <c r="I3020" s="1" t="s">
        <v>1408</v>
      </c>
      <c r="J3020" s="1" t="s">
        <v>1409</v>
      </c>
      <c r="K3020" s="1">
        <v>31.048519000500001</v>
      </c>
      <c r="L3020" s="1">
        <v>46.257282930099997</v>
      </c>
      <c r="M3020" s="1">
        <v>7</v>
      </c>
      <c r="N3020" s="1" t="s">
        <v>90</v>
      </c>
      <c r="O3020" s="1">
        <v>2</v>
      </c>
      <c r="P3020" t="str">
        <f>_xlfn.CONCAT( YEAR(TblOrigin[[#This Row],[ODK_DateOfSubmission]]), "-",TEXT( MONTH(TblOrigin[[#This Row],[ODK_DateOfSubmission]]),"00"))</f>
        <v>2022-03</v>
      </c>
    </row>
    <row r="3021" spans="1:16" x14ac:dyDescent="0.25">
      <c r="A3021" s="13">
        <v>3504051</v>
      </c>
      <c r="B3021" s="1">
        <v>350405116</v>
      </c>
      <c r="C3021" s="1">
        <v>23685</v>
      </c>
      <c r="D3021" s="6">
        <v>44634</v>
      </c>
      <c r="E3021" s="1">
        <v>125</v>
      </c>
      <c r="F3021" s="1" t="s">
        <v>68</v>
      </c>
      <c r="G3021" s="1" t="s">
        <v>73</v>
      </c>
      <c r="H3021" s="1" t="s">
        <v>1059</v>
      </c>
      <c r="I3021" s="1" t="s">
        <v>1108</v>
      </c>
      <c r="J3021" s="1" t="s">
        <v>1109</v>
      </c>
      <c r="K3021" s="1">
        <v>31.087265559999999</v>
      </c>
      <c r="L3021" s="1">
        <v>46.241235476500002</v>
      </c>
      <c r="M3021" s="1">
        <v>16</v>
      </c>
      <c r="N3021" s="1" t="s">
        <v>90</v>
      </c>
      <c r="O3021" s="1">
        <v>3</v>
      </c>
      <c r="P3021" t="str">
        <f>_xlfn.CONCAT( YEAR(TblOrigin[[#This Row],[ODK_DateOfSubmission]]), "-",TEXT( MONTH(TblOrigin[[#This Row],[ODK_DateOfSubmission]]),"00"))</f>
        <v>2022-03</v>
      </c>
    </row>
    <row r="3022" spans="1:16" x14ac:dyDescent="0.25">
      <c r="A3022" s="13">
        <v>3504045</v>
      </c>
      <c r="B3022" s="1">
        <v>350404516</v>
      </c>
      <c r="C3022" s="1">
        <v>22344</v>
      </c>
      <c r="D3022" s="6">
        <v>44634</v>
      </c>
      <c r="E3022" s="1">
        <v>125</v>
      </c>
      <c r="F3022" s="1" t="s">
        <v>68</v>
      </c>
      <c r="G3022" s="1" t="s">
        <v>73</v>
      </c>
      <c r="H3022" s="1" t="s">
        <v>1059</v>
      </c>
      <c r="I3022" s="1" t="s">
        <v>1408</v>
      </c>
      <c r="J3022" s="1" t="s">
        <v>1409</v>
      </c>
      <c r="K3022" s="1">
        <v>31.048519000500001</v>
      </c>
      <c r="L3022" s="1">
        <v>46.257282930099997</v>
      </c>
      <c r="M3022" s="1">
        <v>7</v>
      </c>
      <c r="N3022" s="1" t="s">
        <v>94</v>
      </c>
      <c r="O3022" s="1">
        <v>2</v>
      </c>
      <c r="P3022" t="str">
        <f>_xlfn.CONCAT( YEAR(TblOrigin[[#This Row],[ODK_DateOfSubmission]]), "-",TEXT( MONTH(TblOrigin[[#This Row],[ODK_DateOfSubmission]]),"00"))</f>
        <v>2022-03</v>
      </c>
    </row>
    <row r="3023" spans="1:16" x14ac:dyDescent="0.25">
      <c r="A3023" s="13">
        <v>3504051</v>
      </c>
      <c r="B3023" s="1">
        <v>350405116</v>
      </c>
      <c r="C3023" s="1">
        <v>23685</v>
      </c>
      <c r="D3023" s="6">
        <v>44634</v>
      </c>
      <c r="E3023" s="1">
        <v>125</v>
      </c>
      <c r="F3023" s="1" t="s">
        <v>68</v>
      </c>
      <c r="G3023" s="1" t="s">
        <v>73</v>
      </c>
      <c r="H3023" s="1" t="s">
        <v>1059</v>
      </c>
      <c r="I3023" s="1" t="s">
        <v>1108</v>
      </c>
      <c r="J3023" s="1" t="s">
        <v>1109</v>
      </c>
      <c r="K3023" s="1">
        <v>31.087265559999999</v>
      </c>
      <c r="L3023" s="1">
        <v>46.241235476500002</v>
      </c>
      <c r="M3023" s="1">
        <v>16</v>
      </c>
      <c r="N3023" s="1" t="s">
        <v>94</v>
      </c>
      <c r="O3023" s="1">
        <v>6</v>
      </c>
      <c r="P3023" t="str">
        <f>_xlfn.CONCAT( YEAR(TblOrigin[[#This Row],[ODK_DateOfSubmission]]), "-",TEXT( MONTH(TblOrigin[[#This Row],[ODK_DateOfSubmission]]),"00"))</f>
        <v>2022-03</v>
      </c>
    </row>
    <row r="3024" spans="1:16" x14ac:dyDescent="0.25">
      <c r="A3024" s="13">
        <v>3504051</v>
      </c>
      <c r="B3024" s="1">
        <v>350405116</v>
      </c>
      <c r="C3024" s="1">
        <v>23685</v>
      </c>
      <c r="D3024" s="6">
        <v>44634</v>
      </c>
      <c r="E3024" s="1">
        <v>125</v>
      </c>
      <c r="F3024" s="1" t="s">
        <v>68</v>
      </c>
      <c r="G3024" s="1" t="s">
        <v>73</v>
      </c>
      <c r="H3024" s="1" t="s">
        <v>1059</v>
      </c>
      <c r="I3024" s="1" t="s">
        <v>1108</v>
      </c>
      <c r="J3024" s="1" t="s">
        <v>1109</v>
      </c>
      <c r="K3024" s="1">
        <v>31.087265559999999</v>
      </c>
      <c r="L3024" s="1">
        <v>46.241235476500002</v>
      </c>
      <c r="M3024" s="1">
        <v>16</v>
      </c>
      <c r="N3024" s="1" t="s">
        <v>66</v>
      </c>
      <c r="O3024" s="1">
        <v>4</v>
      </c>
      <c r="P3024" t="str">
        <f>_xlfn.CONCAT( YEAR(TblOrigin[[#This Row],[ODK_DateOfSubmission]]), "-",TEXT( MONTH(TblOrigin[[#This Row],[ODK_DateOfSubmission]]),"00"))</f>
        <v>2022-03</v>
      </c>
    </row>
    <row r="3025" spans="1:16" x14ac:dyDescent="0.25">
      <c r="A3025" s="13">
        <v>3504051</v>
      </c>
      <c r="B3025" s="1">
        <v>350405116</v>
      </c>
      <c r="C3025" s="1">
        <v>23685</v>
      </c>
      <c r="D3025" s="6">
        <v>44634</v>
      </c>
      <c r="E3025" s="1">
        <v>125</v>
      </c>
      <c r="F3025" s="1" t="s">
        <v>68</v>
      </c>
      <c r="G3025" s="1" t="s">
        <v>73</v>
      </c>
      <c r="H3025" s="1" t="s">
        <v>1059</v>
      </c>
      <c r="I3025" s="1" t="s">
        <v>1108</v>
      </c>
      <c r="J3025" s="1" t="s">
        <v>1109</v>
      </c>
      <c r="K3025" s="1">
        <v>31.087265559999999</v>
      </c>
      <c r="L3025" s="1">
        <v>46.241235476500002</v>
      </c>
      <c r="M3025" s="1">
        <v>16</v>
      </c>
      <c r="N3025" s="1" t="s">
        <v>87</v>
      </c>
      <c r="O3025" s="1">
        <v>3</v>
      </c>
      <c r="P3025" t="str">
        <f>_xlfn.CONCAT( YEAR(TblOrigin[[#This Row],[ODK_DateOfSubmission]]), "-",TEXT( MONTH(TblOrigin[[#This Row],[ODK_DateOfSubmission]]),"00"))</f>
        <v>2022-03</v>
      </c>
    </row>
    <row r="3026" spans="1:16" x14ac:dyDescent="0.25">
      <c r="A3026" s="13">
        <v>2708153</v>
      </c>
      <c r="B3026" s="1">
        <v>2708153109</v>
      </c>
      <c r="C3026" s="1">
        <v>33346</v>
      </c>
      <c r="D3026" s="6">
        <v>44640.45323634259</v>
      </c>
      <c r="E3026" s="1">
        <v>125</v>
      </c>
      <c r="F3026" s="1" t="s">
        <v>72</v>
      </c>
      <c r="G3026" s="1" t="s">
        <v>93</v>
      </c>
      <c r="H3026" s="1" t="s">
        <v>433</v>
      </c>
      <c r="I3026" s="1" t="s">
        <v>474</v>
      </c>
      <c r="J3026" s="1" t="s">
        <v>475</v>
      </c>
      <c r="K3026" s="1">
        <v>36.398490000000002</v>
      </c>
      <c r="L3026" s="1">
        <v>42.504868999999999</v>
      </c>
      <c r="M3026" s="1">
        <v>12</v>
      </c>
      <c r="N3026" s="1" t="s">
        <v>66</v>
      </c>
      <c r="O3026" s="1">
        <v>12</v>
      </c>
      <c r="P3026" t="str">
        <f>_xlfn.CONCAT( YEAR(TblOrigin[[#This Row],[ODK_DateOfSubmission]]), "-",TEXT( MONTH(TblOrigin[[#This Row],[ODK_DateOfSubmission]]),"00"))</f>
        <v>2022-03</v>
      </c>
    </row>
    <row r="3027" spans="1:16" x14ac:dyDescent="0.25">
      <c r="A3027" s="13">
        <v>2708139</v>
      </c>
      <c r="B3027" s="1">
        <v>2708139109</v>
      </c>
      <c r="C3027" s="1">
        <v>33277</v>
      </c>
      <c r="D3027" s="6">
        <v>44640.453878668981</v>
      </c>
      <c r="E3027" s="1">
        <v>125</v>
      </c>
      <c r="F3027" s="1" t="s">
        <v>72</v>
      </c>
      <c r="G3027" s="1" t="s">
        <v>93</v>
      </c>
      <c r="H3027" s="1" t="s">
        <v>433</v>
      </c>
      <c r="I3027" s="1" t="s">
        <v>464</v>
      </c>
      <c r="J3027" s="1" t="s">
        <v>465</v>
      </c>
      <c r="K3027" s="1">
        <v>36.379800000000003</v>
      </c>
      <c r="L3027" s="1">
        <v>42.463825200000002</v>
      </c>
      <c r="M3027" s="1">
        <v>5</v>
      </c>
      <c r="N3027" s="1" t="s">
        <v>66</v>
      </c>
      <c r="O3027" s="1">
        <v>5</v>
      </c>
      <c r="P3027" t="str">
        <f>_xlfn.CONCAT( YEAR(TblOrigin[[#This Row],[ODK_DateOfSubmission]]), "-",TEXT( MONTH(TblOrigin[[#This Row],[ODK_DateOfSubmission]]),"00"))</f>
        <v>2022-03</v>
      </c>
    </row>
    <row r="3028" spans="1:16" x14ac:dyDescent="0.25">
      <c r="A3028" s="13">
        <v>2708019</v>
      </c>
      <c r="B3028" s="1">
        <v>2708019109</v>
      </c>
      <c r="C3028" s="1">
        <v>22924</v>
      </c>
      <c r="D3028" s="6">
        <v>44640.464029131945</v>
      </c>
      <c r="E3028" s="1">
        <v>125</v>
      </c>
      <c r="F3028" s="1" t="s">
        <v>72</v>
      </c>
      <c r="G3028" s="1" t="s">
        <v>93</v>
      </c>
      <c r="H3028" s="1" t="s">
        <v>433</v>
      </c>
      <c r="I3028" s="1" t="s">
        <v>443</v>
      </c>
      <c r="J3028" s="1" t="s">
        <v>444</v>
      </c>
      <c r="K3028" s="1">
        <v>36.410913999999998</v>
      </c>
      <c r="L3028" s="1">
        <v>42.542980999999997</v>
      </c>
      <c r="M3028" s="1">
        <v>11</v>
      </c>
      <c r="N3028" s="1" t="s">
        <v>66</v>
      </c>
      <c r="O3028" s="1">
        <v>11</v>
      </c>
      <c r="P3028" t="str">
        <f>_xlfn.CONCAT( YEAR(TblOrigin[[#This Row],[ODK_DateOfSubmission]]), "-",TEXT( MONTH(TblOrigin[[#This Row],[ODK_DateOfSubmission]]),"00"))</f>
        <v>2022-03</v>
      </c>
    </row>
    <row r="3029" spans="1:16" x14ac:dyDescent="0.25">
      <c r="A3029" s="13">
        <v>2708149</v>
      </c>
      <c r="B3029" s="1">
        <v>2708149109</v>
      </c>
      <c r="C3029" s="1">
        <v>17846</v>
      </c>
      <c r="D3029" s="6">
        <v>44640.464065972221</v>
      </c>
      <c r="E3029" s="1">
        <v>125</v>
      </c>
      <c r="F3029" s="1" t="s">
        <v>72</v>
      </c>
      <c r="G3029" s="1" t="s">
        <v>93</v>
      </c>
      <c r="H3029" s="1" t="s">
        <v>433</v>
      </c>
      <c r="I3029" s="1" t="s">
        <v>1317</v>
      </c>
      <c r="J3029" s="1" t="s">
        <v>1318</v>
      </c>
      <c r="K3029" s="1">
        <v>36.400643000000002</v>
      </c>
      <c r="L3029" s="1">
        <v>42.529265000000002</v>
      </c>
      <c r="M3029" s="1">
        <v>19</v>
      </c>
      <c r="N3029" s="1" t="s">
        <v>66</v>
      </c>
      <c r="O3029" s="1">
        <v>19</v>
      </c>
      <c r="P3029" t="str">
        <f>_xlfn.CONCAT( YEAR(TblOrigin[[#This Row],[ODK_DateOfSubmission]]), "-",TEXT( MONTH(TblOrigin[[#This Row],[ODK_DateOfSubmission]]),"00"))</f>
        <v>2022-03</v>
      </c>
    </row>
    <row r="3030" spans="1:16" x14ac:dyDescent="0.25">
      <c r="A3030" s="13">
        <v>2708176</v>
      </c>
      <c r="B3030" s="1">
        <v>2708176109</v>
      </c>
      <c r="C3030" s="1">
        <v>33472</v>
      </c>
      <c r="D3030" s="6">
        <v>44640.476233252317</v>
      </c>
      <c r="E3030" s="1">
        <v>125</v>
      </c>
      <c r="F3030" s="1" t="s">
        <v>72</v>
      </c>
      <c r="G3030" s="1" t="s">
        <v>93</v>
      </c>
      <c r="H3030" s="1" t="s">
        <v>478</v>
      </c>
      <c r="I3030" s="1" t="s">
        <v>481</v>
      </c>
      <c r="J3030" s="1" t="s">
        <v>482</v>
      </c>
      <c r="K3030" s="1">
        <v>36.485300000000002</v>
      </c>
      <c r="L3030" s="1">
        <v>42.422117739400001</v>
      </c>
      <c r="M3030" s="1">
        <v>50</v>
      </c>
      <c r="N3030" s="1" t="s">
        <v>66</v>
      </c>
      <c r="O3030" s="1">
        <v>50</v>
      </c>
      <c r="P3030" t="str">
        <f>_xlfn.CONCAT( YEAR(TblOrigin[[#This Row],[ODK_DateOfSubmission]]), "-",TEXT( MONTH(TblOrigin[[#This Row],[ODK_DateOfSubmission]]),"00"))</f>
        <v>2022-03</v>
      </c>
    </row>
    <row r="3031" spans="1:16" x14ac:dyDescent="0.25">
      <c r="A3031" s="13">
        <v>2702091</v>
      </c>
      <c r="B3031" s="1">
        <v>2702091109</v>
      </c>
      <c r="C3031" s="1">
        <v>34081</v>
      </c>
      <c r="D3031" s="6">
        <v>44640.487244988428</v>
      </c>
      <c r="E3031" s="1">
        <v>125</v>
      </c>
      <c r="F3031" s="1" t="s">
        <v>72</v>
      </c>
      <c r="G3031" s="1" t="s">
        <v>103</v>
      </c>
      <c r="H3031" s="1" t="s">
        <v>1605</v>
      </c>
      <c r="I3031" s="1" t="s">
        <v>1608</v>
      </c>
      <c r="J3031" s="1" t="s">
        <v>1609</v>
      </c>
      <c r="K3031" s="1">
        <v>36.176606</v>
      </c>
      <c r="L3031" s="1">
        <v>41.472645</v>
      </c>
      <c r="M3031" s="1">
        <v>73</v>
      </c>
      <c r="N3031" s="1" t="s">
        <v>74</v>
      </c>
      <c r="O3031" s="1">
        <v>73</v>
      </c>
      <c r="P3031" t="str">
        <f>_xlfn.CONCAT( YEAR(TblOrigin[[#This Row],[ODK_DateOfSubmission]]), "-",TEXT( MONTH(TblOrigin[[#This Row],[ODK_DateOfSubmission]]),"00"))</f>
        <v>2022-03</v>
      </c>
    </row>
    <row r="3032" spans="1:16" x14ac:dyDescent="0.25">
      <c r="A3032" s="13">
        <v>2702114</v>
      </c>
      <c r="B3032" s="1">
        <v>2702114109</v>
      </c>
      <c r="C3032" s="1">
        <v>34171</v>
      </c>
      <c r="D3032" s="6">
        <v>44640.487273692132</v>
      </c>
      <c r="E3032" s="1">
        <v>125</v>
      </c>
      <c r="F3032" s="1" t="s">
        <v>72</v>
      </c>
      <c r="G3032" s="1" t="s">
        <v>103</v>
      </c>
      <c r="H3032" s="1" t="s">
        <v>1279</v>
      </c>
      <c r="I3032" s="1" t="s">
        <v>1614</v>
      </c>
      <c r="J3032" s="1" t="s">
        <v>1081</v>
      </c>
      <c r="K3032" s="1">
        <v>36.249287000000002</v>
      </c>
      <c r="L3032" s="1">
        <v>41.479422999999997</v>
      </c>
      <c r="M3032" s="1">
        <v>23</v>
      </c>
      <c r="N3032" s="1" t="s">
        <v>74</v>
      </c>
      <c r="O3032" s="1">
        <v>23</v>
      </c>
      <c r="P3032" t="str">
        <f>_xlfn.CONCAT( YEAR(TblOrigin[[#This Row],[ODK_DateOfSubmission]]), "-",TEXT( MONTH(TblOrigin[[#This Row],[ODK_DateOfSubmission]]),"00"))</f>
        <v>2022-03</v>
      </c>
    </row>
    <row r="3033" spans="1:16" x14ac:dyDescent="0.25">
      <c r="A3033" s="13">
        <v>2702085</v>
      </c>
      <c r="B3033" s="1">
        <v>2702085109</v>
      </c>
      <c r="C3033" s="1">
        <v>34077</v>
      </c>
      <c r="D3033" s="6">
        <v>44640.487278900466</v>
      </c>
      <c r="E3033" s="1">
        <v>125</v>
      </c>
      <c r="F3033" s="1" t="s">
        <v>72</v>
      </c>
      <c r="G3033" s="1" t="s">
        <v>103</v>
      </c>
      <c r="H3033" s="1" t="s">
        <v>1605</v>
      </c>
      <c r="I3033" s="1" t="s">
        <v>1606</v>
      </c>
      <c r="J3033" s="1" t="s">
        <v>1607</v>
      </c>
      <c r="K3033" s="1">
        <v>36.27223</v>
      </c>
      <c r="L3033" s="1">
        <v>41.356059999999999</v>
      </c>
      <c r="M3033" s="1">
        <v>201</v>
      </c>
      <c r="N3033" s="1" t="s">
        <v>74</v>
      </c>
      <c r="O3033" s="1">
        <v>201</v>
      </c>
      <c r="P3033" t="str">
        <f>_xlfn.CONCAT( YEAR(TblOrigin[[#This Row],[ODK_DateOfSubmission]]), "-",TEXT( MONTH(TblOrigin[[#This Row],[ODK_DateOfSubmission]]),"00"))</f>
        <v>2022-03</v>
      </c>
    </row>
    <row r="3034" spans="1:16" x14ac:dyDescent="0.25">
      <c r="A3034" s="13">
        <v>2702093</v>
      </c>
      <c r="B3034" s="1">
        <v>2702093109</v>
      </c>
      <c r="C3034" s="1">
        <v>34082</v>
      </c>
      <c r="D3034" s="6">
        <v>44640.487292824073</v>
      </c>
      <c r="E3034" s="1">
        <v>125</v>
      </c>
      <c r="F3034" s="1" t="s">
        <v>72</v>
      </c>
      <c r="G3034" s="1" t="s">
        <v>103</v>
      </c>
      <c r="H3034" s="1" t="s">
        <v>1605</v>
      </c>
      <c r="I3034" s="1" t="s">
        <v>1638</v>
      </c>
      <c r="J3034" s="1" t="s">
        <v>1639</v>
      </c>
      <c r="K3034" s="1">
        <v>36.170521999999998</v>
      </c>
      <c r="L3034" s="1">
        <v>41.345382000000001</v>
      </c>
      <c r="M3034" s="1">
        <v>31</v>
      </c>
      <c r="N3034" s="1" t="s">
        <v>74</v>
      </c>
      <c r="O3034" s="1">
        <v>31</v>
      </c>
      <c r="P3034" t="str">
        <f>_xlfn.CONCAT( YEAR(TblOrigin[[#This Row],[ODK_DateOfSubmission]]), "-",TEXT( MONTH(TblOrigin[[#This Row],[ODK_DateOfSubmission]]),"00"))</f>
        <v>2022-03</v>
      </c>
    </row>
    <row r="3035" spans="1:16" x14ac:dyDescent="0.25">
      <c r="A3035" s="13">
        <v>2702082</v>
      </c>
      <c r="B3035" s="1">
        <v>2702082109</v>
      </c>
      <c r="C3035" s="1">
        <v>34074</v>
      </c>
      <c r="D3035" s="6">
        <v>44640.487315543978</v>
      </c>
      <c r="E3035" s="1">
        <v>125</v>
      </c>
      <c r="F3035" s="1" t="s">
        <v>72</v>
      </c>
      <c r="G3035" s="1" t="s">
        <v>103</v>
      </c>
      <c r="H3035" s="1" t="s">
        <v>1279</v>
      </c>
      <c r="I3035" s="1" t="s">
        <v>1612</v>
      </c>
      <c r="J3035" s="1" t="s">
        <v>1613</v>
      </c>
      <c r="K3035" s="1">
        <v>36.138890000000004</v>
      </c>
      <c r="L3035" s="1">
        <v>41.302503999999999</v>
      </c>
      <c r="M3035" s="1">
        <v>215</v>
      </c>
      <c r="N3035" s="1" t="s">
        <v>74</v>
      </c>
      <c r="O3035" s="1">
        <v>215</v>
      </c>
      <c r="P3035" t="str">
        <f>_xlfn.CONCAT( YEAR(TblOrigin[[#This Row],[ODK_DateOfSubmission]]), "-",TEXT( MONTH(TblOrigin[[#This Row],[ODK_DateOfSubmission]]),"00"))</f>
        <v>2022-03</v>
      </c>
    </row>
    <row r="3036" spans="1:16" x14ac:dyDescent="0.25">
      <c r="A3036" s="13">
        <v>2702044</v>
      </c>
      <c r="B3036" s="1">
        <v>2702044109</v>
      </c>
      <c r="C3036" s="1">
        <v>33854</v>
      </c>
      <c r="D3036" s="6">
        <v>44641.477059340279</v>
      </c>
      <c r="E3036" s="1">
        <v>125</v>
      </c>
      <c r="F3036" s="1" t="s">
        <v>72</v>
      </c>
      <c r="G3036" s="1" t="s">
        <v>103</v>
      </c>
      <c r="H3036" s="1" t="s">
        <v>1605</v>
      </c>
      <c r="I3036" s="1" t="s">
        <v>1610</v>
      </c>
      <c r="J3036" s="1" t="s">
        <v>1611</v>
      </c>
      <c r="K3036" s="1">
        <v>36.271999999999998</v>
      </c>
      <c r="L3036" s="1">
        <v>41.367502000000002</v>
      </c>
      <c r="M3036" s="1">
        <v>212</v>
      </c>
      <c r="N3036" s="1" t="s">
        <v>74</v>
      </c>
      <c r="O3036" s="1">
        <v>212</v>
      </c>
      <c r="P3036" t="str">
        <f>_xlfn.CONCAT( YEAR(TblOrigin[[#This Row],[ODK_DateOfSubmission]]), "-",TEXT( MONTH(TblOrigin[[#This Row],[ODK_DateOfSubmission]]),"00"))</f>
        <v>2022-03</v>
      </c>
    </row>
    <row r="3037" spans="1:16" x14ac:dyDescent="0.25">
      <c r="A3037" s="13">
        <v>2702051</v>
      </c>
      <c r="B3037" s="1">
        <v>2702051109</v>
      </c>
      <c r="C3037" s="1">
        <v>34012</v>
      </c>
      <c r="D3037" s="6">
        <v>44641.477143784723</v>
      </c>
      <c r="E3037" s="1">
        <v>125</v>
      </c>
      <c r="F3037" s="1" t="s">
        <v>72</v>
      </c>
      <c r="G3037" s="1" t="s">
        <v>103</v>
      </c>
      <c r="H3037" s="1" t="s">
        <v>1279</v>
      </c>
      <c r="I3037" s="1" t="s">
        <v>1640</v>
      </c>
      <c r="J3037" s="1" t="s">
        <v>1641</v>
      </c>
      <c r="K3037" s="1">
        <v>36.037109999999998</v>
      </c>
      <c r="L3037" s="1">
        <v>41.715560000000004</v>
      </c>
      <c r="M3037" s="1">
        <v>1</v>
      </c>
      <c r="N3037" s="1" t="s">
        <v>74</v>
      </c>
      <c r="O3037" s="1">
        <v>1</v>
      </c>
      <c r="P3037" t="str">
        <f>_xlfn.CONCAT( YEAR(TblOrigin[[#This Row],[ODK_DateOfSubmission]]), "-",TEXT( MONTH(TblOrigin[[#This Row],[ODK_DateOfSubmission]]),"00"))</f>
        <v>2022-03</v>
      </c>
    </row>
    <row r="3038" spans="1:16" x14ac:dyDescent="0.25">
      <c r="A3038" s="13">
        <v>2702052</v>
      </c>
      <c r="B3038" s="1">
        <v>2702052109</v>
      </c>
      <c r="C3038" s="1">
        <v>18349</v>
      </c>
      <c r="D3038" s="6">
        <v>44641.4771602662</v>
      </c>
      <c r="E3038" s="1">
        <v>125</v>
      </c>
      <c r="F3038" s="1" t="s">
        <v>72</v>
      </c>
      <c r="G3038" s="1" t="s">
        <v>103</v>
      </c>
      <c r="H3038" s="1" t="s">
        <v>1279</v>
      </c>
      <c r="I3038" s="1" t="s">
        <v>1282</v>
      </c>
      <c r="J3038" s="1" t="s">
        <v>1267</v>
      </c>
      <c r="K3038" s="1">
        <v>36.044635</v>
      </c>
      <c r="L3038" s="1">
        <v>41.720289000000001</v>
      </c>
      <c r="M3038" s="1">
        <v>6</v>
      </c>
      <c r="N3038" s="1" t="s">
        <v>74</v>
      </c>
      <c r="O3038" s="1">
        <v>6</v>
      </c>
      <c r="P3038" t="str">
        <f>_xlfn.CONCAT( YEAR(TblOrigin[[#This Row],[ODK_DateOfSubmission]]), "-",TEXT( MONTH(TblOrigin[[#This Row],[ODK_DateOfSubmission]]),"00"))</f>
        <v>2022-03</v>
      </c>
    </row>
    <row r="3039" spans="1:16" x14ac:dyDescent="0.25">
      <c r="A3039" s="13">
        <v>2702054</v>
      </c>
      <c r="B3039" s="1">
        <v>2702054109</v>
      </c>
      <c r="C3039" s="1">
        <v>34014</v>
      </c>
      <c r="D3039" s="6">
        <v>44641.477165127311</v>
      </c>
      <c r="E3039" s="1">
        <v>125</v>
      </c>
      <c r="F3039" s="1" t="s">
        <v>72</v>
      </c>
      <c r="G3039" s="1" t="s">
        <v>103</v>
      </c>
      <c r="H3039" s="1" t="s">
        <v>1279</v>
      </c>
      <c r="I3039" s="1" t="s">
        <v>1449</v>
      </c>
      <c r="J3039" s="1" t="s">
        <v>1450</v>
      </c>
      <c r="K3039" s="1">
        <v>36.04616</v>
      </c>
      <c r="L3039" s="1">
        <v>41.722867000000001</v>
      </c>
      <c r="M3039" s="1">
        <v>10</v>
      </c>
      <c r="N3039" s="1" t="s">
        <v>74</v>
      </c>
      <c r="O3039" s="1">
        <v>10</v>
      </c>
      <c r="P3039" t="str">
        <f>_xlfn.CONCAT( YEAR(TblOrigin[[#This Row],[ODK_DateOfSubmission]]), "-",TEXT( MONTH(TblOrigin[[#This Row],[ODK_DateOfSubmission]]),"00"))</f>
        <v>2022-03</v>
      </c>
    </row>
    <row r="3040" spans="1:16" x14ac:dyDescent="0.25">
      <c r="A3040" s="13">
        <v>2702048</v>
      </c>
      <c r="B3040" s="1">
        <v>2702048109</v>
      </c>
      <c r="C3040" s="1">
        <v>34009</v>
      </c>
      <c r="D3040" s="6">
        <v>44641.4771721875</v>
      </c>
      <c r="E3040" s="1">
        <v>125</v>
      </c>
      <c r="F3040" s="1" t="s">
        <v>72</v>
      </c>
      <c r="G3040" s="1" t="s">
        <v>103</v>
      </c>
      <c r="H3040" s="1" t="s">
        <v>1279</v>
      </c>
      <c r="I3040" s="1" t="s">
        <v>1280</v>
      </c>
      <c r="J3040" s="1" t="s">
        <v>1281</v>
      </c>
      <c r="K3040" s="1">
        <v>36.049593999999999</v>
      </c>
      <c r="L3040" s="1">
        <v>41.712780000000002</v>
      </c>
      <c r="M3040" s="1">
        <v>1</v>
      </c>
      <c r="N3040" s="1" t="s">
        <v>74</v>
      </c>
      <c r="O3040" s="1">
        <v>1</v>
      </c>
      <c r="P3040" t="str">
        <f>_xlfn.CONCAT( YEAR(TblOrigin[[#This Row],[ODK_DateOfSubmission]]), "-",TEXT( MONTH(TblOrigin[[#This Row],[ODK_DateOfSubmission]]),"00"))</f>
        <v>2022-03</v>
      </c>
    </row>
    <row r="3041" spans="1:16" x14ac:dyDescent="0.25">
      <c r="A3041" s="13">
        <v>3504014</v>
      </c>
      <c r="B3041" s="1">
        <v>350401416</v>
      </c>
      <c r="C3041" s="1">
        <v>10254</v>
      </c>
      <c r="D3041" s="6">
        <v>44643</v>
      </c>
      <c r="E3041" s="1">
        <v>125</v>
      </c>
      <c r="F3041" s="1" t="s">
        <v>68</v>
      </c>
      <c r="G3041" s="1" t="s">
        <v>73</v>
      </c>
      <c r="H3041" s="1" t="s">
        <v>1059</v>
      </c>
      <c r="I3041" s="1" t="s">
        <v>1070</v>
      </c>
      <c r="J3041" s="1" t="s">
        <v>1071</v>
      </c>
      <c r="K3041" s="1">
        <v>31.044867277600002</v>
      </c>
      <c r="L3041" s="1">
        <v>46.259297235299996</v>
      </c>
      <c r="M3041" s="1">
        <v>30</v>
      </c>
      <c r="N3041" s="1" t="s">
        <v>74</v>
      </c>
      <c r="O3041" s="1">
        <v>5</v>
      </c>
      <c r="P3041" t="str">
        <f>_xlfn.CONCAT( YEAR(TblOrigin[[#This Row],[ODK_DateOfSubmission]]), "-",TEXT( MONTH(TblOrigin[[#This Row],[ODK_DateOfSubmission]]),"00"))</f>
        <v>2022-03</v>
      </c>
    </row>
    <row r="3042" spans="1:16" x14ac:dyDescent="0.25">
      <c r="A3042" s="13">
        <v>3504019</v>
      </c>
      <c r="B3042" s="1">
        <v>350401916</v>
      </c>
      <c r="C3042" s="1">
        <v>9470</v>
      </c>
      <c r="D3042" s="6">
        <v>44643</v>
      </c>
      <c r="E3042" s="1">
        <v>125</v>
      </c>
      <c r="F3042" s="1" t="s">
        <v>68</v>
      </c>
      <c r="G3042" s="1" t="s">
        <v>73</v>
      </c>
      <c r="H3042" s="1" t="s">
        <v>1059</v>
      </c>
      <c r="I3042" s="1" t="s">
        <v>1076</v>
      </c>
      <c r="J3042" s="1" t="s">
        <v>1077</v>
      </c>
      <c r="K3042" s="1">
        <v>31.0569626851</v>
      </c>
      <c r="L3042" s="1">
        <v>46.266143804899997</v>
      </c>
      <c r="M3042" s="1">
        <v>13</v>
      </c>
      <c r="N3042" s="1" t="s">
        <v>74</v>
      </c>
      <c r="O3042" s="1">
        <v>3</v>
      </c>
      <c r="P3042" t="str">
        <f>_xlfn.CONCAT( YEAR(TblOrigin[[#This Row],[ODK_DateOfSubmission]]), "-",TEXT( MONTH(TblOrigin[[#This Row],[ODK_DateOfSubmission]]),"00"))</f>
        <v>2022-03</v>
      </c>
    </row>
    <row r="3043" spans="1:16" x14ac:dyDescent="0.25">
      <c r="A3043" s="13">
        <v>3504021</v>
      </c>
      <c r="B3043" s="1">
        <v>350402116</v>
      </c>
      <c r="C3043" s="1">
        <v>10335</v>
      </c>
      <c r="D3043" s="6">
        <v>44643</v>
      </c>
      <c r="E3043" s="1">
        <v>125</v>
      </c>
      <c r="F3043" s="1" t="s">
        <v>68</v>
      </c>
      <c r="G3043" s="1" t="s">
        <v>73</v>
      </c>
      <c r="H3043" s="1" t="s">
        <v>1059</v>
      </c>
      <c r="I3043" s="1" t="s">
        <v>1078</v>
      </c>
      <c r="J3043" s="1" t="s">
        <v>1079</v>
      </c>
      <c r="K3043" s="1">
        <v>31.0506383486</v>
      </c>
      <c r="L3043" s="1">
        <v>46.269343302599999</v>
      </c>
      <c r="M3043" s="1">
        <v>16</v>
      </c>
      <c r="N3043" s="1" t="s">
        <v>74</v>
      </c>
      <c r="O3043" s="1">
        <v>2</v>
      </c>
      <c r="P3043" t="str">
        <f>_xlfn.CONCAT( YEAR(TblOrigin[[#This Row],[ODK_DateOfSubmission]]), "-",TEXT( MONTH(TblOrigin[[#This Row],[ODK_DateOfSubmission]]),"00"))</f>
        <v>2022-03</v>
      </c>
    </row>
    <row r="3044" spans="1:16" x14ac:dyDescent="0.25">
      <c r="A3044" s="13">
        <v>3504041</v>
      </c>
      <c r="B3044" s="1">
        <v>350404116</v>
      </c>
      <c r="C3044" s="1">
        <v>25533</v>
      </c>
      <c r="D3044" s="6">
        <v>44643</v>
      </c>
      <c r="E3044" s="1">
        <v>125</v>
      </c>
      <c r="F3044" s="1" t="s">
        <v>68</v>
      </c>
      <c r="G3044" s="1" t="s">
        <v>73</v>
      </c>
      <c r="H3044" s="1" t="s">
        <v>1059</v>
      </c>
      <c r="I3044" s="1" t="s">
        <v>1098</v>
      </c>
      <c r="J3044" s="1" t="s">
        <v>1099</v>
      </c>
      <c r="K3044" s="1">
        <v>31.080862144499999</v>
      </c>
      <c r="L3044" s="1">
        <v>46.240087203599998</v>
      </c>
      <c r="M3044" s="1">
        <v>124</v>
      </c>
      <c r="N3044" s="1" t="s">
        <v>94</v>
      </c>
      <c r="O3044" s="1">
        <v>33</v>
      </c>
      <c r="P3044" t="str">
        <f>_xlfn.CONCAT( YEAR(TblOrigin[[#This Row],[ODK_DateOfSubmission]]), "-",TEXT( MONTH(TblOrigin[[#This Row],[ODK_DateOfSubmission]]),"00"))</f>
        <v>2022-03</v>
      </c>
    </row>
    <row r="3045" spans="1:16" x14ac:dyDescent="0.25">
      <c r="A3045" s="13">
        <v>3504021</v>
      </c>
      <c r="B3045" s="1">
        <v>350402116</v>
      </c>
      <c r="C3045" s="1">
        <v>10335</v>
      </c>
      <c r="D3045" s="6">
        <v>44643</v>
      </c>
      <c r="E3045" s="1">
        <v>125</v>
      </c>
      <c r="F3045" s="1" t="s">
        <v>68</v>
      </c>
      <c r="G3045" s="1" t="s">
        <v>73</v>
      </c>
      <c r="H3045" s="1" t="s">
        <v>1059</v>
      </c>
      <c r="I3045" s="1" t="s">
        <v>1078</v>
      </c>
      <c r="J3045" s="1" t="s">
        <v>1079</v>
      </c>
      <c r="K3045" s="1">
        <v>31.0506383486</v>
      </c>
      <c r="L3045" s="1">
        <v>46.269343302599999</v>
      </c>
      <c r="M3045" s="1">
        <v>16</v>
      </c>
      <c r="N3045" s="1" t="s">
        <v>94</v>
      </c>
      <c r="O3045" s="1">
        <v>6</v>
      </c>
      <c r="P3045" t="str">
        <f>_xlfn.CONCAT( YEAR(TblOrigin[[#This Row],[ODK_DateOfSubmission]]), "-",TEXT( MONTH(TblOrigin[[#This Row],[ODK_DateOfSubmission]]),"00"))</f>
        <v>2022-03</v>
      </c>
    </row>
    <row r="3046" spans="1:16" x14ac:dyDescent="0.25">
      <c r="A3046" s="13">
        <v>3504019</v>
      </c>
      <c r="B3046" s="1">
        <v>350401916</v>
      </c>
      <c r="C3046" s="1">
        <v>9470</v>
      </c>
      <c r="D3046" s="6">
        <v>44643</v>
      </c>
      <c r="E3046" s="1">
        <v>125</v>
      </c>
      <c r="F3046" s="1" t="s">
        <v>68</v>
      </c>
      <c r="G3046" s="1" t="s">
        <v>73</v>
      </c>
      <c r="H3046" s="1" t="s">
        <v>1059</v>
      </c>
      <c r="I3046" s="1" t="s">
        <v>1076</v>
      </c>
      <c r="J3046" s="1" t="s">
        <v>1077</v>
      </c>
      <c r="K3046" s="1">
        <v>31.0569626851</v>
      </c>
      <c r="L3046" s="1">
        <v>46.266143804899997</v>
      </c>
      <c r="M3046" s="1">
        <v>13</v>
      </c>
      <c r="N3046" s="1" t="s">
        <v>94</v>
      </c>
      <c r="O3046" s="1">
        <v>4</v>
      </c>
      <c r="P3046" t="str">
        <f>_xlfn.CONCAT( YEAR(TblOrigin[[#This Row],[ODK_DateOfSubmission]]), "-",TEXT( MONTH(TblOrigin[[#This Row],[ODK_DateOfSubmission]]),"00"))</f>
        <v>2022-03</v>
      </c>
    </row>
    <row r="3047" spans="1:16" x14ac:dyDescent="0.25">
      <c r="A3047" s="13">
        <v>3504014</v>
      </c>
      <c r="B3047" s="1">
        <v>350401416</v>
      </c>
      <c r="C3047" s="1">
        <v>10254</v>
      </c>
      <c r="D3047" s="6">
        <v>44643</v>
      </c>
      <c r="E3047" s="1">
        <v>125</v>
      </c>
      <c r="F3047" s="1" t="s">
        <v>68</v>
      </c>
      <c r="G3047" s="1" t="s">
        <v>73</v>
      </c>
      <c r="H3047" s="1" t="s">
        <v>1059</v>
      </c>
      <c r="I3047" s="1" t="s">
        <v>1070</v>
      </c>
      <c r="J3047" s="1" t="s">
        <v>1071</v>
      </c>
      <c r="K3047" s="1">
        <v>31.044867277600002</v>
      </c>
      <c r="L3047" s="1">
        <v>46.259297235299996</v>
      </c>
      <c r="M3047" s="1">
        <v>30</v>
      </c>
      <c r="N3047" s="1" t="s">
        <v>94</v>
      </c>
      <c r="O3047" s="1">
        <v>10</v>
      </c>
      <c r="P3047" t="str">
        <f>_xlfn.CONCAT( YEAR(TblOrigin[[#This Row],[ODK_DateOfSubmission]]), "-",TEXT( MONTH(TblOrigin[[#This Row],[ODK_DateOfSubmission]]),"00"))</f>
        <v>2022-03</v>
      </c>
    </row>
    <row r="3048" spans="1:16" x14ac:dyDescent="0.25">
      <c r="A3048" s="13">
        <v>3504041</v>
      </c>
      <c r="B3048" s="1">
        <v>350404116</v>
      </c>
      <c r="C3048" s="1">
        <v>25533</v>
      </c>
      <c r="D3048" s="6">
        <v>44643</v>
      </c>
      <c r="E3048" s="1">
        <v>125</v>
      </c>
      <c r="F3048" s="1" t="s">
        <v>68</v>
      </c>
      <c r="G3048" s="1" t="s">
        <v>73</v>
      </c>
      <c r="H3048" s="1" t="s">
        <v>1059</v>
      </c>
      <c r="I3048" s="1" t="s">
        <v>1098</v>
      </c>
      <c r="J3048" s="1" t="s">
        <v>1099</v>
      </c>
      <c r="K3048" s="1">
        <v>31.080862144499999</v>
      </c>
      <c r="L3048" s="1">
        <v>46.240087203599998</v>
      </c>
      <c r="M3048" s="1">
        <v>124</v>
      </c>
      <c r="N3048" s="1" t="s">
        <v>74</v>
      </c>
      <c r="O3048" s="1">
        <v>7</v>
      </c>
      <c r="P3048" t="str">
        <f>_xlfn.CONCAT( YEAR(TblOrigin[[#This Row],[ODK_DateOfSubmission]]), "-",TEXT( MONTH(TblOrigin[[#This Row],[ODK_DateOfSubmission]]),"00"))</f>
        <v>2022-03</v>
      </c>
    </row>
    <row r="3049" spans="1:16" x14ac:dyDescent="0.25">
      <c r="A3049" s="13">
        <v>3504057</v>
      </c>
      <c r="B3049" s="1">
        <v>350405716</v>
      </c>
      <c r="C3049" s="1">
        <v>33806</v>
      </c>
      <c r="D3049" s="6">
        <v>44643</v>
      </c>
      <c r="E3049" s="1">
        <v>125</v>
      </c>
      <c r="F3049" s="1" t="s">
        <v>68</v>
      </c>
      <c r="G3049" s="1" t="s">
        <v>73</v>
      </c>
      <c r="H3049" s="1" t="s">
        <v>1105</v>
      </c>
      <c r="I3049" s="1" t="s">
        <v>1435</v>
      </c>
      <c r="J3049" s="1" t="s">
        <v>1127</v>
      </c>
      <c r="K3049" s="1">
        <v>31.134141</v>
      </c>
      <c r="L3049" s="1">
        <v>46.437801999999998</v>
      </c>
      <c r="M3049" s="1">
        <v>4</v>
      </c>
      <c r="N3049" s="1" t="s">
        <v>74</v>
      </c>
      <c r="O3049" s="1">
        <v>2</v>
      </c>
      <c r="P3049" t="str">
        <f>_xlfn.CONCAT( YEAR(TblOrigin[[#This Row],[ODK_DateOfSubmission]]), "-",TEXT( MONTH(TblOrigin[[#This Row],[ODK_DateOfSubmission]]),"00"))</f>
        <v>2022-03</v>
      </c>
    </row>
    <row r="3050" spans="1:16" x14ac:dyDescent="0.25">
      <c r="A3050" s="13">
        <v>3504046</v>
      </c>
      <c r="B3050" s="1">
        <v>350404616</v>
      </c>
      <c r="C3050" s="1">
        <v>10269</v>
      </c>
      <c r="D3050" s="6">
        <v>44643</v>
      </c>
      <c r="E3050" s="1">
        <v>125</v>
      </c>
      <c r="F3050" s="1" t="s">
        <v>68</v>
      </c>
      <c r="G3050" s="1" t="s">
        <v>73</v>
      </c>
      <c r="H3050" s="1" t="s">
        <v>1102</v>
      </c>
      <c r="I3050" s="1" t="s">
        <v>1103</v>
      </c>
      <c r="J3050" s="1" t="s">
        <v>1104</v>
      </c>
      <c r="K3050" s="1">
        <v>31.041901284200001</v>
      </c>
      <c r="L3050" s="1">
        <v>46.3069539022</v>
      </c>
      <c r="M3050" s="1">
        <v>41</v>
      </c>
      <c r="N3050" s="1" t="s">
        <v>74</v>
      </c>
      <c r="O3050" s="1">
        <v>2</v>
      </c>
      <c r="P3050" t="str">
        <f>_xlfn.CONCAT( YEAR(TblOrigin[[#This Row],[ODK_DateOfSubmission]]), "-",TEXT( MONTH(TblOrigin[[#This Row],[ODK_DateOfSubmission]]),"00"))</f>
        <v>2022-03</v>
      </c>
    </row>
    <row r="3051" spans="1:16" x14ac:dyDescent="0.25">
      <c r="A3051" s="13">
        <v>3504046</v>
      </c>
      <c r="B3051" s="1">
        <v>350404616</v>
      </c>
      <c r="C3051" s="1">
        <v>10269</v>
      </c>
      <c r="D3051" s="6">
        <v>44643</v>
      </c>
      <c r="E3051" s="1">
        <v>125</v>
      </c>
      <c r="F3051" s="1" t="s">
        <v>68</v>
      </c>
      <c r="G3051" s="1" t="s">
        <v>73</v>
      </c>
      <c r="H3051" s="1" t="s">
        <v>1102</v>
      </c>
      <c r="I3051" s="1" t="s">
        <v>1103</v>
      </c>
      <c r="J3051" s="1" t="s">
        <v>1104</v>
      </c>
      <c r="K3051" s="1">
        <v>31.041901284200001</v>
      </c>
      <c r="L3051" s="1">
        <v>46.3069539022</v>
      </c>
      <c r="M3051" s="1">
        <v>41</v>
      </c>
      <c r="N3051" s="1" t="s">
        <v>94</v>
      </c>
      <c r="O3051" s="1">
        <v>15</v>
      </c>
      <c r="P3051" t="str">
        <f>_xlfn.CONCAT( YEAR(TblOrigin[[#This Row],[ODK_DateOfSubmission]]), "-",TEXT( MONTH(TblOrigin[[#This Row],[ODK_DateOfSubmission]]),"00"))</f>
        <v>2022-03</v>
      </c>
    </row>
    <row r="3052" spans="1:16" x14ac:dyDescent="0.25">
      <c r="A3052" s="13">
        <v>3505013</v>
      </c>
      <c r="B3052" s="1">
        <v>350501316</v>
      </c>
      <c r="C3052" s="1">
        <v>33809</v>
      </c>
      <c r="D3052" s="6">
        <v>44643</v>
      </c>
      <c r="E3052" s="1">
        <v>125</v>
      </c>
      <c r="F3052" s="1" t="s">
        <v>68</v>
      </c>
      <c r="G3052" s="1" t="s">
        <v>77</v>
      </c>
      <c r="H3052" s="1" t="s">
        <v>1119</v>
      </c>
      <c r="I3052" s="1" t="s">
        <v>1342</v>
      </c>
      <c r="J3052" s="1" t="s">
        <v>232</v>
      </c>
      <c r="K3052" s="1">
        <v>30.914428999999998</v>
      </c>
      <c r="L3052" s="1">
        <v>46.47878</v>
      </c>
      <c r="M3052" s="1">
        <v>21</v>
      </c>
      <c r="N3052" s="1" t="s">
        <v>94</v>
      </c>
      <c r="O3052" s="1">
        <v>5</v>
      </c>
      <c r="P3052" t="str">
        <f>_xlfn.CONCAT( YEAR(TblOrigin[[#This Row],[ODK_DateOfSubmission]]), "-",TEXT( MONTH(TblOrigin[[#This Row],[ODK_DateOfSubmission]]),"00"))</f>
        <v>2022-03</v>
      </c>
    </row>
    <row r="3053" spans="1:16" x14ac:dyDescent="0.25">
      <c r="A3053" s="13">
        <v>3504044</v>
      </c>
      <c r="B3053" s="1">
        <v>350404416</v>
      </c>
      <c r="C3053" s="1">
        <v>25527</v>
      </c>
      <c r="D3053" s="6">
        <v>44643</v>
      </c>
      <c r="E3053" s="1">
        <v>125</v>
      </c>
      <c r="F3053" s="1" t="s">
        <v>68</v>
      </c>
      <c r="G3053" s="1" t="s">
        <v>73</v>
      </c>
      <c r="H3053" s="1" t="s">
        <v>1059</v>
      </c>
      <c r="I3053" s="1" t="s">
        <v>1494</v>
      </c>
      <c r="J3053" s="1" t="s">
        <v>1495</v>
      </c>
      <c r="K3053" s="1">
        <v>31.058777803800002</v>
      </c>
      <c r="L3053" s="1">
        <v>46.257208607000003</v>
      </c>
      <c r="M3053" s="1">
        <v>4</v>
      </c>
      <c r="N3053" s="1" t="s">
        <v>66</v>
      </c>
      <c r="O3053" s="1">
        <v>2</v>
      </c>
      <c r="P3053" t="str">
        <f>_xlfn.CONCAT( YEAR(TblOrigin[[#This Row],[ODK_DateOfSubmission]]), "-",TEXT( MONTH(TblOrigin[[#This Row],[ODK_DateOfSubmission]]),"00"))</f>
        <v>2022-03</v>
      </c>
    </row>
    <row r="3054" spans="1:16" x14ac:dyDescent="0.25">
      <c r="A3054" s="13">
        <v>3504040</v>
      </c>
      <c r="B3054" s="1">
        <v>350404016</v>
      </c>
      <c r="C3054" s="1">
        <v>25530</v>
      </c>
      <c r="D3054" s="6">
        <v>44643</v>
      </c>
      <c r="E3054" s="1">
        <v>125</v>
      </c>
      <c r="F3054" s="1" t="s">
        <v>68</v>
      </c>
      <c r="G3054" s="1" t="s">
        <v>73</v>
      </c>
      <c r="H3054" s="1" t="s">
        <v>1059</v>
      </c>
      <c r="I3054" s="1" t="s">
        <v>1351</v>
      </c>
      <c r="J3054" s="1" t="s">
        <v>1352</v>
      </c>
      <c r="K3054" s="1">
        <v>31.076769222599999</v>
      </c>
      <c r="L3054" s="1">
        <v>46.264030067599997</v>
      </c>
      <c r="M3054" s="1">
        <v>5</v>
      </c>
      <c r="N3054" s="1" t="s">
        <v>66</v>
      </c>
      <c r="O3054" s="1">
        <v>2</v>
      </c>
      <c r="P3054" t="str">
        <f>_xlfn.CONCAT( YEAR(TblOrigin[[#This Row],[ODK_DateOfSubmission]]), "-",TEXT( MONTH(TblOrigin[[#This Row],[ODK_DateOfSubmission]]),"00"))</f>
        <v>2022-03</v>
      </c>
    </row>
    <row r="3055" spans="1:16" x14ac:dyDescent="0.25">
      <c r="A3055" s="13">
        <v>3505013</v>
      </c>
      <c r="B3055" s="1">
        <v>350501316</v>
      </c>
      <c r="C3055" s="1">
        <v>33809</v>
      </c>
      <c r="D3055" s="6">
        <v>44643</v>
      </c>
      <c r="E3055" s="1">
        <v>125</v>
      </c>
      <c r="F3055" s="1" t="s">
        <v>68</v>
      </c>
      <c r="G3055" s="1" t="s">
        <v>77</v>
      </c>
      <c r="H3055" s="1" t="s">
        <v>1119</v>
      </c>
      <c r="I3055" s="1" t="s">
        <v>1342</v>
      </c>
      <c r="J3055" s="1" t="s">
        <v>232</v>
      </c>
      <c r="K3055" s="1">
        <v>30.914428999999998</v>
      </c>
      <c r="L3055" s="1">
        <v>46.47878</v>
      </c>
      <c r="M3055" s="1">
        <v>21</v>
      </c>
      <c r="N3055" s="1" t="s">
        <v>66</v>
      </c>
      <c r="O3055" s="1">
        <v>5</v>
      </c>
      <c r="P3055" t="str">
        <f>_xlfn.CONCAT( YEAR(TblOrigin[[#This Row],[ODK_DateOfSubmission]]), "-",TEXT( MONTH(TblOrigin[[#This Row],[ODK_DateOfSubmission]]),"00"))</f>
        <v>2022-03</v>
      </c>
    </row>
    <row r="3056" spans="1:16" x14ac:dyDescent="0.25">
      <c r="A3056" s="13">
        <v>3505002</v>
      </c>
      <c r="B3056" s="1">
        <v>350500216</v>
      </c>
      <c r="C3056" s="1">
        <v>24721</v>
      </c>
      <c r="D3056" s="6">
        <v>44643</v>
      </c>
      <c r="E3056" s="1">
        <v>125</v>
      </c>
      <c r="F3056" s="1" t="s">
        <v>68</v>
      </c>
      <c r="G3056" s="1" t="s">
        <v>77</v>
      </c>
      <c r="H3056" s="1" t="s">
        <v>1112</v>
      </c>
      <c r="I3056" s="1" t="s">
        <v>1113</v>
      </c>
      <c r="J3056" s="1" t="s">
        <v>1114</v>
      </c>
      <c r="K3056" s="1">
        <v>30.956201633799999</v>
      </c>
      <c r="L3056" s="1">
        <v>46.359501579899998</v>
      </c>
      <c r="M3056" s="1">
        <v>13</v>
      </c>
      <c r="N3056" s="1" t="s">
        <v>66</v>
      </c>
      <c r="O3056" s="1">
        <v>8</v>
      </c>
      <c r="P3056" t="str">
        <f>_xlfn.CONCAT( YEAR(TblOrigin[[#This Row],[ODK_DateOfSubmission]]), "-",TEXT( MONTH(TblOrigin[[#This Row],[ODK_DateOfSubmission]]),"00"))</f>
        <v>2022-03</v>
      </c>
    </row>
    <row r="3057" spans="1:16" x14ac:dyDescent="0.25">
      <c r="A3057" s="13">
        <v>3505013</v>
      </c>
      <c r="B3057" s="1">
        <v>350501316</v>
      </c>
      <c r="C3057" s="1">
        <v>33809</v>
      </c>
      <c r="D3057" s="6">
        <v>44643</v>
      </c>
      <c r="E3057" s="1">
        <v>125</v>
      </c>
      <c r="F3057" s="1" t="s">
        <v>68</v>
      </c>
      <c r="G3057" s="1" t="s">
        <v>77</v>
      </c>
      <c r="H3057" s="1" t="s">
        <v>1119</v>
      </c>
      <c r="I3057" s="1" t="s">
        <v>1342</v>
      </c>
      <c r="J3057" s="1" t="s">
        <v>232</v>
      </c>
      <c r="K3057" s="1">
        <v>30.914428999999998</v>
      </c>
      <c r="L3057" s="1">
        <v>46.47878</v>
      </c>
      <c r="M3057" s="1">
        <v>21</v>
      </c>
      <c r="N3057" s="1" t="s">
        <v>129</v>
      </c>
      <c r="O3057" s="1">
        <v>4</v>
      </c>
      <c r="P3057" t="str">
        <f>_xlfn.CONCAT( YEAR(TblOrigin[[#This Row],[ODK_DateOfSubmission]]), "-",TEXT( MONTH(TblOrigin[[#This Row],[ODK_DateOfSubmission]]),"00"))</f>
        <v>2022-03</v>
      </c>
    </row>
    <row r="3058" spans="1:16" x14ac:dyDescent="0.25">
      <c r="A3058" s="13">
        <v>3504046</v>
      </c>
      <c r="B3058" s="1">
        <v>350404616</v>
      </c>
      <c r="C3058" s="1">
        <v>10269</v>
      </c>
      <c r="D3058" s="6">
        <v>44643</v>
      </c>
      <c r="E3058" s="1">
        <v>125</v>
      </c>
      <c r="F3058" s="1" t="s">
        <v>68</v>
      </c>
      <c r="G3058" s="1" t="s">
        <v>73</v>
      </c>
      <c r="H3058" s="1" t="s">
        <v>1102</v>
      </c>
      <c r="I3058" s="1" t="s">
        <v>1103</v>
      </c>
      <c r="J3058" s="1" t="s">
        <v>1104</v>
      </c>
      <c r="K3058" s="1">
        <v>31.041901284200001</v>
      </c>
      <c r="L3058" s="1">
        <v>46.3069539022</v>
      </c>
      <c r="M3058" s="1">
        <v>41</v>
      </c>
      <c r="N3058" s="1" t="s">
        <v>90</v>
      </c>
      <c r="O3058" s="1">
        <v>5</v>
      </c>
      <c r="P3058" t="str">
        <f>_xlfn.CONCAT( YEAR(TblOrigin[[#This Row],[ODK_DateOfSubmission]]), "-",TEXT( MONTH(TblOrigin[[#This Row],[ODK_DateOfSubmission]]),"00"))</f>
        <v>2022-03</v>
      </c>
    </row>
    <row r="3059" spans="1:16" x14ac:dyDescent="0.25">
      <c r="A3059" s="13">
        <v>3503015</v>
      </c>
      <c r="B3059" s="1">
        <v>350301516</v>
      </c>
      <c r="C3059" s="1">
        <v>33805</v>
      </c>
      <c r="D3059" s="6">
        <v>44643</v>
      </c>
      <c r="E3059" s="1">
        <v>125</v>
      </c>
      <c r="F3059" s="1" t="s">
        <v>68</v>
      </c>
      <c r="G3059" s="1" t="s">
        <v>86</v>
      </c>
      <c r="H3059" s="1" t="s">
        <v>1474</v>
      </c>
      <c r="I3059" s="1" t="s">
        <v>1475</v>
      </c>
      <c r="J3059" s="1" t="s">
        <v>216</v>
      </c>
      <c r="K3059" s="1">
        <v>31.295843999999999</v>
      </c>
      <c r="L3059" s="1">
        <v>46.233044999999997</v>
      </c>
      <c r="M3059" s="1">
        <v>3</v>
      </c>
      <c r="N3059" s="1" t="s">
        <v>66</v>
      </c>
      <c r="O3059" s="1">
        <v>1</v>
      </c>
      <c r="P3059" t="str">
        <f>_xlfn.CONCAT( YEAR(TblOrigin[[#This Row],[ODK_DateOfSubmission]]), "-",TEXT( MONTH(TblOrigin[[#This Row],[ODK_DateOfSubmission]]),"00"))</f>
        <v>2022-03</v>
      </c>
    </row>
    <row r="3060" spans="1:16" x14ac:dyDescent="0.25">
      <c r="A3060" s="13">
        <v>3504012</v>
      </c>
      <c r="B3060" s="1">
        <v>350401216</v>
      </c>
      <c r="C3060" s="1">
        <v>24540</v>
      </c>
      <c r="D3060" s="6">
        <v>44643</v>
      </c>
      <c r="E3060" s="1">
        <v>125</v>
      </c>
      <c r="F3060" s="1" t="s">
        <v>68</v>
      </c>
      <c r="G3060" s="1" t="s">
        <v>73</v>
      </c>
      <c r="H3060" s="1" t="s">
        <v>1059</v>
      </c>
      <c r="I3060" s="1" t="s">
        <v>1482</v>
      </c>
      <c r="J3060" s="1" t="s">
        <v>1483</v>
      </c>
      <c r="K3060" s="1">
        <v>31.052442887600002</v>
      </c>
      <c r="L3060" s="1">
        <v>46.236798131699999</v>
      </c>
      <c r="M3060" s="1">
        <v>6</v>
      </c>
      <c r="N3060" s="1" t="s">
        <v>66</v>
      </c>
      <c r="O3060" s="1">
        <v>3</v>
      </c>
      <c r="P3060" t="str">
        <f>_xlfn.CONCAT( YEAR(TblOrigin[[#This Row],[ODK_DateOfSubmission]]), "-",TEXT( MONTH(TblOrigin[[#This Row],[ODK_DateOfSubmission]]),"00"))</f>
        <v>2022-03</v>
      </c>
    </row>
    <row r="3061" spans="1:16" x14ac:dyDescent="0.25">
      <c r="A3061" s="13">
        <v>3504016</v>
      </c>
      <c r="B3061" s="1">
        <v>350401616</v>
      </c>
      <c r="C3061" s="1">
        <v>10281</v>
      </c>
      <c r="D3061" s="6">
        <v>44643</v>
      </c>
      <c r="E3061" s="1">
        <v>125</v>
      </c>
      <c r="F3061" s="1" t="s">
        <v>68</v>
      </c>
      <c r="G3061" s="1" t="s">
        <v>73</v>
      </c>
      <c r="H3061" s="1" t="s">
        <v>1059</v>
      </c>
      <c r="I3061" s="1" t="s">
        <v>1074</v>
      </c>
      <c r="J3061" s="1" t="s">
        <v>1075</v>
      </c>
      <c r="K3061" s="1">
        <v>31.029471706599999</v>
      </c>
      <c r="L3061" s="1">
        <v>46.244121658399997</v>
      </c>
      <c r="M3061" s="1">
        <v>9</v>
      </c>
      <c r="N3061" s="1" t="s">
        <v>66</v>
      </c>
      <c r="O3061" s="1">
        <v>4</v>
      </c>
      <c r="P3061" t="str">
        <f>_xlfn.CONCAT( YEAR(TblOrigin[[#This Row],[ODK_DateOfSubmission]]), "-",TEXT( MONTH(TblOrigin[[#This Row],[ODK_DateOfSubmission]]),"00"))</f>
        <v>2022-03</v>
      </c>
    </row>
    <row r="3062" spans="1:16" x14ac:dyDescent="0.25">
      <c r="A3062" s="13">
        <v>3504054</v>
      </c>
      <c r="B3062" s="1">
        <v>350405416</v>
      </c>
      <c r="C3062" s="1">
        <v>9427</v>
      </c>
      <c r="D3062" s="6">
        <v>44643</v>
      </c>
      <c r="E3062" s="1">
        <v>125</v>
      </c>
      <c r="F3062" s="1" t="s">
        <v>68</v>
      </c>
      <c r="G3062" s="1" t="s">
        <v>73</v>
      </c>
      <c r="H3062" s="1" t="s">
        <v>1059</v>
      </c>
      <c r="I3062" s="1" t="s">
        <v>1110</v>
      </c>
      <c r="J3062" s="1" t="s">
        <v>1111</v>
      </c>
      <c r="K3062" s="1">
        <v>31.033617899999999</v>
      </c>
      <c r="L3062" s="1">
        <v>46.217652000000001</v>
      </c>
      <c r="M3062" s="1">
        <v>135</v>
      </c>
      <c r="N3062" s="1" t="s">
        <v>66</v>
      </c>
      <c r="O3062" s="1">
        <v>5</v>
      </c>
      <c r="P3062" t="str">
        <f>_xlfn.CONCAT( YEAR(TblOrigin[[#This Row],[ODK_DateOfSubmission]]), "-",TEXT( MONTH(TblOrigin[[#This Row],[ODK_DateOfSubmission]]),"00"))</f>
        <v>2022-03</v>
      </c>
    </row>
    <row r="3063" spans="1:16" x14ac:dyDescent="0.25">
      <c r="A3063" s="13">
        <v>3504001</v>
      </c>
      <c r="B3063" s="1">
        <v>350400116</v>
      </c>
      <c r="C3063" s="1">
        <v>24494</v>
      </c>
      <c r="D3063" s="6">
        <v>44643</v>
      </c>
      <c r="E3063" s="1">
        <v>125</v>
      </c>
      <c r="F3063" s="1" t="s">
        <v>68</v>
      </c>
      <c r="G3063" s="1" t="s">
        <v>73</v>
      </c>
      <c r="H3063" s="1" t="s">
        <v>1059</v>
      </c>
      <c r="I3063" s="1" t="s">
        <v>1060</v>
      </c>
      <c r="J3063" s="1" t="s">
        <v>1061</v>
      </c>
      <c r="K3063" s="1">
        <v>31.027710880499999</v>
      </c>
      <c r="L3063" s="1">
        <v>46.218214741200001</v>
      </c>
      <c r="M3063" s="1">
        <v>45</v>
      </c>
      <c r="N3063" s="1" t="s">
        <v>66</v>
      </c>
      <c r="O3063" s="1">
        <v>20</v>
      </c>
      <c r="P3063" t="str">
        <f>_xlfn.CONCAT( YEAR(TblOrigin[[#This Row],[ODK_DateOfSubmission]]), "-",TEXT( MONTH(TblOrigin[[#This Row],[ODK_DateOfSubmission]]),"00"))</f>
        <v>2022-03</v>
      </c>
    </row>
    <row r="3064" spans="1:16" x14ac:dyDescent="0.25">
      <c r="A3064" s="13">
        <v>3504006</v>
      </c>
      <c r="B3064" s="1">
        <v>350400616</v>
      </c>
      <c r="C3064" s="1">
        <v>9728</v>
      </c>
      <c r="D3064" s="6">
        <v>44643</v>
      </c>
      <c r="E3064" s="1">
        <v>125</v>
      </c>
      <c r="F3064" s="1" t="s">
        <v>68</v>
      </c>
      <c r="G3064" s="1" t="s">
        <v>73</v>
      </c>
      <c r="H3064" s="1" t="s">
        <v>1059</v>
      </c>
      <c r="I3064" s="1" t="s">
        <v>1341</v>
      </c>
      <c r="J3064" s="1" t="s">
        <v>250</v>
      </c>
      <c r="K3064" s="1">
        <v>31.038316374200001</v>
      </c>
      <c r="L3064" s="1">
        <v>46.253982172199997</v>
      </c>
      <c r="M3064" s="1">
        <v>5</v>
      </c>
      <c r="N3064" s="1" t="s">
        <v>66</v>
      </c>
      <c r="O3064" s="1">
        <v>5</v>
      </c>
      <c r="P3064" t="str">
        <f>_xlfn.CONCAT( YEAR(TblOrigin[[#This Row],[ODK_DateOfSubmission]]), "-",TEXT( MONTH(TblOrigin[[#This Row],[ODK_DateOfSubmission]]),"00"))</f>
        <v>2022-03</v>
      </c>
    </row>
    <row r="3065" spans="1:16" x14ac:dyDescent="0.25">
      <c r="A3065" s="13">
        <v>3504007</v>
      </c>
      <c r="B3065" s="1">
        <v>350400716</v>
      </c>
      <c r="C3065" s="1">
        <v>25525</v>
      </c>
      <c r="D3065" s="6">
        <v>44643</v>
      </c>
      <c r="E3065" s="1">
        <v>125</v>
      </c>
      <c r="F3065" s="1" t="s">
        <v>68</v>
      </c>
      <c r="G3065" s="1" t="s">
        <v>73</v>
      </c>
      <c r="H3065" s="1" t="s">
        <v>1059</v>
      </c>
      <c r="I3065" s="1" t="s">
        <v>1064</v>
      </c>
      <c r="J3065" s="1" t="s">
        <v>1065</v>
      </c>
      <c r="K3065" s="1">
        <v>31.027024004299999</v>
      </c>
      <c r="L3065" s="1">
        <v>46.241676675500003</v>
      </c>
      <c r="M3065" s="1">
        <v>40</v>
      </c>
      <c r="N3065" s="1" t="s">
        <v>66</v>
      </c>
      <c r="O3065" s="1">
        <v>10</v>
      </c>
      <c r="P3065" t="str">
        <f>_xlfn.CONCAT( YEAR(TblOrigin[[#This Row],[ODK_DateOfSubmission]]), "-",TEXT( MONTH(TblOrigin[[#This Row],[ODK_DateOfSubmission]]),"00"))</f>
        <v>2022-03</v>
      </c>
    </row>
    <row r="3066" spans="1:16" x14ac:dyDescent="0.25">
      <c r="A3066" s="13">
        <v>3504057</v>
      </c>
      <c r="B3066" s="1">
        <v>350405716</v>
      </c>
      <c r="C3066" s="1">
        <v>33806</v>
      </c>
      <c r="D3066" s="6">
        <v>44643</v>
      </c>
      <c r="E3066" s="1">
        <v>125</v>
      </c>
      <c r="F3066" s="1" t="s">
        <v>68</v>
      </c>
      <c r="G3066" s="1" t="s">
        <v>73</v>
      </c>
      <c r="H3066" s="1" t="s">
        <v>1105</v>
      </c>
      <c r="I3066" s="1" t="s">
        <v>1435</v>
      </c>
      <c r="J3066" s="1" t="s">
        <v>1127</v>
      </c>
      <c r="K3066" s="1">
        <v>31.134141</v>
      </c>
      <c r="L3066" s="1">
        <v>46.437801999999998</v>
      </c>
      <c r="M3066" s="1">
        <v>4</v>
      </c>
      <c r="N3066" s="1" t="s">
        <v>94</v>
      </c>
      <c r="O3066" s="1">
        <v>2</v>
      </c>
      <c r="P3066" t="str">
        <f>_xlfn.CONCAT( YEAR(TblOrigin[[#This Row],[ODK_DateOfSubmission]]), "-",TEXT( MONTH(TblOrigin[[#This Row],[ODK_DateOfSubmission]]),"00"))</f>
        <v>2022-03</v>
      </c>
    </row>
    <row r="3067" spans="1:16" x14ac:dyDescent="0.25">
      <c r="A3067" s="13">
        <v>3504030</v>
      </c>
      <c r="B3067" s="1">
        <v>350403016</v>
      </c>
      <c r="C3067" s="1">
        <v>24746</v>
      </c>
      <c r="D3067" s="6">
        <v>44643</v>
      </c>
      <c r="E3067" s="1">
        <v>125</v>
      </c>
      <c r="F3067" s="1" t="s">
        <v>68</v>
      </c>
      <c r="G3067" s="1" t="s">
        <v>73</v>
      </c>
      <c r="H3067" s="1" t="s">
        <v>1059</v>
      </c>
      <c r="I3067" s="1" t="s">
        <v>1489</v>
      </c>
      <c r="J3067" s="1" t="s">
        <v>463</v>
      </c>
      <c r="K3067" s="1">
        <v>31.042946248900002</v>
      </c>
      <c r="L3067" s="1">
        <v>46.274699394599999</v>
      </c>
      <c r="M3067" s="1">
        <v>1</v>
      </c>
      <c r="N3067" s="1" t="s">
        <v>94</v>
      </c>
      <c r="O3067" s="1">
        <v>1</v>
      </c>
      <c r="P3067" t="str">
        <f>_xlfn.CONCAT( YEAR(TblOrigin[[#This Row],[ODK_DateOfSubmission]]), "-",TEXT( MONTH(TblOrigin[[#This Row],[ODK_DateOfSubmission]]),"00"))</f>
        <v>2022-03</v>
      </c>
    </row>
    <row r="3068" spans="1:16" x14ac:dyDescent="0.25">
      <c r="A3068" s="13">
        <v>3504023</v>
      </c>
      <c r="B3068" s="1">
        <v>350402316</v>
      </c>
      <c r="C3068" s="1">
        <v>9448</v>
      </c>
      <c r="D3068" s="6">
        <v>44643</v>
      </c>
      <c r="E3068" s="1">
        <v>125</v>
      </c>
      <c r="F3068" s="1" t="s">
        <v>68</v>
      </c>
      <c r="G3068" s="1" t="s">
        <v>73</v>
      </c>
      <c r="H3068" s="1" t="s">
        <v>1059</v>
      </c>
      <c r="I3068" s="1" t="s">
        <v>1080</v>
      </c>
      <c r="J3068" s="1" t="s">
        <v>1081</v>
      </c>
      <c r="K3068" s="1">
        <v>31.027006973399999</v>
      </c>
      <c r="L3068" s="1">
        <v>46.228093038300003</v>
      </c>
      <c r="M3068" s="1">
        <v>69</v>
      </c>
      <c r="N3068" s="1" t="s">
        <v>66</v>
      </c>
      <c r="O3068" s="1">
        <v>15</v>
      </c>
      <c r="P3068" t="str">
        <f>_xlfn.CONCAT( YEAR(TblOrigin[[#This Row],[ODK_DateOfSubmission]]), "-",TEXT( MONTH(TblOrigin[[#This Row],[ODK_DateOfSubmission]]),"00"))</f>
        <v>2022-03</v>
      </c>
    </row>
    <row r="3069" spans="1:16" x14ac:dyDescent="0.25">
      <c r="A3069" s="13">
        <v>3504022</v>
      </c>
      <c r="B3069" s="1">
        <v>350402216</v>
      </c>
      <c r="C3069" s="1">
        <v>9576</v>
      </c>
      <c r="D3069" s="6">
        <v>44643</v>
      </c>
      <c r="E3069" s="1">
        <v>125</v>
      </c>
      <c r="F3069" s="1" t="s">
        <v>68</v>
      </c>
      <c r="G3069" s="1" t="s">
        <v>73</v>
      </c>
      <c r="H3069" s="1" t="s">
        <v>1059</v>
      </c>
      <c r="I3069" s="1" t="s">
        <v>1486</v>
      </c>
      <c r="J3069" s="1" t="s">
        <v>1487</v>
      </c>
      <c r="K3069" s="1">
        <v>31.132791840500001</v>
      </c>
      <c r="L3069" s="1">
        <v>46.2356646856</v>
      </c>
      <c r="M3069" s="1">
        <v>1</v>
      </c>
      <c r="N3069" s="1" t="s">
        <v>66</v>
      </c>
      <c r="O3069" s="1">
        <v>1</v>
      </c>
      <c r="P3069" t="str">
        <f>_xlfn.CONCAT( YEAR(TblOrigin[[#This Row],[ODK_DateOfSubmission]]), "-",TEXT( MONTH(TblOrigin[[#This Row],[ODK_DateOfSubmission]]),"00"))</f>
        <v>2022-03</v>
      </c>
    </row>
    <row r="3070" spans="1:16" x14ac:dyDescent="0.25">
      <c r="A3070" s="13">
        <v>3504024</v>
      </c>
      <c r="B3070" s="1">
        <v>350402416</v>
      </c>
      <c r="C3070" s="1">
        <v>9396</v>
      </c>
      <c r="D3070" s="6">
        <v>44643</v>
      </c>
      <c r="E3070" s="1">
        <v>125</v>
      </c>
      <c r="F3070" s="1" t="s">
        <v>68</v>
      </c>
      <c r="G3070" s="1" t="s">
        <v>73</v>
      </c>
      <c r="H3070" s="1" t="s">
        <v>1059</v>
      </c>
      <c r="I3070" s="1" t="s">
        <v>1082</v>
      </c>
      <c r="J3070" s="1" t="s">
        <v>1083</v>
      </c>
      <c r="K3070" s="1">
        <v>31.0154237044</v>
      </c>
      <c r="L3070" s="1">
        <v>46.263441754500001</v>
      </c>
      <c r="M3070" s="1">
        <v>18</v>
      </c>
      <c r="N3070" s="1" t="s">
        <v>66</v>
      </c>
      <c r="O3070" s="1">
        <v>8</v>
      </c>
      <c r="P3070" t="str">
        <f>_xlfn.CONCAT( YEAR(TblOrigin[[#This Row],[ODK_DateOfSubmission]]), "-",TEXT( MONTH(TblOrigin[[#This Row],[ODK_DateOfSubmission]]),"00"))</f>
        <v>2022-03</v>
      </c>
    </row>
    <row r="3071" spans="1:16" x14ac:dyDescent="0.25">
      <c r="A3071" s="13">
        <v>3504028</v>
      </c>
      <c r="B3071" s="1">
        <v>350402816</v>
      </c>
      <c r="C3071" s="1">
        <v>25526</v>
      </c>
      <c r="D3071" s="6">
        <v>44643</v>
      </c>
      <c r="E3071" s="1">
        <v>125</v>
      </c>
      <c r="F3071" s="1" t="s">
        <v>68</v>
      </c>
      <c r="G3071" s="1" t="s">
        <v>73</v>
      </c>
      <c r="H3071" s="1" t="s">
        <v>1059</v>
      </c>
      <c r="I3071" s="1" t="s">
        <v>1088</v>
      </c>
      <c r="J3071" s="1" t="s">
        <v>1039</v>
      </c>
      <c r="K3071" s="1">
        <v>31.036175809100001</v>
      </c>
      <c r="L3071" s="1">
        <v>46.220527480000001</v>
      </c>
      <c r="M3071" s="1">
        <v>55</v>
      </c>
      <c r="N3071" s="1" t="s">
        <v>66</v>
      </c>
      <c r="O3071" s="1">
        <v>8</v>
      </c>
      <c r="P3071" t="str">
        <f>_xlfn.CONCAT( YEAR(TblOrigin[[#This Row],[ODK_DateOfSubmission]]), "-",TEXT( MONTH(TblOrigin[[#This Row],[ODK_DateOfSubmission]]),"00"))</f>
        <v>2022-03</v>
      </c>
    </row>
    <row r="3072" spans="1:16" x14ac:dyDescent="0.25">
      <c r="A3072" s="13">
        <v>3504033</v>
      </c>
      <c r="B3072" s="1">
        <v>350403316</v>
      </c>
      <c r="C3072" s="1">
        <v>10259</v>
      </c>
      <c r="D3072" s="6">
        <v>44643</v>
      </c>
      <c r="E3072" s="1">
        <v>125</v>
      </c>
      <c r="F3072" s="1" t="s">
        <v>68</v>
      </c>
      <c r="G3072" s="1" t="s">
        <v>73</v>
      </c>
      <c r="H3072" s="1" t="s">
        <v>1059</v>
      </c>
      <c r="I3072" s="1" t="s">
        <v>1094</v>
      </c>
      <c r="J3072" s="1" t="s">
        <v>1095</v>
      </c>
      <c r="K3072" s="1">
        <v>31.045411312199999</v>
      </c>
      <c r="L3072" s="1">
        <v>46.277832423</v>
      </c>
      <c r="M3072" s="1">
        <v>72</v>
      </c>
      <c r="N3072" s="1" t="s">
        <v>66</v>
      </c>
      <c r="O3072" s="1">
        <v>15</v>
      </c>
      <c r="P3072" t="str">
        <f>_xlfn.CONCAT( YEAR(TblOrigin[[#This Row],[ODK_DateOfSubmission]]), "-",TEXT( MONTH(TblOrigin[[#This Row],[ODK_DateOfSubmission]]),"00"))</f>
        <v>2022-03</v>
      </c>
    </row>
    <row r="3073" spans="1:16" x14ac:dyDescent="0.25">
      <c r="A3073" s="13">
        <v>3504036</v>
      </c>
      <c r="B3073" s="1">
        <v>350403616</v>
      </c>
      <c r="C3073" s="1">
        <v>23683</v>
      </c>
      <c r="D3073" s="6">
        <v>44643</v>
      </c>
      <c r="E3073" s="1">
        <v>125</v>
      </c>
      <c r="F3073" s="1" t="s">
        <v>68</v>
      </c>
      <c r="G3073" s="1" t="s">
        <v>73</v>
      </c>
      <c r="H3073" s="1" t="s">
        <v>1059</v>
      </c>
      <c r="I3073" s="1" t="s">
        <v>1096</v>
      </c>
      <c r="J3073" s="1" t="s">
        <v>1097</v>
      </c>
      <c r="K3073" s="1">
        <v>31.03290329</v>
      </c>
      <c r="L3073" s="1">
        <v>46.251552429999997</v>
      </c>
      <c r="M3073" s="1">
        <v>8</v>
      </c>
      <c r="N3073" s="1" t="s">
        <v>66</v>
      </c>
      <c r="O3073" s="1">
        <v>2</v>
      </c>
      <c r="P3073" t="str">
        <f>_xlfn.CONCAT( YEAR(TblOrigin[[#This Row],[ODK_DateOfSubmission]]), "-",TEXT( MONTH(TblOrigin[[#This Row],[ODK_DateOfSubmission]]),"00"))</f>
        <v>2022-03</v>
      </c>
    </row>
    <row r="3074" spans="1:16" x14ac:dyDescent="0.25">
      <c r="A3074" s="13">
        <v>3504052</v>
      </c>
      <c r="B3074" s="1">
        <v>350405216</v>
      </c>
      <c r="C3074" s="1">
        <v>9113</v>
      </c>
      <c r="D3074" s="6">
        <v>44643</v>
      </c>
      <c r="E3074" s="1">
        <v>125</v>
      </c>
      <c r="F3074" s="1" t="s">
        <v>68</v>
      </c>
      <c r="G3074" s="1" t="s">
        <v>73</v>
      </c>
      <c r="H3074" s="1" t="s">
        <v>1059</v>
      </c>
      <c r="I3074" s="1" t="s">
        <v>1102</v>
      </c>
      <c r="J3074" s="1" t="s">
        <v>1436</v>
      </c>
      <c r="K3074" s="1">
        <v>31.060153968000002</v>
      </c>
      <c r="L3074" s="1">
        <v>46.243325555299997</v>
      </c>
      <c r="M3074" s="1">
        <v>5</v>
      </c>
      <c r="N3074" s="1" t="s">
        <v>90</v>
      </c>
      <c r="O3074" s="1">
        <v>3</v>
      </c>
      <c r="P3074" t="str">
        <f>_xlfn.CONCAT( YEAR(TblOrigin[[#This Row],[ODK_DateOfSubmission]]), "-",TEXT( MONTH(TblOrigin[[#This Row],[ODK_DateOfSubmission]]),"00"))</f>
        <v>2022-03</v>
      </c>
    </row>
    <row r="3075" spans="1:16" x14ac:dyDescent="0.25">
      <c r="A3075" s="13">
        <v>3504026</v>
      </c>
      <c r="B3075" s="1">
        <v>350402616</v>
      </c>
      <c r="C3075" s="1">
        <v>10253</v>
      </c>
      <c r="D3075" s="6">
        <v>44643</v>
      </c>
      <c r="E3075" s="1">
        <v>125</v>
      </c>
      <c r="F3075" s="1" t="s">
        <v>68</v>
      </c>
      <c r="G3075" s="1" t="s">
        <v>73</v>
      </c>
      <c r="H3075" s="1" t="s">
        <v>1059</v>
      </c>
      <c r="I3075" s="1" t="s">
        <v>1086</v>
      </c>
      <c r="J3075" s="1" t="s">
        <v>1087</v>
      </c>
      <c r="K3075" s="1">
        <v>31.038477412900001</v>
      </c>
      <c r="L3075" s="1">
        <v>46.2356561609</v>
      </c>
      <c r="M3075" s="1">
        <v>7</v>
      </c>
      <c r="N3075" s="1" t="s">
        <v>90</v>
      </c>
      <c r="O3075" s="1">
        <v>2</v>
      </c>
      <c r="P3075" t="str">
        <f>_xlfn.CONCAT( YEAR(TblOrigin[[#This Row],[ODK_DateOfSubmission]]), "-",TEXT( MONTH(TblOrigin[[#This Row],[ODK_DateOfSubmission]]),"00"))</f>
        <v>2022-03</v>
      </c>
    </row>
    <row r="3076" spans="1:16" x14ac:dyDescent="0.25">
      <c r="A3076" s="13">
        <v>3504028</v>
      </c>
      <c r="B3076" s="1">
        <v>350402816</v>
      </c>
      <c r="C3076" s="1">
        <v>25526</v>
      </c>
      <c r="D3076" s="6">
        <v>44643</v>
      </c>
      <c r="E3076" s="1">
        <v>125</v>
      </c>
      <c r="F3076" s="1" t="s">
        <v>68</v>
      </c>
      <c r="G3076" s="1" t="s">
        <v>73</v>
      </c>
      <c r="H3076" s="1" t="s">
        <v>1059</v>
      </c>
      <c r="I3076" s="1" t="s">
        <v>1088</v>
      </c>
      <c r="J3076" s="1" t="s">
        <v>1039</v>
      </c>
      <c r="K3076" s="1">
        <v>31.036175809100001</v>
      </c>
      <c r="L3076" s="1">
        <v>46.220527480000001</v>
      </c>
      <c r="M3076" s="1">
        <v>55</v>
      </c>
      <c r="N3076" s="1" t="s">
        <v>90</v>
      </c>
      <c r="O3076" s="1">
        <v>10</v>
      </c>
      <c r="P3076" t="str">
        <f>_xlfn.CONCAT( YEAR(TblOrigin[[#This Row],[ODK_DateOfSubmission]]), "-",TEXT( MONTH(TblOrigin[[#This Row],[ODK_DateOfSubmission]]),"00"))</f>
        <v>2022-03</v>
      </c>
    </row>
    <row r="3077" spans="1:16" x14ac:dyDescent="0.25">
      <c r="A3077" s="13">
        <v>3504023</v>
      </c>
      <c r="B3077" s="1">
        <v>350402316</v>
      </c>
      <c r="C3077" s="1">
        <v>9448</v>
      </c>
      <c r="D3077" s="6">
        <v>44643</v>
      </c>
      <c r="E3077" s="1">
        <v>125</v>
      </c>
      <c r="F3077" s="1" t="s">
        <v>68</v>
      </c>
      <c r="G3077" s="1" t="s">
        <v>73</v>
      </c>
      <c r="H3077" s="1" t="s">
        <v>1059</v>
      </c>
      <c r="I3077" s="1" t="s">
        <v>1080</v>
      </c>
      <c r="J3077" s="1" t="s">
        <v>1081</v>
      </c>
      <c r="K3077" s="1">
        <v>31.027006973399999</v>
      </c>
      <c r="L3077" s="1">
        <v>46.228093038300003</v>
      </c>
      <c r="M3077" s="1">
        <v>69</v>
      </c>
      <c r="N3077" s="1" t="s">
        <v>90</v>
      </c>
      <c r="O3077" s="1">
        <v>24</v>
      </c>
      <c r="P3077" t="str">
        <f>_xlfn.CONCAT( YEAR(TblOrigin[[#This Row],[ODK_DateOfSubmission]]), "-",TEXT( MONTH(TblOrigin[[#This Row],[ODK_DateOfSubmission]]),"00"))</f>
        <v>2022-03</v>
      </c>
    </row>
    <row r="3078" spans="1:16" x14ac:dyDescent="0.25">
      <c r="A3078" s="13">
        <v>3504021</v>
      </c>
      <c r="B3078" s="1">
        <v>350402116</v>
      </c>
      <c r="C3078" s="1">
        <v>10335</v>
      </c>
      <c r="D3078" s="6">
        <v>44643</v>
      </c>
      <c r="E3078" s="1">
        <v>125</v>
      </c>
      <c r="F3078" s="1" t="s">
        <v>68</v>
      </c>
      <c r="G3078" s="1" t="s">
        <v>73</v>
      </c>
      <c r="H3078" s="1" t="s">
        <v>1059</v>
      </c>
      <c r="I3078" s="1" t="s">
        <v>1078</v>
      </c>
      <c r="J3078" s="1" t="s">
        <v>1079</v>
      </c>
      <c r="K3078" s="1">
        <v>31.0506383486</v>
      </c>
      <c r="L3078" s="1">
        <v>46.269343302599999</v>
      </c>
      <c r="M3078" s="1">
        <v>16</v>
      </c>
      <c r="N3078" s="1" t="s">
        <v>90</v>
      </c>
      <c r="O3078" s="1">
        <v>1</v>
      </c>
      <c r="P3078" t="str">
        <f>_xlfn.CONCAT( YEAR(TblOrigin[[#This Row],[ODK_DateOfSubmission]]), "-",TEXT( MONTH(TblOrigin[[#This Row],[ODK_DateOfSubmission]]),"00"))</f>
        <v>2022-03</v>
      </c>
    </row>
    <row r="3079" spans="1:16" x14ac:dyDescent="0.25">
      <c r="A3079" s="13">
        <v>3504038</v>
      </c>
      <c r="B3079" s="1">
        <v>350403816</v>
      </c>
      <c r="C3079" s="1">
        <v>25528</v>
      </c>
      <c r="D3079" s="6">
        <v>44643</v>
      </c>
      <c r="E3079" s="1">
        <v>125</v>
      </c>
      <c r="F3079" s="1" t="s">
        <v>68</v>
      </c>
      <c r="G3079" s="1" t="s">
        <v>73</v>
      </c>
      <c r="H3079" s="1" t="s">
        <v>1059</v>
      </c>
      <c r="I3079" s="1" t="s">
        <v>1490</v>
      </c>
      <c r="J3079" s="1" t="s">
        <v>1491</v>
      </c>
      <c r="K3079" s="1">
        <v>31.053281055100001</v>
      </c>
      <c r="L3079" s="1">
        <v>46.253512804000003</v>
      </c>
      <c r="M3079" s="1">
        <v>2</v>
      </c>
      <c r="N3079" s="1" t="s">
        <v>90</v>
      </c>
      <c r="O3079" s="1">
        <v>1</v>
      </c>
      <c r="P3079" t="str">
        <f>_xlfn.CONCAT( YEAR(TblOrigin[[#This Row],[ODK_DateOfSubmission]]), "-",TEXT( MONTH(TblOrigin[[#This Row],[ODK_DateOfSubmission]]),"00"))</f>
        <v>2022-03</v>
      </c>
    </row>
    <row r="3080" spans="1:16" x14ac:dyDescent="0.25">
      <c r="A3080" s="13">
        <v>3504035</v>
      </c>
      <c r="B3080" s="1">
        <v>350403516</v>
      </c>
      <c r="C3080" s="1">
        <v>9398</v>
      </c>
      <c r="D3080" s="6">
        <v>44643</v>
      </c>
      <c r="E3080" s="1">
        <v>125</v>
      </c>
      <c r="F3080" s="1" t="s">
        <v>68</v>
      </c>
      <c r="G3080" s="1" t="s">
        <v>73</v>
      </c>
      <c r="H3080" s="1" t="s">
        <v>1059</v>
      </c>
      <c r="I3080" s="1" t="s">
        <v>1439</v>
      </c>
      <c r="J3080" s="1" t="s">
        <v>216</v>
      </c>
      <c r="K3080" s="1">
        <v>31.069961183</v>
      </c>
      <c r="L3080" s="1">
        <v>46.270024445899999</v>
      </c>
      <c r="M3080" s="1">
        <v>3</v>
      </c>
      <c r="N3080" s="1" t="s">
        <v>90</v>
      </c>
      <c r="O3080" s="1">
        <v>3</v>
      </c>
      <c r="P3080" t="str">
        <f>_xlfn.CONCAT( YEAR(TblOrigin[[#This Row],[ODK_DateOfSubmission]]), "-",TEXT( MONTH(TblOrigin[[#This Row],[ODK_DateOfSubmission]]),"00"))</f>
        <v>2022-03</v>
      </c>
    </row>
    <row r="3081" spans="1:16" x14ac:dyDescent="0.25">
      <c r="A3081" s="13">
        <v>3504036</v>
      </c>
      <c r="B3081" s="1">
        <v>350403616</v>
      </c>
      <c r="C3081" s="1">
        <v>23683</v>
      </c>
      <c r="D3081" s="6">
        <v>44643</v>
      </c>
      <c r="E3081" s="1">
        <v>125</v>
      </c>
      <c r="F3081" s="1" t="s">
        <v>68</v>
      </c>
      <c r="G3081" s="1" t="s">
        <v>73</v>
      </c>
      <c r="H3081" s="1" t="s">
        <v>1059</v>
      </c>
      <c r="I3081" s="1" t="s">
        <v>1096</v>
      </c>
      <c r="J3081" s="1" t="s">
        <v>1097</v>
      </c>
      <c r="K3081" s="1">
        <v>31.03290329</v>
      </c>
      <c r="L3081" s="1">
        <v>46.251552429999997</v>
      </c>
      <c r="M3081" s="1">
        <v>8</v>
      </c>
      <c r="N3081" s="1" t="s">
        <v>90</v>
      </c>
      <c r="O3081" s="1">
        <v>2</v>
      </c>
      <c r="P3081" t="str">
        <f>_xlfn.CONCAT( YEAR(TblOrigin[[#This Row],[ODK_DateOfSubmission]]), "-",TEXT( MONTH(TblOrigin[[#This Row],[ODK_DateOfSubmission]]),"00"))</f>
        <v>2022-03</v>
      </c>
    </row>
    <row r="3082" spans="1:16" x14ac:dyDescent="0.25">
      <c r="A3082" s="13">
        <v>3504033</v>
      </c>
      <c r="B3082" s="1">
        <v>350403316</v>
      </c>
      <c r="C3082" s="1">
        <v>10259</v>
      </c>
      <c r="D3082" s="6">
        <v>44643</v>
      </c>
      <c r="E3082" s="1">
        <v>125</v>
      </c>
      <c r="F3082" s="1" t="s">
        <v>68</v>
      </c>
      <c r="G3082" s="1" t="s">
        <v>73</v>
      </c>
      <c r="H3082" s="1" t="s">
        <v>1059</v>
      </c>
      <c r="I3082" s="1" t="s">
        <v>1094</v>
      </c>
      <c r="J3082" s="1" t="s">
        <v>1095</v>
      </c>
      <c r="K3082" s="1">
        <v>31.045411312199999</v>
      </c>
      <c r="L3082" s="1">
        <v>46.277832423</v>
      </c>
      <c r="M3082" s="1">
        <v>72</v>
      </c>
      <c r="N3082" s="1" t="s">
        <v>90</v>
      </c>
      <c r="O3082" s="1">
        <v>15</v>
      </c>
      <c r="P3082" t="str">
        <f>_xlfn.CONCAT( YEAR(TblOrigin[[#This Row],[ODK_DateOfSubmission]]), "-",TEXT( MONTH(TblOrigin[[#This Row],[ODK_DateOfSubmission]]),"00"))</f>
        <v>2022-03</v>
      </c>
    </row>
    <row r="3083" spans="1:16" x14ac:dyDescent="0.25">
      <c r="A3083" s="13">
        <v>3504040</v>
      </c>
      <c r="B3083" s="1">
        <v>350404016</v>
      </c>
      <c r="C3083" s="1">
        <v>25530</v>
      </c>
      <c r="D3083" s="6">
        <v>44643</v>
      </c>
      <c r="E3083" s="1">
        <v>125</v>
      </c>
      <c r="F3083" s="1" t="s">
        <v>68</v>
      </c>
      <c r="G3083" s="1" t="s">
        <v>73</v>
      </c>
      <c r="H3083" s="1" t="s">
        <v>1059</v>
      </c>
      <c r="I3083" s="1" t="s">
        <v>1351</v>
      </c>
      <c r="J3083" s="1" t="s">
        <v>1352</v>
      </c>
      <c r="K3083" s="1">
        <v>31.076769222599999</v>
      </c>
      <c r="L3083" s="1">
        <v>46.264030067599997</v>
      </c>
      <c r="M3083" s="1">
        <v>5</v>
      </c>
      <c r="N3083" s="1" t="s">
        <v>90</v>
      </c>
      <c r="O3083" s="1">
        <v>1</v>
      </c>
      <c r="P3083" t="str">
        <f>_xlfn.CONCAT( YEAR(TblOrigin[[#This Row],[ODK_DateOfSubmission]]), "-",TEXT( MONTH(TblOrigin[[#This Row],[ODK_DateOfSubmission]]),"00"))</f>
        <v>2022-03</v>
      </c>
    </row>
    <row r="3084" spans="1:16" x14ac:dyDescent="0.25">
      <c r="A3084" s="13">
        <v>3504041</v>
      </c>
      <c r="B3084" s="1">
        <v>350404116</v>
      </c>
      <c r="C3084" s="1">
        <v>25533</v>
      </c>
      <c r="D3084" s="6">
        <v>44643</v>
      </c>
      <c r="E3084" s="1">
        <v>125</v>
      </c>
      <c r="F3084" s="1" t="s">
        <v>68</v>
      </c>
      <c r="G3084" s="1" t="s">
        <v>73</v>
      </c>
      <c r="H3084" s="1" t="s">
        <v>1059</v>
      </c>
      <c r="I3084" s="1" t="s">
        <v>1098</v>
      </c>
      <c r="J3084" s="1" t="s">
        <v>1099</v>
      </c>
      <c r="K3084" s="1">
        <v>31.080862144499999</v>
      </c>
      <c r="L3084" s="1">
        <v>46.240087203599998</v>
      </c>
      <c r="M3084" s="1">
        <v>124</v>
      </c>
      <c r="N3084" s="1" t="s">
        <v>90</v>
      </c>
      <c r="O3084" s="1">
        <v>31</v>
      </c>
      <c r="P3084" t="str">
        <f>_xlfn.CONCAT( YEAR(TblOrigin[[#This Row],[ODK_DateOfSubmission]]), "-",TEXT( MONTH(TblOrigin[[#This Row],[ODK_DateOfSubmission]]),"00"))</f>
        <v>2022-03</v>
      </c>
    </row>
    <row r="3085" spans="1:16" x14ac:dyDescent="0.25">
      <c r="A3085" s="13">
        <v>3504044</v>
      </c>
      <c r="B3085" s="1">
        <v>350404416</v>
      </c>
      <c r="C3085" s="1">
        <v>25527</v>
      </c>
      <c r="D3085" s="6">
        <v>44643</v>
      </c>
      <c r="E3085" s="1">
        <v>125</v>
      </c>
      <c r="F3085" s="1" t="s">
        <v>68</v>
      </c>
      <c r="G3085" s="1" t="s">
        <v>73</v>
      </c>
      <c r="H3085" s="1" t="s">
        <v>1059</v>
      </c>
      <c r="I3085" s="1" t="s">
        <v>1494</v>
      </c>
      <c r="J3085" s="1" t="s">
        <v>1495</v>
      </c>
      <c r="K3085" s="1">
        <v>31.058777803800002</v>
      </c>
      <c r="L3085" s="1">
        <v>46.257208607000003</v>
      </c>
      <c r="M3085" s="1">
        <v>4</v>
      </c>
      <c r="N3085" s="1" t="s">
        <v>90</v>
      </c>
      <c r="O3085" s="1">
        <v>1</v>
      </c>
      <c r="P3085" t="str">
        <f>_xlfn.CONCAT( YEAR(TblOrigin[[#This Row],[ODK_DateOfSubmission]]), "-",TEXT( MONTH(TblOrigin[[#This Row],[ODK_DateOfSubmission]]),"00"))</f>
        <v>2022-03</v>
      </c>
    </row>
    <row r="3086" spans="1:16" x14ac:dyDescent="0.25">
      <c r="A3086" s="13">
        <v>3503006</v>
      </c>
      <c r="B3086" s="1">
        <v>350300616</v>
      </c>
      <c r="C3086" s="1">
        <v>21209</v>
      </c>
      <c r="D3086" s="6">
        <v>44643</v>
      </c>
      <c r="E3086" s="1">
        <v>125</v>
      </c>
      <c r="F3086" s="1" t="s">
        <v>68</v>
      </c>
      <c r="G3086" s="1" t="s">
        <v>86</v>
      </c>
      <c r="H3086" s="1" t="s">
        <v>1404</v>
      </c>
      <c r="I3086" s="1" t="s">
        <v>1406</v>
      </c>
      <c r="J3086" s="1" t="s">
        <v>1407</v>
      </c>
      <c r="K3086" s="1">
        <v>31.415689718399999</v>
      </c>
      <c r="L3086" s="1">
        <v>46.163976839100002</v>
      </c>
      <c r="M3086" s="1">
        <v>2</v>
      </c>
      <c r="N3086" s="1" t="s">
        <v>90</v>
      </c>
      <c r="O3086" s="1">
        <v>1</v>
      </c>
      <c r="P3086" t="str">
        <f>_xlfn.CONCAT( YEAR(TblOrigin[[#This Row],[ODK_DateOfSubmission]]), "-",TEXT( MONTH(TblOrigin[[#This Row],[ODK_DateOfSubmission]]),"00"))</f>
        <v>2022-03</v>
      </c>
    </row>
    <row r="3087" spans="1:16" x14ac:dyDescent="0.25">
      <c r="A3087" s="13">
        <v>3503009</v>
      </c>
      <c r="B3087" s="1">
        <v>350300916</v>
      </c>
      <c r="C3087" s="1">
        <v>9822</v>
      </c>
      <c r="D3087" s="6">
        <v>44643</v>
      </c>
      <c r="E3087" s="1">
        <v>125</v>
      </c>
      <c r="F3087" s="1" t="s">
        <v>68</v>
      </c>
      <c r="G3087" s="1" t="s">
        <v>86</v>
      </c>
      <c r="H3087" s="1" t="s">
        <v>1404</v>
      </c>
      <c r="I3087" s="1" t="s">
        <v>1410</v>
      </c>
      <c r="J3087" s="1" t="s">
        <v>1411</v>
      </c>
      <c r="K3087" s="1">
        <v>31.403907212699998</v>
      </c>
      <c r="L3087" s="1">
        <v>46.175491096099996</v>
      </c>
      <c r="M3087" s="1">
        <v>2</v>
      </c>
      <c r="N3087" s="1" t="s">
        <v>90</v>
      </c>
      <c r="O3087" s="1">
        <v>1</v>
      </c>
      <c r="P3087" t="str">
        <f>_xlfn.CONCAT( YEAR(TblOrigin[[#This Row],[ODK_DateOfSubmission]]), "-",TEXT( MONTH(TblOrigin[[#This Row],[ODK_DateOfSubmission]]),"00"))</f>
        <v>2022-03</v>
      </c>
    </row>
    <row r="3088" spans="1:16" x14ac:dyDescent="0.25">
      <c r="A3088" s="13">
        <v>3503012</v>
      </c>
      <c r="B3088" s="1">
        <v>350301216</v>
      </c>
      <c r="C3088" s="1">
        <v>10286</v>
      </c>
      <c r="D3088" s="6">
        <v>44643</v>
      </c>
      <c r="E3088" s="1">
        <v>125</v>
      </c>
      <c r="F3088" s="1" t="s">
        <v>68</v>
      </c>
      <c r="G3088" s="1" t="s">
        <v>86</v>
      </c>
      <c r="H3088" s="1" t="s">
        <v>1404</v>
      </c>
      <c r="I3088" s="1" t="s">
        <v>1405</v>
      </c>
      <c r="J3088" s="1" t="s">
        <v>1127</v>
      </c>
      <c r="K3088" s="1">
        <v>31.400419743299999</v>
      </c>
      <c r="L3088" s="1">
        <v>46.1806881535</v>
      </c>
      <c r="M3088" s="1">
        <v>3</v>
      </c>
      <c r="N3088" s="1" t="s">
        <v>90</v>
      </c>
      <c r="O3088" s="1">
        <v>2</v>
      </c>
      <c r="P3088" t="str">
        <f>_xlfn.CONCAT( YEAR(TblOrigin[[#This Row],[ODK_DateOfSubmission]]), "-",TEXT( MONTH(TblOrigin[[#This Row],[ODK_DateOfSubmission]]),"00"))</f>
        <v>2022-03</v>
      </c>
    </row>
    <row r="3089" spans="1:16" x14ac:dyDescent="0.25">
      <c r="A3089" s="13">
        <v>3504007</v>
      </c>
      <c r="B3089" s="1">
        <v>350400716</v>
      </c>
      <c r="C3089" s="1">
        <v>25525</v>
      </c>
      <c r="D3089" s="6">
        <v>44643</v>
      </c>
      <c r="E3089" s="1">
        <v>125</v>
      </c>
      <c r="F3089" s="1" t="s">
        <v>68</v>
      </c>
      <c r="G3089" s="1" t="s">
        <v>73</v>
      </c>
      <c r="H3089" s="1" t="s">
        <v>1059</v>
      </c>
      <c r="I3089" s="1" t="s">
        <v>1064</v>
      </c>
      <c r="J3089" s="1" t="s">
        <v>1065</v>
      </c>
      <c r="K3089" s="1">
        <v>31.027024004299999</v>
      </c>
      <c r="L3089" s="1">
        <v>46.241676675500003</v>
      </c>
      <c r="M3089" s="1">
        <v>40</v>
      </c>
      <c r="N3089" s="1" t="s">
        <v>90</v>
      </c>
      <c r="O3089" s="1">
        <v>14</v>
      </c>
      <c r="P3089" t="str">
        <f>_xlfn.CONCAT( YEAR(TblOrigin[[#This Row],[ODK_DateOfSubmission]]), "-",TEXT( MONTH(TblOrigin[[#This Row],[ODK_DateOfSubmission]]),"00"))</f>
        <v>2022-03</v>
      </c>
    </row>
    <row r="3090" spans="1:16" x14ac:dyDescent="0.25">
      <c r="A3090" s="13">
        <v>3504016</v>
      </c>
      <c r="B3090" s="1">
        <v>350401616</v>
      </c>
      <c r="C3090" s="1">
        <v>10281</v>
      </c>
      <c r="D3090" s="6">
        <v>44643</v>
      </c>
      <c r="E3090" s="1">
        <v>125</v>
      </c>
      <c r="F3090" s="1" t="s">
        <v>68</v>
      </c>
      <c r="G3090" s="1" t="s">
        <v>73</v>
      </c>
      <c r="H3090" s="1" t="s">
        <v>1059</v>
      </c>
      <c r="I3090" s="1" t="s">
        <v>1074</v>
      </c>
      <c r="J3090" s="1" t="s">
        <v>1075</v>
      </c>
      <c r="K3090" s="1">
        <v>31.029471706599999</v>
      </c>
      <c r="L3090" s="1">
        <v>46.244121658399997</v>
      </c>
      <c r="M3090" s="1">
        <v>9</v>
      </c>
      <c r="N3090" s="1" t="s">
        <v>90</v>
      </c>
      <c r="O3090" s="1">
        <v>4</v>
      </c>
      <c r="P3090" t="str">
        <f>_xlfn.CONCAT( YEAR(TblOrigin[[#This Row],[ODK_DateOfSubmission]]), "-",TEXT( MONTH(TblOrigin[[#This Row],[ODK_DateOfSubmission]]),"00"))</f>
        <v>2022-03</v>
      </c>
    </row>
    <row r="3091" spans="1:16" x14ac:dyDescent="0.25">
      <c r="A3091" s="13">
        <v>3504012</v>
      </c>
      <c r="B3091" s="1">
        <v>350401216</v>
      </c>
      <c r="C3091" s="1">
        <v>24540</v>
      </c>
      <c r="D3091" s="6">
        <v>44643</v>
      </c>
      <c r="E3091" s="1">
        <v>125</v>
      </c>
      <c r="F3091" s="1" t="s">
        <v>68</v>
      </c>
      <c r="G3091" s="1" t="s">
        <v>73</v>
      </c>
      <c r="H3091" s="1" t="s">
        <v>1059</v>
      </c>
      <c r="I3091" s="1" t="s">
        <v>1482</v>
      </c>
      <c r="J3091" s="1" t="s">
        <v>1483</v>
      </c>
      <c r="K3091" s="1">
        <v>31.052442887600002</v>
      </c>
      <c r="L3091" s="1">
        <v>46.236798131699999</v>
      </c>
      <c r="M3091" s="1">
        <v>6</v>
      </c>
      <c r="N3091" s="1" t="s">
        <v>90</v>
      </c>
      <c r="O3091" s="1">
        <v>1</v>
      </c>
      <c r="P3091" t="str">
        <f>_xlfn.CONCAT( YEAR(TblOrigin[[#This Row],[ODK_DateOfSubmission]]), "-",TEXT( MONTH(TblOrigin[[#This Row],[ODK_DateOfSubmission]]),"00"))</f>
        <v>2022-03</v>
      </c>
    </row>
    <row r="3092" spans="1:16" x14ac:dyDescent="0.25">
      <c r="A3092" s="13">
        <v>3504003</v>
      </c>
      <c r="B3092" s="1">
        <v>350400316</v>
      </c>
      <c r="C3092" s="1">
        <v>24415</v>
      </c>
      <c r="D3092" s="6">
        <v>44643</v>
      </c>
      <c r="E3092" s="1">
        <v>125</v>
      </c>
      <c r="F3092" s="1" t="s">
        <v>68</v>
      </c>
      <c r="G3092" s="1" t="s">
        <v>73</v>
      </c>
      <c r="H3092" s="1" t="s">
        <v>1059</v>
      </c>
      <c r="I3092" s="1" t="s">
        <v>1480</v>
      </c>
      <c r="J3092" s="1" t="s">
        <v>1481</v>
      </c>
      <c r="K3092" s="1">
        <v>31.122673117800002</v>
      </c>
      <c r="L3092" s="1">
        <v>46.234062045100004</v>
      </c>
      <c r="M3092" s="1">
        <v>1</v>
      </c>
      <c r="N3092" s="1" t="s">
        <v>90</v>
      </c>
      <c r="O3092" s="1">
        <v>1</v>
      </c>
      <c r="P3092" t="str">
        <f>_xlfn.CONCAT( YEAR(TblOrigin[[#This Row],[ODK_DateOfSubmission]]), "-",TEXT( MONTH(TblOrigin[[#This Row],[ODK_DateOfSubmission]]),"00"))</f>
        <v>2022-03</v>
      </c>
    </row>
    <row r="3093" spans="1:16" x14ac:dyDescent="0.25">
      <c r="A3093" s="13">
        <v>3504033</v>
      </c>
      <c r="B3093" s="1">
        <v>350403316</v>
      </c>
      <c r="C3093" s="1">
        <v>10259</v>
      </c>
      <c r="D3093" s="6">
        <v>44643</v>
      </c>
      <c r="E3093" s="1">
        <v>125</v>
      </c>
      <c r="F3093" s="1" t="s">
        <v>68</v>
      </c>
      <c r="G3093" s="1" t="s">
        <v>73</v>
      </c>
      <c r="H3093" s="1" t="s">
        <v>1059</v>
      </c>
      <c r="I3093" s="1" t="s">
        <v>1094</v>
      </c>
      <c r="J3093" s="1" t="s">
        <v>1095</v>
      </c>
      <c r="K3093" s="1">
        <v>31.045411312199999</v>
      </c>
      <c r="L3093" s="1">
        <v>46.277832423</v>
      </c>
      <c r="M3093" s="1">
        <v>72</v>
      </c>
      <c r="N3093" s="1" t="s">
        <v>82</v>
      </c>
      <c r="O3093" s="1">
        <v>7</v>
      </c>
      <c r="P3093" t="str">
        <f>_xlfn.CONCAT( YEAR(TblOrigin[[#This Row],[ODK_DateOfSubmission]]), "-",TEXT( MONTH(TblOrigin[[#This Row],[ODK_DateOfSubmission]]),"00"))</f>
        <v>2022-03</v>
      </c>
    </row>
    <row r="3094" spans="1:16" x14ac:dyDescent="0.25">
      <c r="A3094" s="13">
        <v>3504054</v>
      </c>
      <c r="B3094" s="1">
        <v>350405416</v>
      </c>
      <c r="C3094" s="1">
        <v>9427</v>
      </c>
      <c r="D3094" s="6">
        <v>44643</v>
      </c>
      <c r="E3094" s="1">
        <v>125</v>
      </c>
      <c r="F3094" s="1" t="s">
        <v>68</v>
      </c>
      <c r="G3094" s="1" t="s">
        <v>73</v>
      </c>
      <c r="H3094" s="1" t="s">
        <v>1059</v>
      </c>
      <c r="I3094" s="1" t="s">
        <v>1110</v>
      </c>
      <c r="J3094" s="1" t="s">
        <v>1111</v>
      </c>
      <c r="K3094" s="1">
        <v>31.033617899999999</v>
      </c>
      <c r="L3094" s="1">
        <v>46.217652000000001</v>
      </c>
      <c r="M3094" s="1">
        <v>135</v>
      </c>
      <c r="N3094" s="1" t="s">
        <v>82</v>
      </c>
      <c r="O3094" s="1">
        <v>25</v>
      </c>
      <c r="P3094" t="str">
        <f>_xlfn.CONCAT( YEAR(TblOrigin[[#This Row],[ODK_DateOfSubmission]]), "-",TEXT( MONTH(TblOrigin[[#This Row],[ODK_DateOfSubmission]]),"00"))</f>
        <v>2022-03</v>
      </c>
    </row>
    <row r="3095" spans="1:16" x14ac:dyDescent="0.25">
      <c r="A3095" s="13">
        <v>3504007</v>
      </c>
      <c r="B3095" s="1">
        <v>350400716</v>
      </c>
      <c r="C3095" s="1">
        <v>25525</v>
      </c>
      <c r="D3095" s="6">
        <v>44643</v>
      </c>
      <c r="E3095" s="1">
        <v>125</v>
      </c>
      <c r="F3095" s="1" t="s">
        <v>68</v>
      </c>
      <c r="G3095" s="1" t="s">
        <v>73</v>
      </c>
      <c r="H3095" s="1" t="s">
        <v>1059</v>
      </c>
      <c r="I3095" s="1" t="s">
        <v>1064</v>
      </c>
      <c r="J3095" s="1" t="s">
        <v>1065</v>
      </c>
      <c r="K3095" s="1">
        <v>31.027024004299999</v>
      </c>
      <c r="L3095" s="1">
        <v>46.241676675500003</v>
      </c>
      <c r="M3095" s="1">
        <v>40</v>
      </c>
      <c r="N3095" s="1" t="s">
        <v>78</v>
      </c>
      <c r="O3095" s="1">
        <v>12</v>
      </c>
      <c r="P3095" t="str">
        <f>_xlfn.CONCAT( YEAR(TblOrigin[[#This Row],[ODK_DateOfSubmission]]), "-",TEXT( MONTH(TblOrigin[[#This Row],[ODK_DateOfSubmission]]),"00"))</f>
        <v>2022-03</v>
      </c>
    </row>
    <row r="3096" spans="1:16" x14ac:dyDescent="0.25">
      <c r="A3096" s="13">
        <v>3504054</v>
      </c>
      <c r="B3096" s="1">
        <v>350405416</v>
      </c>
      <c r="C3096" s="1">
        <v>9427</v>
      </c>
      <c r="D3096" s="6">
        <v>44643</v>
      </c>
      <c r="E3096" s="1">
        <v>125</v>
      </c>
      <c r="F3096" s="1" t="s">
        <v>68</v>
      </c>
      <c r="G3096" s="1" t="s">
        <v>73</v>
      </c>
      <c r="H3096" s="1" t="s">
        <v>1059</v>
      </c>
      <c r="I3096" s="1" t="s">
        <v>1110</v>
      </c>
      <c r="J3096" s="1" t="s">
        <v>1111</v>
      </c>
      <c r="K3096" s="1">
        <v>31.033617899999999</v>
      </c>
      <c r="L3096" s="1">
        <v>46.217652000000001</v>
      </c>
      <c r="M3096" s="1">
        <v>135</v>
      </c>
      <c r="N3096" s="1" t="s">
        <v>78</v>
      </c>
      <c r="O3096" s="1">
        <v>50</v>
      </c>
      <c r="P3096" t="str">
        <f>_xlfn.CONCAT( YEAR(TblOrigin[[#This Row],[ODK_DateOfSubmission]]), "-",TEXT( MONTH(TblOrigin[[#This Row],[ODK_DateOfSubmission]]),"00"))</f>
        <v>2022-03</v>
      </c>
    </row>
    <row r="3097" spans="1:16" x14ac:dyDescent="0.25">
      <c r="A3097" s="13">
        <v>3504002</v>
      </c>
      <c r="B3097" s="1">
        <v>350400216</v>
      </c>
      <c r="C3097" s="1">
        <v>25529</v>
      </c>
      <c r="D3097" s="6">
        <v>44643</v>
      </c>
      <c r="E3097" s="1">
        <v>125</v>
      </c>
      <c r="F3097" s="1" t="s">
        <v>68</v>
      </c>
      <c r="G3097" s="1" t="s">
        <v>73</v>
      </c>
      <c r="H3097" s="1" t="s">
        <v>1059</v>
      </c>
      <c r="I3097" s="1" t="s">
        <v>1062</v>
      </c>
      <c r="J3097" s="1" t="s">
        <v>1063</v>
      </c>
      <c r="K3097" s="1">
        <v>31.033167288000001</v>
      </c>
      <c r="L3097" s="1">
        <v>46.273891712999998</v>
      </c>
      <c r="M3097" s="1">
        <v>9</v>
      </c>
      <c r="N3097" s="1" t="s">
        <v>78</v>
      </c>
      <c r="O3097" s="1">
        <v>4</v>
      </c>
      <c r="P3097" t="str">
        <f>_xlfn.CONCAT( YEAR(TblOrigin[[#This Row],[ODK_DateOfSubmission]]), "-",TEXT( MONTH(TblOrigin[[#This Row],[ODK_DateOfSubmission]]),"00"))</f>
        <v>2022-03</v>
      </c>
    </row>
    <row r="3098" spans="1:16" x14ac:dyDescent="0.25">
      <c r="A3098" s="13">
        <v>3504001</v>
      </c>
      <c r="B3098" s="1">
        <v>350400116</v>
      </c>
      <c r="C3098" s="1">
        <v>24494</v>
      </c>
      <c r="D3098" s="6">
        <v>44643</v>
      </c>
      <c r="E3098" s="1">
        <v>125</v>
      </c>
      <c r="F3098" s="1" t="s">
        <v>68</v>
      </c>
      <c r="G3098" s="1" t="s">
        <v>73</v>
      </c>
      <c r="H3098" s="1" t="s">
        <v>1059</v>
      </c>
      <c r="I3098" s="1" t="s">
        <v>1060</v>
      </c>
      <c r="J3098" s="1" t="s">
        <v>1061</v>
      </c>
      <c r="K3098" s="1">
        <v>31.027710880499999</v>
      </c>
      <c r="L3098" s="1">
        <v>46.218214741200001</v>
      </c>
      <c r="M3098" s="1">
        <v>45</v>
      </c>
      <c r="N3098" s="1" t="s">
        <v>78</v>
      </c>
      <c r="O3098" s="1">
        <v>10</v>
      </c>
      <c r="P3098" t="str">
        <f>_xlfn.CONCAT( YEAR(TblOrigin[[#This Row],[ODK_DateOfSubmission]]), "-",TEXT( MONTH(TblOrigin[[#This Row],[ODK_DateOfSubmission]]),"00"))</f>
        <v>2022-03</v>
      </c>
    </row>
    <row r="3099" spans="1:16" x14ac:dyDescent="0.25">
      <c r="A3099" s="13">
        <v>3504033</v>
      </c>
      <c r="B3099" s="1">
        <v>350403316</v>
      </c>
      <c r="C3099" s="1">
        <v>10259</v>
      </c>
      <c r="D3099" s="6">
        <v>44643</v>
      </c>
      <c r="E3099" s="1">
        <v>125</v>
      </c>
      <c r="F3099" s="1" t="s">
        <v>68</v>
      </c>
      <c r="G3099" s="1" t="s">
        <v>73</v>
      </c>
      <c r="H3099" s="1" t="s">
        <v>1059</v>
      </c>
      <c r="I3099" s="1" t="s">
        <v>1094</v>
      </c>
      <c r="J3099" s="1" t="s">
        <v>1095</v>
      </c>
      <c r="K3099" s="1">
        <v>31.045411312199999</v>
      </c>
      <c r="L3099" s="1">
        <v>46.277832423</v>
      </c>
      <c r="M3099" s="1">
        <v>72</v>
      </c>
      <c r="N3099" s="1" t="s">
        <v>78</v>
      </c>
      <c r="O3099" s="1">
        <v>15</v>
      </c>
      <c r="P3099" t="str">
        <f>_xlfn.CONCAT( YEAR(TblOrigin[[#This Row],[ODK_DateOfSubmission]]), "-",TEXT( MONTH(TblOrigin[[#This Row],[ODK_DateOfSubmission]]),"00"))</f>
        <v>2022-03</v>
      </c>
    </row>
    <row r="3100" spans="1:16" x14ac:dyDescent="0.25">
      <c r="A3100" s="13">
        <v>3504032</v>
      </c>
      <c r="B3100" s="1">
        <v>350403216</v>
      </c>
      <c r="C3100" s="1">
        <v>24750</v>
      </c>
      <c r="D3100" s="6">
        <v>44643</v>
      </c>
      <c r="E3100" s="1">
        <v>125</v>
      </c>
      <c r="F3100" s="1" t="s">
        <v>68</v>
      </c>
      <c r="G3100" s="1" t="s">
        <v>73</v>
      </c>
      <c r="H3100" s="1" t="s">
        <v>1059</v>
      </c>
      <c r="I3100" s="1" t="s">
        <v>1092</v>
      </c>
      <c r="J3100" s="1" t="s">
        <v>1093</v>
      </c>
      <c r="K3100" s="1">
        <v>31.034273341199999</v>
      </c>
      <c r="L3100" s="1">
        <v>46.238222611899999</v>
      </c>
      <c r="M3100" s="1">
        <v>9</v>
      </c>
      <c r="N3100" s="1" t="s">
        <v>78</v>
      </c>
      <c r="O3100" s="1">
        <v>4</v>
      </c>
      <c r="P3100" t="str">
        <f>_xlfn.CONCAT( YEAR(TblOrigin[[#This Row],[ODK_DateOfSubmission]]), "-",TEXT( MONTH(TblOrigin[[#This Row],[ODK_DateOfSubmission]]),"00"))</f>
        <v>2022-03</v>
      </c>
    </row>
    <row r="3101" spans="1:16" x14ac:dyDescent="0.25">
      <c r="A3101" s="13">
        <v>3504046</v>
      </c>
      <c r="B3101" s="1">
        <v>350404616</v>
      </c>
      <c r="C3101" s="1">
        <v>10269</v>
      </c>
      <c r="D3101" s="6">
        <v>44643</v>
      </c>
      <c r="E3101" s="1">
        <v>125</v>
      </c>
      <c r="F3101" s="1" t="s">
        <v>68</v>
      </c>
      <c r="G3101" s="1" t="s">
        <v>73</v>
      </c>
      <c r="H3101" s="1" t="s">
        <v>1102</v>
      </c>
      <c r="I3101" s="1" t="s">
        <v>1103</v>
      </c>
      <c r="J3101" s="1" t="s">
        <v>1104</v>
      </c>
      <c r="K3101" s="1">
        <v>31.041901284200001</v>
      </c>
      <c r="L3101" s="1">
        <v>46.3069539022</v>
      </c>
      <c r="M3101" s="1">
        <v>41</v>
      </c>
      <c r="N3101" s="1" t="s">
        <v>78</v>
      </c>
      <c r="O3101" s="1">
        <v>4</v>
      </c>
      <c r="P3101" t="str">
        <f>_xlfn.CONCAT( YEAR(TblOrigin[[#This Row],[ODK_DateOfSubmission]]), "-",TEXT( MONTH(TblOrigin[[#This Row],[ODK_DateOfSubmission]]),"00"))</f>
        <v>2022-03</v>
      </c>
    </row>
    <row r="3102" spans="1:16" x14ac:dyDescent="0.25">
      <c r="A3102" s="13">
        <v>3504041</v>
      </c>
      <c r="B3102" s="1">
        <v>350404116</v>
      </c>
      <c r="C3102" s="1">
        <v>25533</v>
      </c>
      <c r="D3102" s="6">
        <v>44643</v>
      </c>
      <c r="E3102" s="1">
        <v>125</v>
      </c>
      <c r="F3102" s="1" t="s">
        <v>68</v>
      </c>
      <c r="G3102" s="1" t="s">
        <v>73</v>
      </c>
      <c r="H3102" s="1" t="s">
        <v>1059</v>
      </c>
      <c r="I3102" s="1" t="s">
        <v>1098</v>
      </c>
      <c r="J3102" s="1" t="s">
        <v>1099</v>
      </c>
      <c r="K3102" s="1">
        <v>31.080862144499999</v>
      </c>
      <c r="L3102" s="1">
        <v>46.240087203599998</v>
      </c>
      <c r="M3102" s="1">
        <v>124</v>
      </c>
      <c r="N3102" s="1" t="s">
        <v>78</v>
      </c>
      <c r="O3102" s="1">
        <v>27</v>
      </c>
      <c r="P3102" t="str">
        <f>_xlfn.CONCAT( YEAR(TblOrigin[[#This Row],[ODK_DateOfSubmission]]), "-",TEXT( MONTH(TblOrigin[[#This Row],[ODK_DateOfSubmission]]),"00"))</f>
        <v>2022-03</v>
      </c>
    </row>
    <row r="3103" spans="1:16" x14ac:dyDescent="0.25">
      <c r="A3103" s="13">
        <v>3504041</v>
      </c>
      <c r="B3103" s="1">
        <v>350404116</v>
      </c>
      <c r="C3103" s="1">
        <v>25533</v>
      </c>
      <c r="D3103" s="6">
        <v>44643</v>
      </c>
      <c r="E3103" s="1">
        <v>125</v>
      </c>
      <c r="F3103" s="1" t="s">
        <v>68</v>
      </c>
      <c r="G3103" s="1" t="s">
        <v>73</v>
      </c>
      <c r="H3103" s="1" t="s">
        <v>1059</v>
      </c>
      <c r="I3103" s="1" t="s">
        <v>1098</v>
      </c>
      <c r="J3103" s="1" t="s">
        <v>1099</v>
      </c>
      <c r="K3103" s="1">
        <v>31.080862144499999</v>
      </c>
      <c r="L3103" s="1">
        <v>46.240087203599998</v>
      </c>
      <c r="M3103" s="1">
        <v>124</v>
      </c>
      <c r="N3103" s="1" t="s">
        <v>87</v>
      </c>
      <c r="O3103" s="1">
        <v>11</v>
      </c>
      <c r="P3103" t="str">
        <f>_xlfn.CONCAT( YEAR(TblOrigin[[#This Row],[ODK_DateOfSubmission]]), "-",TEXT( MONTH(TblOrigin[[#This Row],[ODK_DateOfSubmission]]),"00"))</f>
        <v>2022-03</v>
      </c>
    </row>
    <row r="3104" spans="1:16" x14ac:dyDescent="0.25">
      <c r="A3104" s="13">
        <v>3504044</v>
      </c>
      <c r="B3104" s="1">
        <v>350404416</v>
      </c>
      <c r="C3104" s="1">
        <v>25527</v>
      </c>
      <c r="D3104" s="6">
        <v>44643</v>
      </c>
      <c r="E3104" s="1">
        <v>125</v>
      </c>
      <c r="F3104" s="1" t="s">
        <v>68</v>
      </c>
      <c r="G3104" s="1" t="s">
        <v>73</v>
      </c>
      <c r="H3104" s="1" t="s">
        <v>1059</v>
      </c>
      <c r="I3104" s="1" t="s">
        <v>1494</v>
      </c>
      <c r="J3104" s="1" t="s">
        <v>1495</v>
      </c>
      <c r="K3104" s="1">
        <v>31.058777803800002</v>
      </c>
      <c r="L3104" s="1">
        <v>46.257208607000003</v>
      </c>
      <c r="M3104" s="1">
        <v>4</v>
      </c>
      <c r="N3104" s="1" t="s">
        <v>87</v>
      </c>
      <c r="O3104" s="1">
        <v>1</v>
      </c>
      <c r="P3104" t="str">
        <f>_xlfn.CONCAT( YEAR(TblOrigin[[#This Row],[ODK_DateOfSubmission]]), "-",TEXT( MONTH(TblOrigin[[#This Row],[ODK_DateOfSubmission]]),"00"))</f>
        <v>2022-03</v>
      </c>
    </row>
    <row r="3105" spans="1:16" x14ac:dyDescent="0.25">
      <c r="A3105" s="13">
        <v>3504033</v>
      </c>
      <c r="B3105" s="1">
        <v>350403316</v>
      </c>
      <c r="C3105" s="1">
        <v>10259</v>
      </c>
      <c r="D3105" s="6">
        <v>44643</v>
      </c>
      <c r="E3105" s="1">
        <v>125</v>
      </c>
      <c r="F3105" s="1" t="s">
        <v>68</v>
      </c>
      <c r="G3105" s="1" t="s">
        <v>73</v>
      </c>
      <c r="H3105" s="1" t="s">
        <v>1059</v>
      </c>
      <c r="I3105" s="1" t="s">
        <v>1094</v>
      </c>
      <c r="J3105" s="1" t="s">
        <v>1095</v>
      </c>
      <c r="K3105" s="1">
        <v>31.045411312199999</v>
      </c>
      <c r="L3105" s="1">
        <v>46.277832423</v>
      </c>
      <c r="M3105" s="1">
        <v>72</v>
      </c>
      <c r="N3105" s="1" t="s">
        <v>87</v>
      </c>
      <c r="O3105" s="1">
        <v>20</v>
      </c>
      <c r="P3105" t="str">
        <f>_xlfn.CONCAT( YEAR(TblOrigin[[#This Row],[ODK_DateOfSubmission]]), "-",TEXT( MONTH(TblOrigin[[#This Row],[ODK_DateOfSubmission]]),"00"))</f>
        <v>2022-03</v>
      </c>
    </row>
    <row r="3106" spans="1:16" x14ac:dyDescent="0.25">
      <c r="A3106" s="13">
        <v>3504032</v>
      </c>
      <c r="B3106" s="1">
        <v>350403216</v>
      </c>
      <c r="C3106" s="1">
        <v>24750</v>
      </c>
      <c r="D3106" s="6">
        <v>44643</v>
      </c>
      <c r="E3106" s="1">
        <v>125</v>
      </c>
      <c r="F3106" s="1" t="s">
        <v>68</v>
      </c>
      <c r="G3106" s="1" t="s">
        <v>73</v>
      </c>
      <c r="H3106" s="1" t="s">
        <v>1059</v>
      </c>
      <c r="I3106" s="1" t="s">
        <v>1092</v>
      </c>
      <c r="J3106" s="1" t="s">
        <v>1093</v>
      </c>
      <c r="K3106" s="1">
        <v>31.034273341199999</v>
      </c>
      <c r="L3106" s="1">
        <v>46.238222611899999</v>
      </c>
      <c r="M3106" s="1">
        <v>9</v>
      </c>
      <c r="N3106" s="1" t="s">
        <v>87</v>
      </c>
      <c r="O3106" s="1">
        <v>5</v>
      </c>
      <c r="P3106" t="str">
        <f>_xlfn.CONCAT( YEAR(TblOrigin[[#This Row],[ODK_DateOfSubmission]]), "-",TEXT( MONTH(TblOrigin[[#This Row],[ODK_DateOfSubmission]]),"00"))</f>
        <v>2022-03</v>
      </c>
    </row>
    <row r="3107" spans="1:16" x14ac:dyDescent="0.25">
      <c r="A3107" s="13">
        <v>3504040</v>
      </c>
      <c r="B3107" s="1">
        <v>350404016</v>
      </c>
      <c r="C3107" s="1">
        <v>25530</v>
      </c>
      <c r="D3107" s="6">
        <v>44643</v>
      </c>
      <c r="E3107" s="1">
        <v>125</v>
      </c>
      <c r="F3107" s="1" t="s">
        <v>68</v>
      </c>
      <c r="G3107" s="1" t="s">
        <v>73</v>
      </c>
      <c r="H3107" s="1" t="s">
        <v>1059</v>
      </c>
      <c r="I3107" s="1" t="s">
        <v>1351</v>
      </c>
      <c r="J3107" s="1" t="s">
        <v>1352</v>
      </c>
      <c r="K3107" s="1">
        <v>31.076769222599999</v>
      </c>
      <c r="L3107" s="1">
        <v>46.264030067599997</v>
      </c>
      <c r="M3107" s="1">
        <v>5</v>
      </c>
      <c r="N3107" s="1" t="s">
        <v>87</v>
      </c>
      <c r="O3107" s="1">
        <v>2</v>
      </c>
      <c r="P3107" t="str">
        <f>_xlfn.CONCAT( YEAR(TblOrigin[[#This Row],[ODK_DateOfSubmission]]), "-",TEXT( MONTH(TblOrigin[[#This Row],[ODK_DateOfSubmission]]),"00"))</f>
        <v>2022-03</v>
      </c>
    </row>
    <row r="3108" spans="1:16" x14ac:dyDescent="0.25">
      <c r="A3108" s="13">
        <v>3504026</v>
      </c>
      <c r="B3108" s="1">
        <v>350402616</v>
      </c>
      <c r="C3108" s="1">
        <v>10253</v>
      </c>
      <c r="D3108" s="6">
        <v>44643</v>
      </c>
      <c r="E3108" s="1">
        <v>125</v>
      </c>
      <c r="F3108" s="1" t="s">
        <v>68</v>
      </c>
      <c r="G3108" s="1" t="s">
        <v>73</v>
      </c>
      <c r="H3108" s="1" t="s">
        <v>1059</v>
      </c>
      <c r="I3108" s="1" t="s">
        <v>1086</v>
      </c>
      <c r="J3108" s="1" t="s">
        <v>1087</v>
      </c>
      <c r="K3108" s="1">
        <v>31.038477412900001</v>
      </c>
      <c r="L3108" s="1">
        <v>46.2356561609</v>
      </c>
      <c r="M3108" s="1">
        <v>7</v>
      </c>
      <c r="N3108" s="1" t="s">
        <v>87</v>
      </c>
      <c r="O3108" s="1">
        <v>5</v>
      </c>
      <c r="P3108" t="str">
        <f>_xlfn.CONCAT( YEAR(TblOrigin[[#This Row],[ODK_DateOfSubmission]]), "-",TEXT( MONTH(TblOrigin[[#This Row],[ODK_DateOfSubmission]]),"00"))</f>
        <v>2022-03</v>
      </c>
    </row>
    <row r="3109" spans="1:16" x14ac:dyDescent="0.25">
      <c r="A3109" s="13">
        <v>3504028</v>
      </c>
      <c r="B3109" s="1">
        <v>350402816</v>
      </c>
      <c r="C3109" s="1">
        <v>25526</v>
      </c>
      <c r="D3109" s="6">
        <v>44643</v>
      </c>
      <c r="E3109" s="1">
        <v>125</v>
      </c>
      <c r="F3109" s="1" t="s">
        <v>68</v>
      </c>
      <c r="G3109" s="1" t="s">
        <v>73</v>
      </c>
      <c r="H3109" s="1" t="s">
        <v>1059</v>
      </c>
      <c r="I3109" s="1" t="s">
        <v>1088</v>
      </c>
      <c r="J3109" s="1" t="s">
        <v>1039</v>
      </c>
      <c r="K3109" s="1">
        <v>31.036175809100001</v>
      </c>
      <c r="L3109" s="1">
        <v>46.220527480000001</v>
      </c>
      <c r="M3109" s="1">
        <v>55</v>
      </c>
      <c r="N3109" s="1" t="s">
        <v>87</v>
      </c>
      <c r="O3109" s="1">
        <v>14</v>
      </c>
      <c r="P3109" t="str">
        <f>_xlfn.CONCAT( YEAR(TblOrigin[[#This Row],[ODK_DateOfSubmission]]), "-",TEXT( MONTH(TblOrigin[[#This Row],[ODK_DateOfSubmission]]),"00"))</f>
        <v>2022-03</v>
      </c>
    </row>
    <row r="3110" spans="1:16" x14ac:dyDescent="0.25">
      <c r="A3110" s="13">
        <v>3504023</v>
      </c>
      <c r="B3110" s="1">
        <v>350402316</v>
      </c>
      <c r="C3110" s="1">
        <v>9448</v>
      </c>
      <c r="D3110" s="6">
        <v>44643</v>
      </c>
      <c r="E3110" s="1">
        <v>125</v>
      </c>
      <c r="F3110" s="1" t="s">
        <v>68</v>
      </c>
      <c r="G3110" s="1" t="s">
        <v>73</v>
      </c>
      <c r="H3110" s="1" t="s">
        <v>1059</v>
      </c>
      <c r="I3110" s="1" t="s">
        <v>1080</v>
      </c>
      <c r="J3110" s="1" t="s">
        <v>1081</v>
      </c>
      <c r="K3110" s="1">
        <v>31.027006973399999</v>
      </c>
      <c r="L3110" s="1">
        <v>46.228093038300003</v>
      </c>
      <c r="M3110" s="1">
        <v>69</v>
      </c>
      <c r="N3110" s="1" t="s">
        <v>78</v>
      </c>
      <c r="O3110" s="1">
        <v>20</v>
      </c>
      <c r="P3110" t="str">
        <f>_xlfn.CONCAT( YEAR(TblOrigin[[#This Row],[ODK_DateOfSubmission]]), "-",TEXT( MONTH(TblOrigin[[#This Row],[ODK_DateOfSubmission]]),"00"))</f>
        <v>2022-03</v>
      </c>
    </row>
    <row r="3111" spans="1:16" x14ac:dyDescent="0.25">
      <c r="A3111" s="13">
        <v>3504018</v>
      </c>
      <c r="B3111" s="1">
        <v>350401816</v>
      </c>
      <c r="C3111" s="1">
        <v>24741</v>
      </c>
      <c r="D3111" s="6">
        <v>44643</v>
      </c>
      <c r="E3111" s="1">
        <v>125</v>
      </c>
      <c r="F3111" s="1" t="s">
        <v>68</v>
      </c>
      <c r="G3111" s="1" t="s">
        <v>73</v>
      </c>
      <c r="H3111" s="1" t="s">
        <v>1059</v>
      </c>
      <c r="I3111" s="1" t="s">
        <v>1484</v>
      </c>
      <c r="J3111" s="1" t="s">
        <v>1485</v>
      </c>
      <c r="K3111" s="1">
        <v>31.0447764918</v>
      </c>
      <c r="L3111" s="1">
        <v>46.249576203399997</v>
      </c>
      <c r="M3111" s="1">
        <v>1</v>
      </c>
      <c r="N3111" s="1" t="s">
        <v>78</v>
      </c>
      <c r="O3111" s="1">
        <v>1</v>
      </c>
      <c r="P3111" t="str">
        <f>_xlfn.CONCAT( YEAR(TblOrigin[[#This Row],[ODK_DateOfSubmission]]), "-",TEXT( MONTH(TblOrigin[[#This Row],[ODK_DateOfSubmission]]),"00"))</f>
        <v>2022-03</v>
      </c>
    </row>
    <row r="3112" spans="1:16" x14ac:dyDescent="0.25">
      <c r="A3112" s="13">
        <v>3504027</v>
      </c>
      <c r="B3112" s="1">
        <v>350402716</v>
      </c>
      <c r="C3112" s="1">
        <v>24885</v>
      </c>
      <c r="D3112" s="6">
        <v>44643</v>
      </c>
      <c r="E3112" s="1">
        <v>125</v>
      </c>
      <c r="F3112" s="1" t="s">
        <v>68</v>
      </c>
      <c r="G3112" s="1" t="s">
        <v>73</v>
      </c>
      <c r="H3112" s="1" t="s">
        <v>1059</v>
      </c>
      <c r="I3112" s="1" t="s">
        <v>1488</v>
      </c>
      <c r="J3112" s="1" t="s">
        <v>1125</v>
      </c>
      <c r="K3112" s="1">
        <v>31.061467899099998</v>
      </c>
      <c r="L3112" s="1">
        <v>46.278157583599999</v>
      </c>
      <c r="M3112" s="1">
        <v>3</v>
      </c>
      <c r="N3112" s="1" t="s">
        <v>78</v>
      </c>
      <c r="O3112" s="1">
        <v>3</v>
      </c>
      <c r="P3112" t="str">
        <f>_xlfn.CONCAT( YEAR(TblOrigin[[#This Row],[ODK_DateOfSubmission]]), "-",TEXT( MONTH(TblOrigin[[#This Row],[ODK_DateOfSubmission]]),"00"))</f>
        <v>2022-03</v>
      </c>
    </row>
    <row r="3113" spans="1:16" x14ac:dyDescent="0.25">
      <c r="A3113" s="13">
        <v>3504028</v>
      </c>
      <c r="B3113" s="1">
        <v>350402816</v>
      </c>
      <c r="C3113" s="1">
        <v>25526</v>
      </c>
      <c r="D3113" s="6">
        <v>44643</v>
      </c>
      <c r="E3113" s="1">
        <v>125</v>
      </c>
      <c r="F3113" s="1" t="s">
        <v>68</v>
      </c>
      <c r="G3113" s="1" t="s">
        <v>73</v>
      </c>
      <c r="H3113" s="1" t="s">
        <v>1059</v>
      </c>
      <c r="I3113" s="1" t="s">
        <v>1088</v>
      </c>
      <c r="J3113" s="1" t="s">
        <v>1039</v>
      </c>
      <c r="K3113" s="1">
        <v>31.036175809100001</v>
      </c>
      <c r="L3113" s="1">
        <v>46.220527480000001</v>
      </c>
      <c r="M3113" s="1">
        <v>55</v>
      </c>
      <c r="N3113" s="1" t="s">
        <v>78</v>
      </c>
      <c r="O3113" s="1">
        <v>13</v>
      </c>
      <c r="P3113" t="str">
        <f>_xlfn.CONCAT( YEAR(TblOrigin[[#This Row],[ODK_DateOfSubmission]]), "-",TEXT( MONTH(TblOrigin[[#This Row],[ODK_DateOfSubmission]]),"00"))</f>
        <v>2022-03</v>
      </c>
    </row>
    <row r="3114" spans="1:16" x14ac:dyDescent="0.25">
      <c r="A3114" s="13">
        <v>3504036</v>
      </c>
      <c r="B3114" s="1">
        <v>350403616</v>
      </c>
      <c r="C3114" s="1">
        <v>23683</v>
      </c>
      <c r="D3114" s="6">
        <v>44643</v>
      </c>
      <c r="E3114" s="1">
        <v>125</v>
      </c>
      <c r="F3114" s="1" t="s">
        <v>68</v>
      </c>
      <c r="G3114" s="1" t="s">
        <v>73</v>
      </c>
      <c r="H3114" s="1" t="s">
        <v>1059</v>
      </c>
      <c r="I3114" s="1" t="s">
        <v>1096</v>
      </c>
      <c r="J3114" s="1" t="s">
        <v>1097</v>
      </c>
      <c r="K3114" s="1">
        <v>31.03290329</v>
      </c>
      <c r="L3114" s="1">
        <v>46.251552429999997</v>
      </c>
      <c r="M3114" s="1">
        <v>8</v>
      </c>
      <c r="N3114" s="1" t="s">
        <v>78</v>
      </c>
      <c r="O3114" s="1">
        <v>4</v>
      </c>
      <c r="P3114" t="str">
        <f>_xlfn.CONCAT( YEAR(TblOrigin[[#This Row],[ODK_DateOfSubmission]]), "-",TEXT( MONTH(TblOrigin[[#This Row],[ODK_DateOfSubmission]]),"00"))</f>
        <v>2022-03</v>
      </c>
    </row>
    <row r="3115" spans="1:16" x14ac:dyDescent="0.25">
      <c r="A3115" s="13">
        <v>3504038</v>
      </c>
      <c r="B3115" s="1">
        <v>350403816</v>
      </c>
      <c r="C3115" s="1">
        <v>25528</v>
      </c>
      <c r="D3115" s="6">
        <v>44643</v>
      </c>
      <c r="E3115" s="1">
        <v>125</v>
      </c>
      <c r="F3115" s="1" t="s">
        <v>68</v>
      </c>
      <c r="G3115" s="1" t="s">
        <v>73</v>
      </c>
      <c r="H3115" s="1" t="s">
        <v>1059</v>
      </c>
      <c r="I3115" s="1" t="s">
        <v>1490</v>
      </c>
      <c r="J3115" s="1" t="s">
        <v>1491</v>
      </c>
      <c r="K3115" s="1">
        <v>31.053281055100001</v>
      </c>
      <c r="L3115" s="1">
        <v>46.253512804000003</v>
      </c>
      <c r="M3115" s="1">
        <v>2</v>
      </c>
      <c r="N3115" s="1" t="s">
        <v>78</v>
      </c>
      <c r="O3115" s="1">
        <v>1</v>
      </c>
      <c r="P3115" t="str">
        <f>_xlfn.CONCAT( YEAR(TblOrigin[[#This Row],[ODK_DateOfSubmission]]), "-",TEXT( MONTH(TblOrigin[[#This Row],[ODK_DateOfSubmission]]),"00"))</f>
        <v>2022-03</v>
      </c>
    </row>
    <row r="3116" spans="1:16" x14ac:dyDescent="0.25">
      <c r="A3116" s="13">
        <v>3504039</v>
      </c>
      <c r="B3116" s="1">
        <v>350403916</v>
      </c>
      <c r="C3116" s="1">
        <v>25531</v>
      </c>
      <c r="D3116" s="6">
        <v>44643</v>
      </c>
      <c r="E3116" s="1">
        <v>125</v>
      </c>
      <c r="F3116" s="1" t="s">
        <v>68</v>
      </c>
      <c r="G3116" s="1" t="s">
        <v>73</v>
      </c>
      <c r="H3116" s="1" t="s">
        <v>1059</v>
      </c>
      <c r="I3116" s="1" t="s">
        <v>1492</v>
      </c>
      <c r="J3116" s="1" t="s">
        <v>1493</v>
      </c>
      <c r="K3116" s="1">
        <v>31.046486166099999</v>
      </c>
      <c r="L3116" s="1">
        <v>46.2332439666</v>
      </c>
      <c r="M3116" s="1">
        <v>7</v>
      </c>
      <c r="N3116" s="1" t="s">
        <v>78</v>
      </c>
      <c r="O3116" s="1">
        <v>7</v>
      </c>
      <c r="P3116" t="str">
        <f>_xlfn.CONCAT( YEAR(TblOrigin[[#This Row],[ODK_DateOfSubmission]]), "-",TEXT( MONTH(TblOrigin[[#This Row],[ODK_DateOfSubmission]]),"00"))</f>
        <v>2022-03</v>
      </c>
    </row>
    <row r="3117" spans="1:16" x14ac:dyDescent="0.25">
      <c r="A3117" s="13">
        <v>3504021</v>
      </c>
      <c r="B3117" s="1">
        <v>350402116</v>
      </c>
      <c r="C3117" s="1">
        <v>10335</v>
      </c>
      <c r="D3117" s="6">
        <v>44643</v>
      </c>
      <c r="E3117" s="1">
        <v>125</v>
      </c>
      <c r="F3117" s="1" t="s">
        <v>68</v>
      </c>
      <c r="G3117" s="1" t="s">
        <v>73</v>
      </c>
      <c r="H3117" s="1" t="s">
        <v>1059</v>
      </c>
      <c r="I3117" s="1" t="s">
        <v>1078</v>
      </c>
      <c r="J3117" s="1" t="s">
        <v>1079</v>
      </c>
      <c r="K3117" s="1">
        <v>31.0506383486</v>
      </c>
      <c r="L3117" s="1">
        <v>46.269343302599999</v>
      </c>
      <c r="M3117" s="1">
        <v>16</v>
      </c>
      <c r="N3117" s="1" t="s">
        <v>78</v>
      </c>
      <c r="O3117" s="1">
        <v>4</v>
      </c>
      <c r="P3117" t="str">
        <f>_xlfn.CONCAT( YEAR(TblOrigin[[#This Row],[ODK_DateOfSubmission]]), "-",TEXT( MONTH(TblOrigin[[#This Row],[ODK_DateOfSubmission]]),"00"))</f>
        <v>2022-03</v>
      </c>
    </row>
    <row r="3118" spans="1:16" x14ac:dyDescent="0.25">
      <c r="A3118" s="13">
        <v>3503009</v>
      </c>
      <c r="B3118" s="1">
        <v>350300916</v>
      </c>
      <c r="C3118" s="1">
        <v>9822</v>
      </c>
      <c r="D3118" s="6">
        <v>44643</v>
      </c>
      <c r="E3118" s="1">
        <v>125</v>
      </c>
      <c r="F3118" s="1" t="s">
        <v>68</v>
      </c>
      <c r="G3118" s="1" t="s">
        <v>86</v>
      </c>
      <c r="H3118" s="1" t="s">
        <v>1404</v>
      </c>
      <c r="I3118" s="1" t="s">
        <v>1410</v>
      </c>
      <c r="J3118" s="1" t="s">
        <v>1411</v>
      </c>
      <c r="K3118" s="1">
        <v>31.403907212699998</v>
      </c>
      <c r="L3118" s="1">
        <v>46.175491096099996</v>
      </c>
      <c r="M3118" s="1">
        <v>2</v>
      </c>
      <c r="N3118" s="1" t="s">
        <v>78</v>
      </c>
      <c r="O3118" s="1">
        <v>1</v>
      </c>
      <c r="P3118" t="str">
        <f>_xlfn.CONCAT( YEAR(TblOrigin[[#This Row],[ODK_DateOfSubmission]]), "-",TEXT( MONTH(TblOrigin[[#This Row],[ODK_DateOfSubmission]]),"00"))</f>
        <v>2022-03</v>
      </c>
    </row>
    <row r="3119" spans="1:16" x14ac:dyDescent="0.25">
      <c r="A3119" s="13">
        <v>3503015</v>
      </c>
      <c r="B3119" s="1">
        <v>350301516</v>
      </c>
      <c r="C3119" s="1">
        <v>33805</v>
      </c>
      <c r="D3119" s="6">
        <v>44643</v>
      </c>
      <c r="E3119" s="1">
        <v>125</v>
      </c>
      <c r="F3119" s="1" t="s">
        <v>68</v>
      </c>
      <c r="G3119" s="1" t="s">
        <v>86</v>
      </c>
      <c r="H3119" s="1" t="s">
        <v>1474</v>
      </c>
      <c r="I3119" s="1" t="s">
        <v>1475</v>
      </c>
      <c r="J3119" s="1" t="s">
        <v>216</v>
      </c>
      <c r="K3119" s="1">
        <v>31.295843999999999</v>
      </c>
      <c r="L3119" s="1">
        <v>46.233044999999997</v>
      </c>
      <c r="M3119" s="1">
        <v>3</v>
      </c>
      <c r="N3119" s="1" t="s">
        <v>78</v>
      </c>
      <c r="O3119" s="1">
        <v>1</v>
      </c>
      <c r="P3119" t="str">
        <f>_xlfn.CONCAT( YEAR(TblOrigin[[#This Row],[ODK_DateOfSubmission]]), "-",TEXT( MONTH(TblOrigin[[#This Row],[ODK_DateOfSubmission]]),"00"))</f>
        <v>2022-03</v>
      </c>
    </row>
    <row r="3120" spans="1:16" x14ac:dyDescent="0.25">
      <c r="A3120" s="13">
        <v>3503001</v>
      </c>
      <c r="B3120" s="1">
        <v>350300116</v>
      </c>
      <c r="C3120" s="1">
        <v>10250</v>
      </c>
      <c r="D3120" s="6">
        <v>44643</v>
      </c>
      <c r="E3120" s="1">
        <v>125</v>
      </c>
      <c r="F3120" s="1" t="s">
        <v>68</v>
      </c>
      <c r="G3120" s="1" t="s">
        <v>86</v>
      </c>
      <c r="H3120" s="1" t="s">
        <v>1404</v>
      </c>
      <c r="I3120" s="1" t="s">
        <v>1476</v>
      </c>
      <c r="J3120" s="1" t="s">
        <v>1477</v>
      </c>
      <c r="K3120" s="1">
        <v>31.4359498874</v>
      </c>
      <c r="L3120" s="1">
        <v>46.172572526899998</v>
      </c>
      <c r="M3120" s="1">
        <v>1</v>
      </c>
      <c r="N3120" s="1" t="s">
        <v>78</v>
      </c>
      <c r="O3120" s="1">
        <v>1</v>
      </c>
      <c r="P3120" t="str">
        <f>_xlfn.CONCAT( YEAR(TblOrigin[[#This Row],[ODK_DateOfSubmission]]), "-",TEXT( MONTH(TblOrigin[[#This Row],[ODK_DateOfSubmission]]),"00"))</f>
        <v>2022-03</v>
      </c>
    </row>
    <row r="3121" spans="1:16" x14ac:dyDescent="0.25">
      <c r="A3121" s="13">
        <v>3504024</v>
      </c>
      <c r="B3121" s="1">
        <v>350402416</v>
      </c>
      <c r="C3121" s="1">
        <v>9396</v>
      </c>
      <c r="D3121" s="6">
        <v>44643</v>
      </c>
      <c r="E3121" s="1">
        <v>125</v>
      </c>
      <c r="F3121" s="1" t="s">
        <v>68</v>
      </c>
      <c r="G3121" s="1" t="s">
        <v>73</v>
      </c>
      <c r="H3121" s="1" t="s">
        <v>1059</v>
      </c>
      <c r="I3121" s="1" t="s">
        <v>1082</v>
      </c>
      <c r="J3121" s="1" t="s">
        <v>1083</v>
      </c>
      <c r="K3121" s="1">
        <v>31.0154237044</v>
      </c>
      <c r="L3121" s="1">
        <v>46.263441754500001</v>
      </c>
      <c r="M3121" s="1">
        <v>18</v>
      </c>
      <c r="N3121" s="1" t="s">
        <v>78</v>
      </c>
      <c r="O3121" s="1">
        <v>6</v>
      </c>
      <c r="P3121" t="str">
        <f>_xlfn.CONCAT( YEAR(TblOrigin[[#This Row],[ODK_DateOfSubmission]]), "-",TEXT( MONTH(TblOrigin[[#This Row],[ODK_DateOfSubmission]]),"00"))</f>
        <v>2022-03</v>
      </c>
    </row>
    <row r="3122" spans="1:16" x14ac:dyDescent="0.25">
      <c r="A3122" s="13">
        <v>3504023</v>
      </c>
      <c r="B3122" s="1">
        <v>350402316</v>
      </c>
      <c r="C3122" s="1">
        <v>9448</v>
      </c>
      <c r="D3122" s="6">
        <v>44643</v>
      </c>
      <c r="E3122" s="1">
        <v>125</v>
      </c>
      <c r="F3122" s="1" t="s">
        <v>68</v>
      </c>
      <c r="G3122" s="1" t="s">
        <v>73</v>
      </c>
      <c r="H3122" s="1" t="s">
        <v>1059</v>
      </c>
      <c r="I3122" s="1" t="s">
        <v>1080</v>
      </c>
      <c r="J3122" s="1" t="s">
        <v>1081</v>
      </c>
      <c r="K3122" s="1">
        <v>31.027006973399999</v>
      </c>
      <c r="L3122" s="1">
        <v>46.228093038300003</v>
      </c>
      <c r="M3122" s="1">
        <v>69</v>
      </c>
      <c r="N3122" s="1" t="s">
        <v>87</v>
      </c>
      <c r="O3122" s="1">
        <v>10</v>
      </c>
      <c r="P3122" t="str">
        <f>_xlfn.CONCAT( YEAR(TblOrigin[[#This Row],[ODK_DateOfSubmission]]), "-",TEXT( MONTH(TblOrigin[[#This Row],[ODK_DateOfSubmission]]),"00"))</f>
        <v>2022-03</v>
      </c>
    </row>
    <row r="3123" spans="1:16" x14ac:dyDescent="0.25">
      <c r="A3123" s="13">
        <v>3504024</v>
      </c>
      <c r="B3123" s="1">
        <v>350402416</v>
      </c>
      <c r="C3123" s="1">
        <v>9396</v>
      </c>
      <c r="D3123" s="6">
        <v>44643</v>
      </c>
      <c r="E3123" s="1">
        <v>125</v>
      </c>
      <c r="F3123" s="1" t="s">
        <v>68</v>
      </c>
      <c r="G3123" s="1" t="s">
        <v>73</v>
      </c>
      <c r="H3123" s="1" t="s">
        <v>1059</v>
      </c>
      <c r="I3123" s="1" t="s">
        <v>1082</v>
      </c>
      <c r="J3123" s="1" t="s">
        <v>1083</v>
      </c>
      <c r="K3123" s="1">
        <v>31.0154237044</v>
      </c>
      <c r="L3123" s="1">
        <v>46.263441754500001</v>
      </c>
      <c r="M3123" s="1">
        <v>18</v>
      </c>
      <c r="N3123" s="1" t="s">
        <v>87</v>
      </c>
      <c r="O3123" s="1">
        <v>4</v>
      </c>
      <c r="P3123" t="str">
        <f>_xlfn.CONCAT( YEAR(TblOrigin[[#This Row],[ODK_DateOfSubmission]]), "-",TEXT( MONTH(TblOrigin[[#This Row],[ODK_DateOfSubmission]]),"00"))</f>
        <v>2022-03</v>
      </c>
    </row>
    <row r="3124" spans="1:16" x14ac:dyDescent="0.25">
      <c r="A3124" s="13">
        <v>3503015</v>
      </c>
      <c r="B3124" s="1">
        <v>350301516</v>
      </c>
      <c r="C3124" s="1">
        <v>33805</v>
      </c>
      <c r="D3124" s="6">
        <v>44643</v>
      </c>
      <c r="E3124" s="1">
        <v>125</v>
      </c>
      <c r="F3124" s="1" t="s">
        <v>68</v>
      </c>
      <c r="G3124" s="1" t="s">
        <v>86</v>
      </c>
      <c r="H3124" s="1" t="s">
        <v>1474</v>
      </c>
      <c r="I3124" s="1" t="s">
        <v>1475</v>
      </c>
      <c r="J3124" s="1" t="s">
        <v>216</v>
      </c>
      <c r="K3124" s="1">
        <v>31.295843999999999</v>
      </c>
      <c r="L3124" s="1">
        <v>46.233044999999997</v>
      </c>
      <c r="M3124" s="1">
        <v>3</v>
      </c>
      <c r="N3124" s="1" t="s">
        <v>87</v>
      </c>
      <c r="O3124" s="1">
        <v>1</v>
      </c>
      <c r="P3124" t="str">
        <f>_xlfn.CONCAT( YEAR(TblOrigin[[#This Row],[ODK_DateOfSubmission]]), "-",TEXT( MONTH(TblOrigin[[#This Row],[ODK_DateOfSubmission]]),"00"))</f>
        <v>2022-03</v>
      </c>
    </row>
    <row r="3125" spans="1:16" x14ac:dyDescent="0.25">
      <c r="A3125" s="13">
        <v>3503006</v>
      </c>
      <c r="B3125" s="1">
        <v>350300616</v>
      </c>
      <c r="C3125" s="1">
        <v>21209</v>
      </c>
      <c r="D3125" s="6">
        <v>44643</v>
      </c>
      <c r="E3125" s="1">
        <v>125</v>
      </c>
      <c r="F3125" s="1" t="s">
        <v>68</v>
      </c>
      <c r="G3125" s="1" t="s">
        <v>86</v>
      </c>
      <c r="H3125" s="1" t="s">
        <v>1404</v>
      </c>
      <c r="I3125" s="1" t="s">
        <v>1406</v>
      </c>
      <c r="J3125" s="1" t="s">
        <v>1407</v>
      </c>
      <c r="K3125" s="1">
        <v>31.415689718399999</v>
      </c>
      <c r="L3125" s="1">
        <v>46.163976839100002</v>
      </c>
      <c r="M3125" s="1">
        <v>2</v>
      </c>
      <c r="N3125" s="1" t="s">
        <v>87</v>
      </c>
      <c r="O3125" s="1">
        <v>1</v>
      </c>
      <c r="P3125" t="str">
        <f>_xlfn.CONCAT( YEAR(TblOrigin[[#This Row],[ODK_DateOfSubmission]]), "-",TEXT( MONTH(TblOrigin[[#This Row],[ODK_DateOfSubmission]]),"00"))</f>
        <v>2022-03</v>
      </c>
    </row>
    <row r="3126" spans="1:16" x14ac:dyDescent="0.25">
      <c r="A3126" s="13">
        <v>3503008</v>
      </c>
      <c r="B3126" s="1">
        <v>350300816</v>
      </c>
      <c r="C3126" s="1">
        <v>9848</v>
      </c>
      <c r="D3126" s="6">
        <v>44643</v>
      </c>
      <c r="E3126" s="1">
        <v>125</v>
      </c>
      <c r="F3126" s="1" t="s">
        <v>68</v>
      </c>
      <c r="G3126" s="1" t="s">
        <v>86</v>
      </c>
      <c r="H3126" s="1" t="s">
        <v>1404</v>
      </c>
      <c r="I3126" s="1" t="s">
        <v>1478</v>
      </c>
      <c r="J3126" s="1" t="s">
        <v>1479</v>
      </c>
      <c r="K3126" s="1">
        <v>31.415756054100001</v>
      </c>
      <c r="L3126" s="1">
        <v>46.172971067500001</v>
      </c>
      <c r="M3126" s="1">
        <v>1</v>
      </c>
      <c r="N3126" s="1" t="s">
        <v>87</v>
      </c>
      <c r="O3126" s="1">
        <v>1</v>
      </c>
      <c r="P3126" t="str">
        <f>_xlfn.CONCAT( YEAR(TblOrigin[[#This Row],[ODK_DateOfSubmission]]), "-",TEXT( MONTH(TblOrigin[[#This Row],[ODK_DateOfSubmission]]),"00"))</f>
        <v>2022-03</v>
      </c>
    </row>
    <row r="3127" spans="1:16" x14ac:dyDescent="0.25">
      <c r="A3127" s="13">
        <v>3504052</v>
      </c>
      <c r="B3127" s="1">
        <v>350405216</v>
      </c>
      <c r="C3127" s="1">
        <v>9113</v>
      </c>
      <c r="D3127" s="6">
        <v>44643</v>
      </c>
      <c r="E3127" s="1">
        <v>125</v>
      </c>
      <c r="F3127" s="1" t="s">
        <v>68</v>
      </c>
      <c r="G3127" s="1" t="s">
        <v>73</v>
      </c>
      <c r="H3127" s="1" t="s">
        <v>1059</v>
      </c>
      <c r="I3127" s="1" t="s">
        <v>1102</v>
      </c>
      <c r="J3127" s="1" t="s">
        <v>1436</v>
      </c>
      <c r="K3127" s="1">
        <v>31.060153968000002</v>
      </c>
      <c r="L3127" s="1">
        <v>46.243325555299997</v>
      </c>
      <c r="M3127" s="1">
        <v>5</v>
      </c>
      <c r="N3127" s="1" t="s">
        <v>87</v>
      </c>
      <c r="O3127" s="1">
        <v>2</v>
      </c>
      <c r="P3127" t="str">
        <f>_xlfn.CONCAT( YEAR(TblOrigin[[#This Row],[ODK_DateOfSubmission]]), "-",TEXT( MONTH(TblOrigin[[#This Row],[ODK_DateOfSubmission]]),"00"))</f>
        <v>2022-03</v>
      </c>
    </row>
    <row r="3128" spans="1:16" x14ac:dyDescent="0.25">
      <c r="A3128" s="13">
        <v>3503012</v>
      </c>
      <c r="B3128" s="1">
        <v>350301216</v>
      </c>
      <c r="C3128" s="1">
        <v>10286</v>
      </c>
      <c r="D3128" s="6">
        <v>44643</v>
      </c>
      <c r="E3128" s="1">
        <v>125</v>
      </c>
      <c r="F3128" s="1" t="s">
        <v>68</v>
      </c>
      <c r="G3128" s="1" t="s">
        <v>86</v>
      </c>
      <c r="H3128" s="1" t="s">
        <v>1404</v>
      </c>
      <c r="I3128" s="1" t="s">
        <v>1405</v>
      </c>
      <c r="J3128" s="1" t="s">
        <v>1127</v>
      </c>
      <c r="K3128" s="1">
        <v>31.400419743299999</v>
      </c>
      <c r="L3128" s="1">
        <v>46.1806881535</v>
      </c>
      <c r="M3128" s="1">
        <v>3</v>
      </c>
      <c r="N3128" s="1" t="s">
        <v>87</v>
      </c>
      <c r="O3128" s="1">
        <v>1</v>
      </c>
      <c r="P3128" t="str">
        <f>_xlfn.CONCAT( YEAR(TblOrigin[[#This Row],[ODK_DateOfSubmission]]), "-",TEXT( MONTH(TblOrigin[[#This Row],[ODK_DateOfSubmission]]),"00"))</f>
        <v>2022-03</v>
      </c>
    </row>
    <row r="3129" spans="1:16" x14ac:dyDescent="0.25">
      <c r="A3129" s="13">
        <v>3504050</v>
      </c>
      <c r="B3129" s="1">
        <v>350405016</v>
      </c>
      <c r="C3129" s="1">
        <v>25760</v>
      </c>
      <c r="D3129" s="6">
        <v>44643</v>
      </c>
      <c r="E3129" s="1">
        <v>125</v>
      </c>
      <c r="F3129" s="1" t="s">
        <v>68</v>
      </c>
      <c r="G3129" s="1" t="s">
        <v>73</v>
      </c>
      <c r="H3129" s="1" t="s">
        <v>1059</v>
      </c>
      <c r="I3129" s="1" t="s">
        <v>1533</v>
      </c>
      <c r="J3129" s="1" t="s">
        <v>1534</v>
      </c>
      <c r="K3129" s="1">
        <v>30.981975211000002</v>
      </c>
      <c r="L3129" s="1">
        <v>46.3081693265</v>
      </c>
      <c r="M3129" s="1">
        <v>5</v>
      </c>
      <c r="N3129" s="1" t="s">
        <v>87</v>
      </c>
      <c r="O3129" s="1">
        <v>5</v>
      </c>
      <c r="P3129" t="str">
        <f>_xlfn.CONCAT( YEAR(TblOrigin[[#This Row],[ODK_DateOfSubmission]]), "-",TEXT( MONTH(TblOrigin[[#This Row],[ODK_DateOfSubmission]]),"00"))</f>
        <v>2022-03</v>
      </c>
    </row>
    <row r="3130" spans="1:16" x14ac:dyDescent="0.25">
      <c r="A3130" s="13">
        <v>3505002</v>
      </c>
      <c r="B3130" s="1">
        <v>350500216</v>
      </c>
      <c r="C3130" s="1">
        <v>24721</v>
      </c>
      <c r="D3130" s="6">
        <v>44643</v>
      </c>
      <c r="E3130" s="1">
        <v>125</v>
      </c>
      <c r="F3130" s="1" t="s">
        <v>68</v>
      </c>
      <c r="G3130" s="1" t="s">
        <v>77</v>
      </c>
      <c r="H3130" s="1" t="s">
        <v>1112</v>
      </c>
      <c r="I3130" s="1" t="s">
        <v>1113</v>
      </c>
      <c r="J3130" s="1" t="s">
        <v>1114</v>
      </c>
      <c r="K3130" s="1">
        <v>30.956201633799999</v>
      </c>
      <c r="L3130" s="1">
        <v>46.359501579899998</v>
      </c>
      <c r="M3130" s="1">
        <v>13</v>
      </c>
      <c r="N3130" s="1" t="s">
        <v>87</v>
      </c>
      <c r="O3130" s="1">
        <v>5</v>
      </c>
      <c r="P3130" t="str">
        <f>_xlfn.CONCAT( YEAR(TblOrigin[[#This Row],[ODK_DateOfSubmission]]), "-",TEXT( MONTH(TblOrigin[[#This Row],[ODK_DateOfSubmission]]),"00"))</f>
        <v>2022-03</v>
      </c>
    </row>
    <row r="3131" spans="1:16" x14ac:dyDescent="0.25">
      <c r="A3131" s="13">
        <v>3504041</v>
      </c>
      <c r="B3131" s="1">
        <v>350404116</v>
      </c>
      <c r="C3131" s="1">
        <v>25533</v>
      </c>
      <c r="D3131" s="6">
        <v>44643</v>
      </c>
      <c r="E3131" s="1">
        <v>125</v>
      </c>
      <c r="F3131" s="1" t="s">
        <v>68</v>
      </c>
      <c r="G3131" s="1" t="s">
        <v>73</v>
      </c>
      <c r="H3131" s="1" t="s">
        <v>1059</v>
      </c>
      <c r="I3131" s="1" t="s">
        <v>1098</v>
      </c>
      <c r="J3131" s="1" t="s">
        <v>1099</v>
      </c>
      <c r="K3131" s="1">
        <v>31.080862144499999</v>
      </c>
      <c r="L3131" s="1">
        <v>46.240087203599998</v>
      </c>
      <c r="M3131" s="1">
        <v>124</v>
      </c>
      <c r="N3131" s="1" t="s">
        <v>104</v>
      </c>
      <c r="O3131" s="1">
        <v>15</v>
      </c>
      <c r="P3131" t="str">
        <f>_xlfn.CONCAT( YEAR(TblOrigin[[#This Row],[ODK_DateOfSubmission]]), "-",TEXT( MONTH(TblOrigin[[#This Row],[ODK_DateOfSubmission]]),"00"))</f>
        <v>2022-03</v>
      </c>
    </row>
    <row r="3132" spans="1:16" x14ac:dyDescent="0.25">
      <c r="A3132" s="13">
        <v>3504046</v>
      </c>
      <c r="B3132" s="1">
        <v>350404616</v>
      </c>
      <c r="C3132" s="1">
        <v>10269</v>
      </c>
      <c r="D3132" s="6">
        <v>44643</v>
      </c>
      <c r="E3132" s="1">
        <v>125</v>
      </c>
      <c r="F3132" s="1" t="s">
        <v>68</v>
      </c>
      <c r="G3132" s="1" t="s">
        <v>73</v>
      </c>
      <c r="H3132" s="1" t="s">
        <v>1102</v>
      </c>
      <c r="I3132" s="1" t="s">
        <v>1103</v>
      </c>
      <c r="J3132" s="1" t="s">
        <v>1104</v>
      </c>
      <c r="K3132" s="1">
        <v>31.041901284200001</v>
      </c>
      <c r="L3132" s="1">
        <v>46.3069539022</v>
      </c>
      <c r="M3132" s="1">
        <v>41</v>
      </c>
      <c r="N3132" s="1" t="s">
        <v>104</v>
      </c>
      <c r="O3132" s="1">
        <v>15</v>
      </c>
      <c r="P3132" t="str">
        <f>_xlfn.CONCAT( YEAR(TblOrigin[[#This Row],[ODK_DateOfSubmission]]), "-",TEXT( MONTH(TblOrigin[[#This Row],[ODK_DateOfSubmission]]),"00"))</f>
        <v>2022-03</v>
      </c>
    </row>
    <row r="3133" spans="1:16" x14ac:dyDescent="0.25">
      <c r="A3133" s="13">
        <v>3504054</v>
      </c>
      <c r="B3133" s="1">
        <v>350405416</v>
      </c>
      <c r="C3133" s="1">
        <v>9427</v>
      </c>
      <c r="D3133" s="6">
        <v>44643</v>
      </c>
      <c r="E3133" s="1">
        <v>125</v>
      </c>
      <c r="F3133" s="1" t="s">
        <v>68</v>
      </c>
      <c r="G3133" s="1" t="s">
        <v>73</v>
      </c>
      <c r="H3133" s="1" t="s">
        <v>1059</v>
      </c>
      <c r="I3133" s="1" t="s">
        <v>1110</v>
      </c>
      <c r="J3133" s="1" t="s">
        <v>1111</v>
      </c>
      <c r="K3133" s="1">
        <v>31.033617899999999</v>
      </c>
      <c r="L3133" s="1">
        <v>46.217652000000001</v>
      </c>
      <c r="M3133" s="1">
        <v>135</v>
      </c>
      <c r="N3133" s="1" t="s">
        <v>108</v>
      </c>
      <c r="O3133" s="1">
        <v>15</v>
      </c>
      <c r="P3133" t="str">
        <f>_xlfn.CONCAT( YEAR(TblOrigin[[#This Row],[ODK_DateOfSubmission]]), "-",TEXT( MONTH(TblOrigin[[#This Row],[ODK_DateOfSubmission]]),"00"))</f>
        <v>2022-03</v>
      </c>
    </row>
    <row r="3134" spans="1:16" x14ac:dyDescent="0.25">
      <c r="A3134" s="13">
        <v>3504028</v>
      </c>
      <c r="B3134" s="1">
        <v>350402816</v>
      </c>
      <c r="C3134" s="1">
        <v>25526</v>
      </c>
      <c r="D3134" s="6">
        <v>44643</v>
      </c>
      <c r="E3134" s="1">
        <v>125</v>
      </c>
      <c r="F3134" s="1" t="s">
        <v>68</v>
      </c>
      <c r="G3134" s="1" t="s">
        <v>73</v>
      </c>
      <c r="H3134" s="1" t="s">
        <v>1059</v>
      </c>
      <c r="I3134" s="1" t="s">
        <v>1088</v>
      </c>
      <c r="J3134" s="1" t="s">
        <v>1039</v>
      </c>
      <c r="K3134" s="1">
        <v>31.036175809100001</v>
      </c>
      <c r="L3134" s="1">
        <v>46.220527480000001</v>
      </c>
      <c r="M3134" s="1">
        <v>55</v>
      </c>
      <c r="N3134" s="1" t="s">
        <v>108</v>
      </c>
      <c r="O3134" s="1">
        <v>10</v>
      </c>
      <c r="P3134" t="str">
        <f>_xlfn.CONCAT( YEAR(TblOrigin[[#This Row],[ODK_DateOfSubmission]]), "-",TEXT( MONTH(TblOrigin[[#This Row],[ODK_DateOfSubmission]]),"00"))</f>
        <v>2022-03</v>
      </c>
    </row>
    <row r="3135" spans="1:16" x14ac:dyDescent="0.25">
      <c r="A3135" s="13">
        <v>1305004</v>
      </c>
      <c r="B3135" s="1">
        <v>130500416</v>
      </c>
      <c r="C3135" s="1">
        <v>23768</v>
      </c>
      <c r="D3135" s="6">
        <v>44643</v>
      </c>
      <c r="E3135" s="1">
        <v>125</v>
      </c>
      <c r="F3135" s="1" t="s">
        <v>80</v>
      </c>
      <c r="G3135" s="1" t="s">
        <v>148</v>
      </c>
      <c r="H3135" s="1" t="s">
        <v>1642</v>
      </c>
      <c r="I3135" s="1" t="s">
        <v>1643</v>
      </c>
      <c r="J3135" s="1" t="s">
        <v>1644</v>
      </c>
      <c r="K3135" s="1">
        <v>34.614529064199999</v>
      </c>
      <c r="L3135" s="1">
        <v>45.316861840100003</v>
      </c>
      <c r="M3135" s="1">
        <v>1</v>
      </c>
      <c r="N3135" s="1" t="s">
        <v>151</v>
      </c>
      <c r="O3135" s="1">
        <v>1</v>
      </c>
      <c r="P3135" t="str">
        <f>_xlfn.CONCAT( YEAR(TblOrigin[[#This Row],[ODK_DateOfSubmission]]), "-",TEXT( MONTH(TblOrigin[[#This Row],[ODK_DateOfSubmission]]),"00"))</f>
        <v>2022-03</v>
      </c>
    </row>
    <row r="3136" spans="1:16" x14ac:dyDescent="0.25">
      <c r="A3136" s="13">
        <v>1310113</v>
      </c>
      <c r="B3136" s="1">
        <v>131011316</v>
      </c>
      <c r="C3136" s="1">
        <v>5930</v>
      </c>
      <c r="D3136" s="6">
        <v>44643</v>
      </c>
      <c r="E3136" s="1">
        <v>125</v>
      </c>
      <c r="F3136" s="1" t="s">
        <v>80</v>
      </c>
      <c r="G3136" s="1" t="s">
        <v>143</v>
      </c>
      <c r="H3136" s="1" t="s">
        <v>670</v>
      </c>
      <c r="I3136" s="1" t="s">
        <v>1645</v>
      </c>
      <c r="J3136" s="1" t="s">
        <v>1646</v>
      </c>
      <c r="K3136" s="1">
        <v>35.534221611600003</v>
      </c>
      <c r="L3136" s="1">
        <v>45.429571228900002</v>
      </c>
      <c r="M3136" s="1">
        <v>1</v>
      </c>
      <c r="N3136" s="1" t="s">
        <v>151</v>
      </c>
      <c r="O3136" s="1">
        <v>1</v>
      </c>
      <c r="P3136" t="str">
        <f>_xlfn.CONCAT( YEAR(TblOrigin[[#This Row],[ODK_DateOfSubmission]]), "-",TEXT( MONTH(TblOrigin[[#This Row],[ODK_DateOfSubmission]]),"00"))</f>
        <v>2022-03</v>
      </c>
    </row>
    <row r="3137" spans="1:16" x14ac:dyDescent="0.25">
      <c r="A3137" s="13">
        <v>3504014</v>
      </c>
      <c r="B3137" s="1">
        <v>350401416</v>
      </c>
      <c r="C3137" s="1">
        <v>10254</v>
      </c>
      <c r="D3137" s="6">
        <v>44643</v>
      </c>
      <c r="E3137" s="1">
        <v>125</v>
      </c>
      <c r="F3137" s="1" t="s">
        <v>68</v>
      </c>
      <c r="G3137" s="1" t="s">
        <v>73</v>
      </c>
      <c r="H3137" s="1" t="s">
        <v>1059</v>
      </c>
      <c r="I3137" s="1" t="s">
        <v>1070</v>
      </c>
      <c r="J3137" s="1" t="s">
        <v>1071</v>
      </c>
      <c r="K3137" s="1">
        <v>31.044867277600002</v>
      </c>
      <c r="L3137" s="1">
        <v>46.259297235299996</v>
      </c>
      <c r="M3137" s="1">
        <v>30</v>
      </c>
      <c r="N3137" s="1" t="s">
        <v>104</v>
      </c>
      <c r="O3137" s="1">
        <v>15</v>
      </c>
      <c r="P3137" t="str">
        <f>_xlfn.CONCAT( YEAR(TblOrigin[[#This Row],[ODK_DateOfSubmission]]), "-",TEXT( MONTH(TblOrigin[[#This Row],[ODK_DateOfSubmission]]),"00"))</f>
        <v>2022-03</v>
      </c>
    </row>
    <row r="3138" spans="1:16" x14ac:dyDescent="0.25">
      <c r="A3138" s="13">
        <v>3504019</v>
      </c>
      <c r="B3138" s="1">
        <v>350401916</v>
      </c>
      <c r="C3138" s="1">
        <v>9470</v>
      </c>
      <c r="D3138" s="6">
        <v>44643</v>
      </c>
      <c r="E3138" s="1">
        <v>125</v>
      </c>
      <c r="F3138" s="1" t="s">
        <v>68</v>
      </c>
      <c r="G3138" s="1" t="s">
        <v>73</v>
      </c>
      <c r="H3138" s="1" t="s">
        <v>1059</v>
      </c>
      <c r="I3138" s="1" t="s">
        <v>1076</v>
      </c>
      <c r="J3138" s="1" t="s">
        <v>1077</v>
      </c>
      <c r="K3138" s="1">
        <v>31.0569626851</v>
      </c>
      <c r="L3138" s="1">
        <v>46.266143804899997</v>
      </c>
      <c r="M3138" s="1">
        <v>13</v>
      </c>
      <c r="N3138" s="1" t="s">
        <v>104</v>
      </c>
      <c r="O3138" s="1">
        <v>3</v>
      </c>
      <c r="P3138" t="str">
        <f>_xlfn.CONCAT( YEAR(TblOrigin[[#This Row],[ODK_DateOfSubmission]]), "-",TEXT( MONTH(TblOrigin[[#This Row],[ODK_DateOfSubmission]]),"00"))</f>
        <v>2022-03</v>
      </c>
    </row>
    <row r="3139" spans="1:16" x14ac:dyDescent="0.25">
      <c r="A3139" s="13">
        <v>3504021</v>
      </c>
      <c r="B3139" s="1">
        <v>350402116</v>
      </c>
      <c r="C3139" s="1">
        <v>10335</v>
      </c>
      <c r="D3139" s="6">
        <v>44643</v>
      </c>
      <c r="E3139" s="1">
        <v>125</v>
      </c>
      <c r="F3139" s="1" t="s">
        <v>68</v>
      </c>
      <c r="G3139" s="1" t="s">
        <v>73</v>
      </c>
      <c r="H3139" s="1" t="s">
        <v>1059</v>
      </c>
      <c r="I3139" s="1" t="s">
        <v>1078</v>
      </c>
      <c r="J3139" s="1" t="s">
        <v>1079</v>
      </c>
      <c r="K3139" s="1">
        <v>31.0506383486</v>
      </c>
      <c r="L3139" s="1">
        <v>46.269343302599999</v>
      </c>
      <c r="M3139" s="1">
        <v>16</v>
      </c>
      <c r="N3139" s="1" t="s">
        <v>87</v>
      </c>
      <c r="O3139" s="1">
        <v>3</v>
      </c>
      <c r="P3139" t="str">
        <f>_xlfn.CONCAT( YEAR(TblOrigin[[#This Row],[ODK_DateOfSubmission]]), "-",TEXT( MONTH(TblOrigin[[#This Row],[ODK_DateOfSubmission]]),"00"))</f>
        <v>2022-03</v>
      </c>
    </row>
    <row r="3140" spans="1:16" x14ac:dyDescent="0.25">
      <c r="A3140" s="13">
        <v>3504016</v>
      </c>
      <c r="B3140" s="1">
        <v>350401616</v>
      </c>
      <c r="C3140" s="1">
        <v>10281</v>
      </c>
      <c r="D3140" s="6">
        <v>44643</v>
      </c>
      <c r="E3140" s="1">
        <v>125</v>
      </c>
      <c r="F3140" s="1" t="s">
        <v>68</v>
      </c>
      <c r="G3140" s="1" t="s">
        <v>73</v>
      </c>
      <c r="H3140" s="1" t="s">
        <v>1059</v>
      </c>
      <c r="I3140" s="1" t="s">
        <v>1074</v>
      </c>
      <c r="J3140" s="1" t="s">
        <v>1075</v>
      </c>
      <c r="K3140" s="1">
        <v>31.029471706599999</v>
      </c>
      <c r="L3140" s="1">
        <v>46.244121658399997</v>
      </c>
      <c r="M3140" s="1">
        <v>9</v>
      </c>
      <c r="N3140" s="1" t="s">
        <v>87</v>
      </c>
      <c r="O3140" s="1">
        <v>1</v>
      </c>
      <c r="P3140" t="str">
        <f>_xlfn.CONCAT( YEAR(TblOrigin[[#This Row],[ODK_DateOfSubmission]]), "-",TEXT( MONTH(TblOrigin[[#This Row],[ODK_DateOfSubmission]]),"00"))</f>
        <v>2022-03</v>
      </c>
    </row>
    <row r="3141" spans="1:16" x14ac:dyDescent="0.25">
      <c r="A3141" s="13">
        <v>3504015</v>
      </c>
      <c r="B3141" s="1">
        <v>350401516</v>
      </c>
      <c r="C3141" s="1">
        <v>10272</v>
      </c>
      <c r="D3141" s="6">
        <v>44643</v>
      </c>
      <c r="E3141" s="1">
        <v>125</v>
      </c>
      <c r="F3141" s="1" t="s">
        <v>68</v>
      </c>
      <c r="G3141" s="1" t="s">
        <v>73</v>
      </c>
      <c r="H3141" s="1" t="s">
        <v>1059</v>
      </c>
      <c r="I3141" s="1" t="s">
        <v>1072</v>
      </c>
      <c r="J3141" s="1" t="s">
        <v>1073</v>
      </c>
      <c r="K3141" s="1">
        <v>31.034963944600001</v>
      </c>
      <c r="L3141" s="1">
        <v>46.242300951700003</v>
      </c>
      <c r="M3141" s="1">
        <v>3</v>
      </c>
      <c r="N3141" s="1" t="s">
        <v>87</v>
      </c>
      <c r="O3141" s="1">
        <v>3</v>
      </c>
      <c r="P3141" t="str">
        <f>_xlfn.CONCAT( YEAR(TblOrigin[[#This Row],[ODK_DateOfSubmission]]), "-",TEXT( MONTH(TblOrigin[[#This Row],[ODK_DateOfSubmission]]),"00"))</f>
        <v>2022-03</v>
      </c>
    </row>
    <row r="3142" spans="1:16" x14ac:dyDescent="0.25">
      <c r="A3142" s="13">
        <v>3504012</v>
      </c>
      <c r="B3142" s="1">
        <v>350401216</v>
      </c>
      <c r="C3142" s="1">
        <v>24540</v>
      </c>
      <c r="D3142" s="6">
        <v>44643</v>
      </c>
      <c r="E3142" s="1">
        <v>125</v>
      </c>
      <c r="F3142" s="1" t="s">
        <v>68</v>
      </c>
      <c r="G3142" s="1" t="s">
        <v>73</v>
      </c>
      <c r="H3142" s="1" t="s">
        <v>1059</v>
      </c>
      <c r="I3142" s="1" t="s">
        <v>1482</v>
      </c>
      <c r="J3142" s="1" t="s">
        <v>1483</v>
      </c>
      <c r="K3142" s="1">
        <v>31.052442887600002</v>
      </c>
      <c r="L3142" s="1">
        <v>46.236798131699999</v>
      </c>
      <c r="M3142" s="1">
        <v>6</v>
      </c>
      <c r="N3142" s="1" t="s">
        <v>87</v>
      </c>
      <c r="O3142" s="1">
        <v>2</v>
      </c>
      <c r="P3142" t="str">
        <f>_xlfn.CONCAT( YEAR(TblOrigin[[#This Row],[ODK_DateOfSubmission]]), "-",TEXT( MONTH(TblOrigin[[#This Row],[ODK_DateOfSubmission]]),"00"))</f>
        <v>2022-03</v>
      </c>
    </row>
    <row r="3143" spans="1:16" x14ac:dyDescent="0.25">
      <c r="A3143" s="13">
        <v>3504001</v>
      </c>
      <c r="B3143" s="1">
        <v>350400116</v>
      </c>
      <c r="C3143" s="1">
        <v>24494</v>
      </c>
      <c r="D3143" s="6">
        <v>44643</v>
      </c>
      <c r="E3143" s="1">
        <v>125</v>
      </c>
      <c r="F3143" s="1" t="s">
        <v>68</v>
      </c>
      <c r="G3143" s="1" t="s">
        <v>73</v>
      </c>
      <c r="H3143" s="1" t="s">
        <v>1059</v>
      </c>
      <c r="I3143" s="1" t="s">
        <v>1060</v>
      </c>
      <c r="J3143" s="1" t="s">
        <v>1061</v>
      </c>
      <c r="K3143" s="1">
        <v>31.027710880499999</v>
      </c>
      <c r="L3143" s="1">
        <v>46.218214741200001</v>
      </c>
      <c r="M3143" s="1">
        <v>45</v>
      </c>
      <c r="N3143" s="1" t="s">
        <v>87</v>
      </c>
      <c r="O3143" s="1">
        <v>15</v>
      </c>
      <c r="P3143" t="str">
        <f>_xlfn.CONCAT( YEAR(TblOrigin[[#This Row],[ODK_DateOfSubmission]]), "-",TEXT( MONTH(TblOrigin[[#This Row],[ODK_DateOfSubmission]]),"00"))</f>
        <v>2022-03</v>
      </c>
    </row>
    <row r="3144" spans="1:16" x14ac:dyDescent="0.25">
      <c r="A3144" s="13">
        <v>3504002</v>
      </c>
      <c r="B3144" s="1">
        <v>350400216</v>
      </c>
      <c r="C3144" s="1">
        <v>25529</v>
      </c>
      <c r="D3144" s="6">
        <v>44643</v>
      </c>
      <c r="E3144" s="1">
        <v>125</v>
      </c>
      <c r="F3144" s="1" t="s">
        <v>68</v>
      </c>
      <c r="G3144" s="1" t="s">
        <v>73</v>
      </c>
      <c r="H3144" s="1" t="s">
        <v>1059</v>
      </c>
      <c r="I3144" s="1" t="s">
        <v>1062</v>
      </c>
      <c r="J3144" s="1" t="s">
        <v>1063</v>
      </c>
      <c r="K3144" s="1">
        <v>31.033167288000001</v>
      </c>
      <c r="L3144" s="1">
        <v>46.273891712999998</v>
      </c>
      <c r="M3144" s="1">
        <v>9</v>
      </c>
      <c r="N3144" s="1" t="s">
        <v>87</v>
      </c>
      <c r="O3144" s="1">
        <v>5</v>
      </c>
      <c r="P3144" t="str">
        <f>_xlfn.CONCAT( YEAR(TblOrigin[[#This Row],[ODK_DateOfSubmission]]), "-",TEXT( MONTH(TblOrigin[[#This Row],[ODK_DateOfSubmission]]),"00"))</f>
        <v>2022-03</v>
      </c>
    </row>
    <row r="3145" spans="1:16" x14ac:dyDescent="0.25">
      <c r="A3145" s="13">
        <v>3504007</v>
      </c>
      <c r="B3145" s="1">
        <v>350400716</v>
      </c>
      <c r="C3145" s="1">
        <v>25525</v>
      </c>
      <c r="D3145" s="6">
        <v>44643</v>
      </c>
      <c r="E3145" s="1">
        <v>125</v>
      </c>
      <c r="F3145" s="1" t="s">
        <v>68</v>
      </c>
      <c r="G3145" s="1" t="s">
        <v>73</v>
      </c>
      <c r="H3145" s="1" t="s">
        <v>1059</v>
      </c>
      <c r="I3145" s="1" t="s">
        <v>1064</v>
      </c>
      <c r="J3145" s="1" t="s">
        <v>1065</v>
      </c>
      <c r="K3145" s="1">
        <v>31.027024004299999</v>
      </c>
      <c r="L3145" s="1">
        <v>46.241676675500003</v>
      </c>
      <c r="M3145" s="1">
        <v>40</v>
      </c>
      <c r="N3145" s="1" t="s">
        <v>87</v>
      </c>
      <c r="O3145" s="1">
        <v>4</v>
      </c>
      <c r="P3145" t="str">
        <f>_xlfn.CONCAT( YEAR(TblOrigin[[#This Row],[ODK_DateOfSubmission]]), "-",TEXT( MONTH(TblOrigin[[#This Row],[ODK_DateOfSubmission]]),"00"))</f>
        <v>2022-03</v>
      </c>
    </row>
    <row r="3146" spans="1:16" x14ac:dyDescent="0.25">
      <c r="A3146" s="13">
        <v>3504010</v>
      </c>
      <c r="B3146" s="1">
        <v>350401016</v>
      </c>
      <c r="C3146" s="1">
        <v>24740</v>
      </c>
      <c r="D3146" s="6">
        <v>44643</v>
      </c>
      <c r="E3146" s="1">
        <v>125</v>
      </c>
      <c r="F3146" s="1" t="s">
        <v>68</v>
      </c>
      <c r="G3146" s="1" t="s">
        <v>73</v>
      </c>
      <c r="H3146" s="1" t="s">
        <v>1059</v>
      </c>
      <c r="I3146" s="1" t="s">
        <v>1353</v>
      </c>
      <c r="J3146" s="1" t="s">
        <v>1354</v>
      </c>
      <c r="K3146" s="1">
        <v>31.038505004899999</v>
      </c>
      <c r="L3146" s="1">
        <v>46.242960423</v>
      </c>
      <c r="M3146" s="1">
        <v>3</v>
      </c>
      <c r="N3146" s="1" t="s">
        <v>87</v>
      </c>
      <c r="O3146" s="1">
        <v>3</v>
      </c>
      <c r="P3146" t="str">
        <f>_xlfn.CONCAT( YEAR(TblOrigin[[#This Row],[ODK_DateOfSubmission]]), "-",TEXT( MONTH(TblOrigin[[#This Row],[ODK_DateOfSubmission]]),"00"))</f>
        <v>2022-03</v>
      </c>
    </row>
    <row r="3147" spans="1:16" x14ac:dyDescent="0.25">
      <c r="A3147" s="13">
        <v>3505013</v>
      </c>
      <c r="B3147" s="1">
        <v>350501316</v>
      </c>
      <c r="C3147" s="1">
        <v>33809</v>
      </c>
      <c r="D3147" s="6">
        <v>44643</v>
      </c>
      <c r="E3147" s="1">
        <v>125</v>
      </c>
      <c r="F3147" s="1" t="s">
        <v>68</v>
      </c>
      <c r="G3147" s="1" t="s">
        <v>77</v>
      </c>
      <c r="H3147" s="1" t="s">
        <v>1119</v>
      </c>
      <c r="I3147" s="1" t="s">
        <v>1342</v>
      </c>
      <c r="J3147" s="1" t="s">
        <v>232</v>
      </c>
      <c r="K3147" s="1">
        <v>30.914428999999998</v>
      </c>
      <c r="L3147" s="1">
        <v>46.47878</v>
      </c>
      <c r="M3147" s="1">
        <v>21</v>
      </c>
      <c r="N3147" s="1" t="s">
        <v>119</v>
      </c>
      <c r="O3147" s="1">
        <v>7</v>
      </c>
      <c r="P3147" t="str">
        <f>_xlfn.CONCAT( YEAR(TblOrigin[[#This Row],[ODK_DateOfSubmission]]), "-",TEXT( MONTH(TblOrigin[[#This Row],[ODK_DateOfSubmission]]),"00"))</f>
        <v>2022-03</v>
      </c>
    </row>
    <row r="3148" spans="1:16" x14ac:dyDescent="0.25">
      <c r="A3148" s="13">
        <v>3504054</v>
      </c>
      <c r="B3148" s="1">
        <v>350405416</v>
      </c>
      <c r="C3148" s="1">
        <v>9427</v>
      </c>
      <c r="D3148" s="6">
        <v>44643</v>
      </c>
      <c r="E3148" s="1">
        <v>125</v>
      </c>
      <c r="F3148" s="1" t="s">
        <v>68</v>
      </c>
      <c r="G3148" s="1" t="s">
        <v>73</v>
      </c>
      <c r="H3148" s="1" t="s">
        <v>1059</v>
      </c>
      <c r="I3148" s="1" t="s">
        <v>1110</v>
      </c>
      <c r="J3148" s="1" t="s">
        <v>1111</v>
      </c>
      <c r="K3148" s="1">
        <v>31.033617899999999</v>
      </c>
      <c r="L3148" s="1">
        <v>46.217652000000001</v>
      </c>
      <c r="M3148" s="1">
        <v>135</v>
      </c>
      <c r="N3148" s="1" t="s">
        <v>70</v>
      </c>
      <c r="O3148" s="1">
        <v>40</v>
      </c>
      <c r="P3148" t="str">
        <f>_xlfn.CONCAT( YEAR(TblOrigin[[#This Row],[ODK_DateOfSubmission]]), "-",TEXT( MONTH(TblOrigin[[#This Row],[ODK_DateOfSubmission]]),"00"))</f>
        <v>2022-03</v>
      </c>
    </row>
    <row r="3149" spans="1:16" x14ac:dyDescent="0.25">
      <c r="A3149" s="13">
        <v>3504019</v>
      </c>
      <c r="B3149" s="1">
        <v>350401916</v>
      </c>
      <c r="C3149" s="1">
        <v>9470</v>
      </c>
      <c r="D3149" s="6">
        <v>44643</v>
      </c>
      <c r="E3149" s="1">
        <v>125</v>
      </c>
      <c r="F3149" s="1" t="s">
        <v>68</v>
      </c>
      <c r="G3149" s="1" t="s">
        <v>73</v>
      </c>
      <c r="H3149" s="1" t="s">
        <v>1059</v>
      </c>
      <c r="I3149" s="1" t="s">
        <v>1076</v>
      </c>
      <c r="J3149" s="1" t="s">
        <v>1077</v>
      </c>
      <c r="K3149" s="1">
        <v>31.0569626851</v>
      </c>
      <c r="L3149" s="1">
        <v>46.266143804899997</v>
      </c>
      <c r="M3149" s="1">
        <v>13</v>
      </c>
      <c r="N3149" s="1" t="s">
        <v>116</v>
      </c>
      <c r="O3149" s="1">
        <v>3</v>
      </c>
      <c r="P3149" t="str">
        <f>_xlfn.CONCAT( YEAR(TblOrigin[[#This Row],[ODK_DateOfSubmission]]), "-",TEXT( MONTH(TblOrigin[[#This Row],[ODK_DateOfSubmission]]),"00"))</f>
        <v>2022-03</v>
      </c>
    </row>
    <row r="3150" spans="1:16" x14ac:dyDescent="0.25">
      <c r="A3150" s="13">
        <v>3502018</v>
      </c>
      <c r="B3150" s="1">
        <v>350201816</v>
      </c>
      <c r="C3150" s="1">
        <v>10289</v>
      </c>
      <c r="D3150" s="6">
        <v>44644</v>
      </c>
      <c r="E3150" s="1">
        <v>125</v>
      </c>
      <c r="F3150" s="1" t="s">
        <v>68</v>
      </c>
      <c r="G3150" s="1" t="s">
        <v>81</v>
      </c>
      <c r="H3150" s="1" t="s">
        <v>1047</v>
      </c>
      <c r="I3150" s="1" t="s">
        <v>1088</v>
      </c>
      <c r="J3150" s="1" t="s">
        <v>1510</v>
      </c>
      <c r="K3150" s="1">
        <v>31.715143000000001</v>
      </c>
      <c r="L3150" s="1">
        <v>46.098461</v>
      </c>
      <c r="M3150" s="1">
        <v>8</v>
      </c>
      <c r="N3150" s="1" t="s">
        <v>70</v>
      </c>
      <c r="O3150" s="1">
        <v>3</v>
      </c>
      <c r="P3150" t="str">
        <f>_xlfn.CONCAT( YEAR(TblOrigin[[#This Row],[ODK_DateOfSubmission]]), "-",TEXT( MONTH(TblOrigin[[#This Row],[ODK_DateOfSubmission]]),"00"))</f>
        <v>2022-03</v>
      </c>
    </row>
    <row r="3151" spans="1:16" x14ac:dyDescent="0.25">
      <c r="A3151" s="13">
        <v>3505003</v>
      </c>
      <c r="B3151" s="1">
        <v>350500316</v>
      </c>
      <c r="C3151" s="1">
        <v>25436</v>
      </c>
      <c r="D3151" s="6">
        <v>44644</v>
      </c>
      <c r="E3151" s="1">
        <v>125</v>
      </c>
      <c r="F3151" s="1" t="s">
        <v>68</v>
      </c>
      <c r="G3151" s="1" t="s">
        <v>77</v>
      </c>
      <c r="H3151" s="1" t="s">
        <v>1115</v>
      </c>
      <c r="I3151" s="1" t="s">
        <v>1116</v>
      </c>
      <c r="J3151" s="1" t="s">
        <v>1117</v>
      </c>
      <c r="K3151" s="1">
        <v>30.906636502200001</v>
      </c>
      <c r="L3151" s="1">
        <v>46.445979934699999</v>
      </c>
      <c r="M3151" s="1">
        <v>19</v>
      </c>
      <c r="N3151" s="1" t="s">
        <v>70</v>
      </c>
      <c r="O3151" s="1">
        <v>3</v>
      </c>
      <c r="P3151" t="str">
        <f>_xlfn.CONCAT( YEAR(TblOrigin[[#This Row],[ODK_DateOfSubmission]]), "-",TEXT( MONTH(TblOrigin[[#This Row],[ODK_DateOfSubmission]]),"00"))</f>
        <v>2022-03</v>
      </c>
    </row>
    <row r="3152" spans="1:16" x14ac:dyDescent="0.25">
      <c r="A3152" s="13">
        <v>3505016</v>
      </c>
      <c r="B3152" s="1">
        <v>350501616</v>
      </c>
      <c r="C3152" s="1">
        <v>34161</v>
      </c>
      <c r="D3152" s="6">
        <v>44644</v>
      </c>
      <c r="E3152" s="1">
        <v>125</v>
      </c>
      <c r="F3152" s="1" t="s">
        <v>68</v>
      </c>
      <c r="G3152" s="1" t="s">
        <v>77</v>
      </c>
      <c r="H3152" s="1" t="s">
        <v>1115</v>
      </c>
      <c r="I3152" s="1" t="s">
        <v>1428</v>
      </c>
      <c r="J3152" s="1" t="s">
        <v>1429</v>
      </c>
      <c r="K3152" s="1">
        <v>30.880265143100001</v>
      </c>
      <c r="L3152" s="1">
        <v>46.454987385000003</v>
      </c>
      <c r="M3152" s="1">
        <v>10</v>
      </c>
      <c r="N3152" s="1" t="s">
        <v>87</v>
      </c>
      <c r="O3152" s="1">
        <v>1</v>
      </c>
      <c r="P3152" t="str">
        <f>_xlfn.CONCAT( YEAR(TblOrigin[[#This Row],[ODK_DateOfSubmission]]), "-",TEXT( MONTH(TblOrigin[[#This Row],[ODK_DateOfSubmission]]),"00"))</f>
        <v>2022-03</v>
      </c>
    </row>
    <row r="3153" spans="1:16" x14ac:dyDescent="0.25">
      <c r="A3153" s="13">
        <v>3505011</v>
      </c>
      <c r="B3153" s="1">
        <v>350501116</v>
      </c>
      <c r="C3153" s="1">
        <v>9258</v>
      </c>
      <c r="D3153" s="6">
        <v>44644</v>
      </c>
      <c r="E3153" s="1">
        <v>125</v>
      </c>
      <c r="F3153" s="1" t="s">
        <v>68</v>
      </c>
      <c r="G3153" s="1" t="s">
        <v>77</v>
      </c>
      <c r="H3153" s="1" t="s">
        <v>1115</v>
      </c>
      <c r="I3153" s="1" t="s">
        <v>1126</v>
      </c>
      <c r="J3153" s="1" t="s">
        <v>1127</v>
      </c>
      <c r="K3153" s="1">
        <v>30.901869618300001</v>
      </c>
      <c r="L3153" s="1">
        <v>46.458244977299998</v>
      </c>
      <c r="M3153" s="1">
        <v>10</v>
      </c>
      <c r="N3153" s="1" t="s">
        <v>87</v>
      </c>
      <c r="O3153" s="1">
        <v>4</v>
      </c>
      <c r="P3153" t="str">
        <f>_xlfn.CONCAT( YEAR(TblOrigin[[#This Row],[ODK_DateOfSubmission]]), "-",TEXT( MONTH(TblOrigin[[#This Row],[ODK_DateOfSubmission]]),"00"))</f>
        <v>2022-03</v>
      </c>
    </row>
    <row r="3154" spans="1:16" x14ac:dyDescent="0.25">
      <c r="A3154" s="13">
        <v>3505007</v>
      </c>
      <c r="B3154" s="1">
        <v>350500716</v>
      </c>
      <c r="C3154" s="1">
        <v>9332</v>
      </c>
      <c r="D3154" s="6">
        <v>44644</v>
      </c>
      <c r="E3154" s="1">
        <v>125</v>
      </c>
      <c r="F3154" s="1" t="s">
        <v>68</v>
      </c>
      <c r="G3154" s="1" t="s">
        <v>77</v>
      </c>
      <c r="H3154" s="1" t="s">
        <v>1115</v>
      </c>
      <c r="I3154" s="1" t="s">
        <v>1123</v>
      </c>
      <c r="J3154" s="1" t="s">
        <v>216</v>
      </c>
      <c r="K3154" s="1">
        <v>30.879031632699999</v>
      </c>
      <c r="L3154" s="1">
        <v>46.464224314600003</v>
      </c>
      <c r="M3154" s="1">
        <v>9</v>
      </c>
      <c r="N3154" s="1" t="s">
        <v>87</v>
      </c>
      <c r="O3154" s="1">
        <v>5</v>
      </c>
      <c r="P3154" t="str">
        <f>_xlfn.CONCAT( YEAR(TblOrigin[[#This Row],[ODK_DateOfSubmission]]), "-",TEXT( MONTH(TblOrigin[[#This Row],[ODK_DateOfSubmission]]),"00"))</f>
        <v>2022-03</v>
      </c>
    </row>
    <row r="3155" spans="1:16" x14ac:dyDescent="0.25">
      <c r="A3155" s="13">
        <v>3502018</v>
      </c>
      <c r="B3155" s="1">
        <v>350201816</v>
      </c>
      <c r="C3155" s="1">
        <v>10289</v>
      </c>
      <c r="D3155" s="6">
        <v>44644</v>
      </c>
      <c r="E3155" s="1">
        <v>125</v>
      </c>
      <c r="F3155" s="1" t="s">
        <v>68</v>
      </c>
      <c r="G3155" s="1" t="s">
        <v>81</v>
      </c>
      <c r="H3155" s="1" t="s">
        <v>1047</v>
      </c>
      <c r="I3155" s="1" t="s">
        <v>1088</v>
      </c>
      <c r="J3155" s="1" t="s">
        <v>1510</v>
      </c>
      <c r="K3155" s="1">
        <v>31.715143000000001</v>
      </c>
      <c r="L3155" s="1">
        <v>46.098461</v>
      </c>
      <c r="M3155" s="1">
        <v>8</v>
      </c>
      <c r="N3155" s="1" t="s">
        <v>87</v>
      </c>
      <c r="O3155" s="1">
        <v>3</v>
      </c>
      <c r="P3155" t="str">
        <f>_xlfn.CONCAT( YEAR(TblOrigin[[#This Row],[ODK_DateOfSubmission]]), "-",TEXT( MONTH(TblOrigin[[#This Row],[ODK_DateOfSubmission]]),"00"))</f>
        <v>2022-03</v>
      </c>
    </row>
    <row r="3156" spans="1:16" x14ac:dyDescent="0.25">
      <c r="A3156" s="13">
        <v>3502012</v>
      </c>
      <c r="B3156" s="1">
        <v>350201216</v>
      </c>
      <c r="C3156" s="1">
        <v>33800</v>
      </c>
      <c r="D3156" s="6">
        <v>44644</v>
      </c>
      <c r="E3156" s="1">
        <v>125</v>
      </c>
      <c r="F3156" s="1" t="s">
        <v>68</v>
      </c>
      <c r="G3156" s="1" t="s">
        <v>81</v>
      </c>
      <c r="H3156" s="1" t="s">
        <v>1048</v>
      </c>
      <c r="I3156" s="1" t="s">
        <v>1337</v>
      </c>
      <c r="J3156" s="1" t="s">
        <v>1338</v>
      </c>
      <c r="K3156" s="1">
        <v>31.541273</v>
      </c>
      <c r="L3156" s="1">
        <v>46.125217999999997</v>
      </c>
      <c r="M3156" s="1">
        <v>5</v>
      </c>
      <c r="N3156" s="1" t="s">
        <v>87</v>
      </c>
      <c r="O3156" s="1">
        <v>2</v>
      </c>
      <c r="P3156" t="str">
        <f>_xlfn.CONCAT( YEAR(TblOrigin[[#This Row],[ODK_DateOfSubmission]]), "-",TEXT( MONTH(TblOrigin[[#This Row],[ODK_DateOfSubmission]]),"00"))</f>
        <v>2022-03</v>
      </c>
    </row>
    <row r="3157" spans="1:16" x14ac:dyDescent="0.25">
      <c r="A3157" s="13">
        <v>3502015</v>
      </c>
      <c r="B3157" s="1">
        <v>350201516</v>
      </c>
      <c r="C3157" s="1">
        <v>33803</v>
      </c>
      <c r="D3157" s="6">
        <v>44644</v>
      </c>
      <c r="E3157" s="1">
        <v>125</v>
      </c>
      <c r="F3157" s="1" t="s">
        <v>68</v>
      </c>
      <c r="G3157" s="1" t="s">
        <v>81</v>
      </c>
      <c r="H3157" s="1" t="s">
        <v>1048</v>
      </c>
      <c r="I3157" s="1" t="s">
        <v>1531</v>
      </c>
      <c r="J3157" s="1" t="s">
        <v>1532</v>
      </c>
      <c r="K3157" s="1">
        <v>31.543367</v>
      </c>
      <c r="L3157" s="1">
        <v>46.119889000000001</v>
      </c>
      <c r="M3157" s="1">
        <v>4</v>
      </c>
      <c r="N3157" s="1" t="s">
        <v>87</v>
      </c>
      <c r="O3157" s="1">
        <v>2</v>
      </c>
      <c r="P3157" t="str">
        <f>_xlfn.CONCAT( YEAR(TblOrigin[[#This Row],[ODK_DateOfSubmission]]), "-",TEXT( MONTH(TblOrigin[[#This Row],[ODK_DateOfSubmission]]),"00"))</f>
        <v>2022-03</v>
      </c>
    </row>
    <row r="3158" spans="1:16" x14ac:dyDescent="0.25">
      <c r="A3158" s="13">
        <v>3502018</v>
      </c>
      <c r="B3158" s="1">
        <v>350201816</v>
      </c>
      <c r="C3158" s="1">
        <v>10289</v>
      </c>
      <c r="D3158" s="6">
        <v>44644</v>
      </c>
      <c r="E3158" s="1">
        <v>125</v>
      </c>
      <c r="F3158" s="1" t="s">
        <v>68</v>
      </c>
      <c r="G3158" s="1" t="s">
        <v>81</v>
      </c>
      <c r="H3158" s="1" t="s">
        <v>1047</v>
      </c>
      <c r="I3158" s="1" t="s">
        <v>1088</v>
      </c>
      <c r="J3158" s="1" t="s">
        <v>1510</v>
      </c>
      <c r="K3158" s="1">
        <v>31.715143000000001</v>
      </c>
      <c r="L3158" s="1">
        <v>46.098461</v>
      </c>
      <c r="M3158" s="1">
        <v>8</v>
      </c>
      <c r="N3158" s="1" t="s">
        <v>78</v>
      </c>
      <c r="O3158" s="1">
        <v>2</v>
      </c>
      <c r="P3158" t="str">
        <f>_xlfn.CONCAT( YEAR(TblOrigin[[#This Row],[ODK_DateOfSubmission]]), "-",TEXT( MONTH(TblOrigin[[#This Row],[ODK_DateOfSubmission]]),"00"))</f>
        <v>2022-03</v>
      </c>
    </row>
    <row r="3159" spans="1:16" x14ac:dyDescent="0.25">
      <c r="A3159" s="13">
        <v>3505001</v>
      </c>
      <c r="B3159" s="1">
        <v>350500116</v>
      </c>
      <c r="C3159" s="1">
        <v>9206</v>
      </c>
      <c r="D3159" s="6">
        <v>44644</v>
      </c>
      <c r="E3159" s="1">
        <v>125</v>
      </c>
      <c r="F3159" s="1" t="s">
        <v>68</v>
      </c>
      <c r="G3159" s="1" t="s">
        <v>77</v>
      </c>
      <c r="H3159" s="1" t="s">
        <v>1115</v>
      </c>
      <c r="I3159" s="1" t="s">
        <v>1430</v>
      </c>
      <c r="J3159" s="1" t="s">
        <v>1431</v>
      </c>
      <c r="K3159" s="1">
        <v>30.883621789100001</v>
      </c>
      <c r="L3159" s="1">
        <v>46.468149586599999</v>
      </c>
      <c r="M3159" s="1">
        <v>3</v>
      </c>
      <c r="N3159" s="1" t="s">
        <v>78</v>
      </c>
      <c r="O3159" s="1">
        <v>3</v>
      </c>
      <c r="P3159" t="str">
        <f>_xlfn.CONCAT( YEAR(TblOrigin[[#This Row],[ODK_DateOfSubmission]]), "-",TEXT( MONTH(TblOrigin[[#This Row],[ODK_DateOfSubmission]]),"00"))</f>
        <v>2022-03</v>
      </c>
    </row>
    <row r="3160" spans="1:16" x14ac:dyDescent="0.25">
      <c r="A3160" s="13">
        <v>3505004</v>
      </c>
      <c r="B3160" s="1">
        <v>350500416</v>
      </c>
      <c r="C3160" s="1">
        <v>25437</v>
      </c>
      <c r="D3160" s="6">
        <v>44644</v>
      </c>
      <c r="E3160" s="1">
        <v>125</v>
      </c>
      <c r="F3160" s="1" t="s">
        <v>68</v>
      </c>
      <c r="G3160" s="1" t="s">
        <v>77</v>
      </c>
      <c r="H3160" s="1" t="s">
        <v>1115</v>
      </c>
      <c r="I3160" s="1" t="s">
        <v>1074</v>
      </c>
      <c r="J3160" s="1" t="s">
        <v>1118</v>
      </c>
      <c r="K3160" s="1">
        <v>30.9061211</v>
      </c>
      <c r="L3160" s="1">
        <v>46.449381199999998</v>
      </c>
      <c r="M3160" s="1">
        <v>12</v>
      </c>
      <c r="N3160" s="1" t="s">
        <v>78</v>
      </c>
      <c r="O3160" s="1">
        <v>4</v>
      </c>
      <c r="P3160" t="str">
        <f>_xlfn.CONCAT( YEAR(TblOrigin[[#This Row],[ODK_DateOfSubmission]]), "-",TEXT( MONTH(TblOrigin[[#This Row],[ODK_DateOfSubmission]]),"00"))</f>
        <v>2022-03</v>
      </c>
    </row>
    <row r="3161" spans="1:16" x14ac:dyDescent="0.25">
      <c r="A3161" s="13">
        <v>3505003</v>
      </c>
      <c r="B3161" s="1">
        <v>350500316</v>
      </c>
      <c r="C3161" s="1">
        <v>25436</v>
      </c>
      <c r="D3161" s="6">
        <v>44644</v>
      </c>
      <c r="E3161" s="1">
        <v>125</v>
      </c>
      <c r="F3161" s="1" t="s">
        <v>68</v>
      </c>
      <c r="G3161" s="1" t="s">
        <v>77</v>
      </c>
      <c r="H3161" s="1" t="s">
        <v>1115</v>
      </c>
      <c r="I3161" s="1" t="s">
        <v>1116</v>
      </c>
      <c r="J3161" s="1" t="s">
        <v>1117</v>
      </c>
      <c r="K3161" s="1">
        <v>30.906636502200001</v>
      </c>
      <c r="L3161" s="1">
        <v>46.445979934699999</v>
      </c>
      <c r="M3161" s="1">
        <v>19</v>
      </c>
      <c r="N3161" s="1" t="s">
        <v>78</v>
      </c>
      <c r="O3161" s="1">
        <v>5</v>
      </c>
      <c r="P3161" t="str">
        <f>_xlfn.CONCAT( YEAR(TblOrigin[[#This Row],[ODK_DateOfSubmission]]), "-",TEXT( MONTH(TblOrigin[[#This Row],[ODK_DateOfSubmission]]),"00"))</f>
        <v>2022-03</v>
      </c>
    </row>
    <row r="3162" spans="1:16" x14ac:dyDescent="0.25">
      <c r="A3162" s="13">
        <v>3505016</v>
      </c>
      <c r="B3162" s="1">
        <v>350501616</v>
      </c>
      <c r="C3162" s="1">
        <v>34161</v>
      </c>
      <c r="D3162" s="6">
        <v>44644</v>
      </c>
      <c r="E3162" s="1">
        <v>125</v>
      </c>
      <c r="F3162" s="1" t="s">
        <v>68</v>
      </c>
      <c r="G3162" s="1" t="s">
        <v>77</v>
      </c>
      <c r="H3162" s="1" t="s">
        <v>1115</v>
      </c>
      <c r="I3162" s="1" t="s">
        <v>1428</v>
      </c>
      <c r="J3162" s="1" t="s">
        <v>1429</v>
      </c>
      <c r="K3162" s="1">
        <v>30.880265143100001</v>
      </c>
      <c r="L3162" s="1">
        <v>46.454987385000003</v>
      </c>
      <c r="M3162" s="1">
        <v>10</v>
      </c>
      <c r="N3162" s="1" t="s">
        <v>78</v>
      </c>
      <c r="O3162" s="1">
        <v>4</v>
      </c>
      <c r="P3162" t="str">
        <f>_xlfn.CONCAT( YEAR(TblOrigin[[#This Row],[ODK_DateOfSubmission]]), "-",TEXT( MONTH(TblOrigin[[#This Row],[ODK_DateOfSubmission]]),"00"))</f>
        <v>2022-03</v>
      </c>
    </row>
    <row r="3163" spans="1:16" x14ac:dyDescent="0.25">
      <c r="A3163" s="13">
        <v>3505015</v>
      </c>
      <c r="B3163" s="1">
        <v>350501516</v>
      </c>
      <c r="C3163" s="1">
        <v>33811</v>
      </c>
      <c r="D3163" s="6">
        <v>44644</v>
      </c>
      <c r="E3163" s="1">
        <v>125</v>
      </c>
      <c r="F3163" s="1" t="s">
        <v>68</v>
      </c>
      <c r="G3163" s="1" t="s">
        <v>77</v>
      </c>
      <c r="H3163" s="1" t="s">
        <v>1128</v>
      </c>
      <c r="I3163" s="1" t="s">
        <v>1342</v>
      </c>
      <c r="J3163" s="1" t="s">
        <v>232</v>
      </c>
      <c r="K3163" s="1">
        <v>30.882387999999999</v>
      </c>
      <c r="L3163" s="1">
        <v>46.568722000000001</v>
      </c>
      <c r="M3163" s="1">
        <v>25</v>
      </c>
      <c r="N3163" s="1" t="s">
        <v>78</v>
      </c>
      <c r="O3163" s="1">
        <v>10</v>
      </c>
      <c r="P3163" t="str">
        <f>_xlfn.CONCAT( YEAR(TblOrigin[[#This Row],[ODK_DateOfSubmission]]), "-",TEXT( MONTH(TblOrigin[[#This Row],[ODK_DateOfSubmission]]),"00"))</f>
        <v>2022-03</v>
      </c>
    </row>
    <row r="3164" spans="1:16" x14ac:dyDescent="0.25">
      <c r="A3164" s="13">
        <v>3505015</v>
      </c>
      <c r="B3164" s="1">
        <v>350501516</v>
      </c>
      <c r="C3164" s="1">
        <v>33811</v>
      </c>
      <c r="D3164" s="6">
        <v>44644</v>
      </c>
      <c r="E3164" s="1">
        <v>125</v>
      </c>
      <c r="F3164" s="1" t="s">
        <v>68</v>
      </c>
      <c r="G3164" s="1" t="s">
        <v>77</v>
      </c>
      <c r="H3164" s="1" t="s">
        <v>1128</v>
      </c>
      <c r="I3164" s="1" t="s">
        <v>1342</v>
      </c>
      <c r="J3164" s="1" t="s">
        <v>232</v>
      </c>
      <c r="K3164" s="1">
        <v>30.882387999999999</v>
      </c>
      <c r="L3164" s="1">
        <v>46.568722000000001</v>
      </c>
      <c r="M3164" s="1">
        <v>25</v>
      </c>
      <c r="N3164" s="1" t="s">
        <v>87</v>
      </c>
      <c r="O3164" s="1">
        <v>5</v>
      </c>
      <c r="P3164" t="str">
        <f>_xlfn.CONCAT( YEAR(TblOrigin[[#This Row],[ODK_DateOfSubmission]]), "-",TEXT( MONTH(TblOrigin[[#This Row],[ODK_DateOfSubmission]]),"00"))</f>
        <v>2022-03</v>
      </c>
    </row>
    <row r="3165" spans="1:16" x14ac:dyDescent="0.25">
      <c r="A3165" s="13">
        <v>3502012</v>
      </c>
      <c r="B3165" s="1">
        <v>350201216</v>
      </c>
      <c r="C3165" s="1">
        <v>33800</v>
      </c>
      <c r="D3165" s="6">
        <v>44644</v>
      </c>
      <c r="E3165" s="1">
        <v>125</v>
      </c>
      <c r="F3165" s="1" t="s">
        <v>68</v>
      </c>
      <c r="G3165" s="1" t="s">
        <v>81</v>
      </c>
      <c r="H3165" s="1" t="s">
        <v>1048</v>
      </c>
      <c r="I3165" s="1" t="s">
        <v>1337</v>
      </c>
      <c r="J3165" s="1" t="s">
        <v>1338</v>
      </c>
      <c r="K3165" s="1">
        <v>31.541273</v>
      </c>
      <c r="L3165" s="1">
        <v>46.125217999999997</v>
      </c>
      <c r="M3165" s="1">
        <v>5</v>
      </c>
      <c r="N3165" s="1" t="s">
        <v>90</v>
      </c>
      <c r="O3165" s="1">
        <v>3</v>
      </c>
      <c r="P3165" t="str">
        <f>_xlfn.CONCAT( YEAR(TblOrigin[[#This Row],[ODK_DateOfSubmission]]), "-",TEXT( MONTH(TblOrigin[[#This Row],[ODK_DateOfSubmission]]),"00"))</f>
        <v>2022-03</v>
      </c>
    </row>
    <row r="3166" spans="1:16" x14ac:dyDescent="0.25">
      <c r="A3166" s="13">
        <v>3505011</v>
      </c>
      <c r="B3166" s="1">
        <v>350501116</v>
      </c>
      <c r="C3166" s="1">
        <v>9258</v>
      </c>
      <c r="D3166" s="6">
        <v>44644</v>
      </c>
      <c r="E3166" s="1">
        <v>125</v>
      </c>
      <c r="F3166" s="1" t="s">
        <v>68</v>
      </c>
      <c r="G3166" s="1" t="s">
        <v>77</v>
      </c>
      <c r="H3166" s="1" t="s">
        <v>1115</v>
      </c>
      <c r="I3166" s="1" t="s">
        <v>1126</v>
      </c>
      <c r="J3166" s="1" t="s">
        <v>1127</v>
      </c>
      <c r="K3166" s="1">
        <v>30.901869618300001</v>
      </c>
      <c r="L3166" s="1">
        <v>46.458244977299998</v>
      </c>
      <c r="M3166" s="1">
        <v>10</v>
      </c>
      <c r="N3166" s="1" t="s">
        <v>82</v>
      </c>
      <c r="O3166" s="1">
        <v>2</v>
      </c>
      <c r="P3166" t="str">
        <f>_xlfn.CONCAT( YEAR(TblOrigin[[#This Row],[ODK_DateOfSubmission]]), "-",TEXT( MONTH(TblOrigin[[#This Row],[ODK_DateOfSubmission]]),"00"))</f>
        <v>2022-03</v>
      </c>
    </row>
    <row r="3167" spans="1:16" x14ac:dyDescent="0.25">
      <c r="A3167" s="13">
        <v>3502015</v>
      </c>
      <c r="B3167" s="1">
        <v>350201516</v>
      </c>
      <c r="C3167" s="1">
        <v>33803</v>
      </c>
      <c r="D3167" s="6">
        <v>44644</v>
      </c>
      <c r="E3167" s="1">
        <v>125</v>
      </c>
      <c r="F3167" s="1" t="s">
        <v>68</v>
      </c>
      <c r="G3167" s="1" t="s">
        <v>81</v>
      </c>
      <c r="H3167" s="1" t="s">
        <v>1048</v>
      </c>
      <c r="I3167" s="1" t="s">
        <v>1531</v>
      </c>
      <c r="J3167" s="1" t="s">
        <v>1532</v>
      </c>
      <c r="K3167" s="1">
        <v>31.543367</v>
      </c>
      <c r="L3167" s="1">
        <v>46.119889000000001</v>
      </c>
      <c r="M3167" s="1">
        <v>4</v>
      </c>
      <c r="N3167" s="1" t="s">
        <v>66</v>
      </c>
      <c r="O3167" s="1">
        <v>2</v>
      </c>
      <c r="P3167" t="str">
        <f>_xlfn.CONCAT( YEAR(TblOrigin[[#This Row],[ODK_DateOfSubmission]]), "-",TEXT( MONTH(TblOrigin[[#This Row],[ODK_DateOfSubmission]]),"00"))</f>
        <v>2022-03</v>
      </c>
    </row>
    <row r="3168" spans="1:16" x14ac:dyDescent="0.25">
      <c r="A3168" s="13">
        <v>3505003</v>
      </c>
      <c r="B3168" s="1">
        <v>350500316</v>
      </c>
      <c r="C3168" s="1">
        <v>25436</v>
      </c>
      <c r="D3168" s="6">
        <v>44644</v>
      </c>
      <c r="E3168" s="1">
        <v>125</v>
      </c>
      <c r="F3168" s="1" t="s">
        <v>68</v>
      </c>
      <c r="G3168" s="1" t="s">
        <v>77</v>
      </c>
      <c r="H3168" s="1" t="s">
        <v>1115</v>
      </c>
      <c r="I3168" s="1" t="s">
        <v>1116</v>
      </c>
      <c r="J3168" s="1" t="s">
        <v>1117</v>
      </c>
      <c r="K3168" s="1">
        <v>30.906636502200001</v>
      </c>
      <c r="L3168" s="1">
        <v>46.445979934699999</v>
      </c>
      <c r="M3168" s="1">
        <v>19</v>
      </c>
      <c r="N3168" s="1" t="s">
        <v>133</v>
      </c>
      <c r="O3168" s="1">
        <v>1</v>
      </c>
      <c r="P3168" t="str">
        <f>_xlfn.CONCAT( YEAR(TblOrigin[[#This Row],[ODK_DateOfSubmission]]), "-",TEXT( MONTH(TblOrigin[[#This Row],[ODK_DateOfSubmission]]),"00"))</f>
        <v>2022-03</v>
      </c>
    </row>
    <row r="3169" spans="1:16" x14ac:dyDescent="0.25">
      <c r="A3169" s="13">
        <v>3505003</v>
      </c>
      <c r="B3169" s="1">
        <v>350500316</v>
      </c>
      <c r="C3169" s="1">
        <v>25436</v>
      </c>
      <c r="D3169" s="6">
        <v>44644</v>
      </c>
      <c r="E3169" s="1">
        <v>125</v>
      </c>
      <c r="F3169" s="1" t="s">
        <v>68</v>
      </c>
      <c r="G3169" s="1" t="s">
        <v>77</v>
      </c>
      <c r="H3169" s="1" t="s">
        <v>1115</v>
      </c>
      <c r="I3169" s="1" t="s">
        <v>1116</v>
      </c>
      <c r="J3169" s="1" t="s">
        <v>1117</v>
      </c>
      <c r="K3169" s="1">
        <v>30.906636502200001</v>
      </c>
      <c r="L3169" s="1">
        <v>46.445979934699999</v>
      </c>
      <c r="M3169" s="1">
        <v>19</v>
      </c>
      <c r="N3169" s="1" t="s">
        <v>90</v>
      </c>
      <c r="O3169" s="1">
        <v>10</v>
      </c>
      <c r="P3169" t="str">
        <f>_xlfn.CONCAT( YEAR(TblOrigin[[#This Row],[ODK_DateOfSubmission]]), "-",TEXT( MONTH(TblOrigin[[#This Row],[ODK_DateOfSubmission]]),"00"))</f>
        <v>2022-03</v>
      </c>
    </row>
    <row r="3170" spans="1:16" x14ac:dyDescent="0.25">
      <c r="A3170" s="13">
        <v>3505004</v>
      </c>
      <c r="B3170" s="1">
        <v>350500416</v>
      </c>
      <c r="C3170" s="1">
        <v>25437</v>
      </c>
      <c r="D3170" s="6">
        <v>44644</v>
      </c>
      <c r="E3170" s="1">
        <v>125</v>
      </c>
      <c r="F3170" s="1" t="s">
        <v>68</v>
      </c>
      <c r="G3170" s="1" t="s">
        <v>77</v>
      </c>
      <c r="H3170" s="1" t="s">
        <v>1115</v>
      </c>
      <c r="I3170" s="1" t="s">
        <v>1074</v>
      </c>
      <c r="J3170" s="1" t="s">
        <v>1118</v>
      </c>
      <c r="K3170" s="1">
        <v>30.9061211</v>
      </c>
      <c r="L3170" s="1">
        <v>46.449381199999998</v>
      </c>
      <c r="M3170" s="1">
        <v>12</v>
      </c>
      <c r="N3170" s="1" t="s">
        <v>90</v>
      </c>
      <c r="O3170" s="1">
        <v>3</v>
      </c>
      <c r="P3170" t="str">
        <f>_xlfn.CONCAT( YEAR(TblOrigin[[#This Row],[ODK_DateOfSubmission]]), "-",TEXT( MONTH(TblOrigin[[#This Row],[ODK_DateOfSubmission]]),"00"))</f>
        <v>2022-03</v>
      </c>
    </row>
    <row r="3171" spans="1:16" x14ac:dyDescent="0.25">
      <c r="A3171" s="13">
        <v>3505007</v>
      </c>
      <c r="B3171" s="1">
        <v>350500716</v>
      </c>
      <c r="C3171" s="1">
        <v>9332</v>
      </c>
      <c r="D3171" s="6">
        <v>44644</v>
      </c>
      <c r="E3171" s="1">
        <v>125</v>
      </c>
      <c r="F3171" s="1" t="s">
        <v>68</v>
      </c>
      <c r="G3171" s="1" t="s">
        <v>77</v>
      </c>
      <c r="H3171" s="1" t="s">
        <v>1115</v>
      </c>
      <c r="I3171" s="1" t="s">
        <v>1123</v>
      </c>
      <c r="J3171" s="1" t="s">
        <v>216</v>
      </c>
      <c r="K3171" s="1">
        <v>30.879031632699999</v>
      </c>
      <c r="L3171" s="1">
        <v>46.464224314600003</v>
      </c>
      <c r="M3171" s="1">
        <v>9</v>
      </c>
      <c r="N3171" s="1" t="s">
        <v>90</v>
      </c>
      <c r="O3171" s="1">
        <v>4</v>
      </c>
      <c r="P3171" t="str">
        <f>_xlfn.CONCAT( YEAR(TblOrigin[[#This Row],[ODK_DateOfSubmission]]), "-",TEXT( MONTH(TblOrigin[[#This Row],[ODK_DateOfSubmission]]),"00"))</f>
        <v>2022-03</v>
      </c>
    </row>
    <row r="3172" spans="1:16" x14ac:dyDescent="0.25">
      <c r="A3172" s="13">
        <v>3505010</v>
      </c>
      <c r="B3172" s="1">
        <v>350501016</v>
      </c>
      <c r="C3172" s="1">
        <v>9261</v>
      </c>
      <c r="D3172" s="6">
        <v>44644</v>
      </c>
      <c r="E3172" s="1">
        <v>125</v>
      </c>
      <c r="F3172" s="1" t="s">
        <v>68</v>
      </c>
      <c r="G3172" s="1" t="s">
        <v>77</v>
      </c>
      <c r="H3172" s="1" t="s">
        <v>1115</v>
      </c>
      <c r="I3172" s="1" t="s">
        <v>1124</v>
      </c>
      <c r="J3172" s="1" t="s">
        <v>1125</v>
      </c>
      <c r="K3172" s="1">
        <v>30.885581129199998</v>
      </c>
      <c r="L3172" s="1">
        <v>46.460596602099997</v>
      </c>
      <c r="M3172" s="1">
        <v>5</v>
      </c>
      <c r="N3172" s="1" t="s">
        <v>90</v>
      </c>
      <c r="O3172" s="1">
        <v>5</v>
      </c>
      <c r="P3172" t="str">
        <f>_xlfn.CONCAT( YEAR(TblOrigin[[#This Row],[ODK_DateOfSubmission]]), "-",TEXT( MONTH(TblOrigin[[#This Row],[ODK_DateOfSubmission]]),"00"))</f>
        <v>2022-03</v>
      </c>
    </row>
    <row r="3173" spans="1:16" x14ac:dyDescent="0.25">
      <c r="A3173" s="13">
        <v>3505016</v>
      </c>
      <c r="B3173" s="1">
        <v>350501616</v>
      </c>
      <c r="C3173" s="1">
        <v>34161</v>
      </c>
      <c r="D3173" s="6">
        <v>44644</v>
      </c>
      <c r="E3173" s="1">
        <v>125</v>
      </c>
      <c r="F3173" s="1" t="s">
        <v>68</v>
      </c>
      <c r="G3173" s="1" t="s">
        <v>77</v>
      </c>
      <c r="H3173" s="1" t="s">
        <v>1115</v>
      </c>
      <c r="I3173" s="1" t="s">
        <v>1428</v>
      </c>
      <c r="J3173" s="1" t="s">
        <v>1429</v>
      </c>
      <c r="K3173" s="1">
        <v>30.880265143100001</v>
      </c>
      <c r="L3173" s="1">
        <v>46.454987385000003</v>
      </c>
      <c r="M3173" s="1">
        <v>10</v>
      </c>
      <c r="N3173" s="1" t="s">
        <v>66</v>
      </c>
      <c r="O3173" s="1">
        <v>5</v>
      </c>
      <c r="P3173" t="str">
        <f>_xlfn.CONCAT( YEAR(TblOrigin[[#This Row],[ODK_DateOfSubmission]]), "-",TEXT( MONTH(TblOrigin[[#This Row],[ODK_DateOfSubmission]]),"00"))</f>
        <v>2022-03</v>
      </c>
    </row>
    <row r="3174" spans="1:16" x14ac:dyDescent="0.25">
      <c r="A3174" s="13">
        <v>3505004</v>
      </c>
      <c r="B3174" s="1">
        <v>350500416</v>
      </c>
      <c r="C3174" s="1">
        <v>25437</v>
      </c>
      <c r="D3174" s="6">
        <v>44644</v>
      </c>
      <c r="E3174" s="1">
        <v>125</v>
      </c>
      <c r="F3174" s="1" t="s">
        <v>68</v>
      </c>
      <c r="G3174" s="1" t="s">
        <v>77</v>
      </c>
      <c r="H3174" s="1" t="s">
        <v>1115</v>
      </c>
      <c r="I3174" s="1" t="s">
        <v>1074</v>
      </c>
      <c r="J3174" s="1" t="s">
        <v>1118</v>
      </c>
      <c r="K3174" s="1">
        <v>30.9061211</v>
      </c>
      <c r="L3174" s="1">
        <v>46.449381199999998</v>
      </c>
      <c r="M3174" s="1">
        <v>12</v>
      </c>
      <c r="N3174" s="1" t="s">
        <v>66</v>
      </c>
      <c r="O3174" s="1">
        <v>5</v>
      </c>
      <c r="P3174" t="str">
        <f>_xlfn.CONCAT( YEAR(TblOrigin[[#This Row],[ODK_DateOfSubmission]]), "-",TEXT( MONTH(TblOrigin[[#This Row],[ODK_DateOfSubmission]]),"00"))</f>
        <v>2022-03</v>
      </c>
    </row>
    <row r="3175" spans="1:16" x14ac:dyDescent="0.25">
      <c r="A3175" s="13">
        <v>3505011</v>
      </c>
      <c r="B3175" s="1">
        <v>350501116</v>
      </c>
      <c r="C3175" s="1">
        <v>9258</v>
      </c>
      <c r="D3175" s="6">
        <v>44644</v>
      </c>
      <c r="E3175" s="1">
        <v>125</v>
      </c>
      <c r="F3175" s="1" t="s">
        <v>68</v>
      </c>
      <c r="G3175" s="1" t="s">
        <v>77</v>
      </c>
      <c r="H3175" s="1" t="s">
        <v>1115</v>
      </c>
      <c r="I3175" s="1" t="s">
        <v>1126</v>
      </c>
      <c r="J3175" s="1" t="s">
        <v>1127</v>
      </c>
      <c r="K3175" s="1">
        <v>30.901869618300001</v>
      </c>
      <c r="L3175" s="1">
        <v>46.458244977299998</v>
      </c>
      <c r="M3175" s="1">
        <v>10</v>
      </c>
      <c r="N3175" s="1" t="s">
        <v>66</v>
      </c>
      <c r="O3175" s="1">
        <v>4</v>
      </c>
      <c r="P3175" t="str">
        <f>_xlfn.CONCAT( YEAR(TblOrigin[[#This Row],[ODK_DateOfSubmission]]), "-",TEXT( MONTH(TblOrigin[[#This Row],[ODK_DateOfSubmission]]),"00"))</f>
        <v>2022-03</v>
      </c>
    </row>
    <row r="3176" spans="1:16" x14ac:dyDescent="0.25">
      <c r="A3176" s="13">
        <v>3505015</v>
      </c>
      <c r="B3176" s="1">
        <v>350501516</v>
      </c>
      <c r="C3176" s="1">
        <v>33811</v>
      </c>
      <c r="D3176" s="6">
        <v>44644</v>
      </c>
      <c r="E3176" s="1">
        <v>125</v>
      </c>
      <c r="F3176" s="1" t="s">
        <v>68</v>
      </c>
      <c r="G3176" s="1" t="s">
        <v>77</v>
      </c>
      <c r="H3176" s="1" t="s">
        <v>1128</v>
      </c>
      <c r="I3176" s="1" t="s">
        <v>1342</v>
      </c>
      <c r="J3176" s="1" t="s">
        <v>232</v>
      </c>
      <c r="K3176" s="1">
        <v>30.882387999999999</v>
      </c>
      <c r="L3176" s="1">
        <v>46.568722000000001</v>
      </c>
      <c r="M3176" s="1">
        <v>25</v>
      </c>
      <c r="N3176" s="1" t="s">
        <v>66</v>
      </c>
      <c r="O3176" s="1">
        <v>10</v>
      </c>
      <c r="P3176" t="str">
        <f>_xlfn.CONCAT( YEAR(TblOrigin[[#This Row],[ODK_DateOfSubmission]]), "-",TEXT( MONTH(TblOrigin[[#This Row],[ODK_DateOfSubmission]]),"00"))</f>
        <v>2022-03</v>
      </c>
    </row>
    <row r="3177" spans="1:16" x14ac:dyDescent="0.25">
      <c r="A3177" s="13">
        <v>3504011</v>
      </c>
      <c r="B3177" s="1">
        <v>350401116</v>
      </c>
      <c r="C3177" s="1">
        <v>10260</v>
      </c>
      <c r="D3177" s="6">
        <v>44645</v>
      </c>
      <c r="E3177" s="1">
        <v>125</v>
      </c>
      <c r="F3177" s="1" t="s">
        <v>68</v>
      </c>
      <c r="G3177" s="1" t="s">
        <v>73</v>
      </c>
      <c r="H3177" s="1" t="s">
        <v>1059</v>
      </c>
      <c r="I3177" s="1" t="s">
        <v>1066</v>
      </c>
      <c r="J3177" s="1" t="s">
        <v>1067</v>
      </c>
      <c r="K3177" s="1">
        <v>31.0087376</v>
      </c>
      <c r="L3177" s="1">
        <v>46.284794599999998</v>
      </c>
      <c r="M3177" s="1">
        <v>680</v>
      </c>
      <c r="N3177" s="1" t="s">
        <v>133</v>
      </c>
      <c r="O3177" s="1">
        <v>10</v>
      </c>
      <c r="P3177" t="str">
        <f>_xlfn.CONCAT( YEAR(TblOrigin[[#This Row],[ODK_DateOfSubmission]]), "-",TEXT( MONTH(TblOrigin[[#This Row],[ODK_DateOfSubmission]]),"00"))</f>
        <v>2022-03</v>
      </c>
    </row>
    <row r="3178" spans="1:16" x14ac:dyDescent="0.25">
      <c r="A3178" s="13">
        <v>3502016</v>
      </c>
      <c r="B3178" s="1">
        <v>350201616</v>
      </c>
      <c r="C3178" s="1">
        <v>34162</v>
      </c>
      <c r="D3178" s="6">
        <v>44645</v>
      </c>
      <c r="E3178" s="1">
        <v>125</v>
      </c>
      <c r="F3178" s="1" t="s">
        <v>68</v>
      </c>
      <c r="G3178" s="1" t="s">
        <v>81</v>
      </c>
      <c r="H3178" s="1" t="s">
        <v>1047</v>
      </c>
      <c r="I3178" s="1" t="s">
        <v>1440</v>
      </c>
      <c r="J3178" s="1" t="s">
        <v>1441</v>
      </c>
      <c r="K3178" s="1">
        <v>31.735530000000001</v>
      </c>
      <c r="L3178" s="1">
        <v>46.112045999999999</v>
      </c>
      <c r="M3178" s="1">
        <v>17</v>
      </c>
      <c r="N3178" s="1" t="s">
        <v>66</v>
      </c>
      <c r="O3178" s="1">
        <v>4</v>
      </c>
      <c r="P3178" t="str">
        <f>_xlfn.CONCAT( YEAR(TblOrigin[[#This Row],[ODK_DateOfSubmission]]), "-",TEXT( MONTH(TblOrigin[[#This Row],[ODK_DateOfSubmission]]),"00"))</f>
        <v>2022-03</v>
      </c>
    </row>
    <row r="3179" spans="1:16" x14ac:dyDescent="0.25">
      <c r="A3179" s="13">
        <v>3504011</v>
      </c>
      <c r="B3179" s="1">
        <v>350401116</v>
      </c>
      <c r="C3179" s="1">
        <v>10260</v>
      </c>
      <c r="D3179" s="6">
        <v>44645</v>
      </c>
      <c r="E3179" s="1">
        <v>125</v>
      </c>
      <c r="F3179" s="1" t="s">
        <v>68</v>
      </c>
      <c r="G3179" s="1" t="s">
        <v>73</v>
      </c>
      <c r="H3179" s="1" t="s">
        <v>1059</v>
      </c>
      <c r="I3179" s="1" t="s">
        <v>1066</v>
      </c>
      <c r="J3179" s="1" t="s">
        <v>1067</v>
      </c>
      <c r="K3179" s="1">
        <v>31.0087376</v>
      </c>
      <c r="L3179" s="1">
        <v>46.284794599999998</v>
      </c>
      <c r="M3179" s="1">
        <v>680</v>
      </c>
      <c r="N3179" s="1" t="s">
        <v>66</v>
      </c>
      <c r="O3179" s="1">
        <v>10</v>
      </c>
      <c r="P3179" t="str">
        <f>_xlfn.CONCAT( YEAR(TblOrigin[[#This Row],[ODK_DateOfSubmission]]), "-",TEXT( MONTH(TblOrigin[[#This Row],[ODK_DateOfSubmission]]),"00"))</f>
        <v>2022-03</v>
      </c>
    </row>
    <row r="3180" spans="1:16" x14ac:dyDescent="0.25">
      <c r="A3180" s="13">
        <v>3504011</v>
      </c>
      <c r="B3180" s="1">
        <v>350401116</v>
      </c>
      <c r="C3180" s="1">
        <v>10260</v>
      </c>
      <c r="D3180" s="6">
        <v>44645</v>
      </c>
      <c r="E3180" s="1">
        <v>125</v>
      </c>
      <c r="F3180" s="1" t="s">
        <v>68</v>
      </c>
      <c r="G3180" s="1" t="s">
        <v>73</v>
      </c>
      <c r="H3180" s="1" t="s">
        <v>1059</v>
      </c>
      <c r="I3180" s="1" t="s">
        <v>1066</v>
      </c>
      <c r="J3180" s="1" t="s">
        <v>1067</v>
      </c>
      <c r="K3180" s="1">
        <v>31.0087376</v>
      </c>
      <c r="L3180" s="1">
        <v>46.284794599999998</v>
      </c>
      <c r="M3180" s="1">
        <v>680</v>
      </c>
      <c r="N3180" s="1" t="s">
        <v>78</v>
      </c>
      <c r="O3180" s="1">
        <v>200</v>
      </c>
      <c r="P3180" t="str">
        <f>_xlfn.CONCAT( YEAR(TblOrigin[[#This Row],[ODK_DateOfSubmission]]), "-",TEXT( MONTH(TblOrigin[[#This Row],[ODK_DateOfSubmission]]),"00"))</f>
        <v>2022-03</v>
      </c>
    </row>
    <row r="3181" spans="1:16" x14ac:dyDescent="0.25">
      <c r="A3181" s="13">
        <v>3502016</v>
      </c>
      <c r="B3181" s="1">
        <v>350201616</v>
      </c>
      <c r="C3181" s="1">
        <v>34162</v>
      </c>
      <c r="D3181" s="6">
        <v>44645</v>
      </c>
      <c r="E3181" s="1">
        <v>125</v>
      </c>
      <c r="F3181" s="1" t="s">
        <v>68</v>
      </c>
      <c r="G3181" s="1" t="s">
        <v>81</v>
      </c>
      <c r="H3181" s="1" t="s">
        <v>1047</v>
      </c>
      <c r="I3181" s="1" t="s">
        <v>1440</v>
      </c>
      <c r="J3181" s="1" t="s">
        <v>1441</v>
      </c>
      <c r="K3181" s="1">
        <v>31.735530000000001</v>
      </c>
      <c r="L3181" s="1">
        <v>46.112045999999999</v>
      </c>
      <c r="M3181" s="1">
        <v>17</v>
      </c>
      <c r="N3181" s="1" t="s">
        <v>82</v>
      </c>
      <c r="O3181" s="1">
        <v>7</v>
      </c>
      <c r="P3181" t="str">
        <f>_xlfn.CONCAT( YEAR(TblOrigin[[#This Row],[ODK_DateOfSubmission]]), "-",TEXT( MONTH(TblOrigin[[#This Row],[ODK_DateOfSubmission]]),"00"))</f>
        <v>2022-03</v>
      </c>
    </row>
    <row r="3182" spans="1:16" x14ac:dyDescent="0.25">
      <c r="A3182" s="13">
        <v>3504011</v>
      </c>
      <c r="B3182" s="1">
        <v>350401116</v>
      </c>
      <c r="C3182" s="1">
        <v>10260</v>
      </c>
      <c r="D3182" s="6">
        <v>44645</v>
      </c>
      <c r="E3182" s="1">
        <v>125</v>
      </c>
      <c r="F3182" s="1" t="s">
        <v>68</v>
      </c>
      <c r="G3182" s="1" t="s">
        <v>73</v>
      </c>
      <c r="H3182" s="1" t="s">
        <v>1059</v>
      </c>
      <c r="I3182" s="1" t="s">
        <v>1066</v>
      </c>
      <c r="J3182" s="1" t="s">
        <v>1067</v>
      </c>
      <c r="K3182" s="1">
        <v>31.0087376</v>
      </c>
      <c r="L3182" s="1">
        <v>46.284794599999998</v>
      </c>
      <c r="M3182" s="1">
        <v>680</v>
      </c>
      <c r="N3182" s="1" t="s">
        <v>82</v>
      </c>
      <c r="O3182" s="1">
        <v>250</v>
      </c>
      <c r="P3182" t="str">
        <f>_xlfn.CONCAT( YEAR(TblOrigin[[#This Row],[ODK_DateOfSubmission]]), "-",TEXT( MONTH(TblOrigin[[#This Row],[ODK_DateOfSubmission]]),"00"))</f>
        <v>2022-03</v>
      </c>
    </row>
    <row r="3183" spans="1:16" x14ac:dyDescent="0.25">
      <c r="A3183" s="13">
        <v>3504011</v>
      </c>
      <c r="B3183" s="1">
        <v>350401116</v>
      </c>
      <c r="C3183" s="1">
        <v>10260</v>
      </c>
      <c r="D3183" s="6">
        <v>44645</v>
      </c>
      <c r="E3183" s="1">
        <v>125</v>
      </c>
      <c r="F3183" s="1" t="s">
        <v>68</v>
      </c>
      <c r="G3183" s="1" t="s">
        <v>73</v>
      </c>
      <c r="H3183" s="1" t="s">
        <v>1059</v>
      </c>
      <c r="I3183" s="1" t="s">
        <v>1066</v>
      </c>
      <c r="J3183" s="1" t="s">
        <v>1067</v>
      </c>
      <c r="K3183" s="1">
        <v>31.0087376</v>
      </c>
      <c r="L3183" s="1">
        <v>46.284794599999998</v>
      </c>
      <c r="M3183" s="1">
        <v>680</v>
      </c>
      <c r="N3183" s="1" t="s">
        <v>90</v>
      </c>
      <c r="O3183" s="1">
        <v>20</v>
      </c>
      <c r="P3183" t="str">
        <f>_xlfn.CONCAT( YEAR(TblOrigin[[#This Row],[ODK_DateOfSubmission]]), "-",TEXT( MONTH(TblOrigin[[#This Row],[ODK_DateOfSubmission]]),"00"))</f>
        <v>2022-03</v>
      </c>
    </row>
    <row r="3184" spans="1:16" x14ac:dyDescent="0.25">
      <c r="A3184" s="13">
        <v>3502003</v>
      </c>
      <c r="B3184" s="1">
        <v>350200316</v>
      </c>
      <c r="C3184" s="1">
        <v>24722</v>
      </c>
      <c r="D3184" s="6">
        <v>44645</v>
      </c>
      <c r="E3184" s="1">
        <v>125</v>
      </c>
      <c r="F3184" s="1" t="s">
        <v>68</v>
      </c>
      <c r="G3184" s="1" t="s">
        <v>81</v>
      </c>
      <c r="H3184" s="1" t="s">
        <v>1047</v>
      </c>
      <c r="I3184" s="1" t="s">
        <v>1051</v>
      </c>
      <c r="J3184" s="1" t="s">
        <v>897</v>
      </c>
      <c r="K3184" s="1">
        <v>31.711529196499999</v>
      </c>
      <c r="L3184" s="1">
        <v>46.124556874</v>
      </c>
      <c r="M3184" s="1">
        <v>9</v>
      </c>
      <c r="N3184" s="1" t="s">
        <v>78</v>
      </c>
      <c r="O3184" s="1">
        <v>4</v>
      </c>
      <c r="P3184" t="str">
        <f>_xlfn.CONCAT( YEAR(TblOrigin[[#This Row],[ODK_DateOfSubmission]]), "-",TEXT( MONTH(TblOrigin[[#This Row],[ODK_DateOfSubmission]]),"00"))</f>
        <v>2022-03</v>
      </c>
    </row>
    <row r="3185" spans="1:16" x14ac:dyDescent="0.25">
      <c r="A3185" s="13">
        <v>3502016</v>
      </c>
      <c r="B3185" s="1">
        <v>350201616</v>
      </c>
      <c r="C3185" s="1">
        <v>34162</v>
      </c>
      <c r="D3185" s="6">
        <v>44645</v>
      </c>
      <c r="E3185" s="1">
        <v>125</v>
      </c>
      <c r="F3185" s="1" t="s">
        <v>68</v>
      </c>
      <c r="G3185" s="1" t="s">
        <v>81</v>
      </c>
      <c r="H3185" s="1" t="s">
        <v>1047</v>
      </c>
      <c r="I3185" s="1" t="s">
        <v>1440</v>
      </c>
      <c r="J3185" s="1" t="s">
        <v>1441</v>
      </c>
      <c r="K3185" s="1">
        <v>31.735530000000001</v>
      </c>
      <c r="L3185" s="1">
        <v>46.112045999999999</v>
      </c>
      <c r="M3185" s="1">
        <v>17</v>
      </c>
      <c r="N3185" s="1" t="s">
        <v>78</v>
      </c>
      <c r="O3185" s="1">
        <v>3</v>
      </c>
      <c r="P3185" t="str">
        <f>_xlfn.CONCAT( YEAR(TblOrigin[[#This Row],[ODK_DateOfSubmission]]), "-",TEXT( MONTH(TblOrigin[[#This Row],[ODK_DateOfSubmission]]),"00"))</f>
        <v>2022-03</v>
      </c>
    </row>
    <row r="3186" spans="1:16" x14ac:dyDescent="0.25">
      <c r="A3186" s="13">
        <v>3502016</v>
      </c>
      <c r="B3186" s="1">
        <v>350201616</v>
      </c>
      <c r="C3186" s="1">
        <v>34162</v>
      </c>
      <c r="D3186" s="6">
        <v>44645</v>
      </c>
      <c r="E3186" s="1">
        <v>125</v>
      </c>
      <c r="F3186" s="1" t="s">
        <v>68</v>
      </c>
      <c r="G3186" s="1" t="s">
        <v>81</v>
      </c>
      <c r="H3186" s="1" t="s">
        <v>1047</v>
      </c>
      <c r="I3186" s="1" t="s">
        <v>1440</v>
      </c>
      <c r="J3186" s="1" t="s">
        <v>1441</v>
      </c>
      <c r="K3186" s="1">
        <v>31.735530000000001</v>
      </c>
      <c r="L3186" s="1">
        <v>46.112045999999999</v>
      </c>
      <c r="M3186" s="1">
        <v>17</v>
      </c>
      <c r="N3186" s="1" t="s">
        <v>87</v>
      </c>
      <c r="O3186" s="1">
        <v>3</v>
      </c>
      <c r="P3186" t="str">
        <f>_xlfn.CONCAT( YEAR(TblOrigin[[#This Row],[ODK_DateOfSubmission]]), "-",TEXT( MONTH(TblOrigin[[#This Row],[ODK_DateOfSubmission]]),"00"))</f>
        <v>2022-03</v>
      </c>
    </row>
    <row r="3187" spans="1:16" x14ac:dyDescent="0.25">
      <c r="A3187" s="13">
        <v>3502003</v>
      </c>
      <c r="B3187" s="1">
        <v>350200316</v>
      </c>
      <c r="C3187" s="1">
        <v>24722</v>
      </c>
      <c r="D3187" s="6">
        <v>44645</v>
      </c>
      <c r="E3187" s="1">
        <v>125</v>
      </c>
      <c r="F3187" s="1" t="s">
        <v>68</v>
      </c>
      <c r="G3187" s="1" t="s">
        <v>81</v>
      </c>
      <c r="H3187" s="1" t="s">
        <v>1047</v>
      </c>
      <c r="I3187" s="1" t="s">
        <v>1051</v>
      </c>
      <c r="J3187" s="1" t="s">
        <v>897</v>
      </c>
      <c r="K3187" s="1">
        <v>31.711529196499999</v>
      </c>
      <c r="L3187" s="1">
        <v>46.124556874</v>
      </c>
      <c r="M3187" s="1">
        <v>9</v>
      </c>
      <c r="N3187" s="1" t="s">
        <v>87</v>
      </c>
      <c r="O3187" s="1">
        <v>5</v>
      </c>
      <c r="P3187" t="str">
        <f>_xlfn.CONCAT( YEAR(TblOrigin[[#This Row],[ODK_DateOfSubmission]]), "-",TEXT( MONTH(TblOrigin[[#This Row],[ODK_DateOfSubmission]]),"00"))</f>
        <v>2022-03</v>
      </c>
    </row>
    <row r="3188" spans="1:16" x14ac:dyDescent="0.25">
      <c r="A3188" s="13">
        <v>3502007</v>
      </c>
      <c r="B3188" s="1">
        <v>350200716</v>
      </c>
      <c r="C3188" s="1">
        <v>33795</v>
      </c>
      <c r="D3188" s="6">
        <v>44645</v>
      </c>
      <c r="E3188" s="1">
        <v>125</v>
      </c>
      <c r="F3188" s="1" t="s">
        <v>68</v>
      </c>
      <c r="G3188" s="1" t="s">
        <v>81</v>
      </c>
      <c r="H3188" s="1" t="s">
        <v>1047</v>
      </c>
      <c r="I3188" s="1" t="s">
        <v>1334</v>
      </c>
      <c r="J3188" s="1" t="s">
        <v>1335</v>
      </c>
      <c r="K3188" s="1">
        <v>31.728400000000001</v>
      </c>
      <c r="L3188" s="1">
        <v>46.110399999999998</v>
      </c>
      <c r="M3188" s="1">
        <v>4</v>
      </c>
      <c r="N3188" s="1" t="s">
        <v>87</v>
      </c>
      <c r="O3188" s="1">
        <v>4</v>
      </c>
      <c r="P3188" t="str">
        <f>_xlfn.CONCAT( YEAR(TblOrigin[[#This Row],[ODK_DateOfSubmission]]), "-",TEXT( MONTH(TblOrigin[[#This Row],[ODK_DateOfSubmission]]),"00"))</f>
        <v>2022-03</v>
      </c>
    </row>
    <row r="3189" spans="1:16" x14ac:dyDescent="0.25">
      <c r="A3189" s="13">
        <v>3504011</v>
      </c>
      <c r="B3189" s="1">
        <v>350401116</v>
      </c>
      <c r="C3189" s="1">
        <v>10260</v>
      </c>
      <c r="D3189" s="6">
        <v>44645</v>
      </c>
      <c r="E3189" s="1">
        <v>125</v>
      </c>
      <c r="F3189" s="1" t="s">
        <v>68</v>
      </c>
      <c r="G3189" s="1" t="s">
        <v>73</v>
      </c>
      <c r="H3189" s="1" t="s">
        <v>1059</v>
      </c>
      <c r="I3189" s="1" t="s">
        <v>1066</v>
      </c>
      <c r="J3189" s="1" t="s">
        <v>1067</v>
      </c>
      <c r="K3189" s="1">
        <v>31.0087376</v>
      </c>
      <c r="L3189" s="1">
        <v>46.284794599999998</v>
      </c>
      <c r="M3189" s="1">
        <v>680</v>
      </c>
      <c r="N3189" s="1" t="s">
        <v>87</v>
      </c>
      <c r="O3189" s="1">
        <v>40</v>
      </c>
      <c r="P3189" t="str">
        <f>_xlfn.CONCAT( YEAR(TblOrigin[[#This Row],[ODK_DateOfSubmission]]), "-",TEXT( MONTH(TblOrigin[[#This Row],[ODK_DateOfSubmission]]),"00"))</f>
        <v>2022-03</v>
      </c>
    </row>
    <row r="3190" spans="1:16" x14ac:dyDescent="0.25">
      <c r="A3190" s="13">
        <v>3504011</v>
      </c>
      <c r="B3190" s="1">
        <v>350401116</v>
      </c>
      <c r="C3190" s="1">
        <v>10260</v>
      </c>
      <c r="D3190" s="6">
        <v>44645</v>
      </c>
      <c r="E3190" s="1">
        <v>125</v>
      </c>
      <c r="F3190" s="1" t="s">
        <v>68</v>
      </c>
      <c r="G3190" s="1" t="s">
        <v>73</v>
      </c>
      <c r="H3190" s="1" t="s">
        <v>1059</v>
      </c>
      <c r="I3190" s="1" t="s">
        <v>1066</v>
      </c>
      <c r="J3190" s="1" t="s">
        <v>1067</v>
      </c>
      <c r="K3190" s="1">
        <v>31.0087376</v>
      </c>
      <c r="L3190" s="1">
        <v>46.284794599999998</v>
      </c>
      <c r="M3190" s="1">
        <v>680</v>
      </c>
      <c r="N3190" s="1" t="s">
        <v>70</v>
      </c>
      <c r="O3190" s="1">
        <v>150</v>
      </c>
      <c r="P3190" t="str">
        <f>_xlfn.CONCAT( YEAR(TblOrigin[[#This Row],[ODK_DateOfSubmission]]), "-",TEXT( MONTH(TblOrigin[[#This Row],[ODK_DateOfSubmission]]),"00"))</f>
        <v>2022-03</v>
      </c>
    </row>
    <row r="3191" spans="1:16" x14ac:dyDescent="0.25">
      <c r="A3191" s="13">
        <v>3505014</v>
      </c>
      <c r="B3191" s="1">
        <v>350501416</v>
      </c>
      <c r="C3191" s="1">
        <v>33810</v>
      </c>
      <c r="D3191" s="6">
        <v>44647</v>
      </c>
      <c r="E3191" s="1">
        <v>125</v>
      </c>
      <c r="F3191" s="1" t="s">
        <v>68</v>
      </c>
      <c r="G3191" s="1" t="s">
        <v>77</v>
      </c>
      <c r="H3191" s="1" t="s">
        <v>1128</v>
      </c>
      <c r="I3191" s="1" t="s">
        <v>1343</v>
      </c>
      <c r="J3191" s="1" t="s">
        <v>1344</v>
      </c>
      <c r="K3191" s="1">
        <v>30.880875</v>
      </c>
      <c r="L3191" s="1">
        <v>46.576391999999998</v>
      </c>
      <c r="M3191" s="1">
        <v>39</v>
      </c>
      <c r="N3191" s="1" t="s">
        <v>119</v>
      </c>
      <c r="O3191" s="1">
        <v>14</v>
      </c>
      <c r="P3191" t="str">
        <f>_xlfn.CONCAT( YEAR(TblOrigin[[#This Row],[ODK_DateOfSubmission]]), "-",TEXT( MONTH(TblOrigin[[#This Row],[ODK_DateOfSubmission]]),"00"))</f>
        <v>2022-03</v>
      </c>
    </row>
    <row r="3192" spans="1:16" x14ac:dyDescent="0.25">
      <c r="A3192" s="13">
        <v>3505014</v>
      </c>
      <c r="B3192" s="1">
        <v>350501416</v>
      </c>
      <c r="C3192" s="1">
        <v>33810</v>
      </c>
      <c r="D3192" s="6">
        <v>44647</v>
      </c>
      <c r="E3192" s="1">
        <v>125</v>
      </c>
      <c r="F3192" s="1" t="s">
        <v>68</v>
      </c>
      <c r="G3192" s="1" t="s">
        <v>77</v>
      </c>
      <c r="H3192" s="1" t="s">
        <v>1128</v>
      </c>
      <c r="I3192" s="1" t="s">
        <v>1343</v>
      </c>
      <c r="J3192" s="1" t="s">
        <v>1344</v>
      </c>
      <c r="K3192" s="1">
        <v>30.880875</v>
      </c>
      <c r="L3192" s="1">
        <v>46.576391999999998</v>
      </c>
      <c r="M3192" s="1">
        <v>39</v>
      </c>
      <c r="N3192" s="1" t="s">
        <v>91</v>
      </c>
      <c r="O3192" s="1">
        <v>2</v>
      </c>
      <c r="P3192" t="str">
        <f>_xlfn.CONCAT( YEAR(TblOrigin[[#This Row],[ODK_DateOfSubmission]]), "-",TEXT( MONTH(TblOrigin[[#This Row],[ODK_DateOfSubmission]]),"00"))</f>
        <v>2022-03</v>
      </c>
    </row>
    <row r="3193" spans="1:16" x14ac:dyDescent="0.25">
      <c r="A3193" s="13">
        <v>3505014</v>
      </c>
      <c r="B3193" s="1">
        <v>350501416</v>
      </c>
      <c r="C3193" s="1">
        <v>33810</v>
      </c>
      <c r="D3193" s="6">
        <v>44647</v>
      </c>
      <c r="E3193" s="1">
        <v>125</v>
      </c>
      <c r="F3193" s="1" t="s">
        <v>68</v>
      </c>
      <c r="G3193" s="1" t="s">
        <v>77</v>
      </c>
      <c r="H3193" s="1" t="s">
        <v>1128</v>
      </c>
      <c r="I3193" s="1" t="s">
        <v>1343</v>
      </c>
      <c r="J3193" s="1" t="s">
        <v>1344</v>
      </c>
      <c r="K3193" s="1">
        <v>30.880875</v>
      </c>
      <c r="L3193" s="1">
        <v>46.576391999999998</v>
      </c>
      <c r="M3193" s="1">
        <v>39</v>
      </c>
      <c r="N3193" s="1" t="s">
        <v>66</v>
      </c>
      <c r="O3193" s="1">
        <v>5</v>
      </c>
      <c r="P3193" t="str">
        <f>_xlfn.CONCAT( YEAR(TblOrigin[[#This Row],[ODK_DateOfSubmission]]), "-",TEXT( MONTH(TblOrigin[[#This Row],[ODK_DateOfSubmission]]),"00"))</f>
        <v>2022-03</v>
      </c>
    </row>
    <row r="3194" spans="1:16" x14ac:dyDescent="0.25">
      <c r="A3194" s="13">
        <v>3505014</v>
      </c>
      <c r="B3194" s="1">
        <v>350501416</v>
      </c>
      <c r="C3194" s="1">
        <v>33810</v>
      </c>
      <c r="D3194" s="6">
        <v>44647</v>
      </c>
      <c r="E3194" s="1">
        <v>125</v>
      </c>
      <c r="F3194" s="1" t="s">
        <v>68</v>
      </c>
      <c r="G3194" s="1" t="s">
        <v>77</v>
      </c>
      <c r="H3194" s="1" t="s">
        <v>1128</v>
      </c>
      <c r="I3194" s="1" t="s">
        <v>1343</v>
      </c>
      <c r="J3194" s="1" t="s">
        <v>1344</v>
      </c>
      <c r="K3194" s="1">
        <v>30.880875</v>
      </c>
      <c r="L3194" s="1">
        <v>46.576391999999998</v>
      </c>
      <c r="M3194" s="1">
        <v>39</v>
      </c>
      <c r="N3194" s="1" t="s">
        <v>129</v>
      </c>
      <c r="O3194" s="1">
        <v>10</v>
      </c>
      <c r="P3194" t="str">
        <f>_xlfn.CONCAT( YEAR(TblOrigin[[#This Row],[ODK_DateOfSubmission]]), "-",TEXT( MONTH(TblOrigin[[#This Row],[ODK_DateOfSubmission]]),"00"))</f>
        <v>2022-03</v>
      </c>
    </row>
    <row r="3195" spans="1:16" x14ac:dyDescent="0.25">
      <c r="A3195" s="31">
        <v>3505014</v>
      </c>
      <c r="B3195" s="32">
        <v>350501416</v>
      </c>
      <c r="C3195" s="32">
        <v>33810</v>
      </c>
      <c r="D3195" s="52">
        <v>44647</v>
      </c>
      <c r="E3195" s="32">
        <v>125</v>
      </c>
      <c r="F3195" s="32" t="s">
        <v>68</v>
      </c>
      <c r="G3195" s="32" t="s">
        <v>77</v>
      </c>
      <c r="H3195" s="32" t="s">
        <v>1128</v>
      </c>
      <c r="I3195" s="32" t="s">
        <v>1343</v>
      </c>
      <c r="J3195" s="32" t="s">
        <v>1344</v>
      </c>
      <c r="K3195" s="32">
        <v>30.880875</v>
      </c>
      <c r="L3195" s="32">
        <v>46.576391999999998</v>
      </c>
      <c r="M3195" s="32">
        <v>39</v>
      </c>
      <c r="N3195" s="32" t="s">
        <v>94</v>
      </c>
      <c r="O3195" s="32">
        <v>8</v>
      </c>
      <c r="P3195" t="str">
        <f>_xlfn.CONCAT( YEAR(TblOrigin[[#This Row],[ODK_DateOfSubmission]]), "-",TEXT( MONTH(TblOrigin[[#This Row],[ODK_DateOfSubmission]]),"00"))</f>
        <v>2022-03</v>
      </c>
    </row>
    <row r="3196" spans="1:16" x14ac:dyDescent="0.25">
      <c r="A3196" s="13">
        <v>2101034</v>
      </c>
      <c r="B3196" s="1">
        <v>2419</v>
      </c>
      <c r="C3196" s="1">
        <v>33421</v>
      </c>
      <c r="D3196" s="6">
        <v>44725.529429861112</v>
      </c>
      <c r="E3196" s="1" t="s">
        <v>1658</v>
      </c>
      <c r="F3196" s="1" t="s">
        <v>67</v>
      </c>
      <c r="G3196" s="1" t="s">
        <v>125</v>
      </c>
      <c r="H3196" s="1" t="s">
        <v>211</v>
      </c>
      <c r="I3196" s="1" t="s">
        <v>1258</v>
      </c>
      <c r="J3196" s="1" t="s">
        <v>1259</v>
      </c>
      <c r="K3196" s="1">
        <v>34.400916164800002</v>
      </c>
      <c r="L3196" s="1">
        <v>41.190120842600003</v>
      </c>
      <c r="M3196" s="1">
        <v>5</v>
      </c>
      <c r="N3196" s="1" t="s">
        <v>74</v>
      </c>
      <c r="O3196" s="1">
        <v>5</v>
      </c>
      <c r="P3196" t="str">
        <f>_xlfn.CONCAT( YEAR(TblOrigin[[#This Row],[ODK_DateOfSubmission]]), "-",TEXT( MONTH(TblOrigin[[#This Row],[ODK_DateOfSubmission]]),"00"))</f>
        <v>2022-06</v>
      </c>
    </row>
    <row r="3197" spans="1:16" x14ac:dyDescent="0.25">
      <c r="A3197" s="13">
        <v>2101002</v>
      </c>
      <c r="B3197" s="1">
        <v>1366</v>
      </c>
      <c r="C3197" s="1">
        <v>23647</v>
      </c>
      <c r="D3197" s="6">
        <v>44709.632445567127</v>
      </c>
      <c r="E3197" s="1" t="s">
        <v>1658</v>
      </c>
      <c r="F3197" s="1" t="s">
        <v>67</v>
      </c>
      <c r="G3197" s="1" t="s">
        <v>125</v>
      </c>
      <c r="H3197" s="1" t="s">
        <v>211</v>
      </c>
      <c r="I3197" s="1" t="s">
        <v>212</v>
      </c>
      <c r="J3197" s="1" t="s">
        <v>213</v>
      </c>
      <c r="K3197" s="1">
        <v>34.420203306499999</v>
      </c>
      <c r="L3197" s="1">
        <v>41.201494357400001</v>
      </c>
      <c r="M3197" s="1">
        <v>39</v>
      </c>
      <c r="N3197" s="1" t="s">
        <v>74</v>
      </c>
      <c r="O3197" s="1">
        <v>39</v>
      </c>
      <c r="P3197" t="str">
        <f>_xlfn.CONCAT( YEAR(TblOrigin[[#This Row],[ODK_DateOfSubmission]]), "-",TEXT( MONTH(TblOrigin[[#This Row],[ODK_DateOfSubmission]]),"00"))</f>
        <v>2022-05</v>
      </c>
    </row>
    <row r="3198" spans="1:16" x14ac:dyDescent="0.25">
      <c r="A3198" s="13">
        <v>2101012</v>
      </c>
      <c r="B3198" s="1">
        <v>1681</v>
      </c>
      <c r="C3198" s="1">
        <v>273</v>
      </c>
      <c r="D3198" s="6">
        <v>44715.991584525465</v>
      </c>
      <c r="E3198" s="1" t="s">
        <v>1658</v>
      </c>
      <c r="F3198" s="1" t="s">
        <v>67</v>
      </c>
      <c r="G3198" s="1" t="s">
        <v>125</v>
      </c>
      <c r="H3198" s="1" t="s">
        <v>1242</v>
      </c>
      <c r="I3198" s="1" t="s">
        <v>1243</v>
      </c>
      <c r="J3198" s="1" t="s">
        <v>1244</v>
      </c>
      <c r="K3198" s="1">
        <v>34.407981887600002</v>
      </c>
      <c r="L3198" s="1">
        <v>41.093272599300001</v>
      </c>
      <c r="M3198" s="1">
        <v>37</v>
      </c>
      <c r="N3198" s="1" t="s">
        <v>74</v>
      </c>
      <c r="O3198" s="1">
        <v>37</v>
      </c>
      <c r="P3198" t="str">
        <f>_xlfn.CONCAT( YEAR(TblOrigin[[#This Row],[ODK_DateOfSubmission]]), "-",TEXT( MONTH(TblOrigin[[#This Row],[ODK_DateOfSubmission]]),"00"))</f>
        <v>2022-06</v>
      </c>
    </row>
    <row r="3199" spans="1:16" x14ac:dyDescent="0.25">
      <c r="A3199" s="13">
        <v>2101013</v>
      </c>
      <c r="B3199" s="1">
        <v>2420</v>
      </c>
      <c r="C3199" s="1">
        <v>275</v>
      </c>
      <c r="D3199" s="6">
        <v>44725.529435648146</v>
      </c>
      <c r="E3199" s="1" t="s">
        <v>1658</v>
      </c>
      <c r="F3199" s="1" t="s">
        <v>67</v>
      </c>
      <c r="G3199" s="1" t="s">
        <v>125</v>
      </c>
      <c r="H3199" s="1" t="s">
        <v>1242</v>
      </c>
      <c r="I3199" s="1" t="s">
        <v>1245</v>
      </c>
      <c r="J3199" s="1" t="s">
        <v>1246</v>
      </c>
      <c r="K3199" s="1">
        <v>34.408396467800003</v>
      </c>
      <c r="L3199" s="1">
        <v>41.0643088988</v>
      </c>
      <c r="M3199" s="1">
        <v>13</v>
      </c>
      <c r="N3199" s="1" t="s">
        <v>66</v>
      </c>
      <c r="O3199" s="1">
        <v>9</v>
      </c>
      <c r="P3199" t="str">
        <f>_xlfn.CONCAT( YEAR(TblOrigin[[#This Row],[ODK_DateOfSubmission]]), "-",TEXT( MONTH(TblOrigin[[#This Row],[ODK_DateOfSubmission]]),"00"))</f>
        <v>2022-06</v>
      </c>
    </row>
    <row r="3200" spans="1:16" x14ac:dyDescent="0.25">
      <c r="A3200" s="13">
        <v>2101013</v>
      </c>
      <c r="B3200" s="1">
        <v>2420</v>
      </c>
      <c r="C3200" s="1">
        <v>275</v>
      </c>
      <c r="D3200" s="6">
        <v>44725.529435648146</v>
      </c>
      <c r="E3200" s="1" t="s">
        <v>1658</v>
      </c>
      <c r="F3200" s="1" t="s">
        <v>67</v>
      </c>
      <c r="G3200" s="1" t="s">
        <v>125</v>
      </c>
      <c r="H3200" s="1" t="s">
        <v>1242</v>
      </c>
      <c r="I3200" s="1" t="s">
        <v>1245</v>
      </c>
      <c r="J3200" s="1" t="s">
        <v>1246</v>
      </c>
      <c r="K3200" s="1">
        <v>34.408396467800003</v>
      </c>
      <c r="L3200" s="1">
        <v>41.0643088988</v>
      </c>
      <c r="M3200" s="1">
        <v>13</v>
      </c>
      <c r="N3200" s="1" t="s">
        <v>74</v>
      </c>
      <c r="O3200" s="1">
        <v>4</v>
      </c>
      <c r="P3200" t="str">
        <f>_xlfn.CONCAT( YEAR(TblOrigin[[#This Row],[ODK_DateOfSubmission]]), "-",TEXT( MONTH(TblOrigin[[#This Row],[ODK_DateOfSubmission]]),"00"))</f>
        <v>2022-06</v>
      </c>
    </row>
    <row r="3201" spans="1:16" x14ac:dyDescent="0.25">
      <c r="A3201" s="13">
        <v>2101014</v>
      </c>
      <c r="B3201" s="1">
        <v>1680</v>
      </c>
      <c r="C3201" s="1">
        <v>274</v>
      </c>
      <c r="D3201" s="6">
        <v>44715.991574224536</v>
      </c>
      <c r="E3201" s="1" t="s">
        <v>1658</v>
      </c>
      <c r="F3201" s="1" t="s">
        <v>67</v>
      </c>
      <c r="G3201" s="1" t="s">
        <v>125</v>
      </c>
      <c r="H3201" s="1" t="s">
        <v>1242</v>
      </c>
      <c r="I3201" s="1" t="s">
        <v>1247</v>
      </c>
      <c r="J3201" s="1" t="s">
        <v>1248</v>
      </c>
      <c r="K3201" s="1">
        <v>34.426671466000002</v>
      </c>
      <c r="L3201" s="1">
        <v>41.040136074999999</v>
      </c>
      <c r="M3201" s="1">
        <v>45</v>
      </c>
      <c r="N3201" s="1" t="s">
        <v>74</v>
      </c>
      <c r="O3201" s="1">
        <v>10</v>
      </c>
      <c r="P3201" t="str">
        <f>_xlfn.CONCAT( YEAR(TblOrigin[[#This Row],[ODK_DateOfSubmission]]), "-",TEXT( MONTH(TblOrigin[[#This Row],[ODK_DateOfSubmission]]),"00"))</f>
        <v>2022-06</v>
      </c>
    </row>
    <row r="3202" spans="1:16" x14ac:dyDescent="0.25">
      <c r="A3202" s="13">
        <v>2101014</v>
      </c>
      <c r="B3202" s="1">
        <v>1680</v>
      </c>
      <c r="C3202" s="1">
        <v>274</v>
      </c>
      <c r="D3202" s="6">
        <v>44715.991574224536</v>
      </c>
      <c r="E3202" s="1" t="s">
        <v>1658</v>
      </c>
      <c r="F3202" s="1" t="s">
        <v>67</v>
      </c>
      <c r="G3202" s="1" t="s">
        <v>125</v>
      </c>
      <c r="H3202" s="1" t="s">
        <v>1242</v>
      </c>
      <c r="I3202" s="1" t="s">
        <v>1247</v>
      </c>
      <c r="J3202" s="1" t="s">
        <v>1248</v>
      </c>
      <c r="K3202" s="1">
        <v>34.426671466000002</v>
      </c>
      <c r="L3202" s="1">
        <v>41.040136074999999</v>
      </c>
      <c r="M3202" s="1">
        <v>45</v>
      </c>
      <c r="N3202" s="1" t="s">
        <v>66</v>
      </c>
      <c r="O3202" s="1">
        <v>35</v>
      </c>
      <c r="P3202" t="str">
        <f>_xlfn.CONCAT( YEAR(TblOrigin[[#This Row],[ODK_DateOfSubmission]]), "-",TEXT( MONTH(TblOrigin[[#This Row],[ODK_DateOfSubmission]]),"00"))</f>
        <v>2022-06</v>
      </c>
    </row>
    <row r="3203" spans="1:16" x14ac:dyDescent="0.25">
      <c r="A3203" s="13">
        <v>2101020</v>
      </c>
      <c r="B3203" s="1">
        <v>801</v>
      </c>
      <c r="C3203" s="1">
        <v>23790</v>
      </c>
      <c r="D3203" s="6">
        <v>44695.977475659725</v>
      </c>
      <c r="E3203" s="1" t="s">
        <v>1658</v>
      </c>
      <c r="F3203" s="1" t="s">
        <v>67</v>
      </c>
      <c r="G3203" s="1" t="s">
        <v>125</v>
      </c>
      <c r="H3203" s="1" t="s">
        <v>214</v>
      </c>
      <c r="I3203" s="1" t="s">
        <v>215</v>
      </c>
      <c r="J3203" s="1" t="s">
        <v>216</v>
      </c>
      <c r="K3203" s="1">
        <v>34.373790099499999</v>
      </c>
      <c r="L3203" s="1">
        <v>41.063287011500002</v>
      </c>
      <c r="M3203" s="1">
        <v>17</v>
      </c>
      <c r="N3203" s="1" t="s">
        <v>74</v>
      </c>
      <c r="O3203" s="1">
        <v>17</v>
      </c>
      <c r="P3203" t="str">
        <f>_xlfn.CONCAT( YEAR(TblOrigin[[#This Row],[ODK_DateOfSubmission]]), "-",TEXT( MONTH(TblOrigin[[#This Row],[ODK_DateOfSubmission]]),"00"))</f>
        <v>2022-05</v>
      </c>
    </row>
    <row r="3204" spans="1:16" x14ac:dyDescent="0.25">
      <c r="A3204" s="13">
        <v>2101021</v>
      </c>
      <c r="B3204" s="1">
        <v>789</v>
      </c>
      <c r="C3204" s="1">
        <v>23794</v>
      </c>
      <c r="D3204" s="6">
        <v>44695.927128784722</v>
      </c>
      <c r="E3204" s="1" t="s">
        <v>1658</v>
      </c>
      <c r="F3204" s="1" t="s">
        <v>67</v>
      </c>
      <c r="G3204" s="1" t="s">
        <v>125</v>
      </c>
      <c r="H3204" s="1" t="s">
        <v>214</v>
      </c>
      <c r="I3204" s="1" t="s">
        <v>1250</v>
      </c>
      <c r="J3204" s="1" t="s">
        <v>1251</v>
      </c>
      <c r="K3204" s="1">
        <v>34.3827525584</v>
      </c>
      <c r="L3204" s="1">
        <v>41.031564518300002</v>
      </c>
      <c r="M3204" s="1">
        <v>11</v>
      </c>
      <c r="N3204" s="1" t="s">
        <v>74</v>
      </c>
      <c r="O3204" s="1">
        <v>11</v>
      </c>
      <c r="P3204" t="str">
        <f>_xlfn.CONCAT( YEAR(TblOrigin[[#This Row],[ODK_DateOfSubmission]]), "-",TEXT( MONTH(TblOrigin[[#This Row],[ODK_DateOfSubmission]]),"00"))</f>
        <v>2022-05</v>
      </c>
    </row>
    <row r="3205" spans="1:16" x14ac:dyDescent="0.25">
      <c r="A3205" s="13">
        <v>2101029</v>
      </c>
      <c r="B3205" s="1">
        <v>799</v>
      </c>
      <c r="C3205" s="1">
        <v>66</v>
      </c>
      <c r="D3205" s="6">
        <v>44695.977239432868</v>
      </c>
      <c r="E3205" s="1" t="s">
        <v>1658</v>
      </c>
      <c r="F3205" s="1" t="s">
        <v>67</v>
      </c>
      <c r="G3205" s="1" t="s">
        <v>125</v>
      </c>
      <c r="H3205" s="1" t="s">
        <v>214</v>
      </c>
      <c r="I3205" s="1" t="s">
        <v>1659</v>
      </c>
      <c r="J3205" s="1" t="s">
        <v>1660</v>
      </c>
      <c r="K3205" s="1">
        <v>34.369955735700003</v>
      </c>
      <c r="L3205" s="1">
        <v>41.0928104073</v>
      </c>
      <c r="M3205" s="1">
        <v>14</v>
      </c>
      <c r="N3205" s="1" t="s">
        <v>74</v>
      </c>
      <c r="O3205" s="1">
        <v>14</v>
      </c>
      <c r="P3205" t="str">
        <f>_xlfn.CONCAT( YEAR(TblOrigin[[#This Row],[ODK_DateOfSubmission]]), "-",TEXT( MONTH(TblOrigin[[#This Row],[ODK_DateOfSubmission]]),"00"))</f>
        <v>2022-05</v>
      </c>
    </row>
    <row r="3206" spans="1:16" x14ac:dyDescent="0.25">
      <c r="A3206" s="13">
        <v>2101038</v>
      </c>
      <c r="B3206" s="1">
        <v>791</v>
      </c>
      <c r="C3206" s="1">
        <v>33779</v>
      </c>
      <c r="D3206" s="6">
        <v>44695.939115740737</v>
      </c>
      <c r="E3206" s="1" t="s">
        <v>1658</v>
      </c>
      <c r="F3206" s="1" t="s">
        <v>67</v>
      </c>
      <c r="G3206" s="1" t="s">
        <v>125</v>
      </c>
      <c r="H3206" s="1" t="s">
        <v>214</v>
      </c>
      <c r="I3206" s="1" t="s">
        <v>1262</v>
      </c>
      <c r="J3206" s="1" t="s">
        <v>1263</v>
      </c>
      <c r="K3206" s="1">
        <v>34.372312000000001</v>
      </c>
      <c r="L3206" s="1">
        <v>41.044377099999998</v>
      </c>
      <c r="M3206" s="1">
        <v>23</v>
      </c>
      <c r="N3206" s="1" t="s">
        <v>74</v>
      </c>
      <c r="O3206" s="1">
        <v>23</v>
      </c>
      <c r="P3206" t="str">
        <f>_xlfn.CONCAT( YEAR(TblOrigin[[#This Row],[ODK_DateOfSubmission]]), "-",TEXT( MONTH(TblOrigin[[#This Row],[ODK_DateOfSubmission]]),"00"))</f>
        <v>2022-05</v>
      </c>
    </row>
    <row r="3207" spans="1:16" x14ac:dyDescent="0.25">
      <c r="A3207" s="13">
        <v>2101040</v>
      </c>
      <c r="B3207" s="1">
        <v>806</v>
      </c>
      <c r="C3207" s="1">
        <v>33816</v>
      </c>
      <c r="D3207" s="6">
        <v>44695.981945752312</v>
      </c>
      <c r="E3207" s="1" t="s">
        <v>1658</v>
      </c>
      <c r="F3207" s="1" t="s">
        <v>67</v>
      </c>
      <c r="G3207" s="1" t="s">
        <v>125</v>
      </c>
      <c r="H3207" s="1" t="s">
        <v>214</v>
      </c>
      <c r="I3207" s="1" t="s">
        <v>1661</v>
      </c>
      <c r="J3207" s="1" t="s">
        <v>1662</v>
      </c>
      <c r="K3207" s="1">
        <v>34.411727399999997</v>
      </c>
      <c r="L3207" s="1">
        <v>41.004786600000003</v>
      </c>
      <c r="M3207" s="1">
        <v>5</v>
      </c>
      <c r="N3207" s="1" t="s">
        <v>74</v>
      </c>
      <c r="O3207" s="1">
        <v>5</v>
      </c>
      <c r="P3207" t="str">
        <f>_xlfn.CONCAT( YEAR(TblOrigin[[#This Row],[ODK_DateOfSubmission]]), "-",TEXT( MONTH(TblOrigin[[#This Row],[ODK_DateOfSubmission]]),"00"))</f>
        <v>2022-05</v>
      </c>
    </row>
    <row r="3208" spans="1:16" x14ac:dyDescent="0.25">
      <c r="A3208" s="13">
        <v>2101041</v>
      </c>
      <c r="B3208" s="1">
        <v>784</v>
      </c>
      <c r="C3208" s="1">
        <v>33817</v>
      </c>
      <c r="D3208" s="6">
        <v>44695.910951701386</v>
      </c>
      <c r="E3208" s="1" t="s">
        <v>1658</v>
      </c>
      <c r="F3208" s="1" t="s">
        <v>67</v>
      </c>
      <c r="G3208" s="1" t="s">
        <v>125</v>
      </c>
      <c r="H3208" s="1" t="s">
        <v>214</v>
      </c>
      <c r="I3208" s="1" t="s">
        <v>1663</v>
      </c>
      <c r="J3208" s="1" t="s">
        <v>1664</v>
      </c>
      <c r="K3208" s="1">
        <v>34.380577000000002</v>
      </c>
      <c r="L3208" s="1">
        <v>40.9747798</v>
      </c>
      <c r="M3208" s="1">
        <v>34</v>
      </c>
      <c r="N3208" s="1" t="s">
        <v>74</v>
      </c>
      <c r="O3208" s="1">
        <v>34</v>
      </c>
      <c r="P3208" t="str">
        <f>_xlfn.CONCAT( YEAR(TblOrigin[[#This Row],[ODK_DateOfSubmission]]), "-",TEXT( MONTH(TblOrigin[[#This Row],[ODK_DateOfSubmission]]),"00"))</f>
        <v>2022-05</v>
      </c>
    </row>
    <row r="3209" spans="1:16" x14ac:dyDescent="0.25">
      <c r="A3209" s="13">
        <v>2101045</v>
      </c>
      <c r="B3209" s="1">
        <v>794</v>
      </c>
      <c r="C3209" s="1">
        <v>33946</v>
      </c>
      <c r="D3209" s="6">
        <v>44695.959404629626</v>
      </c>
      <c r="E3209" s="1" t="s">
        <v>1658</v>
      </c>
      <c r="F3209" s="1" t="s">
        <v>67</v>
      </c>
      <c r="G3209" s="1" t="s">
        <v>125</v>
      </c>
      <c r="H3209" s="1" t="s">
        <v>214</v>
      </c>
      <c r="I3209" s="1" t="s">
        <v>1665</v>
      </c>
      <c r="J3209" s="1" t="s">
        <v>1666</v>
      </c>
      <c r="K3209" s="1">
        <v>34.369560800099997</v>
      </c>
      <c r="L3209" s="1">
        <v>41.1452121795</v>
      </c>
      <c r="M3209" s="1">
        <v>17</v>
      </c>
      <c r="N3209" s="1" t="s">
        <v>74</v>
      </c>
      <c r="O3209" s="1">
        <v>17</v>
      </c>
      <c r="P3209" t="str">
        <f>_xlfn.CONCAT( YEAR(TblOrigin[[#This Row],[ODK_DateOfSubmission]]), "-",TEXT( MONTH(TblOrigin[[#This Row],[ODK_DateOfSubmission]]),"00"))</f>
        <v>2022-05</v>
      </c>
    </row>
    <row r="3210" spans="1:16" x14ac:dyDescent="0.25">
      <c r="A3210" s="13">
        <v>2101003</v>
      </c>
      <c r="B3210" s="1">
        <v>802</v>
      </c>
      <c r="C3210" s="1">
        <v>23791</v>
      </c>
      <c r="D3210" s="6">
        <v>44695.977637349541</v>
      </c>
      <c r="E3210" s="1" t="s">
        <v>1658</v>
      </c>
      <c r="F3210" s="1" t="s">
        <v>67</v>
      </c>
      <c r="G3210" s="1" t="s">
        <v>125</v>
      </c>
      <c r="H3210" s="1" t="s">
        <v>214</v>
      </c>
      <c r="I3210" s="1" t="s">
        <v>1240</v>
      </c>
      <c r="J3210" s="1" t="s">
        <v>1241</v>
      </c>
      <c r="K3210" s="1">
        <v>34.368278944099998</v>
      </c>
      <c r="L3210" s="1">
        <v>41.057757478699997</v>
      </c>
      <c r="M3210" s="1">
        <v>34</v>
      </c>
      <c r="N3210" s="1" t="s">
        <v>74</v>
      </c>
      <c r="O3210" s="1">
        <v>34</v>
      </c>
      <c r="P3210" t="str">
        <f>_xlfn.CONCAT( YEAR(TblOrigin[[#This Row],[ODK_DateOfSubmission]]), "-",TEXT( MONTH(TblOrigin[[#This Row],[ODK_DateOfSubmission]]),"00"))</f>
        <v>2022-05</v>
      </c>
    </row>
    <row r="3211" spans="1:16" x14ac:dyDescent="0.25">
      <c r="A3211" s="13">
        <v>2101011</v>
      </c>
      <c r="B3211" s="1">
        <v>781</v>
      </c>
      <c r="C3211" s="1">
        <v>106</v>
      </c>
      <c r="D3211" s="6">
        <v>44695.910649849538</v>
      </c>
      <c r="E3211" s="1" t="s">
        <v>1658</v>
      </c>
      <c r="F3211" s="1" t="s">
        <v>67</v>
      </c>
      <c r="G3211" s="1" t="s">
        <v>125</v>
      </c>
      <c r="H3211" s="1" t="s">
        <v>214</v>
      </c>
      <c r="I3211" s="1" t="s">
        <v>1667</v>
      </c>
      <c r="J3211" s="1" t="s">
        <v>1668</v>
      </c>
      <c r="K3211" s="1">
        <v>34.379128563400002</v>
      </c>
      <c r="L3211" s="1">
        <v>41.000378237500001</v>
      </c>
      <c r="M3211" s="1">
        <v>27</v>
      </c>
      <c r="N3211" s="1" t="s">
        <v>74</v>
      </c>
      <c r="O3211" s="1">
        <v>27</v>
      </c>
      <c r="P3211" t="str">
        <f>_xlfn.CONCAT( YEAR(TblOrigin[[#This Row],[ODK_DateOfSubmission]]), "-",TEXT( MONTH(TblOrigin[[#This Row],[ODK_DateOfSubmission]]),"00"))</f>
        <v>2022-05</v>
      </c>
    </row>
    <row r="3212" spans="1:16" x14ac:dyDescent="0.25">
      <c r="A3212" s="13">
        <v>2101001</v>
      </c>
      <c r="B3212" s="1">
        <v>792</v>
      </c>
      <c r="C3212" s="1">
        <v>23792</v>
      </c>
      <c r="D3212" s="6">
        <v>44695.939279050923</v>
      </c>
      <c r="E3212" s="1" t="s">
        <v>1658</v>
      </c>
      <c r="F3212" s="1" t="s">
        <v>67</v>
      </c>
      <c r="G3212" s="1" t="s">
        <v>125</v>
      </c>
      <c r="H3212" s="1" t="s">
        <v>214</v>
      </c>
      <c r="I3212" s="1" t="s">
        <v>1238</v>
      </c>
      <c r="J3212" s="1" t="s">
        <v>1239</v>
      </c>
      <c r="K3212" s="1">
        <v>34.380254615699997</v>
      </c>
      <c r="L3212" s="1">
        <v>41.050227260299998</v>
      </c>
      <c r="M3212" s="1">
        <v>7</v>
      </c>
      <c r="N3212" s="1" t="s">
        <v>74</v>
      </c>
      <c r="O3212" s="1">
        <v>7</v>
      </c>
      <c r="P3212" t="str">
        <f>_xlfn.CONCAT( YEAR(TblOrigin[[#This Row],[ODK_DateOfSubmission]]), "-",TEXT( MONTH(TblOrigin[[#This Row],[ODK_DateOfSubmission]]),"00"))</f>
        <v>2022-05</v>
      </c>
    </row>
    <row r="3213" spans="1:16" x14ac:dyDescent="0.25">
      <c r="A3213" s="13">
        <v>1101013</v>
      </c>
      <c r="B3213" s="1">
        <v>571</v>
      </c>
      <c r="C3213" s="1">
        <v>7833</v>
      </c>
      <c r="D3213" s="6">
        <v>44690.679626504629</v>
      </c>
      <c r="E3213" s="1" t="s">
        <v>1658</v>
      </c>
      <c r="F3213" s="1" t="s">
        <v>89</v>
      </c>
      <c r="G3213" s="1" t="s">
        <v>160</v>
      </c>
      <c r="H3213" s="1" t="s">
        <v>551</v>
      </c>
      <c r="I3213" s="1" t="s">
        <v>552</v>
      </c>
      <c r="J3213" s="1" t="s">
        <v>553</v>
      </c>
      <c r="K3213" s="1">
        <v>37.029543500000003</v>
      </c>
      <c r="L3213" s="1">
        <v>43.785398700000002</v>
      </c>
      <c r="M3213" s="1">
        <v>3</v>
      </c>
      <c r="N3213" s="1" t="s">
        <v>66</v>
      </c>
      <c r="O3213" s="1">
        <v>3</v>
      </c>
      <c r="P3213" t="str">
        <f>_xlfn.CONCAT( YEAR(TblOrigin[[#This Row],[ODK_DateOfSubmission]]), "-",TEXT( MONTH(TblOrigin[[#This Row],[ODK_DateOfSubmission]]),"00"))</f>
        <v>2022-05</v>
      </c>
    </row>
    <row r="3214" spans="1:16" x14ac:dyDescent="0.25">
      <c r="A3214" s="13">
        <v>1202106</v>
      </c>
      <c r="B3214" s="1">
        <v>455</v>
      </c>
      <c r="C3214" s="1">
        <v>27134</v>
      </c>
      <c r="D3214" s="6">
        <v>44679.467587881947</v>
      </c>
      <c r="E3214" s="1" t="s">
        <v>1658</v>
      </c>
      <c r="F3214" s="1" t="s">
        <v>114</v>
      </c>
      <c r="G3214" s="1" t="s">
        <v>114</v>
      </c>
      <c r="H3214" s="1" t="s">
        <v>1669</v>
      </c>
      <c r="I3214" s="1" t="s">
        <v>1670</v>
      </c>
      <c r="J3214" s="1" t="s">
        <v>1671</v>
      </c>
      <c r="K3214" s="1">
        <v>36.236749209999999</v>
      </c>
      <c r="L3214" s="1">
        <v>43.993729860000002</v>
      </c>
      <c r="M3214" s="1">
        <v>1</v>
      </c>
      <c r="N3214" s="1" t="s">
        <v>161</v>
      </c>
      <c r="O3214" s="1">
        <v>1</v>
      </c>
      <c r="P3214" t="str">
        <f>_xlfn.CONCAT( YEAR(TblOrigin[[#This Row],[ODK_DateOfSubmission]]), "-",TEXT( MONTH(TblOrigin[[#This Row],[ODK_DateOfSubmission]]),"00"))</f>
        <v>2022-04</v>
      </c>
    </row>
    <row r="3215" spans="1:16" x14ac:dyDescent="0.25">
      <c r="A3215" s="13">
        <v>1202146</v>
      </c>
      <c r="B3215" s="1">
        <v>3148</v>
      </c>
      <c r="C3215" s="1">
        <v>33151</v>
      </c>
      <c r="D3215" s="6">
        <v>44733.48709170139</v>
      </c>
      <c r="E3215" s="1" t="s">
        <v>1658</v>
      </c>
      <c r="F3215" s="1" t="s">
        <v>114</v>
      </c>
      <c r="G3215" s="1" t="s">
        <v>114</v>
      </c>
      <c r="H3215" s="1" t="s">
        <v>1672</v>
      </c>
      <c r="I3215" s="1" t="s">
        <v>1673</v>
      </c>
      <c r="J3215" s="1" t="s">
        <v>1674</v>
      </c>
      <c r="K3215" s="1">
        <v>36.145628299999998</v>
      </c>
      <c r="L3215" s="1">
        <v>44.087964399999997</v>
      </c>
      <c r="M3215" s="1">
        <v>1</v>
      </c>
      <c r="N3215" s="1" t="s">
        <v>139</v>
      </c>
      <c r="O3215" s="1">
        <v>1</v>
      </c>
      <c r="P3215" t="str">
        <f>_xlfn.CONCAT( YEAR(TblOrigin[[#This Row],[ODK_DateOfSubmission]]), "-",TEXT( MONTH(TblOrigin[[#This Row],[ODK_DateOfSubmission]]),"00"))</f>
        <v>2022-06</v>
      </c>
    </row>
    <row r="3216" spans="1:16" x14ac:dyDescent="0.25">
      <c r="A3216" s="13">
        <v>1202008</v>
      </c>
      <c r="B3216" s="1">
        <v>2518</v>
      </c>
      <c r="C3216" s="1">
        <v>13687</v>
      </c>
      <c r="D3216" s="6">
        <v>44727.534234525461</v>
      </c>
      <c r="E3216" s="1" t="s">
        <v>1658</v>
      </c>
      <c r="F3216" s="1" t="s">
        <v>114</v>
      </c>
      <c r="G3216" s="1" t="s">
        <v>114</v>
      </c>
      <c r="H3216" s="1" t="s">
        <v>1672</v>
      </c>
      <c r="I3216" s="1" t="s">
        <v>1675</v>
      </c>
      <c r="J3216" s="1" t="s">
        <v>1676</v>
      </c>
      <c r="K3216" s="1">
        <v>36.174243500000003</v>
      </c>
      <c r="L3216" s="1">
        <v>44.122578500000003</v>
      </c>
      <c r="M3216" s="1">
        <v>1</v>
      </c>
      <c r="N3216" s="1" t="s">
        <v>139</v>
      </c>
      <c r="O3216" s="1">
        <v>1</v>
      </c>
      <c r="P3216" t="str">
        <f>_xlfn.CONCAT( YEAR(TblOrigin[[#This Row],[ODK_DateOfSubmission]]), "-",TEXT( MONTH(TblOrigin[[#This Row],[ODK_DateOfSubmission]]),"00"))</f>
        <v>2022-06</v>
      </c>
    </row>
    <row r="3217" spans="1:16" x14ac:dyDescent="0.25">
      <c r="A3217" s="13">
        <v>1202016</v>
      </c>
      <c r="B3217" s="1">
        <v>3149</v>
      </c>
      <c r="C3217" s="1">
        <v>25726</v>
      </c>
      <c r="D3217" s="6">
        <v>44733.487095752316</v>
      </c>
      <c r="E3217" s="1" t="s">
        <v>1658</v>
      </c>
      <c r="F3217" s="1" t="s">
        <v>114</v>
      </c>
      <c r="G3217" s="1" t="s">
        <v>114</v>
      </c>
      <c r="H3217" s="1" t="s">
        <v>1672</v>
      </c>
      <c r="I3217" s="1" t="s">
        <v>1677</v>
      </c>
      <c r="J3217" s="1" t="s">
        <v>1678</v>
      </c>
      <c r="K3217" s="1">
        <v>36.154289847900003</v>
      </c>
      <c r="L3217" s="1">
        <v>44.097748143399997</v>
      </c>
      <c r="M3217" s="1">
        <v>1</v>
      </c>
      <c r="N3217" s="1" t="s">
        <v>139</v>
      </c>
      <c r="O3217" s="1">
        <v>1</v>
      </c>
      <c r="P3217" t="str">
        <f>_xlfn.CONCAT( YEAR(TblOrigin[[#This Row],[ODK_DateOfSubmission]]), "-",TEXT( MONTH(TblOrigin[[#This Row],[ODK_DateOfSubmission]]),"00"))</f>
        <v>2022-06</v>
      </c>
    </row>
    <row r="3218" spans="1:16" x14ac:dyDescent="0.25">
      <c r="A3218" s="13">
        <v>1202042</v>
      </c>
      <c r="B3218" s="1">
        <v>4125</v>
      </c>
      <c r="C3218" s="1">
        <v>21549</v>
      </c>
      <c r="D3218" s="6">
        <v>44742.476011423612</v>
      </c>
      <c r="E3218" s="1" t="s">
        <v>1658</v>
      </c>
      <c r="F3218" s="1" t="s">
        <v>114</v>
      </c>
      <c r="G3218" s="1" t="s">
        <v>114</v>
      </c>
      <c r="H3218" s="1" t="s">
        <v>1672</v>
      </c>
      <c r="I3218" s="1" t="s">
        <v>1679</v>
      </c>
      <c r="J3218" s="1" t="s">
        <v>1680</v>
      </c>
      <c r="K3218" s="1">
        <v>36.206029200000003</v>
      </c>
      <c r="L3218" s="1">
        <v>44.135842599999997</v>
      </c>
      <c r="M3218" s="1">
        <v>1</v>
      </c>
      <c r="N3218" s="1" t="s">
        <v>158</v>
      </c>
      <c r="O3218" s="1">
        <v>1</v>
      </c>
      <c r="P3218" t="str">
        <f>_xlfn.CONCAT( YEAR(TblOrigin[[#This Row],[ODK_DateOfSubmission]]), "-",TEXT( MONTH(TblOrigin[[#This Row],[ODK_DateOfSubmission]]),"00"))</f>
        <v>2022-06</v>
      </c>
    </row>
    <row r="3219" spans="1:16" x14ac:dyDescent="0.25">
      <c r="A3219" s="13">
        <v>1202050</v>
      </c>
      <c r="B3219" s="1">
        <v>3150</v>
      </c>
      <c r="C3219" s="1">
        <v>22825</v>
      </c>
      <c r="D3219" s="6">
        <v>44733.487099108796</v>
      </c>
      <c r="E3219" s="1" t="s">
        <v>1658</v>
      </c>
      <c r="F3219" s="1" t="s">
        <v>114</v>
      </c>
      <c r="G3219" s="1" t="s">
        <v>114</v>
      </c>
      <c r="H3219" s="1" t="s">
        <v>1672</v>
      </c>
      <c r="I3219" s="1" t="s">
        <v>1681</v>
      </c>
      <c r="J3219" s="1" t="s">
        <v>1682</v>
      </c>
      <c r="K3219" s="1">
        <v>36.154761399999998</v>
      </c>
      <c r="L3219" s="1">
        <v>44.121322800000002</v>
      </c>
      <c r="M3219" s="1">
        <v>1</v>
      </c>
      <c r="N3219" s="1" t="s">
        <v>139</v>
      </c>
      <c r="O3219" s="1">
        <v>1</v>
      </c>
      <c r="P3219" t="str">
        <f>_xlfn.CONCAT( YEAR(TblOrigin[[#This Row],[ODK_DateOfSubmission]]), "-",TEXT( MONTH(TblOrigin[[#This Row],[ODK_DateOfSubmission]]),"00"))</f>
        <v>2022-06</v>
      </c>
    </row>
    <row r="3220" spans="1:16" x14ac:dyDescent="0.25">
      <c r="A3220" s="13">
        <v>1202068</v>
      </c>
      <c r="B3220" s="1">
        <v>650</v>
      </c>
      <c r="C3220" s="1">
        <v>21250</v>
      </c>
      <c r="D3220" s="6">
        <v>44693.406226736108</v>
      </c>
      <c r="E3220" s="1" t="s">
        <v>1658</v>
      </c>
      <c r="F3220" s="1" t="s">
        <v>114</v>
      </c>
      <c r="G3220" s="1" t="s">
        <v>114</v>
      </c>
      <c r="H3220" s="1" t="s">
        <v>1683</v>
      </c>
      <c r="I3220" s="1" t="s">
        <v>1684</v>
      </c>
      <c r="J3220" s="1" t="s">
        <v>1179</v>
      </c>
      <c r="K3220" s="1">
        <v>36.152072670000003</v>
      </c>
      <c r="L3220" s="1">
        <v>44.042323690000003</v>
      </c>
      <c r="M3220" s="1">
        <v>1</v>
      </c>
      <c r="N3220" s="1" t="s">
        <v>139</v>
      </c>
      <c r="O3220" s="1">
        <v>1</v>
      </c>
      <c r="P3220" t="str">
        <f>_xlfn.CONCAT( YEAR(TblOrigin[[#This Row],[ODK_DateOfSubmission]]), "-",TEXT( MONTH(TblOrigin[[#This Row],[ODK_DateOfSubmission]]),"00"))</f>
        <v>2022-05</v>
      </c>
    </row>
    <row r="3221" spans="1:16" x14ac:dyDescent="0.25">
      <c r="A3221" s="13">
        <v>1202070</v>
      </c>
      <c r="B3221" s="1">
        <v>1651</v>
      </c>
      <c r="C3221" s="1">
        <v>22076</v>
      </c>
      <c r="D3221" s="6">
        <v>44714.658760497688</v>
      </c>
      <c r="E3221" s="1" t="s">
        <v>1658</v>
      </c>
      <c r="F3221" s="1" t="s">
        <v>114</v>
      </c>
      <c r="G3221" s="1" t="s">
        <v>114</v>
      </c>
      <c r="H3221" s="1" t="s">
        <v>1683</v>
      </c>
      <c r="I3221" s="1" t="s">
        <v>1685</v>
      </c>
      <c r="J3221" s="1" t="s">
        <v>1686</v>
      </c>
      <c r="K3221" s="1">
        <v>36.206951500000002</v>
      </c>
      <c r="L3221" s="1">
        <v>44.019946045600001</v>
      </c>
      <c r="M3221" s="1">
        <v>1</v>
      </c>
      <c r="N3221" s="1" t="s">
        <v>139</v>
      </c>
      <c r="O3221" s="1">
        <v>1</v>
      </c>
      <c r="P3221" t="str">
        <f>_xlfn.CONCAT( YEAR(TblOrigin[[#This Row],[ODK_DateOfSubmission]]), "-",TEXT( MONTH(TblOrigin[[#This Row],[ODK_DateOfSubmission]]),"00"))</f>
        <v>2022-06</v>
      </c>
    </row>
    <row r="3222" spans="1:16" x14ac:dyDescent="0.25">
      <c r="A3222" s="13">
        <v>1202032</v>
      </c>
      <c r="B3222" s="1">
        <v>647</v>
      </c>
      <c r="C3222" s="1">
        <v>13668</v>
      </c>
      <c r="D3222" s="6">
        <v>44693.406199884259</v>
      </c>
      <c r="E3222" s="1" t="s">
        <v>1658</v>
      </c>
      <c r="F3222" s="1" t="s">
        <v>114</v>
      </c>
      <c r="G3222" s="1" t="s">
        <v>114</v>
      </c>
      <c r="H3222" s="1" t="s">
        <v>1683</v>
      </c>
      <c r="I3222" s="1" t="s">
        <v>1687</v>
      </c>
      <c r="J3222" s="1" t="s">
        <v>1688</v>
      </c>
      <c r="K3222" s="1">
        <v>36.172508200000003</v>
      </c>
      <c r="L3222" s="1">
        <v>43.973400599999998</v>
      </c>
      <c r="M3222" s="1">
        <v>1</v>
      </c>
      <c r="N3222" s="1" t="s">
        <v>139</v>
      </c>
      <c r="O3222" s="1">
        <v>1</v>
      </c>
      <c r="P3222" t="str">
        <f>_xlfn.CONCAT( YEAR(TblOrigin[[#This Row],[ODK_DateOfSubmission]]), "-",TEXT( MONTH(TblOrigin[[#This Row],[ODK_DateOfSubmission]]),"00"))</f>
        <v>2022-05</v>
      </c>
    </row>
    <row r="3223" spans="1:16" x14ac:dyDescent="0.25">
      <c r="A3223" s="13">
        <v>1206012</v>
      </c>
      <c r="B3223" s="1">
        <v>974</v>
      </c>
      <c r="C3223" s="1">
        <v>12948</v>
      </c>
      <c r="D3223" s="6">
        <v>44700.652324340277</v>
      </c>
      <c r="E3223" s="1" t="s">
        <v>1658</v>
      </c>
      <c r="F3223" s="1" t="s">
        <v>114</v>
      </c>
      <c r="G3223" s="1" t="s">
        <v>189</v>
      </c>
      <c r="H3223" s="1" t="s">
        <v>1689</v>
      </c>
      <c r="I3223" s="1" t="s">
        <v>1690</v>
      </c>
      <c r="J3223" s="1" t="s">
        <v>1691</v>
      </c>
      <c r="K3223" s="1">
        <v>36.4129364</v>
      </c>
      <c r="L3223" s="1">
        <v>44.302943298499997</v>
      </c>
      <c r="M3223" s="1">
        <v>2</v>
      </c>
      <c r="N3223" s="1" t="s">
        <v>139</v>
      </c>
      <c r="O3223" s="1">
        <v>2</v>
      </c>
      <c r="P3223" t="str">
        <f>_xlfn.CONCAT( YEAR(TblOrigin[[#This Row],[ODK_DateOfSubmission]]), "-",TEXT( MONTH(TblOrigin[[#This Row],[ODK_DateOfSubmission]]),"00"))</f>
        <v>2022-05</v>
      </c>
    </row>
    <row r="3224" spans="1:16" x14ac:dyDescent="0.25">
      <c r="A3224" s="13">
        <v>1207004</v>
      </c>
      <c r="B3224" s="1">
        <v>969</v>
      </c>
      <c r="C3224" s="1">
        <v>13141</v>
      </c>
      <c r="D3224" s="6">
        <v>44700.652299386573</v>
      </c>
      <c r="E3224" s="1" t="s">
        <v>1658</v>
      </c>
      <c r="F3224" s="1" t="s">
        <v>114</v>
      </c>
      <c r="G3224" s="1" t="s">
        <v>188</v>
      </c>
      <c r="H3224" s="1" t="s">
        <v>1692</v>
      </c>
      <c r="I3224" s="1" t="s">
        <v>1693</v>
      </c>
      <c r="J3224" s="1" t="s">
        <v>1694</v>
      </c>
      <c r="K3224" s="1">
        <v>36.655291200000001</v>
      </c>
      <c r="L3224" s="1">
        <v>44.540664399999997</v>
      </c>
      <c r="M3224" s="1">
        <v>5</v>
      </c>
      <c r="N3224" s="1" t="s">
        <v>139</v>
      </c>
      <c r="O3224" s="1">
        <v>5</v>
      </c>
      <c r="P3224" t="str">
        <f>_xlfn.CONCAT( YEAR(TblOrigin[[#This Row],[ODK_DateOfSubmission]]), "-",TEXT( MONTH(TblOrigin[[#This Row],[ODK_DateOfSubmission]]),"00"))</f>
        <v>2022-05</v>
      </c>
    </row>
    <row r="3225" spans="1:16" x14ac:dyDescent="0.25">
      <c r="A3225" s="13">
        <v>1207012</v>
      </c>
      <c r="B3225" s="1">
        <v>1223</v>
      </c>
      <c r="C3225" s="1">
        <v>27204</v>
      </c>
      <c r="D3225" s="6">
        <v>44706.601481793979</v>
      </c>
      <c r="E3225" s="1" t="s">
        <v>1658</v>
      </c>
      <c r="F3225" s="1" t="s">
        <v>114</v>
      </c>
      <c r="G3225" s="1" t="s">
        <v>188</v>
      </c>
      <c r="H3225" s="1" t="s">
        <v>1692</v>
      </c>
      <c r="I3225" s="1" t="s">
        <v>1695</v>
      </c>
      <c r="J3225" s="1" t="s">
        <v>1696</v>
      </c>
      <c r="K3225" s="1">
        <v>36.646485200000001</v>
      </c>
      <c r="L3225" s="1">
        <v>44.542495299999999</v>
      </c>
      <c r="M3225" s="1">
        <v>4</v>
      </c>
      <c r="N3225" s="1" t="s">
        <v>139</v>
      </c>
      <c r="O3225" s="1">
        <v>4</v>
      </c>
      <c r="P3225" t="str">
        <f>_xlfn.CONCAT( YEAR(TblOrigin[[#This Row],[ODK_DateOfSubmission]]), "-",TEXT( MONTH(TblOrigin[[#This Row],[ODK_DateOfSubmission]]),"00"))</f>
        <v>2022-05</v>
      </c>
    </row>
    <row r="3226" spans="1:16" x14ac:dyDescent="0.25">
      <c r="A3226" s="13">
        <v>2503007</v>
      </c>
      <c r="B3226" s="1">
        <v>3794</v>
      </c>
      <c r="C3226" s="1">
        <v>24743</v>
      </c>
      <c r="D3226" s="6">
        <v>44737.342350659725</v>
      </c>
      <c r="E3226" s="1" t="s">
        <v>1658</v>
      </c>
      <c r="F3226" s="1" t="s">
        <v>99</v>
      </c>
      <c r="G3226" s="1" t="s">
        <v>99</v>
      </c>
      <c r="H3226" s="1" t="s">
        <v>886</v>
      </c>
      <c r="I3226" s="1" t="s">
        <v>1697</v>
      </c>
      <c r="J3226" s="1" t="s">
        <v>1698</v>
      </c>
      <c r="K3226" s="1">
        <v>32.632272499999999</v>
      </c>
      <c r="L3226" s="1">
        <v>44.042276899999997</v>
      </c>
      <c r="M3226" s="1">
        <v>3</v>
      </c>
      <c r="N3226" s="1" t="s">
        <v>78</v>
      </c>
      <c r="O3226" s="1">
        <v>3</v>
      </c>
      <c r="P3226" t="str">
        <f>_xlfn.CONCAT( YEAR(TblOrigin[[#This Row],[ODK_DateOfSubmission]]), "-",TEXT( MONTH(TblOrigin[[#This Row],[ODK_DateOfSubmission]]),"00"))</f>
        <v>2022-06</v>
      </c>
    </row>
    <row r="3227" spans="1:16" x14ac:dyDescent="0.25">
      <c r="A3227" s="13">
        <v>2702047</v>
      </c>
      <c r="B3227" s="1">
        <v>2260</v>
      </c>
      <c r="C3227" s="1">
        <v>34008</v>
      </c>
      <c r="D3227" s="6">
        <v>44723.516914432868</v>
      </c>
      <c r="E3227" s="1" t="s">
        <v>1658</v>
      </c>
      <c r="F3227" s="1" t="s">
        <v>72</v>
      </c>
      <c r="G3227" s="1" t="s">
        <v>103</v>
      </c>
      <c r="H3227" s="1" t="s">
        <v>1279</v>
      </c>
      <c r="I3227" s="1" t="s">
        <v>349</v>
      </c>
      <c r="J3227" s="1" t="s">
        <v>1448</v>
      </c>
      <c r="K3227" s="1">
        <v>36.044508999999998</v>
      </c>
      <c r="L3227" s="1">
        <v>41.714508000000002</v>
      </c>
      <c r="M3227" s="1">
        <v>3</v>
      </c>
      <c r="N3227" s="1" t="s">
        <v>66</v>
      </c>
      <c r="O3227" s="1">
        <v>2</v>
      </c>
      <c r="P3227" t="str">
        <f>_xlfn.CONCAT( YEAR(TblOrigin[[#This Row],[ODK_DateOfSubmission]]), "-",TEXT( MONTH(TblOrigin[[#This Row],[ODK_DateOfSubmission]]),"00"))</f>
        <v>2022-06</v>
      </c>
    </row>
    <row r="3228" spans="1:16" x14ac:dyDescent="0.25">
      <c r="A3228" s="13">
        <v>2702047</v>
      </c>
      <c r="B3228" s="1">
        <v>2260</v>
      </c>
      <c r="C3228" s="1">
        <v>34008</v>
      </c>
      <c r="D3228" s="6">
        <v>44723.516914432868</v>
      </c>
      <c r="E3228" s="1" t="s">
        <v>1658</v>
      </c>
      <c r="F3228" s="1" t="s">
        <v>72</v>
      </c>
      <c r="G3228" s="1" t="s">
        <v>103</v>
      </c>
      <c r="H3228" s="1" t="s">
        <v>1279</v>
      </c>
      <c r="I3228" s="1" t="s">
        <v>349</v>
      </c>
      <c r="J3228" s="1" t="s">
        <v>1448</v>
      </c>
      <c r="K3228" s="1">
        <v>36.044508999999998</v>
      </c>
      <c r="L3228" s="1">
        <v>41.714508000000002</v>
      </c>
      <c r="M3228" s="1">
        <v>3</v>
      </c>
      <c r="N3228" s="1" t="s">
        <v>74</v>
      </c>
      <c r="O3228" s="1">
        <v>1</v>
      </c>
      <c r="P3228" t="str">
        <f>_xlfn.CONCAT( YEAR(TblOrigin[[#This Row],[ODK_DateOfSubmission]]), "-",TEXT( MONTH(TblOrigin[[#This Row],[ODK_DateOfSubmission]]),"00"))</f>
        <v>2022-06</v>
      </c>
    </row>
    <row r="3229" spans="1:16" x14ac:dyDescent="0.25">
      <c r="A3229" s="13">
        <v>2702048</v>
      </c>
      <c r="B3229" s="1">
        <v>2261</v>
      </c>
      <c r="C3229" s="1">
        <v>34009</v>
      </c>
      <c r="D3229" s="6">
        <v>44723.516922187497</v>
      </c>
      <c r="E3229" s="1" t="s">
        <v>1658</v>
      </c>
      <c r="F3229" s="1" t="s">
        <v>72</v>
      </c>
      <c r="G3229" s="1" t="s">
        <v>103</v>
      </c>
      <c r="H3229" s="1" t="s">
        <v>1279</v>
      </c>
      <c r="I3229" s="1" t="s">
        <v>1280</v>
      </c>
      <c r="J3229" s="1" t="s">
        <v>1281</v>
      </c>
      <c r="K3229" s="1">
        <v>36.049593999999999</v>
      </c>
      <c r="L3229" s="1">
        <v>41.712780000000002</v>
      </c>
      <c r="M3229" s="1">
        <v>3</v>
      </c>
      <c r="N3229" s="1" t="s">
        <v>66</v>
      </c>
      <c r="O3229" s="1">
        <v>3</v>
      </c>
      <c r="P3229" t="str">
        <f>_xlfn.CONCAT( YEAR(TblOrigin[[#This Row],[ODK_DateOfSubmission]]), "-",TEXT( MONTH(TblOrigin[[#This Row],[ODK_DateOfSubmission]]),"00"))</f>
        <v>2022-06</v>
      </c>
    </row>
    <row r="3230" spans="1:16" x14ac:dyDescent="0.25">
      <c r="A3230" s="13">
        <v>2702050</v>
      </c>
      <c r="B3230" s="1">
        <v>2258</v>
      </c>
      <c r="C3230" s="1">
        <v>34011</v>
      </c>
      <c r="D3230" s="6">
        <v>44723.5168996875</v>
      </c>
      <c r="E3230" s="1" t="s">
        <v>1658</v>
      </c>
      <c r="F3230" s="1" t="s">
        <v>72</v>
      </c>
      <c r="G3230" s="1" t="s">
        <v>103</v>
      </c>
      <c r="H3230" s="1" t="s">
        <v>1279</v>
      </c>
      <c r="I3230" s="1" t="s">
        <v>1699</v>
      </c>
      <c r="J3230" s="1" t="s">
        <v>1700</v>
      </c>
      <c r="K3230" s="1">
        <v>36.035400000000003</v>
      </c>
      <c r="L3230" s="1">
        <v>41.71181</v>
      </c>
      <c r="M3230" s="1">
        <v>7</v>
      </c>
      <c r="N3230" s="1" t="s">
        <v>66</v>
      </c>
      <c r="O3230" s="1">
        <v>7</v>
      </c>
      <c r="P3230" t="str">
        <f>_xlfn.CONCAT( YEAR(TblOrigin[[#This Row],[ODK_DateOfSubmission]]), "-",TEXT( MONTH(TblOrigin[[#This Row],[ODK_DateOfSubmission]]),"00"))</f>
        <v>2022-06</v>
      </c>
    </row>
    <row r="3231" spans="1:16" x14ac:dyDescent="0.25">
      <c r="A3231" s="13">
        <v>2708174</v>
      </c>
      <c r="B3231" s="1">
        <v>1820</v>
      </c>
      <c r="C3231" s="1">
        <v>33423</v>
      </c>
      <c r="D3231" s="6">
        <v>44716.851845370373</v>
      </c>
      <c r="E3231" s="1" t="s">
        <v>1658</v>
      </c>
      <c r="F3231" s="1" t="s">
        <v>72</v>
      </c>
      <c r="G3231" s="1" t="s">
        <v>93</v>
      </c>
      <c r="H3231" s="1" t="s">
        <v>478</v>
      </c>
      <c r="I3231" s="1" t="s">
        <v>479</v>
      </c>
      <c r="J3231" s="1" t="s">
        <v>480</v>
      </c>
      <c r="K3231" s="1">
        <v>36.466299999999997</v>
      </c>
      <c r="L3231" s="1">
        <v>42.542114423500003</v>
      </c>
      <c r="M3231" s="1">
        <v>50</v>
      </c>
      <c r="N3231" s="1" t="s">
        <v>66</v>
      </c>
      <c r="O3231" s="1">
        <v>50</v>
      </c>
      <c r="P3231" t="str">
        <f>_xlfn.CONCAT( YEAR(TblOrigin[[#This Row],[ODK_DateOfSubmission]]), "-",TEXT( MONTH(TblOrigin[[#This Row],[ODK_DateOfSubmission]]),"00"))</f>
        <v>2022-06</v>
      </c>
    </row>
    <row r="3232" spans="1:16" x14ac:dyDescent="0.25">
      <c r="A3232" s="13">
        <v>2708176</v>
      </c>
      <c r="B3232" s="1">
        <v>2324</v>
      </c>
      <c r="C3232" s="1">
        <v>33472</v>
      </c>
      <c r="D3232" s="6">
        <v>44723.856336689816</v>
      </c>
      <c r="E3232" s="1" t="s">
        <v>1658</v>
      </c>
      <c r="F3232" s="1" t="s">
        <v>72</v>
      </c>
      <c r="G3232" s="1" t="s">
        <v>93</v>
      </c>
      <c r="H3232" s="1" t="s">
        <v>478</v>
      </c>
      <c r="I3232" s="1" t="s">
        <v>481</v>
      </c>
      <c r="J3232" s="1" t="s">
        <v>482</v>
      </c>
      <c r="K3232" s="1">
        <v>36.485300000000002</v>
      </c>
      <c r="L3232" s="1">
        <v>42.422117739400001</v>
      </c>
      <c r="M3232" s="1">
        <v>8</v>
      </c>
      <c r="N3232" s="1" t="s">
        <v>66</v>
      </c>
      <c r="O3232" s="1">
        <v>8</v>
      </c>
      <c r="P3232" t="str">
        <f>_xlfn.CONCAT( YEAR(TblOrigin[[#This Row],[ODK_DateOfSubmission]]), "-",TEXT( MONTH(TblOrigin[[#This Row],[ODK_DateOfSubmission]]),"00"))</f>
        <v>2022-06</v>
      </c>
    </row>
    <row r="3233" spans="1:16" x14ac:dyDescent="0.25">
      <c r="A3233" s="13">
        <v>2708194</v>
      </c>
      <c r="B3233" s="1">
        <v>2992</v>
      </c>
      <c r="C3233" s="1">
        <v>34047</v>
      </c>
      <c r="D3233" s="6">
        <v>44732.34867939815</v>
      </c>
      <c r="E3233" s="1" t="s">
        <v>1658</v>
      </c>
      <c r="F3233" s="1" t="s">
        <v>72</v>
      </c>
      <c r="G3233" s="1" t="s">
        <v>93</v>
      </c>
      <c r="H3233" s="1" t="s">
        <v>433</v>
      </c>
      <c r="I3233" s="1" t="s">
        <v>1321</v>
      </c>
      <c r="J3233" s="1" t="s">
        <v>1322</v>
      </c>
      <c r="K3233" s="1">
        <v>36.388623000000003</v>
      </c>
      <c r="L3233" s="1">
        <v>42.455809000000002</v>
      </c>
      <c r="M3233" s="1">
        <v>4</v>
      </c>
      <c r="N3233" s="1" t="s">
        <v>66</v>
      </c>
      <c r="O3233" s="1">
        <v>4</v>
      </c>
      <c r="P3233" t="str">
        <f>_xlfn.CONCAT( YEAR(TblOrigin[[#This Row],[ODK_DateOfSubmission]]), "-",TEXT( MONTH(TblOrigin[[#This Row],[ODK_DateOfSubmission]]),"00"))</f>
        <v>2022-06</v>
      </c>
    </row>
    <row r="3234" spans="1:16" x14ac:dyDescent="0.25">
      <c r="A3234" s="13">
        <v>2708002</v>
      </c>
      <c r="B3234" s="1">
        <v>2717</v>
      </c>
      <c r="C3234" s="1">
        <v>24809</v>
      </c>
      <c r="D3234" s="6">
        <v>44729.555294872684</v>
      </c>
      <c r="E3234" s="1" t="s">
        <v>1658</v>
      </c>
      <c r="F3234" s="1" t="s">
        <v>72</v>
      </c>
      <c r="G3234" s="1" t="s">
        <v>93</v>
      </c>
      <c r="H3234" s="1" t="s">
        <v>433</v>
      </c>
      <c r="I3234" s="1" t="s">
        <v>434</v>
      </c>
      <c r="J3234" s="1" t="s">
        <v>248</v>
      </c>
      <c r="K3234" s="1">
        <v>36.3920374</v>
      </c>
      <c r="L3234" s="1">
        <v>42.4765978</v>
      </c>
      <c r="M3234" s="1">
        <v>11</v>
      </c>
      <c r="N3234" s="1" t="s">
        <v>66</v>
      </c>
      <c r="O3234" s="1">
        <v>11</v>
      </c>
      <c r="P3234" t="str">
        <f>_xlfn.CONCAT( YEAR(TblOrigin[[#This Row],[ODK_DateOfSubmission]]), "-",TEXT( MONTH(TblOrigin[[#This Row],[ODK_DateOfSubmission]]),"00"))</f>
        <v>2022-06</v>
      </c>
    </row>
    <row r="3235" spans="1:16" x14ac:dyDescent="0.25">
      <c r="A3235" s="13">
        <v>2708007</v>
      </c>
      <c r="B3235" s="1">
        <v>2994</v>
      </c>
      <c r="C3235" s="1">
        <v>18309</v>
      </c>
      <c r="D3235" s="6">
        <v>44732.348691354164</v>
      </c>
      <c r="E3235" s="1" t="s">
        <v>1658</v>
      </c>
      <c r="F3235" s="1" t="s">
        <v>72</v>
      </c>
      <c r="G3235" s="1" t="s">
        <v>93</v>
      </c>
      <c r="H3235" s="1" t="s">
        <v>433</v>
      </c>
      <c r="I3235" s="1" t="s">
        <v>436</v>
      </c>
      <c r="J3235" s="1" t="s">
        <v>437</v>
      </c>
      <c r="K3235" s="1">
        <v>36.377371400000001</v>
      </c>
      <c r="L3235" s="1">
        <v>42.457237300000003</v>
      </c>
      <c r="M3235" s="1">
        <v>4</v>
      </c>
      <c r="N3235" s="1" t="s">
        <v>66</v>
      </c>
      <c r="O3235" s="1">
        <v>4</v>
      </c>
      <c r="P3235" t="str">
        <f>_xlfn.CONCAT( YEAR(TblOrigin[[#This Row],[ODK_DateOfSubmission]]), "-",TEXT( MONTH(TblOrigin[[#This Row],[ODK_DateOfSubmission]]),"00"))</f>
        <v>2022-06</v>
      </c>
    </row>
    <row r="3236" spans="1:16" x14ac:dyDescent="0.25">
      <c r="A3236" s="13">
        <v>2708014</v>
      </c>
      <c r="B3236" s="1">
        <v>2978</v>
      </c>
      <c r="C3236" s="1">
        <v>25819</v>
      </c>
      <c r="D3236" s="6">
        <v>44732.348606481479</v>
      </c>
      <c r="E3236" s="1" t="s">
        <v>1658</v>
      </c>
      <c r="F3236" s="1" t="s">
        <v>72</v>
      </c>
      <c r="G3236" s="1" t="s">
        <v>93</v>
      </c>
      <c r="H3236" s="1" t="s">
        <v>433</v>
      </c>
      <c r="I3236" s="1" t="s">
        <v>441</v>
      </c>
      <c r="J3236" s="1" t="s">
        <v>442</v>
      </c>
      <c r="K3236" s="1">
        <v>36.383068999999999</v>
      </c>
      <c r="L3236" s="1">
        <v>42.470675</v>
      </c>
      <c r="M3236" s="1">
        <v>15</v>
      </c>
      <c r="N3236" s="1" t="s">
        <v>66</v>
      </c>
      <c r="O3236" s="1">
        <v>15</v>
      </c>
      <c r="P3236" t="str">
        <f>_xlfn.CONCAT( YEAR(TblOrigin[[#This Row],[ODK_DateOfSubmission]]), "-",TEXT( MONTH(TblOrigin[[#This Row],[ODK_DateOfSubmission]]),"00"))</f>
        <v>2022-06</v>
      </c>
    </row>
    <row r="3237" spans="1:16" x14ac:dyDescent="0.25">
      <c r="A3237" s="13">
        <v>2708019</v>
      </c>
      <c r="B3237" s="1">
        <v>2711</v>
      </c>
      <c r="C3237" s="1">
        <v>22924</v>
      </c>
      <c r="D3237" s="6">
        <v>44729.508142824074</v>
      </c>
      <c r="E3237" s="1" t="s">
        <v>1658</v>
      </c>
      <c r="F3237" s="1" t="s">
        <v>72</v>
      </c>
      <c r="G3237" s="1" t="s">
        <v>93</v>
      </c>
      <c r="H3237" s="1" t="s">
        <v>433</v>
      </c>
      <c r="I3237" s="1" t="s">
        <v>443</v>
      </c>
      <c r="J3237" s="1" t="s">
        <v>444</v>
      </c>
      <c r="K3237" s="1">
        <v>36.410913999999998</v>
      </c>
      <c r="L3237" s="1">
        <v>42.542980999999997</v>
      </c>
      <c r="M3237" s="1">
        <v>3</v>
      </c>
      <c r="N3237" s="1" t="s">
        <v>66</v>
      </c>
      <c r="O3237" s="1">
        <v>3</v>
      </c>
      <c r="P3237" t="str">
        <f>_xlfn.CONCAT( YEAR(TblOrigin[[#This Row],[ODK_DateOfSubmission]]), "-",TEXT( MONTH(TblOrigin[[#This Row],[ODK_DateOfSubmission]]),"00"))</f>
        <v>2022-06</v>
      </c>
    </row>
    <row r="3238" spans="1:16" x14ac:dyDescent="0.25">
      <c r="A3238" s="13">
        <v>2708128</v>
      </c>
      <c r="B3238" s="1">
        <v>2991</v>
      </c>
      <c r="C3238" s="1">
        <v>17440</v>
      </c>
      <c r="D3238" s="6">
        <v>44732.348672835651</v>
      </c>
      <c r="E3238" s="1" t="s">
        <v>1658</v>
      </c>
      <c r="F3238" s="1" t="s">
        <v>72</v>
      </c>
      <c r="G3238" s="1" t="s">
        <v>93</v>
      </c>
      <c r="H3238" s="1" t="s">
        <v>433</v>
      </c>
      <c r="I3238" s="1" t="s">
        <v>456</v>
      </c>
      <c r="J3238" s="1" t="s">
        <v>457</v>
      </c>
      <c r="K3238" s="1">
        <v>36.388269999999999</v>
      </c>
      <c r="L3238" s="1">
        <v>42.447851999999997</v>
      </c>
      <c r="M3238" s="1">
        <v>10</v>
      </c>
      <c r="N3238" s="1" t="s">
        <v>66</v>
      </c>
      <c r="O3238" s="1">
        <v>10</v>
      </c>
      <c r="P3238" t="str">
        <f>_xlfn.CONCAT( YEAR(TblOrigin[[#This Row],[ODK_DateOfSubmission]]), "-",TEXT( MONTH(TblOrigin[[#This Row],[ODK_DateOfSubmission]]),"00"))</f>
        <v>2022-06</v>
      </c>
    </row>
    <row r="3239" spans="1:16" x14ac:dyDescent="0.25">
      <c r="A3239" s="13">
        <v>2708129</v>
      </c>
      <c r="B3239" s="1">
        <v>2722</v>
      </c>
      <c r="C3239" s="1">
        <v>18006</v>
      </c>
      <c r="D3239" s="6">
        <v>44729.674306828703</v>
      </c>
      <c r="E3239" s="1" t="s">
        <v>1658</v>
      </c>
      <c r="F3239" s="1" t="s">
        <v>72</v>
      </c>
      <c r="G3239" s="1" t="s">
        <v>93</v>
      </c>
      <c r="H3239" s="1" t="s">
        <v>433</v>
      </c>
      <c r="I3239" s="1" t="s">
        <v>222</v>
      </c>
      <c r="J3239" s="1" t="s">
        <v>223</v>
      </c>
      <c r="K3239" s="1">
        <v>36.371630000000003</v>
      </c>
      <c r="L3239" s="1">
        <v>42.459803600000001</v>
      </c>
      <c r="M3239" s="1">
        <v>3</v>
      </c>
      <c r="N3239" s="1" t="s">
        <v>66</v>
      </c>
      <c r="O3239" s="1">
        <v>3</v>
      </c>
      <c r="P3239" t="str">
        <f>_xlfn.CONCAT( YEAR(TblOrigin[[#This Row],[ODK_DateOfSubmission]]), "-",TEXT( MONTH(TblOrigin[[#This Row],[ODK_DateOfSubmission]]),"00"))</f>
        <v>2022-06</v>
      </c>
    </row>
    <row r="3240" spans="1:16" x14ac:dyDescent="0.25">
      <c r="A3240" s="13">
        <v>2708148</v>
      </c>
      <c r="B3240" s="1">
        <v>2715</v>
      </c>
      <c r="C3240" s="1">
        <v>33294</v>
      </c>
      <c r="D3240" s="6">
        <v>44729.508157407407</v>
      </c>
      <c r="E3240" s="1" t="s">
        <v>1658</v>
      </c>
      <c r="F3240" s="1" t="s">
        <v>72</v>
      </c>
      <c r="G3240" s="1" t="s">
        <v>93</v>
      </c>
      <c r="H3240" s="1" t="s">
        <v>433</v>
      </c>
      <c r="I3240" s="1" t="s">
        <v>472</v>
      </c>
      <c r="J3240" s="1" t="s">
        <v>473</v>
      </c>
      <c r="K3240" s="1">
        <v>36.391159999999999</v>
      </c>
      <c r="L3240" s="1">
        <v>42.502434999999998</v>
      </c>
      <c r="M3240" s="1">
        <v>5</v>
      </c>
      <c r="N3240" s="1" t="s">
        <v>66</v>
      </c>
      <c r="O3240" s="1">
        <v>5</v>
      </c>
      <c r="P3240" t="str">
        <f>_xlfn.CONCAT( YEAR(TblOrigin[[#This Row],[ODK_DateOfSubmission]]), "-",TEXT( MONTH(TblOrigin[[#This Row],[ODK_DateOfSubmission]]),"00"))</f>
        <v>2022-06</v>
      </c>
    </row>
    <row r="3241" spans="1:16" x14ac:dyDescent="0.25">
      <c r="A3241" s="13">
        <v>2708154</v>
      </c>
      <c r="B3241" s="1">
        <v>2713</v>
      </c>
      <c r="C3241" s="1">
        <v>33345</v>
      </c>
      <c r="D3241" s="6">
        <v>44729.508150381946</v>
      </c>
      <c r="E3241" s="1" t="s">
        <v>1658</v>
      </c>
      <c r="F3241" s="1" t="s">
        <v>72</v>
      </c>
      <c r="G3241" s="1" t="s">
        <v>93</v>
      </c>
      <c r="H3241" s="1" t="s">
        <v>433</v>
      </c>
      <c r="I3241" s="1" t="s">
        <v>476</v>
      </c>
      <c r="J3241" s="1" t="s">
        <v>477</v>
      </c>
      <c r="K3241" s="1">
        <v>36.396619999999999</v>
      </c>
      <c r="L3241" s="1">
        <v>42.514042699999997</v>
      </c>
      <c r="M3241" s="1">
        <v>3</v>
      </c>
      <c r="N3241" s="1" t="s">
        <v>66</v>
      </c>
      <c r="O3241" s="1">
        <v>3</v>
      </c>
      <c r="P3241" t="str">
        <f>_xlfn.CONCAT( YEAR(TblOrigin[[#This Row],[ODK_DateOfSubmission]]), "-",TEXT( MONTH(TblOrigin[[#This Row],[ODK_DateOfSubmission]]),"00"))</f>
        <v>2022-06</v>
      </c>
    </row>
    <row r="3242" spans="1:16" x14ac:dyDescent="0.25">
      <c r="A3242" s="13">
        <v>3601026</v>
      </c>
      <c r="B3242" s="1">
        <v>1082</v>
      </c>
      <c r="C3242" s="1">
        <v>2802</v>
      </c>
      <c r="D3242" s="6">
        <v>44703.394610381947</v>
      </c>
      <c r="E3242" s="1" t="s">
        <v>1658</v>
      </c>
      <c r="F3242" s="1" t="s">
        <v>96</v>
      </c>
      <c r="G3242" s="1" t="s">
        <v>174</v>
      </c>
      <c r="H3242" s="1" t="s">
        <v>1535</v>
      </c>
      <c r="I3242" s="1" t="s">
        <v>1538</v>
      </c>
      <c r="J3242" s="1" t="s">
        <v>1539</v>
      </c>
      <c r="K3242" s="1">
        <v>31.973435632000001</v>
      </c>
      <c r="L3242" s="1">
        <v>45.413404221900002</v>
      </c>
      <c r="M3242" s="1">
        <v>2</v>
      </c>
      <c r="N3242" s="1" t="s">
        <v>74</v>
      </c>
      <c r="O3242" s="1">
        <v>2</v>
      </c>
      <c r="P3242" t="str">
        <f>_xlfn.CONCAT( YEAR(TblOrigin[[#This Row],[ODK_DateOfSubmission]]), "-",TEXT( MONTH(TblOrigin[[#This Row],[ODK_DateOfSubmission]]),"00"))</f>
        <v>2022-05</v>
      </c>
    </row>
    <row r="3243" spans="1:16" x14ac:dyDescent="0.25">
      <c r="A3243" s="13">
        <v>3601031</v>
      </c>
      <c r="B3243" s="1">
        <v>1081</v>
      </c>
      <c r="C3243" s="1">
        <v>25378</v>
      </c>
      <c r="D3243" s="6">
        <v>44703.389279664349</v>
      </c>
      <c r="E3243" s="1" t="s">
        <v>1658</v>
      </c>
      <c r="F3243" s="1" t="s">
        <v>96</v>
      </c>
      <c r="G3243" s="1" t="s">
        <v>174</v>
      </c>
      <c r="H3243" s="1" t="s">
        <v>1535</v>
      </c>
      <c r="I3243" s="1" t="s">
        <v>1540</v>
      </c>
      <c r="J3243" s="1" t="s">
        <v>1340</v>
      </c>
      <c r="K3243" s="1">
        <v>31.977928876899998</v>
      </c>
      <c r="L3243" s="1">
        <v>45.397140644700002</v>
      </c>
      <c r="M3243" s="1">
        <v>1</v>
      </c>
      <c r="N3243" s="1" t="s">
        <v>87</v>
      </c>
      <c r="O3243" s="1">
        <v>1</v>
      </c>
      <c r="P3243" t="str">
        <f>_xlfn.CONCAT( YEAR(TblOrigin[[#This Row],[ODK_DateOfSubmission]]), "-",TEXT( MONTH(TblOrigin[[#This Row],[ODK_DateOfSubmission]]),"00"))</f>
        <v>2022-05</v>
      </c>
    </row>
    <row r="3244" spans="1:16" x14ac:dyDescent="0.25">
      <c r="A3244" s="13">
        <v>3601005</v>
      </c>
      <c r="B3244" s="1">
        <v>1080</v>
      </c>
      <c r="C3244" s="1">
        <v>24287</v>
      </c>
      <c r="D3244" s="6">
        <v>44703.386410335646</v>
      </c>
      <c r="E3244" s="1" t="s">
        <v>1658</v>
      </c>
      <c r="F3244" s="1" t="s">
        <v>96</v>
      </c>
      <c r="G3244" s="1" t="s">
        <v>174</v>
      </c>
      <c r="H3244" s="1" t="s">
        <v>1535</v>
      </c>
      <c r="I3244" s="1" t="s">
        <v>1651</v>
      </c>
      <c r="J3244" s="1" t="s">
        <v>1652</v>
      </c>
      <c r="K3244" s="1">
        <v>31.967916735399999</v>
      </c>
      <c r="L3244" s="1">
        <v>45.405007185400002</v>
      </c>
      <c r="M3244" s="1">
        <v>2</v>
      </c>
      <c r="N3244" s="1" t="s">
        <v>87</v>
      </c>
      <c r="O3244" s="1">
        <v>1</v>
      </c>
      <c r="P3244" t="str">
        <f>_xlfn.CONCAT( YEAR(TblOrigin[[#This Row],[ODK_DateOfSubmission]]), "-",TEXT( MONTH(TblOrigin[[#This Row],[ODK_DateOfSubmission]]),"00"))</f>
        <v>2022-05</v>
      </c>
    </row>
    <row r="3245" spans="1:16" x14ac:dyDescent="0.25">
      <c r="A3245" s="13">
        <v>3601005</v>
      </c>
      <c r="B3245" s="1">
        <v>1080</v>
      </c>
      <c r="C3245" s="1">
        <v>24287</v>
      </c>
      <c r="D3245" s="6">
        <v>44703.386410335646</v>
      </c>
      <c r="E3245" s="1" t="s">
        <v>1658</v>
      </c>
      <c r="F3245" s="1" t="s">
        <v>96</v>
      </c>
      <c r="G3245" s="1" t="s">
        <v>174</v>
      </c>
      <c r="H3245" s="1" t="s">
        <v>1535</v>
      </c>
      <c r="I3245" s="1" t="s">
        <v>1651</v>
      </c>
      <c r="J3245" s="1" t="s">
        <v>1652</v>
      </c>
      <c r="K3245" s="1">
        <v>31.967916735399999</v>
      </c>
      <c r="L3245" s="1">
        <v>45.405007185400002</v>
      </c>
      <c r="M3245" s="1">
        <v>2</v>
      </c>
      <c r="N3245" s="1" t="s">
        <v>82</v>
      </c>
      <c r="O3245" s="1">
        <v>1</v>
      </c>
      <c r="P3245" t="str">
        <f>_xlfn.CONCAT( YEAR(TblOrigin[[#This Row],[ODK_DateOfSubmission]]), "-",TEXT( MONTH(TblOrigin[[#This Row],[ODK_DateOfSubmission]]),"00"))</f>
        <v>2022-05</v>
      </c>
    </row>
    <row r="3246" spans="1:16" x14ac:dyDescent="0.25">
      <c r="A3246" s="13">
        <v>3601018</v>
      </c>
      <c r="B3246" s="1">
        <v>1079</v>
      </c>
      <c r="C3246" s="1">
        <v>2795</v>
      </c>
      <c r="D3246" s="6">
        <v>44703.381006793985</v>
      </c>
      <c r="E3246" s="1" t="s">
        <v>1658</v>
      </c>
      <c r="F3246" s="1" t="s">
        <v>96</v>
      </c>
      <c r="G3246" s="1" t="s">
        <v>174</v>
      </c>
      <c r="H3246" s="1" t="s">
        <v>1535</v>
      </c>
      <c r="I3246" s="1" t="s">
        <v>1536</v>
      </c>
      <c r="J3246" s="1" t="s">
        <v>1537</v>
      </c>
      <c r="K3246" s="1">
        <v>31.972498870500001</v>
      </c>
      <c r="L3246" s="1">
        <v>45.410049754500001</v>
      </c>
      <c r="M3246" s="1">
        <v>1</v>
      </c>
      <c r="N3246" s="1" t="s">
        <v>74</v>
      </c>
      <c r="O3246" s="1">
        <v>1</v>
      </c>
      <c r="P3246" t="str">
        <f>_xlfn.CONCAT( YEAR(TblOrigin[[#This Row],[ODK_DateOfSubmission]]), "-",TEXT( MONTH(TblOrigin[[#This Row],[ODK_DateOfSubmission]]),"00"))</f>
        <v>2022-05</v>
      </c>
    </row>
    <row r="3247" spans="1:16" x14ac:dyDescent="0.25">
      <c r="A3247" s="13">
        <v>3601015</v>
      </c>
      <c r="B3247" s="1">
        <v>1089</v>
      </c>
      <c r="C3247" s="1">
        <v>3392</v>
      </c>
      <c r="D3247" s="6">
        <v>44703.42590234954</v>
      </c>
      <c r="E3247" s="1" t="s">
        <v>1658</v>
      </c>
      <c r="F3247" s="1" t="s">
        <v>96</v>
      </c>
      <c r="G3247" s="1" t="s">
        <v>174</v>
      </c>
      <c r="H3247" s="1" t="s">
        <v>1541</v>
      </c>
      <c r="I3247" s="1" t="s">
        <v>1543</v>
      </c>
      <c r="J3247" s="1" t="s">
        <v>1544</v>
      </c>
      <c r="K3247" s="1">
        <v>32.053763984</v>
      </c>
      <c r="L3247" s="1">
        <v>45.233399760899999</v>
      </c>
      <c r="M3247" s="1">
        <v>3</v>
      </c>
      <c r="N3247" s="1" t="s">
        <v>74</v>
      </c>
      <c r="O3247" s="1">
        <v>1</v>
      </c>
      <c r="P3247" t="str">
        <f>_xlfn.CONCAT( YEAR(TblOrigin[[#This Row],[ODK_DateOfSubmission]]), "-",TEXT( MONTH(TblOrigin[[#This Row],[ODK_DateOfSubmission]]),"00"))</f>
        <v>2022-05</v>
      </c>
    </row>
    <row r="3248" spans="1:16" x14ac:dyDescent="0.25">
      <c r="A3248" s="13">
        <v>3601015</v>
      </c>
      <c r="B3248" s="1">
        <v>1089</v>
      </c>
      <c r="C3248" s="1">
        <v>3392</v>
      </c>
      <c r="D3248" s="6">
        <v>44703.42590234954</v>
      </c>
      <c r="E3248" s="1" t="s">
        <v>1658</v>
      </c>
      <c r="F3248" s="1" t="s">
        <v>96</v>
      </c>
      <c r="G3248" s="1" t="s">
        <v>174</v>
      </c>
      <c r="H3248" s="1" t="s">
        <v>1541</v>
      </c>
      <c r="I3248" s="1" t="s">
        <v>1543</v>
      </c>
      <c r="J3248" s="1" t="s">
        <v>1544</v>
      </c>
      <c r="K3248" s="1">
        <v>32.053763984</v>
      </c>
      <c r="L3248" s="1">
        <v>45.233399760899999</v>
      </c>
      <c r="M3248" s="1">
        <v>3</v>
      </c>
      <c r="N3248" s="1" t="s">
        <v>87</v>
      </c>
      <c r="O3248" s="1">
        <v>1</v>
      </c>
      <c r="P3248" t="str">
        <f>_xlfn.CONCAT( YEAR(TblOrigin[[#This Row],[ODK_DateOfSubmission]]), "-",TEXT( MONTH(TblOrigin[[#This Row],[ODK_DateOfSubmission]]),"00"))</f>
        <v>2022-05</v>
      </c>
    </row>
    <row r="3249" spans="1:16" x14ac:dyDescent="0.25">
      <c r="A3249" s="13">
        <v>3601015</v>
      </c>
      <c r="B3249" s="1">
        <v>1089</v>
      </c>
      <c r="C3249" s="1">
        <v>3392</v>
      </c>
      <c r="D3249" s="6">
        <v>44703.42590234954</v>
      </c>
      <c r="E3249" s="1" t="s">
        <v>1658</v>
      </c>
      <c r="F3249" s="1" t="s">
        <v>96</v>
      </c>
      <c r="G3249" s="1" t="s">
        <v>174</v>
      </c>
      <c r="H3249" s="1" t="s">
        <v>1541</v>
      </c>
      <c r="I3249" s="1" t="s">
        <v>1543</v>
      </c>
      <c r="J3249" s="1" t="s">
        <v>1544</v>
      </c>
      <c r="K3249" s="1">
        <v>32.053763984</v>
      </c>
      <c r="L3249" s="1">
        <v>45.233399760899999</v>
      </c>
      <c r="M3249" s="1">
        <v>3</v>
      </c>
      <c r="N3249" s="1" t="s">
        <v>90</v>
      </c>
      <c r="O3249" s="1">
        <v>1</v>
      </c>
      <c r="P3249" t="str">
        <f>_xlfn.CONCAT( YEAR(TblOrigin[[#This Row],[ODK_DateOfSubmission]]), "-",TEXT( MONTH(TblOrigin[[#This Row],[ODK_DateOfSubmission]]),"00"))</f>
        <v>2022-05</v>
      </c>
    </row>
    <row r="3250" spans="1:16" x14ac:dyDescent="0.25">
      <c r="A3250" s="13">
        <v>3601022</v>
      </c>
      <c r="B3250" s="1">
        <v>1088</v>
      </c>
      <c r="C3250" s="1">
        <v>3362</v>
      </c>
      <c r="D3250" s="6">
        <v>44703.42159583333</v>
      </c>
      <c r="E3250" s="1" t="s">
        <v>1658</v>
      </c>
      <c r="F3250" s="1" t="s">
        <v>96</v>
      </c>
      <c r="G3250" s="1" t="s">
        <v>174</v>
      </c>
      <c r="H3250" s="1" t="s">
        <v>1541</v>
      </c>
      <c r="I3250" s="1" t="s">
        <v>1619</v>
      </c>
      <c r="J3250" s="1" t="s">
        <v>1620</v>
      </c>
      <c r="K3250" s="1">
        <v>32.066068836299998</v>
      </c>
      <c r="L3250" s="1">
        <v>45.2406862068</v>
      </c>
      <c r="M3250" s="1">
        <v>3</v>
      </c>
      <c r="N3250" s="1" t="s">
        <v>87</v>
      </c>
      <c r="O3250" s="1">
        <v>2</v>
      </c>
      <c r="P3250" t="str">
        <f>_xlfn.CONCAT( YEAR(TblOrigin[[#This Row],[ODK_DateOfSubmission]]), "-",TEXT( MONTH(TblOrigin[[#This Row],[ODK_DateOfSubmission]]),"00"))</f>
        <v>2022-05</v>
      </c>
    </row>
    <row r="3251" spans="1:16" x14ac:dyDescent="0.25">
      <c r="A3251" s="13">
        <v>3601022</v>
      </c>
      <c r="B3251" s="1">
        <v>1088</v>
      </c>
      <c r="C3251" s="1">
        <v>3362</v>
      </c>
      <c r="D3251" s="6">
        <v>44703.42159583333</v>
      </c>
      <c r="E3251" s="1" t="s">
        <v>1658</v>
      </c>
      <c r="F3251" s="1" t="s">
        <v>96</v>
      </c>
      <c r="G3251" s="1" t="s">
        <v>174</v>
      </c>
      <c r="H3251" s="1" t="s">
        <v>1541</v>
      </c>
      <c r="I3251" s="1" t="s">
        <v>1619</v>
      </c>
      <c r="J3251" s="1" t="s">
        <v>1620</v>
      </c>
      <c r="K3251" s="1">
        <v>32.066068836299998</v>
      </c>
      <c r="L3251" s="1">
        <v>45.2406862068</v>
      </c>
      <c r="M3251" s="1">
        <v>3</v>
      </c>
      <c r="N3251" s="1" t="s">
        <v>83</v>
      </c>
      <c r="O3251" s="1">
        <v>1</v>
      </c>
      <c r="P3251" t="str">
        <f>_xlfn.CONCAT( YEAR(TblOrigin[[#This Row],[ODK_DateOfSubmission]]), "-",TEXT( MONTH(TblOrigin[[#This Row],[ODK_DateOfSubmission]]),"00"))</f>
        <v>2022-05</v>
      </c>
    </row>
    <row r="3252" spans="1:16" x14ac:dyDescent="0.25">
      <c r="A3252" s="13">
        <v>3601024</v>
      </c>
      <c r="B3252" s="1">
        <v>1087</v>
      </c>
      <c r="C3252" s="1">
        <v>25382</v>
      </c>
      <c r="D3252" s="6">
        <v>44703.410428240742</v>
      </c>
      <c r="E3252" s="1" t="s">
        <v>1658</v>
      </c>
      <c r="F3252" s="1" t="s">
        <v>96</v>
      </c>
      <c r="G3252" s="1" t="s">
        <v>174</v>
      </c>
      <c r="H3252" s="1" t="s">
        <v>1541</v>
      </c>
      <c r="I3252" s="1" t="s">
        <v>1542</v>
      </c>
      <c r="J3252" s="1" t="s">
        <v>897</v>
      </c>
      <c r="K3252" s="1">
        <v>32.0627755943</v>
      </c>
      <c r="L3252" s="1">
        <v>45.254619524100001</v>
      </c>
      <c r="M3252" s="1">
        <v>2</v>
      </c>
      <c r="N3252" s="1" t="s">
        <v>87</v>
      </c>
      <c r="O3252" s="1">
        <v>1</v>
      </c>
      <c r="P3252" t="str">
        <f>_xlfn.CONCAT( YEAR(TblOrigin[[#This Row],[ODK_DateOfSubmission]]), "-",TEXT( MONTH(TblOrigin[[#This Row],[ODK_DateOfSubmission]]),"00"))</f>
        <v>2022-05</v>
      </c>
    </row>
    <row r="3253" spans="1:16" x14ac:dyDescent="0.25">
      <c r="A3253" s="13">
        <v>3601024</v>
      </c>
      <c r="B3253" s="1">
        <v>1087</v>
      </c>
      <c r="C3253" s="1">
        <v>25382</v>
      </c>
      <c r="D3253" s="6">
        <v>44703.410428240742</v>
      </c>
      <c r="E3253" s="1" t="s">
        <v>1658</v>
      </c>
      <c r="F3253" s="1" t="s">
        <v>96</v>
      </c>
      <c r="G3253" s="1" t="s">
        <v>174</v>
      </c>
      <c r="H3253" s="1" t="s">
        <v>1541</v>
      </c>
      <c r="I3253" s="1" t="s">
        <v>1542</v>
      </c>
      <c r="J3253" s="1" t="s">
        <v>897</v>
      </c>
      <c r="K3253" s="1">
        <v>32.0627755943</v>
      </c>
      <c r="L3253" s="1">
        <v>45.254619524100001</v>
      </c>
      <c r="M3253" s="1">
        <v>2</v>
      </c>
      <c r="N3253" s="1" t="s">
        <v>82</v>
      </c>
      <c r="O3253" s="1">
        <v>1</v>
      </c>
      <c r="P3253" t="str">
        <f>_xlfn.CONCAT( YEAR(TblOrigin[[#This Row],[ODK_DateOfSubmission]]), "-",TEXT( MONTH(TblOrigin[[#This Row],[ODK_DateOfSubmission]]),"00"))</f>
        <v>2022-05</v>
      </c>
    </row>
    <row r="3254" spans="1:16" x14ac:dyDescent="0.25">
      <c r="A3254" s="13">
        <v>3601020</v>
      </c>
      <c r="B3254" s="1">
        <v>1210</v>
      </c>
      <c r="C3254" s="1">
        <v>22751</v>
      </c>
      <c r="D3254" s="6">
        <v>44706.410975312501</v>
      </c>
      <c r="E3254" s="1" t="s">
        <v>1658</v>
      </c>
      <c r="F3254" s="1" t="s">
        <v>96</v>
      </c>
      <c r="G3254" s="1" t="s">
        <v>174</v>
      </c>
      <c r="H3254" s="1" t="s">
        <v>1545</v>
      </c>
      <c r="I3254" s="1" t="s">
        <v>1546</v>
      </c>
      <c r="J3254" s="1" t="s">
        <v>1547</v>
      </c>
      <c r="K3254" s="1">
        <v>32.152402788700002</v>
      </c>
      <c r="L3254" s="1">
        <v>45.001441919800001</v>
      </c>
      <c r="M3254" s="1">
        <v>2</v>
      </c>
      <c r="N3254" s="1" t="s">
        <v>74</v>
      </c>
      <c r="O3254" s="1">
        <v>1</v>
      </c>
      <c r="P3254" t="str">
        <f>_xlfn.CONCAT( YEAR(TblOrigin[[#This Row],[ODK_DateOfSubmission]]), "-",TEXT( MONTH(TblOrigin[[#This Row],[ODK_DateOfSubmission]]),"00"))</f>
        <v>2022-05</v>
      </c>
    </row>
    <row r="3255" spans="1:16" x14ac:dyDescent="0.25">
      <c r="A3255" s="13">
        <v>3601020</v>
      </c>
      <c r="B3255" s="1">
        <v>1210</v>
      </c>
      <c r="C3255" s="1">
        <v>22751</v>
      </c>
      <c r="D3255" s="6">
        <v>44706.410975312501</v>
      </c>
      <c r="E3255" s="1" t="s">
        <v>1658</v>
      </c>
      <c r="F3255" s="1" t="s">
        <v>96</v>
      </c>
      <c r="G3255" s="1" t="s">
        <v>174</v>
      </c>
      <c r="H3255" s="1" t="s">
        <v>1545</v>
      </c>
      <c r="I3255" s="1" t="s">
        <v>1546</v>
      </c>
      <c r="J3255" s="1" t="s">
        <v>1547</v>
      </c>
      <c r="K3255" s="1">
        <v>32.152402788700002</v>
      </c>
      <c r="L3255" s="1">
        <v>45.001441919800001</v>
      </c>
      <c r="M3255" s="1">
        <v>2</v>
      </c>
      <c r="N3255" s="1" t="s">
        <v>83</v>
      </c>
      <c r="O3255" s="1">
        <v>1</v>
      </c>
      <c r="P3255" t="str">
        <f>_xlfn.CONCAT( YEAR(TblOrigin[[#This Row],[ODK_DateOfSubmission]]), "-",TEXT( MONTH(TblOrigin[[#This Row],[ODK_DateOfSubmission]]),"00"))</f>
        <v>2022-05</v>
      </c>
    </row>
    <row r="3256" spans="1:16" x14ac:dyDescent="0.25">
      <c r="A3256" s="13">
        <v>3602026</v>
      </c>
      <c r="B3256" s="1">
        <v>2058</v>
      </c>
      <c r="C3256" s="1">
        <v>2792</v>
      </c>
      <c r="D3256" s="6">
        <v>44719.89387954861</v>
      </c>
      <c r="E3256" s="1" t="s">
        <v>1658</v>
      </c>
      <c r="F3256" s="1" t="s">
        <v>96</v>
      </c>
      <c r="G3256" s="1" t="s">
        <v>175</v>
      </c>
      <c r="H3256" s="1" t="s">
        <v>1131</v>
      </c>
      <c r="I3256" s="1" t="s">
        <v>1553</v>
      </c>
      <c r="J3256" s="1" t="s">
        <v>1554</v>
      </c>
      <c r="K3256" s="1">
        <v>31.965392189999999</v>
      </c>
      <c r="L3256" s="1">
        <v>44.600268475199996</v>
      </c>
      <c r="M3256" s="1">
        <v>3</v>
      </c>
      <c r="N3256" s="1" t="s">
        <v>83</v>
      </c>
      <c r="O3256" s="1">
        <v>1</v>
      </c>
      <c r="P3256" t="str">
        <f>_xlfn.CONCAT( YEAR(TblOrigin[[#This Row],[ODK_DateOfSubmission]]), "-",TEXT( MONTH(TblOrigin[[#This Row],[ODK_DateOfSubmission]]),"00"))</f>
        <v>2022-06</v>
      </c>
    </row>
    <row r="3257" spans="1:16" x14ac:dyDescent="0.25">
      <c r="A3257" s="13">
        <v>3602026</v>
      </c>
      <c r="B3257" s="1">
        <v>2058</v>
      </c>
      <c r="C3257" s="1">
        <v>2792</v>
      </c>
      <c r="D3257" s="6">
        <v>44719.89387954861</v>
      </c>
      <c r="E3257" s="1" t="s">
        <v>1658</v>
      </c>
      <c r="F3257" s="1" t="s">
        <v>96</v>
      </c>
      <c r="G3257" s="1" t="s">
        <v>175</v>
      </c>
      <c r="H3257" s="1" t="s">
        <v>1131</v>
      </c>
      <c r="I3257" s="1" t="s">
        <v>1553</v>
      </c>
      <c r="J3257" s="1" t="s">
        <v>1554</v>
      </c>
      <c r="K3257" s="1">
        <v>31.965392189999999</v>
      </c>
      <c r="L3257" s="1">
        <v>44.600268475199996</v>
      </c>
      <c r="M3257" s="1">
        <v>3</v>
      </c>
      <c r="N3257" s="1" t="s">
        <v>87</v>
      </c>
      <c r="O3257" s="1">
        <v>1</v>
      </c>
      <c r="P3257" t="str">
        <f>_xlfn.CONCAT( YEAR(TblOrigin[[#This Row],[ODK_DateOfSubmission]]), "-",TEXT( MONTH(TblOrigin[[#This Row],[ODK_DateOfSubmission]]),"00"))</f>
        <v>2022-06</v>
      </c>
    </row>
    <row r="3258" spans="1:16" x14ac:dyDescent="0.25">
      <c r="A3258" s="13">
        <v>3602026</v>
      </c>
      <c r="B3258" s="1">
        <v>2058</v>
      </c>
      <c r="C3258" s="1">
        <v>2792</v>
      </c>
      <c r="D3258" s="6">
        <v>44719.89387954861</v>
      </c>
      <c r="E3258" s="1" t="s">
        <v>1658</v>
      </c>
      <c r="F3258" s="1" t="s">
        <v>96</v>
      </c>
      <c r="G3258" s="1" t="s">
        <v>175</v>
      </c>
      <c r="H3258" s="1" t="s">
        <v>1131</v>
      </c>
      <c r="I3258" s="1" t="s">
        <v>1553</v>
      </c>
      <c r="J3258" s="1" t="s">
        <v>1554</v>
      </c>
      <c r="K3258" s="1">
        <v>31.965392189999999</v>
      </c>
      <c r="L3258" s="1">
        <v>44.600268475199996</v>
      </c>
      <c r="M3258" s="1">
        <v>3</v>
      </c>
      <c r="N3258" s="1" t="s">
        <v>90</v>
      </c>
      <c r="O3258" s="1">
        <v>1</v>
      </c>
      <c r="P3258" t="str">
        <f>_xlfn.CONCAT( YEAR(TblOrigin[[#This Row],[ODK_DateOfSubmission]]), "-",TEXT( MONTH(TblOrigin[[#This Row],[ODK_DateOfSubmission]]),"00"))</f>
        <v>2022-06</v>
      </c>
    </row>
    <row r="3259" spans="1:16" x14ac:dyDescent="0.25">
      <c r="A3259" s="13">
        <v>3602031</v>
      </c>
      <c r="B3259" s="1">
        <v>2093</v>
      </c>
      <c r="C3259" s="1">
        <v>2766</v>
      </c>
      <c r="D3259" s="6">
        <v>44720.527083912035</v>
      </c>
      <c r="E3259" s="1" t="s">
        <v>1658</v>
      </c>
      <c r="F3259" s="1" t="s">
        <v>96</v>
      </c>
      <c r="G3259" s="1" t="s">
        <v>175</v>
      </c>
      <c r="H3259" s="1" t="s">
        <v>1131</v>
      </c>
      <c r="I3259" s="1" t="s">
        <v>1136</v>
      </c>
      <c r="J3259" s="1" t="s">
        <v>1137</v>
      </c>
      <c r="K3259" s="1">
        <v>31.960626198</v>
      </c>
      <c r="L3259" s="1">
        <v>44.601623088799997</v>
      </c>
      <c r="M3259" s="1">
        <v>1</v>
      </c>
      <c r="N3259" s="1" t="s">
        <v>87</v>
      </c>
      <c r="O3259" s="1">
        <v>1</v>
      </c>
      <c r="P3259" t="str">
        <f>_xlfn.CONCAT( YEAR(TblOrigin[[#This Row],[ODK_DateOfSubmission]]), "-",TEXT( MONTH(TblOrigin[[#This Row],[ODK_DateOfSubmission]]),"00"))</f>
        <v>2022-06</v>
      </c>
    </row>
    <row r="3260" spans="1:16" x14ac:dyDescent="0.25">
      <c r="A3260" s="13">
        <v>3603049</v>
      </c>
      <c r="B3260" s="1">
        <v>1259</v>
      </c>
      <c r="C3260" s="1">
        <v>24966</v>
      </c>
      <c r="D3260" s="6">
        <v>44706.82760084491</v>
      </c>
      <c r="E3260" s="1" t="s">
        <v>1658</v>
      </c>
      <c r="F3260" s="1" t="s">
        <v>96</v>
      </c>
      <c r="G3260" s="1" t="s">
        <v>173</v>
      </c>
      <c r="H3260" s="1" t="s">
        <v>1557</v>
      </c>
      <c r="I3260" s="1" t="s">
        <v>1621</v>
      </c>
      <c r="J3260" s="1" t="s">
        <v>1622</v>
      </c>
      <c r="K3260" s="1">
        <v>32.146584716900001</v>
      </c>
      <c r="L3260" s="1">
        <v>44.931777739300003</v>
      </c>
      <c r="M3260" s="1">
        <v>2</v>
      </c>
      <c r="N3260" s="1" t="s">
        <v>101</v>
      </c>
      <c r="O3260" s="1">
        <v>1</v>
      </c>
      <c r="P3260" t="str">
        <f>_xlfn.CONCAT( YEAR(TblOrigin[[#This Row],[ODK_DateOfSubmission]]), "-",TEXT( MONTH(TblOrigin[[#This Row],[ODK_DateOfSubmission]]),"00"))</f>
        <v>2022-05</v>
      </c>
    </row>
    <row r="3261" spans="1:16" x14ac:dyDescent="0.25">
      <c r="A3261" s="13">
        <v>3603049</v>
      </c>
      <c r="B3261" s="1">
        <v>1259</v>
      </c>
      <c r="C3261" s="1">
        <v>24966</v>
      </c>
      <c r="D3261" s="6">
        <v>44706.82760084491</v>
      </c>
      <c r="E3261" s="1" t="s">
        <v>1658</v>
      </c>
      <c r="F3261" s="1" t="s">
        <v>96</v>
      </c>
      <c r="G3261" s="1" t="s">
        <v>173</v>
      </c>
      <c r="H3261" s="1" t="s">
        <v>1557</v>
      </c>
      <c r="I3261" s="1" t="s">
        <v>1621</v>
      </c>
      <c r="J3261" s="1" t="s">
        <v>1622</v>
      </c>
      <c r="K3261" s="1">
        <v>32.146584716900001</v>
      </c>
      <c r="L3261" s="1">
        <v>44.931777739300003</v>
      </c>
      <c r="M3261" s="1">
        <v>2</v>
      </c>
      <c r="N3261" s="1" t="s">
        <v>94</v>
      </c>
      <c r="O3261" s="1">
        <v>1</v>
      </c>
      <c r="P3261" t="str">
        <f>_xlfn.CONCAT( YEAR(TblOrigin[[#This Row],[ODK_DateOfSubmission]]), "-",TEXT( MONTH(TblOrigin[[#This Row],[ODK_DateOfSubmission]]),"00"))</f>
        <v>2022-05</v>
      </c>
    </row>
    <row r="3262" spans="1:16" x14ac:dyDescent="0.25">
      <c r="A3262" s="13">
        <v>3603056</v>
      </c>
      <c r="B3262" s="1">
        <v>1258</v>
      </c>
      <c r="C3262" s="1">
        <v>24149</v>
      </c>
      <c r="D3262" s="6">
        <v>44706.816956284725</v>
      </c>
      <c r="E3262" s="1" t="s">
        <v>1658</v>
      </c>
      <c r="F3262" s="1" t="s">
        <v>96</v>
      </c>
      <c r="G3262" s="1" t="s">
        <v>173</v>
      </c>
      <c r="H3262" s="1" t="s">
        <v>1557</v>
      </c>
      <c r="I3262" s="1" t="s">
        <v>1623</v>
      </c>
      <c r="J3262" s="1" t="s">
        <v>1624</v>
      </c>
      <c r="K3262" s="1">
        <v>32.1357497849</v>
      </c>
      <c r="L3262" s="1">
        <v>44.930514798300003</v>
      </c>
      <c r="M3262" s="1">
        <v>2</v>
      </c>
      <c r="N3262" s="1" t="s">
        <v>87</v>
      </c>
      <c r="O3262" s="1">
        <v>1</v>
      </c>
      <c r="P3262" t="str">
        <f>_xlfn.CONCAT( YEAR(TblOrigin[[#This Row],[ODK_DateOfSubmission]]), "-",TEXT( MONTH(TblOrigin[[#This Row],[ODK_DateOfSubmission]]),"00"))</f>
        <v>2022-05</v>
      </c>
    </row>
    <row r="3263" spans="1:16" x14ac:dyDescent="0.25">
      <c r="A3263" s="13">
        <v>3603056</v>
      </c>
      <c r="B3263" s="1">
        <v>1258</v>
      </c>
      <c r="C3263" s="1">
        <v>24149</v>
      </c>
      <c r="D3263" s="6">
        <v>44706.816956284725</v>
      </c>
      <c r="E3263" s="1" t="s">
        <v>1658</v>
      </c>
      <c r="F3263" s="1" t="s">
        <v>96</v>
      </c>
      <c r="G3263" s="1" t="s">
        <v>173</v>
      </c>
      <c r="H3263" s="1" t="s">
        <v>1557</v>
      </c>
      <c r="I3263" s="1" t="s">
        <v>1623</v>
      </c>
      <c r="J3263" s="1" t="s">
        <v>1624</v>
      </c>
      <c r="K3263" s="1">
        <v>32.1357497849</v>
      </c>
      <c r="L3263" s="1">
        <v>44.930514798300003</v>
      </c>
      <c r="M3263" s="1">
        <v>2</v>
      </c>
      <c r="N3263" s="1" t="s">
        <v>82</v>
      </c>
      <c r="O3263" s="1">
        <v>1</v>
      </c>
      <c r="P3263" t="str">
        <f>_xlfn.CONCAT( YEAR(TblOrigin[[#This Row],[ODK_DateOfSubmission]]), "-",TEXT( MONTH(TblOrigin[[#This Row],[ODK_DateOfSubmission]]),"00"))</f>
        <v>2022-05</v>
      </c>
    </row>
    <row r="3264" spans="1:16" x14ac:dyDescent="0.25">
      <c r="A3264" s="13">
        <v>3603066</v>
      </c>
      <c r="B3264" s="1">
        <v>1213</v>
      </c>
      <c r="C3264" s="1">
        <v>3308</v>
      </c>
      <c r="D3264" s="6">
        <v>44706.515811458332</v>
      </c>
      <c r="E3264" s="1" t="s">
        <v>1658</v>
      </c>
      <c r="F3264" s="1" t="s">
        <v>96</v>
      </c>
      <c r="G3264" s="1" t="s">
        <v>173</v>
      </c>
      <c r="H3264" s="1" t="s">
        <v>1557</v>
      </c>
      <c r="I3264" s="1" t="s">
        <v>1625</v>
      </c>
      <c r="J3264" s="1" t="s">
        <v>232</v>
      </c>
      <c r="K3264" s="1">
        <v>32.131914775399999</v>
      </c>
      <c r="L3264" s="1">
        <v>44.931632939399996</v>
      </c>
      <c r="M3264" s="1">
        <v>1</v>
      </c>
      <c r="N3264" s="1" t="s">
        <v>74</v>
      </c>
      <c r="O3264" s="1">
        <v>1</v>
      </c>
      <c r="P3264" t="str">
        <f>_xlfn.CONCAT( YEAR(TblOrigin[[#This Row],[ODK_DateOfSubmission]]), "-",TEXT( MONTH(TblOrigin[[#This Row],[ODK_DateOfSubmission]]),"00"))</f>
        <v>2022-05</v>
      </c>
    </row>
    <row r="3265" spans="1:16" x14ac:dyDescent="0.25">
      <c r="A3265" s="13">
        <v>3603059</v>
      </c>
      <c r="B3265" s="1">
        <v>2453</v>
      </c>
      <c r="C3265" s="1">
        <v>24309</v>
      </c>
      <c r="D3265" s="6">
        <v>44725.846510844909</v>
      </c>
      <c r="E3265" s="1" t="s">
        <v>1658</v>
      </c>
      <c r="F3265" s="1" t="s">
        <v>96</v>
      </c>
      <c r="G3265" s="1" t="s">
        <v>173</v>
      </c>
      <c r="H3265" s="1" t="s">
        <v>1145</v>
      </c>
      <c r="I3265" s="1" t="s">
        <v>1560</v>
      </c>
      <c r="J3265" s="1" t="s">
        <v>1561</v>
      </c>
      <c r="K3265" s="1">
        <v>32.057930585999998</v>
      </c>
      <c r="L3265" s="1">
        <v>44.772994807300002</v>
      </c>
      <c r="M3265" s="1">
        <v>2</v>
      </c>
      <c r="N3265" s="1" t="s">
        <v>134</v>
      </c>
      <c r="O3265" s="1">
        <v>1</v>
      </c>
      <c r="P3265" t="str">
        <f>_xlfn.CONCAT( YEAR(TblOrigin[[#This Row],[ODK_DateOfSubmission]]), "-",TEXT( MONTH(TblOrigin[[#This Row],[ODK_DateOfSubmission]]),"00"))</f>
        <v>2022-06</v>
      </c>
    </row>
    <row r="3266" spans="1:16" x14ac:dyDescent="0.25">
      <c r="A3266" s="13">
        <v>3603059</v>
      </c>
      <c r="B3266" s="1">
        <v>2453</v>
      </c>
      <c r="C3266" s="1">
        <v>24309</v>
      </c>
      <c r="D3266" s="6">
        <v>44725.846510844909</v>
      </c>
      <c r="E3266" s="1" t="s">
        <v>1658</v>
      </c>
      <c r="F3266" s="1" t="s">
        <v>96</v>
      </c>
      <c r="G3266" s="1" t="s">
        <v>173</v>
      </c>
      <c r="H3266" s="1" t="s">
        <v>1145</v>
      </c>
      <c r="I3266" s="1" t="s">
        <v>1560</v>
      </c>
      <c r="J3266" s="1" t="s">
        <v>1561</v>
      </c>
      <c r="K3266" s="1">
        <v>32.057930585999998</v>
      </c>
      <c r="L3266" s="1">
        <v>44.772994807300002</v>
      </c>
      <c r="M3266" s="1">
        <v>2</v>
      </c>
      <c r="N3266" s="1" t="s">
        <v>119</v>
      </c>
      <c r="O3266" s="1">
        <v>1</v>
      </c>
      <c r="P3266" t="str">
        <f>_xlfn.CONCAT( YEAR(TblOrigin[[#This Row],[ODK_DateOfSubmission]]), "-",TEXT( MONTH(TblOrigin[[#This Row],[ODK_DateOfSubmission]]),"00"))</f>
        <v>2022-06</v>
      </c>
    </row>
    <row r="3267" spans="1:16" x14ac:dyDescent="0.25">
      <c r="A3267" s="13">
        <v>3603064</v>
      </c>
      <c r="B3267" s="1">
        <v>2553</v>
      </c>
      <c r="C3267" s="1">
        <v>25568</v>
      </c>
      <c r="D3267" s="6">
        <v>44727.862185613427</v>
      </c>
      <c r="E3267" s="1" t="s">
        <v>1658</v>
      </c>
      <c r="F3267" s="1" t="s">
        <v>96</v>
      </c>
      <c r="G3267" s="1" t="s">
        <v>173</v>
      </c>
      <c r="H3267" s="1" t="s">
        <v>1145</v>
      </c>
      <c r="I3267" s="1" t="s">
        <v>1626</v>
      </c>
      <c r="J3267" s="1" t="s">
        <v>1627</v>
      </c>
      <c r="K3267" s="1">
        <v>32.006298769300003</v>
      </c>
      <c r="L3267" s="1">
        <v>44.844773216599997</v>
      </c>
      <c r="M3267" s="1">
        <v>2</v>
      </c>
      <c r="N3267" s="1" t="s">
        <v>74</v>
      </c>
      <c r="O3267" s="1">
        <v>1</v>
      </c>
      <c r="P3267" t="str">
        <f>_xlfn.CONCAT( YEAR(TblOrigin[[#This Row],[ODK_DateOfSubmission]]), "-",TEXT( MONTH(TblOrigin[[#This Row],[ODK_DateOfSubmission]]),"00"))</f>
        <v>2022-06</v>
      </c>
    </row>
    <row r="3268" spans="1:16" x14ac:dyDescent="0.25">
      <c r="A3268" s="13">
        <v>3603064</v>
      </c>
      <c r="B3268" s="1">
        <v>2553</v>
      </c>
      <c r="C3268" s="1">
        <v>25568</v>
      </c>
      <c r="D3268" s="6">
        <v>44727.862185613427</v>
      </c>
      <c r="E3268" s="1" t="s">
        <v>1658</v>
      </c>
      <c r="F3268" s="1" t="s">
        <v>96</v>
      </c>
      <c r="G3268" s="1" t="s">
        <v>173</v>
      </c>
      <c r="H3268" s="1" t="s">
        <v>1145</v>
      </c>
      <c r="I3268" s="1" t="s">
        <v>1626</v>
      </c>
      <c r="J3268" s="1" t="s">
        <v>1627</v>
      </c>
      <c r="K3268" s="1">
        <v>32.006298769300003</v>
      </c>
      <c r="L3268" s="1">
        <v>44.844773216599997</v>
      </c>
      <c r="M3268" s="1">
        <v>2</v>
      </c>
      <c r="N3268" s="1" t="s">
        <v>90</v>
      </c>
      <c r="O3268" s="1">
        <v>1</v>
      </c>
      <c r="P3268" t="str">
        <f>_xlfn.CONCAT( YEAR(TblOrigin[[#This Row],[ODK_DateOfSubmission]]), "-",TEXT( MONTH(TblOrigin[[#This Row],[ODK_DateOfSubmission]]),"00"))</f>
        <v>2022-06</v>
      </c>
    </row>
    <row r="3269" spans="1:16" x14ac:dyDescent="0.25">
      <c r="A3269" s="13">
        <v>3603057</v>
      </c>
      <c r="B3269" s="1">
        <v>1070</v>
      </c>
      <c r="C3269" s="1">
        <v>24382</v>
      </c>
      <c r="D3269" s="6">
        <v>44702.812696875</v>
      </c>
      <c r="E3269" s="1" t="s">
        <v>1658</v>
      </c>
      <c r="F3269" s="1" t="s">
        <v>96</v>
      </c>
      <c r="G3269" s="1" t="s">
        <v>173</v>
      </c>
      <c r="H3269" s="1" t="s">
        <v>1138</v>
      </c>
      <c r="I3269" s="1" t="s">
        <v>1654</v>
      </c>
      <c r="J3269" s="1" t="s">
        <v>1655</v>
      </c>
      <c r="K3269" s="1">
        <v>32.001801389299999</v>
      </c>
      <c r="L3269" s="1">
        <v>44.864047244299996</v>
      </c>
      <c r="M3269" s="1">
        <v>2</v>
      </c>
      <c r="N3269" s="1" t="s">
        <v>90</v>
      </c>
      <c r="O3269" s="1">
        <v>1</v>
      </c>
      <c r="P3269" t="str">
        <f>_xlfn.CONCAT( YEAR(TblOrigin[[#This Row],[ODK_DateOfSubmission]]), "-",TEXT( MONTH(TblOrigin[[#This Row],[ODK_DateOfSubmission]]),"00"))</f>
        <v>2022-05</v>
      </c>
    </row>
    <row r="3270" spans="1:16" x14ac:dyDescent="0.25">
      <c r="A3270" s="13">
        <v>3603057</v>
      </c>
      <c r="B3270" s="1">
        <v>1070</v>
      </c>
      <c r="C3270" s="1">
        <v>24382</v>
      </c>
      <c r="D3270" s="6">
        <v>44702.812696875</v>
      </c>
      <c r="E3270" s="1" t="s">
        <v>1658</v>
      </c>
      <c r="F3270" s="1" t="s">
        <v>96</v>
      </c>
      <c r="G3270" s="1" t="s">
        <v>173</v>
      </c>
      <c r="H3270" s="1" t="s">
        <v>1138</v>
      </c>
      <c r="I3270" s="1" t="s">
        <v>1654</v>
      </c>
      <c r="J3270" s="1" t="s">
        <v>1655</v>
      </c>
      <c r="K3270" s="1">
        <v>32.001801389299999</v>
      </c>
      <c r="L3270" s="1">
        <v>44.864047244299996</v>
      </c>
      <c r="M3270" s="1">
        <v>2</v>
      </c>
      <c r="N3270" s="1" t="s">
        <v>74</v>
      </c>
      <c r="O3270" s="1">
        <v>1</v>
      </c>
      <c r="P3270" t="str">
        <f>_xlfn.CONCAT( YEAR(TblOrigin[[#This Row],[ODK_DateOfSubmission]]), "-",TEXT( MONTH(TblOrigin[[#This Row],[ODK_DateOfSubmission]]),"00"))</f>
        <v>2022-05</v>
      </c>
    </row>
    <row r="3271" spans="1:16" x14ac:dyDescent="0.25">
      <c r="A3271" s="13">
        <v>3603068</v>
      </c>
      <c r="B3271" s="1">
        <v>1473</v>
      </c>
      <c r="C3271" s="1">
        <v>23749</v>
      </c>
      <c r="D3271" s="6">
        <v>44711.846913576388</v>
      </c>
      <c r="E3271" s="1" t="s">
        <v>1658</v>
      </c>
      <c r="F3271" s="1" t="s">
        <v>96</v>
      </c>
      <c r="G3271" s="1" t="s">
        <v>173</v>
      </c>
      <c r="H3271" s="1" t="s">
        <v>1138</v>
      </c>
      <c r="I3271" s="1" t="s">
        <v>1571</v>
      </c>
      <c r="J3271" s="1" t="s">
        <v>1572</v>
      </c>
      <c r="K3271" s="1">
        <v>31.9853588892</v>
      </c>
      <c r="L3271" s="1">
        <v>44.933945314100001</v>
      </c>
      <c r="M3271" s="1">
        <v>1</v>
      </c>
      <c r="N3271" s="1" t="s">
        <v>83</v>
      </c>
      <c r="O3271" s="1">
        <v>1</v>
      </c>
      <c r="P3271" t="str">
        <f>_xlfn.CONCAT( YEAR(TblOrigin[[#This Row],[ODK_DateOfSubmission]]), "-",TEXT( MONTH(TblOrigin[[#This Row],[ODK_DateOfSubmission]]),"00"))</f>
        <v>2022-05</v>
      </c>
    </row>
    <row r="3272" spans="1:16" x14ac:dyDescent="0.25">
      <c r="A3272" s="13">
        <v>3603070</v>
      </c>
      <c r="B3272" s="1">
        <v>1313</v>
      </c>
      <c r="C3272" s="1">
        <v>3367</v>
      </c>
      <c r="D3272" s="6">
        <v>44708.825943981479</v>
      </c>
      <c r="E3272" s="1" t="s">
        <v>1658</v>
      </c>
      <c r="F3272" s="1" t="s">
        <v>96</v>
      </c>
      <c r="G3272" s="1" t="s">
        <v>173</v>
      </c>
      <c r="H3272" s="1" t="s">
        <v>1138</v>
      </c>
      <c r="I3272" s="1" t="s">
        <v>1147</v>
      </c>
      <c r="J3272" s="1" t="s">
        <v>1148</v>
      </c>
      <c r="K3272" s="1">
        <v>32.007661261899997</v>
      </c>
      <c r="L3272" s="1">
        <v>44.922551677900003</v>
      </c>
      <c r="M3272" s="1">
        <v>2</v>
      </c>
      <c r="N3272" s="1" t="s">
        <v>90</v>
      </c>
      <c r="O3272" s="1">
        <v>1</v>
      </c>
      <c r="P3272" t="str">
        <f>_xlfn.CONCAT( YEAR(TblOrigin[[#This Row],[ODK_DateOfSubmission]]), "-",TEXT( MONTH(TblOrigin[[#This Row],[ODK_DateOfSubmission]]),"00"))</f>
        <v>2022-05</v>
      </c>
    </row>
    <row r="3273" spans="1:16" x14ac:dyDescent="0.25">
      <c r="A3273" s="13">
        <v>3603070</v>
      </c>
      <c r="B3273" s="1">
        <v>1313</v>
      </c>
      <c r="C3273" s="1">
        <v>3367</v>
      </c>
      <c r="D3273" s="6">
        <v>44708.825943981479</v>
      </c>
      <c r="E3273" s="1" t="s">
        <v>1658</v>
      </c>
      <c r="F3273" s="1" t="s">
        <v>96</v>
      </c>
      <c r="G3273" s="1" t="s">
        <v>173</v>
      </c>
      <c r="H3273" s="1" t="s">
        <v>1138</v>
      </c>
      <c r="I3273" s="1" t="s">
        <v>1147</v>
      </c>
      <c r="J3273" s="1" t="s">
        <v>1148</v>
      </c>
      <c r="K3273" s="1">
        <v>32.007661261899997</v>
      </c>
      <c r="L3273" s="1">
        <v>44.922551677900003</v>
      </c>
      <c r="M3273" s="1">
        <v>2</v>
      </c>
      <c r="N3273" s="1" t="s">
        <v>74</v>
      </c>
      <c r="O3273" s="1">
        <v>1</v>
      </c>
      <c r="P3273" t="str">
        <f>_xlfn.CONCAT( YEAR(TblOrigin[[#This Row],[ODK_DateOfSubmission]]), "-",TEXT( MONTH(TblOrigin[[#This Row],[ODK_DateOfSubmission]]),"00"))</f>
        <v>2022-05</v>
      </c>
    </row>
    <row r="3274" spans="1:16" x14ac:dyDescent="0.25">
      <c r="A3274" s="13">
        <v>3603073</v>
      </c>
      <c r="B3274" s="1">
        <v>1310</v>
      </c>
      <c r="C3274" s="1">
        <v>23715</v>
      </c>
      <c r="D3274" s="6">
        <v>44708.582376701386</v>
      </c>
      <c r="E3274" s="1" t="s">
        <v>1658</v>
      </c>
      <c r="F3274" s="1" t="s">
        <v>96</v>
      </c>
      <c r="G3274" s="1" t="s">
        <v>173</v>
      </c>
      <c r="H3274" s="1" t="s">
        <v>1138</v>
      </c>
      <c r="I3274" s="1" t="s">
        <v>1573</v>
      </c>
      <c r="J3274" s="1" t="s">
        <v>1574</v>
      </c>
      <c r="K3274" s="1">
        <v>32.015676934699997</v>
      </c>
      <c r="L3274" s="1">
        <v>44.9173569003</v>
      </c>
      <c r="M3274" s="1">
        <v>2</v>
      </c>
      <c r="N3274" s="1" t="s">
        <v>82</v>
      </c>
      <c r="O3274" s="1">
        <v>1</v>
      </c>
      <c r="P3274" t="str">
        <f>_xlfn.CONCAT( YEAR(TblOrigin[[#This Row],[ODK_DateOfSubmission]]), "-",TEXT( MONTH(TblOrigin[[#This Row],[ODK_DateOfSubmission]]),"00"))</f>
        <v>2022-05</v>
      </c>
    </row>
    <row r="3275" spans="1:16" x14ac:dyDescent="0.25">
      <c r="A3275" s="13">
        <v>3603073</v>
      </c>
      <c r="B3275" s="1">
        <v>1310</v>
      </c>
      <c r="C3275" s="1">
        <v>23715</v>
      </c>
      <c r="D3275" s="6">
        <v>44708.582376701386</v>
      </c>
      <c r="E3275" s="1" t="s">
        <v>1658</v>
      </c>
      <c r="F3275" s="1" t="s">
        <v>96</v>
      </c>
      <c r="G3275" s="1" t="s">
        <v>173</v>
      </c>
      <c r="H3275" s="1" t="s">
        <v>1138</v>
      </c>
      <c r="I3275" s="1" t="s">
        <v>1573</v>
      </c>
      <c r="J3275" s="1" t="s">
        <v>1574</v>
      </c>
      <c r="K3275" s="1">
        <v>32.015676934699997</v>
      </c>
      <c r="L3275" s="1">
        <v>44.9173569003</v>
      </c>
      <c r="M3275" s="1">
        <v>2</v>
      </c>
      <c r="N3275" s="1" t="s">
        <v>66</v>
      </c>
      <c r="O3275" s="1">
        <v>1</v>
      </c>
      <c r="P3275" t="str">
        <f>_xlfn.CONCAT( YEAR(TblOrigin[[#This Row],[ODK_DateOfSubmission]]), "-",TEXT( MONTH(TblOrigin[[#This Row],[ODK_DateOfSubmission]]),"00"))</f>
        <v>2022-05</v>
      </c>
    </row>
    <row r="3276" spans="1:16" x14ac:dyDescent="0.25">
      <c r="A3276" s="13">
        <v>3603076</v>
      </c>
      <c r="B3276" s="1">
        <v>1922</v>
      </c>
      <c r="C3276" s="1">
        <v>3209</v>
      </c>
      <c r="D3276" s="6">
        <v>44717.826434953706</v>
      </c>
      <c r="E3276" s="1" t="s">
        <v>1658</v>
      </c>
      <c r="F3276" s="1" t="s">
        <v>96</v>
      </c>
      <c r="G3276" s="1" t="s">
        <v>173</v>
      </c>
      <c r="H3276" s="1" t="s">
        <v>1138</v>
      </c>
      <c r="I3276" s="1" t="s">
        <v>1575</v>
      </c>
      <c r="J3276" s="1" t="s">
        <v>1554</v>
      </c>
      <c r="K3276" s="1">
        <v>31.991401403200001</v>
      </c>
      <c r="L3276" s="1">
        <v>44.895607716599997</v>
      </c>
      <c r="M3276" s="1">
        <v>6</v>
      </c>
      <c r="N3276" s="1" t="s">
        <v>82</v>
      </c>
      <c r="O3276" s="1">
        <v>3</v>
      </c>
      <c r="P3276" t="str">
        <f>_xlfn.CONCAT( YEAR(TblOrigin[[#This Row],[ODK_DateOfSubmission]]), "-",TEXT( MONTH(TblOrigin[[#This Row],[ODK_DateOfSubmission]]),"00"))</f>
        <v>2022-06</v>
      </c>
    </row>
    <row r="3277" spans="1:16" x14ac:dyDescent="0.25">
      <c r="A3277" s="13">
        <v>3603076</v>
      </c>
      <c r="B3277" s="1">
        <v>1922</v>
      </c>
      <c r="C3277" s="1">
        <v>3209</v>
      </c>
      <c r="D3277" s="6">
        <v>44717.826434953706</v>
      </c>
      <c r="E3277" s="1" t="s">
        <v>1658</v>
      </c>
      <c r="F3277" s="1" t="s">
        <v>96</v>
      </c>
      <c r="G3277" s="1" t="s">
        <v>173</v>
      </c>
      <c r="H3277" s="1" t="s">
        <v>1138</v>
      </c>
      <c r="I3277" s="1" t="s">
        <v>1575</v>
      </c>
      <c r="J3277" s="1" t="s">
        <v>1554</v>
      </c>
      <c r="K3277" s="1">
        <v>31.991401403200001</v>
      </c>
      <c r="L3277" s="1">
        <v>44.895607716599997</v>
      </c>
      <c r="M3277" s="1">
        <v>6</v>
      </c>
      <c r="N3277" s="1" t="s">
        <v>90</v>
      </c>
      <c r="O3277" s="1">
        <v>1</v>
      </c>
      <c r="P3277" t="str">
        <f>_xlfn.CONCAT( YEAR(TblOrigin[[#This Row],[ODK_DateOfSubmission]]), "-",TEXT( MONTH(TblOrigin[[#This Row],[ODK_DateOfSubmission]]),"00"))</f>
        <v>2022-06</v>
      </c>
    </row>
    <row r="3278" spans="1:16" x14ac:dyDescent="0.25">
      <c r="A3278" s="13">
        <v>3603076</v>
      </c>
      <c r="B3278" s="1">
        <v>1922</v>
      </c>
      <c r="C3278" s="1">
        <v>3209</v>
      </c>
      <c r="D3278" s="6">
        <v>44717.826434953706</v>
      </c>
      <c r="E3278" s="1" t="s">
        <v>1658</v>
      </c>
      <c r="F3278" s="1" t="s">
        <v>96</v>
      </c>
      <c r="G3278" s="1" t="s">
        <v>173</v>
      </c>
      <c r="H3278" s="1" t="s">
        <v>1138</v>
      </c>
      <c r="I3278" s="1" t="s">
        <v>1575</v>
      </c>
      <c r="J3278" s="1" t="s">
        <v>1554</v>
      </c>
      <c r="K3278" s="1">
        <v>31.991401403200001</v>
      </c>
      <c r="L3278" s="1">
        <v>44.895607716599997</v>
      </c>
      <c r="M3278" s="1">
        <v>6</v>
      </c>
      <c r="N3278" s="1" t="s">
        <v>119</v>
      </c>
      <c r="O3278" s="1">
        <v>1</v>
      </c>
      <c r="P3278" t="str">
        <f>_xlfn.CONCAT( YEAR(TblOrigin[[#This Row],[ODK_DateOfSubmission]]), "-",TEXT( MONTH(TblOrigin[[#This Row],[ODK_DateOfSubmission]]),"00"))</f>
        <v>2022-06</v>
      </c>
    </row>
    <row r="3279" spans="1:16" x14ac:dyDescent="0.25">
      <c r="A3279" s="13">
        <v>3603076</v>
      </c>
      <c r="B3279" s="1">
        <v>1922</v>
      </c>
      <c r="C3279" s="1">
        <v>3209</v>
      </c>
      <c r="D3279" s="6">
        <v>44717.826434953706</v>
      </c>
      <c r="E3279" s="1" t="s">
        <v>1658</v>
      </c>
      <c r="F3279" s="1" t="s">
        <v>96</v>
      </c>
      <c r="G3279" s="1" t="s">
        <v>173</v>
      </c>
      <c r="H3279" s="1" t="s">
        <v>1138</v>
      </c>
      <c r="I3279" s="1" t="s">
        <v>1575</v>
      </c>
      <c r="J3279" s="1" t="s">
        <v>1554</v>
      </c>
      <c r="K3279" s="1">
        <v>31.991401403200001</v>
      </c>
      <c r="L3279" s="1">
        <v>44.895607716599997</v>
      </c>
      <c r="M3279" s="1">
        <v>6</v>
      </c>
      <c r="N3279" s="1" t="s">
        <v>101</v>
      </c>
      <c r="O3279" s="1">
        <v>1</v>
      </c>
      <c r="P3279" t="str">
        <f>_xlfn.CONCAT( YEAR(TblOrigin[[#This Row],[ODK_DateOfSubmission]]), "-",TEXT( MONTH(TblOrigin[[#This Row],[ODK_DateOfSubmission]]),"00"))</f>
        <v>2022-06</v>
      </c>
    </row>
    <row r="3280" spans="1:16" x14ac:dyDescent="0.25">
      <c r="A3280" s="13">
        <v>3603078</v>
      </c>
      <c r="B3280" s="1">
        <v>1469</v>
      </c>
      <c r="C3280" s="1">
        <v>25372</v>
      </c>
      <c r="D3280" s="6">
        <v>44711.730027395832</v>
      </c>
      <c r="E3280" s="1" t="s">
        <v>1658</v>
      </c>
      <c r="F3280" s="1" t="s">
        <v>96</v>
      </c>
      <c r="G3280" s="1" t="s">
        <v>173</v>
      </c>
      <c r="H3280" s="1" t="s">
        <v>1138</v>
      </c>
      <c r="I3280" s="1" t="s">
        <v>1576</v>
      </c>
      <c r="J3280" s="1" t="s">
        <v>1577</v>
      </c>
      <c r="K3280" s="1">
        <v>31.967074940900002</v>
      </c>
      <c r="L3280" s="1">
        <v>44.965272656000003</v>
      </c>
      <c r="M3280" s="1">
        <v>3</v>
      </c>
      <c r="N3280" s="1" t="s">
        <v>74</v>
      </c>
      <c r="O3280" s="1">
        <v>2</v>
      </c>
      <c r="P3280" t="str">
        <f>_xlfn.CONCAT( YEAR(TblOrigin[[#This Row],[ODK_DateOfSubmission]]), "-",TEXT( MONTH(TblOrigin[[#This Row],[ODK_DateOfSubmission]]),"00"))</f>
        <v>2022-05</v>
      </c>
    </row>
    <row r="3281" spans="1:16" x14ac:dyDescent="0.25">
      <c r="A3281" s="13">
        <v>3603078</v>
      </c>
      <c r="B3281" s="1">
        <v>1469</v>
      </c>
      <c r="C3281" s="1">
        <v>25372</v>
      </c>
      <c r="D3281" s="6">
        <v>44711.730027395832</v>
      </c>
      <c r="E3281" s="1" t="s">
        <v>1658</v>
      </c>
      <c r="F3281" s="1" t="s">
        <v>96</v>
      </c>
      <c r="G3281" s="1" t="s">
        <v>173</v>
      </c>
      <c r="H3281" s="1" t="s">
        <v>1138</v>
      </c>
      <c r="I3281" s="1" t="s">
        <v>1576</v>
      </c>
      <c r="J3281" s="1" t="s">
        <v>1577</v>
      </c>
      <c r="K3281" s="1">
        <v>31.967074940900002</v>
      </c>
      <c r="L3281" s="1">
        <v>44.965272656000003</v>
      </c>
      <c r="M3281" s="1">
        <v>3</v>
      </c>
      <c r="N3281" s="1" t="s">
        <v>94</v>
      </c>
      <c r="O3281" s="1">
        <v>1</v>
      </c>
      <c r="P3281" t="str">
        <f>_xlfn.CONCAT( YEAR(TblOrigin[[#This Row],[ODK_DateOfSubmission]]), "-",TEXT( MONTH(TblOrigin[[#This Row],[ODK_DateOfSubmission]]),"00"))</f>
        <v>2022-05</v>
      </c>
    </row>
    <row r="3282" spans="1:16" x14ac:dyDescent="0.25">
      <c r="A3282" s="13">
        <v>3603080</v>
      </c>
      <c r="B3282" s="1">
        <v>1837</v>
      </c>
      <c r="C3282" s="1">
        <v>25512</v>
      </c>
      <c r="D3282" s="6">
        <v>44716.852386423612</v>
      </c>
      <c r="E3282" s="1" t="s">
        <v>1658</v>
      </c>
      <c r="F3282" s="1" t="s">
        <v>96</v>
      </c>
      <c r="G3282" s="1" t="s">
        <v>173</v>
      </c>
      <c r="H3282" s="1" t="s">
        <v>1138</v>
      </c>
      <c r="I3282" s="1" t="s">
        <v>1578</v>
      </c>
      <c r="J3282" s="1" t="s">
        <v>1579</v>
      </c>
      <c r="K3282" s="1">
        <v>31.985894293800001</v>
      </c>
      <c r="L3282" s="1">
        <v>44.929391244900003</v>
      </c>
      <c r="M3282" s="1">
        <v>4</v>
      </c>
      <c r="N3282" s="1" t="s">
        <v>74</v>
      </c>
      <c r="O3282" s="1">
        <v>2</v>
      </c>
      <c r="P3282" t="str">
        <f>_xlfn.CONCAT( YEAR(TblOrigin[[#This Row],[ODK_DateOfSubmission]]), "-",TEXT( MONTH(TblOrigin[[#This Row],[ODK_DateOfSubmission]]),"00"))</f>
        <v>2022-06</v>
      </c>
    </row>
    <row r="3283" spans="1:16" x14ac:dyDescent="0.25">
      <c r="A3283" s="13">
        <v>3603080</v>
      </c>
      <c r="B3283" s="1">
        <v>1837</v>
      </c>
      <c r="C3283" s="1">
        <v>25512</v>
      </c>
      <c r="D3283" s="6">
        <v>44716.852386423612</v>
      </c>
      <c r="E3283" s="1" t="s">
        <v>1658</v>
      </c>
      <c r="F3283" s="1" t="s">
        <v>96</v>
      </c>
      <c r="G3283" s="1" t="s">
        <v>173</v>
      </c>
      <c r="H3283" s="1" t="s">
        <v>1138</v>
      </c>
      <c r="I3283" s="1" t="s">
        <v>1578</v>
      </c>
      <c r="J3283" s="1" t="s">
        <v>1579</v>
      </c>
      <c r="K3283" s="1">
        <v>31.985894293800001</v>
      </c>
      <c r="L3283" s="1">
        <v>44.929391244900003</v>
      </c>
      <c r="M3283" s="1">
        <v>4</v>
      </c>
      <c r="N3283" s="1" t="s">
        <v>87</v>
      </c>
      <c r="O3283" s="1">
        <v>1</v>
      </c>
      <c r="P3283" t="str">
        <f>_xlfn.CONCAT( YEAR(TblOrigin[[#This Row],[ODK_DateOfSubmission]]), "-",TEXT( MONTH(TblOrigin[[#This Row],[ODK_DateOfSubmission]]),"00"))</f>
        <v>2022-06</v>
      </c>
    </row>
    <row r="3284" spans="1:16" x14ac:dyDescent="0.25">
      <c r="A3284" s="13">
        <v>3603080</v>
      </c>
      <c r="B3284" s="1">
        <v>1837</v>
      </c>
      <c r="C3284" s="1">
        <v>25512</v>
      </c>
      <c r="D3284" s="6">
        <v>44716.852386423612</v>
      </c>
      <c r="E3284" s="1" t="s">
        <v>1658</v>
      </c>
      <c r="F3284" s="1" t="s">
        <v>96</v>
      </c>
      <c r="G3284" s="1" t="s">
        <v>173</v>
      </c>
      <c r="H3284" s="1" t="s">
        <v>1138</v>
      </c>
      <c r="I3284" s="1" t="s">
        <v>1578</v>
      </c>
      <c r="J3284" s="1" t="s">
        <v>1579</v>
      </c>
      <c r="K3284" s="1">
        <v>31.985894293800001</v>
      </c>
      <c r="L3284" s="1">
        <v>44.929391244900003</v>
      </c>
      <c r="M3284" s="1">
        <v>4</v>
      </c>
      <c r="N3284" s="1" t="s">
        <v>82</v>
      </c>
      <c r="O3284" s="1">
        <v>1</v>
      </c>
      <c r="P3284" t="str">
        <f>_xlfn.CONCAT( YEAR(TblOrigin[[#This Row],[ODK_DateOfSubmission]]), "-",TEXT( MONTH(TblOrigin[[#This Row],[ODK_DateOfSubmission]]),"00"))</f>
        <v>2022-06</v>
      </c>
    </row>
    <row r="3285" spans="1:16" x14ac:dyDescent="0.25">
      <c r="A3285" s="13">
        <v>3603081</v>
      </c>
      <c r="B3285" s="1">
        <v>1019</v>
      </c>
      <c r="C3285" s="1">
        <v>24307</v>
      </c>
      <c r="D3285" s="6">
        <v>44702.500142013887</v>
      </c>
      <c r="E3285" s="1" t="s">
        <v>1658</v>
      </c>
      <c r="F3285" s="1" t="s">
        <v>96</v>
      </c>
      <c r="G3285" s="1" t="s">
        <v>173</v>
      </c>
      <c r="H3285" s="1" t="s">
        <v>1138</v>
      </c>
      <c r="I3285" s="1" t="s">
        <v>1580</v>
      </c>
      <c r="J3285" s="1" t="s">
        <v>1581</v>
      </c>
      <c r="K3285" s="1">
        <v>31.9799313135</v>
      </c>
      <c r="L3285" s="1">
        <v>44.900527446799998</v>
      </c>
      <c r="M3285" s="1">
        <v>2</v>
      </c>
      <c r="N3285" s="1" t="s">
        <v>82</v>
      </c>
      <c r="O3285" s="1">
        <v>1</v>
      </c>
      <c r="P3285" t="str">
        <f>_xlfn.CONCAT( YEAR(TblOrigin[[#This Row],[ODK_DateOfSubmission]]), "-",TEXT( MONTH(TblOrigin[[#This Row],[ODK_DateOfSubmission]]),"00"))</f>
        <v>2022-05</v>
      </c>
    </row>
    <row r="3286" spans="1:16" x14ac:dyDescent="0.25">
      <c r="A3286" s="13">
        <v>3603081</v>
      </c>
      <c r="B3286" s="1">
        <v>1019</v>
      </c>
      <c r="C3286" s="1">
        <v>24307</v>
      </c>
      <c r="D3286" s="6">
        <v>44702.500142013887</v>
      </c>
      <c r="E3286" s="1" t="s">
        <v>1658</v>
      </c>
      <c r="F3286" s="1" t="s">
        <v>96</v>
      </c>
      <c r="G3286" s="1" t="s">
        <v>173</v>
      </c>
      <c r="H3286" s="1" t="s">
        <v>1138</v>
      </c>
      <c r="I3286" s="1" t="s">
        <v>1580</v>
      </c>
      <c r="J3286" s="1" t="s">
        <v>1581</v>
      </c>
      <c r="K3286" s="1">
        <v>31.9799313135</v>
      </c>
      <c r="L3286" s="1">
        <v>44.900527446799998</v>
      </c>
      <c r="M3286" s="1">
        <v>2</v>
      </c>
      <c r="N3286" s="1" t="s">
        <v>87</v>
      </c>
      <c r="O3286" s="1">
        <v>1</v>
      </c>
      <c r="P3286" t="str">
        <f>_xlfn.CONCAT( YEAR(TblOrigin[[#This Row],[ODK_DateOfSubmission]]), "-",TEXT( MONTH(TblOrigin[[#This Row],[ODK_DateOfSubmission]]),"00"))</f>
        <v>2022-05</v>
      </c>
    </row>
    <row r="3287" spans="1:16" x14ac:dyDescent="0.25">
      <c r="A3287" s="13">
        <v>3603085</v>
      </c>
      <c r="B3287" s="1">
        <v>1127</v>
      </c>
      <c r="C3287" s="1">
        <v>22452</v>
      </c>
      <c r="D3287" s="6">
        <v>44704.549128437502</v>
      </c>
      <c r="E3287" s="1" t="s">
        <v>1658</v>
      </c>
      <c r="F3287" s="1" t="s">
        <v>96</v>
      </c>
      <c r="G3287" s="1" t="s">
        <v>173</v>
      </c>
      <c r="H3287" s="1" t="s">
        <v>1138</v>
      </c>
      <c r="I3287" s="1" t="s">
        <v>1634</v>
      </c>
      <c r="J3287" s="1" t="s">
        <v>1635</v>
      </c>
      <c r="K3287" s="1">
        <v>31.999164970500001</v>
      </c>
      <c r="L3287" s="1">
        <v>45.015406776699997</v>
      </c>
      <c r="M3287" s="1">
        <v>5</v>
      </c>
      <c r="N3287" s="1" t="s">
        <v>87</v>
      </c>
      <c r="O3287" s="1">
        <v>2</v>
      </c>
      <c r="P3287" t="str">
        <f>_xlfn.CONCAT( YEAR(TblOrigin[[#This Row],[ODK_DateOfSubmission]]), "-",TEXT( MONTH(TblOrigin[[#This Row],[ODK_DateOfSubmission]]),"00"))</f>
        <v>2022-05</v>
      </c>
    </row>
    <row r="3288" spans="1:16" x14ac:dyDescent="0.25">
      <c r="A3288" s="13">
        <v>3603085</v>
      </c>
      <c r="B3288" s="1">
        <v>1127</v>
      </c>
      <c r="C3288" s="1">
        <v>22452</v>
      </c>
      <c r="D3288" s="6">
        <v>44704.549128437502</v>
      </c>
      <c r="E3288" s="1" t="s">
        <v>1658</v>
      </c>
      <c r="F3288" s="1" t="s">
        <v>96</v>
      </c>
      <c r="G3288" s="1" t="s">
        <v>173</v>
      </c>
      <c r="H3288" s="1" t="s">
        <v>1138</v>
      </c>
      <c r="I3288" s="1" t="s">
        <v>1634</v>
      </c>
      <c r="J3288" s="1" t="s">
        <v>1635</v>
      </c>
      <c r="K3288" s="1">
        <v>31.999164970500001</v>
      </c>
      <c r="L3288" s="1">
        <v>45.015406776699997</v>
      </c>
      <c r="M3288" s="1">
        <v>5</v>
      </c>
      <c r="N3288" s="1" t="s">
        <v>74</v>
      </c>
      <c r="O3288" s="1">
        <v>3</v>
      </c>
      <c r="P3288" t="str">
        <f>_xlfn.CONCAT( YEAR(TblOrigin[[#This Row],[ODK_DateOfSubmission]]), "-",TEXT( MONTH(TblOrigin[[#This Row],[ODK_DateOfSubmission]]),"00"))</f>
        <v>2022-05</v>
      </c>
    </row>
    <row r="3289" spans="1:16" x14ac:dyDescent="0.25">
      <c r="A3289" s="13">
        <v>3603050</v>
      </c>
      <c r="B3289" s="1">
        <v>1012</v>
      </c>
      <c r="C3289" s="1">
        <v>23551</v>
      </c>
      <c r="D3289" s="6">
        <v>44702.470990821763</v>
      </c>
      <c r="E3289" s="1" t="s">
        <v>1658</v>
      </c>
      <c r="F3289" s="1" t="s">
        <v>96</v>
      </c>
      <c r="G3289" s="1" t="s">
        <v>173</v>
      </c>
      <c r="H3289" s="1" t="s">
        <v>1138</v>
      </c>
      <c r="I3289" s="1" t="s">
        <v>1630</v>
      </c>
      <c r="J3289" s="1" t="s">
        <v>1631</v>
      </c>
      <c r="K3289" s="1">
        <v>32.007400569600001</v>
      </c>
      <c r="L3289" s="1">
        <v>44.870785841199996</v>
      </c>
      <c r="M3289" s="1">
        <v>2</v>
      </c>
      <c r="N3289" s="1" t="s">
        <v>87</v>
      </c>
      <c r="O3289" s="1">
        <v>1</v>
      </c>
      <c r="P3289" t="str">
        <f>_xlfn.CONCAT( YEAR(TblOrigin[[#This Row],[ODK_DateOfSubmission]]), "-",TEXT( MONTH(TblOrigin[[#This Row],[ODK_DateOfSubmission]]),"00"))</f>
        <v>2022-05</v>
      </c>
    </row>
    <row r="3290" spans="1:16" x14ac:dyDescent="0.25">
      <c r="A3290" s="13">
        <v>3603050</v>
      </c>
      <c r="B3290" s="1">
        <v>1012</v>
      </c>
      <c r="C3290" s="1">
        <v>23551</v>
      </c>
      <c r="D3290" s="6">
        <v>44702.470990821763</v>
      </c>
      <c r="E3290" s="1" t="s">
        <v>1658</v>
      </c>
      <c r="F3290" s="1" t="s">
        <v>96</v>
      </c>
      <c r="G3290" s="1" t="s">
        <v>173</v>
      </c>
      <c r="H3290" s="1" t="s">
        <v>1138</v>
      </c>
      <c r="I3290" s="1" t="s">
        <v>1630</v>
      </c>
      <c r="J3290" s="1" t="s">
        <v>1631</v>
      </c>
      <c r="K3290" s="1">
        <v>32.007400569600001</v>
      </c>
      <c r="L3290" s="1">
        <v>44.870785841199996</v>
      </c>
      <c r="M3290" s="1">
        <v>2</v>
      </c>
      <c r="N3290" s="1" t="s">
        <v>108</v>
      </c>
      <c r="O3290" s="1">
        <v>1</v>
      </c>
      <c r="P3290" t="str">
        <f>_xlfn.CONCAT( YEAR(TblOrigin[[#This Row],[ODK_DateOfSubmission]]), "-",TEXT( MONTH(TblOrigin[[#This Row],[ODK_DateOfSubmission]]),"00"))</f>
        <v>2022-05</v>
      </c>
    </row>
    <row r="3291" spans="1:16" x14ac:dyDescent="0.25">
      <c r="A3291" s="13">
        <v>3603052</v>
      </c>
      <c r="B3291" s="1">
        <v>1309</v>
      </c>
      <c r="C3291" s="1">
        <v>23680</v>
      </c>
      <c r="D3291" s="6">
        <v>44707.892949108798</v>
      </c>
      <c r="E3291" s="1" t="s">
        <v>1658</v>
      </c>
      <c r="F3291" s="1" t="s">
        <v>96</v>
      </c>
      <c r="G3291" s="1" t="s">
        <v>173</v>
      </c>
      <c r="H3291" s="1" t="s">
        <v>1138</v>
      </c>
      <c r="I3291" s="1" t="s">
        <v>1565</v>
      </c>
      <c r="J3291" s="1" t="s">
        <v>1566</v>
      </c>
      <c r="K3291" s="1">
        <v>32.011688913900002</v>
      </c>
      <c r="L3291" s="1">
        <v>44.919243129000002</v>
      </c>
      <c r="M3291" s="1">
        <v>4</v>
      </c>
      <c r="N3291" s="1" t="s">
        <v>90</v>
      </c>
      <c r="O3291" s="1">
        <v>2</v>
      </c>
      <c r="P3291" t="str">
        <f>_xlfn.CONCAT( YEAR(TblOrigin[[#This Row],[ODK_DateOfSubmission]]), "-",TEXT( MONTH(TblOrigin[[#This Row],[ODK_DateOfSubmission]]),"00"))</f>
        <v>2022-05</v>
      </c>
    </row>
    <row r="3292" spans="1:16" x14ac:dyDescent="0.25">
      <c r="A3292" s="13">
        <v>3603052</v>
      </c>
      <c r="B3292" s="1">
        <v>1309</v>
      </c>
      <c r="C3292" s="1">
        <v>23680</v>
      </c>
      <c r="D3292" s="6">
        <v>44707.892949108798</v>
      </c>
      <c r="E3292" s="1" t="s">
        <v>1658</v>
      </c>
      <c r="F3292" s="1" t="s">
        <v>96</v>
      </c>
      <c r="G3292" s="1" t="s">
        <v>173</v>
      </c>
      <c r="H3292" s="1" t="s">
        <v>1138</v>
      </c>
      <c r="I3292" s="1" t="s">
        <v>1565</v>
      </c>
      <c r="J3292" s="1" t="s">
        <v>1566</v>
      </c>
      <c r="K3292" s="1">
        <v>32.011688913900002</v>
      </c>
      <c r="L3292" s="1">
        <v>44.919243129000002</v>
      </c>
      <c r="M3292" s="1">
        <v>4</v>
      </c>
      <c r="N3292" s="1" t="s">
        <v>87</v>
      </c>
      <c r="O3292" s="1">
        <v>1</v>
      </c>
      <c r="P3292" t="str">
        <f>_xlfn.CONCAT( YEAR(TblOrigin[[#This Row],[ODK_DateOfSubmission]]), "-",TEXT( MONTH(TblOrigin[[#This Row],[ODK_DateOfSubmission]]),"00"))</f>
        <v>2022-05</v>
      </c>
    </row>
    <row r="3293" spans="1:16" x14ac:dyDescent="0.25">
      <c r="A3293" s="13">
        <v>3603052</v>
      </c>
      <c r="B3293" s="1">
        <v>1309</v>
      </c>
      <c r="C3293" s="1">
        <v>23680</v>
      </c>
      <c r="D3293" s="6">
        <v>44707.892949108798</v>
      </c>
      <c r="E3293" s="1" t="s">
        <v>1658</v>
      </c>
      <c r="F3293" s="1" t="s">
        <v>96</v>
      </c>
      <c r="G3293" s="1" t="s">
        <v>173</v>
      </c>
      <c r="H3293" s="1" t="s">
        <v>1138</v>
      </c>
      <c r="I3293" s="1" t="s">
        <v>1565</v>
      </c>
      <c r="J3293" s="1" t="s">
        <v>1566</v>
      </c>
      <c r="K3293" s="1">
        <v>32.011688913900002</v>
      </c>
      <c r="L3293" s="1">
        <v>44.919243129000002</v>
      </c>
      <c r="M3293" s="1">
        <v>4</v>
      </c>
      <c r="N3293" s="1" t="s">
        <v>74</v>
      </c>
      <c r="O3293" s="1">
        <v>1</v>
      </c>
      <c r="P3293" t="str">
        <f>_xlfn.CONCAT( YEAR(TblOrigin[[#This Row],[ODK_DateOfSubmission]]), "-",TEXT( MONTH(TblOrigin[[#This Row],[ODK_DateOfSubmission]]),"00"))</f>
        <v>2022-05</v>
      </c>
    </row>
    <row r="3294" spans="1:16" x14ac:dyDescent="0.25">
      <c r="A3294" s="13">
        <v>3603053</v>
      </c>
      <c r="B3294" s="1">
        <v>1737</v>
      </c>
      <c r="C3294" s="1">
        <v>24903</v>
      </c>
      <c r="D3294" s="6">
        <v>44716.609027696759</v>
      </c>
      <c r="E3294" s="1" t="s">
        <v>1658</v>
      </c>
      <c r="F3294" s="1" t="s">
        <v>96</v>
      </c>
      <c r="G3294" s="1" t="s">
        <v>173</v>
      </c>
      <c r="H3294" s="1" t="s">
        <v>1138</v>
      </c>
      <c r="I3294" s="1" t="s">
        <v>1567</v>
      </c>
      <c r="J3294" s="1" t="s">
        <v>1568</v>
      </c>
      <c r="K3294" s="1">
        <v>32.006378062099998</v>
      </c>
      <c r="L3294" s="1">
        <v>44.937357457700003</v>
      </c>
      <c r="M3294" s="1">
        <v>2</v>
      </c>
      <c r="N3294" s="1" t="s">
        <v>88</v>
      </c>
      <c r="O3294" s="1">
        <v>1</v>
      </c>
      <c r="P3294" t="str">
        <f>_xlfn.CONCAT( YEAR(TblOrigin[[#This Row],[ODK_DateOfSubmission]]), "-",TEXT( MONTH(TblOrigin[[#This Row],[ODK_DateOfSubmission]]),"00"))</f>
        <v>2022-06</v>
      </c>
    </row>
    <row r="3295" spans="1:16" x14ac:dyDescent="0.25">
      <c r="A3295" s="13">
        <v>3603053</v>
      </c>
      <c r="B3295" s="1">
        <v>1737</v>
      </c>
      <c r="C3295" s="1">
        <v>24903</v>
      </c>
      <c r="D3295" s="6">
        <v>44716.609027696759</v>
      </c>
      <c r="E3295" s="1" t="s">
        <v>1658</v>
      </c>
      <c r="F3295" s="1" t="s">
        <v>96</v>
      </c>
      <c r="G3295" s="1" t="s">
        <v>173</v>
      </c>
      <c r="H3295" s="1" t="s">
        <v>1138</v>
      </c>
      <c r="I3295" s="1" t="s">
        <v>1567</v>
      </c>
      <c r="J3295" s="1" t="s">
        <v>1568</v>
      </c>
      <c r="K3295" s="1">
        <v>32.006378062099998</v>
      </c>
      <c r="L3295" s="1">
        <v>44.937357457700003</v>
      </c>
      <c r="M3295" s="1">
        <v>2</v>
      </c>
      <c r="N3295" s="1" t="s">
        <v>91</v>
      </c>
      <c r="O3295" s="1">
        <v>1</v>
      </c>
      <c r="P3295" t="str">
        <f>_xlfn.CONCAT( YEAR(TblOrigin[[#This Row],[ODK_DateOfSubmission]]), "-",TEXT( MONTH(TblOrigin[[#This Row],[ODK_DateOfSubmission]]),"00"))</f>
        <v>2022-06</v>
      </c>
    </row>
    <row r="3296" spans="1:16" x14ac:dyDescent="0.25">
      <c r="A3296" s="13">
        <v>3603003</v>
      </c>
      <c r="B3296" s="1">
        <v>1532</v>
      </c>
      <c r="C3296" s="1">
        <v>22326</v>
      </c>
      <c r="D3296" s="6">
        <v>44712.836429745374</v>
      </c>
      <c r="E3296" s="1" t="s">
        <v>1658</v>
      </c>
      <c r="F3296" s="1" t="s">
        <v>96</v>
      </c>
      <c r="G3296" s="1" t="s">
        <v>173</v>
      </c>
      <c r="H3296" s="1" t="s">
        <v>1138</v>
      </c>
      <c r="I3296" s="1" t="s">
        <v>1586</v>
      </c>
      <c r="J3296" s="1" t="s">
        <v>1587</v>
      </c>
      <c r="K3296" s="1">
        <v>31.981883123500001</v>
      </c>
      <c r="L3296" s="1">
        <v>44.972986456299999</v>
      </c>
      <c r="M3296" s="1">
        <v>2</v>
      </c>
      <c r="N3296" s="1" t="s">
        <v>98</v>
      </c>
      <c r="O3296" s="1">
        <v>1</v>
      </c>
      <c r="P3296" t="str">
        <f>_xlfn.CONCAT( YEAR(TblOrigin[[#This Row],[ODK_DateOfSubmission]]), "-",TEXT( MONTH(TblOrigin[[#This Row],[ODK_DateOfSubmission]]),"00"))</f>
        <v>2022-05</v>
      </c>
    </row>
    <row r="3297" spans="1:16" x14ac:dyDescent="0.25">
      <c r="A3297" s="13">
        <v>3603003</v>
      </c>
      <c r="B3297" s="1">
        <v>1532</v>
      </c>
      <c r="C3297" s="1">
        <v>22326</v>
      </c>
      <c r="D3297" s="6">
        <v>44712.836429745374</v>
      </c>
      <c r="E3297" s="1" t="s">
        <v>1658</v>
      </c>
      <c r="F3297" s="1" t="s">
        <v>96</v>
      </c>
      <c r="G3297" s="1" t="s">
        <v>173</v>
      </c>
      <c r="H3297" s="1" t="s">
        <v>1138</v>
      </c>
      <c r="I3297" s="1" t="s">
        <v>1586</v>
      </c>
      <c r="J3297" s="1" t="s">
        <v>1587</v>
      </c>
      <c r="K3297" s="1">
        <v>31.981883123500001</v>
      </c>
      <c r="L3297" s="1">
        <v>44.972986456299999</v>
      </c>
      <c r="M3297" s="1">
        <v>2</v>
      </c>
      <c r="N3297" s="1" t="s">
        <v>87</v>
      </c>
      <c r="O3297" s="1">
        <v>1</v>
      </c>
      <c r="P3297" t="str">
        <f>_xlfn.CONCAT( YEAR(TblOrigin[[#This Row],[ODK_DateOfSubmission]]), "-",TEXT( MONTH(TblOrigin[[#This Row],[ODK_DateOfSubmission]]),"00"))</f>
        <v>2022-05</v>
      </c>
    </row>
    <row r="3298" spans="1:16" x14ac:dyDescent="0.25">
      <c r="A3298" s="13">
        <v>3603006</v>
      </c>
      <c r="B3298" s="1">
        <v>2575</v>
      </c>
      <c r="C3298" s="1">
        <v>22815</v>
      </c>
      <c r="D3298" s="6">
        <v>44728.454345370374</v>
      </c>
      <c r="E3298" s="1" t="s">
        <v>1658</v>
      </c>
      <c r="F3298" s="1" t="s">
        <v>96</v>
      </c>
      <c r="G3298" s="1" t="s">
        <v>173</v>
      </c>
      <c r="H3298" s="1" t="s">
        <v>1138</v>
      </c>
      <c r="I3298" s="1" t="s">
        <v>1590</v>
      </c>
      <c r="J3298" s="1" t="s">
        <v>1591</v>
      </c>
      <c r="K3298" s="1">
        <v>31.991424241200001</v>
      </c>
      <c r="L3298" s="1">
        <v>44.931376145599998</v>
      </c>
      <c r="M3298" s="1">
        <v>2</v>
      </c>
      <c r="N3298" s="1" t="s">
        <v>90</v>
      </c>
      <c r="O3298" s="1">
        <v>1</v>
      </c>
      <c r="P3298" t="str">
        <f>_xlfn.CONCAT( YEAR(TblOrigin[[#This Row],[ODK_DateOfSubmission]]), "-",TEXT( MONTH(TblOrigin[[#This Row],[ODK_DateOfSubmission]]),"00"))</f>
        <v>2022-06</v>
      </c>
    </row>
    <row r="3299" spans="1:16" x14ac:dyDescent="0.25">
      <c r="A3299" s="13">
        <v>3603006</v>
      </c>
      <c r="B3299" s="1">
        <v>2575</v>
      </c>
      <c r="C3299" s="1">
        <v>22815</v>
      </c>
      <c r="D3299" s="6">
        <v>44728.454345370374</v>
      </c>
      <c r="E3299" s="1" t="s">
        <v>1658</v>
      </c>
      <c r="F3299" s="1" t="s">
        <v>96</v>
      </c>
      <c r="G3299" s="1" t="s">
        <v>173</v>
      </c>
      <c r="H3299" s="1" t="s">
        <v>1138</v>
      </c>
      <c r="I3299" s="1" t="s">
        <v>1590</v>
      </c>
      <c r="J3299" s="1" t="s">
        <v>1591</v>
      </c>
      <c r="K3299" s="1">
        <v>31.991424241200001</v>
      </c>
      <c r="L3299" s="1">
        <v>44.931376145599998</v>
      </c>
      <c r="M3299" s="1">
        <v>2</v>
      </c>
      <c r="N3299" s="1" t="s">
        <v>119</v>
      </c>
      <c r="O3299" s="1">
        <v>1</v>
      </c>
      <c r="P3299" t="str">
        <f>_xlfn.CONCAT( YEAR(TblOrigin[[#This Row],[ODK_DateOfSubmission]]), "-",TEXT( MONTH(TblOrigin[[#This Row],[ODK_DateOfSubmission]]),"00"))</f>
        <v>2022-06</v>
      </c>
    </row>
    <row r="3300" spans="1:16" x14ac:dyDescent="0.25">
      <c r="A3300" s="13">
        <v>3603012</v>
      </c>
      <c r="B3300" s="1">
        <v>1655</v>
      </c>
      <c r="C3300" s="1">
        <v>21945</v>
      </c>
      <c r="D3300" s="6">
        <v>44714.807617395832</v>
      </c>
      <c r="E3300" s="1" t="s">
        <v>1658</v>
      </c>
      <c r="F3300" s="1" t="s">
        <v>96</v>
      </c>
      <c r="G3300" s="1" t="s">
        <v>173</v>
      </c>
      <c r="H3300" s="1" t="s">
        <v>1138</v>
      </c>
      <c r="I3300" s="1" t="s">
        <v>1594</v>
      </c>
      <c r="J3300" s="1" t="s">
        <v>1595</v>
      </c>
      <c r="K3300" s="1">
        <v>31.993009728099999</v>
      </c>
      <c r="L3300" s="1">
        <v>44.946743119300002</v>
      </c>
      <c r="M3300" s="1">
        <v>2</v>
      </c>
      <c r="N3300" s="1" t="s">
        <v>74</v>
      </c>
      <c r="O3300" s="1">
        <v>1</v>
      </c>
      <c r="P3300" t="str">
        <f>_xlfn.CONCAT( YEAR(TblOrigin[[#This Row],[ODK_DateOfSubmission]]), "-",TEXT( MONTH(TblOrigin[[#This Row],[ODK_DateOfSubmission]]),"00"))</f>
        <v>2022-06</v>
      </c>
    </row>
    <row r="3301" spans="1:16" x14ac:dyDescent="0.25">
      <c r="A3301" s="13">
        <v>3603012</v>
      </c>
      <c r="B3301" s="1">
        <v>1655</v>
      </c>
      <c r="C3301" s="1">
        <v>21945</v>
      </c>
      <c r="D3301" s="6">
        <v>44714.807617395832</v>
      </c>
      <c r="E3301" s="1" t="s">
        <v>1658</v>
      </c>
      <c r="F3301" s="1" t="s">
        <v>96</v>
      </c>
      <c r="G3301" s="1" t="s">
        <v>173</v>
      </c>
      <c r="H3301" s="1" t="s">
        <v>1138</v>
      </c>
      <c r="I3301" s="1" t="s">
        <v>1594</v>
      </c>
      <c r="J3301" s="1" t="s">
        <v>1595</v>
      </c>
      <c r="K3301" s="1">
        <v>31.993009728099999</v>
      </c>
      <c r="L3301" s="1">
        <v>44.946743119300002</v>
      </c>
      <c r="M3301" s="1">
        <v>2</v>
      </c>
      <c r="N3301" s="1" t="s">
        <v>87</v>
      </c>
      <c r="O3301" s="1">
        <v>1</v>
      </c>
      <c r="P3301" t="str">
        <f>_xlfn.CONCAT( YEAR(TblOrigin[[#This Row],[ODK_DateOfSubmission]]), "-",TEXT( MONTH(TblOrigin[[#This Row],[ODK_DateOfSubmission]]),"00"))</f>
        <v>2022-06</v>
      </c>
    </row>
    <row r="3302" spans="1:16" x14ac:dyDescent="0.25">
      <c r="A3302" s="13">
        <v>3603025</v>
      </c>
      <c r="B3302" s="1">
        <v>1871</v>
      </c>
      <c r="C3302" s="1">
        <v>2885</v>
      </c>
      <c r="D3302" s="6">
        <v>44717.428931828705</v>
      </c>
      <c r="E3302" s="1" t="s">
        <v>1658</v>
      </c>
      <c r="F3302" s="1" t="s">
        <v>96</v>
      </c>
      <c r="G3302" s="1" t="s">
        <v>173</v>
      </c>
      <c r="H3302" s="1" t="s">
        <v>1138</v>
      </c>
      <c r="I3302" s="1" t="s">
        <v>1598</v>
      </c>
      <c r="J3302" s="1" t="s">
        <v>1599</v>
      </c>
      <c r="K3302" s="1">
        <v>31.987180695900001</v>
      </c>
      <c r="L3302" s="1">
        <v>44.902500910900002</v>
      </c>
      <c r="M3302" s="1">
        <v>5</v>
      </c>
      <c r="N3302" s="1" t="s">
        <v>74</v>
      </c>
      <c r="O3302" s="1">
        <v>1</v>
      </c>
      <c r="P3302" t="str">
        <f>_xlfn.CONCAT( YEAR(TblOrigin[[#This Row],[ODK_DateOfSubmission]]), "-",TEXT( MONTH(TblOrigin[[#This Row],[ODK_DateOfSubmission]]),"00"))</f>
        <v>2022-06</v>
      </c>
    </row>
    <row r="3303" spans="1:16" x14ac:dyDescent="0.25">
      <c r="A3303" s="13">
        <v>3603025</v>
      </c>
      <c r="B3303" s="1">
        <v>1871</v>
      </c>
      <c r="C3303" s="1">
        <v>2885</v>
      </c>
      <c r="D3303" s="6">
        <v>44717.428931828705</v>
      </c>
      <c r="E3303" s="1" t="s">
        <v>1658</v>
      </c>
      <c r="F3303" s="1" t="s">
        <v>96</v>
      </c>
      <c r="G3303" s="1" t="s">
        <v>173</v>
      </c>
      <c r="H3303" s="1" t="s">
        <v>1138</v>
      </c>
      <c r="I3303" s="1" t="s">
        <v>1598</v>
      </c>
      <c r="J3303" s="1" t="s">
        <v>1599</v>
      </c>
      <c r="K3303" s="1">
        <v>31.987180695900001</v>
      </c>
      <c r="L3303" s="1">
        <v>44.902500910900002</v>
      </c>
      <c r="M3303" s="1">
        <v>5</v>
      </c>
      <c r="N3303" s="1" t="s">
        <v>87</v>
      </c>
      <c r="O3303" s="1">
        <v>1</v>
      </c>
      <c r="P3303" t="str">
        <f>_xlfn.CONCAT( YEAR(TblOrigin[[#This Row],[ODK_DateOfSubmission]]), "-",TEXT( MONTH(TblOrigin[[#This Row],[ODK_DateOfSubmission]]),"00"))</f>
        <v>2022-06</v>
      </c>
    </row>
    <row r="3304" spans="1:16" x14ac:dyDescent="0.25">
      <c r="A3304" s="13">
        <v>3603025</v>
      </c>
      <c r="B3304" s="1">
        <v>1871</v>
      </c>
      <c r="C3304" s="1">
        <v>2885</v>
      </c>
      <c r="D3304" s="6">
        <v>44717.428931828705</v>
      </c>
      <c r="E3304" s="1" t="s">
        <v>1658</v>
      </c>
      <c r="F3304" s="1" t="s">
        <v>96</v>
      </c>
      <c r="G3304" s="1" t="s">
        <v>173</v>
      </c>
      <c r="H3304" s="1" t="s">
        <v>1138</v>
      </c>
      <c r="I3304" s="1" t="s">
        <v>1598</v>
      </c>
      <c r="J3304" s="1" t="s">
        <v>1599</v>
      </c>
      <c r="K3304" s="1">
        <v>31.987180695900001</v>
      </c>
      <c r="L3304" s="1">
        <v>44.902500910900002</v>
      </c>
      <c r="M3304" s="1">
        <v>5</v>
      </c>
      <c r="N3304" s="1" t="s">
        <v>82</v>
      </c>
      <c r="O3304" s="1">
        <v>2</v>
      </c>
      <c r="P3304" t="str">
        <f>_xlfn.CONCAT( YEAR(TblOrigin[[#This Row],[ODK_DateOfSubmission]]), "-",TEXT( MONTH(TblOrigin[[#This Row],[ODK_DateOfSubmission]]),"00"))</f>
        <v>2022-06</v>
      </c>
    </row>
    <row r="3305" spans="1:16" x14ac:dyDescent="0.25">
      <c r="A3305" s="13">
        <v>3603025</v>
      </c>
      <c r="B3305" s="1">
        <v>1871</v>
      </c>
      <c r="C3305" s="1">
        <v>2885</v>
      </c>
      <c r="D3305" s="6">
        <v>44717.428931828705</v>
      </c>
      <c r="E3305" s="1" t="s">
        <v>1658</v>
      </c>
      <c r="F3305" s="1" t="s">
        <v>96</v>
      </c>
      <c r="G3305" s="1" t="s">
        <v>173</v>
      </c>
      <c r="H3305" s="1" t="s">
        <v>1138</v>
      </c>
      <c r="I3305" s="1" t="s">
        <v>1598</v>
      </c>
      <c r="J3305" s="1" t="s">
        <v>1599</v>
      </c>
      <c r="K3305" s="1">
        <v>31.987180695900001</v>
      </c>
      <c r="L3305" s="1">
        <v>44.902500910900002</v>
      </c>
      <c r="M3305" s="1">
        <v>5</v>
      </c>
      <c r="N3305" s="1" t="s">
        <v>113</v>
      </c>
      <c r="O3305" s="1">
        <v>1</v>
      </c>
      <c r="P3305" t="str">
        <f>_xlfn.CONCAT( YEAR(TblOrigin[[#This Row],[ODK_DateOfSubmission]]), "-",TEXT( MONTH(TblOrigin[[#This Row],[ODK_DateOfSubmission]]),"00"))</f>
        <v>2022-06</v>
      </c>
    </row>
    <row r="3306" spans="1:16" x14ac:dyDescent="0.25">
      <c r="A3306" s="13">
        <v>3603036</v>
      </c>
      <c r="B3306" s="1">
        <v>1533</v>
      </c>
      <c r="C3306" s="1">
        <v>25509</v>
      </c>
      <c r="D3306" s="6">
        <v>44712.847195486109</v>
      </c>
      <c r="E3306" s="1" t="s">
        <v>1658</v>
      </c>
      <c r="F3306" s="1" t="s">
        <v>96</v>
      </c>
      <c r="G3306" s="1" t="s">
        <v>173</v>
      </c>
      <c r="H3306" s="1" t="s">
        <v>1138</v>
      </c>
      <c r="I3306" s="1" t="s">
        <v>1582</v>
      </c>
      <c r="J3306" s="1" t="s">
        <v>1583</v>
      </c>
      <c r="K3306" s="1">
        <v>31.979781151699999</v>
      </c>
      <c r="L3306" s="1">
        <v>44.942167323</v>
      </c>
      <c r="M3306" s="1">
        <v>3</v>
      </c>
      <c r="N3306" s="1" t="s">
        <v>87</v>
      </c>
      <c r="O3306" s="1">
        <v>2</v>
      </c>
      <c r="P3306" t="str">
        <f>_xlfn.CONCAT( YEAR(TblOrigin[[#This Row],[ODK_DateOfSubmission]]), "-",TEXT( MONTH(TblOrigin[[#This Row],[ODK_DateOfSubmission]]),"00"))</f>
        <v>2022-05</v>
      </c>
    </row>
    <row r="3307" spans="1:16" x14ac:dyDescent="0.25">
      <c r="A3307" s="13">
        <v>3603036</v>
      </c>
      <c r="B3307" s="1">
        <v>1533</v>
      </c>
      <c r="C3307" s="1">
        <v>25509</v>
      </c>
      <c r="D3307" s="6">
        <v>44712.847195486109</v>
      </c>
      <c r="E3307" s="1" t="s">
        <v>1658</v>
      </c>
      <c r="F3307" s="1" t="s">
        <v>96</v>
      </c>
      <c r="G3307" s="1" t="s">
        <v>173</v>
      </c>
      <c r="H3307" s="1" t="s">
        <v>1138</v>
      </c>
      <c r="I3307" s="1" t="s">
        <v>1582</v>
      </c>
      <c r="J3307" s="1" t="s">
        <v>1583</v>
      </c>
      <c r="K3307" s="1">
        <v>31.979781151699999</v>
      </c>
      <c r="L3307" s="1">
        <v>44.942167323</v>
      </c>
      <c r="M3307" s="1">
        <v>3</v>
      </c>
      <c r="N3307" s="1" t="s">
        <v>74</v>
      </c>
      <c r="O3307" s="1">
        <v>1</v>
      </c>
      <c r="P3307" t="str">
        <f>_xlfn.CONCAT( YEAR(TblOrigin[[#This Row],[ODK_DateOfSubmission]]), "-",TEXT( MONTH(TblOrigin[[#This Row],[ODK_DateOfSubmission]]),"00"))</f>
        <v>2022-05</v>
      </c>
    </row>
    <row r="3308" spans="1:16" x14ac:dyDescent="0.25">
      <c r="A3308" s="13">
        <v>3603037</v>
      </c>
      <c r="B3308" s="1">
        <v>2189</v>
      </c>
      <c r="C3308" s="1">
        <v>24381</v>
      </c>
      <c r="D3308" s="6">
        <v>44721.869451122686</v>
      </c>
      <c r="E3308" s="1" t="s">
        <v>1658</v>
      </c>
      <c r="F3308" s="1" t="s">
        <v>96</v>
      </c>
      <c r="G3308" s="1" t="s">
        <v>173</v>
      </c>
      <c r="H3308" s="1" t="s">
        <v>1138</v>
      </c>
      <c r="I3308" s="1" t="s">
        <v>1584</v>
      </c>
      <c r="J3308" s="1" t="s">
        <v>1585</v>
      </c>
      <c r="K3308" s="1">
        <v>31.970362453100002</v>
      </c>
      <c r="L3308" s="1">
        <v>44.8911874701</v>
      </c>
      <c r="M3308" s="1">
        <v>2</v>
      </c>
      <c r="N3308" s="1" t="s">
        <v>87</v>
      </c>
      <c r="O3308" s="1">
        <v>1</v>
      </c>
      <c r="P3308" t="str">
        <f>_xlfn.CONCAT( YEAR(TblOrigin[[#This Row],[ODK_DateOfSubmission]]), "-",TEXT( MONTH(TblOrigin[[#This Row],[ODK_DateOfSubmission]]),"00"))</f>
        <v>2022-06</v>
      </c>
    </row>
    <row r="3309" spans="1:16" x14ac:dyDescent="0.25">
      <c r="A3309" s="13">
        <v>3603037</v>
      </c>
      <c r="B3309" s="1">
        <v>2189</v>
      </c>
      <c r="C3309" s="1">
        <v>24381</v>
      </c>
      <c r="D3309" s="6">
        <v>44721.869451122686</v>
      </c>
      <c r="E3309" s="1" t="s">
        <v>1658</v>
      </c>
      <c r="F3309" s="1" t="s">
        <v>96</v>
      </c>
      <c r="G3309" s="1" t="s">
        <v>173</v>
      </c>
      <c r="H3309" s="1" t="s">
        <v>1138</v>
      </c>
      <c r="I3309" s="1" t="s">
        <v>1584</v>
      </c>
      <c r="J3309" s="1" t="s">
        <v>1585</v>
      </c>
      <c r="K3309" s="1">
        <v>31.970362453100002</v>
      </c>
      <c r="L3309" s="1">
        <v>44.8911874701</v>
      </c>
      <c r="M3309" s="1">
        <v>2</v>
      </c>
      <c r="N3309" s="1" t="s">
        <v>66</v>
      </c>
      <c r="O3309" s="1">
        <v>1</v>
      </c>
      <c r="P3309" t="str">
        <f>_xlfn.CONCAT( YEAR(TblOrigin[[#This Row],[ODK_DateOfSubmission]]), "-",TEXT( MONTH(TblOrigin[[#This Row],[ODK_DateOfSubmission]]),"00"))</f>
        <v>2022-06</v>
      </c>
    </row>
    <row r="3310" spans="1:16" x14ac:dyDescent="0.25">
      <c r="A3310" s="13">
        <v>3603044</v>
      </c>
      <c r="B3310" s="1">
        <v>1071</v>
      </c>
      <c r="C3310" s="1">
        <v>25790</v>
      </c>
      <c r="D3310" s="6">
        <v>44702.824815358799</v>
      </c>
      <c r="E3310" s="1" t="s">
        <v>1658</v>
      </c>
      <c r="F3310" s="1" t="s">
        <v>96</v>
      </c>
      <c r="G3310" s="1" t="s">
        <v>173</v>
      </c>
      <c r="H3310" s="1" t="s">
        <v>1138</v>
      </c>
      <c r="I3310" s="1" t="s">
        <v>1139</v>
      </c>
      <c r="J3310" s="1" t="s">
        <v>1140</v>
      </c>
      <c r="K3310" s="1">
        <v>31.996962293100001</v>
      </c>
      <c r="L3310" s="1">
        <v>44.874578579599998</v>
      </c>
      <c r="M3310" s="1">
        <v>3</v>
      </c>
      <c r="N3310" s="1" t="s">
        <v>87</v>
      </c>
      <c r="O3310" s="1">
        <v>2</v>
      </c>
      <c r="P3310" t="str">
        <f>_xlfn.CONCAT( YEAR(TblOrigin[[#This Row],[ODK_DateOfSubmission]]), "-",TEXT( MONTH(TblOrigin[[#This Row],[ODK_DateOfSubmission]]),"00"))</f>
        <v>2022-05</v>
      </c>
    </row>
    <row r="3311" spans="1:16" x14ac:dyDescent="0.25">
      <c r="A3311" s="13">
        <v>3603044</v>
      </c>
      <c r="B3311" s="1">
        <v>1071</v>
      </c>
      <c r="C3311" s="1">
        <v>25790</v>
      </c>
      <c r="D3311" s="6">
        <v>44702.824815358799</v>
      </c>
      <c r="E3311" s="1" t="s">
        <v>1658</v>
      </c>
      <c r="F3311" s="1" t="s">
        <v>96</v>
      </c>
      <c r="G3311" s="1" t="s">
        <v>173</v>
      </c>
      <c r="H3311" s="1" t="s">
        <v>1138</v>
      </c>
      <c r="I3311" s="1" t="s">
        <v>1139</v>
      </c>
      <c r="J3311" s="1" t="s">
        <v>1140</v>
      </c>
      <c r="K3311" s="1">
        <v>31.996962293100001</v>
      </c>
      <c r="L3311" s="1">
        <v>44.874578579599998</v>
      </c>
      <c r="M3311" s="1">
        <v>3</v>
      </c>
      <c r="N3311" s="1" t="s">
        <v>108</v>
      </c>
      <c r="O3311" s="1">
        <v>1</v>
      </c>
      <c r="P3311" t="str">
        <f>_xlfn.CONCAT( YEAR(TblOrigin[[#This Row],[ODK_DateOfSubmission]]), "-",TEXT( MONTH(TblOrigin[[#This Row],[ODK_DateOfSubmission]]),"00"))</f>
        <v>2022-05</v>
      </c>
    </row>
    <row r="3312" spans="1:16" x14ac:dyDescent="0.25">
      <c r="A3312" s="13">
        <v>1301005</v>
      </c>
      <c r="B3312" s="1">
        <v>3487</v>
      </c>
      <c r="C3312" s="1">
        <v>22080</v>
      </c>
      <c r="D3312" s="6">
        <v>44734.682393055555</v>
      </c>
      <c r="E3312" s="1" t="s">
        <v>1658</v>
      </c>
      <c r="F3312" s="1" t="s">
        <v>80</v>
      </c>
      <c r="G3312" s="1" t="s">
        <v>147</v>
      </c>
      <c r="H3312" s="1" t="s">
        <v>627</v>
      </c>
      <c r="I3312" s="1" t="s">
        <v>1701</v>
      </c>
      <c r="J3312" s="1" t="s">
        <v>715</v>
      </c>
      <c r="K3312" s="1">
        <v>35.538746300699998</v>
      </c>
      <c r="L3312" s="1">
        <v>44.831091184900004</v>
      </c>
      <c r="M3312" s="1">
        <v>2</v>
      </c>
      <c r="N3312" s="1" t="s">
        <v>66</v>
      </c>
      <c r="O3312" s="1">
        <v>2</v>
      </c>
      <c r="P3312" t="str">
        <f>_xlfn.CONCAT( YEAR(TblOrigin[[#This Row],[ODK_DateOfSubmission]]), "-",TEXT( MONTH(TblOrigin[[#This Row],[ODK_DateOfSubmission]]),"00"))</f>
        <v>2022-06</v>
      </c>
    </row>
    <row r="3313" spans="1:16" x14ac:dyDescent="0.25">
      <c r="A3313" s="13">
        <v>1301021</v>
      </c>
      <c r="B3313" s="1">
        <v>1278</v>
      </c>
      <c r="C3313" s="1">
        <v>20813</v>
      </c>
      <c r="D3313" s="6">
        <v>44707.516043946758</v>
      </c>
      <c r="E3313" s="1" t="s">
        <v>1658</v>
      </c>
      <c r="F3313" s="1" t="s">
        <v>80</v>
      </c>
      <c r="G3313" s="1" t="s">
        <v>147</v>
      </c>
      <c r="H3313" s="1" t="s">
        <v>1685</v>
      </c>
      <c r="I3313" s="1" t="s">
        <v>1702</v>
      </c>
      <c r="J3313" s="1" t="s">
        <v>1703</v>
      </c>
      <c r="K3313" s="1">
        <v>35.510694299999997</v>
      </c>
      <c r="L3313" s="1">
        <v>44.837331499999998</v>
      </c>
      <c r="M3313" s="1">
        <v>5</v>
      </c>
      <c r="N3313" s="1" t="s">
        <v>139</v>
      </c>
      <c r="O3313" s="1">
        <v>5</v>
      </c>
      <c r="P3313" t="str">
        <f>_xlfn.CONCAT( YEAR(TblOrigin[[#This Row],[ODK_DateOfSubmission]]), "-",TEXT( MONTH(TblOrigin[[#This Row],[ODK_DateOfSubmission]]),"00"))</f>
        <v>2022-05</v>
      </c>
    </row>
    <row r="3314" spans="1:16" x14ac:dyDescent="0.25">
      <c r="A3314" s="13">
        <v>1302003</v>
      </c>
      <c r="B3314" s="1">
        <v>3344</v>
      </c>
      <c r="C3314" s="1">
        <v>24252</v>
      </c>
      <c r="D3314" s="6">
        <v>44734.48160864583</v>
      </c>
      <c r="E3314" s="1" t="s">
        <v>1658</v>
      </c>
      <c r="F3314" s="1" t="s">
        <v>80</v>
      </c>
      <c r="G3314" s="1" t="s">
        <v>149</v>
      </c>
      <c r="H3314" s="1" t="s">
        <v>1704</v>
      </c>
      <c r="I3314" s="1" t="s">
        <v>1705</v>
      </c>
      <c r="J3314" s="1" t="s">
        <v>1706</v>
      </c>
      <c r="K3314" s="1">
        <v>35.117014282100001</v>
      </c>
      <c r="L3314" s="1">
        <v>45.666558520599999</v>
      </c>
      <c r="M3314" s="1">
        <v>2</v>
      </c>
      <c r="N3314" s="1" t="s">
        <v>78</v>
      </c>
      <c r="O3314" s="1">
        <v>2</v>
      </c>
      <c r="P3314" t="str">
        <f>_xlfn.CONCAT( YEAR(TblOrigin[[#This Row],[ODK_DateOfSubmission]]), "-",TEXT( MONTH(TblOrigin[[#This Row],[ODK_DateOfSubmission]]),"00"))</f>
        <v>2022-06</v>
      </c>
    </row>
    <row r="3315" spans="1:16" x14ac:dyDescent="0.25">
      <c r="A3315" s="13">
        <v>1302004</v>
      </c>
      <c r="B3315" s="1">
        <v>3351</v>
      </c>
      <c r="C3315" s="1">
        <v>24251</v>
      </c>
      <c r="D3315" s="6">
        <v>44734.481690624998</v>
      </c>
      <c r="E3315" s="1" t="s">
        <v>1658</v>
      </c>
      <c r="F3315" s="1" t="s">
        <v>80</v>
      </c>
      <c r="G3315" s="1" t="s">
        <v>149</v>
      </c>
      <c r="H3315" s="1" t="s">
        <v>1704</v>
      </c>
      <c r="I3315" s="1" t="s">
        <v>1707</v>
      </c>
      <c r="J3315" s="1" t="s">
        <v>1708</v>
      </c>
      <c r="K3315" s="1">
        <v>35.112547979699997</v>
      </c>
      <c r="L3315" s="1">
        <v>45.6895516704</v>
      </c>
      <c r="M3315" s="1">
        <v>3</v>
      </c>
      <c r="N3315" s="1" t="s">
        <v>78</v>
      </c>
      <c r="O3315" s="1">
        <v>3</v>
      </c>
      <c r="P3315" t="str">
        <f>_xlfn.CONCAT( YEAR(TblOrigin[[#This Row],[ODK_DateOfSubmission]]), "-",TEXT( MONTH(TblOrigin[[#This Row],[ODK_DateOfSubmission]]),"00"))</f>
        <v>2022-06</v>
      </c>
    </row>
    <row r="3316" spans="1:16" x14ac:dyDescent="0.25">
      <c r="A3316" s="13">
        <v>1302009</v>
      </c>
      <c r="B3316" s="1">
        <v>3347</v>
      </c>
      <c r="C3316" s="1">
        <v>29516</v>
      </c>
      <c r="D3316" s="6">
        <v>44734.481627002315</v>
      </c>
      <c r="E3316" s="1" t="s">
        <v>1658</v>
      </c>
      <c r="F3316" s="1" t="s">
        <v>80</v>
      </c>
      <c r="G3316" s="1" t="s">
        <v>149</v>
      </c>
      <c r="H3316" s="1" t="s">
        <v>1704</v>
      </c>
      <c r="I3316" s="1" t="s">
        <v>1178</v>
      </c>
      <c r="J3316" s="1" t="s">
        <v>1179</v>
      </c>
      <c r="K3316" s="1">
        <v>35.113314064500003</v>
      </c>
      <c r="L3316" s="1">
        <v>45.683343861300003</v>
      </c>
      <c r="M3316" s="1">
        <v>2</v>
      </c>
      <c r="N3316" s="1" t="s">
        <v>151</v>
      </c>
      <c r="O3316" s="1">
        <v>2</v>
      </c>
      <c r="P3316" t="str">
        <f>_xlfn.CONCAT( YEAR(TblOrigin[[#This Row],[ODK_DateOfSubmission]]), "-",TEXT( MONTH(TblOrigin[[#This Row],[ODK_DateOfSubmission]]),"00"))</f>
        <v>2022-06</v>
      </c>
    </row>
    <row r="3317" spans="1:16" x14ac:dyDescent="0.25">
      <c r="A3317" s="13">
        <v>1302011</v>
      </c>
      <c r="B3317" s="1">
        <v>3899</v>
      </c>
      <c r="C3317" s="1">
        <v>5093</v>
      </c>
      <c r="D3317" s="6">
        <v>44738.468460763892</v>
      </c>
      <c r="E3317" s="1" t="s">
        <v>1658</v>
      </c>
      <c r="F3317" s="1" t="s">
        <v>80</v>
      </c>
      <c r="G3317" s="1" t="s">
        <v>149</v>
      </c>
      <c r="H3317" s="1" t="s">
        <v>1161</v>
      </c>
      <c r="I3317" s="1" t="s">
        <v>1514</v>
      </c>
      <c r="J3317" s="1" t="s">
        <v>1515</v>
      </c>
      <c r="K3317" s="1">
        <v>35.302742700000003</v>
      </c>
      <c r="L3317" s="1">
        <v>45.6835041</v>
      </c>
      <c r="M3317" s="1">
        <v>1</v>
      </c>
      <c r="N3317" s="1" t="s">
        <v>112</v>
      </c>
      <c r="O3317" s="1">
        <v>1</v>
      </c>
      <c r="P3317" t="str">
        <f>_xlfn.CONCAT( YEAR(TblOrigin[[#This Row],[ODK_DateOfSubmission]]), "-",TEXT( MONTH(TblOrigin[[#This Row],[ODK_DateOfSubmission]]),"00"))</f>
        <v>2022-06</v>
      </c>
    </row>
    <row r="3318" spans="1:16" x14ac:dyDescent="0.25">
      <c r="A3318" s="13">
        <v>1302012</v>
      </c>
      <c r="B3318" s="1">
        <v>3897</v>
      </c>
      <c r="C3318" s="1">
        <v>29704</v>
      </c>
      <c r="D3318" s="6">
        <v>44738.468453900467</v>
      </c>
      <c r="E3318" s="1" t="s">
        <v>1658</v>
      </c>
      <c r="F3318" s="1" t="s">
        <v>80</v>
      </c>
      <c r="G3318" s="1" t="s">
        <v>149</v>
      </c>
      <c r="H3318" s="1" t="s">
        <v>1161</v>
      </c>
      <c r="I3318" s="1" t="s">
        <v>1186</v>
      </c>
      <c r="J3318" s="1" t="s">
        <v>1187</v>
      </c>
      <c r="K3318" s="1">
        <v>35.316022500000003</v>
      </c>
      <c r="L3318" s="1">
        <v>45.667348599999997</v>
      </c>
      <c r="M3318" s="1">
        <v>2</v>
      </c>
      <c r="N3318" s="1" t="s">
        <v>101</v>
      </c>
      <c r="O3318" s="1">
        <v>1</v>
      </c>
      <c r="P3318" t="str">
        <f>_xlfn.CONCAT( YEAR(TblOrigin[[#This Row],[ODK_DateOfSubmission]]), "-",TEXT( MONTH(TblOrigin[[#This Row],[ODK_DateOfSubmission]]),"00"))</f>
        <v>2022-06</v>
      </c>
    </row>
    <row r="3319" spans="1:16" x14ac:dyDescent="0.25">
      <c r="A3319" s="13">
        <v>1302012</v>
      </c>
      <c r="B3319" s="1">
        <v>3897</v>
      </c>
      <c r="C3319" s="1">
        <v>29704</v>
      </c>
      <c r="D3319" s="6">
        <v>44738.468453900467</v>
      </c>
      <c r="E3319" s="1" t="s">
        <v>1658</v>
      </c>
      <c r="F3319" s="1" t="s">
        <v>80</v>
      </c>
      <c r="G3319" s="1" t="s">
        <v>149</v>
      </c>
      <c r="H3319" s="1" t="s">
        <v>1161</v>
      </c>
      <c r="I3319" s="1" t="s">
        <v>1186</v>
      </c>
      <c r="J3319" s="1" t="s">
        <v>1187</v>
      </c>
      <c r="K3319" s="1">
        <v>35.316022500000003</v>
      </c>
      <c r="L3319" s="1">
        <v>45.667348599999997</v>
      </c>
      <c r="M3319" s="1">
        <v>2</v>
      </c>
      <c r="N3319" s="1" t="s">
        <v>112</v>
      </c>
      <c r="O3319" s="1">
        <v>1</v>
      </c>
      <c r="P3319" t="str">
        <f>_xlfn.CONCAT( YEAR(TblOrigin[[#This Row],[ODK_DateOfSubmission]]), "-",TEXT( MONTH(TblOrigin[[#This Row],[ODK_DateOfSubmission]]),"00"))</f>
        <v>2022-06</v>
      </c>
    </row>
    <row r="3320" spans="1:16" x14ac:dyDescent="0.25">
      <c r="A3320" s="13">
        <v>1303039</v>
      </c>
      <c r="B3320" s="1">
        <v>1898</v>
      </c>
      <c r="C3320" s="1">
        <v>5258</v>
      </c>
      <c r="D3320" s="6">
        <v>44717.553856631945</v>
      </c>
      <c r="E3320" s="1" t="s">
        <v>1658</v>
      </c>
      <c r="F3320" s="1" t="s">
        <v>80</v>
      </c>
      <c r="G3320" s="1" t="s">
        <v>145</v>
      </c>
      <c r="H3320" s="1" t="s">
        <v>633</v>
      </c>
      <c r="I3320" s="1" t="s">
        <v>1709</v>
      </c>
      <c r="J3320" s="1" t="s">
        <v>1710</v>
      </c>
      <c r="K3320" s="1">
        <v>35.778832989199998</v>
      </c>
      <c r="L3320" s="1">
        <v>45.13531253</v>
      </c>
      <c r="M3320" s="1">
        <v>1</v>
      </c>
      <c r="N3320" s="1" t="s">
        <v>139</v>
      </c>
      <c r="O3320" s="1">
        <v>1</v>
      </c>
      <c r="P3320" t="str">
        <f>_xlfn.CONCAT( YEAR(TblOrigin[[#This Row],[ODK_DateOfSubmission]]), "-",TEXT( MONTH(TblOrigin[[#This Row],[ODK_DateOfSubmission]]),"00"))</f>
        <v>2022-06</v>
      </c>
    </row>
    <row r="3321" spans="1:16" x14ac:dyDescent="0.25">
      <c r="A3321" s="13">
        <v>1304018</v>
      </c>
      <c r="B3321" s="1">
        <v>1881</v>
      </c>
      <c r="C3321" s="1">
        <v>22920</v>
      </c>
      <c r="D3321" s="6">
        <v>44717.460158946757</v>
      </c>
      <c r="E3321" s="1" t="s">
        <v>1658</v>
      </c>
      <c r="F3321" s="1" t="s">
        <v>80</v>
      </c>
      <c r="G3321" s="1" t="s">
        <v>144</v>
      </c>
      <c r="H3321" s="1" t="s">
        <v>1711</v>
      </c>
      <c r="I3321" s="1" t="s">
        <v>1712</v>
      </c>
      <c r="J3321" s="1" t="s">
        <v>1713</v>
      </c>
      <c r="K3321" s="1">
        <v>35.3522988</v>
      </c>
      <c r="L3321" s="1">
        <v>45.873252299999997</v>
      </c>
      <c r="M3321" s="1">
        <v>2</v>
      </c>
      <c r="N3321" s="1" t="s">
        <v>108</v>
      </c>
      <c r="O3321" s="1">
        <v>2</v>
      </c>
      <c r="P3321" t="str">
        <f>_xlfn.CONCAT( YEAR(TblOrigin[[#This Row],[ODK_DateOfSubmission]]), "-",TEXT( MONTH(TblOrigin[[#This Row],[ODK_DateOfSubmission]]),"00"))</f>
        <v>2022-06</v>
      </c>
    </row>
    <row r="3322" spans="1:16" x14ac:dyDescent="0.25">
      <c r="A3322" s="13">
        <v>1304039</v>
      </c>
      <c r="B3322" s="1">
        <v>1885</v>
      </c>
      <c r="C3322" s="1">
        <v>22995</v>
      </c>
      <c r="D3322" s="6">
        <v>44717.460175775464</v>
      </c>
      <c r="E3322" s="1" t="s">
        <v>1658</v>
      </c>
      <c r="F3322" s="1" t="s">
        <v>80</v>
      </c>
      <c r="G3322" s="1" t="s">
        <v>144</v>
      </c>
      <c r="H3322" s="1" t="s">
        <v>1711</v>
      </c>
      <c r="I3322" s="1" t="s">
        <v>1714</v>
      </c>
      <c r="J3322" s="1" t="s">
        <v>1715</v>
      </c>
      <c r="K3322" s="1">
        <v>35.355944800000003</v>
      </c>
      <c r="L3322" s="1">
        <v>45.861198899999998</v>
      </c>
      <c r="M3322" s="1">
        <v>6</v>
      </c>
      <c r="N3322" s="1" t="s">
        <v>139</v>
      </c>
      <c r="O3322" s="1">
        <v>4</v>
      </c>
      <c r="P3322" t="str">
        <f>_xlfn.CONCAT( YEAR(TblOrigin[[#This Row],[ODK_DateOfSubmission]]), "-",TEXT( MONTH(TblOrigin[[#This Row],[ODK_DateOfSubmission]]),"00"))</f>
        <v>2022-06</v>
      </c>
    </row>
    <row r="3323" spans="1:16" x14ac:dyDescent="0.25">
      <c r="A3323" s="13">
        <v>1304039</v>
      </c>
      <c r="B3323" s="1">
        <v>1885</v>
      </c>
      <c r="C3323" s="1">
        <v>22995</v>
      </c>
      <c r="D3323" s="6">
        <v>44717.460175775464</v>
      </c>
      <c r="E3323" s="1" t="s">
        <v>1658</v>
      </c>
      <c r="F3323" s="1" t="s">
        <v>80</v>
      </c>
      <c r="G3323" s="1" t="s">
        <v>144</v>
      </c>
      <c r="H3323" s="1" t="s">
        <v>1711</v>
      </c>
      <c r="I3323" s="1" t="s">
        <v>1714</v>
      </c>
      <c r="J3323" s="1" t="s">
        <v>1715</v>
      </c>
      <c r="K3323" s="1">
        <v>35.355944800000003</v>
      </c>
      <c r="L3323" s="1">
        <v>45.861198899999998</v>
      </c>
      <c r="M3323" s="1">
        <v>6</v>
      </c>
      <c r="N3323" s="1" t="s">
        <v>112</v>
      </c>
      <c r="O3323" s="1">
        <v>1</v>
      </c>
      <c r="P3323" t="str">
        <f>_xlfn.CONCAT( YEAR(TblOrigin[[#This Row],[ODK_DateOfSubmission]]), "-",TEXT( MONTH(TblOrigin[[#This Row],[ODK_DateOfSubmission]]),"00"))</f>
        <v>2022-06</v>
      </c>
    </row>
    <row r="3324" spans="1:16" x14ac:dyDescent="0.25">
      <c r="A3324" s="13">
        <v>1304039</v>
      </c>
      <c r="B3324" s="1">
        <v>1885</v>
      </c>
      <c r="C3324" s="1">
        <v>22995</v>
      </c>
      <c r="D3324" s="6">
        <v>44717.460175775464</v>
      </c>
      <c r="E3324" s="1" t="s">
        <v>1658</v>
      </c>
      <c r="F3324" s="1" t="s">
        <v>80</v>
      </c>
      <c r="G3324" s="1" t="s">
        <v>144</v>
      </c>
      <c r="H3324" s="1" t="s">
        <v>1711</v>
      </c>
      <c r="I3324" s="1" t="s">
        <v>1714</v>
      </c>
      <c r="J3324" s="1" t="s">
        <v>1715</v>
      </c>
      <c r="K3324" s="1">
        <v>35.355944800000003</v>
      </c>
      <c r="L3324" s="1">
        <v>45.861198899999998</v>
      </c>
      <c r="M3324" s="1">
        <v>6</v>
      </c>
      <c r="N3324" s="1" t="s">
        <v>87</v>
      </c>
      <c r="O3324" s="1">
        <v>1</v>
      </c>
      <c r="P3324" t="str">
        <f>_xlfn.CONCAT( YEAR(TblOrigin[[#This Row],[ODK_DateOfSubmission]]), "-",TEXT( MONTH(TblOrigin[[#This Row],[ODK_DateOfSubmission]]),"00"))</f>
        <v>2022-06</v>
      </c>
    </row>
    <row r="3325" spans="1:16" x14ac:dyDescent="0.25">
      <c r="A3325" s="13">
        <v>1304041</v>
      </c>
      <c r="B3325" s="1">
        <v>3902</v>
      </c>
      <c r="C3325" s="1">
        <v>23079</v>
      </c>
      <c r="D3325" s="6">
        <v>44738.468475150461</v>
      </c>
      <c r="E3325" s="1" t="s">
        <v>1658</v>
      </c>
      <c r="F3325" s="1" t="s">
        <v>80</v>
      </c>
      <c r="G3325" s="1" t="s">
        <v>144</v>
      </c>
      <c r="H3325" s="1" t="s">
        <v>638</v>
      </c>
      <c r="I3325" s="1" t="s">
        <v>1716</v>
      </c>
      <c r="J3325" s="1" t="s">
        <v>1717</v>
      </c>
      <c r="K3325" s="1">
        <v>35.317888199999999</v>
      </c>
      <c r="L3325" s="1">
        <v>45.696130500000002</v>
      </c>
      <c r="M3325" s="1">
        <v>1</v>
      </c>
      <c r="N3325" s="1" t="s">
        <v>101</v>
      </c>
      <c r="O3325" s="1">
        <v>1</v>
      </c>
      <c r="P3325" t="str">
        <f>_xlfn.CONCAT( YEAR(TblOrigin[[#This Row],[ODK_DateOfSubmission]]), "-",TEXT( MONTH(TblOrigin[[#This Row],[ODK_DateOfSubmission]]),"00"))</f>
        <v>2022-06</v>
      </c>
    </row>
    <row r="3326" spans="1:16" x14ac:dyDescent="0.25">
      <c r="A3326" s="13">
        <v>1304019</v>
      </c>
      <c r="B3326" s="1">
        <v>3907</v>
      </c>
      <c r="C3326" s="1">
        <v>22998</v>
      </c>
      <c r="D3326" s="6">
        <v>44738.468495173613</v>
      </c>
      <c r="E3326" s="1" t="s">
        <v>1658</v>
      </c>
      <c r="F3326" s="1" t="s">
        <v>80</v>
      </c>
      <c r="G3326" s="1" t="s">
        <v>144</v>
      </c>
      <c r="H3326" s="1" t="s">
        <v>638</v>
      </c>
      <c r="I3326" s="1" t="s">
        <v>1718</v>
      </c>
      <c r="J3326" s="1" t="s">
        <v>1719</v>
      </c>
      <c r="K3326" s="1">
        <v>35.329287100000002</v>
      </c>
      <c r="L3326" s="1">
        <v>45.691694099999999</v>
      </c>
      <c r="M3326" s="1">
        <v>1</v>
      </c>
      <c r="N3326" s="1" t="s">
        <v>112</v>
      </c>
      <c r="O3326" s="1">
        <v>1</v>
      </c>
      <c r="P3326" t="str">
        <f>_xlfn.CONCAT( YEAR(TblOrigin[[#This Row],[ODK_DateOfSubmission]]), "-",TEXT( MONTH(TblOrigin[[#This Row],[ODK_DateOfSubmission]]),"00"))</f>
        <v>2022-06</v>
      </c>
    </row>
    <row r="3327" spans="1:16" x14ac:dyDescent="0.25">
      <c r="A3327" s="13">
        <v>1304037</v>
      </c>
      <c r="B3327" s="1">
        <v>3901</v>
      </c>
      <c r="C3327" s="1">
        <v>23077</v>
      </c>
      <c r="D3327" s="6">
        <v>44738.468471446758</v>
      </c>
      <c r="E3327" s="1" t="s">
        <v>1658</v>
      </c>
      <c r="F3327" s="1" t="s">
        <v>80</v>
      </c>
      <c r="G3327" s="1" t="s">
        <v>144</v>
      </c>
      <c r="H3327" s="1" t="s">
        <v>638</v>
      </c>
      <c r="I3327" s="1" t="s">
        <v>1178</v>
      </c>
      <c r="J3327" s="1" t="s">
        <v>1179</v>
      </c>
      <c r="K3327" s="1">
        <v>35.313208500000002</v>
      </c>
      <c r="L3327" s="1">
        <v>45.693040400000001</v>
      </c>
      <c r="M3327" s="1">
        <v>1</v>
      </c>
      <c r="N3327" s="1" t="s">
        <v>112</v>
      </c>
      <c r="O3327" s="1">
        <v>1</v>
      </c>
      <c r="P3327" t="str">
        <f>_xlfn.CONCAT( YEAR(TblOrigin[[#This Row],[ODK_DateOfSubmission]]), "-",TEXT( MONTH(TblOrigin[[#This Row],[ODK_DateOfSubmission]]),"00"))</f>
        <v>2022-06</v>
      </c>
    </row>
    <row r="3328" spans="1:16" x14ac:dyDescent="0.25">
      <c r="A3328" s="13">
        <v>1305004</v>
      </c>
      <c r="B3328" s="1">
        <v>3366</v>
      </c>
      <c r="C3328" s="1">
        <v>23768</v>
      </c>
      <c r="D3328" s="6">
        <v>44734.481775081018</v>
      </c>
      <c r="E3328" s="1" t="s">
        <v>1658</v>
      </c>
      <c r="F3328" s="1" t="s">
        <v>80</v>
      </c>
      <c r="G3328" s="1" t="s">
        <v>148</v>
      </c>
      <c r="H3328" s="1" t="s">
        <v>1642</v>
      </c>
      <c r="I3328" s="1" t="s">
        <v>1643</v>
      </c>
      <c r="J3328" s="1" t="s">
        <v>1644</v>
      </c>
      <c r="K3328" s="1">
        <v>34.614529064199999</v>
      </c>
      <c r="L3328" s="1">
        <v>45.316861840100003</v>
      </c>
      <c r="M3328" s="1">
        <v>2</v>
      </c>
      <c r="N3328" s="1" t="s">
        <v>139</v>
      </c>
      <c r="O3328" s="1">
        <v>2</v>
      </c>
      <c r="P3328" t="str">
        <f>_xlfn.CONCAT( YEAR(TblOrigin[[#This Row],[ODK_DateOfSubmission]]), "-",TEXT( MONTH(TblOrigin[[#This Row],[ODK_DateOfSubmission]]),"00"))</f>
        <v>2022-06</v>
      </c>
    </row>
    <row r="3329" spans="1:16" x14ac:dyDescent="0.25">
      <c r="A3329" s="13">
        <v>1305009</v>
      </c>
      <c r="B3329" s="1">
        <v>3363</v>
      </c>
      <c r="C3329" s="1">
        <v>6286</v>
      </c>
      <c r="D3329" s="6">
        <v>44734.48175983796</v>
      </c>
      <c r="E3329" s="1" t="s">
        <v>1658</v>
      </c>
      <c r="F3329" s="1" t="s">
        <v>80</v>
      </c>
      <c r="G3329" s="1" t="s">
        <v>148</v>
      </c>
      <c r="H3329" s="1" t="s">
        <v>1642</v>
      </c>
      <c r="I3329" s="1" t="s">
        <v>1720</v>
      </c>
      <c r="J3329" s="1" t="s">
        <v>1721</v>
      </c>
      <c r="K3329" s="1">
        <v>34.6379547604</v>
      </c>
      <c r="L3329" s="1">
        <v>45.305101619399998</v>
      </c>
      <c r="M3329" s="1">
        <v>5</v>
      </c>
      <c r="N3329" s="1" t="s">
        <v>78</v>
      </c>
      <c r="O3329" s="1">
        <v>5</v>
      </c>
      <c r="P3329" t="str">
        <f>_xlfn.CONCAT( YEAR(TblOrigin[[#This Row],[ODK_DateOfSubmission]]), "-",TEXT( MONTH(TblOrigin[[#This Row],[ODK_DateOfSubmission]]),"00"))</f>
        <v>2022-06</v>
      </c>
    </row>
    <row r="3330" spans="1:16" x14ac:dyDescent="0.25">
      <c r="A3330" s="13">
        <v>1305013</v>
      </c>
      <c r="B3330" s="1">
        <v>3361</v>
      </c>
      <c r="C3330" s="1">
        <v>23928</v>
      </c>
      <c r="D3330" s="6">
        <v>44734.481748611113</v>
      </c>
      <c r="E3330" s="1" t="s">
        <v>1658</v>
      </c>
      <c r="F3330" s="1" t="s">
        <v>80</v>
      </c>
      <c r="G3330" s="1" t="s">
        <v>148</v>
      </c>
      <c r="H3330" s="1" t="s">
        <v>1642</v>
      </c>
      <c r="I3330" s="1" t="s">
        <v>584</v>
      </c>
      <c r="J3330" s="1" t="s">
        <v>585</v>
      </c>
      <c r="K3330" s="1">
        <v>34.627256672500003</v>
      </c>
      <c r="L3330" s="1">
        <v>45.323931930500002</v>
      </c>
      <c r="M3330" s="1">
        <v>5</v>
      </c>
      <c r="N3330" s="1" t="s">
        <v>151</v>
      </c>
      <c r="O3330" s="1">
        <v>5</v>
      </c>
      <c r="P3330" t="str">
        <f>_xlfn.CONCAT( YEAR(TblOrigin[[#This Row],[ODK_DateOfSubmission]]), "-",TEXT( MONTH(TblOrigin[[#This Row],[ODK_DateOfSubmission]]),"00"))</f>
        <v>2022-06</v>
      </c>
    </row>
    <row r="3331" spans="1:16" x14ac:dyDescent="0.25">
      <c r="A3331" s="13">
        <v>1308019</v>
      </c>
      <c r="B3331" s="1">
        <v>3845</v>
      </c>
      <c r="C3331" s="1">
        <v>24896</v>
      </c>
      <c r="D3331" s="6">
        <v>44738.467642013886</v>
      </c>
      <c r="E3331" s="1" t="s">
        <v>1658</v>
      </c>
      <c r="F3331" s="1" t="s">
        <v>80</v>
      </c>
      <c r="G3331" s="1" t="s">
        <v>146</v>
      </c>
      <c r="H3331" s="1" t="s">
        <v>659</v>
      </c>
      <c r="I3331" s="1" t="s">
        <v>660</v>
      </c>
      <c r="J3331" s="1" t="s">
        <v>661</v>
      </c>
      <c r="K3331" s="1">
        <v>36.228821199999999</v>
      </c>
      <c r="L3331" s="1">
        <v>44.800266399999998</v>
      </c>
      <c r="M3331" s="1">
        <v>2</v>
      </c>
      <c r="N3331" s="1" t="s">
        <v>139</v>
      </c>
      <c r="O3331" s="1">
        <v>2</v>
      </c>
      <c r="P3331" t="str">
        <f>_xlfn.CONCAT( YEAR(TblOrigin[[#This Row],[ODK_DateOfSubmission]]), "-",TEXT( MONTH(TblOrigin[[#This Row],[ODK_DateOfSubmission]]),"00"))</f>
        <v>2022-06</v>
      </c>
    </row>
    <row r="3332" spans="1:16" x14ac:dyDescent="0.25">
      <c r="A3332" s="13">
        <v>1310017</v>
      </c>
      <c r="B3332" s="1">
        <v>3468</v>
      </c>
      <c r="C3332" s="1">
        <v>25571</v>
      </c>
      <c r="D3332" s="6">
        <v>44734.619354016206</v>
      </c>
      <c r="E3332" s="1" t="s">
        <v>1658</v>
      </c>
      <c r="F3332" s="1" t="s">
        <v>80</v>
      </c>
      <c r="G3332" s="1" t="s">
        <v>143</v>
      </c>
      <c r="H3332" s="1" t="s">
        <v>675</v>
      </c>
      <c r="I3332" s="1" t="s">
        <v>1722</v>
      </c>
      <c r="J3332" s="1" t="s">
        <v>1723</v>
      </c>
      <c r="K3332" s="1">
        <v>35.585259999999998</v>
      </c>
      <c r="L3332" s="1">
        <v>45.306694399999998</v>
      </c>
      <c r="M3332" s="1">
        <v>5</v>
      </c>
      <c r="N3332" s="1" t="s">
        <v>139</v>
      </c>
      <c r="O3332" s="1">
        <v>5</v>
      </c>
      <c r="P3332" t="str">
        <f>_xlfn.CONCAT( YEAR(TblOrigin[[#This Row],[ODK_DateOfSubmission]]), "-",TEXT( MONTH(TblOrigin[[#This Row],[ODK_DateOfSubmission]]),"00"))</f>
        <v>2022-06</v>
      </c>
    </row>
    <row r="3333" spans="1:16" x14ac:dyDescent="0.25">
      <c r="A3333" s="13">
        <v>1310229</v>
      </c>
      <c r="B3333" s="1">
        <v>3409</v>
      </c>
      <c r="C3333" s="1">
        <v>32069</v>
      </c>
      <c r="D3333" s="6">
        <v>44734.482039201386</v>
      </c>
      <c r="E3333" s="1" t="s">
        <v>1658</v>
      </c>
      <c r="F3333" s="1" t="s">
        <v>80</v>
      </c>
      <c r="G3333" s="1" t="s">
        <v>143</v>
      </c>
      <c r="H3333" s="1" t="s">
        <v>675</v>
      </c>
      <c r="I3333" s="1" t="s">
        <v>1724</v>
      </c>
      <c r="J3333" s="1" t="s">
        <v>1725</v>
      </c>
      <c r="K3333" s="1">
        <v>35.550019687300001</v>
      </c>
      <c r="L3333" s="1">
        <v>45.354761698899999</v>
      </c>
      <c r="M3333" s="1">
        <v>5</v>
      </c>
      <c r="N3333" s="1" t="s">
        <v>139</v>
      </c>
      <c r="O3333" s="1">
        <v>5</v>
      </c>
      <c r="P3333" t="str">
        <f>_xlfn.CONCAT( YEAR(TblOrigin[[#This Row],[ODK_DateOfSubmission]]), "-",TEXT( MONTH(TblOrigin[[#This Row],[ODK_DateOfSubmission]]),"00"))</f>
        <v>2022-06</v>
      </c>
    </row>
    <row r="3334" spans="1:16" x14ac:dyDescent="0.25">
      <c r="A3334" s="13">
        <v>1310003</v>
      </c>
      <c r="B3334" s="1">
        <v>3670</v>
      </c>
      <c r="C3334" s="1">
        <v>23771</v>
      </c>
      <c r="D3334" s="6">
        <v>44735.469757025465</v>
      </c>
      <c r="E3334" s="1" t="s">
        <v>1658</v>
      </c>
      <c r="F3334" s="1" t="s">
        <v>80</v>
      </c>
      <c r="G3334" s="1" t="s">
        <v>143</v>
      </c>
      <c r="H3334" s="1" t="s">
        <v>667</v>
      </c>
      <c r="I3334" s="1" t="s">
        <v>668</v>
      </c>
      <c r="J3334" s="1" t="s">
        <v>669</v>
      </c>
      <c r="K3334" s="1">
        <v>35.580818000000001</v>
      </c>
      <c r="L3334" s="1">
        <v>45.173604500000003</v>
      </c>
      <c r="M3334" s="1">
        <v>2</v>
      </c>
      <c r="N3334" s="1" t="s">
        <v>139</v>
      </c>
      <c r="O3334" s="1">
        <v>2</v>
      </c>
      <c r="P3334" t="str">
        <f>_xlfn.CONCAT( YEAR(TblOrigin[[#This Row],[ODK_DateOfSubmission]]), "-",TEXT( MONTH(TblOrigin[[#This Row],[ODK_DateOfSubmission]]),"00"))</f>
        <v>2022-06</v>
      </c>
    </row>
    <row r="3335" spans="1:16" x14ac:dyDescent="0.25">
      <c r="A3335" s="13">
        <v>1310031</v>
      </c>
      <c r="B3335" s="1">
        <v>1638</v>
      </c>
      <c r="C3335" s="1">
        <v>21287</v>
      </c>
      <c r="D3335" s="6">
        <v>44714.633642476852</v>
      </c>
      <c r="E3335" s="1" t="s">
        <v>1658</v>
      </c>
      <c r="F3335" s="1" t="s">
        <v>80</v>
      </c>
      <c r="G3335" s="1" t="s">
        <v>143</v>
      </c>
      <c r="H3335" s="1" t="s">
        <v>670</v>
      </c>
      <c r="I3335" s="1" t="s">
        <v>1199</v>
      </c>
      <c r="J3335" s="1" t="s">
        <v>1184</v>
      </c>
      <c r="K3335" s="1">
        <v>35.542048800000003</v>
      </c>
      <c r="L3335" s="1">
        <v>45.401128300000003</v>
      </c>
      <c r="M3335" s="1">
        <v>2</v>
      </c>
      <c r="N3335" s="1" t="s">
        <v>139</v>
      </c>
      <c r="O3335" s="1">
        <v>2</v>
      </c>
      <c r="P3335" t="str">
        <f>_xlfn.CONCAT( YEAR(TblOrigin[[#This Row],[ODK_DateOfSubmission]]), "-",TEXT( MONTH(TblOrigin[[#This Row],[ODK_DateOfSubmission]]),"00"))</f>
        <v>2022-06</v>
      </c>
    </row>
    <row r="3336" spans="1:16" x14ac:dyDescent="0.25">
      <c r="A3336" s="13">
        <v>1310036</v>
      </c>
      <c r="B3336" s="1">
        <v>2384</v>
      </c>
      <c r="C3336" s="1">
        <v>21036</v>
      </c>
      <c r="D3336" s="6">
        <v>44724.678931249997</v>
      </c>
      <c r="E3336" s="1" t="s">
        <v>1658</v>
      </c>
      <c r="F3336" s="1" t="s">
        <v>80</v>
      </c>
      <c r="G3336" s="1" t="s">
        <v>143</v>
      </c>
      <c r="H3336" s="1" t="s">
        <v>670</v>
      </c>
      <c r="I3336" s="1" t="s">
        <v>631</v>
      </c>
      <c r="J3336" s="1" t="s">
        <v>632</v>
      </c>
      <c r="K3336" s="1">
        <v>35.5898574</v>
      </c>
      <c r="L3336" s="1">
        <v>45.4054985</v>
      </c>
      <c r="M3336" s="1">
        <v>3</v>
      </c>
      <c r="N3336" s="1" t="s">
        <v>66</v>
      </c>
      <c r="O3336" s="1">
        <v>3</v>
      </c>
      <c r="P3336" t="str">
        <f>_xlfn.CONCAT( YEAR(TblOrigin[[#This Row],[ODK_DateOfSubmission]]), "-",TEXT( MONTH(TblOrigin[[#This Row],[ODK_DateOfSubmission]]),"00"))</f>
        <v>2022-06</v>
      </c>
    </row>
    <row r="3337" spans="1:16" x14ac:dyDescent="0.25">
      <c r="A3337" s="13">
        <v>1310045</v>
      </c>
      <c r="B3337" s="1">
        <v>2389</v>
      </c>
      <c r="C3337" s="1">
        <v>23718</v>
      </c>
      <c r="D3337" s="6">
        <v>44724.678959571756</v>
      </c>
      <c r="E3337" s="1" t="s">
        <v>1658</v>
      </c>
      <c r="F3337" s="1" t="s">
        <v>80</v>
      </c>
      <c r="G3337" s="1" t="s">
        <v>143</v>
      </c>
      <c r="H3337" s="1" t="s">
        <v>670</v>
      </c>
      <c r="I3337" s="1" t="s">
        <v>1200</v>
      </c>
      <c r="J3337" s="1" t="s">
        <v>1201</v>
      </c>
      <c r="K3337" s="1">
        <v>35.615379699999998</v>
      </c>
      <c r="L3337" s="1">
        <v>45.414839299999997</v>
      </c>
      <c r="M3337" s="1">
        <v>3</v>
      </c>
      <c r="N3337" s="1" t="s">
        <v>139</v>
      </c>
      <c r="O3337" s="1">
        <v>3</v>
      </c>
      <c r="P3337" t="str">
        <f>_xlfn.CONCAT( YEAR(TblOrigin[[#This Row],[ODK_DateOfSubmission]]), "-",TEXT( MONTH(TblOrigin[[#This Row],[ODK_DateOfSubmission]]),"00"))</f>
        <v>2022-06</v>
      </c>
    </row>
    <row r="3338" spans="1:16" x14ac:dyDescent="0.25">
      <c r="A3338" s="13">
        <v>1310065</v>
      </c>
      <c r="B3338" s="1">
        <v>3623</v>
      </c>
      <c r="C3338" s="1">
        <v>23719</v>
      </c>
      <c r="D3338" s="6">
        <v>44735.38792361111</v>
      </c>
      <c r="E3338" s="1" t="s">
        <v>1658</v>
      </c>
      <c r="F3338" s="1" t="s">
        <v>80</v>
      </c>
      <c r="G3338" s="1" t="s">
        <v>143</v>
      </c>
      <c r="H3338" s="1" t="s">
        <v>670</v>
      </c>
      <c r="I3338" s="1" t="s">
        <v>1726</v>
      </c>
      <c r="J3338" s="1" t="s">
        <v>1727</v>
      </c>
      <c r="K3338" s="1">
        <v>35.593165800000001</v>
      </c>
      <c r="L3338" s="1">
        <v>45.4424177</v>
      </c>
      <c r="M3338" s="1">
        <v>1</v>
      </c>
      <c r="N3338" s="1" t="s">
        <v>139</v>
      </c>
      <c r="O3338" s="1">
        <v>1</v>
      </c>
      <c r="P3338" t="str">
        <f>_xlfn.CONCAT( YEAR(TblOrigin[[#This Row],[ODK_DateOfSubmission]]), "-",TEXT( MONTH(TblOrigin[[#This Row],[ODK_DateOfSubmission]]),"00"))</f>
        <v>2022-06</v>
      </c>
    </row>
    <row r="3339" spans="1:16" x14ac:dyDescent="0.25">
      <c r="A3339" s="13">
        <v>1310070</v>
      </c>
      <c r="B3339" s="1">
        <v>2339</v>
      </c>
      <c r="C3339" s="1">
        <v>21050</v>
      </c>
      <c r="D3339" s="6">
        <v>44724.395716238425</v>
      </c>
      <c r="E3339" s="1" t="s">
        <v>1658</v>
      </c>
      <c r="F3339" s="1" t="s">
        <v>80</v>
      </c>
      <c r="G3339" s="1" t="s">
        <v>143</v>
      </c>
      <c r="H3339" s="1" t="s">
        <v>670</v>
      </c>
      <c r="I3339" s="1" t="s">
        <v>1615</v>
      </c>
      <c r="J3339" s="1" t="s">
        <v>1616</v>
      </c>
      <c r="K3339" s="1">
        <v>35.5707229</v>
      </c>
      <c r="L3339" s="1">
        <v>45.438372999999999</v>
      </c>
      <c r="M3339" s="1">
        <v>3</v>
      </c>
      <c r="N3339" s="1" t="s">
        <v>66</v>
      </c>
      <c r="O3339" s="1">
        <v>3</v>
      </c>
      <c r="P3339" t="str">
        <f>_xlfn.CONCAT( YEAR(TblOrigin[[#This Row],[ODK_DateOfSubmission]]), "-",TEXT( MONTH(TblOrigin[[#This Row],[ODK_DateOfSubmission]]),"00"))</f>
        <v>2022-06</v>
      </c>
    </row>
    <row r="3340" spans="1:16" x14ac:dyDescent="0.25">
      <c r="A3340" s="13">
        <v>1310145</v>
      </c>
      <c r="B3340" s="1">
        <v>2440</v>
      </c>
      <c r="C3340" s="1">
        <v>31951</v>
      </c>
      <c r="D3340" s="6">
        <v>44725.671185219908</v>
      </c>
      <c r="E3340" s="1" t="s">
        <v>1658</v>
      </c>
      <c r="F3340" s="1" t="s">
        <v>80</v>
      </c>
      <c r="G3340" s="1" t="s">
        <v>143</v>
      </c>
      <c r="H3340" s="1" t="s">
        <v>670</v>
      </c>
      <c r="I3340" s="1" t="s">
        <v>1728</v>
      </c>
      <c r="J3340" s="1" t="s">
        <v>1729</v>
      </c>
      <c r="K3340" s="1">
        <v>35.537284800000002</v>
      </c>
      <c r="L3340" s="1">
        <v>45.4622265</v>
      </c>
      <c r="M3340" s="1">
        <v>1</v>
      </c>
      <c r="N3340" s="1" t="s">
        <v>139</v>
      </c>
      <c r="O3340" s="1">
        <v>1</v>
      </c>
      <c r="P3340" t="str">
        <f>_xlfn.CONCAT( YEAR(TblOrigin[[#This Row],[ODK_DateOfSubmission]]), "-",TEXT( MONTH(TblOrigin[[#This Row],[ODK_DateOfSubmission]]),"00"))</f>
        <v>2022-06</v>
      </c>
    </row>
    <row r="3341" spans="1:16" x14ac:dyDescent="0.25">
      <c r="A3341" s="13">
        <v>1310192</v>
      </c>
      <c r="B3341" s="1">
        <v>3881</v>
      </c>
      <c r="C3341" s="1">
        <v>31978</v>
      </c>
      <c r="D3341" s="6">
        <v>44738.468369872688</v>
      </c>
      <c r="E3341" s="1" t="s">
        <v>1658</v>
      </c>
      <c r="F3341" s="1" t="s">
        <v>80</v>
      </c>
      <c r="G3341" s="1" t="s">
        <v>143</v>
      </c>
      <c r="H3341" s="1" t="s">
        <v>670</v>
      </c>
      <c r="I3341" s="1" t="s">
        <v>1730</v>
      </c>
      <c r="J3341" s="1" t="s">
        <v>1731</v>
      </c>
      <c r="K3341" s="1">
        <v>35.521512700000002</v>
      </c>
      <c r="L3341" s="1">
        <v>45.4399047</v>
      </c>
      <c r="M3341" s="1">
        <v>1</v>
      </c>
      <c r="N3341" s="1" t="s">
        <v>78</v>
      </c>
      <c r="O3341" s="1">
        <v>1</v>
      </c>
      <c r="P3341" t="str">
        <f>_xlfn.CONCAT( YEAR(TblOrigin[[#This Row],[ODK_DateOfSubmission]]), "-",TEXT( MONTH(TblOrigin[[#This Row],[ODK_DateOfSubmission]]),"00"))</f>
        <v>2022-06</v>
      </c>
    </row>
    <row r="3342" spans="1:16" x14ac:dyDescent="0.25">
      <c r="A3342" s="13">
        <v>1310214</v>
      </c>
      <c r="B3342" s="1">
        <v>2382</v>
      </c>
      <c r="C3342" s="1">
        <v>32007</v>
      </c>
      <c r="D3342" s="6">
        <v>44724.678924039355</v>
      </c>
      <c r="E3342" s="1" t="s">
        <v>1658</v>
      </c>
      <c r="F3342" s="1" t="s">
        <v>80</v>
      </c>
      <c r="G3342" s="1" t="s">
        <v>143</v>
      </c>
      <c r="H3342" s="1" t="s">
        <v>670</v>
      </c>
      <c r="I3342" s="1" t="s">
        <v>1232</v>
      </c>
      <c r="J3342" s="1" t="s">
        <v>1233</v>
      </c>
      <c r="K3342" s="1">
        <v>35.590314900000003</v>
      </c>
      <c r="L3342" s="1">
        <v>45.393559799999998</v>
      </c>
      <c r="M3342" s="1">
        <v>4</v>
      </c>
      <c r="N3342" s="1" t="s">
        <v>139</v>
      </c>
      <c r="O3342" s="1">
        <v>4</v>
      </c>
      <c r="P3342" t="str">
        <f>_xlfn.CONCAT( YEAR(TblOrigin[[#This Row],[ODK_DateOfSubmission]]), "-",TEXT( MONTH(TblOrigin[[#This Row],[ODK_DateOfSubmission]]),"00"))</f>
        <v>2022-06</v>
      </c>
    </row>
    <row r="3343" spans="1:16" x14ac:dyDescent="0.25">
      <c r="A3343" s="13">
        <v>1310215</v>
      </c>
      <c r="B3343" s="1">
        <v>2381</v>
      </c>
      <c r="C3343" s="1">
        <v>32008</v>
      </c>
      <c r="D3343" s="6">
        <v>44724.67892056713</v>
      </c>
      <c r="E3343" s="1" t="s">
        <v>1658</v>
      </c>
      <c r="F3343" s="1" t="s">
        <v>80</v>
      </c>
      <c r="G3343" s="1" t="s">
        <v>143</v>
      </c>
      <c r="H3343" s="1" t="s">
        <v>670</v>
      </c>
      <c r="I3343" s="1" t="s">
        <v>742</v>
      </c>
      <c r="J3343" s="1" t="s">
        <v>743</v>
      </c>
      <c r="K3343" s="1">
        <v>35.589292299999997</v>
      </c>
      <c r="L3343" s="1">
        <v>45.399595900000001</v>
      </c>
      <c r="M3343" s="1">
        <v>1</v>
      </c>
      <c r="N3343" s="1" t="s">
        <v>139</v>
      </c>
      <c r="O3343" s="1">
        <v>1</v>
      </c>
      <c r="P3343" t="str">
        <f>_xlfn.CONCAT( YEAR(TblOrigin[[#This Row],[ODK_DateOfSubmission]]), "-",TEXT( MONTH(TblOrigin[[#This Row],[ODK_DateOfSubmission]]),"00"))</f>
        <v>2022-06</v>
      </c>
    </row>
    <row r="3344" spans="1:16" x14ac:dyDescent="0.25">
      <c r="A3344" s="13">
        <v>3502012</v>
      </c>
      <c r="B3344" s="1">
        <v>1371</v>
      </c>
      <c r="C3344" s="1">
        <v>33800</v>
      </c>
      <c r="D3344" s="6">
        <v>44709.688495335649</v>
      </c>
      <c r="E3344" s="1" t="s">
        <v>1658</v>
      </c>
      <c r="F3344" s="1" t="s">
        <v>68</v>
      </c>
      <c r="G3344" s="1" t="s">
        <v>81</v>
      </c>
      <c r="H3344" s="1" t="s">
        <v>1048</v>
      </c>
      <c r="I3344" s="1" t="s">
        <v>1337</v>
      </c>
      <c r="J3344" s="1" t="s">
        <v>1338</v>
      </c>
      <c r="K3344" s="1">
        <v>31.541273</v>
      </c>
      <c r="L3344" s="1">
        <v>46.125217999999997</v>
      </c>
      <c r="M3344" s="1">
        <v>5</v>
      </c>
      <c r="N3344" s="1" t="s">
        <v>87</v>
      </c>
      <c r="O3344" s="1">
        <v>2</v>
      </c>
      <c r="P3344" t="str">
        <f>_xlfn.CONCAT( YEAR(TblOrigin[[#This Row],[ODK_DateOfSubmission]]), "-",TEXT( MONTH(TblOrigin[[#This Row],[ODK_DateOfSubmission]]),"00"))</f>
        <v>2022-05</v>
      </c>
    </row>
    <row r="3345" spans="1:16" x14ac:dyDescent="0.25">
      <c r="A3345" s="13">
        <v>3502012</v>
      </c>
      <c r="B3345" s="1">
        <v>1371</v>
      </c>
      <c r="C3345" s="1">
        <v>33800</v>
      </c>
      <c r="D3345" s="6">
        <v>44709.688495335649</v>
      </c>
      <c r="E3345" s="1" t="s">
        <v>1658</v>
      </c>
      <c r="F3345" s="1" t="s">
        <v>68</v>
      </c>
      <c r="G3345" s="1" t="s">
        <v>81</v>
      </c>
      <c r="H3345" s="1" t="s">
        <v>1048</v>
      </c>
      <c r="I3345" s="1" t="s">
        <v>1337</v>
      </c>
      <c r="J3345" s="1" t="s">
        <v>1338</v>
      </c>
      <c r="K3345" s="1">
        <v>31.541273</v>
      </c>
      <c r="L3345" s="1">
        <v>46.125217999999997</v>
      </c>
      <c r="M3345" s="1">
        <v>5</v>
      </c>
      <c r="N3345" s="1" t="s">
        <v>90</v>
      </c>
      <c r="O3345" s="1">
        <v>3</v>
      </c>
      <c r="P3345" t="str">
        <f>_xlfn.CONCAT( YEAR(TblOrigin[[#This Row],[ODK_DateOfSubmission]]), "-",TEXT( MONTH(TblOrigin[[#This Row],[ODK_DateOfSubmission]]),"00"))</f>
        <v>2022-05</v>
      </c>
    </row>
    <row r="3346" spans="1:16" x14ac:dyDescent="0.25">
      <c r="A3346" s="13">
        <v>3502015</v>
      </c>
      <c r="B3346" s="1">
        <v>1268</v>
      </c>
      <c r="C3346" s="1">
        <v>33803</v>
      </c>
      <c r="D3346" s="6">
        <v>44707.479825775466</v>
      </c>
      <c r="E3346" s="1" t="s">
        <v>1658</v>
      </c>
      <c r="F3346" s="1" t="s">
        <v>68</v>
      </c>
      <c r="G3346" s="1" t="s">
        <v>81</v>
      </c>
      <c r="H3346" s="1" t="s">
        <v>1048</v>
      </c>
      <c r="I3346" s="1" t="s">
        <v>1531</v>
      </c>
      <c r="J3346" s="1" t="s">
        <v>1532</v>
      </c>
      <c r="K3346" s="1">
        <v>31.543367</v>
      </c>
      <c r="L3346" s="1">
        <v>46.119889000000001</v>
      </c>
      <c r="M3346" s="1">
        <v>4</v>
      </c>
      <c r="N3346" s="1" t="s">
        <v>66</v>
      </c>
      <c r="O3346" s="1">
        <v>2</v>
      </c>
      <c r="P3346" t="str">
        <f>_xlfn.CONCAT( YEAR(TblOrigin[[#This Row],[ODK_DateOfSubmission]]), "-",TEXT( MONTH(TblOrigin[[#This Row],[ODK_DateOfSubmission]]),"00"))</f>
        <v>2022-05</v>
      </c>
    </row>
    <row r="3347" spans="1:16" x14ac:dyDescent="0.25">
      <c r="A3347" s="13">
        <v>3502015</v>
      </c>
      <c r="B3347" s="1">
        <v>1268</v>
      </c>
      <c r="C3347" s="1">
        <v>33803</v>
      </c>
      <c r="D3347" s="6">
        <v>44707.479825775466</v>
      </c>
      <c r="E3347" s="1" t="s">
        <v>1658</v>
      </c>
      <c r="F3347" s="1" t="s">
        <v>68</v>
      </c>
      <c r="G3347" s="1" t="s">
        <v>81</v>
      </c>
      <c r="H3347" s="1" t="s">
        <v>1048</v>
      </c>
      <c r="I3347" s="1" t="s">
        <v>1531</v>
      </c>
      <c r="J3347" s="1" t="s">
        <v>1532</v>
      </c>
      <c r="K3347" s="1">
        <v>31.543367</v>
      </c>
      <c r="L3347" s="1">
        <v>46.119889000000001</v>
      </c>
      <c r="M3347" s="1">
        <v>4</v>
      </c>
      <c r="N3347" s="1" t="s">
        <v>87</v>
      </c>
      <c r="O3347" s="1">
        <v>2</v>
      </c>
      <c r="P3347" t="str">
        <f>_xlfn.CONCAT( YEAR(TblOrigin[[#This Row],[ODK_DateOfSubmission]]), "-",TEXT( MONTH(TblOrigin[[#This Row],[ODK_DateOfSubmission]]),"00"))</f>
        <v>2022-05</v>
      </c>
    </row>
    <row r="3348" spans="1:16" x14ac:dyDescent="0.25">
      <c r="A3348" s="13">
        <v>3502016</v>
      </c>
      <c r="B3348" s="1">
        <v>1530</v>
      </c>
      <c r="C3348" s="1">
        <v>34162</v>
      </c>
      <c r="D3348" s="6">
        <v>44712.78645821759</v>
      </c>
      <c r="E3348" s="1" t="s">
        <v>1658</v>
      </c>
      <c r="F3348" s="1" t="s">
        <v>68</v>
      </c>
      <c r="G3348" s="1" t="s">
        <v>81</v>
      </c>
      <c r="H3348" s="1" t="s">
        <v>1047</v>
      </c>
      <c r="I3348" s="1" t="s">
        <v>1440</v>
      </c>
      <c r="J3348" s="1" t="s">
        <v>1441</v>
      </c>
      <c r="K3348" s="1">
        <v>31.735530000000001</v>
      </c>
      <c r="L3348" s="1">
        <v>46.112045999999999</v>
      </c>
      <c r="M3348" s="1">
        <v>17</v>
      </c>
      <c r="N3348" s="1" t="s">
        <v>66</v>
      </c>
      <c r="O3348" s="1">
        <v>4</v>
      </c>
      <c r="P3348" t="str">
        <f>_xlfn.CONCAT( YEAR(TblOrigin[[#This Row],[ODK_DateOfSubmission]]), "-",TEXT( MONTH(TblOrigin[[#This Row],[ODK_DateOfSubmission]]),"00"))</f>
        <v>2022-05</v>
      </c>
    </row>
    <row r="3349" spans="1:16" x14ac:dyDescent="0.25">
      <c r="A3349" s="13">
        <v>3502016</v>
      </c>
      <c r="B3349" s="1">
        <v>1530</v>
      </c>
      <c r="C3349" s="1">
        <v>34162</v>
      </c>
      <c r="D3349" s="6">
        <v>44712.78645821759</v>
      </c>
      <c r="E3349" s="1" t="s">
        <v>1658</v>
      </c>
      <c r="F3349" s="1" t="s">
        <v>68</v>
      </c>
      <c r="G3349" s="1" t="s">
        <v>81</v>
      </c>
      <c r="H3349" s="1" t="s">
        <v>1047</v>
      </c>
      <c r="I3349" s="1" t="s">
        <v>1440</v>
      </c>
      <c r="J3349" s="1" t="s">
        <v>1441</v>
      </c>
      <c r="K3349" s="1">
        <v>31.735530000000001</v>
      </c>
      <c r="L3349" s="1">
        <v>46.112045999999999</v>
      </c>
      <c r="M3349" s="1">
        <v>17</v>
      </c>
      <c r="N3349" s="1" t="s">
        <v>87</v>
      </c>
      <c r="O3349" s="1">
        <v>3</v>
      </c>
      <c r="P3349" t="str">
        <f>_xlfn.CONCAT( YEAR(TblOrigin[[#This Row],[ODK_DateOfSubmission]]), "-",TEXT( MONTH(TblOrigin[[#This Row],[ODK_DateOfSubmission]]),"00"))</f>
        <v>2022-05</v>
      </c>
    </row>
    <row r="3350" spans="1:16" x14ac:dyDescent="0.25">
      <c r="A3350" s="13">
        <v>3502016</v>
      </c>
      <c r="B3350" s="1">
        <v>1530</v>
      </c>
      <c r="C3350" s="1">
        <v>34162</v>
      </c>
      <c r="D3350" s="6">
        <v>44712.78645821759</v>
      </c>
      <c r="E3350" s="1" t="s">
        <v>1658</v>
      </c>
      <c r="F3350" s="1" t="s">
        <v>68</v>
      </c>
      <c r="G3350" s="1" t="s">
        <v>81</v>
      </c>
      <c r="H3350" s="1" t="s">
        <v>1047</v>
      </c>
      <c r="I3350" s="1" t="s">
        <v>1440</v>
      </c>
      <c r="J3350" s="1" t="s">
        <v>1441</v>
      </c>
      <c r="K3350" s="1">
        <v>31.735530000000001</v>
      </c>
      <c r="L3350" s="1">
        <v>46.112045999999999</v>
      </c>
      <c r="M3350" s="1">
        <v>17</v>
      </c>
      <c r="N3350" s="1" t="s">
        <v>82</v>
      </c>
      <c r="O3350" s="1">
        <v>7</v>
      </c>
      <c r="P3350" t="str">
        <f>_xlfn.CONCAT( YEAR(TblOrigin[[#This Row],[ODK_DateOfSubmission]]), "-",TEXT( MONTH(TblOrigin[[#This Row],[ODK_DateOfSubmission]]),"00"))</f>
        <v>2022-05</v>
      </c>
    </row>
    <row r="3351" spans="1:16" x14ac:dyDescent="0.25">
      <c r="A3351" s="13">
        <v>3502016</v>
      </c>
      <c r="B3351" s="1">
        <v>1530</v>
      </c>
      <c r="C3351" s="1">
        <v>34162</v>
      </c>
      <c r="D3351" s="6">
        <v>44712.78645821759</v>
      </c>
      <c r="E3351" s="1" t="s">
        <v>1658</v>
      </c>
      <c r="F3351" s="1" t="s">
        <v>68</v>
      </c>
      <c r="G3351" s="1" t="s">
        <v>81</v>
      </c>
      <c r="H3351" s="1" t="s">
        <v>1047</v>
      </c>
      <c r="I3351" s="1" t="s">
        <v>1440</v>
      </c>
      <c r="J3351" s="1" t="s">
        <v>1441</v>
      </c>
      <c r="K3351" s="1">
        <v>31.735530000000001</v>
      </c>
      <c r="L3351" s="1">
        <v>46.112045999999999</v>
      </c>
      <c r="M3351" s="1">
        <v>17</v>
      </c>
      <c r="N3351" s="1" t="s">
        <v>78</v>
      </c>
      <c r="O3351" s="1">
        <v>3</v>
      </c>
      <c r="P3351" t="str">
        <f>_xlfn.CONCAT( YEAR(TblOrigin[[#This Row],[ODK_DateOfSubmission]]), "-",TEXT( MONTH(TblOrigin[[#This Row],[ODK_DateOfSubmission]]),"00"))</f>
        <v>2022-05</v>
      </c>
    </row>
    <row r="3352" spans="1:16" x14ac:dyDescent="0.25">
      <c r="A3352" s="13">
        <v>3502018</v>
      </c>
      <c r="B3352" s="1">
        <v>1531</v>
      </c>
      <c r="C3352" s="1">
        <v>10289</v>
      </c>
      <c r="D3352" s="6">
        <v>44712.786469988423</v>
      </c>
      <c r="E3352" s="1" t="s">
        <v>1658</v>
      </c>
      <c r="F3352" s="1" t="s">
        <v>68</v>
      </c>
      <c r="G3352" s="1" t="s">
        <v>81</v>
      </c>
      <c r="H3352" s="1" t="s">
        <v>1047</v>
      </c>
      <c r="I3352" s="1" t="s">
        <v>1088</v>
      </c>
      <c r="J3352" s="1" t="s">
        <v>1510</v>
      </c>
      <c r="K3352" s="1">
        <v>31.715143000000001</v>
      </c>
      <c r="L3352" s="1">
        <v>46.098461</v>
      </c>
      <c r="M3352" s="1">
        <v>8</v>
      </c>
      <c r="N3352" s="1" t="s">
        <v>87</v>
      </c>
      <c r="O3352" s="1">
        <v>3</v>
      </c>
      <c r="P3352" t="str">
        <f>_xlfn.CONCAT( YEAR(TblOrigin[[#This Row],[ODK_DateOfSubmission]]), "-",TEXT( MONTH(TblOrigin[[#This Row],[ODK_DateOfSubmission]]),"00"))</f>
        <v>2022-05</v>
      </c>
    </row>
    <row r="3353" spans="1:16" x14ac:dyDescent="0.25">
      <c r="A3353" s="13">
        <v>3502018</v>
      </c>
      <c r="B3353" s="1">
        <v>1531</v>
      </c>
      <c r="C3353" s="1">
        <v>10289</v>
      </c>
      <c r="D3353" s="6">
        <v>44712.786469988423</v>
      </c>
      <c r="E3353" s="1" t="s">
        <v>1658</v>
      </c>
      <c r="F3353" s="1" t="s">
        <v>68</v>
      </c>
      <c r="G3353" s="1" t="s">
        <v>81</v>
      </c>
      <c r="H3353" s="1" t="s">
        <v>1047</v>
      </c>
      <c r="I3353" s="1" t="s">
        <v>1088</v>
      </c>
      <c r="J3353" s="1" t="s">
        <v>1510</v>
      </c>
      <c r="K3353" s="1">
        <v>31.715143000000001</v>
      </c>
      <c r="L3353" s="1">
        <v>46.098461</v>
      </c>
      <c r="M3353" s="1">
        <v>8</v>
      </c>
      <c r="N3353" s="1" t="s">
        <v>78</v>
      </c>
      <c r="O3353" s="1">
        <v>2</v>
      </c>
      <c r="P3353" t="str">
        <f>_xlfn.CONCAT( YEAR(TblOrigin[[#This Row],[ODK_DateOfSubmission]]), "-",TEXT( MONTH(TblOrigin[[#This Row],[ODK_DateOfSubmission]]),"00"))</f>
        <v>2022-05</v>
      </c>
    </row>
    <row r="3354" spans="1:16" x14ac:dyDescent="0.25">
      <c r="A3354" s="13">
        <v>3502018</v>
      </c>
      <c r="B3354" s="1">
        <v>1531</v>
      </c>
      <c r="C3354" s="1">
        <v>10289</v>
      </c>
      <c r="D3354" s="6">
        <v>44712.786469988423</v>
      </c>
      <c r="E3354" s="1" t="s">
        <v>1658</v>
      </c>
      <c r="F3354" s="1" t="s">
        <v>68</v>
      </c>
      <c r="G3354" s="1" t="s">
        <v>81</v>
      </c>
      <c r="H3354" s="1" t="s">
        <v>1047</v>
      </c>
      <c r="I3354" s="1" t="s">
        <v>1088</v>
      </c>
      <c r="J3354" s="1" t="s">
        <v>1510</v>
      </c>
      <c r="K3354" s="1">
        <v>31.715143000000001</v>
      </c>
      <c r="L3354" s="1">
        <v>46.098461</v>
      </c>
      <c r="M3354" s="1">
        <v>8</v>
      </c>
      <c r="N3354" s="1" t="s">
        <v>101</v>
      </c>
      <c r="O3354" s="1">
        <v>3</v>
      </c>
      <c r="P3354" t="str">
        <f>_xlfn.CONCAT( YEAR(TblOrigin[[#This Row],[ODK_DateOfSubmission]]), "-",TEXT( MONTH(TblOrigin[[#This Row],[ODK_DateOfSubmission]]),"00"))</f>
        <v>2022-05</v>
      </c>
    </row>
    <row r="3355" spans="1:16" x14ac:dyDescent="0.25">
      <c r="A3355" s="13">
        <v>3502003</v>
      </c>
      <c r="B3355" s="1">
        <v>1942</v>
      </c>
      <c r="C3355" s="1">
        <v>24722</v>
      </c>
      <c r="D3355" s="6">
        <v>44718.371264155096</v>
      </c>
      <c r="E3355" s="1" t="s">
        <v>1658</v>
      </c>
      <c r="F3355" s="1" t="s">
        <v>68</v>
      </c>
      <c r="G3355" s="1" t="s">
        <v>81</v>
      </c>
      <c r="H3355" s="1" t="s">
        <v>1047</v>
      </c>
      <c r="I3355" s="1" t="s">
        <v>1051</v>
      </c>
      <c r="J3355" s="1" t="s">
        <v>897</v>
      </c>
      <c r="K3355" s="1">
        <v>31.711529196499999</v>
      </c>
      <c r="L3355" s="1">
        <v>46.124556874</v>
      </c>
      <c r="M3355" s="1">
        <v>9</v>
      </c>
      <c r="N3355" s="1" t="s">
        <v>78</v>
      </c>
      <c r="O3355" s="1">
        <v>4</v>
      </c>
      <c r="P3355" t="str">
        <f>_xlfn.CONCAT( YEAR(TblOrigin[[#This Row],[ODK_DateOfSubmission]]), "-",TEXT( MONTH(TblOrigin[[#This Row],[ODK_DateOfSubmission]]),"00"))</f>
        <v>2022-06</v>
      </c>
    </row>
    <row r="3356" spans="1:16" x14ac:dyDescent="0.25">
      <c r="A3356" s="13">
        <v>3502003</v>
      </c>
      <c r="B3356" s="1">
        <v>1942</v>
      </c>
      <c r="C3356" s="1">
        <v>24722</v>
      </c>
      <c r="D3356" s="6">
        <v>44718.371264155096</v>
      </c>
      <c r="E3356" s="1" t="s">
        <v>1658</v>
      </c>
      <c r="F3356" s="1" t="s">
        <v>68</v>
      </c>
      <c r="G3356" s="1" t="s">
        <v>81</v>
      </c>
      <c r="H3356" s="1" t="s">
        <v>1047</v>
      </c>
      <c r="I3356" s="1" t="s">
        <v>1051</v>
      </c>
      <c r="J3356" s="1" t="s">
        <v>897</v>
      </c>
      <c r="K3356" s="1">
        <v>31.711529196499999</v>
      </c>
      <c r="L3356" s="1">
        <v>46.124556874</v>
      </c>
      <c r="M3356" s="1">
        <v>9</v>
      </c>
      <c r="N3356" s="1" t="s">
        <v>87</v>
      </c>
      <c r="O3356" s="1">
        <v>5</v>
      </c>
      <c r="P3356" t="str">
        <f>_xlfn.CONCAT( YEAR(TblOrigin[[#This Row],[ODK_DateOfSubmission]]), "-",TEXT( MONTH(TblOrigin[[#This Row],[ODK_DateOfSubmission]]),"00"))</f>
        <v>2022-06</v>
      </c>
    </row>
    <row r="3357" spans="1:16" x14ac:dyDescent="0.25">
      <c r="A3357" s="13">
        <v>3502007</v>
      </c>
      <c r="B3357" s="1">
        <v>1382</v>
      </c>
      <c r="C3357" s="1">
        <v>33795</v>
      </c>
      <c r="D3357" s="6">
        <v>44709.703066631948</v>
      </c>
      <c r="E3357" s="1" t="s">
        <v>1658</v>
      </c>
      <c r="F3357" s="1" t="s">
        <v>68</v>
      </c>
      <c r="G3357" s="1" t="s">
        <v>81</v>
      </c>
      <c r="H3357" s="1" t="s">
        <v>1047</v>
      </c>
      <c r="I3357" s="1" t="s">
        <v>1334</v>
      </c>
      <c r="J3357" s="1" t="s">
        <v>1335</v>
      </c>
      <c r="K3357" s="1">
        <v>31.728400000000001</v>
      </c>
      <c r="L3357" s="1">
        <v>46.110399999999998</v>
      </c>
      <c r="M3357" s="1">
        <v>4</v>
      </c>
      <c r="N3357" s="1" t="s">
        <v>87</v>
      </c>
      <c r="O3357" s="1">
        <v>4</v>
      </c>
      <c r="P3357" t="str">
        <f>_xlfn.CONCAT( YEAR(TblOrigin[[#This Row],[ODK_DateOfSubmission]]), "-",TEXT( MONTH(TblOrigin[[#This Row],[ODK_DateOfSubmission]]),"00"))</f>
        <v>2022-05</v>
      </c>
    </row>
    <row r="3358" spans="1:16" x14ac:dyDescent="0.25">
      <c r="A3358" s="13">
        <v>3504001</v>
      </c>
      <c r="B3358" s="1">
        <v>1486</v>
      </c>
      <c r="C3358" s="1">
        <v>24494</v>
      </c>
      <c r="D3358" s="6">
        <v>44712.443342210645</v>
      </c>
      <c r="E3358" s="1" t="s">
        <v>1658</v>
      </c>
      <c r="F3358" s="1" t="s">
        <v>68</v>
      </c>
      <c r="G3358" s="1" t="s">
        <v>73</v>
      </c>
      <c r="H3358" s="1" t="s">
        <v>1059</v>
      </c>
      <c r="I3358" s="1" t="s">
        <v>1060</v>
      </c>
      <c r="J3358" s="1" t="s">
        <v>1061</v>
      </c>
      <c r="K3358" s="1">
        <v>31.027710880499999</v>
      </c>
      <c r="L3358" s="1">
        <v>46.218214741200001</v>
      </c>
      <c r="M3358" s="1">
        <v>45</v>
      </c>
      <c r="N3358" s="1" t="s">
        <v>78</v>
      </c>
      <c r="O3358" s="1">
        <v>10</v>
      </c>
      <c r="P3358" t="str">
        <f>_xlfn.CONCAT( YEAR(TblOrigin[[#This Row],[ODK_DateOfSubmission]]), "-",TEXT( MONTH(TblOrigin[[#This Row],[ODK_DateOfSubmission]]),"00"))</f>
        <v>2022-05</v>
      </c>
    </row>
    <row r="3359" spans="1:16" x14ac:dyDescent="0.25">
      <c r="A3359" s="13">
        <v>3504001</v>
      </c>
      <c r="B3359" s="1">
        <v>1486</v>
      </c>
      <c r="C3359" s="1">
        <v>24494</v>
      </c>
      <c r="D3359" s="6">
        <v>44712.443342210645</v>
      </c>
      <c r="E3359" s="1" t="s">
        <v>1658</v>
      </c>
      <c r="F3359" s="1" t="s">
        <v>68</v>
      </c>
      <c r="G3359" s="1" t="s">
        <v>73</v>
      </c>
      <c r="H3359" s="1" t="s">
        <v>1059</v>
      </c>
      <c r="I3359" s="1" t="s">
        <v>1060</v>
      </c>
      <c r="J3359" s="1" t="s">
        <v>1061</v>
      </c>
      <c r="K3359" s="1">
        <v>31.027710880499999</v>
      </c>
      <c r="L3359" s="1">
        <v>46.218214741200001</v>
      </c>
      <c r="M3359" s="1">
        <v>45</v>
      </c>
      <c r="N3359" s="1" t="s">
        <v>66</v>
      </c>
      <c r="O3359" s="1">
        <v>20</v>
      </c>
      <c r="P3359" t="str">
        <f>_xlfn.CONCAT( YEAR(TblOrigin[[#This Row],[ODK_DateOfSubmission]]), "-",TEXT( MONTH(TblOrigin[[#This Row],[ODK_DateOfSubmission]]),"00"))</f>
        <v>2022-05</v>
      </c>
    </row>
    <row r="3360" spans="1:16" x14ac:dyDescent="0.25">
      <c r="A3360" s="13">
        <v>3504001</v>
      </c>
      <c r="B3360" s="1">
        <v>1486</v>
      </c>
      <c r="C3360" s="1">
        <v>24494</v>
      </c>
      <c r="D3360" s="6">
        <v>44712.443342210645</v>
      </c>
      <c r="E3360" s="1" t="s">
        <v>1658</v>
      </c>
      <c r="F3360" s="1" t="s">
        <v>68</v>
      </c>
      <c r="G3360" s="1" t="s">
        <v>73</v>
      </c>
      <c r="H3360" s="1" t="s">
        <v>1059</v>
      </c>
      <c r="I3360" s="1" t="s">
        <v>1060</v>
      </c>
      <c r="J3360" s="1" t="s">
        <v>1061</v>
      </c>
      <c r="K3360" s="1">
        <v>31.027710880499999</v>
      </c>
      <c r="L3360" s="1">
        <v>46.218214741200001</v>
      </c>
      <c r="M3360" s="1">
        <v>45</v>
      </c>
      <c r="N3360" s="1" t="s">
        <v>87</v>
      </c>
      <c r="O3360" s="1">
        <v>15</v>
      </c>
      <c r="P3360" t="str">
        <f>_xlfn.CONCAT( YEAR(TblOrigin[[#This Row],[ODK_DateOfSubmission]]), "-",TEXT( MONTH(TblOrigin[[#This Row],[ODK_DateOfSubmission]]),"00"))</f>
        <v>2022-05</v>
      </c>
    </row>
    <row r="3361" spans="1:16" x14ac:dyDescent="0.25">
      <c r="A3361" s="13">
        <v>3504002</v>
      </c>
      <c r="B3361" s="1">
        <v>3974</v>
      </c>
      <c r="C3361" s="1">
        <v>25529</v>
      </c>
      <c r="D3361" s="6">
        <v>44738.917259803238</v>
      </c>
      <c r="E3361" s="1" t="s">
        <v>1658</v>
      </c>
      <c r="F3361" s="1" t="s">
        <v>68</v>
      </c>
      <c r="G3361" s="1" t="s">
        <v>73</v>
      </c>
      <c r="H3361" s="1" t="s">
        <v>1059</v>
      </c>
      <c r="I3361" s="1" t="s">
        <v>1062</v>
      </c>
      <c r="J3361" s="1" t="s">
        <v>1063</v>
      </c>
      <c r="K3361" s="1">
        <v>31.033167288000001</v>
      </c>
      <c r="L3361" s="1">
        <v>46.273891712999998</v>
      </c>
      <c r="M3361" s="1">
        <v>9</v>
      </c>
      <c r="N3361" s="1" t="s">
        <v>87</v>
      </c>
      <c r="O3361" s="1">
        <v>5</v>
      </c>
      <c r="P3361" t="str">
        <f>_xlfn.CONCAT( YEAR(TblOrigin[[#This Row],[ODK_DateOfSubmission]]), "-",TEXT( MONTH(TblOrigin[[#This Row],[ODK_DateOfSubmission]]),"00"))</f>
        <v>2022-06</v>
      </c>
    </row>
    <row r="3362" spans="1:16" x14ac:dyDescent="0.25">
      <c r="A3362" s="13">
        <v>3504002</v>
      </c>
      <c r="B3362" s="1">
        <v>3974</v>
      </c>
      <c r="C3362" s="1">
        <v>25529</v>
      </c>
      <c r="D3362" s="6">
        <v>44738.917259803238</v>
      </c>
      <c r="E3362" s="1" t="s">
        <v>1658</v>
      </c>
      <c r="F3362" s="1" t="s">
        <v>68</v>
      </c>
      <c r="G3362" s="1" t="s">
        <v>73</v>
      </c>
      <c r="H3362" s="1" t="s">
        <v>1059</v>
      </c>
      <c r="I3362" s="1" t="s">
        <v>1062</v>
      </c>
      <c r="J3362" s="1" t="s">
        <v>1063</v>
      </c>
      <c r="K3362" s="1">
        <v>31.033167288000001</v>
      </c>
      <c r="L3362" s="1">
        <v>46.273891712999998</v>
      </c>
      <c r="M3362" s="1">
        <v>9</v>
      </c>
      <c r="N3362" s="1" t="s">
        <v>78</v>
      </c>
      <c r="O3362" s="1">
        <v>4</v>
      </c>
      <c r="P3362" t="str">
        <f>_xlfn.CONCAT( YEAR(TblOrigin[[#This Row],[ODK_DateOfSubmission]]), "-",TEXT( MONTH(TblOrigin[[#This Row],[ODK_DateOfSubmission]]),"00"))</f>
        <v>2022-06</v>
      </c>
    </row>
    <row r="3363" spans="1:16" x14ac:dyDescent="0.25">
      <c r="A3363" s="13">
        <v>3504006</v>
      </c>
      <c r="B3363" s="1">
        <v>1687</v>
      </c>
      <c r="C3363" s="1">
        <v>9728</v>
      </c>
      <c r="D3363" s="6">
        <v>44716.478127893519</v>
      </c>
      <c r="E3363" s="1" t="s">
        <v>1658</v>
      </c>
      <c r="F3363" s="1" t="s">
        <v>68</v>
      </c>
      <c r="G3363" s="1" t="s">
        <v>73</v>
      </c>
      <c r="H3363" s="1" t="s">
        <v>1059</v>
      </c>
      <c r="I3363" s="1" t="s">
        <v>1341</v>
      </c>
      <c r="J3363" s="1" t="s">
        <v>250</v>
      </c>
      <c r="K3363" s="1">
        <v>31.038316374200001</v>
      </c>
      <c r="L3363" s="1">
        <v>46.253982172199997</v>
      </c>
      <c r="M3363" s="1">
        <v>5</v>
      </c>
      <c r="N3363" s="1" t="s">
        <v>66</v>
      </c>
      <c r="O3363" s="1">
        <v>5</v>
      </c>
      <c r="P3363" t="str">
        <f>_xlfn.CONCAT( YEAR(TblOrigin[[#This Row],[ODK_DateOfSubmission]]), "-",TEXT( MONTH(TblOrigin[[#This Row],[ODK_DateOfSubmission]]),"00"))</f>
        <v>2022-06</v>
      </c>
    </row>
    <row r="3364" spans="1:16" x14ac:dyDescent="0.25">
      <c r="A3364" s="13">
        <v>3504007</v>
      </c>
      <c r="B3364" s="1">
        <v>1779</v>
      </c>
      <c r="C3364" s="1">
        <v>25525</v>
      </c>
      <c r="D3364" s="6">
        <v>44716.701170949076</v>
      </c>
      <c r="E3364" s="1" t="s">
        <v>1658</v>
      </c>
      <c r="F3364" s="1" t="s">
        <v>68</v>
      </c>
      <c r="G3364" s="1" t="s">
        <v>73</v>
      </c>
      <c r="H3364" s="1" t="s">
        <v>1059</v>
      </c>
      <c r="I3364" s="1" t="s">
        <v>1064</v>
      </c>
      <c r="J3364" s="1" t="s">
        <v>1065</v>
      </c>
      <c r="K3364" s="1">
        <v>31.027024004299999</v>
      </c>
      <c r="L3364" s="1">
        <v>46.241676675500003</v>
      </c>
      <c r="M3364" s="1">
        <v>40</v>
      </c>
      <c r="N3364" s="1" t="s">
        <v>66</v>
      </c>
      <c r="O3364" s="1">
        <v>10</v>
      </c>
      <c r="P3364" t="str">
        <f>_xlfn.CONCAT( YEAR(TblOrigin[[#This Row],[ODK_DateOfSubmission]]), "-",TEXT( MONTH(TblOrigin[[#This Row],[ODK_DateOfSubmission]]),"00"))</f>
        <v>2022-06</v>
      </c>
    </row>
    <row r="3365" spans="1:16" x14ac:dyDescent="0.25">
      <c r="A3365" s="13">
        <v>3504007</v>
      </c>
      <c r="B3365" s="1">
        <v>1779</v>
      </c>
      <c r="C3365" s="1">
        <v>25525</v>
      </c>
      <c r="D3365" s="6">
        <v>44716.701170949076</v>
      </c>
      <c r="E3365" s="1" t="s">
        <v>1658</v>
      </c>
      <c r="F3365" s="1" t="s">
        <v>68</v>
      </c>
      <c r="G3365" s="1" t="s">
        <v>73</v>
      </c>
      <c r="H3365" s="1" t="s">
        <v>1059</v>
      </c>
      <c r="I3365" s="1" t="s">
        <v>1064</v>
      </c>
      <c r="J3365" s="1" t="s">
        <v>1065</v>
      </c>
      <c r="K3365" s="1">
        <v>31.027024004299999</v>
      </c>
      <c r="L3365" s="1">
        <v>46.241676675500003</v>
      </c>
      <c r="M3365" s="1">
        <v>40</v>
      </c>
      <c r="N3365" s="1" t="s">
        <v>78</v>
      </c>
      <c r="O3365" s="1">
        <v>12</v>
      </c>
      <c r="P3365" t="str">
        <f>_xlfn.CONCAT( YEAR(TblOrigin[[#This Row],[ODK_DateOfSubmission]]), "-",TEXT( MONTH(TblOrigin[[#This Row],[ODK_DateOfSubmission]]),"00"))</f>
        <v>2022-06</v>
      </c>
    </row>
    <row r="3366" spans="1:16" x14ac:dyDescent="0.25">
      <c r="A3366" s="13">
        <v>3504007</v>
      </c>
      <c r="B3366" s="1">
        <v>1779</v>
      </c>
      <c r="C3366" s="1">
        <v>25525</v>
      </c>
      <c r="D3366" s="6">
        <v>44716.701170949076</v>
      </c>
      <c r="E3366" s="1" t="s">
        <v>1658</v>
      </c>
      <c r="F3366" s="1" t="s">
        <v>68</v>
      </c>
      <c r="G3366" s="1" t="s">
        <v>73</v>
      </c>
      <c r="H3366" s="1" t="s">
        <v>1059</v>
      </c>
      <c r="I3366" s="1" t="s">
        <v>1064</v>
      </c>
      <c r="J3366" s="1" t="s">
        <v>1065</v>
      </c>
      <c r="K3366" s="1">
        <v>31.027024004299999</v>
      </c>
      <c r="L3366" s="1">
        <v>46.241676675500003</v>
      </c>
      <c r="M3366" s="1">
        <v>40</v>
      </c>
      <c r="N3366" s="1" t="s">
        <v>90</v>
      </c>
      <c r="O3366" s="1">
        <v>14</v>
      </c>
      <c r="P3366" t="str">
        <f>_xlfn.CONCAT( YEAR(TblOrigin[[#This Row],[ODK_DateOfSubmission]]), "-",TEXT( MONTH(TblOrigin[[#This Row],[ODK_DateOfSubmission]]),"00"))</f>
        <v>2022-06</v>
      </c>
    </row>
    <row r="3367" spans="1:16" x14ac:dyDescent="0.25">
      <c r="A3367" s="13">
        <v>3504007</v>
      </c>
      <c r="B3367" s="1">
        <v>1779</v>
      </c>
      <c r="C3367" s="1">
        <v>25525</v>
      </c>
      <c r="D3367" s="6">
        <v>44716.701170949076</v>
      </c>
      <c r="E3367" s="1" t="s">
        <v>1658</v>
      </c>
      <c r="F3367" s="1" t="s">
        <v>68</v>
      </c>
      <c r="G3367" s="1" t="s">
        <v>73</v>
      </c>
      <c r="H3367" s="1" t="s">
        <v>1059</v>
      </c>
      <c r="I3367" s="1" t="s">
        <v>1064</v>
      </c>
      <c r="J3367" s="1" t="s">
        <v>1065</v>
      </c>
      <c r="K3367" s="1">
        <v>31.027024004299999</v>
      </c>
      <c r="L3367" s="1">
        <v>46.241676675500003</v>
      </c>
      <c r="M3367" s="1">
        <v>40</v>
      </c>
      <c r="N3367" s="1" t="s">
        <v>87</v>
      </c>
      <c r="O3367" s="1">
        <v>4</v>
      </c>
      <c r="P3367" t="str">
        <f>_xlfn.CONCAT( YEAR(TblOrigin[[#This Row],[ODK_DateOfSubmission]]), "-",TEXT( MONTH(TblOrigin[[#This Row],[ODK_DateOfSubmission]]),"00"))</f>
        <v>2022-06</v>
      </c>
    </row>
    <row r="3368" spans="1:16" x14ac:dyDescent="0.25">
      <c r="A3368" s="13">
        <v>3504011</v>
      </c>
      <c r="B3368" s="1">
        <v>1777</v>
      </c>
      <c r="C3368" s="1">
        <v>10260</v>
      </c>
      <c r="D3368" s="6">
        <v>44716.694785069441</v>
      </c>
      <c r="E3368" s="1" t="s">
        <v>1658</v>
      </c>
      <c r="F3368" s="1" t="s">
        <v>68</v>
      </c>
      <c r="G3368" s="1" t="s">
        <v>73</v>
      </c>
      <c r="H3368" s="1" t="s">
        <v>1059</v>
      </c>
      <c r="I3368" s="1" t="s">
        <v>1066</v>
      </c>
      <c r="J3368" s="1" t="s">
        <v>1067</v>
      </c>
      <c r="K3368" s="1">
        <v>31.0087376</v>
      </c>
      <c r="L3368" s="1">
        <v>46.284794599999998</v>
      </c>
      <c r="M3368" s="1">
        <v>680</v>
      </c>
      <c r="N3368" s="1" t="s">
        <v>87</v>
      </c>
      <c r="O3368" s="1">
        <v>40</v>
      </c>
      <c r="P3368" t="str">
        <f>_xlfn.CONCAT( YEAR(TblOrigin[[#This Row],[ODK_DateOfSubmission]]), "-",TEXT( MONTH(TblOrigin[[#This Row],[ODK_DateOfSubmission]]),"00"))</f>
        <v>2022-06</v>
      </c>
    </row>
    <row r="3369" spans="1:16" x14ac:dyDescent="0.25">
      <c r="A3369" s="13">
        <v>3504011</v>
      </c>
      <c r="B3369" s="1">
        <v>1777</v>
      </c>
      <c r="C3369" s="1">
        <v>10260</v>
      </c>
      <c r="D3369" s="6">
        <v>44716.694785069441</v>
      </c>
      <c r="E3369" s="1" t="s">
        <v>1658</v>
      </c>
      <c r="F3369" s="1" t="s">
        <v>68</v>
      </c>
      <c r="G3369" s="1" t="s">
        <v>73</v>
      </c>
      <c r="H3369" s="1" t="s">
        <v>1059</v>
      </c>
      <c r="I3369" s="1" t="s">
        <v>1066</v>
      </c>
      <c r="J3369" s="1" t="s">
        <v>1067</v>
      </c>
      <c r="K3369" s="1">
        <v>31.0087376</v>
      </c>
      <c r="L3369" s="1">
        <v>46.284794599999998</v>
      </c>
      <c r="M3369" s="1">
        <v>680</v>
      </c>
      <c r="N3369" s="1" t="s">
        <v>90</v>
      </c>
      <c r="O3369" s="1">
        <v>20</v>
      </c>
      <c r="P3369" t="str">
        <f>_xlfn.CONCAT( YEAR(TblOrigin[[#This Row],[ODK_DateOfSubmission]]), "-",TEXT( MONTH(TblOrigin[[#This Row],[ODK_DateOfSubmission]]),"00"))</f>
        <v>2022-06</v>
      </c>
    </row>
    <row r="3370" spans="1:16" x14ac:dyDescent="0.25">
      <c r="A3370" s="13">
        <v>3504011</v>
      </c>
      <c r="B3370" s="1">
        <v>1777</v>
      </c>
      <c r="C3370" s="1">
        <v>10260</v>
      </c>
      <c r="D3370" s="6">
        <v>44716.694785069441</v>
      </c>
      <c r="E3370" s="1" t="s">
        <v>1658</v>
      </c>
      <c r="F3370" s="1" t="s">
        <v>68</v>
      </c>
      <c r="G3370" s="1" t="s">
        <v>73</v>
      </c>
      <c r="H3370" s="1" t="s">
        <v>1059</v>
      </c>
      <c r="I3370" s="1" t="s">
        <v>1066</v>
      </c>
      <c r="J3370" s="1" t="s">
        <v>1067</v>
      </c>
      <c r="K3370" s="1">
        <v>31.0087376</v>
      </c>
      <c r="L3370" s="1">
        <v>46.284794599999998</v>
      </c>
      <c r="M3370" s="1">
        <v>680</v>
      </c>
      <c r="N3370" s="1" t="s">
        <v>66</v>
      </c>
      <c r="O3370" s="1">
        <v>10</v>
      </c>
      <c r="P3370" t="str">
        <f>_xlfn.CONCAT( YEAR(TblOrigin[[#This Row],[ODK_DateOfSubmission]]), "-",TEXT( MONTH(TblOrigin[[#This Row],[ODK_DateOfSubmission]]),"00"))</f>
        <v>2022-06</v>
      </c>
    </row>
    <row r="3371" spans="1:16" x14ac:dyDescent="0.25">
      <c r="A3371" s="13">
        <v>3504011</v>
      </c>
      <c r="B3371" s="1">
        <v>1777</v>
      </c>
      <c r="C3371" s="1">
        <v>10260</v>
      </c>
      <c r="D3371" s="6">
        <v>44716.694785069441</v>
      </c>
      <c r="E3371" s="1" t="s">
        <v>1658</v>
      </c>
      <c r="F3371" s="1" t="s">
        <v>68</v>
      </c>
      <c r="G3371" s="1" t="s">
        <v>73</v>
      </c>
      <c r="H3371" s="1" t="s">
        <v>1059</v>
      </c>
      <c r="I3371" s="1" t="s">
        <v>1066</v>
      </c>
      <c r="J3371" s="1" t="s">
        <v>1067</v>
      </c>
      <c r="K3371" s="1">
        <v>31.0087376</v>
      </c>
      <c r="L3371" s="1">
        <v>46.284794599999998</v>
      </c>
      <c r="M3371" s="1">
        <v>680</v>
      </c>
      <c r="N3371" s="1" t="s">
        <v>133</v>
      </c>
      <c r="O3371" s="1">
        <v>10</v>
      </c>
      <c r="P3371" t="str">
        <f>_xlfn.CONCAT( YEAR(TblOrigin[[#This Row],[ODK_DateOfSubmission]]), "-",TEXT( MONTH(TblOrigin[[#This Row],[ODK_DateOfSubmission]]),"00"))</f>
        <v>2022-06</v>
      </c>
    </row>
    <row r="3372" spans="1:16" x14ac:dyDescent="0.25">
      <c r="A3372" s="13">
        <v>3504011</v>
      </c>
      <c r="B3372" s="1">
        <v>1777</v>
      </c>
      <c r="C3372" s="1">
        <v>10260</v>
      </c>
      <c r="D3372" s="6">
        <v>44716.694785069441</v>
      </c>
      <c r="E3372" s="1" t="s">
        <v>1658</v>
      </c>
      <c r="F3372" s="1" t="s">
        <v>68</v>
      </c>
      <c r="G3372" s="1" t="s">
        <v>73</v>
      </c>
      <c r="H3372" s="1" t="s">
        <v>1059</v>
      </c>
      <c r="I3372" s="1" t="s">
        <v>1066</v>
      </c>
      <c r="J3372" s="1" t="s">
        <v>1067</v>
      </c>
      <c r="K3372" s="1">
        <v>31.0087376</v>
      </c>
      <c r="L3372" s="1">
        <v>46.284794599999998</v>
      </c>
      <c r="M3372" s="1">
        <v>680</v>
      </c>
      <c r="N3372" s="1" t="s">
        <v>82</v>
      </c>
      <c r="O3372" s="1">
        <v>250</v>
      </c>
      <c r="P3372" t="str">
        <f>_xlfn.CONCAT( YEAR(TblOrigin[[#This Row],[ODK_DateOfSubmission]]), "-",TEXT( MONTH(TblOrigin[[#This Row],[ODK_DateOfSubmission]]),"00"))</f>
        <v>2022-06</v>
      </c>
    </row>
    <row r="3373" spans="1:16" x14ac:dyDescent="0.25">
      <c r="A3373" s="13">
        <v>3504011</v>
      </c>
      <c r="B3373" s="1">
        <v>1777</v>
      </c>
      <c r="C3373" s="1">
        <v>10260</v>
      </c>
      <c r="D3373" s="6">
        <v>44716.694785069441</v>
      </c>
      <c r="E3373" s="1" t="s">
        <v>1658</v>
      </c>
      <c r="F3373" s="1" t="s">
        <v>68</v>
      </c>
      <c r="G3373" s="1" t="s">
        <v>73</v>
      </c>
      <c r="H3373" s="1" t="s">
        <v>1059</v>
      </c>
      <c r="I3373" s="1" t="s">
        <v>1066</v>
      </c>
      <c r="J3373" s="1" t="s">
        <v>1067</v>
      </c>
      <c r="K3373" s="1">
        <v>31.0087376</v>
      </c>
      <c r="L3373" s="1">
        <v>46.284794599999998</v>
      </c>
      <c r="M3373" s="1">
        <v>680</v>
      </c>
      <c r="N3373" s="1" t="s">
        <v>101</v>
      </c>
      <c r="O3373" s="1">
        <v>150</v>
      </c>
      <c r="P3373" t="str">
        <f>_xlfn.CONCAT( YEAR(TblOrigin[[#This Row],[ODK_DateOfSubmission]]), "-",TEXT( MONTH(TblOrigin[[#This Row],[ODK_DateOfSubmission]]),"00"))</f>
        <v>2022-06</v>
      </c>
    </row>
    <row r="3374" spans="1:16" x14ac:dyDescent="0.25">
      <c r="A3374" s="13">
        <v>3504011</v>
      </c>
      <c r="B3374" s="1">
        <v>1777</v>
      </c>
      <c r="C3374" s="1">
        <v>10260</v>
      </c>
      <c r="D3374" s="6">
        <v>44716.694785069441</v>
      </c>
      <c r="E3374" s="1" t="s">
        <v>1658</v>
      </c>
      <c r="F3374" s="1" t="s">
        <v>68</v>
      </c>
      <c r="G3374" s="1" t="s">
        <v>73</v>
      </c>
      <c r="H3374" s="1" t="s">
        <v>1059</v>
      </c>
      <c r="I3374" s="1" t="s">
        <v>1066</v>
      </c>
      <c r="J3374" s="1" t="s">
        <v>1067</v>
      </c>
      <c r="K3374" s="1">
        <v>31.0087376</v>
      </c>
      <c r="L3374" s="1">
        <v>46.284794599999998</v>
      </c>
      <c r="M3374" s="1">
        <v>680</v>
      </c>
      <c r="N3374" s="1" t="s">
        <v>78</v>
      </c>
      <c r="O3374" s="1">
        <v>200</v>
      </c>
      <c r="P3374" t="str">
        <f>_xlfn.CONCAT( YEAR(TblOrigin[[#This Row],[ODK_DateOfSubmission]]), "-",TEXT( MONTH(TblOrigin[[#This Row],[ODK_DateOfSubmission]]),"00"))</f>
        <v>2022-06</v>
      </c>
    </row>
    <row r="3375" spans="1:16" x14ac:dyDescent="0.25">
      <c r="A3375" s="13">
        <v>3504014</v>
      </c>
      <c r="B3375" s="1">
        <v>3972</v>
      </c>
      <c r="C3375" s="1">
        <v>10254</v>
      </c>
      <c r="D3375" s="6">
        <v>44738.897807604168</v>
      </c>
      <c r="E3375" s="1" t="s">
        <v>1658</v>
      </c>
      <c r="F3375" s="1" t="s">
        <v>68</v>
      </c>
      <c r="G3375" s="1" t="s">
        <v>73</v>
      </c>
      <c r="H3375" s="1" t="s">
        <v>1059</v>
      </c>
      <c r="I3375" s="1" t="s">
        <v>1070</v>
      </c>
      <c r="J3375" s="1" t="s">
        <v>1071</v>
      </c>
      <c r="K3375" s="1">
        <v>31.044867277600002</v>
      </c>
      <c r="L3375" s="1">
        <v>46.259297235299996</v>
      </c>
      <c r="M3375" s="1">
        <v>30</v>
      </c>
      <c r="N3375" s="1" t="s">
        <v>104</v>
      </c>
      <c r="O3375" s="1">
        <v>15</v>
      </c>
      <c r="P3375" t="str">
        <f>_xlfn.CONCAT( YEAR(TblOrigin[[#This Row],[ODK_DateOfSubmission]]), "-",TEXT( MONTH(TblOrigin[[#This Row],[ODK_DateOfSubmission]]),"00"))</f>
        <v>2022-06</v>
      </c>
    </row>
    <row r="3376" spans="1:16" x14ac:dyDescent="0.25">
      <c r="A3376" s="13">
        <v>3504014</v>
      </c>
      <c r="B3376" s="1">
        <v>3972</v>
      </c>
      <c r="C3376" s="1">
        <v>10254</v>
      </c>
      <c r="D3376" s="6">
        <v>44738.897807604168</v>
      </c>
      <c r="E3376" s="1" t="s">
        <v>1658</v>
      </c>
      <c r="F3376" s="1" t="s">
        <v>68</v>
      </c>
      <c r="G3376" s="1" t="s">
        <v>73</v>
      </c>
      <c r="H3376" s="1" t="s">
        <v>1059</v>
      </c>
      <c r="I3376" s="1" t="s">
        <v>1070</v>
      </c>
      <c r="J3376" s="1" t="s">
        <v>1071</v>
      </c>
      <c r="K3376" s="1">
        <v>31.044867277600002</v>
      </c>
      <c r="L3376" s="1">
        <v>46.259297235299996</v>
      </c>
      <c r="M3376" s="1">
        <v>30</v>
      </c>
      <c r="N3376" s="1" t="s">
        <v>94</v>
      </c>
      <c r="O3376" s="1">
        <v>10</v>
      </c>
      <c r="P3376" t="str">
        <f>_xlfn.CONCAT( YEAR(TblOrigin[[#This Row],[ODK_DateOfSubmission]]), "-",TEXT( MONTH(TblOrigin[[#This Row],[ODK_DateOfSubmission]]),"00"))</f>
        <v>2022-06</v>
      </c>
    </row>
    <row r="3377" spans="1:16" x14ac:dyDescent="0.25">
      <c r="A3377" s="13">
        <v>3504014</v>
      </c>
      <c r="B3377" s="1">
        <v>3972</v>
      </c>
      <c r="C3377" s="1">
        <v>10254</v>
      </c>
      <c r="D3377" s="6">
        <v>44738.897807604168</v>
      </c>
      <c r="E3377" s="1" t="s">
        <v>1658</v>
      </c>
      <c r="F3377" s="1" t="s">
        <v>68</v>
      </c>
      <c r="G3377" s="1" t="s">
        <v>73</v>
      </c>
      <c r="H3377" s="1" t="s">
        <v>1059</v>
      </c>
      <c r="I3377" s="1" t="s">
        <v>1070</v>
      </c>
      <c r="J3377" s="1" t="s">
        <v>1071</v>
      </c>
      <c r="K3377" s="1">
        <v>31.044867277600002</v>
      </c>
      <c r="L3377" s="1">
        <v>46.259297235299996</v>
      </c>
      <c r="M3377" s="1">
        <v>30</v>
      </c>
      <c r="N3377" s="1" t="s">
        <v>74</v>
      </c>
      <c r="O3377" s="1">
        <v>5</v>
      </c>
      <c r="P3377" t="str">
        <f>_xlfn.CONCAT( YEAR(TblOrigin[[#This Row],[ODK_DateOfSubmission]]), "-",TEXT( MONTH(TblOrigin[[#This Row],[ODK_DateOfSubmission]]),"00"))</f>
        <v>2022-06</v>
      </c>
    </row>
    <row r="3378" spans="1:16" x14ac:dyDescent="0.25">
      <c r="A3378" s="13">
        <v>3504015</v>
      </c>
      <c r="B3378" s="1">
        <v>1498</v>
      </c>
      <c r="C3378" s="1">
        <v>10272</v>
      </c>
      <c r="D3378" s="6">
        <v>44712.500821759262</v>
      </c>
      <c r="E3378" s="1" t="s">
        <v>1658</v>
      </c>
      <c r="F3378" s="1" t="s">
        <v>68</v>
      </c>
      <c r="G3378" s="1" t="s">
        <v>73</v>
      </c>
      <c r="H3378" s="1" t="s">
        <v>1059</v>
      </c>
      <c r="I3378" s="1" t="s">
        <v>1072</v>
      </c>
      <c r="J3378" s="1" t="s">
        <v>1073</v>
      </c>
      <c r="K3378" s="1">
        <v>31.034963944600001</v>
      </c>
      <c r="L3378" s="1">
        <v>46.242300951700003</v>
      </c>
      <c r="M3378" s="1">
        <v>3</v>
      </c>
      <c r="N3378" s="1" t="s">
        <v>87</v>
      </c>
      <c r="O3378" s="1">
        <v>3</v>
      </c>
      <c r="P3378" t="str">
        <f>_xlfn.CONCAT( YEAR(TblOrigin[[#This Row],[ODK_DateOfSubmission]]), "-",TEXT( MONTH(TblOrigin[[#This Row],[ODK_DateOfSubmission]]),"00"))</f>
        <v>2022-05</v>
      </c>
    </row>
    <row r="3379" spans="1:16" x14ac:dyDescent="0.25">
      <c r="A3379" s="13">
        <v>3504016</v>
      </c>
      <c r="B3379" s="1">
        <v>1512</v>
      </c>
      <c r="C3379" s="1">
        <v>10281</v>
      </c>
      <c r="D3379" s="6">
        <v>44712.576217824077</v>
      </c>
      <c r="E3379" s="1" t="s">
        <v>1658</v>
      </c>
      <c r="F3379" s="1" t="s">
        <v>68</v>
      </c>
      <c r="G3379" s="1" t="s">
        <v>73</v>
      </c>
      <c r="H3379" s="1" t="s">
        <v>1059</v>
      </c>
      <c r="I3379" s="1" t="s">
        <v>1074</v>
      </c>
      <c r="J3379" s="1" t="s">
        <v>1075</v>
      </c>
      <c r="K3379" s="1">
        <v>31.029471706599999</v>
      </c>
      <c r="L3379" s="1">
        <v>46.244121658399997</v>
      </c>
      <c r="M3379" s="1">
        <v>9</v>
      </c>
      <c r="N3379" s="1" t="s">
        <v>90</v>
      </c>
      <c r="O3379" s="1">
        <v>4</v>
      </c>
      <c r="P3379" t="str">
        <f>_xlfn.CONCAT( YEAR(TblOrigin[[#This Row],[ODK_DateOfSubmission]]), "-",TEXT( MONTH(TblOrigin[[#This Row],[ODK_DateOfSubmission]]),"00"))</f>
        <v>2022-05</v>
      </c>
    </row>
    <row r="3380" spans="1:16" x14ac:dyDescent="0.25">
      <c r="A3380" s="13">
        <v>3504016</v>
      </c>
      <c r="B3380" s="1">
        <v>1512</v>
      </c>
      <c r="C3380" s="1">
        <v>10281</v>
      </c>
      <c r="D3380" s="6">
        <v>44712.576217824077</v>
      </c>
      <c r="E3380" s="1" t="s">
        <v>1658</v>
      </c>
      <c r="F3380" s="1" t="s">
        <v>68</v>
      </c>
      <c r="G3380" s="1" t="s">
        <v>73</v>
      </c>
      <c r="H3380" s="1" t="s">
        <v>1059</v>
      </c>
      <c r="I3380" s="1" t="s">
        <v>1074</v>
      </c>
      <c r="J3380" s="1" t="s">
        <v>1075</v>
      </c>
      <c r="K3380" s="1">
        <v>31.029471706599999</v>
      </c>
      <c r="L3380" s="1">
        <v>46.244121658399997</v>
      </c>
      <c r="M3380" s="1">
        <v>9</v>
      </c>
      <c r="N3380" s="1" t="s">
        <v>66</v>
      </c>
      <c r="O3380" s="1">
        <v>4</v>
      </c>
      <c r="P3380" t="str">
        <f>_xlfn.CONCAT( YEAR(TblOrigin[[#This Row],[ODK_DateOfSubmission]]), "-",TEXT( MONTH(TblOrigin[[#This Row],[ODK_DateOfSubmission]]),"00"))</f>
        <v>2022-05</v>
      </c>
    </row>
    <row r="3381" spans="1:16" x14ac:dyDescent="0.25">
      <c r="A3381" s="13">
        <v>3504016</v>
      </c>
      <c r="B3381" s="1">
        <v>1512</v>
      </c>
      <c r="C3381" s="1">
        <v>10281</v>
      </c>
      <c r="D3381" s="6">
        <v>44712.576217824077</v>
      </c>
      <c r="E3381" s="1" t="s">
        <v>1658</v>
      </c>
      <c r="F3381" s="1" t="s">
        <v>68</v>
      </c>
      <c r="G3381" s="1" t="s">
        <v>73</v>
      </c>
      <c r="H3381" s="1" t="s">
        <v>1059</v>
      </c>
      <c r="I3381" s="1" t="s">
        <v>1074</v>
      </c>
      <c r="J3381" s="1" t="s">
        <v>1075</v>
      </c>
      <c r="K3381" s="1">
        <v>31.029471706599999</v>
      </c>
      <c r="L3381" s="1">
        <v>46.244121658399997</v>
      </c>
      <c r="M3381" s="1">
        <v>9</v>
      </c>
      <c r="N3381" s="1" t="s">
        <v>87</v>
      </c>
      <c r="O3381" s="1">
        <v>1</v>
      </c>
      <c r="P3381" t="str">
        <f>_xlfn.CONCAT( YEAR(TblOrigin[[#This Row],[ODK_DateOfSubmission]]), "-",TEXT( MONTH(TblOrigin[[#This Row],[ODK_DateOfSubmission]]),"00"))</f>
        <v>2022-05</v>
      </c>
    </row>
    <row r="3382" spans="1:16" x14ac:dyDescent="0.25">
      <c r="A3382" s="13">
        <v>3504019</v>
      </c>
      <c r="B3382" s="1">
        <v>2124</v>
      </c>
      <c r="C3382" s="1">
        <v>9470</v>
      </c>
      <c r="D3382" s="6">
        <v>44720.681854629627</v>
      </c>
      <c r="E3382" s="1" t="s">
        <v>1658</v>
      </c>
      <c r="F3382" s="1" t="s">
        <v>68</v>
      </c>
      <c r="G3382" s="1" t="s">
        <v>73</v>
      </c>
      <c r="H3382" s="1" t="s">
        <v>1059</v>
      </c>
      <c r="I3382" s="1" t="s">
        <v>1076</v>
      </c>
      <c r="J3382" s="1" t="s">
        <v>1077</v>
      </c>
      <c r="K3382" s="1">
        <v>31.0569626851</v>
      </c>
      <c r="L3382" s="1">
        <v>46.266143804899997</v>
      </c>
      <c r="M3382" s="1">
        <v>13</v>
      </c>
      <c r="N3382" s="1" t="s">
        <v>94</v>
      </c>
      <c r="O3382" s="1">
        <v>4</v>
      </c>
      <c r="P3382" t="str">
        <f>_xlfn.CONCAT( YEAR(TblOrigin[[#This Row],[ODK_DateOfSubmission]]), "-",TEXT( MONTH(TblOrigin[[#This Row],[ODK_DateOfSubmission]]),"00"))</f>
        <v>2022-06</v>
      </c>
    </row>
    <row r="3383" spans="1:16" x14ac:dyDescent="0.25">
      <c r="A3383" s="13">
        <v>3504019</v>
      </c>
      <c r="B3383" s="1">
        <v>2124</v>
      </c>
      <c r="C3383" s="1">
        <v>9470</v>
      </c>
      <c r="D3383" s="6">
        <v>44720.681854629627</v>
      </c>
      <c r="E3383" s="1" t="s">
        <v>1658</v>
      </c>
      <c r="F3383" s="1" t="s">
        <v>68</v>
      </c>
      <c r="G3383" s="1" t="s">
        <v>73</v>
      </c>
      <c r="H3383" s="1" t="s">
        <v>1059</v>
      </c>
      <c r="I3383" s="1" t="s">
        <v>1076</v>
      </c>
      <c r="J3383" s="1" t="s">
        <v>1077</v>
      </c>
      <c r="K3383" s="1">
        <v>31.0569626851</v>
      </c>
      <c r="L3383" s="1">
        <v>46.266143804899997</v>
      </c>
      <c r="M3383" s="1">
        <v>13</v>
      </c>
      <c r="N3383" s="1" t="s">
        <v>104</v>
      </c>
      <c r="O3383" s="1">
        <v>3</v>
      </c>
      <c r="P3383" t="str">
        <f>_xlfn.CONCAT( YEAR(TblOrigin[[#This Row],[ODK_DateOfSubmission]]), "-",TEXT( MONTH(TblOrigin[[#This Row],[ODK_DateOfSubmission]]),"00"))</f>
        <v>2022-06</v>
      </c>
    </row>
    <row r="3384" spans="1:16" x14ac:dyDescent="0.25">
      <c r="A3384" s="13">
        <v>3504019</v>
      </c>
      <c r="B3384" s="1">
        <v>2124</v>
      </c>
      <c r="C3384" s="1">
        <v>9470</v>
      </c>
      <c r="D3384" s="6">
        <v>44720.681854629627</v>
      </c>
      <c r="E3384" s="1" t="s">
        <v>1658</v>
      </c>
      <c r="F3384" s="1" t="s">
        <v>68</v>
      </c>
      <c r="G3384" s="1" t="s">
        <v>73</v>
      </c>
      <c r="H3384" s="1" t="s">
        <v>1059</v>
      </c>
      <c r="I3384" s="1" t="s">
        <v>1076</v>
      </c>
      <c r="J3384" s="1" t="s">
        <v>1077</v>
      </c>
      <c r="K3384" s="1">
        <v>31.0569626851</v>
      </c>
      <c r="L3384" s="1">
        <v>46.266143804899997</v>
      </c>
      <c r="M3384" s="1">
        <v>13</v>
      </c>
      <c r="N3384" s="1" t="s">
        <v>116</v>
      </c>
      <c r="O3384" s="1">
        <v>3</v>
      </c>
      <c r="P3384" t="str">
        <f>_xlfn.CONCAT( YEAR(TblOrigin[[#This Row],[ODK_DateOfSubmission]]), "-",TEXT( MONTH(TblOrigin[[#This Row],[ODK_DateOfSubmission]]),"00"))</f>
        <v>2022-06</v>
      </c>
    </row>
    <row r="3385" spans="1:16" x14ac:dyDescent="0.25">
      <c r="A3385" s="13">
        <v>3504019</v>
      </c>
      <c r="B3385" s="1">
        <v>2124</v>
      </c>
      <c r="C3385" s="1">
        <v>9470</v>
      </c>
      <c r="D3385" s="6">
        <v>44720.681854629627</v>
      </c>
      <c r="E3385" s="1" t="s">
        <v>1658</v>
      </c>
      <c r="F3385" s="1" t="s">
        <v>68</v>
      </c>
      <c r="G3385" s="1" t="s">
        <v>73</v>
      </c>
      <c r="H3385" s="1" t="s">
        <v>1059</v>
      </c>
      <c r="I3385" s="1" t="s">
        <v>1076</v>
      </c>
      <c r="J3385" s="1" t="s">
        <v>1077</v>
      </c>
      <c r="K3385" s="1">
        <v>31.0569626851</v>
      </c>
      <c r="L3385" s="1">
        <v>46.266143804899997</v>
      </c>
      <c r="M3385" s="1">
        <v>13</v>
      </c>
      <c r="N3385" s="1" t="s">
        <v>74</v>
      </c>
      <c r="O3385" s="1">
        <v>3</v>
      </c>
      <c r="P3385" t="str">
        <f>_xlfn.CONCAT( YEAR(TblOrigin[[#This Row],[ODK_DateOfSubmission]]), "-",TEXT( MONTH(TblOrigin[[#This Row],[ODK_DateOfSubmission]]),"00"))</f>
        <v>2022-06</v>
      </c>
    </row>
    <row r="3386" spans="1:16" x14ac:dyDescent="0.25">
      <c r="A3386" s="13">
        <v>3504021</v>
      </c>
      <c r="B3386" s="1">
        <v>1780</v>
      </c>
      <c r="C3386" s="1">
        <v>10335</v>
      </c>
      <c r="D3386" s="6">
        <v>44716.71824869213</v>
      </c>
      <c r="E3386" s="1" t="s">
        <v>1658</v>
      </c>
      <c r="F3386" s="1" t="s">
        <v>68</v>
      </c>
      <c r="G3386" s="1" t="s">
        <v>73</v>
      </c>
      <c r="H3386" s="1" t="s">
        <v>1059</v>
      </c>
      <c r="I3386" s="1" t="s">
        <v>1078</v>
      </c>
      <c r="J3386" s="1" t="s">
        <v>1079</v>
      </c>
      <c r="K3386" s="1">
        <v>31.0506383486</v>
      </c>
      <c r="L3386" s="1">
        <v>46.269343302599999</v>
      </c>
      <c r="M3386" s="1">
        <v>16</v>
      </c>
      <c r="N3386" s="1" t="s">
        <v>78</v>
      </c>
      <c r="O3386" s="1">
        <v>4</v>
      </c>
      <c r="P3386" t="str">
        <f>_xlfn.CONCAT( YEAR(TblOrigin[[#This Row],[ODK_DateOfSubmission]]), "-",TEXT( MONTH(TblOrigin[[#This Row],[ODK_DateOfSubmission]]),"00"))</f>
        <v>2022-06</v>
      </c>
    </row>
    <row r="3387" spans="1:16" x14ac:dyDescent="0.25">
      <c r="A3387" s="13">
        <v>3504021</v>
      </c>
      <c r="B3387" s="1">
        <v>1780</v>
      </c>
      <c r="C3387" s="1">
        <v>10335</v>
      </c>
      <c r="D3387" s="6">
        <v>44716.71824869213</v>
      </c>
      <c r="E3387" s="1" t="s">
        <v>1658</v>
      </c>
      <c r="F3387" s="1" t="s">
        <v>68</v>
      </c>
      <c r="G3387" s="1" t="s">
        <v>73</v>
      </c>
      <c r="H3387" s="1" t="s">
        <v>1059</v>
      </c>
      <c r="I3387" s="1" t="s">
        <v>1078</v>
      </c>
      <c r="J3387" s="1" t="s">
        <v>1079</v>
      </c>
      <c r="K3387" s="1">
        <v>31.0506383486</v>
      </c>
      <c r="L3387" s="1">
        <v>46.269343302599999</v>
      </c>
      <c r="M3387" s="1">
        <v>16</v>
      </c>
      <c r="N3387" s="1" t="s">
        <v>87</v>
      </c>
      <c r="O3387" s="1">
        <v>3</v>
      </c>
      <c r="P3387" t="str">
        <f>_xlfn.CONCAT( YEAR(TblOrigin[[#This Row],[ODK_DateOfSubmission]]), "-",TEXT( MONTH(TblOrigin[[#This Row],[ODK_DateOfSubmission]]),"00"))</f>
        <v>2022-06</v>
      </c>
    </row>
    <row r="3388" spans="1:16" x14ac:dyDescent="0.25">
      <c r="A3388" s="13">
        <v>3504021</v>
      </c>
      <c r="B3388" s="1">
        <v>1780</v>
      </c>
      <c r="C3388" s="1">
        <v>10335</v>
      </c>
      <c r="D3388" s="6">
        <v>44716.71824869213</v>
      </c>
      <c r="E3388" s="1" t="s">
        <v>1658</v>
      </c>
      <c r="F3388" s="1" t="s">
        <v>68</v>
      </c>
      <c r="G3388" s="1" t="s">
        <v>73</v>
      </c>
      <c r="H3388" s="1" t="s">
        <v>1059</v>
      </c>
      <c r="I3388" s="1" t="s">
        <v>1078</v>
      </c>
      <c r="J3388" s="1" t="s">
        <v>1079</v>
      </c>
      <c r="K3388" s="1">
        <v>31.0506383486</v>
      </c>
      <c r="L3388" s="1">
        <v>46.269343302599999</v>
      </c>
      <c r="M3388" s="1">
        <v>16</v>
      </c>
      <c r="N3388" s="1" t="s">
        <v>94</v>
      </c>
      <c r="O3388" s="1">
        <v>6</v>
      </c>
      <c r="P3388" t="str">
        <f>_xlfn.CONCAT( YEAR(TblOrigin[[#This Row],[ODK_DateOfSubmission]]), "-",TEXT( MONTH(TblOrigin[[#This Row],[ODK_DateOfSubmission]]),"00"))</f>
        <v>2022-06</v>
      </c>
    </row>
    <row r="3389" spans="1:16" x14ac:dyDescent="0.25">
      <c r="A3389" s="13">
        <v>3504021</v>
      </c>
      <c r="B3389" s="1">
        <v>1780</v>
      </c>
      <c r="C3389" s="1">
        <v>10335</v>
      </c>
      <c r="D3389" s="6">
        <v>44716.71824869213</v>
      </c>
      <c r="E3389" s="1" t="s">
        <v>1658</v>
      </c>
      <c r="F3389" s="1" t="s">
        <v>68</v>
      </c>
      <c r="G3389" s="1" t="s">
        <v>73</v>
      </c>
      <c r="H3389" s="1" t="s">
        <v>1059</v>
      </c>
      <c r="I3389" s="1" t="s">
        <v>1078</v>
      </c>
      <c r="J3389" s="1" t="s">
        <v>1079</v>
      </c>
      <c r="K3389" s="1">
        <v>31.0506383486</v>
      </c>
      <c r="L3389" s="1">
        <v>46.269343302599999</v>
      </c>
      <c r="M3389" s="1">
        <v>16</v>
      </c>
      <c r="N3389" s="1" t="s">
        <v>90</v>
      </c>
      <c r="O3389" s="1">
        <v>1</v>
      </c>
      <c r="P3389" t="str">
        <f>_xlfn.CONCAT( YEAR(TblOrigin[[#This Row],[ODK_DateOfSubmission]]), "-",TEXT( MONTH(TblOrigin[[#This Row],[ODK_DateOfSubmission]]),"00"))</f>
        <v>2022-06</v>
      </c>
    </row>
    <row r="3390" spans="1:16" x14ac:dyDescent="0.25">
      <c r="A3390" s="13">
        <v>3504021</v>
      </c>
      <c r="B3390" s="1">
        <v>1780</v>
      </c>
      <c r="C3390" s="1">
        <v>10335</v>
      </c>
      <c r="D3390" s="6">
        <v>44716.71824869213</v>
      </c>
      <c r="E3390" s="1" t="s">
        <v>1658</v>
      </c>
      <c r="F3390" s="1" t="s">
        <v>68</v>
      </c>
      <c r="G3390" s="1" t="s">
        <v>73</v>
      </c>
      <c r="H3390" s="1" t="s">
        <v>1059</v>
      </c>
      <c r="I3390" s="1" t="s">
        <v>1078</v>
      </c>
      <c r="J3390" s="1" t="s">
        <v>1079</v>
      </c>
      <c r="K3390" s="1">
        <v>31.0506383486</v>
      </c>
      <c r="L3390" s="1">
        <v>46.269343302599999</v>
      </c>
      <c r="M3390" s="1">
        <v>16</v>
      </c>
      <c r="N3390" s="1" t="s">
        <v>74</v>
      </c>
      <c r="O3390" s="1">
        <v>2</v>
      </c>
      <c r="P3390" t="str">
        <f>_xlfn.CONCAT( YEAR(TblOrigin[[#This Row],[ODK_DateOfSubmission]]), "-",TEXT( MONTH(TblOrigin[[#This Row],[ODK_DateOfSubmission]]),"00"))</f>
        <v>2022-06</v>
      </c>
    </row>
    <row r="3391" spans="1:16" x14ac:dyDescent="0.25">
      <c r="A3391" s="13">
        <v>3504023</v>
      </c>
      <c r="B3391" s="1">
        <v>3973</v>
      </c>
      <c r="C3391" s="1">
        <v>9448</v>
      </c>
      <c r="D3391" s="6">
        <v>44738.909292905089</v>
      </c>
      <c r="E3391" s="1" t="s">
        <v>1658</v>
      </c>
      <c r="F3391" s="1" t="s">
        <v>68</v>
      </c>
      <c r="G3391" s="1" t="s">
        <v>73</v>
      </c>
      <c r="H3391" s="1" t="s">
        <v>1059</v>
      </c>
      <c r="I3391" s="1" t="s">
        <v>1080</v>
      </c>
      <c r="J3391" s="1" t="s">
        <v>1081</v>
      </c>
      <c r="K3391" s="1">
        <v>31.027006973399999</v>
      </c>
      <c r="L3391" s="1">
        <v>46.228093038300003</v>
      </c>
      <c r="M3391" s="1">
        <v>69</v>
      </c>
      <c r="N3391" s="1" t="s">
        <v>78</v>
      </c>
      <c r="O3391" s="1">
        <v>20</v>
      </c>
      <c r="P3391" t="str">
        <f>_xlfn.CONCAT( YEAR(TblOrigin[[#This Row],[ODK_DateOfSubmission]]), "-",TEXT( MONTH(TblOrigin[[#This Row],[ODK_DateOfSubmission]]),"00"))</f>
        <v>2022-06</v>
      </c>
    </row>
    <row r="3392" spans="1:16" x14ac:dyDescent="0.25">
      <c r="A3392" s="13">
        <v>3504023</v>
      </c>
      <c r="B3392" s="1">
        <v>3973</v>
      </c>
      <c r="C3392" s="1">
        <v>9448</v>
      </c>
      <c r="D3392" s="6">
        <v>44738.909292905089</v>
      </c>
      <c r="E3392" s="1" t="s">
        <v>1658</v>
      </c>
      <c r="F3392" s="1" t="s">
        <v>68</v>
      </c>
      <c r="G3392" s="1" t="s">
        <v>73</v>
      </c>
      <c r="H3392" s="1" t="s">
        <v>1059</v>
      </c>
      <c r="I3392" s="1" t="s">
        <v>1080</v>
      </c>
      <c r="J3392" s="1" t="s">
        <v>1081</v>
      </c>
      <c r="K3392" s="1">
        <v>31.027006973399999</v>
      </c>
      <c r="L3392" s="1">
        <v>46.228093038300003</v>
      </c>
      <c r="M3392" s="1">
        <v>69</v>
      </c>
      <c r="N3392" s="1" t="s">
        <v>87</v>
      </c>
      <c r="O3392" s="1">
        <v>10</v>
      </c>
      <c r="P3392" t="str">
        <f>_xlfn.CONCAT( YEAR(TblOrigin[[#This Row],[ODK_DateOfSubmission]]), "-",TEXT( MONTH(TblOrigin[[#This Row],[ODK_DateOfSubmission]]),"00"))</f>
        <v>2022-06</v>
      </c>
    </row>
    <row r="3393" spans="1:16" x14ac:dyDescent="0.25">
      <c r="A3393" s="13">
        <v>3504023</v>
      </c>
      <c r="B3393" s="1">
        <v>3973</v>
      </c>
      <c r="C3393" s="1">
        <v>9448</v>
      </c>
      <c r="D3393" s="6">
        <v>44738.909292905089</v>
      </c>
      <c r="E3393" s="1" t="s">
        <v>1658</v>
      </c>
      <c r="F3393" s="1" t="s">
        <v>68</v>
      </c>
      <c r="G3393" s="1" t="s">
        <v>73</v>
      </c>
      <c r="H3393" s="1" t="s">
        <v>1059</v>
      </c>
      <c r="I3393" s="1" t="s">
        <v>1080</v>
      </c>
      <c r="J3393" s="1" t="s">
        <v>1081</v>
      </c>
      <c r="K3393" s="1">
        <v>31.027006973399999</v>
      </c>
      <c r="L3393" s="1">
        <v>46.228093038300003</v>
      </c>
      <c r="M3393" s="1">
        <v>69</v>
      </c>
      <c r="N3393" s="1" t="s">
        <v>66</v>
      </c>
      <c r="O3393" s="1">
        <v>15</v>
      </c>
      <c r="P3393" t="str">
        <f>_xlfn.CONCAT( YEAR(TblOrigin[[#This Row],[ODK_DateOfSubmission]]), "-",TEXT( MONTH(TblOrigin[[#This Row],[ODK_DateOfSubmission]]),"00"))</f>
        <v>2022-06</v>
      </c>
    </row>
    <row r="3394" spans="1:16" x14ac:dyDescent="0.25">
      <c r="A3394" s="13">
        <v>3504023</v>
      </c>
      <c r="B3394" s="1">
        <v>3973</v>
      </c>
      <c r="C3394" s="1">
        <v>9448</v>
      </c>
      <c r="D3394" s="6">
        <v>44738.909292905089</v>
      </c>
      <c r="E3394" s="1" t="s">
        <v>1658</v>
      </c>
      <c r="F3394" s="1" t="s">
        <v>68</v>
      </c>
      <c r="G3394" s="1" t="s">
        <v>73</v>
      </c>
      <c r="H3394" s="1" t="s">
        <v>1059</v>
      </c>
      <c r="I3394" s="1" t="s">
        <v>1080</v>
      </c>
      <c r="J3394" s="1" t="s">
        <v>1081</v>
      </c>
      <c r="K3394" s="1">
        <v>31.027006973399999</v>
      </c>
      <c r="L3394" s="1">
        <v>46.228093038300003</v>
      </c>
      <c r="M3394" s="1">
        <v>69</v>
      </c>
      <c r="N3394" s="1" t="s">
        <v>90</v>
      </c>
      <c r="O3394" s="1">
        <v>24</v>
      </c>
      <c r="P3394" t="str">
        <f>_xlfn.CONCAT( YEAR(TblOrigin[[#This Row],[ODK_DateOfSubmission]]), "-",TEXT( MONTH(TblOrigin[[#This Row],[ODK_DateOfSubmission]]),"00"))</f>
        <v>2022-06</v>
      </c>
    </row>
    <row r="3395" spans="1:16" x14ac:dyDescent="0.25">
      <c r="A3395" s="13">
        <v>3504024</v>
      </c>
      <c r="B3395" s="1">
        <v>1778</v>
      </c>
      <c r="C3395" s="1">
        <v>9396</v>
      </c>
      <c r="D3395" s="6">
        <v>44716.69480690972</v>
      </c>
      <c r="E3395" s="1" t="s">
        <v>1658</v>
      </c>
      <c r="F3395" s="1" t="s">
        <v>68</v>
      </c>
      <c r="G3395" s="1" t="s">
        <v>73</v>
      </c>
      <c r="H3395" s="1" t="s">
        <v>1059</v>
      </c>
      <c r="I3395" s="1" t="s">
        <v>1082</v>
      </c>
      <c r="J3395" s="1" t="s">
        <v>1083</v>
      </c>
      <c r="K3395" s="1">
        <v>31.0154237044</v>
      </c>
      <c r="L3395" s="1">
        <v>46.263441754500001</v>
      </c>
      <c r="M3395" s="1">
        <v>18</v>
      </c>
      <c r="N3395" s="1" t="s">
        <v>66</v>
      </c>
      <c r="O3395" s="1">
        <v>8</v>
      </c>
      <c r="P3395" t="str">
        <f>_xlfn.CONCAT( YEAR(TblOrigin[[#This Row],[ODK_DateOfSubmission]]), "-",TEXT( MONTH(TblOrigin[[#This Row],[ODK_DateOfSubmission]]),"00"))</f>
        <v>2022-06</v>
      </c>
    </row>
    <row r="3396" spans="1:16" x14ac:dyDescent="0.25">
      <c r="A3396" s="13">
        <v>3504024</v>
      </c>
      <c r="B3396" s="1">
        <v>1778</v>
      </c>
      <c r="C3396" s="1">
        <v>9396</v>
      </c>
      <c r="D3396" s="6">
        <v>44716.69480690972</v>
      </c>
      <c r="E3396" s="1" t="s">
        <v>1658</v>
      </c>
      <c r="F3396" s="1" t="s">
        <v>68</v>
      </c>
      <c r="G3396" s="1" t="s">
        <v>73</v>
      </c>
      <c r="H3396" s="1" t="s">
        <v>1059</v>
      </c>
      <c r="I3396" s="1" t="s">
        <v>1082</v>
      </c>
      <c r="J3396" s="1" t="s">
        <v>1083</v>
      </c>
      <c r="K3396" s="1">
        <v>31.0154237044</v>
      </c>
      <c r="L3396" s="1">
        <v>46.263441754500001</v>
      </c>
      <c r="M3396" s="1">
        <v>18</v>
      </c>
      <c r="N3396" s="1" t="s">
        <v>87</v>
      </c>
      <c r="O3396" s="1">
        <v>4</v>
      </c>
      <c r="P3396" t="str">
        <f>_xlfn.CONCAT( YEAR(TblOrigin[[#This Row],[ODK_DateOfSubmission]]), "-",TEXT( MONTH(TblOrigin[[#This Row],[ODK_DateOfSubmission]]),"00"))</f>
        <v>2022-06</v>
      </c>
    </row>
    <row r="3397" spans="1:16" x14ac:dyDescent="0.25">
      <c r="A3397" s="13">
        <v>3504024</v>
      </c>
      <c r="B3397" s="1">
        <v>1778</v>
      </c>
      <c r="C3397" s="1">
        <v>9396</v>
      </c>
      <c r="D3397" s="6">
        <v>44716.69480690972</v>
      </c>
      <c r="E3397" s="1" t="s">
        <v>1658</v>
      </c>
      <c r="F3397" s="1" t="s">
        <v>68</v>
      </c>
      <c r="G3397" s="1" t="s">
        <v>73</v>
      </c>
      <c r="H3397" s="1" t="s">
        <v>1059</v>
      </c>
      <c r="I3397" s="1" t="s">
        <v>1082</v>
      </c>
      <c r="J3397" s="1" t="s">
        <v>1083</v>
      </c>
      <c r="K3397" s="1">
        <v>31.0154237044</v>
      </c>
      <c r="L3397" s="1">
        <v>46.263441754500001</v>
      </c>
      <c r="M3397" s="1">
        <v>18</v>
      </c>
      <c r="N3397" s="1" t="s">
        <v>78</v>
      </c>
      <c r="O3397" s="1">
        <v>6</v>
      </c>
      <c r="P3397" t="str">
        <f>_xlfn.CONCAT( YEAR(TblOrigin[[#This Row],[ODK_DateOfSubmission]]), "-",TEXT( MONTH(TblOrigin[[#This Row],[ODK_DateOfSubmission]]),"00"))</f>
        <v>2022-06</v>
      </c>
    </row>
    <row r="3398" spans="1:16" x14ac:dyDescent="0.25">
      <c r="A3398" s="13">
        <v>3504025</v>
      </c>
      <c r="B3398" s="1">
        <v>1128</v>
      </c>
      <c r="C3398" s="1">
        <v>10262</v>
      </c>
      <c r="D3398" s="6">
        <v>44704.611985034724</v>
      </c>
      <c r="E3398" s="1" t="s">
        <v>1658</v>
      </c>
      <c r="F3398" s="1" t="s">
        <v>68</v>
      </c>
      <c r="G3398" s="1" t="s">
        <v>73</v>
      </c>
      <c r="H3398" s="1" t="s">
        <v>1059</v>
      </c>
      <c r="I3398" s="1" t="s">
        <v>1084</v>
      </c>
      <c r="J3398" s="1" t="s">
        <v>1085</v>
      </c>
      <c r="K3398" s="1">
        <v>31.074394900600002</v>
      </c>
      <c r="L3398" s="1">
        <v>46.250142994800001</v>
      </c>
      <c r="M3398" s="1">
        <v>95</v>
      </c>
      <c r="N3398" s="1" t="s">
        <v>78</v>
      </c>
      <c r="O3398" s="1">
        <v>35</v>
      </c>
      <c r="P3398" t="str">
        <f>_xlfn.CONCAT( YEAR(TblOrigin[[#This Row],[ODK_DateOfSubmission]]), "-",TEXT( MONTH(TblOrigin[[#This Row],[ODK_DateOfSubmission]]),"00"))</f>
        <v>2022-05</v>
      </c>
    </row>
    <row r="3399" spans="1:16" x14ac:dyDescent="0.25">
      <c r="A3399" s="13">
        <v>3504025</v>
      </c>
      <c r="B3399" s="1">
        <v>1128</v>
      </c>
      <c r="C3399" s="1">
        <v>10262</v>
      </c>
      <c r="D3399" s="6">
        <v>44704.611985034724</v>
      </c>
      <c r="E3399" s="1" t="s">
        <v>1658</v>
      </c>
      <c r="F3399" s="1" t="s">
        <v>68</v>
      </c>
      <c r="G3399" s="1" t="s">
        <v>73</v>
      </c>
      <c r="H3399" s="1" t="s">
        <v>1059</v>
      </c>
      <c r="I3399" s="1" t="s">
        <v>1084</v>
      </c>
      <c r="J3399" s="1" t="s">
        <v>1085</v>
      </c>
      <c r="K3399" s="1">
        <v>31.074394900600002</v>
      </c>
      <c r="L3399" s="1">
        <v>46.250142994800001</v>
      </c>
      <c r="M3399" s="1">
        <v>95</v>
      </c>
      <c r="N3399" s="1" t="s">
        <v>66</v>
      </c>
      <c r="O3399" s="1">
        <v>30</v>
      </c>
      <c r="P3399" t="str">
        <f>_xlfn.CONCAT( YEAR(TblOrigin[[#This Row],[ODK_DateOfSubmission]]), "-",TEXT( MONTH(TblOrigin[[#This Row],[ODK_DateOfSubmission]]),"00"))</f>
        <v>2022-05</v>
      </c>
    </row>
    <row r="3400" spans="1:16" x14ac:dyDescent="0.25">
      <c r="A3400" s="13">
        <v>3504025</v>
      </c>
      <c r="B3400" s="1">
        <v>1128</v>
      </c>
      <c r="C3400" s="1">
        <v>10262</v>
      </c>
      <c r="D3400" s="6">
        <v>44704.611985034724</v>
      </c>
      <c r="E3400" s="1" t="s">
        <v>1658</v>
      </c>
      <c r="F3400" s="1" t="s">
        <v>68</v>
      </c>
      <c r="G3400" s="1" t="s">
        <v>73</v>
      </c>
      <c r="H3400" s="1" t="s">
        <v>1059</v>
      </c>
      <c r="I3400" s="1" t="s">
        <v>1084</v>
      </c>
      <c r="J3400" s="1" t="s">
        <v>1085</v>
      </c>
      <c r="K3400" s="1">
        <v>31.074394900600002</v>
      </c>
      <c r="L3400" s="1">
        <v>46.250142994800001</v>
      </c>
      <c r="M3400" s="1">
        <v>95</v>
      </c>
      <c r="N3400" s="1" t="s">
        <v>112</v>
      </c>
      <c r="O3400" s="1">
        <v>10</v>
      </c>
      <c r="P3400" t="str">
        <f>_xlfn.CONCAT( YEAR(TblOrigin[[#This Row],[ODK_DateOfSubmission]]), "-",TEXT( MONTH(TblOrigin[[#This Row],[ODK_DateOfSubmission]]),"00"))</f>
        <v>2022-05</v>
      </c>
    </row>
    <row r="3401" spans="1:16" x14ac:dyDescent="0.25">
      <c r="A3401" s="13">
        <v>3504025</v>
      </c>
      <c r="B3401" s="1">
        <v>1128</v>
      </c>
      <c r="C3401" s="1">
        <v>10262</v>
      </c>
      <c r="D3401" s="6">
        <v>44704.611985034724</v>
      </c>
      <c r="E3401" s="1" t="s">
        <v>1658</v>
      </c>
      <c r="F3401" s="1" t="s">
        <v>68</v>
      </c>
      <c r="G3401" s="1" t="s">
        <v>73</v>
      </c>
      <c r="H3401" s="1" t="s">
        <v>1059</v>
      </c>
      <c r="I3401" s="1" t="s">
        <v>1084</v>
      </c>
      <c r="J3401" s="1" t="s">
        <v>1085</v>
      </c>
      <c r="K3401" s="1">
        <v>31.074394900600002</v>
      </c>
      <c r="L3401" s="1">
        <v>46.250142994800001</v>
      </c>
      <c r="M3401" s="1">
        <v>95</v>
      </c>
      <c r="N3401" s="1" t="s">
        <v>82</v>
      </c>
      <c r="O3401" s="1">
        <v>10</v>
      </c>
      <c r="P3401" t="str">
        <f>_xlfn.CONCAT( YEAR(TblOrigin[[#This Row],[ODK_DateOfSubmission]]), "-",TEXT( MONTH(TblOrigin[[#This Row],[ODK_DateOfSubmission]]),"00"))</f>
        <v>2022-05</v>
      </c>
    </row>
    <row r="3402" spans="1:16" x14ac:dyDescent="0.25">
      <c r="A3402" s="13">
        <v>3504025</v>
      </c>
      <c r="B3402" s="1">
        <v>1128</v>
      </c>
      <c r="C3402" s="1">
        <v>10262</v>
      </c>
      <c r="D3402" s="6">
        <v>44704.611985034724</v>
      </c>
      <c r="E3402" s="1" t="s">
        <v>1658</v>
      </c>
      <c r="F3402" s="1" t="s">
        <v>68</v>
      </c>
      <c r="G3402" s="1" t="s">
        <v>73</v>
      </c>
      <c r="H3402" s="1" t="s">
        <v>1059</v>
      </c>
      <c r="I3402" s="1" t="s">
        <v>1084</v>
      </c>
      <c r="J3402" s="1" t="s">
        <v>1085</v>
      </c>
      <c r="K3402" s="1">
        <v>31.074394900600002</v>
      </c>
      <c r="L3402" s="1">
        <v>46.250142994800001</v>
      </c>
      <c r="M3402" s="1">
        <v>95</v>
      </c>
      <c r="N3402" s="1" t="s">
        <v>87</v>
      </c>
      <c r="O3402" s="1">
        <v>10</v>
      </c>
      <c r="P3402" t="str">
        <f>_xlfn.CONCAT( YEAR(TblOrigin[[#This Row],[ODK_DateOfSubmission]]), "-",TEXT( MONTH(TblOrigin[[#This Row],[ODK_DateOfSubmission]]),"00"))</f>
        <v>2022-05</v>
      </c>
    </row>
    <row r="3403" spans="1:16" x14ac:dyDescent="0.25">
      <c r="A3403" s="13">
        <v>3504026</v>
      </c>
      <c r="B3403" s="1">
        <v>1515</v>
      </c>
      <c r="C3403" s="1">
        <v>10253</v>
      </c>
      <c r="D3403" s="6">
        <v>44712.590437233797</v>
      </c>
      <c r="E3403" s="1" t="s">
        <v>1658</v>
      </c>
      <c r="F3403" s="1" t="s">
        <v>68</v>
      </c>
      <c r="G3403" s="1" t="s">
        <v>73</v>
      </c>
      <c r="H3403" s="1" t="s">
        <v>1059</v>
      </c>
      <c r="I3403" s="1" t="s">
        <v>1086</v>
      </c>
      <c r="J3403" s="1" t="s">
        <v>1087</v>
      </c>
      <c r="K3403" s="1">
        <v>31.038477412900001</v>
      </c>
      <c r="L3403" s="1">
        <v>46.2356561609</v>
      </c>
      <c r="M3403" s="1">
        <v>7</v>
      </c>
      <c r="N3403" s="1" t="s">
        <v>87</v>
      </c>
      <c r="O3403" s="1">
        <v>5</v>
      </c>
      <c r="P3403" t="str">
        <f>_xlfn.CONCAT( YEAR(TblOrigin[[#This Row],[ODK_DateOfSubmission]]), "-",TEXT( MONTH(TblOrigin[[#This Row],[ODK_DateOfSubmission]]),"00"))</f>
        <v>2022-05</v>
      </c>
    </row>
    <row r="3404" spans="1:16" x14ac:dyDescent="0.25">
      <c r="A3404" s="13">
        <v>3504026</v>
      </c>
      <c r="B3404" s="1">
        <v>1515</v>
      </c>
      <c r="C3404" s="1">
        <v>10253</v>
      </c>
      <c r="D3404" s="6">
        <v>44712.590437233797</v>
      </c>
      <c r="E3404" s="1" t="s">
        <v>1658</v>
      </c>
      <c r="F3404" s="1" t="s">
        <v>68</v>
      </c>
      <c r="G3404" s="1" t="s">
        <v>73</v>
      </c>
      <c r="H3404" s="1" t="s">
        <v>1059</v>
      </c>
      <c r="I3404" s="1" t="s">
        <v>1086</v>
      </c>
      <c r="J3404" s="1" t="s">
        <v>1087</v>
      </c>
      <c r="K3404" s="1">
        <v>31.038477412900001</v>
      </c>
      <c r="L3404" s="1">
        <v>46.2356561609</v>
      </c>
      <c r="M3404" s="1">
        <v>7</v>
      </c>
      <c r="N3404" s="1" t="s">
        <v>90</v>
      </c>
      <c r="O3404" s="1">
        <v>2</v>
      </c>
      <c r="P3404" t="str">
        <f>_xlfn.CONCAT( YEAR(TblOrigin[[#This Row],[ODK_DateOfSubmission]]), "-",TEXT( MONTH(TblOrigin[[#This Row],[ODK_DateOfSubmission]]),"00"))</f>
        <v>2022-05</v>
      </c>
    </row>
    <row r="3405" spans="1:16" x14ac:dyDescent="0.25">
      <c r="A3405" s="13">
        <v>3504028</v>
      </c>
      <c r="B3405" s="1">
        <v>1487</v>
      </c>
      <c r="C3405" s="1">
        <v>25526</v>
      </c>
      <c r="D3405" s="6">
        <v>44712.443970023145</v>
      </c>
      <c r="E3405" s="1" t="s">
        <v>1658</v>
      </c>
      <c r="F3405" s="1" t="s">
        <v>68</v>
      </c>
      <c r="G3405" s="1" t="s">
        <v>73</v>
      </c>
      <c r="H3405" s="1" t="s">
        <v>1059</v>
      </c>
      <c r="I3405" s="1" t="s">
        <v>1088</v>
      </c>
      <c r="J3405" s="1" t="s">
        <v>1039</v>
      </c>
      <c r="K3405" s="1">
        <v>31.036175809100001</v>
      </c>
      <c r="L3405" s="1">
        <v>46.220527480000001</v>
      </c>
      <c r="M3405" s="1">
        <v>55</v>
      </c>
      <c r="N3405" s="1" t="s">
        <v>78</v>
      </c>
      <c r="O3405" s="1">
        <v>13</v>
      </c>
      <c r="P3405" t="str">
        <f>_xlfn.CONCAT( YEAR(TblOrigin[[#This Row],[ODK_DateOfSubmission]]), "-",TEXT( MONTH(TblOrigin[[#This Row],[ODK_DateOfSubmission]]),"00"))</f>
        <v>2022-05</v>
      </c>
    </row>
    <row r="3406" spans="1:16" x14ac:dyDescent="0.25">
      <c r="A3406" s="13">
        <v>3504028</v>
      </c>
      <c r="B3406" s="1">
        <v>1487</v>
      </c>
      <c r="C3406" s="1">
        <v>25526</v>
      </c>
      <c r="D3406" s="6">
        <v>44712.443970023145</v>
      </c>
      <c r="E3406" s="1" t="s">
        <v>1658</v>
      </c>
      <c r="F3406" s="1" t="s">
        <v>68</v>
      </c>
      <c r="G3406" s="1" t="s">
        <v>73</v>
      </c>
      <c r="H3406" s="1" t="s">
        <v>1059</v>
      </c>
      <c r="I3406" s="1" t="s">
        <v>1088</v>
      </c>
      <c r="J3406" s="1" t="s">
        <v>1039</v>
      </c>
      <c r="K3406" s="1">
        <v>31.036175809100001</v>
      </c>
      <c r="L3406" s="1">
        <v>46.220527480000001</v>
      </c>
      <c r="M3406" s="1">
        <v>55</v>
      </c>
      <c r="N3406" s="1" t="s">
        <v>90</v>
      </c>
      <c r="O3406" s="1">
        <v>10</v>
      </c>
      <c r="P3406" t="str">
        <f>_xlfn.CONCAT( YEAR(TblOrigin[[#This Row],[ODK_DateOfSubmission]]), "-",TEXT( MONTH(TblOrigin[[#This Row],[ODK_DateOfSubmission]]),"00"))</f>
        <v>2022-05</v>
      </c>
    </row>
    <row r="3407" spans="1:16" x14ac:dyDescent="0.25">
      <c r="A3407" s="13">
        <v>3504028</v>
      </c>
      <c r="B3407" s="1">
        <v>1487</v>
      </c>
      <c r="C3407" s="1">
        <v>25526</v>
      </c>
      <c r="D3407" s="6">
        <v>44712.443970023145</v>
      </c>
      <c r="E3407" s="1" t="s">
        <v>1658</v>
      </c>
      <c r="F3407" s="1" t="s">
        <v>68</v>
      </c>
      <c r="G3407" s="1" t="s">
        <v>73</v>
      </c>
      <c r="H3407" s="1" t="s">
        <v>1059</v>
      </c>
      <c r="I3407" s="1" t="s">
        <v>1088</v>
      </c>
      <c r="J3407" s="1" t="s">
        <v>1039</v>
      </c>
      <c r="K3407" s="1">
        <v>31.036175809100001</v>
      </c>
      <c r="L3407" s="1">
        <v>46.220527480000001</v>
      </c>
      <c r="M3407" s="1">
        <v>55</v>
      </c>
      <c r="N3407" s="1" t="s">
        <v>108</v>
      </c>
      <c r="O3407" s="1">
        <v>10</v>
      </c>
      <c r="P3407" t="str">
        <f>_xlfn.CONCAT( YEAR(TblOrigin[[#This Row],[ODK_DateOfSubmission]]), "-",TEXT( MONTH(TblOrigin[[#This Row],[ODK_DateOfSubmission]]),"00"))</f>
        <v>2022-05</v>
      </c>
    </row>
    <row r="3408" spans="1:16" x14ac:dyDescent="0.25">
      <c r="A3408" s="13">
        <v>3504028</v>
      </c>
      <c r="B3408" s="1">
        <v>1487</v>
      </c>
      <c r="C3408" s="1">
        <v>25526</v>
      </c>
      <c r="D3408" s="6">
        <v>44712.443970023145</v>
      </c>
      <c r="E3408" s="1" t="s">
        <v>1658</v>
      </c>
      <c r="F3408" s="1" t="s">
        <v>68</v>
      </c>
      <c r="G3408" s="1" t="s">
        <v>73</v>
      </c>
      <c r="H3408" s="1" t="s">
        <v>1059</v>
      </c>
      <c r="I3408" s="1" t="s">
        <v>1088</v>
      </c>
      <c r="J3408" s="1" t="s">
        <v>1039</v>
      </c>
      <c r="K3408" s="1">
        <v>31.036175809100001</v>
      </c>
      <c r="L3408" s="1">
        <v>46.220527480000001</v>
      </c>
      <c r="M3408" s="1">
        <v>55</v>
      </c>
      <c r="N3408" s="1" t="s">
        <v>87</v>
      </c>
      <c r="O3408" s="1">
        <v>14</v>
      </c>
      <c r="P3408" t="str">
        <f>_xlfn.CONCAT( YEAR(TblOrigin[[#This Row],[ODK_DateOfSubmission]]), "-",TEXT( MONTH(TblOrigin[[#This Row],[ODK_DateOfSubmission]]),"00"))</f>
        <v>2022-05</v>
      </c>
    </row>
    <row r="3409" spans="1:16" x14ac:dyDescent="0.25">
      <c r="A3409" s="13">
        <v>3504028</v>
      </c>
      <c r="B3409" s="1">
        <v>1487</v>
      </c>
      <c r="C3409" s="1">
        <v>25526</v>
      </c>
      <c r="D3409" s="6">
        <v>44712.443970023145</v>
      </c>
      <c r="E3409" s="1" t="s">
        <v>1658</v>
      </c>
      <c r="F3409" s="1" t="s">
        <v>68</v>
      </c>
      <c r="G3409" s="1" t="s">
        <v>73</v>
      </c>
      <c r="H3409" s="1" t="s">
        <v>1059</v>
      </c>
      <c r="I3409" s="1" t="s">
        <v>1088</v>
      </c>
      <c r="J3409" s="1" t="s">
        <v>1039</v>
      </c>
      <c r="K3409" s="1">
        <v>31.036175809100001</v>
      </c>
      <c r="L3409" s="1">
        <v>46.220527480000001</v>
      </c>
      <c r="M3409" s="1">
        <v>55</v>
      </c>
      <c r="N3409" s="1" t="s">
        <v>66</v>
      </c>
      <c r="O3409" s="1">
        <v>8</v>
      </c>
      <c r="P3409" t="str">
        <f>_xlfn.CONCAT( YEAR(TblOrigin[[#This Row],[ODK_DateOfSubmission]]), "-",TEXT( MONTH(TblOrigin[[#This Row],[ODK_DateOfSubmission]]),"00"))</f>
        <v>2022-05</v>
      </c>
    </row>
    <row r="3410" spans="1:16" x14ac:dyDescent="0.25">
      <c r="A3410" s="13">
        <v>3504029</v>
      </c>
      <c r="B3410" s="1">
        <v>1149</v>
      </c>
      <c r="C3410" s="1">
        <v>10301</v>
      </c>
      <c r="D3410" s="6">
        <v>44705.014824155092</v>
      </c>
      <c r="E3410" s="1" t="s">
        <v>1658</v>
      </c>
      <c r="F3410" s="1" t="s">
        <v>68</v>
      </c>
      <c r="G3410" s="1" t="s">
        <v>73</v>
      </c>
      <c r="H3410" s="1" t="s">
        <v>1059</v>
      </c>
      <c r="I3410" s="1" t="s">
        <v>1089</v>
      </c>
      <c r="J3410" s="1" t="s">
        <v>1090</v>
      </c>
      <c r="K3410" s="1">
        <v>31.069166239000001</v>
      </c>
      <c r="L3410" s="1">
        <v>46.283791055999998</v>
      </c>
      <c r="M3410" s="1">
        <v>30</v>
      </c>
      <c r="N3410" s="1" t="s">
        <v>74</v>
      </c>
      <c r="O3410" s="1">
        <v>4</v>
      </c>
      <c r="P3410" t="str">
        <f>_xlfn.CONCAT( YEAR(TblOrigin[[#This Row],[ODK_DateOfSubmission]]), "-",TEXT( MONTH(TblOrigin[[#This Row],[ODK_DateOfSubmission]]),"00"))</f>
        <v>2022-05</v>
      </c>
    </row>
    <row r="3411" spans="1:16" x14ac:dyDescent="0.25">
      <c r="A3411" s="13">
        <v>3504029</v>
      </c>
      <c r="B3411" s="1">
        <v>1149</v>
      </c>
      <c r="C3411" s="1">
        <v>10301</v>
      </c>
      <c r="D3411" s="6">
        <v>44705.014824155092</v>
      </c>
      <c r="E3411" s="1" t="s">
        <v>1658</v>
      </c>
      <c r="F3411" s="1" t="s">
        <v>68</v>
      </c>
      <c r="G3411" s="1" t="s">
        <v>73</v>
      </c>
      <c r="H3411" s="1" t="s">
        <v>1059</v>
      </c>
      <c r="I3411" s="1" t="s">
        <v>1089</v>
      </c>
      <c r="J3411" s="1" t="s">
        <v>1090</v>
      </c>
      <c r="K3411" s="1">
        <v>31.069166239000001</v>
      </c>
      <c r="L3411" s="1">
        <v>46.283791055999998</v>
      </c>
      <c r="M3411" s="1">
        <v>30</v>
      </c>
      <c r="N3411" s="1" t="s">
        <v>94</v>
      </c>
      <c r="O3411" s="1">
        <v>11</v>
      </c>
      <c r="P3411" t="str">
        <f>_xlfn.CONCAT( YEAR(TblOrigin[[#This Row],[ODK_DateOfSubmission]]), "-",TEXT( MONTH(TblOrigin[[#This Row],[ODK_DateOfSubmission]]),"00"))</f>
        <v>2022-05</v>
      </c>
    </row>
    <row r="3412" spans="1:16" x14ac:dyDescent="0.25">
      <c r="A3412" s="13">
        <v>3504029</v>
      </c>
      <c r="B3412" s="1">
        <v>1149</v>
      </c>
      <c r="C3412" s="1">
        <v>10301</v>
      </c>
      <c r="D3412" s="6">
        <v>44705.014824155092</v>
      </c>
      <c r="E3412" s="1" t="s">
        <v>1658</v>
      </c>
      <c r="F3412" s="1" t="s">
        <v>68</v>
      </c>
      <c r="G3412" s="1" t="s">
        <v>73</v>
      </c>
      <c r="H3412" s="1" t="s">
        <v>1059</v>
      </c>
      <c r="I3412" s="1" t="s">
        <v>1089</v>
      </c>
      <c r="J3412" s="1" t="s">
        <v>1090</v>
      </c>
      <c r="K3412" s="1">
        <v>31.069166239000001</v>
      </c>
      <c r="L3412" s="1">
        <v>46.283791055999998</v>
      </c>
      <c r="M3412" s="1">
        <v>30</v>
      </c>
      <c r="N3412" s="1" t="s">
        <v>87</v>
      </c>
      <c r="O3412" s="1">
        <v>6</v>
      </c>
      <c r="P3412" t="str">
        <f>_xlfn.CONCAT( YEAR(TblOrigin[[#This Row],[ODK_DateOfSubmission]]), "-",TEXT( MONTH(TblOrigin[[#This Row],[ODK_DateOfSubmission]]),"00"))</f>
        <v>2022-05</v>
      </c>
    </row>
    <row r="3413" spans="1:16" x14ac:dyDescent="0.25">
      <c r="A3413" s="13">
        <v>3504029</v>
      </c>
      <c r="B3413" s="1">
        <v>1149</v>
      </c>
      <c r="C3413" s="1">
        <v>10301</v>
      </c>
      <c r="D3413" s="6">
        <v>44705.014824155092</v>
      </c>
      <c r="E3413" s="1" t="s">
        <v>1658</v>
      </c>
      <c r="F3413" s="1" t="s">
        <v>68</v>
      </c>
      <c r="G3413" s="1" t="s">
        <v>73</v>
      </c>
      <c r="H3413" s="1" t="s">
        <v>1059</v>
      </c>
      <c r="I3413" s="1" t="s">
        <v>1089</v>
      </c>
      <c r="J3413" s="1" t="s">
        <v>1090</v>
      </c>
      <c r="K3413" s="1">
        <v>31.069166239000001</v>
      </c>
      <c r="L3413" s="1">
        <v>46.283791055999998</v>
      </c>
      <c r="M3413" s="1">
        <v>30</v>
      </c>
      <c r="N3413" s="1" t="s">
        <v>104</v>
      </c>
      <c r="O3413" s="1">
        <v>9</v>
      </c>
      <c r="P3413" t="str">
        <f>_xlfn.CONCAT( YEAR(TblOrigin[[#This Row],[ODK_DateOfSubmission]]), "-",TEXT( MONTH(TblOrigin[[#This Row],[ODK_DateOfSubmission]]),"00"))</f>
        <v>2022-05</v>
      </c>
    </row>
    <row r="3414" spans="1:16" x14ac:dyDescent="0.25">
      <c r="A3414" s="13">
        <v>3504031</v>
      </c>
      <c r="B3414" s="1">
        <v>1207</v>
      </c>
      <c r="C3414" s="1">
        <v>21208</v>
      </c>
      <c r="D3414" s="6">
        <v>44706.010290775463</v>
      </c>
      <c r="E3414" s="1" t="s">
        <v>1658</v>
      </c>
      <c r="F3414" s="1" t="s">
        <v>68</v>
      </c>
      <c r="G3414" s="1" t="s">
        <v>73</v>
      </c>
      <c r="H3414" s="1" t="s">
        <v>1059</v>
      </c>
      <c r="I3414" s="1" t="s">
        <v>1091</v>
      </c>
      <c r="J3414" s="1" t="s">
        <v>380</v>
      </c>
      <c r="K3414" s="1">
        <v>31.067779245299999</v>
      </c>
      <c r="L3414" s="1">
        <v>46.249674558199999</v>
      </c>
      <c r="M3414" s="1">
        <v>39</v>
      </c>
      <c r="N3414" s="1" t="s">
        <v>94</v>
      </c>
      <c r="O3414" s="1">
        <v>7</v>
      </c>
      <c r="P3414" t="str">
        <f>_xlfn.CONCAT( YEAR(TblOrigin[[#This Row],[ODK_DateOfSubmission]]), "-",TEXT( MONTH(TblOrigin[[#This Row],[ODK_DateOfSubmission]]),"00"))</f>
        <v>2022-05</v>
      </c>
    </row>
    <row r="3415" spans="1:16" x14ac:dyDescent="0.25">
      <c r="A3415" s="13">
        <v>3504031</v>
      </c>
      <c r="B3415" s="1">
        <v>1207</v>
      </c>
      <c r="C3415" s="1">
        <v>21208</v>
      </c>
      <c r="D3415" s="6">
        <v>44706.010290775463</v>
      </c>
      <c r="E3415" s="1" t="s">
        <v>1658</v>
      </c>
      <c r="F3415" s="1" t="s">
        <v>68</v>
      </c>
      <c r="G3415" s="1" t="s">
        <v>73</v>
      </c>
      <c r="H3415" s="1" t="s">
        <v>1059</v>
      </c>
      <c r="I3415" s="1" t="s">
        <v>1091</v>
      </c>
      <c r="J3415" s="1" t="s">
        <v>380</v>
      </c>
      <c r="K3415" s="1">
        <v>31.067779245299999</v>
      </c>
      <c r="L3415" s="1">
        <v>46.249674558199999</v>
      </c>
      <c r="M3415" s="1">
        <v>39</v>
      </c>
      <c r="N3415" s="1" t="s">
        <v>66</v>
      </c>
      <c r="O3415" s="1">
        <v>17</v>
      </c>
      <c r="P3415" t="str">
        <f>_xlfn.CONCAT( YEAR(TblOrigin[[#This Row],[ODK_DateOfSubmission]]), "-",TEXT( MONTH(TblOrigin[[#This Row],[ODK_DateOfSubmission]]),"00"))</f>
        <v>2022-05</v>
      </c>
    </row>
    <row r="3416" spans="1:16" x14ac:dyDescent="0.25">
      <c r="A3416" s="13">
        <v>3504031</v>
      </c>
      <c r="B3416" s="1">
        <v>1207</v>
      </c>
      <c r="C3416" s="1">
        <v>21208</v>
      </c>
      <c r="D3416" s="6">
        <v>44706.010290775463</v>
      </c>
      <c r="E3416" s="1" t="s">
        <v>1658</v>
      </c>
      <c r="F3416" s="1" t="s">
        <v>68</v>
      </c>
      <c r="G3416" s="1" t="s">
        <v>73</v>
      </c>
      <c r="H3416" s="1" t="s">
        <v>1059</v>
      </c>
      <c r="I3416" s="1" t="s">
        <v>1091</v>
      </c>
      <c r="J3416" s="1" t="s">
        <v>380</v>
      </c>
      <c r="K3416" s="1">
        <v>31.067779245299999</v>
      </c>
      <c r="L3416" s="1">
        <v>46.249674558199999</v>
      </c>
      <c r="M3416" s="1">
        <v>39</v>
      </c>
      <c r="N3416" s="1" t="s">
        <v>74</v>
      </c>
      <c r="O3416" s="1">
        <v>5</v>
      </c>
      <c r="P3416" t="str">
        <f>_xlfn.CONCAT( YEAR(TblOrigin[[#This Row],[ODK_DateOfSubmission]]), "-",TEXT( MONTH(TblOrigin[[#This Row],[ODK_DateOfSubmission]]),"00"))</f>
        <v>2022-05</v>
      </c>
    </row>
    <row r="3417" spans="1:16" x14ac:dyDescent="0.25">
      <c r="A3417" s="13">
        <v>3504031</v>
      </c>
      <c r="B3417" s="1">
        <v>1207</v>
      </c>
      <c r="C3417" s="1">
        <v>21208</v>
      </c>
      <c r="D3417" s="6">
        <v>44706.010290775463</v>
      </c>
      <c r="E3417" s="1" t="s">
        <v>1658</v>
      </c>
      <c r="F3417" s="1" t="s">
        <v>68</v>
      </c>
      <c r="G3417" s="1" t="s">
        <v>73</v>
      </c>
      <c r="H3417" s="1" t="s">
        <v>1059</v>
      </c>
      <c r="I3417" s="1" t="s">
        <v>1091</v>
      </c>
      <c r="J3417" s="1" t="s">
        <v>380</v>
      </c>
      <c r="K3417" s="1">
        <v>31.067779245299999</v>
      </c>
      <c r="L3417" s="1">
        <v>46.249674558199999</v>
      </c>
      <c r="M3417" s="1">
        <v>39</v>
      </c>
      <c r="N3417" s="1" t="s">
        <v>129</v>
      </c>
      <c r="O3417" s="1">
        <v>5</v>
      </c>
      <c r="P3417" t="str">
        <f>_xlfn.CONCAT( YEAR(TblOrigin[[#This Row],[ODK_DateOfSubmission]]), "-",TEXT( MONTH(TblOrigin[[#This Row],[ODK_DateOfSubmission]]),"00"))</f>
        <v>2022-05</v>
      </c>
    </row>
    <row r="3418" spans="1:16" x14ac:dyDescent="0.25">
      <c r="A3418" s="13">
        <v>3504031</v>
      </c>
      <c r="B3418" s="1">
        <v>1207</v>
      </c>
      <c r="C3418" s="1">
        <v>21208</v>
      </c>
      <c r="D3418" s="6">
        <v>44706.010290775463</v>
      </c>
      <c r="E3418" s="1" t="s">
        <v>1658</v>
      </c>
      <c r="F3418" s="1" t="s">
        <v>68</v>
      </c>
      <c r="G3418" s="1" t="s">
        <v>73</v>
      </c>
      <c r="H3418" s="1" t="s">
        <v>1059</v>
      </c>
      <c r="I3418" s="1" t="s">
        <v>1091</v>
      </c>
      <c r="J3418" s="1" t="s">
        <v>380</v>
      </c>
      <c r="K3418" s="1">
        <v>31.067779245299999</v>
      </c>
      <c r="L3418" s="1">
        <v>46.249674558199999</v>
      </c>
      <c r="M3418" s="1">
        <v>39</v>
      </c>
      <c r="N3418" s="1" t="s">
        <v>104</v>
      </c>
      <c r="O3418" s="1">
        <v>5</v>
      </c>
      <c r="P3418" t="str">
        <f>_xlfn.CONCAT( YEAR(TblOrigin[[#This Row],[ODK_DateOfSubmission]]), "-",TEXT( MONTH(TblOrigin[[#This Row],[ODK_DateOfSubmission]]),"00"))</f>
        <v>2022-05</v>
      </c>
    </row>
    <row r="3419" spans="1:16" x14ac:dyDescent="0.25">
      <c r="A3419" s="13">
        <v>3504033</v>
      </c>
      <c r="B3419" s="1">
        <v>652</v>
      </c>
      <c r="C3419" s="1">
        <v>10259</v>
      </c>
      <c r="D3419" s="6">
        <v>44693.473622256941</v>
      </c>
      <c r="E3419" s="1" t="s">
        <v>1658</v>
      </c>
      <c r="F3419" s="1" t="s">
        <v>68</v>
      </c>
      <c r="G3419" s="1" t="s">
        <v>73</v>
      </c>
      <c r="H3419" s="1" t="s">
        <v>1059</v>
      </c>
      <c r="I3419" s="1" t="s">
        <v>1094</v>
      </c>
      <c r="J3419" s="1" t="s">
        <v>1095</v>
      </c>
      <c r="K3419" s="1">
        <v>31.045411312199999</v>
      </c>
      <c r="L3419" s="1">
        <v>46.277832423</v>
      </c>
      <c r="M3419" s="1">
        <v>72</v>
      </c>
      <c r="N3419" s="1" t="s">
        <v>87</v>
      </c>
      <c r="O3419" s="1">
        <v>20</v>
      </c>
      <c r="P3419" t="str">
        <f>_xlfn.CONCAT( YEAR(TblOrigin[[#This Row],[ODK_DateOfSubmission]]), "-",TEXT( MONTH(TblOrigin[[#This Row],[ODK_DateOfSubmission]]),"00"))</f>
        <v>2022-05</v>
      </c>
    </row>
    <row r="3420" spans="1:16" x14ac:dyDescent="0.25">
      <c r="A3420" s="13">
        <v>3504033</v>
      </c>
      <c r="B3420" s="1">
        <v>652</v>
      </c>
      <c r="C3420" s="1">
        <v>10259</v>
      </c>
      <c r="D3420" s="6">
        <v>44693.473622256941</v>
      </c>
      <c r="E3420" s="1" t="s">
        <v>1658</v>
      </c>
      <c r="F3420" s="1" t="s">
        <v>68</v>
      </c>
      <c r="G3420" s="1" t="s">
        <v>73</v>
      </c>
      <c r="H3420" s="1" t="s">
        <v>1059</v>
      </c>
      <c r="I3420" s="1" t="s">
        <v>1094</v>
      </c>
      <c r="J3420" s="1" t="s">
        <v>1095</v>
      </c>
      <c r="K3420" s="1">
        <v>31.045411312199999</v>
      </c>
      <c r="L3420" s="1">
        <v>46.277832423</v>
      </c>
      <c r="M3420" s="1">
        <v>72</v>
      </c>
      <c r="N3420" s="1" t="s">
        <v>78</v>
      </c>
      <c r="O3420" s="1">
        <v>15</v>
      </c>
      <c r="P3420" t="str">
        <f>_xlfn.CONCAT( YEAR(TblOrigin[[#This Row],[ODK_DateOfSubmission]]), "-",TEXT( MONTH(TblOrigin[[#This Row],[ODK_DateOfSubmission]]),"00"))</f>
        <v>2022-05</v>
      </c>
    </row>
    <row r="3421" spans="1:16" x14ac:dyDescent="0.25">
      <c r="A3421" s="13">
        <v>3504033</v>
      </c>
      <c r="B3421" s="1">
        <v>652</v>
      </c>
      <c r="C3421" s="1">
        <v>10259</v>
      </c>
      <c r="D3421" s="6">
        <v>44693.473622256941</v>
      </c>
      <c r="E3421" s="1" t="s">
        <v>1658</v>
      </c>
      <c r="F3421" s="1" t="s">
        <v>68</v>
      </c>
      <c r="G3421" s="1" t="s">
        <v>73</v>
      </c>
      <c r="H3421" s="1" t="s">
        <v>1059</v>
      </c>
      <c r="I3421" s="1" t="s">
        <v>1094</v>
      </c>
      <c r="J3421" s="1" t="s">
        <v>1095</v>
      </c>
      <c r="K3421" s="1">
        <v>31.045411312199999</v>
      </c>
      <c r="L3421" s="1">
        <v>46.277832423</v>
      </c>
      <c r="M3421" s="1">
        <v>72</v>
      </c>
      <c r="N3421" s="1" t="s">
        <v>82</v>
      </c>
      <c r="O3421" s="1">
        <v>7</v>
      </c>
      <c r="P3421" t="str">
        <f>_xlfn.CONCAT( YEAR(TblOrigin[[#This Row],[ODK_DateOfSubmission]]), "-",TEXT( MONTH(TblOrigin[[#This Row],[ODK_DateOfSubmission]]),"00"))</f>
        <v>2022-05</v>
      </c>
    </row>
    <row r="3422" spans="1:16" x14ac:dyDescent="0.25">
      <c r="A3422" s="13">
        <v>3504033</v>
      </c>
      <c r="B3422" s="1">
        <v>652</v>
      </c>
      <c r="C3422" s="1">
        <v>10259</v>
      </c>
      <c r="D3422" s="6">
        <v>44693.473622256941</v>
      </c>
      <c r="E3422" s="1" t="s">
        <v>1658</v>
      </c>
      <c r="F3422" s="1" t="s">
        <v>68</v>
      </c>
      <c r="G3422" s="1" t="s">
        <v>73</v>
      </c>
      <c r="H3422" s="1" t="s">
        <v>1059</v>
      </c>
      <c r="I3422" s="1" t="s">
        <v>1094</v>
      </c>
      <c r="J3422" s="1" t="s">
        <v>1095</v>
      </c>
      <c r="K3422" s="1">
        <v>31.045411312199999</v>
      </c>
      <c r="L3422" s="1">
        <v>46.277832423</v>
      </c>
      <c r="M3422" s="1">
        <v>72</v>
      </c>
      <c r="N3422" s="1" t="s">
        <v>66</v>
      </c>
      <c r="O3422" s="1">
        <v>15</v>
      </c>
      <c r="P3422" t="str">
        <f>_xlfn.CONCAT( YEAR(TblOrigin[[#This Row],[ODK_DateOfSubmission]]), "-",TEXT( MONTH(TblOrigin[[#This Row],[ODK_DateOfSubmission]]),"00"))</f>
        <v>2022-05</v>
      </c>
    </row>
    <row r="3423" spans="1:16" x14ac:dyDescent="0.25">
      <c r="A3423" s="13">
        <v>3504033</v>
      </c>
      <c r="B3423" s="1">
        <v>652</v>
      </c>
      <c r="C3423" s="1">
        <v>10259</v>
      </c>
      <c r="D3423" s="6">
        <v>44693.473622256941</v>
      </c>
      <c r="E3423" s="1" t="s">
        <v>1658</v>
      </c>
      <c r="F3423" s="1" t="s">
        <v>68</v>
      </c>
      <c r="G3423" s="1" t="s">
        <v>73</v>
      </c>
      <c r="H3423" s="1" t="s">
        <v>1059</v>
      </c>
      <c r="I3423" s="1" t="s">
        <v>1094</v>
      </c>
      <c r="J3423" s="1" t="s">
        <v>1095</v>
      </c>
      <c r="K3423" s="1">
        <v>31.045411312199999</v>
      </c>
      <c r="L3423" s="1">
        <v>46.277832423</v>
      </c>
      <c r="M3423" s="1">
        <v>72</v>
      </c>
      <c r="N3423" s="1" t="s">
        <v>90</v>
      </c>
      <c r="O3423" s="1">
        <v>15</v>
      </c>
      <c r="P3423" t="str">
        <f>_xlfn.CONCAT( YEAR(TblOrigin[[#This Row],[ODK_DateOfSubmission]]), "-",TEXT( MONTH(TblOrigin[[#This Row],[ODK_DateOfSubmission]]),"00"))</f>
        <v>2022-05</v>
      </c>
    </row>
    <row r="3424" spans="1:16" x14ac:dyDescent="0.25">
      <c r="A3424" s="13">
        <v>3504036</v>
      </c>
      <c r="B3424" s="1">
        <v>1706</v>
      </c>
      <c r="C3424" s="1">
        <v>23683</v>
      </c>
      <c r="D3424" s="6">
        <v>44716.497714618054</v>
      </c>
      <c r="E3424" s="1" t="s">
        <v>1658</v>
      </c>
      <c r="F3424" s="1" t="s">
        <v>68</v>
      </c>
      <c r="G3424" s="1" t="s">
        <v>73</v>
      </c>
      <c r="H3424" s="1" t="s">
        <v>1059</v>
      </c>
      <c r="I3424" s="1" t="s">
        <v>1096</v>
      </c>
      <c r="J3424" s="1" t="s">
        <v>1097</v>
      </c>
      <c r="K3424" s="1">
        <v>31.03290329</v>
      </c>
      <c r="L3424" s="1">
        <v>46.251552429999997</v>
      </c>
      <c r="M3424" s="1">
        <v>8</v>
      </c>
      <c r="N3424" s="1" t="s">
        <v>78</v>
      </c>
      <c r="O3424" s="1">
        <v>4</v>
      </c>
      <c r="P3424" t="str">
        <f>_xlfn.CONCAT( YEAR(TblOrigin[[#This Row],[ODK_DateOfSubmission]]), "-",TEXT( MONTH(TblOrigin[[#This Row],[ODK_DateOfSubmission]]),"00"))</f>
        <v>2022-06</v>
      </c>
    </row>
    <row r="3425" spans="1:16" x14ac:dyDescent="0.25">
      <c r="A3425" s="13">
        <v>3504036</v>
      </c>
      <c r="B3425" s="1">
        <v>1706</v>
      </c>
      <c r="C3425" s="1">
        <v>23683</v>
      </c>
      <c r="D3425" s="6">
        <v>44716.497714618054</v>
      </c>
      <c r="E3425" s="1" t="s">
        <v>1658</v>
      </c>
      <c r="F3425" s="1" t="s">
        <v>68</v>
      </c>
      <c r="G3425" s="1" t="s">
        <v>73</v>
      </c>
      <c r="H3425" s="1" t="s">
        <v>1059</v>
      </c>
      <c r="I3425" s="1" t="s">
        <v>1096</v>
      </c>
      <c r="J3425" s="1" t="s">
        <v>1097</v>
      </c>
      <c r="K3425" s="1">
        <v>31.03290329</v>
      </c>
      <c r="L3425" s="1">
        <v>46.251552429999997</v>
      </c>
      <c r="M3425" s="1">
        <v>8</v>
      </c>
      <c r="N3425" s="1" t="s">
        <v>90</v>
      </c>
      <c r="O3425" s="1">
        <v>2</v>
      </c>
      <c r="P3425" t="str">
        <f>_xlfn.CONCAT( YEAR(TblOrigin[[#This Row],[ODK_DateOfSubmission]]), "-",TEXT( MONTH(TblOrigin[[#This Row],[ODK_DateOfSubmission]]),"00"))</f>
        <v>2022-06</v>
      </c>
    </row>
    <row r="3426" spans="1:16" x14ac:dyDescent="0.25">
      <c r="A3426" s="13">
        <v>3504036</v>
      </c>
      <c r="B3426" s="1">
        <v>1706</v>
      </c>
      <c r="C3426" s="1">
        <v>23683</v>
      </c>
      <c r="D3426" s="6">
        <v>44716.497714618054</v>
      </c>
      <c r="E3426" s="1" t="s">
        <v>1658</v>
      </c>
      <c r="F3426" s="1" t="s">
        <v>68</v>
      </c>
      <c r="G3426" s="1" t="s">
        <v>73</v>
      </c>
      <c r="H3426" s="1" t="s">
        <v>1059</v>
      </c>
      <c r="I3426" s="1" t="s">
        <v>1096</v>
      </c>
      <c r="J3426" s="1" t="s">
        <v>1097</v>
      </c>
      <c r="K3426" s="1">
        <v>31.03290329</v>
      </c>
      <c r="L3426" s="1">
        <v>46.251552429999997</v>
      </c>
      <c r="M3426" s="1">
        <v>8</v>
      </c>
      <c r="N3426" s="1" t="s">
        <v>66</v>
      </c>
      <c r="O3426" s="1">
        <v>2</v>
      </c>
      <c r="P3426" t="str">
        <f>_xlfn.CONCAT( YEAR(TblOrigin[[#This Row],[ODK_DateOfSubmission]]), "-",TEXT( MONTH(TblOrigin[[#This Row],[ODK_DateOfSubmission]]),"00"))</f>
        <v>2022-06</v>
      </c>
    </row>
    <row r="3427" spans="1:16" x14ac:dyDescent="0.25">
      <c r="A3427" s="13">
        <v>3504041</v>
      </c>
      <c r="B3427" s="1">
        <v>1267</v>
      </c>
      <c r="C3427" s="1">
        <v>25533</v>
      </c>
      <c r="D3427" s="6">
        <v>44707.479820520835</v>
      </c>
      <c r="E3427" s="1" t="s">
        <v>1658</v>
      </c>
      <c r="F3427" s="1" t="s">
        <v>68</v>
      </c>
      <c r="G3427" s="1" t="s">
        <v>73</v>
      </c>
      <c r="H3427" s="1" t="s">
        <v>1059</v>
      </c>
      <c r="I3427" s="1" t="s">
        <v>1098</v>
      </c>
      <c r="J3427" s="1" t="s">
        <v>1099</v>
      </c>
      <c r="K3427" s="1">
        <v>31.080862144499999</v>
      </c>
      <c r="L3427" s="1">
        <v>46.240087203599998</v>
      </c>
      <c r="M3427" s="1">
        <v>124</v>
      </c>
      <c r="N3427" s="1" t="s">
        <v>94</v>
      </c>
      <c r="O3427" s="1">
        <v>33</v>
      </c>
      <c r="P3427" t="str">
        <f>_xlfn.CONCAT( YEAR(TblOrigin[[#This Row],[ODK_DateOfSubmission]]), "-",TEXT( MONTH(TblOrigin[[#This Row],[ODK_DateOfSubmission]]),"00"))</f>
        <v>2022-05</v>
      </c>
    </row>
    <row r="3428" spans="1:16" x14ac:dyDescent="0.25">
      <c r="A3428" s="13">
        <v>3504041</v>
      </c>
      <c r="B3428" s="1">
        <v>1267</v>
      </c>
      <c r="C3428" s="1">
        <v>25533</v>
      </c>
      <c r="D3428" s="6">
        <v>44707.479820520835</v>
      </c>
      <c r="E3428" s="1" t="s">
        <v>1658</v>
      </c>
      <c r="F3428" s="1" t="s">
        <v>68</v>
      </c>
      <c r="G3428" s="1" t="s">
        <v>73</v>
      </c>
      <c r="H3428" s="1" t="s">
        <v>1059</v>
      </c>
      <c r="I3428" s="1" t="s">
        <v>1098</v>
      </c>
      <c r="J3428" s="1" t="s">
        <v>1099</v>
      </c>
      <c r="K3428" s="1">
        <v>31.080862144499999</v>
      </c>
      <c r="L3428" s="1">
        <v>46.240087203599998</v>
      </c>
      <c r="M3428" s="1">
        <v>124</v>
      </c>
      <c r="N3428" s="1" t="s">
        <v>78</v>
      </c>
      <c r="O3428" s="1">
        <v>27</v>
      </c>
      <c r="P3428" t="str">
        <f>_xlfn.CONCAT( YEAR(TblOrigin[[#This Row],[ODK_DateOfSubmission]]), "-",TEXT( MONTH(TblOrigin[[#This Row],[ODK_DateOfSubmission]]),"00"))</f>
        <v>2022-05</v>
      </c>
    </row>
    <row r="3429" spans="1:16" x14ac:dyDescent="0.25">
      <c r="A3429" s="13">
        <v>3504041</v>
      </c>
      <c r="B3429" s="1">
        <v>1267</v>
      </c>
      <c r="C3429" s="1">
        <v>25533</v>
      </c>
      <c r="D3429" s="6">
        <v>44707.479820520835</v>
      </c>
      <c r="E3429" s="1" t="s">
        <v>1658</v>
      </c>
      <c r="F3429" s="1" t="s">
        <v>68</v>
      </c>
      <c r="G3429" s="1" t="s">
        <v>73</v>
      </c>
      <c r="H3429" s="1" t="s">
        <v>1059</v>
      </c>
      <c r="I3429" s="1" t="s">
        <v>1098</v>
      </c>
      <c r="J3429" s="1" t="s">
        <v>1099</v>
      </c>
      <c r="K3429" s="1">
        <v>31.080862144499999</v>
      </c>
      <c r="L3429" s="1">
        <v>46.240087203599998</v>
      </c>
      <c r="M3429" s="1">
        <v>124</v>
      </c>
      <c r="N3429" s="1" t="s">
        <v>104</v>
      </c>
      <c r="O3429" s="1">
        <v>15</v>
      </c>
      <c r="P3429" t="str">
        <f>_xlfn.CONCAT( YEAR(TblOrigin[[#This Row],[ODK_DateOfSubmission]]), "-",TEXT( MONTH(TblOrigin[[#This Row],[ODK_DateOfSubmission]]),"00"))</f>
        <v>2022-05</v>
      </c>
    </row>
    <row r="3430" spans="1:16" x14ac:dyDescent="0.25">
      <c r="A3430" s="13">
        <v>3504041</v>
      </c>
      <c r="B3430" s="1">
        <v>1267</v>
      </c>
      <c r="C3430" s="1">
        <v>25533</v>
      </c>
      <c r="D3430" s="6">
        <v>44707.479820520835</v>
      </c>
      <c r="E3430" s="1" t="s">
        <v>1658</v>
      </c>
      <c r="F3430" s="1" t="s">
        <v>68</v>
      </c>
      <c r="G3430" s="1" t="s">
        <v>73</v>
      </c>
      <c r="H3430" s="1" t="s">
        <v>1059</v>
      </c>
      <c r="I3430" s="1" t="s">
        <v>1098</v>
      </c>
      <c r="J3430" s="1" t="s">
        <v>1099</v>
      </c>
      <c r="K3430" s="1">
        <v>31.080862144499999</v>
      </c>
      <c r="L3430" s="1">
        <v>46.240087203599998</v>
      </c>
      <c r="M3430" s="1">
        <v>124</v>
      </c>
      <c r="N3430" s="1" t="s">
        <v>90</v>
      </c>
      <c r="O3430" s="1">
        <v>31</v>
      </c>
      <c r="P3430" t="str">
        <f>_xlfn.CONCAT( YEAR(TblOrigin[[#This Row],[ODK_DateOfSubmission]]), "-",TEXT( MONTH(TblOrigin[[#This Row],[ODK_DateOfSubmission]]),"00"))</f>
        <v>2022-05</v>
      </c>
    </row>
    <row r="3431" spans="1:16" x14ac:dyDescent="0.25">
      <c r="A3431" s="13">
        <v>3504041</v>
      </c>
      <c r="B3431" s="1">
        <v>1267</v>
      </c>
      <c r="C3431" s="1">
        <v>25533</v>
      </c>
      <c r="D3431" s="6">
        <v>44707.479820520835</v>
      </c>
      <c r="E3431" s="1" t="s">
        <v>1658</v>
      </c>
      <c r="F3431" s="1" t="s">
        <v>68</v>
      </c>
      <c r="G3431" s="1" t="s">
        <v>73</v>
      </c>
      <c r="H3431" s="1" t="s">
        <v>1059</v>
      </c>
      <c r="I3431" s="1" t="s">
        <v>1098</v>
      </c>
      <c r="J3431" s="1" t="s">
        <v>1099</v>
      </c>
      <c r="K3431" s="1">
        <v>31.080862144499999</v>
      </c>
      <c r="L3431" s="1">
        <v>46.240087203599998</v>
      </c>
      <c r="M3431" s="1">
        <v>124</v>
      </c>
      <c r="N3431" s="1" t="s">
        <v>74</v>
      </c>
      <c r="O3431" s="1">
        <v>7</v>
      </c>
      <c r="P3431" t="str">
        <f>_xlfn.CONCAT( YEAR(TblOrigin[[#This Row],[ODK_DateOfSubmission]]), "-",TEXT( MONTH(TblOrigin[[#This Row],[ODK_DateOfSubmission]]),"00"))</f>
        <v>2022-05</v>
      </c>
    </row>
    <row r="3432" spans="1:16" x14ac:dyDescent="0.25">
      <c r="A3432" s="13">
        <v>3504041</v>
      </c>
      <c r="B3432" s="1">
        <v>1267</v>
      </c>
      <c r="C3432" s="1">
        <v>25533</v>
      </c>
      <c r="D3432" s="6">
        <v>44707.479820520835</v>
      </c>
      <c r="E3432" s="1" t="s">
        <v>1658</v>
      </c>
      <c r="F3432" s="1" t="s">
        <v>68</v>
      </c>
      <c r="G3432" s="1" t="s">
        <v>73</v>
      </c>
      <c r="H3432" s="1" t="s">
        <v>1059</v>
      </c>
      <c r="I3432" s="1" t="s">
        <v>1098</v>
      </c>
      <c r="J3432" s="1" t="s">
        <v>1099</v>
      </c>
      <c r="K3432" s="1">
        <v>31.080862144499999</v>
      </c>
      <c r="L3432" s="1">
        <v>46.240087203599998</v>
      </c>
      <c r="M3432" s="1">
        <v>124</v>
      </c>
      <c r="N3432" s="1" t="s">
        <v>87</v>
      </c>
      <c r="O3432" s="1">
        <v>11</v>
      </c>
      <c r="P3432" t="str">
        <f>_xlfn.CONCAT( YEAR(TblOrigin[[#This Row],[ODK_DateOfSubmission]]), "-",TEXT( MONTH(TblOrigin[[#This Row],[ODK_DateOfSubmission]]),"00"))</f>
        <v>2022-05</v>
      </c>
    </row>
    <row r="3433" spans="1:16" x14ac:dyDescent="0.25">
      <c r="A3433" s="13">
        <v>3504042</v>
      </c>
      <c r="B3433" s="1">
        <v>1145</v>
      </c>
      <c r="C3433" s="1">
        <v>10263</v>
      </c>
      <c r="D3433" s="6">
        <v>44704.824010335651</v>
      </c>
      <c r="E3433" s="1" t="s">
        <v>1658</v>
      </c>
      <c r="F3433" s="1" t="s">
        <v>68</v>
      </c>
      <c r="G3433" s="1" t="s">
        <v>73</v>
      </c>
      <c r="H3433" s="1" t="s">
        <v>1059</v>
      </c>
      <c r="I3433" s="1" t="s">
        <v>1100</v>
      </c>
      <c r="J3433" s="1" t="s">
        <v>1101</v>
      </c>
      <c r="K3433" s="1">
        <v>31.0802066016</v>
      </c>
      <c r="L3433" s="1">
        <v>46.235693895300003</v>
      </c>
      <c r="M3433" s="1">
        <v>30</v>
      </c>
      <c r="N3433" s="1" t="s">
        <v>94</v>
      </c>
      <c r="O3433" s="1">
        <v>15</v>
      </c>
      <c r="P3433" t="str">
        <f>_xlfn.CONCAT( YEAR(TblOrigin[[#This Row],[ODK_DateOfSubmission]]), "-",TEXT( MONTH(TblOrigin[[#This Row],[ODK_DateOfSubmission]]),"00"))</f>
        <v>2022-05</v>
      </c>
    </row>
    <row r="3434" spans="1:16" x14ac:dyDescent="0.25">
      <c r="A3434" s="13">
        <v>3504042</v>
      </c>
      <c r="B3434" s="1">
        <v>1145</v>
      </c>
      <c r="C3434" s="1">
        <v>10263</v>
      </c>
      <c r="D3434" s="6">
        <v>44704.824010335651</v>
      </c>
      <c r="E3434" s="1" t="s">
        <v>1658</v>
      </c>
      <c r="F3434" s="1" t="s">
        <v>68</v>
      </c>
      <c r="G3434" s="1" t="s">
        <v>73</v>
      </c>
      <c r="H3434" s="1" t="s">
        <v>1059</v>
      </c>
      <c r="I3434" s="1" t="s">
        <v>1100</v>
      </c>
      <c r="J3434" s="1" t="s">
        <v>1101</v>
      </c>
      <c r="K3434" s="1">
        <v>31.0802066016</v>
      </c>
      <c r="L3434" s="1">
        <v>46.235693895300003</v>
      </c>
      <c r="M3434" s="1">
        <v>30</v>
      </c>
      <c r="N3434" s="1" t="s">
        <v>87</v>
      </c>
      <c r="O3434" s="1">
        <v>5</v>
      </c>
      <c r="P3434" t="str">
        <f>_xlfn.CONCAT( YEAR(TblOrigin[[#This Row],[ODK_DateOfSubmission]]), "-",TEXT( MONTH(TblOrigin[[#This Row],[ODK_DateOfSubmission]]),"00"))</f>
        <v>2022-05</v>
      </c>
    </row>
    <row r="3435" spans="1:16" x14ac:dyDescent="0.25">
      <c r="A3435" s="13">
        <v>3504042</v>
      </c>
      <c r="B3435" s="1">
        <v>1145</v>
      </c>
      <c r="C3435" s="1">
        <v>10263</v>
      </c>
      <c r="D3435" s="6">
        <v>44704.824010335651</v>
      </c>
      <c r="E3435" s="1" t="s">
        <v>1658</v>
      </c>
      <c r="F3435" s="1" t="s">
        <v>68</v>
      </c>
      <c r="G3435" s="1" t="s">
        <v>73</v>
      </c>
      <c r="H3435" s="1" t="s">
        <v>1059</v>
      </c>
      <c r="I3435" s="1" t="s">
        <v>1100</v>
      </c>
      <c r="J3435" s="1" t="s">
        <v>1101</v>
      </c>
      <c r="K3435" s="1">
        <v>31.0802066016</v>
      </c>
      <c r="L3435" s="1">
        <v>46.235693895300003</v>
      </c>
      <c r="M3435" s="1">
        <v>30</v>
      </c>
      <c r="N3435" s="1" t="s">
        <v>104</v>
      </c>
      <c r="O3435" s="1">
        <v>10</v>
      </c>
      <c r="P3435" t="str">
        <f>_xlfn.CONCAT( YEAR(TblOrigin[[#This Row],[ODK_DateOfSubmission]]), "-",TEXT( MONTH(TblOrigin[[#This Row],[ODK_DateOfSubmission]]),"00"))</f>
        <v>2022-05</v>
      </c>
    </row>
    <row r="3436" spans="1:16" x14ac:dyDescent="0.25">
      <c r="A3436" s="13">
        <v>3504051</v>
      </c>
      <c r="B3436" s="1">
        <v>1208</v>
      </c>
      <c r="C3436" s="1">
        <v>23685</v>
      </c>
      <c r="D3436" s="6">
        <v>44706.010310150465</v>
      </c>
      <c r="E3436" s="1" t="s">
        <v>1658</v>
      </c>
      <c r="F3436" s="1" t="s">
        <v>68</v>
      </c>
      <c r="G3436" s="1" t="s">
        <v>73</v>
      </c>
      <c r="H3436" s="1" t="s">
        <v>1059</v>
      </c>
      <c r="I3436" s="1" t="s">
        <v>1108</v>
      </c>
      <c r="J3436" s="1" t="s">
        <v>1109</v>
      </c>
      <c r="K3436" s="1">
        <v>31.087265559999999</v>
      </c>
      <c r="L3436" s="1">
        <v>46.241235476500002</v>
      </c>
      <c r="M3436" s="1">
        <v>16</v>
      </c>
      <c r="N3436" s="1" t="s">
        <v>94</v>
      </c>
      <c r="O3436" s="1">
        <v>6</v>
      </c>
      <c r="P3436" t="str">
        <f>_xlfn.CONCAT( YEAR(TblOrigin[[#This Row],[ODK_DateOfSubmission]]), "-",TEXT( MONTH(TblOrigin[[#This Row],[ODK_DateOfSubmission]]),"00"))</f>
        <v>2022-05</v>
      </c>
    </row>
    <row r="3437" spans="1:16" x14ac:dyDescent="0.25">
      <c r="A3437" s="13">
        <v>3504051</v>
      </c>
      <c r="B3437" s="1">
        <v>1208</v>
      </c>
      <c r="C3437" s="1">
        <v>23685</v>
      </c>
      <c r="D3437" s="6">
        <v>44706.010310150465</v>
      </c>
      <c r="E3437" s="1" t="s">
        <v>1658</v>
      </c>
      <c r="F3437" s="1" t="s">
        <v>68</v>
      </c>
      <c r="G3437" s="1" t="s">
        <v>73</v>
      </c>
      <c r="H3437" s="1" t="s">
        <v>1059</v>
      </c>
      <c r="I3437" s="1" t="s">
        <v>1108</v>
      </c>
      <c r="J3437" s="1" t="s">
        <v>1109</v>
      </c>
      <c r="K3437" s="1">
        <v>31.087265559999999</v>
      </c>
      <c r="L3437" s="1">
        <v>46.241235476500002</v>
      </c>
      <c r="M3437" s="1">
        <v>16</v>
      </c>
      <c r="N3437" s="1" t="s">
        <v>66</v>
      </c>
      <c r="O3437" s="1">
        <v>4</v>
      </c>
      <c r="P3437" t="str">
        <f>_xlfn.CONCAT( YEAR(TblOrigin[[#This Row],[ODK_DateOfSubmission]]), "-",TEXT( MONTH(TblOrigin[[#This Row],[ODK_DateOfSubmission]]),"00"))</f>
        <v>2022-05</v>
      </c>
    </row>
    <row r="3438" spans="1:16" x14ac:dyDescent="0.25">
      <c r="A3438" s="13">
        <v>3504051</v>
      </c>
      <c r="B3438" s="1">
        <v>1208</v>
      </c>
      <c r="C3438" s="1">
        <v>23685</v>
      </c>
      <c r="D3438" s="6">
        <v>44706.010310150465</v>
      </c>
      <c r="E3438" s="1" t="s">
        <v>1658</v>
      </c>
      <c r="F3438" s="1" t="s">
        <v>68</v>
      </c>
      <c r="G3438" s="1" t="s">
        <v>73</v>
      </c>
      <c r="H3438" s="1" t="s">
        <v>1059</v>
      </c>
      <c r="I3438" s="1" t="s">
        <v>1108</v>
      </c>
      <c r="J3438" s="1" t="s">
        <v>1109</v>
      </c>
      <c r="K3438" s="1">
        <v>31.087265559999999</v>
      </c>
      <c r="L3438" s="1">
        <v>46.241235476500002</v>
      </c>
      <c r="M3438" s="1">
        <v>16</v>
      </c>
      <c r="N3438" s="1" t="s">
        <v>87</v>
      </c>
      <c r="O3438" s="1">
        <v>3</v>
      </c>
      <c r="P3438" t="str">
        <f>_xlfn.CONCAT( YEAR(TblOrigin[[#This Row],[ODK_DateOfSubmission]]), "-",TEXT( MONTH(TblOrigin[[#This Row],[ODK_DateOfSubmission]]),"00"))</f>
        <v>2022-05</v>
      </c>
    </row>
    <row r="3439" spans="1:16" x14ac:dyDescent="0.25">
      <c r="A3439" s="13">
        <v>3504051</v>
      </c>
      <c r="B3439" s="1">
        <v>1208</v>
      </c>
      <c r="C3439" s="1">
        <v>23685</v>
      </c>
      <c r="D3439" s="6">
        <v>44706.010310150465</v>
      </c>
      <c r="E3439" s="1" t="s">
        <v>1658</v>
      </c>
      <c r="F3439" s="1" t="s">
        <v>68</v>
      </c>
      <c r="G3439" s="1" t="s">
        <v>73</v>
      </c>
      <c r="H3439" s="1" t="s">
        <v>1059</v>
      </c>
      <c r="I3439" s="1" t="s">
        <v>1108</v>
      </c>
      <c r="J3439" s="1" t="s">
        <v>1109</v>
      </c>
      <c r="K3439" s="1">
        <v>31.087265559999999</v>
      </c>
      <c r="L3439" s="1">
        <v>46.241235476500002</v>
      </c>
      <c r="M3439" s="1">
        <v>16</v>
      </c>
      <c r="N3439" s="1" t="s">
        <v>90</v>
      </c>
      <c r="O3439" s="1">
        <v>3</v>
      </c>
      <c r="P3439" t="str">
        <f>_xlfn.CONCAT( YEAR(TblOrigin[[#This Row],[ODK_DateOfSubmission]]), "-",TEXT( MONTH(TblOrigin[[#This Row],[ODK_DateOfSubmission]]),"00"))</f>
        <v>2022-05</v>
      </c>
    </row>
    <row r="3440" spans="1:16" x14ac:dyDescent="0.25">
      <c r="A3440" s="13">
        <v>3504054</v>
      </c>
      <c r="B3440" s="1">
        <v>2125</v>
      </c>
      <c r="C3440" s="1">
        <v>9427</v>
      </c>
      <c r="D3440" s="6">
        <v>44720.692806481478</v>
      </c>
      <c r="E3440" s="1" t="s">
        <v>1658</v>
      </c>
      <c r="F3440" s="1" t="s">
        <v>68</v>
      </c>
      <c r="G3440" s="1" t="s">
        <v>73</v>
      </c>
      <c r="H3440" s="1" t="s">
        <v>1059</v>
      </c>
      <c r="I3440" s="1" t="s">
        <v>1110</v>
      </c>
      <c r="J3440" s="1" t="s">
        <v>1111</v>
      </c>
      <c r="K3440" s="1">
        <v>31.033617899999999</v>
      </c>
      <c r="L3440" s="1">
        <v>46.217652000000001</v>
      </c>
      <c r="M3440" s="1">
        <v>135</v>
      </c>
      <c r="N3440" s="1" t="s">
        <v>78</v>
      </c>
      <c r="O3440" s="1">
        <v>50</v>
      </c>
      <c r="P3440" t="str">
        <f>_xlfn.CONCAT( YEAR(TblOrigin[[#This Row],[ODK_DateOfSubmission]]), "-",TEXT( MONTH(TblOrigin[[#This Row],[ODK_DateOfSubmission]]),"00"))</f>
        <v>2022-06</v>
      </c>
    </row>
    <row r="3441" spans="1:16" x14ac:dyDescent="0.25">
      <c r="A3441" s="13">
        <v>3504054</v>
      </c>
      <c r="B3441" s="1">
        <v>2125</v>
      </c>
      <c r="C3441" s="1">
        <v>9427</v>
      </c>
      <c r="D3441" s="6">
        <v>44720.692806481478</v>
      </c>
      <c r="E3441" s="1" t="s">
        <v>1658</v>
      </c>
      <c r="F3441" s="1" t="s">
        <v>68</v>
      </c>
      <c r="G3441" s="1" t="s">
        <v>73</v>
      </c>
      <c r="H3441" s="1" t="s">
        <v>1059</v>
      </c>
      <c r="I3441" s="1" t="s">
        <v>1110</v>
      </c>
      <c r="J3441" s="1" t="s">
        <v>1111</v>
      </c>
      <c r="K3441" s="1">
        <v>31.033617899999999</v>
      </c>
      <c r="L3441" s="1">
        <v>46.217652000000001</v>
      </c>
      <c r="M3441" s="1">
        <v>135</v>
      </c>
      <c r="N3441" s="1" t="s">
        <v>82</v>
      </c>
      <c r="O3441" s="1">
        <v>25</v>
      </c>
      <c r="P3441" t="str">
        <f>_xlfn.CONCAT( YEAR(TblOrigin[[#This Row],[ODK_DateOfSubmission]]), "-",TEXT( MONTH(TblOrigin[[#This Row],[ODK_DateOfSubmission]]),"00"))</f>
        <v>2022-06</v>
      </c>
    </row>
    <row r="3442" spans="1:16" x14ac:dyDescent="0.25">
      <c r="A3442" s="13">
        <v>3504054</v>
      </c>
      <c r="B3442" s="1">
        <v>2125</v>
      </c>
      <c r="C3442" s="1">
        <v>9427</v>
      </c>
      <c r="D3442" s="6">
        <v>44720.692806481478</v>
      </c>
      <c r="E3442" s="1" t="s">
        <v>1658</v>
      </c>
      <c r="F3442" s="1" t="s">
        <v>68</v>
      </c>
      <c r="G3442" s="1" t="s">
        <v>73</v>
      </c>
      <c r="H3442" s="1" t="s">
        <v>1059</v>
      </c>
      <c r="I3442" s="1" t="s">
        <v>1110</v>
      </c>
      <c r="J3442" s="1" t="s">
        <v>1111</v>
      </c>
      <c r="K3442" s="1">
        <v>31.033617899999999</v>
      </c>
      <c r="L3442" s="1">
        <v>46.217652000000001</v>
      </c>
      <c r="M3442" s="1">
        <v>135</v>
      </c>
      <c r="N3442" s="1" t="s">
        <v>108</v>
      </c>
      <c r="O3442" s="1">
        <v>15</v>
      </c>
      <c r="P3442" t="str">
        <f>_xlfn.CONCAT( YEAR(TblOrigin[[#This Row],[ODK_DateOfSubmission]]), "-",TEXT( MONTH(TblOrigin[[#This Row],[ODK_DateOfSubmission]]),"00"))</f>
        <v>2022-06</v>
      </c>
    </row>
    <row r="3443" spans="1:16" x14ac:dyDescent="0.25">
      <c r="A3443" s="13">
        <v>3504054</v>
      </c>
      <c r="B3443" s="1">
        <v>2125</v>
      </c>
      <c r="C3443" s="1">
        <v>9427</v>
      </c>
      <c r="D3443" s="6">
        <v>44720.692806481478</v>
      </c>
      <c r="E3443" s="1" t="s">
        <v>1658</v>
      </c>
      <c r="F3443" s="1" t="s">
        <v>68</v>
      </c>
      <c r="G3443" s="1" t="s">
        <v>73</v>
      </c>
      <c r="H3443" s="1" t="s">
        <v>1059</v>
      </c>
      <c r="I3443" s="1" t="s">
        <v>1110</v>
      </c>
      <c r="J3443" s="1" t="s">
        <v>1111</v>
      </c>
      <c r="K3443" s="1">
        <v>31.033617899999999</v>
      </c>
      <c r="L3443" s="1">
        <v>46.217652000000001</v>
      </c>
      <c r="M3443" s="1">
        <v>135</v>
      </c>
      <c r="N3443" s="1" t="s">
        <v>101</v>
      </c>
      <c r="O3443" s="1">
        <v>40</v>
      </c>
      <c r="P3443" t="str">
        <f>_xlfn.CONCAT( YEAR(TblOrigin[[#This Row],[ODK_DateOfSubmission]]), "-",TEXT( MONTH(TblOrigin[[#This Row],[ODK_DateOfSubmission]]),"00"))</f>
        <v>2022-06</v>
      </c>
    </row>
    <row r="3444" spans="1:16" x14ac:dyDescent="0.25">
      <c r="A3444" s="13">
        <v>3504054</v>
      </c>
      <c r="B3444" s="1">
        <v>2125</v>
      </c>
      <c r="C3444" s="1">
        <v>9427</v>
      </c>
      <c r="D3444" s="6">
        <v>44720.692806481478</v>
      </c>
      <c r="E3444" s="1" t="s">
        <v>1658</v>
      </c>
      <c r="F3444" s="1" t="s">
        <v>68</v>
      </c>
      <c r="G3444" s="1" t="s">
        <v>73</v>
      </c>
      <c r="H3444" s="1" t="s">
        <v>1059</v>
      </c>
      <c r="I3444" s="1" t="s">
        <v>1110</v>
      </c>
      <c r="J3444" s="1" t="s">
        <v>1111</v>
      </c>
      <c r="K3444" s="1">
        <v>31.033617899999999</v>
      </c>
      <c r="L3444" s="1">
        <v>46.217652000000001</v>
      </c>
      <c r="M3444" s="1">
        <v>135</v>
      </c>
      <c r="N3444" s="1" t="s">
        <v>66</v>
      </c>
      <c r="O3444" s="1">
        <v>5</v>
      </c>
      <c r="P3444" t="str">
        <f>_xlfn.CONCAT( YEAR(TblOrigin[[#This Row],[ODK_DateOfSubmission]]), "-",TEXT( MONTH(TblOrigin[[#This Row],[ODK_DateOfSubmission]]),"00"))</f>
        <v>2022-06</v>
      </c>
    </row>
    <row r="3445" spans="1:16" x14ac:dyDescent="0.25">
      <c r="A3445" s="13">
        <v>3505013</v>
      </c>
      <c r="B3445" s="1">
        <v>1624</v>
      </c>
      <c r="C3445" s="1">
        <v>33809</v>
      </c>
      <c r="D3445" s="6">
        <v>44714.621524386574</v>
      </c>
      <c r="E3445" s="1" t="s">
        <v>1658</v>
      </c>
      <c r="F3445" s="1" t="s">
        <v>68</v>
      </c>
      <c r="G3445" s="1" t="s">
        <v>77</v>
      </c>
      <c r="H3445" s="1" t="s">
        <v>1119</v>
      </c>
      <c r="I3445" s="1" t="s">
        <v>1342</v>
      </c>
      <c r="J3445" s="1" t="s">
        <v>232</v>
      </c>
      <c r="K3445" s="1">
        <v>30.914428999999998</v>
      </c>
      <c r="L3445" s="1">
        <v>46.47878</v>
      </c>
      <c r="M3445" s="1">
        <v>21</v>
      </c>
      <c r="N3445" s="1" t="s">
        <v>94</v>
      </c>
      <c r="O3445" s="1">
        <v>5</v>
      </c>
      <c r="P3445" t="str">
        <f>_xlfn.CONCAT( YEAR(TblOrigin[[#This Row],[ODK_DateOfSubmission]]), "-",TEXT( MONTH(TblOrigin[[#This Row],[ODK_DateOfSubmission]]),"00"))</f>
        <v>2022-06</v>
      </c>
    </row>
    <row r="3446" spans="1:16" x14ac:dyDescent="0.25">
      <c r="A3446" s="13">
        <v>3505013</v>
      </c>
      <c r="B3446" s="1">
        <v>1624</v>
      </c>
      <c r="C3446" s="1">
        <v>33809</v>
      </c>
      <c r="D3446" s="6">
        <v>44714.621524386574</v>
      </c>
      <c r="E3446" s="1" t="s">
        <v>1658</v>
      </c>
      <c r="F3446" s="1" t="s">
        <v>68</v>
      </c>
      <c r="G3446" s="1" t="s">
        <v>77</v>
      </c>
      <c r="H3446" s="1" t="s">
        <v>1119</v>
      </c>
      <c r="I3446" s="1" t="s">
        <v>1342</v>
      </c>
      <c r="J3446" s="1" t="s">
        <v>232</v>
      </c>
      <c r="K3446" s="1">
        <v>30.914428999999998</v>
      </c>
      <c r="L3446" s="1">
        <v>46.47878</v>
      </c>
      <c r="M3446" s="1">
        <v>21</v>
      </c>
      <c r="N3446" s="1" t="s">
        <v>66</v>
      </c>
      <c r="O3446" s="1">
        <v>5</v>
      </c>
      <c r="P3446" t="str">
        <f>_xlfn.CONCAT( YEAR(TblOrigin[[#This Row],[ODK_DateOfSubmission]]), "-",TEXT( MONTH(TblOrigin[[#This Row],[ODK_DateOfSubmission]]),"00"))</f>
        <v>2022-06</v>
      </c>
    </row>
    <row r="3447" spans="1:16" x14ac:dyDescent="0.25">
      <c r="A3447" s="13">
        <v>3505013</v>
      </c>
      <c r="B3447" s="1">
        <v>1624</v>
      </c>
      <c r="C3447" s="1">
        <v>33809</v>
      </c>
      <c r="D3447" s="6">
        <v>44714.621524386574</v>
      </c>
      <c r="E3447" s="1" t="s">
        <v>1658</v>
      </c>
      <c r="F3447" s="1" t="s">
        <v>68</v>
      </c>
      <c r="G3447" s="1" t="s">
        <v>77</v>
      </c>
      <c r="H3447" s="1" t="s">
        <v>1119</v>
      </c>
      <c r="I3447" s="1" t="s">
        <v>1342</v>
      </c>
      <c r="J3447" s="1" t="s">
        <v>232</v>
      </c>
      <c r="K3447" s="1">
        <v>30.914428999999998</v>
      </c>
      <c r="L3447" s="1">
        <v>46.47878</v>
      </c>
      <c r="M3447" s="1">
        <v>21</v>
      </c>
      <c r="N3447" s="1" t="s">
        <v>119</v>
      </c>
      <c r="O3447" s="1">
        <v>7</v>
      </c>
      <c r="P3447" t="str">
        <f>_xlfn.CONCAT( YEAR(TblOrigin[[#This Row],[ODK_DateOfSubmission]]), "-",TEXT( MONTH(TblOrigin[[#This Row],[ODK_DateOfSubmission]]),"00"))</f>
        <v>2022-06</v>
      </c>
    </row>
    <row r="3448" spans="1:16" x14ac:dyDescent="0.25">
      <c r="A3448" s="13">
        <v>3505013</v>
      </c>
      <c r="B3448" s="1">
        <v>1624</v>
      </c>
      <c r="C3448" s="1">
        <v>33809</v>
      </c>
      <c r="D3448" s="6">
        <v>44714.621524386574</v>
      </c>
      <c r="E3448" s="1" t="s">
        <v>1658</v>
      </c>
      <c r="F3448" s="1" t="s">
        <v>68</v>
      </c>
      <c r="G3448" s="1" t="s">
        <v>77</v>
      </c>
      <c r="H3448" s="1" t="s">
        <v>1119</v>
      </c>
      <c r="I3448" s="1" t="s">
        <v>1342</v>
      </c>
      <c r="J3448" s="1" t="s">
        <v>232</v>
      </c>
      <c r="K3448" s="1">
        <v>30.914428999999998</v>
      </c>
      <c r="L3448" s="1">
        <v>46.47878</v>
      </c>
      <c r="M3448" s="1">
        <v>21</v>
      </c>
      <c r="N3448" s="1" t="s">
        <v>129</v>
      </c>
      <c r="O3448" s="1">
        <v>4</v>
      </c>
      <c r="P3448" t="str">
        <f>_xlfn.CONCAT( YEAR(TblOrigin[[#This Row],[ODK_DateOfSubmission]]), "-",TEXT( MONTH(TblOrigin[[#This Row],[ODK_DateOfSubmission]]),"00"))</f>
        <v>2022-06</v>
      </c>
    </row>
    <row r="3449" spans="1:16" x14ac:dyDescent="0.25">
      <c r="A3449" s="13">
        <v>3505002</v>
      </c>
      <c r="B3449" s="1">
        <v>4250</v>
      </c>
      <c r="C3449" s="1">
        <v>24721</v>
      </c>
      <c r="D3449" s="6">
        <v>44748.71918753472</v>
      </c>
      <c r="E3449" s="1" t="s">
        <v>1658</v>
      </c>
      <c r="F3449" s="1" t="s">
        <v>68</v>
      </c>
      <c r="G3449" s="1" t="s">
        <v>77</v>
      </c>
      <c r="H3449" s="1" t="s">
        <v>1112</v>
      </c>
      <c r="I3449" s="1" t="s">
        <v>1113</v>
      </c>
      <c r="J3449" s="1" t="s">
        <v>1114</v>
      </c>
      <c r="K3449" s="1">
        <v>30.956201633799999</v>
      </c>
      <c r="L3449" s="1">
        <v>46.359501579899998</v>
      </c>
      <c r="M3449" s="1">
        <v>13</v>
      </c>
      <c r="N3449" s="1" t="s">
        <v>66</v>
      </c>
      <c r="O3449" s="1">
        <v>8</v>
      </c>
      <c r="P3449" t="str">
        <f>_xlfn.CONCAT( YEAR(TblOrigin[[#This Row],[ODK_DateOfSubmission]]), "-",TEXT( MONTH(TblOrigin[[#This Row],[ODK_DateOfSubmission]]),"00"))</f>
        <v>2022-07</v>
      </c>
    </row>
    <row r="3450" spans="1:16" x14ac:dyDescent="0.25">
      <c r="A3450" s="13">
        <v>3505002</v>
      </c>
      <c r="B3450" s="1">
        <v>4250</v>
      </c>
      <c r="C3450" s="1">
        <v>24721</v>
      </c>
      <c r="D3450" s="6">
        <v>44748.71918753472</v>
      </c>
      <c r="E3450" s="1" t="s">
        <v>1658</v>
      </c>
      <c r="F3450" s="1" t="s">
        <v>68</v>
      </c>
      <c r="G3450" s="1" t="s">
        <v>77</v>
      </c>
      <c r="H3450" s="1" t="s">
        <v>1112</v>
      </c>
      <c r="I3450" s="1" t="s">
        <v>1113</v>
      </c>
      <c r="J3450" s="1" t="s">
        <v>1114</v>
      </c>
      <c r="K3450" s="1">
        <v>30.956201633799999</v>
      </c>
      <c r="L3450" s="1">
        <v>46.359501579899998</v>
      </c>
      <c r="M3450" s="1">
        <v>13</v>
      </c>
      <c r="N3450" s="1" t="s">
        <v>87</v>
      </c>
      <c r="O3450" s="1">
        <v>5</v>
      </c>
      <c r="P3450" t="str">
        <f>_xlfn.CONCAT( YEAR(TblOrigin[[#This Row],[ODK_DateOfSubmission]]), "-",TEXT( MONTH(TblOrigin[[#This Row],[ODK_DateOfSubmission]]),"00"))</f>
        <v>2022-07</v>
      </c>
    </row>
    <row r="3451" spans="1:16" x14ac:dyDescent="0.25">
      <c r="A3451" s="13">
        <v>3505015</v>
      </c>
      <c r="B3451" s="1">
        <v>4113</v>
      </c>
      <c r="C3451" s="1">
        <v>33811</v>
      </c>
      <c r="D3451" s="6">
        <v>44742.475695520836</v>
      </c>
      <c r="E3451" s="1" t="s">
        <v>1658</v>
      </c>
      <c r="F3451" s="1" t="s">
        <v>68</v>
      </c>
      <c r="G3451" s="1" t="s">
        <v>77</v>
      </c>
      <c r="H3451" s="1" t="s">
        <v>1128</v>
      </c>
      <c r="I3451" s="1" t="s">
        <v>1342</v>
      </c>
      <c r="J3451" s="1" t="s">
        <v>232</v>
      </c>
      <c r="K3451" s="1">
        <v>30.882387999999999</v>
      </c>
      <c r="L3451" s="1">
        <v>46.568722000000001</v>
      </c>
      <c r="M3451" s="1">
        <v>25</v>
      </c>
      <c r="N3451" s="1" t="s">
        <v>78</v>
      </c>
      <c r="O3451" s="1">
        <v>10</v>
      </c>
      <c r="P3451" t="str">
        <f>_xlfn.CONCAT( YEAR(TblOrigin[[#This Row],[ODK_DateOfSubmission]]), "-",TEXT( MONTH(TblOrigin[[#This Row],[ODK_DateOfSubmission]]),"00"))</f>
        <v>2022-06</v>
      </c>
    </row>
    <row r="3452" spans="1:16" x14ac:dyDescent="0.25">
      <c r="A3452" s="13">
        <v>3505015</v>
      </c>
      <c r="B3452" s="1">
        <v>4113</v>
      </c>
      <c r="C3452" s="1">
        <v>33811</v>
      </c>
      <c r="D3452" s="6">
        <v>44742.475695520836</v>
      </c>
      <c r="E3452" s="1" t="s">
        <v>1658</v>
      </c>
      <c r="F3452" s="1" t="s">
        <v>68</v>
      </c>
      <c r="G3452" s="1" t="s">
        <v>77</v>
      </c>
      <c r="H3452" s="1" t="s">
        <v>1128</v>
      </c>
      <c r="I3452" s="1" t="s">
        <v>1342</v>
      </c>
      <c r="J3452" s="1" t="s">
        <v>232</v>
      </c>
      <c r="K3452" s="1">
        <v>30.882387999999999</v>
      </c>
      <c r="L3452" s="1">
        <v>46.568722000000001</v>
      </c>
      <c r="M3452" s="1">
        <v>25</v>
      </c>
      <c r="N3452" s="1" t="s">
        <v>66</v>
      </c>
      <c r="O3452" s="1">
        <v>10</v>
      </c>
      <c r="P3452" t="str">
        <f>_xlfn.CONCAT( YEAR(TblOrigin[[#This Row],[ODK_DateOfSubmission]]), "-",TEXT( MONTH(TblOrigin[[#This Row],[ODK_DateOfSubmission]]),"00"))</f>
        <v>2022-06</v>
      </c>
    </row>
    <row r="3453" spans="1:16" x14ac:dyDescent="0.25">
      <c r="A3453" s="13">
        <v>3505015</v>
      </c>
      <c r="B3453" s="1">
        <v>4113</v>
      </c>
      <c r="C3453" s="1">
        <v>33811</v>
      </c>
      <c r="D3453" s="6">
        <v>44742.475695520836</v>
      </c>
      <c r="E3453" s="1" t="s">
        <v>1658</v>
      </c>
      <c r="F3453" s="1" t="s">
        <v>68</v>
      </c>
      <c r="G3453" s="1" t="s">
        <v>77</v>
      </c>
      <c r="H3453" s="1" t="s">
        <v>1128</v>
      </c>
      <c r="I3453" s="1" t="s">
        <v>1342</v>
      </c>
      <c r="J3453" s="1" t="s">
        <v>232</v>
      </c>
      <c r="K3453" s="1">
        <v>30.882387999999999</v>
      </c>
      <c r="L3453" s="1">
        <v>46.568722000000001</v>
      </c>
      <c r="M3453" s="1">
        <v>25</v>
      </c>
      <c r="N3453" s="1" t="s">
        <v>87</v>
      </c>
      <c r="O3453" s="1">
        <v>5</v>
      </c>
      <c r="P3453" t="str">
        <f>_xlfn.CONCAT( YEAR(TblOrigin[[#This Row],[ODK_DateOfSubmission]]), "-",TEXT( MONTH(TblOrigin[[#This Row],[ODK_DateOfSubmission]]),"00"))</f>
        <v>2022-06</v>
      </c>
    </row>
    <row r="3454" spans="1:16" x14ac:dyDescent="0.25">
      <c r="A3454" s="13">
        <v>3505016</v>
      </c>
      <c r="B3454" s="1">
        <v>2030</v>
      </c>
      <c r="C3454" s="1">
        <v>34161</v>
      </c>
      <c r="D3454" s="6">
        <v>44718.711580057869</v>
      </c>
      <c r="E3454" s="1" t="s">
        <v>1658</v>
      </c>
      <c r="F3454" s="1" t="s">
        <v>68</v>
      </c>
      <c r="G3454" s="1" t="s">
        <v>77</v>
      </c>
      <c r="H3454" s="1" t="s">
        <v>1115</v>
      </c>
      <c r="I3454" s="1" t="s">
        <v>1428</v>
      </c>
      <c r="J3454" s="1" t="s">
        <v>1429</v>
      </c>
      <c r="K3454" s="1">
        <v>30.880265143100001</v>
      </c>
      <c r="L3454" s="1">
        <v>46.454987385000003</v>
      </c>
      <c r="M3454" s="1">
        <v>10</v>
      </c>
      <c r="N3454" s="1" t="s">
        <v>78</v>
      </c>
      <c r="O3454" s="1">
        <v>4</v>
      </c>
      <c r="P3454" t="str">
        <f>_xlfn.CONCAT( YEAR(TblOrigin[[#This Row],[ODK_DateOfSubmission]]), "-",TEXT( MONTH(TblOrigin[[#This Row],[ODK_DateOfSubmission]]),"00"))</f>
        <v>2022-06</v>
      </c>
    </row>
    <row r="3455" spans="1:16" x14ac:dyDescent="0.25">
      <c r="A3455" s="13">
        <v>3505016</v>
      </c>
      <c r="B3455" s="1">
        <v>2030</v>
      </c>
      <c r="C3455" s="1">
        <v>34161</v>
      </c>
      <c r="D3455" s="6">
        <v>44718.711580057869</v>
      </c>
      <c r="E3455" s="1" t="s">
        <v>1658</v>
      </c>
      <c r="F3455" s="1" t="s">
        <v>68</v>
      </c>
      <c r="G3455" s="1" t="s">
        <v>77</v>
      </c>
      <c r="H3455" s="1" t="s">
        <v>1115</v>
      </c>
      <c r="I3455" s="1" t="s">
        <v>1428</v>
      </c>
      <c r="J3455" s="1" t="s">
        <v>1429</v>
      </c>
      <c r="K3455" s="1">
        <v>30.880265143100001</v>
      </c>
      <c r="L3455" s="1">
        <v>46.454987385000003</v>
      </c>
      <c r="M3455" s="1">
        <v>10</v>
      </c>
      <c r="N3455" s="1" t="s">
        <v>66</v>
      </c>
      <c r="O3455" s="1">
        <v>5</v>
      </c>
      <c r="P3455" t="str">
        <f>_xlfn.CONCAT( YEAR(TblOrigin[[#This Row],[ODK_DateOfSubmission]]), "-",TEXT( MONTH(TblOrigin[[#This Row],[ODK_DateOfSubmission]]),"00"))</f>
        <v>2022-06</v>
      </c>
    </row>
    <row r="3456" spans="1:16" x14ac:dyDescent="0.25">
      <c r="A3456" s="13">
        <v>3505016</v>
      </c>
      <c r="B3456" s="1">
        <v>2030</v>
      </c>
      <c r="C3456" s="1">
        <v>34161</v>
      </c>
      <c r="D3456" s="6">
        <v>44718.711580057869</v>
      </c>
      <c r="E3456" s="1" t="s">
        <v>1658</v>
      </c>
      <c r="F3456" s="1" t="s">
        <v>68</v>
      </c>
      <c r="G3456" s="1" t="s">
        <v>77</v>
      </c>
      <c r="H3456" s="1" t="s">
        <v>1115</v>
      </c>
      <c r="I3456" s="1" t="s">
        <v>1428</v>
      </c>
      <c r="J3456" s="1" t="s">
        <v>1429</v>
      </c>
      <c r="K3456" s="1">
        <v>30.880265143100001</v>
      </c>
      <c r="L3456" s="1">
        <v>46.454987385000003</v>
      </c>
      <c r="M3456" s="1">
        <v>10</v>
      </c>
      <c r="N3456" s="1" t="s">
        <v>87</v>
      </c>
      <c r="O3456" s="1">
        <v>1</v>
      </c>
      <c r="P3456" t="str">
        <f>_xlfn.CONCAT( YEAR(TblOrigin[[#This Row],[ODK_DateOfSubmission]]), "-",TEXT( MONTH(TblOrigin[[#This Row],[ODK_DateOfSubmission]]),"00"))</f>
        <v>2022-06</v>
      </c>
    </row>
    <row r="3457" spans="1:16" x14ac:dyDescent="0.25">
      <c r="A3457" s="13">
        <v>3505003</v>
      </c>
      <c r="B3457" s="1">
        <v>2051</v>
      </c>
      <c r="C3457" s="1">
        <v>25436</v>
      </c>
      <c r="D3457" s="6">
        <v>44719.791107025463</v>
      </c>
      <c r="E3457" s="1" t="s">
        <v>1658</v>
      </c>
      <c r="F3457" s="1" t="s">
        <v>68</v>
      </c>
      <c r="G3457" s="1" t="s">
        <v>77</v>
      </c>
      <c r="H3457" s="1" t="s">
        <v>1115</v>
      </c>
      <c r="I3457" s="1" t="s">
        <v>1116</v>
      </c>
      <c r="J3457" s="1" t="s">
        <v>1117</v>
      </c>
      <c r="K3457" s="1">
        <v>30.906636502200001</v>
      </c>
      <c r="L3457" s="1">
        <v>46.445979934699999</v>
      </c>
      <c r="M3457" s="1">
        <v>19</v>
      </c>
      <c r="N3457" s="1" t="s">
        <v>78</v>
      </c>
      <c r="O3457" s="1">
        <v>5</v>
      </c>
      <c r="P3457" t="str">
        <f>_xlfn.CONCAT( YEAR(TblOrigin[[#This Row],[ODK_DateOfSubmission]]), "-",TEXT( MONTH(TblOrigin[[#This Row],[ODK_DateOfSubmission]]),"00"))</f>
        <v>2022-06</v>
      </c>
    </row>
    <row r="3458" spans="1:16" x14ac:dyDescent="0.25">
      <c r="A3458" s="13">
        <v>3505003</v>
      </c>
      <c r="B3458" s="1">
        <v>2051</v>
      </c>
      <c r="C3458" s="1">
        <v>25436</v>
      </c>
      <c r="D3458" s="6">
        <v>44719.791107025463</v>
      </c>
      <c r="E3458" s="1" t="s">
        <v>1658</v>
      </c>
      <c r="F3458" s="1" t="s">
        <v>68</v>
      </c>
      <c r="G3458" s="1" t="s">
        <v>77</v>
      </c>
      <c r="H3458" s="1" t="s">
        <v>1115</v>
      </c>
      <c r="I3458" s="1" t="s">
        <v>1116</v>
      </c>
      <c r="J3458" s="1" t="s">
        <v>1117</v>
      </c>
      <c r="K3458" s="1">
        <v>30.906636502200001</v>
      </c>
      <c r="L3458" s="1">
        <v>46.445979934699999</v>
      </c>
      <c r="M3458" s="1">
        <v>19</v>
      </c>
      <c r="N3458" s="1" t="s">
        <v>90</v>
      </c>
      <c r="O3458" s="1">
        <v>10</v>
      </c>
      <c r="P3458" t="str">
        <f>_xlfn.CONCAT( YEAR(TblOrigin[[#This Row],[ODK_DateOfSubmission]]), "-",TEXT( MONTH(TblOrigin[[#This Row],[ODK_DateOfSubmission]]),"00"))</f>
        <v>2022-06</v>
      </c>
    </row>
    <row r="3459" spans="1:16" x14ac:dyDescent="0.25">
      <c r="A3459" s="13">
        <v>3505003</v>
      </c>
      <c r="B3459" s="1">
        <v>2051</v>
      </c>
      <c r="C3459" s="1">
        <v>25436</v>
      </c>
      <c r="D3459" s="6">
        <v>44719.791107025463</v>
      </c>
      <c r="E3459" s="1" t="s">
        <v>1658</v>
      </c>
      <c r="F3459" s="1" t="s">
        <v>68</v>
      </c>
      <c r="G3459" s="1" t="s">
        <v>77</v>
      </c>
      <c r="H3459" s="1" t="s">
        <v>1115</v>
      </c>
      <c r="I3459" s="1" t="s">
        <v>1116</v>
      </c>
      <c r="J3459" s="1" t="s">
        <v>1117</v>
      </c>
      <c r="K3459" s="1">
        <v>30.906636502200001</v>
      </c>
      <c r="L3459" s="1">
        <v>46.445979934699999</v>
      </c>
      <c r="M3459" s="1">
        <v>19</v>
      </c>
      <c r="N3459" s="1" t="s">
        <v>133</v>
      </c>
      <c r="O3459" s="1">
        <v>1</v>
      </c>
      <c r="P3459" t="str">
        <f>_xlfn.CONCAT( YEAR(TblOrigin[[#This Row],[ODK_DateOfSubmission]]), "-",TEXT( MONTH(TblOrigin[[#This Row],[ODK_DateOfSubmission]]),"00"))</f>
        <v>2022-06</v>
      </c>
    </row>
    <row r="3460" spans="1:16" x14ac:dyDescent="0.25">
      <c r="A3460" s="13">
        <v>3505003</v>
      </c>
      <c r="B3460" s="1">
        <v>2051</v>
      </c>
      <c r="C3460" s="1">
        <v>25436</v>
      </c>
      <c r="D3460" s="6">
        <v>44719.791107025463</v>
      </c>
      <c r="E3460" s="1" t="s">
        <v>1658</v>
      </c>
      <c r="F3460" s="1" t="s">
        <v>68</v>
      </c>
      <c r="G3460" s="1" t="s">
        <v>77</v>
      </c>
      <c r="H3460" s="1" t="s">
        <v>1115</v>
      </c>
      <c r="I3460" s="1" t="s">
        <v>1116</v>
      </c>
      <c r="J3460" s="1" t="s">
        <v>1117</v>
      </c>
      <c r="K3460" s="1">
        <v>30.906636502200001</v>
      </c>
      <c r="L3460" s="1">
        <v>46.445979934699999</v>
      </c>
      <c r="M3460" s="1">
        <v>19</v>
      </c>
      <c r="N3460" s="1" t="s">
        <v>101</v>
      </c>
      <c r="O3460" s="1">
        <v>3</v>
      </c>
      <c r="P3460" t="str">
        <f>_xlfn.CONCAT( YEAR(TblOrigin[[#This Row],[ODK_DateOfSubmission]]), "-",TEXT( MONTH(TblOrigin[[#This Row],[ODK_DateOfSubmission]]),"00"))</f>
        <v>2022-06</v>
      </c>
    </row>
    <row r="3461" spans="1:16" x14ac:dyDescent="0.25">
      <c r="A3461" s="13">
        <v>3505004</v>
      </c>
      <c r="B3461" s="1">
        <v>1961</v>
      </c>
      <c r="C3461" s="1">
        <v>25437</v>
      </c>
      <c r="D3461" s="6">
        <v>44718.465930983795</v>
      </c>
      <c r="E3461" s="1" t="s">
        <v>1658</v>
      </c>
      <c r="F3461" s="1" t="s">
        <v>68</v>
      </c>
      <c r="G3461" s="1" t="s">
        <v>77</v>
      </c>
      <c r="H3461" s="1" t="s">
        <v>1115</v>
      </c>
      <c r="I3461" s="1" t="s">
        <v>1074</v>
      </c>
      <c r="J3461" s="1" t="s">
        <v>1118</v>
      </c>
      <c r="K3461" s="1">
        <v>30.9061211</v>
      </c>
      <c r="L3461" s="1">
        <v>46.449381199999998</v>
      </c>
      <c r="M3461" s="1">
        <v>12</v>
      </c>
      <c r="N3461" s="1" t="s">
        <v>78</v>
      </c>
      <c r="O3461" s="1">
        <v>4</v>
      </c>
      <c r="P3461" t="str">
        <f>_xlfn.CONCAT( YEAR(TblOrigin[[#This Row],[ODK_DateOfSubmission]]), "-",TEXT( MONTH(TblOrigin[[#This Row],[ODK_DateOfSubmission]]),"00"))</f>
        <v>2022-06</v>
      </c>
    </row>
    <row r="3462" spans="1:16" x14ac:dyDescent="0.25">
      <c r="A3462" s="13">
        <v>3505004</v>
      </c>
      <c r="B3462" s="1">
        <v>1961</v>
      </c>
      <c r="C3462" s="1">
        <v>25437</v>
      </c>
      <c r="D3462" s="6">
        <v>44718.465930983795</v>
      </c>
      <c r="E3462" s="1" t="s">
        <v>1658</v>
      </c>
      <c r="F3462" s="1" t="s">
        <v>68</v>
      </c>
      <c r="G3462" s="1" t="s">
        <v>77</v>
      </c>
      <c r="H3462" s="1" t="s">
        <v>1115</v>
      </c>
      <c r="I3462" s="1" t="s">
        <v>1074</v>
      </c>
      <c r="J3462" s="1" t="s">
        <v>1118</v>
      </c>
      <c r="K3462" s="1">
        <v>30.9061211</v>
      </c>
      <c r="L3462" s="1">
        <v>46.449381199999998</v>
      </c>
      <c r="M3462" s="1">
        <v>12</v>
      </c>
      <c r="N3462" s="1" t="s">
        <v>66</v>
      </c>
      <c r="O3462" s="1">
        <v>5</v>
      </c>
      <c r="P3462" t="str">
        <f>_xlfn.CONCAT( YEAR(TblOrigin[[#This Row],[ODK_DateOfSubmission]]), "-",TEXT( MONTH(TblOrigin[[#This Row],[ODK_DateOfSubmission]]),"00"))</f>
        <v>2022-06</v>
      </c>
    </row>
    <row r="3463" spans="1:16" x14ac:dyDescent="0.25">
      <c r="A3463" s="13">
        <v>3505004</v>
      </c>
      <c r="B3463" s="1">
        <v>1961</v>
      </c>
      <c r="C3463" s="1">
        <v>25437</v>
      </c>
      <c r="D3463" s="6">
        <v>44718.465930983795</v>
      </c>
      <c r="E3463" s="1" t="s">
        <v>1658</v>
      </c>
      <c r="F3463" s="1" t="s">
        <v>68</v>
      </c>
      <c r="G3463" s="1" t="s">
        <v>77</v>
      </c>
      <c r="H3463" s="1" t="s">
        <v>1115</v>
      </c>
      <c r="I3463" s="1" t="s">
        <v>1074</v>
      </c>
      <c r="J3463" s="1" t="s">
        <v>1118</v>
      </c>
      <c r="K3463" s="1">
        <v>30.9061211</v>
      </c>
      <c r="L3463" s="1">
        <v>46.449381199999998</v>
      </c>
      <c r="M3463" s="1">
        <v>12</v>
      </c>
      <c r="N3463" s="1" t="s">
        <v>90</v>
      </c>
      <c r="O3463" s="1">
        <v>3</v>
      </c>
      <c r="P3463" t="str">
        <f>_xlfn.CONCAT( YEAR(TblOrigin[[#This Row],[ODK_DateOfSubmission]]), "-",TEXT( MONTH(TblOrigin[[#This Row],[ODK_DateOfSubmission]]),"00"))</f>
        <v>2022-06</v>
      </c>
    </row>
    <row r="3464" spans="1:16" x14ac:dyDescent="0.25">
      <c r="A3464" s="13">
        <v>3505007</v>
      </c>
      <c r="B3464" s="1">
        <v>2055</v>
      </c>
      <c r="C3464" s="1">
        <v>9332</v>
      </c>
      <c r="D3464" s="6">
        <v>44719.800072534723</v>
      </c>
      <c r="E3464" s="1" t="s">
        <v>1658</v>
      </c>
      <c r="F3464" s="1" t="s">
        <v>68</v>
      </c>
      <c r="G3464" s="1" t="s">
        <v>77</v>
      </c>
      <c r="H3464" s="1" t="s">
        <v>1115</v>
      </c>
      <c r="I3464" s="1" t="s">
        <v>1123</v>
      </c>
      <c r="J3464" s="1" t="s">
        <v>216</v>
      </c>
      <c r="K3464" s="1">
        <v>30.879031632699999</v>
      </c>
      <c r="L3464" s="1">
        <v>46.464224314600003</v>
      </c>
      <c r="M3464" s="1">
        <v>9</v>
      </c>
      <c r="N3464" s="1" t="s">
        <v>90</v>
      </c>
      <c r="O3464" s="1">
        <v>4</v>
      </c>
      <c r="P3464" t="str">
        <f>_xlfn.CONCAT( YEAR(TblOrigin[[#This Row],[ODK_DateOfSubmission]]), "-",TEXT( MONTH(TblOrigin[[#This Row],[ODK_DateOfSubmission]]),"00"))</f>
        <v>2022-06</v>
      </c>
    </row>
    <row r="3465" spans="1:16" x14ac:dyDescent="0.25">
      <c r="A3465" s="13">
        <v>3505007</v>
      </c>
      <c r="B3465" s="1">
        <v>2055</v>
      </c>
      <c r="C3465" s="1">
        <v>9332</v>
      </c>
      <c r="D3465" s="6">
        <v>44719.800072534723</v>
      </c>
      <c r="E3465" s="1" t="s">
        <v>1658</v>
      </c>
      <c r="F3465" s="1" t="s">
        <v>68</v>
      </c>
      <c r="G3465" s="1" t="s">
        <v>77</v>
      </c>
      <c r="H3465" s="1" t="s">
        <v>1115</v>
      </c>
      <c r="I3465" s="1" t="s">
        <v>1123</v>
      </c>
      <c r="J3465" s="1" t="s">
        <v>216</v>
      </c>
      <c r="K3465" s="1">
        <v>30.879031632699999</v>
      </c>
      <c r="L3465" s="1">
        <v>46.464224314600003</v>
      </c>
      <c r="M3465" s="1">
        <v>9</v>
      </c>
      <c r="N3465" s="1" t="s">
        <v>87</v>
      </c>
      <c r="O3465" s="1">
        <v>5</v>
      </c>
      <c r="P3465" t="str">
        <f>_xlfn.CONCAT( YEAR(TblOrigin[[#This Row],[ODK_DateOfSubmission]]), "-",TEXT( MONTH(TblOrigin[[#This Row],[ODK_DateOfSubmission]]),"00"))</f>
        <v>2022-06</v>
      </c>
    </row>
    <row r="3466" spans="1:16" x14ac:dyDescent="0.25">
      <c r="A3466" s="13">
        <v>3505010</v>
      </c>
      <c r="B3466" s="1">
        <v>2031</v>
      </c>
      <c r="C3466" s="1">
        <v>9261</v>
      </c>
      <c r="D3466" s="6">
        <v>44718.720196608796</v>
      </c>
      <c r="E3466" s="1" t="s">
        <v>1658</v>
      </c>
      <c r="F3466" s="1" t="s">
        <v>68</v>
      </c>
      <c r="G3466" s="1" t="s">
        <v>77</v>
      </c>
      <c r="H3466" s="1" t="s">
        <v>1115</v>
      </c>
      <c r="I3466" s="1" t="s">
        <v>1124</v>
      </c>
      <c r="J3466" s="1" t="s">
        <v>1125</v>
      </c>
      <c r="K3466" s="1">
        <v>30.885581129199998</v>
      </c>
      <c r="L3466" s="1">
        <v>46.460596602099997</v>
      </c>
      <c r="M3466" s="1">
        <v>5</v>
      </c>
      <c r="N3466" s="1" t="s">
        <v>90</v>
      </c>
      <c r="O3466" s="1">
        <v>5</v>
      </c>
      <c r="P3466" t="str">
        <f>_xlfn.CONCAT( YEAR(TblOrigin[[#This Row],[ODK_DateOfSubmission]]), "-",TEXT( MONTH(TblOrigin[[#This Row],[ODK_DateOfSubmission]]),"00"))</f>
        <v>2022-06</v>
      </c>
    </row>
    <row r="3467" spans="1:16" x14ac:dyDescent="0.25">
      <c r="A3467" s="13">
        <v>2904060</v>
      </c>
      <c r="B3467" s="1">
        <v>941</v>
      </c>
      <c r="C3467" s="1">
        <v>24967</v>
      </c>
      <c r="D3467" s="6">
        <v>44699.929098692126</v>
      </c>
      <c r="E3467" s="1" t="s">
        <v>1658</v>
      </c>
      <c r="F3467" s="1" t="s">
        <v>110</v>
      </c>
      <c r="G3467" s="1" t="s">
        <v>185</v>
      </c>
      <c r="H3467" s="1" t="s">
        <v>1732</v>
      </c>
      <c r="I3467" s="1" t="s">
        <v>1733</v>
      </c>
      <c r="J3467" s="1" t="s">
        <v>1734</v>
      </c>
      <c r="K3467" s="1">
        <v>32.987007313299998</v>
      </c>
      <c r="L3467" s="1">
        <v>44.844125028500002</v>
      </c>
      <c r="M3467" s="1">
        <v>4</v>
      </c>
      <c r="N3467" s="1" t="s">
        <v>119</v>
      </c>
      <c r="O3467" s="1">
        <v>1</v>
      </c>
      <c r="P3467" t="str">
        <f>_xlfn.CONCAT( YEAR(TblOrigin[[#This Row],[ODK_DateOfSubmission]]), "-",TEXT( MONTH(TblOrigin[[#This Row],[ODK_DateOfSubmission]]),"00"))</f>
        <v>2022-05</v>
      </c>
    </row>
    <row r="3468" spans="1:16" x14ac:dyDescent="0.25">
      <c r="A3468" s="13">
        <v>2904060</v>
      </c>
      <c r="B3468" s="1">
        <v>941</v>
      </c>
      <c r="C3468" s="1">
        <v>24967</v>
      </c>
      <c r="D3468" s="6">
        <v>44699.929098692126</v>
      </c>
      <c r="E3468" s="1" t="s">
        <v>1658</v>
      </c>
      <c r="F3468" s="1" t="s">
        <v>110</v>
      </c>
      <c r="G3468" s="1" t="s">
        <v>185</v>
      </c>
      <c r="H3468" s="1" t="s">
        <v>1732</v>
      </c>
      <c r="I3468" s="1" t="s">
        <v>1733</v>
      </c>
      <c r="J3468" s="1" t="s">
        <v>1734</v>
      </c>
      <c r="K3468" s="1">
        <v>32.987007313299998</v>
      </c>
      <c r="L3468" s="1">
        <v>44.844125028500002</v>
      </c>
      <c r="M3468" s="1">
        <v>4</v>
      </c>
      <c r="N3468" s="1" t="s">
        <v>78</v>
      </c>
      <c r="O3468" s="1">
        <v>1</v>
      </c>
      <c r="P3468" t="str">
        <f>_xlfn.CONCAT( YEAR(TblOrigin[[#This Row],[ODK_DateOfSubmission]]), "-",TEXT( MONTH(TblOrigin[[#This Row],[ODK_DateOfSubmission]]),"00"))</f>
        <v>2022-05</v>
      </c>
    </row>
    <row r="3469" spans="1:16" x14ac:dyDescent="0.25">
      <c r="A3469" s="13">
        <v>2904060</v>
      </c>
      <c r="B3469" s="1">
        <v>941</v>
      </c>
      <c r="C3469" s="1">
        <v>24967</v>
      </c>
      <c r="D3469" s="6">
        <v>44699.929098692126</v>
      </c>
      <c r="E3469" s="1" t="s">
        <v>1658</v>
      </c>
      <c r="F3469" s="1" t="s">
        <v>110</v>
      </c>
      <c r="G3469" s="1" t="s">
        <v>185</v>
      </c>
      <c r="H3469" s="1" t="s">
        <v>1732</v>
      </c>
      <c r="I3469" s="1" t="s">
        <v>1733</v>
      </c>
      <c r="J3469" s="1" t="s">
        <v>1734</v>
      </c>
      <c r="K3469" s="1">
        <v>32.987007313299998</v>
      </c>
      <c r="L3469" s="1">
        <v>44.844125028500002</v>
      </c>
      <c r="M3469" s="1">
        <v>4</v>
      </c>
      <c r="N3469" s="1" t="s">
        <v>91</v>
      </c>
      <c r="O3469" s="1">
        <v>1</v>
      </c>
      <c r="P3469" t="str">
        <f>_xlfn.CONCAT( YEAR(TblOrigin[[#This Row],[ODK_DateOfSubmission]]), "-",TEXT( MONTH(TblOrigin[[#This Row],[ODK_DateOfSubmission]]),"00"))</f>
        <v>2022-05</v>
      </c>
    </row>
    <row r="3470" spans="1:16" x14ac:dyDescent="0.25">
      <c r="A3470" s="13">
        <v>2904060</v>
      </c>
      <c r="B3470" s="1">
        <v>941</v>
      </c>
      <c r="C3470" s="1">
        <v>24967</v>
      </c>
      <c r="D3470" s="6">
        <v>44699.929098692126</v>
      </c>
      <c r="E3470" s="1" t="s">
        <v>1658</v>
      </c>
      <c r="F3470" s="1" t="s">
        <v>110</v>
      </c>
      <c r="G3470" s="1" t="s">
        <v>185</v>
      </c>
      <c r="H3470" s="1" t="s">
        <v>1732</v>
      </c>
      <c r="I3470" s="1" t="s">
        <v>1733</v>
      </c>
      <c r="J3470" s="1" t="s">
        <v>1734</v>
      </c>
      <c r="K3470" s="1">
        <v>32.987007313299998</v>
      </c>
      <c r="L3470" s="1">
        <v>44.844125028500002</v>
      </c>
      <c r="M3470" s="1">
        <v>4</v>
      </c>
      <c r="N3470" s="1" t="s">
        <v>101</v>
      </c>
      <c r="O3470" s="1">
        <v>1</v>
      </c>
      <c r="P3470" t="str">
        <f>_xlfn.CONCAT( YEAR(TblOrigin[[#This Row],[ODK_DateOfSubmission]]), "-",TEXT( MONTH(TblOrigin[[#This Row],[ODK_DateOfSubmission]]),"00"))</f>
        <v>2022-05</v>
      </c>
    </row>
    <row r="3471" spans="1:16" x14ac:dyDescent="0.25">
      <c r="A3471" s="13">
        <v>2904031</v>
      </c>
      <c r="B3471" s="1">
        <v>899</v>
      </c>
      <c r="C3471" s="1">
        <v>24859</v>
      </c>
      <c r="D3471" s="6">
        <v>44698.768143483794</v>
      </c>
      <c r="E3471" s="1" t="s">
        <v>1658</v>
      </c>
      <c r="F3471" s="1" t="s">
        <v>110</v>
      </c>
      <c r="G3471" s="1" t="s">
        <v>185</v>
      </c>
      <c r="H3471" s="1" t="s">
        <v>1735</v>
      </c>
      <c r="I3471" s="1" t="s">
        <v>1736</v>
      </c>
      <c r="J3471" s="1" t="s">
        <v>1737</v>
      </c>
      <c r="K3471" s="1">
        <v>32.912141813200002</v>
      </c>
      <c r="L3471" s="1">
        <v>45.063214964499998</v>
      </c>
      <c r="M3471" s="1">
        <v>3</v>
      </c>
      <c r="N3471" s="1" t="s">
        <v>101</v>
      </c>
      <c r="O3471" s="1">
        <v>3</v>
      </c>
      <c r="P3471" t="str">
        <f>_xlfn.CONCAT( YEAR(TblOrigin[[#This Row],[ODK_DateOfSubmission]]), "-",TEXT( MONTH(TblOrigin[[#This Row],[ODK_DateOfSubmission]]),"00"))</f>
        <v>2022-05</v>
      </c>
    </row>
    <row r="3472" spans="1:16" x14ac:dyDescent="0.25">
      <c r="A3472" s="13">
        <v>2904044</v>
      </c>
      <c r="B3472" s="1">
        <v>814</v>
      </c>
      <c r="C3472" s="1">
        <v>22361</v>
      </c>
      <c r="D3472" s="6">
        <v>44696.392039895836</v>
      </c>
      <c r="E3472" s="1" t="s">
        <v>1658</v>
      </c>
      <c r="F3472" s="1" t="s">
        <v>110</v>
      </c>
      <c r="G3472" s="1" t="s">
        <v>185</v>
      </c>
      <c r="H3472" s="1" t="s">
        <v>1735</v>
      </c>
      <c r="I3472" s="1" t="s">
        <v>1738</v>
      </c>
      <c r="J3472" s="1" t="s">
        <v>1739</v>
      </c>
      <c r="K3472" s="1">
        <v>32.909701792200003</v>
      </c>
      <c r="L3472" s="1">
        <v>45.044925107799997</v>
      </c>
      <c r="M3472" s="1">
        <v>2</v>
      </c>
      <c r="N3472" s="1" t="s">
        <v>78</v>
      </c>
      <c r="O3472" s="1">
        <v>2</v>
      </c>
      <c r="P3472" t="str">
        <f>_xlfn.CONCAT( YEAR(TblOrigin[[#This Row],[ODK_DateOfSubmission]]), "-",TEXT( MONTH(TblOrigin[[#This Row],[ODK_DateOfSubmission]]),"00"))</f>
        <v>2022-05</v>
      </c>
    </row>
    <row r="3473" spans="1:16" x14ac:dyDescent="0.25">
      <c r="A3473" s="13">
        <v>2901011</v>
      </c>
      <c r="B3473" s="1">
        <v>1115</v>
      </c>
      <c r="C3473" s="1">
        <v>18722</v>
      </c>
      <c r="D3473" s="6">
        <v>44703.877695752315</v>
      </c>
      <c r="E3473" s="1" t="s">
        <v>1658</v>
      </c>
      <c r="F3473" s="1" t="s">
        <v>110</v>
      </c>
      <c r="G3473" s="1" t="s">
        <v>187</v>
      </c>
      <c r="H3473" s="1" t="s">
        <v>1740</v>
      </c>
      <c r="I3473" s="1" t="s">
        <v>1741</v>
      </c>
      <c r="J3473" s="1" t="s">
        <v>1742</v>
      </c>
      <c r="K3473" s="1">
        <v>32.173155663700001</v>
      </c>
      <c r="L3473" s="1">
        <v>46.044382480899998</v>
      </c>
      <c r="M3473" s="1">
        <v>3</v>
      </c>
      <c r="N3473" s="1" t="s">
        <v>129</v>
      </c>
      <c r="O3473" s="1">
        <v>3</v>
      </c>
      <c r="P3473" t="str">
        <f>_xlfn.CONCAT( YEAR(TblOrigin[[#This Row],[ODK_DateOfSubmission]]), "-",TEXT( MONTH(TblOrigin[[#This Row],[ODK_DateOfSubmission]]),"00"))</f>
        <v>2022-05</v>
      </c>
    </row>
    <row r="3474" spans="1:16" x14ac:dyDescent="0.25">
      <c r="A3474" s="13">
        <v>2901021</v>
      </c>
      <c r="B3474" s="1">
        <v>1116</v>
      </c>
      <c r="C3474" s="1">
        <v>18732</v>
      </c>
      <c r="D3474" s="6">
        <v>44703.890217824075</v>
      </c>
      <c r="E3474" s="1" t="s">
        <v>1658</v>
      </c>
      <c r="F3474" s="1" t="s">
        <v>110</v>
      </c>
      <c r="G3474" s="1" t="s">
        <v>187</v>
      </c>
      <c r="H3474" s="1" t="s">
        <v>1740</v>
      </c>
      <c r="I3474" s="1" t="s">
        <v>1743</v>
      </c>
      <c r="J3474" s="1" t="s">
        <v>1744</v>
      </c>
      <c r="K3474" s="1">
        <v>32.178909451599999</v>
      </c>
      <c r="L3474" s="1">
        <v>46.033313432</v>
      </c>
      <c r="M3474" s="1">
        <v>1</v>
      </c>
      <c r="N3474" s="1" t="s">
        <v>129</v>
      </c>
      <c r="O3474" s="1">
        <v>1</v>
      </c>
      <c r="P3474" t="str">
        <f>_xlfn.CONCAT( YEAR(TblOrigin[[#This Row],[ODK_DateOfSubmission]]), "-",TEXT( MONTH(TblOrigin[[#This Row],[ODK_DateOfSubmission]]),"00"))</f>
        <v>2022-05</v>
      </c>
    </row>
    <row r="3475" spans="1:16" x14ac:dyDescent="0.25">
      <c r="A3475" s="13">
        <v>2901024</v>
      </c>
      <c r="B3475" s="1">
        <v>1140</v>
      </c>
      <c r="C3475" s="1">
        <v>24105</v>
      </c>
      <c r="D3475" s="6">
        <v>44704.773093900461</v>
      </c>
      <c r="E3475" s="1" t="s">
        <v>1658</v>
      </c>
      <c r="F3475" s="1" t="s">
        <v>110</v>
      </c>
      <c r="G3475" s="1" t="s">
        <v>187</v>
      </c>
      <c r="H3475" s="1" t="s">
        <v>1740</v>
      </c>
      <c r="I3475" s="1" t="s">
        <v>1745</v>
      </c>
      <c r="J3475" s="1" t="s">
        <v>1746</v>
      </c>
      <c r="K3475" s="1">
        <v>32.165371751499997</v>
      </c>
      <c r="L3475" s="1">
        <v>46.045025057399997</v>
      </c>
      <c r="M3475" s="1">
        <v>1</v>
      </c>
      <c r="N3475" s="1" t="s">
        <v>129</v>
      </c>
      <c r="O3475" s="1">
        <v>1</v>
      </c>
      <c r="P3475" t="str">
        <f>_xlfn.CONCAT( YEAR(TblOrigin[[#This Row],[ODK_DateOfSubmission]]), "-",TEXT( MONTH(TblOrigin[[#This Row],[ODK_DateOfSubmission]]),"00"))</f>
        <v>2022-05</v>
      </c>
    </row>
    <row r="3476" spans="1:16" x14ac:dyDescent="0.25">
      <c r="A3476" s="13">
        <v>2903022</v>
      </c>
      <c r="B3476" s="1">
        <v>858</v>
      </c>
      <c r="C3476" s="1">
        <v>24155</v>
      </c>
      <c r="D3476" s="6">
        <v>44697.642130520835</v>
      </c>
      <c r="E3476" s="1" t="s">
        <v>1658</v>
      </c>
      <c r="F3476" s="1" t="s">
        <v>110</v>
      </c>
      <c r="G3476" s="1" t="s">
        <v>184</v>
      </c>
      <c r="H3476" s="1" t="s">
        <v>1323</v>
      </c>
      <c r="I3476" s="1" t="s">
        <v>1747</v>
      </c>
      <c r="J3476" s="1" t="s">
        <v>1401</v>
      </c>
      <c r="K3476" s="1">
        <v>32.7650349675</v>
      </c>
      <c r="L3476" s="1">
        <v>45.166957107499996</v>
      </c>
      <c r="M3476" s="1">
        <v>3</v>
      </c>
      <c r="N3476" s="1" t="s">
        <v>78</v>
      </c>
      <c r="O3476" s="1">
        <v>3</v>
      </c>
      <c r="P3476" t="str">
        <f>_xlfn.CONCAT( YEAR(TblOrigin[[#This Row],[ODK_DateOfSubmission]]), "-",TEXT( MONTH(TblOrigin[[#This Row],[ODK_DateOfSubmission]]),"00"))</f>
        <v>2022-05</v>
      </c>
    </row>
    <row r="3477" spans="1:16" x14ac:dyDescent="0.25">
      <c r="A3477" s="13">
        <v>2903026</v>
      </c>
      <c r="B3477" s="1">
        <v>859</v>
      </c>
      <c r="C3477" s="1">
        <v>25112</v>
      </c>
      <c r="D3477" s="6">
        <v>44697.64829837963</v>
      </c>
      <c r="E3477" s="1" t="s">
        <v>1658</v>
      </c>
      <c r="F3477" s="1" t="s">
        <v>110</v>
      </c>
      <c r="G3477" s="1" t="s">
        <v>184</v>
      </c>
      <c r="H3477" s="1" t="s">
        <v>1323</v>
      </c>
      <c r="I3477" s="1" t="s">
        <v>1324</v>
      </c>
      <c r="J3477" s="1" t="s">
        <v>1039</v>
      </c>
      <c r="K3477" s="1">
        <v>32.767045839799998</v>
      </c>
      <c r="L3477" s="1">
        <v>45.166708436599997</v>
      </c>
      <c r="M3477" s="1">
        <v>4</v>
      </c>
      <c r="N3477" s="1" t="s">
        <v>101</v>
      </c>
      <c r="O3477" s="1">
        <v>4</v>
      </c>
      <c r="P3477" t="str">
        <f>_xlfn.CONCAT( YEAR(TblOrigin[[#This Row],[ODK_DateOfSubmission]]), "-",TEXT( MONTH(TblOrigin[[#This Row],[ODK_DateOfSubmission]]),"00"))</f>
        <v>2022-05</v>
      </c>
    </row>
    <row r="3478" spans="1:16" x14ac:dyDescent="0.25">
      <c r="A3478" s="13">
        <v>2903005</v>
      </c>
      <c r="B3478" s="1">
        <v>782</v>
      </c>
      <c r="C3478" s="1">
        <v>25387</v>
      </c>
      <c r="D3478" s="6">
        <v>44695.910705127317</v>
      </c>
      <c r="E3478" s="1" t="s">
        <v>1658</v>
      </c>
      <c r="F3478" s="1" t="s">
        <v>110</v>
      </c>
      <c r="G3478" s="1" t="s">
        <v>184</v>
      </c>
      <c r="H3478" s="1" t="s">
        <v>1748</v>
      </c>
      <c r="I3478" s="1" t="s">
        <v>1749</v>
      </c>
      <c r="J3478" s="1" t="s">
        <v>1539</v>
      </c>
      <c r="K3478" s="1">
        <v>32.929269866200002</v>
      </c>
      <c r="L3478" s="1">
        <v>44.772432180199999</v>
      </c>
      <c r="M3478" s="1">
        <v>4</v>
      </c>
      <c r="N3478" s="1" t="s">
        <v>101</v>
      </c>
      <c r="O3478" s="1">
        <v>4</v>
      </c>
      <c r="P3478" t="str">
        <f>_xlfn.CONCAT( YEAR(TblOrigin[[#This Row],[ODK_DateOfSubmission]]), "-",TEXT( MONTH(TblOrigin[[#This Row],[ODK_DateOfSubmission]]),"00"))</f>
        <v>2022-05</v>
      </c>
    </row>
    <row r="3479" spans="1:16" x14ac:dyDescent="0.25">
      <c r="A3479" s="13">
        <v>2903009</v>
      </c>
      <c r="B3479" s="1">
        <v>777</v>
      </c>
      <c r="C3479" s="1">
        <v>19397</v>
      </c>
      <c r="D3479" s="6">
        <v>44695.892440243057</v>
      </c>
      <c r="E3479" s="1" t="s">
        <v>1658</v>
      </c>
      <c r="F3479" s="1" t="s">
        <v>110</v>
      </c>
      <c r="G3479" s="1" t="s">
        <v>184</v>
      </c>
      <c r="H3479" s="1" t="s">
        <v>1748</v>
      </c>
      <c r="I3479" s="1" t="s">
        <v>1750</v>
      </c>
      <c r="J3479" s="1" t="s">
        <v>232</v>
      </c>
      <c r="K3479" s="1">
        <v>32.932254191299997</v>
      </c>
      <c r="L3479" s="1">
        <v>44.771688482899997</v>
      </c>
      <c r="M3479" s="1">
        <v>2</v>
      </c>
      <c r="N3479" s="1" t="s">
        <v>108</v>
      </c>
      <c r="O3479" s="1">
        <v>2</v>
      </c>
      <c r="P3479" t="str">
        <f>_xlfn.CONCAT( YEAR(TblOrigin[[#This Row],[ODK_DateOfSubmission]]), "-",TEXT( MONTH(TblOrigin[[#This Row],[ODK_DateOfSubmission]]),"00"))</f>
        <v>2022-05</v>
      </c>
    </row>
    <row r="3480" spans="1:16" x14ac:dyDescent="0.25">
      <c r="A3480" s="13">
        <v>2906055</v>
      </c>
      <c r="B3480" s="1">
        <v>1338</v>
      </c>
      <c r="C3480" s="1">
        <v>20872</v>
      </c>
      <c r="D3480" s="6">
        <v>44709.477712581021</v>
      </c>
      <c r="E3480" s="1" t="s">
        <v>1658</v>
      </c>
      <c r="F3480" s="1" t="s">
        <v>110</v>
      </c>
      <c r="G3480" s="1" t="s">
        <v>186</v>
      </c>
      <c r="H3480" s="1" t="s">
        <v>1325</v>
      </c>
      <c r="I3480" s="1" t="s">
        <v>1751</v>
      </c>
      <c r="J3480" s="1" t="s">
        <v>1438</v>
      </c>
      <c r="K3480" s="1">
        <v>32.545899594799998</v>
      </c>
      <c r="L3480" s="1">
        <v>45.864472577000001</v>
      </c>
      <c r="M3480" s="1">
        <v>2</v>
      </c>
      <c r="N3480" s="1" t="s">
        <v>133</v>
      </c>
      <c r="O3480" s="1">
        <v>2</v>
      </c>
      <c r="P3480" t="str">
        <f>_xlfn.CONCAT( YEAR(TblOrigin[[#This Row],[ODK_DateOfSubmission]]), "-",TEXT( MONTH(TblOrigin[[#This Row],[ODK_DateOfSubmission]]),"00"))</f>
        <v>2022-05</v>
      </c>
    </row>
    <row r="3481" spans="1:16" x14ac:dyDescent="0.25">
      <c r="A3481" s="13">
        <v>2906071</v>
      </c>
      <c r="B3481" s="1">
        <v>1464</v>
      </c>
      <c r="C3481" s="1">
        <v>27276</v>
      </c>
      <c r="D3481" s="6">
        <v>44711.656691469907</v>
      </c>
      <c r="E3481" s="1" t="s">
        <v>1658</v>
      </c>
      <c r="F3481" s="1" t="s">
        <v>110</v>
      </c>
      <c r="G3481" s="1" t="s">
        <v>186</v>
      </c>
      <c r="H3481" s="1" t="s">
        <v>1325</v>
      </c>
      <c r="I3481" s="1" t="s">
        <v>1752</v>
      </c>
      <c r="J3481" s="1" t="s">
        <v>1753</v>
      </c>
      <c r="K3481" s="1">
        <v>32.517996958200001</v>
      </c>
      <c r="L3481" s="1">
        <v>45.801659012499996</v>
      </c>
      <c r="M3481" s="1">
        <v>1</v>
      </c>
      <c r="N3481" s="1" t="s">
        <v>78</v>
      </c>
      <c r="O3481" s="1">
        <v>1</v>
      </c>
      <c r="P3481" t="str">
        <f>_xlfn.CONCAT( YEAR(TblOrigin[[#This Row],[ODK_DateOfSubmission]]), "-",TEXT( MONTH(TblOrigin[[#This Row],[ODK_DateOfSubmission]]),"00"))</f>
        <v>2022-05</v>
      </c>
    </row>
    <row r="3482" spans="1:16" x14ac:dyDescent="0.25">
      <c r="A3482" s="13">
        <v>2906011</v>
      </c>
      <c r="B3482" s="1">
        <v>942</v>
      </c>
      <c r="C3482" s="1">
        <v>24883</v>
      </c>
      <c r="D3482" s="6">
        <v>44700.022854664348</v>
      </c>
      <c r="E3482" s="1" t="s">
        <v>1658</v>
      </c>
      <c r="F3482" s="1" t="s">
        <v>110</v>
      </c>
      <c r="G3482" s="1" t="s">
        <v>186</v>
      </c>
      <c r="H3482" s="1" t="s">
        <v>1754</v>
      </c>
      <c r="I3482" s="1" t="s">
        <v>1755</v>
      </c>
      <c r="J3482" s="1" t="s">
        <v>1756</v>
      </c>
      <c r="K3482" s="1">
        <v>32.455738209400003</v>
      </c>
      <c r="L3482" s="1">
        <v>46.071413269700003</v>
      </c>
      <c r="M3482" s="1">
        <v>2</v>
      </c>
      <c r="N3482" s="1" t="s">
        <v>119</v>
      </c>
      <c r="O3482" s="1">
        <v>1</v>
      </c>
      <c r="P3482" t="str">
        <f>_xlfn.CONCAT( YEAR(TblOrigin[[#This Row],[ODK_DateOfSubmission]]), "-",TEXT( MONTH(TblOrigin[[#This Row],[ODK_DateOfSubmission]]),"00"))</f>
        <v>2022-05</v>
      </c>
    </row>
    <row r="3483" spans="1:16" x14ac:dyDescent="0.25">
      <c r="A3483" s="31">
        <v>2906011</v>
      </c>
      <c r="B3483" s="32">
        <v>942</v>
      </c>
      <c r="C3483" s="32">
        <v>24883</v>
      </c>
      <c r="D3483" s="52">
        <v>44700.022854664348</v>
      </c>
      <c r="E3483" s="32" t="s">
        <v>1658</v>
      </c>
      <c r="F3483" s="32" t="s">
        <v>110</v>
      </c>
      <c r="G3483" s="32" t="s">
        <v>186</v>
      </c>
      <c r="H3483" s="32" t="s">
        <v>1754</v>
      </c>
      <c r="I3483" s="32" t="s">
        <v>1755</v>
      </c>
      <c r="J3483" s="32" t="s">
        <v>1756</v>
      </c>
      <c r="K3483" s="32">
        <v>32.455738209400003</v>
      </c>
      <c r="L3483" s="32">
        <v>46.071413269700003</v>
      </c>
      <c r="M3483" s="32">
        <v>2</v>
      </c>
      <c r="N3483" s="32" t="s">
        <v>91</v>
      </c>
      <c r="O3483" s="32">
        <v>1</v>
      </c>
      <c r="P3483" t="str">
        <f>_xlfn.CONCAT( YEAR(TblOrigin[[#This Row],[ODK_DateOfSubmission]]), "-",TEXT( MONTH(TblOrigin[[#This Row],[ODK_DateOfSubmission]]),"00"))</f>
        <v>2022-05</v>
      </c>
    </row>
    <row r="3484" spans="1:16" x14ac:dyDescent="0.25">
      <c r="A3484" s="13">
        <v>3505013</v>
      </c>
      <c r="B3484" s="1">
        <v>350501317</v>
      </c>
      <c r="C3484" s="1">
        <v>33809</v>
      </c>
      <c r="D3484" s="6">
        <v>44817</v>
      </c>
      <c r="E3484" s="1">
        <v>127</v>
      </c>
      <c r="F3484" s="1" t="s">
        <v>68</v>
      </c>
      <c r="G3484" s="1" t="s">
        <v>77</v>
      </c>
      <c r="H3484" s="1" t="s">
        <v>1119</v>
      </c>
      <c r="I3484" s="1" t="s">
        <v>1342</v>
      </c>
      <c r="J3484" s="1" t="s">
        <v>232</v>
      </c>
      <c r="K3484" s="1">
        <v>30.914428999999998</v>
      </c>
      <c r="L3484" s="1">
        <v>46.47878</v>
      </c>
      <c r="M3484" s="1">
        <v>21</v>
      </c>
      <c r="N3484" s="1" t="s">
        <v>129</v>
      </c>
      <c r="O3484" s="1">
        <v>4</v>
      </c>
      <c r="P3484" t="str">
        <f>_xlfn.CONCAT( YEAR(TblOrigin[[#This Row],[ODK_DateOfSubmission]]), "-",TEXT( MONTH(TblOrigin[[#This Row],[ODK_DateOfSubmission]]),"00"))</f>
        <v>2022-09</v>
      </c>
    </row>
    <row r="3485" spans="1:16" x14ac:dyDescent="0.25">
      <c r="A3485" s="13">
        <v>3504031</v>
      </c>
      <c r="B3485" s="1">
        <v>350403117</v>
      </c>
      <c r="C3485" s="1">
        <v>21208</v>
      </c>
      <c r="D3485" s="6">
        <v>44815</v>
      </c>
      <c r="E3485" s="1">
        <v>127</v>
      </c>
      <c r="F3485" s="1" t="s">
        <v>68</v>
      </c>
      <c r="G3485" s="1" t="s">
        <v>73</v>
      </c>
      <c r="H3485" s="1" t="s">
        <v>1059</v>
      </c>
      <c r="I3485" s="1" t="s">
        <v>1091</v>
      </c>
      <c r="J3485" s="1" t="s">
        <v>380</v>
      </c>
      <c r="K3485" s="1">
        <v>31.067779245299999</v>
      </c>
      <c r="L3485" s="1">
        <v>46.249674558199999</v>
      </c>
      <c r="M3485" s="1">
        <v>39</v>
      </c>
      <c r="N3485" s="1" t="s">
        <v>129</v>
      </c>
      <c r="O3485" s="1">
        <v>5</v>
      </c>
      <c r="P3485" t="str">
        <f>_xlfn.CONCAT( YEAR(TblOrigin[[#This Row],[ODK_DateOfSubmission]]), "-",TEXT( MONTH(TblOrigin[[#This Row],[ODK_DateOfSubmission]]),"00"))</f>
        <v>2022-09</v>
      </c>
    </row>
    <row r="3486" spans="1:16" x14ac:dyDescent="0.25">
      <c r="A3486" s="13">
        <v>3504011</v>
      </c>
      <c r="B3486" s="1">
        <v>350401117</v>
      </c>
      <c r="C3486" s="1">
        <v>10260</v>
      </c>
      <c r="D3486" s="6">
        <v>44828</v>
      </c>
      <c r="E3486" s="1">
        <v>127</v>
      </c>
      <c r="F3486" s="1" t="s">
        <v>68</v>
      </c>
      <c r="G3486" s="1" t="s">
        <v>73</v>
      </c>
      <c r="H3486" s="1" t="s">
        <v>1059</v>
      </c>
      <c r="I3486" s="1" t="s">
        <v>1066</v>
      </c>
      <c r="J3486" s="1" t="s">
        <v>1067</v>
      </c>
      <c r="K3486" s="1">
        <v>31.0087376</v>
      </c>
      <c r="L3486" s="1">
        <v>46.284794599999998</v>
      </c>
      <c r="M3486" s="1">
        <v>680</v>
      </c>
      <c r="N3486" s="1" t="s">
        <v>133</v>
      </c>
      <c r="O3486" s="1">
        <v>10</v>
      </c>
      <c r="P3486" t="str">
        <f>_xlfn.CONCAT( YEAR(TblOrigin[[#This Row],[ODK_DateOfSubmission]]), "-",TEXT( MONTH(TblOrigin[[#This Row],[ODK_DateOfSubmission]]),"00"))</f>
        <v>2022-09</v>
      </c>
    </row>
    <row r="3487" spans="1:16" x14ac:dyDescent="0.25">
      <c r="A3487" s="13">
        <v>3505003</v>
      </c>
      <c r="B3487" s="1">
        <v>350500317</v>
      </c>
      <c r="C3487" s="1">
        <v>25436</v>
      </c>
      <c r="D3487" s="6">
        <v>44826</v>
      </c>
      <c r="E3487" s="1">
        <v>127</v>
      </c>
      <c r="F3487" s="1" t="s">
        <v>68</v>
      </c>
      <c r="G3487" s="1" t="s">
        <v>77</v>
      </c>
      <c r="H3487" s="1" t="s">
        <v>1115</v>
      </c>
      <c r="I3487" s="1" t="s">
        <v>1116</v>
      </c>
      <c r="J3487" s="1" t="s">
        <v>1117</v>
      </c>
      <c r="K3487" s="1">
        <v>30.906636502200001</v>
      </c>
      <c r="L3487" s="1">
        <v>46.445979934699999</v>
      </c>
      <c r="M3487" s="1">
        <v>19</v>
      </c>
      <c r="N3487" s="1" t="s">
        <v>133</v>
      </c>
      <c r="O3487" s="1">
        <v>1</v>
      </c>
      <c r="P3487" t="str">
        <f>_xlfn.CONCAT( YEAR(TblOrigin[[#This Row],[ODK_DateOfSubmission]]), "-",TEXT( MONTH(TblOrigin[[#This Row],[ODK_DateOfSubmission]]),"00"))</f>
        <v>2022-09</v>
      </c>
    </row>
    <row r="3488" spans="1:16" x14ac:dyDescent="0.25">
      <c r="A3488" s="13">
        <v>3505003</v>
      </c>
      <c r="B3488" s="1">
        <v>350500317</v>
      </c>
      <c r="C3488" s="1">
        <v>25436</v>
      </c>
      <c r="D3488" s="6">
        <v>44826</v>
      </c>
      <c r="E3488" s="1">
        <v>127</v>
      </c>
      <c r="F3488" s="1" t="s">
        <v>68</v>
      </c>
      <c r="G3488" s="1" t="s">
        <v>77</v>
      </c>
      <c r="H3488" s="1" t="s">
        <v>1115</v>
      </c>
      <c r="I3488" s="1" t="s">
        <v>1116</v>
      </c>
      <c r="J3488" s="1" t="s">
        <v>1117</v>
      </c>
      <c r="K3488" s="1">
        <v>30.906636502200001</v>
      </c>
      <c r="L3488" s="1">
        <v>46.445979934699999</v>
      </c>
      <c r="M3488" s="1">
        <v>19</v>
      </c>
      <c r="N3488" s="1" t="s">
        <v>90</v>
      </c>
      <c r="O3488" s="1">
        <v>10</v>
      </c>
      <c r="P3488" t="str">
        <f>_xlfn.CONCAT( YEAR(TblOrigin[[#This Row],[ODK_DateOfSubmission]]), "-",TEXT( MONTH(TblOrigin[[#This Row],[ODK_DateOfSubmission]]),"00"))</f>
        <v>2022-09</v>
      </c>
    </row>
    <row r="3489" spans="1:16" x14ac:dyDescent="0.25">
      <c r="A3489" s="13">
        <v>3505004</v>
      </c>
      <c r="B3489" s="1">
        <v>350500417</v>
      </c>
      <c r="C3489" s="1">
        <v>25437</v>
      </c>
      <c r="D3489" s="6">
        <v>44820</v>
      </c>
      <c r="E3489" s="1">
        <v>127</v>
      </c>
      <c r="F3489" s="1" t="s">
        <v>68</v>
      </c>
      <c r="G3489" s="1" t="s">
        <v>77</v>
      </c>
      <c r="H3489" s="1" t="s">
        <v>1115</v>
      </c>
      <c r="I3489" s="1" t="s">
        <v>1074</v>
      </c>
      <c r="J3489" s="1" t="s">
        <v>1118</v>
      </c>
      <c r="K3489" s="1">
        <v>30.9061211</v>
      </c>
      <c r="L3489" s="1">
        <v>46.449381199999998</v>
      </c>
      <c r="M3489" s="1">
        <v>12</v>
      </c>
      <c r="N3489" s="1" t="s">
        <v>90</v>
      </c>
      <c r="O3489" s="1">
        <v>3</v>
      </c>
      <c r="P3489" t="str">
        <f>_xlfn.CONCAT( YEAR(TblOrigin[[#This Row],[ODK_DateOfSubmission]]), "-",TEXT( MONTH(TblOrigin[[#This Row],[ODK_DateOfSubmission]]),"00"))</f>
        <v>2022-09</v>
      </c>
    </row>
    <row r="3490" spans="1:16" x14ac:dyDescent="0.25">
      <c r="A3490" s="13">
        <v>3505007</v>
      </c>
      <c r="B3490" s="1">
        <v>350500717</v>
      </c>
      <c r="C3490" s="1">
        <v>9332</v>
      </c>
      <c r="D3490" s="6">
        <v>44826</v>
      </c>
      <c r="E3490" s="1">
        <v>127</v>
      </c>
      <c r="F3490" s="1" t="s">
        <v>68</v>
      </c>
      <c r="G3490" s="1" t="s">
        <v>77</v>
      </c>
      <c r="H3490" s="1" t="s">
        <v>1115</v>
      </c>
      <c r="I3490" s="1" t="s">
        <v>1123</v>
      </c>
      <c r="J3490" s="1" t="s">
        <v>216</v>
      </c>
      <c r="K3490" s="1">
        <v>30.879031632699999</v>
      </c>
      <c r="L3490" s="1">
        <v>46.464224314600003</v>
      </c>
      <c r="M3490" s="1">
        <v>9</v>
      </c>
      <c r="N3490" s="1" t="s">
        <v>90</v>
      </c>
      <c r="O3490" s="1">
        <v>4</v>
      </c>
      <c r="P3490" t="str">
        <f>_xlfn.CONCAT( YEAR(TblOrigin[[#This Row],[ODK_DateOfSubmission]]), "-",TEXT( MONTH(TblOrigin[[#This Row],[ODK_DateOfSubmission]]),"00"))</f>
        <v>2022-09</v>
      </c>
    </row>
    <row r="3491" spans="1:16" x14ac:dyDescent="0.25">
      <c r="A3491" s="13">
        <v>3505010</v>
      </c>
      <c r="B3491" s="1">
        <v>350501017</v>
      </c>
      <c r="C3491" s="1">
        <v>9261</v>
      </c>
      <c r="D3491" s="6">
        <v>44826</v>
      </c>
      <c r="E3491" s="1">
        <v>127</v>
      </c>
      <c r="F3491" s="1" t="s">
        <v>68</v>
      </c>
      <c r="G3491" s="1" t="s">
        <v>77</v>
      </c>
      <c r="H3491" s="1" t="s">
        <v>1115</v>
      </c>
      <c r="I3491" s="1" t="s">
        <v>1124</v>
      </c>
      <c r="J3491" s="1" t="s">
        <v>1125</v>
      </c>
      <c r="K3491" s="1">
        <v>30.885581129199998</v>
      </c>
      <c r="L3491" s="1">
        <v>46.460596602099997</v>
      </c>
      <c r="M3491" s="1">
        <v>5</v>
      </c>
      <c r="N3491" s="1" t="s">
        <v>90</v>
      </c>
      <c r="O3491" s="1">
        <v>5</v>
      </c>
      <c r="P3491" t="str">
        <f>_xlfn.CONCAT( YEAR(TblOrigin[[#This Row],[ODK_DateOfSubmission]]), "-",TEXT( MONTH(TblOrigin[[#This Row],[ODK_DateOfSubmission]]),"00"))</f>
        <v>2022-09</v>
      </c>
    </row>
    <row r="3492" spans="1:16" x14ac:dyDescent="0.25">
      <c r="A3492" s="13">
        <v>3603003</v>
      </c>
      <c r="B3492" s="1">
        <v>360300317</v>
      </c>
      <c r="C3492" s="1">
        <v>22326</v>
      </c>
      <c r="D3492" s="6">
        <v>44806</v>
      </c>
      <c r="E3492" s="1">
        <v>127</v>
      </c>
      <c r="F3492" s="1" t="s">
        <v>96</v>
      </c>
      <c r="G3492" s="1" t="s">
        <v>173</v>
      </c>
      <c r="H3492" s="1" t="s">
        <v>1138</v>
      </c>
      <c r="I3492" s="1" t="s">
        <v>1586</v>
      </c>
      <c r="J3492" s="1" t="s">
        <v>1587</v>
      </c>
      <c r="K3492" s="1">
        <v>31.981883123500001</v>
      </c>
      <c r="L3492" s="1">
        <v>44.972986456299999</v>
      </c>
      <c r="M3492" s="1">
        <v>2</v>
      </c>
      <c r="N3492" s="1" t="s">
        <v>90</v>
      </c>
      <c r="O3492" s="1">
        <v>2</v>
      </c>
      <c r="P3492" t="str">
        <f>_xlfn.CONCAT( YEAR(TblOrigin[[#This Row],[ODK_DateOfSubmission]]), "-",TEXT( MONTH(TblOrigin[[#This Row],[ODK_DateOfSubmission]]),"00"))</f>
        <v>2022-09</v>
      </c>
    </row>
    <row r="3493" spans="1:16" x14ac:dyDescent="0.25">
      <c r="A3493" s="13">
        <v>3504046</v>
      </c>
      <c r="B3493" s="1">
        <v>350404617</v>
      </c>
      <c r="C3493" s="1">
        <v>10269</v>
      </c>
      <c r="D3493" s="6">
        <v>44826</v>
      </c>
      <c r="E3493" s="1">
        <v>127</v>
      </c>
      <c r="F3493" s="1" t="s">
        <v>68</v>
      </c>
      <c r="G3493" s="1" t="s">
        <v>73</v>
      </c>
      <c r="H3493" s="1" t="s">
        <v>1102</v>
      </c>
      <c r="I3493" s="1" t="s">
        <v>1103</v>
      </c>
      <c r="J3493" s="1" t="s">
        <v>1104</v>
      </c>
      <c r="K3493" s="1">
        <v>31.041901284200001</v>
      </c>
      <c r="L3493" s="1">
        <v>46.3069539022</v>
      </c>
      <c r="M3493" s="1">
        <v>41</v>
      </c>
      <c r="N3493" s="1" t="s">
        <v>90</v>
      </c>
      <c r="O3493" s="1">
        <v>5</v>
      </c>
      <c r="P3493" t="str">
        <f>_xlfn.CONCAT( YEAR(TblOrigin[[#This Row],[ODK_DateOfSubmission]]), "-",TEXT( MONTH(TblOrigin[[#This Row],[ODK_DateOfSubmission]]),"00"))</f>
        <v>2022-09</v>
      </c>
    </row>
    <row r="3494" spans="1:16" x14ac:dyDescent="0.25">
      <c r="A3494" s="13">
        <v>3504007</v>
      </c>
      <c r="B3494" s="1">
        <v>350400717</v>
      </c>
      <c r="C3494" s="1">
        <v>25525</v>
      </c>
      <c r="D3494" s="6">
        <v>44821</v>
      </c>
      <c r="E3494" s="1">
        <v>127</v>
      </c>
      <c r="F3494" s="1" t="s">
        <v>68</v>
      </c>
      <c r="G3494" s="1" t="s">
        <v>73</v>
      </c>
      <c r="H3494" s="1" t="s">
        <v>1059</v>
      </c>
      <c r="I3494" s="1" t="s">
        <v>1064</v>
      </c>
      <c r="J3494" s="1" t="s">
        <v>1065</v>
      </c>
      <c r="K3494" s="1">
        <v>31.027024004299999</v>
      </c>
      <c r="L3494" s="1">
        <v>46.241676675500003</v>
      </c>
      <c r="M3494" s="1">
        <v>40</v>
      </c>
      <c r="N3494" s="1" t="s">
        <v>90</v>
      </c>
      <c r="O3494" s="1">
        <v>14</v>
      </c>
      <c r="P3494" t="str">
        <f>_xlfn.CONCAT( YEAR(TblOrigin[[#This Row],[ODK_DateOfSubmission]]), "-",TEXT( MONTH(TblOrigin[[#This Row],[ODK_DateOfSubmission]]),"00"))</f>
        <v>2022-09</v>
      </c>
    </row>
    <row r="3495" spans="1:16" x14ac:dyDescent="0.25">
      <c r="A3495" s="13">
        <v>3504003</v>
      </c>
      <c r="B3495" s="1">
        <v>350400317</v>
      </c>
      <c r="C3495" s="1">
        <v>24415</v>
      </c>
      <c r="D3495" s="6">
        <v>44819</v>
      </c>
      <c r="E3495" s="1">
        <v>127</v>
      </c>
      <c r="F3495" s="1" t="s">
        <v>68</v>
      </c>
      <c r="G3495" s="1" t="s">
        <v>73</v>
      </c>
      <c r="H3495" s="1" t="s">
        <v>1059</v>
      </c>
      <c r="I3495" s="1" t="s">
        <v>1480</v>
      </c>
      <c r="J3495" s="1" t="s">
        <v>1481</v>
      </c>
      <c r="K3495" s="1">
        <v>31.122673117800002</v>
      </c>
      <c r="L3495" s="1">
        <v>46.234062045100004</v>
      </c>
      <c r="M3495" s="1">
        <v>1</v>
      </c>
      <c r="N3495" s="1" t="s">
        <v>90</v>
      </c>
      <c r="O3495" s="1">
        <v>1</v>
      </c>
      <c r="P3495" t="str">
        <f>_xlfn.CONCAT( YEAR(TblOrigin[[#This Row],[ODK_DateOfSubmission]]), "-",TEXT( MONTH(TblOrigin[[#This Row],[ODK_DateOfSubmission]]),"00"))</f>
        <v>2022-09</v>
      </c>
    </row>
    <row r="3496" spans="1:16" x14ac:dyDescent="0.25">
      <c r="A3496" s="13">
        <v>3504016</v>
      </c>
      <c r="B3496" s="1">
        <v>350401617</v>
      </c>
      <c r="C3496" s="1">
        <v>10281</v>
      </c>
      <c r="D3496" s="6">
        <v>44827</v>
      </c>
      <c r="E3496" s="1">
        <v>127</v>
      </c>
      <c r="F3496" s="1" t="s">
        <v>68</v>
      </c>
      <c r="G3496" s="1" t="s">
        <v>73</v>
      </c>
      <c r="H3496" s="1" t="s">
        <v>1059</v>
      </c>
      <c r="I3496" s="1" t="s">
        <v>1074</v>
      </c>
      <c r="J3496" s="1" t="s">
        <v>1075</v>
      </c>
      <c r="K3496" s="1">
        <v>31.029471706599999</v>
      </c>
      <c r="L3496" s="1">
        <v>46.244121658399997</v>
      </c>
      <c r="M3496" s="1">
        <v>9</v>
      </c>
      <c r="N3496" s="1" t="s">
        <v>90</v>
      </c>
      <c r="O3496" s="1">
        <v>4</v>
      </c>
      <c r="P3496" t="str">
        <f>_xlfn.CONCAT( YEAR(TblOrigin[[#This Row],[ODK_DateOfSubmission]]), "-",TEXT( MONTH(TblOrigin[[#This Row],[ODK_DateOfSubmission]]),"00"))</f>
        <v>2022-09</v>
      </c>
    </row>
    <row r="3497" spans="1:16" x14ac:dyDescent="0.25">
      <c r="A3497" s="13">
        <v>3504011</v>
      </c>
      <c r="B3497" s="1">
        <v>350401117</v>
      </c>
      <c r="C3497" s="1">
        <v>10260</v>
      </c>
      <c r="D3497" s="6">
        <v>44828</v>
      </c>
      <c r="E3497" s="1">
        <v>127</v>
      </c>
      <c r="F3497" s="1" t="s">
        <v>68</v>
      </c>
      <c r="G3497" s="1" t="s">
        <v>73</v>
      </c>
      <c r="H3497" s="1" t="s">
        <v>1059</v>
      </c>
      <c r="I3497" s="1" t="s">
        <v>1066</v>
      </c>
      <c r="J3497" s="1" t="s">
        <v>1067</v>
      </c>
      <c r="K3497" s="1">
        <v>31.0087376</v>
      </c>
      <c r="L3497" s="1">
        <v>46.284794599999998</v>
      </c>
      <c r="M3497" s="1">
        <v>680</v>
      </c>
      <c r="N3497" s="1" t="s">
        <v>90</v>
      </c>
      <c r="O3497" s="1">
        <v>20</v>
      </c>
      <c r="P3497" t="str">
        <f>_xlfn.CONCAT( YEAR(TblOrigin[[#This Row],[ODK_DateOfSubmission]]), "-",TEXT( MONTH(TblOrigin[[#This Row],[ODK_DateOfSubmission]]),"00"))</f>
        <v>2022-09</v>
      </c>
    </row>
    <row r="3498" spans="1:16" x14ac:dyDescent="0.25">
      <c r="A3498" s="13">
        <v>3504012</v>
      </c>
      <c r="B3498" s="1">
        <v>350401217</v>
      </c>
      <c r="C3498" s="1">
        <v>24540</v>
      </c>
      <c r="D3498" s="6">
        <v>44815</v>
      </c>
      <c r="E3498" s="1">
        <v>127</v>
      </c>
      <c r="F3498" s="1" t="s">
        <v>68</v>
      </c>
      <c r="G3498" s="1" t="s">
        <v>73</v>
      </c>
      <c r="H3498" s="1" t="s">
        <v>1059</v>
      </c>
      <c r="I3498" s="1" t="s">
        <v>1482</v>
      </c>
      <c r="J3498" s="1" t="s">
        <v>1483</v>
      </c>
      <c r="K3498" s="1">
        <v>31.052442887600002</v>
      </c>
      <c r="L3498" s="1">
        <v>46.236798131699999</v>
      </c>
      <c r="M3498" s="1">
        <v>6</v>
      </c>
      <c r="N3498" s="1" t="s">
        <v>90</v>
      </c>
      <c r="O3498" s="1">
        <v>1</v>
      </c>
      <c r="P3498" t="str">
        <f>_xlfn.CONCAT( YEAR(TblOrigin[[#This Row],[ODK_DateOfSubmission]]), "-",TEXT( MONTH(TblOrigin[[#This Row],[ODK_DateOfSubmission]]),"00"))</f>
        <v>2022-09</v>
      </c>
    </row>
    <row r="3499" spans="1:16" x14ac:dyDescent="0.25">
      <c r="A3499" s="13">
        <v>3502012</v>
      </c>
      <c r="B3499" s="1">
        <v>350201217</v>
      </c>
      <c r="C3499" s="1">
        <v>33800</v>
      </c>
      <c r="D3499" s="6">
        <v>44826</v>
      </c>
      <c r="E3499" s="1">
        <v>127</v>
      </c>
      <c r="F3499" s="1" t="s">
        <v>68</v>
      </c>
      <c r="G3499" s="1" t="s">
        <v>81</v>
      </c>
      <c r="H3499" s="1" t="s">
        <v>1048</v>
      </c>
      <c r="I3499" s="1" t="s">
        <v>1337</v>
      </c>
      <c r="J3499" s="1" t="s">
        <v>1338</v>
      </c>
      <c r="K3499" s="1">
        <v>31.541273</v>
      </c>
      <c r="L3499" s="1">
        <v>46.125217999999997</v>
      </c>
      <c r="M3499" s="1">
        <v>5</v>
      </c>
      <c r="N3499" s="1" t="s">
        <v>90</v>
      </c>
      <c r="O3499" s="1">
        <v>3</v>
      </c>
      <c r="P3499" t="str">
        <f>_xlfn.CONCAT( YEAR(TblOrigin[[#This Row],[ODK_DateOfSubmission]]), "-",TEXT( MONTH(TblOrigin[[#This Row],[ODK_DateOfSubmission]]),"00"))</f>
        <v>2022-09</v>
      </c>
    </row>
    <row r="3500" spans="1:16" x14ac:dyDescent="0.25">
      <c r="A3500" s="13">
        <v>3504051</v>
      </c>
      <c r="B3500" s="1">
        <v>350405117</v>
      </c>
      <c r="C3500" s="1">
        <v>23685</v>
      </c>
      <c r="D3500" s="6">
        <v>44789</v>
      </c>
      <c r="E3500" s="1">
        <v>127</v>
      </c>
      <c r="F3500" s="1" t="s">
        <v>68</v>
      </c>
      <c r="G3500" s="1" t="s">
        <v>73</v>
      </c>
      <c r="H3500" s="1" t="s">
        <v>1059</v>
      </c>
      <c r="I3500" s="1" t="s">
        <v>1108</v>
      </c>
      <c r="J3500" s="1" t="s">
        <v>1109</v>
      </c>
      <c r="K3500" s="1">
        <v>31.087265559999999</v>
      </c>
      <c r="L3500" s="1">
        <v>46.241235476500002</v>
      </c>
      <c r="M3500" s="1">
        <v>16</v>
      </c>
      <c r="N3500" s="1" t="s">
        <v>90</v>
      </c>
      <c r="O3500" s="1">
        <v>3</v>
      </c>
      <c r="P3500" t="str">
        <f>_xlfn.CONCAT( YEAR(TblOrigin[[#This Row],[ODK_DateOfSubmission]]), "-",TEXT( MONTH(TblOrigin[[#This Row],[ODK_DateOfSubmission]]),"00"))</f>
        <v>2022-08</v>
      </c>
    </row>
    <row r="3501" spans="1:16" x14ac:dyDescent="0.25">
      <c r="A3501" s="13">
        <v>3504052</v>
      </c>
      <c r="B3501" s="1">
        <v>350405217</v>
      </c>
      <c r="C3501" s="1">
        <v>9113</v>
      </c>
      <c r="D3501" s="6">
        <v>44793</v>
      </c>
      <c r="E3501" s="1">
        <v>127</v>
      </c>
      <c r="F3501" s="1" t="s">
        <v>68</v>
      </c>
      <c r="G3501" s="1" t="s">
        <v>73</v>
      </c>
      <c r="H3501" s="1" t="s">
        <v>1059</v>
      </c>
      <c r="I3501" s="1" t="s">
        <v>1102</v>
      </c>
      <c r="J3501" s="1" t="s">
        <v>1436</v>
      </c>
      <c r="K3501" s="1">
        <v>31.060153968000002</v>
      </c>
      <c r="L3501" s="1">
        <v>46.243325555299997</v>
      </c>
      <c r="M3501" s="1">
        <v>5</v>
      </c>
      <c r="N3501" s="1" t="s">
        <v>90</v>
      </c>
      <c r="O3501" s="1">
        <v>3</v>
      </c>
      <c r="P3501" t="str">
        <f>_xlfn.CONCAT( YEAR(TblOrigin[[#This Row],[ODK_DateOfSubmission]]), "-",TEXT( MONTH(TblOrigin[[#This Row],[ODK_DateOfSubmission]]),"00"))</f>
        <v>2022-08</v>
      </c>
    </row>
    <row r="3502" spans="1:16" x14ac:dyDescent="0.25">
      <c r="A3502" s="13">
        <v>3503012</v>
      </c>
      <c r="B3502" s="1">
        <v>350301217</v>
      </c>
      <c r="C3502" s="1">
        <v>10286</v>
      </c>
      <c r="D3502" s="6">
        <v>44814</v>
      </c>
      <c r="E3502" s="1">
        <v>127</v>
      </c>
      <c r="F3502" s="1" t="s">
        <v>68</v>
      </c>
      <c r="G3502" s="1" t="s">
        <v>86</v>
      </c>
      <c r="H3502" s="1" t="s">
        <v>1404</v>
      </c>
      <c r="I3502" s="1" t="s">
        <v>1405</v>
      </c>
      <c r="J3502" s="1" t="s">
        <v>1127</v>
      </c>
      <c r="K3502" s="1">
        <v>31.400419743299999</v>
      </c>
      <c r="L3502" s="1">
        <v>46.1806881535</v>
      </c>
      <c r="M3502" s="1">
        <v>3</v>
      </c>
      <c r="N3502" s="1" t="s">
        <v>90</v>
      </c>
      <c r="O3502" s="1">
        <v>2</v>
      </c>
      <c r="P3502" t="str">
        <f>_xlfn.CONCAT( YEAR(TblOrigin[[#This Row],[ODK_DateOfSubmission]]), "-",TEXT( MONTH(TblOrigin[[#This Row],[ODK_DateOfSubmission]]),"00"))</f>
        <v>2022-09</v>
      </c>
    </row>
    <row r="3503" spans="1:16" x14ac:dyDescent="0.25">
      <c r="A3503" s="13">
        <v>3503006</v>
      </c>
      <c r="B3503" s="1">
        <v>350300617</v>
      </c>
      <c r="C3503" s="1">
        <v>21209</v>
      </c>
      <c r="D3503" s="6">
        <v>44814</v>
      </c>
      <c r="E3503" s="1">
        <v>127</v>
      </c>
      <c r="F3503" s="1" t="s">
        <v>68</v>
      </c>
      <c r="G3503" s="1" t="s">
        <v>86</v>
      </c>
      <c r="H3503" s="1" t="s">
        <v>1404</v>
      </c>
      <c r="I3503" s="1" t="s">
        <v>1406</v>
      </c>
      <c r="J3503" s="1" t="s">
        <v>1407</v>
      </c>
      <c r="K3503" s="1">
        <v>31.415689718399999</v>
      </c>
      <c r="L3503" s="1">
        <v>46.163976839100002</v>
      </c>
      <c r="M3503" s="1">
        <v>2</v>
      </c>
      <c r="N3503" s="1" t="s">
        <v>90</v>
      </c>
      <c r="O3503" s="1">
        <v>1</v>
      </c>
      <c r="P3503" t="str">
        <f>_xlfn.CONCAT( YEAR(TblOrigin[[#This Row],[ODK_DateOfSubmission]]), "-",TEXT( MONTH(TblOrigin[[#This Row],[ODK_DateOfSubmission]]),"00"))</f>
        <v>2022-09</v>
      </c>
    </row>
    <row r="3504" spans="1:16" x14ac:dyDescent="0.25">
      <c r="A3504" s="13">
        <v>3503009</v>
      </c>
      <c r="B3504" s="1">
        <v>350300917</v>
      </c>
      <c r="C3504" s="1">
        <v>9822</v>
      </c>
      <c r="D3504" s="6">
        <v>44814</v>
      </c>
      <c r="E3504" s="1">
        <v>127</v>
      </c>
      <c r="F3504" s="1" t="s">
        <v>68</v>
      </c>
      <c r="G3504" s="1" t="s">
        <v>86</v>
      </c>
      <c r="H3504" s="1" t="s">
        <v>1404</v>
      </c>
      <c r="I3504" s="1" t="s">
        <v>1410</v>
      </c>
      <c r="J3504" s="1" t="s">
        <v>1411</v>
      </c>
      <c r="K3504" s="1">
        <v>31.403907212699998</v>
      </c>
      <c r="L3504" s="1">
        <v>46.175491096099996</v>
      </c>
      <c r="M3504" s="1">
        <v>2</v>
      </c>
      <c r="N3504" s="1" t="s">
        <v>90</v>
      </c>
      <c r="O3504" s="1">
        <v>1</v>
      </c>
      <c r="P3504" t="str">
        <f>_xlfn.CONCAT( YEAR(TblOrigin[[#This Row],[ODK_DateOfSubmission]]), "-",TEXT( MONTH(TblOrigin[[#This Row],[ODK_DateOfSubmission]]),"00"))</f>
        <v>2022-09</v>
      </c>
    </row>
    <row r="3505" spans="1:16" x14ac:dyDescent="0.25">
      <c r="A3505" s="13">
        <v>3504026</v>
      </c>
      <c r="B3505" s="1">
        <v>350402617</v>
      </c>
      <c r="C3505" s="1">
        <v>10253</v>
      </c>
      <c r="D3505" s="6">
        <v>44827</v>
      </c>
      <c r="E3505" s="1">
        <v>127</v>
      </c>
      <c r="F3505" s="1" t="s">
        <v>68</v>
      </c>
      <c r="G3505" s="1" t="s">
        <v>73</v>
      </c>
      <c r="H3505" s="1" t="s">
        <v>1059</v>
      </c>
      <c r="I3505" s="1" t="s">
        <v>1086</v>
      </c>
      <c r="J3505" s="1" t="s">
        <v>1087</v>
      </c>
      <c r="K3505" s="1">
        <v>31.038477412900001</v>
      </c>
      <c r="L3505" s="1">
        <v>46.2356561609</v>
      </c>
      <c r="M3505" s="1">
        <v>7</v>
      </c>
      <c r="N3505" s="1" t="s">
        <v>90</v>
      </c>
      <c r="O3505" s="1">
        <v>2</v>
      </c>
      <c r="P3505" t="str">
        <f>_xlfn.CONCAT( YEAR(TblOrigin[[#This Row],[ODK_DateOfSubmission]]), "-",TEXT( MONTH(TblOrigin[[#This Row],[ODK_DateOfSubmission]]),"00"))</f>
        <v>2022-09</v>
      </c>
    </row>
    <row r="3506" spans="1:16" x14ac:dyDescent="0.25">
      <c r="A3506" s="13">
        <v>3504028</v>
      </c>
      <c r="B3506" s="1">
        <v>350402817</v>
      </c>
      <c r="C3506" s="1">
        <v>25526</v>
      </c>
      <c r="D3506" s="6">
        <v>44817</v>
      </c>
      <c r="E3506" s="1">
        <v>127</v>
      </c>
      <c r="F3506" s="1" t="s">
        <v>68</v>
      </c>
      <c r="G3506" s="1" t="s">
        <v>73</v>
      </c>
      <c r="H3506" s="1" t="s">
        <v>1059</v>
      </c>
      <c r="I3506" s="1" t="s">
        <v>1088</v>
      </c>
      <c r="J3506" s="1" t="s">
        <v>1039</v>
      </c>
      <c r="K3506" s="1">
        <v>31.036175809100001</v>
      </c>
      <c r="L3506" s="1">
        <v>46.220527480000001</v>
      </c>
      <c r="M3506" s="1">
        <v>55</v>
      </c>
      <c r="N3506" s="1" t="s">
        <v>90</v>
      </c>
      <c r="O3506" s="1">
        <v>10</v>
      </c>
      <c r="P3506" t="str">
        <f>_xlfn.CONCAT( YEAR(TblOrigin[[#This Row],[ODK_DateOfSubmission]]), "-",TEXT( MONTH(TblOrigin[[#This Row],[ODK_DateOfSubmission]]),"00"))</f>
        <v>2022-09</v>
      </c>
    </row>
    <row r="3507" spans="1:16" x14ac:dyDescent="0.25">
      <c r="A3507" s="13">
        <v>3504023</v>
      </c>
      <c r="B3507" s="1">
        <v>350402317</v>
      </c>
      <c r="C3507" s="1">
        <v>9448</v>
      </c>
      <c r="D3507" s="6">
        <v>44826</v>
      </c>
      <c r="E3507" s="1">
        <v>127</v>
      </c>
      <c r="F3507" s="1" t="s">
        <v>68</v>
      </c>
      <c r="G3507" s="1" t="s">
        <v>73</v>
      </c>
      <c r="H3507" s="1" t="s">
        <v>1059</v>
      </c>
      <c r="I3507" s="1" t="s">
        <v>1080</v>
      </c>
      <c r="J3507" s="1" t="s">
        <v>1081</v>
      </c>
      <c r="K3507" s="1">
        <v>31.027006973399999</v>
      </c>
      <c r="L3507" s="1">
        <v>46.228093038300003</v>
      </c>
      <c r="M3507" s="1">
        <v>69</v>
      </c>
      <c r="N3507" s="1" t="s">
        <v>90</v>
      </c>
      <c r="O3507" s="1">
        <v>24</v>
      </c>
      <c r="P3507" t="str">
        <f>_xlfn.CONCAT( YEAR(TblOrigin[[#This Row],[ODK_DateOfSubmission]]), "-",TEXT( MONTH(TblOrigin[[#This Row],[ODK_DateOfSubmission]]),"00"))</f>
        <v>2022-09</v>
      </c>
    </row>
    <row r="3508" spans="1:16" x14ac:dyDescent="0.25">
      <c r="A3508" s="13">
        <v>3504021</v>
      </c>
      <c r="B3508" s="1">
        <v>350402117</v>
      </c>
      <c r="C3508" s="1">
        <v>10335</v>
      </c>
      <c r="D3508" s="6">
        <v>44819</v>
      </c>
      <c r="E3508" s="1">
        <v>127</v>
      </c>
      <c r="F3508" s="1" t="s">
        <v>68</v>
      </c>
      <c r="G3508" s="1" t="s">
        <v>73</v>
      </c>
      <c r="H3508" s="1" t="s">
        <v>1059</v>
      </c>
      <c r="I3508" s="1" t="s">
        <v>1078</v>
      </c>
      <c r="J3508" s="1" t="s">
        <v>1079</v>
      </c>
      <c r="K3508" s="1">
        <v>31.0506383486</v>
      </c>
      <c r="L3508" s="1">
        <v>46.269343302599999</v>
      </c>
      <c r="M3508" s="1">
        <v>16</v>
      </c>
      <c r="N3508" s="1" t="s">
        <v>90</v>
      </c>
      <c r="O3508" s="1">
        <v>1</v>
      </c>
      <c r="P3508" t="str">
        <f>_xlfn.CONCAT( YEAR(TblOrigin[[#This Row],[ODK_DateOfSubmission]]), "-",TEXT( MONTH(TblOrigin[[#This Row],[ODK_DateOfSubmission]]),"00"))</f>
        <v>2022-09</v>
      </c>
    </row>
    <row r="3509" spans="1:16" x14ac:dyDescent="0.25">
      <c r="A3509" s="13">
        <v>3504036</v>
      </c>
      <c r="B3509" s="1">
        <v>350403617</v>
      </c>
      <c r="C3509" s="1">
        <v>23683</v>
      </c>
      <c r="D3509" s="6">
        <v>44826</v>
      </c>
      <c r="E3509" s="1">
        <v>127</v>
      </c>
      <c r="F3509" s="1" t="s">
        <v>68</v>
      </c>
      <c r="G3509" s="1" t="s">
        <v>73</v>
      </c>
      <c r="H3509" s="1" t="s">
        <v>1059</v>
      </c>
      <c r="I3509" s="1" t="s">
        <v>1096</v>
      </c>
      <c r="J3509" s="1" t="s">
        <v>1097</v>
      </c>
      <c r="K3509" s="1">
        <v>31.03290329</v>
      </c>
      <c r="L3509" s="1">
        <v>46.251552429999997</v>
      </c>
      <c r="M3509" s="1">
        <v>8</v>
      </c>
      <c r="N3509" s="1" t="s">
        <v>90</v>
      </c>
      <c r="O3509" s="1">
        <v>2</v>
      </c>
      <c r="P3509" t="str">
        <f>_xlfn.CONCAT( YEAR(TblOrigin[[#This Row],[ODK_DateOfSubmission]]), "-",TEXT( MONTH(TblOrigin[[#This Row],[ODK_DateOfSubmission]]),"00"))</f>
        <v>2022-09</v>
      </c>
    </row>
    <row r="3510" spans="1:16" x14ac:dyDescent="0.25">
      <c r="A3510" s="13">
        <v>3504035</v>
      </c>
      <c r="B3510" s="1">
        <v>350403517</v>
      </c>
      <c r="C3510" s="1">
        <v>9398</v>
      </c>
      <c r="D3510" s="6">
        <v>44815</v>
      </c>
      <c r="E3510" s="1">
        <v>127</v>
      </c>
      <c r="F3510" s="1" t="s">
        <v>68</v>
      </c>
      <c r="G3510" s="1" t="s">
        <v>73</v>
      </c>
      <c r="H3510" s="1" t="s">
        <v>1059</v>
      </c>
      <c r="I3510" s="1" t="s">
        <v>1439</v>
      </c>
      <c r="J3510" s="1" t="s">
        <v>216</v>
      </c>
      <c r="K3510" s="1">
        <v>31.069961183</v>
      </c>
      <c r="L3510" s="1">
        <v>46.270024445899999</v>
      </c>
      <c r="M3510" s="1">
        <v>3</v>
      </c>
      <c r="N3510" s="1" t="s">
        <v>90</v>
      </c>
      <c r="O3510" s="1">
        <v>3</v>
      </c>
      <c r="P3510" t="str">
        <f>_xlfn.CONCAT( YEAR(TblOrigin[[#This Row],[ODK_DateOfSubmission]]), "-",TEXT( MONTH(TblOrigin[[#This Row],[ODK_DateOfSubmission]]),"00"))</f>
        <v>2022-09</v>
      </c>
    </row>
    <row r="3511" spans="1:16" x14ac:dyDescent="0.25">
      <c r="A3511" s="13">
        <v>3504038</v>
      </c>
      <c r="B3511" s="1">
        <v>350403817</v>
      </c>
      <c r="C3511" s="1">
        <v>25528</v>
      </c>
      <c r="D3511" s="6">
        <v>44789</v>
      </c>
      <c r="E3511" s="1">
        <v>127</v>
      </c>
      <c r="F3511" s="1" t="s">
        <v>68</v>
      </c>
      <c r="G3511" s="1" t="s">
        <v>73</v>
      </c>
      <c r="H3511" s="1" t="s">
        <v>1059</v>
      </c>
      <c r="I3511" s="1" t="s">
        <v>1490</v>
      </c>
      <c r="J3511" s="1" t="s">
        <v>1491</v>
      </c>
      <c r="K3511" s="1">
        <v>31.053281055100001</v>
      </c>
      <c r="L3511" s="1">
        <v>46.253512804000003</v>
      </c>
      <c r="M3511" s="1">
        <v>2</v>
      </c>
      <c r="N3511" s="1" t="s">
        <v>90</v>
      </c>
      <c r="O3511" s="1">
        <v>1</v>
      </c>
      <c r="P3511" t="str">
        <f>_xlfn.CONCAT( YEAR(TblOrigin[[#This Row],[ODK_DateOfSubmission]]), "-",TEXT( MONTH(TblOrigin[[#This Row],[ODK_DateOfSubmission]]),"00"))</f>
        <v>2022-08</v>
      </c>
    </row>
    <row r="3512" spans="1:16" x14ac:dyDescent="0.25">
      <c r="A3512" s="13">
        <v>3504033</v>
      </c>
      <c r="B3512" s="1">
        <v>350403317</v>
      </c>
      <c r="C3512" s="1">
        <v>10259</v>
      </c>
      <c r="D3512" s="6">
        <v>44825</v>
      </c>
      <c r="E3512" s="1">
        <v>127</v>
      </c>
      <c r="F3512" s="1" t="s">
        <v>68</v>
      </c>
      <c r="G3512" s="1" t="s">
        <v>73</v>
      </c>
      <c r="H3512" s="1" t="s">
        <v>1059</v>
      </c>
      <c r="I3512" s="1" t="s">
        <v>1094</v>
      </c>
      <c r="J3512" s="1" t="s">
        <v>1095</v>
      </c>
      <c r="K3512" s="1">
        <v>31.045411312199999</v>
      </c>
      <c r="L3512" s="1">
        <v>46.277832423</v>
      </c>
      <c r="M3512" s="1">
        <v>72</v>
      </c>
      <c r="N3512" s="1" t="s">
        <v>90</v>
      </c>
      <c r="O3512" s="1">
        <v>15</v>
      </c>
      <c r="P3512" t="str">
        <f>_xlfn.CONCAT( YEAR(TblOrigin[[#This Row],[ODK_DateOfSubmission]]), "-",TEXT( MONTH(TblOrigin[[#This Row],[ODK_DateOfSubmission]]),"00"))</f>
        <v>2022-09</v>
      </c>
    </row>
    <row r="3513" spans="1:16" x14ac:dyDescent="0.25">
      <c r="A3513" s="13">
        <v>3504040</v>
      </c>
      <c r="B3513" s="1">
        <v>350404017</v>
      </c>
      <c r="C3513" s="1">
        <v>25530</v>
      </c>
      <c r="D3513" s="6">
        <v>44815</v>
      </c>
      <c r="E3513" s="1">
        <v>127</v>
      </c>
      <c r="F3513" s="1" t="s">
        <v>68</v>
      </c>
      <c r="G3513" s="1" t="s">
        <v>73</v>
      </c>
      <c r="H3513" s="1" t="s">
        <v>1059</v>
      </c>
      <c r="I3513" s="1" t="s">
        <v>1351</v>
      </c>
      <c r="J3513" s="1" t="s">
        <v>1352</v>
      </c>
      <c r="K3513" s="1">
        <v>31.076769222599999</v>
      </c>
      <c r="L3513" s="1">
        <v>46.264030067599997</v>
      </c>
      <c r="M3513" s="1">
        <v>5</v>
      </c>
      <c r="N3513" s="1" t="s">
        <v>90</v>
      </c>
      <c r="O3513" s="1">
        <v>1</v>
      </c>
      <c r="P3513" t="str">
        <f>_xlfn.CONCAT( YEAR(TblOrigin[[#This Row],[ODK_DateOfSubmission]]), "-",TEXT( MONTH(TblOrigin[[#This Row],[ODK_DateOfSubmission]]),"00"))</f>
        <v>2022-09</v>
      </c>
    </row>
    <row r="3514" spans="1:16" x14ac:dyDescent="0.25">
      <c r="A3514" s="13">
        <v>3504041</v>
      </c>
      <c r="B3514" s="1">
        <v>350404117</v>
      </c>
      <c r="C3514" s="1">
        <v>25533</v>
      </c>
      <c r="D3514" s="6">
        <v>44825</v>
      </c>
      <c r="E3514" s="1">
        <v>127</v>
      </c>
      <c r="F3514" s="1" t="s">
        <v>68</v>
      </c>
      <c r="G3514" s="1" t="s">
        <v>73</v>
      </c>
      <c r="H3514" s="1" t="s">
        <v>1059</v>
      </c>
      <c r="I3514" s="1" t="s">
        <v>1098</v>
      </c>
      <c r="J3514" s="1" t="s">
        <v>1099</v>
      </c>
      <c r="K3514" s="1">
        <v>31.080862144499999</v>
      </c>
      <c r="L3514" s="1">
        <v>46.240087203599998</v>
      </c>
      <c r="M3514" s="1">
        <v>124</v>
      </c>
      <c r="N3514" s="1" t="s">
        <v>90</v>
      </c>
      <c r="O3514" s="1">
        <v>31</v>
      </c>
      <c r="P3514" t="str">
        <f>_xlfn.CONCAT( YEAR(TblOrigin[[#This Row],[ODK_DateOfSubmission]]), "-",TEXT( MONTH(TblOrigin[[#This Row],[ODK_DateOfSubmission]]),"00"))</f>
        <v>2022-09</v>
      </c>
    </row>
    <row r="3515" spans="1:16" x14ac:dyDescent="0.25">
      <c r="A3515" s="13">
        <v>3504044</v>
      </c>
      <c r="B3515" s="1">
        <v>350404417</v>
      </c>
      <c r="C3515" s="1">
        <v>25527</v>
      </c>
      <c r="D3515" s="6">
        <v>44814</v>
      </c>
      <c r="E3515" s="1">
        <v>127</v>
      </c>
      <c r="F3515" s="1" t="s">
        <v>68</v>
      </c>
      <c r="G3515" s="1" t="s">
        <v>73</v>
      </c>
      <c r="H3515" s="1" t="s">
        <v>1059</v>
      </c>
      <c r="I3515" s="1" t="s">
        <v>1494</v>
      </c>
      <c r="J3515" s="1" t="s">
        <v>1495</v>
      </c>
      <c r="K3515" s="1">
        <v>31.058777803800002</v>
      </c>
      <c r="L3515" s="1">
        <v>46.257208607000003</v>
      </c>
      <c r="M3515" s="1">
        <v>4</v>
      </c>
      <c r="N3515" s="1" t="s">
        <v>90</v>
      </c>
      <c r="O3515" s="1">
        <v>1</v>
      </c>
      <c r="P3515" t="str">
        <f>_xlfn.CONCAT( YEAR(TblOrigin[[#This Row],[ODK_DateOfSubmission]]), "-",TEXT( MONTH(TblOrigin[[#This Row],[ODK_DateOfSubmission]]),"00"))</f>
        <v>2022-09</v>
      </c>
    </row>
    <row r="3516" spans="1:16" x14ac:dyDescent="0.25">
      <c r="A3516" s="13">
        <v>3504045</v>
      </c>
      <c r="B3516" s="1">
        <v>350404517</v>
      </c>
      <c r="C3516" s="1">
        <v>22344</v>
      </c>
      <c r="D3516" s="6">
        <v>44825</v>
      </c>
      <c r="E3516" s="1">
        <v>127</v>
      </c>
      <c r="F3516" s="1" t="s">
        <v>68</v>
      </c>
      <c r="G3516" s="1" t="s">
        <v>73</v>
      </c>
      <c r="H3516" s="1" t="s">
        <v>1059</v>
      </c>
      <c r="I3516" s="1" t="s">
        <v>1408</v>
      </c>
      <c r="J3516" s="1" t="s">
        <v>1409</v>
      </c>
      <c r="K3516" s="1">
        <v>31.048519000500001</v>
      </c>
      <c r="L3516" s="1">
        <v>46.257282930099997</v>
      </c>
      <c r="M3516" s="1">
        <v>7</v>
      </c>
      <c r="N3516" s="1" t="s">
        <v>90</v>
      </c>
      <c r="O3516" s="1">
        <v>2</v>
      </c>
      <c r="P3516" t="str">
        <f>_xlfn.CONCAT( YEAR(TblOrigin[[#This Row],[ODK_DateOfSubmission]]), "-",TEXT( MONTH(TblOrigin[[#This Row],[ODK_DateOfSubmission]]),"00"))</f>
        <v>2022-09</v>
      </c>
    </row>
    <row r="3517" spans="1:16" x14ac:dyDescent="0.25">
      <c r="A3517" s="13">
        <v>3504033</v>
      </c>
      <c r="B3517" s="1">
        <v>350403317</v>
      </c>
      <c r="C3517" s="1">
        <v>10259</v>
      </c>
      <c r="D3517" s="6">
        <v>44825</v>
      </c>
      <c r="E3517" s="1">
        <v>127</v>
      </c>
      <c r="F3517" s="1" t="s">
        <v>68</v>
      </c>
      <c r="G3517" s="1" t="s">
        <v>73</v>
      </c>
      <c r="H3517" s="1" t="s">
        <v>1059</v>
      </c>
      <c r="I3517" s="1" t="s">
        <v>1094</v>
      </c>
      <c r="J3517" s="1" t="s">
        <v>1095</v>
      </c>
      <c r="K3517" s="1">
        <v>31.045411312199999</v>
      </c>
      <c r="L3517" s="1">
        <v>46.277832423</v>
      </c>
      <c r="M3517" s="1">
        <v>72</v>
      </c>
      <c r="N3517" s="1" t="s">
        <v>82</v>
      </c>
      <c r="O3517" s="1">
        <v>7</v>
      </c>
      <c r="P3517" t="str">
        <f>_xlfn.CONCAT( YEAR(TblOrigin[[#This Row],[ODK_DateOfSubmission]]), "-",TEXT( MONTH(TblOrigin[[#This Row],[ODK_DateOfSubmission]]),"00"))</f>
        <v>2022-09</v>
      </c>
    </row>
    <row r="3518" spans="1:16" x14ac:dyDescent="0.25">
      <c r="A3518" s="13">
        <v>3504025</v>
      </c>
      <c r="B3518" s="1">
        <v>350402517</v>
      </c>
      <c r="C3518" s="1">
        <v>10262</v>
      </c>
      <c r="D3518" s="6">
        <v>44839</v>
      </c>
      <c r="E3518" s="1">
        <v>127</v>
      </c>
      <c r="F3518" s="1" t="s">
        <v>68</v>
      </c>
      <c r="G3518" s="1" t="s">
        <v>73</v>
      </c>
      <c r="H3518" s="1" t="s">
        <v>1059</v>
      </c>
      <c r="I3518" s="1" t="s">
        <v>1084</v>
      </c>
      <c r="J3518" s="1" t="s">
        <v>1085</v>
      </c>
      <c r="K3518" s="1">
        <v>31.074394900600002</v>
      </c>
      <c r="L3518" s="1">
        <v>46.250142994800001</v>
      </c>
      <c r="M3518" s="1">
        <v>95</v>
      </c>
      <c r="N3518" s="1" t="s">
        <v>82</v>
      </c>
      <c r="O3518" s="1">
        <v>10</v>
      </c>
      <c r="P3518" t="str">
        <f>_xlfn.CONCAT( YEAR(TblOrigin[[#This Row],[ODK_DateOfSubmission]]), "-",TEXT( MONTH(TblOrigin[[#This Row],[ODK_DateOfSubmission]]),"00"))</f>
        <v>2022-10</v>
      </c>
    </row>
    <row r="3519" spans="1:16" x14ac:dyDescent="0.25">
      <c r="A3519" s="13">
        <v>3504054</v>
      </c>
      <c r="B3519" s="1">
        <v>350405417</v>
      </c>
      <c r="C3519" s="1">
        <v>9427</v>
      </c>
      <c r="D3519" s="6">
        <v>44826</v>
      </c>
      <c r="E3519" s="1">
        <v>127</v>
      </c>
      <c r="F3519" s="1" t="s">
        <v>68</v>
      </c>
      <c r="G3519" s="1" t="s">
        <v>73</v>
      </c>
      <c r="H3519" s="1" t="s">
        <v>1059</v>
      </c>
      <c r="I3519" s="1" t="s">
        <v>1110</v>
      </c>
      <c r="J3519" s="1" t="s">
        <v>1111</v>
      </c>
      <c r="K3519" s="1">
        <v>31.033617899999999</v>
      </c>
      <c r="L3519" s="1">
        <v>46.217652000000001</v>
      </c>
      <c r="M3519" s="1">
        <v>135</v>
      </c>
      <c r="N3519" s="1" t="s">
        <v>82</v>
      </c>
      <c r="O3519" s="1">
        <v>25</v>
      </c>
      <c r="P3519" t="str">
        <f>_xlfn.CONCAT( YEAR(TblOrigin[[#This Row],[ODK_DateOfSubmission]]), "-",TEXT( MONTH(TblOrigin[[#This Row],[ODK_DateOfSubmission]]),"00"))</f>
        <v>2022-09</v>
      </c>
    </row>
    <row r="3520" spans="1:16" x14ac:dyDescent="0.25">
      <c r="A3520" s="13">
        <v>3502016</v>
      </c>
      <c r="B3520" s="1">
        <v>350201617</v>
      </c>
      <c r="C3520" s="1">
        <v>34162</v>
      </c>
      <c r="D3520" s="6">
        <v>44827</v>
      </c>
      <c r="E3520" s="1">
        <v>127</v>
      </c>
      <c r="F3520" s="1" t="s">
        <v>68</v>
      </c>
      <c r="G3520" s="1" t="s">
        <v>81</v>
      </c>
      <c r="H3520" s="1" t="s">
        <v>1047</v>
      </c>
      <c r="I3520" s="1" t="s">
        <v>1440</v>
      </c>
      <c r="J3520" s="1" t="s">
        <v>1441</v>
      </c>
      <c r="K3520" s="1">
        <v>31.735530000000001</v>
      </c>
      <c r="L3520" s="1">
        <v>46.112045999999999</v>
      </c>
      <c r="M3520" s="1">
        <v>17</v>
      </c>
      <c r="N3520" s="1" t="s">
        <v>82</v>
      </c>
      <c r="O3520" s="1">
        <v>7</v>
      </c>
      <c r="P3520" t="str">
        <f>_xlfn.CONCAT( YEAR(TblOrigin[[#This Row],[ODK_DateOfSubmission]]), "-",TEXT( MONTH(TblOrigin[[#This Row],[ODK_DateOfSubmission]]),"00"))</f>
        <v>2022-09</v>
      </c>
    </row>
    <row r="3521" spans="1:16" x14ac:dyDescent="0.25">
      <c r="A3521" s="13">
        <v>3504011</v>
      </c>
      <c r="B3521" s="1">
        <v>350401117</v>
      </c>
      <c r="C3521" s="1">
        <v>10260</v>
      </c>
      <c r="D3521" s="6">
        <v>44828</v>
      </c>
      <c r="E3521" s="1">
        <v>127</v>
      </c>
      <c r="F3521" s="1" t="s">
        <v>68</v>
      </c>
      <c r="G3521" s="1" t="s">
        <v>73</v>
      </c>
      <c r="H3521" s="1" t="s">
        <v>1059</v>
      </c>
      <c r="I3521" s="1" t="s">
        <v>1066</v>
      </c>
      <c r="J3521" s="1" t="s">
        <v>1067</v>
      </c>
      <c r="K3521" s="1">
        <v>31.0087376</v>
      </c>
      <c r="L3521" s="1">
        <v>46.284794599999998</v>
      </c>
      <c r="M3521" s="1">
        <v>680</v>
      </c>
      <c r="N3521" s="1" t="s">
        <v>82</v>
      </c>
      <c r="O3521" s="1">
        <v>250</v>
      </c>
      <c r="P3521" t="str">
        <f>_xlfn.CONCAT( YEAR(TblOrigin[[#This Row],[ODK_DateOfSubmission]]), "-",TEXT( MONTH(TblOrigin[[#This Row],[ODK_DateOfSubmission]]),"00"))</f>
        <v>2022-09</v>
      </c>
    </row>
    <row r="3522" spans="1:16" x14ac:dyDescent="0.25">
      <c r="A3522" s="13">
        <v>3603037</v>
      </c>
      <c r="B3522" s="1">
        <v>360303717</v>
      </c>
      <c r="C3522" s="1">
        <v>24381</v>
      </c>
      <c r="D3522" s="6">
        <v>44828</v>
      </c>
      <c r="E3522" s="1">
        <v>127</v>
      </c>
      <c r="F3522" s="1" t="s">
        <v>96</v>
      </c>
      <c r="G3522" s="1" t="s">
        <v>173</v>
      </c>
      <c r="H3522" s="1" t="s">
        <v>1138</v>
      </c>
      <c r="I3522" s="1" t="s">
        <v>1584</v>
      </c>
      <c r="J3522" s="1" t="s">
        <v>1585</v>
      </c>
      <c r="K3522" s="1">
        <v>31.970362453100002</v>
      </c>
      <c r="L3522" s="1">
        <v>44.8911874701</v>
      </c>
      <c r="M3522" s="1">
        <v>1</v>
      </c>
      <c r="N3522" s="1" t="s">
        <v>82</v>
      </c>
      <c r="O3522" s="1">
        <v>1</v>
      </c>
      <c r="P3522" t="str">
        <f>_xlfn.CONCAT( YEAR(TblOrigin[[#This Row],[ODK_DateOfSubmission]]), "-",TEXT( MONTH(TblOrigin[[#This Row],[ODK_DateOfSubmission]]),"00"))</f>
        <v>2022-09</v>
      </c>
    </row>
    <row r="3523" spans="1:16" x14ac:dyDescent="0.25">
      <c r="A3523" s="13">
        <v>3505011</v>
      </c>
      <c r="B3523" s="1">
        <v>350501117</v>
      </c>
      <c r="C3523" s="1">
        <v>9258</v>
      </c>
      <c r="D3523" s="6">
        <v>44817</v>
      </c>
      <c r="E3523" s="1">
        <v>127</v>
      </c>
      <c r="F3523" s="1" t="s">
        <v>68</v>
      </c>
      <c r="G3523" s="1" t="s">
        <v>77</v>
      </c>
      <c r="H3523" s="1" t="s">
        <v>1115</v>
      </c>
      <c r="I3523" s="1" t="s">
        <v>1126</v>
      </c>
      <c r="J3523" s="1" t="s">
        <v>1127</v>
      </c>
      <c r="K3523" s="1">
        <v>30.901869618300001</v>
      </c>
      <c r="L3523" s="1">
        <v>46.458244977299998</v>
      </c>
      <c r="M3523" s="1">
        <v>10</v>
      </c>
      <c r="N3523" s="1" t="s">
        <v>82</v>
      </c>
      <c r="O3523" s="1">
        <v>2</v>
      </c>
      <c r="P3523" t="str">
        <f>_xlfn.CONCAT( YEAR(TblOrigin[[#This Row],[ODK_DateOfSubmission]]), "-",TEXT( MONTH(TblOrigin[[#This Row],[ODK_DateOfSubmission]]),"00"))</f>
        <v>2022-09</v>
      </c>
    </row>
    <row r="3524" spans="1:16" x14ac:dyDescent="0.25">
      <c r="A3524" s="13">
        <v>3505001</v>
      </c>
      <c r="B3524" s="1">
        <v>350500117</v>
      </c>
      <c r="C3524" s="1">
        <v>9206</v>
      </c>
      <c r="D3524" s="6">
        <v>44820</v>
      </c>
      <c r="E3524" s="1">
        <v>127</v>
      </c>
      <c r="F3524" s="1" t="s">
        <v>68</v>
      </c>
      <c r="G3524" s="1" t="s">
        <v>77</v>
      </c>
      <c r="H3524" s="1" t="s">
        <v>1115</v>
      </c>
      <c r="I3524" s="1" t="s">
        <v>1430</v>
      </c>
      <c r="J3524" s="1" t="s">
        <v>1431</v>
      </c>
      <c r="K3524" s="1">
        <v>30.883621789100001</v>
      </c>
      <c r="L3524" s="1">
        <v>46.468149586599999</v>
      </c>
      <c r="M3524" s="1">
        <v>3</v>
      </c>
      <c r="N3524" s="1" t="s">
        <v>78</v>
      </c>
      <c r="O3524" s="1">
        <v>3</v>
      </c>
      <c r="P3524" t="str">
        <f>_xlfn.CONCAT( YEAR(TblOrigin[[#This Row],[ODK_DateOfSubmission]]), "-",TEXT( MONTH(TblOrigin[[#This Row],[ODK_DateOfSubmission]]),"00"))</f>
        <v>2022-09</v>
      </c>
    </row>
    <row r="3525" spans="1:16" x14ac:dyDescent="0.25">
      <c r="A3525" s="13">
        <v>3505004</v>
      </c>
      <c r="B3525" s="1">
        <v>350500417</v>
      </c>
      <c r="C3525" s="1">
        <v>25437</v>
      </c>
      <c r="D3525" s="6">
        <v>44820</v>
      </c>
      <c r="E3525" s="1">
        <v>127</v>
      </c>
      <c r="F3525" s="1" t="s">
        <v>68</v>
      </c>
      <c r="G3525" s="1" t="s">
        <v>77</v>
      </c>
      <c r="H3525" s="1" t="s">
        <v>1115</v>
      </c>
      <c r="I3525" s="1" t="s">
        <v>1074</v>
      </c>
      <c r="J3525" s="1" t="s">
        <v>1118</v>
      </c>
      <c r="K3525" s="1">
        <v>30.9061211</v>
      </c>
      <c r="L3525" s="1">
        <v>46.449381199999998</v>
      </c>
      <c r="M3525" s="1">
        <v>12</v>
      </c>
      <c r="N3525" s="1" t="s">
        <v>78</v>
      </c>
      <c r="O3525" s="1">
        <v>4</v>
      </c>
      <c r="P3525" t="str">
        <f>_xlfn.CONCAT( YEAR(TblOrigin[[#This Row],[ODK_DateOfSubmission]]), "-",TEXT( MONTH(TblOrigin[[#This Row],[ODK_DateOfSubmission]]),"00"))</f>
        <v>2022-09</v>
      </c>
    </row>
    <row r="3526" spans="1:16" x14ac:dyDescent="0.25">
      <c r="A3526" s="13">
        <v>3504046</v>
      </c>
      <c r="B3526" s="1">
        <v>350404617</v>
      </c>
      <c r="C3526" s="1">
        <v>10269</v>
      </c>
      <c r="D3526" s="6">
        <v>44826</v>
      </c>
      <c r="E3526" s="1">
        <v>127</v>
      </c>
      <c r="F3526" s="1" t="s">
        <v>68</v>
      </c>
      <c r="G3526" s="1" t="s">
        <v>73</v>
      </c>
      <c r="H3526" s="1" t="s">
        <v>1102</v>
      </c>
      <c r="I3526" s="1" t="s">
        <v>1103</v>
      </c>
      <c r="J3526" s="1" t="s">
        <v>1104</v>
      </c>
      <c r="K3526" s="1">
        <v>31.041901284200001</v>
      </c>
      <c r="L3526" s="1">
        <v>46.3069539022</v>
      </c>
      <c r="M3526" s="1">
        <v>41</v>
      </c>
      <c r="N3526" s="1" t="s">
        <v>78</v>
      </c>
      <c r="O3526" s="1">
        <v>4</v>
      </c>
      <c r="P3526" t="str">
        <f>_xlfn.CONCAT( YEAR(TblOrigin[[#This Row],[ODK_DateOfSubmission]]), "-",TEXT( MONTH(TblOrigin[[#This Row],[ODK_DateOfSubmission]]),"00"))</f>
        <v>2022-09</v>
      </c>
    </row>
    <row r="3527" spans="1:16" x14ac:dyDescent="0.25">
      <c r="A3527" s="13">
        <v>3505015</v>
      </c>
      <c r="B3527" s="1">
        <v>350501517</v>
      </c>
      <c r="C3527" s="1">
        <v>33811</v>
      </c>
      <c r="D3527" s="6">
        <v>44793</v>
      </c>
      <c r="E3527" s="1">
        <v>127</v>
      </c>
      <c r="F3527" s="1" t="s">
        <v>68</v>
      </c>
      <c r="G3527" s="1" t="s">
        <v>77</v>
      </c>
      <c r="H3527" s="1" t="s">
        <v>1128</v>
      </c>
      <c r="I3527" s="1" t="s">
        <v>1342</v>
      </c>
      <c r="J3527" s="1" t="s">
        <v>232</v>
      </c>
      <c r="K3527" s="1">
        <v>30.882387999999999</v>
      </c>
      <c r="L3527" s="1">
        <v>46.568722000000001</v>
      </c>
      <c r="M3527" s="1">
        <v>25</v>
      </c>
      <c r="N3527" s="1" t="s">
        <v>78</v>
      </c>
      <c r="O3527" s="1">
        <v>10</v>
      </c>
      <c r="P3527" t="str">
        <f>_xlfn.CONCAT( YEAR(TblOrigin[[#This Row],[ODK_DateOfSubmission]]), "-",TEXT( MONTH(TblOrigin[[#This Row],[ODK_DateOfSubmission]]),"00"))</f>
        <v>2022-08</v>
      </c>
    </row>
    <row r="3528" spans="1:16" x14ac:dyDescent="0.25">
      <c r="A3528" s="13">
        <v>3505016</v>
      </c>
      <c r="B3528" s="1">
        <v>350501617</v>
      </c>
      <c r="C3528" s="1">
        <v>34161</v>
      </c>
      <c r="D3528" s="6">
        <v>44826</v>
      </c>
      <c r="E3528" s="1">
        <v>127</v>
      </c>
      <c r="F3528" s="1" t="s">
        <v>68</v>
      </c>
      <c r="G3528" s="1" t="s">
        <v>77</v>
      </c>
      <c r="H3528" s="1" t="s">
        <v>1115</v>
      </c>
      <c r="I3528" s="1" t="s">
        <v>1428</v>
      </c>
      <c r="J3528" s="1" t="s">
        <v>1429</v>
      </c>
      <c r="K3528" s="1">
        <v>30.880265143100001</v>
      </c>
      <c r="L3528" s="1">
        <v>46.454987385000003</v>
      </c>
      <c r="M3528" s="1">
        <v>10</v>
      </c>
      <c r="N3528" s="1" t="s">
        <v>78</v>
      </c>
      <c r="O3528" s="1">
        <v>4</v>
      </c>
      <c r="P3528" t="str">
        <f>_xlfn.CONCAT( YEAR(TblOrigin[[#This Row],[ODK_DateOfSubmission]]), "-",TEXT( MONTH(TblOrigin[[#This Row],[ODK_DateOfSubmission]]),"00"))</f>
        <v>2022-09</v>
      </c>
    </row>
    <row r="3529" spans="1:16" x14ac:dyDescent="0.25">
      <c r="A3529" s="13">
        <v>3505003</v>
      </c>
      <c r="B3529" s="1">
        <v>350500317</v>
      </c>
      <c r="C3529" s="1">
        <v>25436</v>
      </c>
      <c r="D3529" s="6">
        <v>44826</v>
      </c>
      <c r="E3529" s="1">
        <v>127</v>
      </c>
      <c r="F3529" s="1" t="s">
        <v>68</v>
      </c>
      <c r="G3529" s="1" t="s">
        <v>77</v>
      </c>
      <c r="H3529" s="1" t="s">
        <v>1115</v>
      </c>
      <c r="I3529" s="1" t="s">
        <v>1116</v>
      </c>
      <c r="J3529" s="1" t="s">
        <v>1117</v>
      </c>
      <c r="K3529" s="1">
        <v>30.906636502200001</v>
      </c>
      <c r="L3529" s="1">
        <v>46.445979934699999</v>
      </c>
      <c r="M3529" s="1">
        <v>19</v>
      </c>
      <c r="N3529" s="1" t="s">
        <v>78</v>
      </c>
      <c r="O3529" s="1">
        <v>5</v>
      </c>
      <c r="P3529" t="str">
        <f>_xlfn.CONCAT( YEAR(TblOrigin[[#This Row],[ODK_DateOfSubmission]]), "-",TEXT( MONTH(TblOrigin[[#This Row],[ODK_DateOfSubmission]]),"00"))</f>
        <v>2022-09</v>
      </c>
    </row>
    <row r="3530" spans="1:16" x14ac:dyDescent="0.25">
      <c r="A3530" s="13">
        <v>3603073</v>
      </c>
      <c r="B3530" s="1">
        <v>360307317</v>
      </c>
      <c r="C3530" s="1">
        <v>23715</v>
      </c>
      <c r="D3530" s="6">
        <v>44807</v>
      </c>
      <c r="E3530" s="1">
        <v>127</v>
      </c>
      <c r="F3530" s="1" t="s">
        <v>96</v>
      </c>
      <c r="G3530" s="1" t="s">
        <v>173</v>
      </c>
      <c r="H3530" s="1" t="s">
        <v>1138</v>
      </c>
      <c r="I3530" s="1" t="s">
        <v>1573</v>
      </c>
      <c r="J3530" s="1" t="s">
        <v>1574</v>
      </c>
      <c r="K3530" s="1">
        <v>32.015676934699997</v>
      </c>
      <c r="L3530" s="1">
        <v>44.9173569003</v>
      </c>
      <c r="M3530" s="1">
        <v>1</v>
      </c>
      <c r="N3530" s="1" t="s">
        <v>78</v>
      </c>
      <c r="O3530" s="1">
        <v>1</v>
      </c>
      <c r="P3530" t="str">
        <f>_xlfn.CONCAT( YEAR(TblOrigin[[#This Row],[ODK_DateOfSubmission]]), "-",TEXT( MONTH(TblOrigin[[#This Row],[ODK_DateOfSubmission]]),"00"))</f>
        <v>2022-09</v>
      </c>
    </row>
    <row r="3531" spans="1:16" x14ac:dyDescent="0.25">
      <c r="A3531" s="13">
        <v>3504011</v>
      </c>
      <c r="B3531" s="1">
        <v>350401117</v>
      </c>
      <c r="C3531" s="1">
        <v>10260</v>
      </c>
      <c r="D3531" s="6">
        <v>44828</v>
      </c>
      <c r="E3531" s="1">
        <v>127</v>
      </c>
      <c r="F3531" s="1" t="s">
        <v>68</v>
      </c>
      <c r="G3531" s="1" t="s">
        <v>73</v>
      </c>
      <c r="H3531" s="1" t="s">
        <v>1059</v>
      </c>
      <c r="I3531" s="1" t="s">
        <v>1066</v>
      </c>
      <c r="J3531" s="1" t="s">
        <v>1067</v>
      </c>
      <c r="K3531" s="1">
        <v>31.0087376</v>
      </c>
      <c r="L3531" s="1">
        <v>46.284794599999998</v>
      </c>
      <c r="M3531" s="1">
        <v>680</v>
      </c>
      <c r="N3531" s="1" t="s">
        <v>78</v>
      </c>
      <c r="O3531" s="1">
        <v>200</v>
      </c>
      <c r="P3531" t="str">
        <f>_xlfn.CONCAT( YEAR(TblOrigin[[#This Row],[ODK_DateOfSubmission]]), "-",TEXT( MONTH(TblOrigin[[#This Row],[ODK_DateOfSubmission]]),"00"))</f>
        <v>2022-09</v>
      </c>
    </row>
    <row r="3532" spans="1:16" x14ac:dyDescent="0.25">
      <c r="A3532" s="13">
        <v>3504002</v>
      </c>
      <c r="B3532" s="1">
        <v>350400217</v>
      </c>
      <c r="C3532" s="1">
        <v>25529</v>
      </c>
      <c r="D3532" s="6">
        <v>44826</v>
      </c>
      <c r="E3532" s="1">
        <v>127</v>
      </c>
      <c r="F3532" s="1" t="s">
        <v>68</v>
      </c>
      <c r="G3532" s="1" t="s">
        <v>73</v>
      </c>
      <c r="H3532" s="1" t="s">
        <v>1059</v>
      </c>
      <c r="I3532" s="1" t="s">
        <v>1062</v>
      </c>
      <c r="J3532" s="1" t="s">
        <v>1063</v>
      </c>
      <c r="K3532" s="1">
        <v>31.033167288000001</v>
      </c>
      <c r="L3532" s="1">
        <v>46.273891712999998</v>
      </c>
      <c r="M3532" s="1">
        <v>9</v>
      </c>
      <c r="N3532" s="1" t="s">
        <v>78</v>
      </c>
      <c r="O3532" s="1">
        <v>4</v>
      </c>
      <c r="P3532" t="str">
        <f>_xlfn.CONCAT( YEAR(TblOrigin[[#This Row],[ODK_DateOfSubmission]]), "-",TEXT( MONTH(TblOrigin[[#This Row],[ODK_DateOfSubmission]]),"00"))</f>
        <v>2022-09</v>
      </c>
    </row>
    <row r="3533" spans="1:16" x14ac:dyDescent="0.25">
      <c r="A3533" s="13">
        <v>3504007</v>
      </c>
      <c r="B3533" s="1">
        <v>350400717</v>
      </c>
      <c r="C3533" s="1">
        <v>25525</v>
      </c>
      <c r="D3533" s="6">
        <v>44821</v>
      </c>
      <c r="E3533" s="1">
        <v>127</v>
      </c>
      <c r="F3533" s="1" t="s">
        <v>68</v>
      </c>
      <c r="G3533" s="1" t="s">
        <v>73</v>
      </c>
      <c r="H3533" s="1" t="s">
        <v>1059</v>
      </c>
      <c r="I3533" s="1" t="s">
        <v>1064</v>
      </c>
      <c r="J3533" s="1" t="s">
        <v>1065</v>
      </c>
      <c r="K3533" s="1">
        <v>31.027024004299999</v>
      </c>
      <c r="L3533" s="1">
        <v>46.241676675500003</v>
      </c>
      <c r="M3533" s="1">
        <v>40</v>
      </c>
      <c r="N3533" s="1" t="s">
        <v>78</v>
      </c>
      <c r="O3533" s="1">
        <v>12</v>
      </c>
      <c r="P3533" t="str">
        <f>_xlfn.CONCAT( YEAR(TblOrigin[[#This Row],[ODK_DateOfSubmission]]), "-",TEXT( MONTH(TblOrigin[[#This Row],[ODK_DateOfSubmission]]),"00"))</f>
        <v>2022-09</v>
      </c>
    </row>
    <row r="3534" spans="1:16" x14ac:dyDescent="0.25">
      <c r="A3534" s="13">
        <v>3502016</v>
      </c>
      <c r="B3534" s="1">
        <v>350201617</v>
      </c>
      <c r="C3534" s="1">
        <v>34162</v>
      </c>
      <c r="D3534" s="6">
        <v>44827</v>
      </c>
      <c r="E3534" s="1">
        <v>127</v>
      </c>
      <c r="F3534" s="1" t="s">
        <v>68</v>
      </c>
      <c r="G3534" s="1" t="s">
        <v>81</v>
      </c>
      <c r="H3534" s="1" t="s">
        <v>1047</v>
      </c>
      <c r="I3534" s="1" t="s">
        <v>1440</v>
      </c>
      <c r="J3534" s="1" t="s">
        <v>1441</v>
      </c>
      <c r="K3534" s="1">
        <v>31.735530000000001</v>
      </c>
      <c r="L3534" s="1">
        <v>46.112045999999999</v>
      </c>
      <c r="M3534" s="1">
        <v>17</v>
      </c>
      <c r="N3534" s="1" t="s">
        <v>78</v>
      </c>
      <c r="O3534" s="1">
        <v>3</v>
      </c>
      <c r="P3534" t="str">
        <f>_xlfn.CONCAT( YEAR(TblOrigin[[#This Row],[ODK_DateOfSubmission]]), "-",TEXT( MONTH(TblOrigin[[#This Row],[ODK_DateOfSubmission]]),"00"))</f>
        <v>2022-09</v>
      </c>
    </row>
    <row r="3535" spans="1:16" x14ac:dyDescent="0.25">
      <c r="A3535" s="13">
        <v>3504001</v>
      </c>
      <c r="B3535" s="1">
        <v>350400117</v>
      </c>
      <c r="C3535" s="1">
        <v>24494</v>
      </c>
      <c r="D3535" s="6">
        <v>44825</v>
      </c>
      <c r="E3535" s="1">
        <v>127</v>
      </c>
      <c r="F3535" s="1" t="s">
        <v>68</v>
      </c>
      <c r="G3535" s="1" t="s">
        <v>73</v>
      </c>
      <c r="H3535" s="1" t="s">
        <v>1059</v>
      </c>
      <c r="I3535" s="1" t="s">
        <v>1060</v>
      </c>
      <c r="J3535" s="1" t="s">
        <v>1061</v>
      </c>
      <c r="K3535" s="1">
        <v>31.027710880499999</v>
      </c>
      <c r="L3535" s="1">
        <v>46.218214741200001</v>
      </c>
      <c r="M3535" s="1">
        <v>45</v>
      </c>
      <c r="N3535" s="1" t="s">
        <v>78</v>
      </c>
      <c r="O3535" s="1">
        <v>10</v>
      </c>
      <c r="P3535" t="str">
        <f>_xlfn.CONCAT( YEAR(TblOrigin[[#This Row],[ODK_DateOfSubmission]]), "-",TEXT( MONTH(TblOrigin[[#This Row],[ODK_DateOfSubmission]]),"00"))</f>
        <v>2022-09</v>
      </c>
    </row>
    <row r="3536" spans="1:16" x14ac:dyDescent="0.25">
      <c r="A3536" s="13">
        <v>3504018</v>
      </c>
      <c r="B3536" s="1">
        <v>350401817</v>
      </c>
      <c r="C3536" s="1">
        <v>24741</v>
      </c>
      <c r="D3536" s="6">
        <v>44815</v>
      </c>
      <c r="E3536" s="1">
        <v>127</v>
      </c>
      <c r="F3536" s="1" t="s">
        <v>68</v>
      </c>
      <c r="G3536" s="1" t="s">
        <v>73</v>
      </c>
      <c r="H3536" s="1" t="s">
        <v>1059</v>
      </c>
      <c r="I3536" s="1" t="s">
        <v>1484</v>
      </c>
      <c r="J3536" s="1" t="s">
        <v>1485</v>
      </c>
      <c r="K3536" s="1">
        <v>31.0447764918</v>
      </c>
      <c r="L3536" s="1">
        <v>46.249576203399997</v>
      </c>
      <c r="M3536" s="1">
        <v>1</v>
      </c>
      <c r="N3536" s="1" t="s">
        <v>78</v>
      </c>
      <c r="O3536" s="1">
        <v>1</v>
      </c>
      <c r="P3536" t="str">
        <f>_xlfn.CONCAT( YEAR(TblOrigin[[#This Row],[ODK_DateOfSubmission]]), "-",TEXT( MONTH(TblOrigin[[#This Row],[ODK_DateOfSubmission]]),"00"))</f>
        <v>2022-09</v>
      </c>
    </row>
    <row r="3537" spans="1:16" x14ac:dyDescent="0.25">
      <c r="A3537" s="13">
        <v>3503015</v>
      </c>
      <c r="B3537" s="1">
        <v>350301517</v>
      </c>
      <c r="C3537" s="1">
        <v>33805</v>
      </c>
      <c r="D3537" s="6">
        <v>44821</v>
      </c>
      <c r="E3537" s="1">
        <v>127</v>
      </c>
      <c r="F3537" s="1" t="s">
        <v>68</v>
      </c>
      <c r="G3537" s="1" t="s">
        <v>86</v>
      </c>
      <c r="H3537" s="1" t="s">
        <v>1474</v>
      </c>
      <c r="I3537" s="1" t="s">
        <v>1475</v>
      </c>
      <c r="J3537" s="1" t="s">
        <v>216</v>
      </c>
      <c r="K3537" s="1">
        <v>31.295843999999999</v>
      </c>
      <c r="L3537" s="1">
        <v>46.233044999999997</v>
      </c>
      <c r="M3537" s="1">
        <v>3</v>
      </c>
      <c r="N3537" s="1" t="s">
        <v>78</v>
      </c>
      <c r="O3537" s="1">
        <v>1</v>
      </c>
      <c r="P3537" t="str">
        <f>_xlfn.CONCAT( YEAR(TblOrigin[[#This Row],[ODK_DateOfSubmission]]), "-",TEXT( MONTH(TblOrigin[[#This Row],[ODK_DateOfSubmission]]),"00"))</f>
        <v>2022-09</v>
      </c>
    </row>
    <row r="3538" spans="1:16" x14ac:dyDescent="0.25">
      <c r="A3538" s="13">
        <v>3503001</v>
      </c>
      <c r="B3538" s="1">
        <v>350300117</v>
      </c>
      <c r="C3538" s="1">
        <v>10250</v>
      </c>
      <c r="D3538" s="6">
        <v>44814</v>
      </c>
      <c r="E3538" s="1">
        <v>127</v>
      </c>
      <c r="F3538" s="1" t="s">
        <v>68</v>
      </c>
      <c r="G3538" s="1" t="s">
        <v>86</v>
      </c>
      <c r="H3538" s="1" t="s">
        <v>1404</v>
      </c>
      <c r="I3538" s="1" t="s">
        <v>1476</v>
      </c>
      <c r="J3538" s="1" t="s">
        <v>1477</v>
      </c>
      <c r="K3538" s="1">
        <v>31.4359498874</v>
      </c>
      <c r="L3538" s="1">
        <v>46.172572526899998</v>
      </c>
      <c r="M3538" s="1">
        <v>1</v>
      </c>
      <c r="N3538" s="1" t="s">
        <v>78</v>
      </c>
      <c r="O3538" s="1">
        <v>1</v>
      </c>
      <c r="P3538" t="str">
        <f>_xlfn.CONCAT( YEAR(TblOrigin[[#This Row],[ODK_DateOfSubmission]]), "-",TEXT( MONTH(TblOrigin[[#This Row],[ODK_DateOfSubmission]]),"00"))</f>
        <v>2022-09</v>
      </c>
    </row>
    <row r="3539" spans="1:16" x14ac:dyDescent="0.25">
      <c r="A3539" s="13">
        <v>3502018</v>
      </c>
      <c r="B3539" s="1">
        <v>350201817</v>
      </c>
      <c r="C3539" s="1">
        <v>10289</v>
      </c>
      <c r="D3539" s="6">
        <v>44820</v>
      </c>
      <c r="E3539" s="1">
        <v>127</v>
      </c>
      <c r="F3539" s="1" t="s">
        <v>68</v>
      </c>
      <c r="G3539" s="1" t="s">
        <v>81</v>
      </c>
      <c r="H3539" s="1" t="s">
        <v>1047</v>
      </c>
      <c r="I3539" s="1" t="s">
        <v>1088</v>
      </c>
      <c r="J3539" s="1" t="s">
        <v>1510</v>
      </c>
      <c r="K3539" s="1">
        <v>31.715143000000001</v>
      </c>
      <c r="L3539" s="1">
        <v>46.098461</v>
      </c>
      <c r="M3539" s="1">
        <v>8</v>
      </c>
      <c r="N3539" s="1" t="s">
        <v>78</v>
      </c>
      <c r="O3539" s="1">
        <v>2</v>
      </c>
      <c r="P3539" t="str">
        <f>_xlfn.CONCAT( YEAR(TblOrigin[[#This Row],[ODK_DateOfSubmission]]), "-",TEXT( MONTH(TblOrigin[[#This Row],[ODK_DateOfSubmission]]),"00"))</f>
        <v>2022-09</v>
      </c>
    </row>
    <row r="3540" spans="1:16" x14ac:dyDescent="0.25">
      <c r="A3540" s="13">
        <v>3502003</v>
      </c>
      <c r="B3540" s="1">
        <v>350200317</v>
      </c>
      <c r="C3540" s="1">
        <v>24722</v>
      </c>
      <c r="D3540" s="6">
        <v>44827</v>
      </c>
      <c r="E3540" s="1">
        <v>127</v>
      </c>
      <c r="F3540" s="1" t="s">
        <v>68</v>
      </c>
      <c r="G3540" s="1" t="s">
        <v>81</v>
      </c>
      <c r="H3540" s="1" t="s">
        <v>1047</v>
      </c>
      <c r="I3540" s="1" t="s">
        <v>1051</v>
      </c>
      <c r="J3540" s="1" t="s">
        <v>897</v>
      </c>
      <c r="K3540" s="1">
        <v>31.711529196499999</v>
      </c>
      <c r="L3540" s="1">
        <v>46.124556874</v>
      </c>
      <c r="M3540" s="1">
        <v>9</v>
      </c>
      <c r="N3540" s="1" t="s">
        <v>78</v>
      </c>
      <c r="O3540" s="1">
        <v>4</v>
      </c>
      <c r="P3540" t="str">
        <f>_xlfn.CONCAT( YEAR(TblOrigin[[#This Row],[ODK_DateOfSubmission]]), "-",TEXT( MONTH(TblOrigin[[#This Row],[ODK_DateOfSubmission]]),"00"))</f>
        <v>2022-09</v>
      </c>
    </row>
    <row r="3541" spans="1:16" x14ac:dyDescent="0.25">
      <c r="A3541" s="13">
        <v>3504054</v>
      </c>
      <c r="B3541" s="1">
        <v>350405417</v>
      </c>
      <c r="C3541" s="1">
        <v>9427</v>
      </c>
      <c r="D3541" s="6">
        <v>44826</v>
      </c>
      <c r="E3541" s="1">
        <v>127</v>
      </c>
      <c r="F3541" s="1" t="s">
        <v>68</v>
      </c>
      <c r="G3541" s="1" t="s">
        <v>73</v>
      </c>
      <c r="H3541" s="1" t="s">
        <v>1059</v>
      </c>
      <c r="I3541" s="1" t="s">
        <v>1110</v>
      </c>
      <c r="J3541" s="1" t="s">
        <v>1111</v>
      </c>
      <c r="K3541" s="1">
        <v>31.033617899999999</v>
      </c>
      <c r="L3541" s="1">
        <v>46.217652000000001</v>
      </c>
      <c r="M3541" s="1">
        <v>135</v>
      </c>
      <c r="N3541" s="1" t="s">
        <v>78</v>
      </c>
      <c r="O3541" s="1">
        <v>58</v>
      </c>
      <c r="P3541" t="str">
        <f>_xlfn.CONCAT( YEAR(TblOrigin[[#This Row],[ODK_DateOfSubmission]]), "-",TEXT( MONTH(TblOrigin[[#This Row],[ODK_DateOfSubmission]]),"00"))</f>
        <v>2022-09</v>
      </c>
    </row>
    <row r="3542" spans="1:16" x14ac:dyDescent="0.25">
      <c r="A3542" s="13">
        <v>3503009</v>
      </c>
      <c r="B3542" s="1">
        <v>350300917</v>
      </c>
      <c r="C3542" s="1">
        <v>9822</v>
      </c>
      <c r="D3542" s="6">
        <v>44814</v>
      </c>
      <c r="E3542" s="1">
        <v>127</v>
      </c>
      <c r="F3542" s="1" t="s">
        <v>68</v>
      </c>
      <c r="G3542" s="1" t="s">
        <v>86</v>
      </c>
      <c r="H3542" s="1" t="s">
        <v>1404</v>
      </c>
      <c r="I3542" s="1" t="s">
        <v>1410</v>
      </c>
      <c r="J3542" s="1" t="s">
        <v>1411</v>
      </c>
      <c r="K3542" s="1">
        <v>31.403907212699998</v>
      </c>
      <c r="L3542" s="1">
        <v>46.175491096099996</v>
      </c>
      <c r="M3542" s="1">
        <v>2</v>
      </c>
      <c r="N3542" s="1" t="s">
        <v>78</v>
      </c>
      <c r="O3542" s="1">
        <v>1</v>
      </c>
      <c r="P3542" t="str">
        <f>_xlfn.CONCAT( YEAR(TblOrigin[[#This Row],[ODK_DateOfSubmission]]), "-",TEXT( MONTH(TblOrigin[[#This Row],[ODK_DateOfSubmission]]),"00"))</f>
        <v>2022-09</v>
      </c>
    </row>
    <row r="3543" spans="1:16" x14ac:dyDescent="0.25">
      <c r="A3543" s="13">
        <v>3504027</v>
      </c>
      <c r="B3543" s="1">
        <v>350402717</v>
      </c>
      <c r="C3543" s="1">
        <v>24885</v>
      </c>
      <c r="D3543" s="6">
        <v>44814</v>
      </c>
      <c r="E3543" s="1">
        <v>127</v>
      </c>
      <c r="F3543" s="1" t="s">
        <v>68</v>
      </c>
      <c r="G3543" s="1" t="s">
        <v>73</v>
      </c>
      <c r="H3543" s="1" t="s">
        <v>1059</v>
      </c>
      <c r="I3543" s="1" t="s">
        <v>1488</v>
      </c>
      <c r="J3543" s="1" t="s">
        <v>1125</v>
      </c>
      <c r="K3543" s="1">
        <v>31.061467899099998</v>
      </c>
      <c r="L3543" s="1">
        <v>46.278157583599999</v>
      </c>
      <c r="M3543" s="1">
        <v>3</v>
      </c>
      <c r="N3543" s="1" t="s">
        <v>78</v>
      </c>
      <c r="O3543" s="1">
        <v>3</v>
      </c>
      <c r="P3543" t="str">
        <f>_xlfn.CONCAT( YEAR(TblOrigin[[#This Row],[ODK_DateOfSubmission]]), "-",TEXT( MONTH(TblOrigin[[#This Row],[ODK_DateOfSubmission]]),"00"))</f>
        <v>2022-09</v>
      </c>
    </row>
    <row r="3544" spans="1:16" x14ac:dyDescent="0.25">
      <c r="A3544" s="13">
        <v>3504028</v>
      </c>
      <c r="B3544" s="1">
        <v>350402817</v>
      </c>
      <c r="C3544" s="1">
        <v>25526</v>
      </c>
      <c r="D3544" s="6">
        <v>44817</v>
      </c>
      <c r="E3544" s="1">
        <v>127</v>
      </c>
      <c r="F3544" s="1" t="s">
        <v>68</v>
      </c>
      <c r="G3544" s="1" t="s">
        <v>73</v>
      </c>
      <c r="H3544" s="1" t="s">
        <v>1059</v>
      </c>
      <c r="I3544" s="1" t="s">
        <v>1088</v>
      </c>
      <c r="J3544" s="1" t="s">
        <v>1039</v>
      </c>
      <c r="K3544" s="1">
        <v>31.036175809100001</v>
      </c>
      <c r="L3544" s="1">
        <v>46.220527480000001</v>
      </c>
      <c r="M3544" s="1">
        <v>55</v>
      </c>
      <c r="N3544" s="1" t="s">
        <v>78</v>
      </c>
      <c r="O3544" s="1">
        <v>13</v>
      </c>
      <c r="P3544" t="str">
        <f>_xlfn.CONCAT( YEAR(TblOrigin[[#This Row],[ODK_DateOfSubmission]]), "-",TEXT( MONTH(TblOrigin[[#This Row],[ODK_DateOfSubmission]]),"00"))</f>
        <v>2022-09</v>
      </c>
    </row>
    <row r="3545" spans="1:16" x14ac:dyDescent="0.25">
      <c r="A3545" s="13">
        <v>3504021</v>
      </c>
      <c r="B3545" s="1">
        <v>350402117</v>
      </c>
      <c r="C3545" s="1">
        <v>10335</v>
      </c>
      <c r="D3545" s="6">
        <v>44819</v>
      </c>
      <c r="E3545" s="1">
        <v>127</v>
      </c>
      <c r="F3545" s="1" t="s">
        <v>68</v>
      </c>
      <c r="G3545" s="1" t="s">
        <v>73</v>
      </c>
      <c r="H3545" s="1" t="s">
        <v>1059</v>
      </c>
      <c r="I3545" s="1" t="s">
        <v>1078</v>
      </c>
      <c r="J3545" s="1" t="s">
        <v>1079</v>
      </c>
      <c r="K3545" s="1">
        <v>31.0506383486</v>
      </c>
      <c r="L3545" s="1">
        <v>46.269343302599999</v>
      </c>
      <c r="M3545" s="1">
        <v>16</v>
      </c>
      <c r="N3545" s="1" t="s">
        <v>78</v>
      </c>
      <c r="O3545" s="1">
        <v>4</v>
      </c>
      <c r="P3545" t="str">
        <f>_xlfn.CONCAT( YEAR(TblOrigin[[#This Row],[ODK_DateOfSubmission]]), "-",TEXT( MONTH(TblOrigin[[#This Row],[ODK_DateOfSubmission]]),"00"))</f>
        <v>2022-09</v>
      </c>
    </row>
    <row r="3546" spans="1:16" x14ac:dyDescent="0.25">
      <c r="A3546" s="13">
        <v>3504023</v>
      </c>
      <c r="B3546" s="1">
        <v>350402317</v>
      </c>
      <c r="C3546" s="1">
        <v>9448</v>
      </c>
      <c r="D3546" s="6">
        <v>44826</v>
      </c>
      <c r="E3546" s="1">
        <v>127</v>
      </c>
      <c r="F3546" s="1" t="s">
        <v>68</v>
      </c>
      <c r="G3546" s="1" t="s">
        <v>73</v>
      </c>
      <c r="H3546" s="1" t="s">
        <v>1059</v>
      </c>
      <c r="I3546" s="1" t="s">
        <v>1080</v>
      </c>
      <c r="J3546" s="1" t="s">
        <v>1081</v>
      </c>
      <c r="K3546" s="1">
        <v>31.027006973399999</v>
      </c>
      <c r="L3546" s="1">
        <v>46.228093038300003</v>
      </c>
      <c r="M3546" s="1">
        <v>69</v>
      </c>
      <c r="N3546" s="1" t="s">
        <v>78</v>
      </c>
      <c r="O3546" s="1">
        <v>20</v>
      </c>
      <c r="P3546" t="str">
        <f>_xlfn.CONCAT( YEAR(TblOrigin[[#This Row],[ODK_DateOfSubmission]]), "-",TEXT( MONTH(TblOrigin[[#This Row],[ODK_DateOfSubmission]]),"00"))</f>
        <v>2022-09</v>
      </c>
    </row>
    <row r="3547" spans="1:16" x14ac:dyDescent="0.25">
      <c r="A3547" s="13">
        <v>3504024</v>
      </c>
      <c r="B3547" s="1">
        <v>350402417</v>
      </c>
      <c r="C3547" s="1">
        <v>9396</v>
      </c>
      <c r="D3547" s="6">
        <v>44825</v>
      </c>
      <c r="E3547" s="1">
        <v>127</v>
      </c>
      <c r="F3547" s="1" t="s">
        <v>68</v>
      </c>
      <c r="G3547" s="1" t="s">
        <v>73</v>
      </c>
      <c r="H3547" s="1" t="s">
        <v>1059</v>
      </c>
      <c r="I3547" s="1" t="s">
        <v>1082</v>
      </c>
      <c r="J3547" s="1" t="s">
        <v>1083</v>
      </c>
      <c r="K3547" s="1">
        <v>31.0154237044</v>
      </c>
      <c r="L3547" s="1">
        <v>46.263441754500001</v>
      </c>
      <c r="M3547" s="1">
        <v>18</v>
      </c>
      <c r="N3547" s="1" t="s">
        <v>78</v>
      </c>
      <c r="O3547" s="1">
        <v>6</v>
      </c>
      <c r="P3547" t="str">
        <f>_xlfn.CONCAT( YEAR(TblOrigin[[#This Row],[ODK_DateOfSubmission]]), "-",TEXT( MONTH(TblOrigin[[#This Row],[ODK_DateOfSubmission]]),"00"))</f>
        <v>2022-09</v>
      </c>
    </row>
    <row r="3548" spans="1:16" x14ac:dyDescent="0.25">
      <c r="A3548" s="13">
        <v>3504025</v>
      </c>
      <c r="B3548" s="1">
        <v>350402517</v>
      </c>
      <c r="C3548" s="1">
        <v>10262</v>
      </c>
      <c r="D3548" s="6">
        <v>44839</v>
      </c>
      <c r="E3548" s="1">
        <v>127</v>
      </c>
      <c r="F3548" s="1" t="s">
        <v>68</v>
      </c>
      <c r="G3548" s="1" t="s">
        <v>73</v>
      </c>
      <c r="H3548" s="1" t="s">
        <v>1059</v>
      </c>
      <c r="I3548" s="1" t="s">
        <v>1084</v>
      </c>
      <c r="J3548" s="1" t="s">
        <v>1085</v>
      </c>
      <c r="K3548" s="1">
        <v>31.074394900600002</v>
      </c>
      <c r="L3548" s="1">
        <v>46.250142994800001</v>
      </c>
      <c r="M3548" s="1">
        <v>95</v>
      </c>
      <c r="N3548" s="1" t="s">
        <v>78</v>
      </c>
      <c r="O3548" s="1">
        <v>35</v>
      </c>
      <c r="P3548" t="str">
        <f>_xlfn.CONCAT( YEAR(TblOrigin[[#This Row],[ODK_DateOfSubmission]]), "-",TEXT( MONTH(TblOrigin[[#This Row],[ODK_DateOfSubmission]]),"00"))</f>
        <v>2022-10</v>
      </c>
    </row>
    <row r="3549" spans="1:16" x14ac:dyDescent="0.25">
      <c r="A3549" s="13">
        <v>3504039</v>
      </c>
      <c r="B3549" s="1">
        <v>350403917</v>
      </c>
      <c r="C3549" s="1">
        <v>25531</v>
      </c>
      <c r="D3549" s="6">
        <v>44815</v>
      </c>
      <c r="E3549" s="1">
        <v>127</v>
      </c>
      <c r="F3549" s="1" t="s">
        <v>68</v>
      </c>
      <c r="G3549" s="1" t="s">
        <v>73</v>
      </c>
      <c r="H3549" s="1" t="s">
        <v>1059</v>
      </c>
      <c r="I3549" s="1" t="s">
        <v>1492</v>
      </c>
      <c r="J3549" s="1" t="s">
        <v>1493</v>
      </c>
      <c r="K3549" s="1">
        <v>31.046486166099999</v>
      </c>
      <c r="L3549" s="1">
        <v>46.2332439666</v>
      </c>
      <c r="M3549" s="1">
        <v>7</v>
      </c>
      <c r="N3549" s="1" t="s">
        <v>78</v>
      </c>
      <c r="O3549" s="1">
        <v>7</v>
      </c>
      <c r="P3549" t="str">
        <f>_xlfn.CONCAT( YEAR(TblOrigin[[#This Row],[ODK_DateOfSubmission]]), "-",TEXT( MONTH(TblOrigin[[#This Row],[ODK_DateOfSubmission]]),"00"))</f>
        <v>2022-09</v>
      </c>
    </row>
    <row r="3550" spans="1:16" x14ac:dyDescent="0.25">
      <c r="A3550" s="13">
        <v>3504036</v>
      </c>
      <c r="B3550" s="1">
        <v>350403617</v>
      </c>
      <c r="C3550" s="1">
        <v>23683</v>
      </c>
      <c r="D3550" s="6">
        <v>44826</v>
      </c>
      <c r="E3550" s="1">
        <v>127</v>
      </c>
      <c r="F3550" s="1" t="s">
        <v>68</v>
      </c>
      <c r="G3550" s="1" t="s">
        <v>73</v>
      </c>
      <c r="H3550" s="1" t="s">
        <v>1059</v>
      </c>
      <c r="I3550" s="1" t="s">
        <v>1096</v>
      </c>
      <c r="J3550" s="1" t="s">
        <v>1097</v>
      </c>
      <c r="K3550" s="1">
        <v>31.03290329</v>
      </c>
      <c r="L3550" s="1">
        <v>46.251552429999997</v>
      </c>
      <c r="M3550" s="1">
        <v>8</v>
      </c>
      <c r="N3550" s="1" t="s">
        <v>78</v>
      </c>
      <c r="O3550" s="1">
        <v>4</v>
      </c>
      <c r="P3550" t="str">
        <f>_xlfn.CONCAT( YEAR(TblOrigin[[#This Row],[ODK_DateOfSubmission]]), "-",TEXT( MONTH(TblOrigin[[#This Row],[ODK_DateOfSubmission]]),"00"))</f>
        <v>2022-09</v>
      </c>
    </row>
    <row r="3551" spans="1:16" x14ac:dyDescent="0.25">
      <c r="A3551" s="13">
        <v>3504038</v>
      </c>
      <c r="B3551" s="1">
        <v>350403817</v>
      </c>
      <c r="C3551" s="1">
        <v>25528</v>
      </c>
      <c r="D3551" s="6">
        <v>44789</v>
      </c>
      <c r="E3551" s="1">
        <v>127</v>
      </c>
      <c r="F3551" s="1" t="s">
        <v>68</v>
      </c>
      <c r="G3551" s="1" t="s">
        <v>73</v>
      </c>
      <c r="H3551" s="1" t="s">
        <v>1059</v>
      </c>
      <c r="I3551" s="1" t="s">
        <v>1490</v>
      </c>
      <c r="J3551" s="1" t="s">
        <v>1491</v>
      </c>
      <c r="K3551" s="1">
        <v>31.053281055100001</v>
      </c>
      <c r="L3551" s="1">
        <v>46.253512804000003</v>
      </c>
      <c r="M3551" s="1">
        <v>2</v>
      </c>
      <c r="N3551" s="1" t="s">
        <v>78</v>
      </c>
      <c r="O3551" s="1">
        <v>1</v>
      </c>
      <c r="P3551" t="str">
        <f>_xlfn.CONCAT( YEAR(TblOrigin[[#This Row],[ODK_DateOfSubmission]]), "-",TEXT( MONTH(TblOrigin[[#This Row],[ODK_DateOfSubmission]]),"00"))</f>
        <v>2022-08</v>
      </c>
    </row>
    <row r="3552" spans="1:16" x14ac:dyDescent="0.25">
      <c r="A3552" s="13">
        <v>3504034</v>
      </c>
      <c r="B3552" s="1">
        <v>350403417</v>
      </c>
      <c r="C3552" s="1">
        <v>24742</v>
      </c>
      <c r="D3552" s="6">
        <v>44814</v>
      </c>
      <c r="E3552" s="1">
        <v>127</v>
      </c>
      <c r="F3552" s="1" t="s">
        <v>68</v>
      </c>
      <c r="G3552" s="1" t="s">
        <v>73</v>
      </c>
      <c r="H3552" s="1" t="s">
        <v>1059</v>
      </c>
      <c r="I3552" s="1" t="s">
        <v>1437</v>
      </c>
      <c r="J3552" s="1" t="s">
        <v>1438</v>
      </c>
      <c r="K3552" s="1">
        <v>31.060090237699999</v>
      </c>
      <c r="L3552" s="1">
        <v>46.277220867600001</v>
      </c>
      <c r="M3552" s="1">
        <v>1</v>
      </c>
      <c r="N3552" s="1" t="s">
        <v>78</v>
      </c>
      <c r="O3552" s="1">
        <v>1</v>
      </c>
      <c r="P3552" t="str">
        <f>_xlfn.CONCAT( YEAR(TblOrigin[[#This Row],[ODK_DateOfSubmission]]), "-",TEXT( MONTH(TblOrigin[[#This Row],[ODK_DateOfSubmission]]),"00"))</f>
        <v>2022-09</v>
      </c>
    </row>
    <row r="3553" spans="1:16" x14ac:dyDescent="0.25">
      <c r="A3553" s="13">
        <v>3504033</v>
      </c>
      <c r="B3553" s="1">
        <v>350403317</v>
      </c>
      <c r="C3553" s="1">
        <v>10259</v>
      </c>
      <c r="D3553" s="6">
        <v>44825</v>
      </c>
      <c r="E3553" s="1">
        <v>127</v>
      </c>
      <c r="F3553" s="1" t="s">
        <v>68</v>
      </c>
      <c r="G3553" s="1" t="s">
        <v>73</v>
      </c>
      <c r="H3553" s="1" t="s">
        <v>1059</v>
      </c>
      <c r="I3553" s="1" t="s">
        <v>1094</v>
      </c>
      <c r="J3553" s="1" t="s">
        <v>1095</v>
      </c>
      <c r="K3553" s="1">
        <v>31.045411312199999</v>
      </c>
      <c r="L3553" s="1">
        <v>46.277832423</v>
      </c>
      <c r="M3553" s="1">
        <v>72</v>
      </c>
      <c r="N3553" s="1" t="s">
        <v>78</v>
      </c>
      <c r="O3553" s="1">
        <v>15</v>
      </c>
      <c r="P3553" t="str">
        <f>_xlfn.CONCAT( YEAR(TblOrigin[[#This Row],[ODK_DateOfSubmission]]), "-",TEXT( MONTH(TblOrigin[[#This Row],[ODK_DateOfSubmission]]),"00"))</f>
        <v>2022-09</v>
      </c>
    </row>
    <row r="3554" spans="1:16" x14ac:dyDescent="0.25">
      <c r="A3554" s="13">
        <v>3504032</v>
      </c>
      <c r="B3554" s="1">
        <v>350403217</v>
      </c>
      <c r="C3554" s="1">
        <v>24750</v>
      </c>
      <c r="D3554" s="6">
        <v>44825</v>
      </c>
      <c r="E3554" s="1">
        <v>127</v>
      </c>
      <c r="F3554" s="1" t="s">
        <v>68</v>
      </c>
      <c r="G3554" s="1" t="s">
        <v>73</v>
      </c>
      <c r="H3554" s="1" t="s">
        <v>1059</v>
      </c>
      <c r="I3554" s="1" t="s">
        <v>1092</v>
      </c>
      <c r="J3554" s="1" t="s">
        <v>1093</v>
      </c>
      <c r="K3554" s="1">
        <v>31.034273341199999</v>
      </c>
      <c r="L3554" s="1">
        <v>46.238222611899999</v>
      </c>
      <c r="M3554" s="1">
        <v>9</v>
      </c>
      <c r="N3554" s="1" t="s">
        <v>78</v>
      </c>
      <c r="O3554" s="1">
        <v>4</v>
      </c>
      <c r="P3554" t="str">
        <f>_xlfn.CONCAT( YEAR(TblOrigin[[#This Row],[ODK_DateOfSubmission]]), "-",TEXT( MONTH(TblOrigin[[#This Row],[ODK_DateOfSubmission]]),"00"))</f>
        <v>2022-09</v>
      </c>
    </row>
    <row r="3555" spans="1:16" x14ac:dyDescent="0.25">
      <c r="A3555" s="13">
        <v>3504045</v>
      </c>
      <c r="B3555" s="1">
        <v>350404517</v>
      </c>
      <c r="C3555" s="1">
        <v>22344</v>
      </c>
      <c r="D3555" s="6">
        <v>44825</v>
      </c>
      <c r="E3555" s="1">
        <v>127</v>
      </c>
      <c r="F3555" s="1" t="s">
        <v>68</v>
      </c>
      <c r="G3555" s="1" t="s">
        <v>73</v>
      </c>
      <c r="H3555" s="1" t="s">
        <v>1059</v>
      </c>
      <c r="I3555" s="1" t="s">
        <v>1408</v>
      </c>
      <c r="J3555" s="1" t="s">
        <v>1409</v>
      </c>
      <c r="K3555" s="1">
        <v>31.048519000500001</v>
      </c>
      <c r="L3555" s="1">
        <v>46.257282930099997</v>
      </c>
      <c r="M3555" s="1">
        <v>7</v>
      </c>
      <c r="N3555" s="1" t="s">
        <v>78</v>
      </c>
      <c r="O3555" s="1">
        <v>3</v>
      </c>
      <c r="P3555" t="str">
        <f>_xlfn.CONCAT( YEAR(TblOrigin[[#This Row],[ODK_DateOfSubmission]]), "-",TEXT( MONTH(TblOrigin[[#This Row],[ODK_DateOfSubmission]]),"00"))</f>
        <v>2022-09</v>
      </c>
    </row>
    <row r="3556" spans="1:16" x14ac:dyDescent="0.25">
      <c r="A3556" s="13">
        <v>3504041</v>
      </c>
      <c r="B3556" s="1">
        <v>350404117</v>
      </c>
      <c r="C3556" s="1">
        <v>25533</v>
      </c>
      <c r="D3556" s="6">
        <v>44825</v>
      </c>
      <c r="E3556" s="1">
        <v>127</v>
      </c>
      <c r="F3556" s="1" t="s">
        <v>68</v>
      </c>
      <c r="G3556" s="1" t="s">
        <v>73</v>
      </c>
      <c r="H3556" s="1" t="s">
        <v>1059</v>
      </c>
      <c r="I3556" s="1" t="s">
        <v>1098</v>
      </c>
      <c r="J3556" s="1" t="s">
        <v>1099</v>
      </c>
      <c r="K3556" s="1">
        <v>31.080862144499999</v>
      </c>
      <c r="L3556" s="1">
        <v>46.240087203599998</v>
      </c>
      <c r="M3556" s="1">
        <v>124</v>
      </c>
      <c r="N3556" s="1" t="s">
        <v>78</v>
      </c>
      <c r="O3556" s="1">
        <v>27</v>
      </c>
      <c r="P3556" t="str">
        <f>_xlfn.CONCAT( YEAR(TblOrigin[[#This Row],[ODK_DateOfSubmission]]), "-",TEXT( MONTH(TblOrigin[[#This Row],[ODK_DateOfSubmission]]),"00"))</f>
        <v>2022-09</v>
      </c>
    </row>
    <row r="3557" spans="1:16" x14ac:dyDescent="0.25">
      <c r="A3557" s="13">
        <v>3504041</v>
      </c>
      <c r="B3557" s="1">
        <v>350404117</v>
      </c>
      <c r="C3557" s="1">
        <v>25533</v>
      </c>
      <c r="D3557" s="6">
        <v>44825</v>
      </c>
      <c r="E3557" s="1">
        <v>127</v>
      </c>
      <c r="F3557" s="1" t="s">
        <v>68</v>
      </c>
      <c r="G3557" s="1" t="s">
        <v>73</v>
      </c>
      <c r="H3557" s="1" t="s">
        <v>1059</v>
      </c>
      <c r="I3557" s="1" t="s">
        <v>1098</v>
      </c>
      <c r="J3557" s="1" t="s">
        <v>1099</v>
      </c>
      <c r="K3557" s="1">
        <v>31.080862144499999</v>
      </c>
      <c r="L3557" s="1">
        <v>46.240087203599998</v>
      </c>
      <c r="M3557" s="1">
        <v>124</v>
      </c>
      <c r="N3557" s="1" t="s">
        <v>87</v>
      </c>
      <c r="O3557" s="1">
        <v>11</v>
      </c>
      <c r="P3557" t="str">
        <f>_xlfn.CONCAT( YEAR(TblOrigin[[#This Row],[ODK_DateOfSubmission]]), "-",TEXT( MONTH(TblOrigin[[#This Row],[ODK_DateOfSubmission]]),"00"))</f>
        <v>2022-09</v>
      </c>
    </row>
    <row r="3558" spans="1:16" x14ac:dyDescent="0.25">
      <c r="A3558" s="13">
        <v>3504042</v>
      </c>
      <c r="B3558" s="1">
        <v>350404217</v>
      </c>
      <c r="C3558" s="1">
        <v>10263</v>
      </c>
      <c r="D3558" s="6">
        <v>44814</v>
      </c>
      <c r="E3558" s="1">
        <v>127</v>
      </c>
      <c r="F3558" s="1" t="s">
        <v>68</v>
      </c>
      <c r="G3558" s="1" t="s">
        <v>73</v>
      </c>
      <c r="H3558" s="1" t="s">
        <v>1059</v>
      </c>
      <c r="I3558" s="1" t="s">
        <v>1100</v>
      </c>
      <c r="J3558" s="1" t="s">
        <v>1101</v>
      </c>
      <c r="K3558" s="1">
        <v>31.0802066016</v>
      </c>
      <c r="L3558" s="1">
        <v>46.235693895300003</v>
      </c>
      <c r="M3558" s="1">
        <v>30</v>
      </c>
      <c r="N3558" s="1" t="s">
        <v>87</v>
      </c>
      <c r="O3558" s="1">
        <v>5</v>
      </c>
      <c r="P3558" t="str">
        <f>_xlfn.CONCAT( YEAR(TblOrigin[[#This Row],[ODK_DateOfSubmission]]), "-",TEXT( MONTH(TblOrigin[[#This Row],[ODK_DateOfSubmission]]),"00"))</f>
        <v>2022-09</v>
      </c>
    </row>
    <row r="3559" spans="1:16" x14ac:dyDescent="0.25">
      <c r="A3559" s="13">
        <v>3504044</v>
      </c>
      <c r="B3559" s="1">
        <v>350404417</v>
      </c>
      <c r="C3559" s="1">
        <v>25527</v>
      </c>
      <c r="D3559" s="6">
        <v>44814</v>
      </c>
      <c r="E3559" s="1">
        <v>127</v>
      </c>
      <c r="F3559" s="1" t="s">
        <v>68</v>
      </c>
      <c r="G3559" s="1" t="s">
        <v>73</v>
      </c>
      <c r="H3559" s="1" t="s">
        <v>1059</v>
      </c>
      <c r="I3559" s="1" t="s">
        <v>1494</v>
      </c>
      <c r="J3559" s="1" t="s">
        <v>1495</v>
      </c>
      <c r="K3559" s="1">
        <v>31.058777803800002</v>
      </c>
      <c r="L3559" s="1">
        <v>46.257208607000003</v>
      </c>
      <c r="M3559" s="1">
        <v>4</v>
      </c>
      <c r="N3559" s="1" t="s">
        <v>87</v>
      </c>
      <c r="O3559" s="1">
        <v>1</v>
      </c>
      <c r="P3559" t="str">
        <f>_xlfn.CONCAT( YEAR(TblOrigin[[#This Row],[ODK_DateOfSubmission]]), "-",TEXT( MONTH(TblOrigin[[#This Row],[ODK_DateOfSubmission]]),"00"))</f>
        <v>2022-09</v>
      </c>
    </row>
    <row r="3560" spans="1:16" x14ac:dyDescent="0.25">
      <c r="A3560" s="13">
        <v>3504033</v>
      </c>
      <c r="B3560" s="1">
        <v>350403317</v>
      </c>
      <c r="C3560" s="1">
        <v>10259</v>
      </c>
      <c r="D3560" s="6">
        <v>44825</v>
      </c>
      <c r="E3560" s="1">
        <v>127</v>
      </c>
      <c r="F3560" s="1" t="s">
        <v>68</v>
      </c>
      <c r="G3560" s="1" t="s">
        <v>73</v>
      </c>
      <c r="H3560" s="1" t="s">
        <v>1059</v>
      </c>
      <c r="I3560" s="1" t="s">
        <v>1094</v>
      </c>
      <c r="J3560" s="1" t="s">
        <v>1095</v>
      </c>
      <c r="K3560" s="1">
        <v>31.045411312199999</v>
      </c>
      <c r="L3560" s="1">
        <v>46.277832423</v>
      </c>
      <c r="M3560" s="1">
        <v>72</v>
      </c>
      <c r="N3560" s="1" t="s">
        <v>87</v>
      </c>
      <c r="O3560" s="1">
        <v>20</v>
      </c>
      <c r="P3560" t="str">
        <f>_xlfn.CONCAT( YEAR(TblOrigin[[#This Row],[ODK_DateOfSubmission]]), "-",TEXT( MONTH(TblOrigin[[#This Row],[ODK_DateOfSubmission]]),"00"))</f>
        <v>2022-09</v>
      </c>
    </row>
    <row r="3561" spans="1:16" x14ac:dyDescent="0.25">
      <c r="A3561" s="13">
        <v>3504032</v>
      </c>
      <c r="B3561" s="1">
        <v>350403217</v>
      </c>
      <c r="C3561" s="1">
        <v>24750</v>
      </c>
      <c r="D3561" s="6">
        <v>44825</v>
      </c>
      <c r="E3561" s="1">
        <v>127</v>
      </c>
      <c r="F3561" s="1" t="s">
        <v>68</v>
      </c>
      <c r="G3561" s="1" t="s">
        <v>73</v>
      </c>
      <c r="H3561" s="1" t="s">
        <v>1059</v>
      </c>
      <c r="I3561" s="1" t="s">
        <v>1092</v>
      </c>
      <c r="J3561" s="1" t="s">
        <v>1093</v>
      </c>
      <c r="K3561" s="1">
        <v>31.034273341199999</v>
      </c>
      <c r="L3561" s="1">
        <v>46.238222611899999</v>
      </c>
      <c r="M3561" s="1">
        <v>9</v>
      </c>
      <c r="N3561" s="1" t="s">
        <v>87</v>
      </c>
      <c r="O3561" s="1">
        <v>5</v>
      </c>
      <c r="P3561" t="str">
        <f>_xlfn.CONCAT( YEAR(TblOrigin[[#This Row],[ODK_DateOfSubmission]]), "-",TEXT( MONTH(TblOrigin[[#This Row],[ODK_DateOfSubmission]]),"00"))</f>
        <v>2022-09</v>
      </c>
    </row>
    <row r="3562" spans="1:16" x14ac:dyDescent="0.25">
      <c r="A3562" s="13">
        <v>3504028</v>
      </c>
      <c r="B3562" s="1">
        <v>350402817</v>
      </c>
      <c r="C3562" s="1">
        <v>25526</v>
      </c>
      <c r="D3562" s="6">
        <v>44817</v>
      </c>
      <c r="E3562" s="1">
        <v>127</v>
      </c>
      <c r="F3562" s="1" t="s">
        <v>68</v>
      </c>
      <c r="G3562" s="1" t="s">
        <v>73</v>
      </c>
      <c r="H3562" s="1" t="s">
        <v>1059</v>
      </c>
      <c r="I3562" s="1" t="s">
        <v>1088</v>
      </c>
      <c r="J3562" s="1" t="s">
        <v>1039</v>
      </c>
      <c r="K3562" s="1">
        <v>31.036175809100001</v>
      </c>
      <c r="L3562" s="1">
        <v>46.220527480000001</v>
      </c>
      <c r="M3562" s="1">
        <v>55</v>
      </c>
      <c r="N3562" s="1" t="s">
        <v>87</v>
      </c>
      <c r="O3562" s="1">
        <v>14</v>
      </c>
      <c r="P3562" t="str">
        <f>_xlfn.CONCAT( YEAR(TblOrigin[[#This Row],[ODK_DateOfSubmission]]), "-",TEXT( MONTH(TblOrigin[[#This Row],[ODK_DateOfSubmission]]),"00"))</f>
        <v>2022-09</v>
      </c>
    </row>
    <row r="3563" spans="1:16" x14ac:dyDescent="0.25">
      <c r="A3563" s="13">
        <v>3504040</v>
      </c>
      <c r="B3563" s="1">
        <v>350404017</v>
      </c>
      <c r="C3563" s="1">
        <v>25530</v>
      </c>
      <c r="D3563" s="6">
        <v>44815</v>
      </c>
      <c r="E3563" s="1">
        <v>127</v>
      </c>
      <c r="F3563" s="1" t="s">
        <v>68</v>
      </c>
      <c r="G3563" s="1" t="s">
        <v>73</v>
      </c>
      <c r="H3563" s="1" t="s">
        <v>1059</v>
      </c>
      <c r="I3563" s="1" t="s">
        <v>1351</v>
      </c>
      <c r="J3563" s="1" t="s">
        <v>1352</v>
      </c>
      <c r="K3563" s="1">
        <v>31.076769222599999</v>
      </c>
      <c r="L3563" s="1">
        <v>46.264030067599997</v>
      </c>
      <c r="M3563" s="1">
        <v>5</v>
      </c>
      <c r="N3563" s="1" t="s">
        <v>87</v>
      </c>
      <c r="O3563" s="1">
        <v>2</v>
      </c>
      <c r="P3563" t="str">
        <f>_xlfn.CONCAT( YEAR(TblOrigin[[#This Row],[ODK_DateOfSubmission]]), "-",TEXT( MONTH(TblOrigin[[#This Row],[ODK_DateOfSubmission]]),"00"))</f>
        <v>2022-09</v>
      </c>
    </row>
    <row r="3564" spans="1:16" x14ac:dyDescent="0.25">
      <c r="A3564" s="13">
        <v>3504024</v>
      </c>
      <c r="B3564" s="1">
        <v>350402417</v>
      </c>
      <c r="C3564" s="1">
        <v>9396</v>
      </c>
      <c r="D3564" s="6">
        <v>44825</v>
      </c>
      <c r="E3564" s="1">
        <v>127</v>
      </c>
      <c r="F3564" s="1" t="s">
        <v>68</v>
      </c>
      <c r="G3564" s="1" t="s">
        <v>73</v>
      </c>
      <c r="H3564" s="1" t="s">
        <v>1059</v>
      </c>
      <c r="I3564" s="1" t="s">
        <v>1082</v>
      </c>
      <c r="J3564" s="1" t="s">
        <v>1083</v>
      </c>
      <c r="K3564" s="1">
        <v>31.0154237044</v>
      </c>
      <c r="L3564" s="1">
        <v>46.263441754500001</v>
      </c>
      <c r="M3564" s="1">
        <v>18</v>
      </c>
      <c r="N3564" s="1" t="s">
        <v>87</v>
      </c>
      <c r="O3564" s="1">
        <v>4</v>
      </c>
      <c r="P3564" t="str">
        <f>_xlfn.CONCAT( YEAR(TblOrigin[[#This Row],[ODK_DateOfSubmission]]), "-",TEXT( MONTH(TblOrigin[[#This Row],[ODK_DateOfSubmission]]),"00"))</f>
        <v>2022-09</v>
      </c>
    </row>
    <row r="3565" spans="1:16" x14ac:dyDescent="0.25">
      <c r="A3565" s="13">
        <v>3504023</v>
      </c>
      <c r="B3565" s="1">
        <v>350402317</v>
      </c>
      <c r="C3565" s="1">
        <v>9448</v>
      </c>
      <c r="D3565" s="6">
        <v>44826</v>
      </c>
      <c r="E3565" s="1">
        <v>127</v>
      </c>
      <c r="F3565" s="1" t="s">
        <v>68</v>
      </c>
      <c r="G3565" s="1" t="s">
        <v>73</v>
      </c>
      <c r="H3565" s="1" t="s">
        <v>1059</v>
      </c>
      <c r="I3565" s="1" t="s">
        <v>1080</v>
      </c>
      <c r="J3565" s="1" t="s">
        <v>1081</v>
      </c>
      <c r="K3565" s="1">
        <v>31.027006973399999</v>
      </c>
      <c r="L3565" s="1">
        <v>46.228093038300003</v>
      </c>
      <c r="M3565" s="1">
        <v>69</v>
      </c>
      <c r="N3565" s="1" t="s">
        <v>87</v>
      </c>
      <c r="O3565" s="1">
        <v>10</v>
      </c>
      <c r="P3565" t="str">
        <f>_xlfn.CONCAT( YEAR(TblOrigin[[#This Row],[ODK_DateOfSubmission]]), "-",TEXT( MONTH(TblOrigin[[#This Row],[ODK_DateOfSubmission]]),"00"))</f>
        <v>2022-09</v>
      </c>
    </row>
    <row r="3566" spans="1:16" x14ac:dyDescent="0.25">
      <c r="A3566" s="13">
        <v>3504021</v>
      </c>
      <c r="B3566" s="1">
        <v>350402117</v>
      </c>
      <c r="C3566" s="1">
        <v>10335</v>
      </c>
      <c r="D3566" s="6">
        <v>44819</v>
      </c>
      <c r="E3566" s="1">
        <v>127</v>
      </c>
      <c r="F3566" s="1" t="s">
        <v>68</v>
      </c>
      <c r="G3566" s="1" t="s">
        <v>73</v>
      </c>
      <c r="H3566" s="1" t="s">
        <v>1059</v>
      </c>
      <c r="I3566" s="1" t="s">
        <v>1078</v>
      </c>
      <c r="J3566" s="1" t="s">
        <v>1079</v>
      </c>
      <c r="K3566" s="1">
        <v>31.0506383486</v>
      </c>
      <c r="L3566" s="1">
        <v>46.269343302599999</v>
      </c>
      <c r="M3566" s="1">
        <v>16</v>
      </c>
      <c r="N3566" s="1" t="s">
        <v>87</v>
      </c>
      <c r="O3566" s="1">
        <v>3</v>
      </c>
      <c r="P3566" t="str">
        <f>_xlfn.CONCAT( YEAR(TblOrigin[[#This Row],[ODK_DateOfSubmission]]), "-",TEXT( MONTH(TblOrigin[[#This Row],[ODK_DateOfSubmission]]),"00"))</f>
        <v>2022-09</v>
      </c>
    </row>
    <row r="3567" spans="1:16" x14ac:dyDescent="0.25">
      <c r="A3567" s="13">
        <v>3504025</v>
      </c>
      <c r="B3567" s="1">
        <v>350402517</v>
      </c>
      <c r="C3567" s="1">
        <v>10262</v>
      </c>
      <c r="D3567" s="6">
        <v>44839</v>
      </c>
      <c r="E3567" s="1">
        <v>127</v>
      </c>
      <c r="F3567" s="1" t="s">
        <v>68</v>
      </c>
      <c r="G3567" s="1" t="s">
        <v>73</v>
      </c>
      <c r="H3567" s="1" t="s">
        <v>1059</v>
      </c>
      <c r="I3567" s="1" t="s">
        <v>1084</v>
      </c>
      <c r="J3567" s="1" t="s">
        <v>1085</v>
      </c>
      <c r="K3567" s="1">
        <v>31.074394900600002</v>
      </c>
      <c r="L3567" s="1">
        <v>46.250142994800001</v>
      </c>
      <c r="M3567" s="1">
        <v>95</v>
      </c>
      <c r="N3567" s="1" t="s">
        <v>87</v>
      </c>
      <c r="O3567" s="1">
        <v>10</v>
      </c>
      <c r="P3567" t="str">
        <f>_xlfn.CONCAT( YEAR(TblOrigin[[#This Row],[ODK_DateOfSubmission]]), "-",TEXT( MONTH(TblOrigin[[#This Row],[ODK_DateOfSubmission]]),"00"))</f>
        <v>2022-10</v>
      </c>
    </row>
    <row r="3568" spans="1:16" x14ac:dyDescent="0.25">
      <c r="A3568" s="13">
        <v>3504026</v>
      </c>
      <c r="B3568" s="1">
        <v>350402617</v>
      </c>
      <c r="C3568" s="1">
        <v>10253</v>
      </c>
      <c r="D3568" s="6">
        <v>44827</v>
      </c>
      <c r="E3568" s="1">
        <v>127</v>
      </c>
      <c r="F3568" s="1" t="s">
        <v>68</v>
      </c>
      <c r="G3568" s="1" t="s">
        <v>73</v>
      </c>
      <c r="H3568" s="1" t="s">
        <v>1059</v>
      </c>
      <c r="I3568" s="1" t="s">
        <v>1086</v>
      </c>
      <c r="J3568" s="1" t="s">
        <v>1087</v>
      </c>
      <c r="K3568" s="1">
        <v>31.038477412900001</v>
      </c>
      <c r="L3568" s="1">
        <v>46.2356561609</v>
      </c>
      <c r="M3568" s="1">
        <v>7</v>
      </c>
      <c r="N3568" s="1" t="s">
        <v>87</v>
      </c>
      <c r="O3568" s="1">
        <v>5</v>
      </c>
      <c r="P3568" t="str">
        <f>_xlfn.CONCAT( YEAR(TblOrigin[[#This Row],[ODK_DateOfSubmission]]), "-",TEXT( MONTH(TblOrigin[[#This Row],[ODK_DateOfSubmission]]),"00"))</f>
        <v>2022-09</v>
      </c>
    </row>
    <row r="3569" spans="1:16" x14ac:dyDescent="0.25">
      <c r="A3569" s="13">
        <v>3504029</v>
      </c>
      <c r="B3569" s="1">
        <v>350402917</v>
      </c>
      <c r="C3569" s="1">
        <v>10301</v>
      </c>
      <c r="D3569" s="6">
        <v>44825</v>
      </c>
      <c r="E3569" s="1">
        <v>127</v>
      </c>
      <c r="F3569" s="1" t="s">
        <v>68</v>
      </c>
      <c r="G3569" s="1" t="s">
        <v>73</v>
      </c>
      <c r="H3569" s="1" t="s">
        <v>1059</v>
      </c>
      <c r="I3569" s="1" t="s">
        <v>1089</v>
      </c>
      <c r="J3569" s="1" t="s">
        <v>1090</v>
      </c>
      <c r="K3569" s="1">
        <v>31.069166239000001</v>
      </c>
      <c r="L3569" s="1">
        <v>46.283791055999998</v>
      </c>
      <c r="M3569" s="1">
        <v>30</v>
      </c>
      <c r="N3569" s="1" t="s">
        <v>87</v>
      </c>
      <c r="O3569" s="1">
        <v>6</v>
      </c>
      <c r="P3569" t="str">
        <f>_xlfn.CONCAT( YEAR(TblOrigin[[#This Row],[ODK_DateOfSubmission]]), "-",TEXT( MONTH(TblOrigin[[#This Row],[ODK_DateOfSubmission]]),"00"))</f>
        <v>2022-09</v>
      </c>
    </row>
    <row r="3570" spans="1:16" x14ac:dyDescent="0.25">
      <c r="A3570" s="13">
        <v>3503008</v>
      </c>
      <c r="B3570" s="1">
        <v>350300817</v>
      </c>
      <c r="C3570" s="1">
        <v>9848</v>
      </c>
      <c r="D3570" s="6">
        <v>44814</v>
      </c>
      <c r="E3570" s="1">
        <v>127</v>
      </c>
      <c r="F3570" s="1" t="s">
        <v>68</v>
      </c>
      <c r="G3570" s="1" t="s">
        <v>86</v>
      </c>
      <c r="H3570" s="1" t="s">
        <v>1404</v>
      </c>
      <c r="I3570" s="1" t="s">
        <v>1478</v>
      </c>
      <c r="J3570" s="1" t="s">
        <v>1479</v>
      </c>
      <c r="K3570" s="1">
        <v>31.415756054100001</v>
      </c>
      <c r="L3570" s="1">
        <v>46.172971067500001</v>
      </c>
      <c r="M3570" s="1">
        <v>1</v>
      </c>
      <c r="N3570" s="1" t="s">
        <v>87</v>
      </c>
      <c r="O3570" s="1">
        <v>1</v>
      </c>
      <c r="P3570" t="str">
        <f>_xlfn.CONCAT( YEAR(TblOrigin[[#This Row],[ODK_DateOfSubmission]]), "-",TEXT( MONTH(TblOrigin[[#This Row],[ODK_DateOfSubmission]]),"00"))</f>
        <v>2022-09</v>
      </c>
    </row>
    <row r="3571" spans="1:16" x14ac:dyDescent="0.25">
      <c r="A3571" s="13">
        <v>3503012</v>
      </c>
      <c r="B3571" s="1">
        <v>350301217</v>
      </c>
      <c r="C3571" s="1">
        <v>10286</v>
      </c>
      <c r="D3571" s="6">
        <v>44814</v>
      </c>
      <c r="E3571" s="1">
        <v>127</v>
      </c>
      <c r="F3571" s="1" t="s">
        <v>68</v>
      </c>
      <c r="G3571" s="1" t="s">
        <v>86</v>
      </c>
      <c r="H3571" s="1" t="s">
        <v>1404</v>
      </c>
      <c r="I3571" s="1" t="s">
        <v>1405</v>
      </c>
      <c r="J3571" s="1" t="s">
        <v>1127</v>
      </c>
      <c r="K3571" s="1">
        <v>31.400419743299999</v>
      </c>
      <c r="L3571" s="1">
        <v>46.1806881535</v>
      </c>
      <c r="M3571" s="1">
        <v>3</v>
      </c>
      <c r="N3571" s="1" t="s">
        <v>87</v>
      </c>
      <c r="O3571" s="1">
        <v>1</v>
      </c>
      <c r="P3571" t="str">
        <f>_xlfn.CONCAT( YEAR(TblOrigin[[#This Row],[ODK_DateOfSubmission]]), "-",TEXT( MONTH(TblOrigin[[#This Row],[ODK_DateOfSubmission]]),"00"))</f>
        <v>2022-09</v>
      </c>
    </row>
    <row r="3572" spans="1:16" x14ac:dyDescent="0.25">
      <c r="A3572" s="13">
        <v>3504050</v>
      </c>
      <c r="B3572" s="1">
        <v>350405017</v>
      </c>
      <c r="C3572" s="1">
        <v>25760</v>
      </c>
      <c r="D3572" s="6">
        <v>44820</v>
      </c>
      <c r="E3572" s="1">
        <v>127</v>
      </c>
      <c r="F3572" s="1" t="s">
        <v>68</v>
      </c>
      <c r="G3572" s="1" t="s">
        <v>73</v>
      </c>
      <c r="H3572" s="1" t="s">
        <v>1059</v>
      </c>
      <c r="I3572" s="1" t="s">
        <v>1533</v>
      </c>
      <c r="J3572" s="1" t="s">
        <v>1534</v>
      </c>
      <c r="K3572" s="1">
        <v>30.981975211000002</v>
      </c>
      <c r="L3572" s="1">
        <v>46.3081693265</v>
      </c>
      <c r="M3572" s="1">
        <v>5</v>
      </c>
      <c r="N3572" s="1" t="s">
        <v>87</v>
      </c>
      <c r="O3572" s="1">
        <v>5</v>
      </c>
      <c r="P3572" t="str">
        <f>_xlfn.CONCAT( YEAR(TblOrigin[[#This Row],[ODK_DateOfSubmission]]), "-",TEXT( MONTH(TblOrigin[[#This Row],[ODK_DateOfSubmission]]),"00"))</f>
        <v>2022-09</v>
      </c>
    </row>
    <row r="3573" spans="1:16" x14ac:dyDescent="0.25">
      <c r="A3573" s="13">
        <v>3504051</v>
      </c>
      <c r="B3573" s="1">
        <v>350405117</v>
      </c>
      <c r="C3573" s="1">
        <v>23685</v>
      </c>
      <c r="D3573" s="6">
        <v>44789</v>
      </c>
      <c r="E3573" s="1">
        <v>127</v>
      </c>
      <c r="F3573" s="1" t="s">
        <v>68</v>
      </c>
      <c r="G3573" s="1" t="s">
        <v>73</v>
      </c>
      <c r="H3573" s="1" t="s">
        <v>1059</v>
      </c>
      <c r="I3573" s="1" t="s">
        <v>1108</v>
      </c>
      <c r="J3573" s="1" t="s">
        <v>1109</v>
      </c>
      <c r="K3573" s="1">
        <v>31.087265559999999</v>
      </c>
      <c r="L3573" s="1">
        <v>46.241235476500002</v>
      </c>
      <c r="M3573" s="1">
        <v>16</v>
      </c>
      <c r="N3573" s="1" t="s">
        <v>87</v>
      </c>
      <c r="O3573" s="1">
        <v>3</v>
      </c>
      <c r="P3573" t="str">
        <f>_xlfn.CONCAT( YEAR(TblOrigin[[#This Row],[ODK_DateOfSubmission]]), "-",TEXT( MONTH(TblOrigin[[#This Row],[ODK_DateOfSubmission]]),"00"))</f>
        <v>2022-08</v>
      </c>
    </row>
    <row r="3574" spans="1:16" x14ac:dyDescent="0.25">
      <c r="A3574" s="13">
        <v>3504052</v>
      </c>
      <c r="B3574" s="1">
        <v>350405217</v>
      </c>
      <c r="C3574" s="1">
        <v>9113</v>
      </c>
      <c r="D3574" s="6">
        <v>44793</v>
      </c>
      <c r="E3574" s="1">
        <v>127</v>
      </c>
      <c r="F3574" s="1" t="s">
        <v>68</v>
      </c>
      <c r="G3574" s="1" t="s">
        <v>73</v>
      </c>
      <c r="H3574" s="1" t="s">
        <v>1059</v>
      </c>
      <c r="I3574" s="1" t="s">
        <v>1102</v>
      </c>
      <c r="J3574" s="1" t="s">
        <v>1436</v>
      </c>
      <c r="K3574" s="1">
        <v>31.060153968000002</v>
      </c>
      <c r="L3574" s="1">
        <v>46.243325555299997</v>
      </c>
      <c r="M3574" s="1">
        <v>5</v>
      </c>
      <c r="N3574" s="1" t="s">
        <v>87</v>
      </c>
      <c r="O3574" s="1">
        <v>2</v>
      </c>
      <c r="P3574" t="str">
        <f>_xlfn.CONCAT( YEAR(TblOrigin[[#This Row],[ODK_DateOfSubmission]]), "-",TEXT( MONTH(TblOrigin[[#This Row],[ODK_DateOfSubmission]]),"00"))</f>
        <v>2022-08</v>
      </c>
    </row>
    <row r="3575" spans="1:16" x14ac:dyDescent="0.25">
      <c r="A3575" s="13">
        <v>3502003</v>
      </c>
      <c r="B3575" s="1">
        <v>350200317</v>
      </c>
      <c r="C3575" s="1">
        <v>24722</v>
      </c>
      <c r="D3575" s="6">
        <v>44827</v>
      </c>
      <c r="E3575" s="1">
        <v>127</v>
      </c>
      <c r="F3575" s="1" t="s">
        <v>68</v>
      </c>
      <c r="G3575" s="1" t="s">
        <v>81</v>
      </c>
      <c r="H3575" s="1" t="s">
        <v>1047</v>
      </c>
      <c r="I3575" s="1" t="s">
        <v>1051</v>
      </c>
      <c r="J3575" s="1" t="s">
        <v>897</v>
      </c>
      <c r="K3575" s="1">
        <v>31.711529196499999</v>
      </c>
      <c r="L3575" s="1">
        <v>46.124556874</v>
      </c>
      <c r="M3575" s="1">
        <v>9</v>
      </c>
      <c r="N3575" s="1" t="s">
        <v>87</v>
      </c>
      <c r="O3575" s="1">
        <v>5</v>
      </c>
      <c r="P3575" t="str">
        <f>_xlfn.CONCAT( YEAR(TblOrigin[[#This Row],[ODK_DateOfSubmission]]), "-",TEXT( MONTH(TblOrigin[[#This Row],[ODK_DateOfSubmission]]),"00"))</f>
        <v>2022-09</v>
      </c>
    </row>
    <row r="3576" spans="1:16" x14ac:dyDescent="0.25">
      <c r="A3576" s="13">
        <v>3502007</v>
      </c>
      <c r="B3576" s="1">
        <v>350200717</v>
      </c>
      <c r="C3576" s="1">
        <v>33795</v>
      </c>
      <c r="D3576" s="6">
        <v>44827</v>
      </c>
      <c r="E3576" s="1">
        <v>127</v>
      </c>
      <c r="F3576" s="1" t="s">
        <v>68</v>
      </c>
      <c r="G3576" s="1" t="s">
        <v>81</v>
      </c>
      <c r="H3576" s="1" t="s">
        <v>1047</v>
      </c>
      <c r="I3576" s="1" t="s">
        <v>1334</v>
      </c>
      <c r="J3576" s="1" t="s">
        <v>1335</v>
      </c>
      <c r="K3576" s="1">
        <v>31.728400000000001</v>
      </c>
      <c r="L3576" s="1">
        <v>46.110399999999998</v>
      </c>
      <c r="M3576" s="1">
        <v>4</v>
      </c>
      <c r="N3576" s="1" t="s">
        <v>87</v>
      </c>
      <c r="O3576" s="1">
        <v>4</v>
      </c>
      <c r="P3576" t="str">
        <f>_xlfn.CONCAT( YEAR(TblOrigin[[#This Row],[ODK_DateOfSubmission]]), "-",TEXT( MONTH(TblOrigin[[#This Row],[ODK_DateOfSubmission]]),"00"))</f>
        <v>2022-09</v>
      </c>
    </row>
    <row r="3577" spans="1:16" x14ac:dyDescent="0.25">
      <c r="A3577" s="13">
        <v>3503006</v>
      </c>
      <c r="B3577" s="1">
        <v>350300617</v>
      </c>
      <c r="C3577" s="1">
        <v>21209</v>
      </c>
      <c r="D3577" s="6">
        <v>44814</v>
      </c>
      <c r="E3577" s="1">
        <v>127</v>
      </c>
      <c r="F3577" s="1" t="s">
        <v>68</v>
      </c>
      <c r="G3577" s="1" t="s">
        <v>86</v>
      </c>
      <c r="H3577" s="1" t="s">
        <v>1404</v>
      </c>
      <c r="I3577" s="1" t="s">
        <v>1406</v>
      </c>
      <c r="J3577" s="1" t="s">
        <v>1407</v>
      </c>
      <c r="K3577" s="1">
        <v>31.415689718399999</v>
      </c>
      <c r="L3577" s="1">
        <v>46.163976839100002</v>
      </c>
      <c r="M3577" s="1">
        <v>2</v>
      </c>
      <c r="N3577" s="1" t="s">
        <v>87</v>
      </c>
      <c r="O3577" s="1">
        <v>1</v>
      </c>
      <c r="P3577" t="str">
        <f>_xlfn.CONCAT( YEAR(TblOrigin[[#This Row],[ODK_DateOfSubmission]]), "-",TEXT( MONTH(TblOrigin[[#This Row],[ODK_DateOfSubmission]]),"00"))</f>
        <v>2022-09</v>
      </c>
    </row>
    <row r="3578" spans="1:16" x14ac:dyDescent="0.25">
      <c r="A3578" s="13">
        <v>3503015</v>
      </c>
      <c r="B3578" s="1">
        <v>350301517</v>
      </c>
      <c r="C3578" s="1">
        <v>33805</v>
      </c>
      <c r="D3578" s="6">
        <v>44821</v>
      </c>
      <c r="E3578" s="1">
        <v>127</v>
      </c>
      <c r="F3578" s="1" t="s">
        <v>68</v>
      </c>
      <c r="G3578" s="1" t="s">
        <v>86</v>
      </c>
      <c r="H3578" s="1" t="s">
        <v>1474</v>
      </c>
      <c r="I3578" s="1" t="s">
        <v>1475</v>
      </c>
      <c r="J3578" s="1" t="s">
        <v>216</v>
      </c>
      <c r="K3578" s="1">
        <v>31.295843999999999</v>
      </c>
      <c r="L3578" s="1">
        <v>46.233044999999997</v>
      </c>
      <c r="M3578" s="1">
        <v>3</v>
      </c>
      <c r="N3578" s="1" t="s">
        <v>87</v>
      </c>
      <c r="O3578" s="1">
        <v>1</v>
      </c>
      <c r="P3578" t="str">
        <f>_xlfn.CONCAT( YEAR(TblOrigin[[#This Row],[ODK_DateOfSubmission]]), "-",TEXT( MONTH(TblOrigin[[#This Row],[ODK_DateOfSubmission]]),"00"))</f>
        <v>2022-09</v>
      </c>
    </row>
    <row r="3579" spans="1:16" x14ac:dyDescent="0.25">
      <c r="A3579" s="13">
        <v>3502018</v>
      </c>
      <c r="B3579" s="1">
        <v>350201817</v>
      </c>
      <c r="C3579" s="1">
        <v>10289</v>
      </c>
      <c r="D3579" s="6">
        <v>44820</v>
      </c>
      <c r="E3579" s="1">
        <v>127</v>
      </c>
      <c r="F3579" s="1" t="s">
        <v>68</v>
      </c>
      <c r="G3579" s="1" t="s">
        <v>81</v>
      </c>
      <c r="H3579" s="1" t="s">
        <v>1047</v>
      </c>
      <c r="I3579" s="1" t="s">
        <v>1088</v>
      </c>
      <c r="J3579" s="1" t="s">
        <v>1510</v>
      </c>
      <c r="K3579" s="1">
        <v>31.715143000000001</v>
      </c>
      <c r="L3579" s="1">
        <v>46.098461</v>
      </c>
      <c r="M3579" s="1">
        <v>8</v>
      </c>
      <c r="N3579" s="1" t="s">
        <v>87</v>
      </c>
      <c r="O3579" s="1">
        <v>3</v>
      </c>
      <c r="P3579" t="str">
        <f>_xlfn.CONCAT( YEAR(TblOrigin[[#This Row],[ODK_DateOfSubmission]]), "-",TEXT( MONTH(TblOrigin[[#This Row],[ODK_DateOfSubmission]]),"00"))</f>
        <v>2022-09</v>
      </c>
    </row>
    <row r="3580" spans="1:16" x14ac:dyDescent="0.25">
      <c r="A3580" s="13">
        <v>3502016</v>
      </c>
      <c r="B3580" s="1">
        <v>350201617</v>
      </c>
      <c r="C3580" s="1">
        <v>34162</v>
      </c>
      <c r="D3580" s="6">
        <v>44827</v>
      </c>
      <c r="E3580" s="1">
        <v>127</v>
      </c>
      <c r="F3580" s="1" t="s">
        <v>68</v>
      </c>
      <c r="G3580" s="1" t="s">
        <v>81</v>
      </c>
      <c r="H3580" s="1" t="s">
        <v>1047</v>
      </c>
      <c r="I3580" s="1" t="s">
        <v>1440</v>
      </c>
      <c r="J3580" s="1" t="s">
        <v>1441</v>
      </c>
      <c r="K3580" s="1">
        <v>31.735530000000001</v>
      </c>
      <c r="L3580" s="1">
        <v>46.112045999999999</v>
      </c>
      <c r="M3580" s="1">
        <v>17</v>
      </c>
      <c r="N3580" s="1" t="s">
        <v>87</v>
      </c>
      <c r="O3580" s="1">
        <v>3</v>
      </c>
      <c r="P3580" t="str">
        <f>_xlfn.CONCAT( YEAR(TblOrigin[[#This Row],[ODK_DateOfSubmission]]), "-",TEXT( MONTH(TblOrigin[[#This Row],[ODK_DateOfSubmission]]),"00"))</f>
        <v>2022-09</v>
      </c>
    </row>
    <row r="3581" spans="1:16" x14ac:dyDescent="0.25">
      <c r="A3581" s="13">
        <v>3502012</v>
      </c>
      <c r="B3581" s="1">
        <v>350201217</v>
      </c>
      <c r="C3581" s="1">
        <v>33800</v>
      </c>
      <c r="D3581" s="6">
        <v>44826</v>
      </c>
      <c r="E3581" s="1">
        <v>127</v>
      </c>
      <c r="F3581" s="1" t="s">
        <v>68</v>
      </c>
      <c r="G3581" s="1" t="s">
        <v>81</v>
      </c>
      <c r="H3581" s="1" t="s">
        <v>1048</v>
      </c>
      <c r="I3581" s="1" t="s">
        <v>1337</v>
      </c>
      <c r="J3581" s="1" t="s">
        <v>1338</v>
      </c>
      <c r="K3581" s="1">
        <v>31.541273</v>
      </c>
      <c r="L3581" s="1">
        <v>46.125217999999997</v>
      </c>
      <c r="M3581" s="1">
        <v>5</v>
      </c>
      <c r="N3581" s="1" t="s">
        <v>87</v>
      </c>
      <c r="O3581" s="1">
        <v>2</v>
      </c>
      <c r="P3581" t="str">
        <f>_xlfn.CONCAT( YEAR(TblOrigin[[#This Row],[ODK_DateOfSubmission]]), "-",TEXT( MONTH(TblOrigin[[#This Row],[ODK_DateOfSubmission]]),"00"))</f>
        <v>2022-09</v>
      </c>
    </row>
    <row r="3582" spans="1:16" x14ac:dyDescent="0.25">
      <c r="A3582" s="13">
        <v>3502015</v>
      </c>
      <c r="B3582" s="1">
        <v>350201517</v>
      </c>
      <c r="C3582" s="1">
        <v>33803</v>
      </c>
      <c r="D3582" s="6">
        <v>44826</v>
      </c>
      <c r="E3582" s="1">
        <v>127</v>
      </c>
      <c r="F3582" s="1" t="s">
        <v>68</v>
      </c>
      <c r="G3582" s="1" t="s">
        <v>81</v>
      </c>
      <c r="H3582" s="1" t="s">
        <v>1048</v>
      </c>
      <c r="I3582" s="1" t="s">
        <v>1531</v>
      </c>
      <c r="J3582" s="1" t="s">
        <v>1532</v>
      </c>
      <c r="K3582" s="1">
        <v>31.543367</v>
      </c>
      <c r="L3582" s="1">
        <v>46.119889000000001</v>
      </c>
      <c r="M3582" s="1">
        <v>4</v>
      </c>
      <c r="N3582" s="1" t="s">
        <v>87</v>
      </c>
      <c r="O3582" s="1">
        <v>2</v>
      </c>
      <c r="P3582" t="str">
        <f>_xlfn.CONCAT( YEAR(TblOrigin[[#This Row],[ODK_DateOfSubmission]]), "-",TEXT( MONTH(TblOrigin[[#This Row],[ODK_DateOfSubmission]]),"00"))</f>
        <v>2022-09</v>
      </c>
    </row>
    <row r="3583" spans="1:16" x14ac:dyDescent="0.25">
      <c r="A3583" s="13">
        <v>3504016</v>
      </c>
      <c r="B3583" s="1">
        <v>350401617</v>
      </c>
      <c r="C3583" s="1">
        <v>10281</v>
      </c>
      <c r="D3583" s="6">
        <v>44827</v>
      </c>
      <c r="E3583" s="1">
        <v>127</v>
      </c>
      <c r="F3583" s="1" t="s">
        <v>68</v>
      </c>
      <c r="G3583" s="1" t="s">
        <v>73</v>
      </c>
      <c r="H3583" s="1" t="s">
        <v>1059</v>
      </c>
      <c r="I3583" s="1" t="s">
        <v>1074</v>
      </c>
      <c r="J3583" s="1" t="s">
        <v>1075</v>
      </c>
      <c r="K3583" s="1">
        <v>31.029471706599999</v>
      </c>
      <c r="L3583" s="1">
        <v>46.244121658399997</v>
      </c>
      <c r="M3583" s="1">
        <v>9</v>
      </c>
      <c r="N3583" s="1" t="s">
        <v>87</v>
      </c>
      <c r="O3583" s="1">
        <v>1</v>
      </c>
      <c r="P3583" t="str">
        <f>_xlfn.CONCAT( YEAR(TblOrigin[[#This Row],[ODK_DateOfSubmission]]), "-",TEXT( MONTH(TblOrigin[[#This Row],[ODK_DateOfSubmission]]),"00"))</f>
        <v>2022-09</v>
      </c>
    </row>
    <row r="3584" spans="1:16" x14ac:dyDescent="0.25">
      <c r="A3584" s="13">
        <v>3504015</v>
      </c>
      <c r="B3584" s="1">
        <v>350401517</v>
      </c>
      <c r="C3584" s="1">
        <v>10272</v>
      </c>
      <c r="D3584" s="6">
        <v>44825</v>
      </c>
      <c r="E3584" s="1">
        <v>127</v>
      </c>
      <c r="F3584" s="1" t="s">
        <v>68</v>
      </c>
      <c r="G3584" s="1" t="s">
        <v>73</v>
      </c>
      <c r="H3584" s="1" t="s">
        <v>1059</v>
      </c>
      <c r="I3584" s="1" t="s">
        <v>1072</v>
      </c>
      <c r="J3584" s="1" t="s">
        <v>1073</v>
      </c>
      <c r="K3584" s="1">
        <v>31.034963944600001</v>
      </c>
      <c r="L3584" s="1">
        <v>46.242300951700003</v>
      </c>
      <c r="M3584" s="1">
        <v>3</v>
      </c>
      <c r="N3584" s="1" t="s">
        <v>87</v>
      </c>
      <c r="O3584" s="1">
        <v>3</v>
      </c>
      <c r="P3584" t="str">
        <f>_xlfn.CONCAT( YEAR(TblOrigin[[#This Row],[ODK_DateOfSubmission]]), "-",TEXT( MONTH(TblOrigin[[#This Row],[ODK_DateOfSubmission]]),"00"))</f>
        <v>2022-09</v>
      </c>
    </row>
    <row r="3585" spans="1:16" x14ac:dyDescent="0.25">
      <c r="A3585" s="13">
        <v>3504012</v>
      </c>
      <c r="B3585" s="1">
        <v>350401217</v>
      </c>
      <c r="C3585" s="1">
        <v>24540</v>
      </c>
      <c r="D3585" s="6">
        <v>44815</v>
      </c>
      <c r="E3585" s="1">
        <v>127</v>
      </c>
      <c r="F3585" s="1" t="s">
        <v>68</v>
      </c>
      <c r="G3585" s="1" t="s">
        <v>73</v>
      </c>
      <c r="H3585" s="1" t="s">
        <v>1059</v>
      </c>
      <c r="I3585" s="1" t="s">
        <v>1482</v>
      </c>
      <c r="J3585" s="1" t="s">
        <v>1483</v>
      </c>
      <c r="K3585" s="1">
        <v>31.052442887600002</v>
      </c>
      <c r="L3585" s="1">
        <v>46.236798131699999</v>
      </c>
      <c r="M3585" s="1">
        <v>6</v>
      </c>
      <c r="N3585" s="1" t="s">
        <v>87</v>
      </c>
      <c r="O3585" s="1">
        <v>2</v>
      </c>
      <c r="P3585" t="str">
        <f>_xlfn.CONCAT( YEAR(TblOrigin[[#This Row],[ODK_DateOfSubmission]]), "-",TEXT( MONTH(TblOrigin[[#This Row],[ODK_DateOfSubmission]]),"00"))</f>
        <v>2022-09</v>
      </c>
    </row>
    <row r="3586" spans="1:16" x14ac:dyDescent="0.25">
      <c r="A3586" s="13">
        <v>3504001</v>
      </c>
      <c r="B3586" s="1">
        <v>350400117</v>
      </c>
      <c r="C3586" s="1">
        <v>24494</v>
      </c>
      <c r="D3586" s="6">
        <v>44825</v>
      </c>
      <c r="E3586" s="1">
        <v>127</v>
      </c>
      <c r="F3586" s="1" t="s">
        <v>68</v>
      </c>
      <c r="G3586" s="1" t="s">
        <v>73</v>
      </c>
      <c r="H3586" s="1" t="s">
        <v>1059</v>
      </c>
      <c r="I3586" s="1" t="s">
        <v>1060</v>
      </c>
      <c r="J3586" s="1" t="s">
        <v>1061</v>
      </c>
      <c r="K3586" s="1">
        <v>31.027710880499999</v>
      </c>
      <c r="L3586" s="1">
        <v>46.218214741200001</v>
      </c>
      <c r="M3586" s="1">
        <v>45</v>
      </c>
      <c r="N3586" s="1" t="s">
        <v>87</v>
      </c>
      <c r="O3586" s="1">
        <v>15</v>
      </c>
      <c r="P3586" t="str">
        <f>_xlfn.CONCAT( YEAR(TblOrigin[[#This Row],[ODK_DateOfSubmission]]), "-",TEXT( MONTH(TblOrigin[[#This Row],[ODK_DateOfSubmission]]),"00"))</f>
        <v>2022-09</v>
      </c>
    </row>
    <row r="3587" spans="1:16" x14ac:dyDescent="0.25">
      <c r="A3587" s="13">
        <v>3504002</v>
      </c>
      <c r="B3587" s="1">
        <v>350400217</v>
      </c>
      <c r="C3587" s="1">
        <v>25529</v>
      </c>
      <c r="D3587" s="6">
        <v>44826</v>
      </c>
      <c r="E3587" s="1">
        <v>127</v>
      </c>
      <c r="F3587" s="1" t="s">
        <v>68</v>
      </c>
      <c r="G3587" s="1" t="s">
        <v>73</v>
      </c>
      <c r="H3587" s="1" t="s">
        <v>1059</v>
      </c>
      <c r="I3587" s="1" t="s">
        <v>1062</v>
      </c>
      <c r="J3587" s="1" t="s">
        <v>1063</v>
      </c>
      <c r="K3587" s="1">
        <v>31.033167288000001</v>
      </c>
      <c r="L3587" s="1">
        <v>46.273891712999998</v>
      </c>
      <c r="M3587" s="1">
        <v>9</v>
      </c>
      <c r="N3587" s="1" t="s">
        <v>87</v>
      </c>
      <c r="O3587" s="1">
        <v>5</v>
      </c>
      <c r="P3587" t="str">
        <f>_xlfn.CONCAT( YEAR(TblOrigin[[#This Row],[ODK_DateOfSubmission]]), "-",TEXT( MONTH(TblOrigin[[#This Row],[ODK_DateOfSubmission]]),"00"))</f>
        <v>2022-09</v>
      </c>
    </row>
    <row r="3588" spans="1:16" x14ac:dyDescent="0.25">
      <c r="A3588" s="13">
        <v>3504011</v>
      </c>
      <c r="B3588" s="1">
        <v>350401117</v>
      </c>
      <c r="C3588" s="1">
        <v>10260</v>
      </c>
      <c r="D3588" s="6">
        <v>44828</v>
      </c>
      <c r="E3588" s="1">
        <v>127</v>
      </c>
      <c r="F3588" s="1" t="s">
        <v>68</v>
      </c>
      <c r="G3588" s="1" t="s">
        <v>73</v>
      </c>
      <c r="H3588" s="1" t="s">
        <v>1059</v>
      </c>
      <c r="I3588" s="1" t="s">
        <v>1066</v>
      </c>
      <c r="J3588" s="1" t="s">
        <v>1067</v>
      </c>
      <c r="K3588" s="1">
        <v>31.0087376</v>
      </c>
      <c r="L3588" s="1">
        <v>46.284794599999998</v>
      </c>
      <c r="M3588" s="1">
        <v>680</v>
      </c>
      <c r="N3588" s="1" t="s">
        <v>87</v>
      </c>
      <c r="O3588" s="1">
        <v>40</v>
      </c>
      <c r="P3588" t="str">
        <f>_xlfn.CONCAT( YEAR(TblOrigin[[#This Row],[ODK_DateOfSubmission]]), "-",TEXT( MONTH(TblOrigin[[#This Row],[ODK_DateOfSubmission]]),"00"))</f>
        <v>2022-09</v>
      </c>
    </row>
    <row r="3589" spans="1:16" x14ac:dyDescent="0.25">
      <c r="A3589" s="13">
        <v>3504007</v>
      </c>
      <c r="B3589" s="1">
        <v>350400717</v>
      </c>
      <c r="C3589" s="1">
        <v>25525</v>
      </c>
      <c r="D3589" s="6">
        <v>44821</v>
      </c>
      <c r="E3589" s="1">
        <v>127</v>
      </c>
      <c r="F3589" s="1" t="s">
        <v>68</v>
      </c>
      <c r="G3589" s="1" t="s">
        <v>73</v>
      </c>
      <c r="H3589" s="1" t="s">
        <v>1059</v>
      </c>
      <c r="I3589" s="1" t="s">
        <v>1064</v>
      </c>
      <c r="J3589" s="1" t="s">
        <v>1065</v>
      </c>
      <c r="K3589" s="1">
        <v>31.027024004299999</v>
      </c>
      <c r="L3589" s="1">
        <v>46.241676675500003</v>
      </c>
      <c r="M3589" s="1">
        <v>40</v>
      </c>
      <c r="N3589" s="1" t="s">
        <v>87</v>
      </c>
      <c r="O3589" s="1">
        <v>4</v>
      </c>
      <c r="P3589" t="str">
        <f>_xlfn.CONCAT( YEAR(TblOrigin[[#This Row],[ODK_DateOfSubmission]]), "-",TEXT( MONTH(TblOrigin[[#This Row],[ODK_DateOfSubmission]]),"00"))</f>
        <v>2022-09</v>
      </c>
    </row>
    <row r="3590" spans="1:16" x14ac:dyDescent="0.25">
      <c r="A3590" s="13">
        <v>3504010</v>
      </c>
      <c r="B3590" s="1">
        <v>350401017</v>
      </c>
      <c r="C3590" s="1">
        <v>24740</v>
      </c>
      <c r="D3590" s="6">
        <v>44815</v>
      </c>
      <c r="E3590" s="1">
        <v>127</v>
      </c>
      <c r="F3590" s="1" t="s">
        <v>68</v>
      </c>
      <c r="G3590" s="1" t="s">
        <v>73</v>
      </c>
      <c r="H3590" s="1" t="s">
        <v>1059</v>
      </c>
      <c r="I3590" s="1" t="s">
        <v>1353</v>
      </c>
      <c r="J3590" s="1" t="s">
        <v>1354</v>
      </c>
      <c r="K3590" s="1">
        <v>31.038505004899999</v>
      </c>
      <c r="L3590" s="1">
        <v>46.242960423</v>
      </c>
      <c r="M3590" s="1">
        <v>3</v>
      </c>
      <c r="N3590" s="1" t="s">
        <v>87</v>
      </c>
      <c r="O3590" s="1">
        <v>3</v>
      </c>
      <c r="P3590" t="str">
        <f>_xlfn.CONCAT( YEAR(TblOrigin[[#This Row],[ODK_DateOfSubmission]]), "-",TEXT( MONTH(TblOrigin[[#This Row],[ODK_DateOfSubmission]]),"00"))</f>
        <v>2022-09</v>
      </c>
    </row>
    <row r="3591" spans="1:16" x14ac:dyDescent="0.25">
      <c r="A3591" s="13">
        <v>3505016</v>
      </c>
      <c r="B3591" s="1">
        <v>350501617</v>
      </c>
      <c r="C3591" s="1">
        <v>34161</v>
      </c>
      <c r="D3591" s="6">
        <v>44826</v>
      </c>
      <c r="E3591" s="1">
        <v>127</v>
      </c>
      <c r="F3591" s="1" t="s">
        <v>68</v>
      </c>
      <c r="G3591" s="1" t="s">
        <v>77</v>
      </c>
      <c r="H3591" s="1" t="s">
        <v>1115</v>
      </c>
      <c r="I3591" s="1" t="s">
        <v>1428</v>
      </c>
      <c r="J3591" s="1" t="s">
        <v>1429</v>
      </c>
      <c r="K3591" s="1">
        <v>30.880265143100001</v>
      </c>
      <c r="L3591" s="1">
        <v>46.454987385000003</v>
      </c>
      <c r="M3591" s="1">
        <v>10</v>
      </c>
      <c r="N3591" s="1" t="s">
        <v>87</v>
      </c>
      <c r="O3591" s="1">
        <v>1</v>
      </c>
      <c r="P3591" t="str">
        <f>_xlfn.CONCAT( YEAR(TblOrigin[[#This Row],[ODK_DateOfSubmission]]), "-",TEXT( MONTH(TblOrigin[[#This Row],[ODK_DateOfSubmission]]),"00"))</f>
        <v>2022-09</v>
      </c>
    </row>
    <row r="3592" spans="1:16" x14ac:dyDescent="0.25">
      <c r="A3592" s="13">
        <v>3505015</v>
      </c>
      <c r="B3592" s="1">
        <v>350501517</v>
      </c>
      <c r="C3592" s="1">
        <v>33811</v>
      </c>
      <c r="D3592" s="6">
        <v>44793</v>
      </c>
      <c r="E3592" s="1">
        <v>127</v>
      </c>
      <c r="F3592" s="1" t="s">
        <v>68</v>
      </c>
      <c r="G3592" s="1" t="s">
        <v>77</v>
      </c>
      <c r="H3592" s="1" t="s">
        <v>1128</v>
      </c>
      <c r="I3592" s="1" t="s">
        <v>1342</v>
      </c>
      <c r="J3592" s="1" t="s">
        <v>232</v>
      </c>
      <c r="K3592" s="1">
        <v>30.882387999999999</v>
      </c>
      <c r="L3592" s="1">
        <v>46.568722000000001</v>
      </c>
      <c r="M3592" s="1">
        <v>25</v>
      </c>
      <c r="N3592" s="1" t="s">
        <v>87</v>
      </c>
      <c r="O3592" s="1">
        <v>5</v>
      </c>
      <c r="P3592" t="str">
        <f>_xlfn.CONCAT( YEAR(TblOrigin[[#This Row],[ODK_DateOfSubmission]]), "-",TEXT( MONTH(TblOrigin[[#This Row],[ODK_DateOfSubmission]]),"00"))</f>
        <v>2022-08</v>
      </c>
    </row>
    <row r="3593" spans="1:16" x14ac:dyDescent="0.25">
      <c r="A3593" s="13">
        <v>3505002</v>
      </c>
      <c r="B3593" s="1">
        <v>350500217</v>
      </c>
      <c r="C3593" s="1">
        <v>24721</v>
      </c>
      <c r="D3593" s="6">
        <v>44825</v>
      </c>
      <c r="E3593" s="1">
        <v>127</v>
      </c>
      <c r="F3593" s="1" t="s">
        <v>68</v>
      </c>
      <c r="G3593" s="1" t="s">
        <v>77</v>
      </c>
      <c r="H3593" s="1" t="s">
        <v>1112</v>
      </c>
      <c r="I3593" s="1" t="s">
        <v>1113</v>
      </c>
      <c r="J3593" s="1" t="s">
        <v>1114</v>
      </c>
      <c r="K3593" s="1">
        <v>30.956201633799999</v>
      </c>
      <c r="L3593" s="1">
        <v>46.359501579899998</v>
      </c>
      <c r="M3593" s="1">
        <v>13</v>
      </c>
      <c r="N3593" s="1" t="s">
        <v>87</v>
      </c>
      <c r="O3593" s="1">
        <v>5</v>
      </c>
      <c r="P3593" t="str">
        <f>_xlfn.CONCAT( YEAR(TblOrigin[[#This Row],[ODK_DateOfSubmission]]), "-",TEXT( MONTH(TblOrigin[[#This Row],[ODK_DateOfSubmission]]),"00"))</f>
        <v>2022-09</v>
      </c>
    </row>
    <row r="3594" spans="1:16" x14ac:dyDescent="0.25">
      <c r="A3594" s="13">
        <v>3505007</v>
      </c>
      <c r="B3594" s="1">
        <v>350500717</v>
      </c>
      <c r="C3594" s="1">
        <v>9332</v>
      </c>
      <c r="D3594" s="6">
        <v>44826</v>
      </c>
      <c r="E3594" s="1">
        <v>127</v>
      </c>
      <c r="F3594" s="1" t="s">
        <v>68</v>
      </c>
      <c r="G3594" s="1" t="s">
        <v>77</v>
      </c>
      <c r="H3594" s="1" t="s">
        <v>1115</v>
      </c>
      <c r="I3594" s="1" t="s">
        <v>1123</v>
      </c>
      <c r="J3594" s="1" t="s">
        <v>216</v>
      </c>
      <c r="K3594" s="1">
        <v>30.879031632699999</v>
      </c>
      <c r="L3594" s="1">
        <v>46.464224314600003</v>
      </c>
      <c r="M3594" s="1">
        <v>9</v>
      </c>
      <c r="N3594" s="1" t="s">
        <v>87</v>
      </c>
      <c r="O3594" s="1">
        <v>5</v>
      </c>
      <c r="P3594" t="str">
        <f>_xlfn.CONCAT( YEAR(TblOrigin[[#This Row],[ODK_DateOfSubmission]]), "-",TEXT( MONTH(TblOrigin[[#This Row],[ODK_DateOfSubmission]]),"00"))</f>
        <v>2022-09</v>
      </c>
    </row>
    <row r="3595" spans="1:16" x14ac:dyDescent="0.25">
      <c r="A3595" s="13">
        <v>3601006</v>
      </c>
      <c r="B3595" s="1">
        <v>360100617</v>
      </c>
      <c r="C3595" s="1">
        <v>25369</v>
      </c>
      <c r="D3595" s="6">
        <v>44797</v>
      </c>
      <c r="E3595" s="1">
        <v>127</v>
      </c>
      <c r="F3595" s="1" t="s">
        <v>96</v>
      </c>
      <c r="G3595" s="1" t="s">
        <v>174</v>
      </c>
      <c r="H3595" s="1" t="s">
        <v>1535</v>
      </c>
      <c r="I3595" s="1" t="s">
        <v>1757</v>
      </c>
      <c r="J3595" s="1" t="s">
        <v>227</v>
      </c>
      <c r="K3595" s="1">
        <v>31.980262985500001</v>
      </c>
      <c r="L3595" s="1">
        <v>45.408130402899999</v>
      </c>
      <c r="M3595" s="1">
        <v>2</v>
      </c>
      <c r="N3595" s="1" t="s">
        <v>87</v>
      </c>
      <c r="O3595" s="1">
        <v>2</v>
      </c>
      <c r="P3595" t="str">
        <f>_xlfn.CONCAT( YEAR(TblOrigin[[#This Row],[ODK_DateOfSubmission]]), "-",TEXT( MONTH(TblOrigin[[#This Row],[ODK_DateOfSubmission]]),"00"))</f>
        <v>2022-08</v>
      </c>
    </row>
    <row r="3596" spans="1:16" x14ac:dyDescent="0.25">
      <c r="A3596" s="13">
        <v>3603049</v>
      </c>
      <c r="B3596" s="1">
        <v>360304917</v>
      </c>
      <c r="C3596" s="1">
        <v>24966</v>
      </c>
      <c r="D3596" s="6">
        <v>44804</v>
      </c>
      <c r="E3596" s="1">
        <v>127</v>
      </c>
      <c r="F3596" s="1" t="s">
        <v>96</v>
      </c>
      <c r="G3596" s="1" t="s">
        <v>173</v>
      </c>
      <c r="H3596" s="1" t="s">
        <v>1557</v>
      </c>
      <c r="I3596" s="1" t="s">
        <v>1621</v>
      </c>
      <c r="J3596" s="1" t="s">
        <v>1622</v>
      </c>
      <c r="K3596" s="1">
        <v>32.146584716900001</v>
      </c>
      <c r="L3596" s="1">
        <v>44.931777739300003</v>
      </c>
      <c r="M3596" s="1">
        <v>1</v>
      </c>
      <c r="N3596" s="1" t="s">
        <v>87</v>
      </c>
      <c r="O3596" s="1">
        <v>1</v>
      </c>
      <c r="P3596" t="str">
        <f>_xlfn.CONCAT( YEAR(TblOrigin[[#This Row],[ODK_DateOfSubmission]]), "-",TEXT( MONTH(TblOrigin[[#This Row],[ODK_DateOfSubmission]]),"00"))</f>
        <v>2022-08</v>
      </c>
    </row>
    <row r="3597" spans="1:16" x14ac:dyDescent="0.25">
      <c r="A3597" s="13">
        <v>3505011</v>
      </c>
      <c r="B3597" s="1">
        <v>350501117</v>
      </c>
      <c r="C3597" s="1">
        <v>9258</v>
      </c>
      <c r="D3597" s="6">
        <v>44817</v>
      </c>
      <c r="E3597" s="1">
        <v>127</v>
      </c>
      <c r="F3597" s="1" t="s">
        <v>68</v>
      </c>
      <c r="G3597" s="1" t="s">
        <v>77</v>
      </c>
      <c r="H3597" s="1" t="s">
        <v>1115</v>
      </c>
      <c r="I3597" s="1" t="s">
        <v>1126</v>
      </c>
      <c r="J3597" s="1" t="s">
        <v>1127</v>
      </c>
      <c r="K3597" s="1">
        <v>30.901869618300001</v>
      </c>
      <c r="L3597" s="1">
        <v>46.458244977299998</v>
      </c>
      <c r="M3597" s="1">
        <v>10</v>
      </c>
      <c r="N3597" s="1" t="s">
        <v>87</v>
      </c>
      <c r="O3597" s="1">
        <v>4</v>
      </c>
      <c r="P3597" t="str">
        <f>_xlfn.CONCAT( YEAR(TblOrigin[[#This Row],[ODK_DateOfSubmission]]), "-",TEXT( MONTH(TblOrigin[[#This Row],[ODK_DateOfSubmission]]),"00"))</f>
        <v>2022-09</v>
      </c>
    </row>
    <row r="3598" spans="1:16" x14ac:dyDescent="0.25">
      <c r="A3598" s="13">
        <v>3504046</v>
      </c>
      <c r="B3598" s="1">
        <v>350404617</v>
      </c>
      <c r="C3598" s="1">
        <v>10269</v>
      </c>
      <c r="D3598" s="6">
        <v>44826</v>
      </c>
      <c r="E3598" s="1">
        <v>127</v>
      </c>
      <c r="F3598" s="1" t="s">
        <v>68</v>
      </c>
      <c r="G3598" s="1" t="s">
        <v>73</v>
      </c>
      <c r="H3598" s="1" t="s">
        <v>1102</v>
      </c>
      <c r="I3598" s="1" t="s">
        <v>1103</v>
      </c>
      <c r="J3598" s="1" t="s">
        <v>1104</v>
      </c>
      <c r="K3598" s="1">
        <v>31.041901284200001</v>
      </c>
      <c r="L3598" s="1">
        <v>46.3069539022</v>
      </c>
      <c r="M3598" s="1">
        <v>41</v>
      </c>
      <c r="N3598" s="1" t="s">
        <v>94</v>
      </c>
      <c r="O3598" s="1">
        <v>15</v>
      </c>
      <c r="P3598" t="str">
        <f>_xlfn.CONCAT( YEAR(TblOrigin[[#This Row],[ODK_DateOfSubmission]]), "-",TEXT( MONTH(TblOrigin[[#This Row],[ODK_DateOfSubmission]]),"00"))</f>
        <v>2022-09</v>
      </c>
    </row>
    <row r="3599" spans="1:16" x14ac:dyDescent="0.25">
      <c r="A3599" s="13">
        <v>3505013</v>
      </c>
      <c r="B3599" s="1">
        <v>350501317</v>
      </c>
      <c r="C3599" s="1">
        <v>33809</v>
      </c>
      <c r="D3599" s="6">
        <v>44817</v>
      </c>
      <c r="E3599" s="1">
        <v>127</v>
      </c>
      <c r="F3599" s="1" t="s">
        <v>68</v>
      </c>
      <c r="G3599" s="1" t="s">
        <v>77</v>
      </c>
      <c r="H3599" s="1" t="s">
        <v>1119</v>
      </c>
      <c r="I3599" s="1" t="s">
        <v>1342</v>
      </c>
      <c r="J3599" s="1" t="s">
        <v>232</v>
      </c>
      <c r="K3599" s="1">
        <v>30.914428999999998</v>
      </c>
      <c r="L3599" s="1">
        <v>46.47878</v>
      </c>
      <c r="M3599" s="1">
        <v>21</v>
      </c>
      <c r="N3599" s="1" t="s">
        <v>94</v>
      </c>
      <c r="O3599" s="1">
        <v>5</v>
      </c>
      <c r="P3599" t="str">
        <f>_xlfn.CONCAT( YEAR(TblOrigin[[#This Row],[ODK_DateOfSubmission]]), "-",TEXT( MONTH(TblOrigin[[#This Row],[ODK_DateOfSubmission]]),"00"))</f>
        <v>2022-09</v>
      </c>
    </row>
    <row r="3600" spans="1:16" x14ac:dyDescent="0.25">
      <c r="A3600" s="13">
        <v>3504042</v>
      </c>
      <c r="B3600" s="1">
        <v>350404217</v>
      </c>
      <c r="C3600" s="1">
        <v>10263</v>
      </c>
      <c r="D3600" s="6">
        <v>44814</v>
      </c>
      <c r="E3600" s="1">
        <v>127</v>
      </c>
      <c r="F3600" s="1" t="s">
        <v>68</v>
      </c>
      <c r="G3600" s="1" t="s">
        <v>73</v>
      </c>
      <c r="H3600" s="1" t="s">
        <v>1059</v>
      </c>
      <c r="I3600" s="1" t="s">
        <v>1100</v>
      </c>
      <c r="J3600" s="1" t="s">
        <v>1101</v>
      </c>
      <c r="K3600" s="1">
        <v>31.0802066016</v>
      </c>
      <c r="L3600" s="1">
        <v>46.235693895300003</v>
      </c>
      <c r="M3600" s="1">
        <v>30</v>
      </c>
      <c r="N3600" s="1" t="s">
        <v>94</v>
      </c>
      <c r="O3600" s="1">
        <v>15</v>
      </c>
      <c r="P3600" t="str">
        <f>_xlfn.CONCAT( YEAR(TblOrigin[[#This Row],[ODK_DateOfSubmission]]), "-",TEXT( MONTH(TblOrigin[[#This Row],[ODK_DateOfSubmission]]),"00"))</f>
        <v>2022-09</v>
      </c>
    </row>
    <row r="3601" spans="1:16" x14ac:dyDescent="0.25">
      <c r="A3601" s="13">
        <v>3504041</v>
      </c>
      <c r="B3601" s="1">
        <v>350404117</v>
      </c>
      <c r="C3601" s="1">
        <v>25533</v>
      </c>
      <c r="D3601" s="6">
        <v>44825</v>
      </c>
      <c r="E3601" s="1">
        <v>127</v>
      </c>
      <c r="F3601" s="1" t="s">
        <v>68</v>
      </c>
      <c r="G3601" s="1" t="s">
        <v>73</v>
      </c>
      <c r="H3601" s="1" t="s">
        <v>1059</v>
      </c>
      <c r="I3601" s="1" t="s">
        <v>1098</v>
      </c>
      <c r="J3601" s="1" t="s">
        <v>1099</v>
      </c>
      <c r="K3601" s="1">
        <v>31.080862144499999</v>
      </c>
      <c r="L3601" s="1">
        <v>46.240087203599998</v>
      </c>
      <c r="M3601" s="1">
        <v>124</v>
      </c>
      <c r="N3601" s="1" t="s">
        <v>94</v>
      </c>
      <c r="O3601" s="1">
        <v>33</v>
      </c>
      <c r="P3601" t="str">
        <f>_xlfn.CONCAT( YEAR(TblOrigin[[#This Row],[ODK_DateOfSubmission]]), "-",TEXT( MONTH(TblOrigin[[#This Row],[ODK_DateOfSubmission]]),"00"))</f>
        <v>2022-09</v>
      </c>
    </row>
    <row r="3602" spans="1:16" x14ac:dyDescent="0.25">
      <c r="A3602" s="13">
        <v>3504045</v>
      </c>
      <c r="B3602" s="1">
        <v>350404517</v>
      </c>
      <c r="C3602" s="1">
        <v>22344</v>
      </c>
      <c r="D3602" s="6">
        <v>44825</v>
      </c>
      <c r="E3602" s="1">
        <v>127</v>
      </c>
      <c r="F3602" s="1" t="s">
        <v>68</v>
      </c>
      <c r="G3602" s="1" t="s">
        <v>73</v>
      </c>
      <c r="H3602" s="1" t="s">
        <v>1059</v>
      </c>
      <c r="I3602" s="1" t="s">
        <v>1408</v>
      </c>
      <c r="J3602" s="1" t="s">
        <v>1409</v>
      </c>
      <c r="K3602" s="1">
        <v>31.048519000500001</v>
      </c>
      <c r="L3602" s="1">
        <v>46.257282930099997</v>
      </c>
      <c r="M3602" s="1">
        <v>7</v>
      </c>
      <c r="N3602" s="1" t="s">
        <v>94</v>
      </c>
      <c r="O3602" s="1">
        <v>2</v>
      </c>
      <c r="P3602" t="str">
        <f>_xlfn.CONCAT( YEAR(TblOrigin[[#This Row],[ODK_DateOfSubmission]]), "-",TEXT( MONTH(TblOrigin[[#This Row],[ODK_DateOfSubmission]]),"00"))</f>
        <v>2022-09</v>
      </c>
    </row>
    <row r="3603" spans="1:16" x14ac:dyDescent="0.25">
      <c r="A3603" s="13">
        <v>3504057</v>
      </c>
      <c r="B3603" s="1">
        <v>350405717</v>
      </c>
      <c r="C3603" s="1">
        <v>33806</v>
      </c>
      <c r="D3603" s="6">
        <v>44821</v>
      </c>
      <c r="E3603" s="1">
        <v>127</v>
      </c>
      <c r="F3603" s="1" t="s">
        <v>68</v>
      </c>
      <c r="G3603" s="1" t="s">
        <v>73</v>
      </c>
      <c r="H3603" s="1" t="s">
        <v>1105</v>
      </c>
      <c r="I3603" s="1" t="s">
        <v>1435</v>
      </c>
      <c r="J3603" s="1" t="s">
        <v>1127</v>
      </c>
      <c r="K3603" s="1">
        <v>31.134141</v>
      </c>
      <c r="L3603" s="1">
        <v>46.437801999999998</v>
      </c>
      <c r="M3603" s="1">
        <v>4</v>
      </c>
      <c r="N3603" s="1" t="s">
        <v>94</v>
      </c>
      <c r="O3603" s="1">
        <v>2</v>
      </c>
      <c r="P3603" t="str">
        <f>_xlfn.CONCAT( YEAR(TblOrigin[[#This Row],[ODK_DateOfSubmission]]), "-",TEXT( MONTH(TblOrigin[[#This Row],[ODK_DateOfSubmission]]),"00"))</f>
        <v>2022-09</v>
      </c>
    </row>
    <row r="3604" spans="1:16" x14ac:dyDescent="0.25">
      <c r="A3604" s="13">
        <v>3504029</v>
      </c>
      <c r="B3604" s="1">
        <v>350402917</v>
      </c>
      <c r="C3604" s="1">
        <v>10301</v>
      </c>
      <c r="D3604" s="6">
        <v>44825</v>
      </c>
      <c r="E3604" s="1">
        <v>127</v>
      </c>
      <c r="F3604" s="1" t="s">
        <v>68</v>
      </c>
      <c r="G3604" s="1" t="s">
        <v>73</v>
      </c>
      <c r="H3604" s="1" t="s">
        <v>1059</v>
      </c>
      <c r="I3604" s="1" t="s">
        <v>1089</v>
      </c>
      <c r="J3604" s="1" t="s">
        <v>1090</v>
      </c>
      <c r="K3604" s="1">
        <v>31.069166239000001</v>
      </c>
      <c r="L3604" s="1">
        <v>46.283791055999998</v>
      </c>
      <c r="M3604" s="1">
        <v>30</v>
      </c>
      <c r="N3604" s="1" t="s">
        <v>94</v>
      </c>
      <c r="O3604" s="1">
        <v>11</v>
      </c>
      <c r="P3604" t="str">
        <f>_xlfn.CONCAT( YEAR(TblOrigin[[#This Row],[ODK_DateOfSubmission]]), "-",TEXT( MONTH(TblOrigin[[#This Row],[ODK_DateOfSubmission]]),"00"))</f>
        <v>2022-09</v>
      </c>
    </row>
    <row r="3605" spans="1:16" x14ac:dyDescent="0.25">
      <c r="A3605" s="13">
        <v>3504030</v>
      </c>
      <c r="B3605" s="1">
        <v>350403017</v>
      </c>
      <c r="C3605" s="1">
        <v>24746</v>
      </c>
      <c r="D3605" s="6">
        <v>44814</v>
      </c>
      <c r="E3605" s="1">
        <v>127</v>
      </c>
      <c r="F3605" s="1" t="s">
        <v>68</v>
      </c>
      <c r="G3605" s="1" t="s">
        <v>73</v>
      </c>
      <c r="H3605" s="1" t="s">
        <v>1059</v>
      </c>
      <c r="I3605" s="1" t="s">
        <v>1489</v>
      </c>
      <c r="J3605" s="1" t="s">
        <v>463</v>
      </c>
      <c r="K3605" s="1">
        <v>31.042946248900002</v>
      </c>
      <c r="L3605" s="1">
        <v>46.274699394599999</v>
      </c>
      <c r="M3605" s="1">
        <v>1</v>
      </c>
      <c r="N3605" s="1" t="s">
        <v>94</v>
      </c>
      <c r="O3605" s="1">
        <v>1</v>
      </c>
      <c r="P3605" t="str">
        <f>_xlfn.CONCAT( YEAR(TblOrigin[[#This Row],[ODK_DateOfSubmission]]), "-",TEXT( MONTH(TblOrigin[[#This Row],[ODK_DateOfSubmission]]),"00"))</f>
        <v>2022-09</v>
      </c>
    </row>
    <row r="3606" spans="1:16" x14ac:dyDescent="0.25">
      <c r="A3606" s="13">
        <v>3504031</v>
      </c>
      <c r="B3606" s="1">
        <v>350403117</v>
      </c>
      <c r="C3606" s="1">
        <v>21208</v>
      </c>
      <c r="D3606" s="6">
        <v>44815</v>
      </c>
      <c r="E3606" s="1">
        <v>127</v>
      </c>
      <c r="F3606" s="1" t="s">
        <v>68</v>
      </c>
      <c r="G3606" s="1" t="s">
        <v>73</v>
      </c>
      <c r="H3606" s="1" t="s">
        <v>1059</v>
      </c>
      <c r="I3606" s="1" t="s">
        <v>1091</v>
      </c>
      <c r="J3606" s="1" t="s">
        <v>380</v>
      </c>
      <c r="K3606" s="1">
        <v>31.067779245299999</v>
      </c>
      <c r="L3606" s="1">
        <v>46.249674558199999</v>
      </c>
      <c r="M3606" s="1">
        <v>39</v>
      </c>
      <c r="N3606" s="1" t="s">
        <v>94</v>
      </c>
      <c r="O3606" s="1">
        <v>7</v>
      </c>
      <c r="P3606" t="str">
        <f>_xlfn.CONCAT( YEAR(TblOrigin[[#This Row],[ODK_DateOfSubmission]]), "-",TEXT( MONTH(TblOrigin[[#This Row],[ODK_DateOfSubmission]]),"00"))</f>
        <v>2022-09</v>
      </c>
    </row>
    <row r="3607" spans="1:16" x14ac:dyDescent="0.25">
      <c r="A3607" s="13">
        <v>3504021</v>
      </c>
      <c r="B3607" s="1">
        <v>350402117</v>
      </c>
      <c r="C3607" s="1">
        <v>10335</v>
      </c>
      <c r="D3607" s="6">
        <v>44819</v>
      </c>
      <c r="E3607" s="1">
        <v>127</v>
      </c>
      <c r="F3607" s="1" t="s">
        <v>68</v>
      </c>
      <c r="G3607" s="1" t="s">
        <v>73</v>
      </c>
      <c r="H3607" s="1" t="s">
        <v>1059</v>
      </c>
      <c r="I3607" s="1" t="s">
        <v>1078</v>
      </c>
      <c r="J3607" s="1" t="s">
        <v>1079</v>
      </c>
      <c r="K3607" s="1">
        <v>31.0506383486</v>
      </c>
      <c r="L3607" s="1">
        <v>46.269343302599999</v>
      </c>
      <c r="M3607" s="1">
        <v>16</v>
      </c>
      <c r="N3607" s="1" t="s">
        <v>94</v>
      </c>
      <c r="O3607" s="1">
        <v>6</v>
      </c>
      <c r="P3607" t="str">
        <f>_xlfn.CONCAT( YEAR(TblOrigin[[#This Row],[ODK_DateOfSubmission]]), "-",TEXT( MONTH(TblOrigin[[#This Row],[ODK_DateOfSubmission]]),"00"))</f>
        <v>2022-09</v>
      </c>
    </row>
    <row r="3608" spans="1:16" x14ac:dyDescent="0.25">
      <c r="A3608" s="13">
        <v>3504019</v>
      </c>
      <c r="B3608" s="1">
        <v>350401917</v>
      </c>
      <c r="C3608" s="1">
        <v>9470</v>
      </c>
      <c r="D3608" s="6">
        <v>44817</v>
      </c>
      <c r="E3608" s="1">
        <v>127</v>
      </c>
      <c r="F3608" s="1" t="s">
        <v>68</v>
      </c>
      <c r="G3608" s="1" t="s">
        <v>73</v>
      </c>
      <c r="H3608" s="1" t="s">
        <v>1059</v>
      </c>
      <c r="I3608" s="1" t="s">
        <v>1076</v>
      </c>
      <c r="J3608" s="1" t="s">
        <v>1077</v>
      </c>
      <c r="K3608" s="1">
        <v>31.0569626851</v>
      </c>
      <c r="L3608" s="1">
        <v>46.266143804899997</v>
      </c>
      <c r="M3608" s="1">
        <v>13</v>
      </c>
      <c r="N3608" s="1" t="s">
        <v>94</v>
      </c>
      <c r="O3608" s="1">
        <v>4</v>
      </c>
      <c r="P3608" t="str">
        <f>_xlfn.CONCAT( YEAR(TblOrigin[[#This Row],[ODK_DateOfSubmission]]), "-",TEXT( MONTH(TblOrigin[[#This Row],[ODK_DateOfSubmission]]),"00"))</f>
        <v>2022-09</v>
      </c>
    </row>
    <row r="3609" spans="1:16" x14ac:dyDescent="0.25">
      <c r="A3609" s="13">
        <v>3504014</v>
      </c>
      <c r="B3609" s="1">
        <v>350401417</v>
      </c>
      <c r="C3609" s="1">
        <v>10254</v>
      </c>
      <c r="D3609" s="6">
        <v>44817</v>
      </c>
      <c r="E3609" s="1">
        <v>127</v>
      </c>
      <c r="F3609" s="1" t="s">
        <v>68</v>
      </c>
      <c r="G3609" s="1" t="s">
        <v>73</v>
      </c>
      <c r="H3609" s="1" t="s">
        <v>1059</v>
      </c>
      <c r="I3609" s="1" t="s">
        <v>1070</v>
      </c>
      <c r="J3609" s="1" t="s">
        <v>1071</v>
      </c>
      <c r="K3609" s="1">
        <v>31.044867277600002</v>
      </c>
      <c r="L3609" s="1">
        <v>46.259297235299996</v>
      </c>
      <c r="M3609" s="1">
        <v>30</v>
      </c>
      <c r="N3609" s="1" t="s">
        <v>94</v>
      </c>
      <c r="O3609" s="1">
        <v>10</v>
      </c>
      <c r="P3609" t="str">
        <f>_xlfn.CONCAT( YEAR(TblOrigin[[#This Row],[ODK_DateOfSubmission]]), "-",TEXT( MONTH(TblOrigin[[#This Row],[ODK_DateOfSubmission]]),"00"))</f>
        <v>2022-09</v>
      </c>
    </row>
    <row r="3610" spans="1:16" x14ac:dyDescent="0.25">
      <c r="A3610" s="13">
        <v>3504051</v>
      </c>
      <c r="B3610" s="1">
        <v>350405117</v>
      </c>
      <c r="C3610" s="1">
        <v>23685</v>
      </c>
      <c r="D3610" s="6">
        <v>44789</v>
      </c>
      <c r="E3610" s="1">
        <v>127</v>
      </c>
      <c r="F3610" s="1" t="s">
        <v>68</v>
      </c>
      <c r="G3610" s="1" t="s">
        <v>73</v>
      </c>
      <c r="H3610" s="1" t="s">
        <v>1059</v>
      </c>
      <c r="I3610" s="1" t="s">
        <v>1108</v>
      </c>
      <c r="J3610" s="1" t="s">
        <v>1109</v>
      </c>
      <c r="K3610" s="1">
        <v>31.087265559999999</v>
      </c>
      <c r="L3610" s="1">
        <v>46.241235476500002</v>
      </c>
      <c r="M3610" s="1">
        <v>16</v>
      </c>
      <c r="N3610" s="1" t="s">
        <v>94</v>
      </c>
      <c r="O3610" s="1">
        <v>6</v>
      </c>
      <c r="P3610" t="str">
        <f>_xlfn.CONCAT( YEAR(TblOrigin[[#This Row],[ODK_DateOfSubmission]]), "-",TEXT( MONTH(TblOrigin[[#This Row],[ODK_DateOfSubmission]]),"00"))</f>
        <v>2022-08</v>
      </c>
    </row>
    <row r="3611" spans="1:16" x14ac:dyDescent="0.25">
      <c r="A3611" s="13">
        <v>3504019</v>
      </c>
      <c r="B3611" s="1">
        <v>350401917</v>
      </c>
      <c r="C3611" s="1">
        <v>9470</v>
      </c>
      <c r="D3611" s="6">
        <v>44817</v>
      </c>
      <c r="E3611" s="1">
        <v>127</v>
      </c>
      <c r="F3611" s="1" t="s">
        <v>68</v>
      </c>
      <c r="G3611" s="1" t="s">
        <v>73</v>
      </c>
      <c r="H3611" s="1" t="s">
        <v>1059</v>
      </c>
      <c r="I3611" s="1" t="s">
        <v>1076</v>
      </c>
      <c r="J3611" s="1" t="s">
        <v>1077</v>
      </c>
      <c r="K3611" s="1">
        <v>31.0569626851</v>
      </c>
      <c r="L3611" s="1">
        <v>46.266143804899997</v>
      </c>
      <c r="M3611" s="1">
        <v>13</v>
      </c>
      <c r="N3611" s="1" t="s">
        <v>116</v>
      </c>
      <c r="O3611" s="1">
        <v>3</v>
      </c>
      <c r="P3611" t="str">
        <f>_xlfn.CONCAT( YEAR(TblOrigin[[#This Row],[ODK_DateOfSubmission]]), "-",TEXT( MONTH(TblOrigin[[#This Row],[ODK_DateOfSubmission]]),"00"))</f>
        <v>2022-09</v>
      </c>
    </row>
    <row r="3612" spans="1:16" x14ac:dyDescent="0.25">
      <c r="A3612" s="13">
        <v>3603050</v>
      </c>
      <c r="B3612" s="1">
        <v>360305017</v>
      </c>
      <c r="C3612" s="1">
        <v>23551</v>
      </c>
      <c r="D3612" s="6">
        <v>44812</v>
      </c>
      <c r="E3612" s="1">
        <v>127</v>
      </c>
      <c r="F3612" s="1" t="s">
        <v>96</v>
      </c>
      <c r="G3612" s="1" t="s">
        <v>173</v>
      </c>
      <c r="H3612" s="1" t="s">
        <v>1138</v>
      </c>
      <c r="I3612" s="1" t="s">
        <v>1630</v>
      </c>
      <c r="J3612" s="1" t="s">
        <v>1631</v>
      </c>
      <c r="K3612" s="1">
        <v>32.007400569600001</v>
      </c>
      <c r="L3612" s="1">
        <v>44.870785841199996</v>
      </c>
      <c r="M3612" s="1">
        <v>1</v>
      </c>
      <c r="N3612" s="1" t="s">
        <v>108</v>
      </c>
      <c r="O3612" s="1">
        <v>1</v>
      </c>
      <c r="P3612" t="str">
        <f>_xlfn.CONCAT( YEAR(TblOrigin[[#This Row],[ODK_DateOfSubmission]]), "-",TEXT( MONTH(TblOrigin[[#This Row],[ODK_DateOfSubmission]]),"00"))</f>
        <v>2022-09</v>
      </c>
    </row>
    <row r="3613" spans="1:16" x14ac:dyDescent="0.25">
      <c r="A3613" s="13">
        <v>3504054</v>
      </c>
      <c r="B3613" s="1">
        <v>350405417</v>
      </c>
      <c r="C3613" s="1">
        <v>9427</v>
      </c>
      <c r="D3613" s="6">
        <v>44826</v>
      </c>
      <c r="E3613" s="1">
        <v>127</v>
      </c>
      <c r="F3613" s="1" t="s">
        <v>68</v>
      </c>
      <c r="G3613" s="1" t="s">
        <v>73</v>
      </c>
      <c r="H3613" s="1" t="s">
        <v>1059</v>
      </c>
      <c r="I3613" s="1" t="s">
        <v>1110</v>
      </c>
      <c r="J3613" s="1" t="s">
        <v>1111</v>
      </c>
      <c r="K3613" s="1">
        <v>31.033617899999999</v>
      </c>
      <c r="L3613" s="1">
        <v>46.217652000000001</v>
      </c>
      <c r="M3613" s="1">
        <v>135</v>
      </c>
      <c r="N3613" s="1" t="s">
        <v>108</v>
      </c>
      <c r="O3613" s="1">
        <v>15</v>
      </c>
      <c r="P3613" t="str">
        <f>_xlfn.CONCAT( YEAR(TblOrigin[[#This Row],[ODK_DateOfSubmission]]), "-",TEXT( MONTH(TblOrigin[[#This Row],[ODK_DateOfSubmission]]),"00"))</f>
        <v>2022-09</v>
      </c>
    </row>
    <row r="3614" spans="1:16" x14ac:dyDescent="0.25">
      <c r="A3614" s="13">
        <v>3504028</v>
      </c>
      <c r="B3614" s="1">
        <v>350402817</v>
      </c>
      <c r="C3614" s="1">
        <v>25526</v>
      </c>
      <c r="D3614" s="6">
        <v>44817</v>
      </c>
      <c r="E3614" s="1">
        <v>127</v>
      </c>
      <c r="F3614" s="1" t="s">
        <v>68</v>
      </c>
      <c r="G3614" s="1" t="s">
        <v>73</v>
      </c>
      <c r="H3614" s="1" t="s">
        <v>1059</v>
      </c>
      <c r="I3614" s="1" t="s">
        <v>1088</v>
      </c>
      <c r="J3614" s="1" t="s">
        <v>1039</v>
      </c>
      <c r="K3614" s="1">
        <v>31.036175809100001</v>
      </c>
      <c r="L3614" s="1">
        <v>46.220527480000001</v>
      </c>
      <c r="M3614" s="1">
        <v>55</v>
      </c>
      <c r="N3614" s="1" t="s">
        <v>108</v>
      </c>
      <c r="O3614" s="1">
        <v>10</v>
      </c>
      <c r="P3614" t="str">
        <f>_xlfn.CONCAT( YEAR(TblOrigin[[#This Row],[ODK_DateOfSubmission]]), "-",TEXT( MONTH(TblOrigin[[#This Row],[ODK_DateOfSubmission]]),"00"))</f>
        <v>2022-09</v>
      </c>
    </row>
    <row r="3615" spans="1:16" x14ac:dyDescent="0.25">
      <c r="A3615" s="13">
        <v>3505003</v>
      </c>
      <c r="B3615" s="1">
        <v>350500317</v>
      </c>
      <c r="C3615" s="1">
        <v>25436</v>
      </c>
      <c r="D3615" s="6">
        <v>44826</v>
      </c>
      <c r="E3615" s="1">
        <v>127</v>
      </c>
      <c r="F3615" s="1" t="s">
        <v>68</v>
      </c>
      <c r="G3615" s="1" t="s">
        <v>77</v>
      </c>
      <c r="H3615" s="1" t="s">
        <v>1115</v>
      </c>
      <c r="I3615" s="1" t="s">
        <v>1116</v>
      </c>
      <c r="J3615" s="1" t="s">
        <v>1117</v>
      </c>
      <c r="K3615" s="1">
        <v>30.906636502200001</v>
      </c>
      <c r="L3615" s="1">
        <v>46.445979934699999</v>
      </c>
      <c r="M3615" s="1">
        <v>19</v>
      </c>
      <c r="N3615" s="1" t="s">
        <v>101</v>
      </c>
      <c r="O3615" s="1">
        <v>3</v>
      </c>
      <c r="P3615" t="str">
        <f>_xlfn.CONCAT( YEAR(TblOrigin[[#This Row],[ODK_DateOfSubmission]]), "-",TEXT( MONTH(TblOrigin[[#This Row],[ODK_DateOfSubmission]]),"00"))</f>
        <v>2022-09</v>
      </c>
    </row>
    <row r="3616" spans="1:16" x14ac:dyDescent="0.25">
      <c r="A3616" s="13">
        <v>3504011</v>
      </c>
      <c r="B3616" s="1">
        <v>350401117</v>
      </c>
      <c r="C3616" s="1">
        <v>10260</v>
      </c>
      <c r="D3616" s="6">
        <v>44828</v>
      </c>
      <c r="E3616" s="1">
        <v>127</v>
      </c>
      <c r="F3616" s="1" t="s">
        <v>68</v>
      </c>
      <c r="G3616" s="1" t="s">
        <v>73</v>
      </c>
      <c r="H3616" s="1" t="s">
        <v>1059</v>
      </c>
      <c r="I3616" s="1" t="s">
        <v>1066</v>
      </c>
      <c r="J3616" s="1" t="s">
        <v>1067</v>
      </c>
      <c r="K3616" s="1">
        <v>31.0087376</v>
      </c>
      <c r="L3616" s="1">
        <v>46.284794599999998</v>
      </c>
      <c r="M3616" s="1">
        <v>680</v>
      </c>
      <c r="N3616" s="1" t="s">
        <v>101</v>
      </c>
      <c r="O3616" s="1">
        <v>150</v>
      </c>
      <c r="P3616" t="str">
        <f>_xlfn.CONCAT( YEAR(TblOrigin[[#This Row],[ODK_DateOfSubmission]]), "-",TEXT( MONTH(TblOrigin[[#This Row],[ODK_DateOfSubmission]]),"00"))</f>
        <v>2022-09</v>
      </c>
    </row>
    <row r="3617" spans="1:16" x14ac:dyDescent="0.25">
      <c r="A3617" s="13">
        <v>3504054</v>
      </c>
      <c r="B3617" s="1">
        <v>350405417</v>
      </c>
      <c r="C3617" s="1">
        <v>9427</v>
      </c>
      <c r="D3617" s="6">
        <v>44826</v>
      </c>
      <c r="E3617" s="1">
        <v>127</v>
      </c>
      <c r="F3617" s="1" t="s">
        <v>68</v>
      </c>
      <c r="G3617" s="1" t="s">
        <v>73</v>
      </c>
      <c r="H3617" s="1" t="s">
        <v>1059</v>
      </c>
      <c r="I3617" s="1" t="s">
        <v>1110</v>
      </c>
      <c r="J3617" s="1" t="s">
        <v>1111</v>
      </c>
      <c r="K3617" s="1">
        <v>31.033617899999999</v>
      </c>
      <c r="L3617" s="1">
        <v>46.217652000000001</v>
      </c>
      <c r="M3617" s="1">
        <v>135</v>
      </c>
      <c r="N3617" s="1" t="s">
        <v>101</v>
      </c>
      <c r="O3617" s="1">
        <v>32</v>
      </c>
      <c r="P3617" t="str">
        <f>_xlfn.CONCAT( YEAR(TblOrigin[[#This Row],[ODK_DateOfSubmission]]), "-",TEXT( MONTH(TblOrigin[[#This Row],[ODK_DateOfSubmission]]),"00"))</f>
        <v>2022-09</v>
      </c>
    </row>
    <row r="3618" spans="1:16" x14ac:dyDescent="0.25">
      <c r="A3618" s="13">
        <v>3502018</v>
      </c>
      <c r="B3618" s="1">
        <v>350201817</v>
      </c>
      <c r="C3618" s="1">
        <v>10289</v>
      </c>
      <c r="D3618" s="6">
        <v>44820</v>
      </c>
      <c r="E3618" s="1">
        <v>127</v>
      </c>
      <c r="F3618" s="1" t="s">
        <v>68</v>
      </c>
      <c r="G3618" s="1" t="s">
        <v>81</v>
      </c>
      <c r="H3618" s="1" t="s">
        <v>1047</v>
      </c>
      <c r="I3618" s="1" t="s">
        <v>1088</v>
      </c>
      <c r="J3618" s="1" t="s">
        <v>1510</v>
      </c>
      <c r="K3618" s="1">
        <v>31.715143000000001</v>
      </c>
      <c r="L3618" s="1">
        <v>46.098461</v>
      </c>
      <c r="M3618" s="1">
        <v>8</v>
      </c>
      <c r="N3618" s="1" t="s">
        <v>101</v>
      </c>
      <c r="O3618" s="1">
        <v>3</v>
      </c>
      <c r="P3618" t="str">
        <f>_xlfn.CONCAT( YEAR(TblOrigin[[#This Row],[ODK_DateOfSubmission]]), "-",TEXT( MONTH(TblOrigin[[#This Row],[ODK_DateOfSubmission]]),"00"))</f>
        <v>2022-09</v>
      </c>
    </row>
    <row r="3619" spans="1:16" x14ac:dyDescent="0.25">
      <c r="A3619" s="13">
        <v>3504029</v>
      </c>
      <c r="B3619" s="1">
        <v>350402917</v>
      </c>
      <c r="C3619" s="1">
        <v>10301</v>
      </c>
      <c r="D3619" s="6">
        <v>44825</v>
      </c>
      <c r="E3619" s="1">
        <v>127</v>
      </c>
      <c r="F3619" s="1" t="s">
        <v>68</v>
      </c>
      <c r="G3619" s="1" t="s">
        <v>73</v>
      </c>
      <c r="H3619" s="1" t="s">
        <v>1059</v>
      </c>
      <c r="I3619" s="1" t="s">
        <v>1089</v>
      </c>
      <c r="J3619" s="1" t="s">
        <v>1090</v>
      </c>
      <c r="K3619" s="1">
        <v>31.069166239000001</v>
      </c>
      <c r="L3619" s="1">
        <v>46.283791055999998</v>
      </c>
      <c r="M3619" s="1">
        <v>30</v>
      </c>
      <c r="N3619" s="1" t="s">
        <v>104</v>
      </c>
      <c r="O3619" s="1">
        <v>9</v>
      </c>
      <c r="P3619" t="str">
        <f>_xlfn.CONCAT( YEAR(TblOrigin[[#This Row],[ODK_DateOfSubmission]]), "-",TEXT( MONTH(TblOrigin[[#This Row],[ODK_DateOfSubmission]]),"00"))</f>
        <v>2022-09</v>
      </c>
    </row>
    <row r="3620" spans="1:16" x14ac:dyDescent="0.25">
      <c r="A3620" s="13">
        <v>3504031</v>
      </c>
      <c r="B3620" s="1">
        <v>350403117</v>
      </c>
      <c r="C3620" s="1">
        <v>21208</v>
      </c>
      <c r="D3620" s="6">
        <v>44815</v>
      </c>
      <c r="E3620" s="1">
        <v>127</v>
      </c>
      <c r="F3620" s="1" t="s">
        <v>68</v>
      </c>
      <c r="G3620" s="1" t="s">
        <v>73</v>
      </c>
      <c r="H3620" s="1" t="s">
        <v>1059</v>
      </c>
      <c r="I3620" s="1" t="s">
        <v>1091</v>
      </c>
      <c r="J3620" s="1" t="s">
        <v>380</v>
      </c>
      <c r="K3620" s="1">
        <v>31.067779245299999</v>
      </c>
      <c r="L3620" s="1">
        <v>46.249674558199999</v>
      </c>
      <c r="M3620" s="1">
        <v>39</v>
      </c>
      <c r="N3620" s="1" t="s">
        <v>104</v>
      </c>
      <c r="O3620" s="1">
        <v>5</v>
      </c>
      <c r="P3620" t="str">
        <f>_xlfn.CONCAT( YEAR(TblOrigin[[#This Row],[ODK_DateOfSubmission]]), "-",TEXT( MONTH(TblOrigin[[#This Row],[ODK_DateOfSubmission]]),"00"))</f>
        <v>2022-09</v>
      </c>
    </row>
    <row r="3621" spans="1:16" x14ac:dyDescent="0.25">
      <c r="A3621" s="13">
        <v>3504042</v>
      </c>
      <c r="B3621" s="1">
        <v>350404217</v>
      </c>
      <c r="C3621" s="1">
        <v>10263</v>
      </c>
      <c r="D3621" s="6">
        <v>44814</v>
      </c>
      <c r="E3621" s="1">
        <v>127</v>
      </c>
      <c r="F3621" s="1" t="s">
        <v>68</v>
      </c>
      <c r="G3621" s="1" t="s">
        <v>73</v>
      </c>
      <c r="H3621" s="1" t="s">
        <v>1059</v>
      </c>
      <c r="I3621" s="1" t="s">
        <v>1100</v>
      </c>
      <c r="J3621" s="1" t="s">
        <v>1101</v>
      </c>
      <c r="K3621" s="1">
        <v>31.0802066016</v>
      </c>
      <c r="L3621" s="1">
        <v>46.235693895300003</v>
      </c>
      <c r="M3621" s="1">
        <v>30</v>
      </c>
      <c r="N3621" s="1" t="s">
        <v>104</v>
      </c>
      <c r="O3621" s="1">
        <v>10</v>
      </c>
      <c r="P3621" t="str">
        <f>_xlfn.CONCAT( YEAR(TblOrigin[[#This Row],[ODK_DateOfSubmission]]), "-",TEXT( MONTH(TblOrigin[[#This Row],[ODK_DateOfSubmission]]),"00"))</f>
        <v>2022-09</v>
      </c>
    </row>
    <row r="3622" spans="1:16" x14ac:dyDescent="0.25">
      <c r="A3622" s="13">
        <v>3504041</v>
      </c>
      <c r="B3622" s="1">
        <v>350404117</v>
      </c>
      <c r="C3622" s="1">
        <v>25533</v>
      </c>
      <c r="D3622" s="6">
        <v>44825</v>
      </c>
      <c r="E3622" s="1">
        <v>127</v>
      </c>
      <c r="F3622" s="1" t="s">
        <v>68</v>
      </c>
      <c r="G3622" s="1" t="s">
        <v>73</v>
      </c>
      <c r="H3622" s="1" t="s">
        <v>1059</v>
      </c>
      <c r="I3622" s="1" t="s">
        <v>1098</v>
      </c>
      <c r="J3622" s="1" t="s">
        <v>1099</v>
      </c>
      <c r="K3622" s="1">
        <v>31.080862144499999</v>
      </c>
      <c r="L3622" s="1">
        <v>46.240087203599998</v>
      </c>
      <c r="M3622" s="1">
        <v>124</v>
      </c>
      <c r="N3622" s="1" t="s">
        <v>104</v>
      </c>
      <c r="O3622" s="1">
        <v>15</v>
      </c>
      <c r="P3622" t="str">
        <f>_xlfn.CONCAT( YEAR(TblOrigin[[#This Row],[ODK_DateOfSubmission]]), "-",TEXT( MONTH(TblOrigin[[#This Row],[ODK_DateOfSubmission]]),"00"))</f>
        <v>2022-09</v>
      </c>
    </row>
    <row r="3623" spans="1:16" x14ac:dyDescent="0.25">
      <c r="A3623" s="13">
        <v>3504014</v>
      </c>
      <c r="B3623" s="1">
        <v>350401417</v>
      </c>
      <c r="C3623" s="1">
        <v>10254</v>
      </c>
      <c r="D3623" s="6">
        <v>44817</v>
      </c>
      <c r="E3623" s="1">
        <v>127</v>
      </c>
      <c r="F3623" s="1" t="s">
        <v>68</v>
      </c>
      <c r="G3623" s="1" t="s">
        <v>73</v>
      </c>
      <c r="H3623" s="1" t="s">
        <v>1059</v>
      </c>
      <c r="I3623" s="1" t="s">
        <v>1070</v>
      </c>
      <c r="J3623" s="1" t="s">
        <v>1071</v>
      </c>
      <c r="K3623" s="1">
        <v>31.044867277600002</v>
      </c>
      <c r="L3623" s="1">
        <v>46.259297235299996</v>
      </c>
      <c r="M3623" s="1">
        <v>30</v>
      </c>
      <c r="N3623" s="1" t="s">
        <v>104</v>
      </c>
      <c r="O3623" s="1">
        <v>15</v>
      </c>
      <c r="P3623" t="str">
        <f>_xlfn.CONCAT( YEAR(TblOrigin[[#This Row],[ODK_DateOfSubmission]]), "-",TEXT( MONTH(TblOrigin[[#This Row],[ODK_DateOfSubmission]]),"00"))</f>
        <v>2022-09</v>
      </c>
    </row>
    <row r="3624" spans="1:16" x14ac:dyDescent="0.25">
      <c r="A3624" s="13">
        <v>3504019</v>
      </c>
      <c r="B3624" s="1">
        <v>350401917</v>
      </c>
      <c r="C3624" s="1">
        <v>9470</v>
      </c>
      <c r="D3624" s="6">
        <v>44817</v>
      </c>
      <c r="E3624" s="1">
        <v>127</v>
      </c>
      <c r="F3624" s="1" t="s">
        <v>68</v>
      </c>
      <c r="G3624" s="1" t="s">
        <v>73</v>
      </c>
      <c r="H3624" s="1" t="s">
        <v>1059</v>
      </c>
      <c r="I3624" s="1" t="s">
        <v>1076</v>
      </c>
      <c r="J3624" s="1" t="s">
        <v>1077</v>
      </c>
      <c r="K3624" s="1">
        <v>31.0569626851</v>
      </c>
      <c r="L3624" s="1">
        <v>46.266143804899997</v>
      </c>
      <c r="M3624" s="1">
        <v>13</v>
      </c>
      <c r="N3624" s="1" t="s">
        <v>104</v>
      </c>
      <c r="O3624" s="1">
        <v>3</v>
      </c>
      <c r="P3624" t="str">
        <f>_xlfn.CONCAT( YEAR(TblOrigin[[#This Row],[ODK_DateOfSubmission]]), "-",TEXT( MONTH(TblOrigin[[#This Row],[ODK_DateOfSubmission]]),"00"))</f>
        <v>2022-09</v>
      </c>
    </row>
    <row r="3625" spans="1:16" x14ac:dyDescent="0.25">
      <c r="A3625" s="13">
        <v>3504046</v>
      </c>
      <c r="B3625" s="1">
        <v>350404617</v>
      </c>
      <c r="C3625" s="1">
        <v>10269</v>
      </c>
      <c r="D3625" s="6">
        <v>44826</v>
      </c>
      <c r="E3625" s="1">
        <v>127</v>
      </c>
      <c r="F3625" s="1" t="s">
        <v>68</v>
      </c>
      <c r="G3625" s="1" t="s">
        <v>73</v>
      </c>
      <c r="H3625" s="1" t="s">
        <v>1102</v>
      </c>
      <c r="I3625" s="1" t="s">
        <v>1103</v>
      </c>
      <c r="J3625" s="1" t="s">
        <v>1104</v>
      </c>
      <c r="K3625" s="1">
        <v>31.041901284200001</v>
      </c>
      <c r="L3625" s="1">
        <v>46.3069539022</v>
      </c>
      <c r="M3625" s="1">
        <v>41</v>
      </c>
      <c r="N3625" s="1" t="s">
        <v>104</v>
      </c>
      <c r="O3625" s="1">
        <v>15</v>
      </c>
      <c r="P3625" t="str">
        <f>_xlfn.CONCAT( YEAR(TblOrigin[[#This Row],[ODK_DateOfSubmission]]), "-",TEXT( MONTH(TblOrigin[[#This Row],[ODK_DateOfSubmission]]),"00"))</f>
        <v>2022-09</v>
      </c>
    </row>
    <row r="3626" spans="1:16" x14ac:dyDescent="0.25">
      <c r="A3626" s="13">
        <v>2101012</v>
      </c>
      <c r="B3626" s="1">
        <v>2101012111</v>
      </c>
      <c r="C3626" s="1">
        <v>273</v>
      </c>
      <c r="D3626" s="6">
        <v>44805.519969988425</v>
      </c>
      <c r="E3626" s="1">
        <v>127</v>
      </c>
      <c r="F3626" s="1" t="s">
        <v>67</v>
      </c>
      <c r="G3626" s="1" t="s">
        <v>125</v>
      </c>
      <c r="H3626" s="1" t="s">
        <v>1242</v>
      </c>
      <c r="I3626" s="1" t="s">
        <v>1243</v>
      </c>
      <c r="J3626" s="1" t="s">
        <v>1244</v>
      </c>
      <c r="K3626" s="1">
        <v>34.407981887600002</v>
      </c>
      <c r="L3626" s="1">
        <v>41.093272599300001</v>
      </c>
      <c r="M3626" s="1">
        <v>5</v>
      </c>
      <c r="N3626" s="1" t="s">
        <v>74</v>
      </c>
      <c r="O3626" s="1">
        <v>5</v>
      </c>
      <c r="P3626" t="str">
        <f>_xlfn.CONCAT( YEAR(TblOrigin[[#This Row],[ODK_DateOfSubmission]]), "-",TEXT( MONTH(TblOrigin[[#This Row],[ODK_DateOfSubmission]]),"00"))</f>
        <v>2022-09</v>
      </c>
    </row>
    <row r="3627" spans="1:16" x14ac:dyDescent="0.25">
      <c r="A3627" s="13">
        <v>2702044</v>
      </c>
      <c r="B3627" s="1">
        <v>2702044111</v>
      </c>
      <c r="C3627" s="1">
        <v>33854</v>
      </c>
      <c r="D3627" s="6">
        <v>44800.476443518521</v>
      </c>
      <c r="E3627" s="1">
        <v>127</v>
      </c>
      <c r="F3627" s="1" t="s">
        <v>72</v>
      </c>
      <c r="G3627" s="1" t="s">
        <v>103</v>
      </c>
      <c r="H3627" s="1" t="s">
        <v>1605</v>
      </c>
      <c r="I3627" s="1" t="s">
        <v>1610</v>
      </c>
      <c r="J3627" s="1" t="s">
        <v>1611</v>
      </c>
      <c r="K3627" s="1">
        <v>36.271999999999998</v>
      </c>
      <c r="L3627" s="1">
        <v>41.367502000000002</v>
      </c>
      <c r="M3627" s="1">
        <v>3</v>
      </c>
      <c r="N3627" s="1" t="s">
        <v>74</v>
      </c>
      <c r="O3627" s="1">
        <v>3</v>
      </c>
      <c r="P3627" t="str">
        <f>_xlfn.CONCAT( YEAR(TblOrigin[[#This Row],[ODK_DateOfSubmission]]), "-",TEXT( MONTH(TblOrigin[[#This Row],[ODK_DateOfSubmission]]),"00"))</f>
        <v>2022-08</v>
      </c>
    </row>
    <row r="3628" spans="1:16" x14ac:dyDescent="0.25">
      <c r="A3628" s="13">
        <v>2702047</v>
      </c>
      <c r="B3628" s="1">
        <v>2702047111</v>
      </c>
      <c r="C3628" s="1">
        <v>34008</v>
      </c>
      <c r="D3628" s="6">
        <v>44823.952620335651</v>
      </c>
      <c r="E3628" s="1">
        <v>127</v>
      </c>
      <c r="F3628" s="1" t="s">
        <v>72</v>
      </c>
      <c r="G3628" s="1" t="s">
        <v>103</v>
      </c>
      <c r="H3628" s="1" t="s">
        <v>1279</v>
      </c>
      <c r="I3628" s="1" t="s">
        <v>349</v>
      </c>
      <c r="J3628" s="1" t="s">
        <v>1448</v>
      </c>
      <c r="K3628" s="1">
        <v>36.044508999999998</v>
      </c>
      <c r="L3628" s="1">
        <v>41.714508000000002</v>
      </c>
      <c r="M3628" s="1">
        <v>7</v>
      </c>
      <c r="N3628" s="1" t="s">
        <v>74</v>
      </c>
      <c r="O3628" s="1">
        <v>5</v>
      </c>
      <c r="P3628" t="str">
        <f>_xlfn.CONCAT( YEAR(TblOrigin[[#This Row],[ODK_DateOfSubmission]]), "-",TEXT( MONTH(TblOrigin[[#This Row],[ODK_DateOfSubmission]]),"00"))</f>
        <v>2022-09</v>
      </c>
    </row>
    <row r="3629" spans="1:16" x14ac:dyDescent="0.25">
      <c r="A3629" s="13">
        <v>3504014</v>
      </c>
      <c r="B3629" s="1">
        <v>350401417</v>
      </c>
      <c r="C3629" s="1">
        <v>10254</v>
      </c>
      <c r="D3629" s="6">
        <v>44817</v>
      </c>
      <c r="E3629" s="1">
        <v>127</v>
      </c>
      <c r="F3629" s="1" t="s">
        <v>68</v>
      </c>
      <c r="G3629" s="1" t="s">
        <v>73</v>
      </c>
      <c r="H3629" s="1" t="s">
        <v>1059</v>
      </c>
      <c r="I3629" s="1" t="s">
        <v>1070</v>
      </c>
      <c r="J3629" s="1" t="s">
        <v>1071</v>
      </c>
      <c r="K3629" s="1">
        <v>31.044867277600002</v>
      </c>
      <c r="L3629" s="1">
        <v>46.259297235299996</v>
      </c>
      <c r="M3629" s="1">
        <v>30</v>
      </c>
      <c r="N3629" s="1" t="s">
        <v>74</v>
      </c>
      <c r="O3629" s="1">
        <v>5</v>
      </c>
      <c r="P3629" t="str">
        <f>_xlfn.CONCAT( YEAR(TblOrigin[[#This Row],[ODK_DateOfSubmission]]), "-",TEXT( MONTH(TblOrigin[[#This Row],[ODK_DateOfSubmission]]),"00"))</f>
        <v>2022-09</v>
      </c>
    </row>
    <row r="3630" spans="1:16" x14ac:dyDescent="0.25">
      <c r="A3630" s="13">
        <v>3504019</v>
      </c>
      <c r="B3630" s="1">
        <v>350401917</v>
      </c>
      <c r="C3630" s="1">
        <v>9470</v>
      </c>
      <c r="D3630" s="6">
        <v>44817</v>
      </c>
      <c r="E3630" s="1">
        <v>127</v>
      </c>
      <c r="F3630" s="1" t="s">
        <v>68</v>
      </c>
      <c r="G3630" s="1" t="s">
        <v>73</v>
      </c>
      <c r="H3630" s="1" t="s">
        <v>1059</v>
      </c>
      <c r="I3630" s="1" t="s">
        <v>1076</v>
      </c>
      <c r="J3630" s="1" t="s">
        <v>1077</v>
      </c>
      <c r="K3630" s="1">
        <v>31.0569626851</v>
      </c>
      <c r="L3630" s="1">
        <v>46.266143804899997</v>
      </c>
      <c r="M3630" s="1">
        <v>13</v>
      </c>
      <c r="N3630" s="1" t="s">
        <v>74</v>
      </c>
      <c r="O3630" s="1">
        <v>3</v>
      </c>
      <c r="P3630" t="str">
        <f>_xlfn.CONCAT( YEAR(TblOrigin[[#This Row],[ODK_DateOfSubmission]]), "-",TEXT( MONTH(TblOrigin[[#This Row],[ODK_DateOfSubmission]]),"00"))</f>
        <v>2022-09</v>
      </c>
    </row>
    <row r="3631" spans="1:16" x14ac:dyDescent="0.25">
      <c r="A3631" s="13">
        <v>3504021</v>
      </c>
      <c r="B3631" s="1">
        <v>350402117</v>
      </c>
      <c r="C3631" s="1">
        <v>10335</v>
      </c>
      <c r="D3631" s="6">
        <v>44819</v>
      </c>
      <c r="E3631" s="1">
        <v>127</v>
      </c>
      <c r="F3631" s="1" t="s">
        <v>68</v>
      </c>
      <c r="G3631" s="1" t="s">
        <v>73</v>
      </c>
      <c r="H3631" s="1" t="s">
        <v>1059</v>
      </c>
      <c r="I3631" s="1" t="s">
        <v>1078</v>
      </c>
      <c r="J3631" s="1" t="s">
        <v>1079</v>
      </c>
      <c r="K3631" s="1">
        <v>31.0506383486</v>
      </c>
      <c r="L3631" s="1">
        <v>46.269343302599999</v>
      </c>
      <c r="M3631" s="1">
        <v>16</v>
      </c>
      <c r="N3631" s="1" t="s">
        <v>74</v>
      </c>
      <c r="O3631" s="1">
        <v>2</v>
      </c>
      <c r="P3631" t="str">
        <f>_xlfn.CONCAT( YEAR(TblOrigin[[#This Row],[ODK_DateOfSubmission]]), "-",TEXT( MONTH(TblOrigin[[#This Row],[ODK_DateOfSubmission]]),"00"))</f>
        <v>2022-09</v>
      </c>
    </row>
    <row r="3632" spans="1:16" x14ac:dyDescent="0.25">
      <c r="A3632" s="13">
        <v>3504029</v>
      </c>
      <c r="B3632" s="1">
        <v>350402917</v>
      </c>
      <c r="C3632" s="1">
        <v>10301</v>
      </c>
      <c r="D3632" s="6">
        <v>44825</v>
      </c>
      <c r="E3632" s="1">
        <v>127</v>
      </c>
      <c r="F3632" s="1" t="s">
        <v>68</v>
      </c>
      <c r="G3632" s="1" t="s">
        <v>73</v>
      </c>
      <c r="H3632" s="1" t="s">
        <v>1059</v>
      </c>
      <c r="I3632" s="1" t="s">
        <v>1089</v>
      </c>
      <c r="J3632" s="1" t="s">
        <v>1090</v>
      </c>
      <c r="K3632" s="1">
        <v>31.069166239000001</v>
      </c>
      <c r="L3632" s="1">
        <v>46.283791055999998</v>
      </c>
      <c r="M3632" s="1">
        <v>30</v>
      </c>
      <c r="N3632" s="1" t="s">
        <v>74</v>
      </c>
      <c r="O3632" s="1">
        <v>4</v>
      </c>
      <c r="P3632" t="str">
        <f>_xlfn.CONCAT( YEAR(TblOrigin[[#This Row],[ODK_DateOfSubmission]]), "-",TEXT( MONTH(TblOrigin[[#This Row],[ODK_DateOfSubmission]]),"00"))</f>
        <v>2022-09</v>
      </c>
    </row>
    <row r="3633" spans="1:16" x14ac:dyDescent="0.25">
      <c r="A3633" s="13">
        <v>3504031</v>
      </c>
      <c r="B3633" s="1">
        <v>350403117</v>
      </c>
      <c r="C3633" s="1">
        <v>21208</v>
      </c>
      <c r="D3633" s="6">
        <v>44815</v>
      </c>
      <c r="E3633" s="1">
        <v>127</v>
      </c>
      <c r="F3633" s="1" t="s">
        <v>68</v>
      </c>
      <c r="G3633" s="1" t="s">
        <v>73</v>
      </c>
      <c r="H3633" s="1" t="s">
        <v>1059</v>
      </c>
      <c r="I3633" s="1" t="s">
        <v>1091</v>
      </c>
      <c r="J3633" s="1" t="s">
        <v>380</v>
      </c>
      <c r="K3633" s="1">
        <v>31.067779245299999</v>
      </c>
      <c r="L3633" s="1">
        <v>46.249674558199999</v>
      </c>
      <c r="M3633" s="1">
        <v>39</v>
      </c>
      <c r="N3633" s="1" t="s">
        <v>74</v>
      </c>
      <c r="O3633" s="1">
        <v>5</v>
      </c>
      <c r="P3633" t="str">
        <f>_xlfn.CONCAT( YEAR(TblOrigin[[#This Row],[ODK_DateOfSubmission]]), "-",TEXT( MONTH(TblOrigin[[#This Row],[ODK_DateOfSubmission]]),"00"))</f>
        <v>2022-09</v>
      </c>
    </row>
    <row r="3634" spans="1:16" x14ac:dyDescent="0.25">
      <c r="A3634" s="13">
        <v>3504041</v>
      </c>
      <c r="B3634" s="1">
        <v>350404117</v>
      </c>
      <c r="C3634" s="1">
        <v>25533</v>
      </c>
      <c r="D3634" s="6">
        <v>44825</v>
      </c>
      <c r="E3634" s="1">
        <v>127</v>
      </c>
      <c r="F3634" s="1" t="s">
        <v>68</v>
      </c>
      <c r="G3634" s="1" t="s">
        <v>73</v>
      </c>
      <c r="H3634" s="1" t="s">
        <v>1059</v>
      </c>
      <c r="I3634" s="1" t="s">
        <v>1098</v>
      </c>
      <c r="J3634" s="1" t="s">
        <v>1099</v>
      </c>
      <c r="K3634" s="1">
        <v>31.080862144499999</v>
      </c>
      <c r="L3634" s="1">
        <v>46.240087203599998</v>
      </c>
      <c r="M3634" s="1">
        <v>124</v>
      </c>
      <c r="N3634" s="1" t="s">
        <v>74</v>
      </c>
      <c r="O3634" s="1">
        <v>7</v>
      </c>
      <c r="P3634" t="str">
        <f>_xlfn.CONCAT( YEAR(TblOrigin[[#This Row],[ODK_DateOfSubmission]]), "-",TEXT( MONTH(TblOrigin[[#This Row],[ODK_DateOfSubmission]]),"00"))</f>
        <v>2022-09</v>
      </c>
    </row>
    <row r="3635" spans="1:16" x14ac:dyDescent="0.25">
      <c r="A3635" s="13">
        <v>3504057</v>
      </c>
      <c r="B3635" s="1">
        <v>350405717</v>
      </c>
      <c r="C3635" s="1">
        <v>33806</v>
      </c>
      <c r="D3635" s="6">
        <v>44821</v>
      </c>
      <c r="E3635" s="1">
        <v>127</v>
      </c>
      <c r="F3635" s="1" t="s">
        <v>68</v>
      </c>
      <c r="G3635" s="1" t="s">
        <v>73</v>
      </c>
      <c r="H3635" s="1" t="s">
        <v>1105</v>
      </c>
      <c r="I3635" s="1" t="s">
        <v>1435</v>
      </c>
      <c r="J3635" s="1" t="s">
        <v>1127</v>
      </c>
      <c r="K3635" s="1">
        <v>31.134141</v>
      </c>
      <c r="L3635" s="1">
        <v>46.437801999999998</v>
      </c>
      <c r="M3635" s="1">
        <v>4</v>
      </c>
      <c r="N3635" s="1" t="s">
        <v>74</v>
      </c>
      <c r="O3635" s="1">
        <v>2</v>
      </c>
      <c r="P3635" t="str">
        <f>_xlfn.CONCAT( YEAR(TblOrigin[[#This Row],[ODK_DateOfSubmission]]), "-",TEXT( MONTH(TblOrigin[[#This Row],[ODK_DateOfSubmission]]),"00"))</f>
        <v>2022-09</v>
      </c>
    </row>
    <row r="3636" spans="1:16" x14ac:dyDescent="0.25">
      <c r="A3636" s="13">
        <v>3504046</v>
      </c>
      <c r="B3636" s="1">
        <v>350404617</v>
      </c>
      <c r="C3636" s="1">
        <v>10269</v>
      </c>
      <c r="D3636" s="6">
        <v>44826</v>
      </c>
      <c r="E3636" s="1">
        <v>127</v>
      </c>
      <c r="F3636" s="1" t="s">
        <v>68</v>
      </c>
      <c r="G3636" s="1" t="s">
        <v>73</v>
      </c>
      <c r="H3636" s="1" t="s">
        <v>1102</v>
      </c>
      <c r="I3636" s="1" t="s">
        <v>1103</v>
      </c>
      <c r="J3636" s="1" t="s">
        <v>1104</v>
      </c>
      <c r="K3636" s="1">
        <v>31.041901284200001</v>
      </c>
      <c r="L3636" s="1">
        <v>46.3069539022</v>
      </c>
      <c r="M3636" s="1">
        <v>41</v>
      </c>
      <c r="N3636" s="1" t="s">
        <v>74</v>
      </c>
      <c r="O3636" s="1">
        <v>2</v>
      </c>
      <c r="P3636" t="str">
        <f>_xlfn.CONCAT( YEAR(TblOrigin[[#This Row],[ODK_DateOfSubmission]]), "-",TEXT( MONTH(TblOrigin[[#This Row],[ODK_DateOfSubmission]]),"00"))</f>
        <v>2022-09</v>
      </c>
    </row>
    <row r="3637" spans="1:16" x14ac:dyDescent="0.25">
      <c r="A3637" s="13">
        <v>2708176</v>
      </c>
      <c r="B3637" s="1">
        <v>2708176111</v>
      </c>
      <c r="C3637" s="1">
        <v>33472</v>
      </c>
      <c r="D3637" s="6">
        <v>44823.894140706019</v>
      </c>
      <c r="E3637" s="1">
        <v>127</v>
      </c>
      <c r="F3637" s="1" t="s">
        <v>72</v>
      </c>
      <c r="G3637" s="1" t="s">
        <v>93</v>
      </c>
      <c r="H3637" s="1" t="s">
        <v>478</v>
      </c>
      <c r="I3637" s="1" t="s">
        <v>481</v>
      </c>
      <c r="J3637" s="1" t="s">
        <v>482</v>
      </c>
      <c r="K3637" s="1">
        <v>36.485300000000002</v>
      </c>
      <c r="L3637" s="1">
        <v>42.422117739400001</v>
      </c>
      <c r="M3637" s="1">
        <v>15</v>
      </c>
      <c r="N3637" s="1" t="s">
        <v>66</v>
      </c>
      <c r="O3637" s="1">
        <v>15</v>
      </c>
      <c r="P3637" t="str">
        <f>_xlfn.CONCAT( YEAR(TblOrigin[[#This Row],[ODK_DateOfSubmission]]), "-",TEXT( MONTH(TblOrigin[[#This Row],[ODK_DateOfSubmission]]),"00"))</f>
        <v>2022-09</v>
      </c>
    </row>
    <row r="3638" spans="1:16" x14ac:dyDescent="0.25">
      <c r="A3638" s="13">
        <v>2708002</v>
      </c>
      <c r="B3638" s="1">
        <v>2708002111</v>
      </c>
      <c r="C3638" s="1">
        <v>24809</v>
      </c>
      <c r="D3638" s="6">
        <v>44825.960386493054</v>
      </c>
      <c r="E3638" s="1">
        <v>127</v>
      </c>
      <c r="F3638" s="1" t="s">
        <v>72</v>
      </c>
      <c r="G3638" s="1" t="s">
        <v>93</v>
      </c>
      <c r="H3638" s="1" t="s">
        <v>433</v>
      </c>
      <c r="I3638" s="1" t="s">
        <v>434</v>
      </c>
      <c r="J3638" s="1" t="s">
        <v>248</v>
      </c>
      <c r="K3638" s="1">
        <v>36.3920374</v>
      </c>
      <c r="L3638" s="1">
        <v>42.4765978</v>
      </c>
      <c r="M3638" s="1">
        <v>11</v>
      </c>
      <c r="N3638" s="1" t="s">
        <v>66</v>
      </c>
      <c r="O3638" s="1">
        <v>11</v>
      </c>
      <c r="P3638" t="str">
        <f>_xlfn.CONCAT( YEAR(TblOrigin[[#This Row],[ODK_DateOfSubmission]]), "-",TEXT( MONTH(TblOrigin[[#This Row],[ODK_DateOfSubmission]]),"00"))</f>
        <v>2022-09</v>
      </c>
    </row>
    <row r="3639" spans="1:16" x14ac:dyDescent="0.25">
      <c r="A3639" s="13">
        <v>2708014</v>
      </c>
      <c r="B3639" s="1">
        <v>2708014111</v>
      </c>
      <c r="C3639" s="1">
        <v>25819</v>
      </c>
      <c r="D3639" s="6">
        <v>44821.444368553239</v>
      </c>
      <c r="E3639" s="1">
        <v>127</v>
      </c>
      <c r="F3639" s="1" t="s">
        <v>72</v>
      </c>
      <c r="G3639" s="1" t="s">
        <v>93</v>
      </c>
      <c r="H3639" s="1" t="s">
        <v>433</v>
      </c>
      <c r="I3639" s="1" t="s">
        <v>441</v>
      </c>
      <c r="J3639" s="1" t="s">
        <v>442</v>
      </c>
      <c r="K3639" s="1">
        <v>36.383068999999999</v>
      </c>
      <c r="L3639" s="1">
        <v>42.470675</v>
      </c>
      <c r="M3639" s="1">
        <v>12</v>
      </c>
      <c r="N3639" s="1" t="s">
        <v>66</v>
      </c>
      <c r="O3639" s="1">
        <v>12</v>
      </c>
      <c r="P3639" t="str">
        <f>_xlfn.CONCAT( YEAR(TblOrigin[[#This Row],[ODK_DateOfSubmission]]), "-",TEXT( MONTH(TblOrigin[[#This Row],[ODK_DateOfSubmission]]),"00"))</f>
        <v>2022-09</v>
      </c>
    </row>
    <row r="3640" spans="1:16" x14ac:dyDescent="0.25">
      <c r="A3640" s="13">
        <v>2708033</v>
      </c>
      <c r="B3640" s="1">
        <v>2708033111</v>
      </c>
      <c r="C3640" s="1">
        <v>18303</v>
      </c>
      <c r="D3640" s="6">
        <v>44821.444548182873</v>
      </c>
      <c r="E3640" s="1">
        <v>127</v>
      </c>
      <c r="F3640" s="1" t="s">
        <v>72</v>
      </c>
      <c r="G3640" s="1" t="s">
        <v>93</v>
      </c>
      <c r="H3640" s="1" t="s">
        <v>433</v>
      </c>
      <c r="I3640" s="1" t="s">
        <v>226</v>
      </c>
      <c r="J3640" s="1" t="s">
        <v>227</v>
      </c>
      <c r="K3640" s="1">
        <v>36.389158999999999</v>
      </c>
      <c r="L3640" s="1">
        <v>42.462820999999998</v>
      </c>
      <c r="M3640" s="1">
        <v>6</v>
      </c>
      <c r="N3640" s="1" t="s">
        <v>66</v>
      </c>
      <c r="O3640" s="1">
        <v>6</v>
      </c>
      <c r="P3640" t="str">
        <f>_xlfn.CONCAT( YEAR(TblOrigin[[#This Row],[ODK_DateOfSubmission]]), "-",TEXT( MONTH(TblOrigin[[#This Row],[ODK_DateOfSubmission]]),"00"))</f>
        <v>2022-09</v>
      </c>
    </row>
    <row r="3641" spans="1:16" x14ac:dyDescent="0.25">
      <c r="A3641" s="13">
        <v>2708110</v>
      </c>
      <c r="B3641" s="1">
        <v>2708110111</v>
      </c>
      <c r="C3641" s="1">
        <v>17439</v>
      </c>
      <c r="D3641" s="6">
        <v>44814.39514158565</v>
      </c>
      <c r="E3641" s="1">
        <v>127</v>
      </c>
      <c r="F3641" s="1" t="s">
        <v>72</v>
      </c>
      <c r="G3641" s="1" t="s">
        <v>93</v>
      </c>
      <c r="H3641" s="1" t="s">
        <v>433</v>
      </c>
      <c r="I3641" s="1" t="s">
        <v>454</v>
      </c>
      <c r="J3641" s="1" t="s">
        <v>455</v>
      </c>
      <c r="K3641" s="1">
        <v>36.442366999999997</v>
      </c>
      <c r="L3641" s="1">
        <v>42.629963500000002</v>
      </c>
      <c r="M3641" s="1">
        <v>5</v>
      </c>
      <c r="N3641" s="1" t="s">
        <v>66</v>
      </c>
      <c r="O3641" s="1">
        <v>5</v>
      </c>
      <c r="P3641" t="str">
        <f>_xlfn.CONCAT( YEAR(TblOrigin[[#This Row],[ODK_DateOfSubmission]]), "-",TEXT( MONTH(TblOrigin[[#This Row],[ODK_DateOfSubmission]]),"00"))</f>
        <v>2022-09</v>
      </c>
    </row>
    <row r="3642" spans="1:16" x14ac:dyDescent="0.25">
      <c r="A3642" s="13">
        <v>2708139</v>
      </c>
      <c r="B3642" s="1">
        <v>2708139111</v>
      </c>
      <c r="C3642" s="1">
        <v>33277</v>
      </c>
      <c r="D3642" s="6">
        <v>44821.444376006948</v>
      </c>
      <c r="E3642" s="1">
        <v>127</v>
      </c>
      <c r="F3642" s="1" t="s">
        <v>72</v>
      </c>
      <c r="G3642" s="1" t="s">
        <v>93</v>
      </c>
      <c r="H3642" s="1" t="s">
        <v>433</v>
      </c>
      <c r="I3642" s="1" t="s">
        <v>464</v>
      </c>
      <c r="J3642" s="1" t="s">
        <v>465</v>
      </c>
      <c r="K3642" s="1">
        <v>36.379800000000003</v>
      </c>
      <c r="L3642" s="1">
        <v>42.463825200000002</v>
      </c>
      <c r="M3642" s="1">
        <v>2</v>
      </c>
      <c r="N3642" s="1" t="s">
        <v>66</v>
      </c>
      <c r="O3642" s="1">
        <v>2</v>
      </c>
      <c r="P3642" t="str">
        <f>_xlfn.CONCAT( YEAR(TblOrigin[[#This Row],[ODK_DateOfSubmission]]), "-",TEXT( MONTH(TblOrigin[[#This Row],[ODK_DateOfSubmission]]),"00"))</f>
        <v>2022-09</v>
      </c>
    </row>
    <row r="3643" spans="1:16" x14ac:dyDescent="0.25">
      <c r="A3643" s="13">
        <v>2708149</v>
      </c>
      <c r="B3643" s="1">
        <v>2708149111</v>
      </c>
      <c r="C3643" s="1">
        <v>17846</v>
      </c>
      <c r="D3643" s="6">
        <v>44821.444335960645</v>
      </c>
      <c r="E3643" s="1">
        <v>127</v>
      </c>
      <c r="F3643" s="1" t="s">
        <v>72</v>
      </c>
      <c r="G3643" s="1" t="s">
        <v>93</v>
      </c>
      <c r="H3643" s="1" t="s">
        <v>433</v>
      </c>
      <c r="I3643" s="1" t="s">
        <v>1317</v>
      </c>
      <c r="J3643" s="1" t="s">
        <v>1318</v>
      </c>
      <c r="K3643" s="1">
        <v>36.400643000000002</v>
      </c>
      <c r="L3643" s="1">
        <v>42.529265000000002</v>
      </c>
      <c r="M3643" s="1">
        <v>7</v>
      </c>
      <c r="N3643" s="1" t="s">
        <v>66</v>
      </c>
      <c r="O3643" s="1">
        <v>7</v>
      </c>
      <c r="P3643" t="str">
        <f>_xlfn.CONCAT( YEAR(TblOrigin[[#This Row],[ODK_DateOfSubmission]]), "-",TEXT( MONTH(TblOrigin[[#This Row],[ODK_DateOfSubmission]]),"00"))</f>
        <v>2022-09</v>
      </c>
    </row>
    <row r="3644" spans="1:16" x14ac:dyDescent="0.25">
      <c r="A3644" s="13">
        <v>2702047</v>
      </c>
      <c r="B3644" s="1">
        <v>2702047111</v>
      </c>
      <c r="C3644" s="1">
        <v>34008</v>
      </c>
      <c r="D3644" s="6">
        <v>44823.952620335651</v>
      </c>
      <c r="E3644" s="1">
        <v>127</v>
      </c>
      <c r="F3644" s="1" t="s">
        <v>72</v>
      </c>
      <c r="G3644" s="1" t="s">
        <v>103</v>
      </c>
      <c r="H3644" s="1" t="s">
        <v>1279</v>
      </c>
      <c r="I3644" s="1" t="s">
        <v>349</v>
      </c>
      <c r="J3644" s="1" t="s">
        <v>1448</v>
      </c>
      <c r="K3644" s="1">
        <v>36.044508999999998</v>
      </c>
      <c r="L3644" s="1">
        <v>41.714508000000002</v>
      </c>
      <c r="M3644" s="1">
        <v>7</v>
      </c>
      <c r="N3644" s="1" t="s">
        <v>66</v>
      </c>
      <c r="O3644" s="1">
        <v>2</v>
      </c>
      <c r="P3644" t="str">
        <f>_xlfn.CONCAT( YEAR(TblOrigin[[#This Row],[ODK_DateOfSubmission]]), "-",TEXT( MONTH(TblOrigin[[#This Row],[ODK_DateOfSubmission]]),"00"))</f>
        <v>2022-09</v>
      </c>
    </row>
    <row r="3645" spans="1:16" x14ac:dyDescent="0.25">
      <c r="A3645" s="13">
        <v>3504051</v>
      </c>
      <c r="B3645" s="1">
        <v>350405117</v>
      </c>
      <c r="C3645" s="1">
        <v>23685</v>
      </c>
      <c r="D3645" s="6">
        <v>44789</v>
      </c>
      <c r="E3645" s="1">
        <v>127</v>
      </c>
      <c r="F3645" s="1" t="s">
        <v>68</v>
      </c>
      <c r="G3645" s="1" t="s">
        <v>73</v>
      </c>
      <c r="H3645" s="1" t="s">
        <v>1059</v>
      </c>
      <c r="I3645" s="1" t="s">
        <v>1108</v>
      </c>
      <c r="J3645" s="1" t="s">
        <v>1109</v>
      </c>
      <c r="K3645" s="1">
        <v>31.087265559999999</v>
      </c>
      <c r="L3645" s="1">
        <v>46.241235476500002</v>
      </c>
      <c r="M3645" s="1">
        <v>16</v>
      </c>
      <c r="N3645" s="1" t="s">
        <v>66</v>
      </c>
      <c r="O3645" s="1">
        <v>4</v>
      </c>
      <c r="P3645" t="str">
        <f>_xlfn.CONCAT( YEAR(TblOrigin[[#This Row],[ODK_DateOfSubmission]]), "-",TEXT( MONTH(TblOrigin[[#This Row],[ODK_DateOfSubmission]]),"00"))</f>
        <v>2022-08</v>
      </c>
    </row>
    <row r="3646" spans="1:16" x14ac:dyDescent="0.25">
      <c r="A3646" s="13">
        <v>3504054</v>
      </c>
      <c r="B3646" s="1">
        <v>350405417</v>
      </c>
      <c r="C3646" s="1">
        <v>9427</v>
      </c>
      <c r="D3646" s="6">
        <v>44826</v>
      </c>
      <c r="E3646" s="1">
        <v>127</v>
      </c>
      <c r="F3646" s="1" t="s">
        <v>68</v>
      </c>
      <c r="G3646" s="1" t="s">
        <v>73</v>
      </c>
      <c r="H3646" s="1" t="s">
        <v>1059</v>
      </c>
      <c r="I3646" s="1" t="s">
        <v>1110</v>
      </c>
      <c r="J3646" s="1" t="s">
        <v>1111</v>
      </c>
      <c r="K3646" s="1">
        <v>31.033617899999999</v>
      </c>
      <c r="L3646" s="1">
        <v>46.217652000000001</v>
      </c>
      <c r="M3646" s="1">
        <v>135</v>
      </c>
      <c r="N3646" s="1" t="s">
        <v>66</v>
      </c>
      <c r="O3646" s="1">
        <v>5</v>
      </c>
      <c r="P3646" t="str">
        <f>_xlfn.CONCAT( YEAR(TblOrigin[[#This Row],[ODK_DateOfSubmission]]), "-",TEXT( MONTH(TblOrigin[[#This Row],[ODK_DateOfSubmission]]),"00"))</f>
        <v>2022-09</v>
      </c>
    </row>
    <row r="3647" spans="1:16" x14ac:dyDescent="0.25">
      <c r="A3647" s="13">
        <v>3502015</v>
      </c>
      <c r="B3647" s="1">
        <v>350201517</v>
      </c>
      <c r="C3647" s="1">
        <v>33803</v>
      </c>
      <c r="D3647" s="6">
        <v>44826</v>
      </c>
      <c r="E3647" s="1">
        <v>127</v>
      </c>
      <c r="F3647" s="1" t="s">
        <v>68</v>
      </c>
      <c r="G3647" s="1" t="s">
        <v>81</v>
      </c>
      <c r="H3647" s="1" t="s">
        <v>1048</v>
      </c>
      <c r="I3647" s="1" t="s">
        <v>1531</v>
      </c>
      <c r="J3647" s="1" t="s">
        <v>1532</v>
      </c>
      <c r="K3647" s="1">
        <v>31.543367</v>
      </c>
      <c r="L3647" s="1">
        <v>46.119889000000001</v>
      </c>
      <c r="M3647" s="1">
        <v>4</v>
      </c>
      <c r="N3647" s="1" t="s">
        <v>66</v>
      </c>
      <c r="O3647" s="1">
        <v>2</v>
      </c>
      <c r="P3647" t="str">
        <f>_xlfn.CONCAT( YEAR(TblOrigin[[#This Row],[ODK_DateOfSubmission]]), "-",TEXT( MONTH(TblOrigin[[#This Row],[ODK_DateOfSubmission]]),"00"))</f>
        <v>2022-09</v>
      </c>
    </row>
    <row r="3648" spans="1:16" x14ac:dyDescent="0.25">
      <c r="A3648" s="13">
        <v>3502016</v>
      </c>
      <c r="B3648" s="1">
        <v>350201617</v>
      </c>
      <c r="C3648" s="1">
        <v>34162</v>
      </c>
      <c r="D3648" s="6">
        <v>44827</v>
      </c>
      <c r="E3648" s="1">
        <v>127</v>
      </c>
      <c r="F3648" s="1" t="s">
        <v>68</v>
      </c>
      <c r="G3648" s="1" t="s">
        <v>81</v>
      </c>
      <c r="H3648" s="1" t="s">
        <v>1047</v>
      </c>
      <c r="I3648" s="1" t="s">
        <v>1440</v>
      </c>
      <c r="J3648" s="1" t="s">
        <v>1441</v>
      </c>
      <c r="K3648" s="1">
        <v>31.735530000000001</v>
      </c>
      <c r="L3648" s="1">
        <v>46.112045999999999</v>
      </c>
      <c r="M3648" s="1">
        <v>17</v>
      </c>
      <c r="N3648" s="1" t="s">
        <v>66</v>
      </c>
      <c r="O3648" s="1">
        <v>4</v>
      </c>
      <c r="P3648" t="str">
        <f>_xlfn.CONCAT( YEAR(TblOrigin[[#This Row],[ODK_DateOfSubmission]]), "-",TEXT( MONTH(TblOrigin[[#This Row],[ODK_DateOfSubmission]]),"00"))</f>
        <v>2022-09</v>
      </c>
    </row>
    <row r="3649" spans="1:16" x14ac:dyDescent="0.25">
      <c r="A3649" s="13">
        <v>3503015</v>
      </c>
      <c r="B3649" s="1">
        <v>350301517</v>
      </c>
      <c r="C3649" s="1">
        <v>33805</v>
      </c>
      <c r="D3649" s="6">
        <v>44821</v>
      </c>
      <c r="E3649" s="1">
        <v>127</v>
      </c>
      <c r="F3649" s="1" t="s">
        <v>68</v>
      </c>
      <c r="G3649" s="1" t="s">
        <v>86</v>
      </c>
      <c r="H3649" s="1" t="s">
        <v>1474</v>
      </c>
      <c r="I3649" s="1" t="s">
        <v>1475</v>
      </c>
      <c r="J3649" s="1" t="s">
        <v>216</v>
      </c>
      <c r="K3649" s="1">
        <v>31.295843999999999</v>
      </c>
      <c r="L3649" s="1">
        <v>46.233044999999997</v>
      </c>
      <c r="M3649" s="1">
        <v>3</v>
      </c>
      <c r="N3649" s="1" t="s">
        <v>66</v>
      </c>
      <c r="O3649" s="1">
        <v>1</v>
      </c>
      <c r="P3649" t="str">
        <f>_xlfn.CONCAT( YEAR(TblOrigin[[#This Row],[ODK_DateOfSubmission]]), "-",TEXT( MONTH(TblOrigin[[#This Row],[ODK_DateOfSubmission]]),"00"))</f>
        <v>2022-09</v>
      </c>
    </row>
    <row r="3650" spans="1:16" x14ac:dyDescent="0.25">
      <c r="A3650" s="13">
        <v>3504012</v>
      </c>
      <c r="B3650" s="1">
        <v>350401217</v>
      </c>
      <c r="C3650" s="1">
        <v>24540</v>
      </c>
      <c r="D3650" s="6">
        <v>44815</v>
      </c>
      <c r="E3650" s="1">
        <v>127</v>
      </c>
      <c r="F3650" s="1" t="s">
        <v>68</v>
      </c>
      <c r="G3650" s="1" t="s">
        <v>73</v>
      </c>
      <c r="H3650" s="1" t="s">
        <v>1059</v>
      </c>
      <c r="I3650" s="1" t="s">
        <v>1482</v>
      </c>
      <c r="J3650" s="1" t="s">
        <v>1483</v>
      </c>
      <c r="K3650" s="1">
        <v>31.052442887600002</v>
      </c>
      <c r="L3650" s="1">
        <v>46.236798131699999</v>
      </c>
      <c r="M3650" s="1">
        <v>6</v>
      </c>
      <c r="N3650" s="1" t="s">
        <v>66</v>
      </c>
      <c r="O3650" s="1">
        <v>3</v>
      </c>
      <c r="P3650" t="str">
        <f>_xlfn.CONCAT( YEAR(TblOrigin[[#This Row],[ODK_DateOfSubmission]]), "-",TEXT( MONTH(TblOrigin[[#This Row],[ODK_DateOfSubmission]]),"00"))</f>
        <v>2022-09</v>
      </c>
    </row>
    <row r="3651" spans="1:16" x14ac:dyDescent="0.25">
      <c r="A3651" s="13">
        <v>3504016</v>
      </c>
      <c r="B3651" s="1">
        <v>350401617</v>
      </c>
      <c r="C3651" s="1">
        <v>10281</v>
      </c>
      <c r="D3651" s="6">
        <v>44827</v>
      </c>
      <c r="E3651" s="1">
        <v>127</v>
      </c>
      <c r="F3651" s="1" t="s">
        <v>68</v>
      </c>
      <c r="G3651" s="1" t="s">
        <v>73</v>
      </c>
      <c r="H3651" s="1" t="s">
        <v>1059</v>
      </c>
      <c r="I3651" s="1" t="s">
        <v>1074</v>
      </c>
      <c r="J3651" s="1" t="s">
        <v>1075</v>
      </c>
      <c r="K3651" s="1">
        <v>31.029471706599999</v>
      </c>
      <c r="L3651" s="1">
        <v>46.244121658399997</v>
      </c>
      <c r="M3651" s="1">
        <v>9</v>
      </c>
      <c r="N3651" s="1" t="s">
        <v>66</v>
      </c>
      <c r="O3651" s="1">
        <v>4</v>
      </c>
      <c r="P3651" t="str">
        <f>_xlfn.CONCAT( YEAR(TblOrigin[[#This Row],[ODK_DateOfSubmission]]), "-",TEXT( MONTH(TblOrigin[[#This Row],[ODK_DateOfSubmission]]),"00"))</f>
        <v>2022-09</v>
      </c>
    </row>
    <row r="3652" spans="1:16" x14ac:dyDescent="0.25">
      <c r="A3652" s="13">
        <v>3504001</v>
      </c>
      <c r="B3652" s="1">
        <v>350400117</v>
      </c>
      <c r="C3652" s="1">
        <v>24494</v>
      </c>
      <c r="D3652" s="6">
        <v>44825</v>
      </c>
      <c r="E3652" s="1">
        <v>127</v>
      </c>
      <c r="F3652" s="1" t="s">
        <v>68</v>
      </c>
      <c r="G3652" s="1" t="s">
        <v>73</v>
      </c>
      <c r="H3652" s="1" t="s">
        <v>1059</v>
      </c>
      <c r="I3652" s="1" t="s">
        <v>1060</v>
      </c>
      <c r="J3652" s="1" t="s">
        <v>1061</v>
      </c>
      <c r="K3652" s="1">
        <v>31.027710880499999</v>
      </c>
      <c r="L3652" s="1">
        <v>46.218214741200001</v>
      </c>
      <c r="M3652" s="1">
        <v>45</v>
      </c>
      <c r="N3652" s="1" t="s">
        <v>66</v>
      </c>
      <c r="O3652" s="1">
        <v>20</v>
      </c>
      <c r="P3652" t="str">
        <f>_xlfn.CONCAT( YEAR(TblOrigin[[#This Row],[ODK_DateOfSubmission]]), "-",TEXT( MONTH(TblOrigin[[#This Row],[ODK_DateOfSubmission]]),"00"))</f>
        <v>2022-09</v>
      </c>
    </row>
    <row r="3653" spans="1:16" x14ac:dyDescent="0.25">
      <c r="A3653" s="13">
        <v>3504006</v>
      </c>
      <c r="B3653" s="1">
        <v>350400617</v>
      </c>
      <c r="C3653" s="1">
        <v>9728</v>
      </c>
      <c r="D3653" s="6">
        <v>44821</v>
      </c>
      <c r="E3653" s="1">
        <v>127</v>
      </c>
      <c r="F3653" s="1" t="s">
        <v>68</v>
      </c>
      <c r="G3653" s="1" t="s">
        <v>73</v>
      </c>
      <c r="H3653" s="1" t="s">
        <v>1059</v>
      </c>
      <c r="I3653" s="1" t="s">
        <v>1341</v>
      </c>
      <c r="J3653" s="1" t="s">
        <v>250</v>
      </c>
      <c r="K3653" s="1">
        <v>31.038316374200001</v>
      </c>
      <c r="L3653" s="1">
        <v>46.253982172199997</v>
      </c>
      <c r="M3653" s="1">
        <v>5</v>
      </c>
      <c r="N3653" s="1" t="s">
        <v>66</v>
      </c>
      <c r="O3653" s="1">
        <v>5</v>
      </c>
      <c r="P3653" t="str">
        <f>_xlfn.CONCAT( YEAR(TblOrigin[[#This Row],[ODK_DateOfSubmission]]), "-",TEXT( MONTH(TblOrigin[[#This Row],[ODK_DateOfSubmission]]),"00"))</f>
        <v>2022-09</v>
      </c>
    </row>
    <row r="3654" spans="1:16" x14ac:dyDescent="0.25">
      <c r="A3654" s="13">
        <v>3504007</v>
      </c>
      <c r="B3654" s="1">
        <v>350400717</v>
      </c>
      <c r="C3654" s="1">
        <v>25525</v>
      </c>
      <c r="D3654" s="6">
        <v>44821</v>
      </c>
      <c r="E3654" s="1">
        <v>127</v>
      </c>
      <c r="F3654" s="1" t="s">
        <v>68</v>
      </c>
      <c r="G3654" s="1" t="s">
        <v>73</v>
      </c>
      <c r="H3654" s="1" t="s">
        <v>1059</v>
      </c>
      <c r="I3654" s="1" t="s">
        <v>1064</v>
      </c>
      <c r="J3654" s="1" t="s">
        <v>1065</v>
      </c>
      <c r="K3654" s="1">
        <v>31.027024004299999</v>
      </c>
      <c r="L3654" s="1">
        <v>46.241676675500003</v>
      </c>
      <c r="M3654" s="1">
        <v>40</v>
      </c>
      <c r="N3654" s="1" t="s">
        <v>66</v>
      </c>
      <c r="O3654" s="1">
        <v>10</v>
      </c>
      <c r="P3654" t="str">
        <f>_xlfn.CONCAT( YEAR(TblOrigin[[#This Row],[ODK_DateOfSubmission]]), "-",TEXT( MONTH(TblOrigin[[#This Row],[ODK_DateOfSubmission]]),"00"))</f>
        <v>2022-09</v>
      </c>
    </row>
    <row r="3655" spans="1:16" x14ac:dyDescent="0.25">
      <c r="A3655" s="13">
        <v>3504011</v>
      </c>
      <c r="B3655" s="1">
        <v>350401117</v>
      </c>
      <c r="C3655" s="1">
        <v>10260</v>
      </c>
      <c r="D3655" s="6">
        <v>44828</v>
      </c>
      <c r="E3655" s="1">
        <v>127</v>
      </c>
      <c r="F3655" s="1" t="s">
        <v>68</v>
      </c>
      <c r="G3655" s="1" t="s">
        <v>73</v>
      </c>
      <c r="H3655" s="1" t="s">
        <v>1059</v>
      </c>
      <c r="I3655" s="1" t="s">
        <v>1066</v>
      </c>
      <c r="J3655" s="1" t="s">
        <v>1067</v>
      </c>
      <c r="K3655" s="1">
        <v>31.0087376</v>
      </c>
      <c r="L3655" s="1">
        <v>46.284794599999998</v>
      </c>
      <c r="M3655" s="1">
        <v>680</v>
      </c>
      <c r="N3655" s="1" t="s">
        <v>66</v>
      </c>
      <c r="O3655" s="1">
        <v>10</v>
      </c>
      <c r="P3655" t="str">
        <f>_xlfn.CONCAT( YEAR(TblOrigin[[#This Row],[ODK_DateOfSubmission]]), "-",TEXT( MONTH(TblOrigin[[#This Row],[ODK_DateOfSubmission]]),"00"))</f>
        <v>2022-09</v>
      </c>
    </row>
    <row r="3656" spans="1:16" x14ac:dyDescent="0.25">
      <c r="A3656" s="13">
        <v>3504022</v>
      </c>
      <c r="B3656" s="1">
        <v>350402217</v>
      </c>
      <c r="C3656" s="1">
        <v>9576</v>
      </c>
      <c r="D3656" s="6">
        <v>44819</v>
      </c>
      <c r="E3656" s="1">
        <v>127</v>
      </c>
      <c r="F3656" s="1" t="s">
        <v>68</v>
      </c>
      <c r="G3656" s="1" t="s">
        <v>73</v>
      </c>
      <c r="H3656" s="1" t="s">
        <v>1059</v>
      </c>
      <c r="I3656" s="1" t="s">
        <v>1486</v>
      </c>
      <c r="J3656" s="1" t="s">
        <v>1487</v>
      </c>
      <c r="K3656" s="1">
        <v>31.132791840500001</v>
      </c>
      <c r="L3656" s="1">
        <v>46.2356646856</v>
      </c>
      <c r="M3656" s="1">
        <v>1</v>
      </c>
      <c r="N3656" s="1" t="s">
        <v>66</v>
      </c>
      <c r="O3656" s="1">
        <v>1</v>
      </c>
      <c r="P3656" t="str">
        <f>_xlfn.CONCAT( YEAR(TblOrigin[[#This Row],[ODK_DateOfSubmission]]), "-",TEXT( MONTH(TblOrigin[[#This Row],[ODK_DateOfSubmission]]),"00"))</f>
        <v>2022-09</v>
      </c>
    </row>
    <row r="3657" spans="1:16" x14ac:dyDescent="0.25">
      <c r="A3657" s="13">
        <v>3504023</v>
      </c>
      <c r="B3657" s="1">
        <v>350402317</v>
      </c>
      <c r="C3657" s="1">
        <v>9448</v>
      </c>
      <c r="D3657" s="6">
        <v>44826</v>
      </c>
      <c r="E3657" s="1">
        <v>127</v>
      </c>
      <c r="F3657" s="1" t="s">
        <v>68</v>
      </c>
      <c r="G3657" s="1" t="s">
        <v>73</v>
      </c>
      <c r="H3657" s="1" t="s">
        <v>1059</v>
      </c>
      <c r="I3657" s="1" t="s">
        <v>1080</v>
      </c>
      <c r="J3657" s="1" t="s">
        <v>1081</v>
      </c>
      <c r="K3657" s="1">
        <v>31.027006973399999</v>
      </c>
      <c r="L3657" s="1">
        <v>46.228093038300003</v>
      </c>
      <c r="M3657" s="1">
        <v>69</v>
      </c>
      <c r="N3657" s="1" t="s">
        <v>66</v>
      </c>
      <c r="O3657" s="1">
        <v>15</v>
      </c>
      <c r="P3657" t="str">
        <f>_xlfn.CONCAT( YEAR(TblOrigin[[#This Row],[ODK_DateOfSubmission]]), "-",TEXT( MONTH(TblOrigin[[#This Row],[ODK_DateOfSubmission]]),"00"))</f>
        <v>2022-09</v>
      </c>
    </row>
    <row r="3658" spans="1:16" x14ac:dyDescent="0.25">
      <c r="A3658" s="13">
        <v>3504024</v>
      </c>
      <c r="B3658" s="1">
        <v>350402417</v>
      </c>
      <c r="C3658" s="1">
        <v>9396</v>
      </c>
      <c r="D3658" s="6">
        <v>44825</v>
      </c>
      <c r="E3658" s="1">
        <v>127</v>
      </c>
      <c r="F3658" s="1" t="s">
        <v>68</v>
      </c>
      <c r="G3658" s="1" t="s">
        <v>73</v>
      </c>
      <c r="H3658" s="1" t="s">
        <v>1059</v>
      </c>
      <c r="I3658" s="1" t="s">
        <v>1082</v>
      </c>
      <c r="J3658" s="1" t="s">
        <v>1083</v>
      </c>
      <c r="K3658" s="1">
        <v>31.0154237044</v>
      </c>
      <c r="L3658" s="1">
        <v>46.263441754500001</v>
      </c>
      <c r="M3658" s="1">
        <v>18</v>
      </c>
      <c r="N3658" s="1" t="s">
        <v>66</v>
      </c>
      <c r="O3658" s="1">
        <v>8</v>
      </c>
      <c r="P3658" t="str">
        <f>_xlfn.CONCAT( YEAR(TblOrigin[[#This Row],[ODK_DateOfSubmission]]), "-",TEXT( MONTH(TblOrigin[[#This Row],[ODK_DateOfSubmission]]),"00"))</f>
        <v>2022-09</v>
      </c>
    </row>
    <row r="3659" spans="1:16" x14ac:dyDescent="0.25">
      <c r="A3659" s="13">
        <v>3504025</v>
      </c>
      <c r="B3659" s="1">
        <v>350402517</v>
      </c>
      <c r="C3659" s="1">
        <v>10262</v>
      </c>
      <c r="D3659" s="6">
        <v>44839</v>
      </c>
      <c r="E3659" s="1">
        <v>127</v>
      </c>
      <c r="F3659" s="1" t="s">
        <v>68</v>
      </c>
      <c r="G3659" s="1" t="s">
        <v>73</v>
      </c>
      <c r="H3659" s="1" t="s">
        <v>1059</v>
      </c>
      <c r="I3659" s="1" t="s">
        <v>1084</v>
      </c>
      <c r="J3659" s="1" t="s">
        <v>1085</v>
      </c>
      <c r="K3659" s="1">
        <v>31.074394900600002</v>
      </c>
      <c r="L3659" s="1">
        <v>46.250142994800001</v>
      </c>
      <c r="M3659" s="1">
        <v>95</v>
      </c>
      <c r="N3659" s="1" t="s">
        <v>66</v>
      </c>
      <c r="O3659" s="1">
        <v>30</v>
      </c>
      <c r="P3659" t="str">
        <f>_xlfn.CONCAT( YEAR(TblOrigin[[#This Row],[ODK_DateOfSubmission]]), "-",TEXT( MONTH(TblOrigin[[#This Row],[ODK_DateOfSubmission]]),"00"))</f>
        <v>2022-10</v>
      </c>
    </row>
    <row r="3660" spans="1:16" x14ac:dyDescent="0.25">
      <c r="A3660" s="13">
        <v>3504028</v>
      </c>
      <c r="B3660" s="1">
        <v>350402817</v>
      </c>
      <c r="C3660" s="1">
        <v>25526</v>
      </c>
      <c r="D3660" s="6">
        <v>44817</v>
      </c>
      <c r="E3660" s="1">
        <v>127</v>
      </c>
      <c r="F3660" s="1" t="s">
        <v>68</v>
      </c>
      <c r="G3660" s="1" t="s">
        <v>73</v>
      </c>
      <c r="H3660" s="1" t="s">
        <v>1059</v>
      </c>
      <c r="I3660" s="1" t="s">
        <v>1088</v>
      </c>
      <c r="J3660" s="1" t="s">
        <v>1039</v>
      </c>
      <c r="K3660" s="1">
        <v>31.036175809100001</v>
      </c>
      <c r="L3660" s="1">
        <v>46.220527480000001</v>
      </c>
      <c r="M3660" s="1">
        <v>55</v>
      </c>
      <c r="N3660" s="1" t="s">
        <v>66</v>
      </c>
      <c r="O3660" s="1">
        <v>8</v>
      </c>
      <c r="P3660" t="str">
        <f>_xlfn.CONCAT( YEAR(TblOrigin[[#This Row],[ODK_DateOfSubmission]]), "-",TEXT( MONTH(TblOrigin[[#This Row],[ODK_DateOfSubmission]]),"00"))</f>
        <v>2022-09</v>
      </c>
    </row>
    <row r="3661" spans="1:16" x14ac:dyDescent="0.25">
      <c r="A3661" s="13">
        <v>3504044</v>
      </c>
      <c r="B3661" s="1">
        <v>350404417</v>
      </c>
      <c r="C3661" s="1">
        <v>25527</v>
      </c>
      <c r="D3661" s="6">
        <v>44814</v>
      </c>
      <c r="E3661" s="1">
        <v>127</v>
      </c>
      <c r="F3661" s="1" t="s">
        <v>68</v>
      </c>
      <c r="G3661" s="1" t="s">
        <v>73</v>
      </c>
      <c r="H3661" s="1" t="s">
        <v>1059</v>
      </c>
      <c r="I3661" s="1" t="s">
        <v>1494</v>
      </c>
      <c r="J3661" s="1" t="s">
        <v>1495</v>
      </c>
      <c r="K3661" s="1">
        <v>31.058777803800002</v>
      </c>
      <c r="L3661" s="1">
        <v>46.257208607000003</v>
      </c>
      <c r="M3661" s="1">
        <v>4</v>
      </c>
      <c r="N3661" s="1" t="s">
        <v>66</v>
      </c>
      <c r="O3661" s="1">
        <v>2</v>
      </c>
      <c r="P3661" t="str">
        <f>_xlfn.CONCAT( YEAR(TblOrigin[[#This Row],[ODK_DateOfSubmission]]), "-",TEXT( MONTH(TblOrigin[[#This Row],[ODK_DateOfSubmission]]),"00"))</f>
        <v>2022-09</v>
      </c>
    </row>
    <row r="3662" spans="1:16" x14ac:dyDescent="0.25">
      <c r="A3662" s="13">
        <v>3504040</v>
      </c>
      <c r="B3662" s="1">
        <v>350404017</v>
      </c>
      <c r="C3662" s="1">
        <v>25530</v>
      </c>
      <c r="D3662" s="6">
        <v>44815</v>
      </c>
      <c r="E3662" s="1">
        <v>127</v>
      </c>
      <c r="F3662" s="1" t="s">
        <v>68</v>
      </c>
      <c r="G3662" s="1" t="s">
        <v>73</v>
      </c>
      <c r="H3662" s="1" t="s">
        <v>1059</v>
      </c>
      <c r="I3662" s="1" t="s">
        <v>1351</v>
      </c>
      <c r="J3662" s="1" t="s">
        <v>1352</v>
      </c>
      <c r="K3662" s="1">
        <v>31.076769222599999</v>
      </c>
      <c r="L3662" s="1">
        <v>46.264030067599997</v>
      </c>
      <c r="M3662" s="1">
        <v>5</v>
      </c>
      <c r="N3662" s="1" t="s">
        <v>66</v>
      </c>
      <c r="O3662" s="1">
        <v>2</v>
      </c>
      <c r="P3662" t="str">
        <f>_xlfn.CONCAT( YEAR(TblOrigin[[#This Row],[ODK_DateOfSubmission]]), "-",TEXT( MONTH(TblOrigin[[#This Row],[ODK_DateOfSubmission]]),"00"))</f>
        <v>2022-09</v>
      </c>
    </row>
    <row r="3663" spans="1:16" x14ac:dyDescent="0.25">
      <c r="A3663" s="13">
        <v>3504031</v>
      </c>
      <c r="B3663" s="1">
        <v>350403117</v>
      </c>
      <c r="C3663" s="1">
        <v>21208</v>
      </c>
      <c r="D3663" s="6">
        <v>44815</v>
      </c>
      <c r="E3663" s="1">
        <v>127</v>
      </c>
      <c r="F3663" s="1" t="s">
        <v>68</v>
      </c>
      <c r="G3663" s="1" t="s">
        <v>73</v>
      </c>
      <c r="H3663" s="1" t="s">
        <v>1059</v>
      </c>
      <c r="I3663" s="1" t="s">
        <v>1091</v>
      </c>
      <c r="J3663" s="1" t="s">
        <v>380</v>
      </c>
      <c r="K3663" s="1">
        <v>31.067779245299999</v>
      </c>
      <c r="L3663" s="1">
        <v>46.249674558199999</v>
      </c>
      <c r="M3663" s="1">
        <v>39</v>
      </c>
      <c r="N3663" s="1" t="s">
        <v>66</v>
      </c>
      <c r="O3663" s="1">
        <v>17</v>
      </c>
      <c r="P3663" t="str">
        <f>_xlfn.CONCAT( YEAR(TblOrigin[[#This Row],[ODK_DateOfSubmission]]), "-",TEXT( MONTH(TblOrigin[[#This Row],[ODK_DateOfSubmission]]),"00"))</f>
        <v>2022-09</v>
      </c>
    </row>
    <row r="3664" spans="1:16" x14ac:dyDescent="0.25">
      <c r="A3664" s="13">
        <v>3504033</v>
      </c>
      <c r="B3664" s="1">
        <v>350403317</v>
      </c>
      <c r="C3664" s="1">
        <v>10259</v>
      </c>
      <c r="D3664" s="6">
        <v>44825</v>
      </c>
      <c r="E3664" s="1">
        <v>127</v>
      </c>
      <c r="F3664" s="1" t="s">
        <v>68</v>
      </c>
      <c r="G3664" s="1" t="s">
        <v>73</v>
      </c>
      <c r="H3664" s="1" t="s">
        <v>1059</v>
      </c>
      <c r="I3664" s="1" t="s">
        <v>1094</v>
      </c>
      <c r="J3664" s="1" t="s">
        <v>1095</v>
      </c>
      <c r="K3664" s="1">
        <v>31.045411312199999</v>
      </c>
      <c r="L3664" s="1">
        <v>46.277832423</v>
      </c>
      <c r="M3664" s="1">
        <v>72</v>
      </c>
      <c r="N3664" s="1" t="s">
        <v>66</v>
      </c>
      <c r="O3664" s="1">
        <v>15</v>
      </c>
      <c r="P3664" t="str">
        <f>_xlfn.CONCAT( YEAR(TblOrigin[[#This Row],[ODK_DateOfSubmission]]), "-",TEXT( MONTH(TblOrigin[[#This Row],[ODK_DateOfSubmission]]),"00"))</f>
        <v>2022-09</v>
      </c>
    </row>
    <row r="3665" spans="1:16" x14ac:dyDescent="0.25">
      <c r="A3665" s="13">
        <v>3504036</v>
      </c>
      <c r="B3665" s="1">
        <v>350403617</v>
      </c>
      <c r="C3665" s="1">
        <v>23683</v>
      </c>
      <c r="D3665" s="6">
        <v>44826</v>
      </c>
      <c r="E3665" s="1">
        <v>127</v>
      </c>
      <c r="F3665" s="1" t="s">
        <v>68</v>
      </c>
      <c r="G3665" s="1" t="s">
        <v>73</v>
      </c>
      <c r="H3665" s="1" t="s">
        <v>1059</v>
      </c>
      <c r="I3665" s="1" t="s">
        <v>1096</v>
      </c>
      <c r="J3665" s="1" t="s">
        <v>1097</v>
      </c>
      <c r="K3665" s="1">
        <v>31.03290329</v>
      </c>
      <c r="L3665" s="1">
        <v>46.251552429999997</v>
      </c>
      <c r="M3665" s="1">
        <v>8</v>
      </c>
      <c r="N3665" s="1" t="s">
        <v>66</v>
      </c>
      <c r="O3665" s="1">
        <v>2</v>
      </c>
      <c r="P3665" t="str">
        <f>_xlfn.CONCAT( YEAR(TblOrigin[[#This Row],[ODK_DateOfSubmission]]), "-",TEXT( MONTH(TblOrigin[[#This Row],[ODK_DateOfSubmission]]),"00"))</f>
        <v>2022-09</v>
      </c>
    </row>
    <row r="3666" spans="1:16" x14ac:dyDescent="0.25">
      <c r="A3666" s="13">
        <v>3505013</v>
      </c>
      <c r="B3666" s="1">
        <v>350501317</v>
      </c>
      <c r="C3666" s="1">
        <v>33809</v>
      </c>
      <c r="D3666" s="6">
        <v>44817</v>
      </c>
      <c r="E3666" s="1">
        <v>127</v>
      </c>
      <c r="F3666" s="1" t="s">
        <v>68</v>
      </c>
      <c r="G3666" s="1" t="s">
        <v>77</v>
      </c>
      <c r="H3666" s="1" t="s">
        <v>1119</v>
      </c>
      <c r="I3666" s="1" t="s">
        <v>1342</v>
      </c>
      <c r="J3666" s="1" t="s">
        <v>232</v>
      </c>
      <c r="K3666" s="1">
        <v>30.914428999999998</v>
      </c>
      <c r="L3666" s="1">
        <v>46.47878</v>
      </c>
      <c r="M3666" s="1">
        <v>21</v>
      </c>
      <c r="N3666" s="1" t="s">
        <v>66</v>
      </c>
      <c r="O3666" s="1">
        <v>5</v>
      </c>
      <c r="P3666" t="str">
        <f>_xlfn.CONCAT( YEAR(TblOrigin[[#This Row],[ODK_DateOfSubmission]]), "-",TEXT( MONTH(TblOrigin[[#This Row],[ODK_DateOfSubmission]]),"00"))</f>
        <v>2022-09</v>
      </c>
    </row>
    <row r="3667" spans="1:16" x14ac:dyDescent="0.25">
      <c r="A3667" s="13">
        <v>3505002</v>
      </c>
      <c r="B3667" s="1">
        <v>350500217</v>
      </c>
      <c r="C3667" s="1">
        <v>24721</v>
      </c>
      <c r="D3667" s="6">
        <v>44825</v>
      </c>
      <c r="E3667" s="1">
        <v>127</v>
      </c>
      <c r="F3667" s="1" t="s">
        <v>68</v>
      </c>
      <c r="G3667" s="1" t="s">
        <v>77</v>
      </c>
      <c r="H3667" s="1" t="s">
        <v>1112</v>
      </c>
      <c r="I3667" s="1" t="s">
        <v>1113</v>
      </c>
      <c r="J3667" s="1" t="s">
        <v>1114</v>
      </c>
      <c r="K3667" s="1">
        <v>30.956201633799999</v>
      </c>
      <c r="L3667" s="1">
        <v>46.359501579899998</v>
      </c>
      <c r="M3667" s="1">
        <v>13</v>
      </c>
      <c r="N3667" s="1" t="s">
        <v>66</v>
      </c>
      <c r="O3667" s="1">
        <v>8</v>
      </c>
      <c r="P3667" t="str">
        <f>_xlfn.CONCAT( YEAR(TblOrigin[[#This Row],[ODK_DateOfSubmission]]), "-",TEXT( MONTH(TblOrigin[[#This Row],[ODK_DateOfSubmission]]),"00"))</f>
        <v>2022-09</v>
      </c>
    </row>
    <row r="3668" spans="1:16" x14ac:dyDescent="0.25">
      <c r="A3668" s="13">
        <v>3505015</v>
      </c>
      <c r="B3668" s="1">
        <v>350501517</v>
      </c>
      <c r="C3668" s="1">
        <v>33811</v>
      </c>
      <c r="D3668" s="6">
        <v>44793</v>
      </c>
      <c r="E3668" s="1">
        <v>127</v>
      </c>
      <c r="F3668" s="1" t="s">
        <v>68</v>
      </c>
      <c r="G3668" s="1" t="s">
        <v>77</v>
      </c>
      <c r="H3668" s="1" t="s">
        <v>1128</v>
      </c>
      <c r="I3668" s="1" t="s">
        <v>1342</v>
      </c>
      <c r="J3668" s="1" t="s">
        <v>232</v>
      </c>
      <c r="K3668" s="1">
        <v>30.882387999999999</v>
      </c>
      <c r="L3668" s="1">
        <v>46.568722000000001</v>
      </c>
      <c r="M3668" s="1">
        <v>25</v>
      </c>
      <c r="N3668" s="1" t="s">
        <v>66</v>
      </c>
      <c r="O3668" s="1">
        <v>10</v>
      </c>
      <c r="P3668" t="str">
        <f>_xlfn.CONCAT( YEAR(TblOrigin[[#This Row],[ODK_DateOfSubmission]]), "-",TEXT( MONTH(TblOrigin[[#This Row],[ODK_DateOfSubmission]]),"00"))</f>
        <v>2022-08</v>
      </c>
    </row>
    <row r="3669" spans="1:16" x14ac:dyDescent="0.25">
      <c r="A3669" s="13">
        <v>3505016</v>
      </c>
      <c r="B3669" s="1">
        <v>350501617</v>
      </c>
      <c r="C3669" s="1">
        <v>34161</v>
      </c>
      <c r="D3669" s="6">
        <v>44826</v>
      </c>
      <c r="E3669" s="1">
        <v>127</v>
      </c>
      <c r="F3669" s="1" t="s">
        <v>68</v>
      </c>
      <c r="G3669" s="1" t="s">
        <v>77</v>
      </c>
      <c r="H3669" s="1" t="s">
        <v>1115</v>
      </c>
      <c r="I3669" s="1" t="s">
        <v>1428</v>
      </c>
      <c r="J3669" s="1" t="s">
        <v>1429</v>
      </c>
      <c r="K3669" s="1">
        <v>30.880265143100001</v>
      </c>
      <c r="L3669" s="1">
        <v>46.454987385000003</v>
      </c>
      <c r="M3669" s="1">
        <v>10</v>
      </c>
      <c r="N3669" s="1" t="s">
        <v>66</v>
      </c>
      <c r="O3669" s="1">
        <v>5</v>
      </c>
      <c r="P3669" t="str">
        <f>_xlfn.CONCAT( YEAR(TblOrigin[[#This Row],[ODK_DateOfSubmission]]), "-",TEXT( MONTH(TblOrigin[[#This Row],[ODK_DateOfSubmission]]),"00"))</f>
        <v>2022-09</v>
      </c>
    </row>
    <row r="3670" spans="1:16" x14ac:dyDescent="0.25">
      <c r="A3670" s="13">
        <v>3505004</v>
      </c>
      <c r="B3670" s="1">
        <v>350500417</v>
      </c>
      <c r="C3670" s="1">
        <v>25437</v>
      </c>
      <c r="D3670" s="6">
        <v>44820</v>
      </c>
      <c r="E3670" s="1">
        <v>127</v>
      </c>
      <c r="F3670" s="1" t="s">
        <v>68</v>
      </c>
      <c r="G3670" s="1" t="s">
        <v>77</v>
      </c>
      <c r="H3670" s="1" t="s">
        <v>1115</v>
      </c>
      <c r="I3670" s="1" t="s">
        <v>1074</v>
      </c>
      <c r="J3670" s="1" t="s">
        <v>1118</v>
      </c>
      <c r="K3670" s="1">
        <v>30.9061211</v>
      </c>
      <c r="L3670" s="1">
        <v>46.449381199999998</v>
      </c>
      <c r="M3670" s="1">
        <v>12</v>
      </c>
      <c r="N3670" s="1" t="s">
        <v>66</v>
      </c>
      <c r="O3670" s="1">
        <v>5</v>
      </c>
      <c r="P3670" t="str">
        <f>_xlfn.CONCAT( YEAR(TblOrigin[[#This Row],[ODK_DateOfSubmission]]), "-",TEXT( MONTH(TblOrigin[[#This Row],[ODK_DateOfSubmission]]),"00"))</f>
        <v>2022-09</v>
      </c>
    </row>
    <row r="3671" spans="1:16" x14ac:dyDescent="0.25">
      <c r="A3671" s="13">
        <v>3505011</v>
      </c>
      <c r="B3671" s="1">
        <v>350501117</v>
      </c>
      <c r="C3671" s="1">
        <v>9258</v>
      </c>
      <c r="D3671" s="6">
        <v>44817</v>
      </c>
      <c r="E3671" s="1">
        <v>127</v>
      </c>
      <c r="F3671" s="1" t="s">
        <v>68</v>
      </c>
      <c r="G3671" s="1" t="s">
        <v>77</v>
      </c>
      <c r="H3671" s="1" t="s">
        <v>1115</v>
      </c>
      <c r="I3671" s="1" t="s">
        <v>1126</v>
      </c>
      <c r="J3671" s="1" t="s">
        <v>1127</v>
      </c>
      <c r="K3671" s="1">
        <v>30.901869618300001</v>
      </c>
      <c r="L3671" s="1">
        <v>46.458244977299998</v>
      </c>
      <c r="M3671" s="1">
        <v>10</v>
      </c>
      <c r="N3671" s="1" t="s">
        <v>66</v>
      </c>
      <c r="O3671" s="1">
        <v>4</v>
      </c>
      <c r="P3671" t="str">
        <f>_xlfn.CONCAT( YEAR(TblOrigin[[#This Row],[ODK_DateOfSubmission]]), "-",TEXT( MONTH(TblOrigin[[#This Row],[ODK_DateOfSubmission]]),"00"))</f>
        <v>2022-09</v>
      </c>
    </row>
    <row r="3672" spans="1:16" x14ac:dyDescent="0.25">
      <c r="A3672" s="13">
        <v>3504025</v>
      </c>
      <c r="B3672" s="1">
        <v>350402517</v>
      </c>
      <c r="C3672" s="1">
        <v>10262</v>
      </c>
      <c r="D3672" s="6">
        <v>44839</v>
      </c>
      <c r="E3672" s="1">
        <v>127</v>
      </c>
      <c r="F3672" s="1" t="s">
        <v>68</v>
      </c>
      <c r="G3672" s="1" t="s">
        <v>73</v>
      </c>
      <c r="H3672" s="1" t="s">
        <v>1059</v>
      </c>
      <c r="I3672" s="1" t="s">
        <v>1084</v>
      </c>
      <c r="J3672" s="1" t="s">
        <v>1085</v>
      </c>
      <c r="K3672" s="1">
        <v>31.074394900600002</v>
      </c>
      <c r="L3672" s="1">
        <v>46.250142994800001</v>
      </c>
      <c r="M3672" s="1">
        <v>95</v>
      </c>
      <c r="N3672" s="1" t="s">
        <v>112</v>
      </c>
      <c r="O3672" s="1">
        <v>10</v>
      </c>
      <c r="P3672" t="str">
        <f>_xlfn.CONCAT( YEAR(TblOrigin[[#This Row],[ODK_DateOfSubmission]]), "-",TEXT( MONTH(TblOrigin[[#This Row],[ODK_DateOfSubmission]]),"00"))</f>
        <v>2022-10</v>
      </c>
    </row>
    <row r="3673" spans="1:16" x14ac:dyDescent="0.25">
      <c r="A3673" s="31">
        <v>3505013</v>
      </c>
      <c r="B3673" s="32">
        <v>350501317</v>
      </c>
      <c r="C3673" s="32">
        <v>33809</v>
      </c>
      <c r="D3673" s="52">
        <v>44817</v>
      </c>
      <c r="E3673" s="32">
        <v>127</v>
      </c>
      <c r="F3673" s="32" t="s">
        <v>68</v>
      </c>
      <c r="G3673" s="32" t="s">
        <v>77</v>
      </c>
      <c r="H3673" s="32" t="s">
        <v>1119</v>
      </c>
      <c r="I3673" s="32" t="s">
        <v>1342</v>
      </c>
      <c r="J3673" s="32" t="s">
        <v>232</v>
      </c>
      <c r="K3673" s="32">
        <v>30.914428999999998</v>
      </c>
      <c r="L3673" s="32">
        <v>46.47878</v>
      </c>
      <c r="M3673" s="32">
        <v>21</v>
      </c>
      <c r="N3673" s="32" t="s">
        <v>119</v>
      </c>
      <c r="O3673" s="32">
        <v>7</v>
      </c>
      <c r="P3673" t="str">
        <f>_xlfn.CONCAT( YEAR(TblOrigin[[#This Row],[ODK_DateOfSubmission]]), "-",TEXT( MONTH(TblOrigin[[#This Row],[ODK_DateOfSubmission]]),"00"))</f>
        <v>2022-09</v>
      </c>
    </row>
    <row r="3674" spans="1:16" x14ac:dyDescent="0.25">
      <c r="A3674" s="13">
        <v>3505013</v>
      </c>
      <c r="B3674" s="1">
        <v>350501318</v>
      </c>
      <c r="C3674" s="1">
        <v>33809</v>
      </c>
      <c r="D3674" s="6">
        <v>44910</v>
      </c>
      <c r="E3674" s="1">
        <v>128</v>
      </c>
      <c r="F3674" s="1" t="s">
        <v>68</v>
      </c>
      <c r="G3674" s="1" t="s">
        <v>77</v>
      </c>
      <c r="H3674" s="1" t="s">
        <v>1119</v>
      </c>
      <c r="I3674" s="1" t="s">
        <v>1342</v>
      </c>
      <c r="J3674" s="1" t="s">
        <v>232</v>
      </c>
      <c r="K3674" s="1">
        <v>30.914428999999998</v>
      </c>
      <c r="L3674" s="1">
        <v>46.47878</v>
      </c>
      <c r="M3674" s="1">
        <v>21</v>
      </c>
      <c r="N3674" s="1" t="s">
        <v>129</v>
      </c>
      <c r="O3674" s="1">
        <v>4</v>
      </c>
      <c r="P3674" t="str">
        <f>_xlfn.CONCAT( YEAR(TblOrigin[[#This Row],[ODK_DateOfSubmission]]), "-",TEXT( MONTH(TblOrigin[[#This Row],[ODK_DateOfSubmission]]),"00"))</f>
        <v>2022-12</v>
      </c>
    </row>
    <row r="3675" spans="1:16" x14ac:dyDescent="0.25">
      <c r="A3675" s="13">
        <v>3603081</v>
      </c>
      <c r="B3675" s="1">
        <v>360308118</v>
      </c>
      <c r="C3675" s="1">
        <v>24307</v>
      </c>
      <c r="D3675" s="6">
        <v>44885</v>
      </c>
      <c r="E3675" s="1">
        <v>128</v>
      </c>
      <c r="F3675" s="1" t="s">
        <v>96</v>
      </c>
      <c r="G3675" s="1" t="s">
        <v>173</v>
      </c>
      <c r="H3675" s="1" t="s">
        <v>1138</v>
      </c>
      <c r="I3675" s="1" t="s">
        <v>1580</v>
      </c>
      <c r="J3675" s="1" t="s">
        <v>1581</v>
      </c>
      <c r="K3675" s="1">
        <v>31.9799313135</v>
      </c>
      <c r="L3675" s="1">
        <v>44.900527446799998</v>
      </c>
      <c r="M3675" s="1">
        <v>1</v>
      </c>
      <c r="N3675" s="1" t="s">
        <v>129</v>
      </c>
      <c r="O3675" s="1">
        <v>1</v>
      </c>
      <c r="P3675" t="str">
        <f>_xlfn.CONCAT( YEAR(TblOrigin[[#This Row],[ODK_DateOfSubmission]]), "-",TEXT( MONTH(TblOrigin[[#This Row],[ODK_DateOfSubmission]]),"00"))</f>
        <v>2022-11</v>
      </c>
    </row>
    <row r="3676" spans="1:16" x14ac:dyDescent="0.25">
      <c r="A3676" s="13">
        <v>3504031</v>
      </c>
      <c r="B3676" s="1">
        <v>350403118</v>
      </c>
      <c r="C3676" s="1">
        <v>21208</v>
      </c>
      <c r="D3676" s="6">
        <v>44905</v>
      </c>
      <c r="E3676" s="1">
        <v>128</v>
      </c>
      <c r="F3676" s="1" t="s">
        <v>68</v>
      </c>
      <c r="G3676" s="1" t="s">
        <v>73</v>
      </c>
      <c r="H3676" s="1" t="s">
        <v>1059</v>
      </c>
      <c r="I3676" s="1" t="s">
        <v>1091</v>
      </c>
      <c r="J3676" s="1" t="s">
        <v>380</v>
      </c>
      <c r="K3676" s="1">
        <v>31.067779245299999</v>
      </c>
      <c r="L3676" s="1">
        <v>46.249674558199999</v>
      </c>
      <c r="M3676" s="1">
        <v>39</v>
      </c>
      <c r="N3676" s="1" t="s">
        <v>129</v>
      </c>
      <c r="O3676" s="1">
        <v>5</v>
      </c>
      <c r="P3676" t="str">
        <f>_xlfn.CONCAT( YEAR(TblOrigin[[#This Row],[ODK_DateOfSubmission]]), "-",TEXT( MONTH(TblOrigin[[#This Row],[ODK_DateOfSubmission]]),"00"))</f>
        <v>2022-12</v>
      </c>
    </row>
    <row r="3677" spans="1:16" x14ac:dyDescent="0.25">
      <c r="A3677" s="13">
        <v>3504011</v>
      </c>
      <c r="B3677" s="1">
        <v>350401118</v>
      </c>
      <c r="C3677" s="1">
        <v>10260</v>
      </c>
      <c r="D3677" s="6">
        <v>44906</v>
      </c>
      <c r="E3677" s="1">
        <v>128</v>
      </c>
      <c r="F3677" s="1" t="s">
        <v>68</v>
      </c>
      <c r="G3677" s="1" t="s">
        <v>73</v>
      </c>
      <c r="H3677" s="1" t="s">
        <v>1059</v>
      </c>
      <c r="I3677" s="1" t="s">
        <v>1066</v>
      </c>
      <c r="J3677" s="1" t="s">
        <v>1067</v>
      </c>
      <c r="K3677" s="1">
        <v>31.0087376</v>
      </c>
      <c r="L3677" s="1">
        <v>46.284794599999998</v>
      </c>
      <c r="M3677" s="1">
        <v>680</v>
      </c>
      <c r="N3677" s="1" t="s">
        <v>133</v>
      </c>
      <c r="O3677" s="1">
        <v>10</v>
      </c>
      <c r="P3677" t="str">
        <f>_xlfn.CONCAT( YEAR(TblOrigin[[#This Row],[ODK_DateOfSubmission]]), "-",TEXT( MONTH(TblOrigin[[#This Row],[ODK_DateOfSubmission]]),"00"))</f>
        <v>2022-12</v>
      </c>
    </row>
    <row r="3678" spans="1:16" x14ac:dyDescent="0.25">
      <c r="A3678" s="13">
        <v>3505003</v>
      </c>
      <c r="B3678" s="1">
        <v>350500318</v>
      </c>
      <c r="C3678" s="1">
        <v>25436</v>
      </c>
      <c r="D3678" s="6">
        <v>44906</v>
      </c>
      <c r="E3678" s="1">
        <v>128</v>
      </c>
      <c r="F3678" s="1" t="s">
        <v>68</v>
      </c>
      <c r="G3678" s="1" t="s">
        <v>77</v>
      </c>
      <c r="H3678" s="1" t="s">
        <v>1115</v>
      </c>
      <c r="I3678" s="1" t="s">
        <v>1116</v>
      </c>
      <c r="J3678" s="1" t="s">
        <v>1117</v>
      </c>
      <c r="K3678" s="1">
        <v>30.906636502200001</v>
      </c>
      <c r="L3678" s="1">
        <v>46.445979934699999</v>
      </c>
      <c r="M3678" s="1">
        <v>19</v>
      </c>
      <c r="N3678" s="1" t="s">
        <v>133</v>
      </c>
      <c r="O3678" s="1">
        <v>1</v>
      </c>
      <c r="P3678" t="str">
        <f>_xlfn.CONCAT( YEAR(TblOrigin[[#This Row],[ODK_DateOfSubmission]]), "-",TEXT( MONTH(TblOrigin[[#This Row],[ODK_DateOfSubmission]]),"00"))</f>
        <v>2022-12</v>
      </c>
    </row>
    <row r="3679" spans="1:16" x14ac:dyDescent="0.25">
      <c r="A3679" s="13">
        <v>3505003</v>
      </c>
      <c r="B3679" s="1">
        <v>350500318</v>
      </c>
      <c r="C3679" s="1">
        <v>25436</v>
      </c>
      <c r="D3679" s="6">
        <v>44906</v>
      </c>
      <c r="E3679" s="1">
        <v>128</v>
      </c>
      <c r="F3679" s="1" t="s">
        <v>68</v>
      </c>
      <c r="G3679" s="1" t="s">
        <v>77</v>
      </c>
      <c r="H3679" s="1" t="s">
        <v>1115</v>
      </c>
      <c r="I3679" s="1" t="s">
        <v>1116</v>
      </c>
      <c r="J3679" s="1" t="s">
        <v>1117</v>
      </c>
      <c r="K3679" s="1">
        <v>30.906636502200001</v>
      </c>
      <c r="L3679" s="1">
        <v>46.445979934699999</v>
      </c>
      <c r="M3679" s="1">
        <v>19</v>
      </c>
      <c r="N3679" s="1" t="s">
        <v>90</v>
      </c>
      <c r="O3679" s="1">
        <v>10</v>
      </c>
      <c r="P3679" t="str">
        <f>_xlfn.CONCAT( YEAR(TblOrigin[[#This Row],[ODK_DateOfSubmission]]), "-",TEXT( MONTH(TblOrigin[[#This Row],[ODK_DateOfSubmission]]),"00"))</f>
        <v>2022-12</v>
      </c>
    </row>
    <row r="3680" spans="1:16" x14ac:dyDescent="0.25">
      <c r="A3680" s="13">
        <v>3505004</v>
      </c>
      <c r="B3680" s="1">
        <v>350500418</v>
      </c>
      <c r="C3680" s="1">
        <v>25437</v>
      </c>
      <c r="D3680" s="6">
        <v>44879</v>
      </c>
      <c r="E3680" s="1">
        <v>128</v>
      </c>
      <c r="F3680" s="1" t="s">
        <v>68</v>
      </c>
      <c r="G3680" s="1" t="s">
        <v>77</v>
      </c>
      <c r="H3680" s="1" t="s">
        <v>1115</v>
      </c>
      <c r="I3680" s="1" t="s">
        <v>1074</v>
      </c>
      <c r="J3680" s="1" t="s">
        <v>1118</v>
      </c>
      <c r="K3680" s="1">
        <v>30.9061211</v>
      </c>
      <c r="L3680" s="1">
        <v>46.449381199999998</v>
      </c>
      <c r="M3680" s="1">
        <v>12</v>
      </c>
      <c r="N3680" s="1" t="s">
        <v>90</v>
      </c>
      <c r="O3680" s="1">
        <v>3</v>
      </c>
      <c r="P3680" t="str">
        <f>_xlfn.CONCAT( YEAR(TblOrigin[[#This Row],[ODK_DateOfSubmission]]), "-",TEXT( MONTH(TblOrigin[[#This Row],[ODK_DateOfSubmission]]),"00"))</f>
        <v>2022-11</v>
      </c>
    </row>
    <row r="3681" spans="1:16" x14ac:dyDescent="0.25">
      <c r="A3681" s="13">
        <v>3505007</v>
      </c>
      <c r="B3681" s="1">
        <v>350500718</v>
      </c>
      <c r="C3681" s="1">
        <v>9332</v>
      </c>
      <c r="D3681" s="6">
        <v>44906</v>
      </c>
      <c r="E3681" s="1">
        <v>128</v>
      </c>
      <c r="F3681" s="1" t="s">
        <v>68</v>
      </c>
      <c r="G3681" s="1" t="s">
        <v>77</v>
      </c>
      <c r="H3681" s="1" t="s">
        <v>1115</v>
      </c>
      <c r="I3681" s="1" t="s">
        <v>1123</v>
      </c>
      <c r="J3681" s="1" t="s">
        <v>216</v>
      </c>
      <c r="K3681" s="1">
        <v>30.879031632699999</v>
      </c>
      <c r="L3681" s="1">
        <v>46.464224314600003</v>
      </c>
      <c r="M3681" s="1">
        <v>9</v>
      </c>
      <c r="N3681" s="1" t="s">
        <v>90</v>
      </c>
      <c r="O3681" s="1">
        <v>4</v>
      </c>
      <c r="P3681" t="str">
        <f>_xlfn.CONCAT( YEAR(TblOrigin[[#This Row],[ODK_DateOfSubmission]]), "-",TEXT( MONTH(TblOrigin[[#This Row],[ODK_DateOfSubmission]]),"00"))</f>
        <v>2022-12</v>
      </c>
    </row>
    <row r="3682" spans="1:16" x14ac:dyDescent="0.25">
      <c r="A3682" s="13">
        <v>3505010</v>
      </c>
      <c r="B3682" s="1">
        <v>350501018</v>
      </c>
      <c r="C3682" s="1">
        <v>9261</v>
      </c>
      <c r="D3682" s="6">
        <v>44906</v>
      </c>
      <c r="E3682" s="1">
        <v>128</v>
      </c>
      <c r="F3682" s="1" t="s">
        <v>68</v>
      </c>
      <c r="G3682" s="1" t="s">
        <v>77</v>
      </c>
      <c r="H3682" s="1" t="s">
        <v>1115</v>
      </c>
      <c r="I3682" s="1" t="s">
        <v>1124</v>
      </c>
      <c r="J3682" s="1" t="s">
        <v>1125</v>
      </c>
      <c r="K3682" s="1">
        <v>30.885581129199998</v>
      </c>
      <c r="L3682" s="1">
        <v>46.460596602099997</v>
      </c>
      <c r="M3682" s="1">
        <v>5</v>
      </c>
      <c r="N3682" s="1" t="s">
        <v>90</v>
      </c>
      <c r="O3682" s="1">
        <v>5</v>
      </c>
      <c r="P3682" t="str">
        <f>_xlfn.CONCAT( YEAR(TblOrigin[[#This Row],[ODK_DateOfSubmission]]), "-",TEXT( MONTH(TblOrigin[[#This Row],[ODK_DateOfSubmission]]),"00"))</f>
        <v>2022-12</v>
      </c>
    </row>
    <row r="3683" spans="1:16" x14ac:dyDescent="0.25">
      <c r="A3683" s="13">
        <v>3504046</v>
      </c>
      <c r="B3683" s="1">
        <v>350404618</v>
      </c>
      <c r="C3683" s="1">
        <v>10269</v>
      </c>
      <c r="D3683" s="6">
        <v>44906</v>
      </c>
      <c r="E3683" s="1">
        <v>128</v>
      </c>
      <c r="F3683" s="1" t="s">
        <v>68</v>
      </c>
      <c r="G3683" s="1" t="s">
        <v>73</v>
      </c>
      <c r="H3683" s="1" t="s">
        <v>1102</v>
      </c>
      <c r="I3683" s="1" t="s">
        <v>1103</v>
      </c>
      <c r="J3683" s="1" t="s">
        <v>1104</v>
      </c>
      <c r="K3683" s="1">
        <v>31.041901284200001</v>
      </c>
      <c r="L3683" s="1">
        <v>46.3069539022</v>
      </c>
      <c r="M3683" s="1">
        <v>41</v>
      </c>
      <c r="N3683" s="1" t="s">
        <v>90</v>
      </c>
      <c r="O3683" s="1">
        <v>5</v>
      </c>
      <c r="P3683" t="str">
        <f>_xlfn.CONCAT( YEAR(TblOrigin[[#This Row],[ODK_DateOfSubmission]]), "-",TEXT( MONTH(TblOrigin[[#This Row],[ODK_DateOfSubmission]]),"00"))</f>
        <v>2022-12</v>
      </c>
    </row>
    <row r="3684" spans="1:16" x14ac:dyDescent="0.25">
      <c r="A3684" s="13">
        <v>3504011</v>
      </c>
      <c r="B3684" s="1">
        <v>350401118</v>
      </c>
      <c r="C3684" s="1">
        <v>10260</v>
      </c>
      <c r="D3684" s="6">
        <v>44906</v>
      </c>
      <c r="E3684" s="1">
        <v>128</v>
      </c>
      <c r="F3684" s="1" t="s">
        <v>68</v>
      </c>
      <c r="G3684" s="1" t="s">
        <v>73</v>
      </c>
      <c r="H3684" s="1" t="s">
        <v>1059</v>
      </c>
      <c r="I3684" s="1" t="s">
        <v>1066</v>
      </c>
      <c r="J3684" s="1" t="s">
        <v>1067</v>
      </c>
      <c r="K3684" s="1">
        <v>31.0087376</v>
      </c>
      <c r="L3684" s="1">
        <v>46.284794599999998</v>
      </c>
      <c r="M3684" s="1">
        <v>680</v>
      </c>
      <c r="N3684" s="1" t="s">
        <v>90</v>
      </c>
      <c r="O3684" s="1">
        <v>20</v>
      </c>
      <c r="P3684" t="str">
        <f>_xlfn.CONCAT( YEAR(TblOrigin[[#This Row],[ODK_DateOfSubmission]]), "-",TEXT( MONTH(TblOrigin[[#This Row],[ODK_DateOfSubmission]]),"00"))</f>
        <v>2022-12</v>
      </c>
    </row>
    <row r="3685" spans="1:16" x14ac:dyDescent="0.25">
      <c r="A3685" s="13">
        <v>3504012</v>
      </c>
      <c r="B3685" s="1">
        <v>350401218</v>
      </c>
      <c r="C3685" s="1">
        <v>24540</v>
      </c>
      <c r="D3685" s="6">
        <v>44894</v>
      </c>
      <c r="E3685" s="1">
        <v>128</v>
      </c>
      <c r="F3685" s="1" t="s">
        <v>68</v>
      </c>
      <c r="G3685" s="1" t="s">
        <v>73</v>
      </c>
      <c r="H3685" s="1" t="s">
        <v>1059</v>
      </c>
      <c r="I3685" s="1" t="s">
        <v>1482</v>
      </c>
      <c r="J3685" s="1" t="s">
        <v>1483</v>
      </c>
      <c r="K3685" s="1">
        <v>31.052442887600002</v>
      </c>
      <c r="L3685" s="1">
        <v>46.236798131699999</v>
      </c>
      <c r="M3685" s="1">
        <v>6</v>
      </c>
      <c r="N3685" s="1" t="s">
        <v>90</v>
      </c>
      <c r="O3685" s="1">
        <v>1</v>
      </c>
      <c r="P3685" t="str">
        <f>_xlfn.CONCAT( YEAR(TblOrigin[[#This Row],[ODK_DateOfSubmission]]), "-",TEXT( MONTH(TblOrigin[[#This Row],[ODK_DateOfSubmission]]),"00"))</f>
        <v>2022-11</v>
      </c>
    </row>
    <row r="3686" spans="1:16" x14ac:dyDescent="0.25">
      <c r="A3686" s="13">
        <v>3504016</v>
      </c>
      <c r="B3686" s="1">
        <v>350401618</v>
      </c>
      <c r="C3686" s="1">
        <v>10281</v>
      </c>
      <c r="D3686" s="6">
        <v>44902</v>
      </c>
      <c r="E3686" s="1">
        <v>128</v>
      </c>
      <c r="F3686" s="1" t="s">
        <v>68</v>
      </c>
      <c r="G3686" s="1" t="s">
        <v>73</v>
      </c>
      <c r="H3686" s="1" t="s">
        <v>1059</v>
      </c>
      <c r="I3686" s="1" t="s">
        <v>1074</v>
      </c>
      <c r="J3686" s="1" t="s">
        <v>1075</v>
      </c>
      <c r="K3686" s="1">
        <v>31.029471706599999</v>
      </c>
      <c r="L3686" s="1">
        <v>46.244121658399997</v>
      </c>
      <c r="M3686" s="1">
        <v>9</v>
      </c>
      <c r="N3686" s="1" t="s">
        <v>90</v>
      </c>
      <c r="O3686" s="1">
        <v>4</v>
      </c>
      <c r="P3686" t="str">
        <f>_xlfn.CONCAT( YEAR(TblOrigin[[#This Row],[ODK_DateOfSubmission]]), "-",TEXT( MONTH(TblOrigin[[#This Row],[ODK_DateOfSubmission]]),"00"))</f>
        <v>2022-12</v>
      </c>
    </row>
    <row r="3687" spans="1:16" x14ac:dyDescent="0.25">
      <c r="A3687" s="13">
        <v>3504003</v>
      </c>
      <c r="B3687" s="1">
        <v>350400318</v>
      </c>
      <c r="C3687" s="1">
        <v>24415</v>
      </c>
      <c r="D3687" s="6">
        <v>44879</v>
      </c>
      <c r="E3687" s="1">
        <v>128</v>
      </c>
      <c r="F3687" s="1" t="s">
        <v>68</v>
      </c>
      <c r="G3687" s="1" t="s">
        <v>73</v>
      </c>
      <c r="H3687" s="1" t="s">
        <v>1059</v>
      </c>
      <c r="I3687" s="1" t="s">
        <v>1480</v>
      </c>
      <c r="J3687" s="1" t="s">
        <v>1481</v>
      </c>
      <c r="K3687" s="1">
        <v>31.122673117800002</v>
      </c>
      <c r="L3687" s="1">
        <v>46.234062045100004</v>
      </c>
      <c r="M3687" s="1">
        <v>1</v>
      </c>
      <c r="N3687" s="1" t="s">
        <v>90</v>
      </c>
      <c r="O3687" s="1">
        <v>1</v>
      </c>
      <c r="P3687" t="str">
        <f>_xlfn.CONCAT( YEAR(TblOrigin[[#This Row],[ODK_DateOfSubmission]]), "-",TEXT( MONTH(TblOrigin[[#This Row],[ODK_DateOfSubmission]]),"00"))</f>
        <v>2022-11</v>
      </c>
    </row>
    <row r="3688" spans="1:16" x14ac:dyDescent="0.25">
      <c r="A3688" s="13">
        <v>3504007</v>
      </c>
      <c r="B3688" s="1">
        <v>350400718</v>
      </c>
      <c r="C3688" s="1">
        <v>25525</v>
      </c>
      <c r="D3688" s="6">
        <v>44899</v>
      </c>
      <c r="E3688" s="1">
        <v>128</v>
      </c>
      <c r="F3688" s="1" t="s">
        <v>68</v>
      </c>
      <c r="G3688" s="1" t="s">
        <v>73</v>
      </c>
      <c r="H3688" s="1" t="s">
        <v>1059</v>
      </c>
      <c r="I3688" s="1" t="s">
        <v>1064</v>
      </c>
      <c r="J3688" s="1" t="s">
        <v>1065</v>
      </c>
      <c r="K3688" s="1">
        <v>31.027024004299999</v>
      </c>
      <c r="L3688" s="1">
        <v>46.241676675500003</v>
      </c>
      <c r="M3688" s="1">
        <v>40</v>
      </c>
      <c r="N3688" s="1" t="s">
        <v>90</v>
      </c>
      <c r="O3688" s="1">
        <v>14</v>
      </c>
      <c r="P3688" t="str">
        <f>_xlfn.CONCAT( YEAR(TblOrigin[[#This Row],[ODK_DateOfSubmission]]), "-",TEXT( MONTH(TblOrigin[[#This Row],[ODK_DateOfSubmission]]),"00"))</f>
        <v>2022-12</v>
      </c>
    </row>
    <row r="3689" spans="1:16" x14ac:dyDescent="0.25">
      <c r="A3689" s="13">
        <v>3502012</v>
      </c>
      <c r="B3689" s="1">
        <v>350201218</v>
      </c>
      <c r="C3689" s="1">
        <v>33800</v>
      </c>
      <c r="D3689" s="6">
        <v>44900</v>
      </c>
      <c r="E3689" s="1">
        <v>128</v>
      </c>
      <c r="F3689" s="1" t="s">
        <v>68</v>
      </c>
      <c r="G3689" s="1" t="s">
        <v>81</v>
      </c>
      <c r="H3689" s="1" t="s">
        <v>1048</v>
      </c>
      <c r="I3689" s="1" t="s">
        <v>1337</v>
      </c>
      <c r="J3689" s="1" t="s">
        <v>1338</v>
      </c>
      <c r="K3689" s="1">
        <v>31.541273</v>
      </c>
      <c r="L3689" s="1">
        <v>46.125217999999997</v>
      </c>
      <c r="M3689" s="1">
        <v>5</v>
      </c>
      <c r="N3689" s="1" t="s">
        <v>90</v>
      </c>
      <c r="O3689" s="1">
        <v>3</v>
      </c>
      <c r="P3689" t="str">
        <f>_xlfn.CONCAT( YEAR(TblOrigin[[#This Row],[ODK_DateOfSubmission]]), "-",TEXT( MONTH(TblOrigin[[#This Row],[ODK_DateOfSubmission]]),"00"))</f>
        <v>2022-12</v>
      </c>
    </row>
    <row r="3690" spans="1:16" x14ac:dyDescent="0.25">
      <c r="A3690" s="13">
        <v>3503006</v>
      </c>
      <c r="B3690" s="1">
        <v>350300618</v>
      </c>
      <c r="C3690" s="1">
        <v>21209</v>
      </c>
      <c r="D3690" s="6">
        <v>44878</v>
      </c>
      <c r="E3690" s="1">
        <v>128</v>
      </c>
      <c r="F3690" s="1" t="s">
        <v>68</v>
      </c>
      <c r="G3690" s="1" t="s">
        <v>86</v>
      </c>
      <c r="H3690" s="1" t="s">
        <v>1404</v>
      </c>
      <c r="I3690" s="1" t="s">
        <v>1406</v>
      </c>
      <c r="J3690" s="1" t="s">
        <v>1407</v>
      </c>
      <c r="K3690" s="1">
        <v>31.415689718399999</v>
      </c>
      <c r="L3690" s="1">
        <v>46.163976839100002</v>
      </c>
      <c r="M3690" s="1">
        <v>2</v>
      </c>
      <c r="N3690" s="1" t="s">
        <v>90</v>
      </c>
      <c r="O3690" s="1">
        <v>1</v>
      </c>
      <c r="P3690" t="str">
        <f>_xlfn.CONCAT( YEAR(TblOrigin[[#This Row],[ODK_DateOfSubmission]]), "-",TEXT( MONTH(TblOrigin[[#This Row],[ODK_DateOfSubmission]]),"00"))</f>
        <v>2022-11</v>
      </c>
    </row>
    <row r="3691" spans="1:16" x14ac:dyDescent="0.25">
      <c r="A3691" s="13">
        <v>3504051</v>
      </c>
      <c r="B3691" s="1">
        <v>350405118</v>
      </c>
      <c r="C3691" s="1">
        <v>23685</v>
      </c>
      <c r="D3691" s="6">
        <v>44880</v>
      </c>
      <c r="E3691" s="1">
        <v>128</v>
      </c>
      <c r="F3691" s="1" t="s">
        <v>68</v>
      </c>
      <c r="G3691" s="1" t="s">
        <v>73</v>
      </c>
      <c r="H3691" s="1" t="s">
        <v>1059</v>
      </c>
      <c r="I3691" s="1" t="s">
        <v>1108</v>
      </c>
      <c r="J3691" s="1" t="s">
        <v>1109</v>
      </c>
      <c r="K3691" s="1">
        <v>31.087265559999999</v>
      </c>
      <c r="L3691" s="1">
        <v>46.241235476500002</v>
      </c>
      <c r="M3691" s="1">
        <v>16</v>
      </c>
      <c r="N3691" s="1" t="s">
        <v>90</v>
      </c>
      <c r="O3691" s="1">
        <v>3</v>
      </c>
      <c r="P3691" t="str">
        <f>_xlfn.CONCAT( YEAR(TblOrigin[[#This Row],[ODK_DateOfSubmission]]), "-",TEXT( MONTH(TblOrigin[[#This Row],[ODK_DateOfSubmission]]),"00"))</f>
        <v>2022-11</v>
      </c>
    </row>
    <row r="3692" spans="1:16" x14ac:dyDescent="0.25">
      <c r="A3692" s="13">
        <v>3504052</v>
      </c>
      <c r="B3692" s="1">
        <v>350405218</v>
      </c>
      <c r="C3692" s="1">
        <v>9113</v>
      </c>
      <c r="D3692" s="6">
        <v>44886</v>
      </c>
      <c r="E3692" s="1">
        <v>128</v>
      </c>
      <c r="F3692" s="1" t="s">
        <v>68</v>
      </c>
      <c r="G3692" s="1" t="s">
        <v>73</v>
      </c>
      <c r="H3692" s="1" t="s">
        <v>1059</v>
      </c>
      <c r="I3692" s="1" t="s">
        <v>1102</v>
      </c>
      <c r="J3692" s="1" t="s">
        <v>1436</v>
      </c>
      <c r="K3692" s="1">
        <v>31.060153968000002</v>
      </c>
      <c r="L3692" s="1">
        <v>46.243325555299997</v>
      </c>
      <c r="M3692" s="1">
        <v>5</v>
      </c>
      <c r="N3692" s="1" t="s">
        <v>90</v>
      </c>
      <c r="O3692" s="1">
        <v>3</v>
      </c>
      <c r="P3692" t="str">
        <f>_xlfn.CONCAT( YEAR(TblOrigin[[#This Row],[ODK_DateOfSubmission]]), "-",TEXT( MONTH(TblOrigin[[#This Row],[ODK_DateOfSubmission]]),"00"))</f>
        <v>2022-11</v>
      </c>
    </row>
    <row r="3693" spans="1:16" x14ac:dyDescent="0.25">
      <c r="A3693" s="13">
        <v>3503009</v>
      </c>
      <c r="B3693" s="1">
        <v>350300918</v>
      </c>
      <c r="C3693" s="1">
        <v>9822</v>
      </c>
      <c r="D3693" s="6">
        <v>44879</v>
      </c>
      <c r="E3693" s="1">
        <v>128</v>
      </c>
      <c r="F3693" s="1" t="s">
        <v>68</v>
      </c>
      <c r="G3693" s="1" t="s">
        <v>86</v>
      </c>
      <c r="H3693" s="1" t="s">
        <v>1404</v>
      </c>
      <c r="I3693" s="1" t="s">
        <v>1410</v>
      </c>
      <c r="J3693" s="1" t="s">
        <v>1411</v>
      </c>
      <c r="K3693" s="1">
        <v>31.403907212699998</v>
      </c>
      <c r="L3693" s="1">
        <v>46.175491096099996</v>
      </c>
      <c r="M3693" s="1">
        <v>2</v>
      </c>
      <c r="N3693" s="1" t="s">
        <v>90</v>
      </c>
      <c r="O3693" s="1">
        <v>1</v>
      </c>
      <c r="P3693" t="str">
        <f>_xlfn.CONCAT( YEAR(TblOrigin[[#This Row],[ODK_DateOfSubmission]]), "-",TEXT( MONTH(TblOrigin[[#This Row],[ODK_DateOfSubmission]]),"00"))</f>
        <v>2022-11</v>
      </c>
    </row>
    <row r="3694" spans="1:16" x14ac:dyDescent="0.25">
      <c r="A3694" s="13">
        <v>3503012</v>
      </c>
      <c r="B3694" s="1">
        <v>350301218</v>
      </c>
      <c r="C3694" s="1">
        <v>10286</v>
      </c>
      <c r="D3694" s="6">
        <v>44878</v>
      </c>
      <c r="E3694" s="1">
        <v>128</v>
      </c>
      <c r="F3694" s="1" t="s">
        <v>68</v>
      </c>
      <c r="G3694" s="1" t="s">
        <v>86</v>
      </c>
      <c r="H3694" s="1" t="s">
        <v>1404</v>
      </c>
      <c r="I3694" s="1" t="s">
        <v>1405</v>
      </c>
      <c r="J3694" s="1" t="s">
        <v>1127</v>
      </c>
      <c r="K3694" s="1">
        <v>31.400419743299999</v>
      </c>
      <c r="L3694" s="1">
        <v>46.1806881535</v>
      </c>
      <c r="M3694" s="1">
        <v>3</v>
      </c>
      <c r="N3694" s="1" t="s">
        <v>90</v>
      </c>
      <c r="O3694" s="1">
        <v>2</v>
      </c>
      <c r="P3694" t="str">
        <f>_xlfn.CONCAT( YEAR(TblOrigin[[#This Row],[ODK_DateOfSubmission]]), "-",TEXT( MONTH(TblOrigin[[#This Row],[ODK_DateOfSubmission]]),"00"))</f>
        <v>2022-11</v>
      </c>
    </row>
    <row r="3695" spans="1:16" x14ac:dyDescent="0.25">
      <c r="A3695" s="13">
        <v>3504033</v>
      </c>
      <c r="B3695" s="1">
        <v>350403318</v>
      </c>
      <c r="C3695" s="1">
        <v>10259</v>
      </c>
      <c r="D3695" s="6">
        <v>44902</v>
      </c>
      <c r="E3695" s="1">
        <v>128</v>
      </c>
      <c r="F3695" s="1" t="s">
        <v>68</v>
      </c>
      <c r="G3695" s="1" t="s">
        <v>73</v>
      </c>
      <c r="H3695" s="1" t="s">
        <v>1059</v>
      </c>
      <c r="I3695" s="1" t="s">
        <v>1094</v>
      </c>
      <c r="J3695" s="1" t="s">
        <v>1095</v>
      </c>
      <c r="K3695" s="1">
        <v>31.045411312199999</v>
      </c>
      <c r="L3695" s="1">
        <v>46.277832423</v>
      </c>
      <c r="M3695" s="1">
        <v>72</v>
      </c>
      <c r="N3695" s="1" t="s">
        <v>90</v>
      </c>
      <c r="O3695" s="1">
        <v>15</v>
      </c>
      <c r="P3695" t="str">
        <f>_xlfn.CONCAT( YEAR(TblOrigin[[#This Row],[ODK_DateOfSubmission]]), "-",TEXT( MONTH(TblOrigin[[#This Row],[ODK_DateOfSubmission]]),"00"))</f>
        <v>2022-12</v>
      </c>
    </row>
    <row r="3696" spans="1:16" x14ac:dyDescent="0.25">
      <c r="A3696" s="13">
        <v>3504038</v>
      </c>
      <c r="B3696" s="1">
        <v>350403818</v>
      </c>
      <c r="C3696" s="1">
        <v>25528</v>
      </c>
      <c r="D3696" s="6">
        <v>44882</v>
      </c>
      <c r="E3696" s="1">
        <v>128</v>
      </c>
      <c r="F3696" s="1" t="s">
        <v>68</v>
      </c>
      <c r="G3696" s="1" t="s">
        <v>73</v>
      </c>
      <c r="H3696" s="1" t="s">
        <v>1059</v>
      </c>
      <c r="I3696" s="1" t="s">
        <v>1490</v>
      </c>
      <c r="J3696" s="1" t="s">
        <v>1491</v>
      </c>
      <c r="K3696" s="1">
        <v>31.053281055100001</v>
      </c>
      <c r="L3696" s="1">
        <v>46.253512804000003</v>
      </c>
      <c r="M3696" s="1">
        <v>2</v>
      </c>
      <c r="N3696" s="1" t="s">
        <v>90</v>
      </c>
      <c r="O3696" s="1">
        <v>1</v>
      </c>
      <c r="P3696" t="str">
        <f>_xlfn.CONCAT( YEAR(TblOrigin[[#This Row],[ODK_DateOfSubmission]]), "-",TEXT( MONTH(TblOrigin[[#This Row],[ODK_DateOfSubmission]]),"00"))</f>
        <v>2022-11</v>
      </c>
    </row>
    <row r="3697" spans="1:16" x14ac:dyDescent="0.25">
      <c r="A3697" s="13">
        <v>3504036</v>
      </c>
      <c r="B3697" s="1">
        <v>350403618</v>
      </c>
      <c r="C3697" s="1">
        <v>23683</v>
      </c>
      <c r="D3697" s="6">
        <v>44904</v>
      </c>
      <c r="E3697" s="1">
        <v>128</v>
      </c>
      <c r="F3697" s="1" t="s">
        <v>68</v>
      </c>
      <c r="G3697" s="1" t="s">
        <v>73</v>
      </c>
      <c r="H3697" s="1" t="s">
        <v>1059</v>
      </c>
      <c r="I3697" s="1" t="s">
        <v>1096</v>
      </c>
      <c r="J3697" s="1" t="s">
        <v>1097</v>
      </c>
      <c r="K3697" s="1">
        <v>31.03290329</v>
      </c>
      <c r="L3697" s="1">
        <v>46.251552429999997</v>
      </c>
      <c r="M3697" s="1">
        <v>8</v>
      </c>
      <c r="N3697" s="1" t="s">
        <v>90</v>
      </c>
      <c r="O3697" s="1">
        <v>2</v>
      </c>
      <c r="P3697" t="str">
        <f>_xlfn.CONCAT( YEAR(TblOrigin[[#This Row],[ODK_DateOfSubmission]]), "-",TEXT( MONTH(TblOrigin[[#This Row],[ODK_DateOfSubmission]]),"00"))</f>
        <v>2022-12</v>
      </c>
    </row>
    <row r="3698" spans="1:16" x14ac:dyDescent="0.25">
      <c r="A3698" s="13">
        <v>3504035</v>
      </c>
      <c r="B3698" s="1">
        <v>350403518</v>
      </c>
      <c r="C3698" s="1">
        <v>9398</v>
      </c>
      <c r="D3698" s="6">
        <v>44882</v>
      </c>
      <c r="E3698" s="1">
        <v>128</v>
      </c>
      <c r="F3698" s="1" t="s">
        <v>68</v>
      </c>
      <c r="G3698" s="1" t="s">
        <v>73</v>
      </c>
      <c r="H3698" s="1" t="s">
        <v>1059</v>
      </c>
      <c r="I3698" s="1" t="s">
        <v>1439</v>
      </c>
      <c r="J3698" s="1" t="s">
        <v>216</v>
      </c>
      <c r="K3698" s="1">
        <v>31.069961183</v>
      </c>
      <c r="L3698" s="1">
        <v>46.270024445899999</v>
      </c>
      <c r="M3698" s="1">
        <v>3</v>
      </c>
      <c r="N3698" s="1" t="s">
        <v>90</v>
      </c>
      <c r="O3698" s="1">
        <v>3</v>
      </c>
      <c r="P3698" t="str">
        <f>_xlfn.CONCAT( YEAR(TblOrigin[[#This Row],[ODK_DateOfSubmission]]), "-",TEXT( MONTH(TblOrigin[[#This Row],[ODK_DateOfSubmission]]),"00"))</f>
        <v>2022-11</v>
      </c>
    </row>
    <row r="3699" spans="1:16" x14ac:dyDescent="0.25">
      <c r="A3699" s="13">
        <v>3504044</v>
      </c>
      <c r="B3699" s="1">
        <v>350404418</v>
      </c>
      <c r="C3699" s="1">
        <v>25527</v>
      </c>
      <c r="D3699" s="6">
        <v>44882</v>
      </c>
      <c r="E3699" s="1">
        <v>128</v>
      </c>
      <c r="F3699" s="1" t="s">
        <v>68</v>
      </c>
      <c r="G3699" s="1" t="s">
        <v>73</v>
      </c>
      <c r="H3699" s="1" t="s">
        <v>1059</v>
      </c>
      <c r="I3699" s="1" t="s">
        <v>1494</v>
      </c>
      <c r="J3699" s="1" t="s">
        <v>1495</v>
      </c>
      <c r="K3699" s="1">
        <v>31.058777803800002</v>
      </c>
      <c r="L3699" s="1">
        <v>46.257208607000003</v>
      </c>
      <c r="M3699" s="1">
        <v>4</v>
      </c>
      <c r="N3699" s="1" t="s">
        <v>90</v>
      </c>
      <c r="O3699" s="1">
        <v>1</v>
      </c>
      <c r="P3699" t="str">
        <f>_xlfn.CONCAT( YEAR(TblOrigin[[#This Row],[ODK_DateOfSubmission]]), "-",TEXT( MONTH(TblOrigin[[#This Row],[ODK_DateOfSubmission]]),"00"))</f>
        <v>2022-11</v>
      </c>
    </row>
    <row r="3700" spans="1:16" x14ac:dyDescent="0.25">
      <c r="A3700" s="13">
        <v>3504045</v>
      </c>
      <c r="B3700" s="1">
        <v>350404518</v>
      </c>
      <c r="C3700" s="1">
        <v>22344</v>
      </c>
      <c r="D3700" s="6">
        <v>44902</v>
      </c>
      <c r="E3700" s="1">
        <v>128</v>
      </c>
      <c r="F3700" s="1" t="s">
        <v>68</v>
      </c>
      <c r="G3700" s="1" t="s">
        <v>73</v>
      </c>
      <c r="H3700" s="1" t="s">
        <v>1059</v>
      </c>
      <c r="I3700" s="1" t="s">
        <v>1408</v>
      </c>
      <c r="J3700" s="1" t="s">
        <v>1409</v>
      </c>
      <c r="K3700" s="1">
        <v>31.048519000500001</v>
      </c>
      <c r="L3700" s="1">
        <v>46.257282930099997</v>
      </c>
      <c r="M3700" s="1">
        <v>7</v>
      </c>
      <c r="N3700" s="1" t="s">
        <v>90</v>
      </c>
      <c r="O3700" s="1">
        <v>2</v>
      </c>
      <c r="P3700" t="str">
        <f>_xlfn.CONCAT( YEAR(TblOrigin[[#This Row],[ODK_DateOfSubmission]]), "-",TEXT( MONTH(TblOrigin[[#This Row],[ODK_DateOfSubmission]]),"00"))</f>
        <v>2022-12</v>
      </c>
    </row>
    <row r="3701" spans="1:16" x14ac:dyDescent="0.25">
      <c r="A3701" s="13">
        <v>3504040</v>
      </c>
      <c r="B3701" s="1">
        <v>350404018</v>
      </c>
      <c r="C3701" s="1">
        <v>25530</v>
      </c>
      <c r="D3701" s="6">
        <v>44882</v>
      </c>
      <c r="E3701" s="1">
        <v>128</v>
      </c>
      <c r="F3701" s="1" t="s">
        <v>68</v>
      </c>
      <c r="G3701" s="1" t="s">
        <v>73</v>
      </c>
      <c r="H3701" s="1" t="s">
        <v>1059</v>
      </c>
      <c r="I3701" s="1" t="s">
        <v>1351</v>
      </c>
      <c r="J3701" s="1" t="s">
        <v>1352</v>
      </c>
      <c r="K3701" s="1">
        <v>31.076769222599999</v>
      </c>
      <c r="L3701" s="1">
        <v>46.264030067599997</v>
      </c>
      <c r="M3701" s="1">
        <v>5</v>
      </c>
      <c r="N3701" s="1" t="s">
        <v>90</v>
      </c>
      <c r="O3701" s="1">
        <v>1</v>
      </c>
      <c r="P3701" t="str">
        <f>_xlfn.CONCAT( YEAR(TblOrigin[[#This Row],[ODK_DateOfSubmission]]), "-",TEXT( MONTH(TblOrigin[[#This Row],[ODK_DateOfSubmission]]),"00"))</f>
        <v>2022-11</v>
      </c>
    </row>
    <row r="3702" spans="1:16" x14ac:dyDescent="0.25">
      <c r="A3702" s="13">
        <v>3504041</v>
      </c>
      <c r="B3702" s="1">
        <v>350404118</v>
      </c>
      <c r="C3702" s="1">
        <v>25533</v>
      </c>
      <c r="D3702" s="6">
        <v>44894</v>
      </c>
      <c r="E3702" s="1">
        <v>128</v>
      </c>
      <c r="F3702" s="1" t="s">
        <v>68</v>
      </c>
      <c r="G3702" s="1" t="s">
        <v>73</v>
      </c>
      <c r="H3702" s="1" t="s">
        <v>1059</v>
      </c>
      <c r="I3702" s="1" t="s">
        <v>1098</v>
      </c>
      <c r="J3702" s="1" t="s">
        <v>1099</v>
      </c>
      <c r="K3702" s="1">
        <v>31.080862144499999</v>
      </c>
      <c r="L3702" s="1">
        <v>46.240087203599998</v>
      </c>
      <c r="M3702" s="1">
        <v>124</v>
      </c>
      <c r="N3702" s="1" t="s">
        <v>90</v>
      </c>
      <c r="O3702" s="1">
        <v>31</v>
      </c>
      <c r="P3702" t="str">
        <f>_xlfn.CONCAT( YEAR(TblOrigin[[#This Row],[ODK_DateOfSubmission]]), "-",TEXT( MONTH(TblOrigin[[#This Row],[ODK_DateOfSubmission]]),"00"))</f>
        <v>2022-11</v>
      </c>
    </row>
    <row r="3703" spans="1:16" x14ac:dyDescent="0.25">
      <c r="A3703" s="13">
        <v>3504026</v>
      </c>
      <c r="B3703" s="1">
        <v>350402618</v>
      </c>
      <c r="C3703" s="1">
        <v>10253</v>
      </c>
      <c r="D3703" s="6">
        <v>44894</v>
      </c>
      <c r="E3703" s="1">
        <v>128</v>
      </c>
      <c r="F3703" s="1" t="s">
        <v>68</v>
      </c>
      <c r="G3703" s="1" t="s">
        <v>73</v>
      </c>
      <c r="H3703" s="1" t="s">
        <v>1059</v>
      </c>
      <c r="I3703" s="1" t="s">
        <v>1086</v>
      </c>
      <c r="J3703" s="1" t="s">
        <v>1087</v>
      </c>
      <c r="K3703" s="1">
        <v>31.038477412900001</v>
      </c>
      <c r="L3703" s="1">
        <v>46.2356561609</v>
      </c>
      <c r="M3703" s="1">
        <v>7</v>
      </c>
      <c r="N3703" s="1" t="s">
        <v>90</v>
      </c>
      <c r="O3703" s="1">
        <v>2</v>
      </c>
      <c r="P3703" t="str">
        <f>_xlfn.CONCAT( YEAR(TblOrigin[[#This Row],[ODK_DateOfSubmission]]), "-",TEXT( MONTH(TblOrigin[[#This Row],[ODK_DateOfSubmission]]),"00"))</f>
        <v>2022-11</v>
      </c>
    </row>
    <row r="3704" spans="1:16" x14ac:dyDescent="0.25">
      <c r="A3704" s="13">
        <v>3504028</v>
      </c>
      <c r="B3704" s="1">
        <v>350402818</v>
      </c>
      <c r="C3704" s="1">
        <v>25526</v>
      </c>
      <c r="D3704" s="6">
        <v>44894</v>
      </c>
      <c r="E3704" s="1">
        <v>128</v>
      </c>
      <c r="F3704" s="1" t="s">
        <v>68</v>
      </c>
      <c r="G3704" s="1" t="s">
        <v>73</v>
      </c>
      <c r="H3704" s="1" t="s">
        <v>1059</v>
      </c>
      <c r="I3704" s="1" t="s">
        <v>1088</v>
      </c>
      <c r="J3704" s="1" t="s">
        <v>1039</v>
      </c>
      <c r="K3704" s="1">
        <v>31.036175809100001</v>
      </c>
      <c r="L3704" s="1">
        <v>46.220527480000001</v>
      </c>
      <c r="M3704" s="1">
        <v>55</v>
      </c>
      <c r="N3704" s="1" t="s">
        <v>90</v>
      </c>
      <c r="O3704" s="1">
        <v>10</v>
      </c>
      <c r="P3704" t="str">
        <f>_xlfn.CONCAT( YEAR(TblOrigin[[#This Row],[ODK_DateOfSubmission]]), "-",TEXT( MONTH(TblOrigin[[#This Row],[ODK_DateOfSubmission]]),"00"))</f>
        <v>2022-11</v>
      </c>
    </row>
    <row r="3705" spans="1:16" x14ac:dyDescent="0.25">
      <c r="A3705" s="13">
        <v>3504023</v>
      </c>
      <c r="B3705" s="1">
        <v>350402318</v>
      </c>
      <c r="C3705" s="1">
        <v>9448</v>
      </c>
      <c r="D3705" s="6">
        <v>44902</v>
      </c>
      <c r="E3705" s="1">
        <v>128</v>
      </c>
      <c r="F3705" s="1" t="s">
        <v>68</v>
      </c>
      <c r="G3705" s="1" t="s">
        <v>73</v>
      </c>
      <c r="H3705" s="1" t="s">
        <v>1059</v>
      </c>
      <c r="I3705" s="1" t="s">
        <v>1080</v>
      </c>
      <c r="J3705" s="1" t="s">
        <v>1081</v>
      </c>
      <c r="K3705" s="1">
        <v>31.027006973399999</v>
      </c>
      <c r="L3705" s="1">
        <v>46.228093038300003</v>
      </c>
      <c r="M3705" s="1">
        <v>69</v>
      </c>
      <c r="N3705" s="1" t="s">
        <v>90</v>
      </c>
      <c r="O3705" s="1">
        <v>24</v>
      </c>
      <c r="P3705" t="str">
        <f>_xlfn.CONCAT( YEAR(TblOrigin[[#This Row],[ODK_DateOfSubmission]]), "-",TEXT( MONTH(TblOrigin[[#This Row],[ODK_DateOfSubmission]]),"00"))</f>
        <v>2022-12</v>
      </c>
    </row>
    <row r="3706" spans="1:16" x14ac:dyDescent="0.25">
      <c r="A3706" s="13">
        <v>3504021</v>
      </c>
      <c r="B3706" s="1">
        <v>350402118</v>
      </c>
      <c r="C3706" s="1">
        <v>10335</v>
      </c>
      <c r="D3706" s="6">
        <v>44904</v>
      </c>
      <c r="E3706" s="1">
        <v>128</v>
      </c>
      <c r="F3706" s="1" t="s">
        <v>68</v>
      </c>
      <c r="G3706" s="1" t="s">
        <v>73</v>
      </c>
      <c r="H3706" s="1" t="s">
        <v>1059</v>
      </c>
      <c r="I3706" s="1" t="s">
        <v>1078</v>
      </c>
      <c r="J3706" s="1" t="s">
        <v>1079</v>
      </c>
      <c r="K3706" s="1">
        <v>31.0506383486</v>
      </c>
      <c r="L3706" s="1">
        <v>46.269343302599999</v>
      </c>
      <c r="M3706" s="1">
        <v>16</v>
      </c>
      <c r="N3706" s="1" t="s">
        <v>90</v>
      </c>
      <c r="O3706" s="1">
        <v>1</v>
      </c>
      <c r="P3706" t="str">
        <f>_xlfn.CONCAT( YEAR(TblOrigin[[#This Row],[ODK_DateOfSubmission]]), "-",TEXT( MONTH(TblOrigin[[#This Row],[ODK_DateOfSubmission]]),"00"))</f>
        <v>2022-12</v>
      </c>
    </row>
    <row r="3707" spans="1:16" x14ac:dyDescent="0.25">
      <c r="A3707" s="13">
        <v>3504025</v>
      </c>
      <c r="B3707" s="1">
        <v>350402518</v>
      </c>
      <c r="C3707" s="1">
        <v>10262</v>
      </c>
      <c r="D3707" s="6">
        <v>44888</v>
      </c>
      <c r="E3707" s="1">
        <v>128</v>
      </c>
      <c r="F3707" s="1" t="s">
        <v>68</v>
      </c>
      <c r="G3707" s="1" t="s">
        <v>73</v>
      </c>
      <c r="H3707" s="1" t="s">
        <v>1059</v>
      </c>
      <c r="I3707" s="1" t="s">
        <v>1084</v>
      </c>
      <c r="J3707" s="1" t="s">
        <v>1085</v>
      </c>
      <c r="K3707" s="1">
        <v>31.074394900600002</v>
      </c>
      <c r="L3707" s="1">
        <v>46.250142994800001</v>
      </c>
      <c r="M3707" s="1">
        <v>95</v>
      </c>
      <c r="N3707" s="1" t="s">
        <v>82</v>
      </c>
      <c r="O3707" s="1">
        <v>10</v>
      </c>
      <c r="P3707" t="str">
        <f>_xlfn.CONCAT( YEAR(TblOrigin[[#This Row],[ODK_DateOfSubmission]]), "-",TEXT( MONTH(TblOrigin[[#This Row],[ODK_DateOfSubmission]]),"00"))</f>
        <v>2022-11</v>
      </c>
    </row>
    <row r="3708" spans="1:16" x14ac:dyDescent="0.25">
      <c r="A3708" s="13">
        <v>3504033</v>
      </c>
      <c r="B3708" s="1">
        <v>350403318</v>
      </c>
      <c r="C3708" s="1">
        <v>10259</v>
      </c>
      <c r="D3708" s="6">
        <v>44902</v>
      </c>
      <c r="E3708" s="1">
        <v>128</v>
      </c>
      <c r="F3708" s="1" t="s">
        <v>68</v>
      </c>
      <c r="G3708" s="1" t="s">
        <v>73</v>
      </c>
      <c r="H3708" s="1" t="s">
        <v>1059</v>
      </c>
      <c r="I3708" s="1" t="s">
        <v>1094</v>
      </c>
      <c r="J3708" s="1" t="s">
        <v>1095</v>
      </c>
      <c r="K3708" s="1">
        <v>31.045411312199999</v>
      </c>
      <c r="L3708" s="1">
        <v>46.277832423</v>
      </c>
      <c r="M3708" s="1">
        <v>72</v>
      </c>
      <c r="N3708" s="1" t="s">
        <v>82</v>
      </c>
      <c r="O3708" s="1">
        <v>7</v>
      </c>
      <c r="P3708" t="str">
        <f>_xlfn.CONCAT( YEAR(TblOrigin[[#This Row],[ODK_DateOfSubmission]]), "-",TEXT( MONTH(TblOrigin[[#This Row],[ODK_DateOfSubmission]]),"00"))</f>
        <v>2022-12</v>
      </c>
    </row>
    <row r="3709" spans="1:16" x14ac:dyDescent="0.25">
      <c r="A3709" s="13">
        <v>3502016</v>
      </c>
      <c r="B3709" s="1">
        <v>350201618</v>
      </c>
      <c r="C3709" s="1">
        <v>34162</v>
      </c>
      <c r="D3709" s="6">
        <v>44900</v>
      </c>
      <c r="E3709" s="1">
        <v>128</v>
      </c>
      <c r="F3709" s="1" t="s">
        <v>68</v>
      </c>
      <c r="G3709" s="1" t="s">
        <v>81</v>
      </c>
      <c r="H3709" s="1" t="s">
        <v>1047</v>
      </c>
      <c r="I3709" s="1" t="s">
        <v>1440</v>
      </c>
      <c r="J3709" s="1" t="s">
        <v>1441</v>
      </c>
      <c r="K3709" s="1">
        <v>31.735530000000001</v>
      </c>
      <c r="L3709" s="1">
        <v>46.112045999999999</v>
      </c>
      <c r="M3709" s="1">
        <v>17</v>
      </c>
      <c r="N3709" s="1" t="s">
        <v>82</v>
      </c>
      <c r="O3709" s="1">
        <v>7</v>
      </c>
      <c r="P3709" t="str">
        <f>_xlfn.CONCAT( YEAR(TblOrigin[[#This Row],[ODK_DateOfSubmission]]), "-",TEXT( MONTH(TblOrigin[[#This Row],[ODK_DateOfSubmission]]),"00"))</f>
        <v>2022-12</v>
      </c>
    </row>
    <row r="3710" spans="1:16" x14ac:dyDescent="0.25">
      <c r="A3710" s="13">
        <v>3504054</v>
      </c>
      <c r="B3710" s="1">
        <v>350405418</v>
      </c>
      <c r="C3710" s="1">
        <v>9427</v>
      </c>
      <c r="D3710" s="6">
        <v>44906</v>
      </c>
      <c r="E3710" s="1">
        <v>128</v>
      </c>
      <c r="F3710" s="1" t="s">
        <v>68</v>
      </c>
      <c r="G3710" s="1" t="s">
        <v>73</v>
      </c>
      <c r="H3710" s="1" t="s">
        <v>1059</v>
      </c>
      <c r="I3710" s="1" t="s">
        <v>1110</v>
      </c>
      <c r="J3710" s="1" t="s">
        <v>1111</v>
      </c>
      <c r="K3710" s="1">
        <v>31.033617899999999</v>
      </c>
      <c r="L3710" s="1">
        <v>46.217652000000001</v>
      </c>
      <c r="M3710" s="1">
        <v>135</v>
      </c>
      <c r="N3710" s="1" t="s">
        <v>82</v>
      </c>
      <c r="O3710" s="1">
        <v>25</v>
      </c>
      <c r="P3710" t="str">
        <f>_xlfn.CONCAT( YEAR(TblOrigin[[#This Row],[ODK_DateOfSubmission]]), "-",TEXT( MONTH(TblOrigin[[#This Row],[ODK_DateOfSubmission]]),"00"))</f>
        <v>2022-12</v>
      </c>
    </row>
    <row r="3711" spans="1:16" x14ac:dyDescent="0.25">
      <c r="A3711" s="13">
        <v>3504011</v>
      </c>
      <c r="B3711" s="1">
        <v>350401118</v>
      </c>
      <c r="C3711" s="1">
        <v>10260</v>
      </c>
      <c r="D3711" s="6">
        <v>44906</v>
      </c>
      <c r="E3711" s="1">
        <v>128</v>
      </c>
      <c r="F3711" s="1" t="s">
        <v>68</v>
      </c>
      <c r="G3711" s="1" t="s">
        <v>73</v>
      </c>
      <c r="H3711" s="1" t="s">
        <v>1059</v>
      </c>
      <c r="I3711" s="1" t="s">
        <v>1066</v>
      </c>
      <c r="J3711" s="1" t="s">
        <v>1067</v>
      </c>
      <c r="K3711" s="1">
        <v>31.0087376</v>
      </c>
      <c r="L3711" s="1">
        <v>46.284794599999998</v>
      </c>
      <c r="M3711" s="1">
        <v>680</v>
      </c>
      <c r="N3711" s="1" t="s">
        <v>82</v>
      </c>
      <c r="O3711" s="1">
        <v>250</v>
      </c>
      <c r="P3711" t="str">
        <f>_xlfn.CONCAT( YEAR(TblOrigin[[#This Row],[ODK_DateOfSubmission]]), "-",TEXT( MONTH(TblOrigin[[#This Row],[ODK_DateOfSubmission]]),"00"))</f>
        <v>2022-12</v>
      </c>
    </row>
    <row r="3712" spans="1:16" x14ac:dyDescent="0.25">
      <c r="A3712" s="13">
        <v>3505011</v>
      </c>
      <c r="B3712" s="1">
        <v>350501118</v>
      </c>
      <c r="C3712" s="1">
        <v>9258</v>
      </c>
      <c r="D3712" s="6">
        <v>44906</v>
      </c>
      <c r="E3712" s="1">
        <v>128</v>
      </c>
      <c r="F3712" s="1" t="s">
        <v>68</v>
      </c>
      <c r="G3712" s="1" t="s">
        <v>77</v>
      </c>
      <c r="H3712" s="1" t="s">
        <v>1115</v>
      </c>
      <c r="I3712" s="1" t="s">
        <v>1126</v>
      </c>
      <c r="J3712" s="1" t="s">
        <v>1127</v>
      </c>
      <c r="K3712" s="1">
        <v>30.901869618300001</v>
      </c>
      <c r="L3712" s="1">
        <v>46.458244977299998</v>
      </c>
      <c r="M3712" s="1">
        <v>10</v>
      </c>
      <c r="N3712" s="1" t="s">
        <v>82</v>
      </c>
      <c r="O3712" s="1">
        <v>2</v>
      </c>
      <c r="P3712" t="str">
        <f>_xlfn.CONCAT( YEAR(TblOrigin[[#This Row],[ODK_DateOfSubmission]]), "-",TEXT( MONTH(TblOrigin[[#This Row],[ODK_DateOfSubmission]]),"00"))</f>
        <v>2022-12</v>
      </c>
    </row>
    <row r="3713" spans="1:16" x14ac:dyDescent="0.25">
      <c r="A3713" s="13">
        <v>3505004</v>
      </c>
      <c r="B3713" s="1">
        <v>350500418</v>
      </c>
      <c r="C3713" s="1">
        <v>25437</v>
      </c>
      <c r="D3713" s="6">
        <v>44879</v>
      </c>
      <c r="E3713" s="1">
        <v>128</v>
      </c>
      <c r="F3713" s="1" t="s">
        <v>68</v>
      </c>
      <c r="G3713" s="1" t="s">
        <v>77</v>
      </c>
      <c r="H3713" s="1" t="s">
        <v>1115</v>
      </c>
      <c r="I3713" s="1" t="s">
        <v>1074</v>
      </c>
      <c r="J3713" s="1" t="s">
        <v>1118</v>
      </c>
      <c r="K3713" s="1">
        <v>30.9061211</v>
      </c>
      <c r="L3713" s="1">
        <v>46.449381199999998</v>
      </c>
      <c r="M3713" s="1">
        <v>12</v>
      </c>
      <c r="N3713" s="1" t="s">
        <v>78</v>
      </c>
      <c r="O3713" s="1">
        <v>4</v>
      </c>
      <c r="P3713" t="str">
        <f>_xlfn.CONCAT( YEAR(TblOrigin[[#This Row],[ODK_DateOfSubmission]]), "-",TEXT( MONTH(TblOrigin[[#This Row],[ODK_DateOfSubmission]]),"00"))</f>
        <v>2022-11</v>
      </c>
    </row>
    <row r="3714" spans="1:16" x14ac:dyDescent="0.25">
      <c r="A3714" s="13">
        <v>3505001</v>
      </c>
      <c r="B3714" s="1">
        <v>350500118</v>
      </c>
      <c r="C3714" s="1">
        <v>9206</v>
      </c>
      <c r="D3714" s="6">
        <v>44906</v>
      </c>
      <c r="E3714" s="1">
        <v>128</v>
      </c>
      <c r="F3714" s="1" t="s">
        <v>68</v>
      </c>
      <c r="G3714" s="1" t="s">
        <v>77</v>
      </c>
      <c r="H3714" s="1" t="s">
        <v>1115</v>
      </c>
      <c r="I3714" s="1" t="s">
        <v>1430</v>
      </c>
      <c r="J3714" s="1" t="s">
        <v>1431</v>
      </c>
      <c r="K3714" s="1">
        <v>30.883621789100001</v>
      </c>
      <c r="L3714" s="1">
        <v>46.468149586599999</v>
      </c>
      <c r="M3714" s="1">
        <v>3</v>
      </c>
      <c r="N3714" s="1" t="s">
        <v>78</v>
      </c>
      <c r="O3714" s="1">
        <v>3</v>
      </c>
      <c r="P3714" t="str">
        <f>_xlfn.CONCAT( YEAR(TblOrigin[[#This Row],[ODK_DateOfSubmission]]), "-",TEXT( MONTH(TblOrigin[[#This Row],[ODK_DateOfSubmission]]),"00"))</f>
        <v>2022-12</v>
      </c>
    </row>
    <row r="3715" spans="1:16" x14ac:dyDescent="0.25">
      <c r="A3715" s="13">
        <v>3505003</v>
      </c>
      <c r="B3715" s="1">
        <v>350500318</v>
      </c>
      <c r="C3715" s="1">
        <v>25436</v>
      </c>
      <c r="D3715" s="6">
        <v>44906</v>
      </c>
      <c r="E3715" s="1">
        <v>128</v>
      </c>
      <c r="F3715" s="1" t="s">
        <v>68</v>
      </c>
      <c r="G3715" s="1" t="s">
        <v>77</v>
      </c>
      <c r="H3715" s="1" t="s">
        <v>1115</v>
      </c>
      <c r="I3715" s="1" t="s">
        <v>1116</v>
      </c>
      <c r="J3715" s="1" t="s">
        <v>1117</v>
      </c>
      <c r="K3715" s="1">
        <v>30.906636502200001</v>
      </c>
      <c r="L3715" s="1">
        <v>46.445979934699999</v>
      </c>
      <c r="M3715" s="1">
        <v>19</v>
      </c>
      <c r="N3715" s="1" t="s">
        <v>78</v>
      </c>
      <c r="O3715" s="1">
        <v>5</v>
      </c>
      <c r="P3715" t="str">
        <f>_xlfn.CONCAT( YEAR(TblOrigin[[#This Row],[ODK_DateOfSubmission]]), "-",TEXT( MONTH(TblOrigin[[#This Row],[ODK_DateOfSubmission]]),"00"))</f>
        <v>2022-12</v>
      </c>
    </row>
    <row r="3716" spans="1:16" x14ac:dyDescent="0.25">
      <c r="A3716" s="13">
        <v>3504046</v>
      </c>
      <c r="B3716" s="1">
        <v>350404618</v>
      </c>
      <c r="C3716" s="1">
        <v>10269</v>
      </c>
      <c r="D3716" s="6">
        <v>44906</v>
      </c>
      <c r="E3716" s="1">
        <v>128</v>
      </c>
      <c r="F3716" s="1" t="s">
        <v>68</v>
      </c>
      <c r="G3716" s="1" t="s">
        <v>73</v>
      </c>
      <c r="H3716" s="1" t="s">
        <v>1102</v>
      </c>
      <c r="I3716" s="1" t="s">
        <v>1103</v>
      </c>
      <c r="J3716" s="1" t="s">
        <v>1104</v>
      </c>
      <c r="K3716" s="1">
        <v>31.041901284200001</v>
      </c>
      <c r="L3716" s="1">
        <v>46.3069539022</v>
      </c>
      <c r="M3716" s="1">
        <v>41</v>
      </c>
      <c r="N3716" s="1" t="s">
        <v>78</v>
      </c>
      <c r="O3716" s="1">
        <v>4</v>
      </c>
      <c r="P3716" t="str">
        <f>_xlfn.CONCAT( YEAR(TblOrigin[[#This Row],[ODK_DateOfSubmission]]), "-",TEXT( MONTH(TblOrigin[[#This Row],[ODK_DateOfSubmission]]),"00"))</f>
        <v>2022-12</v>
      </c>
    </row>
    <row r="3717" spans="1:16" x14ac:dyDescent="0.25">
      <c r="A3717" s="13">
        <v>3504045</v>
      </c>
      <c r="B3717" s="1">
        <v>350404518</v>
      </c>
      <c r="C3717" s="1">
        <v>22344</v>
      </c>
      <c r="D3717" s="6">
        <v>44902</v>
      </c>
      <c r="E3717" s="1">
        <v>128</v>
      </c>
      <c r="F3717" s="1" t="s">
        <v>68</v>
      </c>
      <c r="G3717" s="1" t="s">
        <v>73</v>
      </c>
      <c r="H3717" s="1" t="s">
        <v>1059</v>
      </c>
      <c r="I3717" s="1" t="s">
        <v>1408</v>
      </c>
      <c r="J3717" s="1" t="s">
        <v>1409</v>
      </c>
      <c r="K3717" s="1">
        <v>31.048519000500001</v>
      </c>
      <c r="L3717" s="1">
        <v>46.257282930099997</v>
      </c>
      <c r="M3717" s="1">
        <v>7</v>
      </c>
      <c r="N3717" s="1" t="s">
        <v>78</v>
      </c>
      <c r="O3717" s="1">
        <v>3</v>
      </c>
      <c r="P3717" t="str">
        <f>_xlfn.CONCAT( YEAR(TblOrigin[[#This Row],[ODK_DateOfSubmission]]), "-",TEXT( MONTH(TblOrigin[[#This Row],[ODK_DateOfSubmission]]),"00"))</f>
        <v>2022-12</v>
      </c>
    </row>
    <row r="3718" spans="1:16" x14ac:dyDescent="0.25">
      <c r="A3718" s="13">
        <v>3505016</v>
      </c>
      <c r="B3718" s="1">
        <v>350501618</v>
      </c>
      <c r="C3718" s="1">
        <v>34161</v>
      </c>
      <c r="D3718" s="6">
        <v>44906</v>
      </c>
      <c r="E3718" s="1">
        <v>128</v>
      </c>
      <c r="F3718" s="1" t="s">
        <v>68</v>
      </c>
      <c r="G3718" s="1" t="s">
        <v>77</v>
      </c>
      <c r="H3718" s="1" t="s">
        <v>1115</v>
      </c>
      <c r="I3718" s="1" t="s">
        <v>1428</v>
      </c>
      <c r="J3718" s="1" t="s">
        <v>1429</v>
      </c>
      <c r="K3718" s="1">
        <v>30.880265143100001</v>
      </c>
      <c r="L3718" s="1">
        <v>46.454987385000003</v>
      </c>
      <c r="M3718" s="1">
        <v>10</v>
      </c>
      <c r="N3718" s="1" t="s">
        <v>78</v>
      </c>
      <c r="O3718" s="1">
        <v>4</v>
      </c>
      <c r="P3718" t="str">
        <f>_xlfn.CONCAT( YEAR(TblOrigin[[#This Row],[ODK_DateOfSubmission]]), "-",TEXT( MONTH(TblOrigin[[#This Row],[ODK_DateOfSubmission]]),"00"))</f>
        <v>2022-12</v>
      </c>
    </row>
    <row r="3719" spans="1:16" x14ac:dyDescent="0.25">
      <c r="A3719" s="13">
        <v>3505015</v>
      </c>
      <c r="B3719" s="1">
        <v>350501518</v>
      </c>
      <c r="C3719" s="1">
        <v>33811</v>
      </c>
      <c r="D3719" s="6">
        <v>44910</v>
      </c>
      <c r="E3719" s="1">
        <v>128</v>
      </c>
      <c r="F3719" s="1" t="s">
        <v>68</v>
      </c>
      <c r="G3719" s="1" t="s">
        <v>77</v>
      </c>
      <c r="H3719" s="1" t="s">
        <v>1128</v>
      </c>
      <c r="I3719" s="1" t="s">
        <v>1342</v>
      </c>
      <c r="J3719" s="1" t="s">
        <v>232</v>
      </c>
      <c r="K3719" s="1">
        <v>30.882387999999999</v>
      </c>
      <c r="L3719" s="1">
        <v>46.568722000000001</v>
      </c>
      <c r="M3719" s="1">
        <v>25</v>
      </c>
      <c r="N3719" s="1" t="s">
        <v>78</v>
      </c>
      <c r="O3719" s="1">
        <v>10</v>
      </c>
      <c r="P3719" t="str">
        <f>_xlfn.CONCAT( YEAR(TblOrigin[[#This Row],[ODK_DateOfSubmission]]), "-",TEXT( MONTH(TblOrigin[[#This Row],[ODK_DateOfSubmission]]),"00"))</f>
        <v>2022-12</v>
      </c>
    </row>
    <row r="3720" spans="1:16" x14ac:dyDescent="0.25">
      <c r="A3720" s="13">
        <v>3603080</v>
      </c>
      <c r="B3720" s="1">
        <v>360308018</v>
      </c>
      <c r="C3720" s="1">
        <v>25512</v>
      </c>
      <c r="D3720" s="6">
        <v>44904</v>
      </c>
      <c r="E3720" s="1">
        <v>128</v>
      </c>
      <c r="F3720" s="1" t="s">
        <v>96</v>
      </c>
      <c r="G3720" s="1" t="s">
        <v>173</v>
      </c>
      <c r="H3720" s="1" t="s">
        <v>1138</v>
      </c>
      <c r="I3720" s="1" t="s">
        <v>1578</v>
      </c>
      <c r="J3720" s="1" t="s">
        <v>1579</v>
      </c>
      <c r="K3720" s="1">
        <v>31.985894293800001</v>
      </c>
      <c r="L3720" s="1">
        <v>44.929391244900003</v>
      </c>
      <c r="M3720" s="1">
        <v>2</v>
      </c>
      <c r="N3720" s="1" t="s">
        <v>78</v>
      </c>
      <c r="O3720" s="1">
        <v>2</v>
      </c>
      <c r="P3720" t="str">
        <f>_xlfn.CONCAT( YEAR(TblOrigin[[#This Row],[ODK_DateOfSubmission]]), "-",TEXT( MONTH(TblOrigin[[#This Row],[ODK_DateOfSubmission]]),"00"))</f>
        <v>2022-12</v>
      </c>
    </row>
    <row r="3721" spans="1:16" x14ac:dyDescent="0.25">
      <c r="A3721" s="13">
        <v>3504011</v>
      </c>
      <c r="B3721" s="1">
        <v>350401118</v>
      </c>
      <c r="C3721" s="1">
        <v>10260</v>
      </c>
      <c r="D3721" s="6">
        <v>44906</v>
      </c>
      <c r="E3721" s="1">
        <v>128</v>
      </c>
      <c r="F3721" s="1" t="s">
        <v>68</v>
      </c>
      <c r="G3721" s="1" t="s">
        <v>73</v>
      </c>
      <c r="H3721" s="1" t="s">
        <v>1059</v>
      </c>
      <c r="I3721" s="1" t="s">
        <v>1066</v>
      </c>
      <c r="J3721" s="1" t="s">
        <v>1067</v>
      </c>
      <c r="K3721" s="1">
        <v>31.0087376</v>
      </c>
      <c r="L3721" s="1">
        <v>46.284794599999998</v>
      </c>
      <c r="M3721" s="1">
        <v>680</v>
      </c>
      <c r="N3721" s="1" t="s">
        <v>78</v>
      </c>
      <c r="O3721" s="1">
        <v>200</v>
      </c>
      <c r="P3721" t="str">
        <f>_xlfn.CONCAT( YEAR(TblOrigin[[#This Row],[ODK_DateOfSubmission]]), "-",TEXT( MONTH(TblOrigin[[#This Row],[ODK_DateOfSubmission]]),"00"))</f>
        <v>2022-12</v>
      </c>
    </row>
    <row r="3722" spans="1:16" x14ac:dyDescent="0.25">
      <c r="A3722" s="13">
        <v>3503001</v>
      </c>
      <c r="B3722" s="1">
        <v>350300118</v>
      </c>
      <c r="C3722" s="1">
        <v>10250</v>
      </c>
      <c r="D3722" s="6">
        <v>44878</v>
      </c>
      <c r="E3722" s="1">
        <v>128</v>
      </c>
      <c r="F3722" s="1" t="s">
        <v>68</v>
      </c>
      <c r="G3722" s="1" t="s">
        <v>86</v>
      </c>
      <c r="H3722" s="1" t="s">
        <v>1404</v>
      </c>
      <c r="I3722" s="1" t="s">
        <v>1476</v>
      </c>
      <c r="J3722" s="1" t="s">
        <v>1477</v>
      </c>
      <c r="K3722" s="1">
        <v>31.4359498874</v>
      </c>
      <c r="L3722" s="1">
        <v>46.172572526899998</v>
      </c>
      <c r="M3722" s="1">
        <v>1</v>
      </c>
      <c r="N3722" s="1" t="s">
        <v>78</v>
      </c>
      <c r="O3722" s="1">
        <v>1</v>
      </c>
      <c r="P3722" t="str">
        <f>_xlfn.CONCAT( YEAR(TblOrigin[[#This Row],[ODK_DateOfSubmission]]), "-",TEXT( MONTH(TblOrigin[[#This Row],[ODK_DateOfSubmission]]),"00"))</f>
        <v>2022-11</v>
      </c>
    </row>
    <row r="3723" spans="1:16" x14ac:dyDescent="0.25">
      <c r="A3723" s="13">
        <v>3504054</v>
      </c>
      <c r="B3723" s="1">
        <v>350405418</v>
      </c>
      <c r="C3723" s="1">
        <v>9427</v>
      </c>
      <c r="D3723" s="6">
        <v>44906</v>
      </c>
      <c r="E3723" s="1">
        <v>128</v>
      </c>
      <c r="F3723" s="1" t="s">
        <v>68</v>
      </c>
      <c r="G3723" s="1" t="s">
        <v>73</v>
      </c>
      <c r="H3723" s="1" t="s">
        <v>1059</v>
      </c>
      <c r="I3723" s="1" t="s">
        <v>1110</v>
      </c>
      <c r="J3723" s="1" t="s">
        <v>1111</v>
      </c>
      <c r="K3723" s="1">
        <v>31.033617899999999</v>
      </c>
      <c r="L3723" s="1">
        <v>46.217652000000001</v>
      </c>
      <c r="M3723" s="1">
        <v>135</v>
      </c>
      <c r="N3723" s="1" t="s">
        <v>78</v>
      </c>
      <c r="O3723" s="1">
        <v>50</v>
      </c>
      <c r="P3723" t="str">
        <f>_xlfn.CONCAT( YEAR(TblOrigin[[#This Row],[ODK_DateOfSubmission]]), "-",TEXT( MONTH(TblOrigin[[#This Row],[ODK_DateOfSubmission]]),"00"))</f>
        <v>2022-12</v>
      </c>
    </row>
    <row r="3724" spans="1:16" x14ac:dyDescent="0.25">
      <c r="A3724" s="13">
        <v>3504001</v>
      </c>
      <c r="B3724" s="1">
        <v>350400118</v>
      </c>
      <c r="C3724" s="1">
        <v>24494</v>
      </c>
      <c r="D3724" s="6">
        <v>44894</v>
      </c>
      <c r="E3724" s="1">
        <v>128</v>
      </c>
      <c r="F3724" s="1" t="s">
        <v>68</v>
      </c>
      <c r="G3724" s="1" t="s">
        <v>73</v>
      </c>
      <c r="H3724" s="1" t="s">
        <v>1059</v>
      </c>
      <c r="I3724" s="1" t="s">
        <v>1060</v>
      </c>
      <c r="J3724" s="1" t="s">
        <v>1061</v>
      </c>
      <c r="K3724" s="1">
        <v>31.027710880499999</v>
      </c>
      <c r="L3724" s="1">
        <v>46.218214741200001</v>
      </c>
      <c r="M3724" s="1">
        <v>45</v>
      </c>
      <c r="N3724" s="1" t="s">
        <v>78</v>
      </c>
      <c r="O3724" s="1">
        <v>10</v>
      </c>
      <c r="P3724" t="str">
        <f>_xlfn.CONCAT( YEAR(TblOrigin[[#This Row],[ODK_DateOfSubmission]]), "-",TEXT( MONTH(TblOrigin[[#This Row],[ODK_DateOfSubmission]]),"00"))</f>
        <v>2022-11</v>
      </c>
    </row>
    <row r="3725" spans="1:16" x14ac:dyDescent="0.25">
      <c r="A3725" s="13">
        <v>3504002</v>
      </c>
      <c r="B3725" s="1">
        <v>350400218</v>
      </c>
      <c r="C3725" s="1">
        <v>25529</v>
      </c>
      <c r="D3725" s="6">
        <v>44906</v>
      </c>
      <c r="E3725" s="1">
        <v>128</v>
      </c>
      <c r="F3725" s="1" t="s">
        <v>68</v>
      </c>
      <c r="G3725" s="1" t="s">
        <v>73</v>
      </c>
      <c r="H3725" s="1" t="s">
        <v>1059</v>
      </c>
      <c r="I3725" s="1" t="s">
        <v>1062</v>
      </c>
      <c r="J3725" s="1" t="s">
        <v>1063</v>
      </c>
      <c r="K3725" s="1">
        <v>31.033167288000001</v>
      </c>
      <c r="L3725" s="1">
        <v>46.273891712999998</v>
      </c>
      <c r="M3725" s="1">
        <v>9</v>
      </c>
      <c r="N3725" s="1" t="s">
        <v>78</v>
      </c>
      <c r="O3725" s="1">
        <v>4</v>
      </c>
      <c r="P3725" t="str">
        <f>_xlfn.CONCAT( YEAR(TblOrigin[[#This Row],[ODK_DateOfSubmission]]), "-",TEXT( MONTH(TblOrigin[[#This Row],[ODK_DateOfSubmission]]),"00"))</f>
        <v>2022-12</v>
      </c>
    </row>
    <row r="3726" spans="1:16" x14ac:dyDescent="0.25">
      <c r="A3726" s="13">
        <v>3504007</v>
      </c>
      <c r="B3726" s="1">
        <v>350400718</v>
      </c>
      <c r="C3726" s="1">
        <v>25525</v>
      </c>
      <c r="D3726" s="6">
        <v>44899</v>
      </c>
      <c r="E3726" s="1">
        <v>128</v>
      </c>
      <c r="F3726" s="1" t="s">
        <v>68</v>
      </c>
      <c r="G3726" s="1" t="s">
        <v>73</v>
      </c>
      <c r="H3726" s="1" t="s">
        <v>1059</v>
      </c>
      <c r="I3726" s="1" t="s">
        <v>1064</v>
      </c>
      <c r="J3726" s="1" t="s">
        <v>1065</v>
      </c>
      <c r="K3726" s="1">
        <v>31.027024004299999</v>
      </c>
      <c r="L3726" s="1">
        <v>46.241676675500003</v>
      </c>
      <c r="M3726" s="1">
        <v>40</v>
      </c>
      <c r="N3726" s="1" t="s">
        <v>78</v>
      </c>
      <c r="O3726" s="1">
        <v>12</v>
      </c>
      <c r="P3726" t="str">
        <f>_xlfn.CONCAT( YEAR(TblOrigin[[#This Row],[ODK_DateOfSubmission]]), "-",TEXT( MONTH(TblOrigin[[#This Row],[ODK_DateOfSubmission]]),"00"))</f>
        <v>2022-12</v>
      </c>
    </row>
    <row r="3727" spans="1:16" x14ac:dyDescent="0.25">
      <c r="A3727" s="13">
        <v>3502016</v>
      </c>
      <c r="B3727" s="1">
        <v>350201618</v>
      </c>
      <c r="C3727" s="1">
        <v>34162</v>
      </c>
      <c r="D3727" s="6">
        <v>44900</v>
      </c>
      <c r="E3727" s="1">
        <v>128</v>
      </c>
      <c r="F3727" s="1" t="s">
        <v>68</v>
      </c>
      <c r="G3727" s="1" t="s">
        <v>81</v>
      </c>
      <c r="H3727" s="1" t="s">
        <v>1047</v>
      </c>
      <c r="I3727" s="1" t="s">
        <v>1440</v>
      </c>
      <c r="J3727" s="1" t="s">
        <v>1441</v>
      </c>
      <c r="K3727" s="1">
        <v>31.735530000000001</v>
      </c>
      <c r="L3727" s="1">
        <v>46.112045999999999</v>
      </c>
      <c r="M3727" s="1">
        <v>17</v>
      </c>
      <c r="N3727" s="1" t="s">
        <v>78</v>
      </c>
      <c r="O3727" s="1">
        <v>3</v>
      </c>
      <c r="P3727" t="str">
        <f>_xlfn.CONCAT( YEAR(TblOrigin[[#This Row],[ODK_DateOfSubmission]]), "-",TEXT( MONTH(TblOrigin[[#This Row],[ODK_DateOfSubmission]]),"00"))</f>
        <v>2022-12</v>
      </c>
    </row>
    <row r="3728" spans="1:16" x14ac:dyDescent="0.25">
      <c r="A3728" s="13">
        <v>2704002</v>
      </c>
      <c r="B3728" s="1">
        <v>270400218</v>
      </c>
      <c r="C3728" s="1">
        <v>17752</v>
      </c>
      <c r="D3728" s="6">
        <v>44900</v>
      </c>
      <c r="E3728" s="1">
        <v>128</v>
      </c>
      <c r="F3728" s="1" t="s">
        <v>72</v>
      </c>
      <c r="G3728" s="1" t="s">
        <v>107</v>
      </c>
      <c r="H3728" s="1" t="s">
        <v>911</v>
      </c>
      <c r="I3728" s="1" t="s">
        <v>912</v>
      </c>
      <c r="J3728" s="1" t="s">
        <v>913</v>
      </c>
      <c r="K3728" s="1">
        <v>36.723600400000002</v>
      </c>
      <c r="L3728" s="1">
        <v>43.251962200000001</v>
      </c>
      <c r="M3728" s="1">
        <v>2</v>
      </c>
      <c r="N3728" s="1" t="s">
        <v>78</v>
      </c>
      <c r="O3728" s="1">
        <v>2</v>
      </c>
      <c r="P3728" t="str">
        <f>_xlfn.CONCAT( YEAR(TblOrigin[[#This Row],[ODK_DateOfSubmission]]), "-",TEXT( MONTH(TblOrigin[[#This Row],[ODK_DateOfSubmission]]),"00"))</f>
        <v>2022-12</v>
      </c>
    </row>
    <row r="3729" spans="1:16" x14ac:dyDescent="0.25">
      <c r="A3729" s="13">
        <v>1104058</v>
      </c>
      <c r="B3729" s="1">
        <v>110405818</v>
      </c>
      <c r="C3729" s="1">
        <v>32027</v>
      </c>
      <c r="D3729" s="6">
        <v>44909</v>
      </c>
      <c r="E3729" s="1">
        <v>128</v>
      </c>
      <c r="F3729" s="1" t="s">
        <v>89</v>
      </c>
      <c r="G3729" s="1" t="s">
        <v>162</v>
      </c>
      <c r="H3729" s="1" t="s">
        <v>618</v>
      </c>
      <c r="I3729" s="1" t="s">
        <v>1764</v>
      </c>
      <c r="J3729" s="1" t="s">
        <v>1765</v>
      </c>
      <c r="K3729" s="1">
        <v>37.146638500000002</v>
      </c>
      <c r="L3729" s="1">
        <v>42.647047899999997</v>
      </c>
      <c r="M3729" s="1">
        <v>4</v>
      </c>
      <c r="N3729" s="1" t="s">
        <v>78</v>
      </c>
      <c r="O3729" s="1">
        <v>2</v>
      </c>
      <c r="P3729" t="str">
        <f>_xlfn.CONCAT( YEAR(TblOrigin[[#This Row],[ODK_DateOfSubmission]]), "-",TEXT( MONTH(TblOrigin[[#This Row],[ODK_DateOfSubmission]]),"00"))</f>
        <v>2022-12</v>
      </c>
    </row>
    <row r="3730" spans="1:16" x14ac:dyDescent="0.25">
      <c r="A3730" s="13">
        <v>1104064</v>
      </c>
      <c r="B3730" s="1">
        <v>110406418</v>
      </c>
      <c r="C3730" s="1">
        <v>32033</v>
      </c>
      <c r="D3730" s="6">
        <v>44909</v>
      </c>
      <c r="E3730" s="1">
        <v>128</v>
      </c>
      <c r="F3730" s="1" t="s">
        <v>89</v>
      </c>
      <c r="G3730" s="1" t="s">
        <v>162</v>
      </c>
      <c r="H3730" s="1" t="s">
        <v>618</v>
      </c>
      <c r="I3730" s="1" t="s">
        <v>1766</v>
      </c>
      <c r="J3730" s="1" t="s">
        <v>1767</v>
      </c>
      <c r="K3730" s="1">
        <v>37.167133800000002</v>
      </c>
      <c r="L3730" s="1">
        <v>42.687587800000003</v>
      </c>
      <c r="M3730" s="1">
        <v>3</v>
      </c>
      <c r="N3730" s="1" t="s">
        <v>78</v>
      </c>
      <c r="O3730" s="1">
        <v>3</v>
      </c>
      <c r="P3730" t="str">
        <f>_xlfn.CONCAT( YEAR(TblOrigin[[#This Row],[ODK_DateOfSubmission]]), "-",TEXT( MONTH(TblOrigin[[#This Row],[ODK_DateOfSubmission]]),"00"))</f>
        <v>2022-12</v>
      </c>
    </row>
    <row r="3731" spans="1:16" x14ac:dyDescent="0.25">
      <c r="A3731" s="13">
        <v>1102003</v>
      </c>
      <c r="B3731" s="1">
        <v>110200318</v>
      </c>
      <c r="C3731" s="1">
        <v>26054</v>
      </c>
      <c r="D3731" s="6">
        <v>44917</v>
      </c>
      <c r="E3731" s="1">
        <v>128</v>
      </c>
      <c r="F3731" s="1" t="s">
        <v>89</v>
      </c>
      <c r="G3731" s="1" t="s">
        <v>89</v>
      </c>
      <c r="H3731" s="1" t="s">
        <v>556</v>
      </c>
      <c r="I3731" s="1" t="s">
        <v>561</v>
      </c>
      <c r="J3731" s="1" t="s">
        <v>562</v>
      </c>
      <c r="K3731" s="1">
        <v>36.869495999999998</v>
      </c>
      <c r="L3731" s="1">
        <v>42.982708799999997</v>
      </c>
      <c r="M3731" s="1">
        <v>2</v>
      </c>
      <c r="N3731" s="1" t="s">
        <v>78</v>
      </c>
      <c r="O3731" s="1">
        <v>2</v>
      </c>
      <c r="P3731" t="str">
        <f>_xlfn.CONCAT( YEAR(TblOrigin[[#This Row],[ODK_DateOfSubmission]]), "-",TEXT( MONTH(TblOrigin[[#This Row],[ODK_DateOfSubmission]]),"00"))</f>
        <v>2022-12</v>
      </c>
    </row>
    <row r="3732" spans="1:16" x14ac:dyDescent="0.25">
      <c r="A3732" s="13">
        <v>1104013</v>
      </c>
      <c r="B3732" s="1">
        <v>110401318</v>
      </c>
      <c r="C3732" s="1">
        <v>8084</v>
      </c>
      <c r="D3732" s="6">
        <v>44909</v>
      </c>
      <c r="E3732" s="1">
        <v>128</v>
      </c>
      <c r="F3732" s="1" t="s">
        <v>89</v>
      </c>
      <c r="G3732" s="1" t="s">
        <v>162</v>
      </c>
      <c r="H3732" s="1" t="s">
        <v>616</v>
      </c>
      <c r="I3732" s="1" t="s">
        <v>616</v>
      </c>
      <c r="J3732" s="1" t="s">
        <v>617</v>
      </c>
      <c r="K3732" s="1">
        <v>37.1976206</v>
      </c>
      <c r="L3732" s="1">
        <v>42.820839300000003</v>
      </c>
      <c r="M3732" s="1">
        <v>1</v>
      </c>
      <c r="N3732" s="1" t="s">
        <v>78</v>
      </c>
      <c r="O3732" s="1">
        <v>1</v>
      </c>
      <c r="P3732" t="str">
        <f>_xlfn.CONCAT( YEAR(TblOrigin[[#This Row],[ODK_DateOfSubmission]]), "-",TEXT( MONTH(TblOrigin[[#This Row],[ODK_DateOfSubmission]]),"00"))</f>
        <v>2022-12</v>
      </c>
    </row>
    <row r="3733" spans="1:16" x14ac:dyDescent="0.25">
      <c r="A3733" s="13">
        <v>1104056</v>
      </c>
      <c r="B3733" s="1">
        <v>110405618</v>
      </c>
      <c r="C3733" s="1">
        <v>32025</v>
      </c>
      <c r="D3733" s="6">
        <v>44909</v>
      </c>
      <c r="E3733" s="1">
        <v>128</v>
      </c>
      <c r="F3733" s="1" t="s">
        <v>89</v>
      </c>
      <c r="G3733" s="1" t="s">
        <v>162</v>
      </c>
      <c r="H3733" s="1" t="s">
        <v>618</v>
      </c>
      <c r="I3733" s="1" t="s">
        <v>1762</v>
      </c>
      <c r="J3733" s="1" t="s">
        <v>1763</v>
      </c>
      <c r="K3733" s="1">
        <v>37.141084599999999</v>
      </c>
      <c r="L3733" s="1">
        <v>42.688218999999997</v>
      </c>
      <c r="M3733" s="1">
        <v>2</v>
      </c>
      <c r="N3733" s="1" t="s">
        <v>78</v>
      </c>
      <c r="O3733" s="1">
        <v>2</v>
      </c>
      <c r="P3733" t="str">
        <f>_xlfn.CONCAT( YEAR(TblOrigin[[#This Row],[ODK_DateOfSubmission]]), "-",TEXT( MONTH(TblOrigin[[#This Row],[ODK_DateOfSubmission]]),"00"))</f>
        <v>2022-12</v>
      </c>
    </row>
    <row r="3734" spans="1:16" x14ac:dyDescent="0.25">
      <c r="A3734" s="13">
        <v>3503009</v>
      </c>
      <c r="B3734" s="1">
        <v>350300918</v>
      </c>
      <c r="C3734" s="1">
        <v>9822</v>
      </c>
      <c r="D3734" s="6">
        <v>44879</v>
      </c>
      <c r="E3734" s="1">
        <v>128</v>
      </c>
      <c r="F3734" s="1" t="s">
        <v>68</v>
      </c>
      <c r="G3734" s="1" t="s">
        <v>86</v>
      </c>
      <c r="H3734" s="1" t="s">
        <v>1404</v>
      </c>
      <c r="I3734" s="1" t="s">
        <v>1410</v>
      </c>
      <c r="J3734" s="1" t="s">
        <v>1411</v>
      </c>
      <c r="K3734" s="1">
        <v>31.403907212699998</v>
      </c>
      <c r="L3734" s="1">
        <v>46.175491096099996</v>
      </c>
      <c r="M3734" s="1">
        <v>2</v>
      </c>
      <c r="N3734" s="1" t="s">
        <v>78</v>
      </c>
      <c r="O3734" s="1">
        <v>1</v>
      </c>
      <c r="P3734" t="str">
        <f>_xlfn.CONCAT( YEAR(TblOrigin[[#This Row],[ODK_DateOfSubmission]]), "-",TEXT( MONTH(TblOrigin[[#This Row],[ODK_DateOfSubmission]]),"00"))</f>
        <v>2022-11</v>
      </c>
    </row>
    <row r="3735" spans="1:16" x14ac:dyDescent="0.25">
      <c r="A3735" s="13">
        <v>3503015</v>
      </c>
      <c r="B3735" s="1">
        <v>350301518</v>
      </c>
      <c r="C3735" s="1">
        <v>33805</v>
      </c>
      <c r="D3735" s="6">
        <v>44878</v>
      </c>
      <c r="E3735" s="1">
        <v>128</v>
      </c>
      <c r="F3735" s="1" t="s">
        <v>68</v>
      </c>
      <c r="G3735" s="1" t="s">
        <v>86</v>
      </c>
      <c r="H3735" s="1" t="s">
        <v>1474</v>
      </c>
      <c r="I3735" s="1" t="s">
        <v>1475</v>
      </c>
      <c r="J3735" s="1" t="s">
        <v>216</v>
      </c>
      <c r="K3735" s="1">
        <v>31.295843999999999</v>
      </c>
      <c r="L3735" s="1">
        <v>46.233044999999997</v>
      </c>
      <c r="M3735" s="1">
        <v>3</v>
      </c>
      <c r="N3735" s="1" t="s">
        <v>78</v>
      </c>
      <c r="O3735" s="1">
        <v>1</v>
      </c>
      <c r="P3735" t="str">
        <f>_xlfn.CONCAT( YEAR(TblOrigin[[#This Row],[ODK_DateOfSubmission]]), "-",TEXT( MONTH(TblOrigin[[#This Row],[ODK_DateOfSubmission]]),"00"))</f>
        <v>2022-11</v>
      </c>
    </row>
    <row r="3736" spans="1:16" x14ac:dyDescent="0.25">
      <c r="A3736" s="13">
        <v>3502018</v>
      </c>
      <c r="B3736" s="1">
        <v>350201818</v>
      </c>
      <c r="C3736" s="1">
        <v>10289</v>
      </c>
      <c r="D3736" s="6">
        <v>44900</v>
      </c>
      <c r="E3736" s="1">
        <v>128</v>
      </c>
      <c r="F3736" s="1" t="s">
        <v>68</v>
      </c>
      <c r="G3736" s="1" t="s">
        <v>81</v>
      </c>
      <c r="H3736" s="1" t="s">
        <v>1047</v>
      </c>
      <c r="I3736" s="1" t="s">
        <v>1088</v>
      </c>
      <c r="J3736" s="1" t="s">
        <v>1510</v>
      </c>
      <c r="K3736" s="1">
        <v>31.715143000000001</v>
      </c>
      <c r="L3736" s="1">
        <v>46.098461</v>
      </c>
      <c r="M3736" s="1">
        <v>8</v>
      </c>
      <c r="N3736" s="1" t="s">
        <v>78</v>
      </c>
      <c r="O3736" s="1">
        <v>2</v>
      </c>
      <c r="P3736" t="str">
        <f>_xlfn.CONCAT( YEAR(TblOrigin[[#This Row],[ODK_DateOfSubmission]]), "-",TEXT( MONTH(TblOrigin[[#This Row],[ODK_DateOfSubmission]]),"00"))</f>
        <v>2022-12</v>
      </c>
    </row>
    <row r="3737" spans="1:16" x14ac:dyDescent="0.25">
      <c r="A3737" s="13">
        <v>3502003</v>
      </c>
      <c r="B3737" s="1">
        <v>350200318</v>
      </c>
      <c r="C3737" s="1">
        <v>24722</v>
      </c>
      <c r="D3737" s="6">
        <v>44900</v>
      </c>
      <c r="E3737" s="1">
        <v>128</v>
      </c>
      <c r="F3737" s="1" t="s">
        <v>68</v>
      </c>
      <c r="G3737" s="1" t="s">
        <v>81</v>
      </c>
      <c r="H3737" s="1" t="s">
        <v>1047</v>
      </c>
      <c r="I3737" s="1" t="s">
        <v>1051</v>
      </c>
      <c r="J3737" s="1" t="s">
        <v>897</v>
      </c>
      <c r="K3737" s="1">
        <v>31.711529196499999</v>
      </c>
      <c r="L3737" s="1">
        <v>46.124556874</v>
      </c>
      <c r="M3737" s="1">
        <v>9</v>
      </c>
      <c r="N3737" s="1" t="s">
        <v>78</v>
      </c>
      <c r="O3737" s="1">
        <v>4</v>
      </c>
      <c r="P3737" t="str">
        <f>_xlfn.CONCAT( YEAR(TblOrigin[[#This Row],[ODK_DateOfSubmission]]), "-",TEXT( MONTH(TblOrigin[[#This Row],[ODK_DateOfSubmission]]),"00"))</f>
        <v>2022-12</v>
      </c>
    </row>
    <row r="3738" spans="1:16" x14ac:dyDescent="0.25">
      <c r="A3738" s="13">
        <v>3504034</v>
      </c>
      <c r="B3738" s="1">
        <v>350403418</v>
      </c>
      <c r="C3738" s="1">
        <v>24742</v>
      </c>
      <c r="D3738" s="6">
        <v>44888</v>
      </c>
      <c r="E3738" s="1">
        <v>128</v>
      </c>
      <c r="F3738" s="1" t="s">
        <v>68</v>
      </c>
      <c r="G3738" s="1" t="s">
        <v>73</v>
      </c>
      <c r="H3738" s="1" t="s">
        <v>1059</v>
      </c>
      <c r="I3738" s="1" t="s">
        <v>1437</v>
      </c>
      <c r="J3738" s="1" t="s">
        <v>1438</v>
      </c>
      <c r="K3738" s="1">
        <v>31.060090237699999</v>
      </c>
      <c r="L3738" s="1">
        <v>46.277220867600001</v>
      </c>
      <c r="M3738" s="1">
        <v>1</v>
      </c>
      <c r="N3738" s="1" t="s">
        <v>78</v>
      </c>
      <c r="O3738" s="1">
        <v>1</v>
      </c>
      <c r="P3738" t="str">
        <f>_xlfn.CONCAT( YEAR(TblOrigin[[#This Row],[ODK_DateOfSubmission]]), "-",TEXT( MONTH(TblOrigin[[#This Row],[ODK_DateOfSubmission]]),"00"))</f>
        <v>2022-11</v>
      </c>
    </row>
    <row r="3739" spans="1:16" x14ac:dyDescent="0.25">
      <c r="A3739" s="13">
        <v>3504036</v>
      </c>
      <c r="B3739" s="1">
        <v>350403618</v>
      </c>
      <c r="C3739" s="1">
        <v>23683</v>
      </c>
      <c r="D3739" s="6">
        <v>44904</v>
      </c>
      <c r="E3739" s="1">
        <v>128</v>
      </c>
      <c r="F3739" s="1" t="s">
        <v>68</v>
      </c>
      <c r="G3739" s="1" t="s">
        <v>73</v>
      </c>
      <c r="H3739" s="1" t="s">
        <v>1059</v>
      </c>
      <c r="I3739" s="1" t="s">
        <v>1096</v>
      </c>
      <c r="J3739" s="1" t="s">
        <v>1097</v>
      </c>
      <c r="K3739" s="1">
        <v>31.03290329</v>
      </c>
      <c r="L3739" s="1">
        <v>46.251552429999997</v>
      </c>
      <c r="M3739" s="1">
        <v>8</v>
      </c>
      <c r="N3739" s="1" t="s">
        <v>78</v>
      </c>
      <c r="O3739" s="1">
        <v>4</v>
      </c>
      <c r="P3739" t="str">
        <f>_xlfn.CONCAT( YEAR(TblOrigin[[#This Row],[ODK_DateOfSubmission]]), "-",TEXT( MONTH(TblOrigin[[#This Row],[ODK_DateOfSubmission]]),"00"))</f>
        <v>2022-12</v>
      </c>
    </row>
    <row r="3740" spans="1:16" x14ac:dyDescent="0.25">
      <c r="A3740" s="13">
        <v>3504033</v>
      </c>
      <c r="B3740" s="1">
        <v>350403318</v>
      </c>
      <c r="C3740" s="1">
        <v>10259</v>
      </c>
      <c r="D3740" s="6">
        <v>44902</v>
      </c>
      <c r="E3740" s="1">
        <v>128</v>
      </c>
      <c r="F3740" s="1" t="s">
        <v>68</v>
      </c>
      <c r="G3740" s="1" t="s">
        <v>73</v>
      </c>
      <c r="H3740" s="1" t="s">
        <v>1059</v>
      </c>
      <c r="I3740" s="1" t="s">
        <v>1094</v>
      </c>
      <c r="J3740" s="1" t="s">
        <v>1095</v>
      </c>
      <c r="K3740" s="1">
        <v>31.045411312199999</v>
      </c>
      <c r="L3740" s="1">
        <v>46.277832423</v>
      </c>
      <c r="M3740" s="1">
        <v>72</v>
      </c>
      <c r="N3740" s="1" t="s">
        <v>78</v>
      </c>
      <c r="O3740" s="1">
        <v>15</v>
      </c>
      <c r="P3740" t="str">
        <f>_xlfn.CONCAT( YEAR(TblOrigin[[#This Row],[ODK_DateOfSubmission]]), "-",TEXT( MONTH(TblOrigin[[#This Row],[ODK_DateOfSubmission]]),"00"))</f>
        <v>2022-12</v>
      </c>
    </row>
    <row r="3741" spans="1:16" x14ac:dyDescent="0.25">
      <c r="A3741" s="13">
        <v>3504032</v>
      </c>
      <c r="B3741" s="1">
        <v>350403218</v>
      </c>
      <c r="C3741" s="1">
        <v>24750</v>
      </c>
      <c r="D3741" s="6">
        <v>44888</v>
      </c>
      <c r="E3741" s="1">
        <v>128</v>
      </c>
      <c r="F3741" s="1" t="s">
        <v>68</v>
      </c>
      <c r="G3741" s="1" t="s">
        <v>73</v>
      </c>
      <c r="H3741" s="1" t="s">
        <v>1059</v>
      </c>
      <c r="I3741" s="1" t="s">
        <v>1092</v>
      </c>
      <c r="J3741" s="1" t="s">
        <v>1093</v>
      </c>
      <c r="K3741" s="1">
        <v>31.034273341199999</v>
      </c>
      <c r="L3741" s="1">
        <v>46.238222611899999</v>
      </c>
      <c r="M3741" s="1">
        <v>9</v>
      </c>
      <c r="N3741" s="1" t="s">
        <v>78</v>
      </c>
      <c r="O3741" s="1">
        <v>4</v>
      </c>
      <c r="P3741" t="str">
        <f>_xlfn.CONCAT( YEAR(TblOrigin[[#This Row],[ODK_DateOfSubmission]]), "-",TEXT( MONTH(TblOrigin[[#This Row],[ODK_DateOfSubmission]]),"00"))</f>
        <v>2022-11</v>
      </c>
    </row>
    <row r="3742" spans="1:16" x14ac:dyDescent="0.25">
      <c r="A3742" s="13">
        <v>3504039</v>
      </c>
      <c r="B3742" s="1">
        <v>350403918</v>
      </c>
      <c r="C3742" s="1">
        <v>25531</v>
      </c>
      <c r="D3742" s="6">
        <v>44879</v>
      </c>
      <c r="E3742" s="1">
        <v>128</v>
      </c>
      <c r="F3742" s="1" t="s">
        <v>68</v>
      </c>
      <c r="G3742" s="1" t="s">
        <v>73</v>
      </c>
      <c r="H3742" s="1" t="s">
        <v>1059</v>
      </c>
      <c r="I3742" s="1" t="s">
        <v>1492</v>
      </c>
      <c r="J3742" s="1" t="s">
        <v>1493</v>
      </c>
      <c r="K3742" s="1">
        <v>31.046486166099999</v>
      </c>
      <c r="L3742" s="1">
        <v>46.2332439666</v>
      </c>
      <c r="M3742" s="1">
        <v>7</v>
      </c>
      <c r="N3742" s="1" t="s">
        <v>78</v>
      </c>
      <c r="O3742" s="1">
        <v>7</v>
      </c>
      <c r="P3742" t="str">
        <f>_xlfn.CONCAT( YEAR(TblOrigin[[#This Row],[ODK_DateOfSubmission]]), "-",TEXT( MONTH(TblOrigin[[#This Row],[ODK_DateOfSubmission]]),"00"))</f>
        <v>2022-11</v>
      </c>
    </row>
    <row r="3743" spans="1:16" x14ac:dyDescent="0.25">
      <c r="A3743" s="13">
        <v>3504041</v>
      </c>
      <c r="B3743" s="1">
        <v>350404118</v>
      </c>
      <c r="C3743" s="1">
        <v>25533</v>
      </c>
      <c r="D3743" s="6">
        <v>44894</v>
      </c>
      <c r="E3743" s="1">
        <v>128</v>
      </c>
      <c r="F3743" s="1" t="s">
        <v>68</v>
      </c>
      <c r="G3743" s="1" t="s">
        <v>73</v>
      </c>
      <c r="H3743" s="1" t="s">
        <v>1059</v>
      </c>
      <c r="I3743" s="1" t="s">
        <v>1098</v>
      </c>
      <c r="J3743" s="1" t="s">
        <v>1099</v>
      </c>
      <c r="K3743" s="1">
        <v>31.080862144499999</v>
      </c>
      <c r="L3743" s="1">
        <v>46.240087203599998</v>
      </c>
      <c r="M3743" s="1">
        <v>124</v>
      </c>
      <c r="N3743" s="1" t="s">
        <v>78</v>
      </c>
      <c r="O3743" s="1">
        <v>27</v>
      </c>
      <c r="P3743" t="str">
        <f>_xlfn.CONCAT( YEAR(TblOrigin[[#This Row],[ODK_DateOfSubmission]]), "-",TEXT( MONTH(TblOrigin[[#This Row],[ODK_DateOfSubmission]]),"00"))</f>
        <v>2022-11</v>
      </c>
    </row>
    <row r="3744" spans="1:16" x14ac:dyDescent="0.25">
      <c r="A3744" s="13">
        <v>3504027</v>
      </c>
      <c r="B3744" s="1">
        <v>350402718</v>
      </c>
      <c r="C3744" s="1">
        <v>24885</v>
      </c>
      <c r="D3744" s="6">
        <v>44893</v>
      </c>
      <c r="E3744" s="1">
        <v>128</v>
      </c>
      <c r="F3744" s="1" t="s">
        <v>68</v>
      </c>
      <c r="G3744" s="1" t="s">
        <v>73</v>
      </c>
      <c r="H3744" s="1" t="s">
        <v>1059</v>
      </c>
      <c r="I3744" s="1" t="s">
        <v>1488</v>
      </c>
      <c r="J3744" s="1" t="s">
        <v>1125</v>
      </c>
      <c r="K3744" s="1">
        <v>31.061467899099998</v>
      </c>
      <c r="L3744" s="1">
        <v>46.278157583599999</v>
      </c>
      <c r="M3744" s="1">
        <v>3</v>
      </c>
      <c r="N3744" s="1" t="s">
        <v>78</v>
      </c>
      <c r="O3744" s="1">
        <v>3</v>
      </c>
      <c r="P3744" t="str">
        <f>_xlfn.CONCAT( YEAR(TblOrigin[[#This Row],[ODK_DateOfSubmission]]), "-",TEXT( MONTH(TblOrigin[[#This Row],[ODK_DateOfSubmission]]),"00"))</f>
        <v>2022-11</v>
      </c>
    </row>
    <row r="3745" spans="1:16" x14ac:dyDescent="0.25">
      <c r="A3745" s="13">
        <v>3504028</v>
      </c>
      <c r="B3745" s="1">
        <v>350402818</v>
      </c>
      <c r="C3745" s="1">
        <v>25526</v>
      </c>
      <c r="D3745" s="6">
        <v>44894</v>
      </c>
      <c r="E3745" s="1">
        <v>128</v>
      </c>
      <c r="F3745" s="1" t="s">
        <v>68</v>
      </c>
      <c r="G3745" s="1" t="s">
        <v>73</v>
      </c>
      <c r="H3745" s="1" t="s">
        <v>1059</v>
      </c>
      <c r="I3745" s="1" t="s">
        <v>1088</v>
      </c>
      <c r="J3745" s="1" t="s">
        <v>1039</v>
      </c>
      <c r="K3745" s="1">
        <v>31.036175809100001</v>
      </c>
      <c r="L3745" s="1">
        <v>46.220527480000001</v>
      </c>
      <c r="M3745" s="1">
        <v>55</v>
      </c>
      <c r="N3745" s="1" t="s">
        <v>78</v>
      </c>
      <c r="O3745" s="1">
        <v>13</v>
      </c>
      <c r="P3745" t="str">
        <f>_xlfn.CONCAT( YEAR(TblOrigin[[#This Row],[ODK_DateOfSubmission]]), "-",TEXT( MONTH(TblOrigin[[#This Row],[ODK_DateOfSubmission]]),"00"))</f>
        <v>2022-11</v>
      </c>
    </row>
    <row r="3746" spans="1:16" x14ac:dyDescent="0.25">
      <c r="A3746" s="13">
        <v>3504018</v>
      </c>
      <c r="B3746" s="1">
        <v>350401818</v>
      </c>
      <c r="C3746" s="1">
        <v>24741</v>
      </c>
      <c r="D3746" s="6">
        <v>44902</v>
      </c>
      <c r="E3746" s="1">
        <v>128</v>
      </c>
      <c r="F3746" s="1" t="s">
        <v>68</v>
      </c>
      <c r="G3746" s="1" t="s">
        <v>73</v>
      </c>
      <c r="H3746" s="1" t="s">
        <v>1059</v>
      </c>
      <c r="I3746" s="1" t="s">
        <v>1484</v>
      </c>
      <c r="J3746" s="1" t="s">
        <v>1485</v>
      </c>
      <c r="K3746" s="1">
        <v>31.0447764918</v>
      </c>
      <c r="L3746" s="1">
        <v>46.249576203399997</v>
      </c>
      <c r="M3746" s="1">
        <v>1</v>
      </c>
      <c r="N3746" s="1" t="s">
        <v>78</v>
      </c>
      <c r="O3746" s="1">
        <v>1</v>
      </c>
      <c r="P3746" t="str">
        <f>_xlfn.CONCAT( YEAR(TblOrigin[[#This Row],[ODK_DateOfSubmission]]), "-",TEXT( MONTH(TblOrigin[[#This Row],[ODK_DateOfSubmission]]),"00"))</f>
        <v>2022-12</v>
      </c>
    </row>
    <row r="3747" spans="1:16" x14ac:dyDescent="0.25">
      <c r="A3747" s="13">
        <v>3504025</v>
      </c>
      <c r="B3747" s="1">
        <v>350402518</v>
      </c>
      <c r="C3747" s="1">
        <v>10262</v>
      </c>
      <c r="D3747" s="6">
        <v>44888</v>
      </c>
      <c r="E3747" s="1">
        <v>128</v>
      </c>
      <c r="F3747" s="1" t="s">
        <v>68</v>
      </c>
      <c r="G3747" s="1" t="s">
        <v>73</v>
      </c>
      <c r="H3747" s="1" t="s">
        <v>1059</v>
      </c>
      <c r="I3747" s="1" t="s">
        <v>1084</v>
      </c>
      <c r="J3747" s="1" t="s">
        <v>1085</v>
      </c>
      <c r="K3747" s="1">
        <v>31.074394900600002</v>
      </c>
      <c r="L3747" s="1">
        <v>46.250142994800001</v>
      </c>
      <c r="M3747" s="1">
        <v>95</v>
      </c>
      <c r="N3747" s="1" t="s">
        <v>78</v>
      </c>
      <c r="O3747" s="1">
        <v>35</v>
      </c>
      <c r="P3747" t="str">
        <f>_xlfn.CONCAT( YEAR(TblOrigin[[#This Row],[ODK_DateOfSubmission]]), "-",TEXT( MONTH(TblOrigin[[#This Row],[ODK_DateOfSubmission]]),"00"))</f>
        <v>2022-11</v>
      </c>
    </row>
    <row r="3748" spans="1:16" x14ac:dyDescent="0.25">
      <c r="A3748" s="13">
        <v>3504024</v>
      </c>
      <c r="B3748" s="1">
        <v>350402418</v>
      </c>
      <c r="C3748" s="1">
        <v>9396</v>
      </c>
      <c r="D3748" s="6">
        <v>44904</v>
      </c>
      <c r="E3748" s="1">
        <v>128</v>
      </c>
      <c r="F3748" s="1" t="s">
        <v>68</v>
      </c>
      <c r="G3748" s="1" t="s">
        <v>73</v>
      </c>
      <c r="H3748" s="1" t="s">
        <v>1059</v>
      </c>
      <c r="I3748" s="1" t="s">
        <v>1082</v>
      </c>
      <c r="J3748" s="1" t="s">
        <v>1083</v>
      </c>
      <c r="K3748" s="1">
        <v>31.0154237044</v>
      </c>
      <c r="L3748" s="1">
        <v>46.263441754500001</v>
      </c>
      <c r="M3748" s="1">
        <v>18</v>
      </c>
      <c r="N3748" s="1" t="s">
        <v>78</v>
      </c>
      <c r="O3748" s="1">
        <v>6</v>
      </c>
      <c r="P3748" t="str">
        <f>_xlfn.CONCAT( YEAR(TblOrigin[[#This Row],[ODK_DateOfSubmission]]), "-",TEXT( MONTH(TblOrigin[[#This Row],[ODK_DateOfSubmission]]),"00"))</f>
        <v>2022-12</v>
      </c>
    </row>
    <row r="3749" spans="1:16" x14ac:dyDescent="0.25">
      <c r="A3749" s="13">
        <v>3504023</v>
      </c>
      <c r="B3749" s="1">
        <v>350402318</v>
      </c>
      <c r="C3749" s="1">
        <v>9448</v>
      </c>
      <c r="D3749" s="6">
        <v>44902</v>
      </c>
      <c r="E3749" s="1">
        <v>128</v>
      </c>
      <c r="F3749" s="1" t="s">
        <v>68</v>
      </c>
      <c r="G3749" s="1" t="s">
        <v>73</v>
      </c>
      <c r="H3749" s="1" t="s">
        <v>1059</v>
      </c>
      <c r="I3749" s="1" t="s">
        <v>1080</v>
      </c>
      <c r="J3749" s="1" t="s">
        <v>1081</v>
      </c>
      <c r="K3749" s="1">
        <v>31.027006973399999</v>
      </c>
      <c r="L3749" s="1">
        <v>46.228093038300003</v>
      </c>
      <c r="M3749" s="1">
        <v>69</v>
      </c>
      <c r="N3749" s="1" t="s">
        <v>78</v>
      </c>
      <c r="O3749" s="1">
        <v>20</v>
      </c>
      <c r="P3749" t="str">
        <f>_xlfn.CONCAT( YEAR(TblOrigin[[#This Row],[ODK_DateOfSubmission]]), "-",TEXT( MONTH(TblOrigin[[#This Row],[ODK_DateOfSubmission]]),"00"))</f>
        <v>2022-12</v>
      </c>
    </row>
    <row r="3750" spans="1:16" x14ac:dyDescent="0.25">
      <c r="A3750" s="13">
        <v>3504021</v>
      </c>
      <c r="B3750" s="1">
        <v>350402118</v>
      </c>
      <c r="C3750" s="1">
        <v>10335</v>
      </c>
      <c r="D3750" s="6">
        <v>44904</v>
      </c>
      <c r="E3750" s="1">
        <v>128</v>
      </c>
      <c r="F3750" s="1" t="s">
        <v>68</v>
      </c>
      <c r="G3750" s="1" t="s">
        <v>73</v>
      </c>
      <c r="H3750" s="1" t="s">
        <v>1059</v>
      </c>
      <c r="I3750" s="1" t="s">
        <v>1078</v>
      </c>
      <c r="J3750" s="1" t="s">
        <v>1079</v>
      </c>
      <c r="K3750" s="1">
        <v>31.0506383486</v>
      </c>
      <c r="L3750" s="1">
        <v>46.269343302599999</v>
      </c>
      <c r="M3750" s="1">
        <v>16</v>
      </c>
      <c r="N3750" s="1" t="s">
        <v>78</v>
      </c>
      <c r="O3750" s="1">
        <v>4</v>
      </c>
      <c r="P3750" t="str">
        <f>_xlfn.CONCAT( YEAR(TblOrigin[[#This Row],[ODK_DateOfSubmission]]), "-",TEXT( MONTH(TblOrigin[[#This Row],[ODK_DateOfSubmission]]),"00"))</f>
        <v>2022-12</v>
      </c>
    </row>
    <row r="3751" spans="1:16" x14ac:dyDescent="0.25">
      <c r="A3751" s="13">
        <v>3504021</v>
      </c>
      <c r="B3751" s="1">
        <v>350402118</v>
      </c>
      <c r="C3751" s="1">
        <v>10335</v>
      </c>
      <c r="D3751" s="6">
        <v>44904</v>
      </c>
      <c r="E3751" s="1">
        <v>128</v>
      </c>
      <c r="F3751" s="1" t="s">
        <v>68</v>
      </c>
      <c r="G3751" s="1" t="s">
        <v>73</v>
      </c>
      <c r="H3751" s="1" t="s">
        <v>1059</v>
      </c>
      <c r="I3751" s="1" t="s">
        <v>1078</v>
      </c>
      <c r="J3751" s="1" t="s">
        <v>1079</v>
      </c>
      <c r="K3751" s="1">
        <v>31.0506383486</v>
      </c>
      <c r="L3751" s="1">
        <v>46.269343302599999</v>
      </c>
      <c r="M3751" s="1">
        <v>16</v>
      </c>
      <c r="N3751" s="1" t="s">
        <v>87</v>
      </c>
      <c r="O3751" s="1">
        <v>3</v>
      </c>
      <c r="P3751" t="str">
        <f>_xlfn.CONCAT( YEAR(TblOrigin[[#This Row],[ODK_DateOfSubmission]]), "-",TEXT( MONTH(TblOrigin[[#This Row],[ODK_DateOfSubmission]]),"00"))</f>
        <v>2022-12</v>
      </c>
    </row>
    <row r="3752" spans="1:16" x14ac:dyDescent="0.25">
      <c r="A3752" s="13">
        <v>3504023</v>
      </c>
      <c r="B3752" s="1">
        <v>350402318</v>
      </c>
      <c r="C3752" s="1">
        <v>9448</v>
      </c>
      <c r="D3752" s="6">
        <v>44902</v>
      </c>
      <c r="E3752" s="1">
        <v>128</v>
      </c>
      <c r="F3752" s="1" t="s">
        <v>68</v>
      </c>
      <c r="G3752" s="1" t="s">
        <v>73</v>
      </c>
      <c r="H3752" s="1" t="s">
        <v>1059</v>
      </c>
      <c r="I3752" s="1" t="s">
        <v>1080</v>
      </c>
      <c r="J3752" s="1" t="s">
        <v>1081</v>
      </c>
      <c r="K3752" s="1">
        <v>31.027006973399999</v>
      </c>
      <c r="L3752" s="1">
        <v>46.228093038300003</v>
      </c>
      <c r="M3752" s="1">
        <v>69</v>
      </c>
      <c r="N3752" s="1" t="s">
        <v>87</v>
      </c>
      <c r="O3752" s="1">
        <v>10</v>
      </c>
      <c r="P3752" t="str">
        <f>_xlfn.CONCAT( YEAR(TblOrigin[[#This Row],[ODK_DateOfSubmission]]), "-",TEXT( MONTH(TblOrigin[[#This Row],[ODK_DateOfSubmission]]),"00"))</f>
        <v>2022-12</v>
      </c>
    </row>
    <row r="3753" spans="1:16" x14ac:dyDescent="0.25">
      <c r="A3753" s="13">
        <v>3504025</v>
      </c>
      <c r="B3753" s="1">
        <v>350402518</v>
      </c>
      <c r="C3753" s="1">
        <v>10262</v>
      </c>
      <c r="D3753" s="6">
        <v>44888</v>
      </c>
      <c r="E3753" s="1">
        <v>128</v>
      </c>
      <c r="F3753" s="1" t="s">
        <v>68</v>
      </c>
      <c r="G3753" s="1" t="s">
        <v>73</v>
      </c>
      <c r="H3753" s="1" t="s">
        <v>1059</v>
      </c>
      <c r="I3753" s="1" t="s">
        <v>1084</v>
      </c>
      <c r="J3753" s="1" t="s">
        <v>1085</v>
      </c>
      <c r="K3753" s="1">
        <v>31.074394900600002</v>
      </c>
      <c r="L3753" s="1">
        <v>46.250142994800001</v>
      </c>
      <c r="M3753" s="1">
        <v>95</v>
      </c>
      <c r="N3753" s="1" t="s">
        <v>87</v>
      </c>
      <c r="O3753" s="1">
        <v>10</v>
      </c>
      <c r="P3753" t="str">
        <f>_xlfn.CONCAT( YEAR(TblOrigin[[#This Row],[ODK_DateOfSubmission]]), "-",TEXT( MONTH(TblOrigin[[#This Row],[ODK_DateOfSubmission]]),"00"))</f>
        <v>2022-11</v>
      </c>
    </row>
    <row r="3754" spans="1:16" x14ac:dyDescent="0.25">
      <c r="A3754" s="13">
        <v>3504024</v>
      </c>
      <c r="B3754" s="1">
        <v>350402418</v>
      </c>
      <c r="C3754" s="1">
        <v>9396</v>
      </c>
      <c r="D3754" s="6">
        <v>44904</v>
      </c>
      <c r="E3754" s="1">
        <v>128</v>
      </c>
      <c r="F3754" s="1" t="s">
        <v>68</v>
      </c>
      <c r="G3754" s="1" t="s">
        <v>73</v>
      </c>
      <c r="H3754" s="1" t="s">
        <v>1059</v>
      </c>
      <c r="I3754" s="1" t="s">
        <v>1082</v>
      </c>
      <c r="J3754" s="1" t="s">
        <v>1083</v>
      </c>
      <c r="K3754" s="1">
        <v>31.0154237044</v>
      </c>
      <c r="L3754" s="1">
        <v>46.263441754500001</v>
      </c>
      <c r="M3754" s="1">
        <v>18</v>
      </c>
      <c r="N3754" s="1" t="s">
        <v>87</v>
      </c>
      <c r="O3754" s="1">
        <v>4</v>
      </c>
      <c r="P3754" t="str">
        <f>_xlfn.CONCAT( YEAR(TblOrigin[[#This Row],[ODK_DateOfSubmission]]), "-",TEXT( MONTH(TblOrigin[[#This Row],[ODK_DateOfSubmission]]),"00"))</f>
        <v>2022-12</v>
      </c>
    </row>
    <row r="3755" spans="1:16" x14ac:dyDescent="0.25">
      <c r="A3755" s="13">
        <v>3504026</v>
      </c>
      <c r="B3755" s="1">
        <v>350402618</v>
      </c>
      <c r="C3755" s="1">
        <v>10253</v>
      </c>
      <c r="D3755" s="6">
        <v>44894</v>
      </c>
      <c r="E3755" s="1">
        <v>128</v>
      </c>
      <c r="F3755" s="1" t="s">
        <v>68</v>
      </c>
      <c r="G3755" s="1" t="s">
        <v>73</v>
      </c>
      <c r="H3755" s="1" t="s">
        <v>1059</v>
      </c>
      <c r="I3755" s="1" t="s">
        <v>1086</v>
      </c>
      <c r="J3755" s="1" t="s">
        <v>1087</v>
      </c>
      <c r="K3755" s="1">
        <v>31.038477412900001</v>
      </c>
      <c r="L3755" s="1">
        <v>46.2356561609</v>
      </c>
      <c r="M3755" s="1">
        <v>7</v>
      </c>
      <c r="N3755" s="1" t="s">
        <v>87</v>
      </c>
      <c r="O3755" s="1">
        <v>5</v>
      </c>
      <c r="P3755" t="str">
        <f>_xlfn.CONCAT( YEAR(TblOrigin[[#This Row],[ODK_DateOfSubmission]]), "-",TEXT( MONTH(TblOrigin[[#This Row],[ODK_DateOfSubmission]]),"00"))</f>
        <v>2022-11</v>
      </c>
    </row>
    <row r="3756" spans="1:16" x14ac:dyDescent="0.25">
      <c r="A3756" s="13">
        <v>3504028</v>
      </c>
      <c r="B3756" s="1">
        <v>350402818</v>
      </c>
      <c r="C3756" s="1">
        <v>25526</v>
      </c>
      <c r="D3756" s="6">
        <v>44894</v>
      </c>
      <c r="E3756" s="1">
        <v>128</v>
      </c>
      <c r="F3756" s="1" t="s">
        <v>68</v>
      </c>
      <c r="G3756" s="1" t="s">
        <v>73</v>
      </c>
      <c r="H3756" s="1" t="s">
        <v>1059</v>
      </c>
      <c r="I3756" s="1" t="s">
        <v>1088</v>
      </c>
      <c r="J3756" s="1" t="s">
        <v>1039</v>
      </c>
      <c r="K3756" s="1">
        <v>31.036175809100001</v>
      </c>
      <c r="L3756" s="1">
        <v>46.220527480000001</v>
      </c>
      <c r="M3756" s="1">
        <v>55</v>
      </c>
      <c r="N3756" s="1" t="s">
        <v>87</v>
      </c>
      <c r="O3756" s="1">
        <v>14</v>
      </c>
      <c r="P3756" t="str">
        <f>_xlfn.CONCAT( YEAR(TblOrigin[[#This Row],[ODK_DateOfSubmission]]), "-",TEXT( MONTH(TblOrigin[[#This Row],[ODK_DateOfSubmission]]),"00"))</f>
        <v>2022-11</v>
      </c>
    </row>
    <row r="3757" spans="1:16" x14ac:dyDescent="0.25">
      <c r="A3757" s="13">
        <v>3504029</v>
      </c>
      <c r="B3757" s="1">
        <v>350402918</v>
      </c>
      <c r="C3757" s="1">
        <v>10301</v>
      </c>
      <c r="D3757" s="6">
        <v>44888</v>
      </c>
      <c r="E3757" s="1">
        <v>128</v>
      </c>
      <c r="F3757" s="1" t="s">
        <v>68</v>
      </c>
      <c r="G3757" s="1" t="s">
        <v>73</v>
      </c>
      <c r="H3757" s="1" t="s">
        <v>1059</v>
      </c>
      <c r="I3757" s="1" t="s">
        <v>1089</v>
      </c>
      <c r="J3757" s="1" t="s">
        <v>1090</v>
      </c>
      <c r="K3757" s="1">
        <v>31.069166239000001</v>
      </c>
      <c r="L3757" s="1">
        <v>46.283791055999998</v>
      </c>
      <c r="M3757" s="1">
        <v>30</v>
      </c>
      <c r="N3757" s="1" t="s">
        <v>87</v>
      </c>
      <c r="O3757" s="1">
        <v>6</v>
      </c>
      <c r="P3757" t="str">
        <f>_xlfn.CONCAT( YEAR(TblOrigin[[#This Row],[ODK_DateOfSubmission]]), "-",TEXT( MONTH(TblOrigin[[#This Row],[ODK_DateOfSubmission]]),"00"))</f>
        <v>2022-11</v>
      </c>
    </row>
    <row r="3758" spans="1:16" x14ac:dyDescent="0.25">
      <c r="A3758" s="13">
        <v>3504040</v>
      </c>
      <c r="B3758" s="1">
        <v>350404018</v>
      </c>
      <c r="C3758" s="1">
        <v>25530</v>
      </c>
      <c r="D3758" s="6">
        <v>44882</v>
      </c>
      <c r="E3758" s="1">
        <v>128</v>
      </c>
      <c r="F3758" s="1" t="s">
        <v>68</v>
      </c>
      <c r="G3758" s="1" t="s">
        <v>73</v>
      </c>
      <c r="H3758" s="1" t="s">
        <v>1059</v>
      </c>
      <c r="I3758" s="1" t="s">
        <v>1351</v>
      </c>
      <c r="J3758" s="1" t="s">
        <v>1352</v>
      </c>
      <c r="K3758" s="1">
        <v>31.076769222599999</v>
      </c>
      <c r="L3758" s="1">
        <v>46.264030067599997</v>
      </c>
      <c r="M3758" s="1">
        <v>5</v>
      </c>
      <c r="N3758" s="1" t="s">
        <v>87</v>
      </c>
      <c r="O3758" s="1">
        <v>2</v>
      </c>
      <c r="P3758" t="str">
        <f>_xlfn.CONCAT( YEAR(TblOrigin[[#This Row],[ODK_DateOfSubmission]]), "-",TEXT( MONTH(TblOrigin[[#This Row],[ODK_DateOfSubmission]]),"00"))</f>
        <v>2022-11</v>
      </c>
    </row>
    <row r="3759" spans="1:16" x14ac:dyDescent="0.25">
      <c r="A3759" s="13">
        <v>3504041</v>
      </c>
      <c r="B3759" s="1">
        <v>350404118</v>
      </c>
      <c r="C3759" s="1">
        <v>25533</v>
      </c>
      <c r="D3759" s="6">
        <v>44894</v>
      </c>
      <c r="E3759" s="1">
        <v>128</v>
      </c>
      <c r="F3759" s="1" t="s">
        <v>68</v>
      </c>
      <c r="G3759" s="1" t="s">
        <v>73</v>
      </c>
      <c r="H3759" s="1" t="s">
        <v>1059</v>
      </c>
      <c r="I3759" s="1" t="s">
        <v>1098</v>
      </c>
      <c r="J3759" s="1" t="s">
        <v>1099</v>
      </c>
      <c r="K3759" s="1">
        <v>31.080862144499999</v>
      </c>
      <c r="L3759" s="1">
        <v>46.240087203599998</v>
      </c>
      <c r="M3759" s="1">
        <v>124</v>
      </c>
      <c r="N3759" s="1" t="s">
        <v>87</v>
      </c>
      <c r="O3759" s="1">
        <v>11</v>
      </c>
      <c r="P3759" t="str">
        <f>_xlfn.CONCAT( YEAR(TblOrigin[[#This Row],[ODK_DateOfSubmission]]), "-",TEXT( MONTH(TblOrigin[[#This Row],[ODK_DateOfSubmission]]),"00"))</f>
        <v>2022-11</v>
      </c>
    </row>
    <row r="3760" spans="1:16" x14ac:dyDescent="0.25">
      <c r="A3760" s="13">
        <v>3504044</v>
      </c>
      <c r="B3760" s="1">
        <v>350404418</v>
      </c>
      <c r="C3760" s="1">
        <v>25527</v>
      </c>
      <c r="D3760" s="6">
        <v>44882</v>
      </c>
      <c r="E3760" s="1">
        <v>128</v>
      </c>
      <c r="F3760" s="1" t="s">
        <v>68</v>
      </c>
      <c r="G3760" s="1" t="s">
        <v>73</v>
      </c>
      <c r="H3760" s="1" t="s">
        <v>1059</v>
      </c>
      <c r="I3760" s="1" t="s">
        <v>1494</v>
      </c>
      <c r="J3760" s="1" t="s">
        <v>1495</v>
      </c>
      <c r="K3760" s="1">
        <v>31.058777803800002</v>
      </c>
      <c r="L3760" s="1">
        <v>46.257208607000003</v>
      </c>
      <c r="M3760" s="1">
        <v>4</v>
      </c>
      <c r="N3760" s="1" t="s">
        <v>87</v>
      </c>
      <c r="O3760" s="1">
        <v>1</v>
      </c>
      <c r="P3760" t="str">
        <f>_xlfn.CONCAT( YEAR(TblOrigin[[#This Row],[ODK_DateOfSubmission]]), "-",TEXT( MONTH(TblOrigin[[#This Row],[ODK_DateOfSubmission]]),"00"))</f>
        <v>2022-11</v>
      </c>
    </row>
    <row r="3761" spans="1:16" x14ac:dyDescent="0.25">
      <c r="A3761" s="13">
        <v>3504042</v>
      </c>
      <c r="B3761" s="1">
        <v>350404218</v>
      </c>
      <c r="C3761" s="1">
        <v>10263</v>
      </c>
      <c r="D3761" s="6">
        <v>44888</v>
      </c>
      <c r="E3761" s="1">
        <v>128</v>
      </c>
      <c r="F3761" s="1" t="s">
        <v>68</v>
      </c>
      <c r="G3761" s="1" t="s">
        <v>73</v>
      </c>
      <c r="H3761" s="1" t="s">
        <v>1059</v>
      </c>
      <c r="I3761" s="1" t="s">
        <v>1100</v>
      </c>
      <c r="J3761" s="1" t="s">
        <v>1101</v>
      </c>
      <c r="K3761" s="1">
        <v>31.0802066016</v>
      </c>
      <c r="L3761" s="1">
        <v>46.235693895300003</v>
      </c>
      <c r="M3761" s="1">
        <v>30</v>
      </c>
      <c r="N3761" s="1" t="s">
        <v>87</v>
      </c>
      <c r="O3761" s="1">
        <v>5</v>
      </c>
      <c r="P3761" t="str">
        <f>_xlfn.CONCAT( YEAR(TblOrigin[[#This Row],[ODK_DateOfSubmission]]), "-",TEXT( MONTH(TblOrigin[[#This Row],[ODK_DateOfSubmission]]),"00"))</f>
        <v>2022-11</v>
      </c>
    </row>
    <row r="3762" spans="1:16" x14ac:dyDescent="0.25">
      <c r="A3762" s="13">
        <v>3504032</v>
      </c>
      <c r="B3762" s="1">
        <v>350403218</v>
      </c>
      <c r="C3762" s="1">
        <v>24750</v>
      </c>
      <c r="D3762" s="6">
        <v>44888</v>
      </c>
      <c r="E3762" s="1">
        <v>128</v>
      </c>
      <c r="F3762" s="1" t="s">
        <v>68</v>
      </c>
      <c r="G3762" s="1" t="s">
        <v>73</v>
      </c>
      <c r="H3762" s="1" t="s">
        <v>1059</v>
      </c>
      <c r="I3762" s="1" t="s">
        <v>1092</v>
      </c>
      <c r="J3762" s="1" t="s">
        <v>1093</v>
      </c>
      <c r="K3762" s="1">
        <v>31.034273341199999</v>
      </c>
      <c r="L3762" s="1">
        <v>46.238222611899999</v>
      </c>
      <c r="M3762" s="1">
        <v>9</v>
      </c>
      <c r="N3762" s="1" t="s">
        <v>87</v>
      </c>
      <c r="O3762" s="1">
        <v>5</v>
      </c>
      <c r="P3762" t="str">
        <f>_xlfn.CONCAT( YEAR(TblOrigin[[#This Row],[ODK_DateOfSubmission]]), "-",TEXT( MONTH(TblOrigin[[#This Row],[ODK_DateOfSubmission]]),"00"))</f>
        <v>2022-11</v>
      </c>
    </row>
    <row r="3763" spans="1:16" x14ac:dyDescent="0.25">
      <c r="A3763" s="13">
        <v>3504033</v>
      </c>
      <c r="B3763" s="1">
        <v>350403318</v>
      </c>
      <c r="C3763" s="1">
        <v>10259</v>
      </c>
      <c r="D3763" s="6">
        <v>44902</v>
      </c>
      <c r="E3763" s="1">
        <v>128</v>
      </c>
      <c r="F3763" s="1" t="s">
        <v>68</v>
      </c>
      <c r="G3763" s="1" t="s">
        <v>73</v>
      </c>
      <c r="H3763" s="1" t="s">
        <v>1059</v>
      </c>
      <c r="I3763" s="1" t="s">
        <v>1094</v>
      </c>
      <c r="J3763" s="1" t="s">
        <v>1095</v>
      </c>
      <c r="K3763" s="1">
        <v>31.045411312199999</v>
      </c>
      <c r="L3763" s="1">
        <v>46.277832423</v>
      </c>
      <c r="M3763" s="1">
        <v>72</v>
      </c>
      <c r="N3763" s="1" t="s">
        <v>87</v>
      </c>
      <c r="O3763" s="1">
        <v>20</v>
      </c>
      <c r="P3763" t="str">
        <f>_xlfn.CONCAT( YEAR(TblOrigin[[#This Row],[ODK_DateOfSubmission]]), "-",TEXT( MONTH(TblOrigin[[#This Row],[ODK_DateOfSubmission]]),"00"))</f>
        <v>2022-12</v>
      </c>
    </row>
    <row r="3764" spans="1:16" x14ac:dyDescent="0.25">
      <c r="A3764" s="13">
        <v>3504038</v>
      </c>
      <c r="B3764" s="1">
        <v>350403818</v>
      </c>
      <c r="C3764" s="1">
        <v>25528</v>
      </c>
      <c r="D3764" s="6">
        <v>44882</v>
      </c>
      <c r="E3764" s="1">
        <v>128</v>
      </c>
      <c r="F3764" s="1" t="s">
        <v>68</v>
      </c>
      <c r="G3764" s="1" t="s">
        <v>73</v>
      </c>
      <c r="H3764" s="1" t="s">
        <v>1059</v>
      </c>
      <c r="I3764" s="1" t="s">
        <v>1490</v>
      </c>
      <c r="J3764" s="1" t="s">
        <v>1491</v>
      </c>
      <c r="K3764" s="1">
        <v>31.053281055100001</v>
      </c>
      <c r="L3764" s="1">
        <v>46.253512804000003</v>
      </c>
      <c r="M3764" s="1">
        <v>2</v>
      </c>
      <c r="N3764" s="1" t="s">
        <v>87</v>
      </c>
      <c r="O3764" s="1">
        <v>1</v>
      </c>
      <c r="P3764" t="str">
        <f>_xlfn.CONCAT( YEAR(TblOrigin[[#This Row],[ODK_DateOfSubmission]]), "-",TEXT( MONTH(TblOrigin[[#This Row],[ODK_DateOfSubmission]]),"00"))</f>
        <v>2022-11</v>
      </c>
    </row>
    <row r="3765" spans="1:16" x14ac:dyDescent="0.25">
      <c r="A3765" s="13">
        <v>3502003</v>
      </c>
      <c r="B3765" s="1">
        <v>350200318</v>
      </c>
      <c r="C3765" s="1">
        <v>24722</v>
      </c>
      <c r="D3765" s="6">
        <v>44900</v>
      </c>
      <c r="E3765" s="1">
        <v>128</v>
      </c>
      <c r="F3765" s="1" t="s">
        <v>68</v>
      </c>
      <c r="G3765" s="1" t="s">
        <v>81</v>
      </c>
      <c r="H3765" s="1" t="s">
        <v>1047</v>
      </c>
      <c r="I3765" s="1" t="s">
        <v>1051</v>
      </c>
      <c r="J3765" s="1" t="s">
        <v>897</v>
      </c>
      <c r="K3765" s="1">
        <v>31.711529196499999</v>
      </c>
      <c r="L3765" s="1">
        <v>46.124556874</v>
      </c>
      <c r="M3765" s="1">
        <v>9</v>
      </c>
      <c r="N3765" s="1" t="s">
        <v>87</v>
      </c>
      <c r="O3765" s="1">
        <v>5</v>
      </c>
      <c r="P3765" t="str">
        <f>_xlfn.CONCAT( YEAR(TblOrigin[[#This Row],[ODK_DateOfSubmission]]), "-",TEXT( MONTH(TblOrigin[[#This Row],[ODK_DateOfSubmission]]),"00"))</f>
        <v>2022-12</v>
      </c>
    </row>
    <row r="3766" spans="1:16" x14ac:dyDescent="0.25">
      <c r="A3766" s="13">
        <v>3502007</v>
      </c>
      <c r="B3766" s="1">
        <v>350200718</v>
      </c>
      <c r="C3766" s="1">
        <v>33795</v>
      </c>
      <c r="D3766" s="6">
        <v>44900</v>
      </c>
      <c r="E3766" s="1">
        <v>128</v>
      </c>
      <c r="F3766" s="1" t="s">
        <v>68</v>
      </c>
      <c r="G3766" s="1" t="s">
        <v>81</v>
      </c>
      <c r="H3766" s="1" t="s">
        <v>1047</v>
      </c>
      <c r="I3766" s="1" t="s">
        <v>1334</v>
      </c>
      <c r="J3766" s="1" t="s">
        <v>1335</v>
      </c>
      <c r="K3766" s="1">
        <v>31.728400000000001</v>
      </c>
      <c r="L3766" s="1">
        <v>46.110399999999998</v>
      </c>
      <c r="M3766" s="1">
        <v>4</v>
      </c>
      <c r="N3766" s="1" t="s">
        <v>87</v>
      </c>
      <c r="O3766" s="1">
        <v>4</v>
      </c>
      <c r="P3766" t="str">
        <f>_xlfn.CONCAT( YEAR(TblOrigin[[#This Row],[ODK_DateOfSubmission]]), "-",TEXT( MONTH(TblOrigin[[#This Row],[ODK_DateOfSubmission]]),"00"))</f>
        <v>2022-12</v>
      </c>
    </row>
    <row r="3767" spans="1:16" x14ac:dyDescent="0.25">
      <c r="A3767" s="13">
        <v>3503015</v>
      </c>
      <c r="B3767" s="1">
        <v>350301518</v>
      </c>
      <c r="C3767" s="1">
        <v>33805</v>
      </c>
      <c r="D3767" s="6">
        <v>44878</v>
      </c>
      <c r="E3767" s="1">
        <v>128</v>
      </c>
      <c r="F3767" s="1" t="s">
        <v>68</v>
      </c>
      <c r="G3767" s="1" t="s">
        <v>86</v>
      </c>
      <c r="H3767" s="1" t="s">
        <v>1474</v>
      </c>
      <c r="I3767" s="1" t="s">
        <v>1475</v>
      </c>
      <c r="J3767" s="1" t="s">
        <v>216</v>
      </c>
      <c r="K3767" s="1">
        <v>31.295843999999999</v>
      </c>
      <c r="L3767" s="1">
        <v>46.233044999999997</v>
      </c>
      <c r="M3767" s="1">
        <v>3</v>
      </c>
      <c r="N3767" s="1" t="s">
        <v>87</v>
      </c>
      <c r="O3767" s="1">
        <v>1</v>
      </c>
      <c r="P3767" t="str">
        <f>_xlfn.CONCAT( YEAR(TblOrigin[[#This Row],[ODK_DateOfSubmission]]), "-",TEXT( MONTH(TblOrigin[[#This Row],[ODK_DateOfSubmission]]),"00"))</f>
        <v>2022-11</v>
      </c>
    </row>
    <row r="3768" spans="1:16" x14ac:dyDescent="0.25">
      <c r="A3768" s="13">
        <v>3503006</v>
      </c>
      <c r="B3768" s="1">
        <v>350300618</v>
      </c>
      <c r="C3768" s="1">
        <v>21209</v>
      </c>
      <c r="D3768" s="6">
        <v>44878</v>
      </c>
      <c r="E3768" s="1">
        <v>128</v>
      </c>
      <c r="F3768" s="1" t="s">
        <v>68</v>
      </c>
      <c r="G3768" s="1" t="s">
        <v>86</v>
      </c>
      <c r="H3768" s="1" t="s">
        <v>1404</v>
      </c>
      <c r="I3768" s="1" t="s">
        <v>1406</v>
      </c>
      <c r="J3768" s="1" t="s">
        <v>1407</v>
      </c>
      <c r="K3768" s="1">
        <v>31.415689718399999</v>
      </c>
      <c r="L3768" s="1">
        <v>46.163976839100002</v>
      </c>
      <c r="M3768" s="1">
        <v>2</v>
      </c>
      <c r="N3768" s="1" t="s">
        <v>87</v>
      </c>
      <c r="O3768" s="1">
        <v>1</v>
      </c>
      <c r="P3768" t="str">
        <f>_xlfn.CONCAT( YEAR(TblOrigin[[#This Row],[ODK_DateOfSubmission]]), "-",TEXT( MONTH(TblOrigin[[#This Row],[ODK_DateOfSubmission]]),"00"))</f>
        <v>2022-11</v>
      </c>
    </row>
    <row r="3769" spans="1:16" x14ac:dyDescent="0.25">
      <c r="A3769" s="13">
        <v>3503008</v>
      </c>
      <c r="B3769" s="1">
        <v>350300818</v>
      </c>
      <c r="C3769" s="1">
        <v>9848</v>
      </c>
      <c r="D3769" s="6">
        <v>44879</v>
      </c>
      <c r="E3769" s="1">
        <v>128</v>
      </c>
      <c r="F3769" s="1" t="s">
        <v>68</v>
      </c>
      <c r="G3769" s="1" t="s">
        <v>86</v>
      </c>
      <c r="H3769" s="1" t="s">
        <v>1404</v>
      </c>
      <c r="I3769" s="1" t="s">
        <v>1478</v>
      </c>
      <c r="J3769" s="1" t="s">
        <v>1479</v>
      </c>
      <c r="K3769" s="1">
        <v>31.415756054100001</v>
      </c>
      <c r="L3769" s="1">
        <v>46.172971067500001</v>
      </c>
      <c r="M3769" s="1">
        <v>1</v>
      </c>
      <c r="N3769" s="1" t="s">
        <v>87</v>
      </c>
      <c r="O3769" s="1">
        <v>1</v>
      </c>
      <c r="P3769" t="str">
        <f>_xlfn.CONCAT( YEAR(TblOrigin[[#This Row],[ODK_DateOfSubmission]]), "-",TEXT( MONTH(TblOrigin[[#This Row],[ODK_DateOfSubmission]]),"00"))</f>
        <v>2022-11</v>
      </c>
    </row>
    <row r="3770" spans="1:16" x14ac:dyDescent="0.25">
      <c r="A3770" s="13">
        <v>3503012</v>
      </c>
      <c r="B3770" s="1">
        <v>350301218</v>
      </c>
      <c r="C3770" s="1">
        <v>10286</v>
      </c>
      <c r="D3770" s="6">
        <v>44878</v>
      </c>
      <c r="E3770" s="1">
        <v>128</v>
      </c>
      <c r="F3770" s="1" t="s">
        <v>68</v>
      </c>
      <c r="G3770" s="1" t="s">
        <v>86</v>
      </c>
      <c r="H3770" s="1" t="s">
        <v>1404</v>
      </c>
      <c r="I3770" s="1" t="s">
        <v>1405</v>
      </c>
      <c r="J3770" s="1" t="s">
        <v>1127</v>
      </c>
      <c r="K3770" s="1">
        <v>31.400419743299999</v>
      </c>
      <c r="L3770" s="1">
        <v>46.1806881535</v>
      </c>
      <c r="M3770" s="1">
        <v>3</v>
      </c>
      <c r="N3770" s="1" t="s">
        <v>87</v>
      </c>
      <c r="O3770" s="1">
        <v>1</v>
      </c>
      <c r="P3770" t="str">
        <f>_xlfn.CONCAT( YEAR(TblOrigin[[#This Row],[ODK_DateOfSubmission]]), "-",TEXT( MONTH(TblOrigin[[#This Row],[ODK_DateOfSubmission]]),"00"))</f>
        <v>2022-11</v>
      </c>
    </row>
    <row r="3771" spans="1:16" x14ac:dyDescent="0.25">
      <c r="A3771" s="13">
        <v>3504050</v>
      </c>
      <c r="B3771" s="1">
        <v>350405018</v>
      </c>
      <c r="C3771" s="1">
        <v>25760</v>
      </c>
      <c r="D3771" s="6">
        <v>44905</v>
      </c>
      <c r="E3771" s="1">
        <v>128</v>
      </c>
      <c r="F3771" s="1" t="s">
        <v>68</v>
      </c>
      <c r="G3771" s="1" t="s">
        <v>73</v>
      </c>
      <c r="H3771" s="1" t="s">
        <v>1059</v>
      </c>
      <c r="I3771" s="1" t="s">
        <v>1533</v>
      </c>
      <c r="J3771" s="1" t="s">
        <v>1534</v>
      </c>
      <c r="K3771" s="1">
        <v>30.981975211000002</v>
      </c>
      <c r="L3771" s="1">
        <v>46.3081693265</v>
      </c>
      <c r="M3771" s="1">
        <v>5</v>
      </c>
      <c r="N3771" s="1" t="s">
        <v>87</v>
      </c>
      <c r="O3771" s="1">
        <v>5</v>
      </c>
      <c r="P3771" t="str">
        <f>_xlfn.CONCAT( YEAR(TblOrigin[[#This Row],[ODK_DateOfSubmission]]), "-",TEXT( MONTH(TblOrigin[[#This Row],[ODK_DateOfSubmission]]),"00"))</f>
        <v>2022-12</v>
      </c>
    </row>
    <row r="3772" spans="1:16" x14ac:dyDescent="0.25">
      <c r="A3772" s="13">
        <v>3504052</v>
      </c>
      <c r="B3772" s="1">
        <v>350405218</v>
      </c>
      <c r="C3772" s="1">
        <v>9113</v>
      </c>
      <c r="D3772" s="6">
        <v>44886</v>
      </c>
      <c r="E3772" s="1">
        <v>128</v>
      </c>
      <c r="F3772" s="1" t="s">
        <v>68</v>
      </c>
      <c r="G3772" s="1" t="s">
        <v>73</v>
      </c>
      <c r="H3772" s="1" t="s">
        <v>1059</v>
      </c>
      <c r="I3772" s="1" t="s">
        <v>1102</v>
      </c>
      <c r="J3772" s="1" t="s">
        <v>1436</v>
      </c>
      <c r="K3772" s="1">
        <v>31.060153968000002</v>
      </c>
      <c r="L3772" s="1">
        <v>46.243325555299997</v>
      </c>
      <c r="M3772" s="1">
        <v>5</v>
      </c>
      <c r="N3772" s="1" t="s">
        <v>87</v>
      </c>
      <c r="O3772" s="1">
        <v>2</v>
      </c>
      <c r="P3772" t="str">
        <f>_xlfn.CONCAT( YEAR(TblOrigin[[#This Row],[ODK_DateOfSubmission]]), "-",TEXT( MONTH(TblOrigin[[#This Row],[ODK_DateOfSubmission]]),"00"))</f>
        <v>2022-11</v>
      </c>
    </row>
    <row r="3773" spans="1:16" x14ac:dyDescent="0.25">
      <c r="A3773" s="13">
        <v>3504051</v>
      </c>
      <c r="B3773" s="1">
        <v>350405118</v>
      </c>
      <c r="C3773" s="1">
        <v>23685</v>
      </c>
      <c r="D3773" s="6">
        <v>44880</v>
      </c>
      <c r="E3773" s="1">
        <v>128</v>
      </c>
      <c r="F3773" s="1" t="s">
        <v>68</v>
      </c>
      <c r="G3773" s="1" t="s">
        <v>73</v>
      </c>
      <c r="H3773" s="1" t="s">
        <v>1059</v>
      </c>
      <c r="I3773" s="1" t="s">
        <v>1108</v>
      </c>
      <c r="J3773" s="1" t="s">
        <v>1109</v>
      </c>
      <c r="K3773" s="1">
        <v>31.087265559999999</v>
      </c>
      <c r="L3773" s="1">
        <v>46.241235476500002</v>
      </c>
      <c r="M3773" s="1">
        <v>16</v>
      </c>
      <c r="N3773" s="1" t="s">
        <v>87</v>
      </c>
      <c r="O3773" s="1">
        <v>3</v>
      </c>
      <c r="P3773" t="str">
        <f>_xlfn.CONCAT( YEAR(TblOrigin[[#This Row],[ODK_DateOfSubmission]]), "-",TEXT( MONTH(TblOrigin[[#This Row],[ODK_DateOfSubmission]]),"00"))</f>
        <v>2022-11</v>
      </c>
    </row>
    <row r="3774" spans="1:16" x14ac:dyDescent="0.25">
      <c r="A3774" s="13">
        <v>1102051</v>
      </c>
      <c r="B3774" s="1">
        <v>110205118</v>
      </c>
      <c r="C3774" s="1">
        <v>8867</v>
      </c>
      <c r="D3774" s="6">
        <v>44917</v>
      </c>
      <c r="E3774" s="1">
        <v>128</v>
      </c>
      <c r="F3774" s="1" t="s">
        <v>89</v>
      </c>
      <c r="G3774" s="1" t="s">
        <v>89</v>
      </c>
      <c r="H3774" s="1" t="s">
        <v>556</v>
      </c>
      <c r="I3774" s="1" t="s">
        <v>593</v>
      </c>
      <c r="J3774" s="1" t="s">
        <v>594</v>
      </c>
      <c r="K3774" s="1">
        <v>36.870590900000003</v>
      </c>
      <c r="L3774" s="1">
        <v>42.958169400000003</v>
      </c>
      <c r="M3774" s="1">
        <v>3</v>
      </c>
      <c r="N3774" s="1" t="s">
        <v>87</v>
      </c>
      <c r="O3774" s="1">
        <v>3</v>
      </c>
      <c r="P3774" t="str">
        <f>_xlfn.CONCAT( YEAR(TblOrigin[[#This Row],[ODK_DateOfSubmission]]), "-",TEXT( MONTH(TblOrigin[[#This Row],[ODK_DateOfSubmission]]),"00"))</f>
        <v>2022-12</v>
      </c>
    </row>
    <row r="3775" spans="1:16" x14ac:dyDescent="0.25">
      <c r="A3775" s="13">
        <v>3502018</v>
      </c>
      <c r="B3775" s="1">
        <v>350201818</v>
      </c>
      <c r="C3775" s="1">
        <v>10289</v>
      </c>
      <c r="D3775" s="6">
        <v>44900</v>
      </c>
      <c r="E3775" s="1">
        <v>128</v>
      </c>
      <c r="F3775" s="1" t="s">
        <v>68</v>
      </c>
      <c r="G3775" s="1" t="s">
        <v>81</v>
      </c>
      <c r="H3775" s="1" t="s">
        <v>1047</v>
      </c>
      <c r="I3775" s="1" t="s">
        <v>1088</v>
      </c>
      <c r="J3775" s="1" t="s">
        <v>1510</v>
      </c>
      <c r="K3775" s="1">
        <v>31.715143000000001</v>
      </c>
      <c r="L3775" s="1">
        <v>46.098461</v>
      </c>
      <c r="M3775" s="1">
        <v>8</v>
      </c>
      <c r="N3775" s="1" t="s">
        <v>87</v>
      </c>
      <c r="O3775" s="1">
        <v>3</v>
      </c>
      <c r="P3775" t="str">
        <f>_xlfn.CONCAT( YEAR(TblOrigin[[#This Row],[ODK_DateOfSubmission]]), "-",TEXT( MONTH(TblOrigin[[#This Row],[ODK_DateOfSubmission]]),"00"))</f>
        <v>2022-12</v>
      </c>
    </row>
    <row r="3776" spans="1:16" x14ac:dyDescent="0.25">
      <c r="A3776" s="13">
        <v>3502016</v>
      </c>
      <c r="B3776" s="1">
        <v>350201618</v>
      </c>
      <c r="C3776" s="1">
        <v>34162</v>
      </c>
      <c r="D3776" s="6">
        <v>44900</v>
      </c>
      <c r="E3776" s="1">
        <v>128</v>
      </c>
      <c r="F3776" s="1" t="s">
        <v>68</v>
      </c>
      <c r="G3776" s="1" t="s">
        <v>81</v>
      </c>
      <c r="H3776" s="1" t="s">
        <v>1047</v>
      </c>
      <c r="I3776" s="1" t="s">
        <v>1440</v>
      </c>
      <c r="J3776" s="1" t="s">
        <v>1441</v>
      </c>
      <c r="K3776" s="1">
        <v>31.735530000000001</v>
      </c>
      <c r="L3776" s="1">
        <v>46.112045999999999</v>
      </c>
      <c r="M3776" s="1">
        <v>17</v>
      </c>
      <c r="N3776" s="1" t="s">
        <v>87</v>
      </c>
      <c r="O3776" s="1">
        <v>3</v>
      </c>
      <c r="P3776" t="str">
        <f>_xlfn.CONCAT( YEAR(TblOrigin[[#This Row],[ODK_DateOfSubmission]]), "-",TEXT( MONTH(TblOrigin[[#This Row],[ODK_DateOfSubmission]]),"00"))</f>
        <v>2022-12</v>
      </c>
    </row>
    <row r="3777" spans="1:16" x14ac:dyDescent="0.25">
      <c r="A3777" s="13">
        <v>3502012</v>
      </c>
      <c r="B3777" s="1">
        <v>350201218</v>
      </c>
      <c r="C3777" s="1">
        <v>33800</v>
      </c>
      <c r="D3777" s="6">
        <v>44900</v>
      </c>
      <c r="E3777" s="1">
        <v>128</v>
      </c>
      <c r="F3777" s="1" t="s">
        <v>68</v>
      </c>
      <c r="G3777" s="1" t="s">
        <v>81</v>
      </c>
      <c r="H3777" s="1" t="s">
        <v>1048</v>
      </c>
      <c r="I3777" s="1" t="s">
        <v>1337</v>
      </c>
      <c r="J3777" s="1" t="s">
        <v>1338</v>
      </c>
      <c r="K3777" s="1">
        <v>31.541273</v>
      </c>
      <c r="L3777" s="1">
        <v>46.125217999999997</v>
      </c>
      <c r="M3777" s="1">
        <v>5</v>
      </c>
      <c r="N3777" s="1" t="s">
        <v>87</v>
      </c>
      <c r="O3777" s="1">
        <v>2</v>
      </c>
      <c r="P3777" t="str">
        <f>_xlfn.CONCAT( YEAR(TblOrigin[[#This Row],[ODK_DateOfSubmission]]), "-",TEXT( MONTH(TblOrigin[[#This Row],[ODK_DateOfSubmission]]),"00"))</f>
        <v>2022-12</v>
      </c>
    </row>
    <row r="3778" spans="1:16" x14ac:dyDescent="0.25">
      <c r="A3778" s="13">
        <v>3502015</v>
      </c>
      <c r="B3778" s="1">
        <v>350201518</v>
      </c>
      <c r="C3778" s="1">
        <v>33803</v>
      </c>
      <c r="D3778" s="6">
        <v>44900</v>
      </c>
      <c r="E3778" s="1">
        <v>128</v>
      </c>
      <c r="F3778" s="1" t="s">
        <v>68</v>
      </c>
      <c r="G3778" s="1" t="s">
        <v>81</v>
      </c>
      <c r="H3778" s="1" t="s">
        <v>1048</v>
      </c>
      <c r="I3778" s="1" t="s">
        <v>1531</v>
      </c>
      <c r="J3778" s="1" t="s">
        <v>1532</v>
      </c>
      <c r="K3778" s="1">
        <v>31.543367</v>
      </c>
      <c r="L3778" s="1">
        <v>46.119889000000001</v>
      </c>
      <c r="M3778" s="1">
        <v>4</v>
      </c>
      <c r="N3778" s="1" t="s">
        <v>87</v>
      </c>
      <c r="O3778" s="1">
        <v>2</v>
      </c>
      <c r="P3778" t="str">
        <f>_xlfn.CONCAT( YEAR(TblOrigin[[#This Row],[ODK_DateOfSubmission]]), "-",TEXT( MONTH(TblOrigin[[#This Row],[ODK_DateOfSubmission]]),"00"))</f>
        <v>2022-12</v>
      </c>
    </row>
    <row r="3779" spans="1:16" x14ac:dyDescent="0.25">
      <c r="A3779" s="13">
        <v>3504007</v>
      </c>
      <c r="B3779" s="1">
        <v>350400718</v>
      </c>
      <c r="C3779" s="1">
        <v>25525</v>
      </c>
      <c r="D3779" s="6">
        <v>44899</v>
      </c>
      <c r="E3779" s="1">
        <v>128</v>
      </c>
      <c r="F3779" s="1" t="s">
        <v>68</v>
      </c>
      <c r="G3779" s="1" t="s">
        <v>73</v>
      </c>
      <c r="H3779" s="1" t="s">
        <v>1059</v>
      </c>
      <c r="I3779" s="1" t="s">
        <v>1064</v>
      </c>
      <c r="J3779" s="1" t="s">
        <v>1065</v>
      </c>
      <c r="K3779" s="1">
        <v>31.027024004299999</v>
      </c>
      <c r="L3779" s="1">
        <v>46.241676675500003</v>
      </c>
      <c r="M3779" s="1">
        <v>40</v>
      </c>
      <c r="N3779" s="1" t="s">
        <v>87</v>
      </c>
      <c r="O3779" s="1">
        <v>4</v>
      </c>
      <c r="P3779" t="str">
        <f>_xlfn.CONCAT( YEAR(TblOrigin[[#This Row],[ODK_DateOfSubmission]]), "-",TEXT( MONTH(TblOrigin[[#This Row],[ODK_DateOfSubmission]]),"00"))</f>
        <v>2022-12</v>
      </c>
    </row>
    <row r="3780" spans="1:16" x14ac:dyDescent="0.25">
      <c r="A3780" s="13">
        <v>3504010</v>
      </c>
      <c r="B3780" s="1">
        <v>350401018</v>
      </c>
      <c r="C3780" s="1">
        <v>24740</v>
      </c>
      <c r="D3780" s="6">
        <v>44910</v>
      </c>
      <c r="E3780" s="1">
        <v>128</v>
      </c>
      <c r="F3780" s="1" t="s">
        <v>68</v>
      </c>
      <c r="G3780" s="1" t="s">
        <v>73</v>
      </c>
      <c r="H3780" s="1" t="s">
        <v>1059</v>
      </c>
      <c r="I3780" s="1" t="s">
        <v>1353</v>
      </c>
      <c r="J3780" s="1" t="s">
        <v>1354</v>
      </c>
      <c r="K3780" s="1">
        <v>31.038505004899999</v>
      </c>
      <c r="L3780" s="1">
        <v>46.242960423</v>
      </c>
      <c r="M3780" s="1">
        <v>3</v>
      </c>
      <c r="N3780" s="1" t="s">
        <v>87</v>
      </c>
      <c r="O3780" s="1">
        <v>3</v>
      </c>
      <c r="P3780" t="str">
        <f>_xlfn.CONCAT( YEAR(TblOrigin[[#This Row],[ODK_DateOfSubmission]]), "-",TEXT( MONTH(TblOrigin[[#This Row],[ODK_DateOfSubmission]]),"00"))</f>
        <v>2022-12</v>
      </c>
    </row>
    <row r="3781" spans="1:16" x14ac:dyDescent="0.25">
      <c r="A3781" s="13">
        <v>3504011</v>
      </c>
      <c r="B3781" s="1">
        <v>350401118</v>
      </c>
      <c r="C3781" s="1">
        <v>10260</v>
      </c>
      <c r="D3781" s="6">
        <v>44906</v>
      </c>
      <c r="E3781" s="1">
        <v>128</v>
      </c>
      <c r="F3781" s="1" t="s">
        <v>68</v>
      </c>
      <c r="G3781" s="1" t="s">
        <v>73</v>
      </c>
      <c r="H3781" s="1" t="s">
        <v>1059</v>
      </c>
      <c r="I3781" s="1" t="s">
        <v>1066</v>
      </c>
      <c r="J3781" s="1" t="s">
        <v>1067</v>
      </c>
      <c r="K3781" s="1">
        <v>31.0087376</v>
      </c>
      <c r="L3781" s="1">
        <v>46.284794599999998</v>
      </c>
      <c r="M3781" s="1">
        <v>680</v>
      </c>
      <c r="N3781" s="1" t="s">
        <v>87</v>
      </c>
      <c r="O3781" s="1">
        <v>40</v>
      </c>
      <c r="P3781" t="str">
        <f>_xlfn.CONCAT( YEAR(TblOrigin[[#This Row],[ODK_DateOfSubmission]]), "-",TEXT( MONTH(TblOrigin[[#This Row],[ODK_DateOfSubmission]]),"00"))</f>
        <v>2022-12</v>
      </c>
    </row>
    <row r="3782" spans="1:16" x14ac:dyDescent="0.25">
      <c r="A3782" s="13">
        <v>3504001</v>
      </c>
      <c r="B3782" s="1">
        <v>350400118</v>
      </c>
      <c r="C3782" s="1">
        <v>24494</v>
      </c>
      <c r="D3782" s="6">
        <v>44894</v>
      </c>
      <c r="E3782" s="1">
        <v>128</v>
      </c>
      <c r="F3782" s="1" t="s">
        <v>68</v>
      </c>
      <c r="G3782" s="1" t="s">
        <v>73</v>
      </c>
      <c r="H3782" s="1" t="s">
        <v>1059</v>
      </c>
      <c r="I3782" s="1" t="s">
        <v>1060</v>
      </c>
      <c r="J3782" s="1" t="s">
        <v>1061</v>
      </c>
      <c r="K3782" s="1">
        <v>31.027710880499999</v>
      </c>
      <c r="L3782" s="1">
        <v>46.218214741200001</v>
      </c>
      <c r="M3782" s="1">
        <v>45</v>
      </c>
      <c r="N3782" s="1" t="s">
        <v>87</v>
      </c>
      <c r="O3782" s="1">
        <v>15</v>
      </c>
      <c r="P3782" t="str">
        <f>_xlfn.CONCAT( YEAR(TblOrigin[[#This Row],[ODK_DateOfSubmission]]), "-",TEXT( MONTH(TblOrigin[[#This Row],[ODK_DateOfSubmission]]),"00"))</f>
        <v>2022-11</v>
      </c>
    </row>
    <row r="3783" spans="1:16" x14ac:dyDescent="0.25">
      <c r="A3783" s="13">
        <v>3504002</v>
      </c>
      <c r="B3783" s="1">
        <v>350400218</v>
      </c>
      <c r="C3783" s="1">
        <v>25529</v>
      </c>
      <c r="D3783" s="6">
        <v>44906</v>
      </c>
      <c r="E3783" s="1">
        <v>128</v>
      </c>
      <c r="F3783" s="1" t="s">
        <v>68</v>
      </c>
      <c r="G3783" s="1" t="s">
        <v>73</v>
      </c>
      <c r="H3783" s="1" t="s">
        <v>1059</v>
      </c>
      <c r="I3783" s="1" t="s">
        <v>1062</v>
      </c>
      <c r="J3783" s="1" t="s">
        <v>1063</v>
      </c>
      <c r="K3783" s="1">
        <v>31.033167288000001</v>
      </c>
      <c r="L3783" s="1">
        <v>46.273891712999998</v>
      </c>
      <c r="M3783" s="1">
        <v>9</v>
      </c>
      <c r="N3783" s="1" t="s">
        <v>87</v>
      </c>
      <c r="O3783" s="1">
        <v>5</v>
      </c>
      <c r="P3783" t="str">
        <f>_xlfn.CONCAT( YEAR(TblOrigin[[#This Row],[ODK_DateOfSubmission]]), "-",TEXT( MONTH(TblOrigin[[#This Row],[ODK_DateOfSubmission]]),"00"))</f>
        <v>2022-12</v>
      </c>
    </row>
    <row r="3784" spans="1:16" x14ac:dyDescent="0.25">
      <c r="A3784" s="13">
        <v>3504012</v>
      </c>
      <c r="B3784" s="1">
        <v>350401218</v>
      </c>
      <c r="C3784" s="1">
        <v>24540</v>
      </c>
      <c r="D3784" s="6">
        <v>44894</v>
      </c>
      <c r="E3784" s="1">
        <v>128</v>
      </c>
      <c r="F3784" s="1" t="s">
        <v>68</v>
      </c>
      <c r="G3784" s="1" t="s">
        <v>73</v>
      </c>
      <c r="H3784" s="1" t="s">
        <v>1059</v>
      </c>
      <c r="I3784" s="1" t="s">
        <v>1482</v>
      </c>
      <c r="J3784" s="1" t="s">
        <v>1483</v>
      </c>
      <c r="K3784" s="1">
        <v>31.052442887600002</v>
      </c>
      <c r="L3784" s="1">
        <v>46.236798131699999</v>
      </c>
      <c r="M3784" s="1">
        <v>6</v>
      </c>
      <c r="N3784" s="1" t="s">
        <v>87</v>
      </c>
      <c r="O3784" s="1">
        <v>2</v>
      </c>
      <c r="P3784" t="str">
        <f>_xlfn.CONCAT( YEAR(TblOrigin[[#This Row],[ODK_DateOfSubmission]]), "-",TEXT( MONTH(TblOrigin[[#This Row],[ODK_DateOfSubmission]]),"00"))</f>
        <v>2022-11</v>
      </c>
    </row>
    <row r="3785" spans="1:16" x14ac:dyDescent="0.25">
      <c r="A3785" s="13">
        <v>3504016</v>
      </c>
      <c r="B3785" s="1">
        <v>350401618</v>
      </c>
      <c r="C3785" s="1">
        <v>10281</v>
      </c>
      <c r="D3785" s="6">
        <v>44902</v>
      </c>
      <c r="E3785" s="1">
        <v>128</v>
      </c>
      <c r="F3785" s="1" t="s">
        <v>68</v>
      </c>
      <c r="G3785" s="1" t="s">
        <v>73</v>
      </c>
      <c r="H3785" s="1" t="s">
        <v>1059</v>
      </c>
      <c r="I3785" s="1" t="s">
        <v>1074</v>
      </c>
      <c r="J3785" s="1" t="s">
        <v>1075</v>
      </c>
      <c r="K3785" s="1">
        <v>31.029471706599999</v>
      </c>
      <c r="L3785" s="1">
        <v>46.244121658399997</v>
      </c>
      <c r="M3785" s="1">
        <v>9</v>
      </c>
      <c r="N3785" s="1" t="s">
        <v>87</v>
      </c>
      <c r="O3785" s="1">
        <v>1</v>
      </c>
      <c r="P3785" t="str">
        <f>_xlfn.CONCAT( YEAR(TblOrigin[[#This Row],[ODK_DateOfSubmission]]), "-",TEXT( MONTH(TblOrigin[[#This Row],[ODK_DateOfSubmission]]),"00"))</f>
        <v>2022-12</v>
      </c>
    </row>
    <row r="3786" spans="1:16" x14ac:dyDescent="0.25">
      <c r="A3786" s="13">
        <v>3504015</v>
      </c>
      <c r="B3786" s="1">
        <v>350401518</v>
      </c>
      <c r="C3786" s="1">
        <v>10272</v>
      </c>
      <c r="D3786" s="6">
        <v>44886</v>
      </c>
      <c r="E3786" s="1">
        <v>128</v>
      </c>
      <c r="F3786" s="1" t="s">
        <v>68</v>
      </c>
      <c r="G3786" s="1" t="s">
        <v>73</v>
      </c>
      <c r="H3786" s="1" t="s">
        <v>1059</v>
      </c>
      <c r="I3786" s="1" t="s">
        <v>1072</v>
      </c>
      <c r="J3786" s="1" t="s">
        <v>1073</v>
      </c>
      <c r="K3786" s="1">
        <v>31.034963944600001</v>
      </c>
      <c r="L3786" s="1">
        <v>46.242300951700003</v>
      </c>
      <c r="M3786" s="1">
        <v>3</v>
      </c>
      <c r="N3786" s="1" t="s">
        <v>87</v>
      </c>
      <c r="O3786" s="1">
        <v>3</v>
      </c>
      <c r="P3786" t="str">
        <f>_xlfn.CONCAT( YEAR(TblOrigin[[#This Row],[ODK_DateOfSubmission]]), "-",TEXT( MONTH(TblOrigin[[#This Row],[ODK_DateOfSubmission]]),"00"))</f>
        <v>2022-11</v>
      </c>
    </row>
    <row r="3787" spans="1:16" x14ac:dyDescent="0.25">
      <c r="A3787" s="13">
        <v>3603070</v>
      </c>
      <c r="B3787" s="1">
        <v>360307018</v>
      </c>
      <c r="C3787" s="1">
        <v>3367</v>
      </c>
      <c r="D3787" s="6">
        <v>44904</v>
      </c>
      <c r="E3787" s="1">
        <v>128</v>
      </c>
      <c r="F3787" s="1" t="s">
        <v>96</v>
      </c>
      <c r="G3787" s="1" t="s">
        <v>173</v>
      </c>
      <c r="H3787" s="1" t="s">
        <v>1138</v>
      </c>
      <c r="I3787" s="1" t="s">
        <v>1147</v>
      </c>
      <c r="J3787" s="1" t="s">
        <v>1148</v>
      </c>
      <c r="K3787" s="1">
        <v>32.007661261899997</v>
      </c>
      <c r="L3787" s="1">
        <v>44.922551677900003</v>
      </c>
      <c r="M3787" s="1">
        <v>1</v>
      </c>
      <c r="N3787" s="1" t="s">
        <v>87</v>
      </c>
      <c r="O3787" s="1">
        <v>1</v>
      </c>
      <c r="P3787" t="str">
        <f>_xlfn.CONCAT( YEAR(TblOrigin[[#This Row],[ODK_DateOfSubmission]]), "-",TEXT( MONTH(TblOrigin[[#This Row],[ODK_DateOfSubmission]]),"00"))</f>
        <v>2022-12</v>
      </c>
    </row>
    <row r="3788" spans="1:16" x14ac:dyDescent="0.25">
      <c r="A3788" s="13">
        <v>3505015</v>
      </c>
      <c r="B3788" s="1">
        <v>350501518</v>
      </c>
      <c r="C3788" s="1">
        <v>33811</v>
      </c>
      <c r="D3788" s="6">
        <v>44910</v>
      </c>
      <c r="E3788" s="1">
        <v>128</v>
      </c>
      <c r="F3788" s="1" t="s">
        <v>68</v>
      </c>
      <c r="G3788" s="1" t="s">
        <v>77</v>
      </c>
      <c r="H3788" s="1" t="s">
        <v>1128</v>
      </c>
      <c r="I3788" s="1" t="s">
        <v>1342</v>
      </c>
      <c r="J3788" s="1" t="s">
        <v>232</v>
      </c>
      <c r="K3788" s="1">
        <v>30.882387999999999</v>
      </c>
      <c r="L3788" s="1">
        <v>46.568722000000001</v>
      </c>
      <c r="M3788" s="1">
        <v>25</v>
      </c>
      <c r="N3788" s="1" t="s">
        <v>87</v>
      </c>
      <c r="O3788" s="1">
        <v>5</v>
      </c>
      <c r="P3788" t="str">
        <f>_xlfn.CONCAT( YEAR(TblOrigin[[#This Row],[ODK_DateOfSubmission]]), "-",TEXT( MONTH(TblOrigin[[#This Row],[ODK_DateOfSubmission]]),"00"))</f>
        <v>2022-12</v>
      </c>
    </row>
    <row r="3789" spans="1:16" x14ac:dyDescent="0.25">
      <c r="A3789" s="13">
        <v>3505016</v>
      </c>
      <c r="B3789" s="1">
        <v>350501618</v>
      </c>
      <c r="C3789" s="1">
        <v>34161</v>
      </c>
      <c r="D3789" s="6">
        <v>44906</v>
      </c>
      <c r="E3789" s="1">
        <v>128</v>
      </c>
      <c r="F3789" s="1" t="s">
        <v>68</v>
      </c>
      <c r="G3789" s="1" t="s">
        <v>77</v>
      </c>
      <c r="H3789" s="1" t="s">
        <v>1115</v>
      </c>
      <c r="I3789" s="1" t="s">
        <v>1428</v>
      </c>
      <c r="J3789" s="1" t="s">
        <v>1429</v>
      </c>
      <c r="K3789" s="1">
        <v>30.880265143100001</v>
      </c>
      <c r="L3789" s="1">
        <v>46.454987385000003</v>
      </c>
      <c r="M3789" s="1">
        <v>10</v>
      </c>
      <c r="N3789" s="1" t="s">
        <v>87</v>
      </c>
      <c r="O3789" s="1">
        <v>1</v>
      </c>
      <c r="P3789" t="str">
        <f>_xlfn.CONCAT( YEAR(TblOrigin[[#This Row],[ODK_DateOfSubmission]]), "-",TEXT( MONTH(TblOrigin[[#This Row],[ODK_DateOfSubmission]]),"00"))</f>
        <v>2022-12</v>
      </c>
    </row>
    <row r="3790" spans="1:16" x14ac:dyDescent="0.25">
      <c r="A3790" s="13">
        <v>3505002</v>
      </c>
      <c r="B3790" s="1">
        <v>350500218</v>
      </c>
      <c r="C3790" s="1">
        <v>24721</v>
      </c>
      <c r="D3790" s="6">
        <v>44906</v>
      </c>
      <c r="E3790" s="1">
        <v>128</v>
      </c>
      <c r="F3790" s="1" t="s">
        <v>68</v>
      </c>
      <c r="G3790" s="1" t="s">
        <v>77</v>
      </c>
      <c r="H3790" s="1" t="s">
        <v>1112</v>
      </c>
      <c r="I3790" s="1" t="s">
        <v>1113</v>
      </c>
      <c r="J3790" s="1" t="s">
        <v>1114</v>
      </c>
      <c r="K3790" s="1">
        <v>30.956201633799999</v>
      </c>
      <c r="L3790" s="1">
        <v>46.359501579899998</v>
      </c>
      <c r="M3790" s="1">
        <v>13</v>
      </c>
      <c r="N3790" s="1" t="s">
        <v>87</v>
      </c>
      <c r="O3790" s="1">
        <v>5</v>
      </c>
      <c r="P3790" t="str">
        <f>_xlfn.CONCAT( YEAR(TblOrigin[[#This Row],[ODK_DateOfSubmission]]), "-",TEXT( MONTH(TblOrigin[[#This Row],[ODK_DateOfSubmission]]),"00"))</f>
        <v>2022-12</v>
      </c>
    </row>
    <row r="3791" spans="1:16" x14ac:dyDescent="0.25">
      <c r="A3791" s="13">
        <v>3505007</v>
      </c>
      <c r="B3791" s="1">
        <v>350500718</v>
      </c>
      <c r="C3791" s="1">
        <v>9332</v>
      </c>
      <c r="D3791" s="6">
        <v>44906</v>
      </c>
      <c r="E3791" s="1">
        <v>128</v>
      </c>
      <c r="F3791" s="1" t="s">
        <v>68</v>
      </c>
      <c r="G3791" s="1" t="s">
        <v>77</v>
      </c>
      <c r="H3791" s="1" t="s">
        <v>1115</v>
      </c>
      <c r="I3791" s="1" t="s">
        <v>1123</v>
      </c>
      <c r="J3791" s="1" t="s">
        <v>216</v>
      </c>
      <c r="K3791" s="1">
        <v>30.879031632699999</v>
      </c>
      <c r="L3791" s="1">
        <v>46.464224314600003</v>
      </c>
      <c r="M3791" s="1">
        <v>9</v>
      </c>
      <c r="N3791" s="1" t="s">
        <v>87</v>
      </c>
      <c r="O3791" s="1">
        <v>5</v>
      </c>
      <c r="P3791" t="str">
        <f>_xlfn.CONCAT( YEAR(TblOrigin[[#This Row],[ODK_DateOfSubmission]]), "-",TEXT( MONTH(TblOrigin[[#This Row],[ODK_DateOfSubmission]]),"00"))</f>
        <v>2022-12</v>
      </c>
    </row>
    <row r="3792" spans="1:16" x14ac:dyDescent="0.25">
      <c r="A3792" s="13">
        <v>3601031</v>
      </c>
      <c r="B3792" s="1">
        <v>360103118</v>
      </c>
      <c r="C3792" s="1">
        <v>25378</v>
      </c>
      <c r="D3792" s="6">
        <v>44914</v>
      </c>
      <c r="E3792" s="1">
        <v>128</v>
      </c>
      <c r="F3792" s="1" t="s">
        <v>96</v>
      </c>
      <c r="G3792" s="1" t="s">
        <v>174</v>
      </c>
      <c r="H3792" s="1" t="s">
        <v>1535</v>
      </c>
      <c r="I3792" s="1" t="s">
        <v>1540</v>
      </c>
      <c r="J3792" s="1" t="s">
        <v>1340</v>
      </c>
      <c r="K3792" s="1">
        <v>31.977928876899998</v>
      </c>
      <c r="L3792" s="1">
        <v>45.397140644700002</v>
      </c>
      <c r="M3792" s="1">
        <v>1</v>
      </c>
      <c r="N3792" s="1" t="s">
        <v>87</v>
      </c>
      <c r="O3792" s="1">
        <v>1</v>
      </c>
      <c r="P3792" t="str">
        <f>_xlfn.CONCAT( YEAR(TblOrigin[[#This Row],[ODK_DateOfSubmission]]), "-",TEXT( MONTH(TblOrigin[[#This Row],[ODK_DateOfSubmission]]),"00"))</f>
        <v>2022-12</v>
      </c>
    </row>
    <row r="3793" spans="1:16" x14ac:dyDescent="0.25">
      <c r="A3793" s="13">
        <v>3505011</v>
      </c>
      <c r="B3793" s="1">
        <v>350501118</v>
      </c>
      <c r="C3793" s="1">
        <v>9258</v>
      </c>
      <c r="D3793" s="6">
        <v>44906</v>
      </c>
      <c r="E3793" s="1">
        <v>128</v>
      </c>
      <c r="F3793" s="1" t="s">
        <v>68</v>
      </c>
      <c r="G3793" s="1" t="s">
        <v>77</v>
      </c>
      <c r="H3793" s="1" t="s">
        <v>1115</v>
      </c>
      <c r="I3793" s="1" t="s">
        <v>1126</v>
      </c>
      <c r="J3793" s="1" t="s">
        <v>1127</v>
      </c>
      <c r="K3793" s="1">
        <v>30.901869618300001</v>
      </c>
      <c r="L3793" s="1">
        <v>46.458244977299998</v>
      </c>
      <c r="M3793" s="1">
        <v>10</v>
      </c>
      <c r="N3793" s="1" t="s">
        <v>87</v>
      </c>
      <c r="O3793" s="1">
        <v>4</v>
      </c>
      <c r="P3793" t="str">
        <f>_xlfn.CONCAT( YEAR(TblOrigin[[#This Row],[ODK_DateOfSubmission]]), "-",TEXT( MONTH(TblOrigin[[#This Row],[ODK_DateOfSubmission]]),"00"))</f>
        <v>2022-12</v>
      </c>
    </row>
    <row r="3794" spans="1:16" x14ac:dyDescent="0.25">
      <c r="A3794" s="13">
        <v>3504046</v>
      </c>
      <c r="B3794" s="1">
        <v>350404618</v>
      </c>
      <c r="C3794" s="1">
        <v>10269</v>
      </c>
      <c r="D3794" s="6">
        <v>44906</v>
      </c>
      <c r="E3794" s="1">
        <v>128</v>
      </c>
      <c r="F3794" s="1" t="s">
        <v>68</v>
      </c>
      <c r="G3794" s="1" t="s">
        <v>73</v>
      </c>
      <c r="H3794" s="1" t="s">
        <v>1102</v>
      </c>
      <c r="I3794" s="1" t="s">
        <v>1103</v>
      </c>
      <c r="J3794" s="1" t="s">
        <v>1104</v>
      </c>
      <c r="K3794" s="1">
        <v>31.041901284200001</v>
      </c>
      <c r="L3794" s="1">
        <v>46.3069539022</v>
      </c>
      <c r="M3794" s="1">
        <v>41</v>
      </c>
      <c r="N3794" s="1" t="s">
        <v>94</v>
      </c>
      <c r="O3794" s="1">
        <v>15</v>
      </c>
      <c r="P3794" t="str">
        <f>_xlfn.CONCAT( YEAR(TblOrigin[[#This Row],[ODK_DateOfSubmission]]), "-",TEXT( MONTH(TblOrigin[[#This Row],[ODK_DateOfSubmission]]),"00"))</f>
        <v>2022-12</v>
      </c>
    </row>
    <row r="3795" spans="1:16" x14ac:dyDescent="0.25">
      <c r="A3795" s="13">
        <v>3505013</v>
      </c>
      <c r="B3795" s="1">
        <v>350501318</v>
      </c>
      <c r="C3795" s="1">
        <v>33809</v>
      </c>
      <c r="D3795" s="6">
        <v>44910</v>
      </c>
      <c r="E3795" s="1">
        <v>128</v>
      </c>
      <c r="F3795" s="1" t="s">
        <v>68</v>
      </c>
      <c r="G3795" s="1" t="s">
        <v>77</v>
      </c>
      <c r="H3795" s="1" t="s">
        <v>1119</v>
      </c>
      <c r="I3795" s="1" t="s">
        <v>1342</v>
      </c>
      <c r="J3795" s="1" t="s">
        <v>232</v>
      </c>
      <c r="K3795" s="1">
        <v>30.914428999999998</v>
      </c>
      <c r="L3795" s="1">
        <v>46.47878</v>
      </c>
      <c r="M3795" s="1">
        <v>21</v>
      </c>
      <c r="N3795" s="1" t="s">
        <v>94</v>
      </c>
      <c r="O3795" s="1">
        <v>5</v>
      </c>
      <c r="P3795" t="str">
        <f>_xlfn.CONCAT( YEAR(TblOrigin[[#This Row],[ODK_DateOfSubmission]]), "-",TEXT( MONTH(TblOrigin[[#This Row],[ODK_DateOfSubmission]]),"00"))</f>
        <v>2022-12</v>
      </c>
    </row>
    <row r="3796" spans="1:16" x14ac:dyDescent="0.25">
      <c r="A3796" s="13">
        <v>3504057</v>
      </c>
      <c r="B3796" s="1">
        <v>350405718</v>
      </c>
      <c r="C3796" s="1">
        <v>33806</v>
      </c>
      <c r="D3796" s="6">
        <v>44899</v>
      </c>
      <c r="E3796" s="1">
        <v>128</v>
      </c>
      <c r="F3796" s="1" t="s">
        <v>68</v>
      </c>
      <c r="G3796" s="1" t="s">
        <v>73</v>
      </c>
      <c r="H3796" s="1" t="s">
        <v>1105</v>
      </c>
      <c r="I3796" s="1" t="s">
        <v>1435</v>
      </c>
      <c r="J3796" s="1" t="s">
        <v>1127</v>
      </c>
      <c r="K3796" s="1">
        <v>31.134141</v>
      </c>
      <c r="L3796" s="1">
        <v>46.437801999999998</v>
      </c>
      <c r="M3796" s="1">
        <v>4</v>
      </c>
      <c r="N3796" s="1" t="s">
        <v>94</v>
      </c>
      <c r="O3796" s="1">
        <v>2</v>
      </c>
      <c r="P3796" t="str">
        <f>_xlfn.CONCAT( YEAR(TblOrigin[[#This Row],[ODK_DateOfSubmission]]), "-",TEXT( MONTH(TblOrigin[[#This Row],[ODK_DateOfSubmission]]),"00"))</f>
        <v>2022-12</v>
      </c>
    </row>
    <row r="3797" spans="1:16" x14ac:dyDescent="0.25">
      <c r="A3797" s="13">
        <v>3504045</v>
      </c>
      <c r="B3797" s="1">
        <v>350404518</v>
      </c>
      <c r="C3797" s="1">
        <v>22344</v>
      </c>
      <c r="D3797" s="6">
        <v>44902</v>
      </c>
      <c r="E3797" s="1">
        <v>128</v>
      </c>
      <c r="F3797" s="1" t="s">
        <v>68</v>
      </c>
      <c r="G3797" s="1" t="s">
        <v>73</v>
      </c>
      <c r="H3797" s="1" t="s">
        <v>1059</v>
      </c>
      <c r="I3797" s="1" t="s">
        <v>1408</v>
      </c>
      <c r="J3797" s="1" t="s">
        <v>1409</v>
      </c>
      <c r="K3797" s="1">
        <v>31.048519000500001</v>
      </c>
      <c r="L3797" s="1">
        <v>46.257282930099997</v>
      </c>
      <c r="M3797" s="1">
        <v>7</v>
      </c>
      <c r="N3797" s="1" t="s">
        <v>94</v>
      </c>
      <c r="O3797" s="1">
        <v>2</v>
      </c>
      <c r="P3797" t="str">
        <f>_xlfn.CONCAT( YEAR(TblOrigin[[#This Row],[ODK_DateOfSubmission]]), "-",TEXT( MONTH(TblOrigin[[#This Row],[ODK_DateOfSubmission]]),"00"))</f>
        <v>2022-12</v>
      </c>
    </row>
    <row r="3798" spans="1:16" x14ac:dyDescent="0.25">
      <c r="A3798" s="13">
        <v>3504042</v>
      </c>
      <c r="B3798" s="1">
        <v>350404218</v>
      </c>
      <c r="C3798" s="1">
        <v>10263</v>
      </c>
      <c r="D3798" s="6">
        <v>44888</v>
      </c>
      <c r="E3798" s="1">
        <v>128</v>
      </c>
      <c r="F3798" s="1" t="s">
        <v>68</v>
      </c>
      <c r="G3798" s="1" t="s">
        <v>73</v>
      </c>
      <c r="H3798" s="1" t="s">
        <v>1059</v>
      </c>
      <c r="I3798" s="1" t="s">
        <v>1100</v>
      </c>
      <c r="J3798" s="1" t="s">
        <v>1101</v>
      </c>
      <c r="K3798" s="1">
        <v>31.0802066016</v>
      </c>
      <c r="L3798" s="1">
        <v>46.235693895300003</v>
      </c>
      <c r="M3798" s="1">
        <v>30</v>
      </c>
      <c r="N3798" s="1" t="s">
        <v>94</v>
      </c>
      <c r="O3798" s="1">
        <v>15</v>
      </c>
      <c r="P3798" t="str">
        <f>_xlfn.CONCAT( YEAR(TblOrigin[[#This Row],[ODK_DateOfSubmission]]), "-",TEXT( MONTH(TblOrigin[[#This Row],[ODK_DateOfSubmission]]),"00"))</f>
        <v>2022-11</v>
      </c>
    </row>
    <row r="3799" spans="1:16" x14ac:dyDescent="0.25">
      <c r="A3799" s="13">
        <v>3504041</v>
      </c>
      <c r="B3799" s="1">
        <v>350404118</v>
      </c>
      <c r="C3799" s="1">
        <v>25533</v>
      </c>
      <c r="D3799" s="6">
        <v>44894</v>
      </c>
      <c r="E3799" s="1">
        <v>128</v>
      </c>
      <c r="F3799" s="1" t="s">
        <v>68</v>
      </c>
      <c r="G3799" s="1" t="s">
        <v>73</v>
      </c>
      <c r="H3799" s="1" t="s">
        <v>1059</v>
      </c>
      <c r="I3799" s="1" t="s">
        <v>1098</v>
      </c>
      <c r="J3799" s="1" t="s">
        <v>1099</v>
      </c>
      <c r="K3799" s="1">
        <v>31.080862144499999</v>
      </c>
      <c r="L3799" s="1">
        <v>46.240087203599998</v>
      </c>
      <c r="M3799" s="1">
        <v>124</v>
      </c>
      <c r="N3799" s="1" t="s">
        <v>94</v>
      </c>
      <c r="O3799" s="1">
        <v>33</v>
      </c>
      <c r="P3799" t="str">
        <f>_xlfn.CONCAT( YEAR(TblOrigin[[#This Row],[ODK_DateOfSubmission]]), "-",TEXT( MONTH(TblOrigin[[#This Row],[ODK_DateOfSubmission]]),"00"))</f>
        <v>2022-11</v>
      </c>
    </row>
    <row r="3800" spans="1:16" x14ac:dyDescent="0.25">
      <c r="A3800" s="13">
        <v>3504030</v>
      </c>
      <c r="B3800" s="1">
        <v>350403018</v>
      </c>
      <c r="C3800" s="1">
        <v>24746</v>
      </c>
      <c r="D3800" s="6">
        <v>44893</v>
      </c>
      <c r="E3800" s="1">
        <v>128</v>
      </c>
      <c r="F3800" s="1" t="s">
        <v>68</v>
      </c>
      <c r="G3800" s="1" t="s">
        <v>73</v>
      </c>
      <c r="H3800" s="1" t="s">
        <v>1059</v>
      </c>
      <c r="I3800" s="1" t="s">
        <v>1489</v>
      </c>
      <c r="J3800" s="1" t="s">
        <v>463</v>
      </c>
      <c r="K3800" s="1">
        <v>31.042946248900002</v>
      </c>
      <c r="L3800" s="1">
        <v>46.274699394599999</v>
      </c>
      <c r="M3800" s="1">
        <v>1</v>
      </c>
      <c r="N3800" s="1" t="s">
        <v>94</v>
      </c>
      <c r="O3800" s="1">
        <v>1</v>
      </c>
      <c r="P3800" t="str">
        <f>_xlfn.CONCAT( YEAR(TblOrigin[[#This Row],[ODK_DateOfSubmission]]), "-",TEXT( MONTH(TblOrigin[[#This Row],[ODK_DateOfSubmission]]),"00"))</f>
        <v>2022-11</v>
      </c>
    </row>
    <row r="3801" spans="1:16" x14ac:dyDescent="0.25">
      <c r="A3801" s="13">
        <v>3504031</v>
      </c>
      <c r="B3801" s="1">
        <v>350403118</v>
      </c>
      <c r="C3801" s="1">
        <v>21208</v>
      </c>
      <c r="D3801" s="6">
        <v>44905</v>
      </c>
      <c r="E3801" s="1">
        <v>128</v>
      </c>
      <c r="F3801" s="1" t="s">
        <v>68</v>
      </c>
      <c r="G3801" s="1" t="s">
        <v>73</v>
      </c>
      <c r="H3801" s="1" t="s">
        <v>1059</v>
      </c>
      <c r="I3801" s="1" t="s">
        <v>1091</v>
      </c>
      <c r="J3801" s="1" t="s">
        <v>380</v>
      </c>
      <c r="K3801" s="1">
        <v>31.067779245299999</v>
      </c>
      <c r="L3801" s="1">
        <v>46.249674558199999</v>
      </c>
      <c r="M3801" s="1">
        <v>39</v>
      </c>
      <c r="N3801" s="1" t="s">
        <v>94</v>
      </c>
      <c r="O3801" s="1">
        <v>7</v>
      </c>
      <c r="P3801" t="str">
        <f>_xlfn.CONCAT( YEAR(TblOrigin[[#This Row],[ODK_DateOfSubmission]]), "-",TEXT( MONTH(TblOrigin[[#This Row],[ODK_DateOfSubmission]]),"00"))</f>
        <v>2022-12</v>
      </c>
    </row>
    <row r="3802" spans="1:16" x14ac:dyDescent="0.25">
      <c r="A3802" s="13">
        <v>3504029</v>
      </c>
      <c r="B3802" s="1">
        <v>350402918</v>
      </c>
      <c r="C3802" s="1">
        <v>10301</v>
      </c>
      <c r="D3802" s="6">
        <v>44888</v>
      </c>
      <c r="E3802" s="1">
        <v>128</v>
      </c>
      <c r="F3802" s="1" t="s">
        <v>68</v>
      </c>
      <c r="G3802" s="1" t="s">
        <v>73</v>
      </c>
      <c r="H3802" s="1" t="s">
        <v>1059</v>
      </c>
      <c r="I3802" s="1" t="s">
        <v>1089</v>
      </c>
      <c r="J3802" s="1" t="s">
        <v>1090</v>
      </c>
      <c r="K3802" s="1">
        <v>31.069166239000001</v>
      </c>
      <c r="L3802" s="1">
        <v>46.283791055999998</v>
      </c>
      <c r="M3802" s="1">
        <v>30</v>
      </c>
      <c r="N3802" s="1" t="s">
        <v>94</v>
      </c>
      <c r="O3802" s="1">
        <v>11</v>
      </c>
      <c r="P3802" t="str">
        <f>_xlfn.CONCAT( YEAR(TblOrigin[[#This Row],[ODK_DateOfSubmission]]), "-",TEXT( MONTH(TblOrigin[[#This Row],[ODK_DateOfSubmission]]),"00"))</f>
        <v>2022-11</v>
      </c>
    </row>
    <row r="3803" spans="1:16" x14ac:dyDescent="0.25">
      <c r="A3803" s="13">
        <v>3504019</v>
      </c>
      <c r="B3803" s="1">
        <v>350401918</v>
      </c>
      <c r="C3803" s="1">
        <v>9470</v>
      </c>
      <c r="D3803" s="6">
        <v>44894</v>
      </c>
      <c r="E3803" s="1">
        <v>128</v>
      </c>
      <c r="F3803" s="1" t="s">
        <v>68</v>
      </c>
      <c r="G3803" s="1" t="s">
        <v>73</v>
      </c>
      <c r="H3803" s="1" t="s">
        <v>1059</v>
      </c>
      <c r="I3803" s="1" t="s">
        <v>1076</v>
      </c>
      <c r="J3803" s="1" t="s">
        <v>1077</v>
      </c>
      <c r="K3803" s="1">
        <v>31.0569626851</v>
      </c>
      <c r="L3803" s="1">
        <v>46.266143804899997</v>
      </c>
      <c r="M3803" s="1">
        <v>13</v>
      </c>
      <c r="N3803" s="1" t="s">
        <v>94</v>
      </c>
      <c r="O3803" s="1">
        <v>4</v>
      </c>
      <c r="P3803" t="str">
        <f>_xlfn.CONCAT( YEAR(TblOrigin[[#This Row],[ODK_DateOfSubmission]]), "-",TEXT( MONTH(TblOrigin[[#This Row],[ODK_DateOfSubmission]]),"00"))</f>
        <v>2022-11</v>
      </c>
    </row>
    <row r="3804" spans="1:16" x14ac:dyDescent="0.25">
      <c r="A3804" s="13">
        <v>3504021</v>
      </c>
      <c r="B3804" s="1">
        <v>350402118</v>
      </c>
      <c r="C3804" s="1">
        <v>10335</v>
      </c>
      <c r="D3804" s="6">
        <v>44904</v>
      </c>
      <c r="E3804" s="1">
        <v>128</v>
      </c>
      <c r="F3804" s="1" t="s">
        <v>68</v>
      </c>
      <c r="G3804" s="1" t="s">
        <v>73</v>
      </c>
      <c r="H3804" s="1" t="s">
        <v>1059</v>
      </c>
      <c r="I3804" s="1" t="s">
        <v>1078</v>
      </c>
      <c r="J3804" s="1" t="s">
        <v>1079</v>
      </c>
      <c r="K3804" s="1">
        <v>31.0506383486</v>
      </c>
      <c r="L3804" s="1">
        <v>46.269343302599999</v>
      </c>
      <c r="M3804" s="1">
        <v>16</v>
      </c>
      <c r="N3804" s="1" t="s">
        <v>94</v>
      </c>
      <c r="O3804" s="1">
        <v>6</v>
      </c>
      <c r="P3804" t="str">
        <f>_xlfn.CONCAT( YEAR(TblOrigin[[#This Row],[ODK_DateOfSubmission]]), "-",TEXT( MONTH(TblOrigin[[#This Row],[ODK_DateOfSubmission]]),"00"))</f>
        <v>2022-12</v>
      </c>
    </row>
    <row r="3805" spans="1:16" x14ac:dyDescent="0.25">
      <c r="A3805" s="13">
        <v>3504014</v>
      </c>
      <c r="B3805" s="1">
        <v>350401418</v>
      </c>
      <c r="C3805" s="1">
        <v>10254</v>
      </c>
      <c r="D3805" s="6">
        <v>44902</v>
      </c>
      <c r="E3805" s="1">
        <v>128</v>
      </c>
      <c r="F3805" s="1" t="s">
        <v>68</v>
      </c>
      <c r="G3805" s="1" t="s">
        <v>73</v>
      </c>
      <c r="H3805" s="1" t="s">
        <v>1059</v>
      </c>
      <c r="I3805" s="1" t="s">
        <v>1070</v>
      </c>
      <c r="J3805" s="1" t="s">
        <v>1071</v>
      </c>
      <c r="K3805" s="1">
        <v>31.044867277600002</v>
      </c>
      <c r="L3805" s="1">
        <v>46.259297235299996</v>
      </c>
      <c r="M3805" s="1">
        <v>30</v>
      </c>
      <c r="N3805" s="1" t="s">
        <v>94</v>
      </c>
      <c r="O3805" s="1">
        <v>10</v>
      </c>
      <c r="P3805" t="str">
        <f>_xlfn.CONCAT( YEAR(TblOrigin[[#This Row],[ODK_DateOfSubmission]]), "-",TEXT( MONTH(TblOrigin[[#This Row],[ODK_DateOfSubmission]]),"00"))</f>
        <v>2022-12</v>
      </c>
    </row>
    <row r="3806" spans="1:16" x14ac:dyDescent="0.25">
      <c r="A3806" s="13">
        <v>3504051</v>
      </c>
      <c r="B3806" s="1">
        <v>350405118</v>
      </c>
      <c r="C3806" s="1">
        <v>23685</v>
      </c>
      <c r="D3806" s="6">
        <v>44880</v>
      </c>
      <c r="E3806" s="1">
        <v>128</v>
      </c>
      <c r="F3806" s="1" t="s">
        <v>68</v>
      </c>
      <c r="G3806" s="1" t="s">
        <v>73</v>
      </c>
      <c r="H3806" s="1" t="s">
        <v>1059</v>
      </c>
      <c r="I3806" s="1" t="s">
        <v>1108</v>
      </c>
      <c r="J3806" s="1" t="s">
        <v>1109</v>
      </c>
      <c r="K3806" s="1">
        <v>31.087265559999999</v>
      </c>
      <c r="L3806" s="1">
        <v>46.241235476500002</v>
      </c>
      <c r="M3806" s="1">
        <v>16</v>
      </c>
      <c r="N3806" s="1" t="s">
        <v>94</v>
      </c>
      <c r="O3806" s="1">
        <v>6</v>
      </c>
      <c r="P3806" t="str">
        <f>_xlfn.CONCAT( YEAR(TblOrigin[[#This Row],[ODK_DateOfSubmission]]), "-",TEXT( MONTH(TblOrigin[[#This Row],[ODK_DateOfSubmission]]),"00"))</f>
        <v>2022-11</v>
      </c>
    </row>
    <row r="3807" spans="1:16" x14ac:dyDescent="0.25">
      <c r="A3807" s="13">
        <v>3504019</v>
      </c>
      <c r="B3807" s="1">
        <v>350401918</v>
      </c>
      <c r="C3807" s="1">
        <v>9470</v>
      </c>
      <c r="D3807" s="6">
        <v>44894</v>
      </c>
      <c r="E3807" s="1">
        <v>128</v>
      </c>
      <c r="F3807" s="1" t="s">
        <v>68</v>
      </c>
      <c r="G3807" s="1" t="s">
        <v>73</v>
      </c>
      <c r="H3807" s="1" t="s">
        <v>1059</v>
      </c>
      <c r="I3807" s="1" t="s">
        <v>1076</v>
      </c>
      <c r="J3807" s="1" t="s">
        <v>1077</v>
      </c>
      <c r="K3807" s="1">
        <v>31.0569626851</v>
      </c>
      <c r="L3807" s="1">
        <v>46.266143804899997</v>
      </c>
      <c r="M3807" s="1">
        <v>13</v>
      </c>
      <c r="N3807" s="1" t="s">
        <v>116</v>
      </c>
      <c r="O3807" s="1">
        <v>3</v>
      </c>
      <c r="P3807" t="str">
        <f>_xlfn.CONCAT( YEAR(TblOrigin[[#This Row],[ODK_DateOfSubmission]]), "-",TEXT( MONTH(TblOrigin[[#This Row],[ODK_DateOfSubmission]]),"00"))</f>
        <v>2022-11</v>
      </c>
    </row>
    <row r="3808" spans="1:16" x14ac:dyDescent="0.25">
      <c r="A3808" s="13">
        <v>3603044</v>
      </c>
      <c r="B3808" s="1">
        <v>360304418</v>
      </c>
      <c r="C3808" s="1">
        <v>25790</v>
      </c>
      <c r="D3808" s="6">
        <v>44890</v>
      </c>
      <c r="E3808" s="1">
        <v>128</v>
      </c>
      <c r="F3808" s="1" t="s">
        <v>96</v>
      </c>
      <c r="G3808" s="1" t="s">
        <v>173</v>
      </c>
      <c r="H3808" s="1" t="s">
        <v>1138</v>
      </c>
      <c r="I3808" s="1" t="s">
        <v>1139</v>
      </c>
      <c r="J3808" s="1" t="s">
        <v>1140</v>
      </c>
      <c r="K3808" s="1">
        <v>31.996962293100001</v>
      </c>
      <c r="L3808" s="1">
        <v>44.874578579599998</v>
      </c>
      <c r="M3808" s="1">
        <v>1</v>
      </c>
      <c r="N3808" s="1" t="s">
        <v>108</v>
      </c>
      <c r="O3808" s="1">
        <v>1</v>
      </c>
      <c r="P3808" t="str">
        <f>_xlfn.CONCAT( YEAR(TblOrigin[[#This Row],[ODK_DateOfSubmission]]), "-",TEXT( MONTH(TblOrigin[[#This Row],[ODK_DateOfSubmission]]),"00"))</f>
        <v>2022-11</v>
      </c>
    </row>
    <row r="3809" spans="1:16" x14ac:dyDescent="0.25">
      <c r="A3809" s="13">
        <v>3504054</v>
      </c>
      <c r="B3809" s="1">
        <v>350405418</v>
      </c>
      <c r="C3809" s="1">
        <v>9427</v>
      </c>
      <c r="D3809" s="6">
        <v>44906</v>
      </c>
      <c r="E3809" s="1">
        <v>128</v>
      </c>
      <c r="F3809" s="1" t="s">
        <v>68</v>
      </c>
      <c r="G3809" s="1" t="s">
        <v>73</v>
      </c>
      <c r="H3809" s="1" t="s">
        <v>1059</v>
      </c>
      <c r="I3809" s="1" t="s">
        <v>1110</v>
      </c>
      <c r="J3809" s="1" t="s">
        <v>1111</v>
      </c>
      <c r="K3809" s="1">
        <v>31.033617899999999</v>
      </c>
      <c r="L3809" s="1">
        <v>46.217652000000001</v>
      </c>
      <c r="M3809" s="1">
        <v>135</v>
      </c>
      <c r="N3809" s="1" t="s">
        <v>108</v>
      </c>
      <c r="O3809" s="1">
        <v>15</v>
      </c>
      <c r="P3809" t="str">
        <f>_xlfn.CONCAT( YEAR(TblOrigin[[#This Row],[ODK_DateOfSubmission]]), "-",TEXT( MONTH(TblOrigin[[#This Row],[ODK_DateOfSubmission]]),"00"))</f>
        <v>2022-12</v>
      </c>
    </row>
    <row r="3810" spans="1:16" x14ac:dyDescent="0.25">
      <c r="A3810" s="13">
        <v>3504028</v>
      </c>
      <c r="B3810" s="1">
        <v>350402818</v>
      </c>
      <c r="C3810" s="1">
        <v>25526</v>
      </c>
      <c r="D3810" s="6">
        <v>44894</v>
      </c>
      <c r="E3810" s="1">
        <v>128</v>
      </c>
      <c r="F3810" s="1" t="s">
        <v>68</v>
      </c>
      <c r="G3810" s="1" t="s">
        <v>73</v>
      </c>
      <c r="H3810" s="1" t="s">
        <v>1059</v>
      </c>
      <c r="I3810" s="1" t="s">
        <v>1088</v>
      </c>
      <c r="J3810" s="1" t="s">
        <v>1039</v>
      </c>
      <c r="K3810" s="1">
        <v>31.036175809100001</v>
      </c>
      <c r="L3810" s="1">
        <v>46.220527480000001</v>
      </c>
      <c r="M3810" s="1">
        <v>55</v>
      </c>
      <c r="N3810" s="1" t="s">
        <v>108</v>
      </c>
      <c r="O3810" s="1">
        <v>10</v>
      </c>
      <c r="P3810" t="str">
        <f>_xlfn.CONCAT( YEAR(TblOrigin[[#This Row],[ODK_DateOfSubmission]]), "-",TEXT( MONTH(TblOrigin[[#This Row],[ODK_DateOfSubmission]]),"00"))</f>
        <v>2022-11</v>
      </c>
    </row>
    <row r="3811" spans="1:16" x14ac:dyDescent="0.25">
      <c r="A3811" s="13">
        <v>3505003</v>
      </c>
      <c r="B3811" s="1">
        <v>350500318</v>
      </c>
      <c r="C3811" s="1">
        <v>25436</v>
      </c>
      <c r="D3811" s="6">
        <v>44906</v>
      </c>
      <c r="E3811" s="1">
        <v>128</v>
      </c>
      <c r="F3811" s="1" t="s">
        <v>68</v>
      </c>
      <c r="G3811" s="1" t="s">
        <v>77</v>
      </c>
      <c r="H3811" s="1" t="s">
        <v>1115</v>
      </c>
      <c r="I3811" s="1" t="s">
        <v>1116</v>
      </c>
      <c r="J3811" s="1" t="s">
        <v>1117</v>
      </c>
      <c r="K3811" s="1">
        <v>30.906636502200001</v>
      </c>
      <c r="L3811" s="1">
        <v>46.445979934699999</v>
      </c>
      <c r="M3811" s="1">
        <v>19</v>
      </c>
      <c r="N3811" s="1" t="s">
        <v>101</v>
      </c>
      <c r="O3811" s="1">
        <v>3</v>
      </c>
      <c r="P3811" t="str">
        <f>_xlfn.CONCAT( YEAR(TblOrigin[[#This Row],[ODK_DateOfSubmission]]), "-",TEXT( MONTH(TblOrigin[[#This Row],[ODK_DateOfSubmission]]),"00"))</f>
        <v>2022-12</v>
      </c>
    </row>
    <row r="3812" spans="1:16" x14ac:dyDescent="0.25">
      <c r="A3812" s="13">
        <v>3504011</v>
      </c>
      <c r="B3812" s="1">
        <v>350401118</v>
      </c>
      <c r="C3812" s="1">
        <v>10260</v>
      </c>
      <c r="D3812" s="6">
        <v>44906</v>
      </c>
      <c r="E3812" s="1">
        <v>128</v>
      </c>
      <c r="F3812" s="1" t="s">
        <v>68</v>
      </c>
      <c r="G3812" s="1" t="s">
        <v>73</v>
      </c>
      <c r="H3812" s="1" t="s">
        <v>1059</v>
      </c>
      <c r="I3812" s="1" t="s">
        <v>1066</v>
      </c>
      <c r="J3812" s="1" t="s">
        <v>1067</v>
      </c>
      <c r="K3812" s="1">
        <v>31.0087376</v>
      </c>
      <c r="L3812" s="1">
        <v>46.284794599999998</v>
      </c>
      <c r="M3812" s="1">
        <v>680</v>
      </c>
      <c r="N3812" s="1" t="s">
        <v>101</v>
      </c>
      <c r="O3812" s="1">
        <v>150</v>
      </c>
      <c r="P3812" t="str">
        <f>_xlfn.CONCAT( YEAR(TblOrigin[[#This Row],[ODK_DateOfSubmission]]), "-",TEXT( MONTH(TblOrigin[[#This Row],[ODK_DateOfSubmission]]),"00"))</f>
        <v>2022-12</v>
      </c>
    </row>
    <row r="3813" spans="1:16" x14ac:dyDescent="0.25">
      <c r="A3813" s="13">
        <v>3504054</v>
      </c>
      <c r="B3813" s="1">
        <v>350405418</v>
      </c>
      <c r="C3813" s="1">
        <v>9427</v>
      </c>
      <c r="D3813" s="6">
        <v>44906</v>
      </c>
      <c r="E3813" s="1">
        <v>128</v>
      </c>
      <c r="F3813" s="1" t="s">
        <v>68</v>
      </c>
      <c r="G3813" s="1" t="s">
        <v>73</v>
      </c>
      <c r="H3813" s="1" t="s">
        <v>1059</v>
      </c>
      <c r="I3813" s="1" t="s">
        <v>1110</v>
      </c>
      <c r="J3813" s="1" t="s">
        <v>1111</v>
      </c>
      <c r="K3813" s="1">
        <v>31.033617899999999</v>
      </c>
      <c r="L3813" s="1">
        <v>46.217652000000001</v>
      </c>
      <c r="M3813" s="1">
        <v>135</v>
      </c>
      <c r="N3813" s="1" t="s">
        <v>101</v>
      </c>
      <c r="O3813" s="1">
        <v>32</v>
      </c>
      <c r="P3813" t="str">
        <f>_xlfn.CONCAT( YEAR(TblOrigin[[#This Row],[ODK_DateOfSubmission]]), "-",TEXT( MONTH(TblOrigin[[#This Row],[ODK_DateOfSubmission]]),"00"))</f>
        <v>2022-12</v>
      </c>
    </row>
    <row r="3814" spans="1:16" x14ac:dyDescent="0.25">
      <c r="A3814" s="13">
        <v>3502018</v>
      </c>
      <c r="B3814" s="1">
        <v>350201818</v>
      </c>
      <c r="C3814" s="1">
        <v>10289</v>
      </c>
      <c r="D3814" s="6">
        <v>44900</v>
      </c>
      <c r="E3814" s="1">
        <v>128</v>
      </c>
      <c r="F3814" s="1" t="s">
        <v>68</v>
      </c>
      <c r="G3814" s="1" t="s">
        <v>81</v>
      </c>
      <c r="H3814" s="1" t="s">
        <v>1047</v>
      </c>
      <c r="I3814" s="1" t="s">
        <v>1088</v>
      </c>
      <c r="J3814" s="1" t="s">
        <v>1510</v>
      </c>
      <c r="K3814" s="1">
        <v>31.715143000000001</v>
      </c>
      <c r="L3814" s="1">
        <v>46.098461</v>
      </c>
      <c r="M3814" s="1">
        <v>8</v>
      </c>
      <c r="N3814" s="1" t="s">
        <v>101</v>
      </c>
      <c r="O3814" s="1">
        <v>3</v>
      </c>
      <c r="P3814" t="str">
        <f>_xlfn.CONCAT( YEAR(TblOrigin[[#This Row],[ODK_DateOfSubmission]]), "-",TEXT( MONTH(TblOrigin[[#This Row],[ODK_DateOfSubmission]]),"00"))</f>
        <v>2022-12</v>
      </c>
    </row>
    <row r="3815" spans="1:16" x14ac:dyDescent="0.25">
      <c r="A3815" s="13">
        <v>3504029</v>
      </c>
      <c r="B3815" s="1">
        <v>350402918</v>
      </c>
      <c r="C3815" s="1">
        <v>10301</v>
      </c>
      <c r="D3815" s="6">
        <v>44888</v>
      </c>
      <c r="E3815" s="1">
        <v>128</v>
      </c>
      <c r="F3815" s="1" t="s">
        <v>68</v>
      </c>
      <c r="G3815" s="1" t="s">
        <v>73</v>
      </c>
      <c r="H3815" s="1" t="s">
        <v>1059</v>
      </c>
      <c r="I3815" s="1" t="s">
        <v>1089</v>
      </c>
      <c r="J3815" s="1" t="s">
        <v>1090</v>
      </c>
      <c r="K3815" s="1">
        <v>31.069166239000001</v>
      </c>
      <c r="L3815" s="1">
        <v>46.283791055999998</v>
      </c>
      <c r="M3815" s="1">
        <v>30</v>
      </c>
      <c r="N3815" s="1" t="s">
        <v>104</v>
      </c>
      <c r="O3815" s="1">
        <v>9</v>
      </c>
      <c r="P3815" t="str">
        <f>_xlfn.CONCAT( YEAR(TblOrigin[[#This Row],[ODK_DateOfSubmission]]), "-",TEXT( MONTH(TblOrigin[[#This Row],[ODK_DateOfSubmission]]),"00"))</f>
        <v>2022-11</v>
      </c>
    </row>
    <row r="3816" spans="1:16" x14ac:dyDescent="0.25">
      <c r="A3816" s="13">
        <v>3504019</v>
      </c>
      <c r="B3816" s="1">
        <v>350401918</v>
      </c>
      <c r="C3816" s="1">
        <v>9470</v>
      </c>
      <c r="D3816" s="6">
        <v>44894</v>
      </c>
      <c r="E3816" s="1">
        <v>128</v>
      </c>
      <c r="F3816" s="1" t="s">
        <v>68</v>
      </c>
      <c r="G3816" s="1" t="s">
        <v>73</v>
      </c>
      <c r="H3816" s="1" t="s">
        <v>1059</v>
      </c>
      <c r="I3816" s="1" t="s">
        <v>1076</v>
      </c>
      <c r="J3816" s="1" t="s">
        <v>1077</v>
      </c>
      <c r="K3816" s="1">
        <v>31.0569626851</v>
      </c>
      <c r="L3816" s="1">
        <v>46.266143804899997</v>
      </c>
      <c r="M3816" s="1">
        <v>13</v>
      </c>
      <c r="N3816" s="1" t="s">
        <v>104</v>
      </c>
      <c r="O3816" s="1">
        <v>3</v>
      </c>
      <c r="P3816" t="str">
        <f>_xlfn.CONCAT( YEAR(TblOrigin[[#This Row],[ODK_DateOfSubmission]]), "-",TEXT( MONTH(TblOrigin[[#This Row],[ODK_DateOfSubmission]]),"00"))</f>
        <v>2022-11</v>
      </c>
    </row>
    <row r="3817" spans="1:16" x14ac:dyDescent="0.25">
      <c r="A3817" s="13">
        <v>3504031</v>
      </c>
      <c r="B3817" s="1">
        <v>350403118</v>
      </c>
      <c r="C3817" s="1">
        <v>21208</v>
      </c>
      <c r="D3817" s="6">
        <v>44905</v>
      </c>
      <c r="E3817" s="1">
        <v>128</v>
      </c>
      <c r="F3817" s="1" t="s">
        <v>68</v>
      </c>
      <c r="G3817" s="1" t="s">
        <v>73</v>
      </c>
      <c r="H3817" s="1" t="s">
        <v>1059</v>
      </c>
      <c r="I3817" s="1" t="s">
        <v>1091</v>
      </c>
      <c r="J3817" s="1" t="s">
        <v>380</v>
      </c>
      <c r="K3817" s="1">
        <v>31.067779245299999</v>
      </c>
      <c r="L3817" s="1">
        <v>46.249674558199999</v>
      </c>
      <c r="M3817" s="1">
        <v>39</v>
      </c>
      <c r="N3817" s="1" t="s">
        <v>104</v>
      </c>
      <c r="O3817" s="1">
        <v>5</v>
      </c>
      <c r="P3817" t="str">
        <f>_xlfn.CONCAT( YEAR(TblOrigin[[#This Row],[ODK_DateOfSubmission]]), "-",TEXT( MONTH(TblOrigin[[#This Row],[ODK_DateOfSubmission]]),"00"))</f>
        <v>2022-12</v>
      </c>
    </row>
    <row r="3818" spans="1:16" x14ac:dyDescent="0.25">
      <c r="A3818" s="13">
        <v>3504042</v>
      </c>
      <c r="B3818" s="1">
        <v>350404218</v>
      </c>
      <c r="C3818" s="1">
        <v>10263</v>
      </c>
      <c r="D3818" s="6">
        <v>44888</v>
      </c>
      <c r="E3818" s="1">
        <v>128</v>
      </c>
      <c r="F3818" s="1" t="s">
        <v>68</v>
      </c>
      <c r="G3818" s="1" t="s">
        <v>73</v>
      </c>
      <c r="H3818" s="1" t="s">
        <v>1059</v>
      </c>
      <c r="I3818" s="1" t="s">
        <v>1100</v>
      </c>
      <c r="J3818" s="1" t="s">
        <v>1101</v>
      </c>
      <c r="K3818" s="1">
        <v>31.0802066016</v>
      </c>
      <c r="L3818" s="1">
        <v>46.235693895300003</v>
      </c>
      <c r="M3818" s="1">
        <v>30</v>
      </c>
      <c r="N3818" s="1" t="s">
        <v>104</v>
      </c>
      <c r="O3818" s="1">
        <v>10</v>
      </c>
      <c r="P3818" t="str">
        <f>_xlfn.CONCAT( YEAR(TblOrigin[[#This Row],[ODK_DateOfSubmission]]), "-",TEXT( MONTH(TblOrigin[[#This Row],[ODK_DateOfSubmission]]),"00"))</f>
        <v>2022-11</v>
      </c>
    </row>
    <row r="3819" spans="1:16" x14ac:dyDescent="0.25">
      <c r="A3819" s="13">
        <v>3504041</v>
      </c>
      <c r="B3819" s="1">
        <v>350404118</v>
      </c>
      <c r="C3819" s="1">
        <v>25533</v>
      </c>
      <c r="D3819" s="6">
        <v>44894</v>
      </c>
      <c r="E3819" s="1">
        <v>128</v>
      </c>
      <c r="F3819" s="1" t="s">
        <v>68</v>
      </c>
      <c r="G3819" s="1" t="s">
        <v>73</v>
      </c>
      <c r="H3819" s="1" t="s">
        <v>1059</v>
      </c>
      <c r="I3819" s="1" t="s">
        <v>1098</v>
      </c>
      <c r="J3819" s="1" t="s">
        <v>1099</v>
      </c>
      <c r="K3819" s="1">
        <v>31.080862144499999</v>
      </c>
      <c r="L3819" s="1">
        <v>46.240087203599998</v>
      </c>
      <c r="M3819" s="1">
        <v>124</v>
      </c>
      <c r="N3819" s="1" t="s">
        <v>104</v>
      </c>
      <c r="O3819" s="1">
        <v>15</v>
      </c>
      <c r="P3819" t="str">
        <f>_xlfn.CONCAT( YEAR(TblOrigin[[#This Row],[ODK_DateOfSubmission]]), "-",TEXT( MONTH(TblOrigin[[#This Row],[ODK_DateOfSubmission]]),"00"))</f>
        <v>2022-11</v>
      </c>
    </row>
    <row r="3820" spans="1:16" x14ac:dyDescent="0.25">
      <c r="A3820" s="13">
        <v>3504014</v>
      </c>
      <c r="B3820" s="1">
        <v>350401418</v>
      </c>
      <c r="C3820" s="1">
        <v>10254</v>
      </c>
      <c r="D3820" s="6">
        <v>44902</v>
      </c>
      <c r="E3820" s="1">
        <v>128</v>
      </c>
      <c r="F3820" s="1" t="s">
        <v>68</v>
      </c>
      <c r="G3820" s="1" t="s">
        <v>73</v>
      </c>
      <c r="H3820" s="1" t="s">
        <v>1059</v>
      </c>
      <c r="I3820" s="1" t="s">
        <v>1070</v>
      </c>
      <c r="J3820" s="1" t="s">
        <v>1071</v>
      </c>
      <c r="K3820" s="1">
        <v>31.044867277600002</v>
      </c>
      <c r="L3820" s="1">
        <v>46.259297235299996</v>
      </c>
      <c r="M3820" s="1">
        <v>30</v>
      </c>
      <c r="N3820" s="1" t="s">
        <v>104</v>
      </c>
      <c r="O3820" s="1">
        <v>15</v>
      </c>
      <c r="P3820" t="str">
        <f>_xlfn.CONCAT( YEAR(TblOrigin[[#This Row],[ODK_DateOfSubmission]]), "-",TEXT( MONTH(TblOrigin[[#This Row],[ODK_DateOfSubmission]]),"00"))</f>
        <v>2022-12</v>
      </c>
    </row>
    <row r="3821" spans="1:16" x14ac:dyDescent="0.25">
      <c r="A3821" s="13">
        <v>3504046</v>
      </c>
      <c r="B3821" s="1">
        <v>350404618</v>
      </c>
      <c r="C3821" s="1">
        <v>10269</v>
      </c>
      <c r="D3821" s="6">
        <v>44906</v>
      </c>
      <c r="E3821" s="1">
        <v>128</v>
      </c>
      <c r="F3821" s="1" t="s">
        <v>68</v>
      </c>
      <c r="G3821" s="1" t="s">
        <v>73</v>
      </c>
      <c r="H3821" s="1" t="s">
        <v>1102</v>
      </c>
      <c r="I3821" s="1" t="s">
        <v>1103</v>
      </c>
      <c r="J3821" s="1" t="s">
        <v>1104</v>
      </c>
      <c r="K3821" s="1">
        <v>31.041901284200001</v>
      </c>
      <c r="L3821" s="1">
        <v>46.3069539022</v>
      </c>
      <c r="M3821" s="1">
        <v>41</v>
      </c>
      <c r="N3821" s="1" t="s">
        <v>104</v>
      </c>
      <c r="O3821" s="1">
        <v>15</v>
      </c>
      <c r="P3821" t="str">
        <f>_xlfn.CONCAT( YEAR(TblOrigin[[#This Row],[ODK_DateOfSubmission]]), "-",TEXT( MONTH(TblOrigin[[#This Row],[ODK_DateOfSubmission]]),"00"))</f>
        <v>2022-12</v>
      </c>
    </row>
    <row r="3822" spans="1:16" x14ac:dyDescent="0.25">
      <c r="A3822" s="13">
        <v>2107104</v>
      </c>
      <c r="B3822" s="1">
        <v>2107104112</v>
      </c>
      <c r="C3822" s="1">
        <v>33959</v>
      </c>
      <c r="D3822" s="6">
        <v>44872.556659571761</v>
      </c>
      <c r="E3822" s="1">
        <v>128</v>
      </c>
      <c r="F3822" s="1" t="s">
        <v>67</v>
      </c>
      <c r="G3822" s="1" t="s">
        <v>132</v>
      </c>
      <c r="H3822" s="1" t="s">
        <v>263</v>
      </c>
      <c r="I3822" s="1" t="s">
        <v>1760</v>
      </c>
      <c r="J3822" s="1" t="s">
        <v>1761</v>
      </c>
      <c r="K3822" s="1">
        <v>33.684565499999998</v>
      </c>
      <c r="L3822" s="1">
        <v>42.796123799999997</v>
      </c>
      <c r="M3822" s="1">
        <v>4</v>
      </c>
      <c r="N3822" s="1" t="s">
        <v>74</v>
      </c>
      <c r="O3822" s="1">
        <v>4</v>
      </c>
      <c r="P3822" t="str">
        <f>_xlfn.CONCAT( YEAR(TblOrigin[[#This Row],[ODK_DateOfSubmission]]), "-",TEXT( MONTH(TblOrigin[[#This Row],[ODK_DateOfSubmission]]),"00"))</f>
        <v>2022-11</v>
      </c>
    </row>
    <row r="3823" spans="1:16" x14ac:dyDescent="0.25">
      <c r="A3823" s="13">
        <v>2702044</v>
      </c>
      <c r="B3823" s="1">
        <v>2702044112</v>
      </c>
      <c r="C3823" s="1">
        <v>33854</v>
      </c>
      <c r="D3823" s="6">
        <v>44912.649996874999</v>
      </c>
      <c r="E3823" s="1">
        <v>128</v>
      </c>
      <c r="F3823" s="1" t="s">
        <v>72</v>
      </c>
      <c r="G3823" s="1" t="s">
        <v>103</v>
      </c>
      <c r="H3823" s="1" t="s">
        <v>1605</v>
      </c>
      <c r="I3823" s="1" t="s">
        <v>1610</v>
      </c>
      <c r="J3823" s="1" t="s">
        <v>1611</v>
      </c>
      <c r="K3823" s="1">
        <v>36.271999999999998</v>
      </c>
      <c r="L3823" s="1">
        <v>41.367502000000002</v>
      </c>
      <c r="M3823" s="1">
        <v>4</v>
      </c>
      <c r="N3823" s="1" t="s">
        <v>74</v>
      </c>
      <c r="O3823" s="1">
        <v>4</v>
      </c>
      <c r="P3823" t="str">
        <f>_xlfn.CONCAT( YEAR(TblOrigin[[#This Row],[ODK_DateOfSubmission]]), "-",TEXT( MONTH(TblOrigin[[#This Row],[ODK_DateOfSubmission]]),"00"))</f>
        <v>2022-12</v>
      </c>
    </row>
    <row r="3824" spans="1:16" x14ac:dyDescent="0.25">
      <c r="A3824" s="13">
        <v>2702047</v>
      </c>
      <c r="B3824" s="1">
        <v>2702047112</v>
      </c>
      <c r="C3824" s="1">
        <v>34008</v>
      </c>
      <c r="D3824" s="6">
        <v>44912.649570798611</v>
      </c>
      <c r="E3824" s="1">
        <v>128</v>
      </c>
      <c r="F3824" s="1" t="s">
        <v>72</v>
      </c>
      <c r="G3824" s="1" t="s">
        <v>103</v>
      </c>
      <c r="H3824" s="1" t="s">
        <v>1279</v>
      </c>
      <c r="I3824" s="1" t="s">
        <v>349</v>
      </c>
      <c r="J3824" s="1" t="s">
        <v>1448</v>
      </c>
      <c r="K3824" s="1">
        <v>36.044508999999998</v>
      </c>
      <c r="L3824" s="1">
        <v>41.714508000000002</v>
      </c>
      <c r="M3824" s="1">
        <v>5</v>
      </c>
      <c r="N3824" s="1" t="s">
        <v>74</v>
      </c>
      <c r="O3824" s="1">
        <v>5</v>
      </c>
      <c r="P3824" t="str">
        <f>_xlfn.CONCAT( YEAR(TblOrigin[[#This Row],[ODK_DateOfSubmission]]), "-",TEXT( MONTH(TblOrigin[[#This Row],[ODK_DateOfSubmission]]),"00"))</f>
        <v>2022-12</v>
      </c>
    </row>
    <row r="3825" spans="1:16" x14ac:dyDescent="0.25">
      <c r="A3825" s="13">
        <v>2708026</v>
      </c>
      <c r="B3825" s="1">
        <v>2708026112</v>
      </c>
      <c r="C3825" s="1">
        <v>18308</v>
      </c>
      <c r="D3825" s="6">
        <v>44905.394997106479</v>
      </c>
      <c r="E3825" s="1">
        <v>128</v>
      </c>
      <c r="F3825" s="1" t="s">
        <v>72</v>
      </c>
      <c r="G3825" s="1" t="s">
        <v>93</v>
      </c>
      <c r="H3825" s="1" t="s">
        <v>1306</v>
      </c>
      <c r="I3825" s="1" t="s">
        <v>247</v>
      </c>
      <c r="J3825" s="1" t="s">
        <v>232</v>
      </c>
      <c r="K3825" s="1">
        <v>36.802461914699997</v>
      </c>
      <c r="L3825" s="1">
        <v>42.097154477399997</v>
      </c>
      <c r="M3825" s="1">
        <v>9</v>
      </c>
      <c r="N3825" s="1" t="s">
        <v>74</v>
      </c>
      <c r="O3825" s="1">
        <v>9</v>
      </c>
      <c r="P3825" t="str">
        <f>_xlfn.CONCAT( YEAR(TblOrigin[[#This Row],[ODK_DateOfSubmission]]), "-",TEXT( MONTH(TblOrigin[[#This Row],[ODK_DateOfSubmission]]),"00"))</f>
        <v>2022-12</v>
      </c>
    </row>
    <row r="3826" spans="1:16" x14ac:dyDescent="0.25">
      <c r="A3826" s="13">
        <v>2708030</v>
      </c>
      <c r="B3826" s="1">
        <v>2708030112</v>
      </c>
      <c r="C3826" s="1">
        <v>24701</v>
      </c>
      <c r="D3826" s="6">
        <v>44905.395079050926</v>
      </c>
      <c r="E3826" s="1">
        <v>128</v>
      </c>
      <c r="F3826" s="1" t="s">
        <v>72</v>
      </c>
      <c r="G3826" s="1" t="s">
        <v>93</v>
      </c>
      <c r="H3826" s="1" t="s">
        <v>1306</v>
      </c>
      <c r="I3826" s="1" t="s">
        <v>1309</v>
      </c>
      <c r="J3826" s="1" t="s">
        <v>1310</v>
      </c>
      <c r="K3826" s="1">
        <v>36.808491991300002</v>
      </c>
      <c r="L3826" s="1">
        <v>42.090161568600003</v>
      </c>
      <c r="M3826" s="1">
        <v>3</v>
      </c>
      <c r="N3826" s="1" t="s">
        <v>74</v>
      </c>
      <c r="O3826" s="1">
        <v>3</v>
      </c>
      <c r="P3826" t="str">
        <f>_xlfn.CONCAT( YEAR(TblOrigin[[#This Row],[ODK_DateOfSubmission]]), "-",TEXT( MONTH(TblOrigin[[#This Row],[ODK_DateOfSubmission]]),"00"))</f>
        <v>2022-12</v>
      </c>
    </row>
    <row r="3827" spans="1:16" x14ac:dyDescent="0.25">
      <c r="A3827" s="13">
        <v>3504014</v>
      </c>
      <c r="B3827" s="1">
        <v>350401418</v>
      </c>
      <c r="C3827" s="1">
        <v>10254</v>
      </c>
      <c r="D3827" s="6">
        <v>44902</v>
      </c>
      <c r="E3827" s="1">
        <v>128</v>
      </c>
      <c r="F3827" s="1" t="s">
        <v>68</v>
      </c>
      <c r="G3827" s="1" t="s">
        <v>73</v>
      </c>
      <c r="H3827" s="1" t="s">
        <v>1059</v>
      </c>
      <c r="I3827" s="1" t="s">
        <v>1070</v>
      </c>
      <c r="J3827" s="1" t="s">
        <v>1071</v>
      </c>
      <c r="K3827" s="1">
        <v>31.044867277600002</v>
      </c>
      <c r="L3827" s="1">
        <v>46.259297235299996</v>
      </c>
      <c r="M3827" s="1">
        <v>30</v>
      </c>
      <c r="N3827" s="1" t="s">
        <v>74</v>
      </c>
      <c r="O3827" s="1">
        <v>5</v>
      </c>
      <c r="P3827" t="str">
        <f>_xlfn.CONCAT( YEAR(TblOrigin[[#This Row],[ODK_DateOfSubmission]]), "-",TEXT( MONTH(TblOrigin[[#This Row],[ODK_DateOfSubmission]]),"00"))</f>
        <v>2022-12</v>
      </c>
    </row>
    <row r="3828" spans="1:16" x14ac:dyDescent="0.25">
      <c r="A3828" s="13">
        <v>3504019</v>
      </c>
      <c r="B3828" s="1">
        <v>350401918</v>
      </c>
      <c r="C3828" s="1">
        <v>9470</v>
      </c>
      <c r="D3828" s="6">
        <v>44894</v>
      </c>
      <c r="E3828" s="1">
        <v>128</v>
      </c>
      <c r="F3828" s="1" t="s">
        <v>68</v>
      </c>
      <c r="G3828" s="1" t="s">
        <v>73</v>
      </c>
      <c r="H3828" s="1" t="s">
        <v>1059</v>
      </c>
      <c r="I3828" s="1" t="s">
        <v>1076</v>
      </c>
      <c r="J3828" s="1" t="s">
        <v>1077</v>
      </c>
      <c r="K3828" s="1">
        <v>31.0569626851</v>
      </c>
      <c r="L3828" s="1">
        <v>46.266143804899997</v>
      </c>
      <c r="M3828" s="1">
        <v>13</v>
      </c>
      <c r="N3828" s="1" t="s">
        <v>74</v>
      </c>
      <c r="O3828" s="1">
        <v>3</v>
      </c>
      <c r="P3828" t="str">
        <f>_xlfn.CONCAT( YEAR(TblOrigin[[#This Row],[ODK_DateOfSubmission]]), "-",TEXT( MONTH(TblOrigin[[#This Row],[ODK_DateOfSubmission]]),"00"))</f>
        <v>2022-11</v>
      </c>
    </row>
    <row r="3829" spans="1:16" x14ac:dyDescent="0.25">
      <c r="A3829" s="13">
        <v>3504021</v>
      </c>
      <c r="B3829" s="1">
        <v>350402118</v>
      </c>
      <c r="C3829" s="1">
        <v>10335</v>
      </c>
      <c r="D3829" s="6">
        <v>44904</v>
      </c>
      <c r="E3829" s="1">
        <v>128</v>
      </c>
      <c r="F3829" s="1" t="s">
        <v>68</v>
      </c>
      <c r="G3829" s="1" t="s">
        <v>73</v>
      </c>
      <c r="H3829" s="1" t="s">
        <v>1059</v>
      </c>
      <c r="I3829" s="1" t="s">
        <v>1078</v>
      </c>
      <c r="J3829" s="1" t="s">
        <v>1079</v>
      </c>
      <c r="K3829" s="1">
        <v>31.0506383486</v>
      </c>
      <c r="L3829" s="1">
        <v>46.269343302599999</v>
      </c>
      <c r="M3829" s="1">
        <v>16</v>
      </c>
      <c r="N3829" s="1" t="s">
        <v>74</v>
      </c>
      <c r="O3829" s="1">
        <v>2</v>
      </c>
      <c r="P3829" t="str">
        <f>_xlfn.CONCAT( YEAR(TblOrigin[[#This Row],[ODK_DateOfSubmission]]), "-",TEXT( MONTH(TblOrigin[[#This Row],[ODK_DateOfSubmission]]),"00"))</f>
        <v>2022-12</v>
      </c>
    </row>
    <row r="3830" spans="1:16" x14ac:dyDescent="0.25">
      <c r="A3830" s="13">
        <v>3504029</v>
      </c>
      <c r="B3830" s="1">
        <v>350402918</v>
      </c>
      <c r="C3830" s="1">
        <v>10301</v>
      </c>
      <c r="D3830" s="6">
        <v>44888</v>
      </c>
      <c r="E3830" s="1">
        <v>128</v>
      </c>
      <c r="F3830" s="1" t="s">
        <v>68</v>
      </c>
      <c r="G3830" s="1" t="s">
        <v>73</v>
      </c>
      <c r="H3830" s="1" t="s">
        <v>1059</v>
      </c>
      <c r="I3830" s="1" t="s">
        <v>1089</v>
      </c>
      <c r="J3830" s="1" t="s">
        <v>1090</v>
      </c>
      <c r="K3830" s="1">
        <v>31.069166239000001</v>
      </c>
      <c r="L3830" s="1">
        <v>46.283791055999998</v>
      </c>
      <c r="M3830" s="1">
        <v>30</v>
      </c>
      <c r="N3830" s="1" t="s">
        <v>74</v>
      </c>
      <c r="O3830" s="1">
        <v>4</v>
      </c>
      <c r="P3830" t="str">
        <f>_xlfn.CONCAT( YEAR(TblOrigin[[#This Row],[ODK_DateOfSubmission]]), "-",TEXT( MONTH(TblOrigin[[#This Row],[ODK_DateOfSubmission]]),"00"))</f>
        <v>2022-11</v>
      </c>
    </row>
    <row r="3831" spans="1:16" x14ac:dyDescent="0.25">
      <c r="A3831" s="13">
        <v>3504031</v>
      </c>
      <c r="B3831" s="1">
        <v>350403118</v>
      </c>
      <c r="C3831" s="1">
        <v>21208</v>
      </c>
      <c r="D3831" s="6">
        <v>44905</v>
      </c>
      <c r="E3831" s="1">
        <v>128</v>
      </c>
      <c r="F3831" s="1" t="s">
        <v>68</v>
      </c>
      <c r="G3831" s="1" t="s">
        <v>73</v>
      </c>
      <c r="H3831" s="1" t="s">
        <v>1059</v>
      </c>
      <c r="I3831" s="1" t="s">
        <v>1091</v>
      </c>
      <c r="J3831" s="1" t="s">
        <v>380</v>
      </c>
      <c r="K3831" s="1">
        <v>31.067779245299999</v>
      </c>
      <c r="L3831" s="1">
        <v>46.249674558199999</v>
      </c>
      <c r="M3831" s="1">
        <v>39</v>
      </c>
      <c r="N3831" s="1" t="s">
        <v>74</v>
      </c>
      <c r="O3831" s="1">
        <v>5</v>
      </c>
      <c r="P3831" t="str">
        <f>_xlfn.CONCAT( YEAR(TblOrigin[[#This Row],[ODK_DateOfSubmission]]), "-",TEXT( MONTH(TblOrigin[[#This Row],[ODK_DateOfSubmission]]),"00"))</f>
        <v>2022-12</v>
      </c>
    </row>
    <row r="3832" spans="1:16" x14ac:dyDescent="0.25">
      <c r="A3832" s="13">
        <v>3504041</v>
      </c>
      <c r="B3832" s="1">
        <v>350404118</v>
      </c>
      <c r="C3832" s="1">
        <v>25533</v>
      </c>
      <c r="D3832" s="6">
        <v>44894</v>
      </c>
      <c r="E3832" s="1">
        <v>128</v>
      </c>
      <c r="F3832" s="1" t="s">
        <v>68</v>
      </c>
      <c r="G3832" s="1" t="s">
        <v>73</v>
      </c>
      <c r="H3832" s="1" t="s">
        <v>1059</v>
      </c>
      <c r="I3832" s="1" t="s">
        <v>1098</v>
      </c>
      <c r="J3832" s="1" t="s">
        <v>1099</v>
      </c>
      <c r="K3832" s="1">
        <v>31.080862144499999</v>
      </c>
      <c r="L3832" s="1">
        <v>46.240087203599998</v>
      </c>
      <c r="M3832" s="1">
        <v>124</v>
      </c>
      <c r="N3832" s="1" t="s">
        <v>74</v>
      </c>
      <c r="O3832" s="1">
        <v>7</v>
      </c>
      <c r="P3832" t="str">
        <f>_xlfn.CONCAT( YEAR(TblOrigin[[#This Row],[ODK_DateOfSubmission]]), "-",TEXT( MONTH(TblOrigin[[#This Row],[ODK_DateOfSubmission]]),"00"))</f>
        <v>2022-11</v>
      </c>
    </row>
    <row r="3833" spans="1:16" x14ac:dyDescent="0.25">
      <c r="A3833" s="13">
        <v>3504057</v>
      </c>
      <c r="B3833" s="1">
        <v>350405718</v>
      </c>
      <c r="C3833" s="1">
        <v>33806</v>
      </c>
      <c r="D3833" s="6">
        <v>44899</v>
      </c>
      <c r="E3833" s="1">
        <v>128</v>
      </c>
      <c r="F3833" s="1" t="s">
        <v>68</v>
      </c>
      <c r="G3833" s="1" t="s">
        <v>73</v>
      </c>
      <c r="H3833" s="1" t="s">
        <v>1105</v>
      </c>
      <c r="I3833" s="1" t="s">
        <v>1435</v>
      </c>
      <c r="J3833" s="1" t="s">
        <v>1127</v>
      </c>
      <c r="K3833" s="1">
        <v>31.134141</v>
      </c>
      <c r="L3833" s="1">
        <v>46.437801999999998</v>
      </c>
      <c r="M3833" s="1">
        <v>4</v>
      </c>
      <c r="N3833" s="1" t="s">
        <v>74</v>
      </c>
      <c r="O3833" s="1">
        <v>2</v>
      </c>
      <c r="P3833" t="str">
        <f>_xlfn.CONCAT( YEAR(TblOrigin[[#This Row],[ODK_DateOfSubmission]]), "-",TEXT( MONTH(TblOrigin[[#This Row],[ODK_DateOfSubmission]]),"00"))</f>
        <v>2022-12</v>
      </c>
    </row>
    <row r="3834" spans="1:16" x14ac:dyDescent="0.25">
      <c r="A3834" s="13">
        <v>3504046</v>
      </c>
      <c r="B3834" s="1">
        <v>350404618</v>
      </c>
      <c r="C3834" s="1">
        <v>10269</v>
      </c>
      <c r="D3834" s="6">
        <v>44906</v>
      </c>
      <c r="E3834" s="1">
        <v>128</v>
      </c>
      <c r="F3834" s="1" t="s">
        <v>68</v>
      </c>
      <c r="G3834" s="1" t="s">
        <v>73</v>
      </c>
      <c r="H3834" s="1" t="s">
        <v>1102</v>
      </c>
      <c r="I3834" s="1" t="s">
        <v>1103</v>
      </c>
      <c r="J3834" s="1" t="s">
        <v>1104</v>
      </c>
      <c r="K3834" s="1">
        <v>31.041901284200001</v>
      </c>
      <c r="L3834" s="1">
        <v>46.3069539022</v>
      </c>
      <c r="M3834" s="1">
        <v>41</v>
      </c>
      <c r="N3834" s="1" t="s">
        <v>74</v>
      </c>
      <c r="O3834" s="1">
        <v>2</v>
      </c>
      <c r="P3834" t="str">
        <f>_xlfn.CONCAT( YEAR(TblOrigin[[#This Row],[ODK_DateOfSubmission]]), "-",TEXT( MONTH(TblOrigin[[#This Row],[ODK_DateOfSubmission]]),"00"))</f>
        <v>2022-12</v>
      </c>
    </row>
    <row r="3835" spans="1:16" x14ac:dyDescent="0.25">
      <c r="A3835" s="13">
        <v>2808073</v>
      </c>
      <c r="B3835" s="1">
        <v>2808073112</v>
      </c>
      <c r="C3835" s="1">
        <v>27369</v>
      </c>
      <c r="D3835" s="6">
        <v>44882.548963773152</v>
      </c>
      <c r="E3835" s="1">
        <v>128</v>
      </c>
      <c r="F3835" s="1" t="s">
        <v>84</v>
      </c>
      <c r="G3835" s="1" t="s">
        <v>179</v>
      </c>
      <c r="H3835" s="1" t="s">
        <v>520</v>
      </c>
      <c r="I3835" s="1" t="s">
        <v>1446</v>
      </c>
      <c r="J3835" s="1" t="s">
        <v>1447</v>
      </c>
      <c r="K3835" s="1">
        <v>34.589899899999999</v>
      </c>
      <c r="L3835" s="1">
        <v>43.665662400000002</v>
      </c>
      <c r="M3835" s="1">
        <v>8</v>
      </c>
      <c r="N3835" s="1" t="s">
        <v>66</v>
      </c>
      <c r="O3835" s="1">
        <v>8</v>
      </c>
      <c r="P3835" t="str">
        <f>_xlfn.CONCAT( YEAR(TblOrigin[[#This Row],[ODK_DateOfSubmission]]), "-",TEXT( MONTH(TblOrigin[[#This Row],[ODK_DateOfSubmission]]),"00"))</f>
        <v>2022-11</v>
      </c>
    </row>
    <row r="3836" spans="1:16" x14ac:dyDescent="0.25">
      <c r="A3836" s="13">
        <v>2101005</v>
      </c>
      <c r="B3836" s="1">
        <v>2101005112</v>
      </c>
      <c r="C3836" s="1">
        <v>23796</v>
      </c>
      <c r="D3836" s="6">
        <v>44906.924081365738</v>
      </c>
      <c r="E3836" s="1">
        <v>128</v>
      </c>
      <c r="F3836" s="1" t="s">
        <v>67</v>
      </c>
      <c r="G3836" s="1" t="s">
        <v>125</v>
      </c>
      <c r="H3836" s="1" t="s">
        <v>1242</v>
      </c>
      <c r="I3836" s="1" t="s">
        <v>1758</v>
      </c>
      <c r="J3836" s="1" t="s">
        <v>1759</v>
      </c>
      <c r="K3836" s="1">
        <v>34.394881995600002</v>
      </c>
      <c r="L3836" s="1">
        <v>41.076651039600002</v>
      </c>
      <c r="M3836" s="1">
        <v>4</v>
      </c>
      <c r="N3836" s="1" t="s">
        <v>66</v>
      </c>
      <c r="O3836" s="1">
        <v>4</v>
      </c>
      <c r="P3836" t="str">
        <f>_xlfn.CONCAT( YEAR(TblOrigin[[#This Row],[ODK_DateOfSubmission]]), "-",TEXT( MONTH(TblOrigin[[#This Row],[ODK_DateOfSubmission]]),"00"))</f>
        <v>2022-12</v>
      </c>
    </row>
    <row r="3837" spans="1:16" x14ac:dyDescent="0.25">
      <c r="A3837" s="13">
        <v>2101012</v>
      </c>
      <c r="B3837" s="1">
        <v>2101012112</v>
      </c>
      <c r="C3837" s="1">
        <v>273</v>
      </c>
      <c r="D3837" s="6">
        <v>44906.924091284724</v>
      </c>
      <c r="E3837" s="1">
        <v>128</v>
      </c>
      <c r="F3837" s="1" t="s">
        <v>67</v>
      </c>
      <c r="G3837" s="1" t="s">
        <v>125</v>
      </c>
      <c r="H3837" s="1" t="s">
        <v>1242</v>
      </c>
      <c r="I3837" s="1" t="s">
        <v>1243</v>
      </c>
      <c r="J3837" s="1" t="s">
        <v>1244</v>
      </c>
      <c r="K3837" s="1">
        <v>34.407981887600002</v>
      </c>
      <c r="L3837" s="1">
        <v>41.093272599300001</v>
      </c>
      <c r="M3837" s="1">
        <v>2</v>
      </c>
      <c r="N3837" s="1" t="s">
        <v>66</v>
      </c>
      <c r="O3837" s="1">
        <v>2</v>
      </c>
      <c r="P3837" t="str">
        <f>_xlfn.CONCAT( YEAR(TblOrigin[[#This Row],[ODK_DateOfSubmission]]), "-",TEXT( MONTH(TblOrigin[[#This Row],[ODK_DateOfSubmission]]),"00"))</f>
        <v>2022-12</v>
      </c>
    </row>
    <row r="3838" spans="1:16" x14ac:dyDescent="0.25">
      <c r="A3838" s="13">
        <v>2708002</v>
      </c>
      <c r="B3838" s="1">
        <v>2708002112</v>
      </c>
      <c r="C3838" s="1">
        <v>24809</v>
      </c>
      <c r="D3838" s="6">
        <v>44912.593727465275</v>
      </c>
      <c r="E3838" s="1">
        <v>128</v>
      </c>
      <c r="F3838" s="1" t="s">
        <v>72</v>
      </c>
      <c r="G3838" s="1" t="s">
        <v>93</v>
      </c>
      <c r="H3838" s="1" t="s">
        <v>433</v>
      </c>
      <c r="I3838" s="1" t="s">
        <v>434</v>
      </c>
      <c r="J3838" s="1" t="s">
        <v>248</v>
      </c>
      <c r="K3838" s="1">
        <v>36.3920374</v>
      </c>
      <c r="L3838" s="1">
        <v>42.4765978</v>
      </c>
      <c r="M3838" s="1">
        <v>3</v>
      </c>
      <c r="N3838" s="1" t="s">
        <v>66</v>
      </c>
      <c r="O3838" s="1">
        <v>3</v>
      </c>
      <c r="P3838" t="str">
        <f>_xlfn.CONCAT( YEAR(TblOrigin[[#This Row],[ODK_DateOfSubmission]]), "-",TEXT( MONTH(TblOrigin[[#This Row],[ODK_DateOfSubmission]]),"00"))</f>
        <v>2022-12</v>
      </c>
    </row>
    <row r="3839" spans="1:16" x14ac:dyDescent="0.25">
      <c r="A3839" s="13">
        <v>2708014</v>
      </c>
      <c r="B3839" s="1">
        <v>2708014112</v>
      </c>
      <c r="C3839" s="1">
        <v>25819</v>
      </c>
      <c r="D3839" s="6">
        <v>44912.593624733796</v>
      </c>
      <c r="E3839" s="1">
        <v>128</v>
      </c>
      <c r="F3839" s="1" t="s">
        <v>72</v>
      </c>
      <c r="G3839" s="1" t="s">
        <v>93</v>
      </c>
      <c r="H3839" s="1" t="s">
        <v>433</v>
      </c>
      <c r="I3839" s="1" t="s">
        <v>441</v>
      </c>
      <c r="J3839" s="1" t="s">
        <v>442</v>
      </c>
      <c r="K3839" s="1">
        <v>36.383068999999999</v>
      </c>
      <c r="L3839" s="1">
        <v>42.470675</v>
      </c>
      <c r="M3839" s="1">
        <v>4</v>
      </c>
      <c r="N3839" s="1" t="s">
        <v>66</v>
      </c>
      <c r="O3839" s="1">
        <v>4</v>
      </c>
      <c r="P3839" t="str">
        <f>_xlfn.CONCAT( YEAR(TblOrigin[[#This Row],[ODK_DateOfSubmission]]), "-",TEXT( MONTH(TblOrigin[[#This Row],[ODK_DateOfSubmission]]),"00"))</f>
        <v>2022-12</v>
      </c>
    </row>
    <row r="3840" spans="1:16" x14ac:dyDescent="0.25">
      <c r="A3840" s="13">
        <v>2708019</v>
      </c>
      <c r="B3840" s="1">
        <v>2708019112</v>
      </c>
      <c r="C3840" s="1">
        <v>22924</v>
      </c>
      <c r="D3840" s="6">
        <v>44912.593523761578</v>
      </c>
      <c r="E3840" s="1">
        <v>128</v>
      </c>
      <c r="F3840" s="1" t="s">
        <v>72</v>
      </c>
      <c r="G3840" s="1" t="s">
        <v>93</v>
      </c>
      <c r="H3840" s="1" t="s">
        <v>433</v>
      </c>
      <c r="I3840" s="1" t="s">
        <v>443</v>
      </c>
      <c r="J3840" s="1" t="s">
        <v>444</v>
      </c>
      <c r="K3840" s="1">
        <v>36.410913999999998</v>
      </c>
      <c r="L3840" s="1">
        <v>42.542980999999997</v>
      </c>
      <c r="M3840" s="1">
        <v>5</v>
      </c>
      <c r="N3840" s="1" t="s">
        <v>66</v>
      </c>
      <c r="O3840" s="1">
        <v>5</v>
      </c>
      <c r="P3840" t="str">
        <f>_xlfn.CONCAT( YEAR(TblOrigin[[#This Row],[ODK_DateOfSubmission]]), "-",TEXT( MONTH(TblOrigin[[#This Row],[ODK_DateOfSubmission]]),"00"))</f>
        <v>2022-12</v>
      </c>
    </row>
    <row r="3841" spans="1:16" x14ac:dyDescent="0.25">
      <c r="A3841" s="13">
        <v>2708129</v>
      </c>
      <c r="B3841" s="1">
        <v>2708129112</v>
      </c>
      <c r="C3841" s="1">
        <v>18006</v>
      </c>
      <c r="D3841" s="6">
        <v>44912.593634525459</v>
      </c>
      <c r="E3841" s="1">
        <v>128</v>
      </c>
      <c r="F3841" s="1" t="s">
        <v>72</v>
      </c>
      <c r="G3841" s="1" t="s">
        <v>93</v>
      </c>
      <c r="H3841" s="1" t="s">
        <v>433</v>
      </c>
      <c r="I3841" s="1" t="s">
        <v>222</v>
      </c>
      <c r="J3841" s="1" t="s">
        <v>223</v>
      </c>
      <c r="K3841" s="1">
        <v>36.371630000000003</v>
      </c>
      <c r="L3841" s="1">
        <v>42.459803600000001</v>
      </c>
      <c r="M3841" s="1">
        <v>11</v>
      </c>
      <c r="N3841" s="1" t="s">
        <v>66</v>
      </c>
      <c r="O3841" s="1">
        <v>11</v>
      </c>
      <c r="P3841" t="str">
        <f>_xlfn.CONCAT( YEAR(TblOrigin[[#This Row],[ODK_DateOfSubmission]]), "-",TEXT( MONTH(TblOrigin[[#This Row],[ODK_DateOfSubmission]]),"00"))</f>
        <v>2022-12</v>
      </c>
    </row>
    <row r="3842" spans="1:16" x14ac:dyDescent="0.25">
      <c r="A3842" s="13">
        <v>2708139</v>
      </c>
      <c r="B3842" s="1">
        <v>2708139112</v>
      </c>
      <c r="C3842" s="1">
        <v>33277</v>
      </c>
      <c r="D3842" s="6">
        <v>44912.593678553239</v>
      </c>
      <c r="E3842" s="1">
        <v>128</v>
      </c>
      <c r="F3842" s="1" t="s">
        <v>72</v>
      </c>
      <c r="G3842" s="1" t="s">
        <v>93</v>
      </c>
      <c r="H3842" s="1" t="s">
        <v>433</v>
      </c>
      <c r="I3842" s="1" t="s">
        <v>464</v>
      </c>
      <c r="J3842" s="1" t="s">
        <v>465</v>
      </c>
      <c r="K3842" s="1">
        <v>36.379800000000003</v>
      </c>
      <c r="L3842" s="1">
        <v>42.463825200000002</v>
      </c>
      <c r="M3842" s="1">
        <v>4</v>
      </c>
      <c r="N3842" s="1" t="s">
        <v>66</v>
      </c>
      <c r="O3842" s="1">
        <v>4</v>
      </c>
      <c r="P3842" t="str">
        <f>_xlfn.CONCAT( YEAR(TblOrigin[[#This Row],[ODK_DateOfSubmission]]), "-",TEXT( MONTH(TblOrigin[[#This Row],[ODK_DateOfSubmission]]),"00"))</f>
        <v>2022-12</v>
      </c>
    </row>
    <row r="3843" spans="1:16" x14ac:dyDescent="0.25">
      <c r="A3843" s="13">
        <v>2708192</v>
      </c>
      <c r="B3843" s="1">
        <v>2708192112</v>
      </c>
      <c r="C3843" s="1">
        <v>34048</v>
      </c>
      <c r="D3843" s="6">
        <v>44912.593629780094</v>
      </c>
      <c r="E3843" s="1">
        <v>128</v>
      </c>
      <c r="F3843" s="1" t="s">
        <v>72</v>
      </c>
      <c r="G3843" s="1" t="s">
        <v>93</v>
      </c>
      <c r="H3843" s="1" t="s">
        <v>433</v>
      </c>
      <c r="I3843" s="1" t="s">
        <v>1319</v>
      </c>
      <c r="J3843" s="1" t="s">
        <v>1320</v>
      </c>
      <c r="K3843" s="1">
        <v>36.375194999999998</v>
      </c>
      <c r="L3843" s="1">
        <v>42.464233</v>
      </c>
      <c r="M3843" s="1">
        <v>3</v>
      </c>
      <c r="N3843" s="1" t="s">
        <v>66</v>
      </c>
      <c r="O3843" s="1">
        <v>3</v>
      </c>
      <c r="P3843" t="str">
        <f>_xlfn.CONCAT( YEAR(TblOrigin[[#This Row],[ODK_DateOfSubmission]]), "-",TEXT( MONTH(TblOrigin[[#This Row],[ODK_DateOfSubmission]]),"00"))</f>
        <v>2022-12</v>
      </c>
    </row>
    <row r="3844" spans="1:16" x14ac:dyDescent="0.25">
      <c r="A3844" s="13">
        <v>3504051</v>
      </c>
      <c r="B3844" s="1">
        <v>350405118</v>
      </c>
      <c r="C3844" s="1">
        <v>23685</v>
      </c>
      <c r="D3844" s="6">
        <v>44880</v>
      </c>
      <c r="E3844" s="1">
        <v>128</v>
      </c>
      <c r="F3844" s="1" t="s">
        <v>68</v>
      </c>
      <c r="G3844" s="1" t="s">
        <v>73</v>
      </c>
      <c r="H3844" s="1" t="s">
        <v>1059</v>
      </c>
      <c r="I3844" s="1" t="s">
        <v>1108</v>
      </c>
      <c r="J3844" s="1" t="s">
        <v>1109</v>
      </c>
      <c r="K3844" s="1">
        <v>31.087265559999999</v>
      </c>
      <c r="L3844" s="1">
        <v>46.241235476500002</v>
      </c>
      <c r="M3844" s="1">
        <v>16</v>
      </c>
      <c r="N3844" s="1" t="s">
        <v>66</v>
      </c>
      <c r="O3844" s="1">
        <v>4</v>
      </c>
      <c r="P3844" t="str">
        <f>_xlfn.CONCAT( YEAR(TblOrigin[[#This Row],[ODK_DateOfSubmission]]), "-",TEXT( MONTH(TblOrigin[[#This Row],[ODK_DateOfSubmission]]),"00"))</f>
        <v>2022-11</v>
      </c>
    </row>
    <row r="3845" spans="1:16" x14ac:dyDescent="0.25">
      <c r="A3845" s="13">
        <v>3503015</v>
      </c>
      <c r="B3845" s="1">
        <v>350301518</v>
      </c>
      <c r="C3845" s="1">
        <v>33805</v>
      </c>
      <c r="D3845" s="6">
        <v>44878</v>
      </c>
      <c r="E3845" s="1">
        <v>128</v>
      </c>
      <c r="F3845" s="1" t="s">
        <v>68</v>
      </c>
      <c r="G3845" s="1" t="s">
        <v>86</v>
      </c>
      <c r="H3845" s="1" t="s">
        <v>1474</v>
      </c>
      <c r="I3845" s="1" t="s">
        <v>1475</v>
      </c>
      <c r="J3845" s="1" t="s">
        <v>216</v>
      </c>
      <c r="K3845" s="1">
        <v>31.295843999999999</v>
      </c>
      <c r="L3845" s="1">
        <v>46.233044999999997</v>
      </c>
      <c r="M3845" s="1">
        <v>3</v>
      </c>
      <c r="N3845" s="1" t="s">
        <v>66</v>
      </c>
      <c r="O3845" s="1">
        <v>1</v>
      </c>
      <c r="P3845" t="str">
        <f>_xlfn.CONCAT( YEAR(TblOrigin[[#This Row],[ODK_DateOfSubmission]]), "-",TEXT( MONTH(TblOrigin[[#This Row],[ODK_DateOfSubmission]]),"00"))</f>
        <v>2022-11</v>
      </c>
    </row>
    <row r="3846" spans="1:16" x14ac:dyDescent="0.25">
      <c r="A3846" s="13">
        <v>1104058</v>
      </c>
      <c r="B3846" s="1">
        <v>110405818</v>
      </c>
      <c r="C3846" s="1">
        <v>32027</v>
      </c>
      <c r="D3846" s="6">
        <v>44909</v>
      </c>
      <c r="E3846" s="1">
        <v>128</v>
      </c>
      <c r="F3846" s="1" t="s">
        <v>89</v>
      </c>
      <c r="G3846" s="1" t="s">
        <v>162</v>
      </c>
      <c r="H3846" s="1" t="s">
        <v>618</v>
      </c>
      <c r="I3846" s="1" t="s">
        <v>1764</v>
      </c>
      <c r="J3846" s="1" t="s">
        <v>1765</v>
      </c>
      <c r="K3846" s="1">
        <v>37.146638500000002</v>
      </c>
      <c r="L3846" s="1">
        <v>42.647047899999997</v>
      </c>
      <c r="M3846" s="1">
        <v>4</v>
      </c>
      <c r="N3846" s="1" t="s">
        <v>66</v>
      </c>
      <c r="O3846" s="1">
        <v>2</v>
      </c>
      <c r="P3846" t="str">
        <f>_xlfn.CONCAT( YEAR(TblOrigin[[#This Row],[ODK_DateOfSubmission]]), "-",TEXT( MONTH(TblOrigin[[#This Row],[ODK_DateOfSubmission]]),"00"))</f>
        <v>2022-12</v>
      </c>
    </row>
    <row r="3847" spans="1:16" x14ac:dyDescent="0.25">
      <c r="A3847" s="13">
        <v>2503143</v>
      </c>
      <c r="B3847" s="1">
        <v>250314318</v>
      </c>
      <c r="C3847" s="1">
        <v>25850</v>
      </c>
      <c r="D3847" s="6">
        <v>44878</v>
      </c>
      <c r="E3847" s="1">
        <v>128</v>
      </c>
      <c r="F3847" s="1" t="s">
        <v>99</v>
      </c>
      <c r="G3847" s="1" t="s">
        <v>99</v>
      </c>
      <c r="H3847" s="1" t="s">
        <v>886</v>
      </c>
      <c r="I3847" s="1" t="s">
        <v>1768</v>
      </c>
      <c r="J3847" s="1" t="s">
        <v>1769</v>
      </c>
      <c r="K3847" s="1">
        <v>32.605558842999997</v>
      </c>
      <c r="L3847" s="1">
        <v>44.022902794700002</v>
      </c>
      <c r="M3847" s="1">
        <v>3</v>
      </c>
      <c r="N3847" s="1" t="s">
        <v>66</v>
      </c>
      <c r="O3847" s="1">
        <v>3</v>
      </c>
      <c r="P3847" t="str">
        <f>_xlfn.CONCAT( YEAR(TblOrigin[[#This Row],[ODK_DateOfSubmission]]), "-",TEXT( MONTH(TblOrigin[[#This Row],[ODK_DateOfSubmission]]),"00"))</f>
        <v>2022-11</v>
      </c>
    </row>
    <row r="3848" spans="1:16" x14ac:dyDescent="0.25">
      <c r="A3848" s="13">
        <v>2704012</v>
      </c>
      <c r="B3848" s="1">
        <v>270401218</v>
      </c>
      <c r="C3848" s="1">
        <v>17535</v>
      </c>
      <c r="D3848" s="6">
        <v>44900</v>
      </c>
      <c r="E3848" s="1">
        <v>128</v>
      </c>
      <c r="F3848" s="1" t="s">
        <v>72</v>
      </c>
      <c r="G3848" s="1" t="s">
        <v>107</v>
      </c>
      <c r="H3848" s="1" t="s">
        <v>1770</v>
      </c>
      <c r="I3848" s="1" t="s">
        <v>1771</v>
      </c>
      <c r="J3848" s="1" t="s">
        <v>1772</v>
      </c>
      <c r="K3848" s="1">
        <v>36.645490799999997</v>
      </c>
      <c r="L3848" s="1">
        <v>43.416543900000001</v>
      </c>
      <c r="M3848" s="1">
        <v>3</v>
      </c>
      <c r="N3848" s="1" t="s">
        <v>66</v>
      </c>
      <c r="O3848" s="1">
        <v>3</v>
      </c>
      <c r="P3848" t="str">
        <f>_xlfn.CONCAT( YEAR(TblOrigin[[#This Row],[ODK_DateOfSubmission]]), "-",TEXT( MONTH(TblOrigin[[#This Row],[ODK_DateOfSubmission]]),"00"))</f>
        <v>2022-12</v>
      </c>
    </row>
    <row r="3849" spans="1:16" x14ac:dyDescent="0.25">
      <c r="A3849" s="13">
        <v>3502015</v>
      </c>
      <c r="B3849" s="1">
        <v>350201518</v>
      </c>
      <c r="C3849" s="1">
        <v>33803</v>
      </c>
      <c r="D3849" s="6">
        <v>44900</v>
      </c>
      <c r="E3849" s="1">
        <v>128</v>
      </c>
      <c r="F3849" s="1" t="s">
        <v>68</v>
      </c>
      <c r="G3849" s="1" t="s">
        <v>81</v>
      </c>
      <c r="H3849" s="1" t="s">
        <v>1048</v>
      </c>
      <c r="I3849" s="1" t="s">
        <v>1531</v>
      </c>
      <c r="J3849" s="1" t="s">
        <v>1532</v>
      </c>
      <c r="K3849" s="1">
        <v>31.543367</v>
      </c>
      <c r="L3849" s="1">
        <v>46.119889000000001</v>
      </c>
      <c r="M3849" s="1">
        <v>4</v>
      </c>
      <c r="N3849" s="1" t="s">
        <v>66</v>
      </c>
      <c r="O3849" s="1">
        <v>2</v>
      </c>
      <c r="P3849" t="str">
        <f>_xlfn.CONCAT( YEAR(TblOrigin[[#This Row],[ODK_DateOfSubmission]]), "-",TEXT( MONTH(TblOrigin[[#This Row],[ODK_DateOfSubmission]]),"00"))</f>
        <v>2022-12</v>
      </c>
    </row>
    <row r="3850" spans="1:16" x14ac:dyDescent="0.25">
      <c r="A3850" s="13">
        <v>3502016</v>
      </c>
      <c r="B3850" s="1">
        <v>350201618</v>
      </c>
      <c r="C3850" s="1">
        <v>34162</v>
      </c>
      <c r="D3850" s="6">
        <v>44900</v>
      </c>
      <c r="E3850" s="1">
        <v>128</v>
      </c>
      <c r="F3850" s="1" t="s">
        <v>68</v>
      </c>
      <c r="G3850" s="1" t="s">
        <v>81</v>
      </c>
      <c r="H3850" s="1" t="s">
        <v>1047</v>
      </c>
      <c r="I3850" s="1" t="s">
        <v>1440</v>
      </c>
      <c r="J3850" s="1" t="s">
        <v>1441</v>
      </c>
      <c r="K3850" s="1">
        <v>31.735530000000001</v>
      </c>
      <c r="L3850" s="1">
        <v>46.112045999999999</v>
      </c>
      <c r="M3850" s="1">
        <v>17</v>
      </c>
      <c r="N3850" s="1" t="s">
        <v>66</v>
      </c>
      <c r="O3850" s="1">
        <v>4</v>
      </c>
      <c r="P3850" t="str">
        <f>_xlfn.CONCAT( YEAR(TblOrigin[[#This Row],[ODK_DateOfSubmission]]), "-",TEXT( MONTH(TblOrigin[[#This Row],[ODK_DateOfSubmission]]),"00"))</f>
        <v>2022-12</v>
      </c>
    </row>
    <row r="3851" spans="1:16" x14ac:dyDescent="0.25">
      <c r="A3851" s="13">
        <v>3504016</v>
      </c>
      <c r="B3851" s="1">
        <v>350401618</v>
      </c>
      <c r="C3851" s="1">
        <v>10281</v>
      </c>
      <c r="D3851" s="6">
        <v>44902</v>
      </c>
      <c r="E3851" s="1">
        <v>128</v>
      </c>
      <c r="F3851" s="1" t="s">
        <v>68</v>
      </c>
      <c r="G3851" s="1" t="s">
        <v>73</v>
      </c>
      <c r="H3851" s="1" t="s">
        <v>1059</v>
      </c>
      <c r="I3851" s="1" t="s">
        <v>1074</v>
      </c>
      <c r="J3851" s="1" t="s">
        <v>1075</v>
      </c>
      <c r="K3851" s="1">
        <v>31.029471706599999</v>
      </c>
      <c r="L3851" s="1">
        <v>46.244121658399997</v>
      </c>
      <c r="M3851" s="1">
        <v>9</v>
      </c>
      <c r="N3851" s="1" t="s">
        <v>66</v>
      </c>
      <c r="O3851" s="1">
        <v>4</v>
      </c>
      <c r="P3851" t="str">
        <f>_xlfn.CONCAT( YEAR(TblOrigin[[#This Row],[ODK_DateOfSubmission]]), "-",TEXT( MONTH(TblOrigin[[#This Row],[ODK_DateOfSubmission]]),"00"))</f>
        <v>2022-12</v>
      </c>
    </row>
    <row r="3852" spans="1:16" x14ac:dyDescent="0.25">
      <c r="A3852" s="13">
        <v>3504012</v>
      </c>
      <c r="B3852" s="1">
        <v>350401218</v>
      </c>
      <c r="C3852" s="1">
        <v>24540</v>
      </c>
      <c r="D3852" s="6">
        <v>44894</v>
      </c>
      <c r="E3852" s="1">
        <v>128</v>
      </c>
      <c r="F3852" s="1" t="s">
        <v>68</v>
      </c>
      <c r="G3852" s="1" t="s">
        <v>73</v>
      </c>
      <c r="H3852" s="1" t="s">
        <v>1059</v>
      </c>
      <c r="I3852" s="1" t="s">
        <v>1482</v>
      </c>
      <c r="J3852" s="1" t="s">
        <v>1483</v>
      </c>
      <c r="K3852" s="1">
        <v>31.052442887600002</v>
      </c>
      <c r="L3852" s="1">
        <v>46.236798131699999</v>
      </c>
      <c r="M3852" s="1">
        <v>6</v>
      </c>
      <c r="N3852" s="1" t="s">
        <v>66</v>
      </c>
      <c r="O3852" s="1">
        <v>3</v>
      </c>
      <c r="P3852" t="str">
        <f>_xlfn.CONCAT( YEAR(TblOrigin[[#This Row],[ODK_DateOfSubmission]]), "-",TEXT( MONTH(TblOrigin[[#This Row],[ODK_DateOfSubmission]]),"00"))</f>
        <v>2022-11</v>
      </c>
    </row>
    <row r="3853" spans="1:16" x14ac:dyDescent="0.25">
      <c r="A3853" s="13">
        <v>3504011</v>
      </c>
      <c r="B3853" s="1">
        <v>350401118</v>
      </c>
      <c r="C3853" s="1">
        <v>10260</v>
      </c>
      <c r="D3853" s="6">
        <v>44906</v>
      </c>
      <c r="E3853" s="1">
        <v>128</v>
      </c>
      <c r="F3853" s="1" t="s">
        <v>68</v>
      </c>
      <c r="G3853" s="1" t="s">
        <v>73</v>
      </c>
      <c r="H3853" s="1" t="s">
        <v>1059</v>
      </c>
      <c r="I3853" s="1" t="s">
        <v>1066</v>
      </c>
      <c r="J3853" s="1" t="s">
        <v>1067</v>
      </c>
      <c r="K3853" s="1">
        <v>31.0087376</v>
      </c>
      <c r="L3853" s="1">
        <v>46.284794599999998</v>
      </c>
      <c r="M3853" s="1">
        <v>680</v>
      </c>
      <c r="N3853" s="1" t="s">
        <v>66</v>
      </c>
      <c r="O3853" s="1">
        <v>10</v>
      </c>
      <c r="P3853" t="str">
        <f>_xlfn.CONCAT( YEAR(TblOrigin[[#This Row],[ODK_DateOfSubmission]]), "-",TEXT( MONTH(TblOrigin[[#This Row],[ODK_DateOfSubmission]]),"00"))</f>
        <v>2022-12</v>
      </c>
    </row>
    <row r="3854" spans="1:16" x14ac:dyDescent="0.25">
      <c r="A3854" s="13">
        <v>3504054</v>
      </c>
      <c r="B3854" s="1">
        <v>350405418</v>
      </c>
      <c r="C3854" s="1">
        <v>9427</v>
      </c>
      <c r="D3854" s="6">
        <v>44906</v>
      </c>
      <c r="E3854" s="1">
        <v>128</v>
      </c>
      <c r="F3854" s="1" t="s">
        <v>68</v>
      </c>
      <c r="G3854" s="1" t="s">
        <v>73</v>
      </c>
      <c r="H3854" s="1" t="s">
        <v>1059</v>
      </c>
      <c r="I3854" s="1" t="s">
        <v>1110</v>
      </c>
      <c r="J3854" s="1" t="s">
        <v>1111</v>
      </c>
      <c r="K3854" s="1">
        <v>31.033617899999999</v>
      </c>
      <c r="L3854" s="1">
        <v>46.217652000000001</v>
      </c>
      <c r="M3854" s="1">
        <v>135</v>
      </c>
      <c r="N3854" s="1" t="s">
        <v>66</v>
      </c>
      <c r="O3854" s="1">
        <v>13</v>
      </c>
      <c r="P3854" t="str">
        <f>_xlfn.CONCAT( YEAR(TblOrigin[[#This Row],[ODK_DateOfSubmission]]), "-",TEXT( MONTH(TblOrigin[[#This Row],[ODK_DateOfSubmission]]),"00"))</f>
        <v>2022-12</v>
      </c>
    </row>
    <row r="3855" spans="1:16" x14ac:dyDescent="0.25">
      <c r="A3855" s="13">
        <v>3504001</v>
      </c>
      <c r="B3855" s="1">
        <v>350400118</v>
      </c>
      <c r="C3855" s="1">
        <v>24494</v>
      </c>
      <c r="D3855" s="6">
        <v>44894</v>
      </c>
      <c r="E3855" s="1">
        <v>128</v>
      </c>
      <c r="F3855" s="1" t="s">
        <v>68</v>
      </c>
      <c r="G3855" s="1" t="s">
        <v>73</v>
      </c>
      <c r="H3855" s="1" t="s">
        <v>1059</v>
      </c>
      <c r="I3855" s="1" t="s">
        <v>1060</v>
      </c>
      <c r="J3855" s="1" t="s">
        <v>1061</v>
      </c>
      <c r="K3855" s="1">
        <v>31.027710880499999</v>
      </c>
      <c r="L3855" s="1">
        <v>46.218214741200001</v>
      </c>
      <c r="M3855" s="1">
        <v>45</v>
      </c>
      <c r="N3855" s="1" t="s">
        <v>66</v>
      </c>
      <c r="O3855" s="1">
        <v>20</v>
      </c>
      <c r="P3855" t="str">
        <f>_xlfn.CONCAT( YEAR(TblOrigin[[#This Row],[ODK_DateOfSubmission]]), "-",TEXT( MONTH(TblOrigin[[#This Row],[ODK_DateOfSubmission]]),"00"))</f>
        <v>2022-11</v>
      </c>
    </row>
    <row r="3856" spans="1:16" x14ac:dyDescent="0.25">
      <c r="A3856" s="13">
        <v>3504006</v>
      </c>
      <c r="B3856" s="1">
        <v>350400618</v>
      </c>
      <c r="C3856" s="1">
        <v>9728</v>
      </c>
      <c r="D3856" s="6">
        <v>44886</v>
      </c>
      <c r="E3856" s="1">
        <v>128</v>
      </c>
      <c r="F3856" s="1" t="s">
        <v>68</v>
      </c>
      <c r="G3856" s="1" t="s">
        <v>73</v>
      </c>
      <c r="H3856" s="1" t="s">
        <v>1059</v>
      </c>
      <c r="I3856" s="1" t="s">
        <v>1341</v>
      </c>
      <c r="J3856" s="1" t="s">
        <v>250</v>
      </c>
      <c r="K3856" s="1">
        <v>31.038316374200001</v>
      </c>
      <c r="L3856" s="1">
        <v>46.253982172199997</v>
      </c>
      <c r="M3856" s="1">
        <v>5</v>
      </c>
      <c r="N3856" s="1" t="s">
        <v>66</v>
      </c>
      <c r="O3856" s="1">
        <v>5</v>
      </c>
      <c r="P3856" t="str">
        <f>_xlfn.CONCAT( YEAR(TblOrigin[[#This Row],[ODK_DateOfSubmission]]), "-",TEXT( MONTH(TblOrigin[[#This Row],[ODK_DateOfSubmission]]),"00"))</f>
        <v>2022-11</v>
      </c>
    </row>
    <row r="3857" spans="1:16" x14ac:dyDescent="0.25">
      <c r="A3857" s="13">
        <v>3504007</v>
      </c>
      <c r="B3857" s="1">
        <v>350400718</v>
      </c>
      <c r="C3857" s="1">
        <v>25525</v>
      </c>
      <c r="D3857" s="6">
        <v>44899</v>
      </c>
      <c r="E3857" s="1">
        <v>128</v>
      </c>
      <c r="F3857" s="1" t="s">
        <v>68</v>
      </c>
      <c r="G3857" s="1" t="s">
        <v>73</v>
      </c>
      <c r="H3857" s="1" t="s">
        <v>1059</v>
      </c>
      <c r="I3857" s="1" t="s">
        <v>1064</v>
      </c>
      <c r="J3857" s="1" t="s">
        <v>1065</v>
      </c>
      <c r="K3857" s="1">
        <v>31.027024004299999</v>
      </c>
      <c r="L3857" s="1">
        <v>46.241676675500003</v>
      </c>
      <c r="M3857" s="1">
        <v>40</v>
      </c>
      <c r="N3857" s="1" t="s">
        <v>66</v>
      </c>
      <c r="O3857" s="1">
        <v>10</v>
      </c>
      <c r="P3857" t="str">
        <f>_xlfn.CONCAT( YEAR(TblOrigin[[#This Row],[ODK_DateOfSubmission]]), "-",TEXT( MONTH(TblOrigin[[#This Row],[ODK_DateOfSubmission]]),"00"))</f>
        <v>2022-12</v>
      </c>
    </row>
    <row r="3858" spans="1:16" x14ac:dyDescent="0.25">
      <c r="A3858" s="13">
        <v>3504023</v>
      </c>
      <c r="B3858" s="1">
        <v>350402318</v>
      </c>
      <c r="C3858" s="1">
        <v>9448</v>
      </c>
      <c r="D3858" s="6">
        <v>44902</v>
      </c>
      <c r="E3858" s="1">
        <v>128</v>
      </c>
      <c r="F3858" s="1" t="s">
        <v>68</v>
      </c>
      <c r="G3858" s="1" t="s">
        <v>73</v>
      </c>
      <c r="H3858" s="1" t="s">
        <v>1059</v>
      </c>
      <c r="I3858" s="1" t="s">
        <v>1080</v>
      </c>
      <c r="J3858" s="1" t="s">
        <v>1081</v>
      </c>
      <c r="K3858" s="1">
        <v>31.027006973399999</v>
      </c>
      <c r="L3858" s="1">
        <v>46.228093038300003</v>
      </c>
      <c r="M3858" s="1">
        <v>69</v>
      </c>
      <c r="N3858" s="1" t="s">
        <v>66</v>
      </c>
      <c r="O3858" s="1">
        <v>15</v>
      </c>
      <c r="P3858" t="str">
        <f>_xlfn.CONCAT( YEAR(TblOrigin[[#This Row],[ODK_DateOfSubmission]]), "-",TEXT( MONTH(TblOrigin[[#This Row],[ODK_DateOfSubmission]]),"00"))</f>
        <v>2022-12</v>
      </c>
    </row>
    <row r="3859" spans="1:16" x14ac:dyDescent="0.25">
      <c r="A3859" s="13">
        <v>3504024</v>
      </c>
      <c r="B3859" s="1">
        <v>350402418</v>
      </c>
      <c r="C3859" s="1">
        <v>9396</v>
      </c>
      <c r="D3859" s="6">
        <v>44904</v>
      </c>
      <c r="E3859" s="1">
        <v>128</v>
      </c>
      <c r="F3859" s="1" t="s">
        <v>68</v>
      </c>
      <c r="G3859" s="1" t="s">
        <v>73</v>
      </c>
      <c r="H3859" s="1" t="s">
        <v>1059</v>
      </c>
      <c r="I3859" s="1" t="s">
        <v>1082</v>
      </c>
      <c r="J3859" s="1" t="s">
        <v>1083</v>
      </c>
      <c r="K3859" s="1">
        <v>31.0154237044</v>
      </c>
      <c r="L3859" s="1">
        <v>46.263441754500001</v>
      </c>
      <c r="M3859" s="1">
        <v>18</v>
      </c>
      <c r="N3859" s="1" t="s">
        <v>66</v>
      </c>
      <c r="O3859" s="1">
        <v>8</v>
      </c>
      <c r="P3859" t="str">
        <f>_xlfn.CONCAT( YEAR(TblOrigin[[#This Row],[ODK_DateOfSubmission]]), "-",TEXT( MONTH(TblOrigin[[#This Row],[ODK_DateOfSubmission]]),"00"))</f>
        <v>2022-12</v>
      </c>
    </row>
    <row r="3860" spans="1:16" x14ac:dyDescent="0.25">
      <c r="A3860" s="13">
        <v>3504022</v>
      </c>
      <c r="B3860" s="1">
        <v>350402218</v>
      </c>
      <c r="C3860" s="1">
        <v>9576</v>
      </c>
      <c r="D3860" s="6">
        <v>44879</v>
      </c>
      <c r="E3860" s="1">
        <v>128</v>
      </c>
      <c r="F3860" s="1" t="s">
        <v>68</v>
      </c>
      <c r="G3860" s="1" t="s">
        <v>73</v>
      </c>
      <c r="H3860" s="1" t="s">
        <v>1059</v>
      </c>
      <c r="I3860" s="1" t="s">
        <v>1486</v>
      </c>
      <c r="J3860" s="1" t="s">
        <v>1487</v>
      </c>
      <c r="K3860" s="1">
        <v>31.132791840500001</v>
      </c>
      <c r="L3860" s="1">
        <v>46.2356646856</v>
      </c>
      <c r="M3860" s="1">
        <v>1</v>
      </c>
      <c r="N3860" s="1" t="s">
        <v>66</v>
      </c>
      <c r="O3860" s="1">
        <v>1</v>
      </c>
      <c r="P3860" t="str">
        <f>_xlfn.CONCAT( YEAR(TblOrigin[[#This Row],[ODK_DateOfSubmission]]), "-",TEXT( MONTH(TblOrigin[[#This Row],[ODK_DateOfSubmission]]),"00"))</f>
        <v>2022-11</v>
      </c>
    </row>
    <row r="3861" spans="1:16" x14ac:dyDescent="0.25">
      <c r="A3861" s="13">
        <v>3504028</v>
      </c>
      <c r="B3861" s="1">
        <v>350402818</v>
      </c>
      <c r="C3861" s="1">
        <v>25526</v>
      </c>
      <c r="D3861" s="6">
        <v>44894</v>
      </c>
      <c r="E3861" s="1">
        <v>128</v>
      </c>
      <c r="F3861" s="1" t="s">
        <v>68</v>
      </c>
      <c r="G3861" s="1" t="s">
        <v>73</v>
      </c>
      <c r="H3861" s="1" t="s">
        <v>1059</v>
      </c>
      <c r="I3861" s="1" t="s">
        <v>1088</v>
      </c>
      <c r="J3861" s="1" t="s">
        <v>1039</v>
      </c>
      <c r="K3861" s="1">
        <v>31.036175809100001</v>
      </c>
      <c r="L3861" s="1">
        <v>46.220527480000001</v>
      </c>
      <c r="M3861" s="1">
        <v>55</v>
      </c>
      <c r="N3861" s="1" t="s">
        <v>66</v>
      </c>
      <c r="O3861" s="1">
        <v>8</v>
      </c>
      <c r="P3861" t="str">
        <f>_xlfn.CONCAT( YEAR(TblOrigin[[#This Row],[ODK_DateOfSubmission]]), "-",TEXT( MONTH(TblOrigin[[#This Row],[ODK_DateOfSubmission]]),"00"))</f>
        <v>2022-11</v>
      </c>
    </row>
    <row r="3862" spans="1:16" x14ac:dyDescent="0.25">
      <c r="A3862" s="13">
        <v>3504025</v>
      </c>
      <c r="B3862" s="1">
        <v>350402518</v>
      </c>
      <c r="C3862" s="1">
        <v>10262</v>
      </c>
      <c r="D3862" s="6">
        <v>44888</v>
      </c>
      <c r="E3862" s="1">
        <v>128</v>
      </c>
      <c r="F3862" s="1" t="s">
        <v>68</v>
      </c>
      <c r="G3862" s="1" t="s">
        <v>73</v>
      </c>
      <c r="H3862" s="1" t="s">
        <v>1059</v>
      </c>
      <c r="I3862" s="1" t="s">
        <v>1084</v>
      </c>
      <c r="J3862" s="1" t="s">
        <v>1085</v>
      </c>
      <c r="K3862" s="1">
        <v>31.074394900600002</v>
      </c>
      <c r="L3862" s="1">
        <v>46.250142994800001</v>
      </c>
      <c r="M3862" s="1">
        <v>95</v>
      </c>
      <c r="N3862" s="1" t="s">
        <v>66</v>
      </c>
      <c r="O3862" s="1">
        <v>30</v>
      </c>
      <c r="P3862" t="str">
        <f>_xlfn.CONCAT( YEAR(TblOrigin[[#This Row],[ODK_DateOfSubmission]]), "-",TEXT( MONTH(TblOrigin[[#This Row],[ODK_DateOfSubmission]]),"00"))</f>
        <v>2022-11</v>
      </c>
    </row>
    <row r="3863" spans="1:16" x14ac:dyDescent="0.25">
      <c r="A3863" s="13">
        <v>3504031</v>
      </c>
      <c r="B3863" s="1">
        <v>350403118</v>
      </c>
      <c r="C3863" s="1">
        <v>21208</v>
      </c>
      <c r="D3863" s="6">
        <v>44905</v>
      </c>
      <c r="E3863" s="1">
        <v>128</v>
      </c>
      <c r="F3863" s="1" t="s">
        <v>68</v>
      </c>
      <c r="G3863" s="1" t="s">
        <v>73</v>
      </c>
      <c r="H3863" s="1" t="s">
        <v>1059</v>
      </c>
      <c r="I3863" s="1" t="s">
        <v>1091</v>
      </c>
      <c r="J3863" s="1" t="s">
        <v>380</v>
      </c>
      <c r="K3863" s="1">
        <v>31.067779245299999</v>
      </c>
      <c r="L3863" s="1">
        <v>46.249674558199999</v>
      </c>
      <c r="M3863" s="1">
        <v>39</v>
      </c>
      <c r="N3863" s="1" t="s">
        <v>66</v>
      </c>
      <c r="O3863" s="1">
        <v>17</v>
      </c>
      <c r="P3863" t="str">
        <f>_xlfn.CONCAT( YEAR(TblOrigin[[#This Row],[ODK_DateOfSubmission]]), "-",TEXT( MONTH(TblOrigin[[#This Row],[ODK_DateOfSubmission]]),"00"))</f>
        <v>2022-12</v>
      </c>
    </row>
    <row r="3864" spans="1:16" x14ac:dyDescent="0.25">
      <c r="A3864" s="13">
        <v>3504033</v>
      </c>
      <c r="B3864" s="1">
        <v>350403318</v>
      </c>
      <c r="C3864" s="1">
        <v>10259</v>
      </c>
      <c r="D3864" s="6">
        <v>44902</v>
      </c>
      <c r="E3864" s="1">
        <v>128</v>
      </c>
      <c r="F3864" s="1" t="s">
        <v>68</v>
      </c>
      <c r="G3864" s="1" t="s">
        <v>73</v>
      </c>
      <c r="H3864" s="1" t="s">
        <v>1059</v>
      </c>
      <c r="I3864" s="1" t="s">
        <v>1094</v>
      </c>
      <c r="J3864" s="1" t="s">
        <v>1095</v>
      </c>
      <c r="K3864" s="1">
        <v>31.045411312199999</v>
      </c>
      <c r="L3864" s="1">
        <v>46.277832423</v>
      </c>
      <c r="M3864" s="1">
        <v>72</v>
      </c>
      <c r="N3864" s="1" t="s">
        <v>66</v>
      </c>
      <c r="O3864" s="1">
        <v>15</v>
      </c>
      <c r="P3864" t="str">
        <f>_xlfn.CONCAT( YEAR(TblOrigin[[#This Row],[ODK_DateOfSubmission]]), "-",TEXT( MONTH(TblOrigin[[#This Row],[ODK_DateOfSubmission]]),"00"))</f>
        <v>2022-12</v>
      </c>
    </row>
    <row r="3865" spans="1:16" x14ac:dyDescent="0.25">
      <c r="A3865" s="13">
        <v>3504036</v>
      </c>
      <c r="B3865" s="1">
        <v>350403618</v>
      </c>
      <c r="C3865" s="1">
        <v>23683</v>
      </c>
      <c r="D3865" s="6">
        <v>44904</v>
      </c>
      <c r="E3865" s="1">
        <v>128</v>
      </c>
      <c r="F3865" s="1" t="s">
        <v>68</v>
      </c>
      <c r="G3865" s="1" t="s">
        <v>73</v>
      </c>
      <c r="H3865" s="1" t="s">
        <v>1059</v>
      </c>
      <c r="I3865" s="1" t="s">
        <v>1096</v>
      </c>
      <c r="J3865" s="1" t="s">
        <v>1097</v>
      </c>
      <c r="K3865" s="1">
        <v>31.03290329</v>
      </c>
      <c r="L3865" s="1">
        <v>46.251552429999997</v>
      </c>
      <c r="M3865" s="1">
        <v>8</v>
      </c>
      <c r="N3865" s="1" t="s">
        <v>66</v>
      </c>
      <c r="O3865" s="1">
        <v>2</v>
      </c>
      <c r="P3865" t="str">
        <f>_xlfn.CONCAT( YEAR(TblOrigin[[#This Row],[ODK_DateOfSubmission]]), "-",TEXT( MONTH(TblOrigin[[#This Row],[ODK_DateOfSubmission]]),"00"))</f>
        <v>2022-12</v>
      </c>
    </row>
    <row r="3866" spans="1:16" x14ac:dyDescent="0.25">
      <c r="A3866" s="13">
        <v>3504040</v>
      </c>
      <c r="B3866" s="1">
        <v>350404018</v>
      </c>
      <c r="C3866" s="1">
        <v>25530</v>
      </c>
      <c r="D3866" s="6">
        <v>44882</v>
      </c>
      <c r="E3866" s="1">
        <v>128</v>
      </c>
      <c r="F3866" s="1" t="s">
        <v>68</v>
      </c>
      <c r="G3866" s="1" t="s">
        <v>73</v>
      </c>
      <c r="H3866" s="1" t="s">
        <v>1059</v>
      </c>
      <c r="I3866" s="1" t="s">
        <v>1351</v>
      </c>
      <c r="J3866" s="1" t="s">
        <v>1352</v>
      </c>
      <c r="K3866" s="1">
        <v>31.076769222599999</v>
      </c>
      <c r="L3866" s="1">
        <v>46.264030067599997</v>
      </c>
      <c r="M3866" s="1">
        <v>5</v>
      </c>
      <c r="N3866" s="1" t="s">
        <v>66</v>
      </c>
      <c r="O3866" s="1">
        <v>2</v>
      </c>
      <c r="P3866" t="str">
        <f>_xlfn.CONCAT( YEAR(TblOrigin[[#This Row],[ODK_DateOfSubmission]]), "-",TEXT( MONTH(TblOrigin[[#This Row],[ODK_DateOfSubmission]]),"00"))</f>
        <v>2022-11</v>
      </c>
    </row>
    <row r="3867" spans="1:16" x14ac:dyDescent="0.25">
      <c r="A3867" s="13">
        <v>3504044</v>
      </c>
      <c r="B3867" s="1">
        <v>350404418</v>
      </c>
      <c r="C3867" s="1">
        <v>25527</v>
      </c>
      <c r="D3867" s="6">
        <v>44882</v>
      </c>
      <c r="E3867" s="1">
        <v>128</v>
      </c>
      <c r="F3867" s="1" t="s">
        <v>68</v>
      </c>
      <c r="G3867" s="1" t="s">
        <v>73</v>
      </c>
      <c r="H3867" s="1" t="s">
        <v>1059</v>
      </c>
      <c r="I3867" s="1" t="s">
        <v>1494</v>
      </c>
      <c r="J3867" s="1" t="s">
        <v>1495</v>
      </c>
      <c r="K3867" s="1">
        <v>31.058777803800002</v>
      </c>
      <c r="L3867" s="1">
        <v>46.257208607000003</v>
      </c>
      <c r="M3867" s="1">
        <v>4</v>
      </c>
      <c r="N3867" s="1" t="s">
        <v>66</v>
      </c>
      <c r="O3867" s="1">
        <v>2</v>
      </c>
      <c r="P3867" t="str">
        <f>_xlfn.CONCAT( YEAR(TblOrigin[[#This Row],[ODK_DateOfSubmission]]), "-",TEXT( MONTH(TblOrigin[[#This Row],[ODK_DateOfSubmission]]),"00"))</f>
        <v>2022-11</v>
      </c>
    </row>
    <row r="3868" spans="1:16" x14ac:dyDescent="0.25">
      <c r="A3868" s="13">
        <v>3505013</v>
      </c>
      <c r="B3868" s="1">
        <v>350501318</v>
      </c>
      <c r="C3868" s="1">
        <v>33809</v>
      </c>
      <c r="D3868" s="6">
        <v>44910</v>
      </c>
      <c r="E3868" s="1">
        <v>128</v>
      </c>
      <c r="F3868" s="1" t="s">
        <v>68</v>
      </c>
      <c r="G3868" s="1" t="s">
        <v>77</v>
      </c>
      <c r="H3868" s="1" t="s">
        <v>1119</v>
      </c>
      <c r="I3868" s="1" t="s">
        <v>1342</v>
      </c>
      <c r="J3868" s="1" t="s">
        <v>232</v>
      </c>
      <c r="K3868" s="1">
        <v>30.914428999999998</v>
      </c>
      <c r="L3868" s="1">
        <v>46.47878</v>
      </c>
      <c r="M3868" s="1">
        <v>21</v>
      </c>
      <c r="N3868" s="1" t="s">
        <v>66</v>
      </c>
      <c r="O3868" s="1">
        <v>5</v>
      </c>
      <c r="P3868" t="str">
        <f>_xlfn.CONCAT( YEAR(TblOrigin[[#This Row],[ODK_DateOfSubmission]]), "-",TEXT( MONTH(TblOrigin[[#This Row],[ODK_DateOfSubmission]]),"00"))</f>
        <v>2022-12</v>
      </c>
    </row>
    <row r="3869" spans="1:16" x14ac:dyDescent="0.25">
      <c r="A3869" s="13">
        <v>3505002</v>
      </c>
      <c r="B3869" s="1">
        <v>350500218</v>
      </c>
      <c r="C3869" s="1">
        <v>24721</v>
      </c>
      <c r="D3869" s="6">
        <v>44906</v>
      </c>
      <c r="E3869" s="1">
        <v>128</v>
      </c>
      <c r="F3869" s="1" t="s">
        <v>68</v>
      </c>
      <c r="G3869" s="1" t="s">
        <v>77</v>
      </c>
      <c r="H3869" s="1" t="s">
        <v>1112</v>
      </c>
      <c r="I3869" s="1" t="s">
        <v>1113</v>
      </c>
      <c r="J3869" s="1" t="s">
        <v>1114</v>
      </c>
      <c r="K3869" s="1">
        <v>30.956201633799999</v>
      </c>
      <c r="L3869" s="1">
        <v>46.359501579899998</v>
      </c>
      <c r="M3869" s="1">
        <v>13</v>
      </c>
      <c r="N3869" s="1" t="s">
        <v>66</v>
      </c>
      <c r="O3869" s="1">
        <v>8</v>
      </c>
      <c r="P3869" t="str">
        <f>_xlfn.CONCAT( YEAR(TblOrigin[[#This Row],[ODK_DateOfSubmission]]), "-",TEXT( MONTH(TblOrigin[[#This Row],[ODK_DateOfSubmission]]),"00"))</f>
        <v>2022-12</v>
      </c>
    </row>
    <row r="3870" spans="1:16" x14ac:dyDescent="0.25">
      <c r="A3870" s="13">
        <v>3505015</v>
      </c>
      <c r="B3870" s="1">
        <v>350501518</v>
      </c>
      <c r="C3870" s="1">
        <v>33811</v>
      </c>
      <c r="D3870" s="6">
        <v>44910</v>
      </c>
      <c r="E3870" s="1">
        <v>128</v>
      </c>
      <c r="F3870" s="1" t="s">
        <v>68</v>
      </c>
      <c r="G3870" s="1" t="s">
        <v>77</v>
      </c>
      <c r="H3870" s="1" t="s">
        <v>1128</v>
      </c>
      <c r="I3870" s="1" t="s">
        <v>1342</v>
      </c>
      <c r="J3870" s="1" t="s">
        <v>232</v>
      </c>
      <c r="K3870" s="1">
        <v>30.882387999999999</v>
      </c>
      <c r="L3870" s="1">
        <v>46.568722000000001</v>
      </c>
      <c r="M3870" s="1">
        <v>25</v>
      </c>
      <c r="N3870" s="1" t="s">
        <v>66</v>
      </c>
      <c r="O3870" s="1">
        <v>10</v>
      </c>
      <c r="P3870" t="str">
        <f>_xlfn.CONCAT( YEAR(TblOrigin[[#This Row],[ODK_DateOfSubmission]]), "-",TEXT( MONTH(TblOrigin[[#This Row],[ODK_DateOfSubmission]]),"00"))</f>
        <v>2022-12</v>
      </c>
    </row>
    <row r="3871" spans="1:16" x14ac:dyDescent="0.25">
      <c r="A3871" s="13">
        <v>3505016</v>
      </c>
      <c r="B3871" s="1">
        <v>350501618</v>
      </c>
      <c r="C3871" s="1">
        <v>34161</v>
      </c>
      <c r="D3871" s="6">
        <v>44906</v>
      </c>
      <c r="E3871" s="1">
        <v>128</v>
      </c>
      <c r="F3871" s="1" t="s">
        <v>68</v>
      </c>
      <c r="G3871" s="1" t="s">
        <v>77</v>
      </c>
      <c r="H3871" s="1" t="s">
        <v>1115</v>
      </c>
      <c r="I3871" s="1" t="s">
        <v>1428</v>
      </c>
      <c r="J3871" s="1" t="s">
        <v>1429</v>
      </c>
      <c r="K3871" s="1">
        <v>30.880265143100001</v>
      </c>
      <c r="L3871" s="1">
        <v>46.454987385000003</v>
      </c>
      <c r="M3871" s="1">
        <v>10</v>
      </c>
      <c r="N3871" s="1" t="s">
        <v>66</v>
      </c>
      <c r="O3871" s="1">
        <v>5</v>
      </c>
      <c r="P3871" t="str">
        <f>_xlfn.CONCAT( YEAR(TblOrigin[[#This Row],[ODK_DateOfSubmission]]), "-",TEXT( MONTH(TblOrigin[[#This Row],[ODK_DateOfSubmission]]),"00"))</f>
        <v>2022-12</v>
      </c>
    </row>
    <row r="3872" spans="1:16" x14ac:dyDescent="0.25">
      <c r="A3872" s="13">
        <v>3505004</v>
      </c>
      <c r="B3872" s="1">
        <v>350500418</v>
      </c>
      <c r="C3872" s="1">
        <v>25437</v>
      </c>
      <c r="D3872" s="6">
        <v>44879</v>
      </c>
      <c r="E3872" s="1">
        <v>128</v>
      </c>
      <c r="F3872" s="1" t="s">
        <v>68</v>
      </c>
      <c r="G3872" s="1" t="s">
        <v>77</v>
      </c>
      <c r="H3872" s="1" t="s">
        <v>1115</v>
      </c>
      <c r="I3872" s="1" t="s">
        <v>1074</v>
      </c>
      <c r="J3872" s="1" t="s">
        <v>1118</v>
      </c>
      <c r="K3872" s="1">
        <v>30.9061211</v>
      </c>
      <c r="L3872" s="1">
        <v>46.449381199999998</v>
      </c>
      <c r="M3872" s="1">
        <v>12</v>
      </c>
      <c r="N3872" s="1" t="s">
        <v>66</v>
      </c>
      <c r="O3872" s="1">
        <v>5</v>
      </c>
      <c r="P3872" t="str">
        <f>_xlfn.CONCAT( YEAR(TblOrigin[[#This Row],[ODK_DateOfSubmission]]), "-",TEXT( MONTH(TblOrigin[[#This Row],[ODK_DateOfSubmission]]),"00"))</f>
        <v>2022-11</v>
      </c>
    </row>
    <row r="3873" spans="1:16" x14ac:dyDescent="0.25">
      <c r="A3873" s="13">
        <v>3505011</v>
      </c>
      <c r="B3873" s="1">
        <v>350501118</v>
      </c>
      <c r="C3873" s="1">
        <v>9258</v>
      </c>
      <c r="D3873" s="6">
        <v>44906</v>
      </c>
      <c r="E3873" s="1">
        <v>128</v>
      </c>
      <c r="F3873" s="1" t="s">
        <v>68</v>
      </c>
      <c r="G3873" s="1" t="s">
        <v>77</v>
      </c>
      <c r="H3873" s="1" t="s">
        <v>1115</v>
      </c>
      <c r="I3873" s="1" t="s">
        <v>1126</v>
      </c>
      <c r="J3873" s="1" t="s">
        <v>1127</v>
      </c>
      <c r="K3873" s="1">
        <v>30.901869618300001</v>
      </c>
      <c r="L3873" s="1">
        <v>46.458244977299998</v>
      </c>
      <c r="M3873" s="1">
        <v>10</v>
      </c>
      <c r="N3873" s="1" t="s">
        <v>66</v>
      </c>
      <c r="O3873" s="1">
        <v>4</v>
      </c>
      <c r="P3873" t="str">
        <f>_xlfn.CONCAT( YEAR(TblOrigin[[#This Row],[ODK_DateOfSubmission]]), "-",TEXT( MONTH(TblOrigin[[#This Row],[ODK_DateOfSubmission]]),"00"))</f>
        <v>2022-12</v>
      </c>
    </row>
    <row r="3874" spans="1:16" x14ac:dyDescent="0.25">
      <c r="A3874" s="13">
        <v>3504025</v>
      </c>
      <c r="B3874" s="1">
        <v>350402518</v>
      </c>
      <c r="C3874" s="1">
        <v>10262</v>
      </c>
      <c r="D3874" s="6">
        <v>44888</v>
      </c>
      <c r="E3874" s="1">
        <v>128</v>
      </c>
      <c r="F3874" s="1" t="s">
        <v>68</v>
      </c>
      <c r="G3874" s="1" t="s">
        <v>73</v>
      </c>
      <c r="H3874" s="1" t="s">
        <v>1059</v>
      </c>
      <c r="I3874" s="1" t="s">
        <v>1084</v>
      </c>
      <c r="J3874" s="1" t="s">
        <v>1085</v>
      </c>
      <c r="K3874" s="1">
        <v>31.074394900600002</v>
      </c>
      <c r="L3874" s="1">
        <v>46.250142994800001</v>
      </c>
      <c r="M3874" s="1">
        <v>95</v>
      </c>
      <c r="N3874" s="1" t="s">
        <v>112</v>
      </c>
      <c r="O3874" s="1">
        <v>10</v>
      </c>
      <c r="P3874" t="str">
        <f>_xlfn.CONCAT( YEAR(TblOrigin[[#This Row],[ODK_DateOfSubmission]]), "-",TEXT( MONTH(TblOrigin[[#This Row],[ODK_DateOfSubmission]]),"00"))</f>
        <v>2022-11</v>
      </c>
    </row>
    <row r="3875" spans="1:16" x14ac:dyDescent="0.25">
      <c r="A3875" s="31">
        <v>3505013</v>
      </c>
      <c r="B3875" s="32">
        <v>350501318</v>
      </c>
      <c r="C3875" s="32">
        <v>33809</v>
      </c>
      <c r="D3875" s="52">
        <v>44910</v>
      </c>
      <c r="E3875" s="32">
        <v>128</v>
      </c>
      <c r="F3875" s="32" t="s">
        <v>68</v>
      </c>
      <c r="G3875" s="32" t="s">
        <v>77</v>
      </c>
      <c r="H3875" s="32" t="s">
        <v>1119</v>
      </c>
      <c r="I3875" s="32" t="s">
        <v>1342</v>
      </c>
      <c r="J3875" s="32" t="s">
        <v>232</v>
      </c>
      <c r="K3875" s="32">
        <v>30.914428999999998</v>
      </c>
      <c r="L3875" s="32">
        <v>46.47878</v>
      </c>
      <c r="M3875" s="32">
        <v>21</v>
      </c>
      <c r="N3875" s="32" t="s">
        <v>119</v>
      </c>
      <c r="O3875" s="32">
        <v>7</v>
      </c>
      <c r="P3875" t="str">
        <f>_xlfn.CONCAT( YEAR(TblOrigin[[#This Row],[ODK_DateOfSubmission]]), "-",TEXT( MONTH(TblOrigin[[#This Row],[ODK_DateOfSubmission]]),"00"))</f>
        <v>2022-12</v>
      </c>
    </row>
    <row r="3876" spans="1:16" x14ac:dyDescent="0.25">
      <c r="A3876" s="13">
        <v>3504031</v>
      </c>
      <c r="B3876" s="1">
        <v>350403119</v>
      </c>
      <c r="C3876" s="1">
        <v>21208</v>
      </c>
      <c r="D3876" s="6">
        <v>44990</v>
      </c>
      <c r="E3876" s="1">
        <v>129</v>
      </c>
      <c r="F3876" s="1" t="s">
        <v>68</v>
      </c>
      <c r="G3876" s="1" t="s">
        <v>73</v>
      </c>
      <c r="H3876" s="1" t="s">
        <v>1059</v>
      </c>
      <c r="I3876" s="1" t="s">
        <v>1091</v>
      </c>
      <c r="J3876" s="1" t="s">
        <v>380</v>
      </c>
      <c r="K3876" s="1">
        <v>31.067779245299999</v>
      </c>
      <c r="L3876" s="1">
        <v>46.249674558199999</v>
      </c>
      <c r="M3876" s="1">
        <v>39</v>
      </c>
      <c r="N3876" s="1" t="s">
        <v>129</v>
      </c>
      <c r="O3876" s="1">
        <v>5</v>
      </c>
      <c r="P3876" t="str">
        <f>_xlfn.CONCAT( YEAR(TblOrigin[[#This Row],[ODK_DateOfSubmission]]), "-",TEXT( MONTH(TblOrigin[[#This Row],[ODK_DateOfSubmission]]),"00"))</f>
        <v>2023-03</v>
      </c>
    </row>
    <row r="3877" spans="1:16" x14ac:dyDescent="0.25">
      <c r="A3877" s="13">
        <v>3505013</v>
      </c>
      <c r="B3877" s="1">
        <v>350501319</v>
      </c>
      <c r="C3877" s="1">
        <v>33809</v>
      </c>
      <c r="D3877" s="6">
        <v>44991</v>
      </c>
      <c r="E3877" s="1">
        <v>129</v>
      </c>
      <c r="F3877" s="1" t="s">
        <v>68</v>
      </c>
      <c r="G3877" s="1" t="s">
        <v>77</v>
      </c>
      <c r="H3877" s="1" t="s">
        <v>1119</v>
      </c>
      <c r="I3877" s="1" t="s">
        <v>1342</v>
      </c>
      <c r="J3877" s="1" t="s">
        <v>232</v>
      </c>
      <c r="K3877" s="1">
        <v>30.914428999999998</v>
      </c>
      <c r="L3877" s="1">
        <v>46.47878</v>
      </c>
      <c r="M3877" s="1">
        <v>21</v>
      </c>
      <c r="N3877" s="1" t="s">
        <v>129</v>
      </c>
      <c r="O3877" s="1">
        <v>4</v>
      </c>
      <c r="P3877" t="str">
        <f>_xlfn.CONCAT( YEAR(TblOrigin[[#This Row],[ODK_DateOfSubmission]]), "-",TEXT( MONTH(TblOrigin[[#This Row],[ODK_DateOfSubmission]]),"00"))</f>
        <v>2023-03</v>
      </c>
    </row>
    <row r="3878" spans="1:16" x14ac:dyDescent="0.25">
      <c r="A3878" s="13">
        <v>3505003</v>
      </c>
      <c r="B3878" s="1">
        <v>350500319</v>
      </c>
      <c r="C3878" s="1">
        <v>25436</v>
      </c>
      <c r="D3878" s="6">
        <v>44991</v>
      </c>
      <c r="E3878" s="1">
        <v>129</v>
      </c>
      <c r="F3878" s="1" t="s">
        <v>68</v>
      </c>
      <c r="G3878" s="1" t="s">
        <v>77</v>
      </c>
      <c r="H3878" s="1" t="s">
        <v>1115</v>
      </c>
      <c r="I3878" s="1" t="s">
        <v>1116</v>
      </c>
      <c r="J3878" s="1" t="s">
        <v>1117</v>
      </c>
      <c r="K3878" s="1">
        <v>30.906636502200001</v>
      </c>
      <c r="L3878" s="1">
        <v>46.445979934699999</v>
      </c>
      <c r="M3878" s="1">
        <v>19</v>
      </c>
      <c r="N3878" s="1" t="s">
        <v>133</v>
      </c>
      <c r="O3878" s="1">
        <v>1</v>
      </c>
      <c r="P3878" t="str">
        <f>_xlfn.CONCAT( YEAR(TblOrigin[[#This Row],[ODK_DateOfSubmission]]), "-",TEXT( MONTH(TblOrigin[[#This Row],[ODK_DateOfSubmission]]),"00"))</f>
        <v>2023-03</v>
      </c>
    </row>
    <row r="3879" spans="1:16" x14ac:dyDescent="0.25">
      <c r="A3879" s="13">
        <v>3504011</v>
      </c>
      <c r="B3879" s="1">
        <v>350401119</v>
      </c>
      <c r="C3879" s="1">
        <v>10260</v>
      </c>
      <c r="D3879" s="6">
        <v>44991</v>
      </c>
      <c r="E3879" s="1">
        <v>129</v>
      </c>
      <c r="F3879" s="1" t="s">
        <v>68</v>
      </c>
      <c r="G3879" s="1" t="s">
        <v>73</v>
      </c>
      <c r="H3879" s="1" t="s">
        <v>1059</v>
      </c>
      <c r="I3879" s="1" t="s">
        <v>1066</v>
      </c>
      <c r="J3879" s="1" t="s">
        <v>1067</v>
      </c>
      <c r="K3879" s="1">
        <v>31.0087376</v>
      </c>
      <c r="L3879" s="1">
        <v>46.284794599999998</v>
      </c>
      <c r="M3879" s="1">
        <v>680</v>
      </c>
      <c r="N3879" s="1" t="s">
        <v>133</v>
      </c>
      <c r="O3879" s="1">
        <v>10</v>
      </c>
      <c r="P3879" t="str">
        <f>_xlfn.CONCAT( YEAR(TblOrigin[[#This Row],[ODK_DateOfSubmission]]), "-",TEXT( MONTH(TblOrigin[[#This Row],[ODK_DateOfSubmission]]),"00"))</f>
        <v>2023-03</v>
      </c>
    </row>
    <row r="3880" spans="1:16" x14ac:dyDescent="0.25">
      <c r="A3880" s="13">
        <v>3504012</v>
      </c>
      <c r="B3880" s="1">
        <v>350401219</v>
      </c>
      <c r="C3880" s="1">
        <v>24540</v>
      </c>
      <c r="D3880" s="6">
        <v>44952</v>
      </c>
      <c r="E3880" s="1">
        <v>129</v>
      </c>
      <c r="F3880" s="1" t="s">
        <v>68</v>
      </c>
      <c r="G3880" s="1" t="s">
        <v>73</v>
      </c>
      <c r="H3880" s="1" t="s">
        <v>1059</v>
      </c>
      <c r="I3880" s="1" t="s">
        <v>1482</v>
      </c>
      <c r="J3880" s="1" t="s">
        <v>1483</v>
      </c>
      <c r="K3880" s="1">
        <v>31.052442887600002</v>
      </c>
      <c r="L3880" s="1">
        <v>46.236798131699999</v>
      </c>
      <c r="M3880" s="1">
        <v>6</v>
      </c>
      <c r="N3880" s="1" t="s">
        <v>90</v>
      </c>
      <c r="O3880" s="1">
        <v>1</v>
      </c>
      <c r="P3880" t="str">
        <f>_xlfn.CONCAT( YEAR(TblOrigin[[#This Row],[ODK_DateOfSubmission]]), "-",TEXT( MONTH(TblOrigin[[#This Row],[ODK_DateOfSubmission]]),"00"))</f>
        <v>2023-01</v>
      </c>
    </row>
    <row r="3881" spans="1:16" x14ac:dyDescent="0.25">
      <c r="A3881" s="13">
        <v>3504011</v>
      </c>
      <c r="B3881" s="1">
        <v>350401119</v>
      </c>
      <c r="C3881" s="1">
        <v>10260</v>
      </c>
      <c r="D3881" s="6">
        <v>44991</v>
      </c>
      <c r="E3881" s="1">
        <v>129</v>
      </c>
      <c r="F3881" s="1" t="s">
        <v>68</v>
      </c>
      <c r="G3881" s="1" t="s">
        <v>73</v>
      </c>
      <c r="H3881" s="1" t="s">
        <v>1059</v>
      </c>
      <c r="I3881" s="1" t="s">
        <v>1066</v>
      </c>
      <c r="J3881" s="1" t="s">
        <v>1067</v>
      </c>
      <c r="K3881" s="1">
        <v>31.0087376</v>
      </c>
      <c r="L3881" s="1">
        <v>46.284794599999998</v>
      </c>
      <c r="M3881" s="1">
        <v>680</v>
      </c>
      <c r="N3881" s="1" t="s">
        <v>90</v>
      </c>
      <c r="O3881" s="1">
        <v>20</v>
      </c>
      <c r="P3881" t="str">
        <f>_xlfn.CONCAT( YEAR(TblOrigin[[#This Row],[ODK_DateOfSubmission]]), "-",TEXT( MONTH(TblOrigin[[#This Row],[ODK_DateOfSubmission]]),"00"))</f>
        <v>2023-03</v>
      </c>
    </row>
    <row r="3882" spans="1:16" x14ac:dyDescent="0.25">
      <c r="A3882" s="13">
        <v>3504007</v>
      </c>
      <c r="B3882" s="1">
        <v>350400719</v>
      </c>
      <c r="C3882" s="1">
        <v>25525</v>
      </c>
      <c r="D3882" s="6">
        <v>44982</v>
      </c>
      <c r="E3882" s="1">
        <v>129</v>
      </c>
      <c r="F3882" s="1" t="s">
        <v>68</v>
      </c>
      <c r="G3882" s="1" t="s">
        <v>73</v>
      </c>
      <c r="H3882" s="1" t="s">
        <v>1059</v>
      </c>
      <c r="I3882" s="1" t="s">
        <v>1064</v>
      </c>
      <c r="J3882" s="1" t="s">
        <v>1065</v>
      </c>
      <c r="K3882" s="1">
        <v>31.027024004299999</v>
      </c>
      <c r="L3882" s="1">
        <v>46.241676675500003</v>
      </c>
      <c r="M3882" s="1">
        <v>40</v>
      </c>
      <c r="N3882" s="1" t="s">
        <v>90</v>
      </c>
      <c r="O3882" s="1">
        <v>14</v>
      </c>
      <c r="P3882" t="str">
        <f>_xlfn.CONCAT( YEAR(TblOrigin[[#This Row],[ODK_DateOfSubmission]]), "-",TEXT( MONTH(TblOrigin[[#This Row],[ODK_DateOfSubmission]]),"00"))</f>
        <v>2023-02</v>
      </c>
    </row>
    <row r="3883" spans="1:16" x14ac:dyDescent="0.25">
      <c r="A3883" s="13">
        <v>3504016</v>
      </c>
      <c r="B3883" s="1">
        <v>350401619</v>
      </c>
      <c r="C3883" s="1">
        <v>10281</v>
      </c>
      <c r="D3883" s="6">
        <v>44972</v>
      </c>
      <c r="E3883" s="1">
        <v>129</v>
      </c>
      <c r="F3883" s="1" t="s">
        <v>68</v>
      </c>
      <c r="G3883" s="1" t="s">
        <v>73</v>
      </c>
      <c r="H3883" s="1" t="s">
        <v>1059</v>
      </c>
      <c r="I3883" s="1" t="s">
        <v>1074</v>
      </c>
      <c r="J3883" s="1" t="s">
        <v>1075</v>
      </c>
      <c r="K3883" s="1">
        <v>31.029471706599999</v>
      </c>
      <c r="L3883" s="1">
        <v>46.244121658399997</v>
      </c>
      <c r="M3883" s="1">
        <v>9</v>
      </c>
      <c r="N3883" s="1" t="s">
        <v>90</v>
      </c>
      <c r="O3883" s="1">
        <v>4</v>
      </c>
      <c r="P3883" t="str">
        <f>_xlfn.CONCAT( YEAR(TblOrigin[[#This Row],[ODK_DateOfSubmission]]), "-",TEXT( MONTH(TblOrigin[[#This Row],[ODK_DateOfSubmission]]),"00"))</f>
        <v>2023-02</v>
      </c>
    </row>
    <row r="3884" spans="1:16" x14ac:dyDescent="0.25">
      <c r="A3884" s="13">
        <v>3504051</v>
      </c>
      <c r="B3884" s="1">
        <v>350405119</v>
      </c>
      <c r="C3884" s="1">
        <v>23685</v>
      </c>
      <c r="D3884" s="6">
        <v>44969</v>
      </c>
      <c r="E3884" s="1">
        <v>129</v>
      </c>
      <c r="F3884" s="1" t="s">
        <v>68</v>
      </c>
      <c r="G3884" s="1" t="s">
        <v>73</v>
      </c>
      <c r="H3884" s="1" t="s">
        <v>1059</v>
      </c>
      <c r="I3884" s="1" t="s">
        <v>1108</v>
      </c>
      <c r="J3884" s="1" t="s">
        <v>1109</v>
      </c>
      <c r="K3884" s="1">
        <v>31.087265559999999</v>
      </c>
      <c r="L3884" s="1">
        <v>46.241235476500002</v>
      </c>
      <c r="M3884" s="1">
        <v>16</v>
      </c>
      <c r="N3884" s="1" t="s">
        <v>90</v>
      </c>
      <c r="O3884" s="1">
        <v>3</v>
      </c>
      <c r="P3884" t="str">
        <f>_xlfn.CONCAT( YEAR(TblOrigin[[#This Row],[ODK_DateOfSubmission]]), "-",TEXT( MONTH(TblOrigin[[#This Row],[ODK_DateOfSubmission]]),"00"))</f>
        <v>2023-02</v>
      </c>
    </row>
    <row r="3885" spans="1:16" x14ac:dyDescent="0.25">
      <c r="A3885" s="13">
        <v>3504052</v>
      </c>
      <c r="B3885" s="1">
        <v>350405219</v>
      </c>
      <c r="C3885" s="1">
        <v>9113</v>
      </c>
      <c r="D3885" s="6">
        <v>44969</v>
      </c>
      <c r="E3885" s="1">
        <v>129</v>
      </c>
      <c r="F3885" s="1" t="s">
        <v>68</v>
      </c>
      <c r="G3885" s="1" t="s">
        <v>73</v>
      </c>
      <c r="H3885" s="1" t="s">
        <v>1059</v>
      </c>
      <c r="I3885" s="1" t="s">
        <v>1102</v>
      </c>
      <c r="J3885" s="1" t="s">
        <v>1436</v>
      </c>
      <c r="K3885" s="1">
        <v>31.060153968000002</v>
      </c>
      <c r="L3885" s="1">
        <v>46.243325555299997</v>
      </c>
      <c r="M3885" s="1">
        <v>5</v>
      </c>
      <c r="N3885" s="1" t="s">
        <v>90</v>
      </c>
      <c r="O3885" s="1">
        <v>3</v>
      </c>
      <c r="P3885" t="str">
        <f>_xlfn.CONCAT( YEAR(TblOrigin[[#This Row],[ODK_DateOfSubmission]]), "-",TEXT( MONTH(TblOrigin[[#This Row],[ODK_DateOfSubmission]]),"00"))</f>
        <v>2023-02</v>
      </c>
    </row>
    <row r="3886" spans="1:16" x14ac:dyDescent="0.25">
      <c r="A3886" s="13">
        <v>3502012</v>
      </c>
      <c r="B3886" s="1">
        <v>350201219</v>
      </c>
      <c r="C3886" s="1">
        <v>33800</v>
      </c>
      <c r="D3886" s="6">
        <v>44983</v>
      </c>
      <c r="E3886" s="1">
        <v>129</v>
      </c>
      <c r="F3886" s="1" t="s">
        <v>68</v>
      </c>
      <c r="G3886" s="1" t="s">
        <v>81</v>
      </c>
      <c r="H3886" s="1" t="s">
        <v>1048</v>
      </c>
      <c r="I3886" s="1" t="s">
        <v>1337</v>
      </c>
      <c r="J3886" s="1" t="s">
        <v>1338</v>
      </c>
      <c r="K3886" s="1">
        <v>31.541273</v>
      </c>
      <c r="L3886" s="1">
        <v>46.125217999999997</v>
      </c>
      <c r="M3886" s="1">
        <v>5</v>
      </c>
      <c r="N3886" s="1" t="s">
        <v>90</v>
      </c>
      <c r="O3886" s="1">
        <v>3</v>
      </c>
      <c r="P3886" t="str">
        <f>_xlfn.CONCAT( YEAR(TblOrigin[[#This Row],[ODK_DateOfSubmission]]), "-",TEXT( MONTH(TblOrigin[[#This Row],[ODK_DateOfSubmission]]),"00"))</f>
        <v>2023-02</v>
      </c>
    </row>
    <row r="3887" spans="1:16" x14ac:dyDescent="0.25">
      <c r="A3887" s="13">
        <v>3503009</v>
      </c>
      <c r="B3887" s="1">
        <v>350300919</v>
      </c>
      <c r="C3887" s="1">
        <v>9822</v>
      </c>
      <c r="D3887" s="6">
        <v>44964</v>
      </c>
      <c r="E3887" s="1">
        <v>129</v>
      </c>
      <c r="F3887" s="1" t="s">
        <v>68</v>
      </c>
      <c r="G3887" s="1" t="s">
        <v>86</v>
      </c>
      <c r="H3887" s="1" t="s">
        <v>1404</v>
      </c>
      <c r="I3887" s="1" t="s">
        <v>1410</v>
      </c>
      <c r="J3887" s="1" t="s">
        <v>1411</v>
      </c>
      <c r="K3887" s="1">
        <v>31.403907212699998</v>
      </c>
      <c r="L3887" s="1">
        <v>46.175491096099996</v>
      </c>
      <c r="M3887" s="1">
        <v>2</v>
      </c>
      <c r="N3887" s="1" t="s">
        <v>90</v>
      </c>
      <c r="O3887" s="1">
        <v>1</v>
      </c>
      <c r="P3887" t="str">
        <f>_xlfn.CONCAT( YEAR(TblOrigin[[#This Row],[ODK_DateOfSubmission]]), "-",TEXT( MONTH(TblOrigin[[#This Row],[ODK_DateOfSubmission]]),"00"))</f>
        <v>2023-02</v>
      </c>
    </row>
    <row r="3888" spans="1:16" x14ac:dyDescent="0.25">
      <c r="A3888" s="13">
        <v>3503012</v>
      </c>
      <c r="B3888" s="1">
        <v>350301219</v>
      </c>
      <c r="C3888" s="1">
        <v>10286</v>
      </c>
      <c r="D3888" s="6">
        <v>44964</v>
      </c>
      <c r="E3888" s="1">
        <v>129</v>
      </c>
      <c r="F3888" s="1" t="s">
        <v>68</v>
      </c>
      <c r="G3888" s="1" t="s">
        <v>86</v>
      </c>
      <c r="H3888" s="1" t="s">
        <v>1404</v>
      </c>
      <c r="I3888" s="1" t="s">
        <v>1405</v>
      </c>
      <c r="J3888" s="1" t="s">
        <v>1127</v>
      </c>
      <c r="K3888" s="1">
        <v>31.400419743299999</v>
      </c>
      <c r="L3888" s="1">
        <v>46.1806881535</v>
      </c>
      <c r="M3888" s="1">
        <v>3</v>
      </c>
      <c r="N3888" s="1" t="s">
        <v>90</v>
      </c>
      <c r="O3888" s="1">
        <v>2</v>
      </c>
      <c r="P3888" t="str">
        <f>_xlfn.CONCAT( YEAR(TblOrigin[[#This Row],[ODK_DateOfSubmission]]), "-",TEXT( MONTH(TblOrigin[[#This Row],[ODK_DateOfSubmission]]),"00"))</f>
        <v>2023-02</v>
      </c>
    </row>
    <row r="3889" spans="1:16" x14ac:dyDescent="0.25">
      <c r="A3889" s="13">
        <v>3503006</v>
      </c>
      <c r="B3889" s="1">
        <v>350300619</v>
      </c>
      <c r="C3889" s="1">
        <v>21209</v>
      </c>
      <c r="D3889" s="6">
        <v>44964</v>
      </c>
      <c r="E3889" s="1">
        <v>129</v>
      </c>
      <c r="F3889" s="1" t="s">
        <v>68</v>
      </c>
      <c r="G3889" s="1" t="s">
        <v>86</v>
      </c>
      <c r="H3889" s="1" t="s">
        <v>1404</v>
      </c>
      <c r="I3889" s="1" t="s">
        <v>1406</v>
      </c>
      <c r="J3889" s="1" t="s">
        <v>1407</v>
      </c>
      <c r="K3889" s="1">
        <v>31.415689718399999</v>
      </c>
      <c r="L3889" s="1">
        <v>46.163976839100002</v>
      </c>
      <c r="M3889" s="1">
        <v>2</v>
      </c>
      <c r="N3889" s="1" t="s">
        <v>90</v>
      </c>
      <c r="O3889" s="1">
        <v>1</v>
      </c>
      <c r="P3889" t="str">
        <f>_xlfn.CONCAT( YEAR(TblOrigin[[#This Row],[ODK_DateOfSubmission]]), "-",TEXT( MONTH(TblOrigin[[#This Row],[ODK_DateOfSubmission]]),"00"))</f>
        <v>2023-02</v>
      </c>
    </row>
    <row r="3890" spans="1:16" x14ac:dyDescent="0.25">
      <c r="A3890" s="13">
        <v>3504028</v>
      </c>
      <c r="B3890" s="1">
        <v>350402819</v>
      </c>
      <c r="C3890" s="1">
        <v>25526</v>
      </c>
      <c r="D3890" s="6">
        <v>44969</v>
      </c>
      <c r="E3890" s="1">
        <v>129</v>
      </c>
      <c r="F3890" s="1" t="s">
        <v>68</v>
      </c>
      <c r="G3890" s="1" t="s">
        <v>73</v>
      </c>
      <c r="H3890" s="1" t="s">
        <v>1059</v>
      </c>
      <c r="I3890" s="1" t="s">
        <v>1088</v>
      </c>
      <c r="J3890" s="1" t="s">
        <v>1039</v>
      </c>
      <c r="K3890" s="1">
        <v>31.036175809100001</v>
      </c>
      <c r="L3890" s="1">
        <v>46.220527480000001</v>
      </c>
      <c r="M3890" s="1">
        <v>55</v>
      </c>
      <c r="N3890" s="1" t="s">
        <v>90</v>
      </c>
      <c r="O3890" s="1">
        <v>10</v>
      </c>
      <c r="P3890" t="str">
        <f>_xlfn.CONCAT( YEAR(TblOrigin[[#This Row],[ODK_DateOfSubmission]]), "-",TEXT( MONTH(TblOrigin[[#This Row],[ODK_DateOfSubmission]]),"00"))</f>
        <v>2023-02</v>
      </c>
    </row>
    <row r="3891" spans="1:16" x14ac:dyDescent="0.25">
      <c r="A3891" s="13">
        <v>3504026</v>
      </c>
      <c r="B3891" s="1">
        <v>350402619</v>
      </c>
      <c r="C3891" s="1">
        <v>10253</v>
      </c>
      <c r="D3891" s="6">
        <v>44972</v>
      </c>
      <c r="E3891" s="1">
        <v>129</v>
      </c>
      <c r="F3891" s="1" t="s">
        <v>68</v>
      </c>
      <c r="G3891" s="1" t="s">
        <v>73</v>
      </c>
      <c r="H3891" s="1" t="s">
        <v>1059</v>
      </c>
      <c r="I3891" s="1" t="s">
        <v>1086</v>
      </c>
      <c r="J3891" s="1" t="s">
        <v>1087</v>
      </c>
      <c r="K3891" s="1">
        <v>31.038477412900001</v>
      </c>
      <c r="L3891" s="1">
        <v>46.2356561609</v>
      </c>
      <c r="M3891" s="1">
        <v>7</v>
      </c>
      <c r="N3891" s="1" t="s">
        <v>90</v>
      </c>
      <c r="O3891" s="1">
        <v>2</v>
      </c>
      <c r="P3891" t="str">
        <f>_xlfn.CONCAT( YEAR(TblOrigin[[#This Row],[ODK_DateOfSubmission]]), "-",TEXT( MONTH(TblOrigin[[#This Row],[ODK_DateOfSubmission]]),"00"))</f>
        <v>2023-02</v>
      </c>
    </row>
    <row r="3892" spans="1:16" x14ac:dyDescent="0.25">
      <c r="A3892" s="13">
        <v>3504021</v>
      </c>
      <c r="B3892" s="1">
        <v>350402119</v>
      </c>
      <c r="C3892" s="1">
        <v>10335</v>
      </c>
      <c r="D3892" s="6">
        <v>44991</v>
      </c>
      <c r="E3892" s="1">
        <v>129</v>
      </c>
      <c r="F3892" s="1" t="s">
        <v>68</v>
      </c>
      <c r="G3892" s="1" t="s">
        <v>73</v>
      </c>
      <c r="H3892" s="1" t="s">
        <v>1059</v>
      </c>
      <c r="I3892" s="1" t="s">
        <v>1078</v>
      </c>
      <c r="J3892" s="1" t="s">
        <v>1079</v>
      </c>
      <c r="K3892" s="1">
        <v>31.0506383486</v>
      </c>
      <c r="L3892" s="1">
        <v>46.269343302599999</v>
      </c>
      <c r="M3892" s="1">
        <v>16</v>
      </c>
      <c r="N3892" s="1" t="s">
        <v>90</v>
      </c>
      <c r="O3892" s="1">
        <v>1</v>
      </c>
      <c r="P3892" t="str">
        <f>_xlfn.CONCAT( YEAR(TblOrigin[[#This Row],[ODK_DateOfSubmission]]), "-",TEXT( MONTH(TblOrigin[[#This Row],[ODK_DateOfSubmission]]),"00"))</f>
        <v>2023-03</v>
      </c>
    </row>
    <row r="3893" spans="1:16" x14ac:dyDescent="0.25">
      <c r="A3893" s="13">
        <v>3504023</v>
      </c>
      <c r="B3893" s="1">
        <v>350402319</v>
      </c>
      <c r="C3893" s="1">
        <v>9448</v>
      </c>
      <c r="D3893" s="6">
        <v>44972</v>
      </c>
      <c r="E3893" s="1">
        <v>129</v>
      </c>
      <c r="F3893" s="1" t="s">
        <v>68</v>
      </c>
      <c r="G3893" s="1" t="s">
        <v>73</v>
      </c>
      <c r="H3893" s="1" t="s">
        <v>1059</v>
      </c>
      <c r="I3893" s="1" t="s">
        <v>1080</v>
      </c>
      <c r="J3893" s="1" t="s">
        <v>1081</v>
      </c>
      <c r="K3893" s="1">
        <v>31.027006973399999</v>
      </c>
      <c r="L3893" s="1">
        <v>46.228093038300003</v>
      </c>
      <c r="M3893" s="1">
        <v>69</v>
      </c>
      <c r="N3893" s="1" t="s">
        <v>90</v>
      </c>
      <c r="O3893" s="1">
        <v>24</v>
      </c>
      <c r="P3893" t="str">
        <f>_xlfn.CONCAT( YEAR(TblOrigin[[#This Row],[ODK_DateOfSubmission]]), "-",TEXT( MONTH(TblOrigin[[#This Row],[ODK_DateOfSubmission]]),"00"))</f>
        <v>2023-02</v>
      </c>
    </row>
    <row r="3894" spans="1:16" x14ac:dyDescent="0.25">
      <c r="A3894" s="13">
        <v>3504033</v>
      </c>
      <c r="B3894" s="1">
        <v>350403319</v>
      </c>
      <c r="C3894" s="1">
        <v>10259</v>
      </c>
      <c r="D3894" s="6">
        <v>44972</v>
      </c>
      <c r="E3894" s="1">
        <v>129</v>
      </c>
      <c r="F3894" s="1" t="s">
        <v>68</v>
      </c>
      <c r="G3894" s="1" t="s">
        <v>73</v>
      </c>
      <c r="H3894" s="1" t="s">
        <v>1059</v>
      </c>
      <c r="I3894" s="1" t="s">
        <v>1094</v>
      </c>
      <c r="J3894" s="1" t="s">
        <v>1095</v>
      </c>
      <c r="K3894" s="1">
        <v>31.045411312199999</v>
      </c>
      <c r="L3894" s="1">
        <v>46.277832423</v>
      </c>
      <c r="M3894" s="1">
        <v>72</v>
      </c>
      <c r="N3894" s="1" t="s">
        <v>90</v>
      </c>
      <c r="O3894" s="1">
        <v>15</v>
      </c>
      <c r="P3894" t="str">
        <f>_xlfn.CONCAT( YEAR(TblOrigin[[#This Row],[ODK_DateOfSubmission]]), "-",TEXT( MONTH(TblOrigin[[#This Row],[ODK_DateOfSubmission]]),"00"))</f>
        <v>2023-02</v>
      </c>
    </row>
    <row r="3895" spans="1:16" x14ac:dyDescent="0.25">
      <c r="A3895" s="13">
        <v>3504035</v>
      </c>
      <c r="B3895" s="1">
        <v>350403519</v>
      </c>
      <c r="C3895" s="1">
        <v>9398</v>
      </c>
      <c r="D3895" s="6">
        <v>44969</v>
      </c>
      <c r="E3895" s="1">
        <v>129</v>
      </c>
      <c r="F3895" s="1" t="s">
        <v>68</v>
      </c>
      <c r="G3895" s="1" t="s">
        <v>73</v>
      </c>
      <c r="H3895" s="1" t="s">
        <v>1059</v>
      </c>
      <c r="I3895" s="1" t="s">
        <v>1439</v>
      </c>
      <c r="J3895" s="1" t="s">
        <v>216</v>
      </c>
      <c r="K3895" s="1">
        <v>31.069961183</v>
      </c>
      <c r="L3895" s="1">
        <v>46.270024445899999</v>
      </c>
      <c r="M3895" s="1">
        <v>3</v>
      </c>
      <c r="N3895" s="1" t="s">
        <v>90</v>
      </c>
      <c r="O3895" s="1">
        <v>3</v>
      </c>
      <c r="P3895" t="str">
        <f>_xlfn.CONCAT( YEAR(TblOrigin[[#This Row],[ODK_DateOfSubmission]]), "-",TEXT( MONTH(TblOrigin[[#This Row],[ODK_DateOfSubmission]]),"00"))</f>
        <v>2023-02</v>
      </c>
    </row>
    <row r="3896" spans="1:16" x14ac:dyDescent="0.25">
      <c r="A3896" s="13">
        <v>3504038</v>
      </c>
      <c r="B3896" s="1">
        <v>350403819</v>
      </c>
      <c r="C3896" s="1">
        <v>25528</v>
      </c>
      <c r="D3896" s="6">
        <v>44969</v>
      </c>
      <c r="E3896" s="1">
        <v>129</v>
      </c>
      <c r="F3896" s="1" t="s">
        <v>68</v>
      </c>
      <c r="G3896" s="1" t="s">
        <v>73</v>
      </c>
      <c r="H3896" s="1" t="s">
        <v>1059</v>
      </c>
      <c r="I3896" s="1" t="s">
        <v>1490</v>
      </c>
      <c r="J3896" s="1" t="s">
        <v>1491</v>
      </c>
      <c r="K3896" s="1">
        <v>31.053281055100001</v>
      </c>
      <c r="L3896" s="1">
        <v>46.253512804000003</v>
      </c>
      <c r="M3896" s="1">
        <v>2</v>
      </c>
      <c r="N3896" s="1" t="s">
        <v>90</v>
      </c>
      <c r="O3896" s="1">
        <v>1</v>
      </c>
      <c r="P3896" t="str">
        <f>_xlfn.CONCAT( YEAR(TblOrigin[[#This Row],[ODK_DateOfSubmission]]), "-",TEXT( MONTH(TblOrigin[[#This Row],[ODK_DateOfSubmission]]),"00"))</f>
        <v>2023-02</v>
      </c>
    </row>
    <row r="3897" spans="1:16" x14ac:dyDescent="0.25">
      <c r="A3897" s="13">
        <v>3504036</v>
      </c>
      <c r="B3897" s="1">
        <v>350403619</v>
      </c>
      <c r="C3897" s="1">
        <v>23683</v>
      </c>
      <c r="D3897" s="6">
        <v>44990</v>
      </c>
      <c r="E3897" s="1">
        <v>129</v>
      </c>
      <c r="F3897" s="1" t="s">
        <v>68</v>
      </c>
      <c r="G3897" s="1" t="s">
        <v>73</v>
      </c>
      <c r="H3897" s="1" t="s">
        <v>1059</v>
      </c>
      <c r="I3897" s="1" t="s">
        <v>1096</v>
      </c>
      <c r="J3897" s="1" t="s">
        <v>1097</v>
      </c>
      <c r="K3897" s="1">
        <v>31.03290329</v>
      </c>
      <c r="L3897" s="1">
        <v>46.251552429999997</v>
      </c>
      <c r="M3897" s="1">
        <v>8</v>
      </c>
      <c r="N3897" s="1" t="s">
        <v>90</v>
      </c>
      <c r="O3897" s="1">
        <v>2</v>
      </c>
      <c r="P3897" t="str">
        <f>_xlfn.CONCAT( YEAR(TblOrigin[[#This Row],[ODK_DateOfSubmission]]), "-",TEXT( MONTH(TblOrigin[[#This Row],[ODK_DateOfSubmission]]),"00"))</f>
        <v>2023-03</v>
      </c>
    </row>
    <row r="3898" spans="1:16" x14ac:dyDescent="0.25">
      <c r="A3898" s="13">
        <v>3504040</v>
      </c>
      <c r="B3898" s="1">
        <v>350404019</v>
      </c>
      <c r="C3898" s="1">
        <v>25530</v>
      </c>
      <c r="D3898" s="6">
        <v>44969</v>
      </c>
      <c r="E3898" s="1">
        <v>129</v>
      </c>
      <c r="F3898" s="1" t="s">
        <v>68</v>
      </c>
      <c r="G3898" s="1" t="s">
        <v>73</v>
      </c>
      <c r="H3898" s="1" t="s">
        <v>1059</v>
      </c>
      <c r="I3898" s="1" t="s">
        <v>1351</v>
      </c>
      <c r="J3898" s="1" t="s">
        <v>1352</v>
      </c>
      <c r="K3898" s="1">
        <v>31.076769222599999</v>
      </c>
      <c r="L3898" s="1">
        <v>46.264030067599997</v>
      </c>
      <c r="M3898" s="1">
        <v>5</v>
      </c>
      <c r="N3898" s="1" t="s">
        <v>90</v>
      </c>
      <c r="O3898" s="1">
        <v>1</v>
      </c>
      <c r="P3898" t="str">
        <f>_xlfn.CONCAT( YEAR(TblOrigin[[#This Row],[ODK_DateOfSubmission]]), "-",TEXT( MONTH(TblOrigin[[#This Row],[ODK_DateOfSubmission]]),"00"))</f>
        <v>2023-02</v>
      </c>
    </row>
    <row r="3899" spans="1:16" x14ac:dyDescent="0.25">
      <c r="A3899" s="13">
        <v>3504041</v>
      </c>
      <c r="B3899" s="1">
        <v>350404119</v>
      </c>
      <c r="C3899" s="1">
        <v>25533</v>
      </c>
      <c r="D3899" s="6">
        <v>44972</v>
      </c>
      <c r="E3899" s="1">
        <v>129</v>
      </c>
      <c r="F3899" s="1" t="s">
        <v>68</v>
      </c>
      <c r="G3899" s="1" t="s">
        <v>73</v>
      </c>
      <c r="H3899" s="1" t="s">
        <v>1059</v>
      </c>
      <c r="I3899" s="1" t="s">
        <v>1098</v>
      </c>
      <c r="J3899" s="1" t="s">
        <v>1099</v>
      </c>
      <c r="K3899" s="1">
        <v>31.080862144499999</v>
      </c>
      <c r="L3899" s="1">
        <v>46.240087203599998</v>
      </c>
      <c r="M3899" s="1">
        <v>124</v>
      </c>
      <c r="N3899" s="1" t="s">
        <v>90</v>
      </c>
      <c r="O3899" s="1">
        <v>31</v>
      </c>
      <c r="P3899" t="str">
        <f>_xlfn.CONCAT( YEAR(TblOrigin[[#This Row],[ODK_DateOfSubmission]]), "-",TEXT( MONTH(TblOrigin[[#This Row],[ODK_DateOfSubmission]]),"00"))</f>
        <v>2023-02</v>
      </c>
    </row>
    <row r="3900" spans="1:16" x14ac:dyDescent="0.25">
      <c r="A3900" s="13">
        <v>3504044</v>
      </c>
      <c r="B3900" s="1">
        <v>350404419</v>
      </c>
      <c r="C3900" s="1">
        <v>25527</v>
      </c>
      <c r="D3900" s="6">
        <v>44969</v>
      </c>
      <c r="E3900" s="1">
        <v>129</v>
      </c>
      <c r="F3900" s="1" t="s">
        <v>68</v>
      </c>
      <c r="G3900" s="1" t="s">
        <v>73</v>
      </c>
      <c r="H3900" s="1" t="s">
        <v>1059</v>
      </c>
      <c r="I3900" s="1" t="s">
        <v>1494</v>
      </c>
      <c r="J3900" s="1" t="s">
        <v>1495</v>
      </c>
      <c r="K3900" s="1">
        <v>31.058777803800002</v>
      </c>
      <c r="L3900" s="1">
        <v>46.257208607000003</v>
      </c>
      <c r="M3900" s="1">
        <v>4</v>
      </c>
      <c r="N3900" s="1" t="s">
        <v>90</v>
      </c>
      <c r="O3900" s="1">
        <v>1</v>
      </c>
      <c r="P3900" t="str">
        <f>_xlfn.CONCAT( YEAR(TblOrigin[[#This Row],[ODK_DateOfSubmission]]), "-",TEXT( MONTH(TblOrigin[[#This Row],[ODK_DateOfSubmission]]),"00"))</f>
        <v>2023-02</v>
      </c>
    </row>
    <row r="3901" spans="1:16" x14ac:dyDescent="0.25">
      <c r="A3901" s="13">
        <v>3505003</v>
      </c>
      <c r="B3901" s="1">
        <v>350500319</v>
      </c>
      <c r="C3901" s="1">
        <v>25436</v>
      </c>
      <c r="D3901" s="6">
        <v>44991</v>
      </c>
      <c r="E3901" s="1">
        <v>129</v>
      </c>
      <c r="F3901" s="1" t="s">
        <v>68</v>
      </c>
      <c r="G3901" s="1" t="s">
        <v>77</v>
      </c>
      <c r="H3901" s="1" t="s">
        <v>1115</v>
      </c>
      <c r="I3901" s="1" t="s">
        <v>1116</v>
      </c>
      <c r="J3901" s="1" t="s">
        <v>1117</v>
      </c>
      <c r="K3901" s="1">
        <v>30.906636502200001</v>
      </c>
      <c r="L3901" s="1">
        <v>46.445979934699999</v>
      </c>
      <c r="M3901" s="1">
        <v>19</v>
      </c>
      <c r="N3901" s="1" t="s">
        <v>90</v>
      </c>
      <c r="O3901" s="1">
        <v>10</v>
      </c>
      <c r="P3901" t="str">
        <f>_xlfn.CONCAT( YEAR(TblOrigin[[#This Row],[ODK_DateOfSubmission]]), "-",TEXT( MONTH(TblOrigin[[#This Row],[ODK_DateOfSubmission]]),"00"))</f>
        <v>2023-03</v>
      </c>
    </row>
    <row r="3902" spans="1:16" x14ac:dyDescent="0.25">
      <c r="A3902" s="13">
        <v>3505004</v>
      </c>
      <c r="B3902" s="1">
        <v>350500419</v>
      </c>
      <c r="C3902" s="1">
        <v>25437</v>
      </c>
      <c r="D3902" s="6">
        <v>44968</v>
      </c>
      <c r="E3902" s="1">
        <v>129</v>
      </c>
      <c r="F3902" s="1" t="s">
        <v>68</v>
      </c>
      <c r="G3902" s="1" t="s">
        <v>77</v>
      </c>
      <c r="H3902" s="1" t="s">
        <v>1115</v>
      </c>
      <c r="I3902" s="1" t="s">
        <v>1074</v>
      </c>
      <c r="J3902" s="1" t="s">
        <v>1118</v>
      </c>
      <c r="K3902" s="1">
        <v>30.9061211</v>
      </c>
      <c r="L3902" s="1">
        <v>46.449381199999998</v>
      </c>
      <c r="M3902" s="1">
        <v>12</v>
      </c>
      <c r="N3902" s="1" t="s">
        <v>90</v>
      </c>
      <c r="O3902" s="1">
        <v>3</v>
      </c>
      <c r="P3902" t="str">
        <f>_xlfn.CONCAT( YEAR(TblOrigin[[#This Row],[ODK_DateOfSubmission]]), "-",TEXT( MONTH(TblOrigin[[#This Row],[ODK_DateOfSubmission]]),"00"))</f>
        <v>2023-02</v>
      </c>
    </row>
    <row r="3903" spans="1:16" x14ac:dyDescent="0.25">
      <c r="A3903" s="13">
        <v>3505007</v>
      </c>
      <c r="B3903" s="1">
        <v>350500719</v>
      </c>
      <c r="C3903" s="1">
        <v>9332</v>
      </c>
      <c r="D3903" s="6">
        <v>44983</v>
      </c>
      <c r="E3903" s="1">
        <v>129</v>
      </c>
      <c r="F3903" s="1" t="s">
        <v>68</v>
      </c>
      <c r="G3903" s="1" t="s">
        <v>77</v>
      </c>
      <c r="H3903" s="1" t="s">
        <v>1115</v>
      </c>
      <c r="I3903" s="1" t="s">
        <v>1123</v>
      </c>
      <c r="J3903" s="1" t="s">
        <v>216</v>
      </c>
      <c r="K3903" s="1">
        <v>30.879031632699999</v>
      </c>
      <c r="L3903" s="1">
        <v>46.464224314600003</v>
      </c>
      <c r="M3903" s="1">
        <v>9</v>
      </c>
      <c r="N3903" s="1" t="s">
        <v>90</v>
      </c>
      <c r="O3903" s="1">
        <v>4</v>
      </c>
      <c r="P3903" t="str">
        <f>_xlfn.CONCAT( YEAR(TblOrigin[[#This Row],[ODK_DateOfSubmission]]), "-",TEXT( MONTH(TblOrigin[[#This Row],[ODK_DateOfSubmission]]),"00"))</f>
        <v>2023-02</v>
      </c>
    </row>
    <row r="3904" spans="1:16" x14ac:dyDescent="0.25">
      <c r="A3904" s="13">
        <v>3505010</v>
      </c>
      <c r="B3904" s="1">
        <v>350501019</v>
      </c>
      <c r="C3904" s="1">
        <v>9261</v>
      </c>
      <c r="D3904" s="6">
        <v>44983</v>
      </c>
      <c r="E3904" s="1">
        <v>129</v>
      </c>
      <c r="F3904" s="1" t="s">
        <v>68</v>
      </c>
      <c r="G3904" s="1" t="s">
        <v>77</v>
      </c>
      <c r="H3904" s="1" t="s">
        <v>1115</v>
      </c>
      <c r="I3904" s="1" t="s">
        <v>1124</v>
      </c>
      <c r="J3904" s="1" t="s">
        <v>1125</v>
      </c>
      <c r="K3904" s="1">
        <v>30.885581129199998</v>
      </c>
      <c r="L3904" s="1">
        <v>46.460596602099997</v>
      </c>
      <c r="M3904" s="1">
        <v>5</v>
      </c>
      <c r="N3904" s="1" t="s">
        <v>90</v>
      </c>
      <c r="O3904" s="1">
        <v>5</v>
      </c>
      <c r="P3904" t="str">
        <f>_xlfn.CONCAT( YEAR(TblOrigin[[#This Row],[ODK_DateOfSubmission]]), "-",TEXT( MONTH(TblOrigin[[#This Row],[ODK_DateOfSubmission]]),"00"))</f>
        <v>2023-02</v>
      </c>
    </row>
    <row r="3905" spans="1:16" x14ac:dyDescent="0.25">
      <c r="A3905" s="13">
        <v>3504045</v>
      </c>
      <c r="B3905" s="1">
        <v>350404519</v>
      </c>
      <c r="C3905" s="1">
        <v>22344</v>
      </c>
      <c r="D3905" s="6">
        <v>44969</v>
      </c>
      <c r="E3905" s="1">
        <v>129</v>
      </c>
      <c r="F3905" s="1" t="s">
        <v>68</v>
      </c>
      <c r="G3905" s="1" t="s">
        <v>73</v>
      </c>
      <c r="H3905" s="1" t="s">
        <v>1059</v>
      </c>
      <c r="I3905" s="1" t="s">
        <v>1408</v>
      </c>
      <c r="J3905" s="1" t="s">
        <v>1409</v>
      </c>
      <c r="K3905" s="1">
        <v>31.048519000500001</v>
      </c>
      <c r="L3905" s="1">
        <v>46.257282930099997</v>
      </c>
      <c r="M3905" s="1">
        <v>7</v>
      </c>
      <c r="N3905" s="1" t="s">
        <v>90</v>
      </c>
      <c r="O3905" s="1">
        <v>2</v>
      </c>
      <c r="P3905" t="str">
        <f>_xlfn.CONCAT( YEAR(TblOrigin[[#This Row],[ODK_DateOfSubmission]]), "-",TEXT( MONTH(TblOrigin[[#This Row],[ODK_DateOfSubmission]]),"00"))</f>
        <v>2023-02</v>
      </c>
    </row>
    <row r="3906" spans="1:16" x14ac:dyDescent="0.25">
      <c r="A3906" s="13">
        <v>3504046</v>
      </c>
      <c r="B3906" s="1">
        <v>350404619</v>
      </c>
      <c r="C3906" s="1">
        <v>10269</v>
      </c>
      <c r="D3906" s="6">
        <v>44986</v>
      </c>
      <c r="E3906" s="1">
        <v>129</v>
      </c>
      <c r="F3906" s="1" t="s">
        <v>68</v>
      </c>
      <c r="G3906" s="1" t="s">
        <v>73</v>
      </c>
      <c r="H3906" s="1" t="s">
        <v>1102</v>
      </c>
      <c r="I3906" s="1" t="s">
        <v>1103</v>
      </c>
      <c r="J3906" s="1" t="s">
        <v>1104</v>
      </c>
      <c r="K3906" s="1">
        <v>31.041901284200001</v>
      </c>
      <c r="L3906" s="1">
        <v>46.3069539022</v>
      </c>
      <c r="M3906" s="1">
        <v>41</v>
      </c>
      <c r="N3906" s="1" t="s">
        <v>90</v>
      </c>
      <c r="O3906" s="1">
        <v>5</v>
      </c>
      <c r="P3906" t="str">
        <f>_xlfn.CONCAT( YEAR(TblOrigin[[#This Row],[ODK_DateOfSubmission]]), "-",TEXT( MONTH(TblOrigin[[#This Row],[ODK_DateOfSubmission]]),"00"))</f>
        <v>2023-03</v>
      </c>
    </row>
    <row r="3907" spans="1:16" x14ac:dyDescent="0.25">
      <c r="A3907" s="13">
        <v>3603053</v>
      </c>
      <c r="B3907" s="1">
        <v>360305319</v>
      </c>
      <c r="C3907" s="1">
        <v>24903</v>
      </c>
      <c r="D3907" s="6">
        <v>44964</v>
      </c>
      <c r="E3907" s="1">
        <v>129</v>
      </c>
      <c r="F3907" s="1" t="s">
        <v>96</v>
      </c>
      <c r="G3907" s="1" t="s">
        <v>173</v>
      </c>
      <c r="H3907" s="1" t="s">
        <v>1138</v>
      </c>
      <c r="I3907" s="1" t="s">
        <v>1567</v>
      </c>
      <c r="J3907" s="1" t="s">
        <v>1568</v>
      </c>
      <c r="K3907" s="1">
        <v>32.006378062099998</v>
      </c>
      <c r="L3907" s="1">
        <v>44.937357457700003</v>
      </c>
      <c r="M3907" s="1">
        <v>2</v>
      </c>
      <c r="N3907" s="1" t="s">
        <v>88</v>
      </c>
      <c r="O3907" s="1">
        <v>1</v>
      </c>
      <c r="P3907" t="str">
        <f>_xlfn.CONCAT( YEAR(TblOrigin[[#This Row],[ODK_DateOfSubmission]]), "-",TEXT( MONTH(TblOrigin[[#This Row],[ODK_DateOfSubmission]]),"00"))</f>
        <v>2023-02</v>
      </c>
    </row>
    <row r="3908" spans="1:16" x14ac:dyDescent="0.25">
      <c r="A3908" s="13">
        <v>3505011</v>
      </c>
      <c r="B3908" s="1">
        <v>350501119</v>
      </c>
      <c r="C3908" s="1">
        <v>9258</v>
      </c>
      <c r="D3908" s="6">
        <v>44983</v>
      </c>
      <c r="E3908" s="1">
        <v>129</v>
      </c>
      <c r="F3908" s="1" t="s">
        <v>68</v>
      </c>
      <c r="G3908" s="1" t="s">
        <v>77</v>
      </c>
      <c r="H3908" s="1" t="s">
        <v>1115</v>
      </c>
      <c r="I3908" s="1" t="s">
        <v>1126</v>
      </c>
      <c r="J3908" s="1" t="s">
        <v>1127</v>
      </c>
      <c r="K3908" s="1">
        <v>30.901869618300001</v>
      </c>
      <c r="L3908" s="1">
        <v>46.458244977299998</v>
      </c>
      <c r="M3908" s="1">
        <v>10</v>
      </c>
      <c r="N3908" s="1" t="s">
        <v>82</v>
      </c>
      <c r="O3908" s="1">
        <v>2</v>
      </c>
      <c r="P3908" t="str">
        <f>_xlfn.CONCAT( YEAR(TblOrigin[[#This Row],[ODK_DateOfSubmission]]), "-",TEXT( MONTH(TblOrigin[[#This Row],[ODK_DateOfSubmission]]),"00"))</f>
        <v>2023-02</v>
      </c>
    </row>
    <row r="3909" spans="1:16" x14ac:dyDescent="0.25">
      <c r="A3909" s="13">
        <v>3603080</v>
      </c>
      <c r="B3909" s="1">
        <v>360308019</v>
      </c>
      <c r="C3909" s="1">
        <v>25512</v>
      </c>
      <c r="D3909" s="6">
        <v>45001</v>
      </c>
      <c r="E3909" s="1">
        <v>129</v>
      </c>
      <c r="F3909" s="1" t="s">
        <v>96</v>
      </c>
      <c r="G3909" s="1" t="s">
        <v>173</v>
      </c>
      <c r="H3909" s="1" t="s">
        <v>1138</v>
      </c>
      <c r="I3909" s="1" t="s">
        <v>1578</v>
      </c>
      <c r="J3909" s="1" t="s">
        <v>1579</v>
      </c>
      <c r="K3909" s="1">
        <v>31.985894293800001</v>
      </c>
      <c r="L3909" s="1">
        <v>44.929391244900003</v>
      </c>
      <c r="M3909" s="1">
        <v>1</v>
      </c>
      <c r="N3909" s="1" t="s">
        <v>82</v>
      </c>
      <c r="O3909" s="1">
        <v>1</v>
      </c>
      <c r="P3909" t="str">
        <f>_xlfn.CONCAT( YEAR(TblOrigin[[#This Row],[ODK_DateOfSubmission]]), "-",TEXT( MONTH(TblOrigin[[#This Row],[ODK_DateOfSubmission]]),"00"))</f>
        <v>2023-03</v>
      </c>
    </row>
    <row r="3910" spans="1:16" x14ac:dyDescent="0.25">
      <c r="A3910" s="13">
        <v>3504033</v>
      </c>
      <c r="B3910" s="1">
        <v>350403319</v>
      </c>
      <c r="C3910" s="1">
        <v>10259</v>
      </c>
      <c r="D3910" s="6">
        <v>44972</v>
      </c>
      <c r="E3910" s="1">
        <v>129</v>
      </c>
      <c r="F3910" s="1" t="s">
        <v>68</v>
      </c>
      <c r="G3910" s="1" t="s">
        <v>73</v>
      </c>
      <c r="H3910" s="1" t="s">
        <v>1059</v>
      </c>
      <c r="I3910" s="1" t="s">
        <v>1094</v>
      </c>
      <c r="J3910" s="1" t="s">
        <v>1095</v>
      </c>
      <c r="K3910" s="1">
        <v>31.045411312199999</v>
      </c>
      <c r="L3910" s="1">
        <v>46.277832423</v>
      </c>
      <c r="M3910" s="1">
        <v>72</v>
      </c>
      <c r="N3910" s="1" t="s">
        <v>82</v>
      </c>
      <c r="O3910" s="1">
        <v>7</v>
      </c>
      <c r="P3910" t="str">
        <f>_xlfn.CONCAT( YEAR(TblOrigin[[#This Row],[ODK_DateOfSubmission]]), "-",TEXT( MONTH(TblOrigin[[#This Row],[ODK_DateOfSubmission]]),"00"))</f>
        <v>2023-02</v>
      </c>
    </row>
    <row r="3911" spans="1:16" x14ac:dyDescent="0.25">
      <c r="A3911" s="13">
        <v>3504025</v>
      </c>
      <c r="B3911" s="1">
        <v>350402519</v>
      </c>
      <c r="C3911" s="1">
        <v>10262</v>
      </c>
      <c r="D3911" s="6">
        <v>44990</v>
      </c>
      <c r="E3911" s="1">
        <v>129</v>
      </c>
      <c r="F3911" s="1" t="s">
        <v>68</v>
      </c>
      <c r="G3911" s="1" t="s">
        <v>73</v>
      </c>
      <c r="H3911" s="1" t="s">
        <v>1059</v>
      </c>
      <c r="I3911" s="1" t="s">
        <v>1084</v>
      </c>
      <c r="J3911" s="1" t="s">
        <v>1085</v>
      </c>
      <c r="K3911" s="1">
        <v>31.074394900600002</v>
      </c>
      <c r="L3911" s="1">
        <v>46.250142994800001</v>
      </c>
      <c r="M3911" s="1">
        <v>95</v>
      </c>
      <c r="N3911" s="1" t="s">
        <v>82</v>
      </c>
      <c r="O3911" s="1">
        <v>10</v>
      </c>
      <c r="P3911" t="str">
        <f>_xlfn.CONCAT( YEAR(TblOrigin[[#This Row],[ODK_DateOfSubmission]]), "-",TEXT( MONTH(TblOrigin[[#This Row],[ODK_DateOfSubmission]]),"00"))</f>
        <v>2023-03</v>
      </c>
    </row>
    <row r="3912" spans="1:16" x14ac:dyDescent="0.25">
      <c r="A3912" s="13">
        <v>3502016</v>
      </c>
      <c r="B3912" s="1">
        <v>350201619</v>
      </c>
      <c r="C3912" s="1">
        <v>34162</v>
      </c>
      <c r="D3912" s="6">
        <v>44984</v>
      </c>
      <c r="E3912" s="1">
        <v>129</v>
      </c>
      <c r="F3912" s="1" t="s">
        <v>68</v>
      </c>
      <c r="G3912" s="1" t="s">
        <v>81</v>
      </c>
      <c r="H3912" s="1" t="s">
        <v>1047</v>
      </c>
      <c r="I3912" s="1" t="s">
        <v>1440</v>
      </c>
      <c r="J3912" s="1" t="s">
        <v>1441</v>
      </c>
      <c r="K3912" s="1">
        <v>31.735530000000001</v>
      </c>
      <c r="L3912" s="1">
        <v>46.112045999999999</v>
      </c>
      <c r="M3912" s="1">
        <v>17</v>
      </c>
      <c r="N3912" s="1" t="s">
        <v>82</v>
      </c>
      <c r="O3912" s="1">
        <v>7</v>
      </c>
      <c r="P3912" t="str">
        <f>_xlfn.CONCAT( YEAR(TblOrigin[[#This Row],[ODK_DateOfSubmission]]), "-",TEXT( MONTH(TblOrigin[[#This Row],[ODK_DateOfSubmission]]),"00"))</f>
        <v>2023-02</v>
      </c>
    </row>
    <row r="3913" spans="1:16" x14ac:dyDescent="0.25">
      <c r="A3913" s="13">
        <v>3504054</v>
      </c>
      <c r="B3913" s="1">
        <v>350405419</v>
      </c>
      <c r="C3913" s="1">
        <v>9427</v>
      </c>
      <c r="D3913" s="6">
        <v>44972</v>
      </c>
      <c r="E3913" s="1">
        <v>129</v>
      </c>
      <c r="F3913" s="1" t="s">
        <v>68</v>
      </c>
      <c r="G3913" s="1" t="s">
        <v>73</v>
      </c>
      <c r="H3913" s="1" t="s">
        <v>1059</v>
      </c>
      <c r="I3913" s="1" t="s">
        <v>1110</v>
      </c>
      <c r="J3913" s="1" t="s">
        <v>1111</v>
      </c>
      <c r="K3913" s="1">
        <v>31.033617899999999</v>
      </c>
      <c r="L3913" s="1">
        <v>46.217652000000001</v>
      </c>
      <c r="M3913" s="1">
        <v>135</v>
      </c>
      <c r="N3913" s="1" t="s">
        <v>82</v>
      </c>
      <c r="O3913" s="1">
        <v>25</v>
      </c>
      <c r="P3913" t="str">
        <f>_xlfn.CONCAT( YEAR(TblOrigin[[#This Row],[ODK_DateOfSubmission]]), "-",TEXT( MONTH(TblOrigin[[#This Row],[ODK_DateOfSubmission]]),"00"))</f>
        <v>2023-02</v>
      </c>
    </row>
    <row r="3914" spans="1:16" x14ac:dyDescent="0.25">
      <c r="A3914" s="13">
        <v>3504011</v>
      </c>
      <c r="B3914" s="1">
        <v>350401119</v>
      </c>
      <c r="C3914" s="1">
        <v>10260</v>
      </c>
      <c r="D3914" s="6">
        <v>44991</v>
      </c>
      <c r="E3914" s="1">
        <v>129</v>
      </c>
      <c r="F3914" s="1" t="s">
        <v>68</v>
      </c>
      <c r="G3914" s="1" t="s">
        <v>73</v>
      </c>
      <c r="H3914" s="1" t="s">
        <v>1059</v>
      </c>
      <c r="I3914" s="1" t="s">
        <v>1066</v>
      </c>
      <c r="J3914" s="1" t="s">
        <v>1067</v>
      </c>
      <c r="K3914" s="1">
        <v>31.0087376</v>
      </c>
      <c r="L3914" s="1">
        <v>46.284794599999998</v>
      </c>
      <c r="M3914" s="1">
        <v>680</v>
      </c>
      <c r="N3914" s="1" t="s">
        <v>82</v>
      </c>
      <c r="O3914" s="1">
        <v>250</v>
      </c>
      <c r="P3914" t="str">
        <f>_xlfn.CONCAT( YEAR(TblOrigin[[#This Row],[ODK_DateOfSubmission]]), "-",TEXT( MONTH(TblOrigin[[#This Row],[ODK_DateOfSubmission]]),"00"))</f>
        <v>2023-03</v>
      </c>
    </row>
    <row r="3915" spans="1:16" x14ac:dyDescent="0.25">
      <c r="A3915" s="13">
        <v>3504011</v>
      </c>
      <c r="B3915" s="1">
        <v>350401119</v>
      </c>
      <c r="C3915" s="1">
        <v>10260</v>
      </c>
      <c r="D3915" s="6">
        <v>44991</v>
      </c>
      <c r="E3915" s="1">
        <v>129</v>
      </c>
      <c r="F3915" s="1" t="s">
        <v>68</v>
      </c>
      <c r="G3915" s="1" t="s">
        <v>73</v>
      </c>
      <c r="H3915" s="1" t="s">
        <v>1059</v>
      </c>
      <c r="I3915" s="1" t="s">
        <v>1066</v>
      </c>
      <c r="J3915" s="1" t="s">
        <v>1067</v>
      </c>
      <c r="K3915" s="1">
        <v>31.0087376</v>
      </c>
      <c r="L3915" s="1">
        <v>46.284794599999998</v>
      </c>
      <c r="M3915" s="1">
        <v>680</v>
      </c>
      <c r="N3915" s="1" t="s">
        <v>78</v>
      </c>
      <c r="O3915" s="1">
        <v>200</v>
      </c>
      <c r="P3915" t="str">
        <f>_xlfn.CONCAT( YEAR(TblOrigin[[#This Row],[ODK_DateOfSubmission]]), "-",TEXT( MONTH(TblOrigin[[#This Row],[ODK_DateOfSubmission]]),"00"))</f>
        <v>2023-03</v>
      </c>
    </row>
    <row r="3916" spans="1:16" x14ac:dyDescent="0.25">
      <c r="A3916" s="13">
        <v>3504001</v>
      </c>
      <c r="B3916" s="1">
        <v>350400119</v>
      </c>
      <c r="C3916" s="1">
        <v>24494</v>
      </c>
      <c r="D3916" s="6">
        <v>44970</v>
      </c>
      <c r="E3916" s="1">
        <v>129</v>
      </c>
      <c r="F3916" s="1" t="s">
        <v>68</v>
      </c>
      <c r="G3916" s="1" t="s">
        <v>73</v>
      </c>
      <c r="H3916" s="1" t="s">
        <v>1059</v>
      </c>
      <c r="I3916" s="1" t="s">
        <v>1060</v>
      </c>
      <c r="J3916" s="1" t="s">
        <v>1061</v>
      </c>
      <c r="K3916" s="1">
        <v>31.027710880499999</v>
      </c>
      <c r="L3916" s="1">
        <v>46.218214741200001</v>
      </c>
      <c r="M3916" s="1">
        <v>45</v>
      </c>
      <c r="N3916" s="1" t="s">
        <v>78</v>
      </c>
      <c r="O3916" s="1">
        <v>10</v>
      </c>
      <c r="P3916" t="str">
        <f>_xlfn.CONCAT( YEAR(TblOrigin[[#This Row],[ODK_DateOfSubmission]]), "-",TEXT( MONTH(TblOrigin[[#This Row],[ODK_DateOfSubmission]]),"00"))</f>
        <v>2023-02</v>
      </c>
    </row>
    <row r="3917" spans="1:16" x14ac:dyDescent="0.25">
      <c r="A3917" s="13">
        <v>3504002</v>
      </c>
      <c r="B3917" s="1">
        <v>350400219</v>
      </c>
      <c r="C3917" s="1">
        <v>25529</v>
      </c>
      <c r="D3917" s="6">
        <v>44986</v>
      </c>
      <c r="E3917" s="1">
        <v>129</v>
      </c>
      <c r="F3917" s="1" t="s">
        <v>68</v>
      </c>
      <c r="G3917" s="1" t="s">
        <v>73</v>
      </c>
      <c r="H3917" s="1" t="s">
        <v>1059</v>
      </c>
      <c r="I3917" s="1" t="s">
        <v>1062</v>
      </c>
      <c r="J3917" s="1" t="s">
        <v>1063</v>
      </c>
      <c r="K3917" s="1">
        <v>31.033167288000001</v>
      </c>
      <c r="L3917" s="1">
        <v>46.273891712999998</v>
      </c>
      <c r="M3917" s="1">
        <v>9</v>
      </c>
      <c r="N3917" s="1" t="s">
        <v>78</v>
      </c>
      <c r="O3917" s="1">
        <v>4</v>
      </c>
      <c r="P3917" t="str">
        <f>_xlfn.CONCAT( YEAR(TblOrigin[[#This Row],[ODK_DateOfSubmission]]), "-",TEXT( MONTH(TblOrigin[[#This Row],[ODK_DateOfSubmission]]),"00"))</f>
        <v>2023-03</v>
      </c>
    </row>
    <row r="3918" spans="1:16" x14ac:dyDescent="0.25">
      <c r="A3918" s="13">
        <v>3504054</v>
      </c>
      <c r="B3918" s="1">
        <v>350405419</v>
      </c>
      <c r="C3918" s="1">
        <v>9427</v>
      </c>
      <c r="D3918" s="6">
        <v>44972</v>
      </c>
      <c r="E3918" s="1">
        <v>129</v>
      </c>
      <c r="F3918" s="1" t="s">
        <v>68</v>
      </c>
      <c r="G3918" s="1" t="s">
        <v>73</v>
      </c>
      <c r="H3918" s="1" t="s">
        <v>1059</v>
      </c>
      <c r="I3918" s="1" t="s">
        <v>1110</v>
      </c>
      <c r="J3918" s="1" t="s">
        <v>1111</v>
      </c>
      <c r="K3918" s="1">
        <v>31.033617899999999</v>
      </c>
      <c r="L3918" s="1">
        <v>46.217652000000001</v>
      </c>
      <c r="M3918" s="1">
        <v>135</v>
      </c>
      <c r="N3918" s="1" t="s">
        <v>78</v>
      </c>
      <c r="O3918" s="1">
        <v>50</v>
      </c>
      <c r="P3918" t="str">
        <f>_xlfn.CONCAT( YEAR(TblOrigin[[#This Row],[ODK_DateOfSubmission]]), "-",TEXT( MONTH(TblOrigin[[#This Row],[ODK_DateOfSubmission]]),"00"))</f>
        <v>2023-02</v>
      </c>
    </row>
    <row r="3919" spans="1:16" x14ac:dyDescent="0.25">
      <c r="A3919" s="13">
        <v>3504007</v>
      </c>
      <c r="B3919" s="1">
        <v>350400719</v>
      </c>
      <c r="C3919" s="1">
        <v>25525</v>
      </c>
      <c r="D3919" s="6">
        <v>44982</v>
      </c>
      <c r="E3919" s="1">
        <v>129</v>
      </c>
      <c r="F3919" s="1" t="s">
        <v>68</v>
      </c>
      <c r="G3919" s="1" t="s">
        <v>73</v>
      </c>
      <c r="H3919" s="1" t="s">
        <v>1059</v>
      </c>
      <c r="I3919" s="1" t="s">
        <v>1064</v>
      </c>
      <c r="J3919" s="1" t="s">
        <v>1065</v>
      </c>
      <c r="K3919" s="1">
        <v>31.027024004299999</v>
      </c>
      <c r="L3919" s="1">
        <v>46.241676675500003</v>
      </c>
      <c r="M3919" s="1">
        <v>40</v>
      </c>
      <c r="N3919" s="1" t="s">
        <v>78</v>
      </c>
      <c r="O3919" s="1">
        <v>12</v>
      </c>
      <c r="P3919" t="str">
        <f>_xlfn.CONCAT( YEAR(TblOrigin[[#This Row],[ODK_DateOfSubmission]]), "-",TEXT( MONTH(TblOrigin[[#This Row],[ODK_DateOfSubmission]]),"00"))</f>
        <v>2023-02</v>
      </c>
    </row>
    <row r="3920" spans="1:16" x14ac:dyDescent="0.25">
      <c r="A3920" s="13">
        <v>3502016</v>
      </c>
      <c r="B3920" s="1">
        <v>350201619</v>
      </c>
      <c r="C3920" s="1">
        <v>34162</v>
      </c>
      <c r="D3920" s="6">
        <v>44984</v>
      </c>
      <c r="E3920" s="1">
        <v>129</v>
      </c>
      <c r="F3920" s="1" t="s">
        <v>68</v>
      </c>
      <c r="G3920" s="1" t="s">
        <v>81</v>
      </c>
      <c r="H3920" s="1" t="s">
        <v>1047</v>
      </c>
      <c r="I3920" s="1" t="s">
        <v>1440</v>
      </c>
      <c r="J3920" s="1" t="s">
        <v>1441</v>
      </c>
      <c r="K3920" s="1">
        <v>31.735530000000001</v>
      </c>
      <c r="L3920" s="1">
        <v>46.112045999999999</v>
      </c>
      <c r="M3920" s="1">
        <v>17</v>
      </c>
      <c r="N3920" s="1" t="s">
        <v>78</v>
      </c>
      <c r="O3920" s="1">
        <v>3</v>
      </c>
      <c r="P3920" t="str">
        <f>_xlfn.CONCAT( YEAR(TblOrigin[[#This Row],[ODK_DateOfSubmission]]), "-",TEXT( MONTH(TblOrigin[[#This Row],[ODK_DateOfSubmission]]),"00"))</f>
        <v>2023-02</v>
      </c>
    </row>
    <row r="3921" spans="1:16" x14ac:dyDescent="0.25">
      <c r="A3921" s="13">
        <v>3502018</v>
      </c>
      <c r="B3921" s="1">
        <v>350201819</v>
      </c>
      <c r="C3921" s="1">
        <v>10289</v>
      </c>
      <c r="D3921" s="6">
        <v>44984</v>
      </c>
      <c r="E3921" s="1">
        <v>129</v>
      </c>
      <c r="F3921" s="1" t="s">
        <v>68</v>
      </c>
      <c r="G3921" s="1" t="s">
        <v>81</v>
      </c>
      <c r="H3921" s="1" t="s">
        <v>1047</v>
      </c>
      <c r="I3921" s="1" t="s">
        <v>1088</v>
      </c>
      <c r="J3921" s="1" t="s">
        <v>1510</v>
      </c>
      <c r="K3921" s="1">
        <v>31.715143000000001</v>
      </c>
      <c r="L3921" s="1">
        <v>46.098461</v>
      </c>
      <c r="M3921" s="1">
        <v>8</v>
      </c>
      <c r="N3921" s="1" t="s">
        <v>78</v>
      </c>
      <c r="O3921" s="1">
        <v>2</v>
      </c>
      <c r="P3921" t="str">
        <f>_xlfn.CONCAT( YEAR(TblOrigin[[#This Row],[ODK_DateOfSubmission]]), "-",TEXT( MONTH(TblOrigin[[#This Row],[ODK_DateOfSubmission]]),"00"))</f>
        <v>2023-02</v>
      </c>
    </row>
    <row r="3922" spans="1:16" x14ac:dyDescent="0.25">
      <c r="A3922" s="13">
        <v>3503009</v>
      </c>
      <c r="B3922" s="1">
        <v>350300919</v>
      </c>
      <c r="C3922" s="1">
        <v>9822</v>
      </c>
      <c r="D3922" s="6">
        <v>44964</v>
      </c>
      <c r="E3922" s="1">
        <v>129</v>
      </c>
      <c r="F3922" s="1" t="s">
        <v>68</v>
      </c>
      <c r="G3922" s="1" t="s">
        <v>86</v>
      </c>
      <c r="H3922" s="1" t="s">
        <v>1404</v>
      </c>
      <c r="I3922" s="1" t="s">
        <v>1410</v>
      </c>
      <c r="J3922" s="1" t="s">
        <v>1411</v>
      </c>
      <c r="K3922" s="1">
        <v>31.403907212699998</v>
      </c>
      <c r="L3922" s="1">
        <v>46.175491096099996</v>
      </c>
      <c r="M3922" s="1">
        <v>2</v>
      </c>
      <c r="N3922" s="1" t="s">
        <v>78</v>
      </c>
      <c r="O3922" s="1">
        <v>1</v>
      </c>
      <c r="P3922" t="str">
        <f>_xlfn.CONCAT( YEAR(TblOrigin[[#This Row],[ODK_DateOfSubmission]]), "-",TEXT( MONTH(TblOrigin[[#This Row],[ODK_DateOfSubmission]]),"00"))</f>
        <v>2023-02</v>
      </c>
    </row>
    <row r="3923" spans="1:16" x14ac:dyDescent="0.25">
      <c r="A3923" s="13">
        <v>3502003</v>
      </c>
      <c r="B3923" s="1">
        <v>350200319</v>
      </c>
      <c r="C3923" s="1">
        <v>24722</v>
      </c>
      <c r="D3923" s="6">
        <v>44984</v>
      </c>
      <c r="E3923" s="1">
        <v>129</v>
      </c>
      <c r="F3923" s="1" t="s">
        <v>68</v>
      </c>
      <c r="G3923" s="1" t="s">
        <v>81</v>
      </c>
      <c r="H3923" s="1" t="s">
        <v>1047</v>
      </c>
      <c r="I3923" s="1" t="s">
        <v>1051</v>
      </c>
      <c r="J3923" s="1" t="s">
        <v>897</v>
      </c>
      <c r="K3923" s="1">
        <v>31.711529196499999</v>
      </c>
      <c r="L3923" s="1">
        <v>46.124556874</v>
      </c>
      <c r="M3923" s="1">
        <v>9</v>
      </c>
      <c r="N3923" s="1" t="s">
        <v>78</v>
      </c>
      <c r="O3923" s="1">
        <v>4</v>
      </c>
      <c r="P3923" t="str">
        <f>_xlfn.CONCAT( YEAR(TblOrigin[[#This Row],[ODK_DateOfSubmission]]), "-",TEXT( MONTH(TblOrigin[[#This Row],[ODK_DateOfSubmission]]),"00"))</f>
        <v>2023-02</v>
      </c>
    </row>
    <row r="3924" spans="1:16" x14ac:dyDescent="0.25">
      <c r="A3924" s="13">
        <v>3503015</v>
      </c>
      <c r="B3924" s="1">
        <v>350301519</v>
      </c>
      <c r="C3924" s="1">
        <v>33805</v>
      </c>
      <c r="D3924" s="6">
        <v>44968</v>
      </c>
      <c r="E3924" s="1">
        <v>129</v>
      </c>
      <c r="F3924" s="1" t="s">
        <v>68</v>
      </c>
      <c r="G3924" s="1" t="s">
        <v>86</v>
      </c>
      <c r="H3924" s="1" t="s">
        <v>1474</v>
      </c>
      <c r="I3924" s="1" t="s">
        <v>1475</v>
      </c>
      <c r="J3924" s="1" t="s">
        <v>216</v>
      </c>
      <c r="K3924" s="1">
        <v>31.295843999999999</v>
      </c>
      <c r="L3924" s="1">
        <v>46.233044999999997</v>
      </c>
      <c r="M3924" s="1">
        <v>3</v>
      </c>
      <c r="N3924" s="1" t="s">
        <v>78</v>
      </c>
      <c r="O3924" s="1">
        <v>1</v>
      </c>
      <c r="P3924" t="str">
        <f>_xlfn.CONCAT( YEAR(TblOrigin[[#This Row],[ODK_DateOfSubmission]]), "-",TEXT( MONTH(TblOrigin[[#This Row],[ODK_DateOfSubmission]]),"00"))</f>
        <v>2023-02</v>
      </c>
    </row>
    <row r="3925" spans="1:16" x14ac:dyDescent="0.25">
      <c r="A3925" s="13">
        <v>3503001</v>
      </c>
      <c r="B3925" s="1">
        <v>350300119</v>
      </c>
      <c r="C3925" s="1">
        <v>10250</v>
      </c>
      <c r="D3925" s="6">
        <v>44964</v>
      </c>
      <c r="E3925" s="1">
        <v>129</v>
      </c>
      <c r="F3925" s="1" t="s">
        <v>68</v>
      </c>
      <c r="G3925" s="1" t="s">
        <v>86</v>
      </c>
      <c r="H3925" s="1" t="s">
        <v>1404</v>
      </c>
      <c r="I3925" s="1" t="s">
        <v>1476</v>
      </c>
      <c r="J3925" s="1" t="s">
        <v>1477</v>
      </c>
      <c r="K3925" s="1">
        <v>31.4359498874</v>
      </c>
      <c r="L3925" s="1">
        <v>46.172572526899998</v>
      </c>
      <c r="M3925" s="1">
        <v>1</v>
      </c>
      <c r="N3925" s="1" t="s">
        <v>78</v>
      </c>
      <c r="O3925" s="1">
        <v>1</v>
      </c>
      <c r="P3925" t="str">
        <f>_xlfn.CONCAT( YEAR(TblOrigin[[#This Row],[ODK_DateOfSubmission]]), "-",TEXT( MONTH(TblOrigin[[#This Row],[ODK_DateOfSubmission]]),"00"))</f>
        <v>2023-02</v>
      </c>
    </row>
    <row r="3926" spans="1:16" x14ac:dyDescent="0.25">
      <c r="A3926" s="13">
        <v>3504025</v>
      </c>
      <c r="B3926" s="1">
        <v>350402519</v>
      </c>
      <c r="C3926" s="1">
        <v>10262</v>
      </c>
      <c r="D3926" s="6">
        <v>44990</v>
      </c>
      <c r="E3926" s="1">
        <v>129</v>
      </c>
      <c r="F3926" s="1" t="s">
        <v>68</v>
      </c>
      <c r="G3926" s="1" t="s">
        <v>73</v>
      </c>
      <c r="H3926" s="1" t="s">
        <v>1059</v>
      </c>
      <c r="I3926" s="1" t="s">
        <v>1084</v>
      </c>
      <c r="J3926" s="1" t="s">
        <v>1085</v>
      </c>
      <c r="K3926" s="1">
        <v>31.074394900600002</v>
      </c>
      <c r="L3926" s="1">
        <v>46.250142994800001</v>
      </c>
      <c r="M3926" s="1">
        <v>95</v>
      </c>
      <c r="N3926" s="1" t="s">
        <v>78</v>
      </c>
      <c r="O3926" s="1">
        <v>35</v>
      </c>
      <c r="P3926" t="str">
        <f>_xlfn.CONCAT( YEAR(TblOrigin[[#This Row],[ODK_DateOfSubmission]]), "-",TEXT( MONTH(TblOrigin[[#This Row],[ODK_DateOfSubmission]]),"00"))</f>
        <v>2023-03</v>
      </c>
    </row>
    <row r="3927" spans="1:16" x14ac:dyDescent="0.25">
      <c r="A3927" s="13">
        <v>3504027</v>
      </c>
      <c r="B3927" s="1">
        <v>350402719</v>
      </c>
      <c r="C3927" s="1">
        <v>24885</v>
      </c>
      <c r="D3927" s="6">
        <v>44969</v>
      </c>
      <c r="E3927" s="1">
        <v>129</v>
      </c>
      <c r="F3927" s="1" t="s">
        <v>68</v>
      </c>
      <c r="G3927" s="1" t="s">
        <v>73</v>
      </c>
      <c r="H3927" s="1" t="s">
        <v>1059</v>
      </c>
      <c r="I3927" s="1" t="s">
        <v>1488</v>
      </c>
      <c r="J3927" s="1" t="s">
        <v>1125</v>
      </c>
      <c r="K3927" s="1">
        <v>31.061467899099998</v>
      </c>
      <c r="L3927" s="1">
        <v>46.278157583599999</v>
      </c>
      <c r="M3927" s="1">
        <v>3</v>
      </c>
      <c r="N3927" s="1" t="s">
        <v>78</v>
      </c>
      <c r="O3927" s="1">
        <v>3</v>
      </c>
      <c r="P3927" t="str">
        <f>_xlfn.CONCAT( YEAR(TblOrigin[[#This Row],[ODK_DateOfSubmission]]), "-",TEXT( MONTH(TblOrigin[[#This Row],[ODK_DateOfSubmission]]),"00"))</f>
        <v>2023-02</v>
      </c>
    </row>
    <row r="3928" spans="1:16" x14ac:dyDescent="0.25">
      <c r="A3928" s="13">
        <v>3504028</v>
      </c>
      <c r="B3928" s="1">
        <v>350402819</v>
      </c>
      <c r="C3928" s="1">
        <v>25526</v>
      </c>
      <c r="D3928" s="6">
        <v>44969</v>
      </c>
      <c r="E3928" s="1">
        <v>129</v>
      </c>
      <c r="F3928" s="1" t="s">
        <v>68</v>
      </c>
      <c r="G3928" s="1" t="s">
        <v>73</v>
      </c>
      <c r="H3928" s="1" t="s">
        <v>1059</v>
      </c>
      <c r="I3928" s="1" t="s">
        <v>1088</v>
      </c>
      <c r="J3928" s="1" t="s">
        <v>1039</v>
      </c>
      <c r="K3928" s="1">
        <v>31.036175809100001</v>
      </c>
      <c r="L3928" s="1">
        <v>46.220527480000001</v>
      </c>
      <c r="M3928" s="1">
        <v>55</v>
      </c>
      <c r="N3928" s="1" t="s">
        <v>78</v>
      </c>
      <c r="O3928" s="1">
        <v>13</v>
      </c>
      <c r="P3928" t="str">
        <f>_xlfn.CONCAT( YEAR(TblOrigin[[#This Row],[ODK_DateOfSubmission]]), "-",TEXT( MONTH(TblOrigin[[#This Row],[ODK_DateOfSubmission]]),"00"))</f>
        <v>2023-02</v>
      </c>
    </row>
    <row r="3929" spans="1:16" x14ac:dyDescent="0.25">
      <c r="A3929" s="13">
        <v>3504024</v>
      </c>
      <c r="B3929" s="1">
        <v>350402419</v>
      </c>
      <c r="C3929" s="1">
        <v>9396</v>
      </c>
      <c r="D3929" s="6">
        <v>44991</v>
      </c>
      <c r="E3929" s="1">
        <v>129</v>
      </c>
      <c r="F3929" s="1" t="s">
        <v>68</v>
      </c>
      <c r="G3929" s="1" t="s">
        <v>73</v>
      </c>
      <c r="H3929" s="1" t="s">
        <v>1059</v>
      </c>
      <c r="I3929" s="1" t="s">
        <v>1082</v>
      </c>
      <c r="J3929" s="1" t="s">
        <v>1083</v>
      </c>
      <c r="K3929" s="1">
        <v>31.0154237044</v>
      </c>
      <c r="L3929" s="1">
        <v>46.263441754500001</v>
      </c>
      <c r="M3929" s="1">
        <v>18</v>
      </c>
      <c r="N3929" s="1" t="s">
        <v>78</v>
      </c>
      <c r="O3929" s="1">
        <v>6</v>
      </c>
      <c r="P3929" t="str">
        <f>_xlfn.CONCAT( YEAR(TblOrigin[[#This Row],[ODK_DateOfSubmission]]), "-",TEXT( MONTH(TblOrigin[[#This Row],[ODK_DateOfSubmission]]),"00"))</f>
        <v>2023-03</v>
      </c>
    </row>
    <row r="3930" spans="1:16" x14ac:dyDescent="0.25">
      <c r="A3930" s="13">
        <v>3504023</v>
      </c>
      <c r="B3930" s="1">
        <v>350402319</v>
      </c>
      <c r="C3930" s="1">
        <v>9448</v>
      </c>
      <c r="D3930" s="6">
        <v>44972</v>
      </c>
      <c r="E3930" s="1">
        <v>129</v>
      </c>
      <c r="F3930" s="1" t="s">
        <v>68</v>
      </c>
      <c r="G3930" s="1" t="s">
        <v>73</v>
      </c>
      <c r="H3930" s="1" t="s">
        <v>1059</v>
      </c>
      <c r="I3930" s="1" t="s">
        <v>1080</v>
      </c>
      <c r="J3930" s="1" t="s">
        <v>1081</v>
      </c>
      <c r="K3930" s="1">
        <v>31.027006973399999</v>
      </c>
      <c r="L3930" s="1">
        <v>46.228093038300003</v>
      </c>
      <c r="M3930" s="1">
        <v>69</v>
      </c>
      <c r="N3930" s="1" t="s">
        <v>78</v>
      </c>
      <c r="O3930" s="1">
        <v>20</v>
      </c>
      <c r="P3930" t="str">
        <f>_xlfn.CONCAT( YEAR(TblOrigin[[#This Row],[ODK_DateOfSubmission]]), "-",TEXT( MONTH(TblOrigin[[#This Row],[ODK_DateOfSubmission]]),"00"))</f>
        <v>2023-02</v>
      </c>
    </row>
    <row r="3931" spans="1:16" x14ac:dyDescent="0.25">
      <c r="A3931" s="13">
        <v>3504018</v>
      </c>
      <c r="B3931" s="1">
        <v>350401819</v>
      </c>
      <c r="C3931" s="1">
        <v>24741</v>
      </c>
      <c r="D3931" s="6">
        <v>44972</v>
      </c>
      <c r="E3931" s="1">
        <v>129</v>
      </c>
      <c r="F3931" s="1" t="s">
        <v>68</v>
      </c>
      <c r="G3931" s="1" t="s">
        <v>73</v>
      </c>
      <c r="H3931" s="1" t="s">
        <v>1059</v>
      </c>
      <c r="I3931" s="1" t="s">
        <v>1484</v>
      </c>
      <c r="J3931" s="1" t="s">
        <v>1485</v>
      </c>
      <c r="K3931" s="1">
        <v>31.0447764918</v>
      </c>
      <c r="L3931" s="1">
        <v>46.249576203399997</v>
      </c>
      <c r="M3931" s="1">
        <v>1</v>
      </c>
      <c r="N3931" s="1" t="s">
        <v>78</v>
      </c>
      <c r="O3931" s="1">
        <v>1</v>
      </c>
      <c r="P3931" t="str">
        <f>_xlfn.CONCAT( YEAR(TblOrigin[[#This Row],[ODK_DateOfSubmission]]), "-",TEXT( MONTH(TblOrigin[[#This Row],[ODK_DateOfSubmission]]),"00"))</f>
        <v>2023-02</v>
      </c>
    </row>
    <row r="3932" spans="1:16" x14ac:dyDescent="0.25">
      <c r="A3932" s="13">
        <v>3504021</v>
      </c>
      <c r="B3932" s="1">
        <v>350402119</v>
      </c>
      <c r="C3932" s="1">
        <v>10335</v>
      </c>
      <c r="D3932" s="6">
        <v>44991</v>
      </c>
      <c r="E3932" s="1">
        <v>129</v>
      </c>
      <c r="F3932" s="1" t="s">
        <v>68</v>
      </c>
      <c r="G3932" s="1" t="s">
        <v>73</v>
      </c>
      <c r="H3932" s="1" t="s">
        <v>1059</v>
      </c>
      <c r="I3932" s="1" t="s">
        <v>1078</v>
      </c>
      <c r="J3932" s="1" t="s">
        <v>1079</v>
      </c>
      <c r="K3932" s="1">
        <v>31.0506383486</v>
      </c>
      <c r="L3932" s="1">
        <v>46.269343302599999</v>
      </c>
      <c r="M3932" s="1">
        <v>16</v>
      </c>
      <c r="N3932" s="1" t="s">
        <v>78</v>
      </c>
      <c r="O3932" s="1">
        <v>4</v>
      </c>
      <c r="P3932" t="str">
        <f>_xlfn.CONCAT( YEAR(TblOrigin[[#This Row],[ODK_DateOfSubmission]]), "-",TEXT( MONTH(TblOrigin[[#This Row],[ODK_DateOfSubmission]]),"00"))</f>
        <v>2023-03</v>
      </c>
    </row>
    <row r="3933" spans="1:16" x14ac:dyDescent="0.25">
      <c r="A3933" s="13">
        <v>3504033</v>
      </c>
      <c r="B3933" s="1">
        <v>350403319</v>
      </c>
      <c r="C3933" s="1">
        <v>10259</v>
      </c>
      <c r="D3933" s="6">
        <v>44972</v>
      </c>
      <c r="E3933" s="1">
        <v>129</v>
      </c>
      <c r="F3933" s="1" t="s">
        <v>68</v>
      </c>
      <c r="G3933" s="1" t="s">
        <v>73</v>
      </c>
      <c r="H3933" s="1" t="s">
        <v>1059</v>
      </c>
      <c r="I3933" s="1" t="s">
        <v>1094</v>
      </c>
      <c r="J3933" s="1" t="s">
        <v>1095</v>
      </c>
      <c r="K3933" s="1">
        <v>31.045411312199999</v>
      </c>
      <c r="L3933" s="1">
        <v>46.277832423</v>
      </c>
      <c r="M3933" s="1">
        <v>72</v>
      </c>
      <c r="N3933" s="1" t="s">
        <v>78</v>
      </c>
      <c r="O3933" s="1">
        <v>15</v>
      </c>
      <c r="P3933" t="str">
        <f>_xlfn.CONCAT( YEAR(TblOrigin[[#This Row],[ODK_DateOfSubmission]]), "-",TEXT( MONTH(TblOrigin[[#This Row],[ODK_DateOfSubmission]]),"00"))</f>
        <v>2023-02</v>
      </c>
    </row>
    <row r="3934" spans="1:16" x14ac:dyDescent="0.25">
      <c r="A3934" s="13">
        <v>3504032</v>
      </c>
      <c r="B3934" s="1">
        <v>350403219</v>
      </c>
      <c r="C3934" s="1">
        <v>24750</v>
      </c>
      <c r="D3934" s="6">
        <v>44972</v>
      </c>
      <c r="E3934" s="1">
        <v>129</v>
      </c>
      <c r="F3934" s="1" t="s">
        <v>68</v>
      </c>
      <c r="G3934" s="1" t="s">
        <v>73</v>
      </c>
      <c r="H3934" s="1" t="s">
        <v>1059</v>
      </c>
      <c r="I3934" s="1" t="s">
        <v>1092</v>
      </c>
      <c r="J3934" s="1" t="s">
        <v>1093</v>
      </c>
      <c r="K3934" s="1">
        <v>31.034273341199999</v>
      </c>
      <c r="L3934" s="1">
        <v>46.238222611899999</v>
      </c>
      <c r="M3934" s="1">
        <v>9</v>
      </c>
      <c r="N3934" s="1" t="s">
        <v>78</v>
      </c>
      <c r="O3934" s="1">
        <v>4</v>
      </c>
      <c r="P3934" t="str">
        <f>_xlfn.CONCAT( YEAR(TblOrigin[[#This Row],[ODK_DateOfSubmission]]), "-",TEXT( MONTH(TblOrigin[[#This Row],[ODK_DateOfSubmission]]),"00"))</f>
        <v>2023-02</v>
      </c>
    </row>
    <row r="3935" spans="1:16" x14ac:dyDescent="0.25">
      <c r="A3935" s="13">
        <v>3504038</v>
      </c>
      <c r="B3935" s="1">
        <v>350403819</v>
      </c>
      <c r="C3935" s="1">
        <v>25528</v>
      </c>
      <c r="D3935" s="6">
        <v>44969</v>
      </c>
      <c r="E3935" s="1">
        <v>129</v>
      </c>
      <c r="F3935" s="1" t="s">
        <v>68</v>
      </c>
      <c r="G3935" s="1" t="s">
        <v>73</v>
      </c>
      <c r="H3935" s="1" t="s">
        <v>1059</v>
      </c>
      <c r="I3935" s="1" t="s">
        <v>1490</v>
      </c>
      <c r="J3935" s="1" t="s">
        <v>1491</v>
      </c>
      <c r="K3935" s="1">
        <v>31.053281055100001</v>
      </c>
      <c r="L3935" s="1">
        <v>46.253512804000003</v>
      </c>
      <c r="M3935" s="1">
        <v>2</v>
      </c>
      <c r="N3935" s="1" t="s">
        <v>78</v>
      </c>
      <c r="O3935" s="1">
        <v>1</v>
      </c>
      <c r="P3935" t="str">
        <f>_xlfn.CONCAT( YEAR(TblOrigin[[#This Row],[ODK_DateOfSubmission]]), "-",TEXT( MONTH(TblOrigin[[#This Row],[ODK_DateOfSubmission]]),"00"))</f>
        <v>2023-02</v>
      </c>
    </row>
    <row r="3936" spans="1:16" x14ac:dyDescent="0.25">
      <c r="A3936" s="13">
        <v>3504039</v>
      </c>
      <c r="B3936" s="1">
        <v>350403919</v>
      </c>
      <c r="C3936" s="1">
        <v>25531</v>
      </c>
      <c r="D3936" s="6">
        <v>44968</v>
      </c>
      <c r="E3936" s="1">
        <v>129</v>
      </c>
      <c r="F3936" s="1" t="s">
        <v>68</v>
      </c>
      <c r="G3936" s="1" t="s">
        <v>73</v>
      </c>
      <c r="H3936" s="1" t="s">
        <v>1059</v>
      </c>
      <c r="I3936" s="1" t="s">
        <v>1492</v>
      </c>
      <c r="J3936" s="1" t="s">
        <v>1493</v>
      </c>
      <c r="K3936" s="1">
        <v>31.046486166099999</v>
      </c>
      <c r="L3936" s="1">
        <v>46.2332439666</v>
      </c>
      <c r="M3936" s="1">
        <v>7</v>
      </c>
      <c r="N3936" s="1" t="s">
        <v>78</v>
      </c>
      <c r="O3936" s="1">
        <v>7</v>
      </c>
      <c r="P3936" t="str">
        <f>_xlfn.CONCAT( YEAR(TblOrigin[[#This Row],[ODK_DateOfSubmission]]), "-",TEXT( MONTH(TblOrigin[[#This Row],[ODK_DateOfSubmission]]),"00"))</f>
        <v>2023-02</v>
      </c>
    </row>
    <row r="3937" spans="1:16" x14ac:dyDescent="0.25">
      <c r="A3937" s="13">
        <v>3504036</v>
      </c>
      <c r="B3937" s="1">
        <v>350403619</v>
      </c>
      <c r="C3937" s="1">
        <v>23683</v>
      </c>
      <c r="D3937" s="6">
        <v>44990</v>
      </c>
      <c r="E3937" s="1">
        <v>129</v>
      </c>
      <c r="F3937" s="1" t="s">
        <v>68</v>
      </c>
      <c r="G3937" s="1" t="s">
        <v>73</v>
      </c>
      <c r="H3937" s="1" t="s">
        <v>1059</v>
      </c>
      <c r="I3937" s="1" t="s">
        <v>1096</v>
      </c>
      <c r="J3937" s="1" t="s">
        <v>1097</v>
      </c>
      <c r="K3937" s="1">
        <v>31.03290329</v>
      </c>
      <c r="L3937" s="1">
        <v>46.251552429999997</v>
      </c>
      <c r="M3937" s="1">
        <v>8</v>
      </c>
      <c r="N3937" s="1" t="s">
        <v>78</v>
      </c>
      <c r="O3937" s="1">
        <v>4</v>
      </c>
      <c r="P3937" t="str">
        <f>_xlfn.CONCAT( YEAR(TblOrigin[[#This Row],[ODK_DateOfSubmission]]), "-",TEXT( MONTH(TblOrigin[[#This Row],[ODK_DateOfSubmission]]),"00"))</f>
        <v>2023-03</v>
      </c>
    </row>
    <row r="3938" spans="1:16" x14ac:dyDescent="0.25">
      <c r="A3938" s="13">
        <v>3504034</v>
      </c>
      <c r="B3938" s="1">
        <v>350403419</v>
      </c>
      <c r="C3938" s="1">
        <v>24742</v>
      </c>
      <c r="D3938" s="6">
        <v>44969</v>
      </c>
      <c r="E3938" s="1">
        <v>129</v>
      </c>
      <c r="F3938" s="1" t="s">
        <v>68</v>
      </c>
      <c r="G3938" s="1" t="s">
        <v>73</v>
      </c>
      <c r="H3938" s="1" t="s">
        <v>1059</v>
      </c>
      <c r="I3938" s="1" t="s">
        <v>1437</v>
      </c>
      <c r="J3938" s="1" t="s">
        <v>1438</v>
      </c>
      <c r="K3938" s="1">
        <v>31.060090237699999</v>
      </c>
      <c r="L3938" s="1">
        <v>46.277220867600001</v>
      </c>
      <c r="M3938" s="1">
        <v>1</v>
      </c>
      <c r="N3938" s="1" t="s">
        <v>78</v>
      </c>
      <c r="O3938" s="1">
        <v>1</v>
      </c>
      <c r="P3938" t="str">
        <f>_xlfn.CONCAT( YEAR(TblOrigin[[#This Row],[ODK_DateOfSubmission]]), "-",TEXT( MONTH(TblOrigin[[#This Row],[ODK_DateOfSubmission]]),"00"))</f>
        <v>2023-02</v>
      </c>
    </row>
    <row r="3939" spans="1:16" x14ac:dyDescent="0.25">
      <c r="A3939" s="13">
        <v>3504045</v>
      </c>
      <c r="B3939" s="1">
        <v>350404519</v>
      </c>
      <c r="C3939" s="1">
        <v>22344</v>
      </c>
      <c r="D3939" s="6">
        <v>44969</v>
      </c>
      <c r="E3939" s="1">
        <v>129</v>
      </c>
      <c r="F3939" s="1" t="s">
        <v>68</v>
      </c>
      <c r="G3939" s="1" t="s">
        <v>73</v>
      </c>
      <c r="H3939" s="1" t="s">
        <v>1059</v>
      </c>
      <c r="I3939" s="1" t="s">
        <v>1408</v>
      </c>
      <c r="J3939" s="1" t="s">
        <v>1409</v>
      </c>
      <c r="K3939" s="1">
        <v>31.048519000500001</v>
      </c>
      <c r="L3939" s="1">
        <v>46.257282930099997</v>
      </c>
      <c r="M3939" s="1">
        <v>7</v>
      </c>
      <c r="N3939" s="1" t="s">
        <v>78</v>
      </c>
      <c r="O3939" s="1">
        <v>3</v>
      </c>
      <c r="P3939" t="str">
        <f>_xlfn.CONCAT( YEAR(TblOrigin[[#This Row],[ODK_DateOfSubmission]]), "-",TEXT( MONTH(TblOrigin[[#This Row],[ODK_DateOfSubmission]]),"00"))</f>
        <v>2023-02</v>
      </c>
    </row>
    <row r="3940" spans="1:16" x14ac:dyDescent="0.25">
      <c r="A3940" s="13">
        <v>3504041</v>
      </c>
      <c r="B3940" s="1">
        <v>350404119</v>
      </c>
      <c r="C3940" s="1">
        <v>25533</v>
      </c>
      <c r="D3940" s="6">
        <v>44972</v>
      </c>
      <c r="E3940" s="1">
        <v>129</v>
      </c>
      <c r="F3940" s="1" t="s">
        <v>68</v>
      </c>
      <c r="G3940" s="1" t="s">
        <v>73</v>
      </c>
      <c r="H3940" s="1" t="s">
        <v>1059</v>
      </c>
      <c r="I3940" s="1" t="s">
        <v>1098</v>
      </c>
      <c r="J3940" s="1" t="s">
        <v>1099</v>
      </c>
      <c r="K3940" s="1">
        <v>31.080862144499999</v>
      </c>
      <c r="L3940" s="1">
        <v>46.240087203599998</v>
      </c>
      <c r="M3940" s="1">
        <v>124</v>
      </c>
      <c r="N3940" s="1" t="s">
        <v>78</v>
      </c>
      <c r="O3940" s="1">
        <v>27</v>
      </c>
      <c r="P3940" t="str">
        <f>_xlfn.CONCAT( YEAR(TblOrigin[[#This Row],[ODK_DateOfSubmission]]), "-",TEXT( MONTH(TblOrigin[[#This Row],[ODK_DateOfSubmission]]),"00"))</f>
        <v>2023-02</v>
      </c>
    </row>
    <row r="3941" spans="1:16" x14ac:dyDescent="0.25">
      <c r="A3941" s="13">
        <v>3505004</v>
      </c>
      <c r="B3941" s="1">
        <v>350500419</v>
      </c>
      <c r="C3941" s="1">
        <v>25437</v>
      </c>
      <c r="D3941" s="6">
        <v>44968</v>
      </c>
      <c r="E3941" s="1">
        <v>129</v>
      </c>
      <c r="F3941" s="1" t="s">
        <v>68</v>
      </c>
      <c r="G3941" s="1" t="s">
        <v>77</v>
      </c>
      <c r="H3941" s="1" t="s">
        <v>1115</v>
      </c>
      <c r="I3941" s="1" t="s">
        <v>1074</v>
      </c>
      <c r="J3941" s="1" t="s">
        <v>1118</v>
      </c>
      <c r="K3941" s="1">
        <v>30.9061211</v>
      </c>
      <c r="L3941" s="1">
        <v>46.449381199999998</v>
      </c>
      <c r="M3941" s="1">
        <v>12</v>
      </c>
      <c r="N3941" s="1" t="s">
        <v>78</v>
      </c>
      <c r="O3941" s="1">
        <v>4</v>
      </c>
      <c r="P3941" t="str">
        <f>_xlfn.CONCAT( YEAR(TblOrigin[[#This Row],[ODK_DateOfSubmission]]), "-",TEXT( MONTH(TblOrigin[[#This Row],[ODK_DateOfSubmission]]),"00"))</f>
        <v>2023-02</v>
      </c>
    </row>
    <row r="3942" spans="1:16" x14ac:dyDescent="0.25">
      <c r="A3942" s="13">
        <v>3505001</v>
      </c>
      <c r="B3942" s="1">
        <v>350500119</v>
      </c>
      <c r="C3942" s="1">
        <v>9206</v>
      </c>
      <c r="D3942" s="6">
        <v>44983</v>
      </c>
      <c r="E3942" s="1">
        <v>129</v>
      </c>
      <c r="F3942" s="1" t="s">
        <v>68</v>
      </c>
      <c r="G3942" s="1" t="s">
        <v>77</v>
      </c>
      <c r="H3942" s="1" t="s">
        <v>1115</v>
      </c>
      <c r="I3942" s="1" t="s">
        <v>1430</v>
      </c>
      <c r="J3942" s="1" t="s">
        <v>1431</v>
      </c>
      <c r="K3942" s="1">
        <v>30.883621789100001</v>
      </c>
      <c r="L3942" s="1">
        <v>46.468149586599999</v>
      </c>
      <c r="M3942" s="1">
        <v>3</v>
      </c>
      <c r="N3942" s="1" t="s">
        <v>78</v>
      </c>
      <c r="O3942" s="1">
        <v>3</v>
      </c>
      <c r="P3942" t="str">
        <f>_xlfn.CONCAT( YEAR(TblOrigin[[#This Row],[ODK_DateOfSubmission]]), "-",TEXT( MONTH(TblOrigin[[#This Row],[ODK_DateOfSubmission]]),"00"))</f>
        <v>2023-02</v>
      </c>
    </row>
    <row r="3943" spans="1:16" x14ac:dyDescent="0.25">
      <c r="A3943" s="13">
        <v>3505003</v>
      </c>
      <c r="B3943" s="1">
        <v>350500319</v>
      </c>
      <c r="C3943" s="1">
        <v>25436</v>
      </c>
      <c r="D3943" s="6">
        <v>44991</v>
      </c>
      <c r="E3943" s="1">
        <v>129</v>
      </c>
      <c r="F3943" s="1" t="s">
        <v>68</v>
      </c>
      <c r="G3943" s="1" t="s">
        <v>77</v>
      </c>
      <c r="H3943" s="1" t="s">
        <v>1115</v>
      </c>
      <c r="I3943" s="1" t="s">
        <v>1116</v>
      </c>
      <c r="J3943" s="1" t="s">
        <v>1117</v>
      </c>
      <c r="K3943" s="1">
        <v>30.906636502200001</v>
      </c>
      <c r="L3943" s="1">
        <v>46.445979934699999</v>
      </c>
      <c r="M3943" s="1">
        <v>19</v>
      </c>
      <c r="N3943" s="1" t="s">
        <v>78</v>
      </c>
      <c r="O3943" s="1">
        <v>5</v>
      </c>
      <c r="P3943" t="str">
        <f>_xlfn.CONCAT( YEAR(TblOrigin[[#This Row],[ODK_DateOfSubmission]]), "-",TEXT( MONTH(TblOrigin[[#This Row],[ODK_DateOfSubmission]]),"00"))</f>
        <v>2023-03</v>
      </c>
    </row>
    <row r="3944" spans="1:16" x14ac:dyDescent="0.25">
      <c r="A3944" s="13">
        <v>3504046</v>
      </c>
      <c r="B3944" s="1">
        <v>350404619</v>
      </c>
      <c r="C3944" s="1">
        <v>10269</v>
      </c>
      <c r="D3944" s="6">
        <v>44986</v>
      </c>
      <c r="E3944" s="1">
        <v>129</v>
      </c>
      <c r="F3944" s="1" t="s">
        <v>68</v>
      </c>
      <c r="G3944" s="1" t="s">
        <v>73</v>
      </c>
      <c r="H3944" s="1" t="s">
        <v>1102</v>
      </c>
      <c r="I3944" s="1" t="s">
        <v>1103</v>
      </c>
      <c r="J3944" s="1" t="s">
        <v>1104</v>
      </c>
      <c r="K3944" s="1">
        <v>31.041901284200001</v>
      </c>
      <c r="L3944" s="1">
        <v>46.3069539022</v>
      </c>
      <c r="M3944" s="1">
        <v>41</v>
      </c>
      <c r="N3944" s="1" t="s">
        <v>78</v>
      </c>
      <c r="O3944" s="1">
        <v>4</v>
      </c>
      <c r="P3944" t="str">
        <f>_xlfn.CONCAT( YEAR(TblOrigin[[#This Row],[ODK_DateOfSubmission]]), "-",TEXT( MONTH(TblOrigin[[#This Row],[ODK_DateOfSubmission]]),"00"))</f>
        <v>2023-03</v>
      </c>
    </row>
    <row r="3945" spans="1:16" x14ac:dyDescent="0.25">
      <c r="A3945" s="13">
        <v>3505015</v>
      </c>
      <c r="B3945" s="1">
        <v>350501519</v>
      </c>
      <c r="C3945" s="1">
        <v>33811</v>
      </c>
      <c r="D3945" s="6">
        <v>44991</v>
      </c>
      <c r="E3945" s="1">
        <v>129</v>
      </c>
      <c r="F3945" s="1" t="s">
        <v>68</v>
      </c>
      <c r="G3945" s="1" t="s">
        <v>77</v>
      </c>
      <c r="H3945" s="1" t="s">
        <v>1128</v>
      </c>
      <c r="I3945" s="1" t="s">
        <v>1342</v>
      </c>
      <c r="J3945" s="1" t="s">
        <v>232</v>
      </c>
      <c r="K3945" s="1">
        <v>30.882387999999999</v>
      </c>
      <c r="L3945" s="1">
        <v>46.568722000000001</v>
      </c>
      <c r="M3945" s="1">
        <v>25</v>
      </c>
      <c r="N3945" s="1" t="s">
        <v>78</v>
      </c>
      <c r="O3945" s="1">
        <v>10</v>
      </c>
      <c r="P3945" t="str">
        <f>_xlfn.CONCAT( YEAR(TblOrigin[[#This Row],[ODK_DateOfSubmission]]), "-",TEXT( MONTH(TblOrigin[[#This Row],[ODK_DateOfSubmission]]),"00"))</f>
        <v>2023-03</v>
      </c>
    </row>
    <row r="3946" spans="1:16" x14ac:dyDescent="0.25">
      <c r="A3946" s="13">
        <v>3505016</v>
      </c>
      <c r="B3946" s="1">
        <v>350501619</v>
      </c>
      <c r="C3946" s="1">
        <v>34161</v>
      </c>
      <c r="D3946" s="6">
        <v>44983</v>
      </c>
      <c r="E3946" s="1">
        <v>129</v>
      </c>
      <c r="F3946" s="1" t="s">
        <v>68</v>
      </c>
      <c r="G3946" s="1" t="s">
        <v>77</v>
      </c>
      <c r="H3946" s="1" t="s">
        <v>1115</v>
      </c>
      <c r="I3946" s="1" t="s">
        <v>1428</v>
      </c>
      <c r="J3946" s="1" t="s">
        <v>1429</v>
      </c>
      <c r="K3946" s="1">
        <v>30.880265143100001</v>
      </c>
      <c r="L3946" s="1">
        <v>46.454987385000003</v>
      </c>
      <c r="M3946" s="1">
        <v>10</v>
      </c>
      <c r="N3946" s="1" t="s">
        <v>78</v>
      </c>
      <c r="O3946" s="1">
        <v>4</v>
      </c>
      <c r="P3946" t="str">
        <f>_xlfn.CONCAT( YEAR(TblOrigin[[#This Row],[ODK_DateOfSubmission]]), "-",TEXT( MONTH(TblOrigin[[#This Row],[ODK_DateOfSubmission]]),"00"))</f>
        <v>2023-02</v>
      </c>
    </row>
    <row r="3947" spans="1:16" x14ac:dyDescent="0.25">
      <c r="A3947" s="13">
        <v>3505002</v>
      </c>
      <c r="B3947" s="1">
        <v>350500219</v>
      </c>
      <c r="C3947" s="1">
        <v>24721</v>
      </c>
      <c r="D3947" s="6">
        <v>44986</v>
      </c>
      <c r="E3947" s="1">
        <v>129</v>
      </c>
      <c r="F3947" s="1" t="s">
        <v>68</v>
      </c>
      <c r="G3947" s="1" t="s">
        <v>77</v>
      </c>
      <c r="H3947" s="1" t="s">
        <v>1112</v>
      </c>
      <c r="I3947" s="1" t="s">
        <v>1113</v>
      </c>
      <c r="J3947" s="1" t="s">
        <v>1114</v>
      </c>
      <c r="K3947" s="1">
        <v>30.956201633799999</v>
      </c>
      <c r="L3947" s="1">
        <v>46.359501579899998</v>
      </c>
      <c r="M3947" s="1">
        <v>13</v>
      </c>
      <c r="N3947" s="1" t="s">
        <v>87</v>
      </c>
      <c r="O3947" s="1">
        <v>5</v>
      </c>
      <c r="P3947" t="str">
        <f>_xlfn.CONCAT( YEAR(TblOrigin[[#This Row],[ODK_DateOfSubmission]]), "-",TEXT( MONTH(TblOrigin[[#This Row],[ODK_DateOfSubmission]]),"00"))</f>
        <v>2023-03</v>
      </c>
    </row>
    <row r="3948" spans="1:16" x14ac:dyDescent="0.25">
      <c r="A3948" s="13">
        <v>3505015</v>
      </c>
      <c r="B3948" s="1">
        <v>350501519</v>
      </c>
      <c r="C3948" s="1">
        <v>33811</v>
      </c>
      <c r="D3948" s="6">
        <v>44991</v>
      </c>
      <c r="E3948" s="1">
        <v>129</v>
      </c>
      <c r="F3948" s="1" t="s">
        <v>68</v>
      </c>
      <c r="G3948" s="1" t="s">
        <v>77</v>
      </c>
      <c r="H3948" s="1" t="s">
        <v>1128</v>
      </c>
      <c r="I3948" s="1" t="s">
        <v>1342</v>
      </c>
      <c r="J3948" s="1" t="s">
        <v>232</v>
      </c>
      <c r="K3948" s="1">
        <v>30.882387999999999</v>
      </c>
      <c r="L3948" s="1">
        <v>46.568722000000001</v>
      </c>
      <c r="M3948" s="1">
        <v>25</v>
      </c>
      <c r="N3948" s="1" t="s">
        <v>87</v>
      </c>
      <c r="O3948" s="1">
        <v>5</v>
      </c>
      <c r="P3948" t="str">
        <f>_xlfn.CONCAT( YEAR(TblOrigin[[#This Row],[ODK_DateOfSubmission]]), "-",TEXT( MONTH(TblOrigin[[#This Row],[ODK_DateOfSubmission]]),"00"))</f>
        <v>2023-03</v>
      </c>
    </row>
    <row r="3949" spans="1:16" x14ac:dyDescent="0.25">
      <c r="A3949" s="13">
        <v>3505016</v>
      </c>
      <c r="B3949" s="1">
        <v>350501619</v>
      </c>
      <c r="C3949" s="1">
        <v>34161</v>
      </c>
      <c r="D3949" s="6">
        <v>44983</v>
      </c>
      <c r="E3949" s="1">
        <v>129</v>
      </c>
      <c r="F3949" s="1" t="s">
        <v>68</v>
      </c>
      <c r="G3949" s="1" t="s">
        <v>77</v>
      </c>
      <c r="H3949" s="1" t="s">
        <v>1115</v>
      </c>
      <c r="I3949" s="1" t="s">
        <v>1428</v>
      </c>
      <c r="J3949" s="1" t="s">
        <v>1429</v>
      </c>
      <c r="K3949" s="1">
        <v>30.880265143100001</v>
      </c>
      <c r="L3949" s="1">
        <v>46.454987385000003</v>
      </c>
      <c r="M3949" s="1">
        <v>10</v>
      </c>
      <c r="N3949" s="1" t="s">
        <v>87</v>
      </c>
      <c r="O3949" s="1">
        <v>1</v>
      </c>
      <c r="P3949" t="str">
        <f>_xlfn.CONCAT( YEAR(TblOrigin[[#This Row],[ODK_DateOfSubmission]]), "-",TEXT( MONTH(TblOrigin[[#This Row],[ODK_DateOfSubmission]]),"00"))</f>
        <v>2023-02</v>
      </c>
    </row>
    <row r="3950" spans="1:16" x14ac:dyDescent="0.25">
      <c r="A3950" s="13">
        <v>3505007</v>
      </c>
      <c r="B3950" s="1">
        <v>350500719</v>
      </c>
      <c r="C3950" s="1">
        <v>9332</v>
      </c>
      <c r="D3950" s="6">
        <v>44983</v>
      </c>
      <c r="E3950" s="1">
        <v>129</v>
      </c>
      <c r="F3950" s="1" t="s">
        <v>68</v>
      </c>
      <c r="G3950" s="1" t="s">
        <v>77</v>
      </c>
      <c r="H3950" s="1" t="s">
        <v>1115</v>
      </c>
      <c r="I3950" s="1" t="s">
        <v>1123</v>
      </c>
      <c r="J3950" s="1" t="s">
        <v>216</v>
      </c>
      <c r="K3950" s="1">
        <v>30.879031632699999</v>
      </c>
      <c r="L3950" s="1">
        <v>46.464224314600003</v>
      </c>
      <c r="M3950" s="1">
        <v>9</v>
      </c>
      <c r="N3950" s="1" t="s">
        <v>87</v>
      </c>
      <c r="O3950" s="1">
        <v>5</v>
      </c>
      <c r="P3950" t="str">
        <f>_xlfn.CONCAT( YEAR(TblOrigin[[#This Row],[ODK_DateOfSubmission]]), "-",TEXT( MONTH(TblOrigin[[#This Row],[ODK_DateOfSubmission]]),"00"))</f>
        <v>2023-02</v>
      </c>
    </row>
    <row r="3951" spans="1:16" x14ac:dyDescent="0.25">
      <c r="A3951" s="13">
        <v>3505011</v>
      </c>
      <c r="B3951" s="1">
        <v>350501119</v>
      </c>
      <c r="C3951" s="1">
        <v>9258</v>
      </c>
      <c r="D3951" s="6">
        <v>44983</v>
      </c>
      <c r="E3951" s="1">
        <v>129</v>
      </c>
      <c r="F3951" s="1" t="s">
        <v>68</v>
      </c>
      <c r="G3951" s="1" t="s">
        <v>77</v>
      </c>
      <c r="H3951" s="1" t="s">
        <v>1115</v>
      </c>
      <c r="I3951" s="1" t="s">
        <v>1126</v>
      </c>
      <c r="J3951" s="1" t="s">
        <v>1127</v>
      </c>
      <c r="K3951" s="1">
        <v>30.901869618300001</v>
      </c>
      <c r="L3951" s="1">
        <v>46.458244977299998</v>
      </c>
      <c r="M3951" s="1">
        <v>10</v>
      </c>
      <c r="N3951" s="1" t="s">
        <v>87</v>
      </c>
      <c r="O3951" s="1">
        <v>4</v>
      </c>
      <c r="P3951" t="str">
        <f>_xlfn.CONCAT( YEAR(TblOrigin[[#This Row],[ODK_DateOfSubmission]]), "-",TEXT( MONTH(TblOrigin[[#This Row],[ODK_DateOfSubmission]]),"00"))</f>
        <v>2023-02</v>
      </c>
    </row>
    <row r="3952" spans="1:16" x14ac:dyDescent="0.25">
      <c r="A3952" s="13">
        <v>3504042</v>
      </c>
      <c r="B3952" s="1">
        <v>350404219</v>
      </c>
      <c r="C3952" s="1">
        <v>10263</v>
      </c>
      <c r="D3952" s="6">
        <v>44990</v>
      </c>
      <c r="E3952" s="1">
        <v>129</v>
      </c>
      <c r="F3952" s="1" t="s">
        <v>68</v>
      </c>
      <c r="G3952" s="1" t="s">
        <v>73</v>
      </c>
      <c r="H3952" s="1" t="s">
        <v>1059</v>
      </c>
      <c r="I3952" s="1" t="s">
        <v>1100</v>
      </c>
      <c r="J3952" s="1" t="s">
        <v>1101</v>
      </c>
      <c r="K3952" s="1">
        <v>31.0802066016</v>
      </c>
      <c r="L3952" s="1">
        <v>46.235693895300003</v>
      </c>
      <c r="M3952" s="1">
        <v>30</v>
      </c>
      <c r="N3952" s="1" t="s">
        <v>87</v>
      </c>
      <c r="O3952" s="1">
        <v>5</v>
      </c>
      <c r="P3952" t="str">
        <f>_xlfn.CONCAT( YEAR(TblOrigin[[#This Row],[ODK_DateOfSubmission]]), "-",TEXT( MONTH(TblOrigin[[#This Row],[ODK_DateOfSubmission]]),"00"))</f>
        <v>2023-03</v>
      </c>
    </row>
    <row r="3953" spans="1:16" x14ac:dyDescent="0.25">
      <c r="A3953" s="13">
        <v>3504044</v>
      </c>
      <c r="B3953" s="1">
        <v>350404419</v>
      </c>
      <c r="C3953" s="1">
        <v>25527</v>
      </c>
      <c r="D3953" s="6">
        <v>44969</v>
      </c>
      <c r="E3953" s="1">
        <v>129</v>
      </c>
      <c r="F3953" s="1" t="s">
        <v>68</v>
      </c>
      <c r="G3953" s="1" t="s">
        <v>73</v>
      </c>
      <c r="H3953" s="1" t="s">
        <v>1059</v>
      </c>
      <c r="I3953" s="1" t="s">
        <v>1494</v>
      </c>
      <c r="J3953" s="1" t="s">
        <v>1495</v>
      </c>
      <c r="K3953" s="1">
        <v>31.058777803800002</v>
      </c>
      <c r="L3953" s="1">
        <v>46.257208607000003</v>
      </c>
      <c r="M3953" s="1">
        <v>4</v>
      </c>
      <c r="N3953" s="1" t="s">
        <v>87</v>
      </c>
      <c r="O3953" s="1">
        <v>1</v>
      </c>
      <c r="P3953" t="str">
        <f>_xlfn.CONCAT( YEAR(TblOrigin[[#This Row],[ODK_DateOfSubmission]]), "-",TEXT( MONTH(TblOrigin[[#This Row],[ODK_DateOfSubmission]]),"00"))</f>
        <v>2023-02</v>
      </c>
    </row>
    <row r="3954" spans="1:16" x14ac:dyDescent="0.25">
      <c r="A3954" s="13">
        <v>3504041</v>
      </c>
      <c r="B3954" s="1">
        <v>350404119</v>
      </c>
      <c r="C3954" s="1">
        <v>25533</v>
      </c>
      <c r="D3954" s="6">
        <v>44972</v>
      </c>
      <c r="E3954" s="1">
        <v>129</v>
      </c>
      <c r="F3954" s="1" t="s">
        <v>68</v>
      </c>
      <c r="G3954" s="1" t="s">
        <v>73</v>
      </c>
      <c r="H3954" s="1" t="s">
        <v>1059</v>
      </c>
      <c r="I3954" s="1" t="s">
        <v>1098</v>
      </c>
      <c r="J3954" s="1" t="s">
        <v>1099</v>
      </c>
      <c r="K3954" s="1">
        <v>31.080862144499999</v>
      </c>
      <c r="L3954" s="1">
        <v>46.240087203599998</v>
      </c>
      <c r="M3954" s="1">
        <v>124</v>
      </c>
      <c r="N3954" s="1" t="s">
        <v>87</v>
      </c>
      <c r="O3954" s="1">
        <v>11</v>
      </c>
      <c r="P3954" t="str">
        <f>_xlfn.CONCAT( YEAR(TblOrigin[[#This Row],[ODK_DateOfSubmission]]), "-",TEXT( MONTH(TblOrigin[[#This Row],[ODK_DateOfSubmission]]),"00"))</f>
        <v>2023-02</v>
      </c>
    </row>
    <row r="3955" spans="1:16" x14ac:dyDescent="0.25">
      <c r="A3955" s="13">
        <v>3504040</v>
      </c>
      <c r="B3955" s="1">
        <v>350404019</v>
      </c>
      <c r="C3955" s="1">
        <v>25530</v>
      </c>
      <c r="D3955" s="6">
        <v>44969</v>
      </c>
      <c r="E3955" s="1">
        <v>129</v>
      </c>
      <c r="F3955" s="1" t="s">
        <v>68</v>
      </c>
      <c r="G3955" s="1" t="s">
        <v>73</v>
      </c>
      <c r="H3955" s="1" t="s">
        <v>1059</v>
      </c>
      <c r="I3955" s="1" t="s">
        <v>1351</v>
      </c>
      <c r="J3955" s="1" t="s">
        <v>1352</v>
      </c>
      <c r="K3955" s="1">
        <v>31.076769222599999</v>
      </c>
      <c r="L3955" s="1">
        <v>46.264030067599997</v>
      </c>
      <c r="M3955" s="1">
        <v>5</v>
      </c>
      <c r="N3955" s="1" t="s">
        <v>87</v>
      </c>
      <c r="O3955" s="1">
        <v>2</v>
      </c>
      <c r="P3955" t="str">
        <f>_xlfn.CONCAT( YEAR(TblOrigin[[#This Row],[ODK_DateOfSubmission]]), "-",TEXT( MONTH(TblOrigin[[#This Row],[ODK_DateOfSubmission]]),"00"))</f>
        <v>2023-02</v>
      </c>
    </row>
    <row r="3956" spans="1:16" x14ac:dyDescent="0.25">
      <c r="A3956" s="13">
        <v>3504033</v>
      </c>
      <c r="B3956" s="1">
        <v>350403319</v>
      </c>
      <c r="C3956" s="1">
        <v>10259</v>
      </c>
      <c r="D3956" s="6">
        <v>44972</v>
      </c>
      <c r="E3956" s="1">
        <v>129</v>
      </c>
      <c r="F3956" s="1" t="s">
        <v>68</v>
      </c>
      <c r="G3956" s="1" t="s">
        <v>73</v>
      </c>
      <c r="H3956" s="1" t="s">
        <v>1059</v>
      </c>
      <c r="I3956" s="1" t="s">
        <v>1094</v>
      </c>
      <c r="J3956" s="1" t="s">
        <v>1095</v>
      </c>
      <c r="K3956" s="1">
        <v>31.045411312199999</v>
      </c>
      <c r="L3956" s="1">
        <v>46.277832423</v>
      </c>
      <c r="M3956" s="1">
        <v>72</v>
      </c>
      <c r="N3956" s="1" t="s">
        <v>87</v>
      </c>
      <c r="O3956" s="1">
        <v>20</v>
      </c>
      <c r="P3956" t="str">
        <f>_xlfn.CONCAT( YEAR(TblOrigin[[#This Row],[ODK_DateOfSubmission]]), "-",TEXT( MONTH(TblOrigin[[#This Row],[ODK_DateOfSubmission]]),"00"))</f>
        <v>2023-02</v>
      </c>
    </row>
    <row r="3957" spans="1:16" x14ac:dyDescent="0.25">
      <c r="A3957" s="13">
        <v>3504032</v>
      </c>
      <c r="B3957" s="1">
        <v>350403219</v>
      </c>
      <c r="C3957" s="1">
        <v>24750</v>
      </c>
      <c r="D3957" s="6">
        <v>44972</v>
      </c>
      <c r="E3957" s="1">
        <v>129</v>
      </c>
      <c r="F3957" s="1" t="s">
        <v>68</v>
      </c>
      <c r="G3957" s="1" t="s">
        <v>73</v>
      </c>
      <c r="H3957" s="1" t="s">
        <v>1059</v>
      </c>
      <c r="I3957" s="1" t="s">
        <v>1092</v>
      </c>
      <c r="J3957" s="1" t="s">
        <v>1093</v>
      </c>
      <c r="K3957" s="1">
        <v>31.034273341199999</v>
      </c>
      <c r="L3957" s="1">
        <v>46.238222611899999</v>
      </c>
      <c r="M3957" s="1">
        <v>9</v>
      </c>
      <c r="N3957" s="1" t="s">
        <v>87</v>
      </c>
      <c r="O3957" s="1">
        <v>5</v>
      </c>
      <c r="P3957" t="str">
        <f>_xlfn.CONCAT( YEAR(TblOrigin[[#This Row],[ODK_DateOfSubmission]]), "-",TEXT( MONTH(TblOrigin[[#This Row],[ODK_DateOfSubmission]]),"00"))</f>
        <v>2023-02</v>
      </c>
    </row>
    <row r="3958" spans="1:16" x14ac:dyDescent="0.25">
      <c r="A3958" s="13">
        <v>3504021</v>
      </c>
      <c r="B3958" s="1">
        <v>350402119</v>
      </c>
      <c r="C3958" s="1">
        <v>10335</v>
      </c>
      <c r="D3958" s="6">
        <v>44991</v>
      </c>
      <c r="E3958" s="1">
        <v>129</v>
      </c>
      <c r="F3958" s="1" t="s">
        <v>68</v>
      </c>
      <c r="G3958" s="1" t="s">
        <v>73</v>
      </c>
      <c r="H3958" s="1" t="s">
        <v>1059</v>
      </c>
      <c r="I3958" s="1" t="s">
        <v>1078</v>
      </c>
      <c r="J3958" s="1" t="s">
        <v>1079</v>
      </c>
      <c r="K3958" s="1">
        <v>31.0506383486</v>
      </c>
      <c r="L3958" s="1">
        <v>46.269343302599999</v>
      </c>
      <c r="M3958" s="1">
        <v>16</v>
      </c>
      <c r="N3958" s="1" t="s">
        <v>87</v>
      </c>
      <c r="O3958" s="1">
        <v>3</v>
      </c>
      <c r="P3958" t="str">
        <f>_xlfn.CONCAT( YEAR(TblOrigin[[#This Row],[ODK_DateOfSubmission]]), "-",TEXT( MONTH(TblOrigin[[#This Row],[ODK_DateOfSubmission]]),"00"))</f>
        <v>2023-03</v>
      </c>
    </row>
    <row r="3959" spans="1:16" x14ac:dyDescent="0.25">
      <c r="A3959" s="13">
        <v>3504016</v>
      </c>
      <c r="B3959" s="1">
        <v>350401619</v>
      </c>
      <c r="C3959" s="1">
        <v>10281</v>
      </c>
      <c r="D3959" s="6">
        <v>44972</v>
      </c>
      <c r="E3959" s="1">
        <v>129</v>
      </c>
      <c r="F3959" s="1" t="s">
        <v>68</v>
      </c>
      <c r="G3959" s="1" t="s">
        <v>73</v>
      </c>
      <c r="H3959" s="1" t="s">
        <v>1059</v>
      </c>
      <c r="I3959" s="1" t="s">
        <v>1074</v>
      </c>
      <c r="J3959" s="1" t="s">
        <v>1075</v>
      </c>
      <c r="K3959" s="1">
        <v>31.029471706599999</v>
      </c>
      <c r="L3959" s="1">
        <v>46.244121658399997</v>
      </c>
      <c r="M3959" s="1">
        <v>9</v>
      </c>
      <c r="N3959" s="1" t="s">
        <v>87</v>
      </c>
      <c r="O3959" s="1">
        <v>1</v>
      </c>
      <c r="P3959" t="str">
        <f>_xlfn.CONCAT( YEAR(TblOrigin[[#This Row],[ODK_DateOfSubmission]]), "-",TEXT( MONTH(TblOrigin[[#This Row],[ODK_DateOfSubmission]]),"00"))</f>
        <v>2023-02</v>
      </c>
    </row>
    <row r="3960" spans="1:16" x14ac:dyDescent="0.25">
      <c r="A3960" s="13">
        <v>3504023</v>
      </c>
      <c r="B3960" s="1">
        <v>350402319</v>
      </c>
      <c r="C3960" s="1">
        <v>9448</v>
      </c>
      <c r="D3960" s="6">
        <v>44972</v>
      </c>
      <c r="E3960" s="1">
        <v>129</v>
      </c>
      <c r="F3960" s="1" t="s">
        <v>68</v>
      </c>
      <c r="G3960" s="1" t="s">
        <v>73</v>
      </c>
      <c r="H3960" s="1" t="s">
        <v>1059</v>
      </c>
      <c r="I3960" s="1" t="s">
        <v>1080</v>
      </c>
      <c r="J3960" s="1" t="s">
        <v>1081</v>
      </c>
      <c r="K3960" s="1">
        <v>31.027006973399999</v>
      </c>
      <c r="L3960" s="1">
        <v>46.228093038300003</v>
      </c>
      <c r="M3960" s="1">
        <v>69</v>
      </c>
      <c r="N3960" s="1" t="s">
        <v>87</v>
      </c>
      <c r="O3960" s="1">
        <v>10</v>
      </c>
      <c r="P3960" t="str">
        <f>_xlfn.CONCAT( YEAR(TblOrigin[[#This Row],[ODK_DateOfSubmission]]), "-",TEXT( MONTH(TblOrigin[[#This Row],[ODK_DateOfSubmission]]),"00"))</f>
        <v>2023-02</v>
      </c>
    </row>
    <row r="3961" spans="1:16" x14ac:dyDescent="0.25">
      <c r="A3961" s="13">
        <v>3504024</v>
      </c>
      <c r="B3961" s="1">
        <v>350402419</v>
      </c>
      <c r="C3961" s="1">
        <v>9396</v>
      </c>
      <c r="D3961" s="6">
        <v>44991</v>
      </c>
      <c r="E3961" s="1">
        <v>129</v>
      </c>
      <c r="F3961" s="1" t="s">
        <v>68</v>
      </c>
      <c r="G3961" s="1" t="s">
        <v>73</v>
      </c>
      <c r="H3961" s="1" t="s">
        <v>1059</v>
      </c>
      <c r="I3961" s="1" t="s">
        <v>1082</v>
      </c>
      <c r="J3961" s="1" t="s">
        <v>1083</v>
      </c>
      <c r="K3961" s="1">
        <v>31.0154237044</v>
      </c>
      <c r="L3961" s="1">
        <v>46.263441754500001</v>
      </c>
      <c r="M3961" s="1">
        <v>18</v>
      </c>
      <c r="N3961" s="1" t="s">
        <v>87</v>
      </c>
      <c r="O3961" s="1">
        <v>4</v>
      </c>
      <c r="P3961" t="str">
        <f>_xlfn.CONCAT( YEAR(TblOrigin[[#This Row],[ODK_DateOfSubmission]]), "-",TEXT( MONTH(TblOrigin[[#This Row],[ODK_DateOfSubmission]]),"00"))</f>
        <v>2023-03</v>
      </c>
    </row>
    <row r="3962" spans="1:16" x14ac:dyDescent="0.25">
      <c r="A3962" s="13">
        <v>3504029</v>
      </c>
      <c r="B3962" s="1">
        <v>350402919</v>
      </c>
      <c r="C3962" s="1">
        <v>10301</v>
      </c>
      <c r="D3962" s="6">
        <v>44990</v>
      </c>
      <c r="E3962" s="1">
        <v>129</v>
      </c>
      <c r="F3962" s="1" t="s">
        <v>68</v>
      </c>
      <c r="G3962" s="1" t="s">
        <v>73</v>
      </c>
      <c r="H3962" s="1" t="s">
        <v>1059</v>
      </c>
      <c r="I3962" s="1" t="s">
        <v>1089</v>
      </c>
      <c r="J3962" s="1" t="s">
        <v>1090</v>
      </c>
      <c r="K3962" s="1">
        <v>31.069166239000001</v>
      </c>
      <c r="L3962" s="1">
        <v>46.283791055999998</v>
      </c>
      <c r="M3962" s="1">
        <v>30</v>
      </c>
      <c r="N3962" s="1" t="s">
        <v>87</v>
      </c>
      <c r="O3962" s="1">
        <v>6</v>
      </c>
      <c r="P3962" t="str">
        <f>_xlfn.CONCAT( YEAR(TblOrigin[[#This Row],[ODK_DateOfSubmission]]), "-",TEXT( MONTH(TblOrigin[[#This Row],[ODK_DateOfSubmission]]),"00"))</f>
        <v>2023-03</v>
      </c>
    </row>
    <row r="3963" spans="1:16" x14ac:dyDescent="0.25">
      <c r="A3963" s="13">
        <v>3504028</v>
      </c>
      <c r="B3963" s="1">
        <v>350402819</v>
      </c>
      <c r="C3963" s="1">
        <v>25526</v>
      </c>
      <c r="D3963" s="6">
        <v>44969</v>
      </c>
      <c r="E3963" s="1">
        <v>129</v>
      </c>
      <c r="F3963" s="1" t="s">
        <v>68</v>
      </c>
      <c r="G3963" s="1" t="s">
        <v>73</v>
      </c>
      <c r="H3963" s="1" t="s">
        <v>1059</v>
      </c>
      <c r="I3963" s="1" t="s">
        <v>1088</v>
      </c>
      <c r="J3963" s="1" t="s">
        <v>1039</v>
      </c>
      <c r="K3963" s="1">
        <v>31.036175809100001</v>
      </c>
      <c r="L3963" s="1">
        <v>46.220527480000001</v>
      </c>
      <c r="M3963" s="1">
        <v>55</v>
      </c>
      <c r="N3963" s="1" t="s">
        <v>87</v>
      </c>
      <c r="O3963" s="1">
        <v>14</v>
      </c>
      <c r="P3963" t="str">
        <f>_xlfn.CONCAT( YEAR(TblOrigin[[#This Row],[ODK_DateOfSubmission]]), "-",TEXT( MONTH(TblOrigin[[#This Row],[ODK_DateOfSubmission]]),"00"))</f>
        <v>2023-02</v>
      </c>
    </row>
    <row r="3964" spans="1:16" x14ac:dyDescent="0.25">
      <c r="A3964" s="13">
        <v>3504026</v>
      </c>
      <c r="B3964" s="1">
        <v>350402619</v>
      </c>
      <c r="C3964" s="1">
        <v>10253</v>
      </c>
      <c r="D3964" s="6">
        <v>44972</v>
      </c>
      <c r="E3964" s="1">
        <v>129</v>
      </c>
      <c r="F3964" s="1" t="s">
        <v>68</v>
      </c>
      <c r="G3964" s="1" t="s">
        <v>73</v>
      </c>
      <c r="H3964" s="1" t="s">
        <v>1059</v>
      </c>
      <c r="I3964" s="1" t="s">
        <v>1086</v>
      </c>
      <c r="J3964" s="1" t="s">
        <v>1087</v>
      </c>
      <c r="K3964" s="1">
        <v>31.038477412900001</v>
      </c>
      <c r="L3964" s="1">
        <v>46.2356561609</v>
      </c>
      <c r="M3964" s="1">
        <v>7</v>
      </c>
      <c r="N3964" s="1" t="s">
        <v>87</v>
      </c>
      <c r="O3964" s="1">
        <v>5</v>
      </c>
      <c r="P3964" t="str">
        <f>_xlfn.CONCAT( YEAR(TblOrigin[[#This Row],[ODK_DateOfSubmission]]), "-",TEXT( MONTH(TblOrigin[[#This Row],[ODK_DateOfSubmission]]),"00"))</f>
        <v>2023-02</v>
      </c>
    </row>
    <row r="3965" spans="1:16" x14ac:dyDescent="0.25">
      <c r="A3965" s="13">
        <v>3504025</v>
      </c>
      <c r="B3965" s="1">
        <v>350402519</v>
      </c>
      <c r="C3965" s="1">
        <v>10262</v>
      </c>
      <c r="D3965" s="6">
        <v>44990</v>
      </c>
      <c r="E3965" s="1">
        <v>129</v>
      </c>
      <c r="F3965" s="1" t="s">
        <v>68</v>
      </c>
      <c r="G3965" s="1" t="s">
        <v>73</v>
      </c>
      <c r="H3965" s="1" t="s">
        <v>1059</v>
      </c>
      <c r="I3965" s="1" t="s">
        <v>1084</v>
      </c>
      <c r="J3965" s="1" t="s">
        <v>1085</v>
      </c>
      <c r="K3965" s="1">
        <v>31.074394900600002</v>
      </c>
      <c r="L3965" s="1">
        <v>46.250142994800001</v>
      </c>
      <c r="M3965" s="1">
        <v>95</v>
      </c>
      <c r="N3965" s="1" t="s">
        <v>87</v>
      </c>
      <c r="O3965" s="1">
        <v>10</v>
      </c>
      <c r="P3965" t="str">
        <f>_xlfn.CONCAT( YEAR(TblOrigin[[#This Row],[ODK_DateOfSubmission]]), "-",TEXT( MONTH(TblOrigin[[#This Row],[ODK_DateOfSubmission]]),"00"))</f>
        <v>2023-03</v>
      </c>
    </row>
    <row r="3966" spans="1:16" x14ac:dyDescent="0.25">
      <c r="A3966" s="13">
        <v>3502018</v>
      </c>
      <c r="B3966" s="1">
        <v>350201819</v>
      </c>
      <c r="C3966" s="1">
        <v>10289</v>
      </c>
      <c r="D3966" s="6">
        <v>44984</v>
      </c>
      <c r="E3966" s="1">
        <v>129</v>
      </c>
      <c r="F3966" s="1" t="s">
        <v>68</v>
      </c>
      <c r="G3966" s="1" t="s">
        <v>81</v>
      </c>
      <c r="H3966" s="1" t="s">
        <v>1047</v>
      </c>
      <c r="I3966" s="1" t="s">
        <v>1088</v>
      </c>
      <c r="J3966" s="1" t="s">
        <v>1510</v>
      </c>
      <c r="K3966" s="1">
        <v>31.715143000000001</v>
      </c>
      <c r="L3966" s="1">
        <v>46.098461</v>
      </c>
      <c r="M3966" s="1">
        <v>8</v>
      </c>
      <c r="N3966" s="1" t="s">
        <v>87</v>
      </c>
      <c r="O3966" s="1">
        <v>3</v>
      </c>
      <c r="P3966" t="str">
        <f>_xlfn.CONCAT( YEAR(TblOrigin[[#This Row],[ODK_DateOfSubmission]]), "-",TEXT( MONTH(TblOrigin[[#This Row],[ODK_DateOfSubmission]]),"00"))</f>
        <v>2023-02</v>
      </c>
    </row>
    <row r="3967" spans="1:16" x14ac:dyDescent="0.25">
      <c r="A3967" s="13">
        <v>3502003</v>
      </c>
      <c r="B3967" s="1">
        <v>350200319</v>
      </c>
      <c r="C3967" s="1">
        <v>24722</v>
      </c>
      <c r="D3967" s="6">
        <v>44984</v>
      </c>
      <c r="E3967" s="1">
        <v>129</v>
      </c>
      <c r="F3967" s="1" t="s">
        <v>68</v>
      </c>
      <c r="G3967" s="1" t="s">
        <v>81</v>
      </c>
      <c r="H3967" s="1" t="s">
        <v>1047</v>
      </c>
      <c r="I3967" s="1" t="s">
        <v>1051</v>
      </c>
      <c r="J3967" s="1" t="s">
        <v>897</v>
      </c>
      <c r="K3967" s="1">
        <v>31.711529196499999</v>
      </c>
      <c r="L3967" s="1">
        <v>46.124556874</v>
      </c>
      <c r="M3967" s="1">
        <v>9</v>
      </c>
      <c r="N3967" s="1" t="s">
        <v>87</v>
      </c>
      <c r="O3967" s="1">
        <v>5</v>
      </c>
      <c r="P3967" t="str">
        <f>_xlfn.CONCAT( YEAR(TblOrigin[[#This Row],[ODK_DateOfSubmission]]), "-",TEXT( MONTH(TblOrigin[[#This Row],[ODK_DateOfSubmission]]),"00"))</f>
        <v>2023-02</v>
      </c>
    </row>
    <row r="3968" spans="1:16" x14ac:dyDescent="0.25">
      <c r="A3968" s="13">
        <v>3502007</v>
      </c>
      <c r="B3968" s="1">
        <v>350200719</v>
      </c>
      <c r="C3968" s="1">
        <v>33795</v>
      </c>
      <c r="D3968" s="6">
        <v>44984</v>
      </c>
      <c r="E3968" s="1">
        <v>129</v>
      </c>
      <c r="F3968" s="1" t="s">
        <v>68</v>
      </c>
      <c r="G3968" s="1" t="s">
        <v>81</v>
      </c>
      <c r="H3968" s="1" t="s">
        <v>1047</v>
      </c>
      <c r="I3968" s="1" t="s">
        <v>1334</v>
      </c>
      <c r="J3968" s="1" t="s">
        <v>1335</v>
      </c>
      <c r="K3968" s="1">
        <v>31.728400000000001</v>
      </c>
      <c r="L3968" s="1">
        <v>46.110399999999998</v>
      </c>
      <c r="M3968" s="1">
        <v>4</v>
      </c>
      <c r="N3968" s="1" t="s">
        <v>87</v>
      </c>
      <c r="O3968" s="1">
        <v>4</v>
      </c>
      <c r="P3968" t="str">
        <f>_xlfn.CONCAT( YEAR(TblOrigin[[#This Row],[ODK_DateOfSubmission]]), "-",TEXT( MONTH(TblOrigin[[#This Row],[ODK_DateOfSubmission]]),"00"))</f>
        <v>2023-02</v>
      </c>
    </row>
    <row r="3969" spans="1:16" x14ac:dyDescent="0.25">
      <c r="A3969" s="13">
        <v>3503015</v>
      </c>
      <c r="B3969" s="1">
        <v>350301519</v>
      </c>
      <c r="C3969" s="1">
        <v>33805</v>
      </c>
      <c r="D3969" s="6">
        <v>44968</v>
      </c>
      <c r="E3969" s="1">
        <v>129</v>
      </c>
      <c r="F3969" s="1" t="s">
        <v>68</v>
      </c>
      <c r="G3969" s="1" t="s">
        <v>86</v>
      </c>
      <c r="H3969" s="1" t="s">
        <v>1474</v>
      </c>
      <c r="I3969" s="1" t="s">
        <v>1475</v>
      </c>
      <c r="J3969" s="1" t="s">
        <v>216</v>
      </c>
      <c r="K3969" s="1">
        <v>31.295843999999999</v>
      </c>
      <c r="L3969" s="1">
        <v>46.233044999999997</v>
      </c>
      <c r="M3969" s="1">
        <v>3</v>
      </c>
      <c r="N3969" s="1" t="s">
        <v>87</v>
      </c>
      <c r="O3969" s="1">
        <v>1</v>
      </c>
      <c r="P3969" t="str">
        <f>_xlfn.CONCAT( YEAR(TblOrigin[[#This Row],[ODK_DateOfSubmission]]), "-",TEXT( MONTH(TblOrigin[[#This Row],[ODK_DateOfSubmission]]),"00"))</f>
        <v>2023-02</v>
      </c>
    </row>
    <row r="3970" spans="1:16" x14ac:dyDescent="0.25">
      <c r="A3970" s="13">
        <v>3504051</v>
      </c>
      <c r="B3970" s="1">
        <v>350405119</v>
      </c>
      <c r="C3970" s="1">
        <v>23685</v>
      </c>
      <c r="D3970" s="6">
        <v>44969</v>
      </c>
      <c r="E3970" s="1">
        <v>129</v>
      </c>
      <c r="F3970" s="1" t="s">
        <v>68</v>
      </c>
      <c r="G3970" s="1" t="s">
        <v>73</v>
      </c>
      <c r="H3970" s="1" t="s">
        <v>1059</v>
      </c>
      <c r="I3970" s="1" t="s">
        <v>1108</v>
      </c>
      <c r="J3970" s="1" t="s">
        <v>1109</v>
      </c>
      <c r="K3970" s="1">
        <v>31.087265559999999</v>
      </c>
      <c r="L3970" s="1">
        <v>46.241235476500002</v>
      </c>
      <c r="M3970" s="1">
        <v>16</v>
      </c>
      <c r="N3970" s="1" t="s">
        <v>87</v>
      </c>
      <c r="O3970" s="1">
        <v>3</v>
      </c>
      <c r="P3970" t="str">
        <f>_xlfn.CONCAT( YEAR(TblOrigin[[#This Row],[ODK_DateOfSubmission]]), "-",TEXT( MONTH(TblOrigin[[#This Row],[ODK_DateOfSubmission]]),"00"))</f>
        <v>2023-02</v>
      </c>
    </row>
    <row r="3971" spans="1:16" x14ac:dyDescent="0.25">
      <c r="A3971" s="13">
        <v>3503006</v>
      </c>
      <c r="B3971" s="1">
        <v>350300619</v>
      </c>
      <c r="C3971" s="1">
        <v>21209</v>
      </c>
      <c r="D3971" s="6">
        <v>44964</v>
      </c>
      <c r="E3971" s="1">
        <v>129</v>
      </c>
      <c r="F3971" s="1" t="s">
        <v>68</v>
      </c>
      <c r="G3971" s="1" t="s">
        <v>86</v>
      </c>
      <c r="H3971" s="1" t="s">
        <v>1404</v>
      </c>
      <c r="I3971" s="1" t="s">
        <v>1406</v>
      </c>
      <c r="J3971" s="1" t="s">
        <v>1407</v>
      </c>
      <c r="K3971" s="1">
        <v>31.415689718399999</v>
      </c>
      <c r="L3971" s="1">
        <v>46.163976839100002</v>
      </c>
      <c r="M3971" s="1">
        <v>2</v>
      </c>
      <c r="N3971" s="1" t="s">
        <v>87</v>
      </c>
      <c r="O3971" s="1">
        <v>1</v>
      </c>
      <c r="P3971" t="str">
        <f>_xlfn.CONCAT( YEAR(TblOrigin[[#This Row],[ODK_DateOfSubmission]]), "-",TEXT( MONTH(TblOrigin[[#This Row],[ODK_DateOfSubmission]]),"00"))</f>
        <v>2023-02</v>
      </c>
    </row>
    <row r="3972" spans="1:16" x14ac:dyDescent="0.25">
      <c r="A3972" s="13">
        <v>3503008</v>
      </c>
      <c r="B3972" s="1">
        <v>350300819</v>
      </c>
      <c r="C3972" s="1">
        <v>9848</v>
      </c>
      <c r="D3972" s="6">
        <v>44964</v>
      </c>
      <c r="E3972" s="1">
        <v>129</v>
      </c>
      <c r="F3972" s="1" t="s">
        <v>68</v>
      </c>
      <c r="G3972" s="1" t="s">
        <v>86</v>
      </c>
      <c r="H3972" s="1" t="s">
        <v>1404</v>
      </c>
      <c r="I3972" s="1" t="s">
        <v>1478</v>
      </c>
      <c r="J3972" s="1" t="s">
        <v>1479</v>
      </c>
      <c r="K3972" s="1">
        <v>31.415756054100001</v>
      </c>
      <c r="L3972" s="1">
        <v>46.172971067500001</v>
      </c>
      <c r="M3972" s="1">
        <v>1</v>
      </c>
      <c r="N3972" s="1" t="s">
        <v>87</v>
      </c>
      <c r="O3972" s="1">
        <v>1</v>
      </c>
      <c r="P3972" t="str">
        <f>_xlfn.CONCAT( YEAR(TblOrigin[[#This Row],[ODK_DateOfSubmission]]), "-",TEXT( MONTH(TblOrigin[[#This Row],[ODK_DateOfSubmission]]),"00"))</f>
        <v>2023-02</v>
      </c>
    </row>
    <row r="3973" spans="1:16" x14ac:dyDescent="0.25">
      <c r="A3973" s="13">
        <v>3503012</v>
      </c>
      <c r="B3973" s="1">
        <v>350301219</v>
      </c>
      <c r="C3973" s="1">
        <v>10286</v>
      </c>
      <c r="D3973" s="6">
        <v>44964</v>
      </c>
      <c r="E3973" s="1">
        <v>129</v>
      </c>
      <c r="F3973" s="1" t="s">
        <v>68</v>
      </c>
      <c r="G3973" s="1" t="s">
        <v>86</v>
      </c>
      <c r="H3973" s="1" t="s">
        <v>1404</v>
      </c>
      <c r="I3973" s="1" t="s">
        <v>1405</v>
      </c>
      <c r="J3973" s="1" t="s">
        <v>1127</v>
      </c>
      <c r="K3973" s="1">
        <v>31.400419743299999</v>
      </c>
      <c r="L3973" s="1">
        <v>46.1806881535</v>
      </c>
      <c r="M3973" s="1">
        <v>3</v>
      </c>
      <c r="N3973" s="1" t="s">
        <v>87</v>
      </c>
      <c r="O3973" s="1">
        <v>1</v>
      </c>
      <c r="P3973" t="str">
        <f>_xlfn.CONCAT( YEAR(TblOrigin[[#This Row],[ODK_DateOfSubmission]]), "-",TEXT( MONTH(TblOrigin[[#This Row],[ODK_DateOfSubmission]]),"00"))</f>
        <v>2023-02</v>
      </c>
    </row>
    <row r="3974" spans="1:16" x14ac:dyDescent="0.25">
      <c r="A3974" s="13">
        <v>3504050</v>
      </c>
      <c r="B3974" s="1">
        <v>350405019</v>
      </c>
      <c r="C3974" s="1">
        <v>25760</v>
      </c>
      <c r="D3974" s="6">
        <v>44970</v>
      </c>
      <c r="E3974" s="1">
        <v>129</v>
      </c>
      <c r="F3974" s="1" t="s">
        <v>68</v>
      </c>
      <c r="G3974" s="1" t="s">
        <v>73</v>
      </c>
      <c r="H3974" s="1" t="s">
        <v>1059</v>
      </c>
      <c r="I3974" s="1" t="s">
        <v>1533</v>
      </c>
      <c r="J3974" s="1" t="s">
        <v>1534</v>
      </c>
      <c r="K3974" s="1">
        <v>30.981975211000002</v>
      </c>
      <c r="L3974" s="1">
        <v>46.3081693265</v>
      </c>
      <c r="M3974" s="1">
        <v>5</v>
      </c>
      <c r="N3974" s="1" t="s">
        <v>87</v>
      </c>
      <c r="O3974" s="1">
        <v>5</v>
      </c>
      <c r="P3974" t="str">
        <f>_xlfn.CONCAT( YEAR(TblOrigin[[#This Row],[ODK_DateOfSubmission]]), "-",TEXT( MONTH(TblOrigin[[#This Row],[ODK_DateOfSubmission]]),"00"))</f>
        <v>2023-02</v>
      </c>
    </row>
    <row r="3975" spans="1:16" x14ac:dyDescent="0.25">
      <c r="A3975" s="13">
        <v>3502012</v>
      </c>
      <c r="B3975" s="1">
        <v>350201219</v>
      </c>
      <c r="C3975" s="1">
        <v>33800</v>
      </c>
      <c r="D3975" s="6">
        <v>44983</v>
      </c>
      <c r="E3975" s="1">
        <v>129</v>
      </c>
      <c r="F3975" s="1" t="s">
        <v>68</v>
      </c>
      <c r="G3975" s="1" t="s">
        <v>81</v>
      </c>
      <c r="H3975" s="1" t="s">
        <v>1048</v>
      </c>
      <c r="I3975" s="1" t="s">
        <v>1337</v>
      </c>
      <c r="J3975" s="1" t="s">
        <v>1338</v>
      </c>
      <c r="K3975" s="1">
        <v>31.541273</v>
      </c>
      <c r="L3975" s="1">
        <v>46.125217999999997</v>
      </c>
      <c r="M3975" s="1">
        <v>5</v>
      </c>
      <c r="N3975" s="1" t="s">
        <v>87</v>
      </c>
      <c r="O3975" s="1">
        <v>2</v>
      </c>
      <c r="P3975" t="str">
        <f>_xlfn.CONCAT( YEAR(TblOrigin[[#This Row],[ODK_DateOfSubmission]]), "-",TEXT( MONTH(TblOrigin[[#This Row],[ODK_DateOfSubmission]]),"00"))</f>
        <v>2023-02</v>
      </c>
    </row>
    <row r="3976" spans="1:16" x14ac:dyDescent="0.25">
      <c r="A3976" s="13">
        <v>3502015</v>
      </c>
      <c r="B3976" s="1">
        <v>350201519</v>
      </c>
      <c r="C3976" s="1">
        <v>33803</v>
      </c>
      <c r="D3976" s="6">
        <v>44983</v>
      </c>
      <c r="E3976" s="1">
        <v>129</v>
      </c>
      <c r="F3976" s="1" t="s">
        <v>68</v>
      </c>
      <c r="G3976" s="1" t="s">
        <v>81</v>
      </c>
      <c r="H3976" s="1" t="s">
        <v>1048</v>
      </c>
      <c r="I3976" s="1" t="s">
        <v>1531</v>
      </c>
      <c r="J3976" s="1" t="s">
        <v>1532</v>
      </c>
      <c r="K3976" s="1">
        <v>31.543367</v>
      </c>
      <c r="L3976" s="1">
        <v>46.119889000000001</v>
      </c>
      <c r="M3976" s="1">
        <v>4</v>
      </c>
      <c r="N3976" s="1" t="s">
        <v>87</v>
      </c>
      <c r="O3976" s="1">
        <v>2</v>
      </c>
      <c r="P3976" t="str">
        <f>_xlfn.CONCAT( YEAR(TblOrigin[[#This Row],[ODK_DateOfSubmission]]), "-",TEXT( MONTH(TblOrigin[[#This Row],[ODK_DateOfSubmission]]),"00"))</f>
        <v>2023-02</v>
      </c>
    </row>
    <row r="3977" spans="1:16" x14ac:dyDescent="0.25">
      <c r="A3977" s="13">
        <v>3502016</v>
      </c>
      <c r="B3977" s="1">
        <v>350201619</v>
      </c>
      <c r="C3977" s="1">
        <v>34162</v>
      </c>
      <c r="D3977" s="6">
        <v>44984</v>
      </c>
      <c r="E3977" s="1">
        <v>129</v>
      </c>
      <c r="F3977" s="1" t="s">
        <v>68</v>
      </c>
      <c r="G3977" s="1" t="s">
        <v>81</v>
      </c>
      <c r="H3977" s="1" t="s">
        <v>1047</v>
      </c>
      <c r="I3977" s="1" t="s">
        <v>1440</v>
      </c>
      <c r="J3977" s="1" t="s">
        <v>1441</v>
      </c>
      <c r="K3977" s="1">
        <v>31.735530000000001</v>
      </c>
      <c r="L3977" s="1">
        <v>46.112045999999999</v>
      </c>
      <c r="M3977" s="1">
        <v>17</v>
      </c>
      <c r="N3977" s="1" t="s">
        <v>87</v>
      </c>
      <c r="O3977" s="1">
        <v>3</v>
      </c>
      <c r="P3977" t="str">
        <f>_xlfn.CONCAT( YEAR(TblOrigin[[#This Row],[ODK_DateOfSubmission]]), "-",TEXT( MONTH(TblOrigin[[#This Row],[ODK_DateOfSubmission]]),"00"))</f>
        <v>2023-02</v>
      </c>
    </row>
    <row r="3978" spans="1:16" x14ac:dyDescent="0.25">
      <c r="A3978" s="13">
        <v>3504001</v>
      </c>
      <c r="B3978" s="1">
        <v>350400119</v>
      </c>
      <c r="C3978" s="1">
        <v>24494</v>
      </c>
      <c r="D3978" s="6">
        <v>44970</v>
      </c>
      <c r="E3978" s="1">
        <v>129</v>
      </c>
      <c r="F3978" s="1" t="s">
        <v>68</v>
      </c>
      <c r="G3978" s="1" t="s">
        <v>73</v>
      </c>
      <c r="H3978" s="1" t="s">
        <v>1059</v>
      </c>
      <c r="I3978" s="1" t="s">
        <v>1060</v>
      </c>
      <c r="J3978" s="1" t="s">
        <v>1061</v>
      </c>
      <c r="K3978" s="1">
        <v>31.027710880499999</v>
      </c>
      <c r="L3978" s="1">
        <v>46.218214741200001</v>
      </c>
      <c r="M3978" s="1">
        <v>45</v>
      </c>
      <c r="N3978" s="1" t="s">
        <v>87</v>
      </c>
      <c r="O3978" s="1">
        <v>15</v>
      </c>
      <c r="P3978" t="str">
        <f>_xlfn.CONCAT( YEAR(TblOrigin[[#This Row],[ODK_DateOfSubmission]]), "-",TEXT( MONTH(TblOrigin[[#This Row],[ODK_DateOfSubmission]]),"00"))</f>
        <v>2023-02</v>
      </c>
    </row>
    <row r="3979" spans="1:16" x14ac:dyDescent="0.25">
      <c r="A3979" s="13">
        <v>3504002</v>
      </c>
      <c r="B3979" s="1">
        <v>350400219</v>
      </c>
      <c r="C3979" s="1">
        <v>25529</v>
      </c>
      <c r="D3979" s="6">
        <v>44986</v>
      </c>
      <c r="E3979" s="1">
        <v>129</v>
      </c>
      <c r="F3979" s="1" t="s">
        <v>68</v>
      </c>
      <c r="G3979" s="1" t="s">
        <v>73</v>
      </c>
      <c r="H3979" s="1" t="s">
        <v>1059</v>
      </c>
      <c r="I3979" s="1" t="s">
        <v>1062</v>
      </c>
      <c r="J3979" s="1" t="s">
        <v>1063</v>
      </c>
      <c r="K3979" s="1">
        <v>31.033167288000001</v>
      </c>
      <c r="L3979" s="1">
        <v>46.273891712999998</v>
      </c>
      <c r="M3979" s="1">
        <v>9</v>
      </c>
      <c r="N3979" s="1" t="s">
        <v>87</v>
      </c>
      <c r="O3979" s="1">
        <v>5</v>
      </c>
      <c r="P3979" t="str">
        <f>_xlfn.CONCAT( YEAR(TblOrigin[[#This Row],[ODK_DateOfSubmission]]), "-",TEXT( MONTH(TblOrigin[[#This Row],[ODK_DateOfSubmission]]),"00"))</f>
        <v>2023-03</v>
      </c>
    </row>
    <row r="3980" spans="1:16" x14ac:dyDescent="0.25">
      <c r="A3980" s="13">
        <v>3504052</v>
      </c>
      <c r="B3980" s="1">
        <v>350405219</v>
      </c>
      <c r="C3980" s="1">
        <v>9113</v>
      </c>
      <c r="D3980" s="6">
        <v>44969</v>
      </c>
      <c r="E3980" s="1">
        <v>129</v>
      </c>
      <c r="F3980" s="1" t="s">
        <v>68</v>
      </c>
      <c r="G3980" s="1" t="s">
        <v>73</v>
      </c>
      <c r="H3980" s="1" t="s">
        <v>1059</v>
      </c>
      <c r="I3980" s="1" t="s">
        <v>1102</v>
      </c>
      <c r="J3980" s="1" t="s">
        <v>1436</v>
      </c>
      <c r="K3980" s="1">
        <v>31.060153968000002</v>
      </c>
      <c r="L3980" s="1">
        <v>46.243325555299997</v>
      </c>
      <c r="M3980" s="1">
        <v>5</v>
      </c>
      <c r="N3980" s="1" t="s">
        <v>87</v>
      </c>
      <c r="O3980" s="1">
        <v>2</v>
      </c>
      <c r="P3980" t="str">
        <f>_xlfn.CONCAT( YEAR(TblOrigin[[#This Row],[ODK_DateOfSubmission]]), "-",TEXT( MONTH(TblOrigin[[#This Row],[ODK_DateOfSubmission]]),"00"))</f>
        <v>2023-02</v>
      </c>
    </row>
    <row r="3981" spans="1:16" x14ac:dyDescent="0.25">
      <c r="A3981" s="13">
        <v>3504007</v>
      </c>
      <c r="B3981" s="1">
        <v>350400719</v>
      </c>
      <c r="C3981" s="1">
        <v>25525</v>
      </c>
      <c r="D3981" s="6">
        <v>44982</v>
      </c>
      <c r="E3981" s="1">
        <v>129</v>
      </c>
      <c r="F3981" s="1" t="s">
        <v>68</v>
      </c>
      <c r="G3981" s="1" t="s">
        <v>73</v>
      </c>
      <c r="H3981" s="1" t="s">
        <v>1059</v>
      </c>
      <c r="I3981" s="1" t="s">
        <v>1064</v>
      </c>
      <c r="J3981" s="1" t="s">
        <v>1065</v>
      </c>
      <c r="K3981" s="1">
        <v>31.027024004299999</v>
      </c>
      <c r="L3981" s="1">
        <v>46.241676675500003</v>
      </c>
      <c r="M3981" s="1">
        <v>40</v>
      </c>
      <c r="N3981" s="1" t="s">
        <v>87</v>
      </c>
      <c r="O3981" s="1">
        <v>4</v>
      </c>
      <c r="P3981" t="str">
        <f>_xlfn.CONCAT( YEAR(TblOrigin[[#This Row],[ODK_DateOfSubmission]]), "-",TEXT( MONTH(TblOrigin[[#This Row],[ODK_DateOfSubmission]]),"00"))</f>
        <v>2023-02</v>
      </c>
    </row>
    <row r="3982" spans="1:16" x14ac:dyDescent="0.25">
      <c r="A3982" s="13">
        <v>3504010</v>
      </c>
      <c r="B3982" s="1">
        <v>350401019</v>
      </c>
      <c r="C3982" s="1">
        <v>24740</v>
      </c>
      <c r="D3982" s="6">
        <v>44970</v>
      </c>
      <c r="E3982" s="1">
        <v>129</v>
      </c>
      <c r="F3982" s="1" t="s">
        <v>68</v>
      </c>
      <c r="G3982" s="1" t="s">
        <v>73</v>
      </c>
      <c r="H3982" s="1" t="s">
        <v>1059</v>
      </c>
      <c r="I3982" s="1" t="s">
        <v>1353</v>
      </c>
      <c r="J3982" s="1" t="s">
        <v>1354</v>
      </c>
      <c r="K3982" s="1">
        <v>31.038505004899999</v>
      </c>
      <c r="L3982" s="1">
        <v>46.242960423</v>
      </c>
      <c r="M3982" s="1">
        <v>3</v>
      </c>
      <c r="N3982" s="1" t="s">
        <v>87</v>
      </c>
      <c r="O3982" s="1">
        <v>3</v>
      </c>
      <c r="P3982" t="str">
        <f>_xlfn.CONCAT( YEAR(TblOrigin[[#This Row],[ODK_DateOfSubmission]]), "-",TEXT( MONTH(TblOrigin[[#This Row],[ODK_DateOfSubmission]]),"00"))</f>
        <v>2023-02</v>
      </c>
    </row>
    <row r="3983" spans="1:16" x14ac:dyDescent="0.25">
      <c r="A3983" s="13">
        <v>3504011</v>
      </c>
      <c r="B3983" s="1">
        <v>350401119</v>
      </c>
      <c r="C3983" s="1">
        <v>10260</v>
      </c>
      <c r="D3983" s="6">
        <v>44991</v>
      </c>
      <c r="E3983" s="1">
        <v>129</v>
      </c>
      <c r="F3983" s="1" t="s">
        <v>68</v>
      </c>
      <c r="G3983" s="1" t="s">
        <v>73</v>
      </c>
      <c r="H3983" s="1" t="s">
        <v>1059</v>
      </c>
      <c r="I3983" s="1" t="s">
        <v>1066</v>
      </c>
      <c r="J3983" s="1" t="s">
        <v>1067</v>
      </c>
      <c r="K3983" s="1">
        <v>31.0087376</v>
      </c>
      <c r="L3983" s="1">
        <v>46.284794599999998</v>
      </c>
      <c r="M3983" s="1">
        <v>680</v>
      </c>
      <c r="N3983" s="1" t="s">
        <v>87</v>
      </c>
      <c r="O3983" s="1">
        <v>40</v>
      </c>
      <c r="P3983" t="str">
        <f>_xlfn.CONCAT( YEAR(TblOrigin[[#This Row],[ODK_DateOfSubmission]]), "-",TEXT( MONTH(TblOrigin[[#This Row],[ODK_DateOfSubmission]]),"00"))</f>
        <v>2023-03</v>
      </c>
    </row>
    <row r="3984" spans="1:16" x14ac:dyDescent="0.25">
      <c r="A3984" s="13">
        <v>3504015</v>
      </c>
      <c r="B3984" s="1">
        <v>350401519</v>
      </c>
      <c r="C3984" s="1">
        <v>10272</v>
      </c>
      <c r="D3984" s="6">
        <v>44972</v>
      </c>
      <c r="E3984" s="1">
        <v>129</v>
      </c>
      <c r="F3984" s="1" t="s">
        <v>68</v>
      </c>
      <c r="G3984" s="1" t="s">
        <v>73</v>
      </c>
      <c r="H3984" s="1" t="s">
        <v>1059</v>
      </c>
      <c r="I3984" s="1" t="s">
        <v>1072</v>
      </c>
      <c r="J3984" s="1" t="s">
        <v>1073</v>
      </c>
      <c r="K3984" s="1">
        <v>31.034963944600001</v>
      </c>
      <c r="L3984" s="1">
        <v>46.242300951700003</v>
      </c>
      <c r="M3984" s="1">
        <v>3</v>
      </c>
      <c r="N3984" s="1" t="s">
        <v>87</v>
      </c>
      <c r="O3984" s="1">
        <v>3</v>
      </c>
      <c r="P3984" t="str">
        <f>_xlfn.CONCAT( YEAR(TblOrigin[[#This Row],[ODK_DateOfSubmission]]), "-",TEXT( MONTH(TblOrigin[[#This Row],[ODK_DateOfSubmission]]),"00"))</f>
        <v>2023-02</v>
      </c>
    </row>
    <row r="3985" spans="1:16" x14ac:dyDescent="0.25">
      <c r="A3985" s="13">
        <v>3504012</v>
      </c>
      <c r="B3985" s="1">
        <v>350401219</v>
      </c>
      <c r="C3985" s="1">
        <v>24540</v>
      </c>
      <c r="D3985" s="6">
        <v>44952</v>
      </c>
      <c r="E3985" s="1">
        <v>129</v>
      </c>
      <c r="F3985" s="1" t="s">
        <v>68</v>
      </c>
      <c r="G3985" s="1" t="s">
        <v>73</v>
      </c>
      <c r="H3985" s="1" t="s">
        <v>1059</v>
      </c>
      <c r="I3985" s="1" t="s">
        <v>1482</v>
      </c>
      <c r="J3985" s="1" t="s">
        <v>1483</v>
      </c>
      <c r="K3985" s="1">
        <v>31.052442887600002</v>
      </c>
      <c r="L3985" s="1">
        <v>46.236798131699999</v>
      </c>
      <c r="M3985" s="1">
        <v>6</v>
      </c>
      <c r="N3985" s="1" t="s">
        <v>87</v>
      </c>
      <c r="O3985" s="1">
        <v>2</v>
      </c>
      <c r="P3985" t="str">
        <f>_xlfn.CONCAT( YEAR(TblOrigin[[#This Row],[ODK_DateOfSubmission]]), "-",TEXT( MONTH(TblOrigin[[#This Row],[ODK_DateOfSubmission]]),"00"))</f>
        <v>2023-01</v>
      </c>
    </row>
    <row r="3986" spans="1:16" x14ac:dyDescent="0.25">
      <c r="A3986" s="13">
        <v>3504014</v>
      </c>
      <c r="B3986" s="1">
        <v>350401419</v>
      </c>
      <c r="C3986" s="1">
        <v>10254</v>
      </c>
      <c r="D3986" s="6">
        <v>44969</v>
      </c>
      <c r="E3986" s="1">
        <v>129</v>
      </c>
      <c r="F3986" s="1" t="s">
        <v>68</v>
      </c>
      <c r="G3986" s="1" t="s">
        <v>73</v>
      </c>
      <c r="H3986" s="1" t="s">
        <v>1059</v>
      </c>
      <c r="I3986" s="1" t="s">
        <v>1070</v>
      </c>
      <c r="J3986" s="1" t="s">
        <v>1071</v>
      </c>
      <c r="K3986" s="1">
        <v>31.044867277600002</v>
      </c>
      <c r="L3986" s="1">
        <v>46.259297235299996</v>
      </c>
      <c r="M3986" s="1">
        <v>30</v>
      </c>
      <c r="N3986" s="1" t="s">
        <v>94</v>
      </c>
      <c r="O3986" s="1">
        <v>10</v>
      </c>
      <c r="P3986" t="str">
        <f>_xlfn.CONCAT( YEAR(TblOrigin[[#This Row],[ODK_DateOfSubmission]]), "-",TEXT( MONTH(TblOrigin[[#This Row],[ODK_DateOfSubmission]]),"00"))</f>
        <v>2023-02</v>
      </c>
    </row>
    <row r="3987" spans="1:16" x14ac:dyDescent="0.25">
      <c r="A3987" s="13">
        <v>3504051</v>
      </c>
      <c r="B3987" s="1">
        <v>350405119</v>
      </c>
      <c r="C3987" s="1">
        <v>23685</v>
      </c>
      <c r="D3987" s="6">
        <v>44969</v>
      </c>
      <c r="E3987" s="1">
        <v>129</v>
      </c>
      <c r="F3987" s="1" t="s">
        <v>68</v>
      </c>
      <c r="G3987" s="1" t="s">
        <v>73</v>
      </c>
      <c r="H3987" s="1" t="s">
        <v>1059</v>
      </c>
      <c r="I3987" s="1" t="s">
        <v>1108</v>
      </c>
      <c r="J3987" s="1" t="s">
        <v>1109</v>
      </c>
      <c r="K3987" s="1">
        <v>31.087265559999999</v>
      </c>
      <c r="L3987" s="1">
        <v>46.241235476500002</v>
      </c>
      <c r="M3987" s="1">
        <v>16</v>
      </c>
      <c r="N3987" s="1" t="s">
        <v>94</v>
      </c>
      <c r="O3987" s="1">
        <v>6</v>
      </c>
      <c r="P3987" t="str">
        <f>_xlfn.CONCAT( YEAR(TblOrigin[[#This Row],[ODK_DateOfSubmission]]), "-",TEXT( MONTH(TblOrigin[[#This Row],[ODK_DateOfSubmission]]),"00"))</f>
        <v>2023-02</v>
      </c>
    </row>
    <row r="3988" spans="1:16" x14ac:dyDescent="0.25">
      <c r="A3988" s="13">
        <v>3504029</v>
      </c>
      <c r="B3988" s="1">
        <v>350402919</v>
      </c>
      <c r="C3988" s="1">
        <v>10301</v>
      </c>
      <c r="D3988" s="6">
        <v>44990</v>
      </c>
      <c r="E3988" s="1">
        <v>129</v>
      </c>
      <c r="F3988" s="1" t="s">
        <v>68</v>
      </c>
      <c r="G3988" s="1" t="s">
        <v>73</v>
      </c>
      <c r="H3988" s="1" t="s">
        <v>1059</v>
      </c>
      <c r="I3988" s="1" t="s">
        <v>1089</v>
      </c>
      <c r="J3988" s="1" t="s">
        <v>1090</v>
      </c>
      <c r="K3988" s="1">
        <v>31.069166239000001</v>
      </c>
      <c r="L3988" s="1">
        <v>46.283791055999998</v>
      </c>
      <c r="M3988" s="1">
        <v>30</v>
      </c>
      <c r="N3988" s="1" t="s">
        <v>94</v>
      </c>
      <c r="O3988" s="1">
        <v>11</v>
      </c>
      <c r="P3988" t="str">
        <f>_xlfn.CONCAT( YEAR(TblOrigin[[#This Row],[ODK_DateOfSubmission]]), "-",TEXT( MONTH(TblOrigin[[#This Row],[ODK_DateOfSubmission]]),"00"))</f>
        <v>2023-03</v>
      </c>
    </row>
    <row r="3989" spans="1:16" x14ac:dyDescent="0.25">
      <c r="A3989" s="13">
        <v>3504021</v>
      </c>
      <c r="B3989" s="1">
        <v>350402119</v>
      </c>
      <c r="C3989" s="1">
        <v>10335</v>
      </c>
      <c r="D3989" s="6">
        <v>44991</v>
      </c>
      <c r="E3989" s="1">
        <v>129</v>
      </c>
      <c r="F3989" s="1" t="s">
        <v>68</v>
      </c>
      <c r="G3989" s="1" t="s">
        <v>73</v>
      </c>
      <c r="H3989" s="1" t="s">
        <v>1059</v>
      </c>
      <c r="I3989" s="1" t="s">
        <v>1078</v>
      </c>
      <c r="J3989" s="1" t="s">
        <v>1079</v>
      </c>
      <c r="K3989" s="1">
        <v>31.0506383486</v>
      </c>
      <c r="L3989" s="1">
        <v>46.269343302599999</v>
      </c>
      <c r="M3989" s="1">
        <v>16</v>
      </c>
      <c r="N3989" s="1" t="s">
        <v>94</v>
      </c>
      <c r="O3989" s="1">
        <v>6</v>
      </c>
      <c r="P3989" t="str">
        <f>_xlfn.CONCAT( YEAR(TblOrigin[[#This Row],[ODK_DateOfSubmission]]), "-",TEXT( MONTH(TblOrigin[[#This Row],[ODK_DateOfSubmission]]),"00"))</f>
        <v>2023-03</v>
      </c>
    </row>
    <row r="3990" spans="1:16" x14ac:dyDescent="0.25">
      <c r="A3990" s="13">
        <v>3504019</v>
      </c>
      <c r="B3990" s="1">
        <v>350401919</v>
      </c>
      <c r="C3990" s="1">
        <v>9470</v>
      </c>
      <c r="D3990" s="6">
        <v>44972</v>
      </c>
      <c r="E3990" s="1">
        <v>129</v>
      </c>
      <c r="F3990" s="1" t="s">
        <v>68</v>
      </c>
      <c r="G3990" s="1" t="s">
        <v>73</v>
      </c>
      <c r="H3990" s="1" t="s">
        <v>1059</v>
      </c>
      <c r="I3990" s="1" t="s">
        <v>1076</v>
      </c>
      <c r="J3990" s="1" t="s">
        <v>1077</v>
      </c>
      <c r="K3990" s="1">
        <v>31.0569626851</v>
      </c>
      <c r="L3990" s="1">
        <v>46.266143804899997</v>
      </c>
      <c r="M3990" s="1">
        <v>13</v>
      </c>
      <c r="N3990" s="1" t="s">
        <v>94</v>
      </c>
      <c r="O3990" s="1">
        <v>4</v>
      </c>
      <c r="P3990" t="str">
        <f>_xlfn.CONCAT( YEAR(TblOrigin[[#This Row],[ODK_DateOfSubmission]]), "-",TEXT( MONTH(TblOrigin[[#This Row],[ODK_DateOfSubmission]]),"00"))</f>
        <v>2023-02</v>
      </c>
    </row>
    <row r="3991" spans="1:16" x14ac:dyDescent="0.25">
      <c r="A3991" s="13">
        <v>3504030</v>
      </c>
      <c r="B3991" s="1">
        <v>350403019</v>
      </c>
      <c r="C3991" s="1">
        <v>24746</v>
      </c>
      <c r="D3991" s="6">
        <v>44969</v>
      </c>
      <c r="E3991" s="1">
        <v>129</v>
      </c>
      <c r="F3991" s="1" t="s">
        <v>68</v>
      </c>
      <c r="G3991" s="1" t="s">
        <v>73</v>
      </c>
      <c r="H3991" s="1" t="s">
        <v>1059</v>
      </c>
      <c r="I3991" s="1" t="s">
        <v>1489</v>
      </c>
      <c r="J3991" s="1" t="s">
        <v>463</v>
      </c>
      <c r="K3991" s="1">
        <v>31.042946248900002</v>
      </c>
      <c r="L3991" s="1">
        <v>46.274699394599999</v>
      </c>
      <c r="M3991" s="1">
        <v>1</v>
      </c>
      <c r="N3991" s="1" t="s">
        <v>94</v>
      </c>
      <c r="O3991" s="1">
        <v>1</v>
      </c>
      <c r="P3991" t="str">
        <f>_xlfn.CONCAT( YEAR(TblOrigin[[#This Row],[ODK_DateOfSubmission]]), "-",TEXT( MONTH(TblOrigin[[#This Row],[ODK_DateOfSubmission]]),"00"))</f>
        <v>2023-02</v>
      </c>
    </row>
    <row r="3992" spans="1:16" x14ac:dyDescent="0.25">
      <c r="A3992" s="13">
        <v>3504031</v>
      </c>
      <c r="B3992" s="1">
        <v>350403119</v>
      </c>
      <c r="C3992" s="1">
        <v>21208</v>
      </c>
      <c r="D3992" s="6">
        <v>44990</v>
      </c>
      <c r="E3992" s="1">
        <v>129</v>
      </c>
      <c r="F3992" s="1" t="s">
        <v>68</v>
      </c>
      <c r="G3992" s="1" t="s">
        <v>73</v>
      </c>
      <c r="H3992" s="1" t="s">
        <v>1059</v>
      </c>
      <c r="I3992" s="1" t="s">
        <v>1091</v>
      </c>
      <c r="J3992" s="1" t="s">
        <v>380</v>
      </c>
      <c r="K3992" s="1">
        <v>31.067779245299999</v>
      </c>
      <c r="L3992" s="1">
        <v>46.249674558199999</v>
      </c>
      <c r="M3992" s="1">
        <v>39</v>
      </c>
      <c r="N3992" s="1" t="s">
        <v>94</v>
      </c>
      <c r="O3992" s="1">
        <v>7</v>
      </c>
      <c r="P3992" t="str">
        <f>_xlfn.CONCAT( YEAR(TblOrigin[[#This Row],[ODK_DateOfSubmission]]), "-",TEXT( MONTH(TblOrigin[[#This Row],[ODK_DateOfSubmission]]),"00"))</f>
        <v>2023-03</v>
      </c>
    </row>
    <row r="3993" spans="1:16" x14ac:dyDescent="0.25">
      <c r="A3993" s="13">
        <v>3504041</v>
      </c>
      <c r="B3993" s="1">
        <v>350404119</v>
      </c>
      <c r="C3993" s="1">
        <v>25533</v>
      </c>
      <c r="D3993" s="6">
        <v>44972</v>
      </c>
      <c r="E3993" s="1">
        <v>129</v>
      </c>
      <c r="F3993" s="1" t="s">
        <v>68</v>
      </c>
      <c r="G3993" s="1" t="s">
        <v>73</v>
      </c>
      <c r="H3993" s="1" t="s">
        <v>1059</v>
      </c>
      <c r="I3993" s="1" t="s">
        <v>1098</v>
      </c>
      <c r="J3993" s="1" t="s">
        <v>1099</v>
      </c>
      <c r="K3993" s="1">
        <v>31.080862144499999</v>
      </c>
      <c r="L3993" s="1">
        <v>46.240087203599998</v>
      </c>
      <c r="M3993" s="1">
        <v>124</v>
      </c>
      <c r="N3993" s="1" t="s">
        <v>94</v>
      </c>
      <c r="O3993" s="1">
        <v>33</v>
      </c>
      <c r="P3993" t="str">
        <f>_xlfn.CONCAT( YEAR(TblOrigin[[#This Row],[ODK_DateOfSubmission]]), "-",TEXT( MONTH(TblOrigin[[#This Row],[ODK_DateOfSubmission]]),"00"))</f>
        <v>2023-02</v>
      </c>
    </row>
    <row r="3994" spans="1:16" x14ac:dyDescent="0.25">
      <c r="A3994" s="13">
        <v>3504045</v>
      </c>
      <c r="B3994" s="1">
        <v>350404519</v>
      </c>
      <c r="C3994" s="1">
        <v>22344</v>
      </c>
      <c r="D3994" s="6">
        <v>44969</v>
      </c>
      <c r="E3994" s="1">
        <v>129</v>
      </c>
      <c r="F3994" s="1" t="s">
        <v>68</v>
      </c>
      <c r="G3994" s="1" t="s">
        <v>73</v>
      </c>
      <c r="H3994" s="1" t="s">
        <v>1059</v>
      </c>
      <c r="I3994" s="1" t="s">
        <v>1408</v>
      </c>
      <c r="J3994" s="1" t="s">
        <v>1409</v>
      </c>
      <c r="K3994" s="1">
        <v>31.048519000500001</v>
      </c>
      <c r="L3994" s="1">
        <v>46.257282930099997</v>
      </c>
      <c r="M3994" s="1">
        <v>7</v>
      </c>
      <c r="N3994" s="1" t="s">
        <v>94</v>
      </c>
      <c r="O3994" s="1">
        <v>2</v>
      </c>
      <c r="P3994" t="str">
        <f>_xlfn.CONCAT( YEAR(TblOrigin[[#This Row],[ODK_DateOfSubmission]]), "-",TEXT( MONTH(TblOrigin[[#This Row],[ODK_DateOfSubmission]]),"00"))</f>
        <v>2023-02</v>
      </c>
    </row>
    <row r="3995" spans="1:16" x14ac:dyDescent="0.25">
      <c r="A3995" s="13">
        <v>3504042</v>
      </c>
      <c r="B3995" s="1">
        <v>350404219</v>
      </c>
      <c r="C3995" s="1">
        <v>10263</v>
      </c>
      <c r="D3995" s="6">
        <v>44990</v>
      </c>
      <c r="E3995" s="1">
        <v>129</v>
      </c>
      <c r="F3995" s="1" t="s">
        <v>68</v>
      </c>
      <c r="G3995" s="1" t="s">
        <v>73</v>
      </c>
      <c r="H3995" s="1" t="s">
        <v>1059</v>
      </c>
      <c r="I3995" s="1" t="s">
        <v>1100</v>
      </c>
      <c r="J3995" s="1" t="s">
        <v>1101</v>
      </c>
      <c r="K3995" s="1">
        <v>31.0802066016</v>
      </c>
      <c r="L3995" s="1">
        <v>46.235693895300003</v>
      </c>
      <c r="M3995" s="1">
        <v>30</v>
      </c>
      <c r="N3995" s="1" t="s">
        <v>94</v>
      </c>
      <c r="O3995" s="1">
        <v>15</v>
      </c>
      <c r="P3995" t="str">
        <f>_xlfn.CONCAT( YEAR(TblOrigin[[#This Row],[ODK_DateOfSubmission]]), "-",TEXT( MONTH(TblOrigin[[#This Row],[ODK_DateOfSubmission]]),"00"))</f>
        <v>2023-03</v>
      </c>
    </row>
    <row r="3996" spans="1:16" x14ac:dyDescent="0.25">
      <c r="A3996" s="13">
        <v>3505013</v>
      </c>
      <c r="B3996" s="1">
        <v>350501319</v>
      </c>
      <c r="C3996" s="1">
        <v>33809</v>
      </c>
      <c r="D3996" s="6">
        <v>44991</v>
      </c>
      <c r="E3996" s="1">
        <v>129</v>
      </c>
      <c r="F3996" s="1" t="s">
        <v>68</v>
      </c>
      <c r="G3996" s="1" t="s">
        <v>77</v>
      </c>
      <c r="H3996" s="1" t="s">
        <v>1119</v>
      </c>
      <c r="I3996" s="1" t="s">
        <v>1342</v>
      </c>
      <c r="J3996" s="1" t="s">
        <v>232</v>
      </c>
      <c r="K3996" s="1">
        <v>30.914428999999998</v>
      </c>
      <c r="L3996" s="1">
        <v>46.47878</v>
      </c>
      <c r="M3996" s="1">
        <v>21</v>
      </c>
      <c r="N3996" s="1" t="s">
        <v>94</v>
      </c>
      <c r="O3996" s="1">
        <v>5</v>
      </c>
      <c r="P3996" t="str">
        <f>_xlfn.CONCAT( YEAR(TblOrigin[[#This Row],[ODK_DateOfSubmission]]), "-",TEXT( MONTH(TblOrigin[[#This Row],[ODK_DateOfSubmission]]),"00"))</f>
        <v>2023-03</v>
      </c>
    </row>
    <row r="3997" spans="1:16" x14ac:dyDescent="0.25">
      <c r="A3997" s="13">
        <v>3504046</v>
      </c>
      <c r="B3997" s="1">
        <v>350404619</v>
      </c>
      <c r="C3997" s="1">
        <v>10269</v>
      </c>
      <c r="D3997" s="6">
        <v>44986</v>
      </c>
      <c r="E3997" s="1">
        <v>129</v>
      </c>
      <c r="F3997" s="1" t="s">
        <v>68</v>
      </c>
      <c r="G3997" s="1" t="s">
        <v>73</v>
      </c>
      <c r="H3997" s="1" t="s">
        <v>1102</v>
      </c>
      <c r="I3997" s="1" t="s">
        <v>1103</v>
      </c>
      <c r="J3997" s="1" t="s">
        <v>1104</v>
      </c>
      <c r="K3997" s="1">
        <v>31.041901284200001</v>
      </c>
      <c r="L3997" s="1">
        <v>46.3069539022</v>
      </c>
      <c r="M3997" s="1">
        <v>41</v>
      </c>
      <c r="N3997" s="1" t="s">
        <v>94</v>
      </c>
      <c r="O3997" s="1">
        <v>15</v>
      </c>
      <c r="P3997" t="str">
        <f>_xlfn.CONCAT( YEAR(TblOrigin[[#This Row],[ODK_DateOfSubmission]]), "-",TEXT( MONTH(TblOrigin[[#This Row],[ODK_DateOfSubmission]]),"00"))</f>
        <v>2023-03</v>
      </c>
    </row>
    <row r="3998" spans="1:16" x14ac:dyDescent="0.25">
      <c r="A3998" s="13">
        <v>3504057</v>
      </c>
      <c r="B3998" s="1">
        <v>350405719</v>
      </c>
      <c r="C3998" s="1">
        <v>33806</v>
      </c>
      <c r="D3998" s="6">
        <v>44982</v>
      </c>
      <c r="E3998" s="1">
        <v>129</v>
      </c>
      <c r="F3998" s="1" t="s">
        <v>68</v>
      </c>
      <c r="G3998" s="1" t="s">
        <v>73</v>
      </c>
      <c r="H3998" s="1" t="s">
        <v>1105</v>
      </c>
      <c r="I3998" s="1" t="s">
        <v>1435</v>
      </c>
      <c r="J3998" s="1" t="s">
        <v>1127</v>
      </c>
      <c r="K3998" s="1">
        <v>31.134141</v>
      </c>
      <c r="L3998" s="1">
        <v>46.437801999999998</v>
      </c>
      <c r="M3998" s="1">
        <v>4</v>
      </c>
      <c r="N3998" s="1" t="s">
        <v>94</v>
      </c>
      <c r="O3998" s="1">
        <v>2</v>
      </c>
      <c r="P3998" t="str">
        <f>_xlfn.CONCAT( YEAR(TblOrigin[[#This Row],[ODK_DateOfSubmission]]), "-",TEXT( MONTH(TblOrigin[[#This Row],[ODK_DateOfSubmission]]),"00"))</f>
        <v>2023-02</v>
      </c>
    </row>
    <row r="3999" spans="1:16" x14ac:dyDescent="0.25">
      <c r="A3999" s="13">
        <v>3504019</v>
      </c>
      <c r="B3999" s="1">
        <v>350401919</v>
      </c>
      <c r="C3999" s="1">
        <v>9470</v>
      </c>
      <c r="D3999" s="6">
        <v>44972</v>
      </c>
      <c r="E3999" s="1">
        <v>129</v>
      </c>
      <c r="F3999" s="1" t="s">
        <v>68</v>
      </c>
      <c r="G3999" s="1" t="s">
        <v>73</v>
      </c>
      <c r="H3999" s="1" t="s">
        <v>1059</v>
      </c>
      <c r="I3999" s="1" t="s">
        <v>1076</v>
      </c>
      <c r="J3999" s="1" t="s">
        <v>1077</v>
      </c>
      <c r="K3999" s="1">
        <v>31.0569626851</v>
      </c>
      <c r="L3999" s="1">
        <v>46.266143804899997</v>
      </c>
      <c r="M3999" s="1">
        <v>13</v>
      </c>
      <c r="N3999" s="1" t="s">
        <v>116</v>
      </c>
      <c r="O3999" s="1">
        <v>3</v>
      </c>
      <c r="P3999" t="str">
        <f>_xlfn.CONCAT( YEAR(TblOrigin[[#This Row],[ODK_DateOfSubmission]]), "-",TEXT( MONTH(TblOrigin[[#This Row],[ODK_DateOfSubmission]]),"00"))</f>
        <v>2023-02</v>
      </c>
    </row>
    <row r="4000" spans="1:16" x14ac:dyDescent="0.25">
      <c r="A4000" s="13">
        <v>3603003</v>
      </c>
      <c r="B4000" s="1">
        <v>360300319</v>
      </c>
      <c r="C4000" s="1">
        <v>22326</v>
      </c>
      <c r="D4000" s="6">
        <v>44985</v>
      </c>
      <c r="E4000" s="1">
        <v>129</v>
      </c>
      <c r="F4000" s="1" t="s">
        <v>96</v>
      </c>
      <c r="G4000" s="1" t="s">
        <v>173</v>
      </c>
      <c r="H4000" s="1" t="s">
        <v>1138</v>
      </c>
      <c r="I4000" s="1" t="s">
        <v>1586</v>
      </c>
      <c r="J4000" s="1" t="s">
        <v>1587</v>
      </c>
      <c r="K4000" s="1">
        <v>31.981883123500001</v>
      </c>
      <c r="L4000" s="1">
        <v>44.972986456299999</v>
      </c>
      <c r="M4000" s="1">
        <v>2</v>
      </c>
      <c r="N4000" s="1" t="s">
        <v>98</v>
      </c>
      <c r="O4000" s="1">
        <v>2</v>
      </c>
      <c r="P4000" t="str">
        <f>_xlfn.CONCAT( YEAR(TblOrigin[[#This Row],[ODK_DateOfSubmission]]), "-",TEXT( MONTH(TblOrigin[[#This Row],[ODK_DateOfSubmission]]),"00"))</f>
        <v>2023-02</v>
      </c>
    </row>
    <row r="4001" spans="1:16" x14ac:dyDescent="0.25">
      <c r="A4001" s="13">
        <v>3504028</v>
      </c>
      <c r="B4001" s="1">
        <v>350402819</v>
      </c>
      <c r="C4001" s="1">
        <v>25526</v>
      </c>
      <c r="D4001" s="6">
        <v>44969</v>
      </c>
      <c r="E4001" s="1">
        <v>129</v>
      </c>
      <c r="F4001" s="1" t="s">
        <v>68</v>
      </c>
      <c r="G4001" s="1" t="s">
        <v>73</v>
      </c>
      <c r="H4001" s="1" t="s">
        <v>1059</v>
      </c>
      <c r="I4001" s="1" t="s">
        <v>1088</v>
      </c>
      <c r="J4001" s="1" t="s">
        <v>1039</v>
      </c>
      <c r="K4001" s="1">
        <v>31.036175809100001</v>
      </c>
      <c r="L4001" s="1">
        <v>46.220527480000001</v>
      </c>
      <c r="M4001" s="1">
        <v>55</v>
      </c>
      <c r="N4001" s="1" t="s">
        <v>108</v>
      </c>
      <c r="O4001" s="1">
        <v>10</v>
      </c>
      <c r="P4001" t="str">
        <f>_xlfn.CONCAT( YEAR(TblOrigin[[#This Row],[ODK_DateOfSubmission]]), "-",TEXT( MONTH(TblOrigin[[#This Row],[ODK_DateOfSubmission]]),"00"))</f>
        <v>2023-02</v>
      </c>
    </row>
    <row r="4002" spans="1:16" x14ac:dyDescent="0.25">
      <c r="A4002" s="13">
        <v>3504054</v>
      </c>
      <c r="B4002" s="1">
        <v>350405419</v>
      </c>
      <c r="C4002" s="1">
        <v>9427</v>
      </c>
      <c r="D4002" s="6">
        <v>44972</v>
      </c>
      <c r="E4002" s="1">
        <v>129</v>
      </c>
      <c r="F4002" s="1" t="s">
        <v>68</v>
      </c>
      <c r="G4002" s="1" t="s">
        <v>73</v>
      </c>
      <c r="H4002" s="1" t="s">
        <v>1059</v>
      </c>
      <c r="I4002" s="1" t="s">
        <v>1110</v>
      </c>
      <c r="J4002" s="1" t="s">
        <v>1111</v>
      </c>
      <c r="K4002" s="1">
        <v>31.033617899999999</v>
      </c>
      <c r="L4002" s="1">
        <v>46.217652000000001</v>
      </c>
      <c r="M4002" s="1">
        <v>135</v>
      </c>
      <c r="N4002" s="1" t="s">
        <v>108</v>
      </c>
      <c r="O4002" s="1">
        <v>15</v>
      </c>
      <c r="P4002" t="str">
        <f>_xlfn.CONCAT( YEAR(TblOrigin[[#This Row],[ODK_DateOfSubmission]]), "-",TEXT( MONTH(TblOrigin[[#This Row],[ODK_DateOfSubmission]]),"00"))</f>
        <v>2023-02</v>
      </c>
    </row>
    <row r="4003" spans="1:16" x14ac:dyDescent="0.25">
      <c r="A4003" s="13">
        <v>3603053</v>
      </c>
      <c r="B4003" s="1">
        <v>360305319</v>
      </c>
      <c r="C4003" s="1">
        <v>24903</v>
      </c>
      <c r="D4003" s="6">
        <v>44964</v>
      </c>
      <c r="E4003" s="1">
        <v>129</v>
      </c>
      <c r="F4003" s="1" t="s">
        <v>96</v>
      </c>
      <c r="G4003" s="1" t="s">
        <v>173</v>
      </c>
      <c r="H4003" s="1" t="s">
        <v>1138</v>
      </c>
      <c r="I4003" s="1" t="s">
        <v>1567</v>
      </c>
      <c r="J4003" s="1" t="s">
        <v>1568</v>
      </c>
      <c r="K4003" s="1">
        <v>32.006378062099998</v>
      </c>
      <c r="L4003" s="1">
        <v>44.937357457700003</v>
      </c>
      <c r="M4003" s="1">
        <v>2</v>
      </c>
      <c r="N4003" s="1" t="s">
        <v>83</v>
      </c>
      <c r="O4003" s="1">
        <v>1</v>
      </c>
      <c r="P4003" t="str">
        <f>_xlfn.CONCAT( YEAR(TblOrigin[[#This Row],[ODK_DateOfSubmission]]), "-",TEXT( MONTH(TblOrigin[[#This Row],[ODK_DateOfSubmission]]),"00"))</f>
        <v>2023-02</v>
      </c>
    </row>
    <row r="4004" spans="1:16" x14ac:dyDescent="0.25">
      <c r="A4004" s="13">
        <v>3505003</v>
      </c>
      <c r="B4004" s="1">
        <v>350500319</v>
      </c>
      <c r="C4004" s="1">
        <v>25436</v>
      </c>
      <c r="D4004" s="6">
        <v>44991</v>
      </c>
      <c r="E4004" s="1">
        <v>129</v>
      </c>
      <c r="F4004" s="1" t="s">
        <v>68</v>
      </c>
      <c r="G4004" s="1" t="s">
        <v>77</v>
      </c>
      <c r="H4004" s="1" t="s">
        <v>1115</v>
      </c>
      <c r="I4004" s="1" t="s">
        <v>1116</v>
      </c>
      <c r="J4004" s="1" t="s">
        <v>1117</v>
      </c>
      <c r="K4004" s="1">
        <v>30.906636502200001</v>
      </c>
      <c r="L4004" s="1">
        <v>46.445979934699999</v>
      </c>
      <c r="M4004" s="1">
        <v>19</v>
      </c>
      <c r="N4004" s="1" t="s">
        <v>101</v>
      </c>
      <c r="O4004" s="1">
        <v>3</v>
      </c>
      <c r="P4004" t="str">
        <f>_xlfn.CONCAT( YEAR(TblOrigin[[#This Row],[ODK_DateOfSubmission]]), "-",TEXT( MONTH(TblOrigin[[#This Row],[ODK_DateOfSubmission]]),"00"))</f>
        <v>2023-03</v>
      </c>
    </row>
    <row r="4005" spans="1:16" x14ac:dyDescent="0.25">
      <c r="A4005" s="13">
        <v>3504054</v>
      </c>
      <c r="B4005" s="1">
        <v>350405419</v>
      </c>
      <c r="C4005" s="1">
        <v>9427</v>
      </c>
      <c r="D4005" s="6">
        <v>44972</v>
      </c>
      <c r="E4005" s="1">
        <v>129</v>
      </c>
      <c r="F4005" s="1" t="s">
        <v>68</v>
      </c>
      <c r="G4005" s="1" t="s">
        <v>73</v>
      </c>
      <c r="H4005" s="1" t="s">
        <v>1059</v>
      </c>
      <c r="I4005" s="1" t="s">
        <v>1110</v>
      </c>
      <c r="J4005" s="1" t="s">
        <v>1111</v>
      </c>
      <c r="K4005" s="1">
        <v>31.033617899999999</v>
      </c>
      <c r="L4005" s="1">
        <v>46.217652000000001</v>
      </c>
      <c r="M4005" s="1">
        <v>135</v>
      </c>
      <c r="N4005" s="1" t="s">
        <v>101</v>
      </c>
      <c r="O4005" s="1">
        <v>32</v>
      </c>
      <c r="P4005" t="str">
        <f>_xlfn.CONCAT( YEAR(TblOrigin[[#This Row],[ODK_DateOfSubmission]]), "-",TEXT( MONTH(TblOrigin[[#This Row],[ODK_DateOfSubmission]]),"00"))</f>
        <v>2023-02</v>
      </c>
    </row>
    <row r="4006" spans="1:16" x14ac:dyDescent="0.25">
      <c r="A4006" s="13">
        <v>3504011</v>
      </c>
      <c r="B4006" s="1">
        <v>350401119</v>
      </c>
      <c r="C4006" s="1">
        <v>10260</v>
      </c>
      <c r="D4006" s="6">
        <v>44991</v>
      </c>
      <c r="E4006" s="1">
        <v>129</v>
      </c>
      <c r="F4006" s="1" t="s">
        <v>68</v>
      </c>
      <c r="G4006" s="1" t="s">
        <v>73</v>
      </c>
      <c r="H4006" s="1" t="s">
        <v>1059</v>
      </c>
      <c r="I4006" s="1" t="s">
        <v>1066</v>
      </c>
      <c r="J4006" s="1" t="s">
        <v>1067</v>
      </c>
      <c r="K4006" s="1">
        <v>31.0087376</v>
      </c>
      <c r="L4006" s="1">
        <v>46.284794599999998</v>
      </c>
      <c r="M4006" s="1">
        <v>680</v>
      </c>
      <c r="N4006" s="1" t="s">
        <v>101</v>
      </c>
      <c r="O4006" s="1">
        <v>150</v>
      </c>
      <c r="P4006" t="str">
        <f>_xlfn.CONCAT( YEAR(TblOrigin[[#This Row],[ODK_DateOfSubmission]]), "-",TEXT( MONTH(TblOrigin[[#This Row],[ODK_DateOfSubmission]]),"00"))</f>
        <v>2023-03</v>
      </c>
    </row>
    <row r="4007" spans="1:16" x14ac:dyDescent="0.25">
      <c r="A4007" s="13">
        <v>3502018</v>
      </c>
      <c r="B4007" s="1">
        <v>350201819</v>
      </c>
      <c r="C4007" s="1">
        <v>10289</v>
      </c>
      <c r="D4007" s="6">
        <v>44984</v>
      </c>
      <c r="E4007" s="1">
        <v>129</v>
      </c>
      <c r="F4007" s="1" t="s">
        <v>68</v>
      </c>
      <c r="G4007" s="1" t="s">
        <v>81</v>
      </c>
      <c r="H4007" s="1" t="s">
        <v>1047</v>
      </c>
      <c r="I4007" s="1" t="s">
        <v>1088</v>
      </c>
      <c r="J4007" s="1" t="s">
        <v>1510</v>
      </c>
      <c r="K4007" s="1">
        <v>31.715143000000001</v>
      </c>
      <c r="L4007" s="1">
        <v>46.098461</v>
      </c>
      <c r="M4007" s="1">
        <v>8</v>
      </c>
      <c r="N4007" s="1" t="s">
        <v>101</v>
      </c>
      <c r="O4007" s="1">
        <v>3</v>
      </c>
      <c r="P4007" t="str">
        <f>_xlfn.CONCAT( YEAR(TblOrigin[[#This Row],[ODK_DateOfSubmission]]), "-",TEXT( MONTH(TblOrigin[[#This Row],[ODK_DateOfSubmission]]),"00"))</f>
        <v>2023-02</v>
      </c>
    </row>
    <row r="4008" spans="1:16" x14ac:dyDescent="0.25">
      <c r="A4008" s="13">
        <v>3504014</v>
      </c>
      <c r="B4008" s="1">
        <v>350401419</v>
      </c>
      <c r="C4008" s="1">
        <v>10254</v>
      </c>
      <c r="D4008" s="6">
        <v>44969</v>
      </c>
      <c r="E4008" s="1">
        <v>129</v>
      </c>
      <c r="F4008" s="1" t="s">
        <v>68</v>
      </c>
      <c r="G4008" s="1" t="s">
        <v>73</v>
      </c>
      <c r="H4008" s="1" t="s">
        <v>1059</v>
      </c>
      <c r="I4008" s="1" t="s">
        <v>1070</v>
      </c>
      <c r="J4008" s="1" t="s">
        <v>1071</v>
      </c>
      <c r="K4008" s="1">
        <v>31.044867277600002</v>
      </c>
      <c r="L4008" s="1">
        <v>46.259297235299996</v>
      </c>
      <c r="M4008" s="1">
        <v>30</v>
      </c>
      <c r="N4008" s="1" t="s">
        <v>104</v>
      </c>
      <c r="O4008" s="1">
        <v>15</v>
      </c>
      <c r="P4008" t="str">
        <f>_xlfn.CONCAT( YEAR(TblOrigin[[#This Row],[ODK_DateOfSubmission]]), "-",TEXT( MONTH(TblOrigin[[#This Row],[ODK_DateOfSubmission]]),"00"))</f>
        <v>2023-02</v>
      </c>
    </row>
    <row r="4009" spans="1:16" x14ac:dyDescent="0.25">
      <c r="A4009" s="13">
        <v>3504029</v>
      </c>
      <c r="B4009" s="1">
        <v>350402919</v>
      </c>
      <c r="C4009" s="1">
        <v>10301</v>
      </c>
      <c r="D4009" s="6">
        <v>44990</v>
      </c>
      <c r="E4009" s="1">
        <v>129</v>
      </c>
      <c r="F4009" s="1" t="s">
        <v>68</v>
      </c>
      <c r="G4009" s="1" t="s">
        <v>73</v>
      </c>
      <c r="H4009" s="1" t="s">
        <v>1059</v>
      </c>
      <c r="I4009" s="1" t="s">
        <v>1089</v>
      </c>
      <c r="J4009" s="1" t="s">
        <v>1090</v>
      </c>
      <c r="K4009" s="1">
        <v>31.069166239000001</v>
      </c>
      <c r="L4009" s="1">
        <v>46.283791055999998</v>
      </c>
      <c r="M4009" s="1">
        <v>30</v>
      </c>
      <c r="N4009" s="1" t="s">
        <v>104</v>
      </c>
      <c r="O4009" s="1">
        <v>9</v>
      </c>
      <c r="P4009" t="str">
        <f>_xlfn.CONCAT( YEAR(TblOrigin[[#This Row],[ODK_DateOfSubmission]]), "-",TEXT( MONTH(TblOrigin[[#This Row],[ODK_DateOfSubmission]]),"00"))</f>
        <v>2023-03</v>
      </c>
    </row>
    <row r="4010" spans="1:16" x14ac:dyDescent="0.25">
      <c r="A4010" s="13">
        <v>3504031</v>
      </c>
      <c r="B4010" s="1">
        <v>350403119</v>
      </c>
      <c r="C4010" s="1">
        <v>21208</v>
      </c>
      <c r="D4010" s="6">
        <v>44990</v>
      </c>
      <c r="E4010" s="1">
        <v>129</v>
      </c>
      <c r="F4010" s="1" t="s">
        <v>68</v>
      </c>
      <c r="G4010" s="1" t="s">
        <v>73</v>
      </c>
      <c r="H4010" s="1" t="s">
        <v>1059</v>
      </c>
      <c r="I4010" s="1" t="s">
        <v>1091</v>
      </c>
      <c r="J4010" s="1" t="s">
        <v>380</v>
      </c>
      <c r="K4010" s="1">
        <v>31.067779245299999</v>
      </c>
      <c r="L4010" s="1">
        <v>46.249674558199999</v>
      </c>
      <c r="M4010" s="1">
        <v>39</v>
      </c>
      <c r="N4010" s="1" t="s">
        <v>104</v>
      </c>
      <c r="O4010" s="1">
        <v>5</v>
      </c>
      <c r="P4010" t="str">
        <f>_xlfn.CONCAT( YEAR(TblOrigin[[#This Row],[ODK_DateOfSubmission]]), "-",TEXT( MONTH(TblOrigin[[#This Row],[ODK_DateOfSubmission]]),"00"))</f>
        <v>2023-03</v>
      </c>
    </row>
    <row r="4011" spans="1:16" x14ac:dyDescent="0.25">
      <c r="A4011" s="13">
        <v>3504019</v>
      </c>
      <c r="B4011" s="1">
        <v>350401919</v>
      </c>
      <c r="C4011" s="1">
        <v>9470</v>
      </c>
      <c r="D4011" s="6">
        <v>44972</v>
      </c>
      <c r="E4011" s="1">
        <v>129</v>
      </c>
      <c r="F4011" s="1" t="s">
        <v>68</v>
      </c>
      <c r="G4011" s="1" t="s">
        <v>73</v>
      </c>
      <c r="H4011" s="1" t="s">
        <v>1059</v>
      </c>
      <c r="I4011" s="1" t="s">
        <v>1076</v>
      </c>
      <c r="J4011" s="1" t="s">
        <v>1077</v>
      </c>
      <c r="K4011" s="1">
        <v>31.0569626851</v>
      </c>
      <c r="L4011" s="1">
        <v>46.266143804899997</v>
      </c>
      <c r="M4011" s="1">
        <v>13</v>
      </c>
      <c r="N4011" s="1" t="s">
        <v>104</v>
      </c>
      <c r="O4011" s="1">
        <v>3</v>
      </c>
      <c r="P4011" t="str">
        <f>_xlfn.CONCAT( YEAR(TblOrigin[[#This Row],[ODK_DateOfSubmission]]), "-",TEXT( MONTH(TblOrigin[[#This Row],[ODK_DateOfSubmission]]),"00"))</f>
        <v>2023-02</v>
      </c>
    </row>
    <row r="4012" spans="1:16" x14ac:dyDescent="0.25">
      <c r="A4012" s="13">
        <v>3504042</v>
      </c>
      <c r="B4012" s="1">
        <v>350404219</v>
      </c>
      <c r="C4012" s="1">
        <v>10263</v>
      </c>
      <c r="D4012" s="6">
        <v>44990</v>
      </c>
      <c r="E4012" s="1">
        <v>129</v>
      </c>
      <c r="F4012" s="1" t="s">
        <v>68</v>
      </c>
      <c r="G4012" s="1" t="s">
        <v>73</v>
      </c>
      <c r="H4012" s="1" t="s">
        <v>1059</v>
      </c>
      <c r="I4012" s="1" t="s">
        <v>1100</v>
      </c>
      <c r="J4012" s="1" t="s">
        <v>1101</v>
      </c>
      <c r="K4012" s="1">
        <v>31.0802066016</v>
      </c>
      <c r="L4012" s="1">
        <v>46.235693895300003</v>
      </c>
      <c r="M4012" s="1">
        <v>30</v>
      </c>
      <c r="N4012" s="1" t="s">
        <v>104</v>
      </c>
      <c r="O4012" s="1">
        <v>10</v>
      </c>
      <c r="P4012" t="str">
        <f>_xlfn.CONCAT( YEAR(TblOrigin[[#This Row],[ODK_DateOfSubmission]]), "-",TEXT( MONTH(TblOrigin[[#This Row],[ODK_DateOfSubmission]]),"00"))</f>
        <v>2023-03</v>
      </c>
    </row>
    <row r="4013" spans="1:16" x14ac:dyDescent="0.25">
      <c r="A4013" s="13">
        <v>3504041</v>
      </c>
      <c r="B4013" s="1">
        <v>350404119</v>
      </c>
      <c r="C4013" s="1">
        <v>25533</v>
      </c>
      <c r="D4013" s="6">
        <v>44972</v>
      </c>
      <c r="E4013" s="1">
        <v>129</v>
      </c>
      <c r="F4013" s="1" t="s">
        <v>68</v>
      </c>
      <c r="G4013" s="1" t="s">
        <v>73</v>
      </c>
      <c r="H4013" s="1" t="s">
        <v>1059</v>
      </c>
      <c r="I4013" s="1" t="s">
        <v>1098</v>
      </c>
      <c r="J4013" s="1" t="s">
        <v>1099</v>
      </c>
      <c r="K4013" s="1">
        <v>31.080862144499999</v>
      </c>
      <c r="L4013" s="1">
        <v>46.240087203599998</v>
      </c>
      <c r="M4013" s="1">
        <v>124</v>
      </c>
      <c r="N4013" s="1" t="s">
        <v>104</v>
      </c>
      <c r="O4013" s="1">
        <v>15</v>
      </c>
      <c r="P4013" t="str">
        <f>_xlfn.CONCAT( YEAR(TblOrigin[[#This Row],[ODK_DateOfSubmission]]), "-",TEXT( MONTH(TblOrigin[[#This Row],[ODK_DateOfSubmission]]),"00"))</f>
        <v>2023-02</v>
      </c>
    </row>
    <row r="4014" spans="1:16" x14ac:dyDescent="0.25">
      <c r="A4014" s="13">
        <v>3504046</v>
      </c>
      <c r="B4014" s="1">
        <v>350404619</v>
      </c>
      <c r="C4014" s="1">
        <v>10269</v>
      </c>
      <c r="D4014" s="6">
        <v>44986</v>
      </c>
      <c r="E4014" s="1">
        <v>129</v>
      </c>
      <c r="F4014" s="1" t="s">
        <v>68</v>
      </c>
      <c r="G4014" s="1" t="s">
        <v>73</v>
      </c>
      <c r="H4014" s="1" t="s">
        <v>1102</v>
      </c>
      <c r="I4014" s="1" t="s">
        <v>1103</v>
      </c>
      <c r="J4014" s="1" t="s">
        <v>1104</v>
      </c>
      <c r="K4014" s="1">
        <v>31.041901284200001</v>
      </c>
      <c r="L4014" s="1">
        <v>46.3069539022</v>
      </c>
      <c r="M4014" s="1">
        <v>41</v>
      </c>
      <c r="N4014" s="1" t="s">
        <v>104</v>
      </c>
      <c r="O4014" s="1">
        <v>15</v>
      </c>
      <c r="P4014" t="str">
        <f>_xlfn.CONCAT( YEAR(TblOrigin[[#This Row],[ODK_DateOfSubmission]]), "-",TEXT( MONTH(TblOrigin[[#This Row],[ODK_DateOfSubmission]]),"00"))</f>
        <v>2023-03</v>
      </c>
    </row>
    <row r="4015" spans="1:16" x14ac:dyDescent="0.25">
      <c r="A4015" s="13">
        <v>3504057</v>
      </c>
      <c r="B4015" s="1">
        <v>350405719</v>
      </c>
      <c r="C4015" s="1">
        <v>33806</v>
      </c>
      <c r="D4015" s="6">
        <v>44982</v>
      </c>
      <c r="E4015" s="1">
        <v>129</v>
      </c>
      <c r="F4015" s="1" t="s">
        <v>68</v>
      </c>
      <c r="G4015" s="1" t="s">
        <v>73</v>
      </c>
      <c r="H4015" s="1" t="s">
        <v>1105</v>
      </c>
      <c r="I4015" s="1" t="s">
        <v>1435</v>
      </c>
      <c r="J4015" s="1" t="s">
        <v>1127</v>
      </c>
      <c r="K4015" s="1">
        <v>31.134141</v>
      </c>
      <c r="L4015" s="1">
        <v>46.437801999999998</v>
      </c>
      <c r="M4015" s="1">
        <v>4</v>
      </c>
      <c r="N4015" s="1" t="s">
        <v>74</v>
      </c>
      <c r="O4015" s="1">
        <v>2</v>
      </c>
      <c r="P4015" t="str">
        <f>_xlfn.CONCAT( YEAR(TblOrigin[[#This Row],[ODK_DateOfSubmission]]), "-",TEXT( MONTH(TblOrigin[[#This Row],[ODK_DateOfSubmission]]),"00"))</f>
        <v>2023-02</v>
      </c>
    </row>
    <row r="4016" spans="1:16" x14ac:dyDescent="0.25">
      <c r="A4016" s="13">
        <v>3504046</v>
      </c>
      <c r="B4016" s="1">
        <v>350404619</v>
      </c>
      <c r="C4016" s="1">
        <v>10269</v>
      </c>
      <c r="D4016" s="6">
        <v>44986</v>
      </c>
      <c r="E4016" s="1">
        <v>129</v>
      </c>
      <c r="F4016" s="1" t="s">
        <v>68</v>
      </c>
      <c r="G4016" s="1" t="s">
        <v>73</v>
      </c>
      <c r="H4016" s="1" t="s">
        <v>1102</v>
      </c>
      <c r="I4016" s="1" t="s">
        <v>1103</v>
      </c>
      <c r="J4016" s="1" t="s">
        <v>1104</v>
      </c>
      <c r="K4016" s="1">
        <v>31.041901284200001</v>
      </c>
      <c r="L4016" s="1">
        <v>46.3069539022</v>
      </c>
      <c r="M4016" s="1">
        <v>41</v>
      </c>
      <c r="N4016" s="1" t="s">
        <v>74</v>
      </c>
      <c r="O4016" s="1">
        <v>2</v>
      </c>
      <c r="P4016" t="str">
        <f>_xlfn.CONCAT( YEAR(TblOrigin[[#This Row],[ODK_DateOfSubmission]]), "-",TEXT( MONTH(TblOrigin[[#This Row],[ODK_DateOfSubmission]]),"00"))</f>
        <v>2023-03</v>
      </c>
    </row>
    <row r="4017" spans="1:16" x14ac:dyDescent="0.25">
      <c r="A4017" s="13">
        <v>3504041</v>
      </c>
      <c r="B4017" s="1">
        <v>350404119</v>
      </c>
      <c r="C4017" s="1">
        <v>25533</v>
      </c>
      <c r="D4017" s="6">
        <v>44972</v>
      </c>
      <c r="E4017" s="1">
        <v>129</v>
      </c>
      <c r="F4017" s="1" t="s">
        <v>68</v>
      </c>
      <c r="G4017" s="1" t="s">
        <v>73</v>
      </c>
      <c r="H4017" s="1" t="s">
        <v>1059</v>
      </c>
      <c r="I4017" s="1" t="s">
        <v>1098</v>
      </c>
      <c r="J4017" s="1" t="s">
        <v>1099</v>
      </c>
      <c r="K4017" s="1">
        <v>31.080862144499999</v>
      </c>
      <c r="L4017" s="1">
        <v>46.240087203599998</v>
      </c>
      <c r="M4017" s="1">
        <v>124</v>
      </c>
      <c r="N4017" s="1" t="s">
        <v>74</v>
      </c>
      <c r="O4017" s="1">
        <v>7</v>
      </c>
      <c r="P4017" t="str">
        <f>_xlfn.CONCAT( YEAR(TblOrigin[[#This Row],[ODK_DateOfSubmission]]), "-",TEXT( MONTH(TblOrigin[[#This Row],[ODK_DateOfSubmission]]),"00"))</f>
        <v>2023-02</v>
      </c>
    </row>
    <row r="4018" spans="1:16" x14ac:dyDescent="0.25">
      <c r="A4018" s="13">
        <v>3504031</v>
      </c>
      <c r="B4018" s="1">
        <v>350403119</v>
      </c>
      <c r="C4018" s="1">
        <v>21208</v>
      </c>
      <c r="D4018" s="6">
        <v>44990</v>
      </c>
      <c r="E4018" s="1">
        <v>129</v>
      </c>
      <c r="F4018" s="1" t="s">
        <v>68</v>
      </c>
      <c r="G4018" s="1" t="s">
        <v>73</v>
      </c>
      <c r="H4018" s="1" t="s">
        <v>1059</v>
      </c>
      <c r="I4018" s="1" t="s">
        <v>1091</v>
      </c>
      <c r="J4018" s="1" t="s">
        <v>380</v>
      </c>
      <c r="K4018" s="1">
        <v>31.067779245299999</v>
      </c>
      <c r="L4018" s="1">
        <v>46.249674558199999</v>
      </c>
      <c r="M4018" s="1">
        <v>39</v>
      </c>
      <c r="N4018" s="1" t="s">
        <v>74</v>
      </c>
      <c r="O4018" s="1">
        <v>5</v>
      </c>
      <c r="P4018" t="str">
        <f>_xlfn.CONCAT( YEAR(TblOrigin[[#This Row],[ODK_DateOfSubmission]]), "-",TEXT( MONTH(TblOrigin[[#This Row],[ODK_DateOfSubmission]]),"00"))</f>
        <v>2023-03</v>
      </c>
    </row>
    <row r="4019" spans="1:16" x14ac:dyDescent="0.25">
      <c r="A4019" s="13">
        <v>3504019</v>
      </c>
      <c r="B4019" s="1">
        <v>350401919</v>
      </c>
      <c r="C4019" s="1">
        <v>9470</v>
      </c>
      <c r="D4019" s="6">
        <v>44972</v>
      </c>
      <c r="E4019" s="1">
        <v>129</v>
      </c>
      <c r="F4019" s="1" t="s">
        <v>68</v>
      </c>
      <c r="G4019" s="1" t="s">
        <v>73</v>
      </c>
      <c r="H4019" s="1" t="s">
        <v>1059</v>
      </c>
      <c r="I4019" s="1" t="s">
        <v>1076</v>
      </c>
      <c r="J4019" s="1" t="s">
        <v>1077</v>
      </c>
      <c r="K4019" s="1">
        <v>31.0569626851</v>
      </c>
      <c r="L4019" s="1">
        <v>46.266143804899997</v>
      </c>
      <c r="M4019" s="1">
        <v>13</v>
      </c>
      <c r="N4019" s="1" t="s">
        <v>74</v>
      </c>
      <c r="O4019" s="1">
        <v>3</v>
      </c>
      <c r="P4019" t="str">
        <f>_xlfn.CONCAT( YEAR(TblOrigin[[#This Row],[ODK_DateOfSubmission]]), "-",TEXT( MONTH(TblOrigin[[#This Row],[ODK_DateOfSubmission]]),"00"))</f>
        <v>2023-02</v>
      </c>
    </row>
    <row r="4020" spans="1:16" x14ac:dyDescent="0.25">
      <c r="A4020" s="13">
        <v>3504021</v>
      </c>
      <c r="B4020" s="1">
        <v>350402119</v>
      </c>
      <c r="C4020" s="1">
        <v>10335</v>
      </c>
      <c r="D4020" s="6">
        <v>44991</v>
      </c>
      <c r="E4020" s="1">
        <v>129</v>
      </c>
      <c r="F4020" s="1" t="s">
        <v>68</v>
      </c>
      <c r="G4020" s="1" t="s">
        <v>73</v>
      </c>
      <c r="H4020" s="1" t="s">
        <v>1059</v>
      </c>
      <c r="I4020" s="1" t="s">
        <v>1078</v>
      </c>
      <c r="J4020" s="1" t="s">
        <v>1079</v>
      </c>
      <c r="K4020" s="1">
        <v>31.0506383486</v>
      </c>
      <c r="L4020" s="1">
        <v>46.269343302599999</v>
      </c>
      <c r="M4020" s="1">
        <v>16</v>
      </c>
      <c r="N4020" s="1" t="s">
        <v>74</v>
      </c>
      <c r="O4020" s="1">
        <v>2</v>
      </c>
      <c r="P4020" t="str">
        <f>_xlfn.CONCAT( YEAR(TblOrigin[[#This Row],[ODK_DateOfSubmission]]), "-",TEXT( MONTH(TblOrigin[[#This Row],[ODK_DateOfSubmission]]),"00"))</f>
        <v>2023-03</v>
      </c>
    </row>
    <row r="4021" spans="1:16" x14ac:dyDescent="0.25">
      <c r="A4021" s="13">
        <v>3504029</v>
      </c>
      <c r="B4021" s="1">
        <v>350402919</v>
      </c>
      <c r="C4021" s="1">
        <v>10301</v>
      </c>
      <c r="D4021" s="6">
        <v>44990</v>
      </c>
      <c r="E4021" s="1">
        <v>129</v>
      </c>
      <c r="F4021" s="1" t="s">
        <v>68</v>
      </c>
      <c r="G4021" s="1" t="s">
        <v>73</v>
      </c>
      <c r="H4021" s="1" t="s">
        <v>1059</v>
      </c>
      <c r="I4021" s="1" t="s">
        <v>1089</v>
      </c>
      <c r="J4021" s="1" t="s">
        <v>1090</v>
      </c>
      <c r="K4021" s="1">
        <v>31.069166239000001</v>
      </c>
      <c r="L4021" s="1">
        <v>46.283791055999998</v>
      </c>
      <c r="M4021" s="1">
        <v>30</v>
      </c>
      <c r="N4021" s="1" t="s">
        <v>74</v>
      </c>
      <c r="O4021" s="1">
        <v>4</v>
      </c>
      <c r="P4021" t="str">
        <f>_xlfn.CONCAT( YEAR(TblOrigin[[#This Row],[ODK_DateOfSubmission]]), "-",TEXT( MONTH(TblOrigin[[#This Row],[ODK_DateOfSubmission]]),"00"))</f>
        <v>2023-03</v>
      </c>
    </row>
    <row r="4022" spans="1:16" x14ac:dyDescent="0.25">
      <c r="A4022" s="13">
        <v>3504014</v>
      </c>
      <c r="B4022" s="1">
        <v>350401419</v>
      </c>
      <c r="C4022" s="1">
        <v>10254</v>
      </c>
      <c r="D4022" s="6">
        <v>44969</v>
      </c>
      <c r="E4022" s="1">
        <v>129</v>
      </c>
      <c r="F4022" s="1" t="s">
        <v>68</v>
      </c>
      <c r="G4022" s="1" t="s">
        <v>73</v>
      </c>
      <c r="H4022" s="1" t="s">
        <v>1059</v>
      </c>
      <c r="I4022" s="1" t="s">
        <v>1070</v>
      </c>
      <c r="J4022" s="1" t="s">
        <v>1071</v>
      </c>
      <c r="K4022" s="1">
        <v>31.044867277600002</v>
      </c>
      <c r="L4022" s="1">
        <v>46.259297235299996</v>
      </c>
      <c r="M4022" s="1">
        <v>30</v>
      </c>
      <c r="N4022" s="1" t="s">
        <v>74</v>
      </c>
      <c r="O4022" s="1">
        <v>5</v>
      </c>
      <c r="P4022" t="str">
        <f>_xlfn.CONCAT( YEAR(TblOrigin[[#This Row],[ODK_DateOfSubmission]]), "-",TEXT( MONTH(TblOrigin[[#This Row],[ODK_DateOfSubmission]]),"00"))</f>
        <v>2023-02</v>
      </c>
    </row>
    <row r="4023" spans="1:16" x14ac:dyDescent="0.25">
      <c r="A4023" s="13">
        <v>2101016</v>
      </c>
      <c r="B4023" s="1">
        <v>2101016113</v>
      </c>
      <c r="C4023" s="1">
        <v>272</v>
      </c>
      <c r="D4023" s="6">
        <v>44975.638985798614</v>
      </c>
      <c r="E4023" s="1">
        <v>129</v>
      </c>
      <c r="F4023" s="1" t="s">
        <v>67</v>
      </c>
      <c r="G4023" s="1" t="s">
        <v>125</v>
      </c>
      <c r="H4023" s="1" t="s">
        <v>214</v>
      </c>
      <c r="I4023" s="1" t="s">
        <v>1776</v>
      </c>
      <c r="J4023" s="1" t="s">
        <v>1777</v>
      </c>
      <c r="K4023" s="1">
        <v>34.392088330299998</v>
      </c>
      <c r="L4023" s="1">
        <v>40.985045987399999</v>
      </c>
      <c r="M4023" s="1">
        <v>7</v>
      </c>
      <c r="N4023" s="1" t="s">
        <v>74</v>
      </c>
      <c r="O4023" s="1">
        <v>7</v>
      </c>
      <c r="P4023" t="str">
        <f>_xlfn.CONCAT( YEAR(TblOrigin[[#This Row],[ODK_DateOfSubmission]]), "-",TEXT( MONTH(TblOrigin[[#This Row],[ODK_DateOfSubmission]]),"00"))</f>
        <v>2023-02</v>
      </c>
    </row>
    <row r="4024" spans="1:16" x14ac:dyDescent="0.25">
      <c r="A4024" s="13">
        <v>2702047</v>
      </c>
      <c r="B4024" s="1">
        <v>2702047113</v>
      </c>
      <c r="C4024" s="1">
        <v>34008</v>
      </c>
      <c r="D4024" s="6">
        <v>45002.955880706017</v>
      </c>
      <c r="E4024" s="1">
        <v>129</v>
      </c>
      <c r="F4024" s="1" t="s">
        <v>72</v>
      </c>
      <c r="G4024" s="1" t="s">
        <v>103</v>
      </c>
      <c r="H4024" s="1" t="s">
        <v>1279</v>
      </c>
      <c r="I4024" s="1" t="s">
        <v>349</v>
      </c>
      <c r="J4024" s="1" t="s">
        <v>1448</v>
      </c>
      <c r="K4024" s="1">
        <v>36.044508999999998</v>
      </c>
      <c r="L4024" s="1">
        <v>41.714508000000002</v>
      </c>
      <c r="M4024" s="1">
        <v>27</v>
      </c>
      <c r="N4024" s="1" t="s">
        <v>74</v>
      </c>
      <c r="O4024" s="1">
        <v>7</v>
      </c>
      <c r="P4024" t="str">
        <f>_xlfn.CONCAT( YEAR(TblOrigin[[#This Row],[ODK_DateOfSubmission]]), "-",TEXT( MONTH(TblOrigin[[#This Row],[ODK_DateOfSubmission]]),"00"))</f>
        <v>2023-03</v>
      </c>
    </row>
    <row r="4025" spans="1:16" x14ac:dyDescent="0.25">
      <c r="A4025" s="13">
        <v>2708129</v>
      </c>
      <c r="B4025" s="1">
        <v>2708129113</v>
      </c>
      <c r="C4025" s="1">
        <v>18006</v>
      </c>
      <c r="D4025" s="6">
        <v>45003.860417280091</v>
      </c>
      <c r="E4025" s="1">
        <v>129</v>
      </c>
      <c r="F4025" s="1" t="s">
        <v>72</v>
      </c>
      <c r="G4025" s="1" t="s">
        <v>93</v>
      </c>
      <c r="H4025" s="1" t="s">
        <v>433</v>
      </c>
      <c r="I4025" s="1" t="s">
        <v>222</v>
      </c>
      <c r="J4025" s="1" t="s">
        <v>223</v>
      </c>
      <c r="K4025" s="1">
        <v>36.371630000000003</v>
      </c>
      <c r="L4025" s="1">
        <v>42.459803600000001</v>
      </c>
      <c r="M4025" s="1">
        <v>4</v>
      </c>
      <c r="N4025" s="1" t="s">
        <v>66</v>
      </c>
      <c r="O4025" s="1">
        <v>4</v>
      </c>
      <c r="P4025" t="str">
        <f>_xlfn.CONCAT( YEAR(TblOrigin[[#This Row],[ODK_DateOfSubmission]]), "-",TEXT( MONTH(TblOrigin[[#This Row],[ODK_DateOfSubmission]]),"00"))</f>
        <v>2023-03</v>
      </c>
    </row>
    <row r="4026" spans="1:16" x14ac:dyDescent="0.25">
      <c r="A4026" s="13">
        <v>2708148</v>
      </c>
      <c r="B4026" s="1">
        <v>2708148113</v>
      </c>
      <c r="C4026" s="1">
        <v>33294</v>
      </c>
      <c r="D4026" s="6">
        <v>45003.54788445602</v>
      </c>
      <c r="E4026" s="1">
        <v>129</v>
      </c>
      <c r="F4026" s="1" t="s">
        <v>72</v>
      </c>
      <c r="G4026" s="1" t="s">
        <v>93</v>
      </c>
      <c r="H4026" s="1" t="s">
        <v>433</v>
      </c>
      <c r="I4026" s="1" t="s">
        <v>472</v>
      </c>
      <c r="J4026" s="1" t="s">
        <v>473</v>
      </c>
      <c r="K4026" s="1">
        <v>36.391159999999999</v>
      </c>
      <c r="L4026" s="1">
        <v>42.502434999999998</v>
      </c>
      <c r="M4026" s="1">
        <v>5</v>
      </c>
      <c r="N4026" s="1" t="s">
        <v>66</v>
      </c>
      <c r="O4026" s="1">
        <v>5</v>
      </c>
      <c r="P4026" t="str">
        <f>_xlfn.CONCAT( YEAR(TblOrigin[[#This Row],[ODK_DateOfSubmission]]), "-",TEXT( MONTH(TblOrigin[[#This Row],[ODK_DateOfSubmission]]),"00"))</f>
        <v>2023-03</v>
      </c>
    </row>
    <row r="4027" spans="1:16" x14ac:dyDescent="0.25">
      <c r="A4027" s="13">
        <v>2708014</v>
      </c>
      <c r="B4027" s="1">
        <v>2708014113</v>
      </c>
      <c r="C4027" s="1">
        <v>25819</v>
      </c>
      <c r="D4027" s="6">
        <v>45003.860396377313</v>
      </c>
      <c r="E4027" s="1">
        <v>129</v>
      </c>
      <c r="F4027" s="1" t="s">
        <v>72</v>
      </c>
      <c r="G4027" s="1" t="s">
        <v>93</v>
      </c>
      <c r="H4027" s="1" t="s">
        <v>433</v>
      </c>
      <c r="I4027" s="1" t="s">
        <v>441</v>
      </c>
      <c r="J4027" s="1" t="s">
        <v>442</v>
      </c>
      <c r="K4027" s="1">
        <v>36.383068999999999</v>
      </c>
      <c r="L4027" s="1">
        <v>42.470675</v>
      </c>
      <c r="M4027" s="1">
        <v>6</v>
      </c>
      <c r="N4027" s="1" t="s">
        <v>66</v>
      </c>
      <c r="O4027" s="1">
        <v>6</v>
      </c>
      <c r="P4027" t="str">
        <f>_xlfn.CONCAT( YEAR(TblOrigin[[#This Row],[ODK_DateOfSubmission]]), "-",TEXT( MONTH(TblOrigin[[#This Row],[ODK_DateOfSubmission]]),"00"))</f>
        <v>2023-03</v>
      </c>
    </row>
    <row r="4028" spans="1:16" x14ac:dyDescent="0.25">
      <c r="A4028" s="13">
        <v>2708176</v>
      </c>
      <c r="B4028" s="1">
        <v>2708176113</v>
      </c>
      <c r="C4028" s="1">
        <v>33472</v>
      </c>
      <c r="D4028" s="6">
        <v>45004.383477696756</v>
      </c>
      <c r="E4028" s="1">
        <v>129</v>
      </c>
      <c r="F4028" s="1" t="s">
        <v>72</v>
      </c>
      <c r="G4028" s="1" t="s">
        <v>93</v>
      </c>
      <c r="H4028" s="1" t="s">
        <v>478</v>
      </c>
      <c r="I4028" s="1" t="s">
        <v>481</v>
      </c>
      <c r="J4028" s="1" t="s">
        <v>482</v>
      </c>
      <c r="K4028" s="1">
        <v>36.485300000000002</v>
      </c>
      <c r="L4028" s="1">
        <v>42.422117739400001</v>
      </c>
      <c r="M4028" s="1">
        <v>43</v>
      </c>
      <c r="N4028" s="1" t="s">
        <v>66</v>
      </c>
      <c r="O4028" s="1">
        <v>43</v>
      </c>
      <c r="P4028" t="str">
        <f>_xlfn.CONCAT( YEAR(TblOrigin[[#This Row],[ODK_DateOfSubmission]]), "-",TEXT( MONTH(TblOrigin[[#This Row],[ODK_DateOfSubmission]]),"00"))</f>
        <v>2023-03</v>
      </c>
    </row>
    <row r="4029" spans="1:16" x14ac:dyDescent="0.25">
      <c r="A4029" s="13">
        <v>2702047</v>
      </c>
      <c r="B4029" s="1">
        <v>2702047113</v>
      </c>
      <c r="C4029" s="1">
        <v>34008</v>
      </c>
      <c r="D4029" s="6">
        <v>45002.955880706017</v>
      </c>
      <c r="E4029" s="1">
        <v>129</v>
      </c>
      <c r="F4029" s="1" t="s">
        <v>72</v>
      </c>
      <c r="G4029" s="1" t="s">
        <v>103</v>
      </c>
      <c r="H4029" s="1" t="s">
        <v>1279</v>
      </c>
      <c r="I4029" s="1" t="s">
        <v>349</v>
      </c>
      <c r="J4029" s="1" t="s">
        <v>1448</v>
      </c>
      <c r="K4029" s="1">
        <v>36.044508999999998</v>
      </c>
      <c r="L4029" s="1">
        <v>41.714508000000002</v>
      </c>
      <c r="M4029" s="1">
        <v>27</v>
      </c>
      <c r="N4029" s="1" t="s">
        <v>66</v>
      </c>
      <c r="O4029" s="1">
        <v>20</v>
      </c>
      <c r="P4029" t="str">
        <f>_xlfn.CONCAT( YEAR(TblOrigin[[#This Row],[ODK_DateOfSubmission]]), "-",TEXT( MONTH(TblOrigin[[#This Row],[ODK_DateOfSubmission]]),"00"))</f>
        <v>2023-03</v>
      </c>
    </row>
    <row r="4030" spans="1:16" x14ac:dyDescent="0.25">
      <c r="A4030" s="13">
        <v>2101017</v>
      </c>
      <c r="B4030" s="1">
        <v>2101017113</v>
      </c>
      <c r="C4030" s="1">
        <v>23793</v>
      </c>
      <c r="D4030" s="6">
        <v>44962.594297685187</v>
      </c>
      <c r="E4030" s="1">
        <v>129</v>
      </c>
      <c r="F4030" s="1" t="s">
        <v>67</v>
      </c>
      <c r="G4030" s="1" t="s">
        <v>125</v>
      </c>
      <c r="H4030" s="1" t="s">
        <v>214</v>
      </c>
      <c r="I4030" s="1" t="s">
        <v>1249</v>
      </c>
      <c r="J4030" s="1" t="s">
        <v>232</v>
      </c>
      <c r="K4030" s="1">
        <v>34.388792874099998</v>
      </c>
      <c r="L4030" s="1">
        <v>41.022202437899999</v>
      </c>
      <c r="M4030" s="1">
        <v>7</v>
      </c>
      <c r="N4030" s="1" t="s">
        <v>66</v>
      </c>
      <c r="O4030" s="1">
        <v>7</v>
      </c>
      <c r="P4030" t="str">
        <f>_xlfn.CONCAT( YEAR(TblOrigin[[#This Row],[ODK_DateOfSubmission]]), "-",TEXT( MONTH(TblOrigin[[#This Row],[ODK_DateOfSubmission]]),"00"))</f>
        <v>2023-02</v>
      </c>
    </row>
    <row r="4031" spans="1:16" x14ac:dyDescent="0.25">
      <c r="A4031" s="13">
        <v>2106017</v>
      </c>
      <c r="B4031" s="1">
        <v>2106017113</v>
      </c>
      <c r="C4031" s="1">
        <v>23819</v>
      </c>
      <c r="D4031" s="6">
        <v>44998.026261342595</v>
      </c>
      <c r="E4031" s="1">
        <v>129</v>
      </c>
      <c r="F4031" s="1" t="s">
        <v>67</v>
      </c>
      <c r="G4031" s="1" t="s">
        <v>138</v>
      </c>
      <c r="H4031" s="1" t="s">
        <v>260</v>
      </c>
      <c r="I4031" s="1" t="s">
        <v>1778</v>
      </c>
      <c r="J4031" s="1" t="s">
        <v>1779</v>
      </c>
      <c r="K4031" s="1">
        <v>34.086748659900003</v>
      </c>
      <c r="L4031" s="1">
        <v>42.368359368999997</v>
      </c>
      <c r="M4031" s="1">
        <v>2</v>
      </c>
      <c r="N4031" s="1" t="s">
        <v>66</v>
      </c>
      <c r="O4031" s="1">
        <v>2</v>
      </c>
      <c r="P4031" t="str">
        <f>_xlfn.CONCAT( YEAR(TblOrigin[[#This Row],[ODK_DateOfSubmission]]), "-",TEXT( MONTH(TblOrigin[[#This Row],[ODK_DateOfSubmission]]),"00"))</f>
        <v>2023-03</v>
      </c>
    </row>
    <row r="4032" spans="1:16" x14ac:dyDescent="0.25">
      <c r="A4032" s="13">
        <v>2107081</v>
      </c>
      <c r="B4032" s="1">
        <v>2107081113</v>
      </c>
      <c r="C4032" s="1">
        <v>29535</v>
      </c>
      <c r="D4032" s="6">
        <v>45001.640575428239</v>
      </c>
      <c r="E4032" s="1">
        <v>129</v>
      </c>
      <c r="F4032" s="1" t="s">
        <v>67</v>
      </c>
      <c r="G4032" s="1" t="s">
        <v>132</v>
      </c>
      <c r="H4032" s="1" t="s">
        <v>268</v>
      </c>
      <c r="I4032" s="1" t="s">
        <v>1619</v>
      </c>
      <c r="J4032" s="1" t="s">
        <v>248</v>
      </c>
      <c r="K4032" s="1">
        <v>33.5881136</v>
      </c>
      <c r="L4032" s="1">
        <v>42.615735399999998</v>
      </c>
      <c r="M4032" s="1">
        <v>8</v>
      </c>
      <c r="N4032" s="1" t="s">
        <v>66</v>
      </c>
      <c r="O4032" s="1">
        <v>8</v>
      </c>
      <c r="P4032" t="str">
        <f>_xlfn.CONCAT( YEAR(TblOrigin[[#This Row],[ODK_DateOfSubmission]]), "-",TEXT( MONTH(TblOrigin[[#This Row],[ODK_DateOfSubmission]]),"00"))</f>
        <v>2023-03</v>
      </c>
    </row>
    <row r="4033" spans="1:16" x14ac:dyDescent="0.25">
      <c r="A4033" s="13">
        <v>3502016</v>
      </c>
      <c r="B4033" s="1">
        <v>350201619</v>
      </c>
      <c r="C4033" s="1">
        <v>34162</v>
      </c>
      <c r="D4033" s="6">
        <v>44984</v>
      </c>
      <c r="E4033" s="1">
        <v>129</v>
      </c>
      <c r="F4033" s="1" t="s">
        <v>68</v>
      </c>
      <c r="G4033" s="1" t="s">
        <v>81</v>
      </c>
      <c r="H4033" s="1" t="s">
        <v>1047</v>
      </c>
      <c r="I4033" s="1" t="s">
        <v>1440</v>
      </c>
      <c r="J4033" s="1" t="s">
        <v>1441</v>
      </c>
      <c r="K4033" s="1">
        <v>31.735530000000001</v>
      </c>
      <c r="L4033" s="1">
        <v>46.112045999999999</v>
      </c>
      <c r="M4033" s="1">
        <v>17</v>
      </c>
      <c r="N4033" s="1" t="s">
        <v>66</v>
      </c>
      <c r="O4033" s="1">
        <v>4</v>
      </c>
      <c r="P4033" t="str">
        <f>_xlfn.CONCAT( YEAR(TblOrigin[[#This Row],[ODK_DateOfSubmission]]), "-",TEXT( MONTH(TblOrigin[[#This Row],[ODK_DateOfSubmission]]),"00"))</f>
        <v>2023-02</v>
      </c>
    </row>
    <row r="4034" spans="1:16" x14ac:dyDescent="0.25">
      <c r="A4034" s="13">
        <v>3502015</v>
      </c>
      <c r="B4034" s="1">
        <v>350201519</v>
      </c>
      <c r="C4034" s="1">
        <v>33803</v>
      </c>
      <c r="D4034" s="6">
        <v>44983</v>
      </c>
      <c r="E4034" s="1">
        <v>129</v>
      </c>
      <c r="F4034" s="1" t="s">
        <v>68</v>
      </c>
      <c r="G4034" s="1" t="s">
        <v>81</v>
      </c>
      <c r="H4034" s="1" t="s">
        <v>1048</v>
      </c>
      <c r="I4034" s="1" t="s">
        <v>1531</v>
      </c>
      <c r="J4034" s="1" t="s">
        <v>1532</v>
      </c>
      <c r="K4034" s="1">
        <v>31.543367</v>
      </c>
      <c r="L4034" s="1">
        <v>46.119889000000001</v>
      </c>
      <c r="M4034" s="1">
        <v>4</v>
      </c>
      <c r="N4034" s="1" t="s">
        <v>66</v>
      </c>
      <c r="O4034" s="1">
        <v>2</v>
      </c>
      <c r="P4034" t="str">
        <f>_xlfn.CONCAT( YEAR(TblOrigin[[#This Row],[ODK_DateOfSubmission]]), "-",TEXT( MONTH(TblOrigin[[#This Row],[ODK_DateOfSubmission]]),"00"))</f>
        <v>2023-02</v>
      </c>
    </row>
    <row r="4035" spans="1:16" x14ac:dyDescent="0.25">
      <c r="A4035" s="13">
        <v>3504051</v>
      </c>
      <c r="B4035" s="1">
        <v>350405119</v>
      </c>
      <c r="C4035" s="1">
        <v>23685</v>
      </c>
      <c r="D4035" s="6">
        <v>44969</v>
      </c>
      <c r="E4035" s="1">
        <v>129</v>
      </c>
      <c r="F4035" s="1" t="s">
        <v>68</v>
      </c>
      <c r="G4035" s="1" t="s">
        <v>73</v>
      </c>
      <c r="H4035" s="1" t="s">
        <v>1059</v>
      </c>
      <c r="I4035" s="1" t="s">
        <v>1108</v>
      </c>
      <c r="J4035" s="1" t="s">
        <v>1109</v>
      </c>
      <c r="K4035" s="1">
        <v>31.087265559999999</v>
      </c>
      <c r="L4035" s="1">
        <v>46.241235476500002</v>
      </c>
      <c r="M4035" s="1">
        <v>16</v>
      </c>
      <c r="N4035" s="1" t="s">
        <v>66</v>
      </c>
      <c r="O4035" s="1">
        <v>4</v>
      </c>
      <c r="P4035" t="str">
        <f>_xlfn.CONCAT( YEAR(TblOrigin[[#This Row],[ODK_DateOfSubmission]]), "-",TEXT( MONTH(TblOrigin[[#This Row],[ODK_DateOfSubmission]]),"00"))</f>
        <v>2023-02</v>
      </c>
    </row>
    <row r="4036" spans="1:16" x14ac:dyDescent="0.25">
      <c r="A4036" s="13">
        <v>3503015</v>
      </c>
      <c r="B4036" s="1">
        <v>350301519</v>
      </c>
      <c r="C4036" s="1">
        <v>33805</v>
      </c>
      <c r="D4036" s="6">
        <v>44968</v>
      </c>
      <c r="E4036" s="1">
        <v>129</v>
      </c>
      <c r="F4036" s="1" t="s">
        <v>68</v>
      </c>
      <c r="G4036" s="1" t="s">
        <v>86</v>
      </c>
      <c r="H4036" s="1" t="s">
        <v>1474</v>
      </c>
      <c r="I4036" s="1" t="s">
        <v>1475</v>
      </c>
      <c r="J4036" s="1" t="s">
        <v>216</v>
      </c>
      <c r="K4036" s="1">
        <v>31.295843999999999</v>
      </c>
      <c r="L4036" s="1">
        <v>46.233044999999997</v>
      </c>
      <c r="M4036" s="1">
        <v>3</v>
      </c>
      <c r="N4036" s="1" t="s">
        <v>66</v>
      </c>
      <c r="O4036" s="1">
        <v>1</v>
      </c>
      <c r="P4036" t="str">
        <f>_xlfn.CONCAT( YEAR(TblOrigin[[#This Row],[ODK_DateOfSubmission]]), "-",TEXT( MONTH(TblOrigin[[#This Row],[ODK_DateOfSubmission]]),"00"))</f>
        <v>2023-02</v>
      </c>
    </row>
    <row r="4037" spans="1:16" x14ac:dyDescent="0.25">
      <c r="A4037" s="13">
        <v>3504016</v>
      </c>
      <c r="B4037" s="1">
        <v>350401619</v>
      </c>
      <c r="C4037" s="1">
        <v>10281</v>
      </c>
      <c r="D4037" s="6">
        <v>44972</v>
      </c>
      <c r="E4037" s="1">
        <v>129</v>
      </c>
      <c r="F4037" s="1" t="s">
        <v>68</v>
      </c>
      <c r="G4037" s="1" t="s">
        <v>73</v>
      </c>
      <c r="H4037" s="1" t="s">
        <v>1059</v>
      </c>
      <c r="I4037" s="1" t="s">
        <v>1074</v>
      </c>
      <c r="J4037" s="1" t="s">
        <v>1075</v>
      </c>
      <c r="K4037" s="1">
        <v>31.029471706599999</v>
      </c>
      <c r="L4037" s="1">
        <v>46.244121658399997</v>
      </c>
      <c r="M4037" s="1">
        <v>9</v>
      </c>
      <c r="N4037" s="1" t="s">
        <v>66</v>
      </c>
      <c r="O4037" s="1">
        <v>4</v>
      </c>
      <c r="P4037" t="str">
        <f>_xlfn.CONCAT( YEAR(TblOrigin[[#This Row],[ODK_DateOfSubmission]]), "-",TEXT( MONTH(TblOrigin[[#This Row],[ODK_DateOfSubmission]]),"00"))</f>
        <v>2023-02</v>
      </c>
    </row>
    <row r="4038" spans="1:16" x14ac:dyDescent="0.25">
      <c r="A4038" s="13">
        <v>3504011</v>
      </c>
      <c r="B4038" s="1">
        <v>350401119</v>
      </c>
      <c r="C4038" s="1">
        <v>10260</v>
      </c>
      <c r="D4038" s="6">
        <v>44991</v>
      </c>
      <c r="E4038" s="1">
        <v>129</v>
      </c>
      <c r="F4038" s="1" t="s">
        <v>68</v>
      </c>
      <c r="G4038" s="1" t="s">
        <v>73</v>
      </c>
      <c r="H4038" s="1" t="s">
        <v>1059</v>
      </c>
      <c r="I4038" s="1" t="s">
        <v>1066</v>
      </c>
      <c r="J4038" s="1" t="s">
        <v>1067</v>
      </c>
      <c r="K4038" s="1">
        <v>31.0087376</v>
      </c>
      <c r="L4038" s="1">
        <v>46.284794599999998</v>
      </c>
      <c r="M4038" s="1">
        <v>680</v>
      </c>
      <c r="N4038" s="1" t="s">
        <v>66</v>
      </c>
      <c r="O4038" s="1">
        <v>10</v>
      </c>
      <c r="P4038" t="str">
        <f>_xlfn.CONCAT( YEAR(TblOrigin[[#This Row],[ODK_DateOfSubmission]]), "-",TEXT( MONTH(TblOrigin[[#This Row],[ODK_DateOfSubmission]]),"00"))</f>
        <v>2023-03</v>
      </c>
    </row>
    <row r="4039" spans="1:16" x14ac:dyDescent="0.25">
      <c r="A4039" s="13">
        <v>3504012</v>
      </c>
      <c r="B4039" s="1">
        <v>350401219</v>
      </c>
      <c r="C4039" s="1">
        <v>24540</v>
      </c>
      <c r="D4039" s="6">
        <v>44952</v>
      </c>
      <c r="E4039" s="1">
        <v>129</v>
      </c>
      <c r="F4039" s="1" t="s">
        <v>68</v>
      </c>
      <c r="G4039" s="1" t="s">
        <v>73</v>
      </c>
      <c r="H4039" s="1" t="s">
        <v>1059</v>
      </c>
      <c r="I4039" s="1" t="s">
        <v>1482</v>
      </c>
      <c r="J4039" s="1" t="s">
        <v>1483</v>
      </c>
      <c r="K4039" s="1">
        <v>31.052442887600002</v>
      </c>
      <c r="L4039" s="1">
        <v>46.236798131699999</v>
      </c>
      <c r="M4039" s="1">
        <v>6</v>
      </c>
      <c r="N4039" s="1" t="s">
        <v>66</v>
      </c>
      <c r="O4039" s="1">
        <v>3</v>
      </c>
      <c r="P4039" t="str">
        <f>_xlfn.CONCAT( YEAR(TblOrigin[[#This Row],[ODK_DateOfSubmission]]), "-",TEXT( MONTH(TblOrigin[[#This Row],[ODK_DateOfSubmission]]),"00"))</f>
        <v>2023-01</v>
      </c>
    </row>
    <row r="4040" spans="1:16" x14ac:dyDescent="0.25">
      <c r="A4040" s="13">
        <v>3504054</v>
      </c>
      <c r="B4040" s="1">
        <v>350405419</v>
      </c>
      <c r="C4040" s="1">
        <v>9427</v>
      </c>
      <c r="D4040" s="6">
        <v>44972</v>
      </c>
      <c r="E4040" s="1">
        <v>129</v>
      </c>
      <c r="F4040" s="1" t="s">
        <v>68</v>
      </c>
      <c r="G4040" s="1" t="s">
        <v>73</v>
      </c>
      <c r="H4040" s="1" t="s">
        <v>1059</v>
      </c>
      <c r="I4040" s="1" t="s">
        <v>1110</v>
      </c>
      <c r="J4040" s="1" t="s">
        <v>1111</v>
      </c>
      <c r="K4040" s="1">
        <v>31.033617899999999</v>
      </c>
      <c r="L4040" s="1">
        <v>46.217652000000001</v>
      </c>
      <c r="M4040" s="1">
        <v>135</v>
      </c>
      <c r="N4040" s="1" t="s">
        <v>66</v>
      </c>
      <c r="O4040" s="1">
        <v>13</v>
      </c>
      <c r="P4040" t="str">
        <f>_xlfn.CONCAT( YEAR(TblOrigin[[#This Row],[ODK_DateOfSubmission]]), "-",TEXT( MONTH(TblOrigin[[#This Row],[ODK_DateOfSubmission]]),"00"))</f>
        <v>2023-02</v>
      </c>
    </row>
    <row r="4041" spans="1:16" x14ac:dyDescent="0.25">
      <c r="A4041" s="13">
        <v>3504001</v>
      </c>
      <c r="B4041" s="1">
        <v>350400119</v>
      </c>
      <c r="C4041" s="1">
        <v>24494</v>
      </c>
      <c r="D4041" s="6">
        <v>44970</v>
      </c>
      <c r="E4041" s="1">
        <v>129</v>
      </c>
      <c r="F4041" s="1" t="s">
        <v>68</v>
      </c>
      <c r="G4041" s="1" t="s">
        <v>73</v>
      </c>
      <c r="H4041" s="1" t="s">
        <v>1059</v>
      </c>
      <c r="I4041" s="1" t="s">
        <v>1060</v>
      </c>
      <c r="J4041" s="1" t="s">
        <v>1061</v>
      </c>
      <c r="K4041" s="1">
        <v>31.027710880499999</v>
      </c>
      <c r="L4041" s="1">
        <v>46.218214741200001</v>
      </c>
      <c r="M4041" s="1">
        <v>45</v>
      </c>
      <c r="N4041" s="1" t="s">
        <v>66</v>
      </c>
      <c r="O4041" s="1">
        <v>20</v>
      </c>
      <c r="P4041" t="str">
        <f>_xlfn.CONCAT( YEAR(TblOrigin[[#This Row],[ODK_DateOfSubmission]]), "-",TEXT( MONTH(TblOrigin[[#This Row],[ODK_DateOfSubmission]]),"00"))</f>
        <v>2023-02</v>
      </c>
    </row>
    <row r="4042" spans="1:16" x14ac:dyDescent="0.25">
      <c r="A4042" s="13">
        <v>3504003</v>
      </c>
      <c r="B4042" s="1">
        <v>350400319</v>
      </c>
      <c r="C4042" s="1">
        <v>24415</v>
      </c>
      <c r="D4042" s="6">
        <v>44968</v>
      </c>
      <c r="E4042" s="1">
        <v>129</v>
      </c>
      <c r="F4042" s="1" t="s">
        <v>68</v>
      </c>
      <c r="G4042" s="1" t="s">
        <v>73</v>
      </c>
      <c r="H4042" s="1" t="s">
        <v>1059</v>
      </c>
      <c r="I4042" s="1" t="s">
        <v>1480</v>
      </c>
      <c r="J4042" s="1" t="s">
        <v>1481</v>
      </c>
      <c r="K4042" s="1">
        <v>31.122673117800002</v>
      </c>
      <c r="L4042" s="1">
        <v>46.234062045100004</v>
      </c>
      <c r="M4042" s="1">
        <v>1</v>
      </c>
      <c r="N4042" s="1" t="s">
        <v>66</v>
      </c>
      <c r="O4042" s="1">
        <v>1</v>
      </c>
      <c r="P4042" t="str">
        <f>_xlfn.CONCAT( YEAR(TblOrigin[[#This Row],[ODK_DateOfSubmission]]), "-",TEXT( MONTH(TblOrigin[[#This Row],[ODK_DateOfSubmission]]),"00"))</f>
        <v>2023-02</v>
      </c>
    </row>
    <row r="4043" spans="1:16" x14ac:dyDescent="0.25">
      <c r="A4043" s="13">
        <v>3504006</v>
      </c>
      <c r="B4043" s="1">
        <v>350400619</v>
      </c>
      <c r="C4043" s="1">
        <v>9728</v>
      </c>
      <c r="D4043" s="6">
        <v>44972</v>
      </c>
      <c r="E4043" s="1">
        <v>129</v>
      </c>
      <c r="F4043" s="1" t="s">
        <v>68</v>
      </c>
      <c r="G4043" s="1" t="s">
        <v>73</v>
      </c>
      <c r="H4043" s="1" t="s">
        <v>1059</v>
      </c>
      <c r="I4043" s="1" t="s">
        <v>1341</v>
      </c>
      <c r="J4043" s="1" t="s">
        <v>250</v>
      </c>
      <c r="K4043" s="1">
        <v>31.038316374200001</v>
      </c>
      <c r="L4043" s="1">
        <v>46.253982172199997</v>
      </c>
      <c r="M4043" s="1">
        <v>5</v>
      </c>
      <c r="N4043" s="1" t="s">
        <v>66</v>
      </c>
      <c r="O4043" s="1">
        <v>5</v>
      </c>
      <c r="P4043" t="str">
        <f>_xlfn.CONCAT( YEAR(TblOrigin[[#This Row],[ODK_DateOfSubmission]]), "-",TEXT( MONTH(TblOrigin[[#This Row],[ODK_DateOfSubmission]]),"00"))</f>
        <v>2023-02</v>
      </c>
    </row>
    <row r="4044" spans="1:16" x14ac:dyDescent="0.25">
      <c r="A4044" s="13">
        <v>3504007</v>
      </c>
      <c r="B4044" s="1">
        <v>350400719</v>
      </c>
      <c r="C4044" s="1">
        <v>25525</v>
      </c>
      <c r="D4044" s="6">
        <v>44982</v>
      </c>
      <c r="E4044" s="1">
        <v>129</v>
      </c>
      <c r="F4044" s="1" t="s">
        <v>68</v>
      </c>
      <c r="G4044" s="1" t="s">
        <v>73</v>
      </c>
      <c r="H4044" s="1" t="s">
        <v>1059</v>
      </c>
      <c r="I4044" s="1" t="s">
        <v>1064</v>
      </c>
      <c r="J4044" s="1" t="s">
        <v>1065</v>
      </c>
      <c r="K4044" s="1">
        <v>31.027024004299999</v>
      </c>
      <c r="L4044" s="1">
        <v>46.241676675500003</v>
      </c>
      <c r="M4044" s="1">
        <v>40</v>
      </c>
      <c r="N4044" s="1" t="s">
        <v>66</v>
      </c>
      <c r="O4044" s="1">
        <v>10</v>
      </c>
      <c r="P4044" t="str">
        <f>_xlfn.CONCAT( YEAR(TblOrigin[[#This Row],[ODK_DateOfSubmission]]), "-",TEXT( MONTH(TblOrigin[[#This Row],[ODK_DateOfSubmission]]),"00"))</f>
        <v>2023-02</v>
      </c>
    </row>
    <row r="4045" spans="1:16" x14ac:dyDescent="0.25">
      <c r="A4045" s="13">
        <v>3504031</v>
      </c>
      <c r="B4045" s="1">
        <v>350403119</v>
      </c>
      <c r="C4045" s="1">
        <v>21208</v>
      </c>
      <c r="D4045" s="6">
        <v>44990</v>
      </c>
      <c r="E4045" s="1">
        <v>129</v>
      </c>
      <c r="F4045" s="1" t="s">
        <v>68</v>
      </c>
      <c r="G4045" s="1" t="s">
        <v>73</v>
      </c>
      <c r="H4045" s="1" t="s">
        <v>1059</v>
      </c>
      <c r="I4045" s="1" t="s">
        <v>1091</v>
      </c>
      <c r="J4045" s="1" t="s">
        <v>380</v>
      </c>
      <c r="K4045" s="1">
        <v>31.067779245299999</v>
      </c>
      <c r="L4045" s="1">
        <v>46.249674558199999</v>
      </c>
      <c r="M4045" s="1">
        <v>39</v>
      </c>
      <c r="N4045" s="1" t="s">
        <v>66</v>
      </c>
      <c r="O4045" s="1">
        <v>17</v>
      </c>
      <c r="P4045" t="str">
        <f>_xlfn.CONCAT( YEAR(TblOrigin[[#This Row],[ODK_DateOfSubmission]]), "-",TEXT( MONTH(TblOrigin[[#This Row],[ODK_DateOfSubmission]]),"00"))</f>
        <v>2023-03</v>
      </c>
    </row>
    <row r="4046" spans="1:16" x14ac:dyDescent="0.25">
      <c r="A4046" s="13">
        <v>3504025</v>
      </c>
      <c r="B4046" s="1">
        <v>350402519</v>
      </c>
      <c r="C4046" s="1">
        <v>10262</v>
      </c>
      <c r="D4046" s="6">
        <v>44990</v>
      </c>
      <c r="E4046" s="1">
        <v>129</v>
      </c>
      <c r="F4046" s="1" t="s">
        <v>68</v>
      </c>
      <c r="G4046" s="1" t="s">
        <v>73</v>
      </c>
      <c r="H4046" s="1" t="s">
        <v>1059</v>
      </c>
      <c r="I4046" s="1" t="s">
        <v>1084</v>
      </c>
      <c r="J4046" s="1" t="s">
        <v>1085</v>
      </c>
      <c r="K4046" s="1">
        <v>31.074394900600002</v>
      </c>
      <c r="L4046" s="1">
        <v>46.250142994800001</v>
      </c>
      <c r="M4046" s="1">
        <v>95</v>
      </c>
      <c r="N4046" s="1" t="s">
        <v>66</v>
      </c>
      <c r="O4046" s="1">
        <v>30</v>
      </c>
      <c r="P4046" t="str">
        <f>_xlfn.CONCAT( YEAR(TblOrigin[[#This Row],[ODK_DateOfSubmission]]), "-",TEXT( MONTH(TblOrigin[[#This Row],[ODK_DateOfSubmission]]),"00"))</f>
        <v>2023-03</v>
      </c>
    </row>
    <row r="4047" spans="1:16" x14ac:dyDescent="0.25">
      <c r="A4047" s="13">
        <v>3504028</v>
      </c>
      <c r="B4047" s="1">
        <v>350402819</v>
      </c>
      <c r="C4047" s="1">
        <v>25526</v>
      </c>
      <c r="D4047" s="6">
        <v>44969</v>
      </c>
      <c r="E4047" s="1">
        <v>129</v>
      </c>
      <c r="F4047" s="1" t="s">
        <v>68</v>
      </c>
      <c r="G4047" s="1" t="s">
        <v>73</v>
      </c>
      <c r="H4047" s="1" t="s">
        <v>1059</v>
      </c>
      <c r="I4047" s="1" t="s">
        <v>1088</v>
      </c>
      <c r="J4047" s="1" t="s">
        <v>1039</v>
      </c>
      <c r="K4047" s="1">
        <v>31.036175809100001</v>
      </c>
      <c r="L4047" s="1">
        <v>46.220527480000001</v>
      </c>
      <c r="M4047" s="1">
        <v>55</v>
      </c>
      <c r="N4047" s="1" t="s">
        <v>66</v>
      </c>
      <c r="O4047" s="1">
        <v>8</v>
      </c>
      <c r="P4047" t="str">
        <f>_xlfn.CONCAT( YEAR(TblOrigin[[#This Row],[ODK_DateOfSubmission]]), "-",TEXT( MONTH(TblOrigin[[#This Row],[ODK_DateOfSubmission]]),"00"))</f>
        <v>2023-02</v>
      </c>
    </row>
    <row r="4048" spans="1:16" x14ac:dyDescent="0.25">
      <c r="A4048" s="13">
        <v>3504022</v>
      </c>
      <c r="B4048" s="1">
        <v>350402219</v>
      </c>
      <c r="C4048" s="1">
        <v>9576</v>
      </c>
      <c r="D4048" s="6">
        <v>44968</v>
      </c>
      <c r="E4048" s="1">
        <v>129</v>
      </c>
      <c r="F4048" s="1" t="s">
        <v>68</v>
      </c>
      <c r="G4048" s="1" t="s">
        <v>73</v>
      </c>
      <c r="H4048" s="1" t="s">
        <v>1059</v>
      </c>
      <c r="I4048" s="1" t="s">
        <v>1486</v>
      </c>
      <c r="J4048" s="1" t="s">
        <v>1487</v>
      </c>
      <c r="K4048" s="1">
        <v>31.132791840500001</v>
      </c>
      <c r="L4048" s="1">
        <v>46.2356646856</v>
      </c>
      <c r="M4048" s="1">
        <v>1</v>
      </c>
      <c r="N4048" s="1" t="s">
        <v>66</v>
      </c>
      <c r="O4048" s="1">
        <v>1</v>
      </c>
      <c r="P4048" t="str">
        <f>_xlfn.CONCAT( YEAR(TblOrigin[[#This Row],[ODK_DateOfSubmission]]), "-",TEXT( MONTH(TblOrigin[[#This Row],[ODK_DateOfSubmission]]),"00"))</f>
        <v>2023-02</v>
      </c>
    </row>
    <row r="4049" spans="1:16" x14ac:dyDescent="0.25">
      <c r="A4049" s="13">
        <v>3504023</v>
      </c>
      <c r="B4049" s="1">
        <v>350402319</v>
      </c>
      <c r="C4049" s="1">
        <v>9448</v>
      </c>
      <c r="D4049" s="6">
        <v>44972</v>
      </c>
      <c r="E4049" s="1">
        <v>129</v>
      </c>
      <c r="F4049" s="1" t="s">
        <v>68</v>
      </c>
      <c r="G4049" s="1" t="s">
        <v>73</v>
      </c>
      <c r="H4049" s="1" t="s">
        <v>1059</v>
      </c>
      <c r="I4049" s="1" t="s">
        <v>1080</v>
      </c>
      <c r="J4049" s="1" t="s">
        <v>1081</v>
      </c>
      <c r="K4049" s="1">
        <v>31.027006973399999</v>
      </c>
      <c r="L4049" s="1">
        <v>46.228093038300003</v>
      </c>
      <c r="M4049" s="1">
        <v>69</v>
      </c>
      <c r="N4049" s="1" t="s">
        <v>66</v>
      </c>
      <c r="O4049" s="1">
        <v>15</v>
      </c>
      <c r="P4049" t="str">
        <f>_xlfn.CONCAT( YEAR(TblOrigin[[#This Row],[ODK_DateOfSubmission]]), "-",TEXT( MONTH(TblOrigin[[#This Row],[ODK_DateOfSubmission]]),"00"))</f>
        <v>2023-02</v>
      </c>
    </row>
    <row r="4050" spans="1:16" x14ac:dyDescent="0.25">
      <c r="A4050" s="13">
        <v>3504024</v>
      </c>
      <c r="B4050" s="1">
        <v>350402419</v>
      </c>
      <c r="C4050" s="1">
        <v>9396</v>
      </c>
      <c r="D4050" s="6">
        <v>44991</v>
      </c>
      <c r="E4050" s="1">
        <v>129</v>
      </c>
      <c r="F4050" s="1" t="s">
        <v>68</v>
      </c>
      <c r="G4050" s="1" t="s">
        <v>73</v>
      </c>
      <c r="H4050" s="1" t="s">
        <v>1059</v>
      </c>
      <c r="I4050" s="1" t="s">
        <v>1082</v>
      </c>
      <c r="J4050" s="1" t="s">
        <v>1083</v>
      </c>
      <c r="K4050" s="1">
        <v>31.0154237044</v>
      </c>
      <c r="L4050" s="1">
        <v>46.263441754500001</v>
      </c>
      <c r="M4050" s="1">
        <v>18</v>
      </c>
      <c r="N4050" s="1" t="s">
        <v>66</v>
      </c>
      <c r="O4050" s="1">
        <v>8</v>
      </c>
      <c r="P4050" t="str">
        <f>_xlfn.CONCAT( YEAR(TblOrigin[[#This Row],[ODK_DateOfSubmission]]), "-",TEXT( MONTH(TblOrigin[[#This Row],[ODK_DateOfSubmission]]),"00"))</f>
        <v>2023-03</v>
      </c>
    </row>
    <row r="4051" spans="1:16" x14ac:dyDescent="0.25">
      <c r="A4051" s="13">
        <v>3504033</v>
      </c>
      <c r="B4051" s="1">
        <v>350403319</v>
      </c>
      <c r="C4051" s="1">
        <v>10259</v>
      </c>
      <c r="D4051" s="6">
        <v>44972</v>
      </c>
      <c r="E4051" s="1">
        <v>129</v>
      </c>
      <c r="F4051" s="1" t="s">
        <v>68</v>
      </c>
      <c r="G4051" s="1" t="s">
        <v>73</v>
      </c>
      <c r="H4051" s="1" t="s">
        <v>1059</v>
      </c>
      <c r="I4051" s="1" t="s">
        <v>1094</v>
      </c>
      <c r="J4051" s="1" t="s">
        <v>1095</v>
      </c>
      <c r="K4051" s="1">
        <v>31.045411312199999</v>
      </c>
      <c r="L4051" s="1">
        <v>46.277832423</v>
      </c>
      <c r="M4051" s="1">
        <v>72</v>
      </c>
      <c r="N4051" s="1" t="s">
        <v>66</v>
      </c>
      <c r="O4051" s="1">
        <v>15</v>
      </c>
      <c r="P4051" t="str">
        <f>_xlfn.CONCAT( YEAR(TblOrigin[[#This Row],[ODK_DateOfSubmission]]), "-",TEXT( MONTH(TblOrigin[[#This Row],[ODK_DateOfSubmission]]),"00"))</f>
        <v>2023-02</v>
      </c>
    </row>
    <row r="4052" spans="1:16" x14ac:dyDescent="0.25">
      <c r="A4052" s="13">
        <v>3504040</v>
      </c>
      <c r="B4052" s="1">
        <v>350404019</v>
      </c>
      <c r="C4052" s="1">
        <v>25530</v>
      </c>
      <c r="D4052" s="6">
        <v>44969</v>
      </c>
      <c r="E4052" s="1">
        <v>129</v>
      </c>
      <c r="F4052" s="1" t="s">
        <v>68</v>
      </c>
      <c r="G4052" s="1" t="s">
        <v>73</v>
      </c>
      <c r="H4052" s="1" t="s">
        <v>1059</v>
      </c>
      <c r="I4052" s="1" t="s">
        <v>1351</v>
      </c>
      <c r="J4052" s="1" t="s">
        <v>1352</v>
      </c>
      <c r="K4052" s="1">
        <v>31.076769222599999</v>
      </c>
      <c r="L4052" s="1">
        <v>46.264030067599997</v>
      </c>
      <c r="M4052" s="1">
        <v>5</v>
      </c>
      <c r="N4052" s="1" t="s">
        <v>66</v>
      </c>
      <c r="O4052" s="1">
        <v>2</v>
      </c>
      <c r="P4052" t="str">
        <f>_xlfn.CONCAT( YEAR(TblOrigin[[#This Row],[ODK_DateOfSubmission]]), "-",TEXT( MONTH(TblOrigin[[#This Row],[ODK_DateOfSubmission]]),"00"))</f>
        <v>2023-02</v>
      </c>
    </row>
    <row r="4053" spans="1:16" x14ac:dyDescent="0.25">
      <c r="A4053" s="13">
        <v>3504036</v>
      </c>
      <c r="B4053" s="1">
        <v>350403619</v>
      </c>
      <c r="C4053" s="1">
        <v>23683</v>
      </c>
      <c r="D4053" s="6">
        <v>44990</v>
      </c>
      <c r="E4053" s="1">
        <v>129</v>
      </c>
      <c r="F4053" s="1" t="s">
        <v>68</v>
      </c>
      <c r="G4053" s="1" t="s">
        <v>73</v>
      </c>
      <c r="H4053" s="1" t="s">
        <v>1059</v>
      </c>
      <c r="I4053" s="1" t="s">
        <v>1096</v>
      </c>
      <c r="J4053" s="1" t="s">
        <v>1097</v>
      </c>
      <c r="K4053" s="1">
        <v>31.03290329</v>
      </c>
      <c r="L4053" s="1">
        <v>46.251552429999997</v>
      </c>
      <c r="M4053" s="1">
        <v>8</v>
      </c>
      <c r="N4053" s="1" t="s">
        <v>66</v>
      </c>
      <c r="O4053" s="1">
        <v>2</v>
      </c>
      <c r="P4053" t="str">
        <f>_xlfn.CONCAT( YEAR(TblOrigin[[#This Row],[ODK_DateOfSubmission]]), "-",TEXT( MONTH(TblOrigin[[#This Row],[ODK_DateOfSubmission]]),"00"))</f>
        <v>2023-03</v>
      </c>
    </row>
    <row r="4054" spans="1:16" x14ac:dyDescent="0.25">
      <c r="A4054" s="13">
        <v>3504044</v>
      </c>
      <c r="B4054" s="1">
        <v>350404419</v>
      </c>
      <c r="C4054" s="1">
        <v>25527</v>
      </c>
      <c r="D4054" s="6">
        <v>44969</v>
      </c>
      <c r="E4054" s="1">
        <v>129</v>
      </c>
      <c r="F4054" s="1" t="s">
        <v>68</v>
      </c>
      <c r="G4054" s="1" t="s">
        <v>73</v>
      </c>
      <c r="H4054" s="1" t="s">
        <v>1059</v>
      </c>
      <c r="I4054" s="1" t="s">
        <v>1494</v>
      </c>
      <c r="J4054" s="1" t="s">
        <v>1495</v>
      </c>
      <c r="K4054" s="1">
        <v>31.058777803800002</v>
      </c>
      <c r="L4054" s="1">
        <v>46.257208607000003</v>
      </c>
      <c r="M4054" s="1">
        <v>4</v>
      </c>
      <c r="N4054" s="1" t="s">
        <v>66</v>
      </c>
      <c r="O4054" s="1">
        <v>2</v>
      </c>
      <c r="P4054" t="str">
        <f>_xlfn.CONCAT( YEAR(TblOrigin[[#This Row],[ODK_DateOfSubmission]]), "-",TEXT( MONTH(TblOrigin[[#This Row],[ODK_DateOfSubmission]]),"00"))</f>
        <v>2023-02</v>
      </c>
    </row>
    <row r="4055" spans="1:16" x14ac:dyDescent="0.25">
      <c r="A4055" s="13">
        <v>3505013</v>
      </c>
      <c r="B4055" s="1">
        <v>350501319</v>
      </c>
      <c r="C4055" s="1">
        <v>33809</v>
      </c>
      <c r="D4055" s="6">
        <v>44991</v>
      </c>
      <c r="E4055" s="1">
        <v>129</v>
      </c>
      <c r="F4055" s="1" t="s">
        <v>68</v>
      </c>
      <c r="G4055" s="1" t="s">
        <v>77</v>
      </c>
      <c r="H4055" s="1" t="s">
        <v>1119</v>
      </c>
      <c r="I4055" s="1" t="s">
        <v>1342</v>
      </c>
      <c r="J4055" s="1" t="s">
        <v>232</v>
      </c>
      <c r="K4055" s="1">
        <v>30.914428999999998</v>
      </c>
      <c r="L4055" s="1">
        <v>46.47878</v>
      </c>
      <c r="M4055" s="1">
        <v>21</v>
      </c>
      <c r="N4055" s="1" t="s">
        <v>66</v>
      </c>
      <c r="O4055" s="1">
        <v>5</v>
      </c>
      <c r="P4055" t="str">
        <f>_xlfn.CONCAT( YEAR(TblOrigin[[#This Row],[ODK_DateOfSubmission]]), "-",TEXT( MONTH(TblOrigin[[#This Row],[ODK_DateOfSubmission]]),"00"))</f>
        <v>2023-03</v>
      </c>
    </row>
    <row r="4056" spans="1:16" x14ac:dyDescent="0.25">
      <c r="A4056" s="13">
        <v>3505002</v>
      </c>
      <c r="B4056" s="1">
        <v>350500219</v>
      </c>
      <c r="C4056" s="1">
        <v>24721</v>
      </c>
      <c r="D4056" s="6">
        <v>44986</v>
      </c>
      <c r="E4056" s="1">
        <v>129</v>
      </c>
      <c r="F4056" s="1" t="s">
        <v>68</v>
      </c>
      <c r="G4056" s="1" t="s">
        <v>77</v>
      </c>
      <c r="H4056" s="1" t="s">
        <v>1112</v>
      </c>
      <c r="I4056" s="1" t="s">
        <v>1113</v>
      </c>
      <c r="J4056" s="1" t="s">
        <v>1114</v>
      </c>
      <c r="K4056" s="1">
        <v>30.956201633799999</v>
      </c>
      <c r="L4056" s="1">
        <v>46.359501579899998</v>
      </c>
      <c r="M4056" s="1">
        <v>13</v>
      </c>
      <c r="N4056" s="1" t="s">
        <v>66</v>
      </c>
      <c r="O4056" s="1">
        <v>8</v>
      </c>
      <c r="P4056" t="str">
        <f>_xlfn.CONCAT( YEAR(TblOrigin[[#This Row],[ODK_DateOfSubmission]]), "-",TEXT( MONTH(TblOrigin[[#This Row],[ODK_DateOfSubmission]]),"00"))</f>
        <v>2023-03</v>
      </c>
    </row>
    <row r="4057" spans="1:16" x14ac:dyDescent="0.25">
      <c r="A4057" s="13">
        <v>3505016</v>
      </c>
      <c r="B4057" s="1">
        <v>350501619</v>
      </c>
      <c r="C4057" s="1">
        <v>34161</v>
      </c>
      <c r="D4057" s="6">
        <v>44983</v>
      </c>
      <c r="E4057" s="1">
        <v>129</v>
      </c>
      <c r="F4057" s="1" t="s">
        <v>68</v>
      </c>
      <c r="G4057" s="1" t="s">
        <v>77</v>
      </c>
      <c r="H4057" s="1" t="s">
        <v>1115</v>
      </c>
      <c r="I4057" s="1" t="s">
        <v>1428</v>
      </c>
      <c r="J4057" s="1" t="s">
        <v>1429</v>
      </c>
      <c r="K4057" s="1">
        <v>30.880265143100001</v>
      </c>
      <c r="L4057" s="1">
        <v>46.454987385000003</v>
      </c>
      <c r="M4057" s="1">
        <v>10</v>
      </c>
      <c r="N4057" s="1" t="s">
        <v>66</v>
      </c>
      <c r="O4057" s="1">
        <v>5</v>
      </c>
      <c r="P4057" t="str">
        <f>_xlfn.CONCAT( YEAR(TblOrigin[[#This Row],[ODK_DateOfSubmission]]), "-",TEXT( MONTH(TblOrigin[[#This Row],[ODK_DateOfSubmission]]),"00"))</f>
        <v>2023-02</v>
      </c>
    </row>
    <row r="4058" spans="1:16" x14ac:dyDescent="0.25">
      <c r="A4058" s="13">
        <v>3505015</v>
      </c>
      <c r="B4058" s="1">
        <v>350501519</v>
      </c>
      <c r="C4058" s="1">
        <v>33811</v>
      </c>
      <c r="D4058" s="6">
        <v>44991</v>
      </c>
      <c r="E4058" s="1">
        <v>129</v>
      </c>
      <c r="F4058" s="1" t="s">
        <v>68</v>
      </c>
      <c r="G4058" s="1" t="s">
        <v>77</v>
      </c>
      <c r="H4058" s="1" t="s">
        <v>1128</v>
      </c>
      <c r="I4058" s="1" t="s">
        <v>1342</v>
      </c>
      <c r="J4058" s="1" t="s">
        <v>232</v>
      </c>
      <c r="K4058" s="1">
        <v>30.882387999999999</v>
      </c>
      <c r="L4058" s="1">
        <v>46.568722000000001</v>
      </c>
      <c r="M4058" s="1">
        <v>25</v>
      </c>
      <c r="N4058" s="1" t="s">
        <v>66</v>
      </c>
      <c r="O4058" s="1">
        <v>10</v>
      </c>
      <c r="P4058" t="str">
        <f>_xlfn.CONCAT( YEAR(TblOrigin[[#This Row],[ODK_DateOfSubmission]]), "-",TEXT( MONTH(TblOrigin[[#This Row],[ODK_DateOfSubmission]]),"00"))</f>
        <v>2023-03</v>
      </c>
    </row>
    <row r="4059" spans="1:16" x14ac:dyDescent="0.25">
      <c r="A4059" s="13">
        <v>3505004</v>
      </c>
      <c r="B4059" s="1">
        <v>350500419</v>
      </c>
      <c r="C4059" s="1">
        <v>25437</v>
      </c>
      <c r="D4059" s="6">
        <v>44968</v>
      </c>
      <c r="E4059" s="1">
        <v>129</v>
      </c>
      <c r="F4059" s="1" t="s">
        <v>68</v>
      </c>
      <c r="G4059" s="1" t="s">
        <v>77</v>
      </c>
      <c r="H4059" s="1" t="s">
        <v>1115</v>
      </c>
      <c r="I4059" s="1" t="s">
        <v>1074</v>
      </c>
      <c r="J4059" s="1" t="s">
        <v>1118</v>
      </c>
      <c r="K4059" s="1">
        <v>30.9061211</v>
      </c>
      <c r="L4059" s="1">
        <v>46.449381199999998</v>
      </c>
      <c r="M4059" s="1">
        <v>12</v>
      </c>
      <c r="N4059" s="1" t="s">
        <v>66</v>
      </c>
      <c r="O4059" s="1">
        <v>5</v>
      </c>
      <c r="P4059" t="str">
        <f>_xlfn.CONCAT( YEAR(TblOrigin[[#This Row],[ODK_DateOfSubmission]]), "-",TEXT( MONTH(TblOrigin[[#This Row],[ODK_DateOfSubmission]]),"00"))</f>
        <v>2023-02</v>
      </c>
    </row>
    <row r="4060" spans="1:16" x14ac:dyDescent="0.25">
      <c r="A4060" s="13">
        <v>3505011</v>
      </c>
      <c r="B4060" s="1">
        <v>350501119</v>
      </c>
      <c r="C4060" s="1">
        <v>9258</v>
      </c>
      <c r="D4060" s="6">
        <v>44983</v>
      </c>
      <c r="E4060" s="1">
        <v>129</v>
      </c>
      <c r="F4060" s="1" t="s">
        <v>68</v>
      </c>
      <c r="G4060" s="1" t="s">
        <v>77</v>
      </c>
      <c r="H4060" s="1" t="s">
        <v>1115</v>
      </c>
      <c r="I4060" s="1" t="s">
        <v>1126</v>
      </c>
      <c r="J4060" s="1" t="s">
        <v>1127</v>
      </c>
      <c r="K4060" s="1">
        <v>30.901869618300001</v>
      </c>
      <c r="L4060" s="1">
        <v>46.458244977299998</v>
      </c>
      <c r="M4060" s="1">
        <v>10</v>
      </c>
      <c r="N4060" s="1" t="s">
        <v>66</v>
      </c>
      <c r="O4060" s="1">
        <v>4</v>
      </c>
      <c r="P4060" t="str">
        <f>_xlfn.CONCAT( YEAR(TblOrigin[[#This Row],[ODK_DateOfSubmission]]), "-",TEXT( MONTH(TblOrigin[[#This Row],[ODK_DateOfSubmission]]),"00"))</f>
        <v>2023-02</v>
      </c>
    </row>
    <row r="4061" spans="1:16" x14ac:dyDescent="0.25">
      <c r="A4061" s="13">
        <v>3504025</v>
      </c>
      <c r="B4061" s="1">
        <v>350402519</v>
      </c>
      <c r="C4061" s="1">
        <v>10262</v>
      </c>
      <c r="D4061" s="6">
        <v>44990</v>
      </c>
      <c r="E4061" s="1">
        <v>129</v>
      </c>
      <c r="F4061" s="1" t="s">
        <v>68</v>
      </c>
      <c r="G4061" s="1" t="s">
        <v>73</v>
      </c>
      <c r="H4061" s="1" t="s">
        <v>1059</v>
      </c>
      <c r="I4061" s="1" t="s">
        <v>1084</v>
      </c>
      <c r="J4061" s="1" t="s">
        <v>1085</v>
      </c>
      <c r="K4061" s="1">
        <v>31.074394900600002</v>
      </c>
      <c r="L4061" s="1">
        <v>46.250142994800001</v>
      </c>
      <c r="M4061" s="1">
        <v>95</v>
      </c>
      <c r="N4061" s="1" t="s">
        <v>112</v>
      </c>
      <c r="O4061" s="1">
        <v>10</v>
      </c>
      <c r="P4061" t="str">
        <f>_xlfn.CONCAT( YEAR(TblOrigin[[#This Row],[ODK_DateOfSubmission]]), "-",TEXT( MONTH(TblOrigin[[#This Row],[ODK_DateOfSubmission]]),"00"))</f>
        <v>2023-03</v>
      </c>
    </row>
    <row r="4062" spans="1:16" x14ac:dyDescent="0.25">
      <c r="A4062" s="13">
        <v>3603076</v>
      </c>
      <c r="B4062" s="1">
        <v>360307619</v>
      </c>
      <c r="C4062" s="1">
        <v>3209</v>
      </c>
      <c r="D4062" s="6">
        <v>44962</v>
      </c>
      <c r="E4062" s="1">
        <v>129</v>
      </c>
      <c r="F4062" s="1" t="s">
        <v>96</v>
      </c>
      <c r="G4062" s="1" t="s">
        <v>173</v>
      </c>
      <c r="H4062" s="1" t="s">
        <v>1138</v>
      </c>
      <c r="I4062" s="1" t="s">
        <v>1575</v>
      </c>
      <c r="J4062" s="1" t="s">
        <v>1554</v>
      </c>
      <c r="K4062" s="1">
        <v>31.991401403200001</v>
      </c>
      <c r="L4062" s="1">
        <v>44.895607716599997</v>
      </c>
      <c r="M4062" s="1">
        <v>1</v>
      </c>
      <c r="N4062" s="1" t="s">
        <v>119</v>
      </c>
      <c r="O4062" s="1">
        <v>1</v>
      </c>
      <c r="P4062" t="str">
        <f>_xlfn.CONCAT( YEAR(TblOrigin[[#This Row],[ODK_DateOfSubmission]]), "-",TEXT( MONTH(TblOrigin[[#This Row],[ODK_DateOfSubmission]]),"00"))</f>
        <v>2023-02</v>
      </c>
    </row>
    <row r="4063" spans="1:16" x14ac:dyDescent="0.25">
      <c r="A4063" s="31">
        <v>3505013</v>
      </c>
      <c r="B4063" s="32">
        <v>350501319</v>
      </c>
      <c r="C4063" s="32">
        <v>33809</v>
      </c>
      <c r="D4063" s="52">
        <v>44991</v>
      </c>
      <c r="E4063" s="32">
        <v>129</v>
      </c>
      <c r="F4063" s="32" t="s">
        <v>68</v>
      </c>
      <c r="G4063" s="32" t="s">
        <v>77</v>
      </c>
      <c r="H4063" s="32" t="s">
        <v>1119</v>
      </c>
      <c r="I4063" s="32" t="s">
        <v>1342</v>
      </c>
      <c r="J4063" s="32" t="s">
        <v>232</v>
      </c>
      <c r="K4063" s="32">
        <v>30.914428999999998</v>
      </c>
      <c r="L4063" s="32">
        <v>46.47878</v>
      </c>
      <c r="M4063" s="32">
        <v>21</v>
      </c>
      <c r="N4063" s="32" t="s">
        <v>119</v>
      </c>
      <c r="O4063" s="32">
        <v>7</v>
      </c>
      <c r="P4063" t="str">
        <f>_xlfn.CONCAT( YEAR(TblOrigin[[#This Row],[ODK_DateOfSubmission]]), "-",TEXT( MONTH(TblOrigin[[#This Row],[ODK_DateOfSubmission]]),"00"))</f>
        <v>2023-03</v>
      </c>
    </row>
    <row r="4064" spans="1:16" x14ac:dyDescent="0.25">
      <c r="A4064" s="13">
        <v>3504031</v>
      </c>
      <c r="B4064" s="1">
        <v>350403120</v>
      </c>
      <c r="C4064" s="1">
        <v>21208</v>
      </c>
      <c r="D4064" s="6">
        <v>45127</v>
      </c>
      <c r="E4064" s="1">
        <v>130</v>
      </c>
      <c r="F4064" s="1" t="s">
        <v>68</v>
      </c>
      <c r="G4064" s="1" t="s">
        <v>73</v>
      </c>
      <c r="H4064" s="1" t="s">
        <v>1059</v>
      </c>
      <c r="I4064" s="1" t="s">
        <v>1091</v>
      </c>
      <c r="J4064" s="1" t="s">
        <v>380</v>
      </c>
      <c r="K4064" s="1">
        <v>31.067779245299999</v>
      </c>
      <c r="L4064" s="1">
        <v>46.249674558199999</v>
      </c>
      <c r="M4064" s="1">
        <v>39</v>
      </c>
      <c r="N4064" s="1" t="s">
        <v>129</v>
      </c>
      <c r="O4064" s="1">
        <v>5</v>
      </c>
      <c r="P4064" t="str">
        <f>_xlfn.CONCAT( YEAR(TblOrigin[[#This Row],[ODK_DateOfSubmission]]), "-",TEXT( MONTH(TblOrigin[[#This Row],[ODK_DateOfSubmission]]),"00"))</f>
        <v>2023-07</v>
      </c>
    </row>
    <row r="4065" spans="1:16" x14ac:dyDescent="0.25">
      <c r="A4065" s="13">
        <v>3505013</v>
      </c>
      <c r="B4065" s="1">
        <v>350501320</v>
      </c>
      <c r="C4065" s="1">
        <v>33809</v>
      </c>
      <c r="D4065" s="6">
        <v>45144</v>
      </c>
      <c r="E4065" s="1">
        <v>130</v>
      </c>
      <c r="F4065" s="1" t="s">
        <v>68</v>
      </c>
      <c r="G4065" s="1" t="s">
        <v>77</v>
      </c>
      <c r="H4065" s="1" t="s">
        <v>1119</v>
      </c>
      <c r="I4065" s="1" t="s">
        <v>1342</v>
      </c>
      <c r="J4065" s="1" t="s">
        <v>232</v>
      </c>
      <c r="K4065" s="1">
        <v>30.914428999999998</v>
      </c>
      <c r="L4065" s="1">
        <v>46.47878</v>
      </c>
      <c r="M4065" s="1">
        <v>21</v>
      </c>
      <c r="N4065" s="1" t="s">
        <v>129</v>
      </c>
      <c r="O4065" s="1">
        <v>4</v>
      </c>
      <c r="P4065" t="str">
        <f>_xlfn.CONCAT( YEAR(TblOrigin[[#This Row],[ODK_DateOfSubmission]]), "-",TEXT( MONTH(TblOrigin[[#This Row],[ODK_DateOfSubmission]]),"00"))</f>
        <v>2023-08</v>
      </c>
    </row>
    <row r="4066" spans="1:16" x14ac:dyDescent="0.25">
      <c r="A4066" s="13">
        <v>3505003</v>
      </c>
      <c r="B4066" s="1">
        <v>350500320</v>
      </c>
      <c r="C4066" s="1">
        <v>25436</v>
      </c>
      <c r="D4066" s="6">
        <v>45143</v>
      </c>
      <c r="E4066" s="1">
        <v>130</v>
      </c>
      <c r="F4066" s="1" t="s">
        <v>68</v>
      </c>
      <c r="G4066" s="1" t="s">
        <v>77</v>
      </c>
      <c r="H4066" s="1" t="s">
        <v>1115</v>
      </c>
      <c r="I4066" s="1" t="s">
        <v>1116</v>
      </c>
      <c r="J4066" s="1" t="s">
        <v>1117</v>
      </c>
      <c r="K4066" s="1">
        <v>30.906636502200001</v>
      </c>
      <c r="L4066" s="1">
        <v>46.445979934699999</v>
      </c>
      <c r="M4066" s="1">
        <v>19</v>
      </c>
      <c r="N4066" s="1" t="s">
        <v>133</v>
      </c>
      <c r="O4066" s="1">
        <v>1</v>
      </c>
      <c r="P4066" t="str">
        <f>_xlfn.CONCAT( YEAR(TblOrigin[[#This Row],[ODK_DateOfSubmission]]), "-",TEXT( MONTH(TblOrigin[[#This Row],[ODK_DateOfSubmission]]),"00"))</f>
        <v>2023-08</v>
      </c>
    </row>
    <row r="4067" spans="1:16" x14ac:dyDescent="0.25">
      <c r="A4067" s="13">
        <v>3504011</v>
      </c>
      <c r="B4067" s="1">
        <v>350401120</v>
      </c>
      <c r="C4067" s="1">
        <v>10260</v>
      </c>
      <c r="D4067" s="6">
        <v>45129</v>
      </c>
      <c r="E4067" s="1">
        <v>130</v>
      </c>
      <c r="F4067" s="1" t="s">
        <v>68</v>
      </c>
      <c r="G4067" s="1" t="s">
        <v>73</v>
      </c>
      <c r="H4067" s="1" t="s">
        <v>1059</v>
      </c>
      <c r="I4067" s="1" t="s">
        <v>1066</v>
      </c>
      <c r="J4067" s="1" t="s">
        <v>1067</v>
      </c>
      <c r="K4067" s="1">
        <v>31.0087376</v>
      </c>
      <c r="L4067" s="1">
        <v>46.284794599999998</v>
      </c>
      <c r="M4067" s="1">
        <v>680</v>
      </c>
      <c r="N4067" s="1" t="s">
        <v>133</v>
      </c>
      <c r="O4067" s="1">
        <v>10</v>
      </c>
      <c r="P4067" t="str">
        <f>_xlfn.CONCAT( YEAR(TblOrigin[[#This Row],[ODK_DateOfSubmission]]), "-",TEXT( MONTH(TblOrigin[[#This Row],[ODK_DateOfSubmission]]),"00"))</f>
        <v>2023-07</v>
      </c>
    </row>
    <row r="4068" spans="1:16" x14ac:dyDescent="0.25">
      <c r="A4068" s="13">
        <v>3502012</v>
      </c>
      <c r="B4068" s="1">
        <v>350201220</v>
      </c>
      <c r="C4068" s="1">
        <v>33800</v>
      </c>
      <c r="D4068" s="6">
        <v>45143</v>
      </c>
      <c r="E4068" s="1">
        <v>130</v>
      </c>
      <c r="F4068" s="1" t="s">
        <v>68</v>
      </c>
      <c r="G4068" s="1" t="s">
        <v>81</v>
      </c>
      <c r="H4068" s="1" t="s">
        <v>1048</v>
      </c>
      <c r="I4068" s="1" t="s">
        <v>1337</v>
      </c>
      <c r="J4068" s="1" t="s">
        <v>1338</v>
      </c>
      <c r="K4068" s="1">
        <v>31.541273</v>
      </c>
      <c r="L4068" s="1">
        <v>46.125217999999997</v>
      </c>
      <c r="M4068" s="1">
        <v>5</v>
      </c>
      <c r="N4068" s="1" t="s">
        <v>90</v>
      </c>
      <c r="O4068" s="1">
        <v>3</v>
      </c>
      <c r="P4068" t="str">
        <f>_xlfn.CONCAT( YEAR(TblOrigin[[#This Row],[ODK_DateOfSubmission]]), "-",TEXT( MONTH(TblOrigin[[#This Row],[ODK_DateOfSubmission]]),"00"))</f>
        <v>2023-08</v>
      </c>
    </row>
    <row r="4069" spans="1:16" x14ac:dyDescent="0.25">
      <c r="A4069" s="13">
        <v>3503006</v>
      </c>
      <c r="B4069" s="1">
        <v>350300620</v>
      </c>
      <c r="C4069" s="1">
        <v>21209</v>
      </c>
      <c r="D4069" s="6">
        <v>45095</v>
      </c>
      <c r="E4069" s="1">
        <v>130</v>
      </c>
      <c r="F4069" s="1" t="s">
        <v>68</v>
      </c>
      <c r="G4069" s="1" t="s">
        <v>86</v>
      </c>
      <c r="H4069" s="1" t="s">
        <v>1404</v>
      </c>
      <c r="I4069" s="1" t="s">
        <v>1406</v>
      </c>
      <c r="J4069" s="1" t="s">
        <v>1407</v>
      </c>
      <c r="K4069" s="1">
        <v>31.415689718399999</v>
      </c>
      <c r="L4069" s="1">
        <v>46.163976839100002</v>
      </c>
      <c r="M4069" s="1">
        <v>2</v>
      </c>
      <c r="N4069" s="1" t="s">
        <v>90</v>
      </c>
      <c r="O4069" s="1">
        <v>1</v>
      </c>
      <c r="P4069" t="str">
        <f>_xlfn.CONCAT( YEAR(TblOrigin[[#This Row],[ODK_DateOfSubmission]]), "-",TEXT( MONTH(TblOrigin[[#This Row],[ODK_DateOfSubmission]]),"00"))</f>
        <v>2023-06</v>
      </c>
    </row>
    <row r="4070" spans="1:16" x14ac:dyDescent="0.25">
      <c r="A4070" s="13">
        <v>3503009</v>
      </c>
      <c r="B4070" s="1">
        <v>350300920</v>
      </c>
      <c r="C4070" s="1">
        <v>9822</v>
      </c>
      <c r="D4070" s="6">
        <v>45095</v>
      </c>
      <c r="E4070" s="1">
        <v>130</v>
      </c>
      <c r="F4070" s="1" t="s">
        <v>68</v>
      </c>
      <c r="G4070" s="1" t="s">
        <v>86</v>
      </c>
      <c r="H4070" s="1" t="s">
        <v>1404</v>
      </c>
      <c r="I4070" s="1" t="s">
        <v>1410</v>
      </c>
      <c r="J4070" s="1" t="s">
        <v>1411</v>
      </c>
      <c r="K4070" s="1">
        <v>31.403907212699998</v>
      </c>
      <c r="L4070" s="1">
        <v>46.175491096099996</v>
      </c>
      <c r="M4070" s="1">
        <v>2</v>
      </c>
      <c r="N4070" s="1" t="s">
        <v>90</v>
      </c>
      <c r="O4070" s="1">
        <v>1</v>
      </c>
      <c r="P4070" t="str">
        <f>_xlfn.CONCAT( YEAR(TblOrigin[[#This Row],[ODK_DateOfSubmission]]), "-",TEXT( MONTH(TblOrigin[[#This Row],[ODK_DateOfSubmission]]),"00"))</f>
        <v>2023-06</v>
      </c>
    </row>
    <row r="4071" spans="1:16" x14ac:dyDescent="0.25">
      <c r="A4071" s="13">
        <v>3503012</v>
      </c>
      <c r="B4071" s="1">
        <v>350301220</v>
      </c>
      <c r="C4071" s="1">
        <v>10286</v>
      </c>
      <c r="D4071" s="6">
        <v>45095</v>
      </c>
      <c r="E4071" s="1">
        <v>130</v>
      </c>
      <c r="F4071" s="1" t="s">
        <v>68</v>
      </c>
      <c r="G4071" s="1" t="s">
        <v>86</v>
      </c>
      <c r="H4071" s="1" t="s">
        <v>1404</v>
      </c>
      <c r="I4071" s="1" t="s">
        <v>1405</v>
      </c>
      <c r="J4071" s="1" t="s">
        <v>1127</v>
      </c>
      <c r="K4071" s="1">
        <v>31.400419743299999</v>
      </c>
      <c r="L4071" s="1">
        <v>46.1806881535</v>
      </c>
      <c r="M4071" s="1">
        <v>3</v>
      </c>
      <c r="N4071" s="1" t="s">
        <v>90</v>
      </c>
      <c r="O4071" s="1">
        <v>2</v>
      </c>
      <c r="P4071" t="str">
        <f>_xlfn.CONCAT( YEAR(TblOrigin[[#This Row],[ODK_DateOfSubmission]]), "-",TEXT( MONTH(TblOrigin[[#This Row],[ODK_DateOfSubmission]]),"00"))</f>
        <v>2023-06</v>
      </c>
    </row>
    <row r="4072" spans="1:16" x14ac:dyDescent="0.25">
      <c r="A4072" s="13">
        <v>3504003</v>
      </c>
      <c r="B4072" s="1">
        <v>350400320</v>
      </c>
      <c r="C4072" s="1">
        <v>24415</v>
      </c>
      <c r="D4072" s="6">
        <v>45097</v>
      </c>
      <c r="E4072" s="1">
        <v>130</v>
      </c>
      <c r="F4072" s="1" t="s">
        <v>68</v>
      </c>
      <c r="G4072" s="1" t="s">
        <v>73</v>
      </c>
      <c r="H4072" s="1" t="s">
        <v>1059</v>
      </c>
      <c r="I4072" s="1" t="s">
        <v>1480</v>
      </c>
      <c r="J4072" s="1" t="s">
        <v>1481</v>
      </c>
      <c r="K4072" s="1">
        <v>31.122673117800002</v>
      </c>
      <c r="L4072" s="1">
        <v>46.234062045100004</v>
      </c>
      <c r="M4072" s="1">
        <v>1</v>
      </c>
      <c r="N4072" s="1" t="s">
        <v>90</v>
      </c>
      <c r="O4072" s="1">
        <v>1</v>
      </c>
      <c r="P4072" t="str">
        <f>_xlfn.CONCAT( YEAR(TblOrigin[[#This Row],[ODK_DateOfSubmission]]), "-",TEXT( MONTH(TblOrigin[[#This Row],[ODK_DateOfSubmission]]),"00"))</f>
        <v>2023-06</v>
      </c>
    </row>
    <row r="4073" spans="1:16" x14ac:dyDescent="0.25">
      <c r="A4073" s="13">
        <v>3504007</v>
      </c>
      <c r="B4073" s="1">
        <v>350400720</v>
      </c>
      <c r="C4073" s="1">
        <v>25525</v>
      </c>
      <c r="D4073" s="6">
        <v>45118</v>
      </c>
      <c r="E4073" s="1">
        <v>130</v>
      </c>
      <c r="F4073" s="1" t="s">
        <v>68</v>
      </c>
      <c r="G4073" s="1" t="s">
        <v>73</v>
      </c>
      <c r="H4073" s="1" t="s">
        <v>1059</v>
      </c>
      <c r="I4073" s="1" t="s">
        <v>1064</v>
      </c>
      <c r="J4073" s="1" t="s">
        <v>1065</v>
      </c>
      <c r="K4073" s="1">
        <v>31.027024004299999</v>
      </c>
      <c r="L4073" s="1">
        <v>46.241676675500003</v>
      </c>
      <c r="M4073" s="1">
        <v>40</v>
      </c>
      <c r="N4073" s="1" t="s">
        <v>90</v>
      </c>
      <c r="O4073" s="1">
        <v>14</v>
      </c>
      <c r="P4073" t="str">
        <f>_xlfn.CONCAT( YEAR(TblOrigin[[#This Row],[ODK_DateOfSubmission]]), "-",TEXT( MONTH(TblOrigin[[#This Row],[ODK_DateOfSubmission]]),"00"))</f>
        <v>2023-07</v>
      </c>
    </row>
    <row r="4074" spans="1:16" x14ac:dyDescent="0.25">
      <c r="A4074" s="13">
        <v>3504011</v>
      </c>
      <c r="B4074" s="1">
        <v>350401120</v>
      </c>
      <c r="C4074" s="1">
        <v>10260</v>
      </c>
      <c r="D4074" s="6">
        <v>45129</v>
      </c>
      <c r="E4074" s="1">
        <v>130</v>
      </c>
      <c r="F4074" s="1" t="s">
        <v>68</v>
      </c>
      <c r="G4074" s="1" t="s">
        <v>73</v>
      </c>
      <c r="H4074" s="1" t="s">
        <v>1059</v>
      </c>
      <c r="I4074" s="1" t="s">
        <v>1066</v>
      </c>
      <c r="J4074" s="1" t="s">
        <v>1067</v>
      </c>
      <c r="K4074" s="1">
        <v>31.0087376</v>
      </c>
      <c r="L4074" s="1">
        <v>46.284794599999998</v>
      </c>
      <c r="M4074" s="1">
        <v>680</v>
      </c>
      <c r="N4074" s="1" t="s">
        <v>90</v>
      </c>
      <c r="O4074" s="1">
        <v>20</v>
      </c>
      <c r="P4074" t="str">
        <f>_xlfn.CONCAT( YEAR(TblOrigin[[#This Row],[ODK_DateOfSubmission]]), "-",TEXT( MONTH(TblOrigin[[#This Row],[ODK_DateOfSubmission]]),"00"))</f>
        <v>2023-07</v>
      </c>
    </row>
    <row r="4075" spans="1:16" x14ac:dyDescent="0.25">
      <c r="A4075" s="13">
        <v>3504012</v>
      </c>
      <c r="B4075" s="1">
        <v>350401220</v>
      </c>
      <c r="C4075" s="1">
        <v>24540</v>
      </c>
      <c r="D4075" s="6">
        <v>45118</v>
      </c>
      <c r="E4075" s="1">
        <v>130</v>
      </c>
      <c r="F4075" s="1" t="s">
        <v>68</v>
      </c>
      <c r="G4075" s="1" t="s">
        <v>73</v>
      </c>
      <c r="H4075" s="1" t="s">
        <v>1059</v>
      </c>
      <c r="I4075" s="1" t="s">
        <v>1482</v>
      </c>
      <c r="J4075" s="1" t="s">
        <v>1483</v>
      </c>
      <c r="K4075" s="1">
        <v>31.052442887600002</v>
      </c>
      <c r="L4075" s="1">
        <v>46.236798131699999</v>
      </c>
      <c r="M4075" s="1">
        <v>6</v>
      </c>
      <c r="N4075" s="1" t="s">
        <v>90</v>
      </c>
      <c r="O4075" s="1">
        <v>1</v>
      </c>
      <c r="P4075" t="str">
        <f>_xlfn.CONCAT( YEAR(TblOrigin[[#This Row],[ODK_DateOfSubmission]]), "-",TEXT( MONTH(TblOrigin[[#This Row],[ODK_DateOfSubmission]]),"00"))</f>
        <v>2023-07</v>
      </c>
    </row>
    <row r="4076" spans="1:16" x14ac:dyDescent="0.25">
      <c r="A4076" s="13">
        <v>3504016</v>
      </c>
      <c r="B4076" s="1">
        <v>350401620</v>
      </c>
      <c r="C4076" s="1">
        <v>10281</v>
      </c>
      <c r="D4076" s="6">
        <v>45110</v>
      </c>
      <c r="E4076" s="1">
        <v>130</v>
      </c>
      <c r="F4076" s="1" t="s">
        <v>68</v>
      </c>
      <c r="G4076" s="1" t="s">
        <v>73</v>
      </c>
      <c r="H4076" s="1" t="s">
        <v>1059</v>
      </c>
      <c r="I4076" s="1" t="s">
        <v>1074</v>
      </c>
      <c r="J4076" s="1" t="s">
        <v>1075</v>
      </c>
      <c r="K4076" s="1">
        <v>31.029471706599999</v>
      </c>
      <c r="L4076" s="1">
        <v>46.244121658399997</v>
      </c>
      <c r="M4076" s="1">
        <v>9</v>
      </c>
      <c r="N4076" s="1" t="s">
        <v>90</v>
      </c>
      <c r="O4076" s="1">
        <v>4</v>
      </c>
      <c r="P4076" t="str">
        <f>_xlfn.CONCAT( YEAR(TblOrigin[[#This Row],[ODK_DateOfSubmission]]), "-",TEXT( MONTH(TblOrigin[[#This Row],[ODK_DateOfSubmission]]),"00"))</f>
        <v>2023-07</v>
      </c>
    </row>
    <row r="4077" spans="1:16" x14ac:dyDescent="0.25">
      <c r="A4077" s="13">
        <v>3504026</v>
      </c>
      <c r="B4077" s="1">
        <v>350402620</v>
      </c>
      <c r="C4077" s="1">
        <v>10253</v>
      </c>
      <c r="D4077" s="6">
        <v>45110</v>
      </c>
      <c r="E4077" s="1">
        <v>130</v>
      </c>
      <c r="F4077" s="1" t="s">
        <v>68</v>
      </c>
      <c r="G4077" s="1" t="s">
        <v>73</v>
      </c>
      <c r="H4077" s="1" t="s">
        <v>1059</v>
      </c>
      <c r="I4077" s="1" t="s">
        <v>1086</v>
      </c>
      <c r="J4077" s="1" t="s">
        <v>1087</v>
      </c>
      <c r="K4077" s="1">
        <v>31.038477412900001</v>
      </c>
      <c r="L4077" s="1">
        <v>46.2356561609</v>
      </c>
      <c r="M4077" s="1">
        <v>7</v>
      </c>
      <c r="N4077" s="1" t="s">
        <v>90</v>
      </c>
      <c r="O4077" s="1">
        <v>2</v>
      </c>
      <c r="P4077" t="str">
        <f>_xlfn.CONCAT( YEAR(TblOrigin[[#This Row],[ODK_DateOfSubmission]]), "-",TEXT( MONTH(TblOrigin[[#This Row],[ODK_DateOfSubmission]]),"00"))</f>
        <v>2023-07</v>
      </c>
    </row>
    <row r="4078" spans="1:16" x14ac:dyDescent="0.25">
      <c r="A4078" s="13">
        <v>3504028</v>
      </c>
      <c r="B4078" s="1">
        <v>350402820</v>
      </c>
      <c r="C4078" s="1">
        <v>25526</v>
      </c>
      <c r="D4078" s="6">
        <v>45139</v>
      </c>
      <c r="E4078" s="1">
        <v>130</v>
      </c>
      <c r="F4078" s="1" t="s">
        <v>68</v>
      </c>
      <c r="G4078" s="1" t="s">
        <v>73</v>
      </c>
      <c r="H4078" s="1" t="s">
        <v>1059</v>
      </c>
      <c r="I4078" s="1" t="s">
        <v>1088</v>
      </c>
      <c r="J4078" s="1" t="s">
        <v>1039</v>
      </c>
      <c r="K4078" s="1">
        <v>31.036175809100001</v>
      </c>
      <c r="L4078" s="1">
        <v>46.220527480000001</v>
      </c>
      <c r="M4078" s="1">
        <v>55</v>
      </c>
      <c r="N4078" s="1" t="s">
        <v>90</v>
      </c>
      <c r="O4078" s="1">
        <v>10</v>
      </c>
      <c r="P4078" t="str">
        <f>_xlfn.CONCAT( YEAR(TblOrigin[[#This Row],[ODK_DateOfSubmission]]), "-",TEXT( MONTH(TblOrigin[[#This Row],[ODK_DateOfSubmission]]),"00"))</f>
        <v>2023-08</v>
      </c>
    </row>
    <row r="4079" spans="1:16" x14ac:dyDescent="0.25">
      <c r="A4079" s="13">
        <v>3504023</v>
      </c>
      <c r="B4079" s="1">
        <v>350402320</v>
      </c>
      <c r="C4079" s="1">
        <v>9448</v>
      </c>
      <c r="D4079" s="6">
        <v>45143</v>
      </c>
      <c r="E4079" s="1">
        <v>130</v>
      </c>
      <c r="F4079" s="1" t="s">
        <v>68</v>
      </c>
      <c r="G4079" s="1" t="s">
        <v>73</v>
      </c>
      <c r="H4079" s="1" t="s">
        <v>1059</v>
      </c>
      <c r="I4079" s="1" t="s">
        <v>1080</v>
      </c>
      <c r="J4079" s="1" t="s">
        <v>1081</v>
      </c>
      <c r="K4079" s="1">
        <v>31.027006973399999</v>
      </c>
      <c r="L4079" s="1">
        <v>46.228093038300003</v>
      </c>
      <c r="M4079" s="1">
        <v>69</v>
      </c>
      <c r="N4079" s="1" t="s">
        <v>90</v>
      </c>
      <c r="O4079" s="1">
        <v>24</v>
      </c>
      <c r="P4079" t="str">
        <f>_xlfn.CONCAT( YEAR(TblOrigin[[#This Row],[ODK_DateOfSubmission]]), "-",TEXT( MONTH(TblOrigin[[#This Row],[ODK_DateOfSubmission]]),"00"))</f>
        <v>2023-08</v>
      </c>
    </row>
    <row r="4080" spans="1:16" x14ac:dyDescent="0.25">
      <c r="A4080" s="13">
        <v>3504021</v>
      </c>
      <c r="B4080" s="1">
        <v>350402120</v>
      </c>
      <c r="C4080" s="1">
        <v>10335</v>
      </c>
      <c r="D4080" s="6">
        <v>45120</v>
      </c>
      <c r="E4080" s="1">
        <v>130</v>
      </c>
      <c r="F4080" s="1" t="s">
        <v>68</v>
      </c>
      <c r="G4080" s="1" t="s">
        <v>73</v>
      </c>
      <c r="H4080" s="1" t="s">
        <v>1059</v>
      </c>
      <c r="I4080" s="1" t="s">
        <v>1078</v>
      </c>
      <c r="J4080" s="1" t="s">
        <v>1079</v>
      </c>
      <c r="K4080" s="1">
        <v>31.0506383486</v>
      </c>
      <c r="L4080" s="1">
        <v>46.269343302599999</v>
      </c>
      <c r="M4080" s="1">
        <v>16</v>
      </c>
      <c r="N4080" s="1" t="s">
        <v>90</v>
      </c>
      <c r="O4080" s="1">
        <v>1</v>
      </c>
      <c r="P4080" t="str">
        <f>_xlfn.CONCAT( YEAR(TblOrigin[[#This Row],[ODK_DateOfSubmission]]), "-",TEXT( MONTH(TblOrigin[[#This Row],[ODK_DateOfSubmission]]),"00"))</f>
        <v>2023-07</v>
      </c>
    </row>
    <row r="4081" spans="1:16" x14ac:dyDescent="0.25">
      <c r="A4081" s="13">
        <v>3505003</v>
      </c>
      <c r="B4081" s="1">
        <v>350500320</v>
      </c>
      <c r="C4081" s="1">
        <v>25436</v>
      </c>
      <c r="D4081" s="6">
        <v>45143</v>
      </c>
      <c r="E4081" s="1">
        <v>130</v>
      </c>
      <c r="F4081" s="1" t="s">
        <v>68</v>
      </c>
      <c r="G4081" s="1" t="s">
        <v>77</v>
      </c>
      <c r="H4081" s="1" t="s">
        <v>1115</v>
      </c>
      <c r="I4081" s="1" t="s">
        <v>1116</v>
      </c>
      <c r="J4081" s="1" t="s">
        <v>1117</v>
      </c>
      <c r="K4081" s="1">
        <v>30.906636502200001</v>
      </c>
      <c r="L4081" s="1">
        <v>46.445979934699999</v>
      </c>
      <c r="M4081" s="1">
        <v>19</v>
      </c>
      <c r="N4081" s="1" t="s">
        <v>90</v>
      </c>
      <c r="O4081" s="1">
        <v>10</v>
      </c>
      <c r="P4081" t="str">
        <f>_xlfn.CONCAT( YEAR(TblOrigin[[#This Row],[ODK_DateOfSubmission]]), "-",TEXT( MONTH(TblOrigin[[#This Row],[ODK_DateOfSubmission]]),"00"))</f>
        <v>2023-08</v>
      </c>
    </row>
    <row r="4082" spans="1:16" x14ac:dyDescent="0.25">
      <c r="A4082" s="13">
        <v>3505004</v>
      </c>
      <c r="B4082" s="1">
        <v>350500420</v>
      </c>
      <c r="C4082" s="1">
        <v>25437</v>
      </c>
      <c r="D4082" s="6">
        <v>45112</v>
      </c>
      <c r="E4082" s="1">
        <v>130</v>
      </c>
      <c r="F4082" s="1" t="s">
        <v>68</v>
      </c>
      <c r="G4082" s="1" t="s">
        <v>77</v>
      </c>
      <c r="H4082" s="1" t="s">
        <v>1115</v>
      </c>
      <c r="I4082" s="1" t="s">
        <v>1074</v>
      </c>
      <c r="J4082" s="1" t="s">
        <v>1118</v>
      </c>
      <c r="K4082" s="1">
        <v>30.9061211</v>
      </c>
      <c r="L4082" s="1">
        <v>46.449381199999998</v>
      </c>
      <c r="M4082" s="1">
        <v>12</v>
      </c>
      <c r="N4082" s="1" t="s">
        <v>90</v>
      </c>
      <c r="O4082" s="1">
        <v>3</v>
      </c>
      <c r="P4082" t="str">
        <f>_xlfn.CONCAT( YEAR(TblOrigin[[#This Row],[ODK_DateOfSubmission]]), "-",TEXT( MONTH(TblOrigin[[#This Row],[ODK_DateOfSubmission]]),"00"))</f>
        <v>2023-07</v>
      </c>
    </row>
    <row r="4083" spans="1:16" x14ac:dyDescent="0.25">
      <c r="A4083" s="13">
        <v>3505007</v>
      </c>
      <c r="B4083" s="1">
        <v>350500720</v>
      </c>
      <c r="C4083" s="1">
        <v>9332</v>
      </c>
      <c r="D4083" s="6">
        <v>45143</v>
      </c>
      <c r="E4083" s="1">
        <v>130</v>
      </c>
      <c r="F4083" s="1" t="s">
        <v>68</v>
      </c>
      <c r="G4083" s="1" t="s">
        <v>77</v>
      </c>
      <c r="H4083" s="1" t="s">
        <v>1115</v>
      </c>
      <c r="I4083" s="1" t="s">
        <v>1123</v>
      </c>
      <c r="J4083" s="1" t="s">
        <v>216</v>
      </c>
      <c r="K4083" s="1">
        <v>30.879031632699999</v>
      </c>
      <c r="L4083" s="1">
        <v>46.464224314600003</v>
      </c>
      <c r="M4083" s="1">
        <v>9</v>
      </c>
      <c r="N4083" s="1" t="s">
        <v>90</v>
      </c>
      <c r="O4083" s="1">
        <v>4</v>
      </c>
      <c r="P4083" t="str">
        <f>_xlfn.CONCAT( YEAR(TblOrigin[[#This Row],[ODK_DateOfSubmission]]), "-",TEXT( MONTH(TblOrigin[[#This Row],[ODK_DateOfSubmission]]),"00"))</f>
        <v>2023-08</v>
      </c>
    </row>
    <row r="4084" spans="1:16" x14ac:dyDescent="0.25">
      <c r="A4084" s="13">
        <v>3505010</v>
      </c>
      <c r="B4084" s="1">
        <v>350501020</v>
      </c>
      <c r="C4084" s="1">
        <v>9261</v>
      </c>
      <c r="D4084" s="6">
        <v>45127</v>
      </c>
      <c r="E4084" s="1">
        <v>130</v>
      </c>
      <c r="F4084" s="1" t="s">
        <v>68</v>
      </c>
      <c r="G4084" s="1" t="s">
        <v>77</v>
      </c>
      <c r="H4084" s="1" t="s">
        <v>1115</v>
      </c>
      <c r="I4084" s="1" t="s">
        <v>1124</v>
      </c>
      <c r="J4084" s="1" t="s">
        <v>1125</v>
      </c>
      <c r="K4084" s="1">
        <v>30.885581129199998</v>
      </c>
      <c r="L4084" s="1">
        <v>46.460596602099997</v>
      </c>
      <c r="M4084" s="1">
        <v>5</v>
      </c>
      <c r="N4084" s="1" t="s">
        <v>90</v>
      </c>
      <c r="O4084" s="1">
        <v>5</v>
      </c>
      <c r="P4084" t="str">
        <f>_xlfn.CONCAT( YEAR(TblOrigin[[#This Row],[ODK_DateOfSubmission]]), "-",TEXT( MONTH(TblOrigin[[#This Row],[ODK_DateOfSubmission]]),"00"))</f>
        <v>2023-07</v>
      </c>
    </row>
    <row r="4085" spans="1:16" x14ac:dyDescent="0.25">
      <c r="A4085" s="13">
        <v>3504033</v>
      </c>
      <c r="B4085" s="1">
        <v>350403320</v>
      </c>
      <c r="C4085" s="1">
        <v>10259</v>
      </c>
      <c r="D4085" s="6">
        <v>45129</v>
      </c>
      <c r="E4085" s="1">
        <v>130</v>
      </c>
      <c r="F4085" s="1" t="s">
        <v>68</v>
      </c>
      <c r="G4085" s="1" t="s">
        <v>73</v>
      </c>
      <c r="H4085" s="1" t="s">
        <v>1059</v>
      </c>
      <c r="I4085" s="1" t="s">
        <v>1094</v>
      </c>
      <c r="J4085" s="1" t="s">
        <v>1095</v>
      </c>
      <c r="K4085" s="1">
        <v>31.045411312199999</v>
      </c>
      <c r="L4085" s="1">
        <v>46.277832423</v>
      </c>
      <c r="M4085" s="1">
        <v>72</v>
      </c>
      <c r="N4085" s="1" t="s">
        <v>90</v>
      </c>
      <c r="O4085" s="1">
        <v>15</v>
      </c>
      <c r="P4085" t="str">
        <f>_xlfn.CONCAT( YEAR(TblOrigin[[#This Row],[ODK_DateOfSubmission]]), "-",TEXT( MONTH(TblOrigin[[#This Row],[ODK_DateOfSubmission]]),"00"))</f>
        <v>2023-07</v>
      </c>
    </row>
    <row r="4086" spans="1:16" x14ac:dyDescent="0.25">
      <c r="A4086" s="13">
        <v>3504035</v>
      </c>
      <c r="B4086" s="1">
        <v>350403520</v>
      </c>
      <c r="C4086" s="1">
        <v>9398</v>
      </c>
      <c r="D4086" s="6">
        <v>45097</v>
      </c>
      <c r="E4086" s="1">
        <v>130</v>
      </c>
      <c r="F4086" s="1" t="s">
        <v>68</v>
      </c>
      <c r="G4086" s="1" t="s">
        <v>73</v>
      </c>
      <c r="H4086" s="1" t="s">
        <v>1059</v>
      </c>
      <c r="I4086" s="1" t="s">
        <v>1439</v>
      </c>
      <c r="J4086" s="1" t="s">
        <v>216</v>
      </c>
      <c r="K4086" s="1">
        <v>31.069961183</v>
      </c>
      <c r="L4086" s="1">
        <v>46.270024445899999</v>
      </c>
      <c r="M4086" s="1">
        <v>3</v>
      </c>
      <c r="N4086" s="1" t="s">
        <v>90</v>
      </c>
      <c r="O4086" s="1">
        <v>3</v>
      </c>
      <c r="P4086" t="str">
        <f>_xlfn.CONCAT( YEAR(TblOrigin[[#This Row],[ODK_DateOfSubmission]]), "-",TEXT( MONTH(TblOrigin[[#This Row],[ODK_DateOfSubmission]]),"00"))</f>
        <v>2023-06</v>
      </c>
    </row>
    <row r="4087" spans="1:16" x14ac:dyDescent="0.25">
      <c r="A4087" s="13">
        <v>3504036</v>
      </c>
      <c r="B4087" s="1">
        <v>350403620</v>
      </c>
      <c r="C4087" s="1">
        <v>23683</v>
      </c>
      <c r="D4087" s="6">
        <v>45118</v>
      </c>
      <c r="E4087" s="1">
        <v>130</v>
      </c>
      <c r="F4087" s="1" t="s">
        <v>68</v>
      </c>
      <c r="G4087" s="1" t="s">
        <v>73</v>
      </c>
      <c r="H4087" s="1" t="s">
        <v>1059</v>
      </c>
      <c r="I4087" s="1" t="s">
        <v>1096</v>
      </c>
      <c r="J4087" s="1" t="s">
        <v>1097</v>
      </c>
      <c r="K4087" s="1">
        <v>31.03290329</v>
      </c>
      <c r="L4087" s="1">
        <v>46.251552429999997</v>
      </c>
      <c r="M4087" s="1">
        <v>8</v>
      </c>
      <c r="N4087" s="1" t="s">
        <v>90</v>
      </c>
      <c r="O4087" s="1">
        <v>2</v>
      </c>
      <c r="P4087" t="str">
        <f>_xlfn.CONCAT( YEAR(TblOrigin[[#This Row],[ODK_DateOfSubmission]]), "-",TEXT( MONTH(TblOrigin[[#This Row],[ODK_DateOfSubmission]]),"00"))</f>
        <v>2023-07</v>
      </c>
    </row>
    <row r="4088" spans="1:16" x14ac:dyDescent="0.25">
      <c r="A4088" s="13">
        <v>3504038</v>
      </c>
      <c r="B4088" s="1">
        <v>350403820</v>
      </c>
      <c r="C4088" s="1">
        <v>25528</v>
      </c>
      <c r="D4088" s="6">
        <v>45097</v>
      </c>
      <c r="E4088" s="1">
        <v>130</v>
      </c>
      <c r="F4088" s="1" t="s">
        <v>68</v>
      </c>
      <c r="G4088" s="1" t="s">
        <v>73</v>
      </c>
      <c r="H4088" s="1" t="s">
        <v>1059</v>
      </c>
      <c r="I4088" s="1" t="s">
        <v>1490</v>
      </c>
      <c r="J4088" s="1" t="s">
        <v>1491</v>
      </c>
      <c r="K4088" s="1">
        <v>31.053281055100001</v>
      </c>
      <c r="L4088" s="1">
        <v>46.253512804000003</v>
      </c>
      <c r="M4088" s="1">
        <v>2</v>
      </c>
      <c r="N4088" s="1" t="s">
        <v>90</v>
      </c>
      <c r="O4088" s="1">
        <v>1</v>
      </c>
      <c r="P4088" t="str">
        <f>_xlfn.CONCAT( YEAR(TblOrigin[[#This Row],[ODK_DateOfSubmission]]), "-",TEXT( MONTH(TblOrigin[[#This Row],[ODK_DateOfSubmission]]),"00"))</f>
        <v>2023-06</v>
      </c>
    </row>
    <row r="4089" spans="1:16" x14ac:dyDescent="0.25">
      <c r="A4089" s="13">
        <v>3504040</v>
      </c>
      <c r="B4089" s="1">
        <v>350404020</v>
      </c>
      <c r="C4089" s="1">
        <v>25530</v>
      </c>
      <c r="D4089" s="6">
        <v>45097</v>
      </c>
      <c r="E4089" s="1">
        <v>130</v>
      </c>
      <c r="F4089" s="1" t="s">
        <v>68</v>
      </c>
      <c r="G4089" s="1" t="s">
        <v>73</v>
      </c>
      <c r="H4089" s="1" t="s">
        <v>1059</v>
      </c>
      <c r="I4089" s="1" t="s">
        <v>1351</v>
      </c>
      <c r="J4089" s="1" t="s">
        <v>1352</v>
      </c>
      <c r="K4089" s="1">
        <v>31.076769222599999</v>
      </c>
      <c r="L4089" s="1">
        <v>46.264030067599997</v>
      </c>
      <c r="M4089" s="1">
        <v>5</v>
      </c>
      <c r="N4089" s="1" t="s">
        <v>90</v>
      </c>
      <c r="O4089" s="1">
        <v>1</v>
      </c>
      <c r="P4089" t="str">
        <f>_xlfn.CONCAT( YEAR(TblOrigin[[#This Row],[ODK_DateOfSubmission]]), "-",TEXT( MONTH(TblOrigin[[#This Row],[ODK_DateOfSubmission]]),"00"))</f>
        <v>2023-06</v>
      </c>
    </row>
    <row r="4090" spans="1:16" x14ac:dyDescent="0.25">
      <c r="A4090" s="13">
        <v>3504041</v>
      </c>
      <c r="B4090" s="1">
        <v>350404120</v>
      </c>
      <c r="C4090" s="1">
        <v>25533</v>
      </c>
      <c r="D4090" s="6">
        <v>45117</v>
      </c>
      <c r="E4090" s="1">
        <v>130</v>
      </c>
      <c r="F4090" s="1" t="s">
        <v>68</v>
      </c>
      <c r="G4090" s="1" t="s">
        <v>73</v>
      </c>
      <c r="H4090" s="1" t="s">
        <v>1059</v>
      </c>
      <c r="I4090" s="1" t="s">
        <v>1098</v>
      </c>
      <c r="J4090" s="1" t="s">
        <v>1099</v>
      </c>
      <c r="K4090" s="1">
        <v>31.080862144499999</v>
      </c>
      <c r="L4090" s="1">
        <v>46.240087203599998</v>
      </c>
      <c r="M4090" s="1">
        <v>124</v>
      </c>
      <c r="N4090" s="1" t="s">
        <v>90</v>
      </c>
      <c r="O4090" s="1">
        <v>31</v>
      </c>
      <c r="P4090" t="str">
        <f>_xlfn.CONCAT( YEAR(TblOrigin[[#This Row],[ODK_DateOfSubmission]]), "-",TEXT( MONTH(TblOrigin[[#This Row],[ODK_DateOfSubmission]]),"00"))</f>
        <v>2023-07</v>
      </c>
    </row>
    <row r="4091" spans="1:16" x14ac:dyDescent="0.25">
      <c r="A4091" s="13">
        <v>3504044</v>
      </c>
      <c r="B4091" s="1">
        <v>350404420</v>
      </c>
      <c r="C4091" s="1">
        <v>25527</v>
      </c>
      <c r="D4091" s="6">
        <v>45097</v>
      </c>
      <c r="E4091" s="1">
        <v>130</v>
      </c>
      <c r="F4091" s="1" t="s">
        <v>68</v>
      </c>
      <c r="G4091" s="1" t="s">
        <v>73</v>
      </c>
      <c r="H4091" s="1" t="s">
        <v>1059</v>
      </c>
      <c r="I4091" s="1" t="s">
        <v>1494</v>
      </c>
      <c r="J4091" s="1" t="s">
        <v>1495</v>
      </c>
      <c r="K4091" s="1">
        <v>31.058777803800002</v>
      </c>
      <c r="L4091" s="1">
        <v>46.257208607000003</v>
      </c>
      <c r="M4091" s="1">
        <v>4</v>
      </c>
      <c r="N4091" s="1" t="s">
        <v>90</v>
      </c>
      <c r="O4091" s="1">
        <v>1</v>
      </c>
      <c r="P4091" t="str">
        <f>_xlfn.CONCAT( YEAR(TblOrigin[[#This Row],[ODK_DateOfSubmission]]), "-",TEXT( MONTH(TblOrigin[[#This Row],[ODK_DateOfSubmission]]),"00"))</f>
        <v>2023-06</v>
      </c>
    </row>
    <row r="4092" spans="1:16" x14ac:dyDescent="0.25">
      <c r="A4092" s="13">
        <v>3504045</v>
      </c>
      <c r="B4092" s="1">
        <v>350404520</v>
      </c>
      <c r="C4092" s="1">
        <v>22344</v>
      </c>
      <c r="D4092" s="6">
        <v>45116</v>
      </c>
      <c r="E4092" s="1">
        <v>130</v>
      </c>
      <c r="F4092" s="1" t="s">
        <v>68</v>
      </c>
      <c r="G4092" s="1" t="s">
        <v>73</v>
      </c>
      <c r="H4092" s="1" t="s">
        <v>1059</v>
      </c>
      <c r="I4092" s="1" t="s">
        <v>1408</v>
      </c>
      <c r="J4092" s="1" t="s">
        <v>1409</v>
      </c>
      <c r="K4092" s="1">
        <v>31.048519000500001</v>
      </c>
      <c r="L4092" s="1">
        <v>46.257282930099997</v>
      </c>
      <c r="M4092" s="1">
        <v>7</v>
      </c>
      <c r="N4092" s="1" t="s">
        <v>90</v>
      </c>
      <c r="O4092" s="1">
        <v>2</v>
      </c>
      <c r="P4092" t="str">
        <f>_xlfn.CONCAT( YEAR(TblOrigin[[#This Row],[ODK_DateOfSubmission]]), "-",TEXT( MONTH(TblOrigin[[#This Row],[ODK_DateOfSubmission]]),"00"))</f>
        <v>2023-07</v>
      </c>
    </row>
    <row r="4093" spans="1:16" x14ac:dyDescent="0.25">
      <c r="A4093" s="13">
        <v>3504046</v>
      </c>
      <c r="B4093" s="1">
        <v>350404620</v>
      </c>
      <c r="C4093" s="1">
        <v>10269</v>
      </c>
      <c r="D4093" s="6">
        <v>45139</v>
      </c>
      <c r="E4093" s="1">
        <v>130</v>
      </c>
      <c r="F4093" s="1" t="s">
        <v>68</v>
      </c>
      <c r="G4093" s="1" t="s">
        <v>73</v>
      </c>
      <c r="H4093" s="1" t="s">
        <v>1102</v>
      </c>
      <c r="I4093" s="1" t="s">
        <v>1103</v>
      </c>
      <c r="J4093" s="1" t="s">
        <v>1104</v>
      </c>
      <c r="K4093" s="1">
        <v>31.041901284200001</v>
      </c>
      <c r="L4093" s="1">
        <v>46.3069539022</v>
      </c>
      <c r="M4093" s="1">
        <v>41</v>
      </c>
      <c r="N4093" s="1" t="s">
        <v>90</v>
      </c>
      <c r="O4093" s="1">
        <v>5</v>
      </c>
      <c r="P4093" t="str">
        <f>_xlfn.CONCAT( YEAR(TblOrigin[[#This Row],[ODK_DateOfSubmission]]), "-",TEXT( MONTH(TblOrigin[[#This Row],[ODK_DateOfSubmission]]),"00"))</f>
        <v>2023-08</v>
      </c>
    </row>
    <row r="4094" spans="1:16" x14ac:dyDescent="0.25">
      <c r="A4094" s="13">
        <v>3504051</v>
      </c>
      <c r="B4094" s="1">
        <v>350405120</v>
      </c>
      <c r="C4094" s="1">
        <v>23685</v>
      </c>
      <c r="D4094" s="6">
        <v>45105</v>
      </c>
      <c r="E4094" s="1">
        <v>130</v>
      </c>
      <c r="F4094" s="1" t="s">
        <v>68</v>
      </c>
      <c r="G4094" s="1" t="s">
        <v>73</v>
      </c>
      <c r="H4094" s="1" t="s">
        <v>1059</v>
      </c>
      <c r="I4094" s="1" t="s">
        <v>1108</v>
      </c>
      <c r="J4094" s="1" t="s">
        <v>1109</v>
      </c>
      <c r="K4094" s="1">
        <v>31.087265559999999</v>
      </c>
      <c r="L4094" s="1">
        <v>46.241235476500002</v>
      </c>
      <c r="M4094" s="1">
        <v>16</v>
      </c>
      <c r="N4094" s="1" t="s">
        <v>90</v>
      </c>
      <c r="O4094" s="1">
        <v>3</v>
      </c>
      <c r="P4094" t="str">
        <f>_xlfn.CONCAT( YEAR(TblOrigin[[#This Row],[ODK_DateOfSubmission]]), "-",TEXT( MONTH(TblOrigin[[#This Row],[ODK_DateOfSubmission]]),"00"))</f>
        <v>2023-06</v>
      </c>
    </row>
    <row r="4095" spans="1:16" x14ac:dyDescent="0.25">
      <c r="A4095" s="13">
        <v>3504052</v>
      </c>
      <c r="B4095" s="1">
        <v>350405220</v>
      </c>
      <c r="C4095" s="1">
        <v>9113</v>
      </c>
      <c r="D4095" s="6">
        <v>45118</v>
      </c>
      <c r="E4095" s="1">
        <v>130</v>
      </c>
      <c r="F4095" s="1" t="s">
        <v>68</v>
      </c>
      <c r="G4095" s="1" t="s">
        <v>73</v>
      </c>
      <c r="H4095" s="1" t="s">
        <v>1059</v>
      </c>
      <c r="I4095" s="1" t="s">
        <v>1102</v>
      </c>
      <c r="J4095" s="1" t="s">
        <v>1436</v>
      </c>
      <c r="K4095" s="1">
        <v>31.060153968000002</v>
      </c>
      <c r="L4095" s="1">
        <v>46.243325555299997</v>
      </c>
      <c r="M4095" s="1">
        <v>5</v>
      </c>
      <c r="N4095" s="1" t="s">
        <v>90</v>
      </c>
      <c r="O4095" s="1">
        <v>3</v>
      </c>
      <c r="P4095" t="str">
        <f>_xlfn.CONCAT( YEAR(TblOrigin[[#This Row],[ODK_DateOfSubmission]]), "-",TEXT( MONTH(TblOrigin[[#This Row],[ODK_DateOfSubmission]]),"00"))</f>
        <v>2023-07</v>
      </c>
    </row>
    <row r="4096" spans="1:16" x14ac:dyDescent="0.25">
      <c r="A4096" s="13">
        <v>3502016</v>
      </c>
      <c r="B4096" s="1">
        <v>350201620</v>
      </c>
      <c r="C4096" s="1">
        <v>34162</v>
      </c>
      <c r="D4096" s="6">
        <v>45127</v>
      </c>
      <c r="E4096" s="1">
        <v>130</v>
      </c>
      <c r="F4096" s="1" t="s">
        <v>68</v>
      </c>
      <c r="G4096" s="1" t="s">
        <v>81</v>
      </c>
      <c r="H4096" s="1" t="s">
        <v>1047</v>
      </c>
      <c r="I4096" s="1" t="s">
        <v>1440</v>
      </c>
      <c r="J4096" s="1" t="s">
        <v>1441</v>
      </c>
      <c r="K4096" s="1">
        <v>31.735530000000001</v>
      </c>
      <c r="L4096" s="1">
        <v>46.112045999999999</v>
      </c>
      <c r="M4096" s="1">
        <v>17</v>
      </c>
      <c r="N4096" s="1" t="s">
        <v>82</v>
      </c>
      <c r="O4096" s="1">
        <v>7</v>
      </c>
      <c r="P4096" t="str">
        <f>_xlfn.CONCAT( YEAR(TblOrigin[[#This Row],[ODK_DateOfSubmission]]), "-",TEXT( MONTH(TblOrigin[[#This Row],[ODK_DateOfSubmission]]),"00"))</f>
        <v>2023-07</v>
      </c>
    </row>
    <row r="4097" spans="1:16" x14ac:dyDescent="0.25">
      <c r="A4097" s="13">
        <v>3504025</v>
      </c>
      <c r="B4097" s="1">
        <v>350402520</v>
      </c>
      <c r="C4097" s="1">
        <v>10262</v>
      </c>
      <c r="D4097" s="6">
        <v>45105</v>
      </c>
      <c r="E4097" s="1">
        <v>130</v>
      </c>
      <c r="F4097" s="1" t="s">
        <v>68</v>
      </c>
      <c r="G4097" s="1" t="s">
        <v>73</v>
      </c>
      <c r="H4097" s="1" t="s">
        <v>1059</v>
      </c>
      <c r="I4097" s="1" t="s">
        <v>1084</v>
      </c>
      <c r="J4097" s="1" t="s">
        <v>1085</v>
      </c>
      <c r="K4097" s="1">
        <v>31.074394900600002</v>
      </c>
      <c r="L4097" s="1">
        <v>46.250142994800001</v>
      </c>
      <c r="M4097" s="1">
        <v>95</v>
      </c>
      <c r="N4097" s="1" t="s">
        <v>82</v>
      </c>
      <c r="O4097" s="1">
        <v>10</v>
      </c>
      <c r="P4097" t="str">
        <f>_xlfn.CONCAT( YEAR(TblOrigin[[#This Row],[ODK_DateOfSubmission]]), "-",TEXT( MONTH(TblOrigin[[#This Row],[ODK_DateOfSubmission]]),"00"))</f>
        <v>2023-06</v>
      </c>
    </row>
    <row r="4098" spans="1:16" x14ac:dyDescent="0.25">
      <c r="A4098" s="13">
        <v>3504011</v>
      </c>
      <c r="B4098" s="1">
        <v>350401120</v>
      </c>
      <c r="C4098" s="1">
        <v>10260</v>
      </c>
      <c r="D4098" s="6">
        <v>45129</v>
      </c>
      <c r="E4098" s="1">
        <v>130</v>
      </c>
      <c r="F4098" s="1" t="s">
        <v>68</v>
      </c>
      <c r="G4098" s="1" t="s">
        <v>73</v>
      </c>
      <c r="H4098" s="1" t="s">
        <v>1059</v>
      </c>
      <c r="I4098" s="1" t="s">
        <v>1066</v>
      </c>
      <c r="J4098" s="1" t="s">
        <v>1067</v>
      </c>
      <c r="K4098" s="1">
        <v>31.0087376</v>
      </c>
      <c r="L4098" s="1">
        <v>46.284794599999998</v>
      </c>
      <c r="M4098" s="1">
        <v>680</v>
      </c>
      <c r="N4098" s="1" t="s">
        <v>82</v>
      </c>
      <c r="O4098" s="1">
        <v>250</v>
      </c>
      <c r="P4098" t="str">
        <f>_xlfn.CONCAT( YEAR(TblOrigin[[#This Row],[ODK_DateOfSubmission]]), "-",TEXT( MONTH(TblOrigin[[#This Row],[ODK_DateOfSubmission]]),"00"))</f>
        <v>2023-07</v>
      </c>
    </row>
    <row r="4099" spans="1:16" x14ac:dyDescent="0.25">
      <c r="A4099" s="13">
        <v>3504033</v>
      </c>
      <c r="B4099" s="1">
        <v>350403320</v>
      </c>
      <c r="C4099" s="1">
        <v>10259</v>
      </c>
      <c r="D4099" s="6">
        <v>45129</v>
      </c>
      <c r="E4099" s="1">
        <v>130</v>
      </c>
      <c r="F4099" s="1" t="s">
        <v>68</v>
      </c>
      <c r="G4099" s="1" t="s">
        <v>73</v>
      </c>
      <c r="H4099" s="1" t="s">
        <v>1059</v>
      </c>
      <c r="I4099" s="1" t="s">
        <v>1094</v>
      </c>
      <c r="J4099" s="1" t="s">
        <v>1095</v>
      </c>
      <c r="K4099" s="1">
        <v>31.045411312199999</v>
      </c>
      <c r="L4099" s="1">
        <v>46.277832423</v>
      </c>
      <c r="M4099" s="1">
        <v>72</v>
      </c>
      <c r="N4099" s="1" t="s">
        <v>82</v>
      </c>
      <c r="O4099" s="1">
        <v>7</v>
      </c>
      <c r="P4099" t="str">
        <f>_xlfn.CONCAT( YEAR(TblOrigin[[#This Row],[ODK_DateOfSubmission]]), "-",TEXT( MONTH(TblOrigin[[#This Row],[ODK_DateOfSubmission]]),"00"))</f>
        <v>2023-07</v>
      </c>
    </row>
    <row r="4100" spans="1:16" x14ac:dyDescent="0.25">
      <c r="A4100" s="13">
        <v>3505011</v>
      </c>
      <c r="B4100" s="1">
        <v>350501120</v>
      </c>
      <c r="C4100" s="1">
        <v>9258</v>
      </c>
      <c r="D4100" s="6">
        <v>45120</v>
      </c>
      <c r="E4100" s="1">
        <v>130</v>
      </c>
      <c r="F4100" s="1" t="s">
        <v>68</v>
      </c>
      <c r="G4100" s="1" t="s">
        <v>77</v>
      </c>
      <c r="H4100" s="1" t="s">
        <v>1115</v>
      </c>
      <c r="I4100" s="1" t="s">
        <v>1126</v>
      </c>
      <c r="J4100" s="1" t="s">
        <v>1127</v>
      </c>
      <c r="K4100" s="1">
        <v>30.901869618300001</v>
      </c>
      <c r="L4100" s="1">
        <v>46.458244977299998</v>
      </c>
      <c r="M4100" s="1">
        <v>10</v>
      </c>
      <c r="N4100" s="1" t="s">
        <v>82</v>
      </c>
      <c r="O4100" s="1">
        <v>2</v>
      </c>
      <c r="P4100" t="str">
        <f>_xlfn.CONCAT( YEAR(TblOrigin[[#This Row],[ODK_DateOfSubmission]]), "-",TEXT( MONTH(TblOrigin[[#This Row],[ODK_DateOfSubmission]]),"00"))</f>
        <v>2023-07</v>
      </c>
    </row>
    <row r="4101" spans="1:16" x14ac:dyDescent="0.25">
      <c r="A4101" s="13">
        <v>3504054</v>
      </c>
      <c r="B4101" s="1">
        <v>350405420</v>
      </c>
      <c r="C4101" s="1">
        <v>9427</v>
      </c>
      <c r="D4101" s="6">
        <v>45129</v>
      </c>
      <c r="E4101" s="1">
        <v>130</v>
      </c>
      <c r="F4101" s="1" t="s">
        <v>68</v>
      </c>
      <c r="G4101" s="1" t="s">
        <v>73</v>
      </c>
      <c r="H4101" s="1" t="s">
        <v>1059</v>
      </c>
      <c r="I4101" s="1" t="s">
        <v>1110</v>
      </c>
      <c r="J4101" s="1" t="s">
        <v>1111</v>
      </c>
      <c r="K4101" s="1">
        <v>31.033617899999999</v>
      </c>
      <c r="L4101" s="1">
        <v>46.217652000000001</v>
      </c>
      <c r="M4101" s="1">
        <v>135</v>
      </c>
      <c r="N4101" s="1" t="s">
        <v>82</v>
      </c>
      <c r="O4101" s="1">
        <v>25</v>
      </c>
      <c r="P4101" t="str">
        <f>_xlfn.CONCAT( YEAR(TblOrigin[[#This Row],[ODK_DateOfSubmission]]), "-",TEXT( MONTH(TblOrigin[[#This Row],[ODK_DateOfSubmission]]),"00"))</f>
        <v>2023-07</v>
      </c>
    </row>
    <row r="4102" spans="1:16" x14ac:dyDescent="0.25">
      <c r="A4102" s="13">
        <v>3603025</v>
      </c>
      <c r="B4102" s="1">
        <v>360302520</v>
      </c>
      <c r="C4102" s="1">
        <v>2885</v>
      </c>
      <c r="D4102" s="6">
        <v>45124</v>
      </c>
      <c r="E4102" s="1">
        <v>130</v>
      </c>
      <c r="F4102" s="1" t="s">
        <v>96</v>
      </c>
      <c r="G4102" s="1" t="s">
        <v>173</v>
      </c>
      <c r="H4102" s="1" t="s">
        <v>1138</v>
      </c>
      <c r="I4102" s="1" t="s">
        <v>1598</v>
      </c>
      <c r="J4102" s="1" t="s">
        <v>1599</v>
      </c>
      <c r="K4102" s="1">
        <v>31.987180695900001</v>
      </c>
      <c r="L4102" s="1">
        <v>44.902500910900002</v>
      </c>
      <c r="M4102" s="1">
        <v>1</v>
      </c>
      <c r="N4102" s="1" t="s">
        <v>82</v>
      </c>
      <c r="O4102" s="1">
        <v>1</v>
      </c>
      <c r="P4102" t="str">
        <f>_xlfn.CONCAT( YEAR(TblOrigin[[#This Row],[ODK_DateOfSubmission]]), "-",TEXT( MONTH(TblOrigin[[#This Row],[ODK_DateOfSubmission]]),"00"))</f>
        <v>2023-07</v>
      </c>
    </row>
    <row r="4103" spans="1:16" x14ac:dyDescent="0.25">
      <c r="A4103" s="13">
        <v>3603073</v>
      </c>
      <c r="B4103" s="1">
        <v>360307320</v>
      </c>
      <c r="C4103" s="1">
        <v>23715</v>
      </c>
      <c r="D4103" s="6">
        <v>45104</v>
      </c>
      <c r="E4103" s="1">
        <v>130</v>
      </c>
      <c r="F4103" s="1" t="s">
        <v>96</v>
      </c>
      <c r="G4103" s="1" t="s">
        <v>173</v>
      </c>
      <c r="H4103" s="1" t="s">
        <v>1138</v>
      </c>
      <c r="I4103" s="1" t="s">
        <v>1573</v>
      </c>
      <c r="J4103" s="1" t="s">
        <v>1574</v>
      </c>
      <c r="K4103" s="1">
        <v>32.015676934699997</v>
      </c>
      <c r="L4103" s="1">
        <v>44.9173569003</v>
      </c>
      <c r="M4103" s="1">
        <v>1</v>
      </c>
      <c r="N4103" s="1" t="s">
        <v>82</v>
      </c>
      <c r="O4103" s="1">
        <v>1</v>
      </c>
      <c r="P4103" t="str">
        <f>_xlfn.CONCAT( YEAR(TblOrigin[[#This Row],[ODK_DateOfSubmission]]), "-",TEXT( MONTH(TblOrigin[[#This Row],[ODK_DateOfSubmission]]),"00"))</f>
        <v>2023-06</v>
      </c>
    </row>
    <row r="4104" spans="1:16" x14ac:dyDescent="0.25">
      <c r="A4104" s="13">
        <v>1102052</v>
      </c>
      <c r="B4104" s="1">
        <v>110205220</v>
      </c>
      <c r="C4104" s="1">
        <v>24186</v>
      </c>
      <c r="D4104" s="6">
        <v>45154</v>
      </c>
      <c r="E4104" s="1">
        <v>130</v>
      </c>
      <c r="F4104" s="1" t="s">
        <v>89</v>
      </c>
      <c r="G4104" s="1" t="s">
        <v>89</v>
      </c>
      <c r="H4104" s="1" t="s">
        <v>556</v>
      </c>
      <c r="I4104" s="1" t="s">
        <v>1788</v>
      </c>
      <c r="J4104" s="1" t="s">
        <v>1789</v>
      </c>
      <c r="K4104" s="1">
        <v>36.8751441</v>
      </c>
      <c r="L4104" s="1">
        <v>42.930340100000002</v>
      </c>
      <c r="M4104" s="1">
        <v>2</v>
      </c>
      <c r="N4104" s="1" t="s">
        <v>78</v>
      </c>
      <c r="O4104" s="1">
        <v>2</v>
      </c>
      <c r="P4104" t="str">
        <f>_xlfn.CONCAT( YEAR(TblOrigin[[#This Row],[ODK_DateOfSubmission]]), "-",TEXT( MONTH(TblOrigin[[#This Row],[ODK_DateOfSubmission]]),"00"))</f>
        <v>2023-08</v>
      </c>
    </row>
    <row r="4105" spans="1:16" x14ac:dyDescent="0.25">
      <c r="A4105" s="13">
        <v>1104056</v>
      </c>
      <c r="B4105" s="1">
        <v>110405620</v>
      </c>
      <c r="C4105" s="1">
        <v>32025</v>
      </c>
      <c r="D4105" s="6">
        <v>45111</v>
      </c>
      <c r="E4105" s="1">
        <v>130</v>
      </c>
      <c r="F4105" s="1" t="s">
        <v>89</v>
      </c>
      <c r="G4105" s="1" t="s">
        <v>162</v>
      </c>
      <c r="H4105" s="1" t="s">
        <v>618</v>
      </c>
      <c r="I4105" s="1" t="s">
        <v>1762</v>
      </c>
      <c r="J4105" s="1" t="s">
        <v>1763</v>
      </c>
      <c r="K4105" s="1">
        <v>37.141084599999999</v>
      </c>
      <c r="L4105" s="1">
        <v>42.688218999999997</v>
      </c>
      <c r="M4105" s="1">
        <v>2</v>
      </c>
      <c r="N4105" s="1" t="s">
        <v>78</v>
      </c>
      <c r="O4105" s="1">
        <v>2</v>
      </c>
      <c r="P4105" t="str">
        <f>_xlfn.CONCAT( YEAR(TblOrigin[[#This Row],[ODK_DateOfSubmission]]), "-",TEXT( MONTH(TblOrigin[[#This Row],[ODK_DateOfSubmission]]),"00"))</f>
        <v>2023-07</v>
      </c>
    </row>
    <row r="4106" spans="1:16" x14ac:dyDescent="0.25">
      <c r="A4106" s="13">
        <v>1104058</v>
      </c>
      <c r="B4106" s="1">
        <v>110405820</v>
      </c>
      <c r="C4106" s="1">
        <v>32027</v>
      </c>
      <c r="D4106" s="6">
        <v>45111</v>
      </c>
      <c r="E4106" s="1">
        <v>130</v>
      </c>
      <c r="F4106" s="1" t="s">
        <v>89</v>
      </c>
      <c r="G4106" s="1" t="s">
        <v>162</v>
      </c>
      <c r="H4106" s="1" t="s">
        <v>618</v>
      </c>
      <c r="I4106" s="1" t="s">
        <v>1764</v>
      </c>
      <c r="J4106" s="1" t="s">
        <v>1765</v>
      </c>
      <c r="K4106" s="1">
        <v>37.146638500000002</v>
      </c>
      <c r="L4106" s="1">
        <v>42.647047899999997</v>
      </c>
      <c r="M4106" s="1">
        <v>3</v>
      </c>
      <c r="N4106" s="1" t="s">
        <v>78</v>
      </c>
      <c r="O4106" s="1">
        <v>2</v>
      </c>
      <c r="P4106" t="str">
        <f>_xlfn.CONCAT( YEAR(TblOrigin[[#This Row],[ODK_DateOfSubmission]]), "-",TEXT( MONTH(TblOrigin[[#This Row],[ODK_DateOfSubmission]]),"00"))</f>
        <v>2023-07</v>
      </c>
    </row>
    <row r="4107" spans="1:16" x14ac:dyDescent="0.25">
      <c r="A4107" s="13">
        <v>3502018</v>
      </c>
      <c r="B4107" s="1">
        <v>350201820</v>
      </c>
      <c r="C4107" s="1">
        <v>10289</v>
      </c>
      <c r="D4107" s="6">
        <v>45110</v>
      </c>
      <c r="E4107" s="1">
        <v>130</v>
      </c>
      <c r="F4107" s="1" t="s">
        <v>68</v>
      </c>
      <c r="G4107" s="1" t="s">
        <v>81</v>
      </c>
      <c r="H4107" s="1" t="s">
        <v>1047</v>
      </c>
      <c r="I4107" s="1" t="s">
        <v>1088</v>
      </c>
      <c r="J4107" s="1" t="s">
        <v>1510</v>
      </c>
      <c r="K4107" s="1">
        <v>31.715143000000001</v>
      </c>
      <c r="L4107" s="1">
        <v>46.098461</v>
      </c>
      <c r="M4107" s="1">
        <v>8</v>
      </c>
      <c r="N4107" s="1" t="s">
        <v>78</v>
      </c>
      <c r="O4107" s="1">
        <v>2</v>
      </c>
      <c r="P4107" t="str">
        <f>_xlfn.CONCAT( YEAR(TblOrigin[[#This Row],[ODK_DateOfSubmission]]), "-",TEXT( MONTH(TblOrigin[[#This Row],[ODK_DateOfSubmission]]),"00"))</f>
        <v>2023-07</v>
      </c>
    </row>
    <row r="4108" spans="1:16" x14ac:dyDescent="0.25">
      <c r="A4108" s="13">
        <v>3503001</v>
      </c>
      <c r="B4108" s="1">
        <v>350300120</v>
      </c>
      <c r="C4108" s="1">
        <v>10250</v>
      </c>
      <c r="D4108" s="6">
        <v>45095</v>
      </c>
      <c r="E4108" s="1">
        <v>130</v>
      </c>
      <c r="F4108" s="1" t="s">
        <v>68</v>
      </c>
      <c r="G4108" s="1" t="s">
        <v>86</v>
      </c>
      <c r="H4108" s="1" t="s">
        <v>1404</v>
      </c>
      <c r="I4108" s="1" t="s">
        <v>1476</v>
      </c>
      <c r="J4108" s="1" t="s">
        <v>1477</v>
      </c>
      <c r="K4108" s="1">
        <v>31.4359498874</v>
      </c>
      <c r="L4108" s="1">
        <v>46.172572526899998</v>
      </c>
      <c r="M4108" s="1">
        <v>1</v>
      </c>
      <c r="N4108" s="1" t="s">
        <v>78</v>
      </c>
      <c r="O4108" s="1">
        <v>1</v>
      </c>
      <c r="P4108" t="str">
        <f>_xlfn.CONCAT( YEAR(TblOrigin[[#This Row],[ODK_DateOfSubmission]]), "-",TEXT( MONTH(TblOrigin[[#This Row],[ODK_DateOfSubmission]]),"00"))</f>
        <v>2023-06</v>
      </c>
    </row>
    <row r="4109" spans="1:16" x14ac:dyDescent="0.25">
      <c r="A4109" s="13">
        <v>3503015</v>
      </c>
      <c r="B4109" s="1">
        <v>350301520</v>
      </c>
      <c r="C4109" s="1">
        <v>33805</v>
      </c>
      <c r="D4109" s="6">
        <v>45095</v>
      </c>
      <c r="E4109" s="1">
        <v>130</v>
      </c>
      <c r="F4109" s="1" t="s">
        <v>68</v>
      </c>
      <c r="G4109" s="1" t="s">
        <v>86</v>
      </c>
      <c r="H4109" s="1" t="s">
        <v>1474</v>
      </c>
      <c r="I4109" s="1" t="s">
        <v>1475</v>
      </c>
      <c r="J4109" s="1" t="s">
        <v>216</v>
      </c>
      <c r="K4109" s="1">
        <v>31.295843999999999</v>
      </c>
      <c r="L4109" s="1">
        <v>46.233044999999997</v>
      </c>
      <c r="M4109" s="1">
        <v>3</v>
      </c>
      <c r="N4109" s="1" t="s">
        <v>78</v>
      </c>
      <c r="O4109" s="1">
        <v>1</v>
      </c>
      <c r="P4109" t="str">
        <f>_xlfn.CONCAT( YEAR(TblOrigin[[#This Row],[ODK_DateOfSubmission]]), "-",TEXT( MONTH(TblOrigin[[#This Row],[ODK_DateOfSubmission]]),"00"))</f>
        <v>2023-06</v>
      </c>
    </row>
    <row r="4110" spans="1:16" x14ac:dyDescent="0.25">
      <c r="A4110" s="13">
        <v>3503009</v>
      </c>
      <c r="B4110" s="1">
        <v>350300920</v>
      </c>
      <c r="C4110" s="1">
        <v>9822</v>
      </c>
      <c r="D4110" s="6">
        <v>45095</v>
      </c>
      <c r="E4110" s="1">
        <v>130</v>
      </c>
      <c r="F4110" s="1" t="s">
        <v>68</v>
      </c>
      <c r="G4110" s="1" t="s">
        <v>86</v>
      </c>
      <c r="H4110" s="1" t="s">
        <v>1404</v>
      </c>
      <c r="I4110" s="1" t="s">
        <v>1410</v>
      </c>
      <c r="J4110" s="1" t="s">
        <v>1411</v>
      </c>
      <c r="K4110" s="1">
        <v>31.403907212699998</v>
      </c>
      <c r="L4110" s="1">
        <v>46.175491096099996</v>
      </c>
      <c r="M4110" s="1">
        <v>2</v>
      </c>
      <c r="N4110" s="1" t="s">
        <v>78</v>
      </c>
      <c r="O4110" s="1">
        <v>1</v>
      </c>
      <c r="P4110" t="str">
        <f>_xlfn.CONCAT( YEAR(TblOrigin[[#This Row],[ODK_DateOfSubmission]]), "-",TEXT( MONTH(TblOrigin[[#This Row],[ODK_DateOfSubmission]]),"00"))</f>
        <v>2023-06</v>
      </c>
    </row>
    <row r="4111" spans="1:16" x14ac:dyDescent="0.25">
      <c r="A4111" s="13">
        <v>3504001</v>
      </c>
      <c r="B4111" s="1">
        <v>350400120</v>
      </c>
      <c r="C4111" s="1">
        <v>24494</v>
      </c>
      <c r="D4111" s="6">
        <v>45127</v>
      </c>
      <c r="E4111" s="1">
        <v>130</v>
      </c>
      <c r="F4111" s="1" t="s">
        <v>68</v>
      </c>
      <c r="G4111" s="1" t="s">
        <v>73</v>
      </c>
      <c r="H4111" s="1" t="s">
        <v>1059</v>
      </c>
      <c r="I4111" s="1" t="s">
        <v>1060</v>
      </c>
      <c r="J4111" s="1" t="s">
        <v>1061</v>
      </c>
      <c r="K4111" s="1">
        <v>31.027710880499999</v>
      </c>
      <c r="L4111" s="1">
        <v>46.218214741200001</v>
      </c>
      <c r="M4111" s="1">
        <v>45</v>
      </c>
      <c r="N4111" s="1" t="s">
        <v>78</v>
      </c>
      <c r="O4111" s="1">
        <v>10</v>
      </c>
      <c r="P4111" t="str">
        <f>_xlfn.CONCAT( YEAR(TblOrigin[[#This Row],[ODK_DateOfSubmission]]), "-",TEXT( MONTH(TblOrigin[[#This Row],[ODK_DateOfSubmission]]),"00"))</f>
        <v>2023-07</v>
      </c>
    </row>
    <row r="4112" spans="1:16" x14ac:dyDescent="0.25">
      <c r="A4112" s="13">
        <v>3502016</v>
      </c>
      <c r="B4112" s="1">
        <v>350201620</v>
      </c>
      <c r="C4112" s="1">
        <v>34162</v>
      </c>
      <c r="D4112" s="6">
        <v>45127</v>
      </c>
      <c r="E4112" s="1">
        <v>130</v>
      </c>
      <c r="F4112" s="1" t="s">
        <v>68</v>
      </c>
      <c r="G4112" s="1" t="s">
        <v>81</v>
      </c>
      <c r="H4112" s="1" t="s">
        <v>1047</v>
      </c>
      <c r="I4112" s="1" t="s">
        <v>1440</v>
      </c>
      <c r="J4112" s="1" t="s">
        <v>1441</v>
      </c>
      <c r="K4112" s="1">
        <v>31.735530000000001</v>
      </c>
      <c r="L4112" s="1">
        <v>46.112045999999999</v>
      </c>
      <c r="M4112" s="1">
        <v>17</v>
      </c>
      <c r="N4112" s="1" t="s">
        <v>78</v>
      </c>
      <c r="O4112" s="1">
        <v>3</v>
      </c>
      <c r="P4112" t="str">
        <f>_xlfn.CONCAT( YEAR(TblOrigin[[#This Row],[ODK_DateOfSubmission]]), "-",TEXT( MONTH(TblOrigin[[#This Row],[ODK_DateOfSubmission]]),"00"))</f>
        <v>2023-07</v>
      </c>
    </row>
    <row r="4113" spans="1:16" x14ac:dyDescent="0.25">
      <c r="A4113" s="13">
        <v>3502003</v>
      </c>
      <c r="B4113" s="1">
        <v>350200320</v>
      </c>
      <c r="C4113" s="1">
        <v>24722</v>
      </c>
      <c r="D4113" s="6">
        <v>45139</v>
      </c>
      <c r="E4113" s="1">
        <v>130</v>
      </c>
      <c r="F4113" s="1" t="s">
        <v>68</v>
      </c>
      <c r="G4113" s="1" t="s">
        <v>81</v>
      </c>
      <c r="H4113" s="1" t="s">
        <v>1047</v>
      </c>
      <c r="I4113" s="1" t="s">
        <v>1051</v>
      </c>
      <c r="J4113" s="1" t="s">
        <v>897</v>
      </c>
      <c r="K4113" s="1">
        <v>31.711529196499999</v>
      </c>
      <c r="L4113" s="1">
        <v>46.124556874</v>
      </c>
      <c r="M4113" s="1">
        <v>9</v>
      </c>
      <c r="N4113" s="1" t="s">
        <v>78</v>
      </c>
      <c r="O4113" s="1">
        <v>4</v>
      </c>
      <c r="P4113" t="str">
        <f>_xlfn.CONCAT( YEAR(TblOrigin[[#This Row],[ODK_DateOfSubmission]]), "-",TEXT( MONTH(TblOrigin[[#This Row],[ODK_DateOfSubmission]]),"00"))</f>
        <v>2023-08</v>
      </c>
    </row>
    <row r="4114" spans="1:16" x14ac:dyDescent="0.25">
      <c r="A4114" s="13">
        <v>3504011</v>
      </c>
      <c r="B4114" s="1">
        <v>350401120</v>
      </c>
      <c r="C4114" s="1">
        <v>10260</v>
      </c>
      <c r="D4114" s="6">
        <v>45129</v>
      </c>
      <c r="E4114" s="1">
        <v>130</v>
      </c>
      <c r="F4114" s="1" t="s">
        <v>68</v>
      </c>
      <c r="G4114" s="1" t="s">
        <v>73</v>
      </c>
      <c r="H4114" s="1" t="s">
        <v>1059</v>
      </c>
      <c r="I4114" s="1" t="s">
        <v>1066</v>
      </c>
      <c r="J4114" s="1" t="s">
        <v>1067</v>
      </c>
      <c r="K4114" s="1">
        <v>31.0087376</v>
      </c>
      <c r="L4114" s="1">
        <v>46.284794599999998</v>
      </c>
      <c r="M4114" s="1">
        <v>680</v>
      </c>
      <c r="N4114" s="1" t="s">
        <v>78</v>
      </c>
      <c r="O4114" s="1">
        <v>200</v>
      </c>
      <c r="P4114" t="str">
        <f>_xlfn.CONCAT( YEAR(TblOrigin[[#This Row],[ODK_DateOfSubmission]]), "-",TEXT( MONTH(TblOrigin[[#This Row],[ODK_DateOfSubmission]]),"00"))</f>
        <v>2023-07</v>
      </c>
    </row>
    <row r="4115" spans="1:16" x14ac:dyDescent="0.25">
      <c r="A4115" s="13">
        <v>3504007</v>
      </c>
      <c r="B4115" s="1">
        <v>350400720</v>
      </c>
      <c r="C4115" s="1">
        <v>25525</v>
      </c>
      <c r="D4115" s="6">
        <v>45118</v>
      </c>
      <c r="E4115" s="1">
        <v>130</v>
      </c>
      <c r="F4115" s="1" t="s">
        <v>68</v>
      </c>
      <c r="G4115" s="1" t="s">
        <v>73</v>
      </c>
      <c r="H4115" s="1" t="s">
        <v>1059</v>
      </c>
      <c r="I4115" s="1" t="s">
        <v>1064</v>
      </c>
      <c r="J4115" s="1" t="s">
        <v>1065</v>
      </c>
      <c r="K4115" s="1">
        <v>31.027024004299999</v>
      </c>
      <c r="L4115" s="1">
        <v>46.241676675500003</v>
      </c>
      <c r="M4115" s="1">
        <v>40</v>
      </c>
      <c r="N4115" s="1" t="s">
        <v>78</v>
      </c>
      <c r="O4115" s="1">
        <v>12</v>
      </c>
      <c r="P4115" t="str">
        <f>_xlfn.CONCAT( YEAR(TblOrigin[[#This Row],[ODK_DateOfSubmission]]), "-",TEXT( MONTH(TblOrigin[[#This Row],[ODK_DateOfSubmission]]),"00"))</f>
        <v>2023-07</v>
      </c>
    </row>
    <row r="4116" spans="1:16" x14ac:dyDescent="0.25">
      <c r="A4116" s="13">
        <v>3504002</v>
      </c>
      <c r="B4116" s="1">
        <v>350400220</v>
      </c>
      <c r="C4116" s="1">
        <v>25529</v>
      </c>
      <c r="D4116" s="6">
        <v>45127</v>
      </c>
      <c r="E4116" s="1">
        <v>130</v>
      </c>
      <c r="F4116" s="1" t="s">
        <v>68</v>
      </c>
      <c r="G4116" s="1" t="s">
        <v>73</v>
      </c>
      <c r="H4116" s="1" t="s">
        <v>1059</v>
      </c>
      <c r="I4116" s="1" t="s">
        <v>1062</v>
      </c>
      <c r="J4116" s="1" t="s">
        <v>1063</v>
      </c>
      <c r="K4116" s="1">
        <v>31.033167288000001</v>
      </c>
      <c r="L4116" s="1">
        <v>46.273891712999998</v>
      </c>
      <c r="M4116" s="1">
        <v>9</v>
      </c>
      <c r="N4116" s="1" t="s">
        <v>78</v>
      </c>
      <c r="O4116" s="1">
        <v>4</v>
      </c>
      <c r="P4116" t="str">
        <f>_xlfn.CONCAT( YEAR(TblOrigin[[#This Row],[ODK_DateOfSubmission]]), "-",TEXT( MONTH(TblOrigin[[#This Row],[ODK_DateOfSubmission]]),"00"))</f>
        <v>2023-07</v>
      </c>
    </row>
    <row r="4117" spans="1:16" x14ac:dyDescent="0.25">
      <c r="A4117" s="13">
        <v>3504018</v>
      </c>
      <c r="B4117" s="1">
        <v>350401820</v>
      </c>
      <c r="C4117" s="1">
        <v>24741</v>
      </c>
      <c r="D4117" s="6">
        <v>45120</v>
      </c>
      <c r="E4117" s="1">
        <v>130</v>
      </c>
      <c r="F4117" s="1" t="s">
        <v>68</v>
      </c>
      <c r="G4117" s="1" t="s">
        <v>73</v>
      </c>
      <c r="H4117" s="1" t="s">
        <v>1059</v>
      </c>
      <c r="I4117" s="1" t="s">
        <v>1484</v>
      </c>
      <c r="J4117" s="1" t="s">
        <v>1485</v>
      </c>
      <c r="K4117" s="1">
        <v>31.0447764918</v>
      </c>
      <c r="L4117" s="1">
        <v>46.249576203399997</v>
      </c>
      <c r="M4117" s="1">
        <v>1</v>
      </c>
      <c r="N4117" s="1" t="s">
        <v>78</v>
      </c>
      <c r="O4117" s="1">
        <v>1</v>
      </c>
      <c r="P4117" t="str">
        <f>_xlfn.CONCAT( YEAR(TblOrigin[[#This Row],[ODK_DateOfSubmission]]), "-",TEXT( MONTH(TblOrigin[[#This Row],[ODK_DateOfSubmission]]),"00"))</f>
        <v>2023-07</v>
      </c>
    </row>
    <row r="4118" spans="1:16" x14ac:dyDescent="0.25">
      <c r="A4118" s="13">
        <v>3504025</v>
      </c>
      <c r="B4118" s="1">
        <v>350402520</v>
      </c>
      <c r="C4118" s="1">
        <v>10262</v>
      </c>
      <c r="D4118" s="6">
        <v>45105</v>
      </c>
      <c r="E4118" s="1">
        <v>130</v>
      </c>
      <c r="F4118" s="1" t="s">
        <v>68</v>
      </c>
      <c r="G4118" s="1" t="s">
        <v>73</v>
      </c>
      <c r="H4118" s="1" t="s">
        <v>1059</v>
      </c>
      <c r="I4118" s="1" t="s">
        <v>1084</v>
      </c>
      <c r="J4118" s="1" t="s">
        <v>1085</v>
      </c>
      <c r="K4118" s="1">
        <v>31.074394900600002</v>
      </c>
      <c r="L4118" s="1">
        <v>46.250142994800001</v>
      </c>
      <c r="M4118" s="1">
        <v>95</v>
      </c>
      <c r="N4118" s="1" t="s">
        <v>78</v>
      </c>
      <c r="O4118" s="1">
        <v>35</v>
      </c>
      <c r="P4118" t="str">
        <f>_xlfn.CONCAT( YEAR(TblOrigin[[#This Row],[ODK_DateOfSubmission]]), "-",TEXT( MONTH(TblOrigin[[#This Row],[ODK_DateOfSubmission]]),"00"))</f>
        <v>2023-06</v>
      </c>
    </row>
    <row r="4119" spans="1:16" x14ac:dyDescent="0.25">
      <c r="A4119" s="13">
        <v>3504024</v>
      </c>
      <c r="B4119" s="1">
        <v>350402420</v>
      </c>
      <c r="C4119" s="1">
        <v>9396</v>
      </c>
      <c r="D4119" s="6">
        <v>45129</v>
      </c>
      <c r="E4119" s="1">
        <v>130</v>
      </c>
      <c r="F4119" s="1" t="s">
        <v>68</v>
      </c>
      <c r="G4119" s="1" t="s">
        <v>73</v>
      </c>
      <c r="H4119" s="1" t="s">
        <v>1059</v>
      </c>
      <c r="I4119" s="1" t="s">
        <v>1082</v>
      </c>
      <c r="J4119" s="1" t="s">
        <v>1083</v>
      </c>
      <c r="K4119" s="1">
        <v>31.0154237044</v>
      </c>
      <c r="L4119" s="1">
        <v>46.263441754500001</v>
      </c>
      <c r="M4119" s="1">
        <v>18</v>
      </c>
      <c r="N4119" s="1" t="s">
        <v>78</v>
      </c>
      <c r="O4119" s="1">
        <v>6</v>
      </c>
      <c r="P4119" t="str">
        <f>_xlfn.CONCAT( YEAR(TblOrigin[[#This Row],[ODK_DateOfSubmission]]), "-",TEXT( MONTH(TblOrigin[[#This Row],[ODK_DateOfSubmission]]),"00"))</f>
        <v>2023-07</v>
      </c>
    </row>
    <row r="4120" spans="1:16" x14ac:dyDescent="0.25">
      <c r="A4120" s="13">
        <v>3504027</v>
      </c>
      <c r="B4120" s="1">
        <v>350402720</v>
      </c>
      <c r="C4120" s="1">
        <v>24885</v>
      </c>
      <c r="D4120" s="6">
        <v>45116</v>
      </c>
      <c r="E4120" s="1">
        <v>130</v>
      </c>
      <c r="F4120" s="1" t="s">
        <v>68</v>
      </c>
      <c r="G4120" s="1" t="s">
        <v>73</v>
      </c>
      <c r="H4120" s="1" t="s">
        <v>1059</v>
      </c>
      <c r="I4120" s="1" t="s">
        <v>1488</v>
      </c>
      <c r="J4120" s="1" t="s">
        <v>1125</v>
      </c>
      <c r="K4120" s="1">
        <v>31.061467899099998</v>
      </c>
      <c r="L4120" s="1">
        <v>46.278157583599999</v>
      </c>
      <c r="M4120" s="1">
        <v>3</v>
      </c>
      <c r="N4120" s="1" t="s">
        <v>78</v>
      </c>
      <c r="O4120" s="1">
        <v>3</v>
      </c>
      <c r="P4120" t="str">
        <f>_xlfn.CONCAT( YEAR(TblOrigin[[#This Row],[ODK_DateOfSubmission]]), "-",TEXT( MONTH(TblOrigin[[#This Row],[ODK_DateOfSubmission]]),"00"))</f>
        <v>2023-07</v>
      </c>
    </row>
    <row r="4121" spans="1:16" x14ac:dyDescent="0.25">
      <c r="A4121" s="13">
        <v>3504028</v>
      </c>
      <c r="B4121" s="1">
        <v>350402820</v>
      </c>
      <c r="C4121" s="1">
        <v>25526</v>
      </c>
      <c r="D4121" s="6">
        <v>45139</v>
      </c>
      <c r="E4121" s="1">
        <v>130</v>
      </c>
      <c r="F4121" s="1" t="s">
        <v>68</v>
      </c>
      <c r="G4121" s="1" t="s">
        <v>73</v>
      </c>
      <c r="H4121" s="1" t="s">
        <v>1059</v>
      </c>
      <c r="I4121" s="1" t="s">
        <v>1088</v>
      </c>
      <c r="J4121" s="1" t="s">
        <v>1039</v>
      </c>
      <c r="K4121" s="1">
        <v>31.036175809100001</v>
      </c>
      <c r="L4121" s="1">
        <v>46.220527480000001</v>
      </c>
      <c r="M4121" s="1">
        <v>55</v>
      </c>
      <c r="N4121" s="1" t="s">
        <v>78</v>
      </c>
      <c r="O4121" s="1">
        <v>13</v>
      </c>
      <c r="P4121" t="str">
        <f>_xlfn.CONCAT( YEAR(TblOrigin[[#This Row],[ODK_DateOfSubmission]]), "-",TEXT( MONTH(TblOrigin[[#This Row],[ODK_DateOfSubmission]]),"00"))</f>
        <v>2023-08</v>
      </c>
    </row>
    <row r="4122" spans="1:16" x14ac:dyDescent="0.25">
      <c r="A4122" s="13">
        <v>3504021</v>
      </c>
      <c r="B4122" s="1">
        <v>350402120</v>
      </c>
      <c r="C4122" s="1">
        <v>10335</v>
      </c>
      <c r="D4122" s="6">
        <v>45120</v>
      </c>
      <c r="E4122" s="1">
        <v>130</v>
      </c>
      <c r="F4122" s="1" t="s">
        <v>68</v>
      </c>
      <c r="G4122" s="1" t="s">
        <v>73</v>
      </c>
      <c r="H4122" s="1" t="s">
        <v>1059</v>
      </c>
      <c r="I4122" s="1" t="s">
        <v>1078</v>
      </c>
      <c r="J4122" s="1" t="s">
        <v>1079</v>
      </c>
      <c r="K4122" s="1">
        <v>31.0506383486</v>
      </c>
      <c r="L4122" s="1">
        <v>46.269343302599999</v>
      </c>
      <c r="M4122" s="1">
        <v>16</v>
      </c>
      <c r="N4122" s="1" t="s">
        <v>78</v>
      </c>
      <c r="O4122" s="1">
        <v>4</v>
      </c>
      <c r="P4122" t="str">
        <f>_xlfn.CONCAT( YEAR(TblOrigin[[#This Row],[ODK_DateOfSubmission]]), "-",TEXT( MONTH(TblOrigin[[#This Row],[ODK_DateOfSubmission]]),"00"))</f>
        <v>2023-07</v>
      </c>
    </row>
    <row r="4123" spans="1:16" x14ac:dyDescent="0.25">
      <c r="A4123" s="13">
        <v>3504023</v>
      </c>
      <c r="B4123" s="1">
        <v>350402320</v>
      </c>
      <c r="C4123" s="1">
        <v>9448</v>
      </c>
      <c r="D4123" s="6">
        <v>45143</v>
      </c>
      <c r="E4123" s="1">
        <v>130</v>
      </c>
      <c r="F4123" s="1" t="s">
        <v>68</v>
      </c>
      <c r="G4123" s="1" t="s">
        <v>73</v>
      </c>
      <c r="H4123" s="1" t="s">
        <v>1059</v>
      </c>
      <c r="I4123" s="1" t="s">
        <v>1080</v>
      </c>
      <c r="J4123" s="1" t="s">
        <v>1081</v>
      </c>
      <c r="K4123" s="1">
        <v>31.027006973399999</v>
      </c>
      <c r="L4123" s="1">
        <v>46.228093038300003</v>
      </c>
      <c r="M4123" s="1">
        <v>69</v>
      </c>
      <c r="N4123" s="1" t="s">
        <v>78</v>
      </c>
      <c r="O4123" s="1">
        <v>20</v>
      </c>
      <c r="P4123" t="str">
        <f>_xlfn.CONCAT( YEAR(TblOrigin[[#This Row],[ODK_DateOfSubmission]]), "-",TEXT( MONTH(TblOrigin[[#This Row],[ODK_DateOfSubmission]]),"00"))</f>
        <v>2023-08</v>
      </c>
    </row>
    <row r="4124" spans="1:16" x14ac:dyDescent="0.25">
      <c r="A4124" s="13">
        <v>3505015</v>
      </c>
      <c r="B4124" s="1">
        <v>350501520</v>
      </c>
      <c r="C4124" s="1">
        <v>33811</v>
      </c>
      <c r="D4124" s="6">
        <v>45144</v>
      </c>
      <c r="E4124" s="1">
        <v>130</v>
      </c>
      <c r="F4124" s="1" t="s">
        <v>68</v>
      </c>
      <c r="G4124" s="1" t="s">
        <v>77</v>
      </c>
      <c r="H4124" s="1" t="s">
        <v>1128</v>
      </c>
      <c r="I4124" s="1" t="s">
        <v>1342</v>
      </c>
      <c r="J4124" s="1" t="s">
        <v>232</v>
      </c>
      <c r="K4124" s="1">
        <v>30.882387999999999</v>
      </c>
      <c r="L4124" s="1">
        <v>46.568722000000001</v>
      </c>
      <c r="M4124" s="1">
        <v>25</v>
      </c>
      <c r="N4124" s="1" t="s">
        <v>78</v>
      </c>
      <c r="O4124" s="1">
        <v>10</v>
      </c>
      <c r="P4124" t="str">
        <f>_xlfn.CONCAT( YEAR(TblOrigin[[#This Row],[ODK_DateOfSubmission]]), "-",TEXT( MONTH(TblOrigin[[#This Row],[ODK_DateOfSubmission]]),"00"))</f>
        <v>2023-08</v>
      </c>
    </row>
    <row r="4125" spans="1:16" x14ac:dyDescent="0.25">
      <c r="A4125" s="13">
        <v>3505016</v>
      </c>
      <c r="B4125" s="1">
        <v>350501620</v>
      </c>
      <c r="C4125" s="1">
        <v>34161</v>
      </c>
      <c r="D4125" s="6">
        <v>45127</v>
      </c>
      <c r="E4125" s="1">
        <v>130</v>
      </c>
      <c r="F4125" s="1" t="s">
        <v>68</v>
      </c>
      <c r="G4125" s="1" t="s">
        <v>77</v>
      </c>
      <c r="H4125" s="1" t="s">
        <v>1115</v>
      </c>
      <c r="I4125" s="1" t="s">
        <v>1428</v>
      </c>
      <c r="J4125" s="1" t="s">
        <v>1429</v>
      </c>
      <c r="K4125" s="1">
        <v>30.880265143100001</v>
      </c>
      <c r="L4125" s="1">
        <v>46.454987385000003</v>
      </c>
      <c r="M4125" s="1">
        <v>10</v>
      </c>
      <c r="N4125" s="1" t="s">
        <v>78</v>
      </c>
      <c r="O4125" s="1">
        <v>4</v>
      </c>
      <c r="P4125" t="str">
        <f>_xlfn.CONCAT( YEAR(TblOrigin[[#This Row],[ODK_DateOfSubmission]]), "-",TEXT( MONTH(TblOrigin[[#This Row],[ODK_DateOfSubmission]]),"00"))</f>
        <v>2023-07</v>
      </c>
    </row>
    <row r="4126" spans="1:16" x14ac:dyDescent="0.25">
      <c r="A4126" s="13">
        <v>3505001</v>
      </c>
      <c r="B4126" s="1">
        <v>350500120</v>
      </c>
      <c r="C4126" s="1">
        <v>9206</v>
      </c>
      <c r="D4126" s="6">
        <v>45120</v>
      </c>
      <c r="E4126" s="1">
        <v>130</v>
      </c>
      <c r="F4126" s="1" t="s">
        <v>68</v>
      </c>
      <c r="G4126" s="1" t="s">
        <v>77</v>
      </c>
      <c r="H4126" s="1" t="s">
        <v>1115</v>
      </c>
      <c r="I4126" s="1" t="s">
        <v>1430</v>
      </c>
      <c r="J4126" s="1" t="s">
        <v>1431</v>
      </c>
      <c r="K4126" s="1">
        <v>30.883621789100001</v>
      </c>
      <c r="L4126" s="1">
        <v>46.468149586599999</v>
      </c>
      <c r="M4126" s="1">
        <v>3</v>
      </c>
      <c r="N4126" s="1" t="s">
        <v>78</v>
      </c>
      <c r="O4126" s="1">
        <v>3</v>
      </c>
      <c r="P4126" t="str">
        <f>_xlfn.CONCAT( YEAR(TblOrigin[[#This Row],[ODK_DateOfSubmission]]), "-",TEXT( MONTH(TblOrigin[[#This Row],[ODK_DateOfSubmission]]),"00"))</f>
        <v>2023-07</v>
      </c>
    </row>
    <row r="4127" spans="1:16" x14ac:dyDescent="0.25">
      <c r="A4127" s="13">
        <v>3505003</v>
      </c>
      <c r="B4127" s="1">
        <v>350500320</v>
      </c>
      <c r="C4127" s="1">
        <v>25436</v>
      </c>
      <c r="D4127" s="6">
        <v>45143</v>
      </c>
      <c r="E4127" s="1">
        <v>130</v>
      </c>
      <c r="F4127" s="1" t="s">
        <v>68</v>
      </c>
      <c r="G4127" s="1" t="s">
        <v>77</v>
      </c>
      <c r="H4127" s="1" t="s">
        <v>1115</v>
      </c>
      <c r="I4127" s="1" t="s">
        <v>1116</v>
      </c>
      <c r="J4127" s="1" t="s">
        <v>1117</v>
      </c>
      <c r="K4127" s="1">
        <v>30.906636502200001</v>
      </c>
      <c r="L4127" s="1">
        <v>46.445979934699999</v>
      </c>
      <c r="M4127" s="1">
        <v>19</v>
      </c>
      <c r="N4127" s="1" t="s">
        <v>78</v>
      </c>
      <c r="O4127" s="1">
        <v>5</v>
      </c>
      <c r="P4127" t="str">
        <f>_xlfn.CONCAT( YEAR(TblOrigin[[#This Row],[ODK_DateOfSubmission]]), "-",TEXT( MONTH(TblOrigin[[#This Row],[ODK_DateOfSubmission]]),"00"))</f>
        <v>2023-08</v>
      </c>
    </row>
    <row r="4128" spans="1:16" x14ac:dyDescent="0.25">
      <c r="A4128" s="13">
        <v>3504054</v>
      </c>
      <c r="B4128" s="1">
        <v>350405420</v>
      </c>
      <c r="C4128" s="1">
        <v>9427</v>
      </c>
      <c r="D4128" s="6">
        <v>45129</v>
      </c>
      <c r="E4128" s="1">
        <v>130</v>
      </c>
      <c r="F4128" s="1" t="s">
        <v>68</v>
      </c>
      <c r="G4128" s="1" t="s">
        <v>73</v>
      </c>
      <c r="H4128" s="1" t="s">
        <v>1059</v>
      </c>
      <c r="I4128" s="1" t="s">
        <v>1110</v>
      </c>
      <c r="J4128" s="1" t="s">
        <v>1111</v>
      </c>
      <c r="K4128" s="1">
        <v>31.033617899999999</v>
      </c>
      <c r="L4128" s="1">
        <v>46.217652000000001</v>
      </c>
      <c r="M4128" s="1">
        <v>135</v>
      </c>
      <c r="N4128" s="1" t="s">
        <v>78</v>
      </c>
      <c r="O4128" s="1">
        <v>50</v>
      </c>
      <c r="P4128" t="str">
        <f>_xlfn.CONCAT( YEAR(TblOrigin[[#This Row],[ODK_DateOfSubmission]]), "-",TEXT( MONTH(TblOrigin[[#This Row],[ODK_DateOfSubmission]]),"00"))</f>
        <v>2023-07</v>
      </c>
    </row>
    <row r="4129" spans="1:16" x14ac:dyDescent="0.25">
      <c r="A4129" s="13">
        <v>3505004</v>
      </c>
      <c r="B4129" s="1">
        <v>350500420</v>
      </c>
      <c r="C4129" s="1">
        <v>25437</v>
      </c>
      <c r="D4129" s="6">
        <v>45112</v>
      </c>
      <c r="E4129" s="1">
        <v>130</v>
      </c>
      <c r="F4129" s="1" t="s">
        <v>68</v>
      </c>
      <c r="G4129" s="1" t="s">
        <v>77</v>
      </c>
      <c r="H4129" s="1" t="s">
        <v>1115</v>
      </c>
      <c r="I4129" s="1" t="s">
        <v>1074</v>
      </c>
      <c r="J4129" s="1" t="s">
        <v>1118</v>
      </c>
      <c r="K4129" s="1">
        <v>30.9061211</v>
      </c>
      <c r="L4129" s="1">
        <v>46.449381199999998</v>
      </c>
      <c r="M4129" s="1">
        <v>12</v>
      </c>
      <c r="N4129" s="1" t="s">
        <v>78</v>
      </c>
      <c r="O4129" s="1">
        <v>4</v>
      </c>
      <c r="P4129" t="str">
        <f>_xlfn.CONCAT( YEAR(TblOrigin[[#This Row],[ODK_DateOfSubmission]]), "-",TEXT( MONTH(TblOrigin[[#This Row],[ODK_DateOfSubmission]]),"00"))</f>
        <v>2023-07</v>
      </c>
    </row>
    <row r="4130" spans="1:16" x14ac:dyDescent="0.25">
      <c r="A4130" s="13">
        <v>3504033</v>
      </c>
      <c r="B4130" s="1">
        <v>350403320</v>
      </c>
      <c r="C4130" s="1">
        <v>10259</v>
      </c>
      <c r="D4130" s="6">
        <v>45129</v>
      </c>
      <c r="E4130" s="1">
        <v>130</v>
      </c>
      <c r="F4130" s="1" t="s">
        <v>68</v>
      </c>
      <c r="G4130" s="1" t="s">
        <v>73</v>
      </c>
      <c r="H4130" s="1" t="s">
        <v>1059</v>
      </c>
      <c r="I4130" s="1" t="s">
        <v>1094</v>
      </c>
      <c r="J4130" s="1" t="s">
        <v>1095</v>
      </c>
      <c r="K4130" s="1">
        <v>31.045411312199999</v>
      </c>
      <c r="L4130" s="1">
        <v>46.277832423</v>
      </c>
      <c r="M4130" s="1">
        <v>72</v>
      </c>
      <c r="N4130" s="1" t="s">
        <v>78</v>
      </c>
      <c r="O4130" s="1">
        <v>15</v>
      </c>
      <c r="P4130" t="str">
        <f>_xlfn.CONCAT( YEAR(TblOrigin[[#This Row],[ODK_DateOfSubmission]]), "-",TEXT( MONTH(TblOrigin[[#This Row],[ODK_DateOfSubmission]]),"00"))</f>
        <v>2023-07</v>
      </c>
    </row>
    <row r="4131" spans="1:16" x14ac:dyDescent="0.25">
      <c r="A4131" s="13">
        <v>3504034</v>
      </c>
      <c r="B4131" s="1">
        <v>350403420</v>
      </c>
      <c r="C4131" s="1">
        <v>24742</v>
      </c>
      <c r="D4131" s="6">
        <v>45116</v>
      </c>
      <c r="E4131" s="1">
        <v>130</v>
      </c>
      <c r="F4131" s="1" t="s">
        <v>68</v>
      </c>
      <c r="G4131" s="1" t="s">
        <v>73</v>
      </c>
      <c r="H4131" s="1" t="s">
        <v>1059</v>
      </c>
      <c r="I4131" s="1" t="s">
        <v>1437</v>
      </c>
      <c r="J4131" s="1" t="s">
        <v>1438</v>
      </c>
      <c r="K4131" s="1">
        <v>31.060090237699999</v>
      </c>
      <c r="L4131" s="1">
        <v>46.277220867600001</v>
      </c>
      <c r="M4131" s="1">
        <v>1</v>
      </c>
      <c r="N4131" s="1" t="s">
        <v>78</v>
      </c>
      <c r="O4131" s="1">
        <v>1</v>
      </c>
      <c r="P4131" t="str">
        <f>_xlfn.CONCAT( YEAR(TblOrigin[[#This Row],[ODK_DateOfSubmission]]), "-",TEXT( MONTH(TblOrigin[[#This Row],[ODK_DateOfSubmission]]),"00"))</f>
        <v>2023-07</v>
      </c>
    </row>
    <row r="4132" spans="1:16" x14ac:dyDescent="0.25">
      <c r="A4132" s="13">
        <v>3504036</v>
      </c>
      <c r="B4132" s="1">
        <v>350403620</v>
      </c>
      <c r="C4132" s="1">
        <v>23683</v>
      </c>
      <c r="D4132" s="6">
        <v>45118</v>
      </c>
      <c r="E4132" s="1">
        <v>130</v>
      </c>
      <c r="F4132" s="1" t="s">
        <v>68</v>
      </c>
      <c r="G4132" s="1" t="s">
        <v>73</v>
      </c>
      <c r="H4132" s="1" t="s">
        <v>1059</v>
      </c>
      <c r="I4132" s="1" t="s">
        <v>1096</v>
      </c>
      <c r="J4132" s="1" t="s">
        <v>1097</v>
      </c>
      <c r="K4132" s="1">
        <v>31.03290329</v>
      </c>
      <c r="L4132" s="1">
        <v>46.251552429999997</v>
      </c>
      <c r="M4132" s="1">
        <v>8</v>
      </c>
      <c r="N4132" s="1" t="s">
        <v>78</v>
      </c>
      <c r="O4132" s="1">
        <v>4</v>
      </c>
      <c r="P4132" t="str">
        <f>_xlfn.CONCAT( YEAR(TblOrigin[[#This Row],[ODK_DateOfSubmission]]), "-",TEXT( MONTH(TblOrigin[[#This Row],[ODK_DateOfSubmission]]),"00"))</f>
        <v>2023-07</v>
      </c>
    </row>
    <row r="4133" spans="1:16" x14ac:dyDescent="0.25">
      <c r="A4133" s="13">
        <v>3504039</v>
      </c>
      <c r="B4133" s="1">
        <v>350403920</v>
      </c>
      <c r="C4133" s="1">
        <v>25531</v>
      </c>
      <c r="D4133" s="6">
        <v>45097</v>
      </c>
      <c r="E4133" s="1">
        <v>130</v>
      </c>
      <c r="F4133" s="1" t="s">
        <v>68</v>
      </c>
      <c r="G4133" s="1" t="s">
        <v>73</v>
      </c>
      <c r="H4133" s="1" t="s">
        <v>1059</v>
      </c>
      <c r="I4133" s="1" t="s">
        <v>1492</v>
      </c>
      <c r="J4133" s="1" t="s">
        <v>1493</v>
      </c>
      <c r="K4133" s="1">
        <v>31.046486166099999</v>
      </c>
      <c r="L4133" s="1">
        <v>46.2332439666</v>
      </c>
      <c r="M4133" s="1">
        <v>7</v>
      </c>
      <c r="N4133" s="1" t="s">
        <v>78</v>
      </c>
      <c r="O4133" s="1">
        <v>7</v>
      </c>
      <c r="P4133" t="str">
        <f>_xlfn.CONCAT( YEAR(TblOrigin[[#This Row],[ODK_DateOfSubmission]]), "-",TEXT( MONTH(TblOrigin[[#This Row],[ODK_DateOfSubmission]]),"00"))</f>
        <v>2023-06</v>
      </c>
    </row>
    <row r="4134" spans="1:16" x14ac:dyDescent="0.25">
      <c r="A4134" s="13">
        <v>3504038</v>
      </c>
      <c r="B4134" s="1">
        <v>350403820</v>
      </c>
      <c r="C4134" s="1">
        <v>25528</v>
      </c>
      <c r="D4134" s="6">
        <v>45097</v>
      </c>
      <c r="E4134" s="1">
        <v>130</v>
      </c>
      <c r="F4134" s="1" t="s">
        <v>68</v>
      </c>
      <c r="G4134" s="1" t="s">
        <v>73</v>
      </c>
      <c r="H4134" s="1" t="s">
        <v>1059</v>
      </c>
      <c r="I4134" s="1" t="s">
        <v>1490</v>
      </c>
      <c r="J4134" s="1" t="s">
        <v>1491</v>
      </c>
      <c r="K4134" s="1">
        <v>31.053281055100001</v>
      </c>
      <c r="L4134" s="1">
        <v>46.253512804000003</v>
      </c>
      <c r="M4134" s="1">
        <v>2</v>
      </c>
      <c r="N4134" s="1" t="s">
        <v>78</v>
      </c>
      <c r="O4134" s="1">
        <v>1</v>
      </c>
      <c r="P4134" t="str">
        <f>_xlfn.CONCAT( YEAR(TblOrigin[[#This Row],[ODK_DateOfSubmission]]), "-",TEXT( MONTH(TblOrigin[[#This Row],[ODK_DateOfSubmission]]),"00"))</f>
        <v>2023-06</v>
      </c>
    </row>
    <row r="4135" spans="1:16" x14ac:dyDescent="0.25">
      <c r="A4135" s="13">
        <v>3504032</v>
      </c>
      <c r="B4135" s="1">
        <v>350403220</v>
      </c>
      <c r="C4135" s="1">
        <v>24750</v>
      </c>
      <c r="D4135" s="6">
        <v>45118</v>
      </c>
      <c r="E4135" s="1">
        <v>130</v>
      </c>
      <c r="F4135" s="1" t="s">
        <v>68</v>
      </c>
      <c r="G4135" s="1" t="s">
        <v>73</v>
      </c>
      <c r="H4135" s="1" t="s">
        <v>1059</v>
      </c>
      <c r="I4135" s="1" t="s">
        <v>1092</v>
      </c>
      <c r="J4135" s="1" t="s">
        <v>1093</v>
      </c>
      <c r="K4135" s="1">
        <v>31.034273341199999</v>
      </c>
      <c r="L4135" s="1">
        <v>46.238222611899999</v>
      </c>
      <c r="M4135" s="1">
        <v>9</v>
      </c>
      <c r="N4135" s="1" t="s">
        <v>78</v>
      </c>
      <c r="O4135" s="1">
        <v>4</v>
      </c>
      <c r="P4135" t="str">
        <f>_xlfn.CONCAT( YEAR(TblOrigin[[#This Row],[ODK_DateOfSubmission]]), "-",TEXT( MONTH(TblOrigin[[#This Row],[ODK_DateOfSubmission]]),"00"))</f>
        <v>2023-07</v>
      </c>
    </row>
    <row r="4136" spans="1:16" x14ac:dyDescent="0.25">
      <c r="A4136" s="13">
        <v>3504046</v>
      </c>
      <c r="B4136" s="1">
        <v>350404620</v>
      </c>
      <c r="C4136" s="1">
        <v>10269</v>
      </c>
      <c r="D4136" s="6">
        <v>45139</v>
      </c>
      <c r="E4136" s="1">
        <v>130</v>
      </c>
      <c r="F4136" s="1" t="s">
        <v>68</v>
      </c>
      <c r="G4136" s="1" t="s">
        <v>73</v>
      </c>
      <c r="H4136" s="1" t="s">
        <v>1102</v>
      </c>
      <c r="I4136" s="1" t="s">
        <v>1103</v>
      </c>
      <c r="J4136" s="1" t="s">
        <v>1104</v>
      </c>
      <c r="K4136" s="1">
        <v>31.041901284200001</v>
      </c>
      <c r="L4136" s="1">
        <v>46.3069539022</v>
      </c>
      <c r="M4136" s="1">
        <v>41</v>
      </c>
      <c r="N4136" s="1" t="s">
        <v>78</v>
      </c>
      <c r="O4136" s="1">
        <v>4</v>
      </c>
      <c r="P4136" t="str">
        <f>_xlfn.CONCAT( YEAR(TblOrigin[[#This Row],[ODK_DateOfSubmission]]), "-",TEXT( MONTH(TblOrigin[[#This Row],[ODK_DateOfSubmission]]),"00"))</f>
        <v>2023-08</v>
      </c>
    </row>
    <row r="4137" spans="1:16" x14ac:dyDescent="0.25">
      <c r="A4137" s="13">
        <v>3504045</v>
      </c>
      <c r="B4137" s="1">
        <v>350404520</v>
      </c>
      <c r="C4137" s="1">
        <v>22344</v>
      </c>
      <c r="D4137" s="6">
        <v>45116</v>
      </c>
      <c r="E4137" s="1">
        <v>130</v>
      </c>
      <c r="F4137" s="1" t="s">
        <v>68</v>
      </c>
      <c r="G4137" s="1" t="s">
        <v>73</v>
      </c>
      <c r="H4137" s="1" t="s">
        <v>1059</v>
      </c>
      <c r="I4137" s="1" t="s">
        <v>1408</v>
      </c>
      <c r="J4137" s="1" t="s">
        <v>1409</v>
      </c>
      <c r="K4137" s="1">
        <v>31.048519000500001</v>
      </c>
      <c r="L4137" s="1">
        <v>46.257282930099997</v>
      </c>
      <c r="M4137" s="1">
        <v>7</v>
      </c>
      <c r="N4137" s="1" t="s">
        <v>78</v>
      </c>
      <c r="O4137" s="1">
        <v>3</v>
      </c>
      <c r="P4137" t="str">
        <f>_xlfn.CONCAT( YEAR(TblOrigin[[#This Row],[ODK_DateOfSubmission]]), "-",TEXT( MONTH(TblOrigin[[#This Row],[ODK_DateOfSubmission]]),"00"))</f>
        <v>2023-07</v>
      </c>
    </row>
    <row r="4138" spans="1:16" x14ac:dyDescent="0.25">
      <c r="A4138" s="13">
        <v>3504041</v>
      </c>
      <c r="B4138" s="1">
        <v>350404120</v>
      </c>
      <c r="C4138" s="1">
        <v>25533</v>
      </c>
      <c r="D4138" s="6">
        <v>45117</v>
      </c>
      <c r="E4138" s="1">
        <v>130</v>
      </c>
      <c r="F4138" s="1" t="s">
        <v>68</v>
      </c>
      <c r="G4138" s="1" t="s">
        <v>73</v>
      </c>
      <c r="H4138" s="1" t="s">
        <v>1059</v>
      </c>
      <c r="I4138" s="1" t="s">
        <v>1098</v>
      </c>
      <c r="J4138" s="1" t="s">
        <v>1099</v>
      </c>
      <c r="K4138" s="1">
        <v>31.080862144499999</v>
      </c>
      <c r="L4138" s="1">
        <v>46.240087203599998</v>
      </c>
      <c r="M4138" s="1">
        <v>124</v>
      </c>
      <c r="N4138" s="1" t="s">
        <v>78</v>
      </c>
      <c r="O4138" s="1">
        <v>27</v>
      </c>
      <c r="P4138" t="str">
        <f>_xlfn.CONCAT( YEAR(TblOrigin[[#This Row],[ODK_DateOfSubmission]]), "-",TEXT( MONTH(TblOrigin[[#This Row],[ODK_DateOfSubmission]]),"00"))</f>
        <v>2023-07</v>
      </c>
    </row>
    <row r="4139" spans="1:16" x14ac:dyDescent="0.25">
      <c r="A4139" s="13">
        <v>3504041</v>
      </c>
      <c r="B4139" s="1">
        <v>350404120</v>
      </c>
      <c r="C4139" s="1">
        <v>25533</v>
      </c>
      <c r="D4139" s="6">
        <v>45117</v>
      </c>
      <c r="E4139" s="1">
        <v>130</v>
      </c>
      <c r="F4139" s="1" t="s">
        <v>68</v>
      </c>
      <c r="G4139" s="1" t="s">
        <v>73</v>
      </c>
      <c r="H4139" s="1" t="s">
        <v>1059</v>
      </c>
      <c r="I4139" s="1" t="s">
        <v>1098</v>
      </c>
      <c r="J4139" s="1" t="s">
        <v>1099</v>
      </c>
      <c r="K4139" s="1">
        <v>31.080862144499999</v>
      </c>
      <c r="L4139" s="1">
        <v>46.240087203599998</v>
      </c>
      <c r="M4139" s="1">
        <v>124</v>
      </c>
      <c r="N4139" s="1" t="s">
        <v>87</v>
      </c>
      <c r="O4139" s="1">
        <v>11</v>
      </c>
      <c r="P4139" t="str">
        <f>_xlfn.CONCAT( YEAR(TblOrigin[[#This Row],[ODK_DateOfSubmission]]), "-",TEXT( MONTH(TblOrigin[[#This Row],[ODK_DateOfSubmission]]),"00"))</f>
        <v>2023-07</v>
      </c>
    </row>
    <row r="4140" spans="1:16" x14ac:dyDescent="0.25">
      <c r="A4140" s="13">
        <v>3504042</v>
      </c>
      <c r="B4140" s="1">
        <v>350404220</v>
      </c>
      <c r="C4140" s="1">
        <v>10263</v>
      </c>
      <c r="D4140" s="6">
        <v>45105</v>
      </c>
      <c r="E4140" s="1">
        <v>130</v>
      </c>
      <c r="F4140" s="1" t="s">
        <v>68</v>
      </c>
      <c r="G4140" s="1" t="s">
        <v>73</v>
      </c>
      <c r="H4140" s="1" t="s">
        <v>1059</v>
      </c>
      <c r="I4140" s="1" t="s">
        <v>1100</v>
      </c>
      <c r="J4140" s="1" t="s">
        <v>1101</v>
      </c>
      <c r="K4140" s="1">
        <v>31.0802066016</v>
      </c>
      <c r="L4140" s="1">
        <v>46.235693895300003</v>
      </c>
      <c r="M4140" s="1">
        <v>30</v>
      </c>
      <c r="N4140" s="1" t="s">
        <v>87</v>
      </c>
      <c r="O4140" s="1">
        <v>5</v>
      </c>
      <c r="P4140" t="str">
        <f>_xlfn.CONCAT( YEAR(TblOrigin[[#This Row],[ODK_DateOfSubmission]]), "-",TEXT( MONTH(TblOrigin[[#This Row],[ODK_DateOfSubmission]]),"00"))</f>
        <v>2023-06</v>
      </c>
    </row>
    <row r="4141" spans="1:16" x14ac:dyDescent="0.25">
      <c r="A4141" s="13">
        <v>3504044</v>
      </c>
      <c r="B4141" s="1">
        <v>350404420</v>
      </c>
      <c r="C4141" s="1">
        <v>25527</v>
      </c>
      <c r="D4141" s="6">
        <v>45097</v>
      </c>
      <c r="E4141" s="1">
        <v>130</v>
      </c>
      <c r="F4141" s="1" t="s">
        <v>68</v>
      </c>
      <c r="G4141" s="1" t="s">
        <v>73</v>
      </c>
      <c r="H4141" s="1" t="s">
        <v>1059</v>
      </c>
      <c r="I4141" s="1" t="s">
        <v>1494</v>
      </c>
      <c r="J4141" s="1" t="s">
        <v>1495</v>
      </c>
      <c r="K4141" s="1">
        <v>31.058777803800002</v>
      </c>
      <c r="L4141" s="1">
        <v>46.257208607000003</v>
      </c>
      <c r="M4141" s="1">
        <v>4</v>
      </c>
      <c r="N4141" s="1" t="s">
        <v>87</v>
      </c>
      <c r="O4141" s="1">
        <v>1</v>
      </c>
      <c r="P4141" t="str">
        <f>_xlfn.CONCAT( YEAR(TblOrigin[[#This Row],[ODK_DateOfSubmission]]), "-",TEXT( MONTH(TblOrigin[[#This Row],[ODK_DateOfSubmission]]),"00"))</f>
        <v>2023-06</v>
      </c>
    </row>
    <row r="4142" spans="1:16" x14ac:dyDescent="0.25">
      <c r="A4142" s="13">
        <v>3504050</v>
      </c>
      <c r="B4142" s="1">
        <v>350405020</v>
      </c>
      <c r="C4142" s="1">
        <v>25760</v>
      </c>
      <c r="D4142" s="6">
        <v>45120</v>
      </c>
      <c r="E4142" s="1">
        <v>130</v>
      </c>
      <c r="F4142" s="1" t="s">
        <v>68</v>
      </c>
      <c r="G4142" s="1" t="s">
        <v>73</v>
      </c>
      <c r="H4142" s="1" t="s">
        <v>1059</v>
      </c>
      <c r="I4142" s="1" t="s">
        <v>1533</v>
      </c>
      <c r="J4142" s="1" t="s">
        <v>1534</v>
      </c>
      <c r="K4142" s="1">
        <v>30.981975211000002</v>
      </c>
      <c r="L4142" s="1">
        <v>46.3081693265</v>
      </c>
      <c r="M4142" s="1">
        <v>5</v>
      </c>
      <c r="N4142" s="1" t="s">
        <v>87</v>
      </c>
      <c r="O4142" s="1">
        <v>5</v>
      </c>
      <c r="P4142" t="str">
        <f>_xlfn.CONCAT( YEAR(TblOrigin[[#This Row],[ODK_DateOfSubmission]]), "-",TEXT( MONTH(TblOrigin[[#This Row],[ODK_DateOfSubmission]]),"00"))</f>
        <v>2023-07</v>
      </c>
    </row>
    <row r="4143" spans="1:16" x14ac:dyDescent="0.25">
      <c r="A4143" s="13">
        <v>3504051</v>
      </c>
      <c r="B4143" s="1">
        <v>350405120</v>
      </c>
      <c r="C4143" s="1">
        <v>23685</v>
      </c>
      <c r="D4143" s="6">
        <v>45105</v>
      </c>
      <c r="E4143" s="1">
        <v>130</v>
      </c>
      <c r="F4143" s="1" t="s">
        <v>68</v>
      </c>
      <c r="G4143" s="1" t="s">
        <v>73</v>
      </c>
      <c r="H4143" s="1" t="s">
        <v>1059</v>
      </c>
      <c r="I4143" s="1" t="s">
        <v>1108</v>
      </c>
      <c r="J4143" s="1" t="s">
        <v>1109</v>
      </c>
      <c r="K4143" s="1">
        <v>31.087265559999999</v>
      </c>
      <c r="L4143" s="1">
        <v>46.241235476500002</v>
      </c>
      <c r="M4143" s="1">
        <v>16</v>
      </c>
      <c r="N4143" s="1" t="s">
        <v>87</v>
      </c>
      <c r="O4143" s="1">
        <v>3</v>
      </c>
      <c r="P4143" t="str">
        <f>_xlfn.CONCAT( YEAR(TblOrigin[[#This Row],[ODK_DateOfSubmission]]), "-",TEXT( MONTH(TblOrigin[[#This Row],[ODK_DateOfSubmission]]),"00"))</f>
        <v>2023-06</v>
      </c>
    </row>
    <row r="4144" spans="1:16" x14ac:dyDescent="0.25">
      <c r="A4144" s="13">
        <v>3504052</v>
      </c>
      <c r="B4144" s="1">
        <v>350405220</v>
      </c>
      <c r="C4144" s="1">
        <v>9113</v>
      </c>
      <c r="D4144" s="6">
        <v>45118</v>
      </c>
      <c r="E4144" s="1">
        <v>130</v>
      </c>
      <c r="F4144" s="1" t="s">
        <v>68</v>
      </c>
      <c r="G4144" s="1" t="s">
        <v>73</v>
      </c>
      <c r="H4144" s="1" t="s">
        <v>1059</v>
      </c>
      <c r="I4144" s="1" t="s">
        <v>1102</v>
      </c>
      <c r="J4144" s="1" t="s">
        <v>1436</v>
      </c>
      <c r="K4144" s="1">
        <v>31.060153968000002</v>
      </c>
      <c r="L4144" s="1">
        <v>46.243325555299997</v>
      </c>
      <c r="M4144" s="1">
        <v>5</v>
      </c>
      <c r="N4144" s="1" t="s">
        <v>87</v>
      </c>
      <c r="O4144" s="1">
        <v>2</v>
      </c>
      <c r="P4144" t="str">
        <f>_xlfn.CONCAT( YEAR(TblOrigin[[#This Row],[ODK_DateOfSubmission]]), "-",TEXT( MONTH(TblOrigin[[#This Row],[ODK_DateOfSubmission]]),"00"))</f>
        <v>2023-07</v>
      </c>
    </row>
    <row r="4145" spans="1:16" x14ac:dyDescent="0.25">
      <c r="A4145" s="13">
        <v>3504032</v>
      </c>
      <c r="B4145" s="1">
        <v>350403220</v>
      </c>
      <c r="C4145" s="1">
        <v>24750</v>
      </c>
      <c r="D4145" s="6">
        <v>45118</v>
      </c>
      <c r="E4145" s="1">
        <v>130</v>
      </c>
      <c r="F4145" s="1" t="s">
        <v>68</v>
      </c>
      <c r="G4145" s="1" t="s">
        <v>73</v>
      </c>
      <c r="H4145" s="1" t="s">
        <v>1059</v>
      </c>
      <c r="I4145" s="1" t="s">
        <v>1092</v>
      </c>
      <c r="J4145" s="1" t="s">
        <v>1093</v>
      </c>
      <c r="K4145" s="1">
        <v>31.034273341199999</v>
      </c>
      <c r="L4145" s="1">
        <v>46.238222611899999</v>
      </c>
      <c r="M4145" s="1">
        <v>9</v>
      </c>
      <c r="N4145" s="1" t="s">
        <v>87</v>
      </c>
      <c r="O4145" s="1">
        <v>5</v>
      </c>
      <c r="P4145" t="str">
        <f>_xlfn.CONCAT( YEAR(TblOrigin[[#This Row],[ODK_DateOfSubmission]]), "-",TEXT( MONTH(TblOrigin[[#This Row],[ODK_DateOfSubmission]]),"00"))</f>
        <v>2023-07</v>
      </c>
    </row>
    <row r="4146" spans="1:16" x14ac:dyDescent="0.25">
      <c r="A4146" s="13">
        <v>3504029</v>
      </c>
      <c r="B4146" s="1">
        <v>350402920</v>
      </c>
      <c r="C4146" s="1">
        <v>10301</v>
      </c>
      <c r="D4146" s="6">
        <v>45127</v>
      </c>
      <c r="E4146" s="1">
        <v>130</v>
      </c>
      <c r="F4146" s="1" t="s">
        <v>68</v>
      </c>
      <c r="G4146" s="1" t="s">
        <v>73</v>
      </c>
      <c r="H4146" s="1" t="s">
        <v>1059</v>
      </c>
      <c r="I4146" s="1" t="s">
        <v>1089</v>
      </c>
      <c r="J4146" s="1" t="s">
        <v>1090</v>
      </c>
      <c r="K4146" s="1">
        <v>31.069166239000001</v>
      </c>
      <c r="L4146" s="1">
        <v>46.283791055999998</v>
      </c>
      <c r="M4146" s="1">
        <v>30</v>
      </c>
      <c r="N4146" s="1" t="s">
        <v>87</v>
      </c>
      <c r="O4146" s="1">
        <v>6</v>
      </c>
      <c r="P4146" t="str">
        <f>_xlfn.CONCAT( YEAR(TblOrigin[[#This Row],[ODK_DateOfSubmission]]), "-",TEXT( MONTH(TblOrigin[[#This Row],[ODK_DateOfSubmission]]),"00"))</f>
        <v>2023-07</v>
      </c>
    </row>
    <row r="4147" spans="1:16" x14ac:dyDescent="0.25">
      <c r="A4147" s="13">
        <v>3504040</v>
      </c>
      <c r="B4147" s="1">
        <v>350404020</v>
      </c>
      <c r="C4147" s="1">
        <v>25530</v>
      </c>
      <c r="D4147" s="6">
        <v>45097</v>
      </c>
      <c r="E4147" s="1">
        <v>130</v>
      </c>
      <c r="F4147" s="1" t="s">
        <v>68</v>
      </c>
      <c r="G4147" s="1" t="s">
        <v>73</v>
      </c>
      <c r="H4147" s="1" t="s">
        <v>1059</v>
      </c>
      <c r="I4147" s="1" t="s">
        <v>1351</v>
      </c>
      <c r="J4147" s="1" t="s">
        <v>1352</v>
      </c>
      <c r="K4147" s="1">
        <v>31.076769222599999</v>
      </c>
      <c r="L4147" s="1">
        <v>46.264030067599997</v>
      </c>
      <c r="M4147" s="1">
        <v>5</v>
      </c>
      <c r="N4147" s="1" t="s">
        <v>87</v>
      </c>
      <c r="O4147" s="1">
        <v>2</v>
      </c>
      <c r="P4147" t="str">
        <f>_xlfn.CONCAT( YEAR(TblOrigin[[#This Row],[ODK_DateOfSubmission]]), "-",TEXT( MONTH(TblOrigin[[#This Row],[ODK_DateOfSubmission]]),"00"))</f>
        <v>2023-06</v>
      </c>
    </row>
    <row r="4148" spans="1:16" x14ac:dyDescent="0.25">
      <c r="A4148" s="13">
        <v>3504033</v>
      </c>
      <c r="B4148" s="1">
        <v>350403320</v>
      </c>
      <c r="C4148" s="1">
        <v>10259</v>
      </c>
      <c r="D4148" s="6">
        <v>45129</v>
      </c>
      <c r="E4148" s="1">
        <v>130</v>
      </c>
      <c r="F4148" s="1" t="s">
        <v>68</v>
      </c>
      <c r="G4148" s="1" t="s">
        <v>73</v>
      </c>
      <c r="H4148" s="1" t="s">
        <v>1059</v>
      </c>
      <c r="I4148" s="1" t="s">
        <v>1094</v>
      </c>
      <c r="J4148" s="1" t="s">
        <v>1095</v>
      </c>
      <c r="K4148" s="1">
        <v>31.045411312199999</v>
      </c>
      <c r="L4148" s="1">
        <v>46.277832423</v>
      </c>
      <c r="M4148" s="1">
        <v>72</v>
      </c>
      <c r="N4148" s="1" t="s">
        <v>87</v>
      </c>
      <c r="O4148" s="1">
        <v>20</v>
      </c>
      <c r="P4148" t="str">
        <f>_xlfn.CONCAT( YEAR(TblOrigin[[#This Row],[ODK_DateOfSubmission]]), "-",TEXT( MONTH(TblOrigin[[#This Row],[ODK_DateOfSubmission]]),"00"))</f>
        <v>2023-07</v>
      </c>
    </row>
    <row r="4149" spans="1:16" x14ac:dyDescent="0.25">
      <c r="A4149" s="13">
        <v>3505011</v>
      </c>
      <c r="B4149" s="1">
        <v>350501120</v>
      </c>
      <c r="C4149" s="1">
        <v>9258</v>
      </c>
      <c r="D4149" s="6">
        <v>45120</v>
      </c>
      <c r="E4149" s="1">
        <v>130</v>
      </c>
      <c r="F4149" s="1" t="s">
        <v>68</v>
      </c>
      <c r="G4149" s="1" t="s">
        <v>77</v>
      </c>
      <c r="H4149" s="1" t="s">
        <v>1115</v>
      </c>
      <c r="I4149" s="1" t="s">
        <v>1126</v>
      </c>
      <c r="J4149" s="1" t="s">
        <v>1127</v>
      </c>
      <c r="K4149" s="1">
        <v>30.901869618300001</v>
      </c>
      <c r="L4149" s="1">
        <v>46.458244977299998</v>
      </c>
      <c r="M4149" s="1">
        <v>10</v>
      </c>
      <c r="N4149" s="1" t="s">
        <v>87</v>
      </c>
      <c r="O4149" s="1">
        <v>4</v>
      </c>
      <c r="P4149" t="str">
        <f>_xlfn.CONCAT( YEAR(TblOrigin[[#This Row],[ODK_DateOfSubmission]]), "-",TEXT( MONTH(TblOrigin[[#This Row],[ODK_DateOfSubmission]]),"00"))</f>
        <v>2023-07</v>
      </c>
    </row>
    <row r="4150" spans="1:16" x14ac:dyDescent="0.25">
      <c r="A4150" s="13">
        <v>3505007</v>
      </c>
      <c r="B4150" s="1">
        <v>350500720</v>
      </c>
      <c r="C4150" s="1">
        <v>9332</v>
      </c>
      <c r="D4150" s="6">
        <v>45143</v>
      </c>
      <c r="E4150" s="1">
        <v>130</v>
      </c>
      <c r="F4150" s="1" t="s">
        <v>68</v>
      </c>
      <c r="G4150" s="1" t="s">
        <v>77</v>
      </c>
      <c r="H4150" s="1" t="s">
        <v>1115</v>
      </c>
      <c r="I4150" s="1" t="s">
        <v>1123</v>
      </c>
      <c r="J4150" s="1" t="s">
        <v>216</v>
      </c>
      <c r="K4150" s="1">
        <v>30.879031632699999</v>
      </c>
      <c r="L4150" s="1">
        <v>46.464224314600003</v>
      </c>
      <c r="M4150" s="1">
        <v>9</v>
      </c>
      <c r="N4150" s="1" t="s">
        <v>87</v>
      </c>
      <c r="O4150" s="1">
        <v>5</v>
      </c>
      <c r="P4150" t="str">
        <f>_xlfn.CONCAT( YEAR(TblOrigin[[#This Row],[ODK_DateOfSubmission]]), "-",TEXT( MONTH(TblOrigin[[#This Row],[ODK_DateOfSubmission]]),"00"))</f>
        <v>2023-08</v>
      </c>
    </row>
    <row r="4151" spans="1:16" x14ac:dyDescent="0.25">
      <c r="A4151" s="13">
        <v>3505002</v>
      </c>
      <c r="B4151" s="1">
        <v>350500220</v>
      </c>
      <c r="C4151" s="1">
        <v>24721</v>
      </c>
      <c r="D4151" s="6">
        <v>45120</v>
      </c>
      <c r="E4151" s="1">
        <v>130</v>
      </c>
      <c r="F4151" s="1" t="s">
        <v>68</v>
      </c>
      <c r="G4151" s="1" t="s">
        <v>77</v>
      </c>
      <c r="H4151" s="1" t="s">
        <v>1112</v>
      </c>
      <c r="I4151" s="1" t="s">
        <v>1113</v>
      </c>
      <c r="J4151" s="1" t="s">
        <v>1114</v>
      </c>
      <c r="K4151" s="1">
        <v>30.956201633799999</v>
      </c>
      <c r="L4151" s="1">
        <v>46.359501579899998</v>
      </c>
      <c r="M4151" s="1">
        <v>13</v>
      </c>
      <c r="N4151" s="1" t="s">
        <v>87</v>
      </c>
      <c r="O4151" s="1">
        <v>5</v>
      </c>
      <c r="P4151" t="str">
        <f>_xlfn.CONCAT( YEAR(TblOrigin[[#This Row],[ODK_DateOfSubmission]]), "-",TEXT( MONTH(TblOrigin[[#This Row],[ODK_DateOfSubmission]]),"00"))</f>
        <v>2023-07</v>
      </c>
    </row>
    <row r="4152" spans="1:16" x14ac:dyDescent="0.25">
      <c r="A4152" s="13">
        <v>3505016</v>
      </c>
      <c r="B4152" s="1">
        <v>350501620</v>
      </c>
      <c r="C4152" s="1">
        <v>34161</v>
      </c>
      <c r="D4152" s="6">
        <v>45127</v>
      </c>
      <c r="E4152" s="1">
        <v>130</v>
      </c>
      <c r="F4152" s="1" t="s">
        <v>68</v>
      </c>
      <c r="G4152" s="1" t="s">
        <v>77</v>
      </c>
      <c r="H4152" s="1" t="s">
        <v>1115</v>
      </c>
      <c r="I4152" s="1" t="s">
        <v>1428</v>
      </c>
      <c r="J4152" s="1" t="s">
        <v>1429</v>
      </c>
      <c r="K4152" s="1">
        <v>30.880265143100001</v>
      </c>
      <c r="L4152" s="1">
        <v>46.454987385000003</v>
      </c>
      <c r="M4152" s="1">
        <v>10</v>
      </c>
      <c r="N4152" s="1" t="s">
        <v>87</v>
      </c>
      <c r="O4152" s="1">
        <v>1</v>
      </c>
      <c r="P4152" t="str">
        <f>_xlfn.CONCAT( YEAR(TblOrigin[[#This Row],[ODK_DateOfSubmission]]), "-",TEXT( MONTH(TblOrigin[[#This Row],[ODK_DateOfSubmission]]),"00"))</f>
        <v>2023-07</v>
      </c>
    </row>
    <row r="4153" spans="1:16" x14ac:dyDescent="0.25">
      <c r="A4153" s="13">
        <v>3505015</v>
      </c>
      <c r="B4153" s="1">
        <v>350501520</v>
      </c>
      <c r="C4153" s="1">
        <v>33811</v>
      </c>
      <c r="D4153" s="6">
        <v>45144</v>
      </c>
      <c r="E4153" s="1">
        <v>130</v>
      </c>
      <c r="F4153" s="1" t="s">
        <v>68</v>
      </c>
      <c r="G4153" s="1" t="s">
        <v>77</v>
      </c>
      <c r="H4153" s="1" t="s">
        <v>1128</v>
      </c>
      <c r="I4153" s="1" t="s">
        <v>1342</v>
      </c>
      <c r="J4153" s="1" t="s">
        <v>232</v>
      </c>
      <c r="K4153" s="1">
        <v>30.882387999999999</v>
      </c>
      <c r="L4153" s="1">
        <v>46.568722000000001</v>
      </c>
      <c r="M4153" s="1">
        <v>25</v>
      </c>
      <c r="N4153" s="1" t="s">
        <v>87</v>
      </c>
      <c r="O4153" s="1">
        <v>5</v>
      </c>
      <c r="P4153" t="str">
        <f>_xlfn.CONCAT( YEAR(TblOrigin[[#This Row],[ODK_DateOfSubmission]]), "-",TEXT( MONTH(TblOrigin[[#This Row],[ODK_DateOfSubmission]]),"00"))</f>
        <v>2023-08</v>
      </c>
    </row>
    <row r="4154" spans="1:16" x14ac:dyDescent="0.25">
      <c r="A4154" s="13">
        <v>3504023</v>
      </c>
      <c r="B4154" s="1">
        <v>350402320</v>
      </c>
      <c r="C4154" s="1">
        <v>9448</v>
      </c>
      <c r="D4154" s="6">
        <v>45143</v>
      </c>
      <c r="E4154" s="1">
        <v>130</v>
      </c>
      <c r="F4154" s="1" t="s">
        <v>68</v>
      </c>
      <c r="G4154" s="1" t="s">
        <v>73</v>
      </c>
      <c r="H4154" s="1" t="s">
        <v>1059</v>
      </c>
      <c r="I4154" s="1" t="s">
        <v>1080</v>
      </c>
      <c r="J4154" s="1" t="s">
        <v>1081</v>
      </c>
      <c r="K4154" s="1">
        <v>31.027006973399999</v>
      </c>
      <c r="L4154" s="1">
        <v>46.228093038300003</v>
      </c>
      <c r="M4154" s="1">
        <v>69</v>
      </c>
      <c r="N4154" s="1" t="s">
        <v>87</v>
      </c>
      <c r="O4154" s="1">
        <v>10</v>
      </c>
      <c r="P4154" t="str">
        <f>_xlfn.CONCAT( YEAR(TblOrigin[[#This Row],[ODK_DateOfSubmission]]), "-",TEXT( MONTH(TblOrigin[[#This Row],[ODK_DateOfSubmission]]),"00"))</f>
        <v>2023-08</v>
      </c>
    </row>
    <row r="4155" spans="1:16" x14ac:dyDescent="0.25">
      <c r="A4155" s="13">
        <v>3504021</v>
      </c>
      <c r="B4155" s="1">
        <v>350402120</v>
      </c>
      <c r="C4155" s="1">
        <v>10335</v>
      </c>
      <c r="D4155" s="6">
        <v>45120</v>
      </c>
      <c r="E4155" s="1">
        <v>130</v>
      </c>
      <c r="F4155" s="1" t="s">
        <v>68</v>
      </c>
      <c r="G4155" s="1" t="s">
        <v>73</v>
      </c>
      <c r="H4155" s="1" t="s">
        <v>1059</v>
      </c>
      <c r="I4155" s="1" t="s">
        <v>1078</v>
      </c>
      <c r="J4155" s="1" t="s">
        <v>1079</v>
      </c>
      <c r="K4155" s="1">
        <v>31.0506383486</v>
      </c>
      <c r="L4155" s="1">
        <v>46.269343302599999</v>
      </c>
      <c r="M4155" s="1">
        <v>16</v>
      </c>
      <c r="N4155" s="1" t="s">
        <v>87</v>
      </c>
      <c r="O4155" s="1">
        <v>3</v>
      </c>
      <c r="P4155" t="str">
        <f>_xlfn.CONCAT( YEAR(TblOrigin[[#This Row],[ODK_DateOfSubmission]]), "-",TEXT( MONTH(TblOrigin[[#This Row],[ODK_DateOfSubmission]]),"00"))</f>
        <v>2023-07</v>
      </c>
    </row>
    <row r="4156" spans="1:16" x14ac:dyDescent="0.25">
      <c r="A4156" s="13">
        <v>3504028</v>
      </c>
      <c r="B4156" s="1">
        <v>350402820</v>
      </c>
      <c r="C4156" s="1">
        <v>25526</v>
      </c>
      <c r="D4156" s="6">
        <v>45139</v>
      </c>
      <c r="E4156" s="1">
        <v>130</v>
      </c>
      <c r="F4156" s="1" t="s">
        <v>68</v>
      </c>
      <c r="G4156" s="1" t="s">
        <v>73</v>
      </c>
      <c r="H4156" s="1" t="s">
        <v>1059</v>
      </c>
      <c r="I4156" s="1" t="s">
        <v>1088</v>
      </c>
      <c r="J4156" s="1" t="s">
        <v>1039</v>
      </c>
      <c r="K4156" s="1">
        <v>31.036175809100001</v>
      </c>
      <c r="L4156" s="1">
        <v>46.220527480000001</v>
      </c>
      <c r="M4156" s="1">
        <v>55</v>
      </c>
      <c r="N4156" s="1" t="s">
        <v>87</v>
      </c>
      <c r="O4156" s="1">
        <v>14</v>
      </c>
      <c r="P4156" t="str">
        <f>_xlfn.CONCAT( YEAR(TblOrigin[[#This Row],[ODK_DateOfSubmission]]), "-",TEXT( MONTH(TblOrigin[[#This Row],[ODK_DateOfSubmission]]),"00"))</f>
        <v>2023-08</v>
      </c>
    </row>
    <row r="4157" spans="1:16" x14ac:dyDescent="0.25">
      <c r="A4157" s="13">
        <v>3504026</v>
      </c>
      <c r="B4157" s="1">
        <v>350402620</v>
      </c>
      <c r="C4157" s="1">
        <v>10253</v>
      </c>
      <c r="D4157" s="6">
        <v>45110</v>
      </c>
      <c r="E4157" s="1">
        <v>130</v>
      </c>
      <c r="F4157" s="1" t="s">
        <v>68</v>
      </c>
      <c r="G4157" s="1" t="s">
        <v>73</v>
      </c>
      <c r="H4157" s="1" t="s">
        <v>1059</v>
      </c>
      <c r="I4157" s="1" t="s">
        <v>1086</v>
      </c>
      <c r="J4157" s="1" t="s">
        <v>1087</v>
      </c>
      <c r="K4157" s="1">
        <v>31.038477412900001</v>
      </c>
      <c r="L4157" s="1">
        <v>46.2356561609</v>
      </c>
      <c r="M4157" s="1">
        <v>7</v>
      </c>
      <c r="N4157" s="1" t="s">
        <v>87</v>
      </c>
      <c r="O4157" s="1">
        <v>5</v>
      </c>
      <c r="P4157" t="str">
        <f>_xlfn.CONCAT( YEAR(TblOrigin[[#This Row],[ODK_DateOfSubmission]]), "-",TEXT( MONTH(TblOrigin[[#This Row],[ODK_DateOfSubmission]]),"00"))</f>
        <v>2023-07</v>
      </c>
    </row>
    <row r="4158" spans="1:16" x14ac:dyDescent="0.25">
      <c r="A4158" s="13">
        <v>3504024</v>
      </c>
      <c r="B4158" s="1">
        <v>350402420</v>
      </c>
      <c r="C4158" s="1">
        <v>9396</v>
      </c>
      <c r="D4158" s="6">
        <v>45129</v>
      </c>
      <c r="E4158" s="1">
        <v>130</v>
      </c>
      <c r="F4158" s="1" t="s">
        <v>68</v>
      </c>
      <c r="G4158" s="1" t="s">
        <v>73</v>
      </c>
      <c r="H4158" s="1" t="s">
        <v>1059</v>
      </c>
      <c r="I4158" s="1" t="s">
        <v>1082</v>
      </c>
      <c r="J4158" s="1" t="s">
        <v>1083</v>
      </c>
      <c r="K4158" s="1">
        <v>31.0154237044</v>
      </c>
      <c r="L4158" s="1">
        <v>46.263441754500001</v>
      </c>
      <c r="M4158" s="1">
        <v>18</v>
      </c>
      <c r="N4158" s="1" t="s">
        <v>87</v>
      </c>
      <c r="O4158" s="1">
        <v>4</v>
      </c>
      <c r="P4158" t="str">
        <f>_xlfn.CONCAT( YEAR(TblOrigin[[#This Row],[ODK_DateOfSubmission]]), "-",TEXT( MONTH(TblOrigin[[#This Row],[ODK_DateOfSubmission]]),"00"))</f>
        <v>2023-07</v>
      </c>
    </row>
    <row r="4159" spans="1:16" x14ac:dyDescent="0.25">
      <c r="A4159" s="13">
        <v>3504025</v>
      </c>
      <c r="B4159" s="1">
        <v>350402520</v>
      </c>
      <c r="C4159" s="1">
        <v>10262</v>
      </c>
      <c r="D4159" s="6">
        <v>45105</v>
      </c>
      <c r="E4159" s="1">
        <v>130</v>
      </c>
      <c r="F4159" s="1" t="s">
        <v>68</v>
      </c>
      <c r="G4159" s="1" t="s">
        <v>73</v>
      </c>
      <c r="H4159" s="1" t="s">
        <v>1059</v>
      </c>
      <c r="I4159" s="1" t="s">
        <v>1084</v>
      </c>
      <c r="J4159" s="1" t="s">
        <v>1085</v>
      </c>
      <c r="K4159" s="1">
        <v>31.074394900600002</v>
      </c>
      <c r="L4159" s="1">
        <v>46.250142994800001</v>
      </c>
      <c r="M4159" s="1">
        <v>95</v>
      </c>
      <c r="N4159" s="1" t="s">
        <v>87</v>
      </c>
      <c r="O4159" s="1">
        <v>10</v>
      </c>
      <c r="P4159" t="str">
        <f>_xlfn.CONCAT( YEAR(TblOrigin[[#This Row],[ODK_DateOfSubmission]]), "-",TEXT( MONTH(TblOrigin[[#This Row],[ODK_DateOfSubmission]]),"00"))</f>
        <v>2023-06</v>
      </c>
    </row>
    <row r="4160" spans="1:16" x14ac:dyDescent="0.25">
      <c r="A4160" s="13">
        <v>3504016</v>
      </c>
      <c r="B4160" s="1">
        <v>350401620</v>
      </c>
      <c r="C4160" s="1">
        <v>10281</v>
      </c>
      <c r="D4160" s="6">
        <v>45110</v>
      </c>
      <c r="E4160" s="1">
        <v>130</v>
      </c>
      <c r="F4160" s="1" t="s">
        <v>68</v>
      </c>
      <c r="G4160" s="1" t="s">
        <v>73</v>
      </c>
      <c r="H4160" s="1" t="s">
        <v>1059</v>
      </c>
      <c r="I4160" s="1" t="s">
        <v>1074</v>
      </c>
      <c r="J4160" s="1" t="s">
        <v>1075</v>
      </c>
      <c r="K4160" s="1">
        <v>31.029471706599999</v>
      </c>
      <c r="L4160" s="1">
        <v>46.244121658399997</v>
      </c>
      <c r="M4160" s="1">
        <v>9</v>
      </c>
      <c r="N4160" s="1" t="s">
        <v>87</v>
      </c>
      <c r="O4160" s="1">
        <v>1</v>
      </c>
      <c r="P4160" t="str">
        <f>_xlfn.CONCAT( YEAR(TblOrigin[[#This Row],[ODK_DateOfSubmission]]), "-",TEXT( MONTH(TblOrigin[[#This Row],[ODK_DateOfSubmission]]),"00"))</f>
        <v>2023-07</v>
      </c>
    </row>
    <row r="4161" spans="1:16" x14ac:dyDescent="0.25">
      <c r="A4161" s="13">
        <v>3504015</v>
      </c>
      <c r="B4161" s="1">
        <v>350401520</v>
      </c>
      <c r="C4161" s="1">
        <v>10272</v>
      </c>
      <c r="D4161" s="6">
        <v>45110</v>
      </c>
      <c r="E4161" s="1">
        <v>130</v>
      </c>
      <c r="F4161" s="1" t="s">
        <v>68</v>
      </c>
      <c r="G4161" s="1" t="s">
        <v>73</v>
      </c>
      <c r="H4161" s="1" t="s">
        <v>1059</v>
      </c>
      <c r="I4161" s="1" t="s">
        <v>1072</v>
      </c>
      <c r="J4161" s="1" t="s">
        <v>1073</v>
      </c>
      <c r="K4161" s="1">
        <v>31.034963944600001</v>
      </c>
      <c r="L4161" s="1">
        <v>46.242300951700003</v>
      </c>
      <c r="M4161" s="1">
        <v>3</v>
      </c>
      <c r="N4161" s="1" t="s">
        <v>87</v>
      </c>
      <c r="O4161" s="1">
        <v>3</v>
      </c>
      <c r="P4161" t="str">
        <f>_xlfn.CONCAT( YEAR(TblOrigin[[#This Row],[ODK_DateOfSubmission]]), "-",TEXT( MONTH(TblOrigin[[#This Row],[ODK_DateOfSubmission]]),"00"))</f>
        <v>2023-07</v>
      </c>
    </row>
    <row r="4162" spans="1:16" x14ac:dyDescent="0.25">
      <c r="A4162" s="13">
        <v>3504012</v>
      </c>
      <c r="B4162" s="1">
        <v>350401220</v>
      </c>
      <c r="C4162" s="1">
        <v>24540</v>
      </c>
      <c r="D4162" s="6">
        <v>45118</v>
      </c>
      <c r="E4162" s="1">
        <v>130</v>
      </c>
      <c r="F4162" s="1" t="s">
        <v>68</v>
      </c>
      <c r="G4162" s="1" t="s">
        <v>73</v>
      </c>
      <c r="H4162" s="1" t="s">
        <v>1059</v>
      </c>
      <c r="I4162" s="1" t="s">
        <v>1482</v>
      </c>
      <c r="J4162" s="1" t="s">
        <v>1483</v>
      </c>
      <c r="K4162" s="1">
        <v>31.052442887600002</v>
      </c>
      <c r="L4162" s="1">
        <v>46.236798131699999</v>
      </c>
      <c r="M4162" s="1">
        <v>6</v>
      </c>
      <c r="N4162" s="1" t="s">
        <v>87</v>
      </c>
      <c r="O4162" s="1">
        <v>2</v>
      </c>
      <c r="P4162" t="str">
        <f>_xlfn.CONCAT( YEAR(TblOrigin[[#This Row],[ODK_DateOfSubmission]]), "-",TEXT( MONTH(TblOrigin[[#This Row],[ODK_DateOfSubmission]]),"00"))</f>
        <v>2023-07</v>
      </c>
    </row>
    <row r="4163" spans="1:16" x14ac:dyDescent="0.25">
      <c r="A4163" s="13">
        <v>3504002</v>
      </c>
      <c r="B4163" s="1">
        <v>350400220</v>
      </c>
      <c r="C4163" s="1">
        <v>25529</v>
      </c>
      <c r="D4163" s="6">
        <v>45127</v>
      </c>
      <c r="E4163" s="1">
        <v>130</v>
      </c>
      <c r="F4163" s="1" t="s">
        <v>68</v>
      </c>
      <c r="G4163" s="1" t="s">
        <v>73</v>
      </c>
      <c r="H4163" s="1" t="s">
        <v>1059</v>
      </c>
      <c r="I4163" s="1" t="s">
        <v>1062</v>
      </c>
      <c r="J4163" s="1" t="s">
        <v>1063</v>
      </c>
      <c r="K4163" s="1">
        <v>31.033167288000001</v>
      </c>
      <c r="L4163" s="1">
        <v>46.273891712999998</v>
      </c>
      <c r="M4163" s="1">
        <v>9</v>
      </c>
      <c r="N4163" s="1" t="s">
        <v>87</v>
      </c>
      <c r="O4163" s="1">
        <v>5</v>
      </c>
      <c r="P4163" t="str">
        <f>_xlfn.CONCAT( YEAR(TblOrigin[[#This Row],[ODK_DateOfSubmission]]), "-",TEXT( MONTH(TblOrigin[[#This Row],[ODK_DateOfSubmission]]),"00"))</f>
        <v>2023-07</v>
      </c>
    </row>
    <row r="4164" spans="1:16" x14ac:dyDescent="0.25">
      <c r="A4164" s="13">
        <v>3504007</v>
      </c>
      <c r="B4164" s="1">
        <v>350400720</v>
      </c>
      <c r="C4164" s="1">
        <v>25525</v>
      </c>
      <c r="D4164" s="6">
        <v>45118</v>
      </c>
      <c r="E4164" s="1">
        <v>130</v>
      </c>
      <c r="F4164" s="1" t="s">
        <v>68</v>
      </c>
      <c r="G4164" s="1" t="s">
        <v>73</v>
      </c>
      <c r="H4164" s="1" t="s">
        <v>1059</v>
      </c>
      <c r="I4164" s="1" t="s">
        <v>1064</v>
      </c>
      <c r="J4164" s="1" t="s">
        <v>1065</v>
      </c>
      <c r="K4164" s="1">
        <v>31.027024004299999</v>
      </c>
      <c r="L4164" s="1">
        <v>46.241676675500003</v>
      </c>
      <c r="M4164" s="1">
        <v>40</v>
      </c>
      <c r="N4164" s="1" t="s">
        <v>87</v>
      </c>
      <c r="O4164" s="1">
        <v>4</v>
      </c>
      <c r="P4164" t="str">
        <f>_xlfn.CONCAT( YEAR(TblOrigin[[#This Row],[ODK_DateOfSubmission]]), "-",TEXT( MONTH(TblOrigin[[#This Row],[ODK_DateOfSubmission]]),"00"))</f>
        <v>2023-07</v>
      </c>
    </row>
    <row r="4165" spans="1:16" x14ac:dyDescent="0.25">
      <c r="A4165" s="13">
        <v>3504010</v>
      </c>
      <c r="B4165" s="1">
        <v>350401020</v>
      </c>
      <c r="C4165" s="1">
        <v>24740</v>
      </c>
      <c r="D4165" s="6">
        <v>45118</v>
      </c>
      <c r="E4165" s="1">
        <v>130</v>
      </c>
      <c r="F4165" s="1" t="s">
        <v>68</v>
      </c>
      <c r="G4165" s="1" t="s">
        <v>73</v>
      </c>
      <c r="H4165" s="1" t="s">
        <v>1059</v>
      </c>
      <c r="I4165" s="1" t="s">
        <v>1353</v>
      </c>
      <c r="J4165" s="1" t="s">
        <v>1354</v>
      </c>
      <c r="K4165" s="1">
        <v>31.038505004899999</v>
      </c>
      <c r="L4165" s="1">
        <v>46.242960423</v>
      </c>
      <c r="M4165" s="1">
        <v>3</v>
      </c>
      <c r="N4165" s="1" t="s">
        <v>87</v>
      </c>
      <c r="O4165" s="1">
        <v>3</v>
      </c>
      <c r="P4165" t="str">
        <f>_xlfn.CONCAT( YEAR(TblOrigin[[#This Row],[ODK_DateOfSubmission]]), "-",TEXT( MONTH(TblOrigin[[#This Row],[ODK_DateOfSubmission]]),"00"))</f>
        <v>2023-07</v>
      </c>
    </row>
    <row r="4166" spans="1:16" x14ac:dyDescent="0.25">
      <c r="A4166" s="13">
        <v>3504011</v>
      </c>
      <c r="B4166" s="1">
        <v>350401120</v>
      </c>
      <c r="C4166" s="1">
        <v>10260</v>
      </c>
      <c r="D4166" s="6">
        <v>45129</v>
      </c>
      <c r="E4166" s="1">
        <v>130</v>
      </c>
      <c r="F4166" s="1" t="s">
        <v>68</v>
      </c>
      <c r="G4166" s="1" t="s">
        <v>73</v>
      </c>
      <c r="H4166" s="1" t="s">
        <v>1059</v>
      </c>
      <c r="I4166" s="1" t="s">
        <v>1066</v>
      </c>
      <c r="J4166" s="1" t="s">
        <v>1067</v>
      </c>
      <c r="K4166" s="1">
        <v>31.0087376</v>
      </c>
      <c r="L4166" s="1">
        <v>46.284794599999998</v>
      </c>
      <c r="M4166" s="1">
        <v>680</v>
      </c>
      <c r="N4166" s="1" t="s">
        <v>87</v>
      </c>
      <c r="O4166" s="1">
        <v>40</v>
      </c>
      <c r="P4166" t="str">
        <f>_xlfn.CONCAT( YEAR(TblOrigin[[#This Row],[ODK_DateOfSubmission]]), "-",TEXT( MONTH(TblOrigin[[#This Row],[ODK_DateOfSubmission]]),"00"))</f>
        <v>2023-07</v>
      </c>
    </row>
    <row r="4167" spans="1:16" x14ac:dyDescent="0.25">
      <c r="A4167" s="13">
        <v>3502003</v>
      </c>
      <c r="B4167" s="1">
        <v>350200320</v>
      </c>
      <c r="C4167" s="1">
        <v>24722</v>
      </c>
      <c r="D4167" s="6">
        <v>45139</v>
      </c>
      <c r="E4167" s="1">
        <v>130</v>
      </c>
      <c r="F4167" s="1" t="s">
        <v>68</v>
      </c>
      <c r="G4167" s="1" t="s">
        <v>81</v>
      </c>
      <c r="H4167" s="1" t="s">
        <v>1047</v>
      </c>
      <c r="I4167" s="1" t="s">
        <v>1051</v>
      </c>
      <c r="J4167" s="1" t="s">
        <v>897</v>
      </c>
      <c r="K4167" s="1">
        <v>31.711529196499999</v>
      </c>
      <c r="L4167" s="1">
        <v>46.124556874</v>
      </c>
      <c r="M4167" s="1">
        <v>9</v>
      </c>
      <c r="N4167" s="1" t="s">
        <v>87</v>
      </c>
      <c r="O4167" s="1">
        <v>5</v>
      </c>
      <c r="P4167" t="str">
        <f>_xlfn.CONCAT( YEAR(TblOrigin[[#This Row],[ODK_DateOfSubmission]]), "-",TEXT( MONTH(TblOrigin[[#This Row],[ODK_DateOfSubmission]]),"00"))</f>
        <v>2023-08</v>
      </c>
    </row>
    <row r="4168" spans="1:16" x14ac:dyDescent="0.25">
      <c r="A4168" s="13">
        <v>3502007</v>
      </c>
      <c r="B4168" s="1">
        <v>350200720</v>
      </c>
      <c r="C4168" s="1">
        <v>33795</v>
      </c>
      <c r="D4168" s="6">
        <v>45121</v>
      </c>
      <c r="E4168" s="1">
        <v>130</v>
      </c>
      <c r="F4168" s="1" t="s">
        <v>68</v>
      </c>
      <c r="G4168" s="1" t="s">
        <v>81</v>
      </c>
      <c r="H4168" s="1" t="s">
        <v>1047</v>
      </c>
      <c r="I4168" s="1" t="s">
        <v>1334</v>
      </c>
      <c r="J4168" s="1" t="s">
        <v>1335</v>
      </c>
      <c r="K4168" s="1">
        <v>31.728400000000001</v>
      </c>
      <c r="L4168" s="1">
        <v>46.110399999999998</v>
      </c>
      <c r="M4168" s="1">
        <v>4</v>
      </c>
      <c r="N4168" s="1" t="s">
        <v>87</v>
      </c>
      <c r="O4168" s="1">
        <v>4</v>
      </c>
      <c r="P4168" t="str">
        <f>_xlfn.CONCAT( YEAR(TblOrigin[[#This Row],[ODK_DateOfSubmission]]), "-",TEXT( MONTH(TblOrigin[[#This Row],[ODK_DateOfSubmission]]),"00"))</f>
        <v>2023-07</v>
      </c>
    </row>
    <row r="4169" spans="1:16" x14ac:dyDescent="0.25">
      <c r="A4169" s="13">
        <v>3502012</v>
      </c>
      <c r="B4169" s="1">
        <v>350201220</v>
      </c>
      <c r="C4169" s="1">
        <v>33800</v>
      </c>
      <c r="D4169" s="6">
        <v>45143</v>
      </c>
      <c r="E4169" s="1">
        <v>130</v>
      </c>
      <c r="F4169" s="1" t="s">
        <v>68</v>
      </c>
      <c r="G4169" s="1" t="s">
        <v>81</v>
      </c>
      <c r="H4169" s="1" t="s">
        <v>1048</v>
      </c>
      <c r="I4169" s="1" t="s">
        <v>1337</v>
      </c>
      <c r="J4169" s="1" t="s">
        <v>1338</v>
      </c>
      <c r="K4169" s="1">
        <v>31.541273</v>
      </c>
      <c r="L4169" s="1">
        <v>46.125217999999997</v>
      </c>
      <c r="M4169" s="1">
        <v>5</v>
      </c>
      <c r="N4169" s="1" t="s">
        <v>87</v>
      </c>
      <c r="O4169" s="1">
        <v>2</v>
      </c>
      <c r="P4169" t="str">
        <f>_xlfn.CONCAT( YEAR(TblOrigin[[#This Row],[ODK_DateOfSubmission]]), "-",TEXT( MONTH(TblOrigin[[#This Row],[ODK_DateOfSubmission]]),"00"))</f>
        <v>2023-08</v>
      </c>
    </row>
    <row r="4170" spans="1:16" x14ac:dyDescent="0.25">
      <c r="A4170" s="13">
        <v>3502015</v>
      </c>
      <c r="B4170" s="1">
        <v>350201520</v>
      </c>
      <c r="C4170" s="1">
        <v>33803</v>
      </c>
      <c r="D4170" s="6">
        <v>45143</v>
      </c>
      <c r="E4170" s="1">
        <v>130</v>
      </c>
      <c r="F4170" s="1" t="s">
        <v>68</v>
      </c>
      <c r="G4170" s="1" t="s">
        <v>81</v>
      </c>
      <c r="H4170" s="1" t="s">
        <v>1048</v>
      </c>
      <c r="I4170" s="1" t="s">
        <v>1531</v>
      </c>
      <c r="J4170" s="1" t="s">
        <v>1532</v>
      </c>
      <c r="K4170" s="1">
        <v>31.543367</v>
      </c>
      <c r="L4170" s="1">
        <v>46.119889000000001</v>
      </c>
      <c r="M4170" s="1">
        <v>4</v>
      </c>
      <c r="N4170" s="1" t="s">
        <v>87</v>
      </c>
      <c r="O4170" s="1">
        <v>2</v>
      </c>
      <c r="P4170" t="str">
        <f>_xlfn.CONCAT( YEAR(TblOrigin[[#This Row],[ODK_DateOfSubmission]]), "-",TEXT( MONTH(TblOrigin[[#This Row],[ODK_DateOfSubmission]]),"00"))</f>
        <v>2023-08</v>
      </c>
    </row>
    <row r="4171" spans="1:16" x14ac:dyDescent="0.25">
      <c r="A4171" s="13">
        <v>3502016</v>
      </c>
      <c r="B4171" s="1">
        <v>350201620</v>
      </c>
      <c r="C4171" s="1">
        <v>34162</v>
      </c>
      <c r="D4171" s="6">
        <v>45127</v>
      </c>
      <c r="E4171" s="1">
        <v>130</v>
      </c>
      <c r="F4171" s="1" t="s">
        <v>68</v>
      </c>
      <c r="G4171" s="1" t="s">
        <v>81</v>
      </c>
      <c r="H4171" s="1" t="s">
        <v>1047</v>
      </c>
      <c r="I4171" s="1" t="s">
        <v>1440</v>
      </c>
      <c r="J4171" s="1" t="s">
        <v>1441</v>
      </c>
      <c r="K4171" s="1">
        <v>31.735530000000001</v>
      </c>
      <c r="L4171" s="1">
        <v>46.112045999999999</v>
      </c>
      <c r="M4171" s="1">
        <v>17</v>
      </c>
      <c r="N4171" s="1" t="s">
        <v>87</v>
      </c>
      <c r="O4171" s="1">
        <v>3</v>
      </c>
      <c r="P4171" t="str">
        <f>_xlfn.CONCAT( YEAR(TblOrigin[[#This Row],[ODK_DateOfSubmission]]), "-",TEXT( MONTH(TblOrigin[[#This Row],[ODK_DateOfSubmission]]),"00"))</f>
        <v>2023-07</v>
      </c>
    </row>
    <row r="4172" spans="1:16" x14ac:dyDescent="0.25">
      <c r="A4172" s="13">
        <v>3504001</v>
      </c>
      <c r="B4172" s="1">
        <v>350400120</v>
      </c>
      <c r="C4172" s="1">
        <v>24494</v>
      </c>
      <c r="D4172" s="6">
        <v>45127</v>
      </c>
      <c r="E4172" s="1">
        <v>130</v>
      </c>
      <c r="F4172" s="1" t="s">
        <v>68</v>
      </c>
      <c r="G4172" s="1" t="s">
        <v>73</v>
      </c>
      <c r="H4172" s="1" t="s">
        <v>1059</v>
      </c>
      <c r="I4172" s="1" t="s">
        <v>1060</v>
      </c>
      <c r="J4172" s="1" t="s">
        <v>1061</v>
      </c>
      <c r="K4172" s="1">
        <v>31.027710880499999</v>
      </c>
      <c r="L4172" s="1">
        <v>46.218214741200001</v>
      </c>
      <c r="M4172" s="1">
        <v>45</v>
      </c>
      <c r="N4172" s="1" t="s">
        <v>87</v>
      </c>
      <c r="O4172" s="1">
        <v>15</v>
      </c>
      <c r="P4172" t="str">
        <f>_xlfn.CONCAT( YEAR(TblOrigin[[#This Row],[ODK_DateOfSubmission]]), "-",TEXT( MONTH(TblOrigin[[#This Row],[ODK_DateOfSubmission]]),"00"))</f>
        <v>2023-07</v>
      </c>
    </row>
    <row r="4173" spans="1:16" x14ac:dyDescent="0.25">
      <c r="A4173" s="13">
        <v>3503012</v>
      </c>
      <c r="B4173" s="1">
        <v>350301220</v>
      </c>
      <c r="C4173" s="1">
        <v>10286</v>
      </c>
      <c r="D4173" s="6">
        <v>45095</v>
      </c>
      <c r="E4173" s="1">
        <v>130</v>
      </c>
      <c r="F4173" s="1" t="s">
        <v>68</v>
      </c>
      <c r="G4173" s="1" t="s">
        <v>86</v>
      </c>
      <c r="H4173" s="1" t="s">
        <v>1404</v>
      </c>
      <c r="I4173" s="1" t="s">
        <v>1405</v>
      </c>
      <c r="J4173" s="1" t="s">
        <v>1127</v>
      </c>
      <c r="K4173" s="1">
        <v>31.400419743299999</v>
      </c>
      <c r="L4173" s="1">
        <v>46.1806881535</v>
      </c>
      <c r="M4173" s="1">
        <v>3</v>
      </c>
      <c r="N4173" s="1" t="s">
        <v>87</v>
      </c>
      <c r="O4173" s="1">
        <v>1</v>
      </c>
      <c r="P4173" t="str">
        <f>_xlfn.CONCAT( YEAR(TblOrigin[[#This Row],[ODK_DateOfSubmission]]), "-",TEXT( MONTH(TblOrigin[[#This Row],[ODK_DateOfSubmission]]),"00"))</f>
        <v>2023-06</v>
      </c>
    </row>
    <row r="4174" spans="1:16" x14ac:dyDescent="0.25">
      <c r="A4174" s="13">
        <v>3503015</v>
      </c>
      <c r="B4174" s="1">
        <v>350301520</v>
      </c>
      <c r="C4174" s="1">
        <v>33805</v>
      </c>
      <c r="D4174" s="6">
        <v>45095</v>
      </c>
      <c r="E4174" s="1">
        <v>130</v>
      </c>
      <c r="F4174" s="1" t="s">
        <v>68</v>
      </c>
      <c r="G4174" s="1" t="s">
        <v>86</v>
      </c>
      <c r="H4174" s="1" t="s">
        <v>1474</v>
      </c>
      <c r="I4174" s="1" t="s">
        <v>1475</v>
      </c>
      <c r="J4174" s="1" t="s">
        <v>216</v>
      </c>
      <c r="K4174" s="1">
        <v>31.295843999999999</v>
      </c>
      <c r="L4174" s="1">
        <v>46.233044999999997</v>
      </c>
      <c r="M4174" s="1">
        <v>3</v>
      </c>
      <c r="N4174" s="1" t="s">
        <v>87</v>
      </c>
      <c r="O4174" s="1">
        <v>1</v>
      </c>
      <c r="P4174" t="str">
        <f>_xlfn.CONCAT( YEAR(TblOrigin[[#This Row],[ODK_DateOfSubmission]]), "-",TEXT( MONTH(TblOrigin[[#This Row],[ODK_DateOfSubmission]]),"00"))</f>
        <v>2023-06</v>
      </c>
    </row>
    <row r="4175" spans="1:16" x14ac:dyDescent="0.25">
      <c r="A4175" s="13">
        <v>3503006</v>
      </c>
      <c r="B4175" s="1">
        <v>350300620</v>
      </c>
      <c r="C4175" s="1">
        <v>21209</v>
      </c>
      <c r="D4175" s="6">
        <v>45095</v>
      </c>
      <c r="E4175" s="1">
        <v>130</v>
      </c>
      <c r="F4175" s="1" t="s">
        <v>68</v>
      </c>
      <c r="G4175" s="1" t="s">
        <v>86</v>
      </c>
      <c r="H4175" s="1" t="s">
        <v>1404</v>
      </c>
      <c r="I4175" s="1" t="s">
        <v>1406</v>
      </c>
      <c r="J4175" s="1" t="s">
        <v>1407</v>
      </c>
      <c r="K4175" s="1">
        <v>31.415689718399999</v>
      </c>
      <c r="L4175" s="1">
        <v>46.163976839100002</v>
      </c>
      <c r="M4175" s="1">
        <v>2</v>
      </c>
      <c r="N4175" s="1" t="s">
        <v>87</v>
      </c>
      <c r="O4175" s="1">
        <v>1</v>
      </c>
      <c r="P4175" t="str">
        <f>_xlfn.CONCAT( YEAR(TblOrigin[[#This Row],[ODK_DateOfSubmission]]), "-",TEXT( MONTH(TblOrigin[[#This Row],[ODK_DateOfSubmission]]),"00"))</f>
        <v>2023-06</v>
      </c>
    </row>
    <row r="4176" spans="1:16" x14ac:dyDescent="0.25">
      <c r="A4176" s="13">
        <v>3503008</v>
      </c>
      <c r="B4176" s="1">
        <v>350300820</v>
      </c>
      <c r="C4176" s="1">
        <v>9848</v>
      </c>
      <c r="D4176" s="6">
        <v>45095</v>
      </c>
      <c r="E4176" s="1">
        <v>130</v>
      </c>
      <c r="F4176" s="1" t="s">
        <v>68</v>
      </c>
      <c r="G4176" s="1" t="s">
        <v>86</v>
      </c>
      <c r="H4176" s="1" t="s">
        <v>1404</v>
      </c>
      <c r="I4176" s="1" t="s">
        <v>1478</v>
      </c>
      <c r="J4176" s="1" t="s">
        <v>1479</v>
      </c>
      <c r="K4176" s="1">
        <v>31.415756054100001</v>
      </c>
      <c r="L4176" s="1">
        <v>46.172971067500001</v>
      </c>
      <c r="M4176" s="1">
        <v>1</v>
      </c>
      <c r="N4176" s="1" t="s">
        <v>87</v>
      </c>
      <c r="O4176" s="1">
        <v>1</v>
      </c>
      <c r="P4176" t="str">
        <f>_xlfn.CONCAT( YEAR(TblOrigin[[#This Row],[ODK_DateOfSubmission]]), "-",TEXT( MONTH(TblOrigin[[#This Row],[ODK_DateOfSubmission]]),"00"))</f>
        <v>2023-06</v>
      </c>
    </row>
    <row r="4177" spans="1:16" x14ac:dyDescent="0.25">
      <c r="A4177" s="13">
        <v>3502018</v>
      </c>
      <c r="B4177" s="1">
        <v>350201820</v>
      </c>
      <c r="C4177" s="1">
        <v>10289</v>
      </c>
      <c r="D4177" s="6">
        <v>45110</v>
      </c>
      <c r="E4177" s="1">
        <v>130</v>
      </c>
      <c r="F4177" s="1" t="s">
        <v>68</v>
      </c>
      <c r="G4177" s="1" t="s">
        <v>81</v>
      </c>
      <c r="H4177" s="1" t="s">
        <v>1047</v>
      </c>
      <c r="I4177" s="1" t="s">
        <v>1088</v>
      </c>
      <c r="J4177" s="1" t="s">
        <v>1510</v>
      </c>
      <c r="K4177" s="1">
        <v>31.715143000000001</v>
      </c>
      <c r="L4177" s="1">
        <v>46.098461</v>
      </c>
      <c r="M4177" s="1">
        <v>8</v>
      </c>
      <c r="N4177" s="1" t="s">
        <v>87</v>
      </c>
      <c r="O4177" s="1">
        <v>3</v>
      </c>
      <c r="P4177" t="str">
        <f>_xlfn.CONCAT( YEAR(TblOrigin[[#This Row],[ODK_DateOfSubmission]]), "-",TEXT( MONTH(TblOrigin[[#This Row],[ODK_DateOfSubmission]]),"00"))</f>
        <v>2023-07</v>
      </c>
    </row>
    <row r="4178" spans="1:16" x14ac:dyDescent="0.25">
      <c r="A4178" s="13">
        <v>1104058</v>
      </c>
      <c r="B4178" s="1">
        <v>110405820</v>
      </c>
      <c r="C4178" s="1">
        <v>32027</v>
      </c>
      <c r="D4178" s="6">
        <v>45111</v>
      </c>
      <c r="E4178" s="1">
        <v>130</v>
      </c>
      <c r="F4178" s="1" t="s">
        <v>89</v>
      </c>
      <c r="G4178" s="1" t="s">
        <v>162</v>
      </c>
      <c r="H4178" s="1" t="s">
        <v>618</v>
      </c>
      <c r="I4178" s="1" t="s">
        <v>1764</v>
      </c>
      <c r="J4178" s="1" t="s">
        <v>1765</v>
      </c>
      <c r="K4178" s="1">
        <v>37.146638500000002</v>
      </c>
      <c r="L4178" s="1">
        <v>42.647047899999997</v>
      </c>
      <c r="M4178" s="1">
        <v>3</v>
      </c>
      <c r="N4178" s="1" t="s">
        <v>87</v>
      </c>
      <c r="O4178" s="1">
        <v>1</v>
      </c>
      <c r="P4178" t="str">
        <f>_xlfn.CONCAT( YEAR(TblOrigin[[#This Row],[ODK_DateOfSubmission]]), "-",TEXT( MONTH(TblOrigin[[#This Row],[ODK_DateOfSubmission]]),"00"))</f>
        <v>2023-07</v>
      </c>
    </row>
    <row r="4179" spans="1:16" x14ac:dyDescent="0.25">
      <c r="A4179" s="13">
        <v>3504014</v>
      </c>
      <c r="B4179" s="1">
        <v>350401420</v>
      </c>
      <c r="C4179" s="1">
        <v>10254</v>
      </c>
      <c r="D4179" s="6">
        <v>45116</v>
      </c>
      <c r="E4179" s="1">
        <v>130</v>
      </c>
      <c r="F4179" s="1" t="s">
        <v>68</v>
      </c>
      <c r="G4179" s="1" t="s">
        <v>73</v>
      </c>
      <c r="H4179" s="1" t="s">
        <v>1059</v>
      </c>
      <c r="I4179" s="1" t="s">
        <v>1070</v>
      </c>
      <c r="J4179" s="1" t="s">
        <v>1071</v>
      </c>
      <c r="K4179" s="1">
        <v>31.044867277600002</v>
      </c>
      <c r="L4179" s="1">
        <v>46.259297235299996</v>
      </c>
      <c r="M4179" s="1">
        <v>30</v>
      </c>
      <c r="N4179" s="1" t="s">
        <v>94</v>
      </c>
      <c r="O4179" s="1">
        <v>10</v>
      </c>
      <c r="P4179" t="str">
        <f>_xlfn.CONCAT( YEAR(TblOrigin[[#This Row],[ODK_DateOfSubmission]]), "-",TEXT( MONTH(TblOrigin[[#This Row],[ODK_DateOfSubmission]]),"00"))</f>
        <v>2023-07</v>
      </c>
    </row>
    <row r="4180" spans="1:16" x14ac:dyDescent="0.25">
      <c r="A4180" s="13">
        <v>3504021</v>
      </c>
      <c r="B4180" s="1">
        <v>350402120</v>
      </c>
      <c r="C4180" s="1">
        <v>10335</v>
      </c>
      <c r="D4180" s="6">
        <v>45120</v>
      </c>
      <c r="E4180" s="1">
        <v>130</v>
      </c>
      <c r="F4180" s="1" t="s">
        <v>68</v>
      </c>
      <c r="G4180" s="1" t="s">
        <v>73</v>
      </c>
      <c r="H4180" s="1" t="s">
        <v>1059</v>
      </c>
      <c r="I4180" s="1" t="s">
        <v>1078</v>
      </c>
      <c r="J4180" s="1" t="s">
        <v>1079</v>
      </c>
      <c r="K4180" s="1">
        <v>31.0506383486</v>
      </c>
      <c r="L4180" s="1">
        <v>46.269343302599999</v>
      </c>
      <c r="M4180" s="1">
        <v>16</v>
      </c>
      <c r="N4180" s="1" t="s">
        <v>94</v>
      </c>
      <c r="O4180" s="1">
        <v>6</v>
      </c>
      <c r="P4180" t="str">
        <f>_xlfn.CONCAT( YEAR(TblOrigin[[#This Row],[ODK_DateOfSubmission]]), "-",TEXT( MONTH(TblOrigin[[#This Row],[ODK_DateOfSubmission]]),"00"))</f>
        <v>2023-07</v>
      </c>
    </row>
    <row r="4181" spans="1:16" x14ac:dyDescent="0.25">
      <c r="A4181" s="13">
        <v>3504019</v>
      </c>
      <c r="B4181" s="1">
        <v>350401920</v>
      </c>
      <c r="C4181" s="1">
        <v>9470</v>
      </c>
      <c r="D4181" s="6">
        <v>45097</v>
      </c>
      <c r="E4181" s="1">
        <v>130</v>
      </c>
      <c r="F4181" s="1" t="s">
        <v>68</v>
      </c>
      <c r="G4181" s="1" t="s">
        <v>73</v>
      </c>
      <c r="H4181" s="1" t="s">
        <v>1059</v>
      </c>
      <c r="I4181" s="1" t="s">
        <v>1076</v>
      </c>
      <c r="J4181" s="1" t="s">
        <v>1077</v>
      </c>
      <c r="K4181" s="1">
        <v>31.0569626851</v>
      </c>
      <c r="L4181" s="1">
        <v>46.266143804899997</v>
      </c>
      <c r="M4181" s="1">
        <v>13</v>
      </c>
      <c r="N4181" s="1" t="s">
        <v>94</v>
      </c>
      <c r="O4181" s="1">
        <v>4</v>
      </c>
      <c r="P4181" t="str">
        <f>_xlfn.CONCAT( YEAR(TblOrigin[[#This Row],[ODK_DateOfSubmission]]), "-",TEXT( MONTH(TblOrigin[[#This Row],[ODK_DateOfSubmission]]),"00"))</f>
        <v>2023-06</v>
      </c>
    </row>
    <row r="4182" spans="1:16" x14ac:dyDescent="0.25">
      <c r="A4182" s="13">
        <v>3504057</v>
      </c>
      <c r="B4182" s="1">
        <v>350405720</v>
      </c>
      <c r="C4182" s="1">
        <v>33806</v>
      </c>
      <c r="D4182" s="6">
        <v>45139</v>
      </c>
      <c r="E4182" s="1">
        <v>130</v>
      </c>
      <c r="F4182" s="1" t="s">
        <v>68</v>
      </c>
      <c r="G4182" s="1" t="s">
        <v>73</v>
      </c>
      <c r="H4182" s="1" t="s">
        <v>1105</v>
      </c>
      <c r="I4182" s="1" t="s">
        <v>1435</v>
      </c>
      <c r="J4182" s="1" t="s">
        <v>1127</v>
      </c>
      <c r="K4182" s="1">
        <v>31.134141</v>
      </c>
      <c r="L4182" s="1">
        <v>46.437801999999998</v>
      </c>
      <c r="M4182" s="1">
        <v>4</v>
      </c>
      <c r="N4182" s="1" t="s">
        <v>94</v>
      </c>
      <c r="O4182" s="1">
        <v>2</v>
      </c>
      <c r="P4182" t="str">
        <f>_xlfn.CONCAT( YEAR(TblOrigin[[#This Row],[ODK_DateOfSubmission]]), "-",TEXT( MONTH(TblOrigin[[#This Row],[ODK_DateOfSubmission]]),"00"))</f>
        <v>2023-08</v>
      </c>
    </row>
    <row r="4183" spans="1:16" x14ac:dyDescent="0.25">
      <c r="A4183" s="13">
        <v>3505013</v>
      </c>
      <c r="B4183" s="1">
        <v>350501320</v>
      </c>
      <c r="C4183" s="1">
        <v>33809</v>
      </c>
      <c r="D4183" s="6">
        <v>45144</v>
      </c>
      <c r="E4183" s="1">
        <v>130</v>
      </c>
      <c r="F4183" s="1" t="s">
        <v>68</v>
      </c>
      <c r="G4183" s="1" t="s">
        <v>77</v>
      </c>
      <c r="H4183" s="1" t="s">
        <v>1119</v>
      </c>
      <c r="I4183" s="1" t="s">
        <v>1342</v>
      </c>
      <c r="J4183" s="1" t="s">
        <v>232</v>
      </c>
      <c r="K4183" s="1">
        <v>30.914428999999998</v>
      </c>
      <c r="L4183" s="1">
        <v>46.47878</v>
      </c>
      <c r="M4183" s="1">
        <v>21</v>
      </c>
      <c r="N4183" s="1" t="s">
        <v>94</v>
      </c>
      <c r="O4183" s="1">
        <v>5</v>
      </c>
      <c r="P4183" t="str">
        <f>_xlfn.CONCAT( YEAR(TblOrigin[[#This Row],[ODK_DateOfSubmission]]), "-",TEXT( MONTH(TblOrigin[[#This Row],[ODK_DateOfSubmission]]),"00"))</f>
        <v>2023-08</v>
      </c>
    </row>
    <row r="4184" spans="1:16" x14ac:dyDescent="0.25">
      <c r="A4184" s="13">
        <v>3504030</v>
      </c>
      <c r="B4184" s="1">
        <v>350403020</v>
      </c>
      <c r="C4184" s="1">
        <v>24746</v>
      </c>
      <c r="D4184" s="6">
        <v>45116</v>
      </c>
      <c r="E4184" s="1">
        <v>130</v>
      </c>
      <c r="F4184" s="1" t="s">
        <v>68</v>
      </c>
      <c r="G4184" s="1" t="s">
        <v>73</v>
      </c>
      <c r="H4184" s="1" t="s">
        <v>1059</v>
      </c>
      <c r="I4184" s="1" t="s">
        <v>1489</v>
      </c>
      <c r="J4184" s="1" t="s">
        <v>463</v>
      </c>
      <c r="K4184" s="1">
        <v>31.042946248900002</v>
      </c>
      <c r="L4184" s="1">
        <v>46.274699394599999</v>
      </c>
      <c r="M4184" s="1">
        <v>1</v>
      </c>
      <c r="N4184" s="1" t="s">
        <v>94</v>
      </c>
      <c r="O4184" s="1">
        <v>1</v>
      </c>
      <c r="P4184" t="str">
        <f>_xlfn.CONCAT( YEAR(TblOrigin[[#This Row],[ODK_DateOfSubmission]]), "-",TEXT( MONTH(TblOrigin[[#This Row],[ODK_DateOfSubmission]]),"00"))</f>
        <v>2023-07</v>
      </c>
    </row>
    <row r="4185" spans="1:16" x14ac:dyDescent="0.25">
      <c r="A4185" s="13">
        <v>3504029</v>
      </c>
      <c r="B4185" s="1">
        <v>350402920</v>
      </c>
      <c r="C4185" s="1">
        <v>10301</v>
      </c>
      <c r="D4185" s="6">
        <v>45127</v>
      </c>
      <c r="E4185" s="1">
        <v>130</v>
      </c>
      <c r="F4185" s="1" t="s">
        <v>68</v>
      </c>
      <c r="G4185" s="1" t="s">
        <v>73</v>
      </c>
      <c r="H4185" s="1" t="s">
        <v>1059</v>
      </c>
      <c r="I4185" s="1" t="s">
        <v>1089</v>
      </c>
      <c r="J4185" s="1" t="s">
        <v>1090</v>
      </c>
      <c r="K4185" s="1">
        <v>31.069166239000001</v>
      </c>
      <c r="L4185" s="1">
        <v>46.283791055999998</v>
      </c>
      <c r="M4185" s="1">
        <v>30</v>
      </c>
      <c r="N4185" s="1" t="s">
        <v>94</v>
      </c>
      <c r="O4185" s="1">
        <v>11</v>
      </c>
      <c r="P4185" t="str">
        <f>_xlfn.CONCAT( YEAR(TblOrigin[[#This Row],[ODK_DateOfSubmission]]), "-",TEXT( MONTH(TblOrigin[[#This Row],[ODK_DateOfSubmission]]),"00"))</f>
        <v>2023-07</v>
      </c>
    </row>
    <row r="4186" spans="1:16" x14ac:dyDescent="0.25">
      <c r="A4186" s="13">
        <v>3504031</v>
      </c>
      <c r="B4186" s="1">
        <v>350403120</v>
      </c>
      <c r="C4186" s="1">
        <v>21208</v>
      </c>
      <c r="D4186" s="6">
        <v>45127</v>
      </c>
      <c r="E4186" s="1">
        <v>130</v>
      </c>
      <c r="F4186" s="1" t="s">
        <v>68</v>
      </c>
      <c r="G4186" s="1" t="s">
        <v>73</v>
      </c>
      <c r="H4186" s="1" t="s">
        <v>1059</v>
      </c>
      <c r="I4186" s="1" t="s">
        <v>1091</v>
      </c>
      <c r="J4186" s="1" t="s">
        <v>380</v>
      </c>
      <c r="K4186" s="1">
        <v>31.067779245299999</v>
      </c>
      <c r="L4186" s="1">
        <v>46.249674558199999</v>
      </c>
      <c r="M4186" s="1">
        <v>39</v>
      </c>
      <c r="N4186" s="1" t="s">
        <v>94</v>
      </c>
      <c r="O4186" s="1">
        <v>7</v>
      </c>
      <c r="P4186" t="str">
        <f>_xlfn.CONCAT( YEAR(TblOrigin[[#This Row],[ODK_DateOfSubmission]]), "-",TEXT( MONTH(TblOrigin[[#This Row],[ODK_DateOfSubmission]]),"00"))</f>
        <v>2023-07</v>
      </c>
    </row>
    <row r="4187" spans="1:16" x14ac:dyDescent="0.25">
      <c r="A4187" s="13">
        <v>3504051</v>
      </c>
      <c r="B4187" s="1">
        <v>350405120</v>
      </c>
      <c r="C4187" s="1">
        <v>23685</v>
      </c>
      <c r="D4187" s="6">
        <v>45105</v>
      </c>
      <c r="E4187" s="1">
        <v>130</v>
      </c>
      <c r="F4187" s="1" t="s">
        <v>68</v>
      </c>
      <c r="G4187" s="1" t="s">
        <v>73</v>
      </c>
      <c r="H4187" s="1" t="s">
        <v>1059</v>
      </c>
      <c r="I4187" s="1" t="s">
        <v>1108</v>
      </c>
      <c r="J4187" s="1" t="s">
        <v>1109</v>
      </c>
      <c r="K4187" s="1">
        <v>31.087265559999999</v>
      </c>
      <c r="L4187" s="1">
        <v>46.241235476500002</v>
      </c>
      <c r="M4187" s="1">
        <v>16</v>
      </c>
      <c r="N4187" s="1" t="s">
        <v>94</v>
      </c>
      <c r="O4187" s="1">
        <v>6</v>
      </c>
      <c r="P4187" t="str">
        <f>_xlfn.CONCAT( YEAR(TblOrigin[[#This Row],[ODK_DateOfSubmission]]), "-",TEXT( MONTH(TblOrigin[[#This Row],[ODK_DateOfSubmission]]),"00"))</f>
        <v>2023-06</v>
      </c>
    </row>
    <row r="4188" spans="1:16" x14ac:dyDescent="0.25">
      <c r="A4188" s="13">
        <v>3504045</v>
      </c>
      <c r="B4188" s="1">
        <v>350404520</v>
      </c>
      <c r="C4188" s="1">
        <v>22344</v>
      </c>
      <c r="D4188" s="6">
        <v>45116</v>
      </c>
      <c r="E4188" s="1">
        <v>130</v>
      </c>
      <c r="F4188" s="1" t="s">
        <v>68</v>
      </c>
      <c r="G4188" s="1" t="s">
        <v>73</v>
      </c>
      <c r="H4188" s="1" t="s">
        <v>1059</v>
      </c>
      <c r="I4188" s="1" t="s">
        <v>1408</v>
      </c>
      <c r="J4188" s="1" t="s">
        <v>1409</v>
      </c>
      <c r="K4188" s="1">
        <v>31.048519000500001</v>
      </c>
      <c r="L4188" s="1">
        <v>46.257282930099997</v>
      </c>
      <c r="M4188" s="1">
        <v>7</v>
      </c>
      <c r="N4188" s="1" t="s">
        <v>94</v>
      </c>
      <c r="O4188" s="1">
        <v>2</v>
      </c>
      <c r="P4188" t="str">
        <f>_xlfn.CONCAT( YEAR(TblOrigin[[#This Row],[ODK_DateOfSubmission]]), "-",TEXT( MONTH(TblOrigin[[#This Row],[ODK_DateOfSubmission]]),"00"))</f>
        <v>2023-07</v>
      </c>
    </row>
    <row r="4189" spans="1:16" x14ac:dyDescent="0.25">
      <c r="A4189" s="13">
        <v>3504046</v>
      </c>
      <c r="B4189" s="1">
        <v>350404620</v>
      </c>
      <c r="C4189" s="1">
        <v>10269</v>
      </c>
      <c r="D4189" s="6">
        <v>45139</v>
      </c>
      <c r="E4189" s="1">
        <v>130</v>
      </c>
      <c r="F4189" s="1" t="s">
        <v>68</v>
      </c>
      <c r="G4189" s="1" t="s">
        <v>73</v>
      </c>
      <c r="H4189" s="1" t="s">
        <v>1102</v>
      </c>
      <c r="I4189" s="1" t="s">
        <v>1103</v>
      </c>
      <c r="J4189" s="1" t="s">
        <v>1104</v>
      </c>
      <c r="K4189" s="1">
        <v>31.041901284200001</v>
      </c>
      <c r="L4189" s="1">
        <v>46.3069539022</v>
      </c>
      <c r="M4189" s="1">
        <v>41</v>
      </c>
      <c r="N4189" s="1" t="s">
        <v>94</v>
      </c>
      <c r="O4189" s="1">
        <v>15</v>
      </c>
      <c r="P4189" t="str">
        <f>_xlfn.CONCAT( YEAR(TblOrigin[[#This Row],[ODK_DateOfSubmission]]), "-",TEXT( MONTH(TblOrigin[[#This Row],[ODK_DateOfSubmission]]),"00"))</f>
        <v>2023-08</v>
      </c>
    </row>
    <row r="4190" spans="1:16" x14ac:dyDescent="0.25">
      <c r="A4190" s="13">
        <v>3504042</v>
      </c>
      <c r="B4190" s="1">
        <v>350404220</v>
      </c>
      <c r="C4190" s="1">
        <v>10263</v>
      </c>
      <c r="D4190" s="6">
        <v>45105</v>
      </c>
      <c r="E4190" s="1">
        <v>130</v>
      </c>
      <c r="F4190" s="1" t="s">
        <v>68</v>
      </c>
      <c r="G4190" s="1" t="s">
        <v>73</v>
      </c>
      <c r="H4190" s="1" t="s">
        <v>1059</v>
      </c>
      <c r="I4190" s="1" t="s">
        <v>1100</v>
      </c>
      <c r="J4190" s="1" t="s">
        <v>1101</v>
      </c>
      <c r="K4190" s="1">
        <v>31.0802066016</v>
      </c>
      <c r="L4190" s="1">
        <v>46.235693895300003</v>
      </c>
      <c r="M4190" s="1">
        <v>30</v>
      </c>
      <c r="N4190" s="1" t="s">
        <v>94</v>
      </c>
      <c r="O4190" s="1">
        <v>15</v>
      </c>
      <c r="P4190" t="str">
        <f>_xlfn.CONCAT( YEAR(TblOrigin[[#This Row],[ODK_DateOfSubmission]]), "-",TEXT( MONTH(TblOrigin[[#This Row],[ODK_DateOfSubmission]]),"00"))</f>
        <v>2023-06</v>
      </c>
    </row>
    <row r="4191" spans="1:16" x14ac:dyDescent="0.25">
      <c r="A4191" s="13">
        <v>3504041</v>
      </c>
      <c r="B4191" s="1">
        <v>350404120</v>
      </c>
      <c r="C4191" s="1">
        <v>25533</v>
      </c>
      <c r="D4191" s="6">
        <v>45117</v>
      </c>
      <c r="E4191" s="1">
        <v>130</v>
      </c>
      <c r="F4191" s="1" t="s">
        <v>68</v>
      </c>
      <c r="G4191" s="1" t="s">
        <v>73</v>
      </c>
      <c r="H4191" s="1" t="s">
        <v>1059</v>
      </c>
      <c r="I4191" s="1" t="s">
        <v>1098</v>
      </c>
      <c r="J4191" s="1" t="s">
        <v>1099</v>
      </c>
      <c r="K4191" s="1">
        <v>31.080862144499999</v>
      </c>
      <c r="L4191" s="1">
        <v>46.240087203599998</v>
      </c>
      <c r="M4191" s="1">
        <v>124</v>
      </c>
      <c r="N4191" s="1" t="s">
        <v>94</v>
      </c>
      <c r="O4191" s="1">
        <v>33</v>
      </c>
      <c r="P4191" t="str">
        <f>_xlfn.CONCAT( YEAR(TblOrigin[[#This Row],[ODK_DateOfSubmission]]), "-",TEXT( MONTH(TblOrigin[[#This Row],[ODK_DateOfSubmission]]),"00"))</f>
        <v>2023-07</v>
      </c>
    </row>
    <row r="4192" spans="1:16" x14ac:dyDescent="0.25">
      <c r="A4192" s="13">
        <v>3504019</v>
      </c>
      <c r="B4192" s="1">
        <v>350401920</v>
      </c>
      <c r="C4192" s="1">
        <v>9470</v>
      </c>
      <c r="D4192" s="6">
        <v>45097</v>
      </c>
      <c r="E4192" s="1">
        <v>130</v>
      </c>
      <c r="F4192" s="1" t="s">
        <v>68</v>
      </c>
      <c r="G4192" s="1" t="s">
        <v>73</v>
      </c>
      <c r="H4192" s="1" t="s">
        <v>1059</v>
      </c>
      <c r="I4192" s="1" t="s">
        <v>1076</v>
      </c>
      <c r="J4192" s="1" t="s">
        <v>1077</v>
      </c>
      <c r="K4192" s="1">
        <v>31.0569626851</v>
      </c>
      <c r="L4192" s="1">
        <v>46.266143804899997</v>
      </c>
      <c r="M4192" s="1">
        <v>13</v>
      </c>
      <c r="N4192" s="1" t="s">
        <v>116</v>
      </c>
      <c r="O4192" s="1">
        <v>3</v>
      </c>
      <c r="P4192" t="str">
        <f>_xlfn.CONCAT( YEAR(TblOrigin[[#This Row],[ODK_DateOfSubmission]]), "-",TEXT( MONTH(TblOrigin[[#This Row],[ODK_DateOfSubmission]]),"00"))</f>
        <v>2023-06</v>
      </c>
    </row>
    <row r="4193" spans="1:16" x14ac:dyDescent="0.25">
      <c r="A4193" s="13">
        <v>3504028</v>
      </c>
      <c r="B4193" s="1">
        <v>350402820</v>
      </c>
      <c r="C4193" s="1">
        <v>25526</v>
      </c>
      <c r="D4193" s="6">
        <v>45139</v>
      </c>
      <c r="E4193" s="1">
        <v>130</v>
      </c>
      <c r="F4193" s="1" t="s">
        <v>68</v>
      </c>
      <c r="G4193" s="1" t="s">
        <v>73</v>
      </c>
      <c r="H4193" s="1" t="s">
        <v>1059</v>
      </c>
      <c r="I4193" s="1" t="s">
        <v>1088</v>
      </c>
      <c r="J4193" s="1" t="s">
        <v>1039</v>
      </c>
      <c r="K4193" s="1">
        <v>31.036175809100001</v>
      </c>
      <c r="L4193" s="1">
        <v>46.220527480000001</v>
      </c>
      <c r="M4193" s="1">
        <v>55</v>
      </c>
      <c r="N4193" s="1" t="s">
        <v>108</v>
      </c>
      <c r="O4193" s="1">
        <v>10</v>
      </c>
      <c r="P4193" t="str">
        <f>_xlfn.CONCAT( YEAR(TblOrigin[[#This Row],[ODK_DateOfSubmission]]), "-",TEXT( MONTH(TblOrigin[[#This Row],[ODK_DateOfSubmission]]),"00"))</f>
        <v>2023-08</v>
      </c>
    </row>
    <row r="4194" spans="1:16" x14ac:dyDescent="0.25">
      <c r="A4194" s="13">
        <v>3504054</v>
      </c>
      <c r="B4194" s="1">
        <v>350405420</v>
      </c>
      <c r="C4194" s="1">
        <v>9427</v>
      </c>
      <c r="D4194" s="6">
        <v>45129</v>
      </c>
      <c r="E4194" s="1">
        <v>130</v>
      </c>
      <c r="F4194" s="1" t="s">
        <v>68</v>
      </c>
      <c r="G4194" s="1" t="s">
        <v>73</v>
      </c>
      <c r="H4194" s="1" t="s">
        <v>1059</v>
      </c>
      <c r="I4194" s="1" t="s">
        <v>1110</v>
      </c>
      <c r="J4194" s="1" t="s">
        <v>1111</v>
      </c>
      <c r="K4194" s="1">
        <v>31.033617899999999</v>
      </c>
      <c r="L4194" s="1">
        <v>46.217652000000001</v>
      </c>
      <c r="M4194" s="1">
        <v>135</v>
      </c>
      <c r="N4194" s="1" t="s">
        <v>108</v>
      </c>
      <c r="O4194" s="1">
        <v>15</v>
      </c>
      <c r="P4194" t="str">
        <f>_xlfn.CONCAT( YEAR(TblOrigin[[#This Row],[ODK_DateOfSubmission]]), "-",TEXT( MONTH(TblOrigin[[#This Row],[ODK_DateOfSubmission]]),"00"))</f>
        <v>2023-07</v>
      </c>
    </row>
    <row r="4195" spans="1:16" x14ac:dyDescent="0.25">
      <c r="A4195" s="13">
        <v>3502018</v>
      </c>
      <c r="B4195" s="1">
        <v>350201820</v>
      </c>
      <c r="C4195" s="1">
        <v>10289</v>
      </c>
      <c r="D4195" s="6">
        <v>45110</v>
      </c>
      <c r="E4195" s="1">
        <v>130</v>
      </c>
      <c r="F4195" s="1" t="s">
        <v>68</v>
      </c>
      <c r="G4195" s="1" t="s">
        <v>81</v>
      </c>
      <c r="H4195" s="1" t="s">
        <v>1047</v>
      </c>
      <c r="I4195" s="1" t="s">
        <v>1088</v>
      </c>
      <c r="J4195" s="1" t="s">
        <v>1510</v>
      </c>
      <c r="K4195" s="1">
        <v>31.715143000000001</v>
      </c>
      <c r="L4195" s="1">
        <v>46.098461</v>
      </c>
      <c r="M4195" s="1">
        <v>8</v>
      </c>
      <c r="N4195" s="1" t="s">
        <v>70</v>
      </c>
      <c r="O4195" s="1">
        <v>3</v>
      </c>
      <c r="P4195" t="str">
        <f>_xlfn.CONCAT( YEAR(TblOrigin[[#This Row],[ODK_DateOfSubmission]]), "-",TEXT( MONTH(TblOrigin[[#This Row],[ODK_DateOfSubmission]]),"00"))</f>
        <v>2023-07</v>
      </c>
    </row>
    <row r="4196" spans="1:16" x14ac:dyDescent="0.25">
      <c r="A4196" s="13">
        <v>3504011</v>
      </c>
      <c r="B4196" s="1">
        <v>350401120</v>
      </c>
      <c r="C4196" s="1">
        <v>10260</v>
      </c>
      <c r="D4196" s="6">
        <v>45129</v>
      </c>
      <c r="E4196" s="1">
        <v>130</v>
      </c>
      <c r="F4196" s="1" t="s">
        <v>68</v>
      </c>
      <c r="G4196" s="1" t="s">
        <v>73</v>
      </c>
      <c r="H4196" s="1" t="s">
        <v>1059</v>
      </c>
      <c r="I4196" s="1" t="s">
        <v>1066</v>
      </c>
      <c r="J4196" s="1" t="s">
        <v>1067</v>
      </c>
      <c r="K4196" s="1">
        <v>31.0087376</v>
      </c>
      <c r="L4196" s="1">
        <v>46.284794599999998</v>
      </c>
      <c r="M4196" s="1">
        <v>680</v>
      </c>
      <c r="N4196" s="1" t="s">
        <v>70</v>
      </c>
      <c r="O4196" s="1">
        <v>150</v>
      </c>
      <c r="P4196" t="str">
        <f>_xlfn.CONCAT( YEAR(TblOrigin[[#This Row],[ODK_DateOfSubmission]]), "-",TEXT( MONTH(TblOrigin[[#This Row],[ODK_DateOfSubmission]]),"00"))</f>
        <v>2023-07</v>
      </c>
    </row>
    <row r="4197" spans="1:16" x14ac:dyDescent="0.25">
      <c r="A4197" s="13">
        <v>3504054</v>
      </c>
      <c r="B4197" s="1">
        <v>350405420</v>
      </c>
      <c r="C4197" s="1">
        <v>9427</v>
      </c>
      <c r="D4197" s="6">
        <v>45129</v>
      </c>
      <c r="E4197" s="1">
        <v>130</v>
      </c>
      <c r="F4197" s="1" t="s">
        <v>68</v>
      </c>
      <c r="G4197" s="1" t="s">
        <v>73</v>
      </c>
      <c r="H4197" s="1" t="s">
        <v>1059</v>
      </c>
      <c r="I4197" s="1" t="s">
        <v>1110</v>
      </c>
      <c r="J4197" s="1" t="s">
        <v>1111</v>
      </c>
      <c r="K4197" s="1">
        <v>31.033617899999999</v>
      </c>
      <c r="L4197" s="1">
        <v>46.217652000000001</v>
      </c>
      <c r="M4197" s="1">
        <v>135</v>
      </c>
      <c r="N4197" s="1" t="s">
        <v>70</v>
      </c>
      <c r="O4197" s="1">
        <v>32</v>
      </c>
      <c r="P4197" t="str">
        <f>_xlfn.CONCAT( YEAR(TblOrigin[[#This Row],[ODK_DateOfSubmission]]), "-",TEXT( MONTH(TblOrigin[[#This Row],[ODK_DateOfSubmission]]),"00"))</f>
        <v>2023-07</v>
      </c>
    </row>
    <row r="4198" spans="1:16" x14ac:dyDescent="0.25">
      <c r="A4198" s="13">
        <v>3505003</v>
      </c>
      <c r="B4198" s="1">
        <v>350500320</v>
      </c>
      <c r="C4198" s="1">
        <v>25436</v>
      </c>
      <c r="D4198" s="6">
        <v>45143</v>
      </c>
      <c r="E4198" s="1">
        <v>130</v>
      </c>
      <c r="F4198" s="1" t="s">
        <v>68</v>
      </c>
      <c r="G4198" s="1" t="s">
        <v>77</v>
      </c>
      <c r="H4198" s="1" t="s">
        <v>1115</v>
      </c>
      <c r="I4198" s="1" t="s">
        <v>1116</v>
      </c>
      <c r="J4198" s="1" t="s">
        <v>1117</v>
      </c>
      <c r="K4198" s="1">
        <v>30.906636502200001</v>
      </c>
      <c r="L4198" s="1">
        <v>46.445979934699999</v>
      </c>
      <c r="M4198" s="1">
        <v>19</v>
      </c>
      <c r="N4198" s="1" t="s">
        <v>70</v>
      </c>
      <c r="O4198" s="1">
        <v>3</v>
      </c>
      <c r="P4198" t="str">
        <f>_xlfn.CONCAT( YEAR(TblOrigin[[#This Row],[ODK_DateOfSubmission]]), "-",TEXT( MONTH(TblOrigin[[#This Row],[ODK_DateOfSubmission]]),"00"))</f>
        <v>2023-08</v>
      </c>
    </row>
    <row r="4199" spans="1:16" x14ac:dyDescent="0.25">
      <c r="A4199" s="13">
        <v>3504014</v>
      </c>
      <c r="B4199" s="1">
        <v>350401420</v>
      </c>
      <c r="C4199" s="1">
        <v>10254</v>
      </c>
      <c r="D4199" s="6">
        <v>45116</v>
      </c>
      <c r="E4199" s="1">
        <v>130</v>
      </c>
      <c r="F4199" s="1" t="s">
        <v>68</v>
      </c>
      <c r="G4199" s="1" t="s">
        <v>73</v>
      </c>
      <c r="H4199" s="1" t="s">
        <v>1059</v>
      </c>
      <c r="I4199" s="1" t="s">
        <v>1070</v>
      </c>
      <c r="J4199" s="1" t="s">
        <v>1071</v>
      </c>
      <c r="K4199" s="1">
        <v>31.044867277600002</v>
      </c>
      <c r="L4199" s="1">
        <v>46.259297235299996</v>
      </c>
      <c r="M4199" s="1">
        <v>30</v>
      </c>
      <c r="N4199" s="1" t="s">
        <v>104</v>
      </c>
      <c r="O4199" s="1">
        <v>15</v>
      </c>
      <c r="P4199" t="str">
        <f>_xlfn.CONCAT( YEAR(TblOrigin[[#This Row],[ODK_DateOfSubmission]]), "-",TEXT( MONTH(TblOrigin[[#This Row],[ODK_DateOfSubmission]]),"00"))</f>
        <v>2023-07</v>
      </c>
    </row>
    <row r="4200" spans="1:16" x14ac:dyDescent="0.25">
      <c r="A4200" s="13">
        <v>3504019</v>
      </c>
      <c r="B4200" s="1">
        <v>350401920</v>
      </c>
      <c r="C4200" s="1">
        <v>9470</v>
      </c>
      <c r="D4200" s="6">
        <v>45097</v>
      </c>
      <c r="E4200" s="1">
        <v>130</v>
      </c>
      <c r="F4200" s="1" t="s">
        <v>68</v>
      </c>
      <c r="G4200" s="1" t="s">
        <v>73</v>
      </c>
      <c r="H4200" s="1" t="s">
        <v>1059</v>
      </c>
      <c r="I4200" s="1" t="s">
        <v>1076</v>
      </c>
      <c r="J4200" s="1" t="s">
        <v>1077</v>
      </c>
      <c r="K4200" s="1">
        <v>31.0569626851</v>
      </c>
      <c r="L4200" s="1">
        <v>46.266143804899997</v>
      </c>
      <c r="M4200" s="1">
        <v>13</v>
      </c>
      <c r="N4200" s="1" t="s">
        <v>104</v>
      </c>
      <c r="O4200" s="1">
        <v>3</v>
      </c>
      <c r="P4200" t="str">
        <f>_xlfn.CONCAT( YEAR(TblOrigin[[#This Row],[ODK_DateOfSubmission]]), "-",TEXT( MONTH(TblOrigin[[#This Row],[ODK_DateOfSubmission]]),"00"))</f>
        <v>2023-06</v>
      </c>
    </row>
    <row r="4201" spans="1:16" x14ac:dyDescent="0.25">
      <c r="A4201" s="13">
        <v>3504029</v>
      </c>
      <c r="B4201" s="1">
        <v>350402920</v>
      </c>
      <c r="C4201" s="1">
        <v>10301</v>
      </c>
      <c r="D4201" s="6">
        <v>45127</v>
      </c>
      <c r="E4201" s="1">
        <v>130</v>
      </c>
      <c r="F4201" s="1" t="s">
        <v>68</v>
      </c>
      <c r="G4201" s="1" t="s">
        <v>73</v>
      </c>
      <c r="H4201" s="1" t="s">
        <v>1059</v>
      </c>
      <c r="I4201" s="1" t="s">
        <v>1089</v>
      </c>
      <c r="J4201" s="1" t="s">
        <v>1090</v>
      </c>
      <c r="K4201" s="1">
        <v>31.069166239000001</v>
      </c>
      <c r="L4201" s="1">
        <v>46.283791055999998</v>
      </c>
      <c r="M4201" s="1">
        <v>30</v>
      </c>
      <c r="N4201" s="1" t="s">
        <v>104</v>
      </c>
      <c r="O4201" s="1">
        <v>9</v>
      </c>
      <c r="P4201" t="str">
        <f>_xlfn.CONCAT( YEAR(TblOrigin[[#This Row],[ODK_DateOfSubmission]]), "-",TEXT( MONTH(TblOrigin[[#This Row],[ODK_DateOfSubmission]]),"00"))</f>
        <v>2023-07</v>
      </c>
    </row>
    <row r="4202" spans="1:16" x14ac:dyDescent="0.25">
      <c r="A4202" s="13">
        <v>3504031</v>
      </c>
      <c r="B4202" s="1">
        <v>350403120</v>
      </c>
      <c r="C4202" s="1">
        <v>21208</v>
      </c>
      <c r="D4202" s="6">
        <v>45127</v>
      </c>
      <c r="E4202" s="1">
        <v>130</v>
      </c>
      <c r="F4202" s="1" t="s">
        <v>68</v>
      </c>
      <c r="G4202" s="1" t="s">
        <v>73</v>
      </c>
      <c r="H4202" s="1" t="s">
        <v>1059</v>
      </c>
      <c r="I4202" s="1" t="s">
        <v>1091</v>
      </c>
      <c r="J4202" s="1" t="s">
        <v>380</v>
      </c>
      <c r="K4202" s="1">
        <v>31.067779245299999</v>
      </c>
      <c r="L4202" s="1">
        <v>46.249674558199999</v>
      </c>
      <c r="M4202" s="1">
        <v>39</v>
      </c>
      <c r="N4202" s="1" t="s">
        <v>104</v>
      </c>
      <c r="O4202" s="1">
        <v>5</v>
      </c>
      <c r="P4202" t="str">
        <f>_xlfn.CONCAT( YEAR(TblOrigin[[#This Row],[ODK_DateOfSubmission]]), "-",TEXT( MONTH(TblOrigin[[#This Row],[ODK_DateOfSubmission]]),"00"))</f>
        <v>2023-07</v>
      </c>
    </row>
    <row r="4203" spans="1:16" x14ac:dyDescent="0.25">
      <c r="A4203" s="13">
        <v>3504041</v>
      </c>
      <c r="B4203" s="1">
        <v>350404120</v>
      </c>
      <c r="C4203" s="1">
        <v>25533</v>
      </c>
      <c r="D4203" s="6">
        <v>45117</v>
      </c>
      <c r="E4203" s="1">
        <v>130</v>
      </c>
      <c r="F4203" s="1" t="s">
        <v>68</v>
      </c>
      <c r="G4203" s="1" t="s">
        <v>73</v>
      </c>
      <c r="H4203" s="1" t="s">
        <v>1059</v>
      </c>
      <c r="I4203" s="1" t="s">
        <v>1098</v>
      </c>
      <c r="J4203" s="1" t="s">
        <v>1099</v>
      </c>
      <c r="K4203" s="1">
        <v>31.080862144499999</v>
      </c>
      <c r="L4203" s="1">
        <v>46.240087203599998</v>
      </c>
      <c r="M4203" s="1">
        <v>124</v>
      </c>
      <c r="N4203" s="1" t="s">
        <v>104</v>
      </c>
      <c r="O4203" s="1">
        <v>15</v>
      </c>
      <c r="P4203" t="str">
        <f>_xlfn.CONCAT( YEAR(TblOrigin[[#This Row],[ODK_DateOfSubmission]]), "-",TEXT( MONTH(TblOrigin[[#This Row],[ODK_DateOfSubmission]]),"00"))</f>
        <v>2023-07</v>
      </c>
    </row>
    <row r="4204" spans="1:16" x14ac:dyDescent="0.25">
      <c r="A4204" s="13">
        <v>3504042</v>
      </c>
      <c r="B4204" s="1">
        <v>350404220</v>
      </c>
      <c r="C4204" s="1">
        <v>10263</v>
      </c>
      <c r="D4204" s="6">
        <v>45105</v>
      </c>
      <c r="E4204" s="1">
        <v>130</v>
      </c>
      <c r="F4204" s="1" t="s">
        <v>68</v>
      </c>
      <c r="G4204" s="1" t="s">
        <v>73</v>
      </c>
      <c r="H4204" s="1" t="s">
        <v>1059</v>
      </c>
      <c r="I4204" s="1" t="s">
        <v>1100</v>
      </c>
      <c r="J4204" s="1" t="s">
        <v>1101</v>
      </c>
      <c r="K4204" s="1">
        <v>31.0802066016</v>
      </c>
      <c r="L4204" s="1">
        <v>46.235693895300003</v>
      </c>
      <c r="M4204" s="1">
        <v>30</v>
      </c>
      <c r="N4204" s="1" t="s">
        <v>104</v>
      </c>
      <c r="O4204" s="1">
        <v>10</v>
      </c>
      <c r="P4204" t="str">
        <f>_xlfn.CONCAT( YEAR(TblOrigin[[#This Row],[ODK_DateOfSubmission]]), "-",TEXT( MONTH(TblOrigin[[#This Row],[ODK_DateOfSubmission]]),"00"))</f>
        <v>2023-06</v>
      </c>
    </row>
    <row r="4205" spans="1:16" x14ac:dyDescent="0.25">
      <c r="A4205" s="13">
        <v>3504046</v>
      </c>
      <c r="B4205" s="1">
        <v>350404620</v>
      </c>
      <c r="C4205" s="1">
        <v>10269</v>
      </c>
      <c r="D4205" s="6">
        <v>45139</v>
      </c>
      <c r="E4205" s="1">
        <v>130</v>
      </c>
      <c r="F4205" s="1" t="s">
        <v>68</v>
      </c>
      <c r="G4205" s="1" t="s">
        <v>73</v>
      </c>
      <c r="H4205" s="1" t="s">
        <v>1102</v>
      </c>
      <c r="I4205" s="1" t="s">
        <v>1103</v>
      </c>
      <c r="J4205" s="1" t="s">
        <v>1104</v>
      </c>
      <c r="K4205" s="1">
        <v>31.041901284200001</v>
      </c>
      <c r="L4205" s="1">
        <v>46.3069539022</v>
      </c>
      <c r="M4205" s="1">
        <v>41</v>
      </c>
      <c r="N4205" s="1" t="s">
        <v>104</v>
      </c>
      <c r="O4205" s="1">
        <v>15</v>
      </c>
      <c r="P4205" t="str">
        <f>_xlfn.CONCAT( YEAR(TblOrigin[[#This Row],[ODK_DateOfSubmission]]), "-",TEXT( MONTH(TblOrigin[[#This Row],[ODK_DateOfSubmission]]),"00"))</f>
        <v>2023-08</v>
      </c>
    </row>
    <row r="4206" spans="1:16" x14ac:dyDescent="0.25">
      <c r="A4206" s="13">
        <v>3504046</v>
      </c>
      <c r="B4206" s="1">
        <v>350404620</v>
      </c>
      <c r="C4206" s="1">
        <v>10269</v>
      </c>
      <c r="D4206" s="6">
        <v>45139</v>
      </c>
      <c r="E4206" s="1">
        <v>130</v>
      </c>
      <c r="F4206" s="1" t="s">
        <v>68</v>
      </c>
      <c r="G4206" s="1" t="s">
        <v>73</v>
      </c>
      <c r="H4206" s="1" t="s">
        <v>1102</v>
      </c>
      <c r="I4206" s="1" t="s">
        <v>1103</v>
      </c>
      <c r="J4206" s="1" t="s">
        <v>1104</v>
      </c>
      <c r="K4206" s="1">
        <v>31.041901284200001</v>
      </c>
      <c r="L4206" s="1">
        <v>46.3069539022</v>
      </c>
      <c r="M4206" s="1">
        <v>41</v>
      </c>
      <c r="N4206" s="1" t="s">
        <v>74</v>
      </c>
      <c r="O4206" s="1">
        <v>2</v>
      </c>
      <c r="P4206" t="str">
        <f>_xlfn.CONCAT( YEAR(TblOrigin[[#This Row],[ODK_DateOfSubmission]]), "-",TEXT( MONTH(TblOrigin[[#This Row],[ODK_DateOfSubmission]]),"00"))</f>
        <v>2023-08</v>
      </c>
    </row>
    <row r="4207" spans="1:16" x14ac:dyDescent="0.25">
      <c r="A4207" s="13">
        <v>3504041</v>
      </c>
      <c r="B4207" s="1">
        <v>350404120</v>
      </c>
      <c r="C4207" s="1">
        <v>25533</v>
      </c>
      <c r="D4207" s="6">
        <v>45117</v>
      </c>
      <c r="E4207" s="1">
        <v>130</v>
      </c>
      <c r="F4207" s="1" t="s">
        <v>68</v>
      </c>
      <c r="G4207" s="1" t="s">
        <v>73</v>
      </c>
      <c r="H4207" s="1" t="s">
        <v>1059</v>
      </c>
      <c r="I4207" s="1" t="s">
        <v>1098</v>
      </c>
      <c r="J4207" s="1" t="s">
        <v>1099</v>
      </c>
      <c r="K4207" s="1">
        <v>31.080862144499999</v>
      </c>
      <c r="L4207" s="1">
        <v>46.240087203599998</v>
      </c>
      <c r="M4207" s="1">
        <v>124</v>
      </c>
      <c r="N4207" s="1" t="s">
        <v>74</v>
      </c>
      <c r="O4207" s="1">
        <v>7</v>
      </c>
      <c r="P4207" t="str">
        <f>_xlfn.CONCAT( YEAR(TblOrigin[[#This Row],[ODK_DateOfSubmission]]), "-",TEXT( MONTH(TblOrigin[[#This Row],[ODK_DateOfSubmission]]),"00"))</f>
        <v>2023-07</v>
      </c>
    </row>
    <row r="4208" spans="1:16" x14ac:dyDescent="0.25">
      <c r="A4208" s="13">
        <v>3504031</v>
      </c>
      <c r="B4208" s="1">
        <v>350403120</v>
      </c>
      <c r="C4208" s="1">
        <v>21208</v>
      </c>
      <c r="D4208" s="6">
        <v>45127</v>
      </c>
      <c r="E4208" s="1">
        <v>130</v>
      </c>
      <c r="F4208" s="1" t="s">
        <v>68</v>
      </c>
      <c r="G4208" s="1" t="s">
        <v>73</v>
      </c>
      <c r="H4208" s="1" t="s">
        <v>1059</v>
      </c>
      <c r="I4208" s="1" t="s">
        <v>1091</v>
      </c>
      <c r="J4208" s="1" t="s">
        <v>380</v>
      </c>
      <c r="K4208" s="1">
        <v>31.067779245299999</v>
      </c>
      <c r="L4208" s="1">
        <v>46.249674558199999</v>
      </c>
      <c r="M4208" s="1">
        <v>39</v>
      </c>
      <c r="N4208" s="1" t="s">
        <v>74</v>
      </c>
      <c r="O4208" s="1">
        <v>5</v>
      </c>
      <c r="P4208" t="str">
        <f>_xlfn.CONCAT( YEAR(TblOrigin[[#This Row],[ODK_DateOfSubmission]]), "-",TEXT( MONTH(TblOrigin[[#This Row],[ODK_DateOfSubmission]]),"00"))</f>
        <v>2023-07</v>
      </c>
    </row>
    <row r="4209" spans="1:16" x14ac:dyDescent="0.25">
      <c r="A4209" s="13">
        <v>3504029</v>
      </c>
      <c r="B4209" s="1">
        <v>350402920</v>
      </c>
      <c r="C4209" s="1">
        <v>10301</v>
      </c>
      <c r="D4209" s="6">
        <v>45127</v>
      </c>
      <c r="E4209" s="1">
        <v>130</v>
      </c>
      <c r="F4209" s="1" t="s">
        <v>68</v>
      </c>
      <c r="G4209" s="1" t="s">
        <v>73</v>
      </c>
      <c r="H4209" s="1" t="s">
        <v>1059</v>
      </c>
      <c r="I4209" s="1" t="s">
        <v>1089</v>
      </c>
      <c r="J4209" s="1" t="s">
        <v>1090</v>
      </c>
      <c r="K4209" s="1">
        <v>31.069166239000001</v>
      </c>
      <c r="L4209" s="1">
        <v>46.283791055999998</v>
      </c>
      <c r="M4209" s="1">
        <v>30</v>
      </c>
      <c r="N4209" s="1" t="s">
        <v>74</v>
      </c>
      <c r="O4209" s="1">
        <v>4</v>
      </c>
      <c r="P4209" t="str">
        <f>_xlfn.CONCAT( YEAR(TblOrigin[[#This Row],[ODK_DateOfSubmission]]), "-",TEXT( MONTH(TblOrigin[[#This Row],[ODK_DateOfSubmission]]),"00"))</f>
        <v>2023-07</v>
      </c>
    </row>
    <row r="4210" spans="1:16" x14ac:dyDescent="0.25">
      <c r="A4210" s="13">
        <v>3504057</v>
      </c>
      <c r="B4210" s="1">
        <v>350405720</v>
      </c>
      <c r="C4210" s="1">
        <v>33806</v>
      </c>
      <c r="D4210" s="6">
        <v>45139</v>
      </c>
      <c r="E4210" s="1">
        <v>130</v>
      </c>
      <c r="F4210" s="1" t="s">
        <v>68</v>
      </c>
      <c r="G4210" s="1" t="s">
        <v>73</v>
      </c>
      <c r="H4210" s="1" t="s">
        <v>1105</v>
      </c>
      <c r="I4210" s="1" t="s">
        <v>1435</v>
      </c>
      <c r="J4210" s="1" t="s">
        <v>1127</v>
      </c>
      <c r="K4210" s="1">
        <v>31.134141</v>
      </c>
      <c r="L4210" s="1">
        <v>46.437801999999998</v>
      </c>
      <c r="M4210" s="1">
        <v>4</v>
      </c>
      <c r="N4210" s="1" t="s">
        <v>74</v>
      </c>
      <c r="O4210" s="1">
        <v>2</v>
      </c>
      <c r="P4210" t="str">
        <f>_xlfn.CONCAT( YEAR(TblOrigin[[#This Row],[ODK_DateOfSubmission]]), "-",TEXT( MONTH(TblOrigin[[#This Row],[ODK_DateOfSubmission]]),"00"))</f>
        <v>2023-08</v>
      </c>
    </row>
    <row r="4211" spans="1:16" x14ac:dyDescent="0.25">
      <c r="A4211" s="13">
        <v>3504021</v>
      </c>
      <c r="B4211" s="1">
        <v>350402120</v>
      </c>
      <c r="C4211" s="1">
        <v>10335</v>
      </c>
      <c r="D4211" s="6">
        <v>45120</v>
      </c>
      <c r="E4211" s="1">
        <v>130</v>
      </c>
      <c r="F4211" s="1" t="s">
        <v>68</v>
      </c>
      <c r="G4211" s="1" t="s">
        <v>73</v>
      </c>
      <c r="H4211" s="1" t="s">
        <v>1059</v>
      </c>
      <c r="I4211" s="1" t="s">
        <v>1078</v>
      </c>
      <c r="J4211" s="1" t="s">
        <v>1079</v>
      </c>
      <c r="K4211" s="1">
        <v>31.0506383486</v>
      </c>
      <c r="L4211" s="1">
        <v>46.269343302599999</v>
      </c>
      <c r="M4211" s="1">
        <v>16</v>
      </c>
      <c r="N4211" s="1" t="s">
        <v>74</v>
      </c>
      <c r="O4211" s="1">
        <v>2</v>
      </c>
      <c r="P4211" t="str">
        <f>_xlfn.CONCAT( YEAR(TblOrigin[[#This Row],[ODK_DateOfSubmission]]), "-",TEXT( MONTH(TblOrigin[[#This Row],[ODK_DateOfSubmission]]),"00"))</f>
        <v>2023-07</v>
      </c>
    </row>
    <row r="4212" spans="1:16" x14ac:dyDescent="0.25">
      <c r="A4212" s="13">
        <v>3504019</v>
      </c>
      <c r="B4212" s="1">
        <v>350401920</v>
      </c>
      <c r="C4212" s="1">
        <v>9470</v>
      </c>
      <c r="D4212" s="6">
        <v>45097</v>
      </c>
      <c r="E4212" s="1">
        <v>130</v>
      </c>
      <c r="F4212" s="1" t="s">
        <v>68</v>
      </c>
      <c r="G4212" s="1" t="s">
        <v>73</v>
      </c>
      <c r="H4212" s="1" t="s">
        <v>1059</v>
      </c>
      <c r="I4212" s="1" t="s">
        <v>1076</v>
      </c>
      <c r="J4212" s="1" t="s">
        <v>1077</v>
      </c>
      <c r="K4212" s="1">
        <v>31.0569626851</v>
      </c>
      <c r="L4212" s="1">
        <v>46.266143804899997</v>
      </c>
      <c r="M4212" s="1">
        <v>13</v>
      </c>
      <c r="N4212" s="1" t="s">
        <v>74</v>
      </c>
      <c r="O4212" s="1">
        <v>3</v>
      </c>
      <c r="P4212" t="str">
        <f>_xlfn.CONCAT( YEAR(TblOrigin[[#This Row],[ODK_DateOfSubmission]]), "-",TEXT( MONTH(TblOrigin[[#This Row],[ODK_DateOfSubmission]]),"00"))</f>
        <v>2023-06</v>
      </c>
    </row>
    <row r="4213" spans="1:16" x14ac:dyDescent="0.25">
      <c r="A4213" s="13">
        <v>3504014</v>
      </c>
      <c r="B4213" s="1">
        <v>350401420</v>
      </c>
      <c r="C4213" s="1">
        <v>10254</v>
      </c>
      <c r="D4213" s="6">
        <v>45116</v>
      </c>
      <c r="E4213" s="1">
        <v>130</v>
      </c>
      <c r="F4213" s="1" t="s">
        <v>68</v>
      </c>
      <c r="G4213" s="1" t="s">
        <v>73</v>
      </c>
      <c r="H4213" s="1" t="s">
        <v>1059</v>
      </c>
      <c r="I4213" s="1" t="s">
        <v>1070</v>
      </c>
      <c r="J4213" s="1" t="s">
        <v>1071</v>
      </c>
      <c r="K4213" s="1">
        <v>31.044867277600002</v>
      </c>
      <c r="L4213" s="1">
        <v>46.259297235299996</v>
      </c>
      <c r="M4213" s="1">
        <v>30</v>
      </c>
      <c r="N4213" s="1" t="s">
        <v>74</v>
      </c>
      <c r="O4213" s="1">
        <v>5</v>
      </c>
      <c r="P4213" t="str">
        <f>_xlfn.CONCAT( YEAR(TblOrigin[[#This Row],[ODK_DateOfSubmission]]), "-",TEXT( MONTH(TblOrigin[[#This Row],[ODK_DateOfSubmission]]),"00"))</f>
        <v>2023-07</v>
      </c>
    </row>
    <row r="4214" spans="1:16" x14ac:dyDescent="0.25">
      <c r="A4214" s="13">
        <v>2708025</v>
      </c>
      <c r="B4214" s="1">
        <v>2708025114</v>
      </c>
      <c r="C4214" s="1">
        <v>25980</v>
      </c>
      <c r="D4214" s="6">
        <v>45143.441631481481</v>
      </c>
      <c r="E4214" s="1">
        <v>130</v>
      </c>
      <c r="F4214" s="1" t="s">
        <v>72</v>
      </c>
      <c r="G4214" s="1" t="s">
        <v>93</v>
      </c>
      <c r="H4214" s="1" t="s">
        <v>1306</v>
      </c>
      <c r="I4214" s="1" t="s">
        <v>1786</v>
      </c>
      <c r="J4214" s="1" t="s">
        <v>1787</v>
      </c>
      <c r="K4214" s="1">
        <v>36.827506655599997</v>
      </c>
      <c r="L4214" s="1">
        <v>42.139524696300001</v>
      </c>
      <c r="M4214" s="1">
        <v>11</v>
      </c>
      <c r="N4214" s="1" t="s">
        <v>74</v>
      </c>
      <c r="O4214" s="1">
        <v>11</v>
      </c>
      <c r="P4214" t="str">
        <f>_xlfn.CONCAT( YEAR(TblOrigin[[#This Row],[ODK_DateOfSubmission]]), "-",TEXT( MONTH(TblOrigin[[#This Row],[ODK_DateOfSubmission]]),"00"))</f>
        <v>2023-08</v>
      </c>
    </row>
    <row r="4215" spans="1:16" x14ac:dyDescent="0.25">
      <c r="A4215" s="13">
        <v>2708026</v>
      </c>
      <c r="B4215" s="1">
        <v>2708026114</v>
      </c>
      <c r="C4215" s="1">
        <v>18308</v>
      </c>
      <c r="D4215" s="6">
        <v>45152.332414317127</v>
      </c>
      <c r="E4215" s="1">
        <v>130</v>
      </c>
      <c r="F4215" s="1" t="s">
        <v>72</v>
      </c>
      <c r="G4215" s="1" t="s">
        <v>93</v>
      </c>
      <c r="H4215" s="1" t="s">
        <v>1306</v>
      </c>
      <c r="I4215" s="1" t="s">
        <v>247</v>
      </c>
      <c r="J4215" s="1" t="s">
        <v>232</v>
      </c>
      <c r="K4215" s="1">
        <v>36.802461914699997</v>
      </c>
      <c r="L4215" s="1">
        <v>42.097154477399997</v>
      </c>
      <c r="M4215" s="1">
        <v>26</v>
      </c>
      <c r="N4215" s="1" t="s">
        <v>74</v>
      </c>
      <c r="O4215" s="1">
        <v>26</v>
      </c>
      <c r="P4215" t="str">
        <f>_xlfn.CONCAT( YEAR(TblOrigin[[#This Row],[ODK_DateOfSubmission]]), "-",TEXT( MONTH(TblOrigin[[#This Row],[ODK_DateOfSubmission]]),"00"))</f>
        <v>2023-08</v>
      </c>
    </row>
    <row r="4216" spans="1:16" x14ac:dyDescent="0.25">
      <c r="A4216" s="13">
        <v>2708034</v>
      </c>
      <c r="B4216" s="1">
        <v>2708034114</v>
      </c>
      <c r="C4216" s="1">
        <v>25687</v>
      </c>
      <c r="D4216" s="6">
        <v>45150.337800266207</v>
      </c>
      <c r="E4216" s="1">
        <v>130</v>
      </c>
      <c r="F4216" s="1" t="s">
        <v>72</v>
      </c>
      <c r="G4216" s="1" t="s">
        <v>93</v>
      </c>
      <c r="H4216" s="1" t="s">
        <v>1306</v>
      </c>
      <c r="I4216" s="1" t="s">
        <v>1312</v>
      </c>
      <c r="J4216" s="1" t="s">
        <v>533</v>
      </c>
      <c r="K4216" s="1">
        <v>36.799306332500002</v>
      </c>
      <c r="L4216" s="1">
        <v>42.0937826563</v>
      </c>
      <c r="M4216" s="1">
        <v>1</v>
      </c>
      <c r="N4216" s="1" t="s">
        <v>74</v>
      </c>
      <c r="O4216" s="1">
        <v>1</v>
      </c>
      <c r="P4216" t="str">
        <f>_xlfn.CONCAT( YEAR(TblOrigin[[#This Row],[ODK_DateOfSubmission]]), "-",TEXT( MONTH(TblOrigin[[#This Row],[ODK_DateOfSubmission]]),"00"))</f>
        <v>2023-08</v>
      </c>
    </row>
    <row r="4217" spans="1:16" x14ac:dyDescent="0.25">
      <c r="A4217" s="13">
        <v>2708030</v>
      </c>
      <c r="B4217" s="1">
        <v>2708030114</v>
      </c>
      <c r="C4217" s="1">
        <v>24701</v>
      </c>
      <c r="D4217" s="6">
        <v>45152.33244302083</v>
      </c>
      <c r="E4217" s="1">
        <v>130</v>
      </c>
      <c r="F4217" s="1" t="s">
        <v>72</v>
      </c>
      <c r="G4217" s="1" t="s">
        <v>93</v>
      </c>
      <c r="H4217" s="1" t="s">
        <v>1306</v>
      </c>
      <c r="I4217" s="1" t="s">
        <v>1309</v>
      </c>
      <c r="J4217" s="1" t="s">
        <v>1310</v>
      </c>
      <c r="K4217" s="1">
        <v>36.808491991300002</v>
      </c>
      <c r="L4217" s="1">
        <v>42.090161568600003</v>
      </c>
      <c r="M4217" s="1">
        <v>18</v>
      </c>
      <c r="N4217" s="1" t="s">
        <v>74</v>
      </c>
      <c r="O4217" s="1">
        <v>18</v>
      </c>
      <c r="P4217" t="str">
        <f>_xlfn.CONCAT( YEAR(TblOrigin[[#This Row],[ODK_DateOfSubmission]]), "-",TEXT( MONTH(TblOrigin[[#This Row],[ODK_DateOfSubmission]]),"00"))</f>
        <v>2023-08</v>
      </c>
    </row>
    <row r="4218" spans="1:16" x14ac:dyDescent="0.25">
      <c r="A4218" s="13">
        <v>2702052</v>
      </c>
      <c r="B4218" s="1">
        <v>2702052114</v>
      </c>
      <c r="C4218" s="1">
        <v>18349</v>
      </c>
      <c r="D4218" s="6">
        <v>45143.466972303242</v>
      </c>
      <c r="E4218" s="1">
        <v>130</v>
      </c>
      <c r="F4218" s="1" t="s">
        <v>72</v>
      </c>
      <c r="G4218" s="1" t="s">
        <v>103</v>
      </c>
      <c r="H4218" s="1" t="s">
        <v>1279</v>
      </c>
      <c r="I4218" s="1" t="s">
        <v>1282</v>
      </c>
      <c r="J4218" s="1" t="s">
        <v>1267</v>
      </c>
      <c r="K4218" s="1">
        <v>36.044635</v>
      </c>
      <c r="L4218" s="1">
        <v>41.720289000000001</v>
      </c>
      <c r="M4218" s="1">
        <v>45</v>
      </c>
      <c r="N4218" s="1" t="s">
        <v>74</v>
      </c>
      <c r="O4218" s="1">
        <v>45</v>
      </c>
      <c r="P4218" t="str">
        <f>_xlfn.CONCAT( YEAR(TblOrigin[[#This Row],[ODK_DateOfSubmission]]), "-",TEXT( MONTH(TblOrigin[[#This Row],[ODK_DateOfSubmission]]),"00"))</f>
        <v>2023-08</v>
      </c>
    </row>
    <row r="4219" spans="1:16" x14ac:dyDescent="0.25">
      <c r="A4219" s="13">
        <v>2702054</v>
      </c>
      <c r="B4219" s="1">
        <v>2702054114</v>
      </c>
      <c r="C4219" s="1">
        <v>34014</v>
      </c>
      <c r="D4219" s="6">
        <v>45143.466985914354</v>
      </c>
      <c r="E4219" s="1">
        <v>130</v>
      </c>
      <c r="F4219" s="1" t="s">
        <v>72</v>
      </c>
      <c r="G4219" s="1" t="s">
        <v>103</v>
      </c>
      <c r="H4219" s="1" t="s">
        <v>1279</v>
      </c>
      <c r="I4219" s="1" t="s">
        <v>1449</v>
      </c>
      <c r="J4219" s="1" t="s">
        <v>1450</v>
      </c>
      <c r="K4219" s="1">
        <v>36.04616</v>
      </c>
      <c r="L4219" s="1">
        <v>41.722867000000001</v>
      </c>
      <c r="M4219" s="1">
        <v>27</v>
      </c>
      <c r="N4219" s="1" t="s">
        <v>74</v>
      </c>
      <c r="O4219" s="1">
        <v>27</v>
      </c>
      <c r="P4219" t="str">
        <f>_xlfn.CONCAT( YEAR(TblOrigin[[#This Row],[ODK_DateOfSubmission]]), "-",TEXT( MONTH(TblOrigin[[#This Row],[ODK_DateOfSubmission]]),"00"))</f>
        <v>2023-08</v>
      </c>
    </row>
    <row r="4220" spans="1:16" x14ac:dyDescent="0.25">
      <c r="A4220" s="13">
        <v>2702064</v>
      </c>
      <c r="B4220" s="1">
        <v>2702064114</v>
      </c>
      <c r="C4220" s="1">
        <v>34031</v>
      </c>
      <c r="D4220" s="6">
        <v>45094.557361956016</v>
      </c>
      <c r="E4220" s="1">
        <v>130</v>
      </c>
      <c r="F4220" s="1" t="s">
        <v>72</v>
      </c>
      <c r="G4220" s="1" t="s">
        <v>103</v>
      </c>
      <c r="H4220" s="1" t="s">
        <v>1279</v>
      </c>
      <c r="I4220" s="1" t="s">
        <v>1782</v>
      </c>
      <c r="J4220" s="1" t="s">
        <v>1783</v>
      </c>
      <c r="K4220" s="1">
        <v>36.065987999999997</v>
      </c>
      <c r="L4220" s="1">
        <v>41.722729999999999</v>
      </c>
      <c r="M4220" s="1">
        <v>15</v>
      </c>
      <c r="N4220" s="1" t="s">
        <v>74</v>
      </c>
      <c r="O4220" s="1">
        <v>15</v>
      </c>
      <c r="P4220" t="str">
        <f>_xlfn.CONCAT( YEAR(TblOrigin[[#This Row],[ODK_DateOfSubmission]]), "-",TEXT( MONTH(TblOrigin[[#This Row],[ODK_DateOfSubmission]]),"00"))</f>
        <v>2023-06</v>
      </c>
    </row>
    <row r="4221" spans="1:16" x14ac:dyDescent="0.25">
      <c r="A4221" s="13">
        <v>2702039</v>
      </c>
      <c r="B4221" s="1">
        <v>2702039114</v>
      </c>
      <c r="C4221" s="1">
        <v>33637</v>
      </c>
      <c r="D4221" s="6">
        <v>45115.378922071759</v>
      </c>
      <c r="E4221" s="1">
        <v>130</v>
      </c>
      <c r="F4221" s="1" t="s">
        <v>72</v>
      </c>
      <c r="G4221" s="1" t="s">
        <v>103</v>
      </c>
      <c r="H4221" s="1" t="s">
        <v>1279</v>
      </c>
      <c r="I4221" s="1" t="s">
        <v>1780</v>
      </c>
      <c r="J4221" s="1" t="s">
        <v>1781</v>
      </c>
      <c r="K4221" s="1">
        <v>36.007790999999997</v>
      </c>
      <c r="L4221" s="1">
        <v>41.360576999999999</v>
      </c>
      <c r="M4221" s="1">
        <v>19</v>
      </c>
      <c r="N4221" s="1" t="s">
        <v>74</v>
      </c>
      <c r="O4221" s="1">
        <v>19</v>
      </c>
      <c r="P4221" t="str">
        <f>_xlfn.CONCAT( YEAR(TblOrigin[[#This Row],[ODK_DateOfSubmission]]), "-",TEXT( MONTH(TblOrigin[[#This Row],[ODK_DateOfSubmission]]),"00"))</f>
        <v>2023-07</v>
      </c>
    </row>
    <row r="4222" spans="1:16" x14ac:dyDescent="0.25">
      <c r="A4222" s="13">
        <v>2702044</v>
      </c>
      <c r="B4222" s="1">
        <v>2702044114</v>
      </c>
      <c r="C4222" s="1">
        <v>33854</v>
      </c>
      <c r="D4222" s="6">
        <v>45157.288235219909</v>
      </c>
      <c r="E4222" s="1">
        <v>130</v>
      </c>
      <c r="F4222" s="1" t="s">
        <v>72</v>
      </c>
      <c r="G4222" s="1" t="s">
        <v>103</v>
      </c>
      <c r="H4222" s="1" t="s">
        <v>1605</v>
      </c>
      <c r="I4222" s="1" t="s">
        <v>1610</v>
      </c>
      <c r="J4222" s="1" t="s">
        <v>1611</v>
      </c>
      <c r="K4222" s="1">
        <v>36.271999999999998</v>
      </c>
      <c r="L4222" s="1">
        <v>41.367502000000002</v>
      </c>
      <c r="M4222" s="1">
        <v>16</v>
      </c>
      <c r="N4222" s="1" t="s">
        <v>74</v>
      </c>
      <c r="O4222" s="1">
        <v>16</v>
      </c>
      <c r="P4222" t="str">
        <f>_xlfn.CONCAT( YEAR(TblOrigin[[#This Row],[ODK_DateOfSubmission]]), "-",TEXT( MONTH(TblOrigin[[#This Row],[ODK_DateOfSubmission]]),"00"))</f>
        <v>2023-08</v>
      </c>
    </row>
    <row r="4223" spans="1:16" x14ac:dyDescent="0.25">
      <c r="A4223" s="13">
        <v>2702047</v>
      </c>
      <c r="B4223" s="1">
        <v>2702047114</v>
      </c>
      <c r="C4223" s="1">
        <v>34008</v>
      </c>
      <c r="D4223" s="6">
        <v>45143.466889432872</v>
      </c>
      <c r="E4223" s="1">
        <v>130</v>
      </c>
      <c r="F4223" s="1" t="s">
        <v>72</v>
      </c>
      <c r="G4223" s="1" t="s">
        <v>103</v>
      </c>
      <c r="H4223" s="1" t="s">
        <v>1279</v>
      </c>
      <c r="I4223" s="1" t="s">
        <v>349</v>
      </c>
      <c r="J4223" s="1" t="s">
        <v>1448</v>
      </c>
      <c r="K4223" s="1">
        <v>36.044508999999998</v>
      </c>
      <c r="L4223" s="1">
        <v>41.714508000000002</v>
      </c>
      <c r="M4223" s="1">
        <v>138</v>
      </c>
      <c r="N4223" s="1" t="s">
        <v>74</v>
      </c>
      <c r="O4223" s="1">
        <v>134</v>
      </c>
      <c r="P4223" t="str">
        <f>_xlfn.CONCAT( YEAR(TblOrigin[[#This Row],[ODK_DateOfSubmission]]), "-",TEXT( MONTH(TblOrigin[[#This Row],[ODK_DateOfSubmission]]),"00"))</f>
        <v>2023-08</v>
      </c>
    </row>
    <row r="4224" spans="1:16" x14ac:dyDescent="0.25">
      <c r="A4224" s="13">
        <v>2702048</v>
      </c>
      <c r="B4224" s="1">
        <v>2702048114</v>
      </c>
      <c r="C4224" s="1">
        <v>34009</v>
      </c>
      <c r="D4224" s="6">
        <v>45143.467001122684</v>
      </c>
      <c r="E4224" s="1">
        <v>130</v>
      </c>
      <c r="F4224" s="1" t="s">
        <v>72</v>
      </c>
      <c r="G4224" s="1" t="s">
        <v>103</v>
      </c>
      <c r="H4224" s="1" t="s">
        <v>1279</v>
      </c>
      <c r="I4224" s="1" t="s">
        <v>1280</v>
      </c>
      <c r="J4224" s="1" t="s">
        <v>1281</v>
      </c>
      <c r="K4224" s="1">
        <v>36.049593999999999</v>
      </c>
      <c r="L4224" s="1">
        <v>41.712780000000002</v>
      </c>
      <c r="M4224" s="1">
        <v>25</v>
      </c>
      <c r="N4224" s="1" t="s">
        <v>74</v>
      </c>
      <c r="O4224" s="1">
        <v>25</v>
      </c>
      <c r="P4224" t="str">
        <f>_xlfn.CONCAT( YEAR(TblOrigin[[#This Row],[ODK_DateOfSubmission]]), "-",TEXT( MONTH(TblOrigin[[#This Row],[ODK_DateOfSubmission]]),"00"))</f>
        <v>2023-08</v>
      </c>
    </row>
    <row r="4225" spans="1:16" x14ac:dyDescent="0.25">
      <c r="A4225" s="13">
        <v>2702050</v>
      </c>
      <c r="B4225" s="1">
        <v>2702050114</v>
      </c>
      <c r="C4225" s="1">
        <v>34011</v>
      </c>
      <c r="D4225" s="6">
        <v>45143.466912268515</v>
      </c>
      <c r="E4225" s="1">
        <v>130</v>
      </c>
      <c r="F4225" s="1" t="s">
        <v>72</v>
      </c>
      <c r="G4225" s="1" t="s">
        <v>103</v>
      </c>
      <c r="H4225" s="1" t="s">
        <v>1279</v>
      </c>
      <c r="I4225" s="1" t="s">
        <v>1699</v>
      </c>
      <c r="J4225" s="1" t="s">
        <v>1700</v>
      </c>
      <c r="K4225" s="1">
        <v>36.035400000000003</v>
      </c>
      <c r="L4225" s="1">
        <v>41.71181</v>
      </c>
      <c r="M4225" s="1">
        <v>100</v>
      </c>
      <c r="N4225" s="1" t="s">
        <v>74</v>
      </c>
      <c r="O4225" s="1">
        <v>100</v>
      </c>
      <c r="P4225" t="str">
        <f>_xlfn.CONCAT( YEAR(TblOrigin[[#This Row],[ODK_DateOfSubmission]]), "-",TEXT( MONTH(TblOrigin[[#This Row],[ODK_DateOfSubmission]]),"00"))</f>
        <v>2023-08</v>
      </c>
    </row>
    <row r="4226" spans="1:16" x14ac:dyDescent="0.25">
      <c r="A4226" s="13">
        <v>2702065</v>
      </c>
      <c r="B4226" s="1">
        <v>2702065114</v>
      </c>
      <c r="C4226" s="1">
        <v>34032</v>
      </c>
      <c r="D4226" s="6">
        <v>45094.557367442132</v>
      </c>
      <c r="E4226" s="1">
        <v>130</v>
      </c>
      <c r="F4226" s="1" t="s">
        <v>72</v>
      </c>
      <c r="G4226" s="1" t="s">
        <v>103</v>
      </c>
      <c r="H4226" s="1" t="s">
        <v>1279</v>
      </c>
      <c r="I4226" s="1" t="s">
        <v>1444</v>
      </c>
      <c r="J4226" s="1" t="s">
        <v>1445</v>
      </c>
      <c r="K4226" s="1">
        <v>36.064193000000003</v>
      </c>
      <c r="L4226" s="1">
        <v>41.714970999999998</v>
      </c>
      <c r="M4226" s="1">
        <v>39</v>
      </c>
      <c r="N4226" s="1" t="s">
        <v>74</v>
      </c>
      <c r="O4226" s="1">
        <v>39</v>
      </c>
      <c r="P4226" t="str">
        <f>_xlfn.CONCAT( YEAR(TblOrigin[[#This Row],[ODK_DateOfSubmission]]), "-",TEXT( MONTH(TblOrigin[[#This Row],[ODK_DateOfSubmission]]),"00"))</f>
        <v>2023-06</v>
      </c>
    </row>
    <row r="4227" spans="1:16" x14ac:dyDescent="0.25">
      <c r="A4227" s="13">
        <v>2702082</v>
      </c>
      <c r="B4227" s="1">
        <v>2702082114</v>
      </c>
      <c r="C4227" s="1">
        <v>34074</v>
      </c>
      <c r="D4227" s="6">
        <v>45157.288277627318</v>
      </c>
      <c r="E4227" s="1">
        <v>130</v>
      </c>
      <c r="F4227" s="1" t="s">
        <v>72</v>
      </c>
      <c r="G4227" s="1" t="s">
        <v>103</v>
      </c>
      <c r="H4227" s="1" t="s">
        <v>1279</v>
      </c>
      <c r="I4227" s="1" t="s">
        <v>1612</v>
      </c>
      <c r="J4227" s="1" t="s">
        <v>1613</v>
      </c>
      <c r="K4227" s="1">
        <v>36.138890000000004</v>
      </c>
      <c r="L4227" s="1">
        <v>41.302503999999999</v>
      </c>
      <c r="M4227" s="1">
        <v>5</v>
      </c>
      <c r="N4227" s="1" t="s">
        <v>74</v>
      </c>
      <c r="O4227" s="1">
        <v>5</v>
      </c>
      <c r="P4227" t="str">
        <f>_xlfn.CONCAT( YEAR(TblOrigin[[#This Row],[ODK_DateOfSubmission]]), "-",TEXT( MONTH(TblOrigin[[#This Row],[ODK_DateOfSubmission]]),"00"))</f>
        <v>2023-08</v>
      </c>
    </row>
    <row r="4228" spans="1:16" x14ac:dyDescent="0.25">
      <c r="A4228" s="13">
        <v>2702091</v>
      </c>
      <c r="B4228" s="1">
        <v>2702091114</v>
      </c>
      <c r="C4228" s="1">
        <v>34081</v>
      </c>
      <c r="D4228" s="6">
        <v>45157.288214583336</v>
      </c>
      <c r="E4228" s="1">
        <v>130</v>
      </c>
      <c r="F4228" s="1" t="s">
        <v>72</v>
      </c>
      <c r="G4228" s="1" t="s">
        <v>103</v>
      </c>
      <c r="H4228" s="1" t="s">
        <v>1605</v>
      </c>
      <c r="I4228" s="1" t="s">
        <v>1608</v>
      </c>
      <c r="J4228" s="1" t="s">
        <v>1609</v>
      </c>
      <c r="K4228" s="1">
        <v>36.176606</v>
      </c>
      <c r="L4228" s="1">
        <v>41.472645</v>
      </c>
      <c r="M4228" s="1">
        <v>77</v>
      </c>
      <c r="N4228" s="1" t="s">
        <v>74</v>
      </c>
      <c r="O4228" s="1">
        <v>77</v>
      </c>
      <c r="P4228" t="str">
        <f>_xlfn.CONCAT( YEAR(TblOrigin[[#This Row],[ODK_DateOfSubmission]]), "-",TEXT( MONTH(TblOrigin[[#This Row],[ODK_DateOfSubmission]]),"00"))</f>
        <v>2023-08</v>
      </c>
    </row>
    <row r="4229" spans="1:16" x14ac:dyDescent="0.25">
      <c r="A4229" s="13">
        <v>3502015</v>
      </c>
      <c r="B4229" s="1">
        <v>350201520</v>
      </c>
      <c r="C4229" s="1">
        <v>33803</v>
      </c>
      <c r="D4229" s="6">
        <v>45143</v>
      </c>
      <c r="E4229" s="1">
        <v>130</v>
      </c>
      <c r="F4229" s="1" t="s">
        <v>68</v>
      </c>
      <c r="G4229" s="1" t="s">
        <v>81</v>
      </c>
      <c r="H4229" s="1" t="s">
        <v>1048</v>
      </c>
      <c r="I4229" s="1" t="s">
        <v>1531</v>
      </c>
      <c r="J4229" s="1" t="s">
        <v>1532</v>
      </c>
      <c r="K4229" s="1">
        <v>31.543367</v>
      </c>
      <c r="L4229" s="1">
        <v>46.119889000000001</v>
      </c>
      <c r="M4229" s="1">
        <v>4</v>
      </c>
      <c r="N4229" s="1" t="s">
        <v>66</v>
      </c>
      <c r="O4229" s="1">
        <v>2</v>
      </c>
      <c r="P4229" t="str">
        <f>_xlfn.CONCAT( YEAR(TblOrigin[[#This Row],[ODK_DateOfSubmission]]), "-",TEXT( MONTH(TblOrigin[[#This Row],[ODK_DateOfSubmission]]),"00"))</f>
        <v>2023-08</v>
      </c>
    </row>
    <row r="4230" spans="1:16" x14ac:dyDescent="0.25">
      <c r="A4230" s="13">
        <v>3502016</v>
      </c>
      <c r="B4230" s="1">
        <v>350201620</v>
      </c>
      <c r="C4230" s="1">
        <v>34162</v>
      </c>
      <c r="D4230" s="6">
        <v>45127</v>
      </c>
      <c r="E4230" s="1">
        <v>130</v>
      </c>
      <c r="F4230" s="1" t="s">
        <v>68</v>
      </c>
      <c r="G4230" s="1" t="s">
        <v>81</v>
      </c>
      <c r="H4230" s="1" t="s">
        <v>1047</v>
      </c>
      <c r="I4230" s="1" t="s">
        <v>1440</v>
      </c>
      <c r="J4230" s="1" t="s">
        <v>1441</v>
      </c>
      <c r="K4230" s="1">
        <v>31.735530000000001</v>
      </c>
      <c r="L4230" s="1">
        <v>46.112045999999999</v>
      </c>
      <c r="M4230" s="1">
        <v>17</v>
      </c>
      <c r="N4230" s="1" t="s">
        <v>66</v>
      </c>
      <c r="O4230" s="1">
        <v>4</v>
      </c>
      <c r="P4230" t="str">
        <f>_xlfn.CONCAT( YEAR(TblOrigin[[#This Row],[ODK_DateOfSubmission]]), "-",TEXT( MONTH(TblOrigin[[#This Row],[ODK_DateOfSubmission]]),"00"))</f>
        <v>2023-07</v>
      </c>
    </row>
    <row r="4231" spans="1:16" x14ac:dyDescent="0.25">
      <c r="A4231" s="13">
        <v>3503015</v>
      </c>
      <c r="B4231" s="1">
        <v>350301520</v>
      </c>
      <c r="C4231" s="1">
        <v>33805</v>
      </c>
      <c r="D4231" s="6">
        <v>45095</v>
      </c>
      <c r="E4231" s="1">
        <v>130</v>
      </c>
      <c r="F4231" s="1" t="s">
        <v>68</v>
      </c>
      <c r="G4231" s="1" t="s">
        <v>86</v>
      </c>
      <c r="H4231" s="1" t="s">
        <v>1474</v>
      </c>
      <c r="I4231" s="1" t="s">
        <v>1475</v>
      </c>
      <c r="J4231" s="1" t="s">
        <v>216</v>
      </c>
      <c r="K4231" s="1">
        <v>31.295843999999999</v>
      </c>
      <c r="L4231" s="1">
        <v>46.233044999999997</v>
      </c>
      <c r="M4231" s="1">
        <v>3</v>
      </c>
      <c r="N4231" s="1" t="s">
        <v>66</v>
      </c>
      <c r="O4231" s="1">
        <v>1</v>
      </c>
      <c r="P4231" t="str">
        <f>_xlfn.CONCAT( YEAR(TblOrigin[[#This Row],[ODK_DateOfSubmission]]), "-",TEXT( MONTH(TblOrigin[[#This Row],[ODK_DateOfSubmission]]),"00"))</f>
        <v>2023-06</v>
      </c>
    </row>
    <row r="4232" spans="1:16" x14ac:dyDescent="0.25">
      <c r="A4232" s="13">
        <v>3504001</v>
      </c>
      <c r="B4232" s="1">
        <v>350400120</v>
      </c>
      <c r="C4232" s="1">
        <v>24494</v>
      </c>
      <c r="D4232" s="6">
        <v>45127</v>
      </c>
      <c r="E4232" s="1">
        <v>130</v>
      </c>
      <c r="F4232" s="1" t="s">
        <v>68</v>
      </c>
      <c r="G4232" s="1" t="s">
        <v>73</v>
      </c>
      <c r="H4232" s="1" t="s">
        <v>1059</v>
      </c>
      <c r="I4232" s="1" t="s">
        <v>1060</v>
      </c>
      <c r="J4232" s="1" t="s">
        <v>1061</v>
      </c>
      <c r="K4232" s="1">
        <v>31.027710880499999</v>
      </c>
      <c r="L4232" s="1">
        <v>46.218214741200001</v>
      </c>
      <c r="M4232" s="1">
        <v>45</v>
      </c>
      <c r="N4232" s="1" t="s">
        <v>66</v>
      </c>
      <c r="O4232" s="1">
        <v>20</v>
      </c>
      <c r="P4232" t="str">
        <f>_xlfn.CONCAT( YEAR(TblOrigin[[#This Row],[ODK_DateOfSubmission]]), "-",TEXT( MONTH(TblOrigin[[#This Row],[ODK_DateOfSubmission]]),"00"))</f>
        <v>2023-07</v>
      </c>
    </row>
    <row r="4233" spans="1:16" x14ac:dyDescent="0.25">
      <c r="A4233" s="13">
        <v>2706006</v>
      </c>
      <c r="B4233" s="1">
        <v>2706006114</v>
      </c>
      <c r="C4233" s="1">
        <v>18377</v>
      </c>
      <c r="D4233" s="6">
        <v>45157.46026709491</v>
      </c>
      <c r="E4233" s="1">
        <v>130</v>
      </c>
      <c r="F4233" s="1" t="s">
        <v>72</v>
      </c>
      <c r="G4233" s="1" t="s">
        <v>100</v>
      </c>
      <c r="H4233" s="1" t="s">
        <v>326</v>
      </c>
      <c r="I4233" s="1" t="s">
        <v>327</v>
      </c>
      <c r="J4233" s="1" t="s">
        <v>328</v>
      </c>
      <c r="K4233" s="1">
        <v>36.403236683000003</v>
      </c>
      <c r="L4233" s="1">
        <v>43.093517102600003</v>
      </c>
      <c r="M4233" s="1">
        <v>6</v>
      </c>
      <c r="N4233" s="1" t="s">
        <v>66</v>
      </c>
      <c r="O4233" s="1">
        <v>6</v>
      </c>
      <c r="P4233" t="str">
        <f>_xlfn.CONCAT( YEAR(TblOrigin[[#This Row],[ODK_DateOfSubmission]]), "-",TEXT( MONTH(TblOrigin[[#This Row],[ODK_DateOfSubmission]]),"00"))</f>
        <v>2023-08</v>
      </c>
    </row>
    <row r="4234" spans="1:16" x14ac:dyDescent="0.25">
      <c r="A4234" s="13">
        <v>2702047</v>
      </c>
      <c r="B4234" s="1">
        <v>2702047114</v>
      </c>
      <c r="C4234" s="1">
        <v>34008</v>
      </c>
      <c r="D4234" s="6">
        <v>45143.466889432872</v>
      </c>
      <c r="E4234" s="1">
        <v>130</v>
      </c>
      <c r="F4234" s="1" t="s">
        <v>72</v>
      </c>
      <c r="G4234" s="1" t="s">
        <v>103</v>
      </c>
      <c r="H4234" s="1" t="s">
        <v>1279</v>
      </c>
      <c r="I4234" s="1" t="s">
        <v>349</v>
      </c>
      <c r="J4234" s="1" t="s">
        <v>1448</v>
      </c>
      <c r="K4234" s="1">
        <v>36.044508999999998</v>
      </c>
      <c r="L4234" s="1">
        <v>41.714508000000002</v>
      </c>
      <c r="M4234" s="1">
        <v>138</v>
      </c>
      <c r="N4234" s="1" t="s">
        <v>66</v>
      </c>
      <c r="O4234" s="1">
        <v>4</v>
      </c>
      <c r="P4234" t="str">
        <f>_xlfn.CONCAT( YEAR(TblOrigin[[#This Row],[ODK_DateOfSubmission]]), "-",TEXT( MONTH(TblOrigin[[#This Row],[ODK_DateOfSubmission]]),"00"))</f>
        <v>2023-08</v>
      </c>
    </row>
    <row r="4235" spans="1:16" x14ac:dyDescent="0.25">
      <c r="A4235" s="13">
        <v>2103005</v>
      </c>
      <c r="B4235" s="1">
        <v>2103005114</v>
      </c>
      <c r="C4235" s="1">
        <v>250</v>
      </c>
      <c r="D4235" s="6">
        <v>45103.462111377317</v>
      </c>
      <c r="E4235" s="1">
        <v>130</v>
      </c>
      <c r="F4235" s="1" t="s">
        <v>67</v>
      </c>
      <c r="G4235" s="1" t="s">
        <v>121</v>
      </c>
      <c r="H4235" s="1" t="s">
        <v>217</v>
      </c>
      <c r="I4235" s="1" t="s">
        <v>222</v>
      </c>
      <c r="J4235" s="1" t="s">
        <v>223</v>
      </c>
      <c r="K4235" s="1">
        <v>34.366603631099998</v>
      </c>
      <c r="L4235" s="1">
        <v>41.988318504200002</v>
      </c>
      <c r="M4235" s="1">
        <v>1</v>
      </c>
      <c r="N4235" s="1" t="s">
        <v>66</v>
      </c>
      <c r="O4235" s="1">
        <v>1</v>
      </c>
      <c r="P4235" t="str">
        <f>_xlfn.CONCAT( YEAR(TblOrigin[[#This Row],[ODK_DateOfSubmission]]), "-",TEXT( MONTH(TblOrigin[[#This Row],[ODK_DateOfSubmission]]),"00"))</f>
        <v>2023-06</v>
      </c>
    </row>
    <row r="4236" spans="1:16" x14ac:dyDescent="0.25">
      <c r="A4236" s="13">
        <v>2101014</v>
      </c>
      <c r="B4236" s="1">
        <v>2101014114</v>
      </c>
      <c r="C4236" s="1">
        <v>274</v>
      </c>
      <c r="D4236" s="6">
        <v>45109.37303101852</v>
      </c>
      <c r="E4236" s="1">
        <v>130</v>
      </c>
      <c r="F4236" s="1" t="s">
        <v>67</v>
      </c>
      <c r="G4236" s="1" t="s">
        <v>125</v>
      </c>
      <c r="H4236" s="1" t="s">
        <v>1242</v>
      </c>
      <c r="I4236" s="1" t="s">
        <v>1247</v>
      </c>
      <c r="J4236" s="1" t="s">
        <v>1248</v>
      </c>
      <c r="K4236" s="1">
        <v>34.426671466000002</v>
      </c>
      <c r="L4236" s="1">
        <v>41.040136074999999</v>
      </c>
      <c r="M4236" s="1">
        <v>4</v>
      </c>
      <c r="N4236" s="1" t="s">
        <v>66</v>
      </c>
      <c r="O4236" s="1">
        <v>4</v>
      </c>
      <c r="P4236" t="str">
        <f>_xlfn.CONCAT( YEAR(TblOrigin[[#This Row],[ODK_DateOfSubmission]]), "-",TEXT( MONTH(TblOrigin[[#This Row],[ODK_DateOfSubmission]]),"00"))</f>
        <v>2023-07</v>
      </c>
    </row>
    <row r="4237" spans="1:16" x14ac:dyDescent="0.25">
      <c r="A4237" s="13">
        <v>2706043</v>
      </c>
      <c r="B4237" s="1">
        <v>2706043114</v>
      </c>
      <c r="C4237" s="1">
        <v>18314</v>
      </c>
      <c r="D4237" s="6">
        <v>45157.460356365744</v>
      </c>
      <c r="E4237" s="1">
        <v>130</v>
      </c>
      <c r="F4237" s="1" t="s">
        <v>72</v>
      </c>
      <c r="G4237" s="1" t="s">
        <v>100</v>
      </c>
      <c r="H4237" s="1" t="s">
        <v>326</v>
      </c>
      <c r="I4237" s="1" t="s">
        <v>1784</v>
      </c>
      <c r="J4237" s="1" t="s">
        <v>1785</v>
      </c>
      <c r="K4237" s="1">
        <v>36.321603521</v>
      </c>
      <c r="L4237" s="1">
        <v>43.2184224035</v>
      </c>
      <c r="M4237" s="1">
        <v>6</v>
      </c>
      <c r="N4237" s="1" t="s">
        <v>66</v>
      </c>
      <c r="O4237" s="1">
        <v>6</v>
      </c>
      <c r="P4237" t="str">
        <f>_xlfn.CONCAT( YEAR(TblOrigin[[#This Row],[ODK_DateOfSubmission]]), "-",TEXT( MONTH(TblOrigin[[#This Row],[ODK_DateOfSubmission]]),"00"))</f>
        <v>2023-08</v>
      </c>
    </row>
    <row r="4238" spans="1:16" x14ac:dyDescent="0.25">
      <c r="A4238" s="13">
        <v>2706091</v>
      </c>
      <c r="B4238" s="1">
        <v>2706091114</v>
      </c>
      <c r="C4238" s="1">
        <v>18332</v>
      </c>
      <c r="D4238" s="6">
        <v>45157.460581250001</v>
      </c>
      <c r="E4238" s="1">
        <v>130</v>
      </c>
      <c r="F4238" s="1" t="s">
        <v>72</v>
      </c>
      <c r="G4238" s="1" t="s">
        <v>100</v>
      </c>
      <c r="H4238" s="1" t="s">
        <v>326</v>
      </c>
      <c r="I4238" s="1" t="s">
        <v>364</v>
      </c>
      <c r="J4238" s="1" t="s">
        <v>365</v>
      </c>
      <c r="K4238" s="1">
        <v>36.347534367100003</v>
      </c>
      <c r="L4238" s="1">
        <v>43.161804191400002</v>
      </c>
      <c r="M4238" s="1">
        <v>5</v>
      </c>
      <c r="N4238" s="1" t="s">
        <v>66</v>
      </c>
      <c r="O4238" s="1">
        <v>5</v>
      </c>
      <c r="P4238" t="str">
        <f>_xlfn.CONCAT( YEAR(TblOrigin[[#This Row],[ODK_DateOfSubmission]]), "-",TEXT( MONTH(TblOrigin[[#This Row],[ODK_DateOfSubmission]]),"00"))</f>
        <v>2023-08</v>
      </c>
    </row>
    <row r="4239" spans="1:16" x14ac:dyDescent="0.25">
      <c r="A4239" s="13">
        <v>2708002</v>
      </c>
      <c r="B4239" s="1">
        <v>2708002114</v>
      </c>
      <c r="C4239" s="1">
        <v>24809</v>
      </c>
      <c r="D4239" s="6">
        <v>45158.420456562497</v>
      </c>
      <c r="E4239" s="1">
        <v>130</v>
      </c>
      <c r="F4239" s="1" t="s">
        <v>72</v>
      </c>
      <c r="G4239" s="1" t="s">
        <v>93</v>
      </c>
      <c r="H4239" s="1" t="s">
        <v>433</v>
      </c>
      <c r="I4239" s="1" t="s">
        <v>434</v>
      </c>
      <c r="J4239" s="1" t="s">
        <v>248</v>
      </c>
      <c r="K4239" s="1">
        <v>36.3920374</v>
      </c>
      <c r="L4239" s="1">
        <v>42.4765978</v>
      </c>
      <c r="M4239" s="1">
        <v>3</v>
      </c>
      <c r="N4239" s="1" t="s">
        <v>66</v>
      </c>
      <c r="O4239" s="1">
        <v>3</v>
      </c>
      <c r="P4239" t="str">
        <f>_xlfn.CONCAT( YEAR(TblOrigin[[#This Row],[ODK_DateOfSubmission]]), "-",TEXT( MONTH(TblOrigin[[#This Row],[ODK_DateOfSubmission]]),"00"))</f>
        <v>2023-08</v>
      </c>
    </row>
    <row r="4240" spans="1:16" x14ac:dyDescent="0.25">
      <c r="A4240" s="13">
        <v>2708006</v>
      </c>
      <c r="B4240" s="1">
        <v>2708006114</v>
      </c>
      <c r="C4240" s="1">
        <v>18305</v>
      </c>
      <c r="D4240" s="6">
        <v>45158.420412465275</v>
      </c>
      <c r="E4240" s="1">
        <v>130</v>
      </c>
      <c r="F4240" s="1" t="s">
        <v>72</v>
      </c>
      <c r="G4240" s="1" t="s">
        <v>93</v>
      </c>
      <c r="H4240" s="1" t="s">
        <v>433</v>
      </c>
      <c r="I4240" s="1" t="s">
        <v>435</v>
      </c>
      <c r="J4240" s="1" t="s">
        <v>382</v>
      </c>
      <c r="K4240" s="1">
        <v>36.380954000000003</v>
      </c>
      <c r="L4240" s="1">
        <v>42.454282999999997</v>
      </c>
      <c r="M4240" s="1">
        <v>6</v>
      </c>
      <c r="N4240" s="1" t="s">
        <v>66</v>
      </c>
      <c r="O4240" s="1">
        <v>6</v>
      </c>
      <c r="P4240" t="str">
        <f>_xlfn.CONCAT( YEAR(TblOrigin[[#This Row],[ODK_DateOfSubmission]]), "-",TEXT( MONTH(TblOrigin[[#This Row],[ODK_DateOfSubmission]]),"00"))</f>
        <v>2023-08</v>
      </c>
    </row>
    <row r="4241" spans="1:16" x14ac:dyDescent="0.25">
      <c r="A4241" s="13">
        <v>2708148</v>
      </c>
      <c r="B4241" s="1">
        <v>2708148114</v>
      </c>
      <c r="C4241" s="1">
        <v>33294</v>
      </c>
      <c r="D4241" s="6">
        <v>45158.420658067131</v>
      </c>
      <c r="E4241" s="1">
        <v>130</v>
      </c>
      <c r="F4241" s="1" t="s">
        <v>72</v>
      </c>
      <c r="G4241" s="1" t="s">
        <v>93</v>
      </c>
      <c r="H4241" s="1" t="s">
        <v>433</v>
      </c>
      <c r="I4241" s="1" t="s">
        <v>472</v>
      </c>
      <c r="J4241" s="1" t="s">
        <v>473</v>
      </c>
      <c r="K4241" s="1">
        <v>36.391159999999999</v>
      </c>
      <c r="L4241" s="1">
        <v>42.502434999999998</v>
      </c>
      <c r="M4241" s="1">
        <v>4</v>
      </c>
      <c r="N4241" s="1" t="s">
        <v>66</v>
      </c>
      <c r="O4241" s="1">
        <v>4</v>
      </c>
      <c r="P4241" t="str">
        <f>_xlfn.CONCAT( YEAR(TblOrigin[[#This Row],[ODK_DateOfSubmission]]), "-",TEXT( MONTH(TblOrigin[[#This Row],[ODK_DateOfSubmission]]),"00"))</f>
        <v>2023-08</v>
      </c>
    </row>
    <row r="4242" spans="1:16" x14ac:dyDescent="0.25">
      <c r="A4242" s="13">
        <v>2708154</v>
      </c>
      <c r="B4242" s="1">
        <v>2708154114</v>
      </c>
      <c r="C4242" s="1">
        <v>33345</v>
      </c>
      <c r="D4242" s="6">
        <v>45158.420714965279</v>
      </c>
      <c r="E4242" s="1">
        <v>130</v>
      </c>
      <c r="F4242" s="1" t="s">
        <v>72</v>
      </c>
      <c r="G4242" s="1" t="s">
        <v>93</v>
      </c>
      <c r="H4242" s="1" t="s">
        <v>433</v>
      </c>
      <c r="I4242" s="1" t="s">
        <v>476</v>
      </c>
      <c r="J4242" s="1" t="s">
        <v>477</v>
      </c>
      <c r="K4242" s="1">
        <v>36.396619999999999</v>
      </c>
      <c r="L4242" s="1">
        <v>42.514042699999997</v>
      </c>
      <c r="M4242" s="1">
        <v>5</v>
      </c>
      <c r="N4242" s="1" t="s">
        <v>66</v>
      </c>
      <c r="O4242" s="1">
        <v>5</v>
      </c>
      <c r="P4242" t="str">
        <f>_xlfn.CONCAT( YEAR(TblOrigin[[#This Row],[ODK_DateOfSubmission]]), "-",TEXT( MONTH(TblOrigin[[#This Row],[ODK_DateOfSubmission]]),"00"))</f>
        <v>2023-08</v>
      </c>
    </row>
    <row r="4243" spans="1:16" x14ac:dyDescent="0.25">
      <c r="A4243" s="13">
        <v>2708176</v>
      </c>
      <c r="B4243" s="1">
        <v>2708176114</v>
      </c>
      <c r="C4243" s="1">
        <v>33472</v>
      </c>
      <c r="D4243" s="6">
        <v>45158.612084803244</v>
      </c>
      <c r="E4243" s="1">
        <v>130</v>
      </c>
      <c r="F4243" s="1" t="s">
        <v>72</v>
      </c>
      <c r="G4243" s="1" t="s">
        <v>93</v>
      </c>
      <c r="H4243" s="1" t="s">
        <v>478</v>
      </c>
      <c r="I4243" s="1" t="s">
        <v>481</v>
      </c>
      <c r="J4243" s="1" t="s">
        <v>482</v>
      </c>
      <c r="K4243" s="1">
        <v>36.485300000000002</v>
      </c>
      <c r="L4243" s="1">
        <v>42.422117739400001</v>
      </c>
      <c r="M4243" s="1">
        <v>4</v>
      </c>
      <c r="N4243" s="1" t="s">
        <v>66</v>
      </c>
      <c r="O4243" s="1">
        <v>4</v>
      </c>
      <c r="P4243" t="str">
        <f>_xlfn.CONCAT( YEAR(TblOrigin[[#This Row],[ODK_DateOfSubmission]]), "-",TEXT( MONTH(TblOrigin[[#This Row],[ODK_DateOfSubmission]]),"00"))</f>
        <v>2023-08</v>
      </c>
    </row>
    <row r="4244" spans="1:16" x14ac:dyDescent="0.25">
      <c r="A4244" s="13">
        <v>2708110</v>
      </c>
      <c r="B4244" s="1">
        <v>2708110114</v>
      </c>
      <c r="C4244" s="1">
        <v>17439</v>
      </c>
      <c r="D4244" s="6">
        <v>45087.709635416664</v>
      </c>
      <c r="E4244" s="1">
        <v>130</v>
      </c>
      <c r="F4244" s="1" t="s">
        <v>72</v>
      </c>
      <c r="G4244" s="1" t="s">
        <v>93</v>
      </c>
      <c r="H4244" s="1" t="s">
        <v>433</v>
      </c>
      <c r="I4244" s="1" t="s">
        <v>454</v>
      </c>
      <c r="J4244" s="1" t="s">
        <v>455</v>
      </c>
      <c r="K4244" s="1">
        <v>36.442366999999997</v>
      </c>
      <c r="L4244" s="1">
        <v>42.629963500000002</v>
      </c>
      <c r="M4244" s="1">
        <v>8</v>
      </c>
      <c r="N4244" s="1" t="s">
        <v>66</v>
      </c>
      <c r="O4244" s="1">
        <v>8</v>
      </c>
      <c r="P4244" t="str">
        <f>_xlfn.CONCAT( YEAR(TblOrigin[[#This Row],[ODK_DateOfSubmission]]), "-",TEXT( MONTH(TblOrigin[[#This Row],[ODK_DateOfSubmission]]),"00"))</f>
        <v>2023-06</v>
      </c>
    </row>
    <row r="4245" spans="1:16" x14ac:dyDescent="0.25">
      <c r="A4245" s="13">
        <v>3504012</v>
      </c>
      <c r="B4245" s="1">
        <v>350401220</v>
      </c>
      <c r="C4245" s="1">
        <v>24540</v>
      </c>
      <c r="D4245" s="6">
        <v>45118</v>
      </c>
      <c r="E4245" s="1">
        <v>130</v>
      </c>
      <c r="F4245" s="1" t="s">
        <v>68</v>
      </c>
      <c r="G4245" s="1" t="s">
        <v>73</v>
      </c>
      <c r="H4245" s="1" t="s">
        <v>1059</v>
      </c>
      <c r="I4245" s="1" t="s">
        <v>1482</v>
      </c>
      <c r="J4245" s="1" t="s">
        <v>1483</v>
      </c>
      <c r="K4245" s="1">
        <v>31.052442887600002</v>
      </c>
      <c r="L4245" s="1">
        <v>46.236798131699999</v>
      </c>
      <c r="M4245" s="1">
        <v>6</v>
      </c>
      <c r="N4245" s="1" t="s">
        <v>66</v>
      </c>
      <c r="O4245" s="1">
        <v>3</v>
      </c>
      <c r="P4245" t="str">
        <f>_xlfn.CONCAT( YEAR(TblOrigin[[#This Row],[ODK_DateOfSubmission]]), "-",TEXT( MONTH(TblOrigin[[#This Row],[ODK_DateOfSubmission]]),"00"))</f>
        <v>2023-07</v>
      </c>
    </row>
    <row r="4246" spans="1:16" x14ac:dyDescent="0.25">
      <c r="A4246" s="13">
        <v>3504016</v>
      </c>
      <c r="B4246" s="1">
        <v>350401620</v>
      </c>
      <c r="C4246" s="1">
        <v>10281</v>
      </c>
      <c r="D4246" s="6">
        <v>45110</v>
      </c>
      <c r="E4246" s="1">
        <v>130</v>
      </c>
      <c r="F4246" s="1" t="s">
        <v>68</v>
      </c>
      <c r="G4246" s="1" t="s">
        <v>73</v>
      </c>
      <c r="H4246" s="1" t="s">
        <v>1059</v>
      </c>
      <c r="I4246" s="1" t="s">
        <v>1074</v>
      </c>
      <c r="J4246" s="1" t="s">
        <v>1075</v>
      </c>
      <c r="K4246" s="1">
        <v>31.029471706599999</v>
      </c>
      <c r="L4246" s="1">
        <v>46.244121658399997</v>
      </c>
      <c r="M4246" s="1">
        <v>9</v>
      </c>
      <c r="N4246" s="1" t="s">
        <v>66</v>
      </c>
      <c r="O4246" s="1">
        <v>4</v>
      </c>
      <c r="P4246" t="str">
        <f>_xlfn.CONCAT( YEAR(TblOrigin[[#This Row],[ODK_DateOfSubmission]]), "-",TEXT( MONTH(TblOrigin[[#This Row],[ODK_DateOfSubmission]]),"00"))</f>
        <v>2023-07</v>
      </c>
    </row>
    <row r="4247" spans="1:16" x14ac:dyDescent="0.25">
      <c r="A4247" s="13">
        <v>3504011</v>
      </c>
      <c r="B4247" s="1">
        <v>350401120</v>
      </c>
      <c r="C4247" s="1">
        <v>10260</v>
      </c>
      <c r="D4247" s="6">
        <v>45129</v>
      </c>
      <c r="E4247" s="1">
        <v>130</v>
      </c>
      <c r="F4247" s="1" t="s">
        <v>68</v>
      </c>
      <c r="G4247" s="1" t="s">
        <v>73</v>
      </c>
      <c r="H4247" s="1" t="s">
        <v>1059</v>
      </c>
      <c r="I4247" s="1" t="s">
        <v>1066</v>
      </c>
      <c r="J4247" s="1" t="s">
        <v>1067</v>
      </c>
      <c r="K4247" s="1">
        <v>31.0087376</v>
      </c>
      <c r="L4247" s="1">
        <v>46.284794599999998</v>
      </c>
      <c r="M4247" s="1">
        <v>680</v>
      </c>
      <c r="N4247" s="1" t="s">
        <v>66</v>
      </c>
      <c r="O4247" s="1">
        <v>10</v>
      </c>
      <c r="P4247" t="str">
        <f>_xlfn.CONCAT( YEAR(TblOrigin[[#This Row],[ODK_DateOfSubmission]]), "-",TEXT( MONTH(TblOrigin[[#This Row],[ODK_DateOfSubmission]]),"00"))</f>
        <v>2023-07</v>
      </c>
    </row>
    <row r="4248" spans="1:16" x14ac:dyDescent="0.25">
      <c r="A4248" s="13">
        <v>3504007</v>
      </c>
      <c r="B4248" s="1">
        <v>350400720</v>
      </c>
      <c r="C4248" s="1">
        <v>25525</v>
      </c>
      <c r="D4248" s="6">
        <v>45118</v>
      </c>
      <c r="E4248" s="1">
        <v>130</v>
      </c>
      <c r="F4248" s="1" t="s">
        <v>68</v>
      </c>
      <c r="G4248" s="1" t="s">
        <v>73</v>
      </c>
      <c r="H4248" s="1" t="s">
        <v>1059</v>
      </c>
      <c r="I4248" s="1" t="s">
        <v>1064</v>
      </c>
      <c r="J4248" s="1" t="s">
        <v>1065</v>
      </c>
      <c r="K4248" s="1">
        <v>31.027024004299999</v>
      </c>
      <c r="L4248" s="1">
        <v>46.241676675500003</v>
      </c>
      <c r="M4248" s="1">
        <v>40</v>
      </c>
      <c r="N4248" s="1" t="s">
        <v>66</v>
      </c>
      <c r="O4248" s="1">
        <v>10</v>
      </c>
      <c r="P4248" t="str">
        <f>_xlfn.CONCAT( YEAR(TblOrigin[[#This Row],[ODK_DateOfSubmission]]), "-",TEXT( MONTH(TblOrigin[[#This Row],[ODK_DateOfSubmission]]),"00"))</f>
        <v>2023-07</v>
      </c>
    </row>
    <row r="4249" spans="1:16" x14ac:dyDescent="0.25">
      <c r="A4249" s="13">
        <v>3504006</v>
      </c>
      <c r="B4249" s="1">
        <v>350400620</v>
      </c>
      <c r="C4249" s="1">
        <v>9728</v>
      </c>
      <c r="D4249" s="6">
        <v>45118</v>
      </c>
      <c r="E4249" s="1">
        <v>130</v>
      </c>
      <c r="F4249" s="1" t="s">
        <v>68</v>
      </c>
      <c r="G4249" s="1" t="s">
        <v>73</v>
      </c>
      <c r="H4249" s="1" t="s">
        <v>1059</v>
      </c>
      <c r="I4249" s="1" t="s">
        <v>1341</v>
      </c>
      <c r="J4249" s="1" t="s">
        <v>250</v>
      </c>
      <c r="K4249" s="1">
        <v>31.038316374200001</v>
      </c>
      <c r="L4249" s="1">
        <v>46.253982172199997</v>
      </c>
      <c r="M4249" s="1">
        <v>5</v>
      </c>
      <c r="N4249" s="1" t="s">
        <v>66</v>
      </c>
      <c r="O4249" s="1">
        <v>5</v>
      </c>
      <c r="P4249" t="str">
        <f>_xlfn.CONCAT( YEAR(TblOrigin[[#This Row],[ODK_DateOfSubmission]]), "-",TEXT( MONTH(TblOrigin[[#This Row],[ODK_DateOfSubmission]]),"00"))</f>
        <v>2023-07</v>
      </c>
    </row>
    <row r="4250" spans="1:16" x14ac:dyDescent="0.25">
      <c r="A4250" s="13">
        <v>3504022</v>
      </c>
      <c r="B4250" s="1">
        <v>350402220</v>
      </c>
      <c r="C4250" s="1">
        <v>9576</v>
      </c>
      <c r="D4250" s="6">
        <v>45112</v>
      </c>
      <c r="E4250" s="1">
        <v>130</v>
      </c>
      <c r="F4250" s="1" t="s">
        <v>68</v>
      </c>
      <c r="G4250" s="1" t="s">
        <v>73</v>
      </c>
      <c r="H4250" s="1" t="s">
        <v>1059</v>
      </c>
      <c r="I4250" s="1" t="s">
        <v>1486</v>
      </c>
      <c r="J4250" s="1" t="s">
        <v>1487</v>
      </c>
      <c r="K4250" s="1">
        <v>31.132791840500001</v>
      </c>
      <c r="L4250" s="1">
        <v>46.2356646856</v>
      </c>
      <c r="M4250" s="1">
        <v>1</v>
      </c>
      <c r="N4250" s="1" t="s">
        <v>66</v>
      </c>
      <c r="O4250" s="1">
        <v>1</v>
      </c>
      <c r="P4250" t="str">
        <f>_xlfn.CONCAT( YEAR(TblOrigin[[#This Row],[ODK_DateOfSubmission]]), "-",TEXT( MONTH(TblOrigin[[#This Row],[ODK_DateOfSubmission]]),"00"))</f>
        <v>2023-07</v>
      </c>
    </row>
    <row r="4251" spans="1:16" x14ac:dyDescent="0.25">
      <c r="A4251" s="13">
        <v>3504024</v>
      </c>
      <c r="B4251" s="1">
        <v>350402420</v>
      </c>
      <c r="C4251" s="1">
        <v>9396</v>
      </c>
      <c r="D4251" s="6">
        <v>45129</v>
      </c>
      <c r="E4251" s="1">
        <v>130</v>
      </c>
      <c r="F4251" s="1" t="s">
        <v>68</v>
      </c>
      <c r="G4251" s="1" t="s">
        <v>73</v>
      </c>
      <c r="H4251" s="1" t="s">
        <v>1059</v>
      </c>
      <c r="I4251" s="1" t="s">
        <v>1082</v>
      </c>
      <c r="J4251" s="1" t="s">
        <v>1083</v>
      </c>
      <c r="K4251" s="1">
        <v>31.0154237044</v>
      </c>
      <c r="L4251" s="1">
        <v>46.263441754500001</v>
      </c>
      <c r="M4251" s="1">
        <v>18</v>
      </c>
      <c r="N4251" s="1" t="s">
        <v>66</v>
      </c>
      <c r="O4251" s="1">
        <v>8</v>
      </c>
      <c r="P4251" t="str">
        <f>_xlfn.CONCAT( YEAR(TblOrigin[[#This Row],[ODK_DateOfSubmission]]), "-",TEXT( MONTH(TblOrigin[[#This Row],[ODK_DateOfSubmission]]),"00"))</f>
        <v>2023-07</v>
      </c>
    </row>
    <row r="4252" spans="1:16" x14ac:dyDescent="0.25">
      <c r="A4252" s="13">
        <v>3504023</v>
      </c>
      <c r="B4252" s="1">
        <v>350402320</v>
      </c>
      <c r="C4252" s="1">
        <v>9448</v>
      </c>
      <c r="D4252" s="6">
        <v>45143</v>
      </c>
      <c r="E4252" s="1">
        <v>130</v>
      </c>
      <c r="F4252" s="1" t="s">
        <v>68</v>
      </c>
      <c r="G4252" s="1" t="s">
        <v>73</v>
      </c>
      <c r="H4252" s="1" t="s">
        <v>1059</v>
      </c>
      <c r="I4252" s="1" t="s">
        <v>1080</v>
      </c>
      <c r="J4252" s="1" t="s">
        <v>1081</v>
      </c>
      <c r="K4252" s="1">
        <v>31.027006973399999</v>
      </c>
      <c r="L4252" s="1">
        <v>46.228093038300003</v>
      </c>
      <c r="M4252" s="1">
        <v>69</v>
      </c>
      <c r="N4252" s="1" t="s">
        <v>66</v>
      </c>
      <c r="O4252" s="1">
        <v>15</v>
      </c>
      <c r="P4252" t="str">
        <f>_xlfn.CONCAT( YEAR(TblOrigin[[#This Row],[ODK_DateOfSubmission]]), "-",TEXT( MONTH(TblOrigin[[#This Row],[ODK_DateOfSubmission]]),"00"))</f>
        <v>2023-08</v>
      </c>
    </row>
    <row r="4253" spans="1:16" x14ac:dyDescent="0.25">
      <c r="A4253" s="13">
        <v>3504028</v>
      </c>
      <c r="B4253" s="1">
        <v>350402820</v>
      </c>
      <c r="C4253" s="1">
        <v>25526</v>
      </c>
      <c r="D4253" s="6">
        <v>45139</v>
      </c>
      <c r="E4253" s="1">
        <v>130</v>
      </c>
      <c r="F4253" s="1" t="s">
        <v>68</v>
      </c>
      <c r="G4253" s="1" t="s">
        <v>73</v>
      </c>
      <c r="H4253" s="1" t="s">
        <v>1059</v>
      </c>
      <c r="I4253" s="1" t="s">
        <v>1088</v>
      </c>
      <c r="J4253" s="1" t="s">
        <v>1039</v>
      </c>
      <c r="K4253" s="1">
        <v>31.036175809100001</v>
      </c>
      <c r="L4253" s="1">
        <v>46.220527480000001</v>
      </c>
      <c r="M4253" s="1">
        <v>55</v>
      </c>
      <c r="N4253" s="1" t="s">
        <v>66</v>
      </c>
      <c r="O4253" s="1">
        <v>8</v>
      </c>
      <c r="P4253" t="str">
        <f>_xlfn.CONCAT( YEAR(TblOrigin[[#This Row],[ODK_DateOfSubmission]]), "-",TEXT( MONTH(TblOrigin[[#This Row],[ODK_DateOfSubmission]]),"00"))</f>
        <v>2023-08</v>
      </c>
    </row>
    <row r="4254" spans="1:16" x14ac:dyDescent="0.25">
      <c r="A4254" s="13">
        <v>3504025</v>
      </c>
      <c r="B4254" s="1">
        <v>350402520</v>
      </c>
      <c r="C4254" s="1">
        <v>10262</v>
      </c>
      <c r="D4254" s="6">
        <v>45105</v>
      </c>
      <c r="E4254" s="1">
        <v>130</v>
      </c>
      <c r="F4254" s="1" t="s">
        <v>68</v>
      </c>
      <c r="G4254" s="1" t="s">
        <v>73</v>
      </c>
      <c r="H4254" s="1" t="s">
        <v>1059</v>
      </c>
      <c r="I4254" s="1" t="s">
        <v>1084</v>
      </c>
      <c r="J4254" s="1" t="s">
        <v>1085</v>
      </c>
      <c r="K4254" s="1">
        <v>31.074394900600002</v>
      </c>
      <c r="L4254" s="1">
        <v>46.250142994800001</v>
      </c>
      <c r="M4254" s="1">
        <v>95</v>
      </c>
      <c r="N4254" s="1" t="s">
        <v>66</v>
      </c>
      <c r="O4254" s="1">
        <v>30</v>
      </c>
      <c r="P4254" t="str">
        <f>_xlfn.CONCAT( YEAR(TblOrigin[[#This Row],[ODK_DateOfSubmission]]), "-",TEXT( MONTH(TblOrigin[[#This Row],[ODK_DateOfSubmission]]),"00"))</f>
        <v>2023-06</v>
      </c>
    </row>
    <row r="4255" spans="1:16" x14ac:dyDescent="0.25">
      <c r="A4255" s="13">
        <v>3505015</v>
      </c>
      <c r="B4255" s="1">
        <v>350501520</v>
      </c>
      <c r="C4255" s="1">
        <v>33811</v>
      </c>
      <c r="D4255" s="6">
        <v>45144</v>
      </c>
      <c r="E4255" s="1">
        <v>130</v>
      </c>
      <c r="F4255" s="1" t="s">
        <v>68</v>
      </c>
      <c r="G4255" s="1" t="s">
        <v>77</v>
      </c>
      <c r="H4255" s="1" t="s">
        <v>1128</v>
      </c>
      <c r="I4255" s="1" t="s">
        <v>1342</v>
      </c>
      <c r="J4255" s="1" t="s">
        <v>232</v>
      </c>
      <c r="K4255" s="1">
        <v>30.882387999999999</v>
      </c>
      <c r="L4255" s="1">
        <v>46.568722000000001</v>
      </c>
      <c r="M4255" s="1">
        <v>25</v>
      </c>
      <c r="N4255" s="1" t="s">
        <v>66</v>
      </c>
      <c r="O4255" s="1">
        <v>10</v>
      </c>
      <c r="P4255" t="str">
        <f>_xlfn.CONCAT( YEAR(TblOrigin[[#This Row],[ODK_DateOfSubmission]]), "-",TEXT( MONTH(TblOrigin[[#This Row],[ODK_DateOfSubmission]]),"00"))</f>
        <v>2023-08</v>
      </c>
    </row>
    <row r="4256" spans="1:16" x14ac:dyDescent="0.25">
      <c r="A4256" s="13">
        <v>3505016</v>
      </c>
      <c r="B4256" s="1">
        <v>350501620</v>
      </c>
      <c r="C4256" s="1">
        <v>34161</v>
      </c>
      <c r="D4256" s="6">
        <v>45127</v>
      </c>
      <c r="E4256" s="1">
        <v>130</v>
      </c>
      <c r="F4256" s="1" t="s">
        <v>68</v>
      </c>
      <c r="G4256" s="1" t="s">
        <v>77</v>
      </c>
      <c r="H4256" s="1" t="s">
        <v>1115</v>
      </c>
      <c r="I4256" s="1" t="s">
        <v>1428</v>
      </c>
      <c r="J4256" s="1" t="s">
        <v>1429</v>
      </c>
      <c r="K4256" s="1">
        <v>30.880265143100001</v>
      </c>
      <c r="L4256" s="1">
        <v>46.454987385000003</v>
      </c>
      <c r="M4256" s="1">
        <v>10</v>
      </c>
      <c r="N4256" s="1" t="s">
        <v>66</v>
      </c>
      <c r="O4256" s="1">
        <v>5</v>
      </c>
      <c r="P4256" t="str">
        <f>_xlfn.CONCAT( YEAR(TblOrigin[[#This Row],[ODK_DateOfSubmission]]), "-",TEXT( MONTH(TblOrigin[[#This Row],[ODK_DateOfSubmission]]),"00"))</f>
        <v>2023-07</v>
      </c>
    </row>
    <row r="4257" spans="1:16" x14ac:dyDescent="0.25">
      <c r="A4257" s="13">
        <v>3603077</v>
      </c>
      <c r="B4257" s="1">
        <v>360307720</v>
      </c>
      <c r="C4257" s="1">
        <v>25287</v>
      </c>
      <c r="D4257" s="6">
        <v>45090</v>
      </c>
      <c r="E4257" s="1">
        <v>130</v>
      </c>
      <c r="F4257" s="1" t="s">
        <v>96</v>
      </c>
      <c r="G4257" s="1" t="s">
        <v>173</v>
      </c>
      <c r="H4257" s="1" t="s">
        <v>1138</v>
      </c>
      <c r="I4257" s="1" t="s">
        <v>1632</v>
      </c>
      <c r="J4257" s="1" t="s">
        <v>1633</v>
      </c>
      <c r="K4257" s="1">
        <v>31.984919999999999</v>
      </c>
      <c r="L4257" s="1">
        <v>44.938873999999998</v>
      </c>
      <c r="M4257" s="1">
        <v>2</v>
      </c>
      <c r="N4257" s="1" t="s">
        <v>66</v>
      </c>
      <c r="O4257" s="1">
        <v>2</v>
      </c>
      <c r="P4257" t="str">
        <f>_xlfn.CONCAT( YEAR(TblOrigin[[#This Row],[ODK_DateOfSubmission]]), "-",TEXT( MONTH(TblOrigin[[#This Row],[ODK_DateOfSubmission]]),"00"))</f>
        <v>2023-06</v>
      </c>
    </row>
    <row r="4258" spans="1:16" x14ac:dyDescent="0.25">
      <c r="A4258" s="13">
        <v>3504054</v>
      </c>
      <c r="B4258" s="1">
        <v>350405420</v>
      </c>
      <c r="C4258" s="1">
        <v>9427</v>
      </c>
      <c r="D4258" s="6">
        <v>45129</v>
      </c>
      <c r="E4258" s="1">
        <v>130</v>
      </c>
      <c r="F4258" s="1" t="s">
        <v>68</v>
      </c>
      <c r="G4258" s="1" t="s">
        <v>73</v>
      </c>
      <c r="H4258" s="1" t="s">
        <v>1059</v>
      </c>
      <c r="I4258" s="1" t="s">
        <v>1110</v>
      </c>
      <c r="J4258" s="1" t="s">
        <v>1111</v>
      </c>
      <c r="K4258" s="1">
        <v>31.033617899999999</v>
      </c>
      <c r="L4258" s="1">
        <v>46.217652000000001</v>
      </c>
      <c r="M4258" s="1">
        <v>135</v>
      </c>
      <c r="N4258" s="1" t="s">
        <v>66</v>
      </c>
      <c r="O4258" s="1">
        <v>13</v>
      </c>
      <c r="P4258" t="str">
        <f>_xlfn.CONCAT( YEAR(TblOrigin[[#This Row],[ODK_DateOfSubmission]]), "-",TEXT( MONTH(TblOrigin[[#This Row],[ODK_DateOfSubmission]]),"00"))</f>
        <v>2023-07</v>
      </c>
    </row>
    <row r="4259" spans="1:16" x14ac:dyDescent="0.25">
      <c r="A4259" s="13">
        <v>3505002</v>
      </c>
      <c r="B4259" s="1">
        <v>350500220</v>
      </c>
      <c r="C4259" s="1">
        <v>24721</v>
      </c>
      <c r="D4259" s="6">
        <v>45120</v>
      </c>
      <c r="E4259" s="1">
        <v>130</v>
      </c>
      <c r="F4259" s="1" t="s">
        <v>68</v>
      </c>
      <c r="G4259" s="1" t="s">
        <v>77</v>
      </c>
      <c r="H4259" s="1" t="s">
        <v>1112</v>
      </c>
      <c r="I4259" s="1" t="s">
        <v>1113</v>
      </c>
      <c r="J4259" s="1" t="s">
        <v>1114</v>
      </c>
      <c r="K4259" s="1">
        <v>30.956201633799999</v>
      </c>
      <c r="L4259" s="1">
        <v>46.359501579899998</v>
      </c>
      <c r="M4259" s="1">
        <v>13</v>
      </c>
      <c r="N4259" s="1" t="s">
        <v>66</v>
      </c>
      <c r="O4259" s="1">
        <v>8</v>
      </c>
      <c r="P4259" t="str">
        <f>_xlfn.CONCAT( YEAR(TblOrigin[[#This Row],[ODK_DateOfSubmission]]), "-",TEXT( MONTH(TblOrigin[[#This Row],[ODK_DateOfSubmission]]),"00"))</f>
        <v>2023-07</v>
      </c>
    </row>
    <row r="4260" spans="1:16" x14ac:dyDescent="0.25">
      <c r="A4260" s="13">
        <v>3505004</v>
      </c>
      <c r="B4260" s="1">
        <v>350500420</v>
      </c>
      <c r="C4260" s="1">
        <v>25437</v>
      </c>
      <c r="D4260" s="6">
        <v>45112</v>
      </c>
      <c r="E4260" s="1">
        <v>130</v>
      </c>
      <c r="F4260" s="1" t="s">
        <v>68</v>
      </c>
      <c r="G4260" s="1" t="s">
        <v>77</v>
      </c>
      <c r="H4260" s="1" t="s">
        <v>1115</v>
      </c>
      <c r="I4260" s="1" t="s">
        <v>1074</v>
      </c>
      <c r="J4260" s="1" t="s">
        <v>1118</v>
      </c>
      <c r="K4260" s="1">
        <v>30.9061211</v>
      </c>
      <c r="L4260" s="1">
        <v>46.449381199999998</v>
      </c>
      <c r="M4260" s="1">
        <v>12</v>
      </c>
      <c r="N4260" s="1" t="s">
        <v>66</v>
      </c>
      <c r="O4260" s="1">
        <v>5</v>
      </c>
      <c r="P4260" t="str">
        <f>_xlfn.CONCAT( YEAR(TblOrigin[[#This Row],[ODK_DateOfSubmission]]), "-",TEXT( MONTH(TblOrigin[[#This Row],[ODK_DateOfSubmission]]),"00"))</f>
        <v>2023-07</v>
      </c>
    </row>
    <row r="4261" spans="1:16" x14ac:dyDescent="0.25">
      <c r="A4261" s="13">
        <v>3505013</v>
      </c>
      <c r="B4261" s="1">
        <v>350501320</v>
      </c>
      <c r="C4261" s="1">
        <v>33809</v>
      </c>
      <c r="D4261" s="6">
        <v>45144</v>
      </c>
      <c r="E4261" s="1">
        <v>130</v>
      </c>
      <c r="F4261" s="1" t="s">
        <v>68</v>
      </c>
      <c r="G4261" s="1" t="s">
        <v>77</v>
      </c>
      <c r="H4261" s="1" t="s">
        <v>1119</v>
      </c>
      <c r="I4261" s="1" t="s">
        <v>1342</v>
      </c>
      <c r="J4261" s="1" t="s">
        <v>232</v>
      </c>
      <c r="K4261" s="1">
        <v>30.914428999999998</v>
      </c>
      <c r="L4261" s="1">
        <v>46.47878</v>
      </c>
      <c r="M4261" s="1">
        <v>21</v>
      </c>
      <c r="N4261" s="1" t="s">
        <v>66</v>
      </c>
      <c r="O4261" s="1">
        <v>5</v>
      </c>
      <c r="P4261" t="str">
        <f>_xlfn.CONCAT( YEAR(TblOrigin[[#This Row],[ODK_DateOfSubmission]]), "-",TEXT( MONTH(TblOrigin[[#This Row],[ODK_DateOfSubmission]]),"00"))</f>
        <v>2023-08</v>
      </c>
    </row>
    <row r="4262" spans="1:16" x14ac:dyDescent="0.25">
      <c r="A4262" s="13">
        <v>3505011</v>
      </c>
      <c r="B4262" s="1">
        <v>350501120</v>
      </c>
      <c r="C4262" s="1">
        <v>9258</v>
      </c>
      <c r="D4262" s="6">
        <v>45120</v>
      </c>
      <c r="E4262" s="1">
        <v>130</v>
      </c>
      <c r="F4262" s="1" t="s">
        <v>68</v>
      </c>
      <c r="G4262" s="1" t="s">
        <v>77</v>
      </c>
      <c r="H4262" s="1" t="s">
        <v>1115</v>
      </c>
      <c r="I4262" s="1" t="s">
        <v>1126</v>
      </c>
      <c r="J4262" s="1" t="s">
        <v>1127</v>
      </c>
      <c r="K4262" s="1">
        <v>30.901869618300001</v>
      </c>
      <c r="L4262" s="1">
        <v>46.458244977299998</v>
      </c>
      <c r="M4262" s="1">
        <v>10</v>
      </c>
      <c r="N4262" s="1" t="s">
        <v>66</v>
      </c>
      <c r="O4262" s="1">
        <v>4</v>
      </c>
      <c r="P4262" t="str">
        <f>_xlfn.CONCAT( YEAR(TblOrigin[[#This Row],[ODK_DateOfSubmission]]), "-",TEXT( MONTH(TblOrigin[[#This Row],[ODK_DateOfSubmission]]),"00"))</f>
        <v>2023-07</v>
      </c>
    </row>
    <row r="4263" spans="1:16" x14ac:dyDescent="0.25">
      <c r="A4263" s="13">
        <v>3504036</v>
      </c>
      <c r="B4263" s="1">
        <v>350403620</v>
      </c>
      <c r="C4263" s="1">
        <v>23683</v>
      </c>
      <c r="D4263" s="6">
        <v>45118</v>
      </c>
      <c r="E4263" s="1">
        <v>130</v>
      </c>
      <c r="F4263" s="1" t="s">
        <v>68</v>
      </c>
      <c r="G4263" s="1" t="s">
        <v>73</v>
      </c>
      <c r="H4263" s="1" t="s">
        <v>1059</v>
      </c>
      <c r="I4263" s="1" t="s">
        <v>1096</v>
      </c>
      <c r="J4263" s="1" t="s">
        <v>1097</v>
      </c>
      <c r="K4263" s="1">
        <v>31.03290329</v>
      </c>
      <c r="L4263" s="1">
        <v>46.251552429999997</v>
      </c>
      <c r="M4263" s="1">
        <v>8</v>
      </c>
      <c r="N4263" s="1" t="s">
        <v>66</v>
      </c>
      <c r="O4263" s="1">
        <v>2</v>
      </c>
      <c r="P4263" t="str">
        <f>_xlfn.CONCAT( YEAR(TblOrigin[[#This Row],[ODK_DateOfSubmission]]), "-",TEXT( MONTH(TblOrigin[[#This Row],[ODK_DateOfSubmission]]),"00"))</f>
        <v>2023-07</v>
      </c>
    </row>
    <row r="4264" spans="1:16" x14ac:dyDescent="0.25">
      <c r="A4264" s="13">
        <v>3504040</v>
      </c>
      <c r="B4264" s="1">
        <v>350404020</v>
      </c>
      <c r="C4264" s="1">
        <v>25530</v>
      </c>
      <c r="D4264" s="6">
        <v>45097</v>
      </c>
      <c r="E4264" s="1">
        <v>130</v>
      </c>
      <c r="F4264" s="1" t="s">
        <v>68</v>
      </c>
      <c r="G4264" s="1" t="s">
        <v>73</v>
      </c>
      <c r="H4264" s="1" t="s">
        <v>1059</v>
      </c>
      <c r="I4264" s="1" t="s">
        <v>1351</v>
      </c>
      <c r="J4264" s="1" t="s">
        <v>1352</v>
      </c>
      <c r="K4264" s="1">
        <v>31.076769222599999</v>
      </c>
      <c r="L4264" s="1">
        <v>46.264030067599997</v>
      </c>
      <c r="M4264" s="1">
        <v>5</v>
      </c>
      <c r="N4264" s="1" t="s">
        <v>66</v>
      </c>
      <c r="O4264" s="1">
        <v>2</v>
      </c>
      <c r="P4264" t="str">
        <f>_xlfn.CONCAT( YEAR(TblOrigin[[#This Row],[ODK_DateOfSubmission]]), "-",TEXT( MONTH(TblOrigin[[#This Row],[ODK_DateOfSubmission]]),"00"))</f>
        <v>2023-06</v>
      </c>
    </row>
    <row r="4265" spans="1:16" x14ac:dyDescent="0.25">
      <c r="A4265" s="13">
        <v>3504033</v>
      </c>
      <c r="B4265" s="1">
        <v>350403320</v>
      </c>
      <c r="C4265" s="1">
        <v>10259</v>
      </c>
      <c r="D4265" s="6">
        <v>45129</v>
      </c>
      <c r="E4265" s="1">
        <v>130</v>
      </c>
      <c r="F4265" s="1" t="s">
        <v>68</v>
      </c>
      <c r="G4265" s="1" t="s">
        <v>73</v>
      </c>
      <c r="H4265" s="1" t="s">
        <v>1059</v>
      </c>
      <c r="I4265" s="1" t="s">
        <v>1094</v>
      </c>
      <c r="J4265" s="1" t="s">
        <v>1095</v>
      </c>
      <c r="K4265" s="1">
        <v>31.045411312199999</v>
      </c>
      <c r="L4265" s="1">
        <v>46.277832423</v>
      </c>
      <c r="M4265" s="1">
        <v>72</v>
      </c>
      <c r="N4265" s="1" t="s">
        <v>66</v>
      </c>
      <c r="O4265" s="1">
        <v>15</v>
      </c>
      <c r="P4265" t="str">
        <f>_xlfn.CONCAT( YEAR(TblOrigin[[#This Row],[ODK_DateOfSubmission]]), "-",TEXT( MONTH(TblOrigin[[#This Row],[ODK_DateOfSubmission]]),"00"))</f>
        <v>2023-07</v>
      </c>
    </row>
    <row r="4266" spans="1:16" x14ac:dyDescent="0.25">
      <c r="A4266" s="13">
        <v>3504031</v>
      </c>
      <c r="B4266" s="1">
        <v>350403120</v>
      </c>
      <c r="C4266" s="1">
        <v>21208</v>
      </c>
      <c r="D4266" s="6">
        <v>45127</v>
      </c>
      <c r="E4266" s="1">
        <v>130</v>
      </c>
      <c r="F4266" s="1" t="s">
        <v>68</v>
      </c>
      <c r="G4266" s="1" t="s">
        <v>73</v>
      </c>
      <c r="H4266" s="1" t="s">
        <v>1059</v>
      </c>
      <c r="I4266" s="1" t="s">
        <v>1091</v>
      </c>
      <c r="J4266" s="1" t="s">
        <v>380</v>
      </c>
      <c r="K4266" s="1">
        <v>31.067779245299999</v>
      </c>
      <c r="L4266" s="1">
        <v>46.249674558199999</v>
      </c>
      <c r="M4266" s="1">
        <v>39</v>
      </c>
      <c r="N4266" s="1" t="s">
        <v>66</v>
      </c>
      <c r="O4266" s="1">
        <v>17</v>
      </c>
      <c r="P4266" t="str">
        <f>_xlfn.CONCAT( YEAR(TblOrigin[[#This Row],[ODK_DateOfSubmission]]), "-",TEXT( MONTH(TblOrigin[[#This Row],[ODK_DateOfSubmission]]),"00"))</f>
        <v>2023-07</v>
      </c>
    </row>
    <row r="4267" spans="1:16" x14ac:dyDescent="0.25">
      <c r="A4267" s="13">
        <v>3504044</v>
      </c>
      <c r="B4267" s="1">
        <v>350404420</v>
      </c>
      <c r="C4267" s="1">
        <v>25527</v>
      </c>
      <c r="D4267" s="6">
        <v>45097</v>
      </c>
      <c r="E4267" s="1">
        <v>130</v>
      </c>
      <c r="F4267" s="1" t="s">
        <v>68</v>
      </c>
      <c r="G4267" s="1" t="s">
        <v>73</v>
      </c>
      <c r="H4267" s="1" t="s">
        <v>1059</v>
      </c>
      <c r="I4267" s="1" t="s">
        <v>1494</v>
      </c>
      <c r="J4267" s="1" t="s">
        <v>1495</v>
      </c>
      <c r="K4267" s="1">
        <v>31.058777803800002</v>
      </c>
      <c r="L4267" s="1">
        <v>46.257208607000003</v>
      </c>
      <c r="M4267" s="1">
        <v>4</v>
      </c>
      <c r="N4267" s="1" t="s">
        <v>66</v>
      </c>
      <c r="O4267" s="1">
        <v>2</v>
      </c>
      <c r="P4267" t="str">
        <f>_xlfn.CONCAT( YEAR(TblOrigin[[#This Row],[ODK_DateOfSubmission]]), "-",TEXT( MONTH(TblOrigin[[#This Row],[ODK_DateOfSubmission]]),"00"))</f>
        <v>2023-06</v>
      </c>
    </row>
    <row r="4268" spans="1:16" x14ac:dyDescent="0.25">
      <c r="A4268" s="13">
        <v>3504051</v>
      </c>
      <c r="B4268" s="1">
        <v>350405120</v>
      </c>
      <c r="C4268" s="1">
        <v>23685</v>
      </c>
      <c r="D4268" s="6">
        <v>45105</v>
      </c>
      <c r="E4268" s="1">
        <v>130</v>
      </c>
      <c r="F4268" s="1" t="s">
        <v>68</v>
      </c>
      <c r="G4268" s="1" t="s">
        <v>73</v>
      </c>
      <c r="H4268" s="1" t="s">
        <v>1059</v>
      </c>
      <c r="I4268" s="1" t="s">
        <v>1108</v>
      </c>
      <c r="J4268" s="1" t="s">
        <v>1109</v>
      </c>
      <c r="K4268" s="1">
        <v>31.087265559999999</v>
      </c>
      <c r="L4268" s="1">
        <v>46.241235476500002</v>
      </c>
      <c r="M4268" s="1">
        <v>16</v>
      </c>
      <c r="N4268" s="1" t="s">
        <v>66</v>
      </c>
      <c r="O4268" s="1">
        <v>4</v>
      </c>
      <c r="P4268" t="str">
        <f>_xlfn.CONCAT( YEAR(TblOrigin[[#This Row],[ODK_DateOfSubmission]]), "-",TEXT( MONTH(TblOrigin[[#This Row],[ODK_DateOfSubmission]]),"00"))</f>
        <v>2023-06</v>
      </c>
    </row>
    <row r="4269" spans="1:16" x14ac:dyDescent="0.25">
      <c r="A4269" s="13">
        <v>3504025</v>
      </c>
      <c r="B4269" s="1">
        <v>350402520</v>
      </c>
      <c r="C4269" s="1">
        <v>10262</v>
      </c>
      <c r="D4269" s="6">
        <v>45105</v>
      </c>
      <c r="E4269" s="1">
        <v>130</v>
      </c>
      <c r="F4269" s="1" t="s">
        <v>68</v>
      </c>
      <c r="G4269" s="1" t="s">
        <v>73</v>
      </c>
      <c r="H4269" s="1" t="s">
        <v>1059</v>
      </c>
      <c r="I4269" s="1" t="s">
        <v>1084</v>
      </c>
      <c r="J4269" s="1" t="s">
        <v>1085</v>
      </c>
      <c r="K4269" s="1">
        <v>31.074394900600002</v>
      </c>
      <c r="L4269" s="1">
        <v>46.250142994800001</v>
      </c>
      <c r="M4269" s="1">
        <v>95</v>
      </c>
      <c r="N4269" s="1" t="s">
        <v>112</v>
      </c>
      <c r="O4269" s="1">
        <v>10</v>
      </c>
      <c r="P4269" t="str">
        <f>_xlfn.CONCAT( YEAR(TblOrigin[[#This Row],[ODK_DateOfSubmission]]), "-",TEXT( MONTH(TblOrigin[[#This Row],[ODK_DateOfSubmission]]),"00"))</f>
        <v>2023-06</v>
      </c>
    </row>
    <row r="4270" spans="1:16" x14ac:dyDescent="0.25">
      <c r="A4270" s="13">
        <v>3505013</v>
      </c>
      <c r="B4270" s="1">
        <v>350501320</v>
      </c>
      <c r="C4270" s="1">
        <v>33809</v>
      </c>
      <c r="D4270" s="6">
        <v>45144</v>
      </c>
      <c r="E4270" s="1">
        <v>130</v>
      </c>
      <c r="F4270" s="1" t="s">
        <v>68</v>
      </c>
      <c r="G4270" s="1" t="s">
        <v>77</v>
      </c>
      <c r="H4270" s="1" t="s">
        <v>1119</v>
      </c>
      <c r="I4270" s="1" t="s">
        <v>1342</v>
      </c>
      <c r="J4270" s="1" t="s">
        <v>232</v>
      </c>
      <c r="K4270" s="1">
        <v>30.914428999999998</v>
      </c>
      <c r="L4270" s="1">
        <v>46.47878</v>
      </c>
      <c r="M4270" s="1">
        <v>21</v>
      </c>
      <c r="N4270" s="1" t="s">
        <v>119</v>
      </c>
      <c r="O4270" s="1">
        <v>7</v>
      </c>
      <c r="P4270" t="str">
        <f>_xlfn.CONCAT( YEAR(TblOrigin[[#This Row],[ODK_DateOfSubmission]]), "-",TEXT( MONTH(TblOrigin[[#This Row],[ODK_DateOfSubmission]]),"00"))</f>
        <v>2023-08</v>
      </c>
    </row>
    <row r="4271" spans="1:16" x14ac:dyDescent="0.25">
      <c r="A4271" s="31">
        <v>3603006</v>
      </c>
      <c r="B4271" s="32">
        <v>360300620</v>
      </c>
      <c r="C4271" s="32">
        <v>22815</v>
      </c>
      <c r="D4271" s="52">
        <v>45088</v>
      </c>
      <c r="E4271" s="32">
        <v>130</v>
      </c>
      <c r="F4271" s="32" t="s">
        <v>96</v>
      </c>
      <c r="G4271" s="32" t="s">
        <v>173</v>
      </c>
      <c r="H4271" s="32" t="s">
        <v>1138</v>
      </c>
      <c r="I4271" s="32" t="s">
        <v>1590</v>
      </c>
      <c r="J4271" s="32" t="s">
        <v>1591</v>
      </c>
      <c r="K4271" s="32">
        <v>31.991424241200001</v>
      </c>
      <c r="L4271" s="32">
        <v>44.931376145599998</v>
      </c>
      <c r="M4271" s="32">
        <v>2</v>
      </c>
      <c r="N4271" s="32" t="s">
        <v>119</v>
      </c>
      <c r="O4271" s="32">
        <v>2</v>
      </c>
      <c r="P4271" t="str">
        <f>_xlfn.CONCAT( YEAR(TblOrigin[[#This Row],[ODK_DateOfSubmission]]), "-",TEXT( MONTH(TblOrigin[[#This Row],[ODK_DateOfSubmission]]),"00"))</f>
        <v>2023-06</v>
      </c>
    </row>
    <row r="4272" spans="1:16" x14ac:dyDescent="0.25">
      <c r="A4272" s="13">
        <v>3504031</v>
      </c>
      <c r="B4272" s="1">
        <v>350403121</v>
      </c>
      <c r="C4272" s="1">
        <v>21208</v>
      </c>
      <c r="D4272" s="6">
        <v>45280</v>
      </c>
      <c r="E4272" s="1">
        <v>131</v>
      </c>
      <c r="F4272" s="1" t="s">
        <v>68</v>
      </c>
      <c r="G4272" s="1" t="s">
        <v>73</v>
      </c>
      <c r="H4272" s="1" t="s">
        <v>1059</v>
      </c>
      <c r="I4272" s="1" t="s">
        <v>1091</v>
      </c>
      <c r="J4272" s="1" t="s">
        <v>380</v>
      </c>
      <c r="K4272" s="1">
        <v>31.067779245299999</v>
      </c>
      <c r="L4272" s="1">
        <v>46.249674558199999</v>
      </c>
      <c r="M4272" s="1">
        <v>39</v>
      </c>
      <c r="N4272" s="1" t="s">
        <v>129</v>
      </c>
      <c r="O4272" s="1">
        <v>5</v>
      </c>
      <c r="P4272" t="str">
        <f>_xlfn.CONCAT( YEAR(TblOrigin[[#This Row],[ODK_DateOfSubmission]]), "-",TEXT( MONTH(TblOrigin[[#This Row],[ODK_DateOfSubmission]]),"00"))</f>
        <v>2023-12</v>
      </c>
    </row>
    <row r="4273" spans="1:16" x14ac:dyDescent="0.25">
      <c r="A4273" s="13">
        <v>3505013</v>
      </c>
      <c r="B4273" s="1">
        <v>350501321</v>
      </c>
      <c r="C4273" s="1">
        <v>33809</v>
      </c>
      <c r="D4273" s="6">
        <v>45244</v>
      </c>
      <c r="E4273" s="1">
        <v>131</v>
      </c>
      <c r="F4273" s="1" t="s">
        <v>68</v>
      </c>
      <c r="G4273" s="1" t="s">
        <v>77</v>
      </c>
      <c r="H4273" s="1" t="s">
        <v>1119</v>
      </c>
      <c r="I4273" s="1" t="s">
        <v>1342</v>
      </c>
      <c r="J4273" s="1" t="s">
        <v>232</v>
      </c>
      <c r="K4273" s="1">
        <v>30.914428999999998</v>
      </c>
      <c r="L4273" s="1">
        <v>46.47878</v>
      </c>
      <c r="M4273" s="1">
        <v>21</v>
      </c>
      <c r="N4273" s="1" t="s">
        <v>129</v>
      </c>
      <c r="O4273" s="1">
        <v>4</v>
      </c>
      <c r="P4273" t="str">
        <f>_xlfn.CONCAT( YEAR(TblOrigin[[#This Row],[ODK_DateOfSubmission]]), "-",TEXT( MONTH(TblOrigin[[#This Row],[ODK_DateOfSubmission]]),"00"))</f>
        <v>2023-11</v>
      </c>
    </row>
    <row r="4274" spans="1:16" x14ac:dyDescent="0.25">
      <c r="A4274" s="13">
        <v>3603070</v>
      </c>
      <c r="B4274" s="1">
        <v>360307021</v>
      </c>
      <c r="C4274" s="1">
        <v>3367</v>
      </c>
      <c r="D4274" s="6">
        <v>45281</v>
      </c>
      <c r="E4274" s="1">
        <v>131</v>
      </c>
      <c r="F4274" s="1" t="s">
        <v>96</v>
      </c>
      <c r="G4274" s="1" t="s">
        <v>173</v>
      </c>
      <c r="H4274" s="1" t="s">
        <v>1138</v>
      </c>
      <c r="I4274" s="1" t="s">
        <v>1147</v>
      </c>
      <c r="J4274" s="1" t="s">
        <v>1148</v>
      </c>
      <c r="K4274" s="1">
        <v>32.007661261899997</v>
      </c>
      <c r="L4274" s="1">
        <v>44.922551677900003</v>
      </c>
      <c r="M4274" s="1">
        <v>2</v>
      </c>
      <c r="N4274" s="1" t="s">
        <v>129</v>
      </c>
      <c r="O4274" s="1">
        <v>0</v>
      </c>
      <c r="P4274" t="str">
        <f>_xlfn.CONCAT( YEAR(TblOrigin[[#This Row],[ODK_DateOfSubmission]]), "-",TEXT( MONTH(TblOrigin[[#This Row],[ODK_DateOfSubmission]]),"00"))</f>
        <v>2023-12</v>
      </c>
    </row>
    <row r="4275" spans="1:16" x14ac:dyDescent="0.25">
      <c r="A4275" s="13">
        <v>3603070</v>
      </c>
      <c r="B4275" s="1">
        <v>360307021</v>
      </c>
      <c r="C4275" s="1">
        <v>3367</v>
      </c>
      <c r="D4275" s="6">
        <v>45281</v>
      </c>
      <c r="E4275" s="1">
        <v>131</v>
      </c>
      <c r="F4275" s="1" t="s">
        <v>96</v>
      </c>
      <c r="G4275" s="1" t="s">
        <v>173</v>
      </c>
      <c r="H4275" s="1" t="s">
        <v>1138</v>
      </c>
      <c r="I4275" s="1" t="s">
        <v>1147</v>
      </c>
      <c r="J4275" s="1" t="s">
        <v>1148</v>
      </c>
      <c r="K4275" s="1">
        <v>32.007661261899997</v>
      </c>
      <c r="L4275" s="1">
        <v>44.922551677900003</v>
      </c>
      <c r="M4275" s="1">
        <v>2</v>
      </c>
      <c r="N4275" s="1" t="s">
        <v>133</v>
      </c>
      <c r="O4275" s="1">
        <v>2</v>
      </c>
      <c r="P4275" t="str">
        <f>_xlfn.CONCAT( YEAR(TblOrigin[[#This Row],[ODK_DateOfSubmission]]), "-",TEXT( MONTH(TblOrigin[[#This Row],[ODK_DateOfSubmission]]),"00"))</f>
        <v>2023-12</v>
      </c>
    </row>
    <row r="4276" spans="1:16" x14ac:dyDescent="0.25">
      <c r="A4276" s="13">
        <v>3505003</v>
      </c>
      <c r="B4276" s="1">
        <v>350500321</v>
      </c>
      <c r="C4276" s="1">
        <v>25436</v>
      </c>
      <c r="D4276" s="6">
        <v>45259</v>
      </c>
      <c r="E4276" s="1">
        <v>131</v>
      </c>
      <c r="F4276" s="1" t="s">
        <v>68</v>
      </c>
      <c r="G4276" s="1" t="s">
        <v>77</v>
      </c>
      <c r="H4276" s="1" t="s">
        <v>1115</v>
      </c>
      <c r="I4276" s="1" t="s">
        <v>1116</v>
      </c>
      <c r="J4276" s="1" t="s">
        <v>1117</v>
      </c>
      <c r="K4276" s="1">
        <v>30.906636502200001</v>
      </c>
      <c r="L4276" s="1">
        <v>46.445979934699999</v>
      </c>
      <c r="M4276" s="1">
        <v>19</v>
      </c>
      <c r="N4276" s="1" t="s">
        <v>133</v>
      </c>
      <c r="O4276" s="1">
        <v>1</v>
      </c>
      <c r="P4276" t="str">
        <f>_xlfn.CONCAT( YEAR(TblOrigin[[#This Row],[ODK_DateOfSubmission]]), "-",TEXT( MONTH(TblOrigin[[#This Row],[ODK_DateOfSubmission]]),"00"))</f>
        <v>2023-11</v>
      </c>
    </row>
    <row r="4277" spans="1:16" x14ac:dyDescent="0.25">
      <c r="A4277" s="13">
        <v>3504011</v>
      </c>
      <c r="B4277" s="1">
        <v>350401121</v>
      </c>
      <c r="C4277" s="1">
        <v>10260</v>
      </c>
      <c r="D4277" s="6">
        <v>45259</v>
      </c>
      <c r="E4277" s="1">
        <v>131</v>
      </c>
      <c r="F4277" s="1" t="s">
        <v>68</v>
      </c>
      <c r="G4277" s="1" t="s">
        <v>73</v>
      </c>
      <c r="H4277" s="1" t="s">
        <v>1059</v>
      </c>
      <c r="I4277" s="1" t="s">
        <v>1066</v>
      </c>
      <c r="J4277" s="1" t="s">
        <v>1067</v>
      </c>
      <c r="K4277" s="1">
        <v>31.0087376</v>
      </c>
      <c r="L4277" s="1">
        <v>46.284794599999998</v>
      </c>
      <c r="M4277" s="1">
        <v>680</v>
      </c>
      <c r="N4277" s="1" t="s">
        <v>133</v>
      </c>
      <c r="O4277" s="1">
        <v>10</v>
      </c>
      <c r="P4277" t="str">
        <f>_xlfn.CONCAT( YEAR(TblOrigin[[#This Row],[ODK_DateOfSubmission]]), "-",TEXT( MONTH(TblOrigin[[#This Row],[ODK_DateOfSubmission]]),"00"))</f>
        <v>2023-11</v>
      </c>
    </row>
    <row r="4278" spans="1:16" x14ac:dyDescent="0.25">
      <c r="A4278" s="13">
        <v>3504011</v>
      </c>
      <c r="B4278" s="1">
        <v>350401121</v>
      </c>
      <c r="C4278" s="1">
        <v>10260</v>
      </c>
      <c r="D4278" s="6">
        <v>45259</v>
      </c>
      <c r="E4278" s="1">
        <v>131</v>
      </c>
      <c r="F4278" s="1" t="s">
        <v>68</v>
      </c>
      <c r="G4278" s="1" t="s">
        <v>73</v>
      </c>
      <c r="H4278" s="1" t="s">
        <v>1059</v>
      </c>
      <c r="I4278" s="1" t="s">
        <v>1066</v>
      </c>
      <c r="J4278" s="1" t="s">
        <v>1067</v>
      </c>
      <c r="K4278" s="1">
        <v>31.0087376</v>
      </c>
      <c r="L4278" s="1">
        <v>46.284794599999998</v>
      </c>
      <c r="M4278" s="1">
        <v>680</v>
      </c>
      <c r="N4278" s="1" t="s">
        <v>90</v>
      </c>
      <c r="O4278" s="1">
        <v>20</v>
      </c>
      <c r="P4278" t="str">
        <f>_xlfn.CONCAT( YEAR(TblOrigin[[#This Row],[ODK_DateOfSubmission]]), "-",TEXT( MONTH(TblOrigin[[#This Row],[ODK_DateOfSubmission]]),"00"))</f>
        <v>2023-11</v>
      </c>
    </row>
    <row r="4279" spans="1:16" x14ac:dyDescent="0.25">
      <c r="A4279" s="13">
        <v>3504012</v>
      </c>
      <c r="B4279" s="1">
        <v>350401221</v>
      </c>
      <c r="C4279" s="1">
        <v>24540</v>
      </c>
      <c r="D4279" s="6">
        <v>45255</v>
      </c>
      <c r="E4279" s="1">
        <v>131</v>
      </c>
      <c r="F4279" s="1" t="s">
        <v>68</v>
      </c>
      <c r="G4279" s="1" t="s">
        <v>73</v>
      </c>
      <c r="H4279" s="1" t="s">
        <v>1059</v>
      </c>
      <c r="I4279" s="1" t="s">
        <v>1482</v>
      </c>
      <c r="J4279" s="1" t="s">
        <v>1483</v>
      </c>
      <c r="K4279" s="1">
        <v>31.052442887600002</v>
      </c>
      <c r="L4279" s="1">
        <v>46.236798131699999</v>
      </c>
      <c r="M4279" s="1">
        <v>6</v>
      </c>
      <c r="N4279" s="1" t="s">
        <v>90</v>
      </c>
      <c r="O4279" s="1">
        <v>1</v>
      </c>
      <c r="P4279" t="str">
        <f>_xlfn.CONCAT( YEAR(TblOrigin[[#This Row],[ODK_DateOfSubmission]]), "-",TEXT( MONTH(TblOrigin[[#This Row],[ODK_DateOfSubmission]]),"00"))</f>
        <v>2023-11</v>
      </c>
    </row>
    <row r="4280" spans="1:16" x14ac:dyDescent="0.25">
      <c r="A4280" s="13">
        <v>3504003</v>
      </c>
      <c r="B4280" s="1">
        <v>350400321</v>
      </c>
      <c r="C4280" s="1">
        <v>24415</v>
      </c>
      <c r="D4280" s="6">
        <v>45260</v>
      </c>
      <c r="E4280" s="1">
        <v>131</v>
      </c>
      <c r="F4280" s="1" t="s">
        <v>68</v>
      </c>
      <c r="G4280" s="1" t="s">
        <v>73</v>
      </c>
      <c r="H4280" s="1" t="s">
        <v>1059</v>
      </c>
      <c r="I4280" s="1" t="s">
        <v>1480</v>
      </c>
      <c r="J4280" s="1" t="s">
        <v>1481</v>
      </c>
      <c r="K4280" s="1">
        <v>31.122673117800002</v>
      </c>
      <c r="L4280" s="1">
        <v>46.234062045100004</v>
      </c>
      <c r="M4280" s="1">
        <v>1</v>
      </c>
      <c r="N4280" s="1" t="s">
        <v>90</v>
      </c>
      <c r="O4280" s="1">
        <v>1</v>
      </c>
      <c r="P4280" t="str">
        <f>_xlfn.CONCAT( YEAR(TblOrigin[[#This Row],[ODK_DateOfSubmission]]), "-",TEXT( MONTH(TblOrigin[[#This Row],[ODK_DateOfSubmission]]),"00"))</f>
        <v>2023-11</v>
      </c>
    </row>
    <row r="4281" spans="1:16" x14ac:dyDescent="0.25">
      <c r="A4281" s="13">
        <v>3504007</v>
      </c>
      <c r="B4281" s="1">
        <v>350400721</v>
      </c>
      <c r="C4281" s="1">
        <v>25525</v>
      </c>
      <c r="D4281" s="6">
        <v>45259</v>
      </c>
      <c r="E4281" s="1">
        <v>131</v>
      </c>
      <c r="F4281" s="1" t="s">
        <v>68</v>
      </c>
      <c r="G4281" s="1" t="s">
        <v>73</v>
      </c>
      <c r="H4281" s="1" t="s">
        <v>1059</v>
      </c>
      <c r="I4281" s="1" t="s">
        <v>1064</v>
      </c>
      <c r="J4281" s="1" t="s">
        <v>1065</v>
      </c>
      <c r="K4281" s="1">
        <v>31.027024004299999</v>
      </c>
      <c r="L4281" s="1">
        <v>46.241676675500003</v>
      </c>
      <c r="M4281" s="1">
        <v>40</v>
      </c>
      <c r="N4281" s="1" t="s">
        <v>90</v>
      </c>
      <c r="O4281" s="1">
        <v>14</v>
      </c>
      <c r="P4281" t="str">
        <f>_xlfn.CONCAT( YEAR(TblOrigin[[#This Row],[ODK_DateOfSubmission]]), "-",TEXT( MONTH(TblOrigin[[#This Row],[ODK_DateOfSubmission]]),"00"))</f>
        <v>2023-11</v>
      </c>
    </row>
    <row r="4282" spans="1:16" x14ac:dyDescent="0.25">
      <c r="A4282" s="13">
        <v>3504016</v>
      </c>
      <c r="B4282" s="1">
        <v>350401621</v>
      </c>
      <c r="C4282" s="1">
        <v>10281</v>
      </c>
      <c r="D4282" s="6">
        <v>45259</v>
      </c>
      <c r="E4282" s="1">
        <v>131</v>
      </c>
      <c r="F4282" s="1" t="s">
        <v>68</v>
      </c>
      <c r="G4282" s="1" t="s">
        <v>73</v>
      </c>
      <c r="H4282" s="1" t="s">
        <v>1059</v>
      </c>
      <c r="I4282" s="1" t="s">
        <v>1074</v>
      </c>
      <c r="J4282" s="1" t="s">
        <v>1075</v>
      </c>
      <c r="K4282" s="1">
        <v>31.029471706599999</v>
      </c>
      <c r="L4282" s="1">
        <v>46.244121658399997</v>
      </c>
      <c r="M4282" s="1">
        <v>9</v>
      </c>
      <c r="N4282" s="1" t="s">
        <v>90</v>
      </c>
      <c r="O4282" s="1">
        <v>4</v>
      </c>
      <c r="P4282" t="str">
        <f>_xlfn.CONCAT( YEAR(TblOrigin[[#This Row],[ODK_DateOfSubmission]]), "-",TEXT( MONTH(TblOrigin[[#This Row],[ODK_DateOfSubmission]]),"00"))</f>
        <v>2023-11</v>
      </c>
    </row>
    <row r="4283" spans="1:16" x14ac:dyDescent="0.25">
      <c r="A4283" s="13">
        <v>3504021</v>
      </c>
      <c r="B4283" s="1">
        <v>350402121</v>
      </c>
      <c r="C4283" s="1">
        <v>10335</v>
      </c>
      <c r="D4283" s="6">
        <v>45263</v>
      </c>
      <c r="E4283" s="1">
        <v>131</v>
      </c>
      <c r="F4283" s="1" t="s">
        <v>68</v>
      </c>
      <c r="G4283" s="1" t="s">
        <v>73</v>
      </c>
      <c r="H4283" s="1" t="s">
        <v>1059</v>
      </c>
      <c r="I4283" s="1" t="s">
        <v>1078</v>
      </c>
      <c r="J4283" s="1" t="s">
        <v>1079</v>
      </c>
      <c r="K4283" s="1">
        <v>31.0506383486</v>
      </c>
      <c r="L4283" s="1">
        <v>46.269343302599999</v>
      </c>
      <c r="M4283" s="1">
        <v>16</v>
      </c>
      <c r="N4283" s="1" t="s">
        <v>90</v>
      </c>
      <c r="O4283" s="1">
        <v>1</v>
      </c>
      <c r="P4283" t="str">
        <f>_xlfn.CONCAT( YEAR(TblOrigin[[#This Row],[ODK_DateOfSubmission]]), "-",TEXT( MONTH(TblOrigin[[#This Row],[ODK_DateOfSubmission]]),"00"))</f>
        <v>2023-12</v>
      </c>
    </row>
    <row r="4284" spans="1:16" x14ac:dyDescent="0.25">
      <c r="A4284" s="13">
        <v>3502012</v>
      </c>
      <c r="B4284" s="1">
        <v>350201221</v>
      </c>
      <c r="C4284" s="1">
        <v>33800</v>
      </c>
      <c r="D4284" s="6">
        <v>45259</v>
      </c>
      <c r="E4284" s="1">
        <v>131</v>
      </c>
      <c r="F4284" s="1" t="s">
        <v>68</v>
      </c>
      <c r="G4284" s="1" t="s">
        <v>81</v>
      </c>
      <c r="H4284" s="1" t="s">
        <v>1048</v>
      </c>
      <c r="I4284" s="1" t="s">
        <v>1337</v>
      </c>
      <c r="J4284" s="1" t="s">
        <v>1338</v>
      </c>
      <c r="K4284" s="1">
        <v>31.541273</v>
      </c>
      <c r="L4284" s="1">
        <v>46.125217999999997</v>
      </c>
      <c r="M4284" s="1">
        <v>5</v>
      </c>
      <c r="N4284" s="1" t="s">
        <v>90</v>
      </c>
      <c r="O4284" s="1">
        <v>3</v>
      </c>
      <c r="P4284" t="str">
        <f>_xlfn.CONCAT( YEAR(TblOrigin[[#This Row],[ODK_DateOfSubmission]]), "-",TEXT( MONTH(TblOrigin[[#This Row],[ODK_DateOfSubmission]]),"00"))</f>
        <v>2023-11</v>
      </c>
    </row>
    <row r="4285" spans="1:16" x14ac:dyDescent="0.25">
      <c r="A4285" s="13">
        <v>3503006</v>
      </c>
      <c r="B4285" s="1">
        <v>350300621</v>
      </c>
      <c r="C4285" s="1">
        <v>21209</v>
      </c>
      <c r="D4285" s="6">
        <v>45216</v>
      </c>
      <c r="E4285" s="1">
        <v>131</v>
      </c>
      <c r="F4285" s="1" t="s">
        <v>68</v>
      </c>
      <c r="G4285" s="1" t="s">
        <v>86</v>
      </c>
      <c r="H4285" s="1" t="s">
        <v>1404</v>
      </c>
      <c r="I4285" s="1" t="s">
        <v>1406</v>
      </c>
      <c r="J4285" s="1" t="s">
        <v>1407</v>
      </c>
      <c r="K4285" s="1">
        <v>31.415689718399999</v>
      </c>
      <c r="L4285" s="1">
        <v>46.163976839100002</v>
      </c>
      <c r="M4285" s="1">
        <v>2</v>
      </c>
      <c r="N4285" s="1" t="s">
        <v>90</v>
      </c>
      <c r="O4285" s="1">
        <v>1</v>
      </c>
      <c r="P4285" t="str">
        <f>_xlfn.CONCAT( YEAR(TblOrigin[[#This Row],[ODK_DateOfSubmission]]), "-",TEXT( MONTH(TblOrigin[[#This Row],[ODK_DateOfSubmission]]),"00"))</f>
        <v>2023-10</v>
      </c>
    </row>
    <row r="4286" spans="1:16" x14ac:dyDescent="0.25">
      <c r="A4286" s="13">
        <v>3503009</v>
      </c>
      <c r="B4286" s="1">
        <v>350300921</v>
      </c>
      <c r="C4286" s="1">
        <v>9822</v>
      </c>
      <c r="D4286" s="6">
        <v>45216</v>
      </c>
      <c r="E4286" s="1">
        <v>131</v>
      </c>
      <c r="F4286" s="1" t="s">
        <v>68</v>
      </c>
      <c r="G4286" s="1" t="s">
        <v>86</v>
      </c>
      <c r="H4286" s="1" t="s">
        <v>1404</v>
      </c>
      <c r="I4286" s="1" t="s">
        <v>1410</v>
      </c>
      <c r="J4286" s="1" t="s">
        <v>1411</v>
      </c>
      <c r="K4286" s="1">
        <v>31.403907212699998</v>
      </c>
      <c r="L4286" s="1">
        <v>46.175491096099996</v>
      </c>
      <c r="M4286" s="1">
        <v>2</v>
      </c>
      <c r="N4286" s="1" t="s">
        <v>90</v>
      </c>
      <c r="O4286" s="1">
        <v>1</v>
      </c>
      <c r="P4286" t="str">
        <f>_xlfn.CONCAT( YEAR(TblOrigin[[#This Row],[ODK_DateOfSubmission]]), "-",TEXT( MONTH(TblOrigin[[#This Row],[ODK_DateOfSubmission]]),"00"))</f>
        <v>2023-10</v>
      </c>
    </row>
    <row r="4287" spans="1:16" x14ac:dyDescent="0.25">
      <c r="A4287" s="13">
        <v>3503012</v>
      </c>
      <c r="B4287" s="1">
        <v>350301221</v>
      </c>
      <c r="C4287" s="1">
        <v>10286</v>
      </c>
      <c r="D4287" s="6">
        <v>45216</v>
      </c>
      <c r="E4287" s="1">
        <v>131</v>
      </c>
      <c r="F4287" s="1" t="s">
        <v>68</v>
      </c>
      <c r="G4287" s="1" t="s">
        <v>86</v>
      </c>
      <c r="H4287" s="1" t="s">
        <v>1404</v>
      </c>
      <c r="I4287" s="1" t="s">
        <v>1405</v>
      </c>
      <c r="J4287" s="1" t="s">
        <v>1127</v>
      </c>
      <c r="K4287" s="1">
        <v>31.400419743299999</v>
      </c>
      <c r="L4287" s="1">
        <v>46.1806881535</v>
      </c>
      <c r="M4287" s="1">
        <v>3</v>
      </c>
      <c r="N4287" s="1" t="s">
        <v>90</v>
      </c>
      <c r="O4287" s="1">
        <v>2</v>
      </c>
      <c r="P4287" t="str">
        <f>_xlfn.CONCAT( YEAR(TblOrigin[[#This Row],[ODK_DateOfSubmission]]), "-",TEXT( MONTH(TblOrigin[[#This Row],[ODK_DateOfSubmission]]),"00"))</f>
        <v>2023-10</v>
      </c>
    </row>
    <row r="4288" spans="1:16" x14ac:dyDescent="0.25">
      <c r="A4288" s="13">
        <v>3504028</v>
      </c>
      <c r="B4288" s="1">
        <v>350402821</v>
      </c>
      <c r="C4288" s="1">
        <v>25526</v>
      </c>
      <c r="D4288" s="6">
        <v>45256</v>
      </c>
      <c r="E4288" s="1">
        <v>131</v>
      </c>
      <c r="F4288" s="1" t="s">
        <v>68</v>
      </c>
      <c r="G4288" s="1" t="s">
        <v>73</v>
      </c>
      <c r="H4288" s="1" t="s">
        <v>1059</v>
      </c>
      <c r="I4288" s="1" t="s">
        <v>1088</v>
      </c>
      <c r="J4288" s="1" t="s">
        <v>1039</v>
      </c>
      <c r="K4288" s="1">
        <v>31.036175809100001</v>
      </c>
      <c r="L4288" s="1">
        <v>46.220527480000001</v>
      </c>
      <c r="M4288" s="1">
        <v>55</v>
      </c>
      <c r="N4288" s="1" t="s">
        <v>90</v>
      </c>
      <c r="O4288" s="1">
        <v>10</v>
      </c>
      <c r="P4288" t="str">
        <f>_xlfn.CONCAT( YEAR(TblOrigin[[#This Row],[ODK_DateOfSubmission]]), "-",TEXT( MONTH(TblOrigin[[#This Row],[ODK_DateOfSubmission]]),"00"))</f>
        <v>2023-11</v>
      </c>
    </row>
    <row r="4289" spans="1:16" x14ac:dyDescent="0.25">
      <c r="A4289" s="13">
        <v>3504023</v>
      </c>
      <c r="B4289" s="1">
        <v>350402321</v>
      </c>
      <c r="C4289" s="1">
        <v>9448</v>
      </c>
      <c r="D4289" s="6">
        <v>45258</v>
      </c>
      <c r="E4289" s="1">
        <v>131</v>
      </c>
      <c r="F4289" s="1" t="s">
        <v>68</v>
      </c>
      <c r="G4289" s="1" t="s">
        <v>73</v>
      </c>
      <c r="H4289" s="1" t="s">
        <v>1059</v>
      </c>
      <c r="I4289" s="1" t="s">
        <v>1080</v>
      </c>
      <c r="J4289" s="1" t="s">
        <v>1081</v>
      </c>
      <c r="K4289" s="1">
        <v>31.027006973399999</v>
      </c>
      <c r="L4289" s="1">
        <v>46.228093038300003</v>
      </c>
      <c r="M4289" s="1">
        <v>69</v>
      </c>
      <c r="N4289" s="1" t="s">
        <v>90</v>
      </c>
      <c r="O4289" s="1">
        <v>24</v>
      </c>
      <c r="P4289" t="str">
        <f>_xlfn.CONCAT( YEAR(TblOrigin[[#This Row],[ODK_DateOfSubmission]]), "-",TEXT( MONTH(TblOrigin[[#This Row],[ODK_DateOfSubmission]]),"00"))</f>
        <v>2023-11</v>
      </c>
    </row>
    <row r="4290" spans="1:16" x14ac:dyDescent="0.25">
      <c r="A4290" s="13">
        <v>3504026</v>
      </c>
      <c r="B4290" s="1">
        <v>350402621</v>
      </c>
      <c r="C4290" s="1">
        <v>10253</v>
      </c>
      <c r="D4290" s="6">
        <v>45256</v>
      </c>
      <c r="E4290" s="1">
        <v>131</v>
      </c>
      <c r="F4290" s="1" t="s">
        <v>68</v>
      </c>
      <c r="G4290" s="1" t="s">
        <v>73</v>
      </c>
      <c r="H4290" s="1" t="s">
        <v>1059</v>
      </c>
      <c r="I4290" s="1" t="s">
        <v>1086</v>
      </c>
      <c r="J4290" s="1" t="s">
        <v>1087</v>
      </c>
      <c r="K4290" s="1">
        <v>31.038477412900001</v>
      </c>
      <c r="L4290" s="1">
        <v>46.2356561609</v>
      </c>
      <c r="M4290" s="1">
        <v>7</v>
      </c>
      <c r="N4290" s="1" t="s">
        <v>90</v>
      </c>
      <c r="O4290" s="1">
        <v>2</v>
      </c>
      <c r="P4290" t="str">
        <f>_xlfn.CONCAT( YEAR(TblOrigin[[#This Row],[ODK_DateOfSubmission]]), "-",TEXT( MONTH(TblOrigin[[#This Row],[ODK_DateOfSubmission]]),"00"))</f>
        <v>2023-11</v>
      </c>
    </row>
    <row r="4291" spans="1:16" x14ac:dyDescent="0.25">
      <c r="A4291" s="13">
        <v>3504033</v>
      </c>
      <c r="B4291" s="1">
        <v>350403321</v>
      </c>
      <c r="C4291" s="1">
        <v>10259</v>
      </c>
      <c r="D4291" s="6">
        <v>45256</v>
      </c>
      <c r="E4291" s="1">
        <v>131</v>
      </c>
      <c r="F4291" s="1" t="s">
        <v>68</v>
      </c>
      <c r="G4291" s="1" t="s">
        <v>73</v>
      </c>
      <c r="H4291" s="1" t="s">
        <v>1059</v>
      </c>
      <c r="I4291" s="1" t="s">
        <v>1094</v>
      </c>
      <c r="J4291" s="1" t="s">
        <v>1095</v>
      </c>
      <c r="K4291" s="1">
        <v>31.045411312199999</v>
      </c>
      <c r="L4291" s="1">
        <v>46.277832423</v>
      </c>
      <c r="M4291" s="1">
        <v>72</v>
      </c>
      <c r="N4291" s="1" t="s">
        <v>90</v>
      </c>
      <c r="O4291" s="1">
        <v>15</v>
      </c>
      <c r="P4291" t="str">
        <f>_xlfn.CONCAT( YEAR(TblOrigin[[#This Row],[ODK_DateOfSubmission]]), "-",TEXT( MONTH(TblOrigin[[#This Row],[ODK_DateOfSubmission]]),"00"))</f>
        <v>2023-11</v>
      </c>
    </row>
    <row r="4292" spans="1:16" x14ac:dyDescent="0.25">
      <c r="A4292" s="13">
        <v>3504035</v>
      </c>
      <c r="B4292" s="1">
        <v>350403521</v>
      </c>
      <c r="C4292" s="1">
        <v>9398</v>
      </c>
      <c r="D4292" s="6">
        <v>45243</v>
      </c>
      <c r="E4292" s="1">
        <v>131</v>
      </c>
      <c r="F4292" s="1" t="s">
        <v>68</v>
      </c>
      <c r="G4292" s="1" t="s">
        <v>73</v>
      </c>
      <c r="H4292" s="1" t="s">
        <v>1059</v>
      </c>
      <c r="I4292" s="1" t="s">
        <v>1439</v>
      </c>
      <c r="J4292" s="1" t="s">
        <v>216</v>
      </c>
      <c r="K4292" s="1">
        <v>31.069961183</v>
      </c>
      <c r="L4292" s="1">
        <v>46.270024445899999</v>
      </c>
      <c r="M4292" s="1">
        <v>3</v>
      </c>
      <c r="N4292" s="1" t="s">
        <v>90</v>
      </c>
      <c r="O4292" s="1">
        <v>3</v>
      </c>
      <c r="P4292" t="str">
        <f>_xlfn.CONCAT( YEAR(TblOrigin[[#This Row],[ODK_DateOfSubmission]]), "-",TEXT( MONTH(TblOrigin[[#This Row],[ODK_DateOfSubmission]]),"00"))</f>
        <v>2023-11</v>
      </c>
    </row>
    <row r="4293" spans="1:16" x14ac:dyDescent="0.25">
      <c r="A4293" s="13">
        <v>3504036</v>
      </c>
      <c r="B4293" s="1">
        <v>350403621</v>
      </c>
      <c r="C4293" s="1">
        <v>23683</v>
      </c>
      <c r="D4293" s="6">
        <v>45259</v>
      </c>
      <c r="E4293" s="1">
        <v>131</v>
      </c>
      <c r="F4293" s="1" t="s">
        <v>68</v>
      </c>
      <c r="G4293" s="1" t="s">
        <v>73</v>
      </c>
      <c r="H4293" s="1" t="s">
        <v>1059</v>
      </c>
      <c r="I4293" s="1" t="s">
        <v>1096</v>
      </c>
      <c r="J4293" s="1" t="s">
        <v>1097</v>
      </c>
      <c r="K4293" s="1">
        <v>31.03290329</v>
      </c>
      <c r="L4293" s="1">
        <v>46.251552429999997</v>
      </c>
      <c r="M4293" s="1">
        <v>8</v>
      </c>
      <c r="N4293" s="1" t="s">
        <v>90</v>
      </c>
      <c r="O4293" s="1">
        <v>2</v>
      </c>
      <c r="P4293" t="str">
        <f>_xlfn.CONCAT( YEAR(TblOrigin[[#This Row],[ODK_DateOfSubmission]]), "-",TEXT( MONTH(TblOrigin[[#This Row],[ODK_DateOfSubmission]]),"00"))</f>
        <v>2023-11</v>
      </c>
    </row>
    <row r="4294" spans="1:16" x14ac:dyDescent="0.25">
      <c r="A4294" s="13">
        <v>3504038</v>
      </c>
      <c r="B4294" s="1">
        <v>350403821</v>
      </c>
      <c r="C4294" s="1">
        <v>25528</v>
      </c>
      <c r="D4294" s="6">
        <v>45243</v>
      </c>
      <c r="E4294" s="1">
        <v>131</v>
      </c>
      <c r="F4294" s="1" t="s">
        <v>68</v>
      </c>
      <c r="G4294" s="1" t="s">
        <v>73</v>
      </c>
      <c r="H4294" s="1" t="s">
        <v>1059</v>
      </c>
      <c r="I4294" s="1" t="s">
        <v>1490</v>
      </c>
      <c r="J4294" s="1" t="s">
        <v>1491</v>
      </c>
      <c r="K4294" s="1">
        <v>31.053281055100001</v>
      </c>
      <c r="L4294" s="1">
        <v>46.253512804000003</v>
      </c>
      <c r="M4294" s="1">
        <v>2</v>
      </c>
      <c r="N4294" s="1" t="s">
        <v>90</v>
      </c>
      <c r="O4294" s="1">
        <v>1</v>
      </c>
      <c r="P4294" t="str">
        <f>_xlfn.CONCAT( YEAR(TblOrigin[[#This Row],[ODK_DateOfSubmission]]), "-",TEXT( MONTH(TblOrigin[[#This Row],[ODK_DateOfSubmission]]),"00"))</f>
        <v>2023-11</v>
      </c>
    </row>
    <row r="4295" spans="1:16" x14ac:dyDescent="0.25">
      <c r="A4295" s="13">
        <v>3504040</v>
      </c>
      <c r="B4295" s="1">
        <v>350404021</v>
      </c>
      <c r="C4295" s="1">
        <v>25530</v>
      </c>
      <c r="D4295" s="6">
        <v>45244</v>
      </c>
      <c r="E4295" s="1">
        <v>131</v>
      </c>
      <c r="F4295" s="1" t="s">
        <v>68</v>
      </c>
      <c r="G4295" s="1" t="s">
        <v>73</v>
      </c>
      <c r="H4295" s="1" t="s">
        <v>1059</v>
      </c>
      <c r="I4295" s="1" t="s">
        <v>1351</v>
      </c>
      <c r="J4295" s="1" t="s">
        <v>1352</v>
      </c>
      <c r="K4295" s="1">
        <v>31.076769222599999</v>
      </c>
      <c r="L4295" s="1">
        <v>46.264030067599997</v>
      </c>
      <c r="M4295" s="1">
        <v>5</v>
      </c>
      <c r="N4295" s="1" t="s">
        <v>90</v>
      </c>
      <c r="O4295" s="1">
        <v>1</v>
      </c>
      <c r="P4295" t="str">
        <f>_xlfn.CONCAT( YEAR(TblOrigin[[#This Row],[ODK_DateOfSubmission]]), "-",TEXT( MONTH(TblOrigin[[#This Row],[ODK_DateOfSubmission]]),"00"))</f>
        <v>2023-11</v>
      </c>
    </row>
    <row r="4296" spans="1:16" x14ac:dyDescent="0.25">
      <c r="A4296" s="13">
        <v>3504041</v>
      </c>
      <c r="B4296" s="1">
        <v>350404121</v>
      </c>
      <c r="C4296" s="1">
        <v>25533</v>
      </c>
      <c r="D4296" s="6">
        <v>45258</v>
      </c>
      <c r="E4296" s="1">
        <v>131</v>
      </c>
      <c r="F4296" s="1" t="s">
        <v>68</v>
      </c>
      <c r="G4296" s="1" t="s">
        <v>73</v>
      </c>
      <c r="H4296" s="1" t="s">
        <v>1059</v>
      </c>
      <c r="I4296" s="1" t="s">
        <v>1098</v>
      </c>
      <c r="J4296" s="1" t="s">
        <v>1099</v>
      </c>
      <c r="K4296" s="1">
        <v>31.080862144499999</v>
      </c>
      <c r="L4296" s="1">
        <v>46.240087203599998</v>
      </c>
      <c r="M4296" s="1">
        <v>124</v>
      </c>
      <c r="N4296" s="1" t="s">
        <v>90</v>
      </c>
      <c r="O4296" s="1">
        <v>31</v>
      </c>
      <c r="P4296" t="str">
        <f>_xlfn.CONCAT( YEAR(TblOrigin[[#This Row],[ODK_DateOfSubmission]]), "-",TEXT( MONTH(TblOrigin[[#This Row],[ODK_DateOfSubmission]]),"00"))</f>
        <v>2023-11</v>
      </c>
    </row>
    <row r="4297" spans="1:16" x14ac:dyDescent="0.25">
      <c r="A4297" s="13">
        <v>3504044</v>
      </c>
      <c r="B4297" s="1">
        <v>350404421</v>
      </c>
      <c r="C4297" s="1">
        <v>25527</v>
      </c>
      <c r="D4297" s="6">
        <v>45245</v>
      </c>
      <c r="E4297" s="1">
        <v>131</v>
      </c>
      <c r="F4297" s="1" t="s">
        <v>68</v>
      </c>
      <c r="G4297" s="1" t="s">
        <v>73</v>
      </c>
      <c r="H4297" s="1" t="s">
        <v>1059</v>
      </c>
      <c r="I4297" s="1" t="s">
        <v>1494</v>
      </c>
      <c r="J4297" s="1" t="s">
        <v>1495</v>
      </c>
      <c r="K4297" s="1">
        <v>31.058777803800002</v>
      </c>
      <c r="L4297" s="1">
        <v>46.257208607000003</v>
      </c>
      <c r="M4297" s="1">
        <v>4</v>
      </c>
      <c r="N4297" s="1" t="s">
        <v>90</v>
      </c>
      <c r="O4297" s="1">
        <v>1</v>
      </c>
      <c r="P4297" t="str">
        <f>_xlfn.CONCAT( YEAR(TblOrigin[[#This Row],[ODK_DateOfSubmission]]), "-",TEXT( MONTH(TblOrigin[[#This Row],[ODK_DateOfSubmission]]),"00"))</f>
        <v>2023-11</v>
      </c>
    </row>
    <row r="4298" spans="1:16" x14ac:dyDescent="0.25">
      <c r="A4298" s="13">
        <v>3504045</v>
      </c>
      <c r="B4298" s="1">
        <v>350404521</v>
      </c>
      <c r="C4298" s="1">
        <v>22344</v>
      </c>
      <c r="D4298" s="6">
        <v>45245</v>
      </c>
      <c r="E4298" s="1">
        <v>131</v>
      </c>
      <c r="F4298" s="1" t="s">
        <v>68</v>
      </c>
      <c r="G4298" s="1" t="s">
        <v>73</v>
      </c>
      <c r="H4298" s="1" t="s">
        <v>1059</v>
      </c>
      <c r="I4298" s="1" t="s">
        <v>1408</v>
      </c>
      <c r="J4298" s="1" t="s">
        <v>1409</v>
      </c>
      <c r="K4298" s="1">
        <v>31.048519000500001</v>
      </c>
      <c r="L4298" s="1">
        <v>46.257282930099997</v>
      </c>
      <c r="M4298" s="1">
        <v>7</v>
      </c>
      <c r="N4298" s="1" t="s">
        <v>90</v>
      </c>
      <c r="O4298" s="1">
        <v>2</v>
      </c>
      <c r="P4298" t="str">
        <f>_xlfn.CONCAT( YEAR(TblOrigin[[#This Row],[ODK_DateOfSubmission]]), "-",TEXT( MONTH(TblOrigin[[#This Row],[ODK_DateOfSubmission]]),"00"))</f>
        <v>2023-11</v>
      </c>
    </row>
    <row r="4299" spans="1:16" x14ac:dyDescent="0.25">
      <c r="A4299" s="13">
        <v>3504046</v>
      </c>
      <c r="B4299" s="1">
        <v>350404621</v>
      </c>
      <c r="C4299" s="1">
        <v>10269</v>
      </c>
      <c r="D4299" s="6">
        <v>45267</v>
      </c>
      <c r="E4299" s="1">
        <v>131</v>
      </c>
      <c r="F4299" s="1" t="s">
        <v>68</v>
      </c>
      <c r="G4299" s="1" t="s">
        <v>73</v>
      </c>
      <c r="H4299" s="1" t="s">
        <v>1102</v>
      </c>
      <c r="I4299" s="1" t="s">
        <v>1103</v>
      </c>
      <c r="J4299" s="1" t="s">
        <v>1104</v>
      </c>
      <c r="K4299" s="1">
        <v>31.041901284200001</v>
      </c>
      <c r="L4299" s="1">
        <v>46.3069539022</v>
      </c>
      <c r="M4299" s="1">
        <v>41</v>
      </c>
      <c r="N4299" s="1" t="s">
        <v>90</v>
      </c>
      <c r="O4299" s="1">
        <v>5</v>
      </c>
      <c r="P4299" t="str">
        <f>_xlfn.CONCAT( YEAR(TblOrigin[[#This Row],[ODK_DateOfSubmission]]), "-",TEXT( MONTH(TblOrigin[[#This Row],[ODK_DateOfSubmission]]),"00"))</f>
        <v>2023-12</v>
      </c>
    </row>
    <row r="4300" spans="1:16" x14ac:dyDescent="0.25">
      <c r="A4300" s="13">
        <v>3504052</v>
      </c>
      <c r="B4300" s="1">
        <v>350405221</v>
      </c>
      <c r="C4300" s="1">
        <v>9113</v>
      </c>
      <c r="D4300" s="6">
        <v>45255</v>
      </c>
      <c r="E4300" s="1">
        <v>131</v>
      </c>
      <c r="F4300" s="1" t="s">
        <v>68</v>
      </c>
      <c r="G4300" s="1" t="s">
        <v>73</v>
      </c>
      <c r="H4300" s="1" t="s">
        <v>1059</v>
      </c>
      <c r="I4300" s="1" t="s">
        <v>1102</v>
      </c>
      <c r="J4300" s="1" t="s">
        <v>1436</v>
      </c>
      <c r="K4300" s="1">
        <v>31.060153968000002</v>
      </c>
      <c r="L4300" s="1">
        <v>46.243325555299997</v>
      </c>
      <c r="M4300" s="1">
        <v>5</v>
      </c>
      <c r="N4300" s="1" t="s">
        <v>90</v>
      </c>
      <c r="O4300" s="1">
        <v>3</v>
      </c>
      <c r="P4300" t="str">
        <f>_xlfn.CONCAT( YEAR(TblOrigin[[#This Row],[ODK_DateOfSubmission]]), "-",TEXT( MONTH(TblOrigin[[#This Row],[ODK_DateOfSubmission]]),"00"))</f>
        <v>2023-11</v>
      </c>
    </row>
    <row r="4301" spans="1:16" x14ac:dyDescent="0.25">
      <c r="A4301" s="13">
        <v>3504051</v>
      </c>
      <c r="B4301" s="1">
        <v>350405121</v>
      </c>
      <c r="C4301" s="1">
        <v>23685</v>
      </c>
      <c r="D4301" s="6">
        <v>45240</v>
      </c>
      <c r="E4301" s="1">
        <v>131</v>
      </c>
      <c r="F4301" s="1" t="s">
        <v>68</v>
      </c>
      <c r="G4301" s="1" t="s">
        <v>73</v>
      </c>
      <c r="H4301" s="1" t="s">
        <v>1059</v>
      </c>
      <c r="I4301" s="1" t="s">
        <v>1108</v>
      </c>
      <c r="J4301" s="1" t="s">
        <v>1109</v>
      </c>
      <c r="K4301" s="1">
        <v>31.087265559999999</v>
      </c>
      <c r="L4301" s="1">
        <v>46.241235476500002</v>
      </c>
      <c r="M4301" s="1">
        <v>16</v>
      </c>
      <c r="N4301" s="1" t="s">
        <v>90</v>
      </c>
      <c r="O4301" s="1">
        <v>3</v>
      </c>
      <c r="P4301" t="str">
        <f>_xlfn.CONCAT( YEAR(TblOrigin[[#This Row],[ODK_DateOfSubmission]]), "-",TEXT( MONTH(TblOrigin[[#This Row],[ODK_DateOfSubmission]]),"00"))</f>
        <v>2023-11</v>
      </c>
    </row>
    <row r="4302" spans="1:16" x14ac:dyDescent="0.25">
      <c r="A4302" s="13">
        <v>3505003</v>
      </c>
      <c r="B4302" s="1">
        <v>350500321</v>
      </c>
      <c r="C4302" s="1">
        <v>25436</v>
      </c>
      <c r="D4302" s="6">
        <v>45259</v>
      </c>
      <c r="E4302" s="1">
        <v>131</v>
      </c>
      <c r="F4302" s="1" t="s">
        <v>68</v>
      </c>
      <c r="G4302" s="1" t="s">
        <v>77</v>
      </c>
      <c r="H4302" s="1" t="s">
        <v>1115</v>
      </c>
      <c r="I4302" s="1" t="s">
        <v>1116</v>
      </c>
      <c r="J4302" s="1" t="s">
        <v>1117</v>
      </c>
      <c r="K4302" s="1">
        <v>30.906636502200001</v>
      </c>
      <c r="L4302" s="1">
        <v>46.445979934699999</v>
      </c>
      <c r="M4302" s="1">
        <v>19</v>
      </c>
      <c r="N4302" s="1" t="s">
        <v>90</v>
      </c>
      <c r="O4302" s="1">
        <v>10</v>
      </c>
      <c r="P4302" t="str">
        <f>_xlfn.CONCAT( YEAR(TblOrigin[[#This Row],[ODK_DateOfSubmission]]), "-",TEXT( MONTH(TblOrigin[[#This Row],[ODK_DateOfSubmission]]),"00"))</f>
        <v>2023-11</v>
      </c>
    </row>
    <row r="4303" spans="1:16" x14ac:dyDescent="0.25">
      <c r="A4303" s="13">
        <v>3505004</v>
      </c>
      <c r="B4303" s="1">
        <v>350500421</v>
      </c>
      <c r="C4303" s="1">
        <v>25437</v>
      </c>
      <c r="D4303" s="6">
        <v>45260</v>
      </c>
      <c r="E4303" s="1">
        <v>131</v>
      </c>
      <c r="F4303" s="1" t="s">
        <v>68</v>
      </c>
      <c r="G4303" s="1" t="s">
        <v>77</v>
      </c>
      <c r="H4303" s="1" t="s">
        <v>1115</v>
      </c>
      <c r="I4303" s="1" t="s">
        <v>1074</v>
      </c>
      <c r="J4303" s="1" t="s">
        <v>1118</v>
      </c>
      <c r="K4303" s="1">
        <v>30.9061211</v>
      </c>
      <c r="L4303" s="1">
        <v>46.449381199999998</v>
      </c>
      <c r="M4303" s="1">
        <v>12</v>
      </c>
      <c r="N4303" s="1" t="s">
        <v>90</v>
      </c>
      <c r="O4303" s="1">
        <v>3</v>
      </c>
      <c r="P4303" t="str">
        <f>_xlfn.CONCAT( YEAR(TblOrigin[[#This Row],[ODK_DateOfSubmission]]), "-",TEXT( MONTH(TblOrigin[[#This Row],[ODK_DateOfSubmission]]),"00"))</f>
        <v>2023-11</v>
      </c>
    </row>
    <row r="4304" spans="1:16" x14ac:dyDescent="0.25">
      <c r="A4304" s="13">
        <v>3505007</v>
      </c>
      <c r="B4304" s="1">
        <v>350500721</v>
      </c>
      <c r="C4304" s="1">
        <v>9332</v>
      </c>
      <c r="D4304" s="6">
        <v>45244</v>
      </c>
      <c r="E4304" s="1">
        <v>131</v>
      </c>
      <c r="F4304" s="1" t="s">
        <v>68</v>
      </c>
      <c r="G4304" s="1" t="s">
        <v>77</v>
      </c>
      <c r="H4304" s="1" t="s">
        <v>1115</v>
      </c>
      <c r="I4304" s="1" t="s">
        <v>1123</v>
      </c>
      <c r="J4304" s="1" t="s">
        <v>216</v>
      </c>
      <c r="K4304" s="1">
        <v>30.879031632699999</v>
      </c>
      <c r="L4304" s="1">
        <v>46.464224314600003</v>
      </c>
      <c r="M4304" s="1">
        <v>9</v>
      </c>
      <c r="N4304" s="1" t="s">
        <v>90</v>
      </c>
      <c r="O4304" s="1">
        <v>4</v>
      </c>
      <c r="P4304" t="str">
        <f>_xlfn.CONCAT( YEAR(TblOrigin[[#This Row],[ODK_DateOfSubmission]]), "-",TEXT( MONTH(TblOrigin[[#This Row],[ODK_DateOfSubmission]]),"00"))</f>
        <v>2023-11</v>
      </c>
    </row>
    <row r="4305" spans="1:16" x14ac:dyDescent="0.25">
      <c r="A4305" s="13">
        <v>3505010</v>
      </c>
      <c r="B4305" s="1">
        <v>350501021</v>
      </c>
      <c r="C4305" s="1">
        <v>9261</v>
      </c>
      <c r="D4305" s="6">
        <v>45259</v>
      </c>
      <c r="E4305" s="1">
        <v>131</v>
      </c>
      <c r="F4305" s="1" t="s">
        <v>68</v>
      </c>
      <c r="G4305" s="1" t="s">
        <v>77</v>
      </c>
      <c r="H4305" s="1" t="s">
        <v>1115</v>
      </c>
      <c r="I4305" s="1" t="s">
        <v>1124</v>
      </c>
      <c r="J4305" s="1" t="s">
        <v>1125</v>
      </c>
      <c r="K4305" s="1">
        <v>30.885581129199998</v>
      </c>
      <c r="L4305" s="1">
        <v>46.460596602099997</v>
      </c>
      <c r="M4305" s="1">
        <v>5</v>
      </c>
      <c r="N4305" s="1" t="s">
        <v>90</v>
      </c>
      <c r="O4305" s="1">
        <v>5</v>
      </c>
      <c r="P4305" t="str">
        <f>_xlfn.CONCAT( YEAR(TblOrigin[[#This Row],[ODK_DateOfSubmission]]), "-",TEXT( MONTH(TblOrigin[[#This Row],[ODK_DateOfSubmission]]),"00"))</f>
        <v>2023-11</v>
      </c>
    </row>
    <row r="4306" spans="1:16" x14ac:dyDescent="0.25">
      <c r="A4306" s="13">
        <v>3603044</v>
      </c>
      <c r="B4306" s="1">
        <v>360304421</v>
      </c>
      <c r="C4306" s="1">
        <v>25790</v>
      </c>
      <c r="D4306" s="6">
        <v>45284</v>
      </c>
      <c r="E4306" s="1">
        <v>131</v>
      </c>
      <c r="F4306" s="1" t="s">
        <v>96</v>
      </c>
      <c r="G4306" s="1" t="s">
        <v>173</v>
      </c>
      <c r="H4306" s="1" t="s">
        <v>1138</v>
      </c>
      <c r="I4306" s="1" t="s">
        <v>1139</v>
      </c>
      <c r="J4306" s="1" t="s">
        <v>1140</v>
      </c>
      <c r="K4306" s="1">
        <v>31.996962293100001</v>
      </c>
      <c r="L4306" s="1">
        <v>44.874578579599998</v>
      </c>
      <c r="M4306" s="1">
        <v>2</v>
      </c>
      <c r="N4306" s="1" t="s">
        <v>88</v>
      </c>
      <c r="O4306" s="1">
        <v>2</v>
      </c>
      <c r="P4306" t="str">
        <f>_xlfn.CONCAT( YEAR(TblOrigin[[#This Row],[ODK_DateOfSubmission]]), "-",TEXT( MONTH(TblOrigin[[#This Row],[ODK_DateOfSubmission]]),"00"))</f>
        <v>2023-12</v>
      </c>
    </row>
    <row r="4307" spans="1:16" x14ac:dyDescent="0.25">
      <c r="A4307" s="13">
        <v>3603068</v>
      </c>
      <c r="B4307" s="1">
        <v>360306821</v>
      </c>
      <c r="C4307" s="1">
        <v>23749</v>
      </c>
      <c r="D4307" s="6">
        <v>45276</v>
      </c>
      <c r="E4307" s="1">
        <v>131</v>
      </c>
      <c r="F4307" s="1" t="s">
        <v>96</v>
      </c>
      <c r="G4307" s="1" t="s">
        <v>173</v>
      </c>
      <c r="H4307" s="1" t="s">
        <v>1138</v>
      </c>
      <c r="I4307" s="1" t="s">
        <v>1571</v>
      </c>
      <c r="J4307" s="1" t="s">
        <v>1572</v>
      </c>
      <c r="K4307" s="1">
        <v>31.9853588892</v>
      </c>
      <c r="L4307" s="1">
        <v>44.933945314100001</v>
      </c>
      <c r="M4307" s="1">
        <v>2</v>
      </c>
      <c r="N4307" s="1" t="s">
        <v>82</v>
      </c>
      <c r="O4307" s="1">
        <v>2</v>
      </c>
      <c r="P4307" t="str">
        <f>_xlfn.CONCAT( YEAR(TblOrigin[[#This Row],[ODK_DateOfSubmission]]), "-",TEXT( MONTH(TblOrigin[[#This Row],[ODK_DateOfSubmission]]),"00"))</f>
        <v>2023-12</v>
      </c>
    </row>
    <row r="4308" spans="1:16" x14ac:dyDescent="0.25">
      <c r="A4308" s="13">
        <v>3601022</v>
      </c>
      <c r="B4308" s="1">
        <v>360102221</v>
      </c>
      <c r="C4308" s="1">
        <v>3362</v>
      </c>
      <c r="D4308" s="6">
        <v>45236</v>
      </c>
      <c r="E4308" s="1">
        <v>131</v>
      </c>
      <c r="F4308" s="1" t="s">
        <v>96</v>
      </c>
      <c r="G4308" s="1" t="s">
        <v>174</v>
      </c>
      <c r="H4308" s="1" t="s">
        <v>1541</v>
      </c>
      <c r="I4308" s="1" t="s">
        <v>1619</v>
      </c>
      <c r="J4308" s="1" t="s">
        <v>1620</v>
      </c>
      <c r="K4308" s="1">
        <v>32.066068836299998</v>
      </c>
      <c r="L4308" s="1">
        <v>45.2406862068</v>
      </c>
      <c r="M4308" s="1">
        <v>1</v>
      </c>
      <c r="N4308" s="1" t="s">
        <v>82</v>
      </c>
      <c r="O4308" s="1">
        <v>1</v>
      </c>
      <c r="P4308" t="str">
        <f>_xlfn.CONCAT( YEAR(TblOrigin[[#This Row],[ODK_DateOfSubmission]]), "-",TEXT( MONTH(TblOrigin[[#This Row],[ODK_DateOfSubmission]]),"00"))</f>
        <v>2023-11</v>
      </c>
    </row>
    <row r="4309" spans="1:16" x14ac:dyDescent="0.25">
      <c r="A4309" s="13">
        <v>3505011</v>
      </c>
      <c r="B4309" s="1">
        <v>350501121</v>
      </c>
      <c r="C4309" s="1">
        <v>9258</v>
      </c>
      <c r="D4309" s="6">
        <v>45259</v>
      </c>
      <c r="E4309" s="1">
        <v>131</v>
      </c>
      <c r="F4309" s="1" t="s">
        <v>68</v>
      </c>
      <c r="G4309" s="1" t="s">
        <v>77</v>
      </c>
      <c r="H4309" s="1" t="s">
        <v>1115</v>
      </c>
      <c r="I4309" s="1" t="s">
        <v>1126</v>
      </c>
      <c r="J4309" s="1" t="s">
        <v>1127</v>
      </c>
      <c r="K4309" s="1">
        <v>30.901869618300001</v>
      </c>
      <c r="L4309" s="1">
        <v>46.458244977299998</v>
      </c>
      <c r="M4309" s="1">
        <v>10</v>
      </c>
      <c r="N4309" s="1" t="s">
        <v>82</v>
      </c>
      <c r="O4309" s="1">
        <v>2</v>
      </c>
      <c r="P4309" t="str">
        <f>_xlfn.CONCAT( YEAR(TblOrigin[[#This Row],[ODK_DateOfSubmission]]), "-",TEXT( MONTH(TblOrigin[[#This Row],[ODK_DateOfSubmission]]),"00"))</f>
        <v>2023-11</v>
      </c>
    </row>
    <row r="4310" spans="1:16" x14ac:dyDescent="0.25">
      <c r="A4310" s="13">
        <v>3504054</v>
      </c>
      <c r="B4310" s="1">
        <v>350405421</v>
      </c>
      <c r="C4310" s="1">
        <v>9427</v>
      </c>
      <c r="D4310" s="6">
        <v>45259</v>
      </c>
      <c r="E4310" s="1">
        <v>131</v>
      </c>
      <c r="F4310" s="1" t="s">
        <v>68</v>
      </c>
      <c r="G4310" s="1" t="s">
        <v>73</v>
      </c>
      <c r="H4310" s="1" t="s">
        <v>1059</v>
      </c>
      <c r="I4310" s="1" t="s">
        <v>1110</v>
      </c>
      <c r="J4310" s="1" t="s">
        <v>1111</v>
      </c>
      <c r="K4310" s="1">
        <v>31.033617899999999</v>
      </c>
      <c r="L4310" s="1">
        <v>46.217652000000001</v>
      </c>
      <c r="M4310" s="1">
        <v>135</v>
      </c>
      <c r="N4310" s="1" t="s">
        <v>82</v>
      </c>
      <c r="O4310" s="1">
        <v>25</v>
      </c>
      <c r="P4310" t="str">
        <f>_xlfn.CONCAT( YEAR(TblOrigin[[#This Row],[ODK_DateOfSubmission]]), "-",TEXT( MONTH(TblOrigin[[#This Row],[ODK_DateOfSubmission]]),"00"))</f>
        <v>2023-11</v>
      </c>
    </row>
    <row r="4311" spans="1:16" x14ac:dyDescent="0.25">
      <c r="A4311" s="13">
        <v>3504025</v>
      </c>
      <c r="B4311" s="1">
        <v>350402521</v>
      </c>
      <c r="C4311" s="1">
        <v>10262</v>
      </c>
      <c r="D4311" s="6">
        <v>45263</v>
      </c>
      <c r="E4311" s="1">
        <v>131</v>
      </c>
      <c r="F4311" s="1" t="s">
        <v>68</v>
      </c>
      <c r="G4311" s="1" t="s">
        <v>73</v>
      </c>
      <c r="H4311" s="1" t="s">
        <v>1059</v>
      </c>
      <c r="I4311" s="1" t="s">
        <v>1084</v>
      </c>
      <c r="J4311" s="1" t="s">
        <v>1085</v>
      </c>
      <c r="K4311" s="1">
        <v>31.074394900600002</v>
      </c>
      <c r="L4311" s="1">
        <v>46.250142994800001</v>
      </c>
      <c r="M4311" s="1">
        <v>95</v>
      </c>
      <c r="N4311" s="1" t="s">
        <v>82</v>
      </c>
      <c r="O4311" s="1">
        <v>10</v>
      </c>
      <c r="P4311" t="str">
        <f>_xlfn.CONCAT( YEAR(TblOrigin[[#This Row],[ODK_DateOfSubmission]]), "-",TEXT( MONTH(TblOrigin[[#This Row],[ODK_DateOfSubmission]]),"00"))</f>
        <v>2023-12</v>
      </c>
    </row>
    <row r="4312" spans="1:16" x14ac:dyDescent="0.25">
      <c r="A4312" s="13">
        <v>3504033</v>
      </c>
      <c r="B4312" s="1">
        <v>350403321</v>
      </c>
      <c r="C4312" s="1">
        <v>10259</v>
      </c>
      <c r="D4312" s="6">
        <v>45256</v>
      </c>
      <c r="E4312" s="1">
        <v>131</v>
      </c>
      <c r="F4312" s="1" t="s">
        <v>68</v>
      </c>
      <c r="G4312" s="1" t="s">
        <v>73</v>
      </c>
      <c r="H4312" s="1" t="s">
        <v>1059</v>
      </c>
      <c r="I4312" s="1" t="s">
        <v>1094</v>
      </c>
      <c r="J4312" s="1" t="s">
        <v>1095</v>
      </c>
      <c r="K4312" s="1">
        <v>31.045411312199999</v>
      </c>
      <c r="L4312" s="1">
        <v>46.277832423</v>
      </c>
      <c r="M4312" s="1">
        <v>72</v>
      </c>
      <c r="N4312" s="1" t="s">
        <v>82</v>
      </c>
      <c r="O4312" s="1">
        <v>7</v>
      </c>
      <c r="P4312" t="str">
        <f>_xlfn.CONCAT( YEAR(TblOrigin[[#This Row],[ODK_DateOfSubmission]]), "-",TEXT( MONTH(TblOrigin[[#This Row],[ODK_DateOfSubmission]]),"00"))</f>
        <v>2023-11</v>
      </c>
    </row>
    <row r="4313" spans="1:16" x14ac:dyDescent="0.25">
      <c r="A4313" s="13">
        <v>3502016</v>
      </c>
      <c r="B4313" s="1">
        <v>350201621</v>
      </c>
      <c r="C4313" s="1">
        <v>34162</v>
      </c>
      <c r="D4313" s="6">
        <v>45259</v>
      </c>
      <c r="E4313" s="1">
        <v>131</v>
      </c>
      <c r="F4313" s="1" t="s">
        <v>68</v>
      </c>
      <c r="G4313" s="1" t="s">
        <v>81</v>
      </c>
      <c r="H4313" s="1" t="s">
        <v>1047</v>
      </c>
      <c r="I4313" s="1" t="s">
        <v>1440</v>
      </c>
      <c r="J4313" s="1" t="s">
        <v>1441</v>
      </c>
      <c r="K4313" s="1">
        <v>31.735530000000001</v>
      </c>
      <c r="L4313" s="1">
        <v>46.112045999999999</v>
      </c>
      <c r="M4313" s="1">
        <v>17</v>
      </c>
      <c r="N4313" s="1" t="s">
        <v>82</v>
      </c>
      <c r="O4313" s="1">
        <v>7</v>
      </c>
      <c r="P4313" t="str">
        <f>_xlfn.CONCAT( YEAR(TblOrigin[[#This Row],[ODK_DateOfSubmission]]), "-",TEXT( MONTH(TblOrigin[[#This Row],[ODK_DateOfSubmission]]),"00"))</f>
        <v>2023-11</v>
      </c>
    </row>
    <row r="4314" spans="1:16" x14ac:dyDescent="0.25">
      <c r="A4314" s="13">
        <v>3504011</v>
      </c>
      <c r="B4314" s="1">
        <v>350401121</v>
      </c>
      <c r="C4314" s="1">
        <v>10260</v>
      </c>
      <c r="D4314" s="6">
        <v>45259</v>
      </c>
      <c r="E4314" s="1">
        <v>131</v>
      </c>
      <c r="F4314" s="1" t="s">
        <v>68</v>
      </c>
      <c r="G4314" s="1" t="s">
        <v>73</v>
      </c>
      <c r="H4314" s="1" t="s">
        <v>1059</v>
      </c>
      <c r="I4314" s="1" t="s">
        <v>1066</v>
      </c>
      <c r="J4314" s="1" t="s">
        <v>1067</v>
      </c>
      <c r="K4314" s="1">
        <v>31.0087376</v>
      </c>
      <c r="L4314" s="1">
        <v>46.284794599999998</v>
      </c>
      <c r="M4314" s="1">
        <v>680</v>
      </c>
      <c r="N4314" s="1" t="s">
        <v>82</v>
      </c>
      <c r="O4314" s="1">
        <v>250</v>
      </c>
      <c r="P4314" t="str">
        <f>_xlfn.CONCAT( YEAR(TblOrigin[[#This Row],[ODK_DateOfSubmission]]), "-",TEXT( MONTH(TblOrigin[[#This Row],[ODK_DateOfSubmission]]),"00"))</f>
        <v>2023-11</v>
      </c>
    </row>
    <row r="4315" spans="1:16" x14ac:dyDescent="0.25">
      <c r="A4315" s="13">
        <v>3504011</v>
      </c>
      <c r="B4315" s="1">
        <v>350401121</v>
      </c>
      <c r="C4315" s="1">
        <v>10260</v>
      </c>
      <c r="D4315" s="6">
        <v>45259</v>
      </c>
      <c r="E4315" s="1">
        <v>131</v>
      </c>
      <c r="F4315" s="1" t="s">
        <v>68</v>
      </c>
      <c r="G4315" s="1" t="s">
        <v>73</v>
      </c>
      <c r="H4315" s="1" t="s">
        <v>1059</v>
      </c>
      <c r="I4315" s="1" t="s">
        <v>1066</v>
      </c>
      <c r="J4315" s="1" t="s">
        <v>1067</v>
      </c>
      <c r="K4315" s="1">
        <v>31.0087376</v>
      </c>
      <c r="L4315" s="1">
        <v>46.284794599999998</v>
      </c>
      <c r="M4315" s="1">
        <v>680</v>
      </c>
      <c r="N4315" s="1" t="s">
        <v>78</v>
      </c>
      <c r="O4315" s="1">
        <v>200</v>
      </c>
      <c r="P4315" t="str">
        <f>_xlfn.CONCAT( YEAR(TblOrigin[[#This Row],[ODK_DateOfSubmission]]), "-",TEXT( MONTH(TblOrigin[[#This Row],[ODK_DateOfSubmission]]),"00"))</f>
        <v>2023-11</v>
      </c>
    </row>
    <row r="4316" spans="1:16" x14ac:dyDescent="0.25">
      <c r="A4316" s="13">
        <v>3504007</v>
      </c>
      <c r="B4316" s="1">
        <v>350400721</v>
      </c>
      <c r="C4316" s="1">
        <v>25525</v>
      </c>
      <c r="D4316" s="6">
        <v>45259</v>
      </c>
      <c r="E4316" s="1">
        <v>131</v>
      </c>
      <c r="F4316" s="1" t="s">
        <v>68</v>
      </c>
      <c r="G4316" s="1" t="s">
        <v>73</v>
      </c>
      <c r="H4316" s="1" t="s">
        <v>1059</v>
      </c>
      <c r="I4316" s="1" t="s">
        <v>1064</v>
      </c>
      <c r="J4316" s="1" t="s">
        <v>1065</v>
      </c>
      <c r="K4316" s="1">
        <v>31.027024004299999</v>
      </c>
      <c r="L4316" s="1">
        <v>46.241676675500003</v>
      </c>
      <c r="M4316" s="1">
        <v>40</v>
      </c>
      <c r="N4316" s="1" t="s">
        <v>78</v>
      </c>
      <c r="O4316" s="1">
        <v>12</v>
      </c>
      <c r="P4316" t="str">
        <f>_xlfn.CONCAT( YEAR(TblOrigin[[#This Row],[ODK_DateOfSubmission]]), "-",TEXT( MONTH(TblOrigin[[#This Row],[ODK_DateOfSubmission]]),"00"))</f>
        <v>2023-11</v>
      </c>
    </row>
    <row r="4317" spans="1:16" x14ac:dyDescent="0.25">
      <c r="A4317" s="13">
        <v>3504002</v>
      </c>
      <c r="B4317" s="1">
        <v>350400221</v>
      </c>
      <c r="C4317" s="1">
        <v>25529</v>
      </c>
      <c r="D4317" s="6">
        <v>45267</v>
      </c>
      <c r="E4317" s="1">
        <v>131</v>
      </c>
      <c r="F4317" s="1" t="s">
        <v>68</v>
      </c>
      <c r="G4317" s="1" t="s">
        <v>73</v>
      </c>
      <c r="H4317" s="1" t="s">
        <v>1059</v>
      </c>
      <c r="I4317" s="1" t="s">
        <v>1062</v>
      </c>
      <c r="J4317" s="1" t="s">
        <v>1063</v>
      </c>
      <c r="K4317" s="1">
        <v>31.033167288000001</v>
      </c>
      <c r="L4317" s="1">
        <v>46.273891712999998</v>
      </c>
      <c r="M4317" s="1">
        <v>9</v>
      </c>
      <c r="N4317" s="1" t="s">
        <v>78</v>
      </c>
      <c r="O4317" s="1">
        <v>4</v>
      </c>
      <c r="P4317" t="str">
        <f>_xlfn.CONCAT( YEAR(TblOrigin[[#This Row],[ODK_DateOfSubmission]]), "-",TEXT( MONTH(TblOrigin[[#This Row],[ODK_DateOfSubmission]]),"00"))</f>
        <v>2023-12</v>
      </c>
    </row>
    <row r="4318" spans="1:16" x14ac:dyDescent="0.25">
      <c r="A4318" s="13">
        <v>3504021</v>
      </c>
      <c r="B4318" s="1">
        <v>350402121</v>
      </c>
      <c r="C4318" s="1">
        <v>10335</v>
      </c>
      <c r="D4318" s="6">
        <v>45263</v>
      </c>
      <c r="E4318" s="1">
        <v>131</v>
      </c>
      <c r="F4318" s="1" t="s">
        <v>68</v>
      </c>
      <c r="G4318" s="1" t="s">
        <v>73</v>
      </c>
      <c r="H4318" s="1" t="s">
        <v>1059</v>
      </c>
      <c r="I4318" s="1" t="s">
        <v>1078</v>
      </c>
      <c r="J4318" s="1" t="s">
        <v>1079</v>
      </c>
      <c r="K4318" s="1">
        <v>31.0506383486</v>
      </c>
      <c r="L4318" s="1">
        <v>46.269343302599999</v>
      </c>
      <c r="M4318" s="1">
        <v>16</v>
      </c>
      <c r="N4318" s="1" t="s">
        <v>78</v>
      </c>
      <c r="O4318" s="1">
        <v>4</v>
      </c>
      <c r="P4318" t="str">
        <f>_xlfn.CONCAT( YEAR(TblOrigin[[#This Row],[ODK_DateOfSubmission]]), "-",TEXT( MONTH(TblOrigin[[#This Row],[ODK_DateOfSubmission]]),"00"))</f>
        <v>2023-12</v>
      </c>
    </row>
    <row r="4319" spans="1:16" x14ac:dyDescent="0.25">
      <c r="A4319" s="13">
        <v>3504018</v>
      </c>
      <c r="B4319" s="1">
        <v>350401821</v>
      </c>
      <c r="C4319" s="1">
        <v>24741</v>
      </c>
      <c r="D4319" s="6">
        <v>45255</v>
      </c>
      <c r="E4319" s="1">
        <v>131</v>
      </c>
      <c r="F4319" s="1" t="s">
        <v>68</v>
      </c>
      <c r="G4319" s="1" t="s">
        <v>73</v>
      </c>
      <c r="H4319" s="1" t="s">
        <v>1059</v>
      </c>
      <c r="I4319" s="1" t="s">
        <v>1484</v>
      </c>
      <c r="J4319" s="1" t="s">
        <v>1485</v>
      </c>
      <c r="K4319" s="1">
        <v>31.0447764918</v>
      </c>
      <c r="L4319" s="1">
        <v>46.249576203399997</v>
      </c>
      <c r="M4319" s="1">
        <v>1</v>
      </c>
      <c r="N4319" s="1" t="s">
        <v>78</v>
      </c>
      <c r="O4319" s="1">
        <v>1</v>
      </c>
      <c r="P4319" t="str">
        <f>_xlfn.CONCAT( YEAR(TblOrigin[[#This Row],[ODK_DateOfSubmission]]), "-",TEXT( MONTH(TblOrigin[[#This Row],[ODK_DateOfSubmission]]),"00"))</f>
        <v>2023-11</v>
      </c>
    </row>
    <row r="4320" spans="1:16" x14ac:dyDescent="0.25">
      <c r="A4320" s="13">
        <v>3502016</v>
      </c>
      <c r="B4320" s="1">
        <v>350201621</v>
      </c>
      <c r="C4320" s="1">
        <v>34162</v>
      </c>
      <c r="D4320" s="6">
        <v>45259</v>
      </c>
      <c r="E4320" s="1">
        <v>131</v>
      </c>
      <c r="F4320" s="1" t="s">
        <v>68</v>
      </c>
      <c r="G4320" s="1" t="s">
        <v>81</v>
      </c>
      <c r="H4320" s="1" t="s">
        <v>1047</v>
      </c>
      <c r="I4320" s="1" t="s">
        <v>1440</v>
      </c>
      <c r="J4320" s="1" t="s">
        <v>1441</v>
      </c>
      <c r="K4320" s="1">
        <v>31.735530000000001</v>
      </c>
      <c r="L4320" s="1">
        <v>46.112045999999999</v>
      </c>
      <c r="M4320" s="1">
        <v>17</v>
      </c>
      <c r="N4320" s="1" t="s">
        <v>78</v>
      </c>
      <c r="O4320" s="1">
        <v>3</v>
      </c>
      <c r="P4320" t="str">
        <f>_xlfn.CONCAT( YEAR(TblOrigin[[#This Row],[ODK_DateOfSubmission]]), "-",TEXT( MONTH(TblOrigin[[#This Row],[ODK_DateOfSubmission]]),"00"))</f>
        <v>2023-11</v>
      </c>
    </row>
    <row r="4321" spans="1:16" x14ac:dyDescent="0.25">
      <c r="A4321" s="13">
        <v>3502018</v>
      </c>
      <c r="B4321" s="1">
        <v>350201821</v>
      </c>
      <c r="C4321" s="1">
        <v>10289</v>
      </c>
      <c r="D4321" s="6">
        <v>45259</v>
      </c>
      <c r="E4321" s="1">
        <v>131</v>
      </c>
      <c r="F4321" s="1" t="s">
        <v>68</v>
      </c>
      <c r="G4321" s="1" t="s">
        <v>81</v>
      </c>
      <c r="H4321" s="1" t="s">
        <v>1047</v>
      </c>
      <c r="I4321" s="1" t="s">
        <v>1088</v>
      </c>
      <c r="J4321" s="1" t="s">
        <v>1510</v>
      </c>
      <c r="K4321" s="1">
        <v>31.715143000000001</v>
      </c>
      <c r="L4321" s="1">
        <v>46.098461</v>
      </c>
      <c r="M4321" s="1">
        <v>8</v>
      </c>
      <c r="N4321" s="1" t="s">
        <v>78</v>
      </c>
      <c r="O4321" s="1">
        <v>2</v>
      </c>
      <c r="P4321" t="str">
        <f>_xlfn.CONCAT( YEAR(TblOrigin[[#This Row],[ODK_DateOfSubmission]]), "-",TEXT( MONTH(TblOrigin[[#This Row],[ODK_DateOfSubmission]]),"00"))</f>
        <v>2023-11</v>
      </c>
    </row>
    <row r="4322" spans="1:16" x14ac:dyDescent="0.25">
      <c r="A4322" s="13">
        <v>3503001</v>
      </c>
      <c r="B4322" s="1">
        <v>350300121</v>
      </c>
      <c r="C4322" s="1">
        <v>10250</v>
      </c>
      <c r="D4322" s="6">
        <v>45216</v>
      </c>
      <c r="E4322" s="1">
        <v>131</v>
      </c>
      <c r="F4322" s="1" t="s">
        <v>68</v>
      </c>
      <c r="G4322" s="1" t="s">
        <v>86</v>
      </c>
      <c r="H4322" s="1" t="s">
        <v>1404</v>
      </c>
      <c r="I4322" s="1" t="s">
        <v>1476</v>
      </c>
      <c r="J4322" s="1" t="s">
        <v>1477</v>
      </c>
      <c r="K4322" s="1">
        <v>31.4359498874</v>
      </c>
      <c r="L4322" s="1">
        <v>46.172572526899998</v>
      </c>
      <c r="M4322" s="1">
        <v>1</v>
      </c>
      <c r="N4322" s="1" t="s">
        <v>78</v>
      </c>
      <c r="O4322" s="1">
        <v>1</v>
      </c>
      <c r="P4322" t="str">
        <f>_xlfn.CONCAT( YEAR(TblOrigin[[#This Row],[ODK_DateOfSubmission]]), "-",TEXT( MONTH(TblOrigin[[#This Row],[ODK_DateOfSubmission]]),"00"))</f>
        <v>2023-10</v>
      </c>
    </row>
    <row r="4323" spans="1:16" x14ac:dyDescent="0.25">
      <c r="A4323" s="13">
        <v>3503009</v>
      </c>
      <c r="B4323" s="1">
        <v>350300921</v>
      </c>
      <c r="C4323" s="1">
        <v>9822</v>
      </c>
      <c r="D4323" s="6">
        <v>45216</v>
      </c>
      <c r="E4323" s="1">
        <v>131</v>
      </c>
      <c r="F4323" s="1" t="s">
        <v>68</v>
      </c>
      <c r="G4323" s="1" t="s">
        <v>86</v>
      </c>
      <c r="H4323" s="1" t="s">
        <v>1404</v>
      </c>
      <c r="I4323" s="1" t="s">
        <v>1410</v>
      </c>
      <c r="J4323" s="1" t="s">
        <v>1411</v>
      </c>
      <c r="K4323" s="1">
        <v>31.403907212699998</v>
      </c>
      <c r="L4323" s="1">
        <v>46.175491096099996</v>
      </c>
      <c r="M4323" s="1">
        <v>2</v>
      </c>
      <c r="N4323" s="1" t="s">
        <v>78</v>
      </c>
      <c r="O4323" s="1">
        <v>1</v>
      </c>
      <c r="P4323" t="str">
        <f>_xlfn.CONCAT( YEAR(TblOrigin[[#This Row],[ODK_DateOfSubmission]]), "-",TEXT( MONTH(TblOrigin[[#This Row],[ODK_DateOfSubmission]]),"00"))</f>
        <v>2023-10</v>
      </c>
    </row>
    <row r="4324" spans="1:16" x14ac:dyDescent="0.25">
      <c r="A4324" s="13">
        <v>3503015</v>
      </c>
      <c r="B4324" s="1">
        <v>350301521</v>
      </c>
      <c r="C4324" s="1">
        <v>33805</v>
      </c>
      <c r="D4324" s="6">
        <v>45214</v>
      </c>
      <c r="E4324" s="1">
        <v>131</v>
      </c>
      <c r="F4324" s="1" t="s">
        <v>68</v>
      </c>
      <c r="G4324" s="1" t="s">
        <v>86</v>
      </c>
      <c r="H4324" s="1" t="s">
        <v>1474</v>
      </c>
      <c r="I4324" s="1" t="s">
        <v>1475</v>
      </c>
      <c r="J4324" s="1" t="s">
        <v>216</v>
      </c>
      <c r="K4324" s="1">
        <v>31.295843999999999</v>
      </c>
      <c r="L4324" s="1">
        <v>46.233044999999997</v>
      </c>
      <c r="M4324" s="1">
        <v>3</v>
      </c>
      <c r="N4324" s="1" t="s">
        <v>78</v>
      </c>
      <c r="O4324" s="1">
        <v>1</v>
      </c>
      <c r="P4324" t="str">
        <f>_xlfn.CONCAT( YEAR(TblOrigin[[#This Row],[ODK_DateOfSubmission]]), "-",TEXT( MONTH(TblOrigin[[#This Row],[ODK_DateOfSubmission]]),"00"))</f>
        <v>2023-10</v>
      </c>
    </row>
    <row r="4325" spans="1:16" x14ac:dyDescent="0.25">
      <c r="A4325" s="13">
        <v>3504001</v>
      </c>
      <c r="B4325" s="1">
        <v>350400121</v>
      </c>
      <c r="C4325" s="1">
        <v>24494</v>
      </c>
      <c r="D4325" s="6">
        <v>45256</v>
      </c>
      <c r="E4325" s="1">
        <v>131</v>
      </c>
      <c r="F4325" s="1" t="s">
        <v>68</v>
      </c>
      <c r="G4325" s="1" t="s">
        <v>73</v>
      </c>
      <c r="H4325" s="1" t="s">
        <v>1059</v>
      </c>
      <c r="I4325" s="1" t="s">
        <v>1060</v>
      </c>
      <c r="J4325" s="1" t="s">
        <v>1061</v>
      </c>
      <c r="K4325" s="1">
        <v>31.027710880499999</v>
      </c>
      <c r="L4325" s="1">
        <v>46.218214741200001</v>
      </c>
      <c r="M4325" s="1">
        <v>45</v>
      </c>
      <c r="N4325" s="1" t="s">
        <v>78</v>
      </c>
      <c r="O4325" s="1">
        <v>10</v>
      </c>
      <c r="P4325" t="str">
        <f>_xlfn.CONCAT( YEAR(TblOrigin[[#This Row],[ODK_DateOfSubmission]]), "-",TEXT( MONTH(TblOrigin[[#This Row],[ODK_DateOfSubmission]]),"00"))</f>
        <v>2023-11</v>
      </c>
    </row>
    <row r="4326" spans="1:16" x14ac:dyDescent="0.25">
      <c r="A4326" s="13">
        <v>3502003</v>
      </c>
      <c r="B4326" s="1">
        <v>350200321</v>
      </c>
      <c r="C4326" s="1">
        <v>24722</v>
      </c>
      <c r="D4326" s="6">
        <v>45245</v>
      </c>
      <c r="E4326" s="1">
        <v>131</v>
      </c>
      <c r="F4326" s="1" t="s">
        <v>68</v>
      </c>
      <c r="G4326" s="1" t="s">
        <v>81</v>
      </c>
      <c r="H4326" s="1" t="s">
        <v>1047</v>
      </c>
      <c r="I4326" s="1" t="s">
        <v>1051</v>
      </c>
      <c r="J4326" s="1" t="s">
        <v>897</v>
      </c>
      <c r="K4326" s="1">
        <v>31.711529196499999</v>
      </c>
      <c r="L4326" s="1">
        <v>46.124556874</v>
      </c>
      <c r="M4326" s="1">
        <v>9</v>
      </c>
      <c r="N4326" s="1" t="s">
        <v>78</v>
      </c>
      <c r="O4326" s="1">
        <v>4</v>
      </c>
      <c r="P4326" t="str">
        <f>_xlfn.CONCAT( YEAR(TblOrigin[[#This Row],[ODK_DateOfSubmission]]), "-",TEXT( MONTH(TblOrigin[[#This Row],[ODK_DateOfSubmission]]),"00"))</f>
        <v>2023-11</v>
      </c>
    </row>
    <row r="4327" spans="1:16" x14ac:dyDescent="0.25">
      <c r="A4327" s="13">
        <v>3504032</v>
      </c>
      <c r="B4327" s="1">
        <v>350403221</v>
      </c>
      <c r="C4327" s="1">
        <v>24750</v>
      </c>
      <c r="D4327" s="6">
        <v>45259</v>
      </c>
      <c r="E4327" s="1">
        <v>131</v>
      </c>
      <c r="F4327" s="1" t="s">
        <v>68</v>
      </c>
      <c r="G4327" s="1" t="s">
        <v>73</v>
      </c>
      <c r="H4327" s="1" t="s">
        <v>1059</v>
      </c>
      <c r="I4327" s="1" t="s">
        <v>1092</v>
      </c>
      <c r="J4327" s="1" t="s">
        <v>1093</v>
      </c>
      <c r="K4327" s="1">
        <v>31.034273341199999</v>
      </c>
      <c r="L4327" s="1">
        <v>46.238222611899999</v>
      </c>
      <c r="M4327" s="1">
        <v>9</v>
      </c>
      <c r="N4327" s="1" t="s">
        <v>78</v>
      </c>
      <c r="O4327" s="1">
        <v>4</v>
      </c>
      <c r="P4327" t="str">
        <f>_xlfn.CONCAT( YEAR(TblOrigin[[#This Row],[ODK_DateOfSubmission]]), "-",TEXT( MONTH(TblOrigin[[#This Row],[ODK_DateOfSubmission]]),"00"))</f>
        <v>2023-11</v>
      </c>
    </row>
    <row r="4328" spans="1:16" x14ac:dyDescent="0.25">
      <c r="A4328" s="13">
        <v>3504033</v>
      </c>
      <c r="B4328" s="1">
        <v>350403321</v>
      </c>
      <c r="C4328" s="1">
        <v>10259</v>
      </c>
      <c r="D4328" s="6">
        <v>45256</v>
      </c>
      <c r="E4328" s="1">
        <v>131</v>
      </c>
      <c r="F4328" s="1" t="s">
        <v>68</v>
      </c>
      <c r="G4328" s="1" t="s">
        <v>73</v>
      </c>
      <c r="H4328" s="1" t="s">
        <v>1059</v>
      </c>
      <c r="I4328" s="1" t="s">
        <v>1094</v>
      </c>
      <c r="J4328" s="1" t="s">
        <v>1095</v>
      </c>
      <c r="K4328" s="1">
        <v>31.045411312199999</v>
      </c>
      <c r="L4328" s="1">
        <v>46.277832423</v>
      </c>
      <c r="M4328" s="1">
        <v>72</v>
      </c>
      <c r="N4328" s="1" t="s">
        <v>78</v>
      </c>
      <c r="O4328" s="1">
        <v>15</v>
      </c>
      <c r="P4328" t="str">
        <f>_xlfn.CONCAT( YEAR(TblOrigin[[#This Row],[ODK_DateOfSubmission]]), "-",TEXT( MONTH(TblOrigin[[#This Row],[ODK_DateOfSubmission]]),"00"))</f>
        <v>2023-11</v>
      </c>
    </row>
    <row r="4329" spans="1:16" x14ac:dyDescent="0.25">
      <c r="A4329" s="13">
        <v>3504027</v>
      </c>
      <c r="B4329" s="1">
        <v>350402721</v>
      </c>
      <c r="C4329" s="1">
        <v>24885</v>
      </c>
      <c r="D4329" s="6">
        <v>45240</v>
      </c>
      <c r="E4329" s="1">
        <v>131</v>
      </c>
      <c r="F4329" s="1" t="s">
        <v>68</v>
      </c>
      <c r="G4329" s="1" t="s">
        <v>73</v>
      </c>
      <c r="H4329" s="1" t="s">
        <v>1059</v>
      </c>
      <c r="I4329" s="1" t="s">
        <v>1488</v>
      </c>
      <c r="J4329" s="1" t="s">
        <v>1125</v>
      </c>
      <c r="K4329" s="1">
        <v>31.061467899099998</v>
      </c>
      <c r="L4329" s="1">
        <v>46.278157583599999</v>
      </c>
      <c r="M4329" s="1">
        <v>3</v>
      </c>
      <c r="N4329" s="1" t="s">
        <v>78</v>
      </c>
      <c r="O4329" s="1">
        <v>3</v>
      </c>
      <c r="P4329" t="str">
        <f>_xlfn.CONCAT( YEAR(TblOrigin[[#This Row],[ODK_DateOfSubmission]]), "-",TEXT( MONTH(TblOrigin[[#This Row],[ODK_DateOfSubmission]]),"00"))</f>
        <v>2023-11</v>
      </c>
    </row>
    <row r="4330" spans="1:16" x14ac:dyDescent="0.25">
      <c r="A4330" s="13">
        <v>3504028</v>
      </c>
      <c r="B4330" s="1">
        <v>350402821</v>
      </c>
      <c r="C4330" s="1">
        <v>25526</v>
      </c>
      <c r="D4330" s="6">
        <v>45256</v>
      </c>
      <c r="E4330" s="1">
        <v>131</v>
      </c>
      <c r="F4330" s="1" t="s">
        <v>68</v>
      </c>
      <c r="G4330" s="1" t="s">
        <v>73</v>
      </c>
      <c r="H4330" s="1" t="s">
        <v>1059</v>
      </c>
      <c r="I4330" s="1" t="s">
        <v>1088</v>
      </c>
      <c r="J4330" s="1" t="s">
        <v>1039</v>
      </c>
      <c r="K4330" s="1">
        <v>31.036175809100001</v>
      </c>
      <c r="L4330" s="1">
        <v>46.220527480000001</v>
      </c>
      <c r="M4330" s="1">
        <v>55</v>
      </c>
      <c r="N4330" s="1" t="s">
        <v>78</v>
      </c>
      <c r="O4330" s="1">
        <v>13</v>
      </c>
      <c r="P4330" t="str">
        <f>_xlfn.CONCAT( YEAR(TblOrigin[[#This Row],[ODK_DateOfSubmission]]), "-",TEXT( MONTH(TblOrigin[[#This Row],[ODK_DateOfSubmission]]),"00"))</f>
        <v>2023-11</v>
      </c>
    </row>
    <row r="4331" spans="1:16" x14ac:dyDescent="0.25">
      <c r="A4331" s="13">
        <v>3504023</v>
      </c>
      <c r="B4331" s="1">
        <v>350402321</v>
      </c>
      <c r="C4331" s="1">
        <v>9448</v>
      </c>
      <c r="D4331" s="6">
        <v>45258</v>
      </c>
      <c r="E4331" s="1">
        <v>131</v>
      </c>
      <c r="F4331" s="1" t="s">
        <v>68</v>
      </c>
      <c r="G4331" s="1" t="s">
        <v>73</v>
      </c>
      <c r="H4331" s="1" t="s">
        <v>1059</v>
      </c>
      <c r="I4331" s="1" t="s">
        <v>1080</v>
      </c>
      <c r="J4331" s="1" t="s">
        <v>1081</v>
      </c>
      <c r="K4331" s="1">
        <v>31.027006973399999</v>
      </c>
      <c r="L4331" s="1">
        <v>46.228093038300003</v>
      </c>
      <c r="M4331" s="1">
        <v>69</v>
      </c>
      <c r="N4331" s="1" t="s">
        <v>78</v>
      </c>
      <c r="O4331" s="1">
        <v>20</v>
      </c>
      <c r="P4331" t="str">
        <f>_xlfn.CONCAT( YEAR(TblOrigin[[#This Row],[ODK_DateOfSubmission]]), "-",TEXT( MONTH(TblOrigin[[#This Row],[ODK_DateOfSubmission]]),"00"))</f>
        <v>2023-11</v>
      </c>
    </row>
    <row r="4332" spans="1:16" x14ac:dyDescent="0.25">
      <c r="A4332" s="13">
        <v>3504024</v>
      </c>
      <c r="B4332" s="1">
        <v>350402421</v>
      </c>
      <c r="C4332" s="1">
        <v>9396</v>
      </c>
      <c r="D4332" s="6">
        <v>45259</v>
      </c>
      <c r="E4332" s="1">
        <v>131</v>
      </c>
      <c r="F4332" s="1" t="s">
        <v>68</v>
      </c>
      <c r="G4332" s="1" t="s">
        <v>73</v>
      </c>
      <c r="H4332" s="1" t="s">
        <v>1059</v>
      </c>
      <c r="I4332" s="1" t="s">
        <v>1082</v>
      </c>
      <c r="J4332" s="1" t="s">
        <v>1083</v>
      </c>
      <c r="K4332" s="1">
        <v>31.0154237044</v>
      </c>
      <c r="L4332" s="1">
        <v>46.263441754500001</v>
      </c>
      <c r="M4332" s="1">
        <v>18</v>
      </c>
      <c r="N4332" s="1" t="s">
        <v>78</v>
      </c>
      <c r="O4332" s="1">
        <v>6</v>
      </c>
      <c r="P4332" t="str">
        <f>_xlfn.CONCAT( YEAR(TblOrigin[[#This Row],[ODK_DateOfSubmission]]), "-",TEXT( MONTH(TblOrigin[[#This Row],[ODK_DateOfSubmission]]),"00"))</f>
        <v>2023-11</v>
      </c>
    </row>
    <row r="4333" spans="1:16" x14ac:dyDescent="0.25">
      <c r="A4333" s="13">
        <v>3504025</v>
      </c>
      <c r="B4333" s="1">
        <v>350402521</v>
      </c>
      <c r="C4333" s="1">
        <v>10262</v>
      </c>
      <c r="D4333" s="6">
        <v>45263</v>
      </c>
      <c r="E4333" s="1">
        <v>131</v>
      </c>
      <c r="F4333" s="1" t="s">
        <v>68</v>
      </c>
      <c r="G4333" s="1" t="s">
        <v>73</v>
      </c>
      <c r="H4333" s="1" t="s">
        <v>1059</v>
      </c>
      <c r="I4333" s="1" t="s">
        <v>1084</v>
      </c>
      <c r="J4333" s="1" t="s">
        <v>1085</v>
      </c>
      <c r="K4333" s="1">
        <v>31.074394900600002</v>
      </c>
      <c r="L4333" s="1">
        <v>46.250142994800001</v>
      </c>
      <c r="M4333" s="1">
        <v>95</v>
      </c>
      <c r="N4333" s="1" t="s">
        <v>78</v>
      </c>
      <c r="O4333" s="1">
        <v>35</v>
      </c>
      <c r="P4333" t="str">
        <f>_xlfn.CONCAT( YEAR(TblOrigin[[#This Row],[ODK_DateOfSubmission]]), "-",TEXT( MONTH(TblOrigin[[#This Row],[ODK_DateOfSubmission]]),"00"))</f>
        <v>2023-12</v>
      </c>
    </row>
    <row r="4334" spans="1:16" x14ac:dyDescent="0.25">
      <c r="A4334" s="13">
        <v>3504046</v>
      </c>
      <c r="B4334" s="1">
        <v>350404621</v>
      </c>
      <c r="C4334" s="1">
        <v>10269</v>
      </c>
      <c r="D4334" s="6">
        <v>45267</v>
      </c>
      <c r="E4334" s="1">
        <v>131</v>
      </c>
      <c r="F4334" s="1" t="s">
        <v>68</v>
      </c>
      <c r="G4334" s="1" t="s">
        <v>73</v>
      </c>
      <c r="H4334" s="1" t="s">
        <v>1102</v>
      </c>
      <c r="I4334" s="1" t="s">
        <v>1103</v>
      </c>
      <c r="J4334" s="1" t="s">
        <v>1104</v>
      </c>
      <c r="K4334" s="1">
        <v>31.041901284200001</v>
      </c>
      <c r="L4334" s="1">
        <v>46.3069539022</v>
      </c>
      <c r="M4334" s="1">
        <v>41</v>
      </c>
      <c r="N4334" s="1" t="s">
        <v>78</v>
      </c>
      <c r="O4334" s="1">
        <v>4</v>
      </c>
      <c r="P4334" t="str">
        <f>_xlfn.CONCAT( YEAR(TblOrigin[[#This Row],[ODK_DateOfSubmission]]), "-",TEXT( MONTH(TblOrigin[[#This Row],[ODK_DateOfSubmission]]),"00"))</f>
        <v>2023-12</v>
      </c>
    </row>
    <row r="4335" spans="1:16" x14ac:dyDescent="0.25">
      <c r="A4335" s="13">
        <v>3504041</v>
      </c>
      <c r="B4335" s="1">
        <v>350404121</v>
      </c>
      <c r="C4335" s="1">
        <v>25533</v>
      </c>
      <c r="D4335" s="6">
        <v>45258</v>
      </c>
      <c r="E4335" s="1">
        <v>131</v>
      </c>
      <c r="F4335" s="1" t="s">
        <v>68</v>
      </c>
      <c r="G4335" s="1" t="s">
        <v>73</v>
      </c>
      <c r="H4335" s="1" t="s">
        <v>1059</v>
      </c>
      <c r="I4335" s="1" t="s">
        <v>1098</v>
      </c>
      <c r="J4335" s="1" t="s">
        <v>1099</v>
      </c>
      <c r="K4335" s="1">
        <v>31.080862144499999</v>
      </c>
      <c r="L4335" s="1">
        <v>46.240087203599998</v>
      </c>
      <c r="M4335" s="1">
        <v>124</v>
      </c>
      <c r="N4335" s="1" t="s">
        <v>78</v>
      </c>
      <c r="O4335" s="1">
        <v>27</v>
      </c>
      <c r="P4335" t="str">
        <f>_xlfn.CONCAT( YEAR(TblOrigin[[#This Row],[ODK_DateOfSubmission]]), "-",TEXT( MONTH(TblOrigin[[#This Row],[ODK_DateOfSubmission]]),"00"))</f>
        <v>2023-11</v>
      </c>
    </row>
    <row r="4336" spans="1:16" x14ac:dyDescent="0.25">
      <c r="A4336" s="13">
        <v>3504038</v>
      </c>
      <c r="B4336" s="1">
        <v>350403821</v>
      </c>
      <c r="C4336" s="1">
        <v>25528</v>
      </c>
      <c r="D4336" s="6">
        <v>45243</v>
      </c>
      <c r="E4336" s="1">
        <v>131</v>
      </c>
      <c r="F4336" s="1" t="s">
        <v>68</v>
      </c>
      <c r="G4336" s="1" t="s">
        <v>73</v>
      </c>
      <c r="H4336" s="1" t="s">
        <v>1059</v>
      </c>
      <c r="I4336" s="1" t="s">
        <v>1490</v>
      </c>
      <c r="J4336" s="1" t="s">
        <v>1491</v>
      </c>
      <c r="K4336" s="1">
        <v>31.053281055100001</v>
      </c>
      <c r="L4336" s="1">
        <v>46.253512804000003</v>
      </c>
      <c r="M4336" s="1">
        <v>2</v>
      </c>
      <c r="N4336" s="1" t="s">
        <v>78</v>
      </c>
      <c r="O4336" s="1">
        <v>1</v>
      </c>
      <c r="P4336" t="str">
        <f>_xlfn.CONCAT( YEAR(TblOrigin[[#This Row],[ODK_DateOfSubmission]]), "-",TEXT( MONTH(TblOrigin[[#This Row],[ODK_DateOfSubmission]]),"00"))</f>
        <v>2023-11</v>
      </c>
    </row>
    <row r="4337" spans="1:16" x14ac:dyDescent="0.25">
      <c r="A4337" s="13">
        <v>3504039</v>
      </c>
      <c r="B4337" s="1">
        <v>350403921</v>
      </c>
      <c r="C4337" s="1">
        <v>25531</v>
      </c>
      <c r="D4337" s="6">
        <v>45216</v>
      </c>
      <c r="E4337" s="1">
        <v>131</v>
      </c>
      <c r="F4337" s="1" t="s">
        <v>68</v>
      </c>
      <c r="G4337" s="1" t="s">
        <v>73</v>
      </c>
      <c r="H4337" s="1" t="s">
        <v>1059</v>
      </c>
      <c r="I4337" s="1" t="s">
        <v>1492</v>
      </c>
      <c r="J4337" s="1" t="s">
        <v>1493</v>
      </c>
      <c r="K4337" s="1">
        <v>31.046486166099999</v>
      </c>
      <c r="L4337" s="1">
        <v>46.2332439666</v>
      </c>
      <c r="M4337" s="1">
        <v>7</v>
      </c>
      <c r="N4337" s="1" t="s">
        <v>78</v>
      </c>
      <c r="O4337" s="1">
        <v>7</v>
      </c>
      <c r="P4337" t="str">
        <f>_xlfn.CONCAT( YEAR(TblOrigin[[#This Row],[ODK_DateOfSubmission]]), "-",TEXT( MONTH(TblOrigin[[#This Row],[ODK_DateOfSubmission]]),"00"))</f>
        <v>2023-10</v>
      </c>
    </row>
    <row r="4338" spans="1:16" x14ac:dyDescent="0.25">
      <c r="A4338" s="13">
        <v>3504036</v>
      </c>
      <c r="B4338" s="1">
        <v>350403621</v>
      </c>
      <c r="C4338" s="1">
        <v>23683</v>
      </c>
      <c r="D4338" s="6">
        <v>45259</v>
      </c>
      <c r="E4338" s="1">
        <v>131</v>
      </c>
      <c r="F4338" s="1" t="s">
        <v>68</v>
      </c>
      <c r="G4338" s="1" t="s">
        <v>73</v>
      </c>
      <c r="H4338" s="1" t="s">
        <v>1059</v>
      </c>
      <c r="I4338" s="1" t="s">
        <v>1096</v>
      </c>
      <c r="J4338" s="1" t="s">
        <v>1097</v>
      </c>
      <c r="K4338" s="1">
        <v>31.03290329</v>
      </c>
      <c r="L4338" s="1">
        <v>46.251552429999997</v>
      </c>
      <c r="M4338" s="1">
        <v>8</v>
      </c>
      <c r="N4338" s="1" t="s">
        <v>78</v>
      </c>
      <c r="O4338" s="1">
        <v>4</v>
      </c>
      <c r="P4338" t="str">
        <f>_xlfn.CONCAT( YEAR(TblOrigin[[#This Row],[ODK_DateOfSubmission]]), "-",TEXT( MONTH(TblOrigin[[#This Row],[ODK_DateOfSubmission]]),"00"))</f>
        <v>2023-11</v>
      </c>
    </row>
    <row r="4339" spans="1:16" x14ac:dyDescent="0.25">
      <c r="A4339" s="13">
        <v>3504034</v>
      </c>
      <c r="B4339" s="1">
        <v>350403421</v>
      </c>
      <c r="C4339" s="1">
        <v>24742</v>
      </c>
      <c r="D4339" s="6">
        <v>45240</v>
      </c>
      <c r="E4339" s="1">
        <v>131</v>
      </c>
      <c r="F4339" s="1" t="s">
        <v>68</v>
      </c>
      <c r="G4339" s="1" t="s">
        <v>73</v>
      </c>
      <c r="H4339" s="1" t="s">
        <v>1059</v>
      </c>
      <c r="I4339" s="1" t="s">
        <v>1437</v>
      </c>
      <c r="J4339" s="1" t="s">
        <v>1438</v>
      </c>
      <c r="K4339" s="1">
        <v>31.060090237699999</v>
      </c>
      <c r="L4339" s="1">
        <v>46.277220867600001</v>
      </c>
      <c r="M4339" s="1">
        <v>1</v>
      </c>
      <c r="N4339" s="1" t="s">
        <v>78</v>
      </c>
      <c r="O4339" s="1">
        <v>1</v>
      </c>
      <c r="P4339" t="str">
        <f>_xlfn.CONCAT( YEAR(TblOrigin[[#This Row],[ODK_DateOfSubmission]]), "-",TEXT( MONTH(TblOrigin[[#This Row],[ODK_DateOfSubmission]]),"00"))</f>
        <v>2023-11</v>
      </c>
    </row>
    <row r="4340" spans="1:16" x14ac:dyDescent="0.25">
      <c r="A4340" s="13">
        <v>3504045</v>
      </c>
      <c r="B4340" s="1">
        <v>350404521</v>
      </c>
      <c r="C4340" s="1">
        <v>22344</v>
      </c>
      <c r="D4340" s="6">
        <v>45245</v>
      </c>
      <c r="E4340" s="1">
        <v>131</v>
      </c>
      <c r="F4340" s="1" t="s">
        <v>68</v>
      </c>
      <c r="G4340" s="1" t="s">
        <v>73</v>
      </c>
      <c r="H4340" s="1" t="s">
        <v>1059</v>
      </c>
      <c r="I4340" s="1" t="s">
        <v>1408</v>
      </c>
      <c r="J4340" s="1" t="s">
        <v>1409</v>
      </c>
      <c r="K4340" s="1">
        <v>31.048519000500001</v>
      </c>
      <c r="L4340" s="1">
        <v>46.257282930099997</v>
      </c>
      <c r="M4340" s="1">
        <v>7</v>
      </c>
      <c r="N4340" s="1" t="s">
        <v>78</v>
      </c>
      <c r="O4340" s="1">
        <v>3</v>
      </c>
      <c r="P4340" t="str">
        <f>_xlfn.CONCAT( YEAR(TblOrigin[[#This Row],[ODK_DateOfSubmission]]), "-",TEXT( MONTH(TblOrigin[[#This Row],[ODK_DateOfSubmission]]),"00"))</f>
        <v>2023-11</v>
      </c>
    </row>
    <row r="4341" spans="1:16" x14ac:dyDescent="0.25">
      <c r="A4341" s="13">
        <v>3505001</v>
      </c>
      <c r="B4341" s="1">
        <v>350500121</v>
      </c>
      <c r="C4341" s="1">
        <v>9206</v>
      </c>
      <c r="D4341" s="6">
        <v>45242</v>
      </c>
      <c r="E4341" s="1">
        <v>131</v>
      </c>
      <c r="F4341" s="1" t="s">
        <v>68</v>
      </c>
      <c r="G4341" s="1" t="s">
        <v>77</v>
      </c>
      <c r="H4341" s="1" t="s">
        <v>1115</v>
      </c>
      <c r="I4341" s="1" t="s">
        <v>1430</v>
      </c>
      <c r="J4341" s="1" t="s">
        <v>1431</v>
      </c>
      <c r="K4341" s="1">
        <v>30.883621789100001</v>
      </c>
      <c r="L4341" s="1">
        <v>46.468149586599999</v>
      </c>
      <c r="M4341" s="1">
        <v>3</v>
      </c>
      <c r="N4341" s="1" t="s">
        <v>78</v>
      </c>
      <c r="O4341" s="1">
        <v>3</v>
      </c>
      <c r="P4341" t="str">
        <f>_xlfn.CONCAT( YEAR(TblOrigin[[#This Row],[ODK_DateOfSubmission]]), "-",TEXT( MONTH(TblOrigin[[#This Row],[ODK_DateOfSubmission]]),"00"))</f>
        <v>2023-11</v>
      </c>
    </row>
    <row r="4342" spans="1:16" x14ac:dyDescent="0.25">
      <c r="A4342" s="13">
        <v>3505015</v>
      </c>
      <c r="B4342" s="1">
        <v>350501521</v>
      </c>
      <c r="C4342" s="1">
        <v>33811</v>
      </c>
      <c r="D4342" s="6">
        <v>45245</v>
      </c>
      <c r="E4342" s="1">
        <v>131</v>
      </c>
      <c r="F4342" s="1" t="s">
        <v>68</v>
      </c>
      <c r="G4342" s="1" t="s">
        <v>77</v>
      </c>
      <c r="H4342" s="1" t="s">
        <v>1128</v>
      </c>
      <c r="I4342" s="1" t="s">
        <v>1342</v>
      </c>
      <c r="J4342" s="1" t="s">
        <v>232</v>
      </c>
      <c r="K4342" s="1">
        <v>30.882387999999999</v>
      </c>
      <c r="L4342" s="1">
        <v>46.568722000000001</v>
      </c>
      <c r="M4342" s="1">
        <v>25</v>
      </c>
      <c r="N4342" s="1" t="s">
        <v>78</v>
      </c>
      <c r="O4342" s="1">
        <v>10</v>
      </c>
      <c r="P4342" t="str">
        <f>_xlfn.CONCAT( YEAR(TblOrigin[[#This Row],[ODK_DateOfSubmission]]), "-",TEXT( MONTH(TblOrigin[[#This Row],[ODK_DateOfSubmission]]),"00"))</f>
        <v>2023-11</v>
      </c>
    </row>
    <row r="4343" spans="1:16" x14ac:dyDescent="0.25">
      <c r="A4343" s="13">
        <v>3505004</v>
      </c>
      <c r="B4343" s="1">
        <v>350500421</v>
      </c>
      <c r="C4343" s="1">
        <v>25437</v>
      </c>
      <c r="D4343" s="6">
        <v>45260</v>
      </c>
      <c r="E4343" s="1">
        <v>131</v>
      </c>
      <c r="F4343" s="1" t="s">
        <v>68</v>
      </c>
      <c r="G4343" s="1" t="s">
        <v>77</v>
      </c>
      <c r="H4343" s="1" t="s">
        <v>1115</v>
      </c>
      <c r="I4343" s="1" t="s">
        <v>1074</v>
      </c>
      <c r="J4343" s="1" t="s">
        <v>1118</v>
      </c>
      <c r="K4343" s="1">
        <v>30.9061211</v>
      </c>
      <c r="L4343" s="1">
        <v>46.449381199999998</v>
      </c>
      <c r="M4343" s="1">
        <v>12</v>
      </c>
      <c r="N4343" s="1" t="s">
        <v>78</v>
      </c>
      <c r="O4343" s="1">
        <v>4</v>
      </c>
      <c r="P4343" t="str">
        <f>_xlfn.CONCAT( YEAR(TblOrigin[[#This Row],[ODK_DateOfSubmission]]), "-",TEXT( MONTH(TblOrigin[[#This Row],[ODK_DateOfSubmission]]),"00"))</f>
        <v>2023-11</v>
      </c>
    </row>
    <row r="4344" spans="1:16" x14ac:dyDescent="0.25">
      <c r="A4344" s="13">
        <v>3504054</v>
      </c>
      <c r="B4344" s="1">
        <v>350405421</v>
      </c>
      <c r="C4344" s="1">
        <v>9427</v>
      </c>
      <c r="D4344" s="6">
        <v>45259</v>
      </c>
      <c r="E4344" s="1">
        <v>131</v>
      </c>
      <c r="F4344" s="1" t="s">
        <v>68</v>
      </c>
      <c r="G4344" s="1" t="s">
        <v>73</v>
      </c>
      <c r="H4344" s="1" t="s">
        <v>1059</v>
      </c>
      <c r="I4344" s="1" t="s">
        <v>1110</v>
      </c>
      <c r="J4344" s="1" t="s">
        <v>1111</v>
      </c>
      <c r="K4344" s="1">
        <v>31.033617899999999</v>
      </c>
      <c r="L4344" s="1">
        <v>46.217652000000001</v>
      </c>
      <c r="M4344" s="1">
        <v>135</v>
      </c>
      <c r="N4344" s="1" t="s">
        <v>78</v>
      </c>
      <c r="O4344" s="1">
        <v>50</v>
      </c>
      <c r="P4344" t="str">
        <f>_xlfn.CONCAT( YEAR(TblOrigin[[#This Row],[ODK_DateOfSubmission]]), "-",TEXT( MONTH(TblOrigin[[#This Row],[ODK_DateOfSubmission]]),"00"))</f>
        <v>2023-11</v>
      </c>
    </row>
    <row r="4345" spans="1:16" x14ac:dyDescent="0.25">
      <c r="A4345" s="13">
        <v>3505003</v>
      </c>
      <c r="B4345" s="1">
        <v>350500321</v>
      </c>
      <c r="C4345" s="1">
        <v>25436</v>
      </c>
      <c r="D4345" s="6">
        <v>45259</v>
      </c>
      <c r="E4345" s="1">
        <v>131</v>
      </c>
      <c r="F4345" s="1" t="s">
        <v>68</v>
      </c>
      <c r="G4345" s="1" t="s">
        <v>77</v>
      </c>
      <c r="H4345" s="1" t="s">
        <v>1115</v>
      </c>
      <c r="I4345" s="1" t="s">
        <v>1116</v>
      </c>
      <c r="J4345" s="1" t="s">
        <v>1117</v>
      </c>
      <c r="K4345" s="1">
        <v>30.906636502200001</v>
      </c>
      <c r="L4345" s="1">
        <v>46.445979934699999</v>
      </c>
      <c r="M4345" s="1">
        <v>19</v>
      </c>
      <c r="N4345" s="1" t="s">
        <v>78</v>
      </c>
      <c r="O4345" s="1">
        <v>5</v>
      </c>
      <c r="P4345" t="str">
        <f>_xlfn.CONCAT( YEAR(TblOrigin[[#This Row],[ODK_DateOfSubmission]]), "-",TEXT( MONTH(TblOrigin[[#This Row],[ODK_DateOfSubmission]]),"00"))</f>
        <v>2023-11</v>
      </c>
    </row>
    <row r="4346" spans="1:16" x14ac:dyDescent="0.25">
      <c r="A4346" s="13">
        <v>3602031</v>
      </c>
      <c r="B4346" s="1">
        <v>360203121</v>
      </c>
      <c r="C4346" s="1">
        <v>2766</v>
      </c>
      <c r="D4346" s="6">
        <v>45254</v>
      </c>
      <c r="E4346" s="1">
        <v>131</v>
      </c>
      <c r="F4346" s="1" t="s">
        <v>96</v>
      </c>
      <c r="G4346" s="1" t="s">
        <v>175</v>
      </c>
      <c r="H4346" s="1" t="s">
        <v>1131</v>
      </c>
      <c r="I4346" s="1" t="s">
        <v>1136</v>
      </c>
      <c r="J4346" s="1" t="s">
        <v>1137</v>
      </c>
      <c r="K4346" s="1">
        <v>31.960626198</v>
      </c>
      <c r="L4346" s="1">
        <v>44.601623088799997</v>
      </c>
      <c r="M4346" s="1">
        <v>1</v>
      </c>
      <c r="N4346" s="1" t="s">
        <v>78</v>
      </c>
      <c r="O4346" s="1">
        <v>1</v>
      </c>
      <c r="P4346" t="str">
        <f>_xlfn.CONCAT( YEAR(TblOrigin[[#This Row],[ODK_DateOfSubmission]]), "-",TEXT( MONTH(TblOrigin[[#This Row],[ODK_DateOfSubmission]]),"00"))</f>
        <v>2023-11</v>
      </c>
    </row>
    <row r="4347" spans="1:16" x14ac:dyDescent="0.25">
      <c r="A4347" s="13">
        <v>3505016</v>
      </c>
      <c r="B4347" s="1">
        <v>350501621</v>
      </c>
      <c r="C4347" s="1">
        <v>34161</v>
      </c>
      <c r="D4347" s="6">
        <v>45244</v>
      </c>
      <c r="E4347" s="1">
        <v>131</v>
      </c>
      <c r="F4347" s="1" t="s">
        <v>68</v>
      </c>
      <c r="G4347" s="1" t="s">
        <v>77</v>
      </c>
      <c r="H4347" s="1" t="s">
        <v>1115</v>
      </c>
      <c r="I4347" s="1" t="s">
        <v>1428</v>
      </c>
      <c r="J4347" s="1" t="s">
        <v>1429</v>
      </c>
      <c r="K4347" s="1">
        <v>30.880265143100001</v>
      </c>
      <c r="L4347" s="1">
        <v>46.454987385000003</v>
      </c>
      <c r="M4347" s="1">
        <v>10</v>
      </c>
      <c r="N4347" s="1" t="s">
        <v>78</v>
      </c>
      <c r="O4347" s="1">
        <v>4</v>
      </c>
      <c r="P4347" t="str">
        <f>_xlfn.CONCAT( YEAR(TblOrigin[[#This Row],[ODK_DateOfSubmission]]), "-",TEXT( MONTH(TblOrigin[[#This Row],[ODK_DateOfSubmission]]),"00"))</f>
        <v>2023-11</v>
      </c>
    </row>
    <row r="4348" spans="1:16" x14ac:dyDescent="0.25">
      <c r="A4348" s="13">
        <v>3505016</v>
      </c>
      <c r="B4348" s="1">
        <v>350501621</v>
      </c>
      <c r="C4348" s="1">
        <v>34161</v>
      </c>
      <c r="D4348" s="6">
        <v>45244</v>
      </c>
      <c r="E4348" s="1">
        <v>131</v>
      </c>
      <c r="F4348" s="1" t="s">
        <v>68</v>
      </c>
      <c r="G4348" s="1" t="s">
        <v>77</v>
      </c>
      <c r="H4348" s="1" t="s">
        <v>1115</v>
      </c>
      <c r="I4348" s="1" t="s">
        <v>1428</v>
      </c>
      <c r="J4348" s="1" t="s">
        <v>1429</v>
      </c>
      <c r="K4348" s="1">
        <v>30.880265143100001</v>
      </c>
      <c r="L4348" s="1">
        <v>46.454987385000003</v>
      </c>
      <c r="M4348" s="1">
        <v>10</v>
      </c>
      <c r="N4348" s="1" t="s">
        <v>87</v>
      </c>
      <c r="O4348" s="1">
        <v>1</v>
      </c>
      <c r="P4348" t="str">
        <f>_xlfn.CONCAT( YEAR(TblOrigin[[#This Row],[ODK_DateOfSubmission]]), "-",TEXT( MONTH(TblOrigin[[#This Row],[ODK_DateOfSubmission]]),"00"))</f>
        <v>2023-11</v>
      </c>
    </row>
    <row r="4349" spans="1:16" x14ac:dyDescent="0.25">
      <c r="A4349" s="13">
        <v>3603006</v>
      </c>
      <c r="B4349" s="1">
        <v>360300621</v>
      </c>
      <c r="C4349" s="1">
        <v>22815</v>
      </c>
      <c r="D4349" s="6">
        <v>45275</v>
      </c>
      <c r="E4349" s="1">
        <v>131</v>
      </c>
      <c r="F4349" s="1" t="s">
        <v>96</v>
      </c>
      <c r="G4349" s="1" t="s">
        <v>173</v>
      </c>
      <c r="H4349" s="1" t="s">
        <v>1138</v>
      </c>
      <c r="I4349" s="1" t="s">
        <v>1590</v>
      </c>
      <c r="J4349" s="1" t="s">
        <v>1591</v>
      </c>
      <c r="K4349" s="1">
        <v>31.991424241200001</v>
      </c>
      <c r="L4349" s="1">
        <v>44.931376145599998</v>
      </c>
      <c r="M4349" s="1">
        <v>1</v>
      </c>
      <c r="N4349" s="1" t="s">
        <v>87</v>
      </c>
      <c r="O4349" s="1">
        <v>1</v>
      </c>
      <c r="P4349" t="str">
        <f>_xlfn.CONCAT( YEAR(TblOrigin[[#This Row],[ODK_DateOfSubmission]]), "-",TEXT( MONTH(TblOrigin[[#This Row],[ODK_DateOfSubmission]]),"00"))</f>
        <v>2023-12</v>
      </c>
    </row>
    <row r="4350" spans="1:16" x14ac:dyDescent="0.25">
      <c r="A4350" s="13">
        <v>3505007</v>
      </c>
      <c r="B4350" s="1">
        <v>350500721</v>
      </c>
      <c r="C4350" s="1">
        <v>9332</v>
      </c>
      <c r="D4350" s="6">
        <v>45244</v>
      </c>
      <c r="E4350" s="1">
        <v>131</v>
      </c>
      <c r="F4350" s="1" t="s">
        <v>68</v>
      </c>
      <c r="G4350" s="1" t="s">
        <v>77</v>
      </c>
      <c r="H4350" s="1" t="s">
        <v>1115</v>
      </c>
      <c r="I4350" s="1" t="s">
        <v>1123</v>
      </c>
      <c r="J4350" s="1" t="s">
        <v>216</v>
      </c>
      <c r="K4350" s="1">
        <v>30.879031632699999</v>
      </c>
      <c r="L4350" s="1">
        <v>46.464224314600003</v>
      </c>
      <c r="M4350" s="1">
        <v>9</v>
      </c>
      <c r="N4350" s="1" t="s">
        <v>87</v>
      </c>
      <c r="O4350" s="1">
        <v>5</v>
      </c>
      <c r="P4350" t="str">
        <f>_xlfn.CONCAT( YEAR(TblOrigin[[#This Row],[ODK_DateOfSubmission]]), "-",TEXT( MONTH(TblOrigin[[#This Row],[ODK_DateOfSubmission]]),"00"))</f>
        <v>2023-11</v>
      </c>
    </row>
    <row r="4351" spans="1:16" x14ac:dyDescent="0.25">
      <c r="A4351" s="13">
        <v>3505011</v>
      </c>
      <c r="B4351" s="1">
        <v>350501121</v>
      </c>
      <c r="C4351" s="1">
        <v>9258</v>
      </c>
      <c r="D4351" s="6">
        <v>45259</v>
      </c>
      <c r="E4351" s="1">
        <v>131</v>
      </c>
      <c r="F4351" s="1" t="s">
        <v>68</v>
      </c>
      <c r="G4351" s="1" t="s">
        <v>77</v>
      </c>
      <c r="H4351" s="1" t="s">
        <v>1115</v>
      </c>
      <c r="I4351" s="1" t="s">
        <v>1126</v>
      </c>
      <c r="J4351" s="1" t="s">
        <v>1127</v>
      </c>
      <c r="K4351" s="1">
        <v>30.901869618300001</v>
      </c>
      <c r="L4351" s="1">
        <v>46.458244977299998</v>
      </c>
      <c r="M4351" s="1">
        <v>10</v>
      </c>
      <c r="N4351" s="1" t="s">
        <v>87</v>
      </c>
      <c r="O4351" s="1">
        <v>4</v>
      </c>
      <c r="P4351" t="str">
        <f>_xlfn.CONCAT( YEAR(TblOrigin[[#This Row],[ODK_DateOfSubmission]]), "-",TEXT( MONTH(TblOrigin[[#This Row],[ODK_DateOfSubmission]]),"00"))</f>
        <v>2023-11</v>
      </c>
    </row>
    <row r="4352" spans="1:16" x14ac:dyDescent="0.25">
      <c r="A4352" s="13">
        <v>3505015</v>
      </c>
      <c r="B4352" s="1">
        <v>350501521</v>
      </c>
      <c r="C4352" s="1">
        <v>33811</v>
      </c>
      <c r="D4352" s="6">
        <v>45245</v>
      </c>
      <c r="E4352" s="1">
        <v>131</v>
      </c>
      <c r="F4352" s="1" t="s">
        <v>68</v>
      </c>
      <c r="G4352" s="1" t="s">
        <v>77</v>
      </c>
      <c r="H4352" s="1" t="s">
        <v>1128</v>
      </c>
      <c r="I4352" s="1" t="s">
        <v>1342</v>
      </c>
      <c r="J4352" s="1" t="s">
        <v>232</v>
      </c>
      <c r="K4352" s="1">
        <v>30.882387999999999</v>
      </c>
      <c r="L4352" s="1">
        <v>46.568722000000001</v>
      </c>
      <c r="M4352" s="1">
        <v>25</v>
      </c>
      <c r="N4352" s="1" t="s">
        <v>87</v>
      </c>
      <c r="O4352" s="1">
        <v>5</v>
      </c>
      <c r="P4352" t="str">
        <f>_xlfn.CONCAT( YEAR(TblOrigin[[#This Row],[ODK_DateOfSubmission]]), "-",TEXT( MONTH(TblOrigin[[#This Row],[ODK_DateOfSubmission]]),"00"))</f>
        <v>2023-11</v>
      </c>
    </row>
    <row r="4353" spans="1:16" x14ac:dyDescent="0.25">
      <c r="A4353" s="13">
        <v>3505002</v>
      </c>
      <c r="B4353" s="1">
        <v>350500221</v>
      </c>
      <c r="C4353" s="1">
        <v>24721</v>
      </c>
      <c r="D4353" s="6">
        <v>45267</v>
      </c>
      <c r="E4353" s="1">
        <v>131</v>
      </c>
      <c r="F4353" s="1" t="s">
        <v>68</v>
      </c>
      <c r="G4353" s="1" t="s">
        <v>77</v>
      </c>
      <c r="H4353" s="1" t="s">
        <v>1112</v>
      </c>
      <c r="I4353" s="1" t="s">
        <v>1113</v>
      </c>
      <c r="J4353" s="1" t="s">
        <v>1114</v>
      </c>
      <c r="K4353" s="1">
        <v>30.956201633799999</v>
      </c>
      <c r="L4353" s="1">
        <v>46.359501579899998</v>
      </c>
      <c r="M4353" s="1">
        <v>13</v>
      </c>
      <c r="N4353" s="1" t="s">
        <v>87</v>
      </c>
      <c r="O4353" s="1">
        <v>5</v>
      </c>
      <c r="P4353" t="str">
        <f>_xlfn.CONCAT( YEAR(TblOrigin[[#This Row],[ODK_DateOfSubmission]]), "-",TEXT( MONTH(TblOrigin[[#This Row],[ODK_DateOfSubmission]]),"00"))</f>
        <v>2023-12</v>
      </c>
    </row>
    <row r="4354" spans="1:16" x14ac:dyDescent="0.25">
      <c r="A4354" s="13">
        <v>3504052</v>
      </c>
      <c r="B4354" s="1">
        <v>350405221</v>
      </c>
      <c r="C4354" s="1">
        <v>9113</v>
      </c>
      <c r="D4354" s="6">
        <v>45255</v>
      </c>
      <c r="E4354" s="1">
        <v>131</v>
      </c>
      <c r="F4354" s="1" t="s">
        <v>68</v>
      </c>
      <c r="G4354" s="1" t="s">
        <v>73</v>
      </c>
      <c r="H4354" s="1" t="s">
        <v>1059</v>
      </c>
      <c r="I4354" s="1" t="s">
        <v>1102</v>
      </c>
      <c r="J4354" s="1" t="s">
        <v>1436</v>
      </c>
      <c r="K4354" s="1">
        <v>31.060153968000002</v>
      </c>
      <c r="L4354" s="1">
        <v>46.243325555299997</v>
      </c>
      <c r="M4354" s="1">
        <v>5</v>
      </c>
      <c r="N4354" s="1" t="s">
        <v>87</v>
      </c>
      <c r="O4354" s="1">
        <v>2</v>
      </c>
      <c r="P4354" t="str">
        <f>_xlfn.CONCAT( YEAR(TblOrigin[[#This Row],[ODK_DateOfSubmission]]), "-",TEXT( MONTH(TblOrigin[[#This Row],[ODK_DateOfSubmission]]),"00"))</f>
        <v>2023-11</v>
      </c>
    </row>
    <row r="4355" spans="1:16" x14ac:dyDescent="0.25">
      <c r="A4355" s="13">
        <v>3504051</v>
      </c>
      <c r="B4355" s="1">
        <v>350405121</v>
      </c>
      <c r="C4355" s="1">
        <v>23685</v>
      </c>
      <c r="D4355" s="6">
        <v>45240</v>
      </c>
      <c r="E4355" s="1">
        <v>131</v>
      </c>
      <c r="F4355" s="1" t="s">
        <v>68</v>
      </c>
      <c r="G4355" s="1" t="s">
        <v>73</v>
      </c>
      <c r="H4355" s="1" t="s">
        <v>1059</v>
      </c>
      <c r="I4355" s="1" t="s">
        <v>1108</v>
      </c>
      <c r="J4355" s="1" t="s">
        <v>1109</v>
      </c>
      <c r="K4355" s="1">
        <v>31.087265559999999</v>
      </c>
      <c r="L4355" s="1">
        <v>46.241235476500002</v>
      </c>
      <c r="M4355" s="1">
        <v>16</v>
      </c>
      <c r="N4355" s="1" t="s">
        <v>87</v>
      </c>
      <c r="O4355" s="1">
        <v>3</v>
      </c>
      <c r="P4355" t="str">
        <f>_xlfn.CONCAT( YEAR(TblOrigin[[#This Row],[ODK_DateOfSubmission]]), "-",TEXT( MONTH(TblOrigin[[#This Row],[ODK_DateOfSubmission]]),"00"))</f>
        <v>2023-11</v>
      </c>
    </row>
    <row r="4356" spans="1:16" x14ac:dyDescent="0.25">
      <c r="A4356" s="13">
        <v>3504032</v>
      </c>
      <c r="B4356" s="1">
        <v>350403221</v>
      </c>
      <c r="C4356" s="1">
        <v>24750</v>
      </c>
      <c r="D4356" s="6">
        <v>45259</v>
      </c>
      <c r="E4356" s="1">
        <v>131</v>
      </c>
      <c r="F4356" s="1" t="s">
        <v>68</v>
      </c>
      <c r="G4356" s="1" t="s">
        <v>73</v>
      </c>
      <c r="H4356" s="1" t="s">
        <v>1059</v>
      </c>
      <c r="I4356" s="1" t="s">
        <v>1092</v>
      </c>
      <c r="J4356" s="1" t="s">
        <v>1093</v>
      </c>
      <c r="K4356" s="1">
        <v>31.034273341199999</v>
      </c>
      <c r="L4356" s="1">
        <v>46.238222611899999</v>
      </c>
      <c r="M4356" s="1">
        <v>9</v>
      </c>
      <c r="N4356" s="1" t="s">
        <v>87</v>
      </c>
      <c r="O4356" s="1">
        <v>5</v>
      </c>
      <c r="P4356" t="str">
        <f>_xlfn.CONCAT( YEAR(TblOrigin[[#This Row],[ODK_DateOfSubmission]]), "-",TEXT( MONTH(TblOrigin[[#This Row],[ODK_DateOfSubmission]]),"00"))</f>
        <v>2023-11</v>
      </c>
    </row>
    <row r="4357" spans="1:16" x14ac:dyDescent="0.25">
      <c r="A4357" s="13">
        <v>3504033</v>
      </c>
      <c r="B4357" s="1">
        <v>350403321</v>
      </c>
      <c r="C4357" s="1">
        <v>10259</v>
      </c>
      <c r="D4357" s="6">
        <v>45256</v>
      </c>
      <c r="E4357" s="1">
        <v>131</v>
      </c>
      <c r="F4357" s="1" t="s">
        <v>68</v>
      </c>
      <c r="G4357" s="1" t="s">
        <v>73</v>
      </c>
      <c r="H4357" s="1" t="s">
        <v>1059</v>
      </c>
      <c r="I4357" s="1" t="s">
        <v>1094</v>
      </c>
      <c r="J4357" s="1" t="s">
        <v>1095</v>
      </c>
      <c r="K4357" s="1">
        <v>31.045411312199999</v>
      </c>
      <c r="L4357" s="1">
        <v>46.277832423</v>
      </c>
      <c r="M4357" s="1">
        <v>72</v>
      </c>
      <c r="N4357" s="1" t="s">
        <v>87</v>
      </c>
      <c r="O4357" s="1">
        <v>20</v>
      </c>
      <c r="P4357" t="str">
        <f>_xlfn.CONCAT( YEAR(TblOrigin[[#This Row],[ODK_DateOfSubmission]]), "-",TEXT( MONTH(TblOrigin[[#This Row],[ODK_DateOfSubmission]]),"00"))</f>
        <v>2023-11</v>
      </c>
    </row>
    <row r="4358" spans="1:16" x14ac:dyDescent="0.25">
      <c r="A4358" s="13">
        <v>3504040</v>
      </c>
      <c r="B4358" s="1">
        <v>350404021</v>
      </c>
      <c r="C4358" s="1">
        <v>25530</v>
      </c>
      <c r="D4358" s="6">
        <v>45244</v>
      </c>
      <c r="E4358" s="1">
        <v>131</v>
      </c>
      <c r="F4358" s="1" t="s">
        <v>68</v>
      </c>
      <c r="G4358" s="1" t="s">
        <v>73</v>
      </c>
      <c r="H4358" s="1" t="s">
        <v>1059</v>
      </c>
      <c r="I4358" s="1" t="s">
        <v>1351</v>
      </c>
      <c r="J4358" s="1" t="s">
        <v>1352</v>
      </c>
      <c r="K4358" s="1">
        <v>31.076769222599999</v>
      </c>
      <c r="L4358" s="1">
        <v>46.264030067599997</v>
      </c>
      <c r="M4358" s="1">
        <v>5</v>
      </c>
      <c r="N4358" s="1" t="s">
        <v>87</v>
      </c>
      <c r="O4358" s="1">
        <v>2</v>
      </c>
      <c r="P4358" t="str">
        <f>_xlfn.CONCAT( YEAR(TblOrigin[[#This Row],[ODK_DateOfSubmission]]), "-",TEXT( MONTH(TblOrigin[[#This Row],[ODK_DateOfSubmission]]),"00"))</f>
        <v>2023-11</v>
      </c>
    </row>
    <row r="4359" spans="1:16" x14ac:dyDescent="0.25">
      <c r="A4359" s="13">
        <v>3504041</v>
      </c>
      <c r="B4359" s="1">
        <v>350404121</v>
      </c>
      <c r="C4359" s="1">
        <v>25533</v>
      </c>
      <c r="D4359" s="6">
        <v>45258</v>
      </c>
      <c r="E4359" s="1">
        <v>131</v>
      </c>
      <c r="F4359" s="1" t="s">
        <v>68</v>
      </c>
      <c r="G4359" s="1" t="s">
        <v>73</v>
      </c>
      <c r="H4359" s="1" t="s">
        <v>1059</v>
      </c>
      <c r="I4359" s="1" t="s">
        <v>1098</v>
      </c>
      <c r="J4359" s="1" t="s">
        <v>1099</v>
      </c>
      <c r="K4359" s="1">
        <v>31.080862144499999</v>
      </c>
      <c r="L4359" s="1">
        <v>46.240087203599998</v>
      </c>
      <c r="M4359" s="1">
        <v>124</v>
      </c>
      <c r="N4359" s="1" t="s">
        <v>87</v>
      </c>
      <c r="O4359" s="1">
        <v>11</v>
      </c>
      <c r="P4359" t="str">
        <f>_xlfn.CONCAT( YEAR(TblOrigin[[#This Row],[ODK_DateOfSubmission]]), "-",TEXT( MONTH(TblOrigin[[#This Row],[ODK_DateOfSubmission]]),"00"))</f>
        <v>2023-11</v>
      </c>
    </row>
    <row r="4360" spans="1:16" x14ac:dyDescent="0.25">
      <c r="A4360" s="13">
        <v>3504044</v>
      </c>
      <c r="B4360" s="1">
        <v>350404421</v>
      </c>
      <c r="C4360" s="1">
        <v>25527</v>
      </c>
      <c r="D4360" s="6">
        <v>45245</v>
      </c>
      <c r="E4360" s="1">
        <v>131</v>
      </c>
      <c r="F4360" s="1" t="s">
        <v>68</v>
      </c>
      <c r="G4360" s="1" t="s">
        <v>73</v>
      </c>
      <c r="H4360" s="1" t="s">
        <v>1059</v>
      </c>
      <c r="I4360" s="1" t="s">
        <v>1494</v>
      </c>
      <c r="J4360" s="1" t="s">
        <v>1495</v>
      </c>
      <c r="K4360" s="1">
        <v>31.058777803800002</v>
      </c>
      <c r="L4360" s="1">
        <v>46.257208607000003</v>
      </c>
      <c r="M4360" s="1">
        <v>4</v>
      </c>
      <c r="N4360" s="1" t="s">
        <v>87</v>
      </c>
      <c r="O4360" s="1">
        <v>1</v>
      </c>
      <c r="P4360" t="str">
        <f>_xlfn.CONCAT( YEAR(TblOrigin[[#This Row],[ODK_DateOfSubmission]]), "-",TEXT( MONTH(TblOrigin[[#This Row],[ODK_DateOfSubmission]]),"00"))</f>
        <v>2023-11</v>
      </c>
    </row>
    <row r="4361" spans="1:16" x14ac:dyDescent="0.25">
      <c r="A4361" s="13">
        <v>3504042</v>
      </c>
      <c r="B4361" s="1">
        <v>350404221</v>
      </c>
      <c r="C4361" s="1">
        <v>10263</v>
      </c>
      <c r="D4361" s="6">
        <v>45245</v>
      </c>
      <c r="E4361" s="1">
        <v>131</v>
      </c>
      <c r="F4361" s="1" t="s">
        <v>68</v>
      </c>
      <c r="G4361" s="1" t="s">
        <v>73</v>
      </c>
      <c r="H4361" s="1" t="s">
        <v>1059</v>
      </c>
      <c r="I4361" s="1" t="s">
        <v>1100</v>
      </c>
      <c r="J4361" s="1" t="s">
        <v>1101</v>
      </c>
      <c r="K4361" s="1">
        <v>31.0802066016</v>
      </c>
      <c r="L4361" s="1">
        <v>46.235693895300003</v>
      </c>
      <c r="M4361" s="1">
        <v>30</v>
      </c>
      <c r="N4361" s="1" t="s">
        <v>87</v>
      </c>
      <c r="O4361" s="1">
        <v>5</v>
      </c>
      <c r="P4361" t="str">
        <f>_xlfn.CONCAT( YEAR(TblOrigin[[#This Row],[ODK_DateOfSubmission]]), "-",TEXT( MONTH(TblOrigin[[#This Row],[ODK_DateOfSubmission]]),"00"))</f>
        <v>2023-11</v>
      </c>
    </row>
    <row r="4362" spans="1:16" x14ac:dyDescent="0.25">
      <c r="A4362" s="13">
        <v>3504050</v>
      </c>
      <c r="B4362" s="1">
        <v>350405021</v>
      </c>
      <c r="C4362" s="1">
        <v>25760</v>
      </c>
      <c r="D4362" s="6">
        <v>45267</v>
      </c>
      <c r="E4362" s="1">
        <v>131</v>
      </c>
      <c r="F4362" s="1" t="s">
        <v>68</v>
      </c>
      <c r="G4362" s="1" t="s">
        <v>73</v>
      </c>
      <c r="H4362" s="1" t="s">
        <v>1059</v>
      </c>
      <c r="I4362" s="1" t="s">
        <v>1533</v>
      </c>
      <c r="J4362" s="1" t="s">
        <v>1534</v>
      </c>
      <c r="K4362" s="1">
        <v>30.981975211000002</v>
      </c>
      <c r="L4362" s="1">
        <v>46.3081693265</v>
      </c>
      <c r="M4362" s="1">
        <v>5</v>
      </c>
      <c r="N4362" s="1" t="s">
        <v>87</v>
      </c>
      <c r="O4362" s="1">
        <v>5</v>
      </c>
      <c r="P4362" t="str">
        <f>_xlfn.CONCAT( YEAR(TblOrigin[[#This Row],[ODK_DateOfSubmission]]), "-",TEXT( MONTH(TblOrigin[[#This Row],[ODK_DateOfSubmission]]),"00"))</f>
        <v>2023-12</v>
      </c>
    </row>
    <row r="4363" spans="1:16" x14ac:dyDescent="0.25">
      <c r="A4363" s="13">
        <v>3504023</v>
      </c>
      <c r="B4363" s="1">
        <v>350402321</v>
      </c>
      <c r="C4363" s="1">
        <v>9448</v>
      </c>
      <c r="D4363" s="6">
        <v>45258</v>
      </c>
      <c r="E4363" s="1">
        <v>131</v>
      </c>
      <c r="F4363" s="1" t="s">
        <v>68</v>
      </c>
      <c r="G4363" s="1" t="s">
        <v>73</v>
      </c>
      <c r="H4363" s="1" t="s">
        <v>1059</v>
      </c>
      <c r="I4363" s="1" t="s">
        <v>1080</v>
      </c>
      <c r="J4363" s="1" t="s">
        <v>1081</v>
      </c>
      <c r="K4363" s="1">
        <v>31.027006973399999</v>
      </c>
      <c r="L4363" s="1">
        <v>46.228093038300003</v>
      </c>
      <c r="M4363" s="1">
        <v>69</v>
      </c>
      <c r="N4363" s="1" t="s">
        <v>87</v>
      </c>
      <c r="O4363" s="1">
        <v>10</v>
      </c>
      <c r="P4363" t="str">
        <f>_xlfn.CONCAT( YEAR(TblOrigin[[#This Row],[ODK_DateOfSubmission]]), "-",TEXT( MONTH(TblOrigin[[#This Row],[ODK_DateOfSubmission]]),"00"))</f>
        <v>2023-11</v>
      </c>
    </row>
    <row r="4364" spans="1:16" x14ac:dyDescent="0.25">
      <c r="A4364" s="13">
        <v>3504026</v>
      </c>
      <c r="B4364" s="1">
        <v>350402621</v>
      </c>
      <c r="C4364" s="1">
        <v>10253</v>
      </c>
      <c r="D4364" s="6">
        <v>45256</v>
      </c>
      <c r="E4364" s="1">
        <v>131</v>
      </c>
      <c r="F4364" s="1" t="s">
        <v>68</v>
      </c>
      <c r="G4364" s="1" t="s">
        <v>73</v>
      </c>
      <c r="H4364" s="1" t="s">
        <v>1059</v>
      </c>
      <c r="I4364" s="1" t="s">
        <v>1086</v>
      </c>
      <c r="J4364" s="1" t="s">
        <v>1087</v>
      </c>
      <c r="K4364" s="1">
        <v>31.038477412900001</v>
      </c>
      <c r="L4364" s="1">
        <v>46.2356561609</v>
      </c>
      <c r="M4364" s="1">
        <v>7</v>
      </c>
      <c r="N4364" s="1" t="s">
        <v>87</v>
      </c>
      <c r="O4364" s="1">
        <v>5</v>
      </c>
      <c r="P4364" t="str">
        <f>_xlfn.CONCAT( YEAR(TblOrigin[[#This Row],[ODK_DateOfSubmission]]), "-",TEXT( MONTH(TblOrigin[[#This Row],[ODK_DateOfSubmission]]),"00"))</f>
        <v>2023-11</v>
      </c>
    </row>
    <row r="4365" spans="1:16" x14ac:dyDescent="0.25">
      <c r="A4365" s="13">
        <v>3504025</v>
      </c>
      <c r="B4365" s="1">
        <v>350402521</v>
      </c>
      <c r="C4365" s="1">
        <v>10262</v>
      </c>
      <c r="D4365" s="6">
        <v>45263</v>
      </c>
      <c r="E4365" s="1">
        <v>131</v>
      </c>
      <c r="F4365" s="1" t="s">
        <v>68</v>
      </c>
      <c r="G4365" s="1" t="s">
        <v>73</v>
      </c>
      <c r="H4365" s="1" t="s">
        <v>1059</v>
      </c>
      <c r="I4365" s="1" t="s">
        <v>1084</v>
      </c>
      <c r="J4365" s="1" t="s">
        <v>1085</v>
      </c>
      <c r="K4365" s="1">
        <v>31.074394900600002</v>
      </c>
      <c r="L4365" s="1">
        <v>46.250142994800001</v>
      </c>
      <c r="M4365" s="1">
        <v>95</v>
      </c>
      <c r="N4365" s="1" t="s">
        <v>87</v>
      </c>
      <c r="O4365" s="1">
        <v>10</v>
      </c>
      <c r="P4365" t="str">
        <f>_xlfn.CONCAT( YEAR(TblOrigin[[#This Row],[ODK_DateOfSubmission]]), "-",TEXT( MONTH(TblOrigin[[#This Row],[ODK_DateOfSubmission]]),"00"))</f>
        <v>2023-12</v>
      </c>
    </row>
    <row r="4366" spans="1:16" x14ac:dyDescent="0.25">
      <c r="A4366" s="13">
        <v>3504016</v>
      </c>
      <c r="B4366" s="1">
        <v>350401621</v>
      </c>
      <c r="C4366" s="1">
        <v>10281</v>
      </c>
      <c r="D4366" s="6">
        <v>45259</v>
      </c>
      <c r="E4366" s="1">
        <v>131</v>
      </c>
      <c r="F4366" s="1" t="s">
        <v>68</v>
      </c>
      <c r="G4366" s="1" t="s">
        <v>73</v>
      </c>
      <c r="H4366" s="1" t="s">
        <v>1059</v>
      </c>
      <c r="I4366" s="1" t="s">
        <v>1074</v>
      </c>
      <c r="J4366" s="1" t="s">
        <v>1075</v>
      </c>
      <c r="K4366" s="1">
        <v>31.029471706599999</v>
      </c>
      <c r="L4366" s="1">
        <v>46.244121658399997</v>
      </c>
      <c r="M4366" s="1">
        <v>9</v>
      </c>
      <c r="N4366" s="1" t="s">
        <v>87</v>
      </c>
      <c r="O4366" s="1">
        <v>1</v>
      </c>
      <c r="P4366" t="str">
        <f>_xlfn.CONCAT( YEAR(TblOrigin[[#This Row],[ODK_DateOfSubmission]]), "-",TEXT( MONTH(TblOrigin[[#This Row],[ODK_DateOfSubmission]]),"00"))</f>
        <v>2023-11</v>
      </c>
    </row>
    <row r="4367" spans="1:16" x14ac:dyDescent="0.25">
      <c r="A4367" s="13">
        <v>3504024</v>
      </c>
      <c r="B4367" s="1">
        <v>350402421</v>
      </c>
      <c r="C4367" s="1">
        <v>9396</v>
      </c>
      <c r="D4367" s="6">
        <v>45259</v>
      </c>
      <c r="E4367" s="1">
        <v>131</v>
      </c>
      <c r="F4367" s="1" t="s">
        <v>68</v>
      </c>
      <c r="G4367" s="1" t="s">
        <v>73</v>
      </c>
      <c r="H4367" s="1" t="s">
        <v>1059</v>
      </c>
      <c r="I4367" s="1" t="s">
        <v>1082</v>
      </c>
      <c r="J4367" s="1" t="s">
        <v>1083</v>
      </c>
      <c r="K4367" s="1">
        <v>31.0154237044</v>
      </c>
      <c r="L4367" s="1">
        <v>46.263441754500001</v>
      </c>
      <c r="M4367" s="1">
        <v>18</v>
      </c>
      <c r="N4367" s="1" t="s">
        <v>87</v>
      </c>
      <c r="O4367" s="1">
        <v>4</v>
      </c>
      <c r="P4367" t="str">
        <f>_xlfn.CONCAT( YEAR(TblOrigin[[#This Row],[ODK_DateOfSubmission]]), "-",TEXT( MONTH(TblOrigin[[#This Row],[ODK_DateOfSubmission]]),"00"))</f>
        <v>2023-11</v>
      </c>
    </row>
    <row r="4368" spans="1:16" x14ac:dyDescent="0.25">
      <c r="A4368" s="13">
        <v>3504028</v>
      </c>
      <c r="B4368" s="1">
        <v>350402821</v>
      </c>
      <c r="C4368" s="1">
        <v>25526</v>
      </c>
      <c r="D4368" s="6">
        <v>45256</v>
      </c>
      <c r="E4368" s="1">
        <v>131</v>
      </c>
      <c r="F4368" s="1" t="s">
        <v>68</v>
      </c>
      <c r="G4368" s="1" t="s">
        <v>73</v>
      </c>
      <c r="H4368" s="1" t="s">
        <v>1059</v>
      </c>
      <c r="I4368" s="1" t="s">
        <v>1088</v>
      </c>
      <c r="J4368" s="1" t="s">
        <v>1039</v>
      </c>
      <c r="K4368" s="1">
        <v>31.036175809100001</v>
      </c>
      <c r="L4368" s="1">
        <v>46.220527480000001</v>
      </c>
      <c r="M4368" s="1">
        <v>55</v>
      </c>
      <c r="N4368" s="1" t="s">
        <v>87</v>
      </c>
      <c r="O4368" s="1">
        <v>14</v>
      </c>
      <c r="P4368" t="str">
        <f>_xlfn.CONCAT( YEAR(TblOrigin[[#This Row],[ODK_DateOfSubmission]]), "-",TEXT( MONTH(TblOrigin[[#This Row],[ODK_DateOfSubmission]]),"00"))</f>
        <v>2023-11</v>
      </c>
    </row>
    <row r="4369" spans="1:16" x14ac:dyDescent="0.25">
      <c r="A4369" s="13">
        <v>3504029</v>
      </c>
      <c r="B4369" s="1">
        <v>350402921</v>
      </c>
      <c r="C4369" s="1">
        <v>10301</v>
      </c>
      <c r="D4369" s="6">
        <v>45256</v>
      </c>
      <c r="E4369" s="1">
        <v>131</v>
      </c>
      <c r="F4369" s="1" t="s">
        <v>68</v>
      </c>
      <c r="G4369" s="1" t="s">
        <v>73</v>
      </c>
      <c r="H4369" s="1" t="s">
        <v>1059</v>
      </c>
      <c r="I4369" s="1" t="s">
        <v>1089</v>
      </c>
      <c r="J4369" s="1" t="s">
        <v>1090</v>
      </c>
      <c r="K4369" s="1">
        <v>31.069166239000001</v>
      </c>
      <c r="L4369" s="1">
        <v>46.283791055999998</v>
      </c>
      <c r="M4369" s="1">
        <v>30</v>
      </c>
      <c r="N4369" s="1" t="s">
        <v>87</v>
      </c>
      <c r="O4369" s="1">
        <v>6</v>
      </c>
      <c r="P4369" t="str">
        <f>_xlfn.CONCAT( YEAR(TblOrigin[[#This Row],[ODK_DateOfSubmission]]), "-",TEXT( MONTH(TblOrigin[[#This Row],[ODK_DateOfSubmission]]),"00"))</f>
        <v>2023-11</v>
      </c>
    </row>
    <row r="4370" spans="1:16" x14ac:dyDescent="0.25">
      <c r="A4370" s="13">
        <v>3502003</v>
      </c>
      <c r="B4370" s="1">
        <v>350200321</v>
      </c>
      <c r="C4370" s="1">
        <v>24722</v>
      </c>
      <c r="D4370" s="6">
        <v>45245</v>
      </c>
      <c r="E4370" s="1">
        <v>131</v>
      </c>
      <c r="F4370" s="1" t="s">
        <v>68</v>
      </c>
      <c r="G4370" s="1" t="s">
        <v>81</v>
      </c>
      <c r="H4370" s="1" t="s">
        <v>1047</v>
      </c>
      <c r="I4370" s="1" t="s">
        <v>1051</v>
      </c>
      <c r="J4370" s="1" t="s">
        <v>897</v>
      </c>
      <c r="K4370" s="1">
        <v>31.711529196499999</v>
      </c>
      <c r="L4370" s="1">
        <v>46.124556874</v>
      </c>
      <c r="M4370" s="1">
        <v>9</v>
      </c>
      <c r="N4370" s="1" t="s">
        <v>87</v>
      </c>
      <c r="O4370" s="1">
        <v>5</v>
      </c>
      <c r="P4370" t="str">
        <f>_xlfn.CONCAT( YEAR(TblOrigin[[#This Row],[ODK_DateOfSubmission]]), "-",TEXT( MONTH(TblOrigin[[#This Row],[ODK_DateOfSubmission]]),"00"))</f>
        <v>2023-11</v>
      </c>
    </row>
    <row r="4371" spans="1:16" x14ac:dyDescent="0.25">
      <c r="A4371" s="13">
        <v>3502007</v>
      </c>
      <c r="B4371" s="1">
        <v>350200721</v>
      </c>
      <c r="C4371" s="1">
        <v>33795</v>
      </c>
      <c r="D4371" s="6">
        <v>45258</v>
      </c>
      <c r="E4371" s="1">
        <v>131</v>
      </c>
      <c r="F4371" s="1" t="s">
        <v>68</v>
      </c>
      <c r="G4371" s="1" t="s">
        <v>81</v>
      </c>
      <c r="H4371" s="1" t="s">
        <v>1047</v>
      </c>
      <c r="I4371" s="1" t="s">
        <v>1334</v>
      </c>
      <c r="J4371" s="1" t="s">
        <v>1335</v>
      </c>
      <c r="K4371" s="1">
        <v>31.728400000000001</v>
      </c>
      <c r="L4371" s="1">
        <v>46.110399999999998</v>
      </c>
      <c r="M4371" s="1">
        <v>4</v>
      </c>
      <c r="N4371" s="1" t="s">
        <v>87</v>
      </c>
      <c r="O4371" s="1">
        <v>4</v>
      </c>
      <c r="P4371" t="str">
        <f>_xlfn.CONCAT( YEAR(TblOrigin[[#This Row],[ODK_DateOfSubmission]]), "-",TEXT( MONTH(TblOrigin[[#This Row],[ODK_DateOfSubmission]]),"00"))</f>
        <v>2023-11</v>
      </c>
    </row>
    <row r="4372" spans="1:16" x14ac:dyDescent="0.25">
      <c r="A4372" s="13">
        <v>3502012</v>
      </c>
      <c r="B4372" s="1">
        <v>350201221</v>
      </c>
      <c r="C4372" s="1">
        <v>33800</v>
      </c>
      <c r="D4372" s="6">
        <v>45259</v>
      </c>
      <c r="E4372" s="1">
        <v>131</v>
      </c>
      <c r="F4372" s="1" t="s">
        <v>68</v>
      </c>
      <c r="G4372" s="1" t="s">
        <v>81</v>
      </c>
      <c r="H4372" s="1" t="s">
        <v>1048</v>
      </c>
      <c r="I4372" s="1" t="s">
        <v>1337</v>
      </c>
      <c r="J4372" s="1" t="s">
        <v>1338</v>
      </c>
      <c r="K4372" s="1">
        <v>31.541273</v>
      </c>
      <c r="L4372" s="1">
        <v>46.125217999999997</v>
      </c>
      <c r="M4372" s="1">
        <v>5</v>
      </c>
      <c r="N4372" s="1" t="s">
        <v>87</v>
      </c>
      <c r="O4372" s="1">
        <v>2</v>
      </c>
      <c r="P4372" t="str">
        <f>_xlfn.CONCAT( YEAR(TblOrigin[[#This Row],[ODK_DateOfSubmission]]), "-",TEXT( MONTH(TblOrigin[[#This Row],[ODK_DateOfSubmission]]),"00"))</f>
        <v>2023-11</v>
      </c>
    </row>
    <row r="4373" spans="1:16" x14ac:dyDescent="0.25">
      <c r="A4373" s="13">
        <v>3502015</v>
      </c>
      <c r="B4373" s="1">
        <v>350201521</v>
      </c>
      <c r="C4373" s="1">
        <v>33803</v>
      </c>
      <c r="D4373" s="6">
        <v>45259</v>
      </c>
      <c r="E4373" s="1">
        <v>131</v>
      </c>
      <c r="F4373" s="1" t="s">
        <v>68</v>
      </c>
      <c r="G4373" s="1" t="s">
        <v>81</v>
      </c>
      <c r="H4373" s="1" t="s">
        <v>1048</v>
      </c>
      <c r="I4373" s="1" t="s">
        <v>1531</v>
      </c>
      <c r="J4373" s="1" t="s">
        <v>1532</v>
      </c>
      <c r="K4373" s="1">
        <v>31.543367</v>
      </c>
      <c r="L4373" s="1">
        <v>46.119889000000001</v>
      </c>
      <c r="M4373" s="1">
        <v>4</v>
      </c>
      <c r="N4373" s="1" t="s">
        <v>87</v>
      </c>
      <c r="O4373" s="1">
        <v>2</v>
      </c>
      <c r="P4373" t="str">
        <f>_xlfn.CONCAT( YEAR(TblOrigin[[#This Row],[ODK_DateOfSubmission]]), "-",TEXT( MONTH(TblOrigin[[#This Row],[ODK_DateOfSubmission]]),"00"))</f>
        <v>2023-11</v>
      </c>
    </row>
    <row r="4374" spans="1:16" x14ac:dyDescent="0.25">
      <c r="A4374" s="13">
        <v>3504001</v>
      </c>
      <c r="B4374" s="1">
        <v>350400121</v>
      </c>
      <c r="C4374" s="1">
        <v>24494</v>
      </c>
      <c r="D4374" s="6">
        <v>45256</v>
      </c>
      <c r="E4374" s="1">
        <v>131</v>
      </c>
      <c r="F4374" s="1" t="s">
        <v>68</v>
      </c>
      <c r="G4374" s="1" t="s">
        <v>73</v>
      </c>
      <c r="H4374" s="1" t="s">
        <v>1059</v>
      </c>
      <c r="I4374" s="1" t="s">
        <v>1060</v>
      </c>
      <c r="J4374" s="1" t="s">
        <v>1061</v>
      </c>
      <c r="K4374" s="1">
        <v>31.027710880499999</v>
      </c>
      <c r="L4374" s="1">
        <v>46.218214741200001</v>
      </c>
      <c r="M4374" s="1">
        <v>45</v>
      </c>
      <c r="N4374" s="1" t="s">
        <v>87</v>
      </c>
      <c r="O4374" s="1">
        <v>15</v>
      </c>
      <c r="P4374" t="str">
        <f>_xlfn.CONCAT( YEAR(TblOrigin[[#This Row],[ODK_DateOfSubmission]]), "-",TEXT( MONTH(TblOrigin[[#This Row],[ODK_DateOfSubmission]]),"00"))</f>
        <v>2023-11</v>
      </c>
    </row>
    <row r="4375" spans="1:16" x14ac:dyDescent="0.25">
      <c r="A4375" s="13">
        <v>3504002</v>
      </c>
      <c r="B4375" s="1">
        <v>350400221</v>
      </c>
      <c r="C4375" s="1">
        <v>25529</v>
      </c>
      <c r="D4375" s="6">
        <v>45267</v>
      </c>
      <c r="E4375" s="1">
        <v>131</v>
      </c>
      <c r="F4375" s="1" t="s">
        <v>68</v>
      </c>
      <c r="G4375" s="1" t="s">
        <v>73</v>
      </c>
      <c r="H4375" s="1" t="s">
        <v>1059</v>
      </c>
      <c r="I4375" s="1" t="s">
        <v>1062</v>
      </c>
      <c r="J4375" s="1" t="s">
        <v>1063</v>
      </c>
      <c r="K4375" s="1">
        <v>31.033167288000001</v>
      </c>
      <c r="L4375" s="1">
        <v>46.273891712999998</v>
      </c>
      <c r="M4375" s="1">
        <v>9</v>
      </c>
      <c r="N4375" s="1" t="s">
        <v>87</v>
      </c>
      <c r="O4375" s="1">
        <v>5</v>
      </c>
      <c r="P4375" t="str">
        <f>_xlfn.CONCAT( YEAR(TblOrigin[[#This Row],[ODK_DateOfSubmission]]), "-",TEXT( MONTH(TblOrigin[[#This Row],[ODK_DateOfSubmission]]),"00"))</f>
        <v>2023-12</v>
      </c>
    </row>
    <row r="4376" spans="1:16" x14ac:dyDescent="0.25">
      <c r="A4376" s="13">
        <v>3503012</v>
      </c>
      <c r="B4376" s="1">
        <v>350301221</v>
      </c>
      <c r="C4376" s="1">
        <v>10286</v>
      </c>
      <c r="D4376" s="6">
        <v>45216</v>
      </c>
      <c r="E4376" s="1">
        <v>131</v>
      </c>
      <c r="F4376" s="1" t="s">
        <v>68</v>
      </c>
      <c r="G4376" s="1" t="s">
        <v>86</v>
      </c>
      <c r="H4376" s="1" t="s">
        <v>1404</v>
      </c>
      <c r="I4376" s="1" t="s">
        <v>1405</v>
      </c>
      <c r="J4376" s="1" t="s">
        <v>1127</v>
      </c>
      <c r="K4376" s="1">
        <v>31.400419743299999</v>
      </c>
      <c r="L4376" s="1">
        <v>46.1806881535</v>
      </c>
      <c r="M4376" s="1">
        <v>3</v>
      </c>
      <c r="N4376" s="1" t="s">
        <v>87</v>
      </c>
      <c r="O4376" s="1">
        <v>1</v>
      </c>
      <c r="P4376" t="str">
        <f>_xlfn.CONCAT( YEAR(TblOrigin[[#This Row],[ODK_DateOfSubmission]]), "-",TEXT( MONTH(TblOrigin[[#This Row],[ODK_DateOfSubmission]]),"00"))</f>
        <v>2023-10</v>
      </c>
    </row>
    <row r="4377" spans="1:16" x14ac:dyDescent="0.25">
      <c r="A4377" s="13">
        <v>3502016</v>
      </c>
      <c r="B4377" s="1">
        <v>350201621</v>
      </c>
      <c r="C4377" s="1">
        <v>34162</v>
      </c>
      <c r="D4377" s="6">
        <v>45259</v>
      </c>
      <c r="E4377" s="1">
        <v>131</v>
      </c>
      <c r="F4377" s="1" t="s">
        <v>68</v>
      </c>
      <c r="G4377" s="1" t="s">
        <v>81</v>
      </c>
      <c r="H4377" s="1" t="s">
        <v>1047</v>
      </c>
      <c r="I4377" s="1" t="s">
        <v>1440</v>
      </c>
      <c r="J4377" s="1" t="s">
        <v>1441</v>
      </c>
      <c r="K4377" s="1">
        <v>31.735530000000001</v>
      </c>
      <c r="L4377" s="1">
        <v>46.112045999999999</v>
      </c>
      <c r="M4377" s="1">
        <v>17</v>
      </c>
      <c r="N4377" s="1" t="s">
        <v>87</v>
      </c>
      <c r="O4377" s="1">
        <v>3</v>
      </c>
      <c r="P4377" t="str">
        <f>_xlfn.CONCAT( YEAR(TblOrigin[[#This Row],[ODK_DateOfSubmission]]), "-",TEXT( MONTH(TblOrigin[[#This Row],[ODK_DateOfSubmission]]),"00"))</f>
        <v>2023-11</v>
      </c>
    </row>
    <row r="4378" spans="1:16" x14ac:dyDescent="0.25">
      <c r="A4378" s="13">
        <v>3503006</v>
      </c>
      <c r="B4378" s="1">
        <v>350300621</v>
      </c>
      <c r="C4378" s="1">
        <v>21209</v>
      </c>
      <c r="D4378" s="6">
        <v>45216</v>
      </c>
      <c r="E4378" s="1">
        <v>131</v>
      </c>
      <c r="F4378" s="1" t="s">
        <v>68</v>
      </c>
      <c r="G4378" s="1" t="s">
        <v>86</v>
      </c>
      <c r="H4378" s="1" t="s">
        <v>1404</v>
      </c>
      <c r="I4378" s="1" t="s">
        <v>1406</v>
      </c>
      <c r="J4378" s="1" t="s">
        <v>1407</v>
      </c>
      <c r="K4378" s="1">
        <v>31.415689718399999</v>
      </c>
      <c r="L4378" s="1">
        <v>46.163976839100002</v>
      </c>
      <c r="M4378" s="1">
        <v>2</v>
      </c>
      <c r="N4378" s="1" t="s">
        <v>87</v>
      </c>
      <c r="O4378" s="1">
        <v>1</v>
      </c>
      <c r="P4378" t="str">
        <f>_xlfn.CONCAT( YEAR(TblOrigin[[#This Row],[ODK_DateOfSubmission]]), "-",TEXT( MONTH(TblOrigin[[#This Row],[ODK_DateOfSubmission]]),"00"))</f>
        <v>2023-10</v>
      </c>
    </row>
    <row r="4379" spans="1:16" x14ac:dyDescent="0.25">
      <c r="A4379" s="13">
        <v>3503008</v>
      </c>
      <c r="B4379" s="1">
        <v>350300821</v>
      </c>
      <c r="C4379" s="1">
        <v>9848</v>
      </c>
      <c r="D4379" s="6">
        <v>45216</v>
      </c>
      <c r="E4379" s="1">
        <v>131</v>
      </c>
      <c r="F4379" s="1" t="s">
        <v>68</v>
      </c>
      <c r="G4379" s="1" t="s">
        <v>86</v>
      </c>
      <c r="H4379" s="1" t="s">
        <v>1404</v>
      </c>
      <c r="I4379" s="1" t="s">
        <v>1478</v>
      </c>
      <c r="J4379" s="1" t="s">
        <v>1479</v>
      </c>
      <c r="K4379" s="1">
        <v>31.415756054100001</v>
      </c>
      <c r="L4379" s="1">
        <v>46.172971067500001</v>
      </c>
      <c r="M4379" s="1">
        <v>1</v>
      </c>
      <c r="N4379" s="1" t="s">
        <v>87</v>
      </c>
      <c r="O4379" s="1">
        <v>1</v>
      </c>
      <c r="P4379" t="str">
        <f>_xlfn.CONCAT( YEAR(TblOrigin[[#This Row],[ODK_DateOfSubmission]]), "-",TEXT( MONTH(TblOrigin[[#This Row],[ODK_DateOfSubmission]]),"00"))</f>
        <v>2023-10</v>
      </c>
    </row>
    <row r="4380" spans="1:16" x14ac:dyDescent="0.25">
      <c r="A4380" s="13">
        <v>3502018</v>
      </c>
      <c r="B4380" s="1">
        <v>350201821</v>
      </c>
      <c r="C4380" s="1">
        <v>10289</v>
      </c>
      <c r="D4380" s="6">
        <v>45259</v>
      </c>
      <c r="E4380" s="1">
        <v>131</v>
      </c>
      <c r="F4380" s="1" t="s">
        <v>68</v>
      </c>
      <c r="G4380" s="1" t="s">
        <v>81</v>
      </c>
      <c r="H4380" s="1" t="s">
        <v>1047</v>
      </c>
      <c r="I4380" s="1" t="s">
        <v>1088</v>
      </c>
      <c r="J4380" s="1" t="s">
        <v>1510</v>
      </c>
      <c r="K4380" s="1">
        <v>31.715143000000001</v>
      </c>
      <c r="L4380" s="1">
        <v>46.098461</v>
      </c>
      <c r="M4380" s="1">
        <v>8</v>
      </c>
      <c r="N4380" s="1" t="s">
        <v>87</v>
      </c>
      <c r="O4380" s="1">
        <v>3</v>
      </c>
      <c r="P4380" t="str">
        <f>_xlfn.CONCAT( YEAR(TblOrigin[[#This Row],[ODK_DateOfSubmission]]), "-",TEXT( MONTH(TblOrigin[[#This Row],[ODK_DateOfSubmission]]),"00"))</f>
        <v>2023-11</v>
      </c>
    </row>
    <row r="4381" spans="1:16" x14ac:dyDescent="0.25">
      <c r="A4381" s="13">
        <v>3504015</v>
      </c>
      <c r="B4381" s="1">
        <v>350401521</v>
      </c>
      <c r="C4381" s="1">
        <v>10272</v>
      </c>
      <c r="D4381" s="6">
        <v>45259</v>
      </c>
      <c r="E4381" s="1">
        <v>131</v>
      </c>
      <c r="F4381" s="1" t="s">
        <v>68</v>
      </c>
      <c r="G4381" s="1" t="s">
        <v>73</v>
      </c>
      <c r="H4381" s="1" t="s">
        <v>1059</v>
      </c>
      <c r="I4381" s="1" t="s">
        <v>1072</v>
      </c>
      <c r="J4381" s="1" t="s">
        <v>1073</v>
      </c>
      <c r="K4381" s="1">
        <v>31.034963944600001</v>
      </c>
      <c r="L4381" s="1">
        <v>46.242300951700003</v>
      </c>
      <c r="M4381" s="1">
        <v>3</v>
      </c>
      <c r="N4381" s="1" t="s">
        <v>87</v>
      </c>
      <c r="O4381" s="1">
        <v>3</v>
      </c>
      <c r="P4381" t="str">
        <f>_xlfn.CONCAT( YEAR(TblOrigin[[#This Row],[ODK_DateOfSubmission]]), "-",TEXT( MONTH(TblOrigin[[#This Row],[ODK_DateOfSubmission]]),"00"))</f>
        <v>2023-11</v>
      </c>
    </row>
    <row r="4382" spans="1:16" x14ac:dyDescent="0.25">
      <c r="A4382" s="13">
        <v>3504021</v>
      </c>
      <c r="B4382" s="1">
        <v>350402121</v>
      </c>
      <c r="C4382" s="1">
        <v>10335</v>
      </c>
      <c r="D4382" s="6">
        <v>45263</v>
      </c>
      <c r="E4382" s="1">
        <v>131</v>
      </c>
      <c r="F4382" s="1" t="s">
        <v>68</v>
      </c>
      <c r="G4382" s="1" t="s">
        <v>73</v>
      </c>
      <c r="H4382" s="1" t="s">
        <v>1059</v>
      </c>
      <c r="I4382" s="1" t="s">
        <v>1078</v>
      </c>
      <c r="J4382" s="1" t="s">
        <v>1079</v>
      </c>
      <c r="K4382" s="1">
        <v>31.0506383486</v>
      </c>
      <c r="L4382" s="1">
        <v>46.269343302599999</v>
      </c>
      <c r="M4382" s="1">
        <v>16</v>
      </c>
      <c r="N4382" s="1" t="s">
        <v>87</v>
      </c>
      <c r="O4382" s="1">
        <v>3</v>
      </c>
      <c r="P4382" t="str">
        <f>_xlfn.CONCAT( YEAR(TblOrigin[[#This Row],[ODK_DateOfSubmission]]), "-",TEXT( MONTH(TblOrigin[[#This Row],[ODK_DateOfSubmission]]),"00"))</f>
        <v>2023-12</v>
      </c>
    </row>
    <row r="4383" spans="1:16" x14ac:dyDescent="0.25">
      <c r="A4383" s="13">
        <v>3503015</v>
      </c>
      <c r="B4383" s="1">
        <v>350301521</v>
      </c>
      <c r="C4383" s="1">
        <v>33805</v>
      </c>
      <c r="D4383" s="6">
        <v>45214</v>
      </c>
      <c r="E4383" s="1">
        <v>131</v>
      </c>
      <c r="F4383" s="1" t="s">
        <v>68</v>
      </c>
      <c r="G4383" s="1" t="s">
        <v>86</v>
      </c>
      <c r="H4383" s="1" t="s">
        <v>1474</v>
      </c>
      <c r="I4383" s="1" t="s">
        <v>1475</v>
      </c>
      <c r="J4383" s="1" t="s">
        <v>216</v>
      </c>
      <c r="K4383" s="1">
        <v>31.295843999999999</v>
      </c>
      <c r="L4383" s="1">
        <v>46.233044999999997</v>
      </c>
      <c r="M4383" s="1">
        <v>3</v>
      </c>
      <c r="N4383" s="1" t="s">
        <v>87</v>
      </c>
      <c r="O4383" s="1">
        <v>1</v>
      </c>
      <c r="P4383" t="str">
        <f>_xlfn.CONCAT( YEAR(TblOrigin[[#This Row],[ODK_DateOfSubmission]]), "-",TEXT( MONTH(TblOrigin[[#This Row],[ODK_DateOfSubmission]]),"00"))</f>
        <v>2023-10</v>
      </c>
    </row>
    <row r="4384" spans="1:16" x14ac:dyDescent="0.25">
      <c r="A4384" s="13">
        <v>3504010</v>
      </c>
      <c r="B4384" s="1">
        <v>350401021</v>
      </c>
      <c r="C4384" s="1">
        <v>24740</v>
      </c>
      <c r="D4384" s="6">
        <v>45259</v>
      </c>
      <c r="E4384" s="1">
        <v>131</v>
      </c>
      <c r="F4384" s="1" t="s">
        <v>68</v>
      </c>
      <c r="G4384" s="1" t="s">
        <v>73</v>
      </c>
      <c r="H4384" s="1" t="s">
        <v>1059</v>
      </c>
      <c r="I4384" s="1" t="s">
        <v>1353</v>
      </c>
      <c r="J4384" s="1" t="s">
        <v>1354</v>
      </c>
      <c r="K4384" s="1">
        <v>31.038505004899999</v>
      </c>
      <c r="L4384" s="1">
        <v>46.242960423</v>
      </c>
      <c r="M4384" s="1">
        <v>3</v>
      </c>
      <c r="N4384" s="1" t="s">
        <v>87</v>
      </c>
      <c r="O4384" s="1">
        <v>3</v>
      </c>
      <c r="P4384" t="str">
        <f>_xlfn.CONCAT( YEAR(TblOrigin[[#This Row],[ODK_DateOfSubmission]]), "-",TEXT( MONTH(TblOrigin[[#This Row],[ODK_DateOfSubmission]]),"00"))</f>
        <v>2023-11</v>
      </c>
    </row>
    <row r="4385" spans="1:16" x14ac:dyDescent="0.25">
      <c r="A4385" s="13">
        <v>3504007</v>
      </c>
      <c r="B4385" s="1">
        <v>350400721</v>
      </c>
      <c r="C4385" s="1">
        <v>25525</v>
      </c>
      <c r="D4385" s="6">
        <v>45259</v>
      </c>
      <c r="E4385" s="1">
        <v>131</v>
      </c>
      <c r="F4385" s="1" t="s">
        <v>68</v>
      </c>
      <c r="G4385" s="1" t="s">
        <v>73</v>
      </c>
      <c r="H4385" s="1" t="s">
        <v>1059</v>
      </c>
      <c r="I4385" s="1" t="s">
        <v>1064</v>
      </c>
      <c r="J4385" s="1" t="s">
        <v>1065</v>
      </c>
      <c r="K4385" s="1">
        <v>31.027024004299999</v>
      </c>
      <c r="L4385" s="1">
        <v>46.241676675500003</v>
      </c>
      <c r="M4385" s="1">
        <v>40</v>
      </c>
      <c r="N4385" s="1" t="s">
        <v>87</v>
      </c>
      <c r="O4385" s="1">
        <v>4</v>
      </c>
      <c r="P4385" t="str">
        <f>_xlfn.CONCAT( YEAR(TblOrigin[[#This Row],[ODK_DateOfSubmission]]), "-",TEXT( MONTH(TblOrigin[[#This Row],[ODK_DateOfSubmission]]),"00"))</f>
        <v>2023-11</v>
      </c>
    </row>
    <row r="4386" spans="1:16" x14ac:dyDescent="0.25">
      <c r="A4386" s="13">
        <v>3504011</v>
      </c>
      <c r="B4386" s="1">
        <v>350401121</v>
      </c>
      <c r="C4386" s="1">
        <v>10260</v>
      </c>
      <c r="D4386" s="6">
        <v>45259</v>
      </c>
      <c r="E4386" s="1">
        <v>131</v>
      </c>
      <c r="F4386" s="1" t="s">
        <v>68</v>
      </c>
      <c r="G4386" s="1" t="s">
        <v>73</v>
      </c>
      <c r="H4386" s="1" t="s">
        <v>1059</v>
      </c>
      <c r="I4386" s="1" t="s">
        <v>1066</v>
      </c>
      <c r="J4386" s="1" t="s">
        <v>1067</v>
      </c>
      <c r="K4386" s="1">
        <v>31.0087376</v>
      </c>
      <c r="L4386" s="1">
        <v>46.284794599999998</v>
      </c>
      <c r="M4386" s="1">
        <v>680</v>
      </c>
      <c r="N4386" s="1" t="s">
        <v>87</v>
      </c>
      <c r="O4386" s="1">
        <v>40</v>
      </c>
      <c r="P4386" t="str">
        <f>_xlfn.CONCAT( YEAR(TblOrigin[[#This Row],[ODK_DateOfSubmission]]), "-",TEXT( MONTH(TblOrigin[[#This Row],[ODK_DateOfSubmission]]),"00"))</f>
        <v>2023-11</v>
      </c>
    </row>
    <row r="4387" spans="1:16" x14ac:dyDescent="0.25">
      <c r="A4387" s="13">
        <v>3504012</v>
      </c>
      <c r="B4387" s="1">
        <v>350401221</v>
      </c>
      <c r="C4387" s="1">
        <v>24540</v>
      </c>
      <c r="D4387" s="6">
        <v>45255</v>
      </c>
      <c r="E4387" s="1">
        <v>131</v>
      </c>
      <c r="F4387" s="1" t="s">
        <v>68</v>
      </c>
      <c r="G4387" s="1" t="s">
        <v>73</v>
      </c>
      <c r="H4387" s="1" t="s">
        <v>1059</v>
      </c>
      <c r="I4387" s="1" t="s">
        <v>1482</v>
      </c>
      <c r="J4387" s="1" t="s">
        <v>1483</v>
      </c>
      <c r="K4387" s="1">
        <v>31.052442887600002</v>
      </c>
      <c r="L4387" s="1">
        <v>46.236798131699999</v>
      </c>
      <c r="M4387" s="1">
        <v>6</v>
      </c>
      <c r="N4387" s="1" t="s">
        <v>87</v>
      </c>
      <c r="O4387" s="1">
        <v>2</v>
      </c>
      <c r="P4387" t="str">
        <f>_xlfn.CONCAT( YEAR(TblOrigin[[#This Row],[ODK_DateOfSubmission]]), "-",TEXT( MONTH(TblOrigin[[#This Row],[ODK_DateOfSubmission]]),"00"))</f>
        <v>2023-11</v>
      </c>
    </row>
    <row r="4388" spans="1:16" x14ac:dyDescent="0.25">
      <c r="A4388" s="13">
        <v>3504021</v>
      </c>
      <c r="B4388" s="1">
        <v>350402121</v>
      </c>
      <c r="C4388" s="1">
        <v>10335</v>
      </c>
      <c r="D4388" s="6">
        <v>45263</v>
      </c>
      <c r="E4388" s="1">
        <v>131</v>
      </c>
      <c r="F4388" s="1" t="s">
        <v>68</v>
      </c>
      <c r="G4388" s="1" t="s">
        <v>73</v>
      </c>
      <c r="H4388" s="1" t="s">
        <v>1059</v>
      </c>
      <c r="I4388" s="1" t="s">
        <v>1078</v>
      </c>
      <c r="J4388" s="1" t="s">
        <v>1079</v>
      </c>
      <c r="K4388" s="1">
        <v>31.0506383486</v>
      </c>
      <c r="L4388" s="1">
        <v>46.269343302599999</v>
      </c>
      <c r="M4388" s="1">
        <v>16</v>
      </c>
      <c r="N4388" s="1" t="s">
        <v>94</v>
      </c>
      <c r="O4388" s="1">
        <v>6</v>
      </c>
      <c r="P4388" t="str">
        <f>_xlfn.CONCAT( YEAR(TblOrigin[[#This Row],[ODK_DateOfSubmission]]), "-",TEXT( MONTH(TblOrigin[[#This Row],[ODK_DateOfSubmission]]),"00"))</f>
        <v>2023-12</v>
      </c>
    </row>
    <row r="4389" spans="1:16" x14ac:dyDescent="0.25">
      <c r="A4389" s="13">
        <v>3504014</v>
      </c>
      <c r="B4389" s="1">
        <v>350401421</v>
      </c>
      <c r="C4389" s="1">
        <v>10254</v>
      </c>
      <c r="D4389" s="6">
        <v>45245</v>
      </c>
      <c r="E4389" s="1">
        <v>131</v>
      </c>
      <c r="F4389" s="1" t="s">
        <v>68</v>
      </c>
      <c r="G4389" s="1" t="s">
        <v>73</v>
      </c>
      <c r="H4389" s="1" t="s">
        <v>1059</v>
      </c>
      <c r="I4389" s="1" t="s">
        <v>1070</v>
      </c>
      <c r="J4389" s="1" t="s">
        <v>1071</v>
      </c>
      <c r="K4389" s="1">
        <v>31.044867277600002</v>
      </c>
      <c r="L4389" s="1">
        <v>46.259297235299996</v>
      </c>
      <c r="M4389" s="1">
        <v>30</v>
      </c>
      <c r="N4389" s="1" t="s">
        <v>94</v>
      </c>
      <c r="O4389" s="1">
        <v>10</v>
      </c>
      <c r="P4389" t="str">
        <f>_xlfn.CONCAT( YEAR(TblOrigin[[#This Row],[ODK_DateOfSubmission]]), "-",TEXT( MONTH(TblOrigin[[#This Row],[ODK_DateOfSubmission]]),"00"))</f>
        <v>2023-11</v>
      </c>
    </row>
    <row r="4390" spans="1:16" x14ac:dyDescent="0.25">
      <c r="A4390" s="13">
        <v>3504019</v>
      </c>
      <c r="B4390" s="1">
        <v>350401921</v>
      </c>
      <c r="C4390" s="1">
        <v>9470</v>
      </c>
      <c r="D4390" s="6">
        <v>45263</v>
      </c>
      <c r="E4390" s="1">
        <v>131</v>
      </c>
      <c r="F4390" s="1" t="s">
        <v>68</v>
      </c>
      <c r="G4390" s="1" t="s">
        <v>73</v>
      </c>
      <c r="H4390" s="1" t="s">
        <v>1059</v>
      </c>
      <c r="I4390" s="1" t="s">
        <v>1076</v>
      </c>
      <c r="J4390" s="1" t="s">
        <v>1077</v>
      </c>
      <c r="K4390" s="1">
        <v>31.0569626851</v>
      </c>
      <c r="L4390" s="1">
        <v>46.266143804899997</v>
      </c>
      <c r="M4390" s="1">
        <v>13</v>
      </c>
      <c r="N4390" s="1" t="s">
        <v>94</v>
      </c>
      <c r="O4390" s="1">
        <v>4</v>
      </c>
      <c r="P4390" t="str">
        <f>_xlfn.CONCAT( YEAR(TblOrigin[[#This Row],[ODK_DateOfSubmission]]), "-",TEXT( MONTH(TblOrigin[[#This Row],[ODK_DateOfSubmission]]),"00"))</f>
        <v>2023-12</v>
      </c>
    </row>
    <row r="4391" spans="1:16" x14ac:dyDescent="0.25">
      <c r="A4391" s="13">
        <v>3504029</v>
      </c>
      <c r="B4391" s="1">
        <v>350402921</v>
      </c>
      <c r="C4391" s="1">
        <v>10301</v>
      </c>
      <c r="D4391" s="6">
        <v>45256</v>
      </c>
      <c r="E4391" s="1">
        <v>131</v>
      </c>
      <c r="F4391" s="1" t="s">
        <v>68</v>
      </c>
      <c r="G4391" s="1" t="s">
        <v>73</v>
      </c>
      <c r="H4391" s="1" t="s">
        <v>1059</v>
      </c>
      <c r="I4391" s="1" t="s">
        <v>1089</v>
      </c>
      <c r="J4391" s="1" t="s">
        <v>1090</v>
      </c>
      <c r="K4391" s="1">
        <v>31.069166239000001</v>
      </c>
      <c r="L4391" s="1">
        <v>46.283791055999998</v>
      </c>
      <c r="M4391" s="1">
        <v>30</v>
      </c>
      <c r="N4391" s="1" t="s">
        <v>94</v>
      </c>
      <c r="O4391" s="1">
        <v>11</v>
      </c>
      <c r="P4391" t="str">
        <f>_xlfn.CONCAT( YEAR(TblOrigin[[#This Row],[ODK_DateOfSubmission]]), "-",TEXT( MONTH(TblOrigin[[#This Row],[ODK_DateOfSubmission]]),"00"))</f>
        <v>2023-11</v>
      </c>
    </row>
    <row r="4392" spans="1:16" x14ac:dyDescent="0.25">
      <c r="A4392" s="13">
        <v>3504030</v>
      </c>
      <c r="B4392" s="1">
        <v>350403021</v>
      </c>
      <c r="C4392" s="1">
        <v>24746</v>
      </c>
      <c r="D4392" s="6">
        <v>45245</v>
      </c>
      <c r="E4392" s="1">
        <v>131</v>
      </c>
      <c r="F4392" s="1" t="s">
        <v>68</v>
      </c>
      <c r="G4392" s="1" t="s">
        <v>73</v>
      </c>
      <c r="H4392" s="1" t="s">
        <v>1059</v>
      </c>
      <c r="I4392" s="1" t="s">
        <v>1489</v>
      </c>
      <c r="J4392" s="1" t="s">
        <v>463</v>
      </c>
      <c r="K4392" s="1">
        <v>31.042946248900002</v>
      </c>
      <c r="L4392" s="1">
        <v>46.274699394599999</v>
      </c>
      <c r="M4392" s="1">
        <v>1</v>
      </c>
      <c r="N4392" s="1" t="s">
        <v>94</v>
      </c>
      <c r="O4392" s="1">
        <v>1</v>
      </c>
      <c r="P4392" t="str">
        <f>_xlfn.CONCAT( YEAR(TblOrigin[[#This Row],[ODK_DateOfSubmission]]), "-",TEXT( MONTH(TblOrigin[[#This Row],[ODK_DateOfSubmission]]),"00"))</f>
        <v>2023-11</v>
      </c>
    </row>
    <row r="4393" spans="1:16" x14ac:dyDescent="0.25">
      <c r="A4393" s="13">
        <v>3504031</v>
      </c>
      <c r="B4393" s="1">
        <v>350403121</v>
      </c>
      <c r="C4393" s="1">
        <v>21208</v>
      </c>
      <c r="D4393" s="6">
        <v>45280</v>
      </c>
      <c r="E4393" s="1">
        <v>131</v>
      </c>
      <c r="F4393" s="1" t="s">
        <v>68</v>
      </c>
      <c r="G4393" s="1" t="s">
        <v>73</v>
      </c>
      <c r="H4393" s="1" t="s">
        <v>1059</v>
      </c>
      <c r="I4393" s="1" t="s">
        <v>1091</v>
      </c>
      <c r="J4393" s="1" t="s">
        <v>380</v>
      </c>
      <c r="K4393" s="1">
        <v>31.067779245299999</v>
      </c>
      <c r="L4393" s="1">
        <v>46.249674558199999</v>
      </c>
      <c r="M4393" s="1">
        <v>39</v>
      </c>
      <c r="N4393" s="1" t="s">
        <v>94</v>
      </c>
      <c r="O4393" s="1">
        <v>7</v>
      </c>
      <c r="P4393" t="str">
        <f>_xlfn.CONCAT( YEAR(TblOrigin[[#This Row],[ODK_DateOfSubmission]]), "-",TEXT( MONTH(TblOrigin[[#This Row],[ODK_DateOfSubmission]]),"00"))</f>
        <v>2023-12</v>
      </c>
    </row>
    <row r="4394" spans="1:16" x14ac:dyDescent="0.25">
      <c r="A4394" s="13">
        <v>3504051</v>
      </c>
      <c r="B4394" s="1">
        <v>350405121</v>
      </c>
      <c r="C4394" s="1">
        <v>23685</v>
      </c>
      <c r="D4394" s="6">
        <v>45240</v>
      </c>
      <c r="E4394" s="1">
        <v>131</v>
      </c>
      <c r="F4394" s="1" t="s">
        <v>68</v>
      </c>
      <c r="G4394" s="1" t="s">
        <v>73</v>
      </c>
      <c r="H4394" s="1" t="s">
        <v>1059</v>
      </c>
      <c r="I4394" s="1" t="s">
        <v>1108</v>
      </c>
      <c r="J4394" s="1" t="s">
        <v>1109</v>
      </c>
      <c r="K4394" s="1">
        <v>31.087265559999999</v>
      </c>
      <c r="L4394" s="1">
        <v>46.241235476500002</v>
      </c>
      <c r="M4394" s="1">
        <v>16</v>
      </c>
      <c r="N4394" s="1" t="s">
        <v>94</v>
      </c>
      <c r="O4394" s="1">
        <v>6</v>
      </c>
      <c r="P4394" t="str">
        <f>_xlfn.CONCAT( YEAR(TblOrigin[[#This Row],[ODK_DateOfSubmission]]), "-",TEXT( MONTH(TblOrigin[[#This Row],[ODK_DateOfSubmission]]),"00"))</f>
        <v>2023-11</v>
      </c>
    </row>
    <row r="4395" spans="1:16" x14ac:dyDescent="0.25">
      <c r="A4395" s="13">
        <v>3504046</v>
      </c>
      <c r="B4395" s="1">
        <v>350404621</v>
      </c>
      <c r="C4395" s="1">
        <v>10269</v>
      </c>
      <c r="D4395" s="6">
        <v>45267</v>
      </c>
      <c r="E4395" s="1">
        <v>131</v>
      </c>
      <c r="F4395" s="1" t="s">
        <v>68</v>
      </c>
      <c r="G4395" s="1" t="s">
        <v>73</v>
      </c>
      <c r="H4395" s="1" t="s">
        <v>1102</v>
      </c>
      <c r="I4395" s="1" t="s">
        <v>1103</v>
      </c>
      <c r="J4395" s="1" t="s">
        <v>1104</v>
      </c>
      <c r="K4395" s="1">
        <v>31.041901284200001</v>
      </c>
      <c r="L4395" s="1">
        <v>46.3069539022</v>
      </c>
      <c r="M4395" s="1">
        <v>41</v>
      </c>
      <c r="N4395" s="1" t="s">
        <v>94</v>
      </c>
      <c r="O4395" s="1">
        <v>15</v>
      </c>
      <c r="P4395" t="str">
        <f>_xlfn.CONCAT( YEAR(TblOrigin[[#This Row],[ODK_DateOfSubmission]]), "-",TEXT( MONTH(TblOrigin[[#This Row],[ODK_DateOfSubmission]]),"00"))</f>
        <v>2023-12</v>
      </c>
    </row>
    <row r="4396" spans="1:16" x14ac:dyDescent="0.25">
      <c r="A4396" s="13">
        <v>3504042</v>
      </c>
      <c r="B4396" s="1">
        <v>350404221</v>
      </c>
      <c r="C4396" s="1">
        <v>10263</v>
      </c>
      <c r="D4396" s="6">
        <v>45245</v>
      </c>
      <c r="E4396" s="1">
        <v>131</v>
      </c>
      <c r="F4396" s="1" t="s">
        <v>68</v>
      </c>
      <c r="G4396" s="1" t="s">
        <v>73</v>
      </c>
      <c r="H4396" s="1" t="s">
        <v>1059</v>
      </c>
      <c r="I4396" s="1" t="s">
        <v>1100</v>
      </c>
      <c r="J4396" s="1" t="s">
        <v>1101</v>
      </c>
      <c r="K4396" s="1">
        <v>31.0802066016</v>
      </c>
      <c r="L4396" s="1">
        <v>46.235693895300003</v>
      </c>
      <c r="M4396" s="1">
        <v>30</v>
      </c>
      <c r="N4396" s="1" t="s">
        <v>94</v>
      </c>
      <c r="O4396" s="1">
        <v>15</v>
      </c>
      <c r="P4396" t="str">
        <f>_xlfn.CONCAT( YEAR(TblOrigin[[#This Row],[ODK_DateOfSubmission]]), "-",TEXT( MONTH(TblOrigin[[#This Row],[ODK_DateOfSubmission]]),"00"))</f>
        <v>2023-11</v>
      </c>
    </row>
    <row r="4397" spans="1:16" x14ac:dyDescent="0.25">
      <c r="A4397" s="13">
        <v>3504041</v>
      </c>
      <c r="B4397" s="1">
        <v>350404121</v>
      </c>
      <c r="C4397" s="1">
        <v>25533</v>
      </c>
      <c r="D4397" s="6">
        <v>45258</v>
      </c>
      <c r="E4397" s="1">
        <v>131</v>
      </c>
      <c r="F4397" s="1" t="s">
        <v>68</v>
      </c>
      <c r="G4397" s="1" t="s">
        <v>73</v>
      </c>
      <c r="H4397" s="1" t="s">
        <v>1059</v>
      </c>
      <c r="I4397" s="1" t="s">
        <v>1098</v>
      </c>
      <c r="J4397" s="1" t="s">
        <v>1099</v>
      </c>
      <c r="K4397" s="1">
        <v>31.080862144499999</v>
      </c>
      <c r="L4397" s="1">
        <v>46.240087203599998</v>
      </c>
      <c r="M4397" s="1">
        <v>124</v>
      </c>
      <c r="N4397" s="1" t="s">
        <v>94</v>
      </c>
      <c r="O4397" s="1">
        <v>33</v>
      </c>
      <c r="P4397" t="str">
        <f>_xlfn.CONCAT( YEAR(TblOrigin[[#This Row],[ODK_DateOfSubmission]]), "-",TEXT( MONTH(TblOrigin[[#This Row],[ODK_DateOfSubmission]]),"00"))</f>
        <v>2023-11</v>
      </c>
    </row>
    <row r="4398" spans="1:16" x14ac:dyDescent="0.25">
      <c r="A4398" s="13">
        <v>3504045</v>
      </c>
      <c r="B4398" s="1">
        <v>350404521</v>
      </c>
      <c r="C4398" s="1">
        <v>22344</v>
      </c>
      <c r="D4398" s="6">
        <v>45245</v>
      </c>
      <c r="E4398" s="1">
        <v>131</v>
      </c>
      <c r="F4398" s="1" t="s">
        <v>68</v>
      </c>
      <c r="G4398" s="1" t="s">
        <v>73</v>
      </c>
      <c r="H4398" s="1" t="s">
        <v>1059</v>
      </c>
      <c r="I4398" s="1" t="s">
        <v>1408</v>
      </c>
      <c r="J4398" s="1" t="s">
        <v>1409</v>
      </c>
      <c r="K4398" s="1">
        <v>31.048519000500001</v>
      </c>
      <c r="L4398" s="1">
        <v>46.257282930099997</v>
      </c>
      <c r="M4398" s="1">
        <v>7</v>
      </c>
      <c r="N4398" s="1" t="s">
        <v>94</v>
      </c>
      <c r="O4398" s="1">
        <v>2</v>
      </c>
      <c r="P4398" t="str">
        <f>_xlfn.CONCAT( YEAR(TblOrigin[[#This Row],[ODK_DateOfSubmission]]), "-",TEXT( MONTH(TblOrigin[[#This Row],[ODK_DateOfSubmission]]),"00"))</f>
        <v>2023-11</v>
      </c>
    </row>
    <row r="4399" spans="1:16" x14ac:dyDescent="0.25">
      <c r="A4399" s="13">
        <v>3504057</v>
      </c>
      <c r="B4399" s="1">
        <v>350405721</v>
      </c>
      <c r="C4399" s="1">
        <v>33806</v>
      </c>
      <c r="D4399" s="6">
        <v>45267</v>
      </c>
      <c r="E4399" s="1">
        <v>131</v>
      </c>
      <c r="F4399" s="1" t="s">
        <v>68</v>
      </c>
      <c r="G4399" s="1" t="s">
        <v>73</v>
      </c>
      <c r="H4399" s="1" t="s">
        <v>1105</v>
      </c>
      <c r="I4399" s="1" t="s">
        <v>1435</v>
      </c>
      <c r="J4399" s="1" t="s">
        <v>1127</v>
      </c>
      <c r="K4399" s="1">
        <v>31.134141</v>
      </c>
      <c r="L4399" s="1">
        <v>46.437801999999998</v>
      </c>
      <c r="M4399" s="1">
        <v>4</v>
      </c>
      <c r="N4399" s="1" t="s">
        <v>94</v>
      </c>
      <c r="O4399" s="1">
        <v>2</v>
      </c>
      <c r="P4399" t="str">
        <f>_xlfn.CONCAT( YEAR(TblOrigin[[#This Row],[ODK_DateOfSubmission]]), "-",TEXT( MONTH(TblOrigin[[#This Row],[ODK_DateOfSubmission]]),"00"))</f>
        <v>2023-12</v>
      </c>
    </row>
    <row r="4400" spans="1:16" x14ac:dyDescent="0.25">
      <c r="A4400" s="13">
        <v>3505013</v>
      </c>
      <c r="B4400" s="1">
        <v>350501321</v>
      </c>
      <c r="C4400" s="1">
        <v>33809</v>
      </c>
      <c r="D4400" s="6">
        <v>45244</v>
      </c>
      <c r="E4400" s="1">
        <v>131</v>
      </c>
      <c r="F4400" s="1" t="s">
        <v>68</v>
      </c>
      <c r="G4400" s="1" t="s">
        <v>77</v>
      </c>
      <c r="H4400" s="1" t="s">
        <v>1119</v>
      </c>
      <c r="I4400" s="1" t="s">
        <v>1342</v>
      </c>
      <c r="J4400" s="1" t="s">
        <v>232</v>
      </c>
      <c r="K4400" s="1">
        <v>30.914428999999998</v>
      </c>
      <c r="L4400" s="1">
        <v>46.47878</v>
      </c>
      <c r="M4400" s="1">
        <v>21</v>
      </c>
      <c r="N4400" s="1" t="s">
        <v>94</v>
      </c>
      <c r="O4400" s="1">
        <v>5</v>
      </c>
      <c r="P4400" t="str">
        <f>_xlfn.CONCAT( YEAR(TblOrigin[[#This Row],[ODK_DateOfSubmission]]), "-",TEXT( MONTH(TblOrigin[[#This Row],[ODK_DateOfSubmission]]),"00"))</f>
        <v>2023-11</v>
      </c>
    </row>
    <row r="4401" spans="1:16" x14ac:dyDescent="0.25">
      <c r="A4401" s="13">
        <v>3504019</v>
      </c>
      <c r="B4401" s="1">
        <v>350401921</v>
      </c>
      <c r="C4401" s="1">
        <v>9470</v>
      </c>
      <c r="D4401" s="6">
        <v>45263</v>
      </c>
      <c r="E4401" s="1">
        <v>131</v>
      </c>
      <c r="F4401" s="1" t="s">
        <v>68</v>
      </c>
      <c r="G4401" s="1" t="s">
        <v>73</v>
      </c>
      <c r="H4401" s="1" t="s">
        <v>1059</v>
      </c>
      <c r="I4401" s="1" t="s">
        <v>1076</v>
      </c>
      <c r="J4401" s="1" t="s">
        <v>1077</v>
      </c>
      <c r="K4401" s="1">
        <v>31.0569626851</v>
      </c>
      <c r="L4401" s="1">
        <v>46.266143804899997</v>
      </c>
      <c r="M4401" s="1">
        <v>13</v>
      </c>
      <c r="N4401" s="1" t="s">
        <v>116</v>
      </c>
      <c r="O4401" s="1">
        <v>3</v>
      </c>
      <c r="P4401" t="str">
        <f>_xlfn.CONCAT( YEAR(TblOrigin[[#This Row],[ODK_DateOfSubmission]]), "-",TEXT( MONTH(TblOrigin[[#This Row],[ODK_DateOfSubmission]]),"00"))</f>
        <v>2023-12</v>
      </c>
    </row>
    <row r="4402" spans="1:16" x14ac:dyDescent="0.25">
      <c r="A4402" s="13">
        <v>3504028</v>
      </c>
      <c r="B4402" s="1">
        <v>350402821</v>
      </c>
      <c r="C4402" s="1">
        <v>25526</v>
      </c>
      <c r="D4402" s="6">
        <v>45256</v>
      </c>
      <c r="E4402" s="1">
        <v>131</v>
      </c>
      <c r="F4402" s="1" t="s">
        <v>68</v>
      </c>
      <c r="G4402" s="1" t="s">
        <v>73</v>
      </c>
      <c r="H4402" s="1" t="s">
        <v>1059</v>
      </c>
      <c r="I4402" s="1" t="s">
        <v>1088</v>
      </c>
      <c r="J4402" s="1" t="s">
        <v>1039</v>
      </c>
      <c r="K4402" s="1">
        <v>31.036175809100001</v>
      </c>
      <c r="L4402" s="1">
        <v>46.220527480000001</v>
      </c>
      <c r="M4402" s="1">
        <v>55</v>
      </c>
      <c r="N4402" s="1" t="s">
        <v>108</v>
      </c>
      <c r="O4402" s="1">
        <v>10</v>
      </c>
      <c r="P4402" t="str">
        <f>_xlfn.CONCAT( YEAR(TblOrigin[[#This Row],[ODK_DateOfSubmission]]), "-",TEXT( MONTH(TblOrigin[[#This Row],[ODK_DateOfSubmission]]),"00"))</f>
        <v>2023-11</v>
      </c>
    </row>
    <row r="4403" spans="1:16" x14ac:dyDescent="0.25">
      <c r="A4403" s="13">
        <v>3504054</v>
      </c>
      <c r="B4403" s="1">
        <v>350405421</v>
      </c>
      <c r="C4403" s="1">
        <v>9427</v>
      </c>
      <c r="D4403" s="6">
        <v>45259</v>
      </c>
      <c r="E4403" s="1">
        <v>131</v>
      </c>
      <c r="F4403" s="1" t="s">
        <v>68</v>
      </c>
      <c r="G4403" s="1" t="s">
        <v>73</v>
      </c>
      <c r="H4403" s="1" t="s">
        <v>1059</v>
      </c>
      <c r="I4403" s="1" t="s">
        <v>1110</v>
      </c>
      <c r="J4403" s="1" t="s">
        <v>1111</v>
      </c>
      <c r="K4403" s="1">
        <v>31.033617899999999</v>
      </c>
      <c r="L4403" s="1">
        <v>46.217652000000001</v>
      </c>
      <c r="M4403" s="1">
        <v>135</v>
      </c>
      <c r="N4403" s="1" t="s">
        <v>108</v>
      </c>
      <c r="O4403" s="1">
        <v>15</v>
      </c>
      <c r="P4403" t="str">
        <f>_xlfn.CONCAT( YEAR(TblOrigin[[#This Row],[ODK_DateOfSubmission]]), "-",TEXT( MONTH(TblOrigin[[#This Row],[ODK_DateOfSubmission]]),"00"))</f>
        <v>2023-11</v>
      </c>
    </row>
    <row r="4404" spans="1:16" x14ac:dyDescent="0.25">
      <c r="A4404" s="13">
        <v>3603034</v>
      </c>
      <c r="B4404" s="1">
        <v>360303421</v>
      </c>
      <c r="C4404" s="1">
        <v>25070</v>
      </c>
      <c r="D4404" s="6">
        <v>45283</v>
      </c>
      <c r="E4404" s="1">
        <v>131</v>
      </c>
      <c r="F4404" s="1" t="s">
        <v>96</v>
      </c>
      <c r="G4404" s="1" t="s">
        <v>173</v>
      </c>
      <c r="H4404" s="1" t="s">
        <v>1145</v>
      </c>
      <c r="I4404" s="1" t="s">
        <v>1559</v>
      </c>
      <c r="J4404" s="1" t="s">
        <v>897</v>
      </c>
      <c r="K4404" s="1">
        <v>32.070146295699999</v>
      </c>
      <c r="L4404" s="1">
        <v>44.767656880700002</v>
      </c>
      <c r="M4404" s="1">
        <v>1</v>
      </c>
      <c r="N4404" s="1" t="s">
        <v>83</v>
      </c>
      <c r="O4404" s="1">
        <v>1</v>
      </c>
      <c r="P4404" t="str">
        <f>_xlfn.CONCAT( YEAR(TblOrigin[[#This Row],[ODK_DateOfSubmission]]), "-",TEXT( MONTH(TblOrigin[[#This Row],[ODK_DateOfSubmission]]),"00"))</f>
        <v>2023-12</v>
      </c>
    </row>
    <row r="4405" spans="1:16" x14ac:dyDescent="0.25">
      <c r="A4405" s="13">
        <v>3504054</v>
      </c>
      <c r="B4405" s="1">
        <v>350405421</v>
      </c>
      <c r="C4405" s="1">
        <v>9427</v>
      </c>
      <c r="D4405" s="6">
        <v>45259</v>
      </c>
      <c r="E4405" s="1">
        <v>131</v>
      </c>
      <c r="F4405" s="1" t="s">
        <v>68</v>
      </c>
      <c r="G4405" s="1" t="s">
        <v>73</v>
      </c>
      <c r="H4405" s="1" t="s">
        <v>1059</v>
      </c>
      <c r="I4405" s="1" t="s">
        <v>1110</v>
      </c>
      <c r="J4405" s="1" t="s">
        <v>1111</v>
      </c>
      <c r="K4405" s="1">
        <v>31.033617899999999</v>
      </c>
      <c r="L4405" s="1">
        <v>46.217652000000001</v>
      </c>
      <c r="M4405" s="1">
        <v>135</v>
      </c>
      <c r="N4405" s="1" t="s">
        <v>70</v>
      </c>
      <c r="O4405" s="1">
        <v>32</v>
      </c>
      <c r="P4405" t="str">
        <f>_xlfn.CONCAT( YEAR(TblOrigin[[#This Row],[ODK_DateOfSubmission]]), "-",TEXT( MONTH(TblOrigin[[#This Row],[ODK_DateOfSubmission]]),"00"))</f>
        <v>2023-11</v>
      </c>
    </row>
    <row r="4406" spans="1:16" x14ac:dyDescent="0.25">
      <c r="A4406" s="13">
        <v>3505003</v>
      </c>
      <c r="B4406" s="1">
        <v>350500321</v>
      </c>
      <c r="C4406" s="1">
        <v>25436</v>
      </c>
      <c r="D4406" s="6">
        <v>45259</v>
      </c>
      <c r="E4406" s="1">
        <v>131</v>
      </c>
      <c r="F4406" s="1" t="s">
        <v>68</v>
      </c>
      <c r="G4406" s="1" t="s">
        <v>77</v>
      </c>
      <c r="H4406" s="1" t="s">
        <v>1115</v>
      </c>
      <c r="I4406" s="1" t="s">
        <v>1116</v>
      </c>
      <c r="J4406" s="1" t="s">
        <v>1117</v>
      </c>
      <c r="K4406" s="1">
        <v>30.906636502200001</v>
      </c>
      <c r="L4406" s="1">
        <v>46.445979934699999</v>
      </c>
      <c r="M4406" s="1">
        <v>19</v>
      </c>
      <c r="N4406" s="1" t="s">
        <v>70</v>
      </c>
      <c r="O4406" s="1">
        <v>3</v>
      </c>
      <c r="P4406" t="str">
        <f>_xlfn.CONCAT( YEAR(TblOrigin[[#This Row],[ODK_DateOfSubmission]]), "-",TEXT( MONTH(TblOrigin[[#This Row],[ODK_DateOfSubmission]]),"00"))</f>
        <v>2023-11</v>
      </c>
    </row>
    <row r="4407" spans="1:16" x14ac:dyDescent="0.25">
      <c r="A4407" s="13">
        <v>3504011</v>
      </c>
      <c r="B4407" s="1">
        <v>350401121</v>
      </c>
      <c r="C4407" s="1">
        <v>10260</v>
      </c>
      <c r="D4407" s="6">
        <v>45259</v>
      </c>
      <c r="E4407" s="1">
        <v>131</v>
      </c>
      <c r="F4407" s="1" t="s">
        <v>68</v>
      </c>
      <c r="G4407" s="1" t="s">
        <v>73</v>
      </c>
      <c r="H4407" s="1" t="s">
        <v>1059</v>
      </c>
      <c r="I4407" s="1" t="s">
        <v>1066</v>
      </c>
      <c r="J4407" s="1" t="s">
        <v>1067</v>
      </c>
      <c r="K4407" s="1">
        <v>31.0087376</v>
      </c>
      <c r="L4407" s="1">
        <v>46.284794599999998</v>
      </c>
      <c r="M4407" s="1">
        <v>680</v>
      </c>
      <c r="N4407" s="1" t="s">
        <v>70</v>
      </c>
      <c r="O4407" s="1">
        <v>150</v>
      </c>
      <c r="P4407" t="str">
        <f>_xlfn.CONCAT( YEAR(TblOrigin[[#This Row],[ODK_DateOfSubmission]]), "-",TEXT( MONTH(TblOrigin[[#This Row],[ODK_DateOfSubmission]]),"00"))</f>
        <v>2023-11</v>
      </c>
    </row>
    <row r="4408" spans="1:16" x14ac:dyDescent="0.25">
      <c r="A4408" s="13">
        <v>3502018</v>
      </c>
      <c r="B4408" s="1">
        <v>350201821</v>
      </c>
      <c r="C4408" s="1">
        <v>10289</v>
      </c>
      <c r="D4408" s="6">
        <v>45259</v>
      </c>
      <c r="E4408" s="1">
        <v>131</v>
      </c>
      <c r="F4408" s="1" t="s">
        <v>68</v>
      </c>
      <c r="G4408" s="1" t="s">
        <v>81</v>
      </c>
      <c r="H4408" s="1" t="s">
        <v>1047</v>
      </c>
      <c r="I4408" s="1" t="s">
        <v>1088</v>
      </c>
      <c r="J4408" s="1" t="s">
        <v>1510</v>
      </c>
      <c r="K4408" s="1">
        <v>31.715143000000001</v>
      </c>
      <c r="L4408" s="1">
        <v>46.098461</v>
      </c>
      <c r="M4408" s="1">
        <v>8</v>
      </c>
      <c r="N4408" s="1" t="s">
        <v>70</v>
      </c>
      <c r="O4408" s="1">
        <v>3</v>
      </c>
      <c r="P4408" t="str">
        <f>_xlfn.CONCAT( YEAR(TblOrigin[[#This Row],[ODK_DateOfSubmission]]), "-",TEXT( MONTH(TblOrigin[[#This Row],[ODK_DateOfSubmission]]),"00"))</f>
        <v>2023-11</v>
      </c>
    </row>
    <row r="4409" spans="1:16" x14ac:dyDescent="0.25">
      <c r="A4409" s="13">
        <v>3504019</v>
      </c>
      <c r="B4409" s="1">
        <v>350401921</v>
      </c>
      <c r="C4409" s="1">
        <v>9470</v>
      </c>
      <c r="D4409" s="6">
        <v>45263</v>
      </c>
      <c r="E4409" s="1">
        <v>131</v>
      </c>
      <c r="F4409" s="1" t="s">
        <v>68</v>
      </c>
      <c r="G4409" s="1" t="s">
        <v>73</v>
      </c>
      <c r="H4409" s="1" t="s">
        <v>1059</v>
      </c>
      <c r="I4409" s="1" t="s">
        <v>1076</v>
      </c>
      <c r="J4409" s="1" t="s">
        <v>1077</v>
      </c>
      <c r="K4409" s="1">
        <v>31.0569626851</v>
      </c>
      <c r="L4409" s="1">
        <v>46.266143804899997</v>
      </c>
      <c r="M4409" s="1">
        <v>13</v>
      </c>
      <c r="N4409" s="1" t="s">
        <v>104</v>
      </c>
      <c r="O4409" s="1">
        <v>3</v>
      </c>
      <c r="P4409" t="str">
        <f>_xlfn.CONCAT( YEAR(TblOrigin[[#This Row],[ODK_DateOfSubmission]]), "-",TEXT( MONTH(TblOrigin[[#This Row],[ODK_DateOfSubmission]]),"00"))</f>
        <v>2023-12</v>
      </c>
    </row>
    <row r="4410" spans="1:16" x14ac:dyDescent="0.25">
      <c r="A4410" s="13">
        <v>3504014</v>
      </c>
      <c r="B4410" s="1">
        <v>350401421</v>
      </c>
      <c r="C4410" s="1">
        <v>10254</v>
      </c>
      <c r="D4410" s="6">
        <v>45245</v>
      </c>
      <c r="E4410" s="1">
        <v>131</v>
      </c>
      <c r="F4410" s="1" t="s">
        <v>68</v>
      </c>
      <c r="G4410" s="1" t="s">
        <v>73</v>
      </c>
      <c r="H4410" s="1" t="s">
        <v>1059</v>
      </c>
      <c r="I4410" s="1" t="s">
        <v>1070</v>
      </c>
      <c r="J4410" s="1" t="s">
        <v>1071</v>
      </c>
      <c r="K4410" s="1">
        <v>31.044867277600002</v>
      </c>
      <c r="L4410" s="1">
        <v>46.259297235299996</v>
      </c>
      <c r="M4410" s="1">
        <v>30</v>
      </c>
      <c r="N4410" s="1" t="s">
        <v>104</v>
      </c>
      <c r="O4410" s="1">
        <v>15</v>
      </c>
      <c r="P4410" t="str">
        <f>_xlfn.CONCAT( YEAR(TblOrigin[[#This Row],[ODK_DateOfSubmission]]), "-",TEXT( MONTH(TblOrigin[[#This Row],[ODK_DateOfSubmission]]),"00"))</f>
        <v>2023-11</v>
      </c>
    </row>
    <row r="4411" spans="1:16" x14ac:dyDescent="0.25">
      <c r="A4411" s="13">
        <v>3504029</v>
      </c>
      <c r="B4411" s="1">
        <v>350402921</v>
      </c>
      <c r="C4411" s="1">
        <v>10301</v>
      </c>
      <c r="D4411" s="6">
        <v>45256</v>
      </c>
      <c r="E4411" s="1">
        <v>131</v>
      </c>
      <c r="F4411" s="1" t="s">
        <v>68</v>
      </c>
      <c r="G4411" s="1" t="s">
        <v>73</v>
      </c>
      <c r="H4411" s="1" t="s">
        <v>1059</v>
      </c>
      <c r="I4411" s="1" t="s">
        <v>1089</v>
      </c>
      <c r="J4411" s="1" t="s">
        <v>1090</v>
      </c>
      <c r="K4411" s="1">
        <v>31.069166239000001</v>
      </c>
      <c r="L4411" s="1">
        <v>46.283791055999998</v>
      </c>
      <c r="M4411" s="1">
        <v>30</v>
      </c>
      <c r="N4411" s="1" t="s">
        <v>104</v>
      </c>
      <c r="O4411" s="1">
        <v>9</v>
      </c>
      <c r="P4411" t="str">
        <f>_xlfn.CONCAT( YEAR(TblOrigin[[#This Row],[ODK_DateOfSubmission]]), "-",TEXT( MONTH(TblOrigin[[#This Row],[ODK_DateOfSubmission]]),"00"))</f>
        <v>2023-11</v>
      </c>
    </row>
    <row r="4412" spans="1:16" x14ac:dyDescent="0.25">
      <c r="A4412" s="13">
        <v>3504031</v>
      </c>
      <c r="B4412" s="1">
        <v>350403121</v>
      </c>
      <c r="C4412" s="1">
        <v>21208</v>
      </c>
      <c r="D4412" s="6">
        <v>45280</v>
      </c>
      <c r="E4412" s="1">
        <v>131</v>
      </c>
      <c r="F4412" s="1" t="s">
        <v>68</v>
      </c>
      <c r="G4412" s="1" t="s">
        <v>73</v>
      </c>
      <c r="H4412" s="1" t="s">
        <v>1059</v>
      </c>
      <c r="I4412" s="1" t="s">
        <v>1091</v>
      </c>
      <c r="J4412" s="1" t="s">
        <v>380</v>
      </c>
      <c r="K4412" s="1">
        <v>31.067779245299999</v>
      </c>
      <c r="L4412" s="1">
        <v>46.249674558199999</v>
      </c>
      <c r="M4412" s="1">
        <v>39</v>
      </c>
      <c r="N4412" s="1" t="s">
        <v>104</v>
      </c>
      <c r="O4412" s="1">
        <v>5</v>
      </c>
      <c r="P4412" t="str">
        <f>_xlfn.CONCAT( YEAR(TblOrigin[[#This Row],[ODK_DateOfSubmission]]), "-",TEXT( MONTH(TblOrigin[[#This Row],[ODK_DateOfSubmission]]),"00"))</f>
        <v>2023-12</v>
      </c>
    </row>
    <row r="4413" spans="1:16" x14ac:dyDescent="0.25">
      <c r="A4413" s="13">
        <v>3504042</v>
      </c>
      <c r="B4413" s="1">
        <v>350404221</v>
      </c>
      <c r="C4413" s="1">
        <v>10263</v>
      </c>
      <c r="D4413" s="6">
        <v>45245</v>
      </c>
      <c r="E4413" s="1">
        <v>131</v>
      </c>
      <c r="F4413" s="1" t="s">
        <v>68</v>
      </c>
      <c r="G4413" s="1" t="s">
        <v>73</v>
      </c>
      <c r="H4413" s="1" t="s">
        <v>1059</v>
      </c>
      <c r="I4413" s="1" t="s">
        <v>1100</v>
      </c>
      <c r="J4413" s="1" t="s">
        <v>1101</v>
      </c>
      <c r="K4413" s="1">
        <v>31.0802066016</v>
      </c>
      <c r="L4413" s="1">
        <v>46.235693895300003</v>
      </c>
      <c r="M4413" s="1">
        <v>30</v>
      </c>
      <c r="N4413" s="1" t="s">
        <v>104</v>
      </c>
      <c r="O4413" s="1">
        <v>10</v>
      </c>
      <c r="P4413" t="str">
        <f>_xlfn.CONCAT( YEAR(TblOrigin[[#This Row],[ODK_DateOfSubmission]]), "-",TEXT( MONTH(TblOrigin[[#This Row],[ODK_DateOfSubmission]]),"00"))</f>
        <v>2023-11</v>
      </c>
    </row>
    <row r="4414" spans="1:16" x14ac:dyDescent="0.25">
      <c r="A4414" s="13">
        <v>3504046</v>
      </c>
      <c r="B4414" s="1">
        <v>350404621</v>
      </c>
      <c r="C4414" s="1">
        <v>10269</v>
      </c>
      <c r="D4414" s="6">
        <v>45267</v>
      </c>
      <c r="E4414" s="1">
        <v>131</v>
      </c>
      <c r="F4414" s="1" t="s">
        <v>68</v>
      </c>
      <c r="G4414" s="1" t="s">
        <v>73</v>
      </c>
      <c r="H4414" s="1" t="s">
        <v>1102</v>
      </c>
      <c r="I4414" s="1" t="s">
        <v>1103</v>
      </c>
      <c r="J4414" s="1" t="s">
        <v>1104</v>
      </c>
      <c r="K4414" s="1">
        <v>31.041901284200001</v>
      </c>
      <c r="L4414" s="1">
        <v>46.3069539022</v>
      </c>
      <c r="M4414" s="1">
        <v>41</v>
      </c>
      <c r="N4414" s="1" t="s">
        <v>104</v>
      </c>
      <c r="O4414" s="1">
        <v>15</v>
      </c>
      <c r="P4414" t="str">
        <f>_xlfn.CONCAT( YEAR(TblOrigin[[#This Row],[ODK_DateOfSubmission]]), "-",TEXT( MONTH(TblOrigin[[#This Row],[ODK_DateOfSubmission]]),"00"))</f>
        <v>2023-12</v>
      </c>
    </row>
    <row r="4415" spans="1:16" x14ac:dyDescent="0.25">
      <c r="A4415" s="13">
        <v>3504041</v>
      </c>
      <c r="B4415" s="1">
        <v>350404121</v>
      </c>
      <c r="C4415" s="1">
        <v>25533</v>
      </c>
      <c r="D4415" s="6">
        <v>45258</v>
      </c>
      <c r="E4415" s="1">
        <v>131</v>
      </c>
      <c r="F4415" s="1" t="s">
        <v>68</v>
      </c>
      <c r="G4415" s="1" t="s">
        <v>73</v>
      </c>
      <c r="H4415" s="1" t="s">
        <v>1059</v>
      </c>
      <c r="I4415" s="1" t="s">
        <v>1098</v>
      </c>
      <c r="J4415" s="1" t="s">
        <v>1099</v>
      </c>
      <c r="K4415" s="1">
        <v>31.080862144499999</v>
      </c>
      <c r="L4415" s="1">
        <v>46.240087203599998</v>
      </c>
      <c r="M4415" s="1">
        <v>124</v>
      </c>
      <c r="N4415" s="1" t="s">
        <v>104</v>
      </c>
      <c r="O4415" s="1">
        <v>15</v>
      </c>
      <c r="P4415" t="str">
        <f>_xlfn.CONCAT( YEAR(TblOrigin[[#This Row],[ODK_DateOfSubmission]]), "-",TEXT( MONTH(TblOrigin[[#This Row],[ODK_DateOfSubmission]]),"00"))</f>
        <v>2023-11</v>
      </c>
    </row>
    <row r="4416" spans="1:16" x14ac:dyDescent="0.25">
      <c r="A4416" s="13">
        <v>3504041</v>
      </c>
      <c r="B4416" s="1">
        <v>350404121</v>
      </c>
      <c r="C4416" s="1">
        <v>25533</v>
      </c>
      <c r="D4416" s="6">
        <v>45258</v>
      </c>
      <c r="E4416" s="1">
        <v>131</v>
      </c>
      <c r="F4416" s="1" t="s">
        <v>68</v>
      </c>
      <c r="G4416" s="1" t="s">
        <v>73</v>
      </c>
      <c r="H4416" s="1" t="s">
        <v>1059</v>
      </c>
      <c r="I4416" s="1" t="s">
        <v>1098</v>
      </c>
      <c r="J4416" s="1" t="s">
        <v>1099</v>
      </c>
      <c r="K4416" s="1">
        <v>31.080862144499999</v>
      </c>
      <c r="L4416" s="1">
        <v>46.240087203599998</v>
      </c>
      <c r="M4416" s="1">
        <v>124</v>
      </c>
      <c r="N4416" s="1" t="s">
        <v>74</v>
      </c>
      <c r="O4416" s="1">
        <v>7</v>
      </c>
      <c r="P4416" t="str">
        <f>_xlfn.CONCAT( YEAR(TblOrigin[[#This Row],[ODK_DateOfSubmission]]), "-",TEXT( MONTH(TblOrigin[[#This Row],[ODK_DateOfSubmission]]),"00"))</f>
        <v>2023-11</v>
      </c>
    </row>
    <row r="4417" spans="1:16" x14ac:dyDescent="0.25">
      <c r="A4417" s="13">
        <v>3504046</v>
      </c>
      <c r="B4417" s="1">
        <v>350404621</v>
      </c>
      <c r="C4417" s="1">
        <v>10269</v>
      </c>
      <c r="D4417" s="6">
        <v>45267</v>
      </c>
      <c r="E4417" s="1">
        <v>131</v>
      </c>
      <c r="F4417" s="1" t="s">
        <v>68</v>
      </c>
      <c r="G4417" s="1" t="s">
        <v>73</v>
      </c>
      <c r="H4417" s="1" t="s">
        <v>1102</v>
      </c>
      <c r="I4417" s="1" t="s">
        <v>1103</v>
      </c>
      <c r="J4417" s="1" t="s">
        <v>1104</v>
      </c>
      <c r="K4417" s="1">
        <v>31.041901284200001</v>
      </c>
      <c r="L4417" s="1">
        <v>46.3069539022</v>
      </c>
      <c r="M4417" s="1">
        <v>41</v>
      </c>
      <c r="N4417" s="1" t="s">
        <v>74</v>
      </c>
      <c r="O4417" s="1">
        <v>2</v>
      </c>
      <c r="P4417" t="str">
        <f>_xlfn.CONCAT( YEAR(TblOrigin[[#This Row],[ODK_DateOfSubmission]]), "-",TEXT( MONTH(TblOrigin[[#This Row],[ODK_DateOfSubmission]]),"00"))</f>
        <v>2023-12</v>
      </c>
    </row>
    <row r="4418" spans="1:16" x14ac:dyDescent="0.25">
      <c r="A4418" s="13">
        <v>3504031</v>
      </c>
      <c r="B4418" s="1">
        <v>350403121</v>
      </c>
      <c r="C4418" s="1">
        <v>21208</v>
      </c>
      <c r="D4418" s="6">
        <v>45280</v>
      </c>
      <c r="E4418" s="1">
        <v>131</v>
      </c>
      <c r="F4418" s="1" t="s">
        <v>68</v>
      </c>
      <c r="G4418" s="1" t="s">
        <v>73</v>
      </c>
      <c r="H4418" s="1" t="s">
        <v>1059</v>
      </c>
      <c r="I4418" s="1" t="s">
        <v>1091</v>
      </c>
      <c r="J4418" s="1" t="s">
        <v>380</v>
      </c>
      <c r="K4418" s="1">
        <v>31.067779245299999</v>
      </c>
      <c r="L4418" s="1">
        <v>46.249674558199999</v>
      </c>
      <c r="M4418" s="1">
        <v>39</v>
      </c>
      <c r="N4418" s="1" t="s">
        <v>74</v>
      </c>
      <c r="O4418" s="1">
        <v>5</v>
      </c>
      <c r="P4418" t="str">
        <f>_xlfn.CONCAT( YEAR(TblOrigin[[#This Row],[ODK_DateOfSubmission]]), "-",TEXT( MONTH(TblOrigin[[#This Row],[ODK_DateOfSubmission]]),"00"))</f>
        <v>2023-12</v>
      </c>
    </row>
    <row r="4419" spans="1:16" x14ac:dyDescent="0.25">
      <c r="A4419" s="13">
        <v>3504029</v>
      </c>
      <c r="B4419" s="1">
        <v>350402921</v>
      </c>
      <c r="C4419" s="1">
        <v>10301</v>
      </c>
      <c r="D4419" s="6">
        <v>45256</v>
      </c>
      <c r="E4419" s="1">
        <v>131</v>
      </c>
      <c r="F4419" s="1" t="s">
        <v>68</v>
      </c>
      <c r="G4419" s="1" t="s">
        <v>73</v>
      </c>
      <c r="H4419" s="1" t="s">
        <v>1059</v>
      </c>
      <c r="I4419" s="1" t="s">
        <v>1089</v>
      </c>
      <c r="J4419" s="1" t="s">
        <v>1090</v>
      </c>
      <c r="K4419" s="1">
        <v>31.069166239000001</v>
      </c>
      <c r="L4419" s="1">
        <v>46.283791055999998</v>
      </c>
      <c r="M4419" s="1">
        <v>30</v>
      </c>
      <c r="N4419" s="1" t="s">
        <v>74</v>
      </c>
      <c r="O4419" s="1">
        <v>4</v>
      </c>
      <c r="P4419" t="str">
        <f>_xlfn.CONCAT( YEAR(TblOrigin[[#This Row],[ODK_DateOfSubmission]]), "-",TEXT( MONTH(TblOrigin[[#This Row],[ODK_DateOfSubmission]]),"00"))</f>
        <v>2023-11</v>
      </c>
    </row>
    <row r="4420" spans="1:16" x14ac:dyDescent="0.25">
      <c r="A4420" s="13">
        <v>3504014</v>
      </c>
      <c r="B4420" s="1">
        <v>350401421</v>
      </c>
      <c r="C4420" s="1">
        <v>10254</v>
      </c>
      <c r="D4420" s="6">
        <v>45245</v>
      </c>
      <c r="E4420" s="1">
        <v>131</v>
      </c>
      <c r="F4420" s="1" t="s">
        <v>68</v>
      </c>
      <c r="G4420" s="1" t="s">
        <v>73</v>
      </c>
      <c r="H4420" s="1" t="s">
        <v>1059</v>
      </c>
      <c r="I4420" s="1" t="s">
        <v>1070</v>
      </c>
      <c r="J4420" s="1" t="s">
        <v>1071</v>
      </c>
      <c r="K4420" s="1">
        <v>31.044867277600002</v>
      </c>
      <c r="L4420" s="1">
        <v>46.259297235299996</v>
      </c>
      <c r="M4420" s="1">
        <v>30</v>
      </c>
      <c r="N4420" s="1" t="s">
        <v>74</v>
      </c>
      <c r="O4420" s="1">
        <v>5</v>
      </c>
      <c r="P4420" t="str">
        <f>_xlfn.CONCAT( YEAR(TblOrigin[[#This Row],[ODK_DateOfSubmission]]), "-",TEXT( MONTH(TblOrigin[[#This Row],[ODK_DateOfSubmission]]),"00"))</f>
        <v>2023-11</v>
      </c>
    </row>
    <row r="4421" spans="1:16" x14ac:dyDescent="0.25">
      <c r="A4421" s="13">
        <v>3504019</v>
      </c>
      <c r="B4421" s="1">
        <v>350401921</v>
      </c>
      <c r="C4421" s="1">
        <v>9470</v>
      </c>
      <c r="D4421" s="6">
        <v>45263</v>
      </c>
      <c r="E4421" s="1">
        <v>131</v>
      </c>
      <c r="F4421" s="1" t="s">
        <v>68</v>
      </c>
      <c r="G4421" s="1" t="s">
        <v>73</v>
      </c>
      <c r="H4421" s="1" t="s">
        <v>1059</v>
      </c>
      <c r="I4421" s="1" t="s">
        <v>1076</v>
      </c>
      <c r="J4421" s="1" t="s">
        <v>1077</v>
      </c>
      <c r="K4421" s="1">
        <v>31.0569626851</v>
      </c>
      <c r="L4421" s="1">
        <v>46.266143804899997</v>
      </c>
      <c r="M4421" s="1">
        <v>13</v>
      </c>
      <c r="N4421" s="1" t="s">
        <v>74</v>
      </c>
      <c r="O4421" s="1">
        <v>3</v>
      </c>
      <c r="P4421" t="str">
        <f>_xlfn.CONCAT( YEAR(TblOrigin[[#This Row],[ODK_DateOfSubmission]]), "-",TEXT( MONTH(TblOrigin[[#This Row],[ODK_DateOfSubmission]]),"00"))</f>
        <v>2023-12</v>
      </c>
    </row>
    <row r="4422" spans="1:16" x14ac:dyDescent="0.25">
      <c r="A4422" s="13">
        <v>3504021</v>
      </c>
      <c r="B4422" s="1">
        <v>350402121</v>
      </c>
      <c r="C4422" s="1">
        <v>10335</v>
      </c>
      <c r="D4422" s="6">
        <v>45263</v>
      </c>
      <c r="E4422" s="1">
        <v>131</v>
      </c>
      <c r="F4422" s="1" t="s">
        <v>68</v>
      </c>
      <c r="G4422" s="1" t="s">
        <v>73</v>
      </c>
      <c r="H4422" s="1" t="s">
        <v>1059</v>
      </c>
      <c r="I4422" s="1" t="s">
        <v>1078</v>
      </c>
      <c r="J4422" s="1" t="s">
        <v>1079</v>
      </c>
      <c r="K4422" s="1">
        <v>31.0506383486</v>
      </c>
      <c r="L4422" s="1">
        <v>46.269343302599999</v>
      </c>
      <c r="M4422" s="1">
        <v>16</v>
      </c>
      <c r="N4422" s="1" t="s">
        <v>74</v>
      </c>
      <c r="O4422" s="1">
        <v>2</v>
      </c>
      <c r="P4422" t="str">
        <f>_xlfn.CONCAT( YEAR(TblOrigin[[#This Row],[ODK_DateOfSubmission]]), "-",TEXT( MONTH(TblOrigin[[#This Row],[ODK_DateOfSubmission]]),"00"))</f>
        <v>2023-12</v>
      </c>
    </row>
    <row r="4423" spans="1:16" x14ac:dyDescent="0.25">
      <c r="A4423" s="13">
        <v>3504057</v>
      </c>
      <c r="B4423" s="1">
        <v>350405721</v>
      </c>
      <c r="C4423" s="1">
        <v>33806</v>
      </c>
      <c r="D4423" s="6">
        <v>45267</v>
      </c>
      <c r="E4423" s="1">
        <v>131</v>
      </c>
      <c r="F4423" s="1" t="s">
        <v>68</v>
      </c>
      <c r="G4423" s="1" t="s">
        <v>73</v>
      </c>
      <c r="H4423" s="1" t="s">
        <v>1105</v>
      </c>
      <c r="I4423" s="1" t="s">
        <v>1435</v>
      </c>
      <c r="J4423" s="1" t="s">
        <v>1127</v>
      </c>
      <c r="K4423" s="1">
        <v>31.134141</v>
      </c>
      <c r="L4423" s="1">
        <v>46.437801999999998</v>
      </c>
      <c r="M4423" s="1">
        <v>4</v>
      </c>
      <c r="N4423" s="1" t="s">
        <v>74</v>
      </c>
      <c r="O4423" s="1">
        <v>2</v>
      </c>
      <c r="P4423" t="str">
        <f>_xlfn.CONCAT( YEAR(TblOrigin[[#This Row],[ODK_DateOfSubmission]]), "-",TEXT( MONTH(TblOrigin[[#This Row],[ODK_DateOfSubmission]]),"00"))</f>
        <v>2023-12</v>
      </c>
    </row>
    <row r="4424" spans="1:16" x14ac:dyDescent="0.25">
      <c r="A4424" s="13">
        <v>3505002</v>
      </c>
      <c r="B4424" s="1">
        <v>350500221</v>
      </c>
      <c r="C4424" s="1">
        <v>24721</v>
      </c>
      <c r="D4424" s="6">
        <v>45267</v>
      </c>
      <c r="E4424" s="1">
        <v>131</v>
      </c>
      <c r="F4424" s="1" t="s">
        <v>68</v>
      </c>
      <c r="G4424" s="1" t="s">
        <v>77</v>
      </c>
      <c r="H4424" s="1" t="s">
        <v>1112</v>
      </c>
      <c r="I4424" s="1" t="s">
        <v>1113</v>
      </c>
      <c r="J4424" s="1" t="s">
        <v>1114</v>
      </c>
      <c r="K4424" s="1">
        <v>30.956201633799999</v>
      </c>
      <c r="L4424" s="1">
        <v>46.359501579899998</v>
      </c>
      <c r="M4424" s="1">
        <v>13</v>
      </c>
      <c r="N4424" s="1" t="s">
        <v>66</v>
      </c>
      <c r="O4424" s="1">
        <v>8</v>
      </c>
      <c r="P4424" t="str">
        <f>_xlfn.CONCAT( YEAR(TblOrigin[[#This Row],[ODK_DateOfSubmission]]), "-",TEXT( MONTH(TblOrigin[[#This Row],[ODK_DateOfSubmission]]),"00"))</f>
        <v>2023-12</v>
      </c>
    </row>
    <row r="4425" spans="1:16" x14ac:dyDescent="0.25">
      <c r="A4425" s="13">
        <v>3504054</v>
      </c>
      <c r="B4425" s="1">
        <v>350405421</v>
      </c>
      <c r="C4425" s="1">
        <v>9427</v>
      </c>
      <c r="D4425" s="6">
        <v>45259</v>
      </c>
      <c r="E4425" s="1">
        <v>131</v>
      </c>
      <c r="F4425" s="1" t="s">
        <v>68</v>
      </c>
      <c r="G4425" s="1" t="s">
        <v>73</v>
      </c>
      <c r="H4425" s="1" t="s">
        <v>1059</v>
      </c>
      <c r="I4425" s="1" t="s">
        <v>1110</v>
      </c>
      <c r="J4425" s="1" t="s">
        <v>1111</v>
      </c>
      <c r="K4425" s="1">
        <v>31.033617899999999</v>
      </c>
      <c r="L4425" s="1">
        <v>46.217652000000001</v>
      </c>
      <c r="M4425" s="1">
        <v>135</v>
      </c>
      <c r="N4425" s="1" t="s">
        <v>66</v>
      </c>
      <c r="O4425" s="1">
        <v>13</v>
      </c>
      <c r="P4425" t="str">
        <f>_xlfn.CONCAT( YEAR(TblOrigin[[#This Row],[ODK_DateOfSubmission]]), "-",TEXT( MONTH(TblOrigin[[#This Row],[ODK_DateOfSubmission]]),"00"))</f>
        <v>2023-11</v>
      </c>
    </row>
    <row r="4426" spans="1:16" x14ac:dyDescent="0.25">
      <c r="A4426" s="13">
        <v>3505013</v>
      </c>
      <c r="B4426" s="1">
        <v>350501321</v>
      </c>
      <c r="C4426" s="1">
        <v>33809</v>
      </c>
      <c r="D4426" s="6">
        <v>45244</v>
      </c>
      <c r="E4426" s="1">
        <v>131</v>
      </c>
      <c r="F4426" s="1" t="s">
        <v>68</v>
      </c>
      <c r="G4426" s="1" t="s">
        <v>77</v>
      </c>
      <c r="H4426" s="1" t="s">
        <v>1119</v>
      </c>
      <c r="I4426" s="1" t="s">
        <v>1342</v>
      </c>
      <c r="J4426" s="1" t="s">
        <v>232</v>
      </c>
      <c r="K4426" s="1">
        <v>30.914428999999998</v>
      </c>
      <c r="L4426" s="1">
        <v>46.47878</v>
      </c>
      <c r="M4426" s="1">
        <v>21</v>
      </c>
      <c r="N4426" s="1" t="s">
        <v>66</v>
      </c>
      <c r="O4426" s="1">
        <v>5</v>
      </c>
      <c r="P4426" t="str">
        <f>_xlfn.CONCAT( YEAR(TblOrigin[[#This Row],[ODK_DateOfSubmission]]), "-",TEXT( MONTH(TblOrigin[[#This Row],[ODK_DateOfSubmission]]),"00"))</f>
        <v>2023-11</v>
      </c>
    </row>
    <row r="4427" spans="1:16" x14ac:dyDescent="0.25">
      <c r="A4427" s="13">
        <v>3505015</v>
      </c>
      <c r="B4427" s="1">
        <v>350501521</v>
      </c>
      <c r="C4427" s="1">
        <v>33811</v>
      </c>
      <c r="D4427" s="6">
        <v>45245</v>
      </c>
      <c r="E4427" s="1">
        <v>131</v>
      </c>
      <c r="F4427" s="1" t="s">
        <v>68</v>
      </c>
      <c r="G4427" s="1" t="s">
        <v>77</v>
      </c>
      <c r="H4427" s="1" t="s">
        <v>1128</v>
      </c>
      <c r="I4427" s="1" t="s">
        <v>1342</v>
      </c>
      <c r="J4427" s="1" t="s">
        <v>232</v>
      </c>
      <c r="K4427" s="1">
        <v>30.882387999999999</v>
      </c>
      <c r="L4427" s="1">
        <v>46.568722000000001</v>
      </c>
      <c r="M4427" s="1">
        <v>25</v>
      </c>
      <c r="N4427" s="1" t="s">
        <v>66</v>
      </c>
      <c r="O4427" s="1">
        <v>10</v>
      </c>
      <c r="P4427" t="str">
        <f>_xlfn.CONCAT( YEAR(TblOrigin[[#This Row],[ODK_DateOfSubmission]]), "-",TEXT( MONTH(TblOrigin[[#This Row],[ODK_DateOfSubmission]]),"00"))</f>
        <v>2023-11</v>
      </c>
    </row>
    <row r="4428" spans="1:16" x14ac:dyDescent="0.25">
      <c r="A4428" s="13">
        <v>3505016</v>
      </c>
      <c r="B4428" s="1">
        <v>350501621</v>
      </c>
      <c r="C4428" s="1">
        <v>34161</v>
      </c>
      <c r="D4428" s="6">
        <v>45244</v>
      </c>
      <c r="E4428" s="1">
        <v>131</v>
      </c>
      <c r="F4428" s="1" t="s">
        <v>68</v>
      </c>
      <c r="G4428" s="1" t="s">
        <v>77</v>
      </c>
      <c r="H4428" s="1" t="s">
        <v>1115</v>
      </c>
      <c r="I4428" s="1" t="s">
        <v>1428</v>
      </c>
      <c r="J4428" s="1" t="s">
        <v>1429</v>
      </c>
      <c r="K4428" s="1">
        <v>30.880265143100001</v>
      </c>
      <c r="L4428" s="1">
        <v>46.454987385000003</v>
      </c>
      <c r="M4428" s="1">
        <v>10</v>
      </c>
      <c r="N4428" s="1" t="s">
        <v>66</v>
      </c>
      <c r="O4428" s="1">
        <v>5</v>
      </c>
      <c r="P4428" t="str">
        <f>_xlfn.CONCAT( YEAR(TblOrigin[[#This Row],[ODK_DateOfSubmission]]), "-",TEXT( MONTH(TblOrigin[[#This Row],[ODK_DateOfSubmission]]),"00"))</f>
        <v>2023-11</v>
      </c>
    </row>
    <row r="4429" spans="1:16" x14ac:dyDescent="0.25">
      <c r="A4429" s="13">
        <v>3505011</v>
      </c>
      <c r="B4429" s="1">
        <v>350501121</v>
      </c>
      <c r="C4429" s="1">
        <v>9258</v>
      </c>
      <c r="D4429" s="6">
        <v>45259</v>
      </c>
      <c r="E4429" s="1">
        <v>131</v>
      </c>
      <c r="F4429" s="1" t="s">
        <v>68</v>
      </c>
      <c r="G4429" s="1" t="s">
        <v>77</v>
      </c>
      <c r="H4429" s="1" t="s">
        <v>1115</v>
      </c>
      <c r="I4429" s="1" t="s">
        <v>1126</v>
      </c>
      <c r="J4429" s="1" t="s">
        <v>1127</v>
      </c>
      <c r="K4429" s="1">
        <v>30.901869618300001</v>
      </c>
      <c r="L4429" s="1">
        <v>46.458244977299998</v>
      </c>
      <c r="M4429" s="1">
        <v>10</v>
      </c>
      <c r="N4429" s="1" t="s">
        <v>66</v>
      </c>
      <c r="O4429" s="1">
        <v>4</v>
      </c>
      <c r="P4429" t="str">
        <f>_xlfn.CONCAT( YEAR(TblOrigin[[#This Row],[ODK_DateOfSubmission]]), "-",TEXT( MONTH(TblOrigin[[#This Row],[ODK_DateOfSubmission]]),"00"))</f>
        <v>2023-11</v>
      </c>
    </row>
    <row r="4430" spans="1:16" x14ac:dyDescent="0.25">
      <c r="A4430" s="13">
        <v>3505004</v>
      </c>
      <c r="B4430" s="1">
        <v>350500421</v>
      </c>
      <c r="C4430" s="1">
        <v>25437</v>
      </c>
      <c r="D4430" s="6">
        <v>45260</v>
      </c>
      <c r="E4430" s="1">
        <v>131</v>
      </c>
      <c r="F4430" s="1" t="s">
        <v>68</v>
      </c>
      <c r="G4430" s="1" t="s">
        <v>77</v>
      </c>
      <c r="H4430" s="1" t="s">
        <v>1115</v>
      </c>
      <c r="I4430" s="1" t="s">
        <v>1074</v>
      </c>
      <c r="J4430" s="1" t="s">
        <v>1118</v>
      </c>
      <c r="K4430" s="1">
        <v>30.9061211</v>
      </c>
      <c r="L4430" s="1">
        <v>46.449381199999998</v>
      </c>
      <c r="M4430" s="1">
        <v>12</v>
      </c>
      <c r="N4430" s="1" t="s">
        <v>66</v>
      </c>
      <c r="O4430" s="1">
        <v>5</v>
      </c>
      <c r="P4430" t="str">
        <f>_xlfn.CONCAT( YEAR(TblOrigin[[#This Row],[ODK_DateOfSubmission]]), "-",TEXT( MONTH(TblOrigin[[#This Row],[ODK_DateOfSubmission]]),"00"))</f>
        <v>2023-11</v>
      </c>
    </row>
    <row r="4431" spans="1:16" x14ac:dyDescent="0.25">
      <c r="A4431" s="13">
        <v>3504022</v>
      </c>
      <c r="B4431" s="1">
        <v>350402221</v>
      </c>
      <c r="C4431" s="1">
        <v>9576</v>
      </c>
      <c r="D4431" s="6">
        <v>45260</v>
      </c>
      <c r="E4431" s="1">
        <v>131</v>
      </c>
      <c r="F4431" s="1" t="s">
        <v>68</v>
      </c>
      <c r="G4431" s="1" t="s">
        <v>73</v>
      </c>
      <c r="H4431" s="1" t="s">
        <v>1059</v>
      </c>
      <c r="I4431" s="1" t="s">
        <v>1486</v>
      </c>
      <c r="J4431" s="1" t="s">
        <v>1487</v>
      </c>
      <c r="K4431" s="1">
        <v>31.132791840500001</v>
      </c>
      <c r="L4431" s="1">
        <v>46.2356646856</v>
      </c>
      <c r="M4431" s="1">
        <v>1</v>
      </c>
      <c r="N4431" s="1" t="s">
        <v>66</v>
      </c>
      <c r="O4431" s="1">
        <v>1</v>
      </c>
      <c r="P4431" t="str">
        <f>_xlfn.CONCAT( YEAR(TblOrigin[[#This Row],[ODK_DateOfSubmission]]), "-",TEXT( MONTH(TblOrigin[[#This Row],[ODK_DateOfSubmission]]),"00"))</f>
        <v>2023-11</v>
      </c>
    </row>
    <row r="4432" spans="1:16" x14ac:dyDescent="0.25">
      <c r="A4432" s="13">
        <v>3504016</v>
      </c>
      <c r="B4432" s="1">
        <v>350401621</v>
      </c>
      <c r="C4432" s="1">
        <v>10281</v>
      </c>
      <c r="D4432" s="6">
        <v>45259</v>
      </c>
      <c r="E4432" s="1">
        <v>131</v>
      </c>
      <c r="F4432" s="1" t="s">
        <v>68</v>
      </c>
      <c r="G4432" s="1" t="s">
        <v>73</v>
      </c>
      <c r="H4432" s="1" t="s">
        <v>1059</v>
      </c>
      <c r="I4432" s="1" t="s">
        <v>1074</v>
      </c>
      <c r="J4432" s="1" t="s">
        <v>1075</v>
      </c>
      <c r="K4432" s="1">
        <v>31.029471706599999</v>
      </c>
      <c r="L4432" s="1">
        <v>46.244121658399997</v>
      </c>
      <c r="M4432" s="1">
        <v>9</v>
      </c>
      <c r="N4432" s="1" t="s">
        <v>66</v>
      </c>
      <c r="O4432" s="1">
        <v>4</v>
      </c>
      <c r="P4432" t="str">
        <f>_xlfn.CONCAT( YEAR(TblOrigin[[#This Row],[ODK_DateOfSubmission]]), "-",TEXT( MONTH(TblOrigin[[#This Row],[ODK_DateOfSubmission]]),"00"))</f>
        <v>2023-11</v>
      </c>
    </row>
    <row r="4433" spans="1:16" x14ac:dyDescent="0.25">
      <c r="A4433" s="13">
        <v>3504012</v>
      </c>
      <c r="B4433" s="1">
        <v>350401221</v>
      </c>
      <c r="C4433" s="1">
        <v>24540</v>
      </c>
      <c r="D4433" s="6">
        <v>45255</v>
      </c>
      <c r="E4433" s="1">
        <v>131</v>
      </c>
      <c r="F4433" s="1" t="s">
        <v>68</v>
      </c>
      <c r="G4433" s="1" t="s">
        <v>73</v>
      </c>
      <c r="H4433" s="1" t="s">
        <v>1059</v>
      </c>
      <c r="I4433" s="1" t="s">
        <v>1482</v>
      </c>
      <c r="J4433" s="1" t="s">
        <v>1483</v>
      </c>
      <c r="K4433" s="1">
        <v>31.052442887600002</v>
      </c>
      <c r="L4433" s="1">
        <v>46.236798131699999</v>
      </c>
      <c r="M4433" s="1">
        <v>6</v>
      </c>
      <c r="N4433" s="1" t="s">
        <v>66</v>
      </c>
      <c r="O4433" s="1">
        <v>3</v>
      </c>
      <c r="P4433" t="str">
        <f>_xlfn.CONCAT( YEAR(TblOrigin[[#This Row],[ODK_DateOfSubmission]]), "-",TEXT( MONTH(TblOrigin[[#This Row],[ODK_DateOfSubmission]]),"00"))</f>
        <v>2023-11</v>
      </c>
    </row>
    <row r="4434" spans="1:16" x14ac:dyDescent="0.25">
      <c r="A4434" s="13">
        <v>3504007</v>
      </c>
      <c r="B4434" s="1">
        <v>350400721</v>
      </c>
      <c r="C4434" s="1">
        <v>25525</v>
      </c>
      <c r="D4434" s="6">
        <v>45259</v>
      </c>
      <c r="E4434" s="1">
        <v>131</v>
      </c>
      <c r="F4434" s="1" t="s">
        <v>68</v>
      </c>
      <c r="G4434" s="1" t="s">
        <v>73</v>
      </c>
      <c r="H4434" s="1" t="s">
        <v>1059</v>
      </c>
      <c r="I4434" s="1" t="s">
        <v>1064</v>
      </c>
      <c r="J4434" s="1" t="s">
        <v>1065</v>
      </c>
      <c r="K4434" s="1">
        <v>31.027024004299999</v>
      </c>
      <c r="L4434" s="1">
        <v>46.241676675500003</v>
      </c>
      <c r="M4434" s="1">
        <v>40</v>
      </c>
      <c r="N4434" s="1" t="s">
        <v>66</v>
      </c>
      <c r="O4434" s="1">
        <v>10</v>
      </c>
      <c r="P4434" t="str">
        <f>_xlfn.CONCAT( YEAR(TblOrigin[[#This Row],[ODK_DateOfSubmission]]), "-",TEXT( MONTH(TblOrigin[[#This Row],[ODK_DateOfSubmission]]),"00"))</f>
        <v>2023-11</v>
      </c>
    </row>
    <row r="4435" spans="1:16" x14ac:dyDescent="0.25">
      <c r="A4435" s="13">
        <v>3504011</v>
      </c>
      <c r="B4435" s="1">
        <v>350401121</v>
      </c>
      <c r="C4435" s="1">
        <v>10260</v>
      </c>
      <c r="D4435" s="6">
        <v>45259</v>
      </c>
      <c r="E4435" s="1">
        <v>131</v>
      </c>
      <c r="F4435" s="1" t="s">
        <v>68</v>
      </c>
      <c r="G4435" s="1" t="s">
        <v>73</v>
      </c>
      <c r="H4435" s="1" t="s">
        <v>1059</v>
      </c>
      <c r="I4435" s="1" t="s">
        <v>1066</v>
      </c>
      <c r="J4435" s="1" t="s">
        <v>1067</v>
      </c>
      <c r="K4435" s="1">
        <v>31.0087376</v>
      </c>
      <c r="L4435" s="1">
        <v>46.284794599999998</v>
      </c>
      <c r="M4435" s="1">
        <v>680</v>
      </c>
      <c r="N4435" s="1" t="s">
        <v>66</v>
      </c>
      <c r="O4435" s="1">
        <v>10</v>
      </c>
      <c r="P4435" t="str">
        <f>_xlfn.CONCAT( YEAR(TblOrigin[[#This Row],[ODK_DateOfSubmission]]), "-",TEXT( MONTH(TblOrigin[[#This Row],[ODK_DateOfSubmission]]),"00"))</f>
        <v>2023-11</v>
      </c>
    </row>
    <row r="4436" spans="1:16" x14ac:dyDescent="0.25">
      <c r="A4436" s="13">
        <v>3504006</v>
      </c>
      <c r="B4436" s="1">
        <v>350400621</v>
      </c>
      <c r="C4436" s="1">
        <v>9728</v>
      </c>
      <c r="D4436" s="6">
        <v>45259</v>
      </c>
      <c r="E4436" s="1">
        <v>131</v>
      </c>
      <c r="F4436" s="1" t="s">
        <v>68</v>
      </c>
      <c r="G4436" s="1" t="s">
        <v>73</v>
      </c>
      <c r="H4436" s="1" t="s">
        <v>1059</v>
      </c>
      <c r="I4436" s="1" t="s">
        <v>1341</v>
      </c>
      <c r="J4436" s="1" t="s">
        <v>250</v>
      </c>
      <c r="K4436" s="1">
        <v>31.038316374200001</v>
      </c>
      <c r="L4436" s="1">
        <v>46.253982172199997</v>
      </c>
      <c r="M4436" s="1">
        <v>5</v>
      </c>
      <c r="N4436" s="1" t="s">
        <v>66</v>
      </c>
      <c r="O4436" s="1">
        <v>5</v>
      </c>
      <c r="P4436" t="str">
        <f>_xlfn.CONCAT( YEAR(TblOrigin[[#This Row],[ODK_DateOfSubmission]]), "-",TEXT( MONTH(TblOrigin[[#This Row],[ODK_DateOfSubmission]]),"00"))</f>
        <v>2023-11</v>
      </c>
    </row>
    <row r="4437" spans="1:16" x14ac:dyDescent="0.25">
      <c r="A4437" s="13">
        <v>3503015</v>
      </c>
      <c r="B4437" s="1">
        <v>350301521</v>
      </c>
      <c r="C4437" s="1">
        <v>33805</v>
      </c>
      <c r="D4437" s="6">
        <v>45214</v>
      </c>
      <c r="E4437" s="1">
        <v>131</v>
      </c>
      <c r="F4437" s="1" t="s">
        <v>68</v>
      </c>
      <c r="G4437" s="1" t="s">
        <v>86</v>
      </c>
      <c r="H4437" s="1" t="s">
        <v>1474</v>
      </c>
      <c r="I4437" s="1" t="s">
        <v>1475</v>
      </c>
      <c r="J4437" s="1" t="s">
        <v>216</v>
      </c>
      <c r="K4437" s="1">
        <v>31.295843999999999</v>
      </c>
      <c r="L4437" s="1">
        <v>46.233044999999997</v>
      </c>
      <c r="M4437" s="1">
        <v>3</v>
      </c>
      <c r="N4437" s="1" t="s">
        <v>66</v>
      </c>
      <c r="O4437" s="1">
        <v>1</v>
      </c>
      <c r="P4437" t="str">
        <f>_xlfn.CONCAT( YEAR(TblOrigin[[#This Row],[ODK_DateOfSubmission]]), "-",TEXT( MONTH(TblOrigin[[#This Row],[ODK_DateOfSubmission]]),"00"))</f>
        <v>2023-10</v>
      </c>
    </row>
    <row r="4438" spans="1:16" x14ac:dyDescent="0.25">
      <c r="A4438" s="13">
        <v>3504001</v>
      </c>
      <c r="B4438" s="1">
        <v>350400121</v>
      </c>
      <c r="C4438" s="1">
        <v>24494</v>
      </c>
      <c r="D4438" s="6">
        <v>45256</v>
      </c>
      <c r="E4438" s="1">
        <v>131</v>
      </c>
      <c r="F4438" s="1" t="s">
        <v>68</v>
      </c>
      <c r="G4438" s="1" t="s">
        <v>73</v>
      </c>
      <c r="H4438" s="1" t="s">
        <v>1059</v>
      </c>
      <c r="I4438" s="1" t="s">
        <v>1060</v>
      </c>
      <c r="J4438" s="1" t="s">
        <v>1061</v>
      </c>
      <c r="K4438" s="1">
        <v>31.027710880499999</v>
      </c>
      <c r="L4438" s="1">
        <v>46.218214741200001</v>
      </c>
      <c r="M4438" s="1">
        <v>45</v>
      </c>
      <c r="N4438" s="1" t="s">
        <v>66</v>
      </c>
      <c r="O4438" s="1">
        <v>20</v>
      </c>
      <c r="P4438" t="str">
        <f>_xlfn.CONCAT( YEAR(TblOrigin[[#This Row],[ODK_DateOfSubmission]]), "-",TEXT( MONTH(TblOrigin[[#This Row],[ODK_DateOfSubmission]]),"00"))</f>
        <v>2023-11</v>
      </c>
    </row>
    <row r="4439" spans="1:16" x14ac:dyDescent="0.25">
      <c r="A4439" s="13">
        <v>3502016</v>
      </c>
      <c r="B4439" s="1">
        <v>350201621</v>
      </c>
      <c r="C4439" s="1">
        <v>34162</v>
      </c>
      <c r="D4439" s="6">
        <v>45259</v>
      </c>
      <c r="E4439" s="1">
        <v>131</v>
      </c>
      <c r="F4439" s="1" t="s">
        <v>68</v>
      </c>
      <c r="G4439" s="1" t="s">
        <v>81</v>
      </c>
      <c r="H4439" s="1" t="s">
        <v>1047</v>
      </c>
      <c r="I4439" s="1" t="s">
        <v>1440</v>
      </c>
      <c r="J4439" s="1" t="s">
        <v>1441</v>
      </c>
      <c r="K4439" s="1">
        <v>31.735530000000001</v>
      </c>
      <c r="L4439" s="1">
        <v>46.112045999999999</v>
      </c>
      <c r="M4439" s="1">
        <v>17</v>
      </c>
      <c r="N4439" s="1" t="s">
        <v>66</v>
      </c>
      <c r="O4439" s="1">
        <v>4</v>
      </c>
      <c r="P4439" t="str">
        <f>_xlfn.CONCAT( YEAR(TblOrigin[[#This Row],[ODK_DateOfSubmission]]), "-",TEXT( MONTH(TblOrigin[[#This Row],[ODK_DateOfSubmission]]),"00"))</f>
        <v>2023-11</v>
      </c>
    </row>
    <row r="4440" spans="1:16" x14ac:dyDescent="0.25">
      <c r="A4440" s="13">
        <v>3502015</v>
      </c>
      <c r="B4440" s="1">
        <v>350201521</v>
      </c>
      <c r="C4440" s="1">
        <v>33803</v>
      </c>
      <c r="D4440" s="6">
        <v>45259</v>
      </c>
      <c r="E4440" s="1">
        <v>131</v>
      </c>
      <c r="F4440" s="1" t="s">
        <v>68</v>
      </c>
      <c r="G4440" s="1" t="s">
        <v>81</v>
      </c>
      <c r="H4440" s="1" t="s">
        <v>1048</v>
      </c>
      <c r="I4440" s="1" t="s">
        <v>1531</v>
      </c>
      <c r="J4440" s="1" t="s">
        <v>1532</v>
      </c>
      <c r="K4440" s="1">
        <v>31.543367</v>
      </c>
      <c r="L4440" s="1">
        <v>46.119889000000001</v>
      </c>
      <c r="M4440" s="1">
        <v>4</v>
      </c>
      <c r="N4440" s="1" t="s">
        <v>66</v>
      </c>
      <c r="O4440" s="1">
        <v>2</v>
      </c>
      <c r="P4440" t="str">
        <f>_xlfn.CONCAT( YEAR(TblOrigin[[#This Row],[ODK_DateOfSubmission]]), "-",TEXT( MONTH(TblOrigin[[#This Row],[ODK_DateOfSubmission]]),"00"))</f>
        <v>2023-11</v>
      </c>
    </row>
    <row r="4441" spans="1:16" x14ac:dyDescent="0.25">
      <c r="A4441" s="13">
        <v>2101014</v>
      </c>
      <c r="B4441" s="1">
        <v>2101014115</v>
      </c>
      <c r="C4441" s="1">
        <v>274</v>
      </c>
      <c r="D4441" s="6">
        <v>45250.771290277778</v>
      </c>
      <c r="E4441" s="1">
        <v>131</v>
      </c>
      <c r="F4441" s="1" t="s">
        <v>67</v>
      </c>
      <c r="G4441" s="1" t="s">
        <v>125</v>
      </c>
      <c r="H4441" s="1" t="s">
        <v>1242</v>
      </c>
      <c r="I4441" s="1" t="s">
        <v>1247</v>
      </c>
      <c r="J4441" s="1" t="s">
        <v>1248</v>
      </c>
      <c r="K4441" s="1">
        <v>34.426671466000002</v>
      </c>
      <c r="L4441" s="1">
        <v>41.040136074999999</v>
      </c>
      <c r="M4441" s="1">
        <v>4</v>
      </c>
      <c r="N4441" s="1" t="s">
        <v>66</v>
      </c>
      <c r="O4441" s="1">
        <v>4</v>
      </c>
      <c r="P4441" t="str">
        <f>_xlfn.CONCAT( YEAR(TblOrigin[[#This Row],[ODK_DateOfSubmission]]), "-",TEXT( MONTH(TblOrigin[[#This Row],[ODK_DateOfSubmission]]),"00"))</f>
        <v>2023-11</v>
      </c>
    </row>
    <row r="4442" spans="1:16" x14ac:dyDescent="0.25">
      <c r="A4442" s="13">
        <v>2101044</v>
      </c>
      <c r="B4442" s="1">
        <v>2101044115</v>
      </c>
      <c r="C4442" s="1">
        <v>33945</v>
      </c>
      <c r="D4442" s="6">
        <v>45249.451826851851</v>
      </c>
      <c r="E4442" s="1">
        <v>131</v>
      </c>
      <c r="F4442" s="1" t="s">
        <v>67</v>
      </c>
      <c r="G4442" s="1" t="s">
        <v>125</v>
      </c>
      <c r="H4442" s="1" t="s">
        <v>214</v>
      </c>
      <c r="I4442" s="1" t="s">
        <v>1790</v>
      </c>
      <c r="J4442" s="1" t="s">
        <v>1791</v>
      </c>
      <c r="K4442" s="1">
        <v>34.375023309299998</v>
      </c>
      <c r="L4442" s="1">
        <v>41.185762237900001</v>
      </c>
      <c r="M4442" s="1">
        <v>18</v>
      </c>
      <c r="N4442" s="1" t="s">
        <v>66</v>
      </c>
      <c r="O4442" s="1">
        <v>18</v>
      </c>
      <c r="P4442" t="str">
        <f>_xlfn.CONCAT( YEAR(TblOrigin[[#This Row],[ODK_DateOfSubmission]]), "-",TEXT( MONTH(TblOrigin[[#This Row],[ODK_DateOfSubmission]]),"00"))</f>
        <v>2023-11</v>
      </c>
    </row>
    <row r="4443" spans="1:16" x14ac:dyDescent="0.25">
      <c r="A4443" s="13">
        <v>2708019</v>
      </c>
      <c r="B4443" s="1">
        <v>2708019115</v>
      </c>
      <c r="C4443" s="1">
        <v>22924</v>
      </c>
      <c r="D4443" s="6">
        <v>45279.451620254629</v>
      </c>
      <c r="E4443" s="1">
        <v>131</v>
      </c>
      <c r="F4443" s="1" t="s">
        <v>72</v>
      </c>
      <c r="G4443" s="1" t="s">
        <v>93</v>
      </c>
      <c r="H4443" s="1" t="s">
        <v>433</v>
      </c>
      <c r="I4443" s="1" t="s">
        <v>443</v>
      </c>
      <c r="J4443" s="1" t="s">
        <v>444</v>
      </c>
      <c r="K4443" s="1">
        <v>36.410913999999998</v>
      </c>
      <c r="L4443" s="1">
        <v>42.542980999999997</v>
      </c>
      <c r="M4443" s="1">
        <v>5</v>
      </c>
      <c r="N4443" s="1" t="s">
        <v>66</v>
      </c>
      <c r="O4443" s="1">
        <v>5</v>
      </c>
      <c r="P4443" t="str">
        <f>_xlfn.CONCAT( YEAR(TblOrigin[[#This Row],[ODK_DateOfSubmission]]), "-",TEXT( MONTH(TblOrigin[[#This Row],[ODK_DateOfSubmission]]),"00"))</f>
        <v>2023-12</v>
      </c>
    </row>
    <row r="4444" spans="1:16" x14ac:dyDescent="0.25">
      <c r="A4444" s="13">
        <v>2708110</v>
      </c>
      <c r="B4444" s="1">
        <v>2708110115</v>
      </c>
      <c r="C4444" s="1">
        <v>17439</v>
      </c>
      <c r="D4444" s="6">
        <v>45279.451564780094</v>
      </c>
      <c r="E4444" s="1">
        <v>131</v>
      </c>
      <c r="F4444" s="1" t="s">
        <v>72</v>
      </c>
      <c r="G4444" s="1" t="s">
        <v>93</v>
      </c>
      <c r="H4444" s="1" t="s">
        <v>433</v>
      </c>
      <c r="I4444" s="1" t="s">
        <v>454</v>
      </c>
      <c r="J4444" s="1" t="s">
        <v>455</v>
      </c>
      <c r="K4444" s="1">
        <v>36.442366999999997</v>
      </c>
      <c r="L4444" s="1">
        <v>42.629963500000002</v>
      </c>
      <c r="M4444" s="1">
        <v>3</v>
      </c>
      <c r="N4444" s="1" t="s">
        <v>66</v>
      </c>
      <c r="O4444" s="1">
        <v>3</v>
      </c>
      <c r="P4444" t="str">
        <f>_xlfn.CONCAT( YEAR(TblOrigin[[#This Row],[ODK_DateOfSubmission]]), "-",TEXT( MONTH(TblOrigin[[#This Row],[ODK_DateOfSubmission]]),"00"))</f>
        <v>2023-12</v>
      </c>
    </row>
    <row r="4445" spans="1:16" x14ac:dyDescent="0.25">
      <c r="A4445" s="13">
        <v>2708129</v>
      </c>
      <c r="B4445" s="1">
        <v>2708129115</v>
      </c>
      <c r="C4445" s="1">
        <v>18006</v>
      </c>
      <c r="D4445" s="6">
        <v>45279.582171678238</v>
      </c>
      <c r="E4445" s="1">
        <v>131</v>
      </c>
      <c r="F4445" s="1" t="s">
        <v>72</v>
      </c>
      <c r="G4445" s="1" t="s">
        <v>93</v>
      </c>
      <c r="H4445" s="1" t="s">
        <v>433</v>
      </c>
      <c r="I4445" s="1" t="s">
        <v>222</v>
      </c>
      <c r="J4445" s="1" t="s">
        <v>223</v>
      </c>
      <c r="K4445" s="1">
        <v>36.371630000000003</v>
      </c>
      <c r="L4445" s="1">
        <v>42.459803600000001</v>
      </c>
      <c r="M4445" s="1">
        <v>6</v>
      </c>
      <c r="N4445" s="1" t="s">
        <v>66</v>
      </c>
      <c r="O4445" s="1">
        <v>6</v>
      </c>
      <c r="P4445" t="str">
        <f>_xlfn.CONCAT( YEAR(TblOrigin[[#This Row],[ODK_DateOfSubmission]]), "-",TEXT( MONTH(TblOrigin[[#This Row],[ODK_DateOfSubmission]]),"00"))</f>
        <v>2023-12</v>
      </c>
    </row>
    <row r="4446" spans="1:16" x14ac:dyDescent="0.25">
      <c r="A4446" s="13">
        <v>2708141</v>
      </c>
      <c r="B4446" s="1">
        <v>2708141115</v>
      </c>
      <c r="C4446" s="1">
        <v>33279</v>
      </c>
      <c r="D4446" s="6">
        <v>45279.582232638888</v>
      </c>
      <c r="E4446" s="1">
        <v>131</v>
      </c>
      <c r="F4446" s="1" t="s">
        <v>72</v>
      </c>
      <c r="G4446" s="1" t="s">
        <v>93</v>
      </c>
      <c r="H4446" s="1" t="s">
        <v>433</v>
      </c>
      <c r="I4446" s="1" t="s">
        <v>468</v>
      </c>
      <c r="J4446" s="1" t="s">
        <v>469</v>
      </c>
      <c r="K4446" s="1">
        <v>36.378129999999999</v>
      </c>
      <c r="L4446" s="1">
        <v>42.442621899999999</v>
      </c>
      <c r="M4446" s="1">
        <v>8</v>
      </c>
      <c r="N4446" s="1" t="s">
        <v>66</v>
      </c>
      <c r="O4446" s="1">
        <v>8</v>
      </c>
      <c r="P4446" t="str">
        <f>_xlfn.CONCAT( YEAR(TblOrigin[[#This Row],[ODK_DateOfSubmission]]), "-",TEXT( MONTH(TblOrigin[[#This Row],[ODK_DateOfSubmission]]),"00"))</f>
        <v>2023-12</v>
      </c>
    </row>
    <row r="4447" spans="1:16" x14ac:dyDescent="0.25">
      <c r="A4447" s="13">
        <v>2708176</v>
      </c>
      <c r="B4447" s="1">
        <v>2708176115</v>
      </c>
      <c r="C4447" s="1">
        <v>33472</v>
      </c>
      <c r="D4447" s="6">
        <v>45279.510149074071</v>
      </c>
      <c r="E4447" s="1">
        <v>131</v>
      </c>
      <c r="F4447" s="1" t="s">
        <v>72</v>
      </c>
      <c r="G4447" s="1" t="s">
        <v>93</v>
      </c>
      <c r="H4447" s="1" t="s">
        <v>478</v>
      </c>
      <c r="I4447" s="1" t="s">
        <v>481</v>
      </c>
      <c r="J4447" s="1" t="s">
        <v>482</v>
      </c>
      <c r="K4447" s="1">
        <v>36.485300000000002</v>
      </c>
      <c r="L4447" s="1">
        <v>42.422117739400001</v>
      </c>
      <c r="M4447" s="1">
        <v>6</v>
      </c>
      <c r="N4447" s="1" t="s">
        <v>66</v>
      </c>
      <c r="O4447" s="1">
        <v>6</v>
      </c>
      <c r="P4447" t="str">
        <f>_xlfn.CONCAT( YEAR(TblOrigin[[#This Row],[ODK_DateOfSubmission]]), "-",TEXT( MONTH(TblOrigin[[#This Row],[ODK_DateOfSubmission]]),"00"))</f>
        <v>2023-12</v>
      </c>
    </row>
    <row r="4448" spans="1:16" x14ac:dyDescent="0.25">
      <c r="A4448" s="13">
        <v>2704008</v>
      </c>
      <c r="B4448" s="1">
        <v>270400821</v>
      </c>
      <c r="C4448" s="1">
        <v>24796</v>
      </c>
      <c r="D4448" s="6">
        <v>45280</v>
      </c>
      <c r="E4448" s="1">
        <v>131</v>
      </c>
      <c r="F4448" s="1" t="s">
        <v>72</v>
      </c>
      <c r="G4448" s="1" t="s">
        <v>107</v>
      </c>
      <c r="H4448" s="1" t="s">
        <v>911</v>
      </c>
      <c r="I4448" s="1" t="s">
        <v>1792</v>
      </c>
      <c r="J4448" s="1" t="s">
        <v>1793</v>
      </c>
      <c r="K4448" s="1">
        <v>36.723576199999997</v>
      </c>
      <c r="L4448" s="1">
        <v>43.267932500000001</v>
      </c>
      <c r="M4448" s="1">
        <v>1</v>
      </c>
      <c r="N4448" s="1" t="s">
        <v>66</v>
      </c>
      <c r="O4448" s="1">
        <v>1</v>
      </c>
      <c r="P4448" t="str">
        <f>_xlfn.CONCAT( YEAR(TblOrigin[[#This Row],[ODK_DateOfSubmission]]), "-",TEXT( MONTH(TblOrigin[[#This Row],[ODK_DateOfSubmission]]),"00"))</f>
        <v>2023-12</v>
      </c>
    </row>
    <row r="4449" spans="1:16" x14ac:dyDescent="0.25">
      <c r="A4449" s="13">
        <v>3504031</v>
      </c>
      <c r="B4449" s="1">
        <v>350403121</v>
      </c>
      <c r="C4449" s="1">
        <v>21208</v>
      </c>
      <c r="D4449" s="6">
        <v>45280</v>
      </c>
      <c r="E4449" s="1">
        <v>131</v>
      </c>
      <c r="F4449" s="1" t="s">
        <v>68</v>
      </c>
      <c r="G4449" s="1" t="s">
        <v>73</v>
      </c>
      <c r="H4449" s="1" t="s">
        <v>1059</v>
      </c>
      <c r="I4449" s="1" t="s">
        <v>1091</v>
      </c>
      <c r="J4449" s="1" t="s">
        <v>380</v>
      </c>
      <c r="K4449" s="1">
        <v>31.067779245299999</v>
      </c>
      <c r="L4449" s="1">
        <v>46.249674558199999</v>
      </c>
      <c r="M4449" s="1">
        <v>39</v>
      </c>
      <c r="N4449" s="1" t="s">
        <v>66</v>
      </c>
      <c r="O4449" s="1">
        <v>17</v>
      </c>
      <c r="P4449" t="str">
        <f>_xlfn.CONCAT( YEAR(TblOrigin[[#This Row],[ODK_DateOfSubmission]]), "-",TEXT( MONTH(TblOrigin[[#This Row],[ODK_DateOfSubmission]]),"00"))</f>
        <v>2023-12</v>
      </c>
    </row>
    <row r="4450" spans="1:16" x14ac:dyDescent="0.25">
      <c r="A4450" s="13">
        <v>3504028</v>
      </c>
      <c r="B4450" s="1">
        <v>350402821</v>
      </c>
      <c r="C4450" s="1">
        <v>25526</v>
      </c>
      <c r="D4450" s="6">
        <v>45256</v>
      </c>
      <c r="E4450" s="1">
        <v>131</v>
      </c>
      <c r="F4450" s="1" t="s">
        <v>68</v>
      </c>
      <c r="G4450" s="1" t="s">
        <v>73</v>
      </c>
      <c r="H4450" s="1" t="s">
        <v>1059</v>
      </c>
      <c r="I4450" s="1" t="s">
        <v>1088</v>
      </c>
      <c r="J4450" s="1" t="s">
        <v>1039</v>
      </c>
      <c r="K4450" s="1">
        <v>31.036175809100001</v>
      </c>
      <c r="L4450" s="1">
        <v>46.220527480000001</v>
      </c>
      <c r="M4450" s="1">
        <v>55</v>
      </c>
      <c r="N4450" s="1" t="s">
        <v>66</v>
      </c>
      <c r="O4450" s="1">
        <v>8</v>
      </c>
      <c r="P4450" t="str">
        <f>_xlfn.CONCAT( YEAR(TblOrigin[[#This Row],[ODK_DateOfSubmission]]), "-",TEXT( MONTH(TblOrigin[[#This Row],[ODK_DateOfSubmission]]),"00"))</f>
        <v>2023-11</v>
      </c>
    </row>
    <row r="4451" spans="1:16" x14ac:dyDescent="0.25">
      <c r="A4451" s="13">
        <v>3504033</v>
      </c>
      <c r="B4451" s="1">
        <v>350403321</v>
      </c>
      <c r="C4451" s="1">
        <v>10259</v>
      </c>
      <c r="D4451" s="6">
        <v>45256</v>
      </c>
      <c r="E4451" s="1">
        <v>131</v>
      </c>
      <c r="F4451" s="1" t="s">
        <v>68</v>
      </c>
      <c r="G4451" s="1" t="s">
        <v>73</v>
      </c>
      <c r="H4451" s="1" t="s">
        <v>1059</v>
      </c>
      <c r="I4451" s="1" t="s">
        <v>1094</v>
      </c>
      <c r="J4451" s="1" t="s">
        <v>1095</v>
      </c>
      <c r="K4451" s="1">
        <v>31.045411312199999</v>
      </c>
      <c r="L4451" s="1">
        <v>46.277832423</v>
      </c>
      <c r="M4451" s="1">
        <v>72</v>
      </c>
      <c r="N4451" s="1" t="s">
        <v>66</v>
      </c>
      <c r="O4451" s="1">
        <v>15</v>
      </c>
      <c r="P4451" t="str">
        <f>_xlfn.CONCAT( YEAR(TblOrigin[[#This Row],[ODK_DateOfSubmission]]), "-",TEXT( MONTH(TblOrigin[[#This Row],[ODK_DateOfSubmission]]),"00"))</f>
        <v>2023-11</v>
      </c>
    </row>
    <row r="4452" spans="1:16" x14ac:dyDescent="0.25">
      <c r="A4452" s="13">
        <v>3504023</v>
      </c>
      <c r="B4452" s="1">
        <v>350402321</v>
      </c>
      <c r="C4452" s="1">
        <v>9448</v>
      </c>
      <c r="D4452" s="6">
        <v>45258</v>
      </c>
      <c r="E4452" s="1">
        <v>131</v>
      </c>
      <c r="F4452" s="1" t="s">
        <v>68</v>
      </c>
      <c r="G4452" s="1" t="s">
        <v>73</v>
      </c>
      <c r="H4452" s="1" t="s">
        <v>1059</v>
      </c>
      <c r="I4452" s="1" t="s">
        <v>1080</v>
      </c>
      <c r="J4452" s="1" t="s">
        <v>1081</v>
      </c>
      <c r="K4452" s="1">
        <v>31.027006973399999</v>
      </c>
      <c r="L4452" s="1">
        <v>46.228093038300003</v>
      </c>
      <c r="M4452" s="1">
        <v>69</v>
      </c>
      <c r="N4452" s="1" t="s">
        <v>66</v>
      </c>
      <c r="O4452" s="1">
        <v>15</v>
      </c>
      <c r="P4452" t="str">
        <f>_xlfn.CONCAT( YEAR(TblOrigin[[#This Row],[ODK_DateOfSubmission]]), "-",TEXT( MONTH(TblOrigin[[#This Row],[ODK_DateOfSubmission]]),"00"))</f>
        <v>2023-11</v>
      </c>
    </row>
    <row r="4453" spans="1:16" x14ac:dyDescent="0.25">
      <c r="A4453" s="13">
        <v>3504024</v>
      </c>
      <c r="B4453" s="1">
        <v>350402421</v>
      </c>
      <c r="C4453" s="1">
        <v>9396</v>
      </c>
      <c r="D4453" s="6">
        <v>45259</v>
      </c>
      <c r="E4453" s="1">
        <v>131</v>
      </c>
      <c r="F4453" s="1" t="s">
        <v>68</v>
      </c>
      <c r="G4453" s="1" t="s">
        <v>73</v>
      </c>
      <c r="H4453" s="1" t="s">
        <v>1059</v>
      </c>
      <c r="I4453" s="1" t="s">
        <v>1082</v>
      </c>
      <c r="J4453" s="1" t="s">
        <v>1083</v>
      </c>
      <c r="K4453" s="1">
        <v>31.0154237044</v>
      </c>
      <c r="L4453" s="1">
        <v>46.263441754500001</v>
      </c>
      <c r="M4453" s="1">
        <v>18</v>
      </c>
      <c r="N4453" s="1" t="s">
        <v>66</v>
      </c>
      <c r="O4453" s="1">
        <v>8</v>
      </c>
      <c r="P4453" t="str">
        <f>_xlfn.CONCAT( YEAR(TblOrigin[[#This Row],[ODK_DateOfSubmission]]), "-",TEXT( MONTH(TblOrigin[[#This Row],[ODK_DateOfSubmission]]),"00"))</f>
        <v>2023-11</v>
      </c>
    </row>
    <row r="4454" spans="1:16" x14ac:dyDescent="0.25">
      <c r="A4454" s="13">
        <v>3504025</v>
      </c>
      <c r="B4454" s="1">
        <v>350402521</v>
      </c>
      <c r="C4454" s="1">
        <v>10262</v>
      </c>
      <c r="D4454" s="6">
        <v>45263</v>
      </c>
      <c r="E4454" s="1">
        <v>131</v>
      </c>
      <c r="F4454" s="1" t="s">
        <v>68</v>
      </c>
      <c r="G4454" s="1" t="s">
        <v>73</v>
      </c>
      <c r="H4454" s="1" t="s">
        <v>1059</v>
      </c>
      <c r="I4454" s="1" t="s">
        <v>1084</v>
      </c>
      <c r="J4454" s="1" t="s">
        <v>1085</v>
      </c>
      <c r="K4454" s="1">
        <v>31.074394900600002</v>
      </c>
      <c r="L4454" s="1">
        <v>46.250142994800001</v>
      </c>
      <c r="M4454" s="1">
        <v>95</v>
      </c>
      <c r="N4454" s="1" t="s">
        <v>66</v>
      </c>
      <c r="O4454" s="1">
        <v>30</v>
      </c>
      <c r="P4454" t="str">
        <f>_xlfn.CONCAT( YEAR(TblOrigin[[#This Row],[ODK_DateOfSubmission]]), "-",TEXT( MONTH(TblOrigin[[#This Row],[ODK_DateOfSubmission]]),"00"))</f>
        <v>2023-12</v>
      </c>
    </row>
    <row r="4455" spans="1:16" x14ac:dyDescent="0.25">
      <c r="A4455" s="13">
        <v>3504051</v>
      </c>
      <c r="B4455" s="1">
        <v>350405121</v>
      </c>
      <c r="C4455" s="1">
        <v>23685</v>
      </c>
      <c r="D4455" s="6">
        <v>45240</v>
      </c>
      <c r="E4455" s="1">
        <v>131</v>
      </c>
      <c r="F4455" s="1" t="s">
        <v>68</v>
      </c>
      <c r="G4455" s="1" t="s">
        <v>73</v>
      </c>
      <c r="H4455" s="1" t="s">
        <v>1059</v>
      </c>
      <c r="I4455" s="1" t="s">
        <v>1108</v>
      </c>
      <c r="J4455" s="1" t="s">
        <v>1109</v>
      </c>
      <c r="K4455" s="1">
        <v>31.087265559999999</v>
      </c>
      <c r="L4455" s="1">
        <v>46.241235476500002</v>
      </c>
      <c r="M4455" s="1">
        <v>16</v>
      </c>
      <c r="N4455" s="1" t="s">
        <v>66</v>
      </c>
      <c r="O4455" s="1">
        <v>4</v>
      </c>
      <c r="P4455" t="str">
        <f>_xlfn.CONCAT( YEAR(TblOrigin[[#This Row],[ODK_DateOfSubmission]]), "-",TEXT( MONTH(TblOrigin[[#This Row],[ODK_DateOfSubmission]]),"00"))</f>
        <v>2023-11</v>
      </c>
    </row>
    <row r="4456" spans="1:16" x14ac:dyDescent="0.25">
      <c r="A4456" s="13">
        <v>3504044</v>
      </c>
      <c r="B4456" s="1">
        <v>350404421</v>
      </c>
      <c r="C4456" s="1">
        <v>25527</v>
      </c>
      <c r="D4456" s="6">
        <v>45245</v>
      </c>
      <c r="E4456" s="1">
        <v>131</v>
      </c>
      <c r="F4456" s="1" t="s">
        <v>68</v>
      </c>
      <c r="G4456" s="1" t="s">
        <v>73</v>
      </c>
      <c r="H4456" s="1" t="s">
        <v>1059</v>
      </c>
      <c r="I4456" s="1" t="s">
        <v>1494</v>
      </c>
      <c r="J4456" s="1" t="s">
        <v>1495</v>
      </c>
      <c r="K4456" s="1">
        <v>31.058777803800002</v>
      </c>
      <c r="L4456" s="1">
        <v>46.257208607000003</v>
      </c>
      <c r="M4456" s="1">
        <v>4</v>
      </c>
      <c r="N4456" s="1" t="s">
        <v>66</v>
      </c>
      <c r="O4456" s="1">
        <v>2</v>
      </c>
      <c r="P4456" t="str">
        <f>_xlfn.CONCAT( YEAR(TblOrigin[[#This Row],[ODK_DateOfSubmission]]), "-",TEXT( MONTH(TblOrigin[[#This Row],[ODK_DateOfSubmission]]),"00"))</f>
        <v>2023-11</v>
      </c>
    </row>
    <row r="4457" spans="1:16" x14ac:dyDescent="0.25">
      <c r="A4457" s="13">
        <v>3504040</v>
      </c>
      <c r="B4457" s="1">
        <v>350404021</v>
      </c>
      <c r="C4457" s="1">
        <v>25530</v>
      </c>
      <c r="D4457" s="6">
        <v>45244</v>
      </c>
      <c r="E4457" s="1">
        <v>131</v>
      </c>
      <c r="F4457" s="1" t="s">
        <v>68</v>
      </c>
      <c r="G4457" s="1" t="s">
        <v>73</v>
      </c>
      <c r="H4457" s="1" t="s">
        <v>1059</v>
      </c>
      <c r="I4457" s="1" t="s">
        <v>1351</v>
      </c>
      <c r="J4457" s="1" t="s">
        <v>1352</v>
      </c>
      <c r="K4457" s="1">
        <v>31.076769222599999</v>
      </c>
      <c r="L4457" s="1">
        <v>46.264030067599997</v>
      </c>
      <c r="M4457" s="1">
        <v>5</v>
      </c>
      <c r="N4457" s="1" t="s">
        <v>66</v>
      </c>
      <c r="O4457" s="1">
        <v>2</v>
      </c>
      <c r="P4457" t="str">
        <f>_xlfn.CONCAT( YEAR(TblOrigin[[#This Row],[ODK_DateOfSubmission]]), "-",TEXT( MONTH(TblOrigin[[#This Row],[ODK_DateOfSubmission]]),"00"))</f>
        <v>2023-11</v>
      </c>
    </row>
    <row r="4458" spans="1:16" x14ac:dyDescent="0.25">
      <c r="A4458" s="13">
        <v>3504036</v>
      </c>
      <c r="B4458" s="1">
        <v>350403621</v>
      </c>
      <c r="C4458" s="1">
        <v>23683</v>
      </c>
      <c r="D4458" s="6">
        <v>45259</v>
      </c>
      <c r="E4458" s="1">
        <v>131</v>
      </c>
      <c r="F4458" s="1" t="s">
        <v>68</v>
      </c>
      <c r="G4458" s="1" t="s">
        <v>73</v>
      </c>
      <c r="H4458" s="1" t="s">
        <v>1059</v>
      </c>
      <c r="I4458" s="1" t="s">
        <v>1096</v>
      </c>
      <c r="J4458" s="1" t="s">
        <v>1097</v>
      </c>
      <c r="K4458" s="1">
        <v>31.03290329</v>
      </c>
      <c r="L4458" s="1">
        <v>46.251552429999997</v>
      </c>
      <c r="M4458" s="1">
        <v>8</v>
      </c>
      <c r="N4458" s="1" t="s">
        <v>66</v>
      </c>
      <c r="O4458" s="1">
        <v>2</v>
      </c>
      <c r="P4458" t="str">
        <f>_xlfn.CONCAT( YEAR(TblOrigin[[#This Row],[ODK_DateOfSubmission]]), "-",TEXT( MONTH(TblOrigin[[#This Row],[ODK_DateOfSubmission]]),"00"))</f>
        <v>2023-11</v>
      </c>
    </row>
    <row r="4459" spans="1:16" x14ac:dyDescent="0.25">
      <c r="A4459" s="13">
        <v>3504025</v>
      </c>
      <c r="B4459" s="1">
        <v>350402521</v>
      </c>
      <c r="C4459" s="1">
        <v>10262</v>
      </c>
      <c r="D4459" s="6">
        <v>45263</v>
      </c>
      <c r="E4459" s="1">
        <v>131</v>
      </c>
      <c r="F4459" s="1" t="s">
        <v>68</v>
      </c>
      <c r="G4459" s="1" t="s">
        <v>73</v>
      </c>
      <c r="H4459" s="1" t="s">
        <v>1059</v>
      </c>
      <c r="I4459" s="1" t="s">
        <v>1084</v>
      </c>
      <c r="J4459" s="1" t="s">
        <v>1085</v>
      </c>
      <c r="K4459" s="1">
        <v>31.074394900600002</v>
      </c>
      <c r="L4459" s="1">
        <v>46.250142994800001</v>
      </c>
      <c r="M4459" s="1">
        <v>95</v>
      </c>
      <c r="N4459" s="1" t="s">
        <v>112</v>
      </c>
      <c r="O4459" s="1">
        <v>10</v>
      </c>
      <c r="P4459" t="str">
        <f>_xlfn.CONCAT( YEAR(TblOrigin[[#This Row],[ODK_DateOfSubmission]]), "-",TEXT( MONTH(TblOrigin[[#This Row],[ODK_DateOfSubmission]]),"00"))</f>
        <v>2023-12</v>
      </c>
    </row>
    <row r="4460" spans="1:16" x14ac:dyDescent="0.25">
      <c r="A4460" s="31">
        <v>3505013</v>
      </c>
      <c r="B4460" s="32">
        <v>350501321</v>
      </c>
      <c r="C4460" s="32">
        <v>33809</v>
      </c>
      <c r="D4460" s="52">
        <v>45244</v>
      </c>
      <c r="E4460" s="32">
        <v>131</v>
      </c>
      <c r="F4460" s="32" t="s">
        <v>68</v>
      </c>
      <c r="G4460" s="32" t="s">
        <v>77</v>
      </c>
      <c r="H4460" s="32" t="s">
        <v>1119</v>
      </c>
      <c r="I4460" s="32" t="s">
        <v>1342</v>
      </c>
      <c r="J4460" s="32" t="s">
        <v>232</v>
      </c>
      <c r="K4460" s="32">
        <v>30.914428999999998</v>
      </c>
      <c r="L4460" s="32">
        <v>46.47878</v>
      </c>
      <c r="M4460" s="32">
        <v>21</v>
      </c>
      <c r="N4460" s="32" t="s">
        <v>119</v>
      </c>
      <c r="O4460" s="32">
        <v>7</v>
      </c>
      <c r="P4460" t="str">
        <f>_xlfn.CONCAT( YEAR(TblOrigin[[#This Row],[ODK_DateOfSubmission]]), "-",TEXT( MONTH(TblOrigin[[#This Row],[ODK_DateOfSubmission]]),"00"))</f>
        <v>2023-11</v>
      </c>
    </row>
  </sheetData>
  <phoneticPr fontId="7"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1867-0725-4D08-8E26-BE7DE2877F84}">
  <sheetPr>
    <tabColor rgb="FFFFC000"/>
    <pageSetUpPr fitToPage="1"/>
  </sheetPr>
  <dimension ref="A1:Q36"/>
  <sheetViews>
    <sheetView view="pageBreakPreview" topLeftCell="B1" zoomScale="145" zoomScaleNormal="100" zoomScaleSheetLayoutView="145" workbookViewId="0">
      <selection activeCell="P11" sqref="P11"/>
    </sheetView>
  </sheetViews>
  <sheetFormatPr defaultColWidth="11.5703125" defaultRowHeight="15" x14ac:dyDescent="0.25"/>
  <cols>
    <col min="1" max="1" width="1.140625" customWidth="1"/>
    <col min="13" max="13" width="11.5703125" customWidth="1"/>
  </cols>
  <sheetData>
    <row r="1" spans="2:17" ht="6.75" customHeight="1" x14ac:dyDescent="0.25"/>
    <row r="6" spans="2:17" ht="15.75" thickBot="1" x14ac:dyDescent="0.3">
      <c r="B6" s="3"/>
      <c r="C6" s="3"/>
      <c r="D6" s="3"/>
      <c r="E6" s="3"/>
      <c r="F6" s="3"/>
      <c r="G6" s="3"/>
      <c r="H6" s="3"/>
      <c r="I6" s="3"/>
      <c r="J6" s="3"/>
      <c r="K6" s="3"/>
      <c r="L6" s="3"/>
      <c r="M6" s="3"/>
    </row>
    <row r="7" spans="2:17" ht="15.75" thickTop="1" x14ac:dyDescent="0.25"/>
    <row r="8" spans="2:17" x14ac:dyDescent="0.25">
      <c r="O8" t="s">
        <v>39</v>
      </c>
      <c r="Q8">
        <f>Analysis!E3</f>
        <v>52910</v>
      </c>
    </row>
    <row r="9" spans="2:17" x14ac:dyDescent="0.25">
      <c r="O9" t="s">
        <v>1774</v>
      </c>
      <c r="Q9">
        <f>SUMPRODUCT(1/COUNTIF('Data-Locations'!F2:F3708,'Data-Locations'!F2:F3708))</f>
        <v>18.000000000000991</v>
      </c>
    </row>
    <row r="11" spans="2:17" x14ac:dyDescent="0.25">
      <c r="O11" t="str">
        <f>_xlfn.CONCAT("From May 2019 to ",Settings!F6, " ",TEXT(Q8,"### ###"), " Iraqi returnees from abroad have been reported byDTM enumerators in  ")</f>
        <v xml:space="preserve">From May 2019 to December 2023 52 910 Iraqi returnees from abroad have been reported byDTM enumerators in  </v>
      </c>
    </row>
    <row r="14" spans="2:17" x14ac:dyDescent="0.25">
      <c r="O14">
        <f>COUNTIF('Data-Locations'!F:F,'Data-Locations'!F:F&amp;"")</f>
        <v>138</v>
      </c>
    </row>
    <row r="15" spans="2:17" x14ac:dyDescent="0.25">
      <c r="O15">
        <f>SUMPRODUCT(1/O14)</f>
        <v>7.246376811594203E-3</v>
      </c>
    </row>
    <row r="35" spans="1:13" ht="15.75" thickBot="1" x14ac:dyDescent="0.3">
      <c r="A35" s="3"/>
      <c r="B35" s="3"/>
      <c r="C35" s="3"/>
      <c r="D35" s="3"/>
      <c r="E35" s="3"/>
      <c r="F35" s="3"/>
      <c r="G35" s="3"/>
      <c r="H35" s="3"/>
      <c r="I35" s="3"/>
      <c r="J35" s="3"/>
      <c r="K35" s="3"/>
      <c r="L35" s="3"/>
      <c r="M35" s="3"/>
    </row>
    <row r="36" spans="1:13" ht="15.75" thickTop="1" x14ac:dyDescent="0.25"/>
  </sheetData>
  <pageMargins left="0" right="0" top="0" bottom="0" header="0" footer="0"/>
  <pageSetup paperSize="9" orientation="landscape" r:id="rId1"/>
  <headerFooter scaleWithDoc="0"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988BA-D76D-470A-98F3-E30C5F23B2C5}">
  <sheetPr>
    <tabColor theme="4" tint="-0.249977111117893"/>
  </sheetPr>
  <dimension ref="A4:B26"/>
  <sheetViews>
    <sheetView zoomScale="130" zoomScaleNormal="130" workbookViewId="0">
      <selection activeCell="B26" sqref="B26"/>
    </sheetView>
  </sheetViews>
  <sheetFormatPr defaultColWidth="11.5703125" defaultRowHeight="15" x14ac:dyDescent="0.25"/>
  <cols>
    <col min="1" max="1" width="15.42578125" bestFit="1" customWidth="1"/>
    <col min="2" max="3" width="11.5703125" bestFit="1" customWidth="1"/>
    <col min="7" max="7" width="15.5703125" bestFit="1" customWidth="1"/>
    <col min="8" max="8" width="10.28515625" bestFit="1" customWidth="1"/>
    <col min="14" max="14" width="13.42578125" bestFit="1" customWidth="1"/>
    <col min="15" max="15" width="10.28515625" bestFit="1" customWidth="1"/>
  </cols>
  <sheetData>
    <row r="4" spans="1:2" x14ac:dyDescent="0.25">
      <c r="A4" s="7" t="s">
        <v>0</v>
      </c>
      <c r="B4" t="s">
        <v>51</v>
      </c>
    </row>
    <row r="5" spans="1:2" x14ac:dyDescent="0.25">
      <c r="A5" s="7" t="s">
        <v>203</v>
      </c>
      <c r="B5" t="s">
        <v>51</v>
      </c>
    </row>
    <row r="7" spans="1:2" x14ac:dyDescent="0.25">
      <c r="A7" s="7" t="s">
        <v>1775</v>
      </c>
      <c r="B7" t="s">
        <v>60</v>
      </c>
    </row>
    <row r="8" spans="1:2" x14ac:dyDescent="0.25">
      <c r="A8" t="s">
        <v>68</v>
      </c>
      <c r="B8" s="14">
        <v>29451</v>
      </c>
    </row>
    <row r="9" spans="1:2" x14ac:dyDescent="0.25">
      <c r="A9" t="s">
        <v>72</v>
      </c>
      <c r="B9" s="14">
        <v>18053</v>
      </c>
    </row>
    <row r="10" spans="1:2" x14ac:dyDescent="0.25">
      <c r="A10" t="s">
        <v>67</v>
      </c>
      <c r="B10" s="14">
        <v>2085</v>
      </c>
    </row>
    <row r="11" spans="1:2" x14ac:dyDescent="0.25">
      <c r="A11" t="s">
        <v>80</v>
      </c>
      <c r="B11" s="14">
        <v>899</v>
      </c>
    </row>
    <row r="12" spans="1:2" x14ac:dyDescent="0.25">
      <c r="A12" t="s">
        <v>85</v>
      </c>
      <c r="B12" s="14">
        <v>774</v>
      </c>
    </row>
    <row r="13" spans="1:2" x14ac:dyDescent="0.25">
      <c r="A13" t="s">
        <v>89</v>
      </c>
      <c r="B13" s="14">
        <v>508</v>
      </c>
    </row>
    <row r="14" spans="1:2" x14ac:dyDescent="0.25">
      <c r="A14" t="s">
        <v>92</v>
      </c>
      <c r="B14" s="14">
        <v>358</v>
      </c>
    </row>
    <row r="15" spans="1:2" x14ac:dyDescent="0.25">
      <c r="A15" t="s">
        <v>96</v>
      </c>
      <c r="B15" s="14">
        <v>334</v>
      </c>
    </row>
    <row r="16" spans="1:2" x14ac:dyDescent="0.25">
      <c r="A16" t="s">
        <v>99</v>
      </c>
      <c r="B16" s="14">
        <v>136</v>
      </c>
    </row>
    <row r="17" spans="1:2" x14ac:dyDescent="0.25">
      <c r="A17" t="s">
        <v>84</v>
      </c>
      <c r="B17" s="14">
        <v>128</v>
      </c>
    </row>
    <row r="18" spans="1:2" x14ac:dyDescent="0.25">
      <c r="A18" t="s">
        <v>106</v>
      </c>
      <c r="B18" s="14">
        <v>73</v>
      </c>
    </row>
    <row r="19" spans="1:2" x14ac:dyDescent="0.25">
      <c r="A19" t="s">
        <v>110</v>
      </c>
      <c r="B19" s="14">
        <v>36</v>
      </c>
    </row>
    <row r="20" spans="1:2" x14ac:dyDescent="0.25">
      <c r="A20" t="s">
        <v>114</v>
      </c>
      <c r="B20" s="14">
        <v>20</v>
      </c>
    </row>
    <row r="21" spans="1:2" x14ac:dyDescent="0.25">
      <c r="A21" t="s">
        <v>118</v>
      </c>
      <c r="B21" s="14">
        <v>16</v>
      </c>
    </row>
    <row r="22" spans="1:2" x14ac:dyDescent="0.25">
      <c r="A22" t="s">
        <v>76</v>
      </c>
      <c r="B22" s="14">
        <v>14</v>
      </c>
    </row>
    <row r="23" spans="1:2" x14ac:dyDescent="0.25">
      <c r="A23" t="s">
        <v>124</v>
      </c>
      <c r="B23" s="14">
        <v>12</v>
      </c>
    </row>
    <row r="24" spans="1:2" x14ac:dyDescent="0.25">
      <c r="A24" t="s">
        <v>127</v>
      </c>
      <c r="B24" s="14">
        <v>11</v>
      </c>
    </row>
    <row r="25" spans="1:2" x14ac:dyDescent="0.25">
      <c r="A25" t="s">
        <v>131</v>
      </c>
      <c r="B25" s="14">
        <v>2</v>
      </c>
    </row>
    <row r="26" spans="1:2" x14ac:dyDescent="0.25">
      <c r="A26" t="s">
        <v>135</v>
      </c>
      <c r="B26">
        <v>52910</v>
      </c>
    </row>
  </sheetData>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T o u r   x m l n s : x s d = " h t t p : / / w w w . w 3 . o r g / 2 0 0 1 / X M L S c h e m a "   x m l n s : x s i = " h t t p : / / w w w . w 3 . o r g / 2 0 0 1 / X M L S c h e m a - i n s t a n c e "   N a m e = " T o u r   1 "   D e s c r i p t i o n = " S o m e   d e s c r i p t i o n   f o r   t h e   t o u r   g o e s   h e r e "   x m l n s = " h t t p : / / m i c r o s o f t . d a t a . v i s u a l i z a t i o n . e n g i n e . t o u r s / 1 . 0 " > < S c e n e s > < S c e n e   C u s t o m M a p G u i d = " 0 0 0 0 0 0 0 0 - 0 0 0 0 - 0 0 0 0 - 0 0 0 0 - 0 0 0 0 0 0 0 0 0 0 0 0 "   C u s t o m M a p I d = " 0 0 0 0 0 0 0 0 - 0 0 0 0 - 0 0 0 0 - 0 0 0 0 - 0 0 0 0 0 0 0 0 0 0 0 0 "   S c e n e I d = " 4 f 9 3 b f b 5 - 6 2 e 3 - 4 3 e f - b 4 1 3 - e d 3 3 6 c 7 a c b 9 b " > < T r a n s i t i o n > M o v e T o < / T r a n s i t i o n > < E f f e c t > S t a t i o n < / E f f e c t > < T h e m e > B i n g R o a d < / T h e m e > < T h e m e W i t h L a b e l > f a l s e < / T h e m e W i t h L a b e l > < F l a t M o d e E n a b l e d > f a l s e < / F l a t M o d e E n a b l e d > < D u r a t i o n > 1 0 0 0 0 0 0 0 0 < / D u r a t i o n > < T r a n s i t i o n D u r a t i o n > 3 0 0 0 0 0 0 0 < / T r a n s i t i o n D u r a t i o n > < S p e e d > 0 . 5 < / S p e e d > < F r a m e > < C a m e r a > < L a t i t u d e > 0 < / L a t i t u d e > < L o n g i t u d e > 4 5 < / L o n g i t u d e > < R o t a t i o n > 0 < / R o t a t i o n > < P i v o t A n g l e > - 0 . 0 0 8 3 6 4 3 3 9 3 0 6 3 4 5 7 2 5 < / P i v o t A n g l e > < D i s t a n c e > 1 . 8 < / D i s t a n c e > < / C a m e r a > < I m a g e > i V B O R w 0 K G g o A A A A N S U h E U g A A A N Q A A A B 1 C A Y A A A A 2 n s 9 T A A A A A X N S R 0 I A r s 4 c 6 Q A A A A R n Q U 1 B A A C x j w v 8 Y Q U A A A A J c E h Z c w A A B C E A A A Q h A V l M W R s A A D 8 4 S U R B V H h e 7 X 3 3 d 1 t H l u Z F B n P O U S Q l U Y n K t m S r b X f b P X u 2 + / T O 6 b M T d m d n e 3 a 6 Z 3 d 6 z + 4 f M X / S / j K h 2 2 1 b t p V z p A K z m H M C A x K x 9 7 t V 9 f A A A i A Y J I H U f F K h 6 g W A w K v 6 6 t 6 6 d e u W 4 5 + v 3 4 v R v 4 N c n j y 6 c u o w e S h I 0 W i U Z m Z m q L y 8 n G K x G I 1 O r 1 D 3 b J n c t x E N U e n q Q 6 o s L 6 H 1 9 S A V F R b S 6 O g o t b W 3 U T A Y p M n J S T p + / B i N B g p p I + a g 5 r I I u Z 0 x c j n l 7 d t G X 1 8 / u V w u T k 7 K y 8 u j y s p K + X 4 4 9 2 L S T e O L L v 4 7 6 t 7 j t R G q L 4 m q g x S I R C K 0 s r J C q 6 u r V F d X p 8 8 S T U 5 N U X l Z G X m 9 X j l e m J + j x a V l + f 1 4 D q 2 t r e R 0 O m l j Y 4 P e v H l D V Z V V V F J a I t 9 h f m m d + i e m a T 6 w K u / 9 0 P H v h G I U 1 5 + n S / V r 3 F A j 0 l g f P u 6 m a e 9 p O t M Y o o r 8 D Q p G i B 4 M e y g Q d O h 3 x O h M x b j k M W c e + Q s K 6 d a g a o z t F R E 6 x G k v M L v i J C + t 0 m p g k R Y W F m l + f l 4 a e X V 1 F T f 4 V e p Z O 6 T v j K O u Z I N O 1 I b 1 U X q 8 f P m K j h z p Y K K 4 5 D j I b x m a i d D s 4 D 0 6 c e I 4 D Q 0 N U 3 N L E 5 W W l M j 1 5 c A 6 D U 0 s U F t 9 i R C y p q a a H A 6 H k G q W S V d a V U P f P 3 i J J y L 3 f 6 h g Q t 3 / o J + A v / I c X a x f J Y 8 z Q n 3 T D n o z 5 6 R T 9 S G 6 O + Q h J / P n G D f O 2 i L V 6 6 + F H X S T i X O o a J 6 q C m N U U J B P d 4 e 9 t L i m x A + k 0 M W m E B X 6 N u R 4 L 7 C + v k 4 j I 6 P U 0 d G u z y i E w 2 H 6 v r 9 Q H y X i q 6 N B a f T z C w s U C U e o m h t / n t + v r 8 a B z m N 4 e I S a m 5 t E A k E a d 3 e / Y K k 0 S 2 V l p b Q S W G H p F 6 O P P r p A b p e b H P x A I O E G B 4 a o 6 / Q p I R Q S 3 h s K 8 e 8 u K q K r D 1 / T e m h r Q h 9 U O P 7 5 x o d J K E 8 e q 3 P e F p Z M s z S 3 u E a P p y u k Q f n d M S Y O 3 8 A N B c f A a S b Y 8 w k P R T b U u S J / j D 5 u D l I 4 6 q C p g J N V L 4 / c V + i N 0 a X W o J S 3 Q j D i o M D i j B A j G t 2 Q z 4 3 F N r h h h q V x u r g B N z T U 0 R K r X h M T E 3 T 4 8 G E q L C z Q 7 0 7 E f Z a e 8 6 t x n T I / O E B n O k o p P z 9 f j q G q T U 9 P 0 + L i k h A T B L A D 1 4 e H h 6 m i o o L 8 T L w p V g H r 6 + s p E A j I e y C X 1 5 j Y D Q 3 1 F G E S Q s 0 F k Q A 7 q S C t 8 N 3 7 p h Z Z T Z 6 X 6 x 8 a H P / y A R K q s O Y M X a h j Q g R X q G f a R y N L b m n Q 5 f l R W l p 3 U M i m s T k c T D L m y 6 q N J 8 U s g T 5 q C d H A n J v 6 Z t z 6 r E J Z H k s n b m t n G 0 I i 0 W 4 N + q i t k t X A 8 g j 1 8 r 2 D / B 6 g N v K U O t q a p A H b g X H O C I / J W l t a 9 B m F m e k Z e v a s m z 7 7 / M o m Q m w H a P C 9 P b 0 s t W p 4 P F a h z x L d u H 6 D 8 l l 1 x X O A F L p y 5 R N R M W d n 5 4 S E k J R j o + P U 3 t G m 3 6 H I Z H K T 1 H j P R R F y 0 X f 3 n 8 v 1 D w k f H K H O n z p D Z Z 4 1 C o a i 9 G 2 P V 3 p n g G U P u Z 0 Y L z k o n y V N e V 6 U y v J j 9 H T c I 4 3 M D h g Z v D z 0 W G X C q G M m w h Z a n n P x J R X X d N D C u i L U 5 4 e W y e N R k s 0 O N G I Y B w o K E q X R 7 O w s r a 2 t U 2 N j g z 6 z O / T 1 9 l N 5 R Z n 8 n V e v X l F x c Q m 1 t D T L N f z e t b U 1 J o a T f D 4 / d T / v p p L S U i H 7 A q u R Z 8 6 c l v s A O 6 k A k N 1 I q 8 X F R b r X N / F B j a q Y U A 8 + i N + L w f f p 5 n I q 5 7 H B + C L R o x G X N B x D l m T S 1 B d H a H R R D d j T o a s u T E E e X k V Z F Y T 0 y R b N J W u 0 P v m c T p 0 6 Y T X E 5 e V l G h g Y p E O H W q m I x y L J e P H i h a h 9 b n f 2 f y c T o N Y V F x c L S f x M G r c n / e d C Y k F C l Z S U i I S D + t j C E t R 8 d 8 B O L C Q Q C u o s x m 7 f P e 4 T V f F D g F M U 5 A O e H F y 5 5 9 o b h U z r o Y 0 E M k H a 1 L j H 6 d N D i W O f r c g E P G H p 9 W r K s y 0 y h V Y X q P f + H 6 m r 6 6 Q c j 4 6 O 0 f V r N 1 g S + P j c q Z R k A j o 7 O + n 2 7 b v c o L M b o 2 2 F N 0 P D I g k L e T y U i U w A p B i + J 8 i M c R n I N M 0 q K K S Y g b 1 j Q j K m f Z D q i 9 P t T F r + G y n q 5 q C l n S v j + w R O l 5 c u H K q l 4 g I P z S z H 6 L s e D / n d G 3 S q N k h f H W E V i r r p 5 K F S u s F j H c A 0 i L e F 9 r w 3 L I V a 6 N H D x / S c V S n M K 3 m 8 H m m w m P M x K m g y 0 O t / + u l l b q A R u n P n H t + 3 u x 7 / x M l j o p J l A 6 i E M J Y Y Y I y H 7 + N 2 e 8 S Y A e M F v n 8 y q Z A g m S D d P j v V Q Q V + N b V w k O H 4 1 5 s H W + X r a m u h i i I P P R x 2 U S A Y o w t N Q X I 5 V G W j o i E Z H o 9 5 a W Z F S a 1 M K P L F q K o w S v 2 z O 1 C 7 + L P r / V N 0 4 5 v / R 7 / 7 + 9 / Q + P i E m L b r 6 + t k w h Y N V A w S I 6 O S Q / V D D 5 8 K c 3 O z 5 H K 6 Z X J 1 N + j p 6 R E 1 c i v 0 9 / e z N P N t G r / h e Z n v v c D k r K y o k A 4 h s L x E D h 5 H 5 e f l c 4 e G 3 x C T s R j f S t e 7 h y g c O b j q H x P q 4 Y E k l N P t o 6 b 6 D q o v D N I P f R 4 6 W b t O V Q V R a Q R I G P w X F n G D d D j p j 8 + j 5 P U p E 3 M q V B Z s 0 J m G k D 5 S k P m Y y X U q L q + m Y N h B 8 2 t O W g 1 x I / K y 9 K s P i / k d C E V 5 P M E E D i w v U p D H H 5 M T k z x 2 O i n f 4 e W L V 9 T Q W C 9 j G T u g L m H i F Z O 4 t b U 1 0 m g N 8 D 5 0 B C + 6 X 1 L X 6 S 6 W E l u r p u m A v z M 2 N i Z S E q S 2 A 3 8 H 1 6 c m p 3 i M G K W G h o Y E 6 y L M + V 4 P S / s 8 Z a V E 5 w C L p b 0 T w P d G W l 1 d Y V W 2 W N 4 P y X q v Z 4 x W 1 h O f 5 0 G B 4 1 9 v H U x C u U v O U K V / n Q a m w v R n x y I W k Z A A D M q r q 6 u l 0 S A Z i 9 v t I R 8 t W x 4 R C l A N k 9 H f P 0 C t r S 0 J j S w T 0 I s / e f q U j h 4 5 I s c D A w N 0 9 O j R l J Y + A 4 x R n j x 5 K p 4 L G O s A r 1 / 3 U F 1 d L T 0 Y y 6 f F l Q j l F x R L z / / l k Z 2 N r W 7 d u k N n z n R t M t + j w 8 E c V H l 5 m Y y b U h l D x s f H K R o J U W N T i / y + n p 4 + O n 6 8 U 1 9 V M K S C l I J h y B D u x 2 c D F E m j 3 u 5 n u P 7 2 H 3 7 / T 7 p 8 Y O A p P U M l n i A d r w m y h F q R S r S T C R g c H J R G g m R 8 2 I C G k i j V F k d Z m m 3 Q x L J L J n U L v I l 9 D i x d + C z T y D P h a p + f W s s j Q r z x + Y g Y J d D A 2 t r a 0 q p 0 B i A b 1 C z 8 P U g l J J i y J 1 j K 1 Z f 7 a T a s e n 0 A 3 7 W p b P u q F P w P o X 6 K V w Q 3 c P w u S B u c h z G i t L Q 0 Y 6 c B I 0 q Y v x 9 U O r w P 0 l Y R K B E 4 h 8 8 2 1 x o r i + n N 9 I K U D x I O n I T y l Z + h D R 5 A f 9 K 6 y q Q Z o q a m x k 1 k Q h k O r X A Q z V b C 2 I H G B u m B x r Y V e q b d V M 3 j L j i w l u R x L 7 2 5 r W 0 b + P 6 w n v X M + m h 8 K d 4 Z n G 8 K U 1 n + 9 n t 9 d C 6 F B Y V U W V V p k Q o N f 6 t n 8 + z p c + o 8 d l Q 6 p c C S G j e 9 Z A l 6 r L N T 3 L L s w O c h 4 f O N V A 6 H Q 3 T z 1 e i B m q d y / N u t R w f m 9 / j L j 5 O L f 8 3 5 h l X p L V H R a B R 2 M g G T P C 7 I z 8 / L S s K k A j z K M e 7 Y S s I Y / O l 1 X J 3 6 8 v A 6 N y x 9 s E t E m T t w y o V H h h 1 H q i P U v E 1 p J S o p q 5 f n z p 3 V Z z I D H U p v b z + d P H m c 5 u d m q a i 4 h K V c g E r L y k S F f v H i p X R m 9 k 7 H I l U 0 Q h 6 v j 9 a 4 j k L 8 I x 4 P z e g 7 9 j + 2 3 z 3 n K M q b T 5 O f u / 8 L j W u i E s F 6 l 4 p M O J 6 f m 9 s x m Q B 8 f r Z k A j o q 4 7 5 M P / Y r 8 / x e A M 6 4 n 7 a F q K U 8 k T y v p 9 z 0 7 W s f z a 0 6 x Z U K c 2 r f 9 / r k X D q g 8 6 m r r R X z d y b M 8 b N D h 4 K J 6 M O H 2 4 U g 5 R W V r I 6 u W b 6 D M E L A F x H P u J / H i g Z 4 9 k h O v i a S i l V t D / + I s y 3 l + o 7 9 j w M x s e s r r O B B d I x O 1 6 3 S E q s e V a y 6 J B M J M B X a r F 1 s d g p I t + 2 g p S x O K F j 9 j H f 6 X q F V E 6 q j K v 5 3 o G J i y c m d I S + 9 m H D T 9 M Q Q R V g a x J e g J A K u T Y N D b 5 h Y m T s K S C V I Z 4 y d 0 G k Z w I o 3 O z t N A S Y a y u 3 t h 8 S T / V B r q 6 j e k F o G p h 7 Q K e E z W G 5 R V T F L 8 a R 6 3 Y / p Q E i o i K u R P j 8 U E J c Y 9 J K G T C a 3 A 7 1 r s o l 4 O 4 D l C y b k 7 Q A q n n 1 s g y U f Z l H g X s D D e m 6 + O 0 z 1 h Z u t k Q A k 2 c + 7 C l k l W x Q V E Z L q 2 b i b Z g J O W l 5 3 M t E U o S 5 c O E s 1 N T X 6 X a k B d 6 n X r 3 u t u T M 7 6 u o b q U B L f h h 6 Y A W F V R K G F U z w Q r r Z 6 w Z S C l o E J F V r 9 d b j 0 f 0 A x x 9 u 7 + 8 x l L f 8 N D V y Q 1 q b 7 J b J U A C V l U w m c 8 4 s 0 t s p s J Q C 5 v b t G j P w d b 7 p i Y + l s G 6 q B J 7 p e 4 T g e p D u P n p O 0 8 4 j V F Q S 9 y K H E e R n R 4 L 0 w / c / k q / u L C 3 H 4 t f s C A Z X y e P x W 7 8 L l s 2 G 0 i h N M + m O V E W p y B / / r k M s c Y p L i q m M x 0 u p s L g w L 0 a T y q p q O U b 5 4 Y O H d P b c G f F Y z 2 M J D w u i f f 4 N F k z 0 P A 8 G p v S Z / Q k m 1 O N 9 S 6 j 8 i k M U C u f T i Z I x 0 d c N a V K R C X j 6 9 J l M q u 4 G N 2 / e o s u X L + m j 7 Q F L O Q K h e K / u Z c n y W f v e + O Y Z w M G 2 r L z M W m k L 4 P f f v X u P T p / u o r F A P o 3 x m C r Z k L E V G p l c n T U R S 6 r M z c 2 L 6 p s 8 f 4 W / Z S R X K L h O X l / 8 + t z s D C 0 H V m R J / c M H j 6 i 9 o 1 2 M I V i H t b a 2 K i r g f G C d + q e X 9 T v 2 H 1 z / / X / 9 7 3 9 K p Q v u h x R 1 N 1 G r S 3 k U G C I Z 8 h j Y j z E R W c s D 7 5 0 C P S 1 6 V j P 4 3 g 7 Q E F + M h s n h i p u 5 o z E e 0 L M q 6 P f s X Z + G l b a v X r 4 W v 0 A 0 1 g A 3 Y M w T 5 R f k i 0 T B k h R Y A N s q W f q s u C g U w c P c G k u s G u b R E j 1 7 9 J B m m B h Q E b 1 e D 2 2 w K r e 6 E m C p k 0 + j w 2 / k d 4 J Q M H K M j 4 3 w d w i T z 6 / U Q 9 w D q x 9 U v y U e a 8 H b w s k i t L S 0 R J b R L y 4 u U H l p M U 0 s r a W s 7 / 2 Q H H + 4 s z 8 l V F 5 F F 7 V 5 u D f m B g T S o C I B O 4 G S y X X j x i 1 q a W n a N A Y C U T J 5 L B j A s o X P T H Y V s g P X 0 Z D R 2 + I 7 Y T A O / z z E g U C j u j / s p t V o n p i N A S x q P N e 4 9 0 v G z d 8 O 8 W 9 b Y D V 3 e T l A n Z 1 H 9 d U 4 H o 5 4 J H Y F 4 O I G E d 2 q N c S i 9 F X n 5 p g Z C / O z V F p W w X 9 n i Q k c p n K W O s t L i 1 R Y V E x R f h 5 Y S s 9 v F p 9 A P A c 8 p z d v h s W E 3 s I S K 8 j S D G O z 5 q Z G G W / 1 L e z P Z f T 7 k l C + w k o 6 0 1 B A E 6 P D s i w b Q A X Z C W Q v 2 3 H t 2 g 0 h F Q b f i w u L 4 t Q J v z x Y B i G 9 M p n D X 7 1 6 L R O W I C C w u r o m C Q 0 F l i p M b C L Q C 9 Y X + e B Z z R I I f n C Q a i U 8 5 o C q h I Z + a 7 S C 3 J r A d c X R r I K q 7 B Y P e A w D F y a 7 Z Q 7 o m X b R k F 5 F n C 3 Q G e P l Z 4 e D T A 4 5 J V h c W K A i 7 m z S j S / X V l d k K T 0 M F r g H f o 2 F h U U y f q q q r p R A N H B P 8 v t 9 L K W C N L + + m b i 5 D s c f 7 z z Z d 4 S q r T 9 J r v n H E v c A X g t 2 y 5 5 B 8 j E a M k J y Y T k 3 3 o O J R / S U Z v U p V q L C I R X e 1 5 B 6 q R o F / N 4 u X D g n 1 / B e w O T b w f U B n z W G E a P B 4 d T W u b 3 E r V u 3 6 d K l j / V R H H 9 6 t b N 5 s c / a Q + T V D s D 4 L f g 1 b g p Z H U U q Q K X D y m A 4 y G L p x 9 z s N E u j m B h 5 + r l u v D 6 v d G r o s D A x 3 z u 3 / x x o t 2 e q y g H 4 S t u p I o Y 1 R Y f k w Q 8 N v d F X 4 k g m E y o H C + I O H + 4 Q A m A g D S J h M G w A 3 f 7 j j z 8 S N Q m q I a y B y Z 9 T X F R o e V / g c 3 Z C J g A e D g Y w n 2 O y d 7 t G g u 0 A X g 3 J x o O p Z S c 9 H d t a z U 2 H H / q 8 M m k M + J h Y c C h e X l 6 k e R 5 f p U O M O z U 8 M 3 h U Y O x V V F x q f a / 1 o P K P x C P H 1 A Q k a U t Z 4 n f e D 9 h 3 E 7 u n 6 9 3 i A Q 1 v c c y F o I E b F S w V h o a G p B I R R 8 4 O S K w Q S y o 7 c B / G O p 9 8 c k k + 8 + b N 2 y K 5 U N E Y 5 N f V x 4 N D 7 g Y I g G k H 4 l h A a o 0 v Z e 9 9 k Q n o F K D G Y m k G r J I 3 b 9 6 h N u 6 A 7 A C h J j n t B p g 0 / o Y l H O a 1 Q E 6 M o U r L V S c 1 2 N c j T r 1 T k x M 0 P T X J J F o W 9 y Q A Z M I E 8 A q P t z A e h W b Q 3 N w o R I L 6 X M Q d F + B 1 M r u S 6 j / X k + O P d / e P y p d X c Y p O F C u 3 I q w S B a H Q 8 E d G R s Q U C 9 i l C q L 7 H G o 7 l H J c h P s w 6 X j 0 q F p O k Q p o E H D F g S n 6 M p M s V W y 7 n e D m o I 9 W b O Z z g + 2 a 0 f E b 4 A + 3 t B y Q z m F 2 b l 4 8 R W C I O H G 8 U 6 S u j 9 U o u A E l A + H P n o z u X E K l w s n i Q a q 1 R a R N B u o K x h 8 Q r K p a T S D D T e n h e B E d q 3 P Q 0 t o G l T q x T q 1 I r I i o X 3 Q O P X N v X y X e K 3 A X l U S x H E 0 O p 4 c + r l + R h w w r m j F d Q 0 K Z 5 d l 2 M j 1 7 9 p w 6 W M V L Z 2 R A w z M T w e m A w T M i A c H c v F d k A i 6 3 B q m r L k j L C 9 P 6 j A L c k t a z V P 1 A 9 u + / / 5 H e D I / I M 8 G g H l 4 M n 3 / + E z p / 7 o w 8 F z y j Z D J B x c S 4 a a / J B B R V K A N R M m D l A 1 Z X 1 P w S f P 8 M f H m F t B 7 1 0 r 0 h J / X N + c V I B E 0 B q 5 H n 5 u d E k 3 D J e H Z z m 8 j F J K s J 9 k O q r O u U 3 g o P G O q X n T x o U B j z A D g P g 8 P J k y f k O B 3 g k 2 Z f B 5 U O s E C 1 t u 7 O 9 y 8 Z + M y F 8 d d 0 t G q z N L r O 0 i s c V b 0 5 5 m v w u 6 D e L n F D g 9 k e k h n X 4 B 9 3 9 u x p M Y X D g p i X F 1 8 E i A 4 A J m k Y X + z o n v D Q z Y G t f / N O Y c J R J w P m c 6 h + s I I C i w t z k g M I c w 2 Y j m 9 w z s u E 4 j o H q V h F h A d 8 u W M t Z Z v I x b R v x l B H i 1 V A E R D G u A 4 Z U s F X r L 9 v Q H z 5 E P / g 2 L H E V a P J A C n r 6 7 O b 4 I U k y I Z 4 2 Q J j u t 7 e X p k L O 3 4 o 3 l M b 4 C f d G v K J G g d C g C S Q M v i l C K u M D Q o Q J Q n n E d Y r F d A Y s W E B D D Y w H C A Y 5 2 1 u 7 G O L z r d q / M B 3 T 4 5 P i D o C k a p r a i U O B g D T O M Z R 6 C B B c K t z 5 D x S e I g G 5 x E G 2 y H q K u p a t I O k 9 p C r a V 9 Y + f w l a k I S R F C r V h M D q q A B N T Y 1 i M W o v T 0 x B n g q g C S Z J m f t w F x J 8 t z N T o E G N D I 8 y o Q / Z i 3 A Q x T a Z K y s h a n 7 R Z 9 4 d C N V V J Q L e e B S h G i v n 3 / x G b X x 2 D A T + h d K 6 M V y A x P J Q w O z r k 3 L + t 8 W n o 8 n q p I Y L + F 3 A 3 C c l a U d b h c N v x n g c S S W 1 8 i l B C A I D m I d o l 5 R 3 / D 2 8 K 4 H 9 N X c x r 4 g 1 M U m Z W 4 F i b B U O x k 4 j 8 n T d D H t k j E w O C j 3 Z 4 N F H m s Z V W q 3 g P k a T q X 2 c R 3 8 4 5 L h 9 n j p y i c X 0 q 7 Z w r P I B L R R r I U q K C z b 8 t 5 d x H h J C T j T A u j 8 J i f G R D K p y E c K + f k F F F h a p p Z D H X R v O D 4 u N R 2 k + r o O u v N G e V T A v Q n n f H v 8 P d 8 W + N f j F + R u c v l K + U v G g 6 y Y K D v J S D U f l Q q I n 5 A c N z w V 0 D O + f P m S Y n u 4 z g J W R c y F Q Z X D W A i / p 9 i / Q a f q w v J r 7 T A N c z u A F I L B A a b s U H z 5 U V r g b 7 6 N i F 6 w I C K U W E 2 t M l J 4 3 E p q r a + t i s N s X U O j u D u l f L T 6 3 H q E p R f q n 8 m I i X Y E y l x d x z N J b B + 5 l h x / u v 9 s 7 1 r M W 0 B V z T E 6 W r 4 i a o N R H U x v B q C M 3 h A D 9 a 1 U s 8 D K C q 2 u r M p c 0 1 b A 3 A j W 8 y R P i O 4 G M J b A 5 Q n x 8 P z + P F p Y g M d 2 P p W W l H L j q 6 b B Q D k 3 x r g 0 T B V t K R l o l F h I u L C D R Y u w S O 1 h f 5 G A C 9 X j V F q m x r p Y z Q v z P j Y j Q B 1 h y g A G D F s 1 W h B N h H N 4 U 5 T 5 g t R Z t S b O v T O z s / R i O o 8 a 6 v b e O r m X 2 H 4 t v G O c q A 4 K Y U C c 0 Z F R f T Y R m C v a i k z 4 j J E 3 I 1 m R C Z O 5 Z m u X v Q T G b p B O R 4 4 c p t O n T 9 H n n 3 9 G Z 8 + e o f q G O r H k e R a f U X N p 3 N 0 m X W O H V H k 1 5 R Z p h E n V n Z C p h C X j 2 y I T M G Y L a B R k V b e s v M K q I 2 W I k G J G z K + 5 x C N / a m Z W j B g 1 z t T 1 n 0 v I a U L 5 y 4 + J V A K Z k D D / Z J d O M C l j j V M 6 a 5 c d j 5 + + o A 4 d E y 8 T 8 P c Q J j l b o 0 W 2 g A o Z D I Y k p p 5 9 Y R 7 G Z x j P d X R 0 i G o T m n x C J 2 t U z H A E 0 D T A F j v X + r 3 0 D R P o a q + P h u d 3 P q i A V / m i q E 9 v D 2 O h + A Q v l m / Y A V e l d E D 9 m l / N I 2 f q n 3 F T w F k n 1 j 4 E f R m e 0 B d z F P x U l e 6 X i 8 m 7 O q 4 k C 0 u m e / c e U A u r Y A C c X G / e u M U V 5 Z c F g 8 X F R X J f O o A k g x M r N G v b l C w d c G 9 F J X r T v T O V w 4 v 6 3 r 3 7 1 N m Z m d B w D M V u g 5 O D T 8 m 3 + J j u D 4 U l D B m C b / 7 Q 5 5 N J 3 2 x 6 d j t S G R 2 2 X K K x R 3 i i f Q X 9 e X n U 3 / t a L H x A c p z D Z N g 7 z f F l N 4 0 u M q l 4 z A l 1 s D E P c 1 i p 2 0 s u p J y V U F i I 1 9 V W Q g / u P 5 T 4 3 + f P q / B W c D O C y R h j D u O 9 A O P B / f s P R G L B h y 3 K 5 E I Z 8 S M w M X i f P y O v s o N + e D C 6 p X o 0 x + 9 D 5 e 0 U W J 4 A 4 w M m Z Q G M 7 R 4 9 e i S e 3 t l I P T j e Y n x 1 4 n A 9 r c c K a W j e v S u T 9 / s M I w 5 / Q Y O 2 j i P c S a n 6 q n Z s b U B S / u s K s P J B J U Z e k g / f z X f U I + w A m D + T L 5 p r K a + s Q 1 x W T n W d 0 l + V p K E j O C V 6 K k x 8 A v A k x 5 K L i x c v y O Q u i H S f p Q F 8 x u D L h g l O 7 B H b W h a h F v 8 Y l W 4 R x 6 G m u p o / c y 2 h l 8 w W e M + 3 3 3 y H k j U Z j B 0 A 8 R 2 y M b 1 D p c V q 2 9 a 2 N p p a o k 2 u S Z n g Y U n 0 U U t Y I t / m E h 7 3 x r c G h e U P v 7 G x M Q s n Y 6 5 j 9 U 9 h 0 q k m 6 x E 5 d 2 5 m T d p I L q a c l V C V P u w L O 8 M 9 N n 9 L B i o C a 2 b M H A 5 6 A v R a M J e b c + c v n O P K a m Q C X Z Q 5 H A y C T U N u q S v i X 6 x U u k w A W b G L B M Y 8 2 w U I B f U T l j t 4 N G D e 6 X V P 7 7 b G Y 5 B w X / / b v 9 G L e 9 / S q Z b E s Y d U m s 7 r m D g / a Q / J B t V I n 3 c E x Q S / 8 J b H R t v F d L S W p l h T Q P 3 B K I P 6 C G 2 x 3 W N C Z y b V 7 6 A N B 0 t q 7 k T h f h W d e S q X c h G O b x 5 0 5 6 T 8 z F u d 4 z F F l Q z U Q Z j p q W k J F W y g l i e M Z 9 z 2 x Q B q V 2 9 v n 6 z Q v X R 5 8 y I 7 A 5 A N 6 i F W j E L N R P w 5 b C g N 3 V + R J Z E Y + F x I S P g S Q i L i b x i / u s d P n l B Z S Q n V N 9 S L p A R R s w H G g p C y E + O T d P z E M Q q E u E d e c V J D 6 Y Z s D r c V s H v 9 2 z Y 4 b B f 1 T P 7 S y A D V N z b J M f h 0 t S e 9 V V Y I x W k j t k F Y I o / n H I 2 G q X C 9 j x q q 8 i Q s W s C b O u L S + 0 Z O S i h X f i 0 V 5 P t l S b V R v 5 x 4 i g y U E d w D Z K q q q p I x x 1 Z A r A J M q M K I g c p J B 0 g 7 h B b G U n H s r g H 0 9 f X R H K t t T 5 8 + F x L D 7 A 3 i I W G t E d R Q G E h e v 3 r N k i l P V p 9 i P Q 9 2 2 Z j h 9 2 2 H T A B + D y x a W L 2 K J Q z Y k w q R Y b M h E 5 B r Z A I Q Z a m 2 o V E f k e x J v B V i e o Y X 3 L J Q 2 E h P p 0 s o G H V R Y D E 3 l 3 T k 5 B g q 5 i q j g s I C a m p u 4 o Y b k Q i k M D V f v 3 6 D 7 t y + S 4 M D g 7 K U H S r V V o 0 V D R 9 S 4 9 E j m M K L R O 1 I B q Q C P N h h 2 V N L H l z y u W F W U w I r q 2 J d B C E x 3 9 X D U u j 2 r T t C J j j h w s n 1 k 0 8 v i y S y B 3 8 p 5 O + P e a z t k M k A 7 8 G y k T 4 e E 4 L Y U H U y W T E N 7 C u B c w 2 h q F N i o A O L a 5 m f i X p m y f c 4 p L P Y w I / c C J E j u M T 3 q f a S S 8 n 1 d 7 / / P z m 3 n U 3 U W U U n m 7 A w z s U N f Z a w d S X m m r D s H f 5 6 8 3 P z r A 7 W S I x x 4 3 m e D l g c K H H f W N J h M a H d c x z k 6 u 5 + Q W / e v J H x V l O T U k m A Z 8 + e 8 S u 2 n W k V d Q 5 z R f g c T A w 3 N D b I v c b X D t / T P r E M S Q a y A 3 B s 3 Q n w m Q h A g 0 E 4 O h R 4 W Q D 4 L h i H p C L q 3 S G v r K n K R U w s O a n a v y y h x F 5 P e 2 S n / d U U i y w t Q O V j K Q W P C S y d j 8 W i Q q Y Y k 2 l h 1 U X l 3 k V y F e R e t F k W v v h R u Z U i k S i t 6 g Y J q e L x u O n G j Z t y j M Y E 9 Q / L p b f y u I Z 6 t 7 G h l l Q X l x T x u C R x V h A D 3 O b m Z j F i I L f j y p V P p S F j M J 0 M q G X p V E 1 I k q t X f x D J u N U C x q 0 A 0 q A j g Q p 6 5 c o n r D 6 W i F r 6 9 d f f 0 n f f f S 9 z W 2 Y A 3 z O 1 O / P 6 2 w a I v h x 0 S 2 x 1 m N M x p 3 Y 0 h W O w g a h 8 C f q e Q p k / Q m s s 7 f B L Y 7 H E d p M L i S X U / 8 1 B C V V J J T T F 5 H H J g B / q H i S A 0 1 d M 6 y u L U s a y i q 3 i c C M 6 K c Z E a J i Q b N 3 d L 2 U b y + X A M q u A T 4 W o 8 F x I B U g y z H W 9 Z M k A K Z O N 2 R t A A 8 f S D N n u k 1 X A b N + 3 F d T 8 l F / G j Q i D h k l g J c F c M t p 4 P O r R o 4 7 c x U I I f n x u W Z P l 5 c d y o j Z C g 3 N q r V c y 8 B y V Z E I O b 5 k N 6 a x a K y I 0 u Q i H W x e 5 u I 7 c 2 Q z I 3 i F y b o G h t 6 y T I m E V A c e o T W h M e J i r X B E j 0 2 s i n S q 5 Y W U C 7 q 9 l s h j V C J 8 3 P 7 9 A b i Y R C H n p 0 k V q b 2 + T a + l Q w O o J / O 7 u 3 r k n / n 3 Z A N 8 V p v v T Z 7 r o 9 e v X M v 7 Z a 2 C y G q S F + g f 0 T b v f q l / e X m G D P L K s B D D e 8 F 3 1 a Y x E 5 v c k 5 Q h o g x p d C j q p b 5 C Z Z W s 7 u Z B y b g k 8 b A Z 5 X q e Y o z F G M s A g H z 5 g 0 T C C K z p E u q Q C 5 n 9 A A L g r 2 a U P V K X P P 7 8 i Y y 5 I v G w l B 1 S u C x f P i z E k G 8 O A A f 5 G K 6 t 8 M K R A / d s r f P P N d 3 T + / D l 9 p D A 4 l 3 n a I B c R 1 i G g U + + 4 C I X P 9 s / W W c C 3 r 8 A X o + V 1 G I 2 i K d v Q + 0 y 5 J S 8 Z q u 1 h m X u Z N E o 5 4 i e K h o 2 H 6 H d H Z d E Z B r f J V i 2 M d 3 p e 9 9 D J U y f E h A 1 1 C I C k w 2 d A f d w J o G o d O 3 5 M l n R k S y p R M w s L R W J l M t V n C 4 Q y x j z X l 1 / + V J 9 R M G G U 9 x v A k Q i C 0 q S I r W 4 R y C K S I p b K 1 T 7 I c m R d z x 1 w b S R z 7 P 0 m t N d V l l K w q u X p x Y S Q O m i Y e J D h D Q c 9 W 2 i g a 0 M l 9 G N / 4 v K K n p 5 e O s F j J h A H k 7 I G m C t K j s s H g G Q g I f J k Q K r A a G F 8 A l G Z C I y y H Q 8 K k O r c u T O y 8 0 V y w J R s A P L i u 6 2 s r E q e r K L i a z 8 a y e 3 1 Q Z n w f a 9 3 c 9 A Y / C i T Q B v J 4 0 U 8 h / 6 h E V n 4 i X K u G S Z y r n s z j R v r Y O A H h 2 O E / E I + u + q i a c 8 p y i t Q O 4 1 j x l 3 f L k A 4 M R A v G T h n P t c O z P H c v / d A Q o 7 B 1 I 0 G j L + F O a v r 1 2 / K 5 D H O w z w O a Y k A m D B 0 Q B 3 F f f B 6 T y e x M O b 6 0 9 f f 0 I P 7 j 1 h C r t O d O 3 f F 9 I 0 p g O T v g u N k t R A e 6 v j 9 8 N S A c Q a h t M x 4 0 O A m F u n p 8 n 5 E 8 n c v Z F U O 1 W f J I 3 5 R u b x a k 9 t B X z P 5 w l N y H W p f L s H x 3 e O X 6 l v m A N z + M g q E K m V + q K 4 o T H X + G X q 1 U E F j 4 z P U 2 l A h S 6 u T 0 V 4 Z o U P l E V p n r S q w v E i V 5 Z v X R k G q Y D K 4 0 x Y N C d J n b m 5 B L G b Y W m V s d I x G R 8 d Z n X T T 2 X N n y e + L + w H a A a L A n A 6 D A F R K u C P B n A 2 S e T z o b W P y / R E z 7 6 u v f i b W R R D / 8 U i M j p Q F 6 P W r H i o p K 6 W m x g Y h O t 6 H u T I Q q J j v X W d J 9 v H H F 2 l 5 a Z l K + b 5 0 w L K O o X 0 4 d t o K 0 k E x U 9 y O K N e p 8 k i B 2 x H y I n e Q K v z r 9 H w 8 R q e q A 3 R / i J 9 p e x k / 4 8 y L S 9 8 l H F d z i F A O b x m t h C v 0 / N E G R d a X y e m N B 1 N J J W X s Q O T V y 6 0 h 2 S I z G V j e 0 d V 1 S l y Z 4 J u H C W N 4 I 9 j 9 8 1 B p + N v Z r t T F / U + f P K P J q S n C B s 6 Q a D B 6 4 D N B J P z N n / 7 0 c 1 p c d 9 H o g o t O 1 I X l N 0 C N h H Q U b 2 q n Q w J y Y i n K 6 O g o / + 0 8 m b T O B H z W i 8 m 9 M c f n G k T N 5 W T 8 + L B 7 i W y H w 2 X s N f V x Y 4 B + 7 G V V u i 5 A N / p i 1 N p U T F W V 2 Q X c e R d g Q r 3 K G U K R p 5 Q J V S 7 j G n m w 3 P j s J N q K U M A l J l S h d 7 M a h n H U y 5 e v x Q 0 J D r d Q n 2 A + T x d Z K F u A g N j m J l V g T a h 5 J 0 + d p H w e 0 2 G R 4 M V m H g s m a m 0 W o A o i + C a C V 6 Z S W w 3 G l 5 y b Q n U d J C h C q Y C m 8 J I Q C c V E g g s a C N V a u k b D s 1 E 6 U r 5 C t w e I a i r 9 1 N K 8 8 y 1 e 9 x o 5 N Y Z y 5 y v D Q T b E S Y e F 5 T V R u W A E g K o H C 5 / x C E c F I S g m H F Z f v e 4 R w 8 d e A G r g m 8 n N 8 0 2 I t 4 6 g + M D H L U G x a q U D v j N 2 T s 9 E J q h 4 B 5 l M g H l C p j O V p M 8 B i D H Y V R e i N y y l + S 7 u K H P L S T a n J n a 5 M 9 o V m Y D B F / f o x x + u y Z J 5 x I a A r x 6 s c 3 D T Q c Q j S C U 0 3 m O d R z c N 8 n c C 9 K S T c 0 F Z 4 A f 3 G m y d O a F 3 0 c D k K 6 S X g d l P a b u A a R y x J D B u O q i Q e h f y G A I p M r G 4 U u d 1 E t 9 Y P o 1 n A i N F G N b T p H b 0 P l N O S S g 8 v 9 0 A D 7 y r q 0 t 2 G 7 9 0 6 S O Z j w J p E N w D K 3 o / 5 n O Q A J B e Z o 5 q N 4 B q e v / + Y 2 o 7 + T H V V R b K G G 6 A p Q g C Y e G 7 d D 9 / I R t F 7 w a T y y 5 6 O J p d l K D 9 D R B J P T f 8 W H t u E o 5 x 3 / M J N x 2 t D l G Z n 8 e k 0 d 3 P 8 e 0 l W K X P n X / y v H Y J 7 J K H c G M g E l Q 6 L L G A q R t E M h O 7 W E 8 F S b V b Y P + l z m N H 6 G x b X H U 8 X R + m 8 o I N m p h e p J r a m g S j x 1 Z I l p h 3 3 3 j p 6 Q F X 8 S w I X / C i c k m a Y P i H x m H O r 7 B Q y n f z M 5 6 a I Z 9 s J J A 7 / w 6 U h E K D r K x t l j g U I B C O M Y 8 E i W X H 6 t q q e B 7 s B q h Y W A q L C h P H Y Y j 0 c 3 P I R 1 c f Z B c D M B 2 w K C 8 X F w u + V d j I J I 1 B 6 k g T y f z j c l R P 6 l J e D b k 9 u W M y B 3 L L O X a X g C d F n g e V E I f L 7 R a j g R 2 Y 4 9 n t f k + o U E g 6 4 6 C K Y + x u g V 0 B g 2 H W 7 d e W a G R 5 Z 3 / j / r C X u i e T J B O k 1 w e R Q C F O J t c v Q i B b w r G L N m T r n 0 3 t 6 D 2 m A 9 U F t l V s X l 9 T V l p K Q 4 N D + o g k v B f i R e w W G D + 5 e R y G u S P M K d 2 9 9 4 C e P r x H k y + + o d H n 3 5 J 3 Y 4 F K a F r M v t k A k 8 g I S g M 1 b 3 4 H k W D 3 M 0 A O x R s Q B V M e i j D q v D p n H X P y s b q H i f y a o m j O r V L m m k t B s / e W d o c R M a U q 4 M G b 5 R / Y c R x A 4 8 a y c v t S 9 Z 0 C 3 u u V V d h P 1 i G O u M e O H 6 d o x T m q O P w Z 1 X V + Q b / 6 x c / F b H / 7 9 l 1 Z b o L v k w l w / h 0 a n a O J u V V 9 5 k O A l j i 6 b B F H 5 q L i B F I J 1 1 Q K R 3 g c F Y p R k S / C T x + M S t W W 3 k / K u e U b u w E W q x l A a j x 7 1 i 0 x + r A u C h g f H 6 d j x 3 Z v L o f Z H Y S q r 2 8 Q z / f V l T W K O g v I 6 / O L + 1 F F k V M W K G K Z P N Z F Y Y n 9 q 1 e v L I I n A 0 3 q h / 5 8 C l V + R H 6 / 2 j f q Q 4 F F J 5 D G y q W k C Y S c j 3 W O F I 7 G C N N P b q e S Z s l t 6 H 2 m A 6 V b o B o e 8 P g D g I d 2 V 9 d J O n L 0 i O V 5 j j k j s z f v b o G Q Z D e u 3 6 T H j 5 5 K 6 G a X I 0 Z f d K x T R c E G n W + K u z 9 h k S K 8 K L D C 9 u 7 d + z Q x M S H q o h 3 Y x B r + f h 4 e Y J t t M z 8 k x E k T J 5 A h U 8 I 5 m 9 Q K Y P q J r 2 F l Q i 4 h p 4 w S a l z q 2 J U E m e P x x + L y u v j r w T Q O n z o s T g Q Q r H 8 v A O n T f v Q E f f H T z + g U k x b j q C I / v K G J j t d s 3 u s J v w f e G f B W R 4 w L + P L Z k T F Y y Y c A T R I 8 m 2 T i q M S k g h p o y 5 d Y Q s F S 6 8 d O k H h 8 O Z J y q z s M Z x 9 6 O B O u v o 6 x V D j J k k A Z B G D l g 3 c 5 r H K Z X H u 2 g + H V U h m T P W e 1 E v t I G W T a W Q K G B 3 h P P H r 0 x C L V V G D 3 E 8 z 7 G j b C W G X k F r l w T Z e t e 9 W e Y E g F B b u z 1 u 4 1 H D 8 + 6 0 3 f A t 4 x o s 4 S W o 2 U W d 7 m 5 i E a 2 M t b o d y 3 R p P d f x T P 7 c B y Q H Y + x F 5 M e x U 0 p X t o i U Z 7 7 t F Z H i P Z F z N m A 4 y l X r 3 q I a / f R 1 O u 4 x S J f S C T t 0 m Q + r U 5 w s p G 1 j p X m 1 p H V G I V W Z Z w w E m W E 2 K O I B 0 u D 5 C 7 6 h D V V O d O F N m c k l B O i u 7 a Y G A w v s T S g l U z L I 0 4 f + G 8 j G P 2 i k x A x J l H 7 p K 2 b Z M J g M c G N l x b d j Z w 5 5 E + l N Z B h y W N h F h J u V y L S y 2 V 4 7 p a 2 o F 8 Y N b J d Z x b n V F u j a F i y m P b P o 7 a K c F g b e s 8 f p x W A g G a n J g Q B 1 k s k R 8 a i s 9 J 7 Q a d t Q 6 a X 1 S e 5 D s B f t c y V W a 9 9 u q g Q Y 2 F E s m T W F b H R l O R X M g E U v E x X 2 8 r x 2 7 + e d J 2 c i X l o E l p b z R Q p 9 N F 8 7 E a 8 e f D J m Z Y T I i l G w j C j w r a L U K h C I V p 5 2 4 v C I d V 7 I 9 J / q F B i C N m c U O g p L J F N u S K S M i N Z J I 4 f Z z 3 T a c P O P q + w N 8 m i W L v O / G D T C e V t i u t x g N + K i g s E l L B X A 5 V 6 2 j n U V p Z j U + e Y s X t H / / w J z F c b C e Q S k G + j w o L 8 u j O i x l 9 Z n u A 8 a L Y n 1 v x E N 4 F 4 u S x E U c T J k 4 i I 5 H M s S 7 r + 4 R Y n D C 5 S w 4 Q y t Z + 3 n P K v Y l d f l B S Z v J s l 0 C p g K 1 g 7 M C K 3 R f d L 4 U 8 S E v L S 3 T l J 5 / I i l 7 M E y X P E a U D v t s v L j X S m y k E b N l Z M M v G k g + P U M w E S X E y g T R Q 4 e L q n S G V y W U 5 f C w e P R b v R c 4 n N r W f 9 5 1 y y z m W E z i 0 N 0 q f w q O x x D B V I M L h I x 0 S L A W W t v a 2 N p F e i P Y K r 4 f t A J V 9 q r 2 C b j 4 d 5 Q q O 0 f e 9 f q 5 4 f T E L R D b w o z 8 c C E F E 1 T O 5 I Y 0 i S T z n 8 z o 3 B J J x k + T K K o j N A 7 y e 3 F O w H N e 6 + / a y / e 4 J 5 t f r + X E 7 Z J 5 H P f T 4 V 7 S X s w E W / X 3 W n p 0 q B y 8 G T A R n s z T + z t 2 H t L 4 a I K 9 P b S Z 9 t P M w V Z U V 0 8 C 8 l w 5 X Z S f l E F r 6 x k B u L T 9 4 W 1 D 1 q M m h i S K m c u R R F U N E 5 S q O h A R o M S Z z T p F I S J n M O Y f J H B G E v / i i i z v D 3 D L q 5 B 7 F O S n S p B 9 L b Q f b k Q K Q V P D T 2 w o r a 0 F 6 O b w i + 0 J h Z f C l i 6 c o v L Z M d + 7 c o Z L Y u K i S 2 R A / 3 x O P N X e w Y a S R S S C V T p p g C R K J z 0 t u y q L u x a W V z F M x 8 V Q g 1 M S 2 8 7 5 T 4 g A j V y A P W z U 0 k M p O r O 2 S D C p Y p u A o d k A 6 9 f X 2 W 3 8 7 H b D E v b k m 3 5 r X g u m 7 u b m J L l 4 8 z 9 + P 6 F / + 5 Q 9 0 / d o N c c 7 d C s 1 l B 3 s c J W T B 4 5 R c J X E x E n L g W J E m n v Q 1 f W w R S y x 7 i k g 4 x 6 z a k w 5 3 r 5 F z R g m V 1 I P f K / z Q n 5 1 a h Q r C s n V E S T K V n w r Y 9 r G 0 Y P M k M R Y b Y r u Z K 1 c u U 1 v 7 I X o T P b z l 7 8 A a L k c s Q u F Q 9 h b G / Q Z 5 l v y P C / q 5 a u I Y E m F 8 p H O R Q J p E 9 j y u H i p i + f 2 e F O 3 m / a e c M 0 o g + T 1 r 8 t D 2 C p B S 2 Q I V j U h J 1 3 6 8 L p G S s K Y J y + j t g G S C b 2 A 6 s i D W 3 8 T E F J U W F 9 C a 2 b c l B f B + W U 0 8 8 j W t s 8 p 4 k G A n D L 8 I M a x z I A b n i j B x M i n S x K 1 5 h k j G E G G R a i N C h 9 r q U 7 a d 9 5 0 c 1 1 8 M b K O 5 v T t M L p W T w w n H U T O m U p V k Y C 9 n g 5 8 d X l f i e A u g w j A o x o T h t 9 9 e Z Y l T y Y 1 + k U 6 c O C b G C n i s Q x J h Q 2 l M F q f C 9 P S 0 v H 8 l V k r 9 L x / S h T O d l n q C H G M s m O d H R s Z Y z S y g u v o G u j m S m 7 u a 7 x R C H n 6 W / G q V 8 W w 3 k 4 N z Y 4 T Q Z R g j 5 F j 7 8 E X C d m M E 8 i D 9 p z / / S c 5 N 6 g K 5 O Y Y C M B D l B 8 6 1 s W t d G Y P / b M g E o J J M 3 H J I I o Q B u / z J J X H Y f f 7 s u U g v N A L E I 8 d G 1 y B P M v A + k H J s e p k C V C F 7 A i M m I C Q d N h k w p M R i x 4 6 O D n J 5 U 6 / R y v Y 7 5 x q E Q E j 4 B x L J M X I m E J f V x K y + J t d x X p W V R E K u z m F f 3 Y R z L J 1 g M s 9 F M g E 5 S y g X N y b 0 Z n j Y X F I n d 4 i P W r I f n w Q C K x K c c m B g Q E i B i o e T b X 1 9 P V 3 8 6 C J d u H C e p q a m R a 3 D r h r P n 2 8 2 P I B 8 2 H w g w o 0 B m x x g N / u q 6 i q q r q 6 W h Y b w g M f 6 K O P H 5 0 + z 5 C M b V R V 9 T W V B 7 h g 2 8 L y k v o R E O m k y C H l 0 M o Q x 6 p 1 S + e K 5 J E g u S C 0 u S 1 2 I 5 N q g 8 r L d h c 9 + m 8 D 4 W i o l 1 1 J F 0 T I / c E U o q S O G X V J t R 2 p t p 6 f H r u v Y T Q P G B e y C k f x 3 f D 4 v S 5 V 2 2 b U D 2 8 w g F p t q R H G 8 e v m a T p w 8 Q c e b / N Q / v X V j 3 8 3 O 7 V g p f K Y h T O U p d w J 8 t z B k Q s a v c V K B K J w b A l l J E 0 f l q q 5 V z k m I p B P I x L m o h C y h P r 5 8 2 m o n u Z Z y V k I 5 E S 8 A D 1 q k x O 4 a C / / O r C G m c G 4 L k E A w o 6 c j L p Z t 4 F 4 T n d Y A L k w Y H 6 E B l R b 5 K b i + S o O D g / p q a m D y e S d g 7 t P F Z j V v d i h F x K d 3 C S G O l R R J L O L I M U g R l z 4 W i U z O 9 8 h 5 5 F D z h E Q q N 6 R C w l A g L y 9 3 J 8 O 5 S t A Y c j P 5 v f p B s 6 h H v m P g 4 7 I E S N L X 3 6 + P 0 g M k g h S r q K i Q h g B T + / C b Y X r x 4 h U V l 5 T Q 0 6 f P J L L s q d Z C m l h y 0 i i r g J l Q 4 N 0 + q b A B g X l f i X 9 n p N w L b C a S K s e J Y 8 6 p + o y T C A Q z d a z P G w L J O Z 3 z M Q w V M Z Z O d X V Y f 7 a 5 r e R K y l k J B V Q U B / k h 6 p 5 K 5 3 Z p k E 5 6 J C O 7 u x T w m c H 1 7 G N P o L H c u H G b e n v 6 q I R V R a w K P n / + r K i F 8 L y Y H n p G H 5 9 q k u 1 q M n l h H K 3 a X o z u s r w N M b Y Y Y O 7 u f Q C k E J G e p O I Z E i W P k x K u C Z m 0 1 N L E U Y n L l m R S F j 9 V j r K 6 l x g F O N e Q k / N Q C U k / a K k I q Z z t N 5 y l d Y e o Y d m i r r 5 G K n U r w M o H S b S + t k b l t S 0 U c h b R c s g j g S o L i 0 r E 6 I B w z C D p 3 N x 8 x g 6 g Z y Z 7 x 9 z q o i i d a 4 q T E 8 a L K K c s + 5 c 9 g 6 o L k E i V T Y o T R p F I C C J J k U R J J F 2 n Q h z c p w g j 9 9 k I p P z 6 k L j + W M K 5 E A n H 3 j 5 y L O W o p 0 Q 8 V Z X F H y 4 q A J V h R z Z S 6 s b N u 3 T r 1 h 1 6 8 v i p m L k x K Y s J W 1 P R y Y A l D h F m M y H I 0 g Y b u B 0 7 d o w + v X K Z F q Z H 6 d m 9 H y i 4 P E 6 F 7 q C M b / D Z s P j B K o i v m c r U i y a 5 w A R c D q b / H X i v G S 8 h q l J X X W J k J Z S f j L 3 b H T o S y a Q I F C e T e q 5 K G i k C x c 8 l 3 i O d p C G N v l 9 y P o 7 C R I 5 c E + z C R y c T 2 k Z O p p u v h t 5 h N e w M A 6 P c m p x u c r p c 5 H J 5 u I G x Y L U 1 T l W 5 6 Y E G + e X h d b k P A V K g e m F r 0 G C Q S c W 6 O y K 7 H u 0 8 I h L F b H M D T 4 d Q a F 2 i z J q N o w 0 h l g M r 9 P W 1 5 9 T c 3 k k X D s d 3 1 8 D n Y 5 6 p h 9 W / Q 4 d a e X x V L p 9 9 8 8 Z N + u z z n 4 g K a E c g 5 K C V o D P j D h v m u 2 c C r I Q / 9 L 2 7 g b o i D 3 d E k s c J Z Y g S V + s U M Y w 6 Z 5 d I s N Y Z 6 a M m c l U u S Q d i i Q d k C d J G J E h / / T e / 5 O e B Z p u 7 2 B e E G p 1 y 0 D o 3 P i e T C a R y u p h c 3 L h B L G A r Q g F N Z d F N 4 5 Q w N 0 Q E p I Q 6 i D H O y P A I l 6 O y o h e f G Q q G C G G / s O E A Y u 9 9 9 t k V W f V 7 4 2 4 3 f f r R i U 0 E M U C D u X b t h t w P Q C I i R i D i + R k g h n k 2 u 2 s 0 s 4 Q + s s V y k M c s n a Z T b O j 9 N q D I p A g l z 1 2 X F Y G 4 D L L Y S G U R y U g e 5 E K q 9 G R S y z Q M q Z h Q 3 A E W F / n o F 7 / 6 q f 4 W u Y t 9 Q S i g b 5 h f n I Z M S l o h b g R 6 L K n Y L P D T j n V R n Q C 8 A 1 F m E e X V D k g w W O S w D y 8 s f v C M O H r 0 C F 9 x M D G W h B h 5 e Q V U U l K k 3 p A C k G i P H j 6 i 8 x f O 6 T N x 3 B / x 0 v x q 9 o 2 / q z 5 E 1 Y W Z x 3 M / 9 v v e S W w K Q y Z + 0 e P Z O I k 2 k 8 k Q y S R 1 L A S S Y 0 W k R D K p f X Q 3 L E I F N a m C 9 D d / + y v 9 L X I b u W + U 0 C n P x 5 W g K 8 A M Y F F B i h r Z 4 W p f f D E a P j a Z T A C k C D a Z h j k c A f w v X 7 4 k O 7 u X l 5 e J R C w s K s p I J g A N L d V 4 C U E t t 0 M m I B s p 9 q 7 J h N 8 n u b b a 4 b x I H I t M 8 d x O J s n l H l V / O B a 1 z x w z q X B N S C c k U + d q a s o 3 t Y d c T U 7 M 9 O + H f w 0 1 L n 7 Y 5 k H r B y / H q v f G 7 9 k K a A / 2 H T p S A W O o 3 r 7 U 8 1 D Y W v T p k 6 f i L L s V i p N I N 7 b k k s 3 Y t o v p 5 c z f N 5 D B m L E n E O I o g o h q J y l 5 v A T C 4 D 6 Q Q x N G z p t r K p d j J o m 4 E e m y I Z e S X L Y c k i q q 0 p c / / 9 R q B 7 n + b 3 v d 5 X s G 3 G x E V T A P X l e E V L a + Z y u 8 n P L I 2 C k T 6 u p S m 8 2 h X k J i r Q f X 6 e X L V 9 y g U v 9 V S C e Y y c 1 u G 9 c H f N Q 9 s b O A j G v h z N 8 1 O W Z G t s j G H c t I J U u 9 w 3 O W B H L E S W M R h j u 3 x P N J Z J K c z / F n K T c i l S e Q i Z N 4 m e M 6 l x F d K t c N E X b s K 0 J 1 t H p V Z f I D l 8 q x V w T n X F M q b Y G t L G J w Y s 0 0 C V t b U 0 O V l R V i b E g F z E + 1 t R 0 S A w Z Q X 7 x z 5 9 U C X / r f A + G M e B Y 7 A e a u M i G R T I m k E r L g u u T m m H P 7 d d S P X L O R i j t A I Z Y Q R 9 e f q U P U K T p I y Z V h A v m v / / I / 6 m + 0 P 7 B v x l A m l R c 7 u Q J U L 6 Y q y e S q s r i a + c b M r Q V X 7 7 x J T S p Y + z B Z O 5 e 0 Q 0 Y y M M a a n Z 0 T P 7 1 k 8 m H v X U M m Y D d + d p c y e M o P L W Q f W n o 7 I c s U m R R J L O K Y C V q L N P y 8 h T D x p C S X v o Z c 1 4 l Z 5 2 S v J 5 Q t s 7 m u S 5 F M X J + w u s I w c f x E R 8 o 2 k M s p 5 y d 2 k 1 N t t Z J S G E + Z X s 0 i F Z 9 T v e Y W 3 S 8 D 3 h O p A F M 4 d o 6 v r 8 u 8 b S j U E O y 6 g f u v X v 2 B e l 7 3 y I 4 a 2 L 8 X k 8 Z 2 Q g E l / s 0 q 5 F Z o K s 1 M g o H Z 7 A k 1 s p j F L h 9 2 I u E 5 m p R 0 T p G H k y a H E M l G F H V P / N i 6 J j m I h H r T J D I 5 y C R 1 q q x 8 q N 8 L H 3 W l b A O 5 n F j l S 3 U 6 t 1 N H S 7 6 q E E 6 o E P R 0 q n d D B Z k K h K 6 O B p K e X K n 2 Z c L C v / 6 + A X 2 U G c q L 3 E F f f v U z a m t v k 4 n h u f k 5 O n L k 8 C a 9 / 4 L 2 C t 8 O a j O o i r D s Z d F v p I B 6 J q l S g s S x l y V p U s h z j Z 8 3 U s m c S 0 s m J o h 1 r O v J d I g q V 2 S S + t w I 0 6 9 + / X P + r o n 1 v h / S v h p D G f j 9 T v K 6 o Y K A R N C 1 T W X p X F e o 1 b N y Y 0 m F W 0 O p 1 T 7 s S J j u P Q Z w Y f J 6 f e K r 5 3 I 6 x T o I q V T H k i 2 V Z z k e 9 3 b x I n k n e B s y e V d k R M L P w o E m E z 8 z I 4 G s h G d n O 6 + I o Y g i x 0 I i X W Z i K H K p Z y 8 5 y C P H I I y 6 R 0 k n X F N 1 Z a S V b F e D b Y y Y V E W F e V R e X q q + 4 j 7 D v i Q U c L S j m F U O V T n S s 0 F V 0 B W m p J S 6 Z j W M F A T B w D y V l K q p q a b e 3 j 5 9 t B k I r I I l 8 F h 5 m w z M Y 2 E 1 r g R f S c J 2 S Z X J J A 7 / v 5 3 A e g r 8 P P B I j L k 7 m T D x c j x h + c V m w t g s d n K M 8 5 o 0 5 h 4 h E + o l T i I l o Z R E k k l c K S t D x H / + q 1 / q L 7 n / s O + M E v b U 0 l g g F a A q S F e Y l X T v h 8 r n s h A L K Y l Y N 1 N I K Q R j w X 1 m Y S C k 0 Y M H D y V H P I i + v n 4 6 d + 6 s 5 f e X D P j w 2 Z 1 r 4 Q k O a Z P 4 l 7 N D K m v c + F I W 4 y E N / A 5 7 U h J J P Q d F I j R 8 T Z i k 4 3 h Z 5 2 I W R 4 5 j L Z H k 2 a p j + z V J p m z q h s u i 3 o l m o e r J 6 g x 1 / s V X n 6 S s 6 / 2 S 9 s 3 E b q p / Z a U + c m N u S q t 9 q n J s Z D K 5 N A r k c W J x i + I n g M a F S d f N v T 3 e M z 0 1 I x a n i Y l J 2 W I U k g e x J o 4 d P 6 Z W 9 q Y A G i o 2 z J 6 c n B b / u j + 9 9 t N 3 P X 4 a z c Y o k A J X e / 2 0 o q U o 5 q S w w f X z r O a 0 N I F A H C v h t 6 u y W O u S k n V O n p F 5 V i o X Y u h r 6 n n q h P f h m k 5 K S v E 5 T S a R R F I H n A u Z o s q K x + e Q G 8 m E u s v z e 6 m t r d l W w / v w 3 5 3 e k R R 9 4 P 7 C / U e T F H M Y P z + V Q 3 o g D J k c w 5 F W O 9 M q p 1 r + 4 e K x r h o q u p Y r b U E J l m K M C Y h Q h A p H 0 B b s 2 I E l 8 d l A R T U K y t K O j y 5 / S j / 2 v 4 f Y 2 y C P l S s C C Y R U o B q I k 5 5 s i m C 2 X B N H X U e u y I S y I V a C l O I c 9 5 h O z U 4 m 6 f S E T J z z m E m c X 8 M h r o E o / f 3 / / C / q e + 5 j H A h C R V m n e v B k U h E o 2 X k 2 i V S K U K o s P Y o m F c q V k W 4 q 9 M X o 8 G E V 8 b W / v 5 / a 2 9 v l e r Z A j / z s 6 X P K z 8 + j x a U V G n U c p Y K i d x d z D 9 9 b l x Q Z c K x z u W K R x Z 6 U x F a 7 A 5 q y v g 9 k 0 f c Y E l m E Q m 4 d J 0 o m S S h b E g o a h F L 1 Q C r E 2 l M x 9 0 K s 7 o X o N 7 / 9 y 2 3 v f p K L c N z p 2 / + E A l Z W Q v T 8 5 a x F K g e T C l J K k Q p E i p N K J J U h l U g r l f i F P m s L 0 f T k C I 2 N j Q u Z 4 B G x E 6 B x r U V c o q L t F d C w 0 w K N H p S R / / Y c Z I g n c 5 8 Q w 3 6 O E 7 4 z y i C J 5 H x s 3 Q e y a P I Y c s l 1 y W 1 q I X K Q x h B L l 5 W 0 S k 2 m P / + L / 0 B V V T t 7 z r k G J t Q o P 9 G D g e 4 X k 7 S 8 E r F I J S Q y u Z D J T i p H E q k w J a e I 9 e X h I N + n S c Y w e T p g n y k 0 l v q G e v F Q N 3 g 1 5 a H h L Z x x s 4 U 0 f F V K k R l i S I l f 8 K q P U Z b 3 c g 4 C o K Q J Y 6 5 J w j U p J + a G N I Z E 6 l 4 m i l x j I o E 4 u C Y E 0 q Q C e b h s V D 5 D J k v N E z J h 3 B u i u r o q + u W f Y 8 7 p Y M B x 9 w A R C r h 9 d 4 i 1 c R D H T i a U 4 5 I q P p a y E 0 q R y p S / P B K 0 y o D J D c z x 0 N A b M Z X X 1 d W K V R A B M b F m q m / G R Q N z e 6 H C o H H r o l X m F / l v z 3 G N c 1 y V X B 1 L W e f W s X U N Z L G V r X s U i Y w K G C e T O a 9 z T S Y p C 5 F U M o 6 t O K f U P O Q Y L 8 U l E 8 o + n 5 v + 7 r d / J d / 5 o O D A E Q q 4 e X u Q h 9 0 g j R p L Q T K 5 h F w g k J Z S F p l w n 5 1 M S l L 5 m Q t X W P 1 L S S q c U y U 5 h 5 3 l 5 + c X J Q 5 6 f X 2 d / O 2 r v c m q X i I h 0 a g z g d s y X q U s 4 C I 3 b 1 s u r 5 L L G S G C u h F l d d 2 c 1 8 d J i Z l g O 9 Z l I Y w + F h K Z c 4 Y 4 O K c I Z B E J O c i k S W X U v Q Q 1 D 0 Y J y d U q X I / b R f / j H / 4 6 / k w P C B x 3 + w 8 e o Y D r N / u 5 O S V J K s v y Z y Q V E w N l I Z E i l p B F k 6 u + Z I O O 1 b A K K e f 0 N f 5 s 1 Q h w T v 6 U P o 4 D A V O m k / b 2 T Y k 0 T 5 6 b s C 6 o X F 7 1 i x A B J c l x L E f q m J M 6 V M d y Z M o 6 x Y 8 1 W e x l I Y s 6 V s Q x 5 + x E U i S y y A X i a C I Z Q i l S a T U P h N J q n p J S I X L x c / 7 d 7 / 8 G 3 / T A g Q k 1 J n V w E P H j t R 5 i F m k S K W k l x J J z I J C R U C q H x S 8 u q R y U 7 y W 6 1 B q W s i G Q u Q Y k 5 7 j n 2 o B P g q a Y M w q J R w r x x 2 6 V u A E b c F O 2 L q B h 6 5 K + B b k 6 J z k n c 7 8 6 r 6 5 b 1 / T 1 x H N 2 w q j z k E K 4 Z s h j r i k C 4 T p I o 8 7 H S a U k k h D L S C Y x k U M y K e k E c p k x E / q s 3 / 3 + v 9 m e 2 c H C g S Z U J L J B N 2 4 y q R w g U C K h R F o Z M l m E U m R S E k s R B 1 K q s 8 b s l q f O o W g a h M k 3 Y g 7 6 H k v s c U 3 O q N f s g U a t i 2 A G X i U z Z X 2 R c 3 U a O Z f w X 6 4 p U p j z q o g X J g C u g g g o 4 T r G T f i n C W O R i 3 N F p v g 1 I Y 7 J h U C J Z D K S y Z A J a 9 W U 1 3 i c T H b J 9 J v f / f W B M I + n g + P e A S Y U E A 5 H 6 d q N 1 / x L D Z F g U l e E E k m V T C o m i J J Y Y A b I o 8 o l e T F a D v J 7 + D Q 2 1 M a 5 s v w Y r Y W d F M Q K Y D x F v E e D 7 8 D L 1 t B P H w 3 c A j d g y R L K n K s T + h R y F N R x v C w H k q t z O D S E s S e b p Q / k M P c I k T i J R E K u S Q a y 8 L F V t l b n a v U O 9 9 n J h H M y Z o J b E Z P J 5 a T f / P a v Z L O F g 4 w D T y i D 7 7 7 v 5 u Y G 4 o B I d l I p I s X V P k U g c w y S 4 F i S k M S U G Z z L s f w F l O W / K i d k u p A C u s n L q 8 l Q k K J + U Z m 6 i E Y v 5 8 w 1 F O Q / X t R x Q l m u x 8 s q g T S 2 X E i k j u 0 S K p F Q i k B y D 8 Z I K O t c j Z t A J s 6 Z T B E e L y k y g V Q h k U i / + 8 e D O W Z K h u P e w I d B K O C b b 5 9 y U 9 O S S Y h l S K X H V B a h F K k M u V S y k Q s E w X 8 u C 1 2 E L 4 o 0 6 p y G 3 J s d u A 3 j V c o C N G p d t M r W O T R + L s l / v O h j f V 6 V c R r k U D k K 5 p q c T 1 D 7 k K D W 6 b L k S s 1 L I J P O l Z o H L 3 M Y H k A w S C i M n b R E M m o e E 8 v v 8 9 F v / / G / y v f 5 E M C E G l d P / w P B r V u v a D k Q 1 I S C p I J 0 i p P K E M q o f R a 5 d N k i k p B F n R f I s c o l k x u l q J F w k A R d B V Z m P 9 Z H I I L O 5 Z y 5 h o L 8 N 2 U p S d k 6 t p I i i i R N G u u c H I M w 6 t g Q S M 6 B N D B I 2 N S 8 + N g J p E K O c R L K i k w w S t T V V t O v 9 / F S j J 3 g g y M U 8 P h R H 0 1 M L S W R y s x T K Y I J g T S 5 7 I S y y K S T U E e 4 E s / V f z n Q U O c y Q m p B V Y U q x q s F D T y e 2 8 q c 5 A i 5 l P U 5 W 4 o f G w L Z j m 2 k M u o d j p V U A m H 4 m i E Q n z M k M o R S Y y d I J k 0 i T S a H I 0 Z H j r b T z / 7 s J / J d P y Q 4 7 n + A h A I W F g J 0 k 6 U V s 0 a R S o + n F J k U s Z A n S C p Y J E A V I R a X 1 I s i j + S 4 L K / q m i r p 3 L q 0 C d y G b d A H 4 I J V 1 i V 9 I x q 9 X D X 3 4 L p 1 T p d 1 n p j i B F I e E v F j o 9 r Z y x a R d N l u G j e R p 5 R q x 0 Q C u b i M G P C / / o t f U H U N 9 n H 6 8 O C 4 P / h h E g p A Q / n 6 6 w f c G P h B i M q n V L 9 s 1 D + + G C 8 z 1 D k 7 q U z Z e h H E S 3 E k V g D I Y E q m j E Z v n e E M x + o m y X E s 9 + i y T n J / 1 i Z y f c x J p B W I g 3 O W V D J l k I d z T S K l 5 o X 5 T 2 1 Q X n 6 e e I 2 n W 3 h 5 8 E H 0 / w E j o n q 8 + y S 9 Y Q A A A A B J R U 5 E r k J g g g = = < / 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 N a m e = " L a y e r   1 "   G u i d = " f 3 3 9 4 d b 1 - 8 d c 7 - 4 e 3 0 - b b c 8 - 6 7 e a c 6 8 7 5 8 9 3 "   R e v = " 1 "   R e v G u i d = " b e 1 4 a f 9 1 - 6 a f 8 - 4 1 0 b - 8 0 b 1 - 0 9 5 d a c 3 9 9 8 3 b "   V i s i b l e = " t r u e "   I n s t O n l y = " t r u e " & g t ; & l t ; G e o V i s 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3.xml><?xml version="1.0" encoding="utf-8"?>
<ct:contentTypeSchema xmlns:ct="http://schemas.microsoft.com/office/2006/metadata/contentType" xmlns:ma="http://schemas.microsoft.com/office/2006/metadata/properties/metaAttributes" ct:_="" ma:_="" ma:contentTypeName="Document" ma:contentTypeID="0x010100A876FC1C543FF34AB54D95210510CF7C" ma:contentTypeVersion="15" ma:contentTypeDescription="Create a new document." ma:contentTypeScope="" ma:versionID="356b453e5e30910e25cd3041a81abc56">
  <xsd:schema xmlns:xsd="http://www.w3.org/2001/XMLSchema" xmlns:xs="http://www.w3.org/2001/XMLSchema" xmlns:p="http://schemas.microsoft.com/office/2006/metadata/properties" xmlns:ns2="3a94bcdb-ecf8-4604-9198-0e60f34e5127" xmlns:ns3="c9a004aa-8e32-4ea8-8cc6-0ab69e682cc2" targetNamespace="http://schemas.microsoft.com/office/2006/metadata/properties" ma:root="true" ma:fieldsID="1e2b1f3715ff0cf7a275cb9f9dd83208" ns2:_="" ns3:_="">
    <xsd:import namespace="3a94bcdb-ecf8-4604-9198-0e60f34e5127"/>
    <xsd:import namespace="c9a004aa-8e32-4ea8-8cc6-0ab69e682c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Not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4bcdb-ecf8-4604-9198-0e60f34e51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Note" ma:index="20" nillable="true" ma:displayName="Note" ma:format="Dropdown" ma:internalName="Note">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a004aa-8e32-4ea8-8cc6-0ab69e682c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0df6c73-4ab0-4ff5-8ad9-af38c71191a9}" ma:internalName="TaxCatchAll" ma:showField="CatchAllData" ma:web="c9a004aa-8e32-4ea8-8cc6-0ab69e682cc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a004aa-8e32-4ea8-8cc6-0ab69e682cc2" xsi:nil="true"/>
    <lcf76f155ced4ddcb4097134ff3c332f xmlns="3a94bcdb-ecf8-4604-9198-0e60f34e5127">
      <Terms xmlns="http://schemas.microsoft.com/office/infopath/2007/PartnerControls"/>
    </lcf76f155ced4ddcb4097134ff3c332f>
    <Note xmlns="3a94bcdb-ecf8-4604-9198-0e60f34e5127" xsi:nil="true"/>
  </documentManagement>
</p:properties>
</file>

<file path=customXml/item5.xml>��< ? x m l   v e r s i o n = " 1 . 0 "   e n c o d i n g = " u t f - 1 6 " ? > < V i s u a l i z a t i o n   x m l n s : x s d = " h t t p : / / w w w . w 3 . o r g / 2 0 0 1 / X M L S c h e m a "   x m l n s : x s i = " h t t p : / / w w w . w 3 . o r g / 2 0 0 1 / X M L S c h e m a - i n s t a n c e "   x m l n s = " h t t p : / / m i c r o s o f t . d a t a . v i s u a l i z a t i o n . C l i e n t . E x c e l / 1 . 0 " > < T o u r s > < T o u r   N a m e = " T o u r   1 "   I d = " { 7 7 9 8 7 9 0 6 - 1 6 2 6 - 4 4 E E - 9 2 6 E - E 7 B D 2 D 3 D 2 7 1 5 } "   T o u r I d = " 8 1 9 6 6 8 0 9 - 2 6 f 2 - 4 2 3 f - 9 0 7 9 - 7 d f 7 5 e 8 7 a 7 a b "   X m l V e r = " 6 "   M i n X m l V e r = " 3 " > < D e s c r i p t i o n > S o m e   d e s c r i p t i o n   f o r   t h e   t o u r   g o e s   h e r e < / D e s c r i p t i o n > < I m a g e > i V B O R w 0 K G g o A A A A N S U h E U g A A A N Q A A A B 1 C A Y A A A A 2 n s 9 T A A A A A X N S R 0 I A r s 4 c 6 Q A A A A R n Q U 1 B A A C x j w v 8 Y Q U A A A A J c E h Z c w A A B C E A A A Q h A V l M W R s A A D 8 4 S U R B V H h e 7 X 3 3 d 1 t H l u Z F B n P O U S Q l U Y n K t m S r b X f b P X u 2 + / T O 6 b M T d m d n e 3 a 6 Z 3 d 6 z + 4 f M X / S / j K h 2 2 1 b t p V z p A K z m H M C A x K x 9 7 t V 9 f A A A i A Y J I H U f F K h 6 g W A w K v 6 6 t 6 6 d e u W 4 5 + v 3 4 v R v 4 N c n j y 6 c u o w e S h I 0 W i U Z m Z m q L y 8 n G K x G I 1 O r 1 D 3 b J n c t x E N U e n q Q 6 o s L 6 H 1 9 S A V F R b S 6 O g o t b W 3 U T A Y p M n J S T p + / B i N B g p p I + a g 5 r I I u Z 0 x c j n l 7 d t G X 1 8 / u V w u T k 7 K y 8 u j y s p K + X 4 4 9 2 L S T e O L L v 4 7 6 t 7 j t R G q L 4 m q g x S I R C K 0 s r J C q 6 u r V F d X p 8 8 S T U 5 N U X l Z G X m 9 X j l e m J + j x a V l + f 1 4 D q 2 t r e R 0 O m l j Y 4 P e v H l D V Z V V V F J a I t 9 h f m m d + i e m a T 6 w K u / 9 0 P H v h G I U 1 5 + n S / V r 3 F A j 0 l g f P u 6 m a e 9 p O t M Y o o r 8 D Q p G i B 4 M e y g Q d O h 3 x O h M x b j k M W c e + Q s K 6 d a g a o z t F R E 6 x G k v M L v i J C + t 0 m p g k R Y W F m l + f l 4 a e X V 1 F T f 4 V e p Z O 6 T v j K O u Z I N O 1 I b 1 U X q 8 f P m K j h z p Y K K 4 5 D j I b x m a i d D s 4 D 0 6 c e I 4 D Q 0 N U 3 N L E 5 W W l M j 1 5 c A 6 D U 0 s U F t 9 i R C y p q a a H A 6 H k G q W S V d a V U P f P 3 i J J y L 3 f 6 h g Q t 3 / o J + A v / I c X a x f J Y 8 z Q n 3 T D n o z 5 6 R T 9 S G 6 O + Q h J / P n G D f O 2 i L V 6 6 + F H X S T i X O o a J 6 q C m N U U J B P d 4 e 9 t L i m x A + k 0 M W m E B X 6 N u R 4 L 7 C + v k 4 j I 6 P U 0 d G u z y i E w 2 H 6 v r 9 Q H y X i q 6 N B a f T z C w s U C U e o m h t / n t + v r 8 a B z m N 4 e I S a m 5 t E A k E a d 3 e / Y K k 0 S 2 V l p b Q S W G H p F 6 O P P r p A b p e b H P x A I O E G B 4 a o 6 / Q p I R Q S 3 h s K 8 e 8 u K q K r D 1 / T e m h r Q h 9 U O P 7 5 x o d J K E 8 e q 3 P e F p Z M s z S 3 u E a P p y u k Q f n d M S Y O 3 8 A N B c f A a S b Y 8 w k P R T b U u S J / j D 5 u D l I 4 6 q C p g J N V L 4 / c V + i N 0 a X W o J S 3 Q j D i o M D i j B A j G t 2 Q z 4 3 F N r h h h q V x u r g B N z T U 0 R K r X h M T E 3 T 4 8 G E q L C z Q 7 0 7 E f Z a e 8 6 t x n T I / O E B n O k o p P z 9 f j q G q T U 9 P 0 + L i k h A T B L A D 1 4 e H h 6 m i o o L 8 T L w p V g H r 6 + s p E A j I e y C X 1 5 j Y D Q 3 1 F G E S Q s 0 F k Q A 7 q S C t 8 N 3 7 p h Z Z T Z 6 X 6 x 8 a H P / y A R K q s O Y M X a h j Q g R X q G f a R y N L b m n Q 5 f l R W l p 3 U M i m s T k c T D L m y 6 q N J 8 U s g T 5 q C d H A n J v 6 Z t z 6 r E J Z H k s n b m t n G 0 I i 0 W 4 N + q i t k t X A 8 g j 1 8 r 2 D / B 6 g N v K U O t q a p A H b g X H O C I / J W l t a 9 B m F m e k Z e v a s m z 7 7 / M o m Q m w H a P C 9 P b 0 s t W p 4 P F a h z x L d u H 6 D 8 l l 1 x X O A F L p y 5 R N R M W d n 5 4 S E k J R j o + P U 3 t G m 3 6 H I Z H K T 1 H j P R R F y 0 X f 3 n 8 v 1 D w k f H K H O n z p D Z Z 4 1 C o a i 9 G 2 P V 3 p n g G U P u Z 0 Y L z k o n y V N e V 6 U y v J j 9 H T c I 4 3 M D h g Z v D z 0 W G X C q G M m w h Z a n n P x J R X X d N D C u i L U 5 4 e W y e N R k s 0 O N G I Y B w o K E q X R 7 O w s r a 2 t U 2 N j g z 6 z O / T 1 9 l N 5 R Z n 8 n V e v X l F x c Q m 1 t D T L N f z e t b U 1 J o a T f D 4 / d T / v p p L S U i H 7 A q u R Z 8 6 c l v s A O 6 k A k N 1 I q 8 X F R b r X N / F B j a q Y U A 8 + i N + L w f f p 5 n I q 5 7 H B + C L R o x G X N B x D l m T S 1 B d H a H R R D d j T o a s u T E E e X k V Z F Y T 0 y R b N J W u 0 P v m c T p 0 6 Y T X E 5 e V l G h g Y p E O H W q m I x y L J e P H i h a h 9 b n f 2 f y c T o N Y V F x c L S f x M G r c n / e d C Y k F C l Z S U i I S D + t j C E t R 8 d 8 B O L C Q Q C u o s x m 7 f P e 4 T V f F D g F M U 5 A O e H F y 5 5 9 o b h U z r o Y 0 E M k H a 1 L j H 6 d N D i W O f r c g E P G H p 9 W r K s y 0 y h V Y X q P f + H 6 m r 6 6 Q c j 4 6 O 0 f V r N 1 g S + P j c q Z R k A j o 7 O + n 2 7 b v c o L M b o 2 2 F N 0 P D I g k L e T y U i U w A p B i + J 8 i M c R n I N M 0 q K K S Y g b 1 j Q j K m f Z D q i 9 P t T F r + G y n q 5 q C l n S v j + w R O l 5 c u H K q l 4 g I P z S z H 6 L s e D / n d G 3 S q N k h f H W E V i r r p 5 K F S u s F j H c A 0 i L e F 9 r w 3 L I V a 6 N H D x / S c V S n M K 3 m 8 H m m w m P M x K m g y 0 O t / + u l l b q A R u n P n H t + 3 u x 7 / x M l j o p J l A 6 i E M J Y Y Y I y H 7 + N 2 e 8 S Y A e M F v n 8 y q Z A g m S D d P j v V Q Q V + N b V w k O H 4 1 5 s H W + X r a m u h i i I P P R x 2 U S A Y o w t N Q X I 5 V G W j o i E Z H o 9 5 a W Z F S a 1 M K P L F q K o w S v 2 z O 1 C 7 + L P r / V N 0 4 5 v / R 7 / 7 + 9 / Q + P i E m L b r 6 + t k w h Y N V A w S I 6 O S Q / V D D 5 8 K c 3 O z 5 H K 6 Z X J 1 N + j p 6 R E 1 c i v 0 9 / e z N P N t G r / h e Z n v v c D k r K y o k A 4 h s L x E D h 5 H 5 e f l c 4 e G 3 x C T s R j f S t e 7 h y g c O b j q H x P q 4 Y E k l N P t o 6 b 6 D q o v D N I P f R 4 6 W b t O V Q V R a Q R I G P w X F n G D d D j p j 8 + j 5 P U p E 3 M q V B Z s 0 J m G k D 5 S k P m Y y X U q L q + m Y N h B 8 2 t O W g 1 x I / K y 9 K s P i / k d C E V 5 P M E E D i w v U p D H H 5 M T k z x 2 O i n f 4 e W L V 9 T Q W C 9 j G T u g L m H i F Z O 4 t b U 1 0 m g N 8 D 5 0 B C + 6 X 1 L X 6 S 6 W E l u r p u m A v z M 2 N i Z S E q S 2 A 3 8 H 1 6 c m p 3 i M G K W G h o Y E 6 y L M + V 4 P S / s 8 Z a V E 5 w C L p b 0 T w P d G W l 1 d Y V W 2 W N 4 P y X q v Z 4 x W 1 h O f 5 0 G B 4 1 9 v H U x C u U v O U K V / n Q a m w v R n x y I W k Z A A D M q r q 6 u l 0 S A Z i 9 v t I R 8 t W x 4 R C l A N k 9 H f P 0 C t r S 0 J j S w T 0 I s / e f q U j h 4 5 I s c D A w N 0 9 O j R l J Y + A 4 x R n j x 5 K p 4 L G O s A r 1 / 3 U F 1 d L T 0 Y y 6 f F l Q j l F x R L z / / l k Z 2 N r W 7 d u k N n z n R t M t + j w 8 E c V H l 5 m Y y b U h l D x s f H K R o J U W N T i / y + n p 4 + O n 6 8 U 1 9 V M K S C l I J h y B D u x 2 c D F E m j 3 u 5 n u P 7 2 H 3 7 / T 7 p 8 Y O A p P U M l n i A d r w m y h F q R S r S T C R g c H J R G g m R 8 2 I C G k i j V F k d Z m m 3 Q x L J L J n U L v I l 9 D i x d + C z T y D P h a p + f W s s j Q r z x + Y g Y J d D A 2 t r a 0 q p 0 B i A b 1 C z 8 P U g l J J i y J 1 j K 1 Z f 7 a T a s e n 0 A 3 7 W p b P u q F P w P o X 6 K V w Q 3 c P w u S B u c h z G i t L Q 0 Y 6 c B I 0 q Y v x 9 U O r w P 0 l Y R K B E 4 h 8 8 2 1 x o r i + n N 9 I K U D x I O n I T y l Z + h D R 5 A f 9 K 6 y q Q Z o q a m x k 1 k Q h k O r X A Q z V b C 2 I H G B u m B x r Y V e q b d V M 3 j L j i w l u R x L 7 2 5 r W 0 b + P 6 w n v X M + m h 8 K d 4 Z n G 8 K U 1 n + 9 n t 9 d C 6 F B Y V U W V V p k Q o N f 6 t n 8 + z p c + o 8 d l Q 6 p c C S G j e 9 Z A l 6 r L N T 3 L L s w O c h 4 f O N V A 6 H Q 3 T z 1 e i B m q d y / N u t R w f m 9 / j L j 5 O L f 8 3 5 h l X p L V H R a B R 2 M g G T P C 7 I z 8 / L S s K k A j z K M e 7 Y S s I Y / O l 1 X J 3 6 8 v A 6 N y x 9 s E t E m T t w y o V H h h 1 H q i P U v E 1 p J S o p q 5 f n z p 3 V Z z I D H U p v b z + d P H m c 5 u d m q a i 4 h K V c g E r L y k S F f v H i p X R m 9 k 7 H I l U 0 Q h 6 v j 9 a 4 j k L 8 I x 4 P z e g 7 9 j + 2 3 z 3 n K M q b T 5 O f u / 8 L j W u i E s F 6 l 4 p M O J 6 f m 9 s x m Q B 8 f r Z k A j o q 4 7 5 M P / Y r 8 / x e A M 6 4 n 7 a F q K U 8 k T y v p 9 z 0 7 W s f z a 0 6 x Z U K c 2 r f 9 / r k X D q g 8 6 m r r R X z d y b M 8 b N D h 4 K J 6 M O H 2 4 U g 5 R W V r I 6 u W b 6 D M E L A F x H P u J / H i g Z 4 9 k h O v i a S i l V t D / + I s y 3 l + o 7 9 j w M x s e s r r O B B d I x O 1 6 3 S E q s e V a y 6 J B M J M B X a r F 1 s d g p I t + 2 g p S x O K F j 9 j H f 6 X q F V E 6 q j K v 5 3 o G J i y c m d I S + 9 m H D T 9 M Q Q R V g a x J e g J A K u T Y N D b 5 h Y m T s K S C V I Z 4 y d 0 G k Z w I o 3 O z t N A S Y a y u 3 t h 8 S T / V B r q 6 j e k F o G p h 7 Q K e E z W G 5 R V T F L 8 a R 6 3 Y / p Q E i o i K u R P j 8 U E J c Y 9 J K G T C a 3 A 7 1 r s o l 4 O 4 D l C y b k 7 Q A q n n 1 s g y U f Z l H g X s D D e m 6 + O 0 z 1 h Z u t k Q A k 2 c + 7 C l k l W x Q V E Z L q 2 b i b Z g J O W l 5 3 M t E U o S 5 c O E s 1 N T X 6 X a k B d 6 n X r 3 u t u T M 7 6 u o b q U B L f h h 6 Y A W F V R K G F U z w Q r r Z 6 w Z S C l o E J F V r 9 d b j 0 f 0 A x x 9 u 7 + 8 x l L f 8 N D V y Q 1 q b 7 J b J U A C V l U w m c 8 4 s 0 t s p s J Q C 5 v b t G j P w d b 7 p i Y + l s G 6 q B J 7 p e 4 T g e p D u P n p O 0 8 4 j V F Q S 9 y K H E e R n R 4 L 0 w / c / k q / u L C 3 H 4 t f s C A Z X y e P x W 7 8 L l s 2 G 0 i h N M + m O V E W p y B / / r k M s c Y p L i q m M x 0 u p s L g w L 0 a T y q p q O U b 5 4 Y O H d P b c G f F Y z 2 M J D w u i f f 4 N F k z 0 P A 8 G p v S Z / Q k m 1 O N 9 S 6 j 8 i k M U C u f T i Z I x 0 d c N a V K R C X j 6 9 J l M q u 4 G N 2 / e o s u X L + m j 7 Q F L O Q K h e K / u Z c n y W f v e + O Y Z w M G 2 r L z M W m k L 4 P f f v X u P T p / u o r F A P o 3 x m C r Z k L E V G p l c n T U R S 6 r M z c 2 L 6 p s 8 f 4 W / Z S R X K L h O X l / 8 + t z s D C 0 H V m R J / c M H j 6 i 9 o 1 2 M I V i H t b a 2 K i r g f G C d + q e X 9 T v 2 H 1 z / / X / 9 7 3 9 K p Q v u h x R 1 N 1 G r S 3 k U G C I Z 8 h j Y j z E R W c s D 7 5 0 C P S 1 6 V j P 4 3 g 7 Q E F + M h s n h i p u 5 o z E e 0 L M q 6 P f s X Z + G l b a v X r 4 W v 0 A 0 1 g A 3 Y M w T 5 R f k i 0 T B k h R Y A N s q W f q s u C g U w c P c G k u s G u b R E j 1 7 9 J B m m B h Q E b 1 e D 2 2 w K r e 6 E m C p k 0 + j w 2 / k d 4 J Q M H K M j 4 3 w d w i T z 6 / U Q 9 w D q x 9 U v y U e a 8 H b w s k i t L S 0 R J b R L y 4 u U H l p M U 0 s r a W s 7 / 2 Q H H + 4 s z 8 l V F 5 F F 7 V 5 u D f m B g T S o C I B O 4 G S y X X j x i 1 q a W n a N A Y C U T J 5 L B j A s o X P T H Y V s g P X 0 Z D R 2 + I 7 Y T A O / z z E g U C j u j / s p t V o n p i N A S x q P N e 4 9 0 v G z d 8 O 8 W 9 b Y D V 3 e T l A n Z 1 H 9 d U 4 H o 5 4 J H Y F 4 O I G E d 2 q N c S i 9 F X n 5 p g Z C / O z V F p W w X 9 n i Q k c p n K W O s t L i 1 R Y V E x R f h 5 Y S s 9 v F p 9 A P A c 8 p z d v h s W E 3 s I S K 8 j S D G O z 5 q Z G G W / 1 L e z P Z f T 7 k l C + w k o 6 0 1 B A E 6 P D s i w b Q A X Z C W Q v 2 3 H t 2 g 0 h F Q b f i w u L 4 t Q J v z x Y B i G 9 M p n D X 7 1 6 L R O W I C C w u r o m C Q 0 F l i p M b C L Q C 9 Y X + e B Z z R I I f n C Q a i U 8 5 o C q h I Z + a 7 S C 3 J r A d c X R r I K q 7 B Y P e A w D F y a 7 Z Q 7 o m X b R k F 5 F n C 3 Q G e P l Z 4 e D T A 4 5 J V h c W K A i 7 m z S j S / X V l d k K T 0 M F r g H f o 2 F h U U y f q q q r p R A N H B P 8 v t 9 L K W C N L + + m b i 5 D s c f 7 z z Z d 4 S q r T 9 J r v n H E v c A X g t 2 y 5 5 B 8 j E a M k J y Y T k 3 3 o O J R / S U Z v U p V q L C I R X e 1 5 B 6 q R o F / N 4 u X D g n 1 / B e w O T b w f U B n z W G E a P B 4 d T W u b 3 E r V u 3 6 d K l j / V R H H 9 6 t b N 5 s c / a Q + T V D s D 4 L f g 1 b g p Z H U U q Q K X D y m A 4 y G L p x 9 z s N E u j m B h 5 + r l u v D 6 v d G r o s D A x 3 z u 3 / x x o t 2 e q y g H 4 S t u p I o Y 1 R Y f k w Q 8 N v d F X 4 k g m E y o H C + I O H + 4 Q A m A g D S J h M G w A 3 f 7 j j z 8 S N Q m q I a y B y Z 9 T X F R o e V / g c 3 Z C J g A e D g Y w n 2 O y d 7 t G g u 0 A X g 3 J x o O p Z S c 9 H d t a z U 2 H H / q 8 M m k M + J h Y c C h e X l 6 k e R 5 f p U O M O z U 8 M 3 h U Y O x V V F x q f a / 1 o P K P x C P H 1 A Q k a U t Z 4 n f e D 9 h 3 E 7 u n 6 9 3 i A Q 1 v c c y F o I E b F S w V h o a G p B I R R 8 4 O S K w Q S y o 7 c B / G O p 9 8 c k k + 8 + b N 2 y K 5 U N E Y 5 N f V x 4 N D 7 g Y I g G k H 4 l h A a o 0 v Z e 9 9 k Q n o F K D G Y m k G r J I 3 b 9 6 h N u 6 A 7 A C h J j n t B p g 0 / o Y l H O a 1 Q E 6 M o U r L V S c 1 2 N c j T r 1 T k x M 0 P T X J J F o W 9 y Q A Z M I E 8 A q P t z A e h W b Q 3 N w o R I L 6 X M Q d F + B 1 M r u S 6 j / X k + O P d / e P y p d X c Y p O F C u 3 I q w S B a H Q 8 E d G R s Q U C 9 i l C q L 7 H G o 7 l H J c h P s w 6 X j 0 q F p O k Q p o E H D F g S n 6 M p M s V W y 7 n e D m o I 9 W b O Z z g + 2 a 0 f E b 4 A + 3 t B y Q z m F 2 b l 4 8 R W C I O H G 8 U 6 S u j 9 U o u A E l A + H P n o z u X E K l w s n i Q a q 1 R a R N B u o K x h 8 Q r K p a T S D D T e n h e B E d q 3 P Q 0 t o G l T q x T q 1 I r I i o X 3 Q O P X N v X y X e K 3 A X l U S x H E 0 O p 4 c + r l + R h w w r m j F d Q 0 K Z 5 d l 2 M j 1 7 9 p w 6 W M V L Z 2 R A w z M T w e m A w T M i A c H c v F d k A i 6 3 B q m r L k j L C 9 P 6 j A L c k t a z V P 1 A 9 u + / / 5 H e D I / I M 8 G g H l 4 M n 3 / + E z p / 7 o w 8 F z y j Z D J B x c S 4 a a / J B B R V K A N R M m D l A 1 Z X 1 P w S f P 8 M f H m F t B 7 1 0 r 0 h J / X N + c V I B E 0 B q 5 H n 5 u d E k 3 D J e H Z z m 8 j F J K s J 9 k O q r O u U 3 g o P G O q X n T x o U B j z A D g P g 8 P J k y f k O B 3 g k 2 Z f B 5 U O s E C 1 t u 7 O 9 y 8 Z + M y F 8 d d 0 t G q z N L r O 0 i s c V b 0 5 5 m v w u 6 D e L n F D g 9 k e k h n X 4 B 9 3 9 u x p M Y X D g p i X F 1 8 E i A 4 A J m k Y X + z o n v D Q z Y G t f / N O Y c J R J w P m c 6 h + s I I C i w t z k g M I c w 2 Y j m 9 w z s u E 4 j o H q V h F h A d 8 u W M t Z Z v I x b R v x l B H i 1 V A E R D G u A 4 Z U s F X r L 9 v Q H z 5 E P / g 2 L H E V a P J A C n r 6 7 O b 4 I U k y I Z 4 2 Q J j u t 7 e X p k L O 3 4 o 3 l M b 4 C f d G v K J G g d C g C S Q M v i l C K u M D Q o Q J Q n n E d Y r F d A Y s W E B D D Y w H C A Y 5 2 1 u 7 G O L z r d q / M B 3 T 4 5 P i D o C k a p r a i U O B g D T O M Z R 6 C B B c K t z 5 D x S e I g G 5 x E G 2 y H q K u p a t I O k 9 p C r a V 9 Y + f w l a k I S R F C r V h M D q q A B N T Y 1 i M W o v T 0 x B n g q g C S Z J m f t w F x J 8 t z N T o E G N D I 8 y o Q / Z i 3 A Q x T a Z K y s h a n 7 R Z 9 4 d C N V V J Q L e e B S h G i v n 3 / x G b X x 2 D A T + h d K 6 M V y A x P J Q w O z r k 3 L + t 8 W n o 8 n q p I Y L + F 3 A 3 C c l a U d b h c N v x n g c S S W 1 8 i l B C A I D m I d o l 5 R 3 / D 2 8 K 4 H 9 N X c x r 4 g 1 M U m Z W 4 F i b B U O x k 4 j 8 n T d D H t k j E w O C j 3 Z 4 N F H m s Z V W q 3 g P k a T q X 2 c R 3 8 4 5 L h 9 n j p y i c X 0 q 7 Z w r P I B L R R r I U q K C z b 8 t 5 d x H h J C T j T A u j 8 J i f G R D K p y E c K + f k F F F h a p p Z D H X R v O D 4 u N R 2 k + r o O u v N G e V T A v Q n n f H v 8 P d 8 W + N f j F + R u c v l K + U v G g 6 y Y K D v J S D U f l Q q I n 5 A c N z w V 0 D O + f P m S Y n u 4 z g J W R c y F Q Z X D W A i / p 9 i / Q a f q w v J r 7 T A N c z u A F I L B A a b s U H z 5 U V r g b 7 6 N i F 6 w I C K U W E 2 t M l J 4 3 E p q r a + t i s N s X U O j u D u l f L T 6 3 H q E p R f q n 8 m I i X Y E y l x d x z N J b B + 5 l h x / u v 9 s 7 1 r M W 0 B V z T E 6 W r 4 i a o N R H U x v B q C M 3 h A D 9 a 1 U s 8 D K C q 2 u r M p c 0 1 b A 3 A j W 8 y R P i O 4 G M J b A 5 Q n x 8 P z + P F p Y g M d 2 P p W W l H L j q 6 b B Q D k 3 x r g 0 T B V t K R l o l F h I u L C D R Y u w S O 1 h f 5 G A C 9 X j V F q m x r p Y z Q v z P j Y j Q B 1 h y g A G D F s 1 W h B N h H N 4 U 5 T 5 g t R Z t S b O v T O z s / R i O o 8 a 6 v b e O r m X 2 H 4 t v G O c q A 4 K Y U C c 0 Z F R f T Y R m C v a i k z 4 j J E 3 I 1 m R C Z O 5 Z m u X v Q T G b p B O R 4 4 c p t O n T 9 H n n 3 9 G Z 8 + e o f q G O r H k e R a f U X N p 3 N 0 m X W O H V H k 1 5 R Z p h E n V n Z C p h C X j 2 y I T M G Y L a B R k V b e s v M K q I 2 W I k G J G z K + 5 x C N / a m Z W j B g 1 z t T 1 n 0 v I a U L 5 y 4 + J V A K Z k D D / Z J d O M C l j j V M 6 a 5 c d j 5 + + o A 4 d E y 8 T 8 P c Q J j l b o 0 W 2 g A o Z D I Y k p p 5 9 Y R 7 G Z x j P d X R 0 i G o T m n x C J 2 t U z H A E 0 D T A F j v X + r 3 0 D R P o a q + P h u d 3 P q i A V / m i q E 9 v D 2 O h + A Q v l m / Y A V e l d E D 9 m l / N I 2 f q n 3 F T w F k n 1 j 4 E f R m e 0 B d z F P x U l e 6 X i 8 m 7 O q 4 k C 0 u m e / c e U A u r Y A C c X G / e u M U V 5 Z c F g 8 X F R X J f O o A k g x M r N G v b l C w d c G 9 F J X r T v T O V w 4 v 6 3 r 3 7 1 N m Z m d B w D M V u g 5 O D T 8 m 3 + J j u D 4 U l D B m C b / 7 Q 5 5 N J 3 2 x 6 d j t S G R 2 2 X K K x R 3 i i f Q X 9 e X n U 3 / t a L H x A c p z D Z N g 7 z f F l N 4 0 u M q l 4 z A l 1 s D E P c 1 i p 2 0 s u p J y V U F i I 1 9 V W Q g / u P 5 T 4 3 + f P q / B W c D O C y R h j D u O 9 A O P B / f s P R G L B h y 3 K 5 E I Z 8 S M w M X i f P y O v s o N + e D C 6 p X o 0 x + 9 D 5 e 0 U W J 4 A 4 w M m Z Q G M 7 R 4 9 e i S e 3 t l I P T j e Y n x 1 4 n A 9 r c c K a W j e v S u T 9 / s M I w 5 / Q Y O 2 j i P c S a n 6 q n Z s b U B S / u s K s P J B J U Z e k g / f z X f U I + w A m D + T L 5 p r K a + s Q 1 x W T n W d 0 l + V p K E j O C V 6 K k x 8 A v A k x 5 K L i x c v y O Q u i H S f p Q F 8 x u D L h g l O 7 B H b W h a h F v 8 Y l W 4 R x 6 G m u p o / c y 2 h l 8 w W e M + 3 3 3 y H k j U Z j B 0 A 8 R 2 y M b 1 D p c V q 2 9 a 2 N p p a o k 2 u S Z n g Y U n 0 U U t Y I t / m E h 7 3 x r c G h e U P v 7 G x M Q s n Y 6 5 j 9 U 9 h 0 q k m 6 x E 5 d 2 5 m T d p I L q a c l V C V P u w L O 8 M 9 N n 9 L B i o C a 2 b M H A 5 6 A v R a M J e b c + c v n O P K a m Q C X Z Q 5 H A y C T U N u q S v i X 6 x U u k w A W b G L B M Y 8 2 w U I B f U T l j t 4 N G D e 6 X V P 7 7 b G Y 5 B w X / / b v 9 G L e 9 / S q Z b E s Y d U m s 7 r m D g / a Q / J B t V I n 3 c E x Q S / 8 J b H R t v F d L S W p l h T Q P 3 B K I P 6 C G 2 x 3 W N C Z y b V 7 6 A N B 0 t q 7 k T h f h W d e S q X c h G O b x 5 0 5 6 T 8 z F u d 4 z F F l Q z U Q Z j p q W k J F W y g l i e M Z 9 z 2 x Q B q V 2 9 v n 6 z Q v X R 5 8 y I 7 A 5 A N 6 i F W j E L N R P w 5 b C g N 3 V + R J Z E Y + F x I S P g S Q i L i b x i / u s d P n l B Z S Q n V N 9 S L p A R R s w H G g p C y E + O T d P z E M Q q E u E d e c V J D 6 Y Z s D r c V s H v 9 2 z Y 4 b B f 1 T P 7 S y A D V N z b J M f h 0 t S e 9 V V Y I x W k j t k F Y I o / n H I 2 G q X C 9 j x q q 8 i Q s W s C b O u L S + 0 Z O S i h X f i 0 V 5 P t l S b V R v 5 x 4 i g y U E d w D Z K q q q p I x x 1 Z A r A J M q M K I g c p J B 0 g 7 h B b G U n H s r g H 0 9 f X R H K t t T 5 8 + F x L D 7 A 3 i I W G t E d R Q G E h e v 3 r N k i l P V p 9 i P Q 9 2 2 Z j h 9 2 2 H T A B + D y x a W L 2 K J Q z Y k w q R Y b M h E 5 B r Z A I Q Z a m 2 o V E f k e x J v B V i e o Y X 3 L J Q 2 E h P p 0 s o G H V R Y D E 3 l 3 T k 5 B g q 5 i q j g s I C a m p u 4 o Y b k Q i k M D V f v 3 6 D 7 t y + S 4 M D g 7 K U H S r V V o 0 V D R 9 S 4 9 E j m M K L R O 1 I B q Q C P N h h 2 V N L H l z y u W F W U w I r q 2 J d B C E x 3 9 X D U u j 2 r T t C J j j h w s n 1 k 0 8 v i y S y B 3 8 p 5 O + P e a z t k M k A 7 8 G y k T 4 e E 4 L Y U H U y W T E N 7 C u B c w 2 h q F N i o A O L a 5 m f i X p m y f c 4 p L P Y w I / c C J E j u M T 3 q f a S S 8 n 1 d 7 / / P z m 3 n U 3 U W U U n m 7 A w z s U N f Z a w d S X m m r D s H f 5 6 8 3 P z r A 7 W S I x x 4 3 m e D l g c K H H f W N J h M a H d c x z k 6 u 5 + Q W / e v J H x V l O T U k m A Z 8 + e 8 S u 2 n W k V d Q 5 z R f g c T A w 3 N D b I v c b X D t / T P r E M S Q a y A 3 B s 3 Q n w m Q h A g 0 E 4 O h R 4 W Q D 4 L h i H p C L q 3 S G v r K n K R U w s O a n a v y y h x F 5 P e 2 S n / d U U i y w t Q O V j K Q W P C S y d j 8 W i Q q Y Y k 2 l h 1 U X l 3 k V y F e R e t F k W v v h R u Z U i k S i t 6 g Y J q e L x u O n G j Z t y j M Y E 9 Q / L p b f y u I Z 6 t 7 G h l l Q X l x T x u C R x V h A D 3 O b m Z j F i I L f j y p V P p S F j M J 0 M q G X p V E 1 I k q t X f x D J u N U C x q 0 A 0 q A j g Q p 6 5 c o n r D 6 W i F r 6 9 d f f 0 n f f f S 9 z W 2 Y A 3 z O 1 O / P 6 2 w a I v h x 0 S 2 x 1 m N M x p 3 Y 0 h W O w g a h 8 C f q e Q p k / Q m s s 7 f B L Y 7 H E d p M L i S X U / 8 1 B C V V J J T T F 5 H H J g B / q H i S A 0 1 d M 6 y u L U s a y i q 3 i c C M 6 K c Z E a J i Q b N 3 d L 2 U b y + X A M q u A T 4 W o 8 F x I B U g y z H W 9 Z M k A K Z O N 2 R t A A 8 f S D N n u k 1 X A b N + 3 F d T 8 l F / G j Q i D h k l g J c F c M t p 4 P O r R o 4 7 c x U I I f n x u W Z P l 5 c d y o j Z C g 3 N q r V c y 8 B y V Z E I O b 5 k N 6 a x a K y I 0 u Q i H W x e 5 u I 7 c 2 Q z I 3 i F y b o G h t 6 y T I m E V A c e o T W h M e J i r X B E j 0 2 s i n S q 5 Y W U C 7 q 9 l s h j V C J 8 3 P 7 9 A b i Y R C H n p 0 k V q b 2 + T a + l Q w O o J / O 7 u 3 r k n / n 3 Z A N 8 V p v v T Z 7 r o 9 e v X M v 7 Z a 2 C y G q S F + g f 0 T b v f q l / e X m G D P L K s B D D e 8 F 3 1 a Y x E 5 v c k 5 Q h o g x p d C j q p b 5 C Z Z W s 7 u Z B y b g k 8 b A Z 5 X q e Y o z F G M s A g H z 5 g 0 T C C K z p E u q Q C 5 n 9 A A L g r 2 a U P V K X P P 7 8 i Y y 5 I v G w l B 1 S u C x f P i z E k G 8 O A A f 5 G K 6 t 8 M K R A / d s r f P P N d 3 T + / D l 9 p D A 4 l 3 n a I B c R 1 i G g U + + 4 C I X P 9 s / W W c C 3 r 8 A X o + V 1 G I 2 i K d v Q + 0 y 5 J S 8 Z q u 1 h m X u Z N E o 5 4 i e K h o 2 H 6 H d H Z d E Z B r f J V i 2 M d 3 p e 9 9 D J U y f E h A 1 1 C I C k w 2 d A f d w J o G o d O 3 5 M l n R k S y p R M w s L R W J l M t V n C 4 Q y x j z X l 1 / + V J 9 R M G G U 9 x v A k Q i C 0 q S I r W 4 R y C K S I p b K 1 T 7 I c m R d z x 1 w b S R z 7 P 0 m t N d V l l K w q u X p x Y S Q O m i Y e J D h D Q c 9 W 2 i g a 0 M l 9 G N / 4 v K K n p 5 e O s F j J h A H k 7 I G m C t K j s s H g G Q g I f J k Q K r A a G F 8 A l G Z C I y y H Q 8 K k O r c u T O y 8 0 V y w J R s A P L i u 6 2 s r E q e r K L i a z 8 a y e 3 1 Q Z n w f a 9 3 c 9 A Y / C i T Q B v J 4 0 U 8 h / 6 h E V n 4 i X K u G S Z y r n s z j R v r Y O A H h 2 O E / E I + u + q i a c 8 p y i t Q O 4 1 j x l 3 f L k A 4 M R A v G T h n P t c O z P H c v / d A Q o 7 B 1 I 0 G j L + F O a v r 1 2 / K 5 D H O w z w O a Y k A m D B 0 Q B 3 F f f B 6 T y e x M O b 6 0 9 f f 0 I P 7 j 1 h C r t O d O 3 f F 9 I 0 p g O T v g u N k t R A e 6 v j 9 8 N S A c Q a h t M x 4 0 O A m F u n p 8 n 5 E 8 n c v Z F U O 1 W f J I 3 5 R u b x a k 9 t B X z P 5 w l N y H W p f L s H x 3 e O X 6 l v m A N z + M g q E K m V + q K 4 o T H X + G X q 1 U E F j 4 z P U 2 l A h S 6 u T 0 V 4 Z o U P l E V p n r S q w v E i V 5 Z v X R k G q Y D K 4 0 x Y N C d J n b m 5 B L G b Y W m V s d I x G R 8 d Z n X T T 2 X N n y e + L + w H a A a L A n A 6 D A F R K u C P B n A 2 S e T z o b W P y / R E z 7 6 u v f i b W R R D / 8 U i M j p Q F 6 P W r H i o p K 6 W m x g Y h O t 6 H u T I Q q J j v X W d J 9 v H H F 2 l 5 a Z l K + b 5 0 w L K O o X 0 4 d t o K 0 k E x U 9 y O K N e p 8 k i B 2 x H y I n e Q K v z r 9 H w 8 R q e q A 3 R / i J 9 p e x k / 4 8 y L S 9 8 l H F d z i F A O b x m t h C v 0 / N E G R d a X y e m N B 1 N J J W X s Q O T V y 6 0 h 2 S I z G V j e 0 d V 1 S l y Z 4 J u H C W N 4 I 9 j 9 8 1 B p + N v Z r t T F / U + f P K P J q S n C B s 6 Q a D B 6 4 D N B J P z N n / 7 0 c 1 p c d 9 H o g o t O 1 I X l N 0 C N h H Q U b 2 q n Q w J y Y i n K 6 O g o / + 0 8 m b T O B H z W i 8 m 9 M c f n G k T N 5 W T 8 + L B 7 i W y H w 2 X s N f V x Y 4 B + 7 G V V u i 5 A N / p i 1 N p U T F W V 2 Q X c e R d g Q r 3 K G U K R p 5 Q J V S 7 j G n m w 3 P j s J N q K U M A l J l S h d 7 M a h n H U y 5 e v x Q 0 J D r d Q n 2 A + T x d Z K F u A g N j m J l V g T a h 5 J 0 + d p H w e 0 2 G R 4 M V m H g s m a m 0 W o A o i + C a C V 6 Z S W w 3 G l 5 y b Q n U d J C h C q Y C m 8 J I Q C c V E g g s a C N V a u k b D s 1 E 6 U r 5 C t w e I a i r 9 1 N K 8 8 y 1 e 9 x o 5 N Y Z y 5 y v D Q T b E S Y e F 5 T V R u W A E g K o H C 5 / x C E c F I S g m H F Z f v e 4 R w 8 d e A G r g m 8 n N 8 0 2 I t 4 6 g + M D H L U G x a q U D v j N 2 T s 9 E J q h 4 B 5 l M g H l C p j O V p M 8 B i D H Y V R e i N y y l + S 7 u K H P L S T a n J n a 5 M 9 o V m Y D B F / f o x x + u y Z J 5 x I a A r x 6 s c 3 D T Q c Q j S C U 0 3 m O d R z c N 8 n c C 9 K S T c 0 F Z 4 A f 3 G m y d O a F 3 0 c D k K 6 S X g d l P a b u A a R y x J D B u O q i Q e h f y G A I p M r G 4 U u d 1 E t 9 Y P o 1 n A i N F G N b T p H b 0 P l N O S S g 8 v 9 0 A D 7 y r q 0 t 2 G 7 9 0 6 S O Z j w J p E N w D K 3 o / 5 n O Q A J B e Z o 5 q N 4 B q e v / + Y 2 o 7 + T H V V R b K G G 6 A p Q g C Y e G 7 d D 9 / I R t F 7 w a T y y 5 6 O J p d l K D 9 D R B J P T f 8 W H t u E o 5 x 3 / M J N x 2 t D l G Z n 8 e k 0 d 3 P 8 e 0 l W K X P n X / y v H Y J 7 J K H c G M g E l Q 6 L L G A q R t E M h O 7 W E 8 F S b V b Y P + l z m N H 6 G x b X H U 8 X R + m 8 o I N m p h e p J r a m g S j x 1 Z I l p h 3 3 3 j p 6 Q F X 8 S w I X / C i c k m a Y P i H x m H O r 7 B Q y n f z M 5 6 a I Z 9 s J J A 7 / w 6 U h E K D r K x t l j g U I B C O M Y 8 E i W X H 6 t q q e B 7 s B q h Y W A q L C h P H Y Y j 0 c 3 P I R 1 c f Z B c D M B 2 w K C 8 X F w u + V d j I J I 1 B 6 k g T y f z j c l R P 6 l J e D b k 9 u W M y B 3 L L O X a X g C d F n g e V E I f L 7 R a j g R 2 Y 4 9 n t f k + o U E g 6 4 6 C K Y + x u g V 0 B g 2 H W 7 d e W a G R 5 Z 3 / j / r C X u i e T J B O k 1 w e R Q C F O J t c v Q i B b w r G L N m T r n 0 3 t 6 D 2 m A 9 U F t l V s X l 9 T V l p K Q 4 N D + o g k v B f i R e w W G D + 5 e R y G u S P M K d 2 9 9 4 C e P r x H k y + + o d H n 3 5 J 3 Y 4 F K a F r M v t k A k 8 g I S g M 1 b 3 4 H k W D 3 M 0 A O x R s Q B V M e i j D q v D p n H X P y s b q H i f y a o m j O r V L m m k t B s / e W d o c R M a U q 4 M G b 5 R / Y c R x A 4 8 a y c v t S 9 Z 0 C 3 u u V V d h P 1 i G O u M e O H 6 d o x T m q O P w Z 1 X V + Q b / 6 x c / F b H / 7 9 l 1 Z b o L v k w l w / h 0 a n a O J u V V 9 5 k O A l j i 6 b B F H 5 q L i B F I J 1 1 Q K R 3 g c F Y p R k S / C T x + M S t W W 3 k / K u e U b u w E W q x l A a j x 7 1 i 0 x + r A u C h g f H 6 d j x 3 Z v L o f Z H Y S q r 2 8 Q z / f V l T W K O g v I 6 / O L + 1 F F k V M W K G K Z P N Z F Y Y n 9 q 1 e v L I I n A 0 3 q h / 5 8 C l V + R H 6 / 2 j f q Q 4 F F J 5 D G y q W k C Y S c j 3 W O F I 7 G C N N P b q e S Z s l t 6 H 2 m A 6 V b o B o e 8 P g D g I d 2 V 9 d J O n L 0 i O V 5 j j k j s z f v b o G Q Z D e u 3 6 T H j 5 5 K 6 G a X I 0 Z f d K x T R c E G n W + K u z 9 h k S K 8 K L D C 9 u 7 d + z Q x M S H q o h 3 Y x B r + f h 4 e Y J t t M z 8 k x E k T J 5 A h U 8 I 5 m 9 Q K Y P q J r 2 F l Q i 4 h p 4 w S a l z q 2 J U E m e P x x + L y u v j r w T Q O n z o s T g Q Q r H 8 v A O n T f v Q E f f H T z + g U k x b j q C I / v K G J j t d s 3 u s J v w f e G f B W R 4 w L + P L Z k T F Y y Y c A T R I 8 m 2 T i q M S k g h p o y 5 d Y Q s F S 6 8 d O k H h 8 O Z J y q z s M Z x 9 6 O B O u v o 6 x V D j J k k A Z B G D l g 3 c 5 r H K Z X H u 2 g + H V U h m T P W e 1 E v t I G W T a W Q K G B 3 h P P H r 0 x C L V V G D 3 E 8 z 7 G j b C W G X k F r l w T Z e t e 9 W e Y E g F B b u z 1 u 4 1 H D 8 + 6 0 3 f A t 4 x o s 4 S W o 2 U W d 7 m 5 i E a 2 M t b o d y 3 R p P d f x T P 7 c B y Q H Y + x F 5 M e x U 0 p X t o i U Z 7 7 t F Z H i P Z F z N m A 4 y l X r 3 q I a / f R 1 O u 4 x S J f S C T t 0 m Q + r U 5 w s p G 1 j p X m 1 p H V G I V W Z Z w w E m W E 2 K O I B 0 u D 5 C 7 6 h D V V O d O F N m c k l B O i u 7 a Y G A w v s T S g l U z L I 0 4 f + G 8 j G P 2 i k x A x J l H 7 p K 2 b Z M J g M c G N l x b d j Z w 5 5 E + l N Z B h y W N h F h J u V y L S y 2 V 4 7 p a 2 o F 8 Y N b J d Z x b n V F u j a F i y m P b P o 7 a K c F g b e s 8 f p x W A g G a n J g Q B 1 k s k R 8 a i s 9 J 7 Q a d t Q 6 a X 1 S e 5 D s B f t c y V W a 9 9 u q g Q Y 2 F E s m T W F b H R l O R X M g E U v E x X 2 8 r x 2 7 + e d J 2 c i X l o E l p b z R Q p 9 N F 8 7 E a 8 e f D J m Z Y T I i l G w j C j w r a L U K h C I V p 5 2 4 v C I d V 7 I 9 J / q F B i C N m c U O g p L J F N u S K S M i N Z J I 4 f Z z 3 T a c P O P q + w N 8 m i W L v O / G D T C e V t i u t x g N + K i g s E l L B X A 5 V 6 2 j n U V p Z j U + e Y s X t H / / w J z F c b C e Q S k G + j w o L 8 u j O i x l 9 Z n u A 8 a L Y n 1 v x E N 4 F 4 u S x E U c T J k 4 i I 5 H M s S 7 r + 4 R Y n D C 5 S w 4 Q y t Z + 3 n P K v Y l d f l B S Z v J s l 0 C p g K 1 g 7 M C K 3 R f d L 4 U 8 S E v L S 3 T l J 5 / I i l 7 M E y X P E a U D v t s v L j X S m y k E b N l Z M M v G k g + P U M w E S X E y g T R Q 4 e L q n S G V y W U 5 f C w e P R b v R c 4 n N r W f 9 5 1 y y z m W E z i 0 N 0 q f w q O x x D B V I M L h I x 0 S L A W W t v a 2 N p F e i P Y K r 4 f t A J V 9 q r 2 C b j 4 d 5 Q q O 0 f e 9 f q 5 4 f T E L R D b w o z 8 c C E F E 1 T O 5 I Y 0 i S T z n 8 z o 3 B J J x k + T K K o j N A 7 y e 3 F O w H N e 6 + / a y / e 4 J 5 t f r + X E 7 Z J 5 H P f T 4 V 7 S X s w E W / X 3 W n p 0 q B y 8 G T A R n s z T + z t 2 H t L 4 a I K 9 P b S Z 9 t P M w V Z U V 0 8 C 8 l w 5 X Z S f l E F r 6 x k B u L T 9 4 W 1 D 1 q M m h i S K m c u R R F U N E 5 S q O h A R o M S Z z T p F I S J n M O Y f J H B G E v / i i i z v D 3 D L q 5 B 7 F O S n S p B 9 L b Q f b k Q K Q V P D T 2 w o r a 0 F 6 O b w i + 0 J h Z f C l i 6 c o v L Z M d + 7 c o Z L Y u K i S 2 R A / 3 x O P N X e w Y a S R S S C V T p p g C R K J z 0 t u y q L u x a W V z F M x 8 V Q g 1 M S 2 8 7 5 T 4 g A j V y A P W z U 0 k M p O r O 2 S D C p Y p u A o d k A 6 9 f X 2 W 3 8 7 H b D E v b k m 3 5 r X g u m 7 u b m J L l 4 8 z 9 + P 6 F / + 5 Q 9 0 / d o N c c 7 d C s 1 l B 3 s c J W T B 4 5 R c J X E x E n L g W J E m n v Q 1 f W w R S y x 7 i k g 4 x 6 z a k w 5 3 r 5 F z R g m V 1 I P f K / z Q n 5 1 a h Q r C s n V E S T K V n w r Y 9 r G 0 Y P M k M R Y b Y r u Z K 1 c u U 1 v 7 I X o T P b z l 7 8 A a L k c s Q u F Q 9 h b G / Q Z 5 l v y P C / q 5 a u I Y E m F 8 p H O R Q J p E 9 j y u H i p i + f 2 e F O 3 m / a e c M 0 o g + T 1 r 8 t D 2 C p B S 2 Q I V j U h J 1 3 6 8 L p G S s K Y J y + j t g G S C b 2 A 6 s i D W 3 8 T E F J U W F 9 C a 2 b c l B f B + W U 0 8 8 j W t s 8 p 4 k G A n D L 8 I M a x z I A b n i j B x M i n S x K 1 5 h k j G E G G R a i N C h 9 r q U 7 a d 9 5 0 c 1 1 8 M b K O 5 v T t M L p W T w w n H U T O m U p V k Y C 9 n g 5 8 d X l f i e A u g w j A o x o T h t 9 9 e Z Y l T y Y 1 + k U 6 c O C b G C n i s Q x J h Q 2 l M F q f C 9 P S 0 v H 8 l V k r 9 L x / S h T O d l n q C H G M s m O d H R s Z Y z S y g u v o G u j m S m 7 u a 7 x R C H n 6 W / G q V 8 W w 3 k 4 N z Y 4 T Q Z R g j 5 F j 7 8 E X C d m M E 8 i D 9 p z / / S c 5 N 6 g K 5 O Y Y C M B D l B 8 6 1 s W t d G Y P / b M g E o J J M 3 H J I I o Q B u / z J J X H Y f f 7 s u U g v N A L E I 8 d G 1 y B P M v A + k H J s e p k C V C F 7 A i M m I C Q d N h k w p M R i x 4 6 O D n J 5 U 6 / R y v Y 7 5 x q E Q E j 4 B x L J M X I m E J f V x K y + J t d x X p W V R E K u z m F f 3 Y R z L J 1 g M s 9 F M g E 5 S y g X N y b 0 Z n j Y X F I n d 4 i P W r I f n w Q C K x K c c m B g Q E i B i o e T b X 1 9 P V 3 8 6 C J d u H C e p q a m R a 3 D r h r P n 2 8 2 P I B 8 2 H w g w o 0 B m x x g N / u q 6 i q q r q 6 W h Y b w g M f 6 K O P H 5 0 + z 5 C M b V R V 9 T W V B 7 h g 2 8 L y k v o R E O m k y C H l 0 M o Q x 6 p 1 S + e K 5 J E g u S C 0 u S 1 2 I 5 N q g 8 r L d h c 9 + m 8 D 4 W i o l 1 1 J F 0 T I / c E U o q S O G X V J t R 2 p t p 6 f H r u v Y T Q P G B e y C k f x 3 f D 4 v S 5 V 2 2 b U D 2 8 w g F p t q R H G 8 e v m a T p w 8 Q c e b / N Q / v X V j 3 8 3 O 7 V g p f K Y h T O U p d w J 8 t z B k Q s a v c V K B K J w b A l l J E 0 f l q q 5 V z k m I p B P I x L m o h C y h P r 5 8 2 m o n u Z Z y V k I 5 E S 8 A D 1 q k x O 4 a C / / O r C G m c G 4 L k E A w o 6 c j L p Z t 4 F 4 T n d Y A L k w Y H 6 E B l R b 5 K b i + S o O D g / p q a m D y e S d g 7 t P F Z j V v d i h F x K d 3 C S G O l R R J L O L I M U g R l z 4 W i U z O 9 8 h 5 5 F D z h E Q q N 6 R C w l A g L y 9 3 J 8 O 5 S t A Y c j P 5 v f p B s 6 h H v m P g 4 7 I E S N L X 3 6 + P 0 g M k g h S r q K i Q h g B T + / C b Y X r x 4 h U V l 5 T Q 0 6 f P J L L s q d Z C m l h y 0 i i r g J l Q 4 N 0 + q b A B g X l f i X 9 n p N w L b C a S K s e J Y 8 6 p + o y T C A Q z d a z P G w L J O Z 3 z M Q w V M Z Z O d X V Y f 7 a 5 r e R K y l k J B V Q U B / k h 6 p 5 K 5 3 Z p k E 5 6 J C O 7 u x T w m c H 1 7 G N P o L H c u H G b e n v 6 q I R V R a w K P n / + r K i F 8 L y Y H n p G H 5 9 q k u 1 q M n l h H K 3 a X o z u s r w N M b Y Y Y O 7 u f Q C k E J G e p O I Z E i W P k x K u C Z m 0 1 N L E U Y n L l m R S F j 9 V j r K 6 l x g F O N e Q k / N Q C U k / a K k I q Z z t N 5 y l d Y e o Y d m i r r 5 G K n U r w M o H S b S + t k b l t S 0 U c h b R c s g j g S o L i 0 r E 6 I B w z C D p 3 N x 8 x g 6 g Z y Z 7 x 9 z q o i i d a 4 q T E 8 a L K K c s + 5 c 9 g 6 o L k E i V T Y o T R p F I C C J J k U R J J F 2 n Q h z c p w g j 9 9 k I p P z 6 k L j + W M K 5 E A n H 3 j 5 y L O W o p 0 Q 8 V Z X F H y 4 q A J V h R z Z S 6 s b N u 3 T r 1 h 1 6 8 v i p m L k x K Y s J W 1 P R y Y A l D h F m M y H I 0 g Y b u B 0 7 d o w + v X K Z F q Z H 6 d m 9 H y i 4 P E 6 F 7 q C M b / D Z s P j B K o i v m c r U i y a 5 w A R c D q b / H X i v G S 8 h q l J X X W J k J Z S f j L 3 b H T o S y a Q I F C e T e q 5 K G i k C x c 8 l 3 i O d p C G N v l 9 y P o 7 C R I 5 c E + z C R y c T 2 k Z O p p u v h t 5 h N e w M A 6 P c m p x u c r p c 5 H J 5 u I G x Y L U 1 T l W 5 6 Y E G + e X h d b k P A V K g e m F r 0 G C Q S c W 6 O y K 7 H u 0 8 I h L F b H M D T 4 d Q a F 2 i z J q N o w 0 h l g M r 9 P W 1 5 9 T c 3 k k X D s d 3 1 8 D n Y 5 6 p h 9 W / Q 4 d a e X x V L p 9 9 8 8 Z N + u z z n 4 g K a E c g 5 K C V o D P j D h v m u 2 c C r I Q / 9 L 2 7 g b o i D 3 d E k s c J Z Y g S V + s U M Y w 6 Z 5 d I s N Y Z 6 a M m c l U u S Q d i i Q d k C d J G J E h / / T e / 5 O e B Z p u 7 2 B e E G p 1 y 0 D o 3 P i e T C a R y u p h c 3 L h B L G A r Q g F N Z d F N 4 5 Q w N 0 Q E p I Q 6 i D H O y P A I l 6 O y o h e f G Q q G C G G / s O E A Y u 9 9 9 t k V W f V 7 4 2 4 3 f f r R i U 0 E M U C D u X b t h t w P Q C I i R i D i + R k g h n k 2 u 2 s 0 s 4 Q + s s V y k M c s n a Z T b O j 9 N q D I p A g l z 1 2 X F Y G 4 D L L Y S G U R y U g e 5 E K q 9 G R S y z Q M q Z h Q 3 A E W F / n o F 7 / 6 q f 4 W u Y t 9 Q S i g b 5 h f n I Z M S l o h b g R 6 L K n Y L P D T j n V R n Q C 8 A 1 F m E e X V D k g w W O S w D y 8 s f v C M O H r 0 C F 9 x M D G W h B h 5 e Q V U U l K k 3 p A C k G i P H j 6 i 8 x f O 6 T N x 3 B / x 0 v x q 9 o 2 / q z 5 E 1 Y W Z x 3 M / 9 v v e S W w K Q y Z + 0 e P Z O I k 2 k 8 k Q y S R 1 L A S S Y 0 W k R D K p f X Q 3 L E I F N a m C 9 D d / + y v 9 L X I b u W + U 0 C n P x 5 W g K 8 A M Y F F B i h r Z 4 W p f f D E a P j a Z T A C k C D a Z h j k c A f w v X 7 4 k O 7 u X l 5 e J R C w s K s p I J g A N L d V 4 C U E t t 0 M m I B s p 9 q 7 J h N 8 n u b b a 4 b x I H I t M 8 d x O J s n l H l V / O B a 1 z x w z q X B N S C c k U + d q a s o 3 t Y d c T U 7 M 9 O + H f w 0 1 L n 7 Y 5 k H r B y / H q v f G 7 9 k K a A / 2 H T p S A W O o 3 r 7 U 8 1 D Y W v T p k 6 f i L L s V i p N I N 7 b k k s 3 Y t o v p 5 c z f N 5 D B m L E n E O I o g o h q J y l 5 v A T C 4 D 6 Q Q x N G z p t r K p d j J o m 4 E e m y I Z e S X L Y c k i q q 0 p c / / 9 R q B 7 n + b 3 v d 5 X s G 3 G x E V T A P X l e E V L a + Z y u 8 n P L I 2 C k T 6 u p S m 8 2 h X k J i r Q f X 6 e X L V 9 y g U v 9 V S C e Y y c 1 u G 9 c H f N Q 9 s b O A j G v h z N 8 1 O W Z G t s j G H c t I J U u 9 w 3 O W B H L E S W M R h j u 3 x P N J Z J K c z / F n K T c i l S e Q i Z N 4 m e M 6 l x F d K t c N E X b s K 0 J 1 t H p V Z f I D l 8 q x V w T n X F M q b Y G t L G J w Y s 0 0 C V t b U 0 O V l R V i b E g F z E + 1 t R 0 S A w Z Q X 7 x z 5 9 U C X / r f A + G M e B Y 7 A e a u M i G R T I m k E r L g u u T m m H P 7 d d S P X L O R i j t A I Z Y Q R 9 e f q U P U K T p I y Z V h A v m v / / I / 6 m + 0 P 7 B v x l A m l R c 7 u Q J U L 6 Y q y e S q s r i a + c b M r Q V X 7 7 x J T S p Y + z B Z O 5 e 0 Q 0 Y y M M a a n Z 0 T P 7 1 k 8 m H v X U M m Y D d + d p c y e M o P L W Q f W n o 7 I c s U m R R J L O K Y C V q L N P y 8 h T D x p C S X v o Z c 1 4 l Z 5 2 S v J 5 Q t s 7 m u S 5 F M X J + w u s I w c f x E R 8 o 2 k M s p 5 y d 2 k 1 N t t Z J S G E + Z X s 0 i F Z 9 T v e Y W 3 S 8 D 3 h O p A F M 4 d o 6 v r 8 u 8 b S j U E O y 6 g f u v X v 2 B e l 7 3 y I 4 a 2 L 8 X k 8 Z 2 Q g E l / s 0 q 5 F Z o K s 1 M g o H Z 7 A k 1 s p j F L h 9 2 I u E 5 m p R 0 T p G H k y a H E M l G F H V P / N i 6 J j m I h H r T J D I 5 y C R 1 q q x 8 q N 8 L H 3 W l b A O 5 n F j l S 3 U 6 t 1 N H S 7 6 q E E 6 o E P R 0 q n d D B Z k K h K 6 O B p K e X K n 2 Z c L C v / 6 + A X 2 U G c q L 3 E F f f v U z a m t v k 4 n h u f k 5 O n L k 8 C a 9 / 4 L 2 C t 8 O a j O o i r D s Z d F v p I B 6 J q l S g s S x l y V p U s h z j Z 8 3 U s m c S 0 s m J o h 1 r O v J d I g q V 2 S S + t w I 0 6 9 + / X P + r o n 1 v h / S v h p D G f j 9 T v K 6 o Y K A R N C 1 T W X p X F e o 1 b N y Y 0 m F W 0 O p 1 T 7 s S J j u P Q Z w Y f J 6 f e K r 5 3 I 6 x T o I q V T H k i 2 V Z z k e 9 3 b x I n k n e B s y e V d k R M L P w o E m E z 8 z I 4 G s h G d n O 6 + I o Y g i x 0 I i X W Z i K H K p Z y 8 5 y C P H I I y 6 R 0 k n X F N 1 Z a S V b F e D b Y y Y V E W F e V R e X q q + 4 j 7 D v i Q U c L S j m F U O V T n S s 0 F V 0 B W m p J S 6 Z j W M F A T B w D y V l K q p q a b e 3 j 5 9 t B k I r I I l 8 F h 5 m w z M Y 2 E 1 r g R f S c J 2 S Z X J J A 7 / v 5 3 A e g r 8 P P B I j L k 7 m T D x c j x h + c V m w t g s d n K M 8 5 o 0 5 h 4 h E + o l T i I l o Z R E k k l c K S t D x H / + q 1 / q L 7 n / s O + M E v b U 0 l g g F a A q S F e Y l X T v h 8 r n s h A L K Y l Y N 1 N I K Q R j w X 1 m Y S C k 0 Y M H D y V H P I i + v n 4 6 d + 6 s 5 f e X D P j w 2 Z 1 r 4 Q k O a Z P 4 l 7 N D K m v c + F I W 4 y E N / A 5 7 U h J J P Q d F I j R 8 T Z i k 4 3 h Z 5 2 I W R 4 5 j L Z H k 2 a p j + z V J p m z q h s u i 3 o l m o e r J 6 g x 1 / s V X n 6 S s 6 / 2 S 9 s 3 E b q p / Z a U + c m N u S q t 9 q n J s Z D K 5 N A r k c W J x i + I n g M a F S d f N v T 3 e M z 0 1 I x a n i Y l J 2 W I U k g e x J o 4 d P 6 Z W 9 q Y A G i o 2 z J 6 c n B b / u j + 9 9 t N 3 P X 4 a z c Y o k A J X e / 2 0 o q U o 5 q S w w f X z r O a 0 N I F A H C v h t 6 u y W O u S k n V O n p F 5 V i o X Y u h r 6 n n q h P f h m k 5 K S v E 5 T S a R R F I H n A u Z o s q K x + e Q G 8 m E u s v z e 6 m t r d l W w / v w 3 5 3 e k R R 9 4 P 7 C / U e T F H M Y P z + V Q 3 o g D J k c w 5 F W O 9 M q p 1 r + 4 e K x r h o q u p Y r b U E J l m K M C Y h Q h A p H 0 B b s 2 I E l 8 d l A R T U K y t K O j y 5 / S j / 2 v 4 f Y 2 y C P l S s C C Y R U o B q I k 5 5 s i m C 2 X B N H X U e u y I S y I V a C l O I c 9 5 h O z U 4 m 6 f S E T J z z m E m c X 8 M h r o E o / f 3 / / C / q e + 5 j H A h C R V m n e v B k U h E o 2 X k 2 i V S K U K o s P Y o m F c q V k W 4 q 9 M X o 8 G E V 8 b W / v 5 / a 2 9 v l e r Z A j / z s 6 X P K z 8 + j x a U V G n U c p Y K i d x d z D 9 9 b l x Q Z c K x z u W K R x Z 6 U x F a 7 A 5 q y v g 9 k 0 f c Y E l m E Q m 4 d J 0 o m S S h b E g o a h F L 1 Q C r E 2 l M x 9 0 K s 7 o X o N 7 / 9 y 2 3 v f p K L c N z p 2 / + E A l Z W Q v T 8 5 a x F K g e T C l J K k Q p E i p N K J J U h l U g r l f i F P m s L 0 f T k C I 2 N j Q u Z 4 B G x E 6 B x r U V c o q L t F d C w 0 w K N H p S R / / Y c Z I g n c 5 8 Q w 3 6 O E 7 4 z y i C J 5 H x s 3 Q e y a P I Y c s l 1 y W 1 q I X K Q x h B L l 5 W 0 S k 2 m P / + L / 0 B V V T t 7 z r k G J t Q o P 9 G D g e 4 X k 7 S 8 E r F I J S Q y u Z D J T i p H E q k w J a e I 9 e X h I N + n S c Y w e T p g n y k 0 l v q G e v F Q N 3 g 1 5 a H h L Z x x s 4 U 0 f F V K k R l i S I l f 8 K q P U Z b 3 c g 4 C o K Q J Y 6 5 J w j U p J + a G N I Z E 6 l 4 m i l x j I o E 4 u C Y E 0 q Q C e b h s V D 5 D J k v N E z J h 3 B u i u r o q + u W f Y 8 7 p Y M B x 9 w A R C r h 9 d 4 i 1 c R D H T i a U 4 5 I q P p a y E 0 q R y p S / P B K 0 y o D J D c z x 0 N A b M Z X X 1 d W K V R A B M b F m q m / G R Q N z e 6 H C o H H r o l X m F / l v z 3 G N c 1 y V X B 1 L W e f W s X U N Z L G V r X s U i Y w K G C e T O a 9 z T S Y p C 5 F U M o 6 t O K f U P O Q Y L 8 U l E 8 o + n 5 v + 7 r d / J d / 5 o O D A E Q q 4 e X u Q h 9 0 g j R p L Q T K 5 h F w g k J Z S F p l w n 5 1 M S l L 5 m Q t X W P 1 L S S q c U y U 5 h 5 3 l 5 + c X J Q 5 6 f X 2 d / O 2 r v c m q X i I h 0 a g z g d s y X q U s 4 C I 3 b 1 s u r 5 L L G S G C u h F l d d 2 c 1 8 d J i Z l g O 9 Z l I Y w + F h K Z c 4 Y 4 O K c I Z B E J O c i k S W X U v Q Q 1 D 0 Y J y d U q X I / b R f / j H / 4 6 / k w P C B x 3 + w 8 e o Y D r N / u 5 O S V J K s v y Z y Q V E w N l I Z E i l p B F k 6 u + Z I O O 1 b A K K e f 0 N f 5 s 1 Q h w T v 6 U P o 4 D A V O m k / b 2 T Y k 0 T 5 6 b s C 6 o X F 7 1 i x A B J c l x L E f q m J M 6 V M d y Z M o 6 x Y 8 1 W e x l I Y s 6 V s Q x 5 + x E U i S y y A X i a C I Z Q i l S a T U P h N J q n p J S I X L x c / 7 d 7 / 8 G 3 / T A g Q k 1 J n V w E P H j t R 5 i F m k S K W k l x J J z I J C R U C q H x S 8 u q R y U 7 y W 6 1 B q W s i G Q u Q Y k 5 7 j n 2 o B P g q a Y M w q J R w r x x 2 6 V u A E b c F O 2 L q B h 6 5 K + B b k 6 J z k n c 7 8 6 r 6 5 b 1 / T 1 x H N 2 w q j z k E K 4 Z s h j r i k C 4 T p I o 8 7 H S a U k k h D L S C Y x k U M y K e k E c p k x E / q s 3 / 3 + v 9 m e 2 c H C g S Z U J L J B N 2 4 y q R w g U C K h R F o Z M l m E U m R S E k s R B 1 K q s 8 b s l q f O o W g a h M k 3 Y g 7 6 H k v s c U 3 O q N f s g U a t i 2 A G X i U z Z X 2 R c 3 U a O Z f w X 6 4 p U p j z q o g X J g C u g g g o 4 T r G T f i n C W O R i 3 N F p v g 1 I Y 7 J h U C J Z D K S y Z A J a 9 W U 1 3 i c T H b J 9 J v f / f W B M I + n g + P e A S Y U E A 5 H 6 d q N 1 / x L D Z F g U l e E E k m V T C o m i J J Y Y A b I o 8 o l e T F a D v J 7 + D Q 2 1 M a 5 s v w Y r Y W d F M Q K Y D x F v E e D 7 8 D L 1 t B P H w 3 c A j d g y R L K n K s T + h R y F N R x v C w H k q t z O D S E s S e b p Q / k M P c I k T i J R E K u S Q a y 8 L F V t l b n a v U O 9 9 n J h H M y Z o J b E Z P J 5 a T f / P a v Z L O F g 4 w D T y i D 7 7 7 v 5 u Y G 4 o B I d l I p I s X V P k U g c w y S 4 F i S k M S U G Z z L s f w F l O W / K i d k u p A C u s n L q 8 l Q k K J + U Z m 6 i E Y v 5 8 w 1 F O Q / X t R x Q l m u x 8 s q g T S 2 X E i k j u 0 S K p F Q i k B y D 8 Z I K O t c j Z t A J s 6 Z T B E e L y k y g V Q h k U i / + 8 e D O W Z K h u P e w I d B K O C b b 5 9 y U 9 O S S Y h l S K X H V B a h F K k M u V S y k Q s E w X 8 u C 1 2 E L 4 o 0 6 p y G 3 J s d u A 3 j V c o C N G p d t M r W O T R + L s l / v O h j f V 6 V c R r k U D k K 5 p q c T 1 D 7 k K D W 6 b L k S s 1 L I J P O l Z o H L 3 M Y H k A w S C i M n b R E M m o e E 8 v v 8 9 F v / / G / y v f 5 E M C E G l d P / w P B r V u v a D k Q 1 I S C p I J 0 i p P K E M q o f R a 5 d N k i k p B F n R f I s c o l k x u l q J F w k A R d B V Z m P 9 Z H I I L O 5 Z y 5 h o L 8 N 2 U p S d k 6 t p I i i i R N G u u c H I M w 6 t g Q S M 6 B N D B I 2 N S 8 + N g J p E K O c R L K i k w w S t T V V t O v 9 / F S j J 3 g g y M U 8 P h R H 0 1 M L S W R y s x T K Y I J g T S 5 7 I S y y K S T U E e 4 E s / V f z n Q U O c y Q m p B V Y U q x q s F D T y e 2 8 q c 5 A i 5 l P U 5 W 4 o f G w L Z j m 2 k M u o d j p V U A m H 4 m i E Q n z M k M o R S Y y d I J k 0 i T S a H I 0 Z H j r b T z / 7 s J / J d P y Q 4 7 n + A h A I W F g J 0 k 6 U V s 0 a R S o + n F J k U s Z A n S C p Y J E A V I R a X 1 I s i j + S 4 L K / q m i r p 3 L q 0 C d y G b d A H 4 I J V 1 i V 9 I x q 9 X D X 3 4 L p 1 T p d 1 n p j i B F I e E v F j o 9 r Z y x a R d N l u G j e R p 5 R q x 0 Q C u b i M G P C / / o t f U H U N 9 n H 6 8 O C 4 P / h h E g p A Q / n 6 6 w f c G P h B i M q n V L 9 s 1 D + + G C 8 z 1 D k 7 q U z Z e h H E S 3 E k V g D I Y E q m j E Z v n e E M x + o m y X E s 9 + i y T n J / 1 i Z y f c x J p B W I g 3 O W V D J l k I d z T S K l 5 o X 5 T 2 1 Q X n 6 e e I 2 n W 3 h 5 8 E H 0 / w E j o n q 8 + y S 9 Y Q A A A A B J R U 5 E r k J g g g = = < / I m a g e > < / T o u r > < / T o u r s > < / V i s u a l i z a t i o n > 
</file>

<file path=customXml/item6.xml>��< ? x m l   v e r s i o n = " 1 . 0 "   e n c o d i n g = " u t f - 1 6 " ? > < D a t a M a s h u p   x m l n s = " h t t p : / / s c h e m a s . m i c r o s o f t . c o m / D a t a M a s h u p " > A A A A A D c E A A B Q S w M E F A A C A A g A X X 1 B W O R 7 1 4 i m A A A A 9 g A A A B I A H A B D b 2 5 m a W c v U G F j a 2 F n Z S 5 4 b W w g o h g A K K A U A A A A A A A A A A A A A A A A A A A A A A A A A A A A h Y 8 x D o I w G I W v Q r r T Q j W G k J 8 y m D h J Y j Q x r k 2 p 0 A j F t M V y N w e P 5 B X E K O r m + L 7 3 D e / d r z f I h 7 Y J L t J Y 1 e k M x T h C g d S i K 5 W u M t S 7 Y 5 i g n M G G i x O v Z D D K 2 q a D L T N U O 3 d O C f H e Y z / D n a k I j a K Y H I r 1 T t S y 5 e g j q / 9 y q L R 1 X A u J G O x f Y x j F M Z 3 j B U 1 w B G S C U C j 9 F e i 4 9 9 n + Q F j 2 j e u N Z E c T r r Z A p g j k / Y E 9 A F B L A w Q U A A I A C A B d f U F 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X 1 B W N 6 V B 8 I v A Q A A V A I A A B M A H A B G b 3 J t d W x h c y 9 T Z W N 0 a W 9 u M S 5 t I K I Y A C i g F A A A A A A A A A A A A A A A A A A A A A A A A A A A A H W R w W r C Q B C G 7 4 G 8 w 5 J e F E Q o L b 2 I B z G 2 h L Z a V O i h S N l k x 3 Y x u 1 N m Z 8 U S f K A + R 1 + s G 9 O c o n t Z m O + f f + Z n H B S s 0 Y p V 8 1 + P 4 i i O 3 K c k U G I t 8 x K k v x F j U Q L H k Q h v h Z 4 K C J X Z o Y B y O P V E Y P k V a Z c j 7 n r 9 6 m 0 u D Y y T t j f Z H N + m a D m I N o P G 4 i p Z f 3 + B M K j 0 V v / + J M H s p B 6 u S V q 3 R T J T L L 2 x t c r 1 m o G D q k q e s J D 1 j l m a D E R m + e 5 2 W E u O A 1 E l z 9 I x 0 D n y U s o C M t U F i / T x P Z U M i + 3 K 5 0 Y 7 F 6 y D i u v d V K i z N o 1 w C e z J A m R W w W G J 3 q q 5 N 1 2 / B 9 w D W a T Q O m t 9 G A 5 8 g q l 2 T L r g L g n D L 8 M 2 8 m U y 6 Z J Q Z 6 + g B d a b H O i / y X 5 c Y m 3 K e 0 I z y Q m l C n n 1 X i s v S 9 c J f O z H k b b n 7 z n 6 A 1 B L A Q I t A B Q A A g A I A F 1 9 Q V j k e 9 e I p g A A A P Y A A A A S A A A A A A A A A A A A A A A A A A A A A A B D b 2 5 m a W c v U G F j a 2 F n Z S 5 4 b W x Q S w E C L Q A U A A I A C A B d f U F Y D 8 r p q 6 Q A A A D p A A A A E w A A A A A A A A A A A A A A A A D y A A A A W 0 N v b n R l b n R f V H l w Z X N d L n h t b F B L A Q I t A B Q A A g A I A F 1 9 Q V j e l Q f C L w E A A F Q C A A A T A A A A A A A A A A A A A A A A A O M B A A B G b 3 J t d W x h c y 9 T Z W N 0 a W 9 u M S 5 t U E s F B g A A A A A D A A M A w g A A A F 8 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w P A A A A A A A A G g 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W F 1 M z w v S X R l b V B h d G g + P C 9 J d G V t T G 9 j Y X R p b 2 4 + P F N 0 Y W J s Z U V u d H J p Z X M + P E V u d H J 5 I F R 5 c G U 9 I k l z U H J p d m F 0 Z S I g V m F s d W U 9 I m w w I i A v P j x F b n R y e S B U e X B l P S J C d W Z m Z X J O Z X h 0 U m V m c m V z a C I g V m F s d W U 9 I m w x 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Z p b G x l Z E N v b X B s Z X R l U m V z d W x 0 V G 9 X b 3 J r c 2 h l Z X Q i I F Z h b H V l P S J s M S I g L z 4 8 R W 5 0 c n k g V H l w Z T 0 i R m l s b E N v d W 5 0 I i B W Y W x 1 Z T 0 i b D k 5 O T k i I C 8 + P E V u d H J 5 I F R 5 c G U 9 I k Z p b G x F c n J v c k N v Z G U i I F Z h b H V l P S J z V W 5 r b m 9 3 b i I g L z 4 8 R W 5 0 c n k g V H l w Z T 0 i R m l s b E V y c m 9 y Q 2 9 1 b n Q i I F Z h b H V l P S J s M C I g L z 4 8 R W 5 0 c n k g V H l w Z T 0 i R m l s b E x h c 3 R V c G R h d G V k I i B W Y W x 1 Z T 0 i Z D I w M j Q t M D I t M D F U M T I 6 N D I 6 N T k u M D Q w M j g 0 O V o i I C 8 + P E V u d H J 5 I F R 5 c G U 9 I k Z p b G x D b 2 x 1 b W 5 U e X B l c y I g V m F s d W U 9 I n N B d 0 1 E Q n d N R 0 J n W U d C Z 1 V G Q X c 9 P S I g L z 4 8 R W 5 0 c n k g V H l w Z T 0 i R m l s b E N v b H V t b k 5 h b W V z I i B W Y W x 1 Z T 0 i c 1 s m c X V v d D t M b 2 N h d G l v b k l E J n F 1 b 3 Q 7 L C Z x d W 9 0 O 0 1 h c 3 R l c k l E J n F 1 b 3 Q 7 L C Z x d W 9 0 O 1 B s Y W N l S W Q m c X V v d D s s J n F 1 b 3 Q 7 T 0 R L X 0 R h d G V P Z l N 1 Y m 1 p c 3 N p b 2 4 m c X V v d D s s J n F 1 b 3 Q 7 U m V 0 d X J u Z W V J b m R l e F J v d W 5 k T n V t J n F 1 b 3 Q 7 L C Z x d W 9 0 O 0 d v d m V y b m 9 y Y X R l R S Z x d W 9 0 O y w m c X V v d D t E a X N 0 c m l j d E U m c X V v d D s s J n F 1 b 3 Q 7 U 3 V i R G l z d H J p Y 3 R F J n F 1 b 3 Q 7 L C Z x d W 9 0 O 0 x v Y 2 F 0 a W 9 u R S Z x d W 9 0 O y w m c X V v d D t M b 2 N h d G l v b k E m c X V v d D s s J n F 1 b 3 Q 7 T G F 0 a X R 1 Z G U m c X V v d D s s J n F 1 b 3 Q 7 T G 9 u Z 2 l 0 d W R l J n F 1 b 3 Q 7 L C Z x d W 9 0 O 1 J l d H V y b m V l R n J v b U F i c m 9 h Z E l u Z G l 2 a W R 1 Y W x z T n V t 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1 R h Y m x l Y X U z L 1 R 5 c G U g b W 9 k a W Z p w 6 k u e 0 x v Y 2 F 0 a W 9 u S U Q s M H 0 m c X V v d D s s J n F 1 b 3 Q 7 U 2 V j d G l v b j E v V G F i b G V h d T M v V H l w Z S B t b 2 R p Z m n D q S 5 7 T W F z d G V y S U Q s M X 0 m c X V v d D s s J n F 1 b 3 Q 7 U 2 V j d G l v b j E v V G F i b G V h d T M v V H l w Z S B t b 2 R p Z m n D q S 5 7 U G x h Y 2 V J Z C w y f S Z x d W 9 0 O y w m c X V v d D t T Z W N 0 a W 9 u M S 9 U Y W J s Z W F 1 M y 9 U e X B l I G 1 v Z G l m a c O p L n t P R E t f R G F 0 Z U 9 m U 3 V i b W l z c 2 l v b i w z f S Z x d W 9 0 O y w m c X V v d D t T Z W N 0 a W 9 u M S 9 U Y W J s Z W F 1 M y 9 U e X B l I G 1 v Z G l m a c O p L n t S Z X R 1 c m 5 l Z U l u Z G V 4 U m 9 1 b m R O d W 0 s N H 0 m c X V v d D s s J n F 1 b 3 Q 7 U 2 V j d G l v b j E v V G F i b G V h d T M v V H l w Z S B t b 2 R p Z m n D q S 5 7 R 2 9 2 Z X J u b 3 J h d G V F L D V 9 J n F 1 b 3 Q 7 L C Z x d W 9 0 O 1 N l Y 3 R p b 2 4 x L 1 R h Y m x l Y X U z L 1 R 5 c G U g b W 9 k a W Z p w 6 k u e 0 R p c 3 R y a W N 0 R S w 2 f S Z x d W 9 0 O y w m c X V v d D t T Z W N 0 a W 9 u M S 9 U Y W J s Z W F 1 M y 9 U e X B l I G 1 v Z G l m a c O p L n t T d W J E a X N 0 c m l j d E U s N 3 0 m c X V v d D s s J n F 1 b 3 Q 7 U 2 V j d G l v b j E v V G F i b G V h d T M v V H l w Z S B t b 2 R p Z m n D q S 5 7 T G 9 j Y X R p b 2 5 F L D h 9 J n F 1 b 3 Q 7 L C Z x d W 9 0 O 1 N l Y 3 R p b 2 4 x L 1 R h Y m x l Y X U z L 1 R 5 c G U g b W 9 k a W Z p w 6 k u e 0 x v Y 2 F 0 a W 9 u Q S w 5 f S Z x d W 9 0 O y w m c X V v d D t T Z W N 0 a W 9 u M S 9 U Y W J s Z W F 1 M y 9 U e X B l I G 1 v Z G l m a c O p L n t M Y X R p d H V k Z S w x M H 0 m c X V v d D s s J n F 1 b 3 Q 7 U 2 V j d G l v b j E v V G F i b G V h d T M v V H l w Z S B t b 2 R p Z m n D q S 5 7 T G 9 u Z 2 l 0 d W R l L D E x f S Z x d W 9 0 O y w m c X V v d D t T Z W N 0 a W 9 u M S 9 U Y W J s Z W F 1 M y 9 U e X B l I G 1 v Z G l m a c O p L n t S Z X R 1 c m 5 l Z U Z y b 2 1 B Y n J v Y W R J b m R p d m l k d W F s c 0 5 1 b S w x M n 0 m c X V v d D t d L C Z x d W 9 0 O 0 N v b H V t b k N v d W 5 0 J n F 1 b 3 Q 7 O j E z L C Z x d W 9 0 O 0 t l e U N v b H V t b k 5 h b W V z J n F 1 b 3 Q 7 O l t d L C Z x d W 9 0 O 0 N v b H V t b k l k Z W 5 0 a X R p Z X M m c X V v d D s 6 W y Z x d W 9 0 O 1 N l Y 3 R p b 2 4 x L 1 R h Y m x l Y X U z L 1 R 5 c G U g b W 9 k a W Z p w 6 k u e 0 x v Y 2 F 0 a W 9 u S U Q s M H 0 m c X V v d D s s J n F 1 b 3 Q 7 U 2 V j d G l v b j E v V G F i b G V h d T M v V H l w Z S B t b 2 R p Z m n D q S 5 7 T W F z d G V y S U Q s M X 0 m c X V v d D s s J n F 1 b 3 Q 7 U 2 V j d G l v b j E v V G F i b G V h d T M v V H l w Z S B t b 2 R p Z m n D q S 5 7 U G x h Y 2 V J Z C w y f S Z x d W 9 0 O y w m c X V v d D t T Z W N 0 a W 9 u M S 9 U Y W J s Z W F 1 M y 9 U e X B l I G 1 v Z G l m a c O p L n t P R E t f R G F 0 Z U 9 m U 3 V i b W l z c 2 l v b i w z f S Z x d W 9 0 O y w m c X V v d D t T Z W N 0 a W 9 u M S 9 U Y W J s Z W F 1 M y 9 U e X B l I G 1 v Z G l m a c O p L n t S Z X R 1 c m 5 l Z U l u Z G V 4 U m 9 1 b m R O d W 0 s N H 0 m c X V v d D s s J n F 1 b 3 Q 7 U 2 V j d G l v b j E v V G F i b G V h d T M v V H l w Z S B t b 2 R p Z m n D q S 5 7 R 2 9 2 Z X J u b 3 J h d G V F L D V 9 J n F 1 b 3 Q 7 L C Z x d W 9 0 O 1 N l Y 3 R p b 2 4 x L 1 R h Y m x l Y X U z L 1 R 5 c G U g b W 9 k a W Z p w 6 k u e 0 R p c 3 R y a W N 0 R S w 2 f S Z x d W 9 0 O y w m c X V v d D t T Z W N 0 a W 9 u M S 9 U Y W J s Z W F 1 M y 9 U e X B l I G 1 v Z G l m a c O p L n t T d W J E a X N 0 c m l j d E U s N 3 0 m c X V v d D s s J n F 1 b 3 Q 7 U 2 V j d G l v b j E v V G F i b G V h d T M v V H l w Z S B t b 2 R p Z m n D q S 5 7 T G 9 j Y X R p b 2 5 F L D h 9 J n F 1 b 3 Q 7 L C Z x d W 9 0 O 1 N l Y 3 R p b 2 4 x L 1 R h Y m x l Y X U z L 1 R 5 c G U g b W 9 k a W Z p w 6 k u e 0 x v Y 2 F 0 a W 9 u Q S w 5 f S Z x d W 9 0 O y w m c X V v d D t T Z W N 0 a W 9 u M S 9 U Y W J s Z W F 1 M y 9 U e X B l I G 1 v Z G l m a c O p L n t M Y X R p d H V k Z S w x M H 0 m c X V v d D s s J n F 1 b 3 Q 7 U 2 V j d G l v b j E v V G F i b G V h d T M v V H l w Z S B t b 2 R p Z m n D q S 5 7 T G 9 u Z 2 l 0 d W R l L D E x f S Z x d W 9 0 O y w m c X V v d D t T Z W N 0 a W 9 u M S 9 U Y W J s Z W F 1 M y 9 U e X B l I G 1 v Z G l m a c O p L n t S Z X R 1 c m 5 l Z U Z y b 2 1 B Y n J v Y W R J b m R p d m l k d W F s c 0 5 1 b S w x M n 0 m c X V v d D t d L C Z x d W 9 0 O 1 J l b G F 0 a W 9 u c 2 h p c E l u Z m 8 m c X V v d D s 6 W 1 1 9 I i A v P j x F b n R y e S B U e X B l P S J B Z G R l Z F R v R G F 0 Y U 1 v Z G V s I i B W Y W x 1 Z T 0 i b D A i I C 8 + P E V u d H J 5 I F R 5 c G U 9 I l F 1 Z X J 5 S U Q i I F Z h b H V l P S J z N T F l O W M 3 O T M t Z T c 4 Z C 0 0 M z Q x L W E w N 2 E t N W U 1 Y W M 1 M W U 1 Z T E 3 I i A v P j w v U 3 R h Y m x l R W 5 0 c m l l c z 4 8 L 0 l 0 Z W 0 + P E l 0 Z W 0 + P E l 0 Z W 1 M b 2 N h d G l v b j 4 8 S X R l b V R 5 c G U + R m 9 y b X V s Y T w v S X R l b V R 5 c G U + P E l 0 Z W 1 Q Y X R o P l N l Y 3 R p b 2 4 x L 1 R h Y m x l Y X U z L 1 N v d X J j Z T w v S X R l b V B h d G g + P C 9 J d G V t T G 9 j Y X R p b 2 4 + P F N 0 Y W J s Z U V u d H J p Z X M g L z 4 8 L 0 l 0 Z W 0 + P E l 0 Z W 0 + P E l 0 Z W 1 M b 2 N h d G l v b j 4 8 S X R l b V R 5 c G U + R m 9 y b X V s Y T w v S X R l b V R 5 c G U + P E l 0 Z W 1 Q Y X R o P l N l Y 3 R p b 2 4 x L 1 R h Y m x l Y X U z L 1 R 5 c G U l M j B t b 2 R p Z m k l Q z M l Q T k 8 L 0 l 0 Z W 1 Q Y X R o P j w v S X R l b U x v Y 2 F 0 a W 9 u P j x T d G F i b G V F b n R y a W V z I C 8 + P C 9 J d G V t P j w v S X R l b X M + P C 9 M b 2 N h b F B h Y 2 t h Z 2 V N Z X R h Z G F 0 Y U Z p b G U + F g A A A F B L B Q Y A A A A A A A A A A A A A A A A A A A A A A A D a A A A A A Q A A A N C M n d 8 B F d E R j H o A w E / C l + s B A A A A c k 4 r d 3 J Z k E 6 8 q Y U N X n P X H g A A A A A C A A A A A A A D Z g A A w A A A A B A A A A A D H A G D u u F j j d t Q 9 a g F H 5 e E A A A A A A S A A A C g A A A A E A A A A K E 0 8 u 0 r f p F I q 9 v h X k P n E n t Q A A A A M I q J o k U P / k j z U M 9 c Z y T 1 h o 9 / V J y p j g N U s V t L + a B e J V X b b / O 8 C 5 Y h 0 4 C K l W o 1 G o e 6 m V k k 5 0 2 U C W u Z K i G Z S + U 6 U y b M 9 H X Y 1 5 6 f O f f Q A w G m 7 B U U A A A A / t O b P T 9 S 6 R i u j 7 L c Z P l p n l A y 0 B U = < / D a t a M a s h u p > 
</file>

<file path=customXml/itemProps1.xml><?xml version="1.0" encoding="utf-8"?>
<ds:datastoreItem xmlns:ds="http://schemas.openxmlformats.org/officeDocument/2006/customXml" ds:itemID="{5C4FE15B-1F24-4BBC-AA4B-5B2D836FC612}">
  <ds:schemaRefs>
    <ds:schemaRef ds:uri="http://schemas.microsoft.com/sharepoint/v3/contenttype/forms"/>
  </ds:schemaRefs>
</ds:datastoreItem>
</file>

<file path=customXml/itemProps2.xml><?xml version="1.0" encoding="utf-8"?>
<ds:datastoreItem xmlns:ds="http://schemas.openxmlformats.org/officeDocument/2006/customXml" ds:itemID="{77987906-1626-44EE-926E-E7BD2D3D2715}">
  <ds:schemaRefs>
    <ds:schemaRef ds:uri="http://www.w3.org/2001/XMLSchema"/>
    <ds:schemaRef ds:uri="http://microsoft.data.visualization.engine.tours/1.0"/>
  </ds:schemaRefs>
</ds:datastoreItem>
</file>

<file path=customXml/itemProps3.xml><?xml version="1.0" encoding="utf-8"?>
<ds:datastoreItem xmlns:ds="http://schemas.openxmlformats.org/officeDocument/2006/customXml" ds:itemID="{27700380-238F-48C9-AE35-08F6CB76FDC8}"/>
</file>

<file path=customXml/itemProps4.xml><?xml version="1.0" encoding="utf-8"?>
<ds:datastoreItem xmlns:ds="http://schemas.openxmlformats.org/officeDocument/2006/customXml" ds:itemID="{A77532F5-3B07-44A1-B7C1-F62488AA10D8}">
  <ds:schemaRefs>
    <ds:schemaRef ds:uri="http://www.w3.org/XML/1998/namespace"/>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c9a004aa-8e32-4ea8-8cc6-0ab69e682cc2"/>
    <ds:schemaRef ds:uri="3a94bcdb-ecf8-4604-9198-0e60f34e5127"/>
    <ds:schemaRef ds:uri="http://purl.org/dc/elements/1.1/"/>
  </ds:schemaRefs>
</ds:datastoreItem>
</file>

<file path=customXml/itemProps5.xml><?xml version="1.0" encoding="utf-8"?>
<ds:datastoreItem xmlns:ds="http://schemas.openxmlformats.org/officeDocument/2006/customXml" ds:itemID="{871E113E-1E7A-4BAD-92DA-25AD9346A7C3}">
  <ds:schemaRefs>
    <ds:schemaRef ds:uri="http://www.w3.org/2001/XMLSchema"/>
    <ds:schemaRef ds:uri="http://microsoft.data.visualization.Client.Excel/1.0"/>
  </ds:schemaRefs>
</ds:datastoreItem>
</file>

<file path=customXml/itemProps6.xml><?xml version="1.0" encoding="utf-8"?>
<ds:datastoreItem xmlns:ds="http://schemas.openxmlformats.org/officeDocument/2006/customXml" ds:itemID="{87513237-C016-4B4D-BA9B-AB2AE32F7A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Settings</vt:lpstr>
      <vt:lpstr>Dashboard</vt:lpstr>
      <vt:lpstr>Analysis</vt:lpstr>
      <vt:lpstr>Data-Locations</vt:lpstr>
      <vt:lpstr>Data-Origin</vt:lpstr>
      <vt:lpstr>Dashboard_EN</vt:lpstr>
      <vt:lpstr>MapData</vt:lpstr>
      <vt:lpstr>Dashboard!Print_Area</vt:lpstr>
      <vt:lpstr>Dashboard_EN!Print_Area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BALAGIZI BAGUMA Olivier;HAKIM Lalu</dc:creator>
  <cp:keywords/>
  <dc:description/>
  <cp:lastModifiedBy>MOHAMMED DASTAN</cp:lastModifiedBy>
  <cp:revision/>
  <cp:lastPrinted>2023-10-17T13:36:51Z</cp:lastPrinted>
  <dcterms:created xsi:type="dcterms:W3CDTF">2019-05-21T07:31:55Z</dcterms:created>
  <dcterms:modified xsi:type="dcterms:W3CDTF">2024-02-05T08:53:54Z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0x010100A876FC1C543FF34AB54D95210510CF7C</vt:lpwstr>
  </property>
  <property fmtid="{D5CDD505-2E9C-101B-9397-08002B2CF9AE}" pid="3" name="WorkbookGuid">
    <vt:lpwstr>57d5ef89-9c93-4061-96b6-59562b62b0e9</vt:lpwstr>
  </property>
  <property fmtid="{D5CDD505-2E9C-101B-9397-08002B2CF9AE}" pid="4" name="MSIP_Label_2059aa38-f392-4105-be92-628035578272_Enabled">
    <vt:lpwstr>true</vt:lpwstr>
  </property>
  <property fmtid="{D5CDD505-2E9C-101B-9397-08002B2CF9AE}" pid="5" name="MSIP_Label_2059aa38-f392-4105-be92-628035578272_SetDate">
    <vt:lpwstr>2021-08-17T07:00:14Z</vt:lpwstr>
  </property>
  <property fmtid="{D5CDD505-2E9C-101B-9397-08002B2CF9AE}" pid="6" name="MSIP_Label_2059aa38-f392-4105-be92-628035578272_Method">
    <vt:lpwstr>Privileged</vt:lpwstr>
  </property>
  <property fmtid="{D5CDD505-2E9C-101B-9397-08002B2CF9AE}" pid="7" name="MSIP_Label_2059aa38-f392-4105-be92-628035578272_Name">
    <vt:lpwstr>IOMLb0020IN123173</vt:lpwstr>
  </property>
  <property fmtid="{D5CDD505-2E9C-101B-9397-08002B2CF9AE}" pid="8" name="MSIP_Label_2059aa38-f392-4105-be92-628035578272_SiteId">
    <vt:lpwstr>1588262d-23fb-43b4-bd6e-bce49c8e6186</vt:lpwstr>
  </property>
  <property fmtid="{D5CDD505-2E9C-101B-9397-08002B2CF9AE}" pid="9" name="MSIP_Label_2059aa38-f392-4105-be92-628035578272_ActionId">
    <vt:lpwstr>575519c2-3aa8-4de6-9316-0000d92b146e</vt:lpwstr>
  </property>
  <property fmtid="{D5CDD505-2E9C-101B-9397-08002B2CF9AE}" pid="10" name="MSIP_Label_2059aa38-f392-4105-be92-628035578272_ContentBits">
    <vt:lpwstr>0</vt:lpwstr>
  </property>
  <property fmtid="{D5CDD505-2E9C-101B-9397-08002B2CF9AE}" pid="11" name="MediaServiceImageTags">
    <vt:lpwstr/>
  </property>
</Properties>
</file>